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S:\Voter Information Services\Data and Reports\Archive\Voter Participation Spreadsheet\"/>
    </mc:Choice>
  </mc:AlternateContent>
  <xr:revisionPtr revIDLastSave="0" documentId="13_ncr:1_{7BA7B25B-0C5A-43B0-8789-CB296EC03C1A}" xr6:coauthVersionLast="47" xr6:coauthVersionMax="47" xr10:uidLastSave="{00000000-0000-0000-0000-000000000000}"/>
  <bookViews>
    <workbookView xWindow="-110" yWindow="-110" windowWidth="38620" windowHeight="21100" tabRatio="696" activeTab="1" xr2:uid="{00000000-000D-0000-FFFF-FFFF00000000}"/>
  </bookViews>
  <sheets>
    <sheet name="README" sheetId="5" r:id="rId1"/>
    <sheet name="Table" sheetId="4"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81" i="4" l="1"/>
  <c r="Z281" i="4"/>
  <c r="Y281" i="4"/>
  <c r="X281" i="4"/>
  <c r="W281" i="4"/>
  <c r="V281" i="4"/>
  <c r="U281" i="4"/>
  <c r="T281" i="4"/>
  <c r="S281" i="4"/>
  <c r="AA280" i="4"/>
  <c r="Z280" i="4"/>
  <c r="Y280" i="4"/>
  <c r="X280" i="4"/>
  <c r="W280" i="4"/>
  <c r="V280" i="4"/>
  <c r="U280" i="4"/>
  <c r="T280" i="4"/>
  <c r="S280" i="4"/>
  <c r="AA279" i="4"/>
  <c r="Z279" i="4"/>
  <c r="Y279" i="4"/>
  <c r="X279" i="4"/>
  <c r="W279" i="4"/>
  <c r="V279" i="4"/>
  <c r="U279" i="4"/>
  <c r="T279" i="4"/>
  <c r="S279" i="4"/>
  <c r="AA278" i="4"/>
  <c r="Z278" i="4"/>
  <c r="Y278" i="4"/>
  <c r="X278" i="4"/>
  <c r="W278" i="4"/>
  <c r="V278" i="4"/>
  <c r="U278" i="4"/>
  <c r="T278" i="4"/>
  <c r="S278" i="4"/>
  <c r="AA277" i="4"/>
  <c r="Z277" i="4"/>
  <c r="Y277" i="4"/>
  <c r="X277" i="4"/>
  <c r="W277" i="4"/>
  <c r="V277" i="4"/>
  <c r="U277" i="4"/>
  <c r="T277" i="4"/>
  <c r="S277" i="4"/>
  <c r="AA276" i="4"/>
  <c r="Z276" i="4"/>
  <c r="Y276" i="4"/>
  <c r="X276" i="4"/>
  <c r="W276" i="4"/>
  <c r="V276" i="4"/>
  <c r="U276" i="4"/>
  <c r="T276" i="4"/>
  <c r="S276" i="4"/>
  <c r="AA275" i="4"/>
  <c r="Z275" i="4"/>
  <c r="Y275" i="4"/>
  <c r="X275" i="4"/>
  <c r="W275" i="4"/>
  <c r="V275" i="4"/>
  <c r="U275" i="4"/>
  <c r="T275" i="4"/>
  <c r="S275" i="4"/>
  <c r="AA274" i="4"/>
  <c r="Z274" i="4"/>
  <c r="Y274" i="4"/>
  <c r="X274" i="4"/>
  <c r="W274" i="4"/>
  <c r="V274" i="4"/>
  <c r="U274" i="4"/>
  <c r="T274" i="4"/>
  <c r="S274" i="4"/>
  <c r="AA273" i="4"/>
  <c r="Z273" i="4"/>
  <c r="Y273" i="4"/>
  <c r="X273" i="4"/>
  <c r="W273" i="4"/>
  <c r="V273" i="4"/>
  <c r="U273" i="4"/>
  <c r="T273" i="4"/>
  <c r="S273" i="4"/>
  <c r="AA272" i="4"/>
  <c r="Z272" i="4"/>
  <c r="Y272" i="4"/>
  <c r="X272" i="4"/>
  <c r="W272" i="4"/>
  <c r="V272" i="4"/>
  <c r="U272" i="4"/>
  <c r="T272" i="4"/>
  <c r="S272" i="4"/>
  <c r="AA271" i="4"/>
  <c r="Z271" i="4"/>
  <c r="Y271" i="4"/>
  <c r="X271" i="4"/>
  <c r="W271" i="4"/>
  <c r="V271" i="4"/>
  <c r="U271" i="4"/>
  <c r="T271" i="4"/>
  <c r="S271" i="4"/>
  <c r="AA270" i="4"/>
  <c r="Z270" i="4"/>
  <c r="Y270" i="4"/>
  <c r="X270" i="4"/>
  <c r="W270" i="4"/>
  <c r="V270" i="4"/>
  <c r="U270" i="4"/>
  <c r="T270" i="4"/>
  <c r="S270" i="4"/>
  <c r="AA269" i="4"/>
  <c r="Z269" i="4"/>
  <c r="Y269" i="4"/>
  <c r="X269" i="4"/>
  <c r="W269" i="4"/>
  <c r="V269" i="4"/>
  <c r="U269" i="4"/>
  <c r="T269" i="4"/>
  <c r="S269" i="4"/>
  <c r="AA268" i="4"/>
  <c r="Z268" i="4"/>
  <c r="Y268" i="4"/>
  <c r="X268" i="4"/>
  <c r="W268" i="4"/>
  <c r="V268" i="4"/>
  <c r="U268" i="4"/>
  <c r="T268" i="4"/>
  <c r="S268" i="4"/>
  <c r="AA267" i="4"/>
  <c r="Z267" i="4"/>
  <c r="Y267" i="4"/>
  <c r="X267" i="4"/>
  <c r="W267" i="4"/>
  <c r="V267" i="4"/>
  <c r="U267" i="4"/>
  <c r="T267" i="4"/>
  <c r="S267" i="4"/>
  <c r="AA266" i="4"/>
  <c r="Z266" i="4"/>
  <c r="Y266" i="4"/>
  <c r="X266" i="4"/>
  <c r="W266" i="4"/>
  <c r="V266" i="4"/>
  <c r="U266" i="4"/>
  <c r="T266" i="4"/>
  <c r="S266" i="4"/>
  <c r="AA265" i="4"/>
  <c r="Z265" i="4"/>
  <c r="Y265" i="4"/>
  <c r="X265" i="4"/>
  <c r="W265" i="4"/>
  <c r="V265" i="4"/>
  <c r="U265" i="4"/>
  <c r="T265" i="4"/>
  <c r="S265" i="4"/>
  <c r="AA264" i="4"/>
  <c r="Z264" i="4"/>
  <c r="Y264" i="4"/>
  <c r="X264" i="4"/>
  <c r="W264" i="4"/>
  <c r="V264" i="4"/>
  <c r="U264" i="4"/>
  <c r="T264" i="4"/>
  <c r="S264" i="4"/>
  <c r="AA263" i="4"/>
  <c r="Z263" i="4"/>
  <c r="Y263" i="4"/>
  <c r="X263" i="4"/>
  <c r="W263" i="4"/>
  <c r="V263" i="4"/>
  <c r="U263" i="4"/>
  <c r="T263" i="4"/>
  <c r="S263" i="4"/>
  <c r="AA262" i="4"/>
  <c r="Z262" i="4"/>
  <c r="Y262" i="4"/>
  <c r="X262" i="4"/>
  <c r="W262" i="4"/>
  <c r="V262" i="4"/>
  <c r="U262" i="4"/>
  <c r="T262" i="4"/>
  <c r="S262" i="4"/>
  <c r="AA261" i="4"/>
  <c r="Z261" i="4"/>
  <c r="Y261" i="4"/>
  <c r="X261" i="4"/>
  <c r="W261" i="4"/>
  <c r="V261" i="4"/>
  <c r="U261" i="4"/>
  <c r="T261" i="4"/>
  <c r="S261" i="4"/>
  <c r="AA260" i="4"/>
  <c r="Z260" i="4"/>
  <c r="Y260" i="4"/>
  <c r="X260" i="4"/>
  <c r="W260" i="4"/>
  <c r="V260" i="4"/>
  <c r="U260" i="4"/>
  <c r="T260" i="4"/>
  <c r="S260" i="4"/>
  <c r="AA259" i="4"/>
  <c r="Z259" i="4"/>
  <c r="Y259" i="4"/>
  <c r="X259" i="4"/>
  <c r="W259" i="4"/>
  <c r="V259" i="4"/>
  <c r="U259" i="4"/>
  <c r="T259" i="4"/>
  <c r="S259" i="4"/>
  <c r="AA258" i="4"/>
  <c r="Z258" i="4"/>
  <c r="Y258" i="4"/>
  <c r="X258" i="4"/>
  <c r="W258" i="4"/>
  <c r="V258" i="4"/>
  <c r="U258" i="4"/>
  <c r="T258" i="4"/>
  <c r="S258" i="4"/>
  <c r="AA257" i="4"/>
  <c r="Z257" i="4"/>
  <c r="Y257" i="4"/>
  <c r="X257" i="4"/>
  <c r="W257" i="4"/>
  <c r="V257" i="4"/>
  <c r="U257" i="4"/>
  <c r="T257" i="4"/>
  <c r="S257" i="4"/>
  <c r="AA256" i="4"/>
  <c r="Z256" i="4"/>
  <c r="Y256" i="4"/>
  <c r="X256" i="4"/>
  <c r="W256" i="4"/>
  <c r="V256" i="4"/>
  <c r="U256" i="4"/>
  <c r="T256" i="4"/>
  <c r="S256" i="4"/>
  <c r="AA255" i="4"/>
  <c r="Z255" i="4"/>
  <c r="Y255" i="4"/>
  <c r="X255" i="4"/>
  <c r="W255" i="4"/>
  <c r="V255" i="4"/>
  <c r="U255" i="4"/>
  <c r="T255" i="4"/>
  <c r="S255" i="4"/>
  <c r="AA254" i="4"/>
  <c r="Z254" i="4"/>
  <c r="Y254" i="4"/>
  <c r="X254" i="4"/>
  <c r="W254" i="4"/>
  <c r="V254" i="4"/>
  <c r="U254" i="4"/>
  <c r="T254" i="4"/>
  <c r="S254" i="4"/>
  <c r="AA253" i="4"/>
  <c r="Z253" i="4"/>
  <c r="Y253" i="4"/>
  <c r="X253" i="4"/>
  <c r="W253" i="4"/>
  <c r="V253" i="4"/>
  <c r="U253" i="4"/>
  <c r="T253" i="4"/>
  <c r="S253" i="4"/>
  <c r="AA252" i="4"/>
  <c r="Z252" i="4"/>
  <c r="Y252" i="4"/>
  <c r="X252" i="4"/>
  <c r="W252" i="4"/>
  <c r="V252" i="4"/>
  <c r="U252" i="4"/>
  <c r="T252" i="4"/>
  <c r="S252" i="4"/>
  <c r="AA251" i="4"/>
  <c r="Z251" i="4"/>
  <c r="Y251" i="4"/>
  <c r="X251" i="4"/>
  <c r="W251" i="4"/>
  <c r="V251" i="4"/>
  <c r="U251" i="4"/>
  <c r="T251" i="4"/>
  <c r="S251" i="4"/>
  <c r="AA250" i="4"/>
  <c r="Z250" i="4"/>
  <c r="Y250" i="4"/>
  <c r="X250" i="4"/>
  <c r="W250" i="4"/>
  <c r="V250" i="4"/>
  <c r="U250" i="4"/>
  <c r="T250" i="4"/>
  <c r="S250" i="4"/>
  <c r="AA249" i="4"/>
  <c r="Z249" i="4"/>
  <c r="Y249" i="4"/>
  <c r="X249" i="4"/>
  <c r="W249" i="4"/>
  <c r="V249" i="4"/>
  <c r="U249" i="4"/>
  <c r="T249" i="4"/>
  <c r="S249" i="4"/>
  <c r="AA248" i="4"/>
  <c r="Z248" i="4"/>
  <c r="Y248" i="4"/>
  <c r="X248" i="4"/>
  <c r="W248" i="4"/>
  <c r="V248" i="4"/>
  <c r="U248" i="4"/>
  <c r="T248" i="4"/>
  <c r="S248" i="4"/>
  <c r="AA247" i="4"/>
  <c r="Z247" i="4"/>
  <c r="Y247" i="4"/>
  <c r="X247" i="4"/>
  <c r="W247" i="4"/>
  <c r="V247" i="4"/>
  <c r="U247" i="4"/>
  <c r="T247" i="4"/>
  <c r="S247" i="4"/>
  <c r="AA246" i="4"/>
  <c r="Z246" i="4"/>
  <c r="Y246" i="4"/>
  <c r="X246" i="4"/>
  <c r="W246" i="4"/>
  <c r="V246" i="4"/>
  <c r="U246" i="4"/>
  <c r="T246" i="4"/>
  <c r="S246" i="4"/>
  <c r="AA245" i="4"/>
  <c r="Z245" i="4"/>
  <c r="Y245" i="4"/>
  <c r="X245" i="4"/>
  <c r="W245" i="4"/>
  <c r="V245" i="4"/>
  <c r="U245" i="4"/>
  <c r="T245" i="4"/>
  <c r="S245" i="4"/>
  <c r="AA244" i="4"/>
  <c r="Z244" i="4"/>
  <c r="Y244" i="4"/>
  <c r="X244" i="4"/>
  <c r="W244" i="4"/>
  <c r="V244" i="4"/>
  <c r="U244" i="4"/>
  <c r="T244" i="4"/>
  <c r="S244" i="4"/>
  <c r="AA243" i="4"/>
  <c r="Z243" i="4"/>
  <c r="Y243" i="4"/>
  <c r="X243" i="4"/>
  <c r="W243" i="4"/>
  <c r="V243" i="4"/>
  <c r="U243" i="4"/>
  <c r="T243" i="4"/>
  <c r="S243" i="4"/>
  <c r="AA242" i="4"/>
  <c r="Z242" i="4"/>
  <c r="Y242" i="4"/>
  <c r="X242" i="4"/>
  <c r="W242" i="4"/>
  <c r="V242" i="4"/>
  <c r="U242" i="4"/>
  <c r="T242" i="4"/>
  <c r="S242" i="4"/>
  <c r="AA241" i="4"/>
  <c r="Z241" i="4"/>
  <c r="Y241" i="4"/>
  <c r="X241" i="4"/>
  <c r="W241" i="4"/>
  <c r="V241" i="4"/>
  <c r="U241" i="4"/>
  <c r="T241" i="4"/>
  <c r="S241" i="4"/>
  <c r="AA240" i="4"/>
  <c r="Z240" i="4"/>
  <c r="Y240" i="4"/>
  <c r="X240" i="4"/>
  <c r="W240" i="4"/>
  <c r="V240" i="4"/>
  <c r="U240" i="4"/>
  <c r="T240" i="4"/>
  <c r="S240" i="4"/>
  <c r="AA239" i="4"/>
  <c r="Z239" i="4"/>
  <c r="Y239" i="4"/>
  <c r="X239" i="4"/>
  <c r="W239" i="4"/>
  <c r="V239" i="4"/>
  <c r="U239" i="4"/>
  <c r="T239" i="4"/>
  <c r="S239" i="4"/>
  <c r="AA238" i="4"/>
  <c r="Z238" i="4"/>
  <c r="Y238" i="4"/>
  <c r="X238" i="4"/>
  <c r="W238" i="4"/>
  <c r="V238" i="4"/>
  <c r="U238" i="4"/>
  <c r="T238" i="4"/>
  <c r="S238" i="4"/>
  <c r="AA237" i="4"/>
  <c r="Z237" i="4"/>
  <c r="Y237" i="4"/>
  <c r="X237" i="4"/>
  <c r="W237" i="4"/>
  <c r="V237" i="4"/>
  <c r="U237" i="4"/>
  <c r="T237" i="4"/>
  <c r="S237" i="4"/>
  <c r="AA236" i="4"/>
  <c r="Z236" i="4"/>
  <c r="Y236" i="4"/>
  <c r="X236" i="4"/>
  <c r="W236" i="4"/>
  <c r="V236" i="4"/>
  <c r="U236" i="4"/>
  <c r="T236" i="4"/>
  <c r="S236" i="4"/>
  <c r="AA235" i="4"/>
  <c r="Z235" i="4"/>
  <c r="Y235" i="4"/>
  <c r="X235" i="4"/>
  <c r="W235" i="4"/>
  <c r="V235" i="4"/>
  <c r="U235" i="4"/>
  <c r="T235" i="4"/>
  <c r="S235" i="4"/>
  <c r="AA234" i="4"/>
  <c r="Z234" i="4"/>
  <c r="Y234" i="4"/>
  <c r="X234" i="4"/>
  <c r="W234" i="4"/>
  <c r="V234" i="4"/>
  <c r="U234" i="4"/>
  <c r="T234" i="4"/>
  <c r="S234" i="4"/>
  <c r="AA233" i="4"/>
  <c r="Z233" i="4"/>
  <c r="Y233" i="4"/>
  <c r="X233" i="4"/>
  <c r="W233" i="4"/>
  <c r="V233" i="4"/>
  <c r="U233" i="4"/>
  <c r="T233" i="4"/>
  <c r="S233" i="4"/>
  <c r="AA232" i="4"/>
  <c r="Z232" i="4"/>
  <c r="Y232" i="4"/>
  <c r="X232" i="4"/>
  <c r="W232" i="4"/>
  <c r="V232" i="4"/>
  <c r="U232" i="4"/>
  <c r="T232" i="4"/>
  <c r="S232" i="4"/>
  <c r="AA231" i="4"/>
  <c r="Z231" i="4"/>
  <c r="Y231" i="4"/>
  <c r="X231" i="4"/>
  <c r="W231" i="4"/>
  <c r="V231" i="4"/>
  <c r="U231" i="4"/>
  <c r="T231" i="4"/>
  <c r="S231" i="4"/>
  <c r="AA230" i="4"/>
  <c r="Z230" i="4"/>
  <c r="Y230" i="4"/>
  <c r="X230" i="4"/>
  <c r="W230" i="4"/>
  <c r="V230" i="4"/>
  <c r="U230" i="4"/>
  <c r="T230" i="4"/>
  <c r="S230" i="4"/>
  <c r="AA229" i="4"/>
  <c r="Z229" i="4"/>
  <c r="Y229" i="4"/>
  <c r="X229" i="4"/>
  <c r="W229" i="4"/>
  <c r="V229" i="4"/>
  <c r="U229" i="4"/>
  <c r="T229" i="4"/>
  <c r="S229" i="4"/>
  <c r="AA228" i="4"/>
  <c r="Z228" i="4"/>
  <c r="Y228" i="4"/>
  <c r="X228" i="4"/>
  <c r="W228" i="4"/>
  <c r="V228" i="4"/>
  <c r="U228" i="4"/>
  <c r="T228" i="4"/>
  <c r="S228" i="4"/>
  <c r="AA227" i="4"/>
  <c r="Z227" i="4"/>
  <c r="Y227" i="4"/>
  <c r="X227" i="4"/>
  <c r="W227" i="4"/>
  <c r="V227" i="4"/>
  <c r="U227" i="4"/>
  <c r="T227" i="4"/>
  <c r="S227" i="4"/>
  <c r="AA226" i="4"/>
  <c r="Z226" i="4"/>
  <c r="Y226" i="4"/>
  <c r="X226" i="4"/>
  <c r="W226" i="4"/>
  <c r="V226" i="4"/>
  <c r="U226" i="4"/>
  <c r="T226" i="4"/>
  <c r="S226" i="4"/>
  <c r="AA225" i="4"/>
  <c r="Z225" i="4"/>
  <c r="Y225" i="4"/>
  <c r="X225" i="4"/>
  <c r="W225" i="4"/>
  <c r="V225" i="4"/>
  <c r="U225" i="4"/>
  <c r="T225" i="4"/>
  <c r="S225" i="4"/>
  <c r="AA224" i="4"/>
  <c r="Z224" i="4"/>
  <c r="Y224" i="4"/>
  <c r="X224" i="4"/>
  <c r="W224" i="4"/>
  <c r="V224" i="4"/>
  <c r="U224" i="4"/>
  <c r="T224" i="4"/>
  <c r="S224" i="4"/>
  <c r="AA223" i="4"/>
  <c r="Z223" i="4"/>
  <c r="Y223" i="4"/>
  <c r="X223" i="4"/>
  <c r="W223" i="4"/>
  <c r="V223" i="4"/>
  <c r="U223" i="4"/>
  <c r="T223" i="4"/>
  <c r="S223" i="4"/>
  <c r="AA222" i="4"/>
  <c r="Z222" i="4"/>
  <c r="Y222" i="4"/>
  <c r="X222" i="4"/>
  <c r="W222" i="4"/>
  <c r="V222" i="4"/>
  <c r="U222" i="4"/>
  <c r="T222" i="4"/>
  <c r="S222" i="4"/>
  <c r="AA221" i="4"/>
  <c r="Z221" i="4"/>
  <c r="Y221" i="4"/>
  <c r="X221" i="4"/>
  <c r="W221" i="4"/>
  <c r="V221" i="4"/>
  <c r="U221" i="4"/>
  <c r="T221" i="4"/>
  <c r="S221" i="4"/>
  <c r="AA220" i="4"/>
  <c r="Z220" i="4"/>
  <c r="Y220" i="4"/>
  <c r="X220" i="4"/>
  <c r="W220" i="4"/>
  <c r="V220" i="4"/>
  <c r="U220" i="4"/>
  <c r="T220" i="4"/>
  <c r="S220" i="4"/>
  <c r="AA219" i="4"/>
  <c r="Z219" i="4"/>
  <c r="Y219" i="4"/>
  <c r="X219" i="4"/>
  <c r="W219" i="4"/>
  <c r="V219" i="4"/>
  <c r="U219" i="4"/>
  <c r="T219" i="4"/>
  <c r="S219" i="4"/>
  <c r="AA218" i="4"/>
  <c r="Z218" i="4"/>
  <c r="Y218" i="4"/>
  <c r="X218" i="4"/>
  <c r="W218" i="4"/>
  <c r="V218" i="4"/>
  <c r="U218" i="4"/>
  <c r="T218" i="4"/>
  <c r="S218" i="4"/>
  <c r="AA217" i="4"/>
  <c r="Z217" i="4"/>
  <c r="Y217" i="4"/>
  <c r="X217" i="4"/>
  <c r="W217" i="4"/>
  <c r="V217" i="4"/>
  <c r="U217" i="4"/>
  <c r="T217" i="4"/>
  <c r="S217" i="4"/>
  <c r="AA216" i="4"/>
  <c r="Z216" i="4"/>
  <c r="Y216" i="4"/>
  <c r="X216" i="4"/>
  <c r="W216" i="4"/>
  <c r="V216" i="4"/>
  <c r="U216" i="4"/>
  <c r="T216" i="4"/>
  <c r="S216" i="4"/>
  <c r="AA215" i="4"/>
  <c r="Z215" i="4"/>
  <c r="Y215" i="4"/>
  <c r="X215" i="4"/>
  <c r="W215" i="4"/>
  <c r="V215" i="4"/>
  <c r="U215" i="4"/>
  <c r="T215" i="4"/>
  <c r="S215" i="4"/>
  <c r="AA214" i="4"/>
  <c r="Z214" i="4"/>
  <c r="Y214" i="4"/>
  <c r="X214" i="4"/>
  <c r="W214" i="4"/>
  <c r="V214" i="4"/>
  <c r="U214" i="4"/>
  <c r="T214" i="4"/>
  <c r="S214" i="4"/>
  <c r="AA213" i="4"/>
  <c r="Z213" i="4"/>
  <c r="Y213" i="4"/>
  <c r="X213" i="4"/>
  <c r="W213" i="4"/>
  <c r="V213" i="4"/>
  <c r="U213" i="4"/>
  <c r="T213" i="4"/>
  <c r="S213" i="4"/>
  <c r="AA212" i="4"/>
  <c r="Z212" i="4"/>
  <c r="Y212" i="4"/>
  <c r="X212" i="4"/>
  <c r="W212" i="4"/>
  <c r="V212" i="4"/>
  <c r="U212" i="4"/>
  <c r="T212" i="4"/>
  <c r="S212" i="4"/>
  <c r="AA211" i="4"/>
  <c r="Z211" i="4"/>
  <c r="Y211" i="4"/>
  <c r="X211" i="4"/>
  <c r="W211" i="4"/>
  <c r="V211" i="4"/>
  <c r="U211" i="4"/>
  <c r="T211" i="4"/>
  <c r="S211" i="4"/>
  <c r="AA210" i="4"/>
  <c r="Z210" i="4"/>
  <c r="Y210" i="4"/>
  <c r="X210" i="4"/>
  <c r="W210" i="4"/>
  <c r="V210" i="4"/>
  <c r="U210" i="4"/>
  <c r="T210" i="4"/>
  <c r="S210" i="4"/>
  <c r="AA209" i="4"/>
  <c r="Z209" i="4"/>
  <c r="Y209" i="4"/>
  <c r="X209" i="4"/>
  <c r="W209" i="4"/>
  <c r="V209" i="4"/>
  <c r="U209" i="4"/>
  <c r="T209" i="4"/>
  <c r="S209" i="4"/>
  <c r="AA208" i="4"/>
  <c r="Z208" i="4"/>
  <c r="Y208" i="4"/>
  <c r="X208" i="4"/>
  <c r="W208" i="4"/>
  <c r="V208" i="4"/>
  <c r="U208" i="4"/>
  <c r="T208" i="4"/>
  <c r="S208" i="4"/>
  <c r="AA207" i="4"/>
  <c r="Z207" i="4"/>
  <c r="Y207" i="4"/>
  <c r="X207" i="4"/>
  <c r="W207" i="4"/>
  <c r="V207" i="4"/>
  <c r="U207" i="4"/>
  <c r="T207" i="4"/>
  <c r="S207" i="4"/>
  <c r="AA206" i="4"/>
  <c r="Z206" i="4"/>
  <c r="Y206" i="4"/>
  <c r="X206" i="4"/>
  <c r="W206" i="4"/>
  <c r="V206" i="4"/>
  <c r="U206" i="4"/>
  <c r="T206" i="4"/>
  <c r="S206" i="4"/>
  <c r="AA205" i="4"/>
  <c r="Z205" i="4"/>
  <c r="Y205" i="4"/>
  <c r="X205" i="4"/>
  <c r="W205" i="4"/>
  <c r="V205" i="4"/>
  <c r="U205" i="4"/>
  <c r="T205" i="4"/>
  <c r="S205" i="4"/>
  <c r="AA204" i="4"/>
  <c r="Z204" i="4"/>
  <c r="Y204" i="4"/>
  <c r="X204" i="4"/>
  <c r="W204" i="4"/>
  <c r="V204" i="4"/>
  <c r="U204" i="4"/>
  <c r="T204" i="4"/>
  <c r="S204" i="4"/>
  <c r="AA203" i="4"/>
  <c r="Z203" i="4"/>
  <c r="Y203" i="4"/>
  <c r="X203" i="4"/>
  <c r="W203" i="4"/>
  <c r="V203" i="4"/>
  <c r="U203" i="4"/>
  <c r="T203" i="4"/>
  <c r="S203" i="4"/>
  <c r="AA202" i="4"/>
  <c r="Z202" i="4"/>
  <c r="Y202" i="4"/>
  <c r="X202" i="4"/>
  <c r="W202" i="4"/>
  <c r="V202" i="4"/>
  <c r="U202" i="4"/>
  <c r="T202" i="4"/>
  <c r="S202" i="4"/>
  <c r="AA201" i="4"/>
  <c r="Z201" i="4"/>
  <c r="Y201" i="4"/>
  <c r="X201" i="4"/>
  <c r="W201" i="4"/>
  <c r="V201" i="4"/>
  <c r="U201" i="4"/>
  <c r="T201" i="4"/>
  <c r="S201" i="4"/>
  <c r="AA200" i="4"/>
  <c r="Z200" i="4"/>
  <c r="Y200" i="4"/>
  <c r="X200" i="4"/>
  <c r="W200" i="4"/>
  <c r="V200" i="4"/>
  <c r="U200" i="4"/>
  <c r="T200" i="4"/>
  <c r="S200" i="4"/>
  <c r="AA199" i="4"/>
  <c r="Z199" i="4"/>
  <c r="Y199" i="4"/>
  <c r="X199" i="4"/>
  <c r="W199" i="4"/>
  <c r="V199" i="4"/>
  <c r="U199" i="4"/>
  <c r="T199" i="4"/>
  <c r="S199" i="4"/>
  <c r="AA198" i="4"/>
  <c r="Z198" i="4"/>
  <c r="Y198" i="4"/>
  <c r="X198" i="4"/>
  <c r="W198" i="4"/>
  <c r="V198" i="4"/>
  <c r="U198" i="4"/>
  <c r="T198" i="4"/>
  <c r="S198" i="4"/>
  <c r="AA197" i="4"/>
  <c r="Z197" i="4"/>
  <c r="Y197" i="4"/>
  <c r="X197" i="4"/>
  <c r="W197" i="4"/>
  <c r="V197" i="4"/>
  <c r="U197" i="4"/>
  <c r="T197" i="4"/>
  <c r="S197" i="4"/>
  <c r="AA196" i="4"/>
  <c r="Z196" i="4"/>
  <c r="Y196" i="4"/>
  <c r="X196" i="4"/>
  <c r="W196" i="4"/>
  <c r="V196" i="4"/>
  <c r="U196" i="4"/>
  <c r="T196" i="4"/>
  <c r="S196" i="4"/>
  <c r="AA195" i="4"/>
  <c r="Z195" i="4"/>
  <c r="Y195" i="4"/>
  <c r="X195" i="4"/>
  <c r="W195" i="4"/>
  <c r="V195" i="4"/>
  <c r="U195" i="4"/>
  <c r="T195" i="4"/>
  <c r="S195" i="4"/>
  <c r="AA194" i="4"/>
  <c r="Z194" i="4"/>
  <c r="Y194" i="4"/>
  <c r="X194" i="4"/>
  <c r="W194" i="4"/>
  <c r="V194" i="4"/>
  <c r="U194" i="4"/>
  <c r="T194" i="4"/>
  <c r="S194" i="4"/>
  <c r="AA193" i="4"/>
  <c r="Z193" i="4"/>
  <c r="Y193" i="4"/>
  <c r="X193" i="4"/>
  <c r="W193" i="4"/>
  <c r="V193" i="4"/>
  <c r="U193" i="4"/>
  <c r="T193" i="4"/>
  <c r="S193" i="4"/>
  <c r="AA192" i="4"/>
  <c r="Z192" i="4"/>
  <c r="Y192" i="4"/>
  <c r="X192" i="4"/>
  <c r="W192" i="4"/>
  <c r="V192" i="4"/>
  <c r="U192" i="4"/>
  <c r="T192" i="4"/>
  <c r="S192" i="4"/>
  <c r="AA191" i="4"/>
  <c r="Z191" i="4"/>
  <c r="Y191" i="4"/>
  <c r="X191" i="4"/>
  <c r="W191" i="4"/>
  <c r="V191" i="4"/>
  <c r="U191" i="4"/>
  <c r="T191" i="4"/>
  <c r="S191" i="4"/>
  <c r="AA190" i="4"/>
  <c r="Z190" i="4"/>
  <c r="Y190" i="4"/>
  <c r="X190" i="4"/>
  <c r="W190" i="4"/>
  <c r="V190" i="4"/>
  <c r="U190" i="4"/>
  <c r="T190" i="4"/>
  <c r="S190" i="4"/>
  <c r="AA189" i="4"/>
  <c r="Z189" i="4"/>
  <c r="Y189" i="4"/>
  <c r="X189" i="4"/>
  <c r="W189" i="4"/>
  <c r="V189" i="4"/>
  <c r="U189" i="4"/>
  <c r="T189" i="4"/>
  <c r="S189" i="4"/>
  <c r="AA188" i="4"/>
  <c r="Z188" i="4"/>
  <c r="Y188" i="4"/>
  <c r="X188" i="4"/>
  <c r="W188" i="4"/>
  <c r="V188" i="4"/>
  <c r="U188" i="4"/>
  <c r="T188" i="4"/>
  <c r="S188" i="4"/>
  <c r="AA187" i="4"/>
  <c r="Z187" i="4"/>
  <c r="Y187" i="4"/>
  <c r="X187" i="4"/>
  <c r="W187" i="4"/>
  <c r="V187" i="4"/>
  <c r="U187" i="4"/>
  <c r="T187" i="4"/>
  <c r="S187" i="4"/>
  <c r="AA186" i="4"/>
  <c r="Z186" i="4"/>
  <c r="Y186" i="4"/>
  <c r="X186" i="4"/>
  <c r="W186" i="4"/>
  <c r="V186" i="4"/>
  <c r="U186" i="4"/>
  <c r="T186" i="4"/>
  <c r="S186" i="4"/>
  <c r="AA185" i="4"/>
  <c r="Z185" i="4"/>
  <c r="Y185" i="4"/>
  <c r="X185" i="4"/>
  <c r="W185" i="4"/>
  <c r="V185" i="4"/>
  <c r="U185" i="4"/>
  <c r="T185" i="4"/>
  <c r="S185" i="4"/>
  <c r="AA184" i="4"/>
  <c r="Z184" i="4"/>
  <c r="Y184" i="4"/>
  <c r="X184" i="4"/>
  <c r="W184" i="4"/>
  <c r="V184" i="4"/>
  <c r="U184" i="4"/>
  <c r="T184" i="4"/>
  <c r="S184" i="4"/>
  <c r="AA183" i="4"/>
  <c r="Z183" i="4"/>
  <c r="Y183" i="4"/>
  <c r="X183" i="4"/>
  <c r="W183" i="4"/>
  <c r="V183" i="4"/>
  <c r="U183" i="4"/>
  <c r="T183" i="4"/>
  <c r="S183" i="4"/>
  <c r="AA182" i="4"/>
  <c r="Z182" i="4"/>
  <c r="Y182" i="4"/>
  <c r="X182" i="4"/>
  <c r="W182" i="4"/>
  <c r="V182" i="4"/>
  <c r="U182" i="4"/>
  <c r="T182" i="4"/>
  <c r="S182" i="4"/>
  <c r="AA181" i="4"/>
  <c r="Z181" i="4"/>
  <c r="Y181" i="4"/>
  <c r="X181" i="4"/>
  <c r="W181" i="4"/>
  <c r="V181" i="4"/>
  <c r="U181" i="4"/>
  <c r="T181" i="4"/>
  <c r="S181" i="4"/>
  <c r="AA180" i="4"/>
  <c r="Z180" i="4"/>
  <c r="Y180" i="4"/>
  <c r="X180" i="4"/>
  <c r="W180" i="4"/>
  <c r="V180" i="4"/>
  <c r="U180" i="4"/>
  <c r="T180" i="4"/>
  <c r="S180" i="4"/>
  <c r="AA179" i="4"/>
  <c r="Z179" i="4"/>
  <c r="Y179" i="4"/>
  <c r="X179" i="4"/>
  <c r="W179" i="4"/>
  <c r="V179" i="4"/>
  <c r="U179" i="4"/>
  <c r="T179" i="4"/>
  <c r="S179" i="4"/>
  <c r="AA178" i="4"/>
  <c r="Z178" i="4"/>
  <c r="Y178" i="4"/>
  <c r="X178" i="4"/>
  <c r="W178" i="4"/>
  <c r="V178" i="4"/>
  <c r="U178" i="4"/>
  <c r="T178" i="4"/>
  <c r="S178" i="4"/>
  <c r="AA177" i="4"/>
  <c r="Z177" i="4"/>
  <c r="Y177" i="4"/>
  <c r="X177" i="4"/>
  <c r="W177" i="4"/>
  <c r="V177" i="4"/>
  <c r="U177" i="4"/>
  <c r="T177" i="4"/>
  <c r="S177" i="4"/>
  <c r="AA176" i="4"/>
  <c r="Z176" i="4"/>
  <c r="Y176" i="4"/>
  <c r="X176" i="4"/>
  <c r="W176" i="4"/>
  <c r="V176" i="4"/>
  <c r="U176" i="4"/>
  <c r="T176" i="4"/>
  <c r="S176" i="4"/>
  <c r="AA175" i="4"/>
  <c r="Z175" i="4"/>
  <c r="Y175" i="4"/>
  <c r="X175" i="4"/>
  <c r="W175" i="4"/>
  <c r="V175" i="4"/>
  <c r="U175" i="4"/>
  <c r="T175" i="4"/>
  <c r="S175" i="4"/>
  <c r="AA174" i="4"/>
  <c r="Z174" i="4"/>
  <c r="Y174" i="4"/>
  <c r="X174" i="4"/>
  <c r="W174" i="4"/>
  <c r="V174" i="4"/>
  <c r="U174" i="4"/>
  <c r="T174" i="4"/>
  <c r="S174" i="4"/>
  <c r="AA173" i="4"/>
  <c r="Z173" i="4"/>
  <c r="Y173" i="4"/>
  <c r="X173" i="4"/>
  <c r="W173" i="4"/>
  <c r="V173" i="4"/>
  <c r="U173" i="4"/>
  <c r="T173" i="4"/>
  <c r="S173" i="4"/>
  <c r="AA172" i="4"/>
  <c r="Z172" i="4"/>
  <c r="Y172" i="4"/>
  <c r="X172" i="4"/>
  <c r="W172" i="4"/>
  <c r="V172" i="4"/>
  <c r="U172" i="4"/>
  <c r="T172" i="4"/>
  <c r="S172" i="4"/>
  <c r="AA171" i="4"/>
  <c r="Z171" i="4"/>
  <c r="Y171" i="4"/>
  <c r="X171" i="4"/>
  <c r="W171" i="4"/>
  <c r="V171" i="4"/>
  <c r="U171" i="4"/>
  <c r="T171" i="4"/>
  <c r="S171" i="4"/>
  <c r="AA170" i="4"/>
  <c r="Z170" i="4"/>
  <c r="Y170" i="4"/>
  <c r="X170" i="4"/>
  <c r="W170" i="4"/>
  <c r="V170" i="4"/>
  <c r="U170" i="4"/>
  <c r="T170" i="4"/>
  <c r="S170" i="4"/>
  <c r="AA169" i="4"/>
  <c r="Z169" i="4"/>
  <c r="Y169" i="4"/>
  <c r="X169" i="4"/>
  <c r="W169" i="4"/>
  <c r="V169" i="4"/>
  <c r="U169" i="4"/>
  <c r="T169" i="4"/>
  <c r="S169" i="4"/>
  <c r="AA168" i="4"/>
  <c r="Z168" i="4"/>
  <c r="Y168" i="4"/>
  <c r="X168" i="4"/>
  <c r="W168" i="4"/>
  <c r="V168" i="4"/>
  <c r="U168" i="4"/>
  <c r="T168" i="4"/>
  <c r="S168" i="4"/>
  <c r="AA167" i="4"/>
  <c r="Z167" i="4"/>
  <c r="Y167" i="4"/>
  <c r="X167" i="4"/>
  <c r="W167" i="4"/>
  <c r="V167" i="4"/>
  <c r="U167" i="4"/>
  <c r="T167" i="4"/>
  <c r="S167" i="4"/>
  <c r="AA166" i="4"/>
  <c r="Z166" i="4"/>
  <c r="Y166" i="4"/>
  <c r="X166" i="4"/>
  <c r="W166" i="4"/>
  <c r="V166" i="4"/>
  <c r="U166" i="4"/>
  <c r="T166" i="4"/>
  <c r="S166" i="4"/>
  <c r="AA165" i="4"/>
  <c r="Z165" i="4"/>
  <c r="Y165" i="4"/>
  <c r="X165" i="4"/>
  <c r="W165" i="4"/>
  <c r="V165" i="4"/>
  <c r="U165" i="4"/>
  <c r="T165" i="4"/>
  <c r="S165" i="4"/>
  <c r="AA164" i="4"/>
  <c r="Z164" i="4"/>
  <c r="Y164" i="4"/>
  <c r="X164" i="4"/>
  <c r="W164" i="4"/>
  <c r="V164" i="4"/>
  <c r="U164" i="4"/>
  <c r="T164" i="4"/>
  <c r="S164" i="4"/>
  <c r="AA163" i="4"/>
  <c r="Z163" i="4"/>
  <c r="Y163" i="4"/>
  <c r="X163" i="4"/>
  <c r="W163" i="4"/>
  <c r="V163" i="4"/>
  <c r="U163" i="4"/>
  <c r="T163" i="4"/>
  <c r="S163" i="4"/>
  <c r="AA162" i="4"/>
  <c r="Z162" i="4"/>
  <c r="Y162" i="4"/>
  <c r="X162" i="4"/>
  <c r="W162" i="4"/>
  <c r="V162" i="4"/>
  <c r="U162" i="4"/>
  <c r="T162" i="4"/>
  <c r="S162" i="4"/>
  <c r="AA161" i="4"/>
  <c r="Z161" i="4"/>
  <c r="Y161" i="4"/>
  <c r="X161" i="4"/>
  <c r="W161" i="4"/>
  <c r="V161" i="4"/>
  <c r="U161" i="4"/>
  <c r="T161" i="4"/>
  <c r="S161" i="4"/>
  <c r="AA160" i="4"/>
  <c r="Z160" i="4"/>
  <c r="Y160" i="4"/>
  <c r="X160" i="4"/>
  <c r="W160" i="4"/>
  <c r="V160" i="4"/>
  <c r="U160" i="4"/>
  <c r="T160" i="4"/>
  <c r="S160" i="4"/>
  <c r="AA159" i="4"/>
  <c r="Z159" i="4"/>
  <c r="Y159" i="4"/>
  <c r="X159" i="4"/>
  <c r="W159" i="4"/>
  <c r="V159" i="4"/>
  <c r="U159" i="4"/>
  <c r="T159" i="4"/>
  <c r="S159" i="4"/>
  <c r="AA158" i="4"/>
  <c r="Z158" i="4"/>
  <c r="Y158" i="4"/>
  <c r="X158" i="4"/>
  <c r="W158" i="4"/>
  <c r="V158" i="4"/>
  <c r="U158" i="4"/>
  <c r="T158" i="4"/>
  <c r="S158" i="4"/>
  <c r="AA157" i="4"/>
  <c r="Z157" i="4"/>
  <c r="Y157" i="4"/>
  <c r="X157" i="4"/>
  <c r="W157" i="4"/>
  <c r="V157" i="4"/>
  <c r="U157" i="4"/>
  <c r="T157" i="4"/>
  <c r="S157" i="4"/>
  <c r="AA156" i="4"/>
  <c r="Z156" i="4"/>
  <c r="Y156" i="4"/>
  <c r="X156" i="4"/>
  <c r="W156" i="4"/>
  <c r="V156" i="4"/>
  <c r="U156" i="4"/>
  <c r="T156" i="4"/>
  <c r="S156" i="4"/>
  <c r="AA155" i="4"/>
  <c r="Z155" i="4"/>
  <c r="Y155" i="4"/>
  <c r="X155" i="4"/>
  <c r="W155" i="4"/>
  <c r="V155" i="4"/>
  <c r="U155" i="4"/>
  <c r="T155" i="4"/>
  <c r="S155" i="4"/>
  <c r="AA154" i="4"/>
  <c r="Z154" i="4"/>
  <c r="Y154" i="4"/>
  <c r="X154" i="4"/>
  <c r="W154" i="4"/>
  <c r="V154" i="4"/>
  <c r="U154" i="4"/>
  <c r="T154" i="4"/>
  <c r="S154" i="4"/>
  <c r="AA153" i="4"/>
  <c r="Z153" i="4"/>
  <c r="Y153" i="4"/>
  <c r="X153" i="4"/>
  <c r="W153" i="4"/>
  <c r="V153" i="4"/>
  <c r="U153" i="4"/>
  <c r="T153" i="4"/>
  <c r="S153" i="4"/>
  <c r="AA152" i="4"/>
  <c r="Z152" i="4"/>
  <c r="Y152" i="4"/>
  <c r="X152" i="4"/>
  <c r="W152" i="4"/>
  <c r="V152" i="4"/>
  <c r="U152" i="4"/>
  <c r="T152" i="4"/>
  <c r="S152" i="4"/>
  <c r="AA151" i="4"/>
  <c r="Z151" i="4"/>
  <c r="Y151" i="4"/>
  <c r="X151" i="4"/>
  <c r="W151" i="4"/>
  <c r="V151" i="4"/>
  <c r="U151" i="4"/>
  <c r="T151" i="4"/>
  <c r="S151" i="4"/>
  <c r="AA150" i="4"/>
  <c r="Z150" i="4"/>
  <c r="Y150" i="4"/>
  <c r="X150" i="4"/>
  <c r="W150" i="4"/>
  <c r="V150" i="4"/>
  <c r="U150" i="4"/>
  <c r="T150" i="4"/>
  <c r="S150" i="4"/>
  <c r="AA149" i="4"/>
  <c r="Z149" i="4"/>
  <c r="Y149" i="4"/>
  <c r="X149" i="4"/>
  <c r="W149" i="4"/>
  <c r="V149" i="4"/>
  <c r="U149" i="4"/>
  <c r="T149" i="4"/>
  <c r="S149" i="4"/>
  <c r="AA148" i="4"/>
  <c r="Z148" i="4"/>
  <c r="Y148" i="4"/>
  <c r="X148" i="4"/>
  <c r="W148" i="4"/>
  <c r="V148" i="4"/>
  <c r="U148" i="4"/>
  <c r="T148" i="4"/>
  <c r="S148" i="4"/>
  <c r="AA147" i="4"/>
  <c r="Z147" i="4"/>
  <c r="Y147" i="4"/>
  <c r="X147" i="4"/>
  <c r="W147" i="4"/>
  <c r="V147" i="4"/>
  <c r="U147" i="4"/>
  <c r="T147" i="4"/>
  <c r="S147" i="4"/>
  <c r="AA146" i="4"/>
  <c r="Z146" i="4"/>
  <c r="Y146" i="4"/>
  <c r="X146" i="4"/>
  <c r="W146" i="4"/>
  <c r="V146" i="4"/>
  <c r="U146" i="4"/>
  <c r="T146" i="4"/>
  <c r="S146" i="4"/>
  <c r="AA145" i="4"/>
  <c r="Z145" i="4"/>
  <c r="Y145" i="4"/>
  <c r="X145" i="4"/>
  <c r="W145" i="4"/>
  <c r="V145" i="4"/>
  <c r="U145" i="4"/>
  <c r="T145" i="4"/>
  <c r="S145" i="4"/>
  <c r="AA144" i="4"/>
  <c r="Z144" i="4"/>
  <c r="Y144" i="4"/>
  <c r="X144" i="4"/>
  <c r="W144" i="4"/>
  <c r="V144" i="4"/>
  <c r="U144" i="4"/>
  <c r="T144" i="4"/>
  <c r="S144" i="4"/>
  <c r="AA143" i="4"/>
  <c r="Z143" i="4"/>
  <c r="Y143" i="4"/>
  <c r="X143" i="4"/>
  <c r="W143" i="4"/>
  <c r="V143" i="4"/>
  <c r="U143" i="4"/>
  <c r="T143" i="4"/>
  <c r="S143" i="4"/>
  <c r="AA142" i="4"/>
  <c r="Z142" i="4"/>
  <c r="Y142" i="4"/>
  <c r="X142" i="4"/>
  <c r="W142" i="4"/>
  <c r="V142" i="4"/>
  <c r="U142" i="4"/>
  <c r="T142" i="4"/>
  <c r="S142" i="4"/>
  <c r="AA141" i="4"/>
  <c r="Z141" i="4"/>
  <c r="Y141" i="4"/>
  <c r="X141" i="4"/>
  <c r="W141" i="4"/>
  <c r="V141" i="4"/>
  <c r="U141" i="4"/>
  <c r="T141" i="4"/>
  <c r="S141" i="4"/>
  <c r="AA140" i="4"/>
  <c r="Z140" i="4"/>
  <c r="Y140" i="4"/>
  <c r="X140" i="4"/>
  <c r="W140" i="4"/>
  <c r="V140" i="4"/>
  <c r="U140" i="4"/>
  <c r="T140" i="4"/>
  <c r="S140" i="4"/>
  <c r="AA139" i="4"/>
  <c r="Z139" i="4"/>
  <c r="Y139" i="4"/>
  <c r="X139" i="4"/>
  <c r="W139" i="4"/>
  <c r="V139" i="4"/>
  <c r="U139" i="4"/>
  <c r="T139" i="4"/>
  <c r="S139" i="4"/>
  <c r="AA138" i="4"/>
  <c r="Z138" i="4"/>
  <c r="Y138" i="4"/>
  <c r="X138" i="4"/>
  <c r="W138" i="4"/>
  <c r="V138" i="4"/>
  <c r="U138" i="4"/>
  <c r="T138" i="4"/>
  <c r="S138" i="4"/>
  <c r="AA137" i="4"/>
  <c r="Z137" i="4"/>
  <c r="Y137" i="4"/>
  <c r="X137" i="4"/>
  <c r="W137" i="4"/>
  <c r="V137" i="4"/>
  <c r="U137" i="4"/>
  <c r="T137" i="4"/>
  <c r="S137" i="4"/>
  <c r="AA136" i="4"/>
  <c r="Z136" i="4"/>
  <c r="Y136" i="4"/>
  <c r="X136" i="4"/>
  <c r="W136" i="4"/>
  <c r="V136" i="4"/>
  <c r="U136" i="4"/>
  <c r="T136" i="4"/>
  <c r="S136" i="4"/>
  <c r="AA135" i="4"/>
  <c r="Z135" i="4"/>
  <c r="Y135" i="4"/>
  <c r="X135" i="4"/>
  <c r="W135" i="4"/>
  <c r="V135" i="4"/>
  <c r="U135" i="4"/>
  <c r="T135" i="4"/>
  <c r="S135" i="4"/>
  <c r="AA134" i="4"/>
  <c r="Z134" i="4"/>
  <c r="Y134" i="4"/>
  <c r="X134" i="4"/>
  <c r="W134" i="4"/>
  <c r="V134" i="4"/>
  <c r="U134" i="4"/>
  <c r="T134" i="4"/>
  <c r="S134" i="4"/>
  <c r="AA133" i="4"/>
  <c r="Z133" i="4"/>
  <c r="Y133" i="4"/>
  <c r="X133" i="4"/>
  <c r="W133" i="4"/>
  <c r="V133" i="4"/>
  <c r="U133" i="4"/>
  <c r="T133" i="4"/>
  <c r="S133" i="4"/>
  <c r="AA132" i="4"/>
  <c r="Z132" i="4"/>
  <c r="Y132" i="4"/>
  <c r="X132" i="4"/>
  <c r="W132" i="4"/>
  <c r="V132" i="4"/>
  <c r="U132" i="4"/>
  <c r="T132" i="4"/>
  <c r="S132" i="4"/>
  <c r="AA131" i="4"/>
  <c r="Z131" i="4"/>
  <c r="Y131" i="4"/>
  <c r="X131" i="4"/>
  <c r="W131" i="4"/>
  <c r="V131" i="4"/>
  <c r="U131" i="4"/>
  <c r="T131" i="4"/>
  <c r="S131" i="4"/>
  <c r="AA130" i="4"/>
  <c r="Z130" i="4"/>
  <c r="Y130" i="4"/>
  <c r="X130" i="4"/>
  <c r="W130" i="4"/>
  <c r="V130" i="4"/>
  <c r="U130" i="4"/>
  <c r="T130" i="4"/>
  <c r="S130" i="4"/>
  <c r="AA129" i="4"/>
  <c r="Z129" i="4"/>
  <c r="Y129" i="4"/>
  <c r="X129" i="4"/>
  <c r="W129" i="4"/>
  <c r="V129" i="4"/>
  <c r="U129" i="4"/>
  <c r="T129" i="4"/>
  <c r="S129" i="4"/>
  <c r="AA128" i="4"/>
  <c r="Z128" i="4"/>
  <c r="Y128" i="4"/>
  <c r="X128" i="4"/>
  <c r="W128" i="4"/>
  <c r="V128" i="4"/>
  <c r="U128" i="4"/>
  <c r="T128" i="4"/>
  <c r="S128" i="4"/>
  <c r="AA127" i="4"/>
  <c r="Z127" i="4"/>
  <c r="Y127" i="4"/>
  <c r="X127" i="4"/>
  <c r="W127" i="4"/>
  <c r="V127" i="4"/>
  <c r="U127" i="4"/>
  <c r="T127" i="4"/>
  <c r="S127" i="4"/>
  <c r="AA126" i="4"/>
  <c r="Z126" i="4"/>
  <c r="Y126" i="4"/>
  <c r="X126" i="4"/>
  <c r="W126" i="4"/>
  <c r="V126" i="4"/>
  <c r="U126" i="4"/>
  <c r="T126" i="4"/>
  <c r="S126" i="4"/>
  <c r="AA125" i="4"/>
  <c r="Z125" i="4"/>
  <c r="Y125" i="4"/>
  <c r="X125" i="4"/>
  <c r="W125" i="4"/>
  <c r="V125" i="4"/>
  <c r="U125" i="4"/>
  <c r="T125" i="4"/>
  <c r="S125" i="4"/>
  <c r="AA124" i="4"/>
  <c r="Z124" i="4"/>
  <c r="Y124" i="4"/>
  <c r="X124" i="4"/>
  <c r="W124" i="4"/>
  <c r="V124" i="4"/>
  <c r="U124" i="4"/>
  <c r="T124" i="4"/>
  <c r="S124" i="4"/>
  <c r="AA123" i="4"/>
  <c r="Z123" i="4"/>
  <c r="Y123" i="4"/>
  <c r="X123" i="4"/>
  <c r="W123" i="4"/>
  <c r="V123" i="4"/>
  <c r="U123" i="4"/>
  <c r="T123" i="4"/>
  <c r="S123" i="4"/>
  <c r="AA122" i="4"/>
  <c r="Z122" i="4"/>
  <c r="Y122" i="4"/>
  <c r="X122" i="4"/>
  <c r="W122" i="4"/>
  <c r="V122" i="4"/>
  <c r="U122" i="4"/>
  <c r="T122" i="4"/>
  <c r="S122" i="4"/>
  <c r="AA121" i="4"/>
  <c r="Z121" i="4"/>
  <c r="Y121" i="4"/>
  <c r="X121" i="4"/>
  <c r="W121" i="4"/>
  <c r="V121" i="4"/>
  <c r="U121" i="4"/>
  <c r="T121" i="4"/>
  <c r="S121" i="4"/>
  <c r="AA120" i="4"/>
  <c r="Z120" i="4"/>
  <c r="Y120" i="4"/>
  <c r="X120" i="4"/>
  <c r="W120" i="4"/>
  <c r="V120" i="4"/>
  <c r="U120" i="4"/>
  <c r="T120" i="4"/>
  <c r="S120" i="4"/>
  <c r="AA119" i="4"/>
  <c r="Z119" i="4"/>
  <c r="Y119" i="4"/>
  <c r="X119" i="4"/>
  <c r="W119" i="4"/>
  <c r="V119" i="4"/>
  <c r="U119" i="4"/>
  <c r="T119" i="4"/>
  <c r="S119" i="4"/>
  <c r="AA118" i="4"/>
  <c r="Z118" i="4"/>
  <c r="Y118" i="4"/>
  <c r="X118" i="4"/>
  <c r="W118" i="4"/>
  <c r="V118" i="4"/>
  <c r="U118" i="4"/>
  <c r="T118" i="4"/>
  <c r="S118" i="4"/>
  <c r="AA117" i="4"/>
  <c r="Z117" i="4"/>
  <c r="Y117" i="4"/>
  <c r="X117" i="4"/>
  <c r="W117" i="4"/>
  <c r="V117" i="4"/>
  <c r="U117" i="4"/>
  <c r="T117" i="4"/>
  <c r="S117" i="4"/>
  <c r="AA116" i="4"/>
  <c r="Z116" i="4"/>
  <c r="Y116" i="4"/>
  <c r="X116" i="4"/>
  <c r="W116" i="4"/>
  <c r="V116" i="4"/>
  <c r="U116" i="4"/>
  <c r="T116" i="4"/>
  <c r="S116" i="4"/>
  <c r="AA115" i="4"/>
  <c r="Z115" i="4"/>
  <c r="Y115" i="4"/>
  <c r="X115" i="4"/>
  <c r="W115" i="4"/>
  <c r="V115" i="4"/>
  <c r="U115" i="4"/>
  <c r="T115" i="4"/>
  <c r="S115" i="4"/>
  <c r="AA114" i="4"/>
  <c r="Z114" i="4"/>
  <c r="Y114" i="4"/>
  <c r="X114" i="4"/>
  <c r="W114" i="4"/>
  <c r="V114" i="4"/>
  <c r="U114" i="4"/>
  <c r="T114" i="4"/>
  <c r="S114" i="4"/>
  <c r="AA113" i="4"/>
  <c r="Z113" i="4"/>
  <c r="Y113" i="4"/>
  <c r="X113" i="4"/>
  <c r="W113" i="4"/>
  <c r="V113" i="4"/>
  <c r="U113" i="4"/>
  <c r="T113" i="4"/>
  <c r="S113" i="4"/>
  <c r="AA112" i="4"/>
  <c r="Z112" i="4"/>
  <c r="Y112" i="4"/>
  <c r="X112" i="4"/>
  <c r="W112" i="4"/>
  <c r="V112" i="4"/>
  <c r="U112" i="4"/>
  <c r="T112" i="4"/>
  <c r="S112" i="4"/>
  <c r="AA111" i="4"/>
  <c r="Z111" i="4"/>
  <c r="Y111" i="4"/>
  <c r="X111" i="4"/>
  <c r="W111" i="4"/>
  <c r="V111" i="4"/>
  <c r="U111" i="4"/>
  <c r="T111" i="4"/>
  <c r="S111" i="4"/>
  <c r="AA110" i="4"/>
  <c r="Z110" i="4"/>
  <c r="Y110" i="4"/>
  <c r="X110" i="4"/>
  <c r="W110" i="4"/>
  <c r="V110" i="4"/>
  <c r="U110" i="4"/>
  <c r="T110" i="4"/>
  <c r="S110" i="4"/>
  <c r="AA109" i="4"/>
  <c r="Z109" i="4"/>
  <c r="Y109" i="4"/>
  <c r="X109" i="4"/>
  <c r="W109" i="4"/>
  <c r="V109" i="4"/>
  <c r="U109" i="4"/>
  <c r="T109" i="4"/>
  <c r="S109" i="4"/>
  <c r="AA108" i="4"/>
  <c r="Z108" i="4"/>
  <c r="Y108" i="4"/>
  <c r="X108" i="4"/>
  <c r="W108" i="4"/>
  <c r="V108" i="4"/>
  <c r="U108" i="4"/>
  <c r="T108" i="4"/>
  <c r="S108" i="4"/>
  <c r="AA107" i="4"/>
  <c r="Z107" i="4"/>
  <c r="Y107" i="4"/>
  <c r="X107" i="4"/>
  <c r="W107" i="4"/>
  <c r="V107" i="4"/>
  <c r="U107" i="4"/>
  <c r="T107" i="4"/>
  <c r="S107" i="4"/>
  <c r="AA106" i="4"/>
  <c r="Z106" i="4"/>
  <c r="Y106" i="4"/>
  <c r="X106" i="4"/>
  <c r="W106" i="4"/>
  <c r="V106" i="4"/>
  <c r="U106" i="4"/>
  <c r="T106" i="4"/>
  <c r="S106" i="4"/>
  <c r="AA105" i="4"/>
  <c r="Z105" i="4"/>
  <c r="Y105" i="4"/>
  <c r="X105" i="4"/>
  <c r="W105" i="4"/>
  <c r="V105" i="4"/>
  <c r="U105" i="4"/>
  <c r="T105" i="4"/>
  <c r="S105" i="4"/>
  <c r="AA104" i="4"/>
  <c r="Z104" i="4"/>
  <c r="Y104" i="4"/>
  <c r="X104" i="4"/>
  <c r="W104" i="4"/>
  <c r="V104" i="4"/>
  <c r="U104" i="4"/>
  <c r="T104" i="4"/>
  <c r="S104" i="4"/>
  <c r="AA103" i="4"/>
  <c r="Z103" i="4"/>
  <c r="Y103" i="4"/>
  <c r="X103" i="4"/>
  <c r="W103" i="4"/>
  <c r="V103" i="4"/>
  <c r="U103" i="4"/>
  <c r="T103" i="4"/>
  <c r="S103" i="4"/>
  <c r="AA102" i="4"/>
  <c r="Z102" i="4"/>
  <c r="Y102" i="4"/>
  <c r="X102" i="4"/>
  <c r="W102" i="4"/>
  <c r="V102" i="4"/>
  <c r="U102" i="4"/>
  <c r="T102" i="4"/>
  <c r="S102" i="4"/>
  <c r="AA101" i="4"/>
  <c r="Z101" i="4"/>
  <c r="Y101" i="4"/>
  <c r="X101" i="4"/>
  <c r="W101" i="4"/>
  <c r="V101" i="4"/>
  <c r="U101" i="4"/>
  <c r="T101" i="4"/>
  <c r="S101" i="4"/>
  <c r="AA100" i="4"/>
  <c r="Z100" i="4"/>
  <c r="Y100" i="4"/>
  <c r="X100" i="4"/>
  <c r="W100" i="4"/>
  <c r="V100" i="4"/>
  <c r="U100" i="4"/>
  <c r="T100" i="4"/>
  <c r="S100" i="4"/>
  <c r="AA99" i="4"/>
  <c r="Z99" i="4"/>
  <c r="Y99" i="4"/>
  <c r="X99" i="4"/>
  <c r="W99" i="4"/>
  <c r="V99" i="4"/>
  <c r="U99" i="4"/>
  <c r="T99" i="4"/>
  <c r="S99" i="4"/>
  <c r="AA98" i="4"/>
  <c r="Z98" i="4"/>
  <c r="Y98" i="4"/>
  <c r="X98" i="4"/>
  <c r="W98" i="4"/>
  <c r="V98" i="4"/>
  <c r="U98" i="4"/>
  <c r="T98" i="4"/>
  <c r="S98" i="4"/>
  <c r="AA97" i="4"/>
  <c r="Z97" i="4"/>
  <c r="Y97" i="4"/>
  <c r="X97" i="4"/>
  <c r="W97" i="4"/>
  <c r="V97" i="4"/>
  <c r="U97" i="4"/>
  <c r="T97" i="4"/>
  <c r="S97" i="4"/>
  <c r="AA96" i="4"/>
  <c r="Z96" i="4"/>
  <c r="Y96" i="4"/>
  <c r="X96" i="4"/>
  <c r="W96" i="4"/>
  <c r="V96" i="4"/>
  <c r="U96" i="4"/>
  <c r="T96" i="4"/>
  <c r="S96" i="4"/>
  <c r="AA95" i="4"/>
  <c r="Z95" i="4"/>
  <c r="Y95" i="4"/>
  <c r="X95" i="4"/>
  <c r="W95" i="4"/>
  <c r="V95" i="4"/>
  <c r="U95" i="4"/>
  <c r="T95" i="4"/>
  <c r="S95" i="4"/>
  <c r="AA94" i="4"/>
  <c r="Z94" i="4"/>
  <c r="Y94" i="4"/>
  <c r="X94" i="4"/>
  <c r="W94" i="4"/>
  <c r="V94" i="4"/>
  <c r="U94" i="4"/>
  <c r="T94" i="4"/>
  <c r="S94" i="4"/>
  <c r="AA93" i="4"/>
  <c r="Z93" i="4"/>
  <c r="Y93" i="4"/>
  <c r="X93" i="4"/>
  <c r="W93" i="4"/>
  <c r="V93" i="4"/>
  <c r="U93" i="4"/>
  <c r="T93" i="4"/>
  <c r="S93" i="4"/>
  <c r="AA92" i="4"/>
  <c r="Z92" i="4"/>
  <c r="Y92" i="4"/>
  <c r="X92" i="4"/>
  <c r="W92" i="4"/>
  <c r="V92" i="4"/>
  <c r="U92" i="4"/>
  <c r="T92" i="4"/>
  <c r="S92" i="4"/>
  <c r="AA91" i="4"/>
  <c r="Z91" i="4"/>
  <c r="Y91" i="4"/>
  <c r="X91" i="4"/>
  <c r="W91" i="4"/>
  <c r="V91" i="4"/>
  <c r="U91" i="4"/>
  <c r="T91" i="4"/>
  <c r="S91" i="4"/>
  <c r="AA90" i="4"/>
  <c r="Z90" i="4"/>
  <c r="Y90" i="4"/>
  <c r="X90" i="4"/>
  <c r="W90" i="4"/>
  <c r="V90" i="4"/>
  <c r="U90" i="4"/>
  <c r="T90" i="4"/>
  <c r="S90" i="4"/>
  <c r="AA89" i="4"/>
  <c r="Z89" i="4"/>
  <c r="Y89" i="4"/>
  <c r="X89" i="4"/>
  <c r="W89" i="4"/>
  <c r="V89" i="4"/>
  <c r="U89" i="4"/>
  <c r="T89" i="4"/>
  <c r="S89" i="4"/>
  <c r="AA88" i="4"/>
  <c r="Z88" i="4"/>
  <c r="Y88" i="4"/>
  <c r="X88" i="4"/>
  <c r="W88" i="4"/>
  <c r="V88" i="4"/>
  <c r="U88" i="4"/>
  <c r="T88" i="4"/>
  <c r="S88" i="4"/>
  <c r="AA87" i="4"/>
  <c r="Z87" i="4"/>
  <c r="Y87" i="4"/>
  <c r="X87" i="4"/>
  <c r="W87" i="4"/>
  <c r="V87" i="4"/>
  <c r="U87" i="4"/>
  <c r="T87" i="4"/>
  <c r="S87" i="4"/>
  <c r="AA86" i="4"/>
  <c r="Z86" i="4"/>
  <c r="Y86" i="4"/>
  <c r="X86" i="4"/>
  <c r="W86" i="4"/>
  <c r="V86" i="4"/>
  <c r="U86" i="4"/>
  <c r="T86" i="4"/>
  <c r="S86" i="4"/>
  <c r="AA85" i="4"/>
  <c r="Z85" i="4"/>
  <c r="Y85" i="4"/>
  <c r="X85" i="4"/>
  <c r="W85" i="4"/>
  <c r="V85" i="4"/>
  <c r="U85" i="4"/>
  <c r="T85" i="4"/>
  <c r="S85" i="4"/>
  <c r="AA84" i="4"/>
  <c r="Z84" i="4"/>
  <c r="Y84" i="4"/>
  <c r="X84" i="4"/>
  <c r="W84" i="4"/>
  <c r="V84" i="4"/>
  <c r="U84" i="4"/>
  <c r="T84" i="4"/>
  <c r="S84" i="4"/>
  <c r="AA83" i="4"/>
  <c r="Z83" i="4"/>
  <c r="Y83" i="4"/>
  <c r="X83" i="4"/>
  <c r="W83" i="4"/>
  <c r="V83" i="4"/>
  <c r="U83" i="4"/>
  <c r="T83" i="4"/>
  <c r="S83" i="4"/>
  <c r="AA82" i="4"/>
  <c r="Z82" i="4"/>
  <c r="Y82" i="4"/>
  <c r="X82" i="4"/>
  <c r="W82" i="4"/>
  <c r="V82" i="4"/>
  <c r="U82" i="4"/>
  <c r="T82" i="4"/>
  <c r="S82" i="4"/>
  <c r="AA81" i="4"/>
  <c r="Z81" i="4"/>
  <c r="Y81" i="4"/>
  <c r="X81" i="4"/>
  <c r="W81" i="4"/>
  <c r="V81" i="4"/>
  <c r="U81" i="4"/>
  <c r="T81" i="4"/>
  <c r="S81" i="4"/>
  <c r="AA80" i="4"/>
  <c r="Z80" i="4"/>
  <c r="Y80" i="4"/>
  <c r="X80" i="4"/>
  <c r="W80" i="4"/>
  <c r="V80" i="4"/>
  <c r="U80" i="4"/>
  <c r="T80" i="4"/>
  <c r="S80" i="4"/>
  <c r="AA79" i="4"/>
  <c r="Z79" i="4"/>
  <c r="Y79" i="4"/>
  <c r="X79" i="4"/>
  <c r="W79" i="4"/>
  <c r="V79" i="4"/>
  <c r="U79" i="4"/>
  <c r="T79" i="4"/>
  <c r="S79" i="4"/>
  <c r="AA78" i="4"/>
  <c r="Z78" i="4"/>
  <c r="Y78" i="4"/>
  <c r="X78" i="4"/>
  <c r="W78" i="4"/>
  <c r="V78" i="4"/>
  <c r="U78" i="4"/>
  <c r="T78" i="4"/>
  <c r="S78" i="4"/>
  <c r="AA77" i="4"/>
  <c r="Z77" i="4"/>
  <c r="Y77" i="4"/>
  <c r="X77" i="4"/>
  <c r="W77" i="4"/>
  <c r="V77" i="4"/>
  <c r="U77" i="4"/>
  <c r="T77" i="4"/>
  <c r="S77" i="4"/>
  <c r="AA76" i="4"/>
  <c r="Z76" i="4"/>
  <c r="Y76" i="4"/>
  <c r="X76" i="4"/>
  <c r="W76" i="4"/>
  <c r="V76" i="4"/>
  <c r="U76" i="4"/>
  <c r="T76" i="4"/>
  <c r="S76" i="4"/>
  <c r="AA75" i="4"/>
  <c r="Z75" i="4"/>
  <c r="Y75" i="4"/>
  <c r="X75" i="4"/>
  <c r="W75" i="4"/>
  <c r="V75" i="4"/>
  <c r="U75" i="4"/>
  <c r="T75" i="4"/>
  <c r="S75" i="4"/>
  <c r="AA74" i="4"/>
  <c r="Z74" i="4"/>
  <c r="Y74" i="4"/>
  <c r="X74" i="4"/>
  <c r="W74" i="4"/>
  <c r="V74" i="4"/>
  <c r="U74" i="4"/>
  <c r="T74" i="4"/>
  <c r="S74" i="4"/>
  <c r="AA73" i="4"/>
  <c r="Z73" i="4"/>
  <c r="Y73" i="4"/>
  <c r="X73" i="4"/>
  <c r="W73" i="4"/>
  <c r="V73" i="4"/>
  <c r="U73" i="4"/>
  <c r="T73" i="4"/>
  <c r="S73" i="4"/>
  <c r="AA72" i="4"/>
  <c r="Z72" i="4"/>
  <c r="Y72" i="4"/>
  <c r="X72" i="4"/>
  <c r="W72" i="4"/>
  <c r="V72" i="4"/>
  <c r="U72" i="4"/>
  <c r="T72" i="4"/>
  <c r="S72" i="4"/>
  <c r="AA71" i="4"/>
  <c r="Z71" i="4"/>
  <c r="Y71" i="4"/>
  <c r="X71" i="4"/>
  <c r="W71" i="4"/>
  <c r="V71" i="4"/>
  <c r="U71" i="4"/>
  <c r="T71" i="4"/>
  <c r="S71" i="4"/>
  <c r="AA70" i="4"/>
  <c r="Z70" i="4"/>
  <c r="Y70" i="4"/>
  <c r="X70" i="4"/>
  <c r="W70" i="4"/>
  <c r="V70" i="4"/>
  <c r="U70" i="4"/>
  <c r="T70" i="4"/>
  <c r="S70" i="4"/>
  <c r="AA69" i="4"/>
  <c r="Z69" i="4"/>
  <c r="Y69" i="4"/>
  <c r="X69" i="4"/>
  <c r="W69" i="4"/>
  <c r="V69" i="4"/>
  <c r="U69" i="4"/>
  <c r="T69" i="4"/>
  <c r="S69" i="4"/>
  <c r="AA68" i="4"/>
  <c r="Z68" i="4"/>
  <c r="Y68" i="4"/>
  <c r="X68" i="4"/>
  <c r="W68" i="4"/>
  <c r="V68" i="4"/>
  <c r="U68" i="4"/>
  <c r="T68" i="4"/>
  <c r="S68" i="4"/>
  <c r="AA67" i="4"/>
  <c r="Z67" i="4"/>
  <c r="Y67" i="4"/>
  <c r="X67" i="4"/>
  <c r="W67" i="4"/>
  <c r="V67" i="4"/>
  <c r="U67" i="4"/>
  <c r="T67" i="4"/>
  <c r="S67" i="4"/>
  <c r="AA66" i="4"/>
  <c r="Z66" i="4"/>
  <c r="Y66" i="4"/>
  <c r="X66" i="4"/>
  <c r="W66" i="4"/>
  <c r="V66" i="4"/>
  <c r="U66" i="4"/>
  <c r="T66" i="4"/>
  <c r="S66" i="4"/>
  <c r="AA65" i="4"/>
  <c r="Z65" i="4"/>
  <c r="Y65" i="4"/>
  <c r="X65" i="4"/>
  <c r="W65" i="4"/>
  <c r="V65" i="4"/>
  <c r="U65" i="4"/>
  <c r="T65" i="4"/>
  <c r="S65" i="4"/>
  <c r="AA64" i="4"/>
  <c r="Z64" i="4"/>
  <c r="Y64" i="4"/>
  <c r="X64" i="4"/>
  <c r="W64" i="4"/>
  <c r="V64" i="4"/>
  <c r="U64" i="4"/>
  <c r="T64" i="4"/>
  <c r="S64" i="4"/>
  <c r="AA63" i="4"/>
  <c r="Z63" i="4"/>
  <c r="Y63" i="4"/>
  <c r="X63" i="4"/>
  <c r="W63" i="4"/>
  <c r="V63" i="4"/>
  <c r="U63" i="4"/>
  <c r="T63" i="4"/>
  <c r="S63" i="4"/>
  <c r="AA62" i="4"/>
  <c r="Z62" i="4"/>
  <c r="Y62" i="4"/>
  <c r="X62" i="4"/>
  <c r="W62" i="4"/>
  <c r="V62" i="4"/>
  <c r="U62" i="4"/>
  <c r="T62" i="4"/>
  <c r="S62" i="4"/>
  <c r="AA61" i="4"/>
  <c r="Z61" i="4"/>
  <c r="Y61" i="4"/>
  <c r="X61" i="4"/>
  <c r="W61" i="4"/>
  <c r="V61" i="4"/>
  <c r="U61" i="4"/>
  <c r="T61" i="4"/>
  <c r="S61" i="4"/>
  <c r="AA60" i="4"/>
  <c r="Z60" i="4"/>
  <c r="Y60" i="4"/>
  <c r="X60" i="4"/>
  <c r="W60" i="4"/>
  <c r="V60" i="4"/>
  <c r="U60" i="4"/>
  <c r="T60" i="4"/>
  <c r="S60" i="4"/>
  <c r="AA59" i="4"/>
  <c r="Z59" i="4"/>
  <c r="Y59" i="4"/>
  <c r="X59" i="4"/>
  <c r="W59" i="4"/>
  <c r="V59" i="4"/>
  <c r="U59" i="4"/>
  <c r="T59" i="4"/>
  <c r="S59" i="4"/>
  <c r="AA58" i="4"/>
  <c r="Z58" i="4"/>
  <c r="Y58" i="4"/>
  <c r="X58" i="4"/>
  <c r="W58" i="4"/>
  <c r="V58" i="4"/>
  <c r="U58" i="4"/>
  <c r="T58" i="4"/>
  <c r="S58" i="4"/>
  <c r="AA57" i="4"/>
  <c r="Z57" i="4"/>
  <c r="Y57" i="4"/>
  <c r="X57" i="4"/>
  <c r="W57" i="4"/>
  <c r="V57" i="4"/>
  <c r="U57" i="4"/>
  <c r="T57" i="4"/>
  <c r="S57" i="4"/>
  <c r="AA56" i="4"/>
  <c r="Z56" i="4"/>
  <c r="Y56" i="4"/>
  <c r="X56" i="4"/>
  <c r="W56" i="4"/>
  <c r="V56" i="4"/>
  <c r="U56" i="4"/>
  <c r="T56" i="4"/>
  <c r="S56" i="4"/>
  <c r="AA55" i="4"/>
  <c r="Z55" i="4"/>
  <c r="Y55" i="4"/>
  <c r="X55" i="4"/>
  <c r="W55" i="4"/>
  <c r="V55" i="4"/>
  <c r="U55" i="4"/>
  <c r="T55" i="4"/>
  <c r="S55" i="4"/>
  <c r="AA54" i="4"/>
  <c r="Z54" i="4"/>
  <c r="Y54" i="4"/>
  <c r="X54" i="4"/>
  <c r="W54" i="4"/>
  <c r="V54" i="4"/>
  <c r="U54" i="4"/>
  <c r="T54" i="4"/>
  <c r="S54" i="4"/>
  <c r="AA53" i="4"/>
  <c r="Z53" i="4"/>
  <c r="Y53" i="4"/>
  <c r="X53" i="4"/>
  <c r="W53" i="4"/>
  <c r="V53" i="4"/>
  <c r="U53" i="4"/>
  <c r="T53" i="4"/>
  <c r="S53" i="4"/>
  <c r="AA52" i="4"/>
  <c r="Z52" i="4"/>
  <c r="Y52" i="4"/>
  <c r="X52" i="4"/>
  <c r="W52" i="4"/>
  <c r="V52" i="4"/>
  <c r="U52" i="4"/>
  <c r="T52" i="4"/>
  <c r="S52" i="4"/>
  <c r="AA51" i="4"/>
  <c r="Z51" i="4"/>
  <c r="Y51" i="4"/>
  <c r="X51" i="4"/>
  <c r="W51" i="4"/>
  <c r="V51" i="4"/>
  <c r="U51" i="4"/>
  <c r="T51" i="4"/>
  <c r="S51" i="4"/>
  <c r="AA50" i="4"/>
  <c r="Z50" i="4"/>
  <c r="Y50" i="4"/>
  <c r="X50" i="4"/>
  <c r="W50" i="4"/>
  <c r="V50" i="4"/>
  <c r="U50" i="4"/>
  <c r="T50" i="4"/>
  <c r="S50" i="4"/>
  <c r="AA49" i="4"/>
  <c r="Z49" i="4"/>
  <c r="Y49" i="4"/>
  <c r="X49" i="4"/>
  <c r="W49" i="4"/>
  <c r="V49" i="4"/>
  <c r="U49" i="4"/>
  <c r="T49" i="4"/>
  <c r="S49" i="4"/>
  <c r="AA48" i="4"/>
  <c r="Z48" i="4"/>
  <c r="Y48" i="4"/>
  <c r="X48" i="4"/>
  <c r="W48" i="4"/>
  <c r="V48" i="4"/>
  <c r="U48" i="4"/>
  <c r="T48" i="4"/>
  <c r="S48" i="4"/>
  <c r="AA47" i="4"/>
  <c r="Z47" i="4"/>
  <c r="Y47" i="4"/>
  <c r="X47" i="4"/>
  <c r="W47" i="4"/>
  <c r="V47" i="4"/>
  <c r="U47" i="4"/>
  <c r="T47" i="4"/>
  <c r="S47" i="4"/>
  <c r="AA46" i="4"/>
  <c r="Z46" i="4"/>
  <c r="Y46" i="4"/>
  <c r="X46" i="4"/>
  <c r="W46" i="4"/>
  <c r="V46" i="4"/>
  <c r="U46" i="4"/>
  <c r="T46" i="4"/>
  <c r="S46" i="4"/>
  <c r="AA45" i="4"/>
  <c r="Z45" i="4"/>
  <c r="Y45" i="4"/>
  <c r="X45" i="4"/>
  <c r="W45" i="4"/>
  <c r="V45" i="4"/>
  <c r="U45" i="4"/>
  <c r="T45" i="4"/>
  <c r="S45" i="4"/>
  <c r="AA44" i="4"/>
  <c r="Z44" i="4"/>
  <c r="Y44" i="4"/>
  <c r="X44" i="4"/>
  <c r="W44" i="4"/>
  <c r="V44" i="4"/>
  <c r="U44" i="4"/>
  <c r="T44" i="4"/>
  <c r="S44" i="4"/>
  <c r="AA43" i="4"/>
  <c r="Z43" i="4"/>
  <c r="Y43" i="4"/>
  <c r="X43" i="4"/>
  <c r="W43" i="4"/>
  <c r="V43" i="4"/>
  <c r="U43" i="4"/>
  <c r="T43" i="4"/>
  <c r="S43" i="4"/>
  <c r="AA42" i="4"/>
  <c r="Z42" i="4"/>
  <c r="Y42" i="4"/>
  <c r="X42" i="4"/>
  <c r="W42" i="4"/>
  <c r="V42" i="4"/>
  <c r="U42" i="4"/>
  <c r="T42" i="4"/>
  <c r="S42" i="4"/>
  <c r="AA41" i="4"/>
  <c r="Z41" i="4"/>
  <c r="Y41" i="4"/>
  <c r="X41" i="4"/>
  <c r="W41" i="4"/>
  <c r="V41" i="4"/>
  <c r="U41" i="4"/>
  <c r="T41" i="4"/>
  <c r="S41" i="4"/>
  <c r="AA40" i="4"/>
  <c r="Z40" i="4"/>
  <c r="Y40" i="4"/>
  <c r="X40" i="4"/>
  <c r="W40" i="4"/>
  <c r="V40" i="4"/>
  <c r="U40" i="4"/>
  <c r="T40" i="4"/>
  <c r="S40" i="4"/>
  <c r="AA39" i="4"/>
  <c r="Z39" i="4"/>
  <c r="Y39" i="4"/>
  <c r="X39" i="4"/>
  <c r="W39" i="4"/>
  <c r="V39" i="4"/>
  <c r="U39" i="4"/>
  <c r="T39" i="4"/>
  <c r="S39" i="4"/>
  <c r="AA38" i="4"/>
  <c r="Z38" i="4"/>
  <c r="Y38" i="4"/>
  <c r="X38" i="4"/>
  <c r="W38" i="4"/>
  <c r="V38" i="4"/>
  <c r="U38" i="4"/>
  <c r="T38" i="4"/>
  <c r="S38" i="4"/>
  <c r="AA37" i="4"/>
  <c r="Z37" i="4"/>
  <c r="Y37" i="4"/>
  <c r="X37" i="4"/>
  <c r="W37" i="4"/>
  <c r="V37" i="4"/>
  <c r="U37" i="4"/>
  <c r="T37" i="4"/>
  <c r="S37" i="4"/>
  <c r="AA36" i="4"/>
  <c r="Z36" i="4"/>
  <c r="Y36" i="4"/>
  <c r="X36" i="4"/>
  <c r="W36" i="4"/>
  <c r="V36" i="4"/>
  <c r="U36" i="4"/>
  <c r="T36" i="4"/>
  <c r="S36" i="4"/>
  <c r="AA35" i="4"/>
  <c r="Z35" i="4"/>
  <c r="Y35" i="4"/>
  <c r="X35" i="4"/>
  <c r="W35" i="4"/>
  <c r="V35" i="4"/>
  <c r="U35" i="4"/>
  <c r="T35" i="4"/>
  <c r="S35" i="4"/>
  <c r="AA34" i="4"/>
  <c r="Z34" i="4"/>
  <c r="Y34" i="4"/>
  <c r="X34" i="4"/>
  <c r="W34" i="4"/>
  <c r="V34" i="4"/>
  <c r="U34" i="4"/>
  <c r="T34" i="4"/>
  <c r="S34" i="4"/>
  <c r="AA33" i="4"/>
  <c r="Z33" i="4"/>
  <c r="Y33" i="4"/>
  <c r="X33" i="4"/>
  <c r="W33" i="4"/>
  <c r="V33" i="4"/>
  <c r="U33" i="4"/>
  <c r="T33" i="4"/>
  <c r="S33" i="4"/>
  <c r="AA32" i="4"/>
  <c r="Z32" i="4"/>
  <c r="Y32" i="4"/>
  <c r="X32" i="4"/>
  <c r="W32" i="4"/>
  <c r="V32" i="4"/>
  <c r="U32" i="4"/>
  <c r="T32" i="4"/>
  <c r="S32" i="4"/>
  <c r="AA31" i="4"/>
  <c r="Z31" i="4"/>
  <c r="Y31" i="4"/>
  <c r="X31" i="4"/>
  <c r="W31" i="4"/>
  <c r="V31" i="4"/>
  <c r="U31" i="4"/>
  <c r="T31" i="4"/>
  <c r="S31" i="4"/>
  <c r="AA30" i="4"/>
  <c r="Z30" i="4"/>
  <c r="Y30" i="4"/>
  <c r="X30" i="4"/>
  <c r="W30" i="4"/>
  <c r="V30" i="4"/>
  <c r="U30" i="4"/>
  <c r="T30" i="4"/>
  <c r="S30" i="4"/>
  <c r="AA29" i="4"/>
  <c r="Z29" i="4"/>
  <c r="Y29" i="4"/>
  <c r="X29" i="4"/>
  <c r="W29" i="4"/>
  <c r="V29" i="4"/>
  <c r="U29" i="4"/>
  <c r="T29" i="4"/>
  <c r="S29" i="4"/>
  <c r="AA28" i="4"/>
  <c r="Z28" i="4"/>
  <c r="Y28" i="4"/>
  <c r="X28" i="4"/>
  <c r="W28" i="4"/>
  <c r="V28" i="4"/>
  <c r="U28" i="4"/>
  <c r="T28" i="4"/>
  <c r="S28" i="4"/>
  <c r="AA27" i="4"/>
  <c r="Z27" i="4"/>
  <c r="Y27" i="4"/>
  <c r="X27" i="4"/>
  <c r="W27" i="4"/>
  <c r="V27" i="4"/>
  <c r="U27" i="4"/>
  <c r="T27" i="4"/>
  <c r="S27" i="4"/>
  <c r="AA26" i="4"/>
  <c r="Z26" i="4"/>
  <c r="Y26" i="4"/>
  <c r="X26" i="4"/>
  <c r="W26" i="4"/>
  <c r="V26" i="4"/>
  <c r="U26" i="4"/>
  <c r="T26" i="4"/>
  <c r="S26" i="4"/>
  <c r="AA25" i="4"/>
  <c r="Z25" i="4"/>
  <c r="Y25" i="4"/>
  <c r="X25" i="4"/>
  <c r="W25" i="4"/>
  <c r="V25" i="4"/>
  <c r="U25" i="4"/>
  <c r="T25" i="4"/>
  <c r="S25" i="4"/>
  <c r="AA24" i="4"/>
  <c r="Z24" i="4"/>
  <c r="Y24" i="4"/>
  <c r="X24" i="4"/>
  <c r="W24" i="4"/>
  <c r="V24" i="4"/>
  <c r="U24" i="4"/>
  <c r="T24" i="4"/>
  <c r="S24" i="4"/>
  <c r="AA23" i="4"/>
  <c r="Z23" i="4"/>
  <c r="Y23" i="4"/>
  <c r="X23" i="4"/>
  <c r="W23" i="4"/>
  <c r="V23" i="4"/>
  <c r="U23" i="4"/>
  <c r="T23" i="4"/>
  <c r="S23" i="4"/>
  <c r="AA22" i="4"/>
  <c r="Z22" i="4"/>
  <c r="Y22" i="4"/>
  <c r="X22" i="4"/>
  <c r="W22" i="4"/>
  <c r="V22" i="4"/>
  <c r="U22" i="4"/>
  <c r="T22" i="4"/>
  <c r="S22" i="4"/>
  <c r="AA21" i="4"/>
  <c r="Z21" i="4"/>
  <c r="Y21" i="4"/>
  <c r="X21" i="4"/>
  <c r="W21" i="4"/>
  <c r="V21" i="4"/>
  <c r="U21" i="4"/>
  <c r="T21" i="4"/>
  <c r="S21" i="4"/>
  <c r="AA20" i="4"/>
  <c r="Z20" i="4"/>
  <c r="Y20" i="4"/>
  <c r="X20" i="4"/>
  <c r="W20" i="4"/>
  <c r="V20" i="4"/>
  <c r="U20" i="4"/>
  <c r="T20" i="4"/>
  <c r="S20" i="4"/>
  <c r="AA19" i="4"/>
  <c r="Z19" i="4"/>
  <c r="Y19" i="4"/>
  <c r="X19" i="4"/>
  <c r="W19" i="4"/>
  <c r="V19" i="4"/>
  <c r="U19" i="4"/>
  <c r="T19" i="4"/>
  <c r="S19" i="4"/>
  <c r="AA18" i="4"/>
  <c r="Z18" i="4"/>
  <c r="Y18" i="4"/>
  <c r="X18" i="4"/>
  <c r="W18" i="4"/>
  <c r="V18" i="4"/>
  <c r="U18" i="4"/>
  <c r="T18" i="4"/>
  <c r="S18" i="4"/>
  <c r="AA17" i="4"/>
  <c r="Z17" i="4"/>
  <c r="Y17" i="4"/>
  <c r="X17" i="4"/>
  <c r="W17" i="4"/>
  <c r="V17" i="4"/>
  <c r="U17" i="4"/>
  <c r="T17" i="4"/>
  <c r="S17" i="4"/>
  <c r="AA16" i="4"/>
  <c r="Z16" i="4"/>
  <c r="Y16" i="4"/>
  <c r="X16" i="4"/>
  <c r="W16" i="4"/>
  <c r="V16" i="4"/>
  <c r="U16" i="4"/>
  <c r="T16" i="4"/>
  <c r="S16" i="4"/>
  <c r="AA15" i="4"/>
  <c r="Z15" i="4"/>
  <c r="Y15" i="4"/>
  <c r="X15" i="4"/>
  <c r="W15" i="4"/>
  <c r="V15" i="4"/>
  <c r="U15" i="4"/>
  <c r="T15" i="4"/>
  <c r="S15" i="4"/>
  <c r="AA14" i="4"/>
  <c r="Z14" i="4"/>
  <c r="Y14" i="4"/>
  <c r="X14" i="4"/>
  <c r="W14" i="4"/>
  <c r="V14" i="4"/>
  <c r="U14" i="4"/>
  <c r="T14" i="4"/>
  <c r="S14" i="4"/>
  <c r="AA13" i="4"/>
  <c r="Z13" i="4"/>
  <c r="Y13" i="4"/>
  <c r="X13" i="4"/>
  <c r="W13" i="4"/>
  <c r="V13" i="4"/>
  <c r="U13" i="4"/>
  <c r="T13" i="4"/>
  <c r="S13" i="4"/>
  <c r="AA12" i="4"/>
  <c r="Z12" i="4"/>
  <c r="Y12" i="4"/>
  <c r="X12" i="4"/>
  <c r="W12" i="4"/>
  <c r="V12" i="4"/>
  <c r="U12" i="4"/>
  <c r="T12" i="4"/>
  <c r="S12" i="4"/>
  <c r="AA11" i="4"/>
  <c r="Z11" i="4"/>
  <c r="Y11" i="4"/>
  <c r="X11" i="4"/>
  <c r="W11" i="4"/>
  <c r="V11" i="4"/>
  <c r="U11" i="4"/>
  <c r="T11" i="4"/>
  <c r="S11" i="4"/>
  <c r="AA10" i="4"/>
  <c r="Z10" i="4"/>
  <c r="Y10" i="4"/>
  <c r="X10" i="4"/>
  <c r="W10" i="4"/>
  <c r="V10" i="4"/>
  <c r="U10" i="4"/>
  <c r="T10" i="4"/>
  <c r="S10" i="4"/>
  <c r="AA9" i="4"/>
  <c r="Z9" i="4"/>
  <c r="Y9" i="4"/>
  <c r="X9" i="4"/>
  <c r="W9" i="4"/>
  <c r="V9" i="4"/>
  <c r="U9" i="4"/>
  <c r="T9" i="4"/>
  <c r="S9" i="4"/>
  <c r="AA8" i="4"/>
  <c r="Z8" i="4"/>
  <c r="Y8" i="4"/>
  <c r="X8" i="4"/>
  <c r="W8" i="4"/>
  <c r="V8" i="4"/>
  <c r="U8" i="4"/>
  <c r="T8" i="4"/>
  <c r="S8" i="4"/>
  <c r="AA7" i="4"/>
  <c r="Z7" i="4"/>
  <c r="Y7" i="4"/>
  <c r="X7" i="4"/>
  <c r="W7" i="4"/>
  <c r="V7" i="4"/>
  <c r="U7" i="4"/>
  <c r="T7" i="4"/>
  <c r="S7" i="4"/>
  <c r="AA6" i="4"/>
  <c r="Z6" i="4"/>
  <c r="Y6" i="4"/>
  <c r="X6" i="4"/>
  <c r="W6" i="4"/>
  <c r="V6" i="4"/>
  <c r="U6" i="4"/>
  <c r="T6" i="4"/>
  <c r="S6" i="4"/>
  <c r="AA5" i="4"/>
  <c r="Z5" i="4"/>
  <c r="Y5" i="4"/>
  <c r="X5" i="4"/>
  <c r="W5" i="4"/>
  <c r="V5" i="4"/>
  <c r="U5" i="4"/>
  <c r="T5" i="4"/>
  <c r="S5" i="4"/>
  <c r="AA4" i="4"/>
  <c r="Z4" i="4"/>
  <c r="Y4" i="4"/>
  <c r="X4" i="4"/>
  <c r="W4" i="4"/>
  <c r="V4" i="4"/>
  <c r="U4" i="4"/>
  <c r="T4" i="4"/>
  <c r="S4" i="4"/>
  <c r="AA3" i="4"/>
  <c r="Z3" i="4"/>
  <c r="Y3" i="4"/>
  <c r="X3" i="4"/>
  <c r="W3" i="4"/>
  <c r="V3" i="4"/>
  <c r="U3" i="4"/>
  <c r="T3" i="4"/>
  <c r="S3" i="4"/>
  <c r="AA2" i="4"/>
  <c r="Z2" i="4"/>
  <c r="Y2" i="4"/>
  <c r="X2" i="4"/>
  <c r="W2" i="4"/>
  <c r="V2" i="4"/>
  <c r="U2" i="4"/>
  <c r="T2" i="4"/>
  <c r="S2" i="4"/>
  <c r="S283" i="4"/>
  <c r="T283" i="4"/>
  <c r="U283" i="4"/>
  <c r="V283" i="4"/>
  <c r="W283" i="4"/>
  <c r="X283" i="4"/>
  <c r="Y283" i="4"/>
  <c r="Z283" i="4"/>
  <c r="AA283" i="4"/>
  <c r="S284" i="4"/>
  <c r="T284" i="4"/>
  <c r="U284" i="4"/>
  <c r="V284" i="4"/>
  <c r="W284" i="4"/>
  <c r="X284" i="4"/>
  <c r="Y284" i="4"/>
  <c r="Z284" i="4"/>
  <c r="AA284" i="4"/>
  <c r="S285" i="4"/>
  <c r="T285" i="4"/>
  <c r="U285" i="4"/>
  <c r="V285" i="4"/>
  <c r="W285" i="4"/>
  <c r="X285" i="4"/>
  <c r="Y285" i="4"/>
  <c r="Z285" i="4"/>
  <c r="AA285" i="4"/>
  <c r="S286" i="4"/>
  <c r="T286" i="4"/>
  <c r="U286" i="4"/>
  <c r="V286" i="4"/>
  <c r="W286" i="4"/>
  <c r="X286" i="4"/>
  <c r="Y286" i="4"/>
  <c r="Z286" i="4"/>
  <c r="AA286" i="4"/>
  <c r="S287" i="4"/>
  <c r="T287" i="4"/>
  <c r="U287" i="4"/>
  <c r="V287" i="4"/>
  <c r="W287" i="4"/>
  <c r="X287" i="4"/>
  <c r="Y287" i="4"/>
  <c r="Z287" i="4"/>
  <c r="AA287" i="4"/>
  <c r="S288" i="4"/>
  <c r="T288" i="4"/>
  <c r="U288" i="4"/>
  <c r="V288" i="4"/>
  <c r="W288" i="4"/>
  <c r="X288" i="4"/>
  <c r="Y288" i="4"/>
  <c r="Z288" i="4"/>
  <c r="AA288" i="4"/>
  <c r="S289" i="4"/>
  <c r="T289" i="4"/>
  <c r="U289" i="4"/>
  <c r="V289" i="4"/>
  <c r="W289" i="4"/>
  <c r="X289" i="4"/>
  <c r="Y289" i="4"/>
  <c r="Z289" i="4"/>
  <c r="AA289" i="4"/>
  <c r="S290" i="4"/>
  <c r="T290" i="4"/>
  <c r="U290" i="4"/>
  <c r="V290" i="4"/>
  <c r="W290" i="4"/>
  <c r="X290" i="4"/>
  <c r="Y290" i="4"/>
  <c r="Z290" i="4"/>
  <c r="AA290" i="4"/>
  <c r="S291" i="4"/>
  <c r="T291" i="4"/>
  <c r="U291" i="4"/>
  <c r="V291" i="4"/>
  <c r="W291" i="4"/>
  <c r="X291" i="4"/>
  <c r="Y291" i="4"/>
  <c r="Z291" i="4"/>
  <c r="AA291" i="4"/>
  <c r="S292" i="4"/>
  <c r="T292" i="4"/>
  <c r="U292" i="4"/>
  <c r="V292" i="4"/>
  <c r="W292" i="4"/>
  <c r="X292" i="4"/>
  <c r="Y292" i="4"/>
  <c r="Z292" i="4"/>
  <c r="AA292" i="4"/>
  <c r="S293" i="4"/>
  <c r="T293" i="4"/>
  <c r="U293" i="4"/>
  <c r="V293" i="4"/>
  <c r="W293" i="4"/>
  <c r="X293" i="4"/>
  <c r="Y293" i="4"/>
  <c r="Z293" i="4"/>
  <c r="AA293" i="4"/>
  <c r="S294" i="4"/>
  <c r="T294" i="4"/>
  <c r="U294" i="4"/>
  <c r="V294" i="4"/>
  <c r="W294" i="4"/>
  <c r="X294" i="4"/>
  <c r="Y294" i="4"/>
  <c r="Z294" i="4"/>
  <c r="AA294" i="4"/>
  <c r="S295" i="4"/>
  <c r="T295" i="4"/>
  <c r="U295" i="4"/>
  <c r="V295" i="4"/>
  <c r="W295" i="4"/>
  <c r="X295" i="4"/>
  <c r="Y295" i="4"/>
  <c r="Z295" i="4"/>
  <c r="AA295" i="4"/>
  <c r="S296" i="4"/>
  <c r="T296" i="4"/>
  <c r="U296" i="4"/>
  <c r="V296" i="4"/>
  <c r="W296" i="4"/>
  <c r="X296" i="4"/>
  <c r="Y296" i="4"/>
  <c r="Z296" i="4"/>
  <c r="AA296" i="4"/>
  <c r="S297" i="4"/>
  <c r="T297" i="4"/>
  <c r="U297" i="4"/>
  <c r="V297" i="4"/>
  <c r="W297" i="4"/>
  <c r="X297" i="4"/>
  <c r="Y297" i="4"/>
  <c r="Z297" i="4"/>
  <c r="AA297" i="4"/>
  <c r="S298" i="4"/>
  <c r="T298" i="4"/>
  <c r="U298" i="4"/>
  <c r="V298" i="4"/>
  <c r="W298" i="4"/>
  <c r="X298" i="4"/>
  <c r="Y298" i="4"/>
  <c r="Z298" i="4"/>
  <c r="AA298" i="4"/>
  <c r="S299" i="4"/>
  <c r="T299" i="4"/>
  <c r="U299" i="4"/>
  <c r="V299" i="4"/>
  <c r="W299" i="4"/>
  <c r="X299" i="4"/>
  <c r="Y299" i="4"/>
  <c r="Z299" i="4"/>
  <c r="AA299" i="4"/>
  <c r="S300" i="4"/>
  <c r="T300" i="4"/>
  <c r="U300" i="4"/>
  <c r="V300" i="4"/>
  <c r="W300" i="4"/>
  <c r="X300" i="4"/>
  <c r="Y300" i="4"/>
  <c r="Z300" i="4"/>
  <c r="AA300" i="4"/>
  <c r="S301" i="4"/>
  <c r="T301" i="4"/>
  <c r="U301" i="4"/>
  <c r="V301" i="4"/>
  <c r="W301" i="4"/>
  <c r="X301" i="4"/>
  <c r="Y301" i="4"/>
  <c r="Z301" i="4"/>
  <c r="AA301" i="4"/>
  <c r="S302" i="4"/>
  <c r="T302" i="4"/>
  <c r="U302" i="4"/>
  <c r="V302" i="4"/>
  <c r="W302" i="4"/>
  <c r="X302" i="4"/>
  <c r="Y302" i="4"/>
  <c r="Z302" i="4"/>
  <c r="AA302" i="4"/>
  <c r="S303" i="4"/>
  <c r="T303" i="4"/>
  <c r="U303" i="4"/>
  <c r="V303" i="4"/>
  <c r="W303" i="4"/>
  <c r="X303" i="4"/>
  <c r="Y303" i="4"/>
  <c r="Z303" i="4"/>
  <c r="AA303" i="4"/>
  <c r="S304" i="4"/>
  <c r="T304" i="4"/>
  <c r="U304" i="4"/>
  <c r="V304" i="4"/>
  <c r="W304" i="4"/>
  <c r="X304" i="4"/>
  <c r="Y304" i="4"/>
  <c r="Z304" i="4"/>
  <c r="AA304" i="4"/>
  <c r="S305" i="4"/>
  <c r="T305" i="4"/>
  <c r="U305" i="4"/>
  <c r="V305" i="4"/>
  <c r="W305" i="4"/>
  <c r="X305" i="4"/>
  <c r="Y305" i="4"/>
  <c r="Z305" i="4"/>
  <c r="AA305" i="4"/>
  <c r="S306" i="4"/>
  <c r="T306" i="4"/>
  <c r="U306" i="4"/>
  <c r="V306" i="4"/>
  <c r="W306" i="4"/>
  <c r="X306" i="4"/>
  <c r="Y306" i="4"/>
  <c r="Z306" i="4"/>
  <c r="AA306" i="4"/>
  <c r="S307" i="4"/>
  <c r="T307" i="4"/>
  <c r="U307" i="4"/>
  <c r="V307" i="4"/>
  <c r="W307" i="4"/>
  <c r="X307" i="4"/>
  <c r="Y307" i="4"/>
  <c r="Z307" i="4"/>
  <c r="AA307" i="4"/>
  <c r="S308" i="4"/>
  <c r="T308" i="4"/>
  <c r="U308" i="4"/>
  <c r="V308" i="4"/>
  <c r="W308" i="4"/>
  <c r="X308" i="4"/>
  <c r="Y308" i="4"/>
  <c r="Z308" i="4"/>
  <c r="AA308" i="4"/>
  <c r="S309" i="4"/>
  <c r="T309" i="4"/>
  <c r="U309" i="4"/>
  <c r="V309" i="4"/>
  <c r="W309" i="4"/>
  <c r="X309" i="4"/>
  <c r="Y309" i="4"/>
  <c r="Z309" i="4"/>
  <c r="AA309" i="4"/>
  <c r="S310" i="4"/>
  <c r="T310" i="4"/>
  <c r="U310" i="4"/>
  <c r="V310" i="4"/>
  <c r="W310" i="4"/>
  <c r="X310" i="4"/>
  <c r="Y310" i="4"/>
  <c r="Z310" i="4"/>
  <c r="AA310" i="4"/>
  <c r="S311" i="4"/>
  <c r="T311" i="4"/>
  <c r="U311" i="4"/>
  <c r="V311" i="4"/>
  <c r="W311" i="4"/>
  <c r="X311" i="4"/>
  <c r="Y311" i="4"/>
  <c r="Z311" i="4"/>
  <c r="AA311" i="4"/>
  <c r="S312" i="4"/>
  <c r="T312" i="4"/>
  <c r="U312" i="4"/>
  <c r="V312" i="4"/>
  <c r="W312" i="4"/>
  <c r="X312" i="4"/>
  <c r="Y312" i="4"/>
  <c r="Z312" i="4"/>
  <c r="AA312" i="4"/>
  <c r="S313" i="4"/>
  <c r="T313" i="4"/>
  <c r="U313" i="4"/>
  <c r="V313" i="4"/>
  <c r="W313" i="4"/>
  <c r="X313" i="4"/>
  <c r="Y313" i="4"/>
  <c r="Z313" i="4"/>
  <c r="AA313" i="4"/>
  <c r="S314" i="4"/>
  <c r="T314" i="4"/>
  <c r="U314" i="4"/>
  <c r="V314" i="4"/>
  <c r="W314" i="4"/>
  <c r="X314" i="4"/>
  <c r="Y314" i="4"/>
  <c r="Z314" i="4"/>
  <c r="AA314" i="4"/>
  <c r="S315" i="4"/>
  <c r="T315" i="4"/>
  <c r="U315" i="4"/>
  <c r="V315" i="4"/>
  <c r="W315" i="4"/>
  <c r="X315" i="4"/>
  <c r="Y315" i="4"/>
  <c r="Z315" i="4"/>
  <c r="AA315" i="4"/>
  <c r="S316" i="4"/>
  <c r="T316" i="4"/>
  <c r="U316" i="4"/>
  <c r="V316" i="4"/>
  <c r="W316" i="4"/>
  <c r="X316" i="4"/>
  <c r="Y316" i="4"/>
  <c r="Z316" i="4"/>
  <c r="AA316" i="4"/>
  <c r="S317" i="4"/>
  <c r="T317" i="4"/>
  <c r="U317" i="4"/>
  <c r="V317" i="4"/>
  <c r="W317" i="4"/>
  <c r="X317" i="4"/>
  <c r="Y317" i="4"/>
  <c r="Z317" i="4"/>
  <c r="AA317" i="4"/>
  <c r="S318" i="4"/>
  <c r="T318" i="4"/>
  <c r="U318" i="4"/>
  <c r="V318" i="4"/>
  <c r="W318" i="4"/>
  <c r="X318" i="4"/>
  <c r="Y318" i="4"/>
  <c r="Z318" i="4"/>
  <c r="AA318" i="4"/>
  <c r="S319" i="4"/>
  <c r="T319" i="4"/>
  <c r="U319" i="4"/>
  <c r="V319" i="4"/>
  <c r="W319" i="4"/>
  <c r="X319" i="4"/>
  <c r="Y319" i="4"/>
  <c r="Z319" i="4"/>
  <c r="AA319" i="4"/>
  <c r="S320" i="4"/>
  <c r="T320" i="4"/>
  <c r="U320" i="4"/>
  <c r="V320" i="4"/>
  <c r="W320" i="4"/>
  <c r="X320" i="4"/>
  <c r="Y320" i="4"/>
  <c r="Z320" i="4"/>
  <c r="AA320" i="4"/>
  <c r="S321" i="4"/>
  <c r="T321" i="4"/>
  <c r="U321" i="4"/>
  <c r="V321" i="4"/>
  <c r="W321" i="4"/>
  <c r="X321" i="4"/>
  <c r="Y321" i="4"/>
  <c r="Z321" i="4"/>
  <c r="AA321" i="4"/>
  <c r="S322" i="4"/>
  <c r="T322" i="4"/>
  <c r="U322" i="4"/>
  <c r="V322" i="4"/>
  <c r="W322" i="4"/>
  <c r="X322" i="4"/>
  <c r="Y322" i="4"/>
  <c r="Z322" i="4"/>
  <c r="AA322" i="4"/>
  <c r="S323" i="4"/>
  <c r="T323" i="4"/>
  <c r="U323" i="4"/>
  <c r="V323" i="4"/>
  <c r="W323" i="4"/>
  <c r="X323" i="4"/>
  <c r="Y323" i="4"/>
  <c r="Z323" i="4"/>
  <c r="AA323" i="4"/>
  <c r="S324" i="4"/>
  <c r="T324" i="4"/>
  <c r="U324" i="4"/>
  <c r="V324" i="4"/>
  <c r="W324" i="4"/>
  <c r="X324" i="4"/>
  <c r="Y324" i="4"/>
  <c r="Z324" i="4"/>
  <c r="AA324" i="4"/>
  <c r="S325" i="4"/>
  <c r="T325" i="4"/>
  <c r="U325" i="4"/>
  <c r="V325" i="4"/>
  <c r="W325" i="4"/>
  <c r="X325" i="4"/>
  <c r="Y325" i="4"/>
  <c r="Z325" i="4"/>
  <c r="AA325" i="4"/>
  <c r="S326" i="4"/>
  <c r="T326" i="4"/>
  <c r="U326" i="4"/>
  <c r="V326" i="4"/>
  <c r="W326" i="4"/>
  <c r="X326" i="4"/>
  <c r="Y326" i="4"/>
  <c r="Z326" i="4"/>
  <c r="AA326" i="4"/>
  <c r="S327" i="4"/>
  <c r="T327" i="4"/>
  <c r="U327" i="4"/>
  <c r="V327" i="4"/>
  <c r="W327" i="4"/>
  <c r="X327" i="4"/>
  <c r="Y327" i="4"/>
  <c r="Z327" i="4"/>
  <c r="AA327" i="4"/>
  <c r="S328" i="4"/>
  <c r="T328" i="4"/>
  <c r="U328" i="4"/>
  <c r="V328" i="4"/>
  <c r="W328" i="4"/>
  <c r="X328" i="4"/>
  <c r="Y328" i="4"/>
  <c r="Z328" i="4"/>
  <c r="AA328" i="4"/>
  <c r="S329" i="4"/>
  <c r="T329" i="4"/>
  <c r="U329" i="4"/>
  <c r="V329" i="4"/>
  <c r="W329" i="4"/>
  <c r="X329" i="4"/>
  <c r="Y329" i="4"/>
  <c r="Z329" i="4"/>
  <c r="AA329" i="4"/>
  <c r="S330" i="4"/>
  <c r="T330" i="4"/>
  <c r="U330" i="4"/>
  <c r="V330" i="4"/>
  <c r="W330" i="4"/>
  <c r="X330" i="4"/>
  <c r="Y330" i="4"/>
  <c r="Z330" i="4"/>
  <c r="AA330" i="4"/>
  <c r="S331" i="4"/>
  <c r="T331" i="4"/>
  <c r="U331" i="4"/>
  <c r="V331" i="4"/>
  <c r="W331" i="4"/>
  <c r="X331" i="4"/>
  <c r="Y331" i="4"/>
  <c r="Z331" i="4"/>
  <c r="AA331" i="4"/>
  <c r="S332" i="4"/>
  <c r="T332" i="4"/>
  <c r="U332" i="4"/>
  <c r="V332" i="4"/>
  <c r="W332" i="4"/>
  <c r="X332" i="4"/>
  <c r="Y332" i="4"/>
  <c r="Z332" i="4"/>
  <c r="AA332" i="4"/>
  <c r="S333" i="4"/>
  <c r="T333" i="4"/>
  <c r="U333" i="4"/>
  <c r="V333" i="4"/>
  <c r="W333" i="4"/>
  <c r="X333" i="4"/>
  <c r="Y333" i="4"/>
  <c r="Z333" i="4"/>
  <c r="AA333" i="4"/>
  <c r="S334" i="4"/>
  <c r="T334" i="4"/>
  <c r="U334" i="4"/>
  <c r="V334" i="4"/>
  <c r="W334" i="4"/>
  <c r="X334" i="4"/>
  <c r="Y334" i="4"/>
  <c r="Z334" i="4"/>
  <c r="AA334" i="4"/>
  <c r="S335" i="4"/>
  <c r="T335" i="4"/>
  <c r="U335" i="4"/>
  <c r="V335" i="4"/>
  <c r="W335" i="4"/>
  <c r="X335" i="4"/>
  <c r="Y335" i="4"/>
  <c r="Z335" i="4"/>
  <c r="AA335" i="4"/>
  <c r="S336" i="4"/>
  <c r="T336" i="4"/>
  <c r="U336" i="4"/>
  <c r="V336" i="4"/>
  <c r="W336" i="4"/>
  <c r="X336" i="4"/>
  <c r="Y336" i="4"/>
  <c r="Z336" i="4"/>
  <c r="AA336" i="4"/>
  <c r="S337" i="4"/>
  <c r="T337" i="4"/>
  <c r="U337" i="4"/>
  <c r="V337" i="4"/>
  <c r="W337" i="4"/>
  <c r="X337" i="4"/>
  <c r="Y337" i="4"/>
  <c r="Z337" i="4"/>
  <c r="AA337" i="4"/>
  <c r="S338" i="4"/>
  <c r="T338" i="4"/>
  <c r="U338" i="4"/>
  <c r="V338" i="4"/>
  <c r="W338" i="4"/>
  <c r="X338" i="4"/>
  <c r="Y338" i="4"/>
  <c r="Z338" i="4"/>
  <c r="AA338" i="4"/>
  <c r="S339" i="4"/>
  <c r="T339" i="4"/>
  <c r="U339" i="4"/>
  <c r="V339" i="4"/>
  <c r="W339" i="4"/>
  <c r="X339" i="4"/>
  <c r="Y339" i="4"/>
  <c r="Z339" i="4"/>
  <c r="AA339" i="4"/>
  <c r="S340" i="4"/>
  <c r="T340" i="4"/>
  <c r="U340" i="4"/>
  <c r="V340" i="4"/>
  <c r="W340" i="4"/>
  <c r="X340" i="4"/>
  <c r="Y340" i="4"/>
  <c r="Z340" i="4"/>
  <c r="AA340" i="4"/>
  <c r="S341" i="4"/>
  <c r="T341" i="4"/>
  <c r="U341" i="4"/>
  <c r="V341" i="4"/>
  <c r="W341" i="4"/>
  <c r="X341" i="4"/>
  <c r="Y341" i="4"/>
  <c r="Z341" i="4"/>
  <c r="AA341" i="4"/>
  <c r="S342" i="4"/>
  <c r="T342" i="4"/>
  <c r="U342" i="4"/>
  <c r="V342" i="4"/>
  <c r="W342" i="4"/>
  <c r="X342" i="4"/>
  <c r="Y342" i="4"/>
  <c r="Z342" i="4"/>
  <c r="AA342" i="4"/>
  <c r="S343" i="4"/>
  <c r="T343" i="4"/>
  <c r="U343" i="4"/>
  <c r="V343" i="4"/>
  <c r="W343" i="4"/>
  <c r="X343" i="4"/>
  <c r="Y343" i="4"/>
  <c r="Z343" i="4"/>
  <c r="AA343" i="4"/>
  <c r="S344" i="4"/>
  <c r="T344" i="4"/>
  <c r="U344" i="4"/>
  <c r="V344" i="4"/>
  <c r="W344" i="4"/>
  <c r="X344" i="4"/>
  <c r="Y344" i="4"/>
  <c r="Z344" i="4"/>
  <c r="AA344" i="4"/>
  <c r="S345" i="4"/>
  <c r="T345" i="4"/>
  <c r="U345" i="4"/>
  <c r="V345" i="4"/>
  <c r="W345" i="4"/>
  <c r="X345" i="4"/>
  <c r="Y345" i="4"/>
  <c r="Z345" i="4"/>
  <c r="AA345" i="4"/>
  <c r="S346" i="4"/>
  <c r="T346" i="4"/>
  <c r="U346" i="4"/>
  <c r="V346" i="4"/>
  <c r="W346" i="4"/>
  <c r="X346" i="4"/>
  <c r="Y346" i="4"/>
  <c r="Z346" i="4"/>
  <c r="AA346" i="4"/>
  <c r="S347" i="4"/>
  <c r="T347" i="4"/>
  <c r="U347" i="4"/>
  <c r="V347" i="4"/>
  <c r="W347" i="4"/>
  <c r="X347" i="4"/>
  <c r="Y347" i="4"/>
  <c r="Z347" i="4"/>
  <c r="AA347" i="4"/>
  <c r="S348" i="4"/>
  <c r="T348" i="4"/>
  <c r="U348" i="4"/>
  <c r="V348" i="4"/>
  <c r="W348" i="4"/>
  <c r="X348" i="4"/>
  <c r="Y348" i="4"/>
  <c r="Z348" i="4"/>
  <c r="AA348" i="4"/>
  <c r="S349" i="4"/>
  <c r="T349" i="4"/>
  <c r="U349" i="4"/>
  <c r="V349" i="4"/>
  <c r="W349" i="4"/>
  <c r="X349" i="4"/>
  <c r="Y349" i="4"/>
  <c r="Z349" i="4"/>
  <c r="AA349" i="4"/>
  <c r="S350" i="4"/>
  <c r="T350" i="4"/>
  <c r="U350" i="4"/>
  <c r="V350" i="4"/>
  <c r="W350" i="4"/>
  <c r="X350" i="4"/>
  <c r="Y350" i="4"/>
  <c r="Z350" i="4"/>
  <c r="AA350" i="4"/>
  <c r="S351" i="4"/>
  <c r="T351" i="4"/>
  <c r="U351" i="4"/>
  <c r="V351" i="4"/>
  <c r="W351" i="4"/>
  <c r="X351" i="4"/>
  <c r="Y351" i="4"/>
  <c r="Z351" i="4"/>
  <c r="AA351" i="4"/>
  <c r="S352" i="4"/>
  <c r="T352" i="4"/>
  <c r="U352" i="4"/>
  <c r="V352" i="4"/>
  <c r="W352" i="4"/>
  <c r="X352" i="4"/>
  <c r="Y352" i="4"/>
  <c r="Z352" i="4"/>
  <c r="AA352" i="4"/>
  <c r="S353" i="4"/>
  <c r="T353" i="4"/>
  <c r="U353" i="4"/>
  <c r="V353" i="4"/>
  <c r="W353" i="4"/>
  <c r="X353" i="4"/>
  <c r="Y353" i="4"/>
  <c r="Z353" i="4"/>
  <c r="AA353" i="4"/>
  <c r="S354" i="4"/>
  <c r="T354" i="4"/>
  <c r="U354" i="4"/>
  <c r="V354" i="4"/>
  <c r="W354" i="4"/>
  <c r="X354" i="4"/>
  <c r="Y354" i="4"/>
  <c r="Z354" i="4"/>
  <c r="AA354" i="4"/>
  <c r="S355" i="4"/>
  <c r="T355" i="4"/>
  <c r="U355" i="4"/>
  <c r="V355" i="4"/>
  <c r="W355" i="4"/>
  <c r="X355" i="4"/>
  <c r="Y355" i="4"/>
  <c r="Z355" i="4"/>
  <c r="AA355" i="4"/>
  <c r="S356" i="4"/>
  <c r="T356" i="4"/>
  <c r="U356" i="4"/>
  <c r="V356" i="4"/>
  <c r="W356" i="4"/>
  <c r="X356" i="4"/>
  <c r="Y356" i="4"/>
  <c r="Z356" i="4"/>
  <c r="AA356" i="4"/>
  <c r="S357" i="4"/>
  <c r="T357" i="4"/>
  <c r="U357" i="4"/>
  <c r="V357" i="4"/>
  <c r="W357" i="4"/>
  <c r="X357" i="4"/>
  <c r="Y357" i="4"/>
  <c r="Z357" i="4"/>
  <c r="AA357" i="4"/>
  <c r="S358" i="4"/>
  <c r="T358" i="4"/>
  <c r="U358" i="4"/>
  <c r="V358" i="4"/>
  <c r="W358" i="4"/>
  <c r="X358" i="4"/>
  <c r="Y358" i="4"/>
  <c r="Z358" i="4"/>
  <c r="AA358" i="4"/>
  <c r="S359" i="4"/>
  <c r="T359" i="4"/>
  <c r="U359" i="4"/>
  <c r="V359" i="4"/>
  <c r="W359" i="4"/>
  <c r="X359" i="4"/>
  <c r="Y359" i="4"/>
  <c r="Z359" i="4"/>
  <c r="AA359" i="4"/>
  <c r="S360" i="4"/>
  <c r="T360" i="4"/>
  <c r="U360" i="4"/>
  <c r="V360" i="4"/>
  <c r="W360" i="4"/>
  <c r="X360" i="4"/>
  <c r="Y360" i="4"/>
  <c r="Z360" i="4"/>
  <c r="AA360" i="4"/>
  <c r="S361" i="4"/>
  <c r="T361" i="4"/>
  <c r="U361" i="4"/>
  <c r="V361" i="4"/>
  <c r="W361" i="4"/>
  <c r="X361" i="4"/>
  <c r="Y361" i="4"/>
  <c r="Z361" i="4"/>
  <c r="AA361" i="4"/>
  <c r="S362" i="4"/>
  <c r="T362" i="4"/>
  <c r="U362" i="4"/>
  <c r="V362" i="4"/>
  <c r="W362" i="4"/>
  <c r="X362" i="4"/>
  <c r="Y362" i="4"/>
  <c r="Z362" i="4"/>
  <c r="AA362" i="4"/>
  <c r="S363" i="4"/>
  <c r="T363" i="4"/>
  <c r="U363" i="4"/>
  <c r="V363" i="4"/>
  <c r="W363" i="4"/>
  <c r="X363" i="4"/>
  <c r="Y363" i="4"/>
  <c r="Z363" i="4"/>
  <c r="AA363" i="4"/>
  <c r="S364" i="4"/>
  <c r="T364" i="4"/>
  <c r="U364" i="4"/>
  <c r="V364" i="4"/>
  <c r="W364" i="4"/>
  <c r="X364" i="4"/>
  <c r="Y364" i="4"/>
  <c r="Z364" i="4"/>
  <c r="AA364" i="4"/>
  <c r="S365" i="4"/>
  <c r="T365" i="4"/>
  <c r="U365" i="4"/>
  <c r="V365" i="4"/>
  <c r="W365" i="4"/>
  <c r="X365" i="4"/>
  <c r="Y365" i="4"/>
  <c r="Z365" i="4"/>
  <c r="AA365" i="4"/>
  <c r="S366" i="4"/>
  <c r="T366" i="4"/>
  <c r="U366" i="4"/>
  <c r="V366" i="4"/>
  <c r="W366" i="4"/>
  <c r="X366" i="4"/>
  <c r="Y366" i="4"/>
  <c r="Z366" i="4"/>
  <c r="AA366" i="4"/>
  <c r="S367" i="4"/>
  <c r="T367" i="4"/>
  <c r="U367" i="4"/>
  <c r="V367" i="4"/>
  <c r="W367" i="4"/>
  <c r="X367" i="4"/>
  <c r="Y367" i="4"/>
  <c r="Z367" i="4"/>
  <c r="AA367" i="4"/>
  <c r="S368" i="4"/>
  <c r="T368" i="4"/>
  <c r="U368" i="4"/>
  <c r="V368" i="4"/>
  <c r="W368" i="4"/>
  <c r="X368" i="4"/>
  <c r="Y368" i="4"/>
  <c r="Z368" i="4"/>
  <c r="AA368" i="4"/>
  <c r="S369" i="4"/>
  <c r="T369" i="4"/>
  <c r="U369" i="4"/>
  <c r="V369" i="4"/>
  <c r="W369" i="4"/>
  <c r="X369" i="4"/>
  <c r="Y369" i="4"/>
  <c r="Z369" i="4"/>
  <c r="AA369" i="4"/>
  <c r="S370" i="4"/>
  <c r="T370" i="4"/>
  <c r="U370" i="4"/>
  <c r="V370" i="4"/>
  <c r="W370" i="4"/>
  <c r="X370" i="4"/>
  <c r="Y370" i="4"/>
  <c r="Z370" i="4"/>
  <c r="AA370" i="4"/>
  <c r="S371" i="4"/>
  <c r="T371" i="4"/>
  <c r="U371" i="4"/>
  <c r="V371" i="4"/>
  <c r="W371" i="4"/>
  <c r="X371" i="4"/>
  <c r="Y371" i="4"/>
  <c r="Z371" i="4"/>
  <c r="AA371" i="4"/>
  <c r="S372" i="4"/>
  <c r="T372" i="4"/>
  <c r="U372" i="4"/>
  <c r="V372" i="4"/>
  <c r="W372" i="4"/>
  <c r="X372" i="4"/>
  <c r="Y372" i="4"/>
  <c r="Z372" i="4"/>
  <c r="AA372" i="4"/>
  <c r="S373" i="4"/>
  <c r="T373" i="4"/>
  <c r="U373" i="4"/>
  <c r="V373" i="4"/>
  <c r="W373" i="4"/>
  <c r="X373" i="4"/>
  <c r="Y373" i="4"/>
  <c r="Z373" i="4"/>
  <c r="AA373" i="4"/>
  <c r="S374" i="4"/>
  <c r="T374" i="4"/>
  <c r="U374" i="4"/>
  <c r="V374" i="4"/>
  <c r="W374" i="4"/>
  <c r="X374" i="4"/>
  <c r="Y374" i="4"/>
  <c r="Z374" i="4"/>
  <c r="AA374" i="4"/>
  <c r="S375" i="4"/>
  <c r="T375" i="4"/>
  <c r="U375" i="4"/>
  <c r="V375" i="4"/>
  <c r="W375" i="4"/>
  <c r="X375" i="4"/>
  <c r="Y375" i="4"/>
  <c r="Z375" i="4"/>
  <c r="AA375" i="4"/>
  <c r="S376" i="4"/>
  <c r="T376" i="4"/>
  <c r="U376" i="4"/>
  <c r="V376" i="4"/>
  <c r="W376" i="4"/>
  <c r="X376" i="4"/>
  <c r="Y376" i="4"/>
  <c r="Z376" i="4"/>
  <c r="AA376" i="4"/>
  <c r="S377" i="4"/>
  <c r="T377" i="4"/>
  <c r="U377" i="4"/>
  <c r="V377" i="4"/>
  <c r="W377" i="4"/>
  <c r="X377" i="4"/>
  <c r="Y377" i="4"/>
  <c r="Z377" i="4"/>
  <c r="AA377" i="4"/>
  <c r="S378" i="4"/>
  <c r="T378" i="4"/>
  <c r="U378" i="4"/>
  <c r="V378" i="4"/>
  <c r="W378" i="4"/>
  <c r="X378" i="4"/>
  <c r="Y378" i="4"/>
  <c r="Z378" i="4"/>
  <c r="AA378" i="4"/>
  <c r="S379" i="4"/>
  <c r="T379" i="4"/>
  <c r="U379" i="4"/>
  <c r="V379" i="4"/>
  <c r="W379" i="4"/>
  <c r="X379" i="4"/>
  <c r="Y379" i="4"/>
  <c r="Z379" i="4"/>
  <c r="AA379" i="4"/>
  <c r="S380" i="4"/>
  <c r="T380" i="4"/>
  <c r="U380" i="4"/>
  <c r="V380" i="4"/>
  <c r="W380" i="4"/>
  <c r="X380" i="4"/>
  <c r="Y380" i="4"/>
  <c r="Z380" i="4"/>
  <c r="AA380" i="4"/>
  <c r="S381" i="4"/>
  <c r="T381" i="4"/>
  <c r="U381" i="4"/>
  <c r="V381" i="4"/>
  <c r="W381" i="4"/>
  <c r="X381" i="4"/>
  <c r="Y381" i="4"/>
  <c r="Z381" i="4"/>
  <c r="AA381" i="4"/>
  <c r="S382" i="4"/>
  <c r="T382" i="4"/>
  <c r="U382" i="4"/>
  <c r="V382" i="4"/>
  <c r="W382" i="4"/>
  <c r="X382" i="4"/>
  <c r="Y382" i="4"/>
  <c r="Z382" i="4"/>
  <c r="AA382" i="4"/>
  <c r="S383" i="4"/>
  <c r="T383" i="4"/>
  <c r="U383" i="4"/>
  <c r="V383" i="4"/>
  <c r="W383" i="4"/>
  <c r="X383" i="4"/>
  <c r="Y383" i="4"/>
  <c r="Z383" i="4"/>
  <c r="AA383" i="4"/>
  <c r="S384" i="4"/>
  <c r="T384" i="4"/>
  <c r="U384" i="4"/>
  <c r="V384" i="4"/>
  <c r="W384" i="4"/>
  <c r="X384" i="4"/>
  <c r="Y384" i="4"/>
  <c r="Z384" i="4"/>
  <c r="AA384" i="4"/>
  <c r="S385" i="4"/>
  <c r="T385" i="4"/>
  <c r="U385" i="4"/>
  <c r="V385" i="4"/>
  <c r="W385" i="4"/>
  <c r="X385" i="4"/>
  <c r="Y385" i="4"/>
  <c r="Z385" i="4"/>
  <c r="AA385" i="4"/>
  <c r="S386" i="4"/>
  <c r="T386" i="4"/>
  <c r="U386" i="4"/>
  <c r="V386" i="4"/>
  <c r="W386" i="4"/>
  <c r="X386" i="4"/>
  <c r="Y386" i="4"/>
  <c r="Z386" i="4"/>
  <c r="AA386" i="4"/>
  <c r="S387" i="4"/>
  <c r="T387" i="4"/>
  <c r="U387" i="4"/>
  <c r="V387" i="4"/>
  <c r="W387" i="4"/>
  <c r="X387" i="4"/>
  <c r="Y387" i="4"/>
  <c r="Z387" i="4"/>
  <c r="AA387" i="4"/>
  <c r="S388" i="4"/>
  <c r="T388" i="4"/>
  <c r="U388" i="4"/>
  <c r="V388" i="4"/>
  <c r="W388" i="4"/>
  <c r="X388" i="4"/>
  <c r="Y388" i="4"/>
  <c r="Z388" i="4"/>
  <c r="AA388" i="4"/>
  <c r="S389" i="4"/>
  <c r="T389" i="4"/>
  <c r="U389" i="4"/>
  <c r="V389" i="4"/>
  <c r="W389" i="4"/>
  <c r="X389" i="4"/>
  <c r="Y389" i="4"/>
  <c r="Z389" i="4"/>
  <c r="AA389" i="4"/>
  <c r="S390" i="4"/>
  <c r="T390" i="4"/>
  <c r="U390" i="4"/>
  <c r="V390" i="4"/>
  <c r="W390" i="4"/>
  <c r="X390" i="4"/>
  <c r="Y390" i="4"/>
  <c r="Z390" i="4"/>
  <c r="AA390" i="4"/>
  <c r="S391" i="4"/>
  <c r="T391" i="4"/>
  <c r="U391" i="4"/>
  <c r="V391" i="4"/>
  <c r="W391" i="4"/>
  <c r="X391" i="4"/>
  <c r="Y391" i="4"/>
  <c r="Z391" i="4"/>
  <c r="AA391" i="4"/>
  <c r="S392" i="4"/>
  <c r="T392" i="4"/>
  <c r="U392" i="4"/>
  <c r="V392" i="4"/>
  <c r="W392" i="4"/>
  <c r="X392" i="4"/>
  <c r="Y392" i="4"/>
  <c r="Z392" i="4"/>
  <c r="AA392" i="4"/>
  <c r="S393" i="4"/>
  <c r="T393" i="4"/>
  <c r="U393" i="4"/>
  <c r="V393" i="4"/>
  <c r="W393" i="4"/>
  <c r="X393" i="4"/>
  <c r="Y393" i="4"/>
  <c r="Z393" i="4"/>
  <c r="AA393" i="4"/>
  <c r="S394" i="4"/>
  <c r="T394" i="4"/>
  <c r="U394" i="4"/>
  <c r="V394" i="4"/>
  <c r="W394" i="4"/>
  <c r="X394" i="4"/>
  <c r="Y394" i="4"/>
  <c r="Z394" i="4"/>
  <c r="AA394" i="4"/>
  <c r="S395" i="4"/>
  <c r="T395" i="4"/>
  <c r="U395" i="4"/>
  <c r="V395" i="4"/>
  <c r="W395" i="4"/>
  <c r="X395" i="4"/>
  <c r="Y395" i="4"/>
  <c r="Z395" i="4"/>
  <c r="AA395" i="4"/>
  <c r="S396" i="4"/>
  <c r="T396" i="4"/>
  <c r="U396" i="4"/>
  <c r="V396" i="4"/>
  <c r="W396" i="4"/>
  <c r="X396" i="4"/>
  <c r="Y396" i="4"/>
  <c r="Z396" i="4"/>
  <c r="AA396" i="4"/>
  <c r="S397" i="4"/>
  <c r="T397" i="4"/>
  <c r="U397" i="4"/>
  <c r="V397" i="4"/>
  <c r="W397" i="4"/>
  <c r="X397" i="4"/>
  <c r="Y397" i="4"/>
  <c r="Z397" i="4"/>
  <c r="AA397" i="4"/>
  <c r="S398" i="4"/>
  <c r="T398" i="4"/>
  <c r="U398" i="4"/>
  <c r="V398" i="4"/>
  <c r="W398" i="4"/>
  <c r="X398" i="4"/>
  <c r="Y398" i="4"/>
  <c r="Z398" i="4"/>
  <c r="AA398" i="4"/>
  <c r="S399" i="4"/>
  <c r="T399" i="4"/>
  <c r="U399" i="4"/>
  <c r="V399" i="4"/>
  <c r="W399" i="4"/>
  <c r="X399" i="4"/>
  <c r="Y399" i="4"/>
  <c r="Z399" i="4"/>
  <c r="AA399" i="4"/>
  <c r="S400" i="4"/>
  <c r="T400" i="4"/>
  <c r="U400" i="4"/>
  <c r="V400" i="4"/>
  <c r="W400" i="4"/>
  <c r="X400" i="4"/>
  <c r="Y400" i="4"/>
  <c r="Z400" i="4"/>
  <c r="AA400" i="4"/>
  <c r="S401" i="4"/>
  <c r="T401" i="4"/>
  <c r="U401" i="4"/>
  <c r="V401" i="4"/>
  <c r="W401" i="4"/>
  <c r="X401" i="4"/>
  <c r="Y401" i="4"/>
  <c r="Z401" i="4"/>
  <c r="AA401" i="4"/>
  <c r="S402" i="4"/>
  <c r="T402" i="4"/>
  <c r="U402" i="4"/>
  <c r="V402" i="4"/>
  <c r="W402" i="4"/>
  <c r="X402" i="4"/>
  <c r="Y402" i="4"/>
  <c r="Z402" i="4"/>
  <c r="AA402" i="4"/>
  <c r="S403" i="4"/>
  <c r="T403" i="4"/>
  <c r="U403" i="4"/>
  <c r="V403" i="4"/>
  <c r="W403" i="4"/>
  <c r="X403" i="4"/>
  <c r="Y403" i="4"/>
  <c r="Z403" i="4"/>
  <c r="AA403" i="4"/>
  <c r="S404" i="4"/>
  <c r="T404" i="4"/>
  <c r="U404" i="4"/>
  <c r="V404" i="4"/>
  <c r="W404" i="4"/>
  <c r="X404" i="4"/>
  <c r="Y404" i="4"/>
  <c r="Z404" i="4"/>
  <c r="AA404" i="4"/>
  <c r="S405" i="4"/>
  <c r="T405" i="4"/>
  <c r="U405" i="4"/>
  <c r="V405" i="4"/>
  <c r="W405" i="4"/>
  <c r="X405" i="4"/>
  <c r="Y405" i="4"/>
  <c r="Z405" i="4"/>
  <c r="AA405" i="4"/>
  <c r="S406" i="4"/>
  <c r="T406" i="4"/>
  <c r="U406" i="4"/>
  <c r="V406" i="4"/>
  <c r="W406" i="4"/>
  <c r="X406" i="4"/>
  <c r="Y406" i="4"/>
  <c r="Z406" i="4"/>
  <c r="AA406" i="4"/>
  <c r="S407" i="4"/>
  <c r="T407" i="4"/>
  <c r="U407" i="4"/>
  <c r="V407" i="4"/>
  <c r="W407" i="4"/>
  <c r="X407" i="4"/>
  <c r="Y407" i="4"/>
  <c r="Z407" i="4"/>
  <c r="AA407" i="4"/>
  <c r="S408" i="4"/>
  <c r="T408" i="4"/>
  <c r="U408" i="4"/>
  <c r="V408" i="4"/>
  <c r="W408" i="4"/>
  <c r="X408" i="4"/>
  <c r="Y408" i="4"/>
  <c r="Z408" i="4"/>
  <c r="AA408" i="4"/>
  <c r="S409" i="4"/>
  <c r="T409" i="4"/>
  <c r="U409" i="4"/>
  <c r="V409" i="4"/>
  <c r="W409" i="4"/>
  <c r="X409" i="4"/>
  <c r="Y409" i="4"/>
  <c r="Z409" i="4"/>
  <c r="AA409" i="4"/>
  <c r="S410" i="4"/>
  <c r="T410" i="4"/>
  <c r="U410" i="4"/>
  <c r="V410" i="4"/>
  <c r="W410" i="4"/>
  <c r="X410" i="4"/>
  <c r="Y410" i="4"/>
  <c r="Z410" i="4"/>
  <c r="AA410" i="4"/>
  <c r="S411" i="4"/>
  <c r="T411" i="4"/>
  <c r="U411" i="4"/>
  <c r="V411" i="4"/>
  <c r="W411" i="4"/>
  <c r="X411" i="4"/>
  <c r="Y411" i="4"/>
  <c r="Z411" i="4"/>
  <c r="AA411" i="4"/>
  <c r="S412" i="4"/>
  <c r="T412" i="4"/>
  <c r="U412" i="4"/>
  <c r="V412" i="4"/>
  <c r="W412" i="4"/>
  <c r="X412" i="4"/>
  <c r="Y412" i="4"/>
  <c r="Z412" i="4"/>
  <c r="AA412" i="4"/>
  <c r="S413" i="4"/>
  <c r="T413" i="4"/>
  <c r="U413" i="4"/>
  <c r="V413" i="4"/>
  <c r="W413" i="4"/>
  <c r="X413" i="4"/>
  <c r="Y413" i="4"/>
  <c r="Z413" i="4"/>
  <c r="AA413" i="4"/>
  <c r="S414" i="4"/>
  <c r="T414" i="4"/>
  <c r="U414" i="4"/>
  <c r="V414" i="4"/>
  <c r="W414" i="4"/>
  <c r="X414" i="4"/>
  <c r="Y414" i="4"/>
  <c r="Z414" i="4"/>
  <c r="AA414" i="4"/>
  <c r="S415" i="4"/>
  <c r="T415" i="4"/>
  <c r="U415" i="4"/>
  <c r="V415" i="4"/>
  <c r="W415" i="4"/>
  <c r="X415" i="4"/>
  <c r="Y415" i="4"/>
  <c r="Z415" i="4"/>
  <c r="AA415" i="4"/>
  <c r="S416" i="4"/>
  <c r="T416" i="4"/>
  <c r="U416" i="4"/>
  <c r="V416" i="4"/>
  <c r="W416" i="4"/>
  <c r="X416" i="4"/>
  <c r="Y416" i="4"/>
  <c r="Z416" i="4"/>
  <c r="AA416" i="4"/>
  <c r="S417" i="4"/>
  <c r="T417" i="4"/>
  <c r="U417" i="4"/>
  <c r="V417" i="4"/>
  <c r="W417" i="4"/>
  <c r="X417" i="4"/>
  <c r="Y417" i="4"/>
  <c r="Z417" i="4"/>
  <c r="AA417" i="4"/>
  <c r="S418" i="4"/>
  <c r="T418" i="4"/>
  <c r="U418" i="4"/>
  <c r="V418" i="4"/>
  <c r="W418" i="4"/>
  <c r="X418" i="4"/>
  <c r="Y418" i="4"/>
  <c r="Z418" i="4"/>
  <c r="AA418" i="4"/>
  <c r="S419" i="4"/>
  <c r="T419" i="4"/>
  <c r="U419" i="4"/>
  <c r="V419" i="4"/>
  <c r="W419" i="4"/>
  <c r="X419" i="4"/>
  <c r="Y419" i="4"/>
  <c r="Z419" i="4"/>
  <c r="AA419" i="4"/>
  <c r="S420" i="4"/>
  <c r="T420" i="4"/>
  <c r="U420" i="4"/>
  <c r="V420" i="4"/>
  <c r="W420" i="4"/>
  <c r="X420" i="4"/>
  <c r="Y420" i="4"/>
  <c r="Z420" i="4"/>
  <c r="AA420" i="4"/>
  <c r="S421" i="4"/>
  <c r="T421" i="4"/>
  <c r="U421" i="4"/>
  <c r="V421" i="4"/>
  <c r="W421" i="4"/>
  <c r="X421" i="4"/>
  <c r="Y421" i="4"/>
  <c r="Z421" i="4"/>
  <c r="AA421" i="4"/>
  <c r="S422" i="4"/>
  <c r="T422" i="4"/>
  <c r="U422" i="4"/>
  <c r="V422" i="4"/>
  <c r="W422" i="4"/>
  <c r="X422" i="4"/>
  <c r="Y422" i="4"/>
  <c r="Z422" i="4"/>
  <c r="AA422" i="4"/>
  <c r="S423" i="4"/>
  <c r="T423" i="4"/>
  <c r="U423" i="4"/>
  <c r="V423" i="4"/>
  <c r="W423" i="4"/>
  <c r="X423" i="4"/>
  <c r="Y423" i="4"/>
  <c r="Z423" i="4"/>
  <c r="AA423" i="4"/>
  <c r="S424" i="4"/>
  <c r="T424" i="4"/>
  <c r="U424" i="4"/>
  <c r="V424" i="4"/>
  <c r="W424" i="4"/>
  <c r="X424" i="4"/>
  <c r="Y424" i="4"/>
  <c r="Z424" i="4"/>
  <c r="AA424" i="4"/>
  <c r="S425" i="4"/>
  <c r="T425" i="4"/>
  <c r="U425" i="4"/>
  <c r="V425" i="4"/>
  <c r="W425" i="4"/>
  <c r="X425" i="4"/>
  <c r="Y425" i="4"/>
  <c r="Z425" i="4"/>
  <c r="AA425" i="4"/>
  <c r="S426" i="4"/>
  <c r="T426" i="4"/>
  <c r="U426" i="4"/>
  <c r="V426" i="4"/>
  <c r="W426" i="4"/>
  <c r="X426" i="4"/>
  <c r="Y426" i="4"/>
  <c r="Z426" i="4"/>
  <c r="AA426" i="4"/>
  <c r="S427" i="4"/>
  <c r="T427" i="4"/>
  <c r="U427" i="4"/>
  <c r="V427" i="4"/>
  <c r="W427" i="4"/>
  <c r="X427" i="4"/>
  <c r="Y427" i="4"/>
  <c r="Z427" i="4"/>
  <c r="AA427" i="4"/>
  <c r="S428" i="4"/>
  <c r="T428" i="4"/>
  <c r="U428" i="4"/>
  <c r="V428" i="4"/>
  <c r="W428" i="4"/>
  <c r="X428" i="4"/>
  <c r="Y428" i="4"/>
  <c r="Z428" i="4"/>
  <c r="AA428" i="4"/>
  <c r="S429" i="4"/>
  <c r="T429" i="4"/>
  <c r="U429" i="4"/>
  <c r="V429" i="4"/>
  <c r="W429" i="4"/>
  <c r="X429" i="4"/>
  <c r="Y429" i="4"/>
  <c r="Z429" i="4"/>
  <c r="AA429" i="4"/>
  <c r="S430" i="4"/>
  <c r="T430" i="4"/>
  <c r="U430" i="4"/>
  <c r="V430" i="4"/>
  <c r="W430" i="4"/>
  <c r="X430" i="4"/>
  <c r="Y430" i="4"/>
  <c r="Z430" i="4"/>
  <c r="AA430" i="4"/>
  <c r="S431" i="4"/>
  <c r="T431" i="4"/>
  <c r="U431" i="4"/>
  <c r="V431" i="4"/>
  <c r="W431" i="4"/>
  <c r="X431" i="4"/>
  <c r="Y431" i="4"/>
  <c r="Z431" i="4"/>
  <c r="AA431" i="4"/>
  <c r="S432" i="4"/>
  <c r="T432" i="4"/>
  <c r="U432" i="4"/>
  <c r="V432" i="4"/>
  <c r="W432" i="4"/>
  <c r="X432" i="4"/>
  <c r="Y432" i="4"/>
  <c r="Z432" i="4"/>
  <c r="AA432" i="4"/>
  <c r="S433" i="4"/>
  <c r="T433" i="4"/>
  <c r="U433" i="4"/>
  <c r="V433" i="4"/>
  <c r="W433" i="4"/>
  <c r="X433" i="4"/>
  <c r="Y433" i="4"/>
  <c r="Z433" i="4"/>
  <c r="AA433" i="4"/>
  <c r="S434" i="4"/>
  <c r="T434" i="4"/>
  <c r="U434" i="4"/>
  <c r="V434" i="4"/>
  <c r="W434" i="4"/>
  <c r="X434" i="4"/>
  <c r="Y434" i="4"/>
  <c r="Z434" i="4"/>
  <c r="AA434" i="4"/>
  <c r="S435" i="4"/>
  <c r="T435" i="4"/>
  <c r="U435" i="4"/>
  <c r="V435" i="4"/>
  <c r="W435" i="4"/>
  <c r="X435" i="4"/>
  <c r="Y435" i="4"/>
  <c r="Z435" i="4"/>
  <c r="AA435" i="4"/>
  <c r="S436" i="4"/>
  <c r="T436" i="4"/>
  <c r="U436" i="4"/>
  <c r="V436" i="4"/>
  <c r="W436" i="4"/>
  <c r="X436" i="4"/>
  <c r="Y436" i="4"/>
  <c r="Z436" i="4"/>
  <c r="AA436" i="4"/>
  <c r="S437" i="4"/>
  <c r="T437" i="4"/>
  <c r="U437" i="4"/>
  <c r="V437" i="4"/>
  <c r="W437" i="4"/>
  <c r="X437" i="4"/>
  <c r="Y437" i="4"/>
  <c r="Z437" i="4"/>
  <c r="AA437" i="4"/>
  <c r="S438" i="4"/>
  <c r="T438" i="4"/>
  <c r="U438" i="4"/>
  <c r="V438" i="4"/>
  <c r="W438" i="4"/>
  <c r="X438" i="4"/>
  <c r="Y438" i="4"/>
  <c r="Z438" i="4"/>
  <c r="AA438" i="4"/>
  <c r="S439" i="4"/>
  <c r="T439" i="4"/>
  <c r="U439" i="4"/>
  <c r="V439" i="4"/>
  <c r="W439" i="4"/>
  <c r="X439" i="4"/>
  <c r="Y439" i="4"/>
  <c r="Z439" i="4"/>
  <c r="AA439" i="4"/>
  <c r="S440" i="4"/>
  <c r="T440" i="4"/>
  <c r="U440" i="4"/>
  <c r="V440" i="4"/>
  <c r="W440" i="4"/>
  <c r="X440" i="4"/>
  <c r="Y440" i="4"/>
  <c r="Z440" i="4"/>
  <c r="AA440" i="4"/>
  <c r="S441" i="4"/>
  <c r="T441" i="4"/>
  <c r="U441" i="4"/>
  <c r="V441" i="4"/>
  <c r="W441" i="4"/>
  <c r="X441" i="4"/>
  <c r="Y441" i="4"/>
  <c r="Z441" i="4"/>
  <c r="AA441" i="4"/>
  <c r="S442" i="4"/>
  <c r="T442" i="4"/>
  <c r="U442" i="4"/>
  <c r="V442" i="4"/>
  <c r="W442" i="4"/>
  <c r="X442" i="4"/>
  <c r="Y442" i="4"/>
  <c r="Z442" i="4"/>
  <c r="AA442" i="4"/>
  <c r="S443" i="4"/>
  <c r="T443" i="4"/>
  <c r="U443" i="4"/>
  <c r="V443" i="4"/>
  <c r="W443" i="4"/>
  <c r="X443" i="4"/>
  <c r="Y443" i="4"/>
  <c r="Z443" i="4"/>
  <c r="AA443" i="4"/>
  <c r="S444" i="4"/>
  <c r="T444" i="4"/>
  <c r="U444" i="4"/>
  <c r="V444" i="4"/>
  <c r="W444" i="4"/>
  <c r="X444" i="4"/>
  <c r="Y444" i="4"/>
  <c r="Z444" i="4"/>
  <c r="AA444" i="4"/>
  <c r="S445" i="4"/>
  <c r="T445" i="4"/>
  <c r="U445" i="4"/>
  <c r="V445" i="4"/>
  <c r="W445" i="4"/>
  <c r="X445" i="4"/>
  <c r="Y445" i="4"/>
  <c r="Z445" i="4"/>
  <c r="AA445" i="4"/>
  <c r="S446" i="4"/>
  <c r="T446" i="4"/>
  <c r="U446" i="4"/>
  <c r="V446" i="4"/>
  <c r="W446" i="4"/>
  <c r="X446" i="4"/>
  <c r="Y446" i="4"/>
  <c r="Z446" i="4"/>
  <c r="AA446" i="4"/>
  <c r="S447" i="4"/>
  <c r="T447" i="4"/>
  <c r="U447" i="4"/>
  <c r="V447" i="4"/>
  <c r="W447" i="4"/>
  <c r="X447" i="4"/>
  <c r="Y447" i="4"/>
  <c r="Z447" i="4"/>
  <c r="AA447" i="4"/>
  <c r="S448" i="4"/>
  <c r="T448" i="4"/>
  <c r="U448" i="4"/>
  <c r="V448" i="4"/>
  <c r="W448" i="4"/>
  <c r="X448" i="4"/>
  <c r="Y448" i="4"/>
  <c r="Z448" i="4"/>
  <c r="AA448" i="4"/>
  <c r="S449" i="4"/>
  <c r="T449" i="4"/>
  <c r="U449" i="4"/>
  <c r="V449" i="4"/>
  <c r="W449" i="4"/>
  <c r="X449" i="4"/>
  <c r="Y449" i="4"/>
  <c r="Z449" i="4"/>
  <c r="AA449" i="4"/>
  <c r="S450" i="4"/>
  <c r="T450" i="4"/>
  <c r="U450" i="4"/>
  <c r="V450" i="4"/>
  <c r="W450" i="4"/>
  <c r="X450" i="4"/>
  <c r="Y450" i="4"/>
  <c r="Z450" i="4"/>
  <c r="AA450" i="4"/>
  <c r="S451" i="4"/>
  <c r="T451" i="4"/>
  <c r="U451" i="4"/>
  <c r="V451" i="4"/>
  <c r="W451" i="4"/>
  <c r="X451" i="4"/>
  <c r="Y451" i="4"/>
  <c r="Z451" i="4"/>
  <c r="AA451" i="4"/>
  <c r="S452" i="4"/>
  <c r="T452" i="4"/>
  <c r="U452" i="4"/>
  <c r="V452" i="4"/>
  <c r="W452" i="4"/>
  <c r="X452" i="4"/>
  <c r="Y452" i="4"/>
  <c r="Z452" i="4"/>
  <c r="AA452" i="4"/>
  <c r="S453" i="4"/>
  <c r="T453" i="4"/>
  <c r="U453" i="4"/>
  <c r="V453" i="4"/>
  <c r="W453" i="4"/>
  <c r="X453" i="4"/>
  <c r="Y453" i="4"/>
  <c r="Z453" i="4"/>
  <c r="AA453" i="4"/>
  <c r="S454" i="4"/>
  <c r="T454" i="4"/>
  <c r="U454" i="4"/>
  <c r="V454" i="4"/>
  <c r="W454" i="4"/>
  <c r="X454" i="4"/>
  <c r="Y454" i="4"/>
  <c r="Z454" i="4"/>
  <c r="AA454" i="4"/>
  <c r="S455" i="4"/>
  <c r="T455" i="4"/>
  <c r="U455" i="4"/>
  <c r="V455" i="4"/>
  <c r="W455" i="4"/>
  <c r="X455" i="4"/>
  <c r="Y455" i="4"/>
  <c r="Z455" i="4"/>
  <c r="AA455" i="4"/>
  <c r="S456" i="4"/>
  <c r="T456" i="4"/>
  <c r="U456" i="4"/>
  <c r="V456" i="4"/>
  <c r="W456" i="4"/>
  <c r="X456" i="4"/>
  <c r="Y456" i="4"/>
  <c r="Z456" i="4"/>
  <c r="AA456" i="4"/>
  <c r="S457" i="4"/>
  <c r="T457" i="4"/>
  <c r="U457" i="4"/>
  <c r="V457" i="4"/>
  <c r="W457" i="4"/>
  <c r="X457" i="4"/>
  <c r="Y457" i="4"/>
  <c r="Z457" i="4"/>
  <c r="AA457" i="4"/>
  <c r="S458" i="4"/>
  <c r="T458" i="4"/>
  <c r="U458" i="4"/>
  <c r="V458" i="4"/>
  <c r="W458" i="4"/>
  <c r="X458" i="4"/>
  <c r="Y458" i="4"/>
  <c r="Z458" i="4"/>
  <c r="AA458" i="4"/>
  <c r="S459" i="4"/>
  <c r="T459" i="4"/>
  <c r="U459" i="4"/>
  <c r="V459" i="4"/>
  <c r="W459" i="4"/>
  <c r="X459" i="4"/>
  <c r="Y459" i="4"/>
  <c r="Z459" i="4"/>
  <c r="AA459" i="4"/>
  <c r="S460" i="4"/>
  <c r="T460" i="4"/>
  <c r="U460" i="4"/>
  <c r="V460" i="4"/>
  <c r="W460" i="4"/>
  <c r="X460" i="4"/>
  <c r="Y460" i="4"/>
  <c r="Z460" i="4"/>
  <c r="AA460" i="4"/>
  <c r="S461" i="4"/>
  <c r="T461" i="4"/>
  <c r="U461" i="4"/>
  <c r="V461" i="4"/>
  <c r="W461" i="4"/>
  <c r="X461" i="4"/>
  <c r="Y461" i="4"/>
  <c r="Z461" i="4"/>
  <c r="AA461" i="4"/>
  <c r="S462" i="4"/>
  <c r="T462" i="4"/>
  <c r="U462" i="4"/>
  <c r="V462" i="4"/>
  <c r="W462" i="4"/>
  <c r="X462" i="4"/>
  <c r="Y462" i="4"/>
  <c r="Z462" i="4"/>
  <c r="AA462" i="4"/>
  <c r="S463" i="4"/>
  <c r="T463" i="4"/>
  <c r="U463" i="4"/>
  <c r="V463" i="4"/>
  <c r="W463" i="4"/>
  <c r="X463" i="4"/>
  <c r="Y463" i="4"/>
  <c r="Z463" i="4"/>
  <c r="AA463" i="4"/>
  <c r="S464" i="4"/>
  <c r="T464" i="4"/>
  <c r="U464" i="4"/>
  <c r="V464" i="4"/>
  <c r="W464" i="4"/>
  <c r="X464" i="4"/>
  <c r="Y464" i="4"/>
  <c r="Z464" i="4"/>
  <c r="AA464" i="4"/>
  <c r="S465" i="4"/>
  <c r="T465" i="4"/>
  <c r="U465" i="4"/>
  <c r="V465" i="4"/>
  <c r="W465" i="4"/>
  <c r="X465" i="4"/>
  <c r="Y465" i="4"/>
  <c r="Z465" i="4"/>
  <c r="AA465" i="4"/>
  <c r="S466" i="4"/>
  <c r="T466" i="4"/>
  <c r="U466" i="4"/>
  <c r="V466" i="4"/>
  <c r="W466" i="4"/>
  <c r="X466" i="4"/>
  <c r="Y466" i="4"/>
  <c r="Z466" i="4"/>
  <c r="AA466" i="4"/>
  <c r="S467" i="4"/>
  <c r="T467" i="4"/>
  <c r="U467" i="4"/>
  <c r="V467" i="4"/>
  <c r="W467" i="4"/>
  <c r="X467" i="4"/>
  <c r="Y467" i="4"/>
  <c r="Z467" i="4"/>
  <c r="AA467" i="4"/>
  <c r="S468" i="4"/>
  <c r="T468" i="4"/>
  <c r="U468" i="4"/>
  <c r="V468" i="4"/>
  <c r="W468" i="4"/>
  <c r="X468" i="4"/>
  <c r="Y468" i="4"/>
  <c r="Z468" i="4"/>
  <c r="AA468" i="4"/>
  <c r="S469" i="4"/>
  <c r="T469" i="4"/>
  <c r="U469" i="4"/>
  <c r="V469" i="4"/>
  <c r="W469" i="4"/>
  <c r="X469" i="4"/>
  <c r="Y469" i="4"/>
  <c r="Z469" i="4"/>
  <c r="AA469" i="4"/>
  <c r="S470" i="4"/>
  <c r="T470" i="4"/>
  <c r="U470" i="4"/>
  <c r="V470" i="4"/>
  <c r="W470" i="4"/>
  <c r="X470" i="4"/>
  <c r="Y470" i="4"/>
  <c r="Z470" i="4"/>
  <c r="AA470" i="4"/>
  <c r="S471" i="4"/>
  <c r="T471" i="4"/>
  <c r="U471" i="4"/>
  <c r="V471" i="4"/>
  <c r="W471" i="4"/>
  <c r="X471" i="4"/>
  <c r="Y471" i="4"/>
  <c r="Z471" i="4"/>
  <c r="AA471" i="4"/>
  <c r="S472" i="4"/>
  <c r="T472" i="4"/>
  <c r="U472" i="4"/>
  <c r="V472" i="4"/>
  <c r="W472" i="4"/>
  <c r="X472" i="4"/>
  <c r="Y472" i="4"/>
  <c r="Z472" i="4"/>
  <c r="AA472" i="4"/>
  <c r="S473" i="4"/>
  <c r="T473" i="4"/>
  <c r="U473" i="4"/>
  <c r="V473" i="4"/>
  <c r="W473" i="4"/>
  <c r="X473" i="4"/>
  <c r="Y473" i="4"/>
  <c r="Z473" i="4"/>
  <c r="AA473" i="4"/>
  <c r="S474" i="4"/>
  <c r="T474" i="4"/>
  <c r="U474" i="4"/>
  <c r="V474" i="4"/>
  <c r="W474" i="4"/>
  <c r="X474" i="4"/>
  <c r="Y474" i="4"/>
  <c r="Z474" i="4"/>
  <c r="AA474" i="4"/>
  <c r="S475" i="4"/>
  <c r="T475" i="4"/>
  <c r="U475" i="4"/>
  <c r="V475" i="4"/>
  <c r="W475" i="4"/>
  <c r="X475" i="4"/>
  <c r="Y475" i="4"/>
  <c r="Z475" i="4"/>
  <c r="AA475" i="4"/>
  <c r="S476" i="4"/>
  <c r="T476" i="4"/>
  <c r="U476" i="4"/>
  <c r="V476" i="4"/>
  <c r="W476" i="4"/>
  <c r="X476" i="4"/>
  <c r="Y476" i="4"/>
  <c r="Z476" i="4"/>
  <c r="AA476" i="4"/>
  <c r="S477" i="4"/>
  <c r="T477" i="4"/>
  <c r="U477" i="4"/>
  <c r="V477" i="4"/>
  <c r="W477" i="4"/>
  <c r="X477" i="4"/>
  <c r="Y477" i="4"/>
  <c r="Z477" i="4"/>
  <c r="AA477" i="4"/>
  <c r="S478" i="4"/>
  <c r="T478" i="4"/>
  <c r="U478" i="4"/>
  <c r="V478" i="4"/>
  <c r="W478" i="4"/>
  <c r="X478" i="4"/>
  <c r="Y478" i="4"/>
  <c r="Z478" i="4"/>
  <c r="AA478" i="4"/>
  <c r="S479" i="4"/>
  <c r="T479" i="4"/>
  <c r="U479" i="4"/>
  <c r="V479" i="4"/>
  <c r="W479" i="4"/>
  <c r="X479" i="4"/>
  <c r="Y479" i="4"/>
  <c r="Z479" i="4"/>
  <c r="AA479" i="4"/>
  <c r="S480" i="4"/>
  <c r="T480" i="4"/>
  <c r="U480" i="4"/>
  <c r="V480" i="4"/>
  <c r="W480" i="4"/>
  <c r="X480" i="4"/>
  <c r="Y480" i="4"/>
  <c r="Z480" i="4"/>
  <c r="AA480" i="4"/>
  <c r="S481" i="4"/>
  <c r="T481" i="4"/>
  <c r="U481" i="4"/>
  <c r="V481" i="4"/>
  <c r="W481" i="4"/>
  <c r="X481" i="4"/>
  <c r="Y481" i="4"/>
  <c r="Z481" i="4"/>
  <c r="AA481" i="4"/>
  <c r="S482" i="4"/>
  <c r="T482" i="4"/>
  <c r="U482" i="4"/>
  <c r="V482" i="4"/>
  <c r="W482" i="4"/>
  <c r="X482" i="4"/>
  <c r="Y482" i="4"/>
  <c r="Z482" i="4"/>
  <c r="AA482" i="4"/>
  <c r="S483" i="4"/>
  <c r="T483" i="4"/>
  <c r="U483" i="4"/>
  <c r="V483" i="4"/>
  <c r="W483" i="4"/>
  <c r="X483" i="4"/>
  <c r="Y483" i="4"/>
  <c r="Z483" i="4"/>
  <c r="AA483" i="4"/>
  <c r="S484" i="4"/>
  <c r="T484" i="4"/>
  <c r="U484" i="4"/>
  <c r="V484" i="4"/>
  <c r="W484" i="4"/>
  <c r="X484" i="4"/>
  <c r="Y484" i="4"/>
  <c r="Z484" i="4"/>
  <c r="AA484" i="4"/>
  <c r="S485" i="4"/>
  <c r="T485" i="4"/>
  <c r="U485" i="4"/>
  <c r="V485" i="4"/>
  <c r="W485" i="4"/>
  <c r="X485" i="4"/>
  <c r="Y485" i="4"/>
  <c r="Z485" i="4"/>
  <c r="AA485" i="4"/>
  <c r="S486" i="4"/>
  <c r="T486" i="4"/>
  <c r="U486" i="4"/>
  <c r="V486" i="4"/>
  <c r="W486" i="4"/>
  <c r="X486" i="4"/>
  <c r="Y486" i="4"/>
  <c r="Z486" i="4"/>
  <c r="AA486" i="4"/>
  <c r="S487" i="4"/>
  <c r="T487" i="4"/>
  <c r="U487" i="4"/>
  <c r="V487" i="4"/>
  <c r="W487" i="4"/>
  <c r="X487" i="4"/>
  <c r="Y487" i="4"/>
  <c r="Z487" i="4"/>
  <c r="AA487" i="4"/>
  <c r="S488" i="4"/>
  <c r="T488" i="4"/>
  <c r="U488" i="4"/>
  <c r="V488" i="4"/>
  <c r="W488" i="4"/>
  <c r="X488" i="4"/>
  <c r="Y488" i="4"/>
  <c r="Z488" i="4"/>
  <c r="AA488" i="4"/>
  <c r="S489" i="4"/>
  <c r="T489" i="4"/>
  <c r="U489" i="4"/>
  <c r="V489" i="4"/>
  <c r="W489" i="4"/>
  <c r="X489" i="4"/>
  <c r="Y489" i="4"/>
  <c r="Z489" i="4"/>
  <c r="AA489" i="4"/>
  <c r="S490" i="4"/>
  <c r="T490" i="4"/>
  <c r="U490" i="4"/>
  <c r="V490" i="4"/>
  <c r="W490" i="4"/>
  <c r="X490" i="4"/>
  <c r="Y490" i="4"/>
  <c r="Z490" i="4"/>
  <c r="AA490" i="4"/>
  <c r="S491" i="4"/>
  <c r="T491" i="4"/>
  <c r="U491" i="4"/>
  <c r="V491" i="4"/>
  <c r="W491" i="4"/>
  <c r="X491" i="4"/>
  <c r="Y491" i="4"/>
  <c r="Z491" i="4"/>
  <c r="AA491" i="4"/>
  <c r="S492" i="4"/>
  <c r="T492" i="4"/>
  <c r="U492" i="4"/>
  <c r="V492" i="4"/>
  <c r="W492" i="4"/>
  <c r="X492" i="4"/>
  <c r="Y492" i="4"/>
  <c r="Z492" i="4"/>
  <c r="AA492" i="4"/>
  <c r="S493" i="4"/>
  <c r="T493" i="4"/>
  <c r="U493" i="4"/>
  <c r="V493" i="4"/>
  <c r="W493" i="4"/>
  <c r="X493" i="4"/>
  <c r="Y493" i="4"/>
  <c r="Z493" i="4"/>
  <c r="AA493" i="4"/>
  <c r="S494" i="4"/>
  <c r="T494" i="4"/>
  <c r="U494" i="4"/>
  <c r="V494" i="4"/>
  <c r="W494" i="4"/>
  <c r="X494" i="4"/>
  <c r="Y494" i="4"/>
  <c r="Z494" i="4"/>
  <c r="AA494" i="4"/>
  <c r="S495" i="4"/>
  <c r="T495" i="4"/>
  <c r="U495" i="4"/>
  <c r="V495" i="4"/>
  <c r="W495" i="4"/>
  <c r="X495" i="4"/>
  <c r="Y495" i="4"/>
  <c r="Z495" i="4"/>
  <c r="AA495" i="4"/>
  <c r="S496" i="4"/>
  <c r="T496" i="4"/>
  <c r="U496" i="4"/>
  <c r="V496" i="4"/>
  <c r="W496" i="4"/>
  <c r="X496" i="4"/>
  <c r="Y496" i="4"/>
  <c r="Z496" i="4"/>
  <c r="AA496" i="4"/>
  <c r="S497" i="4"/>
  <c r="T497" i="4"/>
  <c r="U497" i="4"/>
  <c r="V497" i="4"/>
  <c r="W497" i="4"/>
  <c r="X497" i="4"/>
  <c r="Y497" i="4"/>
  <c r="Z497" i="4"/>
  <c r="AA497" i="4"/>
  <c r="S498" i="4"/>
  <c r="T498" i="4"/>
  <c r="U498" i="4"/>
  <c r="V498" i="4"/>
  <c r="W498" i="4"/>
  <c r="X498" i="4"/>
  <c r="Y498" i="4"/>
  <c r="Z498" i="4"/>
  <c r="AA498" i="4"/>
  <c r="S499" i="4"/>
  <c r="T499" i="4"/>
  <c r="U499" i="4"/>
  <c r="V499" i="4"/>
  <c r="W499" i="4"/>
  <c r="X499" i="4"/>
  <c r="Y499" i="4"/>
  <c r="Z499" i="4"/>
  <c r="AA499" i="4"/>
  <c r="S500" i="4"/>
  <c r="T500" i="4"/>
  <c r="U500" i="4"/>
  <c r="V500" i="4"/>
  <c r="W500" i="4"/>
  <c r="X500" i="4"/>
  <c r="Y500" i="4"/>
  <c r="Z500" i="4"/>
  <c r="AA500" i="4"/>
  <c r="S501" i="4"/>
  <c r="T501" i="4"/>
  <c r="U501" i="4"/>
  <c r="V501" i="4"/>
  <c r="W501" i="4"/>
  <c r="X501" i="4"/>
  <c r="Y501" i="4"/>
  <c r="Z501" i="4"/>
  <c r="AA501" i="4"/>
  <c r="S502" i="4"/>
  <c r="T502" i="4"/>
  <c r="U502" i="4"/>
  <c r="V502" i="4"/>
  <c r="W502" i="4"/>
  <c r="X502" i="4"/>
  <c r="Y502" i="4"/>
  <c r="Z502" i="4"/>
  <c r="AA502" i="4"/>
  <c r="S503" i="4"/>
  <c r="T503" i="4"/>
  <c r="U503" i="4"/>
  <c r="V503" i="4"/>
  <c r="W503" i="4"/>
  <c r="X503" i="4"/>
  <c r="Y503" i="4"/>
  <c r="Z503" i="4"/>
  <c r="AA503" i="4"/>
  <c r="S504" i="4"/>
  <c r="T504" i="4"/>
  <c r="U504" i="4"/>
  <c r="V504" i="4"/>
  <c r="W504" i="4"/>
  <c r="X504" i="4"/>
  <c r="Y504" i="4"/>
  <c r="Z504" i="4"/>
  <c r="AA504" i="4"/>
  <c r="S505" i="4"/>
  <c r="T505" i="4"/>
  <c r="U505" i="4"/>
  <c r="V505" i="4"/>
  <c r="W505" i="4"/>
  <c r="X505" i="4"/>
  <c r="Y505" i="4"/>
  <c r="Z505" i="4"/>
  <c r="AA505" i="4"/>
  <c r="S506" i="4"/>
  <c r="T506" i="4"/>
  <c r="U506" i="4"/>
  <c r="V506" i="4"/>
  <c r="W506" i="4"/>
  <c r="X506" i="4"/>
  <c r="Y506" i="4"/>
  <c r="Z506" i="4"/>
  <c r="AA506" i="4"/>
  <c r="S507" i="4"/>
  <c r="T507" i="4"/>
  <c r="U507" i="4"/>
  <c r="V507" i="4"/>
  <c r="W507" i="4"/>
  <c r="X507" i="4"/>
  <c r="Y507" i="4"/>
  <c r="Z507" i="4"/>
  <c r="AA507" i="4"/>
  <c r="S508" i="4"/>
  <c r="T508" i="4"/>
  <c r="U508" i="4"/>
  <c r="V508" i="4"/>
  <c r="W508" i="4"/>
  <c r="X508" i="4"/>
  <c r="Y508" i="4"/>
  <c r="Z508" i="4"/>
  <c r="AA508" i="4"/>
  <c r="S509" i="4"/>
  <c r="T509" i="4"/>
  <c r="U509" i="4"/>
  <c r="V509" i="4"/>
  <c r="W509" i="4"/>
  <c r="X509" i="4"/>
  <c r="Y509" i="4"/>
  <c r="Z509" i="4"/>
  <c r="AA509" i="4"/>
  <c r="S510" i="4"/>
  <c r="T510" i="4"/>
  <c r="U510" i="4"/>
  <c r="V510" i="4"/>
  <c r="W510" i="4"/>
  <c r="X510" i="4"/>
  <c r="Y510" i="4"/>
  <c r="Z510" i="4"/>
  <c r="AA510" i="4"/>
  <c r="S511" i="4"/>
  <c r="T511" i="4"/>
  <c r="U511" i="4"/>
  <c r="V511" i="4"/>
  <c r="W511" i="4"/>
  <c r="X511" i="4"/>
  <c r="Y511" i="4"/>
  <c r="Z511" i="4"/>
  <c r="AA511" i="4"/>
  <c r="S512" i="4"/>
  <c r="T512" i="4"/>
  <c r="U512" i="4"/>
  <c r="V512" i="4"/>
  <c r="W512" i="4"/>
  <c r="X512" i="4"/>
  <c r="Y512" i="4"/>
  <c r="Z512" i="4"/>
  <c r="AA512" i="4"/>
  <c r="S513" i="4"/>
  <c r="T513" i="4"/>
  <c r="U513" i="4"/>
  <c r="V513" i="4"/>
  <c r="W513" i="4"/>
  <c r="X513" i="4"/>
  <c r="Y513" i="4"/>
  <c r="Z513" i="4"/>
  <c r="AA513" i="4"/>
  <c r="S514" i="4"/>
  <c r="T514" i="4"/>
  <c r="U514" i="4"/>
  <c r="V514" i="4"/>
  <c r="W514" i="4"/>
  <c r="X514" i="4"/>
  <c r="Y514" i="4"/>
  <c r="Z514" i="4"/>
  <c r="AA514" i="4"/>
  <c r="S515" i="4"/>
  <c r="T515" i="4"/>
  <c r="U515" i="4"/>
  <c r="V515" i="4"/>
  <c r="W515" i="4"/>
  <c r="X515" i="4"/>
  <c r="Y515" i="4"/>
  <c r="Z515" i="4"/>
  <c r="AA515" i="4"/>
  <c r="S516" i="4"/>
  <c r="T516" i="4"/>
  <c r="U516" i="4"/>
  <c r="V516" i="4"/>
  <c r="W516" i="4"/>
  <c r="X516" i="4"/>
  <c r="Y516" i="4"/>
  <c r="Z516" i="4"/>
  <c r="AA516" i="4"/>
  <c r="S517" i="4"/>
  <c r="T517" i="4"/>
  <c r="U517" i="4"/>
  <c r="V517" i="4"/>
  <c r="W517" i="4"/>
  <c r="X517" i="4"/>
  <c r="Y517" i="4"/>
  <c r="Z517" i="4"/>
  <c r="AA517" i="4"/>
  <c r="S518" i="4"/>
  <c r="T518" i="4"/>
  <c r="U518" i="4"/>
  <c r="V518" i="4"/>
  <c r="W518" i="4"/>
  <c r="X518" i="4"/>
  <c r="Y518" i="4"/>
  <c r="Z518" i="4"/>
  <c r="AA518" i="4"/>
  <c r="S519" i="4"/>
  <c r="T519" i="4"/>
  <c r="U519" i="4"/>
  <c r="V519" i="4"/>
  <c r="W519" i="4"/>
  <c r="X519" i="4"/>
  <c r="Y519" i="4"/>
  <c r="Z519" i="4"/>
  <c r="AA519" i="4"/>
  <c r="S520" i="4"/>
  <c r="T520" i="4"/>
  <c r="U520" i="4"/>
  <c r="V520" i="4"/>
  <c r="W520" i="4"/>
  <c r="X520" i="4"/>
  <c r="Y520" i="4"/>
  <c r="Z520" i="4"/>
  <c r="AA520" i="4"/>
  <c r="S521" i="4"/>
  <c r="T521" i="4"/>
  <c r="U521" i="4"/>
  <c r="V521" i="4"/>
  <c r="W521" i="4"/>
  <c r="X521" i="4"/>
  <c r="Y521" i="4"/>
  <c r="Z521" i="4"/>
  <c r="AA521" i="4"/>
  <c r="S522" i="4"/>
  <c r="T522" i="4"/>
  <c r="U522" i="4"/>
  <c r="V522" i="4"/>
  <c r="W522" i="4"/>
  <c r="X522" i="4"/>
  <c r="Y522" i="4"/>
  <c r="Z522" i="4"/>
  <c r="AA522" i="4"/>
  <c r="S523" i="4"/>
  <c r="T523" i="4"/>
  <c r="U523" i="4"/>
  <c r="V523" i="4"/>
  <c r="W523" i="4"/>
  <c r="X523" i="4"/>
  <c r="Y523" i="4"/>
  <c r="Z523" i="4"/>
  <c r="AA523" i="4"/>
  <c r="S524" i="4"/>
  <c r="T524" i="4"/>
  <c r="U524" i="4"/>
  <c r="V524" i="4"/>
  <c r="W524" i="4"/>
  <c r="X524" i="4"/>
  <c r="Y524" i="4"/>
  <c r="Z524" i="4"/>
  <c r="AA524" i="4"/>
  <c r="S525" i="4"/>
  <c r="T525" i="4"/>
  <c r="U525" i="4"/>
  <c r="V525" i="4"/>
  <c r="W525" i="4"/>
  <c r="X525" i="4"/>
  <c r="Y525" i="4"/>
  <c r="Z525" i="4"/>
  <c r="AA525" i="4"/>
  <c r="S526" i="4"/>
  <c r="T526" i="4"/>
  <c r="U526" i="4"/>
  <c r="V526" i="4"/>
  <c r="W526" i="4"/>
  <c r="X526" i="4"/>
  <c r="Y526" i="4"/>
  <c r="Z526" i="4"/>
  <c r="AA526" i="4"/>
  <c r="S527" i="4"/>
  <c r="T527" i="4"/>
  <c r="U527" i="4"/>
  <c r="V527" i="4"/>
  <c r="W527" i="4"/>
  <c r="X527" i="4"/>
  <c r="Y527" i="4"/>
  <c r="Z527" i="4"/>
  <c r="AA527" i="4"/>
  <c r="S528" i="4"/>
  <c r="T528" i="4"/>
  <c r="U528" i="4"/>
  <c r="V528" i="4"/>
  <c r="W528" i="4"/>
  <c r="X528" i="4"/>
  <c r="Y528" i="4"/>
  <c r="Z528" i="4"/>
  <c r="AA528" i="4"/>
  <c r="S529" i="4"/>
  <c r="T529" i="4"/>
  <c r="U529" i="4"/>
  <c r="V529" i="4"/>
  <c r="W529" i="4"/>
  <c r="X529" i="4"/>
  <c r="Y529" i="4"/>
  <c r="Z529" i="4"/>
  <c r="AA529" i="4"/>
  <c r="S530" i="4"/>
  <c r="T530" i="4"/>
  <c r="U530" i="4"/>
  <c r="V530" i="4"/>
  <c r="W530" i="4"/>
  <c r="X530" i="4"/>
  <c r="Y530" i="4"/>
  <c r="Z530" i="4"/>
  <c r="AA530" i="4"/>
  <c r="S531" i="4"/>
  <c r="T531" i="4"/>
  <c r="U531" i="4"/>
  <c r="V531" i="4"/>
  <c r="W531" i="4"/>
  <c r="X531" i="4"/>
  <c r="Y531" i="4"/>
  <c r="Z531" i="4"/>
  <c r="AA531" i="4"/>
  <c r="S532" i="4"/>
  <c r="T532" i="4"/>
  <c r="U532" i="4"/>
  <c r="V532" i="4"/>
  <c r="W532" i="4"/>
  <c r="X532" i="4"/>
  <c r="Y532" i="4"/>
  <c r="Z532" i="4"/>
  <c r="AA532" i="4"/>
  <c r="S533" i="4"/>
  <c r="T533" i="4"/>
  <c r="U533" i="4"/>
  <c r="V533" i="4"/>
  <c r="W533" i="4"/>
  <c r="X533" i="4"/>
  <c r="Y533" i="4"/>
  <c r="Z533" i="4"/>
  <c r="AA533" i="4"/>
  <c r="S534" i="4"/>
  <c r="T534" i="4"/>
  <c r="U534" i="4"/>
  <c r="V534" i="4"/>
  <c r="W534" i="4"/>
  <c r="X534" i="4"/>
  <c r="Y534" i="4"/>
  <c r="Z534" i="4"/>
  <c r="AA534" i="4"/>
  <c r="S535" i="4"/>
  <c r="T535" i="4"/>
  <c r="U535" i="4"/>
  <c r="V535" i="4"/>
  <c r="W535" i="4"/>
  <c r="X535" i="4"/>
  <c r="Y535" i="4"/>
  <c r="Z535" i="4"/>
  <c r="AA535" i="4"/>
  <c r="S536" i="4"/>
  <c r="T536" i="4"/>
  <c r="U536" i="4"/>
  <c r="V536" i="4"/>
  <c r="W536" i="4"/>
  <c r="X536" i="4"/>
  <c r="Y536" i="4"/>
  <c r="Z536" i="4"/>
  <c r="AA536" i="4"/>
  <c r="S537" i="4"/>
  <c r="T537" i="4"/>
  <c r="U537" i="4"/>
  <c r="V537" i="4"/>
  <c r="W537" i="4"/>
  <c r="X537" i="4"/>
  <c r="Y537" i="4"/>
  <c r="Z537" i="4"/>
  <c r="AA537" i="4"/>
  <c r="S538" i="4"/>
  <c r="T538" i="4"/>
  <c r="U538" i="4"/>
  <c r="V538" i="4"/>
  <c r="W538" i="4"/>
  <c r="X538" i="4"/>
  <c r="Y538" i="4"/>
  <c r="Z538" i="4"/>
  <c r="AA538" i="4"/>
  <c r="S539" i="4"/>
  <c r="T539" i="4"/>
  <c r="U539" i="4"/>
  <c r="V539" i="4"/>
  <c r="W539" i="4"/>
  <c r="X539" i="4"/>
  <c r="Y539" i="4"/>
  <c r="Z539" i="4"/>
  <c r="AA539" i="4"/>
  <c r="S540" i="4"/>
  <c r="T540" i="4"/>
  <c r="U540" i="4"/>
  <c r="V540" i="4"/>
  <c r="W540" i="4"/>
  <c r="X540" i="4"/>
  <c r="Y540" i="4"/>
  <c r="Z540" i="4"/>
  <c r="AA540" i="4"/>
  <c r="S541" i="4"/>
  <c r="T541" i="4"/>
  <c r="U541" i="4"/>
  <c r="V541" i="4"/>
  <c r="W541" i="4"/>
  <c r="X541" i="4"/>
  <c r="Y541" i="4"/>
  <c r="Z541" i="4"/>
  <c r="AA541" i="4"/>
  <c r="S542" i="4"/>
  <c r="T542" i="4"/>
  <c r="U542" i="4"/>
  <c r="V542" i="4"/>
  <c r="W542" i="4"/>
  <c r="X542" i="4"/>
  <c r="Y542" i="4"/>
  <c r="Z542" i="4"/>
  <c r="AA542" i="4"/>
  <c r="S543" i="4"/>
  <c r="T543" i="4"/>
  <c r="U543" i="4"/>
  <c r="V543" i="4"/>
  <c r="W543" i="4"/>
  <c r="X543" i="4"/>
  <c r="Y543" i="4"/>
  <c r="Z543" i="4"/>
  <c r="AA543" i="4"/>
  <c r="S544" i="4"/>
  <c r="T544" i="4"/>
  <c r="U544" i="4"/>
  <c r="V544" i="4"/>
  <c r="W544" i="4"/>
  <c r="X544" i="4"/>
  <c r="Y544" i="4"/>
  <c r="Z544" i="4"/>
  <c r="AA544" i="4"/>
  <c r="S545" i="4"/>
  <c r="T545" i="4"/>
  <c r="U545" i="4"/>
  <c r="V545" i="4"/>
  <c r="W545" i="4"/>
  <c r="X545" i="4"/>
  <c r="Y545" i="4"/>
  <c r="Z545" i="4"/>
  <c r="AA545" i="4"/>
  <c r="S546" i="4"/>
  <c r="T546" i="4"/>
  <c r="U546" i="4"/>
  <c r="V546" i="4"/>
  <c r="W546" i="4"/>
  <c r="X546" i="4"/>
  <c r="Y546" i="4"/>
  <c r="Z546" i="4"/>
  <c r="AA546" i="4"/>
  <c r="S547" i="4"/>
  <c r="T547" i="4"/>
  <c r="U547" i="4"/>
  <c r="V547" i="4"/>
  <c r="W547" i="4"/>
  <c r="X547" i="4"/>
  <c r="Y547" i="4"/>
  <c r="Z547" i="4"/>
  <c r="AA547" i="4"/>
  <c r="S548" i="4"/>
  <c r="T548" i="4"/>
  <c r="U548" i="4"/>
  <c r="V548" i="4"/>
  <c r="W548" i="4"/>
  <c r="X548" i="4"/>
  <c r="Y548" i="4"/>
  <c r="Z548" i="4"/>
  <c r="AA548" i="4"/>
  <c r="S549" i="4"/>
  <c r="T549" i="4"/>
  <c r="U549" i="4"/>
  <c r="V549" i="4"/>
  <c r="W549" i="4"/>
  <c r="X549" i="4"/>
  <c r="Y549" i="4"/>
  <c r="Z549" i="4"/>
  <c r="AA549" i="4"/>
  <c r="S550" i="4"/>
  <c r="T550" i="4"/>
  <c r="U550" i="4"/>
  <c r="V550" i="4"/>
  <c r="W550" i="4"/>
  <c r="X550" i="4"/>
  <c r="Y550" i="4"/>
  <c r="Z550" i="4"/>
  <c r="AA550" i="4"/>
  <c r="S551" i="4"/>
  <c r="T551" i="4"/>
  <c r="U551" i="4"/>
  <c r="V551" i="4"/>
  <c r="W551" i="4"/>
  <c r="X551" i="4"/>
  <c r="Y551" i="4"/>
  <c r="Z551" i="4"/>
  <c r="AA551" i="4"/>
  <c r="S552" i="4"/>
  <c r="T552" i="4"/>
  <c r="U552" i="4"/>
  <c r="V552" i="4"/>
  <c r="W552" i="4"/>
  <c r="X552" i="4"/>
  <c r="Y552" i="4"/>
  <c r="Z552" i="4"/>
  <c r="AA552" i="4"/>
  <c r="S553" i="4"/>
  <c r="T553" i="4"/>
  <c r="U553" i="4"/>
  <c r="V553" i="4"/>
  <c r="W553" i="4"/>
  <c r="X553" i="4"/>
  <c r="Y553" i="4"/>
  <c r="Z553" i="4"/>
  <c r="AA553" i="4"/>
  <c r="S554" i="4"/>
  <c r="T554" i="4"/>
  <c r="U554" i="4"/>
  <c r="V554" i="4"/>
  <c r="W554" i="4"/>
  <c r="X554" i="4"/>
  <c r="Y554" i="4"/>
  <c r="Z554" i="4"/>
  <c r="AA554" i="4"/>
  <c r="S555" i="4"/>
  <c r="T555" i="4"/>
  <c r="U555" i="4"/>
  <c r="V555" i="4"/>
  <c r="W555" i="4"/>
  <c r="X555" i="4"/>
  <c r="Y555" i="4"/>
  <c r="Z555" i="4"/>
  <c r="AA555" i="4"/>
  <c r="S556" i="4"/>
  <c r="T556" i="4"/>
  <c r="U556" i="4"/>
  <c r="V556" i="4"/>
  <c r="W556" i="4"/>
  <c r="X556" i="4"/>
  <c r="Y556" i="4"/>
  <c r="Z556" i="4"/>
  <c r="AA556" i="4"/>
  <c r="S557" i="4"/>
  <c r="T557" i="4"/>
  <c r="U557" i="4"/>
  <c r="V557" i="4"/>
  <c r="W557" i="4"/>
  <c r="X557" i="4"/>
  <c r="Y557" i="4"/>
  <c r="Z557" i="4"/>
  <c r="AA557" i="4"/>
  <c r="S558" i="4"/>
  <c r="T558" i="4"/>
  <c r="U558" i="4"/>
  <c r="V558" i="4"/>
  <c r="W558" i="4"/>
  <c r="X558" i="4"/>
  <c r="Y558" i="4"/>
  <c r="Z558" i="4"/>
  <c r="AA558" i="4"/>
  <c r="S559" i="4"/>
  <c r="T559" i="4"/>
  <c r="U559" i="4"/>
  <c r="V559" i="4"/>
  <c r="W559" i="4"/>
  <c r="X559" i="4"/>
  <c r="Y559" i="4"/>
  <c r="Z559" i="4"/>
  <c r="AA559" i="4"/>
  <c r="S560" i="4"/>
  <c r="T560" i="4"/>
  <c r="U560" i="4"/>
  <c r="V560" i="4"/>
  <c r="W560" i="4"/>
  <c r="X560" i="4"/>
  <c r="Y560" i="4"/>
  <c r="Z560" i="4"/>
  <c r="AA560" i="4"/>
  <c r="S561" i="4"/>
  <c r="T561" i="4"/>
  <c r="U561" i="4"/>
  <c r="V561" i="4"/>
  <c r="W561" i="4"/>
  <c r="X561" i="4"/>
  <c r="Y561" i="4"/>
  <c r="Z561" i="4"/>
  <c r="AA561" i="4"/>
  <c r="AA282" i="4"/>
  <c r="Z282" i="4"/>
  <c r="Y282" i="4"/>
  <c r="X282" i="4"/>
  <c r="W282" i="4"/>
  <c r="V282" i="4"/>
  <c r="U282" i="4"/>
  <c r="T282" i="4"/>
  <c r="S282" i="4"/>
  <c r="AA4446" i="4"/>
  <c r="Z4446" i="4"/>
  <c r="Y4446" i="4"/>
  <c r="AA4445" i="4"/>
  <c r="Z4445" i="4"/>
  <c r="Y4445" i="4"/>
  <c r="AA4444" i="4"/>
  <c r="Z4444" i="4"/>
  <c r="Y4444" i="4"/>
  <c r="AA4443" i="4"/>
  <c r="Z4443" i="4"/>
  <c r="Y4443" i="4"/>
  <c r="AA4442" i="4"/>
  <c r="Z4442" i="4"/>
  <c r="Y4442" i="4"/>
  <c r="AA4441" i="4"/>
  <c r="Z4441" i="4"/>
  <c r="Y4441" i="4"/>
  <c r="AA4440" i="4"/>
  <c r="Z4440" i="4"/>
  <c r="Y4440" i="4"/>
  <c r="AA4411" i="4"/>
  <c r="Z4411" i="4"/>
  <c r="Y4411" i="4"/>
  <c r="AA4410" i="4"/>
  <c r="Z4410" i="4"/>
  <c r="Y4410" i="4"/>
  <c r="AA4409" i="4"/>
  <c r="Z4409" i="4"/>
  <c r="Y4409" i="4"/>
  <c r="AA4408" i="4"/>
  <c r="Z4408" i="4"/>
  <c r="Y4408" i="4"/>
  <c r="AA4407" i="4"/>
  <c r="Z4407" i="4"/>
  <c r="Y4407" i="4"/>
  <c r="AA4406" i="4"/>
  <c r="Z4406" i="4"/>
  <c r="Y4406" i="4"/>
  <c r="AA4405" i="4"/>
  <c r="Z4405" i="4"/>
  <c r="Y4405" i="4"/>
  <c r="AA4285" i="4"/>
  <c r="Z4285" i="4"/>
  <c r="Y4285" i="4"/>
  <c r="AA4284" i="4"/>
  <c r="Z4284" i="4"/>
  <c r="Y4284" i="4"/>
  <c r="AA4283" i="4"/>
  <c r="Z4283" i="4"/>
  <c r="Y4283" i="4"/>
  <c r="AA4282" i="4"/>
  <c r="Z4282" i="4"/>
  <c r="Y4282" i="4"/>
  <c r="AA4281" i="4"/>
  <c r="Z4281" i="4"/>
  <c r="Y4281" i="4"/>
  <c r="AA4280" i="4"/>
  <c r="Z4280" i="4"/>
  <c r="Y4280" i="4"/>
  <c r="AA4279" i="4"/>
  <c r="Z4279" i="4"/>
  <c r="Y4279" i="4"/>
  <c r="AA4215" i="4"/>
  <c r="Z4215" i="4"/>
  <c r="Y4215" i="4"/>
  <c r="AA4214" i="4"/>
  <c r="Z4214" i="4"/>
  <c r="Y4214" i="4"/>
  <c r="AA4213" i="4"/>
  <c r="Z4213" i="4"/>
  <c r="Y4213" i="4"/>
  <c r="AA4212" i="4"/>
  <c r="Z4212" i="4"/>
  <c r="Y4212" i="4"/>
  <c r="AA4211" i="4"/>
  <c r="Z4211" i="4"/>
  <c r="Y4211" i="4"/>
  <c r="AA4210" i="4"/>
  <c r="Z4210" i="4"/>
  <c r="Y4210" i="4"/>
  <c r="AA4209" i="4"/>
  <c r="Z4209" i="4"/>
  <c r="Y4209" i="4"/>
  <c r="S3923" i="4"/>
  <c r="T3923" i="4"/>
  <c r="U3923" i="4"/>
  <c r="V3923" i="4"/>
  <c r="W3923" i="4"/>
  <c r="X3923" i="4"/>
  <c r="S3924" i="4"/>
  <c r="T3924" i="4"/>
  <c r="U3924" i="4"/>
  <c r="V3924" i="4"/>
  <c r="W3924" i="4"/>
  <c r="X3924" i="4"/>
  <c r="S3925" i="4"/>
  <c r="T3925" i="4"/>
  <c r="U3925" i="4"/>
  <c r="V3925" i="4"/>
  <c r="W3925" i="4"/>
  <c r="X3925" i="4"/>
  <c r="S3926" i="4"/>
  <c r="T3926" i="4"/>
  <c r="U3926" i="4"/>
  <c r="V3926" i="4"/>
  <c r="W3926" i="4"/>
  <c r="X3926" i="4"/>
  <c r="S3927" i="4"/>
  <c r="T3927" i="4"/>
  <c r="U3927" i="4"/>
  <c r="V3927" i="4"/>
  <c r="W3927" i="4"/>
  <c r="X3927" i="4"/>
  <c r="S3928" i="4"/>
  <c r="T3928" i="4"/>
  <c r="U3928" i="4"/>
  <c r="V3928" i="4"/>
  <c r="W3928" i="4"/>
  <c r="X3928" i="4"/>
  <c r="S3929" i="4"/>
  <c r="T3929" i="4"/>
  <c r="U3929" i="4"/>
  <c r="V3929" i="4"/>
  <c r="W3929" i="4"/>
  <c r="X3929" i="4"/>
  <c r="S3930" i="4"/>
  <c r="T3930" i="4"/>
  <c r="U3930" i="4"/>
  <c r="V3930" i="4"/>
  <c r="W3930" i="4"/>
  <c r="X3930" i="4"/>
  <c r="S3931" i="4"/>
  <c r="T3931" i="4"/>
  <c r="U3931" i="4"/>
  <c r="V3931" i="4"/>
  <c r="W3931" i="4"/>
  <c r="X3931" i="4"/>
  <c r="S3932" i="4"/>
  <c r="T3932" i="4"/>
  <c r="U3932" i="4"/>
  <c r="V3932" i="4"/>
  <c r="W3932" i="4"/>
  <c r="X3932" i="4"/>
  <c r="S3933" i="4"/>
  <c r="T3933" i="4"/>
  <c r="U3933" i="4"/>
  <c r="V3933" i="4"/>
  <c r="W3933" i="4"/>
  <c r="X3933" i="4"/>
  <c r="S3934" i="4"/>
  <c r="T3934" i="4"/>
  <c r="U3934" i="4"/>
  <c r="V3934" i="4"/>
  <c r="W3934" i="4"/>
  <c r="X3934" i="4"/>
  <c r="S3935" i="4"/>
  <c r="T3935" i="4"/>
  <c r="U3935" i="4"/>
  <c r="V3935" i="4"/>
  <c r="W3935" i="4"/>
  <c r="X3935" i="4"/>
  <c r="S3936" i="4"/>
  <c r="T3936" i="4"/>
  <c r="U3936" i="4"/>
  <c r="V3936" i="4"/>
  <c r="W3936" i="4"/>
  <c r="X3936" i="4"/>
  <c r="S3937" i="4"/>
  <c r="T3937" i="4"/>
  <c r="U3937" i="4"/>
  <c r="V3937" i="4"/>
  <c r="W3937" i="4"/>
  <c r="X3937" i="4"/>
  <c r="S3938" i="4"/>
  <c r="T3938" i="4"/>
  <c r="U3938" i="4"/>
  <c r="V3938" i="4"/>
  <c r="W3938" i="4"/>
  <c r="X3938" i="4"/>
  <c r="S3939" i="4"/>
  <c r="T3939" i="4"/>
  <c r="U3939" i="4"/>
  <c r="V3939" i="4"/>
  <c r="W3939" i="4"/>
  <c r="X3939" i="4"/>
  <c r="S3940" i="4"/>
  <c r="T3940" i="4"/>
  <c r="U3940" i="4"/>
  <c r="V3940" i="4"/>
  <c r="W3940" i="4"/>
  <c r="X3940" i="4"/>
  <c r="S3941" i="4"/>
  <c r="T3941" i="4"/>
  <c r="U3941" i="4"/>
  <c r="V3941" i="4"/>
  <c r="W3941" i="4"/>
  <c r="X3941" i="4"/>
  <c r="S3942" i="4"/>
  <c r="T3942" i="4"/>
  <c r="U3942" i="4"/>
  <c r="V3942" i="4"/>
  <c r="W3942" i="4"/>
  <c r="X3942" i="4"/>
  <c r="S3943" i="4"/>
  <c r="T3943" i="4"/>
  <c r="U3943" i="4"/>
  <c r="V3943" i="4"/>
  <c r="W3943" i="4"/>
  <c r="X3943" i="4"/>
  <c r="S3944" i="4"/>
  <c r="T3944" i="4"/>
  <c r="U3944" i="4"/>
  <c r="V3944" i="4"/>
  <c r="W3944" i="4"/>
  <c r="X3944" i="4"/>
  <c r="S3945" i="4"/>
  <c r="T3945" i="4"/>
  <c r="U3945" i="4"/>
  <c r="V3945" i="4"/>
  <c r="W3945" i="4"/>
  <c r="X3945" i="4"/>
  <c r="S3946" i="4"/>
  <c r="T3946" i="4"/>
  <c r="U3946" i="4"/>
  <c r="V3946" i="4"/>
  <c r="W3946" i="4"/>
  <c r="X3946" i="4"/>
  <c r="S3947" i="4"/>
  <c r="T3947" i="4"/>
  <c r="U3947" i="4"/>
  <c r="V3947" i="4"/>
  <c r="W3947" i="4"/>
  <c r="X3947" i="4"/>
  <c r="S3948" i="4"/>
  <c r="T3948" i="4"/>
  <c r="U3948" i="4"/>
  <c r="V3948" i="4"/>
  <c r="W3948" i="4"/>
  <c r="X3948" i="4"/>
  <c r="S3949" i="4"/>
  <c r="T3949" i="4"/>
  <c r="U3949" i="4"/>
  <c r="V3949" i="4"/>
  <c r="W3949" i="4"/>
  <c r="X3949" i="4"/>
  <c r="S3950" i="4"/>
  <c r="T3950" i="4"/>
  <c r="U3950" i="4"/>
  <c r="V3950" i="4"/>
  <c r="W3950" i="4"/>
  <c r="X3950" i="4"/>
  <c r="S3951" i="4"/>
  <c r="T3951" i="4"/>
  <c r="U3951" i="4"/>
  <c r="V3951" i="4"/>
  <c r="W3951" i="4"/>
  <c r="X3951" i="4"/>
  <c r="S3952" i="4"/>
  <c r="T3952" i="4"/>
  <c r="U3952" i="4"/>
  <c r="V3952" i="4"/>
  <c r="W3952" i="4"/>
  <c r="X3952" i="4"/>
  <c r="S3953" i="4"/>
  <c r="T3953" i="4"/>
  <c r="U3953" i="4"/>
  <c r="V3953" i="4"/>
  <c r="W3953" i="4"/>
  <c r="X3953" i="4"/>
  <c r="S3954" i="4"/>
  <c r="T3954" i="4"/>
  <c r="U3954" i="4"/>
  <c r="V3954" i="4"/>
  <c r="W3954" i="4"/>
  <c r="X3954" i="4"/>
  <c r="S3955" i="4"/>
  <c r="T3955" i="4"/>
  <c r="U3955" i="4"/>
  <c r="V3955" i="4"/>
  <c r="W3955" i="4"/>
  <c r="X3955" i="4"/>
  <c r="S3956" i="4"/>
  <c r="T3956" i="4"/>
  <c r="U3956" i="4"/>
  <c r="V3956" i="4"/>
  <c r="W3956" i="4"/>
  <c r="X3956" i="4"/>
  <c r="S3957" i="4"/>
  <c r="T3957" i="4"/>
  <c r="U3957" i="4"/>
  <c r="V3957" i="4"/>
  <c r="W3957" i="4"/>
  <c r="X3957" i="4"/>
  <c r="S3958" i="4"/>
  <c r="T3958" i="4"/>
  <c r="U3958" i="4"/>
  <c r="V3958" i="4"/>
  <c r="W3958" i="4"/>
  <c r="X3958" i="4"/>
  <c r="S3959" i="4"/>
  <c r="T3959" i="4"/>
  <c r="U3959" i="4"/>
  <c r="V3959" i="4"/>
  <c r="W3959" i="4"/>
  <c r="X3959" i="4"/>
  <c r="S3960" i="4"/>
  <c r="T3960" i="4"/>
  <c r="U3960" i="4"/>
  <c r="V3960" i="4"/>
  <c r="W3960" i="4"/>
  <c r="X3960" i="4"/>
  <c r="S3961" i="4"/>
  <c r="T3961" i="4"/>
  <c r="U3961" i="4"/>
  <c r="V3961" i="4"/>
  <c r="W3961" i="4"/>
  <c r="X3961" i="4"/>
  <c r="S3962" i="4"/>
  <c r="T3962" i="4"/>
  <c r="U3962" i="4"/>
  <c r="V3962" i="4"/>
  <c r="W3962" i="4"/>
  <c r="X3962" i="4"/>
  <c r="S3963" i="4"/>
  <c r="T3963" i="4"/>
  <c r="U3963" i="4"/>
  <c r="V3963" i="4"/>
  <c r="W3963" i="4"/>
  <c r="X3963" i="4"/>
  <c r="S3964" i="4"/>
  <c r="T3964" i="4"/>
  <c r="U3964" i="4"/>
  <c r="V3964" i="4"/>
  <c r="W3964" i="4"/>
  <c r="X3964" i="4"/>
  <c r="S3965" i="4"/>
  <c r="T3965" i="4"/>
  <c r="U3965" i="4"/>
  <c r="V3965" i="4"/>
  <c r="W3965" i="4"/>
  <c r="X3965" i="4"/>
  <c r="S3966" i="4"/>
  <c r="T3966" i="4"/>
  <c r="U3966" i="4"/>
  <c r="V3966" i="4"/>
  <c r="W3966" i="4"/>
  <c r="X3966" i="4"/>
  <c r="S3967" i="4"/>
  <c r="T3967" i="4"/>
  <c r="U3967" i="4"/>
  <c r="V3967" i="4"/>
  <c r="W3967" i="4"/>
  <c r="X3967" i="4"/>
  <c r="S3968" i="4"/>
  <c r="T3968" i="4"/>
  <c r="U3968" i="4"/>
  <c r="V3968" i="4"/>
  <c r="W3968" i="4"/>
  <c r="X3968" i="4"/>
  <c r="S3969" i="4"/>
  <c r="T3969" i="4"/>
  <c r="U3969" i="4"/>
  <c r="V3969" i="4"/>
  <c r="W3969" i="4"/>
  <c r="X3969" i="4"/>
  <c r="S3970" i="4"/>
  <c r="T3970" i="4"/>
  <c r="U3970" i="4"/>
  <c r="V3970" i="4"/>
  <c r="W3970" i="4"/>
  <c r="X3970" i="4"/>
  <c r="S3971" i="4"/>
  <c r="T3971" i="4"/>
  <c r="U3971" i="4"/>
  <c r="V3971" i="4"/>
  <c r="W3971" i="4"/>
  <c r="X3971" i="4"/>
  <c r="S3972" i="4"/>
  <c r="T3972" i="4"/>
  <c r="U3972" i="4"/>
  <c r="V3972" i="4"/>
  <c r="W3972" i="4"/>
  <c r="X3972" i="4"/>
  <c r="S3973" i="4"/>
  <c r="T3973" i="4"/>
  <c r="U3973" i="4"/>
  <c r="V3973" i="4"/>
  <c r="W3973" i="4"/>
  <c r="X3973" i="4"/>
  <c r="S3974" i="4"/>
  <c r="T3974" i="4"/>
  <c r="U3974" i="4"/>
  <c r="V3974" i="4"/>
  <c r="W3974" i="4"/>
  <c r="X3974" i="4"/>
  <c r="S3975" i="4"/>
  <c r="T3975" i="4"/>
  <c r="U3975" i="4"/>
  <c r="V3975" i="4"/>
  <c r="W3975" i="4"/>
  <c r="X3975" i="4"/>
  <c r="S3976" i="4"/>
  <c r="T3976" i="4"/>
  <c r="U3976" i="4"/>
  <c r="V3976" i="4"/>
  <c r="W3976" i="4"/>
  <c r="X3976" i="4"/>
  <c r="S3977" i="4"/>
  <c r="T3977" i="4"/>
  <c r="U3977" i="4"/>
  <c r="V3977" i="4"/>
  <c r="W3977" i="4"/>
  <c r="X3977" i="4"/>
  <c r="S3978" i="4"/>
  <c r="T3978" i="4"/>
  <c r="U3978" i="4"/>
  <c r="V3978" i="4"/>
  <c r="W3978" i="4"/>
  <c r="X3978" i="4"/>
  <c r="S3979" i="4"/>
  <c r="T3979" i="4"/>
  <c r="U3979" i="4"/>
  <c r="V3979" i="4"/>
  <c r="W3979" i="4"/>
  <c r="X3979" i="4"/>
  <c r="S3980" i="4"/>
  <c r="T3980" i="4"/>
  <c r="U3980" i="4"/>
  <c r="V3980" i="4"/>
  <c r="W3980" i="4"/>
  <c r="X3980" i="4"/>
  <c r="S3981" i="4"/>
  <c r="T3981" i="4"/>
  <c r="U3981" i="4"/>
  <c r="V3981" i="4"/>
  <c r="W3981" i="4"/>
  <c r="X3981" i="4"/>
  <c r="S3982" i="4"/>
  <c r="T3982" i="4"/>
  <c r="U3982" i="4"/>
  <c r="V3982" i="4"/>
  <c r="W3982" i="4"/>
  <c r="X3982" i="4"/>
  <c r="S3983" i="4"/>
  <c r="T3983" i="4"/>
  <c r="U3983" i="4"/>
  <c r="V3983" i="4"/>
  <c r="W3983" i="4"/>
  <c r="X3983" i="4"/>
  <c r="S3984" i="4"/>
  <c r="T3984" i="4"/>
  <c r="U3984" i="4"/>
  <c r="V3984" i="4"/>
  <c r="W3984" i="4"/>
  <c r="X3984" i="4"/>
  <c r="S3985" i="4"/>
  <c r="T3985" i="4"/>
  <c r="U3985" i="4"/>
  <c r="V3985" i="4"/>
  <c r="W3985" i="4"/>
  <c r="X3985" i="4"/>
  <c r="S3986" i="4"/>
  <c r="T3986" i="4"/>
  <c r="U3986" i="4"/>
  <c r="V3986" i="4"/>
  <c r="W3986" i="4"/>
  <c r="X3986" i="4"/>
  <c r="S3987" i="4"/>
  <c r="T3987" i="4"/>
  <c r="U3987" i="4"/>
  <c r="V3987" i="4"/>
  <c r="W3987" i="4"/>
  <c r="X3987" i="4"/>
  <c r="S3988" i="4"/>
  <c r="T3988" i="4"/>
  <c r="U3988" i="4"/>
  <c r="V3988" i="4"/>
  <c r="W3988" i="4"/>
  <c r="X3988" i="4"/>
  <c r="S3989" i="4"/>
  <c r="T3989" i="4"/>
  <c r="U3989" i="4"/>
  <c r="V3989" i="4"/>
  <c r="W3989" i="4"/>
  <c r="X3989" i="4"/>
  <c r="S3990" i="4"/>
  <c r="T3990" i="4"/>
  <c r="U3990" i="4"/>
  <c r="V3990" i="4"/>
  <c r="W3990" i="4"/>
  <c r="X3990" i="4"/>
  <c r="S3991" i="4"/>
  <c r="T3991" i="4"/>
  <c r="U3991" i="4"/>
  <c r="V3991" i="4"/>
  <c r="W3991" i="4"/>
  <c r="X3991" i="4"/>
  <c r="S3992" i="4"/>
  <c r="T3992" i="4"/>
  <c r="U3992" i="4"/>
  <c r="V3992" i="4"/>
  <c r="W3992" i="4"/>
  <c r="X3992" i="4"/>
  <c r="S3993" i="4"/>
  <c r="T3993" i="4"/>
  <c r="U3993" i="4"/>
  <c r="V3993" i="4"/>
  <c r="W3993" i="4"/>
  <c r="X3993" i="4"/>
  <c r="S3994" i="4"/>
  <c r="T3994" i="4"/>
  <c r="U3994" i="4"/>
  <c r="V3994" i="4"/>
  <c r="W3994" i="4"/>
  <c r="X3994" i="4"/>
  <c r="S3995" i="4"/>
  <c r="T3995" i="4"/>
  <c r="U3995" i="4"/>
  <c r="V3995" i="4"/>
  <c r="W3995" i="4"/>
  <c r="X3995" i="4"/>
  <c r="S3996" i="4"/>
  <c r="T3996" i="4"/>
  <c r="U3996" i="4"/>
  <c r="V3996" i="4"/>
  <c r="W3996" i="4"/>
  <c r="X3996" i="4"/>
  <c r="S3997" i="4"/>
  <c r="T3997" i="4"/>
  <c r="U3997" i="4"/>
  <c r="V3997" i="4"/>
  <c r="W3997" i="4"/>
  <c r="X3997" i="4"/>
  <c r="S3998" i="4"/>
  <c r="T3998" i="4"/>
  <c r="U3998" i="4"/>
  <c r="V3998" i="4"/>
  <c r="W3998" i="4"/>
  <c r="X3998" i="4"/>
  <c r="S3999" i="4"/>
  <c r="T3999" i="4"/>
  <c r="U3999" i="4"/>
  <c r="V3999" i="4"/>
  <c r="W3999" i="4"/>
  <c r="X3999" i="4"/>
  <c r="S4000" i="4"/>
  <c r="T4000" i="4"/>
  <c r="U4000" i="4"/>
  <c r="V4000" i="4"/>
  <c r="W4000" i="4"/>
  <c r="X4000" i="4"/>
  <c r="S4001" i="4"/>
  <c r="T4001" i="4"/>
  <c r="U4001" i="4"/>
  <c r="V4001" i="4"/>
  <c r="W4001" i="4"/>
  <c r="X4001" i="4"/>
  <c r="S4002" i="4"/>
  <c r="T4002" i="4"/>
  <c r="U4002" i="4"/>
  <c r="V4002" i="4"/>
  <c r="W4002" i="4"/>
  <c r="X4002" i="4"/>
  <c r="S4003" i="4"/>
  <c r="T4003" i="4"/>
  <c r="U4003" i="4"/>
  <c r="V4003" i="4"/>
  <c r="W4003" i="4"/>
  <c r="X4003" i="4"/>
  <c r="S4004" i="4"/>
  <c r="T4004" i="4"/>
  <c r="U4004" i="4"/>
  <c r="V4004" i="4"/>
  <c r="W4004" i="4"/>
  <c r="X4004" i="4"/>
  <c r="S4005" i="4"/>
  <c r="T4005" i="4"/>
  <c r="U4005" i="4"/>
  <c r="V4005" i="4"/>
  <c r="W4005" i="4"/>
  <c r="X4005" i="4"/>
  <c r="S4006" i="4"/>
  <c r="T4006" i="4"/>
  <c r="U4006" i="4"/>
  <c r="V4006" i="4"/>
  <c r="W4006" i="4"/>
  <c r="X4006" i="4"/>
  <c r="S4007" i="4"/>
  <c r="T4007" i="4"/>
  <c r="U4007" i="4"/>
  <c r="V4007" i="4"/>
  <c r="W4007" i="4"/>
  <c r="X4007" i="4"/>
  <c r="S4008" i="4"/>
  <c r="T4008" i="4"/>
  <c r="U4008" i="4"/>
  <c r="V4008" i="4"/>
  <c r="W4008" i="4"/>
  <c r="X4008" i="4"/>
  <c r="S4009" i="4"/>
  <c r="T4009" i="4"/>
  <c r="U4009" i="4"/>
  <c r="V4009" i="4"/>
  <c r="W4009" i="4"/>
  <c r="X4009" i="4"/>
  <c r="S4010" i="4"/>
  <c r="T4010" i="4"/>
  <c r="U4010" i="4"/>
  <c r="V4010" i="4"/>
  <c r="W4010" i="4"/>
  <c r="X4010" i="4"/>
  <c r="S4011" i="4"/>
  <c r="T4011" i="4"/>
  <c r="U4011" i="4"/>
  <c r="V4011" i="4"/>
  <c r="W4011" i="4"/>
  <c r="X4011" i="4"/>
  <c r="S4012" i="4"/>
  <c r="T4012" i="4"/>
  <c r="U4012" i="4"/>
  <c r="V4012" i="4"/>
  <c r="W4012" i="4"/>
  <c r="X4012" i="4"/>
  <c r="S4013" i="4"/>
  <c r="T4013" i="4"/>
  <c r="U4013" i="4"/>
  <c r="V4013" i="4"/>
  <c r="W4013" i="4"/>
  <c r="X4013" i="4"/>
  <c r="S4014" i="4"/>
  <c r="T4014" i="4"/>
  <c r="U4014" i="4"/>
  <c r="V4014" i="4"/>
  <c r="W4014" i="4"/>
  <c r="X4014" i="4"/>
  <c r="S4015" i="4"/>
  <c r="T4015" i="4"/>
  <c r="U4015" i="4"/>
  <c r="V4015" i="4"/>
  <c r="W4015" i="4"/>
  <c r="X4015" i="4"/>
  <c r="S4016" i="4"/>
  <c r="T4016" i="4"/>
  <c r="U4016" i="4"/>
  <c r="V4016" i="4"/>
  <c r="W4016" i="4"/>
  <c r="X4016" i="4"/>
  <c r="S4017" i="4"/>
  <c r="T4017" i="4"/>
  <c r="U4017" i="4"/>
  <c r="V4017" i="4"/>
  <c r="W4017" i="4"/>
  <c r="X4017" i="4"/>
  <c r="S4018" i="4"/>
  <c r="T4018" i="4"/>
  <c r="U4018" i="4"/>
  <c r="V4018" i="4"/>
  <c r="W4018" i="4"/>
  <c r="X4018" i="4"/>
  <c r="S4019" i="4"/>
  <c r="T4019" i="4"/>
  <c r="U4019" i="4"/>
  <c r="V4019" i="4"/>
  <c r="W4019" i="4"/>
  <c r="X4019" i="4"/>
  <c r="S4020" i="4"/>
  <c r="T4020" i="4"/>
  <c r="U4020" i="4"/>
  <c r="V4020" i="4"/>
  <c r="W4020" i="4"/>
  <c r="X4020" i="4"/>
  <c r="S4021" i="4"/>
  <c r="T4021" i="4"/>
  <c r="U4021" i="4"/>
  <c r="V4021" i="4"/>
  <c r="W4021" i="4"/>
  <c r="X4021" i="4"/>
  <c r="S4022" i="4"/>
  <c r="T4022" i="4"/>
  <c r="U4022" i="4"/>
  <c r="V4022" i="4"/>
  <c r="W4022" i="4"/>
  <c r="X4022" i="4"/>
  <c r="S4023" i="4"/>
  <c r="T4023" i="4"/>
  <c r="U4023" i="4"/>
  <c r="V4023" i="4"/>
  <c r="W4023" i="4"/>
  <c r="X4023" i="4"/>
  <c r="S4024" i="4"/>
  <c r="T4024" i="4"/>
  <c r="U4024" i="4"/>
  <c r="V4024" i="4"/>
  <c r="W4024" i="4"/>
  <c r="X4024" i="4"/>
  <c r="S4025" i="4"/>
  <c r="T4025" i="4"/>
  <c r="U4025" i="4"/>
  <c r="V4025" i="4"/>
  <c r="W4025" i="4"/>
  <c r="X4025" i="4"/>
  <c r="S4026" i="4"/>
  <c r="T4026" i="4"/>
  <c r="U4026" i="4"/>
  <c r="V4026" i="4"/>
  <c r="W4026" i="4"/>
  <c r="X4026" i="4"/>
  <c r="S4027" i="4"/>
  <c r="T4027" i="4"/>
  <c r="U4027" i="4"/>
  <c r="V4027" i="4"/>
  <c r="W4027" i="4"/>
  <c r="X4027" i="4"/>
  <c r="S4028" i="4"/>
  <c r="T4028" i="4"/>
  <c r="U4028" i="4"/>
  <c r="V4028" i="4"/>
  <c r="W4028" i="4"/>
  <c r="X4028" i="4"/>
  <c r="S4029" i="4"/>
  <c r="T4029" i="4"/>
  <c r="U4029" i="4"/>
  <c r="V4029" i="4"/>
  <c r="W4029" i="4"/>
  <c r="X4029" i="4"/>
  <c r="S4030" i="4"/>
  <c r="T4030" i="4"/>
  <c r="U4030" i="4"/>
  <c r="V4030" i="4"/>
  <c r="W4030" i="4"/>
  <c r="X4030" i="4"/>
  <c r="S4031" i="4"/>
  <c r="T4031" i="4"/>
  <c r="U4031" i="4"/>
  <c r="V4031" i="4"/>
  <c r="W4031" i="4"/>
  <c r="X4031" i="4"/>
  <c r="S4032" i="4"/>
  <c r="T4032" i="4"/>
  <c r="U4032" i="4"/>
  <c r="V4032" i="4"/>
  <c r="W4032" i="4"/>
  <c r="X4032" i="4"/>
  <c r="S4033" i="4"/>
  <c r="T4033" i="4"/>
  <c r="U4033" i="4"/>
  <c r="V4033" i="4"/>
  <c r="W4033" i="4"/>
  <c r="X4033" i="4"/>
  <c r="S4034" i="4"/>
  <c r="T4034" i="4"/>
  <c r="U4034" i="4"/>
  <c r="V4034" i="4"/>
  <c r="W4034" i="4"/>
  <c r="X4034" i="4"/>
  <c r="S4035" i="4"/>
  <c r="T4035" i="4"/>
  <c r="U4035" i="4"/>
  <c r="V4035" i="4"/>
  <c r="W4035" i="4"/>
  <c r="X4035" i="4"/>
  <c r="S4036" i="4"/>
  <c r="T4036" i="4"/>
  <c r="U4036" i="4"/>
  <c r="V4036" i="4"/>
  <c r="W4036" i="4"/>
  <c r="X4036" i="4"/>
  <c r="S4037" i="4"/>
  <c r="T4037" i="4"/>
  <c r="U4037" i="4"/>
  <c r="V4037" i="4"/>
  <c r="W4037" i="4"/>
  <c r="X4037" i="4"/>
  <c r="S4038" i="4"/>
  <c r="T4038" i="4"/>
  <c r="U4038" i="4"/>
  <c r="V4038" i="4"/>
  <c r="W4038" i="4"/>
  <c r="X4038" i="4"/>
  <c r="S4039" i="4"/>
  <c r="T4039" i="4"/>
  <c r="U4039" i="4"/>
  <c r="V4039" i="4"/>
  <c r="W4039" i="4"/>
  <c r="X4039" i="4"/>
  <c r="S4040" i="4"/>
  <c r="T4040" i="4"/>
  <c r="U4040" i="4"/>
  <c r="V4040" i="4"/>
  <c r="W4040" i="4"/>
  <c r="X4040" i="4"/>
  <c r="S4041" i="4"/>
  <c r="T4041" i="4"/>
  <c r="U4041" i="4"/>
  <c r="V4041" i="4"/>
  <c r="W4041" i="4"/>
  <c r="X4041" i="4"/>
  <c r="S4042" i="4"/>
  <c r="T4042" i="4"/>
  <c r="U4042" i="4"/>
  <c r="V4042" i="4"/>
  <c r="W4042" i="4"/>
  <c r="X4042" i="4"/>
  <c r="S4043" i="4"/>
  <c r="T4043" i="4"/>
  <c r="U4043" i="4"/>
  <c r="V4043" i="4"/>
  <c r="W4043" i="4"/>
  <c r="X4043" i="4"/>
  <c r="S4044" i="4"/>
  <c r="T4044" i="4"/>
  <c r="U4044" i="4"/>
  <c r="V4044" i="4"/>
  <c r="W4044" i="4"/>
  <c r="X4044" i="4"/>
  <c r="S4045" i="4"/>
  <c r="T4045" i="4"/>
  <c r="U4045" i="4"/>
  <c r="V4045" i="4"/>
  <c r="W4045" i="4"/>
  <c r="X4045" i="4"/>
  <c r="S4046" i="4"/>
  <c r="T4046" i="4"/>
  <c r="U4046" i="4"/>
  <c r="V4046" i="4"/>
  <c r="W4046" i="4"/>
  <c r="X4046" i="4"/>
  <c r="S4047" i="4"/>
  <c r="T4047" i="4"/>
  <c r="U4047" i="4"/>
  <c r="V4047" i="4"/>
  <c r="W4047" i="4"/>
  <c r="X4047" i="4"/>
  <c r="S4048" i="4"/>
  <c r="T4048" i="4"/>
  <c r="U4048" i="4"/>
  <c r="V4048" i="4"/>
  <c r="W4048" i="4"/>
  <c r="X4048" i="4"/>
  <c r="S4049" i="4"/>
  <c r="T4049" i="4"/>
  <c r="U4049" i="4"/>
  <c r="V4049" i="4"/>
  <c r="W4049" i="4"/>
  <c r="X4049" i="4"/>
  <c r="S4050" i="4"/>
  <c r="T4050" i="4"/>
  <c r="U4050" i="4"/>
  <c r="V4050" i="4"/>
  <c r="W4050" i="4"/>
  <c r="X4050" i="4"/>
  <c r="S4051" i="4"/>
  <c r="T4051" i="4"/>
  <c r="U4051" i="4"/>
  <c r="V4051" i="4"/>
  <c r="W4051" i="4"/>
  <c r="X4051" i="4"/>
  <c r="S4052" i="4"/>
  <c r="T4052" i="4"/>
  <c r="U4052" i="4"/>
  <c r="V4052" i="4"/>
  <c r="W4052" i="4"/>
  <c r="X4052" i="4"/>
  <c r="S4053" i="4"/>
  <c r="T4053" i="4"/>
  <c r="U4053" i="4"/>
  <c r="V4053" i="4"/>
  <c r="W4053" i="4"/>
  <c r="X4053" i="4"/>
  <c r="S4054" i="4"/>
  <c r="T4054" i="4"/>
  <c r="U4054" i="4"/>
  <c r="V4054" i="4"/>
  <c r="W4054" i="4"/>
  <c r="X4054" i="4"/>
  <c r="S4055" i="4"/>
  <c r="T4055" i="4"/>
  <c r="U4055" i="4"/>
  <c r="V4055" i="4"/>
  <c r="W4055" i="4"/>
  <c r="X4055" i="4"/>
  <c r="S4056" i="4"/>
  <c r="T4056" i="4"/>
  <c r="U4056" i="4"/>
  <c r="V4056" i="4"/>
  <c r="W4056" i="4"/>
  <c r="X4056" i="4"/>
  <c r="S4057" i="4"/>
  <c r="T4057" i="4"/>
  <c r="U4057" i="4"/>
  <c r="V4057" i="4"/>
  <c r="W4057" i="4"/>
  <c r="X4057" i="4"/>
  <c r="S4058" i="4"/>
  <c r="T4058" i="4"/>
  <c r="U4058" i="4"/>
  <c r="V4058" i="4"/>
  <c r="W4058" i="4"/>
  <c r="X4058" i="4"/>
  <c r="S4059" i="4"/>
  <c r="T4059" i="4"/>
  <c r="U4059" i="4"/>
  <c r="V4059" i="4"/>
  <c r="W4059" i="4"/>
  <c r="X4059" i="4"/>
  <c r="S4060" i="4"/>
  <c r="T4060" i="4"/>
  <c r="U4060" i="4"/>
  <c r="V4060" i="4"/>
  <c r="W4060" i="4"/>
  <c r="X4060" i="4"/>
  <c r="S4061" i="4"/>
  <c r="T4061" i="4"/>
  <c r="U4061" i="4"/>
  <c r="V4061" i="4"/>
  <c r="W4061" i="4"/>
  <c r="X4061" i="4"/>
  <c r="S4062" i="4"/>
  <c r="T4062" i="4"/>
  <c r="U4062" i="4"/>
  <c r="V4062" i="4"/>
  <c r="W4062" i="4"/>
  <c r="X4062" i="4"/>
  <c r="S4063" i="4"/>
  <c r="T4063" i="4"/>
  <c r="U4063" i="4"/>
  <c r="V4063" i="4"/>
  <c r="W4063" i="4"/>
  <c r="X4063" i="4"/>
  <c r="S4064" i="4"/>
  <c r="T4064" i="4"/>
  <c r="U4064" i="4"/>
  <c r="V4064" i="4"/>
  <c r="W4064" i="4"/>
  <c r="X4064" i="4"/>
  <c r="S4065" i="4"/>
  <c r="T4065" i="4"/>
  <c r="U4065" i="4"/>
  <c r="V4065" i="4"/>
  <c r="W4065" i="4"/>
  <c r="X4065" i="4"/>
  <c r="S4066" i="4"/>
  <c r="T4066" i="4"/>
  <c r="U4066" i="4"/>
  <c r="V4066" i="4"/>
  <c r="W4066" i="4"/>
  <c r="X4066" i="4"/>
  <c r="S4067" i="4"/>
  <c r="T4067" i="4"/>
  <c r="U4067" i="4"/>
  <c r="V4067" i="4"/>
  <c r="W4067" i="4"/>
  <c r="X4067" i="4"/>
  <c r="S4068" i="4"/>
  <c r="T4068" i="4"/>
  <c r="U4068" i="4"/>
  <c r="V4068" i="4"/>
  <c r="W4068" i="4"/>
  <c r="X4068" i="4"/>
  <c r="S4069" i="4"/>
  <c r="T4069" i="4"/>
  <c r="U4069" i="4"/>
  <c r="V4069" i="4"/>
  <c r="W4069" i="4"/>
  <c r="X4069" i="4"/>
  <c r="S4070" i="4"/>
  <c r="T4070" i="4"/>
  <c r="U4070" i="4"/>
  <c r="V4070" i="4"/>
  <c r="W4070" i="4"/>
  <c r="X4070" i="4"/>
  <c r="S4071" i="4"/>
  <c r="T4071" i="4"/>
  <c r="U4071" i="4"/>
  <c r="V4071" i="4"/>
  <c r="W4071" i="4"/>
  <c r="X4071" i="4"/>
  <c r="S4072" i="4"/>
  <c r="T4072" i="4"/>
  <c r="U4072" i="4"/>
  <c r="V4072" i="4"/>
  <c r="W4072" i="4"/>
  <c r="X4072" i="4"/>
  <c r="S4073" i="4"/>
  <c r="T4073" i="4"/>
  <c r="U4073" i="4"/>
  <c r="V4073" i="4"/>
  <c r="W4073" i="4"/>
  <c r="X4073" i="4"/>
  <c r="S4074" i="4"/>
  <c r="T4074" i="4"/>
  <c r="U4074" i="4"/>
  <c r="V4074" i="4"/>
  <c r="W4074" i="4"/>
  <c r="X4074" i="4"/>
  <c r="S4075" i="4"/>
  <c r="T4075" i="4"/>
  <c r="U4075" i="4"/>
  <c r="V4075" i="4"/>
  <c r="W4075" i="4"/>
  <c r="X4075" i="4"/>
  <c r="S4076" i="4"/>
  <c r="T4076" i="4"/>
  <c r="U4076" i="4"/>
  <c r="V4076" i="4"/>
  <c r="W4076" i="4"/>
  <c r="X4076" i="4"/>
  <c r="S4077" i="4"/>
  <c r="T4077" i="4"/>
  <c r="U4077" i="4"/>
  <c r="V4077" i="4"/>
  <c r="W4077" i="4"/>
  <c r="X4077" i="4"/>
  <c r="S4078" i="4"/>
  <c r="T4078" i="4"/>
  <c r="U4078" i="4"/>
  <c r="V4078" i="4"/>
  <c r="W4078" i="4"/>
  <c r="X4078" i="4"/>
  <c r="S4079" i="4"/>
  <c r="T4079" i="4"/>
  <c r="U4079" i="4"/>
  <c r="V4079" i="4"/>
  <c r="W4079" i="4"/>
  <c r="X4079" i="4"/>
  <c r="S4080" i="4"/>
  <c r="T4080" i="4"/>
  <c r="U4080" i="4"/>
  <c r="V4080" i="4"/>
  <c r="W4080" i="4"/>
  <c r="X4080" i="4"/>
  <c r="S4081" i="4"/>
  <c r="T4081" i="4"/>
  <c r="U4081" i="4"/>
  <c r="V4081" i="4"/>
  <c r="W4081" i="4"/>
  <c r="X4081" i="4"/>
  <c r="S4082" i="4"/>
  <c r="T4082" i="4"/>
  <c r="U4082" i="4"/>
  <c r="V4082" i="4"/>
  <c r="W4082" i="4"/>
  <c r="X4082" i="4"/>
  <c r="S4083" i="4"/>
  <c r="T4083" i="4"/>
  <c r="U4083" i="4"/>
  <c r="V4083" i="4"/>
  <c r="W4083" i="4"/>
  <c r="X4083" i="4"/>
  <c r="S4084" i="4"/>
  <c r="T4084" i="4"/>
  <c r="U4084" i="4"/>
  <c r="V4084" i="4"/>
  <c r="W4084" i="4"/>
  <c r="X4084" i="4"/>
  <c r="S4085" i="4"/>
  <c r="T4085" i="4"/>
  <c r="U4085" i="4"/>
  <c r="V4085" i="4"/>
  <c r="W4085" i="4"/>
  <c r="X4085" i="4"/>
  <c r="S4086" i="4"/>
  <c r="T4086" i="4"/>
  <c r="U4086" i="4"/>
  <c r="V4086" i="4"/>
  <c r="W4086" i="4"/>
  <c r="X4086" i="4"/>
  <c r="S4087" i="4"/>
  <c r="T4087" i="4"/>
  <c r="U4087" i="4"/>
  <c r="V4087" i="4"/>
  <c r="W4087" i="4"/>
  <c r="X4087" i="4"/>
  <c r="S4088" i="4"/>
  <c r="T4088" i="4"/>
  <c r="U4088" i="4"/>
  <c r="V4088" i="4"/>
  <c r="W4088" i="4"/>
  <c r="X4088" i="4"/>
  <c r="S4089" i="4"/>
  <c r="T4089" i="4"/>
  <c r="U4089" i="4"/>
  <c r="V4089" i="4"/>
  <c r="W4089" i="4"/>
  <c r="X4089" i="4"/>
  <c r="S4090" i="4"/>
  <c r="T4090" i="4"/>
  <c r="U4090" i="4"/>
  <c r="V4090" i="4"/>
  <c r="W4090" i="4"/>
  <c r="X4090" i="4"/>
  <c r="S4091" i="4"/>
  <c r="T4091" i="4"/>
  <c r="U4091" i="4"/>
  <c r="V4091" i="4"/>
  <c r="W4091" i="4"/>
  <c r="X4091" i="4"/>
  <c r="S4092" i="4"/>
  <c r="T4092" i="4"/>
  <c r="U4092" i="4"/>
  <c r="V4092" i="4"/>
  <c r="W4092" i="4"/>
  <c r="X4092" i="4"/>
  <c r="S4093" i="4"/>
  <c r="T4093" i="4"/>
  <c r="U4093" i="4"/>
  <c r="V4093" i="4"/>
  <c r="W4093" i="4"/>
  <c r="X4093" i="4"/>
  <c r="S4094" i="4"/>
  <c r="T4094" i="4"/>
  <c r="U4094" i="4"/>
  <c r="V4094" i="4"/>
  <c r="W4094" i="4"/>
  <c r="X4094" i="4"/>
  <c r="S4095" i="4"/>
  <c r="T4095" i="4"/>
  <c r="U4095" i="4"/>
  <c r="V4095" i="4"/>
  <c r="W4095" i="4"/>
  <c r="X4095" i="4"/>
  <c r="S4096" i="4"/>
  <c r="T4096" i="4"/>
  <c r="U4096" i="4"/>
  <c r="V4096" i="4"/>
  <c r="W4096" i="4"/>
  <c r="X4096" i="4"/>
  <c r="S4097" i="4"/>
  <c r="T4097" i="4"/>
  <c r="U4097" i="4"/>
  <c r="V4097" i="4"/>
  <c r="W4097" i="4"/>
  <c r="X4097" i="4"/>
  <c r="S4098" i="4"/>
  <c r="T4098" i="4"/>
  <c r="U4098" i="4"/>
  <c r="V4098" i="4"/>
  <c r="W4098" i="4"/>
  <c r="X4098" i="4"/>
  <c r="S4099" i="4"/>
  <c r="T4099" i="4"/>
  <c r="U4099" i="4"/>
  <c r="V4099" i="4"/>
  <c r="W4099" i="4"/>
  <c r="X4099" i="4"/>
  <c r="S4100" i="4"/>
  <c r="T4100" i="4"/>
  <c r="U4100" i="4"/>
  <c r="V4100" i="4"/>
  <c r="W4100" i="4"/>
  <c r="X4100" i="4"/>
  <c r="S4101" i="4"/>
  <c r="T4101" i="4"/>
  <c r="U4101" i="4"/>
  <c r="V4101" i="4"/>
  <c r="W4101" i="4"/>
  <c r="X4101" i="4"/>
  <c r="S4102" i="4"/>
  <c r="T4102" i="4"/>
  <c r="U4102" i="4"/>
  <c r="V4102" i="4"/>
  <c r="W4102" i="4"/>
  <c r="X4102" i="4"/>
  <c r="S4103" i="4"/>
  <c r="T4103" i="4"/>
  <c r="U4103" i="4"/>
  <c r="V4103" i="4"/>
  <c r="W4103" i="4"/>
  <c r="X4103" i="4"/>
  <c r="S4104" i="4"/>
  <c r="T4104" i="4"/>
  <c r="U4104" i="4"/>
  <c r="V4104" i="4"/>
  <c r="W4104" i="4"/>
  <c r="X4104" i="4"/>
  <c r="S4105" i="4"/>
  <c r="T4105" i="4"/>
  <c r="U4105" i="4"/>
  <c r="V4105" i="4"/>
  <c r="W4105" i="4"/>
  <c r="X4105" i="4"/>
  <c r="S4106" i="4"/>
  <c r="T4106" i="4"/>
  <c r="U4106" i="4"/>
  <c r="V4106" i="4"/>
  <c r="W4106" i="4"/>
  <c r="X4106" i="4"/>
  <c r="S4107" i="4"/>
  <c r="T4107" i="4"/>
  <c r="U4107" i="4"/>
  <c r="V4107" i="4"/>
  <c r="W4107" i="4"/>
  <c r="X4107" i="4"/>
  <c r="S4108" i="4"/>
  <c r="T4108" i="4"/>
  <c r="U4108" i="4"/>
  <c r="V4108" i="4"/>
  <c r="W4108" i="4"/>
  <c r="X4108" i="4"/>
  <c r="S4109" i="4"/>
  <c r="T4109" i="4"/>
  <c r="U4109" i="4"/>
  <c r="V4109" i="4"/>
  <c r="W4109" i="4"/>
  <c r="X4109" i="4"/>
  <c r="S4110" i="4"/>
  <c r="T4110" i="4"/>
  <c r="U4110" i="4"/>
  <c r="V4110" i="4"/>
  <c r="W4110" i="4"/>
  <c r="X4110" i="4"/>
  <c r="S4111" i="4"/>
  <c r="T4111" i="4"/>
  <c r="U4111" i="4"/>
  <c r="V4111" i="4"/>
  <c r="W4111" i="4"/>
  <c r="X4111" i="4"/>
  <c r="S4112" i="4"/>
  <c r="T4112" i="4"/>
  <c r="U4112" i="4"/>
  <c r="V4112" i="4"/>
  <c r="W4112" i="4"/>
  <c r="X4112" i="4"/>
  <c r="S4113" i="4"/>
  <c r="T4113" i="4"/>
  <c r="U4113" i="4"/>
  <c r="V4113" i="4"/>
  <c r="W4113" i="4"/>
  <c r="X4113" i="4"/>
  <c r="S4114" i="4"/>
  <c r="T4114" i="4"/>
  <c r="U4114" i="4"/>
  <c r="V4114" i="4"/>
  <c r="W4114" i="4"/>
  <c r="X4114" i="4"/>
  <c r="S4115" i="4"/>
  <c r="T4115" i="4"/>
  <c r="U4115" i="4"/>
  <c r="V4115" i="4"/>
  <c r="W4115" i="4"/>
  <c r="X4115" i="4"/>
  <c r="S4116" i="4"/>
  <c r="T4116" i="4"/>
  <c r="U4116" i="4"/>
  <c r="V4116" i="4"/>
  <c r="W4116" i="4"/>
  <c r="X4116" i="4"/>
  <c r="S4117" i="4"/>
  <c r="T4117" i="4"/>
  <c r="U4117" i="4"/>
  <c r="V4117" i="4"/>
  <c r="W4117" i="4"/>
  <c r="X4117" i="4"/>
  <c r="S4118" i="4"/>
  <c r="T4118" i="4"/>
  <c r="U4118" i="4"/>
  <c r="V4118" i="4"/>
  <c r="W4118" i="4"/>
  <c r="X4118" i="4"/>
  <c r="S4119" i="4"/>
  <c r="T4119" i="4"/>
  <c r="U4119" i="4"/>
  <c r="V4119" i="4"/>
  <c r="W4119" i="4"/>
  <c r="X4119" i="4"/>
  <c r="S4120" i="4"/>
  <c r="T4120" i="4"/>
  <c r="U4120" i="4"/>
  <c r="V4120" i="4"/>
  <c r="W4120" i="4"/>
  <c r="X4120" i="4"/>
  <c r="S4121" i="4"/>
  <c r="T4121" i="4"/>
  <c r="U4121" i="4"/>
  <c r="V4121" i="4"/>
  <c r="W4121" i="4"/>
  <c r="X4121" i="4"/>
  <c r="S4122" i="4"/>
  <c r="T4122" i="4"/>
  <c r="U4122" i="4"/>
  <c r="V4122" i="4"/>
  <c r="W4122" i="4"/>
  <c r="X4122" i="4"/>
  <c r="S4123" i="4"/>
  <c r="T4123" i="4"/>
  <c r="U4123" i="4"/>
  <c r="V4123" i="4"/>
  <c r="W4123" i="4"/>
  <c r="X4123" i="4"/>
  <c r="S4124" i="4"/>
  <c r="T4124" i="4"/>
  <c r="U4124" i="4"/>
  <c r="V4124" i="4"/>
  <c r="W4124" i="4"/>
  <c r="X4124" i="4"/>
  <c r="S4125" i="4"/>
  <c r="T4125" i="4"/>
  <c r="U4125" i="4"/>
  <c r="V4125" i="4"/>
  <c r="W4125" i="4"/>
  <c r="X4125" i="4"/>
  <c r="S4126" i="4"/>
  <c r="T4126" i="4"/>
  <c r="U4126" i="4"/>
  <c r="V4126" i="4"/>
  <c r="W4126" i="4"/>
  <c r="X4126" i="4"/>
  <c r="S4127" i="4"/>
  <c r="T4127" i="4"/>
  <c r="U4127" i="4"/>
  <c r="V4127" i="4"/>
  <c r="W4127" i="4"/>
  <c r="X4127" i="4"/>
  <c r="S4128" i="4"/>
  <c r="T4128" i="4"/>
  <c r="U4128" i="4"/>
  <c r="V4128" i="4"/>
  <c r="W4128" i="4"/>
  <c r="X4128" i="4"/>
  <c r="S4129" i="4"/>
  <c r="T4129" i="4"/>
  <c r="U4129" i="4"/>
  <c r="V4129" i="4"/>
  <c r="W4129" i="4"/>
  <c r="X4129" i="4"/>
  <c r="S4130" i="4"/>
  <c r="T4130" i="4"/>
  <c r="U4130" i="4"/>
  <c r="V4130" i="4"/>
  <c r="W4130" i="4"/>
  <c r="X4130" i="4"/>
  <c r="S4131" i="4"/>
  <c r="T4131" i="4"/>
  <c r="U4131" i="4"/>
  <c r="V4131" i="4"/>
  <c r="W4131" i="4"/>
  <c r="X4131" i="4"/>
  <c r="S4132" i="4"/>
  <c r="T4132" i="4"/>
  <c r="U4132" i="4"/>
  <c r="V4132" i="4"/>
  <c r="W4132" i="4"/>
  <c r="X4132" i="4"/>
  <c r="S4133" i="4"/>
  <c r="T4133" i="4"/>
  <c r="U4133" i="4"/>
  <c r="V4133" i="4"/>
  <c r="W4133" i="4"/>
  <c r="X4133" i="4"/>
  <c r="S4134" i="4"/>
  <c r="T4134" i="4"/>
  <c r="U4134" i="4"/>
  <c r="V4134" i="4"/>
  <c r="W4134" i="4"/>
  <c r="X4134" i="4"/>
  <c r="S4135" i="4"/>
  <c r="T4135" i="4"/>
  <c r="U4135" i="4"/>
  <c r="V4135" i="4"/>
  <c r="W4135" i="4"/>
  <c r="X4135" i="4"/>
  <c r="S4136" i="4"/>
  <c r="T4136" i="4"/>
  <c r="U4136" i="4"/>
  <c r="V4136" i="4"/>
  <c r="W4136" i="4"/>
  <c r="X4136" i="4"/>
  <c r="S4137" i="4"/>
  <c r="T4137" i="4"/>
  <c r="U4137" i="4"/>
  <c r="V4137" i="4"/>
  <c r="W4137" i="4"/>
  <c r="X4137" i="4"/>
  <c r="S4138" i="4"/>
  <c r="T4138" i="4"/>
  <c r="U4138" i="4"/>
  <c r="V4138" i="4"/>
  <c r="W4138" i="4"/>
  <c r="X4138" i="4"/>
  <c r="S4139" i="4"/>
  <c r="T4139" i="4"/>
  <c r="U4139" i="4"/>
  <c r="V4139" i="4"/>
  <c r="W4139" i="4"/>
  <c r="X4139" i="4"/>
  <c r="S4140" i="4"/>
  <c r="T4140" i="4"/>
  <c r="U4140" i="4"/>
  <c r="V4140" i="4"/>
  <c r="W4140" i="4"/>
  <c r="X4140" i="4"/>
  <c r="S4141" i="4"/>
  <c r="T4141" i="4"/>
  <c r="U4141" i="4"/>
  <c r="V4141" i="4"/>
  <c r="W4141" i="4"/>
  <c r="X4141" i="4"/>
  <c r="S4142" i="4"/>
  <c r="T4142" i="4"/>
  <c r="U4142" i="4"/>
  <c r="V4142" i="4"/>
  <c r="W4142" i="4"/>
  <c r="X4142" i="4"/>
  <c r="S4143" i="4"/>
  <c r="T4143" i="4"/>
  <c r="U4143" i="4"/>
  <c r="V4143" i="4"/>
  <c r="W4143" i="4"/>
  <c r="X4143" i="4"/>
  <c r="S4144" i="4"/>
  <c r="T4144" i="4"/>
  <c r="U4144" i="4"/>
  <c r="V4144" i="4"/>
  <c r="W4144" i="4"/>
  <c r="X4144" i="4"/>
  <c r="S4145" i="4"/>
  <c r="T4145" i="4"/>
  <c r="U4145" i="4"/>
  <c r="V4145" i="4"/>
  <c r="W4145" i="4"/>
  <c r="X4145" i="4"/>
  <c r="S4146" i="4"/>
  <c r="T4146" i="4"/>
  <c r="U4146" i="4"/>
  <c r="V4146" i="4"/>
  <c r="W4146" i="4"/>
  <c r="X4146" i="4"/>
  <c r="S4147" i="4"/>
  <c r="T4147" i="4"/>
  <c r="U4147" i="4"/>
  <c r="V4147" i="4"/>
  <c r="W4147" i="4"/>
  <c r="X4147" i="4"/>
  <c r="S4148" i="4"/>
  <c r="T4148" i="4"/>
  <c r="U4148" i="4"/>
  <c r="V4148" i="4"/>
  <c r="W4148" i="4"/>
  <c r="X4148" i="4"/>
  <c r="S4149" i="4"/>
  <c r="T4149" i="4"/>
  <c r="U4149" i="4"/>
  <c r="V4149" i="4"/>
  <c r="W4149" i="4"/>
  <c r="X4149" i="4"/>
  <c r="S4150" i="4"/>
  <c r="T4150" i="4"/>
  <c r="U4150" i="4"/>
  <c r="V4150" i="4"/>
  <c r="W4150" i="4"/>
  <c r="X4150" i="4"/>
  <c r="S4151" i="4"/>
  <c r="T4151" i="4"/>
  <c r="U4151" i="4"/>
  <c r="V4151" i="4"/>
  <c r="W4151" i="4"/>
  <c r="X4151" i="4"/>
  <c r="S4152" i="4"/>
  <c r="T4152" i="4"/>
  <c r="U4152" i="4"/>
  <c r="V4152" i="4"/>
  <c r="W4152" i="4"/>
  <c r="X4152" i="4"/>
  <c r="S4153" i="4"/>
  <c r="T4153" i="4"/>
  <c r="U4153" i="4"/>
  <c r="V4153" i="4"/>
  <c r="W4153" i="4"/>
  <c r="X4153" i="4"/>
  <c r="S4154" i="4"/>
  <c r="T4154" i="4"/>
  <c r="U4154" i="4"/>
  <c r="V4154" i="4"/>
  <c r="W4154" i="4"/>
  <c r="X4154" i="4"/>
  <c r="S4155" i="4"/>
  <c r="T4155" i="4"/>
  <c r="U4155" i="4"/>
  <c r="V4155" i="4"/>
  <c r="W4155" i="4"/>
  <c r="X4155" i="4"/>
  <c r="S4156" i="4"/>
  <c r="T4156" i="4"/>
  <c r="U4156" i="4"/>
  <c r="V4156" i="4"/>
  <c r="W4156" i="4"/>
  <c r="X4156" i="4"/>
  <c r="S4157" i="4"/>
  <c r="T4157" i="4"/>
  <c r="U4157" i="4"/>
  <c r="V4157" i="4"/>
  <c r="W4157" i="4"/>
  <c r="X4157" i="4"/>
  <c r="S4158" i="4"/>
  <c r="T4158" i="4"/>
  <c r="U4158" i="4"/>
  <c r="V4158" i="4"/>
  <c r="W4158" i="4"/>
  <c r="X4158" i="4"/>
  <c r="S4159" i="4"/>
  <c r="T4159" i="4"/>
  <c r="U4159" i="4"/>
  <c r="V4159" i="4"/>
  <c r="W4159" i="4"/>
  <c r="X4159" i="4"/>
  <c r="S4160" i="4"/>
  <c r="T4160" i="4"/>
  <c r="U4160" i="4"/>
  <c r="V4160" i="4"/>
  <c r="W4160" i="4"/>
  <c r="X4160" i="4"/>
  <c r="S4161" i="4"/>
  <c r="T4161" i="4"/>
  <c r="U4161" i="4"/>
  <c r="V4161" i="4"/>
  <c r="W4161" i="4"/>
  <c r="X4161" i="4"/>
  <c r="S4162" i="4"/>
  <c r="T4162" i="4"/>
  <c r="U4162" i="4"/>
  <c r="V4162" i="4"/>
  <c r="W4162" i="4"/>
  <c r="X4162" i="4"/>
  <c r="S4163" i="4"/>
  <c r="T4163" i="4"/>
  <c r="U4163" i="4"/>
  <c r="V4163" i="4"/>
  <c r="W4163" i="4"/>
  <c r="X4163" i="4"/>
  <c r="S4164" i="4"/>
  <c r="T4164" i="4"/>
  <c r="U4164" i="4"/>
  <c r="V4164" i="4"/>
  <c r="W4164" i="4"/>
  <c r="X4164" i="4"/>
  <c r="S4165" i="4"/>
  <c r="T4165" i="4"/>
  <c r="U4165" i="4"/>
  <c r="V4165" i="4"/>
  <c r="W4165" i="4"/>
  <c r="X4165" i="4"/>
  <c r="S4166" i="4"/>
  <c r="T4166" i="4"/>
  <c r="U4166" i="4"/>
  <c r="V4166" i="4"/>
  <c r="W4166" i="4"/>
  <c r="X4166" i="4"/>
  <c r="S4167" i="4"/>
  <c r="T4167" i="4"/>
  <c r="U4167" i="4"/>
  <c r="V4167" i="4"/>
  <c r="W4167" i="4"/>
  <c r="X4167" i="4"/>
  <c r="S4168" i="4"/>
  <c r="T4168" i="4"/>
  <c r="U4168" i="4"/>
  <c r="V4168" i="4"/>
  <c r="W4168" i="4"/>
  <c r="X4168" i="4"/>
  <c r="S4169" i="4"/>
  <c r="T4169" i="4"/>
  <c r="U4169" i="4"/>
  <c r="V4169" i="4"/>
  <c r="W4169" i="4"/>
  <c r="X4169" i="4"/>
  <c r="S4170" i="4"/>
  <c r="T4170" i="4"/>
  <c r="U4170" i="4"/>
  <c r="V4170" i="4"/>
  <c r="W4170" i="4"/>
  <c r="X4170" i="4"/>
  <c r="S4171" i="4"/>
  <c r="T4171" i="4"/>
  <c r="U4171" i="4"/>
  <c r="V4171" i="4"/>
  <c r="W4171" i="4"/>
  <c r="X4171" i="4"/>
  <c r="S4172" i="4"/>
  <c r="T4172" i="4"/>
  <c r="U4172" i="4"/>
  <c r="V4172" i="4"/>
  <c r="W4172" i="4"/>
  <c r="X4172" i="4"/>
  <c r="S4173" i="4"/>
  <c r="T4173" i="4"/>
  <c r="U4173" i="4"/>
  <c r="V4173" i="4"/>
  <c r="W4173" i="4"/>
  <c r="X4173" i="4"/>
  <c r="S4174" i="4"/>
  <c r="T4174" i="4"/>
  <c r="U4174" i="4"/>
  <c r="V4174" i="4"/>
  <c r="W4174" i="4"/>
  <c r="X4174" i="4"/>
  <c r="S4175" i="4"/>
  <c r="T4175" i="4"/>
  <c r="U4175" i="4"/>
  <c r="V4175" i="4"/>
  <c r="W4175" i="4"/>
  <c r="X4175" i="4"/>
  <c r="S4176" i="4"/>
  <c r="T4176" i="4"/>
  <c r="U4176" i="4"/>
  <c r="V4176" i="4"/>
  <c r="W4176" i="4"/>
  <c r="X4176" i="4"/>
  <c r="S4177" i="4"/>
  <c r="T4177" i="4"/>
  <c r="U4177" i="4"/>
  <c r="V4177" i="4"/>
  <c r="W4177" i="4"/>
  <c r="X4177" i="4"/>
  <c r="S4178" i="4"/>
  <c r="T4178" i="4"/>
  <c r="U4178" i="4"/>
  <c r="V4178" i="4"/>
  <c r="W4178" i="4"/>
  <c r="X4178" i="4"/>
  <c r="S4179" i="4"/>
  <c r="T4179" i="4"/>
  <c r="U4179" i="4"/>
  <c r="V4179" i="4"/>
  <c r="W4179" i="4"/>
  <c r="X4179" i="4"/>
  <c r="S4180" i="4"/>
  <c r="T4180" i="4"/>
  <c r="U4180" i="4"/>
  <c r="V4180" i="4"/>
  <c r="W4180" i="4"/>
  <c r="X4180" i="4"/>
  <c r="S4181" i="4"/>
  <c r="T4181" i="4"/>
  <c r="U4181" i="4"/>
  <c r="V4181" i="4"/>
  <c r="W4181" i="4"/>
  <c r="X4181" i="4"/>
  <c r="S4182" i="4"/>
  <c r="T4182" i="4"/>
  <c r="U4182" i="4"/>
  <c r="V4182" i="4"/>
  <c r="W4182" i="4"/>
  <c r="X4182" i="4"/>
  <c r="S4183" i="4"/>
  <c r="T4183" i="4"/>
  <c r="U4183" i="4"/>
  <c r="V4183" i="4"/>
  <c r="W4183" i="4"/>
  <c r="X4183" i="4"/>
  <c r="S4184" i="4"/>
  <c r="T4184" i="4"/>
  <c r="U4184" i="4"/>
  <c r="V4184" i="4"/>
  <c r="W4184" i="4"/>
  <c r="X4184" i="4"/>
  <c r="S4185" i="4"/>
  <c r="T4185" i="4"/>
  <c r="U4185" i="4"/>
  <c r="V4185" i="4"/>
  <c r="W4185" i="4"/>
  <c r="X4185" i="4"/>
  <c r="S4186" i="4"/>
  <c r="T4186" i="4"/>
  <c r="U4186" i="4"/>
  <c r="V4186" i="4"/>
  <c r="W4186" i="4"/>
  <c r="X4186" i="4"/>
  <c r="S4187" i="4"/>
  <c r="T4187" i="4"/>
  <c r="U4187" i="4"/>
  <c r="V4187" i="4"/>
  <c r="W4187" i="4"/>
  <c r="X4187" i="4"/>
  <c r="S4188" i="4"/>
  <c r="T4188" i="4"/>
  <c r="U4188" i="4"/>
  <c r="V4188" i="4"/>
  <c r="W4188" i="4"/>
  <c r="X4188" i="4"/>
  <c r="S4189" i="4"/>
  <c r="T4189" i="4"/>
  <c r="U4189" i="4"/>
  <c r="V4189" i="4"/>
  <c r="W4189" i="4"/>
  <c r="X4189" i="4"/>
  <c r="S4190" i="4"/>
  <c r="T4190" i="4"/>
  <c r="U4190" i="4"/>
  <c r="V4190" i="4"/>
  <c r="W4190" i="4"/>
  <c r="X4190" i="4"/>
  <c r="S4191" i="4"/>
  <c r="T4191" i="4"/>
  <c r="U4191" i="4"/>
  <c r="V4191" i="4"/>
  <c r="W4191" i="4"/>
  <c r="X4191" i="4"/>
  <c r="S4192" i="4"/>
  <c r="T4192" i="4"/>
  <c r="U4192" i="4"/>
  <c r="V4192" i="4"/>
  <c r="W4192" i="4"/>
  <c r="X4192" i="4"/>
  <c r="S4193" i="4"/>
  <c r="T4193" i="4"/>
  <c r="U4193" i="4"/>
  <c r="V4193" i="4"/>
  <c r="W4193" i="4"/>
  <c r="X4193" i="4"/>
  <c r="S4194" i="4"/>
  <c r="T4194" i="4"/>
  <c r="U4194" i="4"/>
  <c r="V4194" i="4"/>
  <c r="W4194" i="4"/>
  <c r="X4194" i="4"/>
  <c r="S4195" i="4"/>
  <c r="T4195" i="4"/>
  <c r="U4195" i="4"/>
  <c r="V4195" i="4"/>
  <c r="W4195" i="4"/>
  <c r="X4195" i="4"/>
  <c r="S4196" i="4"/>
  <c r="T4196" i="4"/>
  <c r="U4196" i="4"/>
  <c r="V4196" i="4"/>
  <c r="W4196" i="4"/>
  <c r="X4196" i="4"/>
  <c r="S4197" i="4"/>
  <c r="T4197" i="4"/>
  <c r="U4197" i="4"/>
  <c r="V4197" i="4"/>
  <c r="W4197" i="4"/>
  <c r="X4197" i="4"/>
  <c r="S4198" i="4"/>
  <c r="T4198" i="4"/>
  <c r="U4198" i="4"/>
  <c r="V4198" i="4"/>
  <c r="W4198" i="4"/>
  <c r="X4198" i="4"/>
  <c r="S4199" i="4"/>
  <c r="T4199" i="4"/>
  <c r="U4199" i="4"/>
  <c r="V4199" i="4"/>
  <c r="W4199" i="4"/>
  <c r="X4199" i="4"/>
  <c r="S4200" i="4"/>
  <c r="T4200" i="4"/>
  <c r="U4200" i="4"/>
  <c r="V4200" i="4"/>
  <c r="W4200" i="4"/>
  <c r="X4200" i="4"/>
  <c r="S4201" i="4"/>
  <c r="T4201" i="4"/>
  <c r="U4201" i="4"/>
  <c r="V4201" i="4"/>
  <c r="W4201" i="4"/>
  <c r="X4201" i="4"/>
  <c r="S4202" i="4"/>
  <c r="T4202" i="4"/>
  <c r="U4202" i="4"/>
  <c r="V4202" i="4"/>
  <c r="W4202" i="4"/>
  <c r="X4202" i="4"/>
  <c r="S4203" i="4"/>
  <c r="T4203" i="4"/>
  <c r="U4203" i="4"/>
  <c r="V4203" i="4"/>
  <c r="W4203" i="4"/>
  <c r="X4203" i="4"/>
  <c r="S4204" i="4"/>
  <c r="T4204" i="4"/>
  <c r="U4204" i="4"/>
  <c r="V4204" i="4"/>
  <c r="W4204" i="4"/>
  <c r="X4204" i="4"/>
  <c r="S4205" i="4"/>
  <c r="T4205" i="4"/>
  <c r="U4205" i="4"/>
  <c r="V4205" i="4"/>
  <c r="W4205" i="4"/>
  <c r="X4205" i="4"/>
  <c r="S4206" i="4"/>
  <c r="T4206" i="4"/>
  <c r="U4206" i="4"/>
  <c r="V4206" i="4"/>
  <c r="W4206" i="4"/>
  <c r="X4206" i="4"/>
  <c r="S4207" i="4"/>
  <c r="T4207" i="4"/>
  <c r="U4207" i="4"/>
  <c r="V4207" i="4"/>
  <c r="W4207" i="4"/>
  <c r="X4207" i="4"/>
  <c r="S4208" i="4"/>
  <c r="T4208" i="4"/>
  <c r="U4208" i="4"/>
  <c r="V4208" i="4"/>
  <c r="W4208" i="4"/>
  <c r="X4208" i="4"/>
  <c r="S4209" i="4"/>
  <c r="T4209" i="4"/>
  <c r="U4209" i="4"/>
  <c r="V4209" i="4"/>
  <c r="W4209" i="4"/>
  <c r="X4209" i="4"/>
  <c r="S4210" i="4"/>
  <c r="T4210" i="4"/>
  <c r="U4210" i="4"/>
  <c r="V4210" i="4"/>
  <c r="W4210" i="4"/>
  <c r="X4210" i="4"/>
  <c r="S4211" i="4"/>
  <c r="T4211" i="4"/>
  <c r="U4211" i="4"/>
  <c r="V4211" i="4"/>
  <c r="W4211" i="4"/>
  <c r="X4211" i="4"/>
  <c r="S4212" i="4"/>
  <c r="T4212" i="4"/>
  <c r="U4212" i="4"/>
  <c r="V4212" i="4"/>
  <c r="W4212" i="4"/>
  <c r="X4212" i="4"/>
  <c r="S4213" i="4"/>
  <c r="T4213" i="4"/>
  <c r="U4213" i="4"/>
  <c r="V4213" i="4"/>
  <c r="W4213" i="4"/>
  <c r="X4213" i="4"/>
  <c r="S4214" i="4"/>
  <c r="T4214" i="4"/>
  <c r="U4214" i="4"/>
  <c r="V4214" i="4"/>
  <c r="W4214" i="4"/>
  <c r="X4214" i="4"/>
  <c r="S4215" i="4"/>
  <c r="T4215" i="4"/>
  <c r="U4215" i="4"/>
  <c r="V4215" i="4"/>
  <c r="W4215" i="4"/>
  <c r="X4215" i="4"/>
  <c r="S4216" i="4"/>
  <c r="T4216" i="4"/>
  <c r="U4216" i="4"/>
  <c r="V4216" i="4"/>
  <c r="W4216" i="4"/>
  <c r="X4216" i="4"/>
  <c r="S4217" i="4"/>
  <c r="T4217" i="4"/>
  <c r="U4217" i="4"/>
  <c r="V4217" i="4"/>
  <c r="W4217" i="4"/>
  <c r="X4217" i="4"/>
  <c r="S4218" i="4"/>
  <c r="T4218" i="4"/>
  <c r="U4218" i="4"/>
  <c r="V4218" i="4"/>
  <c r="W4218" i="4"/>
  <c r="X4218" i="4"/>
  <c r="S4219" i="4"/>
  <c r="T4219" i="4"/>
  <c r="U4219" i="4"/>
  <c r="V4219" i="4"/>
  <c r="W4219" i="4"/>
  <c r="X4219" i="4"/>
  <c r="S4220" i="4"/>
  <c r="T4220" i="4"/>
  <c r="U4220" i="4"/>
  <c r="V4220" i="4"/>
  <c r="W4220" i="4"/>
  <c r="X4220" i="4"/>
  <c r="S4221" i="4"/>
  <c r="T4221" i="4"/>
  <c r="U4221" i="4"/>
  <c r="V4221" i="4"/>
  <c r="W4221" i="4"/>
  <c r="X4221" i="4"/>
  <c r="S4222" i="4"/>
  <c r="T4222" i="4"/>
  <c r="U4222" i="4"/>
  <c r="V4222" i="4"/>
  <c r="W4222" i="4"/>
  <c r="X4222" i="4"/>
  <c r="S4223" i="4"/>
  <c r="T4223" i="4"/>
  <c r="U4223" i="4"/>
  <c r="V4223" i="4"/>
  <c r="W4223" i="4"/>
  <c r="X4223" i="4"/>
  <c r="S4224" i="4"/>
  <c r="T4224" i="4"/>
  <c r="U4224" i="4"/>
  <c r="V4224" i="4"/>
  <c r="W4224" i="4"/>
  <c r="X4224" i="4"/>
  <c r="S4225" i="4"/>
  <c r="T4225" i="4"/>
  <c r="U4225" i="4"/>
  <c r="V4225" i="4"/>
  <c r="W4225" i="4"/>
  <c r="X4225" i="4"/>
  <c r="S4226" i="4"/>
  <c r="T4226" i="4"/>
  <c r="U4226" i="4"/>
  <c r="V4226" i="4"/>
  <c r="W4226" i="4"/>
  <c r="X4226" i="4"/>
  <c r="S4227" i="4"/>
  <c r="T4227" i="4"/>
  <c r="U4227" i="4"/>
  <c r="V4227" i="4"/>
  <c r="W4227" i="4"/>
  <c r="X4227" i="4"/>
  <c r="S4228" i="4"/>
  <c r="T4228" i="4"/>
  <c r="U4228" i="4"/>
  <c r="V4228" i="4"/>
  <c r="W4228" i="4"/>
  <c r="X4228" i="4"/>
  <c r="S4229" i="4"/>
  <c r="T4229" i="4"/>
  <c r="U4229" i="4"/>
  <c r="V4229" i="4"/>
  <c r="W4229" i="4"/>
  <c r="X4229" i="4"/>
  <c r="S4230" i="4"/>
  <c r="T4230" i="4"/>
  <c r="U4230" i="4"/>
  <c r="V4230" i="4"/>
  <c r="W4230" i="4"/>
  <c r="X4230" i="4"/>
  <c r="S4231" i="4"/>
  <c r="T4231" i="4"/>
  <c r="U4231" i="4"/>
  <c r="V4231" i="4"/>
  <c r="W4231" i="4"/>
  <c r="X4231" i="4"/>
  <c r="S4232" i="4"/>
  <c r="T4232" i="4"/>
  <c r="U4232" i="4"/>
  <c r="V4232" i="4"/>
  <c r="W4232" i="4"/>
  <c r="X4232" i="4"/>
  <c r="S4233" i="4"/>
  <c r="T4233" i="4"/>
  <c r="U4233" i="4"/>
  <c r="V4233" i="4"/>
  <c r="W4233" i="4"/>
  <c r="X4233" i="4"/>
  <c r="S4234" i="4"/>
  <c r="T4234" i="4"/>
  <c r="U4234" i="4"/>
  <c r="V4234" i="4"/>
  <c r="W4234" i="4"/>
  <c r="X4234" i="4"/>
  <c r="S4235" i="4"/>
  <c r="T4235" i="4"/>
  <c r="U4235" i="4"/>
  <c r="V4235" i="4"/>
  <c r="W4235" i="4"/>
  <c r="X4235" i="4"/>
  <c r="S4236" i="4"/>
  <c r="T4236" i="4"/>
  <c r="U4236" i="4"/>
  <c r="V4236" i="4"/>
  <c r="W4236" i="4"/>
  <c r="X4236" i="4"/>
  <c r="S4237" i="4"/>
  <c r="T4237" i="4"/>
  <c r="U4237" i="4"/>
  <c r="V4237" i="4"/>
  <c r="W4237" i="4"/>
  <c r="X4237" i="4"/>
  <c r="S4238" i="4"/>
  <c r="T4238" i="4"/>
  <c r="U4238" i="4"/>
  <c r="V4238" i="4"/>
  <c r="W4238" i="4"/>
  <c r="X4238" i="4"/>
  <c r="S4239" i="4"/>
  <c r="T4239" i="4"/>
  <c r="U4239" i="4"/>
  <c r="V4239" i="4"/>
  <c r="W4239" i="4"/>
  <c r="X4239" i="4"/>
  <c r="S4240" i="4"/>
  <c r="T4240" i="4"/>
  <c r="U4240" i="4"/>
  <c r="V4240" i="4"/>
  <c r="W4240" i="4"/>
  <c r="X4240" i="4"/>
  <c r="S4241" i="4"/>
  <c r="T4241" i="4"/>
  <c r="U4241" i="4"/>
  <c r="V4241" i="4"/>
  <c r="W4241" i="4"/>
  <c r="X4241" i="4"/>
  <c r="S4242" i="4"/>
  <c r="T4242" i="4"/>
  <c r="U4242" i="4"/>
  <c r="V4242" i="4"/>
  <c r="W4242" i="4"/>
  <c r="X4242" i="4"/>
  <c r="S4243" i="4"/>
  <c r="T4243" i="4"/>
  <c r="U4243" i="4"/>
  <c r="V4243" i="4"/>
  <c r="W4243" i="4"/>
  <c r="X4243" i="4"/>
  <c r="S4244" i="4"/>
  <c r="T4244" i="4"/>
  <c r="U4244" i="4"/>
  <c r="V4244" i="4"/>
  <c r="W4244" i="4"/>
  <c r="X4244" i="4"/>
  <c r="S4245" i="4"/>
  <c r="T4245" i="4"/>
  <c r="U4245" i="4"/>
  <c r="V4245" i="4"/>
  <c r="W4245" i="4"/>
  <c r="X4245" i="4"/>
  <c r="S4246" i="4"/>
  <c r="T4246" i="4"/>
  <c r="U4246" i="4"/>
  <c r="V4246" i="4"/>
  <c r="W4246" i="4"/>
  <c r="X4246" i="4"/>
  <c r="S4247" i="4"/>
  <c r="T4247" i="4"/>
  <c r="U4247" i="4"/>
  <c r="V4247" i="4"/>
  <c r="W4247" i="4"/>
  <c r="X4247" i="4"/>
  <c r="S4248" i="4"/>
  <c r="T4248" i="4"/>
  <c r="U4248" i="4"/>
  <c r="V4248" i="4"/>
  <c r="W4248" i="4"/>
  <c r="X4248" i="4"/>
  <c r="S4249" i="4"/>
  <c r="T4249" i="4"/>
  <c r="U4249" i="4"/>
  <c r="V4249" i="4"/>
  <c r="W4249" i="4"/>
  <c r="X4249" i="4"/>
  <c r="S4250" i="4"/>
  <c r="T4250" i="4"/>
  <c r="U4250" i="4"/>
  <c r="V4250" i="4"/>
  <c r="W4250" i="4"/>
  <c r="X4250" i="4"/>
  <c r="S4251" i="4"/>
  <c r="T4251" i="4"/>
  <c r="U4251" i="4"/>
  <c r="V4251" i="4"/>
  <c r="W4251" i="4"/>
  <c r="X4251" i="4"/>
  <c r="S4252" i="4"/>
  <c r="T4252" i="4"/>
  <c r="U4252" i="4"/>
  <c r="V4252" i="4"/>
  <c r="W4252" i="4"/>
  <c r="X4252" i="4"/>
  <c r="S4253" i="4"/>
  <c r="T4253" i="4"/>
  <c r="U4253" i="4"/>
  <c r="V4253" i="4"/>
  <c r="W4253" i="4"/>
  <c r="X4253" i="4"/>
  <c r="S4254" i="4"/>
  <c r="T4254" i="4"/>
  <c r="U4254" i="4"/>
  <c r="V4254" i="4"/>
  <c r="W4254" i="4"/>
  <c r="X4254" i="4"/>
  <c r="S4255" i="4"/>
  <c r="T4255" i="4"/>
  <c r="U4255" i="4"/>
  <c r="V4255" i="4"/>
  <c r="W4255" i="4"/>
  <c r="X4255" i="4"/>
  <c r="S4256" i="4"/>
  <c r="T4256" i="4"/>
  <c r="U4256" i="4"/>
  <c r="V4256" i="4"/>
  <c r="W4256" i="4"/>
  <c r="X4256" i="4"/>
  <c r="S4257" i="4"/>
  <c r="T4257" i="4"/>
  <c r="U4257" i="4"/>
  <c r="V4257" i="4"/>
  <c r="W4257" i="4"/>
  <c r="X4257" i="4"/>
  <c r="S4258" i="4"/>
  <c r="T4258" i="4"/>
  <c r="U4258" i="4"/>
  <c r="V4258" i="4"/>
  <c r="W4258" i="4"/>
  <c r="X4258" i="4"/>
  <c r="S4259" i="4"/>
  <c r="T4259" i="4"/>
  <c r="U4259" i="4"/>
  <c r="V4259" i="4"/>
  <c r="W4259" i="4"/>
  <c r="X4259" i="4"/>
  <c r="S4260" i="4"/>
  <c r="T4260" i="4"/>
  <c r="U4260" i="4"/>
  <c r="V4260" i="4"/>
  <c r="W4260" i="4"/>
  <c r="X4260" i="4"/>
  <c r="S4261" i="4"/>
  <c r="T4261" i="4"/>
  <c r="U4261" i="4"/>
  <c r="V4261" i="4"/>
  <c r="W4261" i="4"/>
  <c r="X4261" i="4"/>
  <c r="S4262" i="4"/>
  <c r="T4262" i="4"/>
  <c r="U4262" i="4"/>
  <c r="V4262" i="4"/>
  <c r="W4262" i="4"/>
  <c r="X4262" i="4"/>
  <c r="S4263" i="4"/>
  <c r="T4263" i="4"/>
  <c r="U4263" i="4"/>
  <c r="V4263" i="4"/>
  <c r="W4263" i="4"/>
  <c r="X4263" i="4"/>
  <c r="S4264" i="4"/>
  <c r="T4264" i="4"/>
  <c r="U4264" i="4"/>
  <c r="V4264" i="4"/>
  <c r="W4264" i="4"/>
  <c r="X4264" i="4"/>
  <c r="S4265" i="4"/>
  <c r="T4265" i="4"/>
  <c r="U4265" i="4"/>
  <c r="V4265" i="4"/>
  <c r="W4265" i="4"/>
  <c r="X4265" i="4"/>
  <c r="S4266" i="4"/>
  <c r="T4266" i="4"/>
  <c r="U4266" i="4"/>
  <c r="V4266" i="4"/>
  <c r="W4266" i="4"/>
  <c r="X4266" i="4"/>
  <c r="S4267" i="4"/>
  <c r="T4267" i="4"/>
  <c r="U4267" i="4"/>
  <c r="V4267" i="4"/>
  <c r="W4267" i="4"/>
  <c r="X4267" i="4"/>
  <c r="S4268" i="4"/>
  <c r="T4268" i="4"/>
  <c r="U4268" i="4"/>
  <c r="V4268" i="4"/>
  <c r="W4268" i="4"/>
  <c r="X4268" i="4"/>
  <c r="S4269" i="4"/>
  <c r="T4269" i="4"/>
  <c r="U4269" i="4"/>
  <c r="V4269" i="4"/>
  <c r="W4269" i="4"/>
  <c r="X4269" i="4"/>
  <c r="S4270" i="4"/>
  <c r="T4270" i="4"/>
  <c r="U4270" i="4"/>
  <c r="V4270" i="4"/>
  <c r="W4270" i="4"/>
  <c r="X4270" i="4"/>
  <c r="S4271" i="4"/>
  <c r="T4271" i="4"/>
  <c r="U4271" i="4"/>
  <c r="V4271" i="4"/>
  <c r="W4271" i="4"/>
  <c r="X4271" i="4"/>
  <c r="S4272" i="4"/>
  <c r="T4272" i="4"/>
  <c r="U4272" i="4"/>
  <c r="V4272" i="4"/>
  <c r="W4272" i="4"/>
  <c r="X4272" i="4"/>
  <c r="S4273" i="4"/>
  <c r="T4273" i="4"/>
  <c r="U4273" i="4"/>
  <c r="V4273" i="4"/>
  <c r="W4273" i="4"/>
  <c r="X4273" i="4"/>
  <c r="S4274" i="4"/>
  <c r="T4274" i="4"/>
  <c r="U4274" i="4"/>
  <c r="V4274" i="4"/>
  <c r="W4274" i="4"/>
  <c r="X4274" i="4"/>
  <c r="S4275" i="4"/>
  <c r="T4275" i="4"/>
  <c r="U4275" i="4"/>
  <c r="V4275" i="4"/>
  <c r="W4275" i="4"/>
  <c r="X4275" i="4"/>
  <c r="S4276" i="4"/>
  <c r="T4276" i="4"/>
  <c r="U4276" i="4"/>
  <c r="V4276" i="4"/>
  <c r="W4276" i="4"/>
  <c r="X4276" i="4"/>
  <c r="S4277" i="4"/>
  <c r="T4277" i="4"/>
  <c r="U4277" i="4"/>
  <c r="V4277" i="4"/>
  <c r="W4277" i="4"/>
  <c r="X4277" i="4"/>
  <c r="S4278" i="4"/>
  <c r="T4278" i="4"/>
  <c r="U4278" i="4"/>
  <c r="V4278" i="4"/>
  <c r="W4278" i="4"/>
  <c r="X4278" i="4"/>
  <c r="S4279" i="4"/>
  <c r="T4279" i="4"/>
  <c r="U4279" i="4"/>
  <c r="V4279" i="4"/>
  <c r="W4279" i="4"/>
  <c r="X4279" i="4"/>
  <c r="S4280" i="4"/>
  <c r="T4280" i="4"/>
  <c r="U4280" i="4"/>
  <c r="V4280" i="4"/>
  <c r="W4280" i="4"/>
  <c r="X4280" i="4"/>
  <c r="S4281" i="4"/>
  <c r="T4281" i="4"/>
  <c r="U4281" i="4"/>
  <c r="V4281" i="4"/>
  <c r="W4281" i="4"/>
  <c r="X4281" i="4"/>
  <c r="S4282" i="4"/>
  <c r="T4282" i="4"/>
  <c r="U4282" i="4"/>
  <c r="V4282" i="4"/>
  <c r="W4282" i="4"/>
  <c r="X4282" i="4"/>
  <c r="S4283" i="4"/>
  <c r="T4283" i="4"/>
  <c r="U4283" i="4"/>
  <c r="V4283" i="4"/>
  <c r="W4283" i="4"/>
  <c r="X4283" i="4"/>
  <c r="S4284" i="4"/>
  <c r="T4284" i="4"/>
  <c r="U4284" i="4"/>
  <c r="V4284" i="4"/>
  <c r="W4284" i="4"/>
  <c r="X4284" i="4"/>
  <c r="S4285" i="4"/>
  <c r="T4285" i="4"/>
  <c r="U4285" i="4"/>
  <c r="V4285" i="4"/>
  <c r="W4285" i="4"/>
  <c r="X4285" i="4"/>
  <c r="S4286" i="4"/>
  <c r="T4286" i="4"/>
  <c r="U4286" i="4"/>
  <c r="V4286" i="4"/>
  <c r="W4286" i="4"/>
  <c r="X4286" i="4"/>
  <c r="S4287" i="4"/>
  <c r="T4287" i="4"/>
  <c r="U4287" i="4"/>
  <c r="V4287" i="4"/>
  <c r="W4287" i="4"/>
  <c r="X4287" i="4"/>
  <c r="S4288" i="4"/>
  <c r="T4288" i="4"/>
  <c r="U4288" i="4"/>
  <c r="V4288" i="4"/>
  <c r="W4288" i="4"/>
  <c r="X4288" i="4"/>
  <c r="S4289" i="4"/>
  <c r="T4289" i="4"/>
  <c r="U4289" i="4"/>
  <c r="V4289" i="4"/>
  <c r="W4289" i="4"/>
  <c r="X4289" i="4"/>
  <c r="S4290" i="4"/>
  <c r="T4290" i="4"/>
  <c r="U4290" i="4"/>
  <c r="V4290" i="4"/>
  <c r="W4290" i="4"/>
  <c r="X4290" i="4"/>
  <c r="S4291" i="4"/>
  <c r="T4291" i="4"/>
  <c r="U4291" i="4"/>
  <c r="V4291" i="4"/>
  <c r="W4291" i="4"/>
  <c r="X4291" i="4"/>
  <c r="S4292" i="4"/>
  <c r="T4292" i="4"/>
  <c r="U4292" i="4"/>
  <c r="V4292" i="4"/>
  <c r="W4292" i="4"/>
  <c r="X4292" i="4"/>
  <c r="S4293" i="4"/>
  <c r="T4293" i="4"/>
  <c r="U4293" i="4"/>
  <c r="V4293" i="4"/>
  <c r="W4293" i="4"/>
  <c r="X4293" i="4"/>
  <c r="S4294" i="4"/>
  <c r="T4294" i="4"/>
  <c r="U4294" i="4"/>
  <c r="V4294" i="4"/>
  <c r="W4294" i="4"/>
  <c r="X4294" i="4"/>
  <c r="S4295" i="4"/>
  <c r="T4295" i="4"/>
  <c r="U4295" i="4"/>
  <c r="V4295" i="4"/>
  <c r="W4295" i="4"/>
  <c r="X4295" i="4"/>
  <c r="S4296" i="4"/>
  <c r="T4296" i="4"/>
  <c r="U4296" i="4"/>
  <c r="V4296" i="4"/>
  <c r="W4296" i="4"/>
  <c r="X4296" i="4"/>
  <c r="S4297" i="4"/>
  <c r="T4297" i="4"/>
  <c r="U4297" i="4"/>
  <c r="V4297" i="4"/>
  <c r="W4297" i="4"/>
  <c r="X4297" i="4"/>
  <c r="S4298" i="4"/>
  <c r="T4298" i="4"/>
  <c r="U4298" i="4"/>
  <c r="V4298" i="4"/>
  <c r="W4298" i="4"/>
  <c r="X4298" i="4"/>
  <c r="S4299" i="4"/>
  <c r="T4299" i="4"/>
  <c r="U4299" i="4"/>
  <c r="V4299" i="4"/>
  <c r="W4299" i="4"/>
  <c r="X4299" i="4"/>
  <c r="S4300" i="4"/>
  <c r="T4300" i="4"/>
  <c r="U4300" i="4"/>
  <c r="V4300" i="4"/>
  <c r="W4300" i="4"/>
  <c r="X4300" i="4"/>
  <c r="S4301" i="4"/>
  <c r="T4301" i="4"/>
  <c r="U4301" i="4"/>
  <c r="V4301" i="4"/>
  <c r="W4301" i="4"/>
  <c r="X4301" i="4"/>
  <c r="S4302" i="4"/>
  <c r="T4302" i="4"/>
  <c r="U4302" i="4"/>
  <c r="V4302" i="4"/>
  <c r="W4302" i="4"/>
  <c r="X4302" i="4"/>
  <c r="S4303" i="4"/>
  <c r="T4303" i="4"/>
  <c r="U4303" i="4"/>
  <c r="V4303" i="4"/>
  <c r="W4303" i="4"/>
  <c r="X4303" i="4"/>
  <c r="S4304" i="4"/>
  <c r="T4304" i="4"/>
  <c r="U4304" i="4"/>
  <c r="V4304" i="4"/>
  <c r="W4304" i="4"/>
  <c r="X4304" i="4"/>
  <c r="S4305" i="4"/>
  <c r="T4305" i="4"/>
  <c r="U4305" i="4"/>
  <c r="V4305" i="4"/>
  <c r="W4305" i="4"/>
  <c r="X4305" i="4"/>
  <c r="S4306" i="4"/>
  <c r="T4306" i="4"/>
  <c r="U4306" i="4"/>
  <c r="V4306" i="4"/>
  <c r="W4306" i="4"/>
  <c r="X4306" i="4"/>
  <c r="S4307" i="4"/>
  <c r="T4307" i="4"/>
  <c r="U4307" i="4"/>
  <c r="V4307" i="4"/>
  <c r="W4307" i="4"/>
  <c r="X4307" i="4"/>
  <c r="S4308" i="4"/>
  <c r="T4308" i="4"/>
  <c r="U4308" i="4"/>
  <c r="V4308" i="4"/>
  <c r="W4308" i="4"/>
  <c r="X4308" i="4"/>
  <c r="S4309" i="4"/>
  <c r="T4309" i="4"/>
  <c r="U4309" i="4"/>
  <c r="V4309" i="4"/>
  <c r="W4309" i="4"/>
  <c r="X4309" i="4"/>
  <c r="S4310" i="4"/>
  <c r="T4310" i="4"/>
  <c r="U4310" i="4"/>
  <c r="V4310" i="4"/>
  <c r="W4310" i="4"/>
  <c r="X4310" i="4"/>
  <c r="S4311" i="4"/>
  <c r="T4311" i="4"/>
  <c r="U4311" i="4"/>
  <c r="V4311" i="4"/>
  <c r="W4311" i="4"/>
  <c r="X4311" i="4"/>
  <c r="S4312" i="4"/>
  <c r="T4312" i="4"/>
  <c r="U4312" i="4"/>
  <c r="V4312" i="4"/>
  <c r="W4312" i="4"/>
  <c r="X4312" i="4"/>
  <c r="S4313" i="4"/>
  <c r="T4313" i="4"/>
  <c r="U4313" i="4"/>
  <c r="V4313" i="4"/>
  <c r="W4313" i="4"/>
  <c r="X4313" i="4"/>
  <c r="S4314" i="4"/>
  <c r="T4314" i="4"/>
  <c r="U4314" i="4"/>
  <c r="V4314" i="4"/>
  <c r="W4314" i="4"/>
  <c r="X4314" i="4"/>
  <c r="S4315" i="4"/>
  <c r="T4315" i="4"/>
  <c r="U4315" i="4"/>
  <c r="V4315" i="4"/>
  <c r="W4315" i="4"/>
  <c r="X4315" i="4"/>
  <c r="S4316" i="4"/>
  <c r="T4316" i="4"/>
  <c r="U4316" i="4"/>
  <c r="V4316" i="4"/>
  <c r="W4316" i="4"/>
  <c r="X4316" i="4"/>
  <c r="S4317" i="4"/>
  <c r="T4317" i="4"/>
  <c r="U4317" i="4"/>
  <c r="V4317" i="4"/>
  <c r="W4317" i="4"/>
  <c r="X4317" i="4"/>
  <c r="S4318" i="4"/>
  <c r="T4318" i="4"/>
  <c r="U4318" i="4"/>
  <c r="V4318" i="4"/>
  <c r="W4318" i="4"/>
  <c r="X4318" i="4"/>
  <c r="S4319" i="4"/>
  <c r="T4319" i="4"/>
  <c r="U4319" i="4"/>
  <c r="V4319" i="4"/>
  <c r="W4319" i="4"/>
  <c r="X4319" i="4"/>
  <c r="S4320" i="4"/>
  <c r="T4320" i="4"/>
  <c r="U4320" i="4"/>
  <c r="V4320" i="4"/>
  <c r="W4320" i="4"/>
  <c r="X4320" i="4"/>
  <c r="S4321" i="4"/>
  <c r="T4321" i="4"/>
  <c r="U4321" i="4"/>
  <c r="V4321" i="4"/>
  <c r="W4321" i="4"/>
  <c r="X4321" i="4"/>
  <c r="S4322" i="4"/>
  <c r="T4322" i="4"/>
  <c r="U4322" i="4"/>
  <c r="V4322" i="4"/>
  <c r="W4322" i="4"/>
  <c r="X4322" i="4"/>
  <c r="S4323" i="4"/>
  <c r="T4323" i="4"/>
  <c r="U4323" i="4"/>
  <c r="V4323" i="4"/>
  <c r="W4323" i="4"/>
  <c r="X4323" i="4"/>
  <c r="S4324" i="4"/>
  <c r="T4324" i="4"/>
  <c r="U4324" i="4"/>
  <c r="V4324" i="4"/>
  <c r="W4324" i="4"/>
  <c r="X4324" i="4"/>
  <c r="S4325" i="4"/>
  <c r="T4325" i="4"/>
  <c r="U4325" i="4"/>
  <c r="V4325" i="4"/>
  <c r="W4325" i="4"/>
  <c r="X4325" i="4"/>
  <c r="S4326" i="4"/>
  <c r="T4326" i="4"/>
  <c r="U4326" i="4"/>
  <c r="V4326" i="4"/>
  <c r="W4326" i="4"/>
  <c r="X4326" i="4"/>
  <c r="S4327" i="4"/>
  <c r="T4327" i="4"/>
  <c r="U4327" i="4"/>
  <c r="V4327" i="4"/>
  <c r="W4327" i="4"/>
  <c r="X4327" i="4"/>
  <c r="S4328" i="4"/>
  <c r="T4328" i="4"/>
  <c r="U4328" i="4"/>
  <c r="V4328" i="4"/>
  <c r="W4328" i="4"/>
  <c r="X4328" i="4"/>
  <c r="S4329" i="4"/>
  <c r="T4329" i="4"/>
  <c r="U4329" i="4"/>
  <c r="V4329" i="4"/>
  <c r="W4329" i="4"/>
  <c r="X4329" i="4"/>
  <c r="S4330" i="4"/>
  <c r="T4330" i="4"/>
  <c r="U4330" i="4"/>
  <c r="V4330" i="4"/>
  <c r="W4330" i="4"/>
  <c r="X4330" i="4"/>
  <c r="S4331" i="4"/>
  <c r="T4331" i="4"/>
  <c r="U4331" i="4"/>
  <c r="V4331" i="4"/>
  <c r="W4331" i="4"/>
  <c r="X4331" i="4"/>
  <c r="S4332" i="4"/>
  <c r="T4332" i="4"/>
  <c r="U4332" i="4"/>
  <c r="V4332" i="4"/>
  <c r="W4332" i="4"/>
  <c r="X4332" i="4"/>
  <c r="S4333" i="4"/>
  <c r="T4333" i="4"/>
  <c r="U4333" i="4"/>
  <c r="V4333" i="4"/>
  <c r="W4333" i="4"/>
  <c r="X4333" i="4"/>
  <c r="S4334" i="4"/>
  <c r="T4334" i="4"/>
  <c r="U4334" i="4"/>
  <c r="V4334" i="4"/>
  <c r="W4334" i="4"/>
  <c r="X4334" i="4"/>
  <c r="S4335" i="4"/>
  <c r="T4335" i="4"/>
  <c r="U4335" i="4"/>
  <c r="V4335" i="4"/>
  <c r="W4335" i="4"/>
  <c r="X4335" i="4"/>
  <c r="S4336" i="4"/>
  <c r="T4336" i="4"/>
  <c r="U4336" i="4"/>
  <c r="V4336" i="4"/>
  <c r="W4336" i="4"/>
  <c r="X4336" i="4"/>
  <c r="S4337" i="4"/>
  <c r="T4337" i="4"/>
  <c r="U4337" i="4"/>
  <c r="V4337" i="4"/>
  <c r="W4337" i="4"/>
  <c r="X4337" i="4"/>
  <c r="S4338" i="4"/>
  <c r="T4338" i="4"/>
  <c r="U4338" i="4"/>
  <c r="V4338" i="4"/>
  <c r="W4338" i="4"/>
  <c r="X4338" i="4"/>
  <c r="S4339" i="4"/>
  <c r="T4339" i="4"/>
  <c r="U4339" i="4"/>
  <c r="V4339" i="4"/>
  <c r="W4339" i="4"/>
  <c r="X4339" i="4"/>
  <c r="S4340" i="4"/>
  <c r="T4340" i="4"/>
  <c r="U4340" i="4"/>
  <c r="V4340" i="4"/>
  <c r="W4340" i="4"/>
  <c r="X4340" i="4"/>
  <c r="S4341" i="4"/>
  <c r="T4341" i="4"/>
  <c r="U4341" i="4"/>
  <c r="V4341" i="4"/>
  <c r="W4341" i="4"/>
  <c r="X4341" i="4"/>
  <c r="S4342" i="4"/>
  <c r="T4342" i="4"/>
  <c r="U4342" i="4"/>
  <c r="V4342" i="4"/>
  <c r="W4342" i="4"/>
  <c r="X4342" i="4"/>
  <c r="S4343" i="4"/>
  <c r="T4343" i="4"/>
  <c r="U4343" i="4"/>
  <c r="V4343" i="4"/>
  <c r="W4343" i="4"/>
  <c r="X4343" i="4"/>
  <c r="S4344" i="4"/>
  <c r="T4344" i="4"/>
  <c r="U4344" i="4"/>
  <c r="V4344" i="4"/>
  <c r="W4344" i="4"/>
  <c r="X4344" i="4"/>
  <c r="S4345" i="4"/>
  <c r="T4345" i="4"/>
  <c r="U4345" i="4"/>
  <c r="V4345" i="4"/>
  <c r="W4345" i="4"/>
  <c r="X4345" i="4"/>
  <c r="S4346" i="4"/>
  <c r="T4346" i="4"/>
  <c r="U4346" i="4"/>
  <c r="V4346" i="4"/>
  <c r="W4346" i="4"/>
  <c r="X4346" i="4"/>
  <c r="S4347" i="4"/>
  <c r="T4347" i="4"/>
  <c r="U4347" i="4"/>
  <c r="V4347" i="4"/>
  <c r="W4347" i="4"/>
  <c r="X4347" i="4"/>
  <c r="S4348" i="4"/>
  <c r="T4348" i="4"/>
  <c r="U4348" i="4"/>
  <c r="V4348" i="4"/>
  <c r="W4348" i="4"/>
  <c r="X4348" i="4"/>
  <c r="S4349" i="4"/>
  <c r="T4349" i="4"/>
  <c r="U4349" i="4"/>
  <c r="V4349" i="4"/>
  <c r="W4349" i="4"/>
  <c r="X4349" i="4"/>
  <c r="S4350" i="4"/>
  <c r="T4350" i="4"/>
  <c r="U4350" i="4"/>
  <c r="V4350" i="4"/>
  <c r="W4350" i="4"/>
  <c r="X4350" i="4"/>
  <c r="S4351" i="4"/>
  <c r="T4351" i="4"/>
  <c r="U4351" i="4"/>
  <c r="V4351" i="4"/>
  <c r="W4351" i="4"/>
  <c r="X4351" i="4"/>
  <c r="S4352" i="4"/>
  <c r="T4352" i="4"/>
  <c r="U4352" i="4"/>
  <c r="V4352" i="4"/>
  <c r="W4352" i="4"/>
  <c r="X4352" i="4"/>
  <c r="S4353" i="4"/>
  <c r="T4353" i="4"/>
  <c r="U4353" i="4"/>
  <c r="V4353" i="4"/>
  <c r="W4353" i="4"/>
  <c r="X4353" i="4"/>
  <c r="S4354" i="4"/>
  <c r="T4354" i="4"/>
  <c r="U4354" i="4"/>
  <c r="V4354" i="4"/>
  <c r="W4354" i="4"/>
  <c r="X4354" i="4"/>
  <c r="S4355" i="4"/>
  <c r="T4355" i="4"/>
  <c r="U4355" i="4"/>
  <c r="V4355" i="4"/>
  <c r="W4355" i="4"/>
  <c r="X4355" i="4"/>
  <c r="S4356" i="4"/>
  <c r="T4356" i="4"/>
  <c r="U4356" i="4"/>
  <c r="V4356" i="4"/>
  <c r="W4356" i="4"/>
  <c r="X4356" i="4"/>
  <c r="S4357" i="4"/>
  <c r="T4357" i="4"/>
  <c r="U4357" i="4"/>
  <c r="V4357" i="4"/>
  <c r="W4357" i="4"/>
  <c r="X4357" i="4"/>
  <c r="S4358" i="4"/>
  <c r="T4358" i="4"/>
  <c r="U4358" i="4"/>
  <c r="V4358" i="4"/>
  <c r="W4358" i="4"/>
  <c r="X4358" i="4"/>
  <c r="S4359" i="4"/>
  <c r="T4359" i="4"/>
  <c r="U4359" i="4"/>
  <c r="V4359" i="4"/>
  <c r="W4359" i="4"/>
  <c r="X4359" i="4"/>
  <c r="S4360" i="4"/>
  <c r="T4360" i="4"/>
  <c r="U4360" i="4"/>
  <c r="V4360" i="4"/>
  <c r="W4360" i="4"/>
  <c r="X4360" i="4"/>
  <c r="S4361" i="4"/>
  <c r="T4361" i="4"/>
  <c r="U4361" i="4"/>
  <c r="V4361" i="4"/>
  <c r="W4361" i="4"/>
  <c r="X4361" i="4"/>
  <c r="S4362" i="4"/>
  <c r="T4362" i="4"/>
  <c r="U4362" i="4"/>
  <c r="V4362" i="4"/>
  <c r="W4362" i="4"/>
  <c r="X4362" i="4"/>
  <c r="S4363" i="4"/>
  <c r="T4363" i="4"/>
  <c r="U4363" i="4"/>
  <c r="V4363" i="4"/>
  <c r="W4363" i="4"/>
  <c r="X4363" i="4"/>
  <c r="S4364" i="4"/>
  <c r="T4364" i="4"/>
  <c r="U4364" i="4"/>
  <c r="V4364" i="4"/>
  <c r="W4364" i="4"/>
  <c r="X4364" i="4"/>
  <c r="S4365" i="4"/>
  <c r="T4365" i="4"/>
  <c r="U4365" i="4"/>
  <c r="V4365" i="4"/>
  <c r="W4365" i="4"/>
  <c r="X4365" i="4"/>
  <c r="S4366" i="4"/>
  <c r="T4366" i="4"/>
  <c r="U4366" i="4"/>
  <c r="V4366" i="4"/>
  <c r="W4366" i="4"/>
  <c r="X4366" i="4"/>
  <c r="S4367" i="4"/>
  <c r="T4367" i="4"/>
  <c r="U4367" i="4"/>
  <c r="V4367" i="4"/>
  <c r="W4367" i="4"/>
  <c r="X4367" i="4"/>
  <c r="S4368" i="4"/>
  <c r="T4368" i="4"/>
  <c r="U4368" i="4"/>
  <c r="V4368" i="4"/>
  <c r="W4368" i="4"/>
  <c r="X4368" i="4"/>
  <c r="S4369" i="4"/>
  <c r="T4369" i="4"/>
  <c r="U4369" i="4"/>
  <c r="V4369" i="4"/>
  <c r="W4369" i="4"/>
  <c r="X4369" i="4"/>
  <c r="S4370" i="4"/>
  <c r="T4370" i="4"/>
  <c r="U4370" i="4"/>
  <c r="V4370" i="4"/>
  <c r="W4370" i="4"/>
  <c r="X4370" i="4"/>
  <c r="S4371" i="4"/>
  <c r="T4371" i="4"/>
  <c r="U4371" i="4"/>
  <c r="V4371" i="4"/>
  <c r="W4371" i="4"/>
  <c r="X4371" i="4"/>
  <c r="S4372" i="4"/>
  <c r="T4372" i="4"/>
  <c r="U4372" i="4"/>
  <c r="V4372" i="4"/>
  <c r="W4372" i="4"/>
  <c r="X4372" i="4"/>
  <c r="S4373" i="4"/>
  <c r="T4373" i="4"/>
  <c r="U4373" i="4"/>
  <c r="V4373" i="4"/>
  <c r="W4373" i="4"/>
  <c r="X4373" i="4"/>
  <c r="S4374" i="4"/>
  <c r="T4374" i="4"/>
  <c r="U4374" i="4"/>
  <c r="V4374" i="4"/>
  <c r="W4374" i="4"/>
  <c r="X4374" i="4"/>
  <c r="S4375" i="4"/>
  <c r="T4375" i="4"/>
  <c r="U4375" i="4"/>
  <c r="V4375" i="4"/>
  <c r="W4375" i="4"/>
  <c r="X4375" i="4"/>
  <c r="S4376" i="4"/>
  <c r="T4376" i="4"/>
  <c r="U4376" i="4"/>
  <c r="V4376" i="4"/>
  <c r="W4376" i="4"/>
  <c r="X4376" i="4"/>
  <c r="S4377" i="4"/>
  <c r="T4377" i="4"/>
  <c r="U4377" i="4"/>
  <c r="V4377" i="4"/>
  <c r="W4377" i="4"/>
  <c r="X4377" i="4"/>
  <c r="S4378" i="4"/>
  <c r="T4378" i="4"/>
  <c r="U4378" i="4"/>
  <c r="V4378" i="4"/>
  <c r="W4378" i="4"/>
  <c r="X4378" i="4"/>
  <c r="S4379" i="4"/>
  <c r="T4379" i="4"/>
  <c r="U4379" i="4"/>
  <c r="V4379" i="4"/>
  <c r="W4379" i="4"/>
  <c r="X4379" i="4"/>
  <c r="S4380" i="4"/>
  <c r="T4380" i="4"/>
  <c r="U4380" i="4"/>
  <c r="V4380" i="4"/>
  <c r="W4380" i="4"/>
  <c r="X4380" i="4"/>
  <c r="S4381" i="4"/>
  <c r="T4381" i="4"/>
  <c r="U4381" i="4"/>
  <c r="V4381" i="4"/>
  <c r="W4381" i="4"/>
  <c r="X4381" i="4"/>
  <c r="S4382" i="4"/>
  <c r="T4382" i="4"/>
  <c r="U4382" i="4"/>
  <c r="V4382" i="4"/>
  <c r="W4382" i="4"/>
  <c r="X4382" i="4"/>
  <c r="S4383" i="4"/>
  <c r="T4383" i="4"/>
  <c r="U4383" i="4"/>
  <c r="V4383" i="4"/>
  <c r="W4383" i="4"/>
  <c r="X4383" i="4"/>
  <c r="S4384" i="4"/>
  <c r="T4384" i="4"/>
  <c r="U4384" i="4"/>
  <c r="V4384" i="4"/>
  <c r="W4384" i="4"/>
  <c r="X4384" i="4"/>
  <c r="S4385" i="4"/>
  <c r="T4385" i="4"/>
  <c r="U4385" i="4"/>
  <c r="V4385" i="4"/>
  <c r="W4385" i="4"/>
  <c r="X4385" i="4"/>
  <c r="S4386" i="4"/>
  <c r="T4386" i="4"/>
  <c r="U4386" i="4"/>
  <c r="V4386" i="4"/>
  <c r="W4386" i="4"/>
  <c r="X4386" i="4"/>
  <c r="S4387" i="4"/>
  <c r="T4387" i="4"/>
  <c r="U4387" i="4"/>
  <c r="V4387" i="4"/>
  <c r="W4387" i="4"/>
  <c r="X4387" i="4"/>
  <c r="S4388" i="4"/>
  <c r="T4388" i="4"/>
  <c r="U4388" i="4"/>
  <c r="V4388" i="4"/>
  <c r="W4388" i="4"/>
  <c r="X4388" i="4"/>
  <c r="S4389" i="4"/>
  <c r="T4389" i="4"/>
  <c r="U4389" i="4"/>
  <c r="V4389" i="4"/>
  <c r="W4389" i="4"/>
  <c r="X4389" i="4"/>
  <c r="S4390" i="4"/>
  <c r="T4390" i="4"/>
  <c r="U4390" i="4"/>
  <c r="V4390" i="4"/>
  <c r="W4390" i="4"/>
  <c r="X4390" i="4"/>
  <c r="S4391" i="4"/>
  <c r="T4391" i="4"/>
  <c r="U4391" i="4"/>
  <c r="V4391" i="4"/>
  <c r="W4391" i="4"/>
  <c r="X4391" i="4"/>
  <c r="S4392" i="4"/>
  <c r="T4392" i="4"/>
  <c r="U4392" i="4"/>
  <c r="V4392" i="4"/>
  <c r="W4392" i="4"/>
  <c r="X4392" i="4"/>
  <c r="S4393" i="4"/>
  <c r="T4393" i="4"/>
  <c r="U4393" i="4"/>
  <c r="V4393" i="4"/>
  <c r="W4393" i="4"/>
  <c r="X4393" i="4"/>
  <c r="S4394" i="4"/>
  <c r="T4394" i="4"/>
  <c r="U4394" i="4"/>
  <c r="V4394" i="4"/>
  <c r="W4394" i="4"/>
  <c r="X4394" i="4"/>
  <c r="S4395" i="4"/>
  <c r="T4395" i="4"/>
  <c r="U4395" i="4"/>
  <c r="V4395" i="4"/>
  <c r="W4395" i="4"/>
  <c r="X4395" i="4"/>
  <c r="S4396" i="4"/>
  <c r="T4396" i="4"/>
  <c r="U4396" i="4"/>
  <c r="V4396" i="4"/>
  <c r="W4396" i="4"/>
  <c r="X4396" i="4"/>
  <c r="S4397" i="4"/>
  <c r="T4397" i="4"/>
  <c r="U4397" i="4"/>
  <c r="V4397" i="4"/>
  <c r="W4397" i="4"/>
  <c r="X4397" i="4"/>
  <c r="S4398" i="4"/>
  <c r="T4398" i="4"/>
  <c r="U4398" i="4"/>
  <c r="V4398" i="4"/>
  <c r="W4398" i="4"/>
  <c r="X4398" i="4"/>
  <c r="S4399" i="4"/>
  <c r="T4399" i="4"/>
  <c r="U4399" i="4"/>
  <c r="V4399" i="4"/>
  <c r="W4399" i="4"/>
  <c r="X4399" i="4"/>
  <c r="S4400" i="4"/>
  <c r="T4400" i="4"/>
  <c r="U4400" i="4"/>
  <c r="V4400" i="4"/>
  <c r="W4400" i="4"/>
  <c r="X4400" i="4"/>
  <c r="S4401" i="4"/>
  <c r="T4401" i="4"/>
  <c r="U4401" i="4"/>
  <c r="V4401" i="4"/>
  <c r="W4401" i="4"/>
  <c r="X4401" i="4"/>
  <c r="S4402" i="4"/>
  <c r="T4402" i="4"/>
  <c r="U4402" i="4"/>
  <c r="V4402" i="4"/>
  <c r="W4402" i="4"/>
  <c r="X4402" i="4"/>
  <c r="S4403" i="4"/>
  <c r="T4403" i="4"/>
  <c r="U4403" i="4"/>
  <c r="V4403" i="4"/>
  <c r="W4403" i="4"/>
  <c r="X4403" i="4"/>
  <c r="S4404" i="4"/>
  <c r="T4404" i="4"/>
  <c r="U4404" i="4"/>
  <c r="V4404" i="4"/>
  <c r="W4404" i="4"/>
  <c r="X4404" i="4"/>
  <c r="S4405" i="4"/>
  <c r="T4405" i="4"/>
  <c r="U4405" i="4"/>
  <c r="V4405" i="4"/>
  <c r="W4405" i="4"/>
  <c r="X4405" i="4"/>
  <c r="S4406" i="4"/>
  <c r="T4406" i="4"/>
  <c r="U4406" i="4"/>
  <c r="V4406" i="4"/>
  <c r="W4406" i="4"/>
  <c r="X4406" i="4"/>
  <c r="S4407" i="4"/>
  <c r="T4407" i="4"/>
  <c r="U4407" i="4"/>
  <c r="V4407" i="4"/>
  <c r="W4407" i="4"/>
  <c r="X4407" i="4"/>
  <c r="S4408" i="4"/>
  <c r="T4408" i="4"/>
  <c r="U4408" i="4"/>
  <c r="V4408" i="4"/>
  <c r="W4408" i="4"/>
  <c r="X4408" i="4"/>
  <c r="S4409" i="4"/>
  <c r="T4409" i="4"/>
  <c r="U4409" i="4"/>
  <c r="V4409" i="4"/>
  <c r="W4409" i="4"/>
  <c r="X4409" i="4"/>
  <c r="S4410" i="4"/>
  <c r="T4410" i="4"/>
  <c r="U4410" i="4"/>
  <c r="V4410" i="4"/>
  <c r="W4410" i="4"/>
  <c r="X4410" i="4"/>
  <c r="S4411" i="4"/>
  <c r="T4411" i="4"/>
  <c r="U4411" i="4"/>
  <c r="V4411" i="4"/>
  <c r="W4411" i="4"/>
  <c r="X4411" i="4"/>
  <c r="S4412" i="4"/>
  <c r="T4412" i="4"/>
  <c r="U4412" i="4"/>
  <c r="V4412" i="4"/>
  <c r="W4412" i="4"/>
  <c r="X4412" i="4"/>
  <c r="S4413" i="4"/>
  <c r="T4413" i="4"/>
  <c r="U4413" i="4"/>
  <c r="V4413" i="4"/>
  <c r="W4413" i="4"/>
  <c r="X4413" i="4"/>
  <c r="S4414" i="4"/>
  <c r="T4414" i="4"/>
  <c r="U4414" i="4"/>
  <c r="V4414" i="4"/>
  <c r="W4414" i="4"/>
  <c r="X4414" i="4"/>
  <c r="S4415" i="4"/>
  <c r="T4415" i="4"/>
  <c r="U4415" i="4"/>
  <c r="V4415" i="4"/>
  <c r="W4415" i="4"/>
  <c r="X4415" i="4"/>
  <c r="S4416" i="4"/>
  <c r="T4416" i="4"/>
  <c r="U4416" i="4"/>
  <c r="V4416" i="4"/>
  <c r="W4416" i="4"/>
  <c r="X4416" i="4"/>
  <c r="S4417" i="4"/>
  <c r="T4417" i="4"/>
  <c r="U4417" i="4"/>
  <c r="V4417" i="4"/>
  <c r="W4417" i="4"/>
  <c r="X4417" i="4"/>
  <c r="S4418" i="4"/>
  <c r="T4418" i="4"/>
  <c r="U4418" i="4"/>
  <c r="V4418" i="4"/>
  <c r="W4418" i="4"/>
  <c r="X4418" i="4"/>
  <c r="S4419" i="4"/>
  <c r="T4419" i="4"/>
  <c r="U4419" i="4"/>
  <c r="V4419" i="4"/>
  <c r="W4419" i="4"/>
  <c r="X4419" i="4"/>
  <c r="S4420" i="4"/>
  <c r="T4420" i="4"/>
  <c r="U4420" i="4"/>
  <c r="V4420" i="4"/>
  <c r="W4420" i="4"/>
  <c r="X4420" i="4"/>
  <c r="S4421" i="4"/>
  <c r="T4421" i="4"/>
  <c r="U4421" i="4"/>
  <c r="V4421" i="4"/>
  <c r="W4421" i="4"/>
  <c r="X4421" i="4"/>
  <c r="S4422" i="4"/>
  <c r="T4422" i="4"/>
  <c r="U4422" i="4"/>
  <c r="V4422" i="4"/>
  <c r="W4422" i="4"/>
  <c r="X4422" i="4"/>
  <c r="S4423" i="4"/>
  <c r="T4423" i="4"/>
  <c r="U4423" i="4"/>
  <c r="V4423" i="4"/>
  <c r="W4423" i="4"/>
  <c r="X4423" i="4"/>
  <c r="S4424" i="4"/>
  <c r="T4424" i="4"/>
  <c r="U4424" i="4"/>
  <c r="V4424" i="4"/>
  <c r="W4424" i="4"/>
  <c r="X4424" i="4"/>
  <c r="S4425" i="4"/>
  <c r="T4425" i="4"/>
  <c r="U4425" i="4"/>
  <c r="V4425" i="4"/>
  <c r="W4425" i="4"/>
  <c r="X4425" i="4"/>
  <c r="S4426" i="4"/>
  <c r="T4426" i="4"/>
  <c r="U4426" i="4"/>
  <c r="V4426" i="4"/>
  <c r="W4426" i="4"/>
  <c r="X4426" i="4"/>
  <c r="S4427" i="4"/>
  <c r="T4427" i="4"/>
  <c r="U4427" i="4"/>
  <c r="V4427" i="4"/>
  <c r="W4427" i="4"/>
  <c r="X4427" i="4"/>
  <c r="S4428" i="4"/>
  <c r="T4428" i="4"/>
  <c r="U4428" i="4"/>
  <c r="V4428" i="4"/>
  <c r="W4428" i="4"/>
  <c r="X4428" i="4"/>
  <c r="S4429" i="4"/>
  <c r="T4429" i="4"/>
  <c r="U4429" i="4"/>
  <c r="V4429" i="4"/>
  <c r="W4429" i="4"/>
  <c r="X4429" i="4"/>
  <c r="S4430" i="4"/>
  <c r="T4430" i="4"/>
  <c r="U4430" i="4"/>
  <c r="V4430" i="4"/>
  <c r="W4430" i="4"/>
  <c r="X4430" i="4"/>
  <c r="S4431" i="4"/>
  <c r="T4431" i="4"/>
  <c r="U4431" i="4"/>
  <c r="V4431" i="4"/>
  <c r="W4431" i="4"/>
  <c r="X4431" i="4"/>
  <c r="S4432" i="4"/>
  <c r="T4432" i="4"/>
  <c r="U4432" i="4"/>
  <c r="V4432" i="4"/>
  <c r="W4432" i="4"/>
  <c r="X4432" i="4"/>
  <c r="S4433" i="4"/>
  <c r="T4433" i="4"/>
  <c r="U4433" i="4"/>
  <c r="V4433" i="4"/>
  <c r="W4433" i="4"/>
  <c r="X4433" i="4"/>
  <c r="S4434" i="4"/>
  <c r="T4434" i="4"/>
  <c r="U4434" i="4"/>
  <c r="V4434" i="4"/>
  <c r="W4434" i="4"/>
  <c r="X4434" i="4"/>
  <c r="S4435" i="4"/>
  <c r="T4435" i="4"/>
  <c r="U4435" i="4"/>
  <c r="V4435" i="4"/>
  <c r="W4435" i="4"/>
  <c r="X4435" i="4"/>
  <c r="S4436" i="4"/>
  <c r="T4436" i="4"/>
  <c r="U4436" i="4"/>
  <c r="V4436" i="4"/>
  <c r="W4436" i="4"/>
  <c r="X4436" i="4"/>
  <c r="S4437" i="4"/>
  <c r="T4437" i="4"/>
  <c r="U4437" i="4"/>
  <c r="V4437" i="4"/>
  <c r="W4437" i="4"/>
  <c r="X4437" i="4"/>
  <c r="S4438" i="4"/>
  <c r="T4438" i="4"/>
  <c r="U4438" i="4"/>
  <c r="V4438" i="4"/>
  <c r="W4438" i="4"/>
  <c r="X4438" i="4"/>
  <c r="S4439" i="4"/>
  <c r="T4439" i="4"/>
  <c r="U4439" i="4"/>
  <c r="V4439" i="4"/>
  <c r="W4439" i="4"/>
  <c r="X4439" i="4"/>
  <c r="S4440" i="4"/>
  <c r="T4440" i="4"/>
  <c r="U4440" i="4"/>
  <c r="V4440" i="4"/>
  <c r="W4440" i="4"/>
  <c r="X4440" i="4"/>
  <c r="S4441" i="4"/>
  <c r="T4441" i="4"/>
  <c r="U4441" i="4"/>
  <c r="V4441" i="4"/>
  <c r="W4441" i="4"/>
  <c r="X4441" i="4"/>
  <c r="S4442" i="4"/>
  <c r="T4442" i="4"/>
  <c r="U4442" i="4"/>
  <c r="V4442" i="4"/>
  <c r="W4442" i="4"/>
  <c r="X4442" i="4"/>
  <c r="S4443" i="4"/>
  <c r="T4443" i="4"/>
  <c r="U4443" i="4"/>
  <c r="V4443" i="4"/>
  <c r="W4443" i="4"/>
  <c r="X4443" i="4"/>
  <c r="S4444" i="4"/>
  <c r="T4444" i="4"/>
  <c r="U4444" i="4"/>
  <c r="V4444" i="4"/>
  <c r="W4444" i="4"/>
  <c r="X4444" i="4"/>
  <c r="S4445" i="4"/>
  <c r="T4445" i="4"/>
  <c r="U4445" i="4"/>
  <c r="V4445" i="4"/>
  <c r="W4445" i="4"/>
  <c r="X4445" i="4"/>
  <c r="S4446" i="4"/>
  <c r="T4446" i="4"/>
  <c r="U4446" i="4"/>
  <c r="V4446" i="4"/>
  <c r="W4446" i="4"/>
  <c r="X4446" i="4"/>
  <c r="S4447" i="4"/>
  <c r="T4447" i="4"/>
  <c r="U4447" i="4"/>
  <c r="V4447" i="4"/>
  <c r="W4447" i="4"/>
  <c r="X4447" i="4"/>
  <c r="S4448" i="4"/>
  <c r="T4448" i="4"/>
  <c r="U4448" i="4"/>
  <c r="V4448" i="4"/>
  <c r="W4448" i="4"/>
  <c r="X4448" i="4"/>
  <c r="S4449" i="4"/>
  <c r="T4449" i="4"/>
  <c r="U4449" i="4"/>
  <c r="V4449" i="4"/>
  <c r="W4449" i="4"/>
  <c r="X4449" i="4"/>
  <c r="S4450" i="4"/>
  <c r="T4450" i="4"/>
  <c r="U4450" i="4"/>
  <c r="V4450" i="4"/>
  <c r="W4450" i="4"/>
  <c r="X4450" i="4"/>
  <c r="S4451" i="4"/>
  <c r="T4451" i="4"/>
  <c r="U4451" i="4"/>
  <c r="V4451" i="4"/>
  <c r="W4451" i="4"/>
  <c r="X4451" i="4"/>
  <c r="S4452" i="4"/>
  <c r="T4452" i="4"/>
  <c r="U4452" i="4"/>
  <c r="V4452" i="4"/>
  <c r="W4452" i="4"/>
  <c r="X4452" i="4"/>
  <c r="S4453" i="4"/>
  <c r="T4453" i="4"/>
  <c r="U4453" i="4"/>
  <c r="V4453" i="4"/>
  <c r="W4453" i="4"/>
  <c r="X4453" i="4"/>
  <c r="S4454" i="4"/>
  <c r="T4454" i="4"/>
  <c r="U4454" i="4"/>
  <c r="V4454" i="4"/>
  <c r="W4454" i="4"/>
  <c r="X4454" i="4"/>
  <c r="S4455" i="4"/>
  <c r="T4455" i="4"/>
  <c r="U4455" i="4"/>
  <c r="V4455" i="4"/>
  <c r="W4455" i="4"/>
  <c r="X4455" i="4"/>
  <c r="S4456" i="4"/>
  <c r="T4456" i="4"/>
  <c r="U4456" i="4"/>
  <c r="V4456" i="4"/>
  <c r="W4456" i="4"/>
  <c r="X4456" i="4"/>
  <c r="S4457" i="4"/>
  <c r="T4457" i="4"/>
  <c r="U4457" i="4"/>
  <c r="V4457" i="4"/>
  <c r="W4457" i="4"/>
  <c r="X4457" i="4"/>
  <c r="S4458" i="4"/>
  <c r="T4458" i="4"/>
  <c r="U4458" i="4"/>
  <c r="V4458" i="4"/>
  <c r="W4458" i="4"/>
  <c r="X4458" i="4"/>
  <c r="S4459" i="4"/>
  <c r="T4459" i="4"/>
  <c r="U4459" i="4"/>
  <c r="V4459" i="4"/>
  <c r="W4459" i="4"/>
  <c r="X4459" i="4"/>
  <c r="S4460" i="4"/>
  <c r="T4460" i="4"/>
  <c r="U4460" i="4"/>
  <c r="V4460" i="4"/>
  <c r="W4460" i="4"/>
  <c r="X4460" i="4"/>
  <c r="S4461" i="4"/>
  <c r="T4461" i="4"/>
  <c r="U4461" i="4"/>
  <c r="V4461" i="4"/>
  <c r="W4461" i="4"/>
  <c r="X4461" i="4"/>
  <c r="S4462" i="4"/>
  <c r="T4462" i="4"/>
  <c r="U4462" i="4"/>
  <c r="V4462" i="4"/>
  <c r="W4462" i="4"/>
  <c r="X4462" i="4"/>
  <c r="S4463" i="4"/>
  <c r="T4463" i="4"/>
  <c r="U4463" i="4"/>
  <c r="V4463" i="4"/>
  <c r="W4463" i="4"/>
  <c r="X4463" i="4"/>
  <c r="S4464" i="4"/>
  <c r="T4464" i="4"/>
  <c r="U4464" i="4"/>
  <c r="V4464" i="4"/>
  <c r="W4464" i="4"/>
  <c r="X4464" i="4"/>
  <c r="S4465" i="4"/>
  <c r="T4465" i="4"/>
  <c r="U4465" i="4"/>
  <c r="V4465" i="4"/>
  <c r="W4465" i="4"/>
  <c r="X4465" i="4"/>
  <c r="S4466" i="4"/>
  <c r="T4466" i="4"/>
  <c r="U4466" i="4"/>
  <c r="V4466" i="4"/>
  <c r="W4466" i="4"/>
  <c r="X4466" i="4"/>
  <c r="S4467" i="4"/>
  <c r="T4467" i="4"/>
  <c r="U4467" i="4"/>
  <c r="V4467" i="4"/>
  <c r="W4467" i="4"/>
  <c r="X4467" i="4"/>
  <c r="S4468" i="4"/>
  <c r="T4468" i="4"/>
  <c r="U4468" i="4"/>
  <c r="V4468" i="4"/>
  <c r="W4468" i="4"/>
  <c r="X4468" i="4"/>
  <c r="S4469" i="4"/>
  <c r="T4469" i="4"/>
  <c r="U4469" i="4"/>
  <c r="V4469" i="4"/>
  <c r="W4469" i="4"/>
  <c r="X4469" i="4"/>
  <c r="S4470" i="4"/>
  <c r="T4470" i="4"/>
  <c r="U4470" i="4"/>
  <c r="V4470" i="4"/>
  <c r="W4470" i="4"/>
  <c r="X4470" i="4"/>
  <c r="S4471" i="4"/>
  <c r="T4471" i="4"/>
  <c r="U4471" i="4"/>
  <c r="V4471" i="4"/>
  <c r="W4471" i="4"/>
  <c r="X4471" i="4"/>
  <c r="S4472" i="4"/>
  <c r="T4472" i="4"/>
  <c r="U4472" i="4"/>
  <c r="V4472" i="4"/>
  <c r="W4472" i="4"/>
  <c r="X4472" i="4"/>
  <c r="S4473" i="4"/>
  <c r="T4473" i="4"/>
  <c r="U4473" i="4"/>
  <c r="V4473" i="4"/>
  <c r="W4473" i="4"/>
  <c r="X4473" i="4"/>
  <c r="S4474" i="4"/>
  <c r="T4474" i="4"/>
  <c r="U4474" i="4"/>
  <c r="V4474" i="4"/>
  <c r="W4474" i="4"/>
  <c r="X4474" i="4"/>
  <c r="S4475" i="4"/>
  <c r="T4475" i="4"/>
  <c r="U4475" i="4"/>
  <c r="V4475" i="4"/>
  <c r="W4475" i="4"/>
  <c r="X4475" i="4"/>
  <c r="S4476" i="4"/>
  <c r="T4476" i="4"/>
  <c r="U4476" i="4"/>
  <c r="V4476" i="4"/>
  <c r="W4476" i="4"/>
  <c r="X4476" i="4"/>
  <c r="S4477" i="4"/>
  <c r="T4477" i="4"/>
  <c r="U4477" i="4"/>
  <c r="V4477" i="4"/>
  <c r="W4477" i="4"/>
  <c r="X4477" i="4"/>
  <c r="S4478" i="4"/>
  <c r="T4478" i="4"/>
  <c r="U4478" i="4"/>
  <c r="V4478" i="4"/>
  <c r="W4478" i="4"/>
  <c r="X4478" i="4"/>
  <c r="S4479" i="4"/>
  <c r="T4479" i="4"/>
  <c r="U4479" i="4"/>
  <c r="V4479" i="4"/>
  <c r="W4479" i="4"/>
  <c r="X4479" i="4"/>
  <c r="S4480" i="4"/>
  <c r="T4480" i="4"/>
  <c r="U4480" i="4"/>
  <c r="V4480" i="4"/>
  <c r="W4480" i="4"/>
  <c r="X4480" i="4"/>
  <c r="S4481" i="4"/>
  <c r="T4481" i="4"/>
  <c r="U4481" i="4"/>
  <c r="V4481" i="4"/>
  <c r="W4481" i="4"/>
  <c r="X4481" i="4"/>
  <c r="S4482" i="4"/>
  <c r="T4482" i="4"/>
  <c r="U4482" i="4"/>
  <c r="V4482" i="4"/>
  <c r="W4482" i="4"/>
  <c r="X4482" i="4"/>
  <c r="S4483" i="4"/>
  <c r="T4483" i="4"/>
  <c r="U4483" i="4"/>
  <c r="V4483" i="4"/>
  <c r="W4483" i="4"/>
  <c r="X4483" i="4"/>
  <c r="S4484" i="4"/>
  <c r="T4484" i="4"/>
  <c r="U4484" i="4"/>
  <c r="V4484" i="4"/>
  <c r="W4484" i="4"/>
  <c r="X4484" i="4"/>
  <c r="S4485" i="4"/>
  <c r="T4485" i="4"/>
  <c r="U4485" i="4"/>
  <c r="V4485" i="4"/>
  <c r="W4485" i="4"/>
  <c r="X4485" i="4"/>
  <c r="S4486" i="4"/>
  <c r="T4486" i="4"/>
  <c r="U4486" i="4"/>
  <c r="V4486" i="4"/>
  <c r="W4486" i="4"/>
  <c r="X4486" i="4"/>
  <c r="S4487" i="4"/>
  <c r="T4487" i="4"/>
  <c r="U4487" i="4"/>
  <c r="V4487" i="4"/>
  <c r="W4487" i="4"/>
  <c r="X4487" i="4"/>
  <c r="S4488" i="4"/>
  <c r="T4488" i="4"/>
  <c r="U4488" i="4"/>
  <c r="V4488" i="4"/>
  <c r="W4488" i="4"/>
  <c r="X4488" i="4"/>
  <c r="S4489" i="4"/>
  <c r="T4489" i="4"/>
  <c r="U4489" i="4"/>
  <c r="V4489" i="4"/>
  <c r="W4489" i="4"/>
  <c r="X4489" i="4"/>
  <c r="S4490" i="4"/>
  <c r="T4490" i="4"/>
  <c r="U4490" i="4"/>
  <c r="V4490" i="4"/>
  <c r="W4490" i="4"/>
  <c r="X4490" i="4"/>
  <c r="S4491" i="4"/>
  <c r="T4491" i="4"/>
  <c r="U4491" i="4"/>
  <c r="V4491" i="4"/>
  <c r="W4491" i="4"/>
  <c r="X4491" i="4"/>
  <c r="S4492" i="4"/>
  <c r="T4492" i="4"/>
  <c r="U4492" i="4"/>
  <c r="V4492" i="4"/>
  <c r="W4492" i="4"/>
  <c r="X4492" i="4"/>
  <c r="S4493" i="4"/>
  <c r="T4493" i="4"/>
  <c r="U4493" i="4"/>
  <c r="V4493" i="4"/>
  <c r="W4493" i="4"/>
  <c r="X4493" i="4"/>
  <c r="S4494" i="4"/>
  <c r="T4494" i="4"/>
  <c r="U4494" i="4"/>
  <c r="V4494" i="4"/>
  <c r="W4494" i="4"/>
  <c r="X4494" i="4"/>
  <c r="S4495" i="4"/>
  <c r="T4495" i="4"/>
  <c r="U4495" i="4"/>
  <c r="V4495" i="4"/>
  <c r="W4495" i="4"/>
  <c r="X4495" i="4"/>
  <c r="S4496" i="4"/>
  <c r="T4496" i="4"/>
  <c r="U4496" i="4"/>
  <c r="V4496" i="4"/>
  <c r="W4496" i="4"/>
  <c r="X4496" i="4"/>
  <c r="S4497" i="4"/>
  <c r="T4497" i="4"/>
  <c r="U4497" i="4"/>
  <c r="V4497" i="4"/>
  <c r="W4497" i="4"/>
  <c r="X4497" i="4"/>
  <c r="S4498" i="4"/>
  <c r="T4498" i="4"/>
  <c r="U4498" i="4"/>
  <c r="V4498" i="4"/>
  <c r="W4498" i="4"/>
  <c r="X4498" i="4"/>
  <c r="S4499" i="4"/>
  <c r="T4499" i="4"/>
  <c r="U4499" i="4"/>
  <c r="V4499" i="4"/>
  <c r="W4499" i="4"/>
  <c r="X4499" i="4"/>
  <c r="S4500" i="4"/>
  <c r="T4500" i="4"/>
  <c r="U4500" i="4"/>
  <c r="V4500" i="4"/>
  <c r="W4500" i="4"/>
  <c r="X4500" i="4"/>
  <c r="S4501" i="4"/>
  <c r="T4501" i="4"/>
  <c r="U4501" i="4"/>
  <c r="V4501" i="4"/>
  <c r="W4501" i="4"/>
  <c r="X4501" i="4"/>
  <c r="S4502" i="4"/>
  <c r="T4502" i="4"/>
  <c r="U4502" i="4"/>
  <c r="V4502" i="4"/>
  <c r="W4502" i="4"/>
  <c r="X4502" i="4"/>
  <c r="S4503" i="4"/>
  <c r="T4503" i="4"/>
  <c r="U4503" i="4"/>
  <c r="V4503" i="4"/>
  <c r="W4503" i="4"/>
  <c r="X4503" i="4"/>
  <c r="S4504" i="4"/>
  <c r="T4504" i="4"/>
  <c r="U4504" i="4"/>
  <c r="V4504" i="4"/>
  <c r="W4504" i="4"/>
  <c r="X4504" i="4"/>
  <c r="S4505" i="4"/>
  <c r="T4505" i="4"/>
  <c r="U4505" i="4"/>
  <c r="V4505" i="4"/>
  <c r="W4505" i="4"/>
  <c r="X4505" i="4"/>
  <c r="S4506" i="4"/>
  <c r="T4506" i="4"/>
  <c r="U4506" i="4"/>
  <c r="V4506" i="4"/>
  <c r="W4506" i="4"/>
  <c r="X4506" i="4"/>
  <c r="S4507" i="4"/>
  <c r="T4507" i="4"/>
  <c r="U4507" i="4"/>
  <c r="V4507" i="4"/>
  <c r="W4507" i="4"/>
  <c r="X4507" i="4"/>
  <c r="S4508" i="4"/>
  <c r="T4508" i="4"/>
  <c r="U4508" i="4"/>
  <c r="V4508" i="4"/>
  <c r="W4508" i="4"/>
  <c r="X4508" i="4"/>
  <c r="S4509" i="4"/>
  <c r="T4509" i="4"/>
  <c r="U4509" i="4"/>
  <c r="V4509" i="4"/>
  <c r="W4509" i="4"/>
  <c r="X4509" i="4"/>
  <c r="S4510" i="4"/>
  <c r="T4510" i="4"/>
  <c r="U4510" i="4"/>
  <c r="V4510" i="4"/>
  <c r="W4510" i="4"/>
  <c r="X4510" i="4"/>
  <c r="S4511" i="4"/>
  <c r="T4511" i="4"/>
  <c r="U4511" i="4"/>
  <c r="V4511" i="4"/>
  <c r="W4511" i="4"/>
  <c r="X4511" i="4"/>
  <c r="S4512" i="4"/>
  <c r="T4512" i="4"/>
  <c r="U4512" i="4"/>
  <c r="V4512" i="4"/>
  <c r="W4512" i="4"/>
  <c r="X4512" i="4"/>
  <c r="S4513" i="4"/>
  <c r="T4513" i="4"/>
  <c r="U4513" i="4"/>
  <c r="V4513" i="4"/>
  <c r="W4513" i="4"/>
  <c r="X4513" i="4"/>
  <c r="S4514" i="4"/>
  <c r="T4514" i="4"/>
  <c r="U4514" i="4"/>
  <c r="V4514" i="4"/>
  <c r="W4514" i="4"/>
  <c r="X4514" i="4"/>
  <c r="S4515" i="4"/>
  <c r="T4515" i="4"/>
  <c r="U4515" i="4"/>
  <c r="V4515" i="4"/>
  <c r="W4515" i="4"/>
  <c r="X4515" i="4"/>
  <c r="S4516" i="4"/>
  <c r="T4516" i="4"/>
  <c r="U4516" i="4"/>
  <c r="V4516" i="4"/>
  <c r="W4516" i="4"/>
  <c r="X4516" i="4"/>
  <c r="S4517" i="4"/>
  <c r="T4517" i="4"/>
  <c r="U4517" i="4"/>
  <c r="V4517" i="4"/>
  <c r="W4517" i="4"/>
  <c r="X4517" i="4"/>
  <c r="S4518" i="4"/>
  <c r="T4518" i="4"/>
  <c r="U4518" i="4"/>
  <c r="V4518" i="4"/>
  <c r="W4518" i="4"/>
  <c r="X4518" i="4"/>
  <c r="S4519" i="4"/>
  <c r="T4519" i="4"/>
  <c r="U4519" i="4"/>
  <c r="V4519" i="4"/>
  <c r="W4519" i="4"/>
  <c r="X4519" i="4"/>
  <c r="S4520" i="4"/>
  <c r="T4520" i="4"/>
  <c r="U4520" i="4"/>
  <c r="V4520" i="4"/>
  <c r="W4520" i="4"/>
  <c r="X4520" i="4"/>
  <c r="S4521" i="4"/>
  <c r="T4521" i="4"/>
  <c r="U4521" i="4"/>
  <c r="V4521" i="4"/>
  <c r="W4521" i="4"/>
  <c r="X4521" i="4"/>
  <c r="S4522" i="4"/>
  <c r="T4522" i="4"/>
  <c r="U4522" i="4"/>
  <c r="V4522" i="4"/>
  <c r="W4522" i="4"/>
  <c r="X4522" i="4"/>
  <c r="S4523" i="4"/>
  <c r="T4523" i="4"/>
  <c r="U4523" i="4"/>
  <c r="V4523" i="4"/>
  <c r="W4523" i="4"/>
  <c r="X4523" i="4"/>
  <c r="S4524" i="4"/>
  <c r="T4524" i="4"/>
  <c r="U4524" i="4"/>
  <c r="V4524" i="4"/>
  <c r="W4524" i="4"/>
  <c r="X4524" i="4"/>
  <c r="S4525" i="4"/>
  <c r="T4525" i="4"/>
  <c r="U4525" i="4"/>
  <c r="V4525" i="4"/>
  <c r="W4525" i="4"/>
  <c r="X4525" i="4"/>
  <c r="S4526" i="4"/>
  <c r="T4526" i="4"/>
  <c r="U4526" i="4"/>
  <c r="V4526" i="4"/>
  <c r="W4526" i="4"/>
  <c r="X4526" i="4"/>
  <c r="S4527" i="4"/>
  <c r="T4527" i="4"/>
  <c r="U4527" i="4"/>
  <c r="V4527" i="4"/>
  <c r="W4527" i="4"/>
  <c r="X4527" i="4"/>
  <c r="S4528" i="4"/>
  <c r="T4528" i="4"/>
  <c r="U4528" i="4"/>
  <c r="V4528" i="4"/>
  <c r="W4528" i="4"/>
  <c r="X4528" i="4"/>
  <c r="S4529" i="4"/>
  <c r="T4529" i="4"/>
  <c r="U4529" i="4"/>
  <c r="V4529" i="4"/>
  <c r="W4529" i="4"/>
  <c r="X4529" i="4"/>
  <c r="S4530" i="4"/>
  <c r="T4530" i="4"/>
  <c r="U4530" i="4"/>
  <c r="V4530" i="4"/>
  <c r="W4530" i="4"/>
  <c r="X4530" i="4"/>
  <c r="S4531" i="4"/>
  <c r="T4531" i="4"/>
  <c r="U4531" i="4"/>
  <c r="V4531" i="4"/>
  <c r="W4531" i="4"/>
  <c r="X4531" i="4"/>
  <c r="S4532" i="4"/>
  <c r="T4532" i="4"/>
  <c r="U4532" i="4"/>
  <c r="V4532" i="4"/>
  <c r="W4532" i="4"/>
  <c r="X4532" i="4"/>
  <c r="S4533" i="4"/>
  <c r="T4533" i="4"/>
  <c r="U4533" i="4"/>
  <c r="V4533" i="4"/>
  <c r="W4533" i="4"/>
  <c r="X4533" i="4"/>
  <c r="S4534" i="4"/>
  <c r="T4534" i="4"/>
  <c r="U4534" i="4"/>
  <c r="V4534" i="4"/>
  <c r="W4534" i="4"/>
  <c r="X4534" i="4"/>
  <c r="S4535" i="4"/>
  <c r="T4535" i="4"/>
  <c r="U4535" i="4"/>
  <c r="V4535" i="4"/>
  <c r="W4535" i="4"/>
  <c r="X4535" i="4"/>
  <c r="S4536" i="4"/>
  <c r="T4536" i="4"/>
  <c r="U4536" i="4"/>
  <c r="V4536" i="4"/>
  <c r="W4536" i="4"/>
  <c r="X4536" i="4"/>
  <c r="S4537" i="4"/>
  <c r="T4537" i="4"/>
  <c r="U4537" i="4"/>
  <c r="V4537" i="4"/>
  <c r="W4537" i="4"/>
  <c r="X4537" i="4"/>
  <c r="S4538" i="4"/>
  <c r="T4538" i="4"/>
  <c r="U4538" i="4"/>
  <c r="V4538" i="4"/>
  <c r="W4538" i="4"/>
  <c r="X4538" i="4"/>
  <c r="S4539" i="4"/>
  <c r="T4539" i="4"/>
  <c r="U4539" i="4"/>
  <c r="V4539" i="4"/>
  <c r="W4539" i="4"/>
  <c r="X4539" i="4"/>
  <c r="S4540" i="4"/>
  <c r="T4540" i="4"/>
  <c r="U4540" i="4"/>
  <c r="V4540" i="4"/>
  <c r="W4540" i="4"/>
  <c r="X4540" i="4"/>
  <c r="S4541" i="4"/>
  <c r="T4541" i="4"/>
  <c r="U4541" i="4"/>
  <c r="V4541" i="4"/>
  <c r="W4541" i="4"/>
  <c r="X4541" i="4"/>
  <c r="S4542" i="4"/>
  <c r="T4542" i="4"/>
  <c r="U4542" i="4"/>
  <c r="V4542" i="4"/>
  <c r="W4542" i="4"/>
  <c r="X4542" i="4"/>
  <c r="S4543" i="4"/>
  <c r="T4543" i="4"/>
  <c r="U4543" i="4"/>
  <c r="V4543" i="4"/>
  <c r="W4543" i="4"/>
  <c r="X4543" i="4"/>
  <c r="S4544" i="4"/>
  <c r="T4544" i="4"/>
  <c r="U4544" i="4"/>
  <c r="V4544" i="4"/>
  <c r="W4544" i="4"/>
  <c r="X4544" i="4"/>
  <c r="S4545" i="4"/>
  <c r="T4545" i="4"/>
  <c r="U4545" i="4"/>
  <c r="V4545" i="4"/>
  <c r="W4545" i="4"/>
  <c r="X4545" i="4"/>
  <c r="S4546" i="4"/>
  <c r="T4546" i="4"/>
  <c r="U4546" i="4"/>
  <c r="V4546" i="4"/>
  <c r="W4546" i="4"/>
  <c r="X4546" i="4"/>
  <c r="S4547" i="4"/>
  <c r="T4547" i="4"/>
  <c r="U4547" i="4"/>
  <c r="V4547" i="4"/>
  <c r="W4547" i="4"/>
  <c r="X4547" i="4"/>
  <c r="S4548" i="4"/>
  <c r="T4548" i="4"/>
  <c r="U4548" i="4"/>
  <c r="V4548" i="4"/>
  <c r="W4548" i="4"/>
  <c r="X4548" i="4"/>
  <c r="S4549" i="4"/>
  <c r="T4549" i="4"/>
  <c r="U4549" i="4"/>
  <c r="V4549" i="4"/>
  <c r="W4549" i="4"/>
  <c r="X4549" i="4"/>
  <c r="S4550" i="4"/>
  <c r="T4550" i="4"/>
  <c r="U4550" i="4"/>
  <c r="V4550" i="4"/>
  <c r="W4550" i="4"/>
  <c r="X4550" i="4"/>
  <c r="S4551" i="4"/>
  <c r="T4551" i="4"/>
  <c r="U4551" i="4"/>
  <c r="V4551" i="4"/>
  <c r="W4551" i="4"/>
  <c r="X4551" i="4"/>
  <c r="S4552" i="4"/>
  <c r="T4552" i="4"/>
  <c r="U4552" i="4"/>
  <c r="V4552" i="4"/>
  <c r="W4552" i="4"/>
  <c r="X4552" i="4"/>
  <c r="S4553" i="4"/>
  <c r="T4553" i="4"/>
  <c r="U4553" i="4"/>
  <c r="V4553" i="4"/>
  <c r="W4553" i="4"/>
  <c r="X4553" i="4"/>
  <c r="S4554" i="4"/>
  <c r="T4554" i="4"/>
  <c r="U4554" i="4"/>
  <c r="V4554" i="4"/>
  <c r="W4554" i="4"/>
  <c r="X4554" i="4"/>
  <c r="S4555" i="4"/>
  <c r="T4555" i="4"/>
  <c r="U4555" i="4"/>
  <c r="V4555" i="4"/>
  <c r="W4555" i="4"/>
  <c r="X4555" i="4"/>
  <c r="S4556" i="4"/>
  <c r="T4556" i="4"/>
  <c r="U4556" i="4"/>
  <c r="V4556" i="4"/>
  <c r="W4556" i="4"/>
  <c r="X4556" i="4"/>
  <c r="S4557" i="4"/>
  <c r="T4557" i="4"/>
  <c r="U4557" i="4"/>
  <c r="V4557" i="4"/>
  <c r="W4557" i="4"/>
  <c r="X4557" i="4"/>
  <c r="S4558" i="4"/>
  <c r="T4558" i="4"/>
  <c r="U4558" i="4"/>
  <c r="V4558" i="4"/>
  <c r="W4558" i="4"/>
  <c r="X4558" i="4"/>
  <c r="S4559" i="4"/>
  <c r="T4559" i="4"/>
  <c r="U4559" i="4"/>
  <c r="V4559" i="4"/>
  <c r="W4559" i="4"/>
  <c r="X4559" i="4"/>
  <c r="S4560" i="4"/>
  <c r="T4560" i="4"/>
  <c r="U4560" i="4"/>
  <c r="V4560" i="4"/>
  <c r="W4560" i="4"/>
  <c r="X4560" i="4"/>
  <c r="S4561" i="4"/>
  <c r="T4561" i="4"/>
  <c r="U4561" i="4"/>
  <c r="V4561" i="4"/>
  <c r="W4561" i="4"/>
  <c r="X4561" i="4"/>
  <c r="S4562" i="4"/>
  <c r="T4562" i="4"/>
  <c r="U4562" i="4"/>
  <c r="V4562" i="4"/>
  <c r="W4562" i="4"/>
  <c r="X4562" i="4"/>
  <c r="S4563" i="4"/>
  <c r="T4563" i="4"/>
  <c r="U4563" i="4"/>
  <c r="V4563" i="4"/>
  <c r="W4563" i="4"/>
  <c r="X4563" i="4"/>
  <c r="S4564" i="4"/>
  <c r="T4564" i="4"/>
  <c r="U4564" i="4"/>
  <c r="V4564" i="4"/>
  <c r="W4564" i="4"/>
  <c r="X4564" i="4"/>
  <c r="S4565" i="4"/>
  <c r="T4565" i="4"/>
  <c r="U4565" i="4"/>
  <c r="V4565" i="4"/>
  <c r="W4565" i="4"/>
  <c r="X4565" i="4"/>
  <c r="S4566" i="4"/>
  <c r="T4566" i="4"/>
  <c r="U4566" i="4"/>
  <c r="V4566" i="4"/>
  <c r="W4566" i="4"/>
  <c r="X4566" i="4"/>
  <c r="S4567" i="4"/>
  <c r="T4567" i="4"/>
  <c r="U4567" i="4"/>
  <c r="V4567" i="4"/>
  <c r="W4567" i="4"/>
  <c r="X4567" i="4"/>
  <c r="S4568" i="4"/>
  <c r="T4568" i="4"/>
  <c r="U4568" i="4"/>
  <c r="V4568" i="4"/>
  <c r="W4568" i="4"/>
  <c r="X4568" i="4"/>
  <c r="S4569" i="4"/>
  <c r="T4569" i="4"/>
  <c r="U4569" i="4"/>
  <c r="V4569" i="4"/>
  <c r="W4569" i="4"/>
  <c r="X4569" i="4"/>
  <c r="S4570" i="4"/>
  <c r="T4570" i="4"/>
  <c r="U4570" i="4"/>
  <c r="V4570" i="4"/>
  <c r="W4570" i="4"/>
  <c r="X4570" i="4"/>
  <c r="S4571" i="4"/>
  <c r="T4571" i="4"/>
  <c r="U4571" i="4"/>
  <c r="V4571" i="4"/>
  <c r="W4571" i="4"/>
  <c r="X4571" i="4"/>
  <c r="S4572" i="4"/>
  <c r="T4572" i="4"/>
  <c r="U4572" i="4"/>
  <c r="V4572" i="4"/>
  <c r="W4572" i="4"/>
  <c r="X4572" i="4"/>
  <c r="S4573" i="4"/>
  <c r="T4573" i="4"/>
  <c r="U4573" i="4"/>
  <c r="V4573" i="4"/>
  <c r="W4573" i="4"/>
  <c r="X4573" i="4"/>
  <c r="S4574" i="4"/>
  <c r="T4574" i="4"/>
  <c r="U4574" i="4"/>
  <c r="V4574" i="4"/>
  <c r="W4574" i="4"/>
  <c r="X4574" i="4"/>
  <c r="S4575" i="4"/>
  <c r="T4575" i="4"/>
  <c r="U4575" i="4"/>
  <c r="V4575" i="4"/>
  <c r="W4575" i="4"/>
  <c r="X4575" i="4"/>
  <c r="S4576" i="4"/>
  <c r="T4576" i="4"/>
  <c r="U4576" i="4"/>
  <c r="V4576" i="4"/>
  <c r="W4576" i="4"/>
  <c r="X4576" i="4"/>
  <c r="S4577" i="4"/>
  <c r="T4577" i="4"/>
  <c r="U4577" i="4"/>
  <c r="V4577" i="4"/>
  <c r="W4577" i="4"/>
  <c r="X4577" i="4"/>
  <c r="S4578" i="4"/>
  <c r="T4578" i="4"/>
  <c r="U4578" i="4"/>
  <c r="V4578" i="4"/>
  <c r="W4578" i="4"/>
  <c r="X4578" i="4"/>
  <c r="S4579" i="4"/>
  <c r="T4579" i="4"/>
  <c r="U4579" i="4"/>
  <c r="V4579" i="4"/>
  <c r="W4579" i="4"/>
  <c r="X4579" i="4"/>
  <c r="S4580" i="4"/>
  <c r="T4580" i="4"/>
  <c r="U4580" i="4"/>
  <c r="V4580" i="4"/>
  <c r="W4580" i="4"/>
  <c r="X4580" i="4"/>
  <c r="S4581" i="4"/>
  <c r="T4581" i="4"/>
  <c r="U4581" i="4"/>
  <c r="V4581" i="4"/>
  <c r="W4581" i="4"/>
  <c r="X4581" i="4"/>
  <c r="S4582" i="4"/>
  <c r="T4582" i="4"/>
  <c r="U4582" i="4"/>
  <c r="V4582" i="4"/>
  <c r="W4582" i="4"/>
  <c r="X4582" i="4"/>
  <c r="S4583" i="4"/>
  <c r="T4583" i="4"/>
  <c r="U4583" i="4"/>
  <c r="V4583" i="4"/>
  <c r="W4583" i="4"/>
  <c r="X4583" i="4"/>
  <c r="S4584" i="4"/>
  <c r="T4584" i="4"/>
  <c r="U4584" i="4"/>
  <c r="V4584" i="4"/>
  <c r="W4584" i="4"/>
  <c r="X4584" i="4"/>
  <c r="S4585" i="4"/>
  <c r="T4585" i="4"/>
  <c r="U4585" i="4"/>
  <c r="V4585" i="4"/>
  <c r="W4585" i="4"/>
  <c r="X4585" i="4"/>
  <c r="S4586" i="4"/>
  <c r="T4586" i="4"/>
  <c r="U4586" i="4"/>
  <c r="V4586" i="4"/>
  <c r="W4586" i="4"/>
  <c r="X4586" i="4"/>
  <c r="S4587" i="4"/>
  <c r="T4587" i="4"/>
  <c r="U4587" i="4"/>
  <c r="V4587" i="4"/>
  <c r="W4587" i="4"/>
  <c r="X4587" i="4"/>
  <c r="S4588" i="4"/>
  <c r="T4588" i="4"/>
  <c r="U4588" i="4"/>
  <c r="V4588" i="4"/>
  <c r="W4588" i="4"/>
  <c r="X4588" i="4"/>
  <c r="S4589" i="4"/>
  <c r="T4589" i="4"/>
  <c r="U4589" i="4"/>
  <c r="V4589" i="4"/>
  <c r="W4589" i="4"/>
  <c r="X4589" i="4"/>
  <c r="S4590" i="4"/>
  <c r="T4590" i="4"/>
  <c r="U4590" i="4"/>
  <c r="V4590" i="4"/>
  <c r="W4590" i="4"/>
  <c r="X4590" i="4"/>
  <c r="S4591" i="4"/>
  <c r="T4591" i="4"/>
  <c r="U4591" i="4"/>
  <c r="V4591" i="4"/>
  <c r="W4591" i="4"/>
  <c r="X4591" i="4"/>
  <c r="S4592" i="4"/>
  <c r="T4592" i="4"/>
  <c r="U4592" i="4"/>
  <c r="V4592" i="4"/>
  <c r="W4592" i="4"/>
  <c r="X4592" i="4"/>
  <c r="S4593" i="4"/>
  <c r="T4593" i="4"/>
  <c r="U4593" i="4"/>
  <c r="V4593" i="4"/>
  <c r="W4593" i="4"/>
  <c r="X4593" i="4"/>
  <c r="S4594" i="4"/>
  <c r="T4594" i="4"/>
  <c r="U4594" i="4"/>
  <c r="V4594" i="4"/>
  <c r="W4594" i="4"/>
  <c r="X4594" i="4"/>
  <c r="S4595" i="4"/>
  <c r="T4595" i="4"/>
  <c r="U4595" i="4"/>
  <c r="V4595" i="4"/>
  <c r="W4595" i="4"/>
  <c r="X4595" i="4"/>
  <c r="S4596" i="4"/>
  <c r="T4596" i="4"/>
  <c r="U4596" i="4"/>
  <c r="V4596" i="4"/>
  <c r="W4596" i="4"/>
  <c r="X4596" i="4"/>
  <c r="S4597" i="4"/>
  <c r="T4597" i="4"/>
  <c r="U4597" i="4"/>
  <c r="V4597" i="4"/>
  <c r="W4597" i="4"/>
  <c r="X4597" i="4"/>
  <c r="S4598" i="4"/>
  <c r="T4598" i="4"/>
  <c r="U4598" i="4"/>
  <c r="V4598" i="4"/>
  <c r="W4598" i="4"/>
  <c r="X4598" i="4"/>
  <c r="S4599" i="4"/>
  <c r="T4599" i="4"/>
  <c r="U4599" i="4"/>
  <c r="V4599" i="4"/>
  <c r="W4599" i="4"/>
  <c r="X4599" i="4"/>
  <c r="S4600" i="4"/>
  <c r="T4600" i="4"/>
  <c r="U4600" i="4"/>
  <c r="V4600" i="4"/>
  <c r="W4600" i="4"/>
  <c r="X4600" i="4"/>
  <c r="S4601" i="4"/>
  <c r="T4601" i="4"/>
  <c r="U4601" i="4"/>
  <c r="V4601" i="4"/>
  <c r="W4601" i="4"/>
  <c r="X4601" i="4"/>
  <c r="S4602" i="4"/>
  <c r="T4602" i="4"/>
  <c r="U4602" i="4"/>
  <c r="V4602" i="4"/>
  <c r="W4602" i="4"/>
  <c r="X4602" i="4"/>
  <c r="S4603" i="4"/>
  <c r="T4603" i="4"/>
  <c r="U4603" i="4"/>
  <c r="V4603" i="4"/>
  <c r="W4603" i="4"/>
  <c r="X4603" i="4"/>
  <c r="S4604" i="4"/>
  <c r="T4604" i="4"/>
  <c r="U4604" i="4"/>
  <c r="V4604" i="4"/>
  <c r="W4604" i="4"/>
  <c r="X4604" i="4"/>
  <c r="S4605" i="4"/>
  <c r="T4605" i="4"/>
  <c r="U4605" i="4"/>
  <c r="V4605" i="4"/>
  <c r="W4605" i="4"/>
  <c r="X4605" i="4"/>
  <c r="S4606" i="4"/>
  <c r="T4606" i="4"/>
  <c r="U4606" i="4"/>
  <c r="V4606" i="4"/>
  <c r="W4606" i="4"/>
  <c r="X4606" i="4"/>
  <c r="S4607" i="4"/>
  <c r="T4607" i="4"/>
  <c r="U4607" i="4"/>
  <c r="V4607" i="4"/>
  <c r="W4607" i="4"/>
  <c r="X4607" i="4"/>
  <c r="S4608" i="4"/>
  <c r="T4608" i="4"/>
  <c r="U4608" i="4"/>
  <c r="V4608" i="4"/>
  <c r="W4608" i="4"/>
  <c r="X4608" i="4"/>
  <c r="S4609" i="4"/>
  <c r="T4609" i="4"/>
  <c r="U4609" i="4"/>
  <c r="V4609" i="4"/>
  <c r="W4609" i="4"/>
  <c r="X4609" i="4"/>
  <c r="S4610" i="4"/>
  <c r="T4610" i="4"/>
  <c r="U4610" i="4"/>
  <c r="V4610" i="4"/>
  <c r="W4610" i="4"/>
  <c r="X4610" i="4"/>
  <c r="S4611" i="4"/>
  <c r="T4611" i="4"/>
  <c r="U4611" i="4"/>
  <c r="V4611" i="4"/>
  <c r="W4611" i="4"/>
  <c r="X4611" i="4"/>
  <c r="S4612" i="4"/>
  <c r="T4612" i="4"/>
  <c r="U4612" i="4"/>
  <c r="V4612" i="4"/>
  <c r="W4612" i="4"/>
  <c r="X4612" i="4"/>
  <c r="S4613" i="4"/>
  <c r="T4613" i="4"/>
  <c r="U4613" i="4"/>
  <c r="V4613" i="4"/>
  <c r="W4613" i="4"/>
  <c r="X4613" i="4"/>
  <c r="S4614" i="4"/>
  <c r="T4614" i="4"/>
  <c r="U4614" i="4"/>
  <c r="V4614" i="4"/>
  <c r="W4614" i="4"/>
  <c r="X4614" i="4"/>
  <c r="S4615" i="4"/>
  <c r="T4615" i="4"/>
  <c r="U4615" i="4"/>
  <c r="V4615" i="4"/>
  <c r="W4615" i="4"/>
  <c r="X4615" i="4"/>
  <c r="S4616" i="4"/>
  <c r="T4616" i="4"/>
  <c r="U4616" i="4"/>
  <c r="V4616" i="4"/>
  <c r="W4616" i="4"/>
  <c r="X4616" i="4"/>
  <c r="S4617" i="4"/>
  <c r="T4617" i="4"/>
  <c r="U4617" i="4"/>
  <c r="V4617" i="4"/>
  <c r="W4617" i="4"/>
  <c r="X4617" i="4"/>
  <c r="S4618" i="4"/>
  <c r="T4618" i="4"/>
  <c r="U4618" i="4"/>
  <c r="V4618" i="4"/>
  <c r="W4618" i="4"/>
  <c r="X4618" i="4"/>
  <c r="S4619" i="4"/>
  <c r="T4619" i="4"/>
  <c r="U4619" i="4"/>
  <c r="V4619" i="4"/>
  <c r="W4619" i="4"/>
  <c r="X4619" i="4"/>
  <c r="S4620" i="4"/>
  <c r="T4620" i="4"/>
  <c r="U4620" i="4"/>
  <c r="V4620" i="4"/>
  <c r="W4620" i="4"/>
  <c r="X4620" i="4"/>
  <c r="S4621" i="4"/>
  <c r="T4621" i="4"/>
  <c r="U4621" i="4"/>
  <c r="V4621" i="4"/>
  <c r="W4621" i="4"/>
  <c r="X4621" i="4"/>
  <c r="S4622" i="4"/>
  <c r="T4622" i="4"/>
  <c r="U4622" i="4"/>
  <c r="V4622" i="4"/>
  <c r="W4622" i="4"/>
  <c r="X4622" i="4"/>
  <c r="S4623" i="4"/>
  <c r="T4623" i="4"/>
  <c r="U4623" i="4"/>
  <c r="V4623" i="4"/>
  <c r="W4623" i="4"/>
  <c r="X4623" i="4"/>
  <c r="S4624" i="4"/>
  <c r="T4624" i="4"/>
  <c r="U4624" i="4"/>
  <c r="V4624" i="4"/>
  <c r="W4624" i="4"/>
  <c r="X4624" i="4"/>
  <c r="S4625" i="4"/>
  <c r="T4625" i="4"/>
  <c r="U4625" i="4"/>
  <c r="V4625" i="4"/>
  <c r="W4625" i="4"/>
  <c r="X4625" i="4"/>
  <c r="S4626" i="4"/>
  <c r="T4626" i="4"/>
  <c r="U4626" i="4"/>
  <c r="V4626" i="4"/>
  <c r="W4626" i="4"/>
  <c r="X4626" i="4"/>
  <c r="S4627" i="4"/>
  <c r="T4627" i="4"/>
  <c r="U4627" i="4"/>
  <c r="V4627" i="4"/>
  <c r="W4627" i="4"/>
  <c r="X4627" i="4"/>
  <c r="S4628" i="4"/>
  <c r="T4628" i="4"/>
  <c r="U4628" i="4"/>
  <c r="V4628" i="4"/>
  <c r="W4628" i="4"/>
  <c r="X4628" i="4"/>
  <c r="S4629" i="4"/>
  <c r="T4629" i="4"/>
  <c r="U4629" i="4"/>
  <c r="V4629" i="4"/>
  <c r="W4629" i="4"/>
  <c r="X4629" i="4"/>
  <c r="S4630" i="4"/>
  <c r="T4630" i="4"/>
  <c r="U4630" i="4"/>
  <c r="V4630" i="4"/>
  <c r="W4630" i="4"/>
  <c r="X4630" i="4"/>
  <c r="S4631" i="4"/>
  <c r="T4631" i="4"/>
  <c r="U4631" i="4"/>
  <c r="V4631" i="4"/>
  <c r="W4631" i="4"/>
  <c r="X4631" i="4"/>
  <c r="S4632" i="4"/>
  <c r="T4632" i="4"/>
  <c r="U4632" i="4"/>
  <c r="V4632" i="4"/>
  <c r="W4632" i="4"/>
  <c r="X4632" i="4"/>
  <c r="S4633" i="4"/>
  <c r="T4633" i="4"/>
  <c r="U4633" i="4"/>
  <c r="V4633" i="4"/>
  <c r="W4633" i="4"/>
  <c r="X4633" i="4"/>
  <c r="S4634" i="4"/>
  <c r="T4634" i="4"/>
  <c r="U4634" i="4"/>
  <c r="V4634" i="4"/>
  <c r="W4634" i="4"/>
  <c r="X4634" i="4"/>
  <c r="S4635" i="4"/>
  <c r="T4635" i="4"/>
  <c r="U4635" i="4"/>
  <c r="V4635" i="4"/>
  <c r="W4635" i="4"/>
  <c r="X4635" i="4"/>
  <c r="S4636" i="4"/>
  <c r="T4636" i="4"/>
  <c r="U4636" i="4"/>
  <c r="V4636" i="4"/>
  <c r="W4636" i="4"/>
  <c r="X4636" i="4"/>
  <c r="S4637" i="4"/>
  <c r="T4637" i="4"/>
  <c r="U4637" i="4"/>
  <c r="V4637" i="4"/>
  <c r="W4637" i="4"/>
  <c r="X4637" i="4"/>
  <c r="S4638" i="4"/>
  <c r="T4638" i="4"/>
  <c r="U4638" i="4"/>
  <c r="V4638" i="4"/>
  <c r="W4638" i="4"/>
  <c r="X4638" i="4"/>
  <c r="S4639" i="4"/>
  <c r="T4639" i="4"/>
  <c r="U4639" i="4"/>
  <c r="V4639" i="4"/>
  <c r="W4639" i="4"/>
  <c r="X4639" i="4"/>
  <c r="S4640" i="4"/>
  <c r="T4640" i="4"/>
  <c r="U4640" i="4"/>
  <c r="V4640" i="4"/>
  <c r="W4640" i="4"/>
  <c r="X4640" i="4"/>
  <c r="S4641" i="4"/>
  <c r="T4641" i="4"/>
  <c r="U4641" i="4"/>
  <c r="V4641" i="4"/>
  <c r="W4641" i="4"/>
  <c r="X4641" i="4"/>
  <c r="S4642" i="4"/>
  <c r="T4642" i="4"/>
  <c r="U4642" i="4"/>
  <c r="V4642" i="4"/>
  <c r="W4642" i="4"/>
  <c r="X4642" i="4"/>
  <c r="S4643" i="4"/>
  <c r="T4643" i="4"/>
  <c r="U4643" i="4"/>
  <c r="V4643" i="4"/>
  <c r="W4643" i="4"/>
  <c r="X4643" i="4"/>
  <c r="S4644" i="4"/>
  <c r="T4644" i="4"/>
  <c r="U4644" i="4"/>
  <c r="V4644" i="4"/>
  <c r="W4644" i="4"/>
  <c r="X4644" i="4"/>
  <c r="S4645" i="4"/>
  <c r="T4645" i="4"/>
  <c r="U4645" i="4"/>
  <c r="V4645" i="4"/>
  <c r="W4645" i="4"/>
  <c r="X4645" i="4"/>
  <c r="S4646" i="4"/>
  <c r="T4646" i="4"/>
  <c r="U4646" i="4"/>
  <c r="V4646" i="4"/>
  <c r="W4646" i="4"/>
  <c r="X4646" i="4"/>
  <c r="S4647" i="4"/>
  <c r="T4647" i="4"/>
  <c r="U4647" i="4"/>
  <c r="V4647" i="4"/>
  <c r="W4647" i="4"/>
  <c r="X4647" i="4"/>
  <c r="S4648" i="4"/>
  <c r="T4648" i="4"/>
  <c r="U4648" i="4"/>
  <c r="V4648" i="4"/>
  <c r="W4648" i="4"/>
  <c r="X4648" i="4"/>
  <c r="S4649" i="4"/>
  <c r="T4649" i="4"/>
  <c r="U4649" i="4"/>
  <c r="V4649" i="4"/>
  <c r="W4649" i="4"/>
  <c r="X4649" i="4"/>
  <c r="S4650" i="4"/>
  <c r="T4650" i="4"/>
  <c r="U4650" i="4"/>
  <c r="V4650" i="4"/>
  <c r="W4650" i="4"/>
  <c r="X4650" i="4"/>
  <c r="S4651" i="4"/>
  <c r="T4651" i="4"/>
  <c r="U4651" i="4"/>
  <c r="V4651" i="4"/>
  <c r="W4651" i="4"/>
  <c r="X4651" i="4"/>
  <c r="S4652" i="4"/>
  <c r="T4652" i="4"/>
  <c r="U4652" i="4"/>
  <c r="V4652" i="4"/>
  <c r="W4652" i="4"/>
  <c r="X4652" i="4"/>
  <c r="S4653" i="4"/>
  <c r="T4653" i="4"/>
  <c r="U4653" i="4"/>
  <c r="V4653" i="4"/>
  <c r="W4653" i="4"/>
  <c r="X4653" i="4"/>
  <c r="S4654" i="4"/>
  <c r="T4654" i="4"/>
  <c r="U4654" i="4"/>
  <c r="V4654" i="4"/>
  <c r="W4654" i="4"/>
  <c r="X4654" i="4"/>
  <c r="S4655" i="4"/>
  <c r="T4655" i="4"/>
  <c r="U4655" i="4"/>
  <c r="V4655" i="4"/>
  <c r="W4655" i="4"/>
  <c r="X4655" i="4"/>
  <c r="S4656" i="4"/>
  <c r="T4656" i="4"/>
  <c r="U4656" i="4"/>
  <c r="V4656" i="4"/>
  <c r="W4656" i="4"/>
  <c r="X4656" i="4"/>
  <c r="S4657" i="4"/>
  <c r="T4657" i="4"/>
  <c r="U4657" i="4"/>
  <c r="V4657" i="4"/>
  <c r="W4657" i="4"/>
  <c r="X4657" i="4"/>
  <c r="S4658" i="4"/>
  <c r="T4658" i="4"/>
  <c r="U4658" i="4"/>
  <c r="V4658" i="4"/>
  <c r="W4658" i="4"/>
  <c r="X4658" i="4"/>
  <c r="S4659" i="4"/>
  <c r="T4659" i="4"/>
  <c r="U4659" i="4"/>
  <c r="V4659" i="4"/>
  <c r="W4659" i="4"/>
  <c r="X4659" i="4"/>
  <c r="S4660" i="4"/>
  <c r="T4660" i="4"/>
  <c r="U4660" i="4"/>
  <c r="V4660" i="4"/>
  <c r="W4660" i="4"/>
  <c r="X4660" i="4"/>
  <c r="S4661" i="4"/>
  <c r="T4661" i="4"/>
  <c r="U4661" i="4"/>
  <c r="V4661" i="4"/>
  <c r="W4661" i="4"/>
  <c r="X4661" i="4"/>
  <c r="S4662" i="4"/>
  <c r="T4662" i="4"/>
  <c r="U4662" i="4"/>
  <c r="V4662" i="4"/>
  <c r="W4662" i="4"/>
  <c r="X4662" i="4"/>
  <c r="S4663" i="4"/>
  <c r="T4663" i="4"/>
  <c r="U4663" i="4"/>
  <c r="V4663" i="4"/>
  <c r="W4663" i="4"/>
  <c r="X4663" i="4"/>
  <c r="S4664" i="4"/>
  <c r="T4664" i="4"/>
  <c r="U4664" i="4"/>
  <c r="V4664" i="4"/>
  <c r="W4664" i="4"/>
  <c r="X4664" i="4"/>
  <c r="S4665" i="4"/>
  <c r="T4665" i="4"/>
  <c r="U4665" i="4"/>
  <c r="V4665" i="4"/>
  <c r="W4665" i="4"/>
  <c r="X4665" i="4"/>
  <c r="S4666" i="4"/>
  <c r="T4666" i="4"/>
  <c r="U4666" i="4"/>
  <c r="V4666" i="4"/>
  <c r="W4666" i="4"/>
  <c r="X4666" i="4"/>
  <c r="S4667" i="4"/>
  <c r="T4667" i="4"/>
  <c r="U4667" i="4"/>
  <c r="V4667" i="4"/>
  <c r="W4667" i="4"/>
  <c r="X4667" i="4"/>
  <c r="S4668" i="4"/>
  <c r="T4668" i="4"/>
  <c r="U4668" i="4"/>
  <c r="V4668" i="4"/>
  <c r="W4668" i="4"/>
  <c r="X4668" i="4"/>
  <c r="S4669" i="4"/>
  <c r="T4669" i="4"/>
  <c r="U4669" i="4"/>
  <c r="V4669" i="4"/>
  <c r="W4669" i="4"/>
  <c r="X4669" i="4"/>
  <c r="S4670" i="4"/>
  <c r="T4670" i="4"/>
  <c r="U4670" i="4"/>
  <c r="V4670" i="4"/>
  <c r="W4670" i="4"/>
  <c r="X4670" i="4"/>
  <c r="S4671" i="4"/>
  <c r="T4671" i="4"/>
  <c r="U4671" i="4"/>
  <c r="V4671" i="4"/>
  <c r="W4671" i="4"/>
  <c r="X4671" i="4"/>
  <c r="S4672" i="4"/>
  <c r="T4672" i="4"/>
  <c r="U4672" i="4"/>
  <c r="V4672" i="4"/>
  <c r="W4672" i="4"/>
  <c r="X4672" i="4"/>
  <c r="S4673" i="4"/>
  <c r="T4673" i="4"/>
  <c r="U4673" i="4"/>
  <c r="V4673" i="4"/>
  <c r="W4673" i="4"/>
  <c r="X4673" i="4"/>
  <c r="S4674" i="4"/>
  <c r="T4674" i="4"/>
  <c r="U4674" i="4"/>
  <c r="V4674" i="4"/>
  <c r="W4674" i="4"/>
  <c r="X4674" i="4"/>
  <c r="S4675" i="4"/>
  <c r="T4675" i="4"/>
  <c r="U4675" i="4"/>
  <c r="V4675" i="4"/>
  <c r="W4675" i="4"/>
  <c r="X4675" i="4"/>
  <c r="S4676" i="4"/>
  <c r="T4676" i="4"/>
  <c r="U4676" i="4"/>
  <c r="V4676" i="4"/>
  <c r="W4676" i="4"/>
  <c r="X4676" i="4"/>
  <c r="S4677" i="4"/>
  <c r="T4677" i="4"/>
  <c r="U4677" i="4"/>
  <c r="V4677" i="4"/>
  <c r="W4677" i="4"/>
  <c r="X4677" i="4"/>
  <c r="S4678" i="4"/>
  <c r="T4678" i="4"/>
  <c r="U4678" i="4"/>
  <c r="V4678" i="4"/>
  <c r="W4678" i="4"/>
  <c r="X4678" i="4"/>
  <c r="S4679" i="4"/>
  <c r="T4679" i="4"/>
  <c r="U4679" i="4"/>
  <c r="V4679" i="4"/>
  <c r="W4679" i="4"/>
  <c r="X4679" i="4"/>
  <c r="S4680" i="4"/>
  <c r="T4680" i="4"/>
  <c r="U4680" i="4"/>
  <c r="V4680" i="4"/>
  <c r="W4680" i="4"/>
  <c r="X4680" i="4"/>
  <c r="S4681" i="4"/>
  <c r="T4681" i="4"/>
  <c r="U4681" i="4"/>
  <c r="V4681" i="4"/>
  <c r="W4681" i="4"/>
  <c r="X4681" i="4"/>
  <c r="S4682" i="4"/>
  <c r="T4682" i="4"/>
  <c r="U4682" i="4"/>
  <c r="V4682" i="4"/>
  <c r="W4682" i="4"/>
  <c r="X4682" i="4"/>
  <c r="S4683" i="4"/>
  <c r="T4683" i="4"/>
  <c r="U4683" i="4"/>
  <c r="V4683" i="4"/>
  <c r="W4683" i="4"/>
  <c r="X4683" i="4"/>
  <c r="S4684" i="4"/>
  <c r="T4684" i="4"/>
  <c r="U4684" i="4"/>
  <c r="V4684" i="4"/>
  <c r="W4684" i="4"/>
  <c r="X4684" i="4"/>
  <c r="S4685" i="4"/>
  <c r="T4685" i="4"/>
  <c r="U4685" i="4"/>
  <c r="V4685" i="4"/>
  <c r="W4685" i="4"/>
  <c r="X4685" i="4"/>
  <c r="S4686" i="4"/>
  <c r="T4686" i="4"/>
  <c r="U4686" i="4"/>
  <c r="V4686" i="4"/>
  <c r="W4686" i="4"/>
  <c r="X4686" i="4"/>
  <c r="S4687" i="4"/>
  <c r="T4687" i="4"/>
  <c r="U4687" i="4"/>
  <c r="V4687" i="4"/>
  <c r="W4687" i="4"/>
  <c r="X4687" i="4"/>
  <c r="S4688" i="4"/>
  <c r="T4688" i="4"/>
  <c r="U4688" i="4"/>
  <c r="V4688" i="4"/>
  <c r="W4688" i="4"/>
  <c r="X4688" i="4"/>
  <c r="S4689" i="4"/>
  <c r="T4689" i="4"/>
  <c r="U4689" i="4"/>
  <c r="V4689" i="4"/>
  <c r="W4689" i="4"/>
  <c r="X4689" i="4"/>
  <c r="S4690" i="4"/>
  <c r="T4690" i="4"/>
  <c r="U4690" i="4"/>
  <c r="V4690" i="4"/>
  <c r="W4690" i="4"/>
  <c r="X4690" i="4"/>
  <c r="S4691" i="4"/>
  <c r="T4691" i="4"/>
  <c r="U4691" i="4"/>
  <c r="V4691" i="4"/>
  <c r="W4691" i="4"/>
  <c r="X4691" i="4"/>
  <c r="S4692" i="4"/>
  <c r="T4692" i="4"/>
  <c r="U4692" i="4"/>
  <c r="V4692" i="4"/>
  <c r="W4692" i="4"/>
  <c r="X4692" i="4"/>
  <c r="S4693" i="4"/>
  <c r="T4693" i="4"/>
  <c r="U4693" i="4"/>
  <c r="V4693" i="4"/>
  <c r="W4693" i="4"/>
  <c r="X4693" i="4"/>
  <c r="S4694" i="4"/>
  <c r="T4694" i="4"/>
  <c r="U4694" i="4"/>
  <c r="V4694" i="4"/>
  <c r="W4694" i="4"/>
  <c r="X4694" i="4"/>
  <c r="S4695" i="4"/>
  <c r="T4695" i="4"/>
  <c r="U4695" i="4"/>
  <c r="V4695" i="4"/>
  <c r="W4695" i="4"/>
  <c r="X4695" i="4"/>
  <c r="S4696" i="4"/>
  <c r="T4696" i="4"/>
  <c r="U4696" i="4"/>
  <c r="V4696" i="4"/>
  <c r="W4696" i="4"/>
  <c r="X4696" i="4"/>
  <c r="S4697" i="4"/>
  <c r="T4697" i="4"/>
  <c r="U4697" i="4"/>
  <c r="V4697" i="4"/>
  <c r="W4697" i="4"/>
  <c r="X4697" i="4"/>
  <c r="S4698" i="4"/>
  <c r="T4698" i="4"/>
  <c r="U4698" i="4"/>
  <c r="V4698" i="4"/>
  <c r="W4698" i="4"/>
  <c r="X4698" i="4"/>
  <c r="S4699" i="4"/>
  <c r="T4699" i="4"/>
  <c r="U4699" i="4"/>
  <c r="V4699" i="4"/>
  <c r="W4699" i="4"/>
  <c r="X4699" i="4"/>
  <c r="S4700" i="4"/>
  <c r="T4700" i="4"/>
  <c r="U4700" i="4"/>
  <c r="V4700" i="4"/>
  <c r="W4700" i="4"/>
  <c r="X4700" i="4"/>
  <c r="S4701" i="4"/>
  <c r="T4701" i="4"/>
  <c r="U4701" i="4"/>
  <c r="V4701" i="4"/>
  <c r="W4701" i="4"/>
  <c r="X4701" i="4"/>
  <c r="S4702" i="4"/>
  <c r="T4702" i="4"/>
  <c r="U4702" i="4"/>
  <c r="V4702" i="4"/>
  <c r="W4702" i="4"/>
  <c r="X4702" i="4"/>
  <c r="S4703" i="4"/>
  <c r="T4703" i="4"/>
  <c r="U4703" i="4"/>
  <c r="V4703" i="4"/>
  <c r="W4703" i="4"/>
  <c r="X4703" i="4"/>
  <c r="S4704" i="4"/>
  <c r="T4704" i="4"/>
  <c r="U4704" i="4"/>
  <c r="V4704" i="4"/>
  <c r="W4704" i="4"/>
  <c r="X4704" i="4"/>
  <c r="S4705" i="4"/>
  <c r="T4705" i="4"/>
  <c r="U4705" i="4"/>
  <c r="V4705" i="4"/>
  <c r="W4705" i="4"/>
  <c r="X4705" i="4"/>
  <c r="S4706" i="4"/>
  <c r="T4706" i="4"/>
  <c r="U4706" i="4"/>
  <c r="V4706" i="4"/>
  <c r="W4706" i="4"/>
  <c r="X4706" i="4"/>
  <c r="S4707" i="4"/>
  <c r="T4707" i="4"/>
  <c r="U4707" i="4"/>
  <c r="V4707" i="4"/>
  <c r="W4707" i="4"/>
  <c r="X4707" i="4"/>
  <c r="S4708" i="4"/>
  <c r="T4708" i="4"/>
  <c r="U4708" i="4"/>
  <c r="V4708" i="4"/>
  <c r="W4708" i="4"/>
  <c r="X4708" i="4"/>
  <c r="S4709" i="4"/>
  <c r="T4709" i="4"/>
  <c r="U4709" i="4"/>
  <c r="V4709" i="4"/>
  <c r="W4709" i="4"/>
  <c r="X4709" i="4"/>
  <c r="S4710" i="4"/>
  <c r="T4710" i="4"/>
  <c r="U4710" i="4"/>
  <c r="V4710" i="4"/>
  <c r="W4710" i="4"/>
  <c r="X4710" i="4"/>
  <c r="S4711" i="4"/>
  <c r="T4711" i="4"/>
  <c r="U4711" i="4"/>
  <c r="V4711" i="4"/>
  <c r="W4711" i="4"/>
  <c r="X4711" i="4"/>
  <c r="S4712" i="4"/>
  <c r="T4712" i="4"/>
  <c r="U4712" i="4"/>
  <c r="V4712" i="4"/>
  <c r="W4712" i="4"/>
  <c r="X4712" i="4"/>
  <c r="S4713" i="4"/>
  <c r="T4713" i="4"/>
  <c r="U4713" i="4"/>
  <c r="V4713" i="4"/>
  <c r="W4713" i="4"/>
  <c r="X4713" i="4"/>
  <c r="S4714" i="4"/>
  <c r="T4714" i="4"/>
  <c r="U4714" i="4"/>
  <c r="V4714" i="4"/>
  <c r="W4714" i="4"/>
  <c r="X4714" i="4"/>
  <c r="S4715" i="4"/>
  <c r="T4715" i="4"/>
  <c r="U4715" i="4"/>
  <c r="V4715" i="4"/>
  <c r="W4715" i="4"/>
  <c r="X4715" i="4"/>
  <c r="S4716" i="4"/>
  <c r="T4716" i="4"/>
  <c r="U4716" i="4"/>
  <c r="V4716" i="4"/>
  <c r="W4716" i="4"/>
  <c r="X4716" i="4"/>
  <c r="S4717" i="4"/>
  <c r="T4717" i="4"/>
  <c r="U4717" i="4"/>
  <c r="V4717" i="4"/>
  <c r="W4717" i="4"/>
  <c r="X4717" i="4"/>
  <c r="S4718" i="4"/>
  <c r="T4718" i="4"/>
  <c r="U4718" i="4"/>
  <c r="V4718" i="4"/>
  <c r="W4718" i="4"/>
  <c r="X4718" i="4"/>
  <c r="S4719" i="4"/>
  <c r="T4719" i="4"/>
  <c r="U4719" i="4"/>
  <c r="V4719" i="4"/>
  <c r="W4719" i="4"/>
  <c r="X4719" i="4"/>
  <c r="S4720" i="4"/>
  <c r="T4720" i="4"/>
  <c r="U4720" i="4"/>
  <c r="V4720" i="4"/>
  <c r="W4720" i="4"/>
  <c r="X4720" i="4"/>
  <c r="S4721" i="4"/>
  <c r="T4721" i="4"/>
  <c r="U4721" i="4"/>
  <c r="V4721" i="4"/>
  <c r="W4721" i="4"/>
  <c r="X4721" i="4"/>
  <c r="S4722" i="4"/>
  <c r="T4722" i="4"/>
  <c r="U4722" i="4"/>
  <c r="V4722" i="4"/>
  <c r="W4722" i="4"/>
  <c r="X4722" i="4"/>
  <c r="S4723" i="4"/>
  <c r="T4723" i="4"/>
  <c r="U4723" i="4"/>
  <c r="V4723" i="4"/>
  <c r="W4723" i="4"/>
  <c r="X4723" i="4"/>
  <c r="S4724" i="4"/>
  <c r="T4724" i="4"/>
  <c r="U4724" i="4"/>
  <c r="V4724" i="4"/>
  <c r="W4724" i="4"/>
  <c r="X4724" i="4"/>
  <c r="S4725" i="4"/>
  <c r="T4725" i="4"/>
  <c r="U4725" i="4"/>
  <c r="V4725" i="4"/>
  <c r="W4725" i="4"/>
  <c r="X4725" i="4"/>
  <c r="S4726" i="4"/>
  <c r="T4726" i="4"/>
  <c r="U4726" i="4"/>
  <c r="V4726" i="4"/>
  <c r="W4726" i="4"/>
  <c r="X4726" i="4"/>
  <c r="S4727" i="4"/>
  <c r="T4727" i="4"/>
  <c r="U4727" i="4"/>
  <c r="V4727" i="4"/>
  <c r="W4727" i="4"/>
  <c r="X4727" i="4"/>
  <c r="S4728" i="4"/>
  <c r="T4728" i="4"/>
  <c r="U4728" i="4"/>
  <c r="V4728" i="4"/>
  <c r="W4728" i="4"/>
  <c r="X4728" i="4"/>
  <c r="S4729" i="4"/>
  <c r="T4729" i="4"/>
  <c r="U4729" i="4"/>
  <c r="V4729" i="4"/>
  <c r="W4729" i="4"/>
  <c r="X4729" i="4"/>
  <c r="S4730" i="4"/>
  <c r="T4730" i="4"/>
  <c r="U4730" i="4"/>
  <c r="V4730" i="4"/>
  <c r="W4730" i="4"/>
  <c r="X4730" i="4"/>
  <c r="S4731" i="4"/>
  <c r="T4731" i="4"/>
  <c r="U4731" i="4"/>
  <c r="V4731" i="4"/>
  <c r="W4731" i="4"/>
  <c r="X4731" i="4"/>
  <c r="S4732" i="4"/>
  <c r="T4732" i="4"/>
  <c r="U4732" i="4"/>
  <c r="V4732" i="4"/>
  <c r="W4732" i="4"/>
  <c r="X4732" i="4"/>
  <c r="S4733" i="4"/>
  <c r="T4733" i="4"/>
  <c r="U4733" i="4"/>
  <c r="V4733" i="4"/>
  <c r="W4733" i="4"/>
  <c r="X4733" i="4"/>
  <c r="S4734" i="4"/>
  <c r="T4734" i="4"/>
  <c r="U4734" i="4"/>
  <c r="V4734" i="4"/>
  <c r="W4734" i="4"/>
  <c r="X4734" i="4"/>
  <c r="S4735" i="4"/>
  <c r="T4735" i="4"/>
  <c r="U4735" i="4"/>
  <c r="V4735" i="4"/>
  <c r="W4735" i="4"/>
  <c r="X4735" i="4"/>
  <c r="S4736" i="4"/>
  <c r="T4736" i="4"/>
  <c r="U4736" i="4"/>
  <c r="V4736" i="4"/>
  <c r="W4736" i="4"/>
  <c r="X4736" i="4"/>
  <c r="S4737" i="4"/>
  <c r="T4737" i="4"/>
  <c r="U4737" i="4"/>
  <c r="V4737" i="4"/>
  <c r="W4737" i="4"/>
  <c r="X4737" i="4"/>
  <c r="S4738" i="4"/>
  <c r="T4738" i="4"/>
  <c r="U4738" i="4"/>
  <c r="V4738" i="4"/>
  <c r="W4738" i="4"/>
  <c r="X4738" i="4"/>
  <c r="S4739" i="4"/>
  <c r="T4739" i="4"/>
  <c r="U4739" i="4"/>
  <c r="V4739" i="4"/>
  <c r="W4739" i="4"/>
  <c r="X4739" i="4"/>
  <c r="S4740" i="4"/>
  <c r="T4740" i="4"/>
  <c r="U4740" i="4"/>
  <c r="V4740" i="4"/>
  <c r="W4740" i="4"/>
  <c r="X4740" i="4"/>
  <c r="S4741" i="4"/>
  <c r="T4741" i="4"/>
  <c r="U4741" i="4"/>
  <c r="V4741" i="4"/>
  <c r="W4741" i="4"/>
  <c r="X4741" i="4"/>
  <c r="S4742" i="4"/>
  <c r="T4742" i="4"/>
  <c r="U4742" i="4"/>
  <c r="V4742" i="4"/>
  <c r="W4742" i="4"/>
  <c r="X4742" i="4"/>
  <c r="S4743" i="4"/>
  <c r="T4743" i="4"/>
  <c r="U4743" i="4"/>
  <c r="V4743" i="4"/>
  <c r="W4743" i="4"/>
  <c r="X4743" i="4"/>
  <c r="S4744" i="4"/>
  <c r="T4744" i="4"/>
  <c r="U4744" i="4"/>
  <c r="V4744" i="4"/>
  <c r="W4744" i="4"/>
  <c r="X4744" i="4"/>
  <c r="S4745" i="4"/>
  <c r="T4745" i="4"/>
  <c r="U4745" i="4"/>
  <c r="V4745" i="4"/>
  <c r="W4745" i="4"/>
  <c r="X4745" i="4"/>
  <c r="S4746" i="4"/>
  <c r="T4746" i="4"/>
  <c r="U4746" i="4"/>
  <c r="V4746" i="4"/>
  <c r="W4746" i="4"/>
  <c r="X4746" i="4"/>
  <c r="S4747" i="4"/>
  <c r="T4747" i="4"/>
  <c r="U4747" i="4"/>
  <c r="V4747" i="4"/>
  <c r="W4747" i="4"/>
  <c r="X4747" i="4"/>
  <c r="S4748" i="4"/>
  <c r="T4748" i="4"/>
  <c r="U4748" i="4"/>
  <c r="V4748" i="4"/>
  <c r="W4748" i="4"/>
  <c r="X4748" i="4"/>
  <c r="S4749" i="4"/>
  <c r="T4749" i="4"/>
  <c r="U4749" i="4"/>
  <c r="V4749" i="4"/>
  <c r="W4749" i="4"/>
  <c r="X4749" i="4"/>
  <c r="S4750" i="4"/>
  <c r="T4750" i="4"/>
  <c r="U4750" i="4"/>
  <c r="V4750" i="4"/>
  <c r="W4750" i="4"/>
  <c r="X4750" i="4"/>
  <c r="S4751" i="4"/>
  <c r="T4751" i="4"/>
  <c r="U4751" i="4"/>
  <c r="V4751" i="4"/>
  <c r="W4751" i="4"/>
  <c r="X4751" i="4"/>
  <c r="S4752" i="4"/>
  <c r="T4752" i="4"/>
  <c r="U4752" i="4"/>
  <c r="V4752" i="4"/>
  <c r="W4752" i="4"/>
  <c r="X4752" i="4"/>
  <c r="S4753" i="4"/>
  <c r="T4753" i="4"/>
  <c r="U4753" i="4"/>
  <c r="V4753" i="4"/>
  <c r="W4753" i="4"/>
  <c r="X4753" i="4"/>
  <c r="S4754" i="4"/>
  <c r="T4754" i="4"/>
  <c r="U4754" i="4"/>
  <c r="V4754" i="4"/>
  <c r="W4754" i="4"/>
  <c r="X4754" i="4"/>
  <c r="S4755" i="4"/>
  <c r="T4755" i="4"/>
  <c r="U4755" i="4"/>
  <c r="V4755" i="4"/>
  <c r="W4755" i="4"/>
  <c r="X4755" i="4"/>
  <c r="S4756" i="4"/>
  <c r="T4756" i="4"/>
  <c r="U4756" i="4"/>
  <c r="V4756" i="4"/>
  <c r="W4756" i="4"/>
  <c r="X4756" i="4"/>
  <c r="S4757" i="4"/>
  <c r="T4757" i="4"/>
  <c r="U4757" i="4"/>
  <c r="V4757" i="4"/>
  <c r="W4757" i="4"/>
  <c r="X4757" i="4"/>
  <c r="S4758" i="4"/>
  <c r="T4758" i="4"/>
  <c r="U4758" i="4"/>
  <c r="V4758" i="4"/>
  <c r="W4758" i="4"/>
  <c r="X4758" i="4"/>
  <c r="S4759" i="4"/>
  <c r="T4759" i="4"/>
  <c r="U4759" i="4"/>
  <c r="V4759" i="4"/>
  <c r="W4759" i="4"/>
  <c r="X4759" i="4"/>
  <c r="S4760" i="4"/>
  <c r="T4760" i="4"/>
  <c r="U4760" i="4"/>
  <c r="V4760" i="4"/>
  <c r="W4760" i="4"/>
  <c r="X4760" i="4"/>
  <c r="S4761" i="4"/>
  <c r="T4761" i="4"/>
  <c r="U4761" i="4"/>
  <c r="V4761" i="4"/>
  <c r="W4761" i="4"/>
  <c r="X4761" i="4"/>
  <c r="S4762" i="4"/>
  <c r="T4762" i="4"/>
  <c r="U4762" i="4"/>
  <c r="V4762" i="4"/>
  <c r="W4762" i="4"/>
  <c r="X4762" i="4"/>
  <c r="S4763" i="4"/>
  <c r="T4763" i="4"/>
  <c r="U4763" i="4"/>
  <c r="V4763" i="4"/>
  <c r="W4763" i="4"/>
  <c r="X4763" i="4"/>
  <c r="S4764" i="4"/>
  <c r="T4764" i="4"/>
  <c r="U4764" i="4"/>
  <c r="V4764" i="4"/>
  <c r="W4764" i="4"/>
  <c r="X4764" i="4"/>
  <c r="S4765" i="4"/>
  <c r="T4765" i="4"/>
  <c r="U4765" i="4"/>
  <c r="V4765" i="4"/>
  <c r="W4765" i="4"/>
  <c r="X4765" i="4"/>
  <c r="S4766" i="4"/>
  <c r="T4766" i="4"/>
  <c r="U4766" i="4"/>
  <c r="V4766" i="4"/>
  <c r="W4766" i="4"/>
  <c r="X4766" i="4"/>
  <c r="S4767" i="4"/>
  <c r="T4767" i="4"/>
  <c r="U4767" i="4"/>
  <c r="V4767" i="4"/>
  <c r="W4767" i="4"/>
  <c r="X4767" i="4"/>
  <c r="S4768" i="4"/>
  <c r="T4768" i="4"/>
  <c r="U4768" i="4"/>
  <c r="V4768" i="4"/>
  <c r="W4768" i="4"/>
  <c r="X4768" i="4"/>
  <c r="S4769" i="4"/>
  <c r="T4769" i="4"/>
  <c r="U4769" i="4"/>
  <c r="V4769" i="4"/>
  <c r="W4769" i="4"/>
  <c r="X4769" i="4"/>
  <c r="S4770" i="4"/>
  <c r="T4770" i="4"/>
  <c r="U4770" i="4"/>
  <c r="V4770" i="4"/>
  <c r="W4770" i="4"/>
  <c r="X4770" i="4"/>
  <c r="S4771" i="4"/>
  <c r="T4771" i="4"/>
  <c r="U4771" i="4"/>
  <c r="V4771" i="4"/>
  <c r="W4771" i="4"/>
  <c r="X4771" i="4"/>
  <c r="S4772" i="4"/>
  <c r="T4772" i="4"/>
  <c r="U4772" i="4"/>
  <c r="V4772" i="4"/>
  <c r="W4772" i="4"/>
  <c r="X4772" i="4"/>
  <c r="S4773" i="4"/>
  <c r="T4773" i="4"/>
  <c r="U4773" i="4"/>
  <c r="V4773" i="4"/>
  <c r="W4773" i="4"/>
  <c r="X4773" i="4"/>
  <c r="S4774" i="4"/>
  <c r="T4774" i="4"/>
  <c r="U4774" i="4"/>
  <c r="V4774" i="4"/>
  <c r="W4774" i="4"/>
  <c r="X4774" i="4"/>
  <c r="S4775" i="4"/>
  <c r="T4775" i="4"/>
  <c r="U4775" i="4"/>
  <c r="V4775" i="4"/>
  <c r="W4775" i="4"/>
  <c r="X4775" i="4"/>
  <c r="S4776" i="4"/>
  <c r="T4776" i="4"/>
  <c r="U4776" i="4"/>
  <c r="V4776" i="4"/>
  <c r="W4776" i="4"/>
  <c r="X4776" i="4"/>
  <c r="S4777" i="4"/>
  <c r="T4777" i="4"/>
  <c r="U4777" i="4"/>
  <c r="V4777" i="4"/>
  <c r="W4777" i="4"/>
  <c r="X4777" i="4"/>
  <c r="S4778" i="4"/>
  <c r="T4778" i="4"/>
  <c r="U4778" i="4"/>
  <c r="V4778" i="4"/>
  <c r="W4778" i="4"/>
  <c r="X4778" i="4"/>
  <c r="S4779" i="4"/>
  <c r="T4779" i="4"/>
  <c r="U4779" i="4"/>
  <c r="V4779" i="4"/>
  <c r="W4779" i="4"/>
  <c r="X4779" i="4"/>
  <c r="S4780" i="4"/>
  <c r="T4780" i="4"/>
  <c r="U4780" i="4"/>
  <c r="V4780" i="4"/>
  <c r="W4780" i="4"/>
  <c r="X4780" i="4"/>
  <c r="S4781" i="4"/>
  <c r="T4781" i="4"/>
  <c r="U4781" i="4"/>
  <c r="V4781" i="4"/>
  <c r="W4781" i="4"/>
  <c r="X4781" i="4"/>
  <c r="S4782" i="4"/>
  <c r="T4782" i="4"/>
  <c r="U4782" i="4"/>
  <c r="V4782" i="4"/>
  <c r="W4782" i="4"/>
  <c r="X4782" i="4"/>
  <c r="S4783" i="4"/>
  <c r="T4783" i="4"/>
  <c r="U4783" i="4"/>
  <c r="V4783" i="4"/>
  <c r="W4783" i="4"/>
  <c r="X4783" i="4"/>
  <c r="S4784" i="4"/>
  <c r="T4784" i="4"/>
  <c r="U4784" i="4"/>
  <c r="V4784" i="4"/>
  <c r="W4784" i="4"/>
  <c r="X4784" i="4"/>
  <c r="S4785" i="4"/>
  <c r="T4785" i="4"/>
  <c r="U4785" i="4"/>
  <c r="V4785" i="4"/>
  <c r="W4785" i="4"/>
  <c r="X4785" i="4"/>
  <c r="S4786" i="4"/>
  <c r="T4786" i="4"/>
  <c r="U4786" i="4"/>
  <c r="V4786" i="4"/>
  <c r="W4786" i="4"/>
  <c r="X4786" i="4"/>
  <c r="S4787" i="4"/>
  <c r="T4787" i="4"/>
  <c r="U4787" i="4"/>
  <c r="V4787" i="4"/>
  <c r="W4787" i="4"/>
  <c r="X4787" i="4"/>
  <c r="S4788" i="4"/>
  <c r="T4788" i="4"/>
  <c r="U4788" i="4"/>
  <c r="V4788" i="4"/>
  <c r="W4788" i="4"/>
  <c r="X4788" i="4"/>
  <c r="S4789" i="4"/>
  <c r="T4789" i="4"/>
  <c r="U4789" i="4"/>
  <c r="V4789" i="4"/>
  <c r="W4789" i="4"/>
  <c r="X4789" i="4"/>
  <c r="S4790" i="4"/>
  <c r="T4790" i="4"/>
  <c r="U4790" i="4"/>
  <c r="V4790" i="4"/>
  <c r="W4790" i="4"/>
  <c r="X4790" i="4"/>
  <c r="S4791" i="4"/>
  <c r="T4791" i="4"/>
  <c r="U4791" i="4"/>
  <c r="V4791" i="4"/>
  <c r="W4791" i="4"/>
  <c r="X4791" i="4"/>
  <c r="S4792" i="4"/>
  <c r="T4792" i="4"/>
  <c r="U4792" i="4"/>
  <c r="V4792" i="4"/>
  <c r="W4792" i="4"/>
  <c r="X4792" i="4"/>
  <c r="S4793" i="4"/>
  <c r="T4793" i="4"/>
  <c r="U4793" i="4"/>
  <c r="V4793" i="4"/>
  <c r="W4793" i="4"/>
  <c r="X4793" i="4"/>
  <c r="S4794" i="4"/>
  <c r="T4794" i="4"/>
  <c r="U4794" i="4"/>
  <c r="V4794" i="4"/>
  <c r="W4794" i="4"/>
  <c r="X4794" i="4"/>
  <c r="S4795" i="4"/>
  <c r="T4795" i="4"/>
  <c r="U4795" i="4"/>
  <c r="V4795" i="4"/>
  <c r="W4795" i="4"/>
  <c r="X4795" i="4"/>
  <c r="S4796" i="4"/>
  <c r="T4796" i="4"/>
  <c r="U4796" i="4"/>
  <c r="V4796" i="4"/>
  <c r="W4796" i="4"/>
  <c r="X4796" i="4"/>
  <c r="S4797" i="4"/>
  <c r="T4797" i="4"/>
  <c r="U4797" i="4"/>
  <c r="V4797" i="4"/>
  <c r="W4797" i="4"/>
  <c r="X4797" i="4"/>
  <c r="S4798" i="4"/>
  <c r="T4798" i="4"/>
  <c r="U4798" i="4"/>
  <c r="V4798" i="4"/>
  <c r="W4798" i="4"/>
  <c r="X4798" i="4"/>
  <c r="S4799" i="4"/>
  <c r="T4799" i="4"/>
  <c r="U4799" i="4"/>
  <c r="V4799" i="4"/>
  <c r="W4799" i="4"/>
  <c r="X4799" i="4"/>
  <c r="S4800" i="4"/>
  <c r="T4800" i="4"/>
  <c r="U4800" i="4"/>
  <c r="V4800" i="4"/>
  <c r="W4800" i="4"/>
  <c r="X4800" i="4"/>
  <c r="S4801" i="4"/>
  <c r="T4801" i="4"/>
  <c r="U4801" i="4"/>
  <c r="V4801" i="4"/>
  <c r="W4801" i="4"/>
  <c r="X4801" i="4"/>
  <c r="S4802" i="4"/>
  <c r="T4802" i="4"/>
  <c r="U4802" i="4"/>
  <c r="V4802" i="4"/>
  <c r="W4802" i="4"/>
  <c r="X4802" i="4"/>
  <c r="S4803" i="4"/>
  <c r="T4803" i="4"/>
  <c r="U4803" i="4"/>
  <c r="V4803" i="4"/>
  <c r="W4803" i="4"/>
  <c r="X4803" i="4"/>
  <c r="S4804" i="4"/>
  <c r="T4804" i="4"/>
  <c r="U4804" i="4"/>
  <c r="V4804" i="4"/>
  <c r="W4804" i="4"/>
  <c r="X4804" i="4"/>
  <c r="S4805" i="4"/>
  <c r="T4805" i="4"/>
  <c r="U4805" i="4"/>
  <c r="V4805" i="4"/>
  <c r="W4805" i="4"/>
  <c r="X4805" i="4"/>
  <c r="S4806" i="4"/>
  <c r="T4806" i="4"/>
  <c r="U4806" i="4"/>
  <c r="V4806" i="4"/>
  <c r="W4806" i="4"/>
  <c r="X4806" i="4"/>
  <c r="S4807" i="4"/>
  <c r="T4807" i="4"/>
  <c r="U4807" i="4"/>
  <c r="V4807" i="4"/>
  <c r="W4807" i="4"/>
  <c r="X4807" i="4"/>
  <c r="S4808" i="4"/>
  <c r="T4808" i="4"/>
  <c r="U4808" i="4"/>
  <c r="V4808" i="4"/>
  <c r="W4808" i="4"/>
  <c r="X4808" i="4"/>
  <c r="S4809" i="4"/>
  <c r="T4809" i="4"/>
  <c r="U4809" i="4"/>
  <c r="V4809" i="4"/>
  <c r="W4809" i="4"/>
  <c r="X4809" i="4"/>
  <c r="S4810" i="4"/>
  <c r="T4810" i="4"/>
  <c r="U4810" i="4"/>
  <c r="V4810" i="4"/>
  <c r="W4810" i="4"/>
  <c r="X4810" i="4"/>
  <c r="S4811" i="4"/>
  <c r="T4811" i="4"/>
  <c r="U4811" i="4"/>
  <c r="V4811" i="4"/>
  <c r="W4811" i="4"/>
  <c r="X4811" i="4"/>
  <c r="S4812" i="4"/>
  <c r="T4812" i="4"/>
  <c r="U4812" i="4"/>
  <c r="V4812" i="4"/>
  <c r="W4812" i="4"/>
  <c r="X4812" i="4"/>
  <c r="S4813" i="4"/>
  <c r="T4813" i="4"/>
  <c r="U4813" i="4"/>
  <c r="V4813" i="4"/>
  <c r="W4813" i="4"/>
  <c r="X4813" i="4"/>
  <c r="S4814" i="4"/>
  <c r="T4814" i="4"/>
  <c r="U4814" i="4"/>
  <c r="V4814" i="4"/>
  <c r="W4814" i="4"/>
  <c r="X4814" i="4"/>
  <c r="S4815" i="4"/>
  <c r="T4815" i="4"/>
  <c r="U4815" i="4"/>
  <c r="V4815" i="4"/>
  <c r="W4815" i="4"/>
  <c r="X4815" i="4"/>
  <c r="S4816" i="4"/>
  <c r="T4816" i="4"/>
  <c r="U4816" i="4"/>
  <c r="V4816" i="4"/>
  <c r="W4816" i="4"/>
  <c r="X4816" i="4"/>
  <c r="S4817" i="4"/>
  <c r="T4817" i="4"/>
  <c r="U4817" i="4"/>
  <c r="V4817" i="4"/>
  <c r="W4817" i="4"/>
  <c r="X4817" i="4"/>
  <c r="S4818" i="4"/>
  <c r="T4818" i="4"/>
  <c r="U4818" i="4"/>
  <c r="V4818" i="4"/>
  <c r="W4818" i="4"/>
  <c r="X4818" i="4"/>
  <c r="S4819" i="4"/>
  <c r="T4819" i="4"/>
  <c r="U4819" i="4"/>
  <c r="V4819" i="4"/>
  <c r="W4819" i="4"/>
  <c r="X4819" i="4"/>
  <c r="S4820" i="4"/>
  <c r="T4820" i="4"/>
  <c r="U4820" i="4"/>
  <c r="V4820" i="4"/>
  <c r="W4820" i="4"/>
  <c r="X4820" i="4"/>
  <c r="S4821" i="4"/>
  <c r="T4821" i="4"/>
  <c r="U4821" i="4"/>
  <c r="V4821" i="4"/>
  <c r="W4821" i="4"/>
  <c r="X4821" i="4"/>
  <c r="S4822" i="4"/>
  <c r="T4822" i="4"/>
  <c r="U4822" i="4"/>
  <c r="V4822" i="4"/>
  <c r="W4822" i="4"/>
  <c r="X4822" i="4"/>
  <c r="S4823" i="4"/>
  <c r="T4823" i="4"/>
  <c r="U4823" i="4"/>
  <c r="V4823" i="4"/>
  <c r="W4823" i="4"/>
  <c r="X4823" i="4"/>
  <c r="S4824" i="4"/>
  <c r="T4824" i="4"/>
  <c r="U4824" i="4"/>
  <c r="V4824" i="4"/>
  <c r="W4824" i="4"/>
  <c r="X4824" i="4"/>
  <c r="S4825" i="4"/>
  <c r="T4825" i="4"/>
  <c r="U4825" i="4"/>
  <c r="V4825" i="4"/>
  <c r="W4825" i="4"/>
  <c r="X4825" i="4"/>
  <c r="S4826" i="4"/>
  <c r="T4826" i="4"/>
  <c r="U4826" i="4"/>
  <c r="V4826" i="4"/>
  <c r="W4826" i="4"/>
  <c r="X4826" i="4"/>
  <c r="S4827" i="4"/>
  <c r="T4827" i="4"/>
  <c r="U4827" i="4"/>
  <c r="V4827" i="4"/>
  <c r="W4827" i="4"/>
  <c r="X4827" i="4"/>
  <c r="S4828" i="4"/>
  <c r="T4828" i="4"/>
  <c r="U4828" i="4"/>
  <c r="V4828" i="4"/>
  <c r="W4828" i="4"/>
  <c r="X4828" i="4"/>
  <c r="S4829" i="4"/>
  <c r="T4829" i="4"/>
  <c r="U4829" i="4"/>
  <c r="V4829" i="4"/>
  <c r="W4829" i="4"/>
  <c r="X4829" i="4"/>
  <c r="S4830" i="4"/>
  <c r="T4830" i="4"/>
  <c r="U4830" i="4"/>
  <c r="V4830" i="4"/>
  <c r="W4830" i="4"/>
  <c r="X4830" i="4"/>
  <c r="S4831" i="4"/>
  <c r="T4831" i="4"/>
  <c r="U4831" i="4"/>
  <c r="V4831" i="4"/>
  <c r="W4831" i="4"/>
  <c r="X4831" i="4"/>
  <c r="S4832" i="4"/>
  <c r="T4832" i="4"/>
  <c r="U4832" i="4"/>
  <c r="V4832" i="4"/>
  <c r="W4832" i="4"/>
  <c r="X4832" i="4"/>
  <c r="S4833" i="4"/>
  <c r="T4833" i="4"/>
  <c r="U4833" i="4"/>
  <c r="V4833" i="4"/>
  <c r="W4833" i="4"/>
  <c r="X4833" i="4"/>
  <c r="S4834" i="4"/>
  <c r="T4834" i="4"/>
  <c r="U4834" i="4"/>
  <c r="V4834" i="4"/>
  <c r="W4834" i="4"/>
  <c r="X4834" i="4"/>
  <c r="S4835" i="4"/>
  <c r="T4835" i="4"/>
  <c r="U4835" i="4"/>
  <c r="V4835" i="4"/>
  <c r="W4835" i="4"/>
  <c r="X4835" i="4"/>
  <c r="S4836" i="4"/>
  <c r="T4836" i="4"/>
  <c r="U4836" i="4"/>
  <c r="V4836" i="4"/>
  <c r="W4836" i="4"/>
  <c r="X4836" i="4"/>
  <c r="S4837" i="4"/>
  <c r="T4837" i="4"/>
  <c r="U4837" i="4"/>
  <c r="V4837" i="4"/>
  <c r="W4837" i="4"/>
  <c r="X4837" i="4"/>
  <c r="S4838" i="4"/>
  <c r="T4838" i="4"/>
  <c r="U4838" i="4"/>
  <c r="V4838" i="4"/>
  <c r="W4838" i="4"/>
  <c r="X4838" i="4"/>
  <c r="S4839" i="4"/>
  <c r="T4839" i="4"/>
  <c r="U4839" i="4"/>
  <c r="V4839" i="4"/>
  <c r="W4839" i="4"/>
  <c r="X4839" i="4"/>
  <c r="S4840" i="4"/>
  <c r="T4840" i="4"/>
  <c r="U4840" i="4"/>
  <c r="V4840" i="4"/>
  <c r="W4840" i="4"/>
  <c r="X4840" i="4"/>
  <c r="S4841" i="4"/>
  <c r="T4841" i="4"/>
  <c r="U4841" i="4"/>
  <c r="V4841" i="4"/>
  <c r="W4841" i="4"/>
  <c r="X4841" i="4"/>
  <c r="S4842" i="4"/>
  <c r="T4842" i="4"/>
  <c r="U4842" i="4"/>
  <c r="V4842" i="4"/>
  <c r="W4842" i="4"/>
  <c r="X4842" i="4"/>
  <c r="S4843" i="4"/>
  <c r="T4843" i="4"/>
  <c r="U4843" i="4"/>
  <c r="V4843" i="4"/>
  <c r="W4843" i="4"/>
  <c r="X4843" i="4"/>
  <c r="S4844" i="4"/>
  <c r="T4844" i="4"/>
  <c r="U4844" i="4"/>
  <c r="V4844" i="4"/>
  <c r="W4844" i="4"/>
  <c r="X4844" i="4"/>
  <c r="S4845" i="4"/>
  <c r="T4845" i="4"/>
  <c r="U4845" i="4"/>
  <c r="V4845" i="4"/>
  <c r="W4845" i="4"/>
  <c r="X4845" i="4"/>
  <c r="S4846" i="4"/>
  <c r="T4846" i="4"/>
  <c r="U4846" i="4"/>
  <c r="V4846" i="4"/>
  <c r="W4846" i="4"/>
  <c r="X4846" i="4"/>
  <c r="S4847" i="4"/>
  <c r="T4847" i="4"/>
  <c r="U4847" i="4"/>
  <c r="V4847" i="4"/>
  <c r="W4847" i="4"/>
  <c r="X4847" i="4"/>
  <c r="S4848" i="4"/>
  <c r="T4848" i="4"/>
  <c r="U4848" i="4"/>
  <c r="V4848" i="4"/>
  <c r="W4848" i="4"/>
  <c r="X4848" i="4"/>
  <c r="S4849" i="4"/>
  <c r="T4849" i="4"/>
  <c r="U4849" i="4"/>
  <c r="V4849" i="4"/>
  <c r="W4849" i="4"/>
  <c r="X4849" i="4"/>
  <c r="S4850" i="4"/>
  <c r="T4850" i="4"/>
  <c r="U4850" i="4"/>
  <c r="V4850" i="4"/>
  <c r="W4850" i="4"/>
  <c r="X4850" i="4"/>
  <c r="S4851" i="4"/>
  <c r="T4851" i="4"/>
  <c r="U4851" i="4"/>
  <c r="V4851" i="4"/>
  <c r="W4851" i="4"/>
  <c r="X4851" i="4"/>
  <c r="S4852" i="4"/>
  <c r="T4852" i="4"/>
  <c r="U4852" i="4"/>
  <c r="V4852" i="4"/>
  <c r="W4852" i="4"/>
  <c r="X4852" i="4"/>
  <c r="S4853" i="4"/>
  <c r="T4853" i="4"/>
  <c r="U4853" i="4"/>
  <c r="V4853" i="4"/>
  <c r="W4853" i="4"/>
  <c r="X4853" i="4"/>
  <c r="S4854" i="4"/>
  <c r="T4854" i="4"/>
  <c r="U4854" i="4"/>
  <c r="V4854" i="4"/>
  <c r="W4854" i="4"/>
  <c r="X4854" i="4"/>
  <c r="S4855" i="4"/>
  <c r="T4855" i="4"/>
  <c r="U4855" i="4"/>
  <c r="V4855" i="4"/>
  <c r="W4855" i="4"/>
  <c r="X4855" i="4"/>
  <c r="S4856" i="4"/>
  <c r="T4856" i="4"/>
  <c r="U4856" i="4"/>
  <c r="V4856" i="4"/>
  <c r="W4856" i="4"/>
  <c r="X4856" i="4"/>
  <c r="S4857" i="4"/>
  <c r="T4857" i="4"/>
  <c r="U4857" i="4"/>
  <c r="V4857" i="4"/>
  <c r="W4857" i="4"/>
  <c r="X4857" i="4"/>
  <c r="S4858" i="4"/>
  <c r="T4858" i="4"/>
  <c r="U4858" i="4"/>
  <c r="V4858" i="4"/>
  <c r="W4858" i="4"/>
  <c r="X4858" i="4"/>
  <c r="S4859" i="4"/>
  <c r="T4859" i="4"/>
  <c r="U4859" i="4"/>
  <c r="V4859" i="4"/>
  <c r="W4859" i="4"/>
  <c r="X4859" i="4"/>
  <c r="S4860" i="4"/>
  <c r="T4860" i="4"/>
  <c r="U4860" i="4"/>
  <c r="V4860" i="4"/>
  <c r="W4860" i="4"/>
  <c r="X4860" i="4"/>
  <c r="S4861" i="4"/>
  <c r="T4861" i="4"/>
  <c r="U4861" i="4"/>
  <c r="V4861" i="4"/>
  <c r="W4861" i="4"/>
  <c r="X4861" i="4"/>
  <c r="S4862" i="4"/>
  <c r="T4862" i="4"/>
  <c r="U4862" i="4"/>
  <c r="V4862" i="4"/>
  <c r="W4862" i="4"/>
  <c r="X4862" i="4"/>
  <c r="S4863" i="4"/>
  <c r="T4863" i="4"/>
  <c r="U4863" i="4"/>
  <c r="V4863" i="4"/>
  <c r="W4863" i="4"/>
  <c r="X4863" i="4"/>
  <c r="S4864" i="4"/>
  <c r="T4864" i="4"/>
  <c r="U4864" i="4"/>
  <c r="V4864" i="4"/>
  <c r="W4864" i="4"/>
  <c r="X4864" i="4"/>
  <c r="S4865" i="4"/>
  <c r="T4865" i="4"/>
  <c r="U4865" i="4"/>
  <c r="V4865" i="4"/>
  <c r="W4865" i="4"/>
  <c r="X4865" i="4"/>
  <c r="S4866" i="4"/>
  <c r="T4866" i="4"/>
  <c r="U4866" i="4"/>
  <c r="V4866" i="4"/>
  <c r="W4866" i="4"/>
  <c r="X4866" i="4"/>
  <c r="S4867" i="4"/>
  <c r="T4867" i="4"/>
  <c r="U4867" i="4"/>
  <c r="V4867" i="4"/>
  <c r="W4867" i="4"/>
  <c r="X4867" i="4"/>
  <c r="S4868" i="4"/>
  <c r="T4868" i="4"/>
  <c r="U4868" i="4"/>
  <c r="V4868" i="4"/>
  <c r="W4868" i="4"/>
  <c r="X4868" i="4"/>
  <c r="S4869" i="4"/>
  <c r="T4869" i="4"/>
  <c r="U4869" i="4"/>
  <c r="V4869" i="4"/>
  <c r="W4869" i="4"/>
  <c r="X4869" i="4"/>
  <c r="S4870" i="4"/>
  <c r="T4870" i="4"/>
  <c r="U4870" i="4"/>
  <c r="V4870" i="4"/>
  <c r="W4870" i="4"/>
  <c r="X4870" i="4"/>
  <c r="S4871" i="4"/>
  <c r="T4871" i="4"/>
  <c r="U4871" i="4"/>
  <c r="V4871" i="4"/>
  <c r="W4871" i="4"/>
  <c r="X4871" i="4"/>
  <c r="S4872" i="4"/>
  <c r="T4872" i="4"/>
  <c r="U4872" i="4"/>
  <c r="V4872" i="4"/>
  <c r="W4872" i="4"/>
  <c r="X4872" i="4"/>
  <c r="S4873" i="4"/>
  <c r="T4873" i="4"/>
  <c r="U4873" i="4"/>
  <c r="V4873" i="4"/>
  <c r="W4873" i="4"/>
  <c r="X4873" i="4"/>
  <c r="S4874" i="4"/>
  <c r="T4874" i="4"/>
  <c r="U4874" i="4"/>
  <c r="V4874" i="4"/>
  <c r="W4874" i="4"/>
  <c r="X4874" i="4"/>
  <c r="S4875" i="4"/>
  <c r="T4875" i="4"/>
  <c r="U4875" i="4"/>
  <c r="V4875" i="4"/>
  <c r="W4875" i="4"/>
  <c r="X4875" i="4"/>
  <c r="S4876" i="4"/>
  <c r="T4876" i="4"/>
  <c r="U4876" i="4"/>
  <c r="V4876" i="4"/>
  <c r="W4876" i="4"/>
  <c r="X4876" i="4"/>
  <c r="S4877" i="4"/>
  <c r="T4877" i="4"/>
  <c r="U4877" i="4"/>
  <c r="V4877" i="4"/>
  <c r="W4877" i="4"/>
  <c r="X4877" i="4"/>
  <c r="S4878" i="4"/>
  <c r="T4878" i="4"/>
  <c r="U4878" i="4"/>
  <c r="V4878" i="4"/>
  <c r="W4878" i="4"/>
  <c r="X4878" i="4"/>
  <c r="S4879" i="4"/>
  <c r="T4879" i="4"/>
  <c r="U4879" i="4"/>
  <c r="V4879" i="4"/>
  <c r="W4879" i="4"/>
  <c r="X4879" i="4"/>
  <c r="S4880" i="4"/>
  <c r="T4880" i="4"/>
  <c r="U4880" i="4"/>
  <c r="V4880" i="4"/>
  <c r="W4880" i="4"/>
  <c r="X4880" i="4"/>
  <c r="S4881" i="4"/>
  <c r="T4881" i="4"/>
  <c r="U4881" i="4"/>
  <c r="V4881" i="4"/>
  <c r="W4881" i="4"/>
  <c r="X4881" i="4"/>
  <c r="S4882" i="4"/>
  <c r="T4882" i="4"/>
  <c r="U4882" i="4"/>
  <c r="V4882" i="4"/>
  <c r="W4882" i="4"/>
  <c r="X4882" i="4"/>
  <c r="S4883" i="4"/>
  <c r="T4883" i="4"/>
  <c r="U4883" i="4"/>
  <c r="V4883" i="4"/>
  <c r="W4883" i="4"/>
  <c r="X4883" i="4"/>
  <c r="S4884" i="4"/>
  <c r="T4884" i="4"/>
  <c r="U4884" i="4"/>
  <c r="V4884" i="4"/>
  <c r="W4884" i="4"/>
  <c r="X4884" i="4"/>
  <c r="S4885" i="4"/>
  <c r="T4885" i="4"/>
  <c r="U4885" i="4"/>
  <c r="V4885" i="4"/>
  <c r="W4885" i="4"/>
  <c r="X4885" i="4"/>
  <c r="S4886" i="4"/>
  <c r="T4886" i="4"/>
  <c r="U4886" i="4"/>
  <c r="V4886" i="4"/>
  <c r="W4886" i="4"/>
  <c r="X4886" i="4"/>
  <c r="S4887" i="4"/>
  <c r="T4887" i="4"/>
  <c r="U4887" i="4"/>
  <c r="V4887" i="4"/>
  <c r="W4887" i="4"/>
  <c r="X4887" i="4"/>
  <c r="S4888" i="4"/>
  <c r="T4888" i="4"/>
  <c r="U4888" i="4"/>
  <c r="V4888" i="4"/>
  <c r="W4888" i="4"/>
  <c r="X4888" i="4"/>
  <c r="S4889" i="4"/>
  <c r="T4889" i="4"/>
  <c r="U4889" i="4"/>
  <c r="V4889" i="4"/>
  <c r="W4889" i="4"/>
  <c r="X4889" i="4"/>
  <c r="S4890" i="4"/>
  <c r="T4890" i="4"/>
  <c r="U4890" i="4"/>
  <c r="V4890" i="4"/>
  <c r="W4890" i="4"/>
  <c r="X4890" i="4"/>
  <c r="S4891" i="4"/>
  <c r="T4891" i="4"/>
  <c r="U4891" i="4"/>
  <c r="V4891" i="4"/>
  <c r="W4891" i="4"/>
  <c r="X4891" i="4"/>
  <c r="S4892" i="4"/>
  <c r="T4892" i="4"/>
  <c r="U4892" i="4"/>
  <c r="V4892" i="4"/>
  <c r="W4892" i="4"/>
  <c r="X4892" i="4"/>
  <c r="S4893" i="4"/>
  <c r="T4893" i="4"/>
  <c r="U4893" i="4"/>
  <c r="V4893" i="4"/>
  <c r="W4893" i="4"/>
  <c r="X4893" i="4"/>
  <c r="S4894" i="4"/>
  <c r="T4894" i="4"/>
  <c r="U4894" i="4"/>
  <c r="V4894" i="4"/>
  <c r="W4894" i="4"/>
  <c r="X4894" i="4"/>
  <c r="S4895" i="4"/>
  <c r="T4895" i="4"/>
  <c r="U4895" i="4"/>
  <c r="V4895" i="4"/>
  <c r="W4895" i="4"/>
  <c r="X4895" i="4"/>
  <c r="S4896" i="4"/>
  <c r="T4896" i="4"/>
  <c r="U4896" i="4"/>
  <c r="V4896" i="4"/>
  <c r="W4896" i="4"/>
  <c r="X4896" i="4"/>
  <c r="S4897" i="4"/>
  <c r="T4897" i="4"/>
  <c r="U4897" i="4"/>
  <c r="V4897" i="4"/>
  <c r="W4897" i="4"/>
  <c r="X4897" i="4"/>
  <c r="S4898" i="4"/>
  <c r="T4898" i="4"/>
  <c r="U4898" i="4"/>
  <c r="V4898" i="4"/>
  <c r="W4898" i="4"/>
  <c r="X4898" i="4"/>
  <c r="S4899" i="4"/>
  <c r="T4899" i="4"/>
  <c r="U4899" i="4"/>
  <c r="V4899" i="4"/>
  <c r="W4899" i="4"/>
  <c r="X4899" i="4"/>
  <c r="S4900" i="4"/>
  <c r="T4900" i="4"/>
  <c r="U4900" i="4"/>
  <c r="V4900" i="4"/>
  <c r="W4900" i="4"/>
  <c r="X4900" i="4"/>
  <c r="S4901" i="4"/>
  <c r="T4901" i="4"/>
  <c r="U4901" i="4"/>
  <c r="V4901" i="4"/>
  <c r="W4901" i="4"/>
  <c r="X4901" i="4"/>
  <c r="S4902" i="4"/>
  <c r="T4902" i="4"/>
  <c r="U4902" i="4"/>
  <c r="V4902" i="4"/>
  <c r="W4902" i="4"/>
  <c r="X4902" i="4"/>
  <c r="S4903" i="4"/>
  <c r="T4903" i="4"/>
  <c r="U4903" i="4"/>
  <c r="V4903" i="4"/>
  <c r="W4903" i="4"/>
  <c r="X4903" i="4"/>
  <c r="S4904" i="4"/>
  <c r="T4904" i="4"/>
  <c r="U4904" i="4"/>
  <c r="V4904" i="4"/>
  <c r="W4904" i="4"/>
  <c r="X4904" i="4"/>
  <c r="S4905" i="4"/>
  <c r="T4905" i="4"/>
  <c r="U4905" i="4"/>
  <c r="V4905" i="4"/>
  <c r="W4905" i="4"/>
  <c r="X4905" i="4"/>
  <c r="S4906" i="4"/>
  <c r="T4906" i="4"/>
  <c r="U4906" i="4"/>
  <c r="V4906" i="4"/>
  <c r="W4906" i="4"/>
  <c r="X4906" i="4"/>
  <c r="S4907" i="4"/>
  <c r="T4907" i="4"/>
  <c r="U4907" i="4"/>
  <c r="V4907" i="4"/>
  <c r="W4907" i="4"/>
  <c r="X4907" i="4"/>
  <c r="S4908" i="4"/>
  <c r="T4908" i="4"/>
  <c r="U4908" i="4"/>
  <c r="V4908" i="4"/>
  <c r="W4908" i="4"/>
  <c r="X4908" i="4"/>
  <c r="S4909" i="4"/>
  <c r="T4909" i="4"/>
  <c r="U4909" i="4"/>
  <c r="V4909" i="4"/>
  <c r="W4909" i="4"/>
  <c r="X4909" i="4"/>
  <c r="S4910" i="4"/>
  <c r="T4910" i="4"/>
  <c r="U4910" i="4"/>
  <c r="V4910" i="4"/>
  <c r="W4910" i="4"/>
  <c r="X4910" i="4"/>
  <c r="S4911" i="4"/>
  <c r="T4911" i="4"/>
  <c r="U4911" i="4"/>
  <c r="V4911" i="4"/>
  <c r="W4911" i="4"/>
  <c r="X4911" i="4"/>
  <c r="S4912" i="4"/>
  <c r="T4912" i="4"/>
  <c r="U4912" i="4"/>
  <c r="V4912" i="4"/>
  <c r="W4912" i="4"/>
  <c r="X4912" i="4"/>
  <c r="S4913" i="4"/>
  <c r="T4913" i="4"/>
  <c r="U4913" i="4"/>
  <c r="V4913" i="4"/>
  <c r="W4913" i="4"/>
  <c r="X4913" i="4"/>
  <c r="S4914" i="4"/>
  <c r="T4914" i="4"/>
  <c r="U4914" i="4"/>
  <c r="V4914" i="4"/>
  <c r="W4914" i="4"/>
  <c r="X4914" i="4"/>
  <c r="S4915" i="4"/>
  <c r="T4915" i="4"/>
  <c r="U4915" i="4"/>
  <c r="V4915" i="4"/>
  <c r="W4915" i="4"/>
  <c r="X4915" i="4"/>
  <c r="S4916" i="4"/>
  <c r="T4916" i="4"/>
  <c r="U4916" i="4"/>
  <c r="V4916" i="4"/>
  <c r="W4916" i="4"/>
  <c r="X4916" i="4"/>
  <c r="S4917" i="4"/>
  <c r="T4917" i="4"/>
  <c r="U4917" i="4"/>
  <c r="V4917" i="4"/>
  <c r="W4917" i="4"/>
  <c r="X4917" i="4"/>
  <c r="S4918" i="4"/>
  <c r="T4918" i="4"/>
  <c r="U4918" i="4"/>
  <c r="V4918" i="4"/>
  <c r="W4918" i="4"/>
  <c r="X4918" i="4"/>
  <c r="S4919" i="4"/>
  <c r="T4919" i="4"/>
  <c r="U4919" i="4"/>
  <c r="V4919" i="4"/>
  <c r="W4919" i="4"/>
  <c r="X4919" i="4"/>
  <c r="S4920" i="4"/>
  <c r="T4920" i="4"/>
  <c r="U4920" i="4"/>
  <c r="V4920" i="4"/>
  <c r="W4920" i="4"/>
  <c r="X4920" i="4"/>
  <c r="S4921" i="4"/>
  <c r="T4921" i="4"/>
  <c r="U4921" i="4"/>
  <c r="V4921" i="4"/>
  <c r="W4921" i="4"/>
  <c r="X4921" i="4"/>
  <c r="S4922" i="4"/>
  <c r="T4922" i="4"/>
  <c r="U4922" i="4"/>
  <c r="V4922" i="4"/>
  <c r="W4922" i="4"/>
  <c r="X4922" i="4"/>
  <c r="S4923" i="4"/>
  <c r="T4923" i="4"/>
  <c r="U4923" i="4"/>
  <c r="V4923" i="4"/>
  <c r="W4923" i="4"/>
  <c r="X4923" i="4"/>
  <c r="S4924" i="4"/>
  <c r="T4924" i="4"/>
  <c r="U4924" i="4"/>
  <c r="V4924" i="4"/>
  <c r="W4924" i="4"/>
  <c r="X4924" i="4"/>
  <c r="S4925" i="4"/>
  <c r="T4925" i="4"/>
  <c r="U4925" i="4"/>
  <c r="V4925" i="4"/>
  <c r="W4925" i="4"/>
  <c r="X4925" i="4"/>
  <c r="S4926" i="4"/>
  <c r="T4926" i="4"/>
  <c r="U4926" i="4"/>
  <c r="V4926" i="4"/>
  <c r="W4926" i="4"/>
  <c r="X4926" i="4"/>
  <c r="S4927" i="4"/>
  <c r="T4927" i="4"/>
  <c r="U4927" i="4"/>
  <c r="V4927" i="4"/>
  <c r="W4927" i="4"/>
  <c r="X4927" i="4"/>
  <c r="S4928" i="4"/>
  <c r="T4928" i="4"/>
  <c r="U4928" i="4"/>
  <c r="V4928" i="4"/>
  <c r="W4928" i="4"/>
  <c r="X4928" i="4"/>
  <c r="S4929" i="4"/>
  <c r="T4929" i="4"/>
  <c r="U4929" i="4"/>
  <c r="V4929" i="4"/>
  <c r="W4929" i="4"/>
  <c r="X4929" i="4"/>
  <c r="S4930" i="4"/>
  <c r="T4930" i="4"/>
  <c r="U4930" i="4"/>
  <c r="V4930" i="4"/>
  <c r="W4930" i="4"/>
  <c r="X4930" i="4"/>
  <c r="S4931" i="4"/>
  <c r="T4931" i="4"/>
  <c r="U4931" i="4"/>
  <c r="V4931" i="4"/>
  <c r="W4931" i="4"/>
  <c r="X4931" i="4"/>
  <c r="S4932" i="4"/>
  <c r="T4932" i="4"/>
  <c r="U4932" i="4"/>
  <c r="V4932" i="4"/>
  <c r="W4932" i="4"/>
  <c r="X4932" i="4"/>
  <c r="S4933" i="4"/>
  <c r="T4933" i="4"/>
  <c r="U4933" i="4"/>
  <c r="V4933" i="4"/>
  <c r="W4933" i="4"/>
  <c r="X4933" i="4"/>
  <c r="S4934" i="4"/>
  <c r="T4934" i="4"/>
  <c r="U4934" i="4"/>
  <c r="V4934" i="4"/>
  <c r="W4934" i="4"/>
  <c r="X4934" i="4"/>
  <c r="S4935" i="4"/>
  <c r="T4935" i="4"/>
  <c r="U4935" i="4"/>
  <c r="V4935" i="4"/>
  <c r="W4935" i="4"/>
  <c r="X4935" i="4"/>
  <c r="S4936" i="4"/>
  <c r="T4936" i="4"/>
  <c r="U4936" i="4"/>
  <c r="V4936" i="4"/>
  <c r="W4936" i="4"/>
  <c r="X4936" i="4"/>
  <c r="S4937" i="4"/>
  <c r="T4937" i="4"/>
  <c r="U4937" i="4"/>
  <c r="V4937" i="4"/>
  <c r="W4937" i="4"/>
  <c r="X4937" i="4"/>
  <c r="S4938" i="4"/>
  <c r="T4938" i="4"/>
  <c r="U4938" i="4"/>
  <c r="V4938" i="4"/>
  <c r="W4938" i="4"/>
  <c r="X4938" i="4"/>
  <c r="S4939" i="4"/>
  <c r="T4939" i="4"/>
  <c r="U4939" i="4"/>
  <c r="V4939" i="4"/>
  <c r="W4939" i="4"/>
  <c r="X4939" i="4"/>
  <c r="S4940" i="4"/>
  <c r="T4940" i="4"/>
  <c r="U4940" i="4"/>
  <c r="V4940" i="4"/>
  <c r="W4940" i="4"/>
  <c r="X4940" i="4"/>
  <c r="S4941" i="4"/>
  <c r="T4941" i="4"/>
  <c r="U4941" i="4"/>
  <c r="V4941" i="4"/>
  <c r="W4941" i="4"/>
  <c r="X4941" i="4"/>
  <c r="S4942" i="4"/>
  <c r="T4942" i="4"/>
  <c r="U4942" i="4"/>
  <c r="V4942" i="4"/>
  <c r="W4942" i="4"/>
  <c r="X4942" i="4"/>
  <c r="S4943" i="4"/>
  <c r="T4943" i="4"/>
  <c r="U4943" i="4"/>
  <c r="V4943" i="4"/>
  <c r="W4943" i="4"/>
  <c r="X4943" i="4"/>
  <c r="S4944" i="4"/>
  <c r="T4944" i="4"/>
  <c r="U4944" i="4"/>
  <c r="V4944" i="4"/>
  <c r="W4944" i="4"/>
  <c r="X4944" i="4"/>
  <c r="S4945" i="4"/>
  <c r="T4945" i="4"/>
  <c r="U4945" i="4"/>
  <c r="V4945" i="4"/>
  <c r="W4945" i="4"/>
  <c r="X4945" i="4"/>
  <c r="S4946" i="4"/>
  <c r="T4946" i="4"/>
  <c r="U4946" i="4"/>
  <c r="V4946" i="4"/>
  <c r="W4946" i="4"/>
  <c r="X4946" i="4"/>
  <c r="S4947" i="4"/>
  <c r="T4947" i="4"/>
  <c r="U4947" i="4"/>
  <c r="V4947" i="4"/>
  <c r="W4947" i="4"/>
  <c r="X4947" i="4"/>
  <c r="S4948" i="4"/>
  <c r="T4948" i="4"/>
  <c r="U4948" i="4"/>
  <c r="V4948" i="4"/>
  <c r="W4948" i="4"/>
  <c r="X4948" i="4"/>
  <c r="S4949" i="4"/>
  <c r="T4949" i="4"/>
  <c r="U4949" i="4"/>
  <c r="V4949" i="4"/>
  <c r="W4949" i="4"/>
  <c r="X4949" i="4"/>
  <c r="S4950" i="4"/>
  <c r="T4950" i="4"/>
  <c r="U4950" i="4"/>
  <c r="V4950" i="4"/>
  <c r="W4950" i="4"/>
  <c r="X4950" i="4"/>
  <c r="S4951" i="4"/>
  <c r="T4951" i="4"/>
  <c r="U4951" i="4"/>
  <c r="V4951" i="4"/>
  <c r="W4951" i="4"/>
  <c r="X4951" i="4"/>
  <c r="S4952" i="4"/>
  <c r="T4952" i="4"/>
  <c r="U4952" i="4"/>
  <c r="V4952" i="4"/>
  <c r="W4952" i="4"/>
  <c r="X4952" i="4"/>
  <c r="S4953" i="4"/>
  <c r="T4953" i="4"/>
  <c r="U4953" i="4"/>
  <c r="V4953" i="4"/>
  <c r="W4953" i="4"/>
  <c r="X4953" i="4"/>
  <c r="S4954" i="4"/>
  <c r="T4954" i="4"/>
  <c r="U4954" i="4"/>
  <c r="V4954" i="4"/>
  <c r="W4954" i="4"/>
  <c r="X4954" i="4"/>
  <c r="S4955" i="4"/>
  <c r="T4955" i="4"/>
  <c r="U4955" i="4"/>
  <c r="V4955" i="4"/>
  <c r="W4955" i="4"/>
  <c r="X4955" i="4"/>
  <c r="S4956" i="4"/>
  <c r="T4956" i="4"/>
  <c r="U4956" i="4"/>
  <c r="V4956" i="4"/>
  <c r="W4956" i="4"/>
  <c r="X4956" i="4"/>
  <c r="S4957" i="4"/>
  <c r="T4957" i="4"/>
  <c r="U4957" i="4"/>
  <c r="V4957" i="4"/>
  <c r="W4957" i="4"/>
  <c r="X4957" i="4"/>
  <c r="S4958" i="4"/>
  <c r="T4958" i="4"/>
  <c r="U4958" i="4"/>
  <c r="V4958" i="4"/>
  <c r="W4958" i="4"/>
  <c r="X4958" i="4"/>
  <c r="S4959" i="4"/>
  <c r="T4959" i="4"/>
  <c r="U4959" i="4"/>
  <c r="V4959" i="4"/>
  <c r="W4959" i="4"/>
  <c r="X4959" i="4"/>
  <c r="S4960" i="4"/>
  <c r="T4960" i="4"/>
  <c r="U4960" i="4"/>
  <c r="V4960" i="4"/>
  <c r="W4960" i="4"/>
  <c r="X4960" i="4"/>
  <c r="S4961" i="4"/>
  <c r="T4961" i="4"/>
  <c r="U4961" i="4"/>
  <c r="V4961" i="4"/>
  <c r="W4961" i="4"/>
  <c r="X4961" i="4"/>
  <c r="S4962" i="4"/>
  <c r="T4962" i="4"/>
  <c r="U4962" i="4"/>
  <c r="V4962" i="4"/>
  <c r="W4962" i="4"/>
  <c r="X4962" i="4"/>
  <c r="S4963" i="4"/>
  <c r="T4963" i="4"/>
  <c r="U4963" i="4"/>
  <c r="V4963" i="4"/>
  <c r="W4963" i="4"/>
  <c r="X4963" i="4"/>
  <c r="S4964" i="4"/>
  <c r="T4964" i="4"/>
  <c r="U4964" i="4"/>
  <c r="V4964" i="4"/>
  <c r="W4964" i="4"/>
  <c r="X4964" i="4"/>
  <c r="S4965" i="4"/>
  <c r="T4965" i="4"/>
  <c r="U4965" i="4"/>
  <c r="V4965" i="4"/>
  <c r="W4965" i="4"/>
  <c r="X4965" i="4"/>
  <c r="S4966" i="4"/>
  <c r="T4966" i="4"/>
  <c r="U4966" i="4"/>
  <c r="V4966" i="4"/>
  <c r="W4966" i="4"/>
  <c r="X4966" i="4"/>
  <c r="S4967" i="4"/>
  <c r="T4967" i="4"/>
  <c r="U4967" i="4"/>
  <c r="V4967" i="4"/>
  <c r="W4967" i="4"/>
  <c r="X4967" i="4"/>
  <c r="S4968" i="4"/>
  <c r="T4968" i="4"/>
  <c r="U4968" i="4"/>
  <c r="V4968" i="4"/>
  <c r="W4968" i="4"/>
  <c r="X4968" i="4"/>
  <c r="S4969" i="4"/>
  <c r="T4969" i="4"/>
  <c r="U4969" i="4"/>
  <c r="V4969" i="4"/>
  <c r="W4969" i="4"/>
  <c r="X4969" i="4"/>
  <c r="S4970" i="4"/>
  <c r="T4970" i="4"/>
  <c r="U4970" i="4"/>
  <c r="V4970" i="4"/>
  <c r="W4970" i="4"/>
  <c r="X4970" i="4"/>
  <c r="S4971" i="4"/>
  <c r="T4971" i="4"/>
  <c r="U4971" i="4"/>
  <c r="V4971" i="4"/>
  <c r="W4971" i="4"/>
  <c r="X4971" i="4"/>
  <c r="S4972" i="4"/>
  <c r="T4972" i="4"/>
  <c r="U4972" i="4"/>
  <c r="V4972" i="4"/>
  <c r="W4972" i="4"/>
  <c r="X4972" i="4"/>
  <c r="S4973" i="4"/>
  <c r="T4973" i="4"/>
  <c r="U4973" i="4"/>
  <c r="V4973" i="4"/>
  <c r="W4973" i="4"/>
  <c r="X4973" i="4"/>
  <c r="S4974" i="4"/>
  <c r="T4974" i="4"/>
  <c r="U4974" i="4"/>
  <c r="V4974" i="4"/>
  <c r="W4974" i="4"/>
  <c r="X4974" i="4"/>
  <c r="S4975" i="4"/>
  <c r="T4975" i="4"/>
  <c r="U4975" i="4"/>
  <c r="V4975" i="4"/>
  <c r="W4975" i="4"/>
  <c r="X4975" i="4"/>
  <c r="S4976" i="4"/>
  <c r="T4976" i="4"/>
  <c r="U4976" i="4"/>
  <c r="V4976" i="4"/>
  <c r="W4976" i="4"/>
  <c r="X4976" i="4"/>
  <c r="S4977" i="4"/>
  <c r="T4977" i="4"/>
  <c r="U4977" i="4"/>
  <c r="V4977" i="4"/>
  <c r="W4977" i="4"/>
  <c r="X4977" i="4"/>
  <c r="S4978" i="4"/>
  <c r="T4978" i="4"/>
  <c r="U4978" i="4"/>
  <c r="V4978" i="4"/>
  <c r="W4978" i="4"/>
  <c r="X4978" i="4"/>
  <c r="S4979" i="4"/>
  <c r="T4979" i="4"/>
  <c r="U4979" i="4"/>
  <c r="V4979" i="4"/>
  <c r="W4979" i="4"/>
  <c r="X4979" i="4"/>
  <c r="S4980" i="4"/>
  <c r="T4980" i="4"/>
  <c r="U4980" i="4"/>
  <c r="V4980" i="4"/>
  <c r="W4980" i="4"/>
  <c r="X4980" i="4"/>
  <c r="S4981" i="4"/>
  <c r="T4981" i="4"/>
  <c r="U4981" i="4"/>
  <c r="V4981" i="4"/>
  <c r="W4981" i="4"/>
  <c r="X4981" i="4"/>
  <c r="S4982" i="4"/>
  <c r="T4982" i="4"/>
  <c r="U4982" i="4"/>
  <c r="V4982" i="4"/>
  <c r="W4982" i="4"/>
  <c r="X4982" i="4"/>
  <c r="S4983" i="4"/>
  <c r="T4983" i="4"/>
  <c r="U4983" i="4"/>
  <c r="V4983" i="4"/>
  <c r="W4983" i="4"/>
  <c r="X4983" i="4"/>
  <c r="S4984" i="4"/>
  <c r="T4984" i="4"/>
  <c r="U4984" i="4"/>
  <c r="V4984" i="4"/>
  <c r="W4984" i="4"/>
  <c r="X4984" i="4"/>
  <c r="S4985" i="4"/>
  <c r="T4985" i="4"/>
  <c r="U4985" i="4"/>
  <c r="V4985" i="4"/>
  <c r="W4985" i="4"/>
  <c r="X4985" i="4"/>
  <c r="S4986" i="4"/>
  <c r="T4986" i="4"/>
  <c r="U4986" i="4"/>
  <c r="V4986" i="4"/>
  <c r="W4986" i="4"/>
  <c r="X4986" i="4"/>
  <c r="S4987" i="4"/>
  <c r="T4987" i="4"/>
  <c r="U4987" i="4"/>
  <c r="V4987" i="4"/>
  <c r="W4987" i="4"/>
  <c r="X4987" i="4"/>
  <c r="S4988" i="4"/>
  <c r="T4988" i="4"/>
  <c r="U4988" i="4"/>
  <c r="V4988" i="4"/>
  <c r="W4988" i="4"/>
  <c r="X4988" i="4"/>
  <c r="S4989" i="4"/>
  <c r="T4989" i="4"/>
  <c r="U4989" i="4"/>
  <c r="V4989" i="4"/>
  <c r="W4989" i="4"/>
  <c r="X4989" i="4"/>
  <c r="S4990" i="4"/>
  <c r="T4990" i="4"/>
  <c r="U4990" i="4"/>
  <c r="V4990" i="4"/>
  <c r="W4990" i="4"/>
  <c r="X4990" i="4"/>
  <c r="S4991" i="4"/>
  <c r="T4991" i="4"/>
  <c r="U4991" i="4"/>
  <c r="V4991" i="4"/>
  <c r="W4991" i="4"/>
  <c r="X4991" i="4"/>
  <c r="S4992" i="4"/>
  <c r="T4992" i="4"/>
  <c r="U4992" i="4"/>
  <c r="V4992" i="4"/>
  <c r="W4992" i="4"/>
  <c r="X4992" i="4"/>
  <c r="S4993" i="4"/>
  <c r="T4993" i="4"/>
  <c r="U4993" i="4"/>
  <c r="V4993" i="4"/>
  <c r="W4993" i="4"/>
  <c r="X4993" i="4"/>
  <c r="S4994" i="4"/>
  <c r="T4994" i="4"/>
  <c r="U4994" i="4"/>
  <c r="V4994" i="4"/>
  <c r="W4994" i="4"/>
  <c r="X4994" i="4"/>
  <c r="S4995" i="4"/>
  <c r="T4995" i="4"/>
  <c r="U4995" i="4"/>
  <c r="V4995" i="4"/>
  <c r="W4995" i="4"/>
  <c r="X4995" i="4"/>
  <c r="S4996" i="4"/>
  <c r="T4996" i="4"/>
  <c r="U4996" i="4"/>
  <c r="V4996" i="4"/>
  <c r="W4996" i="4"/>
  <c r="X4996" i="4"/>
  <c r="S4997" i="4"/>
  <c r="T4997" i="4"/>
  <c r="U4997" i="4"/>
  <c r="V4997" i="4"/>
  <c r="W4997" i="4"/>
  <c r="X4997" i="4"/>
  <c r="S4998" i="4"/>
  <c r="T4998" i="4"/>
  <c r="U4998" i="4"/>
  <c r="V4998" i="4"/>
  <c r="W4998" i="4"/>
  <c r="X4998" i="4"/>
  <c r="S4999" i="4"/>
  <c r="T4999" i="4"/>
  <c r="U4999" i="4"/>
  <c r="V4999" i="4"/>
  <c r="W4999" i="4"/>
  <c r="X4999" i="4"/>
  <c r="S5000" i="4"/>
  <c r="T5000" i="4"/>
  <c r="U5000" i="4"/>
  <c r="V5000" i="4"/>
  <c r="W5000" i="4"/>
  <c r="X5000" i="4"/>
  <c r="S5001" i="4"/>
  <c r="T5001" i="4"/>
  <c r="U5001" i="4"/>
  <c r="V5001" i="4"/>
  <c r="W5001" i="4"/>
  <c r="X5001" i="4"/>
  <c r="S5002" i="4"/>
  <c r="T5002" i="4"/>
  <c r="U5002" i="4"/>
  <c r="V5002" i="4"/>
  <c r="W5002" i="4"/>
  <c r="X5002" i="4"/>
  <c r="S5003" i="4"/>
  <c r="T5003" i="4"/>
  <c r="U5003" i="4"/>
  <c r="V5003" i="4"/>
  <c r="W5003" i="4"/>
  <c r="X5003" i="4"/>
  <c r="S5004" i="4"/>
  <c r="T5004" i="4"/>
  <c r="U5004" i="4"/>
  <c r="V5004" i="4"/>
  <c r="W5004" i="4"/>
  <c r="X5004" i="4"/>
  <c r="S5005" i="4"/>
  <c r="T5005" i="4"/>
  <c r="U5005" i="4"/>
  <c r="V5005" i="4"/>
  <c r="W5005" i="4"/>
  <c r="X5005" i="4"/>
  <c r="S5006" i="4"/>
  <c r="T5006" i="4"/>
  <c r="U5006" i="4"/>
  <c r="V5006" i="4"/>
  <c r="W5006" i="4"/>
  <c r="X5006" i="4"/>
  <c r="S5007" i="4"/>
  <c r="T5007" i="4"/>
  <c r="U5007" i="4"/>
  <c r="V5007" i="4"/>
  <c r="W5007" i="4"/>
  <c r="X5007" i="4"/>
  <c r="S5008" i="4"/>
  <c r="T5008" i="4"/>
  <c r="U5008" i="4"/>
  <c r="V5008" i="4"/>
  <c r="W5008" i="4"/>
  <c r="X5008" i="4"/>
  <c r="S5009" i="4"/>
  <c r="T5009" i="4"/>
  <c r="U5009" i="4"/>
  <c r="V5009" i="4"/>
  <c r="W5009" i="4"/>
  <c r="X5009" i="4"/>
  <c r="S5010" i="4"/>
  <c r="T5010" i="4"/>
  <c r="U5010" i="4"/>
  <c r="V5010" i="4"/>
  <c r="W5010" i="4"/>
  <c r="X5010" i="4"/>
  <c r="S5011" i="4"/>
  <c r="T5011" i="4"/>
  <c r="U5011" i="4"/>
  <c r="V5011" i="4"/>
  <c r="W5011" i="4"/>
  <c r="X5011" i="4"/>
  <c r="S5012" i="4"/>
  <c r="T5012" i="4"/>
  <c r="U5012" i="4"/>
  <c r="V5012" i="4"/>
  <c r="W5012" i="4"/>
  <c r="X5012" i="4"/>
  <c r="S5013" i="4"/>
  <c r="T5013" i="4"/>
  <c r="U5013" i="4"/>
  <c r="V5013" i="4"/>
  <c r="W5013" i="4"/>
  <c r="X5013" i="4"/>
  <c r="S5014" i="4"/>
  <c r="T5014" i="4"/>
  <c r="U5014" i="4"/>
  <c r="V5014" i="4"/>
  <c r="W5014" i="4"/>
  <c r="X5014" i="4"/>
  <c r="S5015" i="4"/>
  <c r="T5015" i="4"/>
  <c r="U5015" i="4"/>
  <c r="V5015" i="4"/>
  <c r="W5015" i="4"/>
  <c r="X5015" i="4"/>
  <c r="S5016" i="4"/>
  <c r="T5016" i="4"/>
  <c r="U5016" i="4"/>
  <c r="V5016" i="4"/>
  <c r="W5016" i="4"/>
  <c r="X5016" i="4"/>
  <c r="S5017" i="4"/>
  <c r="T5017" i="4"/>
  <c r="U5017" i="4"/>
  <c r="V5017" i="4"/>
  <c r="W5017" i="4"/>
  <c r="X5017" i="4"/>
  <c r="S5018" i="4"/>
  <c r="T5018" i="4"/>
  <c r="U5018" i="4"/>
  <c r="V5018" i="4"/>
  <c r="W5018" i="4"/>
  <c r="X5018" i="4"/>
  <c r="S5019" i="4"/>
  <c r="T5019" i="4"/>
  <c r="U5019" i="4"/>
  <c r="V5019" i="4"/>
  <c r="W5019" i="4"/>
  <c r="X5019" i="4"/>
  <c r="S5020" i="4"/>
  <c r="T5020" i="4"/>
  <c r="U5020" i="4"/>
  <c r="V5020" i="4"/>
  <c r="W5020" i="4"/>
  <c r="X5020" i="4"/>
  <c r="S5021" i="4"/>
  <c r="T5021" i="4"/>
  <c r="U5021" i="4"/>
  <c r="V5021" i="4"/>
  <c r="W5021" i="4"/>
  <c r="X5021" i="4"/>
  <c r="S5022" i="4"/>
  <c r="T5022" i="4"/>
  <c r="U5022" i="4"/>
  <c r="V5022" i="4"/>
  <c r="W5022" i="4"/>
  <c r="X5022" i="4"/>
  <c r="S5023" i="4"/>
  <c r="T5023" i="4"/>
  <c r="U5023" i="4"/>
  <c r="V5023" i="4"/>
  <c r="W5023" i="4"/>
  <c r="X5023" i="4"/>
  <c r="S5024" i="4"/>
  <c r="T5024" i="4"/>
  <c r="U5024" i="4"/>
  <c r="V5024" i="4"/>
  <c r="W5024" i="4"/>
  <c r="X5024" i="4"/>
  <c r="S5025" i="4"/>
  <c r="T5025" i="4"/>
  <c r="U5025" i="4"/>
  <c r="V5025" i="4"/>
  <c r="W5025" i="4"/>
  <c r="X5025" i="4"/>
  <c r="S5026" i="4"/>
  <c r="T5026" i="4"/>
  <c r="U5026" i="4"/>
  <c r="V5026" i="4"/>
  <c r="W5026" i="4"/>
  <c r="X5026" i="4"/>
  <c r="S5027" i="4"/>
  <c r="T5027" i="4"/>
  <c r="U5027" i="4"/>
  <c r="V5027" i="4"/>
  <c r="W5027" i="4"/>
  <c r="X5027" i="4"/>
  <c r="S5028" i="4"/>
  <c r="T5028" i="4"/>
  <c r="U5028" i="4"/>
  <c r="V5028" i="4"/>
  <c r="W5028" i="4"/>
  <c r="X5028" i="4"/>
  <c r="S5029" i="4"/>
  <c r="T5029" i="4"/>
  <c r="U5029" i="4"/>
  <c r="V5029" i="4"/>
  <c r="W5029" i="4"/>
  <c r="X5029" i="4"/>
  <c r="S5030" i="4"/>
  <c r="T5030" i="4"/>
  <c r="U5030" i="4"/>
  <c r="V5030" i="4"/>
  <c r="W5030" i="4"/>
  <c r="X5030" i="4"/>
  <c r="S5031" i="4"/>
  <c r="T5031" i="4"/>
  <c r="U5031" i="4"/>
  <c r="V5031" i="4"/>
  <c r="W5031" i="4"/>
  <c r="X5031" i="4"/>
  <c r="S5032" i="4"/>
  <c r="T5032" i="4"/>
  <c r="U5032" i="4"/>
  <c r="V5032" i="4"/>
  <c r="W5032" i="4"/>
  <c r="X5032" i="4"/>
  <c r="S5033" i="4"/>
  <c r="T5033" i="4"/>
  <c r="U5033" i="4"/>
  <c r="V5033" i="4"/>
  <c r="W5033" i="4"/>
  <c r="X5033" i="4"/>
  <c r="S5034" i="4"/>
  <c r="T5034" i="4"/>
  <c r="U5034" i="4"/>
  <c r="V5034" i="4"/>
  <c r="W5034" i="4"/>
  <c r="X5034" i="4"/>
  <c r="S5035" i="4"/>
  <c r="T5035" i="4"/>
  <c r="U5035" i="4"/>
  <c r="V5035" i="4"/>
  <c r="W5035" i="4"/>
  <c r="X5035" i="4"/>
  <c r="S5036" i="4"/>
  <c r="T5036" i="4"/>
  <c r="U5036" i="4"/>
  <c r="V5036" i="4"/>
  <c r="W5036" i="4"/>
  <c r="X5036" i="4"/>
  <c r="S5037" i="4"/>
  <c r="T5037" i="4"/>
  <c r="U5037" i="4"/>
  <c r="V5037" i="4"/>
  <c r="W5037" i="4"/>
  <c r="X5037" i="4"/>
  <c r="S5038" i="4"/>
  <c r="T5038" i="4"/>
  <c r="U5038" i="4"/>
  <c r="V5038" i="4"/>
  <c r="W5038" i="4"/>
  <c r="X5038" i="4"/>
  <c r="S5039" i="4"/>
  <c r="T5039" i="4"/>
  <c r="U5039" i="4"/>
  <c r="V5039" i="4"/>
  <c r="W5039" i="4"/>
  <c r="X5039" i="4"/>
  <c r="S5040" i="4"/>
  <c r="T5040" i="4"/>
  <c r="U5040" i="4"/>
  <c r="V5040" i="4"/>
  <c r="W5040" i="4"/>
  <c r="X5040" i="4"/>
  <c r="S5041" i="4"/>
  <c r="T5041" i="4"/>
  <c r="U5041" i="4"/>
  <c r="V5041" i="4"/>
  <c r="W5041" i="4"/>
  <c r="X5041" i="4"/>
  <c r="S5042" i="4"/>
  <c r="T5042" i="4"/>
  <c r="U5042" i="4"/>
  <c r="V5042" i="4"/>
  <c r="W5042" i="4"/>
  <c r="X5042" i="4"/>
  <c r="S5043" i="4"/>
  <c r="T5043" i="4"/>
  <c r="U5043" i="4"/>
  <c r="V5043" i="4"/>
  <c r="W5043" i="4"/>
  <c r="X5043" i="4"/>
  <c r="S5044" i="4"/>
  <c r="T5044" i="4"/>
  <c r="U5044" i="4"/>
  <c r="V5044" i="4"/>
  <c r="W5044" i="4"/>
  <c r="X5044" i="4"/>
  <c r="S5045" i="4"/>
  <c r="T5045" i="4"/>
  <c r="U5045" i="4"/>
  <c r="V5045" i="4"/>
  <c r="W5045" i="4"/>
  <c r="X5045" i="4"/>
  <c r="S5046" i="4"/>
  <c r="T5046" i="4"/>
  <c r="U5046" i="4"/>
  <c r="V5046" i="4"/>
  <c r="W5046" i="4"/>
  <c r="X5046" i="4"/>
  <c r="S5047" i="4"/>
  <c r="T5047" i="4"/>
  <c r="U5047" i="4"/>
  <c r="V5047" i="4"/>
  <c r="W5047" i="4"/>
  <c r="X5047" i="4"/>
  <c r="S5048" i="4"/>
  <c r="T5048" i="4"/>
  <c r="U5048" i="4"/>
  <c r="V5048" i="4"/>
  <c r="W5048" i="4"/>
  <c r="X5048" i="4"/>
  <c r="S5049" i="4"/>
  <c r="T5049" i="4"/>
  <c r="U5049" i="4"/>
  <c r="V5049" i="4"/>
  <c r="W5049" i="4"/>
  <c r="X5049" i="4"/>
  <c r="S5050" i="4"/>
  <c r="T5050" i="4"/>
  <c r="U5050" i="4"/>
  <c r="V5050" i="4"/>
  <c r="W5050" i="4"/>
  <c r="X5050" i="4"/>
  <c r="S5051" i="4"/>
  <c r="T5051" i="4"/>
  <c r="U5051" i="4"/>
  <c r="V5051" i="4"/>
  <c r="W5051" i="4"/>
  <c r="X5051" i="4"/>
  <c r="S5052" i="4"/>
  <c r="T5052" i="4"/>
  <c r="U5052" i="4"/>
  <c r="V5052" i="4"/>
  <c r="W5052" i="4"/>
  <c r="X5052" i="4"/>
  <c r="S5053" i="4"/>
  <c r="T5053" i="4"/>
  <c r="U5053" i="4"/>
  <c r="V5053" i="4"/>
  <c r="W5053" i="4"/>
  <c r="X5053" i="4"/>
  <c r="S5054" i="4"/>
  <c r="T5054" i="4"/>
  <c r="U5054" i="4"/>
  <c r="V5054" i="4"/>
  <c r="W5054" i="4"/>
  <c r="X5054" i="4"/>
  <c r="S5055" i="4"/>
  <c r="T5055" i="4"/>
  <c r="U5055" i="4"/>
  <c r="V5055" i="4"/>
  <c r="W5055" i="4"/>
  <c r="X5055" i="4"/>
  <c r="S5056" i="4"/>
  <c r="T5056" i="4"/>
  <c r="U5056" i="4"/>
  <c r="V5056" i="4"/>
  <c r="W5056" i="4"/>
  <c r="X5056" i="4"/>
  <c r="S5057" i="4"/>
  <c r="T5057" i="4"/>
  <c r="U5057" i="4"/>
  <c r="V5057" i="4"/>
  <c r="W5057" i="4"/>
  <c r="X5057" i="4"/>
  <c r="S5058" i="4"/>
  <c r="T5058" i="4"/>
  <c r="U5058" i="4"/>
  <c r="V5058" i="4"/>
  <c r="W5058" i="4"/>
  <c r="X5058" i="4"/>
  <c r="S5059" i="4"/>
  <c r="T5059" i="4"/>
  <c r="U5059" i="4"/>
  <c r="V5059" i="4"/>
  <c r="W5059" i="4"/>
  <c r="X5059" i="4"/>
  <c r="S5060" i="4"/>
  <c r="T5060" i="4"/>
  <c r="U5060" i="4"/>
  <c r="V5060" i="4"/>
  <c r="W5060" i="4"/>
  <c r="X5060" i="4"/>
  <c r="S5061" i="4"/>
  <c r="T5061" i="4"/>
  <c r="U5061" i="4"/>
  <c r="V5061" i="4"/>
  <c r="W5061" i="4"/>
  <c r="X5061" i="4"/>
  <c r="S5062" i="4"/>
  <c r="T5062" i="4"/>
  <c r="U5062" i="4"/>
  <c r="V5062" i="4"/>
  <c r="W5062" i="4"/>
  <c r="X5062" i="4"/>
  <c r="S5063" i="4"/>
  <c r="T5063" i="4"/>
  <c r="U5063" i="4"/>
  <c r="V5063" i="4"/>
  <c r="W5063" i="4"/>
  <c r="X5063" i="4"/>
  <c r="S5064" i="4"/>
  <c r="T5064" i="4"/>
  <c r="U5064" i="4"/>
  <c r="V5064" i="4"/>
  <c r="W5064" i="4"/>
  <c r="X5064" i="4"/>
  <c r="S5065" i="4"/>
  <c r="T5065" i="4"/>
  <c r="U5065" i="4"/>
  <c r="V5065" i="4"/>
  <c r="W5065" i="4"/>
  <c r="X5065" i="4"/>
  <c r="S5066" i="4"/>
  <c r="T5066" i="4"/>
  <c r="U5066" i="4"/>
  <c r="V5066" i="4"/>
  <c r="W5066" i="4"/>
  <c r="X5066" i="4"/>
  <c r="S5067" i="4"/>
  <c r="T5067" i="4"/>
  <c r="U5067" i="4"/>
  <c r="V5067" i="4"/>
  <c r="W5067" i="4"/>
  <c r="X5067" i="4"/>
  <c r="S5068" i="4"/>
  <c r="T5068" i="4"/>
  <c r="U5068" i="4"/>
  <c r="V5068" i="4"/>
  <c r="W5068" i="4"/>
  <c r="X5068" i="4"/>
  <c r="S5069" i="4"/>
  <c r="T5069" i="4"/>
  <c r="U5069" i="4"/>
  <c r="V5069" i="4"/>
  <c r="W5069" i="4"/>
  <c r="X5069" i="4"/>
  <c r="S5070" i="4"/>
  <c r="T5070" i="4"/>
  <c r="U5070" i="4"/>
  <c r="V5070" i="4"/>
  <c r="W5070" i="4"/>
  <c r="X5070" i="4"/>
  <c r="S5071" i="4"/>
  <c r="T5071" i="4"/>
  <c r="U5071" i="4"/>
  <c r="V5071" i="4"/>
  <c r="W5071" i="4"/>
  <c r="X5071" i="4"/>
  <c r="S5072" i="4"/>
  <c r="T5072" i="4"/>
  <c r="U5072" i="4"/>
  <c r="V5072" i="4"/>
  <c r="W5072" i="4"/>
  <c r="X5072" i="4"/>
  <c r="S5073" i="4"/>
  <c r="T5073" i="4"/>
  <c r="U5073" i="4"/>
  <c r="V5073" i="4"/>
  <c r="W5073" i="4"/>
  <c r="X5073" i="4"/>
  <c r="S5074" i="4"/>
  <c r="T5074" i="4"/>
  <c r="U5074" i="4"/>
  <c r="V5074" i="4"/>
  <c r="W5074" i="4"/>
  <c r="X5074" i="4"/>
  <c r="S5075" i="4"/>
  <c r="T5075" i="4"/>
  <c r="U5075" i="4"/>
  <c r="V5075" i="4"/>
  <c r="W5075" i="4"/>
  <c r="X5075" i="4"/>
  <c r="S5076" i="4"/>
  <c r="T5076" i="4"/>
  <c r="U5076" i="4"/>
  <c r="V5076" i="4"/>
  <c r="W5076" i="4"/>
  <c r="X5076" i="4"/>
  <c r="S5077" i="4"/>
  <c r="T5077" i="4"/>
  <c r="U5077" i="4"/>
  <c r="V5077" i="4"/>
  <c r="W5077" i="4"/>
  <c r="X5077" i="4"/>
  <c r="S5078" i="4"/>
  <c r="T5078" i="4"/>
  <c r="U5078" i="4"/>
  <c r="V5078" i="4"/>
  <c r="W5078" i="4"/>
  <c r="X5078" i="4"/>
  <c r="S5079" i="4"/>
  <c r="T5079" i="4"/>
  <c r="U5079" i="4"/>
  <c r="V5079" i="4"/>
  <c r="W5079" i="4"/>
  <c r="X5079" i="4"/>
  <c r="S5080" i="4"/>
  <c r="T5080" i="4"/>
  <c r="U5080" i="4"/>
  <c r="V5080" i="4"/>
  <c r="W5080" i="4"/>
  <c r="X5080" i="4"/>
  <c r="S5081" i="4"/>
  <c r="T5081" i="4"/>
  <c r="U5081" i="4"/>
  <c r="V5081" i="4"/>
  <c r="W5081" i="4"/>
  <c r="X5081" i="4"/>
  <c r="S5082" i="4"/>
  <c r="T5082" i="4"/>
  <c r="U5082" i="4"/>
  <c r="V5082" i="4"/>
  <c r="W5082" i="4"/>
  <c r="X5082" i="4"/>
  <c r="S5083" i="4"/>
  <c r="T5083" i="4"/>
  <c r="U5083" i="4"/>
  <c r="V5083" i="4"/>
  <c r="W5083" i="4"/>
  <c r="X5083" i="4"/>
  <c r="S5084" i="4"/>
  <c r="T5084" i="4"/>
  <c r="U5084" i="4"/>
  <c r="V5084" i="4"/>
  <c r="W5084" i="4"/>
  <c r="X5084" i="4"/>
  <c r="S5085" i="4"/>
  <c r="T5085" i="4"/>
  <c r="U5085" i="4"/>
  <c r="V5085" i="4"/>
  <c r="W5085" i="4"/>
  <c r="X5085" i="4"/>
  <c r="S5086" i="4"/>
  <c r="T5086" i="4"/>
  <c r="U5086" i="4"/>
  <c r="V5086" i="4"/>
  <c r="W5086" i="4"/>
  <c r="X5086" i="4"/>
  <c r="S5087" i="4"/>
  <c r="T5087" i="4"/>
  <c r="U5087" i="4"/>
  <c r="V5087" i="4"/>
  <c r="W5087" i="4"/>
  <c r="X5087" i="4"/>
  <c r="S5088" i="4"/>
  <c r="T5088" i="4"/>
  <c r="U5088" i="4"/>
  <c r="V5088" i="4"/>
  <c r="W5088" i="4"/>
  <c r="X5088" i="4"/>
  <c r="S5089" i="4"/>
  <c r="T5089" i="4"/>
  <c r="U5089" i="4"/>
  <c r="V5089" i="4"/>
  <c r="W5089" i="4"/>
  <c r="X5089" i="4"/>
  <c r="S5090" i="4"/>
  <c r="T5090" i="4"/>
  <c r="U5090" i="4"/>
  <c r="V5090" i="4"/>
  <c r="W5090" i="4"/>
  <c r="X5090" i="4"/>
  <c r="S5091" i="4"/>
  <c r="T5091" i="4"/>
  <c r="U5091" i="4"/>
  <c r="V5091" i="4"/>
  <c r="W5091" i="4"/>
  <c r="X5091" i="4"/>
  <c r="S5092" i="4"/>
  <c r="T5092" i="4"/>
  <c r="U5092" i="4"/>
  <c r="V5092" i="4"/>
  <c r="W5092" i="4"/>
  <c r="X5092" i="4"/>
  <c r="S5093" i="4"/>
  <c r="T5093" i="4"/>
  <c r="U5093" i="4"/>
  <c r="V5093" i="4"/>
  <c r="W5093" i="4"/>
  <c r="X5093" i="4"/>
  <c r="S5094" i="4"/>
  <c r="T5094" i="4"/>
  <c r="U5094" i="4"/>
  <c r="V5094" i="4"/>
  <c r="W5094" i="4"/>
  <c r="X5094" i="4"/>
  <c r="S5095" i="4"/>
  <c r="T5095" i="4"/>
  <c r="U5095" i="4"/>
  <c r="V5095" i="4"/>
  <c r="W5095" i="4"/>
  <c r="X5095" i="4"/>
  <c r="S5096" i="4"/>
  <c r="T5096" i="4"/>
  <c r="U5096" i="4"/>
  <c r="V5096" i="4"/>
  <c r="W5096" i="4"/>
  <c r="X5096" i="4"/>
  <c r="S5097" i="4"/>
  <c r="T5097" i="4"/>
  <c r="U5097" i="4"/>
  <c r="V5097" i="4"/>
  <c r="W5097" i="4"/>
  <c r="X5097" i="4"/>
  <c r="S5098" i="4"/>
  <c r="T5098" i="4"/>
  <c r="U5098" i="4"/>
  <c r="V5098" i="4"/>
  <c r="W5098" i="4"/>
  <c r="X5098" i="4"/>
  <c r="S5099" i="4"/>
  <c r="T5099" i="4"/>
  <c r="U5099" i="4"/>
  <c r="V5099" i="4"/>
  <c r="W5099" i="4"/>
  <c r="X5099" i="4"/>
  <c r="S5100" i="4"/>
  <c r="T5100" i="4"/>
  <c r="U5100" i="4"/>
  <c r="V5100" i="4"/>
  <c r="W5100" i="4"/>
  <c r="X5100" i="4"/>
  <c r="S5101" i="4"/>
  <c r="T5101" i="4"/>
  <c r="U5101" i="4"/>
  <c r="V5101" i="4"/>
  <c r="W5101" i="4"/>
  <c r="X5101" i="4"/>
  <c r="S5102" i="4"/>
  <c r="T5102" i="4"/>
  <c r="U5102" i="4"/>
  <c r="V5102" i="4"/>
  <c r="W5102" i="4"/>
  <c r="X5102" i="4"/>
  <c r="S5103" i="4"/>
  <c r="T5103" i="4"/>
  <c r="U5103" i="4"/>
  <c r="V5103" i="4"/>
  <c r="W5103" i="4"/>
  <c r="X5103" i="4"/>
  <c r="S5104" i="4"/>
  <c r="T5104" i="4"/>
  <c r="U5104" i="4"/>
  <c r="V5104" i="4"/>
  <c r="W5104" i="4"/>
  <c r="X5104" i="4"/>
  <c r="S5105" i="4"/>
  <c r="T5105" i="4"/>
  <c r="U5105" i="4"/>
  <c r="V5105" i="4"/>
  <c r="W5105" i="4"/>
  <c r="X5105" i="4"/>
  <c r="S5106" i="4"/>
  <c r="T5106" i="4"/>
  <c r="U5106" i="4"/>
  <c r="V5106" i="4"/>
  <c r="W5106" i="4"/>
  <c r="X5106" i="4"/>
  <c r="S5107" i="4"/>
  <c r="T5107" i="4"/>
  <c r="U5107" i="4"/>
  <c r="V5107" i="4"/>
  <c r="W5107" i="4"/>
  <c r="X5107" i="4"/>
  <c r="S5108" i="4"/>
  <c r="T5108" i="4"/>
  <c r="U5108" i="4"/>
  <c r="V5108" i="4"/>
  <c r="W5108" i="4"/>
  <c r="X5108" i="4"/>
  <c r="S5109" i="4"/>
  <c r="T5109" i="4"/>
  <c r="U5109" i="4"/>
  <c r="V5109" i="4"/>
  <c r="W5109" i="4"/>
  <c r="X5109" i="4"/>
  <c r="S5110" i="4"/>
  <c r="T5110" i="4"/>
  <c r="U5110" i="4"/>
  <c r="V5110" i="4"/>
  <c r="W5110" i="4"/>
  <c r="X5110" i="4"/>
  <c r="S5111" i="4"/>
  <c r="T5111" i="4"/>
  <c r="U5111" i="4"/>
  <c r="V5111" i="4"/>
  <c r="W5111" i="4"/>
  <c r="X5111" i="4"/>
  <c r="S5112" i="4"/>
  <c r="T5112" i="4"/>
  <c r="U5112" i="4"/>
  <c r="V5112" i="4"/>
  <c r="W5112" i="4"/>
  <c r="X5112" i="4"/>
  <c r="S5113" i="4"/>
  <c r="T5113" i="4"/>
  <c r="U5113" i="4"/>
  <c r="V5113" i="4"/>
  <c r="W5113" i="4"/>
  <c r="X5113" i="4"/>
  <c r="S5114" i="4"/>
  <c r="T5114" i="4"/>
  <c r="U5114" i="4"/>
  <c r="V5114" i="4"/>
  <c r="W5114" i="4"/>
  <c r="X5114" i="4"/>
  <c r="S5115" i="4"/>
  <c r="T5115" i="4"/>
  <c r="U5115" i="4"/>
  <c r="V5115" i="4"/>
  <c r="W5115" i="4"/>
  <c r="X5115" i="4"/>
  <c r="S5116" i="4"/>
  <c r="T5116" i="4"/>
  <c r="U5116" i="4"/>
  <c r="V5116" i="4"/>
  <c r="W5116" i="4"/>
  <c r="X5116" i="4"/>
  <c r="S5117" i="4"/>
  <c r="T5117" i="4"/>
  <c r="U5117" i="4"/>
  <c r="V5117" i="4"/>
  <c r="W5117" i="4"/>
  <c r="X5117" i="4"/>
  <c r="S5118" i="4"/>
  <c r="T5118" i="4"/>
  <c r="U5118" i="4"/>
  <c r="V5118" i="4"/>
  <c r="W5118" i="4"/>
  <c r="X5118" i="4"/>
  <c r="S5119" i="4"/>
  <c r="T5119" i="4"/>
  <c r="U5119" i="4"/>
  <c r="V5119" i="4"/>
  <c r="W5119" i="4"/>
  <c r="X5119" i="4"/>
  <c r="S5120" i="4"/>
  <c r="T5120" i="4"/>
  <c r="U5120" i="4"/>
  <c r="V5120" i="4"/>
  <c r="W5120" i="4"/>
  <c r="X5120" i="4"/>
  <c r="S5121" i="4"/>
  <c r="T5121" i="4"/>
  <c r="U5121" i="4"/>
  <c r="V5121" i="4"/>
  <c r="W5121" i="4"/>
  <c r="X5121" i="4"/>
  <c r="S5122" i="4"/>
  <c r="T5122" i="4"/>
  <c r="U5122" i="4"/>
  <c r="V5122" i="4"/>
  <c r="W5122" i="4"/>
  <c r="X5122" i="4"/>
  <c r="S5123" i="4"/>
  <c r="T5123" i="4"/>
  <c r="U5123" i="4"/>
  <c r="V5123" i="4"/>
  <c r="W5123" i="4"/>
  <c r="X5123" i="4"/>
  <c r="S5124" i="4"/>
  <c r="T5124" i="4"/>
  <c r="U5124" i="4"/>
  <c r="V5124" i="4"/>
  <c r="W5124" i="4"/>
  <c r="X5124" i="4"/>
  <c r="S5125" i="4"/>
  <c r="T5125" i="4"/>
  <c r="U5125" i="4"/>
  <c r="V5125" i="4"/>
  <c r="W5125" i="4"/>
  <c r="X5125" i="4"/>
  <c r="S5126" i="4"/>
  <c r="T5126" i="4"/>
  <c r="U5126" i="4"/>
  <c r="V5126" i="4"/>
  <c r="W5126" i="4"/>
  <c r="X5126" i="4"/>
  <c r="S5127" i="4"/>
  <c r="T5127" i="4"/>
  <c r="U5127" i="4"/>
  <c r="V5127" i="4"/>
  <c r="W5127" i="4"/>
  <c r="X5127" i="4"/>
  <c r="S5128" i="4"/>
  <c r="T5128" i="4"/>
  <c r="U5128" i="4"/>
  <c r="V5128" i="4"/>
  <c r="W5128" i="4"/>
  <c r="X5128" i="4"/>
  <c r="S5129" i="4"/>
  <c r="T5129" i="4"/>
  <c r="U5129" i="4"/>
  <c r="V5129" i="4"/>
  <c r="W5129" i="4"/>
  <c r="X5129" i="4"/>
  <c r="S5130" i="4"/>
  <c r="T5130" i="4"/>
  <c r="U5130" i="4"/>
  <c r="V5130" i="4"/>
  <c r="W5130" i="4"/>
  <c r="X5130" i="4"/>
  <c r="S5131" i="4"/>
  <c r="T5131" i="4"/>
  <c r="U5131" i="4"/>
  <c r="V5131" i="4"/>
  <c r="W5131" i="4"/>
  <c r="X5131" i="4"/>
  <c r="S5132" i="4"/>
  <c r="T5132" i="4"/>
  <c r="U5132" i="4"/>
  <c r="V5132" i="4"/>
  <c r="W5132" i="4"/>
  <c r="X5132" i="4"/>
  <c r="S5133" i="4"/>
  <c r="T5133" i="4"/>
  <c r="U5133" i="4"/>
  <c r="V5133" i="4"/>
  <c r="W5133" i="4"/>
  <c r="X5133" i="4"/>
  <c r="S5134" i="4"/>
  <c r="T5134" i="4"/>
  <c r="U5134" i="4"/>
  <c r="V5134" i="4"/>
  <c r="W5134" i="4"/>
  <c r="X5134" i="4"/>
  <c r="S5135" i="4"/>
  <c r="T5135" i="4"/>
  <c r="U5135" i="4"/>
  <c r="V5135" i="4"/>
  <c r="W5135" i="4"/>
  <c r="X5135" i="4"/>
  <c r="S5136" i="4"/>
  <c r="T5136" i="4"/>
  <c r="U5136" i="4"/>
  <c r="V5136" i="4"/>
  <c r="W5136" i="4"/>
  <c r="X5136" i="4"/>
  <c r="S5137" i="4"/>
  <c r="T5137" i="4"/>
  <c r="U5137" i="4"/>
  <c r="V5137" i="4"/>
  <c r="W5137" i="4"/>
  <c r="X5137" i="4"/>
  <c r="S5138" i="4"/>
  <c r="T5138" i="4"/>
  <c r="U5138" i="4"/>
  <c r="V5138" i="4"/>
  <c r="W5138" i="4"/>
  <c r="X5138" i="4"/>
  <c r="S5139" i="4"/>
  <c r="T5139" i="4"/>
  <c r="U5139" i="4"/>
  <c r="V5139" i="4"/>
  <c r="W5139" i="4"/>
  <c r="X5139" i="4"/>
  <c r="S5140" i="4"/>
  <c r="T5140" i="4"/>
  <c r="U5140" i="4"/>
  <c r="V5140" i="4"/>
  <c r="W5140" i="4"/>
  <c r="X5140" i="4"/>
  <c r="S5141" i="4"/>
  <c r="T5141" i="4"/>
  <c r="U5141" i="4"/>
  <c r="V5141" i="4"/>
  <c r="W5141" i="4"/>
  <c r="X5141" i="4"/>
  <c r="S5142" i="4"/>
  <c r="T5142" i="4"/>
  <c r="U5142" i="4"/>
  <c r="V5142" i="4"/>
  <c r="W5142" i="4"/>
  <c r="X5142" i="4"/>
  <c r="S5143" i="4"/>
  <c r="T5143" i="4"/>
  <c r="U5143" i="4"/>
  <c r="V5143" i="4"/>
  <c r="W5143" i="4"/>
  <c r="X5143" i="4"/>
  <c r="S5144" i="4"/>
  <c r="T5144" i="4"/>
  <c r="U5144" i="4"/>
  <c r="V5144" i="4"/>
  <c r="W5144" i="4"/>
  <c r="X5144" i="4"/>
  <c r="S5145" i="4"/>
  <c r="T5145" i="4"/>
  <c r="U5145" i="4"/>
  <c r="V5145" i="4"/>
  <c r="W5145" i="4"/>
  <c r="X5145" i="4"/>
  <c r="S5146" i="4"/>
  <c r="T5146" i="4"/>
  <c r="U5146" i="4"/>
  <c r="V5146" i="4"/>
  <c r="W5146" i="4"/>
  <c r="X5146" i="4"/>
  <c r="S5147" i="4"/>
  <c r="T5147" i="4"/>
  <c r="U5147" i="4"/>
  <c r="V5147" i="4"/>
  <c r="W5147" i="4"/>
  <c r="X5147" i="4"/>
  <c r="S5148" i="4"/>
  <c r="T5148" i="4"/>
  <c r="U5148" i="4"/>
  <c r="V5148" i="4"/>
  <c r="W5148" i="4"/>
  <c r="X5148" i="4"/>
  <c r="S5149" i="4"/>
  <c r="T5149" i="4"/>
  <c r="U5149" i="4"/>
  <c r="V5149" i="4"/>
  <c r="W5149" i="4"/>
  <c r="X5149" i="4"/>
  <c r="S5150" i="4"/>
  <c r="T5150" i="4"/>
  <c r="U5150" i="4"/>
  <c r="V5150" i="4"/>
  <c r="W5150" i="4"/>
  <c r="X5150" i="4"/>
  <c r="S5151" i="4"/>
  <c r="T5151" i="4"/>
  <c r="U5151" i="4"/>
  <c r="V5151" i="4"/>
  <c r="W5151" i="4"/>
  <c r="X5151" i="4"/>
  <c r="S5152" i="4"/>
  <c r="T5152" i="4"/>
  <c r="U5152" i="4"/>
  <c r="V5152" i="4"/>
  <c r="W5152" i="4"/>
  <c r="X5152" i="4"/>
  <c r="S5153" i="4"/>
  <c r="T5153" i="4"/>
  <c r="U5153" i="4"/>
  <c r="V5153" i="4"/>
  <c r="W5153" i="4"/>
  <c r="X5153" i="4"/>
  <c r="S5154" i="4"/>
  <c r="T5154" i="4"/>
  <c r="U5154" i="4"/>
  <c r="V5154" i="4"/>
  <c r="W5154" i="4"/>
  <c r="X5154" i="4"/>
  <c r="S5155" i="4"/>
  <c r="T5155" i="4"/>
  <c r="U5155" i="4"/>
  <c r="V5155" i="4"/>
  <c r="W5155" i="4"/>
  <c r="X5155" i="4"/>
  <c r="S5156" i="4"/>
  <c r="T5156" i="4"/>
  <c r="U5156" i="4"/>
  <c r="V5156" i="4"/>
  <c r="W5156" i="4"/>
  <c r="X5156" i="4"/>
  <c r="S5157" i="4"/>
  <c r="T5157" i="4"/>
  <c r="U5157" i="4"/>
  <c r="V5157" i="4"/>
  <c r="W5157" i="4"/>
  <c r="X5157" i="4"/>
  <c r="S5158" i="4"/>
  <c r="T5158" i="4"/>
  <c r="U5158" i="4"/>
  <c r="V5158" i="4"/>
  <c r="W5158" i="4"/>
  <c r="X5158" i="4"/>
  <c r="S5159" i="4"/>
  <c r="T5159" i="4"/>
  <c r="U5159" i="4"/>
  <c r="V5159" i="4"/>
  <c r="W5159" i="4"/>
  <c r="X5159" i="4"/>
  <c r="S5160" i="4"/>
  <c r="T5160" i="4"/>
  <c r="U5160" i="4"/>
  <c r="V5160" i="4"/>
  <c r="W5160" i="4"/>
  <c r="X5160" i="4"/>
  <c r="S5161" i="4"/>
  <c r="T5161" i="4"/>
  <c r="U5161" i="4"/>
  <c r="V5161" i="4"/>
  <c r="W5161" i="4"/>
  <c r="X5161" i="4"/>
  <c r="S5162" i="4"/>
  <c r="T5162" i="4"/>
  <c r="U5162" i="4"/>
  <c r="V5162" i="4"/>
  <c r="W5162" i="4"/>
  <c r="X5162" i="4"/>
  <c r="S5163" i="4"/>
  <c r="T5163" i="4"/>
  <c r="U5163" i="4"/>
  <c r="V5163" i="4"/>
  <c r="W5163" i="4"/>
  <c r="X5163" i="4"/>
  <c r="S5164" i="4"/>
  <c r="T5164" i="4"/>
  <c r="U5164" i="4"/>
  <c r="V5164" i="4"/>
  <c r="W5164" i="4"/>
  <c r="X5164" i="4"/>
  <c r="S5165" i="4"/>
  <c r="T5165" i="4"/>
  <c r="U5165" i="4"/>
  <c r="V5165" i="4"/>
  <c r="W5165" i="4"/>
  <c r="X5165" i="4"/>
  <c r="S5166" i="4"/>
  <c r="T5166" i="4"/>
  <c r="U5166" i="4"/>
  <c r="V5166" i="4"/>
  <c r="W5166" i="4"/>
  <c r="X5166" i="4"/>
  <c r="S5167" i="4"/>
  <c r="T5167" i="4"/>
  <c r="U5167" i="4"/>
  <c r="V5167" i="4"/>
  <c r="W5167" i="4"/>
  <c r="X5167" i="4"/>
  <c r="S5168" i="4"/>
  <c r="T5168" i="4"/>
  <c r="U5168" i="4"/>
  <c r="V5168" i="4"/>
  <c r="W5168" i="4"/>
  <c r="X5168" i="4"/>
  <c r="S5169" i="4"/>
  <c r="T5169" i="4"/>
  <c r="U5169" i="4"/>
  <c r="V5169" i="4"/>
  <c r="W5169" i="4"/>
  <c r="X5169" i="4"/>
  <c r="S5170" i="4"/>
  <c r="T5170" i="4"/>
  <c r="U5170" i="4"/>
  <c r="V5170" i="4"/>
  <c r="W5170" i="4"/>
  <c r="X5170" i="4"/>
  <c r="S5171" i="4"/>
  <c r="T5171" i="4"/>
  <c r="U5171" i="4"/>
  <c r="V5171" i="4"/>
  <c r="W5171" i="4"/>
  <c r="X5171" i="4"/>
  <c r="S5172" i="4"/>
  <c r="T5172" i="4"/>
  <c r="U5172" i="4"/>
  <c r="V5172" i="4"/>
  <c r="W5172" i="4"/>
  <c r="X5172" i="4"/>
  <c r="S5173" i="4"/>
  <c r="T5173" i="4"/>
  <c r="U5173" i="4"/>
  <c r="V5173" i="4"/>
  <c r="W5173" i="4"/>
  <c r="X5173" i="4"/>
  <c r="S5174" i="4"/>
  <c r="T5174" i="4"/>
  <c r="U5174" i="4"/>
  <c r="V5174" i="4"/>
  <c r="W5174" i="4"/>
  <c r="X5174" i="4"/>
  <c r="S5175" i="4"/>
  <c r="T5175" i="4"/>
  <c r="U5175" i="4"/>
  <c r="V5175" i="4"/>
  <c r="W5175" i="4"/>
  <c r="X5175" i="4"/>
  <c r="S5176" i="4"/>
  <c r="T5176" i="4"/>
  <c r="U5176" i="4"/>
  <c r="V5176" i="4"/>
  <c r="W5176" i="4"/>
  <c r="X5176" i="4"/>
  <c r="S5177" i="4"/>
  <c r="T5177" i="4"/>
  <c r="U5177" i="4"/>
  <c r="V5177" i="4"/>
  <c r="W5177" i="4"/>
  <c r="X5177" i="4"/>
  <c r="S5178" i="4"/>
  <c r="T5178" i="4"/>
  <c r="U5178" i="4"/>
  <c r="V5178" i="4"/>
  <c r="W5178" i="4"/>
  <c r="X5178" i="4"/>
  <c r="S5179" i="4"/>
  <c r="T5179" i="4"/>
  <c r="U5179" i="4"/>
  <c r="V5179" i="4"/>
  <c r="W5179" i="4"/>
  <c r="X5179" i="4"/>
  <c r="S5180" i="4"/>
  <c r="T5180" i="4"/>
  <c r="U5180" i="4"/>
  <c r="V5180" i="4"/>
  <c r="W5180" i="4"/>
  <c r="X5180" i="4"/>
  <c r="S5181" i="4"/>
  <c r="T5181" i="4"/>
  <c r="U5181" i="4"/>
  <c r="V5181" i="4"/>
  <c r="W5181" i="4"/>
  <c r="X5181" i="4"/>
  <c r="S5182" i="4"/>
  <c r="T5182" i="4"/>
  <c r="U5182" i="4"/>
  <c r="V5182" i="4"/>
  <c r="W5182" i="4"/>
  <c r="X5182" i="4"/>
  <c r="S5183" i="4"/>
  <c r="T5183" i="4"/>
  <c r="U5183" i="4"/>
  <c r="V5183" i="4"/>
  <c r="W5183" i="4"/>
  <c r="X5183" i="4"/>
  <c r="S5184" i="4"/>
  <c r="T5184" i="4"/>
  <c r="U5184" i="4"/>
  <c r="V5184" i="4"/>
  <c r="W5184" i="4"/>
  <c r="X5184" i="4"/>
  <c r="S5185" i="4"/>
  <c r="T5185" i="4"/>
  <c r="U5185" i="4"/>
  <c r="V5185" i="4"/>
  <c r="W5185" i="4"/>
  <c r="X5185" i="4"/>
  <c r="S5186" i="4"/>
  <c r="T5186" i="4"/>
  <c r="U5186" i="4"/>
  <c r="V5186" i="4"/>
  <c r="W5186" i="4"/>
  <c r="X5186" i="4"/>
  <c r="S5187" i="4"/>
  <c r="T5187" i="4"/>
  <c r="U5187" i="4"/>
  <c r="V5187" i="4"/>
  <c r="W5187" i="4"/>
  <c r="X5187" i="4"/>
  <c r="S5188" i="4"/>
  <c r="T5188" i="4"/>
  <c r="U5188" i="4"/>
  <c r="V5188" i="4"/>
  <c r="W5188" i="4"/>
  <c r="X5188" i="4"/>
  <c r="S5189" i="4"/>
  <c r="T5189" i="4"/>
  <c r="U5189" i="4"/>
  <c r="V5189" i="4"/>
  <c r="W5189" i="4"/>
  <c r="X5189" i="4"/>
  <c r="S5190" i="4"/>
  <c r="T5190" i="4"/>
  <c r="U5190" i="4"/>
  <c r="V5190" i="4"/>
  <c r="W5190" i="4"/>
  <c r="X5190" i="4"/>
  <c r="S5191" i="4"/>
  <c r="T5191" i="4"/>
  <c r="U5191" i="4"/>
  <c r="V5191" i="4"/>
  <c r="W5191" i="4"/>
  <c r="X5191" i="4"/>
  <c r="S5192" i="4"/>
  <c r="T5192" i="4"/>
  <c r="U5192" i="4"/>
  <c r="V5192" i="4"/>
  <c r="W5192" i="4"/>
  <c r="X5192" i="4"/>
  <c r="S5193" i="4"/>
  <c r="T5193" i="4"/>
  <c r="U5193" i="4"/>
  <c r="V5193" i="4"/>
  <c r="W5193" i="4"/>
  <c r="X5193" i="4"/>
  <c r="S5194" i="4"/>
  <c r="T5194" i="4"/>
  <c r="U5194" i="4"/>
  <c r="V5194" i="4"/>
  <c r="W5194" i="4"/>
  <c r="X5194" i="4"/>
  <c r="S5195" i="4"/>
  <c r="T5195" i="4"/>
  <c r="U5195" i="4"/>
  <c r="V5195" i="4"/>
  <c r="W5195" i="4"/>
  <c r="X5195" i="4"/>
  <c r="S5196" i="4"/>
  <c r="T5196" i="4"/>
  <c r="U5196" i="4"/>
  <c r="V5196" i="4"/>
  <c r="W5196" i="4"/>
  <c r="X5196" i="4"/>
  <c r="S5197" i="4"/>
  <c r="T5197" i="4"/>
  <c r="U5197" i="4"/>
  <c r="V5197" i="4"/>
  <c r="W5197" i="4"/>
  <c r="X5197" i="4"/>
  <c r="S5198" i="4"/>
  <c r="T5198" i="4"/>
  <c r="U5198" i="4"/>
  <c r="V5198" i="4"/>
  <c r="W5198" i="4"/>
  <c r="X5198" i="4"/>
  <c r="S5199" i="4"/>
  <c r="T5199" i="4"/>
  <c r="U5199" i="4"/>
  <c r="V5199" i="4"/>
  <c r="W5199" i="4"/>
  <c r="X5199" i="4"/>
  <c r="S5200" i="4"/>
  <c r="T5200" i="4"/>
  <c r="U5200" i="4"/>
  <c r="V5200" i="4"/>
  <c r="W5200" i="4"/>
  <c r="X5200" i="4"/>
  <c r="S5201" i="4"/>
  <c r="T5201" i="4"/>
  <c r="U5201" i="4"/>
  <c r="V5201" i="4"/>
  <c r="W5201" i="4"/>
  <c r="X5201" i="4"/>
  <c r="S5202" i="4"/>
  <c r="T5202" i="4"/>
  <c r="U5202" i="4"/>
  <c r="V5202" i="4"/>
  <c r="W5202" i="4"/>
  <c r="X5202" i="4"/>
  <c r="S5203" i="4"/>
  <c r="T5203" i="4"/>
  <c r="U5203" i="4"/>
  <c r="V5203" i="4"/>
  <c r="W5203" i="4"/>
  <c r="X5203" i="4"/>
  <c r="S5204" i="4"/>
  <c r="T5204" i="4"/>
  <c r="U5204" i="4"/>
  <c r="V5204" i="4"/>
  <c r="W5204" i="4"/>
  <c r="X5204" i="4"/>
  <c r="S5205" i="4"/>
  <c r="T5205" i="4"/>
  <c r="U5205" i="4"/>
  <c r="V5205" i="4"/>
  <c r="W5205" i="4"/>
  <c r="X5205" i="4"/>
  <c r="S5206" i="4"/>
  <c r="T5206" i="4"/>
  <c r="U5206" i="4"/>
  <c r="V5206" i="4"/>
  <c r="W5206" i="4"/>
  <c r="X5206" i="4"/>
  <c r="S5207" i="4"/>
  <c r="T5207" i="4"/>
  <c r="U5207" i="4"/>
  <c r="V5207" i="4"/>
  <c r="W5207" i="4"/>
  <c r="X5207" i="4"/>
  <c r="S5208" i="4"/>
  <c r="T5208" i="4"/>
  <c r="U5208" i="4"/>
  <c r="V5208" i="4"/>
  <c r="W5208" i="4"/>
  <c r="X5208" i="4"/>
  <c r="S5209" i="4"/>
  <c r="T5209" i="4"/>
  <c r="U5209" i="4"/>
  <c r="V5209" i="4"/>
  <c r="W5209" i="4"/>
  <c r="X5209" i="4"/>
  <c r="S5210" i="4"/>
  <c r="T5210" i="4"/>
  <c r="U5210" i="4"/>
  <c r="V5210" i="4"/>
  <c r="W5210" i="4"/>
  <c r="X5210" i="4"/>
  <c r="S5211" i="4"/>
  <c r="T5211" i="4"/>
  <c r="U5211" i="4"/>
  <c r="V5211" i="4"/>
  <c r="W5211" i="4"/>
  <c r="X5211" i="4"/>
  <c r="S5212" i="4"/>
  <c r="T5212" i="4"/>
  <c r="U5212" i="4"/>
  <c r="V5212" i="4"/>
  <c r="W5212" i="4"/>
  <c r="X5212" i="4"/>
  <c r="S5213" i="4"/>
  <c r="T5213" i="4"/>
  <c r="U5213" i="4"/>
  <c r="V5213" i="4"/>
  <c r="W5213" i="4"/>
  <c r="X5213" i="4"/>
  <c r="S5214" i="4"/>
  <c r="T5214" i="4"/>
  <c r="U5214" i="4"/>
  <c r="V5214" i="4"/>
  <c r="W5214" i="4"/>
  <c r="X5214" i="4"/>
  <c r="S5215" i="4"/>
  <c r="T5215" i="4"/>
  <c r="U5215" i="4"/>
  <c r="V5215" i="4"/>
  <c r="W5215" i="4"/>
  <c r="X5215" i="4"/>
  <c r="S5216" i="4"/>
  <c r="T5216" i="4"/>
  <c r="U5216" i="4"/>
  <c r="V5216" i="4"/>
  <c r="W5216" i="4"/>
  <c r="X5216" i="4"/>
  <c r="S5217" i="4"/>
  <c r="T5217" i="4"/>
  <c r="U5217" i="4"/>
  <c r="V5217" i="4"/>
  <c r="W5217" i="4"/>
  <c r="X5217" i="4"/>
  <c r="S5218" i="4"/>
  <c r="T5218" i="4"/>
  <c r="U5218" i="4"/>
  <c r="V5218" i="4"/>
  <c r="W5218" i="4"/>
  <c r="X5218" i="4"/>
  <c r="S5219" i="4"/>
  <c r="T5219" i="4"/>
  <c r="U5219" i="4"/>
  <c r="V5219" i="4"/>
  <c r="W5219" i="4"/>
  <c r="X5219" i="4"/>
  <c r="S5220" i="4"/>
  <c r="T5220" i="4"/>
  <c r="U5220" i="4"/>
  <c r="V5220" i="4"/>
  <c r="W5220" i="4"/>
  <c r="X5220" i="4"/>
  <c r="S5221" i="4"/>
  <c r="T5221" i="4"/>
  <c r="U5221" i="4"/>
  <c r="V5221" i="4"/>
  <c r="W5221" i="4"/>
  <c r="X5221" i="4"/>
  <c r="S5222" i="4"/>
  <c r="T5222" i="4"/>
  <c r="U5222" i="4"/>
  <c r="V5222" i="4"/>
  <c r="W5222" i="4"/>
  <c r="X5222" i="4"/>
  <c r="S5223" i="4"/>
  <c r="T5223" i="4"/>
  <c r="U5223" i="4"/>
  <c r="V5223" i="4"/>
  <c r="W5223" i="4"/>
  <c r="X5223" i="4"/>
  <c r="S5224" i="4"/>
  <c r="T5224" i="4"/>
  <c r="U5224" i="4"/>
  <c r="V5224" i="4"/>
  <c r="W5224" i="4"/>
  <c r="X5224" i="4"/>
  <c r="S5225" i="4"/>
  <c r="T5225" i="4"/>
  <c r="U5225" i="4"/>
  <c r="V5225" i="4"/>
  <c r="W5225" i="4"/>
  <c r="X5225" i="4"/>
  <c r="S5226" i="4"/>
  <c r="T5226" i="4"/>
  <c r="U5226" i="4"/>
  <c r="V5226" i="4"/>
  <c r="W5226" i="4"/>
  <c r="X5226" i="4"/>
  <c r="S5227" i="4"/>
  <c r="T5227" i="4"/>
  <c r="U5227" i="4"/>
  <c r="V5227" i="4"/>
  <c r="W5227" i="4"/>
  <c r="X5227" i="4"/>
  <c r="S5228" i="4"/>
  <c r="T5228" i="4"/>
  <c r="U5228" i="4"/>
  <c r="V5228" i="4"/>
  <c r="W5228" i="4"/>
  <c r="X5228" i="4"/>
  <c r="S5229" i="4"/>
  <c r="T5229" i="4"/>
  <c r="U5229" i="4"/>
  <c r="V5229" i="4"/>
  <c r="W5229" i="4"/>
  <c r="X5229" i="4"/>
  <c r="S5230" i="4"/>
  <c r="T5230" i="4"/>
  <c r="U5230" i="4"/>
  <c r="V5230" i="4"/>
  <c r="W5230" i="4"/>
  <c r="X5230" i="4"/>
  <c r="S5231" i="4"/>
  <c r="T5231" i="4"/>
  <c r="U5231" i="4"/>
  <c r="V5231" i="4"/>
  <c r="W5231" i="4"/>
  <c r="X5231" i="4"/>
  <c r="S5232" i="4"/>
  <c r="T5232" i="4"/>
  <c r="U5232" i="4"/>
  <c r="V5232" i="4"/>
  <c r="W5232" i="4"/>
  <c r="X5232" i="4"/>
  <c r="S5233" i="4"/>
  <c r="T5233" i="4"/>
  <c r="U5233" i="4"/>
  <c r="V5233" i="4"/>
  <c r="W5233" i="4"/>
  <c r="X5233" i="4"/>
  <c r="S5234" i="4"/>
  <c r="T5234" i="4"/>
  <c r="U5234" i="4"/>
  <c r="V5234" i="4"/>
  <c r="W5234" i="4"/>
  <c r="X5234" i="4"/>
  <c r="S5235" i="4"/>
  <c r="T5235" i="4"/>
  <c r="U5235" i="4"/>
  <c r="V5235" i="4"/>
  <c r="W5235" i="4"/>
  <c r="X5235" i="4"/>
  <c r="S5236" i="4"/>
  <c r="T5236" i="4"/>
  <c r="U5236" i="4"/>
  <c r="V5236" i="4"/>
  <c r="W5236" i="4"/>
  <c r="X5236" i="4"/>
  <c r="S5237" i="4"/>
  <c r="T5237" i="4"/>
  <c r="U5237" i="4"/>
  <c r="V5237" i="4"/>
  <c r="W5237" i="4"/>
  <c r="X5237" i="4"/>
  <c r="S5238" i="4"/>
  <c r="T5238" i="4"/>
  <c r="U5238" i="4"/>
  <c r="V5238" i="4"/>
  <c r="W5238" i="4"/>
  <c r="X5238" i="4"/>
  <c r="S5239" i="4"/>
  <c r="T5239" i="4"/>
  <c r="U5239" i="4"/>
  <c r="V5239" i="4"/>
  <c r="W5239" i="4"/>
  <c r="X5239" i="4"/>
  <c r="S5240" i="4"/>
  <c r="T5240" i="4"/>
  <c r="U5240" i="4"/>
  <c r="V5240" i="4"/>
  <c r="W5240" i="4"/>
  <c r="X5240" i="4"/>
  <c r="S5241" i="4"/>
  <c r="T5241" i="4"/>
  <c r="U5241" i="4"/>
  <c r="V5241" i="4"/>
  <c r="W5241" i="4"/>
  <c r="X5241" i="4"/>
  <c r="S5242" i="4"/>
  <c r="T5242" i="4"/>
  <c r="U5242" i="4"/>
  <c r="V5242" i="4"/>
  <c r="W5242" i="4"/>
  <c r="X5242" i="4"/>
  <c r="S5243" i="4"/>
  <c r="T5243" i="4"/>
  <c r="U5243" i="4"/>
  <c r="V5243" i="4"/>
  <c r="W5243" i="4"/>
  <c r="X5243" i="4"/>
  <c r="S5244" i="4"/>
  <c r="T5244" i="4"/>
  <c r="U5244" i="4"/>
  <c r="V5244" i="4"/>
  <c r="W5244" i="4"/>
  <c r="X5244" i="4"/>
  <c r="S5245" i="4"/>
  <c r="T5245" i="4"/>
  <c r="U5245" i="4"/>
  <c r="V5245" i="4"/>
  <c r="W5245" i="4"/>
  <c r="X5245" i="4"/>
  <c r="S5246" i="4"/>
  <c r="T5246" i="4"/>
  <c r="U5246" i="4"/>
  <c r="V5246" i="4"/>
  <c r="W5246" i="4"/>
  <c r="X5246" i="4"/>
  <c r="S5247" i="4"/>
  <c r="T5247" i="4"/>
  <c r="U5247" i="4"/>
  <c r="V5247" i="4"/>
  <c r="W5247" i="4"/>
  <c r="X5247" i="4"/>
  <c r="S5248" i="4"/>
  <c r="T5248" i="4"/>
  <c r="U5248" i="4"/>
  <c r="V5248" i="4"/>
  <c r="W5248" i="4"/>
  <c r="X5248" i="4"/>
  <c r="S5249" i="4"/>
  <c r="T5249" i="4"/>
  <c r="U5249" i="4"/>
  <c r="V5249" i="4"/>
  <c r="W5249" i="4"/>
  <c r="X5249" i="4"/>
  <c r="S5250" i="4"/>
  <c r="T5250" i="4"/>
  <c r="U5250" i="4"/>
  <c r="V5250" i="4"/>
  <c r="W5250" i="4"/>
  <c r="X5250" i="4"/>
  <c r="S5251" i="4"/>
  <c r="T5251" i="4"/>
  <c r="U5251" i="4"/>
  <c r="V5251" i="4"/>
  <c r="W5251" i="4"/>
  <c r="X5251" i="4"/>
  <c r="S5252" i="4"/>
  <c r="T5252" i="4"/>
  <c r="U5252" i="4"/>
  <c r="V5252" i="4"/>
  <c r="W5252" i="4"/>
  <c r="X5252" i="4"/>
  <c r="S5253" i="4"/>
  <c r="T5253" i="4"/>
  <c r="U5253" i="4"/>
  <c r="V5253" i="4"/>
  <c r="W5253" i="4"/>
  <c r="X5253" i="4"/>
  <c r="S5254" i="4"/>
  <c r="T5254" i="4"/>
  <c r="U5254" i="4"/>
  <c r="V5254" i="4"/>
  <c r="W5254" i="4"/>
  <c r="X5254" i="4"/>
  <c r="S5255" i="4"/>
  <c r="T5255" i="4"/>
  <c r="U5255" i="4"/>
  <c r="V5255" i="4"/>
  <c r="W5255" i="4"/>
  <c r="X5255" i="4"/>
  <c r="S5256" i="4"/>
  <c r="T5256" i="4"/>
  <c r="U5256" i="4"/>
  <c r="V5256" i="4"/>
  <c r="W5256" i="4"/>
  <c r="X5256" i="4"/>
  <c r="S5257" i="4"/>
  <c r="T5257" i="4"/>
  <c r="U5257" i="4"/>
  <c r="V5257" i="4"/>
  <c r="W5257" i="4"/>
  <c r="X5257" i="4"/>
  <c r="S5258" i="4"/>
  <c r="T5258" i="4"/>
  <c r="U5258" i="4"/>
  <c r="V5258" i="4"/>
  <c r="W5258" i="4"/>
  <c r="X5258" i="4"/>
  <c r="S5259" i="4"/>
  <c r="T5259" i="4"/>
  <c r="U5259" i="4"/>
  <c r="V5259" i="4"/>
  <c r="W5259" i="4"/>
  <c r="X5259" i="4"/>
  <c r="S5260" i="4"/>
  <c r="T5260" i="4"/>
  <c r="U5260" i="4"/>
  <c r="V5260" i="4"/>
  <c r="W5260" i="4"/>
  <c r="X5260" i="4"/>
  <c r="S5261" i="4"/>
  <c r="T5261" i="4"/>
  <c r="U5261" i="4"/>
  <c r="V5261" i="4"/>
  <c r="W5261" i="4"/>
  <c r="X5261" i="4"/>
  <c r="S5262" i="4"/>
  <c r="T5262" i="4"/>
  <c r="U5262" i="4"/>
  <c r="V5262" i="4"/>
  <c r="W5262" i="4"/>
  <c r="X5262" i="4"/>
  <c r="S5263" i="4"/>
  <c r="T5263" i="4"/>
  <c r="U5263" i="4"/>
  <c r="V5263" i="4"/>
  <c r="W5263" i="4"/>
  <c r="X5263" i="4"/>
  <c r="S5264" i="4"/>
  <c r="T5264" i="4"/>
  <c r="U5264" i="4"/>
  <c r="V5264" i="4"/>
  <c r="W5264" i="4"/>
  <c r="X5264" i="4"/>
  <c r="S5265" i="4"/>
  <c r="T5265" i="4"/>
  <c r="U5265" i="4"/>
  <c r="V5265" i="4"/>
  <c r="W5265" i="4"/>
  <c r="X5265" i="4"/>
  <c r="S5266" i="4"/>
  <c r="T5266" i="4"/>
  <c r="U5266" i="4"/>
  <c r="V5266" i="4"/>
  <c r="W5266" i="4"/>
  <c r="X5266" i="4"/>
  <c r="S5267" i="4"/>
  <c r="T5267" i="4"/>
  <c r="U5267" i="4"/>
  <c r="V5267" i="4"/>
  <c r="W5267" i="4"/>
  <c r="X5267" i="4"/>
  <c r="S5268" i="4"/>
  <c r="T5268" i="4"/>
  <c r="U5268" i="4"/>
  <c r="V5268" i="4"/>
  <c r="W5268" i="4"/>
  <c r="X5268" i="4"/>
  <c r="S5269" i="4"/>
  <c r="T5269" i="4"/>
  <c r="U5269" i="4"/>
  <c r="V5269" i="4"/>
  <c r="W5269" i="4"/>
  <c r="X5269" i="4"/>
  <c r="S5270" i="4"/>
  <c r="T5270" i="4"/>
  <c r="U5270" i="4"/>
  <c r="V5270" i="4"/>
  <c r="W5270" i="4"/>
  <c r="X5270" i="4"/>
  <c r="S5271" i="4"/>
  <c r="T5271" i="4"/>
  <c r="U5271" i="4"/>
  <c r="V5271" i="4"/>
  <c r="W5271" i="4"/>
  <c r="X5271" i="4"/>
  <c r="S5272" i="4"/>
  <c r="T5272" i="4"/>
  <c r="U5272" i="4"/>
  <c r="V5272" i="4"/>
  <c r="W5272" i="4"/>
  <c r="X5272" i="4"/>
  <c r="S5273" i="4"/>
  <c r="T5273" i="4"/>
  <c r="U5273" i="4"/>
  <c r="V5273" i="4"/>
  <c r="W5273" i="4"/>
  <c r="X5273" i="4"/>
  <c r="S5274" i="4"/>
  <c r="T5274" i="4"/>
  <c r="U5274" i="4"/>
  <c r="V5274" i="4"/>
  <c r="W5274" i="4"/>
  <c r="X5274" i="4"/>
  <c r="S5275" i="4"/>
  <c r="T5275" i="4"/>
  <c r="U5275" i="4"/>
  <c r="V5275" i="4"/>
  <c r="W5275" i="4"/>
  <c r="X5275" i="4"/>
  <c r="S5276" i="4"/>
  <c r="T5276" i="4"/>
  <c r="U5276" i="4"/>
  <c r="V5276" i="4"/>
  <c r="W5276" i="4"/>
  <c r="X5276" i="4"/>
  <c r="S5277" i="4"/>
  <c r="T5277" i="4"/>
  <c r="U5277" i="4"/>
  <c r="V5277" i="4"/>
  <c r="W5277" i="4"/>
  <c r="X5277" i="4"/>
  <c r="S5278" i="4"/>
  <c r="T5278" i="4"/>
  <c r="U5278" i="4"/>
  <c r="V5278" i="4"/>
  <c r="W5278" i="4"/>
  <c r="X5278" i="4"/>
  <c r="S5279" i="4"/>
  <c r="T5279" i="4"/>
  <c r="U5279" i="4"/>
  <c r="V5279" i="4"/>
  <c r="W5279" i="4"/>
  <c r="X5279" i="4"/>
  <c r="S5280" i="4"/>
  <c r="T5280" i="4"/>
  <c r="U5280" i="4"/>
  <c r="V5280" i="4"/>
  <c r="W5280" i="4"/>
  <c r="X5280" i="4"/>
  <c r="S5281" i="4"/>
  <c r="T5281" i="4"/>
  <c r="U5281" i="4"/>
  <c r="V5281" i="4"/>
  <c r="W5281" i="4"/>
  <c r="X5281" i="4"/>
  <c r="S5282" i="4"/>
  <c r="T5282" i="4"/>
  <c r="U5282" i="4"/>
  <c r="V5282" i="4"/>
  <c r="W5282" i="4"/>
  <c r="X5282" i="4"/>
  <c r="S5283" i="4"/>
  <c r="T5283" i="4"/>
  <c r="U5283" i="4"/>
  <c r="V5283" i="4"/>
  <c r="W5283" i="4"/>
  <c r="X5283" i="4"/>
  <c r="S5284" i="4"/>
  <c r="T5284" i="4"/>
  <c r="U5284" i="4"/>
  <c r="V5284" i="4"/>
  <c r="W5284" i="4"/>
  <c r="X5284" i="4"/>
  <c r="S5285" i="4"/>
  <c r="T5285" i="4"/>
  <c r="U5285" i="4"/>
  <c r="V5285" i="4"/>
  <c r="W5285" i="4"/>
  <c r="X5285" i="4"/>
  <c r="S5286" i="4"/>
  <c r="T5286" i="4"/>
  <c r="U5286" i="4"/>
  <c r="V5286" i="4"/>
  <c r="W5286" i="4"/>
  <c r="X5286" i="4"/>
  <c r="S5287" i="4"/>
  <c r="T5287" i="4"/>
  <c r="U5287" i="4"/>
  <c r="V5287" i="4"/>
  <c r="W5287" i="4"/>
  <c r="X5287" i="4"/>
  <c r="S5288" i="4"/>
  <c r="T5288" i="4"/>
  <c r="U5288" i="4"/>
  <c r="V5288" i="4"/>
  <c r="W5288" i="4"/>
  <c r="X5288" i="4"/>
  <c r="S5289" i="4"/>
  <c r="T5289" i="4"/>
  <c r="U5289" i="4"/>
  <c r="V5289" i="4"/>
  <c r="W5289" i="4"/>
  <c r="X5289" i="4"/>
  <c r="S5290" i="4"/>
  <c r="T5290" i="4"/>
  <c r="U5290" i="4"/>
  <c r="V5290" i="4"/>
  <c r="W5290" i="4"/>
  <c r="X5290" i="4"/>
  <c r="S5291" i="4"/>
  <c r="T5291" i="4"/>
  <c r="U5291" i="4"/>
  <c r="V5291" i="4"/>
  <c r="W5291" i="4"/>
  <c r="X5291" i="4"/>
  <c r="S5292" i="4"/>
  <c r="T5292" i="4"/>
  <c r="U5292" i="4"/>
  <c r="V5292" i="4"/>
  <c r="W5292" i="4"/>
  <c r="X5292" i="4"/>
  <c r="S5293" i="4"/>
  <c r="T5293" i="4"/>
  <c r="U5293" i="4"/>
  <c r="V5293" i="4"/>
  <c r="W5293" i="4"/>
  <c r="X5293" i="4"/>
  <c r="S5294" i="4"/>
  <c r="T5294" i="4"/>
  <c r="U5294" i="4"/>
  <c r="V5294" i="4"/>
  <c r="W5294" i="4"/>
  <c r="X5294" i="4"/>
  <c r="S5295" i="4"/>
  <c r="T5295" i="4"/>
  <c r="U5295" i="4"/>
  <c r="V5295" i="4"/>
  <c r="W5295" i="4"/>
  <c r="X5295" i="4"/>
  <c r="S5296" i="4"/>
  <c r="T5296" i="4"/>
  <c r="U5296" i="4"/>
  <c r="V5296" i="4"/>
  <c r="W5296" i="4"/>
  <c r="X5296" i="4"/>
  <c r="S5297" i="4"/>
  <c r="T5297" i="4"/>
  <c r="U5297" i="4"/>
  <c r="V5297" i="4"/>
  <c r="W5297" i="4"/>
  <c r="X5297" i="4"/>
  <c r="S5298" i="4"/>
  <c r="T5298" i="4"/>
  <c r="U5298" i="4"/>
  <c r="V5298" i="4"/>
  <c r="W5298" i="4"/>
  <c r="X5298" i="4"/>
  <c r="S5299" i="4"/>
  <c r="T5299" i="4"/>
  <c r="U5299" i="4"/>
  <c r="V5299" i="4"/>
  <c r="W5299" i="4"/>
  <c r="X5299" i="4"/>
  <c r="S5300" i="4"/>
  <c r="T5300" i="4"/>
  <c r="U5300" i="4"/>
  <c r="V5300" i="4"/>
  <c r="W5300" i="4"/>
  <c r="X5300" i="4"/>
  <c r="S5301" i="4"/>
  <c r="T5301" i="4"/>
  <c r="U5301" i="4"/>
  <c r="V5301" i="4"/>
  <c r="W5301" i="4"/>
  <c r="X5301" i="4"/>
  <c r="S5302" i="4"/>
  <c r="T5302" i="4"/>
  <c r="U5302" i="4"/>
  <c r="V5302" i="4"/>
  <c r="W5302" i="4"/>
  <c r="X5302" i="4"/>
  <c r="S5303" i="4"/>
  <c r="T5303" i="4"/>
  <c r="U5303" i="4"/>
  <c r="V5303" i="4"/>
  <c r="W5303" i="4"/>
  <c r="X5303" i="4"/>
  <c r="S5304" i="4"/>
  <c r="T5304" i="4"/>
  <c r="U5304" i="4"/>
  <c r="V5304" i="4"/>
  <c r="W5304" i="4"/>
  <c r="X5304" i="4"/>
  <c r="S5305" i="4"/>
  <c r="T5305" i="4"/>
  <c r="U5305" i="4"/>
  <c r="V5305" i="4"/>
  <c r="W5305" i="4"/>
  <c r="X5305" i="4"/>
  <c r="S5306" i="4"/>
  <c r="T5306" i="4"/>
  <c r="U5306" i="4"/>
  <c r="V5306" i="4"/>
  <c r="W5306" i="4"/>
  <c r="X5306" i="4"/>
  <c r="S5307" i="4"/>
  <c r="T5307" i="4"/>
  <c r="U5307" i="4"/>
  <c r="V5307" i="4"/>
  <c r="W5307" i="4"/>
  <c r="X5307" i="4"/>
  <c r="S5308" i="4"/>
  <c r="T5308" i="4"/>
  <c r="U5308" i="4"/>
  <c r="V5308" i="4"/>
  <c r="W5308" i="4"/>
  <c r="X5308" i="4"/>
  <c r="S5309" i="4"/>
  <c r="T5309" i="4"/>
  <c r="U5309" i="4"/>
  <c r="V5309" i="4"/>
  <c r="W5309" i="4"/>
  <c r="X5309" i="4"/>
  <c r="S5310" i="4"/>
  <c r="T5310" i="4"/>
  <c r="U5310" i="4"/>
  <c r="V5310" i="4"/>
  <c r="W5310" i="4"/>
  <c r="X5310" i="4"/>
  <c r="S5311" i="4"/>
  <c r="T5311" i="4"/>
  <c r="U5311" i="4"/>
  <c r="V5311" i="4"/>
  <c r="W5311" i="4"/>
  <c r="X5311" i="4"/>
  <c r="S5312" i="4"/>
  <c r="T5312" i="4"/>
  <c r="U5312" i="4"/>
  <c r="V5312" i="4"/>
  <c r="W5312" i="4"/>
  <c r="X5312" i="4"/>
  <c r="S5313" i="4"/>
  <c r="T5313" i="4"/>
  <c r="U5313" i="4"/>
  <c r="V5313" i="4"/>
  <c r="W5313" i="4"/>
  <c r="X5313" i="4"/>
  <c r="S5314" i="4"/>
  <c r="T5314" i="4"/>
  <c r="U5314" i="4"/>
  <c r="V5314" i="4"/>
  <c r="W5314" i="4"/>
  <c r="X5314" i="4"/>
  <c r="S5315" i="4"/>
  <c r="T5315" i="4"/>
  <c r="U5315" i="4"/>
  <c r="V5315" i="4"/>
  <c r="W5315" i="4"/>
  <c r="X5315" i="4"/>
  <c r="S5316" i="4"/>
  <c r="T5316" i="4"/>
  <c r="U5316" i="4"/>
  <c r="V5316" i="4"/>
  <c r="W5316" i="4"/>
  <c r="X5316" i="4"/>
  <c r="S5317" i="4"/>
  <c r="T5317" i="4"/>
  <c r="U5317" i="4"/>
  <c r="V5317" i="4"/>
  <c r="W5317" i="4"/>
  <c r="X5317" i="4"/>
  <c r="S5318" i="4"/>
  <c r="T5318" i="4"/>
  <c r="U5318" i="4"/>
  <c r="V5318" i="4"/>
  <c r="W5318" i="4"/>
  <c r="X5318" i="4"/>
  <c r="S5319" i="4"/>
  <c r="T5319" i="4"/>
  <c r="U5319" i="4"/>
  <c r="V5319" i="4"/>
  <c r="W5319" i="4"/>
  <c r="X5319" i="4"/>
  <c r="S5320" i="4"/>
  <c r="T5320" i="4"/>
  <c r="U5320" i="4"/>
  <c r="V5320" i="4"/>
  <c r="W5320" i="4"/>
  <c r="X5320" i="4"/>
  <c r="S5321" i="4"/>
  <c r="T5321" i="4"/>
  <c r="U5321" i="4"/>
  <c r="V5321" i="4"/>
  <c r="W5321" i="4"/>
  <c r="X5321" i="4"/>
  <c r="S5322" i="4"/>
  <c r="T5322" i="4"/>
  <c r="U5322" i="4"/>
  <c r="V5322" i="4"/>
  <c r="W5322" i="4"/>
  <c r="X5322" i="4"/>
  <c r="S5323" i="4"/>
  <c r="T5323" i="4"/>
  <c r="U5323" i="4"/>
  <c r="V5323" i="4"/>
  <c r="W5323" i="4"/>
  <c r="X5323" i="4"/>
  <c r="S5324" i="4"/>
  <c r="T5324" i="4"/>
  <c r="U5324" i="4"/>
  <c r="V5324" i="4"/>
  <c r="W5324" i="4"/>
  <c r="X5324" i="4"/>
  <c r="S5325" i="4"/>
  <c r="T5325" i="4"/>
  <c r="U5325" i="4"/>
  <c r="V5325" i="4"/>
  <c r="W5325" i="4"/>
  <c r="X5325" i="4"/>
  <c r="S5326" i="4"/>
  <c r="T5326" i="4"/>
  <c r="U5326" i="4"/>
  <c r="V5326" i="4"/>
  <c r="W5326" i="4"/>
  <c r="X5326" i="4"/>
  <c r="S5327" i="4"/>
  <c r="T5327" i="4"/>
  <c r="U5327" i="4"/>
  <c r="V5327" i="4"/>
  <c r="W5327" i="4"/>
  <c r="X5327" i="4"/>
  <c r="S5328" i="4"/>
  <c r="T5328" i="4"/>
  <c r="U5328" i="4"/>
  <c r="V5328" i="4"/>
  <c r="W5328" i="4"/>
  <c r="X5328" i="4"/>
  <c r="S5329" i="4"/>
  <c r="T5329" i="4"/>
  <c r="U5329" i="4"/>
  <c r="V5329" i="4"/>
  <c r="W5329" i="4"/>
  <c r="X5329" i="4"/>
  <c r="S5330" i="4"/>
  <c r="T5330" i="4"/>
  <c r="U5330" i="4"/>
  <c r="V5330" i="4"/>
  <c r="W5330" i="4"/>
  <c r="X5330" i="4"/>
  <c r="S5331" i="4"/>
  <c r="T5331" i="4"/>
  <c r="U5331" i="4"/>
  <c r="V5331" i="4"/>
  <c r="W5331" i="4"/>
  <c r="X5331" i="4"/>
  <c r="S5332" i="4"/>
  <c r="T5332" i="4"/>
  <c r="U5332" i="4"/>
  <c r="V5332" i="4"/>
  <c r="W5332" i="4"/>
  <c r="X5332" i="4"/>
  <c r="S5333" i="4"/>
  <c r="T5333" i="4"/>
  <c r="U5333" i="4"/>
  <c r="V5333" i="4"/>
  <c r="W5333" i="4"/>
  <c r="X5333" i="4"/>
  <c r="S5334" i="4"/>
  <c r="T5334" i="4"/>
  <c r="U5334" i="4"/>
  <c r="V5334" i="4"/>
  <c r="W5334" i="4"/>
  <c r="X5334" i="4"/>
  <c r="S5335" i="4"/>
  <c r="T5335" i="4"/>
  <c r="U5335" i="4"/>
  <c r="V5335" i="4"/>
  <c r="W5335" i="4"/>
  <c r="X5335" i="4"/>
  <c r="S5336" i="4"/>
  <c r="T5336" i="4"/>
  <c r="U5336" i="4"/>
  <c r="V5336" i="4"/>
  <c r="W5336" i="4"/>
  <c r="X5336" i="4"/>
  <c r="S5337" i="4"/>
  <c r="T5337" i="4"/>
  <c r="U5337" i="4"/>
  <c r="V5337" i="4"/>
  <c r="W5337" i="4"/>
  <c r="X5337" i="4"/>
  <c r="S5338" i="4"/>
  <c r="T5338" i="4"/>
  <c r="U5338" i="4"/>
  <c r="V5338" i="4"/>
  <c r="W5338" i="4"/>
  <c r="X5338" i="4"/>
  <c r="S5339" i="4"/>
  <c r="T5339" i="4"/>
  <c r="U5339" i="4"/>
  <c r="V5339" i="4"/>
  <c r="W5339" i="4"/>
  <c r="X5339" i="4"/>
  <c r="S5340" i="4"/>
  <c r="T5340" i="4"/>
  <c r="U5340" i="4"/>
  <c r="V5340" i="4"/>
  <c r="W5340" i="4"/>
  <c r="X5340" i="4"/>
  <c r="S5341" i="4"/>
  <c r="T5341" i="4"/>
  <c r="U5341" i="4"/>
  <c r="V5341" i="4"/>
  <c r="W5341" i="4"/>
  <c r="X5341" i="4"/>
  <c r="S5342" i="4"/>
  <c r="T5342" i="4"/>
  <c r="U5342" i="4"/>
  <c r="V5342" i="4"/>
  <c r="W5342" i="4"/>
  <c r="X5342" i="4"/>
  <c r="S5343" i="4"/>
  <c r="T5343" i="4"/>
  <c r="U5343" i="4"/>
  <c r="V5343" i="4"/>
  <c r="W5343" i="4"/>
  <c r="X5343" i="4"/>
  <c r="S5344" i="4"/>
  <c r="T5344" i="4"/>
  <c r="U5344" i="4"/>
  <c r="V5344" i="4"/>
  <c r="W5344" i="4"/>
  <c r="X5344" i="4"/>
  <c r="S5345" i="4"/>
  <c r="T5345" i="4"/>
  <c r="U5345" i="4"/>
  <c r="V5345" i="4"/>
  <c r="W5345" i="4"/>
  <c r="X5345" i="4"/>
  <c r="S5346" i="4"/>
  <c r="T5346" i="4"/>
  <c r="U5346" i="4"/>
  <c r="V5346" i="4"/>
  <c r="W5346" i="4"/>
  <c r="X5346" i="4"/>
  <c r="S5347" i="4"/>
  <c r="T5347" i="4"/>
  <c r="U5347" i="4"/>
  <c r="V5347" i="4"/>
  <c r="W5347" i="4"/>
  <c r="X5347" i="4"/>
  <c r="S5348" i="4"/>
  <c r="T5348" i="4"/>
  <c r="U5348" i="4"/>
  <c r="V5348" i="4"/>
  <c r="W5348" i="4"/>
  <c r="X5348" i="4"/>
  <c r="S5349" i="4"/>
  <c r="T5349" i="4"/>
  <c r="U5349" i="4"/>
  <c r="V5349" i="4"/>
  <c r="W5349" i="4"/>
  <c r="X5349" i="4"/>
  <c r="S5350" i="4"/>
  <c r="T5350" i="4"/>
  <c r="U5350" i="4"/>
  <c r="V5350" i="4"/>
  <c r="W5350" i="4"/>
  <c r="X5350" i="4"/>
  <c r="S5351" i="4"/>
  <c r="T5351" i="4"/>
  <c r="U5351" i="4"/>
  <c r="V5351" i="4"/>
  <c r="W5351" i="4"/>
  <c r="X5351" i="4"/>
  <c r="S5352" i="4"/>
  <c r="T5352" i="4"/>
  <c r="U5352" i="4"/>
  <c r="V5352" i="4"/>
  <c r="W5352" i="4"/>
  <c r="X5352" i="4"/>
  <c r="S5353" i="4"/>
  <c r="T5353" i="4"/>
  <c r="U5353" i="4"/>
  <c r="V5353" i="4"/>
  <c r="W5353" i="4"/>
  <c r="X5353" i="4"/>
  <c r="S5354" i="4"/>
  <c r="T5354" i="4"/>
  <c r="U5354" i="4"/>
  <c r="V5354" i="4"/>
  <c r="W5354" i="4"/>
  <c r="X5354" i="4"/>
  <c r="S5355" i="4"/>
  <c r="T5355" i="4"/>
  <c r="U5355" i="4"/>
  <c r="V5355" i="4"/>
  <c r="W5355" i="4"/>
  <c r="X5355" i="4"/>
  <c r="S5356" i="4"/>
  <c r="T5356" i="4"/>
  <c r="U5356" i="4"/>
  <c r="V5356" i="4"/>
  <c r="W5356" i="4"/>
  <c r="X5356" i="4"/>
  <c r="S5357" i="4"/>
  <c r="T5357" i="4"/>
  <c r="U5357" i="4"/>
  <c r="V5357" i="4"/>
  <c r="W5357" i="4"/>
  <c r="X5357" i="4"/>
  <c r="S5358" i="4"/>
  <c r="T5358" i="4"/>
  <c r="U5358" i="4"/>
  <c r="V5358" i="4"/>
  <c r="W5358" i="4"/>
  <c r="X5358" i="4"/>
  <c r="S5359" i="4"/>
  <c r="T5359" i="4"/>
  <c r="U5359" i="4"/>
  <c r="V5359" i="4"/>
  <c r="W5359" i="4"/>
  <c r="X5359" i="4"/>
  <c r="S5360" i="4"/>
  <c r="T5360" i="4"/>
  <c r="U5360" i="4"/>
  <c r="V5360" i="4"/>
  <c r="W5360" i="4"/>
  <c r="X5360" i="4"/>
  <c r="S5361" i="4"/>
  <c r="T5361" i="4"/>
  <c r="U5361" i="4"/>
  <c r="V5361" i="4"/>
  <c r="W5361" i="4"/>
  <c r="X5361" i="4"/>
  <c r="S5362" i="4"/>
  <c r="T5362" i="4"/>
  <c r="U5362" i="4"/>
  <c r="V5362" i="4"/>
  <c r="W5362" i="4"/>
  <c r="X5362" i="4"/>
  <c r="S5363" i="4"/>
  <c r="T5363" i="4"/>
  <c r="U5363" i="4"/>
  <c r="V5363" i="4"/>
  <c r="W5363" i="4"/>
  <c r="X5363" i="4"/>
  <c r="S5364" i="4"/>
  <c r="T5364" i="4"/>
  <c r="U5364" i="4"/>
  <c r="V5364" i="4"/>
  <c r="W5364" i="4"/>
  <c r="X5364" i="4"/>
  <c r="S5365" i="4"/>
  <c r="T5365" i="4"/>
  <c r="U5365" i="4"/>
  <c r="V5365" i="4"/>
  <c r="W5365" i="4"/>
  <c r="X5365" i="4"/>
  <c r="S5366" i="4"/>
  <c r="T5366" i="4"/>
  <c r="U5366" i="4"/>
  <c r="V5366" i="4"/>
  <c r="W5366" i="4"/>
  <c r="X5366" i="4"/>
  <c r="S5367" i="4"/>
  <c r="T5367" i="4"/>
  <c r="U5367" i="4"/>
  <c r="V5367" i="4"/>
  <c r="W5367" i="4"/>
  <c r="X5367" i="4"/>
  <c r="S5368" i="4"/>
  <c r="T5368" i="4"/>
  <c r="U5368" i="4"/>
  <c r="V5368" i="4"/>
  <c r="W5368" i="4"/>
  <c r="X5368" i="4"/>
  <c r="S5369" i="4"/>
  <c r="T5369" i="4"/>
  <c r="U5369" i="4"/>
  <c r="V5369" i="4"/>
  <c r="W5369" i="4"/>
  <c r="X5369" i="4"/>
  <c r="S5370" i="4"/>
  <c r="T5370" i="4"/>
  <c r="U5370" i="4"/>
  <c r="V5370" i="4"/>
  <c r="W5370" i="4"/>
  <c r="X5370" i="4"/>
  <c r="S5371" i="4"/>
  <c r="T5371" i="4"/>
  <c r="U5371" i="4"/>
  <c r="V5371" i="4"/>
  <c r="W5371" i="4"/>
  <c r="X5371" i="4"/>
  <c r="S5372" i="4"/>
  <c r="T5372" i="4"/>
  <c r="U5372" i="4"/>
  <c r="V5372" i="4"/>
  <c r="W5372" i="4"/>
  <c r="X5372" i="4"/>
  <c r="S5373" i="4"/>
  <c r="T5373" i="4"/>
  <c r="U5373" i="4"/>
  <c r="V5373" i="4"/>
  <c r="W5373" i="4"/>
  <c r="X5373" i="4"/>
  <c r="S5374" i="4"/>
  <c r="T5374" i="4"/>
  <c r="U5374" i="4"/>
  <c r="V5374" i="4"/>
  <c r="W5374" i="4"/>
  <c r="X5374" i="4"/>
  <c r="S5375" i="4"/>
  <c r="T5375" i="4"/>
  <c r="U5375" i="4"/>
  <c r="V5375" i="4"/>
  <c r="W5375" i="4"/>
  <c r="X5375" i="4"/>
  <c r="S5376" i="4"/>
  <c r="T5376" i="4"/>
  <c r="U5376" i="4"/>
  <c r="V5376" i="4"/>
  <c r="W5376" i="4"/>
  <c r="X5376" i="4"/>
  <c r="S5377" i="4"/>
  <c r="T5377" i="4"/>
  <c r="U5377" i="4"/>
  <c r="V5377" i="4"/>
  <c r="W5377" i="4"/>
  <c r="X5377" i="4"/>
  <c r="S5378" i="4"/>
  <c r="T5378" i="4"/>
  <c r="U5378" i="4"/>
  <c r="V5378" i="4"/>
  <c r="W5378" i="4"/>
  <c r="X5378" i="4"/>
  <c r="S5379" i="4"/>
  <c r="T5379" i="4"/>
  <c r="U5379" i="4"/>
  <c r="V5379" i="4"/>
  <c r="W5379" i="4"/>
  <c r="X5379" i="4"/>
  <c r="S5380" i="4"/>
  <c r="T5380" i="4"/>
  <c r="U5380" i="4"/>
  <c r="V5380" i="4"/>
  <c r="W5380" i="4"/>
  <c r="X5380" i="4"/>
  <c r="S5381" i="4"/>
  <c r="T5381" i="4"/>
  <c r="U5381" i="4"/>
  <c r="V5381" i="4"/>
  <c r="W5381" i="4"/>
  <c r="X5381" i="4"/>
  <c r="S5382" i="4"/>
  <c r="T5382" i="4"/>
  <c r="U5382" i="4"/>
  <c r="V5382" i="4"/>
  <c r="W5382" i="4"/>
  <c r="X5382" i="4"/>
  <c r="S5383" i="4"/>
  <c r="T5383" i="4"/>
  <c r="U5383" i="4"/>
  <c r="V5383" i="4"/>
  <c r="W5383" i="4"/>
  <c r="X5383" i="4"/>
  <c r="S5384" i="4"/>
  <c r="T5384" i="4"/>
  <c r="U5384" i="4"/>
  <c r="V5384" i="4"/>
  <c r="W5384" i="4"/>
  <c r="X5384" i="4"/>
  <c r="S5385" i="4"/>
  <c r="T5385" i="4"/>
  <c r="U5385" i="4"/>
  <c r="V5385" i="4"/>
  <c r="W5385" i="4"/>
  <c r="X5385" i="4"/>
  <c r="S5386" i="4"/>
  <c r="T5386" i="4"/>
  <c r="U5386" i="4"/>
  <c r="V5386" i="4"/>
  <c r="W5386" i="4"/>
  <c r="X5386" i="4"/>
  <c r="S5387" i="4"/>
  <c r="T5387" i="4"/>
  <c r="U5387" i="4"/>
  <c r="V5387" i="4"/>
  <c r="W5387" i="4"/>
  <c r="X5387" i="4"/>
  <c r="S5388" i="4"/>
  <c r="T5388" i="4"/>
  <c r="U5388" i="4"/>
  <c r="V5388" i="4"/>
  <c r="W5388" i="4"/>
  <c r="X5388" i="4"/>
  <c r="S5389" i="4"/>
  <c r="T5389" i="4"/>
  <c r="U5389" i="4"/>
  <c r="V5389" i="4"/>
  <c r="W5389" i="4"/>
  <c r="X5389" i="4"/>
  <c r="S5390" i="4"/>
  <c r="T5390" i="4"/>
  <c r="U5390" i="4"/>
  <c r="V5390" i="4"/>
  <c r="W5390" i="4"/>
  <c r="X5390" i="4"/>
  <c r="S5391" i="4"/>
  <c r="T5391" i="4"/>
  <c r="U5391" i="4"/>
  <c r="V5391" i="4"/>
  <c r="W5391" i="4"/>
  <c r="X5391" i="4"/>
  <c r="S5392" i="4"/>
  <c r="T5392" i="4"/>
  <c r="U5392" i="4"/>
  <c r="V5392" i="4"/>
  <c r="W5392" i="4"/>
  <c r="X5392" i="4"/>
  <c r="S5393" i="4"/>
  <c r="T5393" i="4"/>
  <c r="U5393" i="4"/>
  <c r="V5393" i="4"/>
  <c r="W5393" i="4"/>
  <c r="X5393" i="4"/>
  <c r="S5394" i="4"/>
  <c r="T5394" i="4"/>
  <c r="U5394" i="4"/>
  <c r="V5394" i="4"/>
  <c r="W5394" i="4"/>
  <c r="X5394" i="4"/>
  <c r="S5395" i="4"/>
  <c r="T5395" i="4"/>
  <c r="U5395" i="4"/>
  <c r="V5395" i="4"/>
  <c r="W5395" i="4"/>
  <c r="X5395" i="4"/>
  <c r="S5396" i="4"/>
  <c r="T5396" i="4"/>
  <c r="U5396" i="4"/>
  <c r="V5396" i="4"/>
  <c r="W5396" i="4"/>
  <c r="X5396" i="4"/>
  <c r="S5397" i="4"/>
  <c r="T5397" i="4"/>
  <c r="U5397" i="4"/>
  <c r="V5397" i="4"/>
  <c r="W5397" i="4"/>
  <c r="X5397" i="4"/>
  <c r="S5398" i="4"/>
  <c r="T5398" i="4"/>
  <c r="U5398" i="4"/>
  <c r="V5398" i="4"/>
  <c r="W5398" i="4"/>
  <c r="X5398" i="4"/>
  <c r="S5399" i="4"/>
  <c r="T5399" i="4"/>
  <c r="U5399" i="4"/>
  <c r="V5399" i="4"/>
  <c r="W5399" i="4"/>
  <c r="X5399" i="4"/>
  <c r="S5400" i="4"/>
  <c r="T5400" i="4"/>
  <c r="U5400" i="4"/>
  <c r="V5400" i="4"/>
  <c r="W5400" i="4"/>
  <c r="X5400" i="4"/>
  <c r="S5401" i="4"/>
  <c r="T5401" i="4"/>
  <c r="U5401" i="4"/>
  <c r="V5401" i="4"/>
  <c r="W5401" i="4"/>
  <c r="X5401" i="4"/>
  <c r="S5402" i="4"/>
  <c r="T5402" i="4"/>
  <c r="U5402" i="4"/>
  <c r="V5402" i="4"/>
  <c r="W5402" i="4"/>
  <c r="X5402" i="4"/>
  <c r="S5403" i="4"/>
  <c r="T5403" i="4"/>
  <c r="U5403" i="4"/>
  <c r="V5403" i="4"/>
  <c r="W5403" i="4"/>
  <c r="X5403" i="4"/>
  <c r="S5404" i="4"/>
  <c r="T5404" i="4"/>
  <c r="U5404" i="4"/>
  <c r="V5404" i="4"/>
  <c r="W5404" i="4"/>
  <c r="X5404" i="4"/>
  <c r="S5405" i="4"/>
  <c r="T5405" i="4"/>
  <c r="U5405" i="4"/>
  <c r="V5405" i="4"/>
  <c r="W5405" i="4"/>
  <c r="X5405" i="4"/>
  <c r="S5406" i="4"/>
  <c r="T5406" i="4"/>
  <c r="U5406" i="4"/>
  <c r="V5406" i="4"/>
  <c r="W5406" i="4"/>
  <c r="X5406" i="4"/>
  <c r="S5407" i="4"/>
  <c r="T5407" i="4"/>
  <c r="U5407" i="4"/>
  <c r="V5407" i="4"/>
  <c r="W5407" i="4"/>
  <c r="X5407" i="4"/>
  <c r="S5408" i="4"/>
  <c r="T5408" i="4"/>
  <c r="U5408" i="4"/>
  <c r="V5408" i="4"/>
  <c r="W5408" i="4"/>
  <c r="X5408" i="4"/>
  <c r="S5409" i="4"/>
  <c r="T5409" i="4"/>
  <c r="U5409" i="4"/>
  <c r="V5409" i="4"/>
  <c r="W5409" i="4"/>
  <c r="X5409" i="4"/>
  <c r="S5410" i="4"/>
  <c r="T5410" i="4"/>
  <c r="U5410" i="4"/>
  <c r="V5410" i="4"/>
  <c r="W5410" i="4"/>
  <c r="X5410" i="4"/>
  <c r="S5411" i="4"/>
  <c r="T5411" i="4"/>
  <c r="U5411" i="4"/>
  <c r="V5411" i="4"/>
  <c r="W5411" i="4"/>
  <c r="X5411" i="4"/>
  <c r="S5412" i="4"/>
  <c r="T5412" i="4"/>
  <c r="U5412" i="4"/>
  <c r="V5412" i="4"/>
  <c r="W5412" i="4"/>
  <c r="X5412" i="4"/>
  <c r="S5413" i="4"/>
  <c r="T5413" i="4"/>
  <c r="U5413" i="4"/>
  <c r="V5413" i="4"/>
  <c r="W5413" i="4"/>
  <c r="X5413" i="4"/>
  <c r="S5414" i="4"/>
  <c r="T5414" i="4"/>
  <c r="U5414" i="4"/>
  <c r="V5414" i="4"/>
  <c r="W5414" i="4"/>
  <c r="X5414" i="4"/>
  <c r="S5415" i="4"/>
  <c r="T5415" i="4"/>
  <c r="U5415" i="4"/>
  <c r="V5415" i="4"/>
  <c r="W5415" i="4"/>
  <c r="X5415" i="4"/>
  <c r="S5416" i="4"/>
  <c r="T5416" i="4"/>
  <c r="U5416" i="4"/>
  <c r="V5416" i="4"/>
  <c r="W5416" i="4"/>
  <c r="X5416" i="4"/>
  <c r="S5417" i="4"/>
  <c r="T5417" i="4"/>
  <c r="U5417" i="4"/>
  <c r="V5417" i="4"/>
  <c r="W5417" i="4"/>
  <c r="X5417" i="4"/>
  <c r="S5418" i="4"/>
  <c r="T5418" i="4"/>
  <c r="U5418" i="4"/>
  <c r="V5418" i="4"/>
  <c r="W5418" i="4"/>
  <c r="X5418" i="4"/>
  <c r="S5419" i="4"/>
  <c r="T5419" i="4"/>
  <c r="U5419" i="4"/>
  <c r="V5419" i="4"/>
  <c r="W5419" i="4"/>
  <c r="X5419" i="4"/>
  <c r="S5420" i="4"/>
  <c r="T5420" i="4"/>
  <c r="U5420" i="4"/>
  <c r="V5420" i="4"/>
  <c r="W5420" i="4"/>
  <c r="X5420" i="4"/>
  <c r="S5421" i="4"/>
  <c r="T5421" i="4"/>
  <c r="U5421" i="4"/>
  <c r="V5421" i="4"/>
  <c r="W5421" i="4"/>
  <c r="X5421" i="4"/>
  <c r="S5422" i="4"/>
  <c r="T5422" i="4"/>
  <c r="U5422" i="4"/>
  <c r="V5422" i="4"/>
  <c r="W5422" i="4"/>
  <c r="X5422" i="4"/>
  <c r="S5423" i="4"/>
  <c r="T5423" i="4"/>
  <c r="U5423" i="4"/>
  <c r="V5423" i="4"/>
  <c r="W5423" i="4"/>
  <c r="X5423" i="4"/>
  <c r="S5424" i="4"/>
  <c r="T5424" i="4"/>
  <c r="U5424" i="4"/>
  <c r="V5424" i="4"/>
  <c r="W5424" i="4"/>
  <c r="X5424" i="4"/>
  <c r="S5425" i="4"/>
  <c r="T5425" i="4"/>
  <c r="U5425" i="4"/>
  <c r="V5425" i="4"/>
  <c r="W5425" i="4"/>
  <c r="X5425" i="4"/>
  <c r="S5426" i="4"/>
  <c r="T5426" i="4"/>
  <c r="U5426" i="4"/>
  <c r="V5426" i="4"/>
  <c r="W5426" i="4"/>
  <c r="X5426" i="4"/>
  <c r="S5427" i="4"/>
  <c r="T5427" i="4"/>
  <c r="U5427" i="4"/>
  <c r="V5427" i="4"/>
  <c r="W5427" i="4"/>
  <c r="X5427" i="4"/>
  <c r="S5428" i="4"/>
  <c r="T5428" i="4"/>
  <c r="U5428" i="4"/>
  <c r="V5428" i="4"/>
  <c r="W5428" i="4"/>
  <c r="X5428" i="4"/>
  <c r="S5429" i="4"/>
  <c r="T5429" i="4"/>
  <c r="U5429" i="4"/>
  <c r="V5429" i="4"/>
  <c r="W5429" i="4"/>
  <c r="X5429" i="4"/>
  <c r="S5430" i="4"/>
  <c r="T5430" i="4"/>
  <c r="U5430" i="4"/>
  <c r="V5430" i="4"/>
  <c r="W5430" i="4"/>
  <c r="X5430" i="4"/>
  <c r="S5431" i="4"/>
  <c r="T5431" i="4"/>
  <c r="U5431" i="4"/>
  <c r="V5431" i="4"/>
  <c r="W5431" i="4"/>
  <c r="X5431" i="4"/>
  <c r="S5432" i="4"/>
  <c r="T5432" i="4"/>
  <c r="U5432" i="4"/>
  <c r="V5432" i="4"/>
  <c r="W5432" i="4"/>
  <c r="X5432" i="4"/>
  <c r="S5433" i="4"/>
  <c r="T5433" i="4"/>
  <c r="U5433" i="4"/>
  <c r="V5433" i="4"/>
  <c r="W5433" i="4"/>
  <c r="X5433" i="4"/>
  <c r="S5434" i="4"/>
  <c r="T5434" i="4"/>
  <c r="U5434" i="4"/>
  <c r="V5434" i="4"/>
  <c r="W5434" i="4"/>
  <c r="X5434" i="4"/>
  <c r="S5435" i="4"/>
  <c r="T5435" i="4"/>
  <c r="U5435" i="4"/>
  <c r="V5435" i="4"/>
  <c r="W5435" i="4"/>
  <c r="X5435" i="4"/>
  <c r="S5436" i="4"/>
  <c r="T5436" i="4"/>
  <c r="U5436" i="4"/>
  <c r="V5436" i="4"/>
  <c r="W5436" i="4"/>
  <c r="X5436" i="4"/>
  <c r="S5437" i="4"/>
  <c r="T5437" i="4"/>
  <c r="U5437" i="4"/>
  <c r="V5437" i="4"/>
  <c r="W5437" i="4"/>
  <c r="X5437" i="4"/>
  <c r="S5438" i="4"/>
  <c r="T5438" i="4"/>
  <c r="U5438" i="4"/>
  <c r="V5438" i="4"/>
  <c r="W5438" i="4"/>
  <c r="X5438" i="4"/>
  <c r="S5439" i="4"/>
  <c r="T5439" i="4"/>
  <c r="U5439" i="4"/>
  <c r="V5439" i="4"/>
  <c r="W5439" i="4"/>
  <c r="X5439" i="4"/>
  <c r="S5440" i="4"/>
  <c r="T5440" i="4"/>
  <c r="U5440" i="4"/>
  <c r="V5440" i="4"/>
  <c r="W5440" i="4"/>
  <c r="X5440" i="4"/>
  <c r="S5441" i="4"/>
  <c r="T5441" i="4"/>
  <c r="U5441" i="4"/>
  <c r="V5441" i="4"/>
  <c r="W5441" i="4"/>
  <c r="X5441" i="4"/>
  <c r="S5442" i="4"/>
  <c r="T5442" i="4"/>
  <c r="U5442" i="4"/>
  <c r="V5442" i="4"/>
  <c r="W5442" i="4"/>
  <c r="X5442" i="4"/>
  <c r="S5443" i="4"/>
  <c r="T5443" i="4"/>
  <c r="U5443" i="4"/>
  <c r="V5443" i="4"/>
  <c r="W5443" i="4"/>
  <c r="X5443" i="4"/>
  <c r="S5444" i="4"/>
  <c r="T5444" i="4"/>
  <c r="U5444" i="4"/>
  <c r="V5444" i="4"/>
  <c r="W5444" i="4"/>
  <c r="X5444" i="4"/>
  <c r="S5445" i="4"/>
  <c r="T5445" i="4"/>
  <c r="U5445" i="4"/>
  <c r="V5445" i="4"/>
  <c r="W5445" i="4"/>
  <c r="X5445" i="4"/>
  <c r="S5446" i="4"/>
  <c r="T5446" i="4"/>
  <c r="U5446" i="4"/>
  <c r="V5446" i="4"/>
  <c r="W5446" i="4"/>
  <c r="X5446" i="4"/>
  <c r="S5447" i="4"/>
  <c r="T5447" i="4"/>
  <c r="U5447" i="4"/>
  <c r="V5447" i="4"/>
  <c r="W5447" i="4"/>
  <c r="X5447" i="4"/>
  <c r="S5448" i="4"/>
  <c r="T5448" i="4"/>
  <c r="U5448" i="4"/>
  <c r="V5448" i="4"/>
  <c r="W5448" i="4"/>
  <c r="X5448" i="4"/>
  <c r="S5449" i="4"/>
  <c r="T5449" i="4"/>
  <c r="U5449" i="4"/>
  <c r="V5449" i="4"/>
  <c r="W5449" i="4"/>
  <c r="X5449" i="4"/>
  <c r="S5450" i="4"/>
  <c r="T5450" i="4"/>
  <c r="U5450" i="4"/>
  <c r="V5450" i="4"/>
  <c r="W5450" i="4"/>
  <c r="X5450" i="4"/>
  <c r="S5451" i="4"/>
  <c r="T5451" i="4"/>
  <c r="U5451" i="4"/>
  <c r="V5451" i="4"/>
  <c r="W5451" i="4"/>
  <c r="X5451" i="4"/>
  <c r="S5452" i="4"/>
  <c r="T5452" i="4"/>
  <c r="U5452" i="4"/>
  <c r="V5452" i="4"/>
  <c r="W5452" i="4"/>
  <c r="X5452" i="4"/>
  <c r="S5453" i="4"/>
  <c r="T5453" i="4"/>
  <c r="U5453" i="4"/>
  <c r="V5453" i="4"/>
  <c r="W5453" i="4"/>
  <c r="X5453" i="4"/>
  <c r="S5454" i="4"/>
  <c r="T5454" i="4"/>
  <c r="U5454" i="4"/>
  <c r="V5454" i="4"/>
  <c r="W5454" i="4"/>
  <c r="X5454" i="4"/>
  <c r="S5455" i="4"/>
  <c r="T5455" i="4"/>
  <c r="U5455" i="4"/>
  <c r="V5455" i="4"/>
  <c r="W5455" i="4"/>
  <c r="X5455" i="4"/>
  <c r="S5456" i="4"/>
  <c r="T5456" i="4"/>
  <c r="U5456" i="4"/>
  <c r="V5456" i="4"/>
  <c r="W5456" i="4"/>
  <c r="X5456" i="4"/>
  <c r="S5457" i="4"/>
  <c r="T5457" i="4"/>
  <c r="U5457" i="4"/>
  <c r="V5457" i="4"/>
  <c r="W5457" i="4"/>
  <c r="X5457" i="4"/>
  <c r="S5458" i="4"/>
  <c r="T5458" i="4"/>
  <c r="U5458" i="4"/>
  <c r="V5458" i="4"/>
  <c r="W5458" i="4"/>
  <c r="X5458" i="4"/>
  <c r="S5459" i="4"/>
  <c r="T5459" i="4"/>
  <c r="U5459" i="4"/>
  <c r="V5459" i="4"/>
  <c r="W5459" i="4"/>
  <c r="X5459" i="4"/>
  <c r="S5460" i="4"/>
  <c r="T5460" i="4"/>
  <c r="U5460" i="4"/>
  <c r="V5460" i="4"/>
  <c r="W5460" i="4"/>
  <c r="X5460" i="4"/>
  <c r="S5461" i="4"/>
  <c r="T5461" i="4"/>
  <c r="U5461" i="4"/>
  <c r="V5461" i="4"/>
  <c r="W5461" i="4"/>
  <c r="X5461" i="4"/>
  <c r="S5462" i="4"/>
  <c r="T5462" i="4"/>
  <c r="U5462" i="4"/>
  <c r="V5462" i="4"/>
  <c r="W5462" i="4"/>
  <c r="X5462" i="4"/>
  <c r="S5463" i="4"/>
  <c r="T5463" i="4"/>
  <c r="U5463" i="4"/>
  <c r="V5463" i="4"/>
  <c r="W5463" i="4"/>
  <c r="X5463" i="4"/>
  <c r="S5464" i="4"/>
  <c r="T5464" i="4"/>
  <c r="U5464" i="4"/>
  <c r="V5464" i="4"/>
  <c r="W5464" i="4"/>
  <c r="X5464" i="4"/>
  <c r="S5465" i="4"/>
  <c r="T5465" i="4"/>
  <c r="U5465" i="4"/>
  <c r="V5465" i="4"/>
  <c r="W5465" i="4"/>
  <c r="X5465" i="4"/>
  <c r="S5466" i="4"/>
  <c r="T5466" i="4"/>
  <c r="U5466" i="4"/>
  <c r="V5466" i="4"/>
  <c r="W5466" i="4"/>
  <c r="X5466" i="4"/>
  <c r="S5467" i="4"/>
  <c r="T5467" i="4"/>
  <c r="U5467" i="4"/>
  <c r="V5467" i="4"/>
  <c r="W5467" i="4"/>
  <c r="X5467" i="4"/>
  <c r="S5468" i="4"/>
  <c r="T5468" i="4"/>
  <c r="U5468" i="4"/>
  <c r="V5468" i="4"/>
  <c r="W5468" i="4"/>
  <c r="X5468" i="4"/>
  <c r="S5469" i="4"/>
  <c r="T5469" i="4"/>
  <c r="U5469" i="4"/>
  <c r="V5469" i="4"/>
  <c r="W5469" i="4"/>
  <c r="X5469" i="4"/>
  <c r="S5470" i="4"/>
  <c r="T5470" i="4"/>
  <c r="U5470" i="4"/>
  <c r="V5470" i="4"/>
  <c r="W5470" i="4"/>
  <c r="X5470" i="4"/>
  <c r="S5471" i="4"/>
  <c r="T5471" i="4"/>
  <c r="U5471" i="4"/>
  <c r="V5471" i="4"/>
  <c r="W5471" i="4"/>
  <c r="X5471" i="4"/>
  <c r="S5472" i="4"/>
  <c r="T5472" i="4"/>
  <c r="U5472" i="4"/>
  <c r="V5472" i="4"/>
  <c r="W5472" i="4"/>
  <c r="X5472" i="4"/>
  <c r="S5473" i="4"/>
  <c r="T5473" i="4"/>
  <c r="U5473" i="4"/>
  <c r="V5473" i="4"/>
  <c r="W5473" i="4"/>
  <c r="X5473" i="4"/>
  <c r="S5474" i="4"/>
  <c r="T5474" i="4"/>
  <c r="U5474" i="4"/>
  <c r="V5474" i="4"/>
  <c r="W5474" i="4"/>
  <c r="X5474" i="4"/>
  <c r="S5475" i="4"/>
  <c r="T5475" i="4"/>
  <c r="U5475" i="4"/>
  <c r="V5475" i="4"/>
  <c r="W5475" i="4"/>
  <c r="X5475" i="4"/>
  <c r="S5476" i="4"/>
  <c r="T5476" i="4"/>
  <c r="U5476" i="4"/>
  <c r="V5476" i="4"/>
  <c r="W5476" i="4"/>
  <c r="X5476" i="4"/>
  <c r="S5477" i="4"/>
  <c r="T5477" i="4"/>
  <c r="U5477" i="4"/>
  <c r="V5477" i="4"/>
  <c r="W5477" i="4"/>
  <c r="X5477" i="4"/>
  <c r="S5478" i="4"/>
  <c r="T5478" i="4"/>
  <c r="U5478" i="4"/>
  <c r="V5478" i="4"/>
  <c r="W5478" i="4"/>
  <c r="X5478" i="4"/>
  <c r="S5479" i="4"/>
  <c r="T5479" i="4"/>
  <c r="U5479" i="4"/>
  <c r="V5479" i="4"/>
  <c r="W5479" i="4"/>
  <c r="X5479" i="4"/>
  <c r="S5480" i="4"/>
  <c r="T5480" i="4"/>
  <c r="U5480" i="4"/>
  <c r="V5480" i="4"/>
  <c r="W5480" i="4"/>
  <c r="X5480" i="4"/>
  <c r="S5481" i="4"/>
  <c r="T5481" i="4"/>
  <c r="U5481" i="4"/>
  <c r="V5481" i="4"/>
  <c r="W5481" i="4"/>
  <c r="X5481" i="4"/>
  <c r="S5482" i="4"/>
  <c r="T5482" i="4"/>
  <c r="U5482" i="4"/>
  <c r="V5482" i="4"/>
  <c r="W5482" i="4"/>
  <c r="X5482" i="4"/>
  <c r="S5483" i="4"/>
  <c r="T5483" i="4"/>
  <c r="U5483" i="4"/>
  <c r="V5483" i="4"/>
  <c r="W5483" i="4"/>
  <c r="X5483" i="4"/>
  <c r="S5484" i="4"/>
  <c r="T5484" i="4"/>
  <c r="U5484" i="4"/>
  <c r="V5484" i="4"/>
  <c r="W5484" i="4"/>
  <c r="X5484" i="4"/>
  <c r="S5485" i="4"/>
  <c r="T5485" i="4"/>
  <c r="U5485" i="4"/>
  <c r="V5485" i="4"/>
  <c r="W5485" i="4"/>
  <c r="X5485" i="4"/>
  <c r="S5486" i="4"/>
  <c r="T5486" i="4"/>
  <c r="U5486" i="4"/>
  <c r="V5486" i="4"/>
  <c r="W5486" i="4"/>
  <c r="X5486" i="4"/>
  <c r="S5487" i="4"/>
  <c r="T5487" i="4"/>
  <c r="U5487" i="4"/>
  <c r="V5487" i="4"/>
  <c r="W5487" i="4"/>
  <c r="X5487" i="4"/>
  <c r="S5488" i="4"/>
  <c r="T5488" i="4"/>
  <c r="U5488" i="4"/>
  <c r="V5488" i="4"/>
  <c r="W5488" i="4"/>
  <c r="X5488" i="4"/>
  <c r="S5489" i="4"/>
  <c r="T5489" i="4"/>
  <c r="U5489" i="4"/>
  <c r="V5489" i="4"/>
  <c r="W5489" i="4"/>
  <c r="X5489" i="4"/>
  <c r="S5490" i="4"/>
  <c r="T5490" i="4"/>
  <c r="U5490" i="4"/>
  <c r="V5490" i="4"/>
  <c r="W5490" i="4"/>
  <c r="X5490" i="4"/>
  <c r="S5491" i="4"/>
  <c r="T5491" i="4"/>
  <c r="U5491" i="4"/>
  <c r="V5491" i="4"/>
  <c r="W5491" i="4"/>
  <c r="X5491" i="4"/>
  <c r="S5492" i="4"/>
  <c r="T5492" i="4"/>
  <c r="U5492" i="4"/>
  <c r="V5492" i="4"/>
  <c r="W5492" i="4"/>
  <c r="X5492" i="4"/>
  <c r="S5493" i="4"/>
  <c r="T5493" i="4"/>
  <c r="U5493" i="4"/>
  <c r="V5493" i="4"/>
  <c r="W5493" i="4"/>
  <c r="X5493" i="4"/>
  <c r="S5494" i="4"/>
  <c r="T5494" i="4"/>
  <c r="U5494" i="4"/>
  <c r="V5494" i="4"/>
  <c r="W5494" i="4"/>
  <c r="X5494" i="4"/>
  <c r="S5495" i="4"/>
  <c r="T5495" i="4"/>
  <c r="U5495" i="4"/>
  <c r="V5495" i="4"/>
  <c r="W5495" i="4"/>
  <c r="X5495" i="4"/>
  <c r="S5496" i="4"/>
  <c r="T5496" i="4"/>
  <c r="U5496" i="4"/>
  <c r="V5496" i="4"/>
  <c r="W5496" i="4"/>
  <c r="X5496" i="4"/>
  <c r="S5497" i="4"/>
  <c r="T5497" i="4"/>
  <c r="U5497" i="4"/>
  <c r="V5497" i="4"/>
  <c r="W5497" i="4"/>
  <c r="X5497" i="4"/>
  <c r="S5498" i="4"/>
  <c r="T5498" i="4"/>
  <c r="U5498" i="4"/>
  <c r="V5498" i="4"/>
  <c r="W5498" i="4"/>
  <c r="X5498" i="4"/>
  <c r="S5499" i="4"/>
  <c r="T5499" i="4"/>
  <c r="U5499" i="4"/>
  <c r="V5499" i="4"/>
  <c r="W5499" i="4"/>
  <c r="X5499" i="4"/>
  <c r="S5500" i="4"/>
  <c r="T5500" i="4"/>
  <c r="U5500" i="4"/>
  <c r="V5500" i="4"/>
  <c r="W5500" i="4"/>
  <c r="X5500" i="4"/>
  <c r="S5501" i="4"/>
  <c r="T5501" i="4"/>
  <c r="U5501" i="4"/>
  <c r="V5501" i="4"/>
  <c r="W5501" i="4"/>
  <c r="X5501" i="4"/>
  <c r="S5502" i="4"/>
  <c r="T5502" i="4"/>
  <c r="U5502" i="4"/>
  <c r="V5502" i="4"/>
  <c r="W5502" i="4"/>
  <c r="X5502" i="4"/>
  <c r="S5503" i="4"/>
  <c r="T5503" i="4"/>
  <c r="U5503" i="4"/>
  <c r="V5503" i="4"/>
  <c r="W5503" i="4"/>
  <c r="X5503" i="4"/>
  <c r="S5504" i="4"/>
  <c r="T5504" i="4"/>
  <c r="U5504" i="4"/>
  <c r="V5504" i="4"/>
  <c r="W5504" i="4"/>
  <c r="X5504" i="4"/>
  <c r="S5505" i="4"/>
  <c r="T5505" i="4"/>
  <c r="U5505" i="4"/>
  <c r="V5505" i="4"/>
  <c r="W5505" i="4"/>
  <c r="X5505" i="4"/>
  <c r="S5506" i="4"/>
  <c r="T5506" i="4"/>
  <c r="U5506" i="4"/>
  <c r="V5506" i="4"/>
  <c r="W5506" i="4"/>
  <c r="X5506" i="4"/>
  <c r="S5507" i="4"/>
  <c r="T5507" i="4"/>
  <c r="U5507" i="4"/>
  <c r="V5507" i="4"/>
  <c r="W5507" i="4"/>
  <c r="X5507" i="4"/>
  <c r="S5508" i="4"/>
  <c r="T5508" i="4"/>
  <c r="U5508" i="4"/>
  <c r="V5508" i="4"/>
  <c r="W5508" i="4"/>
  <c r="X5508" i="4"/>
  <c r="S5509" i="4"/>
  <c r="T5509" i="4"/>
  <c r="U5509" i="4"/>
  <c r="V5509" i="4"/>
  <c r="W5509" i="4"/>
  <c r="X5509" i="4"/>
  <c r="S5510" i="4"/>
  <c r="T5510" i="4"/>
  <c r="U5510" i="4"/>
  <c r="V5510" i="4"/>
  <c r="W5510" i="4"/>
  <c r="X5510" i="4"/>
  <c r="S5511" i="4"/>
  <c r="T5511" i="4"/>
  <c r="U5511" i="4"/>
  <c r="V5511" i="4"/>
  <c r="W5511" i="4"/>
  <c r="X5511" i="4"/>
  <c r="S5512" i="4"/>
  <c r="T5512" i="4"/>
  <c r="U5512" i="4"/>
  <c r="V5512" i="4"/>
  <c r="W5512" i="4"/>
  <c r="X5512" i="4"/>
  <c r="S5513" i="4"/>
  <c r="T5513" i="4"/>
  <c r="U5513" i="4"/>
  <c r="V5513" i="4"/>
  <c r="W5513" i="4"/>
  <c r="X5513" i="4"/>
  <c r="S5514" i="4"/>
  <c r="T5514" i="4"/>
  <c r="U5514" i="4"/>
  <c r="V5514" i="4"/>
  <c r="W5514" i="4"/>
  <c r="X5514" i="4"/>
  <c r="S5515" i="4"/>
  <c r="T5515" i="4"/>
  <c r="U5515" i="4"/>
  <c r="V5515" i="4"/>
  <c r="W5515" i="4"/>
  <c r="X5515" i="4"/>
  <c r="S5516" i="4"/>
  <c r="T5516" i="4"/>
  <c r="U5516" i="4"/>
  <c r="V5516" i="4"/>
  <c r="W5516" i="4"/>
  <c r="X5516" i="4"/>
  <c r="S5517" i="4"/>
  <c r="T5517" i="4"/>
  <c r="U5517" i="4"/>
  <c r="V5517" i="4"/>
  <c r="W5517" i="4"/>
  <c r="X5517" i="4"/>
  <c r="S5518" i="4"/>
  <c r="T5518" i="4"/>
  <c r="U5518" i="4"/>
  <c r="V5518" i="4"/>
  <c r="W5518" i="4"/>
  <c r="X5518" i="4"/>
  <c r="S5519" i="4"/>
  <c r="T5519" i="4"/>
  <c r="U5519" i="4"/>
  <c r="V5519" i="4"/>
  <c r="W5519" i="4"/>
  <c r="X5519" i="4"/>
  <c r="S5520" i="4"/>
  <c r="T5520" i="4"/>
  <c r="U5520" i="4"/>
  <c r="V5520" i="4"/>
  <c r="W5520" i="4"/>
  <c r="X5520" i="4"/>
  <c r="S5521" i="4"/>
  <c r="T5521" i="4"/>
  <c r="U5521" i="4"/>
  <c r="V5521" i="4"/>
  <c r="W5521" i="4"/>
  <c r="X5521" i="4"/>
  <c r="S5522" i="4"/>
  <c r="T5522" i="4"/>
  <c r="U5522" i="4"/>
  <c r="V5522" i="4"/>
  <c r="W5522" i="4"/>
  <c r="X5522" i="4"/>
  <c r="S5523" i="4"/>
  <c r="T5523" i="4"/>
  <c r="U5523" i="4"/>
  <c r="V5523" i="4"/>
  <c r="W5523" i="4"/>
  <c r="X5523" i="4"/>
  <c r="S5524" i="4"/>
  <c r="T5524" i="4"/>
  <c r="U5524" i="4"/>
  <c r="V5524" i="4"/>
  <c r="W5524" i="4"/>
  <c r="X5524" i="4"/>
  <c r="S5525" i="4"/>
  <c r="T5525" i="4"/>
  <c r="U5525" i="4"/>
  <c r="V5525" i="4"/>
  <c r="W5525" i="4"/>
  <c r="X5525" i="4"/>
  <c r="S5526" i="4"/>
  <c r="T5526" i="4"/>
  <c r="U5526" i="4"/>
  <c r="V5526" i="4"/>
  <c r="W5526" i="4"/>
  <c r="X5526" i="4"/>
  <c r="S5527" i="4"/>
  <c r="T5527" i="4"/>
  <c r="U5527" i="4"/>
  <c r="V5527" i="4"/>
  <c r="W5527" i="4"/>
  <c r="X5527" i="4"/>
  <c r="S5528" i="4"/>
  <c r="T5528" i="4"/>
  <c r="U5528" i="4"/>
  <c r="V5528" i="4"/>
  <c r="W5528" i="4"/>
  <c r="X5528" i="4"/>
  <c r="S5529" i="4"/>
  <c r="T5529" i="4"/>
  <c r="U5529" i="4"/>
  <c r="V5529" i="4"/>
  <c r="W5529" i="4"/>
  <c r="X5529" i="4"/>
  <c r="S5530" i="4"/>
  <c r="T5530" i="4"/>
  <c r="U5530" i="4"/>
  <c r="V5530" i="4"/>
  <c r="W5530" i="4"/>
  <c r="X5530" i="4"/>
  <c r="S5531" i="4"/>
  <c r="T5531" i="4"/>
  <c r="U5531" i="4"/>
  <c r="V5531" i="4"/>
  <c r="W5531" i="4"/>
  <c r="X5531" i="4"/>
  <c r="S5532" i="4"/>
  <c r="T5532" i="4"/>
  <c r="U5532" i="4"/>
  <c r="V5532" i="4"/>
  <c r="W5532" i="4"/>
  <c r="X5532" i="4"/>
  <c r="S5533" i="4"/>
  <c r="T5533" i="4"/>
  <c r="U5533" i="4"/>
  <c r="V5533" i="4"/>
  <c r="W5533" i="4"/>
  <c r="X5533" i="4"/>
  <c r="S5534" i="4"/>
  <c r="T5534" i="4"/>
  <c r="U5534" i="4"/>
  <c r="V5534" i="4"/>
  <c r="W5534" i="4"/>
  <c r="X5534" i="4"/>
  <c r="S5535" i="4"/>
  <c r="T5535" i="4"/>
  <c r="U5535" i="4"/>
  <c r="V5535" i="4"/>
  <c r="W5535" i="4"/>
  <c r="X5535" i="4"/>
  <c r="S5536" i="4"/>
  <c r="T5536" i="4"/>
  <c r="U5536" i="4"/>
  <c r="V5536" i="4"/>
  <c r="W5536" i="4"/>
  <c r="X5536" i="4"/>
  <c r="S5537" i="4"/>
  <c r="T5537" i="4"/>
  <c r="U5537" i="4"/>
  <c r="V5537" i="4"/>
  <c r="W5537" i="4"/>
  <c r="X5537" i="4"/>
  <c r="S5538" i="4"/>
  <c r="T5538" i="4"/>
  <c r="U5538" i="4"/>
  <c r="V5538" i="4"/>
  <c r="W5538" i="4"/>
  <c r="X5538" i="4"/>
  <c r="S5539" i="4"/>
  <c r="T5539" i="4"/>
  <c r="U5539" i="4"/>
  <c r="V5539" i="4"/>
  <c r="W5539" i="4"/>
  <c r="X5539" i="4"/>
  <c r="S5540" i="4"/>
  <c r="T5540" i="4"/>
  <c r="U5540" i="4"/>
  <c r="V5540" i="4"/>
  <c r="W5540" i="4"/>
  <c r="X5540" i="4"/>
  <c r="S5541" i="4"/>
  <c r="T5541" i="4"/>
  <c r="U5541" i="4"/>
  <c r="V5541" i="4"/>
  <c r="W5541" i="4"/>
  <c r="X5541" i="4"/>
  <c r="S5542" i="4"/>
  <c r="T5542" i="4"/>
  <c r="U5542" i="4"/>
  <c r="V5542" i="4"/>
  <c r="W5542" i="4"/>
  <c r="X5542" i="4"/>
  <c r="S5543" i="4"/>
  <c r="T5543" i="4"/>
  <c r="U5543" i="4"/>
  <c r="V5543" i="4"/>
  <c r="W5543" i="4"/>
  <c r="X5543" i="4"/>
  <c r="S5544" i="4"/>
  <c r="T5544" i="4"/>
  <c r="U5544" i="4"/>
  <c r="V5544" i="4"/>
  <c r="W5544" i="4"/>
  <c r="X5544" i="4"/>
  <c r="S5545" i="4"/>
  <c r="T5545" i="4"/>
  <c r="U5545" i="4"/>
  <c r="V5545" i="4"/>
  <c r="W5545" i="4"/>
  <c r="X5545" i="4"/>
  <c r="S5546" i="4"/>
  <c r="T5546" i="4"/>
  <c r="U5546" i="4"/>
  <c r="V5546" i="4"/>
  <c r="W5546" i="4"/>
  <c r="X5546" i="4"/>
  <c r="S5547" i="4"/>
  <c r="T5547" i="4"/>
  <c r="U5547" i="4"/>
  <c r="V5547" i="4"/>
  <c r="W5547" i="4"/>
  <c r="X5547" i="4"/>
  <c r="S5548" i="4"/>
  <c r="T5548" i="4"/>
  <c r="U5548" i="4"/>
  <c r="V5548" i="4"/>
  <c r="W5548" i="4"/>
  <c r="X5548" i="4"/>
  <c r="S5549" i="4"/>
  <c r="T5549" i="4"/>
  <c r="U5549" i="4"/>
  <c r="V5549" i="4"/>
  <c r="W5549" i="4"/>
  <c r="X5549" i="4"/>
  <c r="S5550" i="4"/>
  <c r="T5550" i="4"/>
  <c r="U5550" i="4"/>
  <c r="V5550" i="4"/>
  <c r="W5550" i="4"/>
  <c r="X5550" i="4"/>
  <c r="S5551" i="4"/>
  <c r="T5551" i="4"/>
  <c r="U5551" i="4"/>
  <c r="V5551" i="4"/>
  <c r="W5551" i="4"/>
  <c r="X5551" i="4"/>
  <c r="S5552" i="4"/>
  <c r="T5552" i="4"/>
  <c r="U5552" i="4"/>
  <c r="V5552" i="4"/>
  <c r="W5552" i="4"/>
  <c r="X5552" i="4"/>
  <c r="S5553" i="4"/>
  <c r="T5553" i="4"/>
  <c r="U5553" i="4"/>
  <c r="V5553" i="4"/>
  <c r="W5553" i="4"/>
  <c r="X5553" i="4"/>
  <c r="S5554" i="4"/>
  <c r="T5554" i="4"/>
  <c r="U5554" i="4"/>
  <c r="V5554" i="4"/>
  <c r="W5554" i="4"/>
  <c r="X5554" i="4"/>
  <c r="S5555" i="4"/>
  <c r="T5555" i="4"/>
  <c r="U5555" i="4"/>
  <c r="V5555" i="4"/>
  <c r="W5555" i="4"/>
  <c r="X5555" i="4"/>
  <c r="S5556" i="4"/>
  <c r="T5556" i="4"/>
  <c r="U5556" i="4"/>
  <c r="V5556" i="4"/>
  <c r="W5556" i="4"/>
  <c r="X5556" i="4"/>
  <c r="S5557" i="4"/>
  <c r="T5557" i="4"/>
  <c r="U5557" i="4"/>
  <c r="V5557" i="4"/>
  <c r="W5557" i="4"/>
  <c r="X5557" i="4"/>
  <c r="S5558" i="4"/>
  <c r="T5558" i="4"/>
  <c r="U5558" i="4"/>
  <c r="V5558" i="4"/>
  <c r="W5558" i="4"/>
  <c r="X5558" i="4"/>
  <c r="S5559" i="4"/>
  <c r="T5559" i="4"/>
  <c r="U5559" i="4"/>
  <c r="V5559" i="4"/>
  <c r="W5559" i="4"/>
  <c r="X5559" i="4"/>
  <c r="S5560" i="4"/>
  <c r="T5560" i="4"/>
  <c r="U5560" i="4"/>
  <c r="V5560" i="4"/>
  <c r="W5560" i="4"/>
  <c r="X5560" i="4"/>
  <c r="S5561" i="4"/>
  <c r="T5561" i="4"/>
  <c r="U5561" i="4"/>
  <c r="V5561" i="4"/>
  <c r="W5561" i="4"/>
  <c r="X5561" i="4"/>
  <c r="S5562" i="4"/>
  <c r="T5562" i="4"/>
  <c r="U5562" i="4"/>
  <c r="V5562" i="4"/>
  <c r="W5562" i="4"/>
  <c r="X5562" i="4"/>
  <c r="S5563" i="4"/>
  <c r="T5563" i="4"/>
  <c r="U5563" i="4"/>
  <c r="V5563" i="4"/>
  <c r="W5563" i="4"/>
  <c r="X5563" i="4"/>
  <c r="S5564" i="4"/>
  <c r="T5564" i="4"/>
  <c r="U5564" i="4"/>
  <c r="V5564" i="4"/>
  <c r="W5564" i="4"/>
  <c r="X5564" i="4"/>
  <c r="S5565" i="4"/>
  <c r="T5565" i="4"/>
  <c r="U5565" i="4"/>
  <c r="V5565" i="4"/>
  <c r="W5565" i="4"/>
  <c r="X5565" i="4"/>
  <c r="S5566" i="4"/>
  <c r="T5566" i="4"/>
  <c r="U5566" i="4"/>
  <c r="V5566" i="4"/>
  <c r="W5566" i="4"/>
  <c r="X5566" i="4"/>
  <c r="S5567" i="4"/>
  <c r="T5567" i="4"/>
  <c r="U5567" i="4"/>
  <c r="V5567" i="4"/>
  <c r="W5567" i="4"/>
  <c r="X5567" i="4"/>
  <c r="S5568" i="4"/>
  <c r="T5568" i="4"/>
  <c r="U5568" i="4"/>
  <c r="V5568" i="4"/>
  <c r="W5568" i="4"/>
  <c r="X5568" i="4"/>
  <c r="S5569" i="4"/>
  <c r="T5569" i="4"/>
  <c r="U5569" i="4"/>
  <c r="V5569" i="4"/>
  <c r="W5569" i="4"/>
  <c r="X5569" i="4"/>
  <c r="S5570" i="4"/>
  <c r="T5570" i="4"/>
  <c r="U5570" i="4"/>
  <c r="V5570" i="4"/>
  <c r="W5570" i="4"/>
  <c r="X5570" i="4"/>
  <c r="S5571" i="4"/>
  <c r="T5571" i="4"/>
  <c r="U5571" i="4"/>
  <c r="V5571" i="4"/>
  <c r="W5571" i="4"/>
  <c r="X5571" i="4"/>
  <c r="S5572" i="4"/>
  <c r="T5572" i="4"/>
  <c r="U5572" i="4"/>
  <c r="V5572" i="4"/>
  <c r="W5572" i="4"/>
  <c r="X5572" i="4"/>
  <c r="S5573" i="4"/>
  <c r="T5573" i="4"/>
  <c r="U5573" i="4"/>
  <c r="V5573" i="4"/>
  <c r="W5573" i="4"/>
  <c r="X5573" i="4"/>
  <c r="S5574" i="4"/>
  <c r="T5574" i="4"/>
  <c r="U5574" i="4"/>
  <c r="V5574" i="4"/>
  <c r="W5574" i="4"/>
  <c r="X5574" i="4"/>
  <c r="S5575" i="4"/>
  <c r="T5575" i="4"/>
  <c r="U5575" i="4"/>
  <c r="V5575" i="4"/>
  <c r="W5575" i="4"/>
  <c r="X5575" i="4"/>
  <c r="S5576" i="4"/>
  <c r="T5576" i="4"/>
  <c r="U5576" i="4"/>
  <c r="V5576" i="4"/>
  <c r="W5576" i="4"/>
  <c r="X5576" i="4"/>
  <c r="S5577" i="4"/>
  <c r="T5577" i="4"/>
  <c r="U5577" i="4"/>
  <c r="V5577" i="4"/>
  <c r="W5577" i="4"/>
  <c r="X5577" i="4"/>
  <c r="S5578" i="4"/>
  <c r="T5578" i="4"/>
  <c r="U5578" i="4"/>
  <c r="V5578" i="4"/>
  <c r="W5578" i="4"/>
  <c r="X5578" i="4"/>
  <c r="S5579" i="4"/>
  <c r="T5579" i="4"/>
  <c r="U5579" i="4"/>
  <c r="V5579" i="4"/>
  <c r="W5579" i="4"/>
  <c r="X5579" i="4"/>
  <c r="S5580" i="4"/>
  <c r="T5580" i="4"/>
  <c r="U5580" i="4"/>
  <c r="V5580" i="4"/>
  <c r="W5580" i="4"/>
  <c r="X5580" i="4"/>
  <c r="S5581" i="4"/>
  <c r="T5581" i="4"/>
  <c r="U5581" i="4"/>
  <c r="V5581" i="4"/>
  <c r="W5581" i="4"/>
  <c r="X5581" i="4"/>
  <c r="S5582" i="4"/>
  <c r="T5582" i="4"/>
  <c r="U5582" i="4"/>
  <c r="V5582" i="4"/>
  <c r="W5582" i="4"/>
  <c r="X5582" i="4"/>
  <c r="S5583" i="4"/>
  <c r="T5583" i="4"/>
  <c r="U5583" i="4"/>
  <c r="V5583" i="4"/>
  <c r="W5583" i="4"/>
  <c r="X5583" i="4"/>
  <c r="S5584" i="4"/>
  <c r="T5584" i="4"/>
  <c r="U5584" i="4"/>
  <c r="V5584" i="4"/>
  <c r="W5584" i="4"/>
  <c r="X5584" i="4"/>
  <c r="S5585" i="4"/>
  <c r="T5585" i="4"/>
  <c r="U5585" i="4"/>
  <c r="V5585" i="4"/>
  <c r="W5585" i="4"/>
  <c r="X5585" i="4"/>
  <c r="S5586" i="4"/>
  <c r="T5586" i="4"/>
  <c r="U5586" i="4"/>
  <c r="V5586" i="4"/>
  <c r="W5586" i="4"/>
  <c r="X5586" i="4"/>
  <c r="S5587" i="4"/>
  <c r="T5587" i="4"/>
  <c r="U5587" i="4"/>
  <c r="V5587" i="4"/>
  <c r="W5587" i="4"/>
  <c r="X5587" i="4"/>
  <c r="S5588" i="4"/>
  <c r="T5588" i="4"/>
  <c r="U5588" i="4"/>
  <c r="V5588" i="4"/>
  <c r="W5588" i="4"/>
  <c r="X5588" i="4"/>
  <c r="S5589" i="4"/>
  <c r="T5589" i="4"/>
  <c r="U5589" i="4"/>
  <c r="V5589" i="4"/>
  <c r="W5589" i="4"/>
  <c r="X5589" i="4"/>
  <c r="S5590" i="4"/>
  <c r="T5590" i="4"/>
  <c r="U5590" i="4"/>
  <c r="V5590" i="4"/>
  <c r="W5590" i="4"/>
  <c r="X5590" i="4"/>
  <c r="S5591" i="4"/>
  <c r="T5591" i="4"/>
  <c r="U5591" i="4"/>
  <c r="V5591" i="4"/>
  <c r="W5591" i="4"/>
  <c r="X5591" i="4"/>
  <c r="S5592" i="4"/>
  <c r="T5592" i="4"/>
  <c r="U5592" i="4"/>
  <c r="V5592" i="4"/>
  <c r="W5592" i="4"/>
  <c r="X5592" i="4"/>
  <c r="S5593" i="4"/>
  <c r="T5593" i="4"/>
  <c r="U5593" i="4"/>
  <c r="V5593" i="4"/>
  <c r="W5593" i="4"/>
  <c r="X5593" i="4"/>
  <c r="S5594" i="4"/>
  <c r="T5594" i="4"/>
  <c r="U5594" i="4"/>
  <c r="V5594" i="4"/>
  <c r="W5594" i="4"/>
  <c r="X5594" i="4"/>
  <c r="S5595" i="4"/>
  <c r="T5595" i="4"/>
  <c r="U5595" i="4"/>
  <c r="V5595" i="4"/>
  <c r="W5595" i="4"/>
  <c r="X5595" i="4"/>
  <c r="S5596" i="4"/>
  <c r="T5596" i="4"/>
  <c r="U5596" i="4"/>
  <c r="V5596" i="4"/>
  <c r="W5596" i="4"/>
  <c r="X5596" i="4"/>
  <c r="S5597" i="4"/>
  <c r="T5597" i="4"/>
  <c r="U5597" i="4"/>
  <c r="V5597" i="4"/>
  <c r="W5597" i="4"/>
  <c r="X5597" i="4"/>
  <c r="S5598" i="4"/>
  <c r="T5598" i="4"/>
  <c r="U5598" i="4"/>
  <c r="V5598" i="4"/>
  <c r="W5598" i="4"/>
  <c r="X5598" i="4"/>
  <c r="S5599" i="4"/>
  <c r="T5599" i="4"/>
  <c r="U5599" i="4"/>
  <c r="V5599" i="4"/>
  <c r="W5599" i="4"/>
  <c r="X5599" i="4"/>
  <c r="S5600" i="4"/>
  <c r="T5600" i="4"/>
  <c r="U5600" i="4"/>
  <c r="V5600" i="4"/>
  <c r="W5600" i="4"/>
  <c r="X5600" i="4"/>
  <c r="S5601" i="4"/>
  <c r="T5601" i="4"/>
  <c r="U5601" i="4"/>
  <c r="V5601" i="4"/>
  <c r="W5601" i="4"/>
  <c r="X5601" i="4"/>
  <c r="S5602" i="4"/>
  <c r="T5602" i="4"/>
  <c r="U5602" i="4"/>
  <c r="V5602" i="4"/>
  <c r="W5602" i="4"/>
  <c r="X5602" i="4"/>
  <c r="S5603" i="4"/>
  <c r="T5603" i="4"/>
  <c r="U5603" i="4"/>
  <c r="V5603" i="4"/>
  <c r="W5603" i="4"/>
  <c r="X5603" i="4"/>
  <c r="S5604" i="4"/>
  <c r="T5604" i="4"/>
  <c r="U5604" i="4"/>
  <c r="V5604" i="4"/>
  <c r="W5604" i="4"/>
  <c r="X5604" i="4"/>
  <c r="S5605" i="4"/>
  <c r="T5605" i="4"/>
  <c r="U5605" i="4"/>
  <c r="V5605" i="4"/>
  <c r="W5605" i="4"/>
  <c r="X5605" i="4"/>
  <c r="S5606" i="4"/>
  <c r="T5606" i="4"/>
  <c r="U5606" i="4"/>
  <c r="V5606" i="4"/>
  <c r="W5606" i="4"/>
  <c r="X5606" i="4"/>
  <c r="S5607" i="4"/>
  <c r="T5607" i="4"/>
  <c r="U5607" i="4"/>
  <c r="V5607" i="4"/>
  <c r="W5607" i="4"/>
  <c r="X5607" i="4"/>
  <c r="S5608" i="4"/>
  <c r="T5608" i="4"/>
  <c r="U5608" i="4"/>
  <c r="V5608" i="4"/>
  <c r="W5608" i="4"/>
  <c r="X5608" i="4"/>
  <c r="S5609" i="4"/>
  <c r="T5609" i="4"/>
  <c r="U5609" i="4"/>
  <c r="V5609" i="4"/>
  <c r="W5609" i="4"/>
  <c r="X5609" i="4"/>
  <c r="S5610" i="4"/>
  <c r="T5610" i="4"/>
  <c r="U5610" i="4"/>
  <c r="V5610" i="4"/>
  <c r="W5610" i="4"/>
  <c r="X5610" i="4"/>
  <c r="S5611" i="4"/>
  <c r="T5611" i="4"/>
  <c r="U5611" i="4"/>
  <c r="V5611" i="4"/>
  <c r="W5611" i="4"/>
  <c r="X5611" i="4"/>
  <c r="S5612" i="4"/>
  <c r="T5612" i="4"/>
  <c r="U5612" i="4"/>
  <c r="V5612" i="4"/>
  <c r="W5612" i="4"/>
  <c r="X5612" i="4"/>
  <c r="S5613" i="4"/>
  <c r="T5613" i="4"/>
  <c r="U5613" i="4"/>
  <c r="V5613" i="4"/>
  <c r="W5613" i="4"/>
  <c r="X5613" i="4"/>
  <c r="S5614" i="4"/>
  <c r="T5614" i="4"/>
  <c r="U5614" i="4"/>
  <c r="V5614" i="4"/>
  <c r="W5614" i="4"/>
  <c r="X5614" i="4"/>
  <c r="S5615" i="4"/>
  <c r="T5615" i="4"/>
  <c r="U5615" i="4"/>
  <c r="V5615" i="4"/>
  <c r="W5615" i="4"/>
  <c r="X5615" i="4"/>
  <c r="S5616" i="4"/>
  <c r="T5616" i="4"/>
  <c r="U5616" i="4"/>
  <c r="V5616" i="4"/>
  <c r="W5616" i="4"/>
  <c r="X5616" i="4"/>
  <c r="S5617" i="4"/>
  <c r="T5617" i="4"/>
  <c r="U5617" i="4"/>
  <c r="V5617" i="4"/>
  <c r="W5617" i="4"/>
  <c r="X5617" i="4"/>
  <c r="S5618" i="4"/>
  <c r="T5618" i="4"/>
  <c r="U5618" i="4"/>
  <c r="V5618" i="4"/>
  <c r="W5618" i="4"/>
  <c r="X5618" i="4"/>
  <c r="S5619" i="4"/>
  <c r="T5619" i="4"/>
  <c r="U5619" i="4"/>
  <c r="V5619" i="4"/>
  <c r="W5619" i="4"/>
  <c r="X5619" i="4"/>
  <c r="S5620" i="4"/>
  <c r="T5620" i="4"/>
  <c r="U5620" i="4"/>
  <c r="V5620" i="4"/>
  <c r="W5620" i="4"/>
  <c r="X5620" i="4"/>
  <c r="S5621" i="4"/>
  <c r="T5621" i="4"/>
  <c r="U5621" i="4"/>
  <c r="V5621" i="4"/>
  <c r="W5621" i="4"/>
  <c r="X5621" i="4"/>
  <c r="S5622" i="4"/>
  <c r="T5622" i="4"/>
  <c r="U5622" i="4"/>
  <c r="V5622" i="4"/>
  <c r="W5622" i="4"/>
  <c r="X5622" i="4"/>
  <c r="S5623" i="4"/>
  <c r="T5623" i="4"/>
  <c r="U5623" i="4"/>
  <c r="V5623" i="4"/>
  <c r="W5623" i="4"/>
  <c r="X5623" i="4"/>
  <c r="S5624" i="4"/>
  <c r="T5624" i="4"/>
  <c r="U5624" i="4"/>
  <c r="V5624" i="4"/>
  <c r="W5624" i="4"/>
  <c r="X5624" i="4"/>
  <c r="S5625" i="4"/>
  <c r="T5625" i="4"/>
  <c r="U5625" i="4"/>
  <c r="V5625" i="4"/>
  <c r="W5625" i="4"/>
  <c r="X5625" i="4"/>
  <c r="S5626" i="4"/>
  <c r="T5626" i="4"/>
  <c r="U5626" i="4"/>
  <c r="V5626" i="4"/>
  <c r="W5626" i="4"/>
  <c r="X5626" i="4"/>
  <c r="S5627" i="4"/>
  <c r="T5627" i="4"/>
  <c r="U5627" i="4"/>
  <c r="V5627" i="4"/>
  <c r="W5627" i="4"/>
  <c r="X5627" i="4"/>
  <c r="S5628" i="4"/>
  <c r="T5628" i="4"/>
  <c r="U5628" i="4"/>
  <c r="V5628" i="4"/>
  <c r="W5628" i="4"/>
  <c r="X5628" i="4"/>
  <c r="S5629" i="4"/>
  <c r="T5629" i="4"/>
  <c r="U5629" i="4"/>
  <c r="V5629" i="4"/>
  <c r="W5629" i="4"/>
  <c r="X5629" i="4"/>
  <c r="S5630" i="4"/>
  <c r="T5630" i="4"/>
  <c r="U5630" i="4"/>
  <c r="V5630" i="4"/>
  <c r="W5630" i="4"/>
  <c r="X5630" i="4"/>
  <c r="S5631" i="4"/>
  <c r="T5631" i="4"/>
  <c r="U5631" i="4"/>
  <c r="V5631" i="4"/>
  <c r="W5631" i="4"/>
  <c r="X5631" i="4"/>
  <c r="S5632" i="4"/>
  <c r="T5632" i="4"/>
  <c r="U5632" i="4"/>
  <c r="V5632" i="4"/>
  <c r="W5632" i="4"/>
  <c r="X5632" i="4"/>
  <c r="S5633" i="4"/>
  <c r="T5633" i="4"/>
  <c r="U5633" i="4"/>
  <c r="V5633" i="4"/>
  <c r="W5633" i="4"/>
  <c r="X5633" i="4"/>
  <c r="S5634" i="4"/>
  <c r="T5634" i="4"/>
  <c r="U5634" i="4"/>
  <c r="V5634" i="4"/>
  <c r="W5634" i="4"/>
  <c r="X5634" i="4"/>
  <c r="S5635" i="4"/>
  <c r="T5635" i="4"/>
  <c r="U5635" i="4"/>
  <c r="V5635" i="4"/>
  <c r="W5635" i="4"/>
  <c r="X5635" i="4"/>
  <c r="S5636" i="4"/>
  <c r="T5636" i="4"/>
  <c r="U5636" i="4"/>
  <c r="V5636" i="4"/>
  <c r="W5636" i="4"/>
  <c r="X5636" i="4"/>
  <c r="S5637" i="4"/>
  <c r="T5637" i="4"/>
  <c r="U5637" i="4"/>
  <c r="V5637" i="4"/>
  <c r="W5637" i="4"/>
  <c r="X5637" i="4"/>
  <c r="S5638" i="4"/>
  <c r="T5638" i="4"/>
  <c r="U5638" i="4"/>
  <c r="V5638" i="4"/>
  <c r="W5638" i="4"/>
  <c r="X5638" i="4"/>
  <c r="S5639" i="4"/>
  <c r="T5639" i="4"/>
  <c r="U5639" i="4"/>
  <c r="V5639" i="4"/>
  <c r="W5639" i="4"/>
  <c r="X5639" i="4"/>
  <c r="S5640" i="4"/>
  <c r="T5640" i="4"/>
  <c r="U5640" i="4"/>
  <c r="V5640" i="4"/>
  <c r="W5640" i="4"/>
  <c r="X5640" i="4"/>
  <c r="S5641" i="4"/>
  <c r="T5641" i="4"/>
  <c r="U5641" i="4"/>
  <c r="V5641" i="4"/>
  <c r="W5641" i="4"/>
  <c r="X5641" i="4"/>
  <c r="S5642" i="4"/>
  <c r="T5642" i="4"/>
  <c r="U5642" i="4"/>
  <c r="V5642" i="4"/>
  <c r="W5642" i="4"/>
  <c r="X5642" i="4"/>
  <c r="S5643" i="4"/>
  <c r="T5643" i="4"/>
  <c r="U5643" i="4"/>
  <c r="V5643" i="4"/>
  <c r="W5643" i="4"/>
  <c r="X5643" i="4"/>
  <c r="S5644" i="4"/>
  <c r="T5644" i="4"/>
  <c r="U5644" i="4"/>
  <c r="V5644" i="4"/>
  <c r="W5644" i="4"/>
  <c r="X5644" i="4"/>
  <c r="S5645" i="4"/>
  <c r="T5645" i="4"/>
  <c r="U5645" i="4"/>
  <c r="V5645" i="4"/>
  <c r="W5645" i="4"/>
  <c r="X5645" i="4"/>
  <c r="S5646" i="4"/>
  <c r="T5646" i="4"/>
  <c r="U5646" i="4"/>
  <c r="V5646" i="4"/>
  <c r="W5646" i="4"/>
  <c r="X5646" i="4"/>
  <c r="S5647" i="4"/>
  <c r="T5647" i="4"/>
  <c r="U5647" i="4"/>
  <c r="V5647" i="4"/>
  <c r="W5647" i="4"/>
  <c r="X5647" i="4"/>
  <c r="S5648" i="4"/>
  <c r="T5648" i="4"/>
  <c r="U5648" i="4"/>
  <c r="V5648" i="4"/>
  <c r="W5648" i="4"/>
  <c r="X5648" i="4"/>
  <c r="S5649" i="4"/>
  <c r="T5649" i="4"/>
  <c r="U5649" i="4"/>
  <c r="V5649" i="4"/>
  <c r="W5649" i="4"/>
  <c r="X5649" i="4"/>
  <c r="S5650" i="4"/>
  <c r="T5650" i="4"/>
  <c r="U5650" i="4"/>
  <c r="V5650" i="4"/>
  <c r="W5650" i="4"/>
  <c r="X5650" i="4"/>
  <c r="S5651" i="4"/>
  <c r="T5651" i="4"/>
  <c r="U5651" i="4"/>
  <c r="V5651" i="4"/>
  <c r="W5651" i="4"/>
  <c r="X5651" i="4"/>
  <c r="S5652" i="4"/>
  <c r="T5652" i="4"/>
  <c r="U5652" i="4"/>
  <c r="V5652" i="4"/>
  <c r="W5652" i="4"/>
  <c r="X5652" i="4"/>
  <c r="S5653" i="4"/>
  <c r="T5653" i="4"/>
  <c r="U5653" i="4"/>
  <c r="V5653" i="4"/>
  <c r="W5653" i="4"/>
  <c r="X5653" i="4"/>
  <c r="S5654" i="4"/>
  <c r="T5654" i="4"/>
  <c r="U5654" i="4"/>
  <c r="V5654" i="4"/>
  <c r="W5654" i="4"/>
  <c r="X5654" i="4"/>
  <c r="S5655" i="4"/>
  <c r="T5655" i="4"/>
  <c r="U5655" i="4"/>
  <c r="V5655" i="4"/>
  <c r="W5655" i="4"/>
  <c r="X5655" i="4"/>
  <c r="S5656" i="4"/>
  <c r="T5656" i="4"/>
  <c r="U5656" i="4"/>
  <c r="V5656" i="4"/>
  <c r="W5656" i="4"/>
  <c r="X5656" i="4"/>
  <c r="S5657" i="4"/>
  <c r="T5657" i="4"/>
  <c r="U5657" i="4"/>
  <c r="V5657" i="4"/>
  <c r="W5657" i="4"/>
  <c r="X5657" i="4"/>
  <c r="S5658" i="4"/>
  <c r="T5658" i="4"/>
  <c r="U5658" i="4"/>
  <c r="V5658" i="4"/>
  <c r="W5658" i="4"/>
  <c r="X5658" i="4"/>
  <c r="S5659" i="4"/>
  <c r="T5659" i="4"/>
  <c r="U5659" i="4"/>
  <c r="V5659" i="4"/>
  <c r="W5659" i="4"/>
  <c r="X5659" i="4"/>
  <c r="S5660" i="4"/>
  <c r="T5660" i="4"/>
  <c r="U5660" i="4"/>
  <c r="V5660" i="4"/>
  <c r="W5660" i="4"/>
  <c r="X5660" i="4"/>
  <c r="S5661" i="4"/>
  <c r="T5661" i="4"/>
  <c r="U5661" i="4"/>
  <c r="V5661" i="4"/>
  <c r="W5661" i="4"/>
  <c r="X5661" i="4"/>
  <c r="S5662" i="4"/>
  <c r="T5662" i="4"/>
  <c r="U5662" i="4"/>
  <c r="V5662" i="4"/>
  <c r="W5662" i="4"/>
  <c r="X5662" i="4"/>
  <c r="S5663" i="4"/>
  <c r="T5663" i="4"/>
  <c r="U5663" i="4"/>
  <c r="V5663" i="4"/>
  <c r="W5663" i="4"/>
  <c r="X5663" i="4"/>
  <c r="S5664" i="4"/>
  <c r="T5664" i="4"/>
  <c r="U5664" i="4"/>
  <c r="V5664" i="4"/>
  <c r="W5664" i="4"/>
  <c r="X5664" i="4"/>
  <c r="S5665" i="4"/>
  <c r="T5665" i="4"/>
  <c r="U5665" i="4"/>
  <c r="V5665" i="4"/>
  <c r="W5665" i="4"/>
  <c r="X5665" i="4"/>
  <c r="S5666" i="4"/>
  <c r="T5666" i="4"/>
  <c r="U5666" i="4"/>
  <c r="V5666" i="4"/>
  <c r="W5666" i="4"/>
  <c r="X5666" i="4"/>
  <c r="S5667" i="4"/>
  <c r="T5667" i="4"/>
  <c r="U5667" i="4"/>
  <c r="V5667" i="4"/>
  <c r="W5667" i="4"/>
  <c r="X5667" i="4"/>
  <c r="S5668" i="4"/>
  <c r="T5668" i="4"/>
  <c r="U5668" i="4"/>
  <c r="V5668" i="4"/>
  <c r="W5668" i="4"/>
  <c r="X5668" i="4"/>
  <c r="S5669" i="4"/>
  <c r="T5669" i="4"/>
  <c r="U5669" i="4"/>
  <c r="V5669" i="4"/>
  <c r="W5669" i="4"/>
  <c r="X5669" i="4"/>
  <c r="S5670" i="4"/>
  <c r="T5670" i="4"/>
  <c r="U5670" i="4"/>
  <c r="V5670" i="4"/>
  <c r="W5670" i="4"/>
  <c r="X5670" i="4"/>
  <c r="S5671" i="4"/>
  <c r="T5671" i="4"/>
  <c r="U5671" i="4"/>
  <c r="V5671" i="4"/>
  <c r="W5671" i="4"/>
  <c r="X5671" i="4"/>
  <c r="S5672" i="4"/>
  <c r="T5672" i="4"/>
  <c r="U5672" i="4"/>
  <c r="V5672" i="4"/>
  <c r="W5672" i="4"/>
  <c r="X5672" i="4"/>
  <c r="S5673" i="4"/>
  <c r="T5673" i="4"/>
  <c r="U5673" i="4"/>
  <c r="V5673" i="4"/>
  <c r="W5673" i="4"/>
  <c r="X5673" i="4"/>
  <c r="S5674" i="4"/>
  <c r="T5674" i="4"/>
  <c r="U5674" i="4"/>
  <c r="V5674" i="4"/>
  <c r="W5674" i="4"/>
  <c r="X5674" i="4"/>
  <c r="S5675" i="4"/>
  <c r="T5675" i="4"/>
  <c r="U5675" i="4"/>
  <c r="V5675" i="4"/>
  <c r="W5675" i="4"/>
  <c r="X5675" i="4"/>
  <c r="S5676" i="4"/>
  <c r="T5676" i="4"/>
  <c r="U5676" i="4"/>
  <c r="V5676" i="4"/>
  <c r="W5676" i="4"/>
  <c r="X5676" i="4"/>
  <c r="S5677" i="4"/>
  <c r="T5677" i="4"/>
  <c r="U5677" i="4"/>
  <c r="V5677" i="4"/>
  <c r="W5677" i="4"/>
  <c r="X5677" i="4"/>
  <c r="S5678" i="4"/>
  <c r="T5678" i="4"/>
  <c r="U5678" i="4"/>
  <c r="V5678" i="4"/>
  <c r="W5678" i="4"/>
  <c r="X5678" i="4"/>
  <c r="S5679" i="4"/>
  <c r="T5679" i="4"/>
  <c r="U5679" i="4"/>
  <c r="V5679" i="4"/>
  <c r="W5679" i="4"/>
  <c r="X5679" i="4"/>
  <c r="S5680" i="4"/>
  <c r="T5680" i="4"/>
  <c r="U5680" i="4"/>
  <c r="V5680" i="4"/>
  <c r="W5680" i="4"/>
  <c r="X5680" i="4"/>
  <c r="S5681" i="4"/>
  <c r="T5681" i="4"/>
  <c r="U5681" i="4"/>
  <c r="V5681" i="4"/>
  <c r="W5681" i="4"/>
  <c r="X5681" i="4"/>
  <c r="S5682" i="4"/>
  <c r="T5682" i="4"/>
  <c r="U5682" i="4"/>
  <c r="V5682" i="4"/>
  <c r="W5682" i="4"/>
  <c r="X5682" i="4"/>
  <c r="S5683" i="4"/>
  <c r="T5683" i="4"/>
  <c r="U5683" i="4"/>
  <c r="V5683" i="4"/>
  <c r="W5683" i="4"/>
  <c r="X5683" i="4"/>
  <c r="S5684" i="4"/>
  <c r="T5684" i="4"/>
  <c r="U5684" i="4"/>
  <c r="V5684" i="4"/>
  <c r="W5684" i="4"/>
  <c r="X5684" i="4"/>
  <c r="S5685" i="4"/>
  <c r="T5685" i="4"/>
  <c r="U5685" i="4"/>
  <c r="V5685" i="4"/>
  <c r="W5685" i="4"/>
  <c r="X5685" i="4"/>
  <c r="S5686" i="4"/>
  <c r="T5686" i="4"/>
  <c r="U5686" i="4"/>
  <c r="V5686" i="4"/>
  <c r="W5686" i="4"/>
  <c r="X5686" i="4"/>
  <c r="S5687" i="4"/>
  <c r="T5687" i="4"/>
  <c r="U5687" i="4"/>
  <c r="V5687" i="4"/>
  <c r="W5687" i="4"/>
  <c r="X5687" i="4"/>
  <c r="S5688" i="4"/>
  <c r="T5688" i="4"/>
  <c r="U5688" i="4"/>
  <c r="V5688" i="4"/>
  <c r="W5688" i="4"/>
  <c r="X5688" i="4"/>
  <c r="S5689" i="4"/>
  <c r="T5689" i="4"/>
  <c r="U5689" i="4"/>
  <c r="V5689" i="4"/>
  <c r="W5689" i="4"/>
  <c r="X5689" i="4"/>
  <c r="S5690" i="4"/>
  <c r="T5690" i="4"/>
  <c r="U5690" i="4"/>
  <c r="V5690" i="4"/>
  <c r="W5690" i="4"/>
  <c r="X5690" i="4"/>
  <c r="S5691" i="4"/>
  <c r="T5691" i="4"/>
  <c r="U5691" i="4"/>
  <c r="V5691" i="4"/>
  <c r="W5691" i="4"/>
  <c r="X5691" i="4"/>
  <c r="S5692" i="4"/>
  <c r="T5692" i="4"/>
  <c r="U5692" i="4"/>
  <c r="V5692" i="4"/>
  <c r="W5692" i="4"/>
  <c r="X5692" i="4"/>
  <c r="S5693" i="4"/>
  <c r="T5693" i="4"/>
  <c r="U5693" i="4"/>
  <c r="V5693" i="4"/>
  <c r="W5693" i="4"/>
  <c r="X5693" i="4"/>
  <c r="S5694" i="4"/>
  <c r="T5694" i="4"/>
  <c r="U5694" i="4"/>
  <c r="V5694" i="4"/>
  <c r="W5694" i="4"/>
  <c r="X5694" i="4"/>
  <c r="S5695" i="4"/>
  <c r="T5695" i="4"/>
  <c r="U5695" i="4"/>
  <c r="V5695" i="4"/>
  <c r="W5695" i="4"/>
  <c r="X5695" i="4"/>
  <c r="S5696" i="4"/>
  <c r="T5696" i="4"/>
  <c r="U5696" i="4"/>
  <c r="V5696" i="4"/>
  <c r="W5696" i="4"/>
  <c r="X5696" i="4"/>
  <c r="S5697" i="4"/>
  <c r="T5697" i="4"/>
  <c r="U5697" i="4"/>
  <c r="V5697" i="4"/>
  <c r="W5697" i="4"/>
  <c r="X5697" i="4"/>
  <c r="S5698" i="4"/>
  <c r="T5698" i="4"/>
  <c r="U5698" i="4"/>
  <c r="V5698" i="4"/>
  <c r="W5698" i="4"/>
  <c r="X5698" i="4"/>
  <c r="S5699" i="4"/>
  <c r="T5699" i="4"/>
  <c r="U5699" i="4"/>
  <c r="V5699" i="4"/>
  <c r="W5699" i="4"/>
  <c r="X5699" i="4"/>
  <c r="S5700" i="4"/>
  <c r="T5700" i="4"/>
  <c r="U5700" i="4"/>
  <c r="V5700" i="4"/>
  <c r="W5700" i="4"/>
  <c r="X5700" i="4"/>
  <c r="S5701" i="4"/>
  <c r="T5701" i="4"/>
  <c r="U5701" i="4"/>
  <c r="V5701" i="4"/>
  <c r="W5701" i="4"/>
  <c r="X5701" i="4"/>
  <c r="S5702" i="4"/>
  <c r="T5702" i="4"/>
  <c r="U5702" i="4"/>
  <c r="V5702" i="4"/>
  <c r="W5702" i="4"/>
  <c r="X5702" i="4"/>
  <c r="S5703" i="4"/>
  <c r="T5703" i="4"/>
  <c r="U5703" i="4"/>
  <c r="V5703" i="4"/>
  <c r="W5703" i="4"/>
  <c r="X5703" i="4"/>
  <c r="S5704" i="4"/>
  <c r="T5704" i="4"/>
  <c r="U5704" i="4"/>
  <c r="V5704" i="4"/>
  <c r="W5704" i="4"/>
  <c r="X5704" i="4"/>
  <c r="S5705" i="4"/>
  <c r="T5705" i="4"/>
  <c r="U5705" i="4"/>
  <c r="V5705" i="4"/>
  <c r="W5705" i="4"/>
  <c r="X5705" i="4"/>
  <c r="S5706" i="4"/>
  <c r="T5706" i="4"/>
  <c r="U5706" i="4"/>
  <c r="V5706" i="4"/>
  <c r="W5706" i="4"/>
  <c r="X5706" i="4"/>
  <c r="S5707" i="4"/>
  <c r="T5707" i="4"/>
  <c r="U5707" i="4"/>
  <c r="V5707" i="4"/>
  <c r="W5707" i="4"/>
  <c r="X5707" i="4"/>
  <c r="S5708" i="4"/>
  <c r="T5708" i="4"/>
  <c r="U5708" i="4"/>
  <c r="V5708" i="4"/>
  <c r="W5708" i="4"/>
  <c r="X5708" i="4"/>
  <c r="S5709" i="4"/>
  <c r="T5709" i="4"/>
  <c r="U5709" i="4"/>
  <c r="V5709" i="4"/>
  <c r="W5709" i="4"/>
  <c r="X5709" i="4"/>
  <c r="S5710" i="4"/>
  <c r="T5710" i="4"/>
  <c r="U5710" i="4"/>
  <c r="V5710" i="4"/>
  <c r="W5710" i="4"/>
  <c r="X5710" i="4"/>
  <c r="S5711" i="4"/>
  <c r="T5711" i="4"/>
  <c r="U5711" i="4"/>
  <c r="V5711" i="4"/>
  <c r="W5711" i="4"/>
  <c r="X5711" i="4"/>
  <c r="S5712" i="4"/>
  <c r="T5712" i="4"/>
  <c r="U5712" i="4"/>
  <c r="V5712" i="4"/>
  <c r="W5712" i="4"/>
  <c r="X5712" i="4"/>
  <c r="S5713" i="4"/>
  <c r="T5713" i="4"/>
  <c r="U5713" i="4"/>
  <c r="V5713" i="4"/>
  <c r="W5713" i="4"/>
  <c r="X5713" i="4"/>
  <c r="S5714" i="4"/>
  <c r="T5714" i="4"/>
  <c r="U5714" i="4"/>
  <c r="V5714" i="4"/>
  <c r="W5714" i="4"/>
  <c r="X5714" i="4"/>
  <c r="S5715" i="4"/>
  <c r="T5715" i="4"/>
  <c r="U5715" i="4"/>
  <c r="V5715" i="4"/>
  <c r="W5715" i="4"/>
  <c r="X5715" i="4"/>
  <c r="S5716" i="4"/>
  <c r="T5716" i="4"/>
  <c r="U5716" i="4"/>
  <c r="V5716" i="4"/>
  <c r="W5716" i="4"/>
  <c r="X5716" i="4"/>
  <c r="S5717" i="4"/>
  <c r="T5717" i="4"/>
  <c r="U5717" i="4"/>
  <c r="V5717" i="4"/>
  <c r="W5717" i="4"/>
  <c r="X5717" i="4"/>
  <c r="S5718" i="4"/>
  <c r="T5718" i="4"/>
  <c r="U5718" i="4"/>
  <c r="V5718" i="4"/>
  <c r="W5718" i="4"/>
  <c r="X5718" i="4"/>
  <c r="S5719" i="4"/>
  <c r="T5719" i="4"/>
  <c r="U5719" i="4"/>
  <c r="V5719" i="4"/>
  <c r="W5719" i="4"/>
  <c r="X5719" i="4"/>
  <c r="S5720" i="4"/>
  <c r="T5720" i="4"/>
  <c r="U5720" i="4"/>
  <c r="V5720" i="4"/>
  <c r="W5720" i="4"/>
  <c r="X5720" i="4"/>
  <c r="S5721" i="4"/>
  <c r="T5721" i="4"/>
  <c r="U5721" i="4"/>
  <c r="V5721" i="4"/>
  <c r="W5721" i="4"/>
  <c r="X5721" i="4"/>
  <c r="S5722" i="4"/>
  <c r="T5722" i="4"/>
  <c r="U5722" i="4"/>
  <c r="V5722" i="4"/>
  <c r="W5722" i="4"/>
  <c r="X5722" i="4"/>
  <c r="S5723" i="4"/>
  <c r="T5723" i="4"/>
  <c r="U5723" i="4"/>
  <c r="V5723" i="4"/>
  <c r="W5723" i="4"/>
  <c r="X5723" i="4"/>
  <c r="S5724" i="4"/>
  <c r="T5724" i="4"/>
  <c r="U5724" i="4"/>
  <c r="V5724" i="4"/>
  <c r="W5724" i="4"/>
  <c r="X5724" i="4"/>
  <c r="S5725" i="4"/>
  <c r="T5725" i="4"/>
  <c r="U5725" i="4"/>
  <c r="V5725" i="4"/>
  <c r="W5725" i="4"/>
  <c r="X5725" i="4"/>
  <c r="S5726" i="4"/>
  <c r="T5726" i="4"/>
  <c r="U5726" i="4"/>
  <c r="V5726" i="4"/>
  <c r="W5726" i="4"/>
  <c r="X5726" i="4"/>
  <c r="S5727" i="4"/>
  <c r="T5727" i="4"/>
  <c r="U5727" i="4"/>
  <c r="V5727" i="4"/>
  <c r="W5727" i="4"/>
  <c r="X5727" i="4"/>
  <c r="S5728" i="4"/>
  <c r="T5728" i="4"/>
  <c r="U5728" i="4"/>
  <c r="V5728" i="4"/>
  <c r="W5728" i="4"/>
  <c r="X5728" i="4"/>
  <c r="S5729" i="4"/>
  <c r="T5729" i="4"/>
  <c r="U5729" i="4"/>
  <c r="V5729" i="4"/>
  <c r="W5729" i="4"/>
  <c r="X5729" i="4"/>
  <c r="S5730" i="4"/>
  <c r="T5730" i="4"/>
  <c r="U5730" i="4"/>
  <c r="V5730" i="4"/>
  <c r="W5730" i="4"/>
  <c r="X5730" i="4"/>
  <c r="S5731" i="4"/>
  <c r="T5731" i="4"/>
  <c r="U5731" i="4"/>
  <c r="V5731" i="4"/>
  <c r="W5731" i="4"/>
  <c r="X5731" i="4"/>
  <c r="S5732" i="4"/>
  <c r="T5732" i="4"/>
  <c r="U5732" i="4"/>
  <c r="V5732" i="4"/>
  <c r="W5732" i="4"/>
  <c r="X5732" i="4"/>
  <c r="S5733" i="4"/>
  <c r="T5733" i="4"/>
  <c r="U5733" i="4"/>
  <c r="V5733" i="4"/>
  <c r="W5733" i="4"/>
  <c r="X5733" i="4"/>
  <c r="S5734" i="4"/>
  <c r="T5734" i="4"/>
  <c r="U5734" i="4"/>
  <c r="V5734" i="4"/>
  <c r="W5734" i="4"/>
  <c r="X5734" i="4"/>
  <c r="S5735" i="4"/>
  <c r="T5735" i="4"/>
  <c r="U5735" i="4"/>
  <c r="V5735" i="4"/>
  <c r="W5735" i="4"/>
  <c r="X5735" i="4"/>
  <c r="S5736" i="4"/>
  <c r="T5736" i="4"/>
  <c r="U5736" i="4"/>
  <c r="V5736" i="4"/>
  <c r="W5736" i="4"/>
  <c r="X5736" i="4"/>
  <c r="S5737" i="4"/>
  <c r="T5737" i="4"/>
  <c r="U5737" i="4"/>
  <c r="V5737" i="4"/>
  <c r="W5737" i="4"/>
  <c r="X5737" i="4"/>
  <c r="S5738" i="4"/>
  <c r="T5738" i="4"/>
  <c r="U5738" i="4"/>
  <c r="V5738" i="4"/>
  <c r="W5738" i="4"/>
  <c r="X5738" i="4"/>
  <c r="S5739" i="4"/>
  <c r="T5739" i="4"/>
  <c r="U5739" i="4"/>
  <c r="V5739" i="4"/>
  <c r="W5739" i="4"/>
  <c r="X5739" i="4"/>
  <c r="S5740" i="4"/>
  <c r="T5740" i="4"/>
  <c r="U5740" i="4"/>
  <c r="V5740" i="4"/>
  <c r="W5740" i="4"/>
  <c r="X5740" i="4"/>
  <c r="S5741" i="4"/>
  <c r="T5741" i="4"/>
  <c r="U5741" i="4"/>
  <c r="V5741" i="4"/>
  <c r="W5741" i="4"/>
  <c r="X5741" i="4"/>
  <c r="S5742" i="4"/>
  <c r="T5742" i="4"/>
  <c r="U5742" i="4"/>
  <c r="V5742" i="4"/>
  <c r="W5742" i="4"/>
  <c r="X5742" i="4"/>
  <c r="S5743" i="4"/>
  <c r="T5743" i="4"/>
  <c r="U5743" i="4"/>
  <c r="V5743" i="4"/>
  <c r="W5743" i="4"/>
  <c r="X5743" i="4"/>
  <c r="S5744" i="4"/>
  <c r="T5744" i="4"/>
  <c r="U5744" i="4"/>
  <c r="V5744" i="4"/>
  <c r="W5744" i="4"/>
  <c r="X5744" i="4"/>
  <c r="S5745" i="4"/>
  <c r="T5745" i="4"/>
  <c r="U5745" i="4"/>
  <c r="V5745" i="4"/>
  <c r="W5745" i="4"/>
  <c r="X5745" i="4"/>
  <c r="S5746" i="4"/>
  <c r="T5746" i="4"/>
  <c r="U5746" i="4"/>
  <c r="V5746" i="4"/>
  <c r="W5746" i="4"/>
  <c r="X5746" i="4"/>
  <c r="S5747" i="4"/>
  <c r="T5747" i="4"/>
  <c r="U5747" i="4"/>
  <c r="V5747" i="4"/>
  <c r="W5747" i="4"/>
  <c r="X5747" i="4"/>
  <c r="S5748" i="4"/>
  <c r="T5748" i="4"/>
  <c r="U5748" i="4"/>
  <c r="V5748" i="4"/>
  <c r="W5748" i="4"/>
  <c r="X5748" i="4"/>
  <c r="S5749" i="4"/>
  <c r="T5749" i="4"/>
  <c r="U5749" i="4"/>
  <c r="V5749" i="4"/>
  <c r="W5749" i="4"/>
  <c r="X5749" i="4"/>
  <c r="S5750" i="4"/>
  <c r="T5750" i="4"/>
  <c r="U5750" i="4"/>
  <c r="V5750" i="4"/>
  <c r="W5750" i="4"/>
  <c r="X5750" i="4"/>
  <c r="S5751" i="4"/>
  <c r="T5751" i="4"/>
  <c r="U5751" i="4"/>
  <c r="V5751" i="4"/>
  <c r="W5751" i="4"/>
  <c r="X5751" i="4"/>
  <c r="S5752" i="4"/>
  <c r="T5752" i="4"/>
  <c r="U5752" i="4"/>
  <c r="V5752" i="4"/>
  <c r="W5752" i="4"/>
  <c r="X5752" i="4"/>
  <c r="S5753" i="4"/>
  <c r="T5753" i="4"/>
  <c r="U5753" i="4"/>
  <c r="V5753" i="4"/>
  <c r="W5753" i="4"/>
  <c r="X5753" i="4"/>
  <c r="S5754" i="4"/>
  <c r="T5754" i="4"/>
  <c r="U5754" i="4"/>
  <c r="V5754" i="4"/>
  <c r="W5754" i="4"/>
  <c r="X5754" i="4"/>
  <c r="S5755" i="4"/>
  <c r="T5755" i="4"/>
  <c r="U5755" i="4"/>
  <c r="V5755" i="4"/>
  <c r="W5755" i="4"/>
  <c r="X5755" i="4"/>
  <c r="S5756" i="4"/>
  <c r="T5756" i="4"/>
  <c r="U5756" i="4"/>
  <c r="V5756" i="4"/>
  <c r="W5756" i="4"/>
  <c r="X5756" i="4"/>
  <c r="S5757" i="4"/>
  <c r="T5757" i="4"/>
  <c r="U5757" i="4"/>
  <c r="V5757" i="4"/>
  <c r="W5757" i="4"/>
  <c r="X5757" i="4"/>
  <c r="S5758" i="4"/>
  <c r="T5758" i="4"/>
  <c r="U5758" i="4"/>
  <c r="V5758" i="4"/>
  <c r="W5758" i="4"/>
  <c r="X5758" i="4"/>
  <c r="S5759" i="4"/>
  <c r="T5759" i="4"/>
  <c r="U5759" i="4"/>
  <c r="V5759" i="4"/>
  <c r="W5759" i="4"/>
  <c r="X5759" i="4"/>
  <c r="S5760" i="4"/>
  <c r="T5760" i="4"/>
  <c r="U5760" i="4"/>
  <c r="V5760" i="4"/>
  <c r="W5760" i="4"/>
  <c r="X5760" i="4"/>
  <c r="S5761" i="4"/>
  <c r="T5761" i="4"/>
  <c r="U5761" i="4"/>
  <c r="V5761" i="4"/>
  <c r="W5761" i="4"/>
  <c r="X5761" i="4"/>
  <c r="S5762" i="4"/>
  <c r="T5762" i="4"/>
  <c r="U5762" i="4"/>
  <c r="V5762" i="4"/>
  <c r="W5762" i="4"/>
  <c r="X5762" i="4"/>
  <c r="S5763" i="4"/>
  <c r="T5763" i="4"/>
  <c r="U5763" i="4"/>
  <c r="V5763" i="4"/>
  <c r="W5763" i="4"/>
  <c r="X5763" i="4"/>
  <c r="S5764" i="4"/>
  <c r="T5764" i="4"/>
  <c r="U5764" i="4"/>
  <c r="V5764" i="4"/>
  <c r="W5764" i="4"/>
  <c r="X5764" i="4"/>
  <c r="S5765" i="4"/>
  <c r="T5765" i="4"/>
  <c r="U5765" i="4"/>
  <c r="V5765" i="4"/>
  <c r="W5765" i="4"/>
  <c r="X5765" i="4"/>
  <c r="S5766" i="4"/>
  <c r="T5766" i="4"/>
  <c r="U5766" i="4"/>
  <c r="V5766" i="4"/>
  <c r="W5766" i="4"/>
  <c r="X5766" i="4"/>
  <c r="S5767" i="4"/>
  <c r="T5767" i="4"/>
  <c r="U5767" i="4"/>
  <c r="V5767" i="4"/>
  <c r="W5767" i="4"/>
  <c r="X5767" i="4"/>
  <c r="S5768" i="4"/>
  <c r="T5768" i="4"/>
  <c r="U5768" i="4"/>
  <c r="V5768" i="4"/>
  <c r="W5768" i="4"/>
  <c r="X5768" i="4"/>
  <c r="S5769" i="4"/>
  <c r="T5769" i="4"/>
  <c r="U5769" i="4"/>
  <c r="V5769" i="4"/>
  <c r="W5769" i="4"/>
  <c r="X5769" i="4"/>
  <c r="S5770" i="4"/>
  <c r="T5770" i="4"/>
  <c r="U5770" i="4"/>
  <c r="V5770" i="4"/>
  <c r="W5770" i="4"/>
  <c r="X5770" i="4"/>
  <c r="S5771" i="4"/>
  <c r="T5771" i="4"/>
  <c r="U5771" i="4"/>
  <c r="V5771" i="4"/>
  <c r="W5771" i="4"/>
  <c r="X5771" i="4"/>
  <c r="S5772" i="4"/>
  <c r="T5772" i="4"/>
  <c r="U5772" i="4"/>
  <c r="V5772" i="4"/>
  <c r="W5772" i="4"/>
  <c r="X5772" i="4"/>
  <c r="S5773" i="4"/>
  <c r="T5773" i="4"/>
  <c r="U5773" i="4"/>
  <c r="V5773" i="4"/>
  <c r="W5773" i="4"/>
  <c r="X5773" i="4"/>
  <c r="S5774" i="4"/>
  <c r="T5774" i="4"/>
  <c r="U5774" i="4"/>
  <c r="V5774" i="4"/>
  <c r="W5774" i="4"/>
  <c r="X5774" i="4"/>
  <c r="S5775" i="4"/>
  <c r="T5775" i="4"/>
  <c r="U5775" i="4"/>
  <c r="V5775" i="4"/>
  <c r="W5775" i="4"/>
  <c r="X5775" i="4"/>
  <c r="S5776" i="4"/>
  <c r="T5776" i="4"/>
  <c r="U5776" i="4"/>
  <c r="V5776" i="4"/>
  <c r="W5776" i="4"/>
  <c r="X5776" i="4"/>
  <c r="S5777" i="4"/>
  <c r="T5777" i="4"/>
  <c r="U5777" i="4"/>
  <c r="V5777" i="4"/>
  <c r="W5777" i="4"/>
  <c r="X5777" i="4"/>
  <c r="S5778" i="4"/>
  <c r="T5778" i="4"/>
  <c r="U5778" i="4"/>
  <c r="V5778" i="4"/>
  <c r="W5778" i="4"/>
  <c r="X5778" i="4"/>
  <c r="S5779" i="4"/>
  <c r="T5779" i="4"/>
  <c r="U5779" i="4"/>
  <c r="V5779" i="4"/>
  <c r="W5779" i="4"/>
  <c r="X5779" i="4"/>
  <c r="S5780" i="4"/>
  <c r="T5780" i="4"/>
  <c r="U5780" i="4"/>
  <c r="V5780" i="4"/>
  <c r="W5780" i="4"/>
  <c r="X5780" i="4"/>
  <c r="S5781" i="4"/>
  <c r="T5781" i="4"/>
  <c r="U5781" i="4"/>
  <c r="V5781" i="4"/>
  <c r="W5781" i="4"/>
  <c r="X5781" i="4"/>
  <c r="S5782" i="4"/>
  <c r="T5782" i="4"/>
  <c r="U5782" i="4"/>
  <c r="V5782" i="4"/>
  <c r="W5782" i="4"/>
  <c r="X5782" i="4"/>
  <c r="S5783" i="4"/>
  <c r="T5783" i="4"/>
  <c r="U5783" i="4"/>
  <c r="V5783" i="4"/>
  <c r="W5783" i="4"/>
  <c r="X5783" i="4"/>
  <c r="S5784" i="4"/>
  <c r="T5784" i="4"/>
  <c r="U5784" i="4"/>
  <c r="V5784" i="4"/>
  <c r="W5784" i="4"/>
  <c r="X5784" i="4"/>
  <c r="S5785" i="4"/>
  <c r="T5785" i="4"/>
  <c r="U5785" i="4"/>
  <c r="V5785" i="4"/>
  <c r="W5785" i="4"/>
  <c r="X5785" i="4"/>
  <c r="S5786" i="4"/>
  <c r="T5786" i="4"/>
  <c r="U5786" i="4"/>
  <c r="V5786" i="4"/>
  <c r="W5786" i="4"/>
  <c r="X5786" i="4"/>
  <c r="S5787" i="4"/>
  <c r="T5787" i="4"/>
  <c r="U5787" i="4"/>
  <c r="V5787" i="4"/>
  <c r="W5787" i="4"/>
  <c r="X5787" i="4"/>
  <c r="S5788" i="4"/>
  <c r="T5788" i="4"/>
  <c r="U5788" i="4"/>
  <c r="V5788" i="4"/>
  <c r="W5788" i="4"/>
  <c r="X5788" i="4"/>
  <c r="S5789" i="4"/>
  <c r="T5789" i="4"/>
  <c r="U5789" i="4"/>
  <c r="V5789" i="4"/>
  <c r="W5789" i="4"/>
  <c r="X5789" i="4"/>
  <c r="S5790" i="4"/>
  <c r="T5790" i="4"/>
  <c r="U5790" i="4"/>
  <c r="V5790" i="4"/>
  <c r="W5790" i="4"/>
  <c r="X5790" i="4"/>
  <c r="S5791" i="4"/>
  <c r="T5791" i="4"/>
  <c r="U5791" i="4"/>
  <c r="V5791" i="4"/>
  <c r="W5791" i="4"/>
  <c r="X5791" i="4"/>
  <c r="S5792" i="4"/>
  <c r="T5792" i="4"/>
  <c r="U5792" i="4"/>
  <c r="V5792" i="4"/>
  <c r="W5792" i="4"/>
  <c r="X5792" i="4"/>
  <c r="S5793" i="4"/>
  <c r="T5793" i="4"/>
  <c r="U5793" i="4"/>
  <c r="V5793" i="4"/>
  <c r="W5793" i="4"/>
  <c r="X5793" i="4"/>
  <c r="S5794" i="4"/>
  <c r="T5794" i="4"/>
  <c r="U5794" i="4"/>
  <c r="V5794" i="4"/>
  <c r="W5794" i="4"/>
  <c r="X5794" i="4"/>
  <c r="S5795" i="4"/>
  <c r="T5795" i="4"/>
  <c r="U5795" i="4"/>
  <c r="V5795" i="4"/>
  <c r="W5795" i="4"/>
  <c r="X5795" i="4"/>
  <c r="S5796" i="4"/>
  <c r="T5796" i="4"/>
  <c r="U5796" i="4"/>
  <c r="V5796" i="4"/>
  <c r="W5796" i="4"/>
  <c r="X5796" i="4"/>
  <c r="S5797" i="4"/>
  <c r="T5797" i="4"/>
  <c r="U5797" i="4"/>
  <c r="V5797" i="4"/>
  <c r="W5797" i="4"/>
  <c r="X5797" i="4"/>
  <c r="S5798" i="4"/>
  <c r="T5798" i="4"/>
  <c r="U5798" i="4"/>
  <c r="V5798" i="4"/>
  <c r="W5798" i="4"/>
  <c r="X5798" i="4"/>
  <c r="S5799" i="4"/>
  <c r="T5799" i="4"/>
  <c r="U5799" i="4"/>
  <c r="V5799" i="4"/>
  <c r="W5799" i="4"/>
  <c r="X5799" i="4"/>
  <c r="S5800" i="4"/>
  <c r="T5800" i="4"/>
  <c r="U5800" i="4"/>
  <c r="V5800" i="4"/>
  <c r="W5800" i="4"/>
  <c r="X5800" i="4"/>
  <c r="S5801" i="4"/>
  <c r="T5801" i="4"/>
  <c r="U5801" i="4"/>
  <c r="V5801" i="4"/>
  <c r="W5801" i="4"/>
  <c r="X5801" i="4"/>
  <c r="S5802" i="4"/>
  <c r="T5802" i="4"/>
  <c r="U5802" i="4"/>
  <c r="V5802" i="4"/>
  <c r="W5802" i="4"/>
  <c r="X5802" i="4"/>
  <c r="S5803" i="4"/>
  <c r="T5803" i="4"/>
  <c r="U5803" i="4"/>
  <c r="V5803" i="4"/>
  <c r="W5803" i="4"/>
  <c r="X5803" i="4"/>
  <c r="S5804" i="4"/>
  <c r="T5804" i="4"/>
  <c r="U5804" i="4"/>
  <c r="V5804" i="4"/>
  <c r="W5804" i="4"/>
  <c r="X5804" i="4"/>
  <c r="S5805" i="4"/>
  <c r="T5805" i="4"/>
  <c r="U5805" i="4"/>
  <c r="V5805" i="4"/>
  <c r="W5805" i="4"/>
  <c r="X5805" i="4"/>
  <c r="S5806" i="4"/>
  <c r="T5806" i="4"/>
  <c r="U5806" i="4"/>
  <c r="V5806" i="4"/>
  <c r="W5806" i="4"/>
  <c r="X5806" i="4"/>
  <c r="S5807" i="4"/>
  <c r="T5807" i="4"/>
  <c r="U5807" i="4"/>
  <c r="V5807" i="4"/>
  <c r="W5807" i="4"/>
  <c r="X5807" i="4"/>
  <c r="S5808" i="4"/>
  <c r="T5808" i="4"/>
  <c r="U5808" i="4"/>
  <c r="V5808" i="4"/>
  <c r="W5808" i="4"/>
  <c r="X5808" i="4"/>
  <c r="S5809" i="4"/>
  <c r="T5809" i="4"/>
  <c r="U5809" i="4"/>
  <c r="V5809" i="4"/>
  <c r="W5809" i="4"/>
  <c r="X5809" i="4"/>
  <c r="S5810" i="4"/>
  <c r="T5810" i="4"/>
  <c r="U5810" i="4"/>
  <c r="V5810" i="4"/>
  <c r="W5810" i="4"/>
  <c r="X5810" i="4"/>
  <c r="S5811" i="4"/>
  <c r="T5811" i="4"/>
  <c r="U5811" i="4"/>
  <c r="V5811" i="4"/>
  <c r="W5811" i="4"/>
  <c r="X5811" i="4"/>
  <c r="S5812" i="4"/>
  <c r="T5812" i="4"/>
  <c r="U5812" i="4"/>
  <c r="V5812" i="4"/>
  <c r="W5812" i="4"/>
  <c r="X5812" i="4"/>
  <c r="S5813" i="4"/>
  <c r="T5813" i="4"/>
  <c r="U5813" i="4"/>
  <c r="V5813" i="4"/>
  <c r="W5813" i="4"/>
  <c r="X5813" i="4"/>
  <c r="S5814" i="4"/>
  <c r="T5814" i="4"/>
  <c r="U5814" i="4"/>
  <c r="V5814" i="4"/>
  <c r="W5814" i="4"/>
  <c r="X5814" i="4"/>
  <c r="S5815" i="4"/>
  <c r="T5815" i="4"/>
  <c r="U5815" i="4"/>
  <c r="V5815" i="4"/>
  <c r="W5815" i="4"/>
  <c r="X5815" i="4"/>
  <c r="S5816" i="4"/>
  <c r="T5816" i="4"/>
  <c r="U5816" i="4"/>
  <c r="V5816" i="4"/>
  <c r="W5816" i="4"/>
  <c r="X5816" i="4"/>
  <c r="S5817" i="4"/>
  <c r="T5817" i="4"/>
  <c r="U5817" i="4"/>
  <c r="V5817" i="4"/>
  <c r="W5817" i="4"/>
  <c r="X5817" i="4"/>
  <c r="S5818" i="4"/>
  <c r="T5818" i="4"/>
  <c r="U5818" i="4"/>
  <c r="V5818" i="4"/>
  <c r="W5818" i="4"/>
  <c r="X5818" i="4"/>
  <c r="S5819" i="4"/>
  <c r="T5819" i="4"/>
  <c r="U5819" i="4"/>
  <c r="V5819" i="4"/>
  <c r="W5819" i="4"/>
  <c r="X5819" i="4"/>
  <c r="S5820" i="4"/>
  <c r="T5820" i="4"/>
  <c r="U5820" i="4"/>
  <c r="V5820" i="4"/>
  <c r="W5820" i="4"/>
  <c r="X5820" i="4"/>
  <c r="S5821" i="4"/>
  <c r="T5821" i="4"/>
  <c r="U5821" i="4"/>
  <c r="V5821" i="4"/>
  <c r="W5821" i="4"/>
  <c r="X5821" i="4"/>
  <c r="S5822" i="4"/>
  <c r="T5822" i="4"/>
  <c r="U5822" i="4"/>
  <c r="V5822" i="4"/>
  <c r="W5822" i="4"/>
  <c r="X5822" i="4"/>
  <c r="S5823" i="4"/>
  <c r="T5823" i="4"/>
  <c r="U5823" i="4"/>
  <c r="V5823" i="4"/>
  <c r="W5823" i="4"/>
  <c r="X5823" i="4"/>
  <c r="S5824" i="4"/>
  <c r="T5824" i="4"/>
  <c r="U5824" i="4"/>
  <c r="V5824" i="4"/>
  <c r="W5824" i="4"/>
  <c r="X5824" i="4"/>
  <c r="S5825" i="4"/>
  <c r="T5825" i="4"/>
  <c r="U5825" i="4"/>
  <c r="V5825" i="4"/>
  <c r="W5825" i="4"/>
  <c r="X5825" i="4"/>
  <c r="S5826" i="4"/>
  <c r="T5826" i="4"/>
  <c r="U5826" i="4"/>
  <c r="V5826" i="4"/>
  <c r="W5826" i="4"/>
  <c r="X5826" i="4"/>
  <c r="S5827" i="4"/>
  <c r="T5827" i="4"/>
  <c r="U5827" i="4"/>
  <c r="V5827" i="4"/>
  <c r="W5827" i="4"/>
  <c r="X5827" i="4"/>
  <c r="S5828" i="4"/>
  <c r="T5828" i="4"/>
  <c r="U5828" i="4"/>
  <c r="V5828" i="4"/>
  <c r="W5828" i="4"/>
  <c r="X5828" i="4"/>
  <c r="S5829" i="4"/>
  <c r="T5829" i="4"/>
  <c r="U5829" i="4"/>
  <c r="V5829" i="4"/>
  <c r="W5829" i="4"/>
  <c r="X5829" i="4"/>
  <c r="S5830" i="4"/>
  <c r="T5830" i="4"/>
  <c r="U5830" i="4"/>
  <c r="V5830" i="4"/>
  <c r="W5830" i="4"/>
  <c r="X5830" i="4"/>
  <c r="S5831" i="4"/>
  <c r="T5831" i="4"/>
  <c r="U5831" i="4"/>
  <c r="V5831" i="4"/>
  <c r="W5831" i="4"/>
  <c r="X5831" i="4"/>
  <c r="S5832" i="4"/>
  <c r="T5832" i="4"/>
  <c r="U5832" i="4"/>
  <c r="V5832" i="4"/>
  <c r="W5832" i="4"/>
  <c r="X5832" i="4"/>
  <c r="S5833" i="4"/>
  <c r="T5833" i="4"/>
  <c r="U5833" i="4"/>
  <c r="V5833" i="4"/>
  <c r="W5833" i="4"/>
  <c r="X5833" i="4"/>
  <c r="S5834" i="4"/>
  <c r="T5834" i="4"/>
  <c r="U5834" i="4"/>
  <c r="V5834" i="4"/>
  <c r="W5834" i="4"/>
  <c r="X5834" i="4"/>
  <c r="S5835" i="4"/>
  <c r="T5835" i="4"/>
  <c r="U5835" i="4"/>
  <c r="V5835" i="4"/>
  <c r="W5835" i="4"/>
  <c r="X5835" i="4"/>
  <c r="S5836" i="4"/>
  <c r="T5836" i="4"/>
  <c r="U5836" i="4"/>
  <c r="V5836" i="4"/>
  <c r="W5836" i="4"/>
  <c r="X5836" i="4"/>
  <c r="S5837" i="4"/>
  <c r="T5837" i="4"/>
  <c r="U5837" i="4"/>
  <c r="V5837" i="4"/>
  <c r="W5837" i="4"/>
  <c r="X5837" i="4"/>
  <c r="S5838" i="4"/>
  <c r="T5838" i="4"/>
  <c r="U5838" i="4"/>
  <c r="V5838" i="4"/>
  <c r="W5838" i="4"/>
  <c r="X5838" i="4"/>
  <c r="S5839" i="4"/>
  <c r="T5839" i="4"/>
  <c r="U5839" i="4"/>
  <c r="V5839" i="4"/>
  <c r="W5839" i="4"/>
  <c r="X5839" i="4"/>
  <c r="S5840" i="4"/>
  <c r="T5840" i="4"/>
  <c r="U5840" i="4"/>
  <c r="V5840" i="4"/>
  <c r="W5840" i="4"/>
  <c r="X5840" i="4"/>
  <c r="S5841" i="4"/>
  <c r="T5841" i="4"/>
  <c r="U5841" i="4"/>
  <c r="V5841" i="4"/>
  <c r="W5841" i="4"/>
  <c r="X5841" i="4"/>
  <c r="S5842" i="4"/>
  <c r="T5842" i="4"/>
  <c r="U5842" i="4"/>
  <c r="V5842" i="4"/>
  <c r="W5842" i="4"/>
  <c r="X5842" i="4"/>
  <c r="S5843" i="4"/>
  <c r="T5843" i="4"/>
  <c r="U5843" i="4"/>
  <c r="V5843" i="4"/>
  <c r="W5843" i="4"/>
  <c r="X5843" i="4"/>
  <c r="S5844" i="4"/>
  <c r="T5844" i="4"/>
  <c r="U5844" i="4"/>
  <c r="V5844" i="4"/>
  <c r="W5844" i="4"/>
  <c r="X5844" i="4"/>
  <c r="S5845" i="4"/>
  <c r="T5845" i="4"/>
  <c r="U5845" i="4"/>
  <c r="V5845" i="4"/>
  <c r="W5845" i="4"/>
  <c r="X5845" i="4"/>
  <c r="S5846" i="4"/>
  <c r="T5846" i="4"/>
  <c r="U5846" i="4"/>
  <c r="V5846" i="4"/>
  <c r="W5846" i="4"/>
  <c r="X5846" i="4"/>
  <c r="S5847" i="4"/>
  <c r="T5847" i="4"/>
  <c r="U5847" i="4"/>
  <c r="V5847" i="4"/>
  <c r="W5847" i="4"/>
  <c r="X5847" i="4"/>
  <c r="S5848" i="4"/>
  <c r="T5848" i="4"/>
  <c r="U5848" i="4"/>
  <c r="V5848" i="4"/>
  <c r="W5848" i="4"/>
  <c r="X5848" i="4"/>
  <c r="S5849" i="4"/>
  <c r="T5849" i="4"/>
  <c r="U5849" i="4"/>
  <c r="V5849" i="4"/>
  <c r="W5849" i="4"/>
  <c r="X5849" i="4"/>
  <c r="S5850" i="4"/>
  <c r="T5850" i="4"/>
  <c r="U5850" i="4"/>
  <c r="V5850" i="4"/>
  <c r="W5850" i="4"/>
  <c r="X5850" i="4"/>
  <c r="S5851" i="4"/>
  <c r="T5851" i="4"/>
  <c r="U5851" i="4"/>
  <c r="V5851" i="4"/>
  <c r="W5851" i="4"/>
  <c r="X5851" i="4"/>
  <c r="S5852" i="4"/>
  <c r="T5852" i="4"/>
  <c r="U5852" i="4"/>
  <c r="V5852" i="4"/>
  <c r="W5852" i="4"/>
  <c r="X5852" i="4"/>
  <c r="S5853" i="4"/>
  <c r="T5853" i="4"/>
  <c r="U5853" i="4"/>
  <c r="V5853" i="4"/>
  <c r="W5853" i="4"/>
  <c r="X5853" i="4"/>
  <c r="S5854" i="4"/>
  <c r="T5854" i="4"/>
  <c r="U5854" i="4"/>
  <c r="V5854" i="4"/>
  <c r="W5854" i="4"/>
  <c r="X5854" i="4"/>
  <c r="S5855" i="4"/>
  <c r="T5855" i="4"/>
  <c r="U5855" i="4"/>
  <c r="V5855" i="4"/>
  <c r="W5855" i="4"/>
  <c r="X5855" i="4"/>
  <c r="S5856" i="4"/>
  <c r="T5856" i="4"/>
  <c r="U5856" i="4"/>
  <c r="V5856" i="4"/>
  <c r="W5856" i="4"/>
  <c r="X5856" i="4"/>
  <c r="S5857" i="4"/>
  <c r="T5857" i="4"/>
  <c r="U5857" i="4"/>
  <c r="V5857" i="4"/>
  <c r="W5857" i="4"/>
  <c r="X5857" i="4"/>
  <c r="S5858" i="4"/>
  <c r="T5858" i="4"/>
  <c r="U5858" i="4"/>
  <c r="V5858" i="4"/>
  <c r="W5858" i="4"/>
  <c r="X5858" i="4"/>
  <c r="S5859" i="4"/>
  <c r="T5859" i="4"/>
  <c r="U5859" i="4"/>
  <c r="V5859" i="4"/>
  <c r="W5859" i="4"/>
  <c r="X5859" i="4"/>
  <c r="S5860" i="4"/>
  <c r="T5860" i="4"/>
  <c r="U5860" i="4"/>
  <c r="V5860" i="4"/>
  <c r="W5860" i="4"/>
  <c r="X5860" i="4"/>
  <c r="S5861" i="4"/>
  <c r="T5861" i="4"/>
  <c r="U5861" i="4"/>
  <c r="V5861" i="4"/>
  <c r="W5861" i="4"/>
  <c r="X5861" i="4"/>
  <c r="S5862" i="4"/>
  <c r="T5862" i="4"/>
  <c r="U5862" i="4"/>
  <c r="V5862" i="4"/>
  <c r="W5862" i="4"/>
  <c r="X5862" i="4"/>
  <c r="S5863" i="4"/>
  <c r="T5863" i="4"/>
  <c r="U5863" i="4"/>
  <c r="V5863" i="4"/>
  <c r="W5863" i="4"/>
  <c r="X5863" i="4"/>
  <c r="S5864" i="4"/>
  <c r="T5864" i="4"/>
  <c r="U5864" i="4"/>
  <c r="V5864" i="4"/>
  <c r="W5864" i="4"/>
  <c r="X5864" i="4"/>
  <c r="S5865" i="4"/>
  <c r="T5865" i="4"/>
  <c r="U5865" i="4"/>
  <c r="V5865" i="4"/>
  <c r="W5865" i="4"/>
  <c r="X5865" i="4"/>
  <c r="S5866" i="4"/>
  <c r="T5866" i="4"/>
  <c r="U5866" i="4"/>
  <c r="V5866" i="4"/>
  <c r="W5866" i="4"/>
  <c r="X5866" i="4"/>
  <c r="S5867" i="4"/>
  <c r="T5867" i="4"/>
  <c r="U5867" i="4"/>
  <c r="V5867" i="4"/>
  <c r="W5867" i="4"/>
  <c r="X5867" i="4"/>
  <c r="S5868" i="4"/>
  <c r="T5868" i="4"/>
  <c r="U5868" i="4"/>
  <c r="V5868" i="4"/>
  <c r="W5868" i="4"/>
  <c r="X5868" i="4"/>
  <c r="S5869" i="4"/>
  <c r="T5869" i="4"/>
  <c r="U5869" i="4"/>
  <c r="V5869" i="4"/>
  <c r="W5869" i="4"/>
  <c r="X5869" i="4"/>
  <c r="S5870" i="4"/>
  <c r="T5870" i="4"/>
  <c r="U5870" i="4"/>
  <c r="V5870" i="4"/>
  <c r="W5870" i="4"/>
  <c r="X5870" i="4"/>
  <c r="S5871" i="4"/>
  <c r="T5871" i="4"/>
  <c r="U5871" i="4"/>
  <c r="V5871" i="4"/>
  <c r="W5871" i="4"/>
  <c r="X5871" i="4"/>
  <c r="S5872" i="4"/>
  <c r="T5872" i="4"/>
  <c r="U5872" i="4"/>
  <c r="V5872" i="4"/>
  <c r="W5872" i="4"/>
  <c r="X5872" i="4"/>
  <c r="S5873" i="4"/>
  <c r="T5873" i="4"/>
  <c r="U5873" i="4"/>
  <c r="V5873" i="4"/>
  <c r="W5873" i="4"/>
  <c r="X5873" i="4"/>
  <c r="S5874" i="4"/>
  <c r="T5874" i="4"/>
  <c r="U5874" i="4"/>
  <c r="V5874" i="4"/>
  <c r="W5874" i="4"/>
  <c r="X5874" i="4"/>
  <c r="S5875" i="4"/>
  <c r="T5875" i="4"/>
  <c r="U5875" i="4"/>
  <c r="V5875" i="4"/>
  <c r="W5875" i="4"/>
  <c r="X5875" i="4"/>
  <c r="S5876" i="4"/>
  <c r="T5876" i="4"/>
  <c r="U5876" i="4"/>
  <c r="V5876" i="4"/>
  <c r="W5876" i="4"/>
  <c r="X5876" i="4"/>
  <c r="S5877" i="4"/>
  <c r="T5877" i="4"/>
  <c r="U5877" i="4"/>
  <c r="V5877" i="4"/>
  <c r="W5877" i="4"/>
  <c r="X5877" i="4"/>
  <c r="S5878" i="4"/>
  <c r="T5878" i="4"/>
  <c r="U5878" i="4"/>
  <c r="V5878" i="4"/>
  <c r="W5878" i="4"/>
  <c r="X5878" i="4"/>
  <c r="S5879" i="4"/>
  <c r="T5879" i="4"/>
  <c r="U5879" i="4"/>
  <c r="V5879" i="4"/>
  <c r="W5879" i="4"/>
  <c r="X5879" i="4"/>
  <c r="S5880" i="4"/>
  <c r="T5880" i="4"/>
  <c r="U5880" i="4"/>
  <c r="V5880" i="4"/>
  <c r="W5880" i="4"/>
  <c r="X5880" i="4"/>
  <c r="S5881" i="4"/>
  <c r="T5881" i="4"/>
  <c r="U5881" i="4"/>
  <c r="V5881" i="4"/>
  <c r="W5881" i="4"/>
  <c r="X5881" i="4"/>
  <c r="S5882" i="4"/>
  <c r="T5882" i="4"/>
  <c r="U5882" i="4"/>
  <c r="V5882" i="4"/>
  <c r="W5882" i="4"/>
  <c r="X5882" i="4"/>
  <c r="S5883" i="4"/>
  <c r="T5883" i="4"/>
  <c r="U5883" i="4"/>
  <c r="V5883" i="4"/>
  <c r="W5883" i="4"/>
  <c r="X5883" i="4"/>
  <c r="S5884" i="4"/>
  <c r="T5884" i="4"/>
  <c r="U5884" i="4"/>
  <c r="V5884" i="4"/>
  <c r="W5884" i="4"/>
  <c r="X5884" i="4"/>
  <c r="S5885" i="4"/>
  <c r="T5885" i="4"/>
  <c r="U5885" i="4"/>
  <c r="V5885" i="4"/>
  <c r="W5885" i="4"/>
  <c r="X5885" i="4"/>
  <c r="S5886" i="4"/>
  <c r="T5886" i="4"/>
  <c r="U5886" i="4"/>
  <c r="V5886" i="4"/>
  <c r="W5886" i="4"/>
  <c r="X5886" i="4"/>
  <c r="S5887" i="4"/>
  <c r="T5887" i="4"/>
  <c r="U5887" i="4"/>
  <c r="V5887" i="4"/>
  <c r="W5887" i="4"/>
  <c r="X5887" i="4"/>
  <c r="S5888" i="4"/>
  <c r="T5888" i="4"/>
  <c r="U5888" i="4"/>
  <c r="V5888" i="4"/>
  <c r="W5888" i="4"/>
  <c r="X5888" i="4"/>
  <c r="S5889" i="4"/>
  <c r="T5889" i="4"/>
  <c r="U5889" i="4"/>
  <c r="V5889" i="4"/>
  <c r="W5889" i="4"/>
  <c r="X5889" i="4"/>
  <c r="S5890" i="4"/>
  <c r="T5890" i="4"/>
  <c r="U5890" i="4"/>
  <c r="V5890" i="4"/>
  <c r="W5890" i="4"/>
  <c r="X5890" i="4"/>
  <c r="S5891" i="4"/>
  <c r="T5891" i="4"/>
  <c r="U5891" i="4"/>
  <c r="V5891" i="4"/>
  <c r="W5891" i="4"/>
  <c r="X5891" i="4"/>
  <c r="S5892" i="4"/>
  <c r="T5892" i="4"/>
  <c r="U5892" i="4"/>
  <c r="V5892" i="4"/>
  <c r="W5892" i="4"/>
  <c r="X5892" i="4"/>
  <c r="S5893" i="4"/>
  <c r="T5893" i="4"/>
  <c r="U5893" i="4"/>
  <c r="V5893" i="4"/>
  <c r="W5893" i="4"/>
  <c r="X5893" i="4"/>
  <c r="S5894" i="4"/>
  <c r="T5894" i="4"/>
  <c r="U5894" i="4"/>
  <c r="V5894" i="4"/>
  <c r="W5894" i="4"/>
  <c r="X5894" i="4"/>
  <c r="S5895" i="4"/>
  <c r="T5895" i="4"/>
  <c r="U5895" i="4"/>
  <c r="V5895" i="4"/>
  <c r="W5895" i="4"/>
  <c r="X5895" i="4"/>
  <c r="S5896" i="4"/>
  <c r="T5896" i="4"/>
  <c r="U5896" i="4"/>
  <c r="V5896" i="4"/>
  <c r="W5896" i="4"/>
  <c r="X5896" i="4"/>
  <c r="S5897" i="4"/>
  <c r="T5897" i="4"/>
  <c r="U5897" i="4"/>
  <c r="V5897" i="4"/>
  <c r="W5897" i="4"/>
  <c r="X5897" i="4"/>
  <c r="S5898" i="4"/>
  <c r="T5898" i="4"/>
  <c r="U5898" i="4"/>
  <c r="V5898" i="4"/>
  <c r="W5898" i="4"/>
  <c r="X5898" i="4"/>
  <c r="S5899" i="4"/>
  <c r="T5899" i="4"/>
  <c r="U5899" i="4"/>
  <c r="V5899" i="4"/>
  <c r="W5899" i="4"/>
  <c r="X5899" i="4"/>
  <c r="S5900" i="4"/>
  <c r="T5900" i="4"/>
  <c r="U5900" i="4"/>
  <c r="V5900" i="4"/>
  <c r="W5900" i="4"/>
  <c r="X5900" i="4"/>
  <c r="S5901" i="4"/>
  <c r="T5901" i="4"/>
  <c r="U5901" i="4"/>
  <c r="V5901" i="4"/>
  <c r="W5901" i="4"/>
  <c r="X5901" i="4"/>
  <c r="S5902" i="4"/>
  <c r="T5902" i="4"/>
  <c r="U5902" i="4"/>
  <c r="V5902" i="4"/>
  <c r="W5902" i="4"/>
  <c r="X5902" i="4"/>
  <c r="S5903" i="4"/>
  <c r="T5903" i="4"/>
  <c r="U5903" i="4"/>
  <c r="V5903" i="4"/>
  <c r="W5903" i="4"/>
  <c r="X5903" i="4"/>
  <c r="S5904" i="4"/>
  <c r="T5904" i="4"/>
  <c r="U5904" i="4"/>
  <c r="V5904" i="4"/>
  <c r="W5904" i="4"/>
  <c r="X5904" i="4"/>
  <c r="S5905" i="4"/>
  <c r="T5905" i="4"/>
  <c r="U5905" i="4"/>
  <c r="V5905" i="4"/>
  <c r="W5905" i="4"/>
  <c r="X5905" i="4"/>
  <c r="S5906" i="4"/>
  <c r="T5906" i="4"/>
  <c r="U5906" i="4"/>
  <c r="V5906" i="4"/>
  <c r="W5906" i="4"/>
  <c r="X5906" i="4"/>
  <c r="S5907" i="4"/>
  <c r="T5907" i="4"/>
  <c r="U5907" i="4"/>
  <c r="V5907" i="4"/>
  <c r="W5907" i="4"/>
  <c r="X5907" i="4"/>
  <c r="S5908" i="4"/>
  <c r="T5908" i="4"/>
  <c r="U5908" i="4"/>
  <c r="V5908" i="4"/>
  <c r="W5908" i="4"/>
  <c r="X5908" i="4"/>
  <c r="S5909" i="4"/>
  <c r="T5909" i="4"/>
  <c r="U5909" i="4"/>
  <c r="V5909" i="4"/>
  <c r="W5909" i="4"/>
  <c r="X5909" i="4"/>
  <c r="S5910" i="4"/>
  <c r="T5910" i="4"/>
  <c r="U5910" i="4"/>
  <c r="V5910" i="4"/>
  <c r="W5910" i="4"/>
  <c r="X5910" i="4"/>
  <c r="S5911" i="4"/>
  <c r="T5911" i="4"/>
  <c r="U5911" i="4"/>
  <c r="V5911" i="4"/>
  <c r="W5911" i="4"/>
  <c r="X5911" i="4"/>
  <c r="S5912" i="4"/>
  <c r="T5912" i="4"/>
  <c r="U5912" i="4"/>
  <c r="V5912" i="4"/>
  <c r="W5912" i="4"/>
  <c r="X5912" i="4"/>
  <c r="S5913" i="4"/>
  <c r="T5913" i="4"/>
  <c r="U5913" i="4"/>
  <c r="V5913" i="4"/>
  <c r="W5913" i="4"/>
  <c r="X5913" i="4"/>
  <c r="S5914" i="4"/>
  <c r="T5914" i="4"/>
  <c r="U5914" i="4"/>
  <c r="V5914" i="4"/>
  <c r="W5914" i="4"/>
  <c r="X5914" i="4"/>
  <c r="S5915" i="4"/>
  <c r="T5915" i="4"/>
  <c r="U5915" i="4"/>
  <c r="V5915" i="4"/>
  <c r="W5915" i="4"/>
  <c r="X5915" i="4"/>
  <c r="S5916" i="4"/>
  <c r="T5916" i="4"/>
  <c r="U5916" i="4"/>
  <c r="V5916" i="4"/>
  <c r="W5916" i="4"/>
  <c r="X5916" i="4"/>
  <c r="S5917" i="4"/>
  <c r="T5917" i="4"/>
  <c r="U5917" i="4"/>
  <c r="V5917" i="4"/>
  <c r="W5917" i="4"/>
  <c r="X5917" i="4"/>
  <c r="S5918" i="4"/>
  <c r="T5918" i="4"/>
  <c r="U5918" i="4"/>
  <c r="V5918" i="4"/>
  <c r="W5918" i="4"/>
  <c r="X5918" i="4"/>
  <c r="S5919" i="4"/>
  <c r="T5919" i="4"/>
  <c r="U5919" i="4"/>
  <c r="V5919" i="4"/>
  <c r="W5919" i="4"/>
  <c r="X5919" i="4"/>
  <c r="S5920" i="4"/>
  <c r="T5920" i="4"/>
  <c r="U5920" i="4"/>
  <c r="V5920" i="4"/>
  <c r="W5920" i="4"/>
  <c r="X5920" i="4"/>
  <c r="S5921" i="4"/>
  <c r="T5921" i="4"/>
  <c r="U5921" i="4"/>
  <c r="V5921" i="4"/>
  <c r="W5921" i="4"/>
  <c r="X5921" i="4"/>
  <c r="S5922" i="4"/>
  <c r="T5922" i="4"/>
  <c r="U5922" i="4"/>
  <c r="V5922" i="4"/>
  <c r="W5922" i="4"/>
  <c r="X5922" i="4"/>
  <c r="S5923" i="4"/>
  <c r="T5923" i="4"/>
  <c r="U5923" i="4"/>
  <c r="V5923" i="4"/>
  <c r="W5923" i="4"/>
  <c r="X5923" i="4"/>
  <c r="S5924" i="4"/>
  <c r="T5924" i="4"/>
  <c r="U5924" i="4"/>
  <c r="V5924" i="4"/>
  <c r="W5924" i="4"/>
  <c r="X5924" i="4"/>
  <c r="S5925" i="4"/>
  <c r="T5925" i="4"/>
  <c r="U5925" i="4"/>
  <c r="V5925" i="4"/>
  <c r="W5925" i="4"/>
  <c r="X5925" i="4"/>
  <c r="S5926" i="4"/>
  <c r="T5926" i="4"/>
  <c r="U5926" i="4"/>
  <c r="V5926" i="4"/>
  <c r="W5926" i="4"/>
  <c r="X5926" i="4"/>
  <c r="S5927" i="4"/>
  <c r="T5927" i="4"/>
  <c r="U5927" i="4"/>
  <c r="V5927" i="4"/>
  <c r="W5927" i="4"/>
  <c r="X5927" i="4"/>
  <c r="S5928" i="4"/>
  <c r="T5928" i="4"/>
  <c r="U5928" i="4"/>
  <c r="V5928" i="4"/>
  <c r="W5928" i="4"/>
  <c r="X5928" i="4"/>
  <c r="S5929" i="4"/>
  <c r="T5929" i="4"/>
  <c r="U5929" i="4"/>
  <c r="V5929" i="4"/>
  <c r="W5929" i="4"/>
  <c r="X5929" i="4"/>
  <c r="S5930" i="4"/>
  <c r="T5930" i="4"/>
  <c r="U5930" i="4"/>
  <c r="V5930" i="4"/>
  <c r="W5930" i="4"/>
  <c r="X5930" i="4"/>
  <c r="S5931" i="4"/>
  <c r="T5931" i="4"/>
  <c r="U5931" i="4"/>
  <c r="V5931" i="4"/>
  <c r="W5931" i="4"/>
  <c r="X5931" i="4"/>
  <c r="S5932" i="4"/>
  <c r="T5932" i="4"/>
  <c r="U5932" i="4"/>
  <c r="V5932" i="4"/>
  <c r="W5932" i="4"/>
  <c r="X5932" i="4"/>
  <c r="S5933" i="4"/>
  <c r="T5933" i="4"/>
  <c r="U5933" i="4"/>
  <c r="V5933" i="4"/>
  <c r="W5933" i="4"/>
  <c r="X5933" i="4"/>
  <c r="S5934" i="4"/>
  <c r="T5934" i="4"/>
  <c r="U5934" i="4"/>
  <c r="V5934" i="4"/>
  <c r="W5934" i="4"/>
  <c r="X5934" i="4"/>
  <c r="S5935" i="4"/>
  <c r="T5935" i="4"/>
  <c r="U5935" i="4"/>
  <c r="V5935" i="4"/>
  <c r="W5935" i="4"/>
  <c r="X5935" i="4"/>
  <c r="S5936" i="4"/>
  <c r="T5936" i="4"/>
  <c r="U5936" i="4"/>
  <c r="V5936" i="4"/>
  <c r="W5936" i="4"/>
  <c r="X5936" i="4"/>
  <c r="S5937" i="4"/>
  <c r="T5937" i="4"/>
  <c r="U5937" i="4"/>
  <c r="V5937" i="4"/>
  <c r="W5937" i="4"/>
  <c r="X5937" i="4"/>
  <c r="S5938" i="4"/>
  <c r="T5938" i="4"/>
  <c r="U5938" i="4"/>
  <c r="V5938" i="4"/>
  <c r="W5938" i="4"/>
  <c r="X5938" i="4"/>
  <c r="S5939" i="4"/>
  <c r="T5939" i="4"/>
  <c r="U5939" i="4"/>
  <c r="V5939" i="4"/>
  <c r="W5939" i="4"/>
  <c r="X5939" i="4"/>
  <c r="S5940" i="4"/>
  <c r="T5940" i="4"/>
  <c r="U5940" i="4"/>
  <c r="V5940" i="4"/>
  <c r="W5940" i="4"/>
  <c r="X5940" i="4"/>
  <c r="S5941" i="4"/>
  <c r="T5941" i="4"/>
  <c r="U5941" i="4"/>
  <c r="V5941" i="4"/>
  <c r="W5941" i="4"/>
  <c r="X5941" i="4"/>
  <c r="S5942" i="4"/>
  <c r="T5942" i="4"/>
  <c r="U5942" i="4"/>
  <c r="V5942" i="4"/>
  <c r="W5942" i="4"/>
  <c r="X5942" i="4"/>
  <c r="S5943" i="4"/>
  <c r="T5943" i="4"/>
  <c r="U5943" i="4"/>
  <c r="V5943" i="4"/>
  <c r="W5943" i="4"/>
  <c r="X5943" i="4"/>
  <c r="S5944" i="4"/>
  <c r="T5944" i="4"/>
  <c r="U5944" i="4"/>
  <c r="V5944" i="4"/>
  <c r="W5944" i="4"/>
  <c r="X5944" i="4"/>
  <c r="S5945" i="4"/>
  <c r="T5945" i="4"/>
  <c r="U5945" i="4"/>
  <c r="V5945" i="4"/>
  <c r="W5945" i="4"/>
  <c r="X5945" i="4"/>
  <c r="S5946" i="4"/>
  <c r="T5946" i="4"/>
  <c r="U5946" i="4"/>
  <c r="V5946" i="4"/>
  <c r="W5946" i="4"/>
  <c r="X5946" i="4"/>
  <c r="S5947" i="4"/>
  <c r="T5947" i="4"/>
  <c r="U5947" i="4"/>
  <c r="V5947" i="4"/>
  <c r="W5947" i="4"/>
  <c r="X5947" i="4"/>
  <c r="S5948" i="4"/>
  <c r="T5948" i="4"/>
  <c r="U5948" i="4"/>
  <c r="V5948" i="4"/>
  <c r="W5948" i="4"/>
  <c r="X5948" i="4"/>
  <c r="S5949" i="4"/>
  <c r="T5949" i="4"/>
  <c r="U5949" i="4"/>
  <c r="V5949" i="4"/>
  <c r="W5949" i="4"/>
  <c r="X5949" i="4"/>
  <c r="S5950" i="4"/>
  <c r="T5950" i="4"/>
  <c r="U5950" i="4"/>
  <c r="V5950" i="4"/>
  <c r="W5950" i="4"/>
  <c r="X5950" i="4"/>
  <c r="S5951" i="4"/>
  <c r="T5951" i="4"/>
  <c r="U5951" i="4"/>
  <c r="V5951" i="4"/>
  <c r="W5951" i="4"/>
  <c r="X5951" i="4"/>
  <c r="S5952" i="4"/>
  <c r="T5952" i="4"/>
  <c r="U5952" i="4"/>
  <c r="V5952" i="4"/>
  <c r="W5952" i="4"/>
  <c r="X5952" i="4"/>
  <c r="S5953" i="4"/>
  <c r="T5953" i="4"/>
  <c r="U5953" i="4"/>
  <c r="V5953" i="4"/>
  <c r="W5953" i="4"/>
  <c r="X5953" i="4"/>
  <c r="S5954" i="4"/>
  <c r="T5954" i="4"/>
  <c r="U5954" i="4"/>
  <c r="V5954" i="4"/>
  <c r="W5954" i="4"/>
  <c r="X5954" i="4"/>
  <c r="S5955" i="4"/>
  <c r="T5955" i="4"/>
  <c r="U5955" i="4"/>
  <c r="V5955" i="4"/>
  <c r="W5955" i="4"/>
  <c r="X5955" i="4"/>
  <c r="S5956" i="4"/>
  <c r="T5956" i="4"/>
  <c r="U5956" i="4"/>
  <c r="V5956" i="4"/>
  <c r="W5956" i="4"/>
  <c r="X5956" i="4"/>
  <c r="S5957" i="4"/>
  <c r="T5957" i="4"/>
  <c r="U5957" i="4"/>
  <c r="V5957" i="4"/>
  <c r="W5957" i="4"/>
  <c r="X5957" i="4"/>
  <c r="S5958" i="4"/>
  <c r="T5958" i="4"/>
  <c r="U5958" i="4"/>
  <c r="V5958" i="4"/>
  <c r="W5958" i="4"/>
  <c r="X5958" i="4"/>
  <c r="S5959" i="4"/>
  <c r="T5959" i="4"/>
  <c r="U5959" i="4"/>
  <c r="V5959" i="4"/>
  <c r="W5959" i="4"/>
  <c r="X5959" i="4"/>
  <c r="S5960" i="4"/>
  <c r="T5960" i="4"/>
  <c r="U5960" i="4"/>
  <c r="V5960" i="4"/>
  <c r="W5960" i="4"/>
  <c r="X5960" i="4"/>
  <c r="S5961" i="4"/>
  <c r="T5961" i="4"/>
  <c r="U5961" i="4"/>
  <c r="V5961" i="4"/>
  <c r="W5961" i="4"/>
  <c r="X5961" i="4"/>
  <c r="S5962" i="4"/>
  <c r="T5962" i="4"/>
  <c r="U5962" i="4"/>
  <c r="V5962" i="4"/>
  <c r="W5962" i="4"/>
  <c r="X5962" i="4"/>
  <c r="S5963" i="4"/>
  <c r="T5963" i="4"/>
  <c r="U5963" i="4"/>
  <c r="V5963" i="4"/>
  <c r="W5963" i="4"/>
  <c r="X5963" i="4"/>
  <c r="S5964" i="4"/>
  <c r="T5964" i="4"/>
  <c r="U5964" i="4"/>
  <c r="V5964" i="4"/>
  <c r="W5964" i="4"/>
  <c r="X5964" i="4"/>
  <c r="S5965" i="4"/>
  <c r="T5965" i="4"/>
  <c r="U5965" i="4"/>
  <c r="V5965" i="4"/>
  <c r="W5965" i="4"/>
  <c r="X5965" i="4"/>
  <c r="S5966" i="4"/>
  <c r="T5966" i="4"/>
  <c r="U5966" i="4"/>
  <c r="V5966" i="4"/>
  <c r="W5966" i="4"/>
  <c r="X5966" i="4"/>
  <c r="S5967" i="4"/>
  <c r="T5967" i="4"/>
  <c r="U5967" i="4"/>
  <c r="V5967" i="4"/>
  <c r="W5967" i="4"/>
  <c r="X5967" i="4"/>
  <c r="S5968" i="4"/>
  <c r="T5968" i="4"/>
  <c r="U5968" i="4"/>
  <c r="V5968" i="4"/>
  <c r="W5968" i="4"/>
  <c r="X5968" i="4"/>
  <c r="S5969" i="4"/>
  <c r="T5969" i="4"/>
  <c r="U5969" i="4"/>
  <c r="V5969" i="4"/>
  <c r="W5969" i="4"/>
  <c r="X5969" i="4"/>
  <c r="S5970" i="4"/>
  <c r="T5970" i="4"/>
  <c r="U5970" i="4"/>
  <c r="V5970" i="4"/>
  <c r="W5970" i="4"/>
  <c r="X5970" i="4"/>
  <c r="S5971" i="4"/>
  <c r="T5971" i="4"/>
  <c r="U5971" i="4"/>
  <c r="V5971" i="4"/>
  <c r="W5971" i="4"/>
  <c r="X5971" i="4"/>
  <c r="S5972" i="4"/>
  <c r="T5972" i="4"/>
  <c r="U5972" i="4"/>
  <c r="V5972" i="4"/>
  <c r="W5972" i="4"/>
  <c r="X5972" i="4"/>
  <c r="S5973" i="4"/>
  <c r="T5973" i="4"/>
  <c r="U5973" i="4"/>
  <c r="V5973" i="4"/>
  <c r="W5973" i="4"/>
  <c r="X5973" i="4"/>
  <c r="S5974" i="4"/>
  <c r="T5974" i="4"/>
  <c r="U5974" i="4"/>
  <c r="V5974" i="4"/>
  <c r="W5974" i="4"/>
  <c r="X5974" i="4"/>
  <c r="S5975" i="4"/>
  <c r="T5975" i="4"/>
  <c r="U5975" i="4"/>
  <c r="V5975" i="4"/>
  <c r="W5975" i="4"/>
  <c r="X5975" i="4"/>
  <c r="S5976" i="4"/>
  <c r="T5976" i="4"/>
  <c r="U5976" i="4"/>
  <c r="V5976" i="4"/>
  <c r="W5976" i="4"/>
  <c r="X5976" i="4"/>
  <c r="S5977" i="4"/>
  <c r="T5977" i="4"/>
  <c r="U5977" i="4"/>
  <c r="V5977" i="4"/>
  <c r="W5977" i="4"/>
  <c r="X5977" i="4"/>
  <c r="S5978" i="4"/>
  <c r="T5978" i="4"/>
  <c r="U5978" i="4"/>
  <c r="V5978" i="4"/>
  <c r="W5978" i="4"/>
  <c r="X5978" i="4"/>
  <c r="S5979" i="4"/>
  <c r="T5979" i="4"/>
  <c r="U5979" i="4"/>
  <c r="V5979" i="4"/>
  <c r="W5979" i="4"/>
  <c r="X5979" i="4"/>
  <c r="S5980" i="4"/>
  <c r="T5980" i="4"/>
  <c r="U5980" i="4"/>
  <c r="V5980" i="4"/>
  <c r="W5980" i="4"/>
  <c r="X5980" i="4"/>
  <c r="S5981" i="4"/>
  <c r="T5981" i="4"/>
  <c r="U5981" i="4"/>
  <c r="V5981" i="4"/>
  <c r="W5981" i="4"/>
  <c r="X5981" i="4"/>
  <c r="S5982" i="4"/>
  <c r="T5982" i="4"/>
  <c r="U5982" i="4"/>
  <c r="V5982" i="4"/>
  <c r="W5982" i="4"/>
  <c r="X5982" i="4"/>
  <c r="S5983" i="4"/>
  <c r="T5983" i="4"/>
  <c r="U5983" i="4"/>
  <c r="V5983" i="4"/>
  <c r="W5983" i="4"/>
  <c r="X5983" i="4"/>
  <c r="S5984" i="4"/>
  <c r="T5984" i="4"/>
  <c r="U5984" i="4"/>
  <c r="V5984" i="4"/>
  <c r="W5984" i="4"/>
  <c r="X5984" i="4"/>
  <c r="S5985" i="4"/>
  <c r="T5985" i="4"/>
  <c r="U5985" i="4"/>
  <c r="V5985" i="4"/>
  <c r="W5985" i="4"/>
  <c r="X5985" i="4"/>
  <c r="S5986" i="4"/>
  <c r="T5986" i="4"/>
  <c r="U5986" i="4"/>
  <c r="V5986" i="4"/>
  <c r="W5986" i="4"/>
  <c r="X5986" i="4"/>
  <c r="S5987" i="4"/>
  <c r="T5987" i="4"/>
  <c r="U5987" i="4"/>
  <c r="V5987" i="4"/>
  <c r="W5987" i="4"/>
  <c r="X5987" i="4"/>
  <c r="S5988" i="4"/>
  <c r="T5988" i="4"/>
  <c r="U5988" i="4"/>
  <c r="V5988" i="4"/>
  <c r="W5988" i="4"/>
  <c r="X5988" i="4"/>
  <c r="S5989" i="4"/>
  <c r="T5989" i="4"/>
  <c r="U5989" i="4"/>
  <c r="V5989" i="4"/>
  <c r="W5989" i="4"/>
  <c r="X5989" i="4"/>
  <c r="S5990" i="4"/>
  <c r="T5990" i="4"/>
  <c r="U5990" i="4"/>
  <c r="V5990" i="4"/>
  <c r="W5990" i="4"/>
  <c r="X5990" i="4"/>
  <c r="S5991" i="4"/>
  <c r="T5991" i="4"/>
  <c r="U5991" i="4"/>
  <c r="V5991" i="4"/>
  <c r="W5991" i="4"/>
  <c r="X5991" i="4"/>
  <c r="S5992" i="4"/>
  <c r="T5992" i="4"/>
  <c r="U5992" i="4"/>
  <c r="V5992" i="4"/>
  <c r="W5992" i="4"/>
  <c r="X5992" i="4"/>
  <c r="S5993" i="4"/>
  <c r="T5993" i="4"/>
  <c r="U5993" i="4"/>
  <c r="V5993" i="4"/>
  <c r="W5993" i="4"/>
  <c r="X5993" i="4"/>
  <c r="S5994" i="4"/>
  <c r="T5994" i="4"/>
  <c r="U5994" i="4"/>
  <c r="V5994" i="4"/>
  <c r="W5994" i="4"/>
  <c r="X5994" i="4"/>
  <c r="S5995" i="4"/>
  <c r="T5995" i="4"/>
  <c r="U5995" i="4"/>
  <c r="V5995" i="4"/>
  <c r="W5995" i="4"/>
  <c r="X5995" i="4"/>
  <c r="S5996" i="4"/>
  <c r="T5996" i="4"/>
  <c r="U5996" i="4"/>
  <c r="V5996" i="4"/>
  <c r="W5996" i="4"/>
  <c r="X5996" i="4"/>
  <c r="S5997" i="4"/>
  <c r="T5997" i="4"/>
  <c r="U5997" i="4"/>
  <c r="V5997" i="4"/>
  <c r="W5997" i="4"/>
  <c r="X5997" i="4"/>
  <c r="S5998" i="4"/>
  <c r="T5998" i="4"/>
  <c r="U5998" i="4"/>
  <c r="V5998" i="4"/>
  <c r="W5998" i="4"/>
  <c r="X5998" i="4"/>
  <c r="S5999" i="4"/>
  <c r="T5999" i="4"/>
  <c r="U5999" i="4"/>
  <c r="V5999" i="4"/>
  <c r="W5999" i="4"/>
  <c r="X5999" i="4"/>
  <c r="S6000" i="4"/>
  <c r="T6000" i="4"/>
  <c r="U6000" i="4"/>
  <c r="V6000" i="4"/>
  <c r="W6000" i="4"/>
  <c r="X6000" i="4"/>
  <c r="S6001" i="4"/>
  <c r="T6001" i="4"/>
  <c r="U6001" i="4"/>
  <c r="V6001" i="4"/>
  <c r="W6001" i="4"/>
  <c r="X6001" i="4"/>
  <c r="S6002" i="4"/>
  <c r="T6002" i="4"/>
  <c r="U6002" i="4"/>
  <c r="V6002" i="4"/>
  <c r="W6002" i="4"/>
  <c r="X6002" i="4"/>
  <c r="S6003" i="4"/>
  <c r="T6003" i="4"/>
  <c r="U6003" i="4"/>
  <c r="V6003" i="4"/>
  <c r="W6003" i="4"/>
  <c r="X6003" i="4"/>
  <c r="S6004" i="4"/>
  <c r="T6004" i="4"/>
  <c r="U6004" i="4"/>
  <c r="V6004" i="4"/>
  <c r="W6004" i="4"/>
  <c r="X6004" i="4"/>
  <c r="S6005" i="4"/>
  <c r="T6005" i="4"/>
  <c r="U6005" i="4"/>
  <c r="V6005" i="4"/>
  <c r="W6005" i="4"/>
  <c r="X6005" i="4"/>
  <c r="S6006" i="4"/>
  <c r="T6006" i="4"/>
  <c r="U6006" i="4"/>
  <c r="V6006" i="4"/>
  <c r="W6006" i="4"/>
  <c r="X6006" i="4"/>
  <c r="S6007" i="4"/>
  <c r="T6007" i="4"/>
  <c r="U6007" i="4"/>
  <c r="V6007" i="4"/>
  <c r="W6007" i="4"/>
  <c r="X6007" i="4"/>
  <c r="S6008" i="4"/>
  <c r="T6008" i="4"/>
  <c r="U6008" i="4"/>
  <c r="V6008" i="4"/>
  <c r="W6008" i="4"/>
  <c r="X6008" i="4"/>
  <c r="S6009" i="4"/>
  <c r="T6009" i="4"/>
  <c r="U6009" i="4"/>
  <c r="V6009" i="4"/>
  <c r="W6009" i="4"/>
  <c r="X6009" i="4"/>
  <c r="S6010" i="4"/>
  <c r="T6010" i="4"/>
  <c r="U6010" i="4"/>
  <c r="V6010" i="4"/>
  <c r="W6010" i="4"/>
  <c r="X6010" i="4"/>
  <c r="S6011" i="4"/>
  <c r="T6011" i="4"/>
  <c r="U6011" i="4"/>
  <c r="V6011" i="4"/>
  <c r="W6011" i="4"/>
  <c r="X6011" i="4"/>
  <c r="S6012" i="4"/>
  <c r="T6012" i="4"/>
  <c r="U6012" i="4"/>
  <c r="V6012" i="4"/>
  <c r="W6012" i="4"/>
  <c r="X6012" i="4"/>
  <c r="S6013" i="4"/>
  <c r="T6013" i="4"/>
  <c r="U6013" i="4"/>
  <c r="V6013" i="4"/>
  <c r="W6013" i="4"/>
  <c r="X6013" i="4"/>
  <c r="S6014" i="4"/>
  <c r="T6014" i="4"/>
  <c r="U6014" i="4"/>
  <c r="V6014" i="4"/>
  <c r="W6014" i="4"/>
  <c r="X6014" i="4"/>
  <c r="S6015" i="4"/>
  <c r="T6015" i="4"/>
  <c r="U6015" i="4"/>
  <c r="V6015" i="4"/>
  <c r="W6015" i="4"/>
  <c r="X6015" i="4"/>
  <c r="S6016" i="4"/>
  <c r="T6016" i="4"/>
  <c r="U6016" i="4"/>
  <c r="V6016" i="4"/>
  <c r="W6016" i="4"/>
  <c r="X6016" i="4"/>
  <c r="S6017" i="4"/>
  <c r="T6017" i="4"/>
  <c r="U6017" i="4"/>
  <c r="V6017" i="4"/>
  <c r="W6017" i="4"/>
  <c r="X6017" i="4"/>
  <c r="S6018" i="4"/>
  <c r="T6018" i="4"/>
  <c r="U6018" i="4"/>
  <c r="V6018" i="4"/>
  <c r="W6018" i="4"/>
  <c r="X6018" i="4"/>
  <c r="S6019" i="4"/>
  <c r="T6019" i="4"/>
  <c r="U6019" i="4"/>
  <c r="V6019" i="4"/>
  <c r="W6019" i="4"/>
  <c r="X6019" i="4"/>
  <c r="S6020" i="4"/>
  <c r="T6020" i="4"/>
  <c r="U6020" i="4"/>
  <c r="V6020" i="4"/>
  <c r="W6020" i="4"/>
  <c r="X6020" i="4"/>
  <c r="S6021" i="4"/>
  <c r="T6021" i="4"/>
  <c r="U6021" i="4"/>
  <c r="V6021" i="4"/>
  <c r="W6021" i="4"/>
  <c r="X6021" i="4"/>
  <c r="S6022" i="4"/>
  <c r="T6022" i="4"/>
  <c r="U6022" i="4"/>
  <c r="V6022" i="4"/>
  <c r="W6022" i="4"/>
  <c r="X6022" i="4"/>
  <c r="S6023" i="4"/>
  <c r="T6023" i="4"/>
  <c r="U6023" i="4"/>
  <c r="V6023" i="4"/>
  <c r="W6023" i="4"/>
  <c r="X6023" i="4"/>
  <c r="S6024" i="4"/>
  <c r="T6024" i="4"/>
  <c r="U6024" i="4"/>
  <c r="V6024" i="4"/>
  <c r="W6024" i="4"/>
  <c r="X6024" i="4"/>
  <c r="S6025" i="4"/>
  <c r="T6025" i="4"/>
  <c r="U6025" i="4"/>
  <c r="V6025" i="4"/>
  <c r="W6025" i="4"/>
  <c r="X6025" i="4"/>
  <c r="S6026" i="4"/>
  <c r="T6026" i="4"/>
  <c r="U6026" i="4"/>
  <c r="V6026" i="4"/>
  <c r="W6026" i="4"/>
  <c r="X6026" i="4"/>
  <c r="S6027" i="4"/>
  <c r="T6027" i="4"/>
  <c r="U6027" i="4"/>
  <c r="V6027" i="4"/>
  <c r="W6027" i="4"/>
  <c r="X6027" i="4"/>
  <c r="S6028" i="4"/>
  <c r="T6028" i="4"/>
  <c r="U6028" i="4"/>
  <c r="V6028" i="4"/>
  <c r="W6028" i="4"/>
  <c r="X6028" i="4"/>
  <c r="S6029" i="4"/>
  <c r="T6029" i="4"/>
  <c r="U6029" i="4"/>
  <c r="V6029" i="4"/>
  <c r="W6029" i="4"/>
  <c r="X6029" i="4"/>
  <c r="S6030" i="4"/>
  <c r="T6030" i="4"/>
  <c r="U6030" i="4"/>
  <c r="V6030" i="4"/>
  <c r="W6030" i="4"/>
  <c r="X6030" i="4"/>
  <c r="S6031" i="4"/>
  <c r="T6031" i="4"/>
  <c r="U6031" i="4"/>
  <c r="V6031" i="4"/>
  <c r="W6031" i="4"/>
  <c r="X6031" i="4"/>
  <c r="S6032" i="4"/>
  <c r="T6032" i="4"/>
  <c r="U6032" i="4"/>
  <c r="V6032" i="4"/>
  <c r="W6032" i="4"/>
  <c r="X6032" i="4"/>
  <c r="S6033" i="4"/>
  <c r="T6033" i="4"/>
  <c r="U6033" i="4"/>
  <c r="V6033" i="4"/>
  <c r="W6033" i="4"/>
  <c r="X6033" i="4"/>
  <c r="S6034" i="4"/>
  <c r="T6034" i="4"/>
  <c r="U6034" i="4"/>
  <c r="V6034" i="4"/>
  <c r="W6034" i="4"/>
  <c r="X6034" i="4"/>
  <c r="S6035" i="4"/>
  <c r="T6035" i="4"/>
  <c r="U6035" i="4"/>
  <c r="V6035" i="4"/>
  <c r="W6035" i="4"/>
  <c r="X6035" i="4"/>
  <c r="S6036" i="4"/>
  <c r="T6036" i="4"/>
  <c r="U6036" i="4"/>
  <c r="V6036" i="4"/>
  <c r="W6036" i="4"/>
  <c r="X6036" i="4"/>
  <c r="S6037" i="4"/>
  <c r="T6037" i="4"/>
  <c r="U6037" i="4"/>
  <c r="V6037" i="4"/>
  <c r="W6037" i="4"/>
  <c r="X6037" i="4"/>
  <c r="S6038" i="4"/>
  <c r="T6038" i="4"/>
  <c r="U6038" i="4"/>
  <c r="V6038" i="4"/>
  <c r="W6038" i="4"/>
  <c r="X6038" i="4"/>
  <c r="S6039" i="4"/>
  <c r="T6039" i="4"/>
  <c r="U6039" i="4"/>
  <c r="V6039" i="4"/>
  <c r="W6039" i="4"/>
  <c r="X6039" i="4"/>
  <c r="S6040" i="4"/>
  <c r="T6040" i="4"/>
  <c r="U6040" i="4"/>
  <c r="V6040" i="4"/>
  <c r="W6040" i="4"/>
  <c r="X6040" i="4"/>
  <c r="S6041" i="4"/>
  <c r="T6041" i="4"/>
  <c r="U6041" i="4"/>
  <c r="V6041" i="4"/>
  <c r="W6041" i="4"/>
  <c r="X6041" i="4"/>
  <c r="S6042" i="4"/>
  <c r="T6042" i="4"/>
  <c r="U6042" i="4"/>
  <c r="V6042" i="4"/>
  <c r="W6042" i="4"/>
  <c r="X6042" i="4"/>
  <c r="S6043" i="4"/>
  <c r="T6043" i="4"/>
  <c r="U6043" i="4"/>
  <c r="V6043" i="4"/>
  <c r="W6043" i="4"/>
  <c r="X6043" i="4"/>
  <c r="S6044" i="4"/>
  <c r="T6044" i="4"/>
  <c r="U6044" i="4"/>
  <c r="V6044" i="4"/>
  <c r="W6044" i="4"/>
  <c r="X6044" i="4"/>
  <c r="S6045" i="4"/>
  <c r="T6045" i="4"/>
  <c r="U6045" i="4"/>
  <c r="V6045" i="4"/>
  <c r="W6045" i="4"/>
  <c r="X6045" i="4"/>
  <c r="S6046" i="4"/>
  <c r="T6046" i="4"/>
  <c r="U6046" i="4"/>
  <c r="V6046" i="4"/>
  <c r="W6046" i="4"/>
  <c r="X6046" i="4"/>
  <c r="S6047" i="4"/>
  <c r="T6047" i="4"/>
  <c r="U6047" i="4"/>
  <c r="V6047" i="4"/>
  <c r="W6047" i="4"/>
  <c r="X6047" i="4"/>
  <c r="S6048" i="4"/>
  <c r="T6048" i="4"/>
  <c r="U6048" i="4"/>
  <c r="V6048" i="4"/>
  <c r="W6048" i="4"/>
  <c r="X6048" i="4"/>
  <c r="S6049" i="4"/>
  <c r="T6049" i="4"/>
  <c r="U6049" i="4"/>
  <c r="V6049" i="4"/>
  <c r="W6049" i="4"/>
  <c r="X6049" i="4"/>
  <c r="S6050" i="4"/>
  <c r="T6050" i="4"/>
  <c r="U6050" i="4"/>
  <c r="V6050" i="4"/>
  <c r="W6050" i="4"/>
  <c r="X6050" i="4"/>
  <c r="S6051" i="4"/>
  <c r="T6051" i="4"/>
  <c r="U6051" i="4"/>
  <c r="V6051" i="4"/>
  <c r="W6051" i="4"/>
  <c r="X6051" i="4"/>
  <c r="S6052" i="4"/>
  <c r="T6052" i="4"/>
  <c r="U6052" i="4"/>
  <c r="V6052" i="4"/>
  <c r="W6052" i="4"/>
  <c r="X6052" i="4"/>
  <c r="S6053" i="4"/>
  <c r="T6053" i="4"/>
  <c r="U6053" i="4"/>
  <c r="V6053" i="4"/>
  <c r="W6053" i="4"/>
  <c r="X6053" i="4"/>
  <c r="S6054" i="4"/>
  <c r="T6054" i="4"/>
  <c r="U6054" i="4"/>
  <c r="V6054" i="4"/>
  <c r="W6054" i="4"/>
  <c r="X6054" i="4"/>
  <c r="S6055" i="4"/>
  <c r="T6055" i="4"/>
  <c r="U6055" i="4"/>
  <c r="V6055" i="4"/>
  <c r="W6055" i="4"/>
  <c r="X6055" i="4"/>
  <c r="S6056" i="4"/>
  <c r="T6056" i="4"/>
  <c r="U6056" i="4"/>
  <c r="V6056" i="4"/>
  <c r="W6056" i="4"/>
  <c r="X6056" i="4"/>
  <c r="S6057" i="4"/>
  <c r="T6057" i="4"/>
  <c r="U6057" i="4"/>
  <c r="V6057" i="4"/>
  <c r="W6057" i="4"/>
  <c r="X6057" i="4"/>
  <c r="S6058" i="4"/>
  <c r="T6058" i="4"/>
  <c r="U6058" i="4"/>
  <c r="V6058" i="4"/>
  <c r="W6058" i="4"/>
  <c r="X6058" i="4"/>
  <c r="S6059" i="4"/>
  <c r="T6059" i="4"/>
  <c r="U6059" i="4"/>
  <c r="V6059" i="4"/>
  <c r="W6059" i="4"/>
  <c r="X6059" i="4"/>
  <c r="S6060" i="4"/>
  <c r="T6060" i="4"/>
  <c r="U6060" i="4"/>
  <c r="V6060" i="4"/>
  <c r="W6060" i="4"/>
  <c r="X6060" i="4"/>
  <c r="S6061" i="4"/>
  <c r="T6061" i="4"/>
  <c r="U6061" i="4"/>
  <c r="V6061" i="4"/>
  <c r="W6061" i="4"/>
  <c r="X6061" i="4"/>
  <c r="S6062" i="4"/>
  <c r="T6062" i="4"/>
  <c r="U6062" i="4"/>
  <c r="V6062" i="4"/>
  <c r="W6062" i="4"/>
  <c r="X6062" i="4"/>
  <c r="S6063" i="4"/>
  <c r="T6063" i="4"/>
  <c r="U6063" i="4"/>
  <c r="V6063" i="4"/>
  <c r="W6063" i="4"/>
  <c r="X6063" i="4"/>
  <c r="S6064" i="4"/>
  <c r="T6064" i="4"/>
  <c r="U6064" i="4"/>
  <c r="V6064" i="4"/>
  <c r="W6064" i="4"/>
  <c r="X6064" i="4"/>
  <c r="S6065" i="4"/>
  <c r="T6065" i="4"/>
  <c r="U6065" i="4"/>
  <c r="V6065" i="4"/>
  <c r="W6065" i="4"/>
  <c r="X6065" i="4"/>
  <c r="S6066" i="4"/>
  <c r="T6066" i="4"/>
  <c r="U6066" i="4"/>
  <c r="V6066" i="4"/>
  <c r="W6066" i="4"/>
  <c r="X6066" i="4"/>
  <c r="S6067" i="4"/>
  <c r="T6067" i="4"/>
  <c r="U6067" i="4"/>
  <c r="V6067" i="4"/>
  <c r="W6067" i="4"/>
  <c r="X6067" i="4"/>
  <c r="S6068" i="4"/>
  <c r="T6068" i="4"/>
  <c r="U6068" i="4"/>
  <c r="V6068" i="4"/>
  <c r="W6068" i="4"/>
  <c r="X6068" i="4"/>
  <c r="S6069" i="4"/>
  <c r="T6069" i="4"/>
  <c r="U6069" i="4"/>
  <c r="V6069" i="4"/>
  <c r="W6069" i="4"/>
  <c r="X6069" i="4"/>
  <c r="S6070" i="4"/>
  <c r="T6070" i="4"/>
  <c r="U6070" i="4"/>
  <c r="V6070" i="4"/>
  <c r="W6070" i="4"/>
  <c r="X6070" i="4"/>
  <c r="S6071" i="4"/>
  <c r="T6071" i="4"/>
  <c r="U6071" i="4"/>
  <c r="V6071" i="4"/>
  <c r="W6071" i="4"/>
  <c r="X6071" i="4"/>
  <c r="S6072" i="4"/>
  <c r="T6072" i="4"/>
  <c r="U6072" i="4"/>
  <c r="V6072" i="4"/>
  <c r="W6072" i="4"/>
  <c r="X6072" i="4"/>
  <c r="S6073" i="4"/>
  <c r="T6073" i="4"/>
  <c r="U6073" i="4"/>
  <c r="V6073" i="4"/>
  <c r="W6073" i="4"/>
  <c r="X6073" i="4"/>
  <c r="S6074" i="4"/>
  <c r="T6074" i="4"/>
  <c r="U6074" i="4"/>
  <c r="V6074" i="4"/>
  <c r="W6074" i="4"/>
  <c r="X6074" i="4"/>
  <c r="S6075" i="4"/>
  <c r="T6075" i="4"/>
  <c r="U6075" i="4"/>
  <c r="V6075" i="4"/>
  <c r="W6075" i="4"/>
  <c r="X6075" i="4"/>
  <c r="S6076" i="4"/>
  <c r="T6076" i="4"/>
  <c r="U6076" i="4"/>
  <c r="V6076" i="4"/>
  <c r="W6076" i="4"/>
  <c r="X6076" i="4"/>
  <c r="S6077" i="4"/>
  <c r="T6077" i="4"/>
  <c r="U6077" i="4"/>
  <c r="V6077" i="4"/>
  <c r="W6077" i="4"/>
  <c r="X6077" i="4"/>
  <c r="S6078" i="4"/>
  <c r="T6078" i="4"/>
  <c r="U6078" i="4"/>
  <c r="V6078" i="4"/>
  <c r="W6078" i="4"/>
  <c r="X6078" i="4"/>
  <c r="S6079" i="4"/>
  <c r="T6079" i="4"/>
  <c r="U6079" i="4"/>
  <c r="V6079" i="4"/>
  <c r="W6079" i="4"/>
  <c r="X6079" i="4"/>
  <c r="S6080" i="4"/>
  <c r="T6080" i="4"/>
  <c r="U6080" i="4"/>
  <c r="V6080" i="4"/>
  <c r="W6080" i="4"/>
  <c r="X6080" i="4"/>
  <c r="S6081" i="4"/>
  <c r="T6081" i="4"/>
  <c r="U6081" i="4"/>
  <c r="V6081" i="4"/>
  <c r="W6081" i="4"/>
  <c r="X6081" i="4"/>
  <c r="S6082" i="4"/>
  <c r="T6082" i="4"/>
  <c r="U6082" i="4"/>
  <c r="V6082" i="4"/>
  <c r="W6082" i="4"/>
  <c r="X6082" i="4"/>
  <c r="S6083" i="4"/>
  <c r="T6083" i="4"/>
  <c r="U6083" i="4"/>
  <c r="V6083" i="4"/>
  <c r="W6083" i="4"/>
  <c r="X6083" i="4"/>
  <c r="S6084" i="4"/>
  <c r="T6084" i="4"/>
  <c r="U6084" i="4"/>
  <c r="V6084" i="4"/>
  <c r="W6084" i="4"/>
  <c r="X6084" i="4"/>
  <c r="S6085" i="4"/>
  <c r="T6085" i="4"/>
  <c r="U6085" i="4"/>
  <c r="V6085" i="4"/>
  <c r="W6085" i="4"/>
  <c r="X6085" i="4"/>
  <c r="S6086" i="4"/>
  <c r="T6086" i="4"/>
  <c r="U6086" i="4"/>
  <c r="V6086" i="4"/>
  <c r="W6086" i="4"/>
  <c r="X6086" i="4"/>
  <c r="S6087" i="4"/>
  <c r="T6087" i="4"/>
  <c r="U6087" i="4"/>
  <c r="V6087" i="4"/>
  <c r="W6087" i="4"/>
  <c r="X6087" i="4"/>
  <c r="S6088" i="4"/>
  <c r="T6088" i="4"/>
  <c r="U6088" i="4"/>
  <c r="V6088" i="4"/>
  <c r="W6088" i="4"/>
  <c r="X6088" i="4"/>
  <c r="S6089" i="4"/>
  <c r="T6089" i="4"/>
  <c r="U6089" i="4"/>
  <c r="V6089" i="4"/>
  <c r="W6089" i="4"/>
  <c r="X6089" i="4"/>
  <c r="S6090" i="4"/>
  <c r="T6090" i="4"/>
  <c r="U6090" i="4"/>
  <c r="V6090" i="4"/>
  <c r="W6090" i="4"/>
  <c r="X6090" i="4"/>
  <c r="S6091" i="4"/>
  <c r="T6091" i="4"/>
  <c r="U6091" i="4"/>
  <c r="V6091" i="4"/>
  <c r="W6091" i="4"/>
  <c r="X6091" i="4"/>
  <c r="S6092" i="4"/>
  <c r="T6092" i="4"/>
  <c r="U6092" i="4"/>
  <c r="V6092" i="4"/>
  <c r="W6092" i="4"/>
  <c r="X6092" i="4"/>
  <c r="S6093" i="4"/>
  <c r="T6093" i="4"/>
  <c r="U6093" i="4"/>
  <c r="V6093" i="4"/>
  <c r="W6093" i="4"/>
  <c r="X6093" i="4"/>
  <c r="S6094" i="4"/>
  <c r="T6094" i="4"/>
  <c r="U6094" i="4"/>
  <c r="V6094" i="4"/>
  <c r="W6094" i="4"/>
  <c r="X6094" i="4"/>
  <c r="S6095" i="4"/>
  <c r="T6095" i="4"/>
  <c r="U6095" i="4"/>
  <c r="V6095" i="4"/>
  <c r="W6095" i="4"/>
  <c r="X6095" i="4"/>
  <c r="S6096" i="4"/>
  <c r="T6096" i="4"/>
  <c r="U6096" i="4"/>
  <c r="V6096" i="4"/>
  <c r="W6096" i="4"/>
  <c r="X6096" i="4"/>
  <c r="S6097" i="4"/>
  <c r="T6097" i="4"/>
  <c r="U6097" i="4"/>
  <c r="V6097" i="4"/>
  <c r="W6097" i="4"/>
  <c r="X6097" i="4"/>
  <c r="S6098" i="4"/>
  <c r="T6098" i="4"/>
  <c r="U6098" i="4"/>
  <c r="V6098" i="4"/>
  <c r="W6098" i="4"/>
  <c r="X6098" i="4"/>
  <c r="S6099" i="4"/>
  <c r="T6099" i="4"/>
  <c r="U6099" i="4"/>
  <c r="V6099" i="4"/>
  <c r="W6099" i="4"/>
  <c r="X6099" i="4"/>
  <c r="S6100" i="4"/>
  <c r="T6100" i="4"/>
  <c r="U6100" i="4"/>
  <c r="V6100" i="4"/>
  <c r="W6100" i="4"/>
  <c r="X6100" i="4"/>
  <c r="S6101" i="4"/>
  <c r="T6101" i="4"/>
  <c r="U6101" i="4"/>
  <c r="V6101" i="4"/>
  <c r="W6101" i="4"/>
  <c r="X6101" i="4"/>
  <c r="S6102" i="4"/>
  <c r="T6102" i="4"/>
  <c r="U6102" i="4"/>
  <c r="V6102" i="4"/>
  <c r="W6102" i="4"/>
  <c r="X6102" i="4"/>
  <c r="S6103" i="4"/>
  <c r="T6103" i="4"/>
  <c r="U6103" i="4"/>
  <c r="V6103" i="4"/>
  <c r="W6103" i="4"/>
  <c r="X6103" i="4"/>
  <c r="S6104" i="4"/>
  <c r="T6104" i="4"/>
  <c r="U6104" i="4"/>
  <c r="V6104" i="4"/>
  <c r="W6104" i="4"/>
  <c r="X6104" i="4"/>
  <c r="S6105" i="4"/>
  <c r="T6105" i="4"/>
  <c r="U6105" i="4"/>
  <c r="V6105" i="4"/>
  <c r="W6105" i="4"/>
  <c r="X6105" i="4"/>
  <c r="S6106" i="4"/>
  <c r="T6106" i="4"/>
  <c r="U6106" i="4"/>
  <c r="V6106" i="4"/>
  <c r="W6106" i="4"/>
  <c r="X6106" i="4"/>
  <c r="S6107" i="4"/>
  <c r="T6107" i="4"/>
  <c r="U6107" i="4"/>
  <c r="V6107" i="4"/>
  <c r="W6107" i="4"/>
  <c r="X6107" i="4"/>
  <c r="S6108" i="4"/>
  <c r="T6108" i="4"/>
  <c r="U6108" i="4"/>
  <c r="V6108" i="4"/>
  <c r="W6108" i="4"/>
  <c r="X6108" i="4"/>
  <c r="S6109" i="4"/>
  <c r="T6109" i="4"/>
  <c r="U6109" i="4"/>
  <c r="V6109" i="4"/>
  <c r="W6109" i="4"/>
  <c r="X6109" i="4"/>
  <c r="S6110" i="4"/>
  <c r="T6110" i="4"/>
  <c r="U6110" i="4"/>
  <c r="V6110" i="4"/>
  <c r="W6110" i="4"/>
  <c r="X6110" i="4"/>
  <c r="S6111" i="4"/>
  <c r="T6111" i="4"/>
  <c r="U6111" i="4"/>
  <c r="V6111" i="4"/>
  <c r="W6111" i="4"/>
  <c r="X6111" i="4"/>
  <c r="S6112" i="4"/>
  <c r="T6112" i="4"/>
  <c r="U6112" i="4"/>
  <c r="V6112" i="4"/>
  <c r="W6112" i="4"/>
  <c r="X6112" i="4"/>
  <c r="S6113" i="4"/>
  <c r="T6113" i="4"/>
  <c r="U6113" i="4"/>
  <c r="V6113" i="4"/>
  <c r="W6113" i="4"/>
  <c r="X6113" i="4"/>
  <c r="S6114" i="4"/>
  <c r="T6114" i="4"/>
  <c r="U6114" i="4"/>
  <c r="V6114" i="4"/>
  <c r="W6114" i="4"/>
  <c r="X6114" i="4"/>
  <c r="S6115" i="4"/>
  <c r="T6115" i="4"/>
  <c r="U6115" i="4"/>
  <c r="V6115" i="4"/>
  <c r="W6115" i="4"/>
  <c r="X6115" i="4"/>
  <c r="S6116" i="4"/>
  <c r="T6116" i="4"/>
  <c r="U6116" i="4"/>
  <c r="V6116" i="4"/>
  <c r="W6116" i="4"/>
  <c r="X6116" i="4"/>
  <c r="S6117" i="4"/>
  <c r="T6117" i="4"/>
  <c r="U6117" i="4"/>
  <c r="V6117" i="4"/>
  <c r="W6117" i="4"/>
  <c r="X6117" i="4"/>
  <c r="S6118" i="4"/>
  <c r="T6118" i="4"/>
  <c r="U6118" i="4"/>
  <c r="V6118" i="4"/>
  <c r="W6118" i="4"/>
  <c r="X6118" i="4"/>
  <c r="S6119" i="4"/>
  <c r="T6119" i="4"/>
  <c r="U6119" i="4"/>
  <c r="V6119" i="4"/>
  <c r="W6119" i="4"/>
  <c r="X6119" i="4"/>
  <c r="S6120" i="4"/>
  <c r="T6120" i="4"/>
  <c r="U6120" i="4"/>
  <c r="V6120" i="4"/>
  <c r="W6120" i="4"/>
  <c r="X6120" i="4"/>
  <c r="S6121" i="4"/>
  <c r="T6121" i="4"/>
  <c r="U6121" i="4"/>
  <c r="V6121" i="4"/>
  <c r="W6121" i="4"/>
  <c r="X6121" i="4"/>
  <c r="S6122" i="4"/>
  <c r="T6122" i="4"/>
  <c r="U6122" i="4"/>
  <c r="V6122" i="4"/>
  <c r="W6122" i="4"/>
  <c r="X6122" i="4"/>
  <c r="S6123" i="4"/>
  <c r="T6123" i="4"/>
  <c r="U6123" i="4"/>
  <c r="V6123" i="4"/>
  <c r="W6123" i="4"/>
  <c r="X6123" i="4"/>
  <c r="S6124" i="4"/>
  <c r="T6124" i="4"/>
  <c r="U6124" i="4"/>
  <c r="V6124" i="4"/>
  <c r="W6124" i="4"/>
  <c r="X6124" i="4"/>
  <c r="S6125" i="4"/>
  <c r="T6125" i="4"/>
  <c r="U6125" i="4"/>
  <c r="V6125" i="4"/>
  <c r="W6125" i="4"/>
  <c r="X6125" i="4"/>
  <c r="S6126" i="4"/>
  <c r="T6126" i="4"/>
  <c r="U6126" i="4"/>
  <c r="V6126" i="4"/>
  <c r="W6126" i="4"/>
  <c r="X6126" i="4"/>
  <c r="S6127" i="4"/>
  <c r="T6127" i="4"/>
  <c r="U6127" i="4"/>
  <c r="V6127" i="4"/>
  <c r="W6127" i="4"/>
  <c r="X6127" i="4"/>
  <c r="S6128" i="4"/>
  <c r="T6128" i="4"/>
  <c r="U6128" i="4"/>
  <c r="V6128" i="4"/>
  <c r="W6128" i="4"/>
  <c r="X6128" i="4"/>
  <c r="S6129" i="4"/>
  <c r="T6129" i="4"/>
  <c r="U6129" i="4"/>
  <c r="V6129" i="4"/>
  <c r="W6129" i="4"/>
  <c r="X6129" i="4"/>
  <c r="S6130" i="4"/>
  <c r="T6130" i="4"/>
  <c r="U6130" i="4"/>
  <c r="V6130" i="4"/>
  <c r="W6130" i="4"/>
  <c r="X6130" i="4"/>
  <c r="S6131" i="4"/>
  <c r="T6131" i="4"/>
  <c r="U6131" i="4"/>
  <c r="V6131" i="4"/>
  <c r="W6131" i="4"/>
  <c r="X6131" i="4"/>
  <c r="S6132" i="4"/>
  <c r="T6132" i="4"/>
  <c r="U6132" i="4"/>
  <c r="V6132" i="4"/>
  <c r="W6132" i="4"/>
  <c r="X6132" i="4"/>
  <c r="S6133" i="4"/>
  <c r="T6133" i="4"/>
  <c r="U6133" i="4"/>
  <c r="V6133" i="4"/>
  <c r="W6133" i="4"/>
  <c r="X6133" i="4"/>
  <c r="S6134" i="4"/>
  <c r="T6134" i="4"/>
  <c r="U6134" i="4"/>
  <c r="V6134" i="4"/>
  <c r="W6134" i="4"/>
  <c r="X6134" i="4"/>
  <c r="S6135" i="4"/>
  <c r="T6135" i="4"/>
  <c r="U6135" i="4"/>
  <c r="V6135" i="4"/>
  <c r="W6135" i="4"/>
  <c r="X6135" i="4"/>
  <c r="S6136" i="4"/>
  <c r="T6136" i="4"/>
  <c r="U6136" i="4"/>
  <c r="V6136" i="4"/>
  <c r="W6136" i="4"/>
  <c r="X6136" i="4"/>
  <c r="S6137" i="4"/>
  <c r="T6137" i="4"/>
  <c r="U6137" i="4"/>
  <c r="V6137" i="4"/>
  <c r="W6137" i="4"/>
  <c r="X6137" i="4"/>
  <c r="S6138" i="4"/>
  <c r="T6138" i="4"/>
  <c r="U6138" i="4"/>
  <c r="V6138" i="4"/>
  <c r="W6138" i="4"/>
  <c r="X6138" i="4"/>
  <c r="S6139" i="4"/>
  <c r="T6139" i="4"/>
  <c r="U6139" i="4"/>
  <c r="V6139" i="4"/>
  <c r="W6139" i="4"/>
  <c r="X6139" i="4"/>
  <c r="S6140" i="4"/>
  <c r="T6140" i="4"/>
  <c r="U6140" i="4"/>
  <c r="V6140" i="4"/>
  <c r="W6140" i="4"/>
  <c r="X6140" i="4"/>
  <c r="S6141" i="4"/>
  <c r="T6141" i="4"/>
  <c r="U6141" i="4"/>
  <c r="V6141" i="4"/>
  <c r="W6141" i="4"/>
  <c r="X6141" i="4"/>
  <c r="S6142" i="4"/>
  <c r="T6142" i="4"/>
  <c r="U6142" i="4"/>
  <c r="V6142" i="4"/>
  <c r="W6142" i="4"/>
  <c r="X6142" i="4"/>
  <c r="S6143" i="4"/>
  <c r="T6143" i="4"/>
  <c r="U6143" i="4"/>
  <c r="V6143" i="4"/>
  <c r="W6143" i="4"/>
  <c r="X6143" i="4"/>
  <c r="S6144" i="4"/>
  <c r="T6144" i="4"/>
  <c r="U6144" i="4"/>
  <c r="V6144" i="4"/>
  <c r="W6144" i="4"/>
  <c r="X6144" i="4"/>
  <c r="S6145" i="4"/>
  <c r="T6145" i="4"/>
  <c r="U6145" i="4"/>
  <c r="V6145" i="4"/>
  <c r="W6145" i="4"/>
  <c r="X6145" i="4"/>
  <c r="S6146" i="4"/>
  <c r="T6146" i="4"/>
  <c r="U6146" i="4"/>
  <c r="V6146" i="4"/>
  <c r="W6146" i="4"/>
  <c r="X6146" i="4"/>
  <c r="S6147" i="4"/>
  <c r="T6147" i="4"/>
  <c r="U6147" i="4"/>
  <c r="V6147" i="4"/>
  <c r="W6147" i="4"/>
  <c r="X6147" i="4"/>
  <c r="S6148" i="4"/>
  <c r="T6148" i="4"/>
  <c r="U6148" i="4"/>
  <c r="V6148" i="4"/>
  <c r="W6148" i="4"/>
  <c r="X6148" i="4"/>
  <c r="S6149" i="4"/>
  <c r="T6149" i="4"/>
  <c r="U6149" i="4"/>
  <c r="V6149" i="4"/>
  <c r="W6149" i="4"/>
  <c r="X6149" i="4"/>
  <c r="S6150" i="4"/>
  <c r="T6150" i="4"/>
  <c r="U6150" i="4"/>
  <c r="V6150" i="4"/>
  <c r="W6150" i="4"/>
  <c r="X6150" i="4"/>
  <c r="S6151" i="4"/>
  <c r="T6151" i="4"/>
  <c r="U6151" i="4"/>
  <c r="V6151" i="4"/>
  <c r="W6151" i="4"/>
  <c r="X6151" i="4"/>
  <c r="S6152" i="4"/>
  <c r="T6152" i="4"/>
  <c r="U6152" i="4"/>
  <c r="V6152" i="4"/>
  <c r="W6152" i="4"/>
  <c r="X6152" i="4"/>
  <c r="S6153" i="4"/>
  <c r="T6153" i="4"/>
  <c r="U6153" i="4"/>
  <c r="V6153" i="4"/>
  <c r="W6153" i="4"/>
  <c r="X6153" i="4"/>
  <c r="S6154" i="4"/>
  <c r="T6154" i="4"/>
  <c r="U6154" i="4"/>
  <c r="V6154" i="4"/>
  <c r="W6154" i="4"/>
  <c r="X6154" i="4"/>
  <c r="S6155" i="4"/>
  <c r="T6155" i="4"/>
  <c r="U6155" i="4"/>
  <c r="V6155" i="4"/>
  <c r="W6155" i="4"/>
  <c r="X6155" i="4"/>
  <c r="S6156" i="4"/>
  <c r="T6156" i="4"/>
  <c r="U6156" i="4"/>
  <c r="V6156" i="4"/>
  <c r="W6156" i="4"/>
  <c r="X6156" i="4"/>
  <c r="S6157" i="4"/>
  <c r="T6157" i="4"/>
  <c r="U6157" i="4"/>
  <c r="V6157" i="4"/>
  <c r="W6157" i="4"/>
  <c r="X6157" i="4"/>
  <c r="S6158" i="4"/>
  <c r="T6158" i="4"/>
  <c r="U6158" i="4"/>
  <c r="V6158" i="4"/>
  <c r="W6158" i="4"/>
  <c r="X6158" i="4"/>
  <c r="S6159" i="4"/>
  <c r="T6159" i="4"/>
  <c r="U6159" i="4"/>
  <c r="V6159" i="4"/>
  <c r="W6159" i="4"/>
  <c r="X6159" i="4"/>
  <c r="S6160" i="4"/>
  <c r="T6160" i="4"/>
  <c r="U6160" i="4"/>
  <c r="V6160" i="4"/>
  <c r="W6160" i="4"/>
  <c r="X6160" i="4"/>
  <c r="S6161" i="4"/>
  <c r="T6161" i="4"/>
  <c r="U6161" i="4"/>
  <c r="V6161" i="4"/>
  <c r="W6161" i="4"/>
  <c r="X6161" i="4"/>
  <c r="S6162" i="4"/>
  <c r="T6162" i="4"/>
  <c r="U6162" i="4"/>
  <c r="V6162" i="4"/>
  <c r="W6162" i="4"/>
  <c r="X6162" i="4"/>
  <c r="S6163" i="4"/>
  <c r="T6163" i="4"/>
  <c r="U6163" i="4"/>
  <c r="V6163" i="4"/>
  <c r="W6163" i="4"/>
  <c r="X6163" i="4"/>
  <c r="S6164" i="4"/>
  <c r="T6164" i="4"/>
  <c r="U6164" i="4"/>
  <c r="V6164" i="4"/>
  <c r="W6164" i="4"/>
  <c r="X6164" i="4"/>
  <c r="S6165" i="4"/>
  <c r="T6165" i="4"/>
  <c r="U6165" i="4"/>
  <c r="V6165" i="4"/>
  <c r="W6165" i="4"/>
  <c r="X6165" i="4"/>
  <c r="S6166" i="4"/>
  <c r="T6166" i="4"/>
  <c r="U6166" i="4"/>
  <c r="V6166" i="4"/>
  <c r="W6166" i="4"/>
  <c r="X6166" i="4"/>
  <c r="S6167" i="4"/>
  <c r="T6167" i="4"/>
  <c r="U6167" i="4"/>
  <c r="V6167" i="4"/>
  <c r="W6167" i="4"/>
  <c r="X6167" i="4"/>
  <c r="S6168" i="4"/>
  <c r="T6168" i="4"/>
  <c r="U6168" i="4"/>
  <c r="V6168" i="4"/>
  <c r="W6168" i="4"/>
  <c r="X6168" i="4"/>
  <c r="S6169" i="4"/>
  <c r="T6169" i="4"/>
  <c r="U6169" i="4"/>
  <c r="V6169" i="4"/>
  <c r="W6169" i="4"/>
  <c r="X6169" i="4"/>
  <c r="S6170" i="4"/>
  <c r="T6170" i="4"/>
  <c r="U6170" i="4"/>
  <c r="V6170" i="4"/>
  <c r="W6170" i="4"/>
  <c r="X6170" i="4"/>
  <c r="S6171" i="4"/>
  <c r="T6171" i="4"/>
  <c r="U6171" i="4"/>
  <c r="V6171" i="4"/>
  <c r="W6171" i="4"/>
  <c r="X6171" i="4"/>
  <c r="S6172" i="4"/>
  <c r="T6172" i="4"/>
  <c r="U6172" i="4"/>
  <c r="V6172" i="4"/>
  <c r="W6172" i="4"/>
  <c r="X6172" i="4"/>
  <c r="S6173" i="4"/>
  <c r="T6173" i="4"/>
  <c r="U6173" i="4"/>
  <c r="V6173" i="4"/>
  <c r="W6173" i="4"/>
  <c r="X6173" i="4"/>
  <c r="S6174" i="4"/>
  <c r="T6174" i="4"/>
  <c r="U6174" i="4"/>
  <c r="V6174" i="4"/>
  <c r="W6174" i="4"/>
  <c r="X6174" i="4"/>
  <c r="S6175" i="4"/>
  <c r="T6175" i="4"/>
  <c r="U6175" i="4"/>
  <c r="V6175" i="4"/>
  <c r="W6175" i="4"/>
  <c r="X6175" i="4"/>
  <c r="S6176" i="4"/>
  <c r="T6176" i="4"/>
  <c r="U6176" i="4"/>
  <c r="V6176" i="4"/>
  <c r="W6176" i="4"/>
  <c r="X6176" i="4"/>
  <c r="S6177" i="4"/>
  <c r="T6177" i="4"/>
  <c r="U6177" i="4"/>
  <c r="V6177" i="4"/>
  <c r="W6177" i="4"/>
  <c r="X6177" i="4"/>
  <c r="S6178" i="4"/>
  <c r="T6178" i="4"/>
  <c r="U6178" i="4"/>
  <c r="V6178" i="4"/>
  <c r="W6178" i="4"/>
  <c r="X6178" i="4"/>
  <c r="S6179" i="4"/>
  <c r="T6179" i="4"/>
  <c r="U6179" i="4"/>
  <c r="V6179" i="4"/>
  <c r="W6179" i="4"/>
  <c r="X6179" i="4"/>
  <c r="S6180" i="4"/>
  <c r="T6180" i="4"/>
  <c r="U6180" i="4"/>
  <c r="V6180" i="4"/>
  <c r="W6180" i="4"/>
  <c r="X6180" i="4"/>
  <c r="S6181" i="4"/>
  <c r="T6181" i="4"/>
  <c r="U6181" i="4"/>
  <c r="V6181" i="4"/>
  <c r="W6181" i="4"/>
  <c r="X6181" i="4"/>
  <c r="S6182" i="4"/>
  <c r="T6182" i="4"/>
  <c r="U6182" i="4"/>
  <c r="V6182" i="4"/>
  <c r="W6182" i="4"/>
  <c r="X6182" i="4"/>
  <c r="S6183" i="4"/>
  <c r="T6183" i="4"/>
  <c r="U6183" i="4"/>
  <c r="V6183" i="4"/>
  <c r="W6183" i="4"/>
  <c r="X6183" i="4"/>
  <c r="S6184" i="4"/>
  <c r="T6184" i="4"/>
  <c r="U6184" i="4"/>
  <c r="V6184" i="4"/>
  <c r="W6184" i="4"/>
  <c r="X6184" i="4"/>
  <c r="S6185" i="4"/>
  <c r="T6185" i="4"/>
  <c r="U6185" i="4"/>
  <c r="V6185" i="4"/>
  <c r="W6185" i="4"/>
  <c r="X6185" i="4"/>
  <c r="S6186" i="4"/>
  <c r="T6186" i="4"/>
  <c r="U6186" i="4"/>
  <c r="V6186" i="4"/>
  <c r="W6186" i="4"/>
  <c r="X6186" i="4"/>
  <c r="S6187" i="4"/>
  <c r="T6187" i="4"/>
  <c r="U6187" i="4"/>
  <c r="V6187" i="4"/>
  <c r="W6187" i="4"/>
  <c r="X6187" i="4"/>
  <c r="S6188" i="4"/>
  <c r="T6188" i="4"/>
  <c r="U6188" i="4"/>
  <c r="V6188" i="4"/>
  <c r="W6188" i="4"/>
  <c r="X6188" i="4"/>
  <c r="S6189" i="4"/>
  <c r="T6189" i="4"/>
  <c r="U6189" i="4"/>
  <c r="V6189" i="4"/>
  <c r="W6189" i="4"/>
  <c r="X6189" i="4"/>
  <c r="S6190" i="4"/>
  <c r="T6190" i="4"/>
  <c r="U6190" i="4"/>
  <c r="V6190" i="4"/>
  <c r="W6190" i="4"/>
  <c r="X6190" i="4"/>
  <c r="S6191" i="4"/>
  <c r="T6191" i="4"/>
  <c r="U6191" i="4"/>
  <c r="V6191" i="4"/>
  <c r="W6191" i="4"/>
  <c r="X6191" i="4"/>
  <c r="S6192" i="4"/>
  <c r="T6192" i="4"/>
  <c r="U6192" i="4"/>
  <c r="V6192" i="4"/>
  <c r="W6192" i="4"/>
  <c r="X6192" i="4"/>
  <c r="S6193" i="4"/>
  <c r="T6193" i="4"/>
  <c r="U6193" i="4"/>
  <c r="V6193" i="4"/>
  <c r="W6193" i="4"/>
  <c r="X6193" i="4"/>
  <c r="S6194" i="4"/>
  <c r="T6194" i="4"/>
  <c r="U6194" i="4"/>
  <c r="V6194" i="4"/>
  <c r="W6194" i="4"/>
  <c r="X6194" i="4"/>
  <c r="S6195" i="4"/>
  <c r="T6195" i="4"/>
  <c r="U6195" i="4"/>
  <c r="V6195" i="4"/>
  <c r="W6195" i="4"/>
  <c r="X6195" i="4"/>
  <c r="S6196" i="4"/>
  <c r="T6196" i="4"/>
  <c r="U6196" i="4"/>
  <c r="V6196" i="4"/>
  <c r="W6196" i="4"/>
  <c r="X6196" i="4"/>
  <c r="S6197" i="4"/>
  <c r="T6197" i="4"/>
  <c r="U6197" i="4"/>
  <c r="V6197" i="4"/>
  <c r="W6197" i="4"/>
  <c r="X6197" i="4"/>
  <c r="S6198" i="4"/>
  <c r="T6198" i="4"/>
  <c r="U6198" i="4"/>
  <c r="V6198" i="4"/>
  <c r="W6198" i="4"/>
  <c r="X6198" i="4"/>
  <c r="S6199" i="4"/>
  <c r="T6199" i="4"/>
  <c r="U6199" i="4"/>
  <c r="V6199" i="4"/>
  <c r="W6199" i="4"/>
  <c r="X6199" i="4"/>
  <c r="S6200" i="4"/>
  <c r="T6200" i="4"/>
  <c r="U6200" i="4"/>
  <c r="V6200" i="4"/>
  <c r="W6200" i="4"/>
  <c r="X6200" i="4"/>
  <c r="S6201" i="4"/>
  <c r="T6201" i="4"/>
  <c r="U6201" i="4"/>
  <c r="V6201" i="4"/>
  <c r="W6201" i="4"/>
  <c r="X6201" i="4"/>
  <c r="S6202" i="4"/>
  <c r="T6202" i="4"/>
  <c r="U6202" i="4"/>
  <c r="V6202" i="4"/>
  <c r="W6202" i="4"/>
  <c r="X6202" i="4"/>
  <c r="S6203" i="4"/>
  <c r="T6203" i="4"/>
  <c r="U6203" i="4"/>
  <c r="V6203" i="4"/>
  <c r="W6203" i="4"/>
  <c r="X6203" i="4"/>
  <c r="S6204" i="4"/>
  <c r="T6204" i="4"/>
  <c r="U6204" i="4"/>
  <c r="V6204" i="4"/>
  <c r="W6204" i="4"/>
  <c r="X6204" i="4"/>
  <c r="S6205" i="4"/>
  <c r="T6205" i="4"/>
  <c r="U6205" i="4"/>
  <c r="V6205" i="4"/>
  <c r="W6205" i="4"/>
  <c r="X6205" i="4"/>
  <c r="S6206" i="4"/>
  <c r="T6206" i="4"/>
  <c r="U6206" i="4"/>
  <c r="V6206" i="4"/>
  <c r="W6206" i="4"/>
  <c r="X6206" i="4"/>
  <c r="S6207" i="4"/>
  <c r="T6207" i="4"/>
  <c r="U6207" i="4"/>
  <c r="V6207" i="4"/>
  <c r="W6207" i="4"/>
  <c r="X6207" i="4"/>
  <c r="S6208" i="4"/>
  <c r="T6208" i="4"/>
  <c r="U6208" i="4"/>
  <c r="V6208" i="4"/>
  <c r="W6208" i="4"/>
  <c r="X6208" i="4"/>
  <c r="S6209" i="4"/>
  <c r="T6209" i="4"/>
  <c r="U6209" i="4"/>
  <c r="V6209" i="4"/>
  <c r="W6209" i="4"/>
  <c r="X6209" i="4"/>
  <c r="S6210" i="4"/>
  <c r="T6210" i="4"/>
  <c r="U6210" i="4"/>
  <c r="V6210" i="4"/>
  <c r="W6210" i="4"/>
  <c r="X6210" i="4"/>
  <c r="S6211" i="4"/>
  <c r="T6211" i="4"/>
  <c r="U6211" i="4"/>
  <c r="V6211" i="4"/>
  <c r="W6211" i="4"/>
  <c r="X6211" i="4"/>
  <c r="S6212" i="4"/>
  <c r="T6212" i="4"/>
  <c r="U6212" i="4"/>
  <c r="V6212" i="4"/>
  <c r="W6212" i="4"/>
  <c r="X6212" i="4"/>
  <c r="S6213" i="4"/>
  <c r="T6213" i="4"/>
  <c r="U6213" i="4"/>
  <c r="V6213" i="4"/>
  <c r="W6213" i="4"/>
  <c r="X6213" i="4"/>
  <c r="S6214" i="4"/>
  <c r="T6214" i="4"/>
  <c r="U6214" i="4"/>
  <c r="V6214" i="4"/>
  <c r="W6214" i="4"/>
  <c r="X6214" i="4"/>
  <c r="S6215" i="4"/>
  <c r="T6215" i="4"/>
  <c r="U6215" i="4"/>
  <c r="V6215" i="4"/>
  <c r="W6215" i="4"/>
  <c r="X6215" i="4"/>
  <c r="S6216" i="4"/>
  <c r="T6216" i="4"/>
  <c r="U6216" i="4"/>
  <c r="V6216" i="4"/>
  <c r="W6216" i="4"/>
  <c r="X6216" i="4"/>
  <c r="S6217" i="4"/>
  <c r="T6217" i="4"/>
  <c r="U6217" i="4"/>
  <c r="V6217" i="4"/>
  <c r="W6217" i="4"/>
  <c r="X6217" i="4"/>
  <c r="S6218" i="4"/>
  <c r="T6218" i="4"/>
  <c r="U6218" i="4"/>
  <c r="V6218" i="4"/>
  <c r="W6218" i="4"/>
  <c r="X6218" i="4"/>
  <c r="S6219" i="4"/>
  <c r="T6219" i="4"/>
  <c r="U6219" i="4"/>
  <c r="V6219" i="4"/>
  <c r="W6219" i="4"/>
  <c r="X6219" i="4"/>
  <c r="S6220" i="4"/>
  <c r="T6220" i="4"/>
  <c r="U6220" i="4"/>
  <c r="V6220" i="4"/>
  <c r="W6220" i="4"/>
  <c r="X6220" i="4"/>
  <c r="S6221" i="4"/>
  <c r="T6221" i="4"/>
  <c r="U6221" i="4"/>
  <c r="V6221" i="4"/>
  <c r="W6221" i="4"/>
  <c r="X6221" i="4"/>
  <c r="S6222" i="4"/>
  <c r="T6222" i="4"/>
  <c r="U6222" i="4"/>
  <c r="V6222" i="4"/>
  <c r="W6222" i="4"/>
  <c r="X6222" i="4"/>
  <c r="S6223" i="4"/>
  <c r="T6223" i="4"/>
  <c r="U6223" i="4"/>
  <c r="V6223" i="4"/>
  <c r="W6223" i="4"/>
  <c r="X6223" i="4"/>
  <c r="S6224" i="4"/>
  <c r="T6224" i="4"/>
  <c r="U6224" i="4"/>
  <c r="V6224" i="4"/>
  <c r="W6224" i="4"/>
  <c r="X6224" i="4"/>
  <c r="S6225" i="4"/>
  <c r="T6225" i="4"/>
  <c r="U6225" i="4"/>
  <c r="V6225" i="4"/>
  <c r="W6225" i="4"/>
  <c r="X6225" i="4"/>
  <c r="S6226" i="4"/>
  <c r="T6226" i="4"/>
  <c r="U6226" i="4"/>
  <c r="V6226" i="4"/>
  <c r="W6226" i="4"/>
  <c r="X6226" i="4"/>
  <c r="S6227" i="4"/>
  <c r="T6227" i="4"/>
  <c r="U6227" i="4"/>
  <c r="V6227" i="4"/>
  <c r="W6227" i="4"/>
  <c r="X6227" i="4"/>
  <c r="S6228" i="4"/>
  <c r="T6228" i="4"/>
  <c r="U6228" i="4"/>
  <c r="V6228" i="4"/>
  <c r="W6228" i="4"/>
  <c r="X6228" i="4"/>
  <c r="S6229" i="4"/>
  <c r="T6229" i="4"/>
  <c r="U6229" i="4"/>
  <c r="V6229" i="4"/>
  <c r="W6229" i="4"/>
  <c r="X6229" i="4"/>
  <c r="S6230" i="4"/>
  <c r="T6230" i="4"/>
  <c r="U6230" i="4"/>
  <c r="V6230" i="4"/>
  <c r="W6230" i="4"/>
  <c r="X6230" i="4"/>
  <c r="S6231" i="4"/>
  <c r="T6231" i="4"/>
  <c r="U6231" i="4"/>
  <c r="V6231" i="4"/>
  <c r="W6231" i="4"/>
  <c r="X6231" i="4"/>
  <c r="S6232" i="4"/>
  <c r="T6232" i="4"/>
  <c r="U6232" i="4"/>
  <c r="V6232" i="4"/>
  <c r="W6232" i="4"/>
  <c r="X6232" i="4"/>
  <c r="S6233" i="4"/>
  <c r="T6233" i="4"/>
  <c r="U6233" i="4"/>
  <c r="V6233" i="4"/>
  <c r="W6233" i="4"/>
  <c r="X6233" i="4"/>
  <c r="S6234" i="4"/>
  <c r="T6234" i="4"/>
  <c r="U6234" i="4"/>
  <c r="V6234" i="4"/>
  <c r="W6234" i="4"/>
  <c r="X6234" i="4"/>
  <c r="S6235" i="4"/>
  <c r="T6235" i="4"/>
  <c r="U6235" i="4"/>
  <c r="V6235" i="4"/>
  <c r="W6235" i="4"/>
  <c r="X6235" i="4"/>
  <c r="S6236" i="4"/>
  <c r="T6236" i="4"/>
  <c r="U6236" i="4"/>
  <c r="V6236" i="4"/>
  <c r="W6236" i="4"/>
  <c r="X6236" i="4"/>
  <c r="S6237" i="4"/>
  <c r="T6237" i="4"/>
  <c r="U6237" i="4"/>
  <c r="V6237" i="4"/>
  <c r="W6237" i="4"/>
  <c r="X6237" i="4"/>
  <c r="S6238" i="4"/>
  <c r="T6238" i="4"/>
  <c r="U6238" i="4"/>
  <c r="V6238" i="4"/>
  <c r="W6238" i="4"/>
  <c r="X6238" i="4"/>
  <c r="S6239" i="4"/>
  <c r="T6239" i="4"/>
  <c r="U6239" i="4"/>
  <c r="V6239" i="4"/>
  <c r="W6239" i="4"/>
  <c r="X6239" i="4"/>
  <c r="S6240" i="4"/>
  <c r="T6240" i="4"/>
  <c r="U6240" i="4"/>
  <c r="V6240" i="4"/>
  <c r="W6240" i="4"/>
  <c r="X6240" i="4"/>
  <c r="S6241" i="4"/>
  <c r="T6241" i="4"/>
  <c r="U6241" i="4"/>
  <c r="V6241" i="4"/>
  <c r="W6241" i="4"/>
  <c r="X6241" i="4"/>
  <c r="S6242" i="4"/>
  <c r="T6242" i="4"/>
  <c r="U6242" i="4"/>
  <c r="V6242" i="4"/>
  <c r="W6242" i="4"/>
  <c r="X6242" i="4"/>
  <c r="S6243" i="4"/>
  <c r="T6243" i="4"/>
  <c r="U6243" i="4"/>
  <c r="V6243" i="4"/>
  <c r="W6243" i="4"/>
  <c r="X6243" i="4"/>
  <c r="S6244" i="4"/>
  <c r="T6244" i="4"/>
  <c r="U6244" i="4"/>
  <c r="V6244" i="4"/>
  <c r="W6244" i="4"/>
  <c r="X6244" i="4"/>
  <c r="S6245" i="4"/>
  <c r="T6245" i="4"/>
  <c r="U6245" i="4"/>
  <c r="V6245" i="4"/>
  <c r="W6245" i="4"/>
  <c r="X6245" i="4"/>
  <c r="S6246" i="4"/>
  <c r="T6246" i="4"/>
  <c r="U6246" i="4"/>
  <c r="V6246" i="4"/>
  <c r="W6246" i="4"/>
  <c r="X6246" i="4"/>
  <c r="S6247" i="4"/>
  <c r="T6247" i="4"/>
  <c r="U6247" i="4"/>
  <c r="V6247" i="4"/>
  <c r="W6247" i="4"/>
  <c r="X6247" i="4"/>
  <c r="S6248" i="4"/>
  <c r="T6248" i="4"/>
  <c r="U6248" i="4"/>
  <c r="V6248" i="4"/>
  <c r="W6248" i="4"/>
  <c r="X6248" i="4"/>
  <c r="S6249" i="4"/>
  <c r="T6249" i="4"/>
  <c r="U6249" i="4"/>
  <c r="V6249" i="4"/>
  <c r="W6249" i="4"/>
  <c r="X6249" i="4"/>
  <c r="S6250" i="4"/>
  <c r="T6250" i="4"/>
  <c r="U6250" i="4"/>
  <c r="V6250" i="4"/>
  <c r="W6250" i="4"/>
  <c r="X6250" i="4"/>
  <c r="S6251" i="4"/>
  <c r="T6251" i="4"/>
  <c r="U6251" i="4"/>
  <c r="V6251" i="4"/>
  <c r="W6251" i="4"/>
  <c r="X6251" i="4"/>
  <c r="S6252" i="4"/>
  <c r="T6252" i="4"/>
  <c r="U6252" i="4"/>
  <c r="V6252" i="4"/>
  <c r="W6252" i="4"/>
  <c r="X6252" i="4"/>
  <c r="S6253" i="4"/>
  <c r="T6253" i="4"/>
  <c r="U6253" i="4"/>
  <c r="V6253" i="4"/>
  <c r="W6253" i="4"/>
  <c r="X6253" i="4"/>
  <c r="S6254" i="4"/>
  <c r="T6254" i="4"/>
  <c r="U6254" i="4"/>
  <c r="V6254" i="4"/>
  <c r="W6254" i="4"/>
  <c r="X6254" i="4"/>
  <c r="S6255" i="4"/>
  <c r="T6255" i="4"/>
  <c r="U6255" i="4"/>
  <c r="V6255" i="4"/>
  <c r="W6255" i="4"/>
  <c r="X6255" i="4"/>
  <c r="S6256" i="4"/>
  <c r="T6256" i="4"/>
  <c r="U6256" i="4"/>
  <c r="V6256" i="4"/>
  <c r="W6256" i="4"/>
  <c r="X6256" i="4"/>
  <c r="S6257" i="4"/>
  <c r="T6257" i="4"/>
  <c r="U6257" i="4"/>
  <c r="V6257" i="4"/>
  <c r="W6257" i="4"/>
  <c r="X6257" i="4"/>
  <c r="S6258" i="4"/>
  <c r="T6258" i="4"/>
  <c r="U6258" i="4"/>
  <c r="V6258" i="4"/>
  <c r="W6258" i="4"/>
  <c r="X6258" i="4"/>
  <c r="S6259" i="4"/>
  <c r="T6259" i="4"/>
  <c r="U6259" i="4"/>
  <c r="V6259" i="4"/>
  <c r="W6259" i="4"/>
  <c r="X6259" i="4"/>
  <c r="S6260" i="4"/>
  <c r="T6260" i="4"/>
  <c r="U6260" i="4"/>
  <c r="V6260" i="4"/>
  <c r="W6260" i="4"/>
  <c r="X6260" i="4"/>
  <c r="S6261" i="4"/>
  <c r="T6261" i="4"/>
  <c r="U6261" i="4"/>
  <c r="V6261" i="4"/>
  <c r="W6261" i="4"/>
  <c r="X6261" i="4"/>
  <c r="S6262" i="4"/>
  <c r="T6262" i="4"/>
  <c r="U6262" i="4"/>
  <c r="V6262" i="4"/>
  <c r="W6262" i="4"/>
  <c r="X6262" i="4"/>
  <c r="S6263" i="4"/>
  <c r="T6263" i="4"/>
  <c r="U6263" i="4"/>
  <c r="V6263" i="4"/>
  <c r="W6263" i="4"/>
  <c r="X6263" i="4"/>
  <c r="S6264" i="4"/>
  <c r="T6264" i="4"/>
  <c r="U6264" i="4"/>
  <c r="V6264" i="4"/>
  <c r="W6264" i="4"/>
  <c r="X6264" i="4"/>
  <c r="S6265" i="4"/>
  <c r="T6265" i="4"/>
  <c r="U6265" i="4"/>
  <c r="V6265" i="4"/>
  <c r="W6265" i="4"/>
  <c r="X6265" i="4"/>
  <c r="S6266" i="4"/>
  <c r="T6266" i="4"/>
  <c r="U6266" i="4"/>
  <c r="V6266" i="4"/>
  <c r="W6266" i="4"/>
  <c r="X6266" i="4"/>
  <c r="S6267" i="4"/>
  <c r="T6267" i="4"/>
  <c r="U6267" i="4"/>
  <c r="V6267" i="4"/>
  <c r="W6267" i="4"/>
  <c r="X6267" i="4"/>
  <c r="S6268" i="4"/>
  <c r="T6268" i="4"/>
  <c r="U6268" i="4"/>
  <c r="V6268" i="4"/>
  <c r="W6268" i="4"/>
  <c r="X6268" i="4"/>
  <c r="S6269" i="4"/>
  <c r="T6269" i="4"/>
  <c r="U6269" i="4"/>
  <c r="V6269" i="4"/>
  <c r="W6269" i="4"/>
  <c r="X6269" i="4"/>
  <c r="S6270" i="4"/>
  <c r="T6270" i="4"/>
  <c r="U6270" i="4"/>
  <c r="V6270" i="4"/>
  <c r="W6270" i="4"/>
  <c r="X6270" i="4"/>
  <c r="S6271" i="4"/>
  <c r="T6271" i="4"/>
  <c r="U6271" i="4"/>
  <c r="V6271" i="4"/>
  <c r="W6271" i="4"/>
  <c r="X6271" i="4"/>
  <c r="S6272" i="4"/>
  <c r="T6272" i="4"/>
  <c r="U6272" i="4"/>
  <c r="V6272" i="4"/>
  <c r="W6272" i="4"/>
  <c r="X6272" i="4"/>
  <c r="S6273" i="4"/>
  <c r="T6273" i="4"/>
  <c r="U6273" i="4"/>
  <c r="V6273" i="4"/>
  <c r="W6273" i="4"/>
  <c r="X6273" i="4"/>
  <c r="S6274" i="4"/>
  <c r="T6274" i="4"/>
  <c r="U6274" i="4"/>
  <c r="V6274" i="4"/>
  <c r="W6274" i="4"/>
  <c r="X6274" i="4"/>
  <c r="S6275" i="4"/>
  <c r="T6275" i="4"/>
  <c r="U6275" i="4"/>
  <c r="V6275" i="4"/>
  <c r="W6275" i="4"/>
  <c r="X6275" i="4"/>
  <c r="S6276" i="4"/>
  <c r="T6276" i="4"/>
  <c r="U6276" i="4"/>
  <c r="V6276" i="4"/>
  <c r="W6276" i="4"/>
  <c r="X6276" i="4"/>
  <c r="S6277" i="4"/>
  <c r="T6277" i="4"/>
  <c r="U6277" i="4"/>
  <c r="V6277" i="4"/>
  <c r="W6277" i="4"/>
  <c r="X6277" i="4"/>
  <c r="S6278" i="4"/>
  <c r="T6278" i="4"/>
  <c r="U6278" i="4"/>
  <c r="V6278" i="4"/>
  <c r="W6278" i="4"/>
  <c r="X6278" i="4"/>
  <c r="S6279" i="4"/>
  <c r="T6279" i="4"/>
  <c r="U6279" i="4"/>
  <c r="V6279" i="4"/>
  <c r="W6279" i="4"/>
  <c r="X6279" i="4"/>
  <c r="S6280" i="4"/>
  <c r="T6280" i="4"/>
  <c r="U6280" i="4"/>
  <c r="V6280" i="4"/>
  <c r="W6280" i="4"/>
  <c r="X6280" i="4"/>
  <c r="S6281" i="4"/>
  <c r="T6281" i="4"/>
  <c r="U6281" i="4"/>
  <c r="V6281" i="4"/>
  <c r="W6281" i="4"/>
  <c r="X6281" i="4"/>
  <c r="S6282" i="4"/>
  <c r="T6282" i="4"/>
  <c r="U6282" i="4"/>
  <c r="V6282" i="4"/>
  <c r="W6282" i="4"/>
  <c r="X6282" i="4"/>
  <c r="S6283" i="4"/>
  <c r="T6283" i="4"/>
  <c r="U6283" i="4"/>
  <c r="V6283" i="4"/>
  <c r="W6283" i="4"/>
  <c r="X6283" i="4"/>
  <c r="S6284" i="4"/>
  <c r="T6284" i="4"/>
  <c r="U6284" i="4"/>
  <c r="V6284" i="4"/>
  <c r="W6284" i="4"/>
  <c r="X6284" i="4"/>
  <c r="S6285" i="4"/>
  <c r="T6285" i="4"/>
  <c r="U6285" i="4"/>
  <c r="V6285" i="4"/>
  <c r="W6285" i="4"/>
  <c r="X6285" i="4"/>
  <c r="S6286" i="4"/>
  <c r="T6286" i="4"/>
  <c r="U6286" i="4"/>
  <c r="V6286" i="4"/>
  <c r="W6286" i="4"/>
  <c r="X6286" i="4"/>
  <c r="S6287" i="4"/>
  <c r="T6287" i="4"/>
  <c r="U6287" i="4"/>
  <c r="V6287" i="4"/>
  <c r="W6287" i="4"/>
  <c r="X6287" i="4"/>
  <c r="S6288" i="4"/>
  <c r="T6288" i="4"/>
  <c r="U6288" i="4"/>
  <c r="V6288" i="4"/>
  <c r="W6288" i="4"/>
  <c r="X6288" i="4"/>
  <c r="S6289" i="4"/>
  <c r="T6289" i="4"/>
  <c r="U6289" i="4"/>
  <c r="V6289" i="4"/>
  <c r="W6289" i="4"/>
  <c r="X6289" i="4"/>
  <c r="S6290" i="4"/>
  <c r="T6290" i="4"/>
  <c r="U6290" i="4"/>
  <c r="V6290" i="4"/>
  <c r="W6290" i="4"/>
  <c r="X6290" i="4"/>
  <c r="S6291" i="4"/>
  <c r="T6291" i="4"/>
  <c r="U6291" i="4"/>
  <c r="V6291" i="4"/>
  <c r="W6291" i="4"/>
  <c r="X6291" i="4"/>
  <c r="S6292" i="4"/>
  <c r="T6292" i="4"/>
  <c r="U6292" i="4"/>
  <c r="V6292" i="4"/>
  <c r="W6292" i="4"/>
  <c r="X6292" i="4"/>
  <c r="S6293" i="4"/>
  <c r="T6293" i="4"/>
  <c r="U6293" i="4"/>
  <c r="V6293" i="4"/>
  <c r="W6293" i="4"/>
  <c r="X6293" i="4"/>
  <c r="S6294" i="4"/>
  <c r="T6294" i="4"/>
  <c r="U6294" i="4"/>
  <c r="V6294" i="4"/>
  <c r="W6294" i="4"/>
  <c r="X6294" i="4"/>
  <c r="S6295" i="4"/>
  <c r="T6295" i="4"/>
  <c r="U6295" i="4"/>
  <c r="V6295" i="4"/>
  <c r="W6295" i="4"/>
  <c r="X6295" i="4"/>
  <c r="S6296" i="4"/>
  <c r="T6296" i="4"/>
  <c r="U6296" i="4"/>
  <c r="V6296" i="4"/>
  <c r="W6296" i="4"/>
  <c r="X6296" i="4"/>
  <c r="S6297" i="4"/>
  <c r="T6297" i="4"/>
  <c r="U6297" i="4"/>
  <c r="V6297" i="4"/>
  <c r="W6297" i="4"/>
  <c r="X6297" i="4"/>
  <c r="S6298" i="4"/>
  <c r="T6298" i="4"/>
  <c r="U6298" i="4"/>
  <c r="V6298" i="4"/>
  <c r="W6298" i="4"/>
  <c r="X6298" i="4"/>
  <c r="S6299" i="4"/>
  <c r="T6299" i="4"/>
  <c r="U6299" i="4"/>
  <c r="V6299" i="4"/>
  <c r="W6299" i="4"/>
  <c r="X6299" i="4"/>
  <c r="S6300" i="4"/>
  <c r="T6300" i="4"/>
  <c r="U6300" i="4"/>
  <c r="V6300" i="4"/>
  <c r="W6300" i="4"/>
  <c r="X6300" i="4"/>
  <c r="S6301" i="4"/>
  <c r="T6301" i="4"/>
  <c r="U6301" i="4"/>
  <c r="V6301" i="4"/>
  <c r="W6301" i="4"/>
  <c r="X6301" i="4"/>
  <c r="S6302" i="4"/>
  <c r="T6302" i="4"/>
  <c r="U6302" i="4"/>
  <c r="V6302" i="4"/>
  <c r="W6302" i="4"/>
  <c r="X6302" i="4"/>
  <c r="S6303" i="4"/>
  <c r="T6303" i="4"/>
  <c r="U6303" i="4"/>
  <c r="V6303" i="4"/>
  <c r="W6303" i="4"/>
  <c r="X6303" i="4"/>
  <c r="S6304" i="4"/>
  <c r="T6304" i="4"/>
  <c r="U6304" i="4"/>
  <c r="V6304" i="4"/>
  <c r="W6304" i="4"/>
  <c r="X6304" i="4"/>
  <c r="S6305" i="4"/>
  <c r="T6305" i="4"/>
  <c r="U6305" i="4"/>
  <c r="V6305" i="4"/>
  <c r="W6305" i="4"/>
  <c r="X6305" i="4"/>
  <c r="S6306" i="4"/>
  <c r="T6306" i="4"/>
  <c r="U6306" i="4"/>
  <c r="V6306" i="4"/>
  <c r="W6306" i="4"/>
  <c r="X6306" i="4"/>
  <c r="S6307" i="4"/>
  <c r="T6307" i="4"/>
  <c r="U6307" i="4"/>
  <c r="V6307" i="4"/>
  <c r="W6307" i="4"/>
  <c r="X6307" i="4"/>
  <c r="S6308" i="4"/>
  <c r="T6308" i="4"/>
  <c r="U6308" i="4"/>
  <c r="V6308" i="4"/>
  <c r="W6308" i="4"/>
  <c r="X6308" i="4"/>
  <c r="S6309" i="4"/>
  <c r="T6309" i="4"/>
  <c r="U6309" i="4"/>
  <c r="V6309" i="4"/>
  <c r="W6309" i="4"/>
  <c r="X6309" i="4"/>
  <c r="S6310" i="4"/>
  <c r="T6310" i="4"/>
  <c r="U6310" i="4"/>
  <c r="V6310" i="4"/>
  <c r="W6310" i="4"/>
  <c r="X6310" i="4"/>
  <c r="S6311" i="4"/>
  <c r="T6311" i="4"/>
  <c r="U6311" i="4"/>
  <c r="V6311" i="4"/>
  <c r="W6311" i="4"/>
  <c r="X6311" i="4"/>
  <c r="S6312" i="4"/>
  <c r="T6312" i="4"/>
  <c r="U6312" i="4"/>
  <c r="V6312" i="4"/>
  <c r="W6312" i="4"/>
  <c r="X6312" i="4"/>
  <c r="S6313" i="4"/>
  <c r="T6313" i="4"/>
  <c r="U6313" i="4"/>
  <c r="V6313" i="4"/>
  <c r="W6313" i="4"/>
  <c r="X6313" i="4"/>
  <c r="S6314" i="4"/>
  <c r="T6314" i="4"/>
  <c r="U6314" i="4"/>
  <c r="V6314" i="4"/>
  <c r="W6314" i="4"/>
  <c r="X6314" i="4"/>
  <c r="S6315" i="4"/>
  <c r="T6315" i="4"/>
  <c r="U6315" i="4"/>
  <c r="V6315" i="4"/>
  <c r="W6315" i="4"/>
  <c r="X6315" i="4"/>
  <c r="S6316" i="4"/>
  <c r="T6316" i="4"/>
  <c r="U6316" i="4"/>
  <c r="V6316" i="4"/>
  <c r="W6316" i="4"/>
  <c r="X6316" i="4"/>
  <c r="S6317" i="4"/>
  <c r="T6317" i="4"/>
  <c r="U6317" i="4"/>
  <c r="V6317" i="4"/>
  <c r="W6317" i="4"/>
  <c r="X6317" i="4"/>
  <c r="S6318" i="4"/>
  <c r="T6318" i="4"/>
  <c r="U6318" i="4"/>
  <c r="V6318" i="4"/>
  <c r="W6318" i="4"/>
  <c r="X6318" i="4"/>
  <c r="S6319" i="4"/>
  <c r="T6319" i="4"/>
  <c r="U6319" i="4"/>
  <c r="V6319" i="4"/>
  <c r="W6319" i="4"/>
  <c r="X6319" i="4"/>
  <c r="S6320" i="4"/>
  <c r="T6320" i="4"/>
  <c r="U6320" i="4"/>
  <c r="V6320" i="4"/>
  <c r="W6320" i="4"/>
  <c r="X6320" i="4"/>
  <c r="S6321" i="4"/>
  <c r="T6321" i="4"/>
  <c r="U6321" i="4"/>
  <c r="V6321" i="4"/>
  <c r="W6321" i="4"/>
  <c r="X6321" i="4"/>
  <c r="S6322" i="4"/>
  <c r="T6322" i="4"/>
  <c r="U6322" i="4"/>
  <c r="V6322" i="4"/>
  <c r="W6322" i="4"/>
  <c r="X6322" i="4"/>
  <c r="S6323" i="4"/>
  <c r="T6323" i="4"/>
  <c r="U6323" i="4"/>
  <c r="V6323" i="4"/>
  <c r="W6323" i="4"/>
  <c r="X6323" i="4"/>
  <c r="S6324" i="4"/>
  <c r="T6324" i="4"/>
  <c r="U6324" i="4"/>
  <c r="V6324" i="4"/>
  <c r="W6324" i="4"/>
  <c r="X6324" i="4"/>
  <c r="S6325" i="4"/>
  <c r="T6325" i="4"/>
  <c r="U6325" i="4"/>
  <c r="V6325" i="4"/>
  <c r="W6325" i="4"/>
  <c r="X6325" i="4"/>
  <c r="S6326" i="4"/>
  <c r="T6326" i="4"/>
  <c r="U6326" i="4"/>
  <c r="V6326" i="4"/>
  <c r="W6326" i="4"/>
  <c r="X6326" i="4"/>
  <c r="S6327" i="4"/>
  <c r="T6327" i="4"/>
  <c r="U6327" i="4"/>
  <c r="V6327" i="4"/>
  <c r="W6327" i="4"/>
  <c r="X6327" i="4"/>
  <c r="S6328" i="4"/>
  <c r="T6328" i="4"/>
  <c r="U6328" i="4"/>
  <c r="V6328" i="4"/>
  <c r="W6328" i="4"/>
  <c r="X6328" i="4"/>
  <c r="S6329" i="4"/>
  <c r="T6329" i="4"/>
  <c r="U6329" i="4"/>
  <c r="V6329" i="4"/>
  <c r="W6329" i="4"/>
  <c r="X6329" i="4"/>
  <c r="S6330" i="4"/>
  <c r="T6330" i="4"/>
  <c r="U6330" i="4"/>
  <c r="V6330" i="4"/>
  <c r="W6330" i="4"/>
  <c r="X6330" i="4"/>
  <c r="S6331" i="4"/>
  <c r="T6331" i="4"/>
  <c r="U6331" i="4"/>
  <c r="V6331" i="4"/>
  <c r="W6331" i="4"/>
  <c r="X6331" i="4"/>
  <c r="S6332" i="4"/>
  <c r="T6332" i="4"/>
  <c r="U6332" i="4"/>
  <c r="V6332" i="4"/>
  <c r="W6332" i="4"/>
  <c r="X6332" i="4"/>
  <c r="S6333" i="4"/>
  <c r="T6333" i="4"/>
  <c r="U6333" i="4"/>
  <c r="V6333" i="4"/>
  <c r="W6333" i="4"/>
  <c r="X6333" i="4"/>
  <c r="S6334" i="4"/>
  <c r="T6334" i="4"/>
  <c r="U6334" i="4"/>
  <c r="V6334" i="4"/>
  <c r="W6334" i="4"/>
  <c r="X6334" i="4"/>
  <c r="S6335" i="4"/>
  <c r="T6335" i="4"/>
  <c r="U6335" i="4"/>
  <c r="V6335" i="4"/>
  <c r="W6335" i="4"/>
  <c r="X6335" i="4"/>
  <c r="S6336" i="4"/>
  <c r="T6336" i="4"/>
  <c r="U6336" i="4"/>
  <c r="V6336" i="4"/>
  <c r="W6336" i="4"/>
  <c r="X6336" i="4"/>
  <c r="S6337" i="4"/>
  <c r="T6337" i="4"/>
  <c r="U6337" i="4"/>
  <c r="V6337" i="4"/>
  <c r="W6337" i="4"/>
  <c r="X6337" i="4"/>
  <c r="S6338" i="4"/>
  <c r="T6338" i="4"/>
  <c r="U6338" i="4"/>
  <c r="V6338" i="4"/>
  <c r="W6338" i="4"/>
  <c r="X6338" i="4"/>
  <c r="S6339" i="4"/>
  <c r="T6339" i="4"/>
  <c r="U6339" i="4"/>
  <c r="V6339" i="4"/>
  <c r="W6339" i="4"/>
  <c r="X6339" i="4"/>
  <c r="S6340" i="4"/>
  <c r="T6340" i="4"/>
  <c r="U6340" i="4"/>
  <c r="V6340" i="4"/>
  <c r="W6340" i="4"/>
  <c r="X6340" i="4"/>
  <c r="S6341" i="4"/>
  <c r="T6341" i="4"/>
  <c r="U6341" i="4"/>
  <c r="V6341" i="4"/>
  <c r="W6341" i="4"/>
  <c r="X6341" i="4"/>
  <c r="S6342" i="4"/>
  <c r="T6342" i="4"/>
  <c r="U6342" i="4"/>
  <c r="V6342" i="4"/>
  <c r="W6342" i="4"/>
  <c r="X6342" i="4"/>
  <c r="S6343" i="4"/>
  <c r="T6343" i="4"/>
  <c r="U6343" i="4"/>
  <c r="V6343" i="4"/>
  <c r="W6343" i="4"/>
  <c r="X6343" i="4"/>
  <c r="S6344" i="4"/>
  <c r="T6344" i="4"/>
  <c r="U6344" i="4"/>
  <c r="V6344" i="4"/>
  <c r="W6344" i="4"/>
  <c r="X6344" i="4"/>
  <c r="S6345" i="4"/>
  <c r="T6345" i="4"/>
  <c r="U6345" i="4"/>
  <c r="V6345" i="4"/>
  <c r="W6345" i="4"/>
  <c r="X6345" i="4"/>
  <c r="S6346" i="4"/>
  <c r="T6346" i="4"/>
  <c r="U6346" i="4"/>
  <c r="V6346" i="4"/>
  <c r="W6346" i="4"/>
  <c r="X6346" i="4"/>
  <c r="S6347" i="4"/>
  <c r="T6347" i="4"/>
  <c r="U6347" i="4"/>
  <c r="V6347" i="4"/>
  <c r="W6347" i="4"/>
  <c r="X6347" i="4"/>
  <c r="S6348" i="4"/>
  <c r="T6348" i="4"/>
  <c r="U6348" i="4"/>
  <c r="V6348" i="4"/>
  <c r="W6348" i="4"/>
  <c r="X6348" i="4"/>
  <c r="S6349" i="4"/>
  <c r="T6349" i="4"/>
  <c r="U6349" i="4"/>
  <c r="V6349" i="4"/>
  <c r="W6349" i="4"/>
  <c r="X6349" i="4"/>
  <c r="S6350" i="4"/>
  <c r="T6350" i="4"/>
  <c r="U6350" i="4"/>
  <c r="V6350" i="4"/>
  <c r="W6350" i="4"/>
  <c r="X6350" i="4"/>
  <c r="S6351" i="4"/>
  <c r="T6351" i="4"/>
  <c r="U6351" i="4"/>
  <c r="V6351" i="4"/>
  <c r="W6351" i="4"/>
  <c r="X6351" i="4"/>
  <c r="S6352" i="4"/>
  <c r="T6352" i="4"/>
  <c r="U6352" i="4"/>
  <c r="V6352" i="4"/>
  <c r="W6352" i="4"/>
  <c r="X6352" i="4"/>
  <c r="S6353" i="4"/>
  <c r="T6353" i="4"/>
  <c r="U6353" i="4"/>
  <c r="V6353" i="4"/>
  <c r="W6353" i="4"/>
  <c r="X6353" i="4"/>
  <c r="S6354" i="4"/>
  <c r="T6354" i="4"/>
  <c r="U6354" i="4"/>
  <c r="V6354" i="4"/>
  <c r="W6354" i="4"/>
  <c r="X6354" i="4"/>
  <c r="S6355" i="4"/>
  <c r="T6355" i="4"/>
  <c r="U6355" i="4"/>
  <c r="V6355" i="4"/>
  <c r="W6355" i="4"/>
  <c r="X6355" i="4"/>
  <c r="S6356" i="4"/>
  <c r="T6356" i="4"/>
  <c r="U6356" i="4"/>
  <c r="V6356" i="4"/>
  <c r="W6356" i="4"/>
  <c r="X6356" i="4"/>
  <c r="S6357" i="4"/>
  <c r="T6357" i="4"/>
  <c r="U6357" i="4"/>
  <c r="V6357" i="4"/>
  <c r="W6357" i="4"/>
  <c r="X6357" i="4"/>
  <c r="S6358" i="4"/>
  <c r="T6358" i="4"/>
  <c r="U6358" i="4"/>
  <c r="V6358" i="4"/>
  <c r="W6358" i="4"/>
  <c r="X6358" i="4"/>
  <c r="S6359" i="4"/>
  <c r="T6359" i="4"/>
  <c r="U6359" i="4"/>
  <c r="V6359" i="4"/>
  <c r="W6359" i="4"/>
  <c r="X6359" i="4"/>
  <c r="S6360" i="4"/>
  <c r="T6360" i="4"/>
  <c r="U6360" i="4"/>
  <c r="V6360" i="4"/>
  <c r="W6360" i="4"/>
  <c r="X6360" i="4"/>
  <c r="S6361" i="4"/>
  <c r="T6361" i="4"/>
  <c r="U6361" i="4"/>
  <c r="V6361" i="4"/>
  <c r="W6361" i="4"/>
  <c r="X6361" i="4"/>
  <c r="S6362" i="4"/>
  <c r="T6362" i="4"/>
  <c r="U6362" i="4"/>
  <c r="V6362" i="4"/>
  <c r="W6362" i="4"/>
  <c r="X6362" i="4"/>
  <c r="S6363" i="4"/>
  <c r="T6363" i="4"/>
  <c r="U6363" i="4"/>
  <c r="V6363" i="4"/>
  <c r="W6363" i="4"/>
  <c r="X6363" i="4"/>
  <c r="S6364" i="4"/>
  <c r="T6364" i="4"/>
  <c r="U6364" i="4"/>
  <c r="V6364" i="4"/>
  <c r="W6364" i="4"/>
  <c r="X6364" i="4"/>
  <c r="S6365" i="4"/>
  <c r="T6365" i="4"/>
  <c r="U6365" i="4"/>
  <c r="V6365" i="4"/>
  <c r="W6365" i="4"/>
  <c r="X6365" i="4"/>
  <c r="S6366" i="4"/>
  <c r="T6366" i="4"/>
  <c r="U6366" i="4"/>
  <c r="V6366" i="4"/>
  <c r="W6366" i="4"/>
  <c r="X6366" i="4"/>
  <c r="S6367" i="4"/>
  <c r="T6367" i="4"/>
  <c r="U6367" i="4"/>
  <c r="V6367" i="4"/>
  <c r="W6367" i="4"/>
  <c r="X6367" i="4"/>
  <c r="S6368" i="4"/>
  <c r="T6368" i="4"/>
  <c r="U6368" i="4"/>
  <c r="V6368" i="4"/>
  <c r="W6368" i="4"/>
  <c r="X6368" i="4"/>
  <c r="S6369" i="4"/>
  <c r="T6369" i="4"/>
  <c r="U6369" i="4"/>
  <c r="V6369" i="4"/>
  <c r="W6369" i="4"/>
  <c r="X6369" i="4"/>
  <c r="S6370" i="4"/>
  <c r="T6370" i="4"/>
  <c r="U6370" i="4"/>
  <c r="V6370" i="4"/>
  <c r="W6370" i="4"/>
  <c r="X6370" i="4"/>
  <c r="S6371" i="4"/>
  <c r="T6371" i="4"/>
  <c r="U6371" i="4"/>
  <c r="V6371" i="4"/>
  <c r="W6371" i="4"/>
  <c r="X6371" i="4"/>
  <c r="S6372" i="4"/>
  <c r="T6372" i="4"/>
  <c r="U6372" i="4"/>
  <c r="V6372" i="4"/>
  <c r="W6372" i="4"/>
  <c r="X6372" i="4"/>
  <c r="S6373" i="4"/>
  <c r="T6373" i="4"/>
  <c r="U6373" i="4"/>
  <c r="V6373" i="4"/>
  <c r="W6373" i="4"/>
  <c r="X6373" i="4"/>
  <c r="S6374" i="4"/>
  <c r="T6374" i="4"/>
  <c r="U6374" i="4"/>
  <c r="V6374" i="4"/>
  <c r="W6374" i="4"/>
  <c r="X6374" i="4"/>
  <c r="S6375" i="4"/>
  <c r="T6375" i="4"/>
  <c r="U6375" i="4"/>
  <c r="V6375" i="4"/>
  <c r="W6375" i="4"/>
  <c r="X6375" i="4"/>
  <c r="S6376" i="4"/>
  <c r="T6376" i="4"/>
  <c r="U6376" i="4"/>
  <c r="V6376" i="4"/>
  <c r="W6376" i="4"/>
  <c r="X6376" i="4"/>
  <c r="S6377" i="4"/>
  <c r="T6377" i="4"/>
  <c r="U6377" i="4"/>
  <c r="V6377" i="4"/>
  <c r="W6377" i="4"/>
  <c r="X6377" i="4"/>
  <c r="S6378" i="4"/>
  <c r="T6378" i="4"/>
  <c r="U6378" i="4"/>
  <c r="V6378" i="4"/>
  <c r="W6378" i="4"/>
  <c r="X6378" i="4"/>
  <c r="S6379" i="4"/>
  <c r="T6379" i="4"/>
  <c r="U6379" i="4"/>
  <c r="V6379" i="4"/>
  <c r="W6379" i="4"/>
  <c r="X6379" i="4"/>
  <c r="S6380" i="4"/>
  <c r="T6380" i="4"/>
  <c r="U6380" i="4"/>
  <c r="V6380" i="4"/>
  <c r="W6380" i="4"/>
  <c r="X6380" i="4"/>
  <c r="S6381" i="4"/>
  <c r="T6381" i="4"/>
  <c r="U6381" i="4"/>
  <c r="V6381" i="4"/>
  <c r="W6381" i="4"/>
  <c r="X6381" i="4"/>
  <c r="S6382" i="4"/>
  <c r="T6382" i="4"/>
  <c r="U6382" i="4"/>
  <c r="V6382" i="4"/>
  <c r="W6382" i="4"/>
  <c r="X6382" i="4"/>
  <c r="S6383" i="4"/>
  <c r="T6383" i="4"/>
  <c r="U6383" i="4"/>
  <c r="V6383" i="4"/>
  <c r="W6383" i="4"/>
  <c r="X6383" i="4"/>
  <c r="S6384" i="4"/>
  <c r="T6384" i="4"/>
  <c r="U6384" i="4"/>
  <c r="V6384" i="4"/>
  <c r="W6384" i="4"/>
  <c r="X6384" i="4"/>
  <c r="S6385" i="4"/>
  <c r="T6385" i="4"/>
  <c r="U6385" i="4"/>
  <c r="V6385" i="4"/>
  <c r="W6385" i="4"/>
  <c r="X6385" i="4"/>
  <c r="S6386" i="4"/>
  <c r="T6386" i="4"/>
  <c r="U6386" i="4"/>
  <c r="V6386" i="4"/>
  <c r="W6386" i="4"/>
  <c r="X6386" i="4"/>
  <c r="S6387" i="4"/>
  <c r="T6387" i="4"/>
  <c r="U6387" i="4"/>
  <c r="V6387" i="4"/>
  <c r="W6387" i="4"/>
  <c r="X6387" i="4"/>
  <c r="S6388" i="4"/>
  <c r="T6388" i="4"/>
  <c r="U6388" i="4"/>
  <c r="V6388" i="4"/>
  <c r="W6388" i="4"/>
  <c r="X6388" i="4"/>
  <c r="S6389" i="4"/>
  <c r="T6389" i="4"/>
  <c r="U6389" i="4"/>
  <c r="V6389" i="4"/>
  <c r="W6389" i="4"/>
  <c r="X6389" i="4"/>
  <c r="S6390" i="4"/>
  <c r="T6390" i="4"/>
  <c r="U6390" i="4"/>
  <c r="V6390" i="4"/>
  <c r="W6390" i="4"/>
  <c r="X6390" i="4"/>
  <c r="S6391" i="4"/>
  <c r="T6391" i="4"/>
  <c r="U6391" i="4"/>
  <c r="V6391" i="4"/>
  <c r="W6391" i="4"/>
  <c r="X6391" i="4"/>
  <c r="S6392" i="4"/>
  <c r="T6392" i="4"/>
  <c r="U6392" i="4"/>
  <c r="V6392" i="4"/>
  <c r="W6392" i="4"/>
  <c r="X6392" i="4"/>
  <c r="S6393" i="4"/>
  <c r="T6393" i="4"/>
  <c r="U6393" i="4"/>
  <c r="V6393" i="4"/>
  <c r="W6393" i="4"/>
  <c r="X6393" i="4"/>
  <c r="S6394" i="4"/>
  <c r="T6394" i="4"/>
  <c r="U6394" i="4"/>
  <c r="V6394" i="4"/>
  <c r="W6394" i="4"/>
  <c r="X6394" i="4"/>
  <c r="S6395" i="4"/>
  <c r="T6395" i="4"/>
  <c r="U6395" i="4"/>
  <c r="V6395" i="4"/>
  <c r="W6395" i="4"/>
  <c r="X6395" i="4"/>
  <c r="S6396" i="4"/>
  <c r="T6396" i="4"/>
  <c r="U6396" i="4"/>
  <c r="V6396" i="4"/>
  <c r="W6396" i="4"/>
  <c r="X6396" i="4"/>
  <c r="S6397" i="4"/>
  <c r="T6397" i="4"/>
  <c r="U6397" i="4"/>
  <c r="V6397" i="4"/>
  <c r="W6397" i="4"/>
  <c r="X6397" i="4"/>
  <c r="S6398" i="4"/>
  <c r="T6398" i="4"/>
  <c r="U6398" i="4"/>
  <c r="V6398" i="4"/>
  <c r="W6398" i="4"/>
  <c r="X6398" i="4"/>
  <c r="S6399" i="4"/>
  <c r="T6399" i="4"/>
  <c r="U6399" i="4"/>
  <c r="V6399" i="4"/>
  <c r="W6399" i="4"/>
  <c r="X6399" i="4"/>
  <c r="S6400" i="4"/>
  <c r="T6400" i="4"/>
  <c r="U6400" i="4"/>
  <c r="V6400" i="4"/>
  <c r="W6400" i="4"/>
  <c r="X6400" i="4"/>
  <c r="S6401" i="4"/>
  <c r="T6401" i="4"/>
  <c r="U6401" i="4"/>
  <c r="V6401" i="4"/>
  <c r="W6401" i="4"/>
  <c r="X6401" i="4"/>
  <c r="S6402" i="4"/>
  <c r="T6402" i="4"/>
  <c r="U6402" i="4"/>
  <c r="V6402" i="4"/>
  <c r="W6402" i="4"/>
  <c r="X6402" i="4"/>
  <c r="S6403" i="4"/>
  <c r="T6403" i="4"/>
  <c r="U6403" i="4"/>
  <c r="V6403" i="4"/>
  <c r="W6403" i="4"/>
  <c r="X6403" i="4"/>
  <c r="S6404" i="4"/>
  <c r="T6404" i="4"/>
  <c r="U6404" i="4"/>
  <c r="V6404" i="4"/>
  <c r="W6404" i="4"/>
  <c r="X6404" i="4"/>
  <c r="S6405" i="4"/>
  <c r="T6405" i="4"/>
  <c r="U6405" i="4"/>
  <c r="V6405" i="4"/>
  <c r="W6405" i="4"/>
  <c r="X6405" i="4"/>
  <c r="S6406" i="4"/>
  <c r="T6406" i="4"/>
  <c r="U6406" i="4"/>
  <c r="V6406" i="4"/>
  <c r="W6406" i="4"/>
  <c r="X6406" i="4"/>
  <c r="S6407" i="4"/>
  <c r="T6407" i="4"/>
  <c r="U6407" i="4"/>
  <c r="V6407" i="4"/>
  <c r="W6407" i="4"/>
  <c r="X6407" i="4"/>
  <c r="S6408" i="4"/>
  <c r="T6408" i="4"/>
  <c r="U6408" i="4"/>
  <c r="V6408" i="4"/>
  <c r="W6408" i="4"/>
  <c r="X6408" i="4"/>
  <c r="S6409" i="4"/>
  <c r="T6409" i="4"/>
  <c r="U6409" i="4"/>
  <c r="V6409" i="4"/>
  <c r="W6409" i="4"/>
  <c r="X6409" i="4"/>
  <c r="S6410" i="4"/>
  <c r="T6410" i="4"/>
  <c r="U6410" i="4"/>
  <c r="V6410" i="4"/>
  <c r="W6410" i="4"/>
  <c r="X6410" i="4"/>
  <c r="S6411" i="4"/>
  <c r="T6411" i="4"/>
  <c r="U6411" i="4"/>
  <c r="V6411" i="4"/>
  <c r="W6411" i="4"/>
  <c r="X6411" i="4"/>
  <c r="S6412" i="4"/>
  <c r="T6412" i="4"/>
  <c r="U6412" i="4"/>
  <c r="V6412" i="4"/>
  <c r="W6412" i="4"/>
  <c r="X6412" i="4"/>
  <c r="S6413" i="4"/>
  <c r="T6413" i="4"/>
  <c r="U6413" i="4"/>
  <c r="V6413" i="4"/>
  <c r="W6413" i="4"/>
  <c r="X6413" i="4"/>
  <c r="S6414" i="4"/>
  <c r="T6414" i="4"/>
  <c r="U6414" i="4"/>
  <c r="V6414" i="4"/>
  <c r="W6414" i="4"/>
  <c r="X6414" i="4"/>
  <c r="S6415" i="4"/>
  <c r="T6415" i="4"/>
  <c r="U6415" i="4"/>
  <c r="V6415" i="4"/>
  <c r="W6415" i="4"/>
  <c r="X6415" i="4"/>
  <c r="S6416" i="4"/>
  <c r="T6416" i="4"/>
  <c r="U6416" i="4"/>
  <c r="V6416" i="4"/>
  <c r="W6416" i="4"/>
  <c r="X6416" i="4"/>
  <c r="S6417" i="4"/>
  <c r="T6417" i="4"/>
  <c r="U6417" i="4"/>
  <c r="V6417" i="4"/>
  <c r="W6417" i="4"/>
  <c r="X6417" i="4"/>
  <c r="S6418" i="4"/>
  <c r="T6418" i="4"/>
  <c r="U6418" i="4"/>
  <c r="V6418" i="4"/>
  <c r="W6418" i="4"/>
  <c r="X6418" i="4"/>
  <c r="S6419" i="4"/>
  <c r="T6419" i="4"/>
  <c r="U6419" i="4"/>
  <c r="V6419" i="4"/>
  <c r="W6419" i="4"/>
  <c r="X6419" i="4"/>
  <c r="S6420" i="4"/>
  <c r="T6420" i="4"/>
  <c r="U6420" i="4"/>
  <c r="V6420" i="4"/>
  <c r="W6420" i="4"/>
  <c r="X6420" i="4"/>
  <c r="S6421" i="4"/>
  <c r="T6421" i="4"/>
  <c r="U6421" i="4"/>
  <c r="V6421" i="4"/>
  <c r="W6421" i="4"/>
  <c r="X6421" i="4"/>
  <c r="S6422" i="4"/>
  <c r="T6422" i="4"/>
  <c r="U6422" i="4"/>
  <c r="V6422" i="4"/>
  <c r="W6422" i="4"/>
  <c r="X6422" i="4"/>
  <c r="S6423" i="4"/>
  <c r="T6423" i="4"/>
  <c r="U6423" i="4"/>
  <c r="V6423" i="4"/>
  <c r="W6423" i="4"/>
  <c r="X6423" i="4"/>
  <c r="S6424" i="4"/>
  <c r="T6424" i="4"/>
  <c r="U6424" i="4"/>
  <c r="V6424" i="4"/>
  <c r="W6424" i="4"/>
  <c r="X6424" i="4"/>
  <c r="S6425" i="4"/>
  <c r="T6425" i="4"/>
  <c r="U6425" i="4"/>
  <c r="V6425" i="4"/>
  <c r="W6425" i="4"/>
  <c r="X6425" i="4"/>
  <c r="S6426" i="4"/>
  <c r="T6426" i="4"/>
  <c r="U6426" i="4"/>
  <c r="V6426" i="4"/>
  <c r="W6426" i="4"/>
  <c r="X6426" i="4"/>
  <c r="S6427" i="4"/>
  <c r="T6427" i="4"/>
  <c r="U6427" i="4"/>
  <c r="V6427" i="4"/>
  <c r="W6427" i="4"/>
  <c r="X6427" i="4"/>
  <c r="S6428" i="4"/>
  <c r="T6428" i="4"/>
  <c r="U6428" i="4"/>
  <c r="V6428" i="4"/>
  <c r="W6428" i="4"/>
  <c r="X6428" i="4"/>
  <c r="S6429" i="4"/>
  <c r="T6429" i="4"/>
  <c r="U6429" i="4"/>
  <c r="V6429" i="4"/>
  <c r="W6429" i="4"/>
  <c r="X6429" i="4"/>
  <c r="S6430" i="4"/>
  <c r="T6430" i="4"/>
  <c r="U6430" i="4"/>
  <c r="V6430" i="4"/>
  <c r="W6430" i="4"/>
  <c r="X6430" i="4"/>
  <c r="S6431" i="4"/>
  <c r="T6431" i="4"/>
  <c r="U6431" i="4"/>
  <c r="V6431" i="4"/>
  <c r="W6431" i="4"/>
  <c r="X6431" i="4"/>
  <c r="S6432" i="4"/>
  <c r="T6432" i="4"/>
  <c r="U6432" i="4"/>
  <c r="V6432" i="4"/>
  <c r="W6432" i="4"/>
  <c r="X6432" i="4"/>
  <c r="S6433" i="4"/>
  <c r="T6433" i="4"/>
  <c r="U6433" i="4"/>
  <c r="V6433" i="4"/>
  <c r="W6433" i="4"/>
  <c r="X6433" i="4"/>
  <c r="S6434" i="4"/>
  <c r="T6434" i="4"/>
  <c r="U6434" i="4"/>
  <c r="V6434" i="4"/>
  <c r="W6434" i="4"/>
  <c r="X6434" i="4"/>
  <c r="S6435" i="4"/>
  <c r="T6435" i="4"/>
  <c r="U6435" i="4"/>
  <c r="V6435" i="4"/>
  <c r="W6435" i="4"/>
  <c r="X6435" i="4"/>
  <c r="S6436" i="4"/>
  <c r="T6436" i="4"/>
  <c r="U6436" i="4"/>
  <c r="V6436" i="4"/>
  <c r="W6436" i="4"/>
  <c r="X6436" i="4"/>
  <c r="S6437" i="4"/>
  <c r="T6437" i="4"/>
  <c r="U6437" i="4"/>
  <c r="V6437" i="4"/>
  <c r="W6437" i="4"/>
  <c r="X6437" i="4"/>
  <c r="S6438" i="4"/>
  <c r="T6438" i="4"/>
  <c r="U6438" i="4"/>
  <c r="V6438" i="4"/>
  <c r="W6438" i="4"/>
  <c r="X6438" i="4"/>
  <c r="S6439" i="4"/>
  <c r="T6439" i="4"/>
  <c r="U6439" i="4"/>
  <c r="V6439" i="4"/>
  <c r="W6439" i="4"/>
  <c r="X6439" i="4"/>
  <c r="S6440" i="4"/>
  <c r="T6440" i="4"/>
  <c r="U6440" i="4"/>
  <c r="V6440" i="4"/>
  <c r="W6440" i="4"/>
  <c r="X6440" i="4"/>
  <c r="S6441" i="4"/>
  <c r="T6441" i="4"/>
  <c r="U6441" i="4"/>
  <c r="V6441" i="4"/>
  <c r="W6441" i="4"/>
  <c r="X6441" i="4"/>
  <c r="S6442" i="4"/>
  <c r="T6442" i="4"/>
  <c r="U6442" i="4"/>
  <c r="V6442" i="4"/>
  <c r="W6442" i="4"/>
  <c r="X6442" i="4"/>
  <c r="S6443" i="4"/>
  <c r="T6443" i="4"/>
  <c r="U6443" i="4"/>
  <c r="V6443" i="4"/>
  <c r="W6443" i="4"/>
  <c r="X6443" i="4"/>
  <c r="S6444" i="4"/>
  <c r="T6444" i="4"/>
  <c r="U6444" i="4"/>
  <c r="V6444" i="4"/>
  <c r="W6444" i="4"/>
  <c r="X6444" i="4"/>
  <c r="S6445" i="4"/>
  <c r="T6445" i="4"/>
  <c r="U6445" i="4"/>
  <c r="V6445" i="4"/>
  <c r="W6445" i="4"/>
  <c r="X6445" i="4"/>
  <c r="S6446" i="4"/>
  <c r="T6446" i="4"/>
  <c r="U6446" i="4"/>
  <c r="V6446" i="4"/>
  <c r="W6446" i="4"/>
  <c r="X6446" i="4"/>
  <c r="S6447" i="4"/>
  <c r="T6447" i="4"/>
  <c r="U6447" i="4"/>
  <c r="V6447" i="4"/>
  <c r="W6447" i="4"/>
  <c r="X6447" i="4"/>
  <c r="S6448" i="4"/>
  <c r="T6448" i="4"/>
  <c r="U6448" i="4"/>
  <c r="V6448" i="4"/>
  <c r="W6448" i="4"/>
  <c r="X6448" i="4"/>
  <c r="S6449" i="4"/>
  <c r="T6449" i="4"/>
  <c r="U6449" i="4"/>
  <c r="V6449" i="4"/>
  <c r="W6449" i="4"/>
  <c r="X6449" i="4"/>
  <c r="S6450" i="4"/>
  <c r="T6450" i="4"/>
  <c r="U6450" i="4"/>
  <c r="V6450" i="4"/>
  <c r="W6450" i="4"/>
  <c r="X6450" i="4"/>
  <c r="S6451" i="4"/>
  <c r="T6451" i="4"/>
  <c r="U6451" i="4"/>
  <c r="V6451" i="4"/>
  <c r="W6451" i="4"/>
  <c r="X6451" i="4"/>
  <c r="S6452" i="4"/>
  <c r="T6452" i="4"/>
  <c r="U6452" i="4"/>
  <c r="V6452" i="4"/>
  <c r="W6452" i="4"/>
  <c r="X6452" i="4"/>
  <c r="S6453" i="4"/>
  <c r="T6453" i="4"/>
  <c r="U6453" i="4"/>
  <c r="V6453" i="4"/>
  <c r="W6453" i="4"/>
  <c r="X6453" i="4"/>
  <c r="S6454" i="4"/>
  <c r="T6454" i="4"/>
  <c r="U6454" i="4"/>
  <c r="V6454" i="4"/>
  <c r="W6454" i="4"/>
  <c r="X6454" i="4"/>
  <c r="S6455" i="4"/>
  <c r="T6455" i="4"/>
  <c r="U6455" i="4"/>
  <c r="V6455" i="4"/>
  <c r="W6455" i="4"/>
  <c r="X6455" i="4"/>
  <c r="S6456" i="4"/>
  <c r="T6456" i="4"/>
  <c r="U6456" i="4"/>
  <c r="V6456" i="4"/>
  <c r="W6456" i="4"/>
  <c r="X6456" i="4"/>
  <c r="S6457" i="4"/>
  <c r="T6457" i="4"/>
  <c r="U6457" i="4"/>
  <c r="V6457" i="4"/>
  <c r="W6457" i="4"/>
  <c r="X6457" i="4"/>
  <c r="S6458" i="4"/>
  <c r="T6458" i="4"/>
  <c r="U6458" i="4"/>
  <c r="V6458" i="4"/>
  <c r="W6458" i="4"/>
  <c r="X6458" i="4"/>
  <c r="S6459" i="4"/>
  <c r="T6459" i="4"/>
  <c r="U6459" i="4"/>
  <c r="V6459" i="4"/>
  <c r="W6459" i="4"/>
  <c r="X6459" i="4"/>
  <c r="S6460" i="4"/>
  <c r="T6460" i="4"/>
  <c r="U6460" i="4"/>
  <c r="V6460" i="4"/>
  <c r="W6460" i="4"/>
  <c r="X6460" i="4"/>
  <c r="S6461" i="4"/>
  <c r="T6461" i="4"/>
  <c r="U6461" i="4"/>
  <c r="V6461" i="4"/>
  <c r="W6461" i="4"/>
  <c r="X6461" i="4"/>
  <c r="S6462" i="4"/>
  <c r="T6462" i="4"/>
  <c r="U6462" i="4"/>
  <c r="V6462" i="4"/>
  <c r="W6462" i="4"/>
  <c r="X6462" i="4"/>
  <c r="S6463" i="4"/>
  <c r="T6463" i="4"/>
  <c r="U6463" i="4"/>
  <c r="V6463" i="4"/>
  <c r="W6463" i="4"/>
  <c r="X6463" i="4"/>
  <c r="S6464" i="4"/>
  <c r="T6464" i="4"/>
  <c r="U6464" i="4"/>
  <c r="V6464" i="4"/>
  <c r="W6464" i="4"/>
  <c r="X6464" i="4"/>
  <c r="S6465" i="4"/>
  <c r="T6465" i="4"/>
  <c r="U6465" i="4"/>
  <c r="V6465" i="4"/>
  <c r="W6465" i="4"/>
  <c r="X6465" i="4"/>
  <c r="S6466" i="4"/>
  <c r="T6466" i="4"/>
  <c r="U6466" i="4"/>
  <c r="V6466" i="4"/>
  <c r="W6466" i="4"/>
  <c r="X6466" i="4"/>
  <c r="S6467" i="4"/>
  <c r="T6467" i="4"/>
  <c r="U6467" i="4"/>
  <c r="V6467" i="4"/>
  <c r="W6467" i="4"/>
  <c r="X6467" i="4"/>
  <c r="S6468" i="4"/>
  <c r="T6468" i="4"/>
  <c r="U6468" i="4"/>
  <c r="V6468" i="4"/>
  <c r="W6468" i="4"/>
  <c r="X6468" i="4"/>
  <c r="S6469" i="4"/>
  <c r="T6469" i="4"/>
  <c r="U6469" i="4"/>
  <c r="V6469" i="4"/>
  <c r="W6469" i="4"/>
  <c r="X6469" i="4"/>
  <c r="S6470" i="4"/>
  <c r="T6470" i="4"/>
  <c r="U6470" i="4"/>
  <c r="V6470" i="4"/>
  <c r="W6470" i="4"/>
  <c r="X6470" i="4"/>
  <c r="S6471" i="4"/>
  <c r="T6471" i="4"/>
  <c r="U6471" i="4"/>
  <c r="V6471" i="4"/>
  <c r="W6471" i="4"/>
  <c r="X6471" i="4"/>
  <c r="S6472" i="4"/>
  <c r="T6472" i="4"/>
  <c r="U6472" i="4"/>
  <c r="V6472" i="4"/>
  <c r="W6472" i="4"/>
  <c r="X6472" i="4"/>
  <c r="S6473" i="4"/>
  <c r="T6473" i="4"/>
  <c r="U6473" i="4"/>
  <c r="V6473" i="4"/>
  <c r="W6473" i="4"/>
  <c r="X6473" i="4"/>
  <c r="S6474" i="4"/>
  <c r="T6474" i="4"/>
  <c r="U6474" i="4"/>
  <c r="V6474" i="4"/>
  <c r="W6474" i="4"/>
  <c r="X6474" i="4"/>
  <c r="S6475" i="4"/>
  <c r="T6475" i="4"/>
  <c r="U6475" i="4"/>
  <c r="V6475" i="4"/>
  <c r="W6475" i="4"/>
  <c r="X6475" i="4"/>
  <c r="S6476" i="4"/>
  <c r="T6476" i="4"/>
  <c r="U6476" i="4"/>
  <c r="V6476" i="4"/>
  <c r="W6476" i="4"/>
  <c r="X6476" i="4"/>
  <c r="S6477" i="4"/>
  <c r="T6477" i="4"/>
  <c r="U6477" i="4"/>
  <c r="V6477" i="4"/>
  <c r="W6477" i="4"/>
  <c r="X6477" i="4"/>
  <c r="S6478" i="4"/>
  <c r="T6478" i="4"/>
  <c r="U6478" i="4"/>
  <c r="V6478" i="4"/>
  <c r="W6478" i="4"/>
  <c r="X6478" i="4"/>
  <c r="S6479" i="4"/>
  <c r="T6479" i="4"/>
  <c r="U6479" i="4"/>
  <c r="V6479" i="4"/>
  <c r="W6479" i="4"/>
  <c r="X6479" i="4"/>
  <c r="S6480" i="4"/>
  <c r="T6480" i="4"/>
  <c r="U6480" i="4"/>
  <c r="V6480" i="4"/>
  <c r="W6480" i="4"/>
  <c r="X6480" i="4"/>
  <c r="S6481" i="4"/>
  <c r="T6481" i="4"/>
  <c r="U6481" i="4"/>
  <c r="V6481" i="4"/>
  <c r="W6481" i="4"/>
  <c r="X6481" i="4"/>
  <c r="S6482" i="4"/>
  <c r="T6482" i="4"/>
  <c r="U6482" i="4"/>
  <c r="V6482" i="4"/>
  <c r="W6482" i="4"/>
  <c r="X6482" i="4"/>
  <c r="S6483" i="4"/>
  <c r="T6483" i="4"/>
  <c r="U6483" i="4"/>
  <c r="V6483" i="4"/>
  <c r="W6483" i="4"/>
  <c r="X6483" i="4"/>
  <c r="S6484" i="4"/>
  <c r="T6484" i="4"/>
  <c r="U6484" i="4"/>
  <c r="V6484" i="4"/>
  <c r="W6484" i="4"/>
  <c r="X6484" i="4"/>
  <c r="S6485" i="4"/>
  <c r="T6485" i="4"/>
  <c r="U6485" i="4"/>
  <c r="V6485" i="4"/>
  <c r="W6485" i="4"/>
  <c r="X6485" i="4"/>
  <c r="S6486" i="4"/>
  <c r="T6486" i="4"/>
  <c r="U6486" i="4"/>
  <c r="V6486" i="4"/>
  <c r="W6486" i="4"/>
  <c r="X6486" i="4"/>
  <c r="S6487" i="4"/>
  <c r="T6487" i="4"/>
  <c r="U6487" i="4"/>
  <c r="V6487" i="4"/>
  <c r="W6487" i="4"/>
  <c r="X6487" i="4"/>
  <c r="S6488" i="4"/>
  <c r="T6488" i="4"/>
  <c r="U6488" i="4"/>
  <c r="V6488" i="4"/>
  <c r="W6488" i="4"/>
  <c r="X6488" i="4"/>
  <c r="S6489" i="4"/>
  <c r="T6489" i="4"/>
  <c r="U6489" i="4"/>
  <c r="V6489" i="4"/>
  <c r="W6489" i="4"/>
  <c r="X6489" i="4"/>
  <c r="S6490" i="4"/>
  <c r="T6490" i="4"/>
  <c r="U6490" i="4"/>
  <c r="V6490" i="4"/>
  <c r="W6490" i="4"/>
  <c r="X6490" i="4"/>
  <c r="S6491" i="4"/>
  <c r="T6491" i="4"/>
  <c r="U6491" i="4"/>
  <c r="V6491" i="4"/>
  <c r="W6491" i="4"/>
  <c r="X6491" i="4"/>
  <c r="S6492" i="4"/>
  <c r="T6492" i="4"/>
  <c r="U6492" i="4"/>
  <c r="V6492" i="4"/>
  <c r="W6492" i="4"/>
  <c r="X6492" i="4"/>
  <c r="S6493" i="4"/>
  <c r="T6493" i="4"/>
  <c r="U6493" i="4"/>
  <c r="V6493" i="4"/>
  <c r="W6493" i="4"/>
  <c r="X6493" i="4"/>
  <c r="S6494" i="4"/>
  <c r="T6494" i="4"/>
  <c r="U6494" i="4"/>
  <c r="V6494" i="4"/>
  <c r="W6494" i="4"/>
  <c r="X6494" i="4"/>
  <c r="S6495" i="4"/>
  <c r="T6495" i="4"/>
  <c r="U6495" i="4"/>
  <c r="V6495" i="4"/>
  <c r="W6495" i="4"/>
  <c r="X6495" i="4"/>
  <c r="S6496" i="4"/>
  <c r="T6496" i="4"/>
  <c r="U6496" i="4"/>
  <c r="V6496" i="4"/>
  <c r="W6496" i="4"/>
  <c r="X6496" i="4"/>
  <c r="S6497" i="4"/>
  <c r="T6497" i="4"/>
  <c r="U6497" i="4"/>
  <c r="V6497" i="4"/>
  <c r="W6497" i="4"/>
  <c r="X6497" i="4"/>
  <c r="S6498" i="4"/>
  <c r="T6498" i="4"/>
  <c r="U6498" i="4"/>
  <c r="V6498" i="4"/>
  <c r="W6498" i="4"/>
  <c r="X6498" i="4"/>
  <c r="S6499" i="4"/>
  <c r="T6499" i="4"/>
  <c r="U6499" i="4"/>
  <c r="V6499" i="4"/>
  <c r="W6499" i="4"/>
  <c r="X6499" i="4"/>
  <c r="S6500" i="4"/>
  <c r="T6500" i="4"/>
  <c r="U6500" i="4"/>
  <c r="V6500" i="4"/>
  <c r="W6500" i="4"/>
  <c r="X6500" i="4"/>
  <c r="S6501" i="4"/>
  <c r="T6501" i="4"/>
  <c r="U6501" i="4"/>
  <c r="V6501" i="4"/>
  <c r="W6501" i="4"/>
  <c r="X6501" i="4"/>
  <c r="S6502" i="4"/>
  <c r="T6502" i="4"/>
  <c r="U6502" i="4"/>
  <c r="V6502" i="4"/>
  <c r="W6502" i="4"/>
  <c r="X6502" i="4"/>
  <c r="S6503" i="4"/>
  <c r="T6503" i="4"/>
  <c r="U6503" i="4"/>
  <c r="V6503" i="4"/>
  <c r="W6503" i="4"/>
  <c r="X6503" i="4"/>
  <c r="S6504" i="4"/>
  <c r="T6504" i="4"/>
  <c r="U6504" i="4"/>
  <c r="V6504" i="4"/>
  <c r="W6504" i="4"/>
  <c r="X6504" i="4"/>
  <c r="S6505" i="4"/>
  <c r="T6505" i="4"/>
  <c r="U6505" i="4"/>
  <c r="V6505" i="4"/>
  <c r="W6505" i="4"/>
  <c r="X6505" i="4"/>
  <c r="S6506" i="4"/>
  <c r="T6506" i="4"/>
  <c r="U6506" i="4"/>
  <c r="V6506" i="4"/>
  <c r="W6506" i="4"/>
  <c r="X6506" i="4"/>
  <c r="S6507" i="4"/>
  <c r="T6507" i="4"/>
  <c r="U6507" i="4"/>
  <c r="V6507" i="4"/>
  <c r="W6507" i="4"/>
  <c r="X6507" i="4"/>
  <c r="S6508" i="4"/>
  <c r="T6508" i="4"/>
  <c r="U6508" i="4"/>
  <c r="V6508" i="4"/>
  <c r="W6508" i="4"/>
  <c r="X6508" i="4"/>
  <c r="S6509" i="4"/>
  <c r="T6509" i="4"/>
  <c r="U6509" i="4"/>
  <c r="V6509" i="4"/>
  <c r="W6509" i="4"/>
  <c r="X6509" i="4"/>
  <c r="S6510" i="4"/>
  <c r="T6510" i="4"/>
  <c r="U6510" i="4"/>
  <c r="V6510" i="4"/>
  <c r="W6510" i="4"/>
  <c r="X6510" i="4"/>
  <c r="S6511" i="4"/>
  <c r="T6511" i="4"/>
  <c r="U6511" i="4"/>
  <c r="V6511" i="4"/>
  <c r="W6511" i="4"/>
  <c r="X6511" i="4"/>
  <c r="S6512" i="4"/>
  <c r="T6512" i="4"/>
  <c r="U6512" i="4"/>
  <c r="V6512" i="4"/>
  <c r="W6512" i="4"/>
  <c r="X6512" i="4"/>
  <c r="S6513" i="4"/>
  <c r="T6513" i="4"/>
  <c r="U6513" i="4"/>
  <c r="V6513" i="4"/>
  <c r="W6513" i="4"/>
  <c r="X6513" i="4"/>
  <c r="S6514" i="4"/>
  <c r="T6514" i="4"/>
  <c r="U6514" i="4"/>
  <c r="V6514" i="4"/>
  <c r="W6514" i="4"/>
  <c r="X6514" i="4"/>
  <c r="S6515" i="4"/>
  <c r="T6515" i="4"/>
  <c r="U6515" i="4"/>
  <c r="V6515" i="4"/>
  <c r="W6515" i="4"/>
  <c r="X6515" i="4"/>
  <c r="S6516" i="4"/>
  <c r="T6516" i="4"/>
  <c r="U6516" i="4"/>
  <c r="V6516" i="4"/>
  <c r="W6516" i="4"/>
  <c r="X6516" i="4"/>
  <c r="S6517" i="4"/>
  <c r="T6517" i="4"/>
  <c r="U6517" i="4"/>
  <c r="V6517" i="4"/>
  <c r="W6517" i="4"/>
  <c r="X6517" i="4"/>
  <c r="S6518" i="4"/>
  <c r="T6518" i="4"/>
  <c r="U6518" i="4"/>
  <c r="V6518" i="4"/>
  <c r="W6518" i="4"/>
  <c r="X6518" i="4"/>
  <c r="S6519" i="4"/>
  <c r="T6519" i="4"/>
  <c r="U6519" i="4"/>
  <c r="V6519" i="4"/>
  <c r="W6519" i="4"/>
  <c r="X6519" i="4"/>
  <c r="S6520" i="4"/>
  <c r="T6520" i="4"/>
  <c r="U6520" i="4"/>
  <c r="V6520" i="4"/>
  <c r="W6520" i="4"/>
  <c r="X6520" i="4"/>
  <c r="S6521" i="4"/>
  <c r="T6521" i="4"/>
  <c r="U6521" i="4"/>
  <c r="V6521" i="4"/>
  <c r="W6521" i="4"/>
  <c r="X6521" i="4"/>
  <c r="S6522" i="4"/>
  <c r="T6522" i="4"/>
  <c r="U6522" i="4"/>
  <c r="V6522" i="4"/>
  <c r="W6522" i="4"/>
  <c r="X6522" i="4"/>
  <c r="S6523" i="4"/>
  <c r="T6523" i="4"/>
  <c r="U6523" i="4"/>
  <c r="V6523" i="4"/>
  <c r="W6523" i="4"/>
  <c r="X6523" i="4"/>
  <c r="S6524" i="4"/>
  <c r="T6524" i="4"/>
  <c r="U6524" i="4"/>
  <c r="V6524" i="4"/>
  <c r="W6524" i="4"/>
  <c r="X6524" i="4"/>
  <c r="S6525" i="4"/>
  <c r="T6525" i="4"/>
  <c r="U6525" i="4"/>
  <c r="V6525" i="4"/>
  <c r="W6525" i="4"/>
  <c r="X6525" i="4"/>
  <c r="S6526" i="4"/>
  <c r="T6526" i="4"/>
  <c r="U6526" i="4"/>
  <c r="V6526" i="4"/>
  <c r="W6526" i="4"/>
  <c r="X6526" i="4"/>
  <c r="S6527" i="4"/>
  <c r="T6527" i="4"/>
  <c r="U6527" i="4"/>
  <c r="V6527" i="4"/>
  <c r="W6527" i="4"/>
  <c r="X6527" i="4"/>
  <c r="S6528" i="4"/>
  <c r="T6528" i="4"/>
  <c r="U6528" i="4"/>
  <c r="V6528" i="4"/>
  <c r="W6528" i="4"/>
  <c r="X6528" i="4"/>
  <c r="S6529" i="4"/>
  <c r="T6529" i="4"/>
  <c r="U6529" i="4"/>
  <c r="V6529" i="4"/>
  <c r="W6529" i="4"/>
  <c r="X6529" i="4"/>
  <c r="S6530" i="4"/>
  <c r="T6530" i="4"/>
  <c r="U6530" i="4"/>
  <c r="V6530" i="4"/>
  <c r="W6530" i="4"/>
  <c r="X6530" i="4"/>
  <c r="S6531" i="4"/>
  <c r="T6531" i="4"/>
  <c r="U6531" i="4"/>
  <c r="V6531" i="4"/>
  <c r="W6531" i="4"/>
  <c r="X6531" i="4"/>
  <c r="S6532" i="4"/>
  <c r="T6532" i="4"/>
  <c r="U6532" i="4"/>
  <c r="V6532" i="4"/>
  <c r="W6532" i="4"/>
  <c r="X6532" i="4"/>
  <c r="S6533" i="4"/>
  <c r="T6533" i="4"/>
  <c r="U6533" i="4"/>
  <c r="V6533" i="4"/>
  <c r="W6533" i="4"/>
  <c r="X6533" i="4"/>
  <c r="S6534" i="4"/>
  <c r="T6534" i="4"/>
  <c r="U6534" i="4"/>
  <c r="V6534" i="4"/>
  <c r="W6534" i="4"/>
  <c r="X6534" i="4"/>
  <c r="S6535" i="4"/>
  <c r="T6535" i="4"/>
  <c r="U6535" i="4"/>
  <c r="V6535" i="4"/>
  <c r="W6535" i="4"/>
  <c r="X6535" i="4"/>
  <c r="S6536" i="4"/>
  <c r="T6536" i="4"/>
  <c r="U6536" i="4"/>
  <c r="V6536" i="4"/>
  <c r="W6536" i="4"/>
  <c r="X6536" i="4"/>
  <c r="S6537" i="4"/>
  <c r="T6537" i="4"/>
  <c r="U6537" i="4"/>
  <c r="V6537" i="4"/>
  <c r="W6537" i="4"/>
  <c r="X6537" i="4"/>
  <c r="S6538" i="4"/>
  <c r="T6538" i="4"/>
  <c r="U6538" i="4"/>
  <c r="V6538" i="4"/>
  <c r="W6538" i="4"/>
  <c r="X6538" i="4"/>
  <c r="S6539" i="4"/>
  <c r="T6539" i="4"/>
  <c r="U6539" i="4"/>
  <c r="V6539" i="4"/>
  <c r="W6539" i="4"/>
  <c r="X6539" i="4"/>
  <c r="S6540" i="4"/>
  <c r="T6540" i="4"/>
  <c r="U6540" i="4"/>
  <c r="V6540" i="4"/>
  <c r="W6540" i="4"/>
  <c r="X6540" i="4"/>
  <c r="S6541" i="4"/>
  <c r="T6541" i="4"/>
  <c r="U6541" i="4"/>
  <c r="V6541" i="4"/>
  <c r="W6541" i="4"/>
  <c r="X6541" i="4"/>
  <c r="S6542" i="4"/>
  <c r="T6542" i="4"/>
  <c r="U6542" i="4"/>
  <c r="V6542" i="4"/>
  <c r="W6542" i="4"/>
  <c r="X6542" i="4"/>
  <c r="S6543" i="4"/>
  <c r="T6543" i="4"/>
  <c r="U6543" i="4"/>
  <c r="V6543" i="4"/>
  <c r="W6543" i="4"/>
  <c r="X6543" i="4"/>
  <c r="S6544" i="4"/>
  <c r="T6544" i="4"/>
  <c r="U6544" i="4"/>
  <c r="V6544" i="4"/>
  <c r="W6544" i="4"/>
  <c r="X6544" i="4"/>
  <c r="S6545" i="4"/>
  <c r="T6545" i="4"/>
  <c r="U6545" i="4"/>
  <c r="V6545" i="4"/>
  <c r="W6545" i="4"/>
  <c r="X6545" i="4"/>
  <c r="S6546" i="4"/>
  <c r="T6546" i="4"/>
  <c r="U6546" i="4"/>
  <c r="V6546" i="4"/>
  <c r="W6546" i="4"/>
  <c r="X6546" i="4"/>
  <c r="S6547" i="4"/>
  <c r="T6547" i="4"/>
  <c r="U6547" i="4"/>
  <c r="V6547" i="4"/>
  <c r="W6547" i="4"/>
  <c r="X6547" i="4"/>
  <c r="S6548" i="4"/>
  <c r="T6548" i="4"/>
  <c r="U6548" i="4"/>
  <c r="V6548" i="4"/>
  <c r="W6548" i="4"/>
  <c r="X6548" i="4"/>
  <c r="S6549" i="4"/>
  <c r="T6549" i="4"/>
  <c r="U6549" i="4"/>
  <c r="V6549" i="4"/>
  <c r="W6549" i="4"/>
  <c r="X6549" i="4"/>
  <c r="S6550" i="4"/>
  <c r="T6550" i="4"/>
  <c r="U6550" i="4"/>
  <c r="V6550" i="4"/>
  <c r="W6550" i="4"/>
  <c r="X6550" i="4"/>
  <c r="S6551" i="4"/>
  <c r="T6551" i="4"/>
  <c r="U6551" i="4"/>
  <c r="V6551" i="4"/>
  <c r="W6551" i="4"/>
  <c r="X6551" i="4"/>
  <c r="S6552" i="4"/>
  <c r="T6552" i="4"/>
  <c r="U6552" i="4"/>
  <c r="V6552" i="4"/>
  <c r="W6552" i="4"/>
  <c r="X6552" i="4"/>
  <c r="S6553" i="4"/>
  <c r="T6553" i="4"/>
  <c r="U6553" i="4"/>
  <c r="V6553" i="4"/>
  <c r="W6553" i="4"/>
  <c r="X6553" i="4"/>
  <c r="S6554" i="4"/>
  <c r="T6554" i="4"/>
  <c r="U6554" i="4"/>
  <c r="V6554" i="4"/>
  <c r="W6554" i="4"/>
  <c r="X6554" i="4"/>
  <c r="S6555" i="4"/>
  <c r="T6555" i="4"/>
  <c r="U6555" i="4"/>
  <c r="V6555" i="4"/>
  <c r="W6555" i="4"/>
  <c r="X6555" i="4"/>
  <c r="S6556" i="4"/>
  <c r="T6556" i="4"/>
  <c r="U6556" i="4"/>
  <c r="V6556" i="4"/>
  <c r="W6556" i="4"/>
  <c r="X6556" i="4"/>
  <c r="S6557" i="4"/>
  <c r="T6557" i="4"/>
  <c r="U6557" i="4"/>
  <c r="V6557" i="4"/>
  <c r="W6557" i="4"/>
  <c r="X6557" i="4"/>
  <c r="S6558" i="4"/>
  <c r="T6558" i="4"/>
  <c r="U6558" i="4"/>
  <c r="V6558" i="4"/>
  <c r="W6558" i="4"/>
  <c r="X6558" i="4"/>
  <c r="S6559" i="4"/>
  <c r="T6559" i="4"/>
  <c r="U6559" i="4"/>
  <c r="V6559" i="4"/>
  <c r="W6559" i="4"/>
  <c r="X6559" i="4"/>
  <c r="S6560" i="4"/>
  <c r="T6560" i="4"/>
  <c r="U6560" i="4"/>
  <c r="V6560" i="4"/>
  <c r="W6560" i="4"/>
  <c r="X6560" i="4"/>
  <c r="S6561" i="4"/>
  <c r="T6561" i="4"/>
  <c r="U6561" i="4"/>
  <c r="V6561" i="4"/>
  <c r="W6561" i="4"/>
  <c r="X6561" i="4"/>
  <c r="S6562" i="4"/>
  <c r="T6562" i="4"/>
  <c r="U6562" i="4"/>
  <c r="V6562" i="4"/>
  <c r="W6562" i="4"/>
  <c r="X6562" i="4"/>
  <c r="S6563" i="4"/>
  <c r="T6563" i="4"/>
  <c r="U6563" i="4"/>
  <c r="V6563" i="4"/>
  <c r="W6563" i="4"/>
  <c r="X6563" i="4"/>
  <c r="S6564" i="4"/>
  <c r="T6564" i="4"/>
  <c r="U6564" i="4"/>
  <c r="V6564" i="4"/>
  <c r="W6564" i="4"/>
  <c r="X6564" i="4"/>
  <c r="S6565" i="4"/>
  <c r="T6565" i="4"/>
  <c r="U6565" i="4"/>
  <c r="V6565" i="4"/>
  <c r="W6565" i="4"/>
  <c r="X6565" i="4"/>
  <c r="S6566" i="4"/>
  <c r="T6566" i="4"/>
  <c r="U6566" i="4"/>
  <c r="V6566" i="4"/>
  <c r="W6566" i="4"/>
  <c r="X6566" i="4"/>
  <c r="S6567" i="4"/>
  <c r="T6567" i="4"/>
  <c r="U6567" i="4"/>
  <c r="V6567" i="4"/>
  <c r="W6567" i="4"/>
  <c r="X6567" i="4"/>
  <c r="S6568" i="4"/>
  <c r="T6568" i="4"/>
  <c r="U6568" i="4"/>
  <c r="V6568" i="4"/>
  <c r="W6568" i="4"/>
  <c r="X6568" i="4"/>
  <c r="S6569" i="4"/>
  <c r="T6569" i="4"/>
  <c r="U6569" i="4"/>
  <c r="V6569" i="4"/>
  <c r="W6569" i="4"/>
  <c r="X6569" i="4"/>
  <c r="S6570" i="4"/>
  <c r="T6570" i="4"/>
  <c r="U6570" i="4"/>
  <c r="V6570" i="4"/>
  <c r="W6570" i="4"/>
  <c r="X6570" i="4"/>
  <c r="S6571" i="4"/>
  <c r="T6571" i="4"/>
  <c r="U6571" i="4"/>
  <c r="V6571" i="4"/>
  <c r="W6571" i="4"/>
  <c r="X6571" i="4"/>
  <c r="S6572" i="4"/>
  <c r="T6572" i="4"/>
  <c r="U6572" i="4"/>
  <c r="V6572" i="4"/>
  <c r="W6572" i="4"/>
  <c r="X6572" i="4"/>
  <c r="S6573" i="4"/>
  <c r="T6573" i="4"/>
  <c r="U6573" i="4"/>
  <c r="V6573" i="4"/>
  <c r="W6573" i="4"/>
  <c r="X6573" i="4"/>
  <c r="S6574" i="4"/>
  <c r="T6574" i="4"/>
  <c r="U6574" i="4"/>
  <c r="V6574" i="4"/>
  <c r="W6574" i="4"/>
  <c r="X6574" i="4"/>
  <c r="S6575" i="4"/>
  <c r="T6575" i="4"/>
  <c r="U6575" i="4"/>
  <c r="V6575" i="4"/>
  <c r="W6575" i="4"/>
  <c r="X6575" i="4"/>
  <c r="S6576" i="4"/>
  <c r="T6576" i="4"/>
  <c r="U6576" i="4"/>
  <c r="V6576" i="4"/>
  <c r="W6576" i="4"/>
  <c r="X6576" i="4"/>
  <c r="S6577" i="4"/>
  <c r="T6577" i="4"/>
  <c r="U6577" i="4"/>
  <c r="V6577" i="4"/>
  <c r="W6577" i="4"/>
  <c r="X6577" i="4"/>
  <c r="S6578" i="4"/>
  <c r="T6578" i="4"/>
  <c r="U6578" i="4"/>
  <c r="V6578" i="4"/>
  <c r="W6578" i="4"/>
  <c r="X6578" i="4"/>
  <c r="S6579" i="4"/>
  <c r="T6579" i="4"/>
  <c r="U6579" i="4"/>
  <c r="V6579" i="4"/>
  <c r="W6579" i="4"/>
  <c r="X6579" i="4"/>
  <c r="S6580" i="4"/>
  <c r="T6580" i="4"/>
  <c r="U6580" i="4"/>
  <c r="V6580" i="4"/>
  <c r="W6580" i="4"/>
  <c r="X6580" i="4"/>
  <c r="S6581" i="4"/>
  <c r="T6581" i="4"/>
  <c r="U6581" i="4"/>
  <c r="V6581" i="4"/>
  <c r="W6581" i="4"/>
  <c r="X6581" i="4"/>
  <c r="S6582" i="4"/>
  <c r="T6582" i="4"/>
  <c r="U6582" i="4"/>
  <c r="V6582" i="4"/>
  <c r="W6582" i="4"/>
  <c r="X6582" i="4"/>
  <c r="S6583" i="4"/>
  <c r="T6583" i="4"/>
  <c r="U6583" i="4"/>
  <c r="V6583" i="4"/>
  <c r="W6583" i="4"/>
  <c r="X6583" i="4"/>
  <c r="S6584" i="4"/>
  <c r="T6584" i="4"/>
  <c r="U6584" i="4"/>
  <c r="V6584" i="4"/>
  <c r="W6584" i="4"/>
  <c r="X6584" i="4"/>
  <c r="S6585" i="4"/>
  <c r="T6585" i="4"/>
  <c r="U6585" i="4"/>
  <c r="V6585" i="4"/>
  <c r="W6585" i="4"/>
  <c r="X6585" i="4"/>
  <c r="S6586" i="4"/>
  <c r="T6586" i="4"/>
  <c r="U6586" i="4"/>
  <c r="V6586" i="4"/>
  <c r="W6586" i="4"/>
  <c r="X6586" i="4"/>
  <c r="S6587" i="4"/>
  <c r="T6587" i="4"/>
  <c r="U6587" i="4"/>
  <c r="V6587" i="4"/>
  <c r="W6587" i="4"/>
  <c r="X6587" i="4"/>
  <c r="S6588" i="4"/>
  <c r="T6588" i="4"/>
  <c r="U6588" i="4"/>
  <c r="V6588" i="4"/>
  <c r="W6588" i="4"/>
  <c r="X6588" i="4"/>
  <c r="S6589" i="4"/>
  <c r="T6589" i="4"/>
  <c r="U6589" i="4"/>
  <c r="V6589" i="4"/>
  <c r="W6589" i="4"/>
  <c r="X6589" i="4"/>
  <c r="S6590" i="4"/>
  <c r="T6590" i="4"/>
  <c r="U6590" i="4"/>
  <c r="V6590" i="4"/>
  <c r="W6590" i="4"/>
  <c r="X6590" i="4"/>
  <c r="S6591" i="4"/>
  <c r="T6591" i="4"/>
  <c r="U6591" i="4"/>
  <c r="V6591" i="4"/>
  <c r="W6591" i="4"/>
  <c r="X6591" i="4"/>
  <c r="S6592" i="4"/>
  <c r="T6592" i="4"/>
  <c r="U6592" i="4"/>
  <c r="V6592" i="4"/>
  <c r="W6592" i="4"/>
  <c r="X6592" i="4"/>
  <c r="S6593" i="4"/>
  <c r="T6593" i="4"/>
  <c r="U6593" i="4"/>
  <c r="V6593" i="4"/>
  <c r="W6593" i="4"/>
  <c r="X6593" i="4"/>
  <c r="S6594" i="4"/>
  <c r="T6594" i="4"/>
  <c r="U6594" i="4"/>
  <c r="V6594" i="4"/>
  <c r="W6594" i="4"/>
  <c r="X6594" i="4"/>
  <c r="S6595" i="4"/>
  <c r="T6595" i="4"/>
  <c r="U6595" i="4"/>
  <c r="V6595" i="4"/>
  <c r="W6595" i="4"/>
  <c r="X6595" i="4"/>
  <c r="S6596" i="4"/>
  <c r="T6596" i="4"/>
  <c r="U6596" i="4"/>
  <c r="V6596" i="4"/>
  <c r="W6596" i="4"/>
  <c r="X6596" i="4"/>
  <c r="S6597" i="4"/>
  <c r="T6597" i="4"/>
  <c r="U6597" i="4"/>
  <c r="V6597" i="4"/>
  <c r="W6597" i="4"/>
  <c r="X6597" i="4"/>
  <c r="S6598" i="4"/>
  <c r="T6598" i="4"/>
  <c r="U6598" i="4"/>
  <c r="V6598" i="4"/>
  <c r="W6598" i="4"/>
  <c r="X6598" i="4"/>
  <c r="S6599" i="4"/>
  <c r="T6599" i="4"/>
  <c r="U6599" i="4"/>
  <c r="V6599" i="4"/>
  <c r="W6599" i="4"/>
  <c r="X6599" i="4"/>
  <c r="S6600" i="4"/>
  <c r="T6600" i="4"/>
  <c r="U6600" i="4"/>
  <c r="V6600" i="4"/>
  <c r="W6600" i="4"/>
  <c r="X6600" i="4"/>
  <c r="S6601" i="4"/>
  <c r="T6601" i="4"/>
  <c r="U6601" i="4"/>
  <c r="V6601" i="4"/>
  <c r="W6601" i="4"/>
  <c r="X6601" i="4"/>
  <c r="S6602" i="4"/>
  <c r="T6602" i="4"/>
  <c r="U6602" i="4"/>
  <c r="V6602" i="4"/>
  <c r="W6602" i="4"/>
  <c r="X6602" i="4"/>
  <c r="S6603" i="4"/>
  <c r="T6603" i="4"/>
  <c r="U6603" i="4"/>
  <c r="V6603" i="4"/>
  <c r="W6603" i="4"/>
  <c r="X6603" i="4"/>
  <c r="S6604" i="4"/>
  <c r="T6604" i="4"/>
  <c r="U6604" i="4"/>
  <c r="V6604" i="4"/>
  <c r="W6604" i="4"/>
  <c r="X6604" i="4"/>
  <c r="S6605" i="4"/>
  <c r="T6605" i="4"/>
  <c r="U6605" i="4"/>
  <c r="V6605" i="4"/>
  <c r="W6605" i="4"/>
  <c r="X6605" i="4"/>
  <c r="S6606" i="4"/>
  <c r="T6606" i="4"/>
  <c r="U6606" i="4"/>
  <c r="V6606" i="4"/>
  <c r="W6606" i="4"/>
  <c r="X6606" i="4"/>
  <c r="S6607" i="4"/>
  <c r="T6607" i="4"/>
  <c r="U6607" i="4"/>
  <c r="V6607" i="4"/>
  <c r="W6607" i="4"/>
  <c r="X6607" i="4"/>
  <c r="S6608" i="4"/>
  <c r="T6608" i="4"/>
  <c r="U6608" i="4"/>
  <c r="V6608" i="4"/>
  <c r="W6608" i="4"/>
  <c r="X6608" i="4"/>
  <c r="S6609" i="4"/>
  <c r="T6609" i="4"/>
  <c r="U6609" i="4"/>
  <c r="V6609" i="4"/>
  <c r="W6609" i="4"/>
  <c r="X6609" i="4"/>
  <c r="S6610" i="4"/>
  <c r="T6610" i="4"/>
  <c r="U6610" i="4"/>
  <c r="V6610" i="4"/>
  <c r="W6610" i="4"/>
  <c r="X6610" i="4"/>
  <c r="S6611" i="4"/>
  <c r="T6611" i="4"/>
  <c r="U6611" i="4"/>
  <c r="V6611" i="4"/>
  <c r="W6611" i="4"/>
  <c r="X6611" i="4"/>
  <c r="S6612" i="4"/>
  <c r="T6612" i="4"/>
  <c r="U6612" i="4"/>
  <c r="V6612" i="4"/>
  <c r="W6612" i="4"/>
  <c r="X6612" i="4"/>
  <c r="S6613" i="4"/>
  <c r="T6613" i="4"/>
  <c r="U6613" i="4"/>
  <c r="V6613" i="4"/>
  <c r="W6613" i="4"/>
  <c r="X6613" i="4"/>
  <c r="S6614" i="4"/>
  <c r="T6614" i="4"/>
  <c r="U6614" i="4"/>
  <c r="V6614" i="4"/>
  <c r="W6614" i="4"/>
  <c r="X6614" i="4"/>
  <c r="S6615" i="4"/>
  <c r="T6615" i="4"/>
  <c r="U6615" i="4"/>
  <c r="V6615" i="4"/>
  <c r="W6615" i="4"/>
  <c r="X6615" i="4"/>
  <c r="S6616" i="4"/>
  <c r="T6616" i="4"/>
  <c r="U6616" i="4"/>
  <c r="V6616" i="4"/>
  <c r="W6616" i="4"/>
  <c r="X6616" i="4"/>
  <c r="S6617" i="4"/>
  <c r="T6617" i="4"/>
  <c r="U6617" i="4"/>
  <c r="V6617" i="4"/>
  <c r="W6617" i="4"/>
  <c r="X6617" i="4"/>
  <c r="S6618" i="4"/>
  <c r="T6618" i="4"/>
  <c r="U6618" i="4"/>
  <c r="V6618" i="4"/>
  <c r="W6618" i="4"/>
  <c r="X6618" i="4"/>
  <c r="S6619" i="4"/>
  <c r="T6619" i="4"/>
  <c r="U6619" i="4"/>
  <c r="V6619" i="4"/>
  <c r="W6619" i="4"/>
  <c r="X6619" i="4"/>
  <c r="S6620" i="4"/>
  <c r="T6620" i="4"/>
  <c r="U6620" i="4"/>
  <c r="V6620" i="4"/>
  <c r="W6620" i="4"/>
  <c r="X6620" i="4"/>
  <c r="S6621" i="4"/>
  <c r="T6621" i="4"/>
  <c r="U6621" i="4"/>
  <c r="V6621" i="4"/>
  <c r="W6621" i="4"/>
  <c r="X6621" i="4"/>
  <c r="S6622" i="4"/>
  <c r="T6622" i="4"/>
  <c r="U6622" i="4"/>
  <c r="V6622" i="4"/>
  <c r="W6622" i="4"/>
  <c r="X6622" i="4"/>
  <c r="S6623" i="4"/>
  <c r="T6623" i="4"/>
  <c r="U6623" i="4"/>
  <c r="V6623" i="4"/>
  <c r="W6623" i="4"/>
  <c r="X6623" i="4"/>
  <c r="S6624" i="4"/>
  <c r="T6624" i="4"/>
  <c r="U6624" i="4"/>
  <c r="V6624" i="4"/>
  <c r="W6624" i="4"/>
  <c r="X6624" i="4"/>
  <c r="S6625" i="4"/>
  <c r="T6625" i="4"/>
  <c r="U6625" i="4"/>
  <c r="V6625" i="4"/>
  <c r="W6625" i="4"/>
  <c r="X6625" i="4"/>
  <c r="S6626" i="4"/>
  <c r="T6626" i="4"/>
  <c r="U6626" i="4"/>
  <c r="V6626" i="4"/>
  <c r="W6626" i="4"/>
  <c r="X6626" i="4"/>
  <c r="S6627" i="4"/>
  <c r="T6627" i="4"/>
  <c r="U6627" i="4"/>
  <c r="V6627" i="4"/>
  <c r="W6627" i="4"/>
  <c r="X6627" i="4"/>
  <c r="S6628" i="4"/>
  <c r="T6628" i="4"/>
  <c r="U6628" i="4"/>
  <c r="V6628" i="4"/>
  <c r="W6628" i="4"/>
  <c r="X6628" i="4"/>
  <c r="S6629" i="4"/>
  <c r="T6629" i="4"/>
  <c r="U6629" i="4"/>
  <c r="V6629" i="4"/>
  <c r="W6629" i="4"/>
  <c r="X6629" i="4"/>
  <c r="S6630" i="4"/>
  <c r="T6630" i="4"/>
  <c r="U6630" i="4"/>
  <c r="V6630" i="4"/>
  <c r="W6630" i="4"/>
  <c r="X6630" i="4"/>
  <c r="S6631" i="4"/>
  <c r="T6631" i="4"/>
  <c r="U6631" i="4"/>
  <c r="V6631" i="4"/>
  <c r="W6631" i="4"/>
  <c r="X6631" i="4"/>
  <c r="S6632" i="4"/>
  <c r="T6632" i="4"/>
  <c r="U6632" i="4"/>
  <c r="V6632" i="4"/>
  <c r="W6632" i="4"/>
  <c r="X6632" i="4"/>
  <c r="S6633" i="4"/>
  <c r="T6633" i="4"/>
  <c r="U6633" i="4"/>
  <c r="V6633" i="4"/>
  <c r="W6633" i="4"/>
  <c r="X6633" i="4"/>
  <c r="S6634" i="4"/>
  <c r="T6634" i="4"/>
  <c r="U6634" i="4"/>
  <c r="V6634" i="4"/>
  <c r="W6634" i="4"/>
  <c r="X6634" i="4"/>
  <c r="S6635" i="4"/>
  <c r="T6635" i="4"/>
  <c r="U6635" i="4"/>
  <c r="V6635" i="4"/>
  <c r="W6635" i="4"/>
  <c r="X6635" i="4"/>
  <c r="S6636" i="4"/>
  <c r="T6636" i="4"/>
  <c r="U6636" i="4"/>
  <c r="V6636" i="4"/>
  <c r="W6636" i="4"/>
  <c r="X6636" i="4"/>
  <c r="S6637" i="4"/>
  <c r="T6637" i="4"/>
  <c r="U6637" i="4"/>
  <c r="V6637" i="4"/>
  <c r="W6637" i="4"/>
  <c r="X6637" i="4"/>
  <c r="S6638" i="4"/>
  <c r="T6638" i="4"/>
  <c r="U6638" i="4"/>
  <c r="V6638" i="4"/>
  <c r="W6638" i="4"/>
  <c r="X6638" i="4"/>
  <c r="S6639" i="4"/>
  <c r="T6639" i="4"/>
  <c r="U6639" i="4"/>
  <c r="V6639" i="4"/>
  <c r="W6639" i="4"/>
  <c r="X6639" i="4"/>
  <c r="S6640" i="4"/>
  <c r="T6640" i="4"/>
  <c r="U6640" i="4"/>
  <c r="V6640" i="4"/>
  <c r="W6640" i="4"/>
  <c r="X6640" i="4"/>
  <c r="S6641" i="4"/>
  <c r="T6641" i="4"/>
  <c r="U6641" i="4"/>
  <c r="V6641" i="4"/>
  <c r="W6641" i="4"/>
  <c r="X6641" i="4"/>
  <c r="S6642" i="4"/>
  <c r="T6642" i="4"/>
  <c r="U6642" i="4"/>
  <c r="V6642" i="4"/>
  <c r="W6642" i="4"/>
  <c r="X6642" i="4"/>
  <c r="S6643" i="4"/>
  <c r="T6643" i="4"/>
  <c r="U6643" i="4"/>
  <c r="V6643" i="4"/>
  <c r="W6643" i="4"/>
  <c r="X6643" i="4"/>
  <c r="S6644" i="4"/>
  <c r="T6644" i="4"/>
  <c r="U6644" i="4"/>
  <c r="V6644" i="4"/>
  <c r="W6644" i="4"/>
  <c r="X6644" i="4"/>
  <c r="S6645" i="4"/>
  <c r="T6645" i="4"/>
  <c r="U6645" i="4"/>
  <c r="V6645" i="4"/>
  <c r="W6645" i="4"/>
  <c r="X6645" i="4"/>
  <c r="S6646" i="4"/>
  <c r="T6646" i="4"/>
  <c r="U6646" i="4"/>
  <c r="V6646" i="4"/>
  <c r="W6646" i="4"/>
  <c r="X6646" i="4"/>
  <c r="S6647" i="4"/>
  <c r="T6647" i="4"/>
  <c r="U6647" i="4"/>
  <c r="V6647" i="4"/>
  <c r="W6647" i="4"/>
  <c r="X6647" i="4"/>
  <c r="S6648" i="4"/>
  <c r="T6648" i="4"/>
  <c r="U6648" i="4"/>
  <c r="V6648" i="4"/>
  <c r="W6648" i="4"/>
  <c r="X6648" i="4"/>
  <c r="S6649" i="4"/>
  <c r="T6649" i="4"/>
  <c r="U6649" i="4"/>
  <c r="V6649" i="4"/>
  <c r="W6649" i="4"/>
  <c r="X6649" i="4"/>
  <c r="S6650" i="4"/>
  <c r="T6650" i="4"/>
  <c r="U6650" i="4"/>
  <c r="V6650" i="4"/>
  <c r="W6650" i="4"/>
  <c r="X6650" i="4"/>
  <c r="S6651" i="4"/>
  <c r="T6651" i="4"/>
  <c r="U6651" i="4"/>
  <c r="V6651" i="4"/>
  <c r="W6651" i="4"/>
  <c r="X6651" i="4"/>
  <c r="S6652" i="4"/>
  <c r="T6652" i="4"/>
  <c r="U6652" i="4"/>
  <c r="V6652" i="4"/>
  <c r="W6652" i="4"/>
  <c r="X6652" i="4"/>
  <c r="S6653" i="4"/>
  <c r="T6653" i="4"/>
  <c r="U6653" i="4"/>
  <c r="V6653" i="4"/>
  <c r="W6653" i="4"/>
  <c r="X6653" i="4"/>
  <c r="S6654" i="4"/>
  <c r="T6654" i="4"/>
  <c r="U6654" i="4"/>
  <c r="V6654" i="4"/>
  <c r="W6654" i="4"/>
  <c r="X6654" i="4"/>
  <c r="S6655" i="4"/>
  <c r="T6655" i="4"/>
  <c r="U6655" i="4"/>
  <c r="V6655" i="4"/>
  <c r="W6655" i="4"/>
  <c r="X6655" i="4"/>
  <c r="S6656" i="4"/>
  <c r="T6656" i="4"/>
  <c r="U6656" i="4"/>
  <c r="V6656" i="4"/>
  <c r="W6656" i="4"/>
  <c r="X6656" i="4"/>
  <c r="S6657" i="4"/>
  <c r="T6657" i="4"/>
  <c r="U6657" i="4"/>
  <c r="V6657" i="4"/>
  <c r="W6657" i="4"/>
  <c r="X6657" i="4"/>
  <c r="S6658" i="4"/>
  <c r="T6658" i="4"/>
  <c r="U6658" i="4"/>
  <c r="V6658" i="4"/>
  <c r="W6658" i="4"/>
  <c r="X6658" i="4"/>
  <c r="S6659" i="4"/>
  <c r="T6659" i="4"/>
  <c r="U6659" i="4"/>
  <c r="V6659" i="4"/>
  <c r="W6659" i="4"/>
  <c r="X6659" i="4"/>
  <c r="S6660" i="4"/>
  <c r="T6660" i="4"/>
  <c r="U6660" i="4"/>
  <c r="V6660" i="4"/>
  <c r="W6660" i="4"/>
  <c r="X6660" i="4"/>
  <c r="S6661" i="4"/>
  <c r="T6661" i="4"/>
  <c r="U6661" i="4"/>
  <c r="V6661" i="4"/>
  <c r="W6661" i="4"/>
  <c r="X6661" i="4"/>
  <c r="S6662" i="4"/>
  <c r="T6662" i="4"/>
  <c r="U6662" i="4"/>
  <c r="V6662" i="4"/>
  <c r="W6662" i="4"/>
  <c r="X6662" i="4"/>
  <c r="S6663" i="4"/>
  <c r="T6663" i="4"/>
  <c r="U6663" i="4"/>
  <c r="V6663" i="4"/>
  <c r="W6663" i="4"/>
  <c r="X6663" i="4"/>
  <c r="S6664" i="4"/>
  <c r="T6664" i="4"/>
  <c r="U6664" i="4"/>
  <c r="V6664" i="4"/>
  <c r="W6664" i="4"/>
  <c r="X6664" i="4"/>
  <c r="S6665" i="4"/>
  <c r="T6665" i="4"/>
  <c r="U6665" i="4"/>
  <c r="V6665" i="4"/>
  <c r="W6665" i="4"/>
  <c r="X6665" i="4"/>
  <c r="S6666" i="4"/>
  <c r="T6666" i="4"/>
  <c r="U6666" i="4"/>
  <c r="V6666" i="4"/>
  <c r="W6666" i="4"/>
  <c r="X6666" i="4"/>
  <c r="S6667" i="4"/>
  <c r="T6667" i="4"/>
  <c r="U6667" i="4"/>
  <c r="V6667" i="4"/>
  <c r="W6667" i="4"/>
  <c r="X6667" i="4"/>
  <c r="S6668" i="4"/>
  <c r="T6668" i="4"/>
  <c r="U6668" i="4"/>
  <c r="V6668" i="4"/>
  <c r="W6668" i="4"/>
  <c r="X6668" i="4"/>
  <c r="S6669" i="4"/>
  <c r="T6669" i="4"/>
  <c r="U6669" i="4"/>
  <c r="V6669" i="4"/>
  <c r="W6669" i="4"/>
  <c r="X6669" i="4"/>
  <c r="S6670" i="4"/>
  <c r="T6670" i="4"/>
  <c r="U6670" i="4"/>
  <c r="V6670" i="4"/>
  <c r="W6670" i="4"/>
  <c r="X6670" i="4"/>
  <c r="S6671" i="4"/>
  <c r="T6671" i="4"/>
  <c r="U6671" i="4"/>
  <c r="V6671" i="4"/>
  <c r="W6671" i="4"/>
  <c r="X6671" i="4"/>
  <c r="S6672" i="4"/>
  <c r="T6672" i="4"/>
  <c r="U6672" i="4"/>
  <c r="V6672" i="4"/>
  <c r="W6672" i="4"/>
  <c r="X6672" i="4"/>
  <c r="S6673" i="4"/>
  <c r="T6673" i="4"/>
  <c r="U6673" i="4"/>
  <c r="V6673" i="4"/>
  <c r="W6673" i="4"/>
  <c r="X6673" i="4"/>
  <c r="S6674" i="4"/>
  <c r="T6674" i="4"/>
  <c r="U6674" i="4"/>
  <c r="V6674" i="4"/>
  <c r="W6674" i="4"/>
  <c r="X6674" i="4"/>
  <c r="S6675" i="4"/>
  <c r="T6675" i="4"/>
  <c r="U6675" i="4"/>
  <c r="V6675" i="4"/>
  <c r="W6675" i="4"/>
  <c r="X6675" i="4"/>
  <c r="S6676" i="4"/>
  <c r="T6676" i="4"/>
  <c r="U6676" i="4"/>
  <c r="V6676" i="4"/>
  <c r="W6676" i="4"/>
  <c r="X6676" i="4"/>
  <c r="S6677" i="4"/>
  <c r="T6677" i="4"/>
  <c r="U6677" i="4"/>
  <c r="V6677" i="4"/>
  <c r="W6677" i="4"/>
  <c r="X6677" i="4"/>
  <c r="S6678" i="4"/>
  <c r="T6678" i="4"/>
  <c r="U6678" i="4"/>
  <c r="V6678" i="4"/>
  <c r="W6678" i="4"/>
  <c r="X6678" i="4"/>
  <c r="S6679" i="4"/>
  <c r="T6679" i="4"/>
  <c r="U6679" i="4"/>
  <c r="V6679" i="4"/>
  <c r="W6679" i="4"/>
  <c r="X6679" i="4"/>
  <c r="S6680" i="4"/>
  <c r="T6680" i="4"/>
  <c r="U6680" i="4"/>
  <c r="V6680" i="4"/>
  <c r="W6680" i="4"/>
  <c r="X6680" i="4"/>
  <c r="S6681" i="4"/>
  <c r="T6681" i="4"/>
  <c r="U6681" i="4"/>
  <c r="V6681" i="4"/>
  <c r="W6681" i="4"/>
  <c r="X6681" i="4"/>
  <c r="S6682" i="4"/>
  <c r="T6682" i="4"/>
  <c r="U6682" i="4"/>
  <c r="V6682" i="4"/>
  <c r="W6682" i="4"/>
  <c r="X6682" i="4"/>
  <c r="S6683" i="4"/>
  <c r="T6683" i="4"/>
  <c r="U6683" i="4"/>
  <c r="V6683" i="4"/>
  <c r="W6683" i="4"/>
  <c r="X6683" i="4"/>
  <c r="S6684" i="4"/>
  <c r="T6684" i="4"/>
  <c r="U6684" i="4"/>
  <c r="V6684" i="4"/>
  <c r="W6684" i="4"/>
  <c r="X6684" i="4"/>
  <c r="S6685" i="4"/>
  <c r="T6685" i="4"/>
  <c r="U6685" i="4"/>
  <c r="V6685" i="4"/>
  <c r="W6685" i="4"/>
  <c r="X6685" i="4"/>
  <c r="S6686" i="4"/>
  <c r="T6686" i="4"/>
  <c r="U6686" i="4"/>
  <c r="V6686" i="4"/>
  <c r="W6686" i="4"/>
  <c r="X6686" i="4"/>
  <c r="S6687" i="4"/>
  <c r="T6687" i="4"/>
  <c r="U6687" i="4"/>
  <c r="V6687" i="4"/>
  <c r="W6687" i="4"/>
  <c r="X6687" i="4"/>
  <c r="S6688" i="4"/>
  <c r="T6688" i="4"/>
  <c r="U6688" i="4"/>
  <c r="V6688" i="4"/>
  <c r="W6688" i="4"/>
  <c r="X6688" i="4"/>
  <c r="S6689" i="4"/>
  <c r="T6689" i="4"/>
  <c r="U6689" i="4"/>
  <c r="V6689" i="4"/>
  <c r="W6689" i="4"/>
  <c r="X6689" i="4"/>
  <c r="S6690" i="4"/>
  <c r="T6690" i="4"/>
  <c r="U6690" i="4"/>
  <c r="V6690" i="4"/>
  <c r="W6690" i="4"/>
  <c r="X6690" i="4"/>
  <c r="S6691" i="4"/>
  <c r="T6691" i="4"/>
  <c r="U6691" i="4"/>
  <c r="V6691" i="4"/>
  <c r="W6691" i="4"/>
  <c r="X6691" i="4"/>
  <c r="S6692" i="4"/>
  <c r="T6692" i="4"/>
  <c r="U6692" i="4"/>
  <c r="V6692" i="4"/>
  <c r="W6692" i="4"/>
  <c r="X6692" i="4"/>
  <c r="S6693" i="4"/>
  <c r="T6693" i="4"/>
  <c r="U6693" i="4"/>
  <c r="V6693" i="4"/>
  <c r="W6693" i="4"/>
  <c r="X6693" i="4"/>
  <c r="S6694" i="4"/>
  <c r="T6694" i="4"/>
  <c r="U6694" i="4"/>
  <c r="V6694" i="4"/>
  <c r="W6694" i="4"/>
  <c r="X6694" i="4"/>
  <c r="S6695" i="4"/>
  <c r="T6695" i="4"/>
  <c r="U6695" i="4"/>
  <c r="V6695" i="4"/>
  <c r="W6695" i="4"/>
  <c r="X6695" i="4"/>
  <c r="S6696" i="4"/>
  <c r="T6696" i="4"/>
  <c r="U6696" i="4"/>
  <c r="V6696" i="4"/>
  <c r="W6696" i="4"/>
  <c r="X6696" i="4"/>
  <c r="S6697" i="4"/>
  <c r="T6697" i="4"/>
  <c r="U6697" i="4"/>
  <c r="V6697" i="4"/>
  <c r="W6697" i="4"/>
  <c r="X6697" i="4"/>
  <c r="S6698" i="4"/>
  <c r="T6698" i="4"/>
  <c r="U6698" i="4"/>
  <c r="V6698" i="4"/>
  <c r="W6698" i="4"/>
  <c r="X6698" i="4"/>
  <c r="S6699" i="4"/>
  <c r="T6699" i="4"/>
  <c r="U6699" i="4"/>
  <c r="V6699" i="4"/>
  <c r="W6699" i="4"/>
  <c r="X6699" i="4"/>
  <c r="S6700" i="4"/>
  <c r="T6700" i="4"/>
  <c r="U6700" i="4"/>
  <c r="V6700" i="4"/>
  <c r="W6700" i="4"/>
  <c r="X6700" i="4"/>
  <c r="S6701" i="4"/>
  <c r="T6701" i="4"/>
  <c r="U6701" i="4"/>
  <c r="V6701" i="4"/>
  <c r="W6701" i="4"/>
  <c r="X6701" i="4"/>
  <c r="S6702" i="4"/>
  <c r="T6702" i="4"/>
  <c r="U6702" i="4"/>
  <c r="V6702" i="4"/>
  <c r="W6702" i="4"/>
  <c r="X6702" i="4"/>
  <c r="S6703" i="4"/>
  <c r="T6703" i="4"/>
  <c r="U6703" i="4"/>
  <c r="V6703" i="4"/>
  <c r="W6703" i="4"/>
  <c r="X6703" i="4"/>
  <c r="S6704" i="4"/>
  <c r="T6704" i="4"/>
  <c r="U6704" i="4"/>
  <c r="V6704" i="4"/>
  <c r="W6704" i="4"/>
  <c r="X6704" i="4"/>
  <c r="S6705" i="4"/>
  <c r="T6705" i="4"/>
  <c r="U6705" i="4"/>
  <c r="V6705" i="4"/>
  <c r="W6705" i="4"/>
  <c r="X6705" i="4"/>
  <c r="S6706" i="4"/>
  <c r="T6706" i="4"/>
  <c r="U6706" i="4"/>
  <c r="V6706" i="4"/>
  <c r="W6706" i="4"/>
  <c r="X6706" i="4"/>
  <c r="S6707" i="4"/>
  <c r="T6707" i="4"/>
  <c r="U6707" i="4"/>
  <c r="V6707" i="4"/>
  <c r="W6707" i="4"/>
  <c r="X6707" i="4"/>
  <c r="S6708" i="4"/>
  <c r="T6708" i="4"/>
  <c r="U6708" i="4"/>
  <c r="V6708" i="4"/>
  <c r="W6708" i="4"/>
  <c r="X6708" i="4"/>
  <c r="S6709" i="4"/>
  <c r="T6709" i="4"/>
  <c r="U6709" i="4"/>
  <c r="V6709" i="4"/>
  <c r="W6709" i="4"/>
  <c r="X6709" i="4"/>
  <c r="S6710" i="4"/>
  <c r="T6710" i="4"/>
  <c r="U6710" i="4"/>
  <c r="V6710" i="4"/>
  <c r="W6710" i="4"/>
  <c r="X6710" i="4"/>
  <c r="S6711" i="4"/>
  <c r="T6711" i="4"/>
  <c r="U6711" i="4"/>
  <c r="V6711" i="4"/>
  <c r="W6711" i="4"/>
  <c r="X6711" i="4"/>
  <c r="S6712" i="4"/>
  <c r="T6712" i="4"/>
  <c r="U6712" i="4"/>
  <c r="V6712" i="4"/>
  <c r="W6712" i="4"/>
  <c r="X6712" i="4"/>
  <c r="S6713" i="4"/>
  <c r="T6713" i="4"/>
  <c r="U6713" i="4"/>
  <c r="V6713" i="4"/>
  <c r="W6713" i="4"/>
  <c r="X6713" i="4"/>
  <c r="S6714" i="4"/>
  <c r="T6714" i="4"/>
  <c r="U6714" i="4"/>
  <c r="V6714" i="4"/>
  <c r="W6714" i="4"/>
  <c r="X6714" i="4"/>
  <c r="S6715" i="4"/>
  <c r="T6715" i="4"/>
  <c r="U6715" i="4"/>
  <c r="V6715" i="4"/>
  <c r="W6715" i="4"/>
  <c r="X6715" i="4"/>
  <c r="S6716" i="4"/>
  <c r="T6716" i="4"/>
  <c r="U6716" i="4"/>
  <c r="V6716" i="4"/>
  <c r="W6716" i="4"/>
  <c r="X6716" i="4"/>
  <c r="S6717" i="4"/>
  <c r="T6717" i="4"/>
  <c r="U6717" i="4"/>
  <c r="V6717" i="4"/>
  <c r="W6717" i="4"/>
  <c r="X6717" i="4"/>
  <c r="S6718" i="4"/>
  <c r="T6718" i="4"/>
  <c r="U6718" i="4"/>
  <c r="V6718" i="4"/>
  <c r="W6718" i="4"/>
  <c r="X6718" i="4"/>
  <c r="S6719" i="4"/>
  <c r="T6719" i="4"/>
  <c r="U6719" i="4"/>
  <c r="V6719" i="4"/>
  <c r="W6719" i="4"/>
  <c r="X6719" i="4"/>
  <c r="S6720" i="4"/>
  <c r="T6720" i="4"/>
  <c r="U6720" i="4"/>
  <c r="V6720" i="4"/>
  <c r="W6720" i="4"/>
  <c r="X6720" i="4"/>
  <c r="S6721" i="4"/>
  <c r="T6721" i="4"/>
  <c r="U6721" i="4"/>
  <c r="V6721" i="4"/>
  <c r="W6721" i="4"/>
  <c r="X6721" i="4"/>
  <c r="S6722" i="4"/>
  <c r="T6722" i="4"/>
  <c r="U6722" i="4"/>
  <c r="V6722" i="4"/>
  <c r="W6722" i="4"/>
  <c r="X6722" i="4"/>
  <c r="S6723" i="4"/>
  <c r="T6723" i="4"/>
  <c r="U6723" i="4"/>
  <c r="V6723" i="4"/>
  <c r="W6723" i="4"/>
  <c r="X6723" i="4"/>
  <c r="S6724" i="4"/>
  <c r="T6724" i="4"/>
  <c r="U6724" i="4"/>
  <c r="V6724" i="4"/>
  <c r="W6724" i="4"/>
  <c r="X6724" i="4"/>
  <c r="S6725" i="4"/>
  <c r="T6725" i="4"/>
  <c r="U6725" i="4"/>
  <c r="V6725" i="4"/>
  <c r="W6725" i="4"/>
  <c r="X6725" i="4"/>
  <c r="S6726" i="4"/>
  <c r="T6726" i="4"/>
  <c r="U6726" i="4"/>
  <c r="V6726" i="4"/>
  <c r="W6726" i="4"/>
  <c r="X6726" i="4"/>
  <c r="S6727" i="4"/>
  <c r="T6727" i="4"/>
  <c r="U6727" i="4"/>
  <c r="V6727" i="4"/>
  <c r="W6727" i="4"/>
  <c r="X6727" i="4"/>
  <c r="S6728" i="4"/>
  <c r="T6728" i="4"/>
  <c r="U6728" i="4"/>
  <c r="V6728" i="4"/>
  <c r="W6728" i="4"/>
  <c r="X6728" i="4"/>
  <c r="S6729" i="4"/>
  <c r="T6729" i="4"/>
  <c r="U6729" i="4"/>
  <c r="V6729" i="4"/>
  <c r="W6729" i="4"/>
  <c r="X6729" i="4"/>
  <c r="S6730" i="4"/>
  <c r="T6730" i="4"/>
  <c r="U6730" i="4"/>
  <c r="V6730" i="4"/>
  <c r="W6730" i="4"/>
  <c r="X6730" i="4"/>
  <c r="S6731" i="4"/>
  <c r="T6731" i="4"/>
  <c r="U6731" i="4"/>
  <c r="V6731" i="4"/>
  <c r="W6731" i="4"/>
  <c r="X6731" i="4"/>
  <c r="S6732" i="4"/>
  <c r="T6732" i="4"/>
  <c r="U6732" i="4"/>
  <c r="V6732" i="4"/>
  <c r="W6732" i="4"/>
  <c r="X6732" i="4"/>
  <c r="S6733" i="4"/>
  <c r="T6733" i="4"/>
  <c r="U6733" i="4"/>
  <c r="V6733" i="4"/>
  <c r="W6733" i="4"/>
  <c r="X6733" i="4"/>
  <c r="S6734" i="4"/>
  <c r="T6734" i="4"/>
  <c r="U6734" i="4"/>
  <c r="V6734" i="4"/>
  <c r="W6734" i="4"/>
  <c r="X6734" i="4"/>
  <c r="S6735" i="4"/>
  <c r="T6735" i="4"/>
  <c r="U6735" i="4"/>
  <c r="V6735" i="4"/>
  <c r="W6735" i="4"/>
  <c r="X6735" i="4"/>
  <c r="S6736" i="4"/>
  <c r="T6736" i="4"/>
  <c r="U6736" i="4"/>
  <c r="V6736" i="4"/>
  <c r="W6736" i="4"/>
  <c r="X6736" i="4"/>
  <c r="S6737" i="4"/>
  <c r="T6737" i="4"/>
  <c r="U6737" i="4"/>
  <c r="V6737" i="4"/>
  <c r="W6737" i="4"/>
  <c r="X6737" i="4"/>
  <c r="S6738" i="4"/>
  <c r="T6738" i="4"/>
  <c r="U6738" i="4"/>
  <c r="V6738" i="4"/>
  <c r="W6738" i="4"/>
  <c r="X6738" i="4"/>
  <c r="S6739" i="4"/>
  <c r="T6739" i="4"/>
  <c r="U6739" i="4"/>
  <c r="V6739" i="4"/>
  <c r="W6739" i="4"/>
  <c r="X6739" i="4"/>
  <c r="S6740" i="4"/>
  <c r="T6740" i="4"/>
  <c r="U6740" i="4"/>
  <c r="V6740" i="4"/>
  <c r="W6740" i="4"/>
  <c r="X6740" i="4"/>
  <c r="S6741" i="4"/>
  <c r="T6741" i="4"/>
  <c r="U6741" i="4"/>
  <c r="V6741" i="4"/>
  <c r="W6741" i="4"/>
  <c r="X6741" i="4"/>
  <c r="S6742" i="4"/>
  <c r="T6742" i="4"/>
  <c r="U6742" i="4"/>
  <c r="V6742" i="4"/>
  <c r="W6742" i="4"/>
  <c r="X6742" i="4"/>
  <c r="S6743" i="4"/>
  <c r="T6743" i="4"/>
  <c r="U6743" i="4"/>
  <c r="V6743" i="4"/>
  <c r="W6743" i="4"/>
  <c r="X6743" i="4"/>
  <c r="S6744" i="4"/>
  <c r="T6744" i="4"/>
  <c r="U6744" i="4"/>
  <c r="V6744" i="4"/>
  <c r="W6744" i="4"/>
  <c r="X6744" i="4"/>
  <c r="S6745" i="4"/>
  <c r="T6745" i="4"/>
  <c r="U6745" i="4"/>
  <c r="V6745" i="4"/>
  <c r="W6745" i="4"/>
  <c r="X6745" i="4"/>
  <c r="S6746" i="4"/>
  <c r="T6746" i="4"/>
  <c r="U6746" i="4"/>
  <c r="V6746" i="4"/>
  <c r="W6746" i="4"/>
  <c r="X6746" i="4"/>
  <c r="S6747" i="4"/>
  <c r="T6747" i="4"/>
  <c r="U6747" i="4"/>
  <c r="V6747" i="4"/>
  <c r="W6747" i="4"/>
  <c r="X6747" i="4"/>
  <c r="S6748" i="4"/>
  <c r="T6748" i="4"/>
  <c r="U6748" i="4"/>
  <c r="V6748" i="4"/>
  <c r="W6748" i="4"/>
  <c r="X6748" i="4"/>
  <c r="S6749" i="4"/>
  <c r="T6749" i="4"/>
  <c r="U6749" i="4"/>
  <c r="V6749" i="4"/>
  <c r="W6749" i="4"/>
  <c r="X6749" i="4"/>
  <c r="S6750" i="4"/>
  <c r="T6750" i="4"/>
  <c r="U6750" i="4"/>
  <c r="V6750" i="4"/>
  <c r="W6750" i="4"/>
  <c r="X6750" i="4"/>
  <c r="S6751" i="4"/>
  <c r="T6751" i="4"/>
  <c r="U6751" i="4"/>
  <c r="V6751" i="4"/>
  <c r="W6751" i="4"/>
  <c r="X6751" i="4"/>
  <c r="S6752" i="4"/>
  <c r="T6752" i="4"/>
  <c r="U6752" i="4"/>
  <c r="V6752" i="4"/>
  <c r="W6752" i="4"/>
  <c r="X6752" i="4"/>
  <c r="S6753" i="4"/>
  <c r="T6753" i="4"/>
  <c r="U6753" i="4"/>
  <c r="V6753" i="4"/>
  <c r="W6753" i="4"/>
  <c r="X6753" i="4"/>
  <c r="S6754" i="4"/>
  <c r="T6754" i="4"/>
  <c r="U6754" i="4"/>
  <c r="V6754" i="4"/>
  <c r="W6754" i="4"/>
  <c r="X6754" i="4"/>
  <c r="S6755" i="4"/>
  <c r="T6755" i="4"/>
  <c r="U6755" i="4"/>
  <c r="V6755" i="4"/>
  <c r="W6755" i="4"/>
  <c r="X6755" i="4"/>
  <c r="S6756" i="4"/>
  <c r="T6756" i="4"/>
  <c r="U6756" i="4"/>
  <c r="V6756" i="4"/>
  <c r="W6756" i="4"/>
  <c r="X6756" i="4"/>
  <c r="S6757" i="4"/>
  <c r="T6757" i="4"/>
  <c r="U6757" i="4"/>
  <c r="V6757" i="4"/>
  <c r="W6757" i="4"/>
  <c r="X6757" i="4"/>
  <c r="S6758" i="4"/>
  <c r="T6758" i="4"/>
  <c r="U6758" i="4"/>
  <c r="V6758" i="4"/>
  <c r="W6758" i="4"/>
  <c r="X6758" i="4"/>
  <c r="S6759" i="4"/>
  <c r="T6759" i="4"/>
  <c r="U6759" i="4"/>
  <c r="V6759" i="4"/>
  <c r="W6759" i="4"/>
  <c r="X6759" i="4"/>
  <c r="S6760" i="4"/>
  <c r="T6760" i="4"/>
  <c r="U6760" i="4"/>
  <c r="V6760" i="4"/>
  <c r="W6760" i="4"/>
  <c r="X6760" i="4"/>
  <c r="S6761" i="4"/>
  <c r="T6761" i="4"/>
  <c r="U6761" i="4"/>
  <c r="V6761" i="4"/>
  <c r="W6761" i="4"/>
  <c r="X6761" i="4"/>
  <c r="S6762" i="4"/>
  <c r="T6762" i="4"/>
  <c r="U6762" i="4"/>
  <c r="V6762" i="4"/>
  <c r="W6762" i="4"/>
  <c r="X6762" i="4"/>
  <c r="S6763" i="4"/>
  <c r="T6763" i="4"/>
  <c r="U6763" i="4"/>
  <c r="V6763" i="4"/>
  <c r="W6763" i="4"/>
  <c r="X6763" i="4"/>
  <c r="S6764" i="4"/>
  <c r="T6764" i="4"/>
  <c r="U6764" i="4"/>
  <c r="V6764" i="4"/>
  <c r="W6764" i="4"/>
  <c r="X6764" i="4"/>
  <c r="S6765" i="4"/>
  <c r="T6765" i="4"/>
  <c r="U6765" i="4"/>
  <c r="V6765" i="4"/>
  <c r="W6765" i="4"/>
  <c r="X6765" i="4"/>
  <c r="S6766" i="4"/>
  <c r="T6766" i="4"/>
  <c r="U6766" i="4"/>
  <c r="V6766" i="4"/>
  <c r="W6766" i="4"/>
  <c r="X6766" i="4"/>
  <c r="S6767" i="4"/>
  <c r="T6767" i="4"/>
  <c r="U6767" i="4"/>
  <c r="V6767" i="4"/>
  <c r="W6767" i="4"/>
  <c r="X6767" i="4"/>
  <c r="S6768" i="4"/>
  <c r="T6768" i="4"/>
  <c r="U6768" i="4"/>
  <c r="V6768" i="4"/>
  <c r="W6768" i="4"/>
  <c r="X6768" i="4"/>
  <c r="S6769" i="4"/>
  <c r="T6769" i="4"/>
  <c r="U6769" i="4"/>
  <c r="V6769" i="4"/>
  <c r="W6769" i="4"/>
  <c r="X6769" i="4"/>
  <c r="S6770" i="4"/>
  <c r="T6770" i="4"/>
  <c r="U6770" i="4"/>
  <c r="V6770" i="4"/>
  <c r="W6770" i="4"/>
  <c r="X6770" i="4"/>
  <c r="S6771" i="4"/>
  <c r="T6771" i="4"/>
  <c r="U6771" i="4"/>
  <c r="V6771" i="4"/>
  <c r="W6771" i="4"/>
  <c r="X6771" i="4"/>
  <c r="S6772" i="4"/>
  <c r="T6772" i="4"/>
  <c r="U6772" i="4"/>
  <c r="V6772" i="4"/>
  <c r="W6772" i="4"/>
  <c r="X6772" i="4"/>
  <c r="S6773" i="4"/>
  <c r="T6773" i="4"/>
  <c r="U6773" i="4"/>
  <c r="V6773" i="4"/>
  <c r="W6773" i="4"/>
  <c r="X6773" i="4"/>
  <c r="S6774" i="4"/>
  <c r="T6774" i="4"/>
  <c r="U6774" i="4"/>
  <c r="V6774" i="4"/>
  <c r="W6774" i="4"/>
  <c r="X6774" i="4"/>
  <c r="S6775" i="4"/>
  <c r="T6775" i="4"/>
  <c r="U6775" i="4"/>
  <c r="V6775" i="4"/>
  <c r="W6775" i="4"/>
  <c r="X6775" i="4"/>
  <c r="S6776" i="4"/>
  <c r="T6776" i="4"/>
  <c r="U6776" i="4"/>
  <c r="V6776" i="4"/>
  <c r="W6776" i="4"/>
  <c r="X6776" i="4"/>
  <c r="S6777" i="4"/>
  <c r="T6777" i="4"/>
  <c r="U6777" i="4"/>
  <c r="V6777" i="4"/>
  <c r="W6777" i="4"/>
  <c r="X6777" i="4"/>
  <c r="S6778" i="4"/>
  <c r="T6778" i="4"/>
  <c r="U6778" i="4"/>
  <c r="V6778" i="4"/>
  <c r="W6778" i="4"/>
  <c r="X6778" i="4"/>
  <c r="S6779" i="4"/>
  <c r="T6779" i="4"/>
  <c r="U6779" i="4"/>
  <c r="V6779" i="4"/>
  <c r="W6779" i="4"/>
  <c r="X6779" i="4"/>
  <c r="S6780" i="4"/>
  <c r="T6780" i="4"/>
  <c r="U6780" i="4"/>
  <c r="V6780" i="4"/>
  <c r="W6780" i="4"/>
  <c r="X6780" i="4"/>
  <c r="S6781" i="4"/>
  <c r="T6781" i="4"/>
  <c r="U6781" i="4"/>
  <c r="V6781" i="4"/>
  <c r="W6781" i="4"/>
  <c r="X6781" i="4"/>
  <c r="S6782" i="4"/>
  <c r="T6782" i="4"/>
  <c r="U6782" i="4"/>
  <c r="V6782" i="4"/>
  <c r="W6782" i="4"/>
  <c r="X6782" i="4"/>
  <c r="S6783" i="4"/>
  <c r="T6783" i="4"/>
  <c r="U6783" i="4"/>
  <c r="V6783" i="4"/>
  <c r="W6783" i="4"/>
  <c r="X6783" i="4"/>
  <c r="S6784" i="4"/>
  <c r="T6784" i="4"/>
  <c r="U6784" i="4"/>
  <c r="V6784" i="4"/>
  <c r="W6784" i="4"/>
  <c r="X6784" i="4"/>
  <c r="S6785" i="4"/>
  <c r="T6785" i="4"/>
  <c r="U6785" i="4"/>
  <c r="V6785" i="4"/>
  <c r="W6785" i="4"/>
  <c r="X6785" i="4"/>
  <c r="S6786" i="4"/>
  <c r="T6786" i="4"/>
  <c r="U6786" i="4"/>
  <c r="V6786" i="4"/>
  <c r="W6786" i="4"/>
  <c r="X6786" i="4"/>
  <c r="S6787" i="4"/>
  <c r="T6787" i="4"/>
  <c r="U6787" i="4"/>
  <c r="V6787" i="4"/>
  <c r="W6787" i="4"/>
  <c r="X6787" i="4"/>
  <c r="S6788" i="4"/>
  <c r="T6788" i="4"/>
  <c r="U6788" i="4"/>
  <c r="V6788" i="4"/>
  <c r="W6788" i="4"/>
  <c r="X6788" i="4"/>
  <c r="S6789" i="4"/>
  <c r="T6789" i="4"/>
  <c r="U6789" i="4"/>
  <c r="V6789" i="4"/>
  <c r="W6789" i="4"/>
  <c r="X6789" i="4"/>
  <c r="S6790" i="4"/>
  <c r="T6790" i="4"/>
  <c r="U6790" i="4"/>
  <c r="V6790" i="4"/>
  <c r="W6790" i="4"/>
  <c r="X6790" i="4"/>
  <c r="S6791" i="4"/>
  <c r="T6791" i="4"/>
  <c r="U6791" i="4"/>
  <c r="V6791" i="4"/>
  <c r="W6791" i="4"/>
  <c r="X6791" i="4"/>
  <c r="S6792" i="4"/>
  <c r="T6792" i="4"/>
  <c r="U6792" i="4"/>
  <c r="V6792" i="4"/>
  <c r="W6792" i="4"/>
  <c r="X6792" i="4"/>
  <c r="S6793" i="4"/>
  <c r="T6793" i="4"/>
  <c r="U6793" i="4"/>
  <c r="V6793" i="4"/>
  <c r="W6793" i="4"/>
  <c r="X6793" i="4"/>
  <c r="S6794" i="4"/>
  <c r="T6794" i="4"/>
  <c r="U6794" i="4"/>
  <c r="V6794" i="4"/>
  <c r="W6794" i="4"/>
  <c r="X6794" i="4"/>
  <c r="S6795" i="4"/>
  <c r="T6795" i="4"/>
  <c r="U6795" i="4"/>
  <c r="V6795" i="4"/>
  <c r="W6795" i="4"/>
  <c r="X6795" i="4"/>
  <c r="S6796" i="4"/>
  <c r="T6796" i="4"/>
  <c r="U6796" i="4"/>
  <c r="V6796" i="4"/>
  <c r="W6796" i="4"/>
  <c r="X6796" i="4"/>
  <c r="S6797" i="4"/>
  <c r="T6797" i="4"/>
  <c r="U6797" i="4"/>
  <c r="V6797" i="4"/>
  <c r="W6797" i="4"/>
  <c r="X6797" i="4"/>
  <c r="S6798" i="4"/>
  <c r="T6798" i="4"/>
  <c r="U6798" i="4"/>
  <c r="V6798" i="4"/>
  <c r="W6798" i="4"/>
  <c r="X6798" i="4"/>
  <c r="S6799" i="4"/>
  <c r="T6799" i="4"/>
  <c r="U6799" i="4"/>
  <c r="V6799" i="4"/>
  <c r="W6799" i="4"/>
  <c r="X6799" i="4"/>
  <c r="S6800" i="4"/>
  <c r="T6800" i="4"/>
  <c r="U6800" i="4"/>
  <c r="V6800" i="4"/>
  <c r="W6800" i="4"/>
  <c r="X6800" i="4"/>
  <c r="S6801" i="4"/>
  <c r="T6801" i="4"/>
  <c r="U6801" i="4"/>
  <c r="V6801" i="4"/>
  <c r="W6801" i="4"/>
  <c r="X6801" i="4"/>
  <c r="S6802" i="4"/>
  <c r="T6802" i="4"/>
  <c r="U6802" i="4"/>
  <c r="V6802" i="4"/>
  <c r="W6802" i="4"/>
  <c r="X6802" i="4"/>
  <c r="S6803" i="4"/>
  <c r="T6803" i="4"/>
  <c r="U6803" i="4"/>
  <c r="V6803" i="4"/>
  <c r="W6803" i="4"/>
  <c r="X6803" i="4"/>
  <c r="S6804" i="4"/>
  <c r="T6804" i="4"/>
  <c r="U6804" i="4"/>
  <c r="V6804" i="4"/>
  <c r="W6804" i="4"/>
  <c r="X6804" i="4"/>
  <c r="S6805" i="4"/>
  <c r="T6805" i="4"/>
  <c r="U6805" i="4"/>
  <c r="V6805" i="4"/>
  <c r="W6805" i="4"/>
  <c r="X6805" i="4"/>
  <c r="S6806" i="4"/>
  <c r="T6806" i="4"/>
  <c r="U6806" i="4"/>
  <c r="V6806" i="4"/>
  <c r="W6806" i="4"/>
  <c r="X6806" i="4"/>
  <c r="S6807" i="4"/>
  <c r="T6807" i="4"/>
  <c r="U6807" i="4"/>
  <c r="V6807" i="4"/>
  <c r="W6807" i="4"/>
  <c r="X6807" i="4"/>
  <c r="S6808" i="4"/>
  <c r="T6808" i="4"/>
  <c r="U6808" i="4"/>
  <c r="V6808" i="4"/>
  <c r="W6808" i="4"/>
  <c r="X6808" i="4"/>
  <c r="S6809" i="4"/>
  <c r="T6809" i="4"/>
  <c r="U6809" i="4"/>
  <c r="V6809" i="4"/>
  <c r="W6809" i="4"/>
  <c r="X6809" i="4"/>
  <c r="S6810" i="4"/>
  <c r="T6810" i="4"/>
  <c r="U6810" i="4"/>
  <c r="V6810" i="4"/>
  <c r="W6810" i="4"/>
  <c r="X6810" i="4"/>
  <c r="S6811" i="4"/>
  <c r="T6811" i="4"/>
  <c r="U6811" i="4"/>
  <c r="V6811" i="4"/>
  <c r="W6811" i="4"/>
  <c r="X6811" i="4"/>
  <c r="S6812" i="4"/>
  <c r="T6812" i="4"/>
  <c r="U6812" i="4"/>
  <c r="V6812" i="4"/>
  <c r="W6812" i="4"/>
  <c r="X6812" i="4"/>
  <c r="S6813" i="4"/>
  <c r="T6813" i="4"/>
  <c r="U6813" i="4"/>
  <c r="V6813" i="4"/>
  <c r="W6813" i="4"/>
  <c r="X6813" i="4"/>
  <c r="S6814" i="4"/>
  <c r="T6814" i="4"/>
  <c r="U6814" i="4"/>
  <c r="V6814" i="4"/>
  <c r="W6814" i="4"/>
  <c r="X6814" i="4"/>
  <c r="S6815" i="4"/>
  <c r="T6815" i="4"/>
  <c r="U6815" i="4"/>
  <c r="V6815" i="4"/>
  <c r="W6815" i="4"/>
  <c r="X6815" i="4"/>
  <c r="S6816" i="4"/>
  <c r="T6816" i="4"/>
  <c r="U6816" i="4"/>
  <c r="V6816" i="4"/>
  <c r="W6816" i="4"/>
  <c r="X6816" i="4"/>
  <c r="S6817" i="4"/>
  <c r="T6817" i="4"/>
  <c r="U6817" i="4"/>
  <c r="V6817" i="4"/>
  <c r="W6817" i="4"/>
  <c r="X6817" i="4"/>
  <c r="S6818" i="4"/>
  <c r="T6818" i="4"/>
  <c r="U6818" i="4"/>
  <c r="V6818" i="4"/>
  <c r="W6818" i="4"/>
  <c r="X6818" i="4"/>
  <c r="S6819" i="4"/>
  <c r="T6819" i="4"/>
  <c r="U6819" i="4"/>
  <c r="V6819" i="4"/>
  <c r="W6819" i="4"/>
  <c r="X6819" i="4"/>
  <c r="S6820" i="4"/>
  <c r="T6820" i="4"/>
  <c r="U6820" i="4"/>
  <c r="V6820" i="4"/>
  <c r="W6820" i="4"/>
  <c r="X6820" i="4"/>
  <c r="S6821" i="4"/>
  <c r="T6821" i="4"/>
  <c r="U6821" i="4"/>
  <c r="V6821" i="4"/>
  <c r="W6821" i="4"/>
  <c r="X6821" i="4"/>
  <c r="S6822" i="4"/>
  <c r="T6822" i="4"/>
  <c r="U6822" i="4"/>
  <c r="V6822" i="4"/>
  <c r="W6822" i="4"/>
  <c r="X6822" i="4"/>
  <c r="S6823" i="4"/>
  <c r="T6823" i="4"/>
  <c r="U6823" i="4"/>
  <c r="V6823" i="4"/>
  <c r="W6823" i="4"/>
  <c r="X6823" i="4"/>
  <c r="S6824" i="4"/>
  <c r="T6824" i="4"/>
  <c r="U6824" i="4"/>
  <c r="V6824" i="4"/>
  <c r="W6824" i="4"/>
  <c r="X6824" i="4"/>
  <c r="S6825" i="4"/>
  <c r="T6825" i="4"/>
  <c r="U6825" i="4"/>
  <c r="V6825" i="4"/>
  <c r="W6825" i="4"/>
  <c r="X6825" i="4"/>
  <c r="S6826" i="4"/>
  <c r="T6826" i="4"/>
  <c r="U6826" i="4"/>
  <c r="V6826" i="4"/>
  <c r="W6826" i="4"/>
  <c r="X6826" i="4"/>
  <c r="S6827" i="4"/>
  <c r="T6827" i="4"/>
  <c r="U6827" i="4"/>
  <c r="V6827" i="4"/>
  <c r="W6827" i="4"/>
  <c r="X6827" i="4"/>
  <c r="S6828" i="4"/>
  <c r="T6828" i="4"/>
  <c r="U6828" i="4"/>
  <c r="V6828" i="4"/>
  <c r="W6828" i="4"/>
  <c r="X6828" i="4"/>
  <c r="S6829" i="4"/>
  <c r="T6829" i="4"/>
  <c r="U6829" i="4"/>
  <c r="V6829" i="4"/>
  <c r="W6829" i="4"/>
  <c r="X6829" i="4"/>
  <c r="S6830" i="4"/>
  <c r="T6830" i="4"/>
  <c r="U6830" i="4"/>
  <c r="V6830" i="4"/>
  <c r="W6830" i="4"/>
  <c r="X6830" i="4"/>
  <c r="S6831" i="4"/>
  <c r="T6831" i="4"/>
  <c r="U6831" i="4"/>
  <c r="V6831" i="4"/>
  <c r="W6831" i="4"/>
  <c r="X6831" i="4"/>
  <c r="S6832" i="4"/>
  <c r="T6832" i="4"/>
  <c r="U6832" i="4"/>
  <c r="V6832" i="4"/>
  <c r="W6832" i="4"/>
  <c r="X6832" i="4"/>
  <c r="S6833" i="4"/>
  <c r="T6833" i="4"/>
  <c r="U6833" i="4"/>
  <c r="V6833" i="4"/>
  <c r="W6833" i="4"/>
  <c r="X6833" i="4"/>
  <c r="S6834" i="4"/>
  <c r="T6834" i="4"/>
  <c r="U6834" i="4"/>
  <c r="V6834" i="4"/>
  <c r="W6834" i="4"/>
  <c r="X6834" i="4"/>
  <c r="S6835" i="4"/>
  <c r="T6835" i="4"/>
  <c r="U6835" i="4"/>
  <c r="V6835" i="4"/>
  <c r="W6835" i="4"/>
  <c r="X6835" i="4"/>
  <c r="S6836" i="4"/>
  <c r="T6836" i="4"/>
  <c r="U6836" i="4"/>
  <c r="V6836" i="4"/>
  <c r="W6836" i="4"/>
  <c r="X6836" i="4"/>
  <c r="S6837" i="4"/>
  <c r="T6837" i="4"/>
  <c r="U6837" i="4"/>
  <c r="V6837" i="4"/>
  <c r="W6837" i="4"/>
  <c r="X6837" i="4"/>
  <c r="S6838" i="4"/>
  <c r="T6838" i="4"/>
  <c r="U6838" i="4"/>
  <c r="V6838" i="4"/>
  <c r="W6838" i="4"/>
  <c r="X6838" i="4"/>
  <c r="S6839" i="4"/>
  <c r="T6839" i="4"/>
  <c r="U6839" i="4"/>
  <c r="V6839" i="4"/>
  <c r="W6839" i="4"/>
  <c r="X6839" i="4"/>
  <c r="S6840" i="4"/>
  <c r="T6840" i="4"/>
  <c r="U6840" i="4"/>
  <c r="V6840" i="4"/>
  <c r="W6840" i="4"/>
  <c r="X6840" i="4"/>
  <c r="S6841" i="4"/>
  <c r="T6841" i="4"/>
  <c r="U6841" i="4"/>
  <c r="V6841" i="4"/>
  <c r="W6841" i="4"/>
  <c r="X6841" i="4"/>
  <c r="S6842" i="4"/>
  <c r="T6842" i="4"/>
  <c r="U6842" i="4"/>
  <c r="V6842" i="4"/>
  <c r="W6842" i="4"/>
  <c r="X6842" i="4"/>
  <c r="S6843" i="4"/>
  <c r="T6843" i="4"/>
  <c r="U6843" i="4"/>
  <c r="V6843" i="4"/>
  <c r="W6843" i="4"/>
  <c r="X6843" i="4"/>
  <c r="S6844" i="4"/>
  <c r="T6844" i="4"/>
  <c r="U6844" i="4"/>
  <c r="V6844" i="4"/>
  <c r="W6844" i="4"/>
  <c r="X6844" i="4"/>
  <c r="S6845" i="4"/>
  <c r="T6845" i="4"/>
  <c r="U6845" i="4"/>
  <c r="V6845" i="4"/>
  <c r="W6845" i="4"/>
  <c r="X6845" i="4"/>
  <c r="S6846" i="4"/>
  <c r="T6846" i="4"/>
  <c r="U6846" i="4"/>
  <c r="V6846" i="4"/>
  <c r="W6846" i="4"/>
  <c r="X6846" i="4"/>
  <c r="S6847" i="4"/>
  <c r="T6847" i="4"/>
  <c r="U6847" i="4"/>
  <c r="V6847" i="4"/>
  <c r="W6847" i="4"/>
  <c r="X6847" i="4"/>
  <c r="S6848" i="4"/>
  <c r="T6848" i="4"/>
  <c r="U6848" i="4"/>
  <c r="V6848" i="4"/>
  <c r="W6848" i="4"/>
  <c r="X6848" i="4"/>
  <c r="S6849" i="4"/>
  <c r="T6849" i="4"/>
  <c r="U6849" i="4"/>
  <c r="V6849" i="4"/>
  <c r="W6849" i="4"/>
  <c r="X6849" i="4"/>
  <c r="S6850" i="4"/>
  <c r="T6850" i="4"/>
  <c r="U6850" i="4"/>
  <c r="V6850" i="4"/>
  <c r="W6850" i="4"/>
  <c r="X6850" i="4"/>
  <c r="S6851" i="4"/>
  <c r="T6851" i="4"/>
  <c r="U6851" i="4"/>
  <c r="V6851" i="4"/>
  <c r="W6851" i="4"/>
  <c r="X6851" i="4"/>
  <c r="S6852" i="4"/>
  <c r="T6852" i="4"/>
  <c r="U6852" i="4"/>
  <c r="V6852" i="4"/>
  <c r="W6852" i="4"/>
  <c r="X6852" i="4"/>
  <c r="S6853" i="4"/>
  <c r="T6853" i="4"/>
  <c r="U6853" i="4"/>
  <c r="V6853" i="4"/>
  <c r="W6853" i="4"/>
  <c r="X6853" i="4"/>
  <c r="S6854" i="4"/>
  <c r="T6854" i="4"/>
  <c r="U6854" i="4"/>
  <c r="V6854" i="4"/>
  <c r="W6854" i="4"/>
  <c r="X6854" i="4"/>
  <c r="S6855" i="4"/>
  <c r="T6855" i="4"/>
  <c r="U6855" i="4"/>
  <c r="V6855" i="4"/>
  <c r="W6855" i="4"/>
  <c r="X6855" i="4"/>
  <c r="S6856" i="4"/>
  <c r="T6856" i="4"/>
  <c r="U6856" i="4"/>
  <c r="V6856" i="4"/>
  <c r="W6856" i="4"/>
  <c r="X6856" i="4"/>
  <c r="S6857" i="4"/>
  <c r="T6857" i="4"/>
  <c r="U6857" i="4"/>
  <c r="V6857" i="4"/>
  <c r="W6857" i="4"/>
  <c r="X6857" i="4"/>
  <c r="S6858" i="4"/>
  <c r="T6858" i="4"/>
  <c r="U6858" i="4"/>
  <c r="V6858" i="4"/>
  <c r="W6858" i="4"/>
  <c r="X6858" i="4"/>
  <c r="S6859" i="4"/>
  <c r="T6859" i="4"/>
  <c r="U6859" i="4"/>
  <c r="V6859" i="4"/>
  <c r="W6859" i="4"/>
  <c r="X6859" i="4"/>
  <c r="S6860" i="4"/>
  <c r="T6860" i="4"/>
  <c r="U6860" i="4"/>
  <c r="V6860" i="4"/>
  <c r="W6860" i="4"/>
  <c r="X6860" i="4"/>
  <c r="S6861" i="4"/>
  <c r="T6861" i="4"/>
  <c r="U6861" i="4"/>
  <c r="V6861" i="4"/>
  <c r="W6861" i="4"/>
  <c r="X6861" i="4"/>
  <c r="S6862" i="4"/>
  <c r="T6862" i="4"/>
  <c r="U6862" i="4"/>
  <c r="V6862" i="4"/>
  <c r="W6862" i="4"/>
  <c r="X6862" i="4"/>
  <c r="S6863" i="4"/>
  <c r="T6863" i="4"/>
  <c r="U6863" i="4"/>
  <c r="V6863" i="4"/>
  <c r="W6863" i="4"/>
  <c r="X6863" i="4"/>
  <c r="S6864" i="4"/>
  <c r="T6864" i="4"/>
  <c r="U6864" i="4"/>
  <c r="V6864" i="4"/>
  <c r="W6864" i="4"/>
  <c r="X6864" i="4"/>
  <c r="S6865" i="4"/>
  <c r="T6865" i="4"/>
  <c r="U6865" i="4"/>
  <c r="V6865" i="4"/>
  <c r="W6865" i="4"/>
  <c r="X6865" i="4"/>
  <c r="S6866" i="4"/>
  <c r="T6866" i="4"/>
  <c r="U6866" i="4"/>
  <c r="V6866" i="4"/>
  <c r="W6866" i="4"/>
  <c r="X6866" i="4"/>
  <c r="S6867" i="4"/>
  <c r="T6867" i="4"/>
  <c r="U6867" i="4"/>
  <c r="V6867" i="4"/>
  <c r="W6867" i="4"/>
  <c r="X6867" i="4"/>
  <c r="S6868" i="4"/>
  <c r="T6868" i="4"/>
  <c r="U6868" i="4"/>
  <c r="V6868" i="4"/>
  <c r="W6868" i="4"/>
  <c r="X6868" i="4"/>
  <c r="S6869" i="4"/>
  <c r="T6869" i="4"/>
  <c r="U6869" i="4"/>
  <c r="V6869" i="4"/>
  <c r="W6869" i="4"/>
  <c r="X6869" i="4"/>
  <c r="S6870" i="4"/>
  <c r="T6870" i="4"/>
  <c r="U6870" i="4"/>
  <c r="V6870" i="4"/>
  <c r="W6870" i="4"/>
  <c r="X6870" i="4"/>
  <c r="S6871" i="4"/>
  <c r="T6871" i="4"/>
  <c r="U6871" i="4"/>
  <c r="V6871" i="4"/>
  <c r="W6871" i="4"/>
  <c r="X6871" i="4"/>
  <c r="S6872" i="4"/>
  <c r="T6872" i="4"/>
  <c r="U6872" i="4"/>
  <c r="V6872" i="4"/>
  <c r="W6872" i="4"/>
  <c r="X6872" i="4"/>
  <c r="S6873" i="4"/>
  <c r="T6873" i="4"/>
  <c r="U6873" i="4"/>
  <c r="V6873" i="4"/>
  <c r="W6873" i="4"/>
  <c r="X6873" i="4"/>
  <c r="S6874" i="4"/>
  <c r="T6874" i="4"/>
  <c r="U6874" i="4"/>
  <c r="V6874" i="4"/>
  <c r="W6874" i="4"/>
  <c r="X6874" i="4"/>
  <c r="S6875" i="4"/>
  <c r="T6875" i="4"/>
  <c r="U6875" i="4"/>
  <c r="V6875" i="4"/>
  <c r="W6875" i="4"/>
  <c r="X6875" i="4"/>
  <c r="S6876" i="4"/>
  <c r="T6876" i="4"/>
  <c r="U6876" i="4"/>
  <c r="V6876" i="4"/>
  <c r="W6876" i="4"/>
  <c r="X6876" i="4"/>
  <c r="S6877" i="4"/>
  <c r="T6877" i="4"/>
  <c r="U6877" i="4"/>
  <c r="V6877" i="4"/>
  <c r="W6877" i="4"/>
  <c r="X6877" i="4"/>
  <c r="S6878" i="4"/>
  <c r="T6878" i="4"/>
  <c r="U6878" i="4"/>
  <c r="V6878" i="4"/>
  <c r="W6878" i="4"/>
  <c r="X6878" i="4"/>
  <c r="S6879" i="4"/>
  <c r="T6879" i="4"/>
  <c r="U6879" i="4"/>
  <c r="V6879" i="4"/>
  <c r="W6879" i="4"/>
  <c r="X6879" i="4"/>
  <c r="S6880" i="4"/>
  <c r="T6880" i="4"/>
  <c r="U6880" i="4"/>
  <c r="V6880" i="4"/>
  <c r="W6880" i="4"/>
  <c r="X6880" i="4"/>
  <c r="S6881" i="4"/>
  <c r="T6881" i="4"/>
  <c r="U6881" i="4"/>
  <c r="V6881" i="4"/>
  <c r="W6881" i="4"/>
  <c r="X6881" i="4"/>
  <c r="S6882" i="4"/>
  <c r="T6882" i="4"/>
  <c r="U6882" i="4"/>
  <c r="V6882" i="4"/>
  <c r="W6882" i="4"/>
  <c r="X6882" i="4"/>
  <c r="S6883" i="4"/>
  <c r="T6883" i="4"/>
  <c r="U6883" i="4"/>
  <c r="V6883" i="4"/>
  <c r="W6883" i="4"/>
  <c r="X6883" i="4"/>
  <c r="S6884" i="4"/>
  <c r="T6884" i="4"/>
  <c r="U6884" i="4"/>
  <c r="V6884" i="4"/>
  <c r="W6884" i="4"/>
  <c r="X6884" i="4"/>
  <c r="S6885" i="4"/>
  <c r="T6885" i="4"/>
  <c r="U6885" i="4"/>
  <c r="V6885" i="4"/>
  <c r="W6885" i="4"/>
  <c r="X6885" i="4"/>
  <c r="S6886" i="4"/>
  <c r="T6886" i="4"/>
  <c r="U6886" i="4"/>
  <c r="V6886" i="4"/>
  <c r="W6886" i="4"/>
  <c r="X6886" i="4"/>
  <c r="S6887" i="4"/>
  <c r="T6887" i="4"/>
  <c r="U6887" i="4"/>
  <c r="V6887" i="4"/>
  <c r="W6887" i="4"/>
  <c r="X6887" i="4"/>
  <c r="S6888" i="4"/>
  <c r="T6888" i="4"/>
  <c r="U6888" i="4"/>
  <c r="V6888" i="4"/>
  <c r="W6888" i="4"/>
  <c r="X6888" i="4"/>
  <c r="S6889" i="4"/>
  <c r="T6889" i="4"/>
  <c r="U6889" i="4"/>
  <c r="V6889" i="4"/>
  <c r="W6889" i="4"/>
  <c r="X6889" i="4"/>
  <c r="S6890" i="4"/>
  <c r="T6890" i="4"/>
  <c r="U6890" i="4"/>
  <c r="V6890" i="4"/>
  <c r="W6890" i="4"/>
  <c r="X6890" i="4"/>
  <c r="S6891" i="4"/>
  <c r="T6891" i="4"/>
  <c r="U6891" i="4"/>
  <c r="V6891" i="4"/>
  <c r="W6891" i="4"/>
  <c r="X6891" i="4"/>
  <c r="S6892" i="4"/>
  <c r="T6892" i="4"/>
  <c r="U6892" i="4"/>
  <c r="V6892" i="4"/>
  <c r="W6892" i="4"/>
  <c r="X6892" i="4"/>
  <c r="S6893" i="4"/>
  <c r="T6893" i="4"/>
  <c r="U6893" i="4"/>
  <c r="V6893" i="4"/>
  <c r="W6893" i="4"/>
  <c r="X6893" i="4"/>
  <c r="S6894" i="4"/>
  <c r="T6894" i="4"/>
  <c r="U6894" i="4"/>
  <c r="V6894" i="4"/>
  <c r="W6894" i="4"/>
  <c r="X6894" i="4"/>
  <c r="S6895" i="4"/>
  <c r="T6895" i="4"/>
  <c r="U6895" i="4"/>
  <c r="V6895" i="4"/>
  <c r="W6895" i="4"/>
  <c r="X6895" i="4"/>
  <c r="S6896" i="4"/>
  <c r="T6896" i="4"/>
  <c r="U6896" i="4"/>
  <c r="V6896" i="4"/>
  <c r="W6896" i="4"/>
  <c r="X6896" i="4"/>
  <c r="S6897" i="4"/>
  <c r="T6897" i="4"/>
  <c r="U6897" i="4"/>
  <c r="V6897" i="4"/>
  <c r="W6897" i="4"/>
  <c r="X6897" i="4"/>
  <c r="S6898" i="4"/>
  <c r="T6898" i="4"/>
  <c r="U6898" i="4"/>
  <c r="V6898" i="4"/>
  <c r="W6898" i="4"/>
  <c r="X6898" i="4"/>
  <c r="S6899" i="4"/>
  <c r="T6899" i="4"/>
  <c r="U6899" i="4"/>
  <c r="V6899" i="4"/>
  <c r="W6899" i="4"/>
  <c r="X6899" i="4"/>
  <c r="S6900" i="4"/>
  <c r="T6900" i="4"/>
  <c r="U6900" i="4"/>
  <c r="V6900" i="4"/>
  <c r="W6900" i="4"/>
  <c r="X6900" i="4"/>
  <c r="S6901" i="4"/>
  <c r="T6901" i="4"/>
  <c r="U6901" i="4"/>
  <c r="V6901" i="4"/>
  <c r="W6901" i="4"/>
  <c r="X6901" i="4"/>
  <c r="S6902" i="4"/>
  <c r="T6902" i="4"/>
  <c r="U6902" i="4"/>
  <c r="V6902" i="4"/>
  <c r="W6902" i="4"/>
  <c r="X6902" i="4"/>
  <c r="S6903" i="4"/>
  <c r="T6903" i="4"/>
  <c r="U6903" i="4"/>
  <c r="V6903" i="4"/>
  <c r="W6903" i="4"/>
  <c r="X6903" i="4"/>
  <c r="S6904" i="4"/>
  <c r="T6904" i="4"/>
  <c r="U6904" i="4"/>
  <c r="V6904" i="4"/>
  <c r="W6904" i="4"/>
  <c r="X6904" i="4"/>
  <c r="S6905" i="4"/>
  <c r="T6905" i="4"/>
  <c r="U6905" i="4"/>
  <c r="V6905" i="4"/>
  <c r="W6905" i="4"/>
  <c r="X6905" i="4"/>
  <c r="S6906" i="4"/>
  <c r="T6906" i="4"/>
  <c r="U6906" i="4"/>
  <c r="V6906" i="4"/>
  <c r="W6906" i="4"/>
  <c r="X6906" i="4"/>
  <c r="S6907" i="4"/>
  <c r="T6907" i="4"/>
  <c r="U6907" i="4"/>
  <c r="V6907" i="4"/>
  <c r="W6907" i="4"/>
  <c r="X6907" i="4"/>
  <c r="S6908" i="4"/>
  <c r="T6908" i="4"/>
  <c r="U6908" i="4"/>
  <c r="V6908" i="4"/>
  <c r="W6908" i="4"/>
  <c r="X6908" i="4"/>
  <c r="S6909" i="4"/>
  <c r="T6909" i="4"/>
  <c r="U6909" i="4"/>
  <c r="V6909" i="4"/>
  <c r="W6909" i="4"/>
  <c r="X6909" i="4"/>
  <c r="S6910" i="4"/>
  <c r="T6910" i="4"/>
  <c r="U6910" i="4"/>
  <c r="V6910" i="4"/>
  <c r="W6910" i="4"/>
  <c r="X6910" i="4"/>
  <c r="S6911" i="4"/>
  <c r="T6911" i="4"/>
  <c r="U6911" i="4"/>
  <c r="V6911" i="4"/>
  <c r="W6911" i="4"/>
  <c r="X6911" i="4"/>
  <c r="S6912" i="4"/>
  <c r="T6912" i="4"/>
  <c r="U6912" i="4"/>
  <c r="V6912" i="4"/>
  <c r="W6912" i="4"/>
  <c r="X6912" i="4"/>
  <c r="S6913" i="4"/>
  <c r="T6913" i="4"/>
  <c r="U6913" i="4"/>
  <c r="V6913" i="4"/>
  <c r="W6913" i="4"/>
  <c r="X6913" i="4"/>
  <c r="S6914" i="4"/>
  <c r="T6914" i="4"/>
  <c r="U6914" i="4"/>
  <c r="V6914" i="4"/>
  <c r="W6914" i="4"/>
  <c r="X6914" i="4"/>
  <c r="S6915" i="4"/>
  <c r="T6915" i="4"/>
  <c r="U6915" i="4"/>
  <c r="V6915" i="4"/>
  <c r="W6915" i="4"/>
  <c r="X6915" i="4"/>
  <c r="S6916" i="4"/>
  <c r="T6916" i="4"/>
  <c r="U6916" i="4"/>
  <c r="V6916" i="4"/>
  <c r="W6916" i="4"/>
  <c r="X6916" i="4"/>
  <c r="S6917" i="4"/>
  <c r="T6917" i="4"/>
  <c r="U6917" i="4"/>
  <c r="V6917" i="4"/>
  <c r="W6917" i="4"/>
  <c r="X6917" i="4"/>
  <c r="S6918" i="4"/>
  <c r="T6918" i="4"/>
  <c r="U6918" i="4"/>
  <c r="V6918" i="4"/>
  <c r="W6918" i="4"/>
  <c r="X6918" i="4"/>
  <c r="S6919" i="4"/>
  <c r="T6919" i="4"/>
  <c r="U6919" i="4"/>
  <c r="V6919" i="4"/>
  <c r="W6919" i="4"/>
  <c r="X6919" i="4"/>
  <c r="S6920" i="4"/>
  <c r="T6920" i="4"/>
  <c r="U6920" i="4"/>
  <c r="V6920" i="4"/>
  <c r="W6920" i="4"/>
  <c r="X6920" i="4"/>
  <c r="S6921" i="4"/>
  <c r="T6921" i="4"/>
  <c r="U6921" i="4"/>
  <c r="V6921" i="4"/>
  <c r="W6921" i="4"/>
  <c r="X6921" i="4"/>
  <c r="S6922" i="4"/>
  <c r="T6922" i="4"/>
  <c r="U6922" i="4"/>
  <c r="V6922" i="4"/>
  <c r="W6922" i="4"/>
  <c r="X6922" i="4"/>
  <c r="S6923" i="4"/>
  <c r="T6923" i="4"/>
  <c r="U6923" i="4"/>
  <c r="V6923" i="4"/>
  <c r="W6923" i="4"/>
  <c r="X6923" i="4"/>
  <c r="S6924" i="4"/>
  <c r="T6924" i="4"/>
  <c r="U6924" i="4"/>
  <c r="V6924" i="4"/>
  <c r="W6924" i="4"/>
  <c r="X6924" i="4"/>
  <c r="S6925" i="4"/>
  <c r="T6925" i="4"/>
  <c r="U6925" i="4"/>
  <c r="V6925" i="4"/>
  <c r="W6925" i="4"/>
  <c r="X6925" i="4"/>
  <c r="S6926" i="4"/>
  <c r="T6926" i="4"/>
  <c r="U6926" i="4"/>
  <c r="V6926" i="4"/>
  <c r="W6926" i="4"/>
  <c r="X6926" i="4"/>
  <c r="S6927" i="4"/>
  <c r="T6927" i="4"/>
  <c r="U6927" i="4"/>
  <c r="V6927" i="4"/>
  <c r="W6927" i="4"/>
  <c r="X6927" i="4"/>
  <c r="S6928" i="4"/>
  <c r="T6928" i="4"/>
  <c r="U6928" i="4"/>
  <c r="V6928" i="4"/>
  <c r="W6928" i="4"/>
  <c r="X6928" i="4"/>
  <c r="S6929" i="4"/>
  <c r="T6929" i="4"/>
  <c r="U6929" i="4"/>
  <c r="V6929" i="4"/>
  <c r="W6929" i="4"/>
  <c r="X6929" i="4"/>
  <c r="S6930" i="4"/>
  <c r="T6930" i="4"/>
  <c r="U6930" i="4"/>
  <c r="V6930" i="4"/>
  <c r="W6930" i="4"/>
  <c r="X6930" i="4"/>
  <c r="S6931" i="4"/>
  <c r="T6931" i="4"/>
  <c r="U6931" i="4"/>
  <c r="V6931" i="4"/>
  <c r="W6931" i="4"/>
  <c r="X6931" i="4"/>
  <c r="S6932" i="4"/>
  <c r="T6932" i="4"/>
  <c r="U6932" i="4"/>
  <c r="V6932" i="4"/>
  <c r="W6932" i="4"/>
  <c r="X6932" i="4"/>
  <c r="S6933" i="4"/>
  <c r="T6933" i="4"/>
  <c r="U6933" i="4"/>
  <c r="V6933" i="4"/>
  <c r="W6933" i="4"/>
  <c r="X6933" i="4"/>
  <c r="S6934" i="4"/>
  <c r="T6934" i="4"/>
  <c r="U6934" i="4"/>
  <c r="V6934" i="4"/>
  <c r="W6934" i="4"/>
  <c r="X6934" i="4"/>
  <c r="S6935" i="4"/>
  <c r="T6935" i="4"/>
  <c r="U6935" i="4"/>
  <c r="V6935" i="4"/>
  <c r="W6935" i="4"/>
  <c r="X6935" i="4"/>
  <c r="S6936" i="4"/>
  <c r="T6936" i="4"/>
  <c r="U6936" i="4"/>
  <c r="V6936" i="4"/>
  <c r="W6936" i="4"/>
  <c r="X6936" i="4"/>
  <c r="S6937" i="4"/>
  <c r="T6937" i="4"/>
  <c r="U6937" i="4"/>
  <c r="V6937" i="4"/>
  <c r="W6937" i="4"/>
  <c r="X6937" i="4"/>
  <c r="S6938" i="4"/>
  <c r="T6938" i="4"/>
  <c r="U6938" i="4"/>
  <c r="V6938" i="4"/>
  <c r="W6938" i="4"/>
  <c r="X6938" i="4"/>
  <c r="S6939" i="4"/>
  <c r="T6939" i="4"/>
  <c r="U6939" i="4"/>
  <c r="V6939" i="4"/>
  <c r="W6939" i="4"/>
  <c r="X6939" i="4"/>
  <c r="S6940" i="4"/>
  <c r="T6940" i="4"/>
  <c r="U6940" i="4"/>
  <c r="V6940" i="4"/>
  <c r="W6940" i="4"/>
  <c r="X6940" i="4"/>
  <c r="S6941" i="4"/>
  <c r="T6941" i="4"/>
  <c r="U6941" i="4"/>
  <c r="V6941" i="4"/>
  <c r="W6941" i="4"/>
  <c r="X6941" i="4"/>
  <c r="S6942" i="4"/>
  <c r="T6942" i="4"/>
  <c r="U6942" i="4"/>
  <c r="V6942" i="4"/>
  <c r="W6942" i="4"/>
  <c r="X6942" i="4"/>
  <c r="S6943" i="4"/>
  <c r="T6943" i="4"/>
  <c r="U6943" i="4"/>
  <c r="V6943" i="4"/>
  <c r="W6943" i="4"/>
  <c r="X6943" i="4"/>
  <c r="S6944" i="4"/>
  <c r="T6944" i="4"/>
  <c r="U6944" i="4"/>
  <c r="V6944" i="4"/>
  <c r="W6944" i="4"/>
  <c r="X6944" i="4"/>
  <c r="S6945" i="4"/>
  <c r="T6945" i="4"/>
  <c r="U6945" i="4"/>
  <c r="V6945" i="4"/>
  <c r="W6945" i="4"/>
  <c r="X6945" i="4"/>
  <c r="S6946" i="4"/>
  <c r="T6946" i="4"/>
  <c r="U6946" i="4"/>
  <c r="V6946" i="4"/>
  <c r="W6946" i="4"/>
  <c r="X6946" i="4"/>
  <c r="S6947" i="4"/>
  <c r="T6947" i="4"/>
  <c r="U6947" i="4"/>
  <c r="V6947" i="4"/>
  <c r="W6947" i="4"/>
  <c r="X6947" i="4"/>
  <c r="S6948" i="4"/>
  <c r="T6948" i="4"/>
  <c r="U6948" i="4"/>
  <c r="V6948" i="4"/>
  <c r="W6948" i="4"/>
  <c r="X6948" i="4"/>
  <c r="S6949" i="4"/>
  <c r="T6949" i="4"/>
  <c r="U6949" i="4"/>
  <c r="V6949" i="4"/>
  <c r="W6949" i="4"/>
  <c r="X6949" i="4"/>
  <c r="S6950" i="4"/>
  <c r="T6950" i="4"/>
  <c r="U6950" i="4"/>
  <c r="V6950" i="4"/>
  <c r="W6950" i="4"/>
  <c r="X6950" i="4"/>
  <c r="S6951" i="4"/>
  <c r="T6951" i="4"/>
  <c r="U6951" i="4"/>
  <c r="V6951" i="4"/>
  <c r="W6951" i="4"/>
  <c r="X6951" i="4"/>
  <c r="S6952" i="4"/>
  <c r="T6952" i="4"/>
  <c r="U6952" i="4"/>
  <c r="V6952" i="4"/>
  <c r="W6952" i="4"/>
  <c r="X6952" i="4"/>
  <c r="S6953" i="4"/>
  <c r="T6953" i="4"/>
  <c r="U6953" i="4"/>
  <c r="V6953" i="4"/>
  <c r="W6953" i="4"/>
  <c r="X6953" i="4"/>
  <c r="S6954" i="4"/>
  <c r="T6954" i="4"/>
  <c r="U6954" i="4"/>
  <c r="V6954" i="4"/>
  <c r="W6954" i="4"/>
  <c r="X6954" i="4"/>
  <c r="S6955" i="4"/>
  <c r="T6955" i="4"/>
  <c r="U6955" i="4"/>
  <c r="V6955" i="4"/>
  <c r="W6955" i="4"/>
  <c r="X6955" i="4"/>
  <c r="S6956" i="4"/>
  <c r="T6956" i="4"/>
  <c r="U6956" i="4"/>
  <c r="V6956" i="4"/>
  <c r="W6956" i="4"/>
  <c r="X6956" i="4"/>
  <c r="S6957" i="4"/>
  <c r="T6957" i="4"/>
  <c r="U6957" i="4"/>
  <c r="V6957" i="4"/>
  <c r="W6957" i="4"/>
  <c r="X6957" i="4"/>
  <c r="S6958" i="4"/>
  <c r="T6958" i="4"/>
  <c r="U6958" i="4"/>
  <c r="V6958" i="4"/>
  <c r="W6958" i="4"/>
  <c r="X6958" i="4"/>
  <c r="S6959" i="4"/>
  <c r="T6959" i="4"/>
  <c r="U6959" i="4"/>
  <c r="V6959" i="4"/>
  <c r="W6959" i="4"/>
  <c r="X6959" i="4"/>
  <c r="S6960" i="4"/>
  <c r="T6960" i="4"/>
  <c r="U6960" i="4"/>
  <c r="V6960" i="4"/>
  <c r="W6960" i="4"/>
  <c r="X6960" i="4"/>
  <c r="S6961" i="4"/>
  <c r="T6961" i="4"/>
  <c r="U6961" i="4"/>
  <c r="V6961" i="4"/>
  <c r="W6961" i="4"/>
  <c r="X6961" i="4"/>
  <c r="S6962" i="4"/>
  <c r="T6962" i="4"/>
  <c r="U6962" i="4"/>
  <c r="V6962" i="4"/>
  <c r="W6962" i="4"/>
  <c r="X6962" i="4"/>
  <c r="S6963" i="4"/>
  <c r="T6963" i="4"/>
  <c r="U6963" i="4"/>
  <c r="V6963" i="4"/>
  <c r="W6963" i="4"/>
  <c r="X6963" i="4"/>
  <c r="S6964" i="4"/>
  <c r="T6964" i="4"/>
  <c r="U6964" i="4"/>
  <c r="V6964" i="4"/>
  <c r="W6964" i="4"/>
  <c r="X6964" i="4"/>
  <c r="S6965" i="4"/>
  <c r="T6965" i="4"/>
  <c r="U6965" i="4"/>
  <c r="V6965" i="4"/>
  <c r="W6965" i="4"/>
  <c r="X6965" i="4"/>
  <c r="S6966" i="4"/>
  <c r="T6966" i="4"/>
  <c r="U6966" i="4"/>
  <c r="V6966" i="4"/>
  <c r="W6966" i="4"/>
  <c r="X6966" i="4"/>
  <c r="S6967" i="4"/>
  <c r="T6967" i="4"/>
  <c r="U6967" i="4"/>
  <c r="V6967" i="4"/>
  <c r="W6967" i="4"/>
  <c r="X6967" i="4"/>
  <c r="S6968" i="4"/>
  <c r="T6968" i="4"/>
  <c r="U6968" i="4"/>
  <c r="V6968" i="4"/>
  <c r="W6968" i="4"/>
  <c r="X6968" i="4"/>
  <c r="S6969" i="4"/>
  <c r="T6969" i="4"/>
  <c r="U6969" i="4"/>
  <c r="V6969" i="4"/>
  <c r="W6969" i="4"/>
  <c r="X6969" i="4"/>
  <c r="S6970" i="4"/>
  <c r="T6970" i="4"/>
  <c r="U6970" i="4"/>
  <c r="V6970" i="4"/>
  <c r="W6970" i="4"/>
  <c r="X6970" i="4"/>
  <c r="S6971" i="4"/>
  <c r="T6971" i="4"/>
  <c r="U6971" i="4"/>
  <c r="V6971" i="4"/>
  <c r="W6971" i="4"/>
  <c r="X6971" i="4"/>
  <c r="S6972" i="4"/>
  <c r="T6972" i="4"/>
  <c r="U6972" i="4"/>
  <c r="V6972" i="4"/>
  <c r="W6972" i="4"/>
  <c r="X6972" i="4"/>
  <c r="S6973" i="4"/>
  <c r="T6973" i="4"/>
  <c r="U6973" i="4"/>
  <c r="V6973" i="4"/>
  <c r="W6973" i="4"/>
  <c r="X6973" i="4"/>
  <c r="S6974" i="4"/>
  <c r="T6974" i="4"/>
  <c r="U6974" i="4"/>
  <c r="V6974" i="4"/>
  <c r="W6974" i="4"/>
  <c r="X6974" i="4"/>
  <c r="S6975" i="4"/>
  <c r="T6975" i="4"/>
  <c r="U6975" i="4"/>
  <c r="V6975" i="4"/>
  <c r="W6975" i="4"/>
  <c r="X6975" i="4"/>
  <c r="S6976" i="4"/>
  <c r="T6976" i="4"/>
  <c r="U6976" i="4"/>
  <c r="V6976" i="4"/>
  <c r="W6976" i="4"/>
  <c r="X6976" i="4"/>
  <c r="S6977" i="4"/>
  <c r="T6977" i="4"/>
  <c r="U6977" i="4"/>
  <c r="V6977" i="4"/>
  <c r="W6977" i="4"/>
  <c r="X6977" i="4"/>
  <c r="S6978" i="4"/>
  <c r="T6978" i="4"/>
  <c r="U6978" i="4"/>
  <c r="V6978" i="4"/>
  <c r="W6978" i="4"/>
  <c r="X6978" i="4"/>
  <c r="S6979" i="4"/>
  <c r="T6979" i="4"/>
  <c r="U6979" i="4"/>
  <c r="V6979" i="4"/>
  <c r="W6979" i="4"/>
  <c r="X6979" i="4"/>
  <c r="S6980" i="4"/>
  <c r="T6980" i="4"/>
  <c r="U6980" i="4"/>
  <c r="V6980" i="4"/>
  <c r="W6980" i="4"/>
  <c r="X6980" i="4"/>
  <c r="S6981" i="4"/>
  <c r="T6981" i="4"/>
  <c r="U6981" i="4"/>
  <c r="V6981" i="4"/>
  <c r="W6981" i="4"/>
  <c r="X6981" i="4"/>
  <c r="S6982" i="4"/>
  <c r="T6982" i="4"/>
  <c r="U6982" i="4"/>
  <c r="V6982" i="4"/>
  <c r="W6982" i="4"/>
  <c r="X6982" i="4"/>
  <c r="S6983" i="4"/>
  <c r="T6983" i="4"/>
  <c r="U6983" i="4"/>
  <c r="V6983" i="4"/>
  <c r="W6983" i="4"/>
  <c r="X6983" i="4"/>
  <c r="S6984" i="4"/>
  <c r="T6984" i="4"/>
  <c r="U6984" i="4"/>
  <c r="V6984" i="4"/>
  <c r="W6984" i="4"/>
  <c r="X6984" i="4"/>
  <c r="S6985" i="4"/>
  <c r="T6985" i="4"/>
  <c r="U6985" i="4"/>
  <c r="V6985" i="4"/>
  <c r="W6985" i="4"/>
  <c r="X6985" i="4"/>
  <c r="S6986" i="4"/>
  <c r="T6986" i="4"/>
  <c r="U6986" i="4"/>
  <c r="V6986" i="4"/>
  <c r="W6986" i="4"/>
  <c r="X6986" i="4"/>
  <c r="S6987" i="4"/>
  <c r="T6987" i="4"/>
  <c r="U6987" i="4"/>
  <c r="V6987" i="4"/>
  <c r="W6987" i="4"/>
  <c r="X6987" i="4"/>
  <c r="S6988" i="4"/>
  <c r="T6988" i="4"/>
  <c r="U6988" i="4"/>
  <c r="V6988" i="4"/>
  <c r="W6988" i="4"/>
  <c r="X6988" i="4"/>
  <c r="S6989" i="4"/>
  <c r="T6989" i="4"/>
  <c r="U6989" i="4"/>
  <c r="V6989" i="4"/>
  <c r="W6989" i="4"/>
  <c r="X6989" i="4"/>
  <c r="S6990" i="4"/>
  <c r="T6990" i="4"/>
  <c r="U6990" i="4"/>
  <c r="V6990" i="4"/>
  <c r="W6990" i="4"/>
  <c r="X6990" i="4"/>
  <c r="S6991" i="4"/>
  <c r="T6991" i="4"/>
  <c r="U6991" i="4"/>
  <c r="V6991" i="4"/>
  <c r="W6991" i="4"/>
  <c r="X6991" i="4"/>
  <c r="S6992" i="4"/>
  <c r="T6992" i="4"/>
  <c r="U6992" i="4"/>
  <c r="V6992" i="4"/>
  <c r="W6992" i="4"/>
  <c r="X6992" i="4"/>
  <c r="S6993" i="4"/>
  <c r="T6993" i="4"/>
  <c r="U6993" i="4"/>
  <c r="V6993" i="4"/>
  <c r="W6993" i="4"/>
  <c r="X6993" i="4"/>
  <c r="S6994" i="4"/>
  <c r="T6994" i="4"/>
  <c r="U6994" i="4"/>
  <c r="V6994" i="4"/>
  <c r="W6994" i="4"/>
  <c r="X6994" i="4"/>
  <c r="S6995" i="4"/>
  <c r="T6995" i="4"/>
  <c r="U6995" i="4"/>
  <c r="V6995" i="4"/>
  <c r="W6995" i="4"/>
  <c r="X6995" i="4"/>
  <c r="S6996" i="4"/>
  <c r="T6996" i="4"/>
  <c r="U6996" i="4"/>
  <c r="V6996" i="4"/>
  <c r="W6996" i="4"/>
  <c r="X6996" i="4"/>
  <c r="S6997" i="4"/>
  <c r="T6997" i="4"/>
  <c r="U6997" i="4"/>
  <c r="V6997" i="4"/>
  <c r="W6997" i="4"/>
  <c r="X6997" i="4"/>
  <c r="S6998" i="4"/>
  <c r="T6998" i="4"/>
  <c r="U6998" i="4"/>
  <c r="V6998" i="4"/>
  <c r="W6998" i="4"/>
  <c r="X6998" i="4"/>
  <c r="S6999" i="4"/>
  <c r="T6999" i="4"/>
  <c r="U6999" i="4"/>
  <c r="V6999" i="4"/>
  <c r="W6999" i="4"/>
  <c r="X6999" i="4"/>
  <c r="S7000" i="4"/>
  <c r="T7000" i="4"/>
  <c r="U7000" i="4"/>
  <c r="V7000" i="4"/>
  <c r="W7000" i="4"/>
  <c r="X7000" i="4"/>
  <c r="S7001" i="4"/>
  <c r="T7001" i="4"/>
  <c r="U7001" i="4"/>
  <c r="V7001" i="4"/>
  <c r="W7001" i="4"/>
  <c r="X7001" i="4"/>
  <c r="X3922" i="4"/>
  <c r="W3922" i="4"/>
  <c r="V3922" i="4"/>
  <c r="U3922" i="4"/>
  <c r="T3922" i="4"/>
  <c r="S3922" i="4"/>
  <c r="Z4301" i="4"/>
  <c r="AA4301" i="4"/>
  <c r="Y4301" i="4"/>
  <c r="AA4305" i="4"/>
  <c r="Z4305" i="4"/>
  <c r="Y4305" i="4"/>
  <c r="AA4303" i="4"/>
  <c r="Z4303" i="4"/>
  <c r="Y4303" i="4"/>
  <c r="AA2885" i="4"/>
  <c r="Z2885" i="4"/>
  <c r="Y2885" i="4"/>
  <c r="AA2884" i="4"/>
  <c r="Z2884" i="4"/>
  <c r="Y2884" i="4"/>
  <c r="AA2883" i="4"/>
  <c r="Z2883" i="4"/>
  <c r="Y2883" i="4"/>
  <c r="AA2882" i="4"/>
  <c r="Z2882" i="4"/>
  <c r="Y2882" i="4"/>
  <c r="AA2881" i="4"/>
  <c r="Z2881" i="4"/>
  <c r="Y2881" i="4"/>
  <c r="AA2880" i="4"/>
  <c r="Z2880" i="4"/>
  <c r="Y2880" i="4"/>
  <c r="AA2879" i="4"/>
  <c r="Z2879" i="4"/>
  <c r="Y2879" i="4"/>
  <c r="AA2815" i="4"/>
  <c r="Z2815" i="4"/>
  <c r="Y2815" i="4"/>
  <c r="AA2814" i="4"/>
  <c r="Z2814" i="4"/>
  <c r="Y2814" i="4"/>
  <c r="AA2813" i="4"/>
  <c r="Z2813" i="4"/>
  <c r="Y2813" i="4"/>
  <c r="AA2812" i="4"/>
  <c r="Z2812" i="4"/>
  <c r="Y2812" i="4"/>
  <c r="AA2811" i="4"/>
  <c r="Z2811" i="4"/>
  <c r="Y2811" i="4"/>
  <c r="AA2810" i="4"/>
  <c r="Z2810" i="4"/>
  <c r="Y2810" i="4"/>
  <c r="AA2809" i="4"/>
  <c r="Z2809" i="4"/>
  <c r="Y2809" i="4"/>
  <c r="AA1926" i="4"/>
  <c r="Z1926" i="4"/>
  <c r="Y1926" i="4"/>
  <c r="AA1925" i="4"/>
  <c r="Z1925" i="4"/>
  <c r="Y1925" i="4"/>
  <c r="AA1924" i="4"/>
  <c r="Z1924" i="4"/>
  <c r="Y1924" i="4"/>
  <c r="AA1923" i="4"/>
  <c r="Z1923" i="4"/>
  <c r="Y1923" i="4"/>
  <c r="AA1922" i="4"/>
  <c r="Z1922" i="4"/>
  <c r="Y1922" i="4"/>
  <c r="AA1921" i="4"/>
  <c r="Z1921" i="4"/>
  <c r="Y1921" i="4"/>
  <c r="AA1920" i="4"/>
  <c r="Z1920" i="4"/>
  <c r="Y1920" i="4"/>
  <c r="AA1891" i="4"/>
  <c r="Z1891" i="4"/>
  <c r="Y1891" i="4"/>
  <c r="AA1890" i="4"/>
  <c r="Z1890" i="4"/>
  <c r="Y1890" i="4"/>
  <c r="AA1889" i="4"/>
  <c r="Z1889" i="4"/>
  <c r="Y1889" i="4"/>
  <c r="AA1888" i="4"/>
  <c r="Z1888" i="4"/>
  <c r="Y1888" i="4"/>
  <c r="AA1887" i="4"/>
  <c r="Z1887" i="4"/>
  <c r="Y1887" i="4"/>
  <c r="AA1886" i="4"/>
  <c r="Z1886" i="4"/>
  <c r="Y1886" i="4"/>
  <c r="AA1885" i="4"/>
  <c r="Z1885" i="4"/>
  <c r="Y1885" i="4"/>
  <c r="AA1765" i="4"/>
  <c r="Z1765" i="4"/>
  <c r="Y1765" i="4"/>
  <c r="AA1764" i="4"/>
  <c r="Z1764" i="4"/>
  <c r="Y1764" i="4"/>
  <c r="AA1763" i="4"/>
  <c r="Z1763" i="4"/>
  <c r="Y1763" i="4"/>
  <c r="AA1762" i="4"/>
  <c r="Z1762" i="4"/>
  <c r="Y1762" i="4"/>
  <c r="AA1761" i="4"/>
  <c r="Z1761" i="4"/>
  <c r="Y1761" i="4"/>
  <c r="AA1760" i="4"/>
  <c r="Z1760" i="4"/>
  <c r="Y1760" i="4"/>
  <c r="AA1759" i="4"/>
  <c r="Z1759" i="4"/>
  <c r="Y1759" i="4"/>
  <c r="AA1730" i="4"/>
  <c r="Z1730" i="4"/>
  <c r="Y1730" i="4"/>
  <c r="AA1729" i="4"/>
  <c r="Z1729" i="4"/>
  <c r="Y1729" i="4"/>
  <c r="AA1728" i="4"/>
  <c r="Z1728" i="4"/>
  <c r="Y1728" i="4"/>
  <c r="AA1727" i="4"/>
  <c r="Z1727" i="4"/>
  <c r="Y1727" i="4"/>
  <c r="AA1726" i="4"/>
  <c r="Z1726" i="4"/>
  <c r="Y1726" i="4"/>
  <c r="AA1725" i="4"/>
  <c r="Z1725" i="4"/>
  <c r="Y1725" i="4"/>
  <c r="AA1724" i="4"/>
  <c r="Z1724" i="4"/>
  <c r="Y1724" i="4"/>
  <c r="AA4208" i="4"/>
  <c r="Z4208" i="4"/>
  <c r="Y4208" i="4"/>
  <c r="AA4278" i="4"/>
  <c r="Z4278" i="4"/>
  <c r="Y4278" i="4"/>
  <c r="AA4404" i="4"/>
  <c r="Z4404" i="4"/>
  <c r="Y4404" i="4"/>
  <c r="AA4439" i="4"/>
  <c r="Z4439" i="4"/>
  <c r="Y4439" i="4"/>
  <c r="Y8697" i="4"/>
  <c r="Z8697" i="4"/>
  <c r="AA8697" i="4"/>
  <c r="Y8698" i="4"/>
  <c r="Z8698" i="4"/>
  <c r="AA8698" i="4"/>
  <c r="Y8699" i="4"/>
  <c r="Z8699" i="4"/>
  <c r="AA8699" i="4"/>
  <c r="Y8700" i="4"/>
  <c r="Z8700" i="4"/>
  <c r="AA8700" i="4"/>
  <c r="Y8701" i="4"/>
  <c r="Z8701" i="4"/>
  <c r="AA8701" i="4"/>
  <c r="Y8702" i="4"/>
  <c r="Z8702" i="4"/>
  <c r="AA8702" i="4"/>
  <c r="Y8703" i="4"/>
  <c r="Z8703" i="4"/>
  <c r="AA8703" i="4"/>
  <c r="Y8704" i="4"/>
  <c r="Z8704" i="4"/>
  <c r="AA8704" i="4"/>
  <c r="Y8705" i="4"/>
  <c r="Z8705" i="4"/>
  <c r="AA8705" i="4"/>
  <c r="Y8706" i="4"/>
  <c r="Z8706" i="4"/>
  <c r="AA8706" i="4"/>
  <c r="Y8707" i="4"/>
  <c r="Z8707" i="4"/>
  <c r="AA8707" i="4"/>
  <c r="Y8708" i="4"/>
  <c r="Z8708" i="4"/>
  <c r="AA8708" i="4"/>
  <c r="Y8709" i="4"/>
  <c r="Z8709" i="4"/>
  <c r="AA8709" i="4"/>
  <c r="Y8710" i="4"/>
  <c r="Z8710" i="4"/>
  <c r="AA8710" i="4"/>
  <c r="Y8711" i="4"/>
  <c r="Z8711" i="4"/>
  <c r="AA8711" i="4"/>
  <c r="Y8712" i="4"/>
  <c r="Z8712" i="4"/>
  <c r="AA8712" i="4"/>
  <c r="Y8713" i="4"/>
  <c r="Z8713" i="4"/>
  <c r="AA8713" i="4"/>
  <c r="Y8714" i="4"/>
  <c r="Z8714" i="4"/>
  <c r="AA8714" i="4"/>
  <c r="Y8715" i="4"/>
  <c r="Z8715" i="4"/>
  <c r="AA8715" i="4"/>
  <c r="Y8716" i="4"/>
  <c r="Z8716" i="4"/>
  <c r="AA8716" i="4"/>
  <c r="Y8717" i="4"/>
  <c r="Z8717" i="4"/>
  <c r="AA8717" i="4"/>
  <c r="Y8718" i="4"/>
  <c r="Z8718" i="4"/>
  <c r="AA8718" i="4"/>
  <c r="Y8719" i="4"/>
  <c r="Z8719" i="4"/>
  <c r="AA8719" i="4"/>
  <c r="Y8720" i="4"/>
  <c r="Z8720" i="4"/>
  <c r="AA8720" i="4"/>
  <c r="Y8721" i="4"/>
  <c r="Z8721" i="4"/>
  <c r="AA8721" i="4"/>
  <c r="Y8722" i="4"/>
  <c r="Z8722" i="4"/>
  <c r="AA8722" i="4"/>
  <c r="Y8723" i="4"/>
  <c r="Z8723" i="4"/>
  <c r="AA8723" i="4"/>
  <c r="Y8724" i="4"/>
  <c r="Z8724" i="4"/>
  <c r="AA8724" i="4"/>
  <c r="Y8725" i="4"/>
  <c r="Z8725" i="4"/>
  <c r="AA8725" i="4"/>
  <c r="Y8726" i="4"/>
  <c r="Z8726" i="4"/>
  <c r="AA8726" i="4"/>
  <c r="Y8727" i="4"/>
  <c r="Z8727" i="4"/>
  <c r="AA8727" i="4"/>
  <c r="Y8728" i="4"/>
  <c r="Z8728" i="4"/>
  <c r="AA8728" i="4"/>
  <c r="Y8729" i="4"/>
  <c r="Z8729" i="4"/>
  <c r="AA8729" i="4"/>
  <c r="Y8730" i="4"/>
  <c r="Z8730" i="4"/>
  <c r="AA8730" i="4"/>
  <c r="Y8731" i="4"/>
  <c r="Z8731" i="4"/>
  <c r="AA8731" i="4"/>
  <c r="Y8732" i="4"/>
  <c r="Z8732" i="4"/>
  <c r="AA8732" i="4"/>
  <c r="Y8733" i="4"/>
  <c r="Z8733" i="4"/>
  <c r="AA8733" i="4"/>
  <c r="Y8734" i="4"/>
  <c r="Z8734" i="4"/>
  <c r="AA8734" i="4"/>
  <c r="Y8735" i="4"/>
  <c r="Z8735" i="4"/>
  <c r="AA8735" i="4"/>
  <c r="Y8736" i="4"/>
  <c r="Z8736" i="4"/>
  <c r="AA8736" i="4"/>
  <c r="Y8737" i="4"/>
  <c r="Z8737" i="4"/>
  <c r="AA8737" i="4"/>
  <c r="Y8738" i="4"/>
  <c r="Z8738" i="4"/>
  <c r="AA8738" i="4"/>
  <c r="Y8739" i="4"/>
  <c r="Z8739" i="4"/>
  <c r="AA8739" i="4"/>
  <c r="Y8740" i="4"/>
  <c r="Z8740" i="4"/>
  <c r="AA8740" i="4"/>
  <c r="Y8741" i="4"/>
  <c r="Z8741" i="4"/>
  <c r="AA8741" i="4"/>
  <c r="Y8742" i="4"/>
  <c r="Z8742" i="4"/>
  <c r="AA8742" i="4"/>
  <c r="Y8743" i="4"/>
  <c r="Z8743" i="4"/>
  <c r="AA8743" i="4"/>
  <c r="Y8744" i="4"/>
  <c r="Z8744" i="4"/>
  <c r="AA8744" i="4"/>
  <c r="Y8745" i="4"/>
  <c r="Z8745" i="4"/>
  <c r="AA8745" i="4"/>
  <c r="Y8746" i="4"/>
  <c r="Z8746" i="4"/>
  <c r="AA8746" i="4"/>
  <c r="Y8747" i="4"/>
  <c r="Z8747" i="4"/>
  <c r="AA8747" i="4"/>
  <c r="Y8748" i="4"/>
  <c r="Z8748" i="4"/>
  <c r="AA8748" i="4"/>
  <c r="Y8749" i="4"/>
  <c r="Z8749" i="4"/>
  <c r="AA8749" i="4"/>
  <c r="Y8750" i="4"/>
  <c r="Z8750" i="4"/>
  <c r="AA8750" i="4"/>
  <c r="Y8751" i="4"/>
  <c r="Z8751" i="4"/>
  <c r="AA8751" i="4"/>
  <c r="Y8752" i="4"/>
  <c r="Z8752" i="4"/>
  <c r="AA8752" i="4"/>
  <c r="Y8753" i="4"/>
  <c r="Z8753" i="4"/>
  <c r="AA8753" i="4"/>
  <c r="Y8754" i="4"/>
  <c r="Z8754" i="4"/>
  <c r="AA8754" i="4"/>
  <c r="Y8755" i="4"/>
  <c r="Z8755" i="4"/>
  <c r="AA8755" i="4"/>
  <c r="Y8756" i="4"/>
  <c r="Z8756" i="4"/>
  <c r="AA8756" i="4"/>
  <c r="Y8757" i="4"/>
  <c r="Z8757" i="4"/>
  <c r="AA8757" i="4"/>
  <c r="Y8758" i="4"/>
  <c r="Z8758" i="4"/>
  <c r="AA8758" i="4"/>
  <c r="Y8759" i="4"/>
  <c r="Z8759" i="4"/>
  <c r="AA8759" i="4"/>
  <c r="Y8760" i="4"/>
  <c r="Z8760" i="4"/>
  <c r="AA8760" i="4"/>
  <c r="Y8761" i="4"/>
  <c r="Z8761" i="4"/>
  <c r="AA8761" i="4"/>
  <c r="Y8762" i="4"/>
  <c r="Z8762" i="4"/>
  <c r="AA8762" i="4"/>
  <c r="Y8763" i="4"/>
  <c r="Z8763" i="4"/>
  <c r="AA8763" i="4"/>
  <c r="Y8764" i="4"/>
  <c r="Z8764" i="4"/>
  <c r="AA8764" i="4"/>
  <c r="Y8765" i="4"/>
  <c r="Z8765" i="4"/>
  <c r="AA8765" i="4"/>
  <c r="Y8766" i="4"/>
  <c r="Z8766" i="4"/>
  <c r="AA8766" i="4"/>
  <c r="Y8767" i="4"/>
  <c r="Z8767" i="4"/>
  <c r="AA8767" i="4"/>
  <c r="Y8768" i="4"/>
  <c r="Z8768" i="4"/>
  <c r="AA8768" i="4"/>
  <c r="Y8769" i="4"/>
  <c r="Z8769" i="4"/>
  <c r="AA8769" i="4"/>
  <c r="Y8770" i="4"/>
  <c r="Z8770" i="4"/>
  <c r="AA8770" i="4"/>
  <c r="Y8771" i="4"/>
  <c r="Z8771" i="4"/>
  <c r="AA8771" i="4"/>
  <c r="Y8772" i="4"/>
  <c r="Z8772" i="4"/>
  <c r="AA8772" i="4"/>
  <c r="Y8773" i="4"/>
  <c r="Z8773" i="4"/>
  <c r="AA8773" i="4"/>
  <c r="Y8774" i="4"/>
  <c r="Z8774" i="4"/>
  <c r="AA8774" i="4"/>
  <c r="Y8775" i="4"/>
  <c r="Z8775" i="4"/>
  <c r="AA8775" i="4"/>
  <c r="Y8776" i="4"/>
  <c r="Z8776" i="4"/>
  <c r="AA8776" i="4"/>
  <c r="Y8777" i="4"/>
  <c r="Z8777" i="4"/>
  <c r="AA8777" i="4"/>
  <c r="Y8778" i="4"/>
  <c r="Z8778" i="4"/>
  <c r="AA8778" i="4"/>
  <c r="Y8779" i="4"/>
  <c r="Z8779" i="4"/>
  <c r="AA8779" i="4"/>
  <c r="Y8780" i="4"/>
  <c r="Z8780" i="4"/>
  <c r="AA8780" i="4"/>
  <c r="Y8781" i="4"/>
  <c r="Z8781" i="4"/>
  <c r="AA8781" i="4"/>
  <c r="Y8782" i="4"/>
  <c r="Z8782" i="4"/>
  <c r="AA8782" i="4"/>
  <c r="Y8783" i="4"/>
  <c r="Z8783" i="4"/>
  <c r="AA8783" i="4"/>
  <c r="Y8784" i="4"/>
  <c r="Z8784" i="4"/>
  <c r="AA8784" i="4"/>
  <c r="Y8785" i="4"/>
  <c r="Z8785" i="4"/>
  <c r="AA8785" i="4"/>
  <c r="Y8786" i="4"/>
  <c r="Z8786" i="4"/>
  <c r="AA8786" i="4"/>
  <c r="Y8787" i="4"/>
  <c r="Z8787" i="4"/>
  <c r="AA8787" i="4"/>
  <c r="Y8788" i="4"/>
  <c r="Z8788" i="4"/>
  <c r="AA8788" i="4"/>
  <c r="Y8789" i="4"/>
  <c r="Z8789" i="4"/>
  <c r="AA8789" i="4"/>
  <c r="Y8790" i="4"/>
  <c r="Z8790" i="4"/>
  <c r="AA8790" i="4"/>
  <c r="Y8791" i="4"/>
  <c r="Z8791" i="4"/>
  <c r="AA8791" i="4"/>
  <c r="Y8792" i="4"/>
  <c r="Z8792" i="4"/>
  <c r="AA8792" i="4"/>
  <c r="Y8793" i="4"/>
  <c r="Z8793" i="4"/>
  <c r="AA8793" i="4"/>
  <c r="Y8794" i="4"/>
  <c r="Z8794" i="4"/>
  <c r="AA8794" i="4"/>
  <c r="Y8795" i="4"/>
  <c r="Z8795" i="4"/>
  <c r="AA8795" i="4"/>
  <c r="Y8796" i="4"/>
  <c r="Z8796" i="4"/>
  <c r="AA8796" i="4"/>
  <c r="Y8797" i="4"/>
  <c r="Z8797" i="4"/>
  <c r="AA8797" i="4"/>
  <c r="Y8798" i="4"/>
  <c r="Z8798" i="4"/>
  <c r="AA8798" i="4"/>
  <c r="Y8799" i="4"/>
  <c r="Z8799" i="4"/>
  <c r="AA8799" i="4"/>
  <c r="Y8800" i="4"/>
  <c r="Z8800" i="4"/>
  <c r="AA8800" i="4"/>
  <c r="Y8801" i="4"/>
  <c r="Z8801" i="4"/>
  <c r="AA8801" i="4"/>
  <c r="Y8802" i="4"/>
  <c r="Z8802" i="4"/>
  <c r="AA8802" i="4"/>
  <c r="Y8803" i="4"/>
  <c r="Z8803" i="4"/>
  <c r="AA8803" i="4"/>
  <c r="Y8804" i="4"/>
  <c r="Z8804" i="4"/>
  <c r="AA8804" i="4"/>
  <c r="Y8805" i="4"/>
  <c r="Z8805" i="4"/>
  <c r="AA8805" i="4"/>
  <c r="Y8806" i="4"/>
  <c r="Z8806" i="4"/>
  <c r="AA8806" i="4"/>
  <c r="Y8807" i="4"/>
  <c r="Z8807" i="4"/>
  <c r="AA8807" i="4"/>
  <c r="Y8808" i="4"/>
  <c r="Z8808" i="4"/>
  <c r="AA8808" i="4"/>
  <c r="Y8809" i="4"/>
  <c r="Z8809" i="4"/>
  <c r="AA8809" i="4"/>
  <c r="Y8810" i="4"/>
  <c r="Z8810" i="4"/>
  <c r="AA8810" i="4"/>
  <c r="Y8811" i="4"/>
  <c r="Z8811" i="4"/>
  <c r="AA8811" i="4"/>
  <c r="Y8812" i="4"/>
  <c r="Z8812" i="4"/>
  <c r="AA8812" i="4"/>
  <c r="Y8813" i="4"/>
  <c r="Z8813" i="4"/>
  <c r="AA8813" i="4"/>
  <c r="Y8814" i="4"/>
  <c r="Z8814" i="4"/>
  <c r="AA8814" i="4"/>
  <c r="Y8815" i="4"/>
  <c r="Z8815" i="4"/>
  <c r="AA8815" i="4"/>
  <c r="Y8816" i="4"/>
  <c r="Z8816" i="4"/>
  <c r="AA8816" i="4"/>
  <c r="Y8817" i="4"/>
  <c r="Z8817" i="4"/>
  <c r="AA8817" i="4"/>
  <c r="Y8818" i="4"/>
  <c r="Z8818" i="4"/>
  <c r="AA8818" i="4"/>
  <c r="Y8819" i="4"/>
  <c r="Z8819" i="4"/>
  <c r="AA8819" i="4"/>
  <c r="Y8820" i="4"/>
  <c r="Z8820" i="4"/>
  <c r="AA8820" i="4"/>
  <c r="Y8821" i="4"/>
  <c r="Z8821" i="4"/>
  <c r="AA8821" i="4"/>
  <c r="Y8822" i="4"/>
  <c r="Z8822" i="4"/>
  <c r="AA8822" i="4"/>
  <c r="Y8823" i="4"/>
  <c r="Z8823" i="4"/>
  <c r="AA8823" i="4"/>
  <c r="Y8824" i="4"/>
  <c r="Z8824" i="4"/>
  <c r="AA8824" i="4"/>
  <c r="Y8825" i="4"/>
  <c r="Z8825" i="4"/>
  <c r="AA8825" i="4"/>
  <c r="Y8826" i="4"/>
  <c r="Z8826" i="4"/>
  <c r="AA8826" i="4"/>
  <c r="Y8827" i="4"/>
  <c r="Z8827" i="4"/>
  <c r="AA8827" i="4"/>
  <c r="Y8828" i="4"/>
  <c r="Z8828" i="4"/>
  <c r="AA8828" i="4"/>
  <c r="Y8829" i="4"/>
  <c r="Z8829" i="4"/>
  <c r="AA8829" i="4"/>
  <c r="Y8830" i="4"/>
  <c r="Z8830" i="4"/>
  <c r="AA8830" i="4"/>
  <c r="Y8831" i="4"/>
  <c r="Z8831" i="4"/>
  <c r="AA8831" i="4"/>
  <c r="Y8832" i="4"/>
  <c r="Z8832" i="4"/>
  <c r="AA8832" i="4"/>
  <c r="Y8833" i="4"/>
  <c r="Z8833" i="4"/>
  <c r="AA8833" i="4"/>
  <c r="Y8834" i="4"/>
  <c r="Z8834" i="4"/>
  <c r="AA8834" i="4"/>
  <c r="Y8835" i="4"/>
  <c r="Z8835" i="4"/>
  <c r="AA8835" i="4"/>
  <c r="Y8836" i="4"/>
  <c r="Z8836" i="4"/>
  <c r="AA8836" i="4"/>
  <c r="Y8837" i="4"/>
  <c r="Z8837" i="4"/>
  <c r="AA8837" i="4"/>
  <c r="Y8838" i="4"/>
  <c r="Z8838" i="4"/>
  <c r="AA8838" i="4"/>
  <c r="Y8839" i="4"/>
  <c r="Z8839" i="4"/>
  <c r="AA8839" i="4"/>
  <c r="Y8840" i="4"/>
  <c r="Z8840" i="4"/>
  <c r="AA8840" i="4"/>
  <c r="Y8841" i="4"/>
  <c r="Z8841" i="4"/>
  <c r="AA8841" i="4"/>
  <c r="Y8842" i="4"/>
  <c r="Z8842" i="4"/>
  <c r="AA8842" i="4"/>
  <c r="Y8843" i="4"/>
  <c r="Z8843" i="4"/>
  <c r="AA8843" i="4"/>
  <c r="Y8844" i="4"/>
  <c r="Z8844" i="4"/>
  <c r="AA8844" i="4"/>
  <c r="Y8845" i="4"/>
  <c r="Z8845" i="4"/>
  <c r="AA8845" i="4"/>
  <c r="Y8846" i="4"/>
  <c r="Z8846" i="4"/>
  <c r="AA8846" i="4"/>
  <c r="Y8847" i="4"/>
  <c r="Z8847" i="4"/>
  <c r="AA8847" i="4"/>
  <c r="Y8848" i="4"/>
  <c r="Z8848" i="4"/>
  <c r="AA8848" i="4"/>
  <c r="Y8849" i="4"/>
  <c r="Z8849" i="4"/>
  <c r="AA8849" i="4"/>
  <c r="Y8850" i="4"/>
  <c r="Z8850" i="4"/>
  <c r="AA8850" i="4"/>
  <c r="Y8851" i="4"/>
  <c r="Z8851" i="4"/>
  <c r="AA8851" i="4"/>
  <c r="Y8852" i="4"/>
  <c r="Z8852" i="4"/>
  <c r="AA8852" i="4"/>
  <c r="Y8853" i="4"/>
  <c r="Z8853" i="4"/>
  <c r="AA8853" i="4"/>
  <c r="Y8854" i="4"/>
  <c r="Z8854" i="4"/>
  <c r="AA8854" i="4"/>
  <c r="Y8855" i="4"/>
  <c r="Z8855" i="4"/>
  <c r="AA8855" i="4"/>
  <c r="Y8856" i="4"/>
  <c r="Z8856" i="4"/>
  <c r="AA8856" i="4"/>
  <c r="Y8857" i="4"/>
  <c r="Z8857" i="4"/>
  <c r="AA8857" i="4"/>
  <c r="Y8858" i="4"/>
  <c r="Z8858" i="4"/>
  <c r="AA8858" i="4"/>
  <c r="Y8859" i="4"/>
  <c r="Z8859" i="4"/>
  <c r="AA8859" i="4"/>
  <c r="Y8860" i="4"/>
  <c r="Z8860" i="4"/>
  <c r="AA8860" i="4"/>
  <c r="Y8861" i="4"/>
  <c r="Z8861" i="4"/>
  <c r="AA8861" i="4"/>
  <c r="Y8862" i="4"/>
  <c r="Z8862" i="4"/>
  <c r="AA8862" i="4"/>
  <c r="Y8863" i="4"/>
  <c r="Z8863" i="4"/>
  <c r="AA8863" i="4"/>
  <c r="Y8864" i="4"/>
  <c r="Z8864" i="4"/>
  <c r="AA8864" i="4"/>
  <c r="Y8865" i="4"/>
  <c r="Z8865" i="4"/>
  <c r="AA8865" i="4"/>
  <c r="Y8866" i="4"/>
  <c r="Z8866" i="4"/>
  <c r="AA8866" i="4"/>
  <c r="Y8867" i="4"/>
  <c r="Z8867" i="4"/>
  <c r="AA8867" i="4"/>
  <c r="Y8868" i="4"/>
  <c r="Z8868" i="4"/>
  <c r="AA8868" i="4"/>
  <c r="Y8869" i="4"/>
  <c r="Z8869" i="4"/>
  <c r="AA8869" i="4"/>
  <c r="Y8870" i="4"/>
  <c r="Z8870" i="4"/>
  <c r="AA8870" i="4"/>
  <c r="Y8871" i="4"/>
  <c r="Z8871" i="4"/>
  <c r="AA8871" i="4"/>
  <c r="Y8872" i="4"/>
  <c r="Z8872" i="4"/>
  <c r="AA8872" i="4"/>
  <c r="Y8873" i="4"/>
  <c r="Z8873" i="4"/>
  <c r="AA8873" i="4"/>
  <c r="Y8874" i="4"/>
  <c r="Z8874" i="4"/>
  <c r="AA8874" i="4"/>
  <c r="Y8875" i="4"/>
  <c r="Z8875" i="4"/>
  <c r="AA8875" i="4"/>
  <c r="Y8876" i="4"/>
  <c r="Z8876" i="4"/>
  <c r="AA8876" i="4"/>
  <c r="Y8877" i="4"/>
  <c r="Z8877" i="4"/>
  <c r="AA8877" i="4"/>
  <c r="Y8878" i="4"/>
  <c r="Z8878" i="4"/>
  <c r="AA8878" i="4"/>
  <c r="Y8879" i="4"/>
  <c r="Z8879" i="4"/>
  <c r="AA8879" i="4"/>
  <c r="Y8880" i="4"/>
  <c r="Z8880" i="4"/>
  <c r="AA8880" i="4"/>
  <c r="Y8881" i="4"/>
  <c r="Z8881" i="4"/>
  <c r="AA8881" i="4"/>
  <c r="Y8882" i="4"/>
  <c r="Z8882" i="4"/>
  <c r="AA8882" i="4"/>
  <c r="Y8883" i="4"/>
  <c r="Z8883" i="4"/>
  <c r="AA8883" i="4"/>
  <c r="Y8884" i="4"/>
  <c r="Z8884" i="4"/>
  <c r="AA8884" i="4"/>
  <c r="Y8885" i="4"/>
  <c r="Z8885" i="4"/>
  <c r="AA8885" i="4"/>
  <c r="Y8886" i="4"/>
  <c r="Z8886" i="4"/>
  <c r="AA8886" i="4"/>
  <c r="Y8887" i="4"/>
  <c r="Z8887" i="4"/>
  <c r="AA8887" i="4"/>
  <c r="Y8888" i="4"/>
  <c r="Z8888" i="4"/>
  <c r="AA8888" i="4"/>
  <c r="Y8889" i="4"/>
  <c r="Z8889" i="4"/>
  <c r="AA8889" i="4"/>
  <c r="Y8890" i="4"/>
  <c r="Z8890" i="4"/>
  <c r="AA8890" i="4"/>
  <c r="Y8891" i="4"/>
  <c r="Z8891" i="4"/>
  <c r="AA8891" i="4"/>
  <c r="Y8892" i="4"/>
  <c r="Z8892" i="4"/>
  <c r="AA8892" i="4"/>
  <c r="Y8893" i="4"/>
  <c r="Z8893" i="4"/>
  <c r="AA8893" i="4"/>
  <c r="Y8894" i="4"/>
  <c r="Z8894" i="4"/>
  <c r="AA8894" i="4"/>
  <c r="Y8895" i="4"/>
  <c r="Z8895" i="4"/>
  <c r="AA8895" i="4"/>
  <c r="Y8896" i="4"/>
  <c r="Z8896" i="4"/>
  <c r="AA8896" i="4"/>
  <c r="Y8897" i="4"/>
  <c r="Z8897" i="4"/>
  <c r="AA8897" i="4"/>
  <c r="Y8898" i="4"/>
  <c r="Z8898" i="4"/>
  <c r="AA8898" i="4"/>
  <c r="Y8899" i="4"/>
  <c r="Z8899" i="4"/>
  <c r="AA8899" i="4"/>
  <c r="Y8900" i="4"/>
  <c r="Z8900" i="4"/>
  <c r="AA8900" i="4"/>
  <c r="Y8901" i="4"/>
  <c r="Z8901" i="4"/>
  <c r="AA8901" i="4"/>
  <c r="Y8902" i="4"/>
  <c r="Z8902" i="4"/>
  <c r="AA8902" i="4"/>
  <c r="Y8903" i="4"/>
  <c r="Z8903" i="4"/>
  <c r="AA8903" i="4"/>
  <c r="Y8904" i="4"/>
  <c r="Z8904" i="4"/>
  <c r="AA8904" i="4"/>
  <c r="Y8905" i="4"/>
  <c r="Z8905" i="4"/>
  <c r="AA8905" i="4"/>
  <c r="Y8906" i="4"/>
  <c r="Z8906" i="4"/>
  <c r="AA8906" i="4"/>
  <c r="Y8907" i="4"/>
  <c r="Z8907" i="4"/>
  <c r="AA8907" i="4"/>
  <c r="Y8908" i="4"/>
  <c r="Z8908" i="4"/>
  <c r="AA8908" i="4"/>
  <c r="Y8909" i="4"/>
  <c r="Z8909" i="4"/>
  <c r="AA8909" i="4"/>
  <c r="Y8910" i="4"/>
  <c r="Z8910" i="4"/>
  <c r="AA8910" i="4"/>
  <c r="Y8911" i="4"/>
  <c r="Z8911" i="4"/>
  <c r="AA8911" i="4"/>
  <c r="Y8912" i="4"/>
  <c r="Z8912" i="4"/>
  <c r="AA8912" i="4"/>
  <c r="Y8913" i="4"/>
  <c r="Z8913" i="4"/>
  <c r="AA8913" i="4"/>
  <c r="Y8914" i="4"/>
  <c r="Z8914" i="4"/>
  <c r="AA8914" i="4"/>
  <c r="Y8915" i="4"/>
  <c r="Z8915" i="4"/>
  <c r="AA8915" i="4"/>
  <c r="Y8916" i="4"/>
  <c r="Z8916" i="4"/>
  <c r="AA8916" i="4"/>
  <c r="Y8917" i="4"/>
  <c r="Z8917" i="4"/>
  <c r="AA8917" i="4"/>
  <c r="Y8918" i="4"/>
  <c r="Z8918" i="4"/>
  <c r="AA8918" i="4"/>
  <c r="Y8919" i="4"/>
  <c r="Z8919" i="4"/>
  <c r="AA8919" i="4"/>
  <c r="Y8920" i="4"/>
  <c r="Z8920" i="4"/>
  <c r="AA8920" i="4"/>
  <c r="Y8921" i="4"/>
  <c r="Z8921" i="4"/>
  <c r="AA8921" i="4"/>
  <c r="Y8922" i="4"/>
  <c r="Z8922" i="4"/>
  <c r="AA8922" i="4"/>
  <c r="Y8923" i="4"/>
  <c r="Z8923" i="4"/>
  <c r="AA8923" i="4"/>
  <c r="Y8924" i="4"/>
  <c r="Z8924" i="4"/>
  <c r="AA8924" i="4"/>
  <c r="Y8925" i="4"/>
  <c r="Z8925" i="4"/>
  <c r="AA8925" i="4"/>
  <c r="Y8926" i="4"/>
  <c r="Z8926" i="4"/>
  <c r="AA8926" i="4"/>
  <c r="Y8927" i="4"/>
  <c r="Z8927" i="4"/>
  <c r="AA8927" i="4"/>
  <c r="Y8928" i="4"/>
  <c r="Z8928" i="4"/>
  <c r="AA8928" i="4"/>
  <c r="Y8929" i="4"/>
  <c r="Z8929" i="4"/>
  <c r="AA8929" i="4"/>
  <c r="Y8930" i="4"/>
  <c r="Z8930" i="4"/>
  <c r="AA8930" i="4"/>
  <c r="Y8931" i="4"/>
  <c r="Z8931" i="4"/>
  <c r="AA8931" i="4"/>
  <c r="Y8932" i="4"/>
  <c r="Z8932" i="4"/>
  <c r="AA8932" i="4"/>
  <c r="Y8933" i="4"/>
  <c r="Z8933" i="4"/>
  <c r="AA8933" i="4"/>
  <c r="Y8934" i="4"/>
  <c r="Z8934" i="4"/>
  <c r="AA8934" i="4"/>
  <c r="Y8935" i="4"/>
  <c r="Z8935" i="4"/>
  <c r="AA8935" i="4"/>
  <c r="Y8936" i="4"/>
  <c r="Z8936" i="4"/>
  <c r="AA8936" i="4"/>
  <c r="Y8937" i="4"/>
  <c r="Z8937" i="4"/>
  <c r="AA8937" i="4"/>
  <c r="Y8938" i="4"/>
  <c r="Z8938" i="4"/>
  <c r="AA8938" i="4"/>
  <c r="Y8939" i="4"/>
  <c r="Z8939" i="4"/>
  <c r="AA8939" i="4"/>
  <c r="Y8940" i="4"/>
  <c r="Z8940" i="4"/>
  <c r="AA8940" i="4"/>
  <c r="Y8941" i="4"/>
  <c r="Z8941" i="4"/>
  <c r="AA8941" i="4"/>
  <c r="Y8942" i="4"/>
  <c r="Z8942" i="4"/>
  <c r="AA8942" i="4"/>
  <c r="Y8943" i="4"/>
  <c r="Z8943" i="4"/>
  <c r="AA8943" i="4"/>
  <c r="Y8944" i="4"/>
  <c r="Z8944" i="4"/>
  <c r="AA8944" i="4"/>
  <c r="Y8945" i="4"/>
  <c r="Z8945" i="4"/>
  <c r="AA8945" i="4"/>
  <c r="Y8946" i="4"/>
  <c r="Z8946" i="4"/>
  <c r="AA8946" i="4"/>
  <c r="Y8947" i="4"/>
  <c r="Z8947" i="4"/>
  <c r="AA8947" i="4"/>
  <c r="Y8948" i="4"/>
  <c r="Z8948" i="4"/>
  <c r="AA8948" i="4"/>
  <c r="Y8949" i="4"/>
  <c r="Z8949" i="4"/>
  <c r="AA8949" i="4"/>
  <c r="Y8950" i="4"/>
  <c r="Z8950" i="4"/>
  <c r="AA8950" i="4"/>
  <c r="Y8951" i="4"/>
  <c r="Z8951" i="4"/>
  <c r="AA8951" i="4"/>
  <c r="Y8952" i="4"/>
  <c r="Z8952" i="4"/>
  <c r="AA8952" i="4"/>
  <c r="Y8953" i="4"/>
  <c r="Z8953" i="4"/>
  <c r="AA8953" i="4"/>
  <c r="Y8954" i="4"/>
  <c r="Z8954" i="4"/>
  <c r="AA8954" i="4"/>
  <c r="Y8955" i="4"/>
  <c r="Z8955" i="4"/>
  <c r="AA8955" i="4"/>
  <c r="Y8956" i="4"/>
  <c r="Z8956" i="4"/>
  <c r="AA8956" i="4"/>
  <c r="Y8957" i="4"/>
  <c r="Z8957" i="4"/>
  <c r="AA8957" i="4"/>
  <c r="Y8958" i="4"/>
  <c r="Z8958" i="4"/>
  <c r="AA8958" i="4"/>
  <c r="Y8959" i="4"/>
  <c r="Z8959" i="4"/>
  <c r="AA8959" i="4"/>
  <c r="Y8960" i="4"/>
  <c r="Z8960" i="4"/>
  <c r="AA8960" i="4"/>
  <c r="Y8961" i="4"/>
  <c r="Z8961" i="4"/>
  <c r="AA8961" i="4"/>
  <c r="Y8962" i="4"/>
  <c r="Z8962" i="4"/>
  <c r="AA8962" i="4"/>
  <c r="Y8963" i="4"/>
  <c r="Z8963" i="4"/>
  <c r="AA8963" i="4"/>
  <c r="Y8964" i="4"/>
  <c r="Z8964" i="4"/>
  <c r="AA8964" i="4"/>
  <c r="Y8965" i="4"/>
  <c r="Z8965" i="4"/>
  <c r="AA8965" i="4"/>
  <c r="Y8966" i="4"/>
  <c r="Z8966" i="4"/>
  <c r="AA8966" i="4"/>
  <c r="Y8967" i="4"/>
  <c r="Z8967" i="4"/>
  <c r="AA8967" i="4"/>
  <c r="Y8968" i="4"/>
  <c r="Z8968" i="4"/>
  <c r="AA8968" i="4"/>
  <c r="Y8969" i="4"/>
  <c r="Z8969" i="4"/>
  <c r="AA8969" i="4"/>
  <c r="Y8970" i="4"/>
  <c r="Z8970" i="4"/>
  <c r="AA8970" i="4"/>
  <c r="Y8971" i="4"/>
  <c r="Z8971" i="4"/>
  <c r="AA8971" i="4"/>
  <c r="Y8972" i="4"/>
  <c r="Z8972" i="4"/>
  <c r="AA8972" i="4"/>
  <c r="Y8973" i="4"/>
  <c r="Z8973" i="4"/>
  <c r="AA8973" i="4"/>
  <c r="Y8974" i="4"/>
  <c r="Z8974" i="4"/>
  <c r="AA8974" i="4"/>
  <c r="Y8975" i="4"/>
  <c r="Z8975" i="4"/>
  <c r="AA8975" i="4"/>
  <c r="Y8976" i="4"/>
  <c r="Z8976" i="4"/>
  <c r="AA8976" i="4"/>
  <c r="Y8977" i="4"/>
  <c r="Z8977" i="4"/>
  <c r="AA8977" i="4"/>
  <c r="Y8978" i="4"/>
  <c r="Z8978" i="4"/>
  <c r="AA8978" i="4"/>
  <c r="Y8979" i="4"/>
  <c r="Z8979" i="4"/>
  <c r="AA8979" i="4"/>
  <c r="Y8980" i="4"/>
  <c r="Z8980" i="4"/>
  <c r="AA8980" i="4"/>
  <c r="Y8981" i="4"/>
  <c r="Z8981" i="4"/>
  <c r="AA8981" i="4"/>
  <c r="Y8982" i="4"/>
  <c r="Z8982" i="4"/>
  <c r="AA8982" i="4"/>
  <c r="Y8983" i="4"/>
  <c r="Z8983" i="4"/>
  <c r="AA8983" i="4"/>
  <c r="Y8984" i="4"/>
  <c r="Z8984" i="4"/>
  <c r="AA8984" i="4"/>
  <c r="Y8985" i="4"/>
  <c r="Z8985" i="4"/>
  <c r="AA8985" i="4"/>
  <c r="Y8986" i="4"/>
  <c r="Z8986" i="4"/>
  <c r="AA8986" i="4"/>
  <c r="Y8987" i="4"/>
  <c r="Z8987" i="4"/>
  <c r="AA8987" i="4"/>
  <c r="Y8988" i="4"/>
  <c r="Z8988" i="4"/>
  <c r="AA8988" i="4"/>
  <c r="Y8989" i="4"/>
  <c r="Z8989" i="4"/>
  <c r="AA8989" i="4"/>
  <c r="Y8990" i="4"/>
  <c r="Z8990" i="4"/>
  <c r="AA8990" i="4"/>
  <c r="Y8991" i="4"/>
  <c r="Z8991" i="4"/>
  <c r="AA8991" i="4"/>
  <c r="Y8992" i="4"/>
  <c r="Z8992" i="4"/>
  <c r="AA8992" i="4"/>
  <c r="Y8993" i="4"/>
  <c r="Z8993" i="4"/>
  <c r="AA8993" i="4"/>
  <c r="Y8994" i="4"/>
  <c r="Z8994" i="4"/>
  <c r="AA8994" i="4"/>
  <c r="Y8995" i="4"/>
  <c r="Z8995" i="4"/>
  <c r="AA8995" i="4"/>
  <c r="Y8996" i="4"/>
  <c r="Z8996" i="4"/>
  <c r="AA8996" i="4"/>
  <c r="Y8997" i="4"/>
  <c r="Z8997" i="4"/>
  <c r="AA8997" i="4"/>
  <c r="Y8998" i="4"/>
  <c r="Z8998" i="4"/>
  <c r="AA8998" i="4"/>
  <c r="Y8999" i="4"/>
  <c r="Z8999" i="4"/>
  <c r="AA8999" i="4"/>
  <c r="Y9000" i="4"/>
  <c r="Z9000" i="4"/>
  <c r="AA9000" i="4"/>
  <c r="Y9001" i="4"/>
  <c r="Z9001" i="4"/>
  <c r="AA9001" i="4"/>
  <c r="Y9002" i="4"/>
  <c r="Z9002" i="4"/>
  <c r="AA9002" i="4"/>
  <c r="Y9003" i="4"/>
  <c r="Z9003" i="4"/>
  <c r="AA9003" i="4"/>
  <c r="Y9004" i="4"/>
  <c r="Z9004" i="4"/>
  <c r="AA9004" i="4"/>
  <c r="Y9005" i="4"/>
  <c r="Z9005" i="4"/>
  <c r="AA9005" i="4"/>
  <c r="Y9006" i="4"/>
  <c r="Z9006" i="4"/>
  <c r="AA9006" i="4"/>
  <c r="Y9007" i="4"/>
  <c r="Z9007" i="4"/>
  <c r="AA9007" i="4"/>
  <c r="Y9008" i="4"/>
  <c r="Z9008" i="4"/>
  <c r="AA9008" i="4"/>
  <c r="Y9009" i="4"/>
  <c r="Z9009" i="4"/>
  <c r="AA9009" i="4"/>
  <c r="Y9010" i="4"/>
  <c r="Z9010" i="4"/>
  <c r="AA9010" i="4"/>
  <c r="Y9011" i="4"/>
  <c r="Z9011" i="4"/>
  <c r="AA9011" i="4"/>
  <c r="Y9012" i="4"/>
  <c r="Z9012" i="4"/>
  <c r="AA9012" i="4"/>
  <c r="Y9013" i="4"/>
  <c r="Z9013" i="4"/>
  <c r="AA9013" i="4"/>
  <c r="Y9014" i="4"/>
  <c r="Z9014" i="4"/>
  <c r="AA9014" i="4"/>
  <c r="Y9015" i="4"/>
  <c r="Z9015" i="4"/>
  <c r="AA9015" i="4"/>
  <c r="Y9016" i="4"/>
  <c r="Z9016" i="4"/>
  <c r="AA9016" i="4"/>
  <c r="Y9017" i="4"/>
  <c r="Z9017" i="4"/>
  <c r="AA9017" i="4"/>
  <c r="Y9018" i="4"/>
  <c r="Z9018" i="4"/>
  <c r="AA9018" i="4"/>
  <c r="Y9019" i="4"/>
  <c r="Z9019" i="4"/>
  <c r="AA9019" i="4"/>
  <c r="Y9020" i="4"/>
  <c r="Z9020" i="4"/>
  <c r="AA9020" i="4"/>
  <c r="Y9021" i="4"/>
  <c r="Z9021" i="4"/>
  <c r="AA9021" i="4"/>
  <c r="Y9022" i="4"/>
  <c r="Z9022" i="4"/>
  <c r="AA9022" i="4"/>
  <c r="Y9023" i="4"/>
  <c r="Z9023" i="4"/>
  <c r="AA9023" i="4"/>
  <c r="Y9024" i="4"/>
  <c r="Z9024" i="4"/>
  <c r="AA9024" i="4"/>
  <c r="Y9025" i="4"/>
  <c r="Z9025" i="4"/>
  <c r="AA9025" i="4"/>
  <c r="Y9026" i="4"/>
  <c r="Z9026" i="4"/>
  <c r="AA9026" i="4"/>
  <c r="Y9027" i="4"/>
  <c r="Z9027" i="4"/>
  <c r="AA9027" i="4"/>
  <c r="Y9028" i="4"/>
  <c r="Z9028" i="4"/>
  <c r="AA9028" i="4"/>
  <c r="Y9029" i="4"/>
  <c r="Z9029" i="4"/>
  <c r="AA9029" i="4"/>
  <c r="Y9030" i="4"/>
  <c r="Z9030" i="4"/>
  <c r="AA9030" i="4"/>
  <c r="Y9031" i="4"/>
  <c r="Z9031" i="4"/>
  <c r="AA9031" i="4"/>
  <c r="Y9032" i="4"/>
  <c r="Z9032" i="4"/>
  <c r="AA9032" i="4"/>
  <c r="Y9033" i="4"/>
  <c r="Z9033" i="4"/>
  <c r="AA9033" i="4"/>
  <c r="Y9034" i="4"/>
  <c r="Z9034" i="4"/>
  <c r="AA9034" i="4"/>
  <c r="Y9035" i="4"/>
  <c r="Z9035" i="4"/>
  <c r="AA9035" i="4"/>
  <c r="Y9036" i="4"/>
  <c r="Z9036" i="4"/>
  <c r="AA9036" i="4"/>
  <c r="Y9037" i="4"/>
  <c r="Z9037" i="4"/>
  <c r="AA9037" i="4"/>
  <c r="Y9038" i="4"/>
  <c r="Z9038" i="4"/>
  <c r="AA9038" i="4"/>
  <c r="Y9039" i="4"/>
  <c r="Z9039" i="4"/>
  <c r="AA9039" i="4"/>
  <c r="Y9040" i="4"/>
  <c r="Z9040" i="4"/>
  <c r="AA9040" i="4"/>
  <c r="Y9041" i="4"/>
  <c r="Z9041" i="4"/>
  <c r="AA9041" i="4"/>
  <c r="Y9042" i="4"/>
  <c r="Z9042" i="4"/>
  <c r="AA9042" i="4"/>
  <c r="Y9043" i="4"/>
  <c r="Z9043" i="4"/>
  <c r="AA9043" i="4"/>
  <c r="Y9044" i="4"/>
  <c r="Z9044" i="4"/>
  <c r="AA9044" i="4"/>
  <c r="Y9045" i="4"/>
  <c r="Z9045" i="4"/>
  <c r="AA9045" i="4"/>
  <c r="Y9046" i="4"/>
  <c r="Z9046" i="4"/>
  <c r="AA9046" i="4"/>
  <c r="Y9047" i="4"/>
  <c r="Z9047" i="4"/>
  <c r="AA9047" i="4"/>
  <c r="Y9048" i="4"/>
  <c r="Z9048" i="4"/>
  <c r="AA9048" i="4"/>
  <c r="Y9049" i="4"/>
  <c r="Z9049" i="4"/>
  <c r="AA9049" i="4"/>
  <c r="Y9050" i="4"/>
  <c r="Z9050" i="4"/>
  <c r="AA9050" i="4"/>
  <c r="Y9051" i="4"/>
  <c r="Z9051" i="4"/>
  <c r="AA9051" i="4"/>
  <c r="Y9052" i="4"/>
  <c r="Z9052" i="4"/>
  <c r="AA9052" i="4"/>
  <c r="Y9053" i="4"/>
  <c r="Z9053" i="4"/>
  <c r="AA9053" i="4"/>
  <c r="Y9054" i="4"/>
  <c r="Z9054" i="4"/>
  <c r="AA9054" i="4"/>
  <c r="Y9055" i="4"/>
  <c r="Z9055" i="4"/>
  <c r="AA9055" i="4"/>
  <c r="Y9056" i="4"/>
  <c r="Z9056" i="4"/>
  <c r="AA9056" i="4"/>
  <c r="Y9057" i="4"/>
  <c r="Z9057" i="4"/>
  <c r="AA9057" i="4"/>
  <c r="Y9058" i="4"/>
  <c r="Z9058" i="4"/>
  <c r="AA9058" i="4"/>
  <c r="Y9059" i="4"/>
  <c r="Z9059" i="4"/>
  <c r="AA9059" i="4"/>
  <c r="Y9060" i="4"/>
  <c r="Z9060" i="4"/>
  <c r="AA9060" i="4"/>
  <c r="Y9061" i="4"/>
  <c r="Z9061" i="4"/>
  <c r="AA9061" i="4"/>
  <c r="Y9062" i="4"/>
  <c r="Z9062" i="4"/>
  <c r="AA9062" i="4"/>
  <c r="Y9063" i="4"/>
  <c r="Z9063" i="4"/>
  <c r="AA9063" i="4"/>
  <c r="Y9064" i="4"/>
  <c r="Z9064" i="4"/>
  <c r="AA9064" i="4"/>
  <c r="Y9065" i="4"/>
  <c r="Z9065" i="4"/>
  <c r="AA9065" i="4"/>
  <c r="Y9066" i="4"/>
  <c r="Z9066" i="4"/>
  <c r="AA9066" i="4"/>
  <c r="Y9067" i="4"/>
  <c r="Z9067" i="4"/>
  <c r="AA9067" i="4"/>
  <c r="Y9068" i="4"/>
  <c r="Z9068" i="4"/>
  <c r="AA9068" i="4"/>
  <c r="Y9069" i="4"/>
  <c r="Z9069" i="4"/>
  <c r="AA9069" i="4"/>
  <c r="Y9070" i="4"/>
  <c r="Z9070" i="4"/>
  <c r="AA9070" i="4"/>
  <c r="Y9071" i="4"/>
  <c r="Z9071" i="4"/>
  <c r="AA9071" i="4"/>
  <c r="Y9072" i="4"/>
  <c r="Z9072" i="4"/>
  <c r="AA9072" i="4"/>
  <c r="Y9073" i="4"/>
  <c r="Z9073" i="4"/>
  <c r="AA9073" i="4"/>
  <c r="Y9074" i="4"/>
  <c r="Z9074" i="4"/>
  <c r="AA9074" i="4"/>
  <c r="Y9075" i="4"/>
  <c r="Z9075" i="4"/>
  <c r="AA9075" i="4"/>
  <c r="Y9076" i="4"/>
  <c r="Z9076" i="4"/>
  <c r="AA9076" i="4"/>
  <c r="Y9077" i="4"/>
  <c r="Z9077" i="4"/>
  <c r="AA9077" i="4"/>
  <c r="Y9078" i="4"/>
  <c r="Z9078" i="4"/>
  <c r="AA9078" i="4"/>
  <c r="Y9079" i="4"/>
  <c r="Z9079" i="4"/>
  <c r="AA9079" i="4"/>
  <c r="Y9080" i="4"/>
  <c r="Z9080" i="4"/>
  <c r="AA9080" i="4"/>
  <c r="Y9081" i="4"/>
  <c r="Z9081" i="4"/>
  <c r="AA9081" i="4"/>
  <c r="Y9082" i="4"/>
  <c r="Z9082" i="4"/>
  <c r="AA9082" i="4"/>
  <c r="Y9083" i="4"/>
  <c r="Z9083" i="4"/>
  <c r="AA9083" i="4"/>
  <c r="Y9084" i="4"/>
  <c r="Z9084" i="4"/>
  <c r="AA9084" i="4"/>
  <c r="Y9085" i="4"/>
  <c r="Z9085" i="4"/>
  <c r="AA9085" i="4"/>
  <c r="Y9086" i="4"/>
  <c r="Z9086" i="4"/>
  <c r="AA9086" i="4"/>
  <c r="Y9087" i="4"/>
  <c r="Z9087" i="4"/>
  <c r="AA9087" i="4"/>
  <c r="Y9088" i="4"/>
  <c r="Z9088" i="4"/>
  <c r="AA9088" i="4"/>
  <c r="Y9089" i="4"/>
  <c r="Z9089" i="4"/>
  <c r="AA9089" i="4"/>
  <c r="Y9090" i="4"/>
  <c r="Z9090" i="4"/>
  <c r="AA9090" i="4"/>
  <c r="Y9091" i="4"/>
  <c r="Z9091" i="4"/>
  <c r="AA9091" i="4"/>
  <c r="Y9092" i="4"/>
  <c r="Z9092" i="4"/>
  <c r="AA9092" i="4"/>
  <c r="Y9093" i="4"/>
  <c r="Z9093" i="4"/>
  <c r="AA9093" i="4"/>
  <c r="Y9094" i="4"/>
  <c r="Z9094" i="4"/>
  <c r="AA9094" i="4"/>
  <c r="Y9095" i="4"/>
  <c r="Z9095" i="4"/>
  <c r="AA9095" i="4"/>
  <c r="Y9096" i="4"/>
  <c r="Z9096" i="4"/>
  <c r="AA9096" i="4"/>
  <c r="Y9097" i="4"/>
  <c r="Z9097" i="4"/>
  <c r="AA9097" i="4"/>
  <c r="Y9098" i="4"/>
  <c r="Z9098" i="4"/>
  <c r="AA9098" i="4"/>
  <c r="Y9099" i="4"/>
  <c r="Z9099" i="4"/>
  <c r="AA9099" i="4"/>
  <c r="Y9100" i="4"/>
  <c r="Z9100" i="4"/>
  <c r="AA9100" i="4"/>
  <c r="Y9101" i="4"/>
  <c r="Z9101" i="4"/>
  <c r="AA9101" i="4"/>
  <c r="Y9102" i="4"/>
  <c r="Z9102" i="4"/>
  <c r="AA9102" i="4"/>
  <c r="Y9103" i="4"/>
  <c r="Z9103" i="4"/>
  <c r="AA9103" i="4"/>
  <c r="Y9104" i="4"/>
  <c r="Z9104" i="4"/>
  <c r="AA9104" i="4"/>
  <c r="Y9105" i="4"/>
  <c r="Z9105" i="4"/>
  <c r="AA9105" i="4"/>
  <c r="Y9106" i="4"/>
  <c r="Z9106" i="4"/>
  <c r="AA9106" i="4"/>
  <c r="Y9107" i="4"/>
  <c r="Z9107" i="4"/>
  <c r="AA9107" i="4"/>
  <c r="Y9108" i="4"/>
  <c r="Z9108" i="4"/>
  <c r="AA9108" i="4"/>
  <c r="Y9109" i="4"/>
  <c r="Z9109" i="4"/>
  <c r="AA9109" i="4"/>
  <c r="Y9110" i="4"/>
  <c r="Z9110" i="4"/>
  <c r="AA9110" i="4"/>
  <c r="Y9111" i="4"/>
  <c r="Z9111" i="4"/>
  <c r="AA9111" i="4"/>
  <c r="Y9112" i="4"/>
  <c r="Z9112" i="4"/>
  <c r="AA9112" i="4"/>
  <c r="Y9113" i="4"/>
  <c r="Z9113" i="4"/>
  <c r="AA9113" i="4"/>
  <c r="Y9114" i="4"/>
  <c r="Z9114" i="4"/>
  <c r="AA9114" i="4"/>
  <c r="Y9115" i="4"/>
  <c r="Z9115" i="4"/>
  <c r="AA9115" i="4"/>
  <c r="Y9116" i="4"/>
  <c r="Z9116" i="4"/>
  <c r="AA9116" i="4"/>
  <c r="Y9117" i="4"/>
  <c r="Z9117" i="4"/>
  <c r="AA9117" i="4"/>
  <c r="Y9118" i="4"/>
  <c r="Z9118" i="4"/>
  <c r="AA9118" i="4"/>
  <c r="Y9119" i="4"/>
  <c r="Z9119" i="4"/>
  <c r="AA9119" i="4"/>
  <c r="Y9120" i="4"/>
  <c r="Z9120" i="4"/>
  <c r="AA9120" i="4"/>
  <c r="Y9121" i="4"/>
  <c r="Z9121" i="4"/>
  <c r="AA9121" i="4"/>
  <c r="Y9122" i="4"/>
  <c r="Z9122" i="4"/>
  <c r="AA9122" i="4"/>
  <c r="Y9123" i="4"/>
  <c r="Z9123" i="4"/>
  <c r="AA9123" i="4"/>
  <c r="Y9124" i="4"/>
  <c r="Z9124" i="4"/>
  <c r="AA9124" i="4"/>
  <c r="Y9125" i="4"/>
  <c r="Z9125" i="4"/>
  <c r="AA9125" i="4"/>
  <c r="Y9126" i="4"/>
  <c r="Z9126" i="4"/>
  <c r="AA9126" i="4"/>
  <c r="Y9127" i="4"/>
  <c r="Z9127" i="4"/>
  <c r="AA9127" i="4"/>
  <c r="Y9128" i="4"/>
  <c r="Z9128" i="4"/>
  <c r="AA9128" i="4"/>
  <c r="Y9129" i="4"/>
  <c r="Z9129" i="4"/>
  <c r="AA9129" i="4"/>
  <c r="Y9130" i="4"/>
  <c r="Z9130" i="4"/>
  <c r="AA9130" i="4"/>
  <c r="Y9131" i="4"/>
  <c r="Z9131" i="4"/>
  <c r="AA9131" i="4"/>
  <c r="Y9132" i="4"/>
  <c r="Z9132" i="4"/>
  <c r="AA9132" i="4"/>
  <c r="Y9133" i="4"/>
  <c r="Z9133" i="4"/>
  <c r="AA9133" i="4"/>
  <c r="Y9134" i="4"/>
  <c r="Z9134" i="4"/>
  <c r="AA9134" i="4"/>
  <c r="Y9135" i="4"/>
  <c r="Z9135" i="4"/>
  <c r="AA9135" i="4"/>
  <c r="Y9136" i="4"/>
  <c r="Z9136" i="4"/>
  <c r="AA9136" i="4"/>
  <c r="Y9137" i="4"/>
  <c r="Z9137" i="4"/>
  <c r="AA9137" i="4"/>
  <c r="Y9138" i="4"/>
  <c r="Z9138" i="4"/>
  <c r="AA9138" i="4"/>
  <c r="Y9139" i="4"/>
  <c r="Z9139" i="4"/>
  <c r="AA9139" i="4"/>
  <c r="Y9140" i="4"/>
  <c r="Z9140" i="4"/>
  <c r="AA9140" i="4"/>
  <c r="Y9141" i="4"/>
  <c r="Z9141" i="4"/>
  <c r="AA9141" i="4"/>
  <c r="Y9142" i="4"/>
  <c r="Z9142" i="4"/>
  <c r="AA9142" i="4"/>
  <c r="Y9143" i="4"/>
  <c r="Z9143" i="4"/>
  <c r="AA9143" i="4"/>
  <c r="Y9144" i="4"/>
  <c r="Z9144" i="4"/>
  <c r="AA9144" i="4"/>
  <c r="Y9145" i="4"/>
  <c r="Z9145" i="4"/>
  <c r="AA9145" i="4"/>
  <c r="Y9146" i="4"/>
  <c r="Z9146" i="4"/>
  <c r="AA9146" i="4"/>
  <c r="Y9147" i="4"/>
  <c r="Z9147" i="4"/>
  <c r="AA9147" i="4"/>
  <c r="Y9148" i="4"/>
  <c r="Z9148" i="4"/>
  <c r="AA9148" i="4"/>
  <c r="Y9149" i="4"/>
  <c r="Z9149" i="4"/>
  <c r="AA9149" i="4"/>
  <c r="Y9150" i="4"/>
  <c r="Z9150" i="4"/>
  <c r="AA9150" i="4"/>
  <c r="Y9151" i="4"/>
  <c r="Z9151" i="4"/>
  <c r="AA9151" i="4"/>
  <c r="Y9152" i="4"/>
  <c r="Z9152" i="4"/>
  <c r="AA9152" i="4"/>
  <c r="Y9153" i="4"/>
  <c r="Z9153" i="4"/>
  <c r="AA9153" i="4"/>
  <c r="Y9154" i="4"/>
  <c r="Z9154" i="4"/>
  <c r="AA9154" i="4"/>
  <c r="Y9155" i="4"/>
  <c r="Z9155" i="4"/>
  <c r="AA9155" i="4"/>
  <c r="Y9156" i="4"/>
  <c r="Z9156" i="4"/>
  <c r="AA9156" i="4"/>
  <c r="Y9157" i="4"/>
  <c r="Z9157" i="4"/>
  <c r="AA9157" i="4"/>
  <c r="Y9158" i="4"/>
  <c r="Z9158" i="4"/>
  <c r="AA9158" i="4"/>
  <c r="Y9159" i="4"/>
  <c r="Z9159" i="4"/>
  <c r="AA9159" i="4"/>
  <c r="Y9160" i="4"/>
  <c r="Z9160" i="4"/>
  <c r="AA9160" i="4"/>
  <c r="Y9161" i="4"/>
  <c r="Z9161" i="4"/>
  <c r="AA9161" i="4"/>
  <c r="Y9162" i="4"/>
  <c r="Z9162" i="4"/>
  <c r="AA9162" i="4"/>
  <c r="Y9163" i="4"/>
  <c r="Z9163" i="4"/>
  <c r="AA9163" i="4"/>
  <c r="Y9164" i="4"/>
  <c r="Z9164" i="4"/>
  <c r="AA9164" i="4"/>
  <c r="Y9165" i="4"/>
  <c r="Z9165" i="4"/>
  <c r="AA9165" i="4"/>
  <c r="Y9166" i="4"/>
  <c r="Z9166" i="4"/>
  <c r="AA9166" i="4"/>
  <c r="Y9167" i="4"/>
  <c r="Z9167" i="4"/>
  <c r="AA9167" i="4"/>
  <c r="Y9168" i="4"/>
  <c r="Z9168" i="4"/>
  <c r="AA9168" i="4"/>
  <c r="Y9169" i="4"/>
  <c r="Z9169" i="4"/>
  <c r="AA9169" i="4"/>
  <c r="Y9170" i="4"/>
  <c r="Z9170" i="4"/>
  <c r="AA9170" i="4"/>
  <c r="Y9171" i="4"/>
  <c r="Z9171" i="4"/>
  <c r="AA9171" i="4"/>
  <c r="Y9172" i="4"/>
  <c r="Z9172" i="4"/>
  <c r="AA9172" i="4"/>
  <c r="Y9173" i="4"/>
  <c r="Z9173" i="4"/>
  <c r="AA9173" i="4"/>
  <c r="Y9174" i="4"/>
  <c r="Z9174" i="4"/>
  <c r="AA9174" i="4"/>
  <c r="Y9175" i="4"/>
  <c r="Z9175" i="4"/>
  <c r="AA9175" i="4"/>
  <c r="Y9176" i="4"/>
  <c r="Z9176" i="4"/>
  <c r="AA9176" i="4"/>
  <c r="Y9177" i="4"/>
  <c r="Z9177" i="4"/>
  <c r="AA9177" i="4"/>
  <c r="Y9178" i="4"/>
  <c r="Z9178" i="4"/>
  <c r="AA9178" i="4"/>
  <c r="Y9179" i="4"/>
  <c r="Z9179" i="4"/>
  <c r="AA9179" i="4"/>
  <c r="Y9180" i="4"/>
  <c r="Z9180" i="4"/>
  <c r="AA9180" i="4"/>
  <c r="Y9181" i="4"/>
  <c r="Z9181" i="4"/>
  <c r="AA9181" i="4"/>
  <c r="Y9182" i="4"/>
  <c r="Z9182" i="4"/>
  <c r="AA9182" i="4"/>
  <c r="Y9183" i="4"/>
  <c r="Z9183" i="4"/>
  <c r="AA9183" i="4"/>
  <c r="Y9184" i="4"/>
  <c r="Z9184" i="4"/>
  <c r="AA9184" i="4"/>
  <c r="Y9185" i="4"/>
  <c r="Z9185" i="4"/>
  <c r="AA9185" i="4"/>
  <c r="Y9186" i="4"/>
  <c r="Z9186" i="4"/>
  <c r="AA9186" i="4"/>
  <c r="Y9187" i="4"/>
  <c r="Z9187" i="4"/>
  <c r="AA9187" i="4"/>
  <c r="Y9188" i="4"/>
  <c r="Z9188" i="4"/>
  <c r="AA9188" i="4"/>
  <c r="Y9189" i="4"/>
  <c r="Z9189" i="4"/>
  <c r="AA9189" i="4"/>
  <c r="Y9190" i="4"/>
  <c r="Z9190" i="4"/>
  <c r="AA9190" i="4"/>
  <c r="Y9191" i="4"/>
  <c r="Z9191" i="4"/>
  <c r="AA9191" i="4"/>
  <c r="Y9192" i="4"/>
  <c r="Z9192" i="4"/>
  <c r="AA9192" i="4"/>
  <c r="Y9193" i="4"/>
  <c r="Z9193" i="4"/>
  <c r="AA9193" i="4"/>
  <c r="Y9194" i="4"/>
  <c r="Z9194" i="4"/>
  <c r="AA9194" i="4"/>
  <c r="Y9195" i="4"/>
  <c r="Z9195" i="4"/>
  <c r="AA9195" i="4"/>
  <c r="Y9196" i="4"/>
  <c r="Z9196" i="4"/>
  <c r="AA9196" i="4"/>
  <c r="Y9197" i="4"/>
  <c r="Z9197" i="4"/>
  <c r="AA9197" i="4"/>
  <c r="Y9198" i="4"/>
  <c r="Z9198" i="4"/>
  <c r="AA9198" i="4"/>
  <c r="Y9199" i="4"/>
  <c r="Z9199" i="4"/>
  <c r="AA9199" i="4"/>
  <c r="Y9200" i="4"/>
  <c r="Z9200" i="4"/>
  <c r="AA9200" i="4"/>
  <c r="Y9201" i="4"/>
  <c r="Z9201" i="4"/>
  <c r="AA9201" i="4"/>
  <c r="Y9202" i="4"/>
  <c r="Z9202" i="4"/>
  <c r="AA9202" i="4"/>
  <c r="Y9203" i="4"/>
  <c r="Z9203" i="4"/>
  <c r="AA9203" i="4"/>
  <c r="Y9204" i="4"/>
  <c r="Z9204" i="4"/>
  <c r="AA9204" i="4"/>
  <c r="Y9205" i="4"/>
  <c r="Z9205" i="4"/>
  <c r="AA9205" i="4"/>
  <c r="Y9206" i="4"/>
  <c r="Z9206" i="4"/>
  <c r="AA9206" i="4"/>
  <c r="Y9207" i="4"/>
  <c r="Z9207" i="4"/>
  <c r="AA9207" i="4"/>
  <c r="Y9208" i="4"/>
  <c r="Z9208" i="4"/>
  <c r="AA9208" i="4"/>
  <c r="Y9209" i="4"/>
  <c r="Z9209" i="4"/>
  <c r="AA9209" i="4"/>
  <c r="Y9210" i="4"/>
  <c r="Z9210" i="4"/>
  <c r="AA9210" i="4"/>
  <c r="Y9211" i="4"/>
  <c r="Z9211" i="4"/>
  <c r="AA9211" i="4"/>
  <c r="Y9212" i="4"/>
  <c r="Z9212" i="4"/>
  <c r="AA9212" i="4"/>
  <c r="Y9213" i="4"/>
  <c r="Z9213" i="4"/>
  <c r="AA9213" i="4"/>
  <c r="Y9214" i="4"/>
  <c r="Z9214" i="4"/>
  <c r="AA9214" i="4"/>
  <c r="Y9215" i="4"/>
  <c r="Z9215" i="4"/>
  <c r="AA9215" i="4"/>
  <c r="Y9216" i="4"/>
  <c r="Z9216" i="4"/>
  <c r="AA9216" i="4"/>
  <c r="Y9217" i="4"/>
  <c r="Z9217" i="4"/>
  <c r="AA9217" i="4"/>
  <c r="Y9218" i="4"/>
  <c r="Z9218" i="4"/>
  <c r="AA9218" i="4"/>
  <c r="Y9219" i="4"/>
  <c r="Z9219" i="4"/>
  <c r="AA9219" i="4"/>
  <c r="Y9220" i="4"/>
  <c r="Z9220" i="4"/>
  <c r="AA9220" i="4"/>
  <c r="Y9221" i="4"/>
  <c r="Z9221" i="4"/>
  <c r="AA9221" i="4"/>
  <c r="Y9222" i="4"/>
  <c r="Z9222" i="4"/>
  <c r="AA9222" i="4"/>
  <c r="Y9223" i="4"/>
  <c r="Z9223" i="4"/>
  <c r="AA9223" i="4"/>
  <c r="Y9224" i="4"/>
  <c r="Z9224" i="4"/>
  <c r="AA9224" i="4"/>
  <c r="Y9225" i="4"/>
  <c r="Z9225" i="4"/>
  <c r="AA9225" i="4"/>
  <c r="Y9226" i="4"/>
  <c r="Z9226" i="4"/>
  <c r="AA9226" i="4"/>
  <c r="Y9227" i="4"/>
  <c r="Z9227" i="4"/>
  <c r="AA9227" i="4"/>
  <c r="Y9228" i="4"/>
  <c r="Z9228" i="4"/>
  <c r="AA9228" i="4"/>
  <c r="Y9229" i="4"/>
  <c r="Z9229" i="4"/>
  <c r="AA9229" i="4"/>
  <c r="Y9230" i="4"/>
  <c r="Z9230" i="4"/>
  <c r="AA9230" i="4"/>
  <c r="Y9231" i="4"/>
  <c r="Z9231" i="4"/>
  <c r="AA9231" i="4"/>
  <c r="Y9232" i="4"/>
  <c r="Z9232" i="4"/>
  <c r="AA9232" i="4"/>
  <c r="Y9233" i="4"/>
  <c r="Z9233" i="4"/>
  <c r="AA9233" i="4"/>
  <c r="Y9234" i="4"/>
  <c r="Z9234" i="4"/>
  <c r="AA9234" i="4"/>
  <c r="Y9235" i="4"/>
  <c r="Z9235" i="4"/>
  <c r="AA9235" i="4"/>
  <c r="Y9236" i="4"/>
  <c r="Z9236" i="4"/>
  <c r="AA9236" i="4"/>
  <c r="Y9237" i="4"/>
  <c r="Z9237" i="4"/>
  <c r="AA9237" i="4"/>
  <c r="Y9238" i="4"/>
  <c r="Z9238" i="4"/>
  <c r="AA9238" i="4"/>
  <c r="Y9239" i="4"/>
  <c r="Z9239" i="4"/>
  <c r="AA9239" i="4"/>
  <c r="Y9240" i="4"/>
  <c r="Z9240" i="4"/>
  <c r="AA9240" i="4"/>
  <c r="Y9241" i="4"/>
  <c r="Z9241" i="4"/>
  <c r="AA9241" i="4"/>
  <c r="Y9242" i="4"/>
  <c r="Z9242" i="4"/>
  <c r="AA9242" i="4"/>
  <c r="Y9243" i="4"/>
  <c r="Z9243" i="4"/>
  <c r="AA9243" i="4"/>
  <c r="Y9244" i="4"/>
  <c r="Z9244" i="4"/>
  <c r="AA9244" i="4"/>
  <c r="Y9245" i="4"/>
  <c r="Z9245" i="4"/>
  <c r="AA9245" i="4"/>
  <c r="Y9246" i="4"/>
  <c r="Z9246" i="4"/>
  <c r="AA9246" i="4"/>
  <c r="Y9247" i="4"/>
  <c r="Z9247" i="4"/>
  <c r="AA9247" i="4"/>
  <c r="Y9248" i="4"/>
  <c r="Z9248" i="4"/>
  <c r="AA9248" i="4"/>
  <c r="Y9249" i="4"/>
  <c r="Z9249" i="4"/>
  <c r="AA9249" i="4"/>
  <c r="Y9250" i="4"/>
  <c r="Z9250" i="4"/>
  <c r="AA9250" i="4"/>
  <c r="Y9251" i="4"/>
  <c r="Z9251" i="4"/>
  <c r="AA9251" i="4"/>
  <c r="Y9252" i="4"/>
  <c r="Z9252" i="4"/>
  <c r="AA9252" i="4"/>
  <c r="Y9253" i="4"/>
  <c r="Z9253" i="4"/>
  <c r="AA9253" i="4"/>
  <c r="Y9254" i="4"/>
  <c r="Z9254" i="4"/>
  <c r="AA9254" i="4"/>
  <c r="Y9255" i="4"/>
  <c r="Z9255" i="4"/>
  <c r="AA9255" i="4"/>
  <c r="Y9256" i="4"/>
  <c r="Z9256" i="4"/>
  <c r="AA9256" i="4"/>
  <c r="Y9257" i="4"/>
  <c r="Z9257" i="4"/>
  <c r="AA9257" i="4"/>
  <c r="Y9258" i="4"/>
  <c r="Z9258" i="4"/>
  <c r="AA9258" i="4"/>
  <c r="Y9259" i="4"/>
  <c r="Z9259" i="4"/>
  <c r="AA9259" i="4"/>
  <c r="Y9260" i="4"/>
  <c r="Z9260" i="4"/>
  <c r="AA9260" i="4"/>
  <c r="Y9261" i="4"/>
  <c r="Z9261" i="4"/>
  <c r="AA9261" i="4"/>
  <c r="Y9262" i="4"/>
  <c r="Z9262" i="4"/>
  <c r="AA9262" i="4"/>
  <c r="Y9263" i="4"/>
  <c r="Z9263" i="4"/>
  <c r="AA9263" i="4"/>
  <c r="Y9264" i="4"/>
  <c r="Z9264" i="4"/>
  <c r="AA9264" i="4"/>
  <c r="Y9265" i="4"/>
  <c r="Z9265" i="4"/>
  <c r="AA9265" i="4"/>
  <c r="Y9266" i="4"/>
  <c r="Z9266" i="4"/>
  <c r="AA9266" i="4"/>
  <c r="Y9267" i="4"/>
  <c r="Z9267" i="4"/>
  <c r="AA9267" i="4"/>
  <c r="Y9268" i="4"/>
  <c r="Z9268" i="4"/>
  <c r="AA9268" i="4"/>
  <c r="Y9269" i="4"/>
  <c r="Z9269" i="4"/>
  <c r="AA9269" i="4"/>
  <c r="Y9270" i="4"/>
  <c r="Z9270" i="4"/>
  <c r="AA9270" i="4"/>
  <c r="Y9271" i="4"/>
  <c r="Z9271" i="4"/>
  <c r="AA9271" i="4"/>
  <c r="Y9272" i="4"/>
  <c r="Z9272" i="4"/>
  <c r="AA9272" i="4"/>
  <c r="Y9273" i="4"/>
  <c r="Z9273" i="4"/>
  <c r="AA9273" i="4"/>
  <c r="Y9274" i="4"/>
  <c r="Z9274" i="4"/>
  <c r="AA9274" i="4"/>
  <c r="Y9275" i="4"/>
  <c r="Z9275" i="4"/>
  <c r="AA9275" i="4"/>
  <c r="Y9276" i="4"/>
  <c r="Z9276" i="4"/>
  <c r="AA9276" i="4"/>
  <c r="Y9277" i="4"/>
  <c r="Z9277" i="4"/>
  <c r="AA9277" i="4"/>
  <c r="Y9278" i="4"/>
  <c r="Z9278" i="4"/>
  <c r="AA9278" i="4"/>
  <c r="Y9279" i="4"/>
  <c r="Z9279" i="4"/>
  <c r="AA9279" i="4"/>
  <c r="Y9280" i="4"/>
  <c r="Z9280" i="4"/>
  <c r="AA9280" i="4"/>
  <c r="Y9281" i="4"/>
  <c r="Z9281" i="4"/>
  <c r="AA9281" i="4"/>
  <c r="Y9282" i="4"/>
  <c r="Z9282" i="4"/>
  <c r="AA9282" i="4"/>
  <c r="Y9283" i="4"/>
  <c r="Z9283" i="4"/>
  <c r="AA9283" i="4"/>
  <c r="Y9284" i="4"/>
  <c r="Z9284" i="4"/>
  <c r="AA9284" i="4"/>
  <c r="Y9285" i="4"/>
  <c r="Z9285" i="4"/>
  <c r="AA9285" i="4"/>
  <c r="Y9286" i="4"/>
  <c r="Z9286" i="4"/>
  <c r="AA9286" i="4"/>
  <c r="Y9287" i="4"/>
  <c r="Z9287" i="4"/>
  <c r="AA9287" i="4"/>
  <c r="Y9288" i="4"/>
  <c r="Z9288" i="4"/>
  <c r="AA9288" i="4"/>
  <c r="Y9289" i="4"/>
  <c r="Z9289" i="4"/>
  <c r="AA9289" i="4"/>
  <c r="Y9290" i="4"/>
  <c r="Z9290" i="4"/>
  <c r="AA9290" i="4"/>
  <c r="Y9291" i="4"/>
  <c r="Z9291" i="4"/>
  <c r="AA9291" i="4"/>
  <c r="Y9292" i="4"/>
  <c r="Z9292" i="4"/>
  <c r="AA9292" i="4"/>
  <c r="Y9293" i="4"/>
  <c r="Z9293" i="4"/>
  <c r="AA9293" i="4"/>
  <c r="Y9294" i="4"/>
  <c r="Z9294" i="4"/>
  <c r="AA9294" i="4"/>
  <c r="Y9295" i="4"/>
  <c r="Z9295" i="4"/>
  <c r="AA9295" i="4"/>
  <c r="Y9296" i="4"/>
  <c r="Z9296" i="4"/>
  <c r="AA9296" i="4"/>
  <c r="Y9297" i="4"/>
  <c r="Z9297" i="4"/>
  <c r="AA9297" i="4"/>
  <c r="Y9298" i="4"/>
  <c r="Z9298" i="4"/>
  <c r="AA9298" i="4"/>
  <c r="Y9299" i="4"/>
  <c r="Z9299" i="4"/>
  <c r="AA9299" i="4"/>
  <c r="Y9300" i="4"/>
  <c r="Z9300" i="4"/>
  <c r="AA9300" i="4"/>
  <c r="Y9301" i="4"/>
  <c r="Z9301" i="4"/>
  <c r="AA9301" i="4"/>
  <c r="Y9302" i="4"/>
  <c r="Z9302" i="4"/>
  <c r="AA9302" i="4"/>
  <c r="Y9303" i="4"/>
  <c r="Z9303" i="4"/>
  <c r="AA9303" i="4"/>
  <c r="Y9304" i="4"/>
  <c r="Z9304" i="4"/>
  <c r="AA9304" i="4"/>
  <c r="Y9305" i="4"/>
  <c r="Z9305" i="4"/>
  <c r="AA9305" i="4"/>
  <c r="Y9306" i="4"/>
  <c r="Z9306" i="4"/>
  <c r="AA9306" i="4"/>
  <c r="Y9307" i="4"/>
  <c r="Z9307" i="4"/>
  <c r="AA9307" i="4"/>
  <c r="Y9308" i="4"/>
  <c r="Z9308" i="4"/>
  <c r="AA9308" i="4"/>
  <c r="Y9309" i="4"/>
  <c r="Z9309" i="4"/>
  <c r="AA9309" i="4"/>
  <c r="Y9310" i="4"/>
  <c r="Z9310" i="4"/>
  <c r="AA9310" i="4"/>
  <c r="Y9311" i="4"/>
  <c r="Z9311" i="4"/>
  <c r="AA9311" i="4"/>
  <c r="Y9312" i="4"/>
  <c r="Z9312" i="4"/>
  <c r="AA9312" i="4"/>
  <c r="Y9313" i="4"/>
  <c r="Z9313" i="4"/>
  <c r="AA9313" i="4"/>
  <c r="Y9314" i="4"/>
  <c r="Z9314" i="4"/>
  <c r="AA9314" i="4"/>
  <c r="Y9315" i="4"/>
  <c r="Z9315" i="4"/>
  <c r="AA9315" i="4"/>
  <c r="Y9316" i="4"/>
  <c r="Z9316" i="4"/>
  <c r="AA9316" i="4"/>
  <c r="Y9317" i="4"/>
  <c r="Z9317" i="4"/>
  <c r="AA9317" i="4"/>
  <c r="Y9318" i="4"/>
  <c r="Z9318" i="4"/>
  <c r="AA9318" i="4"/>
  <c r="Y9319" i="4"/>
  <c r="Z9319" i="4"/>
  <c r="AA9319" i="4"/>
  <c r="Y9320" i="4"/>
  <c r="Z9320" i="4"/>
  <c r="AA9320" i="4"/>
  <c r="Y9321" i="4"/>
  <c r="Z9321" i="4"/>
  <c r="AA9321" i="4"/>
  <c r="Y9322" i="4"/>
  <c r="Z9322" i="4"/>
  <c r="AA9322" i="4"/>
  <c r="Y9323" i="4"/>
  <c r="Z9323" i="4"/>
  <c r="AA9323" i="4"/>
  <c r="Y9324" i="4"/>
  <c r="Z9324" i="4"/>
  <c r="AA9324" i="4"/>
  <c r="Y9325" i="4"/>
  <c r="Z9325" i="4"/>
  <c r="AA9325" i="4"/>
  <c r="Y9326" i="4"/>
  <c r="Z9326" i="4"/>
  <c r="AA9326" i="4"/>
  <c r="Y9327" i="4"/>
  <c r="Z9327" i="4"/>
  <c r="AA9327" i="4"/>
  <c r="Y9328" i="4"/>
  <c r="Z9328" i="4"/>
  <c r="AA9328" i="4"/>
  <c r="Y9329" i="4"/>
  <c r="Z9329" i="4"/>
  <c r="AA9329" i="4"/>
  <c r="Y9330" i="4"/>
  <c r="Z9330" i="4"/>
  <c r="AA9330" i="4"/>
  <c r="Y9331" i="4"/>
  <c r="Z9331" i="4"/>
  <c r="AA9331" i="4"/>
  <c r="Y9332" i="4"/>
  <c r="Z9332" i="4"/>
  <c r="AA9332" i="4"/>
  <c r="Y9333" i="4"/>
  <c r="Z9333" i="4"/>
  <c r="AA9333" i="4"/>
  <c r="Y9334" i="4"/>
  <c r="Z9334" i="4"/>
  <c r="AA9334" i="4"/>
  <c r="Y9335" i="4"/>
  <c r="Z9335" i="4"/>
  <c r="AA9335" i="4"/>
  <c r="Y9336" i="4"/>
  <c r="Z9336" i="4"/>
  <c r="AA9336" i="4"/>
  <c r="Y9337" i="4"/>
  <c r="Z9337" i="4"/>
  <c r="AA9337" i="4"/>
  <c r="Y9338" i="4"/>
  <c r="Z9338" i="4"/>
  <c r="AA9338" i="4"/>
  <c r="Y9339" i="4"/>
  <c r="Z9339" i="4"/>
  <c r="AA9339" i="4"/>
  <c r="Y9340" i="4"/>
  <c r="Z9340" i="4"/>
  <c r="AA9340" i="4"/>
  <c r="Y9341" i="4"/>
  <c r="Z9341" i="4"/>
  <c r="AA9341" i="4"/>
  <c r="Y9342" i="4"/>
  <c r="Z9342" i="4"/>
  <c r="AA9342" i="4"/>
  <c r="Y9343" i="4"/>
  <c r="Z9343" i="4"/>
  <c r="AA9343" i="4"/>
  <c r="Y9344" i="4"/>
  <c r="Z9344" i="4"/>
  <c r="AA9344" i="4"/>
  <c r="Y9345" i="4"/>
  <c r="Z9345" i="4"/>
  <c r="AA9345" i="4"/>
  <c r="Y9346" i="4"/>
  <c r="Z9346" i="4"/>
  <c r="AA9346" i="4"/>
  <c r="Y9347" i="4"/>
  <c r="Z9347" i="4"/>
  <c r="AA9347" i="4"/>
  <c r="Y9348" i="4"/>
  <c r="Z9348" i="4"/>
  <c r="AA9348" i="4"/>
  <c r="Y9349" i="4"/>
  <c r="Z9349" i="4"/>
  <c r="AA9349" i="4"/>
  <c r="Y9350" i="4"/>
  <c r="Z9350" i="4"/>
  <c r="AA9350" i="4"/>
  <c r="Y9351" i="4"/>
  <c r="Z9351" i="4"/>
  <c r="AA9351" i="4"/>
  <c r="Y9352" i="4"/>
  <c r="Z9352" i="4"/>
  <c r="AA9352" i="4"/>
  <c r="Y9353" i="4"/>
  <c r="Z9353" i="4"/>
  <c r="AA9353" i="4"/>
  <c r="Y9354" i="4"/>
  <c r="Z9354" i="4"/>
  <c r="AA9354" i="4"/>
  <c r="Y9355" i="4"/>
  <c r="Z9355" i="4"/>
  <c r="AA9355" i="4"/>
  <c r="Y9356" i="4"/>
  <c r="Z9356" i="4"/>
  <c r="AA9356" i="4"/>
  <c r="Y9357" i="4"/>
  <c r="Z9357" i="4"/>
  <c r="AA9357" i="4"/>
  <c r="Y9358" i="4"/>
  <c r="Z9358" i="4"/>
  <c r="AA9358" i="4"/>
  <c r="Y9359" i="4"/>
  <c r="Z9359" i="4"/>
  <c r="AA9359" i="4"/>
  <c r="Y9360" i="4"/>
  <c r="Z9360" i="4"/>
  <c r="AA9360" i="4"/>
  <c r="Y9361" i="4"/>
  <c r="Z9361" i="4"/>
  <c r="AA9361" i="4"/>
  <c r="Y9362" i="4"/>
  <c r="Z9362" i="4"/>
  <c r="AA9362" i="4"/>
  <c r="Y9363" i="4"/>
  <c r="Z9363" i="4"/>
  <c r="AA9363" i="4"/>
  <c r="Y9364" i="4"/>
  <c r="Z9364" i="4"/>
  <c r="AA9364" i="4"/>
  <c r="Y9365" i="4"/>
  <c r="Z9365" i="4"/>
  <c r="AA9365" i="4"/>
  <c r="Y9366" i="4"/>
  <c r="Z9366" i="4"/>
  <c r="AA9366" i="4"/>
  <c r="Y9367" i="4"/>
  <c r="Z9367" i="4"/>
  <c r="AA9367" i="4"/>
  <c r="Y9368" i="4"/>
  <c r="Z9368" i="4"/>
  <c r="AA9368" i="4"/>
  <c r="Y9369" i="4"/>
  <c r="Z9369" i="4"/>
  <c r="AA9369" i="4"/>
  <c r="Y9370" i="4"/>
  <c r="Z9370" i="4"/>
  <c r="AA9370" i="4"/>
  <c r="Y9371" i="4"/>
  <c r="Z9371" i="4"/>
  <c r="AA9371" i="4"/>
  <c r="Y9372" i="4"/>
  <c r="Z9372" i="4"/>
  <c r="AA9372" i="4"/>
  <c r="Y9373" i="4"/>
  <c r="Z9373" i="4"/>
  <c r="AA9373" i="4"/>
  <c r="Y9374" i="4"/>
  <c r="Z9374" i="4"/>
  <c r="AA9374" i="4"/>
  <c r="Y9375" i="4"/>
  <c r="Z9375" i="4"/>
  <c r="AA9375" i="4"/>
  <c r="Y9376" i="4"/>
  <c r="Z9376" i="4"/>
  <c r="AA9376" i="4"/>
  <c r="Y9377" i="4"/>
  <c r="Z9377" i="4"/>
  <c r="AA9377" i="4"/>
  <c r="Y9378" i="4"/>
  <c r="Z9378" i="4"/>
  <c r="AA9378" i="4"/>
  <c r="Y9379" i="4"/>
  <c r="Z9379" i="4"/>
  <c r="AA9379" i="4"/>
  <c r="Y9380" i="4"/>
  <c r="Z9380" i="4"/>
  <c r="AA9380" i="4"/>
  <c r="Y9381" i="4"/>
  <c r="Z9381" i="4"/>
  <c r="AA9381" i="4"/>
  <c r="Y9382" i="4"/>
  <c r="Z9382" i="4"/>
  <c r="AA9382" i="4"/>
  <c r="Y9383" i="4"/>
  <c r="Z9383" i="4"/>
  <c r="AA9383" i="4"/>
  <c r="Y9384" i="4"/>
  <c r="Z9384" i="4"/>
  <c r="AA9384" i="4"/>
  <c r="Y9385" i="4"/>
  <c r="Z9385" i="4"/>
  <c r="AA9385" i="4"/>
  <c r="Y9386" i="4"/>
  <c r="Z9386" i="4"/>
  <c r="AA9386" i="4"/>
  <c r="Y9387" i="4"/>
  <c r="Z9387" i="4"/>
  <c r="AA9387" i="4"/>
  <c r="Y9388" i="4"/>
  <c r="Z9388" i="4"/>
  <c r="AA9388" i="4"/>
  <c r="Y9389" i="4"/>
  <c r="Z9389" i="4"/>
  <c r="AA9389" i="4"/>
  <c r="Y9390" i="4"/>
  <c r="Z9390" i="4"/>
  <c r="AA9390" i="4"/>
  <c r="Y9391" i="4"/>
  <c r="Z9391" i="4"/>
  <c r="AA9391" i="4"/>
  <c r="Y9392" i="4"/>
  <c r="Z9392" i="4"/>
  <c r="AA9392" i="4"/>
  <c r="Y9393" i="4"/>
  <c r="Z9393" i="4"/>
  <c r="AA9393" i="4"/>
  <c r="Y9394" i="4"/>
  <c r="Z9394" i="4"/>
  <c r="AA9394" i="4"/>
  <c r="Y9395" i="4"/>
  <c r="Z9395" i="4"/>
  <c r="AA9395" i="4"/>
  <c r="Y9396" i="4"/>
  <c r="Z9396" i="4"/>
  <c r="AA9396" i="4"/>
  <c r="Y9397" i="4"/>
  <c r="Z9397" i="4"/>
  <c r="AA9397" i="4"/>
  <c r="Y9398" i="4"/>
  <c r="Z9398" i="4"/>
  <c r="AA9398" i="4"/>
  <c r="Y9399" i="4"/>
  <c r="Z9399" i="4"/>
  <c r="AA9399" i="4"/>
  <c r="Y9400" i="4"/>
  <c r="Z9400" i="4"/>
  <c r="AA9400" i="4"/>
  <c r="Y9401" i="4"/>
  <c r="Z9401" i="4"/>
  <c r="AA9401" i="4"/>
  <c r="Y9402" i="4"/>
  <c r="Z9402" i="4"/>
  <c r="AA9402" i="4"/>
  <c r="Y9403" i="4"/>
  <c r="Z9403" i="4"/>
  <c r="AA9403" i="4"/>
  <c r="Y9404" i="4"/>
  <c r="Z9404" i="4"/>
  <c r="AA9404" i="4"/>
  <c r="Y9405" i="4"/>
  <c r="Z9405" i="4"/>
  <c r="AA9405" i="4"/>
  <c r="Y9406" i="4"/>
  <c r="Z9406" i="4"/>
  <c r="AA9406" i="4"/>
  <c r="Y9407" i="4"/>
  <c r="Z9407" i="4"/>
  <c r="AA9407" i="4"/>
  <c r="Y9408" i="4"/>
  <c r="Z9408" i="4"/>
  <c r="AA9408" i="4"/>
  <c r="Y9409" i="4"/>
  <c r="Z9409" i="4"/>
  <c r="AA9409" i="4"/>
  <c r="Y9410" i="4"/>
  <c r="Z9410" i="4"/>
  <c r="AA9410" i="4"/>
  <c r="Y9411" i="4"/>
  <c r="Z9411" i="4"/>
  <c r="AA9411" i="4"/>
  <c r="Y9412" i="4"/>
  <c r="Z9412" i="4"/>
  <c r="AA9412" i="4"/>
  <c r="Y9413" i="4"/>
  <c r="Z9413" i="4"/>
  <c r="AA9413" i="4"/>
  <c r="Y9414" i="4"/>
  <c r="Z9414" i="4"/>
  <c r="AA9414" i="4"/>
  <c r="Y9415" i="4"/>
  <c r="Z9415" i="4"/>
  <c r="AA9415" i="4"/>
  <c r="Y9416" i="4"/>
  <c r="Z9416" i="4"/>
  <c r="AA9416" i="4"/>
  <c r="Y9417" i="4"/>
  <c r="Z9417" i="4"/>
  <c r="AA9417" i="4"/>
  <c r="Y9418" i="4"/>
  <c r="Z9418" i="4"/>
  <c r="AA9418" i="4"/>
  <c r="Y9419" i="4"/>
  <c r="Z9419" i="4"/>
  <c r="AA9419" i="4"/>
  <c r="Y9420" i="4"/>
  <c r="Z9420" i="4"/>
  <c r="AA9420" i="4"/>
  <c r="Y9421" i="4"/>
  <c r="Z9421" i="4"/>
  <c r="AA9421" i="4"/>
  <c r="Y9422" i="4"/>
  <c r="Z9422" i="4"/>
  <c r="AA9422" i="4"/>
  <c r="Y9423" i="4"/>
  <c r="Z9423" i="4"/>
  <c r="AA9423" i="4"/>
  <c r="Y9424" i="4"/>
  <c r="Z9424" i="4"/>
  <c r="AA9424" i="4"/>
  <c r="Y9425" i="4"/>
  <c r="Z9425" i="4"/>
  <c r="AA9425" i="4"/>
  <c r="Y9426" i="4"/>
  <c r="Z9426" i="4"/>
  <c r="AA9426" i="4"/>
  <c r="Y9427" i="4"/>
  <c r="Z9427" i="4"/>
  <c r="AA9427" i="4"/>
  <c r="Y9428" i="4"/>
  <c r="Z9428" i="4"/>
  <c r="AA9428" i="4"/>
  <c r="Y9429" i="4"/>
  <c r="Z9429" i="4"/>
  <c r="AA9429" i="4"/>
  <c r="Y9430" i="4"/>
  <c r="Z9430" i="4"/>
  <c r="AA9430" i="4"/>
  <c r="Y9431" i="4"/>
  <c r="Z9431" i="4"/>
  <c r="AA9431" i="4"/>
  <c r="Y9432" i="4"/>
  <c r="Z9432" i="4"/>
  <c r="AA9432" i="4"/>
  <c r="Y9433" i="4"/>
  <c r="Z9433" i="4"/>
  <c r="AA9433" i="4"/>
  <c r="Y9434" i="4"/>
  <c r="Z9434" i="4"/>
  <c r="AA9434" i="4"/>
  <c r="Y9435" i="4"/>
  <c r="Z9435" i="4"/>
  <c r="AA9435" i="4"/>
  <c r="Y9436" i="4"/>
  <c r="Z9436" i="4"/>
  <c r="AA9436" i="4"/>
  <c r="Y9437" i="4"/>
  <c r="Z9437" i="4"/>
  <c r="AA9437" i="4"/>
  <c r="Y9438" i="4"/>
  <c r="Z9438" i="4"/>
  <c r="AA9438" i="4"/>
  <c r="Y9439" i="4"/>
  <c r="Z9439" i="4"/>
  <c r="AA9439" i="4"/>
  <c r="Y9440" i="4"/>
  <c r="Z9440" i="4"/>
  <c r="AA9440" i="4"/>
  <c r="Y9441" i="4"/>
  <c r="Z9441" i="4"/>
  <c r="AA9441" i="4"/>
  <c r="Y9442" i="4"/>
  <c r="Z9442" i="4"/>
  <c r="AA9442" i="4"/>
  <c r="Y9443" i="4"/>
  <c r="Z9443" i="4"/>
  <c r="AA9443" i="4"/>
  <c r="Y9444" i="4"/>
  <c r="Z9444" i="4"/>
  <c r="AA9444" i="4"/>
  <c r="Y9445" i="4"/>
  <c r="Z9445" i="4"/>
  <c r="AA9445" i="4"/>
  <c r="Y9446" i="4"/>
  <c r="Z9446" i="4"/>
  <c r="AA9446" i="4"/>
  <c r="Y9447" i="4"/>
  <c r="Z9447" i="4"/>
  <c r="AA9447" i="4"/>
  <c r="Y9448" i="4"/>
  <c r="Z9448" i="4"/>
  <c r="AA9448" i="4"/>
  <c r="Y9449" i="4"/>
  <c r="Z9449" i="4"/>
  <c r="AA9449" i="4"/>
  <c r="Y9450" i="4"/>
  <c r="Z9450" i="4"/>
  <c r="AA9450" i="4"/>
  <c r="Y9451" i="4"/>
  <c r="Z9451" i="4"/>
  <c r="AA9451" i="4"/>
  <c r="Y9452" i="4"/>
  <c r="Z9452" i="4"/>
  <c r="AA9452" i="4"/>
  <c r="Y9453" i="4"/>
  <c r="Z9453" i="4"/>
  <c r="AA9453" i="4"/>
  <c r="Y9454" i="4"/>
  <c r="Z9454" i="4"/>
  <c r="AA9454" i="4"/>
  <c r="Y9455" i="4"/>
  <c r="Z9455" i="4"/>
  <c r="AA9455" i="4"/>
  <c r="Y9456" i="4"/>
  <c r="Z9456" i="4"/>
  <c r="AA9456" i="4"/>
  <c r="Y9457" i="4"/>
  <c r="Z9457" i="4"/>
  <c r="AA9457" i="4"/>
  <c r="Y9458" i="4"/>
  <c r="Z9458" i="4"/>
  <c r="AA9458" i="4"/>
  <c r="Y9459" i="4"/>
  <c r="Z9459" i="4"/>
  <c r="AA9459" i="4"/>
  <c r="Y9460" i="4"/>
  <c r="Z9460" i="4"/>
  <c r="AA9460" i="4"/>
  <c r="Y9461" i="4"/>
  <c r="Z9461" i="4"/>
  <c r="AA9461" i="4"/>
  <c r="Y9462" i="4"/>
  <c r="Z9462" i="4"/>
  <c r="AA9462" i="4"/>
  <c r="Y9463" i="4"/>
  <c r="Z9463" i="4"/>
  <c r="AA9463" i="4"/>
  <c r="Y9464" i="4"/>
  <c r="Z9464" i="4"/>
  <c r="AA9464" i="4"/>
  <c r="Y9465" i="4"/>
  <c r="Z9465" i="4"/>
  <c r="AA9465" i="4"/>
  <c r="Y9466" i="4"/>
  <c r="Z9466" i="4"/>
  <c r="AA9466" i="4"/>
  <c r="Y9467" i="4"/>
  <c r="Z9467" i="4"/>
  <c r="AA9467" i="4"/>
  <c r="Y9468" i="4"/>
  <c r="Z9468" i="4"/>
  <c r="AA9468" i="4"/>
  <c r="Y9469" i="4"/>
  <c r="Z9469" i="4"/>
  <c r="AA9469" i="4"/>
  <c r="Y9470" i="4"/>
  <c r="Z9470" i="4"/>
  <c r="AA9470" i="4"/>
  <c r="Y9471" i="4"/>
  <c r="Z9471" i="4"/>
  <c r="AA9471" i="4"/>
  <c r="Y9472" i="4"/>
  <c r="Z9472" i="4"/>
  <c r="AA9472" i="4"/>
  <c r="Y9473" i="4"/>
  <c r="Z9473" i="4"/>
  <c r="AA9473" i="4"/>
  <c r="Y9474" i="4"/>
  <c r="Z9474" i="4"/>
  <c r="AA9474" i="4"/>
  <c r="Y9475" i="4"/>
  <c r="Z9475" i="4"/>
  <c r="AA9475" i="4"/>
  <c r="Y9476" i="4"/>
  <c r="Z9476" i="4"/>
  <c r="AA9476" i="4"/>
  <c r="Y9477" i="4"/>
  <c r="Z9477" i="4"/>
  <c r="AA9477" i="4"/>
  <c r="Y9478" i="4"/>
  <c r="Z9478" i="4"/>
  <c r="AA9478" i="4"/>
  <c r="Y9479" i="4"/>
  <c r="Z9479" i="4"/>
  <c r="AA9479" i="4"/>
  <c r="Y9480" i="4"/>
  <c r="Z9480" i="4"/>
  <c r="AA9480" i="4"/>
  <c r="Y9481" i="4"/>
  <c r="Z9481" i="4"/>
  <c r="AA9481" i="4"/>
  <c r="Y9482" i="4"/>
  <c r="Z9482" i="4"/>
  <c r="AA9482" i="4"/>
  <c r="Y9483" i="4"/>
  <c r="Z9483" i="4"/>
  <c r="AA9483" i="4"/>
  <c r="Y9484" i="4"/>
  <c r="Z9484" i="4"/>
  <c r="AA9484" i="4"/>
  <c r="Y9485" i="4"/>
  <c r="Z9485" i="4"/>
  <c r="AA9485" i="4"/>
  <c r="Y9486" i="4"/>
  <c r="Z9486" i="4"/>
  <c r="AA9486" i="4"/>
  <c r="Y9487" i="4"/>
  <c r="Z9487" i="4"/>
  <c r="AA9487" i="4"/>
  <c r="Y9488" i="4"/>
  <c r="Z9488" i="4"/>
  <c r="AA9488" i="4"/>
  <c r="Y9489" i="4"/>
  <c r="Z9489" i="4"/>
  <c r="AA9489" i="4"/>
  <c r="Y9490" i="4"/>
  <c r="Z9490" i="4"/>
  <c r="AA9490" i="4"/>
  <c r="Y9491" i="4"/>
  <c r="Z9491" i="4"/>
  <c r="AA9491" i="4"/>
  <c r="Y9492" i="4"/>
  <c r="Z9492" i="4"/>
  <c r="AA9492" i="4"/>
  <c r="Y9493" i="4"/>
  <c r="Z9493" i="4"/>
  <c r="AA9493" i="4"/>
  <c r="Y9494" i="4"/>
  <c r="Z9494" i="4"/>
  <c r="AA9494" i="4"/>
  <c r="Y9495" i="4"/>
  <c r="Z9495" i="4"/>
  <c r="AA9495" i="4"/>
  <c r="Y9496" i="4"/>
  <c r="Z9496" i="4"/>
  <c r="AA9496" i="4"/>
  <c r="Y9497" i="4"/>
  <c r="Z9497" i="4"/>
  <c r="AA9497" i="4"/>
  <c r="Y9498" i="4"/>
  <c r="Z9498" i="4"/>
  <c r="AA9498" i="4"/>
  <c r="Y9499" i="4"/>
  <c r="Z9499" i="4"/>
  <c r="AA9499" i="4"/>
  <c r="Y9500" i="4"/>
  <c r="Z9500" i="4"/>
  <c r="AA9500" i="4"/>
  <c r="Y9501" i="4"/>
  <c r="Z9501" i="4"/>
  <c r="AA9501" i="4"/>
  <c r="Y9502" i="4"/>
  <c r="Z9502" i="4"/>
  <c r="AA9502" i="4"/>
  <c r="Y9503" i="4"/>
  <c r="Z9503" i="4"/>
  <c r="AA9503" i="4"/>
  <c r="Y9504" i="4"/>
  <c r="Z9504" i="4"/>
  <c r="AA9504" i="4"/>
  <c r="Y9505" i="4"/>
  <c r="Z9505" i="4"/>
  <c r="AA9505" i="4"/>
  <c r="Y9506" i="4"/>
  <c r="Z9506" i="4"/>
  <c r="AA9506" i="4"/>
  <c r="Y9507" i="4"/>
  <c r="Z9507" i="4"/>
  <c r="AA9507" i="4"/>
  <c r="Y9508" i="4"/>
  <c r="Z9508" i="4"/>
  <c r="AA9508" i="4"/>
  <c r="Y9509" i="4"/>
  <c r="Z9509" i="4"/>
  <c r="AA9509" i="4"/>
  <c r="Y9510" i="4"/>
  <c r="Z9510" i="4"/>
  <c r="AA9510" i="4"/>
  <c r="Y9511" i="4"/>
  <c r="Z9511" i="4"/>
  <c r="AA9511" i="4"/>
  <c r="Y9512" i="4"/>
  <c r="Z9512" i="4"/>
  <c r="AA9512" i="4"/>
  <c r="Y9513" i="4"/>
  <c r="Z9513" i="4"/>
  <c r="AA9513" i="4"/>
  <c r="Y9514" i="4"/>
  <c r="Z9514" i="4"/>
  <c r="AA9514" i="4"/>
  <c r="Y9515" i="4"/>
  <c r="Z9515" i="4"/>
  <c r="AA9515" i="4"/>
  <c r="Y9516" i="4"/>
  <c r="Z9516" i="4"/>
  <c r="AA9516" i="4"/>
  <c r="Y9517" i="4"/>
  <c r="Z9517" i="4"/>
  <c r="AA9517" i="4"/>
  <c r="Y9518" i="4"/>
  <c r="Z9518" i="4"/>
  <c r="AA9518" i="4"/>
  <c r="Y9519" i="4"/>
  <c r="Z9519" i="4"/>
  <c r="AA9519" i="4"/>
  <c r="Y9520" i="4"/>
  <c r="Z9520" i="4"/>
  <c r="AA9520" i="4"/>
  <c r="Y9521" i="4"/>
  <c r="Z9521" i="4"/>
  <c r="AA9521" i="4"/>
  <c r="Y9522" i="4"/>
  <c r="Z9522" i="4"/>
  <c r="AA9522" i="4"/>
  <c r="Y9523" i="4"/>
  <c r="Z9523" i="4"/>
  <c r="AA9523" i="4"/>
  <c r="Y9524" i="4"/>
  <c r="Z9524" i="4"/>
  <c r="AA9524" i="4"/>
  <c r="Y9525" i="4"/>
  <c r="Z9525" i="4"/>
  <c r="AA9525" i="4"/>
  <c r="Y9526" i="4"/>
  <c r="Z9526" i="4"/>
  <c r="AA9526" i="4"/>
  <c r="Y9527" i="4"/>
  <c r="Z9527" i="4"/>
  <c r="AA9527" i="4"/>
  <c r="Y9528" i="4"/>
  <c r="Z9528" i="4"/>
  <c r="AA9528" i="4"/>
  <c r="Y9529" i="4"/>
  <c r="Z9529" i="4"/>
  <c r="AA9529" i="4"/>
  <c r="Y9530" i="4"/>
  <c r="Z9530" i="4"/>
  <c r="AA9530" i="4"/>
  <c r="Y9531" i="4"/>
  <c r="Z9531" i="4"/>
  <c r="AA9531" i="4"/>
  <c r="Y9532" i="4"/>
  <c r="Z9532" i="4"/>
  <c r="AA9532" i="4"/>
  <c r="Y9533" i="4"/>
  <c r="Z9533" i="4"/>
  <c r="AA9533" i="4"/>
  <c r="Y9534" i="4"/>
  <c r="Z9534" i="4"/>
  <c r="AA9534" i="4"/>
  <c r="Y9535" i="4"/>
  <c r="Z9535" i="4"/>
  <c r="AA9535" i="4"/>
  <c r="Y9536" i="4"/>
  <c r="Z9536" i="4"/>
  <c r="AA9536" i="4"/>
  <c r="Y9537" i="4"/>
  <c r="Z9537" i="4"/>
  <c r="AA9537" i="4"/>
  <c r="Y9538" i="4"/>
  <c r="Z9538" i="4"/>
  <c r="AA9538" i="4"/>
  <c r="Y9539" i="4"/>
  <c r="Z9539" i="4"/>
  <c r="AA9539" i="4"/>
  <c r="Y9540" i="4"/>
  <c r="Z9540" i="4"/>
  <c r="AA9540" i="4"/>
  <c r="Y9541" i="4"/>
  <c r="Z9541" i="4"/>
  <c r="AA9541" i="4"/>
  <c r="Y9542" i="4"/>
  <c r="Z9542" i="4"/>
  <c r="AA9542" i="4"/>
  <c r="Y9543" i="4"/>
  <c r="Z9543" i="4"/>
  <c r="AA9543" i="4"/>
  <c r="Y9544" i="4"/>
  <c r="Z9544" i="4"/>
  <c r="AA9544" i="4"/>
  <c r="Y9545" i="4"/>
  <c r="Z9545" i="4"/>
  <c r="AA9545" i="4"/>
  <c r="Y9546" i="4"/>
  <c r="Z9546" i="4"/>
  <c r="AA9546" i="4"/>
  <c r="Y9547" i="4"/>
  <c r="Z9547" i="4"/>
  <c r="AA9547" i="4"/>
  <c r="Y9548" i="4"/>
  <c r="Z9548" i="4"/>
  <c r="AA9548" i="4"/>
  <c r="Y9549" i="4"/>
  <c r="Z9549" i="4"/>
  <c r="AA9549" i="4"/>
  <c r="Y9550" i="4"/>
  <c r="Z9550" i="4"/>
  <c r="AA9550" i="4"/>
  <c r="Y9551" i="4"/>
  <c r="Z9551" i="4"/>
  <c r="AA9551" i="4"/>
  <c r="Y9552" i="4"/>
  <c r="Z9552" i="4"/>
  <c r="AA9552" i="4"/>
  <c r="Y9553" i="4"/>
  <c r="Z9553" i="4"/>
  <c r="AA9553" i="4"/>
  <c r="Y9554" i="4"/>
  <c r="Z9554" i="4"/>
  <c r="AA9554" i="4"/>
  <c r="Y9555" i="4"/>
  <c r="Z9555" i="4"/>
  <c r="AA9555" i="4"/>
  <c r="Y9556" i="4"/>
  <c r="Z9556" i="4"/>
  <c r="AA9556" i="4"/>
  <c r="Y9557" i="4"/>
  <c r="Z9557" i="4"/>
  <c r="AA9557" i="4"/>
  <c r="Y9558" i="4"/>
  <c r="Z9558" i="4"/>
  <c r="AA9558" i="4"/>
  <c r="Y9559" i="4"/>
  <c r="Z9559" i="4"/>
  <c r="AA9559" i="4"/>
  <c r="Y9560" i="4"/>
  <c r="Z9560" i="4"/>
  <c r="AA9560" i="4"/>
  <c r="Y9561" i="4"/>
  <c r="Z9561" i="4"/>
  <c r="AA9561" i="4"/>
  <c r="Y9562" i="4"/>
  <c r="Z9562" i="4"/>
  <c r="AA9562" i="4"/>
  <c r="Y9563" i="4"/>
  <c r="Z9563" i="4"/>
  <c r="AA9563" i="4"/>
  <c r="Y9564" i="4"/>
  <c r="Z9564" i="4"/>
  <c r="AA9564" i="4"/>
  <c r="Y9565" i="4"/>
  <c r="Z9565" i="4"/>
  <c r="AA9565" i="4"/>
  <c r="Y9566" i="4"/>
  <c r="Z9566" i="4"/>
  <c r="AA9566" i="4"/>
  <c r="Y9567" i="4"/>
  <c r="Z9567" i="4"/>
  <c r="AA9567" i="4"/>
  <c r="Y9568" i="4"/>
  <c r="Z9568" i="4"/>
  <c r="AA9568" i="4"/>
  <c r="Y9569" i="4"/>
  <c r="Z9569" i="4"/>
  <c r="AA9569" i="4"/>
  <c r="Y9570" i="4"/>
  <c r="Z9570" i="4"/>
  <c r="AA9570" i="4"/>
  <c r="Y9571" i="4"/>
  <c r="Z9571" i="4"/>
  <c r="AA9571" i="4"/>
  <c r="Y9572" i="4"/>
  <c r="Z9572" i="4"/>
  <c r="AA9572" i="4"/>
  <c r="Y9573" i="4"/>
  <c r="Z9573" i="4"/>
  <c r="AA9573" i="4"/>
  <c r="Y9574" i="4"/>
  <c r="Z9574" i="4"/>
  <c r="AA9574" i="4"/>
  <c r="Y9575" i="4"/>
  <c r="Z9575" i="4"/>
  <c r="AA9575" i="4"/>
  <c r="Y9576" i="4"/>
  <c r="Z9576" i="4"/>
  <c r="AA9576" i="4"/>
  <c r="Y9577" i="4"/>
  <c r="Z9577" i="4"/>
  <c r="AA9577" i="4"/>
  <c r="Y9578" i="4"/>
  <c r="Z9578" i="4"/>
  <c r="AA9578" i="4"/>
  <c r="Y9579" i="4"/>
  <c r="Z9579" i="4"/>
  <c r="AA9579" i="4"/>
  <c r="Y9580" i="4"/>
  <c r="Z9580" i="4"/>
  <c r="AA9580" i="4"/>
  <c r="Y9581" i="4"/>
  <c r="Z9581" i="4"/>
  <c r="AA9581" i="4"/>
  <c r="Y9582" i="4"/>
  <c r="Z9582" i="4"/>
  <c r="AA9582" i="4"/>
  <c r="Y9583" i="4"/>
  <c r="Z9583" i="4"/>
  <c r="AA9583" i="4"/>
  <c r="Y9584" i="4"/>
  <c r="Z9584" i="4"/>
  <c r="AA9584" i="4"/>
  <c r="Y9585" i="4"/>
  <c r="Z9585" i="4"/>
  <c r="AA9585" i="4"/>
  <c r="Y9586" i="4"/>
  <c r="Z9586" i="4"/>
  <c r="AA9586" i="4"/>
  <c r="Y9587" i="4"/>
  <c r="Z9587" i="4"/>
  <c r="AA9587" i="4"/>
  <c r="Y9588" i="4"/>
  <c r="Z9588" i="4"/>
  <c r="AA9588" i="4"/>
  <c r="Y9589" i="4"/>
  <c r="Z9589" i="4"/>
  <c r="AA9589" i="4"/>
  <c r="Y9590" i="4"/>
  <c r="Z9590" i="4"/>
  <c r="AA9590" i="4"/>
  <c r="Y9591" i="4"/>
  <c r="Z9591" i="4"/>
  <c r="AA9591" i="4"/>
  <c r="Y9592" i="4"/>
  <c r="Z9592" i="4"/>
  <c r="AA9592" i="4"/>
  <c r="Y9593" i="4"/>
  <c r="Z9593" i="4"/>
  <c r="AA9593" i="4"/>
  <c r="Y9594" i="4"/>
  <c r="Z9594" i="4"/>
  <c r="AA9594" i="4"/>
  <c r="Y9595" i="4"/>
  <c r="Z9595" i="4"/>
  <c r="AA9595" i="4"/>
  <c r="Y9596" i="4"/>
  <c r="Z9596" i="4"/>
  <c r="AA9596" i="4"/>
  <c r="Y9597" i="4"/>
  <c r="Z9597" i="4"/>
  <c r="AA9597" i="4"/>
  <c r="Y9598" i="4"/>
  <c r="Z9598" i="4"/>
  <c r="AA9598" i="4"/>
  <c r="Y9599" i="4"/>
  <c r="Z9599" i="4"/>
  <c r="AA9599" i="4"/>
  <c r="Y9600" i="4"/>
  <c r="Z9600" i="4"/>
  <c r="AA9600" i="4"/>
  <c r="Y9601" i="4"/>
  <c r="Z9601" i="4"/>
  <c r="AA9601" i="4"/>
  <c r="Y9602" i="4"/>
  <c r="Z9602" i="4"/>
  <c r="AA9602" i="4"/>
  <c r="Y9603" i="4"/>
  <c r="Z9603" i="4"/>
  <c r="AA9603" i="4"/>
  <c r="Y9604" i="4"/>
  <c r="Z9604" i="4"/>
  <c r="AA9604" i="4"/>
  <c r="Y9605" i="4"/>
  <c r="Z9605" i="4"/>
  <c r="AA9605" i="4"/>
  <c r="Y9606" i="4"/>
  <c r="Z9606" i="4"/>
  <c r="AA9606" i="4"/>
  <c r="Y9607" i="4"/>
  <c r="Z9607" i="4"/>
  <c r="AA9607" i="4"/>
  <c r="Y9608" i="4"/>
  <c r="Z9608" i="4"/>
  <c r="AA9608" i="4"/>
  <c r="Y9609" i="4"/>
  <c r="Z9609" i="4"/>
  <c r="AA9609" i="4"/>
  <c r="Y9610" i="4"/>
  <c r="Z9610" i="4"/>
  <c r="AA9610" i="4"/>
  <c r="Y9611" i="4"/>
  <c r="Z9611" i="4"/>
  <c r="AA9611" i="4"/>
  <c r="Y9612" i="4"/>
  <c r="Z9612" i="4"/>
  <c r="AA9612" i="4"/>
  <c r="Y9613" i="4"/>
  <c r="Z9613" i="4"/>
  <c r="AA9613" i="4"/>
  <c r="Y9614" i="4"/>
  <c r="Z9614" i="4"/>
  <c r="AA9614" i="4"/>
  <c r="Y9615" i="4"/>
  <c r="Z9615" i="4"/>
  <c r="AA9615" i="4"/>
  <c r="Y9616" i="4"/>
  <c r="Z9616" i="4"/>
  <c r="AA9616" i="4"/>
  <c r="Y9617" i="4"/>
  <c r="Z9617" i="4"/>
  <c r="AA9617" i="4"/>
  <c r="Y9618" i="4"/>
  <c r="Z9618" i="4"/>
  <c r="AA9618" i="4"/>
  <c r="Y9619" i="4"/>
  <c r="Z9619" i="4"/>
  <c r="AA9619" i="4"/>
  <c r="Y9620" i="4"/>
  <c r="Z9620" i="4"/>
  <c r="AA9620" i="4"/>
  <c r="Y9621" i="4"/>
  <c r="Z9621" i="4"/>
  <c r="AA9621" i="4"/>
  <c r="Y9622" i="4"/>
  <c r="Z9622" i="4"/>
  <c r="AA9622" i="4"/>
  <c r="Y9623" i="4"/>
  <c r="Z9623" i="4"/>
  <c r="AA9623" i="4"/>
  <c r="Y9624" i="4"/>
  <c r="Z9624" i="4"/>
  <c r="AA9624" i="4"/>
  <c r="Y9625" i="4"/>
  <c r="Z9625" i="4"/>
  <c r="AA9625" i="4"/>
  <c r="Y9626" i="4"/>
  <c r="Z9626" i="4"/>
  <c r="AA9626" i="4"/>
  <c r="Y9627" i="4"/>
  <c r="Z9627" i="4"/>
  <c r="AA9627" i="4"/>
  <c r="Y9628" i="4"/>
  <c r="Z9628" i="4"/>
  <c r="AA9628" i="4"/>
  <c r="Y9629" i="4"/>
  <c r="Z9629" i="4"/>
  <c r="AA9629" i="4"/>
  <c r="Y9630" i="4"/>
  <c r="Z9630" i="4"/>
  <c r="AA9630" i="4"/>
  <c r="Y9631" i="4"/>
  <c r="Z9631" i="4"/>
  <c r="AA9631" i="4"/>
  <c r="Y9632" i="4"/>
  <c r="Z9632" i="4"/>
  <c r="AA9632" i="4"/>
  <c r="Y9633" i="4"/>
  <c r="Z9633" i="4"/>
  <c r="AA9633" i="4"/>
  <c r="Y9634" i="4"/>
  <c r="Z9634" i="4"/>
  <c r="AA9634" i="4"/>
  <c r="Y9635" i="4"/>
  <c r="Z9635" i="4"/>
  <c r="AA9635" i="4"/>
  <c r="Y9636" i="4"/>
  <c r="Z9636" i="4"/>
  <c r="AA9636" i="4"/>
  <c r="Y9637" i="4"/>
  <c r="Z9637" i="4"/>
  <c r="AA9637" i="4"/>
  <c r="Y9638" i="4"/>
  <c r="Z9638" i="4"/>
  <c r="AA9638" i="4"/>
  <c r="Y9639" i="4"/>
  <c r="Z9639" i="4"/>
  <c r="AA9639" i="4"/>
  <c r="Y9640" i="4"/>
  <c r="Z9640" i="4"/>
  <c r="AA9640" i="4"/>
  <c r="Y9641" i="4"/>
  <c r="Z9641" i="4"/>
  <c r="AA9641" i="4"/>
  <c r="Y9642" i="4"/>
  <c r="Z9642" i="4"/>
  <c r="AA9642" i="4"/>
  <c r="Y9643" i="4"/>
  <c r="Z9643" i="4"/>
  <c r="AA9643" i="4"/>
  <c r="Y9644" i="4"/>
  <c r="Z9644" i="4"/>
  <c r="AA9644" i="4"/>
  <c r="Y9645" i="4"/>
  <c r="Z9645" i="4"/>
  <c r="AA9645" i="4"/>
  <c r="Y9646" i="4"/>
  <c r="Z9646" i="4"/>
  <c r="AA9646" i="4"/>
  <c r="Y9647" i="4"/>
  <c r="Z9647" i="4"/>
  <c r="AA9647" i="4"/>
  <c r="Y9648" i="4"/>
  <c r="Z9648" i="4"/>
  <c r="AA9648" i="4"/>
  <c r="Y9649" i="4"/>
  <c r="Z9649" i="4"/>
  <c r="AA9649" i="4"/>
  <c r="Y9650" i="4"/>
  <c r="Z9650" i="4"/>
  <c r="AA9650" i="4"/>
  <c r="Y9651" i="4"/>
  <c r="Z9651" i="4"/>
  <c r="AA9651" i="4"/>
  <c r="Y9652" i="4"/>
  <c r="Z9652" i="4"/>
  <c r="AA9652" i="4"/>
  <c r="Y9653" i="4"/>
  <c r="Z9653" i="4"/>
  <c r="AA9653" i="4"/>
  <c r="Y9654" i="4"/>
  <c r="Z9654" i="4"/>
  <c r="AA9654" i="4"/>
  <c r="Y9655" i="4"/>
  <c r="Z9655" i="4"/>
  <c r="AA9655" i="4"/>
  <c r="Y9656" i="4"/>
  <c r="Z9656" i="4"/>
  <c r="AA9656" i="4"/>
  <c r="Y9657" i="4"/>
  <c r="Z9657" i="4"/>
  <c r="AA9657" i="4"/>
  <c r="Y9658" i="4"/>
  <c r="Z9658" i="4"/>
  <c r="AA9658" i="4"/>
  <c r="Y9659" i="4"/>
  <c r="Z9659" i="4"/>
  <c r="AA9659" i="4"/>
  <c r="Y9660" i="4"/>
  <c r="Z9660" i="4"/>
  <c r="AA9660" i="4"/>
  <c r="Y9661" i="4"/>
  <c r="Z9661" i="4"/>
  <c r="AA9661" i="4"/>
  <c r="Y9662" i="4"/>
  <c r="Z9662" i="4"/>
  <c r="AA9662" i="4"/>
  <c r="Y9663" i="4"/>
  <c r="Z9663" i="4"/>
  <c r="AA9663" i="4"/>
  <c r="Y9664" i="4"/>
  <c r="Z9664" i="4"/>
  <c r="AA9664" i="4"/>
  <c r="Y9665" i="4"/>
  <c r="Z9665" i="4"/>
  <c r="AA9665" i="4"/>
  <c r="Y9666" i="4"/>
  <c r="Z9666" i="4"/>
  <c r="AA9666" i="4"/>
  <c r="Y9667" i="4"/>
  <c r="Z9667" i="4"/>
  <c r="AA9667" i="4"/>
  <c r="Y9668" i="4"/>
  <c r="Z9668" i="4"/>
  <c r="AA9668" i="4"/>
  <c r="Y9669" i="4"/>
  <c r="Z9669" i="4"/>
  <c r="AA9669" i="4"/>
  <c r="Y9670" i="4"/>
  <c r="Z9670" i="4"/>
  <c r="AA9670" i="4"/>
  <c r="Y9671" i="4"/>
  <c r="Z9671" i="4"/>
  <c r="AA9671" i="4"/>
  <c r="Y9672" i="4"/>
  <c r="Z9672" i="4"/>
  <c r="AA9672" i="4"/>
  <c r="Y9673" i="4"/>
  <c r="Z9673" i="4"/>
  <c r="AA9673" i="4"/>
  <c r="Y9674" i="4"/>
  <c r="Z9674" i="4"/>
  <c r="AA9674" i="4"/>
  <c r="Y9675" i="4"/>
  <c r="Z9675" i="4"/>
  <c r="AA9675" i="4"/>
  <c r="Y9676" i="4"/>
  <c r="Z9676" i="4"/>
  <c r="AA9676" i="4"/>
  <c r="Y9677" i="4"/>
  <c r="Z9677" i="4"/>
  <c r="AA9677" i="4"/>
  <c r="Y9678" i="4"/>
  <c r="Z9678" i="4"/>
  <c r="AA9678" i="4"/>
  <c r="Y9679" i="4"/>
  <c r="Z9679" i="4"/>
  <c r="AA9679" i="4"/>
  <c r="Y9680" i="4"/>
  <c r="Z9680" i="4"/>
  <c r="AA9680" i="4"/>
  <c r="Y9681" i="4"/>
  <c r="Z9681" i="4"/>
  <c r="AA9681" i="4"/>
  <c r="Y9682" i="4"/>
  <c r="Z9682" i="4"/>
  <c r="AA9682" i="4"/>
  <c r="Y9683" i="4"/>
  <c r="Z9683" i="4"/>
  <c r="AA9683" i="4"/>
  <c r="Y9684" i="4"/>
  <c r="Z9684" i="4"/>
  <c r="AA9684" i="4"/>
  <c r="Y9685" i="4"/>
  <c r="Z9685" i="4"/>
  <c r="AA9685" i="4"/>
  <c r="Y9686" i="4"/>
  <c r="Z9686" i="4"/>
  <c r="AA9686" i="4"/>
  <c r="Y9687" i="4"/>
  <c r="Z9687" i="4"/>
  <c r="AA9687" i="4"/>
  <c r="Y9688" i="4"/>
  <c r="Z9688" i="4"/>
  <c r="AA9688" i="4"/>
  <c r="Y9689" i="4"/>
  <c r="Z9689" i="4"/>
  <c r="AA9689" i="4"/>
  <c r="Y9690" i="4"/>
  <c r="Z9690" i="4"/>
  <c r="AA9690" i="4"/>
  <c r="Y9691" i="4"/>
  <c r="Z9691" i="4"/>
  <c r="AA9691" i="4"/>
  <c r="Y9692" i="4"/>
  <c r="Z9692" i="4"/>
  <c r="AA9692" i="4"/>
  <c r="Y9693" i="4"/>
  <c r="Z9693" i="4"/>
  <c r="AA9693" i="4"/>
  <c r="Y9694" i="4"/>
  <c r="Z9694" i="4"/>
  <c r="AA9694" i="4"/>
  <c r="Y9695" i="4"/>
  <c r="Z9695" i="4"/>
  <c r="AA9695" i="4"/>
  <c r="Y9696" i="4"/>
  <c r="Z9696" i="4"/>
  <c r="AA9696" i="4"/>
  <c r="Y9697" i="4"/>
  <c r="Z9697" i="4"/>
  <c r="AA9697" i="4"/>
  <c r="Y9698" i="4"/>
  <c r="Z9698" i="4"/>
  <c r="AA9698" i="4"/>
  <c r="Y9699" i="4"/>
  <c r="Z9699" i="4"/>
  <c r="AA9699" i="4"/>
  <c r="Y9700" i="4"/>
  <c r="Z9700" i="4"/>
  <c r="AA9700" i="4"/>
  <c r="Y9701" i="4"/>
  <c r="Z9701" i="4"/>
  <c r="AA9701" i="4"/>
  <c r="Y9702" i="4"/>
  <c r="Z9702" i="4"/>
  <c r="AA9702" i="4"/>
  <c r="Y9703" i="4"/>
  <c r="Z9703" i="4"/>
  <c r="AA9703" i="4"/>
  <c r="Y9704" i="4"/>
  <c r="Z9704" i="4"/>
  <c r="AA9704" i="4"/>
  <c r="Y9705" i="4"/>
  <c r="Z9705" i="4"/>
  <c r="AA9705" i="4"/>
  <c r="Y9706" i="4"/>
  <c r="Z9706" i="4"/>
  <c r="AA9706" i="4"/>
  <c r="Y9707" i="4"/>
  <c r="Z9707" i="4"/>
  <c r="AA9707" i="4"/>
  <c r="Y9708" i="4"/>
  <c r="Z9708" i="4"/>
  <c r="AA9708" i="4"/>
  <c r="Y9709" i="4"/>
  <c r="Z9709" i="4"/>
  <c r="AA9709" i="4"/>
  <c r="Y9710" i="4"/>
  <c r="Z9710" i="4"/>
  <c r="AA9710" i="4"/>
  <c r="Y9711" i="4"/>
  <c r="Z9711" i="4"/>
  <c r="AA9711" i="4"/>
  <c r="Y9712" i="4"/>
  <c r="Z9712" i="4"/>
  <c r="AA9712" i="4"/>
  <c r="Y9713" i="4"/>
  <c r="Z9713" i="4"/>
  <c r="AA9713" i="4"/>
  <c r="Y9714" i="4"/>
  <c r="Z9714" i="4"/>
  <c r="AA9714" i="4"/>
  <c r="Y9715" i="4"/>
  <c r="Z9715" i="4"/>
  <c r="AA9715" i="4"/>
  <c r="Y9716" i="4"/>
  <c r="Z9716" i="4"/>
  <c r="AA9716" i="4"/>
  <c r="Y9717" i="4"/>
  <c r="Z9717" i="4"/>
  <c r="AA9717" i="4"/>
  <c r="Y9718" i="4"/>
  <c r="Z9718" i="4"/>
  <c r="AA9718" i="4"/>
  <c r="Y9719" i="4"/>
  <c r="Z9719" i="4"/>
  <c r="AA9719" i="4"/>
  <c r="Y9720" i="4"/>
  <c r="Z9720" i="4"/>
  <c r="AA9720" i="4"/>
  <c r="Y9721" i="4"/>
  <c r="Z9721" i="4"/>
  <c r="AA9721" i="4"/>
  <c r="Y9722" i="4"/>
  <c r="Z9722" i="4"/>
  <c r="AA9722" i="4"/>
  <c r="Y9723" i="4"/>
  <c r="Z9723" i="4"/>
  <c r="AA9723" i="4"/>
  <c r="Y9724" i="4"/>
  <c r="Z9724" i="4"/>
  <c r="AA9724" i="4"/>
  <c r="Y9725" i="4"/>
  <c r="Z9725" i="4"/>
  <c r="AA9725" i="4"/>
  <c r="Y9726" i="4"/>
  <c r="Z9726" i="4"/>
  <c r="AA9726" i="4"/>
  <c r="Y9727" i="4"/>
  <c r="Z9727" i="4"/>
  <c r="AA9727" i="4"/>
  <c r="Y9728" i="4"/>
  <c r="Z9728" i="4"/>
  <c r="AA9728" i="4"/>
  <c r="Y9729" i="4"/>
  <c r="Z9729" i="4"/>
  <c r="AA9729" i="4"/>
  <c r="Y9730" i="4"/>
  <c r="Z9730" i="4"/>
  <c r="AA9730" i="4"/>
  <c r="Y9731" i="4"/>
  <c r="Z9731" i="4"/>
  <c r="AA9731" i="4"/>
  <c r="Y9732" i="4"/>
  <c r="Z9732" i="4"/>
  <c r="AA9732" i="4"/>
  <c r="Y9733" i="4"/>
  <c r="Z9733" i="4"/>
  <c r="AA9733" i="4"/>
  <c r="Y9734" i="4"/>
  <c r="Z9734" i="4"/>
  <c r="AA9734" i="4"/>
  <c r="Y9735" i="4"/>
  <c r="Z9735" i="4"/>
  <c r="AA9735" i="4"/>
  <c r="Y9736" i="4"/>
  <c r="Z9736" i="4"/>
  <c r="AA9736" i="4"/>
  <c r="Y9737" i="4"/>
  <c r="Z9737" i="4"/>
  <c r="AA9737" i="4"/>
  <c r="Y9738" i="4"/>
  <c r="Z9738" i="4"/>
  <c r="AA9738" i="4"/>
  <c r="Y9739" i="4"/>
  <c r="Z9739" i="4"/>
  <c r="AA9739" i="4"/>
  <c r="Y9740" i="4"/>
  <c r="Z9740" i="4"/>
  <c r="AA9740" i="4"/>
  <c r="Y9741" i="4"/>
  <c r="Z9741" i="4"/>
  <c r="AA9741" i="4"/>
  <c r="Y9742" i="4"/>
  <c r="Z9742" i="4"/>
  <c r="AA9742" i="4"/>
  <c r="Y9743" i="4"/>
  <c r="Z9743" i="4"/>
  <c r="AA9743" i="4"/>
  <c r="Y9744" i="4"/>
  <c r="Z9744" i="4"/>
  <c r="AA9744" i="4"/>
  <c r="Y9745" i="4"/>
  <c r="Z9745" i="4"/>
  <c r="AA9745" i="4"/>
  <c r="Y9746" i="4"/>
  <c r="Z9746" i="4"/>
  <c r="AA9746" i="4"/>
  <c r="Y9747" i="4"/>
  <c r="Z9747" i="4"/>
  <c r="AA9747" i="4"/>
  <c r="Y9748" i="4"/>
  <c r="Z9748" i="4"/>
  <c r="AA9748" i="4"/>
  <c r="Y9749" i="4"/>
  <c r="Z9749" i="4"/>
  <c r="AA9749" i="4"/>
  <c r="Y9750" i="4"/>
  <c r="Z9750" i="4"/>
  <c r="AA9750" i="4"/>
  <c r="Y9751" i="4"/>
  <c r="Z9751" i="4"/>
  <c r="AA9751" i="4"/>
  <c r="Y9752" i="4"/>
  <c r="Z9752" i="4"/>
  <c r="AA9752" i="4"/>
  <c r="Y9753" i="4"/>
  <c r="Z9753" i="4"/>
  <c r="AA9753" i="4"/>
  <c r="Y9754" i="4"/>
  <c r="Z9754" i="4"/>
  <c r="AA9754" i="4"/>
  <c r="Y9755" i="4"/>
  <c r="Z9755" i="4"/>
  <c r="AA9755" i="4"/>
  <c r="Y9756" i="4"/>
  <c r="Z9756" i="4"/>
  <c r="AA9756" i="4"/>
  <c r="Y9757" i="4"/>
  <c r="Z9757" i="4"/>
  <c r="AA9757" i="4"/>
  <c r="Y9758" i="4"/>
  <c r="Z9758" i="4"/>
  <c r="AA9758" i="4"/>
  <c r="Y9759" i="4"/>
  <c r="Z9759" i="4"/>
  <c r="AA9759" i="4"/>
  <c r="Y9760" i="4"/>
  <c r="Z9760" i="4"/>
  <c r="AA9760" i="4"/>
  <c r="Y9761" i="4"/>
  <c r="Z9761" i="4"/>
  <c r="AA9761" i="4"/>
  <c r="Y9762" i="4"/>
  <c r="Z9762" i="4"/>
  <c r="AA9762" i="4"/>
  <c r="Y9763" i="4"/>
  <c r="Z9763" i="4"/>
  <c r="AA9763" i="4"/>
  <c r="Y9764" i="4"/>
  <c r="Z9764" i="4"/>
  <c r="AA9764" i="4"/>
  <c r="Y9765" i="4"/>
  <c r="Z9765" i="4"/>
  <c r="AA9765" i="4"/>
  <c r="Y9766" i="4"/>
  <c r="Z9766" i="4"/>
  <c r="AA9766" i="4"/>
  <c r="Y9767" i="4"/>
  <c r="Z9767" i="4"/>
  <c r="AA9767" i="4"/>
  <c r="Y9768" i="4"/>
  <c r="Z9768" i="4"/>
  <c r="AA9768" i="4"/>
  <c r="Y9769" i="4"/>
  <c r="Z9769" i="4"/>
  <c r="AA9769" i="4"/>
  <c r="Y9770" i="4"/>
  <c r="Z9770" i="4"/>
  <c r="AA9770" i="4"/>
  <c r="Y9771" i="4"/>
  <c r="Z9771" i="4"/>
  <c r="AA9771" i="4"/>
  <c r="Y9772" i="4"/>
  <c r="Z9772" i="4"/>
  <c r="AA9772" i="4"/>
  <c r="Y9773" i="4"/>
  <c r="Z9773" i="4"/>
  <c r="AA9773" i="4"/>
  <c r="Y9774" i="4"/>
  <c r="Z9774" i="4"/>
  <c r="AA9774" i="4"/>
  <c r="Y9775" i="4"/>
  <c r="Z9775" i="4"/>
  <c r="AA9775" i="4"/>
  <c r="Y9776" i="4"/>
  <c r="Z9776" i="4"/>
  <c r="AA9776" i="4"/>
  <c r="Y9777" i="4"/>
  <c r="Z9777" i="4"/>
  <c r="AA9777" i="4"/>
  <c r="Y9778" i="4"/>
  <c r="Z9778" i="4"/>
  <c r="AA9778" i="4"/>
  <c r="Y9779" i="4"/>
  <c r="Z9779" i="4"/>
  <c r="AA9779" i="4"/>
  <c r="Y9780" i="4"/>
  <c r="Z9780" i="4"/>
  <c r="AA9780" i="4"/>
  <c r="Y9781" i="4"/>
  <c r="Z9781" i="4"/>
  <c r="AA9781" i="4"/>
  <c r="Y9782" i="4"/>
  <c r="Z9782" i="4"/>
  <c r="AA9782" i="4"/>
  <c r="Y9783" i="4"/>
  <c r="Z9783" i="4"/>
  <c r="AA9783" i="4"/>
  <c r="Y9784" i="4"/>
  <c r="Z9784" i="4"/>
  <c r="AA9784" i="4"/>
  <c r="Y9785" i="4"/>
  <c r="Z9785" i="4"/>
  <c r="AA9785" i="4"/>
  <c r="Y9786" i="4"/>
  <c r="Z9786" i="4"/>
  <c r="AA9786" i="4"/>
  <c r="Y9787" i="4"/>
  <c r="Z9787" i="4"/>
  <c r="AA9787" i="4"/>
  <c r="Y9788" i="4"/>
  <c r="Z9788" i="4"/>
  <c r="AA9788" i="4"/>
  <c r="Y9789" i="4"/>
  <c r="Z9789" i="4"/>
  <c r="AA9789" i="4"/>
  <c r="Y9790" i="4"/>
  <c r="Z9790" i="4"/>
  <c r="AA9790" i="4"/>
  <c r="Y9791" i="4"/>
  <c r="Z9791" i="4"/>
  <c r="AA9791" i="4"/>
  <c r="Y9792" i="4"/>
  <c r="Z9792" i="4"/>
  <c r="AA9792" i="4"/>
  <c r="Y9793" i="4"/>
  <c r="Z9793" i="4"/>
  <c r="AA9793" i="4"/>
  <c r="Y9794" i="4"/>
  <c r="Z9794" i="4"/>
  <c r="AA9794" i="4"/>
  <c r="Y9795" i="4"/>
  <c r="Z9795" i="4"/>
  <c r="AA9795" i="4"/>
  <c r="Y9796" i="4"/>
  <c r="Z9796" i="4"/>
  <c r="AA9796" i="4"/>
  <c r="Y9797" i="4"/>
  <c r="Z9797" i="4"/>
  <c r="AA9797" i="4"/>
  <c r="Y9798" i="4"/>
  <c r="Z9798" i="4"/>
  <c r="AA9798" i="4"/>
  <c r="Y9799" i="4"/>
  <c r="Z9799" i="4"/>
  <c r="AA9799" i="4"/>
  <c r="Y9800" i="4"/>
  <c r="Z9800" i="4"/>
  <c r="AA9800" i="4"/>
  <c r="Y9801" i="4"/>
  <c r="Z9801" i="4"/>
  <c r="AA9801" i="4"/>
  <c r="Y9802" i="4"/>
  <c r="Z9802" i="4"/>
  <c r="AA9802" i="4"/>
  <c r="Y9803" i="4"/>
  <c r="Z9803" i="4"/>
  <c r="AA9803" i="4"/>
  <c r="Y9804" i="4"/>
  <c r="Z9804" i="4"/>
  <c r="AA9804" i="4"/>
  <c r="Y9805" i="4"/>
  <c r="Z9805" i="4"/>
  <c r="AA9805" i="4"/>
  <c r="Y9806" i="4"/>
  <c r="Z9806" i="4"/>
  <c r="AA9806" i="4"/>
  <c r="Y9807" i="4"/>
  <c r="Z9807" i="4"/>
  <c r="AA9807" i="4"/>
  <c r="Y9808" i="4"/>
  <c r="Z9808" i="4"/>
  <c r="AA9808" i="4"/>
  <c r="Y9809" i="4"/>
  <c r="Z9809" i="4"/>
  <c r="AA9809" i="4"/>
  <c r="Y9810" i="4"/>
  <c r="Z9810" i="4"/>
  <c r="AA9810" i="4"/>
  <c r="Y9811" i="4"/>
  <c r="Z9811" i="4"/>
  <c r="AA9811" i="4"/>
  <c r="Y9812" i="4"/>
  <c r="Z9812" i="4"/>
  <c r="AA9812" i="4"/>
  <c r="Y9813" i="4"/>
  <c r="Z9813" i="4"/>
  <c r="AA9813" i="4"/>
  <c r="Y9814" i="4"/>
  <c r="Z9814" i="4"/>
  <c r="AA9814" i="4"/>
  <c r="Y9815" i="4"/>
  <c r="Z9815" i="4"/>
  <c r="AA9815" i="4"/>
  <c r="Y9816" i="4"/>
  <c r="Z9816" i="4"/>
  <c r="AA9816" i="4"/>
  <c r="Y9817" i="4"/>
  <c r="Z9817" i="4"/>
  <c r="AA9817" i="4"/>
  <c r="Y9818" i="4"/>
  <c r="Z9818" i="4"/>
  <c r="AA9818" i="4"/>
  <c r="Y9819" i="4"/>
  <c r="Z9819" i="4"/>
  <c r="AA9819" i="4"/>
  <c r="Y9820" i="4"/>
  <c r="Z9820" i="4"/>
  <c r="AA9820" i="4"/>
  <c r="Y9821" i="4"/>
  <c r="Z9821" i="4"/>
  <c r="AA9821" i="4"/>
  <c r="Y9822" i="4"/>
  <c r="Z9822" i="4"/>
  <c r="AA9822" i="4"/>
  <c r="Y9823" i="4"/>
  <c r="Z9823" i="4"/>
  <c r="AA9823" i="4"/>
  <c r="Y9824" i="4"/>
  <c r="Z9824" i="4"/>
  <c r="AA9824" i="4"/>
  <c r="Y9825" i="4"/>
  <c r="Z9825" i="4"/>
  <c r="AA9825" i="4"/>
  <c r="Y9826" i="4"/>
  <c r="Z9826" i="4"/>
  <c r="AA9826" i="4"/>
  <c r="Y9827" i="4"/>
  <c r="Z9827" i="4"/>
  <c r="AA9827" i="4"/>
  <c r="Y9828" i="4"/>
  <c r="Z9828" i="4"/>
  <c r="AA9828" i="4"/>
  <c r="Y9829" i="4"/>
  <c r="Z9829" i="4"/>
  <c r="AA9829" i="4"/>
  <c r="Y9830" i="4"/>
  <c r="Z9830" i="4"/>
  <c r="AA9830" i="4"/>
  <c r="Y9831" i="4"/>
  <c r="Z9831" i="4"/>
  <c r="AA9831" i="4"/>
  <c r="Y9832" i="4"/>
  <c r="Z9832" i="4"/>
  <c r="AA9832" i="4"/>
  <c r="Y9833" i="4"/>
  <c r="Z9833" i="4"/>
  <c r="AA9833" i="4"/>
  <c r="Y9834" i="4"/>
  <c r="Z9834" i="4"/>
  <c r="AA9834" i="4"/>
  <c r="Y9835" i="4"/>
  <c r="Z9835" i="4"/>
  <c r="AA9835" i="4"/>
  <c r="Y9836" i="4"/>
  <c r="Z9836" i="4"/>
  <c r="AA9836" i="4"/>
  <c r="Y9837" i="4"/>
  <c r="Z9837" i="4"/>
  <c r="AA9837" i="4"/>
  <c r="Y9838" i="4"/>
  <c r="Z9838" i="4"/>
  <c r="AA9838" i="4"/>
  <c r="Y9839" i="4"/>
  <c r="Z9839" i="4"/>
  <c r="AA9839" i="4"/>
  <c r="Y9840" i="4"/>
  <c r="Z9840" i="4"/>
  <c r="AA9840" i="4"/>
  <c r="Y9841" i="4"/>
  <c r="Z9841" i="4"/>
  <c r="AA9841" i="4"/>
  <c r="Y9842" i="4"/>
  <c r="Z9842" i="4"/>
  <c r="AA9842" i="4"/>
  <c r="Y9843" i="4"/>
  <c r="Z9843" i="4"/>
  <c r="AA9843" i="4"/>
  <c r="Y9844" i="4"/>
  <c r="Z9844" i="4"/>
  <c r="AA9844" i="4"/>
  <c r="Y9845" i="4"/>
  <c r="Z9845" i="4"/>
  <c r="AA9845" i="4"/>
  <c r="Y9846" i="4"/>
  <c r="Z9846" i="4"/>
  <c r="AA9846" i="4"/>
  <c r="Y9847" i="4"/>
  <c r="Z9847" i="4"/>
  <c r="AA9847" i="4"/>
  <c r="Y9848" i="4"/>
  <c r="Z9848" i="4"/>
  <c r="AA9848" i="4"/>
  <c r="Y9849" i="4"/>
  <c r="Z9849" i="4"/>
  <c r="AA9849" i="4"/>
  <c r="Y9850" i="4"/>
  <c r="Z9850" i="4"/>
  <c r="AA9850" i="4"/>
  <c r="Y9851" i="4"/>
  <c r="Z9851" i="4"/>
  <c r="AA9851" i="4"/>
  <c r="Y9852" i="4"/>
  <c r="Z9852" i="4"/>
  <c r="AA9852" i="4"/>
  <c r="Y9853" i="4"/>
  <c r="Z9853" i="4"/>
  <c r="AA9853" i="4"/>
  <c r="Y9854" i="4"/>
  <c r="Z9854" i="4"/>
  <c r="AA9854" i="4"/>
  <c r="Y9855" i="4"/>
  <c r="Z9855" i="4"/>
  <c r="AA9855" i="4"/>
  <c r="Y9856" i="4"/>
  <c r="Z9856" i="4"/>
  <c r="AA9856" i="4"/>
  <c r="Y9857" i="4"/>
  <c r="Z9857" i="4"/>
  <c r="AA9857" i="4"/>
  <c r="Y9858" i="4"/>
  <c r="Z9858" i="4"/>
  <c r="AA9858" i="4"/>
  <c r="Y9859" i="4"/>
  <c r="Z9859" i="4"/>
  <c r="AA9859" i="4"/>
  <c r="Y9860" i="4"/>
  <c r="Z9860" i="4"/>
  <c r="AA9860" i="4"/>
  <c r="Y9861" i="4"/>
  <c r="Z9861" i="4"/>
  <c r="AA9861" i="4"/>
  <c r="Y9862" i="4"/>
  <c r="Z9862" i="4"/>
  <c r="AA9862" i="4"/>
  <c r="Y9863" i="4"/>
  <c r="Z9863" i="4"/>
  <c r="AA9863" i="4"/>
  <c r="Y9864" i="4"/>
  <c r="Z9864" i="4"/>
  <c r="AA9864" i="4"/>
  <c r="Y9865" i="4"/>
  <c r="Z9865" i="4"/>
  <c r="AA9865" i="4"/>
  <c r="Y9866" i="4"/>
  <c r="Z9866" i="4"/>
  <c r="AA9866" i="4"/>
  <c r="Y9867" i="4"/>
  <c r="Z9867" i="4"/>
  <c r="AA9867" i="4"/>
  <c r="Y9868" i="4"/>
  <c r="Z9868" i="4"/>
  <c r="AA9868" i="4"/>
  <c r="Y9869" i="4"/>
  <c r="Z9869" i="4"/>
  <c r="AA9869" i="4"/>
  <c r="Y9870" i="4"/>
  <c r="Z9870" i="4"/>
  <c r="AA9870" i="4"/>
  <c r="Y9871" i="4"/>
  <c r="Z9871" i="4"/>
  <c r="AA9871" i="4"/>
  <c r="Y9872" i="4"/>
  <c r="Z9872" i="4"/>
  <c r="AA9872" i="4"/>
  <c r="Y9873" i="4"/>
  <c r="Z9873" i="4"/>
  <c r="AA9873" i="4"/>
  <c r="Y9874" i="4"/>
  <c r="Z9874" i="4"/>
  <c r="AA9874" i="4"/>
  <c r="Y9875" i="4"/>
  <c r="Z9875" i="4"/>
  <c r="AA9875" i="4"/>
  <c r="Y9876" i="4"/>
  <c r="Z9876" i="4"/>
  <c r="AA9876" i="4"/>
  <c r="Y9877" i="4"/>
  <c r="Z9877" i="4"/>
  <c r="AA9877" i="4"/>
  <c r="Y9878" i="4"/>
  <c r="Z9878" i="4"/>
  <c r="AA9878" i="4"/>
  <c r="Y9879" i="4"/>
  <c r="Z9879" i="4"/>
  <c r="AA9879" i="4"/>
  <c r="Y9880" i="4"/>
  <c r="Z9880" i="4"/>
  <c r="AA9880" i="4"/>
  <c r="Y9881" i="4"/>
  <c r="Z9881" i="4"/>
  <c r="AA9881" i="4"/>
  <c r="Y9882" i="4"/>
  <c r="Z9882" i="4"/>
  <c r="AA9882" i="4"/>
  <c r="Y9883" i="4"/>
  <c r="Z9883" i="4"/>
  <c r="AA9883" i="4"/>
  <c r="Y9884" i="4"/>
  <c r="Z9884" i="4"/>
  <c r="AA9884" i="4"/>
  <c r="Y9885" i="4"/>
  <c r="Z9885" i="4"/>
  <c r="AA9885" i="4"/>
  <c r="Y9886" i="4"/>
  <c r="Z9886" i="4"/>
  <c r="AA9886" i="4"/>
  <c r="Y9887" i="4"/>
  <c r="Z9887" i="4"/>
  <c r="AA9887" i="4"/>
  <c r="Y9888" i="4"/>
  <c r="Z9888" i="4"/>
  <c r="AA9888" i="4"/>
  <c r="Y9889" i="4"/>
  <c r="Z9889" i="4"/>
  <c r="AA9889" i="4"/>
  <c r="Y9890" i="4"/>
  <c r="Z9890" i="4"/>
  <c r="AA9890" i="4"/>
  <c r="Y9891" i="4"/>
  <c r="Z9891" i="4"/>
  <c r="AA9891" i="4"/>
  <c r="Y9892" i="4"/>
  <c r="Z9892" i="4"/>
  <c r="AA9892" i="4"/>
  <c r="Y9893" i="4"/>
  <c r="Z9893" i="4"/>
  <c r="AA9893" i="4"/>
  <c r="Y9894" i="4"/>
  <c r="Z9894" i="4"/>
  <c r="AA9894" i="4"/>
  <c r="Y9895" i="4"/>
  <c r="Z9895" i="4"/>
  <c r="AA9895" i="4"/>
  <c r="Y9896" i="4"/>
  <c r="Z9896" i="4"/>
  <c r="AA9896" i="4"/>
  <c r="Y9897" i="4"/>
  <c r="Z9897" i="4"/>
  <c r="AA9897" i="4"/>
  <c r="Y9898" i="4"/>
  <c r="Z9898" i="4"/>
  <c r="AA9898" i="4"/>
  <c r="Y9899" i="4"/>
  <c r="Z9899" i="4"/>
  <c r="AA9899" i="4"/>
  <c r="Y9900" i="4"/>
  <c r="Z9900" i="4"/>
  <c r="AA9900" i="4"/>
  <c r="Y9901" i="4"/>
  <c r="Z9901" i="4"/>
  <c r="AA9901" i="4"/>
  <c r="Y9902" i="4"/>
  <c r="Z9902" i="4"/>
  <c r="AA9902" i="4"/>
  <c r="Y9903" i="4"/>
  <c r="Z9903" i="4"/>
  <c r="AA9903" i="4"/>
  <c r="Y9904" i="4"/>
  <c r="Z9904" i="4"/>
  <c r="AA9904" i="4"/>
  <c r="Y9905" i="4"/>
  <c r="Z9905" i="4"/>
  <c r="AA9905" i="4"/>
  <c r="Y9906" i="4"/>
  <c r="Z9906" i="4"/>
  <c r="AA9906" i="4"/>
  <c r="Y9907" i="4"/>
  <c r="Z9907" i="4"/>
  <c r="AA9907" i="4"/>
  <c r="Y9908" i="4"/>
  <c r="Z9908" i="4"/>
  <c r="AA9908" i="4"/>
  <c r="Y9909" i="4"/>
  <c r="Z9909" i="4"/>
  <c r="AA9909" i="4"/>
  <c r="Y9910" i="4"/>
  <c r="Z9910" i="4"/>
  <c r="AA9910" i="4"/>
  <c r="Y9911" i="4"/>
  <c r="Z9911" i="4"/>
  <c r="AA9911" i="4"/>
  <c r="Y9912" i="4"/>
  <c r="Z9912" i="4"/>
  <c r="AA9912" i="4"/>
  <c r="Y9913" i="4"/>
  <c r="Z9913" i="4"/>
  <c r="AA9913" i="4"/>
  <c r="Y9914" i="4"/>
  <c r="Z9914" i="4"/>
  <c r="AA9914" i="4"/>
  <c r="Y9915" i="4"/>
  <c r="Z9915" i="4"/>
  <c r="AA9915" i="4"/>
  <c r="Y9916" i="4"/>
  <c r="Z9916" i="4"/>
  <c r="AA9916" i="4"/>
  <c r="Y9917" i="4"/>
  <c r="Z9917" i="4"/>
  <c r="AA9917" i="4"/>
  <c r="Y9918" i="4"/>
  <c r="Z9918" i="4"/>
  <c r="AA9918" i="4"/>
  <c r="Y9919" i="4"/>
  <c r="Z9919" i="4"/>
  <c r="AA9919" i="4"/>
  <c r="Y9920" i="4"/>
  <c r="Z9920" i="4"/>
  <c r="AA9920" i="4"/>
  <c r="Y9921" i="4"/>
  <c r="Z9921" i="4"/>
  <c r="AA9921" i="4"/>
  <c r="Y9922" i="4"/>
  <c r="Z9922" i="4"/>
  <c r="AA9922" i="4"/>
  <c r="Y9923" i="4"/>
  <c r="Z9923" i="4"/>
  <c r="AA9923" i="4"/>
  <c r="Y9924" i="4"/>
  <c r="Z9924" i="4"/>
  <c r="AA9924" i="4"/>
  <c r="Y9925" i="4"/>
  <c r="Z9925" i="4"/>
  <c r="AA9925" i="4"/>
  <c r="Y9926" i="4"/>
  <c r="Z9926" i="4"/>
  <c r="AA9926" i="4"/>
  <c r="Y9927" i="4"/>
  <c r="Z9927" i="4"/>
  <c r="AA9927" i="4"/>
  <c r="Y9928" i="4"/>
  <c r="Z9928" i="4"/>
  <c r="AA9928" i="4"/>
  <c r="Y9929" i="4"/>
  <c r="Z9929" i="4"/>
  <c r="AA9929" i="4"/>
  <c r="Y9930" i="4"/>
  <c r="Z9930" i="4"/>
  <c r="AA9930" i="4"/>
  <c r="Y9931" i="4"/>
  <c r="Z9931" i="4"/>
  <c r="AA9931" i="4"/>
  <c r="Y9932" i="4"/>
  <c r="Z9932" i="4"/>
  <c r="AA9932" i="4"/>
  <c r="Y9933" i="4"/>
  <c r="Z9933" i="4"/>
  <c r="AA9933" i="4"/>
  <c r="Y9934" i="4"/>
  <c r="Z9934" i="4"/>
  <c r="AA9934" i="4"/>
  <c r="Y9935" i="4"/>
  <c r="Z9935" i="4"/>
  <c r="AA9935" i="4"/>
  <c r="Y9936" i="4"/>
  <c r="Z9936" i="4"/>
  <c r="AA9936" i="4"/>
  <c r="Y9937" i="4"/>
  <c r="Z9937" i="4"/>
  <c r="AA9937" i="4"/>
  <c r="Y9938" i="4"/>
  <c r="Z9938" i="4"/>
  <c r="AA9938" i="4"/>
  <c r="Y9939" i="4"/>
  <c r="Z9939" i="4"/>
  <c r="AA9939" i="4"/>
  <c r="Y9940" i="4"/>
  <c r="Z9940" i="4"/>
  <c r="AA9940" i="4"/>
  <c r="Y9941" i="4"/>
  <c r="Z9941" i="4"/>
  <c r="AA9941" i="4"/>
  <c r="Y9942" i="4"/>
  <c r="Z9942" i="4"/>
  <c r="AA9942" i="4"/>
  <c r="Y9943" i="4"/>
  <c r="Z9943" i="4"/>
  <c r="AA9943" i="4"/>
  <c r="Y9944" i="4"/>
  <c r="Z9944" i="4"/>
  <c r="AA9944" i="4"/>
  <c r="Y9945" i="4"/>
  <c r="Z9945" i="4"/>
  <c r="AA9945" i="4"/>
  <c r="Y9946" i="4"/>
  <c r="Z9946" i="4"/>
  <c r="AA9946" i="4"/>
  <c r="Y9947" i="4"/>
  <c r="Z9947" i="4"/>
  <c r="AA9947" i="4"/>
  <c r="Y9948" i="4"/>
  <c r="Z9948" i="4"/>
  <c r="AA9948" i="4"/>
  <c r="Y9949" i="4"/>
  <c r="Z9949" i="4"/>
  <c r="AA9949" i="4"/>
  <c r="Y9950" i="4"/>
  <c r="Z9950" i="4"/>
  <c r="AA9950" i="4"/>
  <c r="Y9951" i="4"/>
  <c r="Z9951" i="4"/>
  <c r="AA9951" i="4"/>
  <c r="Y9952" i="4"/>
  <c r="Z9952" i="4"/>
  <c r="AA9952" i="4"/>
  <c r="Y9953" i="4"/>
  <c r="Z9953" i="4"/>
  <c r="AA9953" i="4"/>
  <c r="Y9954" i="4"/>
  <c r="Z9954" i="4"/>
  <c r="AA9954" i="4"/>
  <c r="Y9955" i="4"/>
  <c r="Z9955" i="4"/>
  <c r="AA9955" i="4"/>
  <c r="Y9956" i="4"/>
  <c r="Z9956" i="4"/>
  <c r="AA9956" i="4"/>
  <c r="Y9957" i="4"/>
  <c r="Z9957" i="4"/>
  <c r="AA9957" i="4"/>
  <c r="Y9958" i="4"/>
  <c r="Z9958" i="4"/>
  <c r="AA9958" i="4"/>
  <c r="Y9959" i="4"/>
  <c r="Z9959" i="4"/>
  <c r="AA9959" i="4"/>
  <c r="Y9960" i="4"/>
  <c r="Z9960" i="4"/>
  <c r="AA9960" i="4"/>
  <c r="Y9961" i="4"/>
  <c r="Z9961" i="4"/>
  <c r="AA9961" i="4"/>
  <c r="Y9962" i="4"/>
  <c r="Z9962" i="4"/>
  <c r="AA9962" i="4"/>
  <c r="Y9963" i="4"/>
  <c r="Z9963" i="4"/>
  <c r="AA9963" i="4"/>
  <c r="Y9964" i="4"/>
  <c r="Z9964" i="4"/>
  <c r="AA9964" i="4"/>
  <c r="Y9965" i="4"/>
  <c r="Z9965" i="4"/>
  <c r="AA9965" i="4"/>
  <c r="Y9966" i="4"/>
  <c r="Z9966" i="4"/>
  <c r="AA9966" i="4"/>
  <c r="Y9967" i="4"/>
  <c r="Z9967" i="4"/>
  <c r="AA9967" i="4"/>
  <c r="Y9968" i="4"/>
  <c r="Z9968" i="4"/>
  <c r="AA9968" i="4"/>
  <c r="Y9969" i="4"/>
  <c r="Z9969" i="4"/>
  <c r="AA9969" i="4"/>
  <c r="Y9970" i="4"/>
  <c r="Z9970" i="4"/>
  <c r="AA9970" i="4"/>
  <c r="Y9971" i="4"/>
  <c r="Z9971" i="4"/>
  <c r="AA9971" i="4"/>
  <c r="Y9972" i="4"/>
  <c r="Z9972" i="4"/>
  <c r="AA9972" i="4"/>
  <c r="Y9973" i="4"/>
  <c r="Z9973" i="4"/>
  <c r="AA9973" i="4"/>
  <c r="Y9974" i="4"/>
  <c r="Z9974" i="4"/>
  <c r="AA9974" i="4"/>
  <c r="Y9975" i="4"/>
  <c r="Z9975" i="4"/>
  <c r="AA9975" i="4"/>
  <c r="Y9976" i="4"/>
  <c r="Z9976" i="4"/>
  <c r="AA9976" i="4"/>
  <c r="Y9977" i="4"/>
  <c r="Z9977" i="4"/>
  <c r="AA9977" i="4"/>
  <c r="Y9978" i="4"/>
  <c r="Z9978" i="4"/>
  <c r="AA9978" i="4"/>
  <c r="Y9979" i="4"/>
  <c r="Z9979" i="4"/>
  <c r="AA9979" i="4"/>
  <c r="Y9980" i="4"/>
  <c r="Z9980" i="4"/>
  <c r="AA9980" i="4"/>
  <c r="Y9981" i="4"/>
  <c r="Z9981" i="4"/>
  <c r="AA9981" i="4"/>
  <c r="Y9982" i="4"/>
  <c r="Z9982" i="4"/>
  <c r="AA9982" i="4"/>
  <c r="Y9983" i="4"/>
  <c r="Z9983" i="4"/>
  <c r="AA9983" i="4"/>
  <c r="Y9984" i="4"/>
  <c r="Z9984" i="4"/>
  <c r="AA9984" i="4"/>
  <c r="Y9985" i="4"/>
  <c r="Z9985" i="4"/>
  <c r="AA9985" i="4"/>
  <c r="Y9986" i="4"/>
  <c r="Z9986" i="4"/>
  <c r="AA9986" i="4"/>
  <c r="Y9987" i="4"/>
  <c r="Z9987" i="4"/>
  <c r="AA9987" i="4"/>
  <c r="Y9988" i="4"/>
  <c r="Z9988" i="4"/>
  <c r="AA9988" i="4"/>
  <c r="Y9989" i="4"/>
  <c r="Z9989" i="4"/>
  <c r="AA9989" i="4"/>
  <c r="Y9990" i="4"/>
  <c r="Z9990" i="4"/>
  <c r="AA9990" i="4"/>
  <c r="Y9991" i="4"/>
  <c r="Z9991" i="4"/>
  <c r="AA9991" i="4"/>
  <c r="Y9992" i="4"/>
  <c r="Z9992" i="4"/>
  <c r="AA9992" i="4"/>
  <c r="Y9993" i="4"/>
  <c r="Z9993" i="4"/>
  <c r="AA9993" i="4"/>
  <c r="Y9994" i="4"/>
  <c r="Z9994" i="4"/>
  <c r="AA9994" i="4"/>
  <c r="Y9995" i="4"/>
  <c r="Z9995" i="4"/>
  <c r="AA9995" i="4"/>
  <c r="Y9996" i="4"/>
  <c r="Z9996" i="4"/>
  <c r="AA9996" i="4"/>
  <c r="Y9997" i="4"/>
  <c r="Z9997" i="4"/>
  <c r="AA9997" i="4"/>
  <c r="Y9998" i="4"/>
  <c r="Z9998" i="4"/>
  <c r="AA9998" i="4"/>
  <c r="Y9999" i="4"/>
  <c r="Z9999" i="4"/>
  <c r="AA9999" i="4"/>
  <c r="Y10000" i="4"/>
  <c r="Z10000" i="4"/>
  <c r="AA10000" i="4"/>
  <c r="Y10001" i="4"/>
  <c r="Z10001" i="4"/>
  <c r="AA10001" i="4"/>
  <c r="Y10002" i="4"/>
  <c r="Z10002" i="4"/>
  <c r="AA10002" i="4"/>
  <c r="Y10003" i="4"/>
  <c r="Z10003" i="4"/>
  <c r="AA10003" i="4"/>
  <c r="Y10004" i="4"/>
  <c r="Z10004" i="4"/>
  <c r="AA10004" i="4"/>
  <c r="Y10005" i="4"/>
  <c r="Z10005" i="4"/>
  <c r="AA10005" i="4"/>
  <c r="Y10006" i="4"/>
  <c r="Z10006" i="4"/>
  <c r="AA10006" i="4"/>
  <c r="Y10007" i="4"/>
  <c r="Z10007" i="4"/>
  <c r="AA10007" i="4"/>
  <c r="Y10008" i="4"/>
  <c r="Z10008" i="4"/>
  <c r="AA10008" i="4"/>
  <c r="Y10009" i="4"/>
  <c r="Z10009" i="4"/>
  <c r="AA10009" i="4"/>
  <c r="Y10010" i="4"/>
  <c r="Z10010" i="4"/>
  <c r="AA10010" i="4"/>
  <c r="Y10011" i="4"/>
  <c r="Z10011" i="4"/>
  <c r="AA10011" i="4"/>
  <c r="Y10012" i="4"/>
  <c r="Z10012" i="4"/>
  <c r="AA10012" i="4"/>
  <c r="Y10013" i="4"/>
  <c r="Z10013" i="4"/>
  <c r="AA10013" i="4"/>
  <c r="Y10014" i="4"/>
  <c r="Z10014" i="4"/>
  <c r="AA10014" i="4"/>
  <c r="Y10015" i="4"/>
  <c r="Z10015" i="4"/>
  <c r="AA10015" i="4"/>
  <c r="Y10016" i="4"/>
  <c r="Z10016" i="4"/>
  <c r="AA10016" i="4"/>
  <c r="Y10017" i="4"/>
  <c r="Z10017" i="4"/>
  <c r="AA10017" i="4"/>
  <c r="Y10018" i="4"/>
  <c r="Z10018" i="4"/>
  <c r="AA10018" i="4"/>
  <c r="Y10019" i="4"/>
  <c r="Z10019" i="4"/>
  <c r="AA10019" i="4"/>
  <c r="Y10020" i="4"/>
  <c r="Z10020" i="4"/>
  <c r="AA10020" i="4"/>
  <c r="Y10021" i="4"/>
  <c r="Z10021" i="4"/>
  <c r="AA10021" i="4"/>
  <c r="Y10022" i="4"/>
  <c r="Z10022" i="4"/>
  <c r="AA10022" i="4"/>
  <c r="Y10023" i="4"/>
  <c r="Z10023" i="4"/>
  <c r="AA10023" i="4"/>
  <c r="Y10024" i="4"/>
  <c r="Z10024" i="4"/>
  <c r="AA10024" i="4"/>
  <c r="Y10025" i="4"/>
  <c r="Z10025" i="4"/>
  <c r="AA10025" i="4"/>
  <c r="Y10026" i="4"/>
  <c r="Z10026" i="4"/>
  <c r="AA10026" i="4"/>
  <c r="Y10027" i="4"/>
  <c r="Z10027" i="4"/>
  <c r="AA10027" i="4"/>
  <c r="Y10028" i="4"/>
  <c r="Z10028" i="4"/>
  <c r="AA10028" i="4"/>
  <c r="Y10029" i="4"/>
  <c r="Z10029" i="4"/>
  <c r="AA10029" i="4"/>
  <c r="Y10030" i="4"/>
  <c r="Z10030" i="4"/>
  <c r="AA10030" i="4"/>
  <c r="Y10031" i="4"/>
  <c r="Z10031" i="4"/>
  <c r="AA10031" i="4"/>
  <c r="Y10032" i="4"/>
  <c r="Z10032" i="4"/>
  <c r="AA10032" i="4"/>
  <c r="Y10033" i="4"/>
  <c r="Z10033" i="4"/>
  <c r="AA10033" i="4"/>
  <c r="Y10034" i="4"/>
  <c r="Z10034" i="4"/>
  <c r="AA10034" i="4"/>
  <c r="Y10035" i="4"/>
  <c r="Z10035" i="4"/>
  <c r="AA10035" i="4"/>
  <c r="Y10036" i="4"/>
  <c r="Z10036" i="4"/>
  <c r="AA10036" i="4"/>
  <c r="Y10037" i="4"/>
  <c r="Z10037" i="4"/>
  <c r="AA10037" i="4"/>
  <c r="Y10038" i="4"/>
  <c r="Z10038" i="4"/>
  <c r="AA10038" i="4"/>
  <c r="Y10039" i="4"/>
  <c r="Z10039" i="4"/>
  <c r="AA10039" i="4"/>
  <c r="Y10040" i="4"/>
  <c r="Z10040" i="4"/>
  <c r="AA10040" i="4"/>
  <c r="Y10041" i="4"/>
  <c r="Z10041" i="4"/>
  <c r="AA10041" i="4"/>
  <c r="Y10042" i="4"/>
  <c r="Z10042" i="4"/>
  <c r="AA10042" i="4"/>
  <c r="Y10043" i="4"/>
  <c r="Z10043" i="4"/>
  <c r="AA10043" i="4"/>
  <c r="Y10044" i="4"/>
  <c r="Z10044" i="4"/>
  <c r="AA10044" i="4"/>
  <c r="Y10045" i="4"/>
  <c r="Z10045" i="4"/>
  <c r="AA10045" i="4"/>
  <c r="Y10046" i="4"/>
  <c r="Z10046" i="4"/>
  <c r="AA10046" i="4"/>
  <c r="Y10047" i="4"/>
  <c r="Z10047" i="4"/>
  <c r="AA10047" i="4"/>
  <c r="Y10048" i="4"/>
  <c r="Z10048" i="4"/>
  <c r="AA10048" i="4"/>
  <c r="Y10049" i="4"/>
  <c r="Z10049" i="4"/>
  <c r="AA10049" i="4"/>
  <c r="Y10050" i="4"/>
  <c r="Z10050" i="4"/>
  <c r="AA10050" i="4"/>
  <c r="Y10051" i="4"/>
  <c r="Z10051" i="4"/>
  <c r="AA10051" i="4"/>
  <c r="Y10052" i="4"/>
  <c r="Z10052" i="4"/>
  <c r="AA10052" i="4"/>
  <c r="Y10053" i="4"/>
  <c r="Z10053" i="4"/>
  <c r="AA10053" i="4"/>
  <c r="Y10054" i="4"/>
  <c r="Z10054" i="4"/>
  <c r="AA10054" i="4"/>
  <c r="Y10055" i="4"/>
  <c r="Z10055" i="4"/>
  <c r="AA10055" i="4"/>
  <c r="Y10056" i="4"/>
  <c r="Z10056" i="4"/>
  <c r="AA10056" i="4"/>
  <c r="Y10057" i="4"/>
  <c r="Z10057" i="4"/>
  <c r="AA10057" i="4"/>
  <c r="Y10058" i="4"/>
  <c r="Z10058" i="4"/>
  <c r="AA10058" i="4"/>
  <c r="Y10059" i="4"/>
  <c r="Z10059" i="4"/>
  <c r="AA10059" i="4"/>
  <c r="Y10060" i="4"/>
  <c r="Z10060" i="4"/>
  <c r="AA10060" i="4"/>
  <c r="Y10061" i="4"/>
  <c r="Z10061" i="4"/>
  <c r="AA10061" i="4"/>
  <c r="Y10062" i="4"/>
  <c r="Z10062" i="4"/>
  <c r="AA10062" i="4"/>
  <c r="Y10063" i="4"/>
  <c r="Z10063" i="4"/>
  <c r="AA10063" i="4"/>
  <c r="Y10064" i="4"/>
  <c r="Z10064" i="4"/>
  <c r="AA10064" i="4"/>
  <c r="Y10065" i="4"/>
  <c r="Z10065" i="4"/>
  <c r="AA10065" i="4"/>
  <c r="Y10066" i="4"/>
  <c r="Z10066" i="4"/>
  <c r="AA10066" i="4"/>
  <c r="Y10067" i="4"/>
  <c r="Z10067" i="4"/>
  <c r="AA10067" i="4"/>
  <c r="Y10068" i="4"/>
  <c r="Z10068" i="4"/>
  <c r="AA10068" i="4"/>
  <c r="Y10069" i="4"/>
  <c r="Z10069" i="4"/>
  <c r="AA10069" i="4"/>
  <c r="Y10070" i="4"/>
  <c r="Z10070" i="4"/>
  <c r="AA10070" i="4"/>
  <c r="Y10071" i="4"/>
  <c r="Z10071" i="4"/>
  <c r="AA10071" i="4"/>
  <c r="Y10072" i="4"/>
  <c r="Z10072" i="4"/>
  <c r="AA10072" i="4"/>
  <c r="Y10073" i="4"/>
  <c r="Z10073" i="4"/>
  <c r="AA10073" i="4"/>
  <c r="Y10074" i="4"/>
  <c r="Z10074" i="4"/>
  <c r="AA10074" i="4"/>
  <c r="Y10075" i="4"/>
  <c r="Z10075" i="4"/>
  <c r="AA10075" i="4"/>
  <c r="Y10076" i="4"/>
  <c r="Z10076" i="4"/>
  <c r="AA10076" i="4"/>
  <c r="Y10077" i="4"/>
  <c r="Z10077" i="4"/>
  <c r="AA10077" i="4"/>
  <c r="Y10078" i="4"/>
  <c r="Z10078" i="4"/>
  <c r="AA10078" i="4"/>
  <c r="Y10079" i="4"/>
  <c r="Z10079" i="4"/>
  <c r="AA10079" i="4"/>
  <c r="Y10080" i="4"/>
  <c r="Z10080" i="4"/>
  <c r="AA10080" i="4"/>
  <c r="Y10081" i="4"/>
  <c r="Z10081" i="4"/>
  <c r="AA10081" i="4"/>
  <c r="Y8689" i="4"/>
  <c r="Z8689" i="4"/>
  <c r="AA8689" i="4"/>
  <c r="Y8690" i="4"/>
  <c r="Z8690" i="4"/>
  <c r="AA8690" i="4"/>
  <c r="Y8691" i="4"/>
  <c r="Z8691" i="4"/>
  <c r="AA8691" i="4"/>
  <c r="Y8692" i="4"/>
  <c r="Z8692" i="4"/>
  <c r="AA8692" i="4"/>
  <c r="Y8693" i="4"/>
  <c r="Z8693" i="4"/>
  <c r="AA8693" i="4"/>
  <c r="Y8694" i="4"/>
  <c r="Z8694" i="4"/>
  <c r="AA8694" i="4"/>
  <c r="Y8695" i="4"/>
  <c r="Z8695" i="4"/>
  <c r="AA8695" i="4"/>
  <c r="Y8696" i="4"/>
  <c r="Z8696" i="4"/>
  <c r="AA8696" i="4"/>
  <c r="Y8682" i="4"/>
  <c r="Z8682" i="4"/>
  <c r="AA8682" i="4"/>
  <c r="Y8683" i="4"/>
  <c r="Z8683" i="4"/>
  <c r="AA8683" i="4"/>
  <c r="Y8684" i="4"/>
  <c r="Z8684" i="4"/>
  <c r="AA8684" i="4"/>
  <c r="Y8685" i="4"/>
  <c r="Z8685" i="4"/>
  <c r="AA8685" i="4"/>
  <c r="Y8686" i="4"/>
  <c r="Z8686" i="4"/>
  <c r="AA8686" i="4"/>
  <c r="Y8687" i="4"/>
  <c r="Z8687" i="4"/>
  <c r="AA8687" i="4"/>
  <c r="Y8688" i="4"/>
  <c r="Z8688" i="4"/>
  <c r="AA8688" i="4"/>
  <c r="AA8681" i="4"/>
  <c r="Z8681" i="4"/>
  <c r="Y8681" i="4"/>
  <c r="S7002" i="4"/>
  <c r="T7002" i="4"/>
  <c r="U7002" i="4"/>
  <c r="V7002" i="4"/>
  <c r="W7002" i="4"/>
  <c r="X7002" i="4"/>
  <c r="W3921" i="4"/>
  <c r="V3921" i="4"/>
  <c r="S3921" i="4"/>
  <c r="T3921" i="4"/>
  <c r="S836" i="4" l="1"/>
  <c r="S837" i="4"/>
  <c r="S838" i="4"/>
  <c r="S839" i="4"/>
  <c r="S840" i="4"/>
  <c r="S841" i="4"/>
  <c r="S835" i="4"/>
  <c r="AA841" i="4"/>
  <c r="Z841" i="4"/>
  <c r="Y841" i="4"/>
  <c r="X841" i="4"/>
  <c r="W841" i="4"/>
  <c r="V841" i="4"/>
  <c r="U841" i="4"/>
  <c r="T841" i="4"/>
  <c r="AA840" i="4"/>
  <c r="Z840" i="4"/>
  <c r="Y840" i="4"/>
  <c r="X840" i="4"/>
  <c r="W840" i="4"/>
  <c r="V840" i="4"/>
  <c r="U840" i="4"/>
  <c r="T840" i="4"/>
  <c r="AA839" i="4"/>
  <c r="Z839" i="4"/>
  <c r="Y839" i="4"/>
  <c r="X839" i="4"/>
  <c r="W839" i="4"/>
  <c r="V839" i="4"/>
  <c r="U839" i="4"/>
  <c r="T839" i="4"/>
  <c r="AA838" i="4"/>
  <c r="Z838" i="4"/>
  <c r="Y838" i="4"/>
  <c r="X838" i="4"/>
  <c r="W838" i="4"/>
  <c r="V838" i="4"/>
  <c r="U838" i="4"/>
  <c r="T838" i="4"/>
  <c r="AA837" i="4"/>
  <c r="Z837" i="4"/>
  <c r="Y837" i="4"/>
  <c r="X837" i="4"/>
  <c r="W837" i="4"/>
  <c r="V837" i="4"/>
  <c r="U837" i="4"/>
  <c r="T837" i="4"/>
  <c r="AA836" i="4"/>
  <c r="Z836" i="4"/>
  <c r="Y836" i="4"/>
  <c r="X836" i="4"/>
  <c r="W836" i="4"/>
  <c r="V836" i="4"/>
  <c r="U836" i="4"/>
  <c r="T836" i="4"/>
  <c r="AA835" i="4"/>
  <c r="Z835" i="4"/>
  <c r="Y835" i="4"/>
  <c r="X835" i="4"/>
  <c r="W835" i="4"/>
  <c r="V835" i="4"/>
  <c r="U835" i="4"/>
  <c r="T835" i="4"/>
  <c r="AA834" i="4"/>
  <c r="Z834" i="4"/>
  <c r="Y834" i="4"/>
  <c r="X834" i="4"/>
  <c r="W834" i="4"/>
  <c r="V834" i="4"/>
  <c r="U834" i="4"/>
  <c r="T834" i="4"/>
  <c r="S834" i="4"/>
  <c r="AA833" i="4"/>
  <c r="Z833" i="4"/>
  <c r="Y833" i="4"/>
  <c r="X833" i="4"/>
  <c r="W833" i="4"/>
  <c r="V833" i="4"/>
  <c r="U833" i="4"/>
  <c r="T833" i="4"/>
  <c r="S833" i="4"/>
  <c r="AA832" i="4"/>
  <c r="Z832" i="4"/>
  <c r="Y832" i="4"/>
  <c r="X832" i="4"/>
  <c r="W832" i="4"/>
  <c r="V832" i="4"/>
  <c r="U832" i="4"/>
  <c r="T832" i="4"/>
  <c r="S832" i="4"/>
  <c r="AA831" i="4"/>
  <c r="Z831" i="4"/>
  <c r="Y831" i="4"/>
  <c r="X831" i="4"/>
  <c r="W831" i="4"/>
  <c r="V831" i="4"/>
  <c r="U831" i="4"/>
  <c r="T831" i="4"/>
  <c r="S831" i="4"/>
  <c r="AA830" i="4"/>
  <c r="Z830" i="4"/>
  <c r="Y830" i="4"/>
  <c r="X830" i="4"/>
  <c r="W830" i="4"/>
  <c r="V830" i="4"/>
  <c r="U830" i="4"/>
  <c r="T830" i="4"/>
  <c r="S830" i="4"/>
  <c r="AA829" i="4"/>
  <c r="Z829" i="4"/>
  <c r="Y829" i="4"/>
  <c r="X829" i="4"/>
  <c r="W829" i="4"/>
  <c r="V829" i="4"/>
  <c r="U829" i="4"/>
  <c r="T829" i="4"/>
  <c r="S829" i="4"/>
  <c r="AA828" i="4"/>
  <c r="Z828" i="4"/>
  <c r="Y828" i="4"/>
  <c r="X828" i="4"/>
  <c r="W828" i="4"/>
  <c r="V828" i="4"/>
  <c r="U828" i="4"/>
  <c r="T828" i="4"/>
  <c r="S828" i="4"/>
  <c r="AA827" i="4"/>
  <c r="Z827" i="4"/>
  <c r="Y827" i="4"/>
  <c r="X827" i="4"/>
  <c r="W827" i="4"/>
  <c r="V827" i="4"/>
  <c r="U827" i="4"/>
  <c r="T827" i="4"/>
  <c r="S827" i="4"/>
  <c r="AA826" i="4"/>
  <c r="Z826" i="4"/>
  <c r="Y826" i="4"/>
  <c r="X826" i="4"/>
  <c r="W826" i="4"/>
  <c r="V826" i="4"/>
  <c r="U826" i="4"/>
  <c r="T826" i="4"/>
  <c r="S826" i="4"/>
  <c r="AA825" i="4"/>
  <c r="Z825" i="4"/>
  <c r="Y825" i="4"/>
  <c r="X825" i="4"/>
  <c r="W825" i="4"/>
  <c r="V825" i="4"/>
  <c r="U825" i="4"/>
  <c r="T825" i="4"/>
  <c r="S825" i="4"/>
  <c r="AA824" i="4"/>
  <c r="Z824" i="4"/>
  <c r="Y824" i="4"/>
  <c r="X824" i="4"/>
  <c r="W824" i="4"/>
  <c r="V824" i="4"/>
  <c r="U824" i="4"/>
  <c r="T824" i="4"/>
  <c r="S824" i="4"/>
  <c r="AA823" i="4"/>
  <c r="Z823" i="4"/>
  <c r="Y823" i="4"/>
  <c r="X823" i="4"/>
  <c r="W823" i="4"/>
  <c r="V823" i="4"/>
  <c r="U823" i="4"/>
  <c r="T823" i="4"/>
  <c r="S823" i="4"/>
  <c r="AA822" i="4"/>
  <c r="Z822" i="4"/>
  <c r="Y822" i="4"/>
  <c r="X822" i="4"/>
  <c r="W822" i="4"/>
  <c r="V822" i="4"/>
  <c r="U822" i="4"/>
  <c r="T822" i="4"/>
  <c r="S822" i="4"/>
  <c r="AA821" i="4"/>
  <c r="Z821" i="4"/>
  <c r="Y821" i="4"/>
  <c r="X821" i="4"/>
  <c r="W821" i="4"/>
  <c r="V821" i="4"/>
  <c r="U821" i="4"/>
  <c r="T821" i="4"/>
  <c r="S821" i="4"/>
  <c r="AA820" i="4"/>
  <c r="Z820" i="4"/>
  <c r="Y820" i="4"/>
  <c r="X820" i="4"/>
  <c r="W820" i="4"/>
  <c r="V820" i="4"/>
  <c r="U820" i="4"/>
  <c r="T820" i="4"/>
  <c r="S820" i="4"/>
  <c r="AA819" i="4"/>
  <c r="Z819" i="4"/>
  <c r="Y819" i="4"/>
  <c r="X819" i="4"/>
  <c r="W819" i="4"/>
  <c r="V819" i="4"/>
  <c r="U819" i="4"/>
  <c r="T819" i="4"/>
  <c r="S819" i="4"/>
  <c r="AA818" i="4"/>
  <c r="Z818" i="4"/>
  <c r="Y818" i="4"/>
  <c r="X818" i="4"/>
  <c r="W818" i="4"/>
  <c r="V818" i="4"/>
  <c r="U818" i="4"/>
  <c r="T818" i="4"/>
  <c r="S818" i="4"/>
  <c r="AA817" i="4"/>
  <c r="Z817" i="4"/>
  <c r="Y817" i="4"/>
  <c r="X817" i="4"/>
  <c r="W817" i="4"/>
  <c r="V817" i="4"/>
  <c r="U817" i="4"/>
  <c r="T817" i="4"/>
  <c r="S817" i="4"/>
  <c r="AA816" i="4"/>
  <c r="Z816" i="4"/>
  <c r="Y816" i="4"/>
  <c r="X816" i="4"/>
  <c r="W816" i="4"/>
  <c r="V816" i="4"/>
  <c r="U816" i="4"/>
  <c r="T816" i="4"/>
  <c r="S816" i="4"/>
  <c r="AA815" i="4"/>
  <c r="Z815" i="4"/>
  <c r="Y815" i="4"/>
  <c r="X815" i="4"/>
  <c r="W815" i="4"/>
  <c r="V815" i="4"/>
  <c r="U815" i="4"/>
  <c r="T815" i="4"/>
  <c r="S815" i="4"/>
  <c r="AA814" i="4"/>
  <c r="Z814" i="4"/>
  <c r="Y814" i="4"/>
  <c r="X814" i="4"/>
  <c r="W814" i="4"/>
  <c r="V814" i="4"/>
  <c r="U814" i="4"/>
  <c r="T814" i="4"/>
  <c r="S814" i="4"/>
  <c r="AA813" i="4"/>
  <c r="Z813" i="4"/>
  <c r="Y813" i="4"/>
  <c r="X813" i="4"/>
  <c r="W813" i="4"/>
  <c r="V813" i="4"/>
  <c r="U813" i="4"/>
  <c r="T813" i="4"/>
  <c r="S813" i="4"/>
  <c r="AA812" i="4"/>
  <c r="Z812" i="4"/>
  <c r="Y812" i="4"/>
  <c r="X812" i="4"/>
  <c r="W812" i="4"/>
  <c r="V812" i="4"/>
  <c r="U812" i="4"/>
  <c r="T812" i="4"/>
  <c r="S812" i="4"/>
  <c r="AA811" i="4"/>
  <c r="Z811" i="4"/>
  <c r="Y811" i="4"/>
  <c r="X811" i="4"/>
  <c r="W811" i="4"/>
  <c r="V811" i="4"/>
  <c r="U811" i="4"/>
  <c r="T811" i="4"/>
  <c r="S811" i="4"/>
  <c r="AA810" i="4"/>
  <c r="Z810" i="4"/>
  <c r="Y810" i="4"/>
  <c r="X810" i="4"/>
  <c r="W810" i="4"/>
  <c r="V810" i="4"/>
  <c r="U810" i="4"/>
  <c r="T810" i="4"/>
  <c r="S810" i="4"/>
  <c r="AA809" i="4"/>
  <c r="Z809" i="4"/>
  <c r="Y809" i="4"/>
  <c r="X809" i="4"/>
  <c r="W809" i="4"/>
  <c r="V809" i="4"/>
  <c r="U809" i="4"/>
  <c r="T809" i="4"/>
  <c r="S809" i="4"/>
  <c r="AA808" i="4"/>
  <c r="Z808" i="4"/>
  <c r="Y808" i="4"/>
  <c r="X808" i="4"/>
  <c r="W808" i="4"/>
  <c r="V808" i="4"/>
  <c r="U808" i="4"/>
  <c r="T808" i="4"/>
  <c r="S808" i="4"/>
  <c r="AA807" i="4"/>
  <c r="Z807" i="4"/>
  <c r="Y807" i="4"/>
  <c r="X807" i="4"/>
  <c r="W807" i="4"/>
  <c r="V807" i="4"/>
  <c r="U807" i="4"/>
  <c r="T807" i="4"/>
  <c r="S807" i="4"/>
  <c r="AA806" i="4"/>
  <c r="Z806" i="4"/>
  <c r="Y806" i="4"/>
  <c r="X806" i="4"/>
  <c r="W806" i="4"/>
  <c r="V806" i="4"/>
  <c r="U806" i="4"/>
  <c r="T806" i="4"/>
  <c r="S806" i="4"/>
  <c r="AA805" i="4"/>
  <c r="Z805" i="4"/>
  <c r="Y805" i="4"/>
  <c r="X805" i="4"/>
  <c r="W805" i="4"/>
  <c r="V805" i="4"/>
  <c r="U805" i="4"/>
  <c r="T805" i="4"/>
  <c r="S805" i="4"/>
  <c r="AA804" i="4"/>
  <c r="Z804" i="4"/>
  <c r="Y804" i="4"/>
  <c r="X804" i="4"/>
  <c r="W804" i="4"/>
  <c r="V804" i="4"/>
  <c r="U804" i="4"/>
  <c r="T804" i="4"/>
  <c r="S804" i="4"/>
  <c r="AA803" i="4"/>
  <c r="Z803" i="4"/>
  <c r="Y803" i="4"/>
  <c r="X803" i="4"/>
  <c r="W803" i="4"/>
  <c r="V803" i="4"/>
  <c r="U803" i="4"/>
  <c r="T803" i="4"/>
  <c r="S803" i="4"/>
  <c r="AA802" i="4"/>
  <c r="Z802" i="4"/>
  <c r="Y802" i="4"/>
  <c r="X802" i="4"/>
  <c r="W802" i="4"/>
  <c r="V802" i="4"/>
  <c r="U802" i="4"/>
  <c r="T802" i="4"/>
  <c r="S802" i="4"/>
  <c r="AA801" i="4"/>
  <c r="Z801" i="4"/>
  <c r="Y801" i="4"/>
  <c r="X801" i="4"/>
  <c r="W801" i="4"/>
  <c r="V801" i="4"/>
  <c r="U801" i="4"/>
  <c r="T801" i="4"/>
  <c r="S801" i="4"/>
  <c r="AA800" i="4"/>
  <c r="Z800" i="4"/>
  <c r="Y800" i="4"/>
  <c r="X800" i="4"/>
  <c r="W800" i="4"/>
  <c r="V800" i="4"/>
  <c r="U800" i="4"/>
  <c r="T800" i="4"/>
  <c r="S800" i="4"/>
  <c r="AA799" i="4"/>
  <c r="Z799" i="4"/>
  <c r="Y799" i="4"/>
  <c r="X799" i="4"/>
  <c r="W799" i="4"/>
  <c r="V799" i="4"/>
  <c r="U799" i="4"/>
  <c r="T799" i="4"/>
  <c r="S799" i="4"/>
  <c r="AA798" i="4"/>
  <c r="Z798" i="4"/>
  <c r="Y798" i="4"/>
  <c r="X798" i="4"/>
  <c r="W798" i="4"/>
  <c r="V798" i="4"/>
  <c r="U798" i="4"/>
  <c r="T798" i="4"/>
  <c r="S798" i="4"/>
  <c r="AA797" i="4"/>
  <c r="Z797" i="4"/>
  <c r="Y797" i="4"/>
  <c r="X797" i="4"/>
  <c r="W797" i="4"/>
  <c r="V797" i="4"/>
  <c r="U797" i="4"/>
  <c r="T797" i="4"/>
  <c r="S797" i="4"/>
  <c r="AA796" i="4"/>
  <c r="Z796" i="4"/>
  <c r="Y796" i="4"/>
  <c r="X796" i="4"/>
  <c r="W796" i="4"/>
  <c r="V796" i="4"/>
  <c r="U796" i="4"/>
  <c r="T796" i="4"/>
  <c r="S796" i="4"/>
  <c r="AA795" i="4"/>
  <c r="Z795" i="4"/>
  <c r="Y795" i="4"/>
  <c r="X795" i="4"/>
  <c r="W795" i="4"/>
  <c r="V795" i="4"/>
  <c r="U795" i="4"/>
  <c r="T795" i="4"/>
  <c r="S795" i="4"/>
  <c r="AA794" i="4"/>
  <c r="Z794" i="4"/>
  <c r="Y794" i="4"/>
  <c r="X794" i="4"/>
  <c r="W794" i="4"/>
  <c r="V794" i="4"/>
  <c r="U794" i="4"/>
  <c r="T794" i="4"/>
  <c r="S794" i="4"/>
  <c r="AA793" i="4"/>
  <c r="Z793" i="4"/>
  <c r="Y793" i="4"/>
  <c r="X793" i="4"/>
  <c r="W793" i="4"/>
  <c r="V793" i="4"/>
  <c r="U793" i="4"/>
  <c r="T793" i="4"/>
  <c r="S793" i="4"/>
  <c r="AA792" i="4"/>
  <c r="Z792" i="4"/>
  <c r="Y792" i="4"/>
  <c r="X792" i="4"/>
  <c r="W792" i="4"/>
  <c r="V792" i="4"/>
  <c r="U792" i="4"/>
  <c r="T792" i="4"/>
  <c r="S792" i="4"/>
  <c r="AA791" i="4"/>
  <c r="Z791" i="4"/>
  <c r="Y791" i="4"/>
  <c r="X791" i="4"/>
  <c r="W791" i="4"/>
  <c r="V791" i="4"/>
  <c r="U791" i="4"/>
  <c r="T791" i="4"/>
  <c r="S791" i="4"/>
  <c r="AA790" i="4"/>
  <c r="Z790" i="4"/>
  <c r="Y790" i="4"/>
  <c r="X790" i="4"/>
  <c r="W790" i="4"/>
  <c r="V790" i="4"/>
  <c r="U790" i="4"/>
  <c r="T790" i="4"/>
  <c r="S790" i="4"/>
  <c r="AA789" i="4"/>
  <c r="Z789" i="4"/>
  <c r="Y789" i="4"/>
  <c r="X789" i="4"/>
  <c r="W789" i="4"/>
  <c r="V789" i="4"/>
  <c r="U789" i="4"/>
  <c r="T789" i="4"/>
  <c r="S789" i="4"/>
  <c r="AA788" i="4"/>
  <c r="Z788" i="4"/>
  <c r="Y788" i="4"/>
  <c r="X788" i="4"/>
  <c r="W788" i="4"/>
  <c r="V788" i="4"/>
  <c r="U788" i="4"/>
  <c r="T788" i="4"/>
  <c r="S788" i="4"/>
  <c r="AA787" i="4"/>
  <c r="Z787" i="4"/>
  <c r="Y787" i="4"/>
  <c r="X787" i="4"/>
  <c r="W787" i="4"/>
  <c r="V787" i="4"/>
  <c r="U787" i="4"/>
  <c r="T787" i="4"/>
  <c r="S787" i="4"/>
  <c r="AA786" i="4"/>
  <c r="Z786" i="4"/>
  <c r="Y786" i="4"/>
  <c r="X786" i="4"/>
  <c r="W786" i="4"/>
  <c r="V786" i="4"/>
  <c r="U786" i="4"/>
  <c r="T786" i="4"/>
  <c r="S786" i="4"/>
  <c r="AA785" i="4"/>
  <c r="Z785" i="4"/>
  <c r="Y785" i="4"/>
  <c r="X785" i="4"/>
  <c r="W785" i="4"/>
  <c r="V785" i="4"/>
  <c r="U785" i="4"/>
  <c r="T785" i="4"/>
  <c r="S785" i="4"/>
  <c r="AA784" i="4"/>
  <c r="Z784" i="4"/>
  <c r="Y784" i="4"/>
  <c r="X784" i="4"/>
  <c r="W784" i="4"/>
  <c r="V784" i="4"/>
  <c r="U784" i="4"/>
  <c r="T784" i="4"/>
  <c r="S784" i="4"/>
  <c r="AA783" i="4"/>
  <c r="Z783" i="4"/>
  <c r="Y783" i="4"/>
  <c r="X783" i="4"/>
  <c r="W783" i="4"/>
  <c r="V783" i="4"/>
  <c r="U783" i="4"/>
  <c r="T783" i="4"/>
  <c r="S783" i="4"/>
  <c r="AA782" i="4"/>
  <c r="Z782" i="4"/>
  <c r="Y782" i="4"/>
  <c r="X782" i="4"/>
  <c r="W782" i="4"/>
  <c r="V782" i="4"/>
  <c r="U782" i="4"/>
  <c r="T782" i="4"/>
  <c r="S782" i="4"/>
  <c r="AA781" i="4"/>
  <c r="Z781" i="4"/>
  <c r="Y781" i="4"/>
  <c r="X781" i="4"/>
  <c r="W781" i="4"/>
  <c r="V781" i="4"/>
  <c r="U781" i="4"/>
  <c r="T781" i="4"/>
  <c r="S781" i="4"/>
  <c r="AA780" i="4"/>
  <c r="Z780" i="4"/>
  <c r="Y780" i="4"/>
  <c r="X780" i="4"/>
  <c r="W780" i="4"/>
  <c r="V780" i="4"/>
  <c r="U780" i="4"/>
  <c r="T780" i="4"/>
  <c r="S780" i="4"/>
  <c r="AA779" i="4"/>
  <c r="Z779" i="4"/>
  <c r="Y779" i="4"/>
  <c r="X779" i="4"/>
  <c r="W779" i="4"/>
  <c r="V779" i="4"/>
  <c r="U779" i="4"/>
  <c r="T779" i="4"/>
  <c r="S779" i="4"/>
  <c r="AA778" i="4"/>
  <c r="Z778" i="4"/>
  <c r="Y778" i="4"/>
  <c r="X778" i="4"/>
  <c r="W778" i="4"/>
  <c r="V778" i="4"/>
  <c r="U778" i="4"/>
  <c r="T778" i="4"/>
  <c r="S778" i="4"/>
  <c r="AA777" i="4"/>
  <c r="Z777" i="4"/>
  <c r="Y777" i="4"/>
  <c r="X777" i="4"/>
  <c r="W777" i="4"/>
  <c r="V777" i="4"/>
  <c r="U777" i="4"/>
  <c r="T777" i="4"/>
  <c r="S777" i="4"/>
  <c r="AA776" i="4"/>
  <c r="Z776" i="4"/>
  <c r="Y776" i="4"/>
  <c r="X776" i="4"/>
  <c r="W776" i="4"/>
  <c r="V776" i="4"/>
  <c r="U776" i="4"/>
  <c r="T776" i="4"/>
  <c r="S776" i="4"/>
  <c r="AA775" i="4"/>
  <c r="Z775" i="4"/>
  <c r="Y775" i="4"/>
  <c r="X775" i="4"/>
  <c r="W775" i="4"/>
  <c r="V775" i="4"/>
  <c r="U775" i="4"/>
  <c r="T775" i="4"/>
  <c r="S775" i="4"/>
  <c r="AA774" i="4"/>
  <c r="Z774" i="4"/>
  <c r="Y774" i="4"/>
  <c r="X774" i="4"/>
  <c r="W774" i="4"/>
  <c r="V774" i="4"/>
  <c r="U774" i="4"/>
  <c r="T774" i="4"/>
  <c r="S774" i="4"/>
  <c r="AA773" i="4"/>
  <c r="Z773" i="4"/>
  <c r="Y773" i="4"/>
  <c r="X773" i="4"/>
  <c r="W773" i="4"/>
  <c r="V773" i="4"/>
  <c r="U773" i="4"/>
  <c r="T773" i="4"/>
  <c r="S773" i="4"/>
  <c r="AA772" i="4"/>
  <c r="Z772" i="4"/>
  <c r="Y772" i="4"/>
  <c r="X772" i="4"/>
  <c r="W772" i="4"/>
  <c r="V772" i="4"/>
  <c r="U772" i="4"/>
  <c r="T772" i="4"/>
  <c r="S772" i="4"/>
  <c r="AA771" i="4"/>
  <c r="Z771" i="4"/>
  <c r="Y771" i="4"/>
  <c r="X771" i="4"/>
  <c r="W771" i="4"/>
  <c r="V771" i="4"/>
  <c r="U771" i="4"/>
  <c r="T771" i="4"/>
  <c r="S771" i="4"/>
  <c r="AA770" i="4"/>
  <c r="Z770" i="4"/>
  <c r="Y770" i="4"/>
  <c r="X770" i="4"/>
  <c r="W770" i="4"/>
  <c r="V770" i="4"/>
  <c r="U770" i="4"/>
  <c r="T770" i="4"/>
  <c r="S770" i="4"/>
  <c r="AA769" i="4"/>
  <c r="Z769" i="4"/>
  <c r="Y769" i="4"/>
  <c r="X769" i="4"/>
  <c r="W769" i="4"/>
  <c r="V769" i="4"/>
  <c r="U769" i="4"/>
  <c r="T769" i="4"/>
  <c r="S769" i="4"/>
  <c r="AA768" i="4"/>
  <c r="Z768" i="4"/>
  <c r="Y768" i="4"/>
  <c r="X768" i="4"/>
  <c r="W768" i="4"/>
  <c r="V768" i="4"/>
  <c r="U768" i="4"/>
  <c r="T768" i="4"/>
  <c r="S768" i="4"/>
  <c r="AA767" i="4"/>
  <c r="Z767" i="4"/>
  <c r="Y767" i="4"/>
  <c r="X767" i="4"/>
  <c r="W767" i="4"/>
  <c r="V767" i="4"/>
  <c r="U767" i="4"/>
  <c r="T767" i="4"/>
  <c r="S767" i="4"/>
  <c r="AA766" i="4"/>
  <c r="Z766" i="4"/>
  <c r="Y766" i="4"/>
  <c r="X766" i="4"/>
  <c r="W766" i="4"/>
  <c r="V766" i="4"/>
  <c r="U766" i="4"/>
  <c r="T766" i="4"/>
  <c r="S766" i="4"/>
  <c r="AA765" i="4"/>
  <c r="Z765" i="4"/>
  <c r="Y765" i="4"/>
  <c r="X765" i="4"/>
  <c r="W765" i="4"/>
  <c r="V765" i="4"/>
  <c r="U765" i="4"/>
  <c r="T765" i="4"/>
  <c r="S765" i="4"/>
  <c r="AA764" i="4"/>
  <c r="Z764" i="4"/>
  <c r="Y764" i="4"/>
  <c r="X764" i="4"/>
  <c r="W764" i="4"/>
  <c r="V764" i="4"/>
  <c r="U764" i="4"/>
  <c r="T764" i="4"/>
  <c r="S764" i="4"/>
  <c r="AA763" i="4"/>
  <c r="Z763" i="4"/>
  <c r="Y763" i="4"/>
  <c r="X763" i="4"/>
  <c r="W763" i="4"/>
  <c r="V763" i="4"/>
  <c r="U763" i="4"/>
  <c r="T763" i="4"/>
  <c r="S763" i="4"/>
  <c r="AA762" i="4"/>
  <c r="Z762" i="4"/>
  <c r="Y762" i="4"/>
  <c r="X762" i="4"/>
  <c r="W762" i="4"/>
  <c r="V762" i="4"/>
  <c r="U762" i="4"/>
  <c r="T762" i="4"/>
  <c r="S762" i="4"/>
  <c r="AA761" i="4"/>
  <c r="Z761" i="4"/>
  <c r="Y761" i="4"/>
  <c r="X761" i="4"/>
  <c r="W761" i="4"/>
  <c r="V761" i="4"/>
  <c r="U761" i="4"/>
  <c r="T761" i="4"/>
  <c r="S761" i="4"/>
  <c r="AA760" i="4"/>
  <c r="Z760" i="4"/>
  <c r="Y760" i="4"/>
  <c r="X760" i="4"/>
  <c r="W760" i="4"/>
  <c r="V760" i="4"/>
  <c r="U760" i="4"/>
  <c r="T760" i="4"/>
  <c r="S760" i="4"/>
  <c r="AA759" i="4"/>
  <c r="Z759" i="4"/>
  <c r="Y759" i="4"/>
  <c r="X759" i="4"/>
  <c r="W759" i="4"/>
  <c r="V759" i="4"/>
  <c r="U759" i="4"/>
  <c r="T759" i="4"/>
  <c r="S759" i="4"/>
  <c r="AA758" i="4"/>
  <c r="Z758" i="4"/>
  <c r="Y758" i="4"/>
  <c r="X758" i="4"/>
  <c r="W758" i="4"/>
  <c r="V758" i="4"/>
  <c r="U758" i="4"/>
  <c r="T758" i="4"/>
  <c r="S758" i="4"/>
  <c r="AA757" i="4"/>
  <c r="Z757" i="4"/>
  <c r="Y757" i="4"/>
  <c r="X757" i="4"/>
  <c r="W757" i="4"/>
  <c r="V757" i="4"/>
  <c r="U757" i="4"/>
  <c r="T757" i="4"/>
  <c r="S757" i="4"/>
  <c r="AA756" i="4"/>
  <c r="Z756" i="4"/>
  <c r="Y756" i="4"/>
  <c r="X756" i="4"/>
  <c r="W756" i="4"/>
  <c r="V756" i="4"/>
  <c r="U756" i="4"/>
  <c r="T756" i="4"/>
  <c r="S756" i="4"/>
  <c r="AA755" i="4"/>
  <c r="Z755" i="4"/>
  <c r="Y755" i="4"/>
  <c r="X755" i="4"/>
  <c r="W755" i="4"/>
  <c r="V755" i="4"/>
  <c r="U755" i="4"/>
  <c r="T755" i="4"/>
  <c r="S755" i="4"/>
  <c r="AA754" i="4"/>
  <c r="Z754" i="4"/>
  <c r="Y754" i="4"/>
  <c r="X754" i="4"/>
  <c r="W754" i="4"/>
  <c r="V754" i="4"/>
  <c r="U754" i="4"/>
  <c r="T754" i="4"/>
  <c r="S754" i="4"/>
  <c r="AA753" i="4"/>
  <c r="Z753" i="4"/>
  <c r="Y753" i="4"/>
  <c r="X753" i="4"/>
  <c r="W753" i="4"/>
  <c r="V753" i="4"/>
  <c r="U753" i="4"/>
  <c r="T753" i="4"/>
  <c r="S753" i="4"/>
  <c r="AA752" i="4"/>
  <c r="Z752" i="4"/>
  <c r="Y752" i="4"/>
  <c r="X752" i="4"/>
  <c r="W752" i="4"/>
  <c r="V752" i="4"/>
  <c r="U752" i="4"/>
  <c r="T752" i="4"/>
  <c r="S752" i="4"/>
  <c r="AA751" i="4"/>
  <c r="Z751" i="4"/>
  <c r="Y751" i="4"/>
  <c r="X751" i="4"/>
  <c r="W751" i="4"/>
  <c r="V751" i="4"/>
  <c r="U751" i="4"/>
  <c r="T751" i="4"/>
  <c r="S751" i="4"/>
  <c r="AA750" i="4"/>
  <c r="Z750" i="4"/>
  <c r="Y750" i="4"/>
  <c r="X750" i="4"/>
  <c r="W750" i="4"/>
  <c r="V750" i="4"/>
  <c r="U750" i="4"/>
  <c r="T750" i="4"/>
  <c r="S750" i="4"/>
  <c r="AA749" i="4"/>
  <c r="Z749" i="4"/>
  <c r="Y749" i="4"/>
  <c r="X749" i="4"/>
  <c r="W749" i="4"/>
  <c r="V749" i="4"/>
  <c r="U749" i="4"/>
  <c r="T749" i="4"/>
  <c r="S749" i="4"/>
  <c r="AA748" i="4"/>
  <c r="Z748" i="4"/>
  <c r="Y748" i="4"/>
  <c r="X748" i="4"/>
  <c r="W748" i="4"/>
  <c r="V748" i="4"/>
  <c r="U748" i="4"/>
  <c r="T748" i="4"/>
  <c r="S748" i="4"/>
  <c r="AA747" i="4"/>
  <c r="Z747" i="4"/>
  <c r="Y747" i="4"/>
  <c r="X747" i="4"/>
  <c r="W747" i="4"/>
  <c r="V747" i="4"/>
  <c r="U747" i="4"/>
  <c r="T747" i="4"/>
  <c r="S747" i="4"/>
  <c r="AA746" i="4"/>
  <c r="Z746" i="4"/>
  <c r="Y746" i="4"/>
  <c r="X746" i="4"/>
  <c r="W746" i="4"/>
  <c r="V746" i="4"/>
  <c r="U746" i="4"/>
  <c r="T746" i="4"/>
  <c r="S746" i="4"/>
  <c r="AA745" i="4"/>
  <c r="Z745" i="4"/>
  <c r="Y745" i="4"/>
  <c r="X745" i="4"/>
  <c r="W745" i="4"/>
  <c r="V745" i="4"/>
  <c r="U745" i="4"/>
  <c r="T745" i="4"/>
  <c r="S745" i="4"/>
  <c r="AA744" i="4"/>
  <c r="Z744" i="4"/>
  <c r="Y744" i="4"/>
  <c r="X744" i="4"/>
  <c r="W744" i="4"/>
  <c r="V744" i="4"/>
  <c r="U744" i="4"/>
  <c r="T744" i="4"/>
  <c r="S744" i="4"/>
  <c r="AA743" i="4"/>
  <c r="Z743" i="4"/>
  <c r="Y743" i="4"/>
  <c r="X743" i="4"/>
  <c r="W743" i="4"/>
  <c r="V743" i="4"/>
  <c r="U743" i="4"/>
  <c r="T743" i="4"/>
  <c r="S743" i="4"/>
  <c r="AA742" i="4"/>
  <c r="Z742" i="4"/>
  <c r="Y742" i="4"/>
  <c r="X742" i="4"/>
  <c r="W742" i="4"/>
  <c r="V742" i="4"/>
  <c r="U742" i="4"/>
  <c r="T742" i="4"/>
  <c r="S742" i="4"/>
  <c r="AA741" i="4"/>
  <c r="Z741" i="4"/>
  <c r="Y741" i="4"/>
  <c r="X741" i="4"/>
  <c r="W741" i="4"/>
  <c r="V741" i="4"/>
  <c r="U741" i="4"/>
  <c r="T741" i="4"/>
  <c r="S741" i="4"/>
  <c r="AA740" i="4"/>
  <c r="Z740" i="4"/>
  <c r="Y740" i="4"/>
  <c r="X740" i="4"/>
  <c r="W740" i="4"/>
  <c r="V740" i="4"/>
  <c r="U740" i="4"/>
  <c r="T740" i="4"/>
  <c r="S740" i="4"/>
  <c r="AA739" i="4"/>
  <c r="Z739" i="4"/>
  <c r="Y739" i="4"/>
  <c r="X739" i="4"/>
  <c r="W739" i="4"/>
  <c r="V739" i="4"/>
  <c r="U739" i="4"/>
  <c r="T739" i="4"/>
  <c r="S739" i="4"/>
  <c r="AA738" i="4"/>
  <c r="Z738" i="4"/>
  <c r="Y738" i="4"/>
  <c r="X738" i="4"/>
  <c r="W738" i="4"/>
  <c r="V738" i="4"/>
  <c r="U738" i="4"/>
  <c r="T738" i="4"/>
  <c r="S738" i="4"/>
  <c r="AA737" i="4"/>
  <c r="Z737" i="4"/>
  <c r="Y737" i="4"/>
  <c r="X737" i="4"/>
  <c r="W737" i="4"/>
  <c r="V737" i="4"/>
  <c r="U737" i="4"/>
  <c r="T737" i="4"/>
  <c r="S737" i="4"/>
  <c r="AA736" i="4"/>
  <c r="Z736" i="4"/>
  <c r="Y736" i="4"/>
  <c r="X736" i="4"/>
  <c r="W736" i="4"/>
  <c r="V736" i="4"/>
  <c r="U736" i="4"/>
  <c r="T736" i="4"/>
  <c r="S736" i="4"/>
  <c r="AA735" i="4"/>
  <c r="Z735" i="4"/>
  <c r="Y735" i="4"/>
  <c r="X735" i="4"/>
  <c r="W735" i="4"/>
  <c r="V735" i="4"/>
  <c r="U735" i="4"/>
  <c r="T735" i="4"/>
  <c r="S735" i="4"/>
  <c r="AA734" i="4"/>
  <c r="Z734" i="4"/>
  <c r="Y734" i="4"/>
  <c r="X734" i="4"/>
  <c r="W734" i="4"/>
  <c r="V734" i="4"/>
  <c r="U734" i="4"/>
  <c r="T734" i="4"/>
  <c r="S734" i="4"/>
  <c r="AA733" i="4"/>
  <c r="Z733" i="4"/>
  <c r="Y733" i="4"/>
  <c r="X733" i="4"/>
  <c r="W733" i="4"/>
  <c r="V733" i="4"/>
  <c r="U733" i="4"/>
  <c r="T733" i="4"/>
  <c r="S733" i="4"/>
  <c r="AA732" i="4"/>
  <c r="Z732" i="4"/>
  <c r="Y732" i="4"/>
  <c r="X732" i="4"/>
  <c r="W732" i="4"/>
  <c r="V732" i="4"/>
  <c r="U732" i="4"/>
  <c r="T732" i="4"/>
  <c r="S732" i="4"/>
  <c r="AA731" i="4"/>
  <c r="Z731" i="4"/>
  <c r="Y731" i="4"/>
  <c r="X731" i="4"/>
  <c r="W731" i="4"/>
  <c r="V731" i="4"/>
  <c r="U731" i="4"/>
  <c r="T731" i="4"/>
  <c r="S731" i="4"/>
  <c r="AA730" i="4"/>
  <c r="Z730" i="4"/>
  <c r="Y730" i="4"/>
  <c r="X730" i="4"/>
  <c r="W730" i="4"/>
  <c r="V730" i="4"/>
  <c r="U730" i="4"/>
  <c r="T730" i="4"/>
  <c r="S730" i="4"/>
  <c r="AA729" i="4"/>
  <c r="Z729" i="4"/>
  <c r="Y729" i="4"/>
  <c r="X729" i="4"/>
  <c r="W729" i="4"/>
  <c r="V729" i="4"/>
  <c r="U729" i="4"/>
  <c r="T729" i="4"/>
  <c r="S729" i="4"/>
  <c r="AA728" i="4"/>
  <c r="Z728" i="4"/>
  <c r="Y728" i="4"/>
  <c r="X728" i="4"/>
  <c r="W728" i="4"/>
  <c r="V728" i="4"/>
  <c r="U728" i="4"/>
  <c r="T728" i="4"/>
  <c r="S728" i="4"/>
  <c r="AA727" i="4"/>
  <c r="Z727" i="4"/>
  <c r="Y727" i="4"/>
  <c r="X727" i="4"/>
  <c r="W727" i="4"/>
  <c r="V727" i="4"/>
  <c r="U727" i="4"/>
  <c r="T727" i="4"/>
  <c r="S727" i="4"/>
  <c r="AA726" i="4"/>
  <c r="Z726" i="4"/>
  <c r="Y726" i="4"/>
  <c r="X726" i="4"/>
  <c r="W726" i="4"/>
  <c r="V726" i="4"/>
  <c r="U726" i="4"/>
  <c r="T726" i="4"/>
  <c r="S726" i="4"/>
  <c r="AA725" i="4"/>
  <c r="Z725" i="4"/>
  <c r="Y725" i="4"/>
  <c r="X725" i="4"/>
  <c r="W725" i="4"/>
  <c r="V725" i="4"/>
  <c r="U725" i="4"/>
  <c r="T725" i="4"/>
  <c r="S725" i="4"/>
  <c r="AA724" i="4"/>
  <c r="Z724" i="4"/>
  <c r="Y724" i="4"/>
  <c r="X724" i="4"/>
  <c r="W724" i="4"/>
  <c r="V724" i="4"/>
  <c r="U724" i="4"/>
  <c r="T724" i="4"/>
  <c r="S724" i="4"/>
  <c r="AA723" i="4"/>
  <c r="Z723" i="4"/>
  <c r="Y723" i="4"/>
  <c r="X723" i="4"/>
  <c r="W723" i="4"/>
  <c r="V723" i="4"/>
  <c r="U723" i="4"/>
  <c r="T723" i="4"/>
  <c r="S723" i="4"/>
  <c r="AA722" i="4"/>
  <c r="Z722" i="4"/>
  <c r="Y722" i="4"/>
  <c r="X722" i="4"/>
  <c r="W722" i="4"/>
  <c r="V722" i="4"/>
  <c r="U722" i="4"/>
  <c r="T722" i="4"/>
  <c r="S722" i="4"/>
  <c r="AA721" i="4"/>
  <c r="Z721" i="4"/>
  <c r="Y721" i="4"/>
  <c r="X721" i="4"/>
  <c r="W721" i="4"/>
  <c r="V721" i="4"/>
  <c r="U721" i="4"/>
  <c r="T721" i="4"/>
  <c r="S721" i="4"/>
  <c r="AA720" i="4"/>
  <c r="Z720" i="4"/>
  <c r="Y720" i="4"/>
  <c r="X720" i="4"/>
  <c r="W720" i="4"/>
  <c r="V720" i="4"/>
  <c r="U720" i="4"/>
  <c r="T720" i="4"/>
  <c r="S720" i="4"/>
  <c r="AA719" i="4"/>
  <c r="Z719" i="4"/>
  <c r="Y719" i="4"/>
  <c r="X719" i="4"/>
  <c r="W719" i="4"/>
  <c r="V719" i="4"/>
  <c r="U719" i="4"/>
  <c r="T719" i="4"/>
  <c r="S719" i="4"/>
  <c r="AA718" i="4"/>
  <c r="Z718" i="4"/>
  <c r="Y718" i="4"/>
  <c r="X718" i="4"/>
  <c r="W718" i="4"/>
  <c r="V718" i="4"/>
  <c r="U718" i="4"/>
  <c r="T718" i="4"/>
  <c r="S718" i="4"/>
  <c r="AA717" i="4"/>
  <c r="Z717" i="4"/>
  <c r="Y717" i="4"/>
  <c r="X717" i="4"/>
  <c r="W717" i="4"/>
  <c r="V717" i="4"/>
  <c r="U717" i="4"/>
  <c r="T717" i="4"/>
  <c r="S717" i="4"/>
  <c r="AA716" i="4"/>
  <c r="Z716" i="4"/>
  <c r="Y716" i="4"/>
  <c r="X716" i="4"/>
  <c r="W716" i="4"/>
  <c r="V716" i="4"/>
  <c r="U716" i="4"/>
  <c r="T716" i="4"/>
  <c r="S716" i="4"/>
  <c r="AA715" i="4"/>
  <c r="Z715" i="4"/>
  <c r="Y715" i="4"/>
  <c r="X715" i="4"/>
  <c r="W715" i="4"/>
  <c r="V715" i="4"/>
  <c r="U715" i="4"/>
  <c r="T715" i="4"/>
  <c r="S715" i="4"/>
  <c r="AA714" i="4"/>
  <c r="Z714" i="4"/>
  <c r="Y714" i="4"/>
  <c r="X714" i="4"/>
  <c r="W714" i="4"/>
  <c r="V714" i="4"/>
  <c r="U714" i="4"/>
  <c r="T714" i="4"/>
  <c r="S714" i="4"/>
  <c r="AA713" i="4"/>
  <c r="Z713" i="4"/>
  <c r="Y713" i="4"/>
  <c r="X713" i="4"/>
  <c r="W713" i="4"/>
  <c r="V713" i="4"/>
  <c r="U713" i="4"/>
  <c r="T713" i="4"/>
  <c r="S713" i="4"/>
  <c r="AA712" i="4"/>
  <c r="Z712" i="4"/>
  <c r="Y712" i="4"/>
  <c r="X712" i="4"/>
  <c r="W712" i="4"/>
  <c r="V712" i="4"/>
  <c r="U712" i="4"/>
  <c r="T712" i="4"/>
  <c r="S712" i="4"/>
  <c r="AA711" i="4"/>
  <c r="Z711" i="4"/>
  <c r="Y711" i="4"/>
  <c r="X711" i="4"/>
  <c r="W711" i="4"/>
  <c r="V711" i="4"/>
  <c r="U711" i="4"/>
  <c r="T711" i="4"/>
  <c r="S711" i="4"/>
  <c r="AA710" i="4"/>
  <c r="Z710" i="4"/>
  <c r="Y710" i="4"/>
  <c r="X710" i="4"/>
  <c r="W710" i="4"/>
  <c r="V710" i="4"/>
  <c r="U710" i="4"/>
  <c r="T710" i="4"/>
  <c r="S710" i="4"/>
  <c r="AA709" i="4"/>
  <c r="Z709" i="4"/>
  <c r="Y709" i="4"/>
  <c r="X709" i="4"/>
  <c r="W709" i="4"/>
  <c r="V709" i="4"/>
  <c r="U709" i="4"/>
  <c r="T709" i="4"/>
  <c r="S709" i="4"/>
  <c r="AA708" i="4"/>
  <c r="Z708" i="4"/>
  <c r="Y708" i="4"/>
  <c r="X708" i="4"/>
  <c r="W708" i="4"/>
  <c r="V708" i="4"/>
  <c r="U708" i="4"/>
  <c r="T708" i="4"/>
  <c r="S708" i="4"/>
  <c r="AA707" i="4"/>
  <c r="Z707" i="4"/>
  <c r="Y707" i="4"/>
  <c r="X707" i="4"/>
  <c r="W707" i="4"/>
  <c r="V707" i="4"/>
  <c r="U707" i="4"/>
  <c r="T707" i="4"/>
  <c r="S707" i="4"/>
  <c r="AA706" i="4"/>
  <c r="Z706" i="4"/>
  <c r="Y706" i="4"/>
  <c r="X706" i="4"/>
  <c r="W706" i="4"/>
  <c r="V706" i="4"/>
  <c r="U706" i="4"/>
  <c r="T706" i="4"/>
  <c r="S706" i="4"/>
  <c r="AA705" i="4"/>
  <c r="Z705" i="4"/>
  <c r="Y705" i="4"/>
  <c r="X705" i="4"/>
  <c r="W705" i="4"/>
  <c r="V705" i="4"/>
  <c r="U705" i="4"/>
  <c r="T705" i="4"/>
  <c r="S705" i="4"/>
  <c r="AA704" i="4"/>
  <c r="Z704" i="4"/>
  <c r="Y704" i="4"/>
  <c r="X704" i="4"/>
  <c r="W704" i="4"/>
  <c r="V704" i="4"/>
  <c r="U704" i="4"/>
  <c r="T704" i="4"/>
  <c r="S704" i="4"/>
  <c r="AA703" i="4"/>
  <c r="Z703" i="4"/>
  <c r="Y703" i="4"/>
  <c r="X703" i="4"/>
  <c r="W703" i="4"/>
  <c r="V703" i="4"/>
  <c r="U703" i="4"/>
  <c r="T703" i="4"/>
  <c r="S703" i="4"/>
  <c r="AA702" i="4"/>
  <c r="Z702" i="4"/>
  <c r="Y702" i="4"/>
  <c r="X702" i="4"/>
  <c r="W702" i="4"/>
  <c r="V702" i="4"/>
  <c r="U702" i="4"/>
  <c r="T702" i="4"/>
  <c r="S702" i="4"/>
  <c r="AA701" i="4"/>
  <c r="Z701" i="4"/>
  <c r="Y701" i="4"/>
  <c r="X701" i="4"/>
  <c r="W701" i="4"/>
  <c r="V701" i="4"/>
  <c r="U701" i="4"/>
  <c r="T701" i="4"/>
  <c r="S701" i="4"/>
  <c r="AA700" i="4"/>
  <c r="Z700" i="4"/>
  <c r="Y700" i="4"/>
  <c r="X700" i="4"/>
  <c r="W700" i="4"/>
  <c r="V700" i="4"/>
  <c r="U700" i="4"/>
  <c r="T700" i="4"/>
  <c r="S700" i="4"/>
  <c r="AA699" i="4"/>
  <c r="Z699" i="4"/>
  <c r="Y699" i="4"/>
  <c r="X699" i="4"/>
  <c r="W699" i="4"/>
  <c r="V699" i="4"/>
  <c r="U699" i="4"/>
  <c r="T699" i="4"/>
  <c r="S699" i="4"/>
  <c r="AA698" i="4"/>
  <c r="Z698" i="4"/>
  <c r="Y698" i="4"/>
  <c r="X698" i="4"/>
  <c r="W698" i="4"/>
  <c r="V698" i="4"/>
  <c r="U698" i="4"/>
  <c r="T698" i="4"/>
  <c r="S698" i="4"/>
  <c r="AA697" i="4"/>
  <c r="Z697" i="4"/>
  <c r="Y697" i="4"/>
  <c r="X697" i="4"/>
  <c r="W697" i="4"/>
  <c r="V697" i="4"/>
  <c r="U697" i="4"/>
  <c r="T697" i="4"/>
  <c r="S697" i="4"/>
  <c r="AA696" i="4"/>
  <c r="Z696" i="4"/>
  <c r="Y696" i="4"/>
  <c r="X696" i="4"/>
  <c r="W696" i="4"/>
  <c r="V696" i="4"/>
  <c r="U696" i="4"/>
  <c r="T696" i="4"/>
  <c r="S696" i="4"/>
  <c r="AA695" i="4"/>
  <c r="Z695" i="4"/>
  <c r="Y695" i="4"/>
  <c r="X695" i="4"/>
  <c r="W695" i="4"/>
  <c r="V695" i="4"/>
  <c r="U695" i="4"/>
  <c r="T695" i="4"/>
  <c r="S695" i="4"/>
  <c r="AA694" i="4"/>
  <c r="Z694" i="4"/>
  <c r="Y694" i="4"/>
  <c r="X694" i="4"/>
  <c r="W694" i="4"/>
  <c r="V694" i="4"/>
  <c r="U694" i="4"/>
  <c r="T694" i="4"/>
  <c r="S694" i="4"/>
  <c r="AA693" i="4"/>
  <c r="Z693" i="4"/>
  <c r="Y693" i="4"/>
  <c r="X693" i="4"/>
  <c r="W693" i="4"/>
  <c r="V693" i="4"/>
  <c r="U693" i="4"/>
  <c r="T693" i="4"/>
  <c r="S693" i="4"/>
  <c r="AA692" i="4"/>
  <c r="Z692" i="4"/>
  <c r="Y692" i="4"/>
  <c r="X692" i="4"/>
  <c r="W692" i="4"/>
  <c r="V692" i="4"/>
  <c r="U692" i="4"/>
  <c r="T692" i="4"/>
  <c r="S692" i="4"/>
  <c r="AA691" i="4"/>
  <c r="Z691" i="4"/>
  <c r="Y691" i="4"/>
  <c r="X691" i="4"/>
  <c r="W691" i="4"/>
  <c r="V691" i="4"/>
  <c r="U691" i="4"/>
  <c r="T691" i="4"/>
  <c r="S691" i="4"/>
  <c r="AA690" i="4"/>
  <c r="Z690" i="4"/>
  <c r="Y690" i="4"/>
  <c r="X690" i="4"/>
  <c r="W690" i="4"/>
  <c r="V690" i="4"/>
  <c r="U690" i="4"/>
  <c r="T690" i="4"/>
  <c r="S690" i="4"/>
  <c r="AA689" i="4"/>
  <c r="Z689" i="4"/>
  <c r="Y689" i="4"/>
  <c r="X689" i="4"/>
  <c r="W689" i="4"/>
  <c r="V689" i="4"/>
  <c r="U689" i="4"/>
  <c r="T689" i="4"/>
  <c r="S689" i="4"/>
  <c r="AA688" i="4"/>
  <c r="Z688" i="4"/>
  <c r="Y688" i="4"/>
  <c r="X688" i="4"/>
  <c r="W688" i="4"/>
  <c r="V688" i="4"/>
  <c r="U688" i="4"/>
  <c r="T688" i="4"/>
  <c r="S688" i="4"/>
  <c r="AA687" i="4"/>
  <c r="Z687" i="4"/>
  <c r="Y687" i="4"/>
  <c r="X687" i="4"/>
  <c r="W687" i="4"/>
  <c r="V687" i="4"/>
  <c r="U687" i="4"/>
  <c r="T687" i="4"/>
  <c r="S687" i="4"/>
  <c r="AA686" i="4"/>
  <c r="Z686" i="4"/>
  <c r="Y686" i="4"/>
  <c r="X686" i="4"/>
  <c r="W686" i="4"/>
  <c r="V686" i="4"/>
  <c r="U686" i="4"/>
  <c r="T686" i="4"/>
  <c r="S686" i="4"/>
  <c r="AA685" i="4"/>
  <c r="Z685" i="4"/>
  <c r="Y685" i="4"/>
  <c r="X685" i="4"/>
  <c r="W685" i="4"/>
  <c r="V685" i="4"/>
  <c r="U685" i="4"/>
  <c r="T685" i="4"/>
  <c r="S685" i="4"/>
  <c r="AA684" i="4"/>
  <c r="Z684" i="4"/>
  <c r="Y684" i="4"/>
  <c r="X684" i="4"/>
  <c r="W684" i="4"/>
  <c r="V684" i="4"/>
  <c r="U684" i="4"/>
  <c r="T684" i="4"/>
  <c r="S684" i="4"/>
  <c r="AA683" i="4"/>
  <c r="Z683" i="4"/>
  <c r="Y683" i="4"/>
  <c r="X683" i="4"/>
  <c r="W683" i="4"/>
  <c r="V683" i="4"/>
  <c r="U683" i="4"/>
  <c r="T683" i="4"/>
  <c r="S683" i="4"/>
  <c r="AA682" i="4"/>
  <c r="Z682" i="4"/>
  <c r="Y682" i="4"/>
  <c r="X682" i="4"/>
  <c r="W682" i="4"/>
  <c r="V682" i="4"/>
  <c r="U682" i="4"/>
  <c r="T682" i="4"/>
  <c r="S682" i="4"/>
  <c r="AA681" i="4"/>
  <c r="Z681" i="4"/>
  <c r="Y681" i="4"/>
  <c r="X681" i="4"/>
  <c r="W681" i="4"/>
  <c r="V681" i="4"/>
  <c r="U681" i="4"/>
  <c r="T681" i="4"/>
  <c r="S681" i="4"/>
  <c r="AA680" i="4"/>
  <c r="Z680" i="4"/>
  <c r="Y680" i="4"/>
  <c r="X680" i="4"/>
  <c r="W680" i="4"/>
  <c r="V680" i="4"/>
  <c r="U680" i="4"/>
  <c r="T680" i="4"/>
  <c r="S680" i="4"/>
  <c r="AA679" i="4"/>
  <c r="Z679" i="4"/>
  <c r="Y679" i="4"/>
  <c r="X679" i="4"/>
  <c r="W679" i="4"/>
  <c r="V679" i="4"/>
  <c r="U679" i="4"/>
  <c r="T679" i="4"/>
  <c r="S679" i="4"/>
  <c r="AA678" i="4"/>
  <c r="Z678" i="4"/>
  <c r="Y678" i="4"/>
  <c r="X678" i="4"/>
  <c r="W678" i="4"/>
  <c r="V678" i="4"/>
  <c r="U678" i="4"/>
  <c r="T678" i="4"/>
  <c r="S678" i="4"/>
  <c r="AA677" i="4"/>
  <c r="Z677" i="4"/>
  <c r="Y677" i="4"/>
  <c r="X677" i="4"/>
  <c r="W677" i="4"/>
  <c r="V677" i="4"/>
  <c r="U677" i="4"/>
  <c r="T677" i="4"/>
  <c r="S677" i="4"/>
  <c r="AA676" i="4"/>
  <c r="Z676" i="4"/>
  <c r="Y676" i="4"/>
  <c r="X676" i="4"/>
  <c r="W676" i="4"/>
  <c r="V676" i="4"/>
  <c r="U676" i="4"/>
  <c r="T676" i="4"/>
  <c r="S676" i="4"/>
  <c r="AA675" i="4"/>
  <c r="Z675" i="4"/>
  <c r="Y675" i="4"/>
  <c r="X675" i="4"/>
  <c r="W675" i="4"/>
  <c r="V675" i="4"/>
  <c r="U675" i="4"/>
  <c r="T675" i="4"/>
  <c r="S675" i="4"/>
  <c r="AA674" i="4"/>
  <c r="Z674" i="4"/>
  <c r="Y674" i="4"/>
  <c r="X674" i="4"/>
  <c r="W674" i="4"/>
  <c r="V674" i="4"/>
  <c r="U674" i="4"/>
  <c r="T674" i="4"/>
  <c r="S674" i="4"/>
  <c r="AA673" i="4"/>
  <c r="Z673" i="4"/>
  <c r="Y673" i="4"/>
  <c r="X673" i="4"/>
  <c r="W673" i="4"/>
  <c r="V673" i="4"/>
  <c r="U673" i="4"/>
  <c r="T673" i="4"/>
  <c r="S673" i="4"/>
  <c r="AA672" i="4"/>
  <c r="Z672" i="4"/>
  <c r="Y672" i="4"/>
  <c r="X672" i="4"/>
  <c r="W672" i="4"/>
  <c r="V672" i="4"/>
  <c r="U672" i="4"/>
  <c r="T672" i="4"/>
  <c r="S672" i="4"/>
  <c r="AA671" i="4"/>
  <c r="Z671" i="4"/>
  <c r="Y671" i="4"/>
  <c r="X671" i="4"/>
  <c r="W671" i="4"/>
  <c r="V671" i="4"/>
  <c r="U671" i="4"/>
  <c r="T671" i="4"/>
  <c r="S671" i="4"/>
  <c r="AA670" i="4"/>
  <c r="Z670" i="4"/>
  <c r="Y670" i="4"/>
  <c r="X670" i="4"/>
  <c r="W670" i="4"/>
  <c r="V670" i="4"/>
  <c r="U670" i="4"/>
  <c r="T670" i="4"/>
  <c r="S670" i="4"/>
  <c r="AA669" i="4"/>
  <c r="Z669" i="4"/>
  <c r="Y669" i="4"/>
  <c r="X669" i="4"/>
  <c r="W669" i="4"/>
  <c r="V669" i="4"/>
  <c r="U669" i="4"/>
  <c r="T669" i="4"/>
  <c r="S669" i="4"/>
  <c r="AA668" i="4"/>
  <c r="Z668" i="4"/>
  <c r="Y668" i="4"/>
  <c r="X668" i="4"/>
  <c r="W668" i="4"/>
  <c r="V668" i="4"/>
  <c r="U668" i="4"/>
  <c r="T668" i="4"/>
  <c r="S668" i="4"/>
  <c r="AA667" i="4"/>
  <c r="Z667" i="4"/>
  <c r="Y667" i="4"/>
  <c r="X667" i="4"/>
  <c r="W667" i="4"/>
  <c r="V667" i="4"/>
  <c r="U667" i="4"/>
  <c r="T667" i="4"/>
  <c r="S667" i="4"/>
  <c r="AA666" i="4"/>
  <c r="Z666" i="4"/>
  <c r="Y666" i="4"/>
  <c r="X666" i="4"/>
  <c r="W666" i="4"/>
  <c r="V666" i="4"/>
  <c r="U666" i="4"/>
  <c r="T666" i="4"/>
  <c r="S666" i="4"/>
  <c r="AA665" i="4"/>
  <c r="Z665" i="4"/>
  <c r="Y665" i="4"/>
  <c r="X665" i="4"/>
  <c r="W665" i="4"/>
  <c r="V665" i="4"/>
  <c r="U665" i="4"/>
  <c r="T665" i="4"/>
  <c r="S665" i="4"/>
  <c r="AA664" i="4"/>
  <c r="Z664" i="4"/>
  <c r="Y664" i="4"/>
  <c r="X664" i="4"/>
  <c r="W664" i="4"/>
  <c r="V664" i="4"/>
  <c r="U664" i="4"/>
  <c r="T664" i="4"/>
  <c r="S664" i="4"/>
  <c r="AA663" i="4"/>
  <c r="Z663" i="4"/>
  <c r="Y663" i="4"/>
  <c r="X663" i="4"/>
  <c r="W663" i="4"/>
  <c r="V663" i="4"/>
  <c r="U663" i="4"/>
  <c r="T663" i="4"/>
  <c r="S663" i="4"/>
  <c r="AA662" i="4"/>
  <c r="Z662" i="4"/>
  <c r="Y662" i="4"/>
  <c r="X662" i="4"/>
  <c r="W662" i="4"/>
  <c r="V662" i="4"/>
  <c r="U662" i="4"/>
  <c r="T662" i="4"/>
  <c r="S662" i="4"/>
  <c r="AA661" i="4"/>
  <c r="Z661" i="4"/>
  <c r="Y661" i="4"/>
  <c r="X661" i="4"/>
  <c r="W661" i="4"/>
  <c r="V661" i="4"/>
  <c r="U661" i="4"/>
  <c r="T661" i="4"/>
  <c r="S661" i="4"/>
  <c r="AA660" i="4"/>
  <c r="Z660" i="4"/>
  <c r="Y660" i="4"/>
  <c r="X660" i="4"/>
  <c r="W660" i="4"/>
  <c r="V660" i="4"/>
  <c r="U660" i="4"/>
  <c r="T660" i="4"/>
  <c r="S660" i="4"/>
  <c r="AA659" i="4"/>
  <c r="Z659" i="4"/>
  <c r="Y659" i="4"/>
  <c r="X659" i="4"/>
  <c r="W659" i="4"/>
  <c r="V659" i="4"/>
  <c r="U659" i="4"/>
  <c r="T659" i="4"/>
  <c r="S659" i="4"/>
  <c r="AA658" i="4"/>
  <c r="Z658" i="4"/>
  <c r="Y658" i="4"/>
  <c r="X658" i="4"/>
  <c r="W658" i="4"/>
  <c r="V658" i="4"/>
  <c r="U658" i="4"/>
  <c r="T658" i="4"/>
  <c r="S658" i="4"/>
  <c r="AA657" i="4"/>
  <c r="Z657" i="4"/>
  <c r="Y657" i="4"/>
  <c r="X657" i="4"/>
  <c r="W657" i="4"/>
  <c r="V657" i="4"/>
  <c r="U657" i="4"/>
  <c r="T657" i="4"/>
  <c r="S657" i="4"/>
  <c r="AA656" i="4"/>
  <c r="Z656" i="4"/>
  <c r="Y656" i="4"/>
  <c r="X656" i="4"/>
  <c r="W656" i="4"/>
  <c r="V656" i="4"/>
  <c r="U656" i="4"/>
  <c r="T656" i="4"/>
  <c r="S656" i="4"/>
  <c r="AA655" i="4"/>
  <c r="Z655" i="4"/>
  <c r="Y655" i="4"/>
  <c r="X655" i="4"/>
  <c r="W655" i="4"/>
  <c r="V655" i="4"/>
  <c r="U655" i="4"/>
  <c r="T655" i="4"/>
  <c r="S655" i="4"/>
  <c r="AA654" i="4"/>
  <c r="Z654" i="4"/>
  <c r="Y654" i="4"/>
  <c r="X654" i="4"/>
  <c r="W654" i="4"/>
  <c r="V654" i="4"/>
  <c r="U654" i="4"/>
  <c r="T654" i="4"/>
  <c r="S654" i="4"/>
  <c r="AA653" i="4"/>
  <c r="Z653" i="4"/>
  <c r="Y653" i="4"/>
  <c r="X653" i="4"/>
  <c r="W653" i="4"/>
  <c r="V653" i="4"/>
  <c r="U653" i="4"/>
  <c r="T653" i="4"/>
  <c r="S653" i="4"/>
  <c r="AA652" i="4"/>
  <c r="Z652" i="4"/>
  <c r="Y652" i="4"/>
  <c r="X652" i="4"/>
  <c r="W652" i="4"/>
  <c r="V652" i="4"/>
  <c r="U652" i="4"/>
  <c r="T652" i="4"/>
  <c r="S652" i="4"/>
  <c r="AA651" i="4"/>
  <c r="Z651" i="4"/>
  <c r="Y651" i="4"/>
  <c r="X651" i="4"/>
  <c r="W651" i="4"/>
  <c r="V651" i="4"/>
  <c r="U651" i="4"/>
  <c r="T651" i="4"/>
  <c r="S651" i="4"/>
  <c r="AA650" i="4"/>
  <c r="Z650" i="4"/>
  <c r="Y650" i="4"/>
  <c r="X650" i="4"/>
  <c r="W650" i="4"/>
  <c r="V650" i="4"/>
  <c r="U650" i="4"/>
  <c r="T650" i="4"/>
  <c r="S650" i="4"/>
  <c r="AA649" i="4"/>
  <c r="Z649" i="4"/>
  <c r="Y649" i="4"/>
  <c r="X649" i="4"/>
  <c r="W649" i="4"/>
  <c r="V649" i="4"/>
  <c r="U649" i="4"/>
  <c r="T649" i="4"/>
  <c r="S649" i="4"/>
  <c r="AA648" i="4"/>
  <c r="Z648" i="4"/>
  <c r="Y648" i="4"/>
  <c r="X648" i="4"/>
  <c r="W648" i="4"/>
  <c r="V648" i="4"/>
  <c r="U648" i="4"/>
  <c r="T648" i="4"/>
  <c r="S648" i="4"/>
  <c r="AA647" i="4"/>
  <c r="Z647" i="4"/>
  <c r="Y647" i="4"/>
  <c r="X647" i="4"/>
  <c r="W647" i="4"/>
  <c r="V647" i="4"/>
  <c r="U647" i="4"/>
  <c r="T647" i="4"/>
  <c r="S647" i="4"/>
  <c r="AA646" i="4"/>
  <c r="Z646" i="4"/>
  <c r="Y646" i="4"/>
  <c r="X646" i="4"/>
  <c r="W646" i="4"/>
  <c r="V646" i="4"/>
  <c r="U646" i="4"/>
  <c r="T646" i="4"/>
  <c r="S646" i="4"/>
  <c r="AA645" i="4"/>
  <c r="Z645" i="4"/>
  <c r="Y645" i="4"/>
  <c r="X645" i="4"/>
  <c r="W645" i="4"/>
  <c r="V645" i="4"/>
  <c r="U645" i="4"/>
  <c r="T645" i="4"/>
  <c r="S645" i="4"/>
  <c r="AA644" i="4"/>
  <c r="Z644" i="4"/>
  <c r="Y644" i="4"/>
  <c r="X644" i="4"/>
  <c r="W644" i="4"/>
  <c r="V644" i="4"/>
  <c r="U644" i="4"/>
  <c r="T644" i="4"/>
  <c r="S644" i="4"/>
  <c r="AA643" i="4"/>
  <c r="Z643" i="4"/>
  <c r="Y643" i="4"/>
  <c r="X643" i="4"/>
  <c r="W643" i="4"/>
  <c r="V643" i="4"/>
  <c r="U643" i="4"/>
  <c r="T643" i="4"/>
  <c r="S643" i="4"/>
  <c r="AA642" i="4"/>
  <c r="Z642" i="4"/>
  <c r="Y642" i="4"/>
  <c r="X642" i="4"/>
  <c r="W642" i="4"/>
  <c r="V642" i="4"/>
  <c r="U642" i="4"/>
  <c r="T642" i="4"/>
  <c r="S642" i="4"/>
  <c r="AA641" i="4"/>
  <c r="Z641" i="4"/>
  <c r="Y641" i="4"/>
  <c r="X641" i="4"/>
  <c r="W641" i="4"/>
  <c r="V641" i="4"/>
  <c r="U641" i="4"/>
  <c r="T641" i="4"/>
  <c r="S641" i="4"/>
  <c r="AA640" i="4"/>
  <c r="Z640" i="4"/>
  <c r="Y640" i="4"/>
  <c r="X640" i="4"/>
  <c r="W640" i="4"/>
  <c r="V640" i="4"/>
  <c r="U640" i="4"/>
  <c r="T640" i="4"/>
  <c r="S640" i="4"/>
  <c r="AA639" i="4"/>
  <c r="Z639" i="4"/>
  <c r="Y639" i="4"/>
  <c r="X639" i="4"/>
  <c r="W639" i="4"/>
  <c r="V639" i="4"/>
  <c r="U639" i="4"/>
  <c r="T639" i="4"/>
  <c r="S639" i="4"/>
  <c r="AA638" i="4"/>
  <c r="Z638" i="4"/>
  <c r="Y638" i="4"/>
  <c r="X638" i="4"/>
  <c r="W638" i="4"/>
  <c r="V638" i="4"/>
  <c r="U638" i="4"/>
  <c r="T638" i="4"/>
  <c r="S638" i="4"/>
  <c r="AA637" i="4"/>
  <c r="Z637" i="4"/>
  <c r="Y637" i="4"/>
  <c r="X637" i="4"/>
  <c r="W637" i="4"/>
  <c r="V637" i="4"/>
  <c r="U637" i="4"/>
  <c r="T637" i="4"/>
  <c r="S637" i="4"/>
  <c r="AA636" i="4"/>
  <c r="Z636" i="4"/>
  <c r="Y636" i="4"/>
  <c r="X636" i="4"/>
  <c r="W636" i="4"/>
  <c r="V636" i="4"/>
  <c r="U636" i="4"/>
  <c r="T636" i="4"/>
  <c r="S636" i="4"/>
  <c r="AA635" i="4"/>
  <c r="Z635" i="4"/>
  <c r="Y635" i="4"/>
  <c r="X635" i="4"/>
  <c r="W635" i="4"/>
  <c r="V635" i="4"/>
  <c r="U635" i="4"/>
  <c r="T635" i="4"/>
  <c r="S635" i="4"/>
  <c r="AA634" i="4"/>
  <c r="Z634" i="4"/>
  <c r="Y634" i="4"/>
  <c r="X634" i="4"/>
  <c r="W634" i="4"/>
  <c r="V634" i="4"/>
  <c r="U634" i="4"/>
  <c r="T634" i="4"/>
  <c r="S634" i="4"/>
  <c r="AA633" i="4"/>
  <c r="Z633" i="4"/>
  <c r="Y633" i="4"/>
  <c r="X633" i="4"/>
  <c r="W633" i="4"/>
  <c r="V633" i="4"/>
  <c r="U633" i="4"/>
  <c r="T633" i="4"/>
  <c r="S633" i="4"/>
  <c r="AA632" i="4"/>
  <c r="Z632" i="4"/>
  <c r="Y632" i="4"/>
  <c r="X632" i="4"/>
  <c r="W632" i="4"/>
  <c r="V632" i="4"/>
  <c r="U632" i="4"/>
  <c r="T632" i="4"/>
  <c r="S632" i="4"/>
  <c r="AA631" i="4"/>
  <c r="Z631" i="4"/>
  <c r="Y631" i="4"/>
  <c r="X631" i="4"/>
  <c r="W631" i="4"/>
  <c r="V631" i="4"/>
  <c r="U631" i="4"/>
  <c r="T631" i="4"/>
  <c r="S631" i="4"/>
  <c r="AA630" i="4"/>
  <c r="Z630" i="4"/>
  <c r="Y630" i="4"/>
  <c r="X630" i="4"/>
  <c r="W630" i="4"/>
  <c r="V630" i="4"/>
  <c r="U630" i="4"/>
  <c r="T630" i="4"/>
  <c r="S630" i="4"/>
  <c r="AA629" i="4"/>
  <c r="Z629" i="4"/>
  <c r="Y629" i="4"/>
  <c r="X629" i="4"/>
  <c r="W629" i="4"/>
  <c r="V629" i="4"/>
  <c r="U629" i="4"/>
  <c r="T629" i="4"/>
  <c r="S629" i="4"/>
  <c r="AA628" i="4"/>
  <c r="Z628" i="4"/>
  <c r="Y628" i="4"/>
  <c r="X628" i="4"/>
  <c r="W628" i="4"/>
  <c r="V628" i="4"/>
  <c r="U628" i="4"/>
  <c r="T628" i="4"/>
  <c r="S628" i="4"/>
  <c r="AA627" i="4"/>
  <c r="Z627" i="4"/>
  <c r="Y627" i="4"/>
  <c r="X627" i="4"/>
  <c r="W627" i="4"/>
  <c r="V627" i="4"/>
  <c r="U627" i="4"/>
  <c r="T627" i="4"/>
  <c r="S627" i="4"/>
  <c r="AA626" i="4"/>
  <c r="Z626" i="4"/>
  <c r="Y626" i="4"/>
  <c r="X626" i="4"/>
  <c r="W626" i="4"/>
  <c r="V626" i="4"/>
  <c r="U626" i="4"/>
  <c r="T626" i="4"/>
  <c r="S626" i="4"/>
  <c r="AA625" i="4"/>
  <c r="Z625" i="4"/>
  <c r="Y625" i="4"/>
  <c r="X625" i="4"/>
  <c r="W625" i="4"/>
  <c r="V625" i="4"/>
  <c r="U625" i="4"/>
  <c r="T625" i="4"/>
  <c r="S625" i="4"/>
  <c r="AA624" i="4"/>
  <c r="Z624" i="4"/>
  <c r="Y624" i="4"/>
  <c r="X624" i="4"/>
  <c r="W624" i="4"/>
  <c r="V624" i="4"/>
  <c r="U624" i="4"/>
  <c r="T624" i="4"/>
  <c r="S624" i="4"/>
  <c r="AA623" i="4"/>
  <c r="Z623" i="4"/>
  <c r="Y623" i="4"/>
  <c r="X623" i="4"/>
  <c r="W623" i="4"/>
  <c r="V623" i="4"/>
  <c r="U623" i="4"/>
  <c r="T623" i="4"/>
  <c r="S623" i="4"/>
  <c r="AA622" i="4"/>
  <c r="Z622" i="4"/>
  <c r="Y622" i="4"/>
  <c r="X622" i="4"/>
  <c r="W622" i="4"/>
  <c r="V622" i="4"/>
  <c r="U622" i="4"/>
  <c r="T622" i="4"/>
  <c r="S622" i="4"/>
  <c r="AA621" i="4"/>
  <c r="Z621" i="4"/>
  <c r="Y621" i="4"/>
  <c r="X621" i="4"/>
  <c r="W621" i="4"/>
  <c r="V621" i="4"/>
  <c r="U621" i="4"/>
  <c r="T621" i="4"/>
  <c r="S621" i="4"/>
  <c r="AA620" i="4"/>
  <c r="Z620" i="4"/>
  <c r="Y620" i="4"/>
  <c r="X620" i="4"/>
  <c r="W620" i="4"/>
  <c r="V620" i="4"/>
  <c r="U620" i="4"/>
  <c r="T620" i="4"/>
  <c r="S620" i="4"/>
  <c r="AA619" i="4"/>
  <c r="Z619" i="4"/>
  <c r="Y619" i="4"/>
  <c r="X619" i="4"/>
  <c r="W619" i="4"/>
  <c r="V619" i="4"/>
  <c r="U619" i="4"/>
  <c r="T619" i="4"/>
  <c r="S619" i="4"/>
  <c r="AA618" i="4"/>
  <c r="Z618" i="4"/>
  <c r="Y618" i="4"/>
  <c r="X618" i="4"/>
  <c r="W618" i="4"/>
  <c r="V618" i="4"/>
  <c r="U618" i="4"/>
  <c r="T618" i="4"/>
  <c r="S618" i="4"/>
  <c r="AA617" i="4"/>
  <c r="Z617" i="4"/>
  <c r="Y617" i="4"/>
  <c r="X617" i="4"/>
  <c r="W617" i="4"/>
  <c r="V617" i="4"/>
  <c r="U617" i="4"/>
  <c r="T617" i="4"/>
  <c r="S617" i="4"/>
  <c r="AA616" i="4"/>
  <c r="Z616" i="4"/>
  <c r="Y616" i="4"/>
  <c r="X616" i="4"/>
  <c r="W616" i="4"/>
  <c r="V616" i="4"/>
  <c r="U616" i="4"/>
  <c r="T616" i="4"/>
  <c r="S616" i="4"/>
  <c r="AA615" i="4"/>
  <c r="Z615" i="4"/>
  <c r="Y615" i="4"/>
  <c r="X615" i="4"/>
  <c r="W615" i="4"/>
  <c r="V615" i="4"/>
  <c r="U615" i="4"/>
  <c r="T615" i="4"/>
  <c r="S615" i="4"/>
  <c r="AA614" i="4"/>
  <c r="Z614" i="4"/>
  <c r="Y614" i="4"/>
  <c r="X614" i="4"/>
  <c r="W614" i="4"/>
  <c r="V614" i="4"/>
  <c r="U614" i="4"/>
  <c r="T614" i="4"/>
  <c r="S614" i="4"/>
  <c r="AA613" i="4"/>
  <c r="Z613" i="4"/>
  <c r="Y613" i="4"/>
  <c r="X613" i="4"/>
  <c r="W613" i="4"/>
  <c r="V613" i="4"/>
  <c r="U613" i="4"/>
  <c r="T613" i="4"/>
  <c r="S613" i="4"/>
  <c r="AA612" i="4"/>
  <c r="Z612" i="4"/>
  <c r="Y612" i="4"/>
  <c r="X612" i="4"/>
  <c r="W612" i="4"/>
  <c r="V612" i="4"/>
  <c r="U612" i="4"/>
  <c r="T612" i="4"/>
  <c r="S612" i="4"/>
  <c r="AA611" i="4"/>
  <c r="Z611" i="4"/>
  <c r="Y611" i="4"/>
  <c r="X611" i="4"/>
  <c r="W611" i="4"/>
  <c r="V611" i="4"/>
  <c r="U611" i="4"/>
  <c r="T611" i="4"/>
  <c r="S611" i="4"/>
  <c r="AA610" i="4"/>
  <c r="Z610" i="4"/>
  <c r="Y610" i="4"/>
  <c r="X610" i="4"/>
  <c r="W610" i="4"/>
  <c r="V610" i="4"/>
  <c r="U610" i="4"/>
  <c r="T610" i="4"/>
  <c r="S610" i="4"/>
  <c r="AA609" i="4"/>
  <c r="Z609" i="4"/>
  <c r="Y609" i="4"/>
  <c r="X609" i="4"/>
  <c r="W609" i="4"/>
  <c r="V609" i="4"/>
  <c r="U609" i="4"/>
  <c r="T609" i="4"/>
  <c r="S609" i="4"/>
  <c r="AA608" i="4"/>
  <c r="Z608" i="4"/>
  <c r="Y608" i="4"/>
  <c r="X608" i="4"/>
  <c r="W608" i="4"/>
  <c r="V608" i="4"/>
  <c r="U608" i="4"/>
  <c r="T608" i="4"/>
  <c r="S608" i="4"/>
  <c r="AA607" i="4"/>
  <c r="Z607" i="4"/>
  <c r="Y607" i="4"/>
  <c r="X607" i="4"/>
  <c r="W607" i="4"/>
  <c r="V607" i="4"/>
  <c r="U607" i="4"/>
  <c r="T607" i="4"/>
  <c r="S607" i="4"/>
  <c r="AA606" i="4"/>
  <c r="Z606" i="4"/>
  <c r="Y606" i="4"/>
  <c r="X606" i="4"/>
  <c r="W606" i="4"/>
  <c r="V606" i="4"/>
  <c r="U606" i="4"/>
  <c r="T606" i="4"/>
  <c r="S606" i="4"/>
  <c r="AA605" i="4"/>
  <c r="Z605" i="4"/>
  <c r="Y605" i="4"/>
  <c r="X605" i="4"/>
  <c r="W605" i="4"/>
  <c r="V605" i="4"/>
  <c r="U605" i="4"/>
  <c r="T605" i="4"/>
  <c r="S605" i="4"/>
  <c r="AA604" i="4"/>
  <c r="Z604" i="4"/>
  <c r="Y604" i="4"/>
  <c r="X604" i="4"/>
  <c r="W604" i="4"/>
  <c r="V604" i="4"/>
  <c r="U604" i="4"/>
  <c r="T604" i="4"/>
  <c r="S604" i="4"/>
  <c r="AA603" i="4"/>
  <c r="Z603" i="4"/>
  <c r="Y603" i="4"/>
  <c r="X603" i="4"/>
  <c r="W603" i="4"/>
  <c r="V603" i="4"/>
  <c r="U603" i="4"/>
  <c r="T603" i="4"/>
  <c r="S603" i="4"/>
  <c r="AA602" i="4"/>
  <c r="Z602" i="4"/>
  <c r="Y602" i="4"/>
  <c r="X602" i="4"/>
  <c r="W602" i="4"/>
  <c r="V602" i="4"/>
  <c r="U602" i="4"/>
  <c r="T602" i="4"/>
  <c r="S602" i="4"/>
  <c r="AA601" i="4"/>
  <c r="Z601" i="4"/>
  <c r="Y601" i="4"/>
  <c r="X601" i="4"/>
  <c r="W601" i="4"/>
  <c r="V601" i="4"/>
  <c r="U601" i="4"/>
  <c r="T601" i="4"/>
  <c r="S601" i="4"/>
  <c r="AA600" i="4"/>
  <c r="Z600" i="4"/>
  <c r="Y600" i="4"/>
  <c r="X600" i="4"/>
  <c r="W600" i="4"/>
  <c r="V600" i="4"/>
  <c r="U600" i="4"/>
  <c r="T600" i="4"/>
  <c r="S600" i="4"/>
  <c r="AA599" i="4"/>
  <c r="Z599" i="4"/>
  <c r="Y599" i="4"/>
  <c r="X599" i="4"/>
  <c r="W599" i="4"/>
  <c r="V599" i="4"/>
  <c r="U599" i="4"/>
  <c r="T599" i="4"/>
  <c r="S599" i="4"/>
  <c r="AA598" i="4"/>
  <c r="Z598" i="4"/>
  <c r="Y598" i="4"/>
  <c r="X598" i="4"/>
  <c r="W598" i="4"/>
  <c r="V598" i="4"/>
  <c r="U598" i="4"/>
  <c r="T598" i="4"/>
  <c r="S598" i="4"/>
  <c r="AA597" i="4"/>
  <c r="Z597" i="4"/>
  <c r="Y597" i="4"/>
  <c r="X597" i="4"/>
  <c r="W597" i="4"/>
  <c r="V597" i="4"/>
  <c r="U597" i="4"/>
  <c r="T597" i="4"/>
  <c r="S597" i="4"/>
  <c r="AA596" i="4"/>
  <c r="Z596" i="4"/>
  <c r="Y596" i="4"/>
  <c r="X596" i="4"/>
  <c r="W596" i="4"/>
  <c r="V596" i="4"/>
  <c r="U596" i="4"/>
  <c r="T596" i="4"/>
  <c r="S596" i="4"/>
  <c r="AA595" i="4"/>
  <c r="Z595" i="4"/>
  <c r="Y595" i="4"/>
  <c r="X595" i="4"/>
  <c r="W595" i="4"/>
  <c r="V595" i="4"/>
  <c r="U595" i="4"/>
  <c r="T595" i="4"/>
  <c r="S595" i="4"/>
  <c r="AA594" i="4"/>
  <c r="Z594" i="4"/>
  <c r="Y594" i="4"/>
  <c r="X594" i="4"/>
  <c r="W594" i="4"/>
  <c r="V594" i="4"/>
  <c r="U594" i="4"/>
  <c r="T594" i="4"/>
  <c r="S594" i="4"/>
  <c r="AA593" i="4"/>
  <c r="Z593" i="4"/>
  <c r="Y593" i="4"/>
  <c r="X593" i="4"/>
  <c r="W593" i="4"/>
  <c r="V593" i="4"/>
  <c r="U593" i="4"/>
  <c r="T593" i="4"/>
  <c r="S593" i="4"/>
  <c r="AA592" i="4"/>
  <c r="Z592" i="4"/>
  <c r="Y592" i="4"/>
  <c r="X592" i="4"/>
  <c r="W592" i="4"/>
  <c r="V592" i="4"/>
  <c r="U592" i="4"/>
  <c r="T592" i="4"/>
  <c r="S592" i="4"/>
  <c r="AA591" i="4"/>
  <c r="Z591" i="4"/>
  <c r="Y591" i="4"/>
  <c r="X591" i="4"/>
  <c r="W591" i="4"/>
  <c r="V591" i="4"/>
  <c r="U591" i="4"/>
  <c r="T591" i="4"/>
  <c r="S591" i="4"/>
  <c r="AA590" i="4"/>
  <c r="Z590" i="4"/>
  <c r="Y590" i="4"/>
  <c r="X590" i="4"/>
  <c r="W590" i="4"/>
  <c r="V590" i="4"/>
  <c r="U590" i="4"/>
  <c r="T590" i="4"/>
  <c r="S590" i="4"/>
  <c r="AA589" i="4"/>
  <c r="Z589" i="4"/>
  <c r="Y589" i="4"/>
  <c r="X589" i="4"/>
  <c r="W589" i="4"/>
  <c r="V589" i="4"/>
  <c r="U589" i="4"/>
  <c r="T589" i="4"/>
  <c r="S589" i="4"/>
  <c r="AA588" i="4"/>
  <c r="Z588" i="4"/>
  <c r="Y588" i="4"/>
  <c r="X588" i="4"/>
  <c r="W588" i="4"/>
  <c r="V588" i="4"/>
  <c r="U588" i="4"/>
  <c r="T588" i="4"/>
  <c r="S588" i="4"/>
  <c r="AA587" i="4"/>
  <c r="Z587" i="4"/>
  <c r="Y587" i="4"/>
  <c r="X587" i="4"/>
  <c r="W587" i="4"/>
  <c r="V587" i="4"/>
  <c r="U587" i="4"/>
  <c r="T587" i="4"/>
  <c r="S587" i="4"/>
  <c r="AA586" i="4"/>
  <c r="Z586" i="4"/>
  <c r="Y586" i="4"/>
  <c r="X586" i="4"/>
  <c r="W586" i="4"/>
  <c r="V586" i="4"/>
  <c r="U586" i="4"/>
  <c r="T586" i="4"/>
  <c r="S586" i="4"/>
  <c r="AA585" i="4"/>
  <c r="Z585" i="4"/>
  <c r="Y585" i="4"/>
  <c r="X585" i="4"/>
  <c r="W585" i="4"/>
  <c r="V585" i="4"/>
  <c r="U585" i="4"/>
  <c r="T585" i="4"/>
  <c r="S585" i="4"/>
  <c r="AA584" i="4"/>
  <c r="Z584" i="4"/>
  <c r="Y584" i="4"/>
  <c r="X584" i="4"/>
  <c r="W584" i="4"/>
  <c r="V584" i="4"/>
  <c r="U584" i="4"/>
  <c r="T584" i="4"/>
  <c r="S584" i="4"/>
  <c r="AA583" i="4"/>
  <c r="Z583" i="4"/>
  <c r="Y583" i="4"/>
  <c r="X583" i="4"/>
  <c r="W583" i="4"/>
  <c r="V583" i="4"/>
  <c r="U583" i="4"/>
  <c r="T583" i="4"/>
  <c r="S583" i="4"/>
  <c r="AA582" i="4"/>
  <c r="Z582" i="4"/>
  <c r="Y582" i="4"/>
  <c r="X582" i="4"/>
  <c r="W582" i="4"/>
  <c r="V582" i="4"/>
  <c r="U582" i="4"/>
  <c r="T582" i="4"/>
  <c r="S582" i="4"/>
  <c r="AA581" i="4"/>
  <c r="Z581" i="4"/>
  <c r="Y581" i="4"/>
  <c r="X581" i="4"/>
  <c r="W581" i="4"/>
  <c r="V581" i="4"/>
  <c r="U581" i="4"/>
  <c r="T581" i="4"/>
  <c r="S581" i="4"/>
  <c r="AA580" i="4"/>
  <c r="Z580" i="4"/>
  <c r="Y580" i="4"/>
  <c r="X580" i="4"/>
  <c r="W580" i="4"/>
  <c r="V580" i="4"/>
  <c r="U580" i="4"/>
  <c r="T580" i="4"/>
  <c r="S580" i="4"/>
  <c r="AA579" i="4"/>
  <c r="Z579" i="4"/>
  <c r="Y579" i="4"/>
  <c r="X579" i="4"/>
  <c r="W579" i="4"/>
  <c r="V579" i="4"/>
  <c r="U579" i="4"/>
  <c r="T579" i="4"/>
  <c r="S579" i="4"/>
  <c r="AA578" i="4"/>
  <c r="Z578" i="4"/>
  <c r="Y578" i="4"/>
  <c r="X578" i="4"/>
  <c r="W578" i="4"/>
  <c r="V578" i="4"/>
  <c r="U578" i="4"/>
  <c r="T578" i="4"/>
  <c r="S578" i="4"/>
  <c r="AA577" i="4"/>
  <c r="Z577" i="4"/>
  <c r="Y577" i="4"/>
  <c r="X577" i="4"/>
  <c r="W577" i="4"/>
  <c r="V577" i="4"/>
  <c r="U577" i="4"/>
  <c r="T577" i="4"/>
  <c r="S577" i="4"/>
  <c r="AA576" i="4"/>
  <c r="Z576" i="4"/>
  <c r="Y576" i="4"/>
  <c r="X576" i="4"/>
  <c r="W576" i="4"/>
  <c r="V576" i="4"/>
  <c r="U576" i="4"/>
  <c r="T576" i="4"/>
  <c r="S576" i="4"/>
  <c r="AA575" i="4"/>
  <c r="Z575" i="4"/>
  <c r="Y575" i="4"/>
  <c r="X575" i="4"/>
  <c r="W575" i="4"/>
  <c r="V575" i="4"/>
  <c r="U575" i="4"/>
  <c r="T575" i="4"/>
  <c r="S575" i="4"/>
  <c r="AA574" i="4"/>
  <c r="Z574" i="4"/>
  <c r="Y574" i="4"/>
  <c r="X574" i="4"/>
  <c r="W574" i="4"/>
  <c r="V574" i="4"/>
  <c r="U574" i="4"/>
  <c r="T574" i="4"/>
  <c r="S574" i="4"/>
  <c r="AA573" i="4"/>
  <c r="Z573" i="4"/>
  <c r="Y573" i="4"/>
  <c r="X573" i="4"/>
  <c r="W573" i="4"/>
  <c r="V573" i="4"/>
  <c r="U573" i="4"/>
  <c r="T573" i="4"/>
  <c r="S573" i="4"/>
  <c r="AA572" i="4"/>
  <c r="Z572" i="4"/>
  <c r="Y572" i="4"/>
  <c r="X572" i="4"/>
  <c r="W572" i="4"/>
  <c r="V572" i="4"/>
  <c r="U572" i="4"/>
  <c r="T572" i="4"/>
  <c r="S572" i="4"/>
  <c r="AA571" i="4"/>
  <c r="Z571" i="4"/>
  <c r="Y571" i="4"/>
  <c r="X571" i="4"/>
  <c r="W571" i="4"/>
  <c r="V571" i="4"/>
  <c r="U571" i="4"/>
  <c r="T571" i="4"/>
  <c r="S571" i="4"/>
  <c r="AA570" i="4"/>
  <c r="Z570" i="4"/>
  <c r="Y570" i="4"/>
  <c r="X570" i="4"/>
  <c r="W570" i="4"/>
  <c r="V570" i="4"/>
  <c r="U570" i="4"/>
  <c r="T570" i="4"/>
  <c r="S570" i="4"/>
  <c r="AA569" i="4"/>
  <c r="Z569" i="4"/>
  <c r="Y569" i="4"/>
  <c r="X569" i="4"/>
  <c r="W569" i="4"/>
  <c r="V569" i="4"/>
  <c r="U569" i="4"/>
  <c r="T569" i="4"/>
  <c r="S569" i="4"/>
  <c r="AA568" i="4"/>
  <c r="Z568" i="4"/>
  <c r="Y568" i="4"/>
  <c r="X568" i="4"/>
  <c r="W568" i="4"/>
  <c r="V568" i="4"/>
  <c r="U568" i="4"/>
  <c r="T568" i="4"/>
  <c r="S568" i="4"/>
  <c r="AA567" i="4"/>
  <c r="Z567" i="4"/>
  <c r="Y567" i="4"/>
  <c r="X567" i="4"/>
  <c r="W567" i="4"/>
  <c r="V567" i="4"/>
  <c r="U567" i="4"/>
  <c r="T567" i="4"/>
  <c r="S567" i="4"/>
  <c r="AA566" i="4"/>
  <c r="Z566" i="4"/>
  <c r="Y566" i="4"/>
  <c r="X566" i="4"/>
  <c r="W566" i="4"/>
  <c r="V566" i="4"/>
  <c r="U566" i="4"/>
  <c r="T566" i="4"/>
  <c r="S566" i="4"/>
  <c r="AA565" i="4"/>
  <c r="Z565" i="4"/>
  <c r="Y565" i="4"/>
  <c r="X565" i="4"/>
  <c r="W565" i="4"/>
  <c r="V565" i="4"/>
  <c r="U565" i="4"/>
  <c r="T565" i="4"/>
  <c r="S565" i="4"/>
  <c r="AA564" i="4"/>
  <c r="Z564" i="4"/>
  <c r="Y564" i="4"/>
  <c r="X564" i="4"/>
  <c r="W564" i="4"/>
  <c r="V564" i="4"/>
  <c r="U564" i="4"/>
  <c r="T564" i="4"/>
  <c r="S564" i="4"/>
  <c r="AA563" i="4"/>
  <c r="Z563" i="4"/>
  <c r="Y563" i="4"/>
  <c r="X563" i="4"/>
  <c r="W563" i="4"/>
  <c r="V563" i="4"/>
  <c r="U563" i="4"/>
  <c r="T563" i="4"/>
  <c r="S563" i="4"/>
  <c r="AA562" i="4"/>
  <c r="Z562" i="4"/>
  <c r="Y562" i="4"/>
  <c r="X562" i="4"/>
  <c r="W562" i="4"/>
  <c r="V562" i="4"/>
  <c r="U562" i="4"/>
  <c r="T562" i="4"/>
  <c r="S562" i="4"/>
  <c r="S1401" i="4"/>
  <c r="S1402" i="4"/>
  <c r="S1403" i="4"/>
  <c r="S1404" i="4"/>
  <c r="S1405" i="4"/>
  <c r="S1406" i="4"/>
  <c r="S1407" i="4"/>
  <c r="S1408" i="4"/>
  <c r="S1409" i="4"/>
  <c r="S1410" i="4"/>
  <c r="S1411" i="4"/>
  <c r="S1412" i="4"/>
  <c r="S1413" i="4"/>
  <c r="S1414" i="4"/>
  <c r="S1415" i="4"/>
  <c r="S1416" i="4"/>
  <c r="S1417" i="4"/>
  <c r="S1418" i="4"/>
  <c r="S1419" i="4"/>
  <c r="S1420" i="4"/>
  <c r="S1421" i="4"/>
  <c r="S1422" i="4"/>
  <c r="S1423" i="4"/>
  <c r="S1424" i="4"/>
  <c r="S1425" i="4"/>
  <c r="S1426" i="4"/>
  <c r="S1427" i="4"/>
  <c r="S1428" i="4"/>
  <c r="S1429" i="4"/>
  <c r="S1430" i="4"/>
  <c r="S1431" i="4"/>
  <c r="S1432" i="4"/>
  <c r="S1433" i="4"/>
  <c r="S1434" i="4"/>
  <c r="S1435" i="4"/>
  <c r="S1436" i="4"/>
  <c r="S1437" i="4"/>
  <c r="S1438" i="4"/>
  <c r="S1439" i="4"/>
  <c r="S1440" i="4"/>
  <c r="S1441" i="4"/>
  <c r="S1442" i="4"/>
  <c r="S1443" i="4"/>
  <c r="S1444" i="4"/>
  <c r="S1445" i="4"/>
  <c r="S1446" i="4"/>
  <c r="S1447" i="4"/>
  <c r="S1448" i="4"/>
  <c r="S1449" i="4"/>
  <c r="S1450" i="4"/>
  <c r="S1451" i="4"/>
  <c r="S1452" i="4"/>
  <c r="S1453" i="4"/>
  <c r="S1454" i="4"/>
  <c r="S1455" i="4"/>
  <c r="S1456" i="4"/>
  <c r="S1457" i="4"/>
  <c r="S1458" i="4"/>
  <c r="S1459" i="4"/>
  <c r="S1460" i="4"/>
  <c r="S1461" i="4"/>
  <c r="S1462" i="4"/>
  <c r="S1463" i="4"/>
  <c r="S1464" i="4"/>
  <c r="S1465" i="4"/>
  <c r="S1466" i="4"/>
  <c r="S1467" i="4"/>
  <c r="S1468" i="4"/>
  <c r="S1469" i="4"/>
  <c r="S1470" i="4"/>
  <c r="S1471" i="4"/>
  <c r="S1472" i="4"/>
  <c r="S1473" i="4"/>
  <c r="S1474" i="4"/>
  <c r="S1475" i="4"/>
  <c r="S1476" i="4"/>
  <c r="S1477" i="4"/>
  <c r="S1478" i="4"/>
  <c r="S1479" i="4"/>
  <c r="S1480" i="4"/>
  <c r="S1481" i="4"/>
  <c r="S1482" i="4"/>
  <c r="S1483" i="4"/>
  <c r="S1484" i="4"/>
  <c r="S1485" i="4"/>
  <c r="S1486" i="4"/>
  <c r="S1487" i="4"/>
  <c r="S1488" i="4"/>
  <c r="S1489" i="4"/>
  <c r="S1490" i="4"/>
  <c r="S1491" i="4"/>
  <c r="S1492" i="4"/>
  <c r="S1493" i="4"/>
  <c r="S1494" i="4"/>
  <c r="S1495" i="4"/>
  <c r="S1496" i="4"/>
  <c r="S1497" i="4"/>
  <c r="S1498" i="4"/>
  <c r="S1499" i="4"/>
  <c r="S1500" i="4"/>
  <c r="S1501" i="4"/>
  <c r="S1502" i="4"/>
  <c r="S1503" i="4"/>
  <c r="S1504" i="4"/>
  <c r="S1505" i="4"/>
  <c r="S1506" i="4"/>
  <c r="S1507" i="4"/>
  <c r="S1508" i="4"/>
  <c r="S1509" i="4"/>
  <c r="S1510" i="4"/>
  <c r="S1511" i="4"/>
  <c r="S1512" i="4"/>
  <c r="S1513" i="4"/>
  <c r="S1514" i="4"/>
  <c r="S1515" i="4"/>
  <c r="S1516" i="4"/>
  <c r="S1517" i="4"/>
  <c r="S1518" i="4"/>
  <c r="S1519" i="4"/>
  <c r="S1520" i="4"/>
  <c r="S1521" i="4"/>
  <c r="S1522" i="4"/>
  <c r="S1523" i="4"/>
  <c r="S1524" i="4"/>
  <c r="S1525" i="4"/>
  <c r="S1526" i="4"/>
  <c r="S1527" i="4"/>
  <c r="S1528" i="4"/>
  <c r="S1529" i="4"/>
  <c r="S1530" i="4"/>
  <c r="S1531" i="4"/>
  <c r="S1532" i="4"/>
  <c r="S1533" i="4"/>
  <c r="S1534" i="4"/>
  <c r="S1535" i="4"/>
  <c r="S1536" i="4"/>
  <c r="S1537" i="4"/>
  <c r="S1538" i="4"/>
  <c r="S1539" i="4"/>
  <c r="S1540" i="4"/>
  <c r="S1541" i="4"/>
  <c r="S1542" i="4"/>
  <c r="S1543" i="4"/>
  <c r="S1544" i="4"/>
  <c r="S1545" i="4"/>
  <c r="S1546" i="4"/>
  <c r="S1547" i="4"/>
  <c r="S1548" i="4"/>
  <c r="S1549" i="4"/>
  <c r="S1550" i="4"/>
  <c r="S1551" i="4"/>
  <c r="S1552" i="4"/>
  <c r="S1553" i="4"/>
  <c r="S1554" i="4"/>
  <c r="S1555" i="4"/>
  <c r="S1556" i="4"/>
  <c r="S1557" i="4"/>
  <c r="S1558" i="4"/>
  <c r="S1559" i="4"/>
  <c r="S1560" i="4"/>
  <c r="S1561" i="4"/>
  <c r="S1562" i="4"/>
  <c r="S1563" i="4"/>
  <c r="S1564" i="4"/>
  <c r="S1565" i="4"/>
  <c r="S1566" i="4"/>
  <c r="S1567" i="4"/>
  <c r="S1568" i="4"/>
  <c r="S1569" i="4"/>
  <c r="S1570" i="4"/>
  <c r="S1571" i="4"/>
  <c r="S1572" i="4"/>
  <c r="S1573" i="4"/>
  <c r="S1574" i="4"/>
  <c r="S1575" i="4"/>
  <c r="S1576" i="4"/>
  <c r="S1577" i="4"/>
  <c r="S1578" i="4"/>
  <c r="S1579" i="4"/>
  <c r="S1580" i="4"/>
  <c r="S1581" i="4"/>
  <c r="S1582" i="4"/>
  <c r="S1583" i="4"/>
  <c r="S1584" i="4"/>
  <c r="S1585" i="4"/>
  <c r="S1586" i="4"/>
  <c r="S1587" i="4"/>
  <c r="S1588" i="4"/>
  <c r="S1589" i="4"/>
  <c r="S1590" i="4"/>
  <c r="S1591" i="4"/>
  <c r="S1592" i="4"/>
  <c r="S1593" i="4"/>
  <c r="S1594" i="4"/>
  <c r="S1595" i="4"/>
  <c r="S1596" i="4"/>
  <c r="S1597" i="4"/>
  <c r="S1598" i="4"/>
  <c r="S1599" i="4"/>
  <c r="S1600" i="4"/>
  <c r="S1601" i="4"/>
  <c r="S1602" i="4"/>
  <c r="S1603" i="4"/>
  <c r="S1604" i="4"/>
  <c r="S1605" i="4"/>
  <c r="S1606" i="4"/>
  <c r="S1607" i="4"/>
  <c r="S1608" i="4"/>
  <c r="S1609" i="4"/>
  <c r="S1610" i="4"/>
  <c r="S1611" i="4"/>
  <c r="S1612" i="4"/>
  <c r="S1613" i="4"/>
  <c r="S1614" i="4"/>
  <c r="S1615" i="4"/>
  <c r="S1616" i="4"/>
  <c r="S1617" i="4"/>
  <c r="S1618" i="4"/>
  <c r="S1619" i="4"/>
  <c r="S1620" i="4"/>
  <c r="S1621" i="4"/>
  <c r="S1622" i="4"/>
  <c r="S1623" i="4"/>
  <c r="S1624" i="4"/>
  <c r="S1625" i="4"/>
  <c r="S1626" i="4"/>
  <c r="S1627" i="4"/>
  <c r="S1628" i="4"/>
  <c r="S1629" i="4"/>
  <c r="S1630" i="4"/>
  <c r="S1631" i="4"/>
  <c r="S1632" i="4"/>
  <c r="S1633" i="4"/>
  <c r="S1634" i="4"/>
  <c r="S1635" i="4"/>
  <c r="S1636" i="4"/>
  <c r="S1637" i="4"/>
  <c r="S1638" i="4"/>
  <c r="S1639" i="4"/>
  <c r="S1640" i="4"/>
  <c r="S1641" i="4"/>
  <c r="S1642" i="4"/>
  <c r="S1643" i="4"/>
  <c r="S1644" i="4"/>
  <c r="S1645" i="4"/>
  <c r="S1646" i="4"/>
  <c r="S1647" i="4"/>
  <c r="S1648" i="4"/>
  <c r="S1649" i="4"/>
  <c r="S1650" i="4"/>
  <c r="S1651" i="4"/>
  <c r="S1652" i="4"/>
  <c r="S1653" i="4"/>
  <c r="S1654" i="4"/>
  <c r="S1655" i="4"/>
  <c r="S1656" i="4"/>
  <c r="S1657" i="4"/>
  <c r="S1658" i="4"/>
  <c r="S1659" i="4"/>
  <c r="S1660" i="4"/>
  <c r="S1661" i="4"/>
  <c r="S1662" i="4"/>
  <c r="S1663" i="4"/>
  <c r="S1664" i="4"/>
  <c r="S1665" i="4"/>
  <c r="S1666" i="4"/>
  <c r="S1667" i="4"/>
  <c r="S1668" i="4"/>
  <c r="S1669" i="4"/>
  <c r="S1670" i="4"/>
  <c r="S1671" i="4"/>
  <c r="S1672" i="4"/>
  <c r="S1673" i="4"/>
  <c r="S1674" i="4"/>
  <c r="S1675" i="4"/>
  <c r="S1676" i="4"/>
  <c r="S1677" i="4"/>
  <c r="S1678" i="4"/>
  <c r="S1679" i="4"/>
  <c r="S1680" i="4"/>
  <c r="S1681" i="4"/>
  <c r="T1401" i="4"/>
  <c r="V1401" i="4"/>
  <c r="W1401" i="4"/>
  <c r="Y1401" i="4"/>
  <c r="Z1401" i="4"/>
  <c r="AA1401" i="4"/>
  <c r="T1402" i="4"/>
  <c r="V1402" i="4"/>
  <c r="W1402" i="4"/>
  <c r="Y1402" i="4"/>
  <c r="Z1402" i="4"/>
  <c r="AA1402" i="4"/>
  <c r="T1403" i="4"/>
  <c r="V1403" i="4"/>
  <c r="W1403" i="4"/>
  <c r="Y1403" i="4"/>
  <c r="Z1403" i="4"/>
  <c r="AA1403" i="4"/>
  <c r="T1404" i="4"/>
  <c r="V1404" i="4"/>
  <c r="W1404" i="4"/>
  <c r="Y1404" i="4"/>
  <c r="Z1404" i="4"/>
  <c r="AA1404" i="4"/>
  <c r="T1405" i="4"/>
  <c r="V1405" i="4"/>
  <c r="W1405" i="4"/>
  <c r="Y1405" i="4"/>
  <c r="Z1405" i="4"/>
  <c r="AA1405" i="4"/>
  <c r="T1406" i="4"/>
  <c r="V1406" i="4"/>
  <c r="W1406" i="4"/>
  <c r="Y1406" i="4"/>
  <c r="Z1406" i="4"/>
  <c r="AA1406" i="4"/>
  <c r="T1407" i="4"/>
  <c r="V1407" i="4"/>
  <c r="W1407" i="4"/>
  <c r="Y1407" i="4"/>
  <c r="Z1407" i="4"/>
  <c r="AA1407" i="4"/>
  <c r="T1408" i="4"/>
  <c r="V1408" i="4"/>
  <c r="W1408" i="4"/>
  <c r="Y1408" i="4"/>
  <c r="Z1408" i="4"/>
  <c r="AA1408" i="4"/>
  <c r="T1409" i="4"/>
  <c r="V1409" i="4"/>
  <c r="W1409" i="4"/>
  <c r="Y1409" i="4"/>
  <c r="Z1409" i="4"/>
  <c r="AA1409" i="4"/>
  <c r="T1410" i="4"/>
  <c r="V1410" i="4"/>
  <c r="W1410" i="4"/>
  <c r="Y1410" i="4"/>
  <c r="Z1410" i="4"/>
  <c r="AA1410" i="4"/>
  <c r="T1411" i="4"/>
  <c r="V1411" i="4"/>
  <c r="W1411" i="4"/>
  <c r="Y1411" i="4"/>
  <c r="Z1411" i="4"/>
  <c r="AA1411" i="4"/>
  <c r="T1412" i="4"/>
  <c r="V1412" i="4"/>
  <c r="W1412" i="4"/>
  <c r="Y1412" i="4"/>
  <c r="Z1412" i="4"/>
  <c r="AA1412" i="4"/>
  <c r="T1413" i="4"/>
  <c r="V1413" i="4"/>
  <c r="W1413" i="4"/>
  <c r="Y1413" i="4"/>
  <c r="Z1413" i="4"/>
  <c r="AA1413" i="4"/>
  <c r="T1414" i="4"/>
  <c r="V1414" i="4"/>
  <c r="W1414" i="4"/>
  <c r="Y1414" i="4"/>
  <c r="Z1414" i="4"/>
  <c r="AA1414" i="4"/>
  <c r="T1415" i="4"/>
  <c r="V1415" i="4"/>
  <c r="W1415" i="4"/>
  <c r="Y1415" i="4"/>
  <c r="Z1415" i="4"/>
  <c r="AA1415" i="4"/>
  <c r="T1416" i="4"/>
  <c r="V1416" i="4"/>
  <c r="W1416" i="4"/>
  <c r="Y1416" i="4"/>
  <c r="Z1416" i="4"/>
  <c r="AA1416" i="4"/>
  <c r="T1417" i="4"/>
  <c r="V1417" i="4"/>
  <c r="W1417" i="4"/>
  <c r="Y1417" i="4"/>
  <c r="Z1417" i="4"/>
  <c r="AA1417" i="4"/>
  <c r="T1418" i="4"/>
  <c r="V1418" i="4"/>
  <c r="W1418" i="4"/>
  <c r="Y1418" i="4"/>
  <c r="Z1418" i="4"/>
  <c r="AA1418" i="4"/>
  <c r="T1419" i="4"/>
  <c r="V1419" i="4"/>
  <c r="W1419" i="4"/>
  <c r="Y1419" i="4"/>
  <c r="Z1419" i="4"/>
  <c r="AA1419" i="4"/>
  <c r="T1420" i="4"/>
  <c r="V1420" i="4"/>
  <c r="W1420" i="4"/>
  <c r="Y1420" i="4"/>
  <c r="Z1420" i="4"/>
  <c r="AA1420" i="4"/>
  <c r="T1421" i="4"/>
  <c r="V1421" i="4"/>
  <c r="W1421" i="4"/>
  <c r="Y1421" i="4"/>
  <c r="Z1421" i="4"/>
  <c r="AA1421" i="4"/>
  <c r="T1422" i="4"/>
  <c r="V1422" i="4"/>
  <c r="W1422" i="4"/>
  <c r="Y1422" i="4"/>
  <c r="Z1422" i="4"/>
  <c r="AA1422" i="4"/>
  <c r="T1423" i="4"/>
  <c r="V1423" i="4"/>
  <c r="W1423" i="4"/>
  <c r="Y1423" i="4"/>
  <c r="Z1423" i="4"/>
  <c r="AA1423" i="4"/>
  <c r="T1424" i="4"/>
  <c r="V1424" i="4"/>
  <c r="W1424" i="4"/>
  <c r="Y1424" i="4"/>
  <c r="Z1424" i="4"/>
  <c r="AA1424" i="4"/>
  <c r="T1425" i="4"/>
  <c r="V1425" i="4"/>
  <c r="W1425" i="4"/>
  <c r="Y1425" i="4"/>
  <c r="Z1425" i="4"/>
  <c r="AA1425" i="4"/>
  <c r="T1426" i="4"/>
  <c r="V1426" i="4"/>
  <c r="W1426" i="4"/>
  <c r="Y1426" i="4"/>
  <c r="Z1426" i="4"/>
  <c r="AA1426" i="4"/>
  <c r="T1427" i="4"/>
  <c r="V1427" i="4"/>
  <c r="W1427" i="4"/>
  <c r="Y1427" i="4"/>
  <c r="Z1427" i="4"/>
  <c r="AA1427" i="4"/>
  <c r="T1428" i="4"/>
  <c r="V1428" i="4"/>
  <c r="W1428" i="4"/>
  <c r="Y1428" i="4"/>
  <c r="Z1428" i="4"/>
  <c r="AA1428" i="4"/>
  <c r="T1429" i="4"/>
  <c r="V1429" i="4"/>
  <c r="W1429" i="4"/>
  <c r="Y1429" i="4"/>
  <c r="Z1429" i="4"/>
  <c r="AA1429" i="4"/>
  <c r="T1430" i="4"/>
  <c r="V1430" i="4"/>
  <c r="W1430" i="4"/>
  <c r="Y1430" i="4"/>
  <c r="Z1430" i="4"/>
  <c r="AA1430" i="4"/>
  <c r="T1431" i="4"/>
  <c r="V1431" i="4"/>
  <c r="W1431" i="4"/>
  <c r="Y1431" i="4"/>
  <c r="Z1431" i="4"/>
  <c r="AA1431" i="4"/>
  <c r="T1432" i="4"/>
  <c r="V1432" i="4"/>
  <c r="W1432" i="4"/>
  <c r="Y1432" i="4"/>
  <c r="Z1432" i="4"/>
  <c r="AA1432" i="4"/>
  <c r="T1433" i="4"/>
  <c r="V1433" i="4"/>
  <c r="W1433" i="4"/>
  <c r="Y1433" i="4"/>
  <c r="Z1433" i="4"/>
  <c r="AA1433" i="4"/>
  <c r="T1434" i="4"/>
  <c r="V1434" i="4"/>
  <c r="W1434" i="4"/>
  <c r="Y1434" i="4"/>
  <c r="Z1434" i="4"/>
  <c r="AA1434" i="4"/>
  <c r="T1435" i="4"/>
  <c r="V1435" i="4"/>
  <c r="W1435" i="4"/>
  <c r="Y1435" i="4"/>
  <c r="Z1435" i="4"/>
  <c r="AA1435" i="4"/>
  <c r="T1436" i="4"/>
  <c r="V1436" i="4"/>
  <c r="W1436" i="4"/>
  <c r="Y1436" i="4"/>
  <c r="Z1436" i="4"/>
  <c r="AA1436" i="4"/>
  <c r="T1437" i="4"/>
  <c r="V1437" i="4"/>
  <c r="W1437" i="4"/>
  <c r="Y1437" i="4"/>
  <c r="Z1437" i="4"/>
  <c r="AA1437" i="4"/>
  <c r="T1438" i="4"/>
  <c r="V1438" i="4"/>
  <c r="W1438" i="4"/>
  <c r="Y1438" i="4"/>
  <c r="Z1438" i="4"/>
  <c r="AA1438" i="4"/>
  <c r="T1439" i="4"/>
  <c r="V1439" i="4"/>
  <c r="W1439" i="4"/>
  <c r="Y1439" i="4"/>
  <c r="Z1439" i="4"/>
  <c r="AA1439" i="4"/>
  <c r="T1440" i="4"/>
  <c r="V1440" i="4"/>
  <c r="W1440" i="4"/>
  <c r="Y1440" i="4"/>
  <c r="Z1440" i="4"/>
  <c r="AA1440" i="4"/>
  <c r="T1441" i="4"/>
  <c r="V1441" i="4"/>
  <c r="W1441" i="4"/>
  <c r="Y1441" i="4"/>
  <c r="Z1441" i="4"/>
  <c r="AA1441" i="4"/>
  <c r="T1442" i="4"/>
  <c r="V1442" i="4"/>
  <c r="W1442" i="4"/>
  <c r="Y1442" i="4"/>
  <c r="Z1442" i="4"/>
  <c r="AA1442" i="4"/>
  <c r="T1443" i="4"/>
  <c r="V1443" i="4"/>
  <c r="W1443" i="4"/>
  <c r="Y1443" i="4"/>
  <c r="Z1443" i="4"/>
  <c r="AA1443" i="4"/>
  <c r="T1444" i="4"/>
  <c r="V1444" i="4"/>
  <c r="W1444" i="4"/>
  <c r="Y1444" i="4"/>
  <c r="Z1444" i="4"/>
  <c r="AA1444" i="4"/>
  <c r="T1445" i="4"/>
  <c r="V1445" i="4"/>
  <c r="W1445" i="4"/>
  <c r="Y1445" i="4"/>
  <c r="Z1445" i="4"/>
  <c r="AA1445" i="4"/>
  <c r="T1446" i="4"/>
  <c r="V1446" i="4"/>
  <c r="W1446" i="4"/>
  <c r="Y1446" i="4"/>
  <c r="Z1446" i="4"/>
  <c r="AA1446" i="4"/>
  <c r="T1447" i="4"/>
  <c r="V1447" i="4"/>
  <c r="W1447" i="4"/>
  <c r="Y1447" i="4"/>
  <c r="Z1447" i="4"/>
  <c r="AA1447" i="4"/>
  <c r="T1448" i="4"/>
  <c r="V1448" i="4"/>
  <c r="W1448" i="4"/>
  <c r="Y1448" i="4"/>
  <c r="Z1448" i="4"/>
  <c r="AA1448" i="4"/>
  <c r="T1449" i="4"/>
  <c r="V1449" i="4"/>
  <c r="W1449" i="4"/>
  <c r="Y1449" i="4"/>
  <c r="Z1449" i="4"/>
  <c r="AA1449" i="4"/>
  <c r="T1450" i="4"/>
  <c r="V1450" i="4"/>
  <c r="W1450" i="4"/>
  <c r="Y1450" i="4"/>
  <c r="Z1450" i="4"/>
  <c r="AA1450" i="4"/>
  <c r="T1451" i="4"/>
  <c r="V1451" i="4"/>
  <c r="W1451" i="4"/>
  <c r="Y1451" i="4"/>
  <c r="Z1451" i="4"/>
  <c r="AA1451" i="4"/>
  <c r="T1452" i="4"/>
  <c r="V1452" i="4"/>
  <c r="W1452" i="4"/>
  <c r="Y1452" i="4"/>
  <c r="Z1452" i="4"/>
  <c r="AA1452" i="4"/>
  <c r="T1453" i="4"/>
  <c r="V1453" i="4"/>
  <c r="W1453" i="4"/>
  <c r="Y1453" i="4"/>
  <c r="Z1453" i="4"/>
  <c r="AA1453" i="4"/>
  <c r="T1454" i="4"/>
  <c r="V1454" i="4"/>
  <c r="W1454" i="4"/>
  <c r="Y1454" i="4"/>
  <c r="Z1454" i="4"/>
  <c r="AA1454" i="4"/>
  <c r="T1455" i="4"/>
  <c r="V1455" i="4"/>
  <c r="W1455" i="4"/>
  <c r="Y1455" i="4"/>
  <c r="Z1455" i="4"/>
  <c r="AA1455" i="4"/>
  <c r="T1456" i="4"/>
  <c r="V1456" i="4"/>
  <c r="W1456" i="4"/>
  <c r="Y1456" i="4"/>
  <c r="Z1456" i="4"/>
  <c r="AA1456" i="4"/>
  <c r="T1457" i="4"/>
  <c r="V1457" i="4"/>
  <c r="W1457" i="4"/>
  <c r="Y1457" i="4"/>
  <c r="Z1457" i="4"/>
  <c r="AA1457" i="4"/>
  <c r="T1458" i="4"/>
  <c r="V1458" i="4"/>
  <c r="W1458" i="4"/>
  <c r="Y1458" i="4"/>
  <c r="Z1458" i="4"/>
  <c r="AA1458" i="4"/>
  <c r="T1459" i="4"/>
  <c r="V1459" i="4"/>
  <c r="W1459" i="4"/>
  <c r="Y1459" i="4"/>
  <c r="Z1459" i="4"/>
  <c r="AA1459" i="4"/>
  <c r="T1460" i="4"/>
  <c r="V1460" i="4"/>
  <c r="W1460" i="4"/>
  <c r="Y1460" i="4"/>
  <c r="Z1460" i="4"/>
  <c r="AA1460" i="4"/>
  <c r="T1461" i="4"/>
  <c r="V1461" i="4"/>
  <c r="W1461" i="4"/>
  <c r="Y1461" i="4"/>
  <c r="Z1461" i="4"/>
  <c r="AA1461" i="4"/>
  <c r="T1462" i="4"/>
  <c r="V1462" i="4"/>
  <c r="W1462" i="4"/>
  <c r="Y1462" i="4"/>
  <c r="Z1462" i="4"/>
  <c r="AA1462" i="4"/>
  <c r="T1463" i="4"/>
  <c r="V1463" i="4"/>
  <c r="W1463" i="4"/>
  <c r="Y1463" i="4"/>
  <c r="Z1463" i="4"/>
  <c r="AA1463" i="4"/>
  <c r="T1464" i="4"/>
  <c r="V1464" i="4"/>
  <c r="W1464" i="4"/>
  <c r="Y1464" i="4"/>
  <c r="Z1464" i="4"/>
  <c r="AA1464" i="4"/>
  <c r="T1465" i="4"/>
  <c r="V1465" i="4"/>
  <c r="W1465" i="4"/>
  <c r="Y1465" i="4"/>
  <c r="Z1465" i="4"/>
  <c r="AA1465" i="4"/>
  <c r="T1466" i="4"/>
  <c r="V1466" i="4"/>
  <c r="W1466" i="4"/>
  <c r="Y1466" i="4"/>
  <c r="Z1466" i="4"/>
  <c r="AA1466" i="4"/>
  <c r="T1467" i="4"/>
  <c r="V1467" i="4"/>
  <c r="W1467" i="4"/>
  <c r="Y1467" i="4"/>
  <c r="Z1467" i="4"/>
  <c r="AA1467" i="4"/>
  <c r="T1468" i="4"/>
  <c r="V1468" i="4"/>
  <c r="W1468" i="4"/>
  <c r="Y1468" i="4"/>
  <c r="Z1468" i="4"/>
  <c r="AA1468" i="4"/>
  <c r="T1469" i="4"/>
  <c r="V1469" i="4"/>
  <c r="W1469" i="4"/>
  <c r="Y1469" i="4"/>
  <c r="Z1469" i="4"/>
  <c r="AA1469" i="4"/>
  <c r="T1470" i="4"/>
  <c r="V1470" i="4"/>
  <c r="W1470" i="4"/>
  <c r="Y1470" i="4"/>
  <c r="Z1470" i="4"/>
  <c r="AA1470" i="4"/>
  <c r="T1471" i="4"/>
  <c r="V1471" i="4"/>
  <c r="W1471" i="4"/>
  <c r="Y1471" i="4"/>
  <c r="Z1471" i="4"/>
  <c r="AA1471" i="4"/>
  <c r="T1472" i="4"/>
  <c r="V1472" i="4"/>
  <c r="W1472" i="4"/>
  <c r="Y1472" i="4"/>
  <c r="Z1472" i="4"/>
  <c r="AA1472" i="4"/>
  <c r="T1473" i="4"/>
  <c r="V1473" i="4"/>
  <c r="W1473" i="4"/>
  <c r="Y1473" i="4"/>
  <c r="Z1473" i="4"/>
  <c r="AA1473" i="4"/>
  <c r="T1474" i="4"/>
  <c r="V1474" i="4"/>
  <c r="W1474" i="4"/>
  <c r="Y1474" i="4"/>
  <c r="Z1474" i="4"/>
  <c r="AA1474" i="4"/>
  <c r="T1475" i="4"/>
  <c r="V1475" i="4"/>
  <c r="W1475" i="4"/>
  <c r="Y1475" i="4"/>
  <c r="Z1475" i="4"/>
  <c r="AA1475" i="4"/>
  <c r="T1476" i="4"/>
  <c r="V1476" i="4"/>
  <c r="W1476" i="4"/>
  <c r="Y1476" i="4"/>
  <c r="Z1476" i="4"/>
  <c r="AA1476" i="4"/>
  <c r="T1477" i="4"/>
  <c r="V1477" i="4"/>
  <c r="W1477" i="4"/>
  <c r="Y1477" i="4"/>
  <c r="Z1477" i="4"/>
  <c r="AA1477" i="4"/>
  <c r="T1478" i="4"/>
  <c r="V1478" i="4"/>
  <c r="W1478" i="4"/>
  <c r="Y1478" i="4"/>
  <c r="Z1478" i="4"/>
  <c r="AA1478" i="4"/>
  <c r="T1479" i="4"/>
  <c r="V1479" i="4"/>
  <c r="W1479" i="4"/>
  <c r="Y1479" i="4"/>
  <c r="Z1479" i="4"/>
  <c r="AA1479" i="4"/>
  <c r="T1480" i="4"/>
  <c r="V1480" i="4"/>
  <c r="W1480" i="4"/>
  <c r="Y1480" i="4"/>
  <c r="Z1480" i="4"/>
  <c r="AA1480" i="4"/>
  <c r="T1481" i="4"/>
  <c r="V1481" i="4"/>
  <c r="W1481" i="4"/>
  <c r="Y1481" i="4"/>
  <c r="Z1481" i="4"/>
  <c r="AA1481" i="4"/>
  <c r="T1482" i="4"/>
  <c r="V1482" i="4"/>
  <c r="W1482" i="4"/>
  <c r="Y1482" i="4"/>
  <c r="Z1482" i="4"/>
  <c r="AA1482" i="4"/>
  <c r="T1483" i="4"/>
  <c r="V1483" i="4"/>
  <c r="W1483" i="4"/>
  <c r="Y1483" i="4"/>
  <c r="Z1483" i="4"/>
  <c r="AA1483" i="4"/>
  <c r="T1484" i="4"/>
  <c r="V1484" i="4"/>
  <c r="W1484" i="4"/>
  <c r="Y1484" i="4"/>
  <c r="Z1484" i="4"/>
  <c r="AA1484" i="4"/>
  <c r="T1485" i="4"/>
  <c r="V1485" i="4"/>
  <c r="W1485" i="4"/>
  <c r="Y1485" i="4"/>
  <c r="Z1485" i="4"/>
  <c r="AA1485" i="4"/>
  <c r="T1486" i="4"/>
  <c r="V1486" i="4"/>
  <c r="W1486" i="4"/>
  <c r="Y1486" i="4"/>
  <c r="Z1486" i="4"/>
  <c r="AA1486" i="4"/>
  <c r="T1487" i="4"/>
  <c r="V1487" i="4"/>
  <c r="W1487" i="4"/>
  <c r="Y1487" i="4"/>
  <c r="Z1487" i="4"/>
  <c r="AA1487" i="4"/>
  <c r="T1488" i="4"/>
  <c r="V1488" i="4"/>
  <c r="W1488" i="4"/>
  <c r="Y1488" i="4"/>
  <c r="Z1488" i="4"/>
  <c r="AA1488" i="4"/>
  <c r="T1489" i="4"/>
  <c r="V1489" i="4"/>
  <c r="W1489" i="4"/>
  <c r="Y1489" i="4"/>
  <c r="Z1489" i="4"/>
  <c r="AA1489" i="4"/>
  <c r="T1490" i="4"/>
  <c r="V1490" i="4"/>
  <c r="W1490" i="4"/>
  <c r="Y1490" i="4"/>
  <c r="Z1490" i="4"/>
  <c r="AA1490" i="4"/>
  <c r="T1491" i="4"/>
  <c r="V1491" i="4"/>
  <c r="W1491" i="4"/>
  <c r="Y1491" i="4"/>
  <c r="Z1491" i="4"/>
  <c r="AA1491" i="4"/>
  <c r="T1492" i="4"/>
  <c r="V1492" i="4"/>
  <c r="W1492" i="4"/>
  <c r="Y1492" i="4"/>
  <c r="Z1492" i="4"/>
  <c r="AA1492" i="4"/>
  <c r="T1493" i="4"/>
  <c r="V1493" i="4"/>
  <c r="W1493" i="4"/>
  <c r="Y1493" i="4"/>
  <c r="Z1493" i="4"/>
  <c r="AA1493" i="4"/>
  <c r="T1494" i="4"/>
  <c r="V1494" i="4"/>
  <c r="W1494" i="4"/>
  <c r="Y1494" i="4"/>
  <c r="Z1494" i="4"/>
  <c r="AA1494" i="4"/>
  <c r="T1495" i="4"/>
  <c r="V1495" i="4"/>
  <c r="W1495" i="4"/>
  <c r="Y1495" i="4"/>
  <c r="Z1495" i="4"/>
  <c r="AA1495" i="4"/>
  <c r="T1496" i="4"/>
  <c r="V1496" i="4"/>
  <c r="W1496" i="4"/>
  <c r="Y1496" i="4"/>
  <c r="Z1496" i="4"/>
  <c r="AA1496" i="4"/>
  <c r="T1497" i="4"/>
  <c r="V1497" i="4"/>
  <c r="W1497" i="4"/>
  <c r="Y1497" i="4"/>
  <c r="Z1497" i="4"/>
  <c r="AA1497" i="4"/>
  <c r="T1498" i="4"/>
  <c r="V1498" i="4"/>
  <c r="W1498" i="4"/>
  <c r="Y1498" i="4"/>
  <c r="Z1498" i="4"/>
  <c r="AA1498" i="4"/>
  <c r="T1499" i="4"/>
  <c r="V1499" i="4"/>
  <c r="W1499" i="4"/>
  <c r="Y1499" i="4"/>
  <c r="Z1499" i="4"/>
  <c r="AA1499" i="4"/>
  <c r="T1500" i="4"/>
  <c r="V1500" i="4"/>
  <c r="W1500" i="4"/>
  <c r="Y1500" i="4"/>
  <c r="Z1500" i="4"/>
  <c r="AA1500" i="4"/>
  <c r="T1501" i="4"/>
  <c r="V1501" i="4"/>
  <c r="W1501" i="4"/>
  <c r="Y1501" i="4"/>
  <c r="Z1501" i="4"/>
  <c r="AA1501" i="4"/>
  <c r="T1502" i="4"/>
  <c r="V1502" i="4"/>
  <c r="W1502" i="4"/>
  <c r="Y1502" i="4"/>
  <c r="Z1502" i="4"/>
  <c r="AA1502" i="4"/>
  <c r="T1503" i="4"/>
  <c r="V1503" i="4"/>
  <c r="W1503" i="4"/>
  <c r="Y1503" i="4"/>
  <c r="Z1503" i="4"/>
  <c r="AA1503" i="4"/>
  <c r="T1504" i="4"/>
  <c r="V1504" i="4"/>
  <c r="W1504" i="4"/>
  <c r="Y1504" i="4"/>
  <c r="Z1504" i="4"/>
  <c r="AA1504" i="4"/>
  <c r="T1505" i="4"/>
  <c r="V1505" i="4"/>
  <c r="W1505" i="4"/>
  <c r="Y1505" i="4"/>
  <c r="Z1505" i="4"/>
  <c r="AA1505" i="4"/>
  <c r="T1506" i="4"/>
  <c r="V1506" i="4"/>
  <c r="W1506" i="4"/>
  <c r="Y1506" i="4"/>
  <c r="Z1506" i="4"/>
  <c r="AA1506" i="4"/>
  <c r="T1507" i="4"/>
  <c r="V1507" i="4"/>
  <c r="W1507" i="4"/>
  <c r="Y1507" i="4"/>
  <c r="Z1507" i="4"/>
  <c r="AA1507" i="4"/>
  <c r="T1508" i="4"/>
  <c r="V1508" i="4"/>
  <c r="W1508" i="4"/>
  <c r="Y1508" i="4"/>
  <c r="Z1508" i="4"/>
  <c r="AA1508" i="4"/>
  <c r="T1509" i="4"/>
  <c r="V1509" i="4"/>
  <c r="W1509" i="4"/>
  <c r="Y1509" i="4"/>
  <c r="Z1509" i="4"/>
  <c r="AA1509" i="4"/>
  <c r="T1510" i="4"/>
  <c r="V1510" i="4"/>
  <c r="W1510" i="4"/>
  <c r="Y1510" i="4"/>
  <c r="Z1510" i="4"/>
  <c r="AA1510" i="4"/>
  <c r="T1511" i="4"/>
  <c r="V1511" i="4"/>
  <c r="W1511" i="4"/>
  <c r="Y1511" i="4"/>
  <c r="Z1511" i="4"/>
  <c r="AA1511" i="4"/>
  <c r="T1512" i="4"/>
  <c r="V1512" i="4"/>
  <c r="W1512" i="4"/>
  <c r="Y1512" i="4"/>
  <c r="Z1512" i="4"/>
  <c r="AA1512" i="4"/>
  <c r="T1513" i="4"/>
  <c r="V1513" i="4"/>
  <c r="W1513" i="4"/>
  <c r="Y1513" i="4"/>
  <c r="Z1513" i="4"/>
  <c r="AA1513" i="4"/>
  <c r="T1514" i="4"/>
  <c r="V1514" i="4"/>
  <c r="W1514" i="4"/>
  <c r="Y1514" i="4"/>
  <c r="Z1514" i="4"/>
  <c r="AA1514" i="4"/>
  <c r="T1515" i="4"/>
  <c r="V1515" i="4"/>
  <c r="W1515" i="4"/>
  <c r="Y1515" i="4"/>
  <c r="Z1515" i="4"/>
  <c r="AA1515" i="4"/>
  <c r="T1516" i="4"/>
  <c r="V1516" i="4"/>
  <c r="W1516" i="4"/>
  <c r="Y1516" i="4"/>
  <c r="Z1516" i="4"/>
  <c r="AA1516" i="4"/>
  <c r="T1517" i="4"/>
  <c r="V1517" i="4"/>
  <c r="W1517" i="4"/>
  <c r="Y1517" i="4"/>
  <c r="Z1517" i="4"/>
  <c r="AA1517" i="4"/>
  <c r="T1518" i="4"/>
  <c r="V1518" i="4"/>
  <c r="W1518" i="4"/>
  <c r="Y1518" i="4"/>
  <c r="Z1518" i="4"/>
  <c r="AA1518" i="4"/>
  <c r="T1519" i="4"/>
  <c r="V1519" i="4"/>
  <c r="W1519" i="4"/>
  <c r="Y1519" i="4"/>
  <c r="Z1519" i="4"/>
  <c r="AA1519" i="4"/>
  <c r="T1520" i="4"/>
  <c r="V1520" i="4"/>
  <c r="W1520" i="4"/>
  <c r="Y1520" i="4"/>
  <c r="Z1520" i="4"/>
  <c r="AA1520" i="4"/>
  <c r="T1521" i="4"/>
  <c r="V1521" i="4"/>
  <c r="W1521" i="4"/>
  <c r="Y1521" i="4"/>
  <c r="Z1521" i="4"/>
  <c r="AA1521" i="4"/>
  <c r="T1522" i="4"/>
  <c r="V1522" i="4"/>
  <c r="W1522" i="4"/>
  <c r="Y1522" i="4"/>
  <c r="Z1522" i="4"/>
  <c r="AA1522" i="4"/>
  <c r="T1523" i="4"/>
  <c r="V1523" i="4"/>
  <c r="W1523" i="4"/>
  <c r="Y1523" i="4"/>
  <c r="Z1523" i="4"/>
  <c r="AA1523" i="4"/>
  <c r="T1524" i="4"/>
  <c r="V1524" i="4"/>
  <c r="W1524" i="4"/>
  <c r="Y1524" i="4"/>
  <c r="Z1524" i="4"/>
  <c r="AA1524" i="4"/>
  <c r="T1525" i="4"/>
  <c r="V1525" i="4"/>
  <c r="W1525" i="4"/>
  <c r="Y1525" i="4"/>
  <c r="Z1525" i="4"/>
  <c r="AA1525" i="4"/>
  <c r="T1526" i="4"/>
  <c r="V1526" i="4"/>
  <c r="W1526" i="4"/>
  <c r="Y1526" i="4"/>
  <c r="Z1526" i="4"/>
  <c r="AA1526" i="4"/>
  <c r="T1527" i="4"/>
  <c r="V1527" i="4"/>
  <c r="W1527" i="4"/>
  <c r="Y1527" i="4"/>
  <c r="Z1527" i="4"/>
  <c r="AA1527" i="4"/>
  <c r="T1528" i="4"/>
  <c r="V1528" i="4"/>
  <c r="W1528" i="4"/>
  <c r="Y1528" i="4"/>
  <c r="Z1528" i="4"/>
  <c r="AA1528" i="4"/>
  <c r="T1529" i="4"/>
  <c r="V1529" i="4"/>
  <c r="W1529" i="4"/>
  <c r="Y1529" i="4"/>
  <c r="Z1529" i="4"/>
  <c r="AA1529" i="4"/>
  <c r="T1530" i="4"/>
  <c r="V1530" i="4"/>
  <c r="W1530" i="4"/>
  <c r="Y1530" i="4"/>
  <c r="Z1530" i="4"/>
  <c r="AA1530" i="4"/>
  <c r="T1531" i="4"/>
  <c r="V1531" i="4"/>
  <c r="W1531" i="4"/>
  <c r="Y1531" i="4"/>
  <c r="Z1531" i="4"/>
  <c r="AA1531" i="4"/>
  <c r="T1532" i="4"/>
  <c r="V1532" i="4"/>
  <c r="W1532" i="4"/>
  <c r="Y1532" i="4"/>
  <c r="Z1532" i="4"/>
  <c r="AA1532" i="4"/>
  <c r="T1533" i="4"/>
  <c r="V1533" i="4"/>
  <c r="W1533" i="4"/>
  <c r="Y1533" i="4"/>
  <c r="Z1533" i="4"/>
  <c r="AA1533" i="4"/>
  <c r="T1534" i="4"/>
  <c r="V1534" i="4"/>
  <c r="W1534" i="4"/>
  <c r="Y1534" i="4"/>
  <c r="Z1534" i="4"/>
  <c r="AA1534" i="4"/>
  <c r="T1535" i="4"/>
  <c r="V1535" i="4"/>
  <c r="W1535" i="4"/>
  <c r="Y1535" i="4"/>
  <c r="Z1535" i="4"/>
  <c r="AA1535" i="4"/>
  <c r="T1536" i="4"/>
  <c r="V1536" i="4"/>
  <c r="W1536" i="4"/>
  <c r="Y1536" i="4"/>
  <c r="Z1536" i="4"/>
  <c r="AA1536" i="4"/>
  <c r="T1537" i="4"/>
  <c r="V1537" i="4"/>
  <c r="W1537" i="4"/>
  <c r="Y1537" i="4"/>
  <c r="Z1537" i="4"/>
  <c r="AA1537" i="4"/>
  <c r="T1538" i="4"/>
  <c r="V1538" i="4"/>
  <c r="W1538" i="4"/>
  <c r="Y1538" i="4"/>
  <c r="Z1538" i="4"/>
  <c r="AA1538" i="4"/>
  <c r="T1539" i="4"/>
  <c r="V1539" i="4"/>
  <c r="W1539" i="4"/>
  <c r="Y1539" i="4"/>
  <c r="Z1539" i="4"/>
  <c r="AA1539" i="4"/>
  <c r="T1540" i="4"/>
  <c r="V1540" i="4"/>
  <c r="W1540" i="4"/>
  <c r="Y1540" i="4"/>
  <c r="Z1540" i="4"/>
  <c r="AA1540" i="4"/>
  <c r="T1541" i="4"/>
  <c r="V1541" i="4"/>
  <c r="W1541" i="4"/>
  <c r="Y1541" i="4"/>
  <c r="Z1541" i="4"/>
  <c r="AA1541" i="4"/>
  <c r="T1542" i="4"/>
  <c r="V1542" i="4"/>
  <c r="W1542" i="4"/>
  <c r="Y1542" i="4"/>
  <c r="Z1542" i="4"/>
  <c r="AA1542" i="4"/>
  <c r="T1543" i="4"/>
  <c r="V1543" i="4"/>
  <c r="W1543" i="4"/>
  <c r="Y1543" i="4"/>
  <c r="Z1543" i="4"/>
  <c r="AA1543" i="4"/>
  <c r="T1544" i="4"/>
  <c r="V1544" i="4"/>
  <c r="W1544" i="4"/>
  <c r="Y1544" i="4"/>
  <c r="Z1544" i="4"/>
  <c r="AA1544" i="4"/>
  <c r="T1545" i="4"/>
  <c r="V1545" i="4"/>
  <c r="W1545" i="4"/>
  <c r="Y1545" i="4"/>
  <c r="Z1545" i="4"/>
  <c r="AA1545" i="4"/>
  <c r="T1546" i="4"/>
  <c r="V1546" i="4"/>
  <c r="W1546" i="4"/>
  <c r="Y1546" i="4"/>
  <c r="Z1546" i="4"/>
  <c r="AA1546" i="4"/>
  <c r="T1547" i="4"/>
  <c r="V1547" i="4"/>
  <c r="W1547" i="4"/>
  <c r="Y1547" i="4"/>
  <c r="Z1547" i="4"/>
  <c r="AA1547" i="4"/>
  <c r="T1548" i="4"/>
  <c r="V1548" i="4"/>
  <c r="W1548" i="4"/>
  <c r="Y1548" i="4"/>
  <c r="Z1548" i="4"/>
  <c r="AA1548" i="4"/>
  <c r="T1549" i="4"/>
  <c r="V1549" i="4"/>
  <c r="W1549" i="4"/>
  <c r="Y1549" i="4"/>
  <c r="Z1549" i="4"/>
  <c r="AA1549" i="4"/>
  <c r="T1550" i="4"/>
  <c r="V1550" i="4"/>
  <c r="W1550" i="4"/>
  <c r="Y1550" i="4"/>
  <c r="Z1550" i="4"/>
  <c r="AA1550" i="4"/>
  <c r="T1551" i="4"/>
  <c r="V1551" i="4"/>
  <c r="W1551" i="4"/>
  <c r="Y1551" i="4"/>
  <c r="Z1551" i="4"/>
  <c r="AA1551" i="4"/>
  <c r="T1552" i="4"/>
  <c r="V1552" i="4"/>
  <c r="W1552" i="4"/>
  <c r="Y1552" i="4"/>
  <c r="Z1552" i="4"/>
  <c r="AA1552" i="4"/>
  <c r="T1553" i="4"/>
  <c r="V1553" i="4"/>
  <c r="W1553" i="4"/>
  <c r="Y1553" i="4"/>
  <c r="Z1553" i="4"/>
  <c r="AA1553" i="4"/>
  <c r="T1554" i="4"/>
  <c r="V1554" i="4"/>
  <c r="W1554" i="4"/>
  <c r="Y1554" i="4"/>
  <c r="Z1554" i="4"/>
  <c r="AA1554" i="4"/>
  <c r="T1555" i="4"/>
  <c r="V1555" i="4"/>
  <c r="W1555" i="4"/>
  <c r="Y1555" i="4"/>
  <c r="Z1555" i="4"/>
  <c r="AA1555" i="4"/>
  <c r="T1556" i="4"/>
  <c r="V1556" i="4"/>
  <c r="W1556" i="4"/>
  <c r="Y1556" i="4"/>
  <c r="Z1556" i="4"/>
  <c r="AA1556" i="4"/>
  <c r="T1557" i="4"/>
  <c r="V1557" i="4"/>
  <c r="W1557" i="4"/>
  <c r="Y1557" i="4"/>
  <c r="Z1557" i="4"/>
  <c r="AA1557" i="4"/>
  <c r="T1558" i="4"/>
  <c r="V1558" i="4"/>
  <c r="W1558" i="4"/>
  <c r="Y1558" i="4"/>
  <c r="Z1558" i="4"/>
  <c r="AA1558" i="4"/>
  <c r="T1559" i="4"/>
  <c r="V1559" i="4"/>
  <c r="W1559" i="4"/>
  <c r="Y1559" i="4"/>
  <c r="Z1559" i="4"/>
  <c r="AA1559" i="4"/>
  <c r="T1560" i="4"/>
  <c r="V1560" i="4"/>
  <c r="W1560" i="4"/>
  <c r="Y1560" i="4"/>
  <c r="Z1560" i="4"/>
  <c r="AA1560" i="4"/>
  <c r="T1561" i="4"/>
  <c r="V1561" i="4"/>
  <c r="W1561" i="4"/>
  <c r="Y1561" i="4"/>
  <c r="Z1561" i="4"/>
  <c r="AA1561" i="4"/>
  <c r="T1562" i="4"/>
  <c r="V1562" i="4"/>
  <c r="W1562" i="4"/>
  <c r="Y1562" i="4"/>
  <c r="Z1562" i="4"/>
  <c r="AA1562" i="4"/>
  <c r="T1563" i="4"/>
  <c r="V1563" i="4"/>
  <c r="W1563" i="4"/>
  <c r="Y1563" i="4"/>
  <c r="Z1563" i="4"/>
  <c r="AA1563" i="4"/>
  <c r="T1564" i="4"/>
  <c r="V1564" i="4"/>
  <c r="W1564" i="4"/>
  <c r="Y1564" i="4"/>
  <c r="Z1564" i="4"/>
  <c r="AA1564" i="4"/>
  <c r="T1565" i="4"/>
  <c r="V1565" i="4"/>
  <c r="W1565" i="4"/>
  <c r="Y1565" i="4"/>
  <c r="Z1565" i="4"/>
  <c r="AA1565" i="4"/>
  <c r="T1566" i="4"/>
  <c r="V1566" i="4"/>
  <c r="W1566" i="4"/>
  <c r="Y1566" i="4"/>
  <c r="Z1566" i="4"/>
  <c r="AA1566" i="4"/>
  <c r="T1567" i="4"/>
  <c r="V1567" i="4"/>
  <c r="W1567" i="4"/>
  <c r="Y1567" i="4"/>
  <c r="Z1567" i="4"/>
  <c r="AA1567" i="4"/>
  <c r="T1568" i="4"/>
  <c r="V1568" i="4"/>
  <c r="W1568" i="4"/>
  <c r="Y1568" i="4"/>
  <c r="Z1568" i="4"/>
  <c r="AA1568" i="4"/>
  <c r="T1569" i="4"/>
  <c r="V1569" i="4"/>
  <c r="W1569" i="4"/>
  <c r="Y1569" i="4"/>
  <c r="Z1569" i="4"/>
  <c r="AA1569" i="4"/>
  <c r="T1570" i="4"/>
  <c r="V1570" i="4"/>
  <c r="W1570" i="4"/>
  <c r="Y1570" i="4"/>
  <c r="Z1570" i="4"/>
  <c r="AA1570" i="4"/>
  <c r="T1571" i="4"/>
  <c r="V1571" i="4"/>
  <c r="W1571" i="4"/>
  <c r="Y1571" i="4"/>
  <c r="Z1571" i="4"/>
  <c r="AA1571" i="4"/>
  <c r="T1572" i="4"/>
  <c r="V1572" i="4"/>
  <c r="W1572" i="4"/>
  <c r="Y1572" i="4"/>
  <c r="Z1572" i="4"/>
  <c r="AA1572" i="4"/>
  <c r="T1573" i="4"/>
  <c r="V1573" i="4"/>
  <c r="W1573" i="4"/>
  <c r="Y1573" i="4"/>
  <c r="Z1573" i="4"/>
  <c r="AA1573" i="4"/>
  <c r="T1574" i="4"/>
  <c r="V1574" i="4"/>
  <c r="W1574" i="4"/>
  <c r="Y1574" i="4"/>
  <c r="Z1574" i="4"/>
  <c r="AA1574" i="4"/>
  <c r="T1575" i="4"/>
  <c r="V1575" i="4"/>
  <c r="W1575" i="4"/>
  <c r="Y1575" i="4"/>
  <c r="Z1575" i="4"/>
  <c r="AA1575" i="4"/>
  <c r="T1576" i="4"/>
  <c r="V1576" i="4"/>
  <c r="W1576" i="4"/>
  <c r="Y1576" i="4"/>
  <c r="Z1576" i="4"/>
  <c r="AA1576" i="4"/>
  <c r="T1577" i="4"/>
  <c r="V1577" i="4"/>
  <c r="W1577" i="4"/>
  <c r="Y1577" i="4"/>
  <c r="Z1577" i="4"/>
  <c r="AA1577" i="4"/>
  <c r="T1578" i="4"/>
  <c r="V1578" i="4"/>
  <c r="W1578" i="4"/>
  <c r="Y1578" i="4"/>
  <c r="Z1578" i="4"/>
  <c r="AA1578" i="4"/>
  <c r="T1579" i="4"/>
  <c r="V1579" i="4"/>
  <c r="W1579" i="4"/>
  <c r="Y1579" i="4"/>
  <c r="Z1579" i="4"/>
  <c r="AA1579" i="4"/>
  <c r="T1580" i="4"/>
  <c r="V1580" i="4"/>
  <c r="W1580" i="4"/>
  <c r="Y1580" i="4"/>
  <c r="Z1580" i="4"/>
  <c r="AA1580" i="4"/>
  <c r="T1581" i="4"/>
  <c r="V1581" i="4"/>
  <c r="W1581" i="4"/>
  <c r="Y1581" i="4"/>
  <c r="Z1581" i="4"/>
  <c r="AA1581" i="4"/>
  <c r="T1582" i="4"/>
  <c r="V1582" i="4"/>
  <c r="W1582" i="4"/>
  <c r="Y1582" i="4"/>
  <c r="Z1582" i="4"/>
  <c r="AA1582" i="4"/>
  <c r="T1583" i="4"/>
  <c r="V1583" i="4"/>
  <c r="W1583" i="4"/>
  <c r="Y1583" i="4"/>
  <c r="Z1583" i="4"/>
  <c r="AA1583" i="4"/>
  <c r="T1584" i="4"/>
  <c r="V1584" i="4"/>
  <c r="W1584" i="4"/>
  <c r="Y1584" i="4"/>
  <c r="Z1584" i="4"/>
  <c r="AA1584" i="4"/>
  <c r="T1585" i="4"/>
  <c r="V1585" i="4"/>
  <c r="W1585" i="4"/>
  <c r="Y1585" i="4"/>
  <c r="Z1585" i="4"/>
  <c r="AA1585" i="4"/>
  <c r="T1586" i="4"/>
  <c r="V1586" i="4"/>
  <c r="W1586" i="4"/>
  <c r="Y1586" i="4"/>
  <c r="Z1586" i="4"/>
  <c r="AA1586" i="4"/>
  <c r="T1587" i="4"/>
  <c r="V1587" i="4"/>
  <c r="W1587" i="4"/>
  <c r="Y1587" i="4"/>
  <c r="Z1587" i="4"/>
  <c r="AA1587" i="4"/>
  <c r="T1588" i="4"/>
  <c r="V1588" i="4"/>
  <c r="W1588" i="4"/>
  <c r="Y1588" i="4"/>
  <c r="Z1588" i="4"/>
  <c r="AA1588" i="4"/>
  <c r="T1589" i="4"/>
  <c r="V1589" i="4"/>
  <c r="W1589" i="4"/>
  <c r="Y1589" i="4"/>
  <c r="Z1589" i="4"/>
  <c r="AA1589" i="4"/>
  <c r="T1590" i="4"/>
  <c r="V1590" i="4"/>
  <c r="W1590" i="4"/>
  <c r="Y1590" i="4"/>
  <c r="Z1590" i="4"/>
  <c r="AA1590" i="4"/>
  <c r="T1591" i="4"/>
  <c r="V1591" i="4"/>
  <c r="W1591" i="4"/>
  <c r="Y1591" i="4"/>
  <c r="Z1591" i="4"/>
  <c r="AA1591" i="4"/>
  <c r="T1592" i="4"/>
  <c r="V1592" i="4"/>
  <c r="W1592" i="4"/>
  <c r="Y1592" i="4"/>
  <c r="Z1592" i="4"/>
  <c r="AA1592" i="4"/>
  <c r="T1593" i="4"/>
  <c r="V1593" i="4"/>
  <c r="W1593" i="4"/>
  <c r="Y1593" i="4"/>
  <c r="Z1593" i="4"/>
  <c r="AA1593" i="4"/>
  <c r="T1594" i="4"/>
  <c r="V1594" i="4"/>
  <c r="W1594" i="4"/>
  <c r="Y1594" i="4"/>
  <c r="Z1594" i="4"/>
  <c r="AA1594" i="4"/>
  <c r="T1595" i="4"/>
  <c r="V1595" i="4"/>
  <c r="W1595" i="4"/>
  <c r="Y1595" i="4"/>
  <c r="Z1595" i="4"/>
  <c r="AA1595" i="4"/>
  <c r="T1596" i="4"/>
  <c r="V1596" i="4"/>
  <c r="W1596" i="4"/>
  <c r="Y1596" i="4"/>
  <c r="Z1596" i="4"/>
  <c r="AA1596" i="4"/>
  <c r="T1597" i="4"/>
  <c r="V1597" i="4"/>
  <c r="W1597" i="4"/>
  <c r="Y1597" i="4"/>
  <c r="Z1597" i="4"/>
  <c r="AA1597" i="4"/>
  <c r="T1598" i="4"/>
  <c r="V1598" i="4"/>
  <c r="W1598" i="4"/>
  <c r="Y1598" i="4"/>
  <c r="Z1598" i="4"/>
  <c r="AA1598" i="4"/>
  <c r="T1599" i="4"/>
  <c r="V1599" i="4"/>
  <c r="W1599" i="4"/>
  <c r="Y1599" i="4"/>
  <c r="Z1599" i="4"/>
  <c r="AA1599" i="4"/>
  <c r="T1600" i="4"/>
  <c r="V1600" i="4"/>
  <c r="W1600" i="4"/>
  <c r="Y1600" i="4"/>
  <c r="Z1600" i="4"/>
  <c r="AA1600" i="4"/>
  <c r="T1601" i="4"/>
  <c r="V1601" i="4"/>
  <c r="W1601" i="4"/>
  <c r="Y1601" i="4"/>
  <c r="Z1601" i="4"/>
  <c r="AA1601" i="4"/>
  <c r="T1602" i="4"/>
  <c r="V1602" i="4"/>
  <c r="W1602" i="4"/>
  <c r="Y1602" i="4"/>
  <c r="Z1602" i="4"/>
  <c r="AA1602" i="4"/>
  <c r="T1603" i="4"/>
  <c r="V1603" i="4"/>
  <c r="W1603" i="4"/>
  <c r="Y1603" i="4"/>
  <c r="Z1603" i="4"/>
  <c r="AA1603" i="4"/>
  <c r="T1604" i="4"/>
  <c r="V1604" i="4"/>
  <c r="W1604" i="4"/>
  <c r="Y1604" i="4"/>
  <c r="Z1604" i="4"/>
  <c r="AA1604" i="4"/>
  <c r="T1605" i="4"/>
  <c r="V1605" i="4"/>
  <c r="W1605" i="4"/>
  <c r="Y1605" i="4"/>
  <c r="Z1605" i="4"/>
  <c r="AA1605" i="4"/>
  <c r="T1606" i="4"/>
  <c r="V1606" i="4"/>
  <c r="W1606" i="4"/>
  <c r="Y1606" i="4"/>
  <c r="Z1606" i="4"/>
  <c r="AA1606" i="4"/>
  <c r="T1607" i="4"/>
  <c r="V1607" i="4"/>
  <c r="W1607" i="4"/>
  <c r="Y1607" i="4"/>
  <c r="Z1607" i="4"/>
  <c r="AA1607" i="4"/>
  <c r="T1608" i="4"/>
  <c r="V1608" i="4"/>
  <c r="W1608" i="4"/>
  <c r="Y1608" i="4"/>
  <c r="Z1608" i="4"/>
  <c r="AA1608" i="4"/>
  <c r="T1609" i="4"/>
  <c r="V1609" i="4"/>
  <c r="W1609" i="4"/>
  <c r="Y1609" i="4"/>
  <c r="Z1609" i="4"/>
  <c r="AA1609" i="4"/>
  <c r="T1610" i="4"/>
  <c r="V1610" i="4"/>
  <c r="W1610" i="4"/>
  <c r="Y1610" i="4"/>
  <c r="Z1610" i="4"/>
  <c r="AA1610" i="4"/>
  <c r="T1611" i="4"/>
  <c r="V1611" i="4"/>
  <c r="W1611" i="4"/>
  <c r="Y1611" i="4"/>
  <c r="Z1611" i="4"/>
  <c r="AA1611" i="4"/>
  <c r="T1612" i="4"/>
  <c r="V1612" i="4"/>
  <c r="W1612" i="4"/>
  <c r="Y1612" i="4"/>
  <c r="Z1612" i="4"/>
  <c r="AA1612" i="4"/>
  <c r="T1613" i="4"/>
  <c r="V1613" i="4"/>
  <c r="W1613" i="4"/>
  <c r="Y1613" i="4"/>
  <c r="Z1613" i="4"/>
  <c r="AA1613" i="4"/>
  <c r="T1614" i="4"/>
  <c r="V1614" i="4"/>
  <c r="W1614" i="4"/>
  <c r="Y1614" i="4"/>
  <c r="Z1614" i="4"/>
  <c r="AA1614" i="4"/>
  <c r="T1615" i="4"/>
  <c r="V1615" i="4"/>
  <c r="W1615" i="4"/>
  <c r="Y1615" i="4"/>
  <c r="Z1615" i="4"/>
  <c r="AA1615" i="4"/>
  <c r="T1616" i="4"/>
  <c r="V1616" i="4"/>
  <c r="W1616" i="4"/>
  <c r="Y1616" i="4"/>
  <c r="Z1616" i="4"/>
  <c r="AA1616" i="4"/>
  <c r="T1617" i="4"/>
  <c r="V1617" i="4"/>
  <c r="W1617" i="4"/>
  <c r="Y1617" i="4"/>
  <c r="Z1617" i="4"/>
  <c r="AA1617" i="4"/>
  <c r="T1618" i="4"/>
  <c r="V1618" i="4"/>
  <c r="W1618" i="4"/>
  <c r="Y1618" i="4"/>
  <c r="Z1618" i="4"/>
  <c r="AA1618" i="4"/>
  <c r="T1619" i="4"/>
  <c r="V1619" i="4"/>
  <c r="W1619" i="4"/>
  <c r="Y1619" i="4"/>
  <c r="Z1619" i="4"/>
  <c r="AA1619" i="4"/>
  <c r="T1620" i="4"/>
  <c r="V1620" i="4"/>
  <c r="W1620" i="4"/>
  <c r="Y1620" i="4"/>
  <c r="Z1620" i="4"/>
  <c r="AA1620" i="4"/>
  <c r="T1621" i="4"/>
  <c r="V1621" i="4"/>
  <c r="W1621" i="4"/>
  <c r="Y1621" i="4"/>
  <c r="Z1621" i="4"/>
  <c r="AA1621" i="4"/>
  <c r="T1622" i="4"/>
  <c r="V1622" i="4"/>
  <c r="W1622" i="4"/>
  <c r="Y1622" i="4"/>
  <c r="Z1622" i="4"/>
  <c r="AA1622" i="4"/>
  <c r="T1623" i="4"/>
  <c r="V1623" i="4"/>
  <c r="W1623" i="4"/>
  <c r="Y1623" i="4"/>
  <c r="Z1623" i="4"/>
  <c r="AA1623" i="4"/>
  <c r="T1624" i="4"/>
  <c r="V1624" i="4"/>
  <c r="W1624" i="4"/>
  <c r="Y1624" i="4"/>
  <c r="Z1624" i="4"/>
  <c r="AA1624" i="4"/>
  <c r="T1625" i="4"/>
  <c r="V1625" i="4"/>
  <c r="W1625" i="4"/>
  <c r="Y1625" i="4"/>
  <c r="Z1625" i="4"/>
  <c r="AA1625" i="4"/>
  <c r="T1626" i="4"/>
  <c r="V1626" i="4"/>
  <c r="W1626" i="4"/>
  <c r="Y1626" i="4"/>
  <c r="Z1626" i="4"/>
  <c r="AA1626" i="4"/>
  <c r="T1627" i="4"/>
  <c r="V1627" i="4"/>
  <c r="W1627" i="4"/>
  <c r="Y1627" i="4"/>
  <c r="Z1627" i="4"/>
  <c r="AA1627" i="4"/>
  <c r="T1628" i="4"/>
  <c r="V1628" i="4"/>
  <c r="W1628" i="4"/>
  <c r="Y1628" i="4"/>
  <c r="Z1628" i="4"/>
  <c r="AA1628" i="4"/>
  <c r="T1629" i="4"/>
  <c r="V1629" i="4"/>
  <c r="W1629" i="4"/>
  <c r="Y1629" i="4"/>
  <c r="Z1629" i="4"/>
  <c r="AA1629" i="4"/>
  <c r="T1630" i="4"/>
  <c r="V1630" i="4"/>
  <c r="W1630" i="4"/>
  <c r="Y1630" i="4"/>
  <c r="Z1630" i="4"/>
  <c r="AA1630" i="4"/>
  <c r="T1631" i="4"/>
  <c r="V1631" i="4"/>
  <c r="W1631" i="4"/>
  <c r="Y1631" i="4"/>
  <c r="Z1631" i="4"/>
  <c r="AA1631" i="4"/>
  <c r="T1632" i="4"/>
  <c r="V1632" i="4"/>
  <c r="W1632" i="4"/>
  <c r="Y1632" i="4"/>
  <c r="Z1632" i="4"/>
  <c r="AA1632" i="4"/>
  <c r="T1633" i="4"/>
  <c r="V1633" i="4"/>
  <c r="W1633" i="4"/>
  <c r="Y1633" i="4"/>
  <c r="Z1633" i="4"/>
  <c r="AA1633" i="4"/>
  <c r="T1634" i="4"/>
  <c r="V1634" i="4"/>
  <c r="W1634" i="4"/>
  <c r="Y1634" i="4"/>
  <c r="Z1634" i="4"/>
  <c r="AA1634" i="4"/>
  <c r="T1635" i="4"/>
  <c r="V1635" i="4"/>
  <c r="W1635" i="4"/>
  <c r="Y1635" i="4"/>
  <c r="Z1635" i="4"/>
  <c r="AA1635" i="4"/>
  <c r="T1636" i="4"/>
  <c r="V1636" i="4"/>
  <c r="W1636" i="4"/>
  <c r="Y1636" i="4"/>
  <c r="Z1636" i="4"/>
  <c r="AA1636" i="4"/>
  <c r="T1637" i="4"/>
  <c r="V1637" i="4"/>
  <c r="W1637" i="4"/>
  <c r="Y1637" i="4"/>
  <c r="Z1637" i="4"/>
  <c r="AA1637" i="4"/>
  <c r="T1638" i="4"/>
  <c r="V1638" i="4"/>
  <c r="W1638" i="4"/>
  <c r="Y1638" i="4"/>
  <c r="Z1638" i="4"/>
  <c r="AA1638" i="4"/>
  <c r="T1639" i="4"/>
  <c r="V1639" i="4"/>
  <c r="W1639" i="4"/>
  <c r="Y1639" i="4"/>
  <c r="Z1639" i="4"/>
  <c r="AA1639" i="4"/>
  <c r="T1640" i="4"/>
  <c r="V1640" i="4"/>
  <c r="W1640" i="4"/>
  <c r="Y1640" i="4"/>
  <c r="Z1640" i="4"/>
  <c r="AA1640" i="4"/>
  <c r="T1641" i="4"/>
  <c r="V1641" i="4"/>
  <c r="W1641" i="4"/>
  <c r="Y1641" i="4"/>
  <c r="Z1641" i="4"/>
  <c r="AA1641" i="4"/>
  <c r="T1642" i="4"/>
  <c r="V1642" i="4"/>
  <c r="W1642" i="4"/>
  <c r="Y1642" i="4"/>
  <c r="Z1642" i="4"/>
  <c r="AA1642" i="4"/>
  <c r="T1643" i="4"/>
  <c r="V1643" i="4"/>
  <c r="W1643" i="4"/>
  <c r="Y1643" i="4"/>
  <c r="Z1643" i="4"/>
  <c r="AA1643" i="4"/>
  <c r="T1644" i="4"/>
  <c r="V1644" i="4"/>
  <c r="W1644" i="4"/>
  <c r="Y1644" i="4"/>
  <c r="Z1644" i="4"/>
  <c r="AA1644" i="4"/>
  <c r="T1645" i="4"/>
  <c r="V1645" i="4"/>
  <c r="W1645" i="4"/>
  <c r="Y1645" i="4"/>
  <c r="Z1645" i="4"/>
  <c r="AA1645" i="4"/>
  <c r="T1646" i="4"/>
  <c r="V1646" i="4"/>
  <c r="W1646" i="4"/>
  <c r="Y1646" i="4"/>
  <c r="Z1646" i="4"/>
  <c r="AA1646" i="4"/>
  <c r="T1647" i="4"/>
  <c r="V1647" i="4"/>
  <c r="W1647" i="4"/>
  <c r="Y1647" i="4"/>
  <c r="Z1647" i="4"/>
  <c r="AA1647" i="4"/>
  <c r="T1648" i="4"/>
  <c r="V1648" i="4"/>
  <c r="W1648" i="4"/>
  <c r="Y1648" i="4"/>
  <c r="Z1648" i="4"/>
  <c r="AA1648" i="4"/>
  <c r="T1649" i="4"/>
  <c r="V1649" i="4"/>
  <c r="W1649" i="4"/>
  <c r="Y1649" i="4"/>
  <c r="Z1649" i="4"/>
  <c r="AA1649" i="4"/>
  <c r="T1650" i="4"/>
  <c r="V1650" i="4"/>
  <c r="W1650" i="4"/>
  <c r="Y1650" i="4"/>
  <c r="Z1650" i="4"/>
  <c r="AA1650" i="4"/>
  <c r="T1651" i="4"/>
  <c r="V1651" i="4"/>
  <c r="W1651" i="4"/>
  <c r="Y1651" i="4"/>
  <c r="Z1651" i="4"/>
  <c r="AA1651" i="4"/>
  <c r="T1652" i="4"/>
  <c r="V1652" i="4"/>
  <c r="W1652" i="4"/>
  <c r="Y1652" i="4"/>
  <c r="Z1652" i="4"/>
  <c r="AA1652" i="4"/>
  <c r="T1653" i="4"/>
  <c r="V1653" i="4"/>
  <c r="W1653" i="4"/>
  <c r="Y1653" i="4"/>
  <c r="Z1653" i="4"/>
  <c r="AA1653" i="4"/>
  <c r="T1654" i="4"/>
  <c r="V1654" i="4"/>
  <c r="W1654" i="4"/>
  <c r="Y1654" i="4"/>
  <c r="Z1654" i="4"/>
  <c r="AA1654" i="4"/>
  <c r="T1655" i="4"/>
  <c r="V1655" i="4"/>
  <c r="W1655" i="4"/>
  <c r="Y1655" i="4"/>
  <c r="Z1655" i="4"/>
  <c r="AA1655" i="4"/>
  <c r="T1656" i="4"/>
  <c r="V1656" i="4"/>
  <c r="W1656" i="4"/>
  <c r="Y1656" i="4"/>
  <c r="Z1656" i="4"/>
  <c r="AA1656" i="4"/>
  <c r="T1657" i="4"/>
  <c r="V1657" i="4"/>
  <c r="W1657" i="4"/>
  <c r="Y1657" i="4"/>
  <c r="Z1657" i="4"/>
  <c r="AA1657" i="4"/>
  <c r="T1658" i="4"/>
  <c r="V1658" i="4"/>
  <c r="W1658" i="4"/>
  <c r="Y1658" i="4"/>
  <c r="Z1658" i="4"/>
  <c r="AA1658" i="4"/>
  <c r="T1659" i="4"/>
  <c r="V1659" i="4"/>
  <c r="W1659" i="4"/>
  <c r="Y1659" i="4"/>
  <c r="Z1659" i="4"/>
  <c r="AA1659" i="4"/>
  <c r="T1660" i="4"/>
  <c r="V1660" i="4"/>
  <c r="W1660" i="4"/>
  <c r="Y1660" i="4"/>
  <c r="Z1660" i="4"/>
  <c r="AA1660" i="4"/>
  <c r="T1661" i="4"/>
  <c r="V1661" i="4"/>
  <c r="W1661" i="4"/>
  <c r="Y1661" i="4"/>
  <c r="Z1661" i="4"/>
  <c r="AA1661" i="4"/>
  <c r="T1662" i="4"/>
  <c r="V1662" i="4"/>
  <c r="W1662" i="4"/>
  <c r="Y1662" i="4"/>
  <c r="Z1662" i="4"/>
  <c r="AA1662" i="4"/>
  <c r="T1663" i="4"/>
  <c r="V1663" i="4"/>
  <c r="W1663" i="4"/>
  <c r="Y1663" i="4"/>
  <c r="Z1663" i="4"/>
  <c r="AA1663" i="4"/>
  <c r="T1664" i="4"/>
  <c r="V1664" i="4"/>
  <c r="W1664" i="4"/>
  <c r="Y1664" i="4"/>
  <c r="Z1664" i="4"/>
  <c r="AA1664" i="4"/>
  <c r="T1665" i="4"/>
  <c r="V1665" i="4"/>
  <c r="W1665" i="4"/>
  <c r="Y1665" i="4"/>
  <c r="Z1665" i="4"/>
  <c r="AA1665" i="4"/>
  <c r="T1666" i="4"/>
  <c r="V1666" i="4"/>
  <c r="W1666" i="4"/>
  <c r="Y1666" i="4"/>
  <c r="Z1666" i="4"/>
  <c r="AA1666" i="4"/>
  <c r="T1667" i="4"/>
  <c r="V1667" i="4"/>
  <c r="W1667" i="4"/>
  <c r="Y1667" i="4"/>
  <c r="Z1667" i="4"/>
  <c r="AA1667" i="4"/>
  <c r="T1668" i="4"/>
  <c r="V1668" i="4"/>
  <c r="W1668" i="4"/>
  <c r="Y1668" i="4"/>
  <c r="Z1668" i="4"/>
  <c r="AA1668" i="4"/>
  <c r="T1669" i="4"/>
  <c r="V1669" i="4"/>
  <c r="W1669" i="4"/>
  <c r="Y1669" i="4"/>
  <c r="Z1669" i="4"/>
  <c r="AA1669" i="4"/>
  <c r="T1670" i="4"/>
  <c r="V1670" i="4"/>
  <c r="W1670" i="4"/>
  <c r="Y1670" i="4"/>
  <c r="Z1670" i="4"/>
  <c r="AA1670" i="4"/>
  <c r="T1671" i="4"/>
  <c r="V1671" i="4"/>
  <c r="W1671" i="4"/>
  <c r="Y1671" i="4"/>
  <c r="Z1671" i="4"/>
  <c r="AA1671" i="4"/>
  <c r="T1672" i="4"/>
  <c r="V1672" i="4"/>
  <c r="W1672" i="4"/>
  <c r="Y1672" i="4"/>
  <c r="Z1672" i="4"/>
  <c r="AA1672" i="4"/>
  <c r="T1673" i="4"/>
  <c r="V1673" i="4"/>
  <c r="W1673" i="4"/>
  <c r="Y1673" i="4"/>
  <c r="Z1673" i="4"/>
  <c r="AA1673" i="4"/>
  <c r="T1674" i="4"/>
  <c r="V1674" i="4"/>
  <c r="W1674" i="4"/>
  <c r="Y1674" i="4"/>
  <c r="Z1674" i="4"/>
  <c r="AA1674" i="4"/>
  <c r="T1675" i="4"/>
  <c r="V1675" i="4"/>
  <c r="W1675" i="4"/>
  <c r="Y1675" i="4"/>
  <c r="Z1675" i="4"/>
  <c r="AA1675" i="4"/>
  <c r="T1676" i="4"/>
  <c r="V1676" i="4"/>
  <c r="W1676" i="4"/>
  <c r="Y1676" i="4"/>
  <c r="Z1676" i="4"/>
  <c r="AA1676" i="4"/>
  <c r="T1677" i="4"/>
  <c r="V1677" i="4"/>
  <c r="W1677" i="4"/>
  <c r="Y1677" i="4"/>
  <c r="Z1677" i="4"/>
  <c r="AA1677" i="4"/>
  <c r="T1678" i="4"/>
  <c r="V1678" i="4"/>
  <c r="W1678" i="4"/>
  <c r="Y1678" i="4"/>
  <c r="Z1678" i="4"/>
  <c r="AA1678" i="4"/>
  <c r="T1679" i="4"/>
  <c r="V1679" i="4"/>
  <c r="W1679" i="4"/>
  <c r="Y1679" i="4"/>
  <c r="Z1679" i="4"/>
  <c r="AA1679" i="4"/>
  <c r="T1680" i="4"/>
  <c r="V1680" i="4"/>
  <c r="W1680" i="4"/>
  <c r="Y1680" i="4"/>
  <c r="Z1680" i="4"/>
  <c r="AA1680" i="4"/>
  <c r="T1681" i="4"/>
  <c r="V1681" i="4"/>
  <c r="W1681" i="4"/>
  <c r="Y1681" i="4"/>
  <c r="Z1681" i="4"/>
  <c r="AA1681" i="4"/>
  <c r="T1682" i="4"/>
  <c r="U1407" i="4"/>
  <c r="U1415" i="4"/>
  <c r="U1422" i="4"/>
  <c r="U1423" i="4"/>
  <c r="U1424" i="4"/>
  <c r="U1431" i="4"/>
  <c r="U1432" i="4"/>
  <c r="U1439" i="4"/>
  <c r="U1440" i="4"/>
  <c r="U1446" i="4"/>
  <c r="U1447" i="4"/>
  <c r="U1448" i="4"/>
  <c r="U1455" i="4"/>
  <c r="U1456" i="4"/>
  <c r="U1463" i="4"/>
  <c r="U1464" i="4"/>
  <c r="U1471" i="4"/>
  <c r="U1472" i="4"/>
  <c r="U1479" i="4"/>
  <c r="X1487" i="4"/>
  <c r="X1490" i="4"/>
  <c r="X1491" i="4"/>
  <c r="X1492" i="4"/>
  <c r="X1495" i="4"/>
  <c r="X1499" i="4"/>
  <c r="X1500" i="4"/>
  <c r="X1503" i="4"/>
  <c r="X1507" i="4"/>
  <c r="X1508" i="4"/>
  <c r="X1511" i="4"/>
  <c r="X1515" i="4"/>
  <c r="X1516" i="4"/>
  <c r="X1519" i="4"/>
  <c r="X1523" i="4"/>
  <c r="X1524" i="4"/>
  <c r="X1527" i="4"/>
  <c r="X1531" i="4"/>
  <c r="X1532" i="4"/>
  <c r="X1535" i="4"/>
  <c r="X1539" i="4"/>
  <c r="X1540" i="4"/>
  <c r="X1543" i="4"/>
  <c r="X1547" i="4"/>
  <c r="X1548" i="4"/>
  <c r="X1551" i="4"/>
  <c r="X1555" i="4"/>
  <c r="X1556" i="4"/>
  <c r="X1559" i="4"/>
  <c r="U1567" i="4"/>
  <c r="U1575" i="4"/>
  <c r="U1583" i="4"/>
  <c r="U1591" i="4"/>
  <c r="U1599" i="4"/>
  <c r="U1607" i="4"/>
  <c r="U1615" i="4"/>
  <c r="U1623" i="4"/>
  <c r="U1631" i="4"/>
  <c r="U1634" i="4"/>
  <c r="U1635" i="4"/>
  <c r="U1636" i="4"/>
  <c r="U1637" i="4"/>
  <c r="U1638" i="4"/>
  <c r="U1639" i="4"/>
  <c r="U1640" i="4"/>
  <c r="U1641" i="4"/>
  <c r="U1642" i="4"/>
  <c r="U1643" i="4"/>
  <c r="U1644" i="4"/>
  <c r="U1645" i="4"/>
  <c r="U1646" i="4"/>
  <c r="U1647" i="4"/>
  <c r="U1648" i="4"/>
  <c r="U1649" i="4"/>
  <c r="U1650" i="4"/>
  <c r="U1651" i="4"/>
  <c r="U1652" i="4"/>
  <c r="U1653" i="4"/>
  <c r="U1654" i="4"/>
  <c r="U1655" i="4"/>
  <c r="U1656" i="4"/>
  <c r="U1657" i="4"/>
  <c r="U1658" i="4"/>
  <c r="U1659" i="4"/>
  <c r="U1660" i="4"/>
  <c r="U1661" i="4"/>
  <c r="U1662" i="4"/>
  <c r="X1663" i="4"/>
  <c r="U1664" i="4"/>
  <c r="U1665" i="4"/>
  <c r="U1666" i="4"/>
  <c r="U1667" i="4"/>
  <c r="U1668" i="4"/>
  <c r="U1669" i="4"/>
  <c r="U1670" i="4"/>
  <c r="U1671" i="4"/>
  <c r="U1672" i="4"/>
  <c r="U1673" i="4"/>
  <c r="U1674" i="4"/>
  <c r="U1675" i="4"/>
  <c r="U1676" i="4"/>
  <c r="U1677" i="4"/>
  <c r="U1678" i="4"/>
  <c r="X1679" i="4"/>
  <c r="U1680" i="4"/>
  <c r="U1681" i="4"/>
  <c r="U1679" i="4" l="1"/>
  <c r="X1654" i="4"/>
  <c r="X1671" i="4"/>
  <c r="U1500" i="4"/>
  <c r="X1646" i="4"/>
  <c r="U1663" i="4"/>
  <c r="X1647" i="4"/>
  <c r="X1432" i="4"/>
  <c r="X1638" i="4"/>
  <c r="U1540" i="4"/>
  <c r="U1531" i="4"/>
  <c r="X1639" i="4"/>
  <c r="U1532" i="4"/>
  <c r="X1631" i="4"/>
  <c r="U1508" i="4"/>
  <c r="U1499" i="4"/>
  <c r="X1471" i="4"/>
  <c r="X1472" i="4"/>
  <c r="X1447" i="4"/>
  <c r="X1655" i="4"/>
  <c r="U1616" i="4"/>
  <c r="X1616" i="4"/>
  <c r="U1584" i="4"/>
  <c r="X1584" i="4"/>
  <c r="X1552" i="4"/>
  <c r="U1552" i="4"/>
  <c r="X1520" i="4"/>
  <c r="U1520" i="4"/>
  <c r="X1488" i="4"/>
  <c r="U1488" i="4"/>
  <c r="U1622" i="4"/>
  <c r="X1622" i="4"/>
  <c r="U1582" i="4"/>
  <c r="X1582" i="4"/>
  <c r="X1550" i="4"/>
  <c r="U1550" i="4"/>
  <c r="X1518" i="4"/>
  <c r="U1518" i="4"/>
  <c r="U1478" i="4"/>
  <c r="X1478" i="4"/>
  <c r="X1640" i="4"/>
  <c r="U1621" i="4"/>
  <c r="X1621" i="4"/>
  <c r="U1581" i="4"/>
  <c r="X1581" i="4"/>
  <c r="X1541" i="4"/>
  <c r="U1541" i="4"/>
  <c r="X1509" i="4"/>
  <c r="U1509" i="4"/>
  <c r="U1477" i="4"/>
  <c r="X1477" i="4"/>
  <c r="U1461" i="4"/>
  <c r="X1461" i="4"/>
  <c r="U1453" i="4"/>
  <c r="X1453" i="4"/>
  <c r="U1413" i="4"/>
  <c r="X1413" i="4"/>
  <c r="U1405" i="4"/>
  <c r="X1405" i="4"/>
  <c r="X1657" i="4"/>
  <c r="X1649" i="4"/>
  <c r="X1641" i="4"/>
  <c r="U1555" i="4"/>
  <c r="U1523" i="4"/>
  <c r="U1491" i="4"/>
  <c r="X1446" i="4"/>
  <c r="U1608" i="4"/>
  <c r="X1608" i="4"/>
  <c r="U1576" i="4"/>
  <c r="X1576" i="4"/>
  <c r="X1544" i="4"/>
  <c r="U1544" i="4"/>
  <c r="X1512" i="4"/>
  <c r="U1512" i="4"/>
  <c r="U1480" i="4"/>
  <c r="X1480" i="4"/>
  <c r="U1614" i="4"/>
  <c r="X1614" i="4"/>
  <c r="U1590" i="4"/>
  <c r="X1590" i="4"/>
  <c r="X1558" i="4"/>
  <c r="U1558" i="4"/>
  <c r="X1526" i="4"/>
  <c r="U1526" i="4"/>
  <c r="X1502" i="4"/>
  <c r="U1502" i="4"/>
  <c r="U1470" i="4"/>
  <c r="X1470" i="4"/>
  <c r="U1454" i="4"/>
  <c r="X1454" i="4"/>
  <c r="U1430" i="4"/>
  <c r="X1430" i="4"/>
  <c r="U1605" i="4"/>
  <c r="X1605" i="4"/>
  <c r="U1565" i="4"/>
  <c r="X1565" i="4"/>
  <c r="X1525" i="4"/>
  <c r="U1525" i="4"/>
  <c r="U1469" i="4"/>
  <c r="X1469" i="4"/>
  <c r="U1429" i="4"/>
  <c r="X1429" i="4"/>
  <c r="U1620" i="4"/>
  <c r="X1620" i="4"/>
  <c r="U1596" i="4"/>
  <c r="X1596" i="4"/>
  <c r="U1580" i="4"/>
  <c r="X1580" i="4"/>
  <c r="U1476" i="4"/>
  <c r="X1476" i="4"/>
  <c r="U1460" i="4"/>
  <c r="X1460" i="4"/>
  <c r="U1444" i="4"/>
  <c r="X1444" i="4"/>
  <c r="U1436" i="4"/>
  <c r="X1436" i="4"/>
  <c r="U1428" i="4"/>
  <c r="X1428" i="4"/>
  <c r="U1412" i="4"/>
  <c r="X1412" i="4"/>
  <c r="U1404" i="4"/>
  <c r="X1404" i="4"/>
  <c r="X1681" i="4"/>
  <c r="X1680" i="4"/>
  <c r="X1678" i="4"/>
  <c r="X1677" i="4"/>
  <c r="X1676" i="4"/>
  <c r="X1675" i="4"/>
  <c r="X1674" i="4"/>
  <c r="X1673" i="4"/>
  <c r="X1672" i="4"/>
  <c r="X1670" i="4"/>
  <c r="X1669" i="4"/>
  <c r="X1668" i="4"/>
  <c r="X1667" i="4"/>
  <c r="X1666" i="4"/>
  <c r="X1665" i="4"/>
  <c r="X1664" i="4"/>
  <c r="X1662" i="4"/>
  <c r="X1661" i="4"/>
  <c r="X1660" i="4"/>
  <c r="X1659" i="4"/>
  <c r="X1658" i="4"/>
  <c r="X1650" i="4"/>
  <c r="X1642" i="4"/>
  <c r="X1634" i="4"/>
  <c r="U1556" i="4"/>
  <c r="U1524" i="4"/>
  <c r="U1492" i="4"/>
  <c r="U1613" i="4"/>
  <c r="X1613" i="4"/>
  <c r="X1557" i="4"/>
  <c r="U1557" i="4"/>
  <c r="X1517" i="4"/>
  <c r="U1517" i="4"/>
  <c r="U1485" i="4"/>
  <c r="X1485" i="4"/>
  <c r="U1445" i="4"/>
  <c r="X1445" i="4"/>
  <c r="U1628" i="4"/>
  <c r="X1628" i="4"/>
  <c r="U1604" i="4"/>
  <c r="X1604" i="4"/>
  <c r="U1588" i="4"/>
  <c r="X1588" i="4"/>
  <c r="U1572" i="4"/>
  <c r="X1572" i="4"/>
  <c r="U1564" i="4"/>
  <c r="X1564" i="4"/>
  <c r="U1484" i="4"/>
  <c r="X1484" i="4"/>
  <c r="U1468" i="4"/>
  <c r="X1468" i="4"/>
  <c r="U1452" i="4"/>
  <c r="X1452" i="4"/>
  <c r="U1420" i="4"/>
  <c r="X1420" i="4"/>
  <c r="U1627" i="4"/>
  <c r="X1627" i="4"/>
  <c r="U1619" i="4"/>
  <c r="X1619" i="4"/>
  <c r="U1611" i="4"/>
  <c r="X1611" i="4"/>
  <c r="U1603" i="4"/>
  <c r="X1603" i="4"/>
  <c r="U1595" i="4"/>
  <c r="X1595" i="4"/>
  <c r="U1587" i="4"/>
  <c r="X1587" i="4"/>
  <c r="U1579" i="4"/>
  <c r="X1579" i="4"/>
  <c r="U1571" i="4"/>
  <c r="X1571" i="4"/>
  <c r="U1563" i="4"/>
  <c r="X1563" i="4"/>
  <c r="U1483" i="4"/>
  <c r="X1483" i="4"/>
  <c r="U1475" i="4"/>
  <c r="X1475" i="4"/>
  <c r="U1467" i="4"/>
  <c r="X1467" i="4"/>
  <c r="U1459" i="4"/>
  <c r="X1459" i="4"/>
  <c r="U1451" i="4"/>
  <c r="X1451" i="4"/>
  <c r="U1443" i="4"/>
  <c r="X1443" i="4"/>
  <c r="U1435" i="4"/>
  <c r="X1435" i="4"/>
  <c r="U1427" i="4"/>
  <c r="X1427" i="4"/>
  <c r="U1419" i="4"/>
  <c r="X1419" i="4"/>
  <c r="U1411" i="4"/>
  <c r="X1411" i="4"/>
  <c r="U1403" i="4"/>
  <c r="X1403" i="4"/>
  <c r="X1651" i="4"/>
  <c r="X1643" i="4"/>
  <c r="X1635" i="4"/>
  <c r="U1547" i="4"/>
  <c r="U1515" i="4"/>
  <c r="X1422" i="4"/>
  <c r="U1624" i="4"/>
  <c r="X1624" i="4"/>
  <c r="U1592" i="4"/>
  <c r="X1592" i="4"/>
  <c r="U1560" i="4"/>
  <c r="X1560" i="4"/>
  <c r="X1528" i="4"/>
  <c r="U1528" i="4"/>
  <c r="X1496" i="4"/>
  <c r="U1496" i="4"/>
  <c r="U1630" i="4"/>
  <c r="X1630" i="4"/>
  <c r="U1598" i="4"/>
  <c r="X1598" i="4"/>
  <c r="U1566" i="4"/>
  <c r="X1566" i="4"/>
  <c r="X1534" i="4"/>
  <c r="U1534" i="4"/>
  <c r="X1494" i="4"/>
  <c r="U1494" i="4"/>
  <c r="U1414" i="4"/>
  <c r="X1414" i="4"/>
  <c r="U1629" i="4"/>
  <c r="X1629" i="4"/>
  <c r="U1589" i="4"/>
  <c r="X1589" i="4"/>
  <c r="X1549" i="4"/>
  <c r="U1549" i="4"/>
  <c r="X1501" i="4"/>
  <c r="U1501" i="4"/>
  <c r="U1437" i="4"/>
  <c r="X1437" i="4"/>
  <c r="U1626" i="4"/>
  <c r="X1626" i="4"/>
  <c r="U1618" i="4"/>
  <c r="X1618" i="4"/>
  <c r="U1610" i="4"/>
  <c r="X1610" i="4"/>
  <c r="U1602" i="4"/>
  <c r="X1602" i="4"/>
  <c r="U1594" i="4"/>
  <c r="X1594" i="4"/>
  <c r="U1586" i="4"/>
  <c r="X1586" i="4"/>
  <c r="U1578" i="4"/>
  <c r="X1578" i="4"/>
  <c r="U1570" i="4"/>
  <c r="X1570" i="4"/>
  <c r="U1562" i="4"/>
  <c r="X1562" i="4"/>
  <c r="X1554" i="4"/>
  <c r="U1554" i="4"/>
  <c r="X1546" i="4"/>
  <c r="U1546" i="4"/>
  <c r="X1538" i="4"/>
  <c r="U1538" i="4"/>
  <c r="X1530" i="4"/>
  <c r="U1530" i="4"/>
  <c r="X1522" i="4"/>
  <c r="U1522" i="4"/>
  <c r="X1514" i="4"/>
  <c r="U1514" i="4"/>
  <c r="X1506" i="4"/>
  <c r="U1506" i="4"/>
  <c r="X1498" i="4"/>
  <c r="U1498" i="4"/>
  <c r="X1652" i="4"/>
  <c r="X1644" i="4"/>
  <c r="X1636" i="4"/>
  <c r="U1548" i="4"/>
  <c r="U1516" i="4"/>
  <c r="U1632" i="4"/>
  <c r="X1632" i="4"/>
  <c r="U1600" i="4"/>
  <c r="X1600" i="4"/>
  <c r="U1568" i="4"/>
  <c r="X1568" i="4"/>
  <c r="X1536" i="4"/>
  <c r="U1536" i="4"/>
  <c r="X1504" i="4"/>
  <c r="U1504" i="4"/>
  <c r="U1606" i="4"/>
  <c r="X1606" i="4"/>
  <c r="U1574" i="4"/>
  <c r="X1574" i="4"/>
  <c r="X1542" i="4"/>
  <c r="U1542" i="4"/>
  <c r="X1510" i="4"/>
  <c r="U1510" i="4"/>
  <c r="X1486" i="4"/>
  <c r="U1486" i="4"/>
  <c r="U1462" i="4"/>
  <c r="X1462" i="4"/>
  <c r="U1438" i="4"/>
  <c r="X1438" i="4"/>
  <c r="U1406" i="4"/>
  <c r="X1406" i="4"/>
  <c r="X1656" i="4"/>
  <c r="X1648" i="4"/>
  <c r="U1597" i="4"/>
  <c r="X1597" i="4"/>
  <c r="U1573" i="4"/>
  <c r="X1573" i="4"/>
  <c r="X1533" i="4"/>
  <c r="U1533" i="4"/>
  <c r="X1493" i="4"/>
  <c r="U1493" i="4"/>
  <c r="U1421" i="4"/>
  <c r="X1421" i="4"/>
  <c r="U1612" i="4"/>
  <c r="X1612" i="4"/>
  <c r="U1633" i="4"/>
  <c r="X1633" i="4"/>
  <c r="U1625" i="4"/>
  <c r="X1625" i="4"/>
  <c r="U1617" i="4"/>
  <c r="X1617" i="4"/>
  <c r="U1609" i="4"/>
  <c r="X1609" i="4"/>
  <c r="U1601" i="4"/>
  <c r="X1601" i="4"/>
  <c r="U1593" i="4"/>
  <c r="X1593" i="4"/>
  <c r="U1585" i="4"/>
  <c r="X1585" i="4"/>
  <c r="U1577" i="4"/>
  <c r="X1577" i="4"/>
  <c r="U1569" i="4"/>
  <c r="X1569" i="4"/>
  <c r="U1561" i="4"/>
  <c r="X1561" i="4"/>
  <c r="X1553" i="4"/>
  <c r="U1553" i="4"/>
  <c r="X1545" i="4"/>
  <c r="U1545" i="4"/>
  <c r="X1537" i="4"/>
  <c r="U1537" i="4"/>
  <c r="X1529" i="4"/>
  <c r="U1529" i="4"/>
  <c r="X1521" i="4"/>
  <c r="U1521" i="4"/>
  <c r="X1513" i="4"/>
  <c r="U1513" i="4"/>
  <c r="X1505" i="4"/>
  <c r="U1505" i="4"/>
  <c r="X1497" i="4"/>
  <c r="U1497" i="4"/>
  <c r="X1489" i="4"/>
  <c r="U1489" i="4"/>
  <c r="U1481" i="4"/>
  <c r="X1481" i="4"/>
  <c r="U1473" i="4"/>
  <c r="X1473" i="4"/>
  <c r="U1465" i="4"/>
  <c r="X1465" i="4"/>
  <c r="U1457" i="4"/>
  <c r="X1457" i="4"/>
  <c r="U1449" i="4"/>
  <c r="X1449" i="4"/>
  <c r="U1441" i="4"/>
  <c r="X1441" i="4"/>
  <c r="U1433" i="4"/>
  <c r="X1433" i="4"/>
  <c r="U1425" i="4"/>
  <c r="X1425" i="4"/>
  <c r="U1417" i="4"/>
  <c r="X1417" i="4"/>
  <c r="U1409" i="4"/>
  <c r="X1409" i="4"/>
  <c r="U1401" i="4"/>
  <c r="X1401" i="4"/>
  <c r="X1653" i="4"/>
  <c r="X1645" i="4"/>
  <c r="X1637" i="4"/>
  <c r="U1539" i="4"/>
  <c r="U1507" i="4"/>
  <c r="X1623" i="4"/>
  <c r="X1615" i="4"/>
  <c r="X1607" i="4"/>
  <c r="X1599" i="4"/>
  <c r="X1591" i="4"/>
  <c r="X1583" i="4"/>
  <c r="X1575" i="4"/>
  <c r="X1567" i="4"/>
  <c r="X1448" i="4"/>
  <c r="X1423" i="4"/>
  <c r="X1463" i="4"/>
  <c r="X1424" i="4"/>
  <c r="U1482" i="4"/>
  <c r="X1482" i="4"/>
  <c r="U1474" i="4"/>
  <c r="X1474" i="4"/>
  <c r="U1466" i="4"/>
  <c r="X1466" i="4"/>
  <c r="U1458" i="4"/>
  <c r="X1458" i="4"/>
  <c r="U1450" i="4"/>
  <c r="X1450" i="4"/>
  <c r="U1442" i="4"/>
  <c r="X1442" i="4"/>
  <c r="U1434" i="4"/>
  <c r="X1434" i="4"/>
  <c r="U1426" i="4"/>
  <c r="X1426" i="4"/>
  <c r="U1418" i="4"/>
  <c r="X1418" i="4"/>
  <c r="U1410" i="4"/>
  <c r="X1410" i="4"/>
  <c r="U1402" i="4"/>
  <c r="X1402" i="4"/>
  <c r="U1559" i="4"/>
  <c r="U1551" i="4"/>
  <c r="U1543" i="4"/>
  <c r="U1535" i="4"/>
  <c r="U1527" i="4"/>
  <c r="U1519" i="4"/>
  <c r="U1511" i="4"/>
  <c r="U1503" i="4"/>
  <c r="U1495" i="4"/>
  <c r="U1487" i="4"/>
  <c r="X1464" i="4"/>
  <c r="X1439" i="4"/>
  <c r="X1415" i="4"/>
  <c r="X1479" i="4"/>
  <c r="X1440" i="4"/>
  <c r="U1416" i="4"/>
  <c r="X1416" i="4"/>
  <c r="U1408" i="4"/>
  <c r="X1408" i="4"/>
  <c r="X1455" i="4"/>
  <c r="X1407" i="4"/>
  <c r="U1490" i="4"/>
  <c r="X1456" i="4"/>
  <c r="X1431" i="4"/>
  <c r="AA1400" i="4"/>
  <c r="Z1400" i="4"/>
  <c r="Y1400" i="4"/>
  <c r="X1400" i="4"/>
  <c r="W1400" i="4"/>
  <c r="V1400" i="4"/>
  <c r="U1400" i="4"/>
  <c r="T1400" i="4"/>
  <c r="S1400" i="4"/>
  <c r="AA1399" i="4"/>
  <c r="Z1399" i="4"/>
  <c r="Y1399" i="4"/>
  <c r="X1399" i="4"/>
  <c r="W1399" i="4"/>
  <c r="V1399" i="4"/>
  <c r="U1399" i="4"/>
  <c r="T1399" i="4"/>
  <c r="S1399" i="4"/>
  <c r="AA1398" i="4"/>
  <c r="Z1398" i="4"/>
  <c r="Y1398" i="4"/>
  <c r="X1398" i="4"/>
  <c r="W1398" i="4"/>
  <c r="V1398" i="4"/>
  <c r="U1398" i="4"/>
  <c r="T1398" i="4"/>
  <c r="S1398" i="4"/>
  <c r="AA1397" i="4"/>
  <c r="Z1397" i="4"/>
  <c r="Y1397" i="4"/>
  <c r="X1397" i="4"/>
  <c r="W1397" i="4"/>
  <c r="V1397" i="4"/>
  <c r="U1397" i="4"/>
  <c r="T1397" i="4"/>
  <c r="S1397" i="4"/>
  <c r="AA1396" i="4"/>
  <c r="Z1396" i="4"/>
  <c r="Y1396" i="4"/>
  <c r="X1396" i="4"/>
  <c r="W1396" i="4"/>
  <c r="V1396" i="4"/>
  <c r="U1396" i="4"/>
  <c r="T1396" i="4"/>
  <c r="S1396" i="4"/>
  <c r="AA1395" i="4"/>
  <c r="Z1395" i="4"/>
  <c r="Y1395" i="4"/>
  <c r="X1395" i="4"/>
  <c r="W1395" i="4"/>
  <c r="V1395" i="4"/>
  <c r="U1395" i="4"/>
  <c r="T1395" i="4"/>
  <c r="S1395" i="4"/>
  <c r="AA1394" i="4"/>
  <c r="Z1394" i="4"/>
  <c r="Y1394" i="4"/>
  <c r="X1394" i="4"/>
  <c r="W1394" i="4"/>
  <c r="V1394" i="4"/>
  <c r="U1394" i="4"/>
  <c r="T1394" i="4"/>
  <c r="S1394" i="4"/>
  <c r="AA1393" i="4"/>
  <c r="Z1393" i="4"/>
  <c r="Y1393" i="4"/>
  <c r="X1393" i="4"/>
  <c r="W1393" i="4"/>
  <c r="V1393" i="4"/>
  <c r="U1393" i="4"/>
  <c r="T1393" i="4"/>
  <c r="S1393" i="4"/>
  <c r="AA1392" i="4"/>
  <c r="Z1392" i="4"/>
  <c r="Y1392" i="4"/>
  <c r="X1392" i="4"/>
  <c r="W1392" i="4"/>
  <c r="V1392" i="4"/>
  <c r="U1392" i="4"/>
  <c r="T1392" i="4"/>
  <c r="S1392" i="4"/>
  <c r="AA1391" i="4"/>
  <c r="Z1391" i="4"/>
  <c r="Y1391" i="4"/>
  <c r="X1391" i="4"/>
  <c r="W1391" i="4"/>
  <c r="V1391" i="4"/>
  <c r="U1391" i="4"/>
  <c r="T1391" i="4"/>
  <c r="S1391" i="4"/>
  <c r="AA1390" i="4"/>
  <c r="Z1390" i="4"/>
  <c r="Y1390" i="4"/>
  <c r="X1390" i="4"/>
  <c r="W1390" i="4"/>
  <c r="V1390" i="4"/>
  <c r="U1390" i="4"/>
  <c r="T1390" i="4"/>
  <c r="S1390" i="4"/>
  <c r="AA1389" i="4"/>
  <c r="Z1389" i="4"/>
  <c r="Y1389" i="4"/>
  <c r="X1389" i="4"/>
  <c r="W1389" i="4"/>
  <c r="V1389" i="4"/>
  <c r="U1389" i="4"/>
  <c r="T1389" i="4"/>
  <c r="S1389" i="4"/>
  <c r="AA1388" i="4"/>
  <c r="Z1388" i="4"/>
  <c r="Y1388" i="4"/>
  <c r="X1388" i="4"/>
  <c r="W1388" i="4"/>
  <c r="V1388" i="4"/>
  <c r="U1388" i="4"/>
  <c r="T1388" i="4"/>
  <c r="S1388" i="4"/>
  <c r="AA1387" i="4"/>
  <c r="Z1387" i="4"/>
  <c r="Y1387" i="4"/>
  <c r="X1387" i="4"/>
  <c r="W1387" i="4"/>
  <c r="V1387" i="4"/>
  <c r="U1387" i="4"/>
  <c r="T1387" i="4"/>
  <c r="S1387" i="4"/>
  <c r="AA1386" i="4"/>
  <c r="Z1386" i="4"/>
  <c r="Y1386" i="4"/>
  <c r="X1386" i="4"/>
  <c r="W1386" i="4"/>
  <c r="V1386" i="4"/>
  <c r="U1386" i="4"/>
  <c r="T1386" i="4"/>
  <c r="S1386" i="4"/>
  <c r="AA1385" i="4"/>
  <c r="Z1385" i="4"/>
  <c r="Y1385" i="4"/>
  <c r="X1385" i="4"/>
  <c r="W1385" i="4"/>
  <c r="V1385" i="4"/>
  <c r="U1385" i="4"/>
  <c r="T1385" i="4"/>
  <c r="S1385" i="4"/>
  <c r="AA1384" i="4"/>
  <c r="Z1384" i="4"/>
  <c r="Y1384" i="4"/>
  <c r="X1384" i="4"/>
  <c r="W1384" i="4"/>
  <c r="V1384" i="4"/>
  <c r="U1384" i="4"/>
  <c r="T1384" i="4"/>
  <c r="S1384" i="4"/>
  <c r="AA1383" i="4"/>
  <c r="Z1383" i="4"/>
  <c r="Y1383" i="4"/>
  <c r="X1383" i="4"/>
  <c r="W1383" i="4"/>
  <c r="V1383" i="4"/>
  <c r="U1383" i="4"/>
  <c r="T1383" i="4"/>
  <c r="S1383" i="4"/>
  <c r="AA1382" i="4"/>
  <c r="Z1382" i="4"/>
  <c r="Y1382" i="4"/>
  <c r="X1382" i="4"/>
  <c r="W1382" i="4"/>
  <c r="V1382" i="4"/>
  <c r="U1382" i="4"/>
  <c r="T1382" i="4"/>
  <c r="S1382" i="4"/>
  <c r="AA1381" i="4"/>
  <c r="Z1381" i="4"/>
  <c r="Y1381" i="4"/>
  <c r="X1381" i="4"/>
  <c r="W1381" i="4"/>
  <c r="V1381" i="4"/>
  <c r="U1381" i="4"/>
  <c r="T1381" i="4"/>
  <c r="S1381" i="4"/>
  <c r="AA1380" i="4"/>
  <c r="Z1380" i="4"/>
  <c r="Y1380" i="4"/>
  <c r="X1380" i="4"/>
  <c r="W1380" i="4"/>
  <c r="V1380" i="4"/>
  <c r="U1380" i="4"/>
  <c r="T1380" i="4"/>
  <c r="S1380" i="4"/>
  <c r="AA1379" i="4"/>
  <c r="Z1379" i="4"/>
  <c r="Y1379" i="4"/>
  <c r="X1379" i="4"/>
  <c r="W1379" i="4"/>
  <c r="V1379" i="4"/>
  <c r="U1379" i="4"/>
  <c r="T1379" i="4"/>
  <c r="S1379" i="4"/>
  <c r="AA1378" i="4"/>
  <c r="Z1378" i="4"/>
  <c r="Y1378" i="4"/>
  <c r="X1378" i="4"/>
  <c r="W1378" i="4"/>
  <c r="V1378" i="4"/>
  <c r="U1378" i="4"/>
  <c r="T1378" i="4"/>
  <c r="S1378" i="4"/>
  <c r="AA1377" i="4"/>
  <c r="Z1377" i="4"/>
  <c r="Y1377" i="4"/>
  <c r="X1377" i="4"/>
  <c r="W1377" i="4"/>
  <c r="V1377" i="4"/>
  <c r="U1377" i="4"/>
  <c r="T1377" i="4"/>
  <c r="S1377" i="4"/>
  <c r="AA1376" i="4"/>
  <c r="Z1376" i="4"/>
  <c r="Y1376" i="4"/>
  <c r="X1376" i="4"/>
  <c r="W1376" i="4"/>
  <c r="V1376" i="4"/>
  <c r="U1376" i="4"/>
  <c r="T1376" i="4"/>
  <c r="S1376" i="4"/>
  <c r="AA1375" i="4"/>
  <c r="Z1375" i="4"/>
  <c r="Y1375" i="4"/>
  <c r="X1375" i="4"/>
  <c r="W1375" i="4"/>
  <c r="V1375" i="4"/>
  <c r="U1375" i="4"/>
  <c r="T1375" i="4"/>
  <c r="S1375" i="4"/>
  <c r="AA1374" i="4"/>
  <c r="Z1374" i="4"/>
  <c r="Y1374" i="4"/>
  <c r="X1374" i="4"/>
  <c r="W1374" i="4"/>
  <c r="V1374" i="4"/>
  <c r="U1374" i="4"/>
  <c r="T1374" i="4"/>
  <c r="S1374" i="4"/>
  <c r="AA1373" i="4"/>
  <c r="Z1373" i="4"/>
  <c r="Y1373" i="4"/>
  <c r="X1373" i="4"/>
  <c r="W1373" i="4"/>
  <c r="V1373" i="4"/>
  <c r="U1373" i="4"/>
  <c r="T1373" i="4"/>
  <c r="S1373" i="4"/>
  <c r="AA1372" i="4"/>
  <c r="Z1372" i="4"/>
  <c r="Y1372" i="4"/>
  <c r="X1372" i="4"/>
  <c r="W1372" i="4"/>
  <c r="V1372" i="4"/>
  <c r="U1372" i="4"/>
  <c r="T1372" i="4"/>
  <c r="S1372" i="4"/>
  <c r="AA1371" i="4"/>
  <c r="Z1371" i="4"/>
  <c r="Y1371" i="4"/>
  <c r="X1371" i="4"/>
  <c r="W1371" i="4"/>
  <c r="V1371" i="4"/>
  <c r="U1371" i="4"/>
  <c r="T1371" i="4"/>
  <c r="S1371" i="4"/>
  <c r="AA1370" i="4"/>
  <c r="Z1370" i="4"/>
  <c r="Y1370" i="4"/>
  <c r="X1370" i="4"/>
  <c r="W1370" i="4"/>
  <c r="V1370" i="4"/>
  <c r="U1370" i="4"/>
  <c r="T1370" i="4"/>
  <c r="S1370" i="4"/>
  <c r="AA1369" i="4"/>
  <c r="Z1369" i="4"/>
  <c r="Y1369" i="4"/>
  <c r="X1369" i="4"/>
  <c r="W1369" i="4"/>
  <c r="V1369" i="4"/>
  <c r="U1369" i="4"/>
  <c r="T1369" i="4"/>
  <c r="S1369" i="4"/>
  <c r="AA1368" i="4"/>
  <c r="Z1368" i="4"/>
  <c r="Y1368" i="4"/>
  <c r="X1368" i="4"/>
  <c r="W1368" i="4"/>
  <c r="V1368" i="4"/>
  <c r="U1368" i="4"/>
  <c r="T1368" i="4"/>
  <c r="S1368" i="4"/>
  <c r="AA1367" i="4"/>
  <c r="Z1367" i="4"/>
  <c r="Y1367" i="4"/>
  <c r="X1367" i="4"/>
  <c r="W1367" i="4"/>
  <c r="V1367" i="4"/>
  <c r="U1367" i="4"/>
  <c r="T1367" i="4"/>
  <c r="S1367" i="4"/>
  <c r="AA1366" i="4"/>
  <c r="Z1366" i="4"/>
  <c r="Y1366" i="4"/>
  <c r="X1366" i="4"/>
  <c r="W1366" i="4"/>
  <c r="V1366" i="4"/>
  <c r="U1366" i="4"/>
  <c r="T1366" i="4"/>
  <c r="S1366" i="4"/>
  <c r="AA1365" i="4"/>
  <c r="Z1365" i="4"/>
  <c r="Y1365" i="4"/>
  <c r="X1365" i="4"/>
  <c r="W1365" i="4"/>
  <c r="V1365" i="4"/>
  <c r="U1365" i="4"/>
  <c r="T1365" i="4"/>
  <c r="S1365" i="4"/>
  <c r="AA1364" i="4"/>
  <c r="Z1364" i="4"/>
  <c r="Y1364" i="4"/>
  <c r="X1364" i="4"/>
  <c r="W1364" i="4"/>
  <c r="V1364" i="4"/>
  <c r="U1364" i="4"/>
  <c r="T1364" i="4"/>
  <c r="S1364" i="4"/>
  <c r="AA1363" i="4"/>
  <c r="Z1363" i="4"/>
  <c r="Y1363" i="4"/>
  <c r="X1363" i="4"/>
  <c r="W1363" i="4"/>
  <c r="V1363" i="4"/>
  <c r="U1363" i="4"/>
  <c r="T1363" i="4"/>
  <c r="S1363" i="4"/>
  <c r="AA1362" i="4"/>
  <c r="Z1362" i="4"/>
  <c r="Y1362" i="4"/>
  <c r="X1362" i="4"/>
  <c r="W1362" i="4"/>
  <c r="V1362" i="4"/>
  <c r="U1362" i="4"/>
  <c r="T1362" i="4"/>
  <c r="S1362" i="4"/>
  <c r="AA1361" i="4"/>
  <c r="Z1361" i="4"/>
  <c r="Y1361" i="4"/>
  <c r="X1361" i="4"/>
  <c r="W1361" i="4"/>
  <c r="V1361" i="4"/>
  <c r="U1361" i="4"/>
  <c r="T1361" i="4"/>
  <c r="S1361" i="4"/>
  <c r="AA1360" i="4"/>
  <c r="Z1360" i="4"/>
  <c r="Y1360" i="4"/>
  <c r="X1360" i="4"/>
  <c r="W1360" i="4"/>
  <c r="V1360" i="4"/>
  <c r="U1360" i="4"/>
  <c r="T1360" i="4"/>
  <c r="S1360" i="4"/>
  <c r="AA1359" i="4"/>
  <c r="Z1359" i="4"/>
  <c r="Y1359" i="4"/>
  <c r="X1359" i="4"/>
  <c r="W1359" i="4"/>
  <c r="V1359" i="4"/>
  <c r="U1359" i="4"/>
  <c r="T1359" i="4"/>
  <c r="S1359" i="4"/>
  <c r="AA1358" i="4"/>
  <c r="Z1358" i="4"/>
  <c r="Y1358" i="4"/>
  <c r="X1358" i="4"/>
  <c r="W1358" i="4"/>
  <c r="V1358" i="4"/>
  <c r="U1358" i="4"/>
  <c r="T1358" i="4"/>
  <c r="S1358" i="4"/>
  <c r="AA1357" i="4"/>
  <c r="Z1357" i="4"/>
  <c r="Y1357" i="4"/>
  <c r="X1357" i="4"/>
  <c r="W1357" i="4"/>
  <c r="V1357" i="4"/>
  <c r="U1357" i="4"/>
  <c r="T1357" i="4"/>
  <c r="S1357" i="4"/>
  <c r="AA1356" i="4"/>
  <c r="Z1356" i="4"/>
  <c r="Y1356" i="4"/>
  <c r="X1356" i="4"/>
  <c r="W1356" i="4"/>
  <c r="V1356" i="4"/>
  <c r="U1356" i="4"/>
  <c r="T1356" i="4"/>
  <c r="S1356" i="4"/>
  <c r="AA1355" i="4"/>
  <c r="Z1355" i="4"/>
  <c r="Y1355" i="4"/>
  <c r="X1355" i="4"/>
  <c r="W1355" i="4"/>
  <c r="V1355" i="4"/>
  <c r="U1355" i="4"/>
  <c r="T1355" i="4"/>
  <c r="S1355" i="4"/>
  <c r="AA1354" i="4"/>
  <c r="Z1354" i="4"/>
  <c r="Y1354" i="4"/>
  <c r="X1354" i="4"/>
  <c r="W1354" i="4"/>
  <c r="V1354" i="4"/>
  <c r="U1354" i="4"/>
  <c r="T1354" i="4"/>
  <c r="S1354" i="4"/>
  <c r="AA1353" i="4"/>
  <c r="Z1353" i="4"/>
  <c r="Y1353" i="4"/>
  <c r="X1353" i="4"/>
  <c r="W1353" i="4"/>
  <c r="V1353" i="4"/>
  <c r="U1353" i="4"/>
  <c r="T1353" i="4"/>
  <c r="S1353" i="4"/>
  <c r="AA1352" i="4"/>
  <c r="Z1352" i="4"/>
  <c r="Y1352" i="4"/>
  <c r="X1352" i="4"/>
  <c r="W1352" i="4"/>
  <c r="V1352" i="4"/>
  <c r="U1352" i="4"/>
  <c r="T1352" i="4"/>
  <c r="S1352" i="4"/>
  <c r="AA1351" i="4"/>
  <c r="Z1351" i="4"/>
  <c r="Y1351" i="4"/>
  <c r="X1351" i="4"/>
  <c r="W1351" i="4"/>
  <c r="V1351" i="4"/>
  <c r="U1351" i="4"/>
  <c r="T1351" i="4"/>
  <c r="S1351" i="4"/>
  <c r="AA1350" i="4"/>
  <c r="Z1350" i="4"/>
  <c r="Y1350" i="4"/>
  <c r="X1350" i="4"/>
  <c r="W1350" i="4"/>
  <c r="V1350" i="4"/>
  <c r="U1350" i="4"/>
  <c r="T1350" i="4"/>
  <c r="S1350" i="4"/>
  <c r="AA1349" i="4"/>
  <c r="Z1349" i="4"/>
  <c r="Y1349" i="4"/>
  <c r="X1349" i="4"/>
  <c r="W1349" i="4"/>
  <c r="V1349" i="4"/>
  <c r="U1349" i="4"/>
  <c r="T1349" i="4"/>
  <c r="S1349" i="4"/>
  <c r="AA1348" i="4"/>
  <c r="Z1348" i="4"/>
  <c r="Y1348" i="4"/>
  <c r="X1348" i="4"/>
  <c r="W1348" i="4"/>
  <c r="V1348" i="4"/>
  <c r="U1348" i="4"/>
  <c r="T1348" i="4"/>
  <c r="S1348" i="4"/>
  <c r="AA1347" i="4"/>
  <c r="Z1347" i="4"/>
  <c r="Y1347" i="4"/>
  <c r="X1347" i="4"/>
  <c r="W1347" i="4"/>
  <c r="V1347" i="4"/>
  <c r="U1347" i="4"/>
  <c r="T1347" i="4"/>
  <c r="S1347" i="4"/>
  <c r="AA1346" i="4"/>
  <c r="Z1346" i="4"/>
  <c r="Y1346" i="4"/>
  <c r="X1346" i="4"/>
  <c r="W1346" i="4"/>
  <c r="V1346" i="4"/>
  <c r="U1346" i="4"/>
  <c r="T1346" i="4"/>
  <c r="S1346" i="4"/>
  <c r="AA1345" i="4"/>
  <c r="Z1345" i="4"/>
  <c r="Y1345" i="4"/>
  <c r="X1345" i="4"/>
  <c r="W1345" i="4"/>
  <c r="V1345" i="4"/>
  <c r="U1345" i="4"/>
  <c r="T1345" i="4"/>
  <c r="S1345" i="4"/>
  <c r="AA1344" i="4"/>
  <c r="Z1344" i="4"/>
  <c r="Y1344" i="4"/>
  <c r="X1344" i="4"/>
  <c r="W1344" i="4"/>
  <c r="V1344" i="4"/>
  <c r="U1344" i="4"/>
  <c r="T1344" i="4"/>
  <c r="S1344" i="4"/>
  <c r="AA1343" i="4"/>
  <c r="Z1343" i="4"/>
  <c r="Y1343" i="4"/>
  <c r="X1343" i="4"/>
  <c r="W1343" i="4"/>
  <c r="V1343" i="4"/>
  <c r="U1343" i="4"/>
  <c r="T1343" i="4"/>
  <c r="S1343" i="4"/>
  <c r="AA1342" i="4"/>
  <c r="Z1342" i="4"/>
  <c r="Y1342" i="4"/>
  <c r="X1342" i="4"/>
  <c r="W1342" i="4"/>
  <c r="V1342" i="4"/>
  <c r="U1342" i="4"/>
  <c r="T1342" i="4"/>
  <c r="S1342" i="4"/>
  <c r="AA1341" i="4"/>
  <c r="Z1341" i="4"/>
  <c r="Y1341" i="4"/>
  <c r="X1341" i="4"/>
  <c r="W1341" i="4"/>
  <c r="V1341" i="4"/>
  <c r="U1341" i="4"/>
  <c r="T1341" i="4"/>
  <c r="S1341" i="4"/>
  <c r="AA1340" i="4"/>
  <c r="Z1340" i="4"/>
  <c r="Y1340" i="4"/>
  <c r="X1340" i="4"/>
  <c r="W1340" i="4"/>
  <c r="V1340" i="4"/>
  <c r="U1340" i="4"/>
  <c r="T1340" i="4"/>
  <c r="S1340" i="4"/>
  <c r="AA1339" i="4"/>
  <c r="Z1339" i="4"/>
  <c r="Y1339" i="4"/>
  <c r="X1339" i="4"/>
  <c r="W1339" i="4"/>
  <c r="V1339" i="4"/>
  <c r="U1339" i="4"/>
  <c r="T1339" i="4"/>
  <c r="S1339" i="4"/>
  <c r="AA1338" i="4"/>
  <c r="Z1338" i="4"/>
  <c r="Y1338" i="4"/>
  <c r="X1338" i="4"/>
  <c r="W1338" i="4"/>
  <c r="V1338" i="4"/>
  <c r="U1338" i="4"/>
  <c r="T1338" i="4"/>
  <c r="S1338" i="4"/>
  <c r="AA1337" i="4"/>
  <c r="Z1337" i="4"/>
  <c r="Y1337" i="4"/>
  <c r="X1337" i="4"/>
  <c r="W1337" i="4"/>
  <c r="V1337" i="4"/>
  <c r="U1337" i="4"/>
  <c r="T1337" i="4"/>
  <c r="S1337" i="4"/>
  <c r="AA1336" i="4"/>
  <c r="Z1336" i="4"/>
  <c r="Y1336" i="4"/>
  <c r="X1336" i="4"/>
  <c r="W1336" i="4"/>
  <c r="V1336" i="4"/>
  <c r="U1336" i="4"/>
  <c r="T1336" i="4"/>
  <c r="S1336" i="4"/>
  <c r="AA1335" i="4"/>
  <c r="Z1335" i="4"/>
  <c r="Y1335" i="4"/>
  <c r="X1335" i="4"/>
  <c r="W1335" i="4"/>
  <c r="V1335" i="4"/>
  <c r="U1335" i="4"/>
  <c r="T1335" i="4"/>
  <c r="S1335" i="4"/>
  <c r="AA1334" i="4"/>
  <c r="Z1334" i="4"/>
  <c r="Y1334" i="4"/>
  <c r="X1334" i="4"/>
  <c r="W1334" i="4"/>
  <c r="V1334" i="4"/>
  <c r="U1334" i="4"/>
  <c r="T1334" i="4"/>
  <c r="S1334" i="4"/>
  <c r="AA1333" i="4"/>
  <c r="Z1333" i="4"/>
  <c r="Y1333" i="4"/>
  <c r="X1333" i="4"/>
  <c r="W1333" i="4"/>
  <c r="V1333" i="4"/>
  <c r="U1333" i="4"/>
  <c r="T1333" i="4"/>
  <c r="S1333" i="4"/>
  <c r="AA1332" i="4"/>
  <c r="Z1332" i="4"/>
  <c r="Y1332" i="4"/>
  <c r="X1332" i="4"/>
  <c r="W1332" i="4"/>
  <c r="V1332" i="4"/>
  <c r="U1332" i="4"/>
  <c r="T1332" i="4"/>
  <c r="S1332" i="4"/>
  <c r="AA1331" i="4"/>
  <c r="Z1331" i="4"/>
  <c r="Y1331" i="4"/>
  <c r="X1331" i="4"/>
  <c r="W1331" i="4"/>
  <c r="V1331" i="4"/>
  <c r="U1331" i="4"/>
  <c r="T1331" i="4"/>
  <c r="S1331" i="4"/>
  <c r="AA1330" i="4"/>
  <c r="Z1330" i="4"/>
  <c r="Y1330" i="4"/>
  <c r="X1330" i="4"/>
  <c r="W1330" i="4"/>
  <c r="V1330" i="4"/>
  <c r="U1330" i="4"/>
  <c r="T1330" i="4"/>
  <c r="S1330" i="4"/>
  <c r="AA1329" i="4"/>
  <c r="Z1329" i="4"/>
  <c r="Y1329" i="4"/>
  <c r="X1329" i="4"/>
  <c r="W1329" i="4"/>
  <c r="V1329" i="4"/>
  <c r="U1329" i="4"/>
  <c r="T1329" i="4"/>
  <c r="S1329" i="4"/>
  <c r="AA1328" i="4"/>
  <c r="Z1328" i="4"/>
  <c r="Y1328" i="4"/>
  <c r="X1328" i="4"/>
  <c r="W1328" i="4"/>
  <c r="V1328" i="4"/>
  <c r="U1328" i="4"/>
  <c r="T1328" i="4"/>
  <c r="S1328" i="4"/>
  <c r="AA1327" i="4"/>
  <c r="Z1327" i="4"/>
  <c r="Y1327" i="4"/>
  <c r="X1327" i="4"/>
  <c r="W1327" i="4"/>
  <c r="V1327" i="4"/>
  <c r="U1327" i="4"/>
  <c r="T1327" i="4"/>
  <c r="S1327" i="4"/>
  <c r="AA1326" i="4"/>
  <c r="Z1326" i="4"/>
  <c r="Y1326" i="4"/>
  <c r="X1326" i="4"/>
  <c r="W1326" i="4"/>
  <c r="V1326" i="4"/>
  <c r="U1326" i="4"/>
  <c r="T1326" i="4"/>
  <c r="S1326" i="4"/>
  <c r="AA1325" i="4"/>
  <c r="Z1325" i="4"/>
  <c r="Y1325" i="4"/>
  <c r="X1325" i="4"/>
  <c r="W1325" i="4"/>
  <c r="V1325" i="4"/>
  <c r="U1325" i="4"/>
  <c r="T1325" i="4"/>
  <c r="S1325" i="4"/>
  <c r="AA1324" i="4"/>
  <c r="Z1324" i="4"/>
  <c r="Y1324" i="4"/>
  <c r="X1324" i="4"/>
  <c r="W1324" i="4"/>
  <c r="V1324" i="4"/>
  <c r="U1324" i="4"/>
  <c r="T1324" i="4"/>
  <c r="S1324" i="4"/>
  <c r="AA1323" i="4"/>
  <c r="Z1323" i="4"/>
  <c r="Y1323" i="4"/>
  <c r="X1323" i="4"/>
  <c r="W1323" i="4"/>
  <c r="V1323" i="4"/>
  <c r="U1323" i="4"/>
  <c r="T1323" i="4"/>
  <c r="S1323" i="4"/>
  <c r="AA1322" i="4"/>
  <c r="Z1322" i="4"/>
  <c r="Y1322" i="4"/>
  <c r="X1322" i="4"/>
  <c r="W1322" i="4"/>
  <c r="V1322" i="4"/>
  <c r="U1322" i="4"/>
  <c r="T1322" i="4"/>
  <c r="S1322" i="4"/>
  <c r="AA1321" i="4"/>
  <c r="Z1321" i="4"/>
  <c r="Y1321" i="4"/>
  <c r="X1321" i="4"/>
  <c r="W1321" i="4"/>
  <c r="V1321" i="4"/>
  <c r="U1321" i="4"/>
  <c r="T1321" i="4"/>
  <c r="S1321" i="4"/>
  <c r="AA1320" i="4"/>
  <c r="Z1320" i="4"/>
  <c r="Y1320" i="4"/>
  <c r="X1320" i="4"/>
  <c r="W1320" i="4"/>
  <c r="V1320" i="4"/>
  <c r="U1320" i="4"/>
  <c r="T1320" i="4"/>
  <c r="S1320" i="4"/>
  <c r="AA1319" i="4"/>
  <c r="Z1319" i="4"/>
  <c r="Y1319" i="4"/>
  <c r="X1319" i="4"/>
  <c r="W1319" i="4"/>
  <c r="V1319" i="4"/>
  <c r="U1319" i="4"/>
  <c r="T1319" i="4"/>
  <c r="S1319" i="4"/>
  <c r="AA1318" i="4"/>
  <c r="Z1318" i="4"/>
  <c r="Y1318" i="4"/>
  <c r="X1318" i="4"/>
  <c r="W1318" i="4"/>
  <c r="V1318" i="4"/>
  <c r="U1318" i="4"/>
  <c r="T1318" i="4"/>
  <c r="S1318" i="4"/>
  <c r="AA1317" i="4"/>
  <c r="Z1317" i="4"/>
  <c r="Y1317" i="4"/>
  <c r="X1317" i="4"/>
  <c r="W1317" i="4"/>
  <c r="V1317" i="4"/>
  <c r="U1317" i="4"/>
  <c r="T1317" i="4"/>
  <c r="S1317" i="4"/>
  <c r="AA1316" i="4"/>
  <c r="Z1316" i="4"/>
  <c r="Y1316" i="4"/>
  <c r="X1316" i="4"/>
  <c r="W1316" i="4"/>
  <c r="V1316" i="4"/>
  <c r="U1316" i="4"/>
  <c r="T1316" i="4"/>
  <c r="S1316" i="4"/>
  <c r="AA1315" i="4"/>
  <c r="Z1315" i="4"/>
  <c r="Y1315" i="4"/>
  <c r="X1315" i="4"/>
  <c r="W1315" i="4"/>
  <c r="V1315" i="4"/>
  <c r="U1315" i="4"/>
  <c r="T1315" i="4"/>
  <c r="S1315" i="4"/>
  <c r="AA1314" i="4"/>
  <c r="Z1314" i="4"/>
  <c r="Y1314" i="4"/>
  <c r="X1314" i="4"/>
  <c r="W1314" i="4"/>
  <c r="V1314" i="4"/>
  <c r="U1314" i="4"/>
  <c r="T1314" i="4"/>
  <c r="S1314" i="4"/>
  <c r="AA1313" i="4"/>
  <c r="Z1313" i="4"/>
  <c r="Y1313" i="4"/>
  <c r="X1313" i="4"/>
  <c r="W1313" i="4"/>
  <c r="V1313" i="4"/>
  <c r="U1313" i="4"/>
  <c r="T1313" i="4"/>
  <c r="S1313" i="4"/>
  <c r="AA1312" i="4"/>
  <c r="Z1312" i="4"/>
  <c r="Y1312" i="4"/>
  <c r="X1312" i="4"/>
  <c r="W1312" i="4"/>
  <c r="V1312" i="4"/>
  <c r="U1312" i="4"/>
  <c r="T1312" i="4"/>
  <c r="S1312" i="4"/>
  <c r="AA1311" i="4"/>
  <c r="Z1311" i="4"/>
  <c r="Y1311" i="4"/>
  <c r="X1311" i="4"/>
  <c r="W1311" i="4"/>
  <c r="V1311" i="4"/>
  <c r="U1311" i="4"/>
  <c r="T1311" i="4"/>
  <c r="S1311" i="4"/>
  <c r="AA1310" i="4"/>
  <c r="Z1310" i="4"/>
  <c r="Y1310" i="4"/>
  <c r="X1310" i="4"/>
  <c r="W1310" i="4"/>
  <c r="V1310" i="4"/>
  <c r="U1310" i="4"/>
  <c r="T1310" i="4"/>
  <c r="S1310" i="4"/>
  <c r="AA1309" i="4"/>
  <c r="Z1309" i="4"/>
  <c r="Y1309" i="4"/>
  <c r="X1309" i="4"/>
  <c r="W1309" i="4"/>
  <c r="V1309" i="4"/>
  <c r="U1309" i="4"/>
  <c r="T1309" i="4"/>
  <c r="S1309" i="4"/>
  <c r="AA1308" i="4"/>
  <c r="Z1308" i="4"/>
  <c r="Y1308" i="4"/>
  <c r="X1308" i="4"/>
  <c r="W1308" i="4"/>
  <c r="V1308" i="4"/>
  <c r="U1308" i="4"/>
  <c r="T1308" i="4"/>
  <c r="S1308" i="4"/>
  <c r="AA1307" i="4"/>
  <c r="Z1307" i="4"/>
  <c r="Y1307" i="4"/>
  <c r="X1307" i="4"/>
  <c r="W1307" i="4"/>
  <c r="V1307" i="4"/>
  <c r="U1307" i="4"/>
  <c r="T1307" i="4"/>
  <c r="S1307" i="4"/>
  <c r="AA1306" i="4"/>
  <c r="Z1306" i="4"/>
  <c r="Y1306" i="4"/>
  <c r="X1306" i="4"/>
  <c r="W1306" i="4"/>
  <c r="V1306" i="4"/>
  <c r="U1306" i="4"/>
  <c r="T1306" i="4"/>
  <c r="S1306" i="4"/>
  <c r="AA1305" i="4"/>
  <c r="Z1305" i="4"/>
  <c r="Y1305" i="4"/>
  <c r="X1305" i="4"/>
  <c r="W1305" i="4"/>
  <c r="V1305" i="4"/>
  <c r="U1305" i="4"/>
  <c r="T1305" i="4"/>
  <c r="S1305" i="4"/>
  <c r="AA1304" i="4"/>
  <c r="Z1304" i="4"/>
  <c r="Y1304" i="4"/>
  <c r="X1304" i="4"/>
  <c r="W1304" i="4"/>
  <c r="V1304" i="4"/>
  <c r="U1304" i="4"/>
  <c r="T1304" i="4"/>
  <c r="S1304" i="4"/>
  <c r="AA1303" i="4"/>
  <c r="Z1303" i="4"/>
  <c r="Y1303" i="4"/>
  <c r="X1303" i="4"/>
  <c r="W1303" i="4"/>
  <c r="V1303" i="4"/>
  <c r="U1303" i="4"/>
  <c r="T1303" i="4"/>
  <c r="S1303" i="4"/>
  <c r="AA1302" i="4"/>
  <c r="Z1302" i="4"/>
  <c r="Y1302" i="4"/>
  <c r="X1302" i="4"/>
  <c r="W1302" i="4"/>
  <c r="V1302" i="4"/>
  <c r="U1302" i="4"/>
  <c r="T1302" i="4"/>
  <c r="S1302" i="4"/>
  <c r="AA1301" i="4"/>
  <c r="Z1301" i="4"/>
  <c r="Y1301" i="4"/>
  <c r="X1301" i="4"/>
  <c r="W1301" i="4"/>
  <c r="V1301" i="4"/>
  <c r="U1301" i="4"/>
  <c r="T1301" i="4"/>
  <c r="S1301" i="4"/>
  <c r="AA1300" i="4"/>
  <c r="Z1300" i="4"/>
  <c r="Y1300" i="4"/>
  <c r="X1300" i="4"/>
  <c r="W1300" i="4"/>
  <c r="V1300" i="4"/>
  <c r="U1300" i="4"/>
  <c r="T1300" i="4"/>
  <c r="S1300" i="4"/>
  <c r="AA1299" i="4"/>
  <c r="Z1299" i="4"/>
  <c r="Y1299" i="4"/>
  <c r="X1299" i="4"/>
  <c r="W1299" i="4"/>
  <c r="V1299" i="4"/>
  <c r="U1299" i="4"/>
  <c r="T1299" i="4"/>
  <c r="S1299" i="4"/>
  <c r="AA1298" i="4"/>
  <c r="Z1298" i="4"/>
  <c r="Y1298" i="4"/>
  <c r="X1298" i="4"/>
  <c r="W1298" i="4"/>
  <c r="V1298" i="4"/>
  <c r="U1298" i="4"/>
  <c r="T1298" i="4"/>
  <c r="S1298" i="4"/>
  <c r="AA1297" i="4"/>
  <c r="Z1297" i="4"/>
  <c r="Y1297" i="4"/>
  <c r="X1297" i="4"/>
  <c r="W1297" i="4"/>
  <c r="V1297" i="4"/>
  <c r="U1297" i="4"/>
  <c r="T1297" i="4"/>
  <c r="S1297" i="4"/>
  <c r="AA1296" i="4"/>
  <c r="Z1296" i="4"/>
  <c r="Y1296" i="4"/>
  <c r="X1296" i="4"/>
  <c r="W1296" i="4"/>
  <c r="V1296" i="4"/>
  <c r="U1296" i="4"/>
  <c r="T1296" i="4"/>
  <c r="S1296" i="4"/>
  <c r="AA1295" i="4"/>
  <c r="Z1295" i="4"/>
  <c r="Y1295" i="4"/>
  <c r="X1295" i="4"/>
  <c r="W1295" i="4"/>
  <c r="V1295" i="4"/>
  <c r="U1295" i="4"/>
  <c r="T1295" i="4"/>
  <c r="S1295" i="4"/>
  <c r="AA1294" i="4"/>
  <c r="Z1294" i="4"/>
  <c r="Y1294" i="4"/>
  <c r="X1294" i="4"/>
  <c r="W1294" i="4"/>
  <c r="V1294" i="4"/>
  <c r="U1294" i="4"/>
  <c r="T1294" i="4"/>
  <c r="S1294" i="4"/>
  <c r="AA1293" i="4"/>
  <c r="Z1293" i="4"/>
  <c r="Y1293" i="4"/>
  <c r="X1293" i="4"/>
  <c r="W1293" i="4"/>
  <c r="V1293" i="4"/>
  <c r="U1293" i="4"/>
  <c r="T1293" i="4"/>
  <c r="S1293" i="4"/>
  <c r="AA1292" i="4"/>
  <c r="Z1292" i="4"/>
  <c r="Y1292" i="4"/>
  <c r="X1292" i="4"/>
  <c r="W1292" i="4"/>
  <c r="V1292" i="4"/>
  <c r="U1292" i="4"/>
  <c r="T1292" i="4"/>
  <c r="S1292" i="4"/>
  <c r="AA1291" i="4"/>
  <c r="Z1291" i="4"/>
  <c r="Y1291" i="4"/>
  <c r="X1291" i="4"/>
  <c r="W1291" i="4"/>
  <c r="V1291" i="4"/>
  <c r="U1291" i="4"/>
  <c r="T1291" i="4"/>
  <c r="S1291" i="4"/>
  <c r="AA1290" i="4"/>
  <c r="Z1290" i="4"/>
  <c r="Y1290" i="4"/>
  <c r="X1290" i="4"/>
  <c r="W1290" i="4"/>
  <c r="V1290" i="4"/>
  <c r="U1290" i="4"/>
  <c r="T1290" i="4"/>
  <c r="S1290" i="4"/>
  <c r="AA1289" i="4"/>
  <c r="Z1289" i="4"/>
  <c r="Y1289" i="4"/>
  <c r="X1289" i="4"/>
  <c r="W1289" i="4"/>
  <c r="V1289" i="4"/>
  <c r="U1289" i="4"/>
  <c r="T1289" i="4"/>
  <c r="S1289" i="4"/>
  <c r="AA1288" i="4"/>
  <c r="Z1288" i="4"/>
  <c r="Y1288" i="4"/>
  <c r="X1288" i="4"/>
  <c r="W1288" i="4"/>
  <c r="V1288" i="4"/>
  <c r="U1288" i="4"/>
  <c r="T1288" i="4"/>
  <c r="S1288" i="4"/>
  <c r="AA1287" i="4"/>
  <c r="Z1287" i="4"/>
  <c r="Y1287" i="4"/>
  <c r="X1287" i="4"/>
  <c r="W1287" i="4"/>
  <c r="V1287" i="4"/>
  <c r="U1287" i="4"/>
  <c r="T1287" i="4"/>
  <c r="S1287" i="4"/>
  <c r="AA1286" i="4"/>
  <c r="Z1286" i="4"/>
  <c r="Y1286" i="4"/>
  <c r="X1286" i="4"/>
  <c r="W1286" i="4"/>
  <c r="V1286" i="4"/>
  <c r="U1286" i="4"/>
  <c r="T1286" i="4"/>
  <c r="S1286" i="4"/>
  <c r="AA1285" i="4"/>
  <c r="Z1285" i="4"/>
  <c r="Y1285" i="4"/>
  <c r="X1285" i="4"/>
  <c r="W1285" i="4"/>
  <c r="V1285" i="4"/>
  <c r="U1285" i="4"/>
  <c r="T1285" i="4"/>
  <c r="S1285" i="4"/>
  <c r="AA1284" i="4"/>
  <c r="Z1284" i="4"/>
  <c r="Y1284" i="4"/>
  <c r="X1284" i="4"/>
  <c r="W1284" i="4"/>
  <c r="V1284" i="4"/>
  <c r="U1284" i="4"/>
  <c r="T1284" i="4"/>
  <c r="S1284" i="4"/>
  <c r="AA1283" i="4"/>
  <c r="Z1283" i="4"/>
  <c r="Y1283" i="4"/>
  <c r="X1283" i="4"/>
  <c r="W1283" i="4"/>
  <c r="V1283" i="4"/>
  <c r="U1283" i="4"/>
  <c r="T1283" i="4"/>
  <c r="S1283" i="4"/>
  <c r="AA1282" i="4"/>
  <c r="Z1282" i="4"/>
  <c r="Y1282" i="4"/>
  <c r="X1282" i="4"/>
  <c r="W1282" i="4"/>
  <c r="V1282" i="4"/>
  <c r="U1282" i="4"/>
  <c r="T1282" i="4"/>
  <c r="S1282" i="4"/>
  <c r="AA1281" i="4"/>
  <c r="Z1281" i="4"/>
  <c r="Y1281" i="4"/>
  <c r="X1281" i="4"/>
  <c r="W1281" i="4"/>
  <c r="V1281" i="4"/>
  <c r="U1281" i="4"/>
  <c r="T1281" i="4"/>
  <c r="S1281" i="4"/>
  <c r="AA1280" i="4"/>
  <c r="Z1280" i="4"/>
  <c r="Y1280" i="4"/>
  <c r="X1280" i="4"/>
  <c r="W1280" i="4"/>
  <c r="V1280" i="4"/>
  <c r="U1280" i="4"/>
  <c r="T1280" i="4"/>
  <c r="S1280" i="4"/>
  <c r="AA1279" i="4"/>
  <c r="Z1279" i="4"/>
  <c r="Y1279" i="4"/>
  <c r="X1279" i="4"/>
  <c r="W1279" i="4"/>
  <c r="V1279" i="4"/>
  <c r="U1279" i="4"/>
  <c r="T1279" i="4"/>
  <c r="S1279" i="4"/>
  <c r="AA1278" i="4"/>
  <c r="Z1278" i="4"/>
  <c r="Y1278" i="4"/>
  <c r="X1278" i="4"/>
  <c r="W1278" i="4"/>
  <c r="V1278" i="4"/>
  <c r="U1278" i="4"/>
  <c r="T1278" i="4"/>
  <c r="S1278" i="4"/>
  <c r="AA1277" i="4"/>
  <c r="Z1277" i="4"/>
  <c r="Y1277" i="4"/>
  <c r="X1277" i="4"/>
  <c r="W1277" i="4"/>
  <c r="V1277" i="4"/>
  <c r="U1277" i="4"/>
  <c r="T1277" i="4"/>
  <c r="S1277" i="4"/>
  <c r="AA1276" i="4"/>
  <c r="Z1276" i="4"/>
  <c r="Y1276" i="4"/>
  <c r="X1276" i="4"/>
  <c r="W1276" i="4"/>
  <c r="V1276" i="4"/>
  <c r="U1276" i="4"/>
  <c r="T1276" i="4"/>
  <c r="S1276" i="4"/>
  <c r="AA1275" i="4"/>
  <c r="Z1275" i="4"/>
  <c r="Y1275" i="4"/>
  <c r="X1275" i="4"/>
  <c r="W1275" i="4"/>
  <c r="V1275" i="4"/>
  <c r="U1275" i="4"/>
  <c r="T1275" i="4"/>
  <c r="S1275" i="4"/>
  <c r="AA1274" i="4"/>
  <c r="Z1274" i="4"/>
  <c r="Y1274" i="4"/>
  <c r="X1274" i="4"/>
  <c r="W1274" i="4"/>
  <c r="V1274" i="4"/>
  <c r="U1274" i="4"/>
  <c r="T1274" i="4"/>
  <c r="S1274" i="4"/>
  <c r="AA1273" i="4"/>
  <c r="Z1273" i="4"/>
  <c r="Y1273" i="4"/>
  <c r="X1273" i="4"/>
  <c r="W1273" i="4"/>
  <c r="V1273" i="4"/>
  <c r="U1273" i="4"/>
  <c r="T1273" i="4"/>
  <c r="S1273" i="4"/>
  <c r="AA1272" i="4"/>
  <c r="Z1272" i="4"/>
  <c r="Y1272" i="4"/>
  <c r="X1272" i="4"/>
  <c r="W1272" i="4"/>
  <c r="V1272" i="4"/>
  <c r="U1272" i="4"/>
  <c r="T1272" i="4"/>
  <c r="S1272" i="4"/>
  <c r="AA1271" i="4"/>
  <c r="Z1271" i="4"/>
  <c r="Y1271" i="4"/>
  <c r="X1271" i="4"/>
  <c r="W1271" i="4"/>
  <c r="V1271" i="4"/>
  <c r="U1271" i="4"/>
  <c r="T1271" i="4"/>
  <c r="S1271" i="4"/>
  <c r="AA1270" i="4"/>
  <c r="Z1270" i="4"/>
  <c r="Y1270" i="4"/>
  <c r="X1270" i="4"/>
  <c r="W1270" i="4"/>
  <c r="V1270" i="4"/>
  <c r="U1270" i="4"/>
  <c r="T1270" i="4"/>
  <c r="S1270" i="4"/>
  <c r="AA1269" i="4"/>
  <c r="Z1269" i="4"/>
  <c r="Y1269" i="4"/>
  <c r="X1269" i="4"/>
  <c r="W1269" i="4"/>
  <c r="V1269" i="4"/>
  <c r="U1269" i="4"/>
  <c r="T1269" i="4"/>
  <c r="S1269" i="4"/>
  <c r="AA1268" i="4"/>
  <c r="Z1268" i="4"/>
  <c r="Y1268" i="4"/>
  <c r="X1268" i="4"/>
  <c r="W1268" i="4"/>
  <c r="V1268" i="4"/>
  <c r="U1268" i="4"/>
  <c r="T1268" i="4"/>
  <c r="S1268" i="4"/>
  <c r="AA1267" i="4"/>
  <c r="Z1267" i="4"/>
  <c r="Y1267" i="4"/>
  <c r="X1267" i="4"/>
  <c r="W1267" i="4"/>
  <c r="V1267" i="4"/>
  <c r="U1267" i="4"/>
  <c r="T1267" i="4"/>
  <c r="S1267" i="4"/>
  <c r="AA1266" i="4"/>
  <c r="Z1266" i="4"/>
  <c r="Y1266" i="4"/>
  <c r="X1266" i="4"/>
  <c r="W1266" i="4"/>
  <c r="V1266" i="4"/>
  <c r="U1266" i="4"/>
  <c r="T1266" i="4"/>
  <c r="S1266" i="4"/>
  <c r="AA1265" i="4"/>
  <c r="Z1265" i="4"/>
  <c r="Y1265" i="4"/>
  <c r="X1265" i="4"/>
  <c r="W1265" i="4"/>
  <c r="V1265" i="4"/>
  <c r="U1265" i="4"/>
  <c r="T1265" i="4"/>
  <c r="S1265" i="4"/>
  <c r="AA1264" i="4"/>
  <c r="Z1264" i="4"/>
  <c r="Y1264" i="4"/>
  <c r="X1264" i="4"/>
  <c r="W1264" i="4"/>
  <c r="V1264" i="4"/>
  <c r="U1264" i="4"/>
  <c r="T1264" i="4"/>
  <c r="S1264" i="4"/>
  <c r="AA1263" i="4"/>
  <c r="Z1263" i="4"/>
  <c r="Y1263" i="4"/>
  <c r="X1263" i="4"/>
  <c r="W1263" i="4"/>
  <c r="V1263" i="4"/>
  <c r="U1263" i="4"/>
  <c r="T1263" i="4"/>
  <c r="S1263" i="4"/>
  <c r="AA1262" i="4"/>
  <c r="Z1262" i="4"/>
  <c r="Y1262" i="4"/>
  <c r="X1262" i="4"/>
  <c r="W1262" i="4"/>
  <c r="V1262" i="4"/>
  <c r="U1262" i="4"/>
  <c r="T1262" i="4"/>
  <c r="S1262" i="4"/>
  <c r="AA1261" i="4"/>
  <c r="Z1261" i="4"/>
  <c r="Y1261" i="4"/>
  <c r="X1261" i="4"/>
  <c r="W1261" i="4"/>
  <c r="V1261" i="4"/>
  <c r="U1261" i="4"/>
  <c r="T1261" i="4"/>
  <c r="S1261" i="4"/>
  <c r="AA1260" i="4"/>
  <c r="Z1260" i="4"/>
  <c r="Y1260" i="4"/>
  <c r="X1260" i="4"/>
  <c r="W1260" i="4"/>
  <c r="V1260" i="4"/>
  <c r="U1260" i="4"/>
  <c r="T1260" i="4"/>
  <c r="S1260" i="4"/>
  <c r="AA1259" i="4"/>
  <c r="Z1259" i="4"/>
  <c r="Y1259" i="4"/>
  <c r="X1259" i="4"/>
  <c r="W1259" i="4"/>
  <c r="V1259" i="4"/>
  <c r="U1259" i="4"/>
  <c r="T1259" i="4"/>
  <c r="S1259" i="4"/>
  <c r="AA1258" i="4"/>
  <c r="Z1258" i="4"/>
  <c r="Y1258" i="4"/>
  <c r="X1258" i="4"/>
  <c r="W1258" i="4"/>
  <c r="V1258" i="4"/>
  <c r="U1258" i="4"/>
  <c r="T1258" i="4"/>
  <c r="S1258" i="4"/>
  <c r="AA1257" i="4"/>
  <c r="Z1257" i="4"/>
  <c r="Y1257" i="4"/>
  <c r="X1257" i="4"/>
  <c r="W1257" i="4"/>
  <c r="V1257" i="4"/>
  <c r="U1257" i="4"/>
  <c r="T1257" i="4"/>
  <c r="S1257" i="4"/>
  <c r="AA1256" i="4"/>
  <c r="Z1256" i="4"/>
  <c r="Y1256" i="4"/>
  <c r="X1256" i="4"/>
  <c r="W1256" i="4"/>
  <c r="V1256" i="4"/>
  <c r="U1256" i="4"/>
  <c r="T1256" i="4"/>
  <c r="S1256" i="4"/>
  <c r="AA1255" i="4"/>
  <c r="Z1255" i="4"/>
  <c r="Y1255" i="4"/>
  <c r="X1255" i="4"/>
  <c r="W1255" i="4"/>
  <c r="V1255" i="4"/>
  <c r="U1255" i="4"/>
  <c r="T1255" i="4"/>
  <c r="S1255" i="4"/>
  <c r="AA1254" i="4"/>
  <c r="Z1254" i="4"/>
  <c r="Y1254" i="4"/>
  <c r="X1254" i="4"/>
  <c r="W1254" i="4"/>
  <c r="V1254" i="4"/>
  <c r="U1254" i="4"/>
  <c r="T1254" i="4"/>
  <c r="S1254" i="4"/>
  <c r="AA1253" i="4"/>
  <c r="Z1253" i="4"/>
  <c r="Y1253" i="4"/>
  <c r="X1253" i="4"/>
  <c r="W1253" i="4"/>
  <c r="V1253" i="4"/>
  <c r="U1253" i="4"/>
  <c r="T1253" i="4"/>
  <c r="S1253" i="4"/>
  <c r="AA1252" i="4"/>
  <c r="Z1252" i="4"/>
  <c r="Y1252" i="4"/>
  <c r="X1252" i="4"/>
  <c r="W1252" i="4"/>
  <c r="V1252" i="4"/>
  <c r="U1252" i="4"/>
  <c r="T1252" i="4"/>
  <c r="S1252" i="4"/>
  <c r="AA1251" i="4"/>
  <c r="Z1251" i="4"/>
  <c r="Y1251" i="4"/>
  <c r="X1251" i="4"/>
  <c r="W1251" i="4"/>
  <c r="V1251" i="4"/>
  <c r="U1251" i="4"/>
  <c r="T1251" i="4"/>
  <c r="S1251" i="4"/>
  <c r="AA1250" i="4"/>
  <c r="Z1250" i="4"/>
  <c r="Y1250" i="4"/>
  <c r="X1250" i="4"/>
  <c r="W1250" i="4"/>
  <c r="V1250" i="4"/>
  <c r="U1250" i="4"/>
  <c r="T1250" i="4"/>
  <c r="S1250" i="4"/>
  <c r="AA1249" i="4"/>
  <c r="Z1249" i="4"/>
  <c r="Y1249" i="4"/>
  <c r="X1249" i="4"/>
  <c r="W1249" i="4"/>
  <c r="V1249" i="4"/>
  <c r="U1249" i="4"/>
  <c r="T1249" i="4"/>
  <c r="S1249" i="4"/>
  <c r="AA1248" i="4"/>
  <c r="Z1248" i="4"/>
  <c r="Y1248" i="4"/>
  <c r="X1248" i="4"/>
  <c r="W1248" i="4"/>
  <c r="V1248" i="4"/>
  <c r="U1248" i="4"/>
  <c r="T1248" i="4"/>
  <c r="S1248" i="4"/>
  <c r="AA1247" i="4"/>
  <c r="Z1247" i="4"/>
  <c r="Y1247" i="4"/>
  <c r="X1247" i="4"/>
  <c r="W1247" i="4"/>
  <c r="V1247" i="4"/>
  <c r="U1247" i="4"/>
  <c r="T1247" i="4"/>
  <c r="S1247" i="4"/>
  <c r="AA1246" i="4"/>
  <c r="Z1246" i="4"/>
  <c r="Y1246" i="4"/>
  <c r="X1246" i="4"/>
  <c r="W1246" i="4"/>
  <c r="V1246" i="4"/>
  <c r="U1246" i="4"/>
  <c r="T1246" i="4"/>
  <c r="S1246" i="4"/>
  <c r="AA1245" i="4"/>
  <c r="Z1245" i="4"/>
  <c r="Y1245" i="4"/>
  <c r="X1245" i="4"/>
  <c r="W1245" i="4"/>
  <c r="V1245" i="4"/>
  <c r="U1245" i="4"/>
  <c r="T1245" i="4"/>
  <c r="S1245" i="4"/>
  <c r="AA1244" i="4"/>
  <c r="Z1244" i="4"/>
  <c r="Y1244" i="4"/>
  <c r="X1244" i="4"/>
  <c r="W1244" i="4"/>
  <c r="V1244" i="4"/>
  <c r="U1244" i="4"/>
  <c r="T1244" i="4"/>
  <c r="S1244" i="4"/>
  <c r="AA1243" i="4"/>
  <c r="Z1243" i="4"/>
  <c r="Y1243" i="4"/>
  <c r="X1243" i="4"/>
  <c r="W1243" i="4"/>
  <c r="V1243" i="4"/>
  <c r="U1243" i="4"/>
  <c r="T1243" i="4"/>
  <c r="S1243" i="4"/>
  <c r="AA1242" i="4"/>
  <c r="Z1242" i="4"/>
  <c r="Y1242" i="4"/>
  <c r="X1242" i="4"/>
  <c r="W1242" i="4"/>
  <c r="V1242" i="4"/>
  <c r="U1242" i="4"/>
  <c r="T1242" i="4"/>
  <c r="S1242" i="4"/>
  <c r="AA1241" i="4"/>
  <c r="Z1241" i="4"/>
  <c r="Y1241" i="4"/>
  <c r="X1241" i="4"/>
  <c r="W1241" i="4"/>
  <c r="V1241" i="4"/>
  <c r="U1241" i="4"/>
  <c r="T1241" i="4"/>
  <c r="S1241" i="4"/>
  <c r="AA1240" i="4"/>
  <c r="Z1240" i="4"/>
  <c r="Y1240" i="4"/>
  <c r="X1240" i="4"/>
  <c r="W1240" i="4"/>
  <c r="V1240" i="4"/>
  <c r="U1240" i="4"/>
  <c r="T1240" i="4"/>
  <c r="S1240" i="4"/>
  <c r="AA1239" i="4"/>
  <c r="Z1239" i="4"/>
  <c r="Y1239" i="4"/>
  <c r="X1239" i="4"/>
  <c r="W1239" i="4"/>
  <c r="V1239" i="4"/>
  <c r="U1239" i="4"/>
  <c r="T1239" i="4"/>
  <c r="S1239" i="4"/>
  <c r="AA1238" i="4"/>
  <c r="Z1238" i="4"/>
  <c r="Y1238" i="4"/>
  <c r="X1238" i="4"/>
  <c r="W1238" i="4"/>
  <c r="V1238" i="4"/>
  <c r="U1238" i="4"/>
  <c r="T1238" i="4"/>
  <c r="S1238" i="4"/>
  <c r="AA1237" i="4"/>
  <c r="Z1237" i="4"/>
  <c r="Y1237" i="4"/>
  <c r="X1237" i="4"/>
  <c r="W1237" i="4"/>
  <c r="V1237" i="4"/>
  <c r="U1237" i="4"/>
  <c r="T1237" i="4"/>
  <c r="S1237" i="4"/>
  <c r="AA1236" i="4"/>
  <c r="Z1236" i="4"/>
  <c r="Y1236" i="4"/>
  <c r="X1236" i="4"/>
  <c r="W1236" i="4"/>
  <c r="V1236" i="4"/>
  <c r="U1236" i="4"/>
  <c r="T1236" i="4"/>
  <c r="S1236" i="4"/>
  <c r="AA1235" i="4"/>
  <c r="Z1235" i="4"/>
  <c r="Y1235" i="4"/>
  <c r="X1235" i="4"/>
  <c r="W1235" i="4"/>
  <c r="V1235" i="4"/>
  <c r="U1235" i="4"/>
  <c r="T1235" i="4"/>
  <c r="S1235" i="4"/>
  <c r="AA1234" i="4"/>
  <c r="Z1234" i="4"/>
  <c r="Y1234" i="4"/>
  <c r="X1234" i="4"/>
  <c r="W1234" i="4"/>
  <c r="V1234" i="4"/>
  <c r="U1234" i="4"/>
  <c r="T1234" i="4"/>
  <c r="S1234" i="4"/>
  <c r="AA1233" i="4"/>
  <c r="Z1233" i="4"/>
  <c r="Y1233" i="4"/>
  <c r="X1233" i="4"/>
  <c r="W1233" i="4"/>
  <c r="V1233" i="4"/>
  <c r="U1233" i="4"/>
  <c r="T1233" i="4"/>
  <c r="S1233" i="4"/>
  <c r="AA1232" i="4"/>
  <c r="Z1232" i="4"/>
  <c r="Y1232" i="4"/>
  <c r="X1232" i="4"/>
  <c r="W1232" i="4"/>
  <c r="V1232" i="4"/>
  <c r="U1232" i="4"/>
  <c r="T1232" i="4"/>
  <c r="S1232" i="4"/>
  <c r="AA1231" i="4"/>
  <c r="Z1231" i="4"/>
  <c r="Y1231" i="4"/>
  <c r="X1231" i="4"/>
  <c r="W1231" i="4"/>
  <c r="V1231" i="4"/>
  <c r="U1231" i="4"/>
  <c r="T1231" i="4"/>
  <c r="S1231" i="4"/>
  <c r="AA1230" i="4"/>
  <c r="Z1230" i="4"/>
  <c r="Y1230" i="4"/>
  <c r="X1230" i="4"/>
  <c r="W1230" i="4"/>
  <c r="V1230" i="4"/>
  <c r="U1230" i="4"/>
  <c r="T1230" i="4"/>
  <c r="S1230" i="4"/>
  <c r="AA1229" i="4"/>
  <c r="Z1229" i="4"/>
  <c r="Y1229" i="4"/>
  <c r="X1229" i="4"/>
  <c r="W1229" i="4"/>
  <c r="V1229" i="4"/>
  <c r="U1229" i="4"/>
  <c r="T1229" i="4"/>
  <c r="S1229" i="4"/>
  <c r="AA1228" i="4"/>
  <c r="Z1228" i="4"/>
  <c r="Y1228" i="4"/>
  <c r="X1228" i="4"/>
  <c r="W1228" i="4"/>
  <c r="V1228" i="4"/>
  <c r="U1228" i="4"/>
  <c r="T1228" i="4"/>
  <c r="S1228" i="4"/>
  <c r="AA1227" i="4"/>
  <c r="Z1227" i="4"/>
  <c r="Y1227" i="4"/>
  <c r="X1227" i="4"/>
  <c r="W1227" i="4"/>
  <c r="V1227" i="4"/>
  <c r="U1227" i="4"/>
  <c r="T1227" i="4"/>
  <c r="S1227" i="4"/>
  <c r="AA1226" i="4"/>
  <c r="Z1226" i="4"/>
  <c r="Y1226" i="4"/>
  <c r="X1226" i="4"/>
  <c r="W1226" i="4"/>
  <c r="V1226" i="4"/>
  <c r="U1226" i="4"/>
  <c r="T1226" i="4"/>
  <c r="S1226" i="4"/>
  <c r="AA1225" i="4"/>
  <c r="Z1225" i="4"/>
  <c r="Y1225" i="4"/>
  <c r="X1225" i="4"/>
  <c r="W1225" i="4"/>
  <c r="V1225" i="4"/>
  <c r="U1225" i="4"/>
  <c r="T1225" i="4"/>
  <c r="S1225" i="4"/>
  <c r="AA1224" i="4"/>
  <c r="Z1224" i="4"/>
  <c r="Y1224" i="4"/>
  <c r="X1224" i="4"/>
  <c r="W1224" i="4"/>
  <c r="V1224" i="4"/>
  <c r="U1224" i="4"/>
  <c r="T1224" i="4"/>
  <c r="S1224" i="4"/>
  <c r="AA1223" i="4"/>
  <c r="Z1223" i="4"/>
  <c r="Y1223" i="4"/>
  <c r="X1223" i="4"/>
  <c r="W1223" i="4"/>
  <c r="V1223" i="4"/>
  <c r="U1223" i="4"/>
  <c r="T1223" i="4"/>
  <c r="S1223" i="4"/>
  <c r="AA1222" i="4"/>
  <c r="Z1222" i="4"/>
  <c r="Y1222" i="4"/>
  <c r="X1222" i="4"/>
  <c r="W1222" i="4"/>
  <c r="V1222" i="4"/>
  <c r="U1222" i="4"/>
  <c r="T1222" i="4"/>
  <c r="S1222" i="4"/>
  <c r="AA1221" i="4"/>
  <c r="Z1221" i="4"/>
  <c r="Y1221" i="4"/>
  <c r="X1221" i="4"/>
  <c r="W1221" i="4"/>
  <c r="V1221" i="4"/>
  <c r="U1221" i="4"/>
  <c r="T1221" i="4"/>
  <c r="S1221" i="4"/>
  <c r="AA1220" i="4"/>
  <c r="Z1220" i="4"/>
  <c r="Y1220" i="4"/>
  <c r="X1220" i="4"/>
  <c r="W1220" i="4"/>
  <c r="V1220" i="4"/>
  <c r="U1220" i="4"/>
  <c r="T1220" i="4"/>
  <c r="S1220" i="4"/>
  <c r="AA1219" i="4"/>
  <c r="Z1219" i="4"/>
  <c r="Y1219" i="4"/>
  <c r="X1219" i="4"/>
  <c r="W1219" i="4"/>
  <c r="V1219" i="4"/>
  <c r="U1219" i="4"/>
  <c r="T1219" i="4"/>
  <c r="S1219" i="4"/>
  <c r="AA1218" i="4"/>
  <c r="Z1218" i="4"/>
  <c r="Y1218" i="4"/>
  <c r="X1218" i="4"/>
  <c r="W1218" i="4"/>
  <c r="V1218" i="4"/>
  <c r="U1218" i="4"/>
  <c r="T1218" i="4"/>
  <c r="S1218" i="4"/>
  <c r="AA1217" i="4"/>
  <c r="Z1217" i="4"/>
  <c r="Y1217" i="4"/>
  <c r="X1217" i="4"/>
  <c r="W1217" i="4"/>
  <c r="V1217" i="4"/>
  <c r="U1217" i="4"/>
  <c r="T1217" i="4"/>
  <c r="S1217" i="4"/>
  <c r="AA1216" i="4"/>
  <c r="Z1216" i="4"/>
  <c r="Y1216" i="4"/>
  <c r="X1216" i="4"/>
  <c r="W1216" i="4"/>
  <c r="V1216" i="4"/>
  <c r="U1216" i="4"/>
  <c r="T1216" i="4"/>
  <c r="S1216" i="4"/>
  <c r="AA1215" i="4"/>
  <c r="Z1215" i="4"/>
  <c r="Y1215" i="4"/>
  <c r="X1215" i="4"/>
  <c r="W1215" i="4"/>
  <c r="V1215" i="4"/>
  <c r="U1215" i="4"/>
  <c r="T1215" i="4"/>
  <c r="S1215" i="4"/>
  <c r="AA1214" i="4"/>
  <c r="Z1214" i="4"/>
  <c r="Y1214" i="4"/>
  <c r="X1214" i="4"/>
  <c r="W1214" i="4"/>
  <c r="V1214" i="4"/>
  <c r="U1214" i="4"/>
  <c r="T1214" i="4"/>
  <c r="S1214" i="4"/>
  <c r="AA1213" i="4"/>
  <c r="Z1213" i="4"/>
  <c r="Y1213" i="4"/>
  <c r="X1213" i="4"/>
  <c r="W1213" i="4"/>
  <c r="V1213" i="4"/>
  <c r="U1213" i="4"/>
  <c r="T1213" i="4"/>
  <c r="S1213" i="4"/>
  <c r="AA1212" i="4"/>
  <c r="Z1212" i="4"/>
  <c r="Y1212" i="4"/>
  <c r="X1212" i="4"/>
  <c r="W1212" i="4"/>
  <c r="V1212" i="4"/>
  <c r="U1212" i="4"/>
  <c r="T1212" i="4"/>
  <c r="S1212" i="4"/>
  <c r="AA1211" i="4"/>
  <c r="Z1211" i="4"/>
  <c r="Y1211" i="4"/>
  <c r="X1211" i="4"/>
  <c r="W1211" i="4"/>
  <c r="V1211" i="4"/>
  <c r="U1211" i="4"/>
  <c r="T1211" i="4"/>
  <c r="S1211" i="4"/>
  <c r="AA1210" i="4"/>
  <c r="Z1210" i="4"/>
  <c r="Y1210" i="4"/>
  <c r="X1210" i="4"/>
  <c r="W1210" i="4"/>
  <c r="V1210" i="4"/>
  <c r="U1210" i="4"/>
  <c r="T1210" i="4"/>
  <c r="S1210" i="4"/>
  <c r="AA1209" i="4"/>
  <c r="Z1209" i="4"/>
  <c r="Y1209" i="4"/>
  <c r="X1209" i="4"/>
  <c r="W1209" i="4"/>
  <c r="V1209" i="4"/>
  <c r="U1209" i="4"/>
  <c r="T1209" i="4"/>
  <c r="S1209" i="4"/>
  <c r="AA1208" i="4"/>
  <c r="Z1208" i="4"/>
  <c r="Y1208" i="4"/>
  <c r="X1208" i="4"/>
  <c r="W1208" i="4"/>
  <c r="V1208" i="4"/>
  <c r="U1208" i="4"/>
  <c r="T1208" i="4"/>
  <c r="S1208" i="4"/>
  <c r="AA1207" i="4"/>
  <c r="Z1207" i="4"/>
  <c r="Y1207" i="4"/>
  <c r="X1207" i="4"/>
  <c r="W1207" i="4"/>
  <c r="V1207" i="4"/>
  <c r="U1207" i="4"/>
  <c r="T1207" i="4"/>
  <c r="S1207" i="4"/>
  <c r="AA1206" i="4"/>
  <c r="Z1206" i="4"/>
  <c r="Y1206" i="4"/>
  <c r="X1206" i="4"/>
  <c r="W1206" i="4"/>
  <c r="V1206" i="4"/>
  <c r="U1206" i="4"/>
  <c r="T1206" i="4"/>
  <c r="S1206" i="4"/>
  <c r="AA1205" i="4"/>
  <c r="Z1205" i="4"/>
  <c r="Y1205" i="4"/>
  <c r="X1205" i="4"/>
  <c r="W1205" i="4"/>
  <c r="V1205" i="4"/>
  <c r="U1205" i="4"/>
  <c r="T1205" i="4"/>
  <c r="S1205" i="4"/>
  <c r="AA1204" i="4"/>
  <c r="Z1204" i="4"/>
  <c r="Y1204" i="4"/>
  <c r="X1204" i="4"/>
  <c r="W1204" i="4"/>
  <c r="V1204" i="4"/>
  <c r="U1204" i="4"/>
  <c r="T1204" i="4"/>
  <c r="S1204" i="4"/>
  <c r="AA1203" i="4"/>
  <c r="Z1203" i="4"/>
  <c r="Y1203" i="4"/>
  <c r="X1203" i="4"/>
  <c r="W1203" i="4"/>
  <c r="V1203" i="4"/>
  <c r="U1203" i="4"/>
  <c r="T1203" i="4"/>
  <c r="S1203" i="4"/>
  <c r="AA1202" i="4"/>
  <c r="Z1202" i="4"/>
  <c r="Y1202" i="4"/>
  <c r="X1202" i="4"/>
  <c r="W1202" i="4"/>
  <c r="V1202" i="4"/>
  <c r="U1202" i="4"/>
  <c r="T1202" i="4"/>
  <c r="S1202" i="4"/>
  <c r="AA1201" i="4"/>
  <c r="Z1201" i="4"/>
  <c r="Y1201" i="4"/>
  <c r="X1201" i="4"/>
  <c r="W1201" i="4"/>
  <c r="V1201" i="4"/>
  <c r="U1201" i="4"/>
  <c r="T1201" i="4"/>
  <c r="S1201" i="4"/>
  <c r="AA1200" i="4"/>
  <c r="Z1200" i="4"/>
  <c r="Y1200" i="4"/>
  <c r="X1200" i="4"/>
  <c r="W1200" i="4"/>
  <c r="V1200" i="4"/>
  <c r="U1200" i="4"/>
  <c r="T1200" i="4"/>
  <c r="S1200" i="4"/>
  <c r="AA1199" i="4"/>
  <c r="Z1199" i="4"/>
  <c r="Y1199" i="4"/>
  <c r="X1199" i="4"/>
  <c r="W1199" i="4"/>
  <c r="V1199" i="4"/>
  <c r="U1199" i="4"/>
  <c r="T1199" i="4"/>
  <c r="S1199" i="4"/>
  <c r="AA1198" i="4"/>
  <c r="Z1198" i="4"/>
  <c r="Y1198" i="4"/>
  <c r="X1198" i="4"/>
  <c r="W1198" i="4"/>
  <c r="V1198" i="4"/>
  <c r="U1198" i="4"/>
  <c r="T1198" i="4"/>
  <c r="S1198" i="4"/>
  <c r="AA1197" i="4"/>
  <c r="Z1197" i="4"/>
  <c r="Y1197" i="4"/>
  <c r="X1197" i="4"/>
  <c r="W1197" i="4"/>
  <c r="V1197" i="4"/>
  <c r="U1197" i="4"/>
  <c r="T1197" i="4"/>
  <c r="S1197" i="4"/>
  <c r="AA1196" i="4"/>
  <c r="Z1196" i="4"/>
  <c r="Y1196" i="4"/>
  <c r="X1196" i="4"/>
  <c r="W1196" i="4"/>
  <c r="V1196" i="4"/>
  <c r="U1196" i="4"/>
  <c r="T1196" i="4"/>
  <c r="S1196" i="4"/>
  <c r="AA1195" i="4"/>
  <c r="Z1195" i="4"/>
  <c r="Y1195" i="4"/>
  <c r="X1195" i="4"/>
  <c r="W1195" i="4"/>
  <c r="V1195" i="4"/>
  <c r="U1195" i="4"/>
  <c r="T1195" i="4"/>
  <c r="S1195" i="4"/>
  <c r="AA1194" i="4"/>
  <c r="Z1194" i="4"/>
  <c r="Y1194" i="4"/>
  <c r="X1194" i="4"/>
  <c r="W1194" i="4"/>
  <c r="V1194" i="4"/>
  <c r="U1194" i="4"/>
  <c r="T1194" i="4"/>
  <c r="S1194" i="4"/>
  <c r="AA1193" i="4"/>
  <c r="Z1193" i="4"/>
  <c r="Y1193" i="4"/>
  <c r="X1193" i="4"/>
  <c r="W1193" i="4"/>
  <c r="V1193" i="4"/>
  <c r="U1193" i="4"/>
  <c r="T1193" i="4"/>
  <c r="S1193" i="4"/>
  <c r="AA1192" i="4"/>
  <c r="Z1192" i="4"/>
  <c r="Y1192" i="4"/>
  <c r="X1192" i="4"/>
  <c r="W1192" i="4"/>
  <c r="V1192" i="4"/>
  <c r="U1192" i="4"/>
  <c r="T1192" i="4"/>
  <c r="S1192" i="4"/>
  <c r="AA1191" i="4"/>
  <c r="Z1191" i="4"/>
  <c r="Y1191" i="4"/>
  <c r="X1191" i="4"/>
  <c r="W1191" i="4"/>
  <c r="V1191" i="4"/>
  <c r="U1191" i="4"/>
  <c r="T1191" i="4"/>
  <c r="S1191" i="4"/>
  <c r="AA1190" i="4"/>
  <c r="Z1190" i="4"/>
  <c r="Y1190" i="4"/>
  <c r="X1190" i="4"/>
  <c r="W1190" i="4"/>
  <c r="V1190" i="4"/>
  <c r="U1190" i="4"/>
  <c r="T1190" i="4"/>
  <c r="S1190" i="4"/>
  <c r="AA1189" i="4"/>
  <c r="Z1189" i="4"/>
  <c r="Y1189" i="4"/>
  <c r="X1189" i="4"/>
  <c r="W1189" i="4"/>
  <c r="V1189" i="4"/>
  <c r="U1189" i="4"/>
  <c r="T1189" i="4"/>
  <c r="S1189" i="4"/>
  <c r="AA1188" i="4"/>
  <c r="Z1188" i="4"/>
  <c r="Y1188" i="4"/>
  <c r="X1188" i="4"/>
  <c r="W1188" i="4"/>
  <c r="V1188" i="4"/>
  <c r="U1188" i="4"/>
  <c r="T1188" i="4"/>
  <c r="S1188" i="4"/>
  <c r="AA1187" i="4"/>
  <c r="Z1187" i="4"/>
  <c r="Y1187" i="4"/>
  <c r="X1187" i="4"/>
  <c r="W1187" i="4"/>
  <c r="V1187" i="4"/>
  <c r="U1187" i="4"/>
  <c r="T1187" i="4"/>
  <c r="S1187" i="4"/>
  <c r="AA1186" i="4"/>
  <c r="Z1186" i="4"/>
  <c r="Y1186" i="4"/>
  <c r="X1186" i="4"/>
  <c r="W1186" i="4"/>
  <c r="V1186" i="4"/>
  <c r="U1186" i="4"/>
  <c r="T1186" i="4"/>
  <c r="S1186" i="4"/>
  <c r="AA1185" i="4"/>
  <c r="Z1185" i="4"/>
  <c r="Y1185" i="4"/>
  <c r="X1185" i="4"/>
  <c r="W1185" i="4"/>
  <c r="V1185" i="4"/>
  <c r="U1185" i="4"/>
  <c r="T1185" i="4"/>
  <c r="S1185" i="4"/>
  <c r="AA1184" i="4"/>
  <c r="Z1184" i="4"/>
  <c r="Y1184" i="4"/>
  <c r="X1184" i="4"/>
  <c r="W1184" i="4"/>
  <c r="V1184" i="4"/>
  <c r="U1184" i="4"/>
  <c r="T1184" i="4"/>
  <c r="S1184" i="4"/>
  <c r="AA1183" i="4"/>
  <c r="Z1183" i="4"/>
  <c r="Y1183" i="4"/>
  <c r="X1183" i="4"/>
  <c r="W1183" i="4"/>
  <c r="V1183" i="4"/>
  <c r="U1183" i="4"/>
  <c r="T1183" i="4"/>
  <c r="S1183" i="4"/>
  <c r="AA1182" i="4"/>
  <c r="Z1182" i="4"/>
  <c r="Y1182" i="4"/>
  <c r="X1182" i="4"/>
  <c r="W1182" i="4"/>
  <c r="V1182" i="4"/>
  <c r="U1182" i="4"/>
  <c r="T1182" i="4"/>
  <c r="S1182" i="4"/>
  <c r="AA1181" i="4"/>
  <c r="Z1181" i="4"/>
  <c r="Y1181" i="4"/>
  <c r="X1181" i="4"/>
  <c r="W1181" i="4"/>
  <c r="V1181" i="4"/>
  <c r="U1181" i="4"/>
  <c r="T1181" i="4"/>
  <c r="S1181" i="4"/>
  <c r="AA1180" i="4"/>
  <c r="Z1180" i="4"/>
  <c r="Y1180" i="4"/>
  <c r="X1180" i="4"/>
  <c r="W1180" i="4"/>
  <c r="V1180" i="4"/>
  <c r="U1180" i="4"/>
  <c r="T1180" i="4"/>
  <c r="S1180" i="4"/>
  <c r="AA1179" i="4"/>
  <c r="Z1179" i="4"/>
  <c r="Y1179" i="4"/>
  <c r="X1179" i="4"/>
  <c r="W1179" i="4"/>
  <c r="V1179" i="4"/>
  <c r="U1179" i="4"/>
  <c r="T1179" i="4"/>
  <c r="S1179" i="4"/>
  <c r="AA1178" i="4"/>
  <c r="Z1178" i="4"/>
  <c r="Y1178" i="4"/>
  <c r="X1178" i="4"/>
  <c r="W1178" i="4"/>
  <c r="V1178" i="4"/>
  <c r="U1178" i="4"/>
  <c r="T1178" i="4"/>
  <c r="S1178" i="4"/>
  <c r="AA1177" i="4"/>
  <c r="Z1177" i="4"/>
  <c r="Y1177" i="4"/>
  <c r="X1177" i="4"/>
  <c r="W1177" i="4"/>
  <c r="V1177" i="4"/>
  <c r="U1177" i="4"/>
  <c r="T1177" i="4"/>
  <c r="S1177" i="4"/>
  <c r="AA1176" i="4"/>
  <c r="Z1176" i="4"/>
  <c r="Y1176" i="4"/>
  <c r="X1176" i="4"/>
  <c r="W1176" i="4"/>
  <c r="V1176" i="4"/>
  <c r="U1176" i="4"/>
  <c r="T1176" i="4"/>
  <c r="S1176" i="4"/>
  <c r="AA1175" i="4"/>
  <c r="Z1175" i="4"/>
  <c r="Y1175" i="4"/>
  <c r="X1175" i="4"/>
  <c r="W1175" i="4"/>
  <c r="V1175" i="4"/>
  <c r="U1175" i="4"/>
  <c r="T1175" i="4"/>
  <c r="S1175" i="4"/>
  <c r="AA1174" i="4"/>
  <c r="Z1174" i="4"/>
  <c r="Y1174" i="4"/>
  <c r="X1174" i="4"/>
  <c r="W1174" i="4"/>
  <c r="V1174" i="4"/>
  <c r="U1174" i="4"/>
  <c r="T1174" i="4"/>
  <c r="S1174" i="4"/>
  <c r="AA1173" i="4"/>
  <c r="Z1173" i="4"/>
  <c r="Y1173" i="4"/>
  <c r="X1173" i="4"/>
  <c r="W1173" i="4"/>
  <c r="V1173" i="4"/>
  <c r="U1173" i="4"/>
  <c r="T1173" i="4"/>
  <c r="S1173" i="4"/>
  <c r="AA1172" i="4"/>
  <c r="Z1172" i="4"/>
  <c r="Y1172" i="4"/>
  <c r="X1172" i="4"/>
  <c r="W1172" i="4"/>
  <c r="V1172" i="4"/>
  <c r="U1172" i="4"/>
  <c r="T1172" i="4"/>
  <c r="S1172" i="4"/>
  <c r="AA1171" i="4"/>
  <c r="Z1171" i="4"/>
  <c r="Y1171" i="4"/>
  <c r="X1171" i="4"/>
  <c r="W1171" i="4"/>
  <c r="V1171" i="4"/>
  <c r="U1171" i="4"/>
  <c r="T1171" i="4"/>
  <c r="S1171" i="4"/>
  <c r="AA1170" i="4"/>
  <c r="Z1170" i="4"/>
  <c r="Y1170" i="4"/>
  <c r="X1170" i="4"/>
  <c r="W1170" i="4"/>
  <c r="V1170" i="4"/>
  <c r="U1170" i="4"/>
  <c r="T1170" i="4"/>
  <c r="S1170" i="4"/>
  <c r="AA1169" i="4"/>
  <c r="Z1169" i="4"/>
  <c r="Y1169" i="4"/>
  <c r="X1169" i="4"/>
  <c r="W1169" i="4"/>
  <c r="V1169" i="4"/>
  <c r="U1169" i="4"/>
  <c r="T1169" i="4"/>
  <c r="S1169" i="4"/>
  <c r="AA1168" i="4"/>
  <c r="Z1168" i="4"/>
  <c r="Y1168" i="4"/>
  <c r="X1168" i="4"/>
  <c r="W1168" i="4"/>
  <c r="V1168" i="4"/>
  <c r="U1168" i="4"/>
  <c r="T1168" i="4"/>
  <c r="S1168" i="4"/>
  <c r="AA1167" i="4"/>
  <c r="Z1167" i="4"/>
  <c r="Y1167" i="4"/>
  <c r="X1167" i="4"/>
  <c r="W1167" i="4"/>
  <c r="V1167" i="4"/>
  <c r="U1167" i="4"/>
  <c r="T1167" i="4"/>
  <c r="S1167" i="4"/>
  <c r="AA1166" i="4"/>
  <c r="Z1166" i="4"/>
  <c r="Y1166" i="4"/>
  <c r="X1166" i="4"/>
  <c r="W1166" i="4"/>
  <c r="V1166" i="4"/>
  <c r="U1166" i="4"/>
  <c r="T1166" i="4"/>
  <c r="S1166" i="4"/>
  <c r="AA1165" i="4"/>
  <c r="Z1165" i="4"/>
  <c r="Y1165" i="4"/>
  <c r="X1165" i="4"/>
  <c r="W1165" i="4"/>
  <c r="V1165" i="4"/>
  <c r="U1165" i="4"/>
  <c r="T1165" i="4"/>
  <c r="S1165" i="4"/>
  <c r="AA1164" i="4"/>
  <c r="Z1164" i="4"/>
  <c r="Y1164" i="4"/>
  <c r="X1164" i="4"/>
  <c r="W1164" i="4"/>
  <c r="V1164" i="4"/>
  <c r="U1164" i="4"/>
  <c r="T1164" i="4"/>
  <c r="S1164" i="4"/>
  <c r="AA1163" i="4"/>
  <c r="Z1163" i="4"/>
  <c r="Y1163" i="4"/>
  <c r="X1163" i="4"/>
  <c r="W1163" i="4"/>
  <c r="V1163" i="4"/>
  <c r="U1163" i="4"/>
  <c r="T1163" i="4"/>
  <c r="S1163" i="4"/>
  <c r="AA1162" i="4"/>
  <c r="Z1162" i="4"/>
  <c r="Y1162" i="4"/>
  <c r="X1162" i="4"/>
  <c r="W1162" i="4"/>
  <c r="V1162" i="4"/>
  <c r="U1162" i="4"/>
  <c r="T1162" i="4"/>
  <c r="S1162" i="4"/>
  <c r="AA1161" i="4"/>
  <c r="Z1161" i="4"/>
  <c r="Y1161" i="4"/>
  <c r="X1161" i="4"/>
  <c r="W1161" i="4"/>
  <c r="V1161" i="4"/>
  <c r="U1161" i="4"/>
  <c r="T1161" i="4"/>
  <c r="S1161" i="4"/>
  <c r="AA1160" i="4"/>
  <c r="Z1160" i="4"/>
  <c r="Y1160" i="4"/>
  <c r="X1160" i="4"/>
  <c r="W1160" i="4"/>
  <c r="V1160" i="4"/>
  <c r="U1160" i="4"/>
  <c r="T1160" i="4"/>
  <c r="S1160" i="4"/>
  <c r="AA1159" i="4"/>
  <c r="Z1159" i="4"/>
  <c r="Y1159" i="4"/>
  <c r="X1159" i="4"/>
  <c r="W1159" i="4"/>
  <c r="V1159" i="4"/>
  <c r="U1159" i="4"/>
  <c r="T1159" i="4"/>
  <c r="S1159" i="4"/>
  <c r="AA1158" i="4"/>
  <c r="Z1158" i="4"/>
  <c r="Y1158" i="4"/>
  <c r="X1158" i="4"/>
  <c r="W1158" i="4"/>
  <c r="V1158" i="4"/>
  <c r="U1158" i="4"/>
  <c r="T1158" i="4"/>
  <c r="S1158" i="4"/>
  <c r="AA1157" i="4"/>
  <c r="Z1157" i="4"/>
  <c r="Y1157" i="4"/>
  <c r="X1157" i="4"/>
  <c r="W1157" i="4"/>
  <c r="V1157" i="4"/>
  <c r="U1157" i="4"/>
  <c r="T1157" i="4"/>
  <c r="S1157" i="4"/>
  <c r="AA1156" i="4"/>
  <c r="Z1156" i="4"/>
  <c r="Y1156" i="4"/>
  <c r="X1156" i="4"/>
  <c r="W1156" i="4"/>
  <c r="V1156" i="4"/>
  <c r="U1156" i="4"/>
  <c r="T1156" i="4"/>
  <c r="S1156" i="4"/>
  <c r="AA1155" i="4"/>
  <c r="Z1155" i="4"/>
  <c r="Y1155" i="4"/>
  <c r="X1155" i="4"/>
  <c r="W1155" i="4"/>
  <c r="V1155" i="4"/>
  <c r="U1155" i="4"/>
  <c r="T1155" i="4"/>
  <c r="S1155" i="4"/>
  <c r="AA1154" i="4"/>
  <c r="Z1154" i="4"/>
  <c r="Y1154" i="4"/>
  <c r="X1154" i="4"/>
  <c r="W1154" i="4"/>
  <c r="V1154" i="4"/>
  <c r="U1154" i="4"/>
  <c r="T1154" i="4"/>
  <c r="S1154" i="4"/>
  <c r="AA1153" i="4"/>
  <c r="Z1153" i="4"/>
  <c r="Y1153" i="4"/>
  <c r="X1153" i="4"/>
  <c r="W1153" i="4"/>
  <c r="V1153" i="4"/>
  <c r="U1153" i="4"/>
  <c r="T1153" i="4"/>
  <c r="S1153" i="4"/>
  <c r="AA1152" i="4"/>
  <c r="Z1152" i="4"/>
  <c r="Y1152" i="4"/>
  <c r="X1152" i="4"/>
  <c r="W1152" i="4"/>
  <c r="V1152" i="4"/>
  <c r="U1152" i="4"/>
  <c r="T1152" i="4"/>
  <c r="S1152" i="4"/>
  <c r="AA1151" i="4"/>
  <c r="Z1151" i="4"/>
  <c r="Y1151" i="4"/>
  <c r="X1151" i="4"/>
  <c r="W1151" i="4"/>
  <c r="V1151" i="4"/>
  <c r="U1151" i="4"/>
  <c r="T1151" i="4"/>
  <c r="S1151" i="4"/>
  <c r="AA1150" i="4"/>
  <c r="Z1150" i="4"/>
  <c r="Y1150" i="4"/>
  <c r="X1150" i="4"/>
  <c r="W1150" i="4"/>
  <c r="V1150" i="4"/>
  <c r="U1150" i="4"/>
  <c r="T1150" i="4"/>
  <c r="S1150" i="4"/>
  <c r="AA1149" i="4"/>
  <c r="Z1149" i="4"/>
  <c r="Y1149" i="4"/>
  <c r="X1149" i="4"/>
  <c r="W1149" i="4"/>
  <c r="V1149" i="4"/>
  <c r="U1149" i="4"/>
  <c r="T1149" i="4"/>
  <c r="S1149" i="4"/>
  <c r="AA1148" i="4"/>
  <c r="Z1148" i="4"/>
  <c r="Y1148" i="4"/>
  <c r="X1148" i="4"/>
  <c r="W1148" i="4"/>
  <c r="V1148" i="4"/>
  <c r="U1148" i="4"/>
  <c r="T1148" i="4"/>
  <c r="S1148" i="4"/>
  <c r="AA1147" i="4"/>
  <c r="Z1147" i="4"/>
  <c r="Y1147" i="4"/>
  <c r="X1147" i="4"/>
  <c r="W1147" i="4"/>
  <c r="V1147" i="4"/>
  <c r="U1147" i="4"/>
  <c r="T1147" i="4"/>
  <c r="S1147" i="4"/>
  <c r="AA1146" i="4"/>
  <c r="Z1146" i="4"/>
  <c r="Y1146" i="4"/>
  <c r="X1146" i="4"/>
  <c r="W1146" i="4"/>
  <c r="V1146" i="4"/>
  <c r="U1146" i="4"/>
  <c r="T1146" i="4"/>
  <c r="S1146" i="4"/>
  <c r="AA1145" i="4"/>
  <c r="Z1145" i="4"/>
  <c r="Y1145" i="4"/>
  <c r="X1145" i="4"/>
  <c r="W1145" i="4"/>
  <c r="V1145" i="4"/>
  <c r="U1145" i="4"/>
  <c r="T1145" i="4"/>
  <c r="S1145" i="4"/>
  <c r="AA1144" i="4"/>
  <c r="Z1144" i="4"/>
  <c r="Y1144" i="4"/>
  <c r="X1144" i="4"/>
  <c r="W1144" i="4"/>
  <c r="V1144" i="4"/>
  <c r="U1144" i="4"/>
  <c r="T1144" i="4"/>
  <c r="S1144" i="4"/>
  <c r="AA1143" i="4"/>
  <c r="Z1143" i="4"/>
  <c r="Y1143" i="4"/>
  <c r="X1143" i="4"/>
  <c r="W1143" i="4"/>
  <c r="V1143" i="4"/>
  <c r="U1143" i="4"/>
  <c r="T1143" i="4"/>
  <c r="S1143" i="4"/>
  <c r="AA1142" i="4"/>
  <c r="Z1142" i="4"/>
  <c r="Y1142" i="4"/>
  <c r="X1142" i="4"/>
  <c r="W1142" i="4"/>
  <c r="V1142" i="4"/>
  <c r="U1142" i="4"/>
  <c r="T1142" i="4"/>
  <c r="S1142" i="4"/>
  <c r="AA1141" i="4"/>
  <c r="Z1141" i="4"/>
  <c r="Y1141" i="4"/>
  <c r="X1141" i="4"/>
  <c r="W1141" i="4"/>
  <c r="V1141" i="4"/>
  <c r="U1141" i="4"/>
  <c r="T1141" i="4"/>
  <c r="S1141" i="4"/>
  <c r="AA1140" i="4"/>
  <c r="Z1140" i="4"/>
  <c r="Y1140" i="4"/>
  <c r="X1140" i="4"/>
  <c r="W1140" i="4"/>
  <c r="V1140" i="4"/>
  <c r="U1140" i="4"/>
  <c r="T1140" i="4"/>
  <c r="S1140" i="4"/>
  <c r="AA1139" i="4"/>
  <c r="Z1139" i="4"/>
  <c r="Y1139" i="4"/>
  <c r="X1139" i="4"/>
  <c r="W1139" i="4"/>
  <c r="V1139" i="4"/>
  <c r="U1139" i="4"/>
  <c r="T1139" i="4"/>
  <c r="S1139" i="4"/>
  <c r="AA1138" i="4"/>
  <c r="Z1138" i="4"/>
  <c r="Y1138" i="4"/>
  <c r="X1138" i="4"/>
  <c r="W1138" i="4"/>
  <c r="V1138" i="4"/>
  <c r="U1138" i="4"/>
  <c r="T1138" i="4"/>
  <c r="S1138" i="4"/>
  <c r="AA1137" i="4"/>
  <c r="Z1137" i="4"/>
  <c r="Y1137" i="4"/>
  <c r="X1137" i="4"/>
  <c r="W1137" i="4"/>
  <c r="V1137" i="4"/>
  <c r="U1137" i="4"/>
  <c r="T1137" i="4"/>
  <c r="S1137" i="4"/>
  <c r="AA1136" i="4"/>
  <c r="Z1136" i="4"/>
  <c r="Y1136" i="4"/>
  <c r="X1136" i="4"/>
  <c r="W1136" i="4"/>
  <c r="V1136" i="4"/>
  <c r="U1136" i="4"/>
  <c r="T1136" i="4"/>
  <c r="S1136" i="4"/>
  <c r="AA1135" i="4"/>
  <c r="Z1135" i="4"/>
  <c r="Y1135" i="4"/>
  <c r="X1135" i="4"/>
  <c r="W1135" i="4"/>
  <c r="V1135" i="4"/>
  <c r="U1135" i="4"/>
  <c r="T1135" i="4"/>
  <c r="S1135" i="4"/>
  <c r="AA1134" i="4"/>
  <c r="Z1134" i="4"/>
  <c r="Y1134" i="4"/>
  <c r="X1134" i="4"/>
  <c r="W1134" i="4"/>
  <c r="V1134" i="4"/>
  <c r="U1134" i="4"/>
  <c r="T1134" i="4"/>
  <c r="S1134" i="4"/>
  <c r="AA1133" i="4"/>
  <c r="Z1133" i="4"/>
  <c r="Y1133" i="4"/>
  <c r="X1133" i="4"/>
  <c r="W1133" i="4"/>
  <c r="V1133" i="4"/>
  <c r="U1133" i="4"/>
  <c r="T1133" i="4"/>
  <c r="S1133" i="4"/>
  <c r="AA1132" i="4"/>
  <c r="Z1132" i="4"/>
  <c r="Y1132" i="4"/>
  <c r="X1132" i="4"/>
  <c r="W1132" i="4"/>
  <c r="V1132" i="4"/>
  <c r="U1132" i="4"/>
  <c r="T1132" i="4"/>
  <c r="S1132" i="4"/>
  <c r="AA1131" i="4"/>
  <c r="Z1131" i="4"/>
  <c r="Y1131" i="4"/>
  <c r="X1131" i="4"/>
  <c r="W1131" i="4"/>
  <c r="V1131" i="4"/>
  <c r="U1131" i="4"/>
  <c r="T1131" i="4"/>
  <c r="S1131" i="4"/>
  <c r="AA1130" i="4"/>
  <c r="Z1130" i="4"/>
  <c r="Y1130" i="4"/>
  <c r="X1130" i="4"/>
  <c r="W1130" i="4"/>
  <c r="V1130" i="4"/>
  <c r="U1130" i="4"/>
  <c r="T1130" i="4"/>
  <c r="S1130" i="4"/>
  <c r="AA1129" i="4"/>
  <c r="Z1129" i="4"/>
  <c r="Y1129" i="4"/>
  <c r="X1129" i="4"/>
  <c r="W1129" i="4"/>
  <c r="V1129" i="4"/>
  <c r="U1129" i="4"/>
  <c r="T1129" i="4"/>
  <c r="S1129" i="4"/>
  <c r="AA1128" i="4"/>
  <c r="Z1128" i="4"/>
  <c r="Y1128" i="4"/>
  <c r="X1128" i="4"/>
  <c r="W1128" i="4"/>
  <c r="V1128" i="4"/>
  <c r="U1128" i="4"/>
  <c r="T1128" i="4"/>
  <c r="S1128" i="4"/>
  <c r="AA1127" i="4"/>
  <c r="Z1127" i="4"/>
  <c r="Y1127" i="4"/>
  <c r="X1127" i="4"/>
  <c r="W1127" i="4"/>
  <c r="V1127" i="4"/>
  <c r="U1127" i="4"/>
  <c r="T1127" i="4"/>
  <c r="S1127" i="4"/>
  <c r="AA1126" i="4"/>
  <c r="Z1126" i="4"/>
  <c r="Y1126" i="4"/>
  <c r="X1126" i="4"/>
  <c r="W1126" i="4"/>
  <c r="V1126" i="4"/>
  <c r="U1126" i="4"/>
  <c r="T1126" i="4"/>
  <c r="S1126" i="4"/>
  <c r="AA1125" i="4"/>
  <c r="Z1125" i="4"/>
  <c r="Y1125" i="4"/>
  <c r="X1125" i="4"/>
  <c r="W1125" i="4"/>
  <c r="V1125" i="4"/>
  <c r="U1125" i="4"/>
  <c r="T1125" i="4"/>
  <c r="S1125" i="4"/>
  <c r="AA1124" i="4"/>
  <c r="Z1124" i="4"/>
  <c r="Y1124" i="4"/>
  <c r="X1124" i="4"/>
  <c r="W1124" i="4"/>
  <c r="V1124" i="4"/>
  <c r="U1124" i="4"/>
  <c r="T1124" i="4"/>
  <c r="S1124" i="4"/>
  <c r="AA1123" i="4"/>
  <c r="Z1123" i="4"/>
  <c r="Y1123" i="4"/>
  <c r="X1123" i="4"/>
  <c r="W1123" i="4"/>
  <c r="V1123" i="4"/>
  <c r="U1123" i="4"/>
  <c r="T1123" i="4"/>
  <c r="S1123" i="4"/>
  <c r="AA1122" i="4"/>
  <c r="Z1122" i="4"/>
  <c r="Y1122" i="4"/>
  <c r="X1122" i="4"/>
  <c r="W1122" i="4"/>
  <c r="V1122" i="4"/>
  <c r="U1122" i="4"/>
  <c r="T1122" i="4"/>
  <c r="S1122" i="4"/>
  <c r="U842" i="4"/>
  <c r="V842" i="4"/>
  <c r="W842" i="4"/>
  <c r="X842" i="4"/>
  <c r="Y842" i="4"/>
  <c r="Z842" i="4"/>
  <c r="AA842" i="4"/>
  <c r="U843" i="4"/>
  <c r="V843" i="4"/>
  <c r="W843" i="4"/>
  <c r="X843" i="4"/>
  <c r="Y843" i="4"/>
  <c r="Z843" i="4"/>
  <c r="AA843" i="4"/>
  <c r="U844" i="4"/>
  <c r="V844" i="4"/>
  <c r="W844" i="4"/>
  <c r="X844" i="4"/>
  <c r="Y844" i="4"/>
  <c r="Z844" i="4"/>
  <c r="AA844" i="4"/>
  <c r="U845" i="4"/>
  <c r="V845" i="4"/>
  <c r="W845" i="4"/>
  <c r="X845" i="4"/>
  <c r="Y845" i="4"/>
  <c r="Z845" i="4"/>
  <c r="AA845" i="4"/>
  <c r="U846" i="4"/>
  <c r="V846" i="4"/>
  <c r="W846" i="4"/>
  <c r="X846" i="4"/>
  <c r="Y846" i="4"/>
  <c r="Z846" i="4"/>
  <c r="AA846" i="4"/>
  <c r="U847" i="4"/>
  <c r="V847" i="4"/>
  <c r="W847" i="4"/>
  <c r="X847" i="4"/>
  <c r="Y847" i="4"/>
  <c r="Z847" i="4"/>
  <c r="AA847" i="4"/>
  <c r="U848" i="4"/>
  <c r="V848" i="4"/>
  <c r="W848" i="4"/>
  <c r="X848" i="4"/>
  <c r="Y848" i="4"/>
  <c r="Z848" i="4"/>
  <c r="AA848" i="4"/>
  <c r="U849" i="4"/>
  <c r="V849" i="4"/>
  <c r="W849" i="4"/>
  <c r="X849" i="4"/>
  <c r="Y849" i="4"/>
  <c r="Z849" i="4"/>
  <c r="AA849" i="4"/>
  <c r="U850" i="4"/>
  <c r="V850" i="4"/>
  <c r="W850" i="4"/>
  <c r="X850" i="4"/>
  <c r="Y850" i="4"/>
  <c r="Z850" i="4"/>
  <c r="AA850" i="4"/>
  <c r="U851" i="4"/>
  <c r="V851" i="4"/>
  <c r="W851" i="4"/>
  <c r="X851" i="4"/>
  <c r="Y851" i="4"/>
  <c r="Z851" i="4"/>
  <c r="AA851" i="4"/>
  <c r="U852" i="4"/>
  <c r="V852" i="4"/>
  <c r="W852" i="4"/>
  <c r="X852" i="4"/>
  <c r="Y852" i="4"/>
  <c r="Z852" i="4"/>
  <c r="AA852" i="4"/>
  <c r="U853" i="4"/>
  <c r="V853" i="4"/>
  <c r="W853" i="4"/>
  <c r="X853" i="4"/>
  <c r="Y853" i="4"/>
  <c r="Z853" i="4"/>
  <c r="AA853" i="4"/>
  <c r="U854" i="4"/>
  <c r="V854" i="4"/>
  <c r="W854" i="4"/>
  <c r="X854" i="4"/>
  <c r="Y854" i="4"/>
  <c r="Z854" i="4"/>
  <c r="AA854" i="4"/>
  <c r="U855" i="4"/>
  <c r="V855" i="4"/>
  <c r="W855" i="4"/>
  <c r="X855" i="4"/>
  <c r="Y855" i="4"/>
  <c r="Z855" i="4"/>
  <c r="AA855" i="4"/>
  <c r="U856" i="4"/>
  <c r="V856" i="4"/>
  <c r="W856" i="4"/>
  <c r="X856" i="4"/>
  <c r="Y856" i="4"/>
  <c r="Z856" i="4"/>
  <c r="AA856" i="4"/>
  <c r="U857" i="4"/>
  <c r="V857" i="4"/>
  <c r="W857" i="4"/>
  <c r="X857" i="4"/>
  <c r="Y857" i="4"/>
  <c r="Z857" i="4"/>
  <c r="AA857" i="4"/>
  <c r="U858" i="4"/>
  <c r="V858" i="4"/>
  <c r="W858" i="4"/>
  <c r="X858" i="4"/>
  <c r="Y858" i="4"/>
  <c r="Z858" i="4"/>
  <c r="AA858" i="4"/>
  <c r="U859" i="4"/>
  <c r="V859" i="4"/>
  <c r="W859" i="4"/>
  <c r="X859" i="4"/>
  <c r="Y859" i="4"/>
  <c r="Z859" i="4"/>
  <c r="AA859" i="4"/>
  <c r="U860" i="4"/>
  <c r="V860" i="4"/>
  <c r="W860" i="4"/>
  <c r="X860" i="4"/>
  <c r="Y860" i="4"/>
  <c r="Z860" i="4"/>
  <c r="AA860" i="4"/>
  <c r="U861" i="4"/>
  <c r="V861" i="4"/>
  <c r="W861" i="4"/>
  <c r="X861" i="4"/>
  <c r="Y861" i="4"/>
  <c r="Z861" i="4"/>
  <c r="AA861" i="4"/>
  <c r="U862" i="4"/>
  <c r="V862" i="4"/>
  <c r="W862" i="4"/>
  <c r="X862" i="4"/>
  <c r="Y862" i="4"/>
  <c r="Z862" i="4"/>
  <c r="AA862" i="4"/>
  <c r="U863" i="4"/>
  <c r="V863" i="4"/>
  <c r="W863" i="4"/>
  <c r="X863" i="4"/>
  <c r="Y863" i="4"/>
  <c r="Z863" i="4"/>
  <c r="AA863" i="4"/>
  <c r="U864" i="4"/>
  <c r="V864" i="4"/>
  <c r="W864" i="4"/>
  <c r="X864" i="4"/>
  <c r="Y864" i="4"/>
  <c r="Z864" i="4"/>
  <c r="AA864" i="4"/>
  <c r="U865" i="4"/>
  <c r="V865" i="4"/>
  <c r="W865" i="4"/>
  <c r="X865" i="4"/>
  <c r="Y865" i="4"/>
  <c r="Z865" i="4"/>
  <c r="AA865" i="4"/>
  <c r="U866" i="4"/>
  <c r="V866" i="4"/>
  <c r="W866" i="4"/>
  <c r="X866" i="4"/>
  <c r="Y866" i="4"/>
  <c r="Z866" i="4"/>
  <c r="AA866" i="4"/>
  <c r="U867" i="4"/>
  <c r="V867" i="4"/>
  <c r="W867" i="4"/>
  <c r="X867" i="4"/>
  <c r="Y867" i="4"/>
  <c r="Z867" i="4"/>
  <c r="AA867" i="4"/>
  <c r="U868" i="4"/>
  <c r="V868" i="4"/>
  <c r="W868" i="4"/>
  <c r="X868" i="4"/>
  <c r="Y868" i="4"/>
  <c r="Z868" i="4"/>
  <c r="AA868" i="4"/>
  <c r="U869" i="4"/>
  <c r="V869" i="4"/>
  <c r="W869" i="4"/>
  <c r="X869" i="4"/>
  <c r="Y869" i="4"/>
  <c r="Z869" i="4"/>
  <c r="AA869" i="4"/>
  <c r="U870" i="4"/>
  <c r="V870" i="4"/>
  <c r="W870" i="4"/>
  <c r="X870" i="4"/>
  <c r="Y870" i="4"/>
  <c r="Z870" i="4"/>
  <c r="AA870" i="4"/>
  <c r="U871" i="4"/>
  <c r="V871" i="4"/>
  <c r="W871" i="4"/>
  <c r="X871" i="4"/>
  <c r="Y871" i="4"/>
  <c r="Z871" i="4"/>
  <c r="AA871" i="4"/>
  <c r="U872" i="4"/>
  <c r="V872" i="4"/>
  <c r="W872" i="4"/>
  <c r="X872" i="4"/>
  <c r="Y872" i="4"/>
  <c r="Z872" i="4"/>
  <c r="AA872" i="4"/>
  <c r="U873" i="4"/>
  <c r="V873" i="4"/>
  <c r="W873" i="4"/>
  <c r="X873" i="4"/>
  <c r="Y873" i="4"/>
  <c r="Z873" i="4"/>
  <c r="AA873" i="4"/>
  <c r="U874" i="4"/>
  <c r="V874" i="4"/>
  <c r="W874" i="4"/>
  <c r="X874" i="4"/>
  <c r="Y874" i="4"/>
  <c r="Z874" i="4"/>
  <c r="AA874" i="4"/>
  <c r="U875" i="4"/>
  <c r="V875" i="4"/>
  <c r="W875" i="4"/>
  <c r="X875" i="4"/>
  <c r="Y875" i="4"/>
  <c r="Z875" i="4"/>
  <c r="AA875" i="4"/>
  <c r="U876" i="4"/>
  <c r="V876" i="4"/>
  <c r="W876" i="4"/>
  <c r="X876" i="4"/>
  <c r="Y876" i="4"/>
  <c r="Z876" i="4"/>
  <c r="AA876" i="4"/>
  <c r="U877" i="4"/>
  <c r="V877" i="4"/>
  <c r="W877" i="4"/>
  <c r="X877" i="4"/>
  <c r="Y877" i="4"/>
  <c r="Z877" i="4"/>
  <c r="AA877" i="4"/>
  <c r="U878" i="4"/>
  <c r="V878" i="4"/>
  <c r="W878" i="4"/>
  <c r="X878" i="4"/>
  <c r="Y878" i="4"/>
  <c r="Z878" i="4"/>
  <c r="AA878" i="4"/>
  <c r="U879" i="4"/>
  <c r="V879" i="4"/>
  <c r="W879" i="4"/>
  <c r="X879" i="4"/>
  <c r="Y879" i="4"/>
  <c r="Z879" i="4"/>
  <c r="AA879" i="4"/>
  <c r="U880" i="4"/>
  <c r="V880" i="4"/>
  <c r="W880" i="4"/>
  <c r="X880" i="4"/>
  <c r="Y880" i="4"/>
  <c r="Z880" i="4"/>
  <c r="AA880" i="4"/>
  <c r="U881" i="4"/>
  <c r="V881" i="4"/>
  <c r="W881" i="4"/>
  <c r="X881" i="4"/>
  <c r="Y881" i="4"/>
  <c r="Z881" i="4"/>
  <c r="AA881" i="4"/>
  <c r="U882" i="4"/>
  <c r="V882" i="4"/>
  <c r="W882" i="4"/>
  <c r="X882" i="4"/>
  <c r="Y882" i="4"/>
  <c r="Z882" i="4"/>
  <c r="AA882" i="4"/>
  <c r="U883" i="4"/>
  <c r="V883" i="4"/>
  <c r="W883" i="4"/>
  <c r="X883" i="4"/>
  <c r="Y883" i="4"/>
  <c r="Z883" i="4"/>
  <c r="AA883" i="4"/>
  <c r="U884" i="4"/>
  <c r="V884" i="4"/>
  <c r="W884" i="4"/>
  <c r="X884" i="4"/>
  <c r="Y884" i="4"/>
  <c r="Z884" i="4"/>
  <c r="AA884" i="4"/>
  <c r="U885" i="4"/>
  <c r="V885" i="4"/>
  <c r="W885" i="4"/>
  <c r="X885" i="4"/>
  <c r="Y885" i="4"/>
  <c r="Z885" i="4"/>
  <c r="AA885" i="4"/>
  <c r="U886" i="4"/>
  <c r="V886" i="4"/>
  <c r="W886" i="4"/>
  <c r="X886" i="4"/>
  <c r="Y886" i="4"/>
  <c r="Z886" i="4"/>
  <c r="AA886" i="4"/>
  <c r="U887" i="4"/>
  <c r="V887" i="4"/>
  <c r="W887" i="4"/>
  <c r="X887" i="4"/>
  <c r="Y887" i="4"/>
  <c r="Z887" i="4"/>
  <c r="AA887" i="4"/>
  <c r="U888" i="4"/>
  <c r="V888" i="4"/>
  <c r="W888" i="4"/>
  <c r="X888" i="4"/>
  <c r="Y888" i="4"/>
  <c r="Z888" i="4"/>
  <c r="AA888" i="4"/>
  <c r="U889" i="4"/>
  <c r="V889" i="4"/>
  <c r="W889" i="4"/>
  <c r="X889" i="4"/>
  <c r="Y889" i="4"/>
  <c r="Z889" i="4"/>
  <c r="AA889" i="4"/>
  <c r="U890" i="4"/>
  <c r="V890" i="4"/>
  <c r="W890" i="4"/>
  <c r="X890" i="4"/>
  <c r="Y890" i="4"/>
  <c r="Z890" i="4"/>
  <c r="AA890" i="4"/>
  <c r="U891" i="4"/>
  <c r="V891" i="4"/>
  <c r="W891" i="4"/>
  <c r="X891" i="4"/>
  <c r="Y891" i="4"/>
  <c r="Z891" i="4"/>
  <c r="AA891" i="4"/>
  <c r="U892" i="4"/>
  <c r="V892" i="4"/>
  <c r="W892" i="4"/>
  <c r="X892" i="4"/>
  <c r="Y892" i="4"/>
  <c r="Z892" i="4"/>
  <c r="AA892" i="4"/>
  <c r="U893" i="4"/>
  <c r="V893" i="4"/>
  <c r="W893" i="4"/>
  <c r="X893" i="4"/>
  <c r="Y893" i="4"/>
  <c r="Z893" i="4"/>
  <c r="AA893" i="4"/>
  <c r="U894" i="4"/>
  <c r="V894" i="4"/>
  <c r="W894" i="4"/>
  <c r="X894" i="4"/>
  <c r="Y894" i="4"/>
  <c r="Z894" i="4"/>
  <c r="AA894" i="4"/>
  <c r="U895" i="4"/>
  <c r="V895" i="4"/>
  <c r="W895" i="4"/>
  <c r="X895" i="4"/>
  <c r="Y895" i="4"/>
  <c r="Z895" i="4"/>
  <c r="AA895" i="4"/>
  <c r="U896" i="4"/>
  <c r="V896" i="4"/>
  <c r="W896" i="4"/>
  <c r="X896" i="4"/>
  <c r="Y896" i="4"/>
  <c r="Z896" i="4"/>
  <c r="AA896" i="4"/>
  <c r="U897" i="4"/>
  <c r="V897" i="4"/>
  <c r="W897" i="4"/>
  <c r="X897" i="4"/>
  <c r="Y897" i="4"/>
  <c r="Z897" i="4"/>
  <c r="AA897" i="4"/>
  <c r="U898" i="4"/>
  <c r="V898" i="4"/>
  <c r="W898" i="4"/>
  <c r="X898" i="4"/>
  <c r="Y898" i="4"/>
  <c r="Z898" i="4"/>
  <c r="AA898" i="4"/>
  <c r="U899" i="4"/>
  <c r="V899" i="4"/>
  <c r="W899" i="4"/>
  <c r="X899" i="4"/>
  <c r="Y899" i="4"/>
  <c r="Z899" i="4"/>
  <c r="AA899" i="4"/>
  <c r="U900" i="4"/>
  <c r="V900" i="4"/>
  <c r="W900" i="4"/>
  <c r="X900" i="4"/>
  <c r="Y900" i="4"/>
  <c r="Z900" i="4"/>
  <c r="AA900" i="4"/>
  <c r="U901" i="4"/>
  <c r="V901" i="4"/>
  <c r="W901" i="4"/>
  <c r="X901" i="4"/>
  <c r="Y901" i="4"/>
  <c r="Z901" i="4"/>
  <c r="AA901" i="4"/>
  <c r="U902" i="4"/>
  <c r="V902" i="4"/>
  <c r="W902" i="4"/>
  <c r="X902" i="4"/>
  <c r="Y902" i="4"/>
  <c r="Z902" i="4"/>
  <c r="AA902" i="4"/>
  <c r="U903" i="4"/>
  <c r="V903" i="4"/>
  <c r="W903" i="4"/>
  <c r="X903" i="4"/>
  <c r="Y903" i="4"/>
  <c r="Z903" i="4"/>
  <c r="AA903" i="4"/>
  <c r="U904" i="4"/>
  <c r="V904" i="4"/>
  <c r="W904" i="4"/>
  <c r="X904" i="4"/>
  <c r="Y904" i="4"/>
  <c r="Z904" i="4"/>
  <c r="AA904" i="4"/>
  <c r="U905" i="4"/>
  <c r="V905" i="4"/>
  <c r="W905" i="4"/>
  <c r="X905" i="4"/>
  <c r="Y905" i="4"/>
  <c r="Z905" i="4"/>
  <c r="AA905" i="4"/>
  <c r="U906" i="4"/>
  <c r="V906" i="4"/>
  <c r="W906" i="4"/>
  <c r="X906" i="4"/>
  <c r="Y906" i="4"/>
  <c r="Z906" i="4"/>
  <c r="AA906" i="4"/>
  <c r="U907" i="4"/>
  <c r="V907" i="4"/>
  <c r="W907" i="4"/>
  <c r="X907" i="4"/>
  <c r="Y907" i="4"/>
  <c r="Z907" i="4"/>
  <c r="AA907" i="4"/>
  <c r="U908" i="4"/>
  <c r="V908" i="4"/>
  <c r="W908" i="4"/>
  <c r="X908" i="4"/>
  <c r="Y908" i="4"/>
  <c r="Z908" i="4"/>
  <c r="AA908" i="4"/>
  <c r="U909" i="4"/>
  <c r="V909" i="4"/>
  <c r="W909" i="4"/>
  <c r="X909" i="4"/>
  <c r="Y909" i="4"/>
  <c r="Z909" i="4"/>
  <c r="AA909" i="4"/>
  <c r="U910" i="4"/>
  <c r="V910" i="4"/>
  <c r="W910" i="4"/>
  <c r="X910" i="4"/>
  <c r="Y910" i="4"/>
  <c r="Z910" i="4"/>
  <c r="AA910" i="4"/>
  <c r="U911" i="4"/>
  <c r="V911" i="4"/>
  <c r="W911" i="4"/>
  <c r="X911" i="4"/>
  <c r="Y911" i="4"/>
  <c r="Z911" i="4"/>
  <c r="AA911" i="4"/>
  <c r="U912" i="4"/>
  <c r="V912" i="4"/>
  <c r="W912" i="4"/>
  <c r="X912" i="4"/>
  <c r="Y912" i="4"/>
  <c r="Z912" i="4"/>
  <c r="AA912" i="4"/>
  <c r="U913" i="4"/>
  <c r="V913" i="4"/>
  <c r="W913" i="4"/>
  <c r="X913" i="4"/>
  <c r="Y913" i="4"/>
  <c r="Z913" i="4"/>
  <c r="AA913" i="4"/>
  <c r="U914" i="4"/>
  <c r="V914" i="4"/>
  <c r="W914" i="4"/>
  <c r="X914" i="4"/>
  <c r="Y914" i="4"/>
  <c r="Z914" i="4"/>
  <c r="AA914" i="4"/>
  <c r="U915" i="4"/>
  <c r="V915" i="4"/>
  <c r="W915" i="4"/>
  <c r="X915" i="4"/>
  <c r="Y915" i="4"/>
  <c r="Z915" i="4"/>
  <c r="AA915" i="4"/>
  <c r="U916" i="4"/>
  <c r="V916" i="4"/>
  <c r="W916" i="4"/>
  <c r="X916" i="4"/>
  <c r="Y916" i="4"/>
  <c r="Z916" i="4"/>
  <c r="AA916" i="4"/>
  <c r="U917" i="4"/>
  <c r="V917" i="4"/>
  <c r="W917" i="4"/>
  <c r="X917" i="4"/>
  <c r="Y917" i="4"/>
  <c r="Z917" i="4"/>
  <c r="AA917" i="4"/>
  <c r="U918" i="4"/>
  <c r="V918" i="4"/>
  <c r="W918" i="4"/>
  <c r="X918" i="4"/>
  <c r="Y918" i="4"/>
  <c r="Z918" i="4"/>
  <c r="AA918" i="4"/>
  <c r="U919" i="4"/>
  <c r="V919" i="4"/>
  <c r="W919" i="4"/>
  <c r="X919" i="4"/>
  <c r="Y919" i="4"/>
  <c r="Z919" i="4"/>
  <c r="AA919" i="4"/>
  <c r="U920" i="4"/>
  <c r="V920" i="4"/>
  <c r="W920" i="4"/>
  <c r="X920" i="4"/>
  <c r="Y920" i="4"/>
  <c r="Z920" i="4"/>
  <c r="AA920" i="4"/>
  <c r="U921" i="4"/>
  <c r="V921" i="4"/>
  <c r="W921" i="4"/>
  <c r="X921" i="4"/>
  <c r="Y921" i="4"/>
  <c r="Z921" i="4"/>
  <c r="AA921" i="4"/>
  <c r="U922" i="4"/>
  <c r="V922" i="4"/>
  <c r="W922" i="4"/>
  <c r="X922" i="4"/>
  <c r="Y922" i="4"/>
  <c r="Z922" i="4"/>
  <c r="AA922" i="4"/>
  <c r="U923" i="4"/>
  <c r="V923" i="4"/>
  <c r="W923" i="4"/>
  <c r="X923" i="4"/>
  <c r="Y923" i="4"/>
  <c r="Z923" i="4"/>
  <c r="AA923" i="4"/>
  <c r="U924" i="4"/>
  <c r="V924" i="4"/>
  <c r="W924" i="4"/>
  <c r="X924" i="4"/>
  <c r="Y924" i="4"/>
  <c r="Z924" i="4"/>
  <c r="AA924" i="4"/>
  <c r="U925" i="4"/>
  <c r="V925" i="4"/>
  <c r="W925" i="4"/>
  <c r="X925" i="4"/>
  <c r="Y925" i="4"/>
  <c r="Z925" i="4"/>
  <c r="AA925" i="4"/>
  <c r="U926" i="4"/>
  <c r="V926" i="4"/>
  <c r="W926" i="4"/>
  <c r="X926" i="4"/>
  <c r="Y926" i="4"/>
  <c r="Z926" i="4"/>
  <c r="AA926" i="4"/>
  <c r="U927" i="4"/>
  <c r="V927" i="4"/>
  <c r="W927" i="4"/>
  <c r="X927" i="4"/>
  <c r="Y927" i="4"/>
  <c r="Z927" i="4"/>
  <c r="AA927" i="4"/>
  <c r="U928" i="4"/>
  <c r="V928" i="4"/>
  <c r="W928" i="4"/>
  <c r="X928" i="4"/>
  <c r="Y928" i="4"/>
  <c r="Z928" i="4"/>
  <c r="AA928" i="4"/>
  <c r="U929" i="4"/>
  <c r="V929" i="4"/>
  <c r="W929" i="4"/>
  <c r="X929" i="4"/>
  <c r="Y929" i="4"/>
  <c r="Z929" i="4"/>
  <c r="AA929" i="4"/>
  <c r="U930" i="4"/>
  <c r="V930" i="4"/>
  <c r="W930" i="4"/>
  <c r="X930" i="4"/>
  <c r="Y930" i="4"/>
  <c r="Z930" i="4"/>
  <c r="AA930" i="4"/>
  <c r="U931" i="4"/>
  <c r="V931" i="4"/>
  <c r="W931" i="4"/>
  <c r="X931" i="4"/>
  <c r="Y931" i="4"/>
  <c r="Z931" i="4"/>
  <c r="AA931" i="4"/>
  <c r="U932" i="4"/>
  <c r="V932" i="4"/>
  <c r="W932" i="4"/>
  <c r="X932" i="4"/>
  <c r="Y932" i="4"/>
  <c r="Z932" i="4"/>
  <c r="AA932" i="4"/>
  <c r="U933" i="4"/>
  <c r="V933" i="4"/>
  <c r="W933" i="4"/>
  <c r="X933" i="4"/>
  <c r="Y933" i="4"/>
  <c r="Z933" i="4"/>
  <c r="AA933" i="4"/>
  <c r="U934" i="4"/>
  <c r="V934" i="4"/>
  <c r="W934" i="4"/>
  <c r="X934" i="4"/>
  <c r="Y934" i="4"/>
  <c r="Z934" i="4"/>
  <c r="AA934" i="4"/>
  <c r="U935" i="4"/>
  <c r="V935" i="4"/>
  <c r="W935" i="4"/>
  <c r="X935" i="4"/>
  <c r="Y935" i="4"/>
  <c r="Z935" i="4"/>
  <c r="AA935" i="4"/>
  <c r="U936" i="4"/>
  <c r="V936" i="4"/>
  <c r="W936" i="4"/>
  <c r="X936" i="4"/>
  <c r="Y936" i="4"/>
  <c r="Z936" i="4"/>
  <c r="AA936" i="4"/>
  <c r="U937" i="4"/>
  <c r="V937" i="4"/>
  <c r="W937" i="4"/>
  <c r="X937" i="4"/>
  <c r="Y937" i="4"/>
  <c r="Z937" i="4"/>
  <c r="AA937" i="4"/>
  <c r="U938" i="4"/>
  <c r="V938" i="4"/>
  <c r="W938" i="4"/>
  <c r="X938" i="4"/>
  <c r="Y938" i="4"/>
  <c r="Z938" i="4"/>
  <c r="AA938" i="4"/>
  <c r="U939" i="4"/>
  <c r="V939" i="4"/>
  <c r="W939" i="4"/>
  <c r="X939" i="4"/>
  <c r="Y939" i="4"/>
  <c r="Z939" i="4"/>
  <c r="AA939" i="4"/>
  <c r="U940" i="4"/>
  <c r="V940" i="4"/>
  <c r="W940" i="4"/>
  <c r="X940" i="4"/>
  <c r="Y940" i="4"/>
  <c r="Z940" i="4"/>
  <c r="AA940" i="4"/>
  <c r="U941" i="4"/>
  <c r="V941" i="4"/>
  <c r="W941" i="4"/>
  <c r="X941" i="4"/>
  <c r="Y941" i="4"/>
  <c r="Z941" i="4"/>
  <c r="AA941" i="4"/>
  <c r="U942" i="4"/>
  <c r="V942" i="4"/>
  <c r="W942" i="4"/>
  <c r="X942" i="4"/>
  <c r="Y942" i="4"/>
  <c r="Z942" i="4"/>
  <c r="AA942" i="4"/>
  <c r="U943" i="4"/>
  <c r="V943" i="4"/>
  <c r="W943" i="4"/>
  <c r="X943" i="4"/>
  <c r="Y943" i="4"/>
  <c r="Z943" i="4"/>
  <c r="AA943" i="4"/>
  <c r="U944" i="4"/>
  <c r="V944" i="4"/>
  <c r="W944" i="4"/>
  <c r="X944" i="4"/>
  <c r="Y944" i="4"/>
  <c r="Z944" i="4"/>
  <c r="AA944" i="4"/>
  <c r="U945" i="4"/>
  <c r="V945" i="4"/>
  <c r="W945" i="4"/>
  <c r="X945" i="4"/>
  <c r="Y945" i="4"/>
  <c r="Z945" i="4"/>
  <c r="AA945" i="4"/>
  <c r="U946" i="4"/>
  <c r="V946" i="4"/>
  <c r="W946" i="4"/>
  <c r="X946" i="4"/>
  <c r="Y946" i="4"/>
  <c r="Z946" i="4"/>
  <c r="AA946" i="4"/>
  <c r="U947" i="4"/>
  <c r="V947" i="4"/>
  <c r="W947" i="4"/>
  <c r="X947" i="4"/>
  <c r="Y947" i="4"/>
  <c r="Z947" i="4"/>
  <c r="AA947" i="4"/>
  <c r="U948" i="4"/>
  <c r="V948" i="4"/>
  <c r="W948" i="4"/>
  <c r="X948" i="4"/>
  <c r="Y948" i="4"/>
  <c r="Z948" i="4"/>
  <c r="AA948" i="4"/>
  <c r="U949" i="4"/>
  <c r="V949" i="4"/>
  <c r="W949" i="4"/>
  <c r="X949" i="4"/>
  <c r="Y949" i="4"/>
  <c r="Z949" i="4"/>
  <c r="AA949" i="4"/>
  <c r="U950" i="4"/>
  <c r="V950" i="4"/>
  <c r="W950" i="4"/>
  <c r="X950" i="4"/>
  <c r="Y950" i="4"/>
  <c r="Z950" i="4"/>
  <c r="AA950" i="4"/>
  <c r="U951" i="4"/>
  <c r="V951" i="4"/>
  <c r="W951" i="4"/>
  <c r="X951" i="4"/>
  <c r="Y951" i="4"/>
  <c r="Z951" i="4"/>
  <c r="AA951" i="4"/>
  <c r="U952" i="4"/>
  <c r="V952" i="4"/>
  <c r="W952" i="4"/>
  <c r="X952" i="4"/>
  <c r="Y952" i="4"/>
  <c r="Z952" i="4"/>
  <c r="AA952" i="4"/>
  <c r="U953" i="4"/>
  <c r="V953" i="4"/>
  <c r="W953" i="4"/>
  <c r="X953" i="4"/>
  <c r="Y953" i="4"/>
  <c r="Z953" i="4"/>
  <c r="AA953" i="4"/>
  <c r="U954" i="4"/>
  <c r="V954" i="4"/>
  <c r="W954" i="4"/>
  <c r="X954" i="4"/>
  <c r="Y954" i="4"/>
  <c r="Z954" i="4"/>
  <c r="AA954" i="4"/>
  <c r="U955" i="4"/>
  <c r="V955" i="4"/>
  <c r="W955" i="4"/>
  <c r="X955" i="4"/>
  <c r="Y955" i="4"/>
  <c r="Z955" i="4"/>
  <c r="AA955" i="4"/>
  <c r="U956" i="4"/>
  <c r="V956" i="4"/>
  <c r="W956" i="4"/>
  <c r="X956" i="4"/>
  <c r="Y956" i="4"/>
  <c r="Z956" i="4"/>
  <c r="AA956" i="4"/>
  <c r="U957" i="4"/>
  <c r="V957" i="4"/>
  <c r="W957" i="4"/>
  <c r="X957" i="4"/>
  <c r="Y957" i="4"/>
  <c r="Z957" i="4"/>
  <c r="AA957" i="4"/>
  <c r="U958" i="4"/>
  <c r="V958" i="4"/>
  <c r="W958" i="4"/>
  <c r="X958" i="4"/>
  <c r="Y958" i="4"/>
  <c r="Z958" i="4"/>
  <c r="AA958" i="4"/>
  <c r="U959" i="4"/>
  <c r="V959" i="4"/>
  <c r="W959" i="4"/>
  <c r="X959" i="4"/>
  <c r="Y959" i="4"/>
  <c r="Z959" i="4"/>
  <c r="AA959" i="4"/>
  <c r="U960" i="4"/>
  <c r="V960" i="4"/>
  <c r="W960" i="4"/>
  <c r="X960" i="4"/>
  <c r="Y960" i="4"/>
  <c r="Z960" i="4"/>
  <c r="AA960" i="4"/>
  <c r="U961" i="4"/>
  <c r="V961" i="4"/>
  <c r="W961" i="4"/>
  <c r="X961" i="4"/>
  <c r="Y961" i="4"/>
  <c r="Z961" i="4"/>
  <c r="AA961" i="4"/>
  <c r="U962" i="4"/>
  <c r="V962" i="4"/>
  <c r="W962" i="4"/>
  <c r="X962" i="4"/>
  <c r="Y962" i="4"/>
  <c r="Z962" i="4"/>
  <c r="AA962" i="4"/>
  <c r="U963" i="4"/>
  <c r="V963" i="4"/>
  <c r="W963" i="4"/>
  <c r="X963" i="4"/>
  <c r="Y963" i="4"/>
  <c r="Z963" i="4"/>
  <c r="AA963" i="4"/>
  <c r="U964" i="4"/>
  <c r="V964" i="4"/>
  <c r="W964" i="4"/>
  <c r="X964" i="4"/>
  <c r="Y964" i="4"/>
  <c r="Z964" i="4"/>
  <c r="AA964" i="4"/>
  <c r="U965" i="4"/>
  <c r="V965" i="4"/>
  <c r="W965" i="4"/>
  <c r="X965" i="4"/>
  <c r="Y965" i="4"/>
  <c r="Z965" i="4"/>
  <c r="AA965" i="4"/>
  <c r="U966" i="4"/>
  <c r="V966" i="4"/>
  <c r="W966" i="4"/>
  <c r="X966" i="4"/>
  <c r="Y966" i="4"/>
  <c r="Z966" i="4"/>
  <c r="AA966" i="4"/>
  <c r="U967" i="4"/>
  <c r="V967" i="4"/>
  <c r="W967" i="4"/>
  <c r="X967" i="4"/>
  <c r="Y967" i="4"/>
  <c r="Z967" i="4"/>
  <c r="AA967" i="4"/>
  <c r="U968" i="4"/>
  <c r="V968" i="4"/>
  <c r="W968" i="4"/>
  <c r="X968" i="4"/>
  <c r="Y968" i="4"/>
  <c r="Z968" i="4"/>
  <c r="AA968" i="4"/>
  <c r="U969" i="4"/>
  <c r="V969" i="4"/>
  <c r="W969" i="4"/>
  <c r="X969" i="4"/>
  <c r="Y969" i="4"/>
  <c r="Z969" i="4"/>
  <c r="AA969" i="4"/>
  <c r="U970" i="4"/>
  <c r="V970" i="4"/>
  <c r="W970" i="4"/>
  <c r="X970" i="4"/>
  <c r="Y970" i="4"/>
  <c r="Z970" i="4"/>
  <c r="AA970" i="4"/>
  <c r="U971" i="4"/>
  <c r="V971" i="4"/>
  <c r="W971" i="4"/>
  <c r="X971" i="4"/>
  <c r="Y971" i="4"/>
  <c r="Z971" i="4"/>
  <c r="AA971" i="4"/>
  <c r="U972" i="4"/>
  <c r="V972" i="4"/>
  <c r="W972" i="4"/>
  <c r="X972" i="4"/>
  <c r="Y972" i="4"/>
  <c r="Z972" i="4"/>
  <c r="AA972" i="4"/>
  <c r="U973" i="4"/>
  <c r="V973" i="4"/>
  <c r="W973" i="4"/>
  <c r="X973" i="4"/>
  <c r="Y973" i="4"/>
  <c r="Z973" i="4"/>
  <c r="AA973" i="4"/>
  <c r="U974" i="4"/>
  <c r="V974" i="4"/>
  <c r="W974" i="4"/>
  <c r="X974" i="4"/>
  <c r="Y974" i="4"/>
  <c r="Z974" i="4"/>
  <c r="AA974" i="4"/>
  <c r="U975" i="4"/>
  <c r="V975" i="4"/>
  <c r="W975" i="4"/>
  <c r="X975" i="4"/>
  <c r="Y975" i="4"/>
  <c r="Z975" i="4"/>
  <c r="AA975" i="4"/>
  <c r="U976" i="4"/>
  <c r="V976" i="4"/>
  <c r="W976" i="4"/>
  <c r="X976" i="4"/>
  <c r="Y976" i="4"/>
  <c r="Z976" i="4"/>
  <c r="AA976" i="4"/>
  <c r="U977" i="4"/>
  <c r="V977" i="4"/>
  <c r="W977" i="4"/>
  <c r="X977" i="4"/>
  <c r="Y977" i="4"/>
  <c r="Z977" i="4"/>
  <c r="AA977" i="4"/>
  <c r="U978" i="4"/>
  <c r="V978" i="4"/>
  <c r="W978" i="4"/>
  <c r="X978" i="4"/>
  <c r="Y978" i="4"/>
  <c r="Z978" i="4"/>
  <c r="AA978" i="4"/>
  <c r="U979" i="4"/>
  <c r="V979" i="4"/>
  <c r="W979" i="4"/>
  <c r="X979" i="4"/>
  <c r="Y979" i="4"/>
  <c r="Z979" i="4"/>
  <c r="AA979" i="4"/>
  <c r="U980" i="4"/>
  <c r="V980" i="4"/>
  <c r="W980" i="4"/>
  <c r="X980" i="4"/>
  <c r="Y980" i="4"/>
  <c r="Z980" i="4"/>
  <c r="AA980" i="4"/>
  <c r="U981" i="4"/>
  <c r="V981" i="4"/>
  <c r="W981" i="4"/>
  <c r="X981" i="4"/>
  <c r="Y981" i="4"/>
  <c r="Z981" i="4"/>
  <c r="AA981" i="4"/>
  <c r="U982" i="4"/>
  <c r="V982" i="4"/>
  <c r="W982" i="4"/>
  <c r="X982" i="4"/>
  <c r="Y982" i="4"/>
  <c r="Z982" i="4"/>
  <c r="AA982" i="4"/>
  <c r="U983" i="4"/>
  <c r="V983" i="4"/>
  <c r="W983" i="4"/>
  <c r="X983" i="4"/>
  <c r="Y983" i="4"/>
  <c r="Z983" i="4"/>
  <c r="AA983" i="4"/>
  <c r="U984" i="4"/>
  <c r="V984" i="4"/>
  <c r="W984" i="4"/>
  <c r="X984" i="4"/>
  <c r="Y984" i="4"/>
  <c r="Z984" i="4"/>
  <c r="AA984" i="4"/>
  <c r="U985" i="4"/>
  <c r="V985" i="4"/>
  <c r="W985" i="4"/>
  <c r="X985" i="4"/>
  <c r="Y985" i="4"/>
  <c r="Z985" i="4"/>
  <c r="AA985" i="4"/>
  <c r="U986" i="4"/>
  <c r="V986" i="4"/>
  <c r="W986" i="4"/>
  <c r="X986" i="4"/>
  <c r="Y986" i="4"/>
  <c r="Z986" i="4"/>
  <c r="AA986" i="4"/>
  <c r="U987" i="4"/>
  <c r="V987" i="4"/>
  <c r="W987" i="4"/>
  <c r="X987" i="4"/>
  <c r="Y987" i="4"/>
  <c r="Z987" i="4"/>
  <c r="AA987" i="4"/>
  <c r="U988" i="4"/>
  <c r="V988" i="4"/>
  <c r="W988" i="4"/>
  <c r="X988" i="4"/>
  <c r="Y988" i="4"/>
  <c r="Z988" i="4"/>
  <c r="AA988" i="4"/>
  <c r="U989" i="4"/>
  <c r="V989" i="4"/>
  <c r="W989" i="4"/>
  <c r="X989" i="4"/>
  <c r="Y989" i="4"/>
  <c r="Z989" i="4"/>
  <c r="AA989" i="4"/>
  <c r="U990" i="4"/>
  <c r="V990" i="4"/>
  <c r="W990" i="4"/>
  <c r="X990" i="4"/>
  <c r="Y990" i="4"/>
  <c r="Z990" i="4"/>
  <c r="AA990" i="4"/>
  <c r="U991" i="4"/>
  <c r="V991" i="4"/>
  <c r="W991" i="4"/>
  <c r="X991" i="4"/>
  <c r="Y991" i="4"/>
  <c r="Z991" i="4"/>
  <c r="AA991" i="4"/>
  <c r="U992" i="4"/>
  <c r="V992" i="4"/>
  <c r="W992" i="4"/>
  <c r="X992" i="4"/>
  <c r="Y992" i="4"/>
  <c r="Z992" i="4"/>
  <c r="AA992" i="4"/>
  <c r="U993" i="4"/>
  <c r="V993" i="4"/>
  <c r="W993" i="4"/>
  <c r="X993" i="4"/>
  <c r="Y993" i="4"/>
  <c r="Z993" i="4"/>
  <c r="AA993" i="4"/>
  <c r="U994" i="4"/>
  <c r="V994" i="4"/>
  <c r="W994" i="4"/>
  <c r="X994" i="4"/>
  <c r="Y994" i="4"/>
  <c r="Z994" i="4"/>
  <c r="AA994" i="4"/>
  <c r="U995" i="4"/>
  <c r="V995" i="4"/>
  <c r="W995" i="4"/>
  <c r="X995" i="4"/>
  <c r="Y995" i="4"/>
  <c r="Z995" i="4"/>
  <c r="AA995" i="4"/>
  <c r="U996" i="4"/>
  <c r="V996" i="4"/>
  <c r="W996" i="4"/>
  <c r="X996" i="4"/>
  <c r="Y996" i="4"/>
  <c r="Z996" i="4"/>
  <c r="AA996" i="4"/>
  <c r="U997" i="4"/>
  <c r="V997" i="4"/>
  <c r="W997" i="4"/>
  <c r="X997" i="4"/>
  <c r="Y997" i="4"/>
  <c r="Z997" i="4"/>
  <c r="AA997" i="4"/>
  <c r="U998" i="4"/>
  <c r="V998" i="4"/>
  <c r="W998" i="4"/>
  <c r="X998" i="4"/>
  <c r="Y998" i="4"/>
  <c r="Z998" i="4"/>
  <c r="AA998" i="4"/>
  <c r="U999" i="4"/>
  <c r="V999" i="4"/>
  <c r="W999" i="4"/>
  <c r="X999" i="4"/>
  <c r="Y999" i="4"/>
  <c r="Z999" i="4"/>
  <c r="AA999" i="4"/>
  <c r="U1000" i="4"/>
  <c r="V1000" i="4"/>
  <c r="W1000" i="4"/>
  <c r="X1000" i="4"/>
  <c r="Y1000" i="4"/>
  <c r="Z1000" i="4"/>
  <c r="AA1000" i="4"/>
  <c r="U1001" i="4"/>
  <c r="V1001" i="4"/>
  <c r="W1001" i="4"/>
  <c r="X1001" i="4"/>
  <c r="Y1001" i="4"/>
  <c r="Z1001" i="4"/>
  <c r="AA1001" i="4"/>
  <c r="U1002" i="4"/>
  <c r="V1002" i="4"/>
  <c r="W1002" i="4"/>
  <c r="X1002" i="4"/>
  <c r="Y1002" i="4"/>
  <c r="Z1002" i="4"/>
  <c r="AA1002" i="4"/>
  <c r="U1003" i="4"/>
  <c r="V1003" i="4"/>
  <c r="W1003" i="4"/>
  <c r="X1003" i="4"/>
  <c r="Y1003" i="4"/>
  <c r="Z1003" i="4"/>
  <c r="AA1003" i="4"/>
  <c r="U1004" i="4"/>
  <c r="V1004" i="4"/>
  <c r="W1004" i="4"/>
  <c r="X1004" i="4"/>
  <c r="Y1004" i="4"/>
  <c r="Z1004" i="4"/>
  <c r="AA1004" i="4"/>
  <c r="U1005" i="4"/>
  <c r="V1005" i="4"/>
  <c r="W1005" i="4"/>
  <c r="X1005" i="4"/>
  <c r="Y1005" i="4"/>
  <c r="Z1005" i="4"/>
  <c r="AA1005" i="4"/>
  <c r="U1006" i="4"/>
  <c r="V1006" i="4"/>
  <c r="W1006" i="4"/>
  <c r="X1006" i="4"/>
  <c r="Y1006" i="4"/>
  <c r="Z1006" i="4"/>
  <c r="AA1006" i="4"/>
  <c r="U1007" i="4"/>
  <c r="V1007" i="4"/>
  <c r="W1007" i="4"/>
  <c r="X1007" i="4"/>
  <c r="Y1007" i="4"/>
  <c r="Z1007" i="4"/>
  <c r="AA1007" i="4"/>
  <c r="U1008" i="4"/>
  <c r="V1008" i="4"/>
  <c r="W1008" i="4"/>
  <c r="X1008" i="4"/>
  <c r="Y1008" i="4"/>
  <c r="Z1008" i="4"/>
  <c r="AA1008" i="4"/>
  <c r="U1009" i="4"/>
  <c r="V1009" i="4"/>
  <c r="W1009" i="4"/>
  <c r="X1009" i="4"/>
  <c r="Y1009" i="4"/>
  <c r="Z1009" i="4"/>
  <c r="AA1009" i="4"/>
  <c r="U1010" i="4"/>
  <c r="V1010" i="4"/>
  <c r="W1010" i="4"/>
  <c r="X1010" i="4"/>
  <c r="Y1010" i="4"/>
  <c r="Z1010" i="4"/>
  <c r="AA1010" i="4"/>
  <c r="U1011" i="4"/>
  <c r="V1011" i="4"/>
  <c r="W1011" i="4"/>
  <c r="X1011" i="4"/>
  <c r="Y1011" i="4"/>
  <c r="Z1011" i="4"/>
  <c r="AA1011" i="4"/>
  <c r="U1012" i="4"/>
  <c r="V1012" i="4"/>
  <c r="W1012" i="4"/>
  <c r="X1012" i="4"/>
  <c r="Y1012" i="4"/>
  <c r="Z1012" i="4"/>
  <c r="AA1012" i="4"/>
  <c r="U1013" i="4"/>
  <c r="V1013" i="4"/>
  <c r="W1013" i="4"/>
  <c r="X1013" i="4"/>
  <c r="Y1013" i="4"/>
  <c r="Z1013" i="4"/>
  <c r="AA1013" i="4"/>
  <c r="U1014" i="4"/>
  <c r="V1014" i="4"/>
  <c r="W1014" i="4"/>
  <c r="X1014" i="4"/>
  <c r="Y1014" i="4"/>
  <c r="Z1014" i="4"/>
  <c r="AA1014" i="4"/>
  <c r="U1015" i="4"/>
  <c r="V1015" i="4"/>
  <c r="W1015" i="4"/>
  <c r="X1015" i="4"/>
  <c r="Y1015" i="4"/>
  <c r="Z1015" i="4"/>
  <c r="AA1015" i="4"/>
  <c r="U1016" i="4"/>
  <c r="V1016" i="4"/>
  <c r="W1016" i="4"/>
  <c r="X1016" i="4"/>
  <c r="Y1016" i="4"/>
  <c r="Z1016" i="4"/>
  <c r="AA1016" i="4"/>
  <c r="U1017" i="4"/>
  <c r="V1017" i="4"/>
  <c r="W1017" i="4"/>
  <c r="X1017" i="4"/>
  <c r="Y1017" i="4"/>
  <c r="Z1017" i="4"/>
  <c r="AA1017" i="4"/>
  <c r="U1018" i="4"/>
  <c r="V1018" i="4"/>
  <c r="W1018" i="4"/>
  <c r="X1018" i="4"/>
  <c r="Y1018" i="4"/>
  <c r="Z1018" i="4"/>
  <c r="AA1018" i="4"/>
  <c r="U1019" i="4"/>
  <c r="V1019" i="4"/>
  <c r="W1019" i="4"/>
  <c r="X1019" i="4"/>
  <c r="Y1019" i="4"/>
  <c r="Z1019" i="4"/>
  <c r="AA1019" i="4"/>
  <c r="U1020" i="4"/>
  <c r="V1020" i="4"/>
  <c r="W1020" i="4"/>
  <c r="X1020" i="4"/>
  <c r="Y1020" i="4"/>
  <c r="Z1020" i="4"/>
  <c r="AA1020" i="4"/>
  <c r="U1021" i="4"/>
  <c r="V1021" i="4"/>
  <c r="W1021" i="4"/>
  <c r="X1021" i="4"/>
  <c r="Y1021" i="4"/>
  <c r="Z1021" i="4"/>
  <c r="AA1021" i="4"/>
  <c r="U1022" i="4"/>
  <c r="V1022" i="4"/>
  <c r="W1022" i="4"/>
  <c r="X1022" i="4"/>
  <c r="Y1022" i="4"/>
  <c r="Z1022" i="4"/>
  <c r="AA1022" i="4"/>
  <c r="U1023" i="4"/>
  <c r="V1023" i="4"/>
  <c r="W1023" i="4"/>
  <c r="X1023" i="4"/>
  <c r="Y1023" i="4"/>
  <c r="Z1023" i="4"/>
  <c r="AA1023" i="4"/>
  <c r="U1024" i="4"/>
  <c r="V1024" i="4"/>
  <c r="W1024" i="4"/>
  <c r="X1024" i="4"/>
  <c r="Y1024" i="4"/>
  <c r="Z1024" i="4"/>
  <c r="AA1024" i="4"/>
  <c r="U1025" i="4"/>
  <c r="V1025" i="4"/>
  <c r="W1025" i="4"/>
  <c r="X1025" i="4"/>
  <c r="Y1025" i="4"/>
  <c r="Z1025" i="4"/>
  <c r="AA1025" i="4"/>
  <c r="U1026" i="4"/>
  <c r="V1026" i="4"/>
  <c r="W1026" i="4"/>
  <c r="X1026" i="4"/>
  <c r="Y1026" i="4"/>
  <c r="Z1026" i="4"/>
  <c r="AA1026" i="4"/>
  <c r="U1027" i="4"/>
  <c r="V1027" i="4"/>
  <c r="W1027" i="4"/>
  <c r="X1027" i="4"/>
  <c r="Y1027" i="4"/>
  <c r="Z1027" i="4"/>
  <c r="AA1027" i="4"/>
  <c r="U1028" i="4"/>
  <c r="V1028" i="4"/>
  <c r="W1028" i="4"/>
  <c r="X1028" i="4"/>
  <c r="Y1028" i="4"/>
  <c r="Z1028" i="4"/>
  <c r="AA1028" i="4"/>
  <c r="U1029" i="4"/>
  <c r="V1029" i="4"/>
  <c r="W1029" i="4"/>
  <c r="X1029" i="4"/>
  <c r="Y1029" i="4"/>
  <c r="Z1029" i="4"/>
  <c r="AA1029" i="4"/>
  <c r="U1030" i="4"/>
  <c r="V1030" i="4"/>
  <c r="W1030" i="4"/>
  <c r="X1030" i="4"/>
  <c r="Y1030" i="4"/>
  <c r="Z1030" i="4"/>
  <c r="AA1030" i="4"/>
  <c r="U1031" i="4"/>
  <c r="V1031" i="4"/>
  <c r="W1031" i="4"/>
  <c r="X1031" i="4"/>
  <c r="Y1031" i="4"/>
  <c r="Z1031" i="4"/>
  <c r="AA1031" i="4"/>
  <c r="U1032" i="4"/>
  <c r="V1032" i="4"/>
  <c r="W1032" i="4"/>
  <c r="X1032" i="4"/>
  <c r="Y1032" i="4"/>
  <c r="Z1032" i="4"/>
  <c r="AA1032" i="4"/>
  <c r="U1033" i="4"/>
  <c r="V1033" i="4"/>
  <c r="W1033" i="4"/>
  <c r="X1033" i="4"/>
  <c r="Y1033" i="4"/>
  <c r="Z1033" i="4"/>
  <c r="AA1033" i="4"/>
  <c r="U1034" i="4"/>
  <c r="V1034" i="4"/>
  <c r="W1034" i="4"/>
  <c r="X1034" i="4"/>
  <c r="Y1034" i="4"/>
  <c r="Z1034" i="4"/>
  <c r="AA1034" i="4"/>
  <c r="U1035" i="4"/>
  <c r="V1035" i="4"/>
  <c r="W1035" i="4"/>
  <c r="X1035" i="4"/>
  <c r="Y1035" i="4"/>
  <c r="Z1035" i="4"/>
  <c r="AA1035" i="4"/>
  <c r="U1036" i="4"/>
  <c r="V1036" i="4"/>
  <c r="W1036" i="4"/>
  <c r="X1036" i="4"/>
  <c r="Y1036" i="4"/>
  <c r="Z1036" i="4"/>
  <c r="AA1036" i="4"/>
  <c r="U1037" i="4"/>
  <c r="V1037" i="4"/>
  <c r="W1037" i="4"/>
  <c r="X1037" i="4"/>
  <c r="Y1037" i="4"/>
  <c r="Z1037" i="4"/>
  <c r="AA1037" i="4"/>
  <c r="U1038" i="4"/>
  <c r="V1038" i="4"/>
  <c r="W1038" i="4"/>
  <c r="X1038" i="4"/>
  <c r="Y1038" i="4"/>
  <c r="Z1038" i="4"/>
  <c r="AA1038" i="4"/>
  <c r="U1039" i="4"/>
  <c r="V1039" i="4"/>
  <c r="W1039" i="4"/>
  <c r="X1039" i="4"/>
  <c r="Y1039" i="4"/>
  <c r="Z1039" i="4"/>
  <c r="AA1039" i="4"/>
  <c r="U1040" i="4"/>
  <c r="V1040" i="4"/>
  <c r="W1040" i="4"/>
  <c r="X1040" i="4"/>
  <c r="Y1040" i="4"/>
  <c r="Z1040" i="4"/>
  <c r="AA1040" i="4"/>
  <c r="U1041" i="4"/>
  <c r="V1041" i="4"/>
  <c r="W1041" i="4"/>
  <c r="X1041" i="4"/>
  <c r="Y1041" i="4"/>
  <c r="Z1041" i="4"/>
  <c r="AA1041" i="4"/>
  <c r="U1042" i="4"/>
  <c r="V1042" i="4"/>
  <c r="W1042" i="4"/>
  <c r="X1042" i="4"/>
  <c r="Y1042" i="4"/>
  <c r="Z1042" i="4"/>
  <c r="AA1042" i="4"/>
  <c r="U1043" i="4"/>
  <c r="V1043" i="4"/>
  <c r="W1043" i="4"/>
  <c r="X1043" i="4"/>
  <c r="Y1043" i="4"/>
  <c r="Z1043" i="4"/>
  <c r="AA1043" i="4"/>
  <c r="U1044" i="4"/>
  <c r="V1044" i="4"/>
  <c r="W1044" i="4"/>
  <c r="X1044" i="4"/>
  <c r="Y1044" i="4"/>
  <c r="Z1044" i="4"/>
  <c r="AA1044" i="4"/>
  <c r="U1045" i="4"/>
  <c r="V1045" i="4"/>
  <c r="W1045" i="4"/>
  <c r="X1045" i="4"/>
  <c r="Y1045" i="4"/>
  <c r="Z1045" i="4"/>
  <c r="AA1045" i="4"/>
  <c r="U1046" i="4"/>
  <c r="V1046" i="4"/>
  <c r="W1046" i="4"/>
  <c r="X1046" i="4"/>
  <c r="Y1046" i="4"/>
  <c r="Z1046" i="4"/>
  <c r="AA1046" i="4"/>
  <c r="U1047" i="4"/>
  <c r="V1047" i="4"/>
  <c r="W1047" i="4"/>
  <c r="X1047" i="4"/>
  <c r="Y1047" i="4"/>
  <c r="Z1047" i="4"/>
  <c r="AA1047" i="4"/>
  <c r="U1048" i="4"/>
  <c r="V1048" i="4"/>
  <c r="W1048" i="4"/>
  <c r="X1048" i="4"/>
  <c r="Y1048" i="4"/>
  <c r="Z1048" i="4"/>
  <c r="AA1048" i="4"/>
  <c r="U1049" i="4"/>
  <c r="V1049" i="4"/>
  <c r="W1049" i="4"/>
  <c r="X1049" i="4"/>
  <c r="Y1049" i="4"/>
  <c r="Z1049" i="4"/>
  <c r="AA1049" i="4"/>
  <c r="U1050" i="4"/>
  <c r="V1050" i="4"/>
  <c r="W1050" i="4"/>
  <c r="X1050" i="4"/>
  <c r="Y1050" i="4"/>
  <c r="Z1050" i="4"/>
  <c r="AA1050" i="4"/>
  <c r="U1051" i="4"/>
  <c r="V1051" i="4"/>
  <c r="W1051" i="4"/>
  <c r="X1051" i="4"/>
  <c r="Y1051" i="4"/>
  <c r="Z1051" i="4"/>
  <c r="AA1051" i="4"/>
  <c r="U1052" i="4"/>
  <c r="V1052" i="4"/>
  <c r="W1052" i="4"/>
  <c r="X1052" i="4"/>
  <c r="Y1052" i="4"/>
  <c r="Z1052" i="4"/>
  <c r="AA1052" i="4"/>
  <c r="U1053" i="4"/>
  <c r="V1053" i="4"/>
  <c r="W1053" i="4"/>
  <c r="X1053" i="4"/>
  <c r="Y1053" i="4"/>
  <c r="Z1053" i="4"/>
  <c r="AA1053" i="4"/>
  <c r="U1054" i="4"/>
  <c r="V1054" i="4"/>
  <c r="W1054" i="4"/>
  <c r="X1054" i="4"/>
  <c r="Y1054" i="4"/>
  <c r="Z1054" i="4"/>
  <c r="AA1054" i="4"/>
  <c r="U1055" i="4"/>
  <c r="V1055" i="4"/>
  <c r="W1055" i="4"/>
  <c r="X1055" i="4"/>
  <c r="Y1055" i="4"/>
  <c r="Z1055" i="4"/>
  <c r="AA1055" i="4"/>
  <c r="U1056" i="4"/>
  <c r="V1056" i="4"/>
  <c r="W1056" i="4"/>
  <c r="X1056" i="4"/>
  <c r="Y1056" i="4"/>
  <c r="Z1056" i="4"/>
  <c r="AA1056" i="4"/>
  <c r="U1057" i="4"/>
  <c r="V1057" i="4"/>
  <c r="W1057" i="4"/>
  <c r="X1057" i="4"/>
  <c r="Y1057" i="4"/>
  <c r="Z1057" i="4"/>
  <c r="AA1057" i="4"/>
  <c r="U1058" i="4"/>
  <c r="V1058" i="4"/>
  <c r="W1058" i="4"/>
  <c r="X1058" i="4"/>
  <c r="Y1058" i="4"/>
  <c r="Z1058" i="4"/>
  <c r="AA1058" i="4"/>
  <c r="U1059" i="4"/>
  <c r="V1059" i="4"/>
  <c r="W1059" i="4"/>
  <c r="X1059" i="4"/>
  <c r="Y1059" i="4"/>
  <c r="Z1059" i="4"/>
  <c r="AA1059" i="4"/>
  <c r="U1060" i="4"/>
  <c r="V1060" i="4"/>
  <c r="W1060" i="4"/>
  <c r="X1060" i="4"/>
  <c r="Y1060" i="4"/>
  <c r="Z1060" i="4"/>
  <c r="AA1060" i="4"/>
  <c r="U1061" i="4"/>
  <c r="V1061" i="4"/>
  <c r="W1061" i="4"/>
  <c r="X1061" i="4"/>
  <c r="Y1061" i="4"/>
  <c r="Z1061" i="4"/>
  <c r="AA1061" i="4"/>
  <c r="U1062" i="4"/>
  <c r="V1062" i="4"/>
  <c r="W1062" i="4"/>
  <c r="X1062" i="4"/>
  <c r="Y1062" i="4"/>
  <c r="Z1062" i="4"/>
  <c r="AA1062" i="4"/>
  <c r="U1063" i="4"/>
  <c r="V1063" i="4"/>
  <c r="W1063" i="4"/>
  <c r="X1063" i="4"/>
  <c r="Y1063" i="4"/>
  <c r="Z1063" i="4"/>
  <c r="AA1063" i="4"/>
  <c r="U1064" i="4"/>
  <c r="V1064" i="4"/>
  <c r="W1064" i="4"/>
  <c r="X1064" i="4"/>
  <c r="Y1064" i="4"/>
  <c r="Z1064" i="4"/>
  <c r="AA1064" i="4"/>
  <c r="U1065" i="4"/>
  <c r="V1065" i="4"/>
  <c r="W1065" i="4"/>
  <c r="X1065" i="4"/>
  <c r="Y1065" i="4"/>
  <c r="Z1065" i="4"/>
  <c r="AA1065" i="4"/>
  <c r="U1066" i="4"/>
  <c r="V1066" i="4"/>
  <c r="W1066" i="4"/>
  <c r="X1066" i="4"/>
  <c r="Y1066" i="4"/>
  <c r="Z1066" i="4"/>
  <c r="AA1066" i="4"/>
  <c r="U1067" i="4"/>
  <c r="V1067" i="4"/>
  <c r="W1067" i="4"/>
  <c r="X1067" i="4"/>
  <c r="Y1067" i="4"/>
  <c r="Z1067" i="4"/>
  <c r="AA1067" i="4"/>
  <c r="U1068" i="4"/>
  <c r="V1068" i="4"/>
  <c r="W1068" i="4"/>
  <c r="X1068" i="4"/>
  <c r="Y1068" i="4"/>
  <c r="Z1068" i="4"/>
  <c r="AA1068" i="4"/>
  <c r="U1069" i="4"/>
  <c r="V1069" i="4"/>
  <c r="W1069" i="4"/>
  <c r="X1069" i="4"/>
  <c r="Y1069" i="4"/>
  <c r="Z1069" i="4"/>
  <c r="AA1069" i="4"/>
  <c r="U1070" i="4"/>
  <c r="V1070" i="4"/>
  <c r="W1070" i="4"/>
  <c r="X1070" i="4"/>
  <c r="Y1070" i="4"/>
  <c r="Z1070" i="4"/>
  <c r="AA1070" i="4"/>
  <c r="U1071" i="4"/>
  <c r="V1071" i="4"/>
  <c r="W1071" i="4"/>
  <c r="X1071" i="4"/>
  <c r="Y1071" i="4"/>
  <c r="Z1071" i="4"/>
  <c r="AA1071" i="4"/>
  <c r="U1072" i="4"/>
  <c r="V1072" i="4"/>
  <c r="W1072" i="4"/>
  <c r="X1072" i="4"/>
  <c r="Y1072" i="4"/>
  <c r="Z1072" i="4"/>
  <c r="AA1072" i="4"/>
  <c r="U1073" i="4"/>
  <c r="V1073" i="4"/>
  <c r="W1073" i="4"/>
  <c r="X1073" i="4"/>
  <c r="Y1073" i="4"/>
  <c r="Z1073" i="4"/>
  <c r="AA1073" i="4"/>
  <c r="U1074" i="4"/>
  <c r="V1074" i="4"/>
  <c r="W1074" i="4"/>
  <c r="X1074" i="4"/>
  <c r="Y1074" i="4"/>
  <c r="Z1074" i="4"/>
  <c r="AA1074" i="4"/>
  <c r="U1075" i="4"/>
  <c r="V1075" i="4"/>
  <c r="W1075" i="4"/>
  <c r="X1075" i="4"/>
  <c r="Y1075" i="4"/>
  <c r="Z1075" i="4"/>
  <c r="AA1075" i="4"/>
  <c r="U1076" i="4"/>
  <c r="V1076" i="4"/>
  <c r="W1076" i="4"/>
  <c r="X1076" i="4"/>
  <c r="Y1076" i="4"/>
  <c r="Z1076" i="4"/>
  <c r="AA1076" i="4"/>
  <c r="U1077" i="4"/>
  <c r="V1077" i="4"/>
  <c r="W1077" i="4"/>
  <c r="X1077" i="4"/>
  <c r="Y1077" i="4"/>
  <c r="Z1077" i="4"/>
  <c r="AA1077" i="4"/>
  <c r="U1078" i="4"/>
  <c r="V1078" i="4"/>
  <c r="W1078" i="4"/>
  <c r="X1078" i="4"/>
  <c r="Y1078" i="4"/>
  <c r="Z1078" i="4"/>
  <c r="AA1078" i="4"/>
  <c r="U1079" i="4"/>
  <c r="V1079" i="4"/>
  <c r="W1079" i="4"/>
  <c r="X1079" i="4"/>
  <c r="Y1079" i="4"/>
  <c r="Z1079" i="4"/>
  <c r="AA1079" i="4"/>
  <c r="U1080" i="4"/>
  <c r="V1080" i="4"/>
  <c r="W1080" i="4"/>
  <c r="X1080" i="4"/>
  <c r="Y1080" i="4"/>
  <c r="Z1080" i="4"/>
  <c r="AA1080" i="4"/>
  <c r="U1081" i="4"/>
  <c r="V1081" i="4"/>
  <c r="W1081" i="4"/>
  <c r="X1081" i="4"/>
  <c r="Y1081" i="4"/>
  <c r="Z1081" i="4"/>
  <c r="AA1081" i="4"/>
  <c r="U1082" i="4"/>
  <c r="V1082" i="4"/>
  <c r="W1082" i="4"/>
  <c r="X1082" i="4"/>
  <c r="Y1082" i="4"/>
  <c r="Z1082" i="4"/>
  <c r="AA1082" i="4"/>
  <c r="U1083" i="4"/>
  <c r="V1083" i="4"/>
  <c r="W1083" i="4"/>
  <c r="X1083" i="4"/>
  <c r="Y1083" i="4"/>
  <c r="Z1083" i="4"/>
  <c r="AA1083" i="4"/>
  <c r="U1084" i="4"/>
  <c r="V1084" i="4"/>
  <c r="W1084" i="4"/>
  <c r="X1084" i="4"/>
  <c r="Y1084" i="4"/>
  <c r="Z1084" i="4"/>
  <c r="AA1084" i="4"/>
  <c r="U1085" i="4"/>
  <c r="V1085" i="4"/>
  <c r="W1085" i="4"/>
  <c r="X1085" i="4"/>
  <c r="Y1085" i="4"/>
  <c r="Z1085" i="4"/>
  <c r="AA1085" i="4"/>
  <c r="U1086" i="4"/>
  <c r="V1086" i="4"/>
  <c r="W1086" i="4"/>
  <c r="X1086" i="4"/>
  <c r="Y1086" i="4"/>
  <c r="Z1086" i="4"/>
  <c r="AA1086" i="4"/>
  <c r="U1087" i="4"/>
  <c r="V1087" i="4"/>
  <c r="W1087" i="4"/>
  <c r="X1087" i="4"/>
  <c r="Y1087" i="4"/>
  <c r="Z1087" i="4"/>
  <c r="AA1087" i="4"/>
  <c r="U1088" i="4"/>
  <c r="V1088" i="4"/>
  <c r="W1088" i="4"/>
  <c r="X1088" i="4"/>
  <c r="Y1088" i="4"/>
  <c r="Z1088" i="4"/>
  <c r="AA1088" i="4"/>
  <c r="U1089" i="4"/>
  <c r="V1089" i="4"/>
  <c r="W1089" i="4"/>
  <c r="X1089" i="4"/>
  <c r="Y1089" i="4"/>
  <c r="Z1089" i="4"/>
  <c r="AA1089" i="4"/>
  <c r="U1090" i="4"/>
  <c r="V1090" i="4"/>
  <c r="W1090" i="4"/>
  <c r="X1090" i="4"/>
  <c r="Y1090" i="4"/>
  <c r="Z1090" i="4"/>
  <c r="AA1090" i="4"/>
  <c r="U1091" i="4"/>
  <c r="V1091" i="4"/>
  <c r="W1091" i="4"/>
  <c r="X1091" i="4"/>
  <c r="Y1091" i="4"/>
  <c r="Z1091" i="4"/>
  <c r="AA1091" i="4"/>
  <c r="U1092" i="4"/>
  <c r="V1092" i="4"/>
  <c r="W1092" i="4"/>
  <c r="X1092" i="4"/>
  <c r="Y1092" i="4"/>
  <c r="Z1092" i="4"/>
  <c r="AA1092" i="4"/>
  <c r="U1093" i="4"/>
  <c r="V1093" i="4"/>
  <c r="W1093" i="4"/>
  <c r="X1093" i="4"/>
  <c r="Y1093" i="4"/>
  <c r="Z1093" i="4"/>
  <c r="AA1093" i="4"/>
  <c r="U1094" i="4"/>
  <c r="V1094" i="4"/>
  <c r="W1094" i="4"/>
  <c r="X1094" i="4"/>
  <c r="Y1094" i="4"/>
  <c r="Z1094" i="4"/>
  <c r="AA1094" i="4"/>
  <c r="U1095" i="4"/>
  <c r="V1095" i="4"/>
  <c r="W1095" i="4"/>
  <c r="X1095" i="4"/>
  <c r="Y1095" i="4"/>
  <c r="Z1095" i="4"/>
  <c r="AA1095" i="4"/>
  <c r="U1096" i="4"/>
  <c r="V1096" i="4"/>
  <c r="W1096" i="4"/>
  <c r="X1096" i="4"/>
  <c r="Y1096" i="4"/>
  <c r="Z1096" i="4"/>
  <c r="AA1096" i="4"/>
  <c r="U1097" i="4"/>
  <c r="V1097" i="4"/>
  <c r="W1097" i="4"/>
  <c r="X1097" i="4"/>
  <c r="Y1097" i="4"/>
  <c r="Z1097" i="4"/>
  <c r="AA1097" i="4"/>
  <c r="U1098" i="4"/>
  <c r="V1098" i="4"/>
  <c r="W1098" i="4"/>
  <c r="X1098" i="4"/>
  <c r="Y1098" i="4"/>
  <c r="Z1098" i="4"/>
  <c r="AA1098" i="4"/>
  <c r="U1099" i="4"/>
  <c r="V1099" i="4"/>
  <c r="W1099" i="4"/>
  <c r="X1099" i="4"/>
  <c r="Y1099" i="4"/>
  <c r="Z1099" i="4"/>
  <c r="AA1099" i="4"/>
  <c r="U1100" i="4"/>
  <c r="V1100" i="4"/>
  <c r="W1100" i="4"/>
  <c r="X1100" i="4"/>
  <c r="Y1100" i="4"/>
  <c r="Z1100" i="4"/>
  <c r="AA1100" i="4"/>
  <c r="U1101" i="4"/>
  <c r="V1101" i="4"/>
  <c r="W1101" i="4"/>
  <c r="X1101" i="4"/>
  <c r="Y1101" i="4"/>
  <c r="Z1101" i="4"/>
  <c r="AA1101" i="4"/>
  <c r="U1102" i="4"/>
  <c r="V1102" i="4"/>
  <c r="W1102" i="4"/>
  <c r="X1102" i="4"/>
  <c r="Y1102" i="4"/>
  <c r="Z1102" i="4"/>
  <c r="AA1102" i="4"/>
  <c r="U1103" i="4"/>
  <c r="V1103" i="4"/>
  <c r="W1103" i="4"/>
  <c r="X1103" i="4"/>
  <c r="Y1103" i="4"/>
  <c r="Z1103" i="4"/>
  <c r="AA1103" i="4"/>
  <c r="U1104" i="4"/>
  <c r="V1104" i="4"/>
  <c r="W1104" i="4"/>
  <c r="X1104" i="4"/>
  <c r="Y1104" i="4"/>
  <c r="Z1104" i="4"/>
  <c r="AA1104" i="4"/>
  <c r="U1105" i="4"/>
  <c r="V1105" i="4"/>
  <c r="W1105" i="4"/>
  <c r="X1105" i="4"/>
  <c r="Y1105" i="4"/>
  <c r="Z1105" i="4"/>
  <c r="AA1105" i="4"/>
  <c r="U1106" i="4"/>
  <c r="V1106" i="4"/>
  <c r="W1106" i="4"/>
  <c r="X1106" i="4"/>
  <c r="Y1106" i="4"/>
  <c r="Z1106" i="4"/>
  <c r="AA1106" i="4"/>
  <c r="U1107" i="4"/>
  <c r="V1107" i="4"/>
  <c r="W1107" i="4"/>
  <c r="X1107" i="4"/>
  <c r="Y1107" i="4"/>
  <c r="Z1107" i="4"/>
  <c r="AA1107" i="4"/>
  <c r="U1108" i="4"/>
  <c r="V1108" i="4"/>
  <c r="W1108" i="4"/>
  <c r="X1108" i="4"/>
  <c r="Y1108" i="4"/>
  <c r="Z1108" i="4"/>
  <c r="AA1108" i="4"/>
  <c r="U1109" i="4"/>
  <c r="V1109" i="4"/>
  <c r="W1109" i="4"/>
  <c r="X1109" i="4"/>
  <c r="Y1109" i="4"/>
  <c r="Z1109" i="4"/>
  <c r="AA1109" i="4"/>
  <c r="U1110" i="4"/>
  <c r="V1110" i="4"/>
  <c r="W1110" i="4"/>
  <c r="X1110" i="4"/>
  <c r="Y1110" i="4"/>
  <c r="Z1110" i="4"/>
  <c r="AA1110" i="4"/>
  <c r="U1111" i="4"/>
  <c r="V1111" i="4"/>
  <c r="W1111" i="4"/>
  <c r="X1111" i="4"/>
  <c r="Y1111" i="4"/>
  <c r="Z1111" i="4"/>
  <c r="AA1111" i="4"/>
  <c r="U1112" i="4"/>
  <c r="V1112" i="4"/>
  <c r="W1112" i="4"/>
  <c r="X1112" i="4"/>
  <c r="Y1112" i="4"/>
  <c r="Z1112" i="4"/>
  <c r="AA1112" i="4"/>
  <c r="U1113" i="4"/>
  <c r="V1113" i="4"/>
  <c r="W1113" i="4"/>
  <c r="X1113" i="4"/>
  <c r="Y1113" i="4"/>
  <c r="Z1113" i="4"/>
  <c r="AA1113" i="4"/>
  <c r="U1114" i="4"/>
  <c r="V1114" i="4"/>
  <c r="W1114" i="4"/>
  <c r="X1114" i="4"/>
  <c r="Y1114" i="4"/>
  <c r="Z1114" i="4"/>
  <c r="AA1114" i="4"/>
  <c r="U1115" i="4"/>
  <c r="V1115" i="4"/>
  <c r="W1115" i="4"/>
  <c r="X1115" i="4"/>
  <c r="Y1115" i="4"/>
  <c r="Z1115" i="4"/>
  <c r="AA1115" i="4"/>
  <c r="U1116" i="4"/>
  <c r="V1116" i="4"/>
  <c r="W1116" i="4"/>
  <c r="X1116" i="4"/>
  <c r="Y1116" i="4"/>
  <c r="Z1116" i="4"/>
  <c r="AA1116" i="4"/>
  <c r="U1117" i="4"/>
  <c r="V1117" i="4"/>
  <c r="W1117" i="4"/>
  <c r="X1117" i="4"/>
  <c r="Y1117" i="4"/>
  <c r="Z1117" i="4"/>
  <c r="AA1117" i="4"/>
  <c r="U1118" i="4"/>
  <c r="V1118" i="4"/>
  <c r="W1118" i="4"/>
  <c r="X1118" i="4"/>
  <c r="Y1118" i="4"/>
  <c r="Z1118" i="4"/>
  <c r="AA1118" i="4"/>
  <c r="U1119" i="4"/>
  <c r="V1119" i="4"/>
  <c r="W1119" i="4"/>
  <c r="X1119" i="4"/>
  <c r="Y1119" i="4"/>
  <c r="Z1119" i="4"/>
  <c r="AA1119" i="4"/>
  <c r="U1120" i="4"/>
  <c r="V1120" i="4"/>
  <c r="W1120" i="4"/>
  <c r="X1120" i="4"/>
  <c r="Y1120" i="4"/>
  <c r="Z1120" i="4"/>
  <c r="AA1120" i="4"/>
  <c r="U1121" i="4"/>
  <c r="V1121" i="4"/>
  <c r="W1121" i="4"/>
  <c r="X1121" i="4"/>
  <c r="Y1121" i="4"/>
  <c r="Z1121" i="4"/>
  <c r="AA112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S842" i="4"/>
  <c r="S843" i="4"/>
  <c r="S844" i="4"/>
  <c r="S845" i="4"/>
  <c r="S846" i="4"/>
  <c r="S847" i="4"/>
  <c r="S848" i="4"/>
  <c r="S849" i="4"/>
  <c r="S850" i="4"/>
  <c r="S851" i="4"/>
  <c r="S852" i="4"/>
  <c r="S853" i="4"/>
  <c r="S854" i="4"/>
  <c r="S855" i="4"/>
  <c r="S856" i="4"/>
  <c r="S857" i="4"/>
  <c r="S858" i="4"/>
  <c r="S859" i="4"/>
  <c r="S860" i="4"/>
  <c r="S861" i="4"/>
  <c r="S862" i="4"/>
  <c r="S863" i="4"/>
  <c r="S864" i="4"/>
  <c r="S865" i="4"/>
  <c r="S866" i="4"/>
  <c r="S867" i="4"/>
  <c r="S868" i="4"/>
  <c r="S869" i="4"/>
  <c r="S870" i="4"/>
  <c r="S871" i="4"/>
  <c r="S872" i="4"/>
  <c r="S873" i="4"/>
  <c r="S874" i="4"/>
  <c r="S875" i="4"/>
  <c r="S876" i="4"/>
  <c r="S877" i="4"/>
  <c r="S878" i="4"/>
  <c r="S879" i="4"/>
  <c r="S880" i="4"/>
  <c r="S881" i="4"/>
  <c r="S882" i="4"/>
  <c r="S883" i="4"/>
  <c r="S884" i="4"/>
  <c r="S885" i="4"/>
  <c r="S886" i="4"/>
  <c r="S887" i="4"/>
  <c r="S888" i="4"/>
  <c r="S889" i="4"/>
  <c r="S890" i="4"/>
  <c r="S891" i="4"/>
  <c r="S892" i="4"/>
  <c r="S893" i="4"/>
  <c r="S894" i="4"/>
  <c r="S895" i="4"/>
  <c r="S896" i="4"/>
  <c r="S897" i="4"/>
  <c r="S898" i="4"/>
  <c r="S899" i="4"/>
  <c r="S900" i="4"/>
  <c r="S901" i="4"/>
  <c r="S902" i="4"/>
  <c r="S903" i="4"/>
  <c r="S904" i="4"/>
  <c r="S905" i="4"/>
  <c r="S906" i="4"/>
  <c r="S907" i="4"/>
  <c r="S908" i="4"/>
  <c r="S909" i="4"/>
  <c r="S910" i="4"/>
  <c r="S911" i="4"/>
  <c r="S912" i="4"/>
  <c r="S913" i="4"/>
  <c r="S914" i="4"/>
  <c r="S915" i="4"/>
  <c r="S916" i="4"/>
  <c r="S917" i="4"/>
  <c r="S918" i="4"/>
  <c r="S919" i="4"/>
  <c r="S920" i="4"/>
  <c r="S921" i="4"/>
  <c r="S922" i="4"/>
  <c r="S923" i="4"/>
  <c r="S924" i="4"/>
  <c r="S925" i="4"/>
  <c r="S926" i="4"/>
  <c r="S927" i="4"/>
  <c r="S928" i="4"/>
  <c r="S929" i="4"/>
  <c r="S930" i="4"/>
  <c r="S931" i="4"/>
  <c r="S932" i="4"/>
  <c r="S933" i="4"/>
  <c r="S934" i="4"/>
  <c r="S935" i="4"/>
  <c r="S936" i="4"/>
  <c r="S937" i="4"/>
  <c r="S938" i="4"/>
  <c r="S939" i="4"/>
  <c r="S940" i="4"/>
  <c r="S941" i="4"/>
  <c r="S942" i="4"/>
  <c r="S943" i="4"/>
  <c r="S944" i="4"/>
  <c r="S945" i="4"/>
  <c r="S946" i="4"/>
  <c r="S947" i="4"/>
  <c r="S948" i="4"/>
  <c r="S949" i="4"/>
  <c r="S950" i="4"/>
  <c r="S951" i="4"/>
  <c r="S952" i="4"/>
  <c r="S953" i="4"/>
  <c r="S954" i="4"/>
  <c r="S955" i="4"/>
  <c r="S956" i="4"/>
  <c r="S957" i="4"/>
  <c r="S958" i="4"/>
  <c r="S959" i="4"/>
  <c r="S960" i="4"/>
  <c r="S961" i="4"/>
  <c r="S962" i="4"/>
  <c r="S963" i="4"/>
  <c r="S964" i="4"/>
  <c r="S965" i="4"/>
  <c r="S966" i="4"/>
  <c r="S967" i="4"/>
  <c r="S968" i="4"/>
  <c r="S969" i="4"/>
  <c r="S970" i="4"/>
  <c r="S971" i="4"/>
  <c r="S972" i="4"/>
  <c r="S973" i="4"/>
  <c r="S974" i="4"/>
  <c r="S975" i="4"/>
  <c r="S976" i="4"/>
  <c r="S977" i="4"/>
  <c r="S978" i="4"/>
  <c r="S979" i="4"/>
  <c r="S980" i="4"/>
  <c r="S981" i="4"/>
  <c r="S982" i="4"/>
  <c r="S983" i="4"/>
  <c r="S984" i="4"/>
  <c r="S985" i="4"/>
  <c r="S986" i="4"/>
  <c r="S987" i="4"/>
  <c r="S988" i="4"/>
  <c r="S989" i="4"/>
  <c r="S990" i="4"/>
  <c r="S991" i="4"/>
  <c r="S992" i="4"/>
  <c r="S993" i="4"/>
  <c r="S994" i="4"/>
  <c r="S995" i="4"/>
  <c r="S996" i="4"/>
  <c r="S997" i="4"/>
  <c r="S998" i="4"/>
  <c r="S999" i="4"/>
  <c r="S1000" i="4"/>
  <c r="S1001" i="4"/>
  <c r="S1002" i="4"/>
  <c r="S1003" i="4"/>
  <c r="S1004" i="4"/>
  <c r="S1005" i="4"/>
  <c r="S1006" i="4"/>
  <c r="S1007" i="4"/>
  <c r="S1008" i="4"/>
  <c r="S1009" i="4"/>
  <c r="S1010" i="4"/>
  <c r="S1011" i="4"/>
  <c r="S1012" i="4"/>
  <c r="S1013" i="4"/>
  <c r="S1014" i="4"/>
  <c r="S1015" i="4"/>
  <c r="S1016" i="4"/>
  <c r="S1017" i="4"/>
  <c r="S1018" i="4"/>
  <c r="S1019" i="4"/>
  <c r="S1020" i="4"/>
  <c r="S1021" i="4"/>
  <c r="S1022" i="4"/>
  <c r="S1023" i="4"/>
  <c r="S1024" i="4"/>
  <c r="S1025" i="4"/>
  <c r="S1026" i="4"/>
  <c r="S1027" i="4"/>
  <c r="S1028" i="4"/>
  <c r="S1029" i="4"/>
  <c r="S1030" i="4"/>
  <c r="S1031" i="4"/>
  <c r="S1032" i="4"/>
  <c r="S1033" i="4"/>
  <c r="S1034" i="4"/>
  <c r="S1035" i="4"/>
  <c r="S1036" i="4"/>
  <c r="S1037" i="4"/>
  <c r="S1038" i="4"/>
  <c r="S1039" i="4"/>
  <c r="S1040" i="4"/>
  <c r="S1041" i="4"/>
  <c r="S1042" i="4"/>
  <c r="S1043" i="4"/>
  <c r="S1044" i="4"/>
  <c r="S1045" i="4"/>
  <c r="S1046" i="4"/>
  <c r="S1047" i="4"/>
  <c r="S1048" i="4"/>
  <c r="S1049" i="4"/>
  <c r="S1050" i="4"/>
  <c r="S1051" i="4"/>
  <c r="S1052" i="4"/>
  <c r="S1053" i="4"/>
  <c r="S1054" i="4"/>
  <c r="S1055" i="4"/>
  <c r="S1056" i="4"/>
  <c r="S1057" i="4"/>
  <c r="S1058" i="4"/>
  <c r="S1059" i="4"/>
  <c r="S1060" i="4"/>
  <c r="S1061" i="4"/>
  <c r="S1062" i="4"/>
  <c r="S1063" i="4"/>
  <c r="S1064" i="4"/>
  <c r="S1065" i="4"/>
  <c r="S1066" i="4"/>
  <c r="S1067" i="4"/>
  <c r="S1068" i="4"/>
  <c r="S1069" i="4"/>
  <c r="S1070" i="4"/>
  <c r="S1071" i="4"/>
  <c r="S1072" i="4"/>
  <c r="S1073" i="4"/>
  <c r="S1074" i="4"/>
  <c r="S1075" i="4"/>
  <c r="S1076" i="4"/>
  <c r="S1077" i="4"/>
  <c r="S1078" i="4"/>
  <c r="S1079" i="4"/>
  <c r="S1080" i="4"/>
  <c r="S1081" i="4"/>
  <c r="S1082" i="4"/>
  <c r="S1083" i="4"/>
  <c r="S1084" i="4"/>
  <c r="S1085" i="4"/>
  <c r="S1086" i="4"/>
  <c r="S1087" i="4"/>
  <c r="S1088" i="4"/>
  <c r="S1089" i="4"/>
  <c r="S1090" i="4"/>
  <c r="S1091" i="4"/>
  <c r="S1092" i="4"/>
  <c r="S1093" i="4"/>
  <c r="S1094" i="4"/>
  <c r="S1095" i="4"/>
  <c r="S1096" i="4"/>
  <c r="S1097" i="4"/>
  <c r="S1098" i="4"/>
  <c r="S1099" i="4"/>
  <c r="S1100" i="4"/>
  <c r="S1101" i="4"/>
  <c r="S1102" i="4"/>
  <c r="S1103" i="4"/>
  <c r="S1104" i="4"/>
  <c r="S1105" i="4"/>
  <c r="S1106" i="4"/>
  <c r="S1107" i="4"/>
  <c r="S1108" i="4"/>
  <c r="S1109" i="4"/>
  <c r="S1110" i="4"/>
  <c r="S1111" i="4"/>
  <c r="S1112" i="4"/>
  <c r="S1113" i="4"/>
  <c r="S1114" i="4"/>
  <c r="S1115" i="4"/>
  <c r="S1116" i="4"/>
  <c r="S1117" i="4"/>
  <c r="S1118" i="4"/>
  <c r="S1119" i="4"/>
  <c r="S1120" i="4"/>
  <c r="S1121" i="4"/>
  <c r="X1683" i="4"/>
  <c r="U1685" i="4"/>
  <c r="X1686" i="4"/>
  <c r="X1687" i="4"/>
  <c r="X1688" i="4"/>
  <c r="X1689" i="4"/>
  <c r="U1691" i="4"/>
  <c r="X1692" i="4"/>
  <c r="X1694" i="4"/>
  <c r="X1695" i="4"/>
  <c r="X1696" i="4"/>
  <c r="U1698" i="4"/>
  <c r="U1699" i="4"/>
  <c r="X1701" i="4"/>
  <c r="U1702" i="4"/>
  <c r="X1703" i="4"/>
  <c r="X1704" i="4"/>
  <c r="U1707" i="4"/>
  <c r="X1708" i="4"/>
  <c r="U1710" i="4"/>
  <c r="X1711" i="4"/>
  <c r="X1712" i="4"/>
  <c r="U1714" i="4"/>
  <c r="X1715" i="4"/>
  <c r="X1716" i="4"/>
  <c r="X1717" i="4"/>
  <c r="U1718" i="4"/>
  <c r="U1719" i="4"/>
  <c r="X1720" i="4"/>
  <c r="X1723" i="4"/>
  <c r="X1724" i="4"/>
  <c r="U1726" i="4"/>
  <c r="X1727" i="4"/>
  <c r="X1728" i="4"/>
  <c r="U1731" i="4"/>
  <c r="X1733" i="4"/>
  <c r="X1734" i="4"/>
  <c r="U1735" i="4"/>
  <c r="X1736" i="4"/>
  <c r="U1739" i="4"/>
  <c r="X1740" i="4"/>
  <c r="X1742" i="4"/>
  <c r="X1743" i="4"/>
  <c r="X1744" i="4"/>
  <c r="U1747" i="4"/>
  <c r="U1749" i="4"/>
  <c r="U1750" i="4"/>
  <c r="U1751" i="4"/>
  <c r="X1752" i="4"/>
  <c r="X1755" i="4"/>
  <c r="X1756" i="4"/>
  <c r="X1758" i="4"/>
  <c r="X1759" i="4"/>
  <c r="X1760" i="4"/>
  <c r="U1762" i="4"/>
  <c r="X1763" i="4"/>
  <c r="U1765" i="4"/>
  <c r="U1766" i="4"/>
  <c r="X1767" i="4"/>
  <c r="X1768" i="4"/>
  <c r="U1769" i="4"/>
  <c r="U1771" i="4"/>
  <c r="X1772" i="4"/>
  <c r="U1774" i="4"/>
  <c r="U1775" i="4"/>
  <c r="X1776" i="4"/>
  <c r="U1778" i="4"/>
  <c r="U1779" i="4"/>
  <c r="X1780" i="4"/>
  <c r="U1781" i="4"/>
  <c r="X1782" i="4"/>
  <c r="X1783" i="4"/>
  <c r="U1784" i="4"/>
  <c r="X1787" i="4"/>
  <c r="X1788" i="4"/>
  <c r="U1790" i="4"/>
  <c r="U1791" i="4"/>
  <c r="X1792" i="4"/>
  <c r="X1795" i="4"/>
  <c r="X1797" i="4"/>
  <c r="X1798" i="4"/>
  <c r="X1799" i="4"/>
  <c r="X1800" i="4"/>
  <c r="X1801" i="4"/>
  <c r="U1803" i="4"/>
  <c r="X1804" i="4"/>
  <c r="X1806" i="4"/>
  <c r="X1807" i="4"/>
  <c r="X1808" i="4"/>
  <c r="U1811" i="4"/>
  <c r="U1813" i="4"/>
  <c r="U1814" i="4"/>
  <c r="X1815" i="4"/>
  <c r="X1816" i="4"/>
  <c r="X1817" i="4"/>
  <c r="U1819" i="4"/>
  <c r="X1820" i="4"/>
  <c r="X1822" i="4"/>
  <c r="X1823" i="4"/>
  <c r="X1824" i="4"/>
  <c r="U1826" i="4"/>
  <c r="U1827" i="4"/>
  <c r="X1829" i="4"/>
  <c r="U1830" i="4"/>
  <c r="X1831" i="4"/>
  <c r="X1832" i="4"/>
  <c r="X1835" i="4"/>
  <c r="X1836" i="4"/>
  <c r="U1838" i="4"/>
  <c r="X1839" i="4"/>
  <c r="X1840" i="4"/>
  <c r="U1842" i="4"/>
  <c r="X1843" i="4"/>
  <c r="X1845" i="4"/>
  <c r="X1846" i="4"/>
  <c r="U1847" i="4"/>
  <c r="U1848" i="4"/>
  <c r="U1851" i="4"/>
  <c r="X1852" i="4"/>
  <c r="U1854" i="4"/>
  <c r="X1855" i="4"/>
  <c r="X1856" i="4"/>
  <c r="U1859" i="4"/>
  <c r="X1861" i="4"/>
  <c r="U1862" i="4"/>
  <c r="U1863" i="4"/>
  <c r="X1864" i="4"/>
  <c r="X1867" i="4"/>
  <c r="X1868" i="4"/>
  <c r="X1870" i="4"/>
  <c r="X1871" i="4"/>
  <c r="X1872" i="4"/>
  <c r="X1875" i="4"/>
  <c r="U1877" i="4"/>
  <c r="U1878" i="4"/>
  <c r="U1879" i="4"/>
  <c r="X1880" i="4"/>
  <c r="U1883" i="4"/>
  <c r="X1884" i="4"/>
  <c r="X1886" i="4"/>
  <c r="X1887" i="4"/>
  <c r="X1888" i="4"/>
  <c r="U1890" i="4"/>
  <c r="U1891" i="4"/>
  <c r="U1893" i="4"/>
  <c r="X1894" i="4"/>
  <c r="X1895" i="4"/>
  <c r="U1896" i="4"/>
  <c r="U1897" i="4"/>
  <c r="U1899" i="4"/>
  <c r="X1900" i="4"/>
  <c r="U1902" i="4"/>
  <c r="X1903" i="4"/>
  <c r="X1904" i="4"/>
  <c r="U1906" i="4"/>
  <c r="U1907" i="4"/>
  <c r="U1909" i="4"/>
  <c r="X1910" i="4"/>
  <c r="X1911" i="4"/>
  <c r="X1912" i="4"/>
  <c r="X1915" i="4"/>
  <c r="X1916" i="4"/>
  <c r="X1918" i="4"/>
  <c r="U1919" i="4"/>
  <c r="X1920" i="4"/>
  <c r="X1923" i="4"/>
  <c r="X1925" i="4"/>
  <c r="U1926" i="4"/>
  <c r="X1927" i="4"/>
  <c r="X1928" i="4"/>
  <c r="X1929" i="4"/>
  <c r="U1931" i="4"/>
  <c r="X1932" i="4"/>
  <c r="X1934" i="4"/>
  <c r="X1935" i="4"/>
  <c r="X1936" i="4"/>
  <c r="U1939" i="4"/>
  <c r="U1941" i="4"/>
  <c r="U1942" i="4"/>
  <c r="X1943" i="4"/>
  <c r="X1944" i="4"/>
  <c r="X1945" i="4"/>
  <c r="U1947" i="4"/>
  <c r="X1948" i="4"/>
  <c r="U1950" i="4"/>
  <c r="X1951" i="4"/>
  <c r="X1952" i="4"/>
  <c r="U1954" i="4"/>
  <c r="X1955" i="4"/>
  <c r="X1957" i="4"/>
  <c r="X1958" i="4"/>
  <c r="X1959" i="4"/>
  <c r="X1960" i="4"/>
  <c r="X1962" i="4"/>
  <c r="X1963" i="4"/>
  <c r="X1965" i="4"/>
  <c r="U1966" i="4"/>
  <c r="X1967" i="4"/>
  <c r="U1968" i="4"/>
  <c r="X1970" i="4"/>
  <c r="U1971" i="4"/>
  <c r="U1973" i="4"/>
  <c r="X1974" i="4"/>
  <c r="X1975" i="4"/>
  <c r="X1976" i="4"/>
  <c r="X1978" i="4"/>
  <c r="X1979" i="4"/>
  <c r="X1981" i="4"/>
  <c r="X1982" i="4"/>
  <c r="X1983" i="4"/>
  <c r="X1984" i="4"/>
  <c r="X1986" i="4"/>
  <c r="X1987" i="4"/>
  <c r="X1989" i="4"/>
  <c r="X1990" i="4"/>
  <c r="X1991" i="4"/>
  <c r="U1992" i="4"/>
  <c r="U1993" i="4"/>
  <c r="X1994" i="4"/>
  <c r="X1995" i="4"/>
  <c r="X1997" i="4"/>
  <c r="X1998" i="4"/>
  <c r="U1999" i="4"/>
  <c r="X2000" i="4"/>
  <c r="X2001" i="4"/>
  <c r="X2002" i="4"/>
  <c r="X2003" i="4"/>
  <c r="U2005" i="4"/>
  <c r="X2006" i="4"/>
  <c r="U2007" i="4"/>
  <c r="X2008" i="4"/>
  <c r="U2009" i="4"/>
  <c r="X2010" i="4"/>
  <c r="X2011" i="4"/>
  <c r="X2013" i="4"/>
  <c r="U2014" i="4"/>
  <c r="U2015" i="4"/>
  <c r="U2016" i="4"/>
  <c r="X2017" i="4"/>
  <c r="X2018" i="4"/>
  <c r="U2019" i="4"/>
  <c r="U2021" i="4"/>
  <c r="X2022" i="4"/>
  <c r="U2023" i="4"/>
  <c r="U2024" i="4"/>
  <c r="X2026" i="4"/>
  <c r="U2027" i="4"/>
  <c r="X2029" i="4"/>
  <c r="U2030" i="4"/>
  <c r="U2031" i="4"/>
  <c r="X2032" i="4"/>
  <c r="X2034" i="4"/>
  <c r="X2035" i="4"/>
  <c r="U2037" i="4"/>
  <c r="U2038" i="4"/>
  <c r="U2039" i="4"/>
  <c r="X2040" i="4"/>
  <c r="X2042" i="4"/>
  <c r="U2043" i="4"/>
  <c r="X2045" i="4"/>
  <c r="U2046" i="4"/>
  <c r="U2047" i="4"/>
  <c r="X2048" i="4"/>
  <c r="U2049" i="4"/>
  <c r="X2050" i="4"/>
  <c r="X2051" i="4"/>
  <c r="X2053" i="4"/>
  <c r="X2054" i="4"/>
  <c r="U2055" i="4"/>
  <c r="U2056" i="4"/>
  <c r="X2058" i="4"/>
  <c r="X2059" i="4"/>
  <c r="X2061" i="4"/>
  <c r="X2062" i="4"/>
  <c r="U2063" i="4"/>
  <c r="X2064" i="4"/>
  <c r="U2065" i="4"/>
  <c r="X2066" i="4"/>
  <c r="U2067" i="4"/>
  <c r="X2069" i="4"/>
  <c r="U2070" i="4"/>
  <c r="U2071" i="4"/>
  <c r="X2072" i="4"/>
  <c r="X2073" i="4"/>
  <c r="X2074" i="4"/>
  <c r="X2075" i="4"/>
  <c r="X2077" i="4"/>
  <c r="U2078" i="4"/>
  <c r="U2079" i="4"/>
  <c r="U2080" i="4"/>
  <c r="X2082" i="4"/>
  <c r="X2083" i="4"/>
  <c r="X2085" i="4"/>
  <c r="U2086" i="4"/>
  <c r="U2087" i="4"/>
  <c r="U2088" i="4"/>
  <c r="X2089" i="4"/>
  <c r="X2090" i="4"/>
  <c r="U2091" i="4"/>
  <c r="X2093" i="4"/>
  <c r="U2094" i="4"/>
  <c r="U2095" i="4"/>
  <c r="X2096" i="4"/>
  <c r="X2098" i="4"/>
  <c r="X2099" i="4"/>
  <c r="U2101" i="4"/>
  <c r="X2102" i="4"/>
  <c r="X2103" i="4"/>
  <c r="X2104" i="4"/>
  <c r="X2106" i="4"/>
  <c r="U2107" i="4"/>
  <c r="X2109" i="4"/>
  <c r="X2110" i="4"/>
  <c r="X2111" i="4"/>
  <c r="X2112" i="4"/>
  <c r="X2114" i="4"/>
  <c r="X2115" i="4"/>
  <c r="X2117" i="4"/>
  <c r="X2118" i="4"/>
  <c r="X2119" i="4"/>
  <c r="U2120" i="4"/>
  <c r="U2121" i="4"/>
  <c r="X2122" i="4"/>
  <c r="X2123" i="4"/>
  <c r="X2125" i="4"/>
  <c r="X2126" i="4"/>
  <c r="X2127" i="4"/>
  <c r="X2128" i="4"/>
  <c r="X2129" i="4"/>
  <c r="X2130" i="4"/>
  <c r="U2131" i="4"/>
  <c r="U2133" i="4"/>
  <c r="X2134" i="4"/>
  <c r="X2135" i="4"/>
  <c r="X2136" i="4"/>
  <c r="U2137" i="4"/>
  <c r="X2138" i="4"/>
  <c r="X2139" i="4"/>
  <c r="X2141" i="4"/>
  <c r="X2142" i="4"/>
  <c r="X2143" i="4"/>
  <c r="U2144" i="4"/>
  <c r="X2145" i="4"/>
  <c r="X2146" i="4"/>
  <c r="X2147" i="4"/>
  <c r="U2149" i="4"/>
  <c r="X2150" i="4"/>
  <c r="X2151" i="4"/>
  <c r="U2152" i="4"/>
  <c r="X2154" i="4"/>
  <c r="U2155" i="4"/>
  <c r="X2156" i="4"/>
  <c r="X2157" i="4"/>
  <c r="X2158" i="4"/>
  <c r="X2159" i="4"/>
  <c r="X2160" i="4"/>
  <c r="U2161" i="4"/>
  <c r="X2162" i="4"/>
  <c r="X2163" i="4"/>
  <c r="X2165" i="4"/>
  <c r="X2166" i="4"/>
  <c r="X2167" i="4"/>
  <c r="X2168" i="4"/>
  <c r="X2170" i="4"/>
  <c r="X2171" i="4"/>
  <c r="X2172" i="4"/>
  <c r="X2173" i="4"/>
  <c r="X2174" i="4"/>
  <c r="X2175" i="4"/>
  <c r="X2176" i="4"/>
  <c r="X2178" i="4"/>
  <c r="X2179" i="4"/>
  <c r="X2181" i="4"/>
  <c r="X2182" i="4"/>
  <c r="X2183" i="4"/>
  <c r="U2184" i="4"/>
  <c r="X2185" i="4"/>
  <c r="X2186" i="4"/>
  <c r="X2187" i="4"/>
  <c r="X2188" i="4"/>
  <c r="X2189" i="4"/>
  <c r="U2190" i="4"/>
  <c r="X2191" i="4"/>
  <c r="X2192" i="4"/>
  <c r="X2194" i="4"/>
  <c r="X2195" i="4"/>
  <c r="X2197" i="4"/>
  <c r="X2198" i="4"/>
  <c r="X2199" i="4"/>
  <c r="X2200" i="4"/>
  <c r="U2201" i="4"/>
  <c r="X2202" i="4"/>
  <c r="U2203" i="4"/>
  <c r="X2204" i="4"/>
  <c r="X2205" i="4"/>
  <c r="U2206" i="4"/>
  <c r="U2207" i="4"/>
  <c r="U2208" i="4"/>
  <c r="X2209" i="4"/>
  <c r="X2210" i="4"/>
  <c r="X2211" i="4"/>
  <c r="U2213" i="4"/>
  <c r="X2214" i="4"/>
  <c r="X2215" i="4"/>
  <c r="U2216" i="4"/>
  <c r="X2218" i="4"/>
  <c r="U2219" i="4"/>
  <c r="X2220" i="4"/>
  <c r="X2221" i="4"/>
  <c r="U2222" i="4"/>
  <c r="U2223" i="4"/>
  <c r="X2224" i="4"/>
  <c r="U2225" i="4"/>
  <c r="X2226" i="4"/>
  <c r="X2227" i="4"/>
  <c r="X2229" i="4"/>
  <c r="U2230" i="4"/>
  <c r="X2231" i="4"/>
  <c r="X2232" i="4"/>
  <c r="X2234" i="4"/>
  <c r="U2235" i="4"/>
  <c r="X2236" i="4"/>
  <c r="X2237" i="4"/>
  <c r="U2238" i="4"/>
  <c r="U2239" i="4"/>
  <c r="X2240" i="4"/>
  <c r="U2241" i="4"/>
  <c r="X2243" i="4"/>
  <c r="X2244" i="4"/>
  <c r="U2245" i="4"/>
  <c r="X2246" i="4"/>
  <c r="X2247" i="4"/>
  <c r="U2248" i="4"/>
  <c r="U2251" i="4"/>
  <c r="U2252" i="4"/>
  <c r="U2253" i="4"/>
  <c r="X2254" i="4"/>
  <c r="X2255" i="4"/>
  <c r="X2256" i="4"/>
  <c r="X2257" i="4"/>
  <c r="X2259" i="4"/>
  <c r="X2261" i="4"/>
  <c r="X2262" i="4"/>
  <c r="X2263" i="4"/>
  <c r="U2264" i="4"/>
  <c r="U2267" i="4"/>
  <c r="X2268" i="4"/>
  <c r="X2269" i="4"/>
  <c r="X2270" i="4"/>
  <c r="U2271" i="4"/>
  <c r="U2272" i="4"/>
  <c r="X2275" i="4"/>
  <c r="U2276" i="4"/>
  <c r="U2277" i="4"/>
  <c r="X2278" i="4"/>
  <c r="X2279" i="4"/>
  <c r="U2280" i="4"/>
  <c r="X2283" i="4"/>
  <c r="X2285" i="4"/>
  <c r="X2286" i="4"/>
  <c r="X2287" i="4"/>
  <c r="U2288" i="4"/>
  <c r="U2291" i="4"/>
  <c r="X2293" i="4"/>
  <c r="X2294" i="4"/>
  <c r="X2295" i="4"/>
  <c r="X2296" i="4"/>
  <c r="X2299" i="4"/>
  <c r="U2301" i="4"/>
  <c r="X2302" i="4"/>
  <c r="U2303" i="4"/>
  <c r="U2304" i="4"/>
  <c r="U2305" i="4"/>
  <c r="X2307" i="4"/>
  <c r="X2309" i="4"/>
  <c r="X2310" i="4"/>
  <c r="X2311" i="4"/>
  <c r="U2312" i="4"/>
  <c r="X2313" i="4"/>
  <c r="U2315" i="4"/>
  <c r="X2317" i="4"/>
  <c r="U2318" i="4"/>
  <c r="U2319" i="4"/>
  <c r="X2320" i="4"/>
  <c r="X2323" i="4"/>
  <c r="X2325" i="4"/>
  <c r="U2326" i="4"/>
  <c r="U2327" i="4"/>
  <c r="U2328" i="4"/>
  <c r="X2329" i="4"/>
  <c r="X2331" i="4"/>
  <c r="U2333" i="4"/>
  <c r="U2334" i="4"/>
  <c r="U2335" i="4"/>
  <c r="U2336" i="4"/>
  <c r="U2337" i="4"/>
  <c r="X2339" i="4"/>
  <c r="X2340" i="4"/>
  <c r="U2341" i="4"/>
  <c r="X2342" i="4"/>
  <c r="U2343" i="4"/>
  <c r="U2344" i="4"/>
  <c r="X2345" i="4"/>
  <c r="U2347" i="4"/>
  <c r="U2349" i="4"/>
  <c r="X2350" i="4"/>
  <c r="U2351" i="4"/>
  <c r="U2352" i="4"/>
  <c r="U2353" i="4"/>
  <c r="X2355" i="4"/>
  <c r="X2357" i="4"/>
  <c r="X2358" i="4"/>
  <c r="U2359" i="4"/>
  <c r="X2360" i="4"/>
  <c r="X2361" i="4"/>
  <c r="U2363" i="4"/>
  <c r="X2365" i="4"/>
  <c r="X2366" i="4"/>
  <c r="X2367" i="4"/>
  <c r="U2368" i="4"/>
  <c r="U2369" i="4"/>
  <c r="X2371" i="4"/>
  <c r="X2372" i="4"/>
  <c r="U2373" i="4"/>
  <c r="X2374" i="4"/>
  <c r="X2375" i="4"/>
  <c r="U2376" i="4"/>
  <c r="X2377" i="4"/>
  <c r="U2379" i="4"/>
  <c r="U2380" i="4"/>
  <c r="U2381" i="4"/>
  <c r="X2382" i="4"/>
  <c r="X2383" i="4"/>
  <c r="X2384" i="4"/>
  <c r="X2385" i="4"/>
  <c r="X2387" i="4"/>
  <c r="X2389" i="4"/>
  <c r="X2390" i="4"/>
  <c r="X2391" i="4"/>
  <c r="U2392" i="4"/>
  <c r="U2395" i="4"/>
  <c r="U2397" i="4"/>
  <c r="X2398" i="4"/>
  <c r="X2399" i="4"/>
  <c r="U2400" i="4"/>
  <c r="X2403" i="4"/>
  <c r="X2405" i="4"/>
  <c r="X2406" i="4"/>
  <c r="X2407" i="4"/>
  <c r="U2408" i="4"/>
  <c r="U2411" i="4"/>
  <c r="X2412" i="4"/>
  <c r="X2413" i="4"/>
  <c r="U2414" i="4"/>
  <c r="X2415" i="4"/>
  <c r="U2416" i="4"/>
  <c r="X2418" i="4"/>
  <c r="X2419" i="4"/>
  <c r="U2420" i="4"/>
  <c r="X2421" i="4"/>
  <c r="X2422" i="4"/>
  <c r="X2423" i="4"/>
  <c r="X2424" i="4"/>
  <c r="U2427" i="4"/>
  <c r="U2429" i="4"/>
  <c r="X2430" i="4"/>
  <c r="X2431" i="4"/>
  <c r="X2432" i="4"/>
  <c r="X2433" i="4"/>
  <c r="X2435" i="4"/>
  <c r="X2437" i="4"/>
  <c r="X2438" i="4"/>
  <c r="X2439" i="4"/>
  <c r="X2440" i="4"/>
  <c r="U2443" i="4"/>
  <c r="X2445" i="4"/>
  <c r="X2446" i="4"/>
  <c r="X2447" i="4"/>
  <c r="X2448" i="4"/>
  <c r="X2451" i="4"/>
  <c r="X2453" i="4"/>
  <c r="X2454" i="4"/>
  <c r="X2455" i="4"/>
  <c r="X2456" i="4"/>
  <c r="U2459" i="4"/>
  <c r="U2460" i="4"/>
  <c r="U2462" i="4"/>
  <c r="X2463" i="4"/>
  <c r="X2464" i="4"/>
  <c r="X2465" i="4"/>
  <c r="X2466" i="4"/>
  <c r="X2467" i="4"/>
  <c r="U2469" i="4"/>
  <c r="X2470" i="4"/>
  <c r="X2471" i="4"/>
  <c r="U2472" i="4"/>
  <c r="U2475" i="4"/>
  <c r="X2476" i="4"/>
  <c r="X2477" i="4"/>
  <c r="X2478" i="4"/>
  <c r="X2479" i="4"/>
  <c r="U2480" i="4"/>
  <c r="X2482" i="4"/>
  <c r="X2483" i="4"/>
  <c r="U2484" i="4"/>
  <c r="X2485" i="4"/>
  <c r="X2486" i="4"/>
  <c r="U2487" i="4"/>
  <c r="U2488" i="4"/>
  <c r="X2491" i="4"/>
  <c r="U2492" i="4"/>
  <c r="U2494" i="4"/>
  <c r="U2495" i="4"/>
  <c r="X2496" i="4"/>
  <c r="U2499" i="4"/>
  <c r="U2501" i="4"/>
  <c r="U2502" i="4"/>
  <c r="U2503" i="4"/>
  <c r="X2504" i="4"/>
  <c r="X2507" i="4"/>
  <c r="X2508" i="4"/>
  <c r="X2509" i="4"/>
  <c r="X2510" i="4"/>
  <c r="U2511" i="4"/>
  <c r="X2512" i="4"/>
  <c r="X2515" i="4"/>
  <c r="X2516" i="4"/>
  <c r="X2517" i="4"/>
  <c r="X2518" i="4"/>
  <c r="X2519" i="4"/>
  <c r="X2520" i="4"/>
  <c r="U2522" i="4"/>
  <c r="X2523" i="4"/>
  <c r="U2525" i="4"/>
  <c r="U2526" i="4"/>
  <c r="U2527" i="4"/>
  <c r="X2528" i="4"/>
  <c r="X2530" i="4"/>
  <c r="U2531" i="4"/>
  <c r="X2533" i="4"/>
  <c r="U2534" i="4"/>
  <c r="U2535" i="4"/>
  <c r="X2536" i="4"/>
  <c r="X2538" i="4"/>
  <c r="X2539" i="4"/>
  <c r="U2541" i="4"/>
  <c r="U2542" i="4"/>
  <c r="X2543" i="4"/>
  <c r="U2544" i="4"/>
  <c r="X2545" i="4"/>
  <c r="U2546" i="4"/>
  <c r="U2547" i="4"/>
  <c r="X2549" i="4"/>
  <c r="X2550" i="4"/>
  <c r="U2551" i="4"/>
  <c r="U2552" i="4"/>
  <c r="U2554" i="4"/>
  <c r="U2555" i="4"/>
  <c r="U2557" i="4"/>
  <c r="X2558" i="4"/>
  <c r="U2559" i="4"/>
  <c r="X2560" i="4"/>
  <c r="X2561" i="4"/>
  <c r="X2562" i="4"/>
  <c r="X2563" i="4"/>
  <c r="U2565" i="4"/>
  <c r="X2566" i="4"/>
  <c r="U2567" i="4"/>
  <c r="U2568" i="4"/>
  <c r="X2570" i="4"/>
  <c r="U2571" i="4"/>
  <c r="X2573" i="4"/>
  <c r="U2574" i="4"/>
  <c r="U2575" i="4"/>
  <c r="U2576" i="4"/>
  <c r="U2578" i="4"/>
  <c r="X2579" i="4"/>
  <c r="U2581" i="4"/>
  <c r="U2582" i="4"/>
  <c r="U2583" i="4"/>
  <c r="U2584" i="4"/>
  <c r="U2586" i="4"/>
  <c r="X2587" i="4"/>
  <c r="X2589" i="4"/>
  <c r="U2590" i="4"/>
  <c r="U2591" i="4"/>
  <c r="U2592" i="4"/>
  <c r="U2593" i="4"/>
  <c r="U2594" i="4"/>
  <c r="U2595" i="4"/>
  <c r="U2597" i="4"/>
  <c r="U2598" i="4"/>
  <c r="U2599" i="4"/>
  <c r="U2600" i="4"/>
  <c r="X2602" i="4"/>
  <c r="U2603" i="4"/>
  <c r="X2605" i="4"/>
  <c r="U2606" i="4"/>
  <c r="U2607" i="4"/>
  <c r="U2608" i="4"/>
  <c r="U2609" i="4"/>
  <c r="U2610" i="4"/>
  <c r="X2611" i="4"/>
  <c r="U2613" i="4"/>
  <c r="X2614" i="4"/>
  <c r="U2615" i="4"/>
  <c r="X2616" i="4"/>
  <c r="X2617" i="4"/>
  <c r="U2618" i="4"/>
  <c r="U2619" i="4"/>
  <c r="U2621" i="4"/>
  <c r="X2622" i="4"/>
  <c r="X2623" i="4"/>
  <c r="U2624" i="4"/>
  <c r="X2626" i="4"/>
  <c r="U2627" i="4"/>
  <c r="U2629" i="4"/>
  <c r="X2630" i="4"/>
  <c r="X2631" i="4"/>
  <c r="X2632" i="4"/>
  <c r="X2633" i="4"/>
  <c r="X2634" i="4"/>
  <c r="X2635" i="4"/>
  <c r="X2637" i="4"/>
  <c r="X2638" i="4"/>
  <c r="X2639" i="4"/>
  <c r="U2640" i="4"/>
  <c r="U2642" i="4"/>
  <c r="U2643" i="4"/>
  <c r="X2645" i="4"/>
  <c r="X2646" i="4"/>
  <c r="X2647" i="4"/>
  <c r="U2648" i="4"/>
  <c r="U2650" i="4"/>
  <c r="U2651" i="4"/>
  <c r="U2653" i="4"/>
  <c r="X2654" i="4"/>
  <c r="X2655" i="4"/>
  <c r="X2656" i="4"/>
  <c r="X2658" i="4"/>
  <c r="X2659" i="4"/>
  <c r="X2661" i="4"/>
  <c r="X2662" i="4"/>
  <c r="X2663" i="4"/>
  <c r="X2664" i="4"/>
  <c r="X2666" i="4"/>
  <c r="U2667" i="4"/>
  <c r="X2669" i="4"/>
  <c r="U2670" i="4"/>
  <c r="X2671" i="4"/>
  <c r="U2672" i="4"/>
  <c r="U2674" i="4"/>
  <c r="U2675" i="4"/>
  <c r="X2677" i="4"/>
  <c r="U2678" i="4"/>
  <c r="X2679" i="4"/>
  <c r="U2680" i="4"/>
  <c r="U2682" i="4"/>
  <c r="X2683" i="4"/>
  <c r="U2685" i="4"/>
  <c r="U2686" i="4"/>
  <c r="U2687" i="4"/>
  <c r="X2688" i="4"/>
  <c r="X2690" i="4"/>
  <c r="X2691" i="4"/>
  <c r="X2693" i="4"/>
  <c r="U2694" i="4"/>
  <c r="U2695" i="4"/>
  <c r="U2696" i="4"/>
  <c r="X2698" i="4"/>
  <c r="U2699" i="4"/>
  <c r="X2701" i="4"/>
  <c r="U2702" i="4"/>
  <c r="U2703" i="4"/>
  <c r="U2704" i="4"/>
  <c r="U2706" i="4"/>
  <c r="U2707" i="4"/>
  <c r="X2709" i="4"/>
  <c r="X2710" i="4"/>
  <c r="U2711" i="4"/>
  <c r="U2712" i="4"/>
  <c r="U2714" i="4"/>
  <c r="X2715" i="4"/>
  <c r="X2717" i="4"/>
  <c r="X2718" i="4"/>
  <c r="U2719" i="4"/>
  <c r="U2720" i="4"/>
  <c r="X2722" i="4"/>
  <c r="U2723" i="4"/>
  <c r="X2725" i="4"/>
  <c r="X2726" i="4"/>
  <c r="U2727" i="4"/>
  <c r="U2728" i="4"/>
  <c r="X2730" i="4"/>
  <c r="U2731" i="4"/>
  <c r="U2733" i="4"/>
  <c r="X2734" i="4"/>
  <c r="U2735" i="4"/>
  <c r="U2736" i="4"/>
  <c r="U2738" i="4"/>
  <c r="X2739" i="4"/>
  <c r="X2741" i="4"/>
  <c r="X2742" i="4"/>
  <c r="U2743" i="4"/>
  <c r="X2744" i="4"/>
  <c r="U2746" i="4"/>
  <c r="U2747" i="4"/>
  <c r="U2749" i="4"/>
  <c r="U2750" i="4"/>
  <c r="X2751" i="4"/>
  <c r="U2752" i="4"/>
  <c r="X2754" i="4"/>
  <c r="U2755" i="4"/>
  <c r="X2757" i="4"/>
  <c r="X2758" i="4"/>
  <c r="X2759" i="4"/>
  <c r="X2760" i="4"/>
  <c r="X2762" i="4"/>
  <c r="U2763" i="4"/>
  <c r="X2765" i="4"/>
  <c r="X2766" i="4"/>
  <c r="X2767" i="4"/>
  <c r="U2768" i="4"/>
  <c r="U2770" i="4"/>
  <c r="U2771" i="4"/>
  <c r="X2773" i="4"/>
  <c r="U2774" i="4"/>
  <c r="X2775" i="4"/>
  <c r="U2776" i="4"/>
  <c r="U2778" i="4"/>
  <c r="X2779" i="4"/>
  <c r="U2781" i="4"/>
  <c r="X2782" i="4"/>
  <c r="U2783" i="4"/>
  <c r="X2784" i="4"/>
  <c r="X2786" i="4"/>
  <c r="X2787" i="4"/>
  <c r="X2789" i="4"/>
  <c r="U2790" i="4"/>
  <c r="U2791" i="4"/>
  <c r="X2792" i="4"/>
  <c r="X2794" i="4"/>
  <c r="U2795" i="4"/>
  <c r="X2797" i="4"/>
  <c r="X2798" i="4"/>
  <c r="U2799" i="4"/>
  <c r="U2800" i="4"/>
  <c r="U2803" i="4"/>
  <c r="X2805" i="4"/>
  <c r="X2806" i="4"/>
  <c r="U2807" i="4"/>
  <c r="X2808" i="4"/>
  <c r="X2809" i="4"/>
  <c r="X2811" i="4"/>
  <c r="U2813" i="4"/>
  <c r="X2814" i="4"/>
  <c r="U2815" i="4"/>
  <c r="X2816" i="4"/>
  <c r="X2819" i="4"/>
  <c r="X2821" i="4"/>
  <c r="U2822" i="4"/>
  <c r="X2823" i="4"/>
  <c r="X2824" i="4"/>
  <c r="X2827" i="4"/>
  <c r="X2829" i="4"/>
  <c r="X2830" i="4"/>
  <c r="X2831" i="4"/>
  <c r="U2832" i="4"/>
  <c r="X2833" i="4"/>
  <c r="X2835" i="4"/>
  <c r="U2837" i="4"/>
  <c r="X2838" i="4"/>
  <c r="X2839" i="4"/>
  <c r="X2840" i="4"/>
  <c r="U2841" i="4"/>
  <c r="U2843" i="4"/>
  <c r="X2845" i="4"/>
  <c r="X2846" i="4"/>
  <c r="X2847" i="4"/>
  <c r="U2848" i="4"/>
  <c r="X2849" i="4"/>
  <c r="X2851" i="4"/>
  <c r="X2853" i="4"/>
  <c r="X2854" i="4"/>
  <c r="X2855" i="4"/>
  <c r="X2856" i="4"/>
  <c r="X2857" i="4"/>
  <c r="X2859" i="4"/>
  <c r="U2861" i="4"/>
  <c r="U2862" i="4"/>
  <c r="X2863" i="4"/>
  <c r="U2864" i="4"/>
  <c r="X2865" i="4"/>
  <c r="X2867" i="4"/>
  <c r="X2869" i="4"/>
  <c r="X2870" i="4"/>
  <c r="X2871" i="4"/>
  <c r="X2872" i="4"/>
  <c r="U2875" i="4"/>
  <c r="U2877" i="4"/>
  <c r="U2878" i="4"/>
  <c r="X2879" i="4"/>
  <c r="U2880" i="4"/>
  <c r="X2881" i="4"/>
  <c r="U2883" i="4"/>
  <c r="X2885" i="4"/>
  <c r="X2886" i="4"/>
  <c r="U2887" i="4"/>
  <c r="X2888" i="4"/>
  <c r="X2889" i="4"/>
  <c r="X2891" i="4"/>
  <c r="X2893" i="4"/>
  <c r="X2894" i="4"/>
  <c r="U2895" i="4"/>
  <c r="U2896" i="4"/>
  <c r="U2899" i="4"/>
  <c r="U2901" i="4"/>
  <c r="U2902" i="4"/>
  <c r="U2903" i="4"/>
  <c r="X2904" i="4"/>
  <c r="X2907" i="4"/>
  <c r="X2909" i="4"/>
  <c r="X2910" i="4"/>
  <c r="U2911" i="4"/>
  <c r="X2912" i="4"/>
  <c r="X2913" i="4"/>
  <c r="U2915" i="4"/>
  <c r="U2917" i="4"/>
  <c r="U2918" i="4"/>
  <c r="U2919" i="4"/>
  <c r="U2920" i="4"/>
  <c r="X2921" i="4"/>
  <c r="U2923" i="4"/>
  <c r="X2925" i="4"/>
  <c r="X2926" i="4"/>
  <c r="X2927" i="4"/>
  <c r="X2928" i="4"/>
  <c r="X2931" i="4"/>
  <c r="X2933" i="4"/>
  <c r="X2934" i="4"/>
  <c r="X2935" i="4"/>
  <c r="U2936" i="4"/>
  <c r="U2937" i="4"/>
  <c r="X2939" i="4"/>
  <c r="X2941" i="4"/>
  <c r="U2942" i="4"/>
  <c r="X2943" i="4"/>
  <c r="X2944" i="4"/>
  <c r="X2947" i="4"/>
  <c r="X2949" i="4"/>
  <c r="X2950" i="4"/>
  <c r="X2951" i="4"/>
  <c r="X2952" i="4"/>
  <c r="X2955" i="4"/>
  <c r="U2957" i="4"/>
  <c r="U2958" i="4"/>
  <c r="U2959" i="4"/>
  <c r="U2960" i="4"/>
  <c r="X2961" i="4"/>
  <c r="U2963" i="4"/>
  <c r="X2965" i="4"/>
  <c r="X2966" i="4"/>
  <c r="X2967" i="4"/>
  <c r="U2968" i="4"/>
  <c r="U2971" i="4"/>
  <c r="X2973" i="4"/>
  <c r="X2974" i="4"/>
  <c r="U2975" i="4"/>
  <c r="X2976" i="4"/>
  <c r="X2977" i="4"/>
  <c r="X2979" i="4"/>
  <c r="U2981" i="4"/>
  <c r="U2982" i="4"/>
  <c r="U2983" i="4"/>
  <c r="X2984" i="4"/>
  <c r="X2985" i="4"/>
  <c r="X2987" i="4"/>
  <c r="X2989" i="4"/>
  <c r="X2990" i="4"/>
  <c r="U2991" i="4"/>
  <c r="U2992" i="4"/>
  <c r="X2995" i="4"/>
  <c r="U2997" i="4"/>
  <c r="U2998" i="4"/>
  <c r="U2999" i="4"/>
  <c r="U3000" i="4"/>
  <c r="X3001" i="4"/>
  <c r="U3003" i="4"/>
  <c r="U3005" i="4"/>
  <c r="X3006" i="4"/>
  <c r="X3007" i="4"/>
  <c r="X3008" i="4"/>
  <c r="U3009" i="4"/>
  <c r="U3011" i="4"/>
  <c r="X3013" i="4"/>
  <c r="X3014" i="4"/>
  <c r="X3015" i="4"/>
  <c r="X3016" i="4"/>
  <c r="X3017" i="4"/>
  <c r="X3019" i="4"/>
  <c r="X3021" i="4"/>
  <c r="U3022" i="4"/>
  <c r="X3023" i="4"/>
  <c r="U3024" i="4"/>
  <c r="X3027" i="4"/>
  <c r="U3029" i="4"/>
  <c r="X3030" i="4"/>
  <c r="X3031" i="4"/>
  <c r="U3032" i="4"/>
  <c r="X3035" i="4"/>
  <c r="X3037" i="4"/>
  <c r="U3038" i="4"/>
  <c r="U3039" i="4"/>
  <c r="X3040" i="4"/>
  <c r="X3041" i="4"/>
  <c r="U3043" i="4"/>
  <c r="X3045" i="4"/>
  <c r="X3046" i="4"/>
  <c r="U3047" i="4"/>
  <c r="X3048" i="4"/>
  <c r="U3049" i="4"/>
  <c r="X3051" i="4"/>
  <c r="U3053" i="4"/>
  <c r="X3054" i="4"/>
  <c r="X3055" i="4"/>
  <c r="U3056" i="4"/>
  <c r="X3057" i="4"/>
  <c r="X3059" i="4"/>
  <c r="U3061" i="4"/>
  <c r="U3062" i="4"/>
  <c r="U3063" i="4"/>
  <c r="X3064" i="4"/>
  <c r="X3067" i="4"/>
  <c r="X3069" i="4"/>
  <c r="U3070" i="4"/>
  <c r="U3071" i="4"/>
  <c r="X3072" i="4"/>
  <c r="U3073" i="4"/>
  <c r="U3075" i="4"/>
  <c r="U3077" i="4"/>
  <c r="U3078" i="4"/>
  <c r="U3079" i="4"/>
  <c r="U3080" i="4"/>
  <c r="X3081" i="4"/>
  <c r="AA1683" i="4"/>
  <c r="AA1684" i="4"/>
  <c r="AA1685" i="4"/>
  <c r="AA1686" i="4"/>
  <c r="AA1687" i="4"/>
  <c r="AA1688" i="4"/>
  <c r="AA1689" i="4"/>
  <c r="AA1690" i="4"/>
  <c r="AA1691" i="4"/>
  <c r="AA1692" i="4"/>
  <c r="AA1693" i="4"/>
  <c r="AA1694" i="4"/>
  <c r="AA1695" i="4"/>
  <c r="AA1696" i="4"/>
  <c r="AA1697" i="4"/>
  <c r="AA1698" i="4"/>
  <c r="AA1699" i="4"/>
  <c r="AA1700" i="4"/>
  <c r="AA1701" i="4"/>
  <c r="AA1702" i="4"/>
  <c r="AA1703" i="4"/>
  <c r="AA1704" i="4"/>
  <c r="AA1705" i="4"/>
  <c r="AA1706" i="4"/>
  <c r="AA1707" i="4"/>
  <c r="AA1708" i="4"/>
  <c r="AA1709" i="4"/>
  <c r="AA1710" i="4"/>
  <c r="AA1711" i="4"/>
  <c r="AA1712" i="4"/>
  <c r="AA1713" i="4"/>
  <c r="AA1714" i="4"/>
  <c r="AA1715" i="4"/>
  <c r="AA1716" i="4"/>
  <c r="AA1717" i="4"/>
  <c r="AA1718" i="4"/>
  <c r="AA1719" i="4"/>
  <c r="AA1720" i="4"/>
  <c r="AA1721" i="4"/>
  <c r="AA1722" i="4"/>
  <c r="AA1723" i="4"/>
  <c r="AA1731" i="4"/>
  <c r="AA1732" i="4"/>
  <c r="AA1733" i="4"/>
  <c r="AA1734" i="4"/>
  <c r="AA1735" i="4"/>
  <c r="AA1736" i="4"/>
  <c r="AA1737" i="4"/>
  <c r="AA1738" i="4"/>
  <c r="AA1739" i="4"/>
  <c r="AA1740" i="4"/>
  <c r="AA1741" i="4"/>
  <c r="AA1742" i="4"/>
  <c r="AA1743" i="4"/>
  <c r="AA1744" i="4"/>
  <c r="AA1745" i="4"/>
  <c r="AA1746" i="4"/>
  <c r="AA1747" i="4"/>
  <c r="AA1748" i="4"/>
  <c r="AA1749" i="4"/>
  <c r="AA1750" i="4"/>
  <c r="AA1751" i="4"/>
  <c r="AA1752" i="4"/>
  <c r="AA1753" i="4"/>
  <c r="AA1754" i="4"/>
  <c r="AA1755" i="4"/>
  <c r="AA1756" i="4"/>
  <c r="AA1757" i="4"/>
  <c r="AA1758" i="4"/>
  <c r="AA1766" i="4"/>
  <c r="AA1767" i="4"/>
  <c r="AA1768" i="4"/>
  <c r="AA1769" i="4"/>
  <c r="AA1770" i="4"/>
  <c r="AA1771" i="4"/>
  <c r="AA1772" i="4"/>
  <c r="AA1773" i="4"/>
  <c r="AA1774" i="4"/>
  <c r="AA1775" i="4"/>
  <c r="AA1776" i="4"/>
  <c r="AA1777" i="4"/>
  <c r="AA1778" i="4"/>
  <c r="AA1779" i="4"/>
  <c r="AA1780" i="4"/>
  <c r="AA1781" i="4"/>
  <c r="AA1782" i="4"/>
  <c r="AA1783" i="4"/>
  <c r="AA1784" i="4"/>
  <c r="AA1785" i="4"/>
  <c r="AA1786" i="4"/>
  <c r="AA1787" i="4"/>
  <c r="AA1788" i="4"/>
  <c r="AA1789" i="4"/>
  <c r="AA1790" i="4"/>
  <c r="AA1791" i="4"/>
  <c r="AA1792" i="4"/>
  <c r="AA1793" i="4"/>
  <c r="AA1794" i="4"/>
  <c r="AA1795" i="4"/>
  <c r="AA1796" i="4"/>
  <c r="AA1797" i="4"/>
  <c r="AA1798" i="4"/>
  <c r="AA1799" i="4"/>
  <c r="AA1800" i="4"/>
  <c r="AA1801" i="4"/>
  <c r="AA1802" i="4"/>
  <c r="AA1803" i="4"/>
  <c r="AA1804" i="4"/>
  <c r="AA1805" i="4"/>
  <c r="AA1806" i="4"/>
  <c r="AA1807" i="4"/>
  <c r="AA1808" i="4"/>
  <c r="AA1809" i="4"/>
  <c r="AA1810" i="4"/>
  <c r="AA1811" i="4"/>
  <c r="AA1812" i="4"/>
  <c r="AA1813" i="4"/>
  <c r="AA1814" i="4"/>
  <c r="AA1815" i="4"/>
  <c r="AA1816" i="4"/>
  <c r="AA1817" i="4"/>
  <c r="AA1818" i="4"/>
  <c r="AA1819" i="4"/>
  <c r="AA1820" i="4"/>
  <c r="AA1821" i="4"/>
  <c r="AA1822" i="4"/>
  <c r="AA1823" i="4"/>
  <c r="AA1824" i="4"/>
  <c r="AA1825" i="4"/>
  <c r="AA1826" i="4"/>
  <c r="AA1827" i="4"/>
  <c r="AA1828" i="4"/>
  <c r="AA1829" i="4"/>
  <c r="AA1830" i="4"/>
  <c r="AA1831" i="4"/>
  <c r="AA1832" i="4"/>
  <c r="AA1833" i="4"/>
  <c r="AA1834" i="4"/>
  <c r="AA1835" i="4"/>
  <c r="AA1836" i="4"/>
  <c r="AA1837" i="4"/>
  <c r="AA1838" i="4"/>
  <c r="AA1839" i="4"/>
  <c r="AA1840" i="4"/>
  <c r="AA1841" i="4"/>
  <c r="AA1842" i="4"/>
  <c r="AA1843" i="4"/>
  <c r="AA1844" i="4"/>
  <c r="AA1845" i="4"/>
  <c r="AA1846" i="4"/>
  <c r="AA1847" i="4"/>
  <c r="AA1848" i="4"/>
  <c r="AA1849" i="4"/>
  <c r="AA1850" i="4"/>
  <c r="AA1851" i="4"/>
  <c r="AA1852" i="4"/>
  <c r="AA1853" i="4"/>
  <c r="AA1854" i="4"/>
  <c r="AA1855" i="4"/>
  <c r="AA1856" i="4"/>
  <c r="AA1857" i="4"/>
  <c r="AA1858" i="4"/>
  <c r="AA1859" i="4"/>
  <c r="AA1860" i="4"/>
  <c r="AA1861" i="4"/>
  <c r="AA1862" i="4"/>
  <c r="AA1863" i="4"/>
  <c r="AA1864" i="4"/>
  <c r="AA1865" i="4"/>
  <c r="AA1866" i="4"/>
  <c r="AA1867" i="4"/>
  <c r="AA1868" i="4"/>
  <c r="AA1869" i="4"/>
  <c r="AA1870" i="4"/>
  <c r="AA1871" i="4"/>
  <c r="AA1872" i="4"/>
  <c r="AA1873" i="4"/>
  <c r="AA1874" i="4"/>
  <c r="AA1875" i="4"/>
  <c r="AA1876" i="4"/>
  <c r="AA1877" i="4"/>
  <c r="AA1878" i="4"/>
  <c r="AA1879" i="4"/>
  <c r="AA1880" i="4"/>
  <c r="AA1881" i="4"/>
  <c r="AA1882" i="4"/>
  <c r="AA1883" i="4"/>
  <c r="AA1884" i="4"/>
  <c r="AA1892" i="4"/>
  <c r="AA1893" i="4"/>
  <c r="AA1894" i="4"/>
  <c r="AA1895" i="4"/>
  <c r="AA1896" i="4"/>
  <c r="AA1897" i="4"/>
  <c r="AA1898" i="4"/>
  <c r="AA1899" i="4"/>
  <c r="AA1900" i="4"/>
  <c r="AA1901" i="4"/>
  <c r="AA1902" i="4"/>
  <c r="AA1903" i="4"/>
  <c r="AA1904" i="4"/>
  <c r="AA1905" i="4"/>
  <c r="AA1906" i="4"/>
  <c r="AA1907" i="4"/>
  <c r="AA1908" i="4"/>
  <c r="AA1909" i="4"/>
  <c r="AA1910" i="4"/>
  <c r="AA1911" i="4"/>
  <c r="AA1912" i="4"/>
  <c r="AA1913" i="4"/>
  <c r="AA1914" i="4"/>
  <c r="AA1915" i="4"/>
  <c r="AA1916" i="4"/>
  <c r="AA1917" i="4"/>
  <c r="AA1918" i="4"/>
  <c r="AA1919" i="4"/>
  <c r="AA1927" i="4"/>
  <c r="AA1928" i="4"/>
  <c r="AA1929" i="4"/>
  <c r="AA1930" i="4"/>
  <c r="AA1931" i="4"/>
  <c r="AA1932" i="4"/>
  <c r="AA1933" i="4"/>
  <c r="AA1934" i="4"/>
  <c r="AA1935" i="4"/>
  <c r="AA1936" i="4"/>
  <c r="AA1937" i="4"/>
  <c r="AA1938" i="4"/>
  <c r="AA1939" i="4"/>
  <c r="AA1940" i="4"/>
  <c r="AA1941" i="4"/>
  <c r="AA1942" i="4"/>
  <c r="AA1943" i="4"/>
  <c r="AA1944" i="4"/>
  <c r="AA1945" i="4"/>
  <c r="AA1946" i="4"/>
  <c r="AA1947" i="4"/>
  <c r="AA1948" i="4"/>
  <c r="AA1949" i="4"/>
  <c r="AA1950" i="4"/>
  <c r="AA1951" i="4"/>
  <c r="AA1952" i="4"/>
  <c r="AA1953" i="4"/>
  <c r="AA1954" i="4"/>
  <c r="AA1955" i="4"/>
  <c r="AA1956" i="4"/>
  <c r="AA1957" i="4"/>
  <c r="AA1958" i="4"/>
  <c r="AA1959" i="4"/>
  <c r="AA1960" i="4"/>
  <c r="AA1961" i="4"/>
  <c r="Z1683" i="4"/>
  <c r="Z1684" i="4"/>
  <c r="Z1685" i="4"/>
  <c r="Z1686" i="4"/>
  <c r="Z1687" i="4"/>
  <c r="Z1688" i="4"/>
  <c r="Z1689" i="4"/>
  <c r="Z1690" i="4"/>
  <c r="Z1691" i="4"/>
  <c r="Z1692" i="4"/>
  <c r="Z1693" i="4"/>
  <c r="Z1694" i="4"/>
  <c r="Z1695" i="4"/>
  <c r="Z1696" i="4"/>
  <c r="Z1697" i="4"/>
  <c r="Z1698" i="4"/>
  <c r="Z1699" i="4"/>
  <c r="Z1700" i="4"/>
  <c r="Z1701" i="4"/>
  <c r="Z1702" i="4"/>
  <c r="Z1703" i="4"/>
  <c r="Z1704" i="4"/>
  <c r="Z1705" i="4"/>
  <c r="Z1706" i="4"/>
  <c r="Z1707" i="4"/>
  <c r="Z1708" i="4"/>
  <c r="Z1709" i="4"/>
  <c r="Z1710" i="4"/>
  <c r="Z1711" i="4"/>
  <c r="Z1712" i="4"/>
  <c r="Z1713" i="4"/>
  <c r="Z1714" i="4"/>
  <c r="Z1715" i="4"/>
  <c r="Z1716" i="4"/>
  <c r="Z1717" i="4"/>
  <c r="Z1718" i="4"/>
  <c r="Z1719" i="4"/>
  <c r="Z1720" i="4"/>
  <c r="Z1721" i="4"/>
  <c r="Z1722" i="4"/>
  <c r="Z1723" i="4"/>
  <c r="Z1731" i="4"/>
  <c r="Z1732" i="4"/>
  <c r="Z1733" i="4"/>
  <c r="Z1734" i="4"/>
  <c r="Z1735" i="4"/>
  <c r="Z1736" i="4"/>
  <c r="Z1737" i="4"/>
  <c r="Z1738" i="4"/>
  <c r="Z1739" i="4"/>
  <c r="Z1740" i="4"/>
  <c r="Z1741" i="4"/>
  <c r="Z1742" i="4"/>
  <c r="Z1743" i="4"/>
  <c r="Z1744" i="4"/>
  <c r="Z1745" i="4"/>
  <c r="Z1746" i="4"/>
  <c r="Z1747" i="4"/>
  <c r="Z1748" i="4"/>
  <c r="Z1749" i="4"/>
  <c r="Z1750" i="4"/>
  <c r="Z1751" i="4"/>
  <c r="Z1752" i="4"/>
  <c r="Z1753" i="4"/>
  <c r="Z1754" i="4"/>
  <c r="Z1755" i="4"/>
  <c r="Z1756" i="4"/>
  <c r="Z1757" i="4"/>
  <c r="Z1758" i="4"/>
  <c r="Z1766" i="4"/>
  <c r="Z1767" i="4"/>
  <c r="Z1768" i="4"/>
  <c r="Z1769" i="4"/>
  <c r="Z1770" i="4"/>
  <c r="Z1771" i="4"/>
  <c r="Z1772" i="4"/>
  <c r="Z1773" i="4"/>
  <c r="Z1774" i="4"/>
  <c r="Z1775" i="4"/>
  <c r="Z1776" i="4"/>
  <c r="Z1777" i="4"/>
  <c r="Z1778" i="4"/>
  <c r="Z1779" i="4"/>
  <c r="Z1780" i="4"/>
  <c r="Z1781" i="4"/>
  <c r="Z1782" i="4"/>
  <c r="Z1783" i="4"/>
  <c r="Z1784" i="4"/>
  <c r="Z1785" i="4"/>
  <c r="Z1786" i="4"/>
  <c r="Z1787" i="4"/>
  <c r="Z1788" i="4"/>
  <c r="Z1789" i="4"/>
  <c r="Z1790" i="4"/>
  <c r="Z1791" i="4"/>
  <c r="Z1792" i="4"/>
  <c r="Z1793" i="4"/>
  <c r="Z1794" i="4"/>
  <c r="Z1795" i="4"/>
  <c r="Z1796" i="4"/>
  <c r="Z1797" i="4"/>
  <c r="Z1798" i="4"/>
  <c r="Z1799" i="4"/>
  <c r="Z1800" i="4"/>
  <c r="Z1801" i="4"/>
  <c r="Z1802" i="4"/>
  <c r="Z1803" i="4"/>
  <c r="Z1804" i="4"/>
  <c r="Z1805" i="4"/>
  <c r="Z1806" i="4"/>
  <c r="Z1807" i="4"/>
  <c r="Z1808" i="4"/>
  <c r="Z1809" i="4"/>
  <c r="Z1810" i="4"/>
  <c r="Z1811" i="4"/>
  <c r="Z1812" i="4"/>
  <c r="Z1813" i="4"/>
  <c r="Z1814" i="4"/>
  <c r="Z1815" i="4"/>
  <c r="Z1816" i="4"/>
  <c r="Z1817" i="4"/>
  <c r="Z1818" i="4"/>
  <c r="Z1819" i="4"/>
  <c r="Z1820" i="4"/>
  <c r="Z1821" i="4"/>
  <c r="Z1822" i="4"/>
  <c r="Z1823" i="4"/>
  <c r="Z1824" i="4"/>
  <c r="Z1825" i="4"/>
  <c r="Z1826" i="4"/>
  <c r="Z1827" i="4"/>
  <c r="Z1828" i="4"/>
  <c r="Z1829" i="4"/>
  <c r="Z1830" i="4"/>
  <c r="Z1831" i="4"/>
  <c r="Z1832" i="4"/>
  <c r="Z1833" i="4"/>
  <c r="Z1834" i="4"/>
  <c r="Z1835" i="4"/>
  <c r="Z1836" i="4"/>
  <c r="Z1837" i="4"/>
  <c r="Z1838" i="4"/>
  <c r="Z1839" i="4"/>
  <c r="Z1840" i="4"/>
  <c r="Z1841" i="4"/>
  <c r="Z1842" i="4"/>
  <c r="Z1843" i="4"/>
  <c r="Z1844" i="4"/>
  <c r="Z1845" i="4"/>
  <c r="Z1846" i="4"/>
  <c r="Z1847" i="4"/>
  <c r="Z1848" i="4"/>
  <c r="Z1849" i="4"/>
  <c r="Z1850" i="4"/>
  <c r="Z1851" i="4"/>
  <c r="Z1852" i="4"/>
  <c r="Z1853" i="4"/>
  <c r="Z1854" i="4"/>
  <c r="Z1855" i="4"/>
  <c r="Z1856" i="4"/>
  <c r="Z1857" i="4"/>
  <c r="Z1858" i="4"/>
  <c r="Z1859" i="4"/>
  <c r="Z1860" i="4"/>
  <c r="Z1861" i="4"/>
  <c r="Z1862" i="4"/>
  <c r="Z1863" i="4"/>
  <c r="Z1864" i="4"/>
  <c r="Z1865" i="4"/>
  <c r="Z1866" i="4"/>
  <c r="Z1867" i="4"/>
  <c r="Z1868" i="4"/>
  <c r="Z1869" i="4"/>
  <c r="Z1870" i="4"/>
  <c r="Z1871" i="4"/>
  <c r="Z1872" i="4"/>
  <c r="Z1873" i="4"/>
  <c r="Z1874" i="4"/>
  <c r="Z1875" i="4"/>
  <c r="Z1876" i="4"/>
  <c r="Z1877" i="4"/>
  <c r="Z1878" i="4"/>
  <c r="Z1879" i="4"/>
  <c r="Z1880" i="4"/>
  <c r="Z1881" i="4"/>
  <c r="Z1882" i="4"/>
  <c r="Z1883" i="4"/>
  <c r="Z1884" i="4"/>
  <c r="Z1892" i="4"/>
  <c r="Z1893" i="4"/>
  <c r="Z1894" i="4"/>
  <c r="Z1895" i="4"/>
  <c r="Z1896" i="4"/>
  <c r="Z1897" i="4"/>
  <c r="Z1898" i="4"/>
  <c r="Z1899" i="4"/>
  <c r="Z1900" i="4"/>
  <c r="Z1901" i="4"/>
  <c r="Z1902" i="4"/>
  <c r="Z1903" i="4"/>
  <c r="Z1904" i="4"/>
  <c r="Z1905" i="4"/>
  <c r="Z1906" i="4"/>
  <c r="Z1907" i="4"/>
  <c r="Z1908" i="4"/>
  <c r="Z1909" i="4"/>
  <c r="Z1910" i="4"/>
  <c r="Z1911" i="4"/>
  <c r="Z1912" i="4"/>
  <c r="Z1913" i="4"/>
  <c r="Z1914" i="4"/>
  <c r="Z1915" i="4"/>
  <c r="Z1916" i="4"/>
  <c r="Z1917" i="4"/>
  <c r="Z1918" i="4"/>
  <c r="Z1919" i="4"/>
  <c r="Z1927" i="4"/>
  <c r="Z1928" i="4"/>
  <c r="Z1929" i="4"/>
  <c r="Z1930" i="4"/>
  <c r="Z1931" i="4"/>
  <c r="Z1932" i="4"/>
  <c r="Z1933" i="4"/>
  <c r="Z1934" i="4"/>
  <c r="Z1935" i="4"/>
  <c r="Z1936" i="4"/>
  <c r="Z1937" i="4"/>
  <c r="Z1938" i="4"/>
  <c r="Z1939" i="4"/>
  <c r="Z1940" i="4"/>
  <c r="Z1941" i="4"/>
  <c r="Z1942" i="4"/>
  <c r="Z1943" i="4"/>
  <c r="Z1944" i="4"/>
  <c r="Z1945" i="4"/>
  <c r="Z1946" i="4"/>
  <c r="Z1947" i="4"/>
  <c r="Z1948" i="4"/>
  <c r="Z1949" i="4"/>
  <c r="Z1950" i="4"/>
  <c r="Z1951" i="4"/>
  <c r="Z1952" i="4"/>
  <c r="Z1953" i="4"/>
  <c r="Z1954" i="4"/>
  <c r="Z1955" i="4"/>
  <c r="Z1956" i="4"/>
  <c r="Z1957" i="4"/>
  <c r="Z1958" i="4"/>
  <c r="Z1959" i="4"/>
  <c r="Z1960" i="4"/>
  <c r="Z1961"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1825" i="4"/>
  <c r="Y1826" i="4"/>
  <c r="Y1827" i="4"/>
  <c r="Y1828" i="4"/>
  <c r="Y1829" i="4"/>
  <c r="Y1830" i="4"/>
  <c r="Y1831" i="4"/>
  <c r="Y1832" i="4"/>
  <c r="Y1833" i="4"/>
  <c r="Y1834" i="4"/>
  <c r="Y1835" i="4"/>
  <c r="Y1836" i="4"/>
  <c r="Y1837" i="4"/>
  <c r="Y1838" i="4"/>
  <c r="Y1839" i="4"/>
  <c r="Y1840" i="4"/>
  <c r="Y1841" i="4"/>
  <c r="Y1842" i="4"/>
  <c r="Y1843" i="4"/>
  <c r="Y1844" i="4"/>
  <c r="Y1845" i="4"/>
  <c r="Y1846" i="4"/>
  <c r="Y1847" i="4"/>
  <c r="Y1848" i="4"/>
  <c r="Y1849" i="4"/>
  <c r="Y1850" i="4"/>
  <c r="Y1851" i="4"/>
  <c r="Y1852" i="4"/>
  <c r="Y1853" i="4"/>
  <c r="Y1854" i="4"/>
  <c r="Y1855" i="4"/>
  <c r="Y1856" i="4"/>
  <c r="Y1857" i="4"/>
  <c r="Y1858" i="4"/>
  <c r="Y1859" i="4"/>
  <c r="Y1860" i="4"/>
  <c r="Y1861" i="4"/>
  <c r="Y1862" i="4"/>
  <c r="Y1863" i="4"/>
  <c r="Y1864" i="4"/>
  <c r="Y1865" i="4"/>
  <c r="Y1866" i="4"/>
  <c r="Y1867" i="4"/>
  <c r="Y1868" i="4"/>
  <c r="Y1869" i="4"/>
  <c r="Y1870" i="4"/>
  <c r="Y1871" i="4"/>
  <c r="Y1872" i="4"/>
  <c r="Y1873" i="4"/>
  <c r="Y1874" i="4"/>
  <c r="Y1875" i="4"/>
  <c r="Y1876" i="4"/>
  <c r="Y1877" i="4"/>
  <c r="Y1878" i="4"/>
  <c r="Y1879" i="4"/>
  <c r="Y1880" i="4"/>
  <c r="Y1881" i="4"/>
  <c r="Y1882" i="4"/>
  <c r="Y1883" i="4"/>
  <c r="Y1884" i="4"/>
  <c r="Y1892" i="4"/>
  <c r="Y1893" i="4"/>
  <c r="Y1894" i="4"/>
  <c r="Y1895" i="4"/>
  <c r="Y1896" i="4"/>
  <c r="Y1897" i="4"/>
  <c r="Y1898" i="4"/>
  <c r="Y1899" i="4"/>
  <c r="Y1900" i="4"/>
  <c r="Y1901" i="4"/>
  <c r="Y1902" i="4"/>
  <c r="Y1903" i="4"/>
  <c r="Y1904" i="4"/>
  <c r="Y1905" i="4"/>
  <c r="Y1906" i="4"/>
  <c r="Y1907" i="4"/>
  <c r="Y1908" i="4"/>
  <c r="Y1909" i="4"/>
  <c r="Y1910" i="4"/>
  <c r="Y1911" i="4"/>
  <c r="Y1912" i="4"/>
  <c r="Y1913" i="4"/>
  <c r="Y1914" i="4"/>
  <c r="Y1915" i="4"/>
  <c r="Y1916" i="4"/>
  <c r="Y1917" i="4"/>
  <c r="Y1918" i="4"/>
  <c r="Y1919" i="4"/>
  <c r="Y1927" i="4"/>
  <c r="Y1928" i="4"/>
  <c r="Y1929" i="4"/>
  <c r="Y1930" i="4"/>
  <c r="Y1931" i="4"/>
  <c r="Y1932" i="4"/>
  <c r="Y1933" i="4"/>
  <c r="Y1934" i="4"/>
  <c r="Y1935" i="4"/>
  <c r="Y1936" i="4"/>
  <c r="Y1937" i="4"/>
  <c r="Y1938" i="4"/>
  <c r="Y1939" i="4"/>
  <c r="Y1940" i="4"/>
  <c r="Y1941" i="4"/>
  <c r="Y1942" i="4"/>
  <c r="Y1943" i="4"/>
  <c r="Y1944" i="4"/>
  <c r="Y1945" i="4"/>
  <c r="Y1946" i="4"/>
  <c r="Y1947" i="4"/>
  <c r="Y1948" i="4"/>
  <c r="Y1949" i="4"/>
  <c r="Y1950" i="4"/>
  <c r="Y1951" i="4"/>
  <c r="Y1952" i="4"/>
  <c r="Y1953" i="4"/>
  <c r="Y1954" i="4"/>
  <c r="Y1955" i="4"/>
  <c r="Y1956" i="4"/>
  <c r="Y1957" i="4"/>
  <c r="Y1958" i="4"/>
  <c r="Y1959" i="4"/>
  <c r="Y1960" i="4"/>
  <c r="Y1961" i="4"/>
  <c r="X1684" i="4"/>
  <c r="X1700" i="4"/>
  <c r="X1732" i="4"/>
  <c r="X1748" i="4"/>
  <c r="X1764" i="4"/>
  <c r="X1796" i="4"/>
  <c r="X1812" i="4"/>
  <c r="X1828" i="4"/>
  <c r="X1844" i="4"/>
  <c r="X1860" i="4"/>
  <c r="X1876" i="4"/>
  <c r="X1892" i="4"/>
  <c r="X1908" i="4"/>
  <c r="X1924" i="4"/>
  <c r="X1940" i="4"/>
  <c r="X1956" i="4"/>
  <c r="W1683" i="4"/>
  <c r="W1684" i="4"/>
  <c r="W1685" i="4"/>
  <c r="W1686" i="4"/>
  <c r="W1687" i="4"/>
  <c r="W1688" i="4"/>
  <c r="W1689" i="4"/>
  <c r="W1690" i="4"/>
  <c r="W1691" i="4"/>
  <c r="W1692" i="4"/>
  <c r="W1693" i="4"/>
  <c r="W1694" i="4"/>
  <c r="W1695" i="4"/>
  <c r="W1696" i="4"/>
  <c r="W1697" i="4"/>
  <c r="W1698" i="4"/>
  <c r="W1699" i="4"/>
  <c r="W1700" i="4"/>
  <c r="W1701" i="4"/>
  <c r="W1702" i="4"/>
  <c r="W1703" i="4"/>
  <c r="W1704" i="4"/>
  <c r="W1705" i="4"/>
  <c r="W1706" i="4"/>
  <c r="W1707" i="4"/>
  <c r="W1708" i="4"/>
  <c r="W1709" i="4"/>
  <c r="W1710" i="4"/>
  <c r="W1711" i="4"/>
  <c r="W1712" i="4"/>
  <c r="W1713" i="4"/>
  <c r="W1714" i="4"/>
  <c r="W1715" i="4"/>
  <c r="W1716" i="4"/>
  <c r="W1717" i="4"/>
  <c r="W1718" i="4"/>
  <c r="W1719" i="4"/>
  <c r="W1720" i="4"/>
  <c r="W1721" i="4"/>
  <c r="W1722" i="4"/>
  <c r="W1723" i="4"/>
  <c r="W1724" i="4"/>
  <c r="W1725" i="4"/>
  <c r="W1726" i="4"/>
  <c r="W1727" i="4"/>
  <c r="W1728" i="4"/>
  <c r="W1729" i="4"/>
  <c r="W1730" i="4"/>
  <c r="W1731" i="4"/>
  <c r="W1732" i="4"/>
  <c r="W1733" i="4"/>
  <c r="W1734" i="4"/>
  <c r="W1735" i="4"/>
  <c r="W1736" i="4"/>
  <c r="W1737" i="4"/>
  <c r="W1738" i="4"/>
  <c r="W1739" i="4"/>
  <c r="W1740" i="4"/>
  <c r="W1741" i="4"/>
  <c r="W1742" i="4"/>
  <c r="W1743" i="4"/>
  <c r="W1744" i="4"/>
  <c r="W1745" i="4"/>
  <c r="W1746" i="4"/>
  <c r="W1747" i="4"/>
  <c r="W1748" i="4"/>
  <c r="W1749" i="4"/>
  <c r="W1750" i="4"/>
  <c r="W1751" i="4"/>
  <c r="W1752" i="4"/>
  <c r="W1753" i="4"/>
  <c r="W1754" i="4"/>
  <c r="W1755" i="4"/>
  <c r="W1756" i="4"/>
  <c r="W1757" i="4"/>
  <c r="W1758" i="4"/>
  <c r="W1759" i="4"/>
  <c r="W1760" i="4"/>
  <c r="W1761" i="4"/>
  <c r="W1762" i="4"/>
  <c r="W1763" i="4"/>
  <c r="W1764" i="4"/>
  <c r="W1765" i="4"/>
  <c r="W1766" i="4"/>
  <c r="W1767" i="4"/>
  <c r="W1768" i="4"/>
  <c r="W1769" i="4"/>
  <c r="W1770" i="4"/>
  <c r="W1771" i="4"/>
  <c r="W1772" i="4"/>
  <c r="W1773" i="4"/>
  <c r="W1774" i="4"/>
  <c r="W1775" i="4"/>
  <c r="W1776" i="4"/>
  <c r="W1777" i="4"/>
  <c r="W1778" i="4"/>
  <c r="W1779" i="4"/>
  <c r="W1780" i="4"/>
  <c r="W1781" i="4"/>
  <c r="W1782" i="4"/>
  <c r="W1783" i="4"/>
  <c r="W1784" i="4"/>
  <c r="W1785" i="4"/>
  <c r="W1786" i="4"/>
  <c r="W1787" i="4"/>
  <c r="W1788" i="4"/>
  <c r="W1789" i="4"/>
  <c r="W1790" i="4"/>
  <c r="W1791" i="4"/>
  <c r="W1792" i="4"/>
  <c r="W1793" i="4"/>
  <c r="W1794" i="4"/>
  <c r="W1795" i="4"/>
  <c r="W1796" i="4"/>
  <c r="W1797" i="4"/>
  <c r="W1798" i="4"/>
  <c r="W1799" i="4"/>
  <c r="W1800" i="4"/>
  <c r="W1801" i="4"/>
  <c r="W1802" i="4"/>
  <c r="W1803" i="4"/>
  <c r="W1804" i="4"/>
  <c r="W1805" i="4"/>
  <c r="W1806" i="4"/>
  <c r="W1807" i="4"/>
  <c r="W1808" i="4"/>
  <c r="W1809" i="4"/>
  <c r="W1810" i="4"/>
  <c r="W1811" i="4"/>
  <c r="W1812" i="4"/>
  <c r="W1813" i="4"/>
  <c r="W1814" i="4"/>
  <c r="W1815" i="4"/>
  <c r="W1816" i="4"/>
  <c r="W1817" i="4"/>
  <c r="W1818" i="4"/>
  <c r="W1819" i="4"/>
  <c r="W1820" i="4"/>
  <c r="W1821" i="4"/>
  <c r="W1822" i="4"/>
  <c r="W1823" i="4"/>
  <c r="W1824" i="4"/>
  <c r="W1825" i="4"/>
  <c r="W1826" i="4"/>
  <c r="W1827" i="4"/>
  <c r="W1828" i="4"/>
  <c r="W1829" i="4"/>
  <c r="W1830" i="4"/>
  <c r="W1831" i="4"/>
  <c r="W1832" i="4"/>
  <c r="W1833" i="4"/>
  <c r="W1834" i="4"/>
  <c r="W1835" i="4"/>
  <c r="W1836" i="4"/>
  <c r="W1837" i="4"/>
  <c r="W1838" i="4"/>
  <c r="W1839" i="4"/>
  <c r="W1840" i="4"/>
  <c r="W1841" i="4"/>
  <c r="W1842" i="4"/>
  <c r="W1843" i="4"/>
  <c r="W1844" i="4"/>
  <c r="W1845" i="4"/>
  <c r="W1846" i="4"/>
  <c r="W1847" i="4"/>
  <c r="W1848" i="4"/>
  <c r="W1849" i="4"/>
  <c r="W1850" i="4"/>
  <c r="W1851" i="4"/>
  <c r="W1852" i="4"/>
  <c r="W1853" i="4"/>
  <c r="W1854" i="4"/>
  <c r="W1855" i="4"/>
  <c r="W1856" i="4"/>
  <c r="W1857" i="4"/>
  <c r="W1858" i="4"/>
  <c r="W1859" i="4"/>
  <c r="W1860" i="4"/>
  <c r="W1861" i="4"/>
  <c r="W1862" i="4"/>
  <c r="W1863" i="4"/>
  <c r="W1864" i="4"/>
  <c r="W1865" i="4"/>
  <c r="W1866" i="4"/>
  <c r="W1867" i="4"/>
  <c r="W1868" i="4"/>
  <c r="W1869" i="4"/>
  <c r="W1870" i="4"/>
  <c r="W1871" i="4"/>
  <c r="W1872" i="4"/>
  <c r="W1873" i="4"/>
  <c r="W1874" i="4"/>
  <c r="W1875" i="4"/>
  <c r="W1876" i="4"/>
  <c r="W1877" i="4"/>
  <c r="W1878" i="4"/>
  <c r="W1879" i="4"/>
  <c r="W1880" i="4"/>
  <c r="W1881" i="4"/>
  <c r="W1882" i="4"/>
  <c r="W1883" i="4"/>
  <c r="W1884" i="4"/>
  <c r="W1885" i="4"/>
  <c r="W1886" i="4"/>
  <c r="W1887" i="4"/>
  <c r="W1888" i="4"/>
  <c r="W1889" i="4"/>
  <c r="W1890" i="4"/>
  <c r="W1891" i="4"/>
  <c r="W1892" i="4"/>
  <c r="W1893" i="4"/>
  <c r="W1894" i="4"/>
  <c r="W1895" i="4"/>
  <c r="W1896" i="4"/>
  <c r="W1897" i="4"/>
  <c r="W1898" i="4"/>
  <c r="W1899" i="4"/>
  <c r="W1900" i="4"/>
  <c r="W1901" i="4"/>
  <c r="W1902" i="4"/>
  <c r="W1903" i="4"/>
  <c r="W1904" i="4"/>
  <c r="W1905" i="4"/>
  <c r="W1906" i="4"/>
  <c r="W1907" i="4"/>
  <c r="W1908" i="4"/>
  <c r="W1909" i="4"/>
  <c r="W1910" i="4"/>
  <c r="W1911" i="4"/>
  <c r="W1912" i="4"/>
  <c r="W1913" i="4"/>
  <c r="W1914" i="4"/>
  <c r="W1915" i="4"/>
  <c r="W1916" i="4"/>
  <c r="W1917" i="4"/>
  <c r="W1918" i="4"/>
  <c r="W1919" i="4"/>
  <c r="W1920" i="4"/>
  <c r="W1921" i="4"/>
  <c r="W1922" i="4"/>
  <c r="W1923" i="4"/>
  <c r="W1924" i="4"/>
  <c r="W1925" i="4"/>
  <c r="W1926" i="4"/>
  <c r="W1927" i="4"/>
  <c r="W1928" i="4"/>
  <c r="W1929" i="4"/>
  <c r="W1930" i="4"/>
  <c r="W1931" i="4"/>
  <c r="W1932" i="4"/>
  <c r="W1933" i="4"/>
  <c r="W1934" i="4"/>
  <c r="W1935" i="4"/>
  <c r="W1936" i="4"/>
  <c r="W1937" i="4"/>
  <c r="W1938" i="4"/>
  <c r="W1939" i="4"/>
  <c r="W1940" i="4"/>
  <c r="W1941" i="4"/>
  <c r="W1942" i="4"/>
  <c r="W1943" i="4"/>
  <c r="W1944" i="4"/>
  <c r="W1945" i="4"/>
  <c r="W1946" i="4"/>
  <c r="W1947" i="4"/>
  <c r="W1948" i="4"/>
  <c r="W1949" i="4"/>
  <c r="W1950" i="4"/>
  <c r="W1951" i="4"/>
  <c r="W1952" i="4"/>
  <c r="W1953" i="4"/>
  <c r="W1954" i="4"/>
  <c r="W1955" i="4"/>
  <c r="W1956" i="4"/>
  <c r="W1957" i="4"/>
  <c r="W1958" i="4"/>
  <c r="W1959" i="4"/>
  <c r="W1960" i="4"/>
  <c r="W1961" i="4"/>
  <c r="V1683" i="4"/>
  <c r="V1684" i="4"/>
  <c r="V1685" i="4"/>
  <c r="V1686" i="4"/>
  <c r="V1687" i="4"/>
  <c r="V1688" i="4"/>
  <c r="V1689" i="4"/>
  <c r="V1690" i="4"/>
  <c r="V1691" i="4"/>
  <c r="V1692" i="4"/>
  <c r="V1693" i="4"/>
  <c r="V1694" i="4"/>
  <c r="V1695" i="4"/>
  <c r="V1696" i="4"/>
  <c r="V1697" i="4"/>
  <c r="V1698" i="4"/>
  <c r="V1699" i="4"/>
  <c r="V1700" i="4"/>
  <c r="V1701" i="4"/>
  <c r="V1702" i="4"/>
  <c r="V1703" i="4"/>
  <c r="V1704" i="4"/>
  <c r="V1705" i="4"/>
  <c r="V1706" i="4"/>
  <c r="V1707" i="4"/>
  <c r="V1708" i="4"/>
  <c r="V1709" i="4"/>
  <c r="V1710" i="4"/>
  <c r="V1711" i="4"/>
  <c r="V1712" i="4"/>
  <c r="V1713" i="4"/>
  <c r="V1714" i="4"/>
  <c r="V1715" i="4"/>
  <c r="V1716" i="4"/>
  <c r="V1717" i="4"/>
  <c r="V1718" i="4"/>
  <c r="V1719" i="4"/>
  <c r="V1720" i="4"/>
  <c r="V1721" i="4"/>
  <c r="V1722" i="4"/>
  <c r="V1723" i="4"/>
  <c r="V1724" i="4"/>
  <c r="V1725" i="4"/>
  <c r="V1726" i="4"/>
  <c r="V1727" i="4"/>
  <c r="V1728" i="4"/>
  <c r="V1729" i="4"/>
  <c r="V1730" i="4"/>
  <c r="V1731" i="4"/>
  <c r="V1732" i="4"/>
  <c r="V1733" i="4"/>
  <c r="V1734" i="4"/>
  <c r="V1735" i="4"/>
  <c r="V1736" i="4"/>
  <c r="V1737" i="4"/>
  <c r="V1738" i="4"/>
  <c r="V1739" i="4"/>
  <c r="V1740" i="4"/>
  <c r="V1741" i="4"/>
  <c r="V1742" i="4"/>
  <c r="V1743" i="4"/>
  <c r="V1744" i="4"/>
  <c r="V1745" i="4"/>
  <c r="V1746" i="4"/>
  <c r="V1747" i="4"/>
  <c r="V1748" i="4"/>
  <c r="V1749" i="4"/>
  <c r="V1750" i="4"/>
  <c r="V1751" i="4"/>
  <c r="V1752" i="4"/>
  <c r="V1753" i="4"/>
  <c r="V1754" i="4"/>
  <c r="V1755" i="4"/>
  <c r="V1756" i="4"/>
  <c r="V1757" i="4"/>
  <c r="V1758" i="4"/>
  <c r="V1759" i="4"/>
  <c r="V1760" i="4"/>
  <c r="V1761" i="4"/>
  <c r="V1762" i="4"/>
  <c r="V1763" i="4"/>
  <c r="V1764" i="4"/>
  <c r="V1765" i="4"/>
  <c r="V1766" i="4"/>
  <c r="V1767" i="4"/>
  <c r="V1768" i="4"/>
  <c r="V1769" i="4"/>
  <c r="V1770" i="4"/>
  <c r="V1771" i="4"/>
  <c r="V1772" i="4"/>
  <c r="V1773" i="4"/>
  <c r="V1774" i="4"/>
  <c r="V1775" i="4"/>
  <c r="V1776" i="4"/>
  <c r="V1777" i="4"/>
  <c r="V1778" i="4"/>
  <c r="V1779" i="4"/>
  <c r="V1780" i="4"/>
  <c r="V1781" i="4"/>
  <c r="V1782" i="4"/>
  <c r="V1783" i="4"/>
  <c r="V1784" i="4"/>
  <c r="V1785" i="4"/>
  <c r="V1786" i="4"/>
  <c r="V1787" i="4"/>
  <c r="V1788" i="4"/>
  <c r="V1789" i="4"/>
  <c r="V1790" i="4"/>
  <c r="V1791" i="4"/>
  <c r="V1792" i="4"/>
  <c r="V1793" i="4"/>
  <c r="V1794" i="4"/>
  <c r="V1795" i="4"/>
  <c r="V1796" i="4"/>
  <c r="V1797" i="4"/>
  <c r="V1798" i="4"/>
  <c r="V1799" i="4"/>
  <c r="V1800" i="4"/>
  <c r="V1801" i="4"/>
  <c r="V1802" i="4"/>
  <c r="V1803" i="4"/>
  <c r="V1804" i="4"/>
  <c r="V1805" i="4"/>
  <c r="V1806" i="4"/>
  <c r="V1807" i="4"/>
  <c r="V1808" i="4"/>
  <c r="V1809" i="4"/>
  <c r="V1810" i="4"/>
  <c r="V1811" i="4"/>
  <c r="V1812" i="4"/>
  <c r="V1813" i="4"/>
  <c r="V1814" i="4"/>
  <c r="V1815" i="4"/>
  <c r="V1816" i="4"/>
  <c r="V1817" i="4"/>
  <c r="V1818" i="4"/>
  <c r="V1819" i="4"/>
  <c r="V1820" i="4"/>
  <c r="V1821" i="4"/>
  <c r="V1822" i="4"/>
  <c r="V1823" i="4"/>
  <c r="V1824" i="4"/>
  <c r="V1825" i="4"/>
  <c r="V1826" i="4"/>
  <c r="V1827" i="4"/>
  <c r="V1828" i="4"/>
  <c r="V1829" i="4"/>
  <c r="V1830" i="4"/>
  <c r="V1831" i="4"/>
  <c r="V1832" i="4"/>
  <c r="V1833" i="4"/>
  <c r="V1834" i="4"/>
  <c r="V1835" i="4"/>
  <c r="V1836" i="4"/>
  <c r="V1837" i="4"/>
  <c r="V1838" i="4"/>
  <c r="V1839" i="4"/>
  <c r="V1840" i="4"/>
  <c r="V1841" i="4"/>
  <c r="V1842" i="4"/>
  <c r="V1843" i="4"/>
  <c r="V1844" i="4"/>
  <c r="V1845" i="4"/>
  <c r="V1846" i="4"/>
  <c r="V1847" i="4"/>
  <c r="V1848" i="4"/>
  <c r="V1849" i="4"/>
  <c r="V1850" i="4"/>
  <c r="V1851" i="4"/>
  <c r="V1852" i="4"/>
  <c r="V1853" i="4"/>
  <c r="V1854" i="4"/>
  <c r="V1855" i="4"/>
  <c r="V1856" i="4"/>
  <c r="V1857" i="4"/>
  <c r="V1858" i="4"/>
  <c r="V1859" i="4"/>
  <c r="V1860" i="4"/>
  <c r="V1861" i="4"/>
  <c r="V1862" i="4"/>
  <c r="V1863" i="4"/>
  <c r="V1864" i="4"/>
  <c r="V1865" i="4"/>
  <c r="V1866" i="4"/>
  <c r="V1867" i="4"/>
  <c r="V1868" i="4"/>
  <c r="V1869" i="4"/>
  <c r="V1870" i="4"/>
  <c r="V1871" i="4"/>
  <c r="V1872" i="4"/>
  <c r="V1873" i="4"/>
  <c r="V1874" i="4"/>
  <c r="V1875" i="4"/>
  <c r="V1876" i="4"/>
  <c r="V1877" i="4"/>
  <c r="V1878" i="4"/>
  <c r="V1879" i="4"/>
  <c r="V1880" i="4"/>
  <c r="V1881" i="4"/>
  <c r="V1882" i="4"/>
  <c r="V1883" i="4"/>
  <c r="V1884" i="4"/>
  <c r="V1885" i="4"/>
  <c r="V1886" i="4"/>
  <c r="V1887" i="4"/>
  <c r="V1888" i="4"/>
  <c r="V1889" i="4"/>
  <c r="V1890" i="4"/>
  <c r="V1891" i="4"/>
  <c r="V1892" i="4"/>
  <c r="V1893" i="4"/>
  <c r="V1894" i="4"/>
  <c r="V1895" i="4"/>
  <c r="V1896" i="4"/>
  <c r="V1897" i="4"/>
  <c r="V1898" i="4"/>
  <c r="V1899" i="4"/>
  <c r="V1900" i="4"/>
  <c r="V1901" i="4"/>
  <c r="V1902" i="4"/>
  <c r="V1903" i="4"/>
  <c r="V1904" i="4"/>
  <c r="V1905" i="4"/>
  <c r="V1906" i="4"/>
  <c r="V1907" i="4"/>
  <c r="V1908" i="4"/>
  <c r="V1909" i="4"/>
  <c r="V1910" i="4"/>
  <c r="V1911" i="4"/>
  <c r="V1912" i="4"/>
  <c r="V1913" i="4"/>
  <c r="V1914" i="4"/>
  <c r="V1915" i="4"/>
  <c r="V1916" i="4"/>
  <c r="V1917" i="4"/>
  <c r="V1918" i="4"/>
  <c r="V1919" i="4"/>
  <c r="V1920" i="4"/>
  <c r="V1921" i="4"/>
  <c r="V1922" i="4"/>
  <c r="V1923" i="4"/>
  <c r="V1924" i="4"/>
  <c r="V1925" i="4"/>
  <c r="V1926" i="4"/>
  <c r="V1927" i="4"/>
  <c r="V1928" i="4"/>
  <c r="V1929" i="4"/>
  <c r="V1930" i="4"/>
  <c r="V1931" i="4"/>
  <c r="V1932" i="4"/>
  <c r="V1933" i="4"/>
  <c r="V1934" i="4"/>
  <c r="V1935" i="4"/>
  <c r="V1936" i="4"/>
  <c r="V1937" i="4"/>
  <c r="V1938" i="4"/>
  <c r="V1939" i="4"/>
  <c r="V1940" i="4"/>
  <c r="V1941" i="4"/>
  <c r="V1942" i="4"/>
  <c r="V1943" i="4"/>
  <c r="V1944" i="4"/>
  <c r="V1945" i="4"/>
  <c r="V1946" i="4"/>
  <c r="V1947" i="4"/>
  <c r="V1948" i="4"/>
  <c r="V1949" i="4"/>
  <c r="V1950" i="4"/>
  <c r="V1951" i="4"/>
  <c r="V1952" i="4"/>
  <c r="V1953" i="4"/>
  <c r="V1954" i="4"/>
  <c r="V1955" i="4"/>
  <c r="V1956" i="4"/>
  <c r="V1957" i="4"/>
  <c r="V1958" i="4"/>
  <c r="V1959" i="4"/>
  <c r="V1960" i="4"/>
  <c r="V1961" i="4"/>
  <c r="U1684" i="4"/>
  <c r="U1700" i="4"/>
  <c r="U1716" i="4"/>
  <c r="U1732" i="4"/>
  <c r="U1748" i="4"/>
  <c r="U1764" i="4"/>
  <c r="U1780" i="4"/>
  <c r="U1796" i="4"/>
  <c r="U1812" i="4"/>
  <c r="U1828" i="4"/>
  <c r="U1844" i="4"/>
  <c r="U1860" i="4"/>
  <c r="U1867" i="4"/>
  <c r="U1876" i="4"/>
  <c r="U1892" i="4"/>
  <c r="U1908" i="4"/>
  <c r="U1924" i="4"/>
  <c r="U1940" i="4"/>
  <c r="U1956"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S1683" i="4"/>
  <c r="S1684" i="4"/>
  <c r="S1685" i="4"/>
  <c r="S1686" i="4"/>
  <c r="S1687" i="4"/>
  <c r="S1688" i="4"/>
  <c r="S1689" i="4"/>
  <c r="S1690" i="4"/>
  <c r="S1691" i="4"/>
  <c r="S1692" i="4"/>
  <c r="S1693" i="4"/>
  <c r="S1694" i="4"/>
  <c r="S1695" i="4"/>
  <c r="S1696" i="4"/>
  <c r="S1697" i="4"/>
  <c r="S1698" i="4"/>
  <c r="S1699" i="4"/>
  <c r="S1700" i="4"/>
  <c r="S1701" i="4"/>
  <c r="S1702" i="4"/>
  <c r="S1703" i="4"/>
  <c r="S1704" i="4"/>
  <c r="S1705" i="4"/>
  <c r="S1706" i="4"/>
  <c r="S1707" i="4"/>
  <c r="S1708" i="4"/>
  <c r="S1709" i="4"/>
  <c r="S1710" i="4"/>
  <c r="S1711" i="4"/>
  <c r="S1712" i="4"/>
  <c r="S1713" i="4"/>
  <c r="S1714" i="4"/>
  <c r="S1715" i="4"/>
  <c r="S1716" i="4"/>
  <c r="S1717" i="4"/>
  <c r="S1718" i="4"/>
  <c r="S1719" i="4"/>
  <c r="S1720" i="4"/>
  <c r="S1721" i="4"/>
  <c r="S1722" i="4"/>
  <c r="S1723" i="4"/>
  <c r="S1724" i="4"/>
  <c r="S1725" i="4"/>
  <c r="S1726" i="4"/>
  <c r="S1727" i="4"/>
  <c r="S1728" i="4"/>
  <c r="S1729" i="4"/>
  <c r="S1730" i="4"/>
  <c r="S1731" i="4"/>
  <c r="S1732" i="4"/>
  <c r="S1733" i="4"/>
  <c r="S1734" i="4"/>
  <c r="S1735" i="4"/>
  <c r="S1736" i="4"/>
  <c r="S1737" i="4"/>
  <c r="S1738" i="4"/>
  <c r="S1739" i="4"/>
  <c r="S1740" i="4"/>
  <c r="S1741" i="4"/>
  <c r="S1742" i="4"/>
  <c r="S1743" i="4"/>
  <c r="S1744" i="4"/>
  <c r="S1745" i="4"/>
  <c r="S1746" i="4"/>
  <c r="S1747" i="4"/>
  <c r="S1748" i="4"/>
  <c r="S1749" i="4"/>
  <c r="S1750" i="4"/>
  <c r="S1751" i="4"/>
  <c r="S1752" i="4"/>
  <c r="S1753" i="4"/>
  <c r="S1754" i="4"/>
  <c r="S1755" i="4"/>
  <c r="S1756" i="4"/>
  <c r="S1757" i="4"/>
  <c r="S1758" i="4"/>
  <c r="S1759" i="4"/>
  <c r="S1760" i="4"/>
  <c r="S1761" i="4"/>
  <c r="S1762" i="4"/>
  <c r="S1763" i="4"/>
  <c r="S1764" i="4"/>
  <c r="S1765" i="4"/>
  <c r="S1766" i="4"/>
  <c r="S1767" i="4"/>
  <c r="S1768" i="4"/>
  <c r="S1769" i="4"/>
  <c r="S1770" i="4"/>
  <c r="S1771" i="4"/>
  <c r="S1772" i="4"/>
  <c r="S1773" i="4"/>
  <c r="S1774" i="4"/>
  <c r="S1775" i="4"/>
  <c r="S1776" i="4"/>
  <c r="S1777" i="4"/>
  <c r="S1778" i="4"/>
  <c r="S1779" i="4"/>
  <c r="S1780" i="4"/>
  <c r="S1781" i="4"/>
  <c r="S1782" i="4"/>
  <c r="S1783" i="4"/>
  <c r="S1784" i="4"/>
  <c r="S1785" i="4"/>
  <c r="S1786" i="4"/>
  <c r="S1787" i="4"/>
  <c r="S1788" i="4"/>
  <c r="S1789" i="4"/>
  <c r="S1790" i="4"/>
  <c r="S1791" i="4"/>
  <c r="S1792" i="4"/>
  <c r="S1793" i="4"/>
  <c r="S1794" i="4"/>
  <c r="S1795" i="4"/>
  <c r="S1796" i="4"/>
  <c r="S1797" i="4"/>
  <c r="S1798" i="4"/>
  <c r="S1799" i="4"/>
  <c r="S1800" i="4"/>
  <c r="S1801" i="4"/>
  <c r="S1802" i="4"/>
  <c r="S1803" i="4"/>
  <c r="S1804" i="4"/>
  <c r="S1805" i="4"/>
  <c r="S1806" i="4"/>
  <c r="S1807" i="4"/>
  <c r="S1808" i="4"/>
  <c r="S1809" i="4"/>
  <c r="S1810" i="4"/>
  <c r="S1811" i="4"/>
  <c r="S1812" i="4"/>
  <c r="S1813" i="4"/>
  <c r="S1814" i="4"/>
  <c r="S1815" i="4"/>
  <c r="S1816" i="4"/>
  <c r="S1817" i="4"/>
  <c r="S1818" i="4"/>
  <c r="S1819" i="4"/>
  <c r="S1820" i="4"/>
  <c r="S1821" i="4"/>
  <c r="S1822" i="4"/>
  <c r="S1823" i="4"/>
  <c r="S1824" i="4"/>
  <c r="S1825" i="4"/>
  <c r="S1826" i="4"/>
  <c r="S1827" i="4"/>
  <c r="S1828" i="4"/>
  <c r="S1829" i="4"/>
  <c r="S1830" i="4"/>
  <c r="S1831" i="4"/>
  <c r="S1832" i="4"/>
  <c r="S1833" i="4"/>
  <c r="S1834" i="4"/>
  <c r="S1835" i="4"/>
  <c r="S1836" i="4"/>
  <c r="S1837" i="4"/>
  <c r="S1838" i="4"/>
  <c r="S1839" i="4"/>
  <c r="S1840" i="4"/>
  <c r="S1841" i="4"/>
  <c r="S1842" i="4"/>
  <c r="S1843" i="4"/>
  <c r="S1844" i="4"/>
  <c r="S1845" i="4"/>
  <c r="S1846" i="4"/>
  <c r="S1847" i="4"/>
  <c r="S1848" i="4"/>
  <c r="S1849" i="4"/>
  <c r="S1850" i="4"/>
  <c r="S1851" i="4"/>
  <c r="S1852" i="4"/>
  <c r="S1853" i="4"/>
  <c r="S1854" i="4"/>
  <c r="S1855" i="4"/>
  <c r="S1856" i="4"/>
  <c r="S1857" i="4"/>
  <c r="S1858" i="4"/>
  <c r="S1859" i="4"/>
  <c r="S1860" i="4"/>
  <c r="S1861" i="4"/>
  <c r="S1862" i="4"/>
  <c r="S1863" i="4"/>
  <c r="S1864" i="4"/>
  <c r="S1865" i="4"/>
  <c r="S1866" i="4"/>
  <c r="S1867" i="4"/>
  <c r="S1868" i="4"/>
  <c r="S1869" i="4"/>
  <c r="S1870" i="4"/>
  <c r="S1871" i="4"/>
  <c r="S1872" i="4"/>
  <c r="S1873" i="4"/>
  <c r="S1874" i="4"/>
  <c r="S1875" i="4"/>
  <c r="S1876" i="4"/>
  <c r="S1877" i="4"/>
  <c r="S1878" i="4"/>
  <c r="S1879" i="4"/>
  <c r="S1880" i="4"/>
  <c r="S1881" i="4"/>
  <c r="S1882" i="4"/>
  <c r="S1883" i="4"/>
  <c r="S1884" i="4"/>
  <c r="S1885" i="4"/>
  <c r="S1886" i="4"/>
  <c r="S1887" i="4"/>
  <c r="S1888" i="4"/>
  <c r="S1889" i="4"/>
  <c r="S1890" i="4"/>
  <c r="S1891" i="4"/>
  <c r="S1892" i="4"/>
  <c r="S1893" i="4"/>
  <c r="S1894" i="4"/>
  <c r="S1895" i="4"/>
  <c r="S1896" i="4"/>
  <c r="S1897" i="4"/>
  <c r="S1898" i="4"/>
  <c r="S1899" i="4"/>
  <c r="S1900" i="4"/>
  <c r="S1901" i="4"/>
  <c r="S1902" i="4"/>
  <c r="S1903" i="4"/>
  <c r="S1904" i="4"/>
  <c r="S1905" i="4"/>
  <c r="S1906" i="4"/>
  <c r="S1907" i="4"/>
  <c r="S1908" i="4"/>
  <c r="S1909" i="4"/>
  <c r="S1910" i="4"/>
  <c r="S1911" i="4"/>
  <c r="S1912" i="4"/>
  <c r="S1913" i="4"/>
  <c r="S1914" i="4"/>
  <c r="S1915" i="4"/>
  <c r="S1916" i="4"/>
  <c r="S1917" i="4"/>
  <c r="S1918" i="4"/>
  <c r="S1919" i="4"/>
  <c r="S1920" i="4"/>
  <c r="S1921" i="4"/>
  <c r="S1922" i="4"/>
  <c r="S1923" i="4"/>
  <c r="S1924" i="4"/>
  <c r="S1925" i="4"/>
  <c r="S1926" i="4"/>
  <c r="S1927" i="4"/>
  <c r="S1928" i="4"/>
  <c r="S1929" i="4"/>
  <c r="S1930" i="4"/>
  <c r="S1931" i="4"/>
  <c r="S1932" i="4"/>
  <c r="S1933" i="4"/>
  <c r="S1934" i="4"/>
  <c r="S1935" i="4"/>
  <c r="S1936" i="4"/>
  <c r="S1937" i="4"/>
  <c r="S1938" i="4"/>
  <c r="S1939" i="4"/>
  <c r="S1940" i="4"/>
  <c r="S1941" i="4"/>
  <c r="S1942" i="4"/>
  <c r="S1943" i="4"/>
  <c r="S1944" i="4"/>
  <c r="S1945" i="4"/>
  <c r="S1946" i="4"/>
  <c r="S1947" i="4"/>
  <c r="S1948" i="4"/>
  <c r="S1949" i="4"/>
  <c r="S1950" i="4"/>
  <c r="S1951" i="4"/>
  <c r="S1952" i="4"/>
  <c r="S1953" i="4"/>
  <c r="S1954" i="4"/>
  <c r="S1955" i="4"/>
  <c r="S1956" i="4"/>
  <c r="S1957" i="4"/>
  <c r="S1958" i="4"/>
  <c r="S1959" i="4"/>
  <c r="S1960" i="4"/>
  <c r="S1961" i="4"/>
  <c r="AA1682" i="4"/>
  <c r="Z1682" i="4"/>
  <c r="Y1682" i="4"/>
  <c r="W1682" i="4"/>
  <c r="V1682" i="4"/>
  <c r="S1682" i="4"/>
  <c r="S2522" i="4"/>
  <c r="S2523" i="4"/>
  <c r="S2524" i="4"/>
  <c r="S2525" i="4"/>
  <c r="S2526" i="4"/>
  <c r="S2527" i="4"/>
  <c r="S2528" i="4"/>
  <c r="S2529" i="4"/>
  <c r="S2530" i="4"/>
  <c r="S2531" i="4"/>
  <c r="S2532" i="4"/>
  <c r="S2533" i="4"/>
  <c r="S2534" i="4"/>
  <c r="S2535" i="4"/>
  <c r="S2536" i="4"/>
  <c r="S2537" i="4"/>
  <c r="S2538" i="4"/>
  <c r="S2539" i="4"/>
  <c r="S2540" i="4"/>
  <c r="S2541" i="4"/>
  <c r="S2542" i="4"/>
  <c r="S2543" i="4"/>
  <c r="S2544" i="4"/>
  <c r="S2545" i="4"/>
  <c r="S2546" i="4"/>
  <c r="S2547" i="4"/>
  <c r="S2548" i="4"/>
  <c r="S2549" i="4"/>
  <c r="S2550" i="4"/>
  <c r="S2551" i="4"/>
  <c r="S2552" i="4"/>
  <c r="S2553" i="4"/>
  <c r="S2554" i="4"/>
  <c r="S2555" i="4"/>
  <c r="S2556" i="4"/>
  <c r="S2557" i="4"/>
  <c r="S2558" i="4"/>
  <c r="S2559" i="4"/>
  <c r="S2560" i="4"/>
  <c r="S2561" i="4"/>
  <c r="S2562" i="4"/>
  <c r="S2563" i="4"/>
  <c r="S2564" i="4"/>
  <c r="S2565" i="4"/>
  <c r="S2566" i="4"/>
  <c r="S2567" i="4"/>
  <c r="S2568" i="4"/>
  <c r="S2569" i="4"/>
  <c r="S2570" i="4"/>
  <c r="S2571" i="4"/>
  <c r="S2572" i="4"/>
  <c r="S2573" i="4"/>
  <c r="S2574" i="4"/>
  <c r="S2575" i="4"/>
  <c r="S2576" i="4"/>
  <c r="S2577" i="4"/>
  <c r="S2578" i="4"/>
  <c r="S2579" i="4"/>
  <c r="S2580" i="4"/>
  <c r="S2581" i="4"/>
  <c r="S2582" i="4"/>
  <c r="S2583" i="4"/>
  <c r="S2584" i="4"/>
  <c r="S2585" i="4"/>
  <c r="S2586" i="4"/>
  <c r="S2587" i="4"/>
  <c r="S2588" i="4"/>
  <c r="S2589" i="4"/>
  <c r="S2590" i="4"/>
  <c r="S2591" i="4"/>
  <c r="S2592" i="4"/>
  <c r="S2593" i="4"/>
  <c r="S2594" i="4"/>
  <c r="S2595" i="4"/>
  <c r="S2596" i="4"/>
  <c r="S2597" i="4"/>
  <c r="S2598" i="4"/>
  <c r="S2599" i="4"/>
  <c r="S2600" i="4"/>
  <c r="S2601" i="4"/>
  <c r="S2602" i="4"/>
  <c r="S2603" i="4"/>
  <c r="S2604" i="4"/>
  <c r="S2605" i="4"/>
  <c r="S2606" i="4"/>
  <c r="S2607" i="4"/>
  <c r="S2608" i="4"/>
  <c r="S2609" i="4"/>
  <c r="S2610" i="4"/>
  <c r="S2611" i="4"/>
  <c r="S2612" i="4"/>
  <c r="S2613" i="4"/>
  <c r="S2614" i="4"/>
  <c r="S2615" i="4"/>
  <c r="S2616" i="4"/>
  <c r="S2617" i="4"/>
  <c r="S2618" i="4"/>
  <c r="S2619" i="4"/>
  <c r="S2620" i="4"/>
  <c r="S2621" i="4"/>
  <c r="S2622" i="4"/>
  <c r="S2623" i="4"/>
  <c r="S2624" i="4"/>
  <c r="S2625" i="4"/>
  <c r="S2626" i="4"/>
  <c r="S2627" i="4"/>
  <c r="S2628" i="4"/>
  <c r="S2629" i="4"/>
  <c r="S2630" i="4"/>
  <c r="S2631" i="4"/>
  <c r="S2632" i="4"/>
  <c r="S2633" i="4"/>
  <c r="S2634" i="4"/>
  <c r="S2635" i="4"/>
  <c r="S2636" i="4"/>
  <c r="S2637" i="4"/>
  <c r="S2638" i="4"/>
  <c r="S2639" i="4"/>
  <c r="S2640" i="4"/>
  <c r="S2641" i="4"/>
  <c r="S2642" i="4"/>
  <c r="S2643" i="4"/>
  <c r="S2644" i="4"/>
  <c r="S2645" i="4"/>
  <c r="S2646" i="4"/>
  <c r="S2647" i="4"/>
  <c r="S2648" i="4"/>
  <c r="S2649" i="4"/>
  <c r="S2650" i="4"/>
  <c r="S2651" i="4"/>
  <c r="S2652" i="4"/>
  <c r="S2653" i="4"/>
  <c r="S2654" i="4"/>
  <c r="S2655" i="4"/>
  <c r="S2656" i="4"/>
  <c r="S2657" i="4"/>
  <c r="S2658" i="4"/>
  <c r="S2659" i="4"/>
  <c r="S2660" i="4"/>
  <c r="S2661" i="4"/>
  <c r="S2662" i="4"/>
  <c r="S2663" i="4"/>
  <c r="S2664" i="4"/>
  <c r="S2665" i="4"/>
  <c r="S2666" i="4"/>
  <c r="S2667" i="4"/>
  <c r="S2668" i="4"/>
  <c r="S2669" i="4"/>
  <c r="S2670" i="4"/>
  <c r="S2671" i="4"/>
  <c r="S2672" i="4"/>
  <c r="S2673" i="4"/>
  <c r="S2674" i="4"/>
  <c r="S2675" i="4"/>
  <c r="S2676" i="4"/>
  <c r="S2677" i="4"/>
  <c r="S2678" i="4"/>
  <c r="S2679" i="4"/>
  <c r="S2680" i="4"/>
  <c r="S2681" i="4"/>
  <c r="S2682" i="4"/>
  <c r="S2683" i="4"/>
  <c r="S2684" i="4"/>
  <c r="S2685" i="4"/>
  <c r="S2686" i="4"/>
  <c r="S2687" i="4"/>
  <c r="S2688" i="4"/>
  <c r="S2689" i="4"/>
  <c r="S2690" i="4"/>
  <c r="S2691" i="4"/>
  <c r="S2692" i="4"/>
  <c r="S2693" i="4"/>
  <c r="S2694" i="4"/>
  <c r="S2695" i="4"/>
  <c r="S2696" i="4"/>
  <c r="S2697" i="4"/>
  <c r="S2698" i="4"/>
  <c r="S2699" i="4"/>
  <c r="S2700" i="4"/>
  <c r="S2701" i="4"/>
  <c r="S2702" i="4"/>
  <c r="S2703" i="4"/>
  <c r="S2704" i="4"/>
  <c r="S2705" i="4"/>
  <c r="S2706" i="4"/>
  <c r="S2707" i="4"/>
  <c r="S2708" i="4"/>
  <c r="S2709" i="4"/>
  <c r="S2710" i="4"/>
  <c r="S2711" i="4"/>
  <c r="S2712" i="4"/>
  <c r="S2713" i="4"/>
  <c r="S2714" i="4"/>
  <c r="S2715" i="4"/>
  <c r="S2716" i="4"/>
  <c r="S2717" i="4"/>
  <c r="S2718" i="4"/>
  <c r="S2719" i="4"/>
  <c r="S2720" i="4"/>
  <c r="S2721" i="4"/>
  <c r="S2722" i="4"/>
  <c r="S2723" i="4"/>
  <c r="S2724" i="4"/>
  <c r="S2725" i="4"/>
  <c r="S2726" i="4"/>
  <c r="S2727" i="4"/>
  <c r="S2728" i="4"/>
  <c r="S2729" i="4"/>
  <c r="S2730" i="4"/>
  <c r="S2731" i="4"/>
  <c r="S2732" i="4"/>
  <c r="S2733" i="4"/>
  <c r="S2734" i="4"/>
  <c r="S2735" i="4"/>
  <c r="S2736" i="4"/>
  <c r="S2737" i="4"/>
  <c r="S2738" i="4"/>
  <c r="S2739" i="4"/>
  <c r="S2740" i="4"/>
  <c r="S2741" i="4"/>
  <c r="S2742" i="4"/>
  <c r="S2743" i="4"/>
  <c r="S2744" i="4"/>
  <c r="S2745" i="4"/>
  <c r="S2746" i="4"/>
  <c r="S2747" i="4"/>
  <c r="S2748" i="4"/>
  <c r="S2749" i="4"/>
  <c r="S2750" i="4"/>
  <c r="S2751" i="4"/>
  <c r="S2752" i="4"/>
  <c r="S2753" i="4"/>
  <c r="S2754" i="4"/>
  <c r="S2755" i="4"/>
  <c r="S2756" i="4"/>
  <c r="S2757" i="4"/>
  <c r="S2758" i="4"/>
  <c r="S2759" i="4"/>
  <c r="S2760" i="4"/>
  <c r="S2761" i="4"/>
  <c r="S2762" i="4"/>
  <c r="S2763" i="4"/>
  <c r="S2764" i="4"/>
  <c r="S2765" i="4"/>
  <c r="S2766" i="4"/>
  <c r="S2767" i="4"/>
  <c r="S2768" i="4"/>
  <c r="S2769" i="4"/>
  <c r="S2770" i="4"/>
  <c r="S2771" i="4"/>
  <c r="S2772" i="4"/>
  <c r="S2773" i="4"/>
  <c r="S2774" i="4"/>
  <c r="S2775" i="4"/>
  <c r="S2776" i="4"/>
  <c r="S2777" i="4"/>
  <c r="S2778" i="4"/>
  <c r="S2779" i="4"/>
  <c r="S2780" i="4"/>
  <c r="S2781" i="4"/>
  <c r="S2782" i="4"/>
  <c r="S2783" i="4"/>
  <c r="S2784" i="4"/>
  <c r="S2785" i="4"/>
  <c r="S2786" i="4"/>
  <c r="S2787" i="4"/>
  <c r="S2788" i="4"/>
  <c r="S2789" i="4"/>
  <c r="S2790" i="4"/>
  <c r="S2791" i="4"/>
  <c r="S2792" i="4"/>
  <c r="S2793" i="4"/>
  <c r="S2794" i="4"/>
  <c r="S2795" i="4"/>
  <c r="S2796" i="4"/>
  <c r="S2797" i="4"/>
  <c r="S2798" i="4"/>
  <c r="S2799" i="4"/>
  <c r="S2800" i="4"/>
  <c r="S2801" i="4"/>
  <c r="S1963" i="4"/>
  <c r="S1964" i="4"/>
  <c r="S1965" i="4"/>
  <c r="S1966" i="4"/>
  <c r="S1967" i="4"/>
  <c r="S1968" i="4"/>
  <c r="S1969" i="4"/>
  <c r="S1970" i="4"/>
  <c r="S1971" i="4"/>
  <c r="S1972" i="4"/>
  <c r="S1973" i="4"/>
  <c r="S1974" i="4"/>
  <c r="S1975" i="4"/>
  <c r="S1976" i="4"/>
  <c r="S1977" i="4"/>
  <c r="S1978" i="4"/>
  <c r="S1979" i="4"/>
  <c r="S1980" i="4"/>
  <c r="S1981" i="4"/>
  <c r="S1982" i="4"/>
  <c r="S1983" i="4"/>
  <c r="S1984" i="4"/>
  <c r="S1985" i="4"/>
  <c r="S1986" i="4"/>
  <c r="S1987" i="4"/>
  <c r="S1988" i="4"/>
  <c r="S1989" i="4"/>
  <c r="S1990" i="4"/>
  <c r="S1991" i="4"/>
  <c r="S1992" i="4"/>
  <c r="S1993" i="4"/>
  <c r="S1994" i="4"/>
  <c r="S1995" i="4"/>
  <c r="S1996" i="4"/>
  <c r="S1997" i="4"/>
  <c r="S1998" i="4"/>
  <c r="S1999" i="4"/>
  <c r="S2000" i="4"/>
  <c r="S2001" i="4"/>
  <c r="S2002" i="4"/>
  <c r="S2003" i="4"/>
  <c r="S2004" i="4"/>
  <c r="S2005" i="4"/>
  <c r="S2006" i="4"/>
  <c r="S2007" i="4"/>
  <c r="S2008" i="4"/>
  <c r="S2009" i="4"/>
  <c r="S2010" i="4"/>
  <c r="S2011" i="4"/>
  <c r="S2012" i="4"/>
  <c r="S2013" i="4"/>
  <c r="S2014" i="4"/>
  <c r="S2015" i="4"/>
  <c r="S2016" i="4"/>
  <c r="S2017" i="4"/>
  <c r="S2018" i="4"/>
  <c r="S2019" i="4"/>
  <c r="S2020" i="4"/>
  <c r="S2021" i="4"/>
  <c r="S2022" i="4"/>
  <c r="S2023" i="4"/>
  <c r="S2024" i="4"/>
  <c r="S2025" i="4"/>
  <c r="S2026" i="4"/>
  <c r="S2027" i="4"/>
  <c r="S2028" i="4"/>
  <c r="S2029" i="4"/>
  <c r="S2030" i="4"/>
  <c r="S2031" i="4"/>
  <c r="S2032" i="4"/>
  <c r="S2033" i="4"/>
  <c r="S2034" i="4"/>
  <c r="S2035" i="4"/>
  <c r="S2036" i="4"/>
  <c r="S2037" i="4"/>
  <c r="S2038" i="4"/>
  <c r="S2039" i="4"/>
  <c r="S2040" i="4"/>
  <c r="S2041" i="4"/>
  <c r="S2042" i="4"/>
  <c r="S2043" i="4"/>
  <c r="S2044" i="4"/>
  <c r="S2045" i="4"/>
  <c r="S2046" i="4"/>
  <c r="S2047" i="4"/>
  <c r="S2048" i="4"/>
  <c r="S2049" i="4"/>
  <c r="S2050" i="4"/>
  <c r="S2051" i="4"/>
  <c r="S2052" i="4"/>
  <c r="S2053" i="4"/>
  <c r="S2054" i="4"/>
  <c r="S2055" i="4"/>
  <c r="S2056" i="4"/>
  <c r="S2057" i="4"/>
  <c r="S2058" i="4"/>
  <c r="S2059" i="4"/>
  <c r="S2060" i="4"/>
  <c r="S2061" i="4"/>
  <c r="S2062" i="4"/>
  <c r="S2063" i="4"/>
  <c r="S2064" i="4"/>
  <c r="S2065" i="4"/>
  <c r="S2066" i="4"/>
  <c r="S2067" i="4"/>
  <c r="S2068" i="4"/>
  <c r="S2069" i="4"/>
  <c r="S2070" i="4"/>
  <c r="S2071" i="4"/>
  <c r="S2072" i="4"/>
  <c r="S2073" i="4"/>
  <c r="S2074" i="4"/>
  <c r="S2075" i="4"/>
  <c r="S2076" i="4"/>
  <c r="S2077" i="4"/>
  <c r="S2078" i="4"/>
  <c r="S2079" i="4"/>
  <c r="S2080" i="4"/>
  <c r="S2081" i="4"/>
  <c r="S2082" i="4"/>
  <c r="S2083" i="4"/>
  <c r="S2084" i="4"/>
  <c r="S2085" i="4"/>
  <c r="S2086" i="4"/>
  <c r="S2087" i="4"/>
  <c r="S2088" i="4"/>
  <c r="S2089" i="4"/>
  <c r="S2090" i="4"/>
  <c r="S2091" i="4"/>
  <c r="S2092" i="4"/>
  <c r="S2093" i="4"/>
  <c r="S2094" i="4"/>
  <c r="S2095" i="4"/>
  <c r="S2096" i="4"/>
  <c r="S2097" i="4"/>
  <c r="S2098" i="4"/>
  <c r="S2099" i="4"/>
  <c r="S2100" i="4"/>
  <c r="S2101" i="4"/>
  <c r="S2102" i="4"/>
  <c r="S2103" i="4"/>
  <c r="S2104" i="4"/>
  <c r="S2105" i="4"/>
  <c r="S2106" i="4"/>
  <c r="S2107" i="4"/>
  <c r="S2108" i="4"/>
  <c r="S2109" i="4"/>
  <c r="S2110" i="4"/>
  <c r="S2111" i="4"/>
  <c r="S2112" i="4"/>
  <c r="S2113" i="4"/>
  <c r="S2114" i="4"/>
  <c r="S2115" i="4"/>
  <c r="S2116" i="4"/>
  <c r="S2117" i="4"/>
  <c r="S2118" i="4"/>
  <c r="S2119" i="4"/>
  <c r="S2120" i="4"/>
  <c r="S2121" i="4"/>
  <c r="S2122" i="4"/>
  <c r="S2123" i="4"/>
  <c r="S2124" i="4"/>
  <c r="S2125" i="4"/>
  <c r="S2126" i="4"/>
  <c r="S2127" i="4"/>
  <c r="S2128" i="4"/>
  <c r="S2129" i="4"/>
  <c r="S2130" i="4"/>
  <c r="S2131" i="4"/>
  <c r="S2132" i="4"/>
  <c r="S2133" i="4"/>
  <c r="S2134" i="4"/>
  <c r="S2135" i="4"/>
  <c r="S2136" i="4"/>
  <c r="S2137" i="4"/>
  <c r="S2138" i="4"/>
  <c r="S2139" i="4"/>
  <c r="S2140" i="4"/>
  <c r="S2141" i="4"/>
  <c r="S2142" i="4"/>
  <c r="S2143" i="4"/>
  <c r="S2144" i="4"/>
  <c r="S2145" i="4"/>
  <c r="S2146" i="4"/>
  <c r="S2147" i="4"/>
  <c r="S2148" i="4"/>
  <c r="S2149" i="4"/>
  <c r="S2150" i="4"/>
  <c r="S2151" i="4"/>
  <c r="S2152" i="4"/>
  <c r="S2153" i="4"/>
  <c r="S2154" i="4"/>
  <c r="S2155" i="4"/>
  <c r="S2156" i="4"/>
  <c r="S2157" i="4"/>
  <c r="S2158" i="4"/>
  <c r="S2159" i="4"/>
  <c r="S2160" i="4"/>
  <c r="S2161" i="4"/>
  <c r="S2162" i="4"/>
  <c r="S2163" i="4"/>
  <c r="S2164" i="4"/>
  <c r="S2165" i="4"/>
  <c r="S2166" i="4"/>
  <c r="S2167" i="4"/>
  <c r="S2168" i="4"/>
  <c r="S2169" i="4"/>
  <c r="S2170" i="4"/>
  <c r="S2171" i="4"/>
  <c r="S2172" i="4"/>
  <c r="S2173" i="4"/>
  <c r="S2174" i="4"/>
  <c r="S2175" i="4"/>
  <c r="S2176" i="4"/>
  <c r="S2177" i="4"/>
  <c r="S2178" i="4"/>
  <c r="S2179" i="4"/>
  <c r="S2180" i="4"/>
  <c r="S2181" i="4"/>
  <c r="S2182" i="4"/>
  <c r="S2183" i="4"/>
  <c r="S2184" i="4"/>
  <c r="S2185" i="4"/>
  <c r="S2186" i="4"/>
  <c r="S2187" i="4"/>
  <c r="S2188" i="4"/>
  <c r="S2189" i="4"/>
  <c r="S2190" i="4"/>
  <c r="S2191" i="4"/>
  <c r="S2192" i="4"/>
  <c r="S2193" i="4"/>
  <c r="S2194" i="4"/>
  <c r="S2195" i="4"/>
  <c r="S2196" i="4"/>
  <c r="S2197" i="4"/>
  <c r="S2198" i="4"/>
  <c r="S2199" i="4"/>
  <c r="S2200" i="4"/>
  <c r="S2201" i="4"/>
  <c r="S2202" i="4"/>
  <c r="S2203" i="4"/>
  <c r="S2204" i="4"/>
  <c r="S2205" i="4"/>
  <c r="S2206" i="4"/>
  <c r="S2207" i="4"/>
  <c r="S2208" i="4"/>
  <c r="S2209" i="4"/>
  <c r="S2210" i="4"/>
  <c r="S2211" i="4"/>
  <c r="S2212" i="4"/>
  <c r="S2213" i="4"/>
  <c r="S2214" i="4"/>
  <c r="S2215" i="4"/>
  <c r="S2216" i="4"/>
  <c r="S2217" i="4"/>
  <c r="S2218" i="4"/>
  <c r="S2219" i="4"/>
  <c r="S2220" i="4"/>
  <c r="S2221" i="4"/>
  <c r="S2222" i="4"/>
  <c r="S2223" i="4"/>
  <c r="S2224" i="4"/>
  <c r="S2225" i="4"/>
  <c r="S2226" i="4"/>
  <c r="S2227" i="4"/>
  <c r="S2228" i="4"/>
  <c r="S2229" i="4"/>
  <c r="S2230" i="4"/>
  <c r="S2231" i="4"/>
  <c r="S2232" i="4"/>
  <c r="S2233" i="4"/>
  <c r="S2234" i="4"/>
  <c r="S2235" i="4"/>
  <c r="S2236" i="4"/>
  <c r="S2237" i="4"/>
  <c r="S2238" i="4"/>
  <c r="S2239" i="4"/>
  <c r="S2240" i="4"/>
  <c r="S2241" i="4"/>
  <c r="S1962" i="4"/>
  <c r="AA2521" i="4"/>
  <c r="Z2521" i="4"/>
  <c r="Y2521" i="4"/>
  <c r="W2521" i="4"/>
  <c r="V2521" i="4"/>
  <c r="T2521" i="4"/>
  <c r="S2521" i="4"/>
  <c r="AA2520" i="4"/>
  <c r="Z2520" i="4"/>
  <c r="Y2520" i="4"/>
  <c r="W2520" i="4"/>
  <c r="V2520" i="4"/>
  <c r="T2520" i="4"/>
  <c r="S2520" i="4"/>
  <c r="AA2519" i="4"/>
  <c r="Z2519" i="4"/>
  <c r="Y2519" i="4"/>
  <c r="W2519" i="4"/>
  <c r="V2519" i="4"/>
  <c r="T2519" i="4"/>
  <c r="S2519" i="4"/>
  <c r="AA2518" i="4"/>
  <c r="Z2518" i="4"/>
  <c r="Y2518" i="4"/>
  <c r="W2518" i="4"/>
  <c r="V2518" i="4"/>
  <c r="T2518" i="4"/>
  <c r="S2518" i="4"/>
  <c r="AA2517" i="4"/>
  <c r="Z2517" i="4"/>
  <c r="Y2517" i="4"/>
  <c r="W2517" i="4"/>
  <c r="V2517" i="4"/>
  <c r="T2517" i="4"/>
  <c r="S2517" i="4"/>
  <c r="AA2516" i="4"/>
  <c r="Z2516" i="4"/>
  <c r="Y2516" i="4"/>
  <c r="W2516" i="4"/>
  <c r="V2516" i="4"/>
  <c r="T2516" i="4"/>
  <c r="S2516" i="4"/>
  <c r="AA2515" i="4"/>
  <c r="Z2515" i="4"/>
  <c r="Y2515" i="4"/>
  <c r="W2515" i="4"/>
  <c r="V2515" i="4"/>
  <c r="T2515" i="4"/>
  <c r="S2515" i="4"/>
  <c r="AA2514" i="4"/>
  <c r="Z2514" i="4"/>
  <c r="Y2514" i="4"/>
  <c r="W2514" i="4"/>
  <c r="V2514" i="4"/>
  <c r="T2514" i="4"/>
  <c r="S2514" i="4"/>
  <c r="AA2513" i="4"/>
  <c r="Z2513" i="4"/>
  <c r="Y2513" i="4"/>
  <c r="W2513" i="4"/>
  <c r="V2513" i="4"/>
  <c r="T2513" i="4"/>
  <c r="S2513" i="4"/>
  <c r="AA2512" i="4"/>
  <c r="Z2512" i="4"/>
  <c r="Y2512" i="4"/>
  <c r="W2512" i="4"/>
  <c r="V2512" i="4"/>
  <c r="T2512" i="4"/>
  <c r="S2512" i="4"/>
  <c r="AA2511" i="4"/>
  <c r="Z2511" i="4"/>
  <c r="Y2511" i="4"/>
  <c r="W2511" i="4"/>
  <c r="V2511" i="4"/>
  <c r="T2511" i="4"/>
  <c r="S2511" i="4"/>
  <c r="AA2510" i="4"/>
  <c r="Z2510" i="4"/>
  <c r="Y2510" i="4"/>
  <c r="W2510" i="4"/>
  <c r="V2510" i="4"/>
  <c r="T2510" i="4"/>
  <c r="S2510" i="4"/>
  <c r="AA2509" i="4"/>
  <c r="Z2509" i="4"/>
  <c r="Y2509" i="4"/>
  <c r="W2509" i="4"/>
  <c r="V2509" i="4"/>
  <c r="T2509" i="4"/>
  <c r="S2509" i="4"/>
  <c r="AA2508" i="4"/>
  <c r="Z2508" i="4"/>
  <c r="Y2508" i="4"/>
  <c r="W2508" i="4"/>
  <c r="V2508" i="4"/>
  <c r="U2508" i="4"/>
  <c r="T2508" i="4"/>
  <c r="S2508" i="4"/>
  <c r="AA2507" i="4"/>
  <c r="Z2507" i="4"/>
  <c r="Y2507" i="4"/>
  <c r="W2507" i="4"/>
  <c r="V2507" i="4"/>
  <c r="T2507" i="4"/>
  <c r="S2507" i="4"/>
  <c r="AA2506" i="4"/>
  <c r="Z2506" i="4"/>
  <c r="Y2506" i="4"/>
  <c r="W2506" i="4"/>
  <c r="V2506" i="4"/>
  <c r="T2506" i="4"/>
  <c r="S2506" i="4"/>
  <c r="AA2505" i="4"/>
  <c r="Z2505" i="4"/>
  <c r="Y2505" i="4"/>
  <c r="W2505" i="4"/>
  <c r="V2505" i="4"/>
  <c r="T2505" i="4"/>
  <c r="S2505" i="4"/>
  <c r="AA2504" i="4"/>
  <c r="Z2504" i="4"/>
  <c r="Y2504" i="4"/>
  <c r="W2504" i="4"/>
  <c r="V2504" i="4"/>
  <c r="T2504" i="4"/>
  <c r="S2504" i="4"/>
  <c r="AA2503" i="4"/>
  <c r="Z2503" i="4"/>
  <c r="Y2503" i="4"/>
  <c r="W2503" i="4"/>
  <c r="V2503" i="4"/>
  <c r="T2503" i="4"/>
  <c r="S2503" i="4"/>
  <c r="AA2502" i="4"/>
  <c r="Z2502" i="4"/>
  <c r="Y2502" i="4"/>
  <c r="W2502" i="4"/>
  <c r="V2502" i="4"/>
  <c r="T2502" i="4"/>
  <c r="S2502" i="4"/>
  <c r="AA2501" i="4"/>
  <c r="Z2501" i="4"/>
  <c r="Y2501" i="4"/>
  <c r="W2501" i="4"/>
  <c r="V2501" i="4"/>
  <c r="T2501" i="4"/>
  <c r="S2501" i="4"/>
  <c r="AA2500" i="4"/>
  <c r="Z2500" i="4"/>
  <c r="Y2500" i="4"/>
  <c r="X2500" i="4"/>
  <c r="W2500" i="4"/>
  <c r="V2500" i="4"/>
  <c r="U2500" i="4"/>
  <c r="T2500" i="4"/>
  <c r="S2500" i="4"/>
  <c r="AA2499" i="4"/>
  <c r="Z2499" i="4"/>
  <c r="Y2499" i="4"/>
  <c r="W2499" i="4"/>
  <c r="V2499" i="4"/>
  <c r="T2499" i="4"/>
  <c r="S2499" i="4"/>
  <c r="AA2498" i="4"/>
  <c r="Z2498" i="4"/>
  <c r="Y2498" i="4"/>
  <c r="W2498" i="4"/>
  <c r="V2498" i="4"/>
  <c r="T2498" i="4"/>
  <c r="S2498" i="4"/>
  <c r="AA2497" i="4"/>
  <c r="Z2497" i="4"/>
  <c r="Y2497" i="4"/>
  <c r="W2497" i="4"/>
  <c r="V2497" i="4"/>
  <c r="T2497" i="4"/>
  <c r="S2497" i="4"/>
  <c r="AA2496" i="4"/>
  <c r="Z2496" i="4"/>
  <c r="Y2496" i="4"/>
  <c r="W2496" i="4"/>
  <c r="V2496" i="4"/>
  <c r="T2496" i="4"/>
  <c r="S2496" i="4"/>
  <c r="AA2495" i="4"/>
  <c r="Z2495" i="4"/>
  <c r="Y2495" i="4"/>
  <c r="W2495" i="4"/>
  <c r="V2495" i="4"/>
  <c r="T2495" i="4"/>
  <c r="S2495" i="4"/>
  <c r="AA2494" i="4"/>
  <c r="Z2494" i="4"/>
  <c r="Y2494" i="4"/>
  <c r="W2494" i="4"/>
  <c r="V2494" i="4"/>
  <c r="T2494" i="4"/>
  <c r="S2494" i="4"/>
  <c r="AA2493" i="4"/>
  <c r="Z2493" i="4"/>
  <c r="Y2493" i="4"/>
  <c r="W2493" i="4"/>
  <c r="V2493" i="4"/>
  <c r="T2493" i="4"/>
  <c r="S2493" i="4"/>
  <c r="AA2492" i="4"/>
  <c r="Z2492" i="4"/>
  <c r="Y2492" i="4"/>
  <c r="X2492" i="4"/>
  <c r="W2492" i="4"/>
  <c r="V2492" i="4"/>
  <c r="T2492" i="4"/>
  <c r="S2492" i="4"/>
  <c r="AA2491" i="4"/>
  <c r="Z2491" i="4"/>
  <c r="Y2491" i="4"/>
  <c r="W2491" i="4"/>
  <c r="V2491" i="4"/>
  <c r="T2491" i="4"/>
  <c r="S2491" i="4"/>
  <c r="AA2490" i="4"/>
  <c r="Z2490" i="4"/>
  <c r="Y2490" i="4"/>
  <c r="W2490" i="4"/>
  <c r="V2490" i="4"/>
  <c r="T2490" i="4"/>
  <c r="S2490" i="4"/>
  <c r="AA2489" i="4"/>
  <c r="Z2489" i="4"/>
  <c r="Y2489" i="4"/>
  <c r="W2489" i="4"/>
  <c r="V2489" i="4"/>
  <c r="T2489" i="4"/>
  <c r="S2489" i="4"/>
  <c r="AA2488" i="4"/>
  <c r="Z2488" i="4"/>
  <c r="Y2488" i="4"/>
  <c r="W2488" i="4"/>
  <c r="V2488" i="4"/>
  <c r="T2488" i="4"/>
  <c r="S2488" i="4"/>
  <c r="AA2487" i="4"/>
  <c r="Z2487" i="4"/>
  <c r="Y2487" i="4"/>
  <c r="W2487" i="4"/>
  <c r="V2487" i="4"/>
  <c r="T2487" i="4"/>
  <c r="S2487" i="4"/>
  <c r="AA2486" i="4"/>
  <c r="Z2486" i="4"/>
  <c r="Y2486" i="4"/>
  <c r="W2486" i="4"/>
  <c r="V2486" i="4"/>
  <c r="T2486" i="4"/>
  <c r="S2486" i="4"/>
  <c r="AA2485" i="4"/>
  <c r="Z2485" i="4"/>
  <c r="Y2485" i="4"/>
  <c r="W2485" i="4"/>
  <c r="V2485" i="4"/>
  <c r="T2485" i="4"/>
  <c r="S2485" i="4"/>
  <c r="AA2484" i="4"/>
  <c r="Z2484" i="4"/>
  <c r="Y2484" i="4"/>
  <c r="W2484" i="4"/>
  <c r="V2484" i="4"/>
  <c r="T2484" i="4"/>
  <c r="S2484" i="4"/>
  <c r="AA2483" i="4"/>
  <c r="Z2483" i="4"/>
  <c r="Y2483" i="4"/>
  <c r="W2483" i="4"/>
  <c r="V2483" i="4"/>
  <c r="T2483" i="4"/>
  <c r="S2483" i="4"/>
  <c r="AA2482" i="4"/>
  <c r="Z2482" i="4"/>
  <c r="Y2482" i="4"/>
  <c r="W2482" i="4"/>
  <c r="V2482" i="4"/>
  <c r="T2482" i="4"/>
  <c r="S2482" i="4"/>
  <c r="AA2481" i="4"/>
  <c r="Z2481" i="4"/>
  <c r="Y2481" i="4"/>
  <c r="W2481" i="4"/>
  <c r="V2481" i="4"/>
  <c r="T2481" i="4"/>
  <c r="S2481" i="4"/>
  <c r="AA2480" i="4"/>
  <c r="Z2480" i="4"/>
  <c r="Y2480" i="4"/>
  <c r="W2480" i="4"/>
  <c r="V2480" i="4"/>
  <c r="T2480" i="4"/>
  <c r="S2480" i="4"/>
  <c r="AA2479" i="4"/>
  <c r="Z2479" i="4"/>
  <c r="Y2479" i="4"/>
  <c r="W2479" i="4"/>
  <c r="V2479" i="4"/>
  <c r="T2479" i="4"/>
  <c r="S2479" i="4"/>
  <c r="AA2478" i="4"/>
  <c r="Z2478" i="4"/>
  <c r="Y2478" i="4"/>
  <c r="W2478" i="4"/>
  <c r="V2478" i="4"/>
  <c r="T2478" i="4"/>
  <c r="S2478" i="4"/>
  <c r="AA2477" i="4"/>
  <c r="Z2477" i="4"/>
  <c r="Y2477" i="4"/>
  <c r="W2477" i="4"/>
  <c r="V2477" i="4"/>
  <c r="T2477" i="4"/>
  <c r="S2477" i="4"/>
  <c r="AA2476" i="4"/>
  <c r="Z2476" i="4"/>
  <c r="Y2476" i="4"/>
  <c r="W2476" i="4"/>
  <c r="V2476" i="4"/>
  <c r="U2476" i="4"/>
  <c r="T2476" i="4"/>
  <c r="S2476" i="4"/>
  <c r="AA2475" i="4"/>
  <c r="Z2475" i="4"/>
  <c r="Y2475" i="4"/>
  <c r="W2475" i="4"/>
  <c r="V2475" i="4"/>
  <c r="T2475" i="4"/>
  <c r="S2475" i="4"/>
  <c r="AA2474" i="4"/>
  <c r="Z2474" i="4"/>
  <c r="Y2474" i="4"/>
  <c r="W2474" i="4"/>
  <c r="V2474" i="4"/>
  <c r="T2474" i="4"/>
  <c r="S2474" i="4"/>
  <c r="AA2473" i="4"/>
  <c r="Z2473" i="4"/>
  <c r="Y2473" i="4"/>
  <c r="W2473" i="4"/>
  <c r="V2473" i="4"/>
  <c r="T2473" i="4"/>
  <c r="S2473" i="4"/>
  <c r="AA2472" i="4"/>
  <c r="Z2472" i="4"/>
  <c r="Y2472" i="4"/>
  <c r="W2472" i="4"/>
  <c r="V2472" i="4"/>
  <c r="T2472" i="4"/>
  <c r="S2472" i="4"/>
  <c r="AA2471" i="4"/>
  <c r="Z2471" i="4"/>
  <c r="Y2471" i="4"/>
  <c r="W2471" i="4"/>
  <c r="V2471" i="4"/>
  <c r="T2471" i="4"/>
  <c r="S2471" i="4"/>
  <c r="AA2470" i="4"/>
  <c r="Z2470" i="4"/>
  <c r="Y2470" i="4"/>
  <c r="W2470" i="4"/>
  <c r="V2470" i="4"/>
  <c r="T2470" i="4"/>
  <c r="S2470" i="4"/>
  <c r="AA2469" i="4"/>
  <c r="Z2469" i="4"/>
  <c r="Y2469" i="4"/>
  <c r="W2469" i="4"/>
  <c r="V2469" i="4"/>
  <c r="T2469" i="4"/>
  <c r="S2469" i="4"/>
  <c r="AA2468" i="4"/>
  <c r="Z2468" i="4"/>
  <c r="Y2468" i="4"/>
  <c r="X2468" i="4"/>
  <c r="W2468" i="4"/>
  <c r="V2468" i="4"/>
  <c r="U2468" i="4"/>
  <c r="T2468" i="4"/>
  <c r="S2468" i="4"/>
  <c r="AA2467" i="4"/>
  <c r="Z2467" i="4"/>
  <c r="Y2467" i="4"/>
  <c r="W2467" i="4"/>
  <c r="V2467" i="4"/>
  <c r="T2467" i="4"/>
  <c r="S2467" i="4"/>
  <c r="AA2466" i="4"/>
  <c r="Z2466" i="4"/>
  <c r="Y2466" i="4"/>
  <c r="W2466" i="4"/>
  <c r="V2466" i="4"/>
  <c r="T2466" i="4"/>
  <c r="S2466" i="4"/>
  <c r="AA2465" i="4"/>
  <c r="Z2465" i="4"/>
  <c r="Y2465" i="4"/>
  <c r="W2465" i="4"/>
  <c r="V2465" i="4"/>
  <c r="T2465" i="4"/>
  <c r="S2465" i="4"/>
  <c r="AA2464" i="4"/>
  <c r="Z2464" i="4"/>
  <c r="Y2464" i="4"/>
  <c r="W2464" i="4"/>
  <c r="V2464" i="4"/>
  <c r="T2464" i="4"/>
  <c r="S2464" i="4"/>
  <c r="AA2463" i="4"/>
  <c r="Z2463" i="4"/>
  <c r="Y2463" i="4"/>
  <c r="W2463" i="4"/>
  <c r="V2463" i="4"/>
  <c r="T2463" i="4"/>
  <c r="S2463" i="4"/>
  <c r="AA2462" i="4"/>
  <c r="Z2462" i="4"/>
  <c r="Y2462" i="4"/>
  <c r="W2462" i="4"/>
  <c r="V2462" i="4"/>
  <c r="T2462" i="4"/>
  <c r="S2462" i="4"/>
  <c r="AA2461" i="4"/>
  <c r="Z2461" i="4"/>
  <c r="Y2461" i="4"/>
  <c r="W2461" i="4"/>
  <c r="V2461" i="4"/>
  <c r="T2461" i="4"/>
  <c r="S2461" i="4"/>
  <c r="AA2460" i="4"/>
  <c r="Z2460" i="4"/>
  <c r="Y2460" i="4"/>
  <c r="X2460" i="4"/>
  <c r="W2460" i="4"/>
  <c r="V2460" i="4"/>
  <c r="T2460" i="4"/>
  <c r="S2460" i="4"/>
  <c r="AA2459" i="4"/>
  <c r="Z2459" i="4"/>
  <c r="Y2459" i="4"/>
  <c r="W2459" i="4"/>
  <c r="V2459" i="4"/>
  <c r="T2459" i="4"/>
  <c r="S2459" i="4"/>
  <c r="AA2458" i="4"/>
  <c r="Z2458" i="4"/>
  <c r="Y2458" i="4"/>
  <c r="W2458" i="4"/>
  <c r="V2458" i="4"/>
  <c r="T2458" i="4"/>
  <c r="S2458" i="4"/>
  <c r="AA2457" i="4"/>
  <c r="Z2457" i="4"/>
  <c r="Y2457" i="4"/>
  <c r="W2457" i="4"/>
  <c r="V2457" i="4"/>
  <c r="T2457" i="4"/>
  <c r="S2457" i="4"/>
  <c r="AA2456" i="4"/>
  <c r="Z2456" i="4"/>
  <c r="Y2456" i="4"/>
  <c r="W2456" i="4"/>
  <c r="V2456" i="4"/>
  <c r="T2456" i="4"/>
  <c r="S2456" i="4"/>
  <c r="AA2455" i="4"/>
  <c r="Z2455" i="4"/>
  <c r="Y2455" i="4"/>
  <c r="W2455" i="4"/>
  <c r="V2455" i="4"/>
  <c r="T2455" i="4"/>
  <c r="S2455" i="4"/>
  <c r="AA2454" i="4"/>
  <c r="Z2454" i="4"/>
  <c r="Y2454" i="4"/>
  <c r="W2454" i="4"/>
  <c r="V2454" i="4"/>
  <c r="T2454" i="4"/>
  <c r="S2454" i="4"/>
  <c r="AA2453" i="4"/>
  <c r="Z2453" i="4"/>
  <c r="Y2453" i="4"/>
  <c r="W2453" i="4"/>
  <c r="V2453" i="4"/>
  <c r="T2453" i="4"/>
  <c r="S2453" i="4"/>
  <c r="AA2452" i="4"/>
  <c r="Z2452" i="4"/>
  <c r="Y2452" i="4"/>
  <c r="X2452" i="4"/>
  <c r="W2452" i="4"/>
  <c r="V2452" i="4"/>
  <c r="U2452" i="4"/>
  <c r="T2452" i="4"/>
  <c r="S2452" i="4"/>
  <c r="AA2451" i="4"/>
  <c r="Z2451" i="4"/>
  <c r="Y2451" i="4"/>
  <c r="W2451" i="4"/>
  <c r="V2451" i="4"/>
  <c r="T2451" i="4"/>
  <c r="S2451" i="4"/>
  <c r="AA2450" i="4"/>
  <c r="Z2450" i="4"/>
  <c r="Y2450" i="4"/>
  <c r="W2450" i="4"/>
  <c r="V2450" i="4"/>
  <c r="T2450" i="4"/>
  <c r="S2450" i="4"/>
  <c r="AA2449" i="4"/>
  <c r="Z2449" i="4"/>
  <c r="Y2449" i="4"/>
  <c r="W2449" i="4"/>
  <c r="V2449" i="4"/>
  <c r="T2449" i="4"/>
  <c r="S2449" i="4"/>
  <c r="AA2448" i="4"/>
  <c r="Z2448" i="4"/>
  <c r="Y2448" i="4"/>
  <c r="W2448" i="4"/>
  <c r="V2448" i="4"/>
  <c r="T2448" i="4"/>
  <c r="S2448" i="4"/>
  <c r="AA2447" i="4"/>
  <c r="Z2447" i="4"/>
  <c r="Y2447" i="4"/>
  <c r="W2447" i="4"/>
  <c r="V2447" i="4"/>
  <c r="T2447" i="4"/>
  <c r="S2447" i="4"/>
  <c r="AA2446" i="4"/>
  <c r="Z2446" i="4"/>
  <c r="Y2446" i="4"/>
  <c r="W2446" i="4"/>
  <c r="V2446" i="4"/>
  <c r="T2446" i="4"/>
  <c r="S2446" i="4"/>
  <c r="AA2445" i="4"/>
  <c r="Z2445" i="4"/>
  <c r="Y2445" i="4"/>
  <c r="W2445" i="4"/>
  <c r="V2445" i="4"/>
  <c r="T2445" i="4"/>
  <c r="S2445" i="4"/>
  <c r="AA2444" i="4"/>
  <c r="Z2444" i="4"/>
  <c r="Y2444" i="4"/>
  <c r="X2444" i="4"/>
  <c r="W2444" i="4"/>
  <c r="V2444" i="4"/>
  <c r="U2444" i="4"/>
  <c r="T2444" i="4"/>
  <c r="S2444" i="4"/>
  <c r="AA2443" i="4"/>
  <c r="Z2443" i="4"/>
  <c r="Y2443" i="4"/>
  <c r="W2443" i="4"/>
  <c r="V2443" i="4"/>
  <c r="T2443" i="4"/>
  <c r="S2443" i="4"/>
  <c r="AA2442" i="4"/>
  <c r="Z2442" i="4"/>
  <c r="Y2442" i="4"/>
  <c r="W2442" i="4"/>
  <c r="V2442" i="4"/>
  <c r="T2442" i="4"/>
  <c r="S2442" i="4"/>
  <c r="AA2441" i="4"/>
  <c r="Z2441" i="4"/>
  <c r="Y2441" i="4"/>
  <c r="W2441" i="4"/>
  <c r="V2441" i="4"/>
  <c r="T2441" i="4"/>
  <c r="S2441" i="4"/>
  <c r="AA2440" i="4"/>
  <c r="Z2440" i="4"/>
  <c r="Y2440" i="4"/>
  <c r="W2440" i="4"/>
  <c r="V2440" i="4"/>
  <c r="T2440" i="4"/>
  <c r="S2440" i="4"/>
  <c r="AA2439" i="4"/>
  <c r="Z2439" i="4"/>
  <c r="Y2439" i="4"/>
  <c r="W2439" i="4"/>
  <c r="V2439" i="4"/>
  <c r="T2439" i="4"/>
  <c r="S2439" i="4"/>
  <c r="AA2438" i="4"/>
  <c r="Z2438" i="4"/>
  <c r="Y2438" i="4"/>
  <c r="W2438" i="4"/>
  <c r="V2438" i="4"/>
  <c r="T2438" i="4"/>
  <c r="S2438" i="4"/>
  <c r="AA2437" i="4"/>
  <c r="Z2437" i="4"/>
  <c r="Y2437" i="4"/>
  <c r="W2437" i="4"/>
  <c r="V2437" i="4"/>
  <c r="T2437" i="4"/>
  <c r="S2437" i="4"/>
  <c r="AA2436" i="4"/>
  <c r="Z2436" i="4"/>
  <c r="Y2436" i="4"/>
  <c r="X2436" i="4"/>
  <c r="W2436" i="4"/>
  <c r="V2436" i="4"/>
  <c r="U2436" i="4"/>
  <c r="T2436" i="4"/>
  <c r="S2436" i="4"/>
  <c r="AA2435" i="4"/>
  <c r="Z2435" i="4"/>
  <c r="Y2435" i="4"/>
  <c r="W2435" i="4"/>
  <c r="V2435" i="4"/>
  <c r="T2435" i="4"/>
  <c r="S2435" i="4"/>
  <c r="AA2434" i="4"/>
  <c r="Z2434" i="4"/>
  <c r="Y2434" i="4"/>
  <c r="W2434" i="4"/>
  <c r="V2434" i="4"/>
  <c r="T2434" i="4"/>
  <c r="S2434" i="4"/>
  <c r="AA2433" i="4"/>
  <c r="Z2433" i="4"/>
  <c r="Y2433" i="4"/>
  <c r="W2433" i="4"/>
  <c r="V2433" i="4"/>
  <c r="T2433" i="4"/>
  <c r="S2433" i="4"/>
  <c r="AA2432" i="4"/>
  <c r="Z2432" i="4"/>
  <c r="Y2432" i="4"/>
  <c r="W2432" i="4"/>
  <c r="V2432" i="4"/>
  <c r="T2432" i="4"/>
  <c r="S2432" i="4"/>
  <c r="AA2431" i="4"/>
  <c r="Z2431" i="4"/>
  <c r="Y2431" i="4"/>
  <c r="W2431" i="4"/>
  <c r="V2431" i="4"/>
  <c r="T2431" i="4"/>
  <c r="S2431" i="4"/>
  <c r="AA2430" i="4"/>
  <c r="Z2430" i="4"/>
  <c r="Y2430" i="4"/>
  <c r="W2430" i="4"/>
  <c r="V2430" i="4"/>
  <c r="T2430" i="4"/>
  <c r="S2430" i="4"/>
  <c r="AA2429" i="4"/>
  <c r="Z2429" i="4"/>
  <c r="Y2429" i="4"/>
  <c r="W2429" i="4"/>
  <c r="V2429" i="4"/>
  <c r="T2429" i="4"/>
  <c r="S2429" i="4"/>
  <c r="AA2428" i="4"/>
  <c r="Z2428" i="4"/>
  <c r="Y2428" i="4"/>
  <c r="X2428" i="4"/>
  <c r="W2428" i="4"/>
  <c r="V2428" i="4"/>
  <c r="U2428" i="4"/>
  <c r="T2428" i="4"/>
  <c r="S2428" i="4"/>
  <c r="AA2427" i="4"/>
  <c r="Z2427" i="4"/>
  <c r="Y2427" i="4"/>
  <c r="W2427" i="4"/>
  <c r="V2427" i="4"/>
  <c r="T2427" i="4"/>
  <c r="S2427" i="4"/>
  <c r="AA2426" i="4"/>
  <c r="Z2426" i="4"/>
  <c r="Y2426" i="4"/>
  <c r="W2426" i="4"/>
  <c r="V2426" i="4"/>
  <c r="T2426" i="4"/>
  <c r="S2426" i="4"/>
  <c r="AA2425" i="4"/>
  <c r="Z2425" i="4"/>
  <c r="Y2425" i="4"/>
  <c r="W2425" i="4"/>
  <c r="V2425" i="4"/>
  <c r="T2425" i="4"/>
  <c r="S2425" i="4"/>
  <c r="AA2424" i="4"/>
  <c r="Z2424" i="4"/>
  <c r="Y2424" i="4"/>
  <c r="W2424" i="4"/>
  <c r="V2424" i="4"/>
  <c r="T2424" i="4"/>
  <c r="S2424" i="4"/>
  <c r="AA2423" i="4"/>
  <c r="Z2423" i="4"/>
  <c r="Y2423" i="4"/>
  <c r="W2423" i="4"/>
  <c r="V2423" i="4"/>
  <c r="T2423" i="4"/>
  <c r="S2423" i="4"/>
  <c r="AA2422" i="4"/>
  <c r="Z2422" i="4"/>
  <c r="Y2422" i="4"/>
  <c r="W2422" i="4"/>
  <c r="V2422" i="4"/>
  <c r="T2422" i="4"/>
  <c r="S2422" i="4"/>
  <c r="AA2421" i="4"/>
  <c r="Z2421" i="4"/>
  <c r="Y2421" i="4"/>
  <c r="W2421" i="4"/>
  <c r="V2421" i="4"/>
  <c r="T2421" i="4"/>
  <c r="S2421" i="4"/>
  <c r="AA2420" i="4"/>
  <c r="Z2420" i="4"/>
  <c r="Y2420" i="4"/>
  <c r="X2420" i="4"/>
  <c r="W2420" i="4"/>
  <c r="V2420" i="4"/>
  <c r="T2420" i="4"/>
  <c r="S2420" i="4"/>
  <c r="AA2419" i="4"/>
  <c r="Z2419" i="4"/>
  <c r="Y2419" i="4"/>
  <c r="W2419" i="4"/>
  <c r="V2419" i="4"/>
  <c r="T2419" i="4"/>
  <c r="S2419" i="4"/>
  <c r="AA2418" i="4"/>
  <c r="Z2418" i="4"/>
  <c r="Y2418" i="4"/>
  <c r="W2418" i="4"/>
  <c r="V2418" i="4"/>
  <c r="T2418" i="4"/>
  <c r="S2418" i="4"/>
  <c r="AA2417" i="4"/>
  <c r="Z2417" i="4"/>
  <c r="Y2417" i="4"/>
  <c r="W2417" i="4"/>
  <c r="V2417" i="4"/>
  <c r="T2417" i="4"/>
  <c r="S2417" i="4"/>
  <c r="AA2416" i="4"/>
  <c r="Z2416" i="4"/>
  <c r="Y2416" i="4"/>
  <c r="W2416" i="4"/>
  <c r="V2416" i="4"/>
  <c r="T2416" i="4"/>
  <c r="S2416" i="4"/>
  <c r="AA2415" i="4"/>
  <c r="Z2415" i="4"/>
  <c r="Y2415" i="4"/>
  <c r="W2415" i="4"/>
  <c r="V2415" i="4"/>
  <c r="T2415" i="4"/>
  <c r="S2415" i="4"/>
  <c r="AA2414" i="4"/>
  <c r="Z2414" i="4"/>
  <c r="Y2414" i="4"/>
  <c r="W2414" i="4"/>
  <c r="V2414" i="4"/>
  <c r="T2414" i="4"/>
  <c r="S2414" i="4"/>
  <c r="AA2413" i="4"/>
  <c r="Z2413" i="4"/>
  <c r="Y2413" i="4"/>
  <c r="W2413" i="4"/>
  <c r="V2413" i="4"/>
  <c r="T2413" i="4"/>
  <c r="S2413" i="4"/>
  <c r="AA2412" i="4"/>
  <c r="Z2412" i="4"/>
  <c r="Y2412" i="4"/>
  <c r="W2412" i="4"/>
  <c r="V2412" i="4"/>
  <c r="U2412" i="4"/>
  <c r="T2412" i="4"/>
  <c r="S2412" i="4"/>
  <c r="AA2411" i="4"/>
  <c r="Z2411" i="4"/>
  <c r="Y2411" i="4"/>
  <c r="W2411" i="4"/>
  <c r="V2411" i="4"/>
  <c r="T2411" i="4"/>
  <c r="S2411" i="4"/>
  <c r="AA2410" i="4"/>
  <c r="Z2410" i="4"/>
  <c r="Y2410" i="4"/>
  <c r="W2410" i="4"/>
  <c r="V2410" i="4"/>
  <c r="T2410" i="4"/>
  <c r="S2410" i="4"/>
  <c r="AA2409" i="4"/>
  <c r="Z2409" i="4"/>
  <c r="Y2409" i="4"/>
  <c r="W2409" i="4"/>
  <c r="V2409" i="4"/>
  <c r="T2409" i="4"/>
  <c r="S2409" i="4"/>
  <c r="AA2408" i="4"/>
  <c r="Z2408" i="4"/>
  <c r="Y2408" i="4"/>
  <c r="W2408" i="4"/>
  <c r="V2408" i="4"/>
  <c r="T2408" i="4"/>
  <c r="S2408" i="4"/>
  <c r="AA2407" i="4"/>
  <c r="Z2407" i="4"/>
  <c r="Y2407" i="4"/>
  <c r="W2407" i="4"/>
  <c r="V2407" i="4"/>
  <c r="T2407" i="4"/>
  <c r="S2407" i="4"/>
  <c r="AA2406" i="4"/>
  <c r="Z2406" i="4"/>
  <c r="Y2406" i="4"/>
  <c r="W2406" i="4"/>
  <c r="V2406" i="4"/>
  <c r="T2406" i="4"/>
  <c r="S2406" i="4"/>
  <c r="AA2405" i="4"/>
  <c r="Z2405" i="4"/>
  <c r="Y2405" i="4"/>
  <c r="W2405" i="4"/>
  <c r="V2405" i="4"/>
  <c r="T2405" i="4"/>
  <c r="S2405" i="4"/>
  <c r="AA2404" i="4"/>
  <c r="Z2404" i="4"/>
  <c r="Y2404" i="4"/>
  <c r="X2404" i="4"/>
  <c r="W2404" i="4"/>
  <c r="V2404" i="4"/>
  <c r="U2404" i="4"/>
  <c r="T2404" i="4"/>
  <c r="S2404" i="4"/>
  <c r="AA2403" i="4"/>
  <c r="Z2403" i="4"/>
  <c r="Y2403" i="4"/>
  <c r="W2403" i="4"/>
  <c r="V2403" i="4"/>
  <c r="T2403" i="4"/>
  <c r="S2403" i="4"/>
  <c r="AA2402" i="4"/>
  <c r="Z2402" i="4"/>
  <c r="Y2402" i="4"/>
  <c r="W2402" i="4"/>
  <c r="V2402" i="4"/>
  <c r="T2402" i="4"/>
  <c r="S2402" i="4"/>
  <c r="AA2401" i="4"/>
  <c r="Z2401" i="4"/>
  <c r="Y2401" i="4"/>
  <c r="W2401" i="4"/>
  <c r="V2401" i="4"/>
  <c r="T2401" i="4"/>
  <c r="S2401" i="4"/>
  <c r="AA2400" i="4"/>
  <c r="Z2400" i="4"/>
  <c r="Y2400" i="4"/>
  <c r="W2400" i="4"/>
  <c r="V2400" i="4"/>
  <c r="T2400" i="4"/>
  <c r="S2400" i="4"/>
  <c r="AA2399" i="4"/>
  <c r="Z2399" i="4"/>
  <c r="Y2399" i="4"/>
  <c r="W2399" i="4"/>
  <c r="V2399" i="4"/>
  <c r="T2399" i="4"/>
  <c r="S2399" i="4"/>
  <c r="AA2398" i="4"/>
  <c r="Z2398" i="4"/>
  <c r="Y2398" i="4"/>
  <c r="W2398" i="4"/>
  <c r="V2398" i="4"/>
  <c r="T2398" i="4"/>
  <c r="S2398" i="4"/>
  <c r="AA2397" i="4"/>
  <c r="Z2397" i="4"/>
  <c r="Y2397" i="4"/>
  <c r="W2397" i="4"/>
  <c r="V2397" i="4"/>
  <c r="T2397" i="4"/>
  <c r="S2397" i="4"/>
  <c r="AA2396" i="4"/>
  <c r="Z2396" i="4"/>
  <c r="Y2396" i="4"/>
  <c r="X2396" i="4"/>
  <c r="W2396" i="4"/>
  <c r="V2396" i="4"/>
  <c r="U2396" i="4"/>
  <c r="T2396" i="4"/>
  <c r="S2396" i="4"/>
  <c r="AA2395" i="4"/>
  <c r="Z2395" i="4"/>
  <c r="Y2395" i="4"/>
  <c r="W2395" i="4"/>
  <c r="V2395" i="4"/>
  <c r="T2395" i="4"/>
  <c r="S2395" i="4"/>
  <c r="AA2394" i="4"/>
  <c r="Z2394" i="4"/>
  <c r="Y2394" i="4"/>
  <c r="W2394" i="4"/>
  <c r="V2394" i="4"/>
  <c r="T2394" i="4"/>
  <c r="S2394" i="4"/>
  <c r="AA2393" i="4"/>
  <c r="Z2393" i="4"/>
  <c r="Y2393" i="4"/>
  <c r="W2393" i="4"/>
  <c r="V2393" i="4"/>
  <c r="T2393" i="4"/>
  <c r="S2393" i="4"/>
  <c r="AA2392" i="4"/>
  <c r="Z2392" i="4"/>
  <c r="Y2392" i="4"/>
  <c r="W2392" i="4"/>
  <c r="V2392" i="4"/>
  <c r="T2392" i="4"/>
  <c r="S2392" i="4"/>
  <c r="AA2391" i="4"/>
  <c r="Z2391" i="4"/>
  <c r="Y2391" i="4"/>
  <c r="W2391" i="4"/>
  <c r="V2391" i="4"/>
  <c r="T2391" i="4"/>
  <c r="S2391" i="4"/>
  <c r="AA2390" i="4"/>
  <c r="Z2390" i="4"/>
  <c r="Y2390" i="4"/>
  <c r="W2390" i="4"/>
  <c r="V2390" i="4"/>
  <c r="T2390" i="4"/>
  <c r="S2390" i="4"/>
  <c r="AA2389" i="4"/>
  <c r="Z2389" i="4"/>
  <c r="Y2389" i="4"/>
  <c r="W2389" i="4"/>
  <c r="V2389" i="4"/>
  <c r="T2389" i="4"/>
  <c r="S2389" i="4"/>
  <c r="AA2388" i="4"/>
  <c r="Z2388" i="4"/>
  <c r="Y2388" i="4"/>
  <c r="X2388" i="4"/>
  <c r="W2388" i="4"/>
  <c r="V2388" i="4"/>
  <c r="U2388" i="4"/>
  <c r="T2388" i="4"/>
  <c r="S2388" i="4"/>
  <c r="AA2387" i="4"/>
  <c r="Z2387" i="4"/>
  <c r="Y2387" i="4"/>
  <c r="W2387" i="4"/>
  <c r="V2387" i="4"/>
  <c r="T2387" i="4"/>
  <c r="S2387" i="4"/>
  <c r="AA2386" i="4"/>
  <c r="Z2386" i="4"/>
  <c r="Y2386" i="4"/>
  <c r="W2386" i="4"/>
  <c r="V2386" i="4"/>
  <c r="T2386" i="4"/>
  <c r="S2386" i="4"/>
  <c r="AA2385" i="4"/>
  <c r="Z2385" i="4"/>
  <c r="Y2385" i="4"/>
  <c r="W2385" i="4"/>
  <c r="V2385" i="4"/>
  <c r="T2385" i="4"/>
  <c r="S2385" i="4"/>
  <c r="AA2384" i="4"/>
  <c r="Z2384" i="4"/>
  <c r="Y2384" i="4"/>
  <c r="W2384" i="4"/>
  <c r="V2384" i="4"/>
  <c r="T2384" i="4"/>
  <c r="S2384" i="4"/>
  <c r="AA2383" i="4"/>
  <c r="Z2383" i="4"/>
  <c r="Y2383" i="4"/>
  <c r="W2383" i="4"/>
  <c r="V2383" i="4"/>
  <c r="T2383" i="4"/>
  <c r="S2383" i="4"/>
  <c r="AA2382" i="4"/>
  <c r="Z2382" i="4"/>
  <c r="Y2382" i="4"/>
  <c r="W2382" i="4"/>
  <c r="V2382" i="4"/>
  <c r="T2382" i="4"/>
  <c r="S2382" i="4"/>
  <c r="AA2381" i="4"/>
  <c r="Z2381" i="4"/>
  <c r="Y2381" i="4"/>
  <c r="W2381" i="4"/>
  <c r="V2381" i="4"/>
  <c r="T2381" i="4"/>
  <c r="S2381" i="4"/>
  <c r="AA2380" i="4"/>
  <c r="Z2380" i="4"/>
  <c r="Y2380" i="4"/>
  <c r="X2380" i="4"/>
  <c r="W2380" i="4"/>
  <c r="V2380" i="4"/>
  <c r="T2380" i="4"/>
  <c r="S2380" i="4"/>
  <c r="AA2379" i="4"/>
  <c r="Z2379" i="4"/>
  <c r="Y2379" i="4"/>
  <c r="W2379" i="4"/>
  <c r="V2379" i="4"/>
  <c r="T2379" i="4"/>
  <c r="S2379" i="4"/>
  <c r="AA2378" i="4"/>
  <c r="Z2378" i="4"/>
  <c r="Y2378" i="4"/>
  <c r="W2378" i="4"/>
  <c r="V2378" i="4"/>
  <c r="T2378" i="4"/>
  <c r="S2378" i="4"/>
  <c r="AA2377" i="4"/>
  <c r="Z2377" i="4"/>
  <c r="Y2377" i="4"/>
  <c r="W2377" i="4"/>
  <c r="V2377" i="4"/>
  <c r="T2377" i="4"/>
  <c r="S2377" i="4"/>
  <c r="AA2376" i="4"/>
  <c r="Z2376" i="4"/>
  <c r="Y2376" i="4"/>
  <c r="W2376" i="4"/>
  <c r="V2376" i="4"/>
  <c r="T2376" i="4"/>
  <c r="S2376" i="4"/>
  <c r="AA2375" i="4"/>
  <c r="Z2375" i="4"/>
  <c r="Y2375" i="4"/>
  <c r="W2375" i="4"/>
  <c r="V2375" i="4"/>
  <c r="T2375" i="4"/>
  <c r="S2375" i="4"/>
  <c r="AA2374" i="4"/>
  <c r="Z2374" i="4"/>
  <c r="Y2374" i="4"/>
  <c r="W2374" i="4"/>
  <c r="V2374" i="4"/>
  <c r="T2374" i="4"/>
  <c r="S2374" i="4"/>
  <c r="AA2373" i="4"/>
  <c r="Z2373" i="4"/>
  <c r="Y2373" i="4"/>
  <c r="W2373" i="4"/>
  <c r="V2373" i="4"/>
  <c r="T2373" i="4"/>
  <c r="S2373" i="4"/>
  <c r="AA2372" i="4"/>
  <c r="Z2372" i="4"/>
  <c r="Y2372" i="4"/>
  <c r="W2372" i="4"/>
  <c r="V2372" i="4"/>
  <c r="U2372" i="4"/>
  <c r="T2372" i="4"/>
  <c r="S2372" i="4"/>
  <c r="AA2371" i="4"/>
  <c r="Z2371" i="4"/>
  <c r="Y2371" i="4"/>
  <c r="W2371" i="4"/>
  <c r="V2371" i="4"/>
  <c r="T2371" i="4"/>
  <c r="S2371" i="4"/>
  <c r="AA2370" i="4"/>
  <c r="Z2370" i="4"/>
  <c r="Y2370" i="4"/>
  <c r="W2370" i="4"/>
  <c r="V2370" i="4"/>
  <c r="T2370" i="4"/>
  <c r="S2370" i="4"/>
  <c r="AA2369" i="4"/>
  <c r="Z2369" i="4"/>
  <c r="Y2369" i="4"/>
  <c r="W2369" i="4"/>
  <c r="V2369" i="4"/>
  <c r="T2369" i="4"/>
  <c r="S2369" i="4"/>
  <c r="AA2368" i="4"/>
  <c r="Z2368" i="4"/>
  <c r="Y2368" i="4"/>
  <c r="W2368" i="4"/>
  <c r="V2368" i="4"/>
  <c r="T2368" i="4"/>
  <c r="S2368" i="4"/>
  <c r="AA2367" i="4"/>
  <c r="Z2367" i="4"/>
  <c r="Y2367" i="4"/>
  <c r="W2367" i="4"/>
  <c r="V2367" i="4"/>
  <c r="T2367" i="4"/>
  <c r="S2367" i="4"/>
  <c r="AA2366" i="4"/>
  <c r="Z2366" i="4"/>
  <c r="Y2366" i="4"/>
  <c r="W2366" i="4"/>
  <c r="V2366" i="4"/>
  <c r="T2366" i="4"/>
  <c r="S2366" i="4"/>
  <c r="AA2365" i="4"/>
  <c r="Z2365" i="4"/>
  <c r="Y2365" i="4"/>
  <c r="W2365" i="4"/>
  <c r="V2365" i="4"/>
  <c r="T2365" i="4"/>
  <c r="S2365" i="4"/>
  <c r="AA2364" i="4"/>
  <c r="Z2364" i="4"/>
  <c r="Y2364" i="4"/>
  <c r="X2364" i="4"/>
  <c r="W2364" i="4"/>
  <c r="V2364" i="4"/>
  <c r="U2364" i="4"/>
  <c r="T2364" i="4"/>
  <c r="S2364" i="4"/>
  <c r="AA2363" i="4"/>
  <c r="Z2363" i="4"/>
  <c r="Y2363" i="4"/>
  <c r="W2363" i="4"/>
  <c r="V2363" i="4"/>
  <c r="T2363" i="4"/>
  <c r="S2363" i="4"/>
  <c r="AA2362" i="4"/>
  <c r="Z2362" i="4"/>
  <c r="Y2362" i="4"/>
  <c r="W2362" i="4"/>
  <c r="V2362" i="4"/>
  <c r="T2362" i="4"/>
  <c r="S2362" i="4"/>
  <c r="AA2361" i="4"/>
  <c r="Z2361" i="4"/>
  <c r="Y2361" i="4"/>
  <c r="W2361" i="4"/>
  <c r="V2361" i="4"/>
  <c r="T2361" i="4"/>
  <c r="S2361" i="4"/>
  <c r="AA2360" i="4"/>
  <c r="Z2360" i="4"/>
  <c r="Y2360" i="4"/>
  <c r="W2360" i="4"/>
  <c r="V2360" i="4"/>
  <c r="T2360" i="4"/>
  <c r="S2360" i="4"/>
  <c r="AA2359" i="4"/>
  <c r="Z2359" i="4"/>
  <c r="Y2359" i="4"/>
  <c r="W2359" i="4"/>
  <c r="V2359" i="4"/>
  <c r="T2359" i="4"/>
  <c r="S2359" i="4"/>
  <c r="AA2358" i="4"/>
  <c r="Z2358" i="4"/>
  <c r="Y2358" i="4"/>
  <c r="W2358" i="4"/>
  <c r="V2358" i="4"/>
  <c r="T2358" i="4"/>
  <c r="S2358" i="4"/>
  <c r="AA2357" i="4"/>
  <c r="Z2357" i="4"/>
  <c r="Y2357" i="4"/>
  <c r="W2357" i="4"/>
  <c r="V2357" i="4"/>
  <c r="T2357" i="4"/>
  <c r="S2357" i="4"/>
  <c r="AA2356" i="4"/>
  <c r="Z2356" i="4"/>
  <c r="Y2356" i="4"/>
  <c r="X2356" i="4"/>
  <c r="W2356" i="4"/>
  <c r="V2356" i="4"/>
  <c r="U2356" i="4"/>
  <c r="T2356" i="4"/>
  <c r="S2356" i="4"/>
  <c r="AA2355" i="4"/>
  <c r="Z2355" i="4"/>
  <c r="Y2355" i="4"/>
  <c r="W2355" i="4"/>
  <c r="V2355" i="4"/>
  <c r="T2355" i="4"/>
  <c r="S2355" i="4"/>
  <c r="AA2354" i="4"/>
  <c r="Z2354" i="4"/>
  <c r="Y2354" i="4"/>
  <c r="W2354" i="4"/>
  <c r="V2354" i="4"/>
  <c r="T2354" i="4"/>
  <c r="S2354" i="4"/>
  <c r="AA2353" i="4"/>
  <c r="Z2353" i="4"/>
  <c r="Y2353" i="4"/>
  <c r="W2353" i="4"/>
  <c r="V2353" i="4"/>
  <c r="T2353" i="4"/>
  <c r="S2353" i="4"/>
  <c r="AA2352" i="4"/>
  <c r="Z2352" i="4"/>
  <c r="Y2352" i="4"/>
  <c r="W2352" i="4"/>
  <c r="V2352" i="4"/>
  <c r="T2352" i="4"/>
  <c r="S2352" i="4"/>
  <c r="AA2351" i="4"/>
  <c r="Z2351" i="4"/>
  <c r="Y2351" i="4"/>
  <c r="W2351" i="4"/>
  <c r="V2351" i="4"/>
  <c r="T2351" i="4"/>
  <c r="S2351" i="4"/>
  <c r="AA2350" i="4"/>
  <c r="Z2350" i="4"/>
  <c r="Y2350" i="4"/>
  <c r="W2350" i="4"/>
  <c r="V2350" i="4"/>
  <c r="T2350" i="4"/>
  <c r="S2350" i="4"/>
  <c r="AA2349" i="4"/>
  <c r="Z2349" i="4"/>
  <c r="Y2349" i="4"/>
  <c r="W2349" i="4"/>
  <c r="V2349" i="4"/>
  <c r="T2349" i="4"/>
  <c r="S2349" i="4"/>
  <c r="AA2348" i="4"/>
  <c r="Z2348" i="4"/>
  <c r="Y2348" i="4"/>
  <c r="X2348" i="4"/>
  <c r="W2348" i="4"/>
  <c r="V2348" i="4"/>
  <c r="U2348" i="4"/>
  <c r="T2348" i="4"/>
  <c r="S2348" i="4"/>
  <c r="AA2347" i="4"/>
  <c r="Z2347" i="4"/>
  <c r="Y2347" i="4"/>
  <c r="W2347" i="4"/>
  <c r="V2347" i="4"/>
  <c r="T2347" i="4"/>
  <c r="S2347" i="4"/>
  <c r="AA2346" i="4"/>
  <c r="Z2346" i="4"/>
  <c r="Y2346" i="4"/>
  <c r="W2346" i="4"/>
  <c r="V2346" i="4"/>
  <c r="T2346" i="4"/>
  <c r="S2346" i="4"/>
  <c r="AA2345" i="4"/>
  <c r="Z2345" i="4"/>
  <c r="Y2345" i="4"/>
  <c r="W2345" i="4"/>
  <c r="V2345" i="4"/>
  <c r="T2345" i="4"/>
  <c r="S2345" i="4"/>
  <c r="AA2344" i="4"/>
  <c r="Z2344" i="4"/>
  <c r="Y2344" i="4"/>
  <c r="W2344" i="4"/>
  <c r="V2344" i="4"/>
  <c r="T2344" i="4"/>
  <c r="S2344" i="4"/>
  <c r="AA2343" i="4"/>
  <c r="Z2343" i="4"/>
  <c r="Y2343" i="4"/>
  <c r="W2343" i="4"/>
  <c r="V2343" i="4"/>
  <c r="T2343" i="4"/>
  <c r="S2343" i="4"/>
  <c r="AA2342" i="4"/>
  <c r="Z2342" i="4"/>
  <c r="Y2342" i="4"/>
  <c r="W2342" i="4"/>
  <c r="V2342" i="4"/>
  <c r="T2342" i="4"/>
  <c r="S2342" i="4"/>
  <c r="AA2341" i="4"/>
  <c r="Z2341" i="4"/>
  <c r="Y2341" i="4"/>
  <c r="W2341" i="4"/>
  <c r="V2341" i="4"/>
  <c r="T2341" i="4"/>
  <c r="S2341" i="4"/>
  <c r="AA2340" i="4"/>
  <c r="Z2340" i="4"/>
  <c r="Y2340" i="4"/>
  <c r="W2340" i="4"/>
  <c r="V2340" i="4"/>
  <c r="U2340" i="4"/>
  <c r="T2340" i="4"/>
  <c r="S2340" i="4"/>
  <c r="AA2339" i="4"/>
  <c r="Z2339" i="4"/>
  <c r="Y2339" i="4"/>
  <c r="W2339" i="4"/>
  <c r="V2339" i="4"/>
  <c r="T2339" i="4"/>
  <c r="S2339" i="4"/>
  <c r="AA2338" i="4"/>
  <c r="Z2338" i="4"/>
  <c r="Y2338" i="4"/>
  <c r="W2338" i="4"/>
  <c r="V2338" i="4"/>
  <c r="T2338" i="4"/>
  <c r="S2338" i="4"/>
  <c r="AA2337" i="4"/>
  <c r="Z2337" i="4"/>
  <c r="Y2337" i="4"/>
  <c r="W2337" i="4"/>
  <c r="V2337" i="4"/>
  <c r="T2337" i="4"/>
  <c r="S2337" i="4"/>
  <c r="AA2336" i="4"/>
  <c r="Z2336" i="4"/>
  <c r="Y2336" i="4"/>
  <c r="W2336" i="4"/>
  <c r="V2336" i="4"/>
  <c r="T2336" i="4"/>
  <c r="S2336" i="4"/>
  <c r="AA2335" i="4"/>
  <c r="Z2335" i="4"/>
  <c r="Y2335" i="4"/>
  <c r="W2335" i="4"/>
  <c r="V2335" i="4"/>
  <c r="T2335" i="4"/>
  <c r="S2335" i="4"/>
  <c r="AA2334" i="4"/>
  <c r="Z2334" i="4"/>
  <c r="Y2334" i="4"/>
  <c r="W2334" i="4"/>
  <c r="V2334" i="4"/>
  <c r="T2334" i="4"/>
  <c r="S2334" i="4"/>
  <c r="AA2333" i="4"/>
  <c r="Z2333" i="4"/>
  <c r="Y2333" i="4"/>
  <c r="W2333" i="4"/>
  <c r="V2333" i="4"/>
  <c r="T2333" i="4"/>
  <c r="S2333" i="4"/>
  <c r="AA2332" i="4"/>
  <c r="Z2332" i="4"/>
  <c r="Y2332" i="4"/>
  <c r="X2332" i="4"/>
  <c r="W2332" i="4"/>
  <c r="V2332" i="4"/>
  <c r="U2332" i="4"/>
  <c r="T2332" i="4"/>
  <c r="S2332" i="4"/>
  <c r="AA2331" i="4"/>
  <c r="Z2331" i="4"/>
  <c r="Y2331" i="4"/>
  <c r="W2331" i="4"/>
  <c r="V2331" i="4"/>
  <c r="T2331" i="4"/>
  <c r="S2331" i="4"/>
  <c r="AA2330" i="4"/>
  <c r="Z2330" i="4"/>
  <c r="Y2330" i="4"/>
  <c r="W2330" i="4"/>
  <c r="V2330" i="4"/>
  <c r="T2330" i="4"/>
  <c r="S2330" i="4"/>
  <c r="AA2329" i="4"/>
  <c r="Z2329" i="4"/>
  <c r="Y2329" i="4"/>
  <c r="W2329" i="4"/>
  <c r="V2329" i="4"/>
  <c r="T2329" i="4"/>
  <c r="S2329" i="4"/>
  <c r="AA2328" i="4"/>
  <c r="Z2328" i="4"/>
  <c r="Y2328" i="4"/>
  <c r="W2328" i="4"/>
  <c r="V2328" i="4"/>
  <c r="T2328" i="4"/>
  <c r="S2328" i="4"/>
  <c r="AA2327" i="4"/>
  <c r="Z2327" i="4"/>
  <c r="Y2327" i="4"/>
  <c r="W2327" i="4"/>
  <c r="V2327" i="4"/>
  <c r="T2327" i="4"/>
  <c r="S2327" i="4"/>
  <c r="AA2326" i="4"/>
  <c r="Z2326" i="4"/>
  <c r="Y2326" i="4"/>
  <c r="W2326" i="4"/>
  <c r="V2326" i="4"/>
  <c r="T2326" i="4"/>
  <c r="S2326" i="4"/>
  <c r="AA2325" i="4"/>
  <c r="Z2325" i="4"/>
  <c r="Y2325" i="4"/>
  <c r="W2325" i="4"/>
  <c r="V2325" i="4"/>
  <c r="T2325" i="4"/>
  <c r="S2325" i="4"/>
  <c r="AA2324" i="4"/>
  <c r="Z2324" i="4"/>
  <c r="Y2324" i="4"/>
  <c r="X2324" i="4"/>
  <c r="W2324" i="4"/>
  <c r="V2324" i="4"/>
  <c r="U2324" i="4"/>
  <c r="T2324" i="4"/>
  <c r="S2324" i="4"/>
  <c r="AA2323" i="4"/>
  <c r="Z2323" i="4"/>
  <c r="Y2323" i="4"/>
  <c r="W2323" i="4"/>
  <c r="V2323" i="4"/>
  <c r="T2323" i="4"/>
  <c r="S2323" i="4"/>
  <c r="AA2322" i="4"/>
  <c r="Z2322" i="4"/>
  <c r="Y2322" i="4"/>
  <c r="W2322" i="4"/>
  <c r="V2322" i="4"/>
  <c r="T2322" i="4"/>
  <c r="S2322" i="4"/>
  <c r="AA2321" i="4"/>
  <c r="Z2321" i="4"/>
  <c r="Y2321" i="4"/>
  <c r="W2321" i="4"/>
  <c r="V2321" i="4"/>
  <c r="T2321" i="4"/>
  <c r="S2321" i="4"/>
  <c r="AA2320" i="4"/>
  <c r="Z2320" i="4"/>
  <c r="Y2320" i="4"/>
  <c r="W2320" i="4"/>
  <c r="V2320" i="4"/>
  <c r="T2320" i="4"/>
  <c r="S2320" i="4"/>
  <c r="AA2319" i="4"/>
  <c r="Z2319" i="4"/>
  <c r="Y2319" i="4"/>
  <c r="W2319" i="4"/>
  <c r="V2319" i="4"/>
  <c r="T2319" i="4"/>
  <c r="S2319" i="4"/>
  <c r="AA2318" i="4"/>
  <c r="Z2318" i="4"/>
  <c r="Y2318" i="4"/>
  <c r="W2318" i="4"/>
  <c r="V2318" i="4"/>
  <c r="T2318" i="4"/>
  <c r="S2318" i="4"/>
  <c r="AA2317" i="4"/>
  <c r="Z2317" i="4"/>
  <c r="Y2317" i="4"/>
  <c r="W2317" i="4"/>
  <c r="V2317" i="4"/>
  <c r="T2317" i="4"/>
  <c r="S2317" i="4"/>
  <c r="AA2316" i="4"/>
  <c r="Z2316" i="4"/>
  <c r="Y2316" i="4"/>
  <c r="X2316" i="4"/>
  <c r="W2316" i="4"/>
  <c r="V2316" i="4"/>
  <c r="U2316" i="4"/>
  <c r="T2316" i="4"/>
  <c r="S2316" i="4"/>
  <c r="AA2315" i="4"/>
  <c r="Z2315" i="4"/>
  <c r="Y2315" i="4"/>
  <c r="W2315" i="4"/>
  <c r="V2315" i="4"/>
  <c r="T2315" i="4"/>
  <c r="S2315" i="4"/>
  <c r="AA2314" i="4"/>
  <c r="Z2314" i="4"/>
  <c r="Y2314" i="4"/>
  <c r="W2314" i="4"/>
  <c r="V2314" i="4"/>
  <c r="T2314" i="4"/>
  <c r="S2314" i="4"/>
  <c r="AA2313" i="4"/>
  <c r="Z2313" i="4"/>
  <c r="Y2313" i="4"/>
  <c r="W2313" i="4"/>
  <c r="V2313" i="4"/>
  <c r="T2313" i="4"/>
  <c r="S2313" i="4"/>
  <c r="AA2312" i="4"/>
  <c r="Z2312" i="4"/>
  <c r="Y2312" i="4"/>
  <c r="W2312" i="4"/>
  <c r="V2312" i="4"/>
  <c r="T2312" i="4"/>
  <c r="S2312" i="4"/>
  <c r="AA2311" i="4"/>
  <c r="Z2311" i="4"/>
  <c r="Y2311" i="4"/>
  <c r="W2311" i="4"/>
  <c r="V2311" i="4"/>
  <c r="T2311" i="4"/>
  <c r="S2311" i="4"/>
  <c r="AA2310" i="4"/>
  <c r="Z2310" i="4"/>
  <c r="Y2310" i="4"/>
  <c r="W2310" i="4"/>
  <c r="V2310" i="4"/>
  <c r="T2310" i="4"/>
  <c r="S2310" i="4"/>
  <c r="AA2309" i="4"/>
  <c r="Z2309" i="4"/>
  <c r="Y2309" i="4"/>
  <c r="W2309" i="4"/>
  <c r="V2309" i="4"/>
  <c r="T2309" i="4"/>
  <c r="S2309" i="4"/>
  <c r="AA2308" i="4"/>
  <c r="Z2308" i="4"/>
  <c r="Y2308" i="4"/>
  <c r="X2308" i="4"/>
  <c r="W2308" i="4"/>
  <c r="V2308" i="4"/>
  <c r="U2308" i="4"/>
  <c r="T2308" i="4"/>
  <c r="S2308" i="4"/>
  <c r="AA2307" i="4"/>
  <c r="Z2307" i="4"/>
  <c r="Y2307" i="4"/>
  <c r="W2307" i="4"/>
  <c r="V2307" i="4"/>
  <c r="T2307" i="4"/>
  <c r="S2307" i="4"/>
  <c r="AA2306" i="4"/>
  <c r="Z2306" i="4"/>
  <c r="Y2306" i="4"/>
  <c r="W2306" i="4"/>
  <c r="V2306" i="4"/>
  <c r="T2306" i="4"/>
  <c r="S2306" i="4"/>
  <c r="AA2305" i="4"/>
  <c r="Z2305" i="4"/>
  <c r="Y2305" i="4"/>
  <c r="W2305" i="4"/>
  <c r="V2305" i="4"/>
  <c r="T2305" i="4"/>
  <c r="S2305" i="4"/>
  <c r="AA2304" i="4"/>
  <c r="Z2304" i="4"/>
  <c r="Y2304" i="4"/>
  <c r="W2304" i="4"/>
  <c r="V2304" i="4"/>
  <c r="T2304" i="4"/>
  <c r="S2304" i="4"/>
  <c r="AA2303" i="4"/>
  <c r="Z2303" i="4"/>
  <c r="Y2303" i="4"/>
  <c r="W2303" i="4"/>
  <c r="V2303" i="4"/>
  <c r="T2303" i="4"/>
  <c r="S2303" i="4"/>
  <c r="AA2302" i="4"/>
  <c r="Z2302" i="4"/>
  <c r="Y2302" i="4"/>
  <c r="W2302" i="4"/>
  <c r="V2302" i="4"/>
  <c r="T2302" i="4"/>
  <c r="S2302" i="4"/>
  <c r="AA2301" i="4"/>
  <c r="Z2301" i="4"/>
  <c r="Y2301" i="4"/>
  <c r="W2301" i="4"/>
  <c r="V2301" i="4"/>
  <c r="T2301" i="4"/>
  <c r="S2301" i="4"/>
  <c r="AA2300" i="4"/>
  <c r="Z2300" i="4"/>
  <c r="Y2300" i="4"/>
  <c r="X2300" i="4"/>
  <c r="W2300" i="4"/>
  <c r="V2300" i="4"/>
  <c r="U2300" i="4"/>
  <c r="T2300" i="4"/>
  <c r="S2300" i="4"/>
  <c r="AA2299" i="4"/>
  <c r="Z2299" i="4"/>
  <c r="Y2299" i="4"/>
  <c r="W2299" i="4"/>
  <c r="V2299" i="4"/>
  <c r="T2299" i="4"/>
  <c r="S2299" i="4"/>
  <c r="AA2298" i="4"/>
  <c r="Z2298" i="4"/>
  <c r="Y2298" i="4"/>
  <c r="W2298" i="4"/>
  <c r="V2298" i="4"/>
  <c r="T2298" i="4"/>
  <c r="S2298" i="4"/>
  <c r="AA2297" i="4"/>
  <c r="Z2297" i="4"/>
  <c r="Y2297" i="4"/>
  <c r="W2297" i="4"/>
  <c r="V2297" i="4"/>
  <c r="T2297" i="4"/>
  <c r="S2297" i="4"/>
  <c r="AA2296" i="4"/>
  <c r="Z2296" i="4"/>
  <c r="Y2296" i="4"/>
  <c r="W2296" i="4"/>
  <c r="V2296" i="4"/>
  <c r="T2296" i="4"/>
  <c r="S2296" i="4"/>
  <c r="AA2295" i="4"/>
  <c r="Z2295" i="4"/>
  <c r="Y2295" i="4"/>
  <c r="W2295" i="4"/>
  <c r="V2295" i="4"/>
  <c r="T2295" i="4"/>
  <c r="S2295" i="4"/>
  <c r="AA2294" i="4"/>
  <c r="Z2294" i="4"/>
  <c r="Y2294" i="4"/>
  <c r="W2294" i="4"/>
  <c r="V2294" i="4"/>
  <c r="T2294" i="4"/>
  <c r="S2294" i="4"/>
  <c r="AA2293" i="4"/>
  <c r="Z2293" i="4"/>
  <c r="Y2293" i="4"/>
  <c r="W2293" i="4"/>
  <c r="V2293" i="4"/>
  <c r="T2293" i="4"/>
  <c r="S2293" i="4"/>
  <c r="AA2292" i="4"/>
  <c r="Z2292" i="4"/>
  <c r="Y2292" i="4"/>
  <c r="X2292" i="4"/>
  <c r="W2292" i="4"/>
  <c r="V2292" i="4"/>
  <c r="U2292" i="4"/>
  <c r="T2292" i="4"/>
  <c r="S2292" i="4"/>
  <c r="AA2291" i="4"/>
  <c r="Z2291" i="4"/>
  <c r="Y2291" i="4"/>
  <c r="W2291" i="4"/>
  <c r="V2291" i="4"/>
  <c r="T2291" i="4"/>
  <c r="S2291" i="4"/>
  <c r="AA2290" i="4"/>
  <c r="Z2290" i="4"/>
  <c r="Y2290" i="4"/>
  <c r="W2290" i="4"/>
  <c r="V2290" i="4"/>
  <c r="T2290" i="4"/>
  <c r="S2290" i="4"/>
  <c r="AA2289" i="4"/>
  <c r="Z2289" i="4"/>
  <c r="Y2289" i="4"/>
  <c r="W2289" i="4"/>
  <c r="V2289" i="4"/>
  <c r="T2289" i="4"/>
  <c r="S2289" i="4"/>
  <c r="AA2288" i="4"/>
  <c r="Z2288" i="4"/>
  <c r="Y2288" i="4"/>
  <c r="W2288" i="4"/>
  <c r="V2288" i="4"/>
  <c r="T2288" i="4"/>
  <c r="S2288" i="4"/>
  <c r="AA2287" i="4"/>
  <c r="Z2287" i="4"/>
  <c r="Y2287" i="4"/>
  <c r="W2287" i="4"/>
  <c r="V2287" i="4"/>
  <c r="T2287" i="4"/>
  <c r="S2287" i="4"/>
  <c r="AA2286" i="4"/>
  <c r="Z2286" i="4"/>
  <c r="Y2286" i="4"/>
  <c r="W2286" i="4"/>
  <c r="V2286" i="4"/>
  <c r="T2286" i="4"/>
  <c r="S2286" i="4"/>
  <c r="AA2285" i="4"/>
  <c r="Z2285" i="4"/>
  <c r="Y2285" i="4"/>
  <c r="W2285" i="4"/>
  <c r="V2285" i="4"/>
  <c r="T2285" i="4"/>
  <c r="S2285" i="4"/>
  <c r="AA2284" i="4"/>
  <c r="Z2284" i="4"/>
  <c r="Y2284" i="4"/>
  <c r="X2284" i="4"/>
  <c r="W2284" i="4"/>
  <c r="V2284" i="4"/>
  <c r="U2284" i="4"/>
  <c r="T2284" i="4"/>
  <c r="S2284" i="4"/>
  <c r="AA2283" i="4"/>
  <c r="Z2283" i="4"/>
  <c r="Y2283" i="4"/>
  <c r="W2283" i="4"/>
  <c r="V2283" i="4"/>
  <c r="T2283" i="4"/>
  <c r="S2283" i="4"/>
  <c r="AA2282" i="4"/>
  <c r="Z2282" i="4"/>
  <c r="Y2282" i="4"/>
  <c r="W2282" i="4"/>
  <c r="V2282" i="4"/>
  <c r="T2282" i="4"/>
  <c r="S2282" i="4"/>
  <c r="AA2281" i="4"/>
  <c r="Z2281" i="4"/>
  <c r="Y2281" i="4"/>
  <c r="W2281" i="4"/>
  <c r="V2281" i="4"/>
  <c r="T2281" i="4"/>
  <c r="S2281" i="4"/>
  <c r="AA2280" i="4"/>
  <c r="Z2280" i="4"/>
  <c r="Y2280" i="4"/>
  <c r="W2280" i="4"/>
  <c r="V2280" i="4"/>
  <c r="T2280" i="4"/>
  <c r="S2280" i="4"/>
  <c r="AA2279" i="4"/>
  <c r="Z2279" i="4"/>
  <c r="Y2279" i="4"/>
  <c r="W2279" i="4"/>
  <c r="V2279" i="4"/>
  <c r="T2279" i="4"/>
  <c r="S2279" i="4"/>
  <c r="AA2278" i="4"/>
  <c r="Z2278" i="4"/>
  <c r="Y2278" i="4"/>
  <c r="W2278" i="4"/>
  <c r="V2278" i="4"/>
  <c r="T2278" i="4"/>
  <c r="S2278" i="4"/>
  <c r="AA2277" i="4"/>
  <c r="Z2277" i="4"/>
  <c r="Y2277" i="4"/>
  <c r="W2277" i="4"/>
  <c r="V2277" i="4"/>
  <c r="T2277" i="4"/>
  <c r="S2277" i="4"/>
  <c r="AA2276" i="4"/>
  <c r="Z2276" i="4"/>
  <c r="Y2276" i="4"/>
  <c r="X2276" i="4"/>
  <c r="W2276" i="4"/>
  <c r="V2276" i="4"/>
  <c r="T2276" i="4"/>
  <c r="S2276" i="4"/>
  <c r="AA2275" i="4"/>
  <c r="Z2275" i="4"/>
  <c r="Y2275" i="4"/>
  <c r="W2275" i="4"/>
  <c r="V2275" i="4"/>
  <c r="T2275" i="4"/>
  <c r="S2275" i="4"/>
  <c r="AA2274" i="4"/>
  <c r="Z2274" i="4"/>
  <c r="Y2274" i="4"/>
  <c r="W2274" i="4"/>
  <c r="V2274" i="4"/>
  <c r="T2274" i="4"/>
  <c r="S2274" i="4"/>
  <c r="AA2273" i="4"/>
  <c r="Z2273" i="4"/>
  <c r="Y2273" i="4"/>
  <c r="W2273" i="4"/>
  <c r="V2273" i="4"/>
  <c r="T2273" i="4"/>
  <c r="S2273" i="4"/>
  <c r="AA2272" i="4"/>
  <c r="Z2272" i="4"/>
  <c r="Y2272" i="4"/>
  <c r="W2272" i="4"/>
  <c r="V2272" i="4"/>
  <c r="T2272" i="4"/>
  <c r="S2272" i="4"/>
  <c r="AA2271" i="4"/>
  <c r="Z2271" i="4"/>
  <c r="Y2271" i="4"/>
  <c r="W2271" i="4"/>
  <c r="V2271" i="4"/>
  <c r="T2271" i="4"/>
  <c r="S2271" i="4"/>
  <c r="AA2270" i="4"/>
  <c r="Z2270" i="4"/>
  <c r="Y2270" i="4"/>
  <c r="W2270" i="4"/>
  <c r="V2270" i="4"/>
  <c r="T2270" i="4"/>
  <c r="S2270" i="4"/>
  <c r="AA2269" i="4"/>
  <c r="Z2269" i="4"/>
  <c r="Y2269" i="4"/>
  <c r="W2269" i="4"/>
  <c r="V2269" i="4"/>
  <c r="T2269" i="4"/>
  <c r="S2269" i="4"/>
  <c r="AA2268" i="4"/>
  <c r="Z2268" i="4"/>
  <c r="Y2268" i="4"/>
  <c r="W2268" i="4"/>
  <c r="V2268" i="4"/>
  <c r="U2268" i="4"/>
  <c r="T2268" i="4"/>
  <c r="S2268" i="4"/>
  <c r="AA2267" i="4"/>
  <c r="Z2267" i="4"/>
  <c r="Y2267" i="4"/>
  <c r="W2267" i="4"/>
  <c r="V2267" i="4"/>
  <c r="T2267" i="4"/>
  <c r="S2267" i="4"/>
  <c r="AA2266" i="4"/>
  <c r="Z2266" i="4"/>
  <c r="Y2266" i="4"/>
  <c r="W2266" i="4"/>
  <c r="V2266" i="4"/>
  <c r="T2266" i="4"/>
  <c r="S2266" i="4"/>
  <c r="AA2265" i="4"/>
  <c r="Z2265" i="4"/>
  <c r="Y2265" i="4"/>
  <c r="W2265" i="4"/>
  <c r="V2265" i="4"/>
  <c r="T2265" i="4"/>
  <c r="S2265" i="4"/>
  <c r="AA2264" i="4"/>
  <c r="Z2264" i="4"/>
  <c r="Y2264" i="4"/>
  <c r="W2264" i="4"/>
  <c r="V2264" i="4"/>
  <c r="T2264" i="4"/>
  <c r="S2264" i="4"/>
  <c r="AA2263" i="4"/>
  <c r="Z2263" i="4"/>
  <c r="Y2263" i="4"/>
  <c r="W2263" i="4"/>
  <c r="V2263" i="4"/>
  <c r="T2263" i="4"/>
  <c r="S2263" i="4"/>
  <c r="AA2262" i="4"/>
  <c r="Z2262" i="4"/>
  <c r="Y2262" i="4"/>
  <c r="W2262" i="4"/>
  <c r="V2262" i="4"/>
  <c r="T2262" i="4"/>
  <c r="S2262" i="4"/>
  <c r="AA2261" i="4"/>
  <c r="Z2261" i="4"/>
  <c r="Y2261" i="4"/>
  <c r="W2261" i="4"/>
  <c r="V2261" i="4"/>
  <c r="T2261" i="4"/>
  <c r="S2261" i="4"/>
  <c r="AA2260" i="4"/>
  <c r="Z2260" i="4"/>
  <c r="Y2260" i="4"/>
  <c r="X2260" i="4"/>
  <c r="W2260" i="4"/>
  <c r="V2260" i="4"/>
  <c r="U2260" i="4"/>
  <c r="T2260" i="4"/>
  <c r="S2260" i="4"/>
  <c r="AA2259" i="4"/>
  <c r="Z2259" i="4"/>
  <c r="Y2259" i="4"/>
  <c r="W2259" i="4"/>
  <c r="V2259" i="4"/>
  <c r="T2259" i="4"/>
  <c r="S2259" i="4"/>
  <c r="AA2258" i="4"/>
  <c r="Z2258" i="4"/>
  <c r="Y2258" i="4"/>
  <c r="W2258" i="4"/>
  <c r="V2258" i="4"/>
  <c r="T2258" i="4"/>
  <c r="S2258" i="4"/>
  <c r="AA2257" i="4"/>
  <c r="Z2257" i="4"/>
  <c r="Y2257" i="4"/>
  <c r="W2257" i="4"/>
  <c r="V2257" i="4"/>
  <c r="T2257" i="4"/>
  <c r="S2257" i="4"/>
  <c r="AA2256" i="4"/>
  <c r="Z2256" i="4"/>
  <c r="Y2256" i="4"/>
  <c r="W2256" i="4"/>
  <c r="V2256" i="4"/>
  <c r="T2256" i="4"/>
  <c r="S2256" i="4"/>
  <c r="AA2255" i="4"/>
  <c r="Z2255" i="4"/>
  <c r="Y2255" i="4"/>
  <c r="W2255" i="4"/>
  <c r="V2255" i="4"/>
  <c r="T2255" i="4"/>
  <c r="S2255" i="4"/>
  <c r="AA2254" i="4"/>
  <c r="Z2254" i="4"/>
  <c r="Y2254" i="4"/>
  <c r="W2254" i="4"/>
  <c r="V2254" i="4"/>
  <c r="T2254" i="4"/>
  <c r="S2254" i="4"/>
  <c r="AA2253" i="4"/>
  <c r="Z2253" i="4"/>
  <c r="Y2253" i="4"/>
  <c r="W2253" i="4"/>
  <c r="V2253" i="4"/>
  <c r="T2253" i="4"/>
  <c r="S2253" i="4"/>
  <c r="AA2252" i="4"/>
  <c r="Z2252" i="4"/>
  <c r="Y2252" i="4"/>
  <c r="X2252" i="4"/>
  <c r="W2252" i="4"/>
  <c r="V2252" i="4"/>
  <c r="T2252" i="4"/>
  <c r="S2252" i="4"/>
  <c r="AA2251" i="4"/>
  <c r="Z2251" i="4"/>
  <c r="Y2251" i="4"/>
  <c r="W2251" i="4"/>
  <c r="V2251" i="4"/>
  <c r="T2251" i="4"/>
  <c r="S2251" i="4"/>
  <c r="AA2250" i="4"/>
  <c r="Z2250" i="4"/>
  <c r="Y2250" i="4"/>
  <c r="W2250" i="4"/>
  <c r="V2250" i="4"/>
  <c r="T2250" i="4"/>
  <c r="S2250" i="4"/>
  <c r="AA2249" i="4"/>
  <c r="Z2249" i="4"/>
  <c r="Y2249" i="4"/>
  <c r="W2249" i="4"/>
  <c r="V2249" i="4"/>
  <c r="T2249" i="4"/>
  <c r="S2249" i="4"/>
  <c r="AA2248" i="4"/>
  <c r="Z2248" i="4"/>
  <c r="Y2248" i="4"/>
  <c r="W2248" i="4"/>
  <c r="V2248" i="4"/>
  <c r="T2248" i="4"/>
  <c r="S2248" i="4"/>
  <c r="AA2247" i="4"/>
  <c r="Z2247" i="4"/>
  <c r="Y2247" i="4"/>
  <c r="W2247" i="4"/>
  <c r="V2247" i="4"/>
  <c r="T2247" i="4"/>
  <c r="S2247" i="4"/>
  <c r="AA2246" i="4"/>
  <c r="Z2246" i="4"/>
  <c r="Y2246" i="4"/>
  <c r="W2246" i="4"/>
  <c r="V2246" i="4"/>
  <c r="T2246" i="4"/>
  <c r="S2246" i="4"/>
  <c r="AA2245" i="4"/>
  <c r="Z2245" i="4"/>
  <c r="Y2245" i="4"/>
  <c r="W2245" i="4"/>
  <c r="V2245" i="4"/>
  <c r="T2245" i="4"/>
  <c r="S2245" i="4"/>
  <c r="AA2244" i="4"/>
  <c r="Z2244" i="4"/>
  <c r="Y2244" i="4"/>
  <c r="W2244" i="4"/>
  <c r="V2244" i="4"/>
  <c r="U2244" i="4"/>
  <c r="T2244" i="4"/>
  <c r="S2244" i="4"/>
  <c r="AA2243" i="4"/>
  <c r="Z2243" i="4"/>
  <c r="Y2243" i="4"/>
  <c r="W2243" i="4"/>
  <c r="V2243" i="4"/>
  <c r="T2243" i="4"/>
  <c r="S2243" i="4"/>
  <c r="AA2242" i="4"/>
  <c r="Z2242" i="4"/>
  <c r="Y2242" i="4"/>
  <c r="W2242" i="4"/>
  <c r="V2242" i="4"/>
  <c r="T2242" i="4"/>
  <c r="S2242" i="4"/>
  <c r="AA2241" i="4"/>
  <c r="Z2241" i="4"/>
  <c r="Y2241" i="4"/>
  <c r="W2241" i="4"/>
  <c r="V2241" i="4"/>
  <c r="T2241" i="4"/>
  <c r="AA2240" i="4"/>
  <c r="Z2240" i="4"/>
  <c r="Y2240" i="4"/>
  <c r="W2240" i="4"/>
  <c r="V2240" i="4"/>
  <c r="T2240" i="4"/>
  <c r="AA2239" i="4"/>
  <c r="Z2239" i="4"/>
  <c r="Y2239" i="4"/>
  <c r="W2239" i="4"/>
  <c r="V2239" i="4"/>
  <c r="T2239" i="4"/>
  <c r="AA2238" i="4"/>
  <c r="Z2238" i="4"/>
  <c r="Y2238" i="4"/>
  <c r="W2238" i="4"/>
  <c r="V2238" i="4"/>
  <c r="T2238" i="4"/>
  <c r="AA2237" i="4"/>
  <c r="Z2237" i="4"/>
  <c r="Y2237" i="4"/>
  <c r="W2237" i="4"/>
  <c r="V2237" i="4"/>
  <c r="T2237" i="4"/>
  <c r="AA2236" i="4"/>
  <c r="Z2236" i="4"/>
  <c r="Y2236" i="4"/>
  <c r="W2236" i="4"/>
  <c r="V2236" i="4"/>
  <c r="U2236" i="4"/>
  <c r="T2236" i="4"/>
  <c r="AA2235" i="4"/>
  <c r="Z2235" i="4"/>
  <c r="Y2235" i="4"/>
  <c r="W2235" i="4"/>
  <c r="V2235" i="4"/>
  <c r="T2235" i="4"/>
  <c r="AA2234" i="4"/>
  <c r="Z2234" i="4"/>
  <c r="Y2234" i="4"/>
  <c r="W2234" i="4"/>
  <c r="V2234" i="4"/>
  <c r="T2234" i="4"/>
  <c r="AA2233" i="4"/>
  <c r="Z2233" i="4"/>
  <c r="Y2233" i="4"/>
  <c r="W2233" i="4"/>
  <c r="V2233" i="4"/>
  <c r="T2233" i="4"/>
  <c r="AA2232" i="4"/>
  <c r="Z2232" i="4"/>
  <c r="Y2232" i="4"/>
  <c r="W2232" i="4"/>
  <c r="V2232" i="4"/>
  <c r="T2232" i="4"/>
  <c r="AA2231" i="4"/>
  <c r="Z2231" i="4"/>
  <c r="Y2231" i="4"/>
  <c r="W2231" i="4"/>
  <c r="V2231" i="4"/>
  <c r="T2231" i="4"/>
  <c r="AA2230" i="4"/>
  <c r="Z2230" i="4"/>
  <c r="Y2230" i="4"/>
  <c r="W2230" i="4"/>
  <c r="V2230" i="4"/>
  <c r="T2230" i="4"/>
  <c r="AA2229" i="4"/>
  <c r="Z2229" i="4"/>
  <c r="Y2229" i="4"/>
  <c r="W2229" i="4"/>
  <c r="V2229" i="4"/>
  <c r="T2229" i="4"/>
  <c r="AA2228" i="4"/>
  <c r="Z2228" i="4"/>
  <c r="Y2228" i="4"/>
  <c r="X2228" i="4"/>
  <c r="W2228" i="4"/>
  <c r="V2228" i="4"/>
  <c r="U2228" i="4"/>
  <c r="T2228" i="4"/>
  <c r="AA2227" i="4"/>
  <c r="Z2227" i="4"/>
  <c r="Y2227" i="4"/>
  <c r="W2227" i="4"/>
  <c r="V2227" i="4"/>
  <c r="T2227" i="4"/>
  <c r="AA2226" i="4"/>
  <c r="Z2226" i="4"/>
  <c r="Y2226" i="4"/>
  <c r="W2226" i="4"/>
  <c r="V2226" i="4"/>
  <c r="T2226" i="4"/>
  <c r="AA2225" i="4"/>
  <c r="Z2225" i="4"/>
  <c r="Y2225" i="4"/>
  <c r="W2225" i="4"/>
  <c r="V2225" i="4"/>
  <c r="T2225" i="4"/>
  <c r="AA2224" i="4"/>
  <c r="Z2224" i="4"/>
  <c r="Y2224" i="4"/>
  <c r="W2224" i="4"/>
  <c r="V2224" i="4"/>
  <c r="T2224" i="4"/>
  <c r="AA2223" i="4"/>
  <c r="Z2223" i="4"/>
  <c r="Y2223" i="4"/>
  <c r="W2223" i="4"/>
  <c r="V2223" i="4"/>
  <c r="T2223" i="4"/>
  <c r="AA2222" i="4"/>
  <c r="Z2222" i="4"/>
  <c r="Y2222" i="4"/>
  <c r="W2222" i="4"/>
  <c r="V2222" i="4"/>
  <c r="T2222" i="4"/>
  <c r="AA2221" i="4"/>
  <c r="Z2221" i="4"/>
  <c r="Y2221" i="4"/>
  <c r="W2221" i="4"/>
  <c r="V2221" i="4"/>
  <c r="T2221" i="4"/>
  <c r="AA2220" i="4"/>
  <c r="Z2220" i="4"/>
  <c r="Y2220" i="4"/>
  <c r="W2220" i="4"/>
  <c r="V2220" i="4"/>
  <c r="U2220" i="4"/>
  <c r="T2220" i="4"/>
  <c r="AA2219" i="4"/>
  <c r="Z2219" i="4"/>
  <c r="Y2219" i="4"/>
  <c r="W2219" i="4"/>
  <c r="V2219" i="4"/>
  <c r="T2219" i="4"/>
  <c r="AA2218" i="4"/>
  <c r="Z2218" i="4"/>
  <c r="Y2218" i="4"/>
  <c r="W2218" i="4"/>
  <c r="V2218" i="4"/>
  <c r="T2218" i="4"/>
  <c r="AA2217" i="4"/>
  <c r="Z2217" i="4"/>
  <c r="Y2217" i="4"/>
  <c r="W2217" i="4"/>
  <c r="V2217" i="4"/>
  <c r="T2217" i="4"/>
  <c r="AA2216" i="4"/>
  <c r="Z2216" i="4"/>
  <c r="Y2216" i="4"/>
  <c r="W2216" i="4"/>
  <c r="V2216" i="4"/>
  <c r="T2216" i="4"/>
  <c r="AA2215" i="4"/>
  <c r="Z2215" i="4"/>
  <c r="Y2215" i="4"/>
  <c r="W2215" i="4"/>
  <c r="V2215" i="4"/>
  <c r="T2215" i="4"/>
  <c r="AA2214" i="4"/>
  <c r="Z2214" i="4"/>
  <c r="Y2214" i="4"/>
  <c r="W2214" i="4"/>
  <c r="V2214" i="4"/>
  <c r="T2214" i="4"/>
  <c r="AA2213" i="4"/>
  <c r="Z2213" i="4"/>
  <c r="Y2213" i="4"/>
  <c r="W2213" i="4"/>
  <c r="V2213" i="4"/>
  <c r="T2213" i="4"/>
  <c r="AA2212" i="4"/>
  <c r="Z2212" i="4"/>
  <c r="Y2212" i="4"/>
  <c r="X2212" i="4"/>
  <c r="W2212" i="4"/>
  <c r="V2212" i="4"/>
  <c r="U2212" i="4"/>
  <c r="T2212" i="4"/>
  <c r="AA2211" i="4"/>
  <c r="Z2211" i="4"/>
  <c r="Y2211" i="4"/>
  <c r="W2211" i="4"/>
  <c r="V2211" i="4"/>
  <c r="T2211" i="4"/>
  <c r="AA2210" i="4"/>
  <c r="Z2210" i="4"/>
  <c r="Y2210" i="4"/>
  <c r="W2210" i="4"/>
  <c r="V2210" i="4"/>
  <c r="T2210" i="4"/>
  <c r="AA2209" i="4"/>
  <c r="Z2209" i="4"/>
  <c r="Y2209" i="4"/>
  <c r="W2209" i="4"/>
  <c r="V2209" i="4"/>
  <c r="T2209" i="4"/>
  <c r="AA2208" i="4"/>
  <c r="Z2208" i="4"/>
  <c r="Y2208" i="4"/>
  <c r="W2208" i="4"/>
  <c r="V2208" i="4"/>
  <c r="T2208" i="4"/>
  <c r="AA2207" i="4"/>
  <c r="Z2207" i="4"/>
  <c r="Y2207" i="4"/>
  <c r="W2207" i="4"/>
  <c r="V2207" i="4"/>
  <c r="T2207" i="4"/>
  <c r="AA2206" i="4"/>
  <c r="Z2206" i="4"/>
  <c r="Y2206" i="4"/>
  <c r="W2206" i="4"/>
  <c r="V2206" i="4"/>
  <c r="T2206" i="4"/>
  <c r="AA2205" i="4"/>
  <c r="Z2205" i="4"/>
  <c r="Y2205" i="4"/>
  <c r="W2205" i="4"/>
  <c r="V2205" i="4"/>
  <c r="T2205" i="4"/>
  <c r="AA2204" i="4"/>
  <c r="Z2204" i="4"/>
  <c r="Y2204" i="4"/>
  <c r="W2204" i="4"/>
  <c r="V2204" i="4"/>
  <c r="U2204" i="4"/>
  <c r="T2204" i="4"/>
  <c r="AA2203" i="4"/>
  <c r="Z2203" i="4"/>
  <c r="Y2203" i="4"/>
  <c r="W2203" i="4"/>
  <c r="V2203" i="4"/>
  <c r="T2203" i="4"/>
  <c r="AA2202" i="4"/>
  <c r="Z2202" i="4"/>
  <c r="Y2202" i="4"/>
  <c r="W2202" i="4"/>
  <c r="V2202" i="4"/>
  <c r="T2202" i="4"/>
  <c r="AA2201" i="4"/>
  <c r="Z2201" i="4"/>
  <c r="Y2201" i="4"/>
  <c r="W2201" i="4"/>
  <c r="V2201" i="4"/>
  <c r="T2201" i="4"/>
  <c r="AA2200" i="4"/>
  <c r="Z2200" i="4"/>
  <c r="Y2200" i="4"/>
  <c r="W2200" i="4"/>
  <c r="V2200" i="4"/>
  <c r="T2200" i="4"/>
  <c r="AA2199" i="4"/>
  <c r="Z2199" i="4"/>
  <c r="Y2199" i="4"/>
  <c r="W2199" i="4"/>
  <c r="V2199" i="4"/>
  <c r="T2199" i="4"/>
  <c r="AA2198" i="4"/>
  <c r="Z2198" i="4"/>
  <c r="Y2198" i="4"/>
  <c r="W2198" i="4"/>
  <c r="V2198" i="4"/>
  <c r="T2198" i="4"/>
  <c r="AA2197" i="4"/>
  <c r="Z2197" i="4"/>
  <c r="Y2197" i="4"/>
  <c r="W2197" i="4"/>
  <c r="V2197" i="4"/>
  <c r="T2197" i="4"/>
  <c r="AA2196" i="4"/>
  <c r="Z2196" i="4"/>
  <c r="Y2196" i="4"/>
  <c r="X2196" i="4"/>
  <c r="W2196" i="4"/>
  <c r="V2196" i="4"/>
  <c r="U2196" i="4"/>
  <c r="T2196" i="4"/>
  <c r="AA2195" i="4"/>
  <c r="Z2195" i="4"/>
  <c r="Y2195" i="4"/>
  <c r="W2195" i="4"/>
  <c r="V2195" i="4"/>
  <c r="T2195" i="4"/>
  <c r="AA2194" i="4"/>
  <c r="Z2194" i="4"/>
  <c r="Y2194" i="4"/>
  <c r="W2194" i="4"/>
  <c r="V2194" i="4"/>
  <c r="T2194" i="4"/>
  <c r="AA2193" i="4"/>
  <c r="Z2193" i="4"/>
  <c r="Y2193" i="4"/>
  <c r="W2193" i="4"/>
  <c r="V2193" i="4"/>
  <c r="T2193" i="4"/>
  <c r="AA2192" i="4"/>
  <c r="Z2192" i="4"/>
  <c r="Y2192" i="4"/>
  <c r="W2192" i="4"/>
  <c r="V2192" i="4"/>
  <c r="T2192" i="4"/>
  <c r="AA2191" i="4"/>
  <c r="Z2191" i="4"/>
  <c r="Y2191" i="4"/>
  <c r="W2191" i="4"/>
  <c r="V2191" i="4"/>
  <c r="T2191" i="4"/>
  <c r="AA2190" i="4"/>
  <c r="Z2190" i="4"/>
  <c r="Y2190" i="4"/>
  <c r="W2190" i="4"/>
  <c r="V2190" i="4"/>
  <c r="T2190" i="4"/>
  <c r="AA2189" i="4"/>
  <c r="Z2189" i="4"/>
  <c r="Y2189" i="4"/>
  <c r="W2189" i="4"/>
  <c r="V2189" i="4"/>
  <c r="T2189" i="4"/>
  <c r="AA2188" i="4"/>
  <c r="Z2188" i="4"/>
  <c r="Y2188" i="4"/>
  <c r="W2188" i="4"/>
  <c r="V2188" i="4"/>
  <c r="U2188" i="4"/>
  <c r="T2188" i="4"/>
  <c r="AA2187" i="4"/>
  <c r="Z2187" i="4"/>
  <c r="Y2187" i="4"/>
  <c r="W2187" i="4"/>
  <c r="V2187" i="4"/>
  <c r="T2187" i="4"/>
  <c r="AA2186" i="4"/>
  <c r="Z2186" i="4"/>
  <c r="Y2186" i="4"/>
  <c r="W2186" i="4"/>
  <c r="V2186" i="4"/>
  <c r="T2186" i="4"/>
  <c r="AA2185" i="4"/>
  <c r="Z2185" i="4"/>
  <c r="Y2185" i="4"/>
  <c r="W2185" i="4"/>
  <c r="V2185" i="4"/>
  <c r="T2185" i="4"/>
  <c r="AA2184" i="4"/>
  <c r="Z2184" i="4"/>
  <c r="Y2184" i="4"/>
  <c r="W2184" i="4"/>
  <c r="V2184" i="4"/>
  <c r="T2184" i="4"/>
  <c r="AA2183" i="4"/>
  <c r="Z2183" i="4"/>
  <c r="Y2183" i="4"/>
  <c r="W2183" i="4"/>
  <c r="V2183" i="4"/>
  <c r="T2183" i="4"/>
  <c r="AA2182" i="4"/>
  <c r="Z2182" i="4"/>
  <c r="Y2182" i="4"/>
  <c r="W2182" i="4"/>
  <c r="V2182" i="4"/>
  <c r="T2182" i="4"/>
  <c r="AA2181" i="4"/>
  <c r="Z2181" i="4"/>
  <c r="Y2181" i="4"/>
  <c r="W2181" i="4"/>
  <c r="V2181" i="4"/>
  <c r="T2181" i="4"/>
  <c r="AA2180" i="4"/>
  <c r="Z2180" i="4"/>
  <c r="Y2180" i="4"/>
  <c r="X2180" i="4"/>
  <c r="W2180" i="4"/>
  <c r="V2180" i="4"/>
  <c r="U2180" i="4"/>
  <c r="T2180" i="4"/>
  <c r="AA2179" i="4"/>
  <c r="Z2179" i="4"/>
  <c r="Y2179" i="4"/>
  <c r="W2179" i="4"/>
  <c r="V2179" i="4"/>
  <c r="T2179" i="4"/>
  <c r="AA2178" i="4"/>
  <c r="Z2178" i="4"/>
  <c r="Y2178" i="4"/>
  <c r="W2178" i="4"/>
  <c r="V2178" i="4"/>
  <c r="T2178" i="4"/>
  <c r="AA2177" i="4"/>
  <c r="Z2177" i="4"/>
  <c r="Y2177" i="4"/>
  <c r="W2177" i="4"/>
  <c r="V2177" i="4"/>
  <c r="T2177" i="4"/>
  <c r="AA2176" i="4"/>
  <c r="Z2176" i="4"/>
  <c r="Y2176" i="4"/>
  <c r="W2176" i="4"/>
  <c r="V2176" i="4"/>
  <c r="T2176" i="4"/>
  <c r="AA2175" i="4"/>
  <c r="Z2175" i="4"/>
  <c r="Y2175" i="4"/>
  <c r="W2175" i="4"/>
  <c r="V2175" i="4"/>
  <c r="T2175" i="4"/>
  <c r="AA2174" i="4"/>
  <c r="Z2174" i="4"/>
  <c r="Y2174" i="4"/>
  <c r="W2174" i="4"/>
  <c r="V2174" i="4"/>
  <c r="T2174" i="4"/>
  <c r="AA2173" i="4"/>
  <c r="Z2173" i="4"/>
  <c r="Y2173" i="4"/>
  <c r="W2173" i="4"/>
  <c r="V2173" i="4"/>
  <c r="T2173" i="4"/>
  <c r="AA2172" i="4"/>
  <c r="Z2172" i="4"/>
  <c r="Y2172" i="4"/>
  <c r="W2172" i="4"/>
  <c r="V2172" i="4"/>
  <c r="U2172" i="4"/>
  <c r="T2172" i="4"/>
  <c r="AA2171" i="4"/>
  <c r="Z2171" i="4"/>
  <c r="Y2171" i="4"/>
  <c r="W2171" i="4"/>
  <c r="V2171" i="4"/>
  <c r="T2171" i="4"/>
  <c r="AA2170" i="4"/>
  <c r="Z2170" i="4"/>
  <c r="Y2170" i="4"/>
  <c r="W2170" i="4"/>
  <c r="V2170" i="4"/>
  <c r="T2170" i="4"/>
  <c r="AA2169" i="4"/>
  <c r="Z2169" i="4"/>
  <c r="Y2169" i="4"/>
  <c r="W2169" i="4"/>
  <c r="V2169" i="4"/>
  <c r="T2169" i="4"/>
  <c r="AA2168" i="4"/>
  <c r="Z2168" i="4"/>
  <c r="Y2168" i="4"/>
  <c r="W2168" i="4"/>
  <c r="V2168" i="4"/>
  <c r="T2168" i="4"/>
  <c r="AA2167" i="4"/>
  <c r="Z2167" i="4"/>
  <c r="Y2167" i="4"/>
  <c r="W2167" i="4"/>
  <c r="V2167" i="4"/>
  <c r="T2167" i="4"/>
  <c r="AA2166" i="4"/>
  <c r="Z2166" i="4"/>
  <c r="Y2166" i="4"/>
  <c r="W2166" i="4"/>
  <c r="V2166" i="4"/>
  <c r="T2166" i="4"/>
  <c r="AA2165" i="4"/>
  <c r="Z2165" i="4"/>
  <c r="Y2165" i="4"/>
  <c r="W2165" i="4"/>
  <c r="V2165" i="4"/>
  <c r="T2165" i="4"/>
  <c r="AA2164" i="4"/>
  <c r="Z2164" i="4"/>
  <c r="Y2164" i="4"/>
  <c r="X2164" i="4"/>
  <c r="W2164" i="4"/>
  <c r="V2164" i="4"/>
  <c r="U2164" i="4"/>
  <c r="T2164" i="4"/>
  <c r="AA2163" i="4"/>
  <c r="Z2163" i="4"/>
  <c r="Y2163" i="4"/>
  <c r="W2163" i="4"/>
  <c r="V2163" i="4"/>
  <c r="T2163" i="4"/>
  <c r="AA2162" i="4"/>
  <c r="Z2162" i="4"/>
  <c r="Y2162" i="4"/>
  <c r="W2162" i="4"/>
  <c r="V2162" i="4"/>
  <c r="T2162" i="4"/>
  <c r="AA2161" i="4"/>
  <c r="Z2161" i="4"/>
  <c r="Y2161" i="4"/>
  <c r="W2161" i="4"/>
  <c r="V2161" i="4"/>
  <c r="T2161" i="4"/>
  <c r="AA2160" i="4"/>
  <c r="Z2160" i="4"/>
  <c r="Y2160" i="4"/>
  <c r="W2160" i="4"/>
  <c r="V2160" i="4"/>
  <c r="T2160" i="4"/>
  <c r="AA2159" i="4"/>
  <c r="Z2159" i="4"/>
  <c r="Y2159" i="4"/>
  <c r="W2159" i="4"/>
  <c r="V2159" i="4"/>
  <c r="T2159" i="4"/>
  <c r="AA2158" i="4"/>
  <c r="Z2158" i="4"/>
  <c r="Y2158" i="4"/>
  <c r="W2158" i="4"/>
  <c r="V2158" i="4"/>
  <c r="T2158" i="4"/>
  <c r="AA2157" i="4"/>
  <c r="Z2157" i="4"/>
  <c r="Y2157" i="4"/>
  <c r="W2157" i="4"/>
  <c r="V2157" i="4"/>
  <c r="T2157" i="4"/>
  <c r="AA2156" i="4"/>
  <c r="Z2156" i="4"/>
  <c r="Y2156" i="4"/>
  <c r="W2156" i="4"/>
  <c r="V2156" i="4"/>
  <c r="U2156" i="4"/>
  <c r="T2156" i="4"/>
  <c r="AA2155" i="4"/>
  <c r="Z2155" i="4"/>
  <c r="Y2155" i="4"/>
  <c r="W2155" i="4"/>
  <c r="V2155" i="4"/>
  <c r="T2155" i="4"/>
  <c r="AA2154" i="4"/>
  <c r="Z2154" i="4"/>
  <c r="Y2154" i="4"/>
  <c r="W2154" i="4"/>
  <c r="V2154" i="4"/>
  <c r="T2154" i="4"/>
  <c r="AA2153" i="4"/>
  <c r="Z2153" i="4"/>
  <c r="Y2153" i="4"/>
  <c r="W2153" i="4"/>
  <c r="V2153" i="4"/>
  <c r="T2153" i="4"/>
  <c r="AA2152" i="4"/>
  <c r="Z2152" i="4"/>
  <c r="Y2152" i="4"/>
  <c r="W2152" i="4"/>
  <c r="V2152" i="4"/>
  <c r="T2152" i="4"/>
  <c r="AA2151" i="4"/>
  <c r="Z2151" i="4"/>
  <c r="Y2151" i="4"/>
  <c r="W2151" i="4"/>
  <c r="V2151" i="4"/>
  <c r="T2151" i="4"/>
  <c r="AA2150" i="4"/>
  <c r="Z2150" i="4"/>
  <c r="Y2150" i="4"/>
  <c r="W2150" i="4"/>
  <c r="V2150" i="4"/>
  <c r="T2150" i="4"/>
  <c r="AA2149" i="4"/>
  <c r="Z2149" i="4"/>
  <c r="Y2149" i="4"/>
  <c r="W2149" i="4"/>
  <c r="V2149" i="4"/>
  <c r="T2149" i="4"/>
  <c r="AA2148" i="4"/>
  <c r="Z2148" i="4"/>
  <c r="Y2148" i="4"/>
  <c r="X2148" i="4"/>
  <c r="W2148" i="4"/>
  <c r="V2148" i="4"/>
  <c r="U2148" i="4"/>
  <c r="T2148" i="4"/>
  <c r="AA2147" i="4"/>
  <c r="Z2147" i="4"/>
  <c r="Y2147" i="4"/>
  <c r="W2147" i="4"/>
  <c r="V2147" i="4"/>
  <c r="T2147" i="4"/>
  <c r="AA2146" i="4"/>
  <c r="Z2146" i="4"/>
  <c r="Y2146" i="4"/>
  <c r="W2146" i="4"/>
  <c r="V2146" i="4"/>
  <c r="T2146" i="4"/>
  <c r="AA2145" i="4"/>
  <c r="Z2145" i="4"/>
  <c r="Y2145" i="4"/>
  <c r="W2145" i="4"/>
  <c r="V2145" i="4"/>
  <c r="T2145" i="4"/>
  <c r="AA2144" i="4"/>
  <c r="Z2144" i="4"/>
  <c r="Y2144" i="4"/>
  <c r="W2144" i="4"/>
  <c r="V2144" i="4"/>
  <c r="T2144" i="4"/>
  <c r="AA2143" i="4"/>
  <c r="Z2143" i="4"/>
  <c r="Y2143" i="4"/>
  <c r="W2143" i="4"/>
  <c r="V2143" i="4"/>
  <c r="T2143" i="4"/>
  <c r="AA2142" i="4"/>
  <c r="Z2142" i="4"/>
  <c r="Y2142" i="4"/>
  <c r="W2142" i="4"/>
  <c r="V2142" i="4"/>
  <c r="T2142" i="4"/>
  <c r="AA2141" i="4"/>
  <c r="Z2141" i="4"/>
  <c r="Y2141" i="4"/>
  <c r="W2141" i="4"/>
  <c r="V2141" i="4"/>
  <c r="T2141" i="4"/>
  <c r="AA2140" i="4"/>
  <c r="Z2140" i="4"/>
  <c r="Y2140" i="4"/>
  <c r="X2140" i="4"/>
  <c r="W2140" i="4"/>
  <c r="V2140" i="4"/>
  <c r="U2140" i="4"/>
  <c r="T2140" i="4"/>
  <c r="AA2139" i="4"/>
  <c r="Z2139" i="4"/>
  <c r="Y2139" i="4"/>
  <c r="W2139" i="4"/>
  <c r="V2139" i="4"/>
  <c r="T2139" i="4"/>
  <c r="AA2138" i="4"/>
  <c r="Z2138" i="4"/>
  <c r="Y2138" i="4"/>
  <c r="W2138" i="4"/>
  <c r="V2138" i="4"/>
  <c r="T2138" i="4"/>
  <c r="AA2137" i="4"/>
  <c r="Z2137" i="4"/>
  <c r="Y2137" i="4"/>
  <c r="W2137" i="4"/>
  <c r="V2137" i="4"/>
  <c r="T2137" i="4"/>
  <c r="AA2136" i="4"/>
  <c r="Z2136" i="4"/>
  <c r="Y2136" i="4"/>
  <c r="W2136" i="4"/>
  <c r="V2136" i="4"/>
  <c r="T2136" i="4"/>
  <c r="AA2135" i="4"/>
  <c r="Z2135" i="4"/>
  <c r="Y2135" i="4"/>
  <c r="W2135" i="4"/>
  <c r="V2135" i="4"/>
  <c r="T2135" i="4"/>
  <c r="AA2134" i="4"/>
  <c r="Z2134" i="4"/>
  <c r="Y2134" i="4"/>
  <c r="W2134" i="4"/>
  <c r="V2134" i="4"/>
  <c r="T2134" i="4"/>
  <c r="AA2133" i="4"/>
  <c r="Z2133" i="4"/>
  <c r="Y2133" i="4"/>
  <c r="W2133" i="4"/>
  <c r="V2133" i="4"/>
  <c r="T2133" i="4"/>
  <c r="AA2132" i="4"/>
  <c r="Z2132" i="4"/>
  <c r="Y2132" i="4"/>
  <c r="X2132" i="4"/>
  <c r="W2132" i="4"/>
  <c r="V2132" i="4"/>
  <c r="U2132" i="4"/>
  <c r="T2132" i="4"/>
  <c r="AA2131" i="4"/>
  <c r="Z2131" i="4"/>
  <c r="Y2131" i="4"/>
  <c r="W2131" i="4"/>
  <c r="V2131" i="4"/>
  <c r="T2131" i="4"/>
  <c r="AA2130" i="4"/>
  <c r="Z2130" i="4"/>
  <c r="Y2130" i="4"/>
  <c r="W2130" i="4"/>
  <c r="V2130" i="4"/>
  <c r="T2130" i="4"/>
  <c r="AA2129" i="4"/>
  <c r="Z2129" i="4"/>
  <c r="Y2129" i="4"/>
  <c r="W2129" i="4"/>
  <c r="V2129" i="4"/>
  <c r="T2129" i="4"/>
  <c r="AA2128" i="4"/>
  <c r="Z2128" i="4"/>
  <c r="Y2128" i="4"/>
  <c r="W2128" i="4"/>
  <c r="V2128" i="4"/>
  <c r="T2128" i="4"/>
  <c r="AA2127" i="4"/>
  <c r="Z2127" i="4"/>
  <c r="Y2127" i="4"/>
  <c r="W2127" i="4"/>
  <c r="V2127" i="4"/>
  <c r="T2127" i="4"/>
  <c r="AA2126" i="4"/>
  <c r="Z2126" i="4"/>
  <c r="Y2126" i="4"/>
  <c r="W2126" i="4"/>
  <c r="V2126" i="4"/>
  <c r="T2126" i="4"/>
  <c r="AA2125" i="4"/>
  <c r="Z2125" i="4"/>
  <c r="Y2125" i="4"/>
  <c r="W2125" i="4"/>
  <c r="V2125" i="4"/>
  <c r="T2125" i="4"/>
  <c r="AA2124" i="4"/>
  <c r="Z2124" i="4"/>
  <c r="Y2124" i="4"/>
  <c r="X2124" i="4"/>
  <c r="W2124" i="4"/>
  <c r="V2124" i="4"/>
  <c r="U2124" i="4"/>
  <c r="T2124" i="4"/>
  <c r="AA2123" i="4"/>
  <c r="Z2123" i="4"/>
  <c r="Y2123" i="4"/>
  <c r="W2123" i="4"/>
  <c r="V2123" i="4"/>
  <c r="T2123" i="4"/>
  <c r="AA2122" i="4"/>
  <c r="Z2122" i="4"/>
  <c r="Y2122" i="4"/>
  <c r="W2122" i="4"/>
  <c r="V2122" i="4"/>
  <c r="T2122" i="4"/>
  <c r="AA2121" i="4"/>
  <c r="Z2121" i="4"/>
  <c r="Y2121" i="4"/>
  <c r="W2121" i="4"/>
  <c r="V2121" i="4"/>
  <c r="T2121" i="4"/>
  <c r="AA2120" i="4"/>
  <c r="Z2120" i="4"/>
  <c r="Y2120" i="4"/>
  <c r="W2120" i="4"/>
  <c r="V2120" i="4"/>
  <c r="T2120" i="4"/>
  <c r="AA2119" i="4"/>
  <c r="Z2119" i="4"/>
  <c r="Y2119" i="4"/>
  <c r="W2119" i="4"/>
  <c r="V2119" i="4"/>
  <c r="T2119" i="4"/>
  <c r="AA2118" i="4"/>
  <c r="Z2118" i="4"/>
  <c r="Y2118" i="4"/>
  <c r="W2118" i="4"/>
  <c r="V2118" i="4"/>
  <c r="T2118" i="4"/>
  <c r="AA2117" i="4"/>
  <c r="Z2117" i="4"/>
  <c r="Y2117" i="4"/>
  <c r="W2117" i="4"/>
  <c r="V2117" i="4"/>
  <c r="T2117" i="4"/>
  <c r="AA2116" i="4"/>
  <c r="Z2116" i="4"/>
  <c r="Y2116" i="4"/>
  <c r="X2116" i="4"/>
  <c r="W2116" i="4"/>
  <c r="V2116" i="4"/>
  <c r="U2116" i="4"/>
  <c r="T2116" i="4"/>
  <c r="AA2115" i="4"/>
  <c r="Z2115" i="4"/>
  <c r="Y2115" i="4"/>
  <c r="W2115" i="4"/>
  <c r="V2115" i="4"/>
  <c r="T2115" i="4"/>
  <c r="AA2114" i="4"/>
  <c r="Z2114" i="4"/>
  <c r="Y2114" i="4"/>
  <c r="W2114" i="4"/>
  <c r="V2114" i="4"/>
  <c r="T2114" i="4"/>
  <c r="AA2113" i="4"/>
  <c r="Z2113" i="4"/>
  <c r="Y2113" i="4"/>
  <c r="W2113" i="4"/>
  <c r="V2113" i="4"/>
  <c r="T2113" i="4"/>
  <c r="AA2112" i="4"/>
  <c r="Z2112" i="4"/>
  <c r="Y2112" i="4"/>
  <c r="W2112" i="4"/>
  <c r="V2112" i="4"/>
  <c r="T2112" i="4"/>
  <c r="AA2111" i="4"/>
  <c r="Z2111" i="4"/>
  <c r="Y2111" i="4"/>
  <c r="W2111" i="4"/>
  <c r="V2111" i="4"/>
  <c r="T2111" i="4"/>
  <c r="AA2110" i="4"/>
  <c r="Z2110" i="4"/>
  <c r="Y2110" i="4"/>
  <c r="W2110" i="4"/>
  <c r="V2110" i="4"/>
  <c r="T2110" i="4"/>
  <c r="AA2109" i="4"/>
  <c r="Z2109" i="4"/>
  <c r="Y2109" i="4"/>
  <c r="W2109" i="4"/>
  <c r="V2109" i="4"/>
  <c r="T2109" i="4"/>
  <c r="AA2108" i="4"/>
  <c r="Z2108" i="4"/>
  <c r="Y2108" i="4"/>
  <c r="X2108" i="4"/>
  <c r="W2108" i="4"/>
  <c r="V2108" i="4"/>
  <c r="U2108" i="4"/>
  <c r="T2108" i="4"/>
  <c r="AA2107" i="4"/>
  <c r="Z2107" i="4"/>
  <c r="Y2107" i="4"/>
  <c r="W2107" i="4"/>
  <c r="V2107" i="4"/>
  <c r="T2107" i="4"/>
  <c r="AA2106" i="4"/>
  <c r="Z2106" i="4"/>
  <c r="Y2106" i="4"/>
  <c r="W2106" i="4"/>
  <c r="V2106" i="4"/>
  <c r="T2106" i="4"/>
  <c r="AA2105" i="4"/>
  <c r="Z2105" i="4"/>
  <c r="Y2105" i="4"/>
  <c r="W2105" i="4"/>
  <c r="V2105" i="4"/>
  <c r="T2105" i="4"/>
  <c r="AA2104" i="4"/>
  <c r="Z2104" i="4"/>
  <c r="Y2104" i="4"/>
  <c r="W2104" i="4"/>
  <c r="V2104" i="4"/>
  <c r="T2104" i="4"/>
  <c r="AA2103" i="4"/>
  <c r="Z2103" i="4"/>
  <c r="Y2103" i="4"/>
  <c r="W2103" i="4"/>
  <c r="V2103" i="4"/>
  <c r="T2103" i="4"/>
  <c r="AA2102" i="4"/>
  <c r="Z2102" i="4"/>
  <c r="Y2102" i="4"/>
  <c r="W2102" i="4"/>
  <c r="V2102" i="4"/>
  <c r="T2102" i="4"/>
  <c r="AA2101" i="4"/>
  <c r="Z2101" i="4"/>
  <c r="Y2101" i="4"/>
  <c r="W2101" i="4"/>
  <c r="V2101" i="4"/>
  <c r="T2101" i="4"/>
  <c r="AA2100" i="4"/>
  <c r="Z2100" i="4"/>
  <c r="Y2100" i="4"/>
  <c r="X2100" i="4"/>
  <c r="W2100" i="4"/>
  <c r="V2100" i="4"/>
  <c r="U2100" i="4"/>
  <c r="T2100" i="4"/>
  <c r="AA2099" i="4"/>
  <c r="Z2099" i="4"/>
  <c r="Y2099" i="4"/>
  <c r="W2099" i="4"/>
  <c r="V2099" i="4"/>
  <c r="T2099" i="4"/>
  <c r="AA2098" i="4"/>
  <c r="Z2098" i="4"/>
  <c r="Y2098" i="4"/>
  <c r="W2098" i="4"/>
  <c r="V2098" i="4"/>
  <c r="T2098" i="4"/>
  <c r="AA2097" i="4"/>
  <c r="Z2097" i="4"/>
  <c r="Y2097" i="4"/>
  <c r="W2097" i="4"/>
  <c r="V2097" i="4"/>
  <c r="T2097" i="4"/>
  <c r="AA2096" i="4"/>
  <c r="Z2096" i="4"/>
  <c r="Y2096" i="4"/>
  <c r="W2096" i="4"/>
  <c r="V2096" i="4"/>
  <c r="T2096" i="4"/>
  <c r="AA2095" i="4"/>
  <c r="Z2095" i="4"/>
  <c r="Y2095" i="4"/>
  <c r="W2095" i="4"/>
  <c r="V2095" i="4"/>
  <c r="T2095" i="4"/>
  <c r="AA2094" i="4"/>
  <c r="Z2094" i="4"/>
  <c r="Y2094" i="4"/>
  <c r="W2094" i="4"/>
  <c r="V2094" i="4"/>
  <c r="T2094" i="4"/>
  <c r="AA2093" i="4"/>
  <c r="Z2093" i="4"/>
  <c r="Y2093" i="4"/>
  <c r="W2093" i="4"/>
  <c r="V2093" i="4"/>
  <c r="T2093" i="4"/>
  <c r="AA2092" i="4"/>
  <c r="Z2092" i="4"/>
  <c r="Y2092" i="4"/>
  <c r="X2092" i="4"/>
  <c r="W2092" i="4"/>
  <c r="V2092" i="4"/>
  <c r="U2092" i="4"/>
  <c r="T2092" i="4"/>
  <c r="AA2091" i="4"/>
  <c r="Z2091" i="4"/>
  <c r="Y2091" i="4"/>
  <c r="W2091" i="4"/>
  <c r="V2091" i="4"/>
  <c r="T2091" i="4"/>
  <c r="AA2090" i="4"/>
  <c r="Z2090" i="4"/>
  <c r="Y2090" i="4"/>
  <c r="W2090" i="4"/>
  <c r="V2090" i="4"/>
  <c r="T2090" i="4"/>
  <c r="AA2089" i="4"/>
  <c r="Z2089" i="4"/>
  <c r="Y2089" i="4"/>
  <c r="W2089" i="4"/>
  <c r="V2089" i="4"/>
  <c r="T2089" i="4"/>
  <c r="AA2088" i="4"/>
  <c r="Z2088" i="4"/>
  <c r="Y2088" i="4"/>
  <c r="W2088" i="4"/>
  <c r="V2088" i="4"/>
  <c r="T2088" i="4"/>
  <c r="AA2087" i="4"/>
  <c r="Z2087" i="4"/>
  <c r="Y2087" i="4"/>
  <c r="W2087" i="4"/>
  <c r="V2087" i="4"/>
  <c r="T2087" i="4"/>
  <c r="AA2086" i="4"/>
  <c r="Z2086" i="4"/>
  <c r="Y2086" i="4"/>
  <c r="W2086" i="4"/>
  <c r="V2086" i="4"/>
  <c r="T2086" i="4"/>
  <c r="AA2085" i="4"/>
  <c r="Z2085" i="4"/>
  <c r="Y2085" i="4"/>
  <c r="W2085" i="4"/>
  <c r="V2085" i="4"/>
  <c r="T2085" i="4"/>
  <c r="AA2084" i="4"/>
  <c r="Z2084" i="4"/>
  <c r="Y2084" i="4"/>
  <c r="X2084" i="4"/>
  <c r="W2084" i="4"/>
  <c r="V2084" i="4"/>
  <c r="U2084" i="4"/>
  <c r="T2084" i="4"/>
  <c r="AA2083" i="4"/>
  <c r="Z2083" i="4"/>
  <c r="Y2083" i="4"/>
  <c r="W2083" i="4"/>
  <c r="V2083" i="4"/>
  <c r="T2083" i="4"/>
  <c r="AA2082" i="4"/>
  <c r="Z2082" i="4"/>
  <c r="Y2082" i="4"/>
  <c r="W2082" i="4"/>
  <c r="V2082" i="4"/>
  <c r="T2082" i="4"/>
  <c r="AA2081" i="4"/>
  <c r="Z2081" i="4"/>
  <c r="Y2081" i="4"/>
  <c r="W2081" i="4"/>
  <c r="V2081" i="4"/>
  <c r="T2081" i="4"/>
  <c r="AA2080" i="4"/>
  <c r="Z2080" i="4"/>
  <c r="Y2080" i="4"/>
  <c r="W2080" i="4"/>
  <c r="V2080" i="4"/>
  <c r="T2080" i="4"/>
  <c r="AA2079" i="4"/>
  <c r="Z2079" i="4"/>
  <c r="Y2079" i="4"/>
  <c r="W2079" i="4"/>
  <c r="V2079" i="4"/>
  <c r="T2079" i="4"/>
  <c r="AA2078" i="4"/>
  <c r="Z2078" i="4"/>
  <c r="Y2078" i="4"/>
  <c r="W2078" i="4"/>
  <c r="V2078" i="4"/>
  <c r="T2078" i="4"/>
  <c r="AA2077" i="4"/>
  <c r="Z2077" i="4"/>
  <c r="Y2077" i="4"/>
  <c r="W2077" i="4"/>
  <c r="V2077" i="4"/>
  <c r="T2077" i="4"/>
  <c r="AA2076" i="4"/>
  <c r="Z2076" i="4"/>
  <c r="Y2076" i="4"/>
  <c r="X2076" i="4"/>
  <c r="W2076" i="4"/>
  <c r="V2076" i="4"/>
  <c r="U2076" i="4"/>
  <c r="T2076" i="4"/>
  <c r="AA2075" i="4"/>
  <c r="Z2075" i="4"/>
  <c r="Y2075" i="4"/>
  <c r="W2075" i="4"/>
  <c r="V2075" i="4"/>
  <c r="T2075" i="4"/>
  <c r="AA2074" i="4"/>
  <c r="Z2074" i="4"/>
  <c r="Y2074" i="4"/>
  <c r="W2074" i="4"/>
  <c r="V2074" i="4"/>
  <c r="T2074" i="4"/>
  <c r="AA2073" i="4"/>
  <c r="Z2073" i="4"/>
  <c r="Y2073" i="4"/>
  <c r="W2073" i="4"/>
  <c r="V2073" i="4"/>
  <c r="T2073" i="4"/>
  <c r="AA2072" i="4"/>
  <c r="Z2072" i="4"/>
  <c r="Y2072" i="4"/>
  <c r="W2072" i="4"/>
  <c r="V2072" i="4"/>
  <c r="T2072" i="4"/>
  <c r="AA2071" i="4"/>
  <c r="Z2071" i="4"/>
  <c r="Y2071" i="4"/>
  <c r="W2071" i="4"/>
  <c r="V2071" i="4"/>
  <c r="T2071" i="4"/>
  <c r="AA2070" i="4"/>
  <c r="Z2070" i="4"/>
  <c r="Y2070" i="4"/>
  <c r="W2070" i="4"/>
  <c r="V2070" i="4"/>
  <c r="T2070" i="4"/>
  <c r="AA2069" i="4"/>
  <c r="Z2069" i="4"/>
  <c r="Y2069" i="4"/>
  <c r="W2069" i="4"/>
  <c r="V2069" i="4"/>
  <c r="T2069" i="4"/>
  <c r="AA2068" i="4"/>
  <c r="Z2068" i="4"/>
  <c r="Y2068" i="4"/>
  <c r="X2068" i="4"/>
  <c r="W2068" i="4"/>
  <c r="V2068" i="4"/>
  <c r="U2068" i="4"/>
  <c r="T2068" i="4"/>
  <c r="AA2067" i="4"/>
  <c r="Z2067" i="4"/>
  <c r="Y2067" i="4"/>
  <c r="W2067" i="4"/>
  <c r="V2067" i="4"/>
  <c r="T2067" i="4"/>
  <c r="AA2066" i="4"/>
  <c r="Z2066" i="4"/>
  <c r="Y2066" i="4"/>
  <c r="W2066" i="4"/>
  <c r="V2066" i="4"/>
  <c r="T2066" i="4"/>
  <c r="AA2065" i="4"/>
  <c r="Z2065" i="4"/>
  <c r="Y2065" i="4"/>
  <c r="W2065" i="4"/>
  <c r="V2065" i="4"/>
  <c r="T2065" i="4"/>
  <c r="AA2064" i="4"/>
  <c r="Z2064" i="4"/>
  <c r="Y2064" i="4"/>
  <c r="W2064" i="4"/>
  <c r="V2064" i="4"/>
  <c r="T2064" i="4"/>
  <c r="AA2063" i="4"/>
  <c r="Z2063" i="4"/>
  <c r="Y2063" i="4"/>
  <c r="W2063" i="4"/>
  <c r="V2063" i="4"/>
  <c r="T2063" i="4"/>
  <c r="AA2062" i="4"/>
  <c r="Z2062" i="4"/>
  <c r="Y2062" i="4"/>
  <c r="W2062" i="4"/>
  <c r="V2062" i="4"/>
  <c r="T2062" i="4"/>
  <c r="AA2061" i="4"/>
  <c r="Z2061" i="4"/>
  <c r="Y2061" i="4"/>
  <c r="W2061" i="4"/>
  <c r="V2061" i="4"/>
  <c r="T2061" i="4"/>
  <c r="AA2060" i="4"/>
  <c r="Z2060" i="4"/>
  <c r="Y2060" i="4"/>
  <c r="X2060" i="4"/>
  <c r="W2060" i="4"/>
  <c r="V2060" i="4"/>
  <c r="U2060" i="4"/>
  <c r="T2060" i="4"/>
  <c r="AA2059" i="4"/>
  <c r="Z2059" i="4"/>
  <c r="Y2059" i="4"/>
  <c r="W2059" i="4"/>
  <c r="V2059" i="4"/>
  <c r="T2059" i="4"/>
  <c r="AA2058" i="4"/>
  <c r="Z2058" i="4"/>
  <c r="Y2058" i="4"/>
  <c r="W2058" i="4"/>
  <c r="V2058" i="4"/>
  <c r="T2058" i="4"/>
  <c r="AA2057" i="4"/>
  <c r="Z2057" i="4"/>
  <c r="Y2057" i="4"/>
  <c r="W2057" i="4"/>
  <c r="V2057" i="4"/>
  <c r="T2057" i="4"/>
  <c r="AA2056" i="4"/>
  <c r="Z2056" i="4"/>
  <c r="Y2056" i="4"/>
  <c r="W2056" i="4"/>
  <c r="V2056" i="4"/>
  <c r="T2056" i="4"/>
  <c r="AA2055" i="4"/>
  <c r="Z2055" i="4"/>
  <c r="Y2055" i="4"/>
  <c r="W2055" i="4"/>
  <c r="V2055" i="4"/>
  <c r="T2055" i="4"/>
  <c r="AA2054" i="4"/>
  <c r="Z2054" i="4"/>
  <c r="Y2054" i="4"/>
  <c r="W2054" i="4"/>
  <c r="V2054" i="4"/>
  <c r="T2054" i="4"/>
  <c r="AA2053" i="4"/>
  <c r="Z2053" i="4"/>
  <c r="Y2053" i="4"/>
  <c r="W2053" i="4"/>
  <c r="V2053" i="4"/>
  <c r="T2053" i="4"/>
  <c r="AA2052" i="4"/>
  <c r="Z2052" i="4"/>
  <c r="Y2052" i="4"/>
  <c r="X2052" i="4"/>
  <c r="W2052" i="4"/>
  <c r="V2052" i="4"/>
  <c r="U2052" i="4"/>
  <c r="T2052" i="4"/>
  <c r="AA2051" i="4"/>
  <c r="Z2051" i="4"/>
  <c r="Y2051" i="4"/>
  <c r="W2051" i="4"/>
  <c r="V2051" i="4"/>
  <c r="T2051" i="4"/>
  <c r="AA2050" i="4"/>
  <c r="Z2050" i="4"/>
  <c r="Y2050" i="4"/>
  <c r="W2050" i="4"/>
  <c r="V2050" i="4"/>
  <c r="T2050" i="4"/>
  <c r="AA2049" i="4"/>
  <c r="Z2049" i="4"/>
  <c r="Y2049" i="4"/>
  <c r="W2049" i="4"/>
  <c r="V2049" i="4"/>
  <c r="T2049" i="4"/>
  <c r="AA2048" i="4"/>
  <c r="Z2048" i="4"/>
  <c r="Y2048" i="4"/>
  <c r="W2048" i="4"/>
  <c r="V2048" i="4"/>
  <c r="T2048" i="4"/>
  <c r="AA2047" i="4"/>
  <c r="Z2047" i="4"/>
  <c r="Y2047" i="4"/>
  <c r="W2047" i="4"/>
  <c r="V2047" i="4"/>
  <c r="T2047" i="4"/>
  <c r="AA2046" i="4"/>
  <c r="Z2046" i="4"/>
  <c r="Y2046" i="4"/>
  <c r="W2046" i="4"/>
  <c r="V2046" i="4"/>
  <c r="T2046" i="4"/>
  <c r="AA2045" i="4"/>
  <c r="Z2045" i="4"/>
  <c r="Y2045" i="4"/>
  <c r="W2045" i="4"/>
  <c r="V2045" i="4"/>
  <c r="T2045" i="4"/>
  <c r="AA2044" i="4"/>
  <c r="Z2044" i="4"/>
  <c r="Y2044" i="4"/>
  <c r="X2044" i="4"/>
  <c r="W2044" i="4"/>
  <c r="V2044" i="4"/>
  <c r="U2044" i="4"/>
  <c r="T2044" i="4"/>
  <c r="AA2043" i="4"/>
  <c r="Z2043" i="4"/>
  <c r="Y2043" i="4"/>
  <c r="W2043" i="4"/>
  <c r="V2043" i="4"/>
  <c r="T2043" i="4"/>
  <c r="AA2042" i="4"/>
  <c r="Z2042" i="4"/>
  <c r="Y2042" i="4"/>
  <c r="W2042" i="4"/>
  <c r="V2042" i="4"/>
  <c r="T2042" i="4"/>
  <c r="AA2041" i="4"/>
  <c r="Z2041" i="4"/>
  <c r="Y2041" i="4"/>
  <c r="W2041" i="4"/>
  <c r="V2041" i="4"/>
  <c r="T2041" i="4"/>
  <c r="AA2040" i="4"/>
  <c r="Z2040" i="4"/>
  <c r="Y2040" i="4"/>
  <c r="W2040" i="4"/>
  <c r="V2040" i="4"/>
  <c r="T2040" i="4"/>
  <c r="AA2039" i="4"/>
  <c r="Z2039" i="4"/>
  <c r="Y2039" i="4"/>
  <c r="W2039" i="4"/>
  <c r="V2039" i="4"/>
  <c r="T2039" i="4"/>
  <c r="AA2038" i="4"/>
  <c r="Z2038" i="4"/>
  <c r="Y2038" i="4"/>
  <c r="W2038" i="4"/>
  <c r="V2038" i="4"/>
  <c r="T2038" i="4"/>
  <c r="AA2037" i="4"/>
  <c r="Z2037" i="4"/>
  <c r="Y2037" i="4"/>
  <c r="W2037" i="4"/>
  <c r="V2037" i="4"/>
  <c r="T2037" i="4"/>
  <c r="AA2036" i="4"/>
  <c r="Z2036" i="4"/>
  <c r="Y2036" i="4"/>
  <c r="X2036" i="4"/>
  <c r="W2036" i="4"/>
  <c r="V2036" i="4"/>
  <c r="U2036" i="4"/>
  <c r="T2036" i="4"/>
  <c r="AA2035" i="4"/>
  <c r="Z2035" i="4"/>
  <c r="Y2035" i="4"/>
  <c r="W2035" i="4"/>
  <c r="V2035" i="4"/>
  <c r="T2035" i="4"/>
  <c r="AA2034" i="4"/>
  <c r="Z2034" i="4"/>
  <c r="Y2034" i="4"/>
  <c r="W2034" i="4"/>
  <c r="V2034" i="4"/>
  <c r="T2034" i="4"/>
  <c r="AA2033" i="4"/>
  <c r="Z2033" i="4"/>
  <c r="Y2033" i="4"/>
  <c r="W2033" i="4"/>
  <c r="V2033" i="4"/>
  <c r="T2033" i="4"/>
  <c r="AA2032" i="4"/>
  <c r="Z2032" i="4"/>
  <c r="Y2032" i="4"/>
  <c r="W2032" i="4"/>
  <c r="V2032" i="4"/>
  <c r="T2032" i="4"/>
  <c r="AA2031" i="4"/>
  <c r="Z2031" i="4"/>
  <c r="Y2031" i="4"/>
  <c r="W2031" i="4"/>
  <c r="V2031" i="4"/>
  <c r="T2031" i="4"/>
  <c r="AA2030" i="4"/>
  <c r="Z2030" i="4"/>
  <c r="Y2030" i="4"/>
  <c r="W2030" i="4"/>
  <c r="V2030" i="4"/>
  <c r="T2030" i="4"/>
  <c r="AA2029" i="4"/>
  <c r="Z2029" i="4"/>
  <c r="Y2029" i="4"/>
  <c r="W2029" i="4"/>
  <c r="V2029" i="4"/>
  <c r="T2029" i="4"/>
  <c r="AA2028" i="4"/>
  <c r="Z2028" i="4"/>
  <c r="Y2028" i="4"/>
  <c r="X2028" i="4"/>
  <c r="W2028" i="4"/>
  <c r="V2028" i="4"/>
  <c r="U2028" i="4"/>
  <c r="T2028" i="4"/>
  <c r="AA2027" i="4"/>
  <c r="Z2027" i="4"/>
  <c r="Y2027" i="4"/>
  <c r="W2027" i="4"/>
  <c r="V2027" i="4"/>
  <c r="T2027" i="4"/>
  <c r="AA2026" i="4"/>
  <c r="Z2026" i="4"/>
  <c r="Y2026" i="4"/>
  <c r="W2026" i="4"/>
  <c r="V2026" i="4"/>
  <c r="T2026" i="4"/>
  <c r="AA2025" i="4"/>
  <c r="Z2025" i="4"/>
  <c r="Y2025" i="4"/>
  <c r="W2025" i="4"/>
  <c r="V2025" i="4"/>
  <c r="T2025" i="4"/>
  <c r="AA2024" i="4"/>
  <c r="Z2024" i="4"/>
  <c r="Y2024" i="4"/>
  <c r="W2024" i="4"/>
  <c r="V2024" i="4"/>
  <c r="T2024" i="4"/>
  <c r="AA2023" i="4"/>
  <c r="Z2023" i="4"/>
  <c r="Y2023" i="4"/>
  <c r="W2023" i="4"/>
  <c r="V2023" i="4"/>
  <c r="T2023" i="4"/>
  <c r="AA2022" i="4"/>
  <c r="Z2022" i="4"/>
  <c r="Y2022" i="4"/>
  <c r="W2022" i="4"/>
  <c r="V2022" i="4"/>
  <c r="T2022" i="4"/>
  <c r="AA2021" i="4"/>
  <c r="Z2021" i="4"/>
  <c r="Y2021" i="4"/>
  <c r="W2021" i="4"/>
  <c r="V2021" i="4"/>
  <c r="T2021" i="4"/>
  <c r="AA2020" i="4"/>
  <c r="Z2020" i="4"/>
  <c r="Y2020" i="4"/>
  <c r="X2020" i="4"/>
  <c r="W2020" i="4"/>
  <c r="V2020" i="4"/>
  <c r="U2020" i="4"/>
  <c r="T2020" i="4"/>
  <c r="AA2019" i="4"/>
  <c r="Z2019" i="4"/>
  <c r="Y2019" i="4"/>
  <c r="W2019" i="4"/>
  <c r="V2019" i="4"/>
  <c r="T2019" i="4"/>
  <c r="AA2018" i="4"/>
  <c r="Z2018" i="4"/>
  <c r="Y2018" i="4"/>
  <c r="W2018" i="4"/>
  <c r="V2018" i="4"/>
  <c r="T2018" i="4"/>
  <c r="AA2017" i="4"/>
  <c r="Z2017" i="4"/>
  <c r="Y2017" i="4"/>
  <c r="W2017" i="4"/>
  <c r="V2017" i="4"/>
  <c r="T2017" i="4"/>
  <c r="AA2016" i="4"/>
  <c r="Z2016" i="4"/>
  <c r="Y2016" i="4"/>
  <c r="W2016" i="4"/>
  <c r="V2016" i="4"/>
  <c r="T2016" i="4"/>
  <c r="AA2015" i="4"/>
  <c r="Z2015" i="4"/>
  <c r="Y2015" i="4"/>
  <c r="W2015" i="4"/>
  <c r="V2015" i="4"/>
  <c r="T2015" i="4"/>
  <c r="AA2014" i="4"/>
  <c r="Z2014" i="4"/>
  <c r="Y2014" i="4"/>
  <c r="W2014" i="4"/>
  <c r="V2014" i="4"/>
  <c r="T2014" i="4"/>
  <c r="AA2013" i="4"/>
  <c r="Z2013" i="4"/>
  <c r="Y2013" i="4"/>
  <c r="W2013" i="4"/>
  <c r="V2013" i="4"/>
  <c r="T2013" i="4"/>
  <c r="AA2012" i="4"/>
  <c r="Z2012" i="4"/>
  <c r="Y2012" i="4"/>
  <c r="X2012" i="4"/>
  <c r="W2012" i="4"/>
  <c r="V2012" i="4"/>
  <c r="U2012" i="4"/>
  <c r="T2012" i="4"/>
  <c r="AA2011" i="4"/>
  <c r="Z2011" i="4"/>
  <c r="Y2011" i="4"/>
  <c r="W2011" i="4"/>
  <c r="V2011" i="4"/>
  <c r="T2011" i="4"/>
  <c r="AA2010" i="4"/>
  <c r="Z2010" i="4"/>
  <c r="Y2010" i="4"/>
  <c r="W2010" i="4"/>
  <c r="V2010" i="4"/>
  <c r="T2010" i="4"/>
  <c r="AA2009" i="4"/>
  <c r="Z2009" i="4"/>
  <c r="Y2009" i="4"/>
  <c r="W2009" i="4"/>
  <c r="V2009" i="4"/>
  <c r="T2009" i="4"/>
  <c r="AA2008" i="4"/>
  <c r="Z2008" i="4"/>
  <c r="Y2008" i="4"/>
  <c r="W2008" i="4"/>
  <c r="V2008" i="4"/>
  <c r="T2008" i="4"/>
  <c r="AA2007" i="4"/>
  <c r="Z2007" i="4"/>
  <c r="Y2007" i="4"/>
  <c r="W2007" i="4"/>
  <c r="V2007" i="4"/>
  <c r="T2007" i="4"/>
  <c r="AA2006" i="4"/>
  <c r="Z2006" i="4"/>
  <c r="Y2006" i="4"/>
  <c r="W2006" i="4"/>
  <c r="V2006" i="4"/>
  <c r="T2006" i="4"/>
  <c r="AA2005" i="4"/>
  <c r="Z2005" i="4"/>
  <c r="Y2005" i="4"/>
  <c r="W2005" i="4"/>
  <c r="V2005" i="4"/>
  <c r="T2005" i="4"/>
  <c r="AA2004" i="4"/>
  <c r="Z2004" i="4"/>
  <c r="Y2004" i="4"/>
  <c r="X2004" i="4"/>
  <c r="W2004" i="4"/>
  <c r="V2004" i="4"/>
  <c r="U2004" i="4"/>
  <c r="T2004" i="4"/>
  <c r="AA2003" i="4"/>
  <c r="Z2003" i="4"/>
  <c r="Y2003" i="4"/>
  <c r="W2003" i="4"/>
  <c r="V2003" i="4"/>
  <c r="T2003" i="4"/>
  <c r="AA2002" i="4"/>
  <c r="Z2002" i="4"/>
  <c r="Y2002" i="4"/>
  <c r="W2002" i="4"/>
  <c r="V2002" i="4"/>
  <c r="T2002" i="4"/>
  <c r="AA2001" i="4"/>
  <c r="Z2001" i="4"/>
  <c r="Y2001" i="4"/>
  <c r="W2001" i="4"/>
  <c r="V2001" i="4"/>
  <c r="T2001" i="4"/>
  <c r="AA2000" i="4"/>
  <c r="Z2000" i="4"/>
  <c r="Y2000" i="4"/>
  <c r="W2000" i="4"/>
  <c r="V2000" i="4"/>
  <c r="T2000" i="4"/>
  <c r="AA1999" i="4"/>
  <c r="Z1999" i="4"/>
  <c r="Y1999" i="4"/>
  <c r="W1999" i="4"/>
  <c r="V1999" i="4"/>
  <c r="T1999" i="4"/>
  <c r="AA1998" i="4"/>
  <c r="Z1998" i="4"/>
  <c r="Y1998" i="4"/>
  <c r="W1998" i="4"/>
  <c r="V1998" i="4"/>
  <c r="T1998" i="4"/>
  <c r="AA1997" i="4"/>
  <c r="Z1997" i="4"/>
  <c r="Y1997" i="4"/>
  <c r="W1997" i="4"/>
  <c r="V1997" i="4"/>
  <c r="T1997" i="4"/>
  <c r="AA1996" i="4"/>
  <c r="Z1996" i="4"/>
  <c r="Y1996" i="4"/>
  <c r="X1996" i="4"/>
  <c r="W1996" i="4"/>
  <c r="V1996" i="4"/>
  <c r="U1996" i="4"/>
  <c r="T1996" i="4"/>
  <c r="AA1995" i="4"/>
  <c r="Z1995" i="4"/>
  <c r="Y1995" i="4"/>
  <c r="W1995" i="4"/>
  <c r="V1995" i="4"/>
  <c r="T1995" i="4"/>
  <c r="AA1994" i="4"/>
  <c r="Z1994" i="4"/>
  <c r="Y1994" i="4"/>
  <c r="W1994" i="4"/>
  <c r="V1994" i="4"/>
  <c r="T1994" i="4"/>
  <c r="AA1993" i="4"/>
  <c r="Z1993" i="4"/>
  <c r="Y1993" i="4"/>
  <c r="W1993" i="4"/>
  <c r="V1993" i="4"/>
  <c r="T1993" i="4"/>
  <c r="AA1992" i="4"/>
  <c r="Z1992" i="4"/>
  <c r="Y1992" i="4"/>
  <c r="W1992" i="4"/>
  <c r="V1992" i="4"/>
  <c r="T1992" i="4"/>
  <c r="AA1991" i="4"/>
  <c r="Z1991" i="4"/>
  <c r="Y1991" i="4"/>
  <c r="W1991" i="4"/>
  <c r="V1991" i="4"/>
  <c r="T1991" i="4"/>
  <c r="AA1990" i="4"/>
  <c r="Z1990" i="4"/>
  <c r="Y1990" i="4"/>
  <c r="W1990" i="4"/>
  <c r="V1990" i="4"/>
  <c r="T1990" i="4"/>
  <c r="AA1989" i="4"/>
  <c r="Z1989" i="4"/>
  <c r="Y1989" i="4"/>
  <c r="W1989" i="4"/>
  <c r="V1989" i="4"/>
  <c r="T1989" i="4"/>
  <c r="AA1988" i="4"/>
  <c r="Z1988" i="4"/>
  <c r="Y1988" i="4"/>
  <c r="X1988" i="4"/>
  <c r="W1988" i="4"/>
  <c r="V1988" i="4"/>
  <c r="U1988" i="4"/>
  <c r="T1988" i="4"/>
  <c r="AA1987" i="4"/>
  <c r="Z1987" i="4"/>
  <c r="Y1987" i="4"/>
  <c r="W1987" i="4"/>
  <c r="V1987" i="4"/>
  <c r="T1987" i="4"/>
  <c r="AA1986" i="4"/>
  <c r="Z1986" i="4"/>
  <c r="Y1986" i="4"/>
  <c r="W1986" i="4"/>
  <c r="V1986" i="4"/>
  <c r="T1986" i="4"/>
  <c r="AA1985" i="4"/>
  <c r="Z1985" i="4"/>
  <c r="Y1985" i="4"/>
  <c r="W1985" i="4"/>
  <c r="V1985" i="4"/>
  <c r="T1985" i="4"/>
  <c r="AA1984" i="4"/>
  <c r="Z1984" i="4"/>
  <c r="Y1984" i="4"/>
  <c r="W1984" i="4"/>
  <c r="V1984" i="4"/>
  <c r="T1984" i="4"/>
  <c r="AA1983" i="4"/>
  <c r="Z1983" i="4"/>
  <c r="Y1983" i="4"/>
  <c r="W1983" i="4"/>
  <c r="V1983" i="4"/>
  <c r="T1983" i="4"/>
  <c r="AA1982" i="4"/>
  <c r="Z1982" i="4"/>
  <c r="Y1982" i="4"/>
  <c r="W1982" i="4"/>
  <c r="V1982" i="4"/>
  <c r="T1982" i="4"/>
  <c r="AA1981" i="4"/>
  <c r="Z1981" i="4"/>
  <c r="Y1981" i="4"/>
  <c r="W1981" i="4"/>
  <c r="V1981" i="4"/>
  <c r="T1981" i="4"/>
  <c r="AA1980" i="4"/>
  <c r="Z1980" i="4"/>
  <c r="Y1980" i="4"/>
  <c r="X1980" i="4"/>
  <c r="W1980" i="4"/>
  <c r="V1980" i="4"/>
  <c r="U1980" i="4"/>
  <c r="T1980" i="4"/>
  <c r="AA1979" i="4"/>
  <c r="Z1979" i="4"/>
  <c r="Y1979" i="4"/>
  <c r="W1979" i="4"/>
  <c r="V1979" i="4"/>
  <c r="T1979" i="4"/>
  <c r="AA1978" i="4"/>
  <c r="Z1978" i="4"/>
  <c r="Y1978" i="4"/>
  <c r="W1978" i="4"/>
  <c r="V1978" i="4"/>
  <c r="T1978" i="4"/>
  <c r="AA1977" i="4"/>
  <c r="Z1977" i="4"/>
  <c r="Y1977" i="4"/>
  <c r="W1977" i="4"/>
  <c r="V1977" i="4"/>
  <c r="T1977" i="4"/>
  <c r="AA1976" i="4"/>
  <c r="Z1976" i="4"/>
  <c r="Y1976" i="4"/>
  <c r="W1976" i="4"/>
  <c r="V1976" i="4"/>
  <c r="T1976" i="4"/>
  <c r="AA1975" i="4"/>
  <c r="Z1975" i="4"/>
  <c r="Y1975" i="4"/>
  <c r="W1975" i="4"/>
  <c r="V1975" i="4"/>
  <c r="T1975" i="4"/>
  <c r="AA1974" i="4"/>
  <c r="Z1974" i="4"/>
  <c r="Y1974" i="4"/>
  <c r="W1974" i="4"/>
  <c r="V1974" i="4"/>
  <c r="T1974" i="4"/>
  <c r="AA1973" i="4"/>
  <c r="Z1973" i="4"/>
  <c r="Y1973" i="4"/>
  <c r="W1973" i="4"/>
  <c r="V1973" i="4"/>
  <c r="T1973" i="4"/>
  <c r="AA1972" i="4"/>
  <c r="Z1972" i="4"/>
  <c r="Y1972" i="4"/>
  <c r="X1972" i="4"/>
  <c r="W1972" i="4"/>
  <c r="V1972" i="4"/>
  <c r="U1972" i="4"/>
  <c r="T1972" i="4"/>
  <c r="AA1971" i="4"/>
  <c r="Z1971" i="4"/>
  <c r="Y1971" i="4"/>
  <c r="W1971" i="4"/>
  <c r="V1971" i="4"/>
  <c r="T1971" i="4"/>
  <c r="AA1970" i="4"/>
  <c r="Z1970" i="4"/>
  <c r="Y1970" i="4"/>
  <c r="W1970" i="4"/>
  <c r="V1970" i="4"/>
  <c r="T1970" i="4"/>
  <c r="AA1969" i="4"/>
  <c r="Z1969" i="4"/>
  <c r="Y1969" i="4"/>
  <c r="W1969" i="4"/>
  <c r="V1969" i="4"/>
  <c r="T1969" i="4"/>
  <c r="AA1968" i="4"/>
  <c r="Z1968" i="4"/>
  <c r="Y1968" i="4"/>
  <c r="W1968" i="4"/>
  <c r="V1968" i="4"/>
  <c r="T1968" i="4"/>
  <c r="AA1967" i="4"/>
  <c r="Z1967" i="4"/>
  <c r="Y1967" i="4"/>
  <c r="W1967" i="4"/>
  <c r="V1967" i="4"/>
  <c r="T1967" i="4"/>
  <c r="AA1966" i="4"/>
  <c r="Z1966" i="4"/>
  <c r="Y1966" i="4"/>
  <c r="W1966" i="4"/>
  <c r="V1966" i="4"/>
  <c r="T1966" i="4"/>
  <c r="AA1965" i="4"/>
  <c r="Z1965" i="4"/>
  <c r="Y1965" i="4"/>
  <c r="W1965" i="4"/>
  <c r="V1965" i="4"/>
  <c r="T1965" i="4"/>
  <c r="AA1964" i="4"/>
  <c r="Z1964" i="4"/>
  <c r="Y1964" i="4"/>
  <c r="X1964" i="4"/>
  <c r="W1964" i="4"/>
  <c r="V1964" i="4"/>
  <c r="U1964" i="4"/>
  <c r="T1964" i="4"/>
  <c r="AA1963" i="4"/>
  <c r="Z1963" i="4"/>
  <c r="Y1963" i="4"/>
  <c r="W1963" i="4"/>
  <c r="V1963" i="4"/>
  <c r="T1963" i="4"/>
  <c r="AA1962" i="4"/>
  <c r="Z1962" i="4"/>
  <c r="Y1962" i="4"/>
  <c r="W1962" i="4"/>
  <c r="V1962" i="4"/>
  <c r="T1962" i="4"/>
  <c r="T2522" i="4"/>
  <c r="V2522" i="4"/>
  <c r="W2522" i="4"/>
  <c r="Y2522" i="4"/>
  <c r="Z2522" i="4"/>
  <c r="AA2522" i="4"/>
  <c r="T2523" i="4"/>
  <c r="V2523" i="4"/>
  <c r="W2523" i="4"/>
  <c r="Y2523" i="4"/>
  <c r="Z2523" i="4"/>
  <c r="AA2523" i="4"/>
  <c r="T2524" i="4"/>
  <c r="U2524" i="4"/>
  <c r="V2524" i="4"/>
  <c r="W2524" i="4"/>
  <c r="X2524" i="4"/>
  <c r="Y2524" i="4"/>
  <c r="Z2524" i="4"/>
  <c r="AA2524" i="4"/>
  <c r="T2525" i="4"/>
  <c r="V2525" i="4"/>
  <c r="W2525" i="4"/>
  <c r="Y2525" i="4"/>
  <c r="Z2525" i="4"/>
  <c r="AA2525" i="4"/>
  <c r="T2526" i="4"/>
  <c r="V2526" i="4"/>
  <c r="W2526" i="4"/>
  <c r="Y2526" i="4"/>
  <c r="Z2526" i="4"/>
  <c r="AA2526" i="4"/>
  <c r="T2527" i="4"/>
  <c r="V2527" i="4"/>
  <c r="W2527" i="4"/>
  <c r="Y2527" i="4"/>
  <c r="Z2527" i="4"/>
  <c r="AA2527" i="4"/>
  <c r="T2528" i="4"/>
  <c r="V2528" i="4"/>
  <c r="W2528" i="4"/>
  <c r="Y2528" i="4"/>
  <c r="Z2528" i="4"/>
  <c r="AA2528" i="4"/>
  <c r="T2529" i="4"/>
  <c r="V2529" i="4"/>
  <c r="W2529" i="4"/>
  <c r="Y2529" i="4"/>
  <c r="Z2529" i="4"/>
  <c r="AA2529" i="4"/>
  <c r="T2530" i="4"/>
  <c r="V2530" i="4"/>
  <c r="W2530" i="4"/>
  <c r="Y2530" i="4"/>
  <c r="Z2530" i="4"/>
  <c r="AA2530" i="4"/>
  <c r="T2531" i="4"/>
  <c r="V2531" i="4"/>
  <c r="W2531" i="4"/>
  <c r="Y2531" i="4"/>
  <c r="Z2531" i="4"/>
  <c r="AA2531" i="4"/>
  <c r="T2532" i="4"/>
  <c r="U2532" i="4"/>
  <c r="V2532" i="4"/>
  <c r="W2532" i="4"/>
  <c r="X2532" i="4"/>
  <c r="Y2532" i="4"/>
  <c r="Z2532" i="4"/>
  <c r="AA2532" i="4"/>
  <c r="T2533" i="4"/>
  <c r="V2533" i="4"/>
  <c r="W2533" i="4"/>
  <c r="Y2533" i="4"/>
  <c r="Z2533" i="4"/>
  <c r="AA2533" i="4"/>
  <c r="T2534" i="4"/>
  <c r="V2534" i="4"/>
  <c r="W2534" i="4"/>
  <c r="Y2534" i="4"/>
  <c r="Z2534" i="4"/>
  <c r="AA2534" i="4"/>
  <c r="T2535" i="4"/>
  <c r="V2535" i="4"/>
  <c r="W2535" i="4"/>
  <c r="Y2535" i="4"/>
  <c r="Z2535" i="4"/>
  <c r="AA2535" i="4"/>
  <c r="T2536" i="4"/>
  <c r="V2536" i="4"/>
  <c r="W2536" i="4"/>
  <c r="Y2536" i="4"/>
  <c r="Z2536" i="4"/>
  <c r="AA2536" i="4"/>
  <c r="T2537" i="4"/>
  <c r="V2537" i="4"/>
  <c r="W2537" i="4"/>
  <c r="Y2537" i="4"/>
  <c r="Z2537" i="4"/>
  <c r="AA2537" i="4"/>
  <c r="T2538" i="4"/>
  <c r="V2538" i="4"/>
  <c r="W2538" i="4"/>
  <c r="Y2538" i="4"/>
  <c r="Z2538" i="4"/>
  <c r="AA2538" i="4"/>
  <c r="T2539" i="4"/>
  <c r="V2539" i="4"/>
  <c r="W2539" i="4"/>
  <c r="Y2539" i="4"/>
  <c r="Z2539" i="4"/>
  <c r="AA2539" i="4"/>
  <c r="T2540" i="4"/>
  <c r="U2540" i="4"/>
  <c r="V2540" i="4"/>
  <c r="W2540" i="4"/>
  <c r="X2540" i="4"/>
  <c r="Y2540" i="4"/>
  <c r="Z2540" i="4"/>
  <c r="AA2540" i="4"/>
  <c r="T2541" i="4"/>
  <c r="V2541" i="4"/>
  <c r="W2541" i="4"/>
  <c r="Y2541" i="4"/>
  <c r="Z2541" i="4"/>
  <c r="AA2541" i="4"/>
  <c r="T2542" i="4"/>
  <c r="V2542" i="4"/>
  <c r="W2542" i="4"/>
  <c r="Y2542" i="4"/>
  <c r="Z2542" i="4"/>
  <c r="AA2542" i="4"/>
  <c r="T2543" i="4"/>
  <c r="V2543" i="4"/>
  <c r="W2543" i="4"/>
  <c r="Y2543" i="4"/>
  <c r="Z2543" i="4"/>
  <c r="AA2543" i="4"/>
  <c r="T2544" i="4"/>
  <c r="V2544" i="4"/>
  <c r="W2544" i="4"/>
  <c r="Y2544" i="4"/>
  <c r="Z2544" i="4"/>
  <c r="AA2544" i="4"/>
  <c r="T2545" i="4"/>
  <c r="V2545" i="4"/>
  <c r="W2545" i="4"/>
  <c r="Y2545" i="4"/>
  <c r="Z2545" i="4"/>
  <c r="AA2545" i="4"/>
  <c r="T2546" i="4"/>
  <c r="V2546" i="4"/>
  <c r="W2546" i="4"/>
  <c r="Y2546" i="4"/>
  <c r="Z2546" i="4"/>
  <c r="AA2546" i="4"/>
  <c r="T2547" i="4"/>
  <c r="V2547" i="4"/>
  <c r="W2547" i="4"/>
  <c r="Y2547" i="4"/>
  <c r="Z2547" i="4"/>
  <c r="AA2547" i="4"/>
  <c r="T2548" i="4"/>
  <c r="U2548" i="4"/>
  <c r="V2548" i="4"/>
  <c r="W2548" i="4"/>
  <c r="X2548" i="4"/>
  <c r="Y2548" i="4"/>
  <c r="Z2548" i="4"/>
  <c r="AA2548" i="4"/>
  <c r="T2549" i="4"/>
  <c r="V2549" i="4"/>
  <c r="W2549" i="4"/>
  <c r="Y2549" i="4"/>
  <c r="Z2549" i="4"/>
  <c r="AA2549" i="4"/>
  <c r="T2550" i="4"/>
  <c r="U2550" i="4"/>
  <c r="V2550" i="4"/>
  <c r="W2550" i="4"/>
  <c r="Y2550" i="4"/>
  <c r="Z2550" i="4"/>
  <c r="AA2550" i="4"/>
  <c r="T2551" i="4"/>
  <c r="V2551" i="4"/>
  <c r="W2551" i="4"/>
  <c r="Y2551" i="4"/>
  <c r="Z2551" i="4"/>
  <c r="AA2551" i="4"/>
  <c r="T2552" i="4"/>
  <c r="V2552" i="4"/>
  <c r="W2552" i="4"/>
  <c r="Y2552" i="4"/>
  <c r="Z2552" i="4"/>
  <c r="AA2552" i="4"/>
  <c r="T2553" i="4"/>
  <c r="V2553" i="4"/>
  <c r="W2553" i="4"/>
  <c r="Y2553" i="4"/>
  <c r="Z2553" i="4"/>
  <c r="AA2553" i="4"/>
  <c r="T2554" i="4"/>
  <c r="V2554" i="4"/>
  <c r="W2554" i="4"/>
  <c r="Y2554" i="4"/>
  <c r="Z2554" i="4"/>
  <c r="AA2554" i="4"/>
  <c r="T2555" i="4"/>
  <c r="V2555" i="4"/>
  <c r="W2555" i="4"/>
  <c r="Y2555" i="4"/>
  <c r="Z2555" i="4"/>
  <c r="AA2555" i="4"/>
  <c r="T2556" i="4"/>
  <c r="U2556" i="4"/>
  <c r="V2556" i="4"/>
  <c r="W2556" i="4"/>
  <c r="X2556" i="4"/>
  <c r="Y2556" i="4"/>
  <c r="Z2556" i="4"/>
  <c r="AA2556" i="4"/>
  <c r="T2557" i="4"/>
  <c r="V2557" i="4"/>
  <c r="W2557" i="4"/>
  <c r="Y2557" i="4"/>
  <c r="Z2557" i="4"/>
  <c r="AA2557" i="4"/>
  <c r="T2558" i="4"/>
  <c r="V2558" i="4"/>
  <c r="W2558" i="4"/>
  <c r="Y2558" i="4"/>
  <c r="Z2558" i="4"/>
  <c r="AA2558" i="4"/>
  <c r="T2559" i="4"/>
  <c r="V2559" i="4"/>
  <c r="W2559" i="4"/>
  <c r="Y2559" i="4"/>
  <c r="Z2559" i="4"/>
  <c r="AA2559" i="4"/>
  <c r="T2560" i="4"/>
  <c r="V2560" i="4"/>
  <c r="W2560" i="4"/>
  <c r="Y2560" i="4"/>
  <c r="Z2560" i="4"/>
  <c r="AA2560" i="4"/>
  <c r="T2561" i="4"/>
  <c r="V2561" i="4"/>
  <c r="W2561" i="4"/>
  <c r="Y2561" i="4"/>
  <c r="Z2561" i="4"/>
  <c r="AA2561" i="4"/>
  <c r="T2562" i="4"/>
  <c r="V2562" i="4"/>
  <c r="W2562" i="4"/>
  <c r="Y2562" i="4"/>
  <c r="Z2562" i="4"/>
  <c r="AA2562" i="4"/>
  <c r="T2563" i="4"/>
  <c r="V2563" i="4"/>
  <c r="W2563" i="4"/>
  <c r="Y2563" i="4"/>
  <c r="Z2563" i="4"/>
  <c r="AA2563" i="4"/>
  <c r="T2564" i="4"/>
  <c r="U2564" i="4"/>
  <c r="V2564" i="4"/>
  <c r="W2564" i="4"/>
  <c r="X2564" i="4"/>
  <c r="Y2564" i="4"/>
  <c r="Z2564" i="4"/>
  <c r="AA2564" i="4"/>
  <c r="T2565" i="4"/>
  <c r="V2565" i="4"/>
  <c r="W2565" i="4"/>
  <c r="Y2565" i="4"/>
  <c r="Z2565" i="4"/>
  <c r="AA2565" i="4"/>
  <c r="T2566" i="4"/>
  <c r="V2566" i="4"/>
  <c r="W2566" i="4"/>
  <c r="Y2566" i="4"/>
  <c r="Z2566" i="4"/>
  <c r="AA2566" i="4"/>
  <c r="T2567" i="4"/>
  <c r="V2567" i="4"/>
  <c r="W2567" i="4"/>
  <c r="Y2567" i="4"/>
  <c r="Z2567" i="4"/>
  <c r="AA2567" i="4"/>
  <c r="T2568" i="4"/>
  <c r="V2568" i="4"/>
  <c r="W2568" i="4"/>
  <c r="Y2568" i="4"/>
  <c r="Z2568" i="4"/>
  <c r="AA2568" i="4"/>
  <c r="T2569" i="4"/>
  <c r="V2569" i="4"/>
  <c r="W2569" i="4"/>
  <c r="Y2569" i="4"/>
  <c r="Z2569" i="4"/>
  <c r="AA2569" i="4"/>
  <c r="T2570" i="4"/>
  <c r="V2570" i="4"/>
  <c r="W2570" i="4"/>
  <c r="Y2570" i="4"/>
  <c r="Z2570" i="4"/>
  <c r="AA2570" i="4"/>
  <c r="T2571" i="4"/>
  <c r="V2571" i="4"/>
  <c r="W2571" i="4"/>
  <c r="Y2571" i="4"/>
  <c r="Z2571" i="4"/>
  <c r="AA2571" i="4"/>
  <c r="T2572" i="4"/>
  <c r="U2572" i="4"/>
  <c r="V2572" i="4"/>
  <c r="W2572" i="4"/>
  <c r="X2572" i="4"/>
  <c r="Y2572" i="4"/>
  <c r="Z2572" i="4"/>
  <c r="AA2572" i="4"/>
  <c r="T2573" i="4"/>
  <c r="V2573" i="4"/>
  <c r="W2573" i="4"/>
  <c r="Y2573" i="4"/>
  <c r="Z2573" i="4"/>
  <c r="AA2573" i="4"/>
  <c r="T2574" i="4"/>
  <c r="V2574" i="4"/>
  <c r="W2574" i="4"/>
  <c r="Y2574" i="4"/>
  <c r="Z2574" i="4"/>
  <c r="AA2574" i="4"/>
  <c r="T2575" i="4"/>
  <c r="V2575" i="4"/>
  <c r="W2575" i="4"/>
  <c r="Y2575" i="4"/>
  <c r="Z2575" i="4"/>
  <c r="AA2575" i="4"/>
  <c r="T2576" i="4"/>
  <c r="V2576" i="4"/>
  <c r="W2576" i="4"/>
  <c r="Y2576" i="4"/>
  <c r="Z2576" i="4"/>
  <c r="AA2576" i="4"/>
  <c r="T2577" i="4"/>
  <c r="V2577" i="4"/>
  <c r="W2577" i="4"/>
  <c r="Y2577" i="4"/>
  <c r="Z2577" i="4"/>
  <c r="AA2577" i="4"/>
  <c r="T2578" i="4"/>
  <c r="V2578" i="4"/>
  <c r="W2578" i="4"/>
  <c r="Y2578" i="4"/>
  <c r="Z2578" i="4"/>
  <c r="AA2578" i="4"/>
  <c r="T2579" i="4"/>
  <c r="V2579" i="4"/>
  <c r="W2579" i="4"/>
  <c r="Y2579" i="4"/>
  <c r="Z2579" i="4"/>
  <c r="AA2579" i="4"/>
  <c r="T2580" i="4"/>
  <c r="U2580" i="4"/>
  <c r="V2580" i="4"/>
  <c r="W2580" i="4"/>
  <c r="X2580" i="4"/>
  <c r="Y2580" i="4"/>
  <c r="Z2580" i="4"/>
  <c r="AA2580" i="4"/>
  <c r="T2581" i="4"/>
  <c r="V2581" i="4"/>
  <c r="W2581" i="4"/>
  <c r="Y2581" i="4"/>
  <c r="Z2581" i="4"/>
  <c r="AA2581" i="4"/>
  <c r="T2582" i="4"/>
  <c r="V2582" i="4"/>
  <c r="W2582" i="4"/>
  <c r="Y2582" i="4"/>
  <c r="Z2582" i="4"/>
  <c r="AA2582" i="4"/>
  <c r="T2583" i="4"/>
  <c r="V2583" i="4"/>
  <c r="W2583" i="4"/>
  <c r="Y2583" i="4"/>
  <c r="Z2583" i="4"/>
  <c r="AA2583" i="4"/>
  <c r="T2584" i="4"/>
  <c r="V2584" i="4"/>
  <c r="W2584" i="4"/>
  <c r="Y2584" i="4"/>
  <c r="Z2584" i="4"/>
  <c r="AA2584" i="4"/>
  <c r="T2585" i="4"/>
  <c r="V2585" i="4"/>
  <c r="W2585" i="4"/>
  <c r="Y2585" i="4"/>
  <c r="Z2585" i="4"/>
  <c r="AA2585" i="4"/>
  <c r="T2586" i="4"/>
  <c r="V2586" i="4"/>
  <c r="W2586" i="4"/>
  <c r="Y2586" i="4"/>
  <c r="Z2586" i="4"/>
  <c r="AA2586" i="4"/>
  <c r="T2587" i="4"/>
  <c r="V2587" i="4"/>
  <c r="W2587" i="4"/>
  <c r="Y2587" i="4"/>
  <c r="Z2587" i="4"/>
  <c r="AA2587" i="4"/>
  <c r="T2588" i="4"/>
  <c r="U2588" i="4"/>
  <c r="V2588" i="4"/>
  <c r="W2588" i="4"/>
  <c r="X2588" i="4"/>
  <c r="Y2588" i="4"/>
  <c r="Z2588" i="4"/>
  <c r="AA2588" i="4"/>
  <c r="T2589" i="4"/>
  <c r="V2589" i="4"/>
  <c r="W2589" i="4"/>
  <c r="Y2589" i="4"/>
  <c r="Z2589" i="4"/>
  <c r="AA2589" i="4"/>
  <c r="T2590" i="4"/>
  <c r="V2590" i="4"/>
  <c r="W2590" i="4"/>
  <c r="Y2590" i="4"/>
  <c r="Z2590" i="4"/>
  <c r="AA2590" i="4"/>
  <c r="T2591" i="4"/>
  <c r="V2591" i="4"/>
  <c r="W2591" i="4"/>
  <c r="Y2591" i="4"/>
  <c r="Z2591" i="4"/>
  <c r="AA2591" i="4"/>
  <c r="T2592" i="4"/>
  <c r="V2592" i="4"/>
  <c r="W2592" i="4"/>
  <c r="Y2592" i="4"/>
  <c r="Z2592" i="4"/>
  <c r="AA2592" i="4"/>
  <c r="T2593" i="4"/>
  <c r="V2593" i="4"/>
  <c r="W2593" i="4"/>
  <c r="Y2593" i="4"/>
  <c r="Z2593" i="4"/>
  <c r="AA2593" i="4"/>
  <c r="T2594" i="4"/>
  <c r="V2594" i="4"/>
  <c r="W2594" i="4"/>
  <c r="Y2594" i="4"/>
  <c r="Z2594" i="4"/>
  <c r="AA2594" i="4"/>
  <c r="T2595" i="4"/>
  <c r="V2595" i="4"/>
  <c r="W2595" i="4"/>
  <c r="Y2595" i="4"/>
  <c r="Z2595" i="4"/>
  <c r="AA2595" i="4"/>
  <c r="T2596" i="4"/>
  <c r="U2596" i="4"/>
  <c r="V2596" i="4"/>
  <c r="W2596" i="4"/>
  <c r="X2596" i="4"/>
  <c r="Y2596" i="4"/>
  <c r="Z2596" i="4"/>
  <c r="AA2596" i="4"/>
  <c r="T2597" i="4"/>
  <c r="V2597" i="4"/>
  <c r="W2597" i="4"/>
  <c r="Y2597" i="4"/>
  <c r="Z2597" i="4"/>
  <c r="AA2597" i="4"/>
  <c r="T2598" i="4"/>
  <c r="V2598" i="4"/>
  <c r="W2598" i="4"/>
  <c r="Y2598" i="4"/>
  <c r="Z2598" i="4"/>
  <c r="AA2598" i="4"/>
  <c r="T2599" i="4"/>
  <c r="V2599" i="4"/>
  <c r="W2599" i="4"/>
  <c r="Y2599" i="4"/>
  <c r="Z2599" i="4"/>
  <c r="AA2599" i="4"/>
  <c r="T2600" i="4"/>
  <c r="V2600" i="4"/>
  <c r="W2600" i="4"/>
  <c r="Y2600" i="4"/>
  <c r="Z2600" i="4"/>
  <c r="AA2600" i="4"/>
  <c r="T2601" i="4"/>
  <c r="V2601" i="4"/>
  <c r="W2601" i="4"/>
  <c r="Y2601" i="4"/>
  <c r="Z2601" i="4"/>
  <c r="AA2601" i="4"/>
  <c r="T2602" i="4"/>
  <c r="V2602" i="4"/>
  <c r="W2602" i="4"/>
  <c r="Y2602" i="4"/>
  <c r="Z2602" i="4"/>
  <c r="AA2602" i="4"/>
  <c r="T2603" i="4"/>
  <c r="V2603" i="4"/>
  <c r="W2603" i="4"/>
  <c r="Y2603" i="4"/>
  <c r="Z2603" i="4"/>
  <c r="AA2603" i="4"/>
  <c r="T2604" i="4"/>
  <c r="U2604" i="4"/>
  <c r="V2604" i="4"/>
  <c r="W2604" i="4"/>
  <c r="X2604" i="4"/>
  <c r="Y2604" i="4"/>
  <c r="Z2604" i="4"/>
  <c r="AA2604" i="4"/>
  <c r="T2605" i="4"/>
  <c r="V2605" i="4"/>
  <c r="W2605" i="4"/>
  <c r="Y2605" i="4"/>
  <c r="Z2605" i="4"/>
  <c r="AA2605" i="4"/>
  <c r="T2606" i="4"/>
  <c r="V2606" i="4"/>
  <c r="W2606" i="4"/>
  <c r="Y2606" i="4"/>
  <c r="Z2606" i="4"/>
  <c r="AA2606" i="4"/>
  <c r="T2607" i="4"/>
  <c r="V2607" i="4"/>
  <c r="W2607" i="4"/>
  <c r="Y2607" i="4"/>
  <c r="Z2607" i="4"/>
  <c r="AA2607" i="4"/>
  <c r="T2608" i="4"/>
  <c r="V2608" i="4"/>
  <c r="W2608" i="4"/>
  <c r="Y2608" i="4"/>
  <c r="Z2608" i="4"/>
  <c r="AA2608" i="4"/>
  <c r="T2609" i="4"/>
  <c r="V2609" i="4"/>
  <c r="W2609" i="4"/>
  <c r="Y2609" i="4"/>
  <c r="Z2609" i="4"/>
  <c r="AA2609" i="4"/>
  <c r="T2610" i="4"/>
  <c r="V2610" i="4"/>
  <c r="W2610" i="4"/>
  <c r="Y2610" i="4"/>
  <c r="Z2610" i="4"/>
  <c r="AA2610" i="4"/>
  <c r="T2611" i="4"/>
  <c r="V2611" i="4"/>
  <c r="W2611" i="4"/>
  <c r="Y2611" i="4"/>
  <c r="Z2611" i="4"/>
  <c r="AA2611" i="4"/>
  <c r="T2612" i="4"/>
  <c r="U2612" i="4"/>
  <c r="V2612" i="4"/>
  <c r="W2612" i="4"/>
  <c r="X2612" i="4"/>
  <c r="Y2612" i="4"/>
  <c r="Z2612" i="4"/>
  <c r="AA2612" i="4"/>
  <c r="T2613" i="4"/>
  <c r="V2613" i="4"/>
  <c r="W2613" i="4"/>
  <c r="Y2613" i="4"/>
  <c r="Z2613" i="4"/>
  <c r="AA2613" i="4"/>
  <c r="T2614" i="4"/>
  <c r="V2614" i="4"/>
  <c r="W2614" i="4"/>
  <c r="Y2614" i="4"/>
  <c r="Z2614" i="4"/>
  <c r="AA2614" i="4"/>
  <c r="T2615" i="4"/>
  <c r="V2615" i="4"/>
  <c r="W2615" i="4"/>
  <c r="Y2615" i="4"/>
  <c r="Z2615" i="4"/>
  <c r="AA2615" i="4"/>
  <c r="T2616" i="4"/>
  <c r="V2616" i="4"/>
  <c r="W2616" i="4"/>
  <c r="Y2616" i="4"/>
  <c r="Z2616" i="4"/>
  <c r="AA2616" i="4"/>
  <c r="T2617" i="4"/>
  <c r="V2617" i="4"/>
  <c r="W2617" i="4"/>
  <c r="Y2617" i="4"/>
  <c r="Z2617" i="4"/>
  <c r="AA2617" i="4"/>
  <c r="T2618" i="4"/>
  <c r="V2618" i="4"/>
  <c r="W2618" i="4"/>
  <c r="Y2618" i="4"/>
  <c r="Z2618" i="4"/>
  <c r="AA2618" i="4"/>
  <c r="T2619" i="4"/>
  <c r="V2619" i="4"/>
  <c r="W2619" i="4"/>
  <c r="Y2619" i="4"/>
  <c r="Z2619" i="4"/>
  <c r="AA2619" i="4"/>
  <c r="T2620" i="4"/>
  <c r="U2620" i="4"/>
  <c r="V2620" i="4"/>
  <c r="W2620" i="4"/>
  <c r="X2620" i="4"/>
  <c r="Y2620" i="4"/>
  <c r="Z2620" i="4"/>
  <c r="AA2620" i="4"/>
  <c r="T2621" i="4"/>
  <c r="V2621" i="4"/>
  <c r="W2621" i="4"/>
  <c r="Y2621" i="4"/>
  <c r="Z2621" i="4"/>
  <c r="AA2621" i="4"/>
  <c r="T2622" i="4"/>
  <c r="V2622" i="4"/>
  <c r="W2622" i="4"/>
  <c r="Y2622" i="4"/>
  <c r="Z2622" i="4"/>
  <c r="AA2622" i="4"/>
  <c r="T2623" i="4"/>
  <c r="V2623" i="4"/>
  <c r="W2623" i="4"/>
  <c r="Y2623" i="4"/>
  <c r="Z2623" i="4"/>
  <c r="AA2623" i="4"/>
  <c r="T2624" i="4"/>
  <c r="V2624" i="4"/>
  <c r="W2624" i="4"/>
  <c r="Y2624" i="4"/>
  <c r="Z2624" i="4"/>
  <c r="AA2624" i="4"/>
  <c r="T2625" i="4"/>
  <c r="V2625" i="4"/>
  <c r="W2625" i="4"/>
  <c r="Y2625" i="4"/>
  <c r="Z2625" i="4"/>
  <c r="AA2625" i="4"/>
  <c r="T2626" i="4"/>
  <c r="V2626" i="4"/>
  <c r="W2626" i="4"/>
  <c r="Y2626" i="4"/>
  <c r="Z2626" i="4"/>
  <c r="AA2626" i="4"/>
  <c r="T2627" i="4"/>
  <c r="V2627" i="4"/>
  <c r="W2627" i="4"/>
  <c r="Y2627" i="4"/>
  <c r="Z2627" i="4"/>
  <c r="AA2627" i="4"/>
  <c r="T2628" i="4"/>
  <c r="U2628" i="4"/>
  <c r="V2628" i="4"/>
  <c r="W2628" i="4"/>
  <c r="X2628" i="4"/>
  <c r="Y2628" i="4"/>
  <c r="Z2628" i="4"/>
  <c r="AA2628" i="4"/>
  <c r="T2629" i="4"/>
  <c r="V2629" i="4"/>
  <c r="W2629" i="4"/>
  <c r="Y2629" i="4"/>
  <c r="Z2629" i="4"/>
  <c r="AA2629" i="4"/>
  <c r="T2630" i="4"/>
  <c r="V2630" i="4"/>
  <c r="W2630" i="4"/>
  <c r="Y2630" i="4"/>
  <c r="Z2630" i="4"/>
  <c r="AA2630" i="4"/>
  <c r="T2631" i="4"/>
  <c r="V2631" i="4"/>
  <c r="W2631" i="4"/>
  <c r="Y2631" i="4"/>
  <c r="Z2631" i="4"/>
  <c r="AA2631" i="4"/>
  <c r="T2632" i="4"/>
  <c r="V2632" i="4"/>
  <c r="W2632" i="4"/>
  <c r="Y2632" i="4"/>
  <c r="Z2632" i="4"/>
  <c r="AA2632" i="4"/>
  <c r="T2633" i="4"/>
  <c r="V2633" i="4"/>
  <c r="W2633" i="4"/>
  <c r="Y2633" i="4"/>
  <c r="Z2633" i="4"/>
  <c r="AA2633" i="4"/>
  <c r="T2634" i="4"/>
  <c r="V2634" i="4"/>
  <c r="W2634" i="4"/>
  <c r="Y2634" i="4"/>
  <c r="Z2634" i="4"/>
  <c r="AA2634" i="4"/>
  <c r="T2635" i="4"/>
  <c r="V2635" i="4"/>
  <c r="W2635" i="4"/>
  <c r="Y2635" i="4"/>
  <c r="Z2635" i="4"/>
  <c r="AA2635" i="4"/>
  <c r="T2636" i="4"/>
  <c r="U2636" i="4"/>
  <c r="V2636" i="4"/>
  <c r="W2636" i="4"/>
  <c r="X2636" i="4"/>
  <c r="Y2636" i="4"/>
  <c r="Z2636" i="4"/>
  <c r="AA2636" i="4"/>
  <c r="T2637" i="4"/>
  <c r="V2637" i="4"/>
  <c r="W2637" i="4"/>
  <c r="Y2637" i="4"/>
  <c r="Z2637" i="4"/>
  <c r="AA2637" i="4"/>
  <c r="T2638" i="4"/>
  <c r="V2638" i="4"/>
  <c r="W2638" i="4"/>
  <c r="Y2638" i="4"/>
  <c r="Z2638" i="4"/>
  <c r="AA2638" i="4"/>
  <c r="T2639" i="4"/>
  <c r="V2639" i="4"/>
  <c r="W2639" i="4"/>
  <c r="Y2639" i="4"/>
  <c r="Z2639" i="4"/>
  <c r="AA2639" i="4"/>
  <c r="T2640" i="4"/>
  <c r="V2640" i="4"/>
  <c r="W2640" i="4"/>
  <c r="Y2640" i="4"/>
  <c r="Z2640" i="4"/>
  <c r="AA2640" i="4"/>
  <c r="T2641" i="4"/>
  <c r="V2641" i="4"/>
  <c r="W2641" i="4"/>
  <c r="Y2641" i="4"/>
  <c r="Z2641" i="4"/>
  <c r="AA2641" i="4"/>
  <c r="T2642" i="4"/>
  <c r="V2642" i="4"/>
  <c r="W2642" i="4"/>
  <c r="Y2642" i="4"/>
  <c r="Z2642" i="4"/>
  <c r="AA2642" i="4"/>
  <c r="T2643" i="4"/>
  <c r="V2643" i="4"/>
  <c r="W2643" i="4"/>
  <c r="Y2643" i="4"/>
  <c r="Z2643" i="4"/>
  <c r="AA2643" i="4"/>
  <c r="T2644" i="4"/>
  <c r="U2644" i="4"/>
  <c r="V2644" i="4"/>
  <c r="W2644" i="4"/>
  <c r="X2644" i="4"/>
  <c r="Y2644" i="4"/>
  <c r="Z2644" i="4"/>
  <c r="AA2644" i="4"/>
  <c r="T2645" i="4"/>
  <c r="V2645" i="4"/>
  <c r="W2645" i="4"/>
  <c r="Y2645" i="4"/>
  <c r="Z2645" i="4"/>
  <c r="AA2645" i="4"/>
  <c r="T2646" i="4"/>
  <c r="V2646" i="4"/>
  <c r="W2646" i="4"/>
  <c r="Y2646" i="4"/>
  <c r="Z2646" i="4"/>
  <c r="AA2646" i="4"/>
  <c r="T2647" i="4"/>
  <c r="V2647" i="4"/>
  <c r="W2647" i="4"/>
  <c r="Y2647" i="4"/>
  <c r="Z2647" i="4"/>
  <c r="AA2647" i="4"/>
  <c r="T2648" i="4"/>
  <c r="V2648" i="4"/>
  <c r="W2648" i="4"/>
  <c r="Y2648" i="4"/>
  <c r="Z2648" i="4"/>
  <c r="AA2648" i="4"/>
  <c r="T2649" i="4"/>
  <c r="V2649" i="4"/>
  <c r="W2649" i="4"/>
  <c r="Y2649" i="4"/>
  <c r="Z2649" i="4"/>
  <c r="AA2649" i="4"/>
  <c r="T2650" i="4"/>
  <c r="V2650" i="4"/>
  <c r="W2650" i="4"/>
  <c r="Y2650" i="4"/>
  <c r="Z2650" i="4"/>
  <c r="AA2650" i="4"/>
  <c r="T2651" i="4"/>
  <c r="V2651" i="4"/>
  <c r="W2651" i="4"/>
  <c r="Y2651" i="4"/>
  <c r="Z2651" i="4"/>
  <c r="AA2651" i="4"/>
  <c r="T2652" i="4"/>
  <c r="U2652" i="4"/>
  <c r="V2652" i="4"/>
  <c r="W2652" i="4"/>
  <c r="X2652" i="4"/>
  <c r="Y2652" i="4"/>
  <c r="Z2652" i="4"/>
  <c r="AA2652" i="4"/>
  <c r="T2653" i="4"/>
  <c r="V2653" i="4"/>
  <c r="W2653" i="4"/>
  <c r="Y2653" i="4"/>
  <c r="Z2653" i="4"/>
  <c r="AA2653" i="4"/>
  <c r="T2654" i="4"/>
  <c r="V2654" i="4"/>
  <c r="W2654" i="4"/>
  <c r="Y2654" i="4"/>
  <c r="Z2654" i="4"/>
  <c r="AA2654" i="4"/>
  <c r="T2655" i="4"/>
  <c r="V2655" i="4"/>
  <c r="W2655" i="4"/>
  <c r="Y2655" i="4"/>
  <c r="Z2655" i="4"/>
  <c r="AA2655" i="4"/>
  <c r="T2656" i="4"/>
  <c r="V2656" i="4"/>
  <c r="W2656" i="4"/>
  <c r="Y2656" i="4"/>
  <c r="Z2656" i="4"/>
  <c r="AA2656" i="4"/>
  <c r="T2657" i="4"/>
  <c r="V2657" i="4"/>
  <c r="W2657" i="4"/>
  <c r="Y2657" i="4"/>
  <c r="Z2657" i="4"/>
  <c r="AA2657" i="4"/>
  <c r="T2658" i="4"/>
  <c r="V2658" i="4"/>
  <c r="W2658" i="4"/>
  <c r="Y2658" i="4"/>
  <c r="Z2658" i="4"/>
  <c r="AA2658" i="4"/>
  <c r="T2659" i="4"/>
  <c r="V2659" i="4"/>
  <c r="W2659" i="4"/>
  <c r="Y2659" i="4"/>
  <c r="Z2659" i="4"/>
  <c r="AA2659" i="4"/>
  <c r="T2660" i="4"/>
  <c r="U2660" i="4"/>
  <c r="V2660" i="4"/>
  <c r="W2660" i="4"/>
  <c r="X2660" i="4"/>
  <c r="Y2660" i="4"/>
  <c r="Z2660" i="4"/>
  <c r="AA2660" i="4"/>
  <c r="T2661" i="4"/>
  <c r="V2661" i="4"/>
  <c r="W2661" i="4"/>
  <c r="Y2661" i="4"/>
  <c r="Z2661" i="4"/>
  <c r="AA2661" i="4"/>
  <c r="T2662" i="4"/>
  <c r="V2662" i="4"/>
  <c r="W2662" i="4"/>
  <c r="Y2662" i="4"/>
  <c r="Z2662" i="4"/>
  <c r="AA2662" i="4"/>
  <c r="T2663" i="4"/>
  <c r="V2663" i="4"/>
  <c r="W2663" i="4"/>
  <c r="Y2663" i="4"/>
  <c r="Z2663" i="4"/>
  <c r="AA2663" i="4"/>
  <c r="T2664" i="4"/>
  <c r="V2664" i="4"/>
  <c r="W2664" i="4"/>
  <c r="Y2664" i="4"/>
  <c r="Z2664" i="4"/>
  <c r="AA2664" i="4"/>
  <c r="T2665" i="4"/>
  <c r="V2665" i="4"/>
  <c r="W2665" i="4"/>
  <c r="Y2665" i="4"/>
  <c r="Z2665" i="4"/>
  <c r="AA2665" i="4"/>
  <c r="T2666" i="4"/>
  <c r="V2666" i="4"/>
  <c r="W2666" i="4"/>
  <c r="Y2666" i="4"/>
  <c r="Z2666" i="4"/>
  <c r="AA2666" i="4"/>
  <c r="T2667" i="4"/>
  <c r="V2667" i="4"/>
  <c r="W2667" i="4"/>
  <c r="Y2667" i="4"/>
  <c r="Z2667" i="4"/>
  <c r="AA2667" i="4"/>
  <c r="T2668" i="4"/>
  <c r="U2668" i="4"/>
  <c r="V2668" i="4"/>
  <c r="W2668" i="4"/>
  <c r="X2668" i="4"/>
  <c r="Y2668" i="4"/>
  <c r="Z2668" i="4"/>
  <c r="AA2668" i="4"/>
  <c r="T2669" i="4"/>
  <c r="V2669" i="4"/>
  <c r="W2669" i="4"/>
  <c r="Y2669" i="4"/>
  <c r="Z2669" i="4"/>
  <c r="AA2669" i="4"/>
  <c r="T2670" i="4"/>
  <c r="V2670" i="4"/>
  <c r="W2670" i="4"/>
  <c r="Y2670" i="4"/>
  <c r="Z2670" i="4"/>
  <c r="AA2670" i="4"/>
  <c r="T2671" i="4"/>
  <c r="V2671" i="4"/>
  <c r="W2671" i="4"/>
  <c r="Y2671" i="4"/>
  <c r="Z2671" i="4"/>
  <c r="AA2671" i="4"/>
  <c r="T2672" i="4"/>
  <c r="V2672" i="4"/>
  <c r="W2672" i="4"/>
  <c r="Y2672" i="4"/>
  <c r="Z2672" i="4"/>
  <c r="AA2672" i="4"/>
  <c r="T2673" i="4"/>
  <c r="V2673" i="4"/>
  <c r="W2673" i="4"/>
  <c r="Y2673" i="4"/>
  <c r="Z2673" i="4"/>
  <c r="AA2673" i="4"/>
  <c r="T2674" i="4"/>
  <c r="V2674" i="4"/>
  <c r="W2674" i="4"/>
  <c r="Y2674" i="4"/>
  <c r="Z2674" i="4"/>
  <c r="AA2674" i="4"/>
  <c r="T2675" i="4"/>
  <c r="V2675" i="4"/>
  <c r="W2675" i="4"/>
  <c r="Y2675" i="4"/>
  <c r="Z2675" i="4"/>
  <c r="AA2675" i="4"/>
  <c r="T2676" i="4"/>
  <c r="U2676" i="4"/>
  <c r="V2676" i="4"/>
  <c r="W2676" i="4"/>
  <c r="X2676" i="4"/>
  <c r="Y2676" i="4"/>
  <c r="Z2676" i="4"/>
  <c r="AA2676" i="4"/>
  <c r="T2677" i="4"/>
  <c r="V2677" i="4"/>
  <c r="W2677" i="4"/>
  <c r="Y2677" i="4"/>
  <c r="Z2677" i="4"/>
  <c r="AA2677" i="4"/>
  <c r="T2678" i="4"/>
  <c r="V2678" i="4"/>
  <c r="W2678" i="4"/>
  <c r="Y2678" i="4"/>
  <c r="Z2678" i="4"/>
  <c r="AA2678" i="4"/>
  <c r="T2679" i="4"/>
  <c r="V2679" i="4"/>
  <c r="W2679" i="4"/>
  <c r="Y2679" i="4"/>
  <c r="Z2679" i="4"/>
  <c r="AA2679" i="4"/>
  <c r="T2680" i="4"/>
  <c r="V2680" i="4"/>
  <c r="W2680" i="4"/>
  <c r="Y2680" i="4"/>
  <c r="Z2680" i="4"/>
  <c r="AA2680" i="4"/>
  <c r="T2681" i="4"/>
  <c r="V2681" i="4"/>
  <c r="W2681" i="4"/>
  <c r="Y2681" i="4"/>
  <c r="Z2681" i="4"/>
  <c r="AA2681" i="4"/>
  <c r="T2682" i="4"/>
  <c r="V2682" i="4"/>
  <c r="W2682" i="4"/>
  <c r="Y2682" i="4"/>
  <c r="Z2682" i="4"/>
  <c r="AA2682" i="4"/>
  <c r="T2683" i="4"/>
  <c r="V2683" i="4"/>
  <c r="W2683" i="4"/>
  <c r="Y2683" i="4"/>
  <c r="Z2683" i="4"/>
  <c r="AA2683" i="4"/>
  <c r="T2684" i="4"/>
  <c r="U2684" i="4"/>
  <c r="V2684" i="4"/>
  <c r="W2684" i="4"/>
  <c r="X2684" i="4"/>
  <c r="Y2684" i="4"/>
  <c r="Z2684" i="4"/>
  <c r="AA2684" i="4"/>
  <c r="T2685" i="4"/>
  <c r="V2685" i="4"/>
  <c r="W2685" i="4"/>
  <c r="Y2685" i="4"/>
  <c r="Z2685" i="4"/>
  <c r="AA2685" i="4"/>
  <c r="T2686" i="4"/>
  <c r="V2686" i="4"/>
  <c r="W2686" i="4"/>
  <c r="Y2686" i="4"/>
  <c r="Z2686" i="4"/>
  <c r="AA2686" i="4"/>
  <c r="T2687" i="4"/>
  <c r="V2687" i="4"/>
  <c r="W2687" i="4"/>
  <c r="Y2687" i="4"/>
  <c r="Z2687" i="4"/>
  <c r="AA2687" i="4"/>
  <c r="T2688" i="4"/>
  <c r="V2688" i="4"/>
  <c r="W2688" i="4"/>
  <c r="Y2688" i="4"/>
  <c r="Z2688" i="4"/>
  <c r="AA2688" i="4"/>
  <c r="T2689" i="4"/>
  <c r="V2689" i="4"/>
  <c r="W2689" i="4"/>
  <c r="Y2689" i="4"/>
  <c r="Z2689" i="4"/>
  <c r="AA2689" i="4"/>
  <c r="T2690" i="4"/>
  <c r="V2690" i="4"/>
  <c r="W2690" i="4"/>
  <c r="Y2690" i="4"/>
  <c r="Z2690" i="4"/>
  <c r="AA2690" i="4"/>
  <c r="T2691" i="4"/>
  <c r="V2691" i="4"/>
  <c r="W2691" i="4"/>
  <c r="Y2691" i="4"/>
  <c r="Z2691" i="4"/>
  <c r="AA2691" i="4"/>
  <c r="T2692" i="4"/>
  <c r="U2692" i="4"/>
  <c r="V2692" i="4"/>
  <c r="W2692" i="4"/>
  <c r="X2692" i="4"/>
  <c r="Y2692" i="4"/>
  <c r="Z2692" i="4"/>
  <c r="AA2692" i="4"/>
  <c r="T2693" i="4"/>
  <c r="V2693" i="4"/>
  <c r="W2693" i="4"/>
  <c r="Y2693" i="4"/>
  <c r="Z2693" i="4"/>
  <c r="AA2693" i="4"/>
  <c r="T2694" i="4"/>
  <c r="V2694" i="4"/>
  <c r="W2694" i="4"/>
  <c r="Y2694" i="4"/>
  <c r="Z2694" i="4"/>
  <c r="AA2694" i="4"/>
  <c r="T2695" i="4"/>
  <c r="V2695" i="4"/>
  <c r="W2695" i="4"/>
  <c r="Y2695" i="4"/>
  <c r="Z2695" i="4"/>
  <c r="AA2695" i="4"/>
  <c r="T2696" i="4"/>
  <c r="V2696" i="4"/>
  <c r="W2696" i="4"/>
  <c r="Y2696" i="4"/>
  <c r="Z2696" i="4"/>
  <c r="AA2696" i="4"/>
  <c r="T2697" i="4"/>
  <c r="V2697" i="4"/>
  <c r="W2697" i="4"/>
  <c r="Y2697" i="4"/>
  <c r="Z2697" i="4"/>
  <c r="AA2697" i="4"/>
  <c r="T2698" i="4"/>
  <c r="V2698" i="4"/>
  <c r="W2698" i="4"/>
  <c r="Y2698" i="4"/>
  <c r="Z2698" i="4"/>
  <c r="AA2698" i="4"/>
  <c r="T2699" i="4"/>
  <c r="V2699" i="4"/>
  <c r="W2699" i="4"/>
  <c r="X2699" i="4"/>
  <c r="Y2699" i="4"/>
  <c r="Z2699" i="4"/>
  <c r="AA2699" i="4"/>
  <c r="T2700" i="4"/>
  <c r="U2700" i="4"/>
  <c r="V2700" i="4"/>
  <c r="W2700" i="4"/>
  <c r="X2700" i="4"/>
  <c r="Y2700" i="4"/>
  <c r="Z2700" i="4"/>
  <c r="AA2700" i="4"/>
  <c r="T2701" i="4"/>
  <c r="V2701" i="4"/>
  <c r="W2701" i="4"/>
  <c r="Y2701" i="4"/>
  <c r="Z2701" i="4"/>
  <c r="AA2701" i="4"/>
  <c r="T2702" i="4"/>
  <c r="V2702" i="4"/>
  <c r="W2702" i="4"/>
  <c r="Y2702" i="4"/>
  <c r="Z2702" i="4"/>
  <c r="AA2702" i="4"/>
  <c r="T2703" i="4"/>
  <c r="V2703" i="4"/>
  <c r="W2703" i="4"/>
  <c r="Y2703" i="4"/>
  <c r="Z2703" i="4"/>
  <c r="AA2703" i="4"/>
  <c r="T2704" i="4"/>
  <c r="V2704" i="4"/>
  <c r="W2704" i="4"/>
  <c r="Y2704" i="4"/>
  <c r="Z2704" i="4"/>
  <c r="AA2704" i="4"/>
  <c r="T2705" i="4"/>
  <c r="V2705" i="4"/>
  <c r="W2705" i="4"/>
  <c r="Y2705" i="4"/>
  <c r="Z2705" i="4"/>
  <c r="AA2705" i="4"/>
  <c r="T2706" i="4"/>
  <c r="V2706" i="4"/>
  <c r="W2706" i="4"/>
  <c r="Y2706" i="4"/>
  <c r="Z2706" i="4"/>
  <c r="AA2706" i="4"/>
  <c r="T2707" i="4"/>
  <c r="V2707" i="4"/>
  <c r="W2707" i="4"/>
  <c r="Y2707" i="4"/>
  <c r="Z2707" i="4"/>
  <c r="AA2707" i="4"/>
  <c r="T2708" i="4"/>
  <c r="U2708" i="4"/>
  <c r="V2708" i="4"/>
  <c r="W2708" i="4"/>
  <c r="X2708" i="4"/>
  <c r="Y2708" i="4"/>
  <c r="Z2708" i="4"/>
  <c r="AA2708" i="4"/>
  <c r="T2709" i="4"/>
  <c r="V2709" i="4"/>
  <c r="W2709" i="4"/>
  <c r="Y2709" i="4"/>
  <c r="Z2709" i="4"/>
  <c r="AA2709" i="4"/>
  <c r="T2710" i="4"/>
  <c r="V2710" i="4"/>
  <c r="W2710" i="4"/>
  <c r="Y2710" i="4"/>
  <c r="Z2710" i="4"/>
  <c r="AA2710" i="4"/>
  <c r="T2711" i="4"/>
  <c r="V2711" i="4"/>
  <c r="W2711" i="4"/>
  <c r="Y2711" i="4"/>
  <c r="Z2711" i="4"/>
  <c r="AA2711" i="4"/>
  <c r="T2712" i="4"/>
  <c r="V2712" i="4"/>
  <c r="W2712" i="4"/>
  <c r="Y2712" i="4"/>
  <c r="Z2712" i="4"/>
  <c r="AA2712" i="4"/>
  <c r="T2713" i="4"/>
  <c r="V2713" i="4"/>
  <c r="W2713" i="4"/>
  <c r="Y2713" i="4"/>
  <c r="Z2713" i="4"/>
  <c r="AA2713" i="4"/>
  <c r="T2714" i="4"/>
  <c r="V2714" i="4"/>
  <c r="W2714" i="4"/>
  <c r="Y2714" i="4"/>
  <c r="Z2714" i="4"/>
  <c r="AA2714" i="4"/>
  <c r="T2715" i="4"/>
  <c r="V2715" i="4"/>
  <c r="W2715" i="4"/>
  <c r="Y2715" i="4"/>
  <c r="Z2715" i="4"/>
  <c r="AA2715" i="4"/>
  <c r="T2716" i="4"/>
  <c r="U2716" i="4"/>
  <c r="V2716" i="4"/>
  <c r="W2716" i="4"/>
  <c r="X2716" i="4"/>
  <c r="Y2716" i="4"/>
  <c r="Z2716" i="4"/>
  <c r="AA2716" i="4"/>
  <c r="T2717" i="4"/>
  <c r="V2717" i="4"/>
  <c r="W2717" i="4"/>
  <c r="Y2717" i="4"/>
  <c r="Z2717" i="4"/>
  <c r="AA2717" i="4"/>
  <c r="T2718" i="4"/>
  <c r="V2718" i="4"/>
  <c r="W2718" i="4"/>
  <c r="Y2718" i="4"/>
  <c r="Z2718" i="4"/>
  <c r="AA2718" i="4"/>
  <c r="T2719" i="4"/>
  <c r="V2719" i="4"/>
  <c r="W2719" i="4"/>
  <c r="Y2719" i="4"/>
  <c r="Z2719" i="4"/>
  <c r="AA2719" i="4"/>
  <c r="T2720" i="4"/>
  <c r="V2720" i="4"/>
  <c r="W2720" i="4"/>
  <c r="Y2720" i="4"/>
  <c r="Z2720" i="4"/>
  <c r="AA2720" i="4"/>
  <c r="T2721" i="4"/>
  <c r="V2721" i="4"/>
  <c r="W2721" i="4"/>
  <c r="Y2721" i="4"/>
  <c r="Z2721" i="4"/>
  <c r="AA2721" i="4"/>
  <c r="T2722" i="4"/>
  <c r="V2722" i="4"/>
  <c r="W2722" i="4"/>
  <c r="Y2722" i="4"/>
  <c r="Z2722" i="4"/>
  <c r="AA2722" i="4"/>
  <c r="T2723" i="4"/>
  <c r="V2723" i="4"/>
  <c r="W2723" i="4"/>
  <c r="Y2723" i="4"/>
  <c r="Z2723" i="4"/>
  <c r="AA2723" i="4"/>
  <c r="T2724" i="4"/>
  <c r="U2724" i="4"/>
  <c r="V2724" i="4"/>
  <c r="W2724" i="4"/>
  <c r="X2724" i="4"/>
  <c r="Y2724" i="4"/>
  <c r="Z2724" i="4"/>
  <c r="AA2724" i="4"/>
  <c r="T2725" i="4"/>
  <c r="V2725" i="4"/>
  <c r="W2725" i="4"/>
  <c r="Y2725" i="4"/>
  <c r="Z2725" i="4"/>
  <c r="AA2725" i="4"/>
  <c r="T2726" i="4"/>
  <c r="V2726" i="4"/>
  <c r="W2726" i="4"/>
  <c r="Y2726" i="4"/>
  <c r="Z2726" i="4"/>
  <c r="AA2726" i="4"/>
  <c r="T2727" i="4"/>
  <c r="V2727" i="4"/>
  <c r="W2727" i="4"/>
  <c r="Y2727" i="4"/>
  <c r="Z2727" i="4"/>
  <c r="AA2727" i="4"/>
  <c r="T2728" i="4"/>
  <c r="V2728" i="4"/>
  <c r="W2728" i="4"/>
  <c r="Y2728" i="4"/>
  <c r="Z2728" i="4"/>
  <c r="AA2728" i="4"/>
  <c r="T2729" i="4"/>
  <c r="V2729" i="4"/>
  <c r="W2729" i="4"/>
  <c r="Y2729" i="4"/>
  <c r="Z2729" i="4"/>
  <c r="AA2729" i="4"/>
  <c r="T2730" i="4"/>
  <c r="V2730" i="4"/>
  <c r="W2730" i="4"/>
  <c r="Y2730" i="4"/>
  <c r="Z2730" i="4"/>
  <c r="AA2730" i="4"/>
  <c r="T2731" i="4"/>
  <c r="V2731" i="4"/>
  <c r="W2731" i="4"/>
  <c r="Y2731" i="4"/>
  <c r="Z2731" i="4"/>
  <c r="AA2731" i="4"/>
  <c r="T2732" i="4"/>
  <c r="U2732" i="4"/>
  <c r="V2732" i="4"/>
  <c r="W2732" i="4"/>
  <c r="X2732" i="4"/>
  <c r="Y2732" i="4"/>
  <c r="Z2732" i="4"/>
  <c r="AA2732" i="4"/>
  <c r="T2733" i="4"/>
  <c r="V2733" i="4"/>
  <c r="W2733" i="4"/>
  <c r="Y2733" i="4"/>
  <c r="Z2733" i="4"/>
  <c r="AA2733" i="4"/>
  <c r="T2734" i="4"/>
  <c r="V2734" i="4"/>
  <c r="W2734" i="4"/>
  <c r="Y2734" i="4"/>
  <c r="Z2734" i="4"/>
  <c r="AA2734" i="4"/>
  <c r="T2735" i="4"/>
  <c r="V2735" i="4"/>
  <c r="W2735" i="4"/>
  <c r="Y2735" i="4"/>
  <c r="Z2735" i="4"/>
  <c r="AA2735" i="4"/>
  <c r="T2736" i="4"/>
  <c r="V2736" i="4"/>
  <c r="W2736" i="4"/>
  <c r="Y2736" i="4"/>
  <c r="Z2736" i="4"/>
  <c r="AA2736" i="4"/>
  <c r="T2737" i="4"/>
  <c r="V2737" i="4"/>
  <c r="W2737" i="4"/>
  <c r="Y2737" i="4"/>
  <c r="Z2737" i="4"/>
  <c r="AA2737" i="4"/>
  <c r="T2738" i="4"/>
  <c r="V2738" i="4"/>
  <c r="W2738" i="4"/>
  <c r="Y2738" i="4"/>
  <c r="Z2738" i="4"/>
  <c r="AA2738" i="4"/>
  <c r="T2739" i="4"/>
  <c r="V2739" i="4"/>
  <c r="W2739" i="4"/>
  <c r="Y2739" i="4"/>
  <c r="Z2739" i="4"/>
  <c r="AA2739" i="4"/>
  <c r="T2740" i="4"/>
  <c r="U2740" i="4"/>
  <c r="V2740" i="4"/>
  <c r="W2740" i="4"/>
  <c r="X2740" i="4"/>
  <c r="Y2740" i="4"/>
  <c r="Z2740" i="4"/>
  <c r="AA2740" i="4"/>
  <c r="T2741" i="4"/>
  <c r="V2741" i="4"/>
  <c r="W2741" i="4"/>
  <c r="Y2741" i="4"/>
  <c r="Z2741" i="4"/>
  <c r="AA2741" i="4"/>
  <c r="T2742" i="4"/>
  <c r="V2742" i="4"/>
  <c r="W2742" i="4"/>
  <c r="Y2742" i="4"/>
  <c r="Z2742" i="4"/>
  <c r="AA2742" i="4"/>
  <c r="T2743" i="4"/>
  <c r="V2743" i="4"/>
  <c r="W2743" i="4"/>
  <c r="Y2743" i="4"/>
  <c r="Z2743" i="4"/>
  <c r="AA2743" i="4"/>
  <c r="T2744" i="4"/>
  <c r="V2744" i="4"/>
  <c r="W2744" i="4"/>
  <c r="Y2744" i="4"/>
  <c r="Z2744" i="4"/>
  <c r="AA2744" i="4"/>
  <c r="T2745" i="4"/>
  <c r="V2745" i="4"/>
  <c r="W2745" i="4"/>
  <c r="Y2745" i="4"/>
  <c r="Z2745" i="4"/>
  <c r="AA2745" i="4"/>
  <c r="T2746" i="4"/>
  <c r="V2746" i="4"/>
  <c r="W2746" i="4"/>
  <c r="Y2746" i="4"/>
  <c r="Z2746" i="4"/>
  <c r="AA2746" i="4"/>
  <c r="T2747" i="4"/>
  <c r="V2747" i="4"/>
  <c r="W2747" i="4"/>
  <c r="Y2747" i="4"/>
  <c r="Z2747" i="4"/>
  <c r="AA2747" i="4"/>
  <c r="T2748" i="4"/>
  <c r="U2748" i="4"/>
  <c r="V2748" i="4"/>
  <c r="W2748" i="4"/>
  <c r="X2748" i="4"/>
  <c r="Y2748" i="4"/>
  <c r="Z2748" i="4"/>
  <c r="AA2748" i="4"/>
  <c r="T2749" i="4"/>
  <c r="V2749" i="4"/>
  <c r="W2749" i="4"/>
  <c r="Y2749" i="4"/>
  <c r="Z2749" i="4"/>
  <c r="AA2749" i="4"/>
  <c r="T2750" i="4"/>
  <c r="V2750" i="4"/>
  <c r="W2750" i="4"/>
  <c r="Y2750" i="4"/>
  <c r="Z2750" i="4"/>
  <c r="AA2750" i="4"/>
  <c r="T2751" i="4"/>
  <c r="V2751" i="4"/>
  <c r="W2751" i="4"/>
  <c r="Y2751" i="4"/>
  <c r="Z2751" i="4"/>
  <c r="AA2751" i="4"/>
  <c r="T2752" i="4"/>
  <c r="V2752" i="4"/>
  <c r="W2752" i="4"/>
  <c r="Y2752" i="4"/>
  <c r="Z2752" i="4"/>
  <c r="AA2752" i="4"/>
  <c r="T2753" i="4"/>
  <c r="V2753" i="4"/>
  <c r="W2753" i="4"/>
  <c r="Y2753" i="4"/>
  <c r="Z2753" i="4"/>
  <c r="AA2753" i="4"/>
  <c r="T2754" i="4"/>
  <c r="V2754" i="4"/>
  <c r="W2754" i="4"/>
  <c r="Y2754" i="4"/>
  <c r="Z2754" i="4"/>
  <c r="AA2754" i="4"/>
  <c r="T2755" i="4"/>
  <c r="V2755" i="4"/>
  <c r="W2755" i="4"/>
  <c r="Y2755" i="4"/>
  <c r="Z2755" i="4"/>
  <c r="AA2755" i="4"/>
  <c r="T2756" i="4"/>
  <c r="U2756" i="4"/>
  <c r="V2756" i="4"/>
  <c r="W2756" i="4"/>
  <c r="X2756" i="4"/>
  <c r="Y2756" i="4"/>
  <c r="Z2756" i="4"/>
  <c r="AA2756" i="4"/>
  <c r="T2757" i="4"/>
  <c r="V2757" i="4"/>
  <c r="W2757" i="4"/>
  <c r="Y2757" i="4"/>
  <c r="Z2757" i="4"/>
  <c r="AA2757" i="4"/>
  <c r="T2758" i="4"/>
  <c r="V2758" i="4"/>
  <c r="W2758" i="4"/>
  <c r="Y2758" i="4"/>
  <c r="Z2758" i="4"/>
  <c r="AA2758" i="4"/>
  <c r="T2759" i="4"/>
  <c r="V2759" i="4"/>
  <c r="W2759" i="4"/>
  <c r="Y2759" i="4"/>
  <c r="Z2759" i="4"/>
  <c r="AA2759" i="4"/>
  <c r="T2760" i="4"/>
  <c r="V2760" i="4"/>
  <c r="W2760" i="4"/>
  <c r="Y2760" i="4"/>
  <c r="Z2760" i="4"/>
  <c r="AA2760" i="4"/>
  <c r="T2761" i="4"/>
  <c r="V2761" i="4"/>
  <c r="W2761" i="4"/>
  <c r="Y2761" i="4"/>
  <c r="Z2761" i="4"/>
  <c r="AA2761" i="4"/>
  <c r="T2762" i="4"/>
  <c r="V2762" i="4"/>
  <c r="W2762" i="4"/>
  <c r="Y2762" i="4"/>
  <c r="Z2762" i="4"/>
  <c r="AA2762" i="4"/>
  <c r="T2763" i="4"/>
  <c r="V2763" i="4"/>
  <c r="W2763" i="4"/>
  <c r="Y2763" i="4"/>
  <c r="Z2763" i="4"/>
  <c r="AA2763" i="4"/>
  <c r="T2764" i="4"/>
  <c r="U2764" i="4"/>
  <c r="V2764" i="4"/>
  <c r="W2764" i="4"/>
  <c r="X2764" i="4"/>
  <c r="Y2764" i="4"/>
  <c r="Z2764" i="4"/>
  <c r="AA2764" i="4"/>
  <c r="T2765" i="4"/>
  <c r="V2765" i="4"/>
  <c r="W2765" i="4"/>
  <c r="Y2765" i="4"/>
  <c r="Z2765" i="4"/>
  <c r="AA2765" i="4"/>
  <c r="T2766" i="4"/>
  <c r="V2766" i="4"/>
  <c r="W2766" i="4"/>
  <c r="Y2766" i="4"/>
  <c r="Z2766" i="4"/>
  <c r="AA2766" i="4"/>
  <c r="T2767" i="4"/>
  <c r="V2767" i="4"/>
  <c r="W2767" i="4"/>
  <c r="Y2767" i="4"/>
  <c r="Z2767" i="4"/>
  <c r="AA2767" i="4"/>
  <c r="T2768" i="4"/>
  <c r="V2768" i="4"/>
  <c r="W2768" i="4"/>
  <c r="Y2768" i="4"/>
  <c r="Z2768" i="4"/>
  <c r="AA2768" i="4"/>
  <c r="T2769" i="4"/>
  <c r="V2769" i="4"/>
  <c r="W2769" i="4"/>
  <c r="Y2769" i="4"/>
  <c r="Z2769" i="4"/>
  <c r="AA2769" i="4"/>
  <c r="T2770" i="4"/>
  <c r="V2770" i="4"/>
  <c r="W2770" i="4"/>
  <c r="Y2770" i="4"/>
  <c r="Z2770" i="4"/>
  <c r="AA2770" i="4"/>
  <c r="T2771" i="4"/>
  <c r="V2771" i="4"/>
  <c r="W2771" i="4"/>
  <c r="Y2771" i="4"/>
  <c r="Z2771" i="4"/>
  <c r="AA2771" i="4"/>
  <c r="T2772" i="4"/>
  <c r="U2772" i="4"/>
  <c r="V2772" i="4"/>
  <c r="W2772" i="4"/>
  <c r="X2772" i="4"/>
  <c r="Y2772" i="4"/>
  <c r="Z2772" i="4"/>
  <c r="AA2772" i="4"/>
  <c r="T2773" i="4"/>
  <c r="V2773" i="4"/>
  <c r="W2773" i="4"/>
  <c r="Y2773" i="4"/>
  <c r="Z2773" i="4"/>
  <c r="AA2773" i="4"/>
  <c r="T2774" i="4"/>
  <c r="V2774" i="4"/>
  <c r="W2774" i="4"/>
  <c r="Y2774" i="4"/>
  <c r="Z2774" i="4"/>
  <c r="AA2774" i="4"/>
  <c r="T2775" i="4"/>
  <c r="V2775" i="4"/>
  <c r="W2775" i="4"/>
  <c r="Y2775" i="4"/>
  <c r="Z2775" i="4"/>
  <c r="AA2775" i="4"/>
  <c r="T2776" i="4"/>
  <c r="V2776" i="4"/>
  <c r="W2776" i="4"/>
  <c r="Y2776" i="4"/>
  <c r="Z2776" i="4"/>
  <c r="AA2776" i="4"/>
  <c r="T2777" i="4"/>
  <c r="V2777" i="4"/>
  <c r="W2777" i="4"/>
  <c r="Y2777" i="4"/>
  <c r="Z2777" i="4"/>
  <c r="AA2777" i="4"/>
  <c r="T2778" i="4"/>
  <c r="V2778" i="4"/>
  <c r="W2778" i="4"/>
  <c r="Y2778" i="4"/>
  <c r="Z2778" i="4"/>
  <c r="AA2778" i="4"/>
  <c r="T2779" i="4"/>
  <c r="V2779" i="4"/>
  <c r="W2779" i="4"/>
  <c r="Y2779" i="4"/>
  <c r="Z2779" i="4"/>
  <c r="AA2779" i="4"/>
  <c r="T2780" i="4"/>
  <c r="U2780" i="4"/>
  <c r="V2780" i="4"/>
  <c r="W2780" i="4"/>
  <c r="X2780" i="4"/>
  <c r="Y2780" i="4"/>
  <c r="Z2780" i="4"/>
  <c r="AA2780" i="4"/>
  <c r="T2781" i="4"/>
  <c r="V2781" i="4"/>
  <c r="W2781" i="4"/>
  <c r="Y2781" i="4"/>
  <c r="Z2781" i="4"/>
  <c r="AA2781" i="4"/>
  <c r="T2782" i="4"/>
  <c r="V2782" i="4"/>
  <c r="W2782" i="4"/>
  <c r="Y2782" i="4"/>
  <c r="Z2782" i="4"/>
  <c r="AA2782" i="4"/>
  <c r="T2783" i="4"/>
  <c r="V2783" i="4"/>
  <c r="W2783" i="4"/>
  <c r="Y2783" i="4"/>
  <c r="Z2783" i="4"/>
  <c r="AA2783" i="4"/>
  <c r="T2784" i="4"/>
  <c r="V2784" i="4"/>
  <c r="W2784" i="4"/>
  <c r="Y2784" i="4"/>
  <c r="Z2784" i="4"/>
  <c r="AA2784" i="4"/>
  <c r="T2785" i="4"/>
  <c r="V2785" i="4"/>
  <c r="W2785" i="4"/>
  <c r="Y2785" i="4"/>
  <c r="Z2785" i="4"/>
  <c r="AA2785" i="4"/>
  <c r="T2786" i="4"/>
  <c r="V2786" i="4"/>
  <c r="W2786" i="4"/>
  <c r="Y2786" i="4"/>
  <c r="Z2786" i="4"/>
  <c r="AA2786" i="4"/>
  <c r="T2787" i="4"/>
  <c r="V2787" i="4"/>
  <c r="W2787" i="4"/>
  <c r="Y2787" i="4"/>
  <c r="Z2787" i="4"/>
  <c r="AA2787" i="4"/>
  <c r="T2788" i="4"/>
  <c r="U2788" i="4"/>
  <c r="V2788" i="4"/>
  <c r="W2788" i="4"/>
  <c r="X2788" i="4"/>
  <c r="Y2788" i="4"/>
  <c r="Z2788" i="4"/>
  <c r="AA2788" i="4"/>
  <c r="T2789" i="4"/>
  <c r="V2789" i="4"/>
  <c r="W2789" i="4"/>
  <c r="Y2789" i="4"/>
  <c r="Z2789" i="4"/>
  <c r="AA2789" i="4"/>
  <c r="T2790" i="4"/>
  <c r="V2790" i="4"/>
  <c r="W2790" i="4"/>
  <c r="Y2790" i="4"/>
  <c r="Z2790" i="4"/>
  <c r="AA2790" i="4"/>
  <c r="T2791" i="4"/>
  <c r="V2791" i="4"/>
  <c r="W2791" i="4"/>
  <c r="Y2791" i="4"/>
  <c r="Z2791" i="4"/>
  <c r="AA2791" i="4"/>
  <c r="T2792" i="4"/>
  <c r="V2792" i="4"/>
  <c r="W2792" i="4"/>
  <c r="Y2792" i="4"/>
  <c r="Z2792" i="4"/>
  <c r="AA2792" i="4"/>
  <c r="T2793" i="4"/>
  <c r="V2793" i="4"/>
  <c r="W2793" i="4"/>
  <c r="Y2793" i="4"/>
  <c r="Z2793" i="4"/>
  <c r="AA2793" i="4"/>
  <c r="T2794" i="4"/>
  <c r="V2794" i="4"/>
  <c r="W2794" i="4"/>
  <c r="Y2794" i="4"/>
  <c r="Z2794" i="4"/>
  <c r="AA2794" i="4"/>
  <c r="T2795" i="4"/>
  <c r="V2795" i="4"/>
  <c r="W2795" i="4"/>
  <c r="Y2795" i="4"/>
  <c r="Z2795" i="4"/>
  <c r="AA2795" i="4"/>
  <c r="T2796" i="4"/>
  <c r="U2796" i="4"/>
  <c r="V2796" i="4"/>
  <c r="W2796" i="4"/>
  <c r="X2796" i="4"/>
  <c r="Y2796" i="4"/>
  <c r="Z2796" i="4"/>
  <c r="AA2796" i="4"/>
  <c r="T2797" i="4"/>
  <c r="V2797" i="4"/>
  <c r="W2797" i="4"/>
  <c r="Y2797" i="4"/>
  <c r="Z2797" i="4"/>
  <c r="AA2797" i="4"/>
  <c r="T2798" i="4"/>
  <c r="V2798" i="4"/>
  <c r="W2798" i="4"/>
  <c r="Y2798" i="4"/>
  <c r="Z2798" i="4"/>
  <c r="AA2798" i="4"/>
  <c r="T2799" i="4"/>
  <c r="V2799" i="4"/>
  <c r="W2799" i="4"/>
  <c r="Y2799" i="4"/>
  <c r="Z2799" i="4"/>
  <c r="AA2799" i="4"/>
  <c r="T2800" i="4"/>
  <c r="V2800" i="4"/>
  <c r="W2800" i="4"/>
  <c r="Y2800" i="4"/>
  <c r="Z2800" i="4"/>
  <c r="AA2800" i="4"/>
  <c r="T2801" i="4"/>
  <c r="V2801" i="4"/>
  <c r="W2801" i="4"/>
  <c r="Y2801" i="4"/>
  <c r="Z2801" i="4"/>
  <c r="AA2801" i="4"/>
  <c r="AA3081" i="4"/>
  <c r="Z3081" i="4"/>
  <c r="Y3081" i="4"/>
  <c r="W3081" i="4"/>
  <c r="V3081" i="4"/>
  <c r="T3081" i="4"/>
  <c r="S3081" i="4"/>
  <c r="AA3080" i="4"/>
  <c r="Z3080" i="4"/>
  <c r="Y3080" i="4"/>
  <c r="W3080" i="4"/>
  <c r="V3080" i="4"/>
  <c r="T3080" i="4"/>
  <c r="S3080" i="4"/>
  <c r="AA3079" i="4"/>
  <c r="Z3079" i="4"/>
  <c r="Y3079" i="4"/>
  <c r="W3079" i="4"/>
  <c r="V3079" i="4"/>
  <c r="T3079" i="4"/>
  <c r="S3079" i="4"/>
  <c r="AA3078" i="4"/>
  <c r="Z3078" i="4"/>
  <c r="Y3078" i="4"/>
  <c r="W3078" i="4"/>
  <c r="V3078" i="4"/>
  <c r="T3078" i="4"/>
  <c r="S3078" i="4"/>
  <c r="AA3077" i="4"/>
  <c r="Z3077" i="4"/>
  <c r="Y3077" i="4"/>
  <c r="W3077" i="4"/>
  <c r="V3077" i="4"/>
  <c r="T3077" i="4"/>
  <c r="S3077" i="4"/>
  <c r="AA3076" i="4"/>
  <c r="Z3076" i="4"/>
  <c r="Y3076" i="4"/>
  <c r="X3076" i="4"/>
  <c r="W3076" i="4"/>
  <c r="V3076" i="4"/>
  <c r="U3076" i="4"/>
  <c r="T3076" i="4"/>
  <c r="S3076" i="4"/>
  <c r="AA3075" i="4"/>
  <c r="Z3075" i="4"/>
  <c r="Y3075" i="4"/>
  <c r="W3075" i="4"/>
  <c r="V3075" i="4"/>
  <c r="T3075" i="4"/>
  <c r="S3075" i="4"/>
  <c r="AA3074" i="4"/>
  <c r="Z3074" i="4"/>
  <c r="Y3074" i="4"/>
  <c r="W3074" i="4"/>
  <c r="V3074" i="4"/>
  <c r="T3074" i="4"/>
  <c r="S3074" i="4"/>
  <c r="AA3073" i="4"/>
  <c r="Z3073" i="4"/>
  <c r="Y3073" i="4"/>
  <c r="W3073" i="4"/>
  <c r="V3073" i="4"/>
  <c r="T3073" i="4"/>
  <c r="S3073" i="4"/>
  <c r="AA3072" i="4"/>
  <c r="Z3072" i="4"/>
  <c r="Y3072" i="4"/>
  <c r="W3072" i="4"/>
  <c r="V3072" i="4"/>
  <c r="T3072" i="4"/>
  <c r="S3072" i="4"/>
  <c r="AA3071" i="4"/>
  <c r="Z3071" i="4"/>
  <c r="Y3071" i="4"/>
  <c r="W3071" i="4"/>
  <c r="V3071" i="4"/>
  <c r="T3071" i="4"/>
  <c r="S3071" i="4"/>
  <c r="AA3070" i="4"/>
  <c r="Z3070" i="4"/>
  <c r="Y3070" i="4"/>
  <c r="W3070" i="4"/>
  <c r="V3070" i="4"/>
  <c r="T3070" i="4"/>
  <c r="S3070" i="4"/>
  <c r="AA3069" i="4"/>
  <c r="Z3069" i="4"/>
  <c r="Y3069" i="4"/>
  <c r="W3069" i="4"/>
  <c r="V3069" i="4"/>
  <c r="T3069" i="4"/>
  <c r="S3069" i="4"/>
  <c r="AA3068" i="4"/>
  <c r="Z3068" i="4"/>
  <c r="Y3068" i="4"/>
  <c r="X3068" i="4"/>
  <c r="W3068" i="4"/>
  <c r="V3068" i="4"/>
  <c r="U3068" i="4"/>
  <c r="T3068" i="4"/>
  <c r="S3068" i="4"/>
  <c r="AA3067" i="4"/>
  <c r="Z3067" i="4"/>
  <c r="Y3067" i="4"/>
  <c r="W3067" i="4"/>
  <c r="V3067" i="4"/>
  <c r="T3067" i="4"/>
  <c r="S3067" i="4"/>
  <c r="AA3066" i="4"/>
  <c r="Z3066" i="4"/>
  <c r="Y3066" i="4"/>
  <c r="W3066" i="4"/>
  <c r="V3066" i="4"/>
  <c r="T3066" i="4"/>
  <c r="S3066" i="4"/>
  <c r="AA3065" i="4"/>
  <c r="Z3065" i="4"/>
  <c r="Y3065" i="4"/>
  <c r="W3065" i="4"/>
  <c r="V3065" i="4"/>
  <c r="T3065" i="4"/>
  <c r="S3065" i="4"/>
  <c r="AA3064" i="4"/>
  <c r="Z3064" i="4"/>
  <c r="Y3064" i="4"/>
  <c r="W3064" i="4"/>
  <c r="V3064" i="4"/>
  <c r="T3064" i="4"/>
  <c r="S3064" i="4"/>
  <c r="AA3063" i="4"/>
  <c r="Z3063" i="4"/>
  <c r="Y3063" i="4"/>
  <c r="W3063" i="4"/>
  <c r="V3063" i="4"/>
  <c r="T3063" i="4"/>
  <c r="S3063" i="4"/>
  <c r="AA3062" i="4"/>
  <c r="Z3062" i="4"/>
  <c r="Y3062" i="4"/>
  <c r="W3062" i="4"/>
  <c r="V3062" i="4"/>
  <c r="T3062" i="4"/>
  <c r="S3062" i="4"/>
  <c r="AA3061" i="4"/>
  <c r="Z3061" i="4"/>
  <c r="Y3061" i="4"/>
  <c r="W3061" i="4"/>
  <c r="V3061" i="4"/>
  <c r="T3061" i="4"/>
  <c r="S3061" i="4"/>
  <c r="AA3060" i="4"/>
  <c r="Z3060" i="4"/>
  <c r="Y3060" i="4"/>
  <c r="X3060" i="4"/>
  <c r="W3060" i="4"/>
  <c r="V3060" i="4"/>
  <c r="U3060" i="4"/>
  <c r="T3060" i="4"/>
  <c r="S3060" i="4"/>
  <c r="AA3059" i="4"/>
  <c r="Z3059" i="4"/>
  <c r="Y3059" i="4"/>
  <c r="W3059" i="4"/>
  <c r="V3059" i="4"/>
  <c r="T3059" i="4"/>
  <c r="S3059" i="4"/>
  <c r="AA3058" i="4"/>
  <c r="Z3058" i="4"/>
  <c r="Y3058" i="4"/>
  <c r="W3058" i="4"/>
  <c r="V3058" i="4"/>
  <c r="T3058" i="4"/>
  <c r="S3058" i="4"/>
  <c r="AA3057" i="4"/>
  <c r="Z3057" i="4"/>
  <c r="Y3057" i="4"/>
  <c r="W3057" i="4"/>
  <c r="V3057" i="4"/>
  <c r="T3057" i="4"/>
  <c r="S3057" i="4"/>
  <c r="AA3056" i="4"/>
  <c r="Z3056" i="4"/>
  <c r="Y3056" i="4"/>
  <c r="W3056" i="4"/>
  <c r="V3056" i="4"/>
  <c r="T3056" i="4"/>
  <c r="S3056" i="4"/>
  <c r="AA3055" i="4"/>
  <c r="Z3055" i="4"/>
  <c r="Y3055" i="4"/>
  <c r="W3055" i="4"/>
  <c r="V3055" i="4"/>
  <c r="T3055" i="4"/>
  <c r="S3055" i="4"/>
  <c r="AA3054" i="4"/>
  <c r="Z3054" i="4"/>
  <c r="Y3054" i="4"/>
  <c r="W3054" i="4"/>
  <c r="V3054" i="4"/>
  <c r="T3054" i="4"/>
  <c r="S3054" i="4"/>
  <c r="AA3053" i="4"/>
  <c r="Z3053" i="4"/>
  <c r="Y3053" i="4"/>
  <c r="W3053" i="4"/>
  <c r="V3053" i="4"/>
  <c r="T3053" i="4"/>
  <c r="S3053" i="4"/>
  <c r="AA3052" i="4"/>
  <c r="Z3052" i="4"/>
  <c r="Y3052" i="4"/>
  <c r="X3052" i="4"/>
  <c r="W3052" i="4"/>
  <c r="V3052" i="4"/>
  <c r="U3052" i="4"/>
  <c r="T3052" i="4"/>
  <c r="S3052" i="4"/>
  <c r="AA3051" i="4"/>
  <c r="Z3051" i="4"/>
  <c r="Y3051" i="4"/>
  <c r="W3051" i="4"/>
  <c r="V3051" i="4"/>
  <c r="T3051" i="4"/>
  <c r="S3051" i="4"/>
  <c r="AA3050" i="4"/>
  <c r="Z3050" i="4"/>
  <c r="Y3050" i="4"/>
  <c r="W3050" i="4"/>
  <c r="V3050" i="4"/>
  <c r="T3050" i="4"/>
  <c r="S3050" i="4"/>
  <c r="AA3049" i="4"/>
  <c r="Z3049" i="4"/>
  <c r="Y3049" i="4"/>
  <c r="W3049" i="4"/>
  <c r="V3049" i="4"/>
  <c r="T3049" i="4"/>
  <c r="S3049" i="4"/>
  <c r="AA3048" i="4"/>
  <c r="Z3048" i="4"/>
  <c r="Y3048" i="4"/>
  <c r="W3048" i="4"/>
  <c r="V3048" i="4"/>
  <c r="T3048" i="4"/>
  <c r="S3048" i="4"/>
  <c r="AA3047" i="4"/>
  <c r="Z3047" i="4"/>
  <c r="Y3047" i="4"/>
  <c r="W3047" i="4"/>
  <c r="V3047" i="4"/>
  <c r="T3047" i="4"/>
  <c r="S3047" i="4"/>
  <c r="AA3046" i="4"/>
  <c r="Z3046" i="4"/>
  <c r="Y3046" i="4"/>
  <c r="W3046" i="4"/>
  <c r="V3046" i="4"/>
  <c r="T3046" i="4"/>
  <c r="S3046" i="4"/>
  <c r="AA3045" i="4"/>
  <c r="Z3045" i="4"/>
  <c r="Y3045" i="4"/>
  <c r="W3045" i="4"/>
  <c r="V3045" i="4"/>
  <c r="T3045" i="4"/>
  <c r="S3045" i="4"/>
  <c r="AA3044" i="4"/>
  <c r="Z3044" i="4"/>
  <c r="Y3044" i="4"/>
  <c r="X3044" i="4"/>
  <c r="W3044" i="4"/>
  <c r="V3044" i="4"/>
  <c r="U3044" i="4"/>
  <c r="T3044" i="4"/>
  <c r="S3044" i="4"/>
  <c r="AA3043" i="4"/>
  <c r="Z3043" i="4"/>
  <c r="Y3043" i="4"/>
  <c r="W3043" i="4"/>
  <c r="V3043" i="4"/>
  <c r="T3043" i="4"/>
  <c r="S3043" i="4"/>
  <c r="AA3042" i="4"/>
  <c r="Z3042" i="4"/>
  <c r="Y3042" i="4"/>
  <c r="W3042" i="4"/>
  <c r="V3042" i="4"/>
  <c r="T3042" i="4"/>
  <c r="S3042" i="4"/>
  <c r="AA3041" i="4"/>
  <c r="Z3041" i="4"/>
  <c r="Y3041" i="4"/>
  <c r="W3041" i="4"/>
  <c r="V3041" i="4"/>
  <c r="T3041" i="4"/>
  <c r="S3041" i="4"/>
  <c r="AA3040" i="4"/>
  <c r="Z3040" i="4"/>
  <c r="Y3040" i="4"/>
  <c r="W3040" i="4"/>
  <c r="V3040" i="4"/>
  <c r="T3040" i="4"/>
  <c r="S3040" i="4"/>
  <c r="AA3039" i="4"/>
  <c r="Z3039" i="4"/>
  <c r="Y3039" i="4"/>
  <c r="W3039" i="4"/>
  <c r="V3039" i="4"/>
  <c r="T3039" i="4"/>
  <c r="S3039" i="4"/>
  <c r="AA3038" i="4"/>
  <c r="Z3038" i="4"/>
  <c r="Y3038" i="4"/>
  <c r="W3038" i="4"/>
  <c r="V3038" i="4"/>
  <c r="T3038" i="4"/>
  <c r="S3038" i="4"/>
  <c r="AA3037" i="4"/>
  <c r="Z3037" i="4"/>
  <c r="Y3037" i="4"/>
  <c r="W3037" i="4"/>
  <c r="V3037" i="4"/>
  <c r="T3037" i="4"/>
  <c r="S3037" i="4"/>
  <c r="AA3036" i="4"/>
  <c r="Z3036" i="4"/>
  <c r="Y3036" i="4"/>
  <c r="X3036" i="4"/>
  <c r="W3036" i="4"/>
  <c r="V3036" i="4"/>
  <c r="U3036" i="4"/>
  <c r="T3036" i="4"/>
  <c r="S3036" i="4"/>
  <c r="AA3035" i="4"/>
  <c r="Z3035" i="4"/>
  <c r="Y3035" i="4"/>
  <c r="W3035" i="4"/>
  <c r="V3035" i="4"/>
  <c r="T3035" i="4"/>
  <c r="S3035" i="4"/>
  <c r="AA3034" i="4"/>
  <c r="Z3034" i="4"/>
  <c r="Y3034" i="4"/>
  <c r="W3034" i="4"/>
  <c r="V3034" i="4"/>
  <c r="T3034" i="4"/>
  <c r="S3034" i="4"/>
  <c r="AA3033" i="4"/>
  <c r="Z3033" i="4"/>
  <c r="Y3033" i="4"/>
  <c r="W3033" i="4"/>
  <c r="V3033" i="4"/>
  <c r="T3033" i="4"/>
  <c r="S3033" i="4"/>
  <c r="AA3032" i="4"/>
  <c r="Z3032" i="4"/>
  <c r="Y3032" i="4"/>
  <c r="W3032" i="4"/>
  <c r="V3032" i="4"/>
  <c r="T3032" i="4"/>
  <c r="S3032" i="4"/>
  <c r="AA3031" i="4"/>
  <c r="Z3031" i="4"/>
  <c r="Y3031" i="4"/>
  <c r="W3031" i="4"/>
  <c r="V3031" i="4"/>
  <c r="T3031" i="4"/>
  <c r="S3031" i="4"/>
  <c r="AA3030" i="4"/>
  <c r="Z3030" i="4"/>
  <c r="Y3030" i="4"/>
  <c r="W3030" i="4"/>
  <c r="V3030" i="4"/>
  <c r="T3030" i="4"/>
  <c r="S3030" i="4"/>
  <c r="AA3029" i="4"/>
  <c r="Z3029" i="4"/>
  <c r="Y3029" i="4"/>
  <c r="W3029" i="4"/>
  <c r="V3029" i="4"/>
  <c r="T3029" i="4"/>
  <c r="S3029" i="4"/>
  <c r="AA3028" i="4"/>
  <c r="Z3028" i="4"/>
  <c r="Y3028" i="4"/>
  <c r="X3028" i="4"/>
  <c r="W3028" i="4"/>
  <c r="V3028" i="4"/>
  <c r="U3028" i="4"/>
  <c r="T3028" i="4"/>
  <c r="S3028" i="4"/>
  <c r="AA3027" i="4"/>
  <c r="Z3027" i="4"/>
  <c r="Y3027" i="4"/>
  <c r="W3027" i="4"/>
  <c r="V3027" i="4"/>
  <c r="T3027" i="4"/>
  <c r="S3027" i="4"/>
  <c r="AA3026" i="4"/>
  <c r="Z3026" i="4"/>
  <c r="Y3026" i="4"/>
  <c r="W3026" i="4"/>
  <c r="V3026" i="4"/>
  <c r="T3026" i="4"/>
  <c r="S3026" i="4"/>
  <c r="AA3025" i="4"/>
  <c r="Z3025" i="4"/>
  <c r="Y3025" i="4"/>
  <c r="W3025" i="4"/>
  <c r="V3025" i="4"/>
  <c r="T3025" i="4"/>
  <c r="S3025" i="4"/>
  <c r="AA3024" i="4"/>
  <c r="Z3024" i="4"/>
  <c r="Y3024" i="4"/>
  <c r="W3024" i="4"/>
  <c r="V3024" i="4"/>
  <c r="T3024" i="4"/>
  <c r="S3024" i="4"/>
  <c r="AA3023" i="4"/>
  <c r="Z3023" i="4"/>
  <c r="Y3023" i="4"/>
  <c r="W3023" i="4"/>
  <c r="V3023" i="4"/>
  <c r="T3023" i="4"/>
  <c r="S3023" i="4"/>
  <c r="AA3022" i="4"/>
  <c r="Z3022" i="4"/>
  <c r="Y3022" i="4"/>
  <c r="W3022" i="4"/>
  <c r="V3022" i="4"/>
  <c r="T3022" i="4"/>
  <c r="S3022" i="4"/>
  <c r="AA3021" i="4"/>
  <c r="Z3021" i="4"/>
  <c r="Y3021" i="4"/>
  <c r="W3021" i="4"/>
  <c r="V3021" i="4"/>
  <c r="T3021" i="4"/>
  <c r="S3021" i="4"/>
  <c r="AA3020" i="4"/>
  <c r="Z3020" i="4"/>
  <c r="Y3020" i="4"/>
  <c r="X3020" i="4"/>
  <c r="W3020" i="4"/>
  <c r="V3020" i="4"/>
  <c r="U3020" i="4"/>
  <c r="T3020" i="4"/>
  <c r="S3020" i="4"/>
  <c r="AA3019" i="4"/>
  <c r="Z3019" i="4"/>
  <c r="Y3019" i="4"/>
  <c r="W3019" i="4"/>
  <c r="V3019" i="4"/>
  <c r="T3019" i="4"/>
  <c r="S3019" i="4"/>
  <c r="AA3018" i="4"/>
  <c r="Z3018" i="4"/>
  <c r="Y3018" i="4"/>
  <c r="W3018" i="4"/>
  <c r="V3018" i="4"/>
  <c r="T3018" i="4"/>
  <c r="S3018" i="4"/>
  <c r="AA3017" i="4"/>
  <c r="Z3017" i="4"/>
  <c r="Y3017" i="4"/>
  <c r="W3017" i="4"/>
  <c r="V3017" i="4"/>
  <c r="T3017" i="4"/>
  <c r="S3017" i="4"/>
  <c r="AA3016" i="4"/>
  <c r="Z3016" i="4"/>
  <c r="Y3016" i="4"/>
  <c r="W3016" i="4"/>
  <c r="V3016" i="4"/>
  <c r="T3016" i="4"/>
  <c r="S3016" i="4"/>
  <c r="AA3015" i="4"/>
  <c r="Z3015" i="4"/>
  <c r="Y3015" i="4"/>
  <c r="W3015" i="4"/>
  <c r="V3015" i="4"/>
  <c r="T3015" i="4"/>
  <c r="S3015" i="4"/>
  <c r="AA3014" i="4"/>
  <c r="Z3014" i="4"/>
  <c r="Y3014" i="4"/>
  <c r="W3014" i="4"/>
  <c r="V3014" i="4"/>
  <c r="T3014" i="4"/>
  <c r="S3014" i="4"/>
  <c r="AA3013" i="4"/>
  <c r="Z3013" i="4"/>
  <c r="Y3013" i="4"/>
  <c r="W3013" i="4"/>
  <c r="V3013" i="4"/>
  <c r="T3013" i="4"/>
  <c r="S3013" i="4"/>
  <c r="AA3012" i="4"/>
  <c r="Z3012" i="4"/>
  <c r="Y3012" i="4"/>
  <c r="X3012" i="4"/>
  <c r="W3012" i="4"/>
  <c r="V3012" i="4"/>
  <c r="U3012" i="4"/>
  <c r="T3012" i="4"/>
  <c r="S3012" i="4"/>
  <c r="AA3011" i="4"/>
  <c r="Z3011" i="4"/>
  <c r="Y3011" i="4"/>
  <c r="W3011" i="4"/>
  <c r="V3011" i="4"/>
  <c r="T3011" i="4"/>
  <c r="S3011" i="4"/>
  <c r="AA3010" i="4"/>
  <c r="Z3010" i="4"/>
  <c r="Y3010" i="4"/>
  <c r="W3010" i="4"/>
  <c r="V3010" i="4"/>
  <c r="T3010" i="4"/>
  <c r="S3010" i="4"/>
  <c r="AA3009" i="4"/>
  <c r="Z3009" i="4"/>
  <c r="Y3009" i="4"/>
  <c r="W3009" i="4"/>
  <c r="V3009" i="4"/>
  <c r="T3009" i="4"/>
  <c r="S3009" i="4"/>
  <c r="AA3008" i="4"/>
  <c r="Z3008" i="4"/>
  <c r="Y3008" i="4"/>
  <c r="W3008" i="4"/>
  <c r="V3008" i="4"/>
  <c r="T3008" i="4"/>
  <c r="S3008" i="4"/>
  <c r="AA3007" i="4"/>
  <c r="Z3007" i="4"/>
  <c r="Y3007" i="4"/>
  <c r="W3007" i="4"/>
  <c r="V3007" i="4"/>
  <c r="T3007" i="4"/>
  <c r="S3007" i="4"/>
  <c r="AA3006" i="4"/>
  <c r="Z3006" i="4"/>
  <c r="Y3006" i="4"/>
  <c r="W3006" i="4"/>
  <c r="V3006" i="4"/>
  <c r="T3006" i="4"/>
  <c r="S3006" i="4"/>
  <c r="AA3005" i="4"/>
  <c r="Z3005" i="4"/>
  <c r="Y3005" i="4"/>
  <c r="W3005" i="4"/>
  <c r="V3005" i="4"/>
  <c r="T3005" i="4"/>
  <c r="S3005" i="4"/>
  <c r="AA3004" i="4"/>
  <c r="Z3004" i="4"/>
  <c r="Y3004" i="4"/>
  <c r="X3004" i="4"/>
  <c r="W3004" i="4"/>
  <c r="V3004" i="4"/>
  <c r="U3004" i="4"/>
  <c r="T3004" i="4"/>
  <c r="S3004" i="4"/>
  <c r="AA3003" i="4"/>
  <c r="Z3003" i="4"/>
  <c r="Y3003" i="4"/>
  <c r="W3003" i="4"/>
  <c r="V3003" i="4"/>
  <c r="T3003" i="4"/>
  <c r="S3003" i="4"/>
  <c r="AA3002" i="4"/>
  <c r="Z3002" i="4"/>
  <c r="Y3002" i="4"/>
  <c r="W3002" i="4"/>
  <c r="V3002" i="4"/>
  <c r="T3002" i="4"/>
  <c r="S3002" i="4"/>
  <c r="AA3001" i="4"/>
  <c r="Z3001" i="4"/>
  <c r="Y3001" i="4"/>
  <c r="W3001" i="4"/>
  <c r="V3001" i="4"/>
  <c r="T3001" i="4"/>
  <c r="S3001" i="4"/>
  <c r="AA3000" i="4"/>
  <c r="Z3000" i="4"/>
  <c r="Y3000" i="4"/>
  <c r="W3000" i="4"/>
  <c r="V3000" i="4"/>
  <c r="T3000" i="4"/>
  <c r="S3000" i="4"/>
  <c r="AA2999" i="4"/>
  <c r="Z2999" i="4"/>
  <c r="Y2999" i="4"/>
  <c r="W2999" i="4"/>
  <c r="V2999" i="4"/>
  <c r="T2999" i="4"/>
  <c r="S2999" i="4"/>
  <c r="AA2998" i="4"/>
  <c r="Z2998" i="4"/>
  <c r="Y2998" i="4"/>
  <c r="W2998" i="4"/>
  <c r="V2998" i="4"/>
  <c r="T2998" i="4"/>
  <c r="S2998" i="4"/>
  <c r="AA2997" i="4"/>
  <c r="Z2997" i="4"/>
  <c r="Y2997" i="4"/>
  <c r="W2997" i="4"/>
  <c r="V2997" i="4"/>
  <c r="T2997" i="4"/>
  <c r="S2997" i="4"/>
  <c r="AA2996" i="4"/>
  <c r="Z2996" i="4"/>
  <c r="Y2996" i="4"/>
  <c r="X2996" i="4"/>
  <c r="W2996" i="4"/>
  <c r="V2996" i="4"/>
  <c r="U2996" i="4"/>
  <c r="T2996" i="4"/>
  <c r="S2996" i="4"/>
  <c r="AA2995" i="4"/>
  <c r="Z2995" i="4"/>
  <c r="Y2995" i="4"/>
  <c r="W2995" i="4"/>
  <c r="V2995" i="4"/>
  <c r="T2995" i="4"/>
  <c r="S2995" i="4"/>
  <c r="AA2994" i="4"/>
  <c r="Z2994" i="4"/>
  <c r="Y2994" i="4"/>
  <c r="W2994" i="4"/>
  <c r="V2994" i="4"/>
  <c r="T2994" i="4"/>
  <c r="S2994" i="4"/>
  <c r="AA2993" i="4"/>
  <c r="Z2993" i="4"/>
  <c r="Y2993" i="4"/>
  <c r="W2993" i="4"/>
  <c r="V2993" i="4"/>
  <c r="T2993" i="4"/>
  <c r="S2993" i="4"/>
  <c r="AA2992" i="4"/>
  <c r="Z2992" i="4"/>
  <c r="Y2992" i="4"/>
  <c r="W2992" i="4"/>
  <c r="V2992" i="4"/>
  <c r="T2992" i="4"/>
  <c r="S2992" i="4"/>
  <c r="AA2991" i="4"/>
  <c r="Z2991" i="4"/>
  <c r="Y2991" i="4"/>
  <c r="W2991" i="4"/>
  <c r="V2991" i="4"/>
  <c r="T2991" i="4"/>
  <c r="S2991" i="4"/>
  <c r="AA2990" i="4"/>
  <c r="Z2990" i="4"/>
  <c r="Y2990" i="4"/>
  <c r="W2990" i="4"/>
  <c r="V2990" i="4"/>
  <c r="T2990" i="4"/>
  <c r="S2990" i="4"/>
  <c r="AA2989" i="4"/>
  <c r="Z2989" i="4"/>
  <c r="Y2989" i="4"/>
  <c r="W2989" i="4"/>
  <c r="V2989" i="4"/>
  <c r="T2989" i="4"/>
  <c r="S2989" i="4"/>
  <c r="AA2988" i="4"/>
  <c r="Z2988" i="4"/>
  <c r="Y2988" i="4"/>
  <c r="X2988" i="4"/>
  <c r="W2988" i="4"/>
  <c r="V2988" i="4"/>
  <c r="U2988" i="4"/>
  <c r="T2988" i="4"/>
  <c r="S2988" i="4"/>
  <c r="AA2987" i="4"/>
  <c r="Z2987" i="4"/>
  <c r="Y2987" i="4"/>
  <c r="W2987" i="4"/>
  <c r="V2987" i="4"/>
  <c r="U2987" i="4"/>
  <c r="T2987" i="4"/>
  <c r="S2987" i="4"/>
  <c r="AA2986" i="4"/>
  <c r="Z2986" i="4"/>
  <c r="Y2986" i="4"/>
  <c r="W2986" i="4"/>
  <c r="V2986" i="4"/>
  <c r="T2986" i="4"/>
  <c r="S2986" i="4"/>
  <c r="AA2985" i="4"/>
  <c r="Z2985" i="4"/>
  <c r="Y2985" i="4"/>
  <c r="W2985" i="4"/>
  <c r="V2985" i="4"/>
  <c r="T2985" i="4"/>
  <c r="S2985" i="4"/>
  <c r="AA2984" i="4"/>
  <c r="Z2984" i="4"/>
  <c r="Y2984" i="4"/>
  <c r="W2984" i="4"/>
  <c r="V2984" i="4"/>
  <c r="T2984" i="4"/>
  <c r="S2984" i="4"/>
  <c r="AA2983" i="4"/>
  <c r="Z2983" i="4"/>
  <c r="Y2983" i="4"/>
  <c r="W2983" i="4"/>
  <c r="V2983" i="4"/>
  <c r="T2983" i="4"/>
  <c r="S2983" i="4"/>
  <c r="AA2982" i="4"/>
  <c r="Z2982" i="4"/>
  <c r="Y2982" i="4"/>
  <c r="W2982" i="4"/>
  <c r="V2982" i="4"/>
  <c r="T2982" i="4"/>
  <c r="S2982" i="4"/>
  <c r="AA2981" i="4"/>
  <c r="Z2981" i="4"/>
  <c r="Y2981" i="4"/>
  <c r="W2981" i="4"/>
  <c r="V2981" i="4"/>
  <c r="T2981" i="4"/>
  <c r="S2981" i="4"/>
  <c r="AA2980" i="4"/>
  <c r="Z2980" i="4"/>
  <c r="Y2980" i="4"/>
  <c r="X2980" i="4"/>
  <c r="W2980" i="4"/>
  <c r="V2980" i="4"/>
  <c r="U2980" i="4"/>
  <c r="T2980" i="4"/>
  <c r="S2980" i="4"/>
  <c r="AA2979" i="4"/>
  <c r="Z2979" i="4"/>
  <c r="Y2979" i="4"/>
  <c r="W2979" i="4"/>
  <c r="V2979" i="4"/>
  <c r="T2979" i="4"/>
  <c r="S2979" i="4"/>
  <c r="AA2978" i="4"/>
  <c r="Z2978" i="4"/>
  <c r="Y2978" i="4"/>
  <c r="W2978" i="4"/>
  <c r="V2978" i="4"/>
  <c r="T2978" i="4"/>
  <c r="S2978" i="4"/>
  <c r="AA2977" i="4"/>
  <c r="Z2977" i="4"/>
  <c r="Y2977" i="4"/>
  <c r="W2977" i="4"/>
  <c r="V2977" i="4"/>
  <c r="T2977" i="4"/>
  <c r="S2977" i="4"/>
  <c r="AA2976" i="4"/>
  <c r="Z2976" i="4"/>
  <c r="Y2976" i="4"/>
  <c r="W2976" i="4"/>
  <c r="V2976" i="4"/>
  <c r="T2976" i="4"/>
  <c r="S2976" i="4"/>
  <c r="AA2975" i="4"/>
  <c r="Z2975" i="4"/>
  <c r="Y2975" i="4"/>
  <c r="W2975" i="4"/>
  <c r="V2975" i="4"/>
  <c r="T2975" i="4"/>
  <c r="S2975" i="4"/>
  <c r="AA2974" i="4"/>
  <c r="Z2974" i="4"/>
  <c r="Y2974" i="4"/>
  <c r="W2974" i="4"/>
  <c r="V2974" i="4"/>
  <c r="T2974" i="4"/>
  <c r="S2974" i="4"/>
  <c r="AA2973" i="4"/>
  <c r="Z2973" i="4"/>
  <c r="Y2973" i="4"/>
  <c r="W2973" i="4"/>
  <c r="V2973" i="4"/>
  <c r="T2973" i="4"/>
  <c r="S2973" i="4"/>
  <c r="AA2972" i="4"/>
  <c r="Z2972" i="4"/>
  <c r="Y2972" i="4"/>
  <c r="X2972" i="4"/>
  <c r="W2972" i="4"/>
  <c r="V2972" i="4"/>
  <c r="U2972" i="4"/>
  <c r="T2972" i="4"/>
  <c r="S2972" i="4"/>
  <c r="AA2971" i="4"/>
  <c r="Z2971" i="4"/>
  <c r="Y2971" i="4"/>
  <c r="W2971" i="4"/>
  <c r="V2971" i="4"/>
  <c r="T2971" i="4"/>
  <c r="S2971" i="4"/>
  <c r="AA2970" i="4"/>
  <c r="Z2970" i="4"/>
  <c r="Y2970" i="4"/>
  <c r="W2970" i="4"/>
  <c r="V2970" i="4"/>
  <c r="T2970" i="4"/>
  <c r="S2970" i="4"/>
  <c r="AA2969" i="4"/>
  <c r="Z2969" i="4"/>
  <c r="Y2969" i="4"/>
  <c r="W2969" i="4"/>
  <c r="V2969" i="4"/>
  <c r="T2969" i="4"/>
  <c r="S2969" i="4"/>
  <c r="AA2968" i="4"/>
  <c r="Z2968" i="4"/>
  <c r="Y2968" i="4"/>
  <c r="W2968" i="4"/>
  <c r="V2968" i="4"/>
  <c r="T2968" i="4"/>
  <c r="S2968" i="4"/>
  <c r="AA2967" i="4"/>
  <c r="Z2967" i="4"/>
  <c r="Y2967" i="4"/>
  <c r="W2967" i="4"/>
  <c r="V2967" i="4"/>
  <c r="T2967" i="4"/>
  <c r="S2967" i="4"/>
  <c r="AA2966" i="4"/>
  <c r="Z2966" i="4"/>
  <c r="Y2966" i="4"/>
  <c r="W2966" i="4"/>
  <c r="V2966" i="4"/>
  <c r="T2966" i="4"/>
  <c r="S2966" i="4"/>
  <c r="AA2965" i="4"/>
  <c r="Z2965" i="4"/>
  <c r="Y2965" i="4"/>
  <c r="W2965" i="4"/>
  <c r="V2965" i="4"/>
  <c r="T2965" i="4"/>
  <c r="S2965" i="4"/>
  <c r="AA2964" i="4"/>
  <c r="Z2964" i="4"/>
  <c r="Y2964" i="4"/>
  <c r="X2964" i="4"/>
  <c r="W2964" i="4"/>
  <c r="V2964" i="4"/>
  <c r="U2964" i="4"/>
  <c r="T2964" i="4"/>
  <c r="S2964" i="4"/>
  <c r="AA2963" i="4"/>
  <c r="Z2963" i="4"/>
  <c r="Y2963" i="4"/>
  <c r="X2963" i="4"/>
  <c r="W2963" i="4"/>
  <c r="V2963" i="4"/>
  <c r="T2963" i="4"/>
  <c r="S2963" i="4"/>
  <c r="AA2962" i="4"/>
  <c r="Z2962" i="4"/>
  <c r="Y2962" i="4"/>
  <c r="W2962" i="4"/>
  <c r="V2962" i="4"/>
  <c r="T2962" i="4"/>
  <c r="S2962" i="4"/>
  <c r="AA2961" i="4"/>
  <c r="Z2961" i="4"/>
  <c r="Y2961" i="4"/>
  <c r="W2961" i="4"/>
  <c r="V2961" i="4"/>
  <c r="T2961" i="4"/>
  <c r="S2961" i="4"/>
  <c r="AA2960" i="4"/>
  <c r="Z2960" i="4"/>
  <c r="Y2960" i="4"/>
  <c r="W2960" i="4"/>
  <c r="V2960" i="4"/>
  <c r="T2960" i="4"/>
  <c r="S2960" i="4"/>
  <c r="AA2959" i="4"/>
  <c r="Z2959" i="4"/>
  <c r="Y2959" i="4"/>
  <c r="W2959" i="4"/>
  <c r="V2959" i="4"/>
  <c r="T2959" i="4"/>
  <c r="S2959" i="4"/>
  <c r="AA2958" i="4"/>
  <c r="Z2958" i="4"/>
  <c r="Y2958" i="4"/>
  <c r="W2958" i="4"/>
  <c r="V2958" i="4"/>
  <c r="T2958" i="4"/>
  <c r="S2958" i="4"/>
  <c r="AA2957" i="4"/>
  <c r="Z2957" i="4"/>
  <c r="Y2957" i="4"/>
  <c r="W2957" i="4"/>
  <c r="V2957" i="4"/>
  <c r="T2957" i="4"/>
  <c r="S2957" i="4"/>
  <c r="AA2956" i="4"/>
  <c r="Z2956" i="4"/>
  <c r="Y2956" i="4"/>
  <c r="X2956" i="4"/>
  <c r="W2956" i="4"/>
  <c r="V2956" i="4"/>
  <c r="U2956" i="4"/>
  <c r="T2956" i="4"/>
  <c r="S2956" i="4"/>
  <c r="AA2955" i="4"/>
  <c r="Z2955" i="4"/>
  <c r="Y2955" i="4"/>
  <c r="W2955" i="4"/>
  <c r="V2955" i="4"/>
  <c r="T2955" i="4"/>
  <c r="S2955" i="4"/>
  <c r="AA2954" i="4"/>
  <c r="Z2954" i="4"/>
  <c r="Y2954" i="4"/>
  <c r="W2954" i="4"/>
  <c r="V2954" i="4"/>
  <c r="T2954" i="4"/>
  <c r="S2954" i="4"/>
  <c r="AA2953" i="4"/>
  <c r="Z2953" i="4"/>
  <c r="Y2953" i="4"/>
  <c r="W2953" i="4"/>
  <c r="V2953" i="4"/>
  <c r="T2953" i="4"/>
  <c r="S2953" i="4"/>
  <c r="AA2952" i="4"/>
  <c r="Z2952" i="4"/>
  <c r="Y2952" i="4"/>
  <c r="W2952" i="4"/>
  <c r="V2952" i="4"/>
  <c r="T2952" i="4"/>
  <c r="S2952" i="4"/>
  <c r="AA2951" i="4"/>
  <c r="Z2951" i="4"/>
  <c r="Y2951" i="4"/>
  <c r="W2951" i="4"/>
  <c r="V2951" i="4"/>
  <c r="T2951" i="4"/>
  <c r="S2951" i="4"/>
  <c r="AA2950" i="4"/>
  <c r="Z2950" i="4"/>
  <c r="Y2950" i="4"/>
  <c r="W2950" i="4"/>
  <c r="V2950" i="4"/>
  <c r="T2950" i="4"/>
  <c r="S2950" i="4"/>
  <c r="AA2949" i="4"/>
  <c r="Z2949" i="4"/>
  <c r="Y2949" i="4"/>
  <c r="W2949" i="4"/>
  <c r="V2949" i="4"/>
  <c r="T2949" i="4"/>
  <c r="S2949" i="4"/>
  <c r="AA2948" i="4"/>
  <c r="Z2948" i="4"/>
  <c r="Y2948" i="4"/>
  <c r="X2948" i="4"/>
  <c r="W2948" i="4"/>
  <c r="V2948" i="4"/>
  <c r="U2948" i="4"/>
  <c r="T2948" i="4"/>
  <c r="S2948" i="4"/>
  <c r="AA2947" i="4"/>
  <c r="Z2947" i="4"/>
  <c r="Y2947" i="4"/>
  <c r="W2947" i="4"/>
  <c r="V2947" i="4"/>
  <c r="T2947" i="4"/>
  <c r="S2947" i="4"/>
  <c r="AA2946" i="4"/>
  <c r="Z2946" i="4"/>
  <c r="Y2946" i="4"/>
  <c r="W2946" i="4"/>
  <c r="V2946" i="4"/>
  <c r="T2946" i="4"/>
  <c r="S2946" i="4"/>
  <c r="AA2945" i="4"/>
  <c r="Z2945" i="4"/>
  <c r="Y2945" i="4"/>
  <c r="W2945" i="4"/>
  <c r="V2945" i="4"/>
  <c r="T2945" i="4"/>
  <c r="S2945" i="4"/>
  <c r="AA2944" i="4"/>
  <c r="Z2944" i="4"/>
  <c r="Y2944" i="4"/>
  <c r="W2944" i="4"/>
  <c r="V2944" i="4"/>
  <c r="T2944" i="4"/>
  <c r="S2944" i="4"/>
  <c r="AA2943" i="4"/>
  <c r="Z2943" i="4"/>
  <c r="Y2943" i="4"/>
  <c r="W2943" i="4"/>
  <c r="V2943" i="4"/>
  <c r="T2943" i="4"/>
  <c r="S2943" i="4"/>
  <c r="AA2942" i="4"/>
  <c r="Z2942" i="4"/>
  <c r="Y2942" i="4"/>
  <c r="W2942" i="4"/>
  <c r="V2942" i="4"/>
  <c r="T2942" i="4"/>
  <c r="S2942" i="4"/>
  <c r="AA2941" i="4"/>
  <c r="Z2941" i="4"/>
  <c r="Y2941" i="4"/>
  <c r="W2941" i="4"/>
  <c r="V2941" i="4"/>
  <c r="T2941" i="4"/>
  <c r="S2941" i="4"/>
  <c r="AA2940" i="4"/>
  <c r="Z2940" i="4"/>
  <c r="Y2940" i="4"/>
  <c r="X2940" i="4"/>
  <c r="W2940" i="4"/>
  <c r="V2940" i="4"/>
  <c r="U2940" i="4"/>
  <c r="T2940" i="4"/>
  <c r="S2940" i="4"/>
  <c r="AA2939" i="4"/>
  <c r="Z2939" i="4"/>
  <c r="Y2939" i="4"/>
  <c r="W2939" i="4"/>
  <c r="V2939" i="4"/>
  <c r="T2939" i="4"/>
  <c r="S2939" i="4"/>
  <c r="AA2938" i="4"/>
  <c r="Z2938" i="4"/>
  <c r="Y2938" i="4"/>
  <c r="W2938" i="4"/>
  <c r="V2938" i="4"/>
  <c r="T2938" i="4"/>
  <c r="S2938" i="4"/>
  <c r="AA2937" i="4"/>
  <c r="Z2937" i="4"/>
  <c r="Y2937" i="4"/>
  <c r="W2937" i="4"/>
  <c r="V2937" i="4"/>
  <c r="T2937" i="4"/>
  <c r="S2937" i="4"/>
  <c r="AA2936" i="4"/>
  <c r="Z2936" i="4"/>
  <c r="Y2936" i="4"/>
  <c r="W2936" i="4"/>
  <c r="V2936" i="4"/>
  <c r="T2936" i="4"/>
  <c r="S2936" i="4"/>
  <c r="AA2935" i="4"/>
  <c r="Z2935" i="4"/>
  <c r="Y2935" i="4"/>
  <c r="W2935" i="4"/>
  <c r="V2935" i="4"/>
  <c r="T2935" i="4"/>
  <c r="S2935" i="4"/>
  <c r="AA2934" i="4"/>
  <c r="Z2934" i="4"/>
  <c r="Y2934" i="4"/>
  <c r="W2934" i="4"/>
  <c r="V2934" i="4"/>
  <c r="T2934" i="4"/>
  <c r="S2934" i="4"/>
  <c r="AA2933" i="4"/>
  <c r="Z2933" i="4"/>
  <c r="Y2933" i="4"/>
  <c r="W2933" i="4"/>
  <c r="V2933" i="4"/>
  <c r="T2933" i="4"/>
  <c r="S2933" i="4"/>
  <c r="AA2932" i="4"/>
  <c r="Z2932" i="4"/>
  <c r="Y2932" i="4"/>
  <c r="X2932" i="4"/>
  <c r="W2932" i="4"/>
  <c r="V2932" i="4"/>
  <c r="U2932" i="4"/>
  <c r="T2932" i="4"/>
  <c r="S2932" i="4"/>
  <c r="AA2931" i="4"/>
  <c r="Z2931" i="4"/>
  <c r="Y2931" i="4"/>
  <c r="W2931" i="4"/>
  <c r="V2931" i="4"/>
  <c r="T2931" i="4"/>
  <c r="S2931" i="4"/>
  <c r="AA2930" i="4"/>
  <c r="Z2930" i="4"/>
  <c r="Y2930" i="4"/>
  <c r="W2930" i="4"/>
  <c r="V2930" i="4"/>
  <c r="T2930" i="4"/>
  <c r="S2930" i="4"/>
  <c r="AA2929" i="4"/>
  <c r="Z2929" i="4"/>
  <c r="Y2929" i="4"/>
  <c r="W2929" i="4"/>
  <c r="V2929" i="4"/>
  <c r="T2929" i="4"/>
  <c r="S2929" i="4"/>
  <c r="AA2928" i="4"/>
  <c r="Z2928" i="4"/>
  <c r="Y2928" i="4"/>
  <c r="W2928" i="4"/>
  <c r="V2928" i="4"/>
  <c r="T2928" i="4"/>
  <c r="S2928" i="4"/>
  <c r="AA2927" i="4"/>
  <c r="Z2927" i="4"/>
  <c r="Y2927" i="4"/>
  <c r="W2927" i="4"/>
  <c r="V2927" i="4"/>
  <c r="T2927" i="4"/>
  <c r="S2927" i="4"/>
  <c r="AA2926" i="4"/>
  <c r="Z2926" i="4"/>
  <c r="Y2926" i="4"/>
  <c r="W2926" i="4"/>
  <c r="V2926" i="4"/>
  <c r="T2926" i="4"/>
  <c r="S2926" i="4"/>
  <c r="AA2925" i="4"/>
  <c r="Z2925" i="4"/>
  <c r="Y2925" i="4"/>
  <c r="W2925" i="4"/>
  <c r="V2925" i="4"/>
  <c r="T2925" i="4"/>
  <c r="S2925" i="4"/>
  <c r="AA2924" i="4"/>
  <c r="Z2924" i="4"/>
  <c r="Y2924" i="4"/>
  <c r="X2924" i="4"/>
  <c r="W2924" i="4"/>
  <c r="V2924" i="4"/>
  <c r="U2924" i="4"/>
  <c r="T2924" i="4"/>
  <c r="S2924" i="4"/>
  <c r="AA2923" i="4"/>
  <c r="Z2923" i="4"/>
  <c r="Y2923" i="4"/>
  <c r="W2923" i="4"/>
  <c r="V2923" i="4"/>
  <c r="T2923" i="4"/>
  <c r="S2923" i="4"/>
  <c r="AA2922" i="4"/>
  <c r="Z2922" i="4"/>
  <c r="Y2922" i="4"/>
  <c r="W2922" i="4"/>
  <c r="V2922" i="4"/>
  <c r="T2922" i="4"/>
  <c r="S2922" i="4"/>
  <c r="AA2921" i="4"/>
  <c r="Z2921" i="4"/>
  <c r="Y2921" i="4"/>
  <c r="W2921" i="4"/>
  <c r="V2921" i="4"/>
  <c r="T2921" i="4"/>
  <c r="S2921" i="4"/>
  <c r="AA2920" i="4"/>
  <c r="Z2920" i="4"/>
  <c r="Y2920" i="4"/>
  <c r="W2920" i="4"/>
  <c r="V2920" i="4"/>
  <c r="T2920" i="4"/>
  <c r="S2920" i="4"/>
  <c r="AA2919" i="4"/>
  <c r="Z2919" i="4"/>
  <c r="Y2919" i="4"/>
  <c r="W2919" i="4"/>
  <c r="V2919" i="4"/>
  <c r="T2919" i="4"/>
  <c r="S2919" i="4"/>
  <c r="AA2918" i="4"/>
  <c r="Z2918" i="4"/>
  <c r="Y2918" i="4"/>
  <c r="X2918" i="4"/>
  <c r="W2918" i="4"/>
  <c r="V2918" i="4"/>
  <c r="T2918" i="4"/>
  <c r="S2918" i="4"/>
  <c r="AA2917" i="4"/>
  <c r="Z2917" i="4"/>
  <c r="Y2917" i="4"/>
  <c r="W2917" i="4"/>
  <c r="V2917" i="4"/>
  <c r="T2917" i="4"/>
  <c r="S2917" i="4"/>
  <c r="AA2916" i="4"/>
  <c r="Z2916" i="4"/>
  <c r="Y2916" i="4"/>
  <c r="X2916" i="4"/>
  <c r="W2916" i="4"/>
  <c r="V2916" i="4"/>
  <c r="U2916" i="4"/>
  <c r="T2916" i="4"/>
  <c r="S2916" i="4"/>
  <c r="AA2915" i="4"/>
  <c r="Z2915" i="4"/>
  <c r="Y2915" i="4"/>
  <c r="W2915" i="4"/>
  <c r="V2915" i="4"/>
  <c r="T2915" i="4"/>
  <c r="S2915" i="4"/>
  <c r="AA2914" i="4"/>
  <c r="Z2914" i="4"/>
  <c r="Y2914" i="4"/>
  <c r="W2914" i="4"/>
  <c r="V2914" i="4"/>
  <c r="T2914" i="4"/>
  <c r="S2914" i="4"/>
  <c r="AA2913" i="4"/>
  <c r="Z2913" i="4"/>
  <c r="Y2913" i="4"/>
  <c r="W2913" i="4"/>
  <c r="V2913" i="4"/>
  <c r="T2913" i="4"/>
  <c r="S2913" i="4"/>
  <c r="AA2912" i="4"/>
  <c r="Z2912" i="4"/>
  <c r="Y2912" i="4"/>
  <c r="W2912" i="4"/>
  <c r="V2912" i="4"/>
  <c r="T2912" i="4"/>
  <c r="S2912" i="4"/>
  <c r="AA2911" i="4"/>
  <c r="Z2911" i="4"/>
  <c r="Y2911" i="4"/>
  <c r="W2911" i="4"/>
  <c r="V2911" i="4"/>
  <c r="T2911" i="4"/>
  <c r="S2911" i="4"/>
  <c r="AA2910" i="4"/>
  <c r="Z2910" i="4"/>
  <c r="Y2910" i="4"/>
  <c r="W2910" i="4"/>
  <c r="V2910" i="4"/>
  <c r="T2910" i="4"/>
  <c r="S2910" i="4"/>
  <c r="AA2909" i="4"/>
  <c r="Z2909" i="4"/>
  <c r="Y2909" i="4"/>
  <c r="W2909" i="4"/>
  <c r="V2909" i="4"/>
  <c r="T2909" i="4"/>
  <c r="S2909" i="4"/>
  <c r="AA2908" i="4"/>
  <c r="Z2908" i="4"/>
  <c r="Y2908" i="4"/>
  <c r="X2908" i="4"/>
  <c r="W2908" i="4"/>
  <c r="V2908" i="4"/>
  <c r="U2908" i="4"/>
  <c r="T2908" i="4"/>
  <c r="S2908" i="4"/>
  <c r="AA2907" i="4"/>
  <c r="Z2907" i="4"/>
  <c r="Y2907" i="4"/>
  <c r="W2907" i="4"/>
  <c r="V2907" i="4"/>
  <c r="T2907" i="4"/>
  <c r="S2907" i="4"/>
  <c r="AA2906" i="4"/>
  <c r="Z2906" i="4"/>
  <c r="Y2906" i="4"/>
  <c r="W2906" i="4"/>
  <c r="V2906" i="4"/>
  <c r="T2906" i="4"/>
  <c r="S2906" i="4"/>
  <c r="AA2905" i="4"/>
  <c r="Z2905" i="4"/>
  <c r="Y2905" i="4"/>
  <c r="W2905" i="4"/>
  <c r="V2905" i="4"/>
  <c r="T2905" i="4"/>
  <c r="S2905" i="4"/>
  <c r="AA2904" i="4"/>
  <c r="Z2904" i="4"/>
  <c r="Y2904" i="4"/>
  <c r="W2904" i="4"/>
  <c r="V2904" i="4"/>
  <c r="T2904" i="4"/>
  <c r="S2904" i="4"/>
  <c r="AA2903" i="4"/>
  <c r="Z2903" i="4"/>
  <c r="Y2903" i="4"/>
  <c r="W2903" i="4"/>
  <c r="V2903" i="4"/>
  <c r="T2903" i="4"/>
  <c r="S2903" i="4"/>
  <c r="AA2902" i="4"/>
  <c r="Z2902" i="4"/>
  <c r="Y2902" i="4"/>
  <c r="W2902" i="4"/>
  <c r="V2902" i="4"/>
  <c r="T2902" i="4"/>
  <c r="S2902" i="4"/>
  <c r="AA2901" i="4"/>
  <c r="Z2901" i="4"/>
  <c r="Y2901" i="4"/>
  <c r="W2901" i="4"/>
  <c r="V2901" i="4"/>
  <c r="T2901" i="4"/>
  <c r="S2901" i="4"/>
  <c r="AA2900" i="4"/>
  <c r="Z2900" i="4"/>
  <c r="Y2900" i="4"/>
  <c r="X2900" i="4"/>
  <c r="W2900" i="4"/>
  <c r="V2900" i="4"/>
  <c r="U2900" i="4"/>
  <c r="T2900" i="4"/>
  <c r="S2900" i="4"/>
  <c r="AA2899" i="4"/>
  <c r="Z2899" i="4"/>
  <c r="Y2899" i="4"/>
  <c r="W2899" i="4"/>
  <c r="V2899" i="4"/>
  <c r="T2899" i="4"/>
  <c r="S2899" i="4"/>
  <c r="AA2898" i="4"/>
  <c r="Z2898" i="4"/>
  <c r="Y2898" i="4"/>
  <c r="W2898" i="4"/>
  <c r="V2898" i="4"/>
  <c r="T2898" i="4"/>
  <c r="S2898" i="4"/>
  <c r="AA2897" i="4"/>
  <c r="Z2897" i="4"/>
  <c r="Y2897" i="4"/>
  <c r="W2897" i="4"/>
  <c r="V2897" i="4"/>
  <c r="T2897" i="4"/>
  <c r="S2897" i="4"/>
  <c r="AA2896" i="4"/>
  <c r="Z2896" i="4"/>
  <c r="Y2896" i="4"/>
  <c r="W2896" i="4"/>
  <c r="V2896" i="4"/>
  <c r="T2896" i="4"/>
  <c r="S2896" i="4"/>
  <c r="AA2895" i="4"/>
  <c r="Z2895" i="4"/>
  <c r="Y2895" i="4"/>
  <c r="W2895" i="4"/>
  <c r="V2895" i="4"/>
  <c r="T2895" i="4"/>
  <c r="S2895" i="4"/>
  <c r="AA2894" i="4"/>
  <c r="Z2894" i="4"/>
  <c r="Y2894" i="4"/>
  <c r="W2894" i="4"/>
  <c r="V2894" i="4"/>
  <c r="T2894" i="4"/>
  <c r="S2894" i="4"/>
  <c r="AA2893" i="4"/>
  <c r="Z2893" i="4"/>
  <c r="Y2893" i="4"/>
  <c r="W2893" i="4"/>
  <c r="V2893" i="4"/>
  <c r="T2893" i="4"/>
  <c r="S2893" i="4"/>
  <c r="AA2892" i="4"/>
  <c r="Z2892" i="4"/>
  <c r="Y2892" i="4"/>
  <c r="X2892" i="4"/>
  <c r="W2892" i="4"/>
  <c r="V2892" i="4"/>
  <c r="U2892" i="4"/>
  <c r="T2892" i="4"/>
  <c r="S2892" i="4"/>
  <c r="AA2891" i="4"/>
  <c r="Z2891" i="4"/>
  <c r="Y2891" i="4"/>
  <c r="W2891" i="4"/>
  <c r="V2891" i="4"/>
  <c r="T2891" i="4"/>
  <c r="S2891" i="4"/>
  <c r="AA2890" i="4"/>
  <c r="Z2890" i="4"/>
  <c r="Y2890" i="4"/>
  <c r="W2890" i="4"/>
  <c r="V2890" i="4"/>
  <c r="T2890" i="4"/>
  <c r="S2890" i="4"/>
  <c r="AA2889" i="4"/>
  <c r="Z2889" i="4"/>
  <c r="Y2889" i="4"/>
  <c r="W2889" i="4"/>
  <c r="V2889" i="4"/>
  <c r="T2889" i="4"/>
  <c r="S2889" i="4"/>
  <c r="AA2888" i="4"/>
  <c r="Z2888" i="4"/>
  <c r="Y2888" i="4"/>
  <c r="W2888" i="4"/>
  <c r="V2888" i="4"/>
  <c r="T2888" i="4"/>
  <c r="S2888" i="4"/>
  <c r="AA2887" i="4"/>
  <c r="Z2887" i="4"/>
  <c r="Y2887" i="4"/>
  <c r="W2887" i="4"/>
  <c r="V2887" i="4"/>
  <c r="T2887" i="4"/>
  <c r="S2887" i="4"/>
  <c r="AA2886" i="4"/>
  <c r="Z2886" i="4"/>
  <c r="Y2886" i="4"/>
  <c r="W2886" i="4"/>
  <c r="V2886" i="4"/>
  <c r="T2886" i="4"/>
  <c r="S2886" i="4"/>
  <c r="W2885" i="4"/>
  <c r="V2885" i="4"/>
  <c r="T2885" i="4"/>
  <c r="S2885" i="4"/>
  <c r="X2884" i="4"/>
  <c r="W2884" i="4"/>
  <c r="V2884" i="4"/>
  <c r="U2884" i="4"/>
  <c r="T2884" i="4"/>
  <c r="S2884" i="4"/>
  <c r="W2883" i="4"/>
  <c r="V2883" i="4"/>
  <c r="T2883" i="4"/>
  <c r="S2883" i="4"/>
  <c r="W2882" i="4"/>
  <c r="V2882" i="4"/>
  <c r="T2882" i="4"/>
  <c r="S2882" i="4"/>
  <c r="W2881" i="4"/>
  <c r="V2881" i="4"/>
  <c r="T2881" i="4"/>
  <c r="S2881" i="4"/>
  <c r="W2880" i="4"/>
  <c r="V2880" i="4"/>
  <c r="T2880" i="4"/>
  <c r="S2880" i="4"/>
  <c r="W2879" i="4"/>
  <c r="V2879" i="4"/>
  <c r="T2879" i="4"/>
  <c r="S2879" i="4"/>
  <c r="AA2878" i="4"/>
  <c r="Z2878" i="4"/>
  <c r="Y2878" i="4"/>
  <c r="W2878" i="4"/>
  <c r="V2878" i="4"/>
  <c r="T2878" i="4"/>
  <c r="S2878" i="4"/>
  <c r="AA2877" i="4"/>
  <c r="Z2877" i="4"/>
  <c r="Y2877" i="4"/>
  <c r="W2877" i="4"/>
  <c r="V2877" i="4"/>
  <c r="T2877" i="4"/>
  <c r="S2877" i="4"/>
  <c r="AA2876" i="4"/>
  <c r="Z2876" i="4"/>
  <c r="Y2876" i="4"/>
  <c r="X2876" i="4"/>
  <c r="W2876" i="4"/>
  <c r="V2876" i="4"/>
  <c r="U2876" i="4"/>
  <c r="T2876" i="4"/>
  <c r="S2876" i="4"/>
  <c r="AA2875" i="4"/>
  <c r="Z2875" i="4"/>
  <c r="Y2875" i="4"/>
  <c r="W2875" i="4"/>
  <c r="V2875" i="4"/>
  <c r="T2875" i="4"/>
  <c r="S2875" i="4"/>
  <c r="AA2874" i="4"/>
  <c r="Z2874" i="4"/>
  <c r="Y2874" i="4"/>
  <c r="W2874" i="4"/>
  <c r="V2874" i="4"/>
  <c r="T2874" i="4"/>
  <c r="S2874" i="4"/>
  <c r="AA2873" i="4"/>
  <c r="Z2873" i="4"/>
  <c r="Y2873" i="4"/>
  <c r="W2873" i="4"/>
  <c r="V2873" i="4"/>
  <c r="T2873" i="4"/>
  <c r="S2873" i="4"/>
  <c r="AA2872" i="4"/>
  <c r="Z2872" i="4"/>
  <c r="Y2872" i="4"/>
  <c r="W2872" i="4"/>
  <c r="V2872" i="4"/>
  <c r="T2872" i="4"/>
  <c r="S2872" i="4"/>
  <c r="AA2871" i="4"/>
  <c r="Z2871" i="4"/>
  <c r="Y2871" i="4"/>
  <c r="W2871" i="4"/>
  <c r="V2871" i="4"/>
  <c r="T2871" i="4"/>
  <c r="S2871" i="4"/>
  <c r="AA2870" i="4"/>
  <c r="Z2870" i="4"/>
  <c r="Y2870" i="4"/>
  <c r="W2870" i="4"/>
  <c r="V2870" i="4"/>
  <c r="T2870" i="4"/>
  <c r="S2870" i="4"/>
  <c r="AA2869" i="4"/>
  <c r="Z2869" i="4"/>
  <c r="Y2869" i="4"/>
  <c r="W2869" i="4"/>
  <c r="V2869" i="4"/>
  <c r="U2869" i="4"/>
  <c r="T2869" i="4"/>
  <c r="S2869" i="4"/>
  <c r="AA2868" i="4"/>
  <c r="Z2868" i="4"/>
  <c r="Y2868" i="4"/>
  <c r="X2868" i="4"/>
  <c r="W2868" i="4"/>
  <c r="V2868" i="4"/>
  <c r="U2868" i="4"/>
  <c r="T2868" i="4"/>
  <c r="S2868" i="4"/>
  <c r="AA2867" i="4"/>
  <c r="Z2867" i="4"/>
  <c r="Y2867" i="4"/>
  <c r="W2867" i="4"/>
  <c r="V2867" i="4"/>
  <c r="T2867" i="4"/>
  <c r="S2867" i="4"/>
  <c r="AA2866" i="4"/>
  <c r="Z2866" i="4"/>
  <c r="Y2866" i="4"/>
  <c r="W2866" i="4"/>
  <c r="V2866" i="4"/>
  <c r="T2866" i="4"/>
  <c r="S2866" i="4"/>
  <c r="AA2865" i="4"/>
  <c r="Z2865" i="4"/>
  <c r="Y2865" i="4"/>
  <c r="W2865" i="4"/>
  <c r="V2865" i="4"/>
  <c r="T2865" i="4"/>
  <c r="S2865" i="4"/>
  <c r="AA2864" i="4"/>
  <c r="Z2864" i="4"/>
  <c r="Y2864" i="4"/>
  <c r="W2864" i="4"/>
  <c r="V2864" i="4"/>
  <c r="T2864" i="4"/>
  <c r="S2864" i="4"/>
  <c r="AA2863" i="4"/>
  <c r="Z2863" i="4"/>
  <c r="Y2863" i="4"/>
  <c r="W2863" i="4"/>
  <c r="V2863" i="4"/>
  <c r="T2863" i="4"/>
  <c r="S2863" i="4"/>
  <c r="AA2862" i="4"/>
  <c r="Z2862" i="4"/>
  <c r="Y2862" i="4"/>
  <c r="W2862" i="4"/>
  <c r="V2862" i="4"/>
  <c r="T2862" i="4"/>
  <c r="S2862" i="4"/>
  <c r="AA2861" i="4"/>
  <c r="Z2861" i="4"/>
  <c r="Y2861" i="4"/>
  <c r="W2861" i="4"/>
  <c r="V2861" i="4"/>
  <c r="T2861" i="4"/>
  <c r="S2861" i="4"/>
  <c r="AA2860" i="4"/>
  <c r="Z2860" i="4"/>
  <c r="Y2860" i="4"/>
  <c r="X2860" i="4"/>
  <c r="W2860" i="4"/>
  <c r="V2860" i="4"/>
  <c r="U2860" i="4"/>
  <c r="T2860" i="4"/>
  <c r="S2860" i="4"/>
  <c r="AA2859" i="4"/>
  <c r="Z2859" i="4"/>
  <c r="Y2859" i="4"/>
  <c r="W2859" i="4"/>
  <c r="V2859" i="4"/>
  <c r="T2859" i="4"/>
  <c r="S2859" i="4"/>
  <c r="AA2858" i="4"/>
  <c r="Z2858" i="4"/>
  <c r="Y2858" i="4"/>
  <c r="W2858" i="4"/>
  <c r="V2858" i="4"/>
  <c r="T2858" i="4"/>
  <c r="S2858" i="4"/>
  <c r="AA2857" i="4"/>
  <c r="Z2857" i="4"/>
  <c r="Y2857" i="4"/>
  <c r="W2857" i="4"/>
  <c r="V2857" i="4"/>
  <c r="T2857" i="4"/>
  <c r="S2857" i="4"/>
  <c r="AA2856" i="4"/>
  <c r="Z2856" i="4"/>
  <c r="Y2856" i="4"/>
  <c r="W2856" i="4"/>
  <c r="V2856" i="4"/>
  <c r="T2856" i="4"/>
  <c r="S2856" i="4"/>
  <c r="AA2855" i="4"/>
  <c r="Z2855" i="4"/>
  <c r="Y2855" i="4"/>
  <c r="W2855" i="4"/>
  <c r="V2855" i="4"/>
  <c r="T2855" i="4"/>
  <c r="S2855" i="4"/>
  <c r="AA2854" i="4"/>
  <c r="Z2854" i="4"/>
  <c r="Y2854" i="4"/>
  <c r="W2854" i="4"/>
  <c r="V2854" i="4"/>
  <c r="T2854" i="4"/>
  <c r="S2854" i="4"/>
  <c r="AA2853" i="4"/>
  <c r="Z2853" i="4"/>
  <c r="Y2853" i="4"/>
  <c r="W2853" i="4"/>
  <c r="V2853" i="4"/>
  <c r="T2853" i="4"/>
  <c r="S2853" i="4"/>
  <c r="AA2852" i="4"/>
  <c r="Z2852" i="4"/>
  <c r="Y2852" i="4"/>
  <c r="X2852" i="4"/>
  <c r="W2852" i="4"/>
  <c r="V2852" i="4"/>
  <c r="U2852" i="4"/>
  <c r="T2852" i="4"/>
  <c r="S2852" i="4"/>
  <c r="AA2851" i="4"/>
  <c r="Z2851" i="4"/>
  <c r="Y2851" i="4"/>
  <c r="W2851" i="4"/>
  <c r="V2851" i="4"/>
  <c r="T2851" i="4"/>
  <c r="S2851" i="4"/>
  <c r="AA2850" i="4"/>
  <c r="Z2850" i="4"/>
  <c r="Y2850" i="4"/>
  <c r="W2850" i="4"/>
  <c r="V2850" i="4"/>
  <c r="T2850" i="4"/>
  <c r="S2850" i="4"/>
  <c r="AA2849" i="4"/>
  <c r="Z2849" i="4"/>
  <c r="Y2849" i="4"/>
  <c r="W2849" i="4"/>
  <c r="V2849" i="4"/>
  <c r="T2849" i="4"/>
  <c r="S2849" i="4"/>
  <c r="AA2848" i="4"/>
  <c r="Z2848" i="4"/>
  <c r="Y2848" i="4"/>
  <c r="W2848" i="4"/>
  <c r="V2848" i="4"/>
  <c r="T2848" i="4"/>
  <c r="S2848" i="4"/>
  <c r="AA2847" i="4"/>
  <c r="Z2847" i="4"/>
  <c r="Y2847" i="4"/>
  <c r="W2847" i="4"/>
  <c r="V2847" i="4"/>
  <c r="T2847" i="4"/>
  <c r="S2847" i="4"/>
  <c r="AA2846" i="4"/>
  <c r="Z2846" i="4"/>
  <c r="Y2846" i="4"/>
  <c r="W2846" i="4"/>
  <c r="V2846" i="4"/>
  <c r="T2846" i="4"/>
  <c r="S2846" i="4"/>
  <c r="AA2845" i="4"/>
  <c r="Z2845" i="4"/>
  <c r="Y2845" i="4"/>
  <c r="W2845" i="4"/>
  <c r="V2845" i="4"/>
  <c r="T2845" i="4"/>
  <c r="S2845" i="4"/>
  <c r="AA2844" i="4"/>
  <c r="Z2844" i="4"/>
  <c r="Y2844" i="4"/>
  <c r="X2844" i="4"/>
  <c r="W2844" i="4"/>
  <c r="V2844" i="4"/>
  <c r="U2844" i="4"/>
  <c r="T2844" i="4"/>
  <c r="S2844" i="4"/>
  <c r="AA2843" i="4"/>
  <c r="Z2843" i="4"/>
  <c r="Y2843" i="4"/>
  <c r="W2843" i="4"/>
  <c r="V2843" i="4"/>
  <c r="T2843" i="4"/>
  <c r="S2843" i="4"/>
  <c r="AA2842" i="4"/>
  <c r="Z2842" i="4"/>
  <c r="Y2842" i="4"/>
  <c r="W2842" i="4"/>
  <c r="V2842" i="4"/>
  <c r="T2842" i="4"/>
  <c r="S2842" i="4"/>
  <c r="AA2841" i="4"/>
  <c r="Z2841" i="4"/>
  <c r="Y2841" i="4"/>
  <c r="W2841" i="4"/>
  <c r="V2841" i="4"/>
  <c r="T2841" i="4"/>
  <c r="S2841" i="4"/>
  <c r="AA2840" i="4"/>
  <c r="Z2840" i="4"/>
  <c r="Y2840" i="4"/>
  <c r="W2840" i="4"/>
  <c r="V2840" i="4"/>
  <c r="T2840" i="4"/>
  <c r="S2840" i="4"/>
  <c r="AA2839" i="4"/>
  <c r="Z2839" i="4"/>
  <c r="Y2839" i="4"/>
  <c r="W2839" i="4"/>
  <c r="V2839" i="4"/>
  <c r="T2839" i="4"/>
  <c r="S2839" i="4"/>
  <c r="AA2838" i="4"/>
  <c r="Z2838" i="4"/>
  <c r="Y2838" i="4"/>
  <c r="W2838" i="4"/>
  <c r="V2838" i="4"/>
  <c r="T2838" i="4"/>
  <c r="S2838" i="4"/>
  <c r="AA2837" i="4"/>
  <c r="Z2837" i="4"/>
  <c r="Y2837" i="4"/>
  <c r="W2837" i="4"/>
  <c r="V2837" i="4"/>
  <c r="T2837" i="4"/>
  <c r="S2837" i="4"/>
  <c r="AA2836" i="4"/>
  <c r="Z2836" i="4"/>
  <c r="Y2836" i="4"/>
  <c r="X2836" i="4"/>
  <c r="W2836" i="4"/>
  <c r="V2836" i="4"/>
  <c r="U2836" i="4"/>
  <c r="T2836" i="4"/>
  <c r="S2836" i="4"/>
  <c r="AA2835" i="4"/>
  <c r="Z2835" i="4"/>
  <c r="Y2835" i="4"/>
  <c r="W2835" i="4"/>
  <c r="V2835" i="4"/>
  <c r="T2835" i="4"/>
  <c r="S2835" i="4"/>
  <c r="AA2834" i="4"/>
  <c r="Z2834" i="4"/>
  <c r="Y2834" i="4"/>
  <c r="W2834" i="4"/>
  <c r="V2834" i="4"/>
  <c r="T2834" i="4"/>
  <c r="S2834" i="4"/>
  <c r="AA2833" i="4"/>
  <c r="Z2833" i="4"/>
  <c r="Y2833" i="4"/>
  <c r="W2833" i="4"/>
  <c r="V2833" i="4"/>
  <c r="T2833" i="4"/>
  <c r="S2833" i="4"/>
  <c r="AA2832" i="4"/>
  <c r="Z2832" i="4"/>
  <c r="Y2832" i="4"/>
  <c r="W2832" i="4"/>
  <c r="V2832" i="4"/>
  <c r="T2832" i="4"/>
  <c r="S2832" i="4"/>
  <c r="AA2831" i="4"/>
  <c r="Z2831" i="4"/>
  <c r="Y2831" i="4"/>
  <c r="W2831" i="4"/>
  <c r="V2831" i="4"/>
  <c r="T2831" i="4"/>
  <c r="S2831" i="4"/>
  <c r="AA2830" i="4"/>
  <c r="Z2830" i="4"/>
  <c r="Y2830" i="4"/>
  <c r="W2830" i="4"/>
  <c r="V2830" i="4"/>
  <c r="T2830" i="4"/>
  <c r="S2830" i="4"/>
  <c r="AA2829" i="4"/>
  <c r="Z2829" i="4"/>
  <c r="Y2829" i="4"/>
  <c r="W2829" i="4"/>
  <c r="V2829" i="4"/>
  <c r="T2829" i="4"/>
  <c r="S2829" i="4"/>
  <c r="AA2828" i="4"/>
  <c r="Z2828" i="4"/>
  <c r="Y2828" i="4"/>
  <c r="X2828" i="4"/>
  <c r="W2828" i="4"/>
  <c r="V2828" i="4"/>
  <c r="U2828" i="4"/>
  <c r="T2828" i="4"/>
  <c r="S2828" i="4"/>
  <c r="AA2827" i="4"/>
  <c r="Z2827" i="4"/>
  <c r="Y2827" i="4"/>
  <c r="W2827" i="4"/>
  <c r="V2827" i="4"/>
  <c r="T2827" i="4"/>
  <c r="S2827" i="4"/>
  <c r="AA2826" i="4"/>
  <c r="Z2826" i="4"/>
  <c r="Y2826" i="4"/>
  <c r="W2826" i="4"/>
  <c r="V2826" i="4"/>
  <c r="T2826" i="4"/>
  <c r="S2826" i="4"/>
  <c r="AA2825" i="4"/>
  <c r="Z2825" i="4"/>
  <c r="Y2825" i="4"/>
  <c r="W2825" i="4"/>
  <c r="V2825" i="4"/>
  <c r="T2825" i="4"/>
  <c r="S2825" i="4"/>
  <c r="AA2824" i="4"/>
  <c r="Z2824" i="4"/>
  <c r="Y2824" i="4"/>
  <c r="W2824" i="4"/>
  <c r="V2824" i="4"/>
  <c r="T2824" i="4"/>
  <c r="S2824" i="4"/>
  <c r="AA2823" i="4"/>
  <c r="Z2823" i="4"/>
  <c r="Y2823" i="4"/>
  <c r="W2823" i="4"/>
  <c r="V2823" i="4"/>
  <c r="T2823" i="4"/>
  <c r="S2823" i="4"/>
  <c r="AA2822" i="4"/>
  <c r="Z2822" i="4"/>
  <c r="Y2822" i="4"/>
  <c r="W2822" i="4"/>
  <c r="V2822" i="4"/>
  <c r="T2822" i="4"/>
  <c r="S2822" i="4"/>
  <c r="AA2821" i="4"/>
  <c r="Z2821" i="4"/>
  <c r="Y2821" i="4"/>
  <c r="W2821" i="4"/>
  <c r="V2821" i="4"/>
  <c r="T2821" i="4"/>
  <c r="S2821" i="4"/>
  <c r="AA2820" i="4"/>
  <c r="Z2820" i="4"/>
  <c r="Y2820" i="4"/>
  <c r="X2820" i="4"/>
  <c r="W2820" i="4"/>
  <c r="V2820" i="4"/>
  <c r="U2820" i="4"/>
  <c r="T2820" i="4"/>
  <c r="S2820" i="4"/>
  <c r="AA2819" i="4"/>
  <c r="Z2819" i="4"/>
  <c r="Y2819" i="4"/>
  <c r="W2819" i="4"/>
  <c r="V2819" i="4"/>
  <c r="T2819" i="4"/>
  <c r="S2819" i="4"/>
  <c r="AA2818" i="4"/>
  <c r="Z2818" i="4"/>
  <c r="Y2818" i="4"/>
  <c r="W2818" i="4"/>
  <c r="V2818" i="4"/>
  <c r="T2818" i="4"/>
  <c r="S2818" i="4"/>
  <c r="AA2817" i="4"/>
  <c r="Z2817" i="4"/>
  <c r="Y2817" i="4"/>
  <c r="W2817" i="4"/>
  <c r="V2817" i="4"/>
  <c r="T2817" i="4"/>
  <c r="S2817" i="4"/>
  <c r="AA2816" i="4"/>
  <c r="Z2816" i="4"/>
  <c r="Y2816" i="4"/>
  <c r="W2816" i="4"/>
  <c r="V2816" i="4"/>
  <c r="T2816" i="4"/>
  <c r="S2816" i="4"/>
  <c r="W2815" i="4"/>
  <c r="V2815" i="4"/>
  <c r="T2815" i="4"/>
  <c r="S2815" i="4"/>
  <c r="W2814" i="4"/>
  <c r="V2814" i="4"/>
  <c r="T2814" i="4"/>
  <c r="S2814" i="4"/>
  <c r="W2813" i="4"/>
  <c r="V2813" i="4"/>
  <c r="T2813" i="4"/>
  <c r="S2813" i="4"/>
  <c r="X2812" i="4"/>
  <c r="W2812" i="4"/>
  <c r="V2812" i="4"/>
  <c r="U2812" i="4"/>
  <c r="T2812" i="4"/>
  <c r="S2812" i="4"/>
  <c r="W2811" i="4"/>
  <c r="V2811" i="4"/>
  <c r="T2811" i="4"/>
  <c r="S2811" i="4"/>
  <c r="W2810" i="4"/>
  <c r="V2810" i="4"/>
  <c r="T2810" i="4"/>
  <c r="S2810" i="4"/>
  <c r="W2809" i="4"/>
  <c r="V2809" i="4"/>
  <c r="T2809" i="4"/>
  <c r="S2809" i="4"/>
  <c r="AA2808" i="4"/>
  <c r="Z2808" i="4"/>
  <c r="Y2808" i="4"/>
  <c r="W2808" i="4"/>
  <c r="V2808" i="4"/>
  <c r="T2808" i="4"/>
  <c r="S2808" i="4"/>
  <c r="AA2807" i="4"/>
  <c r="Z2807" i="4"/>
  <c r="Y2807" i="4"/>
  <c r="W2807" i="4"/>
  <c r="V2807" i="4"/>
  <c r="T2807" i="4"/>
  <c r="S2807" i="4"/>
  <c r="AA2806" i="4"/>
  <c r="Z2806" i="4"/>
  <c r="Y2806" i="4"/>
  <c r="W2806" i="4"/>
  <c r="V2806" i="4"/>
  <c r="T2806" i="4"/>
  <c r="S2806" i="4"/>
  <c r="AA2805" i="4"/>
  <c r="Z2805" i="4"/>
  <c r="Y2805" i="4"/>
  <c r="W2805" i="4"/>
  <c r="V2805" i="4"/>
  <c r="T2805" i="4"/>
  <c r="S2805" i="4"/>
  <c r="AA2804" i="4"/>
  <c r="Z2804" i="4"/>
  <c r="Y2804" i="4"/>
  <c r="X2804" i="4"/>
  <c r="W2804" i="4"/>
  <c r="V2804" i="4"/>
  <c r="U2804" i="4"/>
  <c r="T2804" i="4"/>
  <c r="S2804" i="4"/>
  <c r="AA2803" i="4"/>
  <c r="Z2803" i="4"/>
  <c r="Y2803" i="4"/>
  <c r="W2803" i="4"/>
  <c r="V2803" i="4"/>
  <c r="T2803" i="4"/>
  <c r="S2803" i="4"/>
  <c r="AA2802" i="4"/>
  <c r="Z2802" i="4"/>
  <c r="Y2802" i="4"/>
  <c r="W2802" i="4"/>
  <c r="V2802" i="4"/>
  <c r="T2802" i="4"/>
  <c r="S2802" i="4"/>
  <c r="U2829" i="4" l="1"/>
  <c r="X2957" i="4"/>
  <c r="U2741" i="4"/>
  <c r="X2557" i="4"/>
  <c r="U2765" i="4"/>
  <c r="U2413" i="4"/>
  <c r="X3070" i="4"/>
  <c r="X2749" i="4"/>
  <c r="X1685" i="4"/>
  <c r="X2813" i="4"/>
  <c r="U2797" i="4"/>
  <c r="U2717" i="4"/>
  <c r="X2685" i="4"/>
  <c r="X3921" i="4"/>
  <c r="U3921" i="4"/>
  <c r="X2902" i="4"/>
  <c r="X2942" i="4"/>
  <c r="U2950" i="4"/>
  <c r="X2878" i="4"/>
  <c r="U2910" i="4"/>
  <c r="X3022" i="4"/>
  <c r="X2862" i="4"/>
  <c r="X2998" i="4"/>
  <c r="U3030" i="4"/>
  <c r="U2662" i="4"/>
  <c r="U2870" i="4"/>
  <c r="X2958" i="4"/>
  <c r="X2982" i="4"/>
  <c r="X3053" i="4"/>
  <c r="U2925" i="4"/>
  <c r="U2989" i="4"/>
  <c r="U3013" i="4"/>
  <c r="X2678" i="4"/>
  <c r="U3046" i="4"/>
  <c r="X2086" i="4"/>
  <c r="U1965" i="4"/>
  <c r="U2085" i="4"/>
  <c r="U2317" i="4"/>
  <c r="X2381" i="4"/>
  <c r="X2101" i="4"/>
  <c r="U2885" i="4"/>
  <c r="U2933" i="4"/>
  <c r="U2893" i="4"/>
  <c r="U2821" i="4"/>
  <c r="U2973" i="4"/>
  <c r="U2701" i="4"/>
  <c r="X1973" i="4"/>
  <c r="U2125" i="4"/>
  <c r="U2677" i="4"/>
  <c r="X2822" i="4"/>
  <c r="U2854" i="4"/>
  <c r="X2694" i="4"/>
  <c r="U2894" i="4"/>
  <c r="U2934" i="4"/>
  <c r="U2766" i="4"/>
  <c r="X2014" i="4"/>
  <c r="X2070" i="4"/>
  <c r="X2046" i="4"/>
  <c r="U2814" i="4"/>
  <c r="X3038" i="4"/>
  <c r="X2542" i="4"/>
  <c r="U2054" i="4"/>
  <c r="U2126" i="4"/>
  <c r="U2782" i="4"/>
  <c r="U2974" i="4"/>
  <c r="U3014" i="4"/>
  <c r="U2758" i="4"/>
  <c r="U2622" i="4"/>
  <c r="U2566" i="4"/>
  <c r="U2006" i="4"/>
  <c r="U2838" i="4"/>
  <c r="X3078" i="4"/>
  <c r="U2798" i="4"/>
  <c r="X2750" i="4"/>
  <c r="U2710" i="4"/>
  <c r="U2646" i="4"/>
  <c r="X2582" i="4"/>
  <c r="U2726" i="4"/>
  <c r="X2030" i="4"/>
  <c r="X1750" i="4"/>
  <c r="U2110" i="4"/>
  <c r="U2742" i="4"/>
  <c r="X2598" i="4"/>
  <c r="U2214" i="4"/>
  <c r="X2411" i="4"/>
  <c r="X1899" i="4"/>
  <c r="U2451" i="4"/>
  <c r="U1955" i="4"/>
  <c r="X1699" i="4"/>
  <c r="U2739" i="4"/>
  <c r="X2107" i="4"/>
  <c r="U2715" i="4"/>
  <c r="X2363" i="4"/>
  <c r="X1771" i="4"/>
  <c r="X2875" i="4"/>
  <c r="X1971" i="4"/>
  <c r="X2763" i="4"/>
  <c r="U2243" i="4"/>
  <c r="U1715" i="4"/>
  <c r="X2915" i="4"/>
  <c r="U2099" i="4"/>
  <c r="U3059" i="4"/>
  <c r="X3075" i="4"/>
  <c r="U2523" i="4"/>
  <c r="U2035" i="4"/>
  <c r="U2435" i="4"/>
  <c r="X1859" i="4"/>
  <c r="X3003" i="4"/>
  <c r="X2043" i="4"/>
  <c r="X2131" i="4"/>
  <c r="X2395" i="4"/>
  <c r="U2947" i="4"/>
  <c r="U2691" i="4"/>
  <c r="X2347" i="4"/>
  <c r="U1795" i="4"/>
  <c r="U2003" i="4"/>
  <c r="U2491" i="4"/>
  <c r="U2819" i="4"/>
  <c r="U2859" i="4"/>
  <c r="X2291" i="4"/>
  <c r="X2379" i="4"/>
  <c r="X2790" i="4"/>
  <c r="X2774" i="4"/>
  <c r="U1846" i="4"/>
  <c r="X2702" i="4"/>
  <c r="U2022" i="4"/>
  <c r="U2830" i="4"/>
  <c r="U2966" i="4"/>
  <c r="X2574" i="4"/>
  <c r="X1966" i="4"/>
  <c r="U2941" i="4"/>
  <c r="X3061" i="4"/>
  <c r="U2718" i="4"/>
  <c r="X2590" i="4"/>
  <c r="U2558" i="4"/>
  <c r="X2534" i="4"/>
  <c r="X2038" i="4"/>
  <c r="U2062" i="4"/>
  <c r="X2078" i="4"/>
  <c r="X2149" i="4"/>
  <c r="U2198" i="4"/>
  <c r="X2318" i="4"/>
  <c r="X2373" i="4"/>
  <c r="U1734" i="4"/>
  <c r="X1710" i="4"/>
  <c r="U2926" i="4"/>
  <c r="U2990" i="4"/>
  <c r="U2302" i="4"/>
  <c r="U2806" i="4"/>
  <c r="X2686" i="4"/>
  <c r="X2670" i="4"/>
  <c r="U2118" i="4"/>
  <c r="U3021" i="4"/>
  <c r="U3054" i="4"/>
  <c r="X3062" i="4"/>
  <c r="X2781" i="4"/>
  <c r="U2654" i="4"/>
  <c r="U2614" i="4"/>
  <c r="U1998" i="4"/>
  <c r="X2021" i="4"/>
  <c r="U2142" i="4"/>
  <c r="U2174" i="4"/>
  <c r="U2846" i="4"/>
  <c r="U2886" i="4"/>
  <c r="U3006" i="4"/>
  <c r="U2638" i="4"/>
  <c r="X2190" i="4"/>
  <c r="X3077" i="4"/>
  <c r="U2757" i="4"/>
  <c r="U2734" i="4"/>
  <c r="U2630" i="4"/>
  <c r="X2621" i="4"/>
  <c r="X2606" i="4"/>
  <c r="U1997" i="4"/>
  <c r="U2229" i="4"/>
  <c r="U2254" i="4"/>
  <c r="U2309" i="4"/>
  <c r="U1798" i="4"/>
  <c r="X2883" i="4"/>
  <c r="X2971" i="4"/>
  <c r="X3011" i="4"/>
  <c r="U2779" i="4"/>
  <c r="X2747" i="4"/>
  <c r="U2083" i="4"/>
  <c r="U2147" i="4"/>
  <c r="X2155" i="4"/>
  <c r="U2163" i="4"/>
  <c r="U2179" i="4"/>
  <c r="U2195" i="4"/>
  <c r="X2203" i="4"/>
  <c r="U2211" i="4"/>
  <c r="X2219" i="4"/>
  <c r="U2227" i="4"/>
  <c r="X2235" i="4"/>
  <c r="X2251" i="4"/>
  <c r="X2267" i="4"/>
  <c r="U2275" i="4"/>
  <c r="U2307" i="4"/>
  <c r="X2315" i="4"/>
  <c r="U2331" i="4"/>
  <c r="X2475" i="4"/>
  <c r="U2483" i="4"/>
  <c r="X2499" i="4"/>
  <c r="U1923" i="4"/>
  <c r="U1843" i="4"/>
  <c r="U1763" i="4"/>
  <c r="U1723" i="4"/>
  <c r="U1683" i="4"/>
  <c r="X1827" i="4"/>
  <c r="X1747" i="4"/>
  <c r="X1707" i="4"/>
  <c r="X2803" i="4"/>
  <c r="U2835" i="4"/>
  <c r="U2867" i="4"/>
  <c r="X2923" i="4"/>
  <c r="U2955" i="4"/>
  <c r="U2683" i="4"/>
  <c r="X2667" i="4"/>
  <c r="X2595" i="4"/>
  <c r="U2587" i="4"/>
  <c r="X2571" i="4"/>
  <c r="U1987" i="4"/>
  <c r="U2011" i="4"/>
  <c r="X2027" i="4"/>
  <c r="U2827" i="4"/>
  <c r="X2843" i="4"/>
  <c r="U2907" i="4"/>
  <c r="U2995" i="4"/>
  <c r="U3035" i="4"/>
  <c r="X3043" i="4"/>
  <c r="U3067" i="4"/>
  <c r="X2795" i="4"/>
  <c r="U2787" i="4"/>
  <c r="X2755" i="4"/>
  <c r="X2723" i="4"/>
  <c r="U2659" i="4"/>
  <c r="X2643" i="4"/>
  <c r="U2635" i="4"/>
  <c r="X2619" i="4"/>
  <c r="U2611" i="4"/>
  <c r="U2563" i="4"/>
  <c r="X2547" i="4"/>
  <c r="U2539" i="4"/>
  <c r="U1963" i="4"/>
  <c r="X2019" i="4"/>
  <c r="U2059" i="4"/>
  <c r="X2067" i="4"/>
  <c r="X2091" i="4"/>
  <c r="U2123" i="4"/>
  <c r="U2259" i="4"/>
  <c r="X2427" i="4"/>
  <c r="X2443" i="4"/>
  <c r="X2459" i="4"/>
  <c r="U2467" i="4"/>
  <c r="U2507" i="4"/>
  <c r="U1915" i="4"/>
  <c r="U1875" i="4"/>
  <c r="U1835" i="4"/>
  <c r="U1755" i="4"/>
  <c r="X1947" i="4"/>
  <c r="X1907" i="4"/>
  <c r="X1819" i="4"/>
  <c r="X1779" i="4"/>
  <c r="X1739" i="4"/>
  <c r="U2939" i="4"/>
  <c r="U2139" i="4"/>
  <c r="U2283" i="4"/>
  <c r="U2299" i="4"/>
  <c r="U2355" i="4"/>
  <c r="U2371" i="4"/>
  <c r="U2387" i="4"/>
  <c r="U2403" i="4"/>
  <c r="U2419" i="4"/>
  <c r="U1787" i="4"/>
  <c r="X1939" i="4"/>
  <c r="X1851" i="4"/>
  <c r="X1811" i="4"/>
  <c r="X1731" i="4"/>
  <c r="X1691" i="4"/>
  <c r="X2627" i="4"/>
  <c r="X2603" i="4"/>
  <c r="U2851" i="4"/>
  <c r="U2891" i="4"/>
  <c r="U2931" i="4"/>
  <c r="U2979" i="4"/>
  <c r="U3019" i="4"/>
  <c r="U3051" i="4"/>
  <c r="X2731" i="4"/>
  <c r="X2707" i="4"/>
  <c r="X2651" i="4"/>
  <c r="X2555" i="4"/>
  <c r="U1979" i="4"/>
  <c r="U1995" i="4"/>
  <c r="U2051" i="4"/>
  <c r="U2115" i="4"/>
  <c r="U2171" i="4"/>
  <c r="U2187" i="4"/>
  <c r="U2323" i="4"/>
  <c r="U2339" i="4"/>
  <c r="U2515" i="4"/>
  <c r="X1931" i="4"/>
  <c r="X1891" i="4"/>
  <c r="X1803" i="4"/>
  <c r="X2675" i="4"/>
  <c r="U2075" i="4"/>
  <c r="X1883" i="4"/>
  <c r="U2811" i="4"/>
  <c r="U3027" i="4"/>
  <c r="X2771" i="4"/>
  <c r="X2531" i="4"/>
  <c r="X2899" i="4"/>
  <c r="U2579" i="4"/>
  <c r="X2230" i="4"/>
  <c r="U2454" i="4"/>
  <c r="U2278" i="4"/>
  <c r="X2326" i="4"/>
  <c r="X2015" i="4"/>
  <c r="X2023" i="4"/>
  <c r="X2222" i="4"/>
  <c r="U2262" i="4"/>
  <c r="X2567" i="4"/>
  <c r="U2150" i="4"/>
  <c r="U2182" i="4"/>
  <c r="U2398" i="4"/>
  <c r="U2430" i="4"/>
  <c r="X2575" i="4"/>
  <c r="X2223" i="4"/>
  <c r="X2743" i="4"/>
  <c r="X2735" i="4"/>
  <c r="U2647" i="4"/>
  <c r="U2623" i="4"/>
  <c r="U2119" i="4"/>
  <c r="U2215" i="4"/>
  <c r="X2983" i="4"/>
  <c r="X2991" i="4"/>
  <c r="U2175" i="4"/>
  <c r="X2975" i="4"/>
  <c r="U2767" i="4"/>
  <c r="U2759" i="4"/>
  <c r="U2751" i="4"/>
  <c r="U2111" i="4"/>
  <c r="U2951" i="4"/>
  <c r="X2319" i="4"/>
  <c r="U1911" i="4"/>
  <c r="X1775" i="4"/>
  <c r="U2847" i="4"/>
  <c r="U2631" i="4"/>
  <c r="X2039" i="4"/>
  <c r="U1910" i="4"/>
  <c r="X1774" i="4"/>
  <c r="X1702" i="4"/>
  <c r="U2855" i="4"/>
  <c r="U2839" i="4"/>
  <c r="X2087" i="4"/>
  <c r="X1878" i="4"/>
  <c r="U2279" i="4"/>
  <c r="U2639" i="4"/>
  <c r="X2031" i="4"/>
  <c r="X2079" i="4"/>
  <c r="X2327" i="4"/>
  <c r="X2343" i="4"/>
  <c r="U2374" i="4"/>
  <c r="U1934" i="4"/>
  <c r="X1838" i="4"/>
  <c r="X2583" i="4"/>
  <c r="X2999" i="4"/>
  <c r="X2559" i="4"/>
  <c r="X2206" i="4"/>
  <c r="U2270" i="4"/>
  <c r="U2310" i="4"/>
  <c r="U2510" i="4"/>
  <c r="U1742" i="4"/>
  <c r="U1711" i="4"/>
  <c r="X1950" i="4"/>
  <c r="X2917" i="4"/>
  <c r="U2965" i="4"/>
  <c r="X2997" i="4"/>
  <c r="X3005" i="4"/>
  <c r="U2533" i="4"/>
  <c r="U2261" i="4"/>
  <c r="X2414" i="4"/>
  <c r="U2445" i="4"/>
  <c r="X2494" i="4"/>
  <c r="U1758" i="4"/>
  <c r="X1863" i="4"/>
  <c r="X1766" i="4"/>
  <c r="U2845" i="4"/>
  <c r="U3037" i="4"/>
  <c r="X2581" i="4"/>
  <c r="X2213" i="4"/>
  <c r="U2405" i="4"/>
  <c r="U2406" i="4"/>
  <c r="U2518" i="4"/>
  <c r="U1894" i="4"/>
  <c r="U1823" i="4"/>
  <c r="X1862" i="4"/>
  <c r="X1790" i="4"/>
  <c r="X2861" i="4"/>
  <c r="U3069" i="4"/>
  <c r="U2637" i="4"/>
  <c r="U2573" i="4"/>
  <c r="U2294" i="4"/>
  <c r="X2301" i="4"/>
  <c r="U2382" i="4"/>
  <c r="X2462" i="4"/>
  <c r="U2486" i="4"/>
  <c r="U1918" i="4"/>
  <c r="U1822" i="4"/>
  <c r="U1686" i="4"/>
  <c r="X1926" i="4"/>
  <c r="U2823" i="4"/>
  <c r="X2007" i="4"/>
  <c r="X2071" i="4"/>
  <c r="U2143" i="4"/>
  <c r="X2207" i="4"/>
  <c r="U1935" i="4"/>
  <c r="X1791" i="4"/>
  <c r="U2167" i="4"/>
  <c r="U2935" i="4"/>
  <c r="U2655" i="4"/>
  <c r="X3063" i="4"/>
  <c r="X3079" i="4"/>
  <c r="U2663" i="4"/>
  <c r="U2295" i="4"/>
  <c r="X2807" i="4"/>
  <c r="X2815" i="4"/>
  <c r="X2911" i="4"/>
  <c r="X2919" i="4"/>
  <c r="X2703" i="4"/>
  <c r="U2679" i="4"/>
  <c r="U2671" i="4"/>
  <c r="X2607" i="4"/>
  <c r="X2063" i="4"/>
  <c r="U2102" i="4"/>
  <c r="U2135" i="4"/>
  <c r="U2166" i="4"/>
  <c r="U2191" i="4"/>
  <c r="X2239" i="4"/>
  <c r="U2399" i="4"/>
  <c r="U2446" i="4"/>
  <c r="U1958" i="4"/>
  <c r="U1783" i="4"/>
  <c r="U1695" i="4"/>
  <c r="X1942" i="4"/>
  <c r="X1877" i="4"/>
  <c r="X1814" i="4"/>
  <c r="X2599" i="4"/>
  <c r="X1999" i="4"/>
  <c r="U2103" i="4"/>
  <c r="U2199" i="4"/>
  <c r="X2903" i="4"/>
  <c r="U3031" i="4"/>
  <c r="X2719" i="4"/>
  <c r="X2711" i="4"/>
  <c r="X2615" i="4"/>
  <c r="X2055" i="4"/>
  <c r="X2095" i="4"/>
  <c r="U2134" i="4"/>
  <c r="U2159" i="4"/>
  <c r="U2231" i="4"/>
  <c r="X2238" i="4"/>
  <c r="U2246" i="4"/>
  <c r="U2286" i="4"/>
  <c r="U2287" i="4"/>
  <c r="X2334" i="4"/>
  <c r="X2335" i="4"/>
  <c r="U2390" i="4"/>
  <c r="U2391" i="4"/>
  <c r="X2502" i="4"/>
  <c r="X2503" i="4"/>
  <c r="U1870" i="4"/>
  <c r="U1807" i="4"/>
  <c r="U1782" i="4"/>
  <c r="U1694" i="4"/>
  <c r="X1726" i="4"/>
  <c r="U2831" i="4"/>
  <c r="U2927" i="4"/>
  <c r="U2943" i="4"/>
  <c r="U2775" i="4"/>
  <c r="X2591" i="4"/>
  <c r="X3071" i="4"/>
  <c r="X2359" i="4"/>
  <c r="X2887" i="4"/>
  <c r="X2895" i="4"/>
  <c r="U3007" i="4"/>
  <c r="U3015" i="4"/>
  <c r="U3023" i="4"/>
  <c r="X2727" i="4"/>
  <c r="X2047" i="4"/>
  <c r="X2094" i="4"/>
  <c r="U2127" i="4"/>
  <c r="U2158" i="4"/>
  <c r="U2183" i="4"/>
  <c r="X2351" i="4"/>
  <c r="U2438" i="4"/>
  <c r="U2478" i="4"/>
  <c r="U1895" i="4"/>
  <c r="U1806" i="4"/>
  <c r="X1902" i="4"/>
  <c r="X1751" i="4"/>
  <c r="U2407" i="4"/>
  <c r="X2495" i="4"/>
  <c r="X1879" i="4"/>
  <c r="U2863" i="4"/>
  <c r="X1919" i="4"/>
  <c r="U2255" i="4"/>
  <c r="U2479" i="4"/>
  <c r="U2871" i="4"/>
  <c r="U2879" i="4"/>
  <c r="U2967" i="4"/>
  <c r="U3055" i="4"/>
  <c r="X2791" i="4"/>
  <c r="X2783" i="4"/>
  <c r="X2695" i="4"/>
  <c r="X2687" i="4"/>
  <c r="X2527" i="4"/>
  <c r="X2526" i="4"/>
  <c r="U1974" i="4"/>
  <c r="U1975" i="4"/>
  <c r="U1982" i="4"/>
  <c r="U1983" i="4"/>
  <c r="U1990" i="4"/>
  <c r="U1991" i="4"/>
  <c r="U2247" i="4"/>
  <c r="U2263" i="4"/>
  <c r="U2311" i="4"/>
  <c r="U2342" i="4"/>
  <c r="U2350" i="4"/>
  <c r="U2358" i="4"/>
  <c r="U2366" i="4"/>
  <c r="U2375" i="4"/>
  <c r="U2422" i="4"/>
  <c r="U2431" i="4"/>
  <c r="U2470" i="4"/>
  <c r="U1951" i="4"/>
  <c r="U1886" i="4"/>
  <c r="U1839" i="4"/>
  <c r="X1854" i="4"/>
  <c r="X1830" i="4"/>
  <c r="X1719" i="4"/>
  <c r="X2799" i="4"/>
  <c r="X2551" i="4"/>
  <c r="X2535" i="4"/>
  <c r="U2439" i="4"/>
  <c r="X2487" i="4"/>
  <c r="U2367" i="4"/>
  <c r="U2423" i="4"/>
  <c r="U2471" i="4"/>
  <c r="X1718" i="4"/>
  <c r="U1967" i="4"/>
  <c r="U2151" i="4"/>
  <c r="X2959" i="4"/>
  <c r="X3039" i="4"/>
  <c r="X3047" i="4"/>
  <c r="U2543" i="4"/>
  <c r="X2271" i="4"/>
  <c r="X2303" i="4"/>
  <c r="U2463" i="4"/>
  <c r="X2511" i="4"/>
  <c r="U1767" i="4"/>
  <c r="X1847" i="4"/>
  <c r="X1735" i="4"/>
  <c r="U2383" i="4"/>
  <c r="U2415" i="4"/>
  <c r="U2447" i="4"/>
  <c r="U2455" i="4"/>
  <c r="U2519" i="4"/>
  <c r="U1927" i="4"/>
  <c r="U1855" i="4"/>
  <c r="U1799" i="4"/>
  <c r="U1727" i="4"/>
  <c r="U1943" i="4"/>
  <c r="U1871" i="4"/>
  <c r="U1815" i="4"/>
  <c r="U1743" i="4"/>
  <c r="U1687" i="4"/>
  <c r="U1959" i="4"/>
  <c r="U1887" i="4"/>
  <c r="U1831" i="4"/>
  <c r="U1759" i="4"/>
  <c r="U1703" i="4"/>
  <c r="U1903" i="4"/>
  <c r="U2709" i="4"/>
  <c r="U2669" i="4"/>
  <c r="X2597" i="4"/>
  <c r="X2397" i="4"/>
  <c r="U2437" i="4"/>
  <c r="U1925" i="4"/>
  <c r="U1733" i="4"/>
  <c r="U1717" i="4"/>
  <c r="X1941" i="4"/>
  <c r="X2653" i="4"/>
  <c r="X2877" i="4"/>
  <c r="U2789" i="4"/>
  <c r="X2733" i="4"/>
  <c r="U2661" i="4"/>
  <c r="U2605" i="4"/>
  <c r="U2549" i="4"/>
  <c r="X2525" i="4"/>
  <c r="X2005" i="4"/>
  <c r="U2029" i="4"/>
  <c r="U2117" i="4"/>
  <c r="U2325" i="4"/>
  <c r="X2429" i="4"/>
  <c r="U2477" i="4"/>
  <c r="U2485" i="4"/>
  <c r="X1749" i="4"/>
  <c r="X2837" i="4"/>
  <c r="X2981" i="4"/>
  <c r="X3029" i="4"/>
  <c r="U3045" i="4"/>
  <c r="U2693" i="4"/>
  <c r="U2589" i="4"/>
  <c r="U2045" i="4"/>
  <c r="X2245" i="4"/>
  <c r="X2253" i="4"/>
  <c r="U2285" i="4"/>
  <c r="U2357" i="4"/>
  <c r="U1797" i="4"/>
  <c r="X1813" i="4"/>
  <c r="U2805" i="4"/>
  <c r="U2853" i="4"/>
  <c r="U2909" i="4"/>
  <c r="X2936" i="4"/>
  <c r="U2949" i="4"/>
  <c r="U2773" i="4"/>
  <c r="U2645" i="4"/>
  <c r="X2037" i="4"/>
  <c r="U2053" i="4"/>
  <c r="U2157" i="4"/>
  <c r="X2277" i="4"/>
  <c r="U2293" i="4"/>
  <c r="X2333" i="4"/>
  <c r="X2341" i="4"/>
  <c r="U2365" i="4"/>
  <c r="X2901" i="4"/>
  <c r="U2725" i="4"/>
  <c r="X2629" i="4"/>
  <c r="X2565" i="4"/>
  <c r="U1989" i="4"/>
  <c r="U2061" i="4"/>
  <c r="X2133" i="4"/>
  <c r="U2165" i="4"/>
  <c r="U2181" i="4"/>
  <c r="U2197" i="4"/>
  <c r="U2221" i="4"/>
  <c r="U2389" i="4"/>
  <c r="U1861" i="4"/>
  <c r="U1845" i="4"/>
  <c r="U2984" i="4"/>
  <c r="X2896" i="4"/>
  <c r="U2145" i="4"/>
  <c r="X3025" i="4"/>
  <c r="U3025" i="4"/>
  <c r="X2897" i="4"/>
  <c r="U2897" i="4"/>
  <c r="U2873" i="4"/>
  <c r="X2873" i="4"/>
  <c r="X2793" i="4"/>
  <c r="U2793" i="4"/>
  <c r="X2761" i="4"/>
  <c r="U2761" i="4"/>
  <c r="U2721" i="4"/>
  <c r="X2721" i="4"/>
  <c r="X2681" i="4"/>
  <c r="U2681" i="4"/>
  <c r="U2641" i="4"/>
  <c r="X2641" i="4"/>
  <c r="U2505" i="4"/>
  <c r="X2505" i="4"/>
  <c r="U2473" i="4"/>
  <c r="X2473" i="4"/>
  <c r="U2393" i="4"/>
  <c r="X2393" i="4"/>
  <c r="X2297" i="4"/>
  <c r="U2297" i="4"/>
  <c r="X2281" i="4"/>
  <c r="U2281" i="4"/>
  <c r="X2177" i="4"/>
  <c r="U2177" i="4"/>
  <c r="X2113" i="4"/>
  <c r="U2113" i="4"/>
  <c r="X2081" i="4"/>
  <c r="U2081" i="4"/>
  <c r="X2057" i="4"/>
  <c r="U2057" i="4"/>
  <c r="U1977" i="4"/>
  <c r="X1977" i="4"/>
  <c r="X1921" i="4"/>
  <c r="U1921" i="4"/>
  <c r="X1905" i="4"/>
  <c r="U1905" i="4"/>
  <c r="U1881" i="4"/>
  <c r="X1881" i="4"/>
  <c r="X1857" i="4"/>
  <c r="U1857" i="4"/>
  <c r="X1793" i="4"/>
  <c r="U1793" i="4"/>
  <c r="X1745" i="4"/>
  <c r="U1745" i="4"/>
  <c r="X1729" i="4"/>
  <c r="U1729" i="4"/>
  <c r="U1705" i="4"/>
  <c r="X1705" i="4"/>
  <c r="U2001" i="4"/>
  <c r="U2433" i="4"/>
  <c r="U2545" i="4"/>
  <c r="X2241" i="4"/>
  <c r="U1945" i="4"/>
  <c r="U1929" i="4"/>
  <c r="X2841" i="4"/>
  <c r="X2049" i="4"/>
  <c r="U3033" i="4"/>
  <c r="X3033" i="4"/>
  <c r="X2817" i="4"/>
  <c r="U2817" i="4"/>
  <c r="X2777" i="4"/>
  <c r="U2777" i="4"/>
  <c r="X2745" i="4"/>
  <c r="U2745" i="4"/>
  <c r="X2713" i="4"/>
  <c r="U2713" i="4"/>
  <c r="U2673" i="4"/>
  <c r="X2673" i="4"/>
  <c r="X2649" i="4"/>
  <c r="U2649" i="4"/>
  <c r="X2625" i="4"/>
  <c r="U2625" i="4"/>
  <c r="X2585" i="4"/>
  <c r="U2585" i="4"/>
  <c r="X2553" i="4"/>
  <c r="U2553" i="4"/>
  <c r="X2513" i="4"/>
  <c r="U2513" i="4"/>
  <c r="X2481" i="4"/>
  <c r="U2481" i="4"/>
  <c r="U2441" i="4"/>
  <c r="X2441" i="4"/>
  <c r="X2401" i="4"/>
  <c r="U2401" i="4"/>
  <c r="X2153" i="4"/>
  <c r="U2153" i="4"/>
  <c r="U2105" i="4"/>
  <c r="X2105" i="4"/>
  <c r="U2033" i="4"/>
  <c r="X2033" i="4"/>
  <c r="U1961" i="4"/>
  <c r="X1961" i="4"/>
  <c r="X1841" i="4"/>
  <c r="U1841" i="4"/>
  <c r="X2137" i="4"/>
  <c r="X2161" i="4"/>
  <c r="U2185" i="4"/>
  <c r="U2465" i="4"/>
  <c r="U1689" i="4"/>
  <c r="X3065" i="4"/>
  <c r="U3065" i="4"/>
  <c r="U2993" i="4"/>
  <c r="X2993" i="4"/>
  <c r="U2953" i="4"/>
  <c r="X2953" i="4"/>
  <c r="U2825" i="4"/>
  <c r="X2825" i="4"/>
  <c r="U2785" i="4"/>
  <c r="X2785" i="4"/>
  <c r="U2737" i="4"/>
  <c r="X2737" i="4"/>
  <c r="U2689" i="4"/>
  <c r="X2689" i="4"/>
  <c r="X2601" i="4"/>
  <c r="U2601" i="4"/>
  <c r="U2529" i="4"/>
  <c r="X2529" i="4"/>
  <c r="U2489" i="4"/>
  <c r="X2489" i="4"/>
  <c r="X2449" i="4"/>
  <c r="U2449" i="4"/>
  <c r="U2409" i="4"/>
  <c r="X2409" i="4"/>
  <c r="U2273" i="4"/>
  <c r="X2273" i="4"/>
  <c r="X2249" i="4"/>
  <c r="U2249" i="4"/>
  <c r="X2217" i="4"/>
  <c r="U2217" i="4"/>
  <c r="X2193" i="4"/>
  <c r="U2193" i="4"/>
  <c r="X2097" i="4"/>
  <c r="U2097" i="4"/>
  <c r="X2041" i="4"/>
  <c r="U2041" i="4"/>
  <c r="X2025" i="4"/>
  <c r="U2025" i="4"/>
  <c r="U1985" i="4"/>
  <c r="X1985" i="4"/>
  <c r="X1953" i="4"/>
  <c r="U1953" i="4"/>
  <c r="X1937" i="4"/>
  <c r="U1937" i="4"/>
  <c r="X1913" i="4"/>
  <c r="U1913" i="4"/>
  <c r="X1889" i="4"/>
  <c r="U1889" i="4"/>
  <c r="U1865" i="4"/>
  <c r="X1865" i="4"/>
  <c r="U1833" i="4"/>
  <c r="X1833" i="4"/>
  <c r="X1777" i="4"/>
  <c r="U1777" i="4"/>
  <c r="X1761" i="4"/>
  <c r="U1761" i="4"/>
  <c r="U1737" i="4"/>
  <c r="X1737" i="4"/>
  <c r="X1713" i="4"/>
  <c r="U1713" i="4"/>
  <c r="X1697" i="4"/>
  <c r="U1697" i="4"/>
  <c r="X1993" i="4"/>
  <c r="X2609" i="4"/>
  <c r="U2617" i="4"/>
  <c r="X2009" i="4"/>
  <c r="U2073" i="4"/>
  <c r="X2121" i="4"/>
  <c r="U2129" i="4"/>
  <c r="U2209" i="4"/>
  <c r="U2385" i="4"/>
  <c r="X1897" i="4"/>
  <c r="X2969" i="4"/>
  <c r="U2969" i="4"/>
  <c r="X2929" i="4"/>
  <c r="U2929" i="4"/>
  <c r="X2801" i="4"/>
  <c r="U2801" i="4"/>
  <c r="U2753" i="4"/>
  <c r="X2753" i="4"/>
  <c r="U2705" i="4"/>
  <c r="X2705" i="4"/>
  <c r="X2665" i="4"/>
  <c r="U2665" i="4"/>
  <c r="X2569" i="4"/>
  <c r="U2569" i="4"/>
  <c r="U2521" i="4"/>
  <c r="X2521" i="4"/>
  <c r="U2425" i="4"/>
  <c r="X2425" i="4"/>
  <c r="U2321" i="4"/>
  <c r="X2321" i="4"/>
  <c r="U2289" i="4"/>
  <c r="X2289" i="4"/>
  <c r="X2265" i="4"/>
  <c r="U2265" i="4"/>
  <c r="U2233" i="4"/>
  <c r="X2233" i="4"/>
  <c r="U2169" i="4"/>
  <c r="X2169" i="4"/>
  <c r="X1969" i="4"/>
  <c r="U1969" i="4"/>
  <c r="X1873" i="4"/>
  <c r="U1873" i="4"/>
  <c r="U1849" i="4"/>
  <c r="X1849" i="4"/>
  <c r="X1825" i="4"/>
  <c r="U1825" i="4"/>
  <c r="X1809" i="4"/>
  <c r="U1809" i="4"/>
  <c r="X1785" i="4"/>
  <c r="U1785" i="4"/>
  <c r="U1753" i="4"/>
  <c r="X1753" i="4"/>
  <c r="U1721" i="4"/>
  <c r="X1721" i="4"/>
  <c r="X2225" i="4"/>
  <c r="U2865" i="4"/>
  <c r="X2937" i="4"/>
  <c r="U2985" i="4"/>
  <c r="X2065" i="4"/>
  <c r="X2945" i="4"/>
  <c r="U2945" i="4"/>
  <c r="U2905" i="4"/>
  <c r="X2905" i="4"/>
  <c r="U2769" i="4"/>
  <c r="X2769" i="4"/>
  <c r="X2729" i="4"/>
  <c r="U2729" i="4"/>
  <c r="X2697" i="4"/>
  <c r="U2697" i="4"/>
  <c r="U2657" i="4"/>
  <c r="X2657" i="4"/>
  <c r="X2577" i="4"/>
  <c r="U2577" i="4"/>
  <c r="X2537" i="4"/>
  <c r="U2537" i="4"/>
  <c r="X2497" i="4"/>
  <c r="U2497" i="4"/>
  <c r="U2457" i="4"/>
  <c r="X2457" i="4"/>
  <c r="X2417" i="4"/>
  <c r="U2417" i="4"/>
  <c r="X1769" i="4"/>
  <c r="U2633" i="4"/>
  <c r="U2017" i="4"/>
  <c r="X3073" i="4"/>
  <c r="U3081" i="4"/>
  <c r="X2593" i="4"/>
  <c r="U2561" i="4"/>
  <c r="U2089" i="4"/>
  <c r="X2201" i="4"/>
  <c r="X2305" i="4"/>
  <c r="U1817" i="4"/>
  <c r="U1801" i="4"/>
  <c r="U1957" i="4"/>
  <c r="U1829" i="4"/>
  <c r="U1701" i="4"/>
  <c r="X1909" i="4"/>
  <c r="X1781" i="4"/>
  <c r="X2800" i="4"/>
  <c r="X3032" i="4"/>
  <c r="X3056" i="4"/>
  <c r="X2613" i="4"/>
  <c r="X2541" i="4"/>
  <c r="U2013" i="4"/>
  <c r="U2069" i="4"/>
  <c r="U2141" i="4"/>
  <c r="U2205" i="4"/>
  <c r="U2269" i="4"/>
  <c r="X2349" i="4"/>
  <c r="U2421" i="4"/>
  <c r="X2469" i="4"/>
  <c r="U2509" i="4"/>
  <c r="U2517" i="4"/>
  <c r="X1893" i="4"/>
  <c r="X1765" i="4"/>
  <c r="U2928" i="4"/>
  <c r="X1949" i="4"/>
  <c r="U1949" i="4"/>
  <c r="X1933" i="4"/>
  <c r="U1933" i="4"/>
  <c r="X1917" i="4"/>
  <c r="U1917" i="4"/>
  <c r="X1901" i="4"/>
  <c r="U1901" i="4"/>
  <c r="X1885" i="4"/>
  <c r="U1885" i="4"/>
  <c r="X1869" i="4"/>
  <c r="U1869" i="4"/>
  <c r="X1853" i="4"/>
  <c r="U1853" i="4"/>
  <c r="X1837" i="4"/>
  <c r="U1837" i="4"/>
  <c r="X1821" i="4"/>
  <c r="U1821" i="4"/>
  <c r="X1757" i="4"/>
  <c r="U1757" i="4"/>
  <c r="X2920" i="4"/>
  <c r="X2880" i="4"/>
  <c r="X2493" i="4"/>
  <c r="U2493" i="4"/>
  <c r="U2461" i="4"/>
  <c r="X2461" i="4"/>
  <c r="X1805" i="4"/>
  <c r="U1805" i="4"/>
  <c r="X1789" i="4"/>
  <c r="U1789" i="4"/>
  <c r="X1773" i="4"/>
  <c r="U1773" i="4"/>
  <c r="X1741" i="4"/>
  <c r="U1741" i="4"/>
  <c r="X1725" i="4"/>
  <c r="U1725" i="4"/>
  <c r="X1709" i="4"/>
  <c r="U1709" i="4"/>
  <c r="X1693" i="4"/>
  <c r="U1693" i="4"/>
  <c r="X2848" i="4"/>
  <c r="U2872" i="4"/>
  <c r="U2912" i="4"/>
  <c r="U1981" i="4"/>
  <c r="U2109" i="4"/>
  <c r="U2189" i="4"/>
  <c r="X2501" i="4"/>
  <c r="X2376" i="4"/>
  <c r="U2093" i="4"/>
  <c r="U2240" i="4"/>
  <c r="X2864" i="4"/>
  <c r="U2856" i="4"/>
  <c r="X2992" i="4"/>
  <c r="X1968" i="4"/>
  <c r="U2077" i="4"/>
  <c r="U2173" i="4"/>
  <c r="U2237" i="4"/>
  <c r="X2392" i="4"/>
  <c r="U2453" i="4"/>
  <c r="X2484" i="4"/>
  <c r="U2516" i="4"/>
  <c r="U1948" i="4"/>
  <c r="U1916" i="4"/>
  <c r="U1884" i="4"/>
  <c r="U1852" i="4"/>
  <c r="U1820" i="4"/>
  <c r="U1788" i="4"/>
  <c r="U1756" i="4"/>
  <c r="U1724" i="4"/>
  <c r="U1692" i="4"/>
  <c r="U1932" i="4"/>
  <c r="U1900" i="4"/>
  <c r="U1868" i="4"/>
  <c r="U1836" i="4"/>
  <c r="U1804" i="4"/>
  <c r="U1772" i="4"/>
  <c r="U1740" i="4"/>
  <c r="U1708" i="4"/>
  <c r="X2568" i="4"/>
  <c r="X2960" i="4"/>
  <c r="U2904" i="4"/>
  <c r="X3000" i="4"/>
  <c r="X3024" i="4"/>
  <c r="U3048" i="4"/>
  <c r="X2624" i="4"/>
  <c r="X2264" i="4"/>
  <c r="U2824" i="4"/>
  <c r="U2888" i="4"/>
  <c r="U2952" i="4"/>
  <c r="U3072" i="4"/>
  <c r="X2328" i="4"/>
  <c r="X2672" i="4"/>
  <c r="X2968" i="4"/>
  <c r="X2728" i="4"/>
  <c r="X2248" i="4"/>
  <c r="U1912" i="4"/>
  <c r="U2816" i="4"/>
  <c r="U3016" i="4"/>
  <c r="U2048" i="4"/>
  <c r="X2312" i="4"/>
  <c r="U2833" i="4"/>
  <c r="U2857" i="4"/>
  <c r="U2889" i="4"/>
  <c r="U2921" i="4"/>
  <c r="X3009" i="4"/>
  <c r="U3041" i="4"/>
  <c r="X3049" i="4"/>
  <c r="U2809" i="4"/>
  <c r="U2961" i="4"/>
  <c r="U3001" i="4"/>
  <c r="U2849" i="4"/>
  <c r="U2881" i="4"/>
  <c r="U2913" i="4"/>
  <c r="U2977" i="4"/>
  <c r="U3017" i="4"/>
  <c r="U3057" i="4"/>
  <c r="X3080" i="4"/>
  <c r="X2752" i="4"/>
  <c r="X2696" i="4"/>
  <c r="X2592" i="4"/>
  <c r="X2720" i="4"/>
  <c r="X2648" i="4"/>
  <c r="X2576" i="4"/>
  <c r="X2776" i="4"/>
  <c r="X2704" i="4"/>
  <c r="X2600" i="4"/>
  <c r="X2544" i="4"/>
  <c r="U2313" i="4"/>
  <c r="X2337" i="4"/>
  <c r="X2353" i="4"/>
  <c r="X2369" i="4"/>
  <c r="U2329" i="4"/>
  <c r="U2345" i="4"/>
  <c r="U2361" i="4"/>
  <c r="U2257" i="4"/>
  <c r="U2377" i="4"/>
  <c r="U2602" i="4"/>
  <c r="U2570" i="4"/>
  <c r="U2794" i="4"/>
  <c r="U2538" i="4"/>
  <c r="X2472" i="4"/>
  <c r="U2762" i="4"/>
  <c r="U2448" i="4"/>
  <c r="U2730" i="4"/>
  <c r="U2698" i="4"/>
  <c r="U2666" i="4"/>
  <c r="X1848" i="4"/>
  <c r="U2634" i="4"/>
  <c r="U2032" i="4"/>
  <c r="U2096" i="4"/>
  <c r="U2008" i="4"/>
  <c r="U2112" i="4"/>
  <c r="U2160" i="4"/>
  <c r="U2176" i="4"/>
  <c r="U1984" i="4"/>
  <c r="U2224" i="4"/>
  <c r="U1720" i="4"/>
  <c r="X1784" i="4"/>
  <c r="U2072" i="4"/>
  <c r="U2136" i="4"/>
  <c r="U2200" i="4"/>
  <c r="X2288" i="4"/>
  <c r="X2352" i="4"/>
  <c r="U2464" i="4"/>
  <c r="X2488" i="4"/>
  <c r="U1832" i="4"/>
  <c r="U2792" i="4"/>
  <c r="U2760" i="4"/>
  <c r="U2664" i="4"/>
  <c r="U2632" i="4"/>
  <c r="U2536" i="4"/>
  <c r="U2384" i="4"/>
  <c r="U2320" i="4"/>
  <c r="U2256" i="4"/>
  <c r="X2216" i="4"/>
  <c r="X2184" i="4"/>
  <c r="X2152" i="4"/>
  <c r="X2120" i="4"/>
  <c r="X2088" i="4"/>
  <c r="X2056" i="4"/>
  <c r="X2024" i="4"/>
  <c r="X1992" i="4"/>
  <c r="X1896" i="4"/>
  <c r="X2594" i="4"/>
  <c r="U2786" i="4"/>
  <c r="U2754" i="4"/>
  <c r="U2722" i="4"/>
  <c r="U2690" i="4"/>
  <c r="U2658" i="4"/>
  <c r="U2626" i="4"/>
  <c r="U2562" i="4"/>
  <c r="U2530" i="4"/>
  <c r="U2944" i="4"/>
  <c r="U2976" i="4"/>
  <c r="U3008" i="4"/>
  <c r="U3040" i="4"/>
  <c r="X2680" i="4"/>
  <c r="X2552" i="4"/>
  <c r="X2304" i="4"/>
  <c r="X2368" i="4"/>
  <c r="U1768" i="4"/>
  <c r="X1826" i="4"/>
  <c r="U2784" i="4"/>
  <c r="U2688" i="4"/>
  <c r="U2656" i="4"/>
  <c r="U2560" i="4"/>
  <c r="U2528" i="4"/>
  <c r="U2424" i="4"/>
  <c r="X2208" i="4"/>
  <c r="X2144" i="4"/>
  <c r="X2080" i="4"/>
  <c r="X2016" i="4"/>
  <c r="X2736" i="4"/>
  <c r="X2608" i="4"/>
  <c r="U1976" i="4"/>
  <c r="U2000" i="4"/>
  <c r="U2064" i="4"/>
  <c r="U2128" i="4"/>
  <c r="U2192" i="4"/>
  <c r="X2280" i="4"/>
  <c r="X2344" i="4"/>
  <c r="X2408" i="4"/>
  <c r="U2512" i="4"/>
  <c r="X1762" i="4"/>
  <c r="U2360" i="4"/>
  <c r="U2296" i="4"/>
  <c r="X2712" i="4"/>
  <c r="X2584" i="4"/>
  <c r="U1970" i="4"/>
  <c r="U2040" i="4"/>
  <c r="U2104" i="4"/>
  <c r="U2168" i="4"/>
  <c r="U2232" i="4"/>
  <c r="U1960" i="4"/>
  <c r="U1704" i="4"/>
  <c r="U2744" i="4"/>
  <c r="U2616" i="4"/>
  <c r="X2768" i="4"/>
  <c r="X2640" i="4"/>
  <c r="X2272" i="4"/>
  <c r="X2336" i="4"/>
  <c r="X2400" i="4"/>
  <c r="X3074" i="4"/>
  <c r="U3074" i="4"/>
  <c r="X3066" i="4"/>
  <c r="U3066" i="4"/>
  <c r="X3058" i="4"/>
  <c r="U3058" i="4"/>
  <c r="X3050" i="4"/>
  <c r="U3050" i="4"/>
  <c r="X3042" i="4"/>
  <c r="U3042" i="4"/>
  <c r="X3034" i="4"/>
  <c r="U3034" i="4"/>
  <c r="X3026" i="4"/>
  <c r="U3026" i="4"/>
  <c r="X3018" i="4"/>
  <c r="U3018" i="4"/>
  <c r="X3010" i="4"/>
  <c r="U3010" i="4"/>
  <c r="X3002" i="4"/>
  <c r="U3002" i="4"/>
  <c r="X2994" i="4"/>
  <c r="U2994" i="4"/>
  <c r="X2986" i="4"/>
  <c r="U2986" i="4"/>
  <c r="X2978" i="4"/>
  <c r="U2978" i="4"/>
  <c r="X2970" i="4"/>
  <c r="U2970" i="4"/>
  <c r="X2962" i="4"/>
  <c r="U2962" i="4"/>
  <c r="X2954" i="4"/>
  <c r="U2954" i="4"/>
  <c r="X2946" i="4"/>
  <c r="U2946" i="4"/>
  <c r="X2938" i="4"/>
  <c r="U2938" i="4"/>
  <c r="X2930" i="4"/>
  <c r="U2930" i="4"/>
  <c r="X2922" i="4"/>
  <c r="U2922" i="4"/>
  <c r="X2914" i="4"/>
  <c r="U2914" i="4"/>
  <c r="X2906" i="4"/>
  <c r="U2906" i="4"/>
  <c r="X2898" i="4"/>
  <c r="U2898" i="4"/>
  <c r="X2890" i="4"/>
  <c r="U2890" i="4"/>
  <c r="X2882" i="4"/>
  <c r="U2882" i="4"/>
  <c r="X2874" i="4"/>
  <c r="U2874" i="4"/>
  <c r="X2866" i="4"/>
  <c r="U2866" i="4"/>
  <c r="X2858" i="4"/>
  <c r="U2858" i="4"/>
  <c r="X2850" i="4"/>
  <c r="U2850" i="4"/>
  <c r="X2842" i="4"/>
  <c r="U2842" i="4"/>
  <c r="X2834" i="4"/>
  <c r="U2834" i="4"/>
  <c r="X2826" i="4"/>
  <c r="U2826" i="4"/>
  <c r="X2818" i="4"/>
  <c r="U2818" i="4"/>
  <c r="X2810" i="4"/>
  <c r="U2810" i="4"/>
  <c r="X2802" i="4"/>
  <c r="U2802" i="4"/>
  <c r="X2514" i="4"/>
  <c r="U2514" i="4"/>
  <c r="X2506" i="4"/>
  <c r="U2506" i="4"/>
  <c r="X2498" i="4"/>
  <c r="U2498" i="4"/>
  <c r="X2490" i="4"/>
  <c r="U2490" i="4"/>
  <c r="X2474" i="4"/>
  <c r="U2474" i="4"/>
  <c r="X2458" i="4"/>
  <c r="U2458" i="4"/>
  <c r="X2450" i="4"/>
  <c r="U2450" i="4"/>
  <c r="X2442" i="4"/>
  <c r="U2442" i="4"/>
  <c r="X2434" i="4"/>
  <c r="U2434" i="4"/>
  <c r="X2426" i="4"/>
  <c r="U2426" i="4"/>
  <c r="X2410" i="4"/>
  <c r="U2410" i="4"/>
  <c r="X2402" i="4"/>
  <c r="U2402" i="4"/>
  <c r="X2394" i="4"/>
  <c r="U2394" i="4"/>
  <c r="X2386" i="4"/>
  <c r="U2386" i="4"/>
  <c r="X2378" i="4"/>
  <c r="U2378" i="4"/>
  <c r="X2370" i="4"/>
  <c r="U2370" i="4"/>
  <c r="X2362" i="4"/>
  <c r="U2362" i="4"/>
  <c r="X2354" i="4"/>
  <c r="U2354" i="4"/>
  <c r="X2346" i="4"/>
  <c r="U2346" i="4"/>
  <c r="X2338" i="4"/>
  <c r="U2338" i="4"/>
  <c r="X2330" i="4"/>
  <c r="U2330" i="4"/>
  <c r="X2322" i="4"/>
  <c r="U2322" i="4"/>
  <c r="X2314" i="4"/>
  <c r="U2314" i="4"/>
  <c r="X2306" i="4"/>
  <c r="U2306" i="4"/>
  <c r="X2298" i="4"/>
  <c r="U2298" i="4"/>
  <c r="X2290" i="4"/>
  <c r="U2290" i="4"/>
  <c r="X2282" i="4"/>
  <c r="U2282" i="4"/>
  <c r="X2274" i="4"/>
  <c r="U2274" i="4"/>
  <c r="X2266" i="4"/>
  <c r="U2266" i="4"/>
  <c r="X2258" i="4"/>
  <c r="U2258" i="4"/>
  <c r="X2250" i="4"/>
  <c r="U2250" i="4"/>
  <c r="X2242" i="4"/>
  <c r="U2242" i="4"/>
  <c r="U1946" i="4"/>
  <c r="X1946" i="4"/>
  <c r="U1938" i="4"/>
  <c r="X1938" i="4"/>
  <c r="U1930" i="4"/>
  <c r="X1930" i="4"/>
  <c r="U1922" i="4"/>
  <c r="X1922" i="4"/>
  <c r="U1914" i="4"/>
  <c r="X1914" i="4"/>
  <c r="U1898" i="4"/>
  <c r="X1898" i="4"/>
  <c r="U1882" i="4"/>
  <c r="X1882" i="4"/>
  <c r="U1874" i="4"/>
  <c r="X1874" i="4"/>
  <c r="U1866" i="4"/>
  <c r="X1866" i="4"/>
  <c r="U1858" i="4"/>
  <c r="X1858" i="4"/>
  <c r="U1850" i="4"/>
  <c r="X1850" i="4"/>
  <c r="U1834" i="4"/>
  <c r="X1834" i="4"/>
  <c r="U1818" i="4"/>
  <c r="X1818" i="4"/>
  <c r="U1810" i="4"/>
  <c r="X1810" i="4"/>
  <c r="U1802" i="4"/>
  <c r="X1802" i="4"/>
  <c r="U1794" i="4"/>
  <c r="X1794" i="4"/>
  <c r="U1786" i="4"/>
  <c r="X1786" i="4"/>
  <c r="U1770" i="4"/>
  <c r="X1770" i="4"/>
  <c r="U1754" i="4"/>
  <c r="X1754" i="4"/>
  <c r="U1746" i="4"/>
  <c r="X1746" i="4"/>
  <c r="U1738" i="4"/>
  <c r="X1738" i="4"/>
  <c r="U1730" i="4"/>
  <c r="X1730" i="4"/>
  <c r="U1722" i="4"/>
  <c r="X1722" i="4"/>
  <c r="U1706" i="4"/>
  <c r="X1706" i="4"/>
  <c r="U1690" i="4"/>
  <c r="X1690" i="4"/>
  <c r="X1682" i="4"/>
  <c r="U1682" i="4"/>
  <c r="X2832" i="4"/>
  <c r="U1978" i="4"/>
  <c r="U2010" i="4"/>
  <c r="U2042" i="4"/>
  <c r="U2074" i="4"/>
  <c r="U2106" i="4"/>
  <c r="U2138" i="4"/>
  <c r="U2170" i="4"/>
  <c r="U2202" i="4"/>
  <c r="U2234" i="4"/>
  <c r="U2466" i="4"/>
  <c r="X1906" i="4"/>
  <c r="U1962" i="4"/>
  <c r="U2002" i="4"/>
  <c r="U2034" i="4"/>
  <c r="U2066" i="4"/>
  <c r="U2098" i="4"/>
  <c r="U2130" i="4"/>
  <c r="U2162" i="4"/>
  <c r="U2194" i="4"/>
  <c r="U2226" i="4"/>
  <c r="U2482" i="4"/>
  <c r="X1842" i="4"/>
  <c r="U3064" i="4"/>
  <c r="X2770" i="4"/>
  <c r="X2738" i="4"/>
  <c r="X2706" i="4"/>
  <c r="X2674" i="4"/>
  <c r="X2642" i="4"/>
  <c r="X2610" i="4"/>
  <c r="X2578" i="4"/>
  <c r="X2546" i="4"/>
  <c r="X1954" i="4"/>
  <c r="X1698" i="4"/>
  <c r="U2840" i="4"/>
  <c r="U1994" i="4"/>
  <c r="U2026" i="4"/>
  <c r="U2058" i="4"/>
  <c r="U2090" i="4"/>
  <c r="U2122" i="4"/>
  <c r="U2154" i="4"/>
  <c r="U2186" i="4"/>
  <c r="U2218" i="4"/>
  <c r="U2418" i="4"/>
  <c r="X1778" i="4"/>
  <c r="X2778" i="4"/>
  <c r="X2746" i="4"/>
  <c r="X2714" i="4"/>
  <c r="X2682" i="4"/>
  <c r="X2650" i="4"/>
  <c r="X2618" i="4"/>
  <c r="X2586" i="4"/>
  <c r="X2554" i="4"/>
  <c r="X2522" i="4"/>
  <c r="X1890" i="4"/>
  <c r="U2808" i="4"/>
  <c r="U1986" i="4"/>
  <c r="U2018" i="4"/>
  <c r="U2050" i="4"/>
  <c r="U2082" i="4"/>
  <c r="U2114" i="4"/>
  <c r="U2146" i="4"/>
  <c r="U2178" i="4"/>
  <c r="U2210" i="4"/>
  <c r="X1714" i="4"/>
  <c r="X2416" i="4"/>
  <c r="U2456" i="4"/>
  <c r="X2480" i="4"/>
  <c r="U2520" i="4"/>
  <c r="U1904" i="4"/>
  <c r="U1840" i="4"/>
  <c r="U1776" i="4"/>
  <c r="U1712" i="4"/>
  <c r="U2440" i="4"/>
  <c r="U2504" i="4"/>
  <c r="U1920" i="4"/>
  <c r="U1856" i="4"/>
  <c r="U1792" i="4"/>
  <c r="U1728" i="4"/>
  <c r="U2432" i="4"/>
  <c r="U2496" i="4"/>
  <c r="U1928" i="4"/>
  <c r="U1864" i="4"/>
  <c r="U1800" i="4"/>
  <c r="U1736" i="4"/>
  <c r="U1936" i="4"/>
  <c r="U1872" i="4"/>
  <c r="U1808" i="4"/>
  <c r="U1744" i="4"/>
  <c r="U1944" i="4"/>
  <c r="U1880" i="4"/>
  <c r="U1816" i="4"/>
  <c r="U1752" i="4"/>
  <c r="U1688" i="4"/>
  <c r="U1952" i="4"/>
  <c r="U1888" i="4"/>
  <c r="U1824" i="4"/>
  <c r="U1760" i="4"/>
  <c r="U1696" i="4"/>
  <c r="S3082" i="4"/>
  <c r="T3082" i="4"/>
  <c r="U3082" i="4"/>
  <c r="V3082" i="4"/>
  <c r="W3082" i="4"/>
  <c r="X3082" i="4"/>
  <c r="S3083" i="4"/>
  <c r="T3083" i="4"/>
  <c r="U3083" i="4"/>
  <c r="V3083" i="4"/>
  <c r="W3083" i="4"/>
  <c r="X3083" i="4"/>
  <c r="S3084" i="4"/>
  <c r="T3084" i="4"/>
  <c r="U3084" i="4"/>
  <c r="V3084" i="4"/>
  <c r="W3084" i="4"/>
  <c r="X3084" i="4"/>
  <c r="S3085" i="4"/>
  <c r="T3085" i="4"/>
  <c r="U3085" i="4"/>
  <c r="V3085" i="4"/>
  <c r="W3085" i="4"/>
  <c r="X3085" i="4"/>
  <c r="S3086" i="4"/>
  <c r="T3086" i="4"/>
  <c r="U3086" i="4"/>
  <c r="V3086" i="4"/>
  <c r="W3086" i="4"/>
  <c r="X3086" i="4"/>
  <c r="S3087" i="4"/>
  <c r="T3087" i="4"/>
  <c r="U3087" i="4"/>
  <c r="V3087" i="4"/>
  <c r="W3087" i="4"/>
  <c r="X3087" i="4"/>
  <c r="S3088" i="4"/>
  <c r="T3088" i="4"/>
  <c r="U3088" i="4"/>
  <c r="V3088" i="4"/>
  <c r="W3088" i="4"/>
  <c r="X3088" i="4"/>
  <c r="S3089" i="4"/>
  <c r="T3089" i="4"/>
  <c r="U3089" i="4"/>
  <c r="V3089" i="4"/>
  <c r="W3089" i="4"/>
  <c r="X3089" i="4"/>
  <c r="S3090" i="4"/>
  <c r="T3090" i="4"/>
  <c r="U3090" i="4"/>
  <c r="V3090" i="4"/>
  <c r="W3090" i="4"/>
  <c r="X3090" i="4"/>
  <c r="S3091" i="4"/>
  <c r="T3091" i="4"/>
  <c r="U3091" i="4"/>
  <c r="V3091" i="4"/>
  <c r="W3091" i="4"/>
  <c r="X3091" i="4"/>
  <c r="S3092" i="4"/>
  <c r="T3092" i="4"/>
  <c r="U3092" i="4"/>
  <c r="V3092" i="4"/>
  <c r="W3092" i="4"/>
  <c r="X3092" i="4"/>
  <c r="S3093" i="4"/>
  <c r="T3093" i="4"/>
  <c r="U3093" i="4"/>
  <c r="V3093" i="4"/>
  <c r="W3093" i="4"/>
  <c r="X3093" i="4"/>
  <c r="S3094" i="4"/>
  <c r="T3094" i="4"/>
  <c r="U3094" i="4"/>
  <c r="V3094" i="4"/>
  <c r="W3094" i="4"/>
  <c r="X3094" i="4"/>
  <c r="S3095" i="4"/>
  <c r="T3095" i="4"/>
  <c r="U3095" i="4"/>
  <c r="V3095" i="4"/>
  <c r="W3095" i="4"/>
  <c r="X3095" i="4"/>
  <c r="S3096" i="4"/>
  <c r="T3096" i="4"/>
  <c r="U3096" i="4"/>
  <c r="V3096" i="4"/>
  <c r="W3096" i="4"/>
  <c r="X3096" i="4"/>
  <c r="S3097" i="4"/>
  <c r="T3097" i="4"/>
  <c r="U3097" i="4"/>
  <c r="V3097" i="4"/>
  <c r="W3097" i="4"/>
  <c r="X3097" i="4"/>
  <c r="S3098" i="4"/>
  <c r="T3098" i="4"/>
  <c r="U3098" i="4"/>
  <c r="V3098" i="4"/>
  <c r="W3098" i="4"/>
  <c r="X3098" i="4"/>
  <c r="S3099" i="4"/>
  <c r="T3099" i="4"/>
  <c r="U3099" i="4"/>
  <c r="V3099" i="4"/>
  <c r="W3099" i="4"/>
  <c r="X3099" i="4"/>
  <c r="S3100" i="4"/>
  <c r="T3100" i="4"/>
  <c r="U3100" i="4"/>
  <c r="V3100" i="4"/>
  <c r="W3100" i="4"/>
  <c r="X3100" i="4"/>
  <c r="S3101" i="4"/>
  <c r="T3101" i="4"/>
  <c r="U3101" i="4"/>
  <c r="V3101" i="4"/>
  <c r="W3101" i="4"/>
  <c r="X3101" i="4"/>
  <c r="S3102" i="4"/>
  <c r="T3102" i="4"/>
  <c r="U3102" i="4"/>
  <c r="V3102" i="4"/>
  <c r="W3102" i="4"/>
  <c r="X3102" i="4"/>
  <c r="S3103" i="4"/>
  <c r="T3103" i="4"/>
  <c r="U3103" i="4"/>
  <c r="V3103" i="4"/>
  <c r="W3103" i="4"/>
  <c r="X3103" i="4"/>
  <c r="S3104" i="4"/>
  <c r="T3104" i="4"/>
  <c r="U3104" i="4"/>
  <c r="V3104" i="4"/>
  <c r="W3104" i="4"/>
  <c r="X3104" i="4"/>
  <c r="S3105" i="4"/>
  <c r="T3105" i="4"/>
  <c r="U3105" i="4"/>
  <c r="V3105" i="4"/>
  <c r="W3105" i="4"/>
  <c r="X3105" i="4"/>
  <c r="S3106" i="4"/>
  <c r="T3106" i="4"/>
  <c r="U3106" i="4"/>
  <c r="V3106" i="4"/>
  <c r="W3106" i="4"/>
  <c r="X3106" i="4"/>
  <c r="S3107" i="4"/>
  <c r="T3107" i="4"/>
  <c r="U3107" i="4"/>
  <c r="V3107" i="4"/>
  <c r="W3107" i="4"/>
  <c r="X3107" i="4"/>
  <c r="S3108" i="4"/>
  <c r="T3108" i="4"/>
  <c r="U3108" i="4"/>
  <c r="V3108" i="4"/>
  <c r="W3108" i="4"/>
  <c r="X3108" i="4"/>
  <c r="S3109" i="4"/>
  <c r="T3109" i="4"/>
  <c r="U3109" i="4"/>
  <c r="V3109" i="4"/>
  <c r="W3109" i="4"/>
  <c r="X3109" i="4"/>
  <c r="S3110" i="4"/>
  <c r="T3110" i="4"/>
  <c r="U3110" i="4"/>
  <c r="V3110" i="4"/>
  <c r="W3110" i="4"/>
  <c r="X3110" i="4"/>
  <c r="S3111" i="4"/>
  <c r="T3111" i="4"/>
  <c r="U3111" i="4"/>
  <c r="V3111" i="4"/>
  <c r="W3111" i="4"/>
  <c r="X3111" i="4"/>
  <c r="S3112" i="4"/>
  <c r="T3112" i="4"/>
  <c r="U3112" i="4"/>
  <c r="V3112" i="4"/>
  <c r="W3112" i="4"/>
  <c r="X3112" i="4"/>
  <c r="S3113" i="4"/>
  <c r="T3113" i="4"/>
  <c r="U3113" i="4"/>
  <c r="V3113" i="4"/>
  <c r="W3113" i="4"/>
  <c r="X3113" i="4"/>
  <c r="S3114" i="4"/>
  <c r="T3114" i="4"/>
  <c r="U3114" i="4"/>
  <c r="V3114" i="4"/>
  <c r="W3114" i="4"/>
  <c r="X3114" i="4"/>
  <c r="S3115" i="4"/>
  <c r="T3115" i="4"/>
  <c r="U3115" i="4"/>
  <c r="V3115" i="4"/>
  <c r="W3115" i="4"/>
  <c r="X3115" i="4"/>
  <c r="S3116" i="4"/>
  <c r="T3116" i="4"/>
  <c r="U3116" i="4"/>
  <c r="V3116" i="4"/>
  <c r="W3116" i="4"/>
  <c r="X3116" i="4"/>
  <c r="S3117" i="4"/>
  <c r="T3117" i="4"/>
  <c r="U3117" i="4"/>
  <c r="V3117" i="4"/>
  <c r="W3117" i="4"/>
  <c r="X3117" i="4"/>
  <c r="S3118" i="4"/>
  <c r="T3118" i="4"/>
  <c r="U3118" i="4"/>
  <c r="V3118" i="4"/>
  <c r="W3118" i="4"/>
  <c r="X3118" i="4"/>
  <c r="S3119" i="4"/>
  <c r="T3119" i="4"/>
  <c r="U3119" i="4"/>
  <c r="V3119" i="4"/>
  <c r="W3119" i="4"/>
  <c r="X3119" i="4"/>
  <c r="S3120" i="4"/>
  <c r="T3120" i="4"/>
  <c r="U3120" i="4"/>
  <c r="V3120" i="4"/>
  <c r="W3120" i="4"/>
  <c r="X3120" i="4"/>
  <c r="S3121" i="4"/>
  <c r="T3121" i="4"/>
  <c r="U3121" i="4"/>
  <c r="V3121" i="4"/>
  <c r="W3121" i="4"/>
  <c r="X3121" i="4"/>
  <c r="S3122" i="4"/>
  <c r="T3122" i="4"/>
  <c r="U3122" i="4"/>
  <c r="V3122" i="4"/>
  <c r="W3122" i="4"/>
  <c r="X3122" i="4"/>
  <c r="S3123" i="4"/>
  <c r="T3123" i="4"/>
  <c r="U3123" i="4"/>
  <c r="V3123" i="4"/>
  <c r="W3123" i="4"/>
  <c r="X3123" i="4"/>
  <c r="S3124" i="4"/>
  <c r="T3124" i="4"/>
  <c r="U3124" i="4"/>
  <c r="V3124" i="4"/>
  <c r="W3124" i="4"/>
  <c r="X3124" i="4"/>
  <c r="S3125" i="4"/>
  <c r="T3125" i="4"/>
  <c r="U3125" i="4"/>
  <c r="V3125" i="4"/>
  <c r="W3125" i="4"/>
  <c r="X3125" i="4"/>
  <c r="S3126" i="4"/>
  <c r="T3126" i="4"/>
  <c r="U3126" i="4"/>
  <c r="V3126" i="4"/>
  <c r="W3126" i="4"/>
  <c r="X3126" i="4"/>
  <c r="S3127" i="4"/>
  <c r="T3127" i="4"/>
  <c r="U3127" i="4"/>
  <c r="V3127" i="4"/>
  <c r="W3127" i="4"/>
  <c r="X3127" i="4"/>
  <c r="S3128" i="4"/>
  <c r="T3128" i="4"/>
  <c r="U3128" i="4"/>
  <c r="V3128" i="4"/>
  <c r="W3128" i="4"/>
  <c r="X3128" i="4"/>
  <c r="S3129" i="4"/>
  <c r="T3129" i="4"/>
  <c r="U3129" i="4"/>
  <c r="V3129" i="4"/>
  <c r="W3129" i="4"/>
  <c r="X3129" i="4"/>
  <c r="S3130" i="4"/>
  <c r="T3130" i="4"/>
  <c r="U3130" i="4"/>
  <c r="V3130" i="4"/>
  <c r="W3130" i="4"/>
  <c r="X3130" i="4"/>
  <c r="S3131" i="4"/>
  <c r="T3131" i="4"/>
  <c r="U3131" i="4"/>
  <c r="V3131" i="4"/>
  <c r="W3131" i="4"/>
  <c r="X3131" i="4"/>
  <c r="S3132" i="4"/>
  <c r="T3132" i="4"/>
  <c r="U3132" i="4"/>
  <c r="V3132" i="4"/>
  <c r="W3132" i="4"/>
  <c r="X3132" i="4"/>
  <c r="S3133" i="4"/>
  <c r="T3133" i="4"/>
  <c r="U3133" i="4"/>
  <c r="V3133" i="4"/>
  <c r="W3133" i="4"/>
  <c r="X3133" i="4"/>
  <c r="S3134" i="4"/>
  <c r="T3134" i="4"/>
  <c r="U3134" i="4"/>
  <c r="V3134" i="4"/>
  <c r="W3134" i="4"/>
  <c r="X3134" i="4"/>
  <c r="S3135" i="4"/>
  <c r="T3135" i="4"/>
  <c r="U3135" i="4"/>
  <c r="V3135" i="4"/>
  <c r="W3135" i="4"/>
  <c r="X3135" i="4"/>
  <c r="S3136" i="4"/>
  <c r="T3136" i="4"/>
  <c r="U3136" i="4"/>
  <c r="V3136" i="4"/>
  <c r="W3136" i="4"/>
  <c r="X3136" i="4"/>
  <c r="S3137" i="4"/>
  <c r="T3137" i="4"/>
  <c r="U3137" i="4"/>
  <c r="V3137" i="4"/>
  <c r="W3137" i="4"/>
  <c r="X3137" i="4"/>
  <c r="S3138" i="4"/>
  <c r="T3138" i="4"/>
  <c r="U3138" i="4"/>
  <c r="V3138" i="4"/>
  <c r="W3138" i="4"/>
  <c r="X3138" i="4"/>
  <c r="S3139" i="4"/>
  <c r="T3139" i="4"/>
  <c r="U3139" i="4"/>
  <c r="V3139" i="4"/>
  <c r="W3139" i="4"/>
  <c r="X3139" i="4"/>
  <c r="S3140" i="4"/>
  <c r="T3140" i="4"/>
  <c r="U3140" i="4"/>
  <c r="V3140" i="4"/>
  <c r="W3140" i="4"/>
  <c r="X3140" i="4"/>
  <c r="S3141" i="4"/>
  <c r="T3141" i="4"/>
  <c r="U3141" i="4"/>
  <c r="V3141" i="4"/>
  <c r="W3141" i="4"/>
  <c r="X3141" i="4"/>
  <c r="S3142" i="4"/>
  <c r="T3142" i="4"/>
  <c r="U3142" i="4"/>
  <c r="V3142" i="4"/>
  <c r="W3142" i="4"/>
  <c r="X3142" i="4"/>
  <c r="S3143" i="4"/>
  <c r="T3143" i="4"/>
  <c r="U3143" i="4"/>
  <c r="V3143" i="4"/>
  <c r="W3143" i="4"/>
  <c r="X3143" i="4"/>
  <c r="S3144" i="4"/>
  <c r="T3144" i="4"/>
  <c r="U3144" i="4"/>
  <c r="V3144" i="4"/>
  <c r="W3144" i="4"/>
  <c r="X3144" i="4"/>
  <c r="S3145" i="4"/>
  <c r="T3145" i="4"/>
  <c r="U3145" i="4"/>
  <c r="V3145" i="4"/>
  <c r="W3145" i="4"/>
  <c r="X3145" i="4"/>
  <c r="S3146" i="4"/>
  <c r="T3146" i="4"/>
  <c r="U3146" i="4"/>
  <c r="V3146" i="4"/>
  <c r="W3146" i="4"/>
  <c r="X3146" i="4"/>
  <c r="S3147" i="4"/>
  <c r="T3147" i="4"/>
  <c r="U3147" i="4"/>
  <c r="V3147" i="4"/>
  <c r="W3147" i="4"/>
  <c r="X3147" i="4"/>
  <c r="S3148" i="4"/>
  <c r="T3148" i="4"/>
  <c r="U3148" i="4"/>
  <c r="V3148" i="4"/>
  <c r="W3148" i="4"/>
  <c r="X3148" i="4"/>
  <c r="S3149" i="4"/>
  <c r="T3149" i="4"/>
  <c r="U3149" i="4"/>
  <c r="V3149" i="4"/>
  <c r="W3149" i="4"/>
  <c r="X3149" i="4"/>
  <c r="S3150" i="4"/>
  <c r="T3150" i="4"/>
  <c r="U3150" i="4"/>
  <c r="V3150" i="4"/>
  <c r="W3150" i="4"/>
  <c r="X3150" i="4"/>
  <c r="S3151" i="4"/>
  <c r="T3151" i="4"/>
  <c r="U3151" i="4"/>
  <c r="V3151" i="4"/>
  <c r="W3151" i="4"/>
  <c r="X3151" i="4"/>
  <c r="S3152" i="4"/>
  <c r="T3152" i="4"/>
  <c r="U3152" i="4"/>
  <c r="V3152" i="4"/>
  <c r="W3152" i="4"/>
  <c r="X3152" i="4"/>
  <c r="S3153" i="4"/>
  <c r="T3153" i="4"/>
  <c r="U3153" i="4"/>
  <c r="V3153" i="4"/>
  <c r="W3153" i="4"/>
  <c r="X3153" i="4"/>
  <c r="S3154" i="4"/>
  <c r="T3154" i="4"/>
  <c r="U3154" i="4"/>
  <c r="V3154" i="4"/>
  <c r="W3154" i="4"/>
  <c r="X3154" i="4"/>
  <c r="S3155" i="4"/>
  <c r="T3155" i="4"/>
  <c r="U3155" i="4"/>
  <c r="V3155" i="4"/>
  <c r="W3155" i="4"/>
  <c r="X3155" i="4"/>
  <c r="S3156" i="4"/>
  <c r="T3156" i="4"/>
  <c r="U3156" i="4"/>
  <c r="V3156" i="4"/>
  <c r="W3156" i="4"/>
  <c r="X3156" i="4"/>
  <c r="S3157" i="4"/>
  <c r="T3157" i="4"/>
  <c r="U3157" i="4"/>
  <c r="V3157" i="4"/>
  <c r="W3157" i="4"/>
  <c r="X3157" i="4"/>
  <c r="S3158" i="4"/>
  <c r="T3158" i="4"/>
  <c r="U3158" i="4"/>
  <c r="V3158" i="4"/>
  <c r="W3158" i="4"/>
  <c r="X3158" i="4"/>
  <c r="S3159" i="4"/>
  <c r="T3159" i="4"/>
  <c r="U3159" i="4"/>
  <c r="V3159" i="4"/>
  <c r="W3159" i="4"/>
  <c r="X3159" i="4"/>
  <c r="S3160" i="4"/>
  <c r="T3160" i="4"/>
  <c r="U3160" i="4"/>
  <c r="V3160" i="4"/>
  <c r="W3160" i="4"/>
  <c r="X3160" i="4"/>
  <c r="S3161" i="4"/>
  <c r="T3161" i="4"/>
  <c r="U3161" i="4"/>
  <c r="V3161" i="4"/>
  <c r="W3161" i="4"/>
  <c r="X3161" i="4"/>
  <c r="S3162" i="4"/>
  <c r="T3162" i="4"/>
  <c r="U3162" i="4"/>
  <c r="V3162" i="4"/>
  <c r="W3162" i="4"/>
  <c r="X3162" i="4"/>
  <c r="S3163" i="4"/>
  <c r="T3163" i="4"/>
  <c r="U3163" i="4"/>
  <c r="V3163" i="4"/>
  <c r="W3163" i="4"/>
  <c r="X3163" i="4"/>
  <c r="S3164" i="4"/>
  <c r="T3164" i="4"/>
  <c r="U3164" i="4"/>
  <c r="V3164" i="4"/>
  <c r="W3164" i="4"/>
  <c r="X3164" i="4"/>
  <c r="S3165" i="4"/>
  <c r="T3165" i="4"/>
  <c r="U3165" i="4"/>
  <c r="V3165" i="4"/>
  <c r="W3165" i="4"/>
  <c r="X3165" i="4"/>
  <c r="S3166" i="4"/>
  <c r="T3166" i="4"/>
  <c r="U3166" i="4"/>
  <c r="V3166" i="4"/>
  <c r="W3166" i="4"/>
  <c r="X3166" i="4"/>
  <c r="S3167" i="4"/>
  <c r="T3167" i="4"/>
  <c r="U3167" i="4"/>
  <c r="V3167" i="4"/>
  <c r="W3167" i="4"/>
  <c r="X3167" i="4"/>
  <c r="S3168" i="4"/>
  <c r="T3168" i="4"/>
  <c r="U3168" i="4"/>
  <c r="V3168" i="4"/>
  <c r="W3168" i="4"/>
  <c r="X3168" i="4"/>
  <c r="S3169" i="4"/>
  <c r="T3169" i="4"/>
  <c r="U3169" i="4"/>
  <c r="V3169" i="4"/>
  <c r="W3169" i="4"/>
  <c r="X3169" i="4"/>
  <c r="S3170" i="4"/>
  <c r="T3170" i="4"/>
  <c r="U3170" i="4"/>
  <c r="V3170" i="4"/>
  <c r="W3170" i="4"/>
  <c r="X3170" i="4"/>
  <c r="S3171" i="4"/>
  <c r="T3171" i="4"/>
  <c r="U3171" i="4"/>
  <c r="V3171" i="4"/>
  <c r="W3171" i="4"/>
  <c r="X3171" i="4"/>
  <c r="S3172" i="4"/>
  <c r="T3172" i="4"/>
  <c r="U3172" i="4"/>
  <c r="V3172" i="4"/>
  <c r="W3172" i="4"/>
  <c r="X3172" i="4"/>
  <c r="S3173" i="4"/>
  <c r="T3173" i="4"/>
  <c r="U3173" i="4"/>
  <c r="V3173" i="4"/>
  <c r="W3173" i="4"/>
  <c r="X3173" i="4"/>
  <c r="S3174" i="4"/>
  <c r="T3174" i="4"/>
  <c r="U3174" i="4"/>
  <c r="V3174" i="4"/>
  <c r="W3174" i="4"/>
  <c r="X3174" i="4"/>
  <c r="S3175" i="4"/>
  <c r="T3175" i="4"/>
  <c r="U3175" i="4"/>
  <c r="V3175" i="4"/>
  <c r="W3175" i="4"/>
  <c r="X3175" i="4"/>
  <c r="S3176" i="4"/>
  <c r="T3176" i="4"/>
  <c r="U3176" i="4"/>
  <c r="V3176" i="4"/>
  <c r="W3176" i="4"/>
  <c r="X3176" i="4"/>
  <c r="S3177" i="4"/>
  <c r="T3177" i="4"/>
  <c r="U3177" i="4"/>
  <c r="V3177" i="4"/>
  <c r="W3177" i="4"/>
  <c r="X3177" i="4"/>
  <c r="S3178" i="4"/>
  <c r="T3178" i="4"/>
  <c r="U3178" i="4"/>
  <c r="V3178" i="4"/>
  <c r="W3178" i="4"/>
  <c r="X3178" i="4"/>
  <c r="S3179" i="4"/>
  <c r="T3179" i="4"/>
  <c r="U3179" i="4"/>
  <c r="V3179" i="4"/>
  <c r="W3179" i="4"/>
  <c r="X3179" i="4"/>
  <c r="S3180" i="4"/>
  <c r="T3180" i="4"/>
  <c r="U3180" i="4"/>
  <c r="V3180" i="4"/>
  <c r="W3180" i="4"/>
  <c r="X3180" i="4"/>
  <c r="S3181" i="4"/>
  <c r="T3181" i="4"/>
  <c r="U3181" i="4"/>
  <c r="V3181" i="4"/>
  <c r="W3181" i="4"/>
  <c r="X3181" i="4"/>
  <c r="S3182" i="4"/>
  <c r="T3182" i="4"/>
  <c r="U3182" i="4"/>
  <c r="V3182" i="4"/>
  <c r="W3182" i="4"/>
  <c r="X3182" i="4"/>
  <c r="S3183" i="4"/>
  <c r="T3183" i="4"/>
  <c r="U3183" i="4"/>
  <c r="V3183" i="4"/>
  <c r="W3183" i="4"/>
  <c r="X3183" i="4"/>
  <c r="S3184" i="4"/>
  <c r="T3184" i="4"/>
  <c r="U3184" i="4"/>
  <c r="V3184" i="4"/>
  <c r="W3184" i="4"/>
  <c r="X3184" i="4"/>
  <c r="S3185" i="4"/>
  <c r="T3185" i="4"/>
  <c r="U3185" i="4"/>
  <c r="V3185" i="4"/>
  <c r="W3185" i="4"/>
  <c r="X3185" i="4"/>
  <c r="S3186" i="4"/>
  <c r="T3186" i="4"/>
  <c r="U3186" i="4"/>
  <c r="V3186" i="4"/>
  <c r="W3186" i="4"/>
  <c r="X3186" i="4"/>
  <c r="S3187" i="4"/>
  <c r="T3187" i="4"/>
  <c r="U3187" i="4"/>
  <c r="V3187" i="4"/>
  <c r="W3187" i="4"/>
  <c r="X3187" i="4"/>
  <c r="S3188" i="4"/>
  <c r="T3188" i="4"/>
  <c r="U3188" i="4"/>
  <c r="V3188" i="4"/>
  <c r="W3188" i="4"/>
  <c r="X3188" i="4"/>
  <c r="S3189" i="4"/>
  <c r="T3189" i="4"/>
  <c r="U3189" i="4"/>
  <c r="V3189" i="4"/>
  <c r="W3189" i="4"/>
  <c r="X3189" i="4"/>
  <c r="S3190" i="4"/>
  <c r="T3190" i="4"/>
  <c r="U3190" i="4"/>
  <c r="V3190" i="4"/>
  <c r="W3190" i="4"/>
  <c r="X3190" i="4"/>
  <c r="S3191" i="4"/>
  <c r="T3191" i="4"/>
  <c r="U3191" i="4"/>
  <c r="V3191" i="4"/>
  <c r="W3191" i="4"/>
  <c r="X3191" i="4"/>
  <c r="S3192" i="4"/>
  <c r="T3192" i="4"/>
  <c r="U3192" i="4"/>
  <c r="V3192" i="4"/>
  <c r="W3192" i="4"/>
  <c r="X3192" i="4"/>
  <c r="S3193" i="4"/>
  <c r="T3193" i="4"/>
  <c r="U3193" i="4"/>
  <c r="V3193" i="4"/>
  <c r="W3193" i="4"/>
  <c r="X3193" i="4"/>
  <c r="S3194" i="4"/>
  <c r="T3194" i="4"/>
  <c r="U3194" i="4"/>
  <c r="V3194" i="4"/>
  <c r="W3194" i="4"/>
  <c r="X3194" i="4"/>
  <c r="S3195" i="4"/>
  <c r="T3195" i="4"/>
  <c r="U3195" i="4"/>
  <c r="V3195" i="4"/>
  <c r="W3195" i="4"/>
  <c r="X3195" i="4"/>
  <c r="S3196" i="4"/>
  <c r="T3196" i="4"/>
  <c r="U3196" i="4"/>
  <c r="V3196" i="4"/>
  <c r="W3196" i="4"/>
  <c r="X3196" i="4"/>
  <c r="S3197" i="4"/>
  <c r="T3197" i="4"/>
  <c r="U3197" i="4"/>
  <c r="V3197" i="4"/>
  <c r="W3197" i="4"/>
  <c r="X3197" i="4"/>
  <c r="S3198" i="4"/>
  <c r="T3198" i="4"/>
  <c r="U3198" i="4"/>
  <c r="V3198" i="4"/>
  <c r="W3198" i="4"/>
  <c r="X3198" i="4"/>
  <c r="S3199" i="4"/>
  <c r="T3199" i="4"/>
  <c r="U3199" i="4"/>
  <c r="V3199" i="4"/>
  <c r="W3199" i="4"/>
  <c r="X3199" i="4"/>
  <c r="S3200" i="4"/>
  <c r="T3200" i="4"/>
  <c r="U3200" i="4"/>
  <c r="V3200" i="4"/>
  <c r="W3200" i="4"/>
  <c r="X3200" i="4"/>
  <c r="S3201" i="4"/>
  <c r="T3201" i="4"/>
  <c r="U3201" i="4"/>
  <c r="V3201" i="4"/>
  <c r="W3201" i="4"/>
  <c r="X3201" i="4"/>
  <c r="S3202" i="4"/>
  <c r="T3202" i="4"/>
  <c r="U3202" i="4"/>
  <c r="V3202" i="4"/>
  <c r="W3202" i="4"/>
  <c r="X3202" i="4"/>
  <c r="S3203" i="4"/>
  <c r="T3203" i="4"/>
  <c r="U3203" i="4"/>
  <c r="V3203" i="4"/>
  <c r="W3203" i="4"/>
  <c r="X3203" i="4"/>
  <c r="S3204" i="4"/>
  <c r="T3204" i="4"/>
  <c r="U3204" i="4"/>
  <c r="V3204" i="4"/>
  <c r="W3204" i="4"/>
  <c r="X3204" i="4"/>
  <c r="S3205" i="4"/>
  <c r="T3205" i="4"/>
  <c r="U3205" i="4"/>
  <c r="V3205" i="4"/>
  <c r="W3205" i="4"/>
  <c r="X3205" i="4"/>
  <c r="S3206" i="4"/>
  <c r="T3206" i="4"/>
  <c r="U3206" i="4"/>
  <c r="V3206" i="4"/>
  <c r="W3206" i="4"/>
  <c r="X3206" i="4"/>
  <c r="S3207" i="4"/>
  <c r="T3207" i="4"/>
  <c r="U3207" i="4"/>
  <c r="V3207" i="4"/>
  <c r="W3207" i="4"/>
  <c r="X3207" i="4"/>
  <c r="S3208" i="4"/>
  <c r="T3208" i="4"/>
  <c r="U3208" i="4"/>
  <c r="V3208" i="4"/>
  <c r="W3208" i="4"/>
  <c r="X3208" i="4"/>
  <c r="S3209" i="4"/>
  <c r="T3209" i="4"/>
  <c r="U3209" i="4"/>
  <c r="V3209" i="4"/>
  <c r="W3209" i="4"/>
  <c r="X3209" i="4"/>
  <c r="S3210" i="4"/>
  <c r="T3210" i="4"/>
  <c r="U3210" i="4"/>
  <c r="V3210" i="4"/>
  <c r="W3210" i="4"/>
  <c r="X3210" i="4"/>
  <c r="S3211" i="4"/>
  <c r="T3211" i="4"/>
  <c r="U3211" i="4"/>
  <c r="V3211" i="4"/>
  <c r="W3211" i="4"/>
  <c r="X3211" i="4"/>
  <c r="S3212" i="4"/>
  <c r="T3212" i="4"/>
  <c r="U3212" i="4"/>
  <c r="V3212" i="4"/>
  <c r="W3212" i="4"/>
  <c r="X3212" i="4"/>
  <c r="S3213" i="4"/>
  <c r="T3213" i="4"/>
  <c r="U3213" i="4"/>
  <c r="V3213" i="4"/>
  <c r="W3213" i="4"/>
  <c r="X3213" i="4"/>
  <c r="S3214" i="4"/>
  <c r="T3214" i="4"/>
  <c r="U3214" i="4"/>
  <c r="V3214" i="4"/>
  <c r="W3214" i="4"/>
  <c r="X3214" i="4"/>
  <c r="S3215" i="4"/>
  <c r="T3215" i="4"/>
  <c r="U3215" i="4"/>
  <c r="V3215" i="4"/>
  <c r="W3215" i="4"/>
  <c r="X3215" i="4"/>
  <c r="S3216" i="4"/>
  <c r="T3216" i="4"/>
  <c r="U3216" i="4"/>
  <c r="V3216" i="4"/>
  <c r="W3216" i="4"/>
  <c r="X3216" i="4"/>
  <c r="S3217" i="4"/>
  <c r="T3217" i="4"/>
  <c r="U3217" i="4"/>
  <c r="V3217" i="4"/>
  <c r="W3217" i="4"/>
  <c r="X3217" i="4"/>
  <c r="S3218" i="4"/>
  <c r="T3218" i="4"/>
  <c r="U3218" i="4"/>
  <c r="V3218" i="4"/>
  <c r="W3218" i="4"/>
  <c r="X3218" i="4"/>
  <c r="S3219" i="4"/>
  <c r="T3219" i="4"/>
  <c r="U3219" i="4"/>
  <c r="V3219" i="4"/>
  <c r="W3219" i="4"/>
  <c r="X3219" i="4"/>
  <c r="S3220" i="4"/>
  <c r="T3220" i="4"/>
  <c r="U3220" i="4"/>
  <c r="V3220" i="4"/>
  <c r="W3220" i="4"/>
  <c r="X3220" i="4"/>
  <c r="S3221" i="4"/>
  <c r="T3221" i="4"/>
  <c r="U3221" i="4"/>
  <c r="V3221" i="4"/>
  <c r="W3221" i="4"/>
  <c r="X3221" i="4"/>
  <c r="S3222" i="4"/>
  <c r="T3222" i="4"/>
  <c r="U3222" i="4"/>
  <c r="V3222" i="4"/>
  <c r="W3222" i="4"/>
  <c r="X3222" i="4"/>
  <c r="S3223" i="4"/>
  <c r="T3223" i="4"/>
  <c r="U3223" i="4"/>
  <c r="V3223" i="4"/>
  <c r="W3223" i="4"/>
  <c r="X3223" i="4"/>
  <c r="S3224" i="4"/>
  <c r="T3224" i="4"/>
  <c r="U3224" i="4"/>
  <c r="V3224" i="4"/>
  <c r="W3224" i="4"/>
  <c r="X3224" i="4"/>
  <c r="S3225" i="4"/>
  <c r="T3225" i="4"/>
  <c r="U3225" i="4"/>
  <c r="V3225" i="4"/>
  <c r="W3225" i="4"/>
  <c r="X3225" i="4"/>
  <c r="S3226" i="4"/>
  <c r="T3226" i="4"/>
  <c r="U3226" i="4"/>
  <c r="V3226" i="4"/>
  <c r="W3226" i="4"/>
  <c r="X3226" i="4"/>
  <c r="S3227" i="4"/>
  <c r="T3227" i="4"/>
  <c r="U3227" i="4"/>
  <c r="V3227" i="4"/>
  <c r="W3227" i="4"/>
  <c r="X3227" i="4"/>
  <c r="S3228" i="4"/>
  <c r="T3228" i="4"/>
  <c r="U3228" i="4"/>
  <c r="V3228" i="4"/>
  <c r="W3228" i="4"/>
  <c r="X3228" i="4"/>
  <c r="S3229" i="4"/>
  <c r="T3229" i="4"/>
  <c r="U3229" i="4"/>
  <c r="V3229" i="4"/>
  <c r="W3229" i="4"/>
  <c r="X3229" i="4"/>
  <c r="S3230" i="4"/>
  <c r="T3230" i="4"/>
  <c r="U3230" i="4"/>
  <c r="V3230" i="4"/>
  <c r="W3230" i="4"/>
  <c r="X3230" i="4"/>
  <c r="S3231" i="4"/>
  <c r="T3231" i="4"/>
  <c r="U3231" i="4"/>
  <c r="V3231" i="4"/>
  <c r="W3231" i="4"/>
  <c r="X3231" i="4"/>
  <c r="S3232" i="4"/>
  <c r="T3232" i="4"/>
  <c r="U3232" i="4"/>
  <c r="V3232" i="4"/>
  <c r="W3232" i="4"/>
  <c r="X3232" i="4"/>
  <c r="S3233" i="4"/>
  <c r="T3233" i="4"/>
  <c r="U3233" i="4"/>
  <c r="V3233" i="4"/>
  <c r="W3233" i="4"/>
  <c r="X3233" i="4"/>
  <c r="S3234" i="4"/>
  <c r="T3234" i="4"/>
  <c r="U3234" i="4"/>
  <c r="V3234" i="4"/>
  <c r="W3234" i="4"/>
  <c r="X3234" i="4"/>
  <c r="S3235" i="4"/>
  <c r="T3235" i="4"/>
  <c r="U3235" i="4"/>
  <c r="V3235" i="4"/>
  <c r="W3235" i="4"/>
  <c r="X3235" i="4"/>
  <c r="S3236" i="4"/>
  <c r="T3236" i="4"/>
  <c r="U3236" i="4"/>
  <c r="V3236" i="4"/>
  <c r="W3236" i="4"/>
  <c r="X3236" i="4"/>
  <c r="S3237" i="4"/>
  <c r="T3237" i="4"/>
  <c r="U3237" i="4"/>
  <c r="V3237" i="4"/>
  <c r="W3237" i="4"/>
  <c r="X3237" i="4"/>
  <c r="S3238" i="4"/>
  <c r="T3238" i="4"/>
  <c r="U3238" i="4"/>
  <c r="V3238" i="4"/>
  <c r="W3238" i="4"/>
  <c r="X3238" i="4"/>
  <c r="S3239" i="4"/>
  <c r="T3239" i="4"/>
  <c r="U3239" i="4"/>
  <c r="V3239" i="4"/>
  <c r="W3239" i="4"/>
  <c r="X3239" i="4"/>
  <c r="S3240" i="4"/>
  <c r="T3240" i="4"/>
  <c r="U3240" i="4"/>
  <c r="V3240" i="4"/>
  <c r="W3240" i="4"/>
  <c r="X3240" i="4"/>
  <c r="S3241" i="4"/>
  <c r="T3241" i="4"/>
  <c r="U3241" i="4"/>
  <c r="V3241" i="4"/>
  <c r="W3241" i="4"/>
  <c r="X3241" i="4"/>
  <c r="S3242" i="4"/>
  <c r="T3242" i="4"/>
  <c r="U3242" i="4"/>
  <c r="V3242" i="4"/>
  <c r="W3242" i="4"/>
  <c r="X3242" i="4"/>
  <c r="S3243" i="4"/>
  <c r="T3243" i="4"/>
  <c r="U3243" i="4"/>
  <c r="V3243" i="4"/>
  <c r="W3243" i="4"/>
  <c r="X3243" i="4"/>
  <c r="S3244" i="4"/>
  <c r="T3244" i="4"/>
  <c r="U3244" i="4"/>
  <c r="V3244" i="4"/>
  <c r="W3244" i="4"/>
  <c r="X3244" i="4"/>
  <c r="S3245" i="4"/>
  <c r="T3245" i="4"/>
  <c r="U3245" i="4"/>
  <c r="V3245" i="4"/>
  <c r="W3245" i="4"/>
  <c r="X3245" i="4"/>
  <c r="S3246" i="4"/>
  <c r="T3246" i="4"/>
  <c r="U3246" i="4"/>
  <c r="V3246" i="4"/>
  <c r="W3246" i="4"/>
  <c r="X3246" i="4"/>
  <c r="S3247" i="4"/>
  <c r="T3247" i="4"/>
  <c r="U3247" i="4"/>
  <c r="V3247" i="4"/>
  <c r="W3247" i="4"/>
  <c r="X3247" i="4"/>
  <c r="S3248" i="4"/>
  <c r="T3248" i="4"/>
  <c r="U3248" i="4"/>
  <c r="V3248" i="4"/>
  <c r="W3248" i="4"/>
  <c r="X3248" i="4"/>
  <c r="S3249" i="4"/>
  <c r="T3249" i="4"/>
  <c r="U3249" i="4"/>
  <c r="V3249" i="4"/>
  <c r="W3249" i="4"/>
  <c r="X3249" i="4"/>
  <c r="S3250" i="4"/>
  <c r="T3250" i="4"/>
  <c r="U3250" i="4"/>
  <c r="V3250" i="4"/>
  <c r="W3250" i="4"/>
  <c r="X3250" i="4"/>
  <c r="S3251" i="4"/>
  <c r="T3251" i="4"/>
  <c r="U3251" i="4"/>
  <c r="V3251" i="4"/>
  <c r="W3251" i="4"/>
  <c r="X3251" i="4"/>
  <c r="S3252" i="4"/>
  <c r="T3252" i="4"/>
  <c r="U3252" i="4"/>
  <c r="V3252" i="4"/>
  <c r="W3252" i="4"/>
  <c r="X3252" i="4"/>
  <c r="S3253" i="4"/>
  <c r="T3253" i="4"/>
  <c r="U3253" i="4"/>
  <c r="V3253" i="4"/>
  <c r="W3253" i="4"/>
  <c r="X3253" i="4"/>
  <c r="S3254" i="4"/>
  <c r="T3254" i="4"/>
  <c r="U3254" i="4"/>
  <c r="V3254" i="4"/>
  <c r="W3254" i="4"/>
  <c r="X3254" i="4"/>
  <c r="S3255" i="4"/>
  <c r="T3255" i="4"/>
  <c r="U3255" i="4"/>
  <c r="V3255" i="4"/>
  <c r="W3255" i="4"/>
  <c r="X3255" i="4"/>
  <c r="S3256" i="4"/>
  <c r="T3256" i="4"/>
  <c r="U3256" i="4"/>
  <c r="V3256" i="4"/>
  <c r="W3256" i="4"/>
  <c r="X3256" i="4"/>
  <c r="S3257" i="4"/>
  <c r="T3257" i="4"/>
  <c r="U3257" i="4"/>
  <c r="V3257" i="4"/>
  <c r="W3257" i="4"/>
  <c r="X3257" i="4"/>
  <c r="S3258" i="4"/>
  <c r="T3258" i="4"/>
  <c r="U3258" i="4"/>
  <c r="V3258" i="4"/>
  <c r="W3258" i="4"/>
  <c r="X3258" i="4"/>
  <c r="S3259" i="4"/>
  <c r="T3259" i="4"/>
  <c r="U3259" i="4"/>
  <c r="V3259" i="4"/>
  <c r="W3259" i="4"/>
  <c r="X3259" i="4"/>
  <c r="S3260" i="4"/>
  <c r="T3260" i="4"/>
  <c r="U3260" i="4"/>
  <c r="V3260" i="4"/>
  <c r="W3260" i="4"/>
  <c r="X3260" i="4"/>
  <c r="S3261" i="4"/>
  <c r="T3261" i="4"/>
  <c r="U3261" i="4"/>
  <c r="V3261" i="4"/>
  <c r="W3261" i="4"/>
  <c r="X3261" i="4"/>
  <c r="S3262" i="4"/>
  <c r="T3262" i="4"/>
  <c r="U3262" i="4"/>
  <c r="V3262" i="4"/>
  <c r="W3262" i="4"/>
  <c r="X3262" i="4"/>
  <c r="S3263" i="4"/>
  <c r="T3263" i="4"/>
  <c r="U3263" i="4"/>
  <c r="V3263" i="4"/>
  <c r="W3263" i="4"/>
  <c r="X3263" i="4"/>
  <c r="S3264" i="4"/>
  <c r="T3264" i="4"/>
  <c r="U3264" i="4"/>
  <c r="V3264" i="4"/>
  <c r="W3264" i="4"/>
  <c r="X3264" i="4"/>
  <c r="S3265" i="4"/>
  <c r="T3265" i="4"/>
  <c r="U3265" i="4"/>
  <c r="V3265" i="4"/>
  <c r="W3265" i="4"/>
  <c r="X3265" i="4"/>
  <c r="S3266" i="4"/>
  <c r="T3266" i="4"/>
  <c r="U3266" i="4"/>
  <c r="V3266" i="4"/>
  <c r="W3266" i="4"/>
  <c r="X3266" i="4"/>
  <c r="S3267" i="4"/>
  <c r="T3267" i="4"/>
  <c r="U3267" i="4"/>
  <c r="V3267" i="4"/>
  <c r="W3267" i="4"/>
  <c r="X3267" i="4"/>
  <c r="S3268" i="4"/>
  <c r="T3268" i="4"/>
  <c r="U3268" i="4"/>
  <c r="V3268" i="4"/>
  <c r="W3268" i="4"/>
  <c r="X3268" i="4"/>
  <c r="S3269" i="4"/>
  <c r="T3269" i="4"/>
  <c r="U3269" i="4"/>
  <c r="V3269" i="4"/>
  <c r="W3269" i="4"/>
  <c r="X3269" i="4"/>
  <c r="S3270" i="4"/>
  <c r="T3270" i="4"/>
  <c r="U3270" i="4"/>
  <c r="V3270" i="4"/>
  <c r="W3270" i="4"/>
  <c r="X3270" i="4"/>
  <c r="S3271" i="4"/>
  <c r="T3271" i="4"/>
  <c r="U3271" i="4"/>
  <c r="V3271" i="4"/>
  <c r="W3271" i="4"/>
  <c r="X3271" i="4"/>
  <c r="S3272" i="4"/>
  <c r="T3272" i="4"/>
  <c r="U3272" i="4"/>
  <c r="V3272" i="4"/>
  <c r="W3272" i="4"/>
  <c r="X3272" i="4"/>
  <c r="S3273" i="4"/>
  <c r="T3273" i="4"/>
  <c r="U3273" i="4"/>
  <c r="V3273" i="4"/>
  <c r="W3273" i="4"/>
  <c r="X3273" i="4"/>
  <c r="S3274" i="4"/>
  <c r="T3274" i="4"/>
  <c r="U3274" i="4"/>
  <c r="V3274" i="4"/>
  <c r="W3274" i="4"/>
  <c r="X3274" i="4"/>
  <c r="S3275" i="4"/>
  <c r="T3275" i="4"/>
  <c r="U3275" i="4"/>
  <c r="V3275" i="4"/>
  <c r="W3275" i="4"/>
  <c r="X3275" i="4"/>
  <c r="S3276" i="4"/>
  <c r="T3276" i="4"/>
  <c r="U3276" i="4"/>
  <c r="V3276" i="4"/>
  <c r="W3276" i="4"/>
  <c r="X3276" i="4"/>
  <c r="S3277" i="4"/>
  <c r="T3277" i="4"/>
  <c r="U3277" i="4"/>
  <c r="V3277" i="4"/>
  <c r="W3277" i="4"/>
  <c r="X3277" i="4"/>
  <c r="S3278" i="4"/>
  <c r="T3278" i="4"/>
  <c r="U3278" i="4"/>
  <c r="V3278" i="4"/>
  <c r="W3278" i="4"/>
  <c r="X3278" i="4"/>
  <c r="S3279" i="4"/>
  <c r="T3279" i="4"/>
  <c r="U3279" i="4"/>
  <c r="V3279" i="4"/>
  <c r="W3279" i="4"/>
  <c r="X3279" i="4"/>
  <c r="S3280" i="4"/>
  <c r="T3280" i="4"/>
  <c r="U3280" i="4"/>
  <c r="V3280" i="4"/>
  <c r="W3280" i="4"/>
  <c r="X3280" i="4"/>
  <c r="S3281" i="4"/>
  <c r="T3281" i="4"/>
  <c r="U3281" i="4"/>
  <c r="V3281" i="4"/>
  <c r="W3281" i="4"/>
  <c r="X3281" i="4"/>
  <c r="S3282" i="4"/>
  <c r="T3282" i="4"/>
  <c r="U3282" i="4"/>
  <c r="V3282" i="4"/>
  <c r="W3282" i="4"/>
  <c r="X3282" i="4"/>
  <c r="S3283" i="4"/>
  <c r="T3283" i="4"/>
  <c r="U3283" i="4"/>
  <c r="V3283" i="4"/>
  <c r="W3283" i="4"/>
  <c r="X3283" i="4"/>
  <c r="S3284" i="4"/>
  <c r="T3284" i="4"/>
  <c r="U3284" i="4"/>
  <c r="V3284" i="4"/>
  <c r="W3284" i="4"/>
  <c r="X3284" i="4"/>
  <c r="S3285" i="4"/>
  <c r="T3285" i="4"/>
  <c r="U3285" i="4"/>
  <c r="V3285" i="4"/>
  <c r="W3285" i="4"/>
  <c r="X3285" i="4"/>
  <c r="S3286" i="4"/>
  <c r="T3286" i="4"/>
  <c r="U3286" i="4"/>
  <c r="V3286" i="4"/>
  <c r="W3286" i="4"/>
  <c r="X3286" i="4"/>
  <c r="S3287" i="4"/>
  <c r="T3287" i="4"/>
  <c r="U3287" i="4"/>
  <c r="V3287" i="4"/>
  <c r="W3287" i="4"/>
  <c r="X3287" i="4"/>
  <c r="S3288" i="4"/>
  <c r="T3288" i="4"/>
  <c r="U3288" i="4"/>
  <c r="V3288" i="4"/>
  <c r="W3288" i="4"/>
  <c r="X3288" i="4"/>
  <c r="S3289" i="4"/>
  <c r="T3289" i="4"/>
  <c r="U3289" i="4"/>
  <c r="V3289" i="4"/>
  <c r="W3289" i="4"/>
  <c r="X3289" i="4"/>
  <c r="S3290" i="4"/>
  <c r="T3290" i="4"/>
  <c r="U3290" i="4"/>
  <c r="V3290" i="4"/>
  <c r="W3290" i="4"/>
  <c r="X3290" i="4"/>
  <c r="S3291" i="4"/>
  <c r="T3291" i="4"/>
  <c r="U3291" i="4"/>
  <c r="V3291" i="4"/>
  <c r="W3291" i="4"/>
  <c r="X3291" i="4"/>
  <c r="S3292" i="4"/>
  <c r="T3292" i="4"/>
  <c r="U3292" i="4"/>
  <c r="V3292" i="4"/>
  <c r="W3292" i="4"/>
  <c r="X3292" i="4"/>
  <c r="S3293" i="4"/>
  <c r="T3293" i="4"/>
  <c r="U3293" i="4"/>
  <c r="V3293" i="4"/>
  <c r="W3293" i="4"/>
  <c r="X3293" i="4"/>
  <c r="S3294" i="4"/>
  <c r="T3294" i="4"/>
  <c r="U3294" i="4"/>
  <c r="V3294" i="4"/>
  <c r="W3294" i="4"/>
  <c r="X3294" i="4"/>
  <c r="S3295" i="4"/>
  <c r="T3295" i="4"/>
  <c r="U3295" i="4"/>
  <c r="V3295" i="4"/>
  <c r="W3295" i="4"/>
  <c r="X3295" i="4"/>
  <c r="S3296" i="4"/>
  <c r="T3296" i="4"/>
  <c r="U3296" i="4"/>
  <c r="V3296" i="4"/>
  <c r="W3296" i="4"/>
  <c r="X3296" i="4"/>
  <c r="S3297" i="4"/>
  <c r="T3297" i="4"/>
  <c r="U3297" i="4"/>
  <c r="V3297" i="4"/>
  <c r="W3297" i="4"/>
  <c r="X3297" i="4"/>
  <c r="S3298" i="4"/>
  <c r="T3298" i="4"/>
  <c r="U3298" i="4"/>
  <c r="V3298" i="4"/>
  <c r="W3298" i="4"/>
  <c r="X3298" i="4"/>
  <c r="S3299" i="4"/>
  <c r="T3299" i="4"/>
  <c r="U3299" i="4"/>
  <c r="V3299" i="4"/>
  <c r="W3299" i="4"/>
  <c r="X3299" i="4"/>
  <c r="S3300" i="4"/>
  <c r="T3300" i="4"/>
  <c r="U3300" i="4"/>
  <c r="V3300" i="4"/>
  <c r="W3300" i="4"/>
  <c r="X3300" i="4"/>
  <c r="S3301" i="4"/>
  <c r="T3301" i="4"/>
  <c r="U3301" i="4"/>
  <c r="V3301" i="4"/>
  <c r="W3301" i="4"/>
  <c r="X3301" i="4"/>
  <c r="S3302" i="4"/>
  <c r="T3302" i="4"/>
  <c r="U3302" i="4"/>
  <c r="V3302" i="4"/>
  <c r="W3302" i="4"/>
  <c r="X3302" i="4"/>
  <c r="S3303" i="4"/>
  <c r="T3303" i="4"/>
  <c r="U3303" i="4"/>
  <c r="V3303" i="4"/>
  <c r="W3303" i="4"/>
  <c r="X3303" i="4"/>
  <c r="S3304" i="4"/>
  <c r="T3304" i="4"/>
  <c r="U3304" i="4"/>
  <c r="V3304" i="4"/>
  <c r="W3304" i="4"/>
  <c r="X3304" i="4"/>
  <c r="S3305" i="4"/>
  <c r="T3305" i="4"/>
  <c r="U3305" i="4"/>
  <c r="V3305" i="4"/>
  <c r="W3305" i="4"/>
  <c r="X3305" i="4"/>
  <c r="S3306" i="4"/>
  <c r="T3306" i="4"/>
  <c r="U3306" i="4"/>
  <c r="V3306" i="4"/>
  <c r="W3306" i="4"/>
  <c r="X3306" i="4"/>
  <c r="S3307" i="4"/>
  <c r="T3307" i="4"/>
  <c r="U3307" i="4"/>
  <c r="V3307" i="4"/>
  <c r="W3307" i="4"/>
  <c r="X3307" i="4"/>
  <c r="S3308" i="4"/>
  <c r="T3308" i="4"/>
  <c r="U3308" i="4"/>
  <c r="V3308" i="4"/>
  <c r="W3308" i="4"/>
  <c r="X3308" i="4"/>
  <c r="S3309" i="4"/>
  <c r="T3309" i="4"/>
  <c r="U3309" i="4"/>
  <c r="V3309" i="4"/>
  <c r="W3309" i="4"/>
  <c r="X3309" i="4"/>
  <c r="S3310" i="4"/>
  <c r="T3310" i="4"/>
  <c r="U3310" i="4"/>
  <c r="V3310" i="4"/>
  <c r="W3310" i="4"/>
  <c r="X3310" i="4"/>
  <c r="S3311" i="4"/>
  <c r="T3311" i="4"/>
  <c r="U3311" i="4"/>
  <c r="V3311" i="4"/>
  <c r="W3311" i="4"/>
  <c r="X3311" i="4"/>
  <c r="S3312" i="4"/>
  <c r="T3312" i="4"/>
  <c r="U3312" i="4"/>
  <c r="V3312" i="4"/>
  <c r="W3312" i="4"/>
  <c r="X3312" i="4"/>
  <c r="S3313" i="4"/>
  <c r="T3313" i="4"/>
  <c r="U3313" i="4"/>
  <c r="V3313" i="4"/>
  <c r="W3313" i="4"/>
  <c r="X3313" i="4"/>
  <c r="S3314" i="4"/>
  <c r="T3314" i="4"/>
  <c r="U3314" i="4"/>
  <c r="V3314" i="4"/>
  <c r="W3314" i="4"/>
  <c r="X3314" i="4"/>
  <c r="S3315" i="4"/>
  <c r="T3315" i="4"/>
  <c r="U3315" i="4"/>
  <c r="V3315" i="4"/>
  <c r="W3315" i="4"/>
  <c r="X3315" i="4"/>
  <c r="S3316" i="4"/>
  <c r="T3316" i="4"/>
  <c r="U3316" i="4"/>
  <c r="V3316" i="4"/>
  <c r="W3316" i="4"/>
  <c r="X3316" i="4"/>
  <c r="S3317" i="4"/>
  <c r="T3317" i="4"/>
  <c r="U3317" i="4"/>
  <c r="V3317" i="4"/>
  <c r="W3317" i="4"/>
  <c r="X3317" i="4"/>
  <c r="S3318" i="4"/>
  <c r="T3318" i="4"/>
  <c r="U3318" i="4"/>
  <c r="V3318" i="4"/>
  <c r="W3318" i="4"/>
  <c r="X3318" i="4"/>
  <c r="S3319" i="4"/>
  <c r="T3319" i="4"/>
  <c r="U3319" i="4"/>
  <c r="V3319" i="4"/>
  <c r="W3319" i="4"/>
  <c r="X3319" i="4"/>
  <c r="S3320" i="4"/>
  <c r="T3320" i="4"/>
  <c r="U3320" i="4"/>
  <c r="V3320" i="4"/>
  <c r="W3320" i="4"/>
  <c r="X3320" i="4"/>
  <c r="S3321" i="4"/>
  <c r="T3321" i="4"/>
  <c r="U3321" i="4"/>
  <c r="V3321" i="4"/>
  <c r="W3321" i="4"/>
  <c r="X3321" i="4"/>
  <c r="S3322" i="4"/>
  <c r="T3322" i="4"/>
  <c r="U3322" i="4"/>
  <c r="V3322" i="4"/>
  <c r="W3322" i="4"/>
  <c r="X3322" i="4"/>
  <c r="S3323" i="4"/>
  <c r="T3323" i="4"/>
  <c r="U3323" i="4"/>
  <c r="V3323" i="4"/>
  <c r="W3323" i="4"/>
  <c r="X3323" i="4"/>
  <c r="S3324" i="4"/>
  <c r="T3324" i="4"/>
  <c r="U3324" i="4"/>
  <c r="V3324" i="4"/>
  <c r="W3324" i="4"/>
  <c r="X3324" i="4"/>
  <c r="S3325" i="4"/>
  <c r="T3325" i="4"/>
  <c r="U3325" i="4"/>
  <c r="V3325" i="4"/>
  <c r="W3325" i="4"/>
  <c r="X3325" i="4"/>
  <c r="S3326" i="4"/>
  <c r="T3326" i="4"/>
  <c r="U3326" i="4"/>
  <c r="V3326" i="4"/>
  <c r="W3326" i="4"/>
  <c r="X3326" i="4"/>
  <c r="S3327" i="4"/>
  <c r="T3327" i="4"/>
  <c r="U3327" i="4"/>
  <c r="V3327" i="4"/>
  <c r="W3327" i="4"/>
  <c r="X3327" i="4"/>
  <c r="S3328" i="4"/>
  <c r="T3328" i="4"/>
  <c r="U3328" i="4"/>
  <c r="V3328" i="4"/>
  <c r="W3328" i="4"/>
  <c r="X3328" i="4"/>
  <c r="S3329" i="4"/>
  <c r="T3329" i="4"/>
  <c r="U3329" i="4"/>
  <c r="V3329" i="4"/>
  <c r="W3329" i="4"/>
  <c r="X3329" i="4"/>
  <c r="S3330" i="4"/>
  <c r="T3330" i="4"/>
  <c r="U3330" i="4"/>
  <c r="V3330" i="4"/>
  <c r="W3330" i="4"/>
  <c r="X3330" i="4"/>
  <c r="S3331" i="4"/>
  <c r="T3331" i="4"/>
  <c r="U3331" i="4"/>
  <c r="V3331" i="4"/>
  <c r="W3331" i="4"/>
  <c r="X3331" i="4"/>
  <c r="S3332" i="4"/>
  <c r="T3332" i="4"/>
  <c r="U3332" i="4"/>
  <c r="V3332" i="4"/>
  <c r="W3332" i="4"/>
  <c r="X3332" i="4"/>
  <c r="S3333" i="4"/>
  <c r="T3333" i="4"/>
  <c r="U3333" i="4"/>
  <c r="V3333" i="4"/>
  <c r="W3333" i="4"/>
  <c r="X3333" i="4"/>
  <c r="S3334" i="4"/>
  <c r="T3334" i="4"/>
  <c r="U3334" i="4"/>
  <c r="V3334" i="4"/>
  <c r="W3334" i="4"/>
  <c r="X3334" i="4"/>
  <c r="S3335" i="4"/>
  <c r="T3335" i="4"/>
  <c r="U3335" i="4"/>
  <c r="V3335" i="4"/>
  <c r="W3335" i="4"/>
  <c r="X3335" i="4"/>
  <c r="S3336" i="4"/>
  <c r="T3336" i="4"/>
  <c r="U3336" i="4"/>
  <c r="V3336" i="4"/>
  <c r="W3336" i="4"/>
  <c r="X3336" i="4"/>
  <c r="S3337" i="4"/>
  <c r="T3337" i="4"/>
  <c r="U3337" i="4"/>
  <c r="V3337" i="4"/>
  <c r="W3337" i="4"/>
  <c r="X3337" i="4"/>
  <c r="S3338" i="4"/>
  <c r="T3338" i="4"/>
  <c r="U3338" i="4"/>
  <c r="V3338" i="4"/>
  <c r="W3338" i="4"/>
  <c r="X3338" i="4"/>
  <c r="S3339" i="4"/>
  <c r="T3339" i="4"/>
  <c r="U3339" i="4"/>
  <c r="V3339" i="4"/>
  <c r="W3339" i="4"/>
  <c r="X3339" i="4"/>
  <c r="S3340" i="4"/>
  <c r="T3340" i="4"/>
  <c r="U3340" i="4"/>
  <c r="V3340" i="4"/>
  <c r="W3340" i="4"/>
  <c r="X3340" i="4"/>
  <c r="S3341" i="4"/>
  <c r="T3341" i="4"/>
  <c r="U3341" i="4"/>
  <c r="V3341" i="4"/>
  <c r="W3341" i="4"/>
  <c r="X3341" i="4"/>
  <c r="S3342" i="4"/>
  <c r="T3342" i="4"/>
  <c r="U3342" i="4"/>
  <c r="V3342" i="4"/>
  <c r="W3342" i="4"/>
  <c r="X3342" i="4"/>
  <c r="S3343" i="4"/>
  <c r="T3343" i="4"/>
  <c r="U3343" i="4"/>
  <c r="V3343" i="4"/>
  <c r="W3343" i="4"/>
  <c r="X3343" i="4"/>
  <c r="S3344" i="4"/>
  <c r="T3344" i="4"/>
  <c r="U3344" i="4"/>
  <c r="V3344" i="4"/>
  <c r="W3344" i="4"/>
  <c r="X3344" i="4"/>
  <c r="S3345" i="4"/>
  <c r="T3345" i="4"/>
  <c r="U3345" i="4"/>
  <c r="V3345" i="4"/>
  <c r="W3345" i="4"/>
  <c r="X3345" i="4"/>
  <c r="S3346" i="4"/>
  <c r="T3346" i="4"/>
  <c r="U3346" i="4"/>
  <c r="V3346" i="4"/>
  <c r="W3346" i="4"/>
  <c r="X3346" i="4"/>
  <c r="S3347" i="4"/>
  <c r="T3347" i="4"/>
  <c r="U3347" i="4"/>
  <c r="V3347" i="4"/>
  <c r="W3347" i="4"/>
  <c r="X3347" i="4"/>
  <c r="S3348" i="4"/>
  <c r="T3348" i="4"/>
  <c r="U3348" i="4"/>
  <c r="V3348" i="4"/>
  <c r="W3348" i="4"/>
  <c r="X3348" i="4"/>
  <c r="S3349" i="4"/>
  <c r="T3349" i="4"/>
  <c r="U3349" i="4"/>
  <c r="V3349" i="4"/>
  <c r="W3349" i="4"/>
  <c r="X3349" i="4"/>
  <c r="S3350" i="4"/>
  <c r="T3350" i="4"/>
  <c r="U3350" i="4"/>
  <c r="V3350" i="4"/>
  <c r="W3350" i="4"/>
  <c r="X3350" i="4"/>
  <c r="S3351" i="4"/>
  <c r="T3351" i="4"/>
  <c r="U3351" i="4"/>
  <c r="V3351" i="4"/>
  <c r="W3351" i="4"/>
  <c r="X3351" i="4"/>
  <c r="S3352" i="4"/>
  <c r="T3352" i="4"/>
  <c r="U3352" i="4"/>
  <c r="V3352" i="4"/>
  <c r="W3352" i="4"/>
  <c r="X3352" i="4"/>
  <c r="S3353" i="4"/>
  <c r="T3353" i="4"/>
  <c r="U3353" i="4"/>
  <c r="V3353" i="4"/>
  <c r="W3353" i="4"/>
  <c r="X3353" i="4"/>
  <c r="S3354" i="4"/>
  <c r="T3354" i="4"/>
  <c r="U3354" i="4"/>
  <c r="V3354" i="4"/>
  <c r="W3354" i="4"/>
  <c r="X3354" i="4"/>
  <c r="S3355" i="4"/>
  <c r="T3355" i="4"/>
  <c r="U3355" i="4"/>
  <c r="V3355" i="4"/>
  <c r="W3355" i="4"/>
  <c r="X3355" i="4"/>
  <c r="S3356" i="4"/>
  <c r="T3356" i="4"/>
  <c r="U3356" i="4"/>
  <c r="V3356" i="4"/>
  <c r="W3356" i="4"/>
  <c r="X3356" i="4"/>
  <c r="S3357" i="4"/>
  <c r="T3357" i="4"/>
  <c r="U3357" i="4"/>
  <c r="V3357" i="4"/>
  <c r="W3357" i="4"/>
  <c r="X3357" i="4"/>
  <c r="S3358" i="4"/>
  <c r="T3358" i="4"/>
  <c r="U3358" i="4"/>
  <c r="V3358" i="4"/>
  <c r="W3358" i="4"/>
  <c r="X3358" i="4"/>
  <c r="S3359" i="4"/>
  <c r="T3359" i="4"/>
  <c r="U3359" i="4"/>
  <c r="V3359" i="4"/>
  <c r="W3359" i="4"/>
  <c r="X3359" i="4"/>
  <c r="S3360" i="4"/>
  <c r="T3360" i="4"/>
  <c r="U3360" i="4"/>
  <c r="V3360" i="4"/>
  <c r="W3360" i="4"/>
  <c r="X3360" i="4"/>
  <c r="S3361" i="4"/>
  <c r="T3361" i="4"/>
  <c r="U3361" i="4"/>
  <c r="V3361" i="4"/>
  <c r="W3361" i="4"/>
  <c r="X3361" i="4"/>
  <c r="S3642" i="4"/>
  <c r="T3642" i="4"/>
  <c r="U3642" i="4"/>
  <c r="V3642" i="4"/>
  <c r="W3642" i="4"/>
  <c r="X3642" i="4"/>
  <c r="S3643" i="4"/>
  <c r="T3643" i="4"/>
  <c r="U3643" i="4"/>
  <c r="V3643" i="4"/>
  <c r="W3643" i="4"/>
  <c r="X3643" i="4"/>
  <c r="S3644" i="4"/>
  <c r="T3644" i="4"/>
  <c r="U3644" i="4"/>
  <c r="V3644" i="4"/>
  <c r="W3644" i="4"/>
  <c r="X3644" i="4"/>
  <c r="S3645" i="4"/>
  <c r="T3645" i="4"/>
  <c r="U3645" i="4"/>
  <c r="V3645" i="4"/>
  <c r="W3645" i="4"/>
  <c r="X3645" i="4"/>
  <c r="S3646" i="4"/>
  <c r="T3646" i="4"/>
  <c r="U3646" i="4"/>
  <c r="V3646" i="4"/>
  <c r="W3646" i="4"/>
  <c r="X3646" i="4"/>
  <c r="S3647" i="4"/>
  <c r="T3647" i="4"/>
  <c r="U3647" i="4"/>
  <c r="V3647" i="4"/>
  <c r="W3647" i="4"/>
  <c r="X3647" i="4"/>
  <c r="S3648" i="4"/>
  <c r="T3648" i="4"/>
  <c r="U3648" i="4"/>
  <c r="V3648" i="4"/>
  <c r="W3648" i="4"/>
  <c r="X3648" i="4"/>
  <c r="S3649" i="4"/>
  <c r="T3649" i="4"/>
  <c r="U3649" i="4"/>
  <c r="V3649" i="4"/>
  <c r="W3649" i="4"/>
  <c r="X3649" i="4"/>
  <c r="S3650" i="4"/>
  <c r="T3650" i="4"/>
  <c r="U3650" i="4"/>
  <c r="V3650" i="4"/>
  <c r="W3650" i="4"/>
  <c r="X3650" i="4"/>
  <c r="S3651" i="4"/>
  <c r="T3651" i="4"/>
  <c r="U3651" i="4"/>
  <c r="V3651" i="4"/>
  <c r="W3651" i="4"/>
  <c r="X3651" i="4"/>
  <c r="S3652" i="4"/>
  <c r="T3652" i="4"/>
  <c r="U3652" i="4"/>
  <c r="V3652" i="4"/>
  <c r="W3652" i="4"/>
  <c r="X3652" i="4"/>
  <c r="S3653" i="4"/>
  <c r="T3653" i="4"/>
  <c r="U3653" i="4"/>
  <c r="V3653" i="4"/>
  <c r="W3653" i="4"/>
  <c r="X3653" i="4"/>
  <c r="S3654" i="4"/>
  <c r="T3654" i="4"/>
  <c r="U3654" i="4"/>
  <c r="V3654" i="4"/>
  <c r="W3654" i="4"/>
  <c r="X3654" i="4"/>
  <c r="S3655" i="4"/>
  <c r="T3655" i="4"/>
  <c r="U3655" i="4"/>
  <c r="V3655" i="4"/>
  <c r="W3655" i="4"/>
  <c r="X3655" i="4"/>
  <c r="S3656" i="4"/>
  <c r="T3656" i="4"/>
  <c r="U3656" i="4"/>
  <c r="V3656" i="4"/>
  <c r="W3656" i="4"/>
  <c r="X3656" i="4"/>
  <c r="S3657" i="4"/>
  <c r="T3657" i="4"/>
  <c r="U3657" i="4"/>
  <c r="V3657" i="4"/>
  <c r="W3657" i="4"/>
  <c r="X3657" i="4"/>
  <c r="S3658" i="4"/>
  <c r="T3658" i="4"/>
  <c r="U3658" i="4"/>
  <c r="V3658" i="4"/>
  <c r="W3658" i="4"/>
  <c r="X3658" i="4"/>
  <c r="S3659" i="4"/>
  <c r="T3659" i="4"/>
  <c r="U3659" i="4"/>
  <c r="V3659" i="4"/>
  <c r="W3659" i="4"/>
  <c r="X3659" i="4"/>
  <c r="S3660" i="4"/>
  <c r="T3660" i="4"/>
  <c r="U3660" i="4"/>
  <c r="V3660" i="4"/>
  <c r="W3660" i="4"/>
  <c r="X3660" i="4"/>
  <c r="S3661" i="4"/>
  <c r="T3661" i="4"/>
  <c r="U3661" i="4"/>
  <c r="V3661" i="4"/>
  <c r="W3661" i="4"/>
  <c r="X3661" i="4"/>
  <c r="S3662" i="4"/>
  <c r="T3662" i="4"/>
  <c r="U3662" i="4"/>
  <c r="V3662" i="4"/>
  <c r="W3662" i="4"/>
  <c r="X3662" i="4"/>
  <c r="S3663" i="4"/>
  <c r="T3663" i="4"/>
  <c r="U3663" i="4"/>
  <c r="V3663" i="4"/>
  <c r="W3663" i="4"/>
  <c r="X3663" i="4"/>
  <c r="S3664" i="4"/>
  <c r="T3664" i="4"/>
  <c r="U3664" i="4"/>
  <c r="V3664" i="4"/>
  <c r="W3664" i="4"/>
  <c r="X3664" i="4"/>
  <c r="S3665" i="4"/>
  <c r="T3665" i="4"/>
  <c r="U3665" i="4"/>
  <c r="V3665" i="4"/>
  <c r="W3665" i="4"/>
  <c r="X3665" i="4"/>
  <c r="S3666" i="4"/>
  <c r="T3666" i="4"/>
  <c r="U3666" i="4"/>
  <c r="V3666" i="4"/>
  <c r="W3666" i="4"/>
  <c r="X3666" i="4"/>
  <c r="S3667" i="4"/>
  <c r="T3667" i="4"/>
  <c r="U3667" i="4"/>
  <c r="V3667" i="4"/>
  <c r="W3667" i="4"/>
  <c r="X3667" i="4"/>
  <c r="S3668" i="4"/>
  <c r="T3668" i="4"/>
  <c r="U3668" i="4"/>
  <c r="V3668" i="4"/>
  <c r="W3668" i="4"/>
  <c r="X3668" i="4"/>
  <c r="S3669" i="4"/>
  <c r="T3669" i="4"/>
  <c r="U3669" i="4"/>
  <c r="V3669" i="4"/>
  <c r="W3669" i="4"/>
  <c r="X3669" i="4"/>
  <c r="S3670" i="4"/>
  <c r="T3670" i="4"/>
  <c r="U3670" i="4"/>
  <c r="V3670" i="4"/>
  <c r="W3670" i="4"/>
  <c r="X3670" i="4"/>
  <c r="S3671" i="4"/>
  <c r="T3671" i="4"/>
  <c r="U3671" i="4"/>
  <c r="V3671" i="4"/>
  <c r="W3671" i="4"/>
  <c r="X3671" i="4"/>
  <c r="S3672" i="4"/>
  <c r="T3672" i="4"/>
  <c r="U3672" i="4"/>
  <c r="V3672" i="4"/>
  <c r="W3672" i="4"/>
  <c r="X3672" i="4"/>
  <c r="S3673" i="4"/>
  <c r="T3673" i="4"/>
  <c r="U3673" i="4"/>
  <c r="V3673" i="4"/>
  <c r="W3673" i="4"/>
  <c r="X3673" i="4"/>
  <c r="S3674" i="4"/>
  <c r="T3674" i="4"/>
  <c r="U3674" i="4"/>
  <c r="V3674" i="4"/>
  <c r="W3674" i="4"/>
  <c r="X3674" i="4"/>
  <c r="S3675" i="4"/>
  <c r="T3675" i="4"/>
  <c r="U3675" i="4"/>
  <c r="V3675" i="4"/>
  <c r="W3675" i="4"/>
  <c r="X3675" i="4"/>
  <c r="S3676" i="4"/>
  <c r="T3676" i="4"/>
  <c r="U3676" i="4"/>
  <c r="V3676" i="4"/>
  <c r="W3676" i="4"/>
  <c r="X3676" i="4"/>
  <c r="S3677" i="4"/>
  <c r="T3677" i="4"/>
  <c r="U3677" i="4"/>
  <c r="V3677" i="4"/>
  <c r="W3677" i="4"/>
  <c r="X3677" i="4"/>
  <c r="S3678" i="4"/>
  <c r="T3678" i="4"/>
  <c r="U3678" i="4"/>
  <c r="V3678" i="4"/>
  <c r="W3678" i="4"/>
  <c r="X3678" i="4"/>
  <c r="S3679" i="4"/>
  <c r="T3679" i="4"/>
  <c r="U3679" i="4"/>
  <c r="V3679" i="4"/>
  <c r="W3679" i="4"/>
  <c r="X3679" i="4"/>
  <c r="S3680" i="4"/>
  <c r="T3680" i="4"/>
  <c r="U3680" i="4"/>
  <c r="V3680" i="4"/>
  <c r="W3680" i="4"/>
  <c r="X3680" i="4"/>
  <c r="S3681" i="4"/>
  <c r="T3681" i="4"/>
  <c r="U3681" i="4"/>
  <c r="V3681" i="4"/>
  <c r="W3681" i="4"/>
  <c r="X3681" i="4"/>
  <c r="S3682" i="4"/>
  <c r="T3682" i="4"/>
  <c r="U3682" i="4"/>
  <c r="V3682" i="4"/>
  <c r="W3682" i="4"/>
  <c r="X3682" i="4"/>
  <c r="S3683" i="4"/>
  <c r="T3683" i="4"/>
  <c r="U3683" i="4"/>
  <c r="V3683" i="4"/>
  <c r="W3683" i="4"/>
  <c r="X3683" i="4"/>
  <c r="S3684" i="4"/>
  <c r="T3684" i="4"/>
  <c r="U3684" i="4"/>
  <c r="V3684" i="4"/>
  <c r="W3684" i="4"/>
  <c r="X3684" i="4"/>
  <c r="S3685" i="4"/>
  <c r="T3685" i="4"/>
  <c r="U3685" i="4"/>
  <c r="V3685" i="4"/>
  <c r="W3685" i="4"/>
  <c r="X3685" i="4"/>
  <c r="S3686" i="4"/>
  <c r="T3686" i="4"/>
  <c r="U3686" i="4"/>
  <c r="V3686" i="4"/>
  <c r="W3686" i="4"/>
  <c r="X3686" i="4"/>
  <c r="S3687" i="4"/>
  <c r="T3687" i="4"/>
  <c r="U3687" i="4"/>
  <c r="V3687" i="4"/>
  <c r="W3687" i="4"/>
  <c r="X3687" i="4"/>
  <c r="S3688" i="4"/>
  <c r="T3688" i="4"/>
  <c r="U3688" i="4"/>
  <c r="V3688" i="4"/>
  <c r="W3688" i="4"/>
  <c r="X3688" i="4"/>
  <c r="S3689" i="4"/>
  <c r="T3689" i="4"/>
  <c r="U3689" i="4"/>
  <c r="V3689" i="4"/>
  <c r="W3689" i="4"/>
  <c r="X3689" i="4"/>
  <c r="S3690" i="4"/>
  <c r="T3690" i="4"/>
  <c r="U3690" i="4"/>
  <c r="V3690" i="4"/>
  <c r="W3690" i="4"/>
  <c r="X3690" i="4"/>
  <c r="S3691" i="4"/>
  <c r="T3691" i="4"/>
  <c r="U3691" i="4"/>
  <c r="V3691" i="4"/>
  <c r="W3691" i="4"/>
  <c r="X3691" i="4"/>
  <c r="S3692" i="4"/>
  <c r="T3692" i="4"/>
  <c r="U3692" i="4"/>
  <c r="V3692" i="4"/>
  <c r="W3692" i="4"/>
  <c r="X3692" i="4"/>
  <c r="S3693" i="4"/>
  <c r="T3693" i="4"/>
  <c r="U3693" i="4"/>
  <c r="V3693" i="4"/>
  <c r="W3693" i="4"/>
  <c r="X3693" i="4"/>
  <c r="S3694" i="4"/>
  <c r="T3694" i="4"/>
  <c r="U3694" i="4"/>
  <c r="V3694" i="4"/>
  <c r="W3694" i="4"/>
  <c r="X3694" i="4"/>
  <c r="S3695" i="4"/>
  <c r="T3695" i="4"/>
  <c r="U3695" i="4"/>
  <c r="V3695" i="4"/>
  <c r="W3695" i="4"/>
  <c r="X3695" i="4"/>
  <c r="S3696" i="4"/>
  <c r="T3696" i="4"/>
  <c r="U3696" i="4"/>
  <c r="V3696" i="4"/>
  <c r="W3696" i="4"/>
  <c r="X3696" i="4"/>
  <c r="S3697" i="4"/>
  <c r="T3697" i="4"/>
  <c r="U3697" i="4"/>
  <c r="V3697" i="4"/>
  <c r="W3697" i="4"/>
  <c r="X3697" i="4"/>
  <c r="S3698" i="4"/>
  <c r="T3698" i="4"/>
  <c r="U3698" i="4"/>
  <c r="V3698" i="4"/>
  <c r="W3698" i="4"/>
  <c r="X3698" i="4"/>
  <c r="S3699" i="4"/>
  <c r="T3699" i="4"/>
  <c r="U3699" i="4"/>
  <c r="V3699" i="4"/>
  <c r="W3699" i="4"/>
  <c r="X3699" i="4"/>
  <c r="S3700" i="4"/>
  <c r="T3700" i="4"/>
  <c r="U3700" i="4"/>
  <c r="V3700" i="4"/>
  <c r="W3700" i="4"/>
  <c r="X3700" i="4"/>
  <c r="S3701" i="4"/>
  <c r="T3701" i="4"/>
  <c r="U3701" i="4"/>
  <c r="V3701" i="4"/>
  <c r="W3701" i="4"/>
  <c r="X3701" i="4"/>
  <c r="S3702" i="4"/>
  <c r="T3702" i="4"/>
  <c r="U3702" i="4"/>
  <c r="V3702" i="4"/>
  <c r="W3702" i="4"/>
  <c r="X3702" i="4"/>
  <c r="S3703" i="4"/>
  <c r="T3703" i="4"/>
  <c r="U3703" i="4"/>
  <c r="V3703" i="4"/>
  <c r="W3703" i="4"/>
  <c r="X3703" i="4"/>
  <c r="S3704" i="4"/>
  <c r="T3704" i="4"/>
  <c r="U3704" i="4"/>
  <c r="V3704" i="4"/>
  <c r="W3704" i="4"/>
  <c r="X3704" i="4"/>
  <c r="S3705" i="4"/>
  <c r="T3705" i="4"/>
  <c r="U3705" i="4"/>
  <c r="V3705" i="4"/>
  <c r="W3705" i="4"/>
  <c r="X3705" i="4"/>
  <c r="S3706" i="4"/>
  <c r="T3706" i="4"/>
  <c r="U3706" i="4"/>
  <c r="V3706" i="4"/>
  <c r="W3706" i="4"/>
  <c r="X3706" i="4"/>
  <c r="S3707" i="4"/>
  <c r="T3707" i="4"/>
  <c r="U3707" i="4"/>
  <c r="V3707" i="4"/>
  <c r="W3707" i="4"/>
  <c r="X3707" i="4"/>
  <c r="S3708" i="4"/>
  <c r="T3708" i="4"/>
  <c r="U3708" i="4"/>
  <c r="V3708" i="4"/>
  <c r="W3708" i="4"/>
  <c r="X3708" i="4"/>
  <c r="S3709" i="4"/>
  <c r="T3709" i="4"/>
  <c r="U3709" i="4"/>
  <c r="V3709" i="4"/>
  <c r="W3709" i="4"/>
  <c r="X3709" i="4"/>
  <c r="S3710" i="4"/>
  <c r="T3710" i="4"/>
  <c r="U3710" i="4"/>
  <c r="V3710" i="4"/>
  <c r="W3710" i="4"/>
  <c r="X3710" i="4"/>
  <c r="S3711" i="4"/>
  <c r="T3711" i="4"/>
  <c r="U3711" i="4"/>
  <c r="V3711" i="4"/>
  <c r="W3711" i="4"/>
  <c r="X3711" i="4"/>
  <c r="S3712" i="4"/>
  <c r="T3712" i="4"/>
  <c r="U3712" i="4"/>
  <c r="V3712" i="4"/>
  <c r="W3712" i="4"/>
  <c r="X3712" i="4"/>
  <c r="S3713" i="4"/>
  <c r="T3713" i="4"/>
  <c r="U3713" i="4"/>
  <c r="V3713" i="4"/>
  <c r="W3713" i="4"/>
  <c r="X3713" i="4"/>
  <c r="S3714" i="4"/>
  <c r="T3714" i="4"/>
  <c r="U3714" i="4"/>
  <c r="V3714" i="4"/>
  <c r="W3714" i="4"/>
  <c r="X3714" i="4"/>
  <c r="S3715" i="4"/>
  <c r="T3715" i="4"/>
  <c r="U3715" i="4"/>
  <c r="V3715" i="4"/>
  <c r="W3715" i="4"/>
  <c r="X3715" i="4"/>
  <c r="S3716" i="4"/>
  <c r="T3716" i="4"/>
  <c r="U3716" i="4"/>
  <c r="V3716" i="4"/>
  <c r="W3716" i="4"/>
  <c r="X3716" i="4"/>
  <c r="S3717" i="4"/>
  <c r="T3717" i="4"/>
  <c r="U3717" i="4"/>
  <c r="V3717" i="4"/>
  <c r="W3717" i="4"/>
  <c r="X3717" i="4"/>
  <c r="S3718" i="4"/>
  <c r="T3718" i="4"/>
  <c r="U3718" i="4"/>
  <c r="V3718" i="4"/>
  <c r="W3718" i="4"/>
  <c r="X3718" i="4"/>
  <c r="S3719" i="4"/>
  <c r="T3719" i="4"/>
  <c r="U3719" i="4"/>
  <c r="V3719" i="4"/>
  <c r="W3719" i="4"/>
  <c r="X3719" i="4"/>
  <c r="S3720" i="4"/>
  <c r="T3720" i="4"/>
  <c r="U3720" i="4"/>
  <c r="V3720" i="4"/>
  <c r="W3720" i="4"/>
  <c r="X3720" i="4"/>
  <c r="S3721" i="4"/>
  <c r="T3721" i="4"/>
  <c r="U3721" i="4"/>
  <c r="V3721" i="4"/>
  <c r="W3721" i="4"/>
  <c r="X3721" i="4"/>
  <c r="S3722" i="4"/>
  <c r="T3722" i="4"/>
  <c r="U3722" i="4"/>
  <c r="V3722" i="4"/>
  <c r="W3722" i="4"/>
  <c r="X3722" i="4"/>
  <c r="S3723" i="4"/>
  <c r="T3723" i="4"/>
  <c r="U3723" i="4"/>
  <c r="V3723" i="4"/>
  <c r="W3723" i="4"/>
  <c r="X3723" i="4"/>
  <c r="S3724" i="4"/>
  <c r="T3724" i="4"/>
  <c r="U3724" i="4"/>
  <c r="V3724" i="4"/>
  <c r="W3724" i="4"/>
  <c r="X3724" i="4"/>
  <c r="S3725" i="4"/>
  <c r="T3725" i="4"/>
  <c r="U3725" i="4"/>
  <c r="V3725" i="4"/>
  <c r="W3725" i="4"/>
  <c r="X3725" i="4"/>
  <c r="S3726" i="4"/>
  <c r="T3726" i="4"/>
  <c r="U3726" i="4"/>
  <c r="V3726" i="4"/>
  <c r="W3726" i="4"/>
  <c r="X3726" i="4"/>
  <c r="S3727" i="4"/>
  <c r="T3727" i="4"/>
  <c r="U3727" i="4"/>
  <c r="V3727" i="4"/>
  <c r="W3727" i="4"/>
  <c r="X3727" i="4"/>
  <c r="S3728" i="4"/>
  <c r="T3728" i="4"/>
  <c r="U3728" i="4"/>
  <c r="V3728" i="4"/>
  <c r="W3728" i="4"/>
  <c r="X3728" i="4"/>
  <c r="S3729" i="4"/>
  <c r="T3729" i="4"/>
  <c r="U3729" i="4"/>
  <c r="V3729" i="4"/>
  <c r="W3729" i="4"/>
  <c r="X3729" i="4"/>
  <c r="S3730" i="4"/>
  <c r="T3730" i="4"/>
  <c r="U3730" i="4"/>
  <c r="V3730" i="4"/>
  <c r="W3730" i="4"/>
  <c r="X3730" i="4"/>
  <c r="S3731" i="4"/>
  <c r="T3731" i="4"/>
  <c r="U3731" i="4"/>
  <c r="V3731" i="4"/>
  <c r="W3731" i="4"/>
  <c r="X3731" i="4"/>
  <c r="S3732" i="4"/>
  <c r="T3732" i="4"/>
  <c r="U3732" i="4"/>
  <c r="V3732" i="4"/>
  <c r="W3732" i="4"/>
  <c r="X3732" i="4"/>
  <c r="S3733" i="4"/>
  <c r="T3733" i="4"/>
  <c r="U3733" i="4"/>
  <c r="V3733" i="4"/>
  <c r="W3733" i="4"/>
  <c r="X3733" i="4"/>
  <c r="S3734" i="4"/>
  <c r="T3734" i="4"/>
  <c r="U3734" i="4"/>
  <c r="V3734" i="4"/>
  <c r="W3734" i="4"/>
  <c r="X3734" i="4"/>
  <c r="S3735" i="4"/>
  <c r="T3735" i="4"/>
  <c r="U3735" i="4"/>
  <c r="V3735" i="4"/>
  <c r="W3735" i="4"/>
  <c r="X3735" i="4"/>
  <c r="S3736" i="4"/>
  <c r="T3736" i="4"/>
  <c r="U3736" i="4"/>
  <c r="V3736" i="4"/>
  <c r="W3736" i="4"/>
  <c r="X3736" i="4"/>
  <c r="S3737" i="4"/>
  <c r="T3737" i="4"/>
  <c r="U3737" i="4"/>
  <c r="V3737" i="4"/>
  <c r="W3737" i="4"/>
  <c r="X3737" i="4"/>
  <c r="S3738" i="4"/>
  <c r="T3738" i="4"/>
  <c r="U3738" i="4"/>
  <c r="V3738" i="4"/>
  <c r="W3738" i="4"/>
  <c r="X3738" i="4"/>
  <c r="S3739" i="4"/>
  <c r="T3739" i="4"/>
  <c r="U3739" i="4"/>
  <c r="V3739" i="4"/>
  <c r="W3739" i="4"/>
  <c r="X3739" i="4"/>
  <c r="S3740" i="4"/>
  <c r="T3740" i="4"/>
  <c r="U3740" i="4"/>
  <c r="V3740" i="4"/>
  <c r="W3740" i="4"/>
  <c r="X3740" i="4"/>
  <c r="S3741" i="4"/>
  <c r="T3741" i="4"/>
  <c r="U3741" i="4"/>
  <c r="V3741" i="4"/>
  <c r="W3741" i="4"/>
  <c r="X3741" i="4"/>
  <c r="S3742" i="4"/>
  <c r="T3742" i="4"/>
  <c r="U3742" i="4"/>
  <c r="V3742" i="4"/>
  <c r="W3742" i="4"/>
  <c r="X3742" i="4"/>
  <c r="S3743" i="4"/>
  <c r="T3743" i="4"/>
  <c r="U3743" i="4"/>
  <c r="V3743" i="4"/>
  <c r="W3743" i="4"/>
  <c r="X3743" i="4"/>
  <c r="S3744" i="4"/>
  <c r="T3744" i="4"/>
  <c r="U3744" i="4"/>
  <c r="V3744" i="4"/>
  <c r="W3744" i="4"/>
  <c r="X3744" i="4"/>
  <c r="S3745" i="4"/>
  <c r="T3745" i="4"/>
  <c r="U3745" i="4"/>
  <c r="V3745" i="4"/>
  <c r="W3745" i="4"/>
  <c r="X3745" i="4"/>
  <c r="S3746" i="4"/>
  <c r="T3746" i="4"/>
  <c r="U3746" i="4"/>
  <c r="V3746" i="4"/>
  <c r="W3746" i="4"/>
  <c r="X3746" i="4"/>
  <c r="S3747" i="4"/>
  <c r="T3747" i="4"/>
  <c r="U3747" i="4"/>
  <c r="V3747" i="4"/>
  <c r="W3747" i="4"/>
  <c r="X3747" i="4"/>
  <c r="S3748" i="4"/>
  <c r="T3748" i="4"/>
  <c r="U3748" i="4"/>
  <c r="V3748" i="4"/>
  <c r="W3748" i="4"/>
  <c r="X3748" i="4"/>
  <c r="S3749" i="4"/>
  <c r="T3749" i="4"/>
  <c r="U3749" i="4"/>
  <c r="V3749" i="4"/>
  <c r="W3749" i="4"/>
  <c r="X3749" i="4"/>
  <c r="S3750" i="4"/>
  <c r="T3750" i="4"/>
  <c r="U3750" i="4"/>
  <c r="V3750" i="4"/>
  <c r="W3750" i="4"/>
  <c r="X3750" i="4"/>
  <c r="S3751" i="4"/>
  <c r="T3751" i="4"/>
  <c r="U3751" i="4"/>
  <c r="V3751" i="4"/>
  <c r="W3751" i="4"/>
  <c r="X3751" i="4"/>
  <c r="S3752" i="4"/>
  <c r="T3752" i="4"/>
  <c r="U3752" i="4"/>
  <c r="V3752" i="4"/>
  <c r="W3752" i="4"/>
  <c r="X3752" i="4"/>
  <c r="S3753" i="4"/>
  <c r="T3753" i="4"/>
  <c r="U3753" i="4"/>
  <c r="V3753" i="4"/>
  <c r="W3753" i="4"/>
  <c r="X3753" i="4"/>
  <c r="S3754" i="4"/>
  <c r="T3754" i="4"/>
  <c r="U3754" i="4"/>
  <c r="V3754" i="4"/>
  <c r="W3754" i="4"/>
  <c r="X3754" i="4"/>
  <c r="S3755" i="4"/>
  <c r="T3755" i="4"/>
  <c r="U3755" i="4"/>
  <c r="V3755" i="4"/>
  <c r="W3755" i="4"/>
  <c r="X3755" i="4"/>
  <c r="S3756" i="4"/>
  <c r="T3756" i="4"/>
  <c r="U3756" i="4"/>
  <c r="V3756" i="4"/>
  <c r="W3756" i="4"/>
  <c r="X3756" i="4"/>
  <c r="S3757" i="4"/>
  <c r="T3757" i="4"/>
  <c r="U3757" i="4"/>
  <c r="V3757" i="4"/>
  <c r="W3757" i="4"/>
  <c r="X3757" i="4"/>
  <c r="S3758" i="4"/>
  <c r="T3758" i="4"/>
  <c r="U3758" i="4"/>
  <c r="V3758" i="4"/>
  <c r="W3758" i="4"/>
  <c r="X3758" i="4"/>
  <c r="S3759" i="4"/>
  <c r="T3759" i="4"/>
  <c r="U3759" i="4"/>
  <c r="V3759" i="4"/>
  <c r="W3759" i="4"/>
  <c r="X3759" i="4"/>
  <c r="S3760" i="4"/>
  <c r="T3760" i="4"/>
  <c r="U3760" i="4"/>
  <c r="V3760" i="4"/>
  <c r="W3760" i="4"/>
  <c r="X3760" i="4"/>
  <c r="S3761" i="4"/>
  <c r="T3761" i="4"/>
  <c r="U3761" i="4"/>
  <c r="V3761" i="4"/>
  <c r="W3761" i="4"/>
  <c r="X3761" i="4"/>
  <c r="S3762" i="4"/>
  <c r="T3762" i="4"/>
  <c r="U3762" i="4"/>
  <c r="V3762" i="4"/>
  <c r="W3762" i="4"/>
  <c r="X3762" i="4"/>
  <c r="S3763" i="4"/>
  <c r="T3763" i="4"/>
  <c r="U3763" i="4"/>
  <c r="V3763" i="4"/>
  <c r="W3763" i="4"/>
  <c r="X3763" i="4"/>
  <c r="S3764" i="4"/>
  <c r="T3764" i="4"/>
  <c r="U3764" i="4"/>
  <c r="V3764" i="4"/>
  <c r="W3764" i="4"/>
  <c r="X3764" i="4"/>
  <c r="S3765" i="4"/>
  <c r="T3765" i="4"/>
  <c r="U3765" i="4"/>
  <c r="V3765" i="4"/>
  <c r="W3765" i="4"/>
  <c r="X3765" i="4"/>
  <c r="S3766" i="4"/>
  <c r="T3766" i="4"/>
  <c r="U3766" i="4"/>
  <c r="V3766" i="4"/>
  <c r="W3766" i="4"/>
  <c r="X3766" i="4"/>
  <c r="S3767" i="4"/>
  <c r="T3767" i="4"/>
  <c r="U3767" i="4"/>
  <c r="V3767" i="4"/>
  <c r="W3767" i="4"/>
  <c r="X3767" i="4"/>
  <c r="S3768" i="4"/>
  <c r="T3768" i="4"/>
  <c r="U3768" i="4"/>
  <c r="V3768" i="4"/>
  <c r="W3768" i="4"/>
  <c r="X3768" i="4"/>
  <c r="S3769" i="4"/>
  <c r="T3769" i="4"/>
  <c r="U3769" i="4"/>
  <c r="V3769" i="4"/>
  <c r="W3769" i="4"/>
  <c r="X3769" i="4"/>
  <c r="S3770" i="4"/>
  <c r="T3770" i="4"/>
  <c r="U3770" i="4"/>
  <c r="V3770" i="4"/>
  <c r="W3770" i="4"/>
  <c r="X3770" i="4"/>
  <c r="S3771" i="4"/>
  <c r="T3771" i="4"/>
  <c r="U3771" i="4"/>
  <c r="V3771" i="4"/>
  <c r="W3771" i="4"/>
  <c r="X3771" i="4"/>
  <c r="S3772" i="4"/>
  <c r="T3772" i="4"/>
  <c r="U3772" i="4"/>
  <c r="V3772" i="4"/>
  <c r="W3772" i="4"/>
  <c r="X3772" i="4"/>
  <c r="S3773" i="4"/>
  <c r="T3773" i="4"/>
  <c r="U3773" i="4"/>
  <c r="V3773" i="4"/>
  <c r="W3773" i="4"/>
  <c r="X3773" i="4"/>
  <c r="S3774" i="4"/>
  <c r="T3774" i="4"/>
  <c r="U3774" i="4"/>
  <c r="V3774" i="4"/>
  <c r="W3774" i="4"/>
  <c r="X3774" i="4"/>
  <c r="S3775" i="4"/>
  <c r="T3775" i="4"/>
  <c r="U3775" i="4"/>
  <c r="V3775" i="4"/>
  <c r="W3775" i="4"/>
  <c r="X3775" i="4"/>
  <c r="S3776" i="4"/>
  <c r="T3776" i="4"/>
  <c r="U3776" i="4"/>
  <c r="V3776" i="4"/>
  <c r="W3776" i="4"/>
  <c r="X3776" i="4"/>
  <c r="S3777" i="4"/>
  <c r="T3777" i="4"/>
  <c r="U3777" i="4"/>
  <c r="V3777" i="4"/>
  <c r="W3777" i="4"/>
  <c r="X3777" i="4"/>
  <c r="S3778" i="4"/>
  <c r="T3778" i="4"/>
  <c r="U3778" i="4"/>
  <c r="V3778" i="4"/>
  <c r="W3778" i="4"/>
  <c r="X3778" i="4"/>
  <c r="S3779" i="4"/>
  <c r="T3779" i="4"/>
  <c r="U3779" i="4"/>
  <c r="V3779" i="4"/>
  <c r="W3779" i="4"/>
  <c r="X3779" i="4"/>
  <c r="S3780" i="4"/>
  <c r="T3780" i="4"/>
  <c r="U3780" i="4"/>
  <c r="V3780" i="4"/>
  <c r="W3780" i="4"/>
  <c r="X3780" i="4"/>
  <c r="S3781" i="4"/>
  <c r="T3781" i="4"/>
  <c r="U3781" i="4"/>
  <c r="V3781" i="4"/>
  <c r="W3781" i="4"/>
  <c r="X3781" i="4"/>
  <c r="S3782" i="4"/>
  <c r="T3782" i="4"/>
  <c r="U3782" i="4"/>
  <c r="V3782" i="4"/>
  <c r="W3782" i="4"/>
  <c r="X3782" i="4"/>
  <c r="S3783" i="4"/>
  <c r="T3783" i="4"/>
  <c r="U3783" i="4"/>
  <c r="V3783" i="4"/>
  <c r="W3783" i="4"/>
  <c r="X3783" i="4"/>
  <c r="S3784" i="4"/>
  <c r="T3784" i="4"/>
  <c r="U3784" i="4"/>
  <c r="V3784" i="4"/>
  <c r="W3784" i="4"/>
  <c r="X3784" i="4"/>
  <c r="S3785" i="4"/>
  <c r="T3785" i="4"/>
  <c r="U3785" i="4"/>
  <c r="V3785" i="4"/>
  <c r="W3785" i="4"/>
  <c r="X3785" i="4"/>
  <c r="S3786" i="4"/>
  <c r="T3786" i="4"/>
  <c r="U3786" i="4"/>
  <c r="V3786" i="4"/>
  <c r="W3786" i="4"/>
  <c r="X3786" i="4"/>
  <c r="S3787" i="4"/>
  <c r="T3787" i="4"/>
  <c r="U3787" i="4"/>
  <c r="V3787" i="4"/>
  <c r="W3787" i="4"/>
  <c r="X3787" i="4"/>
  <c r="S3788" i="4"/>
  <c r="T3788" i="4"/>
  <c r="U3788" i="4"/>
  <c r="V3788" i="4"/>
  <c r="W3788" i="4"/>
  <c r="X3788" i="4"/>
  <c r="S3789" i="4"/>
  <c r="T3789" i="4"/>
  <c r="U3789" i="4"/>
  <c r="V3789" i="4"/>
  <c r="W3789" i="4"/>
  <c r="X3789" i="4"/>
  <c r="S3790" i="4"/>
  <c r="T3790" i="4"/>
  <c r="U3790" i="4"/>
  <c r="V3790" i="4"/>
  <c r="W3790" i="4"/>
  <c r="X3790" i="4"/>
  <c r="S3791" i="4"/>
  <c r="T3791" i="4"/>
  <c r="U3791" i="4"/>
  <c r="V3791" i="4"/>
  <c r="W3791" i="4"/>
  <c r="X3791" i="4"/>
  <c r="S3792" i="4"/>
  <c r="T3792" i="4"/>
  <c r="U3792" i="4"/>
  <c r="V3792" i="4"/>
  <c r="W3792" i="4"/>
  <c r="X3792" i="4"/>
  <c r="S3793" i="4"/>
  <c r="T3793" i="4"/>
  <c r="U3793" i="4"/>
  <c r="V3793" i="4"/>
  <c r="W3793" i="4"/>
  <c r="X3793" i="4"/>
  <c r="S3794" i="4"/>
  <c r="T3794" i="4"/>
  <c r="U3794" i="4"/>
  <c r="V3794" i="4"/>
  <c r="W3794" i="4"/>
  <c r="X3794" i="4"/>
  <c r="S3795" i="4"/>
  <c r="T3795" i="4"/>
  <c r="U3795" i="4"/>
  <c r="V3795" i="4"/>
  <c r="W3795" i="4"/>
  <c r="X3795" i="4"/>
  <c r="S3796" i="4"/>
  <c r="T3796" i="4"/>
  <c r="U3796" i="4"/>
  <c r="V3796" i="4"/>
  <c r="W3796" i="4"/>
  <c r="X3796" i="4"/>
  <c r="S3797" i="4"/>
  <c r="T3797" i="4"/>
  <c r="U3797" i="4"/>
  <c r="V3797" i="4"/>
  <c r="W3797" i="4"/>
  <c r="X3797" i="4"/>
  <c r="S3798" i="4"/>
  <c r="T3798" i="4"/>
  <c r="U3798" i="4"/>
  <c r="V3798" i="4"/>
  <c r="W3798" i="4"/>
  <c r="X3798" i="4"/>
  <c r="S3799" i="4"/>
  <c r="T3799" i="4"/>
  <c r="U3799" i="4"/>
  <c r="V3799" i="4"/>
  <c r="W3799" i="4"/>
  <c r="X3799" i="4"/>
  <c r="S3800" i="4"/>
  <c r="T3800" i="4"/>
  <c r="U3800" i="4"/>
  <c r="V3800" i="4"/>
  <c r="W3800" i="4"/>
  <c r="X3800" i="4"/>
  <c r="S3801" i="4"/>
  <c r="T3801" i="4"/>
  <c r="U3801" i="4"/>
  <c r="V3801" i="4"/>
  <c r="W3801" i="4"/>
  <c r="X3801" i="4"/>
  <c r="S3802" i="4"/>
  <c r="T3802" i="4"/>
  <c r="U3802" i="4"/>
  <c r="V3802" i="4"/>
  <c r="W3802" i="4"/>
  <c r="X3802" i="4"/>
  <c r="S3803" i="4"/>
  <c r="T3803" i="4"/>
  <c r="U3803" i="4"/>
  <c r="V3803" i="4"/>
  <c r="W3803" i="4"/>
  <c r="X3803" i="4"/>
  <c r="S3804" i="4"/>
  <c r="T3804" i="4"/>
  <c r="U3804" i="4"/>
  <c r="V3804" i="4"/>
  <c r="W3804" i="4"/>
  <c r="X3804" i="4"/>
  <c r="S3805" i="4"/>
  <c r="T3805" i="4"/>
  <c r="U3805" i="4"/>
  <c r="V3805" i="4"/>
  <c r="W3805" i="4"/>
  <c r="X3805" i="4"/>
  <c r="S3806" i="4"/>
  <c r="T3806" i="4"/>
  <c r="U3806" i="4"/>
  <c r="V3806" i="4"/>
  <c r="W3806" i="4"/>
  <c r="X3806" i="4"/>
  <c r="S3807" i="4"/>
  <c r="T3807" i="4"/>
  <c r="U3807" i="4"/>
  <c r="V3807" i="4"/>
  <c r="W3807" i="4"/>
  <c r="X3807" i="4"/>
  <c r="S3808" i="4"/>
  <c r="T3808" i="4"/>
  <c r="U3808" i="4"/>
  <c r="V3808" i="4"/>
  <c r="W3808" i="4"/>
  <c r="X3808" i="4"/>
  <c r="S3809" i="4"/>
  <c r="T3809" i="4"/>
  <c r="U3809" i="4"/>
  <c r="V3809" i="4"/>
  <c r="W3809" i="4"/>
  <c r="X3809" i="4"/>
  <c r="S3810" i="4"/>
  <c r="T3810" i="4"/>
  <c r="U3810" i="4"/>
  <c r="V3810" i="4"/>
  <c r="W3810" i="4"/>
  <c r="X3810" i="4"/>
  <c r="S3811" i="4"/>
  <c r="T3811" i="4"/>
  <c r="U3811" i="4"/>
  <c r="V3811" i="4"/>
  <c r="W3811" i="4"/>
  <c r="X3811" i="4"/>
  <c r="S3812" i="4"/>
  <c r="T3812" i="4"/>
  <c r="U3812" i="4"/>
  <c r="V3812" i="4"/>
  <c r="W3812" i="4"/>
  <c r="X3812" i="4"/>
  <c r="S3813" i="4"/>
  <c r="T3813" i="4"/>
  <c r="U3813" i="4"/>
  <c r="V3813" i="4"/>
  <c r="W3813" i="4"/>
  <c r="X3813" i="4"/>
  <c r="S3814" i="4"/>
  <c r="T3814" i="4"/>
  <c r="U3814" i="4"/>
  <c r="V3814" i="4"/>
  <c r="W3814" i="4"/>
  <c r="X3814" i="4"/>
  <c r="S3815" i="4"/>
  <c r="T3815" i="4"/>
  <c r="U3815" i="4"/>
  <c r="V3815" i="4"/>
  <c r="W3815" i="4"/>
  <c r="X3815" i="4"/>
  <c r="S3816" i="4"/>
  <c r="T3816" i="4"/>
  <c r="U3816" i="4"/>
  <c r="V3816" i="4"/>
  <c r="W3816" i="4"/>
  <c r="X3816" i="4"/>
  <c r="S3817" i="4"/>
  <c r="T3817" i="4"/>
  <c r="U3817" i="4"/>
  <c r="V3817" i="4"/>
  <c r="W3817" i="4"/>
  <c r="X3817" i="4"/>
  <c r="S3818" i="4"/>
  <c r="T3818" i="4"/>
  <c r="U3818" i="4"/>
  <c r="V3818" i="4"/>
  <c r="W3818" i="4"/>
  <c r="X3818" i="4"/>
  <c r="S3819" i="4"/>
  <c r="T3819" i="4"/>
  <c r="U3819" i="4"/>
  <c r="V3819" i="4"/>
  <c r="W3819" i="4"/>
  <c r="X3819" i="4"/>
  <c r="S3820" i="4"/>
  <c r="T3820" i="4"/>
  <c r="U3820" i="4"/>
  <c r="V3820" i="4"/>
  <c r="W3820" i="4"/>
  <c r="X3820" i="4"/>
  <c r="S3821" i="4"/>
  <c r="T3821" i="4"/>
  <c r="U3821" i="4"/>
  <c r="V3821" i="4"/>
  <c r="W3821" i="4"/>
  <c r="X3821" i="4"/>
  <c r="S3822" i="4"/>
  <c r="T3822" i="4"/>
  <c r="U3822" i="4"/>
  <c r="V3822" i="4"/>
  <c r="W3822" i="4"/>
  <c r="X3822" i="4"/>
  <c r="S3823" i="4"/>
  <c r="T3823" i="4"/>
  <c r="U3823" i="4"/>
  <c r="V3823" i="4"/>
  <c r="W3823" i="4"/>
  <c r="X3823" i="4"/>
  <c r="S3824" i="4"/>
  <c r="T3824" i="4"/>
  <c r="U3824" i="4"/>
  <c r="V3824" i="4"/>
  <c r="W3824" i="4"/>
  <c r="X3824" i="4"/>
  <c r="S3825" i="4"/>
  <c r="T3825" i="4"/>
  <c r="U3825" i="4"/>
  <c r="V3825" i="4"/>
  <c r="W3825" i="4"/>
  <c r="X3825" i="4"/>
  <c r="S3826" i="4"/>
  <c r="T3826" i="4"/>
  <c r="U3826" i="4"/>
  <c r="V3826" i="4"/>
  <c r="W3826" i="4"/>
  <c r="X3826" i="4"/>
  <c r="S3827" i="4"/>
  <c r="T3827" i="4"/>
  <c r="U3827" i="4"/>
  <c r="V3827" i="4"/>
  <c r="W3827" i="4"/>
  <c r="X3827" i="4"/>
  <c r="S3828" i="4"/>
  <c r="T3828" i="4"/>
  <c r="U3828" i="4"/>
  <c r="V3828" i="4"/>
  <c r="W3828" i="4"/>
  <c r="X3828" i="4"/>
  <c r="S3829" i="4"/>
  <c r="T3829" i="4"/>
  <c r="U3829" i="4"/>
  <c r="V3829" i="4"/>
  <c r="W3829" i="4"/>
  <c r="X3829" i="4"/>
  <c r="S3830" i="4"/>
  <c r="T3830" i="4"/>
  <c r="U3830" i="4"/>
  <c r="V3830" i="4"/>
  <c r="W3830" i="4"/>
  <c r="X3830" i="4"/>
  <c r="S3831" i="4"/>
  <c r="T3831" i="4"/>
  <c r="U3831" i="4"/>
  <c r="V3831" i="4"/>
  <c r="W3831" i="4"/>
  <c r="X3831" i="4"/>
  <c r="S3832" i="4"/>
  <c r="T3832" i="4"/>
  <c r="U3832" i="4"/>
  <c r="V3832" i="4"/>
  <c r="W3832" i="4"/>
  <c r="X3832" i="4"/>
  <c r="S3833" i="4"/>
  <c r="T3833" i="4"/>
  <c r="U3833" i="4"/>
  <c r="V3833" i="4"/>
  <c r="W3833" i="4"/>
  <c r="X3833" i="4"/>
  <c r="S3834" i="4"/>
  <c r="T3834" i="4"/>
  <c r="U3834" i="4"/>
  <c r="V3834" i="4"/>
  <c r="W3834" i="4"/>
  <c r="X3834" i="4"/>
  <c r="S3835" i="4"/>
  <c r="T3835" i="4"/>
  <c r="U3835" i="4"/>
  <c r="V3835" i="4"/>
  <c r="W3835" i="4"/>
  <c r="X3835" i="4"/>
  <c r="S3836" i="4"/>
  <c r="T3836" i="4"/>
  <c r="U3836" i="4"/>
  <c r="V3836" i="4"/>
  <c r="W3836" i="4"/>
  <c r="X3836" i="4"/>
  <c r="S3837" i="4"/>
  <c r="T3837" i="4"/>
  <c r="U3837" i="4"/>
  <c r="V3837" i="4"/>
  <c r="W3837" i="4"/>
  <c r="X3837" i="4"/>
  <c r="S3838" i="4"/>
  <c r="T3838" i="4"/>
  <c r="U3838" i="4"/>
  <c r="V3838" i="4"/>
  <c r="W3838" i="4"/>
  <c r="X3838" i="4"/>
  <c r="S3839" i="4"/>
  <c r="T3839" i="4"/>
  <c r="U3839" i="4"/>
  <c r="V3839" i="4"/>
  <c r="W3839" i="4"/>
  <c r="X3839" i="4"/>
  <c r="S3840" i="4"/>
  <c r="T3840" i="4"/>
  <c r="U3840" i="4"/>
  <c r="V3840" i="4"/>
  <c r="W3840" i="4"/>
  <c r="X3840" i="4"/>
  <c r="S3841" i="4"/>
  <c r="T3841" i="4"/>
  <c r="U3841" i="4"/>
  <c r="V3841" i="4"/>
  <c r="W3841" i="4"/>
  <c r="X3841" i="4"/>
  <c r="S3842" i="4"/>
  <c r="T3842" i="4"/>
  <c r="U3842" i="4"/>
  <c r="V3842" i="4"/>
  <c r="W3842" i="4"/>
  <c r="X3842" i="4"/>
  <c r="S3843" i="4"/>
  <c r="T3843" i="4"/>
  <c r="U3843" i="4"/>
  <c r="V3843" i="4"/>
  <c r="W3843" i="4"/>
  <c r="X3843" i="4"/>
  <c r="S3844" i="4"/>
  <c r="T3844" i="4"/>
  <c r="U3844" i="4"/>
  <c r="V3844" i="4"/>
  <c r="W3844" i="4"/>
  <c r="X3844" i="4"/>
  <c r="S3845" i="4"/>
  <c r="T3845" i="4"/>
  <c r="U3845" i="4"/>
  <c r="V3845" i="4"/>
  <c r="W3845" i="4"/>
  <c r="X3845" i="4"/>
  <c r="S3846" i="4"/>
  <c r="T3846" i="4"/>
  <c r="U3846" i="4"/>
  <c r="V3846" i="4"/>
  <c r="W3846" i="4"/>
  <c r="X3846" i="4"/>
  <c r="S3847" i="4"/>
  <c r="T3847" i="4"/>
  <c r="U3847" i="4"/>
  <c r="V3847" i="4"/>
  <c r="W3847" i="4"/>
  <c r="X3847" i="4"/>
  <c r="S3848" i="4"/>
  <c r="T3848" i="4"/>
  <c r="U3848" i="4"/>
  <c r="V3848" i="4"/>
  <c r="W3848" i="4"/>
  <c r="X3848" i="4"/>
  <c r="S3849" i="4"/>
  <c r="T3849" i="4"/>
  <c r="U3849" i="4"/>
  <c r="V3849" i="4"/>
  <c r="W3849" i="4"/>
  <c r="X3849" i="4"/>
  <c r="S3850" i="4"/>
  <c r="T3850" i="4"/>
  <c r="U3850" i="4"/>
  <c r="V3850" i="4"/>
  <c r="W3850" i="4"/>
  <c r="X3850" i="4"/>
  <c r="S3851" i="4"/>
  <c r="T3851" i="4"/>
  <c r="U3851" i="4"/>
  <c r="V3851" i="4"/>
  <c r="W3851" i="4"/>
  <c r="X3851" i="4"/>
  <c r="S3852" i="4"/>
  <c r="T3852" i="4"/>
  <c r="U3852" i="4"/>
  <c r="V3852" i="4"/>
  <c r="W3852" i="4"/>
  <c r="X3852" i="4"/>
  <c r="S3853" i="4"/>
  <c r="T3853" i="4"/>
  <c r="U3853" i="4"/>
  <c r="V3853" i="4"/>
  <c r="W3853" i="4"/>
  <c r="X3853" i="4"/>
  <c r="S3854" i="4"/>
  <c r="T3854" i="4"/>
  <c r="U3854" i="4"/>
  <c r="V3854" i="4"/>
  <c r="W3854" i="4"/>
  <c r="X3854" i="4"/>
  <c r="S3855" i="4"/>
  <c r="T3855" i="4"/>
  <c r="U3855" i="4"/>
  <c r="V3855" i="4"/>
  <c r="W3855" i="4"/>
  <c r="X3855" i="4"/>
  <c r="S3856" i="4"/>
  <c r="T3856" i="4"/>
  <c r="U3856" i="4"/>
  <c r="V3856" i="4"/>
  <c r="W3856" i="4"/>
  <c r="X3856" i="4"/>
  <c r="S3857" i="4"/>
  <c r="T3857" i="4"/>
  <c r="U3857" i="4"/>
  <c r="V3857" i="4"/>
  <c r="W3857" i="4"/>
  <c r="X3857" i="4"/>
  <c r="S3858" i="4"/>
  <c r="T3858" i="4"/>
  <c r="U3858" i="4"/>
  <c r="V3858" i="4"/>
  <c r="W3858" i="4"/>
  <c r="X3858" i="4"/>
  <c r="S3859" i="4"/>
  <c r="T3859" i="4"/>
  <c r="U3859" i="4"/>
  <c r="V3859" i="4"/>
  <c r="W3859" i="4"/>
  <c r="X3859" i="4"/>
  <c r="S3860" i="4"/>
  <c r="T3860" i="4"/>
  <c r="U3860" i="4"/>
  <c r="V3860" i="4"/>
  <c r="W3860" i="4"/>
  <c r="X3860" i="4"/>
  <c r="S3861" i="4"/>
  <c r="T3861" i="4"/>
  <c r="U3861" i="4"/>
  <c r="V3861" i="4"/>
  <c r="W3861" i="4"/>
  <c r="X3861" i="4"/>
  <c r="S3862" i="4"/>
  <c r="T3862" i="4"/>
  <c r="U3862" i="4"/>
  <c r="V3862" i="4"/>
  <c r="W3862" i="4"/>
  <c r="X3862" i="4"/>
  <c r="S3863" i="4"/>
  <c r="T3863" i="4"/>
  <c r="U3863" i="4"/>
  <c r="V3863" i="4"/>
  <c r="W3863" i="4"/>
  <c r="X3863" i="4"/>
  <c r="S3864" i="4"/>
  <c r="T3864" i="4"/>
  <c r="U3864" i="4"/>
  <c r="V3864" i="4"/>
  <c r="W3864" i="4"/>
  <c r="X3864" i="4"/>
  <c r="S3865" i="4"/>
  <c r="T3865" i="4"/>
  <c r="U3865" i="4"/>
  <c r="V3865" i="4"/>
  <c r="W3865" i="4"/>
  <c r="X3865" i="4"/>
  <c r="S3866" i="4"/>
  <c r="T3866" i="4"/>
  <c r="U3866" i="4"/>
  <c r="V3866" i="4"/>
  <c r="W3866" i="4"/>
  <c r="X3866" i="4"/>
  <c r="S3867" i="4"/>
  <c r="T3867" i="4"/>
  <c r="U3867" i="4"/>
  <c r="V3867" i="4"/>
  <c r="W3867" i="4"/>
  <c r="X3867" i="4"/>
  <c r="S3868" i="4"/>
  <c r="T3868" i="4"/>
  <c r="U3868" i="4"/>
  <c r="V3868" i="4"/>
  <c r="W3868" i="4"/>
  <c r="X3868" i="4"/>
  <c r="S3869" i="4"/>
  <c r="T3869" i="4"/>
  <c r="U3869" i="4"/>
  <c r="V3869" i="4"/>
  <c r="W3869" i="4"/>
  <c r="X3869" i="4"/>
  <c r="S3870" i="4"/>
  <c r="T3870" i="4"/>
  <c r="U3870" i="4"/>
  <c r="V3870" i="4"/>
  <c r="W3870" i="4"/>
  <c r="X3870" i="4"/>
  <c r="S3871" i="4"/>
  <c r="T3871" i="4"/>
  <c r="U3871" i="4"/>
  <c r="V3871" i="4"/>
  <c r="W3871" i="4"/>
  <c r="X3871" i="4"/>
  <c r="S3872" i="4"/>
  <c r="T3872" i="4"/>
  <c r="U3872" i="4"/>
  <c r="V3872" i="4"/>
  <c r="W3872" i="4"/>
  <c r="X3872" i="4"/>
  <c r="S3873" i="4"/>
  <c r="T3873" i="4"/>
  <c r="U3873" i="4"/>
  <c r="V3873" i="4"/>
  <c r="W3873" i="4"/>
  <c r="X3873" i="4"/>
  <c r="S3874" i="4"/>
  <c r="T3874" i="4"/>
  <c r="U3874" i="4"/>
  <c r="V3874" i="4"/>
  <c r="W3874" i="4"/>
  <c r="X3874" i="4"/>
  <c r="S3875" i="4"/>
  <c r="T3875" i="4"/>
  <c r="U3875" i="4"/>
  <c r="V3875" i="4"/>
  <c r="W3875" i="4"/>
  <c r="X3875" i="4"/>
  <c r="S3876" i="4"/>
  <c r="T3876" i="4"/>
  <c r="U3876" i="4"/>
  <c r="V3876" i="4"/>
  <c r="W3876" i="4"/>
  <c r="X3876" i="4"/>
  <c r="S3877" i="4"/>
  <c r="T3877" i="4"/>
  <c r="U3877" i="4"/>
  <c r="V3877" i="4"/>
  <c r="W3877" i="4"/>
  <c r="X3877" i="4"/>
  <c r="S3878" i="4"/>
  <c r="T3878" i="4"/>
  <c r="U3878" i="4"/>
  <c r="V3878" i="4"/>
  <c r="W3878" i="4"/>
  <c r="X3878" i="4"/>
  <c r="S3879" i="4"/>
  <c r="T3879" i="4"/>
  <c r="U3879" i="4"/>
  <c r="V3879" i="4"/>
  <c r="W3879" i="4"/>
  <c r="X3879" i="4"/>
  <c r="S3880" i="4"/>
  <c r="T3880" i="4"/>
  <c r="U3880" i="4"/>
  <c r="V3880" i="4"/>
  <c r="W3880" i="4"/>
  <c r="X3880" i="4"/>
  <c r="S3881" i="4"/>
  <c r="T3881" i="4"/>
  <c r="U3881" i="4"/>
  <c r="V3881" i="4"/>
  <c r="W3881" i="4"/>
  <c r="X3881" i="4"/>
  <c r="S3882" i="4"/>
  <c r="T3882" i="4"/>
  <c r="U3882" i="4"/>
  <c r="V3882" i="4"/>
  <c r="W3882" i="4"/>
  <c r="X3882" i="4"/>
  <c r="S3883" i="4"/>
  <c r="T3883" i="4"/>
  <c r="U3883" i="4"/>
  <c r="V3883" i="4"/>
  <c r="W3883" i="4"/>
  <c r="X3883" i="4"/>
  <c r="S3884" i="4"/>
  <c r="T3884" i="4"/>
  <c r="U3884" i="4"/>
  <c r="V3884" i="4"/>
  <c r="W3884" i="4"/>
  <c r="X3884" i="4"/>
  <c r="S3885" i="4"/>
  <c r="T3885" i="4"/>
  <c r="U3885" i="4"/>
  <c r="V3885" i="4"/>
  <c r="W3885" i="4"/>
  <c r="X3885" i="4"/>
  <c r="S3886" i="4"/>
  <c r="T3886" i="4"/>
  <c r="U3886" i="4"/>
  <c r="V3886" i="4"/>
  <c r="W3886" i="4"/>
  <c r="X3886" i="4"/>
  <c r="S3887" i="4"/>
  <c r="T3887" i="4"/>
  <c r="U3887" i="4"/>
  <c r="V3887" i="4"/>
  <c r="W3887" i="4"/>
  <c r="X3887" i="4"/>
  <c r="S3888" i="4"/>
  <c r="T3888" i="4"/>
  <c r="U3888" i="4"/>
  <c r="V3888" i="4"/>
  <c r="W3888" i="4"/>
  <c r="X3888" i="4"/>
  <c r="S3889" i="4"/>
  <c r="T3889" i="4"/>
  <c r="U3889" i="4"/>
  <c r="V3889" i="4"/>
  <c r="W3889" i="4"/>
  <c r="X3889" i="4"/>
  <c r="S3890" i="4"/>
  <c r="T3890" i="4"/>
  <c r="U3890" i="4"/>
  <c r="V3890" i="4"/>
  <c r="W3890" i="4"/>
  <c r="X3890" i="4"/>
  <c r="S3891" i="4"/>
  <c r="T3891" i="4"/>
  <c r="U3891" i="4"/>
  <c r="V3891" i="4"/>
  <c r="W3891" i="4"/>
  <c r="X3891" i="4"/>
  <c r="S3892" i="4"/>
  <c r="T3892" i="4"/>
  <c r="U3892" i="4"/>
  <c r="V3892" i="4"/>
  <c r="W3892" i="4"/>
  <c r="X3892" i="4"/>
  <c r="S3893" i="4"/>
  <c r="T3893" i="4"/>
  <c r="U3893" i="4"/>
  <c r="V3893" i="4"/>
  <c r="W3893" i="4"/>
  <c r="X3893" i="4"/>
  <c r="S3894" i="4"/>
  <c r="T3894" i="4"/>
  <c r="U3894" i="4"/>
  <c r="V3894" i="4"/>
  <c r="W3894" i="4"/>
  <c r="X3894" i="4"/>
  <c r="S3895" i="4"/>
  <c r="T3895" i="4"/>
  <c r="U3895" i="4"/>
  <c r="V3895" i="4"/>
  <c r="W3895" i="4"/>
  <c r="X3895" i="4"/>
  <c r="S3896" i="4"/>
  <c r="T3896" i="4"/>
  <c r="U3896" i="4"/>
  <c r="V3896" i="4"/>
  <c r="W3896" i="4"/>
  <c r="X3896" i="4"/>
  <c r="S3897" i="4"/>
  <c r="T3897" i="4"/>
  <c r="U3897" i="4"/>
  <c r="V3897" i="4"/>
  <c r="W3897" i="4"/>
  <c r="X3897" i="4"/>
  <c r="S3898" i="4"/>
  <c r="T3898" i="4"/>
  <c r="U3898" i="4"/>
  <c r="V3898" i="4"/>
  <c r="W3898" i="4"/>
  <c r="X3898" i="4"/>
  <c r="S3899" i="4"/>
  <c r="T3899" i="4"/>
  <c r="U3899" i="4"/>
  <c r="V3899" i="4"/>
  <c r="W3899" i="4"/>
  <c r="X3899" i="4"/>
  <c r="S3900" i="4"/>
  <c r="T3900" i="4"/>
  <c r="U3900" i="4"/>
  <c r="V3900" i="4"/>
  <c r="W3900" i="4"/>
  <c r="X3900" i="4"/>
  <c r="S3901" i="4"/>
  <c r="T3901" i="4"/>
  <c r="U3901" i="4"/>
  <c r="V3901" i="4"/>
  <c r="W3901" i="4"/>
  <c r="X3901" i="4"/>
  <c r="S3902" i="4"/>
  <c r="T3902" i="4"/>
  <c r="U3902" i="4"/>
  <c r="V3902" i="4"/>
  <c r="W3902" i="4"/>
  <c r="X3902" i="4"/>
  <c r="S3903" i="4"/>
  <c r="T3903" i="4"/>
  <c r="U3903" i="4"/>
  <c r="V3903" i="4"/>
  <c r="W3903" i="4"/>
  <c r="X3903" i="4"/>
  <c r="S3904" i="4"/>
  <c r="T3904" i="4"/>
  <c r="U3904" i="4"/>
  <c r="V3904" i="4"/>
  <c r="W3904" i="4"/>
  <c r="X3904" i="4"/>
  <c r="S3905" i="4"/>
  <c r="T3905" i="4"/>
  <c r="U3905" i="4"/>
  <c r="V3905" i="4"/>
  <c r="W3905" i="4"/>
  <c r="X3905" i="4"/>
  <c r="S3906" i="4"/>
  <c r="T3906" i="4"/>
  <c r="U3906" i="4"/>
  <c r="V3906" i="4"/>
  <c r="W3906" i="4"/>
  <c r="X3906" i="4"/>
  <c r="S3907" i="4"/>
  <c r="T3907" i="4"/>
  <c r="U3907" i="4"/>
  <c r="V3907" i="4"/>
  <c r="W3907" i="4"/>
  <c r="X3907" i="4"/>
  <c r="S3908" i="4"/>
  <c r="T3908" i="4"/>
  <c r="U3908" i="4"/>
  <c r="V3908" i="4"/>
  <c r="W3908" i="4"/>
  <c r="X3908" i="4"/>
  <c r="S3909" i="4"/>
  <c r="T3909" i="4"/>
  <c r="U3909" i="4"/>
  <c r="V3909" i="4"/>
  <c r="W3909" i="4"/>
  <c r="X3909" i="4"/>
  <c r="S3910" i="4"/>
  <c r="T3910" i="4"/>
  <c r="U3910" i="4"/>
  <c r="V3910" i="4"/>
  <c r="W3910" i="4"/>
  <c r="X3910" i="4"/>
  <c r="S3911" i="4"/>
  <c r="T3911" i="4"/>
  <c r="U3911" i="4"/>
  <c r="V3911" i="4"/>
  <c r="W3911" i="4"/>
  <c r="X3911" i="4"/>
  <c r="S3912" i="4"/>
  <c r="T3912" i="4"/>
  <c r="U3912" i="4"/>
  <c r="V3912" i="4"/>
  <c r="W3912" i="4"/>
  <c r="X3912" i="4"/>
  <c r="S3913" i="4"/>
  <c r="T3913" i="4"/>
  <c r="U3913" i="4"/>
  <c r="V3913" i="4"/>
  <c r="W3913" i="4"/>
  <c r="X3913" i="4"/>
  <c r="S3914" i="4"/>
  <c r="T3914" i="4"/>
  <c r="U3914" i="4"/>
  <c r="V3914" i="4"/>
  <c r="W3914" i="4"/>
  <c r="X3914" i="4"/>
  <c r="S3915" i="4"/>
  <c r="T3915" i="4"/>
  <c r="U3915" i="4"/>
  <c r="V3915" i="4"/>
  <c r="W3915" i="4"/>
  <c r="X3915" i="4"/>
  <c r="S3916" i="4"/>
  <c r="T3916" i="4"/>
  <c r="U3916" i="4"/>
  <c r="V3916" i="4"/>
  <c r="W3916" i="4"/>
  <c r="X3916" i="4"/>
  <c r="S3917" i="4"/>
  <c r="T3917" i="4"/>
  <c r="U3917" i="4"/>
  <c r="V3917" i="4"/>
  <c r="W3917" i="4"/>
  <c r="X3917" i="4"/>
  <c r="S3918" i="4"/>
  <c r="T3918" i="4"/>
  <c r="U3918" i="4"/>
  <c r="V3918" i="4"/>
  <c r="W3918" i="4"/>
  <c r="X3918" i="4"/>
  <c r="S3919" i="4"/>
  <c r="T3919" i="4"/>
  <c r="U3919" i="4"/>
  <c r="V3919" i="4"/>
  <c r="W3919" i="4"/>
  <c r="X3919" i="4"/>
  <c r="S3920" i="4"/>
  <c r="T3920" i="4"/>
  <c r="U3920" i="4"/>
  <c r="V3920" i="4"/>
  <c r="W3920" i="4"/>
  <c r="X3920" i="4"/>
  <c r="S3362" i="4"/>
  <c r="T3362" i="4"/>
  <c r="U3362" i="4"/>
  <c r="V3362" i="4"/>
  <c r="W3362" i="4"/>
  <c r="X3362" i="4"/>
  <c r="S3363" i="4"/>
  <c r="T3363" i="4"/>
  <c r="U3363" i="4"/>
  <c r="V3363" i="4"/>
  <c r="W3363" i="4"/>
  <c r="X3363" i="4"/>
  <c r="S3364" i="4"/>
  <c r="T3364" i="4"/>
  <c r="U3364" i="4"/>
  <c r="V3364" i="4"/>
  <c r="W3364" i="4"/>
  <c r="X3364" i="4"/>
  <c r="S3365" i="4"/>
  <c r="T3365" i="4"/>
  <c r="U3365" i="4"/>
  <c r="V3365" i="4"/>
  <c r="W3365" i="4"/>
  <c r="X3365" i="4"/>
  <c r="S3366" i="4"/>
  <c r="T3366" i="4"/>
  <c r="U3366" i="4"/>
  <c r="V3366" i="4"/>
  <c r="W3366" i="4"/>
  <c r="X3366" i="4"/>
  <c r="S3367" i="4"/>
  <c r="T3367" i="4"/>
  <c r="U3367" i="4"/>
  <c r="V3367" i="4"/>
  <c r="W3367" i="4"/>
  <c r="X3367" i="4"/>
  <c r="S3368" i="4"/>
  <c r="T3368" i="4"/>
  <c r="U3368" i="4"/>
  <c r="V3368" i="4"/>
  <c r="W3368" i="4"/>
  <c r="X3368" i="4"/>
  <c r="S3369" i="4"/>
  <c r="T3369" i="4"/>
  <c r="U3369" i="4"/>
  <c r="V3369" i="4"/>
  <c r="W3369" i="4"/>
  <c r="X3369" i="4"/>
  <c r="S3370" i="4"/>
  <c r="T3370" i="4"/>
  <c r="U3370" i="4"/>
  <c r="V3370" i="4"/>
  <c r="W3370" i="4"/>
  <c r="X3370" i="4"/>
  <c r="S3371" i="4"/>
  <c r="T3371" i="4"/>
  <c r="U3371" i="4"/>
  <c r="V3371" i="4"/>
  <c r="W3371" i="4"/>
  <c r="X3371" i="4"/>
  <c r="S3372" i="4"/>
  <c r="T3372" i="4"/>
  <c r="U3372" i="4"/>
  <c r="V3372" i="4"/>
  <c r="W3372" i="4"/>
  <c r="X3372" i="4"/>
  <c r="S3373" i="4"/>
  <c r="T3373" i="4"/>
  <c r="U3373" i="4"/>
  <c r="V3373" i="4"/>
  <c r="W3373" i="4"/>
  <c r="X3373" i="4"/>
  <c r="S3374" i="4"/>
  <c r="T3374" i="4"/>
  <c r="U3374" i="4"/>
  <c r="V3374" i="4"/>
  <c r="W3374" i="4"/>
  <c r="X3374" i="4"/>
  <c r="S3375" i="4"/>
  <c r="T3375" i="4"/>
  <c r="U3375" i="4"/>
  <c r="V3375" i="4"/>
  <c r="W3375" i="4"/>
  <c r="X3375" i="4"/>
  <c r="S3376" i="4"/>
  <c r="T3376" i="4"/>
  <c r="U3376" i="4"/>
  <c r="V3376" i="4"/>
  <c r="W3376" i="4"/>
  <c r="X3376" i="4"/>
  <c r="S3377" i="4"/>
  <c r="T3377" i="4"/>
  <c r="U3377" i="4"/>
  <c r="V3377" i="4"/>
  <c r="W3377" i="4"/>
  <c r="X3377" i="4"/>
  <c r="S3378" i="4"/>
  <c r="T3378" i="4"/>
  <c r="U3378" i="4"/>
  <c r="V3378" i="4"/>
  <c r="W3378" i="4"/>
  <c r="X3378" i="4"/>
  <c r="S3379" i="4"/>
  <c r="T3379" i="4"/>
  <c r="U3379" i="4"/>
  <c r="V3379" i="4"/>
  <c r="W3379" i="4"/>
  <c r="X3379" i="4"/>
  <c r="S3380" i="4"/>
  <c r="T3380" i="4"/>
  <c r="U3380" i="4"/>
  <c r="V3380" i="4"/>
  <c r="W3380" i="4"/>
  <c r="X3380" i="4"/>
  <c r="S3381" i="4"/>
  <c r="T3381" i="4"/>
  <c r="U3381" i="4"/>
  <c r="V3381" i="4"/>
  <c r="W3381" i="4"/>
  <c r="X3381" i="4"/>
  <c r="S3382" i="4"/>
  <c r="T3382" i="4"/>
  <c r="U3382" i="4"/>
  <c r="V3382" i="4"/>
  <c r="W3382" i="4"/>
  <c r="X3382" i="4"/>
  <c r="S3383" i="4"/>
  <c r="T3383" i="4"/>
  <c r="U3383" i="4"/>
  <c r="V3383" i="4"/>
  <c r="W3383" i="4"/>
  <c r="X3383" i="4"/>
  <c r="S3384" i="4"/>
  <c r="T3384" i="4"/>
  <c r="U3384" i="4"/>
  <c r="V3384" i="4"/>
  <c r="W3384" i="4"/>
  <c r="X3384" i="4"/>
  <c r="S3385" i="4"/>
  <c r="T3385" i="4"/>
  <c r="U3385" i="4"/>
  <c r="V3385" i="4"/>
  <c r="W3385" i="4"/>
  <c r="X3385" i="4"/>
  <c r="S3386" i="4"/>
  <c r="T3386" i="4"/>
  <c r="U3386" i="4"/>
  <c r="V3386" i="4"/>
  <c r="W3386" i="4"/>
  <c r="X3386" i="4"/>
  <c r="S3387" i="4"/>
  <c r="T3387" i="4"/>
  <c r="U3387" i="4"/>
  <c r="V3387" i="4"/>
  <c r="W3387" i="4"/>
  <c r="X3387" i="4"/>
  <c r="S3388" i="4"/>
  <c r="T3388" i="4"/>
  <c r="U3388" i="4"/>
  <c r="V3388" i="4"/>
  <c r="W3388" i="4"/>
  <c r="X3388" i="4"/>
  <c r="S3389" i="4"/>
  <c r="T3389" i="4"/>
  <c r="U3389" i="4"/>
  <c r="V3389" i="4"/>
  <c r="W3389" i="4"/>
  <c r="X3389" i="4"/>
  <c r="S3390" i="4"/>
  <c r="T3390" i="4"/>
  <c r="U3390" i="4"/>
  <c r="V3390" i="4"/>
  <c r="W3390" i="4"/>
  <c r="X3390" i="4"/>
  <c r="S3391" i="4"/>
  <c r="T3391" i="4"/>
  <c r="U3391" i="4"/>
  <c r="V3391" i="4"/>
  <c r="W3391" i="4"/>
  <c r="X3391" i="4"/>
  <c r="S3392" i="4"/>
  <c r="T3392" i="4"/>
  <c r="U3392" i="4"/>
  <c r="V3392" i="4"/>
  <c r="W3392" i="4"/>
  <c r="X3392" i="4"/>
  <c r="S3393" i="4"/>
  <c r="T3393" i="4"/>
  <c r="U3393" i="4"/>
  <c r="V3393" i="4"/>
  <c r="W3393" i="4"/>
  <c r="X3393" i="4"/>
  <c r="S3394" i="4"/>
  <c r="T3394" i="4"/>
  <c r="U3394" i="4"/>
  <c r="V3394" i="4"/>
  <c r="W3394" i="4"/>
  <c r="X3394" i="4"/>
  <c r="S3395" i="4"/>
  <c r="T3395" i="4"/>
  <c r="U3395" i="4"/>
  <c r="V3395" i="4"/>
  <c r="W3395" i="4"/>
  <c r="X3395" i="4"/>
  <c r="S3396" i="4"/>
  <c r="T3396" i="4"/>
  <c r="U3396" i="4"/>
  <c r="V3396" i="4"/>
  <c r="W3396" i="4"/>
  <c r="X3396" i="4"/>
  <c r="S3397" i="4"/>
  <c r="T3397" i="4"/>
  <c r="U3397" i="4"/>
  <c r="V3397" i="4"/>
  <c r="W3397" i="4"/>
  <c r="X3397" i="4"/>
  <c r="S3398" i="4"/>
  <c r="T3398" i="4"/>
  <c r="U3398" i="4"/>
  <c r="V3398" i="4"/>
  <c r="W3398" i="4"/>
  <c r="X3398" i="4"/>
  <c r="S3399" i="4"/>
  <c r="T3399" i="4"/>
  <c r="U3399" i="4"/>
  <c r="V3399" i="4"/>
  <c r="W3399" i="4"/>
  <c r="X3399" i="4"/>
  <c r="S3400" i="4"/>
  <c r="T3400" i="4"/>
  <c r="U3400" i="4"/>
  <c r="V3400" i="4"/>
  <c r="W3400" i="4"/>
  <c r="X3400" i="4"/>
  <c r="S3401" i="4"/>
  <c r="T3401" i="4"/>
  <c r="U3401" i="4"/>
  <c r="V3401" i="4"/>
  <c r="W3401" i="4"/>
  <c r="X3401" i="4"/>
  <c r="S3402" i="4"/>
  <c r="T3402" i="4"/>
  <c r="U3402" i="4"/>
  <c r="V3402" i="4"/>
  <c r="W3402" i="4"/>
  <c r="X3402" i="4"/>
  <c r="S3403" i="4"/>
  <c r="T3403" i="4"/>
  <c r="U3403" i="4"/>
  <c r="V3403" i="4"/>
  <c r="W3403" i="4"/>
  <c r="X3403" i="4"/>
  <c r="S3404" i="4"/>
  <c r="T3404" i="4"/>
  <c r="U3404" i="4"/>
  <c r="V3404" i="4"/>
  <c r="W3404" i="4"/>
  <c r="X3404" i="4"/>
  <c r="S3405" i="4"/>
  <c r="T3405" i="4"/>
  <c r="U3405" i="4"/>
  <c r="V3405" i="4"/>
  <c r="W3405" i="4"/>
  <c r="X3405" i="4"/>
  <c r="S3406" i="4"/>
  <c r="T3406" i="4"/>
  <c r="U3406" i="4"/>
  <c r="V3406" i="4"/>
  <c r="W3406" i="4"/>
  <c r="X3406" i="4"/>
  <c r="S3407" i="4"/>
  <c r="T3407" i="4"/>
  <c r="U3407" i="4"/>
  <c r="V3407" i="4"/>
  <c r="W3407" i="4"/>
  <c r="X3407" i="4"/>
  <c r="S3408" i="4"/>
  <c r="T3408" i="4"/>
  <c r="U3408" i="4"/>
  <c r="V3408" i="4"/>
  <c r="W3408" i="4"/>
  <c r="X3408" i="4"/>
  <c r="S3409" i="4"/>
  <c r="T3409" i="4"/>
  <c r="U3409" i="4"/>
  <c r="V3409" i="4"/>
  <c r="W3409" i="4"/>
  <c r="X3409" i="4"/>
  <c r="S3410" i="4"/>
  <c r="T3410" i="4"/>
  <c r="U3410" i="4"/>
  <c r="V3410" i="4"/>
  <c r="W3410" i="4"/>
  <c r="X3410" i="4"/>
  <c r="S3411" i="4"/>
  <c r="T3411" i="4"/>
  <c r="U3411" i="4"/>
  <c r="V3411" i="4"/>
  <c r="W3411" i="4"/>
  <c r="X3411" i="4"/>
  <c r="S3412" i="4"/>
  <c r="T3412" i="4"/>
  <c r="U3412" i="4"/>
  <c r="V3412" i="4"/>
  <c r="W3412" i="4"/>
  <c r="X3412" i="4"/>
  <c r="S3413" i="4"/>
  <c r="T3413" i="4"/>
  <c r="U3413" i="4"/>
  <c r="V3413" i="4"/>
  <c r="W3413" i="4"/>
  <c r="X3413" i="4"/>
  <c r="S3414" i="4"/>
  <c r="T3414" i="4"/>
  <c r="U3414" i="4"/>
  <c r="V3414" i="4"/>
  <c r="W3414" i="4"/>
  <c r="X3414" i="4"/>
  <c r="S3415" i="4"/>
  <c r="T3415" i="4"/>
  <c r="U3415" i="4"/>
  <c r="V3415" i="4"/>
  <c r="W3415" i="4"/>
  <c r="X3415" i="4"/>
  <c r="S3416" i="4"/>
  <c r="T3416" i="4"/>
  <c r="U3416" i="4"/>
  <c r="V3416" i="4"/>
  <c r="W3416" i="4"/>
  <c r="X3416" i="4"/>
  <c r="S3417" i="4"/>
  <c r="T3417" i="4"/>
  <c r="U3417" i="4"/>
  <c r="V3417" i="4"/>
  <c r="W3417" i="4"/>
  <c r="X3417" i="4"/>
  <c r="S3418" i="4"/>
  <c r="T3418" i="4"/>
  <c r="U3418" i="4"/>
  <c r="V3418" i="4"/>
  <c r="W3418" i="4"/>
  <c r="X3418" i="4"/>
  <c r="S3419" i="4"/>
  <c r="T3419" i="4"/>
  <c r="U3419" i="4"/>
  <c r="V3419" i="4"/>
  <c r="W3419" i="4"/>
  <c r="X3419" i="4"/>
  <c r="S3420" i="4"/>
  <c r="T3420" i="4"/>
  <c r="U3420" i="4"/>
  <c r="V3420" i="4"/>
  <c r="W3420" i="4"/>
  <c r="X3420" i="4"/>
  <c r="S3421" i="4"/>
  <c r="T3421" i="4"/>
  <c r="U3421" i="4"/>
  <c r="V3421" i="4"/>
  <c r="W3421" i="4"/>
  <c r="X3421" i="4"/>
  <c r="S3422" i="4"/>
  <c r="T3422" i="4"/>
  <c r="U3422" i="4"/>
  <c r="V3422" i="4"/>
  <c r="W3422" i="4"/>
  <c r="X3422" i="4"/>
  <c r="S3423" i="4"/>
  <c r="T3423" i="4"/>
  <c r="U3423" i="4"/>
  <c r="V3423" i="4"/>
  <c r="W3423" i="4"/>
  <c r="X3423" i="4"/>
  <c r="S3424" i="4"/>
  <c r="T3424" i="4"/>
  <c r="U3424" i="4"/>
  <c r="V3424" i="4"/>
  <c r="W3424" i="4"/>
  <c r="X3424" i="4"/>
  <c r="S3425" i="4"/>
  <c r="T3425" i="4"/>
  <c r="U3425" i="4"/>
  <c r="V3425" i="4"/>
  <c r="W3425" i="4"/>
  <c r="X3425" i="4"/>
  <c r="S3426" i="4"/>
  <c r="T3426" i="4"/>
  <c r="U3426" i="4"/>
  <c r="V3426" i="4"/>
  <c r="W3426" i="4"/>
  <c r="X3426" i="4"/>
  <c r="S3427" i="4"/>
  <c r="T3427" i="4"/>
  <c r="U3427" i="4"/>
  <c r="V3427" i="4"/>
  <c r="W3427" i="4"/>
  <c r="X3427" i="4"/>
  <c r="S3428" i="4"/>
  <c r="T3428" i="4"/>
  <c r="U3428" i="4"/>
  <c r="V3428" i="4"/>
  <c r="W3428" i="4"/>
  <c r="X3428" i="4"/>
  <c r="S3429" i="4"/>
  <c r="T3429" i="4"/>
  <c r="U3429" i="4"/>
  <c r="V3429" i="4"/>
  <c r="W3429" i="4"/>
  <c r="X3429" i="4"/>
  <c r="S3430" i="4"/>
  <c r="T3430" i="4"/>
  <c r="U3430" i="4"/>
  <c r="V3430" i="4"/>
  <c r="W3430" i="4"/>
  <c r="X3430" i="4"/>
  <c r="S3431" i="4"/>
  <c r="T3431" i="4"/>
  <c r="U3431" i="4"/>
  <c r="V3431" i="4"/>
  <c r="W3431" i="4"/>
  <c r="X3431" i="4"/>
  <c r="S3432" i="4"/>
  <c r="T3432" i="4"/>
  <c r="U3432" i="4"/>
  <c r="V3432" i="4"/>
  <c r="W3432" i="4"/>
  <c r="X3432" i="4"/>
  <c r="S3433" i="4"/>
  <c r="T3433" i="4"/>
  <c r="U3433" i="4"/>
  <c r="V3433" i="4"/>
  <c r="W3433" i="4"/>
  <c r="X3433" i="4"/>
  <c r="S3434" i="4"/>
  <c r="T3434" i="4"/>
  <c r="U3434" i="4"/>
  <c r="V3434" i="4"/>
  <c r="W3434" i="4"/>
  <c r="X3434" i="4"/>
  <c r="S3435" i="4"/>
  <c r="T3435" i="4"/>
  <c r="U3435" i="4"/>
  <c r="V3435" i="4"/>
  <c r="W3435" i="4"/>
  <c r="X3435" i="4"/>
  <c r="S3436" i="4"/>
  <c r="T3436" i="4"/>
  <c r="U3436" i="4"/>
  <c r="V3436" i="4"/>
  <c r="W3436" i="4"/>
  <c r="X3436" i="4"/>
  <c r="S3437" i="4"/>
  <c r="T3437" i="4"/>
  <c r="U3437" i="4"/>
  <c r="V3437" i="4"/>
  <c r="W3437" i="4"/>
  <c r="X3437" i="4"/>
  <c r="S3438" i="4"/>
  <c r="T3438" i="4"/>
  <c r="U3438" i="4"/>
  <c r="V3438" i="4"/>
  <c r="W3438" i="4"/>
  <c r="X3438" i="4"/>
  <c r="S3439" i="4"/>
  <c r="T3439" i="4"/>
  <c r="U3439" i="4"/>
  <c r="V3439" i="4"/>
  <c r="W3439" i="4"/>
  <c r="X3439" i="4"/>
  <c r="S3440" i="4"/>
  <c r="T3440" i="4"/>
  <c r="U3440" i="4"/>
  <c r="V3440" i="4"/>
  <c r="W3440" i="4"/>
  <c r="X3440" i="4"/>
  <c r="S3441" i="4"/>
  <c r="T3441" i="4"/>
  <c r="U3441" i="4"/>
  <c r="V3441" i="4"/>
  <c r="W3441" i="4"/>
  <c r="X3441" i="4"/>
  <c r="S3442" i="4"/>
  <c r="T3442" i="4"/>
  <c r="U3442" i="4"/>
  <c r="V3442" i="4"/>
  <c r="W3442" i="4"/>
  <c r="X3442" i="4"/>
  <c r="S3443" i="4"/>
  <c r="T3443" i="4"/>
  <c r="U3443" i="4"/>
  <c r="V3443" i="4"/>
  <c r="W3443" i="4"/>
  <c r="X3443" i="4"/>
  <c r="S3444" i="4"/>
  <c r="T3444" i="4"/>
  <c r="U3444" i="4"/>
  <c r="V3444" i="4"/>
  <c r="W3444" i="4"/>
  <c r="X3444" i="4"/>
  <c r="S3445" i="4"/>
  <c r="T3445" i="4"/>
  <c r="U3445" i="4"/>
  <c r="V3445" i="4"/>
  <c r="W3445" i="4"/>
  <c r="X3445" i="4"/>
  <c r="S3446" i="4"/>
  <c r="T3446" i="4"/>
  <c r="U3446" i="4"/>
  <c r="V3446" i="4"/>
  <c r="W3446" i="4"/>
  <c r="X3446" i="4"/>
  <c r="S3447" i="4"/>
  <c r="T3447" i="4"/>
  <c r="U3447" i="4"/>
  <c r="V3447" i="4"/>
  <c r="W3447" i="4"/>
  <c r="X3447" i="4"/>
  <c r="S3448" i="4"/>
  <c r="T3448" i="4"/>
  <c r="U3448" i="4"/>
  <c r="V3448" i="4"/>
  <c r="W3448" i="4"/>
  <c r="X3448" i="4"/>
  <c r="S3449" i="4"/>
  <c r="T3449" i="4"/>
  <c r="U3449" i="4"/>
  <c r="V3449" i="4"/>
  <c r="W3449" i="4"/>
  <c r="X3449" i="4"/>
  <c r="S3450" i="4"/>
  <c r="T3450" i="4"/>
  <c r="U3450" i="4"/>
  <c r="V3450" i="4"/>
  <c r="W3450" i="4"/>
  <c r="X3450" i="4"/>
  <c r="S3451" i="4"/>
  <c r="T3451" i="4"/>
  <c r="U3451" i="4"/>
  <c r="V3451" i="4"/>
  <c r="W3451" i="4"/>
  <c r="X3451" i="4"/>
  <c r="S3452" i="4"/>
  <c r="T3452" i="4"/>
  <c r="U3452" i="4"/>
  <c r="V3452" i="4"/>
  <c r="W3452" i="4"/>
  <c r="X3452" i="4"/>
  <c r="S3453" i="4"/>
  <c r="T3453" i="4"/>
  <c r="U3453" i="4"/>
  <c r="V3453" i="4"/>
  <c r="W3453" i="4"/>
  <c r="X3453" i="4"/>
  <c r="S3454" i="4"/>
  <c r="T3454" i="4"/>
  <c r="U3454" i="4"/>
  <c r="V3454" i="4"/>
  <c r="W3454" i="4"/>
  <c r="X3454" i="4"/>
  <c r="S3455" i="4"/>
  <c r="T3455" i="4"/>
  <c r="U3455" i="4"/>
  <c r="V3455" i="4"/>
  <c r="W3455" i="4"/>
  <c r="X3455" i="4"/>
  <c r="S3456" i="4"/>
  <c r="T3456" i="4"/>
  <c r="U3456" i="4"/>
  <c r="V3456" i="4"/>
  <c r="W3456" i="4"/>
  <c r="X3456" i="4"/>
  <c r="S3457" i="4"/>
  <c r="T3457" i="4"/>
  <c r="U3457" i="4"/>
  <c r="V3457" i="4"/>
  <c r="W3457" i="4"/>
  <c r="X3457" i="4"/>
  <c r="S3458" i="4"/>
  <c r="T3458" i="4"/>
  <c r="U3458" i="4"/>
  <c r="V3458" i="4"/>
  <c r="W3458" i="4"/>
  <c r="X3458" i="4"/>
  <c r="S3459" i="4"/>
  <c r="T3459" i="4"/>
  <c r="U3459" i="4"/>
  <c r="V3459" i="4"/>
  <c r="W3459" i="4"/>
  <c r="X3459" i="4"/>
  <c r="S3460" i="4"/>
  <c r="T3460" i="4"/>
  <c r="U3460" i="4"/>
  <c r="V3460" i="4"/>
  <c r="W3460" i="4"/>
  <c r="X3460" i="4"/>
  <c r="S3461" i="4"/>
  <c r="T3461" i="4"/>
  <c r="U3461" i="4"/>
  <c r="V3461" i="4"/>
  <c r="W3461" i="4"/>
  <c r="X3461" i="4"/>
  <c r="S3462" i="4"/>
  <c r="T3462" i="4"/>
  <c r="U3462" i="4"/>
  <c r="V3462" i="4"/>
  <c r="W3462" i="4"/>
  <c r="X3462" i="4"/>
  <c r="S3463" i="4"/>
  <c r="T3463" i="4"/>
  <c r="U3463" i="4"/>
  <c r="V3463" i="4"/>
  <c r="W3463" i="4"/>
  <c r="X3463" i="4"/>
  <c r="S3464" i="4"/>
  <c r="T3464" i="4"/>
  <c r="U3464" i="4"/>
  <c r="V3464" i="4"/>
  <c r="W3464" i="4"/>
  <c r="X3464" i="4"/>
  <c r="S3465" i="4"/>
  <c r="T3465" i="4"/>
  <c r="U3465" i="4"/>
  <c r="V3465" i="4"/>
  <c r="W3465" i="4"/>
  <c r="X3465" i="4"/>
  <c r="S3466" i="4"/>
  <c r="T3466" i="4"/>
  <c r="U3466" i="4"/>
  <c r="V3466" i="4"/>
  <c r="W3466" i="4"/>
  <c r="X3466" i="4"/>
  <c r="S3467" i="4"/>
  <c r="T3467" i="4"/>
  <c r="U3467" i="4"/>
  <c r="V3467" i="4"/>
  <c r="W3467" i="4"/>
  <c r="X3467" i="4"/>
  <c r="S3468" i="4"/>
  <c r="T3468" i="4"/>
  <c r="U3468" i="4"/>
  <c r="V3468" i="4"/>
  <c r="W3468" i="4"/>
  <c r="X3468" i="4"/>
  <c r="S3469" i="4"/>
  <c r="T3469" i="4"/>
  <c r="U3469" i="4"/>
  <c r="V3469" i="4"/>
  <c r="W3469" i="4"/>
  <c r="X3469" i="4"/>
  <c r="S3470" i="4"/>
  <c r="T3470" i="4"/>
  <c r="U3470" i="4"/>
  <c r="V3470" i="4"/>
  <c r="W3470" i="4"/>
  <c r="X3470" i="4"/>
  <c r="S3471" i="4"/>
  <c r="T3471" i="4"/>
  <c r="U3471" i="4"/>
  <c r="V3471" i="4"/>
  <c r="W3471" i="4"/>
  <c r="X3471" i="4"/>
  <c r="S3472" i="4"/>
  <c r="T3472" i="4"/>
  <c r="U3472" i="4"/>
  <c r="V3472" i="4"/>
  <c r="W3472" i="4"/>
  <c r="X3472" i="4"/>
  <c r="S3473" i="4"/>
  <c r="T3473" i="4"/>
  <c r="U3473" i="4"/>
  <c r="V3473" i="4"/>
  <c r="W3473" i="4"/>
  <c r="X3473" i="4"/>
  <c r="S3474" i="4"/>
  <c r="T3474" i="4"/>
  <c r="U3474" i="4"/>
  <c r="V3474" i="4"/>
  <c r="W3474" i="4"/>
  <c r="X3474" i="4"/>
  <c r="S3475" i="4"/>
  <c r="T3475" i="4"/>
  <c r="U3475" i="4"/>
  <c r="V3475" i="4"/>
  <c r="W3475" i="4"/>
  <c r="X3475" i="4"/>
  <c r="S3476" i="4"/>
  <c r="T3476" i="4"/>
  <c r="U3476" i="4"/>
  <c r="V3476" i="4"/>
  <c r="W3476" i="4"/>
  <c r="X3476" i="4"/>
  <c r="S3477" i="4"/>
  <c r="T3477" i="4"/>
  <c r="U3477" i="4"/>
  <c r="V3477" i="4"/>
  <c r="W3477" i="4"/>
  <c r="X3477" i="4"/>
  <c r="S3478" i="4"/>
  <c r="T3478" i="4"/>
  <c r="U3478" i="4"/>
  <c r="V3478" i="4"/>
  <c r="W3478" i="4"/>
  <c r="X3478" i="4"/>
  <c r="S3479" i="4"/>
  <c r="T3479" i="4"/>
  <c r="U3479" i="4"/>
  <c r="V3479" i="4"/>
  <c r="W3479" i="4"/>
  <c r="X3479" i="4"/>
  <c r="S3480" i="4"/>
  <c r="T3480" i="4"/>
  <c r="U3480" i="4"/>
  <c r="V3480" i="4"/>
  <c r="W3480" i="4"/>
  <c r="X3480" i="4"/>
  <c r="S3481" i="4"/>
  <c r="T3481" i="4"/>
  <c r="U3481" i="4"/>
  <c r="V3481" i="4"/>
  <c r="W3481" i="4"/>
  <c r="X3481" i="4"/>
  <c r="S3482" i="4"/>
  <c r="T3482" i="4"/>
  <c r="U3482" i="4"/>
  <c r="V3482" i="4"/>
  <c r="W3482" i="4"/>
  <c r="X3482" i="4"/>
  <c r="S3483" i="4"/>
  <c r="T3483" i="4"/>
  <c r="U3483" i="4"/>
  <c r="V3483" i="4"/>
  <c r="W3483" i="4"/>
  <c r="X3483" i="4"/>
  <c r="S3484" i="4"/>
  <c r="T3484" i="4"/>
  <c r="U3484" i="4"/>
  <c r="V3484" i="4"/>
  <c r="W3484" i="4"/>
  <c r="X3484" i="4"/>
  <c r="S3485" i="4"/>
  <c r="T3485" i="4"/>
  <c r="U3485" i="4"/>
  <c r="V3485" i="4"/>
  <c r="W3485" i="4"/>
  <c r="X3485" i="4"/>
  <c r="S3486" i="4"/>
  <c r="T3486" i="4"/>
  <c r="U3486" i="4"/>
  <c r="V3486" i="4"/>
  <c r="W3486" i="4"/>
  <c r="X3486" i="4"/>
  <c r="S3487" i="4"/>
  <c r="T3487" i="4"/>
  <c r="U3487" i="4"/>
  <c r="V3487" i="4"/>
  <c r="W3487" i="4"/>
  <c r="X3487" i="4"/>
  <c r="S3488" i="4"/>
  <c r="T3488" i="4"/>
  <c r="U3488" i="4"/>
  <c r="V3488" i="4"/>
  <c r="W3488" i="4"/>
  <c r="X3488" i="4"/>
  <c r="S3489" i="4"/>
  <c r="T3489" i="4"/>
  <c r="U3489" i="4"/>
  <c r="V3489" i="4"/>
  <c r="W3489" i="4"/>
  <c r="X3489" i="4"/>
  <c r="S3490" i="4"/>
  <c r="T3490" i="4"/>
  <c r="U3490" i="4"/>
  <c r="V3490" i="4"/>
  <c r="W3490" i="4"/>
  <c r="X3490" i="4"/>
  <c r="S3491" i="4"/>
  <c r="T3491" i="4"/>
  <c r="U3491" i="4"/>
  <c r="V3491" i="4"/>
  <c r="W3491" i="4"/>
  <c r="X3491" i="4"/>
  <c r="S3492" i="4"/>
  <c r="T3492" i="4"/>
  <c r="U3492" i="4"/>
  <c r="V3492" i="4"/>
  <c r="W3492" i="4"/>
  <c r="X3492" i="4"/>
  <c r="S3493" i="4"/>
  <c r="T3493" i="4"/>
  <c r="U3493" i="4"/>
  <c r="V3493" i="4"/>
  <c r="W3493" i="4"/>
  <c r="X3493" i="4"/>
  <c r="S3494" i="4"/>
  <c r="T3494" i="4"/>
  <c r="U3494" i="4"/>
  <c r="V3494" i="4"/>
  <c r="W3494" i="4"/>
  <c r="X3494" i="4"/>
  <c r="S3495" i="4"/>
  <c r="T3495" i="4"/>
  <c r="U3495" i="4"/>
  <c r="V3495" i="4"/>
  <c r="W3495" i="4"/>
  <c r="X3495" i="4"/>
  <c r="S3496" i="4"/>
  <c r="T3496" i="4"/>
  <c r="U3496" i="4"/>
  <c r="V3496" i="4"/>
  <c r="W3496" i="4"/>
  <c r="X3496" i="4"/>
  <c r="S3497" i="4"/>
  <c r="T3497" i="4"/>
  <c r="U3497" i="4"/>
  <c r="V3497" i="4"/>
  <c r="W3497" i="4"/>
  <c r="X3497" i="4"/>
  <c r="S3498" i="4"/>
  <c r="T3498" i="4"/>
  <c r="U3498" i="4"/>
  <c r="V3498" i="4"/>
  <c r="W3498" i="4"/>
  <c r="X3498" i="4"/>
  <c r="S3499" i="4"/>
  <c r="T3499" i="4"/>
  <c r="U3499" i="4"/>
  <c r="V3499" i="4"/>
  <c r="W3499" i="4"/>
  <c r="X3499" i="4"/>
  <c r="S3500" i="4"/>
  <c r="T3500" i="4"/>
  <c r="U3500" i="4"/>
  <c r="V3500" i="4"/>
  <c r="W3500" i="4"/>
  <c r="X3500" i="4"/>
  <c r="S3501" i="4"/>
  <c r="T3501" i="4"/>
  <c r="U3501" i="4"/>
  <c r="V3501" i="4"/>
  <c r="W3501" i="4"/>
  <c r="X3501" i="4"/>
  <c r="S3502" i="4"/>
  <c r="T3502" i="4"/>
  <c r="U3502" i="4"/>
  <c r="V3502" i="4"/>
  <c r="W3502" i="4"/>
  <c r="X3502" i="4"/>
  <c r="S3503" i="4"/>
  <c r="T3503" i="4"/>
  <c r="U3503" i="4"/>
  <c r="V3503" i="4"/>
  <c r="W3503" i="4"/>
  <c r="X3503" i="4"/>
  <c r="S3504" i="4"/>
  <c r="T3504" i="4"/>
  <c r="U3504" i="4"/>
  <c r="V3504" i="4"/>
  <c r="W3504" i="4"/>
  <c r="X3504" i="4"/>
  <c r="S3505" i="4"/>
  <c r="T3505" i="4"/>
  <c r="U3505" i="4"/>
  <c r="V3505" i="4"/>
  <c r="W3505" i="4"/>
  <c r="X3505" i="4"/>
  <c r="S3506" i="4"/>
  <c r="T3506" i="4"/>
  <c r="U3506" i="4"/>
  <c r="V3506" i="4"/>
  <c r="W3506" i="4"/>
  <c r="X3506" i="4"/>
  <c r="S3507" i="4"/>
  <c r="T3507" i="4"/>
  <c r="U3507" i="4"/>
  <c r="V3507" i="4"/>
  <c r="W3507" i="4"/>
  <c r="X3507" i="4"/>
  <c r="S3508" i="4"/>
  <c r="T3508" i="4"/>
  <c r="U3508" i="4"/>
  <c r="V3508" i="4"/>
  <c r="W3508" i="4"/>
  <c r="X3508" i="4"/>
  <c r="S3509" i="4"/>
  <c r="T3509" i="4"/>
  <c r="U3509" i="4"/>
  <c r="V3509" i="4"/>
  <c r="W3509" i="4"/>
  <c r="X3509" i="4"/>
  <c r="S3510" i="4"/>
  <c r="T3510" i="4"/>
  <c r="U3510" i="4"/>
  <c r="V3510" i="4"/>
  <c r="W3510" i="4"/>
  <c r="X3510" i="4"/>
  <c r="S3511" i="4"/>
  <c r="T3511" i="4"/>
  <c r="U3511" i="4"/>
  <c r="V3511" i="4"/>
  <c r="W3511" i="4"/>
  <c r="X3511" i="4"/>
  <c r="S3512" i="4"/>
  <c r="T3512" i="4"/>
  <c r="U3512" i="4"/>
  <c r="V3512" i="4"/>
  <c r="W3512" i="4"/>
  <c r="X3512" i="4"/>
  <c r="S3513" i="4"/>
  <c r="T3513" i="4"/>
  <c r="U3513" i="4"/>
  <c r="V3513" i="4"/>
  <c r="W3513" i="4"/>
  <c r="X3513" i="4"/>
  <c r="S3514" i="4"/>
  <c r="T3514" i="4"/>
  <c r="U3514" i="4"/>
  <c r="V3514" i="4"/>
  <c r="W3514" i="4"/>
  <c r="X3514" i="4"/>
  <c r="S3515" i="4"/>
  <c r="T3515" i="4"/>
  <c r="U3515" i="4"/>
  <c r="V3515" i="4"/>
  <c r="W3515" i="4"/>
  <c r="X3515" i="4"/>
  <c r="S3516" i="4"/>
  <c r="T3516" i="4"/>
  <c r="U3516" i="4"/>
  <c r="V3516" i="4"/>
  <c r="W3516" i="4"/>
  <c r="X3516" i="4"/>
  <c r="S3517" i="4"/>
  <c r="T3517" i="4"/>
  <c r="U3517" i="4"/>
  <c r="V3517" i="4"/>
  <c r="W3517" i="4"/>
  <c r="X3517" i="4"/>
  <c r="S3518" i="4"/>
  <c r="T3518" i="4"/>
  <c r="U3518" i="4"/>
  <c r="V3518" i="4"/>
  <c r="W3518" i="4"/>
  <c r="X3518" i="4"/>
  <c r="S3519" i="4"/>
  <c r="T3519" i="4"/>
  <c r="U3519" i="4"/>
  <c r="V3519" i="4"/>
  <c r="W3519" i="4"/>
  <c r="X3519" i="4"/>
  <c r="S3520" i="4"/>
  <c r="T3520" i="4"/>
  <c r="U3520" i="4"/>
  <c r="V3520" i="4"/>
  <c r="W3520" i="4"/>
  <c r="X3520" i="4"/>
  <c r="S3521" i="4"/>
  <c r="T3521" i="4"/>
  <c r="U3521" i="4"/>
  <c r="V3521" i="4"/>
  <c r="W3521" i="4"/>
  <c r="X3521" i="4"/>
  <c r="S3522" i="4"/>
  <c r="T3522" i="4"/>
  <c r="U3522" i="4"/>
  <c r="V3522" i="4"/>
  <c r="W3522" i="4"/>
  <c r="X3522" i="4"/>
  <c r="S3523" i="4"/>
  <c r="T3523" i="4"/>
  <c r="U3523" i="4"/>
  <c r="V3523" i="4"/>
  <c r="W3523" i="4"/>
  <c r="X3523" i="4"/>
  <c r="S3524" i="4"/>
  <c r="T3524" i="4"/>
  <c r="U3524" i="4"/>
  <c r="V3524" i="4"/>
  <c r="W3524" i="4"/>
  <c r="X3524" i="4"/>
  <c r="S3525" i="4"/>
  <c r="T3525" i="4"/>
  <c r="U3525" i="4"/>
  <c r="V3525" i="4"/>
  <c r="W3525" i="4"/>
  <c r="X3525" i="4"/>
  <c r="S3526" i="4"/>
  <c r="T3526" i="4"/>
  <c r="U3526" i="4"/>
  <c r="V3526" i="4"/>
  <c r="W3526" i="4"/>
  <c r="X3526" i="4"/>
  <c r="S3527" i="4"/>
  <c r="T3527" i="4"/>
  <c r="U3527" i="4"/>
  <c r="V3527" i="4"/>
  <c r="W3527" i="4"/>
  <c r="X3527" i="4"/>
  <c r="S3528" i="4"/>
  <c r="T3528" i="4"/>
  <c r="U3528" i="4"/>
  <c r="V3528" i="4"/>
  <c r="W3528" i="4"/>
  <c r="X3528" i="4"/>
  <c r="S3529" i="4"/>
  <c r="T3529" i="4"/>
  <c r="U3529" i="4"/>
  <c r="V3529" i="4"/>
  <c r="W3529" i="4"/>
  <c r="X3529" i="4"/>
  <c r="S3530" i="4"/>
  <c r="T3530" i="4"/>
  <c r="U3530" i="4"/>
  <c r="V3530" i="4"/>
  <c r="W3530" i="4"/>
  <c r="X3530" i="4"/>
  <c r="S3531" i="4"/>
  <c r="T3531" i="4"/>
  <c r="U3531" i="4"/>
  <c r="V3531" i="4"/>
  <c r="W3531" i="4"/>
  <c r="X3531" i="4"/>
  <c r="S3532" i="4"/>
  <c r="T3532" i="4"/>
  <c r="U3532" i="4"/>
  <c r="V3532" i="4"/>
  <c r="W3532" i="4"/>
  <c r="X3532" i="4"/>
  <c r="S3533" i="4"/>
  <c r="T3533" i="4"/>
  <c r="U3533" i="4"/>
  <c r="V3533" i="4"/>
  <c r="W3533" i="4"/>
  <c r="X3533" i="4"/>
  <c r="S3534" i="4"/>
  <c r="T3534" i="4"/>
  <c r="U3534" i="4"/>
  <c r="V3534" i="4"/>
  <c r="W3534" i="4"/>
  <c r="X3534" i="4"/>
  <c r="S3535" i="4"/>
  <c r="T3535" i="4"/>
  <c r="U3535" i="4"/>
  <c r="V3535" i="4"/>
  <c r="W3535" i="4"/>
  <c r="X3535" i="4"/>
  <c r="S3536" i="4"/>
  <c r="T3536" i="4"/>
  <c r="U3536" i="4"/>
  <c r="V3536" i="4"/>
  <c r="W3536" i="4"/>
  <c r="X3536" i="4"/>
  <c r="S3537" i="4"/>
  <c r="T3537" i="4"/>
  <c r="U3537" i="4"/>
  <c r="V3537" i="4"/>
  <c r="W3537" i="4"/>
  <c r="X3537" i="4"/>
  <c r="S3538" i="4"/>
  <c r="T3538" i="4"/>
  <c r="U3538" i="4"/>
  <c r="V3538" i="4"/>
  <c r="W3538" i="4"/>
  <c r="X3538" i="4"/>
  <c r="S3539" i="4"/>
  <c r="T3539" i="4"/>
  <c r="U3539" i="4"/>
  <c r="V3539" i="4"/>
  <c r="W3539" i="4"/>
  <c r="X3539" i="4"/>
  <c r="S3540" i="4"/>
  <c r="T3540" i="4"/>
  <c r="U3540" i="4"/>
  <c r="V3540" i="4"/>
  <c r="W3540" i="4"/>
  <c r="X3540" i="4"/>
  <c r="S3541" i="4"/>
  <c r="T3541" i="4"/>
  <c r="U3541" i="4"/>
  <c r="V3541" i="4"/>
  <c r="W3541" i="4"/>
  <c r="X3541" i="4"/>
  <c r="S3542" i="4"/>
  <c r="T3542" i="4"/>
  <c r="U3542" i="4"/>
  <c r="V3542" i="4"/>
  <c r="W3542" i="4"/>
  <c r="X3542" i="4"/>
  <c r="S3543" i="4"/>
  <c r="T3543" i="4"/>
  <c r="U3543" i="4"/>
  <c r="V3543" i="4"/>
  <c r="W3543" i="4"/>
  <c r="X3543" i="4"/>
  <c r="S3544" i="4"/>
  <c r="T3544" i="4"/>
  <c r="U3544" i="4"/>
  <c r="V3544" i="4"/>
  <c r="W3544" i="4"/>
  <c r="X3544" i="4"/>
  <c r="S3545" i="4"/>
  <c r="T3545" i="4"/>
  <c r="U3545" i="4"/>
  <c r="V3545" i="4"/>
  <c r="W3545" i="4"/>
  <c r="X3545" i="4"/>
  <c r="S3546" i="4"/>
  <c r="T3546" i="4"/>
  <c r="U3546" i="4"/>
  <c r="V3546" i="4"/>
  <c r="W3546" i="4"/>
  <c r="X3546" i="4"/>
  <c r="S3547" i="4"/>
  <c r="T3547" i="4"/>
  <c r="U3547" i="4"/>
  <c r="V3547" i="4"/>
  <c r="W3547" i="4"/>
  <c r="X3547" i="4"/>
  <c r="S3548" i="4"/>
  <c r="T3548" i="4"/>
  <c r="U3548" i="4"/>
  <c r="V3548" i="4"/>
  <c r="W3548" i="4"/>
  <c r="X3548" i="4"/>
  <c r="S3549" i="4"/>
  <c r="T3549" i="4"/>
  <c r="U3549" i="4"/>
  <c r="V3549" i="4"/>
  <c r="W3549" i="4"/>
  <c r="X3549" i="4"/>
  <c r="S3550" i="4"/>
  <c r="T3550" i="4"/>
  <c r="U3550" i="4"/>
  <c r="V3550" i="4"/>
  <c r="W3550" i="4"/>
  <c r="X3550" i="4"/>
  <c r="S3551" i="4"/>
  <c r="T3551" i="4"/>
  <c r="U3551" i="4"/>
  <c r="V3551" i="4"/>
  <c r="W3551" i="4"/>
  <c r="X3551" i="4"/>
  <c r="S3552" i="4"/>
  <c r="T3552" i="4"/>
  <c r="U3552" i="4"/>
  <c r="V3552" i="4"/>
  <c r="W3552" i="4"/>
  <c r="X3552" i="4"/>
  <c r="S3553" i="4"/>
  <c r="T3553" i="4"/>
  <c r="U3553" i="4"/>
  <c r="V3553" i="4"/>
  <c r="W3553" i="4"/>
  <c r="X3553" i="4"/>
  <c r="S3554" i="4"/>
  <c r="T3554" i="4"/>
  <c r="U3554" i="4"/>
  <c r="V3554" i="4"/>
  <c r="W3554" i="4"/>
  <c r="X3554" i="4"/>
  <c r="S3555" i="4"/>
  <c r="T3555" i="4"/>
  <c r="U3555" i="4"/>
  <c r="V3555" i="4"/>
  <c r="W3555" i="4"/>
  <c r="X3555" i="4"/>
  <c r="S3556" i="4"/>
  <c r="T3556" i="4"/>
  <c r="U3556" i="4"/>
  <c r="V3556" i="4"/>
  <c r="W3556" i="4"/>
  <c r="X3556" i="4"/>
  <c r="S3557" i="4"/>
  <c r="T3557" i="4"/>
  <c r="U3557" i="4"/>
  <c r="V3557" i="4"/>
  <c r="W3557" i="4"/>
  <c r="X3557" i="4"/>
  <c r="S3558" i="4"/>
  <c r="T3558" i="4"/>
  <c r="U3558" i="4"/>
  <c r="V3558" i="4"/>
  <c r="W3558" i="4"/>
  <c r="X3558" i="4"/>
  <c r="S3559" i="4"/>
  <c r="T3559" i="4"/>
  <c r="U3559" i="4"/>
  <c r="V3559" i="4"/>
  <c r="W3559" i="4"/>
  <c r="X3559" i="4"/>
  <c r="S3560" i="4"/>
  <c r="T3560" i="4"/>
  <c r="U3560" i="4"/>
  <c r="V3560" i="4"/>
  <c r="W3560" i="4"/>
  <c r="X3560" i="4"/>
  <c r="S3561" i="4"/>
  <c r="T3561" i="4"/>
  <c r="U3561" i="4"/>
  <c r="V3561" i="4"/>
  <c r="W3561" i="4"/>
  <c r="X3561" i="4"/>
  <c r="S3562" i="4"/>
  <c r="T3562" i="4"/>
  <c r="U3562" i="4"/>
  <c r="V3562" i="4"/>
  <c r="W3562" i="4"/>
  <c r="X3562" i="4"/>
  <c r="S3563" i="4"/>
  <c r="T3563" i="4"/>
  <c r="U3563" i="4"/>
  <c r="V3563" i="4"/>
  <c r="W3563" i="4"/>
  <c r="X3563" i="4"/>
  <c r="S3564" i="4"/>
  <c r="T3564" i="4"/>
  <c r="U3564" i="4"/>
  <c r="V3564" i="4"/>
  <c r="W3564" i="4"/>
  <c r="X3564" i="4"/>
  <c r="S3565" i="4"/>
  <c r="T3565" i="4"/>
  <c r="U3565" i="4"/>
  <c r="V3565" i="4"/>
  <c r="W3565" i="4"/>
  <c r="X3565" i="4"/>
  <c r="S3566" i="4"/>
  <c r="T3566" i="4"/>
  <c r="U3566" i="4"/>
  <c r="V3566" i="4"/>
  <c r="W3566" i="4"/>
  <c r="X3566" i="4"/>
  <c r="S3567" i="4"/>
  <c r="T3567" i="4"/>
  <c r="U3567" i="4"/>
  <c r="V3567" i="4"/>
  <c r="W3567" i="4"/>
  <c r="X3567" i="4"/>
  <c r="S3568" i="4"/>
  <c r="T3568" i="4"/>
  <c r="U3568" i="4"/>
  <c r="V3568" i="4"/>
  <c r="W3568" i="4"/>
  <c r="X3568" i="4"/>
  <c r="S3569" i="4"/>
  <c r="T3569" i="4"/>
  <c r="U3569" i="4"/>
  <c r="V3569" i="4"/>
  <c r="W3569" i="4"/>
  <c r="X3569" i="4"/>
  <c r="S3570" i="4"/>
  <c r="T3570" i="4"/>
  <c r="U3570" i="4"/>
  <c r="V3570" i="4"/>
  <c r="W3570" i="4"/>
  <c r="X3570" i="4"/>
  <c r="S3571" i="4"/>
  <c r="T3571" i="4"/>
  <c r="U3571" i="4"/>
  <c r="V3571" i="4"/>
  <c r="W3571" i="4"/>
  <c r="X3571" i="4"/>
  <c r="S3572" i="4"/>
  <c r="T3572" i="4"/>
  <c r="U3572" i="4"/>
  <c r="V3572" i="4"/>
  <c r="W3572" i="4"/>
  <c r="X3572" i="4"/>
  <c r="S3573" i="4"/>
  <c r="T3573" i="4"/>
  <c r="U3573" i="4"/>
  <c r="V3573" i="4"/>
  <c r="W3573" i="4"/>
  <c r="X3573" i="4"/>
  <c r="S3574" i="4"/>
  <c r="T3574" i="4"/>
  <c r="U3574" i="4"/>
  <c r="V3574" i="4"/>
  <c r="W3574" i="4"/>
  <c r="X3574" i="4"/>
  <c r="S3575" i="4"/>
  <c r="T3575" i="4"/>
  <c r="U3575" i="4"/>
  <c r="V3575" i="4"/>
  <c r="W3575" i="4"/>
  <c r="X3575" i="4"/>
  <c r="S3576" i="4"/>
  <c r="T3576" i="4"/>
  <c r="U3576" i="4"/>
  <c r="V3576" i="4"/>
  <c r="W3576" i="4"/>
  <c r="X3576" i="4"/>
  <c r="S3577" i="4"/>
  <c r="T3577" i="4"/>
  <c r="U3577" i="4"/>
  <c r="V3577" i="4"/>
  <c r="W3577" i="4"/>
  <c r="X3577" i="4"/>
  <c r="S3578" i="4"/>
  <c r="T3578" i="4"/>
  <c r="U3578" i="4"/>
  <c r="V3578" i="4"/>
  <c r="W3578" i="4"/>
  <c r="X3578" i="4"/>
  <c r="S3579" i="4"/>
  <c r="T3579" i="4"/>
  <c r="U3579" i="4"/>
  <c r="V3579" i="4"/>
  <c r="W3579" i="4"/>
  <c r="X3579" i="4"/>
  <c r="S3580" i="4"/>
  <c r="T3580" i="4"/>
  <c r="U3580" i="4"/>
  <c r="V3580" i="4"/>
  <c r="W3580" i="4"/>
  <c r="X3580" i="4"/>
  <c r="S3581" i="4"/>
  <c r="T3581" i="4"/>
  <c r="U3581" i="4"/>
  <c r="V3581" i="4"/>
  <c r="W3581" i="4"/>
  <c r="X3581" i="4"/>
  <c r="S3582" i="4"/>
  <c r="T3582" i="4"/>
  <c r="U3582" i="4"/>
  <c r="V3582" i="4"/>
  <c r="W3582" i="4"/>
  <c r="X3582" i="4"/>
  <c r="S3583" i="4"/>
  <c r="T3583" i="4"/>
  <c r="U3583" i="4"/>
  <c r="V3583" i="4"/>
  <c r="W3583" i="4"/>
  <c r="X3583" i="4"/>
  <c r="S3584" i="4"/>
  <c r="T3584" i="4"/>
  <c r="U3584" i="4"/>
  <c r="V3584" i="4"/>
  <c r="W3584" i="4"/>
  <c r="X3584" i="4"/>
  <c r="S3585" i="4"/>
  <c r="T3585" i="4"/>
  <c r="U3585" i="4"/>
  <c r="V3585" i="4"/>
  <c r="W3585" i="4"/>
  <c r="X3585" i="4"/>
  <c r="S3586" i="4"/>
  <c r="T3586" i="4"/>
  <c r="U3586" i="4"/>
  <c r="V3586" i="4"/>
  <c r="W3586" i="4"/>
  <c r="X3586" i="4"/>
  <c r="S3587" i="4"/>
  <c r="T3587" i="4"/>
  <c r="U3587" i="4"/>
  <c r="V3587" i="4"/>
  <c r="W3587" i="4"/>
  <c r="X3587" i="4"/>
  <c r="S3588" i="4"/>
  <c r="T3588" i="4"/>
  <c r="U3588" i="4"/>
  <c r="V3588" i="4"/>
  <c r="W3588" i="4"/>
  <c r="X3588" i="4"/>
  <c r="S3589" i="4"/>
  <c r="T3589" i="4"/>
  <c r="U3589" i="4"/>
  <c r="V3589" i="4"/>
  <c r="W3589" i="4"/>
  <c r="X3589" i="4"/>
  <c r="S3590" i="4"/>
  <c r="T3590" i="4"/>
  <c r="U3590" i="4"/>
  <c r="V3590" i="4"/>
  <c r="W3590" i="4"/>
  <c r="X3590" i="4"/>
  <c r="S3591" i="4"/>
  <c r="T3591" i="4"/>
  <c r="U3591" i="4"/>
  <c r="V3591" i="4"/>
  <c r="W3591" i="4"/>
  <c r="X3591" i="4"/>
  <c r="S3592" i="4"/>
  <c r="T3592" i="4"/>
  <c r="U3592" i="4"/>
  <c r="V3592" i="4"/>
  <c r="W3592" i="4"/>
  <c r="X3592" i="4"/>
  <c r="S3593" i="4"/>
  <c r="T3593" i="4"/>
  <c r="U3593" i="4"/>
  <c r="V3593" i="4"/>
  <c r="W3593" i="4"/>
  <c r="X3593" i="4"/>
  <c r="S3594" i="4"/>
  <c r="T3594" i="4"/>
  <c r="U3594" i="4"/>
  <c r="V3594" i="4"/>
  <c r="W3594" i="4"/>
  <c r="X3594" i="4"/>
  <c r="S3595" i="4"/>
  <c r="T3595" i="4"/>
  <c r="U3595" i="4"/>
  <c r="V3595" i="4"/>
  <c r="W3595" i="4"/>
  <c r="X3595" i="4"/>
  <c r="S3596" i="4"/>
  <c r="T3596" i="4"/>
  <c r="U3596" i="4"/>
  <c r="V3596" i="4"/>
  <c r="W3596" i="4"/>
  <c r="X3596" i="4"/>
  <c r="S3597" i="4"/>
  <c r="T3597" i="4"/>
  <c r="U3597" i="4"/>
  <c r="V3597" i="4"/>
  <c r="W3597" i="4"/>
  <c r="X3597" i="4"/>
  <c r="S3598" i="4"/>
  <c r="T3598" i="4"/>
  <c r="U3598" i="4"/>
  <c r="V3598" i="4"/>
  <c r="W3598" i="4"/>
  <c r="X3598" i="4"/>
  <c r="S3599" i="4"/>
  <c r="T3599" i="4"/>
  <c r="U3599" i="4"/>
  <c r="V3599" i="4"/>
  <c r="W3599" i="4"/>
  <c r="X3599" i="4"/>
  <c r="S3600" i="4"/>
  <c r="T3600" i="4"/>
  <c r="U3600" i="4"/>
  <c r="V3600" i="4"/>
  <c r="W3600" i="4"/>
  <c r="X3600" i="4"/>
  <c r="S3601" i="4"/>
  <c r="T3601" i="4"/>
  <c r="U3601" i="4"/>
  <c r="V3601" i="4"/>
  <c r="W3601" i="4"/>
  <c r="X3601" i="4"/>
  <c r="S3602" i="4"/>
  <c r="T3602" i="4"/>
  <c r="U3602" i="4"/>
  <c r="V3602" i="4"/>
  <c r="W3602" i="4"/>
  <c r="X3602" i="4"/>
  <c r="S3603" i="4"/>
  <c r="T3603" i="4"/>
  <c r="U3603" i="4"/>
  <c r="V3603" i="4"/>
  <c r="W3603" i="4"/>
  <c r="X3603" i="4"/>
  <c r="S3604" i="4"/>
  <c r="T3604" i="4"/>
  <c r="U3604" i="4"/>
  <c r="V3604" i="4"/>
  <c r="W3604" i="4"/>
  <c r="X3604" i="4"/>
  <c r="S3605" i="4"/>
  <c r="T3605" i="4"/>
  <c r="U3605" i="4"/>
  <c r="V3605" i="4"/>
  <c r="W3605" i="4"/>
  <c r="X3605" i="4"/>
  <c r="S3606" i="4"/>
  <c r="T3606" i="4"/>
  <c r="U3606" i="4"/>
  <c r="V3606" i="4"/>
  <c r="W3606" i="4"/>
  <c r="X3606" i="4"/>
  <c r="S3607" i="4"/>
  <c r="T3607" i="4"/>
  <c r="U3607" i="4"/>
  <c r="V3607" i="4"/>
  <c r="W3607" i="4"/>
  <c r="X3607" i="4"/>
  <c r="S3608" i="4"/>
  <c r="T3608" i="4"/>
  <c r="U3608" i="4"/>
  <c r="V3608" i="4"/>
  <c r="W3608" i="4"/>
  <c r="X3608" i="4"/>
  <c r="S3609" i="4"/>
  <c r="T3609" i="4"/>
  <c r="U3609" i="4"/>
  <c r="V3609" i="4"/>
  <c r="W3609" i="4"/>
  <c r="X3609" i="4"/>
  <c r="S3610" i="4"/>
  <c r="T3610" i="4"/>
  <c r="U3610" i="4"/>
  <c r="V3610" i="4"/>
  <c r="W3610" i="4"/>
  <c r="X3610" i="4"/>
  <c r="S3611" i="4"/>
  <c r="T3611" i="4"/>
  <c r="U3611" i="4"/>
  <c r="V3611" i="4"/>
  <c r="W3611" i="4"/>
  <c r="X3611" i="4"/>
  <c r="S3612" i="4"/>
  <c r="T3612" i="4"/>
  <c r="U3612" i="4"/>
  <c r="V3612" i="4"/>
  <c r="W3612" i="4"/>
  <c r="X3612" i="4"/>
  <c r="S3613" i="4"/>
  <c r="T3613" i="4"/>
  <c r="U3613" i="4"/>
  <c r="V3613" i="4"/>
  <c r="W3613" i="4"/>
  <c r="X3613" i="4"/>
  <c r="S3614" i="4"/>
  <c r="T3614" i="4"/>
  <c r="U3614" i="4"/>
  <c r="V3614" i="4"/>
  <c r="W3614" i="4"/>
  <c r="X3614" i="4"/>
  <c r="S3615" i="4"/>
  <c r="T3615" i="4"/>
  <c r="U3615" i="4"/>
  <c r="V3615" i="4"/>
  <c r="W3615" i="4"/>
  <c r="X3615" i="4"/>
  <c r="S3616" i="4"/>
  <c r="T3616" i="4"/>
  <c r="U3616" i="4"/>
  <c r="V3616" i="4"/>
  <c r="W3616" i="4"/>
  <c r="X3616" i="4"/>
  <c r="S3617" i="4"/>
  <c r="T3617" i="4"/>
  <c r="U3617" i="4"/>
  <c r="V3617" i="4"/>
  <c r="W3617" i="4"/>
  <c r="X3617" i="4"/>
  <c r="S3618" i="4"/>
  <c r="T3618" i="4"/>
  <c r="U3618" i="4"/>
  <c r="V3618" i="4"/>
  <c r="W3618" i="4"/>
  <c r="X3618" i="4"/>
  <c r="S3619" i="4"/>
  <c r="T3619" i="4"/>
  <c r="U3619" i="4"/>
  <c r="V3619" i="4"/>
  <c r="W3619" i="4"/>
  <c r="X3619" i="4"/>
  <c r="S3620" i="4"/>
  <c r="T3620" i="4"/>
  <c r="U3620" i="4"/>
  <c r="V3620" i="4"/>
  <c r="W3620" i="4"/>
  <c r="X3620" i="4"/>
  <c r="S3621" i="4"/>
  <c r="T3621" i="4"/>
  <c r="U3621" i="4"/>
  <c r="V3621" i="4"/>
  <c r="W3621" i="4"/>
  <c r="X3621" i="4"/>
  <c r="S3622" i="4"/>
  <c r="T3622" i="4"/>
  <c r="U3622" i="4"/>
  <c r="V3622" i="4"/>
  <c r="W3622" i="4"/>
  <c r="X3622" i="4"/>
  <c r="S3623" i="4"/>
  <c r="T3623" i="4"/>
  <c r="U3623" i="4"/>
  <c r="V3623" i="4"/>
  <c r="W3623" i="4"/>
  <c r="X3623" i="4"/>
  <c r="S3624" i="4"/>
  <c r="T3624" i="4"/>
  <c r="U3624" i="4"/>
  <c r="V3624" i="4"/>
  <c r="W3624" i="4"/>
  <c r="X3624" i="4"/>
  <c r="S3625" i="4"/>
  <c r="T3625" i="4"/>
  <c r="U3625" i="4"/>
  <c r="V3625" i="4"/>
  <c r="W3625" i="4"/>
  <c r="X3625" i="4"/>
  <c r="S3626" i="4"/>
  <c r="T3626" i="4"/>
  <c r="U3626" i="4"/>
  <c r="V3626" i="4"/>
  <c r="W3626" i="4"/>
  <c r="X3626" i="4"/>
  <c r="S3627" i="4"/>
  <c r="T3627" i="4"/>
  <c r="U3627" i="4"/>
  <c r="V3627" i="4"/>
  <c r="W3627" i="4"/>
  <c r="X3627" i="4"/>
  <c r="S3628" i="4"/>
  <c r="T3628" i="4"/>
  <c r="U3628" i="4"/>
  <c r="V3628" i="4"/>
  <c r="W3628" i="4"/>
  <c r="X3628" i="4"/>
  <c r="S3629" i="4"/>
  <c r="T3629" i="4"/>
  <c r="U3629" i="4"/>
  <c r="V3629" i="4"/>
  <c r="W3629" i="4"/>
  <c r="X3629" i="4"/>
  <c r="S3630" i="4"/>
  <c r="T3630" i="4"/>
  <c r="U3630" i="4"/>
  <c r="V3630" i="4"/>
  <c r="W3630" i="4"/>
  <c r="X3630" i="4"/>
  <c r="S3631" i="4"/>
  <c r="T3631" i="4"/>
  <c r="U3631" i="4"/>
  <c r="V3631" i="4"/>
  <c r="W3631" i="4"/>
  <c r="X3631" i="4"/>
  <c r="S3632" i="4"/>
  <c r="T3632" i="4"/>
  <c r="U3632" i="4"/>
  <c r="V3632" i="4"/>
  <c r="W3632" i="4"/>
  <c r="X3632" i="4"/>
  <c r="S3633" i="4"/>
  <c r="T3633" i="4"/>
  <c r="U3633" i="4"/>
  <c r="V3633" i="4"/>
  <c r="W3633" i="4"/>
  <c r="X3633" i="4"/>
  <c r="S3634" i="4"/>
  <c r="T3634" i="4"/>
  <c r="U3634" i="4"/>
  <c r="V3634" i="4"/>
  <c r="W3634" i="4"/>
  <c r="X3634" i="4"/>
  <c r="S3635" i="4"/>
  <c r="T3635" i="4"/>
  <c r="U3635" i="4"/>
  <c r="V3635" i="4"/>
  <c r="W3635" i="4"/>
  <c r="X3635" i="4"/>
  <c r="S3636" i="4"/>
  <c r="T3636" i="4"/>
  <c r="U3636" i="4"/>
  <c r="V3636" i="4"/>
  <c r="W3636" i="4"/>
  <c r="X3636" i="4"/>
  <c r="S3637" i="4"/>
  <c r="T3637" i="4"/>
  <c r="U3637" i="4"/>
  <c r="V3637" i="4"/>
  <c r="W3637" i="4"/>
  <c r="X3637" i="4"/>
  <c r="S3638" i="4"/>
  <c r="T3638" i="4"/>
  <c r="U3638" i="4"/>
  <c r="V3638" i="4"/>
  <c r="W3638" i="4"/>
  <c r="X3638" i="4"/>
  <c r="S3639" i="4"/>
  <c r="T3639" i="4"/>
  <c r="U3639" i="4"/>
  <c r="V3639" i="4"/>
  <c r="W3639" i="4"/>
  <c r="X3639" i="4"/>
  <c r="S3640" i="4"/>
  <c r="T3640" i="4"/>
  <c r="U3640" i="4"/>
  <c r="V3640" i="4"/>
  <c r="W3640" i="4"/>
  <c r="X3640" i="4"/>
  <c r="S3641" i="4"/>
  <c r="T3641" i="4"/>
  <c r="U3641" i="4"/>
  <c r="V3641" i="4"/>
  <c r="W3641" i="4"/>
  <c r="X3641" i="4"/>
  <c r="AA3361" i="4" l="1"/>
  <c r="Z3361" i="4"/>
  <c r="Y3361" i="4"/>
  <c r="AA3360" i="4"/>
  <c r="Z3360" i="4"/>
  <c r="Y3360" i="4"/>
  <c r="AA3359" i="4"/>
  <c r="Z3359" i="4"/>
  <c r="Y3359" i="4"/>
  <c r="AA3358" i="4"/>
  <c r="Z3358" i="4"/>
  <c r="Y3358" i="4"/>
  <c r="AA3357" i="4"/>
  <c r="Z3357" i="4"/>
  <c r="Y3357" i="4"/>
  <c r="AA3356" i="4"/>
  <c r="Z3356" i="4"/>
  <c r="Y3356" i="4"/>
  <c r="AA3355" i="4"/>
  <c r="Z3355" i="4"/>
  <c r="Y3355" i="4"/>
  <c r="AA3354" i="4"/>
  <c r="Z3354" i="4"/>
  <c r="Y3354" i="4"/>
  <c r="AA3353" i="4"/>
  <c r="Z3353" i="4"/>
  <c r="Y3353" i="4"/>
  <c r="AA3352" i="4"/>
  <c r="Z3352" i="4"/>
  <c r="Y3352" i="4"/>
  <c r="AA3351" i="4"/>
  <c r="Z3351" i="4"/>
  <c r="Y3351" i="4"/>
  <c r="AA3350" i="4"/>
  <c r="Z3350" i="4"/>
  <c r="Y3350" i="4"/>
  <c r="AA3349" i="4"/>
  <c r="Z3349" i="4"/>
  <c r="Y3349" i="4"/>
  <c r="AA3348" i="4"/>
  <c r="Z3348" i="4"/>
  <c r="Y3348" i="4"/>
  <c r="AA3347" i="4"/>
  <c r="Z3347" i="4"/>
  <c r="Y3347" i="4"/>
  <c r="AA3346" i="4"/>
  <c r="Z3346" i="4"/>
  <c r="Y3346" i="4"/>
  <c r="AA3345" i="4"/>
  <c r="Z3345" i="4"/>
  <c r="Y3345" i="4"/>
  <c r="AA3344" i="4"/>
  <c r="Z3344" i="4"/>
  <c r="Y3344" i="4"/>
  <c r="AA3343" i="4"/>
  <c r="Z3343" i="4"/>
  <c r="Y3343" i="4"/>
  <c r="AA3342" i="4"/>
  <c r="Z3342" i="4"/>
  <c r="Y3342" i="4"/>
  <c r="AA3341" i="4"/>
  <c r="Z3341" i="4"/>
  <c r="Y3341" i="4"/>
  <c r="AA3340" i="4"/>
  <c r="Z3340" i="4"/>
  <c r="Y3340" i="4"/>
  <c r="AA3339" i="4"/>
  <c r="Z3339" i="4"/>
  <c r="Y3339" i="4"/>
  <c r="AA3338" i="4"/>
  <c r="Z3338" i="4"/>
  <c r="Y3338" i="4"/>
  <c r="AA3337" i="4"/>
  <c r="Z3337" i="4"/>
  <c r="Y3337" i="4"/>
  <c r="AA3336" i="4"/>
  <c r="Z3336" i="4"/>
  <c r="Y3336" i="4"/>
  <c r="AA3335" i="4"/>
  <c r="Z3335" i="4"/>
  <c r="Y3335" i="4"/>
  <c r="AA3334" i="4"/>
  <c r="Z3334" i="4"/>
  <c r="Y3334" i="4"/>
  <c r="AA3333" i="4"/>
  <c r="Z3333" i="4"/>
  <c r="Y3333" i="4"/>
  <c r="AA3332" i="4"/>
  <c r="Z3332" i="4"/>
  <c r="Y3332" i="4"/>
  <c r="AA3331" i="4"/>
  <c r="Z3331" i="4"/>
  <c r="Y3331" i="4"/>
  <c r="AA3330" i="4"/>
  <c r="Z3330" i="4"/>
  <c r="Y3330" i="4"/>
  <c r="AA3329" i="4"/>
  <c r="Z3329" i="4"/>
  <c r="Y3329" i="4"/>
  <c r="AA3328" i="4"/>
  <c r="Z3328" i="4"/>
  <c r="Y3328" i="4"/>
  <c r="AA3327" i="4"/>
  <c r="Z3327" i="4"/>
  <c r="Y3327" i="4"/>
  <c r="AA3326" i="4"/>
  <c r="Z3326" i="4"/>
  <c r="Y3326" i="4"/>
  <c r="AA3325" i="4"/>
  <c r="Z3325" i="4"/>
  <c r="Y3325" i="4"/>
  <c r="AA3324" i="4"/>
  <c r="Z3324" i="4"/>
  <c r="Y3324" i="4"/>
  <c r="AA3323" i="4"/>
  <c r="Z3323" i="4"/>
  <c r="Y3323" i="4"/>
  <c r="AA3322" i="4"/>
  <c r="Z3322" i="4"/>
  <c r="Y3322" i="4"/>
  <c r="AA3321" i="4"/>
  <c r="Z3321" i="4"/>
  <c r="Y3321" i="4"/>
  <c r="AA3320" i="4"/>
  <c r="Z3320" i="4"/>
  <c r="Y3320" i="4"/>
  <c r="AA3319" i="4"/>
  <c r="Z3319" i="4"/>
  <c r="Y3319" i="4"/>
  <c r="AA3318" i="4"/>
  <c r="Z3318" i="4"/>
  <c r="Y3318" i="4"/>
  <c r="AA3317" i="4"/>
  <c r="Z3317" i="4"/>
  <c r="Y3317" i="4"/>
  <c r="AA3316" i="4"/>
  <c r="Z3316" i="4"/>
  <c r="Y3316" i="4"/>
  <c r="AA3315" i="4"/>
  <c r="Z3315" i="4"/>
  <c r="Y3315" i="4"/>
  <c r="AA3314" i="4"/>
  <c r="Z3314" i="4"/>
  <c r="Y3314" i="4"/>
  <c r="AA3313" i="4"/>
  <c r="Z3313" i="4"/>
  <c r="Y3313" i="4"/>
  <c r="AA3312" i="4"/>
  <c r="Z3312" i="4"/>
  <c r="Y3312" i="4"/>
  <c r="AA3311" i="4"/>
  <c r="Z3311" i="4"/>
  <c r="Y3311" i="4"/>
  <c r="AA3310" i="4"/>
  <c r="Z3310" i="4"/>
  <c r="Y3310" i="4"/>
  <c r="AA3309" i="4"/>
  <c r="Z3309" i="4"/>
  <c r="Y3309" i="4"/>
  <c r="AA3308" i="4"/>
  <c r="Z3308" i="4"/>
  <c r="Y3308" i="4"/>
  <c r="AA3307" i="4"/>
  <c r="Z3307" i="4"/>
  <c r="Y3307" i="4"/>
  <c r="AA3306" i="4"/>
  <c r="Z3306" i="4"/>
  <c r="Y3306" i="4"/>
  <c r="AA3305" i="4"/>
  <c r="Z3305" i="4"/>
  <c r="Y3305" i="4"/>
  <c r="AA3304" i="4"/>
  <c r="Z3304" i="4"/>
  <c r="Y3304" i="4"/>
  <c r="AA3303" i="4"/>
  <c r="Z3303" i="4"/>
  <c r="Y3303" i="4"/>
  <c r="AA3302" i="4"/>
  <c r="Z3302" i="4"/>
  <c r="Y3302" i="4"/>
  <c r="AA3301" i="4"/>
  <c r="Z3301" i="4"/>
  <c r="Y3301" i="4"/>
  <c r="AA3300" i="4"/>
  <c r="Z3300" i="4"/>
  <c r="Y3300" i="4"/>
  <c r="AA3299" i="4"/>
  <c r="Z3299" i="4"/>
  <c r="Y3299" i="4"/>
  <c r="AA3298" i="4"/>
  <c r="Z3298" i="4"/>
  <c r="Y3298" i="4"/>
  <c r="AA3297" i="4"/>
  <c r="Z3297" i="4"/>
  <c r="Y3297" i="4"/>
  <c r="AA3296" i="4"/>
  <c r="Z3296" i="4"/>
  <c r="Y3296" i="4"/>
  <c r="AA3295" i="4"/>
  <c r="Z3295" i="4"/>
  <c r="Y3295" i="4"/>
  <c r="AA3294" i="4"/>
  <c r="Z3294" i="4"/>
  <c r="Y3294" i="4"/>
  <c r="AA3293" i="4"/>
  <c r="Z3293" i="4"/>
  <c r="Y3293" i="4"/>
  <c r="AA3292" i="4"/>
  <c r="Z3292" i="4"/>
  <c r="Y3292" i="4"/>
  <c r="AA3291" i="4"/>
  <c r="Z3291" i="4"/>
  <c r="Y3291" i="4"/>
  <c r="AA3290" i="4"/>
  <c r="Z3290" i="4"/>
  <c r="Y3290" i="4"/>
  <c r="AA3289" i="4"/>
  <c r="Z3289" i="4"/>
  <c r="Y3289" i="4"/>
  <c r="AA3288" i="4"/>
  <c r="Z3288" i="4"/>
  <c r="Y3288" i="4"/>
  <c r="AA3287" i="4"/>
  <c r="Z3287" i="4"/>
  <c r="Y3287" i="4"/>
  <c r="AA3286" i="4"/>
  <c r="Z3286" i="4"/>
  <c r="Y3286" i="4"/>
  <c r="AA3285" i="4"/>
  <c r="Z3285" i="4"/>
  <c r="Y3285" i="4"/>
  <c r="AA3284" i="4"/>
  <c r="Z3284" i="4"/>
  <c r="Y3284" i="4"/>
  <c r="AA3283" i="4"/>
  <c r="Z3283" i="4"/>
  <c r="Y3283" i="4"/>
  <c r="AA3282" i="4"/>
  <c r="Z3282" i="4"/>
  <c r="Y3282" i="4"/>
  <c r="AA3281" i="4"/>
  <c r="Z3281" i="4"/>
  <c r="Y3281" i="4"/>
  <c r="AA3280" i="4"/>
  <c r="Z3280" i="4"/>
  <c r="Y3280" i="4"/>
  <c r="AA3279" i="4"/>
  <c r="Z3279" i="4"/>
  <c r="Y3279" i="4"/>
  <c r="AA3278" i="4"/>
  <c r="Z3278" i="4"/>
  <c r="Y3278" i="4"/>
  <c r="AA3277" i="4"/>
  <c r="Z3277" i="4"/>
  <c r="Y3277" i="4"/>
  <c r="AA3276" i="4"/>
  <c r="Z3276" i="4"/>
  <c r="Y3276" i="4"/>
  <c r="AA3275" i="4"/>
  <c r="Z3275" i="4"/>
  <c r="Y3275" i="4"/>
  <c r="AA3274" i="4"/>
  <c r="Z3274" i="4"/>
  <c r="Y3274" i="4"/>
  <c r="AA3273" i="4"/>
  <c r="Z3273" i="4"/>
  <c r="Y3273" i="4"/>
  <c r="AA3272" i="4"/>
  <c r="Z3272" i="4"/>
  <c r="Y3272" i="4"/>
  <c r="AA3271" i="4"/>
  <c r="Z3271" i="4"/>
  <c r="Y3271" i="4"/>
  <c r="AA3270" i="4"/>
  <c r="Z3270" i="4"/>
  <c r="Y3270" i="4"/>
  <c r="AA3269" i="4"/>
  <c r="Z3269" i="4"/>
  <c r="Y3269" i="4"/>
  <c r="AA3268" i="4"/>
  <c r="Z3268" i="4"/>
  <c r="Y3268" i="4"/>
  <c r="AA3267" i="4"/>
  <c r="Z3267" i="4"/>
  <c r="Y3267" i="4"/>
  <c r="AA3266" i="4"/>
  <c r="Z3266" i="4"/>
  <c r="Y3266" i="4"/>
  <c r="AA3265" i="4"/>
  <c r="Z3265" i="4"/>
  <c r="Y3265" i="4"/>
  <c r="AA3264" i="4"/>
  <c r="Z3264" i="4"/>
  <c r="Y3264" i="4"/>
  <c r="AA3263" i="4"/>
  <c r="Z3263" i="4"/>
  <c r="Y3263" i="4"/>
  <c r="AA3262" i="4"/>
  <c r="Z3262" i="4"/>
  <c r="Y3262" i="4"/>
  <c r="AA3261" i="4"/>
  <c r="Z3261" i="4"/>
  <c r="Y3261" i="4"/>
  <c r="AA3260" i="4"/>
  <c r="Z3260" i="4"/>
  <c r="Y3260" i="4"/>
  <c r="AA3259" i="4"/>
  <c r="Z3259" i="4"/>
  <c r="Y3259" i="4"/>
  <c r="AA3258" i="4"/>
  <c r="Z3258" i="4"/>
  <c r="Y3258" i="4"/>
  <c r="AA3257" i="4"/>
  <c r="Z3257" i="4"/>
  <c r="Y3257" i="4"/>
  <c r="AA3256" i="4"/>
  <c r="Z3256" i="4"/>
  <c r="Y3256" i="4"/>
  <c r="AA3255" i="4"/>
  <c r="Z3255" i="4"/>
  <c r="Y3255" i="4"/>
  <c r="AA3254" i="4"/>
  <c r="Z3254" i="4"/>
  <c r="Y3254" i="4"/>
  <c r="AA3253" i="4"/>
  <c r="Z3253" i="4"/>
  <c r="Y3253" i="4"/>
  <c r="AA3252" i="4"/>
  <c r="Z3252" i="4"/>
  <c r="Y3252" i="4"/>
  <c r="AA3251" i="4"/>
  <c r="Z3251" i="4"/>
  <c r="Y3251" i="4"/>
  <c r="AA3250" i="4"/>
  <c r="Z3250" i="4"/>
  <c r="Y3250" i="4"/>
  <c r="AA3249" i="4"/>
  <c r="Z3249" i="4"/>
  <c r="Y3249" i="4"/>
  <c r="AA3248" i="4"/>
  <c r="Z3248" i="4"/>
  <c r="Y3248" i="4"/>
  <c r="AA3247" i="4"/>
  <c r="Z3247" i="4"/>
  <c r="Y3247" i="4"/>
  <c r="AA3246" i="4"/>
  <c r="Z3246" i="4"/>
  <c r="Y3246" i="4"/>
  <c r="AA3245" i="4"/>
  <c r="Z3245" i="4"/>
  <c r="Y3245" i="4"/>
  <c r="AA3244" i="4"/>
  <c r="Z3244" i="4"/>
  <c r="Y3244" i="4"/>
  <c r="AA3243" i="4"/>
  <c r="Z3243" i="4"/>
  <c r="Y3243" i="4"/>
  <c r="AA3242" i="4"/>
  <c r="Z3242" i="4"/>
  <c r="Y3242" i="4"/>
  <c r="AA3241" i="4"/>
  <c r="Z3241" i="4"/>
  <c r="Y3241" i="4"/>
  <c r="AA3240" i="4"/>
  <c r="Z3240" i="4"/>
  <c r="Y3240" i="4"/>
  <c r="AA3239" i="4"/>
  <c r="Z3239" i="4"/>
  <c r="Y3239" i="4"/>
  <c r="AA3238" i="4"/>
  <c r="Z3238" i="4"/>
  <c r="Y3238" i="4"/>
  <c r="AA3237" i="4"/>
  <c r="Z3237" i="4"/>
  <c r="Y3237" i="4"/>
  <c r="AA3236" i="4"/>
  <c r="Z3236" i="4"/>
  <c r="Y3236" i="4"/>
  <c r="AA3235" i="4"/>
  <c r="Z3235" i="4"/>
  <c r="Y3235" i="4"/>
  <c r="AA3234" i="4"/>
  <c r="Z3234" i="4"/>
  <c r="Y3234" i="4"/>
  <c r="AA3233" i="4"/>
  <c r="Z3233" i="4"/>
  <c r="Y3233" i="4"/>
  <c r="AA3232" i="4"/>
  <c r="Z3232" i="4"/>
  <c r="Y3232" i="4"/>
  <c r="AA3231" i="4"/>
  <c r="Z3231" i="4"/>
  <c r="Y3231" i="4"/>
  <c r="AA3230" i="4"/>
  <c r="Z3230" i="4"/>
  <c r="Y3230" i="4"/>
  <c r="AA3229" i="4"/>
  <c r="Z3229" i="4"/>
  <c r="Y3229" i="4"/>
  <c r="AA3228" i="4"/>
  <c r="Z3228" i="4"/>
  <c r="Y3228" i="4"/>
  <c r="AA3227" i="4"/>
  <c r="Z3227" i="4"/>
  <c r="Y3227" i="4"/>
  <c r="AA3226" i="4"/>
  <c r="Z3226" i="4"/>
  <c r="Y3226" i="4"/>
  <c r="AA3225" i="4"/>
  <c r="Z3225" i="4"/>
  <c r="Y3225" i="4"/>
  <c r="AA3224" i="4"/>
  <c r="Z3224" i="4"/>
  <c r="Y3224" i="4"/>
  <c r="AA3223" i="4"/>
  <c r="Z3223" i="4"/>
  <c r="Y3223" i="4"/>
  <c r="AA3222" i="4"/>
  <c r="Z3222" i="4"/>
  <c r="Y3222" i="4"/>
  <c r="AA3221" i="4"/>
  <c r="Z3221" i="4"/>
  <c r="Y3221" i="4"/>
  <c r="AA3220" i="4"/>
  <c r="Z3220" i="4"/>
  <c r="Y3220" i="4"/>
  <c r="AA3219" i="4"/>
  <c r="Z3219" i="4"/>
  <c r="Y3219" i="4"/>
  <c r="AA3218" i="4"/>
  <c r="Z3218" i="4"/>
  <c r="Y3218" i="4"/>
  <c r="AA3217" i="4"/>
  <c r="Z3217" i="4"/>
  <c r="Y3217" i="4"/>
  <c r="AA3216" i="4"/>
  <c r="Z3216" i="4"/>
  <c r="Y3216" i="4"/>
  <c r="AA3215" i="4"/>
  <c r="Z3215" i="4"/>
  <c r="Y3215" i="4"/>
  <c r="AA3214" i="4"/>
  <c r="Z3214" i="4"/>
  <c r="Y3214" i="4"/>
  <c r="AA3213" i="4"/>
  <c r="Z3213" i="4"/>
  <c r="Y3213" i="4"/>
  <c r="AA3212" i="4"/>
  <c r="Z3212" i="4"/>
  <c r="Y3212" i="4"/>
  <c r="AA3211" i="4"/>
  <c r="Z3211" i="4"/>
  <c r="Y3211" i="4"/>
  <c r="AA3210" i="4"/>
  <c r="Z3210" i="4"/>
  <c r="Y3210" i="4"/>
  <c r="AA3209" i="4"/>
  <c r="Z3209" i="4"/>
  <c r="Y3209" i="4"/>
  <c r="AA3208" i="4"/>
  <c r="Z3208" i="4"/>
  <c r="Y3208" i="4"/>
  <c r="AA3207" i="4"/>
  <c r="Z3207" i="4"/>
  <c r="Y3207" i="4"/>
  <c r="AA3206" i="4"/>
  <c r="Z3206" i="4"/>
  <c r="Y3206" i="4"/>
  <c r="AA3205" i="4"/>
  <c r="Z3205" i="4"/>
  <c r="Y3205" i="4"/>
  <c r="AA3204" i="4"/>
  <c r="Z3204" i="4"/>
  <c r="Y3204" i="4"/>
  <c r="AA3203" i="4"/>
  <c r="Z3203" i="4"/>
  <c r="Y3203" i="4"/>
  <c r="AA3202" i="4"/>
  <c r="Z3202" i="4"/>
  <c r="Y3202" i="4"/>
  <c r="AA3201" i="4"/>
  <c r="Z3201" i="4"/>
  <c r="Y3201" i="4"/>
  <c r="AA3200" i="4"/>
  <c r="Z3200" i="4"/>
  <c r="Y3200" i="4"/>
  <c r="AA3199" i="4"/>
  <c r="Z3199" i="4"/>
  <c r="Y3199" i="4"/>
  <c r="AA3198" i="4"/>
  <c r="Z3198" i="4"/>
  <c r="Y3198" i="4"/>
  <c r="AA3197" i="4"/>
  <c r="Z3197" i="4"/>
  <c r="Y3197" i="4"/>
  <c r="AA3196" i="4"/>
  <c r="Z3196" i="4"/>
  <c r="Y3196" i="4"/>
  <c r="AA3195" i="4"/>
  <c r="Z3195" i="4"/>
  <c r="Y3195" i="4"/>
  <c r="AA3194" i="4"/>
  <c r="Z3194" i="4"/>
  <c r="Y3194" i="4"/>
  <c r="AA3193" i="4"/>
  <c r="Z3193" i="4"/>
  <c r="Y3193" i="4"/>
  <c r="AA3192" i="4"/>
  <c r="Z3192" i="4"/>
  <c r="Y3192" i="4"/>
  <c r="AA3191" i="4"/>
  <c r="Z3191" i="4"/>
  <c r="Y3191" i="4"/>
  <c r="AA3190" i="4"/>
  <c r="Z3190" i="4"/>
  <c r="Y3190" i="4"/>
  <c r="AA3189" i="4"/>
  <c r="Z3189" i="4"/>
  <c r="Y3189" i="4"/>
  <c r="AA3188" i="4"/>
  <c r="Z3188" i="4"/>
  <c r="Y3188" i="4"/>
  <c r="AA3187" i="4"/>
  <c r="Z3187" i="4"/>
  <c r="Y3187" i="4"/>
  <c r="AA3186" i="4"/>
  <c r="Z3186" i="4"/>
  <c r="Y3186" i="4"/>
  <c r="AA3185" i="4"/>
  <c r="Z3185" i="4"/>
  <c r="Y3185" i="4"/>
  <c r="AA3184" i="4"/>
  <c r="Z3184" i="4"/>
  <c r="Y3184" i="4"/>
  <c r="AA3183" i="4"/>
  <c r="Z3183" i="4"/>
  <c r="Y3183" i="4"/>
  <c r="AA3182" i="4"/>
  <c r="Z3182" i="4"/>
  <c r="Y3182" i="4"/>
  <c r="AA3181" i="4"/>
  <c r="Z3181" i="4"/>
  <c r="Y3181" i="4"/>
  <c r="AA3180" i="4"/>
  <c r="Z3180" i="4"/>
  <c r="Y3180" i="4"/>
  <c r="AA3179" i="4"/>
  <c r="Z3179" i="4"/>
  <c r="Y3179" i="4"/>
  <c r="AA3178" i="4"/>
  <c r="Z3178" i="4"/>
  <c r="Y3178" i="4"/>
  <c r="AA3177" i="4"/>
  <c r="Z3177" i="4"/>
  <c r="Y3177" i="4"/>
  <c r="AA3176" i="4"/>
  <c r="Z3176" i="4"/>
  <c r="Y3176" i="4"/>
  <c r="AA3175" i="4"/>
  <c r="Z3175" i="4"/>
  <c r="Y3175" i="4"/>
  <c r="AA3174" i="4"/>
  <c r="Z3174" i="4"/>
  <c r="Y3174" i="4"/>
  <c r="AA3173" i="4"/>
  <c r="Z3173" i="4"/>
  <c r="Y3173" i="4"/>
  <c r="AA3172" i="4"/>
  <c r="Z3172" i="4"/>
  <c r="Y3172" i="4"/>
  <c r="AA3171" i="4"/>
  <c r="Z3171" i="4"/>
  <c r="Y3171" i="4"/>
  <c r="AA3170" i="4"/>
  <c r="Z3170" i="4"/>
  <c r="Y3170" i="4"/>
  <c r="AA3169" i="4"/>
  <c r="Z3169" i="4"/>
  <c r="Y3169" i="4"/>
  <c r="AA3168" i="4"/>
  <c r="Z3168" i="4"/>
  <c r="Y3168" i="4"/>
  <c r="AA3167" i="4"/>
  <c r="Z3167" i="4"/>
  <c r="Y3167" i="4"/>
  <c r="AA3166" i="4"/>
  <c r="Z3166" i="4"/>
  <c r="Y3166" i="4"/>
  <c r="AA3165" i="4"/>
  <c r="Z3165" i="4"/>
  <c r="Y3165" i="4"/>
  <c r="AA3164" i="4"/>
  <c r="Z3164" i="4"/>
  <c r="Y3164" i="4"/>
  <c r="AA3163" i="4"/>
  <c r="Z3163" i="4"/>
  <c r="Y3163" i="4"/>
  <c r="AA3162" i="4"/>
  <c r="Z3162" i="4"/>
  <c r="Y3162" i="4"/>
  <c r="AA3161" i="4"/>
  <c r="Z3161" i="4"/>
  <c r="Y3161" i="4"/>
  <c r="AA3160" i="4"/>
  <c r="Z3160" i="4"/>
  <c r="Y3160" i="4"/>
  <c r="AA3159" i="4"/>
  <c r="Z3159" i="4"/>
  <c r="Y3159" i="4"/>
  <c r="AA3158" i="4"/>
  <c r="Z3158" i="4"/>
  <c r="Y3158" i="4"/>
  <c r="AA3157" i="4"/>
  <c r="Z3157" i="4"/>
  <c r="Y3157" i="4"/>
  <c r="AA3156" i="4"/>
  <c r="Z3156" i="4"/>
  <c r="Y3156" i="4"/>
  <c r="AA3155" i="4"/>
  <c r="Z3155" i="4"/>
  <c r="Y3155" i="4"/>
  <c r="AA3154" i="4"/>
  <c r="Z3154" i="4"/>
  <c r="Y3154" i="4"/>
  <c r="AA3153" i="4"/>
  <c r="Z3153" i="4"/>
  <c r="Y3153" i="4"/>
  <c r="AA3152" i="4"/>
  <c r="Z3152" i="4"/>
  <c r="Y3152" i="4"/>
  <c r="AA3151" i="4"/>
  <c r="Z3151" i="4"/>
  <c r="Y3151" i="4"/>
  <c r="AA3150" i="4"/>
  <c r="Z3150" i="4"/>
  <c r="Y3150" i="4"/>
  <c r="AA3149" i="4"/>
  <c r="Z3149" i="4"/>
  <c r="Y3149" i="4"/>
  <c r="AA3148" i="4"/>
  <c r="Z3148" i="4"/>
  <c r="Y3148" i="4"/>
  <c r="AA3147" i="4"/>
  <c r="Z3147" i="4"/>
  <c r="Y3147" i="4"/>
  <c r="AA3146" i="4"/>
  <c r="Z3146" i="4"/>
  <c r="Y3146" i="4"/>
  <c r="AA3145" i="4"/>
  <c r="Z3145" i="4"/>
  <c r="Y3145" i="4"/>
  <c r="AA3144" i="4"/>
  <c r="Z3144" i="4"/>
  <c r="Y3144" i="4"/>
  <c r="AA3143" i="4"/>
  <c r="Z3143" i="4"/>
  <c r="Y3143" i="4"/>
  <c r="AA3142" i="4"/>
  <c r="Z3142" i="4"/>
  <c r="Y3142" i="4"/>
  <c r="AA3141" i="4"/>
  <c r="Z3141" i="4"/>
  <c r="Y3141" i="4"/>
  <c r="AA3140" i="4"/>
  <c r="Z3140" i="4"/>
  <c r="Y3140" i="4"/>
  <c r="AA3139" i="4"/>
  <c r="Z3139" i="4"/>
  <c r="Y3139" i="4"/>
  <c r="AA3138" i="4"/>
  <c r="Z3138" i="4"/>
  <c r="Y3138" i="4"/>
  <c r="AA3137" i="4"/>
  <c r="Z3137" i="4"/>
  <c r="Y3137" i="4"/>
  <c r="AA3136" i="4"/>
  <c r="Z3136" i="4"/>
  <c r="Y3136" i="4"/>
  <c r="AA3135" i="4"/>
  <c r="Z3135" i="4"/>
  <c r="Y3135" i="4"/>
  <c r="AA3134" i="4"/>
  <c r="Z3134" i="4"/>
  <c r="Y3134" i="4"/>
  <c r="AA3133" i="4"/>
  <c r="Z3133" i="4"/>
  <c r="Y3133" i="4"/>
  <c r="AA3132" i="4"/>
  <c r="Z3132" i="4"/>
  <c r="Y3132" i="4"/>
  <c r="AA3131" i="4"/>
  <c r="Z3131" i="4"/>
  <c r="Y3131" i="4"/>
  <c r="AA3130" i="4"/>
  <c r="Z3130" i="4"/>
  <c r="Y3130" i="4"/>
  <c r="AA3129" i="4"/>
  <c r="Z3129" i="4"/>
  <c r="Y3129" i="4"/>
  <c r="AA3128" i="4"/>
  <c r="Z3128" i="4"/>
  <c r="Y3128" i="4"/>
  <c r="AA3127" i="4"/>
  <c r="Z3127" i="4"/>
  <c r="Y3127" i="4"/>
  <c r="AA3126" i="4"/>
  <c r="Z3126" i="4"/>
  <c r="Y3126" i="4"/>
  <c r="AA3125" i="4"/>
  <c r="Z3125" i="4"/>
  <c r="Y3125" i="4"/>
  <c r="AA3124" i="4"/>
  <c r="Z3124" i="4"/>
  <c r="Y3124" i="4"/>
  <c r="AA3123" i="4"/>
  <c r="Z3123" i="4"/>
  <c r="Y3123" i="4"/>
  <c r="AA3122" i="4"/>
  <c r="Z3122" i="4"/>
  <c r="Y3122" i="4"/>
  <c r="AA3121" i="4"/>
  <c r="Z3121" i="4"/>
  <c r="Y3121" i="4"/>
  <c r="AA3120" i="4"/>
  <c r="Z3120" i="4"/>
  <c r="Y3120" i="4"/>
  <c r="AA3119" i="4"/>
  <c r="Z3119" i="4"/>
  <c r="Y3119" i="4"/>
  <c r="AA3118" i="4"/>
  <c r="Z3118" i="4"/>
  <c r="Y3118" i="4"/>
  <c r="AA3117" i="4"/>
  <c r="Z3117" i="4"/>
  <c r="Y3117" i="4"/>
  <c r="AA3116" i="4"/>
  <c r="Z3116" i="4"/>
  <c r="Y3116" i="4"/>
  <c r="AA3115" i="4"/>
  <c r="Z3115" i="4"/>
  <c r="Y3115" i="4"/>
  <c r="AA3114" i="4"/>
  <c r="Z3114" i="4"/>
  <c r="Y3114" i="4"/>
  <c r="AA3113" i="4"/>
  <c r="Z3113" i="4"/>
  <c r="Y3113" i="4"/>
  <c r="AA3112" i="4"/>
  <c r="Z3112" i="4"/>
  <c r="Y3112" i="4"/>
  <c r="AA3111" i="4"/>
  <c r="Z3111" i="4"/>
  <c r="Y3111" i="4"/>
  <c r="AA3110" i="4"/>
  <c r="Z3110" i="4"/>
  <c r="Y3110" i="4"/>
  <c r="AA3109" i="4"/>
  <c r="Z3109" i="4"/>
  <c r="Y3109" i="4"/>
  <c r="AA3108" i="4"/>
  <c r="Z3108" i="4"/>
  <c r="Y3108" i="4"/>
  <c r="AA3107" i="4"/>
  <c r="Z3107" i="4"/>
  <c r="Y3107" i="4"/>
  <c r="AA3106" i="4"/>
  <c r="Z3106" i="4"/>
  <c r="Y3106" i="4"/>
  <c r="AA3105" i="4"/>
  <c r="Z3105" i="4"/>
  <c r="Y3105" i="4"/>
  <c r="AA3104" i="4"/>
  <c r="Z3104" i="4"/>
  <c r="Y3104" i="4"/>
  <c r="AA3103" i="4"/>
  <c r="Z3103" i="4"/>
  <c r="Y3103" i="4"/>
  <c r="AA3102" i="4"/>
  <c r="Z3102" i="4"/>
  <c r="Y3102" i="4"/>
  <c r="AA3101" i="4"/>
  <c r="Z3101" i="4"/>
  <c r="Y3101" i="4"/>
  <c r="AA3100" i="4"/>
  <c r="Z3100" i="4"/>
  <c r="Y3100" i="4"/>
  <c r="AA3099" i="4"/>
  <c r="Z3099" i="4"/>
  <c r="Y3099" i="4"/>
  <c r="AA3098" i="4"/>
  <c r="Z3098" i="4"/>
  <c r="Y3098" i="4"/>
  <c r="AA3097" i="4"/>
  <c r="Z3097" i="4"/>
  <c r="Y3097" i="4"/>
  <c r="AA3096" i="4"/>
  <c r="Z3096" i="4"/>
  <c r="Y3096" i="4"/>
  <c r="AA3095" i="4"/>
  <c r="Z3095" i="4"/>
  <c r="Y3095" i="4"/>
  <c r="AA3094" i="4"/>
  <c r="Z3094" i="4"/>
  <c r="Y3094" i="4"/>
  <c r="AA3093" i="4"/>
  <c r="Z3093" i="4"/>
  <c r="Y3093" i="4"/>
  <c r="AA3092" i="4"/>
  <c r="Z3092" i="4"/>
  <c r="Y3092" i="4"/>
  <c r="AA3091" i="4"/>
  <c r="Z3091" i="4"/>
  <c r="Y3091" i="4"/>
  <c r="AA3090" i="4"/>
  <c r="Z3090" i="4"/>
  <c r="Y3090" i="4"/>
  <c r="AA3089" i="4"/>
  <c r="Z3089" i="4"/>
  <c r="Y3089" i="4"/>
  <c r="AA3088" i="4"/>
  <c r="Z3088" i="4"/>
  <c r="Y3088" i="4"/>
  <c r="AA3087" i="4"/>
  <c r="Z3087" i="4"/>
  <c r="Y3087" i="4"/>
  <c r="AA3086" i="4"/>
  <c r="Z3086" i="4"/>
  <c r="Y3086" i="4"/>
  <c r="AA3085" i="4"/>
  <c r="Z3085" i="4"/>
  <c r="Y3085" i="4"/>
  <c r="AA3084" i="4"/>
  <c r="Z3084" i="4"/>
  <c r="Y3084" i="4"/>
  <c r="AA3083" i="4"/>
  <c r="Z3083" i="4"/>
  <c r="Y3083" i="4"/>
  <c r="AA3082" i="4"/>
  <c r="Z3082" i="4"/>
  <c r="Y3082" i="4"/>
  <c r="AA3921" i="4" l="1"/>
  <c r="Z3921" i="4"/>
  <c r="Y3921" i="4"/>
  <c r="AA3920" i="4"/>
  <c r="Z3920" i="4"/>
  <c r="Y3920" i="4"/>
  <c r="AA3919" i="4"/>
  <c r="Z3919" i="4"/>
  <c r="Y3919" i="4"/>
  <c r="AA3918" i="4"/>
  <c r="Z3918" i="4"/>
  <c r="Y3918" i="4"/>
  <c r="AA3917" i="4"/>
  <c r="Z3917" i="4"/>
  <c r="Y3917" i="4"/>
  <c r="AA3916" i="4"/>
  <c r="Z3916" i="4"/>
  <c r="Y3916" i="4"/>
  <c r="AA3915" i="4"/>
  <c r="Z3915" i="4"/>
  <c r="Y3915" i="4"/>
  <c r="AA3914" i="4"/>
  <c r="Z3914" i="4"/>
  <c r="Y3914" i="4"/>
  <c r="AA3913" i="4"/>
  <c r="Z3913" i="4"/>
  <c r="Y3913" i="4"/>
  <c r="AA3912" i="4"/>
  <c r="Z3912" i="4"/>
  <c r="Y3912" i="4"/>
  <c r="AA3911" i="4"/>
  <c r="Z3911" i="4"/>
  <c r="Y3911" i="4"/>
  <c r="AA3910" i="4"/>
  <c r="Z3910" i="4"/>
  <c r="Y3910" i="4"/>
  <c r="AA3909" i="4"/>
  <c r="Z3909" i="4"/>
  <c r="Y3909" i="4"/>
  <c r="AA3908" i="4"/>
  <c r="Z3908" i="4"/>
  <c r="Y3908" i="4"/>
  <c r="AA3907" i="4"/>
  <c r="Z3907" i="4"/>
  <c r="Y3907" i="4"/>
  <c r="AA3906" i="4"/>
  <c r="Z3906" i="4"/>
  <c r="Y3906" i="4"/>
  <c r="AA3905" i="4"/>
  <c r="Z3905" i="4"/>
  <c r="Y3905" i="4"/>
  <c r="AA3904" i="4"/>
  <c r="Z3904" i="4"/>
  <c r="Y3904" i="4"/>
  <c r="AA3903" i="4"/>
  <c r="Z3903" i="4"/>
  <c r="Y3903" i="4"/>
  <c r="AA3902" i="4"/>
  <c r="Z3902" i="4"/>
  <c r="Y3902" i="4"/>
  <c r="AA3901" i="4"/>
  <c r="Z3901" i="4"/>
  <c r="Y3901" i="4"/>
  <c r="AA3900" i="4"/>
  <c r="Z3900" i="4"/>
  <c r="Y3900" i="4"/>
  <c r="AA3899" i="4"/>
  <c r="Z3899" i="4"/>
  <c r="Y3899" i="4"/>
  <c r="AA3898" i="4"/>
  <c r="Z3898" i="4"/>
  <c r="Y3898" i="4"/>
  <c r="AA3897" i="4"/>
  <c r="Z3897" i="4"/>
  <c r="Y3897" i="4"/>
  <c r="AA3896" i="4"/>
  <c r="Z3896" i="4"/>
  <c r="Y3896" i="4"/>
  <c r="AA3895" i="4"/>
  <c r="Z3895" i="4"/>
  <c r="Y3895" i="4"/>
  <c r="AA3894" i="4"/>
  <c r="Z3894" i="4"/>
  <c r="Y3894" i="4"/>
  <c r="AA3893" i="4"/>
  <c r="Z3893" i="4"/>
  <c r="Y3893" i="4"/>
  <c r="AA3892" i="4"/>
  <c r="Z3892" i="4"/>
  <c r="Y3892" i="4"/>
  <c r="AA3891" i="4"/>
  <c r="Z3891" i="4"/>
  <c r="Y3891" i="4"/>
  <c r="AA3890" i="4"/>
  <c r="Z3890" i="4"/>
  <c r="Y3890" i="4"/>
  <c r="AA3889" i="4"/>
  <c r="Z3889" i="4"/>
  <c r="Y3889" i="4"/>
  <c r="AA3888" i="4"/>
  <c r="Z3888" i="4"/>
  <c r="Y3888" i="4"/>
  <c r="AA3887" i="4"/>
  <c r="Z3887" i="4"/>
  <c r="Y3887" i="4"/>
  <c r="AA3886" i="4"/>
  <c r="Z3886" i="4"/>
  <c r="Y3886" i="4"/>
  <c r="AA3885" i="4"/>
  <c r="Z3885" i="4"/>
  <c r="Y3885" i="4"/>
  <c r="AA3884" i="4"/>
  <c r="Z3884" i="4"/>
  <c r="Y3884" i="4"/>
  <c r="AA3883" i="4"/>
  <c r="Z3883" i="4"/>
  <c r="Y3883" i="4"/>
  <c r="AA3882" i="4"/>
  <c r="Z3882" i="4"/>
  <c r="Y3882" i="4"/>
  <c r="AA3881" i="4"/>
  <c r="Z3881" i="4"/>
  <c r="Y3881" i="4"/>
  <c r="AA3880" i="4"/>
  <c r="Z3880" i="4"/>
  <c r="Y3880" i="4"/>
  <c r="AA3879" i="4"/>
  <c r="Z3879" i="4"/>
  <c r="Y3879" i="4"/>
  <c r="AA3878" i="4"/>
  <c r="Z3878" i="4"/>
  <c r="Y3878" i="4"/>
  <c r="AA3877" i="4"/>
  <c r="Z3877" i="4"/>
  <c r="Y3877" i="4"/>
  <c r="AA3876" i="4"/>
  <c r="Z3876" i="4"/>
  <c r="Y3876" i="4"/>
  <c r="AA3875" i="4"/>
  <c r="Z3875" i="4"/>
  <c r="Y3875" i="4"/>
  <c r="AA3874" i="4"/>
  <c r="Z3874" i="4"/>
  <c r="Y3874" i="4"/>
  <c r="AA3873" i="4"/>
  <c r="Z3873" i="4"/>
  <c r="Y3873" i="4"/>
  <c r="AA3872" i="4"/>
  <c r="Z3872" i="4"/>
  <c r="Y3872" i="4"/>
  <c r="AA3871" i="4"/>
  <c r="Z3871" i="4"/>
  <c r="Y3871" i="4"/>
  <c r="AA3870" i="4"/>
  <c r="Z3870" i="4"/>
  <c r="Y3870" i="4"/>
  <c r="AA3869" i="4"/>
  <c r="Z3869" i="4"/>
  <c r="Y3869" i="4"/>
  <c r="AA3868" i="4"/>
  <c r="Z3868" i="4"/>
  <c r="Y3868" i="4"/>
  <c r="AA3867" i="4"/>
  <c r="Z3867" i="4"/>
  <c r="Y3867" i="4"/>
  <c r="AA3866" i="4"/>
  <c r="Z3866" i="4"/>
  <c r="Y3866" i="4"/>
  <c r="AA3865" i="4"/>
  <c r="Z3865" i="4"/>
  <c r="Y3865" i="4"/>
  <c r="AA3864" i="4"/>
  <c r="Z3864" i="4"/>
  <c r="Y3864" i="4"/>
  <c r="AA3863" i="4"/>
  <c r="Z3863" i="4"/>
  <c r="Y3863" i="4"/>
  <c r="AA3862" i="4"/>
  <c r="Z3862" i="4"/>
  <c r="Y3862" i="4"/>
  <c r="AA3861" i="4"/>
  <c r="Z3861" i="4"/>
  <c r="Y3861" i="4"/>
  <c r="AA3860" i="4"/>
  <c r="Z3860" i="4"/>
  <c r="Y3860" i="4"/>
  <c r="AA3859" i="4"/>
  <c r="Z3859" i="4"/>
  <c r="Y3859" i="4"/>
  <c r="AA3858" i="4"/>
  <c r="Z3858" i="4"/>
  <c r="Y3858" i="4"/>
  <c r="AA3857" i="4"/>
  <c r="Z3857" i="4"/>
  <c r="Y3857" i="4"/>
  <c r="AA3856" i="4"/>
  <c r="Z3856" i="4"/>
  <c r="Y3856" i="4"/>
  <c r="AA3855" i="4"/>
  <c r="Z3855" i="4"/>
  <c r="Y3855" i="4"/>
  <c r="AA3854" i="4"/>
  <c r="Z3854" i="4"/>
  <c r="Y3854" i="4"/>
  <c r="AA3853" i="4"/>
  <c r="Z3853" i="4"/>
  <c r="Y3853" i="4"/>
  <c r="AA3852" i="4"/>
  <c r="Z3852" i="4"/>
  <c r="Y3852" i="4"/>
  <c r="AA3851" i="4"/>
  <c r="Z3851" i="4"/>
  <c r="Y3851" i="4"/>
  <c r="AA3850" i="4"/>
  <c r="Z3850" i="4"/>
  <c r="Y3850" i="4"/>
  <c r="AA3849" i="4"/>
  <c r="Z3849" i="4"/>
  <c r="Y3849" i="4"/>
  <c r="AA3848" i="4"/>
  <c r="Z3848" i="4"/>
  <c r="Y3848" i="4"/>
  <c r="AA3847" i="4"/>
  <c r="Z3847" i="4"/>
  <c r="Y3847" i="4"/>
  <c r="AA3846" i="4"/>
  <c r="Z3846" i="4"/>
  <c r="Y3846" i="4"/>
  <c r="AA3845" i="4"/>
  <c r="Z3845" i="4"/>
  <c r="Y3845" i="4"/>
  <c r="AA3844" i="4"/>
  <c r="Z3844" i="4"/>
  <c r="Y3844" i="4"/>
  <c r="AA3843" i="4"/>
  <c r="Z3843" i="4"/>
  <c r="Y3843" i="4"/>
  <c r="AA3842" i="4"/>
  <c r="Z3842" i="4"/>
  <c r="Y3842" i="4"/>
  <c r="AA3841" i="4"/>
  <c r="Z3841" i="4"/>
  <c r="Y3841" i="4"/>
  <c r="AA3840" i="4"/>
  <c r="Z3840" i="4"/>
  <c r="Y3840" i="4"/>
  <c r="AA3839" i="4"/>
  <c r="Z3839" i="4"/>
  <c r="Y3839" i="4"/>
  <c r="AA3838" i="4"/>
  <c r="Z3838" i="4"/>
  <c r="Y3838" i="4"/>
  <c r="AA3837" i="4"/>
  <c r="Z3837" i="4"/>
  <c r="Y3837" i="4"/>
  <c r="AA3836" i="4"/>
  <c r="Z3836" i="4"/>
  <c r="Y3836" i="4"/>
  <c r="AA3835" i="4"/>
  <c r="Z3835" i="4"/>
  <c r="Y3835" i="4"/>
  <c r="AA3834" i="4"/>
  <c r="Z3834" i="4"/>
  <c r="Y3834" i="4"/>
  <c r="AA3833" i="4"/>
  <c r="Z3833" i="4"/>
  <c r="Y3833" i="4"/>
  <c r="AA3832" i="4"/>
  <c r="Z3832" i="4"/>
  <c r="Y3832" i="4"/>
  <c r="AA3831" i="4"/>
  <c r="Z3831" i="4"/>
  <c r="Y3831" i="4"/>
  <c r="AA3830" i="4"/>
  <c r="Z3830" i="4"/>
  <c r="Y3830" i="4"/>
  <c r="AA3829" i="4"/>
  <c r="Z3829" i="4"/>
  <c r="Y3829" i="4"/>
  <c r="AA3828" i="4"/>
  <c r="Z3828" i="4"/>
  <c r="Y3828" i="4"/>
  <c r="AA3827" i="4"/>
  <c r="Z3827" i="4"/>
  <c r="Y3827" i="4"/>
  <c r="AA3826" i="4"/>
  <c r="Z3826" i="4"/>
  <c r="Y3826" i="4"/>
  <c r="AA3825" i="4"/>
  <c r="Z3825" i="4"/>
  <c r="Y3825" i="4"/>
  <c r="AA3824" i="4"/>
  <c r="Z3824" i="4"/>
  <c r="Y3824" i="4"/>
  <c r="AA3823" i="4"/>
  <c r="Z3823" i="4"/>
  <c r="Y3823" i="4"/>
  <c r="AA3822" i="4"/>
  <c r="Z3822" i="4"/>
  <c r="Y3822" i="4"/>
  <c r="AA3821" i="4"/>
  <c r="Z3821" i="4"/>
  <c r="Y3821" i="4"/>
  <c r="AA3820" i="4"/>
  <c r="Z3820" i="4"/>
  <c r="Y3820" i="4"/>
  <c r="AA3819" i="4"/>
  <c r="Z3819" i="4"/>
  <c r="Y3819" i="4"/>
  <c r="AA3818" i="4"/>
  <c r="Z3818" i="4"/>
  <c r="Y3818" i="4"/>
  <c r="AA3817" i="4"/>
  <c r="Z3817" i="4"/>
  <c r="Y3817" i="4"/>
  <c r="AA3816" i="4"/>
  <c r="Z3816" i="4"/>
  <c r="Y3816" i="4"/>
  <c r="AA3815" i="4"/>
  <c r="Z3815" i="4"/>
  <c r="Y3815" i="4"/>
  <c r="AA3814" i="4"/>
  <c r="Z3814" i="4"/>
  <c r="Y3814" i="4"/>
  <c r="AA3813" i="4"/>
  <c r="Z3813" i="4"/>
  <c r="Y3813" i="4"/>
  <c r="AA3812" i="4"/>
  <c r="Z3812" i="4"/>
  <c r="Y3812" i="4"/>
  <c r="AA3811" i="4"/>
  <c r="Z3811" i="4"/>
  <c r="Y3811" i="4"/>
  <c r="AA3810" i="4"/>
  <c r="Z3810" i="4"/>
  <c r="Y3810" i="4"/>
  <c r="AA3809" i="4"/>
  <c r="Z3809" i="4"/>
  <c r="Y3809" i="4"/>
  <c r="AA3808" i="4"/>
  <c r="Z3808" i="4"/>
  <c r="Y3808" i="4"/>
  <c r="AA3807" i="4"/>
  <c r="Z3807" i="4"/>
  <c r="Y3807" i="4"/>
  <c r="AA3806" i="4"/>
  <c r="Z3806" i="4"/>
  <c r="Y3806" i="4"/>
  <c r="AA3805" i="4"/>
  <c r="Z3805" i="4"/>
  <c r="Y3805" i="4"/>
  <c r="AA3804" i="4"/>
  <c r="Z3804" i="4"/>
  <c r="Y3804" i="4"/>
  <c r="AA3803" i="4"/>
  <c r="Z3803" i="4"/>
  <c r="Y3803" i="4"/>
  <c r="AA3802" i="4"/>
  <c r="Z3802" i="4"/>
  <c r="Y3802" i="4"/>
  <c r="AA3801" i="4"/>
  <c r="Z3801" i="4"/>
  <c r="Y3801" i="4"/>
  <c r="AA3800" i="4"/>
  <c r="Z3800" i="4"/>
  <c r="Y3800" i="4"/>
  <c r="AA3799" i="4"/>
  <c r="Z3799" i="4"/>
  <c r="Y3799" i="4"/>
  <c r="AA3798" i="4"/>
  <c r="Z3798" i="4"/>
  <c r="Y3798" i="4"/>
  <c r="AA3797" i="4"/>
  <c r="Z3797" i="4"/>
  <c r="Y3797" i="4"/>
  <c r="AA3796" i="4"/>
  <c r="Z3796" i="4"/>
  <c r="Y3796" i="4"/>
  <c r="AA3795" i="4"/>
  <c r="Z3795" i="4"/>
  <c r="Y3795" i="4"/>
  <c r="AA3794" i="4"/>
  <c r="Z3794" i="4"/>
  <c r="Y3794" i="4"/>
  <c r="AA3793" i="4"/>
  <c r="Z3793" i="4"/>
  <c r="Y3793" i="4"/>
  <c r="AA3792" i="4"/>
  <c r="Z3792" i="4"/>
  <c r="Y3792" i="4"/>
  <c r="AA3791" i="4"/>
  <c r="Z3791" i="4"/>
  <c r="Y3791" i="4"/>
  <c r="AA3790" i="4"/>
  <c r="Z3790" i="4"/>
  <c r="Y3790" i="4"/>
  <c r="AA3789" i="4"/>
  <c r="Z3789" i="4"/>
  <c r="Y3789" i="4"/>
  <c r="AA3788" i="4"/>
  <c r="Z3788" i="4"/>
  <c r="Y3788" i="4"/>
  <c r="AA3787" i="4"/>
  <c r="Z3787" i="4"/>
  <c r="Y3787" i="4"/>
  <c r="AA3786" i="4"/>
  <c r="Z3786" i="4"/>
  <c r="Y3786" i="4"/>
  <c r="AA3785" i="4"/>
  <c r="Z3785" i="4"/>
  <c r="Y3785" i="4"/>
  <c r="AA3784" i="4"/>
  <c r="Z3784" i="4"/>
  <c r="Y3784" i="4"/>
  <c r="AA3783" i="4"/>
  <c r="Z3783" i="4"/>
  <c r="Y3783" i="4"/>
  <c r="AA3782" i="4"/>
  <c r="Z3782" i="4"/>
  <c r="Y3782" i="4"/>
  <c r="AA3781" i="4"/>
  <c r="Z3781" i="4"/>
  <c r="Y3781" i="4"/>
  <c r="AA3780" i="4"/>
  <c r="Z3780" i="4"/>
  <c r="Y3780" i="4"/>
  <c r="AA3779" i="4"/>
  <c r="Z3779" i="4"/>
  <c r="Y3779" i="4"/>
  <c r="AA3778" i="4"/>
  <c r="Z3778" i="4"/>
  <c r="Y3778" i="4"/>
  <c r="AA3777" i="4"/>
  <c r="Z3777" i="4"/>
  <c r="Y3777" i="4"/>
  <c r="AA3776" i="4"/>
  <c r="Z3776" i="4"/>
  <c r="Y3776" i="4"/>
  <c r="AA3775" i="4"/>
  <c r="Z3775" i="4"/>
  <c r="Y3775" i="4"/>
  <c r="AA3774" i="4"/>
  <c r="Z3774" i="4"/>
  <c r="Y3774" i="4"/>
  <c r="AA3773" i="4"/>
  <c r="Z3773" i="4"/>
  <c r="Y3773" i="4"/>
  <c r="AA3772" i="4"/>
  <c r="Z3772" i="4"/>
  <c r="Y3772" i="4"/>
  <c r="AA3771" i="4"/>
  <c r="Z3771" i="4"/>
  <c r="Y3771" i="4"/>
  <c r="AA3770" i="4"/>
  <c r="Z3770" i="4"/>
  <c r="Y3770" i="4"/>
  <c r="AA3769" i="4"/>
  <c r="Z3769" i="4"/>
  <c r="Y3769" i="4"/>
  <c r="AA3768" i="4"/>
  <c r="Z3768" i="4"/>
  <c r="Y3768" i="4"/>
  <c r="AA3767" i="4"/>
  <c r="Z3767" i="4"/>
  <c r="Y3767" i="4"/>
  <c r="AA3766" i="4"/>
  <c r="Z3766" i="4"/>
  <c r="Y3766" i="4"/>
  <c r="AA3765" i="4"/>
  <c r="Z3765" i="4"/>
  <c r="Y3765" i="4"/>
  <c r="AA3764" i="4"/>
  <c r="Z3764" i="4"/>
  <c r="Y3764" i="4"/>
  <c r="AA3763" i="4"/>
  <c r="Z3763" i="4"/>
  <c r="Y3763" i="4"/>
  <c r="AA3762" i="4"/>
  <c r="Z3762" i="4"/>
  <c r="Y3762" i="4"/>
  <c r="AA3761" i="4"/>
  <c r="Z3761" i="4"/>
  <c r="Y3761" i="4"/>
  <c r="AA3760" i="4"/>
  <c r="Z3760" i="4"/>
  <c r="Y3760" i="4"/>
  <c r="AA3759" i="4"/>
  <c r="Z3759" i="4"/>
  <c r="Y3759" i="4"/>
  <c r="AA3758" i="4"/>
  <c r="Z3758" i="4"/>
  <c r="Y3758" i="4"/>
  <c r="AA3757" i="4"/>
  <c r="Z3757" i="4"/>
  <c r="Y3757" i="4"/>
  <c r="AA3756" i="4"/>
  <c r="Z3756" i="4"/>
  <c r="Y3756" i="4"/>
  <c r="AA3755" i="4"/>
  <c r="Z3755" i="4"/>
  <c r="Y3755" i="4"/>
  <c r="AA3754" i="4"/>
  <c r="Z3754" i="4"/>
  <c r="Y3754" i="4"/>
  <c r="AA3753" i="4"/>
  <c r="Z3753" i="4"/>
  <c r="Y3753" i="4"/>
  <c r="AA3752" i="4"/>
  <c r="Z3752" i="4"/>
  <c r="Y3752" i="4"/>
  <c r="AA3751" i="4"/>
  <c r="Z3751" i="4"/>
  <c r="Y3751" i="4"/>
  <c r="AA3750" i="4"/>
  <c r="Z3750" i="4"/>
  <c r="Y3750" i="4"/>
  <c r="AA3749" i="4"/>
  <c r="Z3749" i="4"/>
  <c r="Y3749" i="4"/>
  <c r="AA3748" i="4"/>
  <c r="Z3748" i="4"/>
  <c r="Y3748" i="4"/>
  <c r="AA3747" i="4"/>
  <c r="Z3747" i="4"/>
  <c r="Y3747" i="4"/>
  <c r="AA3746" i="4"/>
  <c r="Z3746" i="4"/>
  <c r="Y3746" i="4"/>
  <c r="AA3745" i="4"/>
  <c r="Z3745" i="4"/>
  <c r="Y3745" i="4"/>
  <c r="AA3744" i="4"/>
  <c r="Z3744" i="4"/>
  <c r="Y3744" i="4"/>
  <c r="AA3743" i="4"/>
  <c r="Z3743" i="4"/>
  <c r="Y3743" i="4"/>
  <c r="AA3742" i="4"/>
  <c r="Z3742" i="4"/>
  <c r="Y3742" i="4"/>
  <c r="AA3741" i="4"/>
  <c r="Z3741" i="4"/>
  <c r="Y3741" i="4"/>
  <c r="AA3740" i="4"/>
  <c r="Z3740" i="4"/>
  <c r="Y3740" i="4"/>
  <c r="AA3739" i="4"/>
  <c r="Z3739" i="4"/>
  <c r="Y3739" i="4"/>
  <c r="AA3738" i="4"/>
  <c r="Z3738" i="4"/>
  <c r="Y3738" i="4"/>
  <c r="AA3737" i="4"/>
  <c r="Z3737" i="4"/>
  <c r="Y3737" i="4"/>
  <c r="AA3736" i="4"/>
  <c r="Z3736" i="4"/>
  <c r="Y3736" i="4"/>
  <c r="AA3735" i="4"/>
  <c r="Z3735" i="4"/>
  <c r="Y3735" i="4"/>
  <c r="AA3734" i="4"/>
  <c r="Z3734" i="4"/>
  <c r="Y3734" i="4"/>
  <c r="AA3733" i="4"/>
  <c r="Z3733" i="4"/>
  <c r="Y3733" i="4"/>
  <c r="AA3732" i="4"/>
  <c r="Z3732" i="4"/>
  <c r="Y3732" i="4"/>
  <c r="AA3731" i="4"/>
  <c r="Z3731" i="4"/>
  <c r="Y3731" i="4"/>
  <c r="AA3730" i="4"/>
  <c r="Z3730" i="4"/>
  <c r="Y3730" i="4"/>
  <c r="AA3729" i="4"/>
  <c r="Z3729" i="4"/>
  <c r="Y3729" i="4"/>
  <c r="AA3728" i="4"/>
  <c r="Z3728" i="4"/>
  <c r="Y3728" i="4"/>
  <c r="AA3727" i="4"/>
  <c r="Z3727" i="4"/>
  <c r="Y3727" i="4"/>
  <c r="AA3726" i="4"/>
  <c r="Z3726" i="4"/>
  <c r="Y3726" i="4"/>
  <c r="AA3725" i="4"/>
  <c r="Z3725" i="4"/>
  <c r="Y3725" i="4"/>
  <c r="AA3724" i="4"/>
  <c r="Z3724" i="4"/>
  <c r="Y3724" i="4"/>
  <c r="AA3723" i="4"/>
  <c r="Z3723" i="4"/>
  <c r="Y3723" i="4"/>
  <c r="AA3722" i="4"/>
  <c r="Z3722" i="4"/>
  <c r="Y3722" i="4"/>
  <c r="AA3721" i="4"/>
  <c r="Z3721" i="4"/>
  <c r="Y3721" i="4"/>
  <c r="AA3720" i="4"/>
  <c r="Z3720" i="4"/>
  <c r="Y3720" i="4"/>
  <c r="AA3719" i="4"/>
  <c r="Z3719" i="4"/>
  <c r="Y3719" i="4"/>
  <c r="AA3718" i="4"/>
  <c r="Z3718" i="4"/>
  <c r="Y3718" i="4"/>
  <c r="AA3717" i="4"/>
  <c r="Z3717" i="4"/>
  <c r="Y3717" i="4"/>
  <c r="AA3716" i="4"/>
  <c r="Z3716" i="4"/>
  <c r="Y3716" i="4"/>
  <c r="AA3715" i="4"/>
  <c r="Z3715" i="4"/>
  <c r="Y3715" i="4"/>
  <c r="AA3714" i="4"/>
  <c r="Z3714" i="4"/>
  <c r="Y3714" i="4"/>
  <c r="AA3713" i="4"/>
  <c r="Z3713" i="4"/>
  <c r="Y3713" i="4"/>
  <c r="AA3712" i="4"/>
  <c r="Z3712" i="4"/>
  <c r="Y3712" i="4"/>
  <c r="AA3711" i="4"/>
  <c r="Z3711" i="4"/>
  <c r="Y3711" i="4"/>
  <c r="AA3710" i="4"/>
  <c r="Z3710" i="4"/>
  <c r="Y3710" i="4"/>
  <c r="AA3709" i="4"/>
  <c r="Z3709" i="4"/>
  <c r="Y3709" i="4"/>
  <c r="AA3708" i="4"/>
  <c r="Z3708" i="4"/>
  <c r="Y3708" i="4"/>
  <c r="AA3707" i="4"/>
  <c r="Z3707" i="4"/>
  <c r="Y3707" i="4"/>
  <c r="AA3706" i="4"/>
  <c r="Z3706" i="4"/>
  <c r="Y3706" i="4"/>
  <c r="AA3705" i="4"/>
  <c r="Z3705" i="4"/>
  <c r="Y3705" i="4"/>
  <c r="AA3704" i="4"/>
  <c r="Z3704" i="4"/>
  <c r="Y3704" i="4"/>
  <c r="AA3703" i="4"/>
  <c r="Z3703" i="4"/>
  <c r="Y3703" i="4"/>
  <c r="AA3702" i="4"/>
  <c r="Z3702" i="4"/>
  <c r="Y3702" i="4"/>
  <c r="AA3701" i="4"/>
  <c r="Z3701" i="4"/>
  <c r="Y3701" i="4"/>
  <c r="AA3700" i="4"/>
  <c r="Z3700" i="4"/>
  <c r="Y3700" i="4"/>
  <c r="AA3699" i="4"/>
  <c r="Z3699" i="4"/>
  <c r="Y3699" i="4"/>
  <c r="AA3698" i="4"/>
  <c r="Z3698" i="4"/>
  <c r="Y3698" i="4"/>
  <c r="AA3697" i="4"/>
  <c r="Z3697" i="4"/>
  <c r="Y3697" i="4"/>
  <c r="AA3696" i="4"/>
  <c r="Z3696" i="4"/>
  <c r="Y3696" i="4"/>
  <c r="AA3695" i="4"/>
  <c r="Z3695" i="4"/>
  <c r="Y3695" i="4"/>
  <c r="AA3694" i="4"/>
  <c r="Z3694" i="4"/>
  <c r="Y3694" i="4"/>
  <c r="AA3693" i="4"/>
  <c r="Z3693" i="4"/>
  <c r="Y3693" i="4"/>
  <c r="AA3692" i="4"/>
  <c r="Z3692" i="4"/>
  <c r="Y3692" i="4"/>
  <c r="AA3691" i="4"/>
  <c r="Z3691" i="4"/>
  <c r="Y3691" i="4"/>
  <c r="AA3690" i="4"/>
  <c r="Z3690" i="4"/>
  <c r="Y3690" i="4"/>
  <c r="AA3689" i="4"/>
  <c r="Z3689" i="4"/>
  <c r="Y3689" i="4"/>
  <c r="AA3688" i="4"/>
  <c r="Z3688" i="4"/>
  <c r="Y3688" i="4"/>
  <c r="AA3687" i="4"/>
  <c r="Z3687" i="4"/>
  <c r="Y3687" i="4"/>
  <c r="AA3686" i="4"/>
  <c r="Z3686" i="4"/>
  <c r="Y3686" i="4"/>
  <c r="AA3685" i="4"/>
  <c r="Z3685" i="4"/>
  <c r="Y3685" i="4"/>
  <c r="AA3684" i="4"/>
  <c r="Z3684" i="4"/>
  <c r="Y3684" i="4"/>
  <c r="AA3683" i="4"/>
  <c r="Z3683" i="4"/>
  <c r="Y3683" i="4"/>
  <c r="AA3682" i="4"/>
  <c r="Z3682" i="4"/>
  <c r="Y3682" i="4"/>
  <c r="AA3681" i="4"/>
  <c r="Z3681" i="4"/>
  <c r="Y3681" i="4"/>
  <c r="AA3680" i="4"/>
  <c r="Z3680" i="4"/>
  <c r="Y3680" i="4"/>
  <c r="AA3679" i="4"/>
  <c r="Z3679" i="4"/>
  <c r="Y3679" i="4"/>
  <c r="AA3678" i="4"/>
  <c r="Z3678" i="4"/>
  <c r="Y3678" i="4"/>
  <c r="AA3677" i="4"/>
  <c r="Z3677" i="4"/>
  <c r="Y3677" i="4"/>
  <c r="AA3676" i="4"/>
  <c r="Z3676" i="4"/>
  <c r="Y3676" i="4"/>
  <c r="AA3675" i="4"/>
  <c r="Z3675" i="4"/>
  <c r="Y3675" i="4"/>
  <c r="AA3674" i="4"/>
  <c r="Z3674" i="4"/>
  <c r="Y3674" i="4"/>
  <c r="AA3673" i="4"/>
  <c r="Z3673" i="4"/>
  <c r="Y3673" i="4"/>
  <c r="AA3672" i="4"/>
  <c r="Z3672" i="4"/>
  <c r="Y3672" i="4"/>
  <c r="AA3671" i="4"/>
  <c r="Z3671" i="4"/>
  <c r="Y3671" i="4"/>
  <c r="AA3670" i="4"/>
  <c r="Z3670" i="4"/>
  <c r="Y3670" i="4"/>
  <c r="AA3669" i="4"/>
  <c r="Z3669" i="4"/>
  <c r="Y3669" i="4"/>
  <c r="AA3668" i="4"/>
  <c r="Z3668" i="4"/>
  <c r="Y3668" i="4"/>
  <c r="AA3667" i="4"/>
  <c r="Z3667" i="4"/>
  <c r="Y3667" i="4"/>
  <c r="AA3666" i="4"/>
  <c r="Z3666" i="4"/>
  <c r="Y3666" i="4"/>
  <c r="AA3665" i="4"/>
  <c r="Z3665" i="4"/>
  <c r="Y3665" i="4"/>
  <c r="AA3664" i="4"/>
  <c r="Z3664" i="4"/>
  <c r="Y3664" i="4"/>
  <c r="AA3663" i="4"/>
  <c r="Z3663" i="4"/>
  <c r="Y3663" i="4"/>
  <c r="AA3662" i="4"/>
  <c r="Z3662" i="4"/>
  <c r="Y3662" i="4"/>
  <c r="AA3661" i="4"/>
  <c r="Z3661" i="4"/>
  <c r="Y3661" i="4"/>
  <c r="AA3660" i="4"/>
  <c r="Z3660" i="4"/>
  <c r="Y3660" i="4"/>
  <c r="AA3659" i="4"/>
  <c r="Z3659" i="4"/>
  <c r="Y3659" i="4"/>
  <c r="AA3658" i="4"/>
  <c r="Z3658" i="4"/>
  <c r="Y3658" i="4"/>
  <c r="AA3657" i="4"/>
  <c r="Z3657" i="4"/>
  <c r="Y3657" i="4"/>
  <c r="AA3656" i="4"/>
  <c r="Z3656" i="4"/>
  <c r="Y3656" i="4"/>
  <c r="AA3655" i="4"/>
  <c r="Z3655" i="4"/>
  <c r="Y3655" i="4"/>
  <c r="AA3654" i="4"/>
  <c r="Z3654" i="4"/>
  <c r="Y3654" i="4"/>
  <c r="AA3653" i="4"/>
  <c r="Z3653" i="4"/>
  <c r="Y3653" i="4"/>
  <c r="AA3652" i="4"/>
  <c r="Z3652" i="4"/>
  <c r="Y3652" i="4"/>
  <c r="AA3651" i="4"/>
  <c r="Z3651" i="4"/>
  <c r="Y3651" i="4"/>
  <c r="AA3650" i="4"/>
  <c r="Z3650" i="4"/>
  <c r="Y3650" i="4"/>
  <c r="AA3649" i="4"/>
  <c r="Z3649" i="4"/>
  <c r="Y3649" i="4"/>
  <c r="AA3648" i="4"/>
  <c r="Z3648" i="4"/>
  <c r="Y3648" i="4"/>
  <c r="AA3647" i="4"/>
  <c r="Z3647" i="4"/>
  <c r="Y3647" i="4"/>
  <c r="AA3646" i="4"/>
  <c r="Z3646" i="4"/>
  <c r="Y3646" i="4"/>
  <c r="AA3645" i="4"/>
  <c r="Z3645" i="4"/>
  <c r="Y3645" i="4"/>
  <c r="AA3644" i="4"/>
  <c r="Z3644" i="4"/>
  <c r="Y3644" i="4"/>
  <c r="AA3643" i="4"/>
  <c r="Z3643" i="4"/>
  <c r="Y3643" i="4"/>
  <c r="AA3642" i="4"/>
  <c r="Z3642" i="4"/>
  <c r="Y3642" i="4"/>
  <c r="AA4201" i="4" l="1"/>
  <c r="Z4201" i="4"/>
  <c r="Y4201" i="4"/>
  <c r="AA4200" i="4"/>
  <c r="Z4200" i="4"/>
  <c r="Y4200" i="4"/>
  <c r="AA4199" i="4"/>
  <c r="Z4199" i="4"/>
  <c r="Y4199" i="4"/>
  <c r="AA4198" i="4"/>
  <c r="Z4198" i="4"/>
  <c r="Y4198" i="4"/>
  <c r="AA4197" i="4"/>
  <c r="Z4197" i="4"/>
  <c r="Y4197" i="4"/>
  <c r="AA4196" i="4"/>
  <c r="Z4196" i="4"/>
  <c r="Y4196" i="4"/>
  <c r="AA4195" i="4"/>
  <c r="Z4195" i="4"/>
  <c r="Y4195" i="4"/>
  <c r="AA4194" i="4"/>
  <c r="Z4194" i="4"/>
  <c r="Y4194" i="4"/>
  <c r="AA4193" i="4"/>
  <c r="Z4193" i="4"/>
  <c r="Y4193" i="4"/>
  <c r="AA4192" i="4"/>
  <c r="Z4192" i="4"/>
  <c r="Y4192" i="4"/>
  <c r="AA4191" i="4"/>
  <c r="Z4191" i="4"/>
  <c r="Y4191" i="4"/>
  <c r="AA4190" i="4"/>
  <c r="Z4190" i="4"/>
  <c r="Y4190" i="4"/>
  <c r="AA4189" i="4"/>
  <c r="Z4189" i="4"/>
  <c r="Y4189" i="4"/>
  <c r="AA4188" i="4"/>
  <c r="Z4188" i="4"/>
  <c r="Y4188" i="4"/>
  <c r="AA4187" i="4"/>
  <c r="Z4187" i="4"/>
  <c r="Y4187" i="4"/>
  <c r="AA4186" i="4"/>
  <c r="Z4186" i="4"/>
  <c r="Y4186" i="4"/>
  <c r="AA4185" i="4"/>
  <c r="Z4185" i="4"/>
  <c r="Y4185" i="4"/>
  <c r="AA4184" i="4"/>
  <c r="Z4184" i="4"/>
  <c r="Y4184" i="4"/>
  <c r="AA4183" i="4"/>
  <c r="Z4183" i="4"/>
  <c r="Y4183" i="4"/>
  <c r="AA4182" i="4"/>
  <c r="Z4182" i="4"/>
  <c r="Y4182" i="4"/>
  <c r="AA4181" i="4"/>
  <c r="Z4181" i="4"/>
  <c r="Y4181" i="4"/>
  <c r="AA4180" i="4"/>
  <c r="Z4180" i="4"/>
  <c r="Y4180" i="4"/>
  <c r="AA4179" i="4"/>
  <c r="Z4179" i="4"/>
  <c r="Y4179" i="4"/>
  <c r="AA4178" i="4"/>
  <c r="Z4178" i="4"/>
  <c r="Y4178" i="4"/>
  <c r="AA4177" i="4"/>
  <c r="Z4177" i="4"/>
  <c r="Y4177" i="4"/>
  <c r="AA4176" i="4"/>
  <c r="Z4176" i="4"/>
  <c r="Y4176" i="4"/>
  <c r="AA4175" i="4"/>
  <c r="Z4175" i="4"/>
  <c r="Y4175" i="4"/>
  <c r="AA4174" i="4"/>
  <c r="Z4174" i="4"/>
  <c r="Y4174" i="4"/>
  <c r="AA4173" i="4"/>
  <c r="Z4173" i="4"/>
  <c r="Y4173" i="4"/>
  <c r="AA4172" i="4"/>
  <c r="Z4172" i="4"/>
  <c r="Y4172" i="4"/>
  <c r="AA4171" i="4"/>
  <c r="Z4171" i="4"/>
  <c r="Y4171" i="4"/>
  <c r="AA4170" i="4"/>
  <c r="Z4170" i="4"/>
  <c r="Y4170" i="4"/>
  <c r="AA4169" i="4"/>
  <c r="Z4169" i="4"/>
  <c r="Y4169" i="4"/>
  <c r="AA4168" i="4"/>
  <c r="Z4168" i="4"/>
  <c r="Y4168" i="4"/>
  <c r="AA4167" i="4"/>
  <c r="Z4167" i="4"/>
  <c r="Y4167" i="4"/>
  <c r="AA4166" i="4"/>
  <c r="Z4166" i="4"/>
  <c r="Y4166" i="4"/>
  <c r="AA4165" i="4"/>
  <c r="Z4165" i="4"/>
  <c r="Y4165" i="4"/>
  <c r="AA4164" i="4"/>
  <c r="Z4164" i="4"/>
  <c r="Y4164" i="4"/>
  <c r="AA4163" i="4"/>
  <c r="Z4163" i="4"/>
  <c r="Y4163" i="4"/>
  <c r="AA4162" i="4"/>
  <c r="Z4162" i="4"/>
  <c r="Y4162" i="4"/>
  <c r="AA4161" i="4"/>
  <c r="Z4161" i="4"/>
  <c r="Y4161" i="4"/>
  <c r="AA4160" i="4"/>
  <c r="Z4160" i="4"/>
  <c r="Y4160" i="4"/>
  <c r="AA4159" i="4"/>
  <c r="Z4159" i="4"/>
  <c r="Y4159" i="4"/>
  <c r="AA4158" i="4"/>
  <c r="Z4158" i="4"/>
  <c r="Y4158" i="4"/>
  <c r="AA4157" i="4"/>
  <c r="Z4157" i="4"/>
  <c r="Y4157" i="4"/>
  <c r="AA4156" i="4"/>
  <c r="Z4156" i="4"/>
  <c r="Y4156" i="4"/>
  <c r="AA4155" i="4"/>
  <c r="Z4155" i="4"/>
  <c r="Y4155" i="4"/>
  <c r="AA4154" i="4"/>
  <c r="Z4154" i="4"/>
  <c r="Y4154" i="4"/>
  <c r="AA4153" i="4"/>
  <c r="Z4153" i="4"/>
  <c r="Y4153" i="4"/>
  <c r="AA4152" i="4"/>
  <c r="Z4152" i="4"/>
  <c r="Y4152" i="4"/>
  <c r="AA4151" i="4"/>
  <c r="Z4151" i="4"/>
  <c r="Y4151" i="4"/>
  <c r="AA4150" i="4"/>
  <c r="Z4150" i="4"/>
  <c r="Y4150" i="4"/>
  <c r="AA4149" i="4"/>
  <c r="Z4149" i="4"/>
  <c r="Y4149" i="4"/>
  <c r="AA4148" i="4"/>
  <c r="Z4148" i="4"/>
  <c r="Y4148" i="4"/>
  <c r="AA4147" i="4"/>
  <c r="Z4147" i="4"/>
  <c r="Y4147" i="4"/>
  <c r="AA4146" i="4"/>
  <c r="Z4146" i="4"/>
  <c r="Y4146" i="4"/>
  <c r="AA4145" i="4"/>
  <c r="Z4145" i="4"/>
  <c r="Y4145" i="4"/>
  <c r="AA4144" i="4"/>
  <c r="Z4144" i="4"/>
  <c r="Y4144" i="4"/>
  <c r="AA4143" i="4"/>
  <c r="Z4143" i="4"/>
  <c r="Y4143" i="4"/>
  <c r="AA4142" i="4"/>
  <c r="Z4142" i="4"/>
  <c r="Y4142" i="4"/>
  <c r="AA4141" i="4"/>
  <c r="Z4141" i="4"/>
  <c r="Y4141" i="4"/>
  <c r="AA4140" i="4"/>
  <c r="Z4140" i="4"/>
  <c r="Y4140" i="4"/>
  <c r="AA4139" i="4"/>
  <c r="Z4139" i="4"/>
  <c r="Y4139" i="4"/>
  <c r="AA4138" i="4"/>
  <c r="Z4138" i="4"/>
  <c r="Y4138" i="4"/>
  <c r="AA4137" i="4"/>
  <c r="Z4137" i="4"/>
  <c r="Y4137" i="4"/>
  <c r="AA4136" i="4"/>
  <c r="Z4136" i="4"/>
  <c r="Y4136" i="4"/>
  <c r="AA4135" i="4"/>
  <c r="Z4135" i="4"/>
  <c r="Y4135" i="4"/>
  <c r="AA4134" i="4"/>
  <c r="Z4134" i="4"/>
  <c r="Y4134" i="4"/>
  <c r="AA4133" i="4"/>
  <c r="Z4133" i="4"/>
  <c r="Y4133" i="4"/>
  <c r="AA4132" i="4"/>
  <c r="Z4132" i="4"/>
  <c r="Y4132" i="4"/>
  <c r="AA4131" i="4"/>
  <c r="Z4131" i="4"/>
  <c r="Y4131" i="4"/>
  <c r="AA4130" i="4"/>
  <c r="Z4130" i="4"/>
  <c r="Y4130" i="4"/>
  <c r="AA4129" i="4"/>
  <c r="Z4129" i="4"/>
  <c r="Y4129" i="4"/>
  <c r="AA4128" i="4"/>
  <c r="Z4128" i="4"/>
  <c r="Y4128" i="4"/>
  <c r="AA4127" i="4"/>
  <c r="Z4127" i="4"/>
  <c r="Y4127" i="4"/>
  <c r="AA4126" i="4"/>
  <c r="Z4126" i="4"/>
  <c r="Y4126" i="4"/>
  <c r="AA4125" i="4"/>
  <c r="Z4125" i="4"/>
  <c r="Y4125" i="4"/>
  <c r="AA4124" i="4"/>
  <c r="Z4124" i="4"/>
  <c r="Y4124" i="4"/>
  <c r="AA4123" i="4"/>
  <c r="Z4123" i="4"/>
  <c r="Y4123" i="4"/>
  <c r="AA4122" i="4"/>
  <c r="Z4122" i="4"/>
  <c r="Y4122" i="4"/>
  <c r="AA4121" i="4"/>
  <c r="Z4121" i="4"/>
  <c r="Y4121" i="4"/>
  <c r="AA4120" i="4"/>
  <c r="Z4120" i="4"/>
  <c r="Y4120" i="4"/>
  <c r="AA4119" i="4"/>
  <c r="Z4119" i="4"/>
  <c r="Y4119" i="4"/>
  <c r="AA4118" i="4"/>
  <c r="Z4118" i="4"/>
  <c r="Y4118" i="4"/>
  <c r="AA4117" i="4"/>
  <c r="Z4117" i="4"/>
  <c r="Y4117" i="4"/>
  <c r="AA4116" i="4"/>
  <c r="Z4116" i="4"/>
  <c r="Y4116" i="4"/>
  <c r="AA4115" i="4"/>
  <c r="Z4115" i="4"/>
  <c r="Y4115" i="4"/>
  <c r="AA4114" i="4"/>
  <c r="Z4114" i="4"/>
  <c r="Y4114" i="4"/>
  <c r="AA4113" i="4"/>
  <c r="Z4113" i="4"/>
  <c r="Y4113" i="4"/>
  <c r="AA4112" i="4"/>
  <c r="Z4112" i="4"/>
  <c r="Y4112" i="4"/>
  <c r="AA4111" i="4"/>
  <c r="Z4111" i="4"/>
  <c r="Y4111" i="4"/>
  <c r="AA4110" i="4"/>
  <c r="Z4110" i="4"/>
  <c r="Y4110" i="4"/>
  <c r="AA4109" i="4"/>
  <c r="Z4109" i="4"/>
  <c r="Y4109" i="4"/>
  <c r="AA4108" i="4"/>
  <c r="Z4108" i="4"/>
  <c r="Y4108" i="4"/>
  <c r="AA4107" i="4"/>
  <c r="Z4107" i="4"/>
  <c r="Y4107" i="4"/>
  <c r="AA4106" i="4"/>
  <c r="Z4106" i="4"/>
  <c r="Y4106" i="4"/>
  <c r="AA4105" i="4"/>
  <c r="Z4105" i="4"/>
  <c r="Y4105" i="4"/>
  <c r="AA4104" i="4"/>
  <c r="Z4104" i="4"/>
  <c r="Y4104" i="4"/>
  <c r="AA4103" i="4"/>
  <c r="Z4103" i="4"/>
  <c r="Y4103" i="4"/>
  <c r="AA4102" i="4"/>
  <c r="Z4102" i="4"/>
  <c r="Y4102" i="4"/>
  <c r="AA4101" i="4"/>
  <c r="Z4101" i="4"/>
  <c r="Y4101" i="4"/>
  <c r="AA4100" i="4"/>
  <c r="Z4100" i="4"/>
  <c r="Y4100" i="4"/>
  <c r="AA4099" i="4"/>
  <c r="Z4099" i="4"/>
  <c r="Y4099" i="4"/>
  <c r="AA4098" i="4"/>
  <c r="Z4098" i="4"/>
  <c r="Y4098" i="4"/>
  <c r="AA4097" i="4"/>
  <c r="Z4097" i="4"/>
  <c r="Y4097" i="4"/>
  <c r="AA4096" i="4"/>
  <c r="Z4096" i="4"/>
  <c r="Y4096" i="4"/>
  <c r="AA4095" i="4"/>
  <c r="Z4095" i="4"/>
  <c r="Y4095" i="4"/>
  <c r="AA4094" i="4"/>
  <c r="Z4094" i="4"/>
  <c r="Y4094" i="4"/>
  <c r="AA4093" i="4"/>
  <c r="Z4093" i="4"/>
  <c r="Y4093" i="4"/>
  <c r="AA4092" i="4"/>
  <c r="Z4092" i="4"/>
  <c r="Y4092" i="4"/>
  <c r="AA4091" i="4"/>
  <c r="Z4091" i="4"/>
  <c r="Y4091" i="4"/>
  <c r="AA4090" i="4"/>
  <c r="Z4090" i="4"/>
  <c r="Y4090" i="4"/>
  <c r="AA4089" i="4"/>
  <c r="Z4089" i="4"/>
  <c r="Y4089" i="4"/>
  <c r="AA4088" i="4"/>
  <c r="Z4088" i="4"/>
  <c r="Y4088" i="4"/>
  <c r="AA4087" i="4"/>
  <c r="Z4087" i="4"/>
  <c r="Y4087" i="4"/>
  <c r="AA4086" i="4"/>
  <c r="Z4086" i="4"/>
  <c r="Y4086" i="4"/>
  <c r="AA4085" i="4"/>
  <c r="Z4085" i="4"/>
  <c r="Y4085" i="4"/>
  <c r="AA4084" i="4"/>
  <c r="Z4084" i="4"/>
  <c r="Y4084" i="4"/>
  <c r="AA4083" i="4"/>
  <c r="Z4083" i="4"/>
  <c r="Y4083" i="4"/>
  <c r="AA4082" i="4"/>
  <c r="Z4082" i="4"/>
  <c r="Y4082" i="4"/>
  <c r="AA4081" i="4"/>
  <c r="Z4081" i="4"/>
  <c r="Y4081" i="4"/>
  <c r="AA4080" i="4"/>
  <c r="Z4080" i="4"/>
  <c r="Y4080" i="4"/>
  <c r="AA4079" i="4"/>
  <c r="Z4079" i="4"/>
  <c r="Y4079" i="4"/>
  <c r="AA4078" i="4"/>
  <c r="Z4078" i="4"/>
  <c r="Y4078" i="4"/>
  <c r="AA4077" i="4"/>
  <c r="Z4077" i="4"/>
  <c r="Y4077" i="4"/>
  <c r="AA4076" i="4"/>
  <c r="Z4076" i="4"/>
  <c r="Y4076" i="4"/>
  <c r="AA4075" i="4"/>
  <c r="Z4075" i="4"/>
  <c r="Y4075" i="4"/>
  <c r="AA4074" i="4"/>
  <c r="Z4074" i="4"/>
  <c r="Y4074" i="4"/>
  <c r="AA4073" i="4"/>
  <c r="Z4073" i="4"/>
  <c r="Y4073" i="4"/>
  <c r="AA4072" i="4"/>
  <c r="Z4072" i="4"/>
  <c r="Y4072" i="4"/>
  <c r="AA4071" i="4"/>
  <c r="Z4071" i="4"/>
  <c r="Y4071" i="4"/>
  <c r="AA4070" i="4"/>
  <c r="Z4070" i="4"/>
  <c r="Y4070" i="4"/>
  <c r="AA4069" i="4"/>
  <c r="Z4069" i="4"/>
  <c r="Y4069" i="4"/>
  <c r="AA4068" i="4"/>
  <c r="Z4068" i="4"/>
  <c r="Y4068" i="4"/>
  <c r="AA4067" i="4"/>
  <c r="Z4067" i="4"/>
  <c r="Y4067" i="4"/>
  <c r="AA4066" i="4"/>
  <c r="Z4066" i="4"/>
  <c r="Y4066" i="4"/>
  <c r="AA4065" i="4"/>
  <c r="Z4065" i="4"/>
  <c r="Y4065" i="4"/>
  <c r="AA4064" i="4"/>
  <c r="Z4064" i="4"/>
  <c r="Y4064" i="4"/>
  <c r="AA4063" i="4"/>
  <c r="Z4063" i="4"/>
  <c r="Y4063" i="4"/>
  <c r="AA4062" i="4"/>
  <c r="Z4062" i="4"/>
  <c r="Y4062" i="4"/>
  <c r="AA4061" i="4"/>
  <c r="Z4061" i="4"/>
  <c r="Y4061" i="4"/>
  <c r="AA4060" i="4"/>
  <c r="Z4060" i="4"/>
  <c r="Y4060" i="4"/>
  <c r="AA4059" i="4"/>
  <c r="Z4059" i="4"/>
  <c r="Y4059" i="4"/>
  <c r="AA4058" i="4"/>
  <c r="Z4058" i="4"/>
  <c r="Y4058" i="4"/>
  <c r="AA4057" i="4"/>
  <c r="Z4057" i="4"/>
  <c r="Y4057" i="4"/>
  <c r="AA4056" i="4"/>
  <c r="Z4056" i="4"/>
  <c r="Y4056" i="4"/>
  <c r="AA4055" i="4"/>
  <c r="Z4055" i="4"/>
  <c r="Y4055" i="4"/>
  <c r="AA4054" i="4"/>
  <c r="Z4054" i="4"/>
  <c r="Y4054" i="4"/>
  <c r="AA4053" i="4"/>
  <c r="Z4053" i="4"/>
  <c r="Y4053" i="4"/>
  <c r="AA4052" i="4"/>
  <c r="Z4052" i="4"/>
  <c r="Y4052" i="4"/>
  <c r="AA4051" i="4"/>
  <c r="Z4051" i="4"/>
  <c r="Y4051" i="4"/>
  <c r="AA4050" i="4"/>
  <c r="Z4050" i="4"/>
  <c r="Y4050" i="4"/>
  <c r="AA4049" i="4"/>
  <c r="Z4049" i="4"/>
  <c r="Y4049" i="4"/>
  <c r="AA4048" i="4"/>
  <c r="Z4048" i="4"/>
  <c r="Y4048" i="4"/>
  <c r="AA4047" i="4"/>
  <c r="Z4047" i="4"/>
  <c r="Y4047" i="4"/>
  <c r="AA4046" i="4"/>
  <c r="Z4046" i="4"/>
  <c r="Y4046" i="4"/>
  <c r="AA4045" i="4"/>
  <c r="Z4045" i="4"/>
  <c r="Y4045" i="4"/>
  <c r="AA4044" i="4"/>
  <c r="Z4044" i="4"/>
  <c r="Y4044" i="4"/>
  <c r="AA4043" i="4"/>
  <c r="Z4043" i="4"/>
  <c r="Y4043" i="4"/>
  <c r="AA4042" i="4"/>
  <c r="Z4042" i="4"/>
  <c r="Y4042" i="4"/>
  <c r="AA4041" i="4"/>
  <c r="Z4041" i="4"/>
  <c r="Y4041" i="4"/>
  <c r="AA4040" i="4"/>
  <c r="Z4040" i="4"/>
  <c r="Y4040" i="4"/>
  <c r="AA4039" i="4"/>
  <c r="Z4039" i="4"/>
  <c r="Y4039" i="4"/>
  <c r="AA4038" i="4"/>
  <c r="Z4038" i="4"/>
  <c r="Y4038" i="4"/>
  <c r="AA4037" i="4"/>
  <c r="Z4037" i="4"/>
  <c r="Y4037" i="4"/>
  <c r="AA4036" i="4"/>
  <c r="Z4036" i="4"/>
  <c r="Y4036" i="4"/>
  <c r="AA4035" i="4"/>
  <c r="Z4035" i="4"/>
  <c r="Y4035" i="4"/>
  <c r="AA4034" i="4"/>
  <c r="Z4034" i="4"/>
  <c r="Y4034" i="4"/>
  <c r="AA4033" i="4"/>
  <c r="Z4033" i="4"/>
  <c r="Y4033" i="4"/>
  <c r="AA4032" i="4"/>
  <c r="Z4032" i="4"/>
  <c r="Y4032" i="4"/>
  <c r="AA4031" i="4"/>
  <c r="Z4031" i="4"/>
  <c r="Y4031" i="4"/>
  <c r="AA4030" i="4"/>
  <c r="Z4030" i="4"/>
  <c r="Y4030" i="4"/>
  <c r="AA4029" i="4"/>
  <c r="Z4029" i="4"/>
  <c r="Y4029" i="4"/>
  <c r="AA4028" i="4"/>
  <c r="Z4028" i="4"/>
  <c r="Y4028" i="4"/>
  <c r="AA4027" i="4"/>
  <c r="Z4027" i="4"/>
  <c r="Y4027" i="4"/>
  <c r="AA4026" i="4"/>
  <c r="Z4026" i="4"/>
  <c r="Y4026" i="4"/>
  <c r="AA4025" i="4"/>
  <c r="Z4025" i="4"/>
  <c r="Y4025" i="4"/>
  <c r="AA4024" i="4"/>
  <c r="Z4024" i="4"/>
  <c r="Y4024" i="4"/>
  <c r="AA4023" i="4"/>
  <c r="Z4023" i="4"/>
  <c r="Y4023" i="4"/>
  <c r="AA4022" i="4"/>
  <c r="Z4022" i="4"/>
  <c r="Y4022" i="4"/>
  <c r="AA4021" i="4"/>
  <c r="Z4021" i="4"/>
  <c r="Y4021" i="4"/>
  <c r="AA4020" i="4"/>
  <c r="Z4020" i="4"/>
  <c r="Y4020" i="4"/>
  <c r="AA4019" i="4"/>
  <c r="Z4019" i="4"/>
  <c r="Y4019" i="4"/>
  <c r="AA4018" i="4"/>
  <c r="Z4018" i="4"/>
  <c r="Y4018" i="4"/>
  <c r="AA4017" i="4"/>
  <c r="Z4017" i="4"/>
  <c r="Y4017" i="4"/>
  <c r="AA4016" i="4"/>
  <c r="Z4016" i="4"/>
  <c r="Y4016" i="4"/>
  <c r="AA4015" i="4"/>
  <c r="Z4015" i="4"/>
  <c r="Y4015" i="4"/>
  <c r="AA4014" i="4"/>
  <c r="Z4014" i="4"/>
  <c r="Y4014" i="4"/>
  <c r="AA4013" i="4"/>
  <c r="Z4013" i="4"/>
  <c r="Y4013" i="4"/>
  <c r="AA4012" i="4"/>
  <c r="Z4012" i="4"/>
  <c r="Y4012" i="4"/>
  <c r="AA4011" i="4"/>
  <c r="Z4011" i="4"/>
  <c r="Y4011" i="4"/>
  <c r="AA4010" i="4"/>
  <c r="Z4010" i="4"/>
  <c r="Y4010" i="4"/>
  <c r="AA4009" i="4"/>
  <c r="Z4009" i="4"/>
  <c r="Y4009" i="4"/>
  <c r="AA4008" i="4"/>
  <c r="Z4008" i="4"/>
  <c r="Y4008" i="4"/>
  <c r="AA4007" i="4"/>
  <c r="Z4007" i="4"/>
  <c r="Y4007" i="4"/>
  <c r="AA4006" i="4"/>
  <c r="Z4006" i="4"/>
  <c r="Y4006" i="4"/>
  <c r="AA4005" i="4"/>
  <c r="Z4005" i="4"/>
  <c r="Y4005" i="4"/>
  <c r="AA4004" i="4"/>
  <c r="Z4004" i="4"/>
  <c r="Y4004" i="4"/>
  <c r="AA4003" i="4"/>
  <c r="Z4003" i="4"/>
  <c r="Y4003" i="4"/>
  <c r="AA4002" i="4"/>
  <c r="Z4002" i="4"/>
  <c r="Y4002" i="4"/>
  <c r="AA4001" i="4"/>
  <c r="Z4001" i="4"/>
  <c r="Y4001" i="4"/>
  <c r="AA4000" i="4"/>
  <c r="Z4000" i="4"/>
  <c r="Y4000" i="4"/>
  <c r="AA3999" i="4"/>
  <c r="Z3999" i="4"/>
  <c r="Y3999" i="4"/>
  <c r="AA3998" i="4"/>
  <c r="Z3998" i="4"/>
  <c r="Y3998" i="4"/>
  <c r="AA3997" i="4"/>
  <c r="Z3997" i="4"/>
  <c r="Y3997" i="4"/>
  <c r="AA3996" i="4"/>
  <c r="Z3996" i="4"/>
  <c r="Y3996" i="4"/>
  <c r="AA3995" i="4"/>
  <c r="Z3995" i="4"/>
  <c r="Y3995" i="4"/>
  <c r="AA3994" i="4"/>
  <c r="Z3994" i="4"/>
  <c r="Y3994" i="4"/>
  <c r="AA3993" i="4"/>
  <c r="Z3993" i="4"/>
  <c r="Y3993" i="4"/>
  <c r="AA3992" i="4"/>
  <c r="Z3992" i="4"/>
  <c r="Y3992" i="4"/>
  <c r="AA3991" i="4"/>
  <c r="Z3991" i="4"/>
  <c r="Y3991" i="4"/>
  <c r="AA3990" i="4"/>
  <c r="Z3990" i="4"/>
  <c r="Y3990" i="4"/>
  <c r="AA3989" i="4"/>
  <c r="Z3989" i="4"/>
  <c r="Y3989" i="4"/>
  <c r="AA3988" i="4"/>
  <c r="Z3988" i="4"/>
  <c r="Y3988" i="4"/>
  <c r="AA3987" i="4"/>
  <c r="Z3987" i="4"/>
  <c r="Y3987" i="4"/>
  <c r="AA3986" i="4"/>
  <c r="Z3986" i="4"/>
  <c r="Y3986" i="4"/>
  <c r="AA3985" i="4"/>
  <c r="Z3985" i="4"/>
  <c r="Y3985" i="4"/>
  <c r="AA3984" i="4"/>
  <c r="Z3984" i="4"/>
  <c r="Y3984" i="4"/>
  <c r="AA3983" i="4"/>
  <c r="Z3983" i="4"/>
  <c r="Y3983" i="4"/>
  <c r="AA3982" i="4"/>
  <c r="Z3982" i="4"/>
  <c r="Y3982" i="4"/>
  <c r="AA3981" i="4"/>
  <c r="Z3981" i="4"/>
  <c r="Y3981" i="4"/>
  <c r="AA3980" i="4"/>
  <c r="Z3980" i="4"/>
  <c r="Y3980" i="4"/>
  <c r="AA3979" i="4"/>
  <c r="Z3979" i="4"/>
  <c r="Y3979" i="4"/>
  <c r="AA3978" i="4"/>
  <c r="Z3978" i="4"/>
  <c r="Y3978" i="4"/>
  <c r="AA3977" i="4"/>
  <c r="Z3977" i="4"/>
  <c r="Y3977" i="4"/>
  <c r="AA3976" i="4"/>
  <c r="Z3976" i="4"/>
  <c r="Y3976" i="4"/>
  <c r="AA3975" i="4"/>
  <c r="Z3975" i="4"/>
  <c r="Y3975" i="4"/>
  <c r="AA3974" i="4"/>
  <c r="Z3974" i="4"/>
  <c r="Y3974" i="4"/>
  <c r="AA3973" i="4"/>
  <c r="Z3973" i="4"/>
  <c r="Y3973" i="4"/>
  <c r="AA3972" i="4"/>
  <c r="Z3972" i="4"/>
  <c r="Y3972" i="4"/>
  <c r="AA3971" i="4"/>
  <c r="Z3971" i="4"/>
  <c r="Y3971" i="4"/>
  <c r="AA3970" i="4"/>
  <c r="Z3970" i="4"/>
  <c r="Y3970" i="4"/>
  <c r="AA3969" i="4"/>
  <c r="Z3969" i="4"/>
  <c r="Y3969" i="4"/>
  <c r="AA3968" i="4"/>
  <c r="Z3968" i="4"/>
  <c r="Y3968" i="4"/>
  <c r="AA3967" i="4"/>
  <c r="Z3967" i="4"/>
  <c r="Y3967" i="4"/>
  <c r="AA3966" i="4"/>
  <c r="Z3966" i="4"/>
  <c r="Y3966" i="4"/>
  <c r="AA3965" i="4"/>
  <c r="Z3965" i="4"/>
  <c r="Y3965" i="4"/>
  <c r="AA3964" i="4"/>
  <c r="Z3964" i="4"/>
  <c r="Y3964" i="4"/>
  <c r="AA3963" i="4"/>
  <c r="Z3963" i="4"/>
  <c r="Y3963" i="4"/>
  <c r="AA3962" i="4"/>
  <c r="Z3962" i="4"/>
  <c r="Y3962" i="4"/>
  <c r="AA3961" i="4"/>
  <c r="Z3961" i="4"/>
  <c r="Y3961" i="4"/>
  <c r="AA3960" i="4"/>
  <c r="Z3960" i="4"/>
  <c r="Y3960" i="4"/>
  <c r="AA3959" i="4"/>
  <c r="Z3959" i="4"/>
  <c r="Y3959" i="4"/>
  <c r="AA3958" i="4"/>
  <c r="Z3958" i="4"/>
  <c r="Y3958" i="4"/>
  <c r="AA3957" i="4"/>
  <c r="Z3957" i="4"/>
  <c r="Y3957" i="4"/>
  <c r="AA3956" i="4"/>
  <c r="Z3956" i="4"/>
  <c r="Y3956" i="4"/>
  <c r="AA3955" i="4"/>
  <c r="Z3955" i="4"/>
  <c r="Y3955" i="4"/>
  <c r="AA3954" i="4"/>
  <c r="Z3954" i="4"/>
  <c r="Y3954" i="4"/>
  <c r="AA3953" i="4"/>
  <c r="Z3953" i="4"/>
  <c r="Y3953" i="4"/>
  <c r="AA3952" i="4"/>
  <c r="Z3952" i="4"/>
  <c r="Y3952" i="4"/>
  <c r="AA3951" i="4"/>
  <c r="Z3951" i="4"/>
  <c r="Y3951" i="4"/>
  <c r="AA3950" i="4"/>
  <c r="Z3950" i="4"/>
  <c r="Y3950" i="4"/>
  <c r="AA3949" i="4"/>
  <c r="Z3949" i="4"/>
  <c r="Y3949" i="4"/>
  <c r="AA3948" i="4"/>
  <c r="Z3948" i="4"/>
  <c r="Y3948" i="4"/>
  <c r="AA3947" i="4"/>
  <c r="Z3947" i="4"/>
  <c r="Y3947" i="4"/>
  <c r="AA3946" i="4"/>
  <c r="Z3946" i="4"/>
  <c r="Y3946" i="4"/>
  <c r="AA3945" i="4"/>
  <c r="Z3945" i="4"/>
  <c r="Y3945" i="4"/>
  <c r="AA3944" i="4"/>
  <c r="Z3944" i="4"/>
  <c r="Y3944" i="4"/>
  <c r="AA3943" i="4"/>
  <c r="Z3943" i="4"/>
  <c r="Y3943" i="4"/>
  <c r="AA3942" i="4"/>
  <c r="Z3942" i="4"/>
  <c r="Y3942" i="4"/>
  <c r="AA3941" i="4"/>
  <c r="Z3941" i="4"/>
  <c r="Y3941" i="4"/>
  <c r="AA3940" i="4"/>
  <c r="Z3940" i="4"/>
  <c r="Y3940" i="4"/>
  <c r="AA3939" i="4"/>
  <c r="Z3939" i="4"/>
  <c r="Y3939" i="4"/>
  <c r="AA3938" i="4"/>
  <c r="Z3938" i="4"/>
  <c r="Y3938" i="4"/>
  <c r="AA3937" i="4"/>
  <c r="Z3937" i="4"/>
  <c r="Y3937" i="4"/>
  <c r="AA3936" i="4"/>
  <c r="Z3936" i="4"/>
  <c r="Y3936" i="4"/>
  <c r="AA3935" i="4"/>
  <c r="Z3935" i="4"/>
  <c r="Y3935" i="4"/>
  <c r="AA3934" i="4"/>
  <c r="Z3934" i="4"/>
  <c r="Y3934" i="4"/>
  <c r="AA3933" i="4"/>
  <c r="Z3933" i="4"/>
  <c r="Y3933" i="4"/>
  <c r="AA3932" i="4"/>
  <c r="Z3932" i="4"/>
  <c r="Y3932" i="4"/>
  <c r="AA3931" i="4"/>
  <c r="Z3931" i="4"/>
  <c r="Y3931" i="4"/>
  <c r="AA3930" i="4"/>
  <c r="Z3930" i="4"/>
  <c r="Y3930" i="4"/>
  <c r="AA3929" i="4"/>
  <c r="Z3929" i="4"/>
  <c r="Y3929" i="4"/>
  <c r="AA3928" i="4"/>
  <c r="Z3928" i="4"/>
  <c r="Y3928" i="4"/>
  <c r="AA3927" i="4"/>
  <c r="Z3927" i="4"/>
  <c r="Y3927" i="4"/>
  <c r="AA3926" i="4"/>
  <c r="Z3926" i="4"/>
  <c r="Y3926" i="4"/>
  <c r="AA3925" i="4"/>
  <c r="Z3925" i="4"/>
  <c r="Y3925" i="4"/>
  <c r="AA3924" i="4"/>
  <c r="Z3924" i="4"/>
  <c r="Y3924" i="4"/>
  <c r="AA3923" i="4"/>
  <c r="Z3923" i="4"/>
  <c r="Y3923" i="4"/>
  <c r="AA3922" i="4"/>
  <c r="Z3922" i="4"/>
  <c r="Y3922" i="4"/>
  <c r="Y3362" i="4" l="1"/>
  <c r="Z3362" i="4"/>
  <c r="AA3362" i="4"/>
  <c r="Y3363" i="4"/>
  <c r="Z3363" i="4"/>
  <c r="AA3363" i="4"/>
  <c r="Y3364" i="4"/>
  <c r="Z3364" i="4"/>
  <c r="AA3364" i="4"/>
  <c r="Y3365" i="4"/>
  <c r="Z3365" i="4"/>
  <c r="AA3365" i="4"/>
  <c r="Y3366" i="4"/>
  <c r="Z3366" i="4"/>
  <c r="AA3366" i="4"/>
  <c r="Y3367" i="4"/>
  <c r="Z3367" i="4"/>
  <c r="AA3367" i="4"/>
  <c r="Y3368" i="4"/>
  <c r="Z3368" i="4"/>
  <c r="AA3368" i="4"/>
  <c r="Y3369" i="4"/>
  <c r="Z3369" i="4"/>
  <c r="AA3369" i="4"/>
  <c r="Y3370" i="4"/>
  <c r="Z3370" i="4"/>
  <c r="AA3370" i="4"/>
  <c r="Y3371" i="4"/>
  <c r="Z3371" i="4"/>
  <c r="AA3371" i="4"/>
  <c r="Y3372" i="4"/>
  <c r="Z3372" i="4"/>
  <c r="AA3372" i="4"/>
  <c r="Y3373" i="4"/>
  <c r="Z3373" i="4"/>
  <c r="AA3373" i="4"/>
  <c r="Y3374" i="4"/>
  <c r="Z3374" i="4"/>
  <c r="AA3374" i="4"/>
  <c r="Y3375" i="4"/>
  <c r="Z3375" i="4"/>
  <c r="AA3375" i="4"/>
  <c r="Y3376" i="4"/>
  <c r="Z3376" i="4"/>
  <c r="AA3376" i="4"/>
  <c r="Y3377" i="4"/>
  <c r="Z3377" i="4"/>
  <c r="AA3377" i="4"/>
  <c r="Y3378" i="4"/>
  <c r="Z3378" i="4"/>
  <c r="AA3378" i="4"/>
  <c r="Y3379" i="4"/>
  <c r="Z3379" i="4"/>
  <c r="AA3379" i="4"/>
  <c r="Y3380" i="4"/>
  <c r="Z3380" i="4"/>
  <c r="AA3380" i="4"/>
  <c r="Y3381" i="4"/>
  <c r="Z3381" i="4"/>
  <c r="AA3381" i="4"/>
  <c r="Y3382" i="4"/>
  <c r="Z3382" i="4"/>
  <c r="AA3382" i="4"/>
  <c r="Y3383" i="4"/>
  <c r="Z3383" i="4"/>
  <c r="AA3383" i="4"/>
  <c r="Y3384" i="4"/>
  <c r="Z3384" i="4"/>
  <c r="AA3384" i="4"/>
  <c r="Y3385" i="4"/>
  <c r="Z3385" i="4"/>
  <c r="AA3385" i="4"/>
  <c r="Y3386" i="4"/>
  <c r="Z3386" i="4"/>
  <c r="AA3386" i="4"/>
  <c r="Y3387" i="4"/>
  <c r="Z3387" i="4"/>
  <c r="AA3387" i="4"/>
  <c r="Y3388" i="4"/>
  <c r="Z3388" i="4"/>
  <c r="AA3388" i="4"/>
  <c r="Y3389" i="4"/>
  <c r="Z3389" i="4"/>
  <c r="AA3389" i="4"/>
  <c r="Y3390" i="4"/>
  <c r="Z3390" i="4"/>
  <c r="AA3390" i="4"/>
  <c r="Y3391" i="4"/>
  <c r="Z3391" i="4"/>
  <c r="AA3391" i="4"/>
  <c r="Y3392" i="4"/>
  <c r="Z3392" i="4"/>
  <c r="AA3392" i="4"/>
  <c r="Y3393" i="4"/>
  <c r="Z3393" i="4"/>
  <c r="AA3393" i="4"/>
  <c r="Y3394" i="4"/>
  <c r="Z3394" i="4"/>
  <c r="AA3394" i="4"/>
  <c r="Y3395" i="4"/>
  <c r="Z3395" i="4"/>
  <c r="AA3395" i="4"/>
  <c r="Y3396" i="4"/>
  <c r="Z3396" i="4"/>
  <c r="AA3396" i="4"/>
  <c r="Y3397" i="4"/>
  <c r="Z3397" i="4"/>
  <c r="AA3397" i="4"/>
  <c r="Y3398" i="4"/>
  <c r="Z3398" i="4"/>
  <c r="AA3398" i="4"/>
  <c r="Y3399" i="4"/>
  <c r="Z3399" i="4"/>
  <c r="AA3399" i="4"/>
  <c r="Y3400" i="4"/>
  <c r="Z3400" i="4"/>
  <c r="AA3400" i="4"/>
  <c r="Y3401" i="4"/>
  <c r="Z3401" i="4"/>
  <c r="AA3401" i="4"/>
  <c r="Y3402" i="4"/>
  <c r="Z3402" i="4"/>
  <c r="AA3402" i="4"/>
  <c r="Y3403" i="4"/>
  <c r="Z3403" i="4"/>
  <c r="AA3403" i="4"/>
  <c r="Y3404" i="4"/>
  <c r="Z3404" i="4"/>
  <c r="AA3404" i="4"/>
  <c r="Y3405" i="4"/>
  <c r="Z3405" i="4"/>
  <c r="AA3405" i="4"/>
  <c r="Y3406" i="4"/>
  <c r="Z3406" i="4"/>
  <c r="AA3406" i="4"/>
  <c r="Y3407" i="4"/>
  <c r="Z3407" i="4"/>
  <c r="AA3407" i="4"/>
  <c r="Y3408" i="4"/>
  <c r="Z3408" i="4"/>
  <c r="AA3408" i="4"/>
  <c r="Y3409" i="4"/>
  <c r="Z3409" i="4"/>
  <c r="AA3409" i="4"/>
  <c r="Y3410" i="4"/>
  <c r="Z3410" i="4"/>
  <c r="AA3410" i="4"/>
  <c r="Y3411" i="4"/>
  <c r="Z3411" i="4"/>
  <c r="AA3411" i="4"/>
  <c r="Y3412" i="4"/>
  <c r="Z3412" i="4"/>
  <c r="AA3412" i="4"/>
  <c r="Y3413" i="4"/>
  <c r="Z3413" i="4"/>
  <c r="AA3413" i="4"/>
  <c r="Y3414" i="4"/>
  <c r="Z3414" i="4"/>
  <c r="AA3414" i="4"/>
  <c r="Y3415" i="4"/>
  <c r="Z3415" i="4"/>
  <c r="AA3415" i="4"/>
  <c r="Y3416" i="4"/>
  <c r="Z3416" i="4"/>
  <c r="AA3416" i="4"/>
  <c r="Y3417" i="4"/>
  <c r="Z3417" i="4"/>
  <c r="AA3417" i="4"/>
  <c r="Y3418" i="4"/>
  <c r="Z3418" i="4"/>
  <c r="AA3418" i="4"/>
  <c r="Y3419" i="4"/>
  <c r="Z3419" i="4"/>
  <c r="AA3419" i="4"/>
  <c r="Y3420" i="4"/>
  <c r="Z3420" i="4"/>
  <c r="AA3420" i="4"/>
  <c r="Y3421" i="4"/>
  <c r="Z3421" i="4"/>
  <c r="AA3421" i="4"/>
  <c r="Y3422" i="4"/>
  <c r="Z3422" i="4"/>
  <c r="AA3422" i="4"/>
  <c r="Y3423" i="4"/>
  <c r="Z3423" i="4"/>
  <c r="AA3423" i="4"/>
  <c r="Y3424" i="4"/>
  <c r="Z3424" i="4"/>
  <c r="AA3424" i="4"/>
  <c r="Y3425" i="4"/>
  <c r="Z3425" i="4"/>
  <c r="AA3425" i="4"/>
  <c r="Y3426" i="4"/>
  <c r="Z3426" i="4"/>
  <c r="AA3426" i="4"/>
  <c r="Y3427" i="4"/>
  <c r="Z3427" i="4"/>
  <c r="AA3427" i="4"/>
  <c r="Y3428" i="4"/>
  <c r="Z3428" i="4"/>
  <c r="AA3428" i="4"/>
  <c r="Y3429" i="4"/>
  <c r="Z3429" i="4"/>
  <c r="AA3429" i="4"/>
  <c r="Y3430" i="4"/>
  <c r="Z3430" i="4"/>
  <c r="AA3430" i="4"/>
  <c r="Y3431" i="4"/>
  <c r="Z3431" i="4"/>
  <c r="AA3431" i="4"/>
  <c r="Y3432" i="4"/>
  <c r="Z3432" i="4"/>
  <c r="AA3432" i="4"/>
  <c r="Y3433" i="4"/>
  <c r="Z3433" i="4"/>
  <c r="AA3433" i="4"/>
  <c r="Y3434" i="4"/>
  <c r="Z3434" i="4"/>
  <c r="AA3434" i="4"/>
  <c r="Y3435" i="4"/>
  <c r="Z3435" i="4"/>
  <c r="AA3435" i="4"/>
  <c r="Y3436" i="4"/>
  <c r="Z3436" i="4"/>
  <c r="AA3436" i="4"/>
  <c r="Y3437" i="4"/>
  <c r="Z3437" i="4"/>
  <c r="AA3437" i="4"/>
  <c r="Y3438" i="4"/>
  <c r="Z3438" i="4"/>
  <c r="AA3438" i="4"/>
  <c r="Y3439" i="4"/>
  <c r="Z3439" i="4"/>
  <c r="AA3439" i="4"/>
  <c r="Y3440" i="4"/>
  <c r="Z3440" i="4"/>
  <c r="AA3440" i="4"/>
  <c r="Y3441" i="4"/>
  <c r="Z3441" i="4"/>
  <c r="AA3441" i="4"/>
  <c r="Y3442" i="4"/>
  <c r="Z3442" i="4"/>
  <c r="AA3442" i="4"/>
  <c r="Y3443" i="4"/>
  <c r="Z3443" i="4"/>
  <c r="AA3443" i="4"/>
  <c r="Y3444" i="4"/>
  <c r="Z3444" i="4"/>
  <c r="AA3444" i="4"/>
  <c r="Y3445" i="4"/>
  <c r="Z3445" i="4"/>
  <c r="AA3445" i="4"/>
  <c r="Y3446" i="4"/>
  <c r="Z3446" i="4"/>
  <c r="AA3446" i="4"/>
  <c r="Y3447" i="4"/>
  <c r="Z3447" i="4"/>
  <c r="AA3447" i="4"/>
  <c r="Y3448" i="4"/>
  <c r="Z3448" i="4"/>
  <c r="AA3448" i="4"/>
  <c r="Y3449" i="4"/>
  <c r="Z3449" i="4"/>
  <c r="AA3449" i="4"/>
  <c r="Y3450" i="4"/>
  <c r="Z3450" i="4"/>
  <c r="AA3450" i="4"/>
  <c r="Y3451" i="4"/>
  <c r="Z3451" i="4"/>
  <c r="AA3451" i="4"/>
  <c r="Y3452" i="4"/>
  <c r="Z3452" i="4"/>
  <c r="AA3452" i="4"/>
  <c r="Y3453" i="4"/>
  <c r="Z3453" i="4"/>
  <c r="AA3453" i="4"/>
  <c r="Y3454" i="4"/>
  <c r="Z3454" i="4"/>
  <c r="AA3454" i="4"/>
  <c r="Y3455" i="4"/>
  <c r="Z3455" i="4"/>
  <c r="AA3455" i="4"/>
  <c r="Y3456" i="4"/>
  <c r="Z3456" i="4"/>
  <c r="AA3456" i="4"/>
  <c r="Y3457" i="4"/>
  <c r="Z3457" i="4"/>
  <c r="AA3457" i="4"/>
  <c r="Y3458" i="4"/>
  <c r="Z3458" i="4"/>
  <c r="AA3458" i="4"/>
  <c r="Y3459" i="4"/>
  <c r="Z3459" i="4"/>
  <c r="AA3459" i="4"/>
  <c r="Y3460" i="4"/>
  <c r="Z3460" i="4"/>
  <c r="AA3460" i="4"/>
  <c r="Y3461" i="4"/>
  <c r="Z3461" i="4"/>
  <c r="AA3461" i="4"/>
  <c r="Y3462" i="4"/>
  <c r="Z3462" i="4"/>
  <c r="AA3462" i="4"/>
  <c r="Y3463" i="4"/>
  <c r="Z3463" i="4"/>
  <c r="AA3463" i="4"/>
  <c r="Y3464" i="4"/>
  <c r="Z3464" i="4"/>
  <c r="AA3464" i="4"/>
  <c r="Y3465" i="4"/>
  <c r="Z3465" i="4"/>
  <c r="AA3465" i="4"/>
  <c r="Y3466" i="4"/>
  <c r="Z3466" i="4"/>
  <c r="AA3466" i="4"/>
  <c r="Y3467" i="4"/>
  <c r="Z3467" i="4"/>
  <c r="AA3467" i="4"/>
  <c r="Y3468" i="4"/>
  <c r="Z3468" i="4"/>
  <c r="AA3468" i="4"/>
  <c r="Y3469" i="4"/>
  <c r="Z3469" i="4"/>
  <c r="AA3469" i="4"/>
  <c r="Y3470" i="4"/>
  <c r="Z3470" i="4"/>
  <c r="AA3470" i="4"/>
  <c r="Y3471" i="4"/>
  <c r="Z3471" i="4"/>
  <c r="AA3471" i="4"/>
  <c r="Y3472" i="4"/>
  <c r="Z3472" i="4"/>
  <c r="AA3472" i="4"/>
  <c r="Y3473" i="4"/>
  <c r="Z3473" i="4"/>
  <c r="AA3473" i="4"/>
  <c r="Y3474" i="4"/>
  <c r="Z3474" i="4"/>
  <c r="AA3474" i="4"/>
  <c r="Y3475" i="4"/>
  <c r="Z3475" i="4"/>
  <c r="AA3475" i="4"/>
  <c r="Y3476" i="4"/>
  <c r="Z3476" i="4"/>
  <c r="AA3476" i="4"/>
  <c r="Y3477" i="4"/>
  <c r="Z3477" i="4"/>
  <c r="AA3477" i="4"/>
  <c r="Y3478" i="4"/>
  <c r="Z3478" i="4"/>
  <c r="AA3478" i="4"/>
  <c r="Y3479" i="4"/>
  <c r="Z3479" i="4"/>
  <c r="AA3479" i="4"/>
  <c r="Y3480" i="4"/>
  <c r="Z3480" i="4"/>
  <c r="AA3480" i="4"/>
  <c r="Y3481" i="4"/>
  <c r="Z3481" i="4"/>
  <c r="AA3481" i="4"/>
  <c r="Y3482" i="4"/>
  <c r="Z3482" i="4"/>
  <c r="AA3482" i="4"/>
  <c r="Y3483" i="4"/>
  <c r="Z3483" i="4"/>
  <c r="AA3483" i="4"/>
  <c r="Y3484" i="4"/>
  <c r="Z3484" i="4"/>
  <c r="AA3484" i="4"/>
  <c r="Y3485" i="4"/>
  <c r="Z3485" i="4"/>
  <c r="AA3485" i="4"/>
  <c r="Y3486" i="4"/>
  <c r="Z3486" i="4"/>
  <c r="AA3486" i="4"/>
  <c r="Y3487" i="4"/>
  <c r="Z3487" i="4"/>
  <c r="AA3487" i="4"/>
  <c r="Y3488" i="4"/>
  <c r="Z3488" i="4"/>
  <c r="AA3488" i="4"/>
  <c r="Y3489" i="4"/>
  <c r="Z3489" i="4"/>
  <c r="AA3489" i="4"/>
  <c r="Y3490" i="4"/>
  <c r="Z3490" i="4"/>
  <c r="AA3490" i="4"/>
  <c r="Y3491" i="4"/>
  <c r="Z3491" i="4"/>
  <c r="AA3491" i="4"/>
  <c r="Y3492" i="4"/>
  <c r="Z3492" i="4"/>
  <c r="AA3492" i="4"/>
  <c r="Y3493" i="4"/>
  <c r="Z3493" i="4"/>
  <c r="AA3493" i="4"/>
  <c r="Y3494" i="4"/>
  <c r="Z3494" i="4"/>
  <c r="AA3494" i="4"/>
  <c r="Y3495" i="4"/>
  <c r="Z3495" i="4"/>
  <c r="AA3495" i="4"/>
  <c r="Y3496" i="4"/>
  <c r="Z3496" i="4"/>
  <c r="AA3496" i="4"/>
  <c r="Y3497" i="4"/>
  <c r="Z3497" i="4"/>
  <c r="AA3497" i="4"/>
  <c r="Y3498" i="4"/>
  <c r="Z3498" i="4"/>
  <c r="AA3498" i="4"/>
  <c r="Y3499" i="4"/>
  <c r="Z3499" i="4"/>
  <c r="AA3499" i="4"/>
  <c r="Y3500" i="4"/>
  <c r="Z3500" i="4"/>
  <c r="AA3500" i="4"/>
  <c r="Y3501" i="4"/>
  <c r="Z3501" i="4"/>
  <c r="AA3501" i="4"/>
  <c r="Y3502" i="4"/>
  <c r="Z3502" i="4"/>
  <c r="AA3502" i="4"/>
  <c r="Y3503" i="4"/>
  <c r="Z3503" i="4"/>
  <c r="AA3503" i="4"/>
  <c r="Y3504" i="4"/>
  <c r="Z3504" i="4"/>
  <c r="AA3504" i="4"/>
  <c r="Y3505" i="4"/>
  <c r="Z3505" i="4"/>
  <c r="AA3505" i="4"/>
  <c r="Y3506" i="4"/>
  <c r="Z3506" i="4"/>
  <c r="AA3506" i="4"/>
  <c r="Y3507" i="4"/>
  <c r="Z3507" i="4"/>
  <c r="AA3507" i="4"/>
  <c r="Y3508" i="4"/>
  <c r="Z3508" i="4"/>
  <c r="AA3508" i="4"/>
  <c r="Y3509" i="4"/>
  <c r="Z3509" i="4"/>
  <c r="AA3509" i="4"/>
  <c r="Y3510" i="4"/>
  <c r="Z3510" i="4"/>
  <c r="AA3510" i="4"/>
  <c r="Y3511" i="4"/>
  <c r="Z3511" i="4"/>
  <c r="AA3511" i="4"/>
  <c r="Y3512" i="4"/>
  <c r="Z3512" i="4"/>
  <c r="AA3512" i="4"/>
  <c r="Y3513" i="4"/>
  <c r="Z3513" i="4"/>
  <c r="AA3513" i="4"/>
  <c r="Y3514" i="4"/>
  <c r="Z3514" i="4"/>
  <c r="AA3514" i="4"/>
  <c r="Y3515" i="4"/>
  <c r="Z3515" i="4"/>
  <c r="AA3515" i="4"/>
  <c r="Y3516" i="4"/>
  <c r="Z3516" i="4"/>
  <c r="AA3516" i="4"/>
  <c r="Y3517" i="4"/>
  <c r="Z3517" i="4"/>
  <c r="AA3517" i="4"/>
  <c r="Y3518" i="4"/>
  <c r="Z3518" i="4"/>
  <c r="AA3518" i="4"/>
  <c r="Y3519" i="4"/>
  <c r="Z3519" i="4"/>
  <c r="AA3519" i="4"/>
  <c r="Y3520" i="4"/>
  <c r="Z3520" i="4"/>
  <c r="AA3520" i="4"/>
  <c r="Y3521" i="4"/>
  <c r="Z3521" i="4"/>
  <c r="AA3521" i="4"/>
  <c r="Y3522" i="4"/>
  <c r="Z3522" i="4"/>
  <c r="AA3522" i="4"/>
  <c r="Y3523" i="4"/>
  <c r="Z3523" i="4"/>
  <c r="AA3523" i="4"/>
  <c r="Y3524" i="4"/>
  <c r="Z3524" i="4"/>
  <c r="AA3524" i="4"/>
  <c r="Y3525" i="4"/>
  <c r="Z3525" i="4"/>
  <c r="AA3525" i="4"/>
  <c r="Y3526" i="4"/>
  <c r="Z3526" i="4"/>
  <c r="AA3526" i="4"/>
  <c r="Y3527" i="4"/>
  <c r="Z3527" i="4"/>
  <c r="AA3527" i="4"/>
  <c r="Y3528" i="4"/>
  <c r="Z3528" i="4"/>
  <c r="AA3528" i="4"/>
  <c r="Y3529" i="4"/>
  <c r="Z3529" i="4"/>
  <c r="AA3529" i="4"/>
  <c r="Y3530" i="4"/>
  <c r="Z3530" i="4"/>
  <c r="AA3530" i="4"/>
  <c r="Y3531" i="4"/>
  <c r="Z3531" i="4"/>
  <c r="AA3531" i="4"/>
  <c r="Y3532" i="4"/>
  <c r="Z3532" i="4"/>
  <c r="AA3532" i="4"/>
  <c r="Y3533" i="4"/>
  <c r="Z3533" i="4"/>
  <c r="AA3533" i="4"/>
  <c r="Y3534" i="4"/>
  <c r="Z3534" i="4"/>
  <c r="AA3534" i="4"/>
  <c r="Y3535" i="4"/>
  <c r="Z3535" i="4"/>
  <c r="AA3535" i="4"/>
  <c r="Y3536" i="4"/>
  <c r="Z3536" i="4"/>
  <c r="AA3536" i="4"/>
  <c r="Y3537" i="4"/>
  <c r="Z3537" i="4"/>
  <c r="AA3537" i="4"/>
  <c r="Y3538" i="4"/>
  <c r="Z3538" i="4"/>
  <c r="AA3538" i="4"/>
  <c r="Y3539" i="4"/>
  <c r="Z3539" i="4"/>
  <c r="AA3539" i="4"/>
  <c r="Y3540" i="4"/>
  <c r="Z3540" i="4"/>
  <c r="AA3540" i="4"/>
  <c r="Y3541" i="4"/>
  <c r="Z3541" i="4"/>
  <c r="AA3541" i="4"/>
  <c r="Y3542" i="4"/>
  <c r="Z3542" i="4"/>
  <c r="AA3542" i="4"/>
  <c r="Y3543" i="4"/>
  <c r="Z3543" i="4"/>
  <c r="AA3543" i="4"/>
  <c r="Y3544" i="4"/>
  <c r="Z3544" i="4"/>
  <c r="AA3544" i="4"/>
  <c r="Y3545" i="4"/>
  <c r="Z3545" i="4"/>
  <c r="AA3545" i="4"/>
  <c r="Y3546" i="4"/>
  <c r="Z3546" i="4"/>
  <c r="AA3546" i="4"/>
  <c r="Y3547" i="4"/>
  <c r="Z3547" i="4"/>
  <c r="AA3547" i="4"/>
  <c r="Y3548" i="4"/>
  <c r="Z3548" i="4"/>
  <c r="AA3548" i="4"/>
  <c r="Y3549" i="4"/>
  <c r="Z3549" i="4"/>
  <c r="AA3549" i="4"/>
  <c r="Y3550" i="4"/>
  <c r="Z3550" i="4"/>
  <c r="AA3550" i="4"/>
  <c r="Y3551" i="4"/>
  <c r="Z3551" i="4"/>
  <c r="AA3551" i="4"/>
  <c r="Y3552" i="4"/>
  <c r="Z3552" i="4"/>
  <c r="AA3552" i="4"/>
  <c r="Y3553" i="4"/>
  <c r="Z3553" i="4"/>
  <c r="AA3553" i="4"/>
  <c r="Y3554" i="4"/>
  <c r="Z3554" i="4"/>
  <c r="AA3554" i="4"/>
  <c r="Y3555" i="4"/>
  <c r="Z3555" i="4"/>
  <c r="AA3555" i="4"/>
  <c r="Y3556" i="4"/>
  <c r="Z3556" i="4"/>
  <c r="AA3556" i="4"/>
  <c r="Y3557" i="4"/>
  <c r="Z3557" i="4"/>
  <c r="AA3557" i="4"/>
  <c r="Y3558" i="4"/>
  <c r="Z3558" i="4"/>
  <c r="AA3558" i="4"/>
  <c r="Y3559" i="4"/>
  <c r="Z3559" i="4"/>
  <c r="AA3559" i="4"/>
  <c r="Y3560" i="4"/>
  <c r="Z3560" i="4"/>
  <c r="AA3560" i="4"/>
  <c r="Y3561" i="4"/>
  <c r="Z3561" i="4"/>
  <c r="AA3561" i="4"/>
  <c r="Y3562" i="4"/>
  <c r="Z3562" i="4"/>
  <c r="AA3562" i="4"/>
  <c r="Y3563" i="4"/>
  <c r="Z3563" i="4"/>
  <c r="AA3563" i="4"/>
  <c r="Y3564" i="4"/>
  <c r="Z3564" i="4"/>
  <c r="AA3564" i="4"/>
  <c r="Y3565" i="4"/>
  <c r="Z3565" i="4"/>
  <c r="AA3565" i="4"/>
  <c r="Y3566" i="4"/>
  <c r="Z3566" i="4"/>
  <c r="AA3566" i="4"/>
  <c r="Y3567" i="4"/>
  <c r="Z3567" i="4"/>
  <c r="AA3567" i="4"/>
  <c r="Y3568" i="4"/>
  <c r="Z3568" i="4"/>
  <c r="AA3568" i="4"/>
  <c r="Y3569" i="4"/>
  <c r="Z3569" i="4"/>
  <c r="AA3569" i="4"/>
  <c r="Y3570" i="4"/>
  <c r="Z3570" i="4"/>
  <c r="AA3570" i="4"/>
  <c r="Y3571" i="4"/>
  <c r="Z3571" i="4"/>
  <c r="AA3571" i="4"/>
  <c r="Y3572" i="4"/>
  <c r="Z3572" i="4"/>
  <c r="AA3572" i="4"/>
  <c r="Y3573" i="4"/>
  <c r="Z3573" i="4"/>
  <c r="AA3573" i="4"/>
  <c r="Y3574" i="4"/>
  <c r="Z3574" i="4"/>
  <c r="AA3574" i="4"/>
  <c r="Y3575" i="4"/>
  <c r="Z3575" i="4"/>
  <c r="AA3575" i="4"/>
  <c r="Y3576" i="4"/>
  <c r="Z3576" i="4"/>
  <c r="AA3576" i="4"/>
  <c r="Y3577" i="4"/>
  <c r="Z3577" i="4"/>
  <c r="AA3577" i="4"/>
  <c r="Y3578" i="4"/>
  <c r="Z3578" i="4"/>
  <c r="AA3578" i="4"/>
  <c r="Y3579" i="4"/>
  <c r="Z3579" i="4"/>
  <c r="AA3579" i="4"/>
  <c r="Y3580" i="4"/>
  <c r="Z3580" i="4"/>
  <c r="AA3580" i="4"/>
  <c r="Y3581" i="4"/>
  <c r="Z3581" i="4"/>
  <c r="AA3581" i="4"/>
  <c r="Y3582" i="4"/>
  <c r="Z3582" i="4"/>
  <c r="AA3582" i="4"/>
  <c r="Y3583" i="4"/>
  <c r="Z3583" i="4"/>
  <c r="AA3583" i="4"/>
  <c r="Y3584" i="4"/>
  <c r="Z3584" i="4"/>
  <c r="AA3584" i="4"/>
  <c r="Y3585" i="4"/>
  <c r="Z3585" i="4"/>
  <c r="AA3585" i="4"/>
  <c r="Y3586" i="4"/>
  <c r="Z3586" i="4"/>
  <c r="AA3586" i="4"/>
  <c r="Y3587" i="4"/>
  <c r="Z3587" i="4"/>
  <c r="AA3587" i="4"/>
  <c r="Y3588" i="4"/>
  <c r="Z3588" i="4"/>
  <c r="AA3588" i="4"/>
  <c r="Y3589" i="4"/>
  <c r="Z3589" i="4"/>
  <c r="AA3589" i="4"/>
  <c r="Y3590" i="4"/>
  <c r="Z3590" i="4"/>
  <c r="AA3590" i="4"/>
  <c r="Y3591" i="4"/>
  <c r="Z3591" i="4"/>
  <c r="AA3591" i="4"/>
  <c r="Y3592" i="4"/>
  <c r="Z3592" i="4"/>
  <c r="AA3592" i="4"/>
  <c r="Y3593" i="4"/>
  <c r="Z3593" i="4"/>
  <c r="AA3593" i="4"/>
  <c r="Y3594" i="4"/>
  <c r="Z3594" i="4"/>
  <c r="AA3594" i="4"/>
  <c r="Y3595" i="4"/>
  <c r="Z3595" i="4"/>
  <c r="AA3595" i="4"/>
  <c r="Y3596" i="4"/>
  <c r="Z3596" i="4"/>
  <c r="AA3596" i="4"/>
  <c r="Y3597" i="4"/>
  <c r="Z3597" i="4"/>
  <c r="AA3597" i="4"/>
  <c r="Y3598" i="4"/>
  <c r="Z3598" i="4"/>
  <c r="AA3598" i="4"/>
  <c r="Y3599" i="4"/>
  <c r="Z3599" i="4"/>
  <c r="AA3599" i="4"/>
  <c r="Y3600" i="4"/>
  <c r="Z3600" i="4"/>
  <c r="AA3600" i="4"/>
  <c r="Y3601" i="4"/>
  <c r="Z3601" i="4"/>
  <c r="AA3601" i="4"/>
  <c r="Y3602" i="4"/>
  <c r="Z3602" i="4"/>
  <c r="AA3602" i="4"/>
  <c r="Y3603" i="4"/>
  <c r="Z3603" i="4"/>
  <c r="AA3603" i="4"/>
  <c r="Y3604" i="4"/>
  <c r="Z3604" i="4"/>
  <c r="AA3604" i="4"/>
  <c r="Y3605" i="4"/>
  <c r="Z3605" i="4"/>
  <c r="AA3605" i="4"/>
  <c r="Y3606" i="4"/>
  <c r="Z3606" i="4"/>
  <c r="AA3606" i="4"/>
  <c r="Y3607" i="4"/>
  <c r="Z3607" i="4"/>
  <c r="AA3607" i="4"/>
  <c r="Y3608" i="4"/>
  <c r="Z3608" i="4"/>
  <c r="AA3608" i="4"/>
  <c r="Y3609" i="4"/>
  <c r="Z3609" i="4"/>
  <c r="AA3609" i="4"/>
  <c r="Y3610" i="4"/>
  <c r="Z3610" i="4"/>
  <c r="AA3610" i="4"/>
  <c r="Y3611" i="4"/>
  <c r="Z3611" i="4"/>
  <c r="AA3611" i="4"/>
  <c r="Y3612" i="4"/>
  <c r="Z3612" i="4"/>
  <c r="AA3612" i="4"/>
  <c r="Y3613" i="4"/>
  <c r="Z3613" i="4"/>
  <c r="AA3613" i="4"/>
  <c r="Y3614" i="4"/>
  <c r="Z3614" i="4"/>
  <c r="AA3614" i="4"/>
  <c r="Y3615" i="4"/>
  <c r="Z3615" i="4"/>
  <c r="AA3615" i="4"/>
  <c r="Y3616" i="4"/>
  <c r="Z3616" i="4"/>
  <c r="AA3616" i="4"/>
  <c r="Y3617" i="4"/>
  <c r="Z3617" i="4"/>
  <c r="AA3617" i="4"/>
  <c r="Y3618" i="4"/>
  <c r="Z3618" i="4"/>
  <c r="AA3618" i="4"/>
  <c r="Y3619" i="4"/>
  <c r="Z3619" i="4"/>
  <c r="AA3619" i="4"/>
  <c r="Y3620" i="4"/>
  <c r="Z3620" i="4"/>
  <c r="AA3620" i="4"/>
  <c r="Y3621" i="4"/>
  <c r="Z3621" i="4"/>
  <c r="AA3621" i="4"/>
  <c r="Y3622" i="4"/>
  <c r="Z3622" i="4"/>
  <c r="AA3622" i="4"/>
  <c r="Y3623" i="4"/>
  <c r="Z3623" i="4"/>
  <c r="AA3623" i="4"/>
  <c r="Y3624" i="4"/>
  <c r="Z3624" i="4"/>
  <c r="AA3624" i="4"/>
  <c r="Y3625" i="4"/>
  <c r="Z3625" i="4"/>
  <c r="AA3625" i="4"/>
  <c r="Y3626" i="4"/>
  <c r="Z3626" i="4"/>
  <c r="AA3626" i="4"/>
  <c r="Y3627" i="4"/>
  <c r="Z3627" i="4"/>
  <c r="AA3627" i="4"/>
  <c r="Y3628" i="4"/>
  <c r="Z3628" i="4"/>
  <c r="AA3628" i="4"/>
  <c r="Y3629" i="4"/>
  <c r="Z3629" i="4"/>
  <c r="AA3629" i="4"/>
  <c r="Y3630" i="4"/>
  <c r="Z3630" i="4"/>
  <c r="AA3630" i="4"/>
  <c r="Y3631" i="4"/>
  <c r="Z3631" i="4"/>
  <c r="AA3631" i="4"/>
  <c r="Y3632" i="4"/>
  <c r="Z3632" i="4"/>
  <c r="AA3632" i="4"/>
  <c r="Y3633" i="4"/>
  <c r="Z3633" i="4"/>
  <c r="AA3633" i="4"/>
  <c r="Y3634" i="4"/>
  <c r="Z3634" i="4"/>
  <c r="AA3634" i="4"/>
  <c r="Y3635" i="4"/>
  <c r="Z3635" i="4"/>
  <c r="AA3635" i="4"/>
  <c r="Y3636" i="4"/>
  <c r="Z3636" i="4"/>
  <c r="AA3636" i="4"/>
  <c r="Y3637" i="4"/>
  <c r="Z3637" i="4"/>
  <c r="AA3637" i="4"/>
  <c r="Y3638" i="4"/>
  <c r="Z3638" i="4"/>
  <c r="AA3638" i="4"/>
  <c r="Y3639" i="4"/>
  <c r="Z3639" i="4"/>
  <c r="AA3639" i="4"/>
  <c r="Y3640" i="4"/>
  <c r="Z3640" i="4"/>
  <c r="AA3640" i="4"/>
  <c r="Y3641" i="4"/>
  <c r="Z3641" i="4"/>
  <c r="AA3641" i="4"/>
  <c r="AA4481" i="4" l="1"/>
  <c r="Z4481" i="4"/>
  <c r="Y4481" i="4"/>
  <c r="AA4480" i="4"/>
  <c r="Z4480" i="4"/>
  <c r="Y4480" i="4"/>
  <c r="AA4479" i="4"/>
  <c r="Z4479" i="4"/>
  <c r="Y4479" i="4"/>
  <c r="AA4478" i="4"/>
  <c r="Z4478" i="4"/>
  <c r="Y4478" i="4"/>
  <c r="AA4477" i="4"/>
  <c r="Z4477" i="4"/>
  <c r="Y4477" i="4"/>
  <c r="AA4476" i="4"/>
  <c r="Z4476" i="4"/>
  <c r="Y4476" i="4"/>
  <c r="AA4475" i="4"/>
  <c r="Z4475" i="4"/>
  <c r="Y4475" i="4"/>
  <c r="AA4474" i="4"/>
  <c r="Z4474" i="4"/>
  <c r="Y4474" i="4"/>
  <c r="AA4473" i="4"/>
  <c r="Z4473" i="4"/>
  <c r="Y4473" i="4"/>
  <c r="AA4472" i="4"/>
  <c r="Z4472" i="4"/>
  <c r="Y4472" i="4"/>
  <c r="AA4471" i="4"/>
  <c r="Z4471" i="4"/>
  <c r="Y4471" i="4"/>
  <c r="AA4470" i="4"/>
  <c r="Z4470" i="4"/>
  <c r="Y4470" i="4"/>
  <c r="AA4469" i="4"/>
  <c r="Z4469" i="4"/>
  <c r="Y4469" i="4"/>
  <c r="AA4468" i="4"/>
  <c r="Z4468" i="4"/>
  <c r="Y4468" i="4"/>
  <c r="AA4467" i="4"/>
  <c r="Z4467" i="4"/>
  <c r="Y4467" i="4"/>
  <c r="AA4466" i="4"/>
  <c r="Z4466" i="4"/>
  <c r="Y4466" i="4"/>
  <c r="AA4465" i="4"/>
  <c r="Z4465" i="4"/>
  <c r="Y4465" i="4"/>
  <c r="AA4464" i="4"/>
  <c r="Z4464" i="4"/>
  <c r="Y4464" i="4"/>
  <c r="AA4463" i="4"/>
  <c r="Z4463" i="4"/>
  <c r="Y4463" i="4"/>
  <c r="AA4462" i="4"/>
  <c r="Z4462" i="4"/>
  <c r="Y4462" i="4"/>
  <c r="AA4461" i="4"/>
  <c r="Z4461" i="4"/>
  <c r="Y4461" i="4"/>
  <c r="AA4460" i="4"/>
  <c r="Z4460" i="4"/>
  <c r="Y4460" i="4"/>
  <c r="AA4459" i="4"/>
  <c r="Z4459" i="4"/>
  <c r="Y4459" i="4"/>
  <c r="AA4458" i="4"/>
  <c r="Z4458" i="4"/>
  <c r="Y4458" i="4"/>
  <c r="AA4457" i="4"/>
  <c r="Z4457" i="4"/>
  <c r="Y4457" i="4"/>
  <c r="AA4456" i="4"/>
  <c r="Z4456" i="4"/>
  <c r="Y4456" i="4"/>
  <c r="AA4455" i="4"/>
  <c r="Z4455" i="4"/>
  <c r="Y4455" i="4"/>
  <c r="AA4454" i="4"/>
  <c r="Z4454" i="4"/>
  <c r="Y4454" i="4"/>
  <c r="AA4453" i="4"/>
  <c r="Z4453" i="4"/>
  <c r="Y4453" i="4"/>
  <c r="AA4452" i="4"/>
  <c r="Z4452" i="4"/>
  <c r="Y4452" i="4"/>
  <c r="AA4451" i="4"/>
  <c r="Z4451" i="4"/>
  <c r="Y4451" i="4"/>
  <c r="AA4450" i="4"/>
  <c r="Z4450" i="4"/>
  <c r="Y4450" i="4"/>
  <c r="AA4449" i="4"/>
  <c r="Z4449" i="4"/>
  <c r="Y4449" i="4"/>
  <c r="AA4448" i="4"/>
  <c r="Z4448" i="4"/>
  <c r="Y4448" i="4"/>
  <c r="AA4447" i="4"/>
  <c r="Z4447" i="4"/>
  <c r="Y4447" i="4"/>
  <c r="AA4438" i="4"/>
  <c r="Z4438" i="4"/>
  <c r="Y4438" i="4"/>
  <c r="AA4437" i="4"/>
  <c r="Z4437" i="4"/>
  <c r="Y4437" i="4"/>
  <c r="AA4436" i="4"/>
  <c r="Z4436" i="4"/>
  <c r="Y4436" i="4"/>
  <c r="AA4435" i="4"/>
  <c r="Z4435" i="4"/>
  <c r="Y4435" i="4"/>
  <c r="AA4434" i="4"/>
  <c r="Z4434" i="4"/>
  <c r="Y4434" i="4"/>
  <c r="AA4433" i="4"/>
  <c r="Z4433" i="4"/>
  <c r="Y4433" i="4"/>
  <c r="AA4432" i="4"/>
  <c r="Z4432" i="4"/>
  <c r="Y4432" i="4"/>
  <c r="AA4431" i="4"/>
  <c r="Z4431" i="4"/>
  <c r="Y4431" i="4"/>
  <c r="AA4430" i="4"/>
  <c r="Z4430" i="4"/>
  <c r="Y4430" i="4"/>
  <c r="AA4429" i="4"/>
  <c r="Z4429" i="4"/>
  <c r="Y4429" i="4"/>
  <c r="AA4428" i="4"/>
  <c r="Z4428" i="4"/>
  <c r="Y4428" i="4"/>
  <c r="AA4427" i="4"/>
  <c r="Z4427" i="4"/>
  <c r="Y4427" i="4"/>
  <c r="AA4426" i="4"/>
  <c r="Z4426" i="4"/>
  <c r="Y4426" i="4"/>
  <c r="AA4425" i="4"/>
  <c r="Z4425" i="4"/>
  <c r="Y4425" i="4"/>
  <c r="AA4424" i="4"/>
  <c r="Z4424" i="4"/>
  <c r="Y4424" i="4"/>
  <c r="AA4423" i="4"/>
  <c r="Z4423" i="4"/>
  <c r="Y4423" i="4"/>
  <c r="AA4422" i="4"/>
  <c r="Z4422" i="4"/>
  <c r="Y4422" i="4"/>
  <c r="AA4421" i="4"/>
  <c r="Z4421" i="4"/>
  <c r="Y4421" i="4"/>
  <c r="AA4420" i="4"/>
  <c r="Z4420" i="4"/>
  <c r="Y4420" i="4"/>
  <c r="AA4419" i="4"/>
  <c r="Z4419" i="4"/>
  <c r="Y4419" i="4"/>
  <c r="AA4418" i="4"/>
  <c r="Z4418" i="4"/>
  <c r="Y4418" i="4"/>
  <c r="AA4417" i="4"/>
  <c r="Z4417" i="4"/>
  <c r="Y4417" i="4"/>
  <c r="AA4416" i="4"/>
  <c r="Z4416" i="4"/>
  <c r="Y4416" i="4"/>
  <c r="AA4415" i="4"/>
  <c r="Z4415" i="4"/>
  <c r="Y4415" i="4"/>
  <c r="AA4414" i="4"/>
  <c r="Z4414" i="4"/>
  <c r="Y4414" i="4"/>
  <c r="AA4413" i="4"/>
  <c r="Z4413" i="4"/>
  <c r="Y4413" i="4"/>
  <c r="AA4412" i="4"/>
  <c r="Z4412" i="4"/>
  <c r="Y4412" i="4"/>
  <c r="AA4403" i="4"/>
  <c r="Z4403" i="4"/>
  <c r="Y4403" i="4"/>
  <c r="AA4402" i="4"/>
  <c r="Z4402" i="4"/>
  <c r="Y4402" i="4"/>
  <c r="AA4401" i="4"/>
  <c r="Z4401" i="4"/>
  <c r="Y4401" i="4"/>
  <c r="AA4400" i="4"/>
  <c r="Z4400" i="4"/>
  <c r="Y4400" i="4"/>
  <c r="AA4399" i="4"/>
  <c r="Z4399" i="4"/>
  <c r="Y4399" i="4"/>
  <c r="AA4398" i="4"/>
  <c r="Z4398" i="4"/>
  <c r="Y4398" i="4"/>
  <c r="AA4397" i="4"/>
  <c r="Z4397" i="4"/>
  <c r="Y4397" i="4"/>
  <c r="AA4396" i="4"/>
  <c r="Z4396" i="4"/>
  <c r="Y4396" i="4"/>
  <c r="AA4395" i="4"/>
  <c r="Z4395" i="4"/>
  <c r="Y4395" i="4"/>
  <c r="AA4394" i="4"/>
  <c r="Z4394" i="4"/>
  <c r="Y4394" i="4"/>
  <c r="AA4393" i="4"/>
  <c r="Z4393" i="4"/>
  <c r="Y4393" i="4"/>
  <c r="AA4392" i="4"/>
  <c r="Z4392" i="4"/>
  <c r="Y4392" i="4"/>
  <c r="AA4391" i="4"/>
  <c r="Z4391" i="4"/>
  <c r="Y4391" i="4"/>
  <c r="AA4390" i="4"/>
  <c r="Z4390" i="4"/>
  <c r="Y4390" i="4"/>
  <c r="AA4389" i="4"/>
  <c r="Z4389" i="4"/>
  <c r="Y4389" i="4"/>
  <c r="AA4388" i="4"/>
  <c r="Z4388" i="4"/>
  <c r="Y4388" i="4"/>
  <c r="AA4387" i="4"/>
  <c r="Z4387" i="4"/>
  <c r="Y4387" i="4"/>
  <c r="AA4386" i="4"/>
  <c r="Z4386" i="4"/>
  <c r="Y4386" i="4"/>
  <c r="AA4385" i="4"/>
  <c r="Z4385" i="4"/>
  <c r="Y4385" i="4"/>
  <c r="AA4384" i="4"/>
  <c r="Z4384" i="4"/>
  <c r="Y4384" i="4"/>
  <c r="AA4383" i="4"/>
  <c r="Z4383" i="4"/>
  <c r="Y4383" i="4"/>
  <c r="AA4382" i="4"/>
  <c r="Z4382" i="4"/>
  <c r="Y4382" i="4"/>
  <c r="AA4381" i="4"/>
  <c r="Z4381" i="4"/>
  <c r="Y4381" i="4"/>
  <c r="AA4380" i="4"/>
  <c r="Z4380" i="4"/>
  <c r="Y4380" i="4"/>
  <c r="AA4379" i="4"/>
  <c r="Z4379" i="4"/>
  <c r="Y4379" i="4"/>
  <c r="AA4378" i="4"/>
  <c r="Z4378" i="4"/>
  <c r="Y4378" i="4"/>
  <c r="AA4377" i="4"/>
  <c r="Z4377" i="4"/>
  <c r="Y4377" i="4"/>
  <c r="AA4376" i="4"/>
  <c r="Z4376" i="4"/>
  <c r="Y4376" i="4"/>
  <c r="AA4375" i="4"/>
  <c r="Z4375" i="4"/>
  <c r="Y4375" i="4"/>
  <c r="AA4374" i="4"/>
  <c r="Z4374" i="4"/>
  <c r="Y4374" i="4"/>
  <c r="AA4373" i="4"/>
  <c r="Z4373" i="4"/>
  <c r="Y4373" i="4"/>
  <c r="AA4372" i="4"/>
  <c r="Z4372" i="4"/>
  <c r="Y4372" i="4"/>
  <c r="AA4371" i="4"/>
  <c r="Z4371" i="4"/>
  <c r="Y4371" i="4"/>
  <c r="AA4370" i="4"/>
  <c r="Z4370" i="4"/>
  <c r="Y4370" i="4"/>
  <c r="AA4369" i="4"/>
  <c r="Z4369" i="4"/>
  <c r="Y4369" i="4"/>
  <c r="AA4368" i="4"/>
  <c r="Z4368" i="4"/>
  <c r="Y4368" i="4"/>
  <c r="AA4367" i="4"/>
  <c r="Z4367" i="4"/>
  <c r="Y4367" i="4"/>
  <c r="AA4366" i="4"/>
  <c r="Z4366" i="4"/>
  <c r="Y4366" i="4"/>
  <c r="AA4365" i="4"/>
  <c r="Z4365" i="4"/>
  <c r="Y4365" i="4"/>
  <c r="AA4364" i="4"/>
  <c r="Z4364" i="4"/>
  <c r="Y4364" i="4"/>
  <c r="AA4363" i="4"/>
  <c r="Z4363" i="4"/>
  <c r="Y4363" i="4"/>
  <c r="AA4362" i="4"/>
  <c r="Z4362" i="4"/>
  <c r="Y4362" i="4"/>
  <c r="AA4361" i="4"/>
  <c r="Z4361" i="4"/>
  <c r="Y4361" i="4"/>
  <c r="AA4360" i="4"/>
  <c r="Z4360" i="4"/>
  <c r="Y4360" i="4"/>
  <c r="AA4359" i="4"/>
  <c r="Z4359" i="4"/>
  <c r="Y4359" i="4"/>
  <c r="AA4358" i="4"/>
  <c r="Z4358" i="4"/>
  <c r="Y4358" i="4"/>
  <c r="AA4357" i="4"/>
  <c r="Z4357" i="4"/>
  <c r="Y4357" i="4"/>
  <c r="AA4356" i="4"/>
  <c r="Z4356" i="4"/>
  <c r="Y4356" i="4"/>
  <c r="AA4355" i="4"/>
  <c r="Z4355" i="4"/>
  <c r="Y4355" i="4"/>
  <c r="AA4354" i="4"/>
  <c r="Z4354" i="4"/>
  <c r="Y4354" i="4"/>
  <c r="AA4353" i="4"/>
  <c r="Z4353" i="4"/>
  <c r="Y4353" i="4"/>
  <c r="AA4352" i="4"/>
  <c r="Z4352" i="4"/>
  <c r="Y4352" i="4"/>
  <c r="AA4351" i="4"/>
  <c r="Z4351" i="4"/>
  <c r="Y4351" i="4"/>
  <c r="AA4350" i="4"/>
  <c r="Z4350" i="4"/>
  <c r="Y4350" i="4"/>
  <c r="AA4349" i="4"/>
  <c r="Z4349" i="4"/>
  <c r="Y4349" i="4"/>
  <c r="AA4348" i="4"/>
  <c r="Z4348" i="4"/>
  <c r="Y4348" i="4"/>
  <c r="AA4347" i="4"/>
  <c r="Z4347" i="4"/>
  <c r="Y4347" i="4"/>
  <c r="AA4346" i="4"/>
  <c r="Z4346" i="4"/>
  <c r="Y4346" i="4"/>
  <c r="AA4345" i="4"/>
  <c r="Z4345" i="4"/>
  <c r="Y4345" i="4"/>
  <c r="AA4344" i="4"/>
  <c r="Z4344" i="4"/>
  <c r="Y4344" i="4"/>
  <c r="AA4343" i="4"/>
  <c r="Z4343" i="4"/>
  <c r="Y4343" i="4"/>
  <c r="AA4342" i="4"/>
  <c r="Z4342" i="4"/>
  <c r="Y4342" i="4"/>
  <c r="AA4341" i="4"/>
  <c r="Z4341" i="4"/>
  <c r="Y4341" i="4"/>
  <c r="AA4340" i="4"/>
  <c r="Z4340" i="4"/>
  <c r="Y4340" i="4"/>
  <c r="AA4339" i="4"/>
  <c r="Z4339" i="4"/>
  <c r="Y4339" i="4"/>
  <c r="AA4338" i="4"/>
  <c r="Z4338" i="4"/>
  <c r="Y4338" i="4"/>
  <c r="AA4337" i="4"/>
  <c r="Z4337" i="4"/>
  <c r="Y4337" i="4"/>
  <c r="AA4336" i="4"/>
  <c r="Z4336" i="4"/>
  <c r="Y4336" i="4"/>
  <c r="AA4335" i="4"/>
  <c r="Z4335" i="4"/>
  <c r="Y4335" i="4"/>
  <c r="AA4334" i="4"/>
  <c r="Z4334" i="4"/>
  <c r="Y4334" i="4"/>
  <c r="AA4333" i="4"/>
  <c r="Z4333" i="4"/>
  <c r="Y4333" i="4"/>
  <c r="AA4332" i="4"/>
  <c r="Z4332" i="4"/>
  <c r="Y4332" i="4"/>
  <c r="AA4331" i="4"/>
  <c r="Z4331" i="4"/>
  <c r="Y4331" i="4"/>
  <c r="AA4330" i="4"/>
  <c r="Z4330" i="4"/>
  <c r="Y4330" i="4"/>
  <c r="AA4329" i="4"/>
  <c r="Z4329" i="4"/>
  <c r="Y4329" i="4"/>
  <c r="AA4328" i="4"/>
  <c r="Z4328" i="4"/>
  <c r="Y4328" i="4"/>
  <c r="AA4327" i="4"/>
  <c r="Z4327" i="4"/>
  <c r="Y4327" i="4"/>
  <c r="AA4326" i="4"/>
  <c r="Z4326" i="4"/>
  <c r="Y4326" i="4"/>
  <c r="AA4325" i="4"/>
  <c r="Z4325" i="4"/>
  <c r="Y4325" i="4"/>
  <c r="AA4324" i="4"/>
  <c r="Z4324" i="4"/>
  <c r="Y4324" i="4"/>
  <c r="AA4323" i="4"/>
  <c r="Z4323" i="4"/>
  <c r="Y4323" i="4"/>
  <c r="AA4322" i="4"/>
  <c r="Z4322" i="4"/>
  <c r="Y4322" i="4"/>
  <c r="AA4321" i="4"/>
  <c r="Z4321" i="4"/>
  <c r="Y4321" i="4"/>
  <c r="AA4320" i="4"/>
  <c r="Z4320" i="4"/>
  <c r="Y4320" i="4"/>
  <c r="AA4319" i="4"/>
  <c r="Z4319" i="4"/>
  <c r="Y4319" i="4"/>
  <c r="AA4318" i="4"/>
  <c r="Z4318" i="4"/>
  <c r="Y4318" i="4"/>
  <c r="AA4317" i="4"/>
  <c r="Z4317" i="4"/>
  <c r="Y4317" i="4"/>
  <c r="AA4316" i="4"/>
  <c r="Z4316" i="4"/>
  <c r="Y4316" i="4"/>
  <c r="AA4315" i="4"/>
  <c r="Z4315" i="4"/>
  <c r="Y4315" i="4"/>
  <c r="AA4314" i="4"/>
  <c r="Z4314" i="4"/>
  <c r="Y4314" i="4"/>
  <c r="AA4313" i="4"/>
  <c r="Z4313" i="4"/>
  <c r="Y4313" i="4"/>
  <c r="AA4312" i="4"/>
  <c r="Z4312" i="4"/>
  <c r="Y4312" i="4"/>
  <c r="AA4311" i="4"/>
  <c r="Z4311" i="4"/>
  <c r="Y4311" i="4"/>
  <c r="AA4310" i="4"/>
  <c r="Z4310" i="4"/>
  <c r="Y4310" i="4"/>
  <c r="AA4309" i="4"/>
  <c r="Z4309" i="4"/>
  <c r="Y4309" i="4"/>
  <c r="AA4308" i="4"/>
  <c r="Z4308" i="4"/>
  <c r="Y4308" i="4"/>
  <c r="AA4307" i="4"/>
  <c r="Z4307" i="4"/>
  <c r="Y4307" i="4"/>
  <c r="AA4306" i="4"/>
  <c r="Z4306" i="4"/>
  <c r="Y4306" i="4"/>
  <c r="AA4304" i="4"/>
  <c r="Z4304" i="4"/>
  <c r="Y4304" i="4"/>
  <c r="AA4302" i="4"/>
  <c r="Z4302" i="4"/>
  <c r="Y4302" i="4"/>
  <c r="AA4300" i="4"/>
  <c r="Z4300" i="4"/>
  <c r="Y4300" i="4"/>
  <c r="AA4299" i="4"/>
  <c r="Z4299" i="4"/>
  <c r="Y4299" i="4"/>
  <c r="AA4298" i="4"/>
  <c r="Z4298" i="4"/>
  <c r="Y4298" i="4"/>
  <c r="AA4297" i="4"/>
  <c r="Z4297" i="4"/>
  <c r="Y4297" i="4"/>
  <c r="AA4296" i="4"/>
  <c r="Z4296" i="4"/>
  <c r="Y4296" i="4"/>
  <c r="AA4295" i="4"/>
  <c r="Z4295" i="4"/>
  <c r="Y4295" i="4"/>
  <c r="AA4294" i="4"/>
  <c r="Z4294" i="4"/>
  <c r="Y4294" i="4"/>
  <c r="AA4293" i="4"/>
  <c r="Z4293" i="4"/>
  <c r="Y4293" i="4"/>
  <c r="AA4292" i="4"/>
  <c r="Z4292" i="4"/>
  <c r="Y4292" i="4"/>
  <c r="AA4291" i="4"/>
  <c r="Z4291" i="4"/>
  <c r="Y4291" i="4"/>
  <c r="AA4290" i="4"/>
  <c r="Z4290" i="4"/>
  <c r="Y4290" i="4"/>
  <c r="AA4289" i="4"/>
  <c r="Z4289" i="4"/>
  <c r="Y4289" i="4"/>
  <c r="AA4288" i="4"/>
  <c r="Z4288" i="4"/>
  <c r="Y4288" i="4"/>
  <c r="AA4287" i="4"/>
  <c r="Z4287" i="4"/>
  <c r="Y4287" i="4"/>
  <c r="AA4286" i="4"/>
  <c r="Z4286" i="4"/>
  <c r="Y4286" i="4"/>
  <c r="AA4277" i="4"/>
  <c r="Z4277" i="4"/>
  <c r="Y4277" i="4"/>
  <c r="AA4276" i="4"/>
  <c r="Z4276" i="4"/>
  <c r="Y4276" i="4"/>
  <c r="AA4275" i="4"/>
  <c r="Z4275" i="4"/>
  <c r="Y4275" i="4"/>
  <c r="AA4274" i="4"/>
  <c r="Z4274" i="4"/>
  <c r="Y4274" i="4"/>
  <c r="AA4273" i="4"/>
  <c r="Z4273" i="4"/>
  <c r="Y4273" i="4"/>
  <c r="AA4272" i="4"/>
  <c r="Z4272" i="4"/>
  <c r="Y4272" i="4"/>
  <c r="AA4271" i="4"/>
  <c r="Z4271" i="4"/>
  <c r="Y4271" i="4"/>
  <c r="AA4270" i="4"/>
  <c r="Z4270" i="4"/>
  <c r="Y4270" i="4"/>
  <c r="AA4269" i="4"/>
  <c r="Z4269" i="4"/>
  <c r="Y4269" i="4"/>
  <c r="AA4268" i="4"/>
  <c r="Z4268" i="4"/>
  <c r="Y4268" i="4"/>
  <c r="AA4267" i="4"/>
  <c r="Z4267" i="4"/>
  <c r="Y4267" i="4"/>
  <c r="AA4266" i="4"/>
  <c r="Z4266" i="4"/>
  <c r="Y4266" i="4"/>
  <c r="AA4265" i="4"/>
  <c r="Z4265" i="4"/>
  <c r="Y4265" i="4"/>
  <c r="AA4264" i="4"/>
  <c r="Z4264" i="4"/>
  <c r="Y4264" i="4"/>
  <c r="AA4263" i="4"/>
  <c r="Z4263" i="4"/>
  <c r="Y4263" i="4"/>
  <c r="AA4262" i="4"/>
  <c r="Z4262" i="4"/>
  <c r="Y4262" i="4"/>
  <c r="AA4261" i="4"/>
  <c r="Z4261" i="4"/>
  <c r="Y4261" i="4"/>
  <c r="AA4260" i="4"/>
  <c r="Z4260" i="4"/>
  <c r="Y4260" i="4"/>
  <c r="AA4259" i="4"/>
  <c r="Z4259" i="4"/>
  <c r="Y4259" i="4"/>
  <c r="AA4258" i="4"/>
  <c r="Z4258" i="4"/>
  <c r="Y4258" i="4"/>
  <c r="AA4257" i="4"/>
  <c r="Z4257" i="4"/>
  <c r="Y4257" i="4"/>
  <c r="AA4256" i="4"/>
  <c r="Z4256" i="4"/>
  <c r="Y4256" i="4"/>
  <c r="AA4255" i="4"/>
  <c r="Z4255" i="4"/>
  <c r="Y4255" i="4"/>
  <c r="AA4254" i="4"/>
  <c r="Z4254" i="4"/>
  <c r="Y4254" i="4"/>
  <c r="AA4253" i="4"/>
  <c r="Z4253" i="4"/>
  <c r="Y4253" i="4"/>
  <c r="AA4252" i="4"/>
  <c r="Z4252" i="4"/>
  <c r="Y4252" i="4"/>
  <c r="AA4251" i="4"/>
  <c r="Z4251" i="4"/>
  <c r="Y4251" i="4"/>
  <c r="AA4250" i="4"/>
  <c r="Z4250" i="4"/>
  <c r="Y4250" i="4"/>
  <c r="AA4249" i="4"/>
  <c r="Z4249" i="4"/>
  <c r="Y4249" i="4"/>
  <c r="AA4248" i="4"/>
  <c r="Z4248" i="4"/>
  <c r="Y4248" i="4"/>
  <c r="AA4247" i="4"/>
  <c r="Z4247" i="4"/>
  <c r="Y4247" i="4"/>
  <c r="AA4246" i="4"/>
  <c r="Z4246" i="4"/>
  <c r="Y4246" i="4"/>
  <c r="AA4245" i="4"/>
  <c r="Z4245" i="4"/>
  <c r="Y4245" i="4"/>
  <c r="AA4244" i="4"/>
  <c r="Z4244" i="4"/>
  <c r="Y4244" i="4"/>
  <c r="AA4243" i="4"/>
  <c r="Z4243" i="4"/>
  <c r="Y4243" i="4"/>
  <c r="AA4242" i="4"/>
  <c r="Z4242" i="4"/>
  <c r="Y4242" i="4"/>
  <c r="AA4241" i="4"/>
  <c r="Z4241" i="4"/>
  <c r="Y4241" i="4"/>
  <c r="AA4240" i="4"/>
  <c r="Z4240" i="4"/>
  <c r="Y4240" i="4"/>
  <c r="AA4239" i="4"/>
  <c r="Z4239" i="4"/>
  <c r="Y4239" i="4"/>
  <c r="AA4238" i="4"/>
  <c r="Z4238" i="4"/>
  <c r="Y4238" i="4"/>
  <c r="AA4237" i="4"/>
  <c r="Z4237" i="4"/>
  <c r="Y4237" i="4"/>
  <c r="AA4236" i="4"/>
  <c r="Z4236" i="4"/>
  <c r="Y4236" i="4"/>
  <c r="AA4235" i="4"/>
  <c r="Z4235" i="4"/>
  <c r="Y4235" i="4"/>
  <c r="AA4234" i="4"/>
  <c r="Z4234" i="4"/>
  <c r="Y4234" i="4"/>
  <c r="AA4233" i="4"/>
  <c r="Z4233" i="4"/>
  <c r="Y4233" i="4"/>
  <c r="AA4232" i="4"/>
  <c r="Z4232" i="4"/>
  <c r="Y4232" i="4"/>
  <c r="AA4231" i="4"/>
  <c r="Z4231" i="4"/>
  <c r="Y4231" i="4"/>
  <c r="AA4230" i="4"/>
  <c r="Z4230" i="4"/>
  <c r="Y4230" i="4"/>
  <c r="AA4229" i="4"/>
  <c r="Z4229" i="4"/>
  <c r="Y4229" i="4"/>
  <c r="AA4228" i="4"/>
  <c r="Z4228" i="4"/>
  <c r="Y4228" i="4"/>
  <c r="AA4227" i="4"/>
  <c r="Z4227" i="4"/>
  <c r="Y4227" i="4"/>
  <c r="AA4226" i="4"/>
  <c r="Z4226" i="4"/>
  <c r="Y4226" i="4"/>
  <c r="AA4225" i="4"/>
  <c r="Z4225" i="4"/>
  <c r="Y4225" i="4"/>
  <c r="AA4224" i="4"/>
  <c r="Z4224" i="4"/>
  <c r="Y4224" i="4"/>
  <c r="AA4223" i="4"/>
  <c r="Z4223" i="4"/>
  <c r="Y4223" i="4"/>
  <c r="AA4222" i="4"/>
  <c r="Z4222" i="4"/>
  <c r="Y4222" i="4"/>
  <c r="AA4221" i="4"/>
  <c r="Z4221" i="4"/>
  <c r="Y4221" i="4"/>
  <c r="AA4220" i="4"/>
  <c r="Z4220" i="4"/>
  <c r="Y4220" i="4"/>
  <c r="AA4219" i="4"/>
  <c r="Z4219" i="4"/>
  <c r="Y4219" i="4"/>
  <c r="AA4218" i="4"/>
  <c r="Z4218" i="4"/>
  <c r="Y4218" i="4"/>
  <c r="AA4217" i="4"/>
  <c r="Z4217" i="4"/>
  <c r="Y4217" i="4"/>
  <c r="AA4216" i="4"/>
  <c r="Z4216" i="4"/>
  <c r="Y4216" i="4"/>
  <c r="AA4207" i="4"/>
  <c r="Z4207" i="4"/>
  <c r="Y4207" i="4"/>
  <c r="AA4206" i="4"/>
  <c r="Z4206" i="4"/>
  <c r="Y4206" i="4"/>
  <c r="AA4205" i="4"/>
  <c r="Z4205" i="4"/>
  <c r="Y4205" i="4"/>
  <c r="AA4204" i="4"/>
  <c r="Z4204" i="4"/>
  <c r="Y4204" i="4"/>
  <c r="AA4203" i="4"/>
  <c r="Z4203" i="4"/>
  <c r="Y4203" i="4"/>
  <c r="AA4202" i="4"/>
  <c r="Z4202" i="4"/>
  <c r="Y4202" i="4"/>
  <c r="AA4761" i="4" l="1"/>
  <c r="Z4761" i="4"/>
  <c r="Y4761" i="4"/>
  <c r="AA4760" i="4"/>
  <c r="Z4760" i="4"/>
  <c r="Y4760" i="4"/>
  <c r="AA4759" i="4"/>
  <c r="Z4759" i="4"/>
  <c r="Y4759" i="4"/>
  <c r="AA4758" i="4"/>
  <c r="Z4758" i="4"/>
  <c r="Y4758" i="4"/>
  <c r="AA4757" i="4"/>
  <c r="Z4757" i="4"/>
  <c r="Y4757" i="4"/>
  <c r="AA4756" i="4"/>
  <c r="Z4756" i="4"/>
  <c r="Y4756" i="4"/>
  <c r="AA4755" i="4"/>
  <c r="Z4755" i="4"/>
  <c r="Y4755" i="4"/>
  <c r="AA4754" i="4"/>
  <c r="Z4754" i="4"/>
  <c r="Y4754" i="4"/>
  <c r="AA4753" i="4"/>
  <c r="Z4753" i="4"/>
  <c r="Y4753" i="4"/>
  <c r="AA4752" i="4"/>
  <c r="Z4752" i="4"/>
  <c r="Y4752" i="4"/>
  <c r="AA4751" i="4"/>
  <c r="Z4751" i="4"/>
  <c r="Y4751" i="4"/>
  <c r="AA4750" i="4"/>
  <c r="Z4750" i="4"/>
  <c r="Y4750" i="4"/>
  <c r="AA4749" i="4"/>
  <c r="Z4749" i="4"/>
  <c r="Y4749" i="4"/>
  <c r="AA4748" i="4"/>
  <c r="Z4748" i="4"/>
  <c r="Y4748" i="4"/>
  <c r="AA4747" i="4"/>
  <c r="Z4747" i="4"/>
  <c r="Y4747" i="4"/>
  <c r="AA4746" i="4"/>
  <c r="Z4746" i="4"/>
  <c r="Y4746" i="4"/>
  <c r="AA4745" i="4"/>
  <c r="Z4745" i="4"/>
  <c r="Y4745" i="4"/>
  <c r="AA4744" i="4"/>
  <c r="Z4744" i="4"/>
  <c r="Y4744" i="4"/>
  <c r="AA4743" i="4"/>
  <c r="Z4743" i="4"/>
  <c r="Y4743" i="4"/>
  <c r="AA4742" i="4"/>
  <c r="Z4742" i="4"/>
  <c r="Y4742" i="4"/>
  <c r="AA4741" i="4"/>
  <c r="Z4741" i="4"/>
  <c r="Y4741" i="4"/>
  <c r="AA4740" i="4"/>
  <c r="Z4740" i="4"/>
  <c r="Y4740" i="4"/>
  <c r="AA4739" i="4"/>
  <c r="Z4739" i="4"/>
  <c r="Y4739" i="4"/>
  <c r="AA4738" i="4"/>
  <c r="Z4738" i="4"/>
  <c r="Y4738" i="4"/>
  <c r="AA4737" i="4"/>
  <c r="Z4737" i="4"/>
  <c r="Y4737" i="4"/>
  <c r="AA4736" i="4"/>
  <c r="Z4736" i="4"/>
  <c r="Y4736" i="4"/>
  <c r="AA4735" i="4"/>
  <c r="Z4735" i="4"/>
  <c r="Y4735" i="4"/>
  <c r="AA4734" i="4"/>
  <c r="Z4734" i="4"/>
  <c r="Y4734" i="4"/>
  <c r="AA4733" i="4"/>
  <c r="Z4733" i="4"/>
  <c r="Y4733" i="4"/>
  <c r="AA4732" i="4"/>
  <c r="Z4732" i="4"/>
  <c r="Y4732" i="4"/>
  <c r="AA4731" i="4"/>
  <c r="Z4731" i="4"/>
  <c r="Y4731" i="4"/>
  <c r="AA4730" i="4"/>
  <c r="Z4730" i="4"/>
  <c r="Y4730" i="4"/>
  <c r="AA4729" i="4"/>
  <c r="Z4729" i="4"/>
  <c r="Y4729" i="4"/>
  <c r="AA4728" i="4"/>
  <c r="Z4728" i="4"/>
  <c r="Y4728" i="4"/>
  <c r="AA4727" i="4"/>
  <c r="Z4727" i="4"/>
  <c r="Y4727" i="4"/>
  <c r="AA4726" i="4"/>
  <c r="Z4726" i="4"/>
  <c r="Y4726" i="4"/>
  <c r="AA4725" i="4"/>
  <c r="Z4725" i="4"/>
  <c r="Y4725" i="4"/>
  <c r="AA4724" i="4"/>
  <c r="Z4724" i="4"/>
  <c r="Y4724" i="4"/>
  <c r="AA4723" i="4"/>
  <c r="Z4723" i="4"/>
  <c r="Y4723" i="4"/>
  <c r="AA4722" i="4"/>
  <c r="Z4722" i="4"/>
  <c r="Y4722" i="4"/>
  <c r="AA4721" i="4"/>
  <c r="Z4721" i="4"/>
  <c r="Y4721" i="4"/>
  <c r="AA4720" i="4"/>
  <c r="Z4720" i="4"/>
  <c r="Y4720" i="4"/>
  <c r="AA4719" i="4"/>
  <c r="Z4719" i="4"/>
  <c r="Y4719" i="4"/>
  <c r="AA4718" i="4"/>
  <c r="Z4718" i="4"/>
  <c r="Y4718" i="4"/>
  <c r="AA4717" i="4"/>
  <c r="Z4717" i="4"/>
  <c r="Y4717" i="4"/>
  <c r="AA4716" i="4"/>
  <c r="Z4716" i="4"/>
  <c r="Y4716" i="4"/>
  <c r="AA4715" i="4"/>
  <c r="Z4715" i="4"/>
  <c r="Y4715" i="4"/>
  <c r="AA4714" i="4"/>
  <c r="Z4714" i="4"/>
  <c r="Y4714" i="4"/>
  <c r="AA4713" i="4"/>
  <c r="Z4713" i="4"/>
  <c r="Y4713" i="4"/>
  <c r="AA4712" i="4"/>
  <c r="Z4712" i="4"/>
  <c r="Y4712" i="4"/>
  <c r="AA4711" i="4"/>
  <c r="Z4711" i="4"/>
  <c r="Y4711" i="4"/>
  <c r="AA4710" i="4"/>
  <c r="Z4710" i="4"/>
  <c r="Y4710" i="4"/>
  <c r="AA4709" i="4"/>
  <c r="Z4709" i="4"/>
  <c r="Y4709" i="4"/>
  <c r="AA4708" i="4"/>
  <c r="Z4708" i="4"/>
  <c r="Y4708" i="4"/>
  <c r="AA4707" i="4"/>
  <c r="Z4707" i="4"/>
  <c r="Y4707" i="4"/>
  <c r="AA4706" i="4"/>
  <c r="Z4706" i="4"/>
  <c r="Y4706" i="4"/>
  <c r="AA4705" i="4"/>
  <c r="Z4705" i="4"/>
  <c r="Y4705" i="4"/>
  <c r="AA4704" i="4"/>
  <c r="Z4704" i="4"/>
  <c r="Y4704" i="4"/>
  <c r="AA4703" i="4"/>
  <c r="Z4703" i="4"/>
  <c r="Y4703" i="4"/>
  <c r="AA4702" i="4"/>
  <c r="Z4702" i="4"/>
  <c r="Y4702" i="4"/>
  <c r="AA4701" i="4"/>
  <c r="Z4701" i="4"/>
  <c r="Y4701" i="4"/>
  <c r="AA4700" i="4"/>
  <c r="Z4700" i="4"/>
  <c r="Y4700" i="4"/>
  <c r="AA4699" i="4"/>
  <c r="Z4699" i="4"/>
  <c r="Y4699" i="4"/>
  <c r="AA4698" i="4"/>
  <c r="Z4698" i="4"/>
  <c r="Y4698" i="4"/>
  <c r="AA4697" i="4"/>
  <c r="Z4697" i="4"/>
  <c r="Y4697" i="4"/>
  <c r="AA4696" i="4"/>
  <c r="Z4696" i="4"/>
  <c r="Y4696" i="4"/>
  <c r="AA4695" i="4"/>
  <c r="Z4695" i="4"/>
  <c r="Y4695" i="4"/>
  <c r="AA4694" i="4"/>
  <c r="Z4694" i="4"/>
  <c r="Y4694" i="4"/>
  <c r="AA4693" i="4"/>
  <c r="Z4693" i="4"/>
  <c r="Y4693" i="4"/>
  <c r="AA4692" i="4"/>
  <c r="Z4692" i="4"/>
  <c r="Y4692" i="4"/>
  <c r="AA4691" i="4"/>
  <c r="Z4691" i="4"/>
  <c r="Y4691" i="4"/>
  <c r="AA4690" i="4"/>
  <c r="Z4690" i="4"/>
  <c r="Y4690" i="4"/>
  <c r="AA4689" i="4"/>
  <c r="Z4689" i="4"/>
  <c r="Y4689" i="4"/>
  <c r="AA4688" i="4"/>
  <c r="Z4688" i="4"/>
  <c r="Y4688" i="4"/>
  <c r="AA4687" i="4"/>
  <c r="Z4687" i="4"/>
  <c r="Y4687" i="4"/>
  <c r="AA4686" i="4"/>
  <c r="Z4686" i="4"/>
  <c r="Y4686" i="4"/>
  <c r="AA4685" i="4"/>
  <c r="Z4685" i="4"/>
  <c r="Y4685" i="4"/>
  <c r="AA4684" i="4"/>
  <c r="Z4684" i="4"/>
  <c r="Y4684" i="4"/>
  <c r="AA4683" i="4"/>
  <c r="Z4683" i="4"/>
  <c r="Y4683" i="4"/>
  <c r="AA4682" i="4"/>
  <c r="Z4682" i="4"/>
  <c r="Y4682" i="4"/>
  <c r="AA4681" i="4"/>
  <c r="Z4681" i="4"/>
  <c r="Y4681" i="4"/>
  <c r="AA4680" i="4"/>
  <c r="Z4680" i="4"/>
  <c r="Y4680" i="4"/>
  <c r="AA4679" i="4"/>
  <c r="Z4679" i="4"/>
  <c r="Y4679" i="4"/>
  <c r="AA4678" i="4"/>
  <c r="Z4678" i="4"/>
  <c r="Y4678" i="4"/>
  <c r="AA4677" i="4"/>
  <c r="Z4677" i="4"/>
  <c r="Y4677" i="4"/>
  <c r="AA4676" i="4"/>
  <c r="Z4676" i="4"/>
  <c r="Y4676" i="4"/>
  <c r="AA4675" i="4"/>
  <c r="Z4675" i="4"/>
  <c r="Y4675" i="4"/>
  <c r="AA4674" i="4"/>
  <c r="Z4674" i="4"/>
  <c r="Y4674" i="4"/>
  <c r="AA4673" i="4"/>
  <c r="Z4673" i="4"/>
  <c r="Y4673" i="4"/>
  <c r="AA4672" i="4"/>
  <c r="Z4672" i="4"/>
  <c r="Y4672" i="4"/>
  <c r="AA4671" i="4"/>
  <c r="Z4671" i="4"/>
  <c r="Y4671" i="4"/>
  <c r="AA4670" i="4"/>
  <c r="Z4670" i="4"/>
  <c r="Y4670" i="4"/>
  <c r="AA4669" i="4"/>
  <c r="Z4669" i="4"/>
  <c r="Y4669" i="4"/>
  <c r="AA4668" i="4"/>
  <c r="Z4668" i="4"/>
  <c r="Y4668" i="4"/>
  <c r="AA4667" i="4"/>
  <c r="Z4667" i="4"/>
  <c r="Y4667" i="4"/>
  <c r="AA4666" i="4"/>
  <c r="Z4666" i="4"/>
  <c r="Y4666" i="4"/>
  <c r="AA4665" i="4"/>
  <c r="Z4665" i="4"/>
  <c r="Y4665" i="4"/>
  <c r="AA4664" i="4"/>
  <c r="Z4664" i="4"/>
  <c r="Y4664" i="4"/>
  <c r="AA4663" i="4"/>
  <c r="Z4663" i="4"/>
  <c r="Y4663" i="4"/>
  <c r="AA4662" i="4"/>
  <c r="Z4662" i="4"/>
  <c r="Y4662" i="4"/>
  <c r="AA4661" i="4"/>
  <c r="Z4661" i="4"/>
  <c r="Y4661" i="4"/>
  <c r="AA4660" i="4"/>
  <c r="Z4660" i="4"/>
  <c r="Y4660" i="4"/>
  <c r="AA4659" i="4"/>
  <c r="Z4659" i="4"/>
  <c r="Y4659" i="4"/>
  <c r="AA4658" i="4"/>
  <c r="Z4658" i="4"/>
  <c r="Y4658" i="4"/>
  <c r="AA4657" i="4"/>
  <c r="Z4657" i="4"/>
  <c r="Y4657" i="4"/>
  <c r="AA4656" i="4"/>
  <c r="Z4656" i="4"/>
  <c r="Y4656" i="4"/>
  <c r="AA4655" i="4"/>
  <c r="Z4655" i="4"/>
  <c r="Y4655" i="4"/>
  <c r="AA4654" i="4"/>
  <c r="Z4654" i="4"/>
  <c r="Y4654" i="4"/>
  <c r="AA4653" i="4"/>
  <c r="Z4653" i="4"/>
  <c r="Y4653" i="4"/>
  <c r="AA4652" i="4"/>
  <c r="Z4652" i="4"/>
  <c r="Y4652" i="4"/>
  <c r="AA4651" i="4"/>
  <c r="Z4651" i="4"/>
  <c r="Y4651" i="4"/>
  <c r="AA4650" i="4"/>
  <c r="Z4650" i="4"/>
  <c r="Y4650" i="4"/>
  <c r="AA4649" i="4"/>
  <c r="Z4649" i="4"/>
  <c r="Y4649" i="4"/>
  <c r="AA4648" i="4"/>
  <c r="Z4648" i="4"/>
  <c r="Y4648" i="4"/>
  <c r="AA4647" i="4"/>
  <c r="Z4647" i="4"/>
  <c r="Y4647" i="4"/>
  <c r="AA4646" i="4"/>
  <c r="Z4646" i="4"/>
  <c r="Y4646" i="4"/>
  <c r="AA4645" i="4"/>
  <c r="Z4645" i="4"/>
  <c r="Y4645" i="4"/>
  <c r="AA4644" i="4"/>
  <c r="Z4644" i="4"/>
  <c r="Y4644" i="4"/>
  <c r="AA4643" i="4"/>
  <c r="Z4643" i="4"/>
  <c r="Y4643" i="4"/>
  <c r="AA4642" i="4"/>
  <c r="Z4642" i="4"/>
  <c r="Y4642" i="4"/>
  <c r="AA4641" i="4"/>
  <c r="Z4641" i="4"/>
  <c r="Y4641" i="4"/>
  <c r="AA4640" i="4"/>
  <c r="Z4640" i="4"/>
  <c r="Y4640" i="4"/>
  <c r="AA4639" i="4"/>
  <c r="Z4639" i="4"/>
  <c r="Y4639" i="4"/>
  <c r="AA4638" i="4"/>
  <c r="Z4638" i="4"/>
  <c r="Y4638" i="4"/>
  <c r="AA4637" i="4"/>
  <c r="Z4637" i="4"/>
  <c r="Y4637" i="4"/>
  <c r="AA4636" i="4"/>
  <c r="Z4636" i="4"/>
  <c r="Y4636" i="4"/>
  <c r="AA4635" i="4"/>
  <c r="Z4635" i="4"/>
  <c r="Y4635" i="4"/>
  <c r="AA4634" i="4"/>
  <c r="Z4634" i="4"/>
  <c r="Y4634" i="4"/>
  <c r="AA4633" i="4"/>
  <c r="Z4633" i="4"/>
  <c r="Y4633" i="4"/>
  <c r="AA4632" i="4"/>
  <c r="Z4632" i="4"/>
  <c r="Y4632" i="4"/>
  <c r="AA4631" i="4"/>
  <c r="Z4631" i="4"/>
  <c r="Y4631" i="4"/>
  <c r="AA4630" i="4"/>
  <c r="Z4630" i="4"/>
  <c r="Y4630" i="4"/>
  <c r="AA4629" i="4"/>
  <c r="Z4629" i="4"/>
  <c r="Y4629" i="4"/>
  <c r="AA4628" i="4"/>
  <c r="Z4628" i="4"/>
  <c r="Y4628" i="4"/>
  <c r="AA4627" i="4"/>
  <c r="Z4627" i="4"/>
  <c r="Y4627" i="4"/>
  <c r="AA4626" i="4"/>
  <c r="Z4626" i="4"/>
  <c r="Y4626" i="4"/>
  <c r="AA4625" i="4"/>
  <c r="Z4625" i="4"/>
  <c r="Y4625" i="4"/>
  <c r="AA4624" i="4"/>
  <c r="Z4624" i="4"/>
  <c r="Y4624" i="4"/>
  <c r="AA4623" i="4"/>
  <c r="Z4623" i="4"/>
  <c r="Y4623" i="4"/>
  <c r="AA4622" i="4"/>
  <c r="Z4622" i="4"/>
  <c r="Y4622" i="4"/>
  <c r="AA4621" i="4"/>
  <c r="Z4621" i="4"/>
  <c r="Y4621" i="4"/>
  <c r="AA4620" i="4"/>
  <c r="Z4620" i="4"/>
  <c r="Y4620" i="4"/>
  <c r="AA4619" i="4"/>
  <c r="Z4619" i="4"/>
  <c r="Y4619" i="4"/>
  <c r="AA4618" i="4"/>
  <c r="Z4618" i="4"/>
  <c r="Y4618" i="4"/>
  <c r="AA4617" i="4"/>
  <c r="Z4617" i="4"/>
  <c r="Y4617" i="4"/>
  <c r="AA4616" i="4"/>
  <c r="Z4616" i="4"/>
  <c r="Y4616" i="4"/>
  <c r="AA4615" i="4"/>
  <c r="Z4615" i="4"/>
  <c r="Y4615" i="4"/>
  <c r="AA4614" i="4"/>
  <c r="Z4614" i="4"/>
  <c r="Y4614" i="4"/>
  <c r="AA4613" i="4"/>
  <c r="Z4613" i="4"/>
  <c r="Y4613" i="4"/>
  <c r="AA4612" i="4"/>
  <c r="Z4612" i="4"/>
  <c r="Y4612" i="4"/>
  <c r="AA4611" i="4"/>
  <c r="Z4611" i="4"/>
  <c r="Y4611" i="4"/>
  <c r="AA4610" i="4"/>
  <c r="Z4610" i="4"/>
  <c r="Y4610" i="4"/>
  <c r="AA4609" i="4"/>
  <c r="Z4609" i="4"/>
  <c r="Y4609" i="4"/>
  <c r="AA4608" i="4"/>
  <c r="Z4608" i="4"/>
  <c r="Y4608" i="4"/>
  <c r="AA4607" i="4"/>
  <c r="Z4607" i="4"/>
  <c r="Y4607" i="4"/>
  <c r="AA4606" i="4"/>
  <c r="Z4606" i="4"/>
  <c r="Y4606" i="4"/>
  <c r="AA4605" i="4"/>
  <c r="Z4605" i="4"/>
  <c r="Y4605" i="4"/>
  <c r="AA4604" i="4"/>
  <c r="Z4604" i="4"/>
  <c r="Y4604" i="4"/>
  <c r="AA4603" i="4"/>
  <c r="Z4603" i="4"/>
  <c r="Y4603" i="4"/>
  <c r="AA4602" i="4"/>
  <c r="Z4602" i="4"/>
  <c r="Y4602" i="4"/>
  <c r="AA4601" i="4"/>
  <c r="Z4601" i="4"/>
  <c r="Y4601" i="4"/>
  <c r="AA4600" i="4"/>
  <c r="Z4600" i="4"/>
  <c r="Y4600" i="4"/>
  <c r="AA4599" i="4"/>
  <c r="Z4599" i="4"/>
  <c r="Y4599" i="4"/>
  <c r="AA4598" i="4"/>
  <c r="Z4598" i="4"/>
  <c r="Y4598" i="4"/>
  <c r="AA4597" i="4"/>
  <c r="Z4597" i="4"/>
  <c r="Y4597" i="4"/>
  <c r="AA4596" i="4"/>
  <c r="Z4596" i="4"/>
  <c r="Y4596" i="4"/>
  <c r="AA4595" i="4"/>
  <c r="Z4595" i="4"/>
  <c r="Y4595" i="4"/>
  <c r="AA4594" i="4"/>
  <c r="Z4594" i="4"/>
  <c r="Y4594" i="4"/>
  <c r="AA4593" i="4"/>
  <c r="Z4593" i="4"/>
  <c r="Y4593" i="4"/>
  <c r="AA4592" i="4"/>
  <c r="Z4592" i="4"/>
  <c r="Y4592" i="4"/>
  <c r="AA4591" i="4"/>
  <c r="Z4591" i="4"/>
  <c r="Y4591" i="4"/>
  <c r="AA4590" i="4"/>
  <c r="Z4590" i="4"/>
  <c r="Y4590" i="4"/>
  <c r="AA4589" i="4"/>
  <c r="Z4589" i="4"/>
  <c r="Y4589" i="4"/>
  <c r="AA4588" i="4"/>
  <c r="Z4588" i="4"/>
  <c r="Y4588" i="4"/>
  <c r="AA4587" i="4"/>
  <c r="Z4587" i="4"/>
  <c r="Y4587" i="4"/>
  <c r="AA4586" i="4"/>
  <c r="Z4586" i="4"/>
  <c r="Y4586" i="4"/>
  <c r="AA4585" i="4"/>
  <c r="Z4585" i="4"/>
  <c r="Y4585" i="4"/>
  <c r="AA4584" i="4"/>
  <c r="Z4584" i="4"/>
  <c r="Y4584" i="4"/>
  <c r="AA4583" i="4"/>
  <c r="Z4583" i="4"/>
  <c r="Y4583" i="4"/>
  <c r="AA4582" i="4"/>
  <c r="Z4582" i="4"/>
  <c r="Y4582" i="4"/>
  <c r="AA4581" i="4"/>
  <c r="Z4581" i="4"/>
  <c r="Y4581" i="4"/>
  <c r="AA4580" i="4"/>
  <c r="Z4580" i="4"/>
  <c r="Y4580" i="4"/>
  <c r="AA4579" i="4"/>
  <c r="Z4579" i="4"/>
  <c r="Y4579" i="4"/>
  <c r="AA4578" i="4"/>
  <c r="Z4578" i="4"/>
  <c r="Y4578" i="4"/>
  <c r="AA4577" i="4"/>
  <c r="Z4577" i="4"/>
  <c r="Y4577" i="4"/>
  <c r="AA4576" i="4"/>
  <c r="Z4576" i="4"/>
  <c r="Y4576" i="4"/>
  <c r="AA4575" i="4"/>
  <c r="Z4575" i="4"/>
  <c r="Y4575" i="4"/>
  <c r="AA4574" i="4"/>
  <c r="Z4574" i="4"/>
  <c r="Y4574" i="4"/>
  <c r="AA4573" i="4"/>
  <c r="Z4573" i="4"/>
  <c r="Y4573" i="4"/>
  <c r="AA4572" i="4"/>
  <c r="Z4572" i="4"/>
  <c r="Y4572" i="4"/>
  <c r="AA4571" i="4"/>
  <c r="Z4571" i="4"/>
  <c r="Y4571" i="4"/>
  <c r="AA4570" i="4"/>
  <c r="Z4570" i="4"/>
  <c r="Y4570" i="4"/>
  <c r="AA4569" i="4"/>
  <c r="Z4569" i="4"/>
  <c r="Y4569" i="4"/>
  <c r="AA4568" i="4"/>
  <c r="Z4568" i="4"/>
  <c r="Y4568" i="4"/>
  <c r="AA4567" i="4"/>
  <c r="Z4567" i="4"/>
  <c r="Y4567" i="4"/>
  <c r="AA4566" i="4"/>
  <c r="Z4566" i="4"/>
  <c r="Y4566" i="4"/>
  <c r="AA4565" i="4"/>
  <c r="Z4565" i="4"/>
  <c r="Y4565" i="4"/>
  <c r="AA4564" i="4"/>
  <c r="Z4564" i="4"/>
  <c r="Y4564" i="4"/>
  <c r="AA4563" i="4"/>
  <c r="Z4563" i="4"/>
  <c r="Y4563" i="4"/>
  <c r="AA4562" i="4"/>
  <c r="Z4562" i="4"/>
  <c r="Y4562" i="4"/>
  <c r="AA4561" i="4"/>
  <c r="Z4561" i="4"/>
  <c r="Y4561" i="4"/>
  <c r="AA4560" i="4"/>
  <c r="Z4560" i="4"/>
  <c r="Y4560" i="4"/>
  <c r="AA4559" i="4"/>
  <c r="Z4559" i="4"/>
  <c r="Y4559" i="4"/>
  <c r="AA4558" i="4"/>
  <c r="Z4558" i="4"/>
  <c r="Y4558" i="4"/>
  <c r="AA4557" i="4"/>
  <c r="Z4557" i="4"/>
  <c r="Y4557" i="4"/>
  <c r="AA4556" i="4"/>
  <c r="Z4556" i="4"/>
  <c r="Y4556" i="4"/>
  <c r="AA4555" i="4"/>
  <c r="Z4555" i="4"/>
  <c r="Y4555" i="4"/>
  <c r="AA4554" i="4"/>
  <c r="Z4554" i="4"/>
  <c r="Y4554" i="4"/>
  <c r="AA4553" i="4"/>
  <c r="Z4553" i="4"/>
  <c r="Y4553" i="4"/>
  <c r="AA4552" i="4"/>
  <c r="Z4552" i="4"/>
  <c r="Y4552" i="4"/>
  <c r="AA4551" i="4"/>
  <c r="Z4551" i="4"/>
  <c r="Y4551" i="4"/>
  <c r="AA4550" i="4"/>
  <c r="Z4550" i="4"/>
  <c r="Y4550" i="4"/>
  <c r="AA4549" i="4"/>
  <c r="Z4549" i="4"/>
  <c r="Y4549" i="4"/>
  <c r="AA4548" i="4"/>
  <c r="Z4548" i="4"/>
  <c r="Y4548" i="4"/>
  <c r="AA4547" i="4"/>
  <c r="Z4547" i="4"/>
  <c r="Y4547" i="4"/>
  <c r="AA4546" i="4"/>
  <c r="Z4546" i="4"/>
  <c r="Y4546" i="4"/>
  <c r="AA4545" i="4"/>
  <c r="Z4545" i="4"/>
  <c r="Y4545" i="4"/>
  <c r="AA4544" i="4"/>
  <c r="Z4544" i="4"/>
  <c r="Y4544" i="4"/>
  <c r="AA4543" i="4"/>
  <c r="Z4543" i="4"/>
  <c r="Y4543" i="4"/>
  <c r="AA4542" i="4"/>
  <c r="Z4542" i="4"/>
  <c r="Y4542" i="4"/>
  <c r="AA4541" i="4"/>
  <c r="Z4541" i="4"/>
  <c r="Y4541" i="4"/>
  <c r="AA4540" i="4"/>
  <c r="Z4540" i="4"/>
  <c r="Y4540" i="4"/>
  <c r="AA4539" i="4"/>
  <c r="Z4539" i="4"/>
  <c r="Y4539" i="4"/>
  <c r="AA4538" i="4"/>
  <c r="Z4538" i="4"/>
  <c r="Y4538" i="4"/>
  <c r="AA4537" i="4"/>
  <c r="Z4537" i="4"/>
  <c r="Y4537" i="4"/>
  <c r="AA4536" i="4"/>
  <c r="Z4536" i="4"/>
  <c r="Y4536" i="4"/>
  <c r="AA4535" i="4"/>
  <c r="Z4535" i="4"/>
  <c r="Y4535" i="4"/>
  <c r="AA4534" i="4"/>
  <c r="Z4534" i="4"/>
  <c r="Y4534" i="4"/>
  <c r="AA4533" i="4"/>
  <c r="Z4533" i="4"/>
  <c r="Y4533" i="4"/>
  <c r="AA4532" i="4"/>
  <c r="Z4532" i="4"/>
  <c r="Y4532" i="4"/>
  <c r="AA4531" i="4"/>
  <c r="Z4531" i="4"/>
  <c r="Y4531" i="4"/>
  <c r="AA4530" i="4"/>
  <c r="Z4530" i="4"/>
  <c r="Y4530" i="4"/>
  <c r="AA4529" i="4"/>
  <c r="Z4529" i="4"/>
  <c r="Y4529" i="4"/>
  <c r="AA4528" i="4"/>
  <c r="Z4528" i="4"/>
  <c r="Y4528" i="4"/>
  <c r="AA4527" i="4"/>
  <c r="Z4527" i="4"/>
  <c r="Y4527" i="4"/>
  <c r="AA4526" i="4"/>
  <c r="Z4526" i="4"/>
  <c r="Y4526" i="4"/>
  <c r="AA4525" i="4"/>
  <c r="Z4525" i="4"/>
  <c r="Y4525" i="4"/>
  <c r="AA4524" i="4"/>
  <c r="Z4524" i="4"/>
  <c r="Y4524" i="4"/>
  <c r="AA4523" i="4"/>
  <c r="Z4523" i="4"/>
  <c r="Y4523" i="4"/>
  <c r="AA4522" i="4"/>
  <c r="Z4522" i="4"/>
  <c r="Y4522" i="4"/>
  <c r="AA4521" i="4"/>
  <c r="Z4521" i="4"/>
  <c r="Y4521" i="4"/>
  <c r="AA4520" i="4"/>
  <c r="Z4520" i="4"/>
  <c r="Y4520" i="4"/>
  <c r="AA4519" i="4"/>
  <c r="Z4519" i="4"/>
  <c r="Y4519" i="4"/>
  <c r="AA4518" i="4"/>
  <c r="Z4518" i="4"/>
  <c r="Y4518" i="4"/>
  <c r="AA4517" i="4"/>
  <c r="Z4517" i="4"/>
  <c r="Y4517" i="4"/>
  <c r="AA4516" i="4"/>
  <c r="Z4516" i="4"/>
  <c r="Y4516" i="4"/>
  <c r="AA4515" i="4"/>
  <c r="Z4515" i="4"/>
  <c r="Y4515" i="4"/>
  <c r="AA4514" i="4"/>
  <c r="Z4514" i="4"/>
  <c r="Y4514" i="4"/>
  <c r="AA4513" i="4"/>
  <c r="Z4513" i="4"/>
  <c r="Y4513" i="4"/>
  <c r="AA4512" i="4"/>
  <c r="Z4512" i="4"/>
  <c r="Y4512" i="4"/>
  <c r="AA4511" i="4"/>
  <c r="Z4511" i="4"/>
  <c r="Y4511" i="4"/>
  <c r="AA4510" i="4"/>
  <c r="Z4510" i="4"/>
  <c r="Y4510" i="4"/>
  <c r="AA4509" i="4"/>
  <c r="Z4509" i="4"/>
  <c r="Y4509" i="4"/>
  <c r="AA4508" i="4"/>
  <c r="Z4508" i="4"/>
  <c r="Y4508" i="4"/>
  <c r="AA4507" i="4"/>
  <c r="Z4507" i="4"/>
  <c r="Y4507" i="4"/>
  <c r="AA4506" i="4"/>
  <c r="Z4506" i="4"/>
  <c r="Y4506" i="4"/>
  <c r="AA4505" i="4"/>
  <c r="Z4505" i="4"/>
  <c r="Y4505" i="4"/>
  <c r="AA4504" i="4"/>
  <c r="Z4504" i="4"/>
  <c r="Y4504" i="4"/>
  <c r="AA4503" i="4"/>
  <c r="Z4503" i="4"/>
  <c r="Y4503" i="4"/>
  <c r="AA4502" i="4"/>
  <c r="Z4502" i="4"/>
  <c r="Y4502" i="4"/>
  <c r="AA4501" i="4"/>
  <c r="Z4501" i="4"/>
  <c r="Y4501" i="4"/>
  <c r="AA4500" i="4"/>
  <c r="Z4500" i="4"/>
  <c r="Y4500" i="4"/>
  <c r="AA4499" i="4"/>
  <c r="Z4499" i="4"/>
  <c r="Y4499" i="4"/>
  <c r="AA4498" i="4"/>
  <c r="Z4498" i="4"/>
  <c r="Y4498" i="4"/>
  <c r="AA4497" i="4"/>
  <c r="Z4497" i="4"/>
  <c r="Y4497" i="4"/>
  <c r="AA4496" i="4"/>
  <c r="Z4496" i="4"/>
  <c r="Y4496" i="4"/>
  <c r="AA4495" i="4"/>
  <c r="Z4495" i="4"/>
  <c r="Y4495" i="4"/>
  <c r="AA4494" i="4"/>
  <c r="Z4494" i="4"/>
  <c r="Y4494" i="4"/>
  <c r="AA4493" i="4"/>
  <c r="Z4493" i="4"/>
  <c r="Y4493" i="4"/>
  <c r="AA4492" i="4"/>
  <c r="Z4492" i="4"/>
  <c r="Y4492" i="4"/>
  <c r="AA4491" i="4"/>
  <c r="Z4491" i="4"/>
  <c r="Y4491" i="4"/>
  <c r="AA4490" i="4"/>
  <c r="Z4490" i="4"/>
  <c r="Y4490" i="4"/>
  <c r="AA4489" i="4"/>
  <c r="Z4489" i="4"/>
  <c r="Y4489" i="4"/>
  <c r="AA4488" i="4"/>
  <c r="Z4488" i="4"/>
  <c r="Y4488" i="4"/>
  <c r="AA4487" i="4"/>
  <c r="Z4487" i="4"/>
  <c r="Y4487" i="4"/>
  <c r="AA4486" i="4"/>
  <c r="Z4486" i="4"/>
  <c r="Y4486" i="4"/>
  <c r="AA4485" i="4"/>
  <c r="Z4485" i="4"/>
  <c r="Y4485" i="4"/>
  <c r="AA4484" i="4"/>
  <c r="Z4484" i="4"/>
  <c r="Y4484" i="4"/>
  <c r="AA4483" i="4"/>
  <c r="Z4483" i="4"/>
  <c r="Y4483" i="4"/>
  <c r="AA4482" i="4"/>
  <c r="Z4482" i="4"/>
  <c r="Y4482" i="4"/>
  <c r="Y5041" i="4"/>
  <c r="Z5041" i="4"/>
  <c r="AA5041" i="4"/>
  <c r="Y4763" i="4" l="1"/>
  <c r="Z4763" i="4"/>
  <c r="AA4763" i="4"/>
  <c r="Y4764" i="4"/>
  <c r="Z4764" i="4"/>
  <c r="AA4764" i="4"/>
  <c r="Y4765" i="4"/>
  <c r="Z4765" i="4"/>
  <c r="AA4765" i="4"/>
  <c r="Y4766" i="4"/>
  <c r="Z4766" i="4"/>
  <c r="AA4766" i="4"/>
  <c r="Y4767" i="4"/>
  <c r="Z4767" i="4"/>
  <c r="AA4767" i="4"/>
  <c r="Y4768" i="4"/>
  <c r="Z4768" i="4"/>
  <c r="AA4768" i="4"/>
  <c r="Y4769" i="4"/>
  <c r="Z4769" i="4"/>
  <c r="AA4769" i="4"/>
  <c r="Y4770" i="4"/>
  <c r="Z4770" i="4"/>
  <c r="AA4770" i="4"/>
  <c r="Y4771" i="4"/>
  <c r="Z4771" i="4"/>
  <c r="AA4771" i="4"/>
  <c r="Y4772" i="4"/>
  <c r="Z4772" i="4"/>
  <c r="AA4772" i="4"/>
  <c r="Y4773" i="4"/>
  <c r="Z4773" i="4"/>
  <c r="AA4773" i="4"/>
  <c r="Y4774" i="4"/>
  <c r="Z4774" i="4"/>
  <c r="AA4774" i="4"/>
  <c r="Y4775" i="4"/>
  <c r="Z4775" i="4"/>
  <c r="AA4775" i="4"/>
  <c r="Y4776" i="4"/>
  <c r="Z4776" i="4"/>
  <c r="AA4776" i="4"/>
  <c r="Y4777" i="4"/>
  <c r="Z4777" i="4"/>
  <c r="AA4777" i="4"/>
  <c r="Y4778" i="4"/>
  <c r="Z4778" i="4"/>
  <c r="AA4778" i="4"/>
  <c r="Y4779" i="4"/>
  <c r="Z4779" i="4"/>
  <c r="AA4779" i="4"/>
  <c r="Y4780" i="4"/>
  <c r="Z4780" i="4"/>
  <c r="AA4780" i="4"/>
  <c r="Y4781" i="4"/>
  <c r="Z4781" i="4"/>
  <c r="AA4781" i="4"/>
  <c r="Y4782" i="4"/>
  <c r="Z4782" i="4"/>
  <c r="AA4782" i="4"/>
  <c r="Y4783" i="4"/>
  <c r="Z4783" i="4"/>
  <c r="AA4783" i="4"/>
  <c r="Y4784" i="4"/>
  <c r="Z4784" i="4"/>
  <c r="AA4784" i="4"/>
  <c r="Y4785" i="4"/>
  <c r="Z4785" i="4"/>
  <c r="AA4785" i="4"/>
  <c r="Y4786" i="4"/>
  <c r="Z4786" i="4"/>
  <c r="AA4786" i="4"/>
  <c r="Y4787" i="4"/>
  <c r="Z4787" i="4"/>
  <c r="AA4787" i="4"/>
  <c r="Y4788" i="4"/>
  <c r="Z4788" i="4"/>
  <c r="AA4788" i="4"/>
  <c r="Y4789" i="4"/>
  <c r="Z4789" i="4"/>
  <c r="AA4789" i="4"/>
  <c r="Y4790" i="4"/>
  <c r="Z4790" i="4"/>
  <c r="AA4790" i="4"/>
  <c r="Y4791" i="4"/>
  <c r="Z4791" i="4"/>
  <c r="AA4791" i="4"/>
  <c r="Y4792" i="4"/>
  <c r="Z4792" i="4"/>
  <c r="AA4792" i="4"/>
  <c r="Y4793" i="4"/>
  <c r="Z4793" i="4"/>
  <c r="AA4793" i="4"/>
  <c r="Y4794" i="4"/>
  <c r="Z4794" i="4"/>
  <c r="AA4794" i="4"/>
  <c r="Y4795" i="4"/>
  <c r="Z4795" i="4"/>
  <c r="AA4795" i="4"/>
  <c r="Y4796" i="4"/>
  <c r="Z4796" i="4"/>
  <c r="AA4796" i="4"/>
  <c r="Y4797" i="4"/>
  <c r="Z4797" i="4"/>
  <c r="AA4797" i="4"/>
  <c r="Y4798" i="4"/>
  <c r="Z4798" i="4"/>
  <c r="AA4798" i="4"/>
  <c r="Y4799" i="4"/>
  <c r="Z4799" i="4"/>
  <c r="AA4799" i="4"/>
  <c r="Y4800" i="4"/>
  <c r="Z4800" i="4"/>
  <c r="AA4800" i="4"/>
  <c r="Y4801" i="4"/>
  <c r="Z4801" i="4"/>
  <c r="AA4801" i="4"/>
  <c r="Y4802" i="4"/>
  <c r="Z4802" i="4"/>
  <c r="AA4802" i="4"/>
  <c r="Y4803" i="4"/>
  <c r="Z4803" i="4"/>
  <c r="AA4803" i="4"/>
  <c r="Y4804" i="4"/>
  <c r="Z4804" i="4"/>
  <c r="AA4804" i="4"/>
  <c r="Y4805" i="4"/>
  <c r="Z4805" i="4"/>
  <c r="AA4805" i="4"/>
  <c r="Y4806" i="4"/>
  <c r="Z4806" i="4"/>
  <c r="AA4806" i="4"/>
  <c r="Y4807" i="4"/>
  <c r="Z4807" i="4"/>
  <c r="AA4807" i="4"/>
  <c r="Y4808" i="4"/>
  <c r="Z4808" i="4"/>
  <c r="AA4808" i="4"/>
  <c r="Y4809" i="4"/>
  <c r="Z4809" i="4"/>
  <c r="AA4809" i="4"/>
  <c r="Y4810" i="4"/>
  <c r="Z4810" i="4"/>
  <c r="AA4810" i="4"/>
  <c r="Y4811" i="4"/>
  <c r="Z4811" i="4"/>
  <c r="AA4811" i="4"/>
  <c r="Y4812" i="4"/>
  <c r="Z4812" i="4"/>
  <c r="AA4812" i="4"/>
  <c r="Y4813" i="4"/>
  <c r="Z4813" i="4"/>
  <c r="AA4813" i="4"/>
  <c r="Y4814" i="4"/>
  <c r="Z4814" i="4"/>
  <c r="AA4814" i="4"/>
  <c r="Y4815" i="4"/>
  <c r="Z4815" i="4"/>
  <c r="AA4815" i="4"/>
  <c r="Y4816" i="4"/>
  <c r="Z4816" i="4"/>
  <c r="AA4816" i="4"/>
  <c r="Y4817" i="4"/>
  <c r="Z4817" i="4"/>
  <c r="AA4817" i="4"/>
  <c r="Y4818" i="4"/>
  <c r="Z4818" i="4"/>
  <c r="AA4818" i="4"/>
  <c r="Y4819" i="4"/>
  <c r="Z4819" i="4"/>
  <c r="AA4819" i="4"/>
  <c r="Y4820" i="4"/>
  <c r="Z4820" i="4"/>
  <c r="AA4820" i="4"/>
  <c r="Y4821" i="4"/>
  <c r="Z4821" i="4"/>
  <c r="AA4821" i="4"/>
  <c r="Y4822" i="4"/>
  <c r="Z4822" i="4"/>
  <c r="AA4822" i="4"/>
  <c r="Y4823" i="4"/>
  <c r="Z4823" i="4"/>
  <c r="AA4823" i="4"/>
  <c r="Y4824" i="4"/>
  <c r="Z4824" i="4"/>
  <c r="AA4824" i="4"/>
  <c r="Y4825" i="4"/>
  <c r="Z4825" i="4"/>
  <c r="AA4825" i="4"/>
  <c r="Y4826" i="4"/>
  <c r="Z4826" i="4"/>
  <c r="AA4826" i="4"/>
  <c r="Y4827" i="4"/>
  <c r="Z4827" i="4"/>
  <c r="AA4827" i="4"/>
  <c r="Y4828" i="4"/>
  <c r="Z4828" i="4"/>
  <c r="AA4828" i="4"/>
  <c r="Y4829" i="4"/>
  <c r="Z4829" i="4"/>
  <c r="AA4829" i="4"/>
  <c r="Y4830" i="4"/>
  <c r="Z4830" i="4"/>
  <c r="AA4830" i="4"/>
  <c r="Y4831" i="4"/>
  <c r="Z4831" i="4"/>
  <c r="AA4831" i="4"/>
  <c r="Y4832" i="4"/>
  <c r="Z4832" i="4"/>
  <c r="AA4832" i="4"/>
  <c r="Y4833" i="4"/>
  <c r="Z4833" i="4"/>
  <c r="AA4833" i="4"/>
  <c r="Y4834" i="4"/>
  <c r="Z4834" i="4"/>
  <c r="AA4834" i="4"/>
  <c r="Y4835" i="4"/>
  <c r="Z4835" i="4"/>
  <c r="AA4835" i="4"/>
  <c r="Y4836" i="4"/>
  <c r="Z4836" i="4"/>
  <c r="AA4836" i="4"/>
  <c r="Y4837" i="4"/>
  <c r="Z4837" i="4"/>
  <c r="AA4837" i="4"/>
  <c r="Y4838" i="4"/>
  <c r="Z4838" i="4"/>
  <c r="AA4838" i="4"/>
  <c r="Y4839" i="4"/>
  <c r="Z4839" i="4"/>
  <c r="AA4839" i="4"/>
  <c r="Y4840" i="4"/>
  <c r="Z4840" i="4"/>
  <c r="AA4840" i="4"/>
  <c r="Y4841" i="4"/>
  <c r="Z4841" i="4"/>
  <c r="AA4841" i="4"/>
  <c r="Y4842" i="4"/>
  <c r="Z4842" i="4"/>
  <c r="AA4842" i="4"/>
  <c r="Y4843" i="4"/>
  <c r="Z4843" i="4"/>
  <c r="AA4843" i="4"/>
  <c r="Y4844" i="4"/>
  <c r="Z4844" i="4"/>
  <c r="AA4844" i="4"/>
  <c r="Y4845" i="4"/>
  <c r="Z4845" i="4"/>
  <c r="AA4845" i="4"/>
  <c r="Y4846" i="4"/>
  <c r="Z4846" i="4"/>
  <c r="AA4846" i="4"/>
  <c r="Y4847" i="4"/>
  <c r="Z4847" i="4"/>
  <c r="AA4847" i="4"/>
  <c r="Y4848" i="4"/>
  <c r="Z4848" i="4"/>
  <c r="AA4848" i="4"/>
  <c r="Y4849" i="4"/>
  <c r="Z4849" i="4"/>
  <c r="AA4849" i="4"/>
  <c r="Y4850" i="4"/>
  <c r="Z4850" i="4"/>
  <c r="AA4850" i="4"/>
  <c r="Y4851" i="4"/>
  <c r="Z4851" i="4"/>
  <c r="AA4851" i="4"/>
  <c r="Y4852" i="4"/>
  <c r="Z4852" i="4"/>
  <c r="AA4852" i="4"/>
  <c r="Y4853" i="4"/>
  <c r="Z4853" i="4"/>
  <c r="AA4853" i="4"/>
  <c r="Y4854" i="4"/>
  <c r="Z4854" i="4"/>
  <c r="AA4854" i="4"/>
  <c r="Y4855" i="4"/>
  <c r="Z4855" i="4"/>
  <c r="AA4855" i="4"/>
  <c r="Y4856" i="4"/>
  <c r="Z4856" i="4"/>
  <c r="AA4856" i="4"/>
  <c r="Y4857" i="4"/>
  <c r="Z4857" i="4"/>
  <c r="AA4857" i="4"/>
  <c r="Y4858" i="4"/>
  <c r="Z4858" i="4"/>
  <c r="AA4858" i="4"/>
  <c r="Y4859" i="4"/>
  <c r="Z4859" i="4"/>
  <c r="AA4859" i="4"/>
  <c r="Y4860" i="4"/>
  <c r="Z4860" i="4"/>
  <c r="AA4860" i="4"/>
  <c r="Y4861" i="4"/>
  <c r="Z4861" i="4"/>
  <c r="AA4861" i="4"/>
  <c r="Y4862" i="4"/>
  <c r="Z4862" i="4"/>
  <c r="AA4862" i="4"/>
  <c r="Y4863" i="4"/>
  <c r="Z4863" i="4"/>
  <c r="AA4863" i="4"/>
  <c r="Y4864" i="4"/>
  <c r="Z4864" i="4"/>
  <c r="AA4864" i="4"/>
  <c r="Y4865" i="4"/>
  <c r="Z4865" i="4"/>
  <c r="AA4865" i="4"/>
  <c r="Y4866" i="4"/>
  <c r="Z4866" i="4"/>
  <c r="AA4866" i="4"/>
  <c r="Y4867" i="4"/>
  <c r="Z4867" i="4"/>
  <c r="AA4867" i="4"/>
  <c r="Y4868" i="4"/>
  <c r="Z4868" i="4"/>
  <c r="AA4868" i="4"/>
  <c r="Y4869" i="4"/>
  <c r="Z4869" i="4"/>
  <c r="AA4869" i="4"/>
  <c r="Y4870" i="4"/>
  <c r="Z4870" i="4"/>
  <c r="AA4870" i="4"/>
  <c r="Y4871" i="4"/>
  <c r="Z4871" i="4"/>
  <c r="AA4871" i="4"/>
  <c r="Y4872" i="4"/>
  <c r="Z4872" i="4"/>
  <c r="AA4872" i="4"/>
  <c r="Y4873" i="4"/>
  <c r="Z4873" i="4"/>
  <c r="AA4873" i="4"/>
  <c r="Y4874" i="4"/>
  <c r="Z4874" i="4"/>
  <c r="AA4874" i="4"/>
  <c r="Y4875" i="4"/>
  <c r="Z4875" i="4"/>
  <c r="AA4875" i="4"/>
  <c r="Y4876" i="4"/>
  <c r="Z4876" i="4"/>
  <c r="AA4876" i="4"/>
  <c r="Y4877" i="4"/>
  <c r="Z4877" i="4"/>
  <c r="AA4877" i="4"/>
  <c r="Y4878" i="4"/>
  <c r="Z4878" i="4"/>
  <c r="AA4878" i="4"/>
  <c r="Y4879" i="4"/>
  <c r="Z4879" i="4"/>
  <c r="AA4879" i="4"/>
  <c r="Y4880" i="4"/>
  <c r="Z4880" i="4"/>
  <c r="AA4880" i="4"/>
  <c r="Y4881" i="4"/>
  <c r="Z4881" i="4"/>
  <c r="AA4881" i="4"/>
  <c r="Y4882" i="4"/>
  <c r="Z4882" i="4"/>
  <c r="AA4882" i="4"/>
  <c r="Y4883" i="4"/>
  <c r="Z4883" i="4"/>
  <c r="AA4883" i="4"/>
  <c r="Y4884" i="4"/>
  <c r="Z4884" i="4"/>
  <c r="AA4884" i="4"/>
  <c r="Y4885" i="4"/>
  <c r="Z4885" i="4"/>
  <c r="AA4885" i="4"/>
  <c r="Y4886" i="4"/>
  <c r="Z4886" i="4"/>
  <c r="AA4886" i="4"/>
  <c r="Y4887" i="4"/>
  <c r="Z4887" i="4"/>
  <c r="AA4887" i="4"/>
  <c r="Y4888" i="4"/>
  <c r="Z4888" i="4"/>
  <c r="AA4888" i="4"/>
  <c r="Y4889" i="4"/>
  <c r="Z4889" i="4"/>
  <c r="AA4889" i="4"/>
  <c r="Y4890" i="4"/>
  <c r="Z4890" i="4"/>
  <c r="AA4890" i="4"/>
  <c r="Y4891" i="4"/>
  <c r="Z4891" i="4"/>
  <c r="AA4891" i="4"/>
  <c r="Y4892" i="4"/>
  <c r="Z4892" i="4"/>
  <c r="AA4892" i="4"/>
  <c r="Y4893" i="4"/>
  <c r="Z4893" i="4"/>
  <c r="AA4893" i="4"/>
  <c r="Y4894" i="4"/>
  <c r="Z4894" i="4"/>
  <c r="AA4894" i="4"/>
  <c r="Y4895" i="4"/>
  <c r="Z4895" i="4"/>
  <c r="AA4895" i="4"/>
  <c r="Y4896" i="4"/>
  <c r="Z4896" i="4"/>
  <c r="AA4896" i="4"/>
  <c r="Y4897" i="4"/>
  <c r="Z4897" i="4"/>
  <c r="AA4897" i="4"/>
  <c r="Y4898" i="4"/>
  <c r="Z4898" i="4"/>
  <c r="AA4898" i="4"/>
  <c r="Y4899" i="4"/>
  <c r="Z4899" i="4"/>
  <c r="AA4899" i="4"/>
  <c r="Y4900" i="4"/>
  <c r="Z4900" i="4"/>
  <c r="AA4900" i="4"/>
  <c r="Y4901" i="4"/>
  <c r="Z4901" i="4"/>
  <c r="AA4901" i="4"/>
  <c r="Y4902" i="4"/>
  <c r="Z4902" i="4"/>
  <c r="AA4902" i="4"/>
  <c r="Y4903" i="4"/>
  <c r="Z4903" i="4"/>
  <c r="AA4903" i="4"/>
  <c r="Y4904" i="4"/>
  <c r="Z4904" i="4"/>
  <c r="AA4904" i="4"/>
  <c r="Y4905" i="4"/>
  <c r="Z4905" i="4"/>
  <c r="AA4905" i="4"/>
  <c r="Y4906" i="4"/>
  <c r="Z4906" i="4"/>
  <c r="AA4906" i="4"/>
  <c r="Y4907" i="4"/>
  <c r="Z4907" i="4"/>
  <c r="AA4907" i="4"/>
  <c r="Y4908" i="4"/>
  <c r="Z4908" i="4"/>
  <c r="AA4908" i="4"/>
  <c r="Y4909" i="4"/>
  <c r="Z4909" i="4"/>
  <c r="AA4909" i="4"/>
  <c r="Y4910" i="4"/>
  <c r="Z4910" i="4"/>
  <c r="AA4910" i="4"/>
  <c r="Y4911" i="4"/>
  <c r="Z4911" i="4"/>
  <c r="AA4911" i="4"/>
  <c r="Y4912" i="4"/>
  <c r="Z4912" i="4"/>
  <c r="AA4912" i="4"/>
  <c r="Y4913" i="4"/>
  <c r="Z4913" i="4"/>
  <c r="AA4913" i="4"/>
  <c r="Y4914" i="4"/>
  <c r="Z4914" i="4"/>
  <c r="AA4914" i="4"/>
  <c r="Y4915" i="4"/>
  <c r="Z4915" i="4"/>
  <c r="AA4915" i="4"/>
  <c r="Y4916" i="4"/>
  <c r="Z4916" i="4"/>
  <c r="AA4916" i="4"/>
  <c r="Y4917" i="4"/>
  <c r="Z4917" i="4"/>
  <c r="AA4917" i="4"/>
  <c r="Y4918" i="4"/>
  <c r="Z4918" i="4"/>
  <c r="AA4918" i="4"/>
  <c r="Y4919" i="4"/>
  <c r="Z4919" i="4"/>
  <c r="AA4919" i="4"/>
  <c r="Y4920" i="4"/>
  <c r="Z4920" i="4"/>
  <c r="AA4920" i="4"/>
  <c r="Y4921" i="4"/>
  <c r="Z4921" i="4"/>
  <c r="AA4921" i="4"/>
  <c r="Y4922" i="4"/>
  <c r="Z4922" i="4"/>
  <c r="AA4922" i="4"/>
  <c r="Y4923" i="4"/>
  <c r="Z4923" i="4"/>
  <c r="AA4923" i="4"/>
  <c r="Y4924" i="4"/>
  <c r="Z4924" i="4"/>
  <c r="AA4924" i="4"/>
  <c r="Y4925" i="4"/>
  <c r="Z4925" i="4"/>
  <c r="AA4925" i="4"/>
  <c r="Y4926" i="4"/>
  <c r="Z4926" i="4"/>
  <c r="AA4926" i="4"/>
  <c r="Y4927" i="4"/>
  <c r="Z4927" i="4"/>
  <c r="AA4927" i="4"/>
  <c r="Y4928" i="4"/>
  <c r="Z4928" i="4"/>
  <c r="AA4928" i="4"/>
  <c r="Y4929" i="4"/>
  <c r="Z4929" i="4"/>
  <c r="AA4929" i="4"/>
  <c r="Y4930" i="4"/>
  <c r="Z4930" i="4"/>
  <c r="AA4930" i="4"/>
  <c r="Y4931" i="4"/>
  <c r="Z4931" i="4"/>
  <c r="AA4931" i="4"/>
  <c r="Y4932" i="4"/>
  <c r="Z4932" i="4"/>
  <c r="AA4932" i="4"/>
  <c r="Y4933" i="4"/>
  <c r="Z4933" i="4"/>
  <c r="AA4933" i="4"/>
  <c r="Y4934" i="4"/>
  <c r="Z4934" i="4"/>
  <c r="AA4934" i="4"/>
  <c r="Y4935" i="4"/>
  <c r="Z4935" i="4"/>
  <c r="AA4935" i="4"/>
  <c r="Y4936" i="4"/>
  <c r="Z4936" i="4"/>
  <c r="AA4936" i="4"/>
  <c r="Y4937" i="4"/>
  <c r="Z4937" i="4"/>
  <c r="AA4937" i="4"/>
  <c r="Y4938" i="4"/>
  <c r="Z4938" i="4"/>
  <c r="AA4938" i="4"/>
  <c r="Y4939" i="4"/>
  <c r="Z4939" i="4"/>
  <c r="AA4939" i="4"/>
  <c r="Y4940" i="4"/>
  <c r="Z4940" i="4"/>
  <c r="AA4940" i="4"/>
  <c r="Y4941" i="4"/>
  <c r="Z4941" i="4"/>
  <c r="AA4941" i="4"/>
  <c r="Y4942" i="4"/>
  <c r="Z4942" i="4"/>
  <c r="AA4942" i="4"/>
  <c r="Y4943" i="4"/>
  <c r="Z4943" i="4"/>
  <c r="AA4943" i="4"/>
  <c r="Y4944" i="4"/>
  <c r="Z4944" i="4"/>
  <c r="AA4944" i="4"/>
  <c r="Y4945" i="4"/>
  <c r="Z4945" i="4"/>
  <c r="AA4945" i="4"/>
  <c r="Y4946" i="4"/>
  <c r="Z4946" i="4"/>
  <c r="AA4946" i="4"/>
  <c r="Y4947" i="4"/>
  <c r="Z4947" i="4"/>
  <c r="AA4947" i="4"/>
  <c r="Y4948" i="4"/>
  <c r="Z4948" i="4"/>
  <c r="AA4948" i="4"/>
  <c r="Y4949" i="4"/>
  <c r="Z4949" i="4"/>
  <c r="AA4949" i="4"/>
  <c r="Y4950" i="4"/>
  <c r="Z4950" i="4"/>
  <c r="AA4950" i="4"/>
  <c r="Y4951" i="4"/>
  <c r="Z4951" i="4"/>
  <c r="AA4951" i="4"/>
  <c r="Y4952" i="4"/>
  <c r="Z4952" i="4"/>
  <c r="AA4952" i="4"/>
  <c r="Y4953" i="4"/>
  <c r="Z4953" i="4"/>
  <c r="AA4953" i="4"/>
  <c r="Y4954" i="4"/>
  <c r="Z4954" i="4"/>
  <c r="AA4954" i="4"/>
  <c r="Y4955" i="4"/>
  <c r="Z4955" i="4"/>
  <c r="AA4955" i="4"/>
  <c r="Y4956" i="4"/>
  <c r="Z4956" i="4"/>
  <c r="AA4956" i="4"/>
  <c r="Y4957" i="4"/>
  <c r="Z4957" i="4"/>
  <c r="AA4957" i="4"/>
  <c r="Y4958" i="4"/>
  <c r="Z4958" i="4"/>
  <c r="AA4958" i="4"/>
  <c r="Y4959" i="4"/>
  <c r="Z4959" i="4"/>
  <c r="AA4959" i="4"/>
  <c r="Y4960" i="4"/>
  <c r="Z4960" i="4"/>
  <c r="AA4960" i="4"/>
  <c r="Y4961" i="4"/>
  <c r="Z4961" i="4"/>
  <c r="AA4961" i="4"/>
  <c r="Y4962" i="4"/>
  <c r="Z4962" i="4"/>
  <c r="AA4962" i="4"/>
  <c r="Y4963" i="4"/>
  <c r="Z4963" i="4"/>
  <c r="AA4963" i="4"/>
  <c r="Y4964" i="4"/>
  <c r="Z4964" i="4"/>
  <c r="AA4964" i="4"/>
  <c r="Y4965" i="4"/>
  <c r="Z4965" i="4"/>
  <c r="AA4965" i="4"/>
  <c r="Y4966" i="4"/>
  <c r="Z4966" i="4"/>
  <c r="AA4966" i="4"/>
  <c r="Y4967" i="4"/>
  <c r="Z4967" i="4"/>
  <c r="AA4967" i="4"/>
  <c r="Y4968" i="4"/>
  <c r="Z4968" i="4"/>
  <c r="AA4968" i="4"/>
  <c r="Y4969" i="4"/>
  <c r="Z4969" i="4"/>
  <c r="AA4969" i="4"/>
  <c r="Y4970" i="4"/>
  <c r="Z4970" i="4"/>
  <c r="AA4970" i="4"/>
  <c r="Y4971" i="4"/>
  <c r="Z4971" i="4"/>
  <c r="AA4971" i="4"/>
  <c r="Y4972" i="4"/>
  <c r="Z4972" i="4"/>
  <c r="AA4972" i="4"/>
  <c r="Y4973" i="4"/>
  <c r="Z4973" i="4"/>
  <c r="AA4973" i="4"/>
  <c r="Y4974" i="4"/>
  <c r="Z4974" i="4"/>
  <c r="AA4974" i="4"/>
  <c r="Y4975" i="4"/>
  <c r="Z4975" i="4"/>
  <c r="AA4975" i="4"/>
  <c r="Y4976" i="4"/>
  <c r="Z4976" i="4"/>
  <c r="AA4976" i="4"/>
  <c r="Y4977" i="4"/>
  <c r="Z4977" i="4"/>
  <c r="AA4977" i="4"/>
  <c r="Y4978" i="4"/>
  <c r="Z4978" i="4"/>
  <c r="AA4978" i="4"/>
  <c r="Y4979" i="4"/>
  <c r="Z4979" i="4"/>
  <c r="AA4979" i="4"/>
  <c r="Y4980" i="4"/>
  <c r="Z4980" i="4"/>
  <c r="AA4980" i="4"/>
  <c r="Y4981" i="4"/>
  <c r="Z4981" i="4"/>
  <c r="AA4981" i="4"/>
  <c r="Y4982" i="4"/>
  <c r="Z4982" i="4"/>
  <c r="AA4982" i="4"/>
  <c r="Y4983" i="4"/>
  <c r="Z4983" i="4"/>
  <c r="AA4983" i="4"/>
  <c r="Y4984" i="4"/>
  <c r="Z4984" i="4"/>
  <c r="AA4984" i="4"/>
  <c r="Y4985" i="4"/>
  <c r="Z4985" i="4"/>
  <c r="AA4985" i="4"/>
  <c r="Y4986" i="4"/>
  <c r="Z4986" i="4"/>
  <c r="AA4986" i="4"/>
  <c r="Y4987" i="4"/>
  <c r="Z4987" i="4"/>
  <c r="AA4987" i="4"/>
  <c r="Y4988" i="4"/>
  <c r="Z4988" i="4"/>
  <c r="AA4988" i="4"/>
  <c r="Y4989" i="4"/>
  <c r="Z4989" i="4"/>
  <c r="AA4989" i="4"/>
  <c r="Y4990" i="4"/>
  <c r="Z4990" i="4"/>
  <c r="AA4990" i="4"/>
  <c r="Y4991" i="4"/>
  <c r="Z4991" i="4"/>
  <c r="AA4991" i="4"/>
  <c r="Y4992" i="4"/>
  <c r="Z4992" i="4"/>
  <c r="AA4992" i="4"/>
  <c r="Y4993" i="4"/>
  <c r="Z4993" i="4"/>
  <c r="AA4993" i="4"/>
  <c r="Y4994" i="4"/>
  <c r="Z4994" i="4"/>
  <c r="AA4994" i="4"/>
  <c r="Y4995" i="4"/>
  <c r="Z4995" i="4"/>
  <c r="AA4995" i="4"/>
  <c r="Y4996" i="4"/>
  <c r="Z4996" i="4"/>
  <c r="AA4996" i="4"/>
  <c r="Y4997" i="4"/>
  <c r="Z4997" i="4"/>
  <c r="AA4997" i="4"/>
  <c r="Y4998" i="4"/>
  <c r="Z4998" i="4"/>
  <c r="AA4998" i="4"/>
  <c r="Y4999" i="4"/>
  <c r="Z4999" i="4"/>
  <c r="AA4999" i="4"/>
  <c r="Y5000" i="4"/>
  <c r="Z5000" i="4"/>
  <c r="AA5000" i="4"/>
  <c r="Y5001" i="4"/>
  <c r="Z5001" i="4"/>
  <c r="AA5001" i="4"/>
  <c r="Y5002" i="4"/>
  <c r="Z5002" i="4"/>
  <c r="AA5002" i="4"/>
  <c r="Y5003" i="4"/>
  <c r="Z5003" i="4"/>
  <c r="AA5003" i="4"/>
  <c r="Y5004" i="4"/>
  <c r="Z5004" i="4"/>
  <c r="AA5004" i="4"/>
  <c r="Y5005" i="4"/>
  <c r="Z5005" i="4"/>
  <c r="AA5005" i="4"/>
  <c r="Y5006" i="4"/>
  <c r="Z5006" i="4"/>
  <c r="AA5006" i="4"/>
  <c r="Y5007" i="4"/>
  <c r="Z5007" i="4"/>
  <c r="AA5007" i="4"/>
  <c r="Y5008" i="4"/>
  <c r="Z5008" i="4"/>
  <c r="AA5008" i="4"/>
  <c r="Y5009" i="4"/>
  <c r="Z5009" i="4"/>
  <c r="AA5009" i="4"/>
  <c r="Y5010" i="4"/>
  <c r="Z5010" i="4"/>
  <c r="AA5010" i="4"/>
  <c r="Y5011" i="4"/>
  <c r="Z5011" i="4"/>
  <c r="AA5011" i="4"/>
  <c r="Y5012" i="4"/>
  <c r="Z5012" i="4"/>
  <c r="AA5012" i="4"/>
  <c r="Y5013" i="4"/>
  <c r="Z5013" i="4"/>
  <c r="AA5013" i="4"/>
  <c r="Y5014" i="4"/>
  <c r="Z5014" i="4"/>
  <c r="AA5014" i="4"/>
  <c r="Y5015" i="4"/>
  <c r="Z5015" i="4"/>
  <c r="AA5015" i="4"/>
  <c r="Y5016" i="4"/>
  <c r="Z5016" i="4"/>
  <c r="AA5016" i="4"/>
  <c r="Y5017" i="4"/>
  <c r="Z5017" i="4"/>
  <c r="AA5017" i="4"/>
  <c r="Y5018" i="4"/>
  <c r="Z5018" i="4"/>
  <c r="AA5018" i="4"/>
  <c r="Y5019" i="4"/>
  <c r="Z5019" i="4"/>
  <c r="AA5019" i="4"/>
  <c r="Y5020" i="4"/>
  <c r="Z5020" i="4"/>
  <c r="AA5020" i="4"/>
  <c r="Y5021" i="4"/>
  <c r="Z5021" i="4"/>
  <c r="AA5021" i="4"/>
  <c r="Y5022" i="4"/>
  <c r="Z5022" i="4"/>
  <c r="AA5022" i="4"/>
  <c r="Y5023" i="4"/>
  <c r="Z5023" i="4"/>
  <c r="AA5023" i="4"/>
  <c r="Y5024" i="4"/>
  <c r="Z5024" i="4"/>
  <c r="AA5024" i="4"/>
  <c r="Y5025" i="4"/>
  <c r="Z5025" i="4"/>
  <c r="AA5025" i="4"/>
  <c r="Y5026" i="4"/>
  <c r="Z5026" i="4"/>
  <c r="AA5026" i="4"/>
  <c r="Y5027" i="4"/>
  <c r="Z5027" i="4"/>
  <c r="AA5027" i="4"/>
  <c r="Y5028" i="4"/>
  <c r="Z5028" i="4"/>
  <c r="AA5028" i="4"/>
  <c r="Y5029" i="4"/>
  <c r="Z5029" i="4"/>
  <c r="AA5029" i="4"/>
  <c r="Y5030" i="4"/>
  <c r="Z5030" i="4"/>
  <c r="AA5030" i="4"/>
  <c r="Y5031" i="4"/>
  <c r="Z5031" i="4"/>
  <c r="AA5031" i="4"/>
  <c r="Y5032" i="4"/>
  <c r="Z5032" i="4"/>
  <c r="AA5032" i="4"/>
  <c r="Y5033" i="4"/>
  <c r="Z5033" i="4"/>
  <c r="AA5033" i="4"/>
  <c r="Y5034" i="4"/>
  <c r="Z5034" i="4"/>
  <c r="AA5034" i="4"/>
  <c r="Y5035" i="4"/>
  <c r="Z5035" i="4"/>
  <c r="AA5035" i="4"/>
  <c r="Y5036" i="4"/>
  <c r="Z5036" i="4"/>
  <c r="AA5036" i="4"/>
  <c r="Y5037" i="4"/>
  <c r="Z5037" i="4"/>
  <c r="AA5037" i="4"/>
  <c r="Y5038" i="4"/>
  <c r="Z5038" i="4"/>
  <c r="AA5038" i="4"/>
  <c r="Y5039" i="4"/>
  <c r="Z5039" i="4"/>
  <c r="AA5039" i="4"/>
  <c r="Y5040" i="4"/>
  <c r="Z5040" i="4"/>
  <c r="AA5040" i="4"/>
  <c r="AA4762" i="4"/>
  <c r="Z4762" i="4"/>
  <c r="Y4762" i="4"/>
  <c r="AA5601" i="4" l="1"/>
  <c r="Z5601" i="4"/>
  <c r="Y5601" i="4"/>
  <c r="AA5594" i="4"/>
  <c r="Z5594" i="4"/>
  <c r="Y5594" i="4"/>
  <c r="AA5587" i="4"/>
  <c r="Z5587" i="4"/>
  <c r="Y5587" i="4"/>
  <c r="AA5580" i="4"/>
  <c r="Z5580" i="4"/>
  <c r="Y5580" i="4"/>
  <c r="AA5573" i="4"/>
  <c r="Z5573" i="4"/>
  <c r="Y5573" i="4"/>
  <c r="AA5566" i="4"/>
  <c r="Z5566" i="4"/>
  <c r="Y5566" i="4"/>
  <c r="AA5559" i="4"/>
  <c r="Z5559" i="4"/>
  <c r="Y5559" i="4"/>
  <c r="AA5552" i="4"/>
  <c r="Z5552" i="4"/>
  <c r="Y5552" i="4"/>
  <c r="AA5545" i="4"/>
  <c r="Z5545" i="4"/>
  <c r="Y5545" i="4"/>
  <c r="AA5538" i="4"/>
  <c r="Z5538" i="4"/>
  <c r="Y5538" i="4"/>
  <c r="AA5531" i="4"/>
  <c r="Z5531" i="4"/>
  <c r="Y5531" i="4"/>
  <c r="AA5524" i="4"/>
  <c r="Z5524" i="4"/>
  <c r="Y5524" i="4"/>
  <c r="AA5517" i="4"/>
  <c r="Z5517" i="4"/>
  <c r="Y5517" i="4"/>
  <c r="AA5510" i="4"/>
  <c r="Z5510" i="4"/>
  <c r="Y5510" i="4"/>
  <c r="AA5503" i="4"/>
  <c r="Z5503" i="4"/>
  <c r="Y5503" i="4"/>
  <c r="AA5496" i="4"/>
  <c r="Z5496" i="4"/>
  <c r="Y5496" i="4"/>
  <c r="AA5489" i="4"/>
  <c r="Z5489" i="4"/>
  <c r="Y5489" i="4"/>
  <c r="AA5482" i="4"/>
  <c r="Z5482" i="4"/>
  <c r="Y5482" i="4"/>
  <c r="AA5475" i="4"/>
  <c r="Z5475" i="4"/>
  <c r="Y5475" i="4"/>
  <c r="AA5468" i="4"/>
  <c r="Z5468" i="4"/>
  <c r="Y5468" i="4"/>
  <c r="AA5461" i="4"/>
  <c r="Z5461" i="4"/>
  <c r="Y5461" i="4"/>
  <c r="AA5454" i="4"/>
  <c r="Z5454" i="4"/>
  <c r="Y5454" i="4"/>
  <c r="AA5447" i="4"/>
  <c r="Z5447" i="4"/>
  <c r="Y5447" i="4"/>
  <c r="AA5440" i="4"/>
  <c r="Z5440" i="4"/>
  <c r="Y5440" i="4"/>
  <c r="AA5433" i="4"/>
  <c r="Z5433" i="4"/>
  <c r="Y5433" i="4"/>
  <c r="AA5426" i="4"/>
  <c r="Z5426" i="4"/>
  <c r="Y5426" i="4"/>
  <c r="AA5419" i="4"/>
  <c r="Z5419" i="4"/>
  <c r="Y5419" i="4"/>
  <c r="AA5412" i="4"/>
  <c r="Z5412" i="4"/>
  <c r="Y5412" i="4"/>
  <c r="AA5405" i="4"/>
  <c r="Z5405" i="4"/>
  <c r="Y5405" i="4"/>
  <c r="AA5398" i="4"/>
  <c r="Z5398" i="4"/>
  <c r="Y5398" i="4"/>
  <c r="AA5391" i="4"/>
  <c r="Z5391" i="4"/>
  <c r="Y5391" i="4"/>
  <c r="AA5384" i="4"/>
  <c r="Z5384" i="4"/>
  <c r="Y5384" i="4"/>
  <c r="AA5377" i="4"/>
  <c r="Z5377" i="4"/>
  <c r="Y5377" i="4"/>
  <c r="AA5370" i="4"/>
  <c r="Z5370" i="4"/>
  <c r="Y5370" i="4"/>
  <c r="AA5363" i="4"/>
  <c r="Z5363" i="4"/>
  <c r="Y5363" i="4"/>
  <c r="AA5356" i="4"/>
  <c r="Z5356" i="4"/>
  <c r="Y5356" i="4"/>
  <c r="AA5349" i="4"/>
  <c r="Z5349" i="4"/>
  <c r="Y5349" i="4"/>
  <c r="AA5342" i="4"/>
  <c r="Z5342" i="4"/>
  <c r="Y5342" i="4"/>
  <c r="AA5335" i="4"/>
  <c r="Z5335" i="4"/>
  <c r="Y5335" i="4"/>
  <c r="AA5328" i="4"/>
  <c r="Z5328" i="4"/>
  <c r="Y5328" i="4"/>
  <c r="AA5600" i="4"/>
  <c r="Z5600" i="4"/>
  <c r="Y5600" i="4"/>
  <c r="AA5593" i="4"/>
  <c r="Z5593" i="4"/>
  <c r="Y5593" i="4"/>
  <c r="AA5586" i="4"/>
  <c r="Z5586" i="4"/>
  <c r="Y5586" i="4"/>
  <c r="AA5579" i="4"/>
  <c r="Z5579" i="4"/>
  <c r="Y5579" i="4"/>
  <c r="AA5572" i="4"/>
  <c r="Z5572" i="4"/>
  <c r="Y5572" i="4"/>
  <c r="AA5565" i="4"/>
  <c r="Z5565" i="4"/>
  <c r="Y5565" i="4"/>
  <c r="AA5558" i="4"/>
  <c r="Z5558" i="4"/>
  <c r="Y5558" i="4"/>
  <c r="AA5551" i="4"/>
  <c r="Z5551" i="4"/>
  <c r="Y5551" i="4"/>
  <c r="AA5544" i="4"/>
  <c r="Z5544" i="4"/>
  <c r="Y5544" i="4"/>
  <c r="AA5537" i="4"/>
  <c r="Z5537" i="4"/>
  <c r="Y5537" i="4"/>
  <c r="AA5530" i="4"/>
  <c r="Z5530" i="4"/>
  <c r="Y5530" i="4"/>
  <c r="AA5523" i="4"/>
  <c r="Z5523" i="4"/>
  <c r="Y5523" i="4"/>
  <c r="AA5516" i="4"/>
  <c r="Z5516" i="4"/>
  <c r="Y5516" i="4"/>
  <c r="AA5509" i="4"/>
  <c r="Z5509" i="4"/>
  <c r="Y5509" i="4"/>
  <c r="AA5502" i="4"/>
  <c r="Z5502" i="4"/>
  <c r="Y5502" i="4"/>
  <c r="AA5495" i="4"/>
  <c r="Z5495" i="4"/>
  <c r="Y5495" i="4"/>
  <c r="AA5488" i="4"/>
  <c r="Z5488" i="4"/>
  <c r="Y5488" i="4"/>
  <c r="AA5481" i="4"/>
  <c r="Z5481" i="4"/>
  <c r="Y5481" i="4"/>
  <c r="AA5474" i="4"/>
  <c r="Z5474" i="4"/>
  <c r="Y5474" i="4"/>
  <c r="AA5467" i="4"/>
  <c r="Z5467" i="4"/>
  <c r="Y5467" i="4"/>
  <c r="AA5460" i="4"/>
  <c r="Z5460" i="4"/>
  <c r="Y5460" i="4"/>
  <c r="AA5453" i="4"/>
  <c r="Z5453" i="4"/>
  <c r="Y5453" i="4"/>
  <c r="AA5446" i="4"/>
  <c r="Z5446" i="4"/>
  <c r="Y5446" i="4"/>
  <c r="AA5439" i="4"/>
  <c r="Z5439" i="4"/>
  <c r="Y5439" i="4"/>
  <c r="AA5432" i="4"/>
  <c r="Z5432" i="4"/>
  <c r="Y5432" i="4"/>
  <c r="AA5425" i="4"/>
  <c r="Z5425" i="4"/>
  <c r="Y5425" i="4"/>
  <c r="AA5418" i="4"/>
  <c r="Z5418" i="4"/>
  <c r="Y5418" i="4"/>
  <c r="AA5411" i="4"/>
  <c r="Z5411" i="4"/>
  <c r="Y5411" i="4"/>
  <c r="AA5404" i="4"/>
  <c r="Z5404" i="4"/>
  <c r="Y5404" i="4"/>
  <c r="AA5397" i="4"/>
  <c r="Z5397" i="4"/>
  <c r="Y5397" i="4"/>
  <c r="AA5390" i="4"/>
  <c r="Z5390" i="4"/>
  <c r="Y5390" i="4"/>
  <c r="AA5383" i="4"/>
  <c r="Z5383" i="4"/>
  <c r="Y5383" i="4"/>
  <c r="AA5376" i="4"/>
  <c r="Z5376" i="4"/>
  <c r="Y5376" i="4"/>
  <c r="AA5369" i="4"/>
  <c r="Z5369" i="4"/>
  <c r="Y5369" i="4"/>
  <c r="AA5362" i="4"/>
  <c r="Z5362" i="4"/>
  <c r="Y5362" i="4"/>
  <c r="AA5355" i="4"/>
  <c r="Z5355" i="4"/>
  <c r="Y5355" i="4"/>
  <c r="AA5348" i="4"/>
  <c r="Z5348" i="4"/>
  <c r="Y5348" i="4"/>
  <c r="AA5341" i="4"/>
  <c r="Z5341" i="4"/>
  <c r="Y5341" i="4"/>
  <c r="AA5334" i="4"/>
  <c r="Z5334" i="4"/>
  <c r="Y5334" i="4"/>
  <c r="AA5327" i="4"/>
  <c r="Z5327" i="4"/>
  <c r="Y5327" i="4"/>
  <c r="AA5599" i="4"/>
  <c r="Z5599" i="4"/>
  <c r="Y5599" i="4"/>
  <c r="AA5592" i="4"/>
  <c r="Z5592" i="4"/>
  <c r="Y5592" i="4"/>
  <c r="AA5585" i="4"/>
  <c r="Z5585" i="4"/>
  <c r="Y5585" i="4"/>
  <c r="AA5578" i="4"/>
  <c r="Z5578" i="4"/>
  <c r="Y5578" i="4"/>
  <c r="AA5571" i="4"/>
  <c r="Z5571" i="4"/>
  <c r="Y5571" i="4"/>
  <c r="AA5564" i="4"/>
  <c r="Z5564" i="4"/>
  <c r="Y5564" i="4"/>
  <c r="AA5557" i="4"/>
  <c r="Z5557" i="4"/>
  <c r="Y5557" i="4"/>
  <c r="AA5550" i="4"/>
  <c r="Z5550" i="4"/>
  <c r="Y5550" i="4"/>
  <c r="AA5543" i="4"/>
  <c r="Z5543" i="4"/>
  <c r="Y5543" i="4"/>
  <c r="AA5536" i="4"/>
  <c r="Z5536" i="4"/>
  <c r="Y5536" i="4"/>
  <c r="AA5529" i="4"/>
  <c r="Z5529" i="4"/>
  <c r="Y5529" i="4"/>
  <c r="AA5522" i="4"/>
  <c r="Z5522" i="4"/>
  <c r="Y5522" i="4"/>
  <c r="AA5515" i="4"/>
  <c r="Z5515" i="4"/>
  <c r="Y5515" i="4"/>
  <c r="AA5508" i="4"/>
  <c r="Z5508" i="4"/>
  <c r="Y5508" i="4"/>
  <c r="AA5501" i="4"/>
  <c r="Z5501" i="4"/>
  <c r="Y5501" i="4"/>
  <c r="AA5494" i="4"/>
  <c r="Z5494" i="4"/>
  <c r="Y5494" i="4"/>
  <c r="AA5487" i="4"/>
  <c r="Z5487" i="4"/>
  <c r="Y5487" i="4"/>
  <c r="AA5480" i="4"/>
  <c r="Z5480" i="4"/>
  <c r="Y5480" i="4"/>
  <c r="AA5473" i="4"/>
  <c r="Z5473" i="4"/>
  <c r="Y5473" i="4"/>
  <c r="AA5466" i="4"/>
  <c r="Z5466" i="4"/>
  <c r="Y5466" i="4"/>
  <c r="AA5459" i="4"/>
  <c r="Z5459" i="4"/>
  <c r="Y5459" i="4"/>
  <c r="AA5452" i="4"/>
  <c r="Z5452" i="4"/>
  <c r="Y5452" i="4"/>
  <c r="AA5445" i="4"/>
  <c r="Z5445" i="4"/>
  <c r="Y5445" i="4"/>
  <c r="AA5438" i="4"/>
  <c r="Z5438" i="4"/>
  <c r="Y5438" i="4"/>
  <c r="AA5431" i="4"/>
  <c r="Z5431" i="4"/>
  <c r="Y5431" i="4"/>
  <c r="AA5424" i="4"/>
  <c r="Z5424" i="4"/>
  <c r="Y5424" i="4"/>
  <c r="AA5417" i="4"/>
  <c r="Z5417" i="4"/>
  <c r="Y5417" i="4"/>
  <c r="AA5410" i="4"/>
  <c r="Z5410" i="4"/>
  <c r="Y5410" i="4"/>
  <c r="AA5403" i="4"/>
  <c r="Z5403" i="4"/>
  <c r="Y5403" i="4"/>
  <c r="AA5396" i="4"/>
  <c r="Z5396" i="4"/>
  <c r="Y5396" i="4"/>
  <c r="AA5389" i="4"/>
  <c r="Z5389" i="4"/>
  <c r="Y5389" i="4"/>
  <c r="AA5382" i="4"/>
  <c r="Z5382" i="4"/>
  <c r="Y5382" i="4"/>
  <c r="AA5375" i="4"/>
  <c r="Z5375" i="4"/>
  <c r="Y5375" i="4"/>
  <c r="AA5368" i="4"/>
  <c r="Z5368" i="4"/>
  <c r="Y5368" i="4"/>
  <c r="AA5361" i="4"/>
  <c r="Z5361" i="4"/>
  <c r="Y5361" i="4"/>
  <c r="AA5354" i="4"/>
  <c r="Z5354" i="4"/>
  <c r="Y5354" i="4"/>
  <c r="AA5347" i="4"/>
  <c r="Z5347" i="4"/>
  <c r="Y5347" i="4"/>
  <c r="AA5340" i="4"/>
  <c r="Z5340" i="4"/>
  <c r="Y5340" i="4"/>
  <c r="AA5333" i="4"/>
  <c r="Z5333" i="4"/>
  <c r="Y5333" i="4"/>
  <c r="AA5326" i="4"/>
  <c r="Z5326" i="4"/>
  <c r="Y5326" i="4"/>
  <c r="AA5598" i="4"/>
  <c r="Z5598" i="4"/>
  <c r="Y5598" i="4"/>
  <c r="AA5591" i="4"/>
  <c r="Z5591" i="4"/>
  <c r="Y5591" i="4"/>
  <c r="AA5584" i="4"/>
  <c r="Z5584" i="4"/>
  <c r="Y5584" i="4"/>
  <c r="AA5577" i="4"/>
  <c r="Z5577" i="4"/>
  <c r="Y5577" i="4"/>
  <c r="AA5570" i="4"/>
  <c r="Z5570" i="4"/>
  <c r="Y5570" i="4"/>
  <c r="AA5563" i="4"/>
  <c r="Z5563" i="4"/>
  <c r="Y5563" i="4"/>
  <c r="AA5556" i="4"/>
  <c r="Z5556" i="4"/>
  <c r="Y5556" i="4"/>
  <c r="AA5549" i="4"/>
  <c r="Z5549" i="4"/>
  <c r="Y5549" i="4"/>
  <c r="AA5542" i="4"/>
  <c r="Z5542" i="4"/>
  <c r="Y5542" i="4"/>
  <c r="AA5535" i="4"/>
  <c r="Z5535" i="4"/>
  <c r="Y5535" i="4"/>
  <c r="AA5528" i="4"/>
  <c r="Z5528" i="4"/>
  <c r="Y5528" i="4"/>
  <c r="AA5521" i="4"/>
  <c r="Z5521" i="4"/>
  <c r="Y5521" i="4"/>
  <c r="AA5514" i="4"/>
  <c r="Z5514" i="4"/>
  <c r="Y5514" i="4"/>
  <c r="AA5507" i="4"/>
  <c r="Z5507" i="4"/>
  <c r="Y5507" i="4"/>
  <c r="AA5500" i="4"/>
  <c r="Z5500" i="4"/>
  <c r="Y5500" i="4"/>
  <c r="AA5493" i="4"/>
  <c r="Z5493" i="4"/>
  <c r="Y5493" i="4"/>
  <c r="AA5486" i="4"/>
  <c r="Z5486" i="4"/>
  <c r="Y5486" i="4"/>
  <c r="AA5479" i="4"/>
  <c r="Z5479" i="4"/>
  <c r="Y5479" i="4"/>
  <c r="AA5472" i="4"/>
  <c r="Z5472" i="4"/>
  <c r="Y5472" i="4"/>
  <c r="AA5465" i="4"/>
  <c r="Z5465" i="4"/>
  <c r="Y5465" i="4"/>
  <c r="AA5458" i="4"/>
  <c r="Z5458" i="4"/>
  <c r="Y5458" i="4"/>
  <c r="AA5451" i="4"/>
  <c r="Z5451" i="4"/>
  <c r="Y5451" i="4"/>
  <c r="AA5444" i="4"/>
  <c r="Z5444" i="4"/>
  <c r="Y5444" i="4"/>
  <c r="AA5437" i="4"/>
  <c r="Z5437" i="4"/>
  <c r="Y5437" i="4"/>
  <c r="AA5430" i="4"/>
  <c r="Z5430" i="4"/>
  <c r="Y5430" i="4"/>
  <c r="AA5423" i="4"/>
  <c r="Z5423" i="4"/>
  <c r="Y5423" i="4"/>
  <c r="AA5416" i="4"/>
  <c r="Z5416" i="4"/>
  <c r="Y5416" i="4"/>
  <c r="AA5409" i="4"/>
  <c r="Z5409" i="4"/>
  <c r="Y5409" i="4"/>
  <c r="AA5402" i="4"/>
  <c r="Z5402" i="4"/>
  <c r="Y5402" i="4"/>
  <c r="AA5395" i="4"/>
  <c r="Z5395" i="4"/>
  <c r="Y5395" i="4"/>
  <c r="AA5388" i="4"/>
  <c r="Z5388" i="4"/>
  <c r="Y5388" i="4"/>
  <c r="AA5381" i="4"/>
  <c r="Z5381" i="4"/>
  <c r="Y5381" i="4"/>
  <c r="AA5374" i="4"/>
  <c r="Z5374" i="4"/>
  <c r="Y5374" i="4"/>
  <c r="AA5367" i="4"/>
  <c r="Z5367" i="4"/>
  <c r="Y5367" i="4"/>
  <c r="AA5360" i="4"/>
  <c r="Z5360" i="4"/>
  <c r="Y5360" i="4"/>
  <c r="AA5353" i="4"/>
  <c r="Z5353" i="4"/>
  <c r="Y5353" i="4"/>
  <c r="AA5346" i="4"/>
  <c r="Z5346" i="4"/>
  <c r="Y5346" i="4"/>
  <c r="AA5339" i="4"/>
  <c r="Z5339" i="4"/>
  <c r="Y5339" i="4"/>
  <c r="AA5332" i="4"/>
  <c r="Z5332" i="4"/>
  <c r="Y5332" i="4"/>
  <c r="AA5325" i="4"/>
  <c r="Z5325" i="4"/>
  <c r="Y5325" i="4"/>
  <c r="AA5597" i="4"/>
  <c r="Z5597" i="4"/>
  <c r="Y5597" i="4"/>
  <c r="AA5590" i="4"/>
  <c r="Z5590" i="4"/>
  <c r="Y5590" i="4"/>
  <c r="AA5583" i="4"/>
  <c r="Z5583" i="4"/>
  <c r="Y5583" i="4"/>
  <c r="AA5576" i="4"/>
  <c r="Z5576" i="4"/>
  <c r="Y5576" i="4"/>
  <c r="AA5569" i="4"/>
  <c r="Z5569" i="4"/>
  <c r="Y5569" i="4"/>
  <c r="AA5562" i="4"/>
  <c r="Z5562" i="4"/>
  <c r="Y5562" i="4"/>
  <c r="AA5555" i="4"/>
  <c r="Z5555" i="4"/>
  <c r="Y5555" i="4"/>
  <c r="AA5548" i="4"/>
  <c r="Z5548" i="4"/>
  <c r="Y5548" i="4"/>
  <c r="AA5541" i="4"/>
  <c r="Z5541" i="4"/>
  <c r="Y5541" i="4"/>
  <c r="AA5534" i="4"/>
  <c r="Z5534" i="4"/>
  <c r="Y5534" i="4"/>
  <c r="AA5527" i="4"/>
  <c r="Z5527" i="4"/>
  <c r="Y5527" i="4"/>
  <c r="AA5520" i="4"/>
  <c r="Z5520" i="4"/>
  <c r="Y5520" i="4"/>
  <c r="AA5513" i="4"/>
  <c r="Z5513" i="4"/>
  <c r="Y5513" i="4"/>
  <c r="AA5506" i="4"/>
  <c r="Z5506" i="4"/>
  <c r="Y5506" i="4"/>
  <c r="AA5499" i="4"/>
  <c r="Z5499" i="4"/>
  <c r="Y5499" i="4"/>
  <c r="AA5492" i="4"/>
  <c r="Z5492" i="4"/>
  <c r="Y5492" i="4"/>
  <c r="AA5485" i="4"/>
  <c r="Z5485" i="4"/>
  <c r="Y5485" i="4"/>
  <c r="AA5478" i="4"/>
  <c r="Z5478" i="4"/>
  <c r="Y5478" i="4"/>
  <c r="AA5471" i="4"/>
  <c r="Z5471" i="4"/>
  <c r="Y5471" i="4"/>
  <c r="AA5464" i="4"/>
  <c r="Z5464" i="4"/>
  <c r="Y5464" i="4"/>
  <c r="AA5457" i="4"/>
  <c r="Z5457" i="4"/>
  <c r="Y5457" i="4"/>
  <c r="AA5450" i="4"/>
  <c r="Z5450" i="4"/>
  <c r="Y5450" i="4"/>
  <c r="AA5443" i="4"/>
  <c r="Z5443" i="4"/>
  <c r="Y5443" i="4"/>
  <c r="AA5436" i="4"/>
  <c r="Z5436" i="4"/>
  <c r="Y5436" i="4"/>
  <c r="AA5429" i="4"/>
  <c r="Z5429" i="4"/>
  <c r="Y5429" i="4"/>
  <c r="AA5422" i="4"/>
  <c r="Z5422" i="4"/>
  <c r="Y5422" i="4"/>
  <c r="AA5415" i="4"/>
  <c r="Z5415" i="4"/>
  <c r="Y5415" i="4"/>
  <c r="AA5408" i="4"/>
  <c r="Z5408" i="4"/>
  <c r="Y5408" i="4"/>
  <c r="AA5401" i="4"/>
  <c r="Z5401" i="4"/>
  <c r="Y5401" i="4"/>
  <c r="AA5394" i="4"/>
  <c r="Z5394" i="4"/>
  <c r="Y5394" i="4"/>
  <c r="AA5387" i="4"/>
  <c r="Z5387" i="4"/>
  <c r="Y5387" i="4"/>
  <c r="AA5380" i="4"/>
  <c r="Z5380" i="4"/>
  <c r="Y5380" i="4"/>
  <c r="AA5373" i="4"/>
  <c r="Z5373" i="4"/>
  <c r="Y5373" i="4"/>
  <c r="AA5366" i="4"/>
  <c r="Z5366" i="4"/>
  <c r="Y5366" i="4"/>
  <c r="AA5359" i="4"/>
  <c r="Z5359" i="4"/>
  <c r="Y5359" i="4"/>
  <c r="AA5352" i="4"/>
  <c r="Z5352" i="4"/>
  <c r="Y5352" i="4"/>
  <c r="AA5345" i="4"/>
  <c r="Z5345" i="4"/>
  <c r="Y5345" i="4"/>
  <c r="AA5338" i="4"/>
  <c r="Z5338" i="4"/>
  <c r="Y5338" i="4"/>
  <c r="AA5331" i="4"/>
  <c r="Z5331" i="4"/>
  <c r="Y5331" i="4"/>
  <c r="AA5324" i="4"/>
  <c r="Z5324" i="4"/>
  <c r="Y5324" i="4"/>
  <c r="AA5596" i="4"/>
  <c r="Z5596" i="4"/>
  <c r="Y5596" i="4"/>
  <c r="AA5589" i="4"/>
  <c r="Z5589" i="4"/>
  <c r="Y5589" i="4"/>
  <c r="AA5582" i="4"/>
  <c r="Z5582" i="4"/>
  <c r="Y5582" i="4"/>
  <c r="AA5575" i="4"/>
  <c r="Z5575" i="4"/>
  <c r="Y5575" i="4"/>
  <c r="AA5568" i="4"/>
  <c r="Z5568" i="4"/>
  <c r="Y5568" i="4"/>
  <c r="AA5561" i="4"/>
  <c r="Z5561" i="4"/>
  <c r="Y5561" i="4"/>
  <c r="AA5554" i="4"/>
  <c r="Z5554" i="4"/>
  <c r="Y5554" i="4"/>
  <c r="AA5547" i="4"/>
  <c r="Z5547" i="4"/>
  <c r="Y5547" i="4"/>
  <c r="AA5540" i="4"/>
  <c r="Z5540" i="4"/>
  <c r="Y5540" i="4"/>
  <c r="AA5533" i="4"/>
  <c r="Z5533" i="4"/>
  <c r="Y5533" i="4"/>
  <c r="AA5526" i="4"/>
  <c r="Z5526" i="4"/>
  <c r="Y5526" i="4"/>
  <c r="AA5519" i="4"/>
  <c r="Z5519" i="4"/>
  <c r="Y5519" i="4"/>
  <c r="AA5512" i="4"/>
  <c r="Z5512" i="4"/>
  <c r="Y5512" i="4"/>
  <c r="AA5505" i="4"/>
  <c r="Z5505" i="4"/>
  <c r="Y5505" i="4"/>
  <c r="AA5498" i="4"/>
  <c r="Z5498" i="4"/>
  <c r="Y5498" i="4"/>
  <c r="AA5491" i="4"/>
  <c r="Z5491" i="4"/>
  <c r="Y5491" i="4"/>
  <c r="AA5484" i="4"/>
  <c r="Z5484" i="4"/>
  <c r="Y5484" i="4"/>
  <c r="AA5477" i="4"/>
  <c r="Z5477" i="4"/>
  <c r="Y5477" i="4"/>
  <c r="AA5470" i="4"/>
  <c r="Z5470" i="4"/>
  <c r="Y5470" i="4"/>
  <c r="AA5463" i="4"/>
  <c r="Z5463" i="4"/>
  <c r="Y5463" i="4"/>
  <c r="AA5456" i="4"/>
  <c r="Z5456" i="4"/>
  <c r="Y5456" i="4"/>
  <c r="AA5449" i="4"/>
  <c r="Z5449" i="4"/>
  <c r="Y5449" i="4"/>
  <c r="AA5442" i="4"/>
  <c r="Z5442" i="4"/>
  <c r="Y5442" i="4"/>
  <c r="AA5435" i="4"/>
  <c r="Z5435" i="4"/>
  <c r="Y5435" i="4"/>
  <c r="AA5428" i="4"/>
  <c r="Z5428" i="4"/>
  <c r="Y5428" i="4"/>
  <c r="AA5421" i="4"/>
  <c r="Z5421" i="4"/>
  <c r="Y5421" i="4"/>
  <c r="AA5414" i="4"/>
  <c r="Z5414" i="4"/>
  <c r="Y5414" i="4"/>
  <c r="AA5407" i="4"/>
  <c r="Z5407" i="4"/>
  <c r="Y5407" i="4"/>
  <c r="AA5400" i="4"/>
  <c r="Z5400" i="4"/>
  <c r="Y5400" i="4"/>
  <c r="AA5393" i="4"/>
  <c r="Z5393" i="4"/>
  <c r="Y5393" i="4"/>
  <c r="AA5386" i="4"/>
  <c r="Z5386" i="4"/>
  <c r="Y5386" i="4"/>
  <c r="AA5379" i="4"/>
  <c r="Z5379" i="4"/>
  <c r="Y5379" i="4"/>
  <c r="AA5372" i="4"/>
  <c r="Z5372" i="4"/>
  <c r="Y5372" i="4"/>
  <c r="AA5365" i="4"/>
  <c r="Z5365" i="4"/>
  <c r="Y5365" i="4"/>
  <c r="AA5358" i="4"/>
  <c r="Z5358" i="4"/>
  <c r="Y5358" i="4"/>
  <c r="AA5351" i="4"/>
  <c r="Z5351" i="4"/>
  <c r="Y5351" i="4"/>
  <c r="AA5344" i="4"/>
  <c r="Z5344" i="4"/>
  <c r="Y5344" i="4"/>
  <c r="AA5337" i="4"/>
  <c r="Z5337" i="4"/>
  <c r="Y5337" i="4"/>
  <c r="AA5330" i="4"/>
  <c r="Z5330" i="4"/>
  <c r="Y5330" i="4"/>
  <c r="AA5323" i="4"/>
  <c r="Z5323" i="4"/>
  <c r="Y5323" i="4"/>
  <c r="AA5595" i="4"/>
  <c r="Z5595" i="4"/>
  <c r="Y5595" i="4"/>
  <c r="AA5588" i="4"/>
  <c r="Z5588" i="4"/>
  <c r="Y5588" i="4"/>
  <c r="AA5581" i="4"/>
  <c r="Z5581" i="4"/>
  <c r="Y5581" i="4"/>
  <c r="AA5574" i="4"/>
  <c r="Z5574" i="4"/>
  <c r="Y5574" i="4"/>
  <c r="AA5567" i="4"/>
  <c r="Z5567" i="4"/>
  <c r="Y5567" i="4"/>
  <c r="AA5560" i="4"/>
  <c r="Z5560" i="4"/>
  <c r="Y5560" i="4"/>
  <c r="AA5553" i="4"/>
  <c r="Z5553" i="4"/>
  <c r="Y5553" i="4"/>
  <c r="AA5546" i="4"/>
  <c r="Z5546" i="4"/>
  <c r="Y5546" i="4"/>
  <c r="AA5539" i="4"/>
  <c r="Z5539" i="4"/>
  <c r="Y5539" i="4"/>
  <c r="AA5532" i="4"/>
  <c r="Z5532" i="4"/>
  <c r="Y5532" i="4"/>
  <c r="AA5525" i="4"/>
  <c r="Z5525" i="4"/>
  <c r="Y5525" i="4"/>
  <c r="AA5518" i="4"/>
  <c r="Z5518" i="4"/>
  <c r="Y5518" i="4"/>
  <c r="AA5511" i="4"/>
  <c r="Z5511" i="4"/>
  <c r="Y5511" i="4"/>
  <c r="AA5504" i="4"/>
  <c r="Z5504" i="4"/>
  <c r="Y5504" i="4"/>
  <c r="AA5497" i="4"/>
  <c r="Z5497" i="4"/>
  <c r="Y5497" i="4"/>
  <c r="AA5490" i="4"/>
  <c r="Z5490" i="4"/>
  <c r="Y5490" i="4"/>
  <c r="AA5483" i="4"/>
  <c r="Z5483" i="4"/>
  <c r="Y5483" i="4"/>
  <c r="AA5476" i="4"/>
  <c r="Z5476" i="4"/>
  <c r="Y5476" i="4"/>
  <c r="AA5469" i="4"/>
  <c r="Z5469" i="4"/>
  <c r="Y5469" i="4"/>
  <c r="AA5462" i="4"/>
  <c r="Z5462" i="4"/>
  <c r="Y5462" i="4"/>
  <c r="AA5455" i="4"/>
  <c r="Z5455" i="4"/>
  <c r="Y5455" i="4"/>
  <c r="AA5448" i="4"/>
  <c r="Z5448" i="4"/>
  <c r="Y5448" i="4"/>
  <c r="AA5441" i="4"/>
  <c r="Z5441" i="4"/>
  <c r="Y5441" i="4"/>
  <c r="AA5434" i="4"/>
  <c r="Z5434" i="4"/>
  <c r="Y5434" i="4"/>
  <c r="AA5427" i="4"/>
  <c r="Z5427" i="4"/>
  <c r="Y5427" i="4"/>
  <c r="AA5420" i="4"/>
  <c r="Z5420" i="4"/>
  <c r="Y5420" i="4"/>
  <c r="AA5413" i="4"/>
  <c r="Z5413" i="4"/>
  <c r="Y5413" i="4"/>
  <c r="AA5406" i="4"/>
  <c r="Z5406" i="4"/>
  <c r="Y5406" i="4"/>
  <c r="AA5399" i="4"/>
  <c r="Z5399" i="4"/>
  <c r="Y5399" i="4"/>
  <c r="AA5392" i="4"/>
  <c r="Z5392" i="4"/>
  <c r="Y5392" i="4"/>
  <c r="AA5385" i="4"/>
  <c r="Z5385" i="4"/>
  <c r="Y5385" i="4"/>
  <c r="AA5378" i="4"/>
  <c r="Z5378" i="4"/>
  <c r="Y5378" i="4"/>
  <c r="AA5371" i="4"/>
  <c r="Z5371" i="4"/>
  <c r="Y5371" i="4"/>
  <c r="AA5364" i="4"/>
  <c r="Z5364" i="4"/>
  <c r="Y5364" i="4"/>
  <c r="AA5357" i="4"/>
  <c r="Z5357" i="4"/>
  <c r="Y5357" i="4"/>
  <c r="AA5350" i="4"/>
  <c r="Z5350" i="4"/>
  <c r="Y5350" i="4"/>
  <c r="AA5343" i="4"/>
  <c r="Z5343" i="4"/>
  <c r="Y5343" i="4"/>
  <c r="AA5336" i="4"/>
  <c r="Z5336" i="4"/>
  <c r="Y5336" i="4"/>
  <c r="AA5329" i="4"/>
  <c r="Z5329" i="4"/>
  <c r="Y5329" i="4"/>
  <c r="AA5322" i="4"/>
  <c r="Z5322" i="4"/>
  <c r="Y5322" i="4"/>
  <c r="AA8676" i="4" l="1"/>
  <c r="W8676" i="4"/>
  <c r="W8675" i="4"/>
  <c r="U8676" i="4"/>
  <c r="AA5883" i="4" l="1"/>
  <c r="Y5043" i="4" l="1"/>
  <c r="Z5043" i="4"/>
  <c r="AA5043" i="4"/>
  <c r="Y5044" i="4"/>
  <c r="Z5044" i="4"/>
  <c r="AA5044" i="4"/>
  <c r="Y5045" i="4"/>
  <c r="Z5045" i="4"/>
  <c r="AA5045" i="4"/>
  <c r="Y5046" i="4"/>
  <c r="Z5046" i="4"/>
  <c r="AA5046" i="4"/>
  <c r="Y5047" i="4"/>
  <c r="Z5047" i="4"/>
  <c r="AA5047" i="4"/>
  <c r="Y5048" i="4"/>
  <c r="Z5048" i="4"/>
  <c r="AA5048" i="4"/>
  <c r="Y5042" i="4"/>
  <c r="Z5042" i="4"/>
  <c r="AA5042" i="4"/>
  <c r="Y5050" i="4"/>
  <c r="Z5050" i="4"/>
  <c r="AA5050" i="4"/>
  <c r="Y5051" i="4"/>
  <c r="Z5051" i="4"/>
  <c r="AA5051" i="4"/>
  <c r="Y5052" i="4"/>
  <c r="Z5052" i="4"/>
  <c r="AA5052" i="4"/>
  <c r="Y5053" i="4"/>
  <c r="Z5053" i="4"/>
  <c r="AA5053" i="4"/>
  <c r="Y5054" i="4"/>
  <c r="Z5054" i="4"/>
  <c r="AA5054" i="4"/>
  <c r="Y5055" i="4"/>
  <c r="Z5055" i="4"/>
  <c r="AA5055" i="4"/>
  <c r="Y5049" i="4"/>
  <c r="Z5049" i="4"/>
  <c r="AA5049" i="4"/>
  <c r="Y5057" i="4"/>
  <c r="Z5057" i="4"/>
  <c r="AA5057" i="4"/>
  <c r="Y5058" i="4"/>
  <c r="Z5058" i="4"/>
  <c r="AA5058" i="4"/>
  <c r="Y5059" i="4"/>
  <c r="Z5059" i="4"/>
  <c r="AA5059" i="4"/>
  <c r="Y5060" i="4"/>
  <c r="Z5060" i="4"/>
  <c r="AA5060" i="4"/>
  <c r="Y5061" i="4"/>
  <c r="Z5061" i="4"/>
  <c r="AA5061" i="4"/>
  <c r="Y5062" i="4"/>
  <c r="Z5062" i="4"/>
  <c r="AA5062" i="4"/>
  <c r="Y5056" i="4"/>
  <c r="Z5056" i="4"/>
  <c r="AA5056" i="4"/>
  <c r="Y5064" i="4"/>
  <c r="Z5064" i="4"/>
  <c r="AA5064" i="4"/>
  <c r="Y5065" i="4"/>
  <c r="Z5065" i="4"/>
  <c r="AA5065" i="4"/>
  <c r="Y5066" i="4"/>
  <c r="Z5066" i="4"/>
  <c r="AA5066" i="4"/>
  <c r="Y5067" i="4"/>
  <c r="Z5067" i="4"/>
  <c r="AA5067" i="4"/>
  <c r="Y5068" i="4"/>
  <c r="Z5068" i="4"/>
  <c r="AA5068" i="4"/>
  <c r="Y5069" i="4"/>
  <c r="Z5069" i="4"/>
  <c r="AA5069" i="4"/>
  <c r="Y5063" i="4"/>
  <c r="Z5063" i="4"/>
  <c r="AA5063" i="4"/>
  <c r="Y5071" i="4"/>
  <c r="Z5071" i="4"/>
  <c r="AA5071" i="4"/>
  <c r="Y5072" i="4"/>
  <c r="Z5072" i="4"/>
  <c r="AA5072" i="4"/>
  <c r="Y5073" i="4"/>
  <c r="Z5073" i="4"/>
  <c r="AA5073" i="4"/>
  <c r="Y5074" i="4"/>
  <c r="Z5074" i="4"/>
  <c r="AA5074" i="4"/>
  <c r="Y5075" i="4"/>
  <c r="Z5075" i="4"/>
  <c r="AA5075" i="4"/>
  <c r="Y5076" i="4"/>
  <c r="Z5076" i="4"/>
  <c r="AA5076" i="4"/>
  <c r="Y5070" i="4"/>
  <c r="Z5070" i="4"/>
  <c r="AA5070" i="4"/>
  <c r="Y5078" i="4"/>
  <c r="Z5078" i="4"/>
  <c r="AA5078" i="4"/>
  <c r="Y5079" i="4"/>
  <c r="Z5079" i="4"/>
  <c r="AA5079" i="4"/>
  <c r="Y5080" i="4"/>
  <c r="Z5080" i="4"/>
  <c r="AA5080" i="4"/>
  <c r="Y5081" i="4"/>
  <c r="Z5081" i="4"/>
  <c r="AA5081" i="4"/>
  <c r="Y5082" i="4"/>
  <c r="Z5082" i="4"/>
  <c r="AA5082" i="4"/>
  <c r="Y5083" i="4"/>
  <c r="Z5083" i="4"/>
  <c r="AA5083" i="4"/>
  <c r="Y5077" i="4"/>
  <c r="Z5077" i="4"/>
  <c r="AA5077" i="4"/>
  <c r="Y5085" i="4"/>
  <c r="Z5085" i="4"/>
  <c r="AA5085" i="4"/>
  <c r="Y5086" i="4"/>
  <c r="Z5086" i="4"/>
  <c r="AA5086" i="4"/>
  <c r="Y5087" i="4"/>
  <c r="Z5087" i="4"/>
  <c r="AA5087" i="4"/>
  <c r="Y5088" i="4"/>
  <c r="Z5088" i="4"/>
  <c r="AA5088" i="4"/>
  <c r="Y5089" i="4"/>
  <c r="Z5089" i="4"/>
  <c r="AA5089" i="4"/>
  <c r="Y5090" i="4"/>
  <c r="Z5090" i="4"/>
  <c r="AA5090" i="4"/>
  <c r="Y5084" i="4"/>
  <c r="Z5084" i="4"/>
  <c r="AA5084" i="4"/>
  <c r="Y5092" i="4"/>
  <c r="Z5092" i="4"/>
  <c r="AA5092" i="4"/>
  <c r="Y5093" i="4"/>
  <c r="Z5093" i="4"/>
  <c r="AA5093" i="4"/>
  <c r="Y5094" i="4"/>
  <c r="Z5094" i="4"/>
  <c r="AA5094" i="4"/>
  <c r="Y5095" i="4"/>
  <c r="Z5095" i="4"/>
  <c r="AA5095" i="4"/>
  <c r="Y5096" i="4"/>
  <c r="Z5096" i="4"/>
  <c r="AA5096" i="4"/>
  <c r="Y5097" i="4"/>
  <c r="Z5097" i="4"/>
  <c r="AA5097" i="4"/>
  <c r="Y5091" i="4"/>
  <c r="Z5091" i="4"/>
  <c r="AA5091" i="4"/>
  <c r="Y5099" i="4"/>
  <c r="Z5099" i="4"/>
  <c r="AA5099" i="4"/>
  <c r="Y5100" i="4"/>
  <c r="Z5100" i="4"/>
  <c r="AA5100" i="4"/>
  <c r="Y5101" i="4"/>
  <c r="Z5101" i="4"/>
  <c r="AA5101" i="4"/>
  <c r="Y5102" i="4"/>
  <c r="Z5102" i="4"/>
  <c r="AA5102" i="4"/>
  <c r="Y5103" i="4"/>
  <c r="Z5103" i="4"/>
  <c r="AA5103" i="4"/>
  <c r="Y5104" i="4"/>
  <c r="Z5104" i="4"/>
  <c r="AA5104" i="4"/>
  <c r="Y5098" i="4"/>
  <c r="Z5098" i="4"/>
  <c r="AA5098" i="4"/>
  <c r="Y5106" i="4"/>
  <c r="Z5106" i="4"/>
  <c r="AA5106" i="4"/>
  <c r="Y5107" i="4"/>
  <c r="Z5107" i="4"/>
  <c r="AA5107" i="4"/>
  <c r="Y5108" i="4"/>
  <c r="Z5108" i="4"/>
  <c r="AA5108" i="4"/>
  <c r="Y5109" i="4"/>
  <c r="Z5109" i="4"/>
  <c r="AA5109" i="4"/>
  <c r="Y5110" i="4"/>
  <c r="Z5110" i="4"/>
  <c r="AA5110" i="4"/>
  <c r="Y5111" i="4"/>
  <c r="Z5111" i="4"/>
  <c r="AA5111" i="4"/>
  <c r="Y5105" i="4"/>
  <c r="Z5105" i="4"/>
  <c r="AA5105" i="4"/>
  <c r="Y5113" i="4"/>
  <c r="Z5113" i="4"/>
  <c r="AA5113" i="4"/>
  <c r="Y5114" i="4"/>
  <c r="Z5114" i="4"/>
  <c r="AA5114" i="4"/>
  <c r="Y5115" i="4"/>
  <c r="Z5115" i="4"/>
  <c r="AA5115" i="4"/>
  <c r="Y5116" i="4"/>
  <c r="Z5116" i="4"/>
  <c r="AA5116" i="4"/>
  <c r="Y5117" i="4"/>
  <c r="Z5117" i="4"/>
  <c r="AA5117" i="4"/>
  <c r="Y5118" i="4"/>
  <c r="Z5118" i="4"/>
  <c r="AA5118" i="4"/>
  <c r="Y5112" i="4"/>
  <c r="Z5112" i="4"/>
  <c r="AA5112" i="4"/>
  <c r="Y5120" i="4"/>
  <c r="Z5120" i="4"/>
  <c r="AA5120" i="4"/>
  <c r="Y5121" i="4"/>
  <c r="Z5121" i="4"/>
  <c r="AA5121" i="4"/>
  <c r="Y5122" i="4"/>
  <c r="Z5122" i="4"/>
  <c r="AA5122" i="4"/>
  <c r="Y5123" i="4"/>
  <c r="Z5123" i="4"/>
  <c r="AA5123" i="4"/>
  <c r="Y5124" i="4"/>
  <c r="Z5124" i="4"/>
  <c r="AA5124" i="4"/>
  <c r="Y5125" i="4"/>
  <c r="Z5125" i="4"/>
  <c r="AA5125" i="4"/>
  <c r="Y5119" i="4"/>
  <c r="Z5119" i="4"/>
  <c r="AA5119" i="4"/>
  <c r="Y5127" i="4"/>
  <c r="Z5127" i="4"/>
  <c r="AA5127" i="4"/>
  <c r="Y5128" i="4"/>
  <c r="Z5128" i="4"/>
  <c r="AA5128" i="4"/>
  <c r="Y5129" i="4"/>
  <c r="Z5129" i="4"/>
  <c r="AA5129" i="4"/>
  <c r="Y5130" i="4"/>
  <c r="Z5130" i="4"/>
  <c r="AA5130" i="4"/>
  <c r="Y5131" i="4"/>
  <c r="Z5131" i="4"/>
  <c r="AA5131" i="4"/>
  <c r="Y5132" i="4"/>
  <c r="Z5132" i="4"/>
  <c r="AA5132" i="4"/>
  <c r="Y5126" i="4"/>
  <c r="Z5126" i="4"/>
  <c r="AA5126" i="4"/>
  <c r="Y5134" i="4"/>
  <c r="Z5134" i="4"/>
  <c r="AA5134" i="4"/>
  <c r="Y5135" i="4"/>
  <c r="Z5135" i="4"/>
  <c r="AA5135" i="4"/>
  <c r="Y5136" i="4"/>
  <c r="Z5136" i="4"/>
  <c r="AA5136" i="4"/>
  <c r="Y5137" i="4"/>
  <c r="Z5137" i="4"/>
  <c r="AA5137" i="4"/>
  <c r="Y5138" i="4"/>
  <c r="Z5138" i="4"/>
  <c r="AA5138" i="4"/>
  <c r="Y5139" i="4"/>
  <c r="Z5139" i="4"/>
  <c r="AA5139" i="4"/>
  <c r="Y5133" i="4"/>
  <c r="Z5133" i="4"/>
  <c r="AA5133" i="4"/>
  <c r="Y5141" i="4"/>
  <c r="Z5141" i="4"/>
  <c r="AA5141" i="4"/>
  <c r="Y5142" i="4"/>
  <c r="Z5142" i="4"/>
  <c r="AA5142" i="4"/>
  <c r="Y5143" i="4"/>
  <c r="Z5143" i="4"/>
  <c r="AA5143" i="4"/>
  <c r="Y5144" i="4"/>
  <c r="Z5144" i="4"/>
  <c r="AA5144" i="4"/>
  <c r="Y5145" i="4"/>
  <c r="Z5145" i="4"/>
  <c r="AA5145" i="4"/>
  <c r="Y5146" i="4"/>
  <c r="Z5146" i="4"/>
  <c r="AA5146" i="4"/>
  <c r="Y5140" i="4"/>
  <c r="Z5140" i="4"/>
  <c r="AA5140" i="4"/>
  <c r="Y5148" i="4"/>
  <c r="Z5148" i="4"/>
  <c r="AA5148" i="4"/>
  <c r="Y5149" i="4"/>
  <c r="Z5149" i="4"/>
  <c r="AA5149" i="4"/>
  <c r="Y5150" i="4"/>
  <c r="Z5150" i="4"/>
  <c r="AA5150" i="4"/>
  <c r="Y5151" i="4"/>
  <c r="Z5151" i="4"/>
  <c r="AA5151" i="4"/>
  <c r="Y5152" i="4"/>
  <c r="Z5152" i="4"/>
  <c r="AA5152" i="4"/>
  <c r="Y5153" i="4"/>
  <c r="Z5153" i="4"/>
  <c r="AA5153" i="4"/>
  <c r="Y5147" i="4"/>
  <c r="Z5147" i="4"/>
  <c r="AA5147" i="4"/>
  <c r="Y5155" i="4"/>
  <c r="Z5155" i="4"/>
  <c r="AA5155" i="4"/>
  <c r="Y5156" i="4"/>
  <c r="Z5156" i="4"/>
  <c r="AA5156" i="4"/>
  <c r="Y5157" i="4"/>
  <c r="Z5157" i="4"/>
  <c r="AA5157" i="4"/>
  <c r="Y5158" i="4"/>
  <c r="Z5158" i="4"/>
  <c r="AA5158" i="4"/>
  <c r="Y5159" i="4"/>
  <c r="Z5159" i="4"/>
  <c r="AA5159" i="4"/>
  <c r="Y5160" i="4"/>
  <c r="Z5160" i="4"/>
  <c r="AA5160" i="4"/>
  <c r="Y5154" i="4"/>
  <c r="Z5154" i="4"/>
  <c r="AA5154" i="4"/>
  <c r="Y5162" i="4"/>
  <c r="Z5162" i="4"/>
  <c r="AA5162" i="4"/>
  <c r="Y5163" i="4"/>
  <c r="Z5163" i="4"/>
  <c r="AA5163" i="4"/>
  <c r="Y5164" i="4"/>
  <c r="Z5164" i="4"/>
  <c r="AA5164" i="4"/>
  <c r="Y5165" i="4"/>
  <c r="Z5165" i="4"/>
  <c r="AA5165" i="4"/>
  <c r="Y5166" i="4"/>
  <c r="Z5166" i="4"/>
  <c r="AA5166" i="4"/>
  <c r="Y5167" i="4"/>
  <c r="Z5167" i="4"/>
  <c r="AA5167" i="4"/>
  <c r="Y5161" i="4"/>
  <c r="Z5161" i="4"/>
  <c r="AA5161" i="4"/>
  <c r="Y5169" i="4"/>
  <c r="Z5169" i="4"/>
  <c r="AA5169" i="4"/>
  <c r="Y5170" i="4"/>
  <c r="Z5170" i="4"/>
  <c r="AA5170" i="4"/>
  <c r="Y5171" i="4"/>
  <c r="Z5171" i="4"/>
  <c r="AA5171" i="4"/>
  <c r="Y5172" i="4"/>
  <c r="Z5172" i="4"/>
  <c r="AA5172" i="4"/>
  <c r="Y5173" i="4"/>
  <c r="Z5173" i="4"/>
  <c r="AA5173" i="4"/>
  <c r="Y5174" i="4"/>
  <c r="Z5174" i="4"/>
  <c r="AA5174" i="4"/>
  <c r="Y5168" i="4"/>
  <c r="Z5168" i="4"/>
  <c r="AA5168" i="4"/>
  <c r="Y5176" i="4"/>
  <c r="Z5176" i="4"/>
  <c r="AA5176" i="4"/>
  <c r="Y5177" i="4"/>
  <c r="Z5177" i="4"/>
  <c r="AA5177" i="4"/>
  <c r="Y5178" i="4"/>
  <c r="Z5178" i="4"/>
  <c r="AA5178" i="4"/>
  <c r="Y5179" i="4"/>
  <c r="Z5179" i="4"/>
  <c r="AA5179" i="4"/>
  <c r="Y5180" i="4"/>
  <c r="Z5180" i="4"/>
  <c r="AA5180" i="4"/>
  <c r="Y5181" i="4"/>
  <c r="Z5181" i="4"/>
  <c r="AA5181" i="4"/>
  <c r="Y5175" i="4"/>
  <c r="Z5175" i="4"/>
  <c r="AA5175" i="4"/>
  <c r="Y5183" i="4"/>
  <c r="Z5183" i="4"/>
  <c r="AA5183" i="4"/>
  <c r="Y5184" i="4"/>
  <c r="Z5184" i="4"/>
  <c r="AA5184" i="4"/>
  <c r="Y5185" i="4"/>
  <c r="Z5185" i="4"/>
  <c r="AA5185" i="4"/>
  <c r="Y5186" i="4"/>
  <c r="Z5186" i="4"/>
  <c r="AA5186" i="4"/>
  <c r="Y5187" i="4"/>
  <c r="Z5187" i="4"/>
  <c r="AA5187" i="4"/>
  <c r="Y5188" i="4"/>
  <c r="Z5188" i="4"/>
  <c r="AA5188" i="4"/>
  <c r="Y5182" i="4"/>
  <c r="Z5182" i="4"/>
  <c r="AA5182" i="4"/>
  <c r="Y5190" i="4"/>
  <c r="Z5190" i="4"/>
  <c r="AA5190" i="4"/>
  <c r="Y5191" i="4"/>
  <c r="Z5191" i="4"/>
  <c r="AA5191" i="4"/>
  <c r="Y5192" i="4"/>
  <c r="Z5192" i="4"/>
  <c r="AA5192" i="4"/>
  <c r="Y5193" i="4"/>
  <c r="Z5193" i="4"/>
  <c r="AA5193" i="4"/>
  <c r="Y5194" i="4"/>
  <c r="Z5194" i="4"/>
  <c r="AA5194" i="4"/>
  <c r="Y5195" i="4"/>
  <c r="Z5195" i="4"/>
  <c r="AA5195" i="4"/>
  <c r="Y5189" i="4"/>
  <c r="Z5189" i="4"/>
  <c r="AA5189" i="4"/>
  <c r="Y5197" i="4"/>
  <c r="Z5197" i="4"/>
  <c r="AA5197" i="4"/>
  <c r="Y5198" i="4"/>
  <c r="Z5198" i="4"/>
  <c r="AA5198" i="4"/>
  <c r="Y5199" i="4"/>
  <c r="Z5199" i="4"/>
  <c r="AA5199" i="4"/>
  <c r="Y5200" i="4"/>
  <c r="Z5200" i="4"/>
  <c r="AA5200" i="4"/>
  <c r="Y5201" i="4"/>
  <c r="Z5201" i="4"/>
  <c r="AA5201" i="4"/>
  <c r="Y5202" i="4"/>
  <c r="Z5202" i="4"/>
  <c r="AA5202" i="4"/>
  <c r="Y5196" i="4"/>
  <c r="Z5196" i="4"/>
  <c r="AA5196" i="4"/>
  <c r="Y5204" i="4"/>
  <c r="Z5204" i="4"/>
  <c r="AA5204" i="4"/>
  <c r="Y5205" i="4"/>
  <c r="Z5205" i="4"/>
  <c r="AA5205" i="4"/>
  <c r="Y5206" i="4"/>
  <c r="Z5206" i="4"/>
  <c r="AA5206" i="4"/>
  <c r="Y5207" i="4"/>
  <c r="Z5207" i="4"/>
  <c r="AA5207" i="4"/>
  <c r="Y5208" i="4"/>
  <c r="Z5208" i="4"/>
  <c r="AA5208" i="4"/>
  <c r="Y5209" i="4"/>
  <c r="Z5209" i="4"/>
  <c r="AA5209" i="4"/>
  <c r="Y5203" i="4"/>
  <c r="Z5203" i="4"/>
  <c r="AA5203" i="4"/>
  <c r="Y5211" i="4"/>
  <c r="Z5211" i="4"/>
  <c r="AA5211" i="4"/>
  <c r="Y5212" i="4"/>
  <c r="Z5212" i="4"/>
  <c r="AA5212" i="4"/>
  <c r="Y5213" i="4"/>
  <c r="Z5213" i="4"/>
  <c r="AA5213" i="4"/>
  <c r="Y5214" i="4"/>
  <c r="Z5214" i="4"/>
  <c r="AA5214" i="4"/>
  <c r="Y5215" i="4"/>
  <c r="Z5215" i="4"/>
  <c r="AA5215" i="4"/>
  <c r="Y5216" i="4"/>
  <c r="Z5216" i="4"/>
  <c r="AA5216" i="4"/>
  <c r="Y5210" i="4"/>
  <c r="Z5210" i="4"/>
  <c r="AA5210" i="4"/>
  <c r="Y5218" i="4"/>
  <c r="Z5218" i="4"/>
  <c r="AA5218" i="4"/>
  <c r="Y5219" i="4"/>
  <c r="Z5219" i="4"/>
  <c r="AA5219" i="4"/>
  <c r="Y5220" i="4"/>
  <c r="Z5220" i="4"/>
  <c r="AA5220" i="4"/>
  <c r="Y5221" i="4"/>
  <c r="Z5221" i="4"/>
  <c r="AA5221" i="4"/>
  <c r="Y5222" i="4"/>
  <c r="Z5222" i="4"/>
  <c r="AA5222" i="4"/>
  <c r="Y5223" i="4"/>
  <c r="Z5223" i="4"/>
  <c r="AA5223" i="4"/>
  <c r="Y5217" i="4"/>
  <c r="Z5217" i="4"/>
  <c r="AA5217" i="4"/>
  <c r="Y5225" i="4"/>
  <c r="Z5225" i="4"/>
  <c r="AA5225" i="4"/>
  <c r="Y5226" i="4"/>
  <c r="Z5226" i="4"/>
  <c r="AA5226" i="4"/>
  <c r="Y5227" i="4"/>
  <c r="Z5227" i="4"/>
  <c r="AA5227" i="4"/>
  <c r="Y5228" i="4"/>
  <c r="Z5228" i="4"/>
  <c r="AA5228" i="4"/>
  <c r="Y5229" i="4"/>
  <c r="Z5229" i="4"/>
  <c r="AA5229" i="4"/>
  <c r="Y5230" i="4"/>
  <c r="Z5230" i="4"/>
  <c r="AA5230" i="4"/>
  <c r="Y5224" i="4"/>
  <c r="Z5224" i="4"/>
  <c r="AA5224" i="4"/>
  <c r="Y5232" i="4"/>
  <c r="Z5232" i="4"/>
  <c r="AA5232" i="4"/>
  <c r="Y5233" i="4"/>
  <c r="Z5233" i="4"/>
  <c r="AA5233" i="4"/>
  <c r="Y5234" i="4"/>
  <c r="Z5234" i="4"/>
  <c r="AA5234" i="4"/>
  <c r="Y5235" i="4"/>
  <c r="Z5235" i="4"/>
  <c r="AA5235" i="4"/>
  <c r="Y5236" i="4"/>
  <c r="Z5236" i="4"/>
  <c r="AA5236" i="4"/>
  <c r="Y5237" i="4"/>
  <c r="Z5237" i="4"/>
  <c r="AA5237" i="4"/>
  <c r="Y5231" i="4"/>
  <c r="Z5231" i="4"/>
  <c r="AA5231" i="4"/>
  <c r="Y5239" i="4"/>
  <c r="Z5239" i="4"/>
  <c r="AA5239" i="4"/>
  <c r="Y5240" i="4"/>
  <c r="Z5240" i="4"/>
  <c r="AA5240" i="4"/>
  <c r="Y5241" i="4"/>
  <c r="Z5241" i="4"/>
  <c r="AA5241" i="4"/>
  <c r="Y5242" i="4"/>
  <c r="Z5242" i="4"/>
  <c r="AA5242" i="4"/>
  <c r="Y5243" i="4"/>
  <c r="Z5243" i="4"/>
  <c r="AA5243" i="4"/>
  <c r="Y5244" i="4"/>
  <c r="Z5244" i="4"/>
  <c r="AA5244" i="4"/>
  <c r="Y5238" i="4"/>
  <c r="Z5238" i="4"/>
  <c r="AA5238" i="4"/>
  <c r="Y5246" i="4"/>
  <c r="Z5246" i="4"/>
  <c r="AA5246" i="4"/>
  <c r="Y5247" i="4"/>
  <c r="Z5247" i="4"/>
  <c r="AA5247" i="4"/>
  <c r="Y5248" i="4"/>
  <c r="Z5248" i="4"/>
  <c r="AA5248" i="4"/>
  <c r="Y5249" i="4"/>
  <c r="Z5249" i="4"/>
  <c r="AA5249" i="4"/>
  <c r="Y5250" i="4"/>
  <c r="Z5250" i="4"/>
  <c r="AA5250" i="4"/>
  <c r="Y5251" i="4"/>
  <c r="Z5251" i="4"/>
  <c r="AA5251" i="4"/>
  <c r="Y5245" i="4"/>
  <c r="Z5245" i="4"/>
  <c r="AA5245" i="4"/>
  <c r="Y5253" i="4"/>
  <c r="Z5253" i="4"/>
  <c r="AA5253" i="4"/>
  <c r="Y5254" i="4"/>
  <c r="Z5254" i="4"/>
  <c r="AA5254" i="4"/>
  <c r="Y5255" i="4"/>
  <c r="Z5255" i="4"/>
  <c r="AA5255" i="4"/>
  <c r="Y5256" i="4"/>
  <c r="Z5256" i="4"/>
  <c r="AA5256" i="4"/>
  <c r="Y5257" i="4"/>
  <c r="Z5257" i="4"/>
  <c r="AA5257" i="4"/>
  <c r="Y5258" i="4"/>
  <c r="Z5258" i="4"/>
  <c r="AA5258" i="4"/>
  <c r="Y5252" i="4"/>
  <c r="Z5252" i="4"/>
  <c r="AA5252" i="4"/>
  <c r="Y5260" i="4"/>
  <c r="Z5260" i="4"/>
  <c r="AA5260" i="4"/>
  <c r="Y5261" i="4"/>
  <c r="Z5261" i="4"/>
  <c r="AA5261" i="4"/>
  <c r="Y5262" i="4"/>
  <c r="Z5262" i="4"/>
  <c r="AA5262" i="4"/>
  <c r="Y5263" i="4"/>
  <c r="Z5263" i="4"/>
  <c r="AA5263" i="4"/>
  <c r="Y5264" i="4"/>
  <c r="Z5264" i="4"/>
  <c r="AA5264" i="4"/>
  <c r="Y5265" i="4"/>
  <c r="Z5265" i="4"/>
  <c r="AA5265" i="4"/>
  <c r="Y5259" i="4"/>
  <c r="Z5259" i="4"/>
  <c r="AA5259" i="4"/>
  <c r="Y5267" i="4"/>
  <c r="Z5267" i="4"/>
  <c r="AA5267" i="4"/>
  <c r="Y5268" i="4"/>
  <c r="Z5268" i="4"/>
  <c r="AA5268" i="4"/>
  <c r="Y5269" i="4"/>
  <c r="Z5269" i="4"/>
  <c r="AA5269" i="4"/>
  <c r="Y5270" i="4"/>
  <c r="Z5270" i="4"/>
  <c r="AA5270" i="4"/>
  <c r="Y5271" i="4"/>
  <c r="Z5271" i="4"/>
  <c r="AA5271" i="4"/>
  <c r="Y5272" i="4"/>
  <c r="Z5272" i="4"/>
  <c r="AA5272" i="4"/>
  <c r="Y5266" i="4"/>
  <c r="Z5266" i="4"/>
  <c r="AA5266" i="4"/>
  <c r="Y5274" i="4"/>
  <c r="Z5274" i="4"/>
  <c r="AA5274" i="4"/>
  <c r="Y5275" i="4"/>
  <c r="Z5275" i="4"/>
  <c r="AA5275" i="4"/>
  <c r="Y5276" i="4"/>
  <c r="Z5276" i="4"/>
  <c r="AA5276" i="4"/>
  <c r="Y5277" i="4"/>
  <c r="Z5277" i="4"/>
  <c r="AA5277" i="4"/>
  <c r="Y5278" i="4"/>
  <c r="Z5278" i="4"/>
  <c r="AA5278" i="4"/>
  <c r="Y5279" i="4"/>
  <c r="Z5279" i="4"/>
  <c r="AA5279" i="4"/>
  <c r="Y5273" i="4"/>
  <c r="Z5273" i="4"/>
  <c r="AA5273" i="4"/>
  <c r="Y5281" i="4"/>
  <c r="Z5281" i="4"/>
  <c r="AA5281" i="4"/>
  <c r="Y5282" i="4"/>
  <c r="Z5282" i="4"/>
  <c r="AA5282" i="4"/>
  <c r="Y5283" i="4"/>
  <c r="Z5283" i="4"/>
  <c r="AA5283" i="4"/>
  <c r="Y5284" i="4"/>
  <c r="Z5284" i="4"/>
  <c r="AA5284" i="4"/>
  <c r="Y5285" i="4"/>
  <c r="Z5285" i="4"/>
  <c r="AA5285" i="4"/>
  <c r="Y5286" i="4"/>
  <c r="Z5286" i="4"/>
  <c r="AA5286" i="4"/>
  <c r="Y5280" i="4"/>
  <c r="Z5280" i="4"/>
  <c r="AA5280" i="4"/>
  <c r="Y5288" i="4"/>
  <c r="Z5288" i="4"/>
  <c r="AA5288" i="4"/>
  <c r="Y5289" i="4"/>
  <c r="Z5289" i="4"/>
  <c r="AA5289" i="4"/>
  <c r="Y5290" i="4"/>
  <c r="Z5290" i="4"/>
  <c r="AA5290" i="4"/>
  <c r="Y5291" i="4"/>
  <c r="Z5291" i="4"/>
  <c r="AA5291" i="4"/>
  <c r="Y5292" i="4"/>
  <c r="Z5292" i="4"/>
  <c r="AA5292" i="4"/>
  <c r="Y5293" i="4"/>
  <c r="Z5293" i="4"/>
  <c r="AA5293" i="4"/>
  <c r="Y5287" i="4"/>
  <c r="Z5287" i="4"/>
  <c r="AA5287" i="4"/>
  <c r="Y5295" i="4"/>
  <c r="Z5295" i="4"/>
  <c r="AA5295" i="4"/>
  <c r="Y5296" i="4"/>
  <c r="Z5296" i="4"/>
  <c r="AA5296" i="4"/>
  <c r="Y5297" i="4"/>
  <c r="Z5297" i="4"/>
  <c r="AA5297" i="4"/>
  <c r="Y5298" i="4"/>
  <c r="Z5298" i="4"/>
  <c r="AA5298" i="4"/>
  <c r="Y5299" i="4"/>
  <c r="Z5299" i="4"/>
  <c r="AA5299" i="4"/>
  <c r="Y5300" i="4"/>
  <c r="Z5300" i="4"/>
  <c r="AA5300" i="4"/>
  <c r="Y5294" i="4"/>
  <c r="Z5294" i="4"/>
  <c r="AA5294" i="4"/>
  <c r="Y5302" i="4"/>
  <c r="Z5302" i="4"/>
  <c r="AA5302" i="4"/>
  <c r="Y5303" i="4"/>
  <c r="Z5303" i="4"/>
  <c r="AA5303" i="4"/>
  <c r="Y5304" i="4"/>
  <c r="Z5304" i="4"/>
  <c r="AA5304" i="4"/>
  <c r="Y5305" i="4"/>
  <c r="Z5305" i="4"/>
  <c r="AA5305" i="4"/>
  <c r="Y5306" i="4"/>
  <c r="Z5306" i="4"/>
  <c r="AA5306" i="4"/>
  <c r="Y5307" i="4"/>
  <c r="Z5307" i="4"/>
  <c r="AA5307" i="4"/>
  <c r="Y5301" i="4"/>
  <c r="Z5301" i="4"/>
  <c r="AA5301" i="4"/>
  <c r="Y5309" i="4"/>
  <c r="Z5309" i="4"/>
  <c r="AA5309" i="4"/>
  <c r="Y5310" i="4"/>
  <c r="Z5310" i="4"/>
  <c r="AA5310" i="4"/>
  <c r="Y5311" i="4"/>
  <c r="Z5311" i="4"/>
  <c r="AA5311" i="4"/>
  <c r="Y5312" i="4"/>
  <c r="Z5312" i="4"/>
  <c r="AA5312" i="4"/>
  <c r="Y5313" i="4"/>
  <c r="Z5313" i="4"/>
  <c r="AA5313" i="4"/>
  <c r="Y5314" i="4"/>
  <c r="Z5314" i="4"/>
  <c r="AA5314" i="4"/>
  <c r="Y5308" i="4"/>
  <c r="Z5308" i="4"/>
  <c r="AA5308" i="4"/>
  <c r="Y5316" i="4"/>
  <c r="Z5316" i="4"/>
  <c r="AA5316" i="4"/>
  <c r="Y5317" i="4"/>
  <c r="Z5317" i="4"/>
  <c r="AA5317" i="4"/>
  <c r="Y5318" i="4"/>
  <c r="Z5318" i="4"/>
  <c r="AA5318" i="4"/>
  <c r="Y5319" i="4"/>
  <c r="Z5319" i="4"/>
  <c r="AA5319" i="4"/>
  <c r="Y5320" i="4"/>
  <c r="Z5320" i="4"/>
  <c r="AA5320" i="4"/>
  <c r="Y5321" i="4"/>
  <c r="Z5321" i="4"/>
  <c r="AA5321" i="4"/>
  <c r="Y5315" i="4"/>
  <c r="Z5315" i="4"/>
  <c r="AA5315" i="4"/>
  <c r="Y5604" i="4" l="1"/>
  <c r="Z5604" i="4"/>
  <c r="AA5604" i="4"/>
  <c r="Y5605" i="4"/>
  <c r="Z5605" i="4"/>
  <c r="AA5605" i="4"/>
  <c r="Y5606" i="4"/>
  <c r="Z5606" i="4"/>
  <c r="AA5606" i="4"/>
  <c r="Y5607" i="4"/>
  <c r="Z5607" i="4"/>
  <c r="AA5607" i="4"/>
  <c r="Y5608" i="4"/>
  <c r="Z5608" i="4"/>
  <c r="AA5608" i="4"/>
  <c r="Y5602" i="4"/>
  <c r="Z5602" i="4"/>
  <c r="AA5602" i="4"/>
  <c r="Y5610" i="4"/>
  <c r="Z5610" i="4"/>
  <c r="AA5610" i="4"/>
  <c r="Y5611" i="4"/>
  <c r="Z5611" i="4"/>
  <c r="AA5611" i="4"/>
  <c r="Y5612" i="4"/>
  <c r="Z5612" i="4"/>
  <c r="AA5612" i="4"/>
  <c r="Y5613" i="4"/>
  <c r="Z5613" i="4"/>
  <c r="AA5613" i="4"/>
  <c r="Y5614" i="4"/>
  <c r="Z5614" i="4"/>
  <c r="AA5614" i="4"/>
  <c r="Y5615" i="4"/>
  <c r="Z5615" i="4"/>
  <c r="AA5615" i="4"/>
  <c r="Y5609" i="4"/>
  <c r="Z5609" i="4"/>
  <c r="AA5609" i="4"/>
  <c r="Y5617" i="4"/>
  <c r="Z5617" i="4"/>
  <c r="AA5617" i="4"/>
  <c r="Y5618" i="4"/>
  <c r="Z5618" i="4"/>
  <c r="AA5618" i="4"/>
  <c r="Y5619" i="4"/>
  <c r="Z5619" i="4"/>
  <c r="AA5619" i="4"/>
  <c r="Y5620" i="4"/>
  <c r="Z5620" i="4"/>
  <c r="AA5620" i="4"/>
  <c r="Y5621" i="4"/>
  <c r="Z5621" i="4"/>
  <c r="AA5621" i="4"/>
  <c r="Y5622" i="4"/>
  <c r="Z5622" i="4"/>
  <c r="AA5622" i="4"/>
  <c r="Y5616" i="4"/>
  <c r="Z5616" i="4"/>
  <c r="AA5616" i="4"/>
  <c r="Y5624" i="4"/>
  <c r="Z5624" i="4"/>
  <c r="AA5624" i="4"/>
  <c r="Y5625" i="4"/>
  <c r="Z5625" i="4"/>
  <c r="AA5625" i="4"/>
  <c r="Y5626" i="4"/>
  <c r="Z5626" i="4"/>
  <c r="AA5626" i="4"/>
  <c r="Y5627" i="4"/>
  <c r="Z5627" i="4"/>
  <c r="AA5627" i="4"/>
  <c r="Y5628" i="4"/>
  <c r="Z5628" i="4"/>
  <c r="AA5628" i="4"/>
  <c r="Y5629" i="4"/>
  <c r="Z5629" i="4"/>
  <c r="AA5629" i="4"/>
  <c r="Y5623" i="4"/>
  <c r="Z5623" i="4"/>
  <c r="AA5623" i="4"/>
  <c r="Y5631" i="4"/>
  <c r="Z5631" i="4"/>
  <c r="AA5631" i="4"/>
  <c r="Y5632" i="4"/>
  <c r="Z5632" i="4"/>
  <c r="AA5632" i="4"/>
  <c r="Y5633" i="4"/>
  <c r="Z5633" i="4"/>
  <c r="AA5633" i="4"/>
  <c r="Y5634" i="4"/>
  <c r="Z5634" i="4"/>
  <c r="AA5634" i="4"/>
  <c r="Y5635" i="4"/>
  <c r="Z5635" i="4"/>
  <c r="AA5635" i="4"/>
  <c r="Y5636" i="4"/>
  <c r="Z5636" i="4"/>
  <c r="AA5636" i="4"/>
  <c r="Y5630" i="4"/>
  <c r="Z5630" i="4"/>
  <c r="AA5630" i="4"/>
  <c r="Y5638" i="4"/>
  <c r="Z5638" i="4"/>
  <c r="AA5638" i="4"/>
  <c r="Y5639" i="4"/>
  <c r="Z5639" i="4"/>
  <c r="AA5639" i="4"/>
  <c r="Y5640" i="4"/>
  <c r="Z5640" i="4"/>
  <c r="AA5640" i="4"/>
  <c r="Y5641" i="4"/>
  <c r="Z5641" i="4"/>
  <c r="AA5641" i="4"/>
  <c r="Y5642" i="4"/>
  <c r="Z5642" i="4"/>
  <c r="AA5642" i="4"/>
  <c r="Y5643" i="4"/>
  <c r="Z5643" i="4"/>
  <c r="AA5643" i="4"/>
  <c r="Y5637" i="4"/>
  <c r="Z5637" i="4"/>
  <c r="AA5637" i="4"/>
  <c r="Y5645" i="4"/>
  <c r="Z5645" i="4"/>
  <c r="AA5645" i="4"/>
  <c r="Y5646" i="4"/>
  <c r="Z5646" i="4"/>
  <c r="AA5646" i="4"/>
  <c r="Y5647" i="4"/>
  <c r="Z5647" i="4"/>
  <c r="AA5647" i="4"/>
  <c r="Y5648" i="4"/>
  <c r="Z5648" i="4"/>
  <c r="AA5648" i="4"/>
  <c r="Y5649" i="4"/>
  <c r="Z5649" i="4"/>
  <c r="AA5649" i="4"/>
  <c r="Y5650" i="4"/>
  <c r="Z5650" i="4"/>
  <c r="AA5650" i="4"/>
  <c r="Y5644" i="4"/>
  <c r="Z5644" i="4"/>
  <c r="AA5644" i="4"/>
  <c r="Y5652" i="4"/>
  <c r="Z5652" i="4"/>
  <c r="AA5652" i="4"/>
  <c r="Y5653" i="4"/>
  <c r="Z5653" i="4"/>
  <c r="AA5653" i="4"/>
  <c r="Y5654" i="4"/>
  <c r="Z5654" i="4"/>
  <c r="AA5654" i="4"/>
  <c r="Y5655" i="4"/>
  <c r="Z5655" i="4"/>
  <c r="AA5655" i="4"/>
  <c r="Y5656" i="4"/>
  <c r="Z5656" i="4"/>
  <c r="AA5656" i="4"/>
  <c r="Y5657" i="4"/>
  <c r="Z5657" i="4"/>
  <c r="AA5657" i="4"/>
  <c r="Y5651" i="4"/>
  <c r="Z5651" i="4"/>
  <c r="AA5651" i="4"/>
  <c r="Y5659" i="4"/>
  <c r="Z5659" i="4"/>
  <c r="AA5659" i="4"/>
  <c r="Y5660" i="4"/>
  <c r="Z5660" i="4"/>
  <c r="AA5660" i="4"/>
  <c r="Y5661" i="4"/>
  <c r="Z5661" i="4"/>
  <c r="AA5661" i="4"/>
  <c r="Y5662" i="4"/>
  <c r="Z5662" i="4"/>
  <c r="AA5662" i="4"/>
  <c r="Y5663" i="4"/>
  <c r="Z5663" i="4"/>
  <c r="AA5663" i="4"/>
  <c r="Y5664" i="4"/>
  <c r="Z5664" i="4"/>
  <c r="AA5664" i="4"/>
  <c r="Y5658" i="4"/>
  <c r="Z5658" i="4"/>
  <c r="AA5658" i="4"/>
  <c r="Y5666" i="4"/>
  <c r="Z5666" i="4"/>
  <c r="AA5666" i="4"/>
  <c r="Y5667" i="4"/>
  <c r="Z5667" i="4"/>
  <c r="AA5667" i="4"/>
  <c r="Y5668" i="4"/>
  <c r="Z5668" i="4"/>
  <c r="AA5668" i="4"/>
  <c r="Y5669" i="4"/>
  <c r="Z5669" i="4"/>
  <c r="AA5669" i="4"/>
  <c r="Y5670" i="4"/>
  <c r="Z5670" i="4"/>
  <c r="AA5670" i="4"/>
  <c r="Y5671" i="4"/>
  <c r="Z5671" i="4"/>
  <c r="AA5671" i="4"/>
  <c r="Y5665" i="4"/>
  <c r="Z5665" i="4"/>
  <c r="AA5665" i="4"/>
  <c r="Y5673" i="4"/>
  <c r="Z5673" i="4"/>
  <c r="AA5673" i="4"/>
  <c r="Y5674" i="4"/>
  <c r="Z5674" i="4"/>
  <c r="AA5674" i="4"/>
  <c r="Y5675" i="4"/>
  <c r="Z5675" i="4"/>
  <c r="AA5675" i="4"/>
  <c r="Y5676" i="4"/>
  <c r="Z5676" i="4"/>
  <c r="AA5676" i="4"/>
  <c r="Y5677" i="4"/>
  <c r="Z5677" i="4"/>
  <c r="AA5677" i="4"/>
  <c r="Y5678" i="4"/>
  <c r="Z5678" i="4"/>
  <c r="AA5678" i="4"/>
  <c r="Y5672" i="4"/>
  <c r="Z5672" i="4"/>
  <c r="AA5672" i="4"/>
  <c r="Y5680" i="4"/>
  <c r="Z5680" i="4"/>
  <c r="AA5680" i="4"/>
  <c r="Y5681" i="4"/>
  <c r="Z5681" i="4"/>
  <c r="AA5681" i="4"/>
  <c r="Y5682" i="4"/>
  <c r="Z5682" i="4"/>
  <c r="AA5682" i="4"/>
  <c r="Y5683" i="4"/>
  <c r="Z5683" i="4"/>
  <c r="AA5683" i="4"/>
  <c r="Y5684" i="4"/>
  <c r="Z5684" i="4"/>
  <c r="AA5684" i="4"/>
  <c r="Y5685" i="4"/>
  <c r="Z5685" i="4"/>
  <c r="AA5685" i="4"/>
  <c r="Y5679" i="4"/>
  <c r="Z5679" i="4"/>
  <c r="AA5679" i="4"/>
  <c r="Y5687" i="4"/>
  <c r="Z5687" i="4"/>
  <c r="AA5687" i="4"/>
  <c r="Y5688" i="4"/>
  <c r="Z5688" i="4"/>
  <c r="AA5688" i="4"/>
  <c r="Y5689" i="4"/>
  <c r="Z5689" i="4"/>
  <c r="AA5689" i="4"/>
  <c r="Y5690" i="4"/>
  <c r="Z5690" i="4"/>
  <c r="AA5690" i="4"/>
  <c r="Y5691" i="4"/>
  <c r="Z5691" i="4"/>
  <c r="AA5691" i="4"/>
  <c r="Y5692" i="4"/>
  <c r="Z5692" i="4"/>
  <c r="AA5692" i="4"/>
  <c r="Y5686" i="4"/>
  <c r="Z5686" i="4"/>
  <c r="AA5686" i="4"/>
  <c r="Y5694" i="4"/>
  <c r="Z5694" i="4"/>
  <c r="AA5694" i="4"/>
  <c r="Y5695" i="4"/>
  <c r="Z5695" i="4"/>
  <c r="AA5695" i="4"/>
  <c r="Y5696" i="4"/>
  <c r="Z5696" i="4"/>
  <c r="AA5696" i="4"/>
  <c r="Y5697" i="4"/>
  <c r="Z5697" i="4"/>
  <c r="AA5697" i="4"/>
  <c r="Y5698" i="4"/>
  <c r="Z5698" i="4"/>
  <c r="AA5698" i="4"/>
  <c r="Y5699" i="4"/>
  <c r="Z5699" i="4"/>
  <c r="AA5699" i="4"/>
  <c r="Y5693" i="4"/>
  <c r="Z5693" i="4"/>
  <c r="AA5693" i="4"/>
  <c r="Y5701" i="4"/>
  <c r="Z5701" i="4"/>
  <c r="AA5701" i="4"/>
  <c r="Y5702" i="4"/>
  <c r="Z5702" i="4"/>
  <c r="AA5702" i="4"/>
  <c r="Y5703" i="4"/>
  <c r="Z5703" i="4"/>
  <c r="AA5703" i="4"/>
  <c r="Y5704" i="4"/>
  <c r="Z5704" i="4"/>
  <c r="AA5704" i="4"/>
  <c r="Y5705" i="4"/>
  <c r="Z5705" i="4"/>
  <c r="AA5705" i="4"/>
  <c r="Y5706" i="4"/>
  <c r="Z5706" i="4"/>
  <c r="AA5706" i="4"/>
  <c r="Y5700" i="4"/>
  <c r="Z5700" i="4"/>
  <c r="AA5700" i="4"/>
  <c r="Y5708" i="4"/>
  <c r="Z5708" i="4"/>
  <c r="AA5708" i="4"/>
  <c r="Y5709" i="4"/>
  <c r="Z5709" i="4"/>
  <c r="AA5709" i="4"/>
  <c r="Y5710" i="4"/>
  <c r="Z5710" i="4"/>
  <c r="AA5710" i="4"/>
  <c r="Y5711" i="4"/>
  <c r="Z5711" i="4"/>
  <c r="AA5711" i="4"/>
  <c r="Y5712" i="4"/>
  <c r="Z5712" i="4"/>
  <c r="AA5712" i="4"/>
  <c r="Y5713" i="4"/>
  <c r="Z5713" i="4"/>
  <c r="AA5713" i="4"/>
  <c r="Y5707" i="4"/>
  <c r="Z5707" i="4"/>
  <c r="AA5707" i="4"/>
  <c r="Y5715" i="4"/>
  <c r="Z5715" i="4"/>
  <c r="AA5715" i="4"/>
  <c r="Y5716" i="4"/>
  <c r="Z5716" i="4"/>
  <c r="AA5716" i="4"/>
  <c r="Y5717" i="4"/>
  <c r="Z5717" i="4"/>
  <c r="AA5717" i="4"/>
  <c r="Y5718" i="4"/>
  <c r="Z5718" i="4"/>
  <c r="AA5718" i="4"/>
  <c r="Y5719" i="4"/>
  <c r="Z5719" i="4"/>
  <c r="AA5719" i="4"/>
  <c r="Y5720" i="4"/>
  <c r="Z5720" i="4"/>
  <c r="AA5720" i="4"/>
  <c r="Y5714" i="4"/>
  <c r="Z5714" i="4"/>
  <c r="AA5714" i="4"/>
  <c r="Y5722" i="4"/>
  <c r="Z5722" i="4"/>
  <c r="AA5722" i="4"/>
  <c r="Y5723" i="4"/>
  <c r="Z5723" i="4"/>
  <c r="AA5723" i="4"/>
  <c r="Y5724" i="4"/>
  <c r="Z5724" i="4"/>
  <c r="AA5724" i="4"/>
  <c r="Y5725" i="4"/>
  <c r="Z5725" i="4"/>
  <c r="AA5725" i="4"/>
  <c r="Y5726" i="4"/>
  <c r="Z5726" i="4"/>
  <c r="AA5726" i="4"/>
  <c r="Y5727" i="4"/>
  <c r="Z5727" i="4"/>
  <c r="AA5727" i="4"/>
  <c r="Y5721" i="4"/>
  <c r="Z5721" i="4"/>
  <c r="AA5721" i="4"/>
  <c r="Y5729" i="4"/>
  <c r="Z5729" i="4"/>
  <c r="AA5729" i="4"/>
  <c r="Y5730" i="4"/>
  <c r="Z5730" i="4"/>
  <c r="AA5730" i="4"/>
  <c r="Y5731" i="4"/>
  <c r="Z5731" i="4"/>
  <c r="AA5731" i="4"/>
  <c r="Y5732" i="4"/>
  <c r="Z5732" i="4"/>
  <c r="AA5732" i="4"/>
  <c r="Y5733" i="4"/>
  <c r="Z5733" i="4"/>
  <c r="AA5733" i="4"/>
  <c r="Y5734" i="4"/>
  <c r="Z5734" i="4"/>
  <c r="AA5734" i="4"/>
  <c r="Y5728" i="4"/>
  <c r="Z5728" i="4"/>
  <c r="AA5728" i="4"/>
  <c r="Y5736" i="4"/>
  <c r="Z5736" i="4"/>
  <c r="AA5736" i="4"/>
  <c r="Y5737" i="4"/>
  <c r="Z5737" i="4"/>
  <c r="AA5737" i="4"/>
  <c r="Y5738" i="4"/>
  <c r="Z5738" i="4"/>
  <c r="AA5738" i="4"/>
  <c r="Y5739" i="4"/>
  <c r="Z5739" i="4"/>
  <c r="AA5739" i="4"/>
  <c r="Y5740" i="4"/>
  <c r="Z5740" i="4"/>
  <c r="AA5740" i="4"/>
  <c r="Y5741" i="4"/>
  <c r="Z5741" i="4"/>
  <c r="AA5741" i="4"/>
  <c r="Y5735" i="4"/>
  <c r="Z5735" i="4"/>
  <c r="AA5735" i="4"/>
  <c r="Y5743" i="4"/>
  <c r="Z5743" i="4"/>
  <c r="AA5743" i="4"/>
  <c r="Y5744" i="4"/>
  <c r="Z5744" i="4"/>
  <c r="AA5744" i="4"/>
  <c r="Y5745" i="4"/>
  <c r="Z5745" i="4"/>
  <c r="AA5745" i="4"/>
  <c r="Y5746" i="4"/>
  <c r="Z5746" i="4"/>
  <c r="AA5746" i="4"/>
  <c r="Y5747" i="4"/>
  <c r="Z5747" i="4"/>
  <c r="AA5747" i="4"/>
  <c r="Y5748" i="4"/>
  <c r="Z5748" i="4"/>
  <c r="AA5748" i="4"/>
  <c r="Y5742" i="4"/>
  <c r="Z5742" i="4"/>
  <c r="AA5742" i="4"/>
  <c r="Y5750" i="4"/>
  <c r="Z5750" i="4"/>
  <c r="AA5750" i="4"/>
  <c r="Y5751" i="4"/>
  <c r="Z5751" i="4"/>
  <c r="AA5751" i="4"/>
  <c r="Y5752" i="4"/>
  <c r="Z5752" i="4"/>
  <c r="AA5752" i="4"/>
  <c r="Y5753" i="4"/>
  <c r="Z5753" i="4"/>
  <c r="AA5753" i="4"/>
  <c r="Y5754" i="4"/>
  <c r="Z5754" i="4"/>
  <c r="AA5754" i="4"/>
  <c r="Y5755" i="4"/>
  <c r="Z5755" i="4"/>
  <c r="AA5755" i="4"/>
  <c r="Y5749" i="4"/>
  <c r="Z5749" i="4"/>
  <c r="AA5749" i="4"/>
  <c r="Y5757" i="4"/>
  <c r="Z5757" i="4"/>
  <c r="AA5757" i="4"/>
  <c r="Y5758" i="4"/>
  <c r="Z5758" i="4"/>
  <c r="AA5758" i="4"/>
  <c r="Y5759" i="4"/>
  <c r="Z5759" i="4"/>
  <c r="AA5759" i="4"/>
  <c r="Y5760" i="4"/>
  <c r="Z5760" i="4"/>
  <c r="AA5760" i="4"/>
  <c r="Y5761" i="4"/>
  <c r="Z5761" i="4"/>
  <c r="AA5761" i="4"/>
  <c r="Y5762" i="4"/>
  <c r="Z5762" i="4"/>
  <c r="AA5762" i="4"/>
  <c r="Y5756" i="4"/>
  <c r="Z5756" i="4"/>
  <c r="AA5756" i="4"/>
  <c r="Y5764" i="4"/>
  <c r="Z5764" i="4"/>
  <c r="AA5764" i="4"/>
  <c r="Y5765" i="4"/>
  <c r="Z5765" i="4"/>
  <c r="AA5765" i="4"/>
  <c r="Y5766" i="4"/>
  <c r="Z5766" i="4"/>
  <c r="AA5766" i="4"/>
  <c r="Y5767" i="4"/>
  <c r="Z5767" i="4"/>
  <c r="AA5767" i="4"/>
  <c r="Y5768" i="4"/>
  <c r="Z5768" i="4"/>
  <c r="AA5768" i="4"/>
  <c r="Y5769" i="4"/>
  <c r="Z5769" i="4"/>
  <c r="AA5769" i="4"/>
  <c r="Y5763" i="4"/>
  <c r="Z5763" i="4"/>
  <c r="AA5763" i="4"/>
  <c r="Y5771" i="4"/>
  <c r="Z5771" i="4"/>
  <c r="AA5771" i="4"/>
  <c r="Y5772" i="4"/>
  <c r="Z5772" i="4"/>
  <c r="AA5772" i="4"/>
  <c r="Y5773" i="4"/>
  <c r="Z5773" i="4"/>
  <c r="AA5773" i="4"/>
  <c r="Y5774" i="4"/>
  <c r="Z5774" i="4"/>
  <c r="AA5774" i="4"/>
  <c r="Y5775" i="4"/>
  <c r="Z5775" i="4"/>
  <c r="AA5775" i="4"/>
  <c r="Y5776" i="4"/>
  <c r="Z5776" i="4"/>
  <c r="AA5776" i="4"/>
  <c r="Y5770" i="4"/>
  <c r="Z5770" i="4"/>
  <c r="AA5770" i="4"/>
  <c r="Y5778" i="4"/>
  <c r="Z5778" i="4"/>
  <c r="AA5778" i="4"/>
  <c r="Y5779" i="4"/>
  <c r="Z5779" i="4"/>
  <c r="AA5779" i="4"/>
  <c r="Y5780" i="4"/>
  <c r="Z5780" i="4"/>
  <c r="AA5780" i="4"/>
  <c r="Y5781" i="4"/>
  <c r="Z5781" i="4"/>
  <c r="AA5781" i="4"/>
  <c r="Y5782" i="4"/>
  <c r="Z5782" i="4"/>
  <c r="AA5782" i="4"/>
  <c r="Y5783" i="4"/>
  <c r="Z5783" i="4"/>
  <c r="AA5783" i="4"/>
  <c r="Y5777" i="4"/>
  <c r="Z5777" i="4"/>
  <c r="AA5777" i="4"/>
  <c r="Y5785" i="4"/>
  <c r="Z5785" i="4"/>
  <c r="AA5785" i="4"/>
  <c r="Y5786" i="4"/>
  <c r="Z5786" i="4"/>
  <c r="AA5786" i="4"/>
  <c r="Y5787" i="4"/>
  <c r="Z5787" i="4"/>
  <c r="AA5787" i="4"/>
  <c r="Y5788" i="4"/>
  <c r="Z5788" i="4"/>
  <c r="AA5788" i="4"/>
  <c r="Y5789" i="4"/>
  <c r="Z5789" i="4"/>
  <c r="AA5789" i="4"/>
  <c r="Y5790" i="4"/>
  <c r="Z5790" i="4"/>
  <c r="AA5790" i="4"/>
  <c r="Y5784" i="4"/>
  <c r="Z5784" i="4"/>
  <c r="AA5784" i="4"/>
  <c r="Y5792" i="4"/>
  <c r="Z5792" i="4"/>
  <c r="AA5792" i="4"/>
  <c r="Y5793" i="4"/>
  <c r="Z5793" i="4"/>
  <c r="AA5793" i="4"/>
  <c r="Y5794" i="4"/>
  <c r="Z5794" i="4"/>
  <c r="AA5794" i="4"/>
  <c r="Y5795" i="4"/>
  <c r="Z5795" i="4"/>
  <c r="AA5795" i="4"/>
  <c r="Y5796" i="4"/>
  <c r="Z5796" i="4"/>
  <c r="AA5796" i="4"/>
  <c r="Y5797" i="4"/>
  <c r="Z5797" i="4"/>
  <c r="AA5797" i="4"/>
  <c r="Y5791" i="4"/>
  <c r="Z5791" i="4"/>
  <c r="AA5791" i="4"/>
  <c r="Y5799" i="4"/>
  <c r="Z5799" i="4"/>
  <c r="AA5799" i="4"/>
  <c r="Y5800" i="4"/>
  <c r="Z5800" i="4"/>
  <c r="AA5800" i="4"/>
  <c r="Y5801" i="4"/>
  <c r="Z5801" i="4"/>
  <c r="AA5801" i="4"/>
  <c r="Y5802" i="4"/>
  <c r="Z5802" i="4"/>
  <c r="AA5802" i="4"/>
  <c r="Y5803" i="4"/>
  <c r="Z5803" i="4"/>
  <c r="AA5803" i="4"/>
  <c r="Y5804" i="4"/>
  <c r="Z5804" i="4"/>
  <c r="AA5804" i="4"/>
  <c r="Y5798" i="4"/>
  <c r="Z5798" i="4"/>
  <c r="AA5798" i="4"/>
  <c r="Y5806" i="4"/>
  <c r="Z5806" i="4"/>
  <c r="AA5806" i="4"/>
  <c r="Y5807" i="4"/>
  <c r="Z5807" i="4"/>
  <c r="AA5807" i="4"/>
  <c r="Y5808" i="4"/>
  <c r="Z5808" i="4"/>
  <c r="AA5808" i="4"/>
  <c r="Y5809" i="4"/>
  <c r="Z5809" i="4"/>
  <c r="AA5809" i="4"/>
  <c r="Y5810" i="4"/>
  <c r="Z5810" i="4"/>
  <c r="AA5810" i="4"/>
  <c r="Y5811" i="4"/>
  <c r="Z5811" i="4"/>
  <c r="AA5811" i="4"/>
  <c r="Y5805" i="4"/>
  <c r="Z5805" i="4"/>
  <c r="AA5805" i="4"/>
  <c r="Y5813" i="4"/>
  <c r="Z5813" i="4"/>
  <c r="AA5813" i="4"/>
  <c r="Y5814" i="4"/>
  <c r="Z5814" i="4"/>
  <c r="AA5814" i="4"/>
  <c r="Y5815" i="4"/>
  <c r="Z5815" i="4"/>
  <c r="AA5815" i="4"/>
  <c r="Y5816" i="4"/>
  <c r="Z5816" i="4"/>
  <c r="AA5816" i="4"/>
  <c r="Y5817" i="4"/>
  <c r="Z5817" i="4"/>
  <c r="AA5817" i="4"/>
  <c r="Y5818" i="4"/>
  <c r="Z5818" i="4"/>
  <c r="AA5818" i="4"/>
  <c r="Y5812" i="4"/>
  <c r="Z5812" i="4"/>
  <c r="AA5812" i="4"/>
  <c r="Y5820" i="4"/>
  <c r="Z5820" i="4"/>
  <c r="AA5820" i="4"/>
  <c r="Y5821" i="4"/>
  <c r="Z5821" i="4"/>
  <c r="AA5821" i="4"/>
  <c r="Y5822" i="4"/>
  <c r="Z5822" i="4"/>
  <c r="AA5822" i="4"/>
  <c r="Y5823" i="4"/>
  <c r="Z5823" i="4"/>
  <c r="AA5823" i="4"/>
  <c r="Y5824" i="4"/>
  <c r="Z5824" i="4"/>
  <c r="AA5824" i="4"/>
  <c r="Y5825" i="4"/>
  <c r="Z5825" i="4"/>
  <c r="AA5825" i="4"/>
  <c r="Y5819" i="4"/>
  <c r="Z5819" i="4"/>
  <c r="AA5819" i="4"/>
  <c r="Y5827" i="4"/>
  <c r="Z5827" i="4"/>
  <c r="AA5827" i="4"/>
  <c r="Y5828" i="4"/>
  <c r="Z5828" i="4"/>
  <c r="AA5828" i="4"/>
  <c r="Y5829" i="4"/>
  <c r="Z5829" i="4"/>
  <c r="AA5829" i="4"/>
  <c r="Y5830" i="4"/>
  <c r="Z5830" i="4"/>
  <c r="AA5830" i="4"/>
  <c r="Y5831" i="4"/>
  <c r="Z5831" i="4"/>
  <c r="AA5831" i="4"/>
  <c r="Y5832" i="4"/>
  <c r="Z5832" i="4"/>
  <c r="AA5832" i="4"/>
  <c r="Y5826" i="4"/>
  <c r="Z5826" i="4"/>
  <c r="AA5826" i="4"/>
  <c r="Y5834" i="4"/>
  <c r="Z5834" i="4"/>
  <c r="AA5834" i="4"/>
  <c r="Y5835" i="4"/>
  <c r="Z5835" i="4"/>
  <c r="AA5835" i="4"/>
  <c r="Y5836" i="4"/>
  <c r="Z5836" i="4"/>
  <c r="AA5836" i="4"/>
  <c r="Y5837" i="4"/>
  <c r="Z5837" i="4"/>
  <c r="AA5837" i="4"/>
  <c r="Y5838" i="4"/>
  <c r="Z5838" i="4"/>
  <c r="AA5838" i="4"/>
  <c r="Y5839" i="4"/>
  <c r="Z5839" i="4"/>
  <c r="AA5839" i="4"/>
  <c r="Y5833" i="4"/>
  <c r="Z5833" i="4"/>
  <c r="AA5833" i="4"/>
  <c r="Y5841" i="4"/>
  <c r="Z5841" i="4"/>
  <c r="AA5841" i="4"/>
  <c r="Y5842" i="4"/>
  <c r="Z5842" i="4"/>
  <c r="AA5842" i="4"/>
  <c r="Y5843" i="4"/>
  <c r="Z5843" i="4"/>
  <c r="AA5843" i="4"/>
  <c r="Y5844" i="4"/>
  <c r="Z5844" i="4"/>
  <c r="AA5844" i="4"/>
  <c r="Y5845" i="4"/>
  <c r="Z5845" i="4"/>
  <c r="AA5845" i="4"/>
  <c r="Y5846" i="4"/>
  <c r="Z5846" i="4"/>
  <c r="AA5846" i="4"/>
  <c r="Y5840" i="4"/>
  <c r="Z5840" i="4"/>
  <c r="AA5840" i="4"/>
  <c r="Y5848" i="4"/>
  <c r="Z5848" i="4"/>
  <c r="AA5848" i="4"/>
  <c r="Y5849" i="4"/>
  <c r="Z5849" i="4"/>
  <c r="AA5849" i="4"/>
  <c r="Y5850" i="4"/>
  <c r="Z5850" i="4"/>
  <c r="AA5850" i="4"/>
  <c r="Y5851" i="4"/>
  <c r="Z5851" i="4"/>
  <c r="AA5851" i="4"/>
  <c r="Y5852" i="4"/>
  <c r="Z5852" i="4"/>
  <c r="AA5852" i="4"/>
  <c r="Y5853" i="4"/>
  <c r="Z5853" i="4"/>
  <c r="AA5853" i="4"/>
  <c r="Y5847" i="4"/>
  <c r="Z5847" i="4"/>
  <c r="AA5847" i="4"/>
  <c r="Y5855" i="4"/>
  <c r="Z5855" i="4"/>
  <c r="AA5855" i="4"/>
  <c r="Y5856" i="4"/>
  <c r="Z5856" i="4"/>
  <c r="AA5856" i="4"/>
  <c r="Y5857" i="4"/>
  <c r="Z5857" i="4"/>
  <c r="AA5857" i="4"/>
  <c r="Y5858" i="4"/>
  <c r="Z5858" i="4"/>
  <c r="AA5858" i="4"/>
  <c r="Y5859" i="4"/>
  <c r="Z5859" i="4"/>
  <c r="AA5859" i="4"/>
  <c r="Y5860" i="4"/>
  <c r="Z5860" i="4"/>
  <c r="AA5860" i="4"/>
  <c r="Y5854" i="4"/>
  <c r="Z5854" i="4"/>
  <c r="AA5854" i="4"/>
  <c r="Y5862" i="4"/>
  <c r="Z5862" i="4"/>
  <c r="AA5862" i="4"/>
  <c r="Y5863" i="4"/>
  <c r="Z5863" i="4"/>
  <c r="AA5863" i="4"/>
  <c r="Y5864" i="4"/>
  <c r="Z5864" i="4"/>
  <c r="AA5864" i="4"/>
  <c r="Y5865" i="4"/>
  <c r="Z5865" i="4"/>
  <c r="AA5865" i="4"/>
  <c r="Y5866" i="4"/>
  <c r="Z5866" i="4"/>
  <c r="AA5866" i="4"/>
  <c r="Y5867" i="4"/>
  <c r="Z5867" i="4"/>
  <c r="AA5867" i="4"/>
  <c r="Y5861" i="4"/>
  <c r="Z5861" i="4"/>
  <c r="AA5861" i="4"/>
  <c r="Y5869" i="4"/>
  <c r="Z5869" i="4"/>
  <c r="AA5869" i="4"/>
  <c r="Y5870" i="4"/>
  <c r="Z5870" i="4"/>
  <c r="AA5870" i="4"/>
  <c r="Y5871" i="4"/>
  <c r="Z5871" i="4"/>
  <c r="AA5871" i="4"/>
  <c r="Y5872" i="4"/>
  <c r="Z5872" i="4"/>
  <c r="AA5872" i="4"/>
  <c r="Y5873" i="4"/>
  <c r="Z5873" i="4"/>
  <c r="AA5873" i="4"/>
  <c r="Y5874" i="4"/>
  <c r="Z5874" i="4"/>
  <c r="AA5874" i="4"/>
  <c r="Y5868" i="4"/>
  <c r="Z5868" i="4"/>
  <c r="AA5868" i="4"/>
  <c r="Y5876" i="4"/>
  <c r="Z5876" i="4"/>
  <c r="AA5876" i="4"/>
  <c r="Y5877" i="4"/>
  <c r="Z5877" i="4"/>
  <c r="AA5877" i="4"/>
  <c r="Y5878" i="4"/>
  <c r="Z5878" i="4"/>
  <c r="AA5878" i="4"/>
  <c r="Y5879" i="4"/>
  <c r="Z5879" i="4"/>
  <c r="AA5879" i="4"/>
  <c r="Y5880" i="4"/>
  <c r="Z5880" i="4"/>
  <c r="AA5880" i="4"/>
  <c r="Y5881" i="4"/>
  <c r="Z5881" i="4"/>
  <c r="AA5881" i="4"/>
  <c r="Y5875" i="4"/>
  <c r="Z5875" i="4"/>
  <c r="AA5875" i="4"/>
  <c r="AA5603" i="4"/>
  <c r="Z5603" i="4"/>
  <c r="Y5603" i="4"/>
  <c r="Y6164" i="4"/>
  <c r="Z6164" i="4"/>
  <c r="AA6164" i="4"/>
  <c r="Y6165" i="4"/>
  <c r="Z6165" i="4"/>
  <c r="AA6165" i="4"/>
  <c r="Y6166" i="4"/>
  <c r="Z6166" i="4"/>
  <c r="AA6166" i="4"/>
  <c r="Y6167" i="4"/>
  <c r="Z6167" i="4"/>
  <c r="AA6167" i="4"/>
  <c r="Y6168" i="4"/>
  <c r="Z6168" i="4"/>
  <c r="AA6168" i="4"/>
  <c r="Y6162" i="4"/>
  <c r="Z6162" i="4"/>
  <c r="AA6162" i="4"/>
  <c r="Y6170" i="4"/>
  <c r="Z6170" i="4"/>
  <c r="AA6170" i="4"/>
  <c r="Y6171" i="4"/>
  <c r="Z6171" i="4"/>
  <c r="AA6171" i="4"/>
  <c r="Y6172" i="4"/>
  <c r="Z6172" i="4"/>
  <c r="AA6172" i="4"/>
  <c r="Y6173" i="4"/>
  <c r="Z6173" i="4"/>
  <c r="AA6173" i="4"/>
  <c r="Y6174" i="4"/>
  <c r="Z6174" i="4"/>
  <c r="AA6174" i="4"/>
  <c r="Y6175" i="4"/>
  <c r="Z6175" i="4"/>
  <c r="AA6175" i="4"/>
  <c r="Y6169" i="4"/>
  <c r="Z6169" i="4"/>
  <c r="AA6169" i="4"/>
  <c r="Y6177" i="4"/>
  <c r="Z6177" i="4"/>
  <c r="AA6177" i="4"/>
  <c r="Y6178" i="4"/>
  <c r="Z6178" i="4"/>
  <c r="AA6178" i="4"/>
  <c r="Y6179" i="4"/>
  <c r="Z6179" i="4"/>
  <c r="AA6179" i="4"/>
  <c r="Y6180" i="4"/>
  <c r="Z6180" i="4"/>
  <c r="AA6180" i="4"/>
  <c r="Y6181" i="4"/>
  <c r="Z6181" i="4"/>
  <c r="AA6181" i="4"/>
  <c r="Y6182" i="4"/>
  <c r="Z6182" i="4"/>
  <c r="AA6182" i="4"/>
  <c r="Y6176" i="4"/>
  <c r="Z6176" i="4"/>
  <c r="AA6176" i="4"/>
  <c r="Y6184" i="4"/>
  <c r="Z6184" i="4"/>
  <c r="AA6184" i="4"/>
  <c r="Y6185" i="4"/>
  <c r="Z6185" i="4"/>
  <c r="AA6185" i="4"/>
  <c r="Y6186" i="4"/>
  <c r="Z6186" i="4"/>
  <c r="AA6186" i="4"/>
  <c r="Y6187" i="4"/>
  <c r="Z6187" i="4"/>
  <c r="AA6187" i="4"/>
  <c r="Y6188" i="4"/>
  <c r="Z6188" i="4"/>
  <c r="AA6188" i="4"/>
  <c r="Y6189" i="4"/>
  <c r="Z6189" i="4"/>
  <c r="AA6189" i="4"/>
  <c r="Y6183" i="4"/>
  <c r="Z6183" i="4"/>
  <c r="AA6183" i="4"/>
  <c r="Y6191" i="4"/>
  <c r="Z6191" i="4"/>
  <c r="AA6191" i="4"/>
  <c r="Y6192" i="4"/>
  <c r="Z6192" i="4"/>
  <c r="AA6192" i="4"/>
  <c r="Y6193" i="4"/>
  <c r="Z6193" i="4"/>
  <c r="AA6193" i="4"/>
  <c r="Y6194" i="4"/>
  <c r="Z6194" i="4"/>
  <c r="AA6194" i="4"/>
  <c r="Y6195" i="4"/>
  <c r="Z6195" i="4"/>
  <c r="AA6195" i="4"/>
  <c r="Y6196" i="4"/>
  <c r="Z6196" i="4"/>
  <c r="AA6196" i="4"/>
  <c r="Y6190" i="4"/>
  <c r="Z6190" i="4"/>
  <c r="AA6190" i="4"/>
  <c r="Y6198" i="4"/>
  <c r="Z6198" i="4"/>
  <c r="AA6198" i="4"/>
  <c r="Y6199" i="4"/>
  <c r="Z6199" i="4"/>
  <c r="AA6199" i="4"/>
  <c r="Y6200" i="4"/>
  <c r="Z6200" i="4"/>
  <c r="AA6200" i="4"/>
  <c r="Y6201" i="4"/>
  <c r="Z6201" i="4"/>
  <c r="AA6201" i="4"/>
  <c r="Y6202" i="4"/>
  <c r="Z6202" i="4"/>
  <c r="AA6202" i="4"/>
  <c r="Y6203" i="4"/>
  <c r="Z6203" i="4"/>
  <c r="AA6203" i="4"/>
  <c r="Y6197" i="4"/>
  <c r="Z6197" i="4"/>
  <c r="AA6197" i="4"/>
  <c r="Y6205" i="4"/>
  <c r="Z6205" i="4"/>
  <c r="AA6205" i="4"/>
  <c r="Y6206" i="4"/>
  <c r="Z6206" i="4"/>
  <c r="AA6206" i="4"/>
  <c r="Y6207" i="4"/>
  <c r="Z6207" i="4"/>
  <c r="AA6207" i="4"/>
  <c r="Y6208" i="4"/>
  <c r="Z6208" i="4"/>
  <c r="AA6208" i="4"/>
  <c r="Y6209" i="4"/>
  <c r="Z6209" i="4"/>
  <c r="AA6209" i="4"/>
  <c r="Y6210" i="4"/>
  <c r="Z6210" i="4"/>
  <c r="AA6210" i="4"/>
  <c r="Y6204" i="4"/>
  <c r="Z6204" i="4"/>
  <c r="AA6204" i="4"/>
  <c r="Y6212" i="4"/>
  <c r="Z6212" i="4"/>
  <c r="AA6212" i="4"/>
  <c r="Y6213" i="4"/>
  <c r="Z6213" i="4"/>
  <c r="AA6213" i="4"/>
  <c r="Y6214" i="4"/>
  <c r="Z6214" i="4"/>
  <c r="AA6214" i="4"/>
  <c r="Y6215" i="4"/>
  <c r="Z6215" i="4"/>
  <c r="AA6215" i="4"/>
  <c r="Y6216" i="4"/>
  <c r="Z6216" i="4"/>
  <c r="AA6216" i="4"/>
  <c r="Y6217" i="4"/>
  <c r="Z6217" i="4"/>
  <c r="AA6217" i="4"/>
  <c r="Y6211" i="4"/>
  <c r="Z6211" i="4"/>
  <c r="AA6211" i="4"/>
  <c r="Y6219" i="4"/>
  <c r="Z6219" i="4"/>
  <c r="AA6219" i="4"/>
  <c r="Y6220" i="4"/>
  <c r="Z6220" i="4"/>
  <c r="AA6220" i="4"/>
  <c r="Y6221" i="4"/>
  <c r="Z6221" i="4"/>
  <c r="AA6221" i="4"/>
  <c r="Y6222" i="4"/>
  <c r="Z6222" i="4"/>
  <c r="AA6222" i="4"/>
  <c r="Y6223" i="4"/>
  <c r="Z6223" i="4"/>
  <c r="AA6223" i="4"/>
  <c r="Y6224" i="4"/>
  <c r="Z6224" i="4"/>
  <c r="AA6224" i="4"/>
  <c r="Y6218" i="4"/>
  <c r="Z6218" i="4"/>
  <c r="AA6218" i="4"/>
  <c r="Y6226" i="4"/>
  <c r="Z6226" i="4"/>
  <c r="AA6226" i="4"/>
  <c r="Y6227" i="4"/>
  <c r="Z6227" i="4"/>
  <c r="AA6227" i="4"/>
  <c r="Y6228" i="4"/>
  <c r="Z6228" i="4"/>
  <c r="AA6228" i="4"/>
  <c r="Y6229" i="4"/>
  <c r="Z6229" i="4"/>
  <c r="AA6229" i="4"/>
  <c r="Y6230" i="4"/>
  <c r="Z6230" i="4"/>
  <c r="AA6230" i="4"/>
  <c r="Y6231" i="4"/>
  <c r="Z6231" i="4"/>
  <c r="AA6231" i="4"/>
  <c r="Y6225" i="4"/>
  <c r="Z6225" i="4"/>
  <c r="AA6225" i="4"/>
  <c r="Y6233" i="4"/>
  <c r="Z6233" i="4"/>
  <c r="AA6233" i="4"/>
  <c r="Y6234" i="4"/>
  <c r="Z6234" i="4"/>
  <c r="AA6234" i="4"/>
  <c r="Y6235" i="4"/>
  <c r="Z6235" i="4"/>
  <c r="AA6235" i="4"/>
  <c r="Y6236" i="4"/>
  <c r="Z6236" i="4"/>
  <c r="AA6236" i="4"/>
  <c r="Y6237" i="4"/>
  <c r="Z6237" i="4"/>
  <c r="AA6237" i="4"/>
  <c r="Y6238" i="4"/>
  <c r="Z6238" i="4"/>
  <c r="AA6238" i="4"/>
  <c r="Y6232" i="4"/>
  <c r="Z6232" i="4"/>
  <c r="AA6232" i="4"/>
  <c r="Y6240" i="4"/>
  <c r="Z6240" i="4"/>
  <c r="AA6240" i="4"/>
  <c r="Y6241" i="4"/>
  <c r="Z6241" i="4"/>
  <c r="AA6241" i="4"/>
  <c r="Y6242" i="4"/>
  <c r="Z6242" i="4"/>
  <c r="AA6242" i="4"/>
  <c r="Y6243" i="4"/>
  <c r="Z6243" i="4"/>
  <c r="AA6243" i="4"/>
  <c r="Y6244" i="4"/>
  <c r="Z6244" i="4"/>
  <c r="AA6244" i="4"/>
  <c r="Y6245" i="4"/>
  <c r="Z6245" i="4"/>
  <c r="AA6245" i="4"/>
  <c r="Y6239" i="4"/>
  <c r="Z6239" i="4"/>
  <c r="AA6239" i="4"/>
  <c r="Y6247" i="4"/>
  <c r="Z6247" i="4"/>
  <c r="AA6247" i="4"/>
  <c r="Y6248" i="4"/>
  <c r="Z6248" i="4"/>
  <c r="AA6248" i="4"/>
  <c r="Y6249" i="4"/>
  <c r="Z6249" i="4"/>
  <c r="AA6249" i="4"/>
  <c r="Y6250" i="4"/>
  <c r="Z6250" i="4"/>
  <c r="AA6250" i="4"/>
  <c r="Y6251" i="4"/>
  <c r="Z6251" i="4"/>
  <c r="AA6251" i="4"/>
  <c r="Y6252" i="4"/>
  <c r="Z6252" i="4"/>
  <c r="AA6252" i="4"/>
  <c r="Y6246" i="4"/>
  <c r="Z6246" i="4"/>
  <c r="AA6246" i="4"/>
  <c r="Y6254" i="4"/>
  <c r="Z6254" i="4"/>
  <c r="AA6254" i="4"/>
  <c r="Y6255" i="4"/>
  <c r="Z6255" i="4"/>
  <c r="AA6255" i="4"/>
  <c r="Y6256" i="4"/>
  <c r="Z6256" i="4"/>
  <c r="AA6256" i="4"/>
  <c r="Y6257" i="4"/>
  <c r="Z6257" i="4"/>
  <c r="AA6257" i="4"/>
  <c r="Y6258" i="4"/>
  <c r="Z6258" i="4"/>
  <c r="AA6258" i="4"/>
  <c r="Y6259" i="4"/>
  <c r="Z6259" i="4"/>
  <c r="AA6259" i="4"/>
  <c r="Y6253" i="4"/>
  <c r="Z6253" i="4"/>
  <c r="AA6253" i="4"/>
  <c r="Y6261" i="4"/>
  <c r="Z6261" i="4"/>
  <c r="AA6261" i="4"/>
  <c r="Y6262" i="4"/>
  <c r="Z6262" i="4"/>
  <c r="AA6262" i="4"/>
  <c r="Y6263" i="4"/>
  <c r="Z6263" i="4"/>
  <c r="AA6263" i="4"/>
  <c r="Y6264" i="4"/>
  <c r="Z6264" i="4"/>
  <c r="AA6264" i="4"/>
  <c r="Y6265" i="4"/>
  <c r="Z6265" i="4"/>
  <c r="AA6265" i="4"/>
  <c r="Y6266" i="4"/>
  <c r="Z6266" i="4"/>
  <c r="AA6266" i="4"/>
  <c r="Y6260" i="4"/>
  <c r="Z6260" i="4"/>
  <c r="AA6260" i="4"/>
  <c r="Y6268" i="4"/>
  <c r="Z6268" i="4"/>
  <c r="AA6268" i="4"/>
  <c r="Y6269" i="4"/>
  <c r="Z6269" i="4"/>
  <c r="AA6269" i="4"/>
  <c r="Y6270" i="4"/>
  <c r="Z6270" i="4"/>
  <c r="AA6270" i="4"/>
  <c r="Y6271" i="4"/>
  <c r="Z6271" i="4"/>
  <c r="AA6271" i="4"/>
  <c r="Y6272" i="4"/>
  <c r="Z6272" i="4"/>
  <c r="AA6272" i="4"/>
  <c r="Y6273" i="4"/>
  <c r="Z6273" i="4"/>
  <c r="AA6273" i="4"/>
  <c r="Y6267" i="4"/>
  <c r="Z6267" i="4"/>
  <c r="AA6267" i="4"/>
  <c r="Y6275" i="4"/>
  <c r="Z6275" i="4"/>
  <c r="AA6275" i="4"/>
  <c r="Y6276" i="4"/>
  <c r="Z6276" i="4"/>
  <c r="AA6276" i="4"/>
  <c r="Y6277" i="4"/>
  <c r="Z6277" i="4"/>
  <c r="AA6277" i="4"/>
  <c r="Y6278" i="4"/>
  <c r="Z6278" i="4"/>
  <c r="AA6278" i="4"/>
  <c r="Y6279" i="4"/>
  <c r="Z6279" i="4"/>
  <c r="AA6279" i="4"/>
  <c r="Y6280" i="4"/>
  <c r="Z6280" i="4"/>
  <c r="AA6280" i="4"/>
  <c r="Y6274" i="4"/>
  <c r="Z6274" i="4"/>
  <c r="AA6274" i="4"/>
  <c r="Y6282" i="4"/>
  <c r="Z6282" i="4"/>
  <c r="AA6282" i="4"/>
  <c r="Y6283" i="4"/>
  <c r="Z6283" i="4"/>
  <c r="AA6283" i="4"/>
  <c r="Y6284" i="4"/>
  <c r="Z6284" i="4"/>
  <c r="AA6284" i="4"/>
  <c r="Y6285" i="4"/>
  <c r="Z6285" i="4"/>
  <c r="AA6285" i="4"/>
  <c r="Y6286" i="4"/>
  <c r="Z6286" i="4"/>
  <c r="AA6286" i="4"/>
  <c r="Y6287" i="4"/>
  <c r="Z6287" i="4"/>
  <c r="AA6287" i="4"/>
  <c r="Y6281" i="4"/>
  <c r="Z6281" i="4"/>
  <c r="AA6281" i="4"/>
  <c r="Y6289" i="4"/>
  <c r="Z6289" i="4"/>
  <c r="AA6289" i="4"/>
  <c r="Y6290" i="4"/>
  <c r="Z6290" i="4"/>
  <c r="AA6290" i="4"/>
  <c r="Y6291" i="4"/>
  <c r="Z6291" i="4"/>
  <c r="AA6291" i="4"/>
  <c r="Y6292" i="4"/>
  <c r="Z6292" i="4"/>
  <c r="AA6292" i="4"/>
  <c r="Y6293" i="4"/>
  <c r="Z6293" i="4"/>
  <c r="AA6293" i="4"/>
  <c r="Y6294" i="4"/>
  <c r="Z6294" i="4"/>
  <c r="AA6294" i="4"/>
  <c r="Y6288" i="4"/>
  <c r="Z6288" i="4"/>
  <c r="AA6288" i="4"/>
  <c r="Y6296" i="4"/>
  <c r="Z6296" i="4"/>
  <c r="AA6296" i="4"/>
  <c r="Y6297" i="4"/>
  <c r="Z6297" i="4"/>
  <c r="AA6297" i="4"/>
  <c r="Y6298" i="4"/>
  <c r="Z6298" i="4"/>
  <c r="AA6298" i="4"/>
  <c r="Y6299" i="4"/>
  <c r="Z6299" i="4"/>
  <c r="AA6299" i="4"/>
  <c r="Y6300" i="4"/>
  <c r="Z6300" i="4"/>
  <c r="AA6300" i="4"/>
  <c r="Y6301" i="4"/>
  <c r="Z6301" i="4"/>
  <c r="AA6301" i="4"/>
  <c r="Y6295" i="4"/>
  <c r="Z6295" i="4"/>
  <c r="AA6295" i="4"/>
  <c r="Y6303" i="4"/>
  <c r="Z6303" i="4"/>
  <c r="AA6303" i="4"/>
  <c r="Y6304" i="4"/>
  <c r="Z6304" i="4"/>
  <c r="AA6304" i="4"/>
  <c r="Y6305" i="4"/>
  <c r="Z6305" i="4"/>
  <c r="AA6305" i="4"/>
  <c r="Y6306" i="4"/>
  <c r="Z6306" i="4"/>
  <c r="AA6306" i="4"/>
  <c r="Y6307" i="4"/>
  <c r="Z6307" i="4"/>
  <c r="AA6307" i="4"/>
  <c r="Y6308" i="4"/>
  <c r="Z6308" i="4"/>
  <c r="AA6308" i="4"/>
  <c r="Y6302" i="4"/>
  <c r="Z6302" i="4"/>
  <c r="AA6302" i="4"/>
  <c r="Y6310" i="4"/>
  <c r="Z6310" i="4"/>
  <c r="AA6310" i="4"/>
  <c r="Y6311" i="4"/>
  <c r="Z6311" i="4"/>
  <c r="AA6311" i="4"/>
  <c r="Y6312" i="4"/>
  <c r="Z6312" i="4"/>
  <c r="AA6312" i="4"/>
  <c r="Y6313" i="4"/>
  <c r="Z6313" i="4"/>
  <c r="AA6313" i="4"/>
  <c r="Y6314" i="4"/>
  <c r="Z6314" i="4"/>
  <c r="AA6314" i="4"/>
  <c r="Y6315" i="4"/>
  <c r="Z6315" i="4"/>
  <c r="AA6315" i="4"/>
  <c r="Y6309" i="4"/>
  <c r="Z6309" i="4"/>
  <c r="AA6309" i="4"/>
  <c r="Y6317" i="4"/>
  <c r="Z6317" i="4"/>
  <c r="AA6317" i="4"/>
  <c r="Y6318" i="4"/>
  <c r="Z6318" i="4"/>
  <c r="AA6318" i="4"/>
  <c r="Y6319" i="4"/>
  <c r="Z6319" i="4"/>
  <c r="AA6319" i="4"/>
  <c r="Y6320" i="4"/>
  <c r="Z6320" i="4"/>
  <c r="AA6320" i="4"/>
  <c r="Y6321" i="4"/>
  <c r="Z6321" i="4"/>
  <c r="AA6321" i="4"/>
  <c r="Y6322" i="4"/>
  <c r="Z6322" i="4"/>
  <c r="AA6322" i="4"/>
  <c r="Y6316" i="4"/>
  <c r="Z6316" i="4"/>
  <c r="AA6316" i="4"/>
  <c r="Y6324" i="4"/>
  <c r="Z6324" i="4"/>
  <c r="AA6324" i="4"/>
  <c r="Y6325" i="4"/>
  <c r="Z6325" i="4"/>
  <c r="AA6325" i="4"/>
  <c r="Y6326" i="4"/>
  <c r="Z6326" i="4"/>
  <c r="AA6326" i="4"/>
  <c r="Y6327" i="4"/>
  <c r="Z6327" i="4"/>
  <c r="AA6327" i="4"/>
  <c r="Y6328" i="4"/>
  <c r="Z6328" i="4"/>
  <c r="AA6328" i="4"/>
  <c r="Y6329" i="4"/>
  <c r="Z6329" i="4"/>
  <c r="AA6329" i="4"/>
  <c r="Y6323" i="4"/>
  <c r="Z6323" i="4"/>
  <c r="AA6323" i="4"/>
  <c r="Y6331" i="4"/>
  <c r="Z6331" i="4"/>
  <c r="AA6331" i="4"/>
  <c r="Y6332" i="4"/>
  <c r="Z6332" i="4"/>
  <c r="AA6332" i="4"/>
  <c r="Y6333" i="4"/>
  <c r="Z6333" i="4"/>
  <c r="AA6333" i="4"/>
  <c r="Y6334" i="4"/>
  <c r="Z6334" i="4"/>
  <c r="AA6334" i="4"/>
  <c r="Y6335" i="4"/>
  <c r="Z6335" i="4"/>
  <c r="AA6335" i="4"/>
  <c r="Y6336" i="4"/>
  <c r="Z6336" i="4"/>
  <c r="AA6336" i="4"/>
  <c r="Y6330" i="4"/>
  <c r="Z6330" i="4"/>
  <c r="AA6330" i="4"/>
  <c r="Y6338" i="4"/>
  <c r="Z6338" i="4"/>
  <c r="AA6338" i="4"/>
  <c r="Y6339" i="4"/>
  <c r="Z6339" i="4"/>
  <c r="AA6339" i="4"/>
  <c r="Y6340" i="4"/>
  <c r="Z6340" i="4"/>
  <c r="AA6340" i="4"/>
  <c r="Y6341" i="4"/>
  <c r="Z6341" i="4"/>
  <c r="AA6341" i="4"/>
  <c r="Y6342" i="4"/>
  <c r="Z6342" i="4"/>
  <c r="AA6342" i="4"/>
  <c r="Y6343" i="4"/>
  <c r="Z6343" i="4"/>
  <c r="AA6343" i="4"/>
  <c r="Y6337" i="4"/>
  <c r="Z6337" i="4"/>
  <c r="AA6337" i="4"/>
  <c r="Y6345" i="4"/>
  <c r="Z6345" i="4"/>
  <c r="AA6345" i="4"/>
  <c r="Y6346" i="4"/>
  <c r="Z6346" i="4"/>
  <c r="AA6346" i="4"/>
  <c r="Y6347" i="4"/>
  <c r="Z6347" i="4"/>
  <c r="AA6347" i="4"/>
  <c r="Y6348" i="4"/>
  <c r="Z6348" i="4"/>
  <c r="AA6348" i="4"/>
  <c r="Y6349" i="4"/>
  <c r="Z6349" i="4"/>
  <c r="AA6349" i="4"/>
  <c r="Y6350" i="4"/>
  <c r="Z6350" i="4"/>
  <c r="AA6350" i="4"/>
  <c r="Y6344" i="4"/>
  <c r="Z6344" i="4"/>
  <c r="AA6344" i="4"/>
  <c r="Y6352" i="4"/>
  <c r="Z6352" i="4"/>
  <c r="AA6352" i="4"/>
  <c r="Y6353" i="4"/>
  <c r="Z6353" i="4"/>
  <c r="AA6353" i="4"/>
  <c r="Y6354" i="4"/>
  <c r="Z6354" i="4"/>
  <c r="AA6354" i="4"/>
  <c r="Y6355" i="4"/>
  <c r="Z6355" i="4"/>
  <c r="AA6355" i="4"/>
  <c r="Y6356" i="4"/>
  <c r="Z6356" i="4"/>
  <c r="AA6356" i="4"/>
  <c r="Y6357" i="4"/>
  <c r="Z6357" i="4"/>
  <c r="AA6357" i="4"/>
  <c r="Y6351" i="4"/>
  <c r="Z6351" i="4"/>
  <c r="AA6351" i="4"/>
  <c r="Y6359" i="4"/>
  <c r="Z6359" i="4"/>
  <c r="AA6359" i="4"/>
  <c r="Y6360" i="4"/>
  <c r="Z6360" i="4"/>
  <c r="AA6360" i="4"/>
  <c r="Y6361" i="4"/>
  <c r="Z6361" i="4"/>
  <c r="AA6361" i="4"/>
  <c r="Y6362" i="4"/>
  <c r="Z6362" i="4"/>
  <c r="AA6362" i="4"/>
  <c r="Y6363" i="4"/>
  <c r="Z6363" i="4"/>
  <c r="AA6363" i="4"/>
  <c r="Y6364" i="4"/>
  <c r="Z6364" i="4"/>
  <c r="AA6364" i="4"/>
  <c r="Y6358" i="4"/>
  <c r="Z6358" i="4"/>
  <c r="AA6358" i="4"/>
  <c r="Y6366" i="4"/>
  <c r="Z6366" i="4"/>
  <c r="AA6366" i="4"/>
  <c r="Y6367" i="4"/>
  <c r="Z6367" i="4"/>
  <c r="AA6367" i="4"/>
  <c r="Y6368" i="4"/>
  <c r="Z6368" i="4"/>
  <c r="AA6368" i="4"/>
  <c r="Y6369" i="4"/>
  <c r="Z6369" i="4"/>
  <c r="AA6369" i="4"/>
  <c r="Y6370" i="4"/>
  <c r="Z6370" i="4"/>
  <c r="AA6370" i="4"/>
  <c r="Y6371" i="4"/>
  <c r="Z6371" i="4"/>
  <c r="AA6371" i="4"/>
  <c r="Y6365" i="4"/>
  <c r="Z6365" i="4"/>
  <c r="AA6365" i="4"/>
  <c r="Y6373" i="4"/>
  <c r="Z6373" i="4"/>
  <c r="AA6373" i="4"/>
  <c r="Y6374" i="4"/>
  <c r="Z6374" i="4"/>
  <c r="AA6374" i="4"/>
  <c r="Y6375" i="4"/>
  <c r="Z6375" i="4"/>
  <c r="AA6375" i="4"/>
  <c r="Y6376" i="4"/>
  <c r="Z6376" i="4"/>
  <c r="AA6376" i="4"/>
  <c r="Y6377" i="4"/>
  <c r="Z6377" i="4"/>
  <c r="AA6377" i="4"/>
  <c r="Y6378" i="4"/>
  <c r="Z6378" i="4"/>
  <c r="AA6378" i="4"/>
  <c r="Y6372" i="4"/>
  <c r="Z6372" i="4"/>
  <c r="AA6372" i="4"/>
  <c r="Y6380" i="4"/>
  <c r="Z6380" i="4"/>
  <c r="AA6380" i="4"/>
  <c r="Y6381" i="4"/>
  <c r="Z6381" i="4"/>
  <c r="AA6381" i="4"/>
  <c r="Y6382" i="4"/>
  <c r="Z6382" i="4"/>
  <c r="AA6382" i="4"/>
  <c r="Y6383" i="4"/>
  <c r="Z6383" i="4"/>
  <c r="AA6383" i="4"/>
  <c r="Y6384" i="4"/>
  <c r="Z6384" i="4"/>
  <c r="AA6384" i="4"/>
  <c r="Y6385" i="4"/>
  <c r="Z6385" i="4"/>
  <c r="AA6385" i="4"/>
  <c r="Y6379" i="4"/>
  <c r="Z6379" i="4"/>
  <c r="AA6379" i="4"/>
  <c r="Y6387" i="4"/>
  <c r="Z6387" i="4"/>
  <c r="AA6387" i="4"/>
  <c r="Y6388" i="4"/>
  <c r="Z6388" i="4"/>
  <c r="AA6388" i="4"/>
  <c r="Y6389" i="4"/>
  <c r="Z6389" i="4"/>
  <c r="AA6389" i="4"/>
  <c r="Y6390" i="4"/>
  <c r="Z6390" i="4"/>
  <c r="AA6390" i="4"/>
  <c r="Y6391" i="4"/>
  <c r="Z6391" i="4"/>
  <c r="AA6391" i="4"/>
  <c r="Y6392" i="4"/>
  <c r="Z6392" i="4"/>
  <c r="AA6392" i="4"/>
  <c r="Y6386" i="4"/>
  <c r="Z6386" i="4"/>
  <c r="AA6386" i="4"/>
  <c r="Y6394" i="4"/>
  <c r="Z6394" i="4"/>
  <c r="AA6394" i="4"/>
  <c r="Y6395" i="4"/>
  <c r="Z6395" i="4"/>
  <c r="AA6395" i="4"/>
  <c r="Y6396" i="4"/>
  <c r="Z6396" i="4"/>
  <c r="AA6396" i="4"/>
  <c r="Y6397" i="4"/>
  <c r="Z6397" i="4"/>
  <c r="AA6397" i="4"/>
  <c r="Y6398" i="4"/>
  <c r="Z6398" i="4"/>
  <c r="AA6398" i="4"/>
  <c r="Y6399" i="4"/>
  <c r="Z6399" i="4"/>
  <c r="AA6399" i="4"/>
  <c r="Y6393" i="4"/>
  <c r="Z6393" i="4"/>
  <c r="AA6393" i="4"/>
  <c r="Y6401" i="4"/>
  <c r="Z6401" i="4"/>
  <c r="AA6401" i="4"/>
  <c r="Y6402" i="4"/>
  <c r="Z6402" i="4"/>
  <c r="AA6402" i="4"/>
  <c r="Y6403" i="4"/>
  <c r="Z6403" i="4"/>
  <c r="AA6403" i="4"/>
  <c r="Y6404" i="4"/>
  <c r="Z6404" i="4"/>
  <c r="AA6404" i="4"/>
  <c r="Y6405" i="4"/>
  <c r="Z6405" i="4"/>
  <c r="AA6405" i="4"/>
  <c r="Y6406" i="4"/>
  <c r="Z6406" i="4"/>
  <c r="AA6406" i="4"/>
  <c r="Y6400" i="4"/>
  <c r="Z6400" i="4"/>
  <c r="AA6400" i="4"/>
  <c r="Y6408" i="4"/>
  <c r="Z6408" i="4"/>
  <c r="AA6408" i="4"/>
  <c r="Y6409" i="4"/>
  <c r="Z6409" i="4"/>
  <c r="AA6409" i="4"/>
  <c r="Y6410" i="4"/>
  <c r="Z6410" i="4"/>
  <c r="AA6410" i="4"/>
  <c r="Y6411" i="4"/>
  <c r="Z6411" i="4"/>
  <c r="AA6411" i="4"/>
  <c r="Y6412" i="4"/>
  <c r="Z6412" i="4"/>
  <c r="AA6412" i="4"/>
  <c r="Y6413" i="4"/>
  <c r="Z6413" i="4"/>
  <c r="AA6413" i="4"/>
  <c r="Y6407" i="4"/>
  <c r="Z6407" i="4"/>
  <c r="AA6407" i="4"/>
  <c r="Y6415" i="4"/>
  <c r="Z6415" i="4"/>
  <c r="AA6415" i="4"/>
  <c r="Y6416" i="4"/>
  <c r="Z6416" i="4"/>
  <c r="AA6416" i="4"/>
  <c r="Y6417" i="4"/>
  <c r="Z6417" i="4"/>
  <c r="AA6417" i="4"/>
  <c r="Y6418" i="4"/>
  <c r="Z6418" i="4"/>
  <c r="AA6418" i="4"/>
  <c r="Y6419" i="4"/>
  <c r="Z6419" i="4"/>
  <c r="AA6419" i="4"/>
  <c r="Y6420" i="4"/>
  <c r="Z6420" i="4"/>
  <c r="AA6420" i="4"/>
  <c r="Y6414" i="4"/>
  <c r="Z6414" i="4"/>
  <c r="AA6414" i="4"/>
  <c r="Y6422" i="4"/>
  <c r="Z6422" i="4"/>
  <c r="AA6422" i="4"/>
  <c r="Y6423" i="4"/>
  <c r="Z6423" i="4"/>
  <c r="AA6423" i="4"/>
  <c r="Y6424" i="4"/>
  <c r="Z6424" i="4"/>
  <c r="AA6424" i="4"/>
  <c r="Y6425" i="4"/>
  <c r="Z6425" i="4"/>
  <c r="AA6425" i="4"/>
  <c r="Y6426" i="4"/>
  <c r="Z6426" i="4"/>
  <c r="AA6426" i="4"/>
  <c r="Y6427" i="4"/>
  <c r="Z6427" i="4"/>
  <c r="AA6427" i="4"/>
  <c r="Y6421" i="4"/>
  <c r="Z6421" i="4"/>
  <c r="AA6421" i="4"/>
  <c r="Y6429" i="4"/>
  <c r="Z6429" i="4"/>
  <c r="AA6429" i="4"/>
  <c r="Y6430" i="4"/>
  <c r="Z6430" i="4"/>
  <c r="AA6430" i="4"/>
  <c r="Y6431" i="4"/>
  <c r="Z6431" i="4"/>
  <c r="AA6431" i="4"/>
  <c r="Y6432" i="4"/>
  <c r="Z6432" i="4"/>
  <c r="AA6432" i="4"/>
  <c r="Y6433" i="4"/>
  <c r="Z6433" i="4"/>
  <c r="AA6433" i="4"/>
  <c r="Y6434" i="4"/>
  <c r="Z6434" i="4"/>
  <c r="AA6434" i="4"/>
  <c r="Y6428" i="4"/>
  <c r="Z6428" i="4"/>
  <c r="AA6428" i="4"/>
  <c r="Y6436" i="4"/>
  <c r="Z6436" i="4"/>
  <c r="AA6436" i="4"/>
  <c r="Y6437" i="4"/>
  <c r="Z6437" i="4"/>
  <c r="AA6437" i="4"/>
  <c r="Y6438" i="4"/>
  <c r="Z6438" i="4"/>
  <c r="AA6438" i="4"/>
  <c r="Y6439" i="4"/>
  <c r="Z6439" i="4"/>
  <c r="AA6439" i="4"/>
  <c r="Y6440" i="4"/>
  <c r="Z6440" i="4"/>
  <c r="AA6440" i="4"/>
  <c r="Y6441" i="4"/>
  <c r="Z6441" i="4"/>
  <c r="AA6441" i="4"/>
  <c r="Y6435" i="4"/>
  <c r="Z6435" i="4"/>
  <c r="AA6435" i="4"/>
  <c r="Y6443" i="4"/>
  <c r="Z6443" i="4"/>
  <c r="AA6443" i="4"/>
  <c r="Y6444" i="4"/>
  <c r="Z6444" i="4"/>
  <c r="AA6444" i="4"/>
  <c r="Y6445" i="4"/>
  <c r="Z6445" i="4"/>
  <c r="AA6445" i="4"/>
  <c r="Y6446" i="4"/>
  <c r="Z6446" i="4"/>
  <c r="AA6446" i="4"/>
  <c r="Y6447" i="4"/>
  <c r="Z6447" i="4"/>
  <c r="AA6447" i="4"/>
  <c r="Y6448" i="4"/>
  <c r="Z6448" i="4"/>
  <c r="AA6448" i="4"/>
  <c r="Y6442" i="4"/>
  <c r="Z6442" i="4"/>
  <c r="AA6442" i="4"/>
  <c r="Y6450" i="4"/>
  <c r="Z6450" i="4"/>
  <c r="AA6450" i="4"/>
  <c r="Y6451" i="4"/>
  <c r="Z6451" i="4"/>
  <c r="AA6451" i="4"/>
  <c r="Y6452" i="4"/>
  <c r="Z6452" i="4"/>
  <c r="AA6452" i="4"/>
  <c r="Y6453" i="4"/>
  <c r="Z6453" i="4"/>
  <c r="AA6453" i="4"/>
  <c r="Y6454" i="4"/>
  <c r="Z6454" i="4"/>
  <c r="AA6454" i="4"/>
  <c r="Y6455" i="4"/>
  <c r="Z6455" i="4"/>
  <c r="AA6455" i="4"/>
  <c r="Y6449" i="4"/>
  <c r="Z6449" i="4"/>
  <c r="AA6449" i="4"/>
  <c r="Y6457" i="4"/>
  <c r="Z6457" i="4"/>
  <c r="AA6457" i="4"/>
  <c r="Y6458" i="4"/>
  <c r="Z6458" i="4"/>
  <c r="AA6458" i="4"/>
  <c r="Y6459" i="4"/>
  <c r="Z6459" i="4"/>
  <c r="AA6459" i="4"/>
  <c r="Y6460" i="4"/>
  <c r="Z6460" i="4"/>
  <c r="AA6460" i="4"/>
  <c r="Y6461" i="4"/>
  <c r="Z6461" i="4"/>
  <c r="AA6461" i="4"/>
  <c r="Y6462" i="4"/>
  <c r="Z6462" i="4"/>
  <c r="AA6462" i="4"/>
  <c r="Y6456" i="4"/>
  <c r="Z6456" i="4"/>
  <c r="AA6456" i="4"/>
  <c r="Y6464" i="4"/>
  <c r="Z6464" i="4"/>
  <c r="AA6464" i="4"/>
  <c r="Y6465" i="4"/>
  <c r="Z6465" i="4"/>
  <c r="AA6465" i="4"/>
  <c r="Y6466" i="4"/>
  <c r="Z6466" i="4"/>
  <c r="AA6466" i="4"/>
  <c r="Y6467" i="4"/>
  <c r="Z6467" i="4"/>
  <c r="AA6467" i="4"/>
  <c r="Y6468" i="4"/>
  <c r="Z6468" i="4"/>
  <c r="AA6468" i="4"/>
  <c r="Y6469" i="4"/>
  <c r="Z6469" i="4"/>
  <c r="AA6469" i="4"/>
  <c r="Y6463" i="4"/>
  <c r="Z6463" i="4"/>
  <c r="AA6463" i="4"/>
  <c r="Y6471" i="4"/>
  <c r="Z6471" i="4"/>
  <c r="AA6471" i="4"/>
  <c r="Y6472" i="4"/>
  <c r="Z6472" i="4"/>
  <c r="AA6472" i="4"/>
  <c r="Y6473" i="4"/>
  <c r="Z6473" i="4"/>
  <c r="AA6473" i="4"/>
  <c r="Y6474" i="4"/>
  <c r="Z6474" i="4"/>
  <c r="AA6474" i="4"/>
  <c r="Y6475" i="4"/>
  <c r="Z6475" i="4"/>
  <c r="AA6475" i="4"/>
  <c r="Y6476" i="4"/>
  <c r="Z6476" i="4"/>
  <c r="AA6476" i="4"/>
  <c r="Y6470" i="4"/>
  <c r="Z6470" i="4"/>
  <c r="AA6470" i="4"/>
  <c r="Y6478" i="4"/>
  <c r="Z6478" i="4"/>
  <c r="AA6478" i="4"/>
  <c r="Y6479" i="4"/>
  <c r="Z6479" i="4"/>
  <c r="AA6479" i="4"/>
  <c r="Y6480" i="4"/>
  <c r="Z6480" i="4"/>
  <c r="AA6480" i="4"/>
  <c r="Y6481" i="4"/>
  <c r="Z6481" i="4"/>
  <c r="AA6481" i="4"/>
  <c r="Y6482" i="4"/>
  <c r="Z6482" i="4"/>
  <c r="AA6482" i="4"/>
  <c r="Y6483" i="4"/>
  <c r="Z6483" i="4"/>
  <c r="AA6483" i="4"/>
  <c r="Y6477" i="4"/>
  <c r="Z6477" i="4"/>
  <c r="AA6477" i="4"/>
  <c r="Y6485" i="4"/>
  <c r="Z6485" i="4"/>
  <c r="AA6485" i="4"/>
  <c r="Y6486" i="4"/>
  <c r="Z6486" i="4"/>
  <c r="AA6486" i="4"/>
  <c r="Y6487" i="4"/>
  <c r="Z6487" i="4"/>
  <c r="AA6487" i="4"/>
  <c r="Y6488" i="4"/>
  <c r="Z6488" i="4"/>
  <c r="AA6488" i="4"/>
  <c r="Y6489" i="4"/>
  <c r="Z6489" i="4"/>
  <c r="AA6489" i="4"/>
  <c r="Y6490" i="4"/>
  <c r="Z6490" i="4"/>
  <c r="AA6490" i="4"/>
  <c r="Y6484" i="4"/>
  <c r="Z6484" i="4"/>
  <c r="AA6484" i="4"/>
  <c r="Y6492" i="4"/>
  <c r="Z6492" i="4"/>
  <c r="AA6492" i="4"/>
  <c r="Y6493" i="4"/>
  <c r="Z6493" i="4"/>
  <c r="AA6493" i="4"/>
  <c r="Y6494" i="4"/>
  <c r="Z6494" i="4"/>
  <c r="AA6494" i="4"/>
  <c r="Y6495" i="4"/>
  <c r="Z6495" i="4"/>
  <c r="AA6495" i="4"/>
  <c r="Y6496" i="4"/>
  <c r="Z6496" i="4"/>
  <c r="AA6496" i="4"/>
  <c r="Y6497" i="4"/>
  <c r="Z6497" i="4"/>
  <c r="AA6497" i="4"/>
  <c r="Y6491" i="4"/>
  <c r="Z6491" i="4"/>
  <c r="AA6491" i="4"/>
  <c r="Y6499" i="4"/>
  <c r="Z6499" i="4"/>
  <c r="AA6499" i="4"/>
  <c r="Y6500" i="4"/>
  <c r="Z6500" i="4"/>
  <c r="AA6500" i="4"/>
  <c r="Y6501" i="4"/>
  <c r="Z6501" i="4"/>
  <c r="AA6501" i="4"/>
  <c r="Y6502" i="4"/>
  <c r="Z6502" i="4"/>
  <c r="AA6502" i="4"/>
  <c r="Y6503" i="4"/>
  <c r="Z6503" i="4"/>
  <c r="AA6503" i="4"/>
  <c r="Y6504" i="4"/>
  <c r="Z6504" i="4"/>
  <c r="AA6504" i="4"/>
  <c r="Y6498" i="4"/>
  <c r="Z6498" i="4"/>
  <c r="AA6498" i="4"/>
  <c r="Y6506" i="4"/>
  <c r="Z6506" i="4"/>
  <c r="AA6506" i="4"/>
  <c r="Y6507" i="4"/>
  <c r="Z6507" i="4"/>
  <c r="AA6507" i="4"/>
  <c r="Y6508" i="4"/>
  <c r="Z6508" i="4"/>
  <c r="AA6508" i="4"/>
  <c r="Y6509" i="4"/>
  <c r="Z6509" i="4"/>
  <c r="AA6509" i="4"/>
  <c r="Y6510" i="4"/>
  <c r="Z6510" i="4"/>
  <c r="AA6510" i="4"/>
  <c r="Y6511" i="4"/>
  <c r="Z6511" i="4"/>
  <c r="AA6511" i="4"/>
  <c r="Y6505" i="4"/>
  <c r="Z6505" i="4"/>
  <c r="AA6505" i="4"/>
  <c r="Y6513" i="4"/>
  <c r="Z6513" i="4"/>
  <c r="AA6513" i="4"/>
  <c r="Y6514" i="4"/>
  <c r="Z6514" i="4"/>
  <c r="AA6514" i="4"/>
  <c r="Y6515" i="4"/>
  <c r="Z6515" i="4"/>
  <c r="AA6515" i="4"/>
  <c r="Y6516" i="4"/>
  <c r="Z6516" i="4"/>
  <c r="AA6516" i="4"/>
  <c r="Y6517" i="4"/>
  <c r="Z6517" i="4"/>
  <c r="AA6517" i="4"/>
  <c r="Y6518" i="4"/>
  <c r="Z6518" i="4"/>
  <c r="AA6518" i="4"/>
  <c r="Y6512" i="4"/>
  <c r="Z6512" i="4"/>
  <c r="AA6512" i="4"/>
  <c r="Y6520" i="4"/>
  <c r="Z6520" i="4"/>
  <c r="AA6520" i="4"/>
  <c r="Y6521" i="4"/>
  <c r="Z6521" i="4"/>
  <c r="AA6521" i="4"/>
  <c r="Y6522" i="4"/>
  <c r="Z6522" i="4"/>
  <c r="AA6522" i="4"/>
  <c r="Y6523" i="4"/>
  <c r="Z6523" i="4"/>
  <c r="AA6523" i="4"/>
  <c r="Y6524" i="4"/>
  <c r="Z6524" i="4"/>
  <c r="AA6524" i="4"/>
  <c r="Y6525" i="4"/>
  <c r="Z6525" i="4"/>
  <c r="AA6525" i="4"/>
  <c r="Y6519" i="4"/>
  <c r="Z6519" i="4"/>
  <c r="AA6519" i="4"/>
  <c r="Y6527" i="4"/>
  <c r="Z6527" i="4"/>
  <c r="AA6527" i="4"/>
  <c r="Y6528" i="4"/>
  <c r="Z6528" i="4"/>
  <c r="AA6528" i="4"/>
  <c r="Y6529" i="4"/>
  <c r="Z6529" i="4"/>
  <c r="AA6529" i="4"/>
  <c r="Y6530" i="4"/>
  <c r="Z6530" i="4"/>
  <c r="AA6530" i="4"/>
  <c r="Y6531" i="4"/>
  <c r="Z6531" i="4"/>
  <c r="AA6531" i="4"/>
  <c r="Y6532" i="4"/>
  <c r="Z6532" i="4"/>
  <c r="AA6532" i="4"/>
  <c r="Y6526" i="4"/>
  <c r="Z6526" i="4"/>
  <c r="AA6526" i="4"/>
  <c r="Y6534" i="4"/>
  <c r="Z6534" i="4"/>
  <c r="AA6534" i="4"/>
  <c r="Y6535" i="4"/>
  <c r="Z6535" i="4"/>
  <c r="AA6535" i="4"/>
  <c r="Y6536" i="4"/>
  <c r="Z6536" i="4"/>
  <c r="AA6536" i="4"/>
  <c r="Y6537" i="4"/>
  <c r="Z6537" i="4"/>
  <c r="AA6537" i="4"/>
  <c r="Y6538" i="4"/>
  <c r="Z6538" i="4"/>
  <c r="AA6538" i="4"/>
  <c r="Y6539" i="4"/>
  <c r="Z6539" i="4"/>
  <c r="AA6539" i="4"/>
  <c r="Y6533" i="4"/>
  <c r="Z6533" i="4"/>
  <c r="AA6533" i="4"/>
  <c r="Y6541" i="4"/>
  <c r="Z6541" i="4"/>
  <c r="AA6541" i="4"/>
  <c r="Y6542" i="4"/>
  <c r="Z6542" i="4"/>
  <c r="AA6542" i="4"/>
  <c r="Y6543" i="4"/>
  <c r="Z6543" i="4"/>
  <c r="AA6543" i="4"/>
  <c r="Y6544" i="4"/>
  <c r="Z6544" i="4"/>
  <c r="AA6544" i="4"/>
  <c r="Y6545" i="4"/>
  <c r="Z6545" i="4"/>
  <c r="AA6545" i="4"/>
  <c r="Y6546" i="4"/>
  <c r="Z6546" i="4"/>
  <c r="AA6546" i="4"/>
  <c r="Y6540" i="4"/>
  <c r="Z6540" i="4"/>
  <c r="AA6540" i="4"/>
  <c r="Y6548" i="4"/>
  <c r="Z6548" i="4"/>
  <c r="AA6548" i="4"/>
  <c r="Y6549" i="4"/>
  <c r="Z6549" i="4"/>
  <c r="AA6549" i="4"/>
  <c r="Y6550" i="4"/>
  <c r="Z6550" i="4"/>
  <c r="AA6550" i="4"/>
  <c r="Y6551" i="4"/>
  <c r="Z6551" i="4"/>
  <c r="AA6551" i="4"/>
  <c r="Y6552" i="4"/>
  <c r="Z6552" i="4"/>
  <c r="AA6552" i="4"/>
  <c r="Y6553" i="4"/>
  <c r="Z6553" i="4"/>
  <c r="AA6553" i="4"/>
  <c r="Y6547" i="4"/>
  <c r="Z6547" i="4"/>
  <c r="AA6547" i="4"/>
  <c r="Y6555" i="4"/>
  <c r="Z6555" i="4"/>
  <c r="AA6555" i="4"/>
  <c r="Y6556" i="4"/>
  <c r="Z6556" i="4"/>
  <c r="AA6556" i="4"/>
  <c r="Y6557" i="4"/>
  <c r="Z6557" i="4"/>
  <c r="AA6557" i="4"/>
  <c r="Y6558" i="4"/>
  <c r="Z6558" i="4"/>
  <c r="AA6558" i="4"/>
  <c r="Y6559" i="4"/>
  <c r="Z6559" i="4"/>
  <c r="AA6559" i="4"/>
  <c r="Y6560" i="4"/>
  <c r="Z6560" i="4"/>
  <c r="AA6560" i="4"/>
  <c r="Y6554" i="4"/>
  <c r="Z6554" i="4"/>
  <c r="AA6554" i="4"/>
  <c r="Y6562" i="4"/>
  <c r="Z6562" i="4"/>
  <c r="AA6562" i="4"/>
  <c r="Y6563" i="4"/>
  <c r="Z6563" i="4"/>
  <c r="AA6563" i="4"/>
  <c r="Y6564" i="4"/>
  <c r="Z6564" i="4"/>
  <c r="AA6564" i="4"/>
  <c r="Y6565" i="4"/>
  <c r="Z6565" i="4"/>
  <c r="AA6565" i="4"/>
  <c r="Y6566" i="4"/>
  <c r="Z6566" i="4"/>
  <c r="AA6566" i="4"/>
  <c r="Y6567" i="4"/>
  <c r="Z6567" i="4"/>
  <c r="AA6567" i="4"/>
  <c r="Y6561" i="4"/>
  <c r="Z6561" i="4"/>
  <c r="AA6561" i="4"/>
  <c r="Y6569" i="4"/>
  <c r="Z6569" i="4"/>
  <c r="AA6569" i="4"/>
  <c r="Y6570" i="4"/>
  <c r="Z6570" i="4"/>
  <c r="AA6570" i="4"/>
  <c r="Y6571" i="4"/>
  <c r="Z6571" i="4"/>
  <c r="AA6571" i="4"/>
  <c r="Y6572" i="4"/>
  <c r="Z6572" i="4"/>
  <c r="AA6572" i="4"/>
  <c r="Y6573" i="4"/>
  <c r="Z6573" i="4"/>
  <c r="AA6573" i="4"/>
  <c r="Y6574" i="4"/>
  <c r="Z6574" i="4"/>
  <c r="AA6574" i="4"/>
  <c r="Y6568" i="4"/>
  <c r="Z6568" i="4"/>
  <c r="AA6568" i="4"/>
  <c r="Y6576" i="4"/>
  <c r="Z6576" i="4"/>
  <c r="AA6576" i="4"/>
  <c r="Y6577" i="4"/>
  <c r="Z6577" i="4"/>
  <c r="AA6577" i="4"/>
  <c r="Y6578" i="4"/>
  <c r="Z6578" i="4"/>
  <c r="AA6578" i="4"/>
  <c r="Y6579" i="4"/>
  <c r="Z6579" i="4"/>
  <c r="AA6579" i="4"/>
  <c r="Y6580" i="4"/>
  <c r="Z6580" i="4"/>
  <c r="AA6580" i="4"/>
  <c r="Y6581" i="4"/>
  <c r="Z6581" i="4"/>
  <c r="AA6581" i="4"/>
  <c r="Y6575" i="4"/>
  <c r="Z6575" i="4"/>
  <c r="AA6575" i="4"/>
  <c r="Y6583" i="4"/>
  <c r="Z6583" i="4"/>
  <c r="AA6583" i="4"/>
  <c r="Y6584" i="4"/>
  <c r="Z6584" i="4"/>
  <c r="AA6584" i="4"/>
  <c r="Y6585" i="4"/>
  <c r="Z6585" i="4"/>
  <c r="AA6585" i="4"/>
  <c r="Y6586" i="4"/>
  <c r="Z6586" i="4"/>
  <c r="AA6586" i="4"/>
  <c r="Y6587" i="4"/>
  <c r="Z6587" i="4"/>
  <c r="AA6587" i="4"/>
  <c r="Y6588" i="4"/>
  <c r="Z6588" i="4"/>
  <c r="AA6588" i="4"/>
  <c r="Y6582" i="4"/>
  <c r="Z6582" i="4"/>
  <c r="AA6582" i="4"/>
  <c r="Y6590" i="4"/>
  <c r="Z6590" i="4"/>
  <c r="AA6590" i="4"/>
  <c r="Y6591" i="4"/>
  <c r="Z6591" i="4"/>
  <c r="AA6591" i="4"/>
  <c r="Y6592" i="4"/>
  <c r="Z6592" i="4"/>
  <c r="AA6592" i="4"/>
  <c r="Y6593" i="4"/>
  <c r="Z6593" i="4"/>
  <c r="AA6593" i="4"/>
  <c r="Y6594" i="4"/>
  <c r="Z6594" i="4"/>
  <c r="AA6594" i="4"/>
  <c r="Y6595" i="4"/>
  <c r="Z6595" i="4"/>
  <c r="AA6595" i="4"/>
  <c r="Y6589" i="4"/>
  <c r="Z6589" i="4"/>
  <c r="AA6589" i="4"/>
  <c r="Y6597" i="4"/>
  <c r="Z6597" i="4"/>
  <c r="AA6597" i="4"/>
  <c r="Y6598" i="4"/>
  <c r="Z6598" i="4"/>
  <c r="AA6598" i="4"/>
  <c r="Y6599" i="4"/>
  <c r="Z6599" i="4"/>
  <c r="AA6599" i="4"/>
  <c r="Y6600" i="4"/>
  <c r="Z6600" i="4"/>
  <c r="AA6600" i="4"/>
  <c r="Y6601" i="4"/>
  <c r="Z6601" i="4"/>
  <c r="AA6601" i="4"/>
  <c r="Y6602" i="4"/>
  <c r="Z6602" i="4"/>
  <c r="AA6602" i="4"/>
  <c r="Y6596" i="4"/>
  <c r="Z6596" i="4"/>
  <c r="AA6596" i="4"/>
  <c r="Y6604" i="4"/>
  <c r="Z6604" i="4"/>
  <c r="AA6604" i="4"/>
  <c r="Y6605" i="4"/>
  <c r="Z6605" i="4"/>
  <c r="AA6605" i="4"/>
  <c r="Y6606" i="4"/>
  <c r="Z6606" i="4"/>
  <c r="AA6606" i="4"/>
  <c r="Y6607" i="4"/>
  <c r="Z6607" i="4"/>
  <c r="AA6607" i="4"/>
  <c r="Y6608" i="4"/>
  <c r="Z6608" i="4"/>
  <c r="AA6608" i="4"/>
  <c r="Y6609" i="4"/>
  <c r="Z6609" i="4"/>
  <c r="AA6609" i="4"/>
  <c r="Y6603" i="4"/>
  <c r="Z6603" i="4"/>
  <c r="AA6603" i="4"/>
  <c r="Y6611" i="4"/>
  <c r="Z6611" i="4"/>
  <c r="AA6611" i="4"/>
  <c r="Y6612" i="4"/>
  <c r="Z6612" i="4"/>
  <c r="AA6612" i="4"/>
  <c r="Y6613" i="4"/>
  <c r="Z6613" i="4"/>
  <c r="AA6613" i="4"/>
  <c r="Y6614" i="4"/>
  <c r="Z6614" i="4"/>
  <c r="AA6614" i="4"/>
  <c r="Y6615" i="4"/>
  <c r="Z6615" i="4"/>
  <c r="AA6615" i="4"/>
  <c r="Y6616" i="4"/>
  <c r="Z6616" i="4"/>
  <c r="AA6616" i="4"/>
  <c r="Y6610" i="4"/>
  <c r="Z6610" i="4"/>
  <c r="AA6610" i="4"/>
  <c r="Y6618" i="4"/>
  <c r="Z6618" i="4"/>
  <c r="AA6618" i="4"/>
  <c r="Y6619" i="4"/>
  <c r="Z6619" i="4"/>
  <c r="AA6619" i="4"/>
  <c r="Y6620" i="4"/>
  <c r="Z6620" i="4"/>
  <c r="AA6620" i="4"/>
  <c r="Y6621" i="4"/>
  <c r="Z6621" i="4"/>
  <c r="AA6621" i="4"/>
  <c r="Y6622" i="4"/>
  <c r="Z6622" i="4"/>
  <c r="AA6622" i="4"/>
  <c r="Y6623" i="4"/>
  <c r="Z6623" i="4"/>
  <c r="AA6623" i="4"/>
  <c r="Y6617" i="4"/>
  <c r="Z6617" i="4"/>
  <c r="AA6617" i="4"/>
  <c r="Y6625" i="4"/>
  <c r="Z6625" i="4"/>
  <c r="AA6625" i="4"/>
  <c r="Y6626" i="4"/>
  <c r="Z6626" i="4"/>
  <c r="AA6626" i="4"/>
  <c r="Y6627" i="4"/>
  <c r="Z6627" i="4"/>
  <c r="AA6627" i="4"/>
  <c r="Y6628" i="4"/>
  <c r="Z6628" i="4"/>
  <c r="AA6628" i="4"/>
  <c r="Y6629" i="4"/>
  <c r="Z6629" i="4"/>
  <c r="AA6629" i="4"/>
  <c r="Y6630" i="4"/>
  <c r="Z6630" i="4"/>
  <c r="AA6630" i="4"/>
  <c r="Y6624" i="4"/>
  <c r="Z6624" i="4"/>
  <c r="AA6624" i="4"/>
  <c r="Y6632" i="4"/>
  <c r="Z6632" i="4"/>
  <c r="AA6632" i="4"/>
  <c r="Y6633" i="4"/>
  <c r="Z6633" i="4"/>
  <c r="AA6633" i="4"/>
  <c r="Y6634" i="4"/>
  <c r="Z6634" i="4"/>
  <c r="AA6634" i="4"/>
  <c r="Y6635" i="4"/>
  <c r="Z6635" i="4"/>
  <c r="AA6635" i="4"/>
  <c r="Y6636" i="4"/>
  <c r="Z6636" i="4"/>
  <c r="AA6636" i="4"/>
  <c r="Y6637" i="4"/>
  <c r="Z6637" i="4"/>
  <c r="AA6637" i="4"/>
  <c r="Y6631" i="4"/>
  <c r="Z6631" i="4"/>
  <c r="AA6631" i="4"/>
  <c r="Y6639" i="4"/>
  <c r="Z6639" i="4"/>
  <c r="AA6639" i="4"/>
  <c r="Y6640" i="4"/>
  <c r="Z6640" i="4"/>
  <c r="AA6640" i="4"/>
  <c r="Y6641" i="4"/>
  <c r="Z6641" i="4"/>
  <c r="AA6641" i="4"/>
  <c r="Y6642" i="4"/>
  <c r="Z6642" i="4"/>
  <c r="AA6642" i="4"/>
  <c r="Y6643" i="4"/>
  <c r="Z6643" i="4"/>
  <c r="AA6643" i="4"/>
  <c r="Y6644" i="4"/>
  <c r="Z6644" i="4"/>
  <c r="AA6644" i="4"/>
  <c r="Y6638" i="4"/>
  <c r="Z6638" i="4"/>
  <c r="AA6638" i="4"/>
  <c r="Y6646" i="4"/>
  <c r="Z6646" i="4"/>
  <c r="AA6646" i="4"/>
  <c r="Y6647" i="4"/>
  <c r="Z6647" i="4"/>
  <c r="AA6647" i="4"/>
  <c r="Y6648" i="4"/>
  <c r="Z6648" i="4"/>
  <c r="AA6648" i="4"/>
  <c r="Y6649" i="4"/>
  <c r="Z6649" i="4"/>
  <c r="AA6649" i="4"/>
  <c r="Y6650" i="4"/>
  <c r="Z6650" i="4"/>
  <c r="AA6650" i="4"/>
  <c r="Y6651" i="4"/>
  <c r="Z6651" i="4"/>
  <c r="AA6651" i="4"/>
  <c r="Y6645" i="4"/>
  <c r="Z6645" i="4"/>
  <c r="AA6645" i="4"/>
  <c r="Y6653" i="4"/>
  <c r="Z6653" i="4"/>
  <c r="AA6653" i="4"/>
  <c r="Y6654" i="4"/>
  <c r="Z6654" i="4"/>
  <c r="AA6654" i="4"/>
  <c r="Y6655" i="4"/>
  <c r="Z6655" i="4"/>
  <c r="AA6655" i="4"/>
  <c r="Y6656" i="4"/>
  <c r="Z6656" i="4"/>
  <c r="AA6656" i="4"/>
  <c r="Y6657" i="4"/>
  <c r="Z6657" i="4"/>
  <c r="AA6657" i="4"/>
  <c r="Y6658" i="4"/>
  <c r="Z6658" i="4"/>
  <c r="AA6658" i="4"/>
  <c r="Y6652" i="4"/>
  <c r="Z6652" i="4"/>
  <c r="AA6652" i="4"/>
  <c r="Y6660" i="4"/>
  <c r="Z6660" i="4"/>
  <c r="AA6660" i="4"/>
  <c r="Y6661" i="4"/>
  <c r="Z6661" i="4"/>
  <c r="AA6661" i="4"/>
  <c r="Y6662" i="4"/>
  <c r="Z6662" i="4"/>
  <c r="AA6662" i="4"/>
  <c r="Y6663" i="4"/>
  <c r="Z6663" i="4"/>
  <c r="AA6663" i="4"/>
  <c r="Y6664" i="4"/>
  <c r="Z6664" i="4"/>
  <c r="AA6664" i="4"/>
  <c r="Y6665" i="4"/>
  <c r="Z6665" i="4"/>
  <c r="AA6665" i="4"/>
  <c r="Y6659" i="4"/>
  <c r="Z6659" i="4"/>
  <c r="AA6659" i="4"/>
  <c r="Y6667" i="4"/>
  <c r="Z6667" i="4"/>
  <c r="AA6667" i="4"/>
  <c r="Y6668" i="4"/>
  <c r="Z6668" i="4"/>
  <c r="AA6668" i="4"/>
  <c r="Y6669" i="4"/>
  <c r="Z6669" i="4"/>
  <c r="AA6669" i="4"/>
  <c r="Y6670" i="4"/>
  <c r="Z6670" i="4"/>
  <c r="AA6670" i="4"/>
  <c r="Y6671" i="4"/>
  <c r="Z6671" i="4"/>
  <c r="AA6671" i="4"/>
  <c r="Y6672" i="4"/>
  <c r="Z6672" i="4"/>
  <c r="AA6672" i="4"/>
  <c r="Y6666" i="4"/>
  <c r="Z6666" i="4"/>
  <c r="AA6666" i="4"/>
  <c r="Y6674" i="4"/>
  <c r="Z6674" i="4"/>
  <c r="AA6674" i="4"/>
  <c r="Y6675" i="4"/>
  <c r="Z6675" i="4"/>
  <c r="AA6675" i="4"/>
  <c r="Y6676" i="4"/>
  <c r="Z6676" i="4"/>
  <c r="AA6676" i="4"/>
  <c r="Y6677" i="4"/>
  <c r="Z6677" i="4"/>
  <c r="AA6677" i="4"/>
  <c r="Y6678" i="4"/>
  <c r="Z6678" i="4"/>
  <c r="AA6678" i="4"/>
  <c r="Y6679" i="4"/>
  <c r="Z6679" i="4"/>
  <c r="AA6679" i="4"/>
  <c r="Y6673" i="4"/>
  <c r="Z6673" i="4"/>
  <c r="AA6673" i="4"/>
  <c r="Y6681" i="4"/>
  <c r="Z6681" i="4"/>
  <c r="AA6681" i="4"/>
  <c r="Y6682" i="4"/>
  <c r="Z6682" i="4"/>
  <c r="AA6682" i="4"/>
  <c r="Y6683" i="4"/>
  <c r="Z6683" i="4"/>
  <c r="AA6683" i="4"/>
  <c r="Y6684" i="4"/>
  <c r="Z6684" i="4"/>
  <c r="AA6684" i="4"/>
  <c r="Y6685" i="4"/>
  <c r="Z6685" i="4"/>
  <c r="AA6685" i="4"/>
  <c r="Y6686" i="4"/>
  <c r="Z6686" i="4"/>
  <c r="AA6686" i="4"/>
  <c r="Y6680" i="4"/>
  <c r="Z6680" i="4"/>
  <c r="AA6680" i="4"/>
  <c r="Y6688" i="4"/>
  <c r="Z6688" i="4"/>
  <c r="AA6688" i="4"/>
  <c r="Y6689" i="4"/>
  <c r="Z6689" i="4"/>
  <c r="AA6689" i="4"/>
  <c r="Y6690" i="4"/>
  <c r="Z6690" i="4"/>
  <c r="AA6690" i="4"/>
  <c r="Y6691" i="4"/>
  <c r="Z6691" i="4"/>
  <c r="AA6691" i="4"/>
  <c r="Y6692" i="4"/>
  <c r="Z6692" i="4"/>
  <c r="AA6692" i="4"/>
  <c r="Y6693" i="4"/>
  <c r="Z6693" i="4"/>
  <c r="AA6693" i="4"/>
  <c r="Y6687" i="4"/>
  <c r="Z6687" i="4"/>
  <c r="AA6687" i="4"/>
  <c r="Y6695" i="4"/>
  <c r="Z6695" i="4"/>
  <c r="AA6695" i="4"/>
  <c r="Y6696" i="4"/>
  <c r="Z6696" i="4"/>
  <c r="AA6696" i="4"/>
  <c r="Y6697" i="4"/>
  <c r="Z6697" i="4"/>
  <c r="AA6697" i="4"/>
  <c r="Y6698" i="4"/>
  <c r="Z6698" i="4"/>
  <c r="AA6698" i="4"/>
  <c r="Y6699" i="4"/>
  <c r="Z6699" i="4"/>
  <c r="AA6699" i="4"/>
  <c r="Y6700" i="4"/>
  <c r="Z6700" i="4"/>
  <c r="AA6700" i="4"/>
  <c r="Y6694" i="4"/>
  <c r="Z6694" i="4"/>
  <c r="AA6694" i="4"/>
  <c r="Y6702" i="4"/>
  <c r="Z6702" i="4"/>
  <c r="AA6702" i="4"/>
  <c r="Y6703" i="4"/>
  <c r="Z6703" i="4"/>
  <c r="AA6703" i="4"/>
  <c r="Y6704" i="4"/>
  <c r="Z6704" i="4"/>
  <c r="AA6704" i="4"/>
  <c r="Y6705" i="4"/>
  <c r="Z6705" i="4"/>
  <c r="AA6705" i="4"/>
  <c r="Y6706" i="4"/>
  <c r="Z6706" i="4"/>
  <c r="AA6706" i="4"/>
  <c r="Y6707" i="4"/>
  <c r="Z6707" i="4"/>
  <c r="AA6707" i="4"/>
  <c r="Y6701" i="4"/>
  <c r="Z6701" i="4"/>
  <c r="AA6701" i="4"/>
  <c r="Y6709" i="4"/>
  <c r="Z6709" i="4"/>
  <c r="AA6709" i="4"/>
  <c r="Y6710" i="4"/>
  <c r="Z6710" i="4"/>
  <c r="AA6710" i="4"/>
  <c r="Y6711" i="4"/>
  <c r="Z6711" i="4"/>
  <c r="AA6711" i="4"/>
  <c r="Y6712" i="4"/>
  <c r="Z6712" i="4"/>
  <c r="AA6712" i="4"/>
  <c r="Y6713" i="4"/>
  <c r="Z6713" i="4"/>
  <c r="AA6713" i="4"/>
  <c r="Y6714" i="4"/>
  <c r="Z6714" i="4"/>
  <c r="AA6714" i="4"/>
  <c r="Y6708" i="4"/>
  <c r="Z6708" i="4"/>
  <c r="AA6708" i="4"/>
  <c r="Y6723" i="4"/>
  <c r="Z6723" i="4"/>
  <c r="AA6723" i="4"/>
  <c r="Y6724" i="4"/>
  <c r="Z6724" i="4"/>
  <c r="AA6724" i="4"/>
  <c r="Y6725" i="4"/>
  <c r="Z6725" i="4"/>
  <c r="AA6725" i="4"/>
  <c r="Y6726" i="4"/>
  <c r="Z6726" i="4"/>
  <c r="AA6726" i="4"/>
  <c r="Y6727" i="4"/>
  <c r="Z6727" i="4"/>
  <c r="AA6727" i="4"/>
  <c r="Y6728" i="4"/>
  <c r="Z6728" i="4"/>
  <c r="AA6728" i="4"/>
  <c r="Y6722" i="4"/>
  <c r="Z6722" i="4"/>
  <c r="AA6722" i="4"/>
  <c r="Y6730" i="4"/>
  <c r="Z6730" i="4"/>
  <c r="AA6730" i="4"/>
  <c r="Y6731" i="4"/>
  <c r="Z6731" i="4"/>
  <c r="AA6731" i="4"/>
  <c r="Y6732" i="4"/>
  <c r="Z6732" i="4"/>
  <c r="AA6732" i="4"/>
  <c r="Y6733" i="4"/>
  <c r="Z6733" i="4"/>
  <c r="AA6733" i="4"/>
  <c r="Y6734" i="4"/>
  <c r="Z6734" i="4"/>
  <c r="AA6734" i="4"/>
  <c r="Y6735" i="4"/>
  <c r="Z6735" i="4"/>
  <c r="AA6735" i="4"/>
  <c r="Y6729" i="4"/>
  <c r="Z6729" i="4"/>
  <c r="AA6729" i="4"/>
  <c r="Y6737" i="4"/>
  <c r="Z6737" i="4"/>
  <c r="AA6737" i="4"/>
  <c r="Y6738" i="4"/>
  <c r="Z6738" i="4"/>
  <c r="AA6738" i="4"/>
  <c r="Y6739" i="4"/>
  <c r="Z6739" i="4"/>
  <c r="AA6739" i="4"/>
  <c r="Y6740" i="4"/>
  <c r="Z6740" i="4"/>
  <c r="AA6740" i="4"/>
  <c r="Y6741" i="4"/>
  <c r="Z6741" i="4"/>
  <c r="AA6741" i="4"/>
  <c r="Y6742" i="4"/>
  <c r="Z6742" i="4"/>
  <c r="AA6742" i="4"/>
  <c r="Y6736" i="4"/>
  <c r="Z6736" i="4"/>
  <c r="AA6736" i="4"/>
  <c r="Y6744" i="4"/>
  <c r="Z6744" i="4"/>
  <c r="AA6744" i="4"/>
  <c r="Y6745" i="4"/>
  <c r="Z6745" i="4"/>
  <c r="AA6745" i="4"/>
  <c r="Y6746" i="4"/>
  <c r="Z6746" i="4"/>
  <c r="AA6746" i="4"/>
  <c r="Y6747" i="4"/>
  <c r="Z6747" i="4"/>
  <c r="AA6747" i="4"/>
  <c r="Y6748" i="4"/>
  <c r="Z6748" i="4"/>
  <c r="AA6748" i="4"/>
  <c r="Y6749" i="4"/>
  <c r="Z6749" i="4"/>
  <c r="AA6749" i="4"/>
  <c r="Y6743" i="4"/>
  <c r="Z6743" i="4"/>
  <c r="AA6743" i="4"/>
  <c r="Y6751" i="4"/>
  <c r="Z6751" i="4"/>
  <c r="AA6751" i="4"/>
  <c r="Y6752" i="4"/>
  <c r="Z6752" i="4"/>
  <c r="AA6752" i="4"/>
  <c r="Y6753" i="4"/>
  <c r="Z6753" i="4"/>
  <c r="AA6753" i="4"/>
  <c r="Y6754" i="4"/>
  <c r="Z6754" i="4"/>
  <c r="AA6754" i="4"/>
  <c r="Y6755" i="4"/>
  <c r="Z6755" i="4"/>
  <c r="AA6755" i="4"/>
  <c r="Y6756" i="4"/>
  <c r="Z6756" i="4"/>
  <c r="AA6756" i="4"/>
  <c r="Y6750" i="4"/>
  <c r="Z6750" i="4"/>
  <c r="AA6750" i="4"/>
  <c r="Y6758" i="4"/>
  <c r="Z6758" i="4"/>
  <c r="AA6758" i="4"/>
  <c r="Y6759" i="4"/>
  <c r="Z6759" i="4"/>
  <c r="AA6759" i="4"/>
  <c r="Y6760" i="4"/>
  <c r="Z6760" i="4"/>
  <c r="AA6760" i="4"/>
  <c r="Y6761" i="4"/>
  <c r="Z6761" i="4"/>
  <c r="AA6761" i="4"/>
  <c r="Y6762" i="4"/>
  <c r="Z6762" i="4"/>
  <c r="AA6762" i="4"/>
  <c r="Y6763" i="4"/>
  <c r="Z6763" i="4"/>
  <c r="AA6763" i="4"/>
  <c r="Y6757" i="4"/>
  <c r="Z6757" i="4"/>
  <c r="AA6757" i="4"/>
  <c r="Y6765" i="4"/>
  <c r="Z6765" i="4"/>
  <c r="AA6765" i="4"/>
  <c r="Y6766" i="4"/>
  <c r="Z6766" i="4"/>
  <c r="AA6766" i="4"/>
  <c r="Y6767" i="4"/>
  <c r="Z6767" i="4"/>
  <c r="AA6767" i="4"/>
  <c r="Y6768" i="4"/>
  <c r="Z6768" i="4"/>
  <c r="AA6768" i="4"/>
  <c r="Y6769" i="4"/>
  <c r="Z6769" i="4"/>
  <c r="AA6769" i="4"/>
  <c r="Y6770" i="4"/>
  <c r="Z6770" i="4"/>
  <c r="AA6770" i="4"/>
  <c r="Y6764" i="4"/>
  <c r="Z6764" i="4"/>
  <c r="AA6764" i="4"/>
  <c r="Y6772" i="4"/>
  <c r="Z6772" i="4"/>
  <c r="AA6772" i="4"/>
  <c r="Y6773" i="4"/>
  <c r="Z6773" i="4"/>
  <c r="AA6773" i="4"/>
  <c r="Y6774" i="4"/>
  <c r="Z6774" i="4"/>
  <c r="AA6774" i="4"/>
  <c r="Y6775" i="4"/>
  <c r="Z6775" i="4"/>
  <c r="AA6775" i="4"/>
  <c r="Y6776" i="4"/>
  <c r="Z6776" i="4"/>
  <c r="AA6776" i="4"/>
  <c r="Y6777" i="4"/>
  <c r="Z6777" i="4"/>
  <c r="AA6777" i="4"/>
  <c r="Y6771" i="4"/>
  <c r="Z6771" i="4"/>
  <c r="AA6771" i="4"/>
  <c r="Y6779" i="4"/>
  <c r="Z6779" i="4"/>
  <c r="AA6779" i="4"/>
  <c r="Y6780" i="4"/>
  <c r="Z6780" i="4"/>
  <c r="AA6780" i="4"/>
  <c r="Y6781" i="4"/>
  <c r="Z6781" i="4"/>
  <c r="AA6781" i="4"/>
  <c r="Y6782" i="4"/>
  <c r="Z6782" i="4"/>
  <c r="AA6782" i="4"/>
  <c r="Y6783" i="4"/>
  <c r="Z6783" i="4"/>
  <c r="AA6783" i="4"/>
  <c r="Y6784" i="4"/>
  <c r="Z6784" i="4"/>
  <c r="AA6784" i="4"/>
  <c r="Y6778" i="4"/>
  <c r="Z6778" i="4"/>
  <c r="AA6778" i="4"/>
  <c r="Y6786" i="4"/>
  <c r="Z6786" i="4"/>
  <c r="AA6786" i="4"/>
  <c r="Y6787" i="4"/>
  <c r="Z6787" i="4"/>
  <c r="AA6787" i="4"/>
  <c r="Y6788" i="4"/>
  <c r="Z6788" i="4"/>
  <c r="AA6788" i="4"/>
  <c r="Y6789" i="4"/>
  <c r="Z6789" i="4"/>
  <c r="AA6789" i="4"/>
  <c r="Y6790" i="4"/>
  <c r="Z6790" i="4"/>
  <c r="AA6790" i="4"/>
  <c r="Y6791" i="4"/>
  <c r="Z6791" i="4"/>
  <c r="AA6791" i="4"/>
  <c r="Y6785" i="4"/>
  <c r="Z6785" i="4"/>
  <c r="AA6785" i="4"/>
  <c r="Y6793" i="4"/>
  <c r="Z6793" i="4"/>
  <c r="AA6793" i="4"/>
  <c r="Y6794" i="4"/>
  <c r="Z6794" i="4"/>
  <c r="AA6794" i="4"/>
  <c r="Y6795" i="4"/>
  <c r="Z6795" i="4"/>
  <c r="AA6795" i="4"/>
  <c r="Y6796" i="4"/>
  <c r="Z6796" i="4"/>
  <c r="AA6796" i="4"/>
  <c r="Y6797" i="4"/>
  <c r="Z6797" i="4"/>
  <c r="AA6797" i="4"/>
  <c r="Y6798" i="4"/>
  <c r="Z6798" i="4"/>
  <c r="AA6798" i="4"/>
  <c r="Y6792" i="4"/>
  <c r="Z6792" i="4"/>
  <c r="AA6792" i="4"/>
  <c r="Y6800" i="4"/>
  <c r="Z6800" i="4"/>
  <c r="AA6800" i="4"/>
  <c r="Y6801" i="4"/>
  <c r="Z6801" i="4"/>
  <c r="AA6801" i="4"/>
  <c r="Y6802" i="4"/>
  <c r="Z6802" i="4"/>
  <c r="AA6802" i="4"/>
  <c r="Y6803" i="4"/>
  <c r="Z6803" i="4"/>
  <c r="AA6803" i="4"/>
  <c r="Y6804" i="4"/>
  <c r="Z6804" i="4"/>
  <c r="AA6804" i="4"/>
  <c r="Y6805" i="4"/>
  <c r="Z6805" i="4"/>
  <c r="AA6805" i="4"/>
  <c r="Y6799" i="4"/>
  <c r="Z6799" i="4"/>
  <c r="AA6799" i="4"/>
  <c r="Y6807" i="4"/>
  <c r="Z6807" i="4"/>
  <c r="AA6807" i="4"/>
  <c r="Y6808" i="4"/>
  <c r="Z6808" i="4"/>
  <c r="AA6808" i="4"/>
  <c r="Y6809" i="4"/>
  <c r="Z6809" i="4"/>
  <c r="AA6809" i="4"/>
  <c r="Y6810" i="4"/>
  <c r="Z6810" i="4"/>
  <c r="AA6810" i="4"/>
  <c r="Y6811" i="4"/>
  <c r="Z6811" i="4"/>
  <c r="AA6811" i="4"/>
  <c r="Y6812" i="4"/>
  <c r="Z6812" i="4"/>
  <c r="AA6812" i="4"/>
  <c r="Y6806" i="4"/>
  <c r="Z6806" i="4"/>
  <c r="AA6806" i="4"/>
  <c r="Y6814" i="4"/>
  <c r="Z6814" i="4"/>
  <c r="AA6814" i="4"/>
  <c r="Y6815" i="4"/>
  <c r="Z6815" i="4"/>
  <c r="AA6815" i="4"/>
  <c r="Y6816" i="4"/>
  <c r="Z6816" i="4"/>
  <c r="AA6816" i="4"/>
  <c r="Y6817" i="4"/>
  <c r="Z6817" i="4"/>
  <c r="AA6817" i="4"/>
  <c r="Y6818" i="4"/>
  <c r="Z6818" i="4"/>
  <c r="AA6818" i="4"/>
  <c r="Y6819" i="4"/>
  <c r="Z6819" i="4"/>
  <c r="AA6819" i="4"/>
  <c r="Y6813" i="4"/>
  <c r="Z6813" i="4"/>
  <c r="AA6813" i="4"/>
  <c r="Y6821" i="4"/>
  <c r="Z6821" i="4"/>
  <c r="AA6821" i="4"/>
  <c r="Y6822" i="4"/>
  <c r="Z6822" i="4"/>
  <c r="AA6822" i="4"/>
  <c r="Y6823" i="4"/>
  <c r="Z6823" i="4"/>
  <c r="AA6823" i="4"/>
  <c r="Y6824" i="4"/>
  <c r="Z6824" i="4"/>
  <c r="AA6824" i="4"/>
  <c r="Y6825" i="4"/>
  <c r="Z6825" i="4"/>
  <c r="AA6825" i="4"/>
  <c r="Y6826" i="4"/>
  <c r="Z6826" i="4"/>
  <c r="AA6826" i="4"/>
  <c r="Y6820" i="4"/>
  <c r="Z6820" i="4"/>
  <c r="AA6820" i="4"/>
  <c r="Y6828" i="4"/>
  <c r="Z6828" i="4"/>
  <c r="AA6828" i="4"/>
  <c r="Y6829" i="4"/>
  <c r="Z6829" i="4"/>
  <c r="AA6829" i="4"/>
  <c r="Y6830" i="4"/>
  <c r="Z6830" i="4"/>
  <c r="AA6830" i="4"/>
  <c r="Y6831" i="4"/>
  <c r="Z6831" i="4"/>
  <c r="AA6831" i="4"/>
  <c r="Y6832" i="4"/>
  <c r="Z6832" i="4"/>
  <c r="AA6832" i="4"/>
  <c r="Y6833" i="4"/>
  <c r="Z6833" i="4"/>
  <c r="AA6833" i="4"/>
  <c r="Y6827" i="4"/>
  <c r="Z6827" i="4"/>
  <c r="AA6827" i="4"/>
  <c r="Y6835" i="4"/>
  <c r="Z6835" i="4"/>
  <c r="AA6835" i="4"/>
  <c r="Y6836" i="4"/>
  <c r="Z6836" i="4"/>
  <c r="AA6836" i="4"/>
  <c r="Y6837" i="4"/>
  <c r="Z6837" i="4"/>
  <c r="AA6837" i="4"/>
  <c r="Y6838" i="4"/>
  <c r="Z6838" i="4"/>
  <c r="AA6838" i="4"/>
  <c r="Y6839" i="4"/>
  <c r="Z6839" i="4"/>
  <c r="AA6839" i="4"/>
  <c r="Y6840" i="4"/>
  <c r="Z6840" i="4"/>
  <c r="AA6840" i="4"/>
  <c r="Y6834" i="4"/>
  <c r="Z6834" i="4"/>
  <c r="AA6834" i="4"/>
  <c r="Y6842" i="4"/>
  <c r="Z6842" i="4"/>
  <c r="AA6842" i="4"/>
  <c r="Y6843" i="4"/>
  <c r="Z6843" i="4"/>
  <c r="AA6843" i="4"/>
  <c r="Y6844" i="4"/>
  <c r="Z6844" i="4"/>
  <c r="AA6844" i="4"/>
  <c r="Y6845" i="4"/>
  <c r="Z6845" i="4"/>
  <c r="AA6845" i="4"/>
  <c r="Y6846" i="4"/>
  <c r="Z6846" i="4"/>
  <c r="AA6846" i="4"/>
  <c r="Y6847" i="4"/>
  <c r="Z6847" i="4"/>
  <c r="AA6847" i="4"/>
  <c r="Y6841" i="4"/>
  <c r="Z6841" i="4"/>
  <c r="AA6841" i="4"/>
  <c r="Y6849" i="4"/>
  <c r="Z6849" i="4"/>
  <c r="AA6849" i="4"/>
  <c r="Y6850" i="4"/>
  <c r="Z6850" i="4"/>
  <c r="AA6850" i="4"/>
  <c r="Y6851" i="4"/>
  <c r="Z6851" i="4"/>
  <c r="AA6851" i="4"/>
  <c r="Y6852" i="4"/>
  <c r="Z6852" i="4"/>
  <c r="AA6852" i="4"/>
  <c r="Y6853" i="4"/>
  <c r="Z6853" i="4"/>
  <c r="AA6853" i="4"/>
  <c r="Y6854" i="4"/>
  <c r="Z6854" i="4"/>
  <c r="AA6854" i="4"/>
  <c r="Y6848" i="4"/>
  <c r="Z6848" i="4"/>
  <c r="AA6848" i="4"/>
  <c r="Y6856" i="4"/>
  <c r="Z6856" i="4"/>
  <c r="AA6856" i="4"/>
  <c r="Y6857" i="4"/>
  <c r="Z6857" i="4"/>
  <c r="AA6857" i="4"/>
  <c r="Y6858" i="4"/>
  <c r="Z6858" i="4"/>
  <c r="AA6858" i="4"/>
  <c r="Y6859" i="4"/>
  <c r="Z6859" i="4"/>
  <c r="AA6859" i="4"/>
  <c r="Y6860" i="4"/>
  <c r="Z6860" i="4"/>
  <c r="AA6860" i="4"/>
  <c r="Y6861" i="4"/>
  <c r="Z6861" i="4"/>
  <c r="AA6861" i="4"/>
  <c r="Y6855" i="4"/>
  <c r="Z6855" i="4"/>
  <c r="AA6855" i="4"/>
  <c r="Y6863" i="4"/>
  <c r="Z6863" i="4"/>
  <c r="AA6863" i="4"/>
  <c r="Y6864" i="4"/>
  <c r="Z6864" i="4"/>
  <c r="AA6864" i="4"/>
  <c r="Y6865" i="4"/>
  <c r="Z6865" i="4"/>
  <c r="AA6865" i="4"/>
  <c r="Y6866" i="4"/>
  <c r="Z6866" i="4"/>
  <c r="AA6866" i="4"/>
  <c r="Y6867" i="4"/>
  <c r="Z6867" i="4"/>
  <c r="AA6867" i="4"/>
  <c r="Y6868" i="4"/>
  <c r="Z6868" i="4"/>
  <c r="AA6868" i="4"/>
  <c r="Y6862" i="4"/>
  <c r="Z6862" i="4"/>
  <c r="AA6862" i="4"/>
  <c r="Y6870" i="4"/>
  <c r="Z6870" i="4"/>
  <c r="AA6870" i="4"/>
  <c r="Y6871" i="4"/>
  <c r="Z6871" i="4"/>
  <c r="AA6871" i="4"/>
  <c r="Y6872" i="4"/>
  <c r="Z6872" i="4"/>
  <c r="AA6872" i="4"/>
  <c r="Y6873" i="4"/>
  <c r="Z6873" i="4"/>
  <c r="AA6873" i="4"/>
  <c r="Y6874" i="4"/>
  <c r="Z6874" i="4"/>
  <c r="AA6874" i="4"/>
  <c r="Y6875" i="4"/>
  <c r="Z6875" i="4"/>
  <c r="AA6875" i="4"/>
  <c r="Y6869" i="4"/>
  <c r="Z6869" i="4"/>
  <c r="AA6869" i="4"/>
  <c r="Y6877" i="4"/>
  <c r="Z6877" i="4"/>
  <c r="AA6877" i="4"/>
  <c r="Y6878" i="4"/>
  <c r="Z6878" i="4"/>
  <c r="AA6878" i="4"/>
  <c r="Y6879" i="4"/>
  <c r="Z6879" i="4"/>
  <c r="AA6879" i="4"/>
  <c r="Y6880" i="4"/>
  <c r="Z6880" i="4"/>
  <c r="AA6880" i="4"/>
  <c r="Y6881" i="4"/>
  <c r="Z6881" i="4"/>
  <c r="AA6881" i="4"/>
  <c r="Y6882" i="4"/>
  <c r="Z6882" i="4"/>
  <c r="AA6882" i="4"/>
  <c r="Y6876" i="4"/>
  <c r="Z6876" i="4"/>
  <c r="AA6876" i="4"/>
  <c r="Y6884" i="4"/>
  <c r="Z6884" i="4"/>
  <c r="AA6884" i="4"/>
  <c r="Y6885" i="4"/>
  <c r="Z6885" i="4"/>
  <c r="AA6885" i="4"/>
  <c r="Y6886" i="4"/>
  <c r="Z6886" i="4"/>
  <c r="AA6886" i="4"/>
  <c r="Y6887" i="4"/>
  <c r="Z6887" i="4"/>
  <c r="AA6887" i="4"/>
  <c r="Y6888" i="4"/>
  <c r="Z6888" i="4"/>
  <c r="AA6888" i="4"/>
  <c r="Y6889" i="4"/>
  <c r="Z6889" i="4"/>
  <c r="AA6889" i="4"/>
  <c r="Y6883" i="4"/>
  <c r="Z6883" i="4"/>
  <c r="AA6883" i="4"/>
  <c r="Y6891" i="4"/>
  <c r="Z6891" i="4"/>
  <c r="AA6891" i="4"/>
  <c r="Y6892" i="4"/>
  <c r="Z6892" i="4"/>
  <c r="AA6892" i="4"/>
  <c r="Y6893" i="4"/>
  <c r="Z6893" i="4"/>
  <c r="AA6893" i="4"/>
  <c r="Y6894" i="4"/>
  <c r="Z6894" i="4"/>
  <c r="AA6894" i="4"/>
  <c r="Y6895" i="4"/>
  <c r="Z6895" i="4"/>
  <c r="AA6895" i="4"/>
  <c r="Y6896" i="4"/>
  <c r="Z6896" i="4"/>
  <c r="AA6896" i="4"/>
  <c r="Y6890" i="4"/>
  <c r="Z6890" i="4"/>
  <c r="AA6890" i="4"/>
  <c r="Y6898" i="4"/>
  <c r="Z6898" i="4"/>
  <c r="AA6898" i="4"/>
  <c r="Y6899" i="4"/>
  <c r="Z6899" i="4"/>
  <c r="AA6899" i="4"/>
  <c r="Y6900" i="4"/>
  <c r="Z6900" i="4"/>
  <c r="AA6900" i="4"/>
  <c r="Y6901" i="4"/>
  <c r="Z6901" i="4"/>
  <c r="AA6901" i="4"/>
  <c r="Y6902" i="4"/>
  <c r="Z6902" i="4"/>
  <c r="AA6902" i="4"/>
  <c r="Y6903" i="4"/>
  <c r="Z6903" i="4"/>
  <c r="AA6903" i="4"/>
  <c r="Y6897" i="4"/>
  <c r="Z6897" i="4"/>
  <c r="AA6897" i="4"/>
  <c r="Y6905" i="4"/>
  <c r="Z6905" i="4"/>
  <c r="AA6905" i="4"/>
  <c r="Y6906" i="4"/>
  <c r="Z6906" i="4"/>
  <c r="AA6906" i="4"/>
  <c r="Y6907" i="4"/>
  <c r="Z6907" i="4"/>
  <c r="AA6907" i="4"/>
  <c r="Y6908" i="4"/>
  <c r="Z6908" i="4"/>
  <c r="AA6908" i="4"/>
  <c r="Y6909" i="4"/>
  <c r="Z6909" i="4"/>
  <c r="AA6909" i="4"/>
  <c r="Y6910" i="4"/>
  <c r="Z6910" i="4"/>
  <c r="AA6910" i="4"/>
  <c r="Y6904" i="4"/>
  <c r="Z6904" i="4"/>
  <c r="AA6904" i="4"/>
  <c r="Y6912" i="4"/>
  <c r="Z6912" i="4"/>
  <c r="AA6912" i="4"/>
  <c r="Y6913" i="4"/>
  <c r="Z6913" i="4"/>
  <c r="AA6913" i="4"/>
  <c r="Y6914" i="4"/>
  <c r="Z6914" i="4"/>
  <c r="AA6914" i="4"/>
  <c r="Y6915" i="4"/>
  <c r="Z6915" i="4"/>
  <c r="AA6915" i="4"/>
  <c r="Y6916" i="4"/>
  <c r="Z6916" i="4"/>
  <c r="AA6916" i="4"/>
  <c r="Y6917" i="4"/>
  <c r="Z6917" i="4"/>
  <c r="AA6917" i="4"/>
  <c r="Y6911" i="4"/>
  <c r="Z6911" i="4"/>
  <c r="AA6911" i="4"/>
  <c r="Y6919" i="4"/>
  <c r="Z6919" i="4"/>
  <c r="AA6919" i="4"/>
  <c r="Y6920" i="4"/>
  <c r="Z6920" i="4"/>
  <c r="AA6920" i="4"/>
  <c r="Y6921" i="4"/>
  <c r="Z6921" i="4"/>
  <c r="AA6921" i="4"/>
  <c r="Y6922" i="4"/>
  <c r="Z6922" i="4"/>
  <c r="AA6922" i="4"/>
  <c r="Y6923" i="4"/>
  <c r="Z6923" i="4"/>
  <c r="AA6923" i="4"/>
  <c r="Y6924" i="4"/>
  <c r="Z6924" i="4"/>
  <c r="AA6924" i="4"/>
  <c r="Y6918" i="4"/>
  <c r="Z6918" i="4"/>
  <c r="AA6918" i="4"/>
  <c r="Y6926" i="4"/>
  <c r="Z6926" i="4"/>
  <c r="AA6926" i="4"/>
  <c r="Y6927" i="4"/>
  <c r="Z6927" i="4"/>
  <c r="AA6927" i="4"/>
  <c r="Y6928" i="4"/>
  <c r="Z6928" i="4"/>
  <c r="AA6928" i="4"/>
  <c r="Y6929" i="4"/>
  <c r="Z6929" i="4"/>
  <c r="AA6929" i="4"/>
  <c r="Y6930" i="4"/>
  <c r="Z6930" i="4"/>
  <c r="AA6930" i="4"/>
  <c r="Y6931" i="4"/>
  <c r="Z6931" i="4"/>
  <c r="AA6931" i="4"/>
  <c r="Y6925" i="4"/>
  <c r="Z6925" i="4"/>
  <c r="AA6925" i="4"/>
  <c r="Y6933" i="4"/>
  <c r="Z6933" i="4"/>
  <c r="AA6933" i="4"/>
  <c r="Y6934" i="4"/>
  <c r="Z6934" i="4"/>
  <c r="AA6934" i="4"/>
  <c r="Y6935" i="4"/>
  <c r="Z6935" i="4"/>
  <c r="AA6935" i="4"/>
  <c r="Y6936" i="4"/>
  <c r="Z6936" i="4"/>
  <c r="AA6936" i="4"/>
  <c r="Y6937" i="4"/>
  <c r="Z6937" i="4"/>
  <c r="AA6937" i="4"/>
  <c r="Y6938" i="4"/>
  <c r="Z6938" i="4"/>
  <c r="AA6938" i="4"/>
  <c r="Y6932" i="4"/>
  <c r="Z6932" i="4"/>
  <c r="AA6932" i="4"/>
  <c r="Y6940" i="4"/>
  <c r="Z6940" i="4"/>
  <c r="AA6940" i="4"/>
  <c r="Y6941" i="4"/>
  <c r="Z6941" i="4"/>
  <c r="AA6941" i="4"/>
  <c r="Y6942" i="4"/>
  <c r="Z6942" i="4"/>
  <c r="AA6942" i="4"/>
  <c r="Y6943" i="4"/>
  <c r="Z6943" i="4"/>
  <c r="AA6943" i="4"/>
  <c r="Y6944" i="4"/>
  <c r="Z6944" i="4"/>
  <c r="AA6944" i="4"/>
  <c r="Y6945" i="4"/>
  <c r="Z6945" i="4"/>
  <c r="AA6945" i="4"/>
  <c r="Y6939" i="4"/>
  <c r="Z6939" i="4"/>
  <c r="AA6939" i="4"/>
  <c r="Y6947" i="4"/>
  <c r="Z6947" i="4"/>
  <c r="AA6947" i="4"/>
  <c r="Y6948" i="4"/>
  <c r="Z6948" i="4"/>
  <c r="AA6948" i="4"/>
  <c r="Y6949" i="4"/>
  <c r="Z6949" i="4"/>
  <c r="AA6949" i="4"/>
  <c r="Y6950" i="4"/>
  <c r="Z6950" i="4"/>
  <c r="AA6950" i="4"/>
  <c r="Y6951" i="4"/>
  <c r="Z6951" i="4"/>
  <c r="AA6951" i="4"/>
  <c r="Y6952" i="4"/>
  <c r="Z6952" i="4"/>
  <c r="AA6952" i="4"/>
  <c r="Y6946" i="4"/>
  <c r="Z6946" i="4"/>
  <c r="AA6946" i="4"/>
  <c r="Y6954" i="4"/>
  <c r="Z6954" i="4"/>
  <c r="AA6954" i="4"/>
  <c r="Y6955" i="4"/>
  <c r="Z6955" i="4"/>
  <c r="AA6955" i="4"/>
  <c r="Y6956" i="4"/>
  <c r="Z6956" i="4"/>
  <c r="AA6956" i="4"/>
  <c r="Y6957" i="4"/>
  <c r="Z6957" i="4"/>
  <c r="AA6957" i="4"/>
  <c r="Y6958" i="4"/>
  <c r="Z6958" i="4"/>
  <c r="AA6958" i="4"/>
  <c r="Y6959" i="4"/>
  <c r="Z6959" i="4"/>
  <c r="AA6959" i="4"/>
  <c r="Y6953" i="4"/>
  <c r="Z6953" i="4"/>
  <c r="AA6953" i="4"/>
  <c r="Y6961" i="4"/>
  <c r="Z6961" i="4"/>
  <c r="AA6961" i="4"/>
  <c r="Y6962" i="4"/>
  <c r="Z6962" i="4"/>
  <c r="AA6962" i="4"/>
  <c r="Y6963" i="4"/>
  <c r="Z6963" i="4"/>
  <c r="AA6963" i="4"/>
  <c r="Y6964" i="4"/>
  <c r="Z6964" i="4"/>
  <c r="AA6964" i="4"/>
  <c r="Y6965" i="4"/>
  <c r="Z6965" i="4"/>
  <c r="AA6965" i="4"/>
  <c r="Y6966" i="4"/>
  <c r="Z6966" i="4"/>
  <c r="AA6966" i="4"/>
  <c r="Y6960" i="4"/>
  <c r="Z6960" i="4"/>
  <c r="AA6960" i="4"/>
  <c r="Y6968" i="4"/>
  <c r="Z6968" i="4"/>
  <c r="AA6968" i="4"/>
  <c r="Y6969" i="4"/>
  <c r="Z6969" i="4"/>
  <c r="AA6969" i="4"/>
  <c r="Y6970" i="4"/>
  <c r="Z6970" i="4"/>
  <c r="AA6970" i="4"/>
  <c r="Y6971" i="4"/>
  <c r="Z6971" i="4"/>
  <c r="AA6971" i="4"/>
  <c r="Y6972" i="4"/>
  <c r="Z6972" i="4"/>
  <c r="AA6972" i="4"/>
  <c r="Y6973" i="4"/>
  <c r="Z6973" i="4"/>
  <c r="AA6973" i="4"/>
  <c r="Y6967" i="4"/>
  <c r="Z6967" i="4"/>
  <c r="AA6967" i="4"/>
  <c r="Y6975" i="4"/>
  <c r="Z6975" i="4"/>
  <c r="AA6975" i="4"/>
  <c r="Y6976" i="4"/>
  <c r="Z6976" i="4"/>
  <c r="AA6976" i="4"/>
  <c r="Y6977" i="4"/>
  <c r="Z6977" i="4"/>
  <c r="AA6977" i="4"/>
  <c r="Y6978" i="4"/>
  <c r="Z6978" i="4"/>
  <c r="AA6978" i="4"/>
  <c r="Y6979" i="4"/>
  <c r="Z6979" i="4"/>
  <c r="AA6979" i="4"/>
  <c r="Y6980" i="4"/>
  <c r="Z6980" i="4"/>
  <c r="AA6980" i="4"/>
  <c r="Y6974" i="4"/>
  <c r="Z6974" i="4"/>
  <c r="AA6974" i="4"/>
  <c r="Y6982" i="4"/>
  <c r="Z6982" i="4"/>
  <c r="AA6982" i="4"/>
  <c r="Y6983" i="4"/>
  <c r="Z6983" i="4"/>
  <c r="AA6983" i="4"/>
  <c r="Y6984" i="4"/>
  <c r="Z6984" i="4"/>
  <c r="AA6984" i="4"/>
  <c r="Y6985" i="4"/>
  <c r="Z6985" i="4"/>
  <c r="AA6985" i="4"/>
  <c r="Y6986" i="4"/>
  <c r="Z6986" i="4"/>
  <c r="AA6986" i="4"/>
  <c r="Y6987" i="4"/>
  <c r="Z6987" i="4"/>
  <c r="AA6987" i="4"/>
  <c r="Y6981" i="4"/>
  <c r="Z6981" i="4"/>
  <c r="AA6981" i="4"/>
  <c r="Y6989" i="4"/>
  <c r="Z6989" i="4"/>
  <c r="AA6989" i="4"/>
  <c r="Y6990" i="4"/>
  <c r="Z6990" i="4"/>
  <c r="AA6990" i="4"/>
  <c r="Y6991" i="4"/>
  <c r="Z6991" i="4"/>
  <c r="AA6991" i="4"/>
  <c r="Y6992" i="4"/>
  <c r="Z6992" i="4"/>
  <c r="AA6992" i="4"/>
  <c r="Y6993" i="4"/>
  <c r="Z6993" i="4"/>
  <c r="AA6993" i="4"/>
  <c r="Y6994" i="4"/>
  <c r="Z6994" i="4"/>
  <c r="AA6994" i="4"/>
  <c r="Y6988" i="4"/>
  <c r="Z6988" i="4"/>
  <c r="AA6988" i="4"/>
  <c r="S7003" i="4"/>
  <c r="T7003" i="4"/>
  <c r="U7003" i="4"/>
  <c r="V7003" i="4"/>
  <c r="W7003" i="4"/>
  <c r="X7003" i="4"/>
  <c r="Y7003" i="4"/>
  <c r="Z7003" i="4"/>
  <c r="AA7003" i="4"/>
  <c r="S7004" i="4"/>
  <c r="T7004" i="4"/>
  <c r="U7004" i="4"/>
  <c r="V7004" i="4"/>
  <c r="W7004" i="4"/>
  <c r="X7004" i="4"/>
  <c r="Y7004" i="4"/>
  <c r="Z7004" i="4"/>
  <c r="AA7004" i="4"/>
  <c r="S7005" i="4"/>
  <c r="T7005" i="4"/>
  <c r="U7005" i="4"/>
  <c r="V7005" i="4"/>
  <c r="W7005" i="4"/>
  <c r="X7005" i="4"/>
  <c r="Y7005" i="4"/>
  <c r="Z7005" i="4"/>
  <c r="AA7005" i="4"/>
  <c r="S7006" i="4"/>
  <c r="T7006" i="4"/>
  <c r="U7006" i="4"/>
  <c r="V7006" i="4"/>
  <c r="W7006" i="4"/>
  <c r="X7006" i="4"/>
  <c r="Y7006" i="4"/>
  <c r="Z7006" i="4"/>
  <c r="AA7006" i="4"/>
  <c r="S7007" i="4"/>
  <c r="T7007" i="4"/>
  <c r="U7007" i="4"/>
  <c r="V7007" i="4"/>
  <c r="W7007" i="4"/>
  <c r="X7007" i="4"/>
  <c r="Y7007" i="4"/>
  <c r="Z7007" i="4"/>
  <c r="AA7007" i="4"/>
  <c r="S7008" i="4"/>
  <c r="T7008" i="4"/>
  <c r="U7008" i="4"/>
  <c r="V7008" i="4"/>
  <c r="W7008" i="4"/>
  <c r="X7008" i="4"/>
  <c r="Y7008" i="4"/>
  <c r="Z7008" i="4"/>
  <c r="AA7008" i="4"/>
  <c r="Y7002" i="4"/>
  <c r="Z7002" i="4"/>
  <c r="AA7002" i="4"/>
  <c r="S7010" i="4"/>
  <c r="T7010" i="4"/>
  <c r="U7010" i="4"/>
  <c r="V7010" i="4"/>
  <c r="W7010" i="4"/>
  <c r="X7010" i="4"/>
  <c r="Y7010" i="4"/>
  <c r="Z7010" i="4"/>
  <c r="AA7010" i="4"/>
  <c r="S7011" i="4"/>
  <c r="T7011" i="4"/>
  <c r="U7011" i="4"/>
  <c r="V7011" i="4"/>
  <c r="W7011" i="4"/>
  <c r="X7011" i="4"/>
  <c r="Y7011" i="4"/>
  <c r="Z7011" i="4"/>
  <c r="AA7011" i="4"/>
  <c r="S7012" i="4"/>
  <c r="T7012" i="4"/>
  <c r="U7012" i="4"/>
  <c r="V7012" i="4"/>
  <c r="W7012" i="4"/>
  <c r="X7012" i="4"/>
  <c r="Y7012" i="4"/>
  <c r="Z7012" i="4"/>
  <c r="AA7012" i="4"/>
  <c r="S7013" i="4"/>
  <c r="T7013" i="4"/>
  <c r="U7013" i="4"/>
  <c r="V7013" i="4"/>
  <c r="W7013" i="4"/>
  <c r="X7013" i="4"/>
  <c r="Y7013" i="4"/>
  <c r="Z7013" i="4"/>
  <c r="AA7013" i="4"/>
  <c r="S7014" i="4"/>
  <c r="T7014" i="4"/>
  <c r="U7014" i="4"/>
  <c r="V7014" i="4"/>
  <c r="W7014" i="4"/>
  <c r="X7014" i="4"/>
  <c r="Y7014" i="4"/>
  <c r="Z7014" i="4"/>
  <c r="AA7014" i="4"/>
  <c r="S7015" i="4"/>
  <c r="T7015" i="4"/>
  <c r="U7015" i="4"/>
  <c r="V7015" i="4"/>
  <c r="W7015" i="4"/>
  <c r="X7015" i="4"/>
  <c r="Y7015" i="4"/>
  <c r="Z7015" i="4"/>
  <c r="AA7015" i="4"/>
  <c r="S7009" i="4"/>
  <c r="T7009" i="4"/>
  <c r="U7009" i="4"/>
  <c r="V7009" i="4"/>
  <c r="W7009" i="4"/>
  <c r="X7009" i="4"/>
  <c r="Y7009" i="4"/>
  <c r="Z7009" i="4"/>
  <c r="AA7009" i="4"/>
  <c r="S7017" i="4"/>
  <c r="T7017" i="4"/>
  <c r="U7017" i="4"/>
  <c r="V7017" i="4"/>
  <c r="W7017" i="4"/>
  <c r="X7017" i="4"/>
  <c r="Y7017" i="4"/>
  <c r="Z7017" i="4"/>
  <c r="AA7017" i="4"/>
  <c r="S7018" i="4"/>
  <c r="T7018" i="4"/>
  <c r="U7018" i="4"/>
  <c r="V7018" i="4"/>
  <c r="W7018" i="4"/>
  <c r="X7018" i="4"/>
  <c r="Y7018" i="4"/>
  <c r="Z7018" i="4"/>
  <c r="AA7018" i="4"/>
  <c r="S7019" i="4"/>
  <c r="T7019" i="4"/>
  <c r="U7019" i="4"/>
  <c r="V7019" i="4"/>
  <c r="W7019" i="4"/>
  <c r="X7019" i="4"/>
  <c r="Y7019" i="4"/>
  <c r="Z7019" i="4"/>
  <c r="AA7019" i="4"/>
  <c r="S7020" i="4"/>
  <c r="T7020" i="4"/>
  <c r="U7020" i="4"/>
  <c r="V7020" i="4"/>
  <c r="W7020" i="4"/>
  <c r="X7020" i="4"/>
  <c r="Y7020" i="4"/>
  <c r="Z7020" i="4"/>
  <c r="AA7020" i="4"/>
  <c r="S7021" i="4"/>
  <c r="T7021" i="4"/>
  <c r="U7021" i="4"/>
  <c r="V7021" i="4"/>
  <c r="W7021" i="4"/>
  <c r="X7021" i="4"/>
  <c r="Y7021" i="4"/>
  <c r="Z7021" i="4"/>
  <c r="AA7021" i="4"/>
  <c r="S7022" i="4"/>
  <c r="T7022" i="4"/>
  <c r="U7022" i="4"/>
  <c r="V7022" i="4"/>
  <c r="W7022" i="4"/>
  <c r="X7022" i="4"/>
  <c r="Y7022" i="4"/>
  <c r="Z7022" i="4"/>
  <c r="AA7022" i="4"/>
  <c r="S7016" i="4"/>
  <c r="T7016" i="4"/>
  <c r="U7016" i="4"/>
  <c r="V7016" i="4"/>
  <c r="W7016" i="4"/>
  <c r="X7016" i="4"/>
  <c r="Y7016" i="4"/>
  <c r="Z7016" i="4"/>
  <c r="AA7016" i="4"/>
  <c r="S7024" i="4"/>
  <c r="T7024" i="4"/>
  <c r="U7024" i="4"/>
  <c r="V7024" i="4"/>
  <c r="W7024" i="4"/>
  <c r="X7024" i="4"/>
  <c r="Y7024" i="4"/>
  <c r="Z7024" i="4"/>
  <c r="AA7024" i="4"/>
  <c r="S7025" i="4"/>
  <c r="T7025" i="4"/>
  <c r="U7025" i="4"/>
  <c r="V7025" i="4"/>
  <c r="W7025" i="4"/>
  <c r="X7025" i="4"/>
  <c r="Y7025" i="4"/>
  <c r="Z7025" i="4"/>
  <c r="AA7025" i="4"/>
  <c r="S7026" i="4"/>
  <c r="T7026" i="4"/>
  <c r="U7026" i="4"/>
  <c r="V7026" i="4"/>
  <c r="W7026" i="4"/>
  <c r="X7026" i="4"/>
  <c r="Y7026" i="4"/>
  <c r="Z7026" i="4"/>
  <c r="AA7026" i="4"/>
  <c r="S7027" i="4"/>
  <c r="T7027" i="4"/>
  <c r="U7027" i="4"/>
  <c r="V7027" i="4"/>
  <c r="W7027" i="4"/>
  <c r="X7027" i="4"/>
  <c r="Y7027" i="4"/>
  <c r="Z7027" i="4"/>
  <c r="AA7027" i="4"/>
  <c r="S7028" i="4"/>
  <c r="T7028" i="4"/>
  <c r="U7028" i="4"/>
  <c r="V7028" i="4"/>
  <c r="W7028" i="4"/>
  <c r="X7028" i="4"/>
  <c r="Y7028" i="4"/>
  <c r="Z7028" i="4"/>
  <c r="AA7028" i="4"/>
  <c r="S7029" i="4"/>
  <c r="T7029" i="4"/>
  <c r="U7029" i="4"/>
  <c r="V7029" i="4"/>
  <c r="W7029" i="4"/>
  <c r="X7029" i="4"/>
  <c r="Y7029" i="4"/>
  <c r="Z7029" i="4"/>
  <c r="AA7029" i="4"/>
  <c r="S7023" i="4"/>
  <c r="T7023" i="4"/>
  <c r="U7023" i="4"/>
  <c r="V7023" i="4"/>
  <c r="W7023" i="4"/>
  <c r="X7023" i="4"/>
  <c r="Y7023" i="4"/>
  <c r="Z7023" i="4"/>
  <c r="AA7023" i="4"/>
  <c r="S7031" i="4"/>
  <c r="T7031" i="4"/>
  <c r="U7031" i="4"/>
  <c r="V7031" i="4"/>
  <c r="W7031" i="4"/>
  <c r="X7031" i="4"/>
  <c r="Y7031" i="4"/>
  <c r="Z7031" i="4"/>
  <c r="AA7031" i="4"/>
  <c r="S7032" i="4"/>
  <c r="T7032" i="4"/>
  <c r="U7032" i="4"/>
  <c r="V7032" i="4"/>
  <c r="W7032" i="4"/>
  <c r="X7032" i="4"/>
  <c r="Y7032" i="4"/>
  <c r="Z7032" i="4"/>
  <c r="AA7032" i="4"/>
  <c r="S7033" i="4"/>
  <c r="T7033" i="4"/>
  <c r="U7033" i="4"/>
  <c r="V7033" i="4"/>
  <c r="W7033" i="4"/>
  <c r="X7033" i="4"/>
  <c r="Y7033" i="4"/>
  <c r="Z7033" i="4"/>
  <c r="AA7033" i="4"/>
  <c r="S7034" i="4"/>
  <c r="T7034" i="4"/>
  <c r="U7034" i="4"/>
  <c r="V7034" i="4"/>
  <c r="W7034" i="4"/>
  <c r="X7034" i="4"/>
  <c r="Y7034" i="4"/>
  <c r="Z7034" i="4"/>
  <c r="AA7034" i="4"/>
  <c r="S7035" i="4"/>
  <c r="T7035" i="4"/>
  <c r="U7035" i="4"/>
  <c r="V7035" i="4"/>
  <c r="W7035" i="4"/>
  <c r="X7035" i="4"/>
  <c r="Y7035" i="4"/>
  <c r="Z7035" i="4"/>
  <c r="AA7035" i="4"/>
  <c r="S7036" i="4"/>
  <c r="T7036" i="4"/>
  <c r="U7036" i="4"/>
  <c r="V7036" i="4"/>
  <c r="W7036" i="4"/>
  <c r="X7036" i="4"/>
  <c r="Y7036" i="4"/>
  <c r="Z7036" i="4"/>
  <c r="AA7036" i="4"/>
  <c r="S7030" i="4"/>
  <c r="T7030" i="4"/>
  <c r="U7030" i="4"/>
  <c r="V7030" i="4"/>
  <c r="W7030" i="4"/>
  <c r="X7030" i="4"/>
  <c r="Y7030" i="4"/>
  <c r="Z7030" i="4"/>
  <c r="AA7030" i="4"/>
  <c r="S7038" i="4"/>
  <c r="T7038" i="4"/>
  <c r="U7038" i="4"/>
  <c r="V7038" i="4"/>
  <c r="W7038" i="4"/>
  <c r="X7038" i="4"/>
  <c r="Y7038" i="4"/>
  <c r="Z7038" i="4"/>
  <c r="AA7038" i="4"/>
  <c r="S7039" i="4"/>
  <c r="T7039" i="4"/>
  <c r="U7039" i="4"/>
  <c r="V7039" i="4"/>
  <c r="W7039" i="4"/>
  <c r="X7039" i="4"/>
  <c r="Y7039" i="4"/>
  <c r="Z7039" i="4"/>
  <c r="AA7039" i="4"/>
  <c r="S7040" i="4"/>
  <c r="T7040" i="4"/>
  <c r="U7040" i="4"/>
  <c r="V7040" i="4"/>
  <c r="W7040" i="4"/>
  <c r="X7040" i="4"/>
  <c r="Y7040" i="4"/>
  <c r="Z7040" i="4"/>
  <c r="AA7040" i="4"/>
  <c r="S7041" i="4"/>
  <c r="T7041" i="4"/>
  <c r="U7041" i="4"/>
  <c r="V7041" i="4"/>
  <c r="W7041" i="4"/>
  <c r="X7041" i="4"/>
  <c r="Y7041" i="4"/>
  <c r="Z7041" i="4"/>
  <c r="AA7041" i="4"/>
  <c r="S7042" i="4"/>
  <c r="T7042" i="4"/>
  <c r="U7042" i="4"/>
  <c r="V7042" i="4"/>
  <c r="W7042" i="4"/>
  <c r="X7042" i="4"/>
  <c r="Y7042" i="4"/>
  <c r="Z7042" i="4"/>
  <c r="AA7042" i="4"/>
  <c r="S7043" i="4"/>
  <c r="T7043" i="4"/>
  <c r="U7043" i="4"/>
  <c r="V7043" i="4"/>
  <c r="W7043" i="4"/>
  <c r="X7043" i="4"/>
  <c r="Y7043" i="4"/>
  <c r="Z7043" i="4"/>
  <c r="AA7043" i="4"/>
  <c r="S7037" i="4"/>
  <c r="T7037" i="4"/>
  <c r="U7037" i="4"/>
  <c r="V7037" i="4"/>
  <c r="W7037" i="4"/>
  <c r="X7037" i="4"/>
  <c r="Y7037" i="4"/>
  <c r="Z7037" i="4"/>
  <c r="AA7037" i="4"/>
  <c r="S7045" i="4"/>
  <c r="T7045" i="4"/>
  <c r="U7045" i="4"/>
  <c r="V7045" i="4"/>
  <c r="W7045" i="4"/>
  <c r="X7045" i="4"/>
  <c r="Y7045" i="4"/>
  <c r="Z7045" i="4"/>
  <c r="AA7045" i="4"/>
  <c r="S7046" i="4"/>
  <c r="T7046" i="4"/>
  <c r="U7046" i="4"/>
  <c r="V7046" i="4"/>
  <c r="W7046" i="4"/>
  <c r="X7046" i="4"/>
  <c r="Y7046" i="4"/>
  <c r="Z7046" i="4"/>
  <c r="AA7046" i="4"/>
  <c r="S7047" i="4"/>
  <c r="T7047" i="4"/>
  <c r="U7047" i="4"/>
  <c r="V7047" i="4"/>
  <c r="W7047" i="4"/>
  <c r="X7047" i="4"/>
  <c r="Y7047" i="4"/>
  <c r="Z7047" i="4"/>
  <c r="AA7047" i="4"/>
  <c r="S7048" i="4"/>
  <c r="T7048" i="4"/>
  <c r="U7048" i="4"/>
  <c r="V7048" i="4"/>
  <c r="W7048" i="4"/>
  <c r="X7048" i="4"/>
  <c r="Y7048" i="4"/>
  <c r="Z7048" i="4"/>
  <c r="AA7048" i="4"/>
  <c r="S7049" i="4"/>
  <c r="T7049" i="4"/>
  <c r="U7049" i="4"/>
  <c r="V7049" i="4"/>
  <c r="W7049" i="4"/>
  <c r="X7049" i="4"/>
  <c r="Y7049" i="4"/>
  <c r="Z7049" i="4"/>
  <c r="AA7049" i="4"/>
  <c r="S7050" i="4"/>
  <c r="T7050" i="4"/>
  <c r="U7050" i="4"/>
  <c r="V7050" i="4"/>
  <c r="W7050" i="4"/>
  <c r="X7050" i="4"/>
  <c r="Y7050" i="4"/>
  <c r="Z7050" i="4"/>
  <c r="AA7050" i="4"/>
  <c r="S7044" i="4"/>
  <c r="T7044" i="4"/>
  <c r="U7044" i="4"/>
  <c r="V7044" i="4"/>
  <c r="W7044" i="4"/>
  <c r="X7044" i="4"/>
  <c r="Y7044" i="4"/>
  <c r="Z7044" i="4"/>
  <c r="AA7044" i="4"/>
  <c r="S7052" i="4"/>
  <c r="T7052" i="4"/>
  <c r="U7052" i="4"/>
  <c r="V7052" i="4"/>
  <c r="W7052" i="4"/>
  <c r="X7052" i="4"/>
  <c r="Y7052" i="4"/>
  <c r="Z7052" i="4"/>
  <c r="AA7052" i="4"/>
  <c r="S7053" i="4"/>
  <c r="T7053" i="4"/>
  <c r="U7053" i="4"/>
  <c r="V7053" i="4"/>
  <c r="W7053" i="4"/>
  <c r="X7053" i="4"/>
  <c r="Y7053" i="4"/>
  <c r="Z7053" i="4"/>
  <c r="AA7053" i="4"/>
  <c r="S7054" i="4"/>
  <c r="T7054" i="4"/>
  <c r="U7054" i="4"/>
  <c r="V7054" i="4"/>
  <c r="W7054" i="4"/>
  <c r="X7054" i="4"/>
  <c r="Y7054" i="4"/>
  <c r="Z7054" i="4"/>
  <c r="AA7054" i="4"/>
  <c r="S7055" i="4"/>
  <c r="T7055" i="4"/>
  <c r="U7055" i="4"/>
  <c r="V7055" i="4"/>
  <c r="W7055" i="4"/>
  <c r="X7055" i="4"/>
  <c r="Y7055" i="4"/>
  <c r="Z7055" i="4"/>
  <c r="AA7055" i="4"/>
  <c r="S7056" i="4"/>
  <c r="T7056" i="4"/>
  <c r="U7056" i="4"/>
  <c r="V7056" i="4"/>
  <c r="W7056" i="4"/>
  <c r="X7056" i="4"/>
  <c r="Y7056" i="4"/>
  <c r="Z7056" i="4"/>
  <c r="AA7056" i="4"/>
  <c r="S7057" i="4"/>
  <c r="T7057" i="4"/>
  <c r="U7057" i="4"/>
  <c r="V7057" i="4"/>
  <c r="W7057" i="4"/>
  <c r="X7057" i="4"/>
  <c r="Y7057" i="4"/>
  <c r="Z7057" i="4"/>
  <c r="AA7057" i="4"/>
  <c r="S7051" i="4"/>
  <c r="T7051" i="4"/>
  <c r="U7051" i="4"/>
  <c r="V7051" i="4"/>
  <c r="W7051" i="4"/>
  <c r="X7051" i="4"/>
  <c r="Y7051" i="4"/>
  <c r="Z7051" i="4"/>
  <c r="AA7051" i="4"/>
  <c r="S7059" i="4"/>
  <c r="T7059" i="4"/>
  <c r="U7059" i="4"/>
  <c r="V7059" i="4"/>
  <c r="W7059" i="4"/>
  <c r="X7059" i="4"/>
  <c r="Y7059" i="4"/>
  <c r="Z7059" i="4"/>
  <c r="AA7059" i="4"/>
  <c r="S7060" i="4"/>
  <c r="T7060" i="4"/>
  <c r="U7060" i="4"/>
  <c r="V7060" i="4"/>
  <c r="W7060" i="4"/>
  <c r="X7060" i="4"/>
  <c r="Y7060" i="4"/>
  <c r="Z7060" i="4"/>
  <c r="AA7060" i="4"/>
  <c r="S7061" i="4"/>
  <c r="T7061" i="4"/>
  <c r="U7061" i="4"/>
  <c r="V7061" i="4"/>
  <c r="W7061" i="4"/>
  <c r="X7061" i="4"/>
  <c r="Y7061" i="4"/>
  <c r="Z7061" i="4"/>
  <c r="AA7061" i="4"/>
  <c r="S7062" i="4"/>
  <c r="T7062" i="4"/>
  <c r="U7062" i="4"/>
  <c r="V7062" i="4"/>
  <c r="W7062" i="4"/>
  <c r="X7062" i="4"/>
  <c r="Y7062" i="4"/>
  <c r="Z7062" i="4"/>
  <c r="AA7062" i="4"/>
  <c r="S7063" i="4"/>
  <c r="T7063" i="4"/>
  <c r="U7063" i="4"/>
  <c r="V7063" i="4"/>
  <c r="W7063" i="4"/>
  <c r="X7063" i="4"/>
  <c r="Y7063" i="4"/>
  <c r="Z7063" i="4"/>
  <c r="AA7063" i="4"/>
  <c r="S7064" i="4"/>
  <c r="T7064" i="4"/>
  <c r="U7064" i="4"/>
  <c r="V7064" i="4"/>
  <c r="W7064" i="4"/>
  <c r="X7064" i="4"/>
  <c r="Y7064" i="4"/>
  <c r="Z7064" i="4"/>
  <c r="AA7064" i="4"/>
  <c r="S7058" i="4"/>
  <c r="T7058" i="4"/>
  <c r="U7058" i="4"/>
  <c r="V7058" i="4"/>
  <c r="W7058" i="4"/>
  <c r="X7058" i="4"/>
  <c r="Y7058" i="4"/>
  <c r="Z7058" i="4"/>
  <c r="AA7058" i="4"/>
  <c r="S7066" i="4"/>
  <c r="T7066" i="4"/>
  <c r="U7066" i="4"/>
  <c r="V7066" i="4"/>
  <c r="W7066" i="4"/>
  <c r="X7066" i="4"/>
  <c r="Y7066" i="4"/>
  <c r="Z7066" i="4"/>
  <c r="AA7066" i="4"/>
  <c r="S7067" i="4"/>
  <c r="T7067" i="4"/>
  <c r="U7067" i="4"/>
  <c r="V7067" i="4"/>
  <c r="W7067" i="4"/>
  <c r="X7067" i="4"/>
  <c r="Y7067" i="4"/>
  <c r="Z7067" i="4"/>
  <c r="AA7067" i="4"/>
  <c r="S7068" i="4"/>
  <c r="T7068" i="4"/>
  <c r="U7068" i="4"/>
  <c r="V7068" i="4"/>
  <c r="W7068" i="4"/>
  <c r="X7068" i="4"/>
  <c r="Y7068" i="4"/>
  <c r="Z7068" i="4"/>
  <c r="AA7068" i="4"/>
  <c r="S7069" i="4"/>
  <c r="T7069" i="4"/>
  <c r="U7069" i="4"/>
  <c r="V7069" i="4"/>
  <c r="W7069" i="4"/>
  <c r="X7069" i="4"/>
  <c r="Y7069" i="4"/>
  <c r="Z7069" i="4"/>
  <c r="AA7069" i="4"/>
  <c r="S7070" i="4"/>
  <c r="T7070" i="4"/>
  <c r="U7070" i="4"/>
  <c r="V7070" i="4"/>
  <c r="W7070" i="4"/>
  <c r="X7070" i="4"/>
  <c r="Y7070" i="4"/>
  <c r="Z7070" i="4"/>
  <c r="AA7070" i="4"/>
  <c r="S7071" i="4"/>
  <c r="T7071" i="4"/>
  <c r="U7071" i="4"/>
  <c r="V7071" i="4"/>
  <c r="W7071" i="4"/>
  <c r="X7071" i="4"/>
  <c r="Y7071" i="4"/>
  <c r="Z7071" i="4"/>
  <c r="AA7071" i="4"/>
  <c r="S7065" i="4"/>
  <c r="T7065" i="4"/>
  <c r="U7065" i="4"/>
  <c r="V7065" i="4"/>
  <c r="W7065" i="4"/>
  <c r="X7065" i="4"/>
  <c r="Y7065" i="4"/>
  <c r="Z7065" i="4"/>
  <c r="AA7065" i="4"/>
  <c r="S7073" i="4"/>
  <c r="T7073" i="4"/>
  <c r="U7073" i="4"/>
  <c r="V7073" i="4"/>
  <c r="W7073" i="4"/>
  <c r="X7073" i="4"/>
  <c r="Y7073" i="4"/>
  <c r="Z7073" i="4"/>
  <c r="AA7073" i="4"/>
  <c r="S7074" i="4"/>
  <c r="T7074" i="4"/>
  <c r="U7074" i="4"/>
  <c r="V7074" i="4"/>
  <c r="W7074" i="4"/>
  <c r="X7074" i="4"/>
  <c r="Y7074" i="4"/>
  <c r="Z7074" i="4"/>
  <c r="AA7074" i="4"/>
  <c r="S7075" i="4"/>
  <c r="T7075" i="4"/>
  <c r="U7075" i="4"/>
  <c r="V7075" i="4"/>
  <c r="W7075" i="4"/>
  <c r="X7075" i="4"/>
  <c r="Y7075" i="4"/>
  <c r="Z7075" i="4"/>
  <c r="AA7075" i="4"/>
  <c r="S7076" i="4"/>
  <c r="T7076" i="4"/>
  <c r="U7076" i="4"/>
  <c r="V7076" i="4"/>
  <c r="W7076" i="4"/>
  <c r="X7076" i="4"/>
  <c r="Y7076" i="4"/>
  <c r="Z7076" i="4"/>
  <c r="AA7076" i="4"/>
  <c r="S7077" i="4"/>
  <c r="T7077" i="4"/>
  <c r="U7077" i="4"/>
  <c r="V7077" i="4"/>
  <c r="W7077" i="4"/>
  <c r="X7077" i="4"/>
  <c r="Y7077" i="4"/>
  <c r="Z7077" i="4"/>
  <c r="AA7077" i="4"/>
  <c r="S7078" i="4"/>
  <c r="T7078" i="4"/>
  <c r="U7078" i="4"/>
  <c r="V7078" i="4"/>
  <c r="W7078" i="4"/>
  <c r="X7078" i="4"/>
  <c r="Y7078" i="4"/>
  <c r="Z7078" i="4"/>
  <c r="AA7078" i="4"/>
  <c r="S7072" i="4"/>
  <c r="T7072" i="4"/>
  <c r="U7072" i="4"/>
  <c r="V7072" i="4"/>
  <c r="W7072" i="4"/>
  <c r="X7072" i="4"/>
  <c r="Y7072" i="4"/>
  <c r="Z7072" i="4"/>
  <c r="AA7072" i="4"/>
  <c r="S7080" i="4"/>
  <c r="T7080" i="4"/>
  <c r="U7080" i="4"/>
  <c r="V7080" i="4"/>
  <c r="W7080" i="4"/>
  <c r="X7080" i="4"/>
  <c r="Y7080" i="4"/>
  <c r="Z7080" i="4"/>
  <c r="AA7080" i="4"/>
  <c r="S7081" i="4"/>
  <c r="T7081" i="4"/>
  <c r="U7081" i="4"/>
  <c r="V7081" i="4"/>
  <c r="W7081" i="4"/>
  <c r="X7081" i="4"/>
  <c r="Y7081" i="4"/>
  <c r="Z7081" i="4"/>
  <c r="AA7081" i="4"/>
  <c r="S7082" i="4"/>
  <c r="T7082" i="4"/>
  <c r="U7082" i="4"/>
  <c r="V7082" i="4"/>
  <c r="W7082" i="4"/>
  <c r="X7082" i="4"/>
  <c r="Y7082" i="4"/>
  <c r="Z7082" i="4"/>
  <c r="AA7082" i="4"/>
  <c r="S7083" i="4"/>
  <c r="T7083" i="4"/>
  <c r="U7083" i="4"/>
  <c r="V7083" i="4"/>
  <c r="W7083" i="4"/>
  <c r="X7083" i="4"/>
  <c r="Y7083" i="4"/>
  <c r="Z7083" i="4"/>
  <c r="AA7083" i="4"/>
  <c r="S7084" i="4"/>
  <c r="T7084" i="4"/>
  <c r="U7084" i="4"/>
  <c r="V7084" i="4"/>
  <c r="W7084" i="4"/>
  <c r="X7084" i="4"/>
  <c r="Y7084" i="4"/>
  <c r="Z7084" i="4"/>
  <c r="AA7084" i="4"/>
  <c r="S7085" i="4"/>
  <c r="T7085" i="4"/>
  <c r="U7085" i="4"/>
  <c r="V7085" i="4"/>
  <c r="W7085" i="4"/>
  <c r="X7085" i="4"/>
  <c r="Y7085" i="4"/>
  <c r="Z7085" i="4"/>
  <c r="AA7085" i="4"/>
  <c r="S7079" i="4"/>
  <c r="T7079" i="4"/>
  <c r="U7079" i="4"/>
  <c r="V7079" i="4"/>
  <c r="W7079" i="4"/>
  <c r="X7079" i="4"/>
  <c r="Y7079" i="4"/>
  <c r="Z7079" i="4"/>
  <c r="AA7079" i="4"/>
  <c r="S7087" i="4"/>
  <c r="T7087" i="4"/>
  <c r="U7087" i="4"/>
  <c r="V7087" i="4"/>
  <c r="W7087" i="4"/>
  <c r="X7087" i="4"/>
  <c r="Y7087" i="4"/>
  <c r="Z7087" i="4"/>
  <c r="AA7087" i="4"/>
  <c r="S7088" i="4"/>
  <c r="T7088" i="4"/>
  <c r="U7088" i="4"/>
  <c r="V7088" i="4"/>
  <c r="W7088" i="4"/>
  <c r="X7088" i="4"/>
  <c r="Y7088" i="4"/>
  <c r="Z7088" i="4"/>
  <c r="AA7088" i="4"/>
  <c r="S7089" i="4"/>
  <c r="T7089" i="4"/>
  <c r="U7089" i="4"/>
  <c r="V7089" i="4"/>
  <c r="W7089" i="4"/>
  <c r="X7089" i="4"/>
  <c r="Y7089" i="4"/>
  <c r="Z7089" i="4"/>
  <c r="AA7089" i="4"/>
  <c r="S7090" i="4"/>
  <c r="T7090" i="4"/>
  <c r="U7090" i="4"/>
  <c r="V7090" i="4"/>
  <c r="W7090" i="4"/>
  <c r="X7090" i="4"/>
  <c r="Y7090" i="4"/>
  <c r="Z7090" i="4"/>
  <c r="AA7090" i="4"/>
  <c r="S7091" i="4"/>
  <c r="T7091" i="4"/>
  <c r="U7091" i="4"/>
  <c r="V7091" i="4"/>
  <c r="W7091" i="4"/>
  <c r="X7091" i="4"/>
  <c r="Y7091" i="4"/>
  <c r="Z7091" i="4"/>
  <c r="AA7091" i="4"/>
  <c r="S7092" i="4"/>
  <c r="T7092" i="4"/>
  <c r="U7092" i="4"/>
  <c r="V7092" i="4"/>
  <c r="W7092" i="4"/>
  <c r="X7092" i="4"/>
  <c r="Y7092" i="4"/>
  <c r="Z7092" i="4"/>
  <c r="AA7092" i="4"/>
  <c r="S7086" i="4"/>
  <c r="T7086" i="4"/>
  <c r="U7086" i="4"/>
  <c r="V7086" i="4"/>
  <c r="W7086" i="4"/>
  <c r="X7086" i="4"/>
  <c r="Y7086" i="4"/>
  <c r="Z7086" i="4"/>
  <c r="AA7086" i="4"/>
  <c r="S7094" i="4"/>
  <c r="T7094" i="4"/>
  <c r="U7094" i="4"/>
  <c r="V7094" i="4"/>
  <c r="W7094" i="4"/>
  <c r="X7094" i="4"/>
  <c r="Y7094" i="4"/>
  <c r="Z7094" i="4"/>
  <c r="AA7094" i="4"/>
  <c r="S7095" i="4"/>
  <c r="T7095" i="4"/>
  <c r="U7095" i="4"/>
  <c r="V7095" i="4"/>
  <c r="W7095" i="4"/>
  <c r="X7095" i="4"/>
  <c r="Y7095" i="4"/>
  <c r="Z7095" i="4"/>
  <c r="AA7095" i="4"/>
  <c r="S7096" i="4"/>
  <c r="T7096" i="4"/>
  <c r="U7096" i="4"/>
  <c r="V7096" i="4"/>
  <c r="W7096" i="4"/>
  <c r="X7096" i="4"/>
  <c r="Y7096" i="4"/>
  <c r="Z7096" i="4"/>
  <c r="AA7096" i="4"/>
  <c r="S7097" i="4"/>
  <c r="T7097" i="4"/>
  <c r="U7097" i="4"/>
  <c r="V7097" i="4"/>
  <c r="W7097" i="4"/>
  <c r="X7097" i="4"/>
  <c r="Y7097" i="4"/>
  <c r="Z7097" i="4"/>
  <c r="AA7097" i="4"/>
  <c r="S7098" i="4"/>
  <c r="T7098" i="4"/>
  <c r="U7098" i="4"/>
  <c r="V7098" i="4"/>
  <c r="W7098" i="4"/>
  <c r="X7098" i="4"/>
  <c r="Y7098" i="4"/>
  <c r="Z7098" i="4"/>
  <c r="AA7098" i="4"/>
  <c r="S7099" i="4"/>
  <c r="T7099" i="4"/>
  <c r="U7099" i="4"/>
  <c r="V7099" i="4"/>
  <c r="W7099" i="4"/>
  <c r="X7099" i="4"/>
  <c r="Y7099" i="4"/>
  <c r="Z7099" i="4"/>
  <c r="AA7099" i="4"/>
  <c r="S7093" i="4"/>
  <c r="T7093" i="4"/>
  <c r="U7093" i="4"/>
  <c r="V7093" i="4"/>
  <c r="W7093" i="4"/>
  <c r="X7093" i="4"/>
  <c r="Y7093" i="4"/>
  <c r="Z7093" i="4"/>
  <c r="AA7093" i="4"/>
  <c r="S7101" i="4"/>
  <c r="T7101" i="4"/>
  <c r="U7101" i="4"/>
  <c r="V7101" i="4"/>
  <c r="W7101" i="4"/>
  <c r="X7101" i="4"/>
  <c r="Y7101" i="4"/>
  <c r="Z7101" i="4"/>
  <c r="AA7101" i="4"/>
  <c r="S7102" i="4"/>
  <c r="T7102" i="4"/>
  <c r="U7102" i="4"/>
  <c r="V7102" i="4"/>
  <c r="W7102" i="4"/>
  <c r="X7102" i="4"/>
  <c r="Y7102" i="4"/>
  <c r="Z7102" i="4"/>
  <c r="AA7102" i="4"/>
  <c r="S7103" i="4"/>
  <c r="T7103" i="4"/>
  <c r="U7103" i="4"/>
  <c r="V7103" i="4"/>
  <c r="W7103" i="4"/>
  <c r="X7103" i="4"/>
  <c r="Y7103" i="4"/>
  <c r="Z7103" i="4"/>
  <c r="AA7103" i="4"/>
  <c r="S7104" i="4"/>
  <c r="T7104" i="4"/>
  <c r="U7104" i="4"/>
  <c r="V7104" i="4"/>
  <c r="W7104" i="4"/>
  <c r="X7104" i="4"/>
  <c r="Y7104" i="4"/>
  <c r="Z7104" i="4"/>
  <c r="AA7104" i="4"/>
  <c r="S7105" i="4"/>
  <c r="T7105" i="4"/>
  <c r="U7105" i="4"/>
  <c r="V7105" i="4"/>
  <c r="W7105" i="4"/>
  <c r="X7105" i="4"/>
  <c r="Y7105" i="4"/>
  <c r="Z7105" i="4"/>
  <c r="AA7105" i="4"/>
  <c r="S7106" i="4"/>
  <c r="T7106" i="4"/>
  <c r="U7106" i="4"/>
  <c r="V7106" i="4"/>
  <c r="W7106" i="4"/>
  <c r="X7106" i="4"/>
  <c r="Y7106" i="4"/>
  <c r="Z7106" i="4"/>
  <c r="AA7106" i="4"/>
  <c r="S7100" i="4"/>
  <c r="T7100" i="4"/>
  <c r="U7100" i="4"/>
  <c r="V7100" i="4"/>
  <c r="W7100" i="4"/>
  <c r="X7100" i="4"/>
  <c r="Y7100" i="4"/>
  <c r="Z7100" i="4"/>
  <c r="AA7100" i="4"/>
  <c r="S7108" i="4"/>
  <c r="T7108" i="4"/>
  <c r="U7108" i="4"/>
  <c r="V7108" i="4"/>
  <c r="W7108" i="4"/>
  <c r="X7108" i="4"/>
  <c r="Y7108" i="4"/>
  <c r="Z7108" i="4"/>
  <c r="AA7108" i="4"/>
  <c r="S7109" i="4"/>
  <c r="T7109" i="4"/>
  <c r="U7109" i="4"/>
  <c r="V7109" i="4"/>
  <c r="W7109" i="4"/>
  <c r="X7109" i="4"/>
  <c r="Y7109" i="4"/>
  <c r="Z7109" i="4"/>
  <c r="AA7109" i="4"/>
  <c r="S7110" i="4"/>
  <c r="T7110" i="4"/>
  <c r="U7110" i="4"/>
  <c r="V7110" i="4"/>
  <c r="W7110" i="4"/>
  <c r="X7110" i="4"/>
  <c r="Y7110" i="4"/>
  <c r="Z7110" i="4"/>
  <c r="AA7110" i="4"/>
  <c r="S7111" i="4"/>
  <c r="T7111" i="4"/>
  <c r="U7111" i="4"/>
  <c r="V7111" i="4"/>
  <c r="W7111" i="4"/>
  <c r="X7111" i="4"/>
  <c r="Y7111" i="4"/>
  <c r="Z7111" i="4"/>
  <c r="AA7111" i="4"/>
  <c r="S7112" i="4"/>
  <c r="T7112" i="4"/>
  <c r="U7112" i="4"/>
  <c r="V7112" i="4"/>
  <c r="W7112" i="4"/>
  <c r="X7112" i="4"/>
  <c r="Y7112" i="4"/>
  <c r="Z7112" i="4"/>
  <c r="AA7112" i="4"/>
  <c r="S7113" i="4"/>
  <c r="T7113" i="4"/>
  <c r="U7113" i="4"/>
  <c r="V7113" i="4"/>
  <c r="W7113" i="4"/>
  <c r="X7113" i="4"/>
  <c r="Y7113" i="4"/>
  <c r="Z7113" i="4"/>
  <c r="AA7113" i="4"/>
  <c r="S7107" i="4"/>
  <c r="T7107" i="4"/>
  <c r="U7107" i="4"/>
  <c r="V7107" i="4"/>
  <c r="W7107" i="4"/>
  <c r="X7107" i="4"/>
  <c r="Y7107" i="4"/>
  <c r="Z7107" i="4"/>
  <c r="AA7107" i="4"/>
  <c r="S7115" i="4"/>
  <c r="T7115" i="4"/>
  <c r="U7115" i="4"/>
  <c r="V7115" i="4"/>
  <c r="W7115" i="4"/>
  <c r="X7115" i="4"/>
  <c r="Y7115" i="4"/>
  <c r="Z7115" i="4"/>
  <c r="AA7115" i="4"/>
  <c r="S7116" i="4"/>
  <c r="T7116" i="4"/>
  <c r="U7116" i="4"/>
  <c r="V7116" i="4"/>
  <c r="W7116" i="4"/>
  <c r="X7116" i="4"/>
  <c r="Y7116" i="4"/>
  <c r="Z7116" i="4"/>
  <c r="AA7116" i="4"/>
  <c r="S7117" i="4"/>
  <c r="T7117" i="4"/>
  <c r="U7117" i="4"/>
  <c r="V7117" i="4"/>
  <c r="W7117" i="4"/>
  <c r="X7117" i="4"/>
  <c r="Y7117" i="4"/>
  <c r="Z7117" i="4"/>
  <c r="AA7117" i="4"/>
  <c r="S7118" i="4"/>
  <c r="T7118" i="4"/>
  <c r="U7118" i="4"/>
  <c r="V7118" i="4"/>
  <c r="W7118" i="4"/>
  <c r="X7118" i="4"/>
  <c r="Y7118" i="4"/>
  <c r="Z7118" i="4"/>
  <c r="AA7118" i="4"/>
  <c r="S7119" i="4"/>
  <c r="T7119" i="4"/>
  <c r="U7119" i="4"/>
  <c r="V7119" i="4"/>
  <c r="W7119" i="4"/>
  <c r="X7119" i="4"/>
  <c r="Y7119" i="4"/>
  <c r="Z7119" i="4"/>
  <c r="AA7119" i="4"/>
  <c r="S7120" i="4"/>
  <c r="T7120" i="4"/>
  <c r="U7120" i="4"/>
  <c r="V7120" i="4"/>
  <c r="W7120" i="4"/>
  <c r="X7120" i="4"/>
  <c r="Y7120" i="4"/>
  <c r="Z7120" i="4"/>
  <c r="AA7120" i="4"/>
  <c r="S7114" i="4"/>
  <c r="T7114" i="4"/>
  <c r="U7114" i="4"/>
  <c r="V7114" i="4"/>
  <c r="W7114" i="4"/>
  <c r="X7114" i="4"/>
  <c r="Y7114" i="4"/>
  <c r="Z7114" i="4"/>
  <c r="AA7114" i="4"/>
  <c r="S7122" i="4"/>
  <c r="T7122" i="4"/>
  <c r="U7122" i="4"/>
  <c r="V7122" i="4"/>
  <c r="W7122" i="4"/>
  <c r="X7122" i="4"/>
  <c r="Y7122" i="4"/>
  <c r="Z7122" i="4"/>
  <c r="AA7122" i="4"/>
  <c r="S7123" i="4"/>
  <c r="T7123" i="4"/>
  <c r="U7123" i="4"/>
  <c r="V7123" i="4"/>
  <c r="W7123" i="4"/>
  <c r="X7123" i="4"/>
  <c r="Y7123" i="4"/>
  <c r="Z7123" i="4"/>
  <c r="AA7123" i="4"/>
  <c r="S7124" i="4"/>
  <c r="T7124" i="4"/>
  <c r="U7124" i="4"/>
  <c r="V7124" i="4"/>
  <c r="W7124" i="4"/>
  <c r="X7124" i="4"/>
  <c r="Y7124" i="4"/>
  <c r="Z7124" i="4"/>
  <c r="AA7124" i="4"/>
  <c r="S7125" i="4"/>
  <c r="T7125" i="4"/>
  <c r="U7125" i="4"/>
  <c r="V7125" i="4"/>
  <c r="W7125" i="4"/>
  <c r="X7125" i="4"/>
  <c r="Y7125" i="4"/>
  <c r="Z7125" i="4"/>
  <c r="AA7125" i="4"/>
  <c r="S7126" i="4"/>
  <c r="T7126" i="4"/>
  <c r="U7126" i="4"/>
  <c r="V7126" i="4"/>
  <c r="W7126" i="4"/>
  <c r="X7126" i="4"/>
  <c r="Y7126" i="4"/>
  <c r="Z7126" i="4"/>
  <c r="AA7126" i="4"/>
  <c r="S7127" i="4"/>
  <c r="T7127" i="4"/>
  <c r="U7127" i="4"/>
  <c r="V7127" i="4"/>
  <c r="W7127" i="4"/>
  <c r="X7127" i="4"/>
  <c r="Y7127" i="4"/>
  <c r="Z7127" i="4"/>
  <c r="AA7127" i="4"/>
  <c r="S7121" i="4"/>
  <c r="T7121" i="4"/>
  <c r="U7121" i="4"/>
  <c r="V7121" i="4"/>
  <c r="W7121" i="4"/>
  <c r="X7121" i="4"/>
  <c r="Y7121" i="4"/>
  <c r="Z7121" i="4"/>
  <c r="AA7121" i="4"/>
  <c r="S7129" i="4"/>
  <c r="T7129" i="4"/>
  <c r="U7129" i="4"/>
  <c r="V7129" i="4"/>
  <c r="W7129" i="4"/>
  <c r="X7129" i="4"/>
  <c r="Y7129" i="4"/>
  <c r="Z7129" i="4"/>
  <c r="AA7129" i="4"/>
  <c r="S7130" i="4"/>
  <c r="T7130" i="4"/>
  <c r="U7130" i="4"/>
  <c r="V7130" i="4"/>
  <c r="W7130" i="4"/>
  <c r="X7130" i="4"/>
  <c r="Y7130" i="4"/>
  <c r="Z7130" i="4"/>
  <c r="AA7130" i="4"/>
  <c r="S7131" i="4"/>
  <c r="T7131" i="4"/>
  <c r="U7131" i="4"/>
  <c r="V7131" i="4"/>
  <c r="W7131" i="4"/>
  <c r="X7131" i="4"/>
  <c r="Y7131" i="4"/>
  <c r="Z7131" i="4"/>
  <c r="AA7131" i="4"/>
  <c r="S7132" i="4"/>
  <c r="T7132" i="4"/>
  <c r="U7132" i="4"/>
  <c r="V7132" i="4"/>
  <c r="W7132" i="4"/>
  <c r="X7132" i="4"/>
  <c r="Y7132" i="4"/>
  <c r="Z7132" i="4"/>
  <c r="AA7132" i="4"/>
  <c r="S7133" i="4"/>
  <c r="T7133" i="4"/>
  <c r="U7133" i="4"/>
  <c r="V7133" i="4"/>
  <c r="W7133" i="4"/>
  <c r="X7133" i="4"/>
  <c r="Y7133" i="4"/>
  <c r="Z7133" i="4"/>
  <c r="AA7133" i="4"/>
  <c r="S7134" i="4"/>
  <c r="T7134" i="4"/>
  <c r="U7134" i="4"/>
  <c r="V7134" i="4"/>
  <c r="W7134" i="4"/>
  <c r="X7134" i="4"/>
  <c r="Y7134" i="4"/>
  <c r="Z7134" i="4"/>
  <c r="AA7134" i="4"/>
  <c r="S7128" i="4"/>
  <c r="T7128" i="4"/>
  <c r="U7128" i="4"/>
  <c r="V7128" i="4"/>
  <c r="W7128" i="4"/>
  <c r="X7128" i="4"/>
  <c r="Y7128" i="4"/>
  <c r="Z7128" i="4"/>
  <c r="AA7128" i="4"/>
  <c r="S7136" i="4"/>
  <c r="T7136" i="4"/>
  <c r="U7136" i="4"/>
  <c r="V7136" i="4"/>
  <c r="W7136" i="4"/>
  <c r="X7136" i="4"/>
  <c r="Y7136" i="4"/>
  <c r="Z7136" i="4"/>
  <c r="AA7136" i="4"/>
  <c r="S7137" i="4"/>
  <c r="T7137" i="4"/>
  <c r="U7137" i="4"/>
  <c r="V7137" i="4"/>
  <c r="W7137" i="4"/>
  <c r="X7137" i="4"/>
  <c r="Y7137" i="4"/>
  <c r="Z7137" i="4"/>
  <c r="AA7137" i="4"/>
  <c r="S7138" i="4"/>
  <c r="T7138" i="4"/>
  <c r="U7138" i="4"/>
  <c r="V7138" i="4"/>
  <c r="W7138" i="4"/>
  <c r="X7138" i="4"/>
  <c r="Y7138" i="4"/>
  <c r="Z7138" i="4"/>
  <c r="AA7138" i="4"/>
  <c r="S7139" i="4"/>
  <c r="T7139" i="4"/>
  <c r="U7139" i="4"/>
  <c r="V7139" i="4"/>
  <c r="W7139" i="4"/>
  <c r="X7139" i="4"/>
  <c r="Y7139" i="4"/>
  <c r="Z7139" i="4"/>
  <c r="AA7139" i="4"/>
  <c r="S7140" i="4"/>
  <c r="T7140" i="4"/>
  <c r="U7140" i="4"/>
  <c r="V7140" i="4"/>
  <c r="W7140" i="4"/>
  <c r="X7140" i="4"/>
  <c r="Y7140" i="4"/>
  <c r="Z7140" i="4"/>
  <c r="AA7140" i="4"/>
  <c r="S7141" i="4"/>
  <c r="T7141" i="4"/>
  <c r="U7141" i="4"/>
  <c r="V7141" i="4"/>
  <c r="W7141" i="4"/>
  <c r="X7141" i="4"/>
  <c r="Y7141" i="4"/>
  <c r="Z7141" i="4"/>
  <c r="AA7141" i="4"/>
  <c r="S7135" i="4"/>
  <c r="T7135" i="4"/>
  <c r="U7135" i="4"/>
  <c r="V7135" i="4"/>
  <c r="W7135" i="4"/>
  <c r="X7135" i="4"/>
  <c r="Y7135" i="4"/>
  <c r="Z7135" i="4"/>
  <c r="AA7135" i="4"/>
  <c r="S7143" i="4"/>
  <c r="T7143" i="4"/>
  <c r="U7143" i="4"/>
  <c r="V7143" i="4"/>
  <c r="W7143" i="4"/>
  <c r="X7143" i="4"/>
  <c r="Y7143" i="4"/>
  <c r="Z7143" i="4"/>
  <c r="AA7143" i="4"/>
  <c r="S7144" i="4"/>
  <c r="T7144" i="4"/>
  <c r="U7144" i="4"/>
  <c r="V7144" i="4"/>
  <c r="W7144" i="4"/>
  <c r="X7144" i="4"/>
  <c r="Y7144" i="4"/>
  <c r="Z7144" i="4"/>
  <c r="AA7144" i="4"/>
  <c r="S7145" i="4"/>
  <c r="T7145" i="4"/>
  <c r="U7145" i="4"/>
  <c r="V7145" i="4"/>
  <c r="W7145" i="4"/>
  <c r="X7145" i="4"/>
  <c r="Y7145" i="4"/>
  <c r="Z7145" i="4"/>
  <c r="AA7145" i="4"/>
  <c r="S7146" i="4"/>
  <c r="T7146" i="4"/>
  <c r="U7146" i="4"/>
  <c r="V7146" i="4"/>
  <c r="W7146" i="4"/>
  <c r="X7146" i="4"/>
  <c r="Y7146" i="4"/>
  <c r="Z7146" i="4"/>
  <c r="AA7146" i="4"/>
  <c r="S7147" i="4"/>
  <c r="T7147" i="4"/>
  <c r="U7147" i="4"/>
  <c r="V7147" i="4"/>
  <c r="W7147" i="4"/>
  <c r="X7147" i="4"/>
  <c r="Y7147" i="4"/>
  <c r="Z7147" i="4"/>
  <c r="AA7147" i="4"/>
  <c r="S7148" i="4"/>
  <c r="T7148" i="4"/>
  <c r="U7148" i="4"/>
  <c r="V7148" i="4"/>
  <c r="W7148" i="4"/>
  <c r="X7148" i="4"/>
  <c r="Y7148" i="4"/>
  <c r="Z7148" i="4"/>
  <c r="AA7148" i="4"/>
  <c r="S7142" i="4"/>
  <c r="T7142" i="4"/>
  <c r="U7142" i="4"/>
  <c r="V7142" i="4"/>
  <c r="W7142" i="4"/>
  <c r="X7142" i="4"/>
  <c r="Y7142" i="4"/>
  <c r="Z7142" i="4"/>
  <c r="AA7142" i="4"/>
  <c r="S7150" i="4"/>
  <c r="T7150" i="4"/>
  <c r="U7150" i="4"/>
  <c r="V7150" i="4"/>
  <c r="W7150" i="4"/>
  <c r="X7150" i="4"/>
  <c r="Y7150" i="4"/>
  <c r="Z7150" i="4"/>
  <c r="AA7150" i="4"/>
  <c r="S7151" i="4"/>
  <c r="T7151" i="4"/>
  <c r="U7151" i="4"/>
  <c r="V7151" i="4"/>
  <c r="W7151" i="4"/>
  <c r="X7151" i="4"/>
  <c r="Y7151" i="4"/>
  <c r="Z7151" i="4"/>
  <c r="AA7151" i="4"/>
  <c r="S7152" i="4"/>
  <c r="T7152" i="4"/>
  <c r="U7152" i="4"/>
  <c r="V7152" i="4"/>
  <c r="W7152" i="4"/>
  <c r="X7152" i="4"/>
  <c r="Y7152" i="4"/>
  <c r="Z7152" i="4"/>
  <c r="AA7152" i="4"/>
  <c r="S7153" i="4"/>
  <c r="T7153" i="4"/>
  <c r="U7153" i="4"/>
  <c r="V7153" i="4"/>
  <c r="W7153" i="4"/>
  <c r="X7153" i="4"/>
  <c r="Y7153" i="4"/>
  <c r="Z7153" i="4"/>
  <c r="AA7153" i="4"/>
  <c r="S7154" i="4"/>
  <c r="T7154" i="4"/>
  <c r="U7154" i="4"/>
  <c r="V7154" i="4"/>
  <c r="W7154" i="4"/>
  <c r="X7154" i="4"/>
  <c r="Y7154" i="4"/>
  <c r="Z7154" i="4"/>
  <c r="AA7154" i="4"/>
  <c r="S7155" i="4"/>
  <c r="T7155" i="4"/>
  <c r="U7155" i="4"/>
  <c r="V7155" i="4"/>
  <c r="W7155" i="4"/>
  <c r="X7155" i="4"/>
  <c r="Y7155" i="4"/>
  <c r="Z7155" i="4"/>
  <c r="AA7155" i="4"/>
  <c r="S7149" i="4"/>
  <c r="T7149" i="4"/>
  <c r="U7149" i="4"/>
  <c r="V7149" i="4"/>
  <c r="W7149" i="4"/>
  <c r="X7149" i="4"/>
  <c r="Y7149" i="4"/>
  <c r="Z7149" i="4"/>
  <c r="AA7149" i="4"/>
  <c r="S7157" i="4"/>
  <c r="T7157" i="4"/>
  <c r="U7157" i="4"/>
  <c r="V7157" i="4"/>
  <c r="W7157" i="4"/>
  <c r="X7157" i="4"/>
  <c r="Y7157" i="4"/>
  <c r="Z7157" i="4"/>
  <c r="AA7157" i="4"/>
  <c r="S7158" i="4"/>
  <c r="T7158" i="4"/>
  <c r="U7158" i="4"/>
  <c r="V7158" i="4"/>
  <c r="W7158" i="4"/>
  <c r="X7158" i="4"/>
  <c r="Y7158" i="4"/>
  <c r="Z7158" i="4"/>
  <c r="AA7158" i="4"/>
  <c r="S7159" i="4"/>
  <c r="T7159" i="4"/>
  <c r="U7159" i="4"/>
  <c r="V7159" i="4"/>
  <c r="W7159" i="4"/>
  <c r="X7159" i="4"/>
  <c r="Y7159" i="4"/>
  <c r="Z7159" i="4"/>
  <c r="AA7159" i="4"/>
  <c r="S7160" i="4"/>
  <c r="T7160" i="4"/>
  <c r="U7160" i="4"/>
  <c r="V7160" i="4"/>
  <c r="W7160" i="4"/>
  <c r="X7160" i="4"/>
  <c r="Y7160" i="4"/>
  <c r="Z7160" i="4"/>
  <c r="AA7160" i="4"/>
  <c r="S7161" i="4"/>
  <c r="T7161" i="4"/>
  <c r="U7161" i="4"/>
  <c r="V7161" i="4"/>
  <c r="W7161" i="4"/>
  <c r="X7161" i="4"/>
  <c r="Y7161" i="4"/>
  <c r="Z7161" i="4"/>
  <c r="AA7161" i="4"/>
  <c r="S7162" i="4"/>
  <c r="T7162" i="4"/>
  <c r="U7162" i="4"/>
  <c r="V7162" i="4"/>
  <c r="W7162" i="4"/>
  <c r="X7162" i="4"/>
  <c r="Y7162" i="4"/>
  <c r="Z7162" i="4"/>
  <c r="AA7162" i="4"/>
  <c r="S7156" i="4"/>
  <c r="T7156" i="4"/>
  <c r="U7156" i="4"/>
  <c r="V7156" i="4"/>
  <c r="W7156" i="4"/>
  <c r="X7156" i="4"/>
  <c r="Y7156" i="4"/>
  <c r="Z7156" i="4"/>
  <c r="AA7156" i="4"/>
  <c r="S7164" i="4"/>
  <c r="T7164" i="4"/>
  <c r="U7164" i="4"/>
  <c r="V7164" i="4"/>
  <c r="W7164" i="4"/>
  <c r="X7164" i="4"/>
  <c r="Y7164" i="4"/>
  <c r="Z7164" i="4"/>
  <c r="AA7164" i="4"/>
  <c r="S7165" i="4"/>
  <c r="T7165" i="4"/>
  <c r="U7165" i="4"/>
  <c r="V7165" i="4"/>
  <c r="W7165" i="4"/>
  <c r="X7165" i="4"/>
  <c r="Y7165" i="4"/>
  <c r="Z7165" i="4"/>
  <c r="AA7165" i="4"/>
  <c r="S7166" i="4"/>
  <c r="T7166" i="4"/>
  <c r="U7166" i="4"/>
  <c r="V7166" i="4"/>
  <c r="W7166" i="4"/>
  <c r="X7166" i="4"/>
  <c r="Y7166" i="4"/>
  <c r="Z7166" i="4"/>
  <c r="AA7166" i="4"/>
  <c r="S7167" i="4"/>
  <c r="T7167" i="4"/>
  <c r="U7167" i="4"/>
  <c r="V7167" i="4"/>
  <c r="W7167" i="4"/>
  <c r="X7167" i="4"/>
  <c r="Y7167" i="4"/>
  <c r="Z7167" i="4"/>
  <c r="AA7167" i="4"/>
  <c r="S7168" i="4"/>
  <c r="T7168" i="4"/>
  <c r="U7168" i="4"/>
  <c r="V7168" i="4"/>
  <c r="W7168" i="4"/>
  <c r="X7168" i="4"/>
  <c r="Y7168" i="4"/>
  <c r="Z7168" i="4"/>
  <c r="AA7168" i="4"/>
  <c r="S7169" i="4"/>
  <c r="T7169" i="4"/>
  <c r="U7169" i="4"/>
  <c r="V7169" i="4"/>
  <c r="W7169" i="4"/>
  <c r="X7169" i="4"/>
  <c r="Y7169" i="4"/>
  <c r="Z7169" i="4"/>
  <c r="AA7169" i="4"/>
  <c r="S7163" i="4"/>
  <c r="T7163" i="4"/>
  <c r="U7163" i="4"/>
  <c r="V7163" i="4"/>
  <c r="W7163" i="4"/>
  <c r="X7163" i="4"/>
  <c r="Y7163" i="4"/>
  <c r="Z7163" i="4"/>
  <c r="AA7163" i="4"/>
  <c r="S7171" i="4"/>
  <c r="T7171" i="4"/>
  <c r="U7171" i="4"/>
  <c r="V7171" i="4"/>
  <c r="W7171" i="4"/>
  <c r="X7171" i="4"/>
  <c r="Y7171" i="4"/>
  <c r="Z7171" i="4"/>
  <c r="AA7171" i="4"/>
  <c r="S7172" i="4"/>
  <c r="T7172" i="4"/>
  <c r="U7172" i="4"/>
  <c r="V7172" i="4"/>
  <c r="W7172" i="4"/>
  <c r="X7172" i="4"/>
  <c r="Y7172" i="4"/>
  <c r="Z7172" i="4"/>
  <c r="AA7172" i="4"/>
  <c r="S7173" i="4"/>
  <c r="T7173" i="4"/>
  <c r="U7173" i="4"/>
  <c r="V7173" i="4"/>
  <c r="W7173" i="4"/>
  <c r="X7173" i="4"/>
  <c r="Y7173" i="4"/>
  <c r="Z7173" i="4"/>
  <c r="AA7173" i="4"/>
  <c r="S7174" i="4"/>
  <c r="T7174" i="4"/>
  <c r="U7174" i="4"/>
  <c r="V7174" i="4"/>
  <c r="W7174" i="4"/>
  <c r="X7174" i="4"/>
  <c r="Y7174" i="4"/>
  <c r="Z7174" i="4"/>
  <c r="AA7174" i="4"/>
  <c r="S7175" i="4"/>
  <c r="T7175" i="4"/>
  <c r="U7175" i="4"/>
  <c r="V7175" i="4"/>
  <c r="W7175" i="4"/>
  <c r="X7175" i="4"/>
  <c r="Y7175" i="4"/>
  <c r="Z7175" i="4"/>
  <c r="AA7175" i="4"/>
  <c r="S7176" i="4"/>
  <c r="T7176" i="4"/>
  <c r="U7176" i="4"/>
  <c r="V7176" i="4"/>
  <c r="W7176" i="4"/>
  <c r="X7176" i="4"/>
  <c r="Y7176" i="4"/>
  <c r="Z7176" i="4"/>
  <c r="AA7176" i="4"/>
  <c r="S7170" i="4"/>
  <c r="T7170" i="4"/>
  <c r="U7170" i="4"/>
  <c r="V7170" i="4"/>
  <c r="W7170" i="4"/>
  <c r="X7170" i="4"/>
  <c r="Y7170" i="4"/>
  <c r="Z7170" i="4"/>
  <c r="AA7170" i="4"/>
  <c r="S7178" i="4"/>
  <c r="T7178" i="4"/>
  <c r="U7178" i="4"/>
  <c r="V7178" i="4"/>
  <c r="W7178" i="4"/>
  <c r="X7178" i="4"/>
  <c r="Y7178" i="4"/>
  <c r="Z7178" i="4"/>
  <c r="AA7178" i="4"/>
  <c r="S7179" i="4"/>
  <c r="T7179" i="4"/>
  <c r="U7179" i="4"/>
  <c r="V7179" i="4"/>
  <c r="W7179" i="4"/>
  <c r="X7179" i="4"/>
  <c r="Y7179" i="4"/>
  <c r="Z7179" i="4"/>
  <c r="AA7179" i="4"/>
  <c r="S7180" i="4"/>
  <c r="T7180" i="4"/>
  <c r="U7180" i="4"/>
  <c r="V7180" i="4"/>
  <c r="W7180" i="4"/>
  <c r="X7180" i="4"/>
  <c r="Y7180" i="4"/>
  <c r="Z7180" i="4"/>
  <c r="AA7180" i="4"/>
  <c r="S7181" i="4"/>
  <c r="T7181" i="4"/>
  <c r="U7181" i="4"/>
  <c r="V7181" i="4"/>
  <c r="W7181" i="4"/>
  <c r="X7181" i="4"/>
  <c r="Y7181" i="4"/>
  <c r="Z7181" i="4"/>
  <c r="AA7181" i="4"/>
  <c r="S7182" i="4"/>
  <c r="T7182" i="4"/>
  <c r="U7182" i="4"/>
  <c r="V7182" i="4"/>
  <c r="W7182" i="4"/>
  <c r="X7182" i="4"/>
  <c r="Y7182" i="4"/>
  <c r="Z7182" i="4"/>
  <c r="AA7182" i="4"/>
  <c r="S7183" i="4"/>
  <c r="T7183" i="4"/>
  <c r="U7183" i="4"/>
  <c r="V7183" i="4"/>
  <c r="W7183" i="4"/>
  <c r="X7183" i="4"/>
  <c r="Y7183" i="4"/>
  <c r="Z7183" i="4"/>
  <c r="AA7183" i="4"/>
  <c r="S7177" i="4"/>
  <c r="T7177" i="4"/>
  <c r="U7177" i="4"/>
  <c r="V7177" i="4"/>
  <c r="W7177" i="4"/>
  <c r="X7177" i="4"/>
  <c r="Y7177" i="4"/>
  <c r="Z7177" i="4"/>
  <c r="AA7177" i="4"/>
  <c r="S7185" i="4"/>
  <c r="T7185" i="4"/>
  <c r="U7185" i="4"/>
  <c r="V7185" i="4"/>
  <c r="W7185" i="4"/>
  <c r="X7185" i="4"/>
  <c r="Y7185" i="4"/>
  <c r="Z7185" i="4"/>
  <c r="AA7185" i="4"/>
  <c r="S7186" i="4"/>
  <c r="T7186" i="4"/>
  <c r="U7186" i="4"/>
  <c r="V7186" i="4"/>
  <c r="W7186" i="4"/>
  <c r="X7186" i="4"/>
  <c r="Y7186" i="4"/>
  <c r="Z7186" i="4"/>
  <c r="AA7186" i="4"/>
  <c r="S7187" i="4"/>
  <c r="T7187" i="4"/>
  <c r="U7187" i="4"/>
  <c r="V7187" i="4"/>
  <c r="W7187" i="4"/>
  <c r="X7187" i="4"/>
  <c r="Y7187" i="4"/>
  <c r="Z7187" i="4"/>
  <c r="AA7187" i="4"/>
  <c r="S7188" i="4"/>
  <c r="T7188" i="4"/>
  <c r="U7188" i="4"/>
  <c r="V7188" i="4"/>
  <c r="W7188" i="4"/>
  <c r="X7188" i="4"/>
  <c r="Y7188" i="4"/>
  <c r="Z7188" i="4"/>
  <c r="AA7188" i="4"/>
  <c r="S7189" i="4"/>
  <c r="T7189" i="4"/>
  <c r="U7189" i="4"/>
  <c r="V7189" i="4"/>
  <c r="W7189" i="4"/>
  <c r="X7189" i="4"/>
  <c r="Y7189" i="4"/>
  <c r="Z7189" i="4"/>
  <c r="AA7189" i="4"/>
  <c r="S7190" i="4"/>
  <c r="T7190" i="4"/>
  <c r="U7190" i="4"/>
  <c r="V7190" i="4"/>
  <c r="W7190" i="4"/>
  <c r="X7190" i="4"/>
  <c r="Y7190" i="4"/>
  <c r="Z7190" i="4"/>
  <c r="AA7190" i="4"/>
  <c r="S7184" i="4"/>
  <c r="T7184" i="4"/>
  <c r="U7184" i="4"/>
  <c r="V7184" i="4"/>
  <c r="W7184" i="4"/>
  <c r="X7184" i="4"/>
  <c r="Y7184" i="4"/>
  <c r="Z7184" i="4"/>
  <c r="AA7184" i="4"/>
  <c r="S7192" i="4"/>
  <c r="T7192" i="4"/>
  <c r="U7192" i="4"/>
  <c r="V7192" i="4"/>
  <c r="W7192" i="4"/>
  <c r="X7192" i="4"/>
  <c r="Y7192" i="4"/>
  <c r="Z7192" i="4"/>
  <c r="AA7192" i="4"/>
  <c r="S7193" i="4"/>
  <c r="T7193" i="4"/>
  <c r="U7193" i="4"/>
  <c r="V7193" i="4"/>
  <c r="W7193" i="4"/>
  <c r="X7193" i="4"/>
  <c r="Y7193" i="4"/>
  <c r="Z7193" i="4"/>
  <c r="AA7193" i="4"/>
  <c r="S7194" i="4"/>
  <c r="T7194" i="4"/>
  <c r="U7194" i="4"/>
  <c r="V7194" i="4"/>
  <c r="W7194" i="4"/>
  <c r="X7194" i="4"/>
  <c r="Y7194" i="4"/>
  <c r="Z7194" i="4"/>
  <c r="AA7194" i="4"/>
  <c r="S7195" i="4"/>
  <c r="T7195" i="4"/>
  <c r="U7195" i="4"/>
  <c r="V7195" i="4"/>
  <c r="W7195" i="4"/>
  <c r="X7195" i="4"/>
  <c r="Y7195" i="4"/>
  <c r="Z7195" i="4"/>
  <c r="AA7195" i="4"/>
  <c r="S7196" i="4"/>
  <c r="T7196" i="4"/>
  <c r="U7196" i="4"/>
  <c r="V7196" i="4"/>
  <c r="W7196" i="4"/>
  <c r="X7196" i="4"/>
  <c r="Y7196" i="4"/>
  <c r="Z7196" i="4"/>
  <c r="AA7196" i="4"/>
  <c r="S7197" i="4"/>
  <c r="T7197" i="4"/>
  <c r="U7197" i="4"/>
  <c r="V7197" i="4"/>
  <c r="W7197" i="4"/>
  <c r="X7197" i="4"/>
  <c r="Y7197" i="4"/>
  <c r="Z7197" i="4"/>
  <c r="AA7197" i="4"/>
  <c r="S7191" i="4"/>
  <c r="T7191" i="4"/>
  <c r="U7191" i="4"/>
  <c r="V7191" i="4"/>
  <c r="W7191" i="4"/>
  <c r="X7191" i="4"/>
  <c r="Y7191" i="4"/>
  <c r="Z7191" i="4"/>
  <c r="AA7191" i="4"/>
  <c r="S7199" i="4"/>
  <c r="T7199" i="4"/>
  <c r="U7199" i="4"/>
  <c r="V7199" i="4"/>
  <c r="W7199" i="4"/>
  <c r="X7199" i="4"/>
  <c r="Y7199" i="4"/>
  <c r="Z7199" i="4"/>
  <c r="AA7199" i="4"/>
  <c r="S7200" i="4"/>
  <c r="T7200" i="4"/>
  <c r="U7200" i="4"/>
  <c r="V7200" i="4"/>
  <c r="W7200" i="4"/>
  <c r="X7200" i="4"/>
  <c r="Y7200" i="4"/>
  <c r="Z7200" i="4"/>
  <c r="AA7200" i="4"/>
  <c r="S7201" i="4"/>
  <c r="T7201" i="4"/>
  <c r="U7201" i="4"/>
  <c r="V7201" i="4"/>
  <c r="W7201" i="4"/>
  <c r="X7201" i="4"/>
  <c r="Y7201" i="4"/>
  <c r="Z7201" i="4"/>
  <c r="AA7201" i="4"/>
  <c r="S7202" i="4"/>
  <c r="T7202" i="4"/>
  <c r="U7202" i="4"/>
  <c r="V7202" i="4"/>
  <c r="W7202" i="4"/>
  <c r="X7202" i="4"/>
  <c r="Y7202" i="4"/>
  <c r="Z7202" i="4"/>
  <c r="AA7202" i="4"/>
  <c r="S7203" i="4"/>
  <c r="T7203" i="4"/>
  <c r="U7203" i="4"/>
  <c r="V7203" i="4"/>
  <c r="W7203" i="4"/>
  <c r="X7203" i="4"/>
  <c r="Y7203" i="4"/>
  <c r="Z7203" i="4"/>
  <c r="AA7203" i="4"/>
  <c r="S7204" i="4"/>
  <c r="T7204" i="4"/>
  <c r="U7204" i="4"/>
  <c r="V7204" i="4"/>
  <c r="W7204" i="4"/>
  <c r="X7204" i="4"/>
  <c r="Y7204" i="4"/>
  <c r="Z7204" i="4"/>
  <c r="AA7204" i="4"/>
  <c r="S7198" i="4"/>
  <c r="T7198" i="4"/>
  <c r="U7198" i="4"/>
  <c r="V7198" i="4"/>
  <c r="W7198" i="4"/>
  <c r="X7198" i="4"/>
  <c r="Y7198" i="4"/>
  <c r="Z7198" i="4"/>
  <c r="AA7198" i="4"/>
  <c r="S7206" i="4"/>
  <c r="T7206" i="4"/>
  <c r="U7206" i="4"/>
  <c r="V7206" i="4"/>
  <c r="W7206" i="4"/>
  <c r="X7206" i="4"/>
  <c r="Y7206" i="4"/>
  <c r="Z7206" i="4"/>
  <c r="AA7206" i="4"/>
  <c r="S7207" i="4"/>
  <c r="T7207" i="4"/>
  <c r="U7207" i="4"/>
  <c r="V7207" i="4"/>
  <c r="W7207" i="4"/>
  <c r="X7207" i="4"/>
  <c r="Y7207" i="4"/>
  <c r="Z7207" i="4"/>
  <c r="AA7207" i="4"/>
  <c r="S7208" i="4"/>
  <c r="T7208" i="4"/>
  <c r="U7208" i="4"/>
  <c r="V7208" i="4"/>
  <c r="W7208" i="4"/>
  <c r="X7208" i="4"/>
  <c r="Y7208" i="4"/>
  <c r="Z7208" i="4"/>
  <c r="AA7208" i="4"/>
  <c r="S7209" i="4"/>
  <c r="T7209" i="4"/>
  <c r="U7209" i="4"/>
  <c r="V7209" i="4"/>
  <c r="W7209" i="4"/>
  <c r="X7209" i="4"/>
  <c r="Y7209" i="4"/>
  <c r="Z7209" i="4"/>
  <c r="AA7209" i="4"/>
  <c r="S7210" i="4"/>
  <c r="T7210" i="4"/>
  <c r="U7210" i="4"/>
  <c r="V7210" i="4"/>
  <c r="W7210" i="4"/>
  <c r="X7210" i="4"/>
  <c r="Y7210" i="4"/>
  <c r="Z7210" i="4"/>
  <c r="AA7210" i="4"/>
  <c r="S7211" i="4"/>
  <c r="T7211" i="4"/>
  <c r="U7211" i="4"/>
  <c r="V7211" i="4"/>
  <c r="W7211" i="4"/>
  <c r="X7211" i="4"/>
  <c r="Y7211" i="4"/>
  <c r="Z7211" i="4"/>
  <c r="AA7211" i="4"/>
  <c r="S7205" i="4"/>
  <c r="T7205" i="4"/>
  <c r="U7205" i="4"/>
  <c r="V7205" i="4"/>
  <c r="W7205" i="4"/>
  <c r="X7205" i="4"/>
  <c r="Y7205" i="4"/>
  <c r="Z7205" i="4"/>
  <c r="AA7205" i="4"/>
  <c r="S7213" i="4"/>
  <c r="T7213" i="4"/>
  <c r="U7213" i="4"/>
  <c r="V7213" i="4"/>
  <c r="W7213" i="4"/>
  <c r="X7213" i="4"/>
  <c r="Y7213" i="4"/>
  <c r="Z7213" i="4"/>
  <c r="AA7213" i="4"/>
  <c r="S7214" i="4"/>
  <c r="T7214" i="4"/>
  <c r="U7214" i="4"/>
  <c r="V7214" i="4"/>
  <c r="W7214" i="4"/>
  <c r="X7214" i="4"/>
  <c r="Y7214" i="4"/>
  <c r="Z7214" i="4"/>
  <c r="AA7214" i="4"/>
  <c r="S7215" i="4"/>
  <c r="T7215" i="4"/>
  <c r="U7215" i="4"/>
  <c r="V7215" i="4"/>
  <c r="W7215" i="4"/>
  <c r="X7215" i="4"/>
  <c r="Y7215" i="4"/>
  <c r="Z7215" i="4"/>
  <c r="AA7215" i="4"/>
  <c r="S7216" i="4"/>
  <c r="T7216" i="4"/>
  <c r="U7216" i="4"/>
  <c r="V7216" i="4"/>
  <c r="W7216" i="4"/>
  <c r="X7216" i="4"/>
  <c r="Y7216" i="4"/>
  <c r="Z7216" i="4"/>
  <c r="AA7216" i="4"/>
  <c r="S7217" i="4"/>
  <c r="T7217" i="4"/>
  <c r="U7217" i="4"/>
  <c r="V7217" i="4"/>
  <c r="W7217" i="4"/>
  <c r="X7217" i="4"/>
  <c r="Y7217" i="4"/>
  <c r="Z7217" i="4"/>
  <c r="AA7217" i="4"/>
  <c r="S7218" i="4"/>
  <c r="T7218" i="4"/>
  <c r="U7218" i="4"/>
  <c r="V7218" i="4"/>
  <c r="W7218" i="4"/>
  <c r="X7218" i="4"/>
  <c r="Y7218" i="4"/>
  <c r="Z7218" i="4"/>
  <c r="AA7218" i="4"/>
  <c r="S7212" i="4"/>
  <c r="T7212" i="4"/>
  <c r="U7212" i="4"/>
  <c r="V7212" i="4"/>
  <c r="W7212" i="4"/>
  <c r="X7212" i="4"/>
  <c r="Y7212" i="4"/>
  <c r="Z7212" i="4"/>
  <c r="AA7212" i="4"/>
  <c r="S7220" i="4"/>
  <c r="T7220" i="4"/>
  <c r="U7220" i="4"/>
  <c r="V7220" i="4"/>
  <c r="W7220" i="4"/>
  <c r="X7220" i="4"/>
  <c r="Y7220" i="4"/>
  <c r="Z7220" i="4"/>
  <c r="AA7220" i="4"/>
  <c r="S7221" i="4"/>
  <c r="T7221" i="4"/>
  <c r="U7221" i="4"/>
  <c r="V7221" i="4"/>
  <c r="W7221" i="4"/>
  <c r="X7221" i="4"/>
  <c r="Y7221" i="4"/>
  <c r="Z7221" i="4"/>
  <c r="AA7221" i="4"/>
  <c r="S7222" i="4"/>
  <c r="T7222" i="4"/>
  <c r="U7222" i="4"/>
  <c r="V7222" i="4"/>
  <c r="W7222" i="4"/>
  <c r="X7222" i="4"/>
  <c r="Y7222" i="4"/>
  <c r="Z7222" i="4"/>
  <c r="AA7222" i="4"/>
  <c r="S7223" i="4"/>
  <c r="T7223" i="4"/>
  <c r="U7223" i="4"/>
  <c r="V7223" i="4"/>
  <c r="W7223" i="4"/>
  <c r="X7223" i="4"/>
  <c r="Y7223" i="4"/>
  <c r="Z7223" i="4"/>
  <c r="AA7223" i="4"/>
  <c r="S7224" i="4"/>
  <c r="T7224" i="4"/>
  <c r="U7224" i="4"/>
  <c r="V7224" i="4"/>
  <c r="W7224" i="4"/>
  <c r="X7224" i="4"/>
  <c r="Y7224" i="4"/>
  <c r="Z7224" i="4"/>
  <c r="AA7224" i="4"/>
  <c r="S7225" i="4"/>
  <c r="T7225" i="4"/>
  <c r="U7225" i="4"/>
  <c r="V7225" i="4"/>
  <c r="W7225" i="4"/>
  <c r="X7225" i="4"/>
  <c r="Y7225" i="4"/>
  <c r="Z7225" i="4"/>
  <c r="AA7225" i="4"/>
  <c r="S7219" i="4"/>
  <c r="T7219" i="4"/>
  <c r="U7219" i="4"/>
  <c r="V7219" i="4"/>
  <c r="W7219" i="4"/>
  <c r="X7219" i="4"/>
  <c r="Y7219" i="4"/>
  <c r="Z7219" i="4"/>
  <c r="AA7219" i="4"/>
  <c r="S7227" i="4"/>
  <c r="T7227" i="4"/>
  <c r="U7227" i="4"/>
  <c r="V7227" i="4"/>
  <c r="W7227" i="4"/>
  <c r="X7227" i="4"/>
  <c r="Y7227" i="4"/>
  <c r="Z7227" i="4"/>
  <c r="AA7227" i="4"/>
  <c r="S7228" i="4"/>
  <c r="T7228" i="4"/>
  <c r="U7228" i="4"/>
  <c r="V7228" i="4"/>
  <c r="W7228" i="4"/>
  <c r="X7228" i="4"/>
  <c r="Y7228" i="4"/>
  <c r="Z7228" i="4"/>
  <c r="AA7228" i="4"/>
  <c r="S7229" i="4"/>
  <c r="T7229" i="4"/>
  <c r="U7229" i="4"/>
  <c r="V7229" i="4"/>
  <c r="W7229" i="4"/>
  <c r="X7229" i="4"/>
  <c r="Y7229" i="4"/>
  <c r="Z7229" i="4"/>
  <c r="AA7229" i="4"/>
  <c r="S7230" i="4"/>
  <c r="T7230" i="4"/>
  <c r="U7230" i="4"/>
  <c r="V7230" i="4"/>
  <c r="W7230" i="4"/>
  <c r="X7230" i="4"/>
  <c r="Y7230" i="4"/>
  <c r="Z7230" i="4"/>
  <c r="AA7230" i="4"/>
  <c r="S7231" i="4"/>
  <c r="T7231" i="4"/>
  <c r="U7231" i="4"/>
  <c r="V7231" i="4"/>
  <c r="W7231" i="4"/>
  <c r="X7231" i="4"/>
  <c r="Y7231" i="4"/>
  <c r="Z7231" i="4"/>
  <c r="AA7231" i="4"/>
  <c r="S7232" i="4"/>
  <c r="T7232" i="4"/>
  <c r="U7232" i="4"/>
  <c r="V7232" i="4"/>
  <c r="W7232" i="4"/>
  <c r="X7232" i="4"/>
  <c r="Y7232" i="4"/>
  <c r="Z7232" i="4"/>
  <c r="AA7232" i="4"/>
  <c r="S7226" i="4"/>
  <c r="T7226" i="4"/>
  <c r="U7226" i="4"/>
  <c r="V7226" i="4"/>
  <c r="W7226" i="4"/>
  <c r="X7226" i="4"/>
  <c r="Y7226" i="4"/>
  <c r="Z7226" i="4"/>
  <c r="AA7226" i="4"/>
  <c r="S7234" i="4"/>
  <c r="T7234" i="4"/>
  <c r="U7234" i="4"/>
  <c r="V7234" i="4"/>
  <c r="W7234" i="4"/>
  <c r="X7234" i="4"/>
  <c r="Y7234" i="4"/>
  <c r="Z7234" i="4"/>
  <c r="AA7234" i="4"/>
  <c r="S7235" i="4"/>
  <c r="T7235" i="4"/>
  <c r="U7235" i="4"/>
  <c r="V7235" i="4"/>
  <c r="W7235" i="4"/>
  <c r="X7235" i="4"/>
  <c r="Y7235" i="4"/>
  <c r="Z7235" i="4"/>
  <c r="AA7235" i="4"/>
  <c r="S7236" i="4"/>
  <c r="T7236" i="4"/>
  <c r="U7236" i="4"/>
  <c r="V7236" i="4"/>
  <c r="W7236" i="4"/>
  <c r="X7236" i="4"/>
  <c r="Y7236" i="4"/>
  <c r="Z7236" i="4"/>
  <c r="AA7236" i="4"/>
  <c r="S7237" i="4"/>
  <c r="T7237" i="4"/>
  <c r="U7237" i="4"/>
  <c r="V7237" i="4"/>
  <c r="W7237" i="4"/>
  <c r="X7237" i="4"/>
  <c r="Y7237" i="4"/>
  <c r="Z7237" i="4"/>
  <c r="AA7237" i="4"/>
  <c r="S7238" i="4"/>
  <c r="T7238" i="4"/>
  <c r="U7238" i="4"/>
  <c r="V7238" i="4"/>
  <c r="W7238" i="4"/>
  <c r="X7238" i="4"/>
  <c r="Y7238" i="4"/>
  <c r="Z7238" i="4"/>
  <c r="AA7238" i="4"/>
  <c r="S7239" i="4"/>
  <c r="T7239" i="4"/>
  <c r="U7239" i="4"/>
  <c r="V7239" i="4"/>
  <c r="W7239" i="4"/>
  <c r="X7239" i="4"/>
  <c r="Y7239" i="4"/>
  <c r="Z7239" i="4"/>
  <c r="AA7239" i="4"/>
  <c r="S7233" i="4"/>
  <c r="T7233" i="4"/>
  <c r="U7233" i="4"/>
  <c r="V7233" i="4"/>
  <c r="W7233" i="4"/>
  <c r="X7233" i="4"/>
  <c r="Y7233" i="4"/>
  <c r="Z7233" i="4"/>
  <c r="AA7233" i="4"/>
  <c r="S7241" i="4"/>
  <c r="T7241" i="4"/>
  <c r="U7241" i="4"/>
  <c r="V7241" i="4"/>
  <c r="W7241" i="4"/>
  <c r="X7241" i="4"/>
  <c r="Y7241" i="4"/>
  <c r="Z7241" i="4"/>
  <c r="AA7241" i="4"/>
  <c r="S7242" i="4"/>
  <c r="T7242" i="4"/>
  <c r="U7242" i="4"/>
  <c r="V7242" i="4"/>
  <c r="W7242" i="4"/>
  <c r="X7242" i="4"/>
  <c r="Y7242" i="4"/>
  <c r="Z7242" i="4"/>
  <c r="AA7242" i="4"/>
  <c r="S7243" i="4"/>
  <c r="T7243" i="4"/>
  <c r="U7243" i="4"/>
  <c r="V7243" i="4"/>
  <c r="W7243" i="4"/>
  <c r="X7243" i="4"/>
  <c r="Y7243" i="4"/>
  <c r="Z7243" i="4"/>
  <c r="AA7243" i="4"/>
  <c r="S7244" i="4"/>
  <c r="T7244" i="4"/>
  <c r="U7244" i="4"/>
  <c r="V7244" i="4"/>
  <c r="W7244" i="4"/>
  <c r="X7244" i="4"/>
  <c r="Y7244" i="4"/>
  <c r="Z7244" i="4"/>
  <c r="AA7244" i="4"/>
  <c r="S7245" i="4"/>
  <c r="T7245" i="4"/>
  <c r="U7245" i="4"/>
  <c r="V7245" i="4"/>
  <c r="W7245" i="4"/>
  <c r="X7245" i="4"/>
  <c r="Y7245" i="4"/>
  <c r="Z7245" i="4"/>
  <c r="AA7245" i="4"/>
  <c r="S7246" i="4"/>
  <c r="T7246" i="4"/>
  <c r="U7246" i="4"/>
  <c r="V7246" i="4"/>
  <c r="W7246" i="4"/>
  <c r="X7246" i="4"/>
  <c r="Y7246" i="4"/>
  <c r="Z7246" i="4"/>
  <c r="AA7246" i="4"/>
  <c r="S7240" i="4"/>
  <c r="T7240" i="4"/>
  <c r="U7240" i="4"/>
  <c r="V7240" i="4"/>
  <c r="W7240" i="4"/>
  <c r="X7240" i="4"/>
  <c r="Y7240" i="4"/>
  <c r="Z7240" i="4"/>
  <c r="AA7240" i="4"/>
  <c r="S7248" i="4"/>
  <c r="T7248" i="4"/>
  <c r="U7248" i="4"/>
  <c r="V7248" i="4"/>
  <c r="W7248" i="4"/>
  <c r="X7248" i="4"/>
  <c r="Y7248" i="4"/>
  <c r="Z7248" i="4"/>
  <c r="AA7248" i="4"/>
  <c r="S7249" i="4"/>
  <c r="T7249" i="4"/>
  <c r="U7249" i="4"/>
  <c r="V7249" i="4"/>
  <c r="W7249" i="4"/>
  <c r="X7249" i="4"/>
  <c r="Y7249" i="4"/>
  <c r="Z7249" i="4"/>
  <c r="AA7249" i="4"/>
  <c r="S7250" i="4"/>
  <c r="T7250" i="4"/>
  <c r="U7250" i="4"/>
  <c r="V7250" i="4"/>
  <c r="W7250" i="4"/>
  <c r="X7250" i="4"/>
  <c r="Y7250" i="4"/>
  <c r="Z7250" i="4"/>
  <c r="AA7250" i="4"/>
  <c r="S7251" i="4"/>
  <c r="T7251" i="4"/>
  <c r="U7251" i="4"/>
  <c r="V7251" i="4"/>
  <c r="W7251" i="4"/>
  <c r="X7251" i="4"/>
  <c r="Y7251" i="4"/>
  <c r="Z7251" i="4"/>
  <c r="AA7251" i="4"/>
  <c r="S7252" i="4"/>
  <c r="T7252" i="4"/>
  <c r="U7252" i="4"/>
  <c r="V7252" i="4"/>
  <c r="W7252" i="4"/>
  <c r="X7252" i="4"/>
  <c r="Y7252" i="4"/>
  <c r="Z7252" i="4"/>
  <c r="AA7252" i="4"/>
  <c r="S7253" i="4"/>
  <c r="T7253" i="4"/>
  <c r="U7253" i="4"/>
  <c r="V7253" i="4"/>
  <c r="W7253" i="4"/>
  <c r="X7253" i="4"/>
  <c r="Y7253" i="4"/>
  <c r="Z7253" i="4"/>
  <c r="AA7253" i="4"/>
  <c r="S7247" i="4"/>
  <c r="T7247" i="4"/>
  <c r="U7247" i="4"/>
  <c r="V7247" i="4"/>
  <c r="W7247" i="4"/>
  <c r="X7247" i="4"/>
  <c r="Y7247" i="4"/>
  <c r="Z7247" i="4"/>
  <c r="AA7247" i="4"/>
  <c r="S7255" i="4"/>
  <c r="T7255" i="4"/>
  <c r="U7255" i="4"/>
  <c r="V7255" i="4"/>
  <c r="W7255" i="4"/>
  <c r="X7255" i="4"/>
  <c r="Y7255" i="4"/>
  <c r="Z7255" i="4"/>
  <c r="AA7255" i="4"/>
  <c r="S7256" i="4"/>
  <c r="T7256" i="4"/>
  <c r="U7256" i="4"/>
  <c r="V7256" i="4"/>
  <c r="W7256" i="4"/>
  <c r="X7256" i="4"/>
  <c r="Y7256" i="4"/>
  <c r="Z7256" i="4"/>
  <c r="AA7256" i="4"/>
  <c r="S7257" i="4"/>
  <c r="T7257" i="4"/>
  <c r="U7257" i="4"/>
  <c r="V7257" i="4"/>
  <c r="W7257" i="4"/>
  <c r="X7257" i="4"/>
  <c r="Y7257" i="4"/>
  <c r="Z7257" i="4"/>
  <c r="AA7257" i="4"/>
  <c r="S7258" i="4"/>
  <c r="T7258" i="4"/>
  <c r="U7258" i="4"/>
  <c r="V7258" i="4"/>
  <c r="W7258" i="4"/>
  <c r="X7258" i="4"/>
  <c r="Y7258" i="4"/>
  <c r="Z7258" i="4"/>
  <c r="AA7258" i="4"/>
  <c r="S7259" i="4"/>
  <c r="T7259" i="4"/>
  <c r="U7259" i="4"/>
  <c r="V7259" i="4"/>
  <c r="W7259" i="4"/>
  <c r="X7259" i="4"/>
  <c r="Y7259" i="4"/>
  <c r="Z7259" i="4"/>
  <c r="AA7259" i="4"/>
  <c r="S7260" i="4"/>
  <c r="T7260" i="4"/>
  <c r="U7260" i="4"/>
  <c r="V7260" i="4"/>
  <c r="W7260" i="4"/>
  <c r="X7260" i="4"/>
  <c r="Y7260" i="4"/>
  <c r="Z7260" i="4"/>
  <c r="AA7260" i="4"/>
  <c r="S7254" i="4"/>
  <c r="T7254" i="4"/>
  <c r="U7254" i="4"/>
  <c r="V7254" i="4"/>
  <c r="W7254" i="4"/>
  <c r="X7254" i="4"/>
  <c r="Y7254" i="4"/>
  <c r="Z7254" i="4"/>
  <c r="AA7254" i="4"/>
  <c r="S7262" i="4"/>
  <c r="T7262" i="4"/>
  <c r="U7262" i="4"/>
  <c r="V7262" i="4"/>
  <c r="W7262" i="4"/>
  <c r="X7262" i="4"/>
  <c r="Y7262" i="4"/>
  <c r="Z7262" i="4"/>
  <c r="AA7262" i="4"/>
  <c r="S7263" i="4"/>
  <c r="T7263" i="4"/>
  <c r="U7263" i="4"/>
  <c r="V7263" i="4"/>
  <c r="W7263" i="4"/>
  <c r="X7263" i="4"/>
  <c r="Y7263" i="4"/>
  <c r="Z7263" i="4"/>
  <c r="AA7263" i="4"/>
  <c r="S7264" i="4"/>
  <c r="T7264" i="4"/>
  <c r="U7264" i="4"/>
  <c r="V7264" i="4"/>
  <c r="W7264" i="4"/>
  <c r="X7264" i="4"/>
  <c r="Y7264" i="4"/>
  <c r="Z7264" i="4"/>
  <c r="AA7264" i="4"/>
  <c r="S7265" i="4"/>
  <c r="T7265" i="4"/>
  <c r="U7265" i="4"/>
  <c r="V7265" i="4"/>
  <c r="W7265" i="4"/>
  <c r="X7265" i="4"/>
  <c r="Y7265" i="4"/>
  <c r="Z7265" i="4"/>
  <c r="AA7265" i="4"/>
  <c r="S7266" i="4"/>
  <c r="T7266" i="4"/>
  <c r="U7266" i="4"/>
  <c r="V7266" i="4"/>
  <c r="W7266" i="4"/>
  <c r="X7266" i="4"/>
  <c r="Y7266" i="4"/>
  <c r="Z7266" i="4"/>
  <c r="AA7266" i="4"/>
  <c r="S7267" i="4"/>
  <c r="T7267" i="4"/>
  <c r="U7267" i="4"/>
  <c r="V7267" i="4"/>
  <c r="W7267" i="4"/>
  <c r="X7267" i="4"/>
  <c r="Y7267" i="4"/>
  <c r="Z7267" i="4"/>
  <c r="AA7267" i="4"/>
  <c r="S7261" i="4"/>
  <c r="T7261" i="4"/>
  <c r="U7261" i="4"/>
  <c r="V7261" i="4"/>
  <c r="W7261" i="4"/>
  <c r="X7261" i="4"/>
  <c r="Y7261" i="4"/>
  <c r="Z7261" i="4"/>
  <c r="AA7261" i="4"/>
  <c r="S7269" i="4"/>
  <c r="T7269" i="4"/>
  <c r="U7269" i="4"/>
  <c r="V7269" i="4"/>
  <c r="W7269" i="4"/>
  <c r="X7269" i="4"/>
  <c r="Y7269" i="4"/>
  <c r="Z7269" i="4"/>
  <c r="AA7269" i="4"/>
  <c r="S7270" i="4"/>
  <c r="T7270" i="4"/>
  <c r="U7270" i="4"/>
  <c r="V7270" i="4"/>
  <c r="W7270" i="4"/>
  <c r="X7270" i="4"/>
  <c r="Y7270" i="4"/>
  <c r="Z7270" i="4"/>
  <c r="AA7270" i="4"/>
  <c r="S7271" i="4"/>
  <c r="T7271" i="4"/>
  <c r="U7271" i="4"/>
  <c r="V7271" i="4"/>
  <c r="W7271" i="4"/>
  <c r="X7271" i="4"/>
  <c r="Y7271" i="4"/>
  <c r="Z7271" i="4"/>
  <c r="AA7271" i="4"/>
  <c r="S7272" i="4"/>
  <c r="T7272" i="4"/>
  <c r="U7272" i="4"/>
  <c r="V7272" i="4"/>
  <c r="W7272" i="4"/>
  <c r="X7272" i="4"/>
  <c r="Y7272" i="4"/>
  <c r="Z7272" i="4"/>
  <c r="AA7272" i="4"/>
  <c r="S7273" i="4"/>
  <c r="T7273" i="4"/>
  <c r="U7273" i="4"/>
  <c r="V7273" i="4"/>
  <c r="W7273" i="4"/>
  <c r="X7273" i="4"/>
  <c r="Y7273" i="4"/>
  <c r="Z7273" i="4"/>
  <c r="AA7273" i="4"/>
  <c r="S7274" i="4"/>
  <c r="T7274" i="4"/>
  <c r="U7274" i="4"/>
  <c r="V7274" i="4"/>
  <c r="W7274" i="4"/>
  <c r="X7274" i="4"/>
  <c r="Y7274" i="4"/>
  <c r="Z7274" i="4"/>
  <c r="AA7274" i="4"/>
  <c r="S7268" i="4"/>
  <c r="T7268" i="4"/>
  <c r="U7268" i="4"/>
  <c r="V7268" i="4"/>
  <c r="W7268" i="4"/>
  <c r="X7268" i="4"/>
  <c r="Y7268" i="4"/>
  <c r="Z7268" i="4"/>
  <c r="AA7268" i="4"/>
  <c r="S7276" i="4"/>
  <c r="T7276" i="4"/>
  <c r="U7276" i="4"/>
  <c r="V7276" i="4"/>
  <c r="W7276" i="4"/>
  <c r="X7276" i="4"/>
  <c r="Y7276" i="4"/>
  <c r="Z7276" i="4"/>
  <c r="AA7276" i="4"/>
  <c r="S7277" i="4"/>
  <c r="T7277" i="4"/>
  <c r="U7277" i="4"/>
  <c r="V7277" i="4"/>
  <c r="W7277" i="4"/>
  <c r="X7277" i="4"/>
  <c r="Y7277" i="4"/>
  <c r="Z7277" i="4"/>
  <c r="AA7277" i="4"/>
  <c r="S7278" i="4"/>
  <c r="T7278" i="4"/>
  <c r="U7278" i="4"/>
  <c r="V7278" i="4"/>
  <c r="W7278" i="4"/>
  <c r="X7278" i="4"/>
  <c r="Y7278" i="4"/>
  <c r="Z7278" i="4"/>
  <c r="AA7278" i="4"/>
  <c r="S7279" i="4"/>
  <c r="T7279" i="4"/>
  <c r="U7279" i="4"/>
  <c r="V7279" i="4"/>
  <c r="W7279" i="4"/>
  <c r="X7279" i="4"/>
  <c r="Y7279" i="4"/>
  <c r="Z7279" i="4"/>
  <c r="AA7279" i="4"/>
  <c r="S7280" i="4"/>
  <c r="T7280" i="4"/>
  <c r="U7280" i="4"/>
  <c r="V7280" i="4"/>
  <c r="W7280" i="4"/>
  <c r="X7280" i="4"/>
  <c r="Y7280" i="4"/>
  <c r="Z7280" i="4"/>
  <c r="AA7280" i="4"/>
  <c r="S7281" i="4"/>
  <c r="T7281" i="4"/>
  <c r="U7281" i="4"/>
  <c r="V7281" i="4"/>
  <c r="W7281" i="4"/>
  <c r="X7281" i="4"/>
  <c r="Y7281" i="4"/>
  <c r="Z7281" i="4"/>
  <c r="AA7281" i="4"/>
  <c r="S7275" i="4"/>
  <c r="T7275" i="4"/>
  <c r="U7275" i="4"/>
  <c r="V7275" i="4"/>
  <c r="W7275" i="4"/>
  <c r="X7275" i="4"/>
  <c r="Y7275" i="4"/>
  <c r="Z7275" i="4"/>
  <c r="AA7275" i="4"/>
  <c r="S7283" i="4"/>
  <c r="T7283" i="4"/>
  <c r="U7283" i="4"/>
  <c r="V7283" i="4"/>
  <c r="W7283" i="4"/>
  <c r="X7283" i="4"/>
  <c r="Y7283" i="4"/>
  <c r="Z7283" i="4"/>
  <c r="AA7283" i="4"/>
  <c r="S7284" i="4"/>
  <c r="T7284" i="4"/>
  <c r="U7284" i="4"/>
  <c r="V7284" i="4"/>
  <c r="W7284" i="4"/>
  <c r="X7284" i="4"/>
  <c r="Y7284" i="4"/>
  <c r="Z7284" i="4"/>
  <c r="AA7284" i="4"/>
  <c r="S7285" i="4"/>
  <c r="T7285" i="4"/>
  <c r="U7285" i="4"/>
  <c r="V7285" i="4"/>
  <c r="W7285" i="4"/>
  <c r="X7285" i="4"/>
  <c r="Y7285" i="4"/>
  <c r="Z7285" i="4"/>
  <c r="AA7285" i="4"/>
  <c r="S7286" i="4"/>
  <c r="T7286" i="4"/>
  <c r="U7286" i="4"/>
  <c r="V7286" i="4"/>
  <c r="W7286" i="4"/>
  <c r="X7286" i="4"/>
  <c r="Y7286" i="4"/>
  <c r="Z7286" i="4"/>
  <c r="AA7286" i="4"/>
  <c r="S7287" i="4"/>
  <c r="T7287" i="4"/>
  <c r="U7287" i="4"/>
  <c r="V7287" i="4"/>
  <c r="W7287" i="4"/>
  <c r="X7287" i="4"/>
  <c r="Y7287" i="4"/>
  <c r="Z7287" i="4"/>
  <c r="AA7287" i="4"/>
  <c r="S7288" i="4"/>
  <c r="T7288" i="4"/>
  <c r="U7288" i="4"/>
  <c r="V7288" i="4"/>
  <c r="W7288" i="4"/>
  <c r="X7288" i="4"/>
  <c r="Y7288" i="4"/>
  <c r="Z7288" i="4"/>
  <c r="AA7288" i="4"/>
  <c r="S7282" i="4"/>
  <c r="T7282" i="4"/>
  <c r="U7282" i="4"/>
  <c r="V7282" i="4"/>
  <c r="W7282" i="4"/>
  <c r="X7282" i="4"/>
  <c r="Y7282" i="4"/>
  <c r="Z7282" i="4"/>
  <c r="AA7282" i="4"/>
  <c r="S7290" i="4"/>
  <c r="T7290" i="4"/>
  <c r="U7290" i="4"/>
  <c r="V7290" i="4"/>
  <c r="W7290" i="4"/>
  <c r="X7290" i="4"/>
  <c r="Y7290" i="4"/>
  <c r="Z7290" i="4"/>
  <c r="AA7290" i="4"/>
  <c r="S7291" i="4"/>
  <c r="T7291" i="4"/>
  <c r="U7291" i="4"/>
  <c r="V7291" i="4"/>
  <c r="W7291" i="4"/>
  <c r="X7291" i="4"/>
  <c r="Y7291" i="4"/>
  <c r="Z7291" i="4"/>
  <c r="AA7291" i="4"/>
  <c r="S7292" i="4"/>
  <c r="T7292" i="4"/>
  <c r="U7292" i="4"/>
  <c r="V7292" i="4"/>
  <c r="W7292" i="4"/>
  <c r="X7292" i="4"/>
  <c r="Y7292" i="4"/>
  <c r="Z7292" i="4"/>
  <c r="AA7292" i="4"/>
  <c r="S7293" i="4"/>
  <c r="T7293" i="4"/>
  <c r="U7293" i="4"/>
  <c r="V7293" i="4"/>
  <c r="W7293" i="4"/>
  <c r="X7293" i="4"/>
  <c r="Y7293" i="4"/>
  <c r="Z7293" i="4"/>
  <c r="AA7293" i="4"/>
  <c r="S7294" i="4"/>
  <c r="T7294" i="4"/>
  <c r="U7294" i="4"/>
  <c r="V7294" i="4"/>
  <c r="W7294" i="4"/>
  <c r="X7294" i="4"/>
  <c r="Y7294" i="4"/>
  <c r="Z7294" i="4"/>
  <c r="AA7294" i="4"/>
  <c r="S7295" i="4"/>
  <c r="T7295" i="4"/>
  <c r="U7295" i="4"/>
  <c r="V7295" i="4"/>
  <c r="W7295" i="4"/>
  <c r="X7295" i="4"/>
  <c r="Y7295" i="4"/>
  <c r="Z7295" i="4"/>
  <c r="AA7295" i="4"/>
  <c r="S7289" i="4"/>
  <c r="T7289" i="4"/>
  <c r="U7289" i="4"/>
  <c r="V7289" i="4"/>
  <c r="W7289" i="4"/>
  <c r="X7289" i="4"/>
  <c r="Y7289" i="4"/>
  <c r="Z7289" i="4"/>
  <c r="AA7289" i="4"/>
  <c r="S7297" i="4"/>
  <c r="T7297" i="4"/>
  <c r="U7297" i="4"/>
  <c r="V7297" i="4"/>
  <c r="W7297" i="4"/>
  <c r="X7297" i="4"/>
  <c r="Y7297" i="4"/>
  <c r="Z7297" i="4"/>
  <c r="AA7297" i="4"/>
  <c r="S7298" i="4"/>
  <c r="T7298" i="4"/>
  <c r="U7298" i="4"/>
  <c r="V7298" i="4"/>
  <c r="W7298" i="4"/>
  <c r="X7298" i="4"/>
  <c r="Y7298" i="4"/>
  <c r="Z7298" i="4"/>
  <c r="AA7298" i="4"/>
  <c r="S7299" i="4"/>
  <c r="T7299" i="4"/>
  <c r="U7299" i="4"/>
  <c r="V7299" i="4"/>
  <c r="W7299" i="4"/>
  <c r="X7299" i="4"/>
  <c r="Y7299" i="4"/>
  <c r="Z7299" i="4"/>
  <c r="AA7299" i="4"/>
  <c r="S7300" i="4"/>
  <c r="T7300" i="4"/>
  <c r="U7300" i="4"/>
  <c r="V7300" i="4"/>
  <c r="W7300" i="4"/>
  <c r="X7300" i="4"/>
  <c r="Y7300" i="4"/>
  <c r="Z7300" i="4"/>
  <c r="AA7300" i="4"/>
  <c r="S7301" i="4"/>
  <c r="T7301" i="4"/>
  <c r="U7301" i="4"/>
  <c r="V7301" i="4"/>
  <c r="W7301" i="4"/>
  <c r="X7301" i="4"/>
  <c r="Y7301" i="4"/>
  <c r="Z7301" i="4"/>
  <c r="AA7301" i="4"/>
  <c r="S7302" i="4"/>
  <c r="T7302" i="4"/>
  <c r="U7302" i="4"/>
  <c r="V7302" i="4"/>
  <c r="W7302" i="4"/>
  <c r="X7302" i="4"/>
  <c r="Y7302" i="4"/>
  <c r="Z7302" i="4"/>
  <c r="AA7302" i="4"/>
  <c r="S7296" i="4"/>
  <c r="T7296" i="4"/>
  <c r="U7296" i="4"/>
  <c r="V7296" i="4"/>
  <c r="W7296" i="4"/>
  <c r="X7296" i="4"/>
  <c r="Y7296" i="4"/>
  <c r="Z7296" i="4"/>
  <c r="AA7296" i="4"/>
  <c r="S7304" i="4"/>
  <c r="T7304" i="4"/>
  <c r="U7304" i="4"/>
  <c r="V7304" i="4"/>
  <c r="W7304" i="4"/>
  <c r="X7304" i="4"/>
  <c r="Y7304" i="4"/>
  <c r="Z7304" i="4"/>
  <c r="AA7304" i="4"/>
  <c r="S7305" i="4"/>
  <c r="T7305" i="4"/>
  <c r="U7305" i="4"/>
  <c r="V7305" i="4"/>
  <c r="W7305" i="4"/>
  <c r="X7305" i="4"/>
  <c r="Y7305" i="4"/>
  <c r="Z7305" i="4"/>
  <c r="AA7305" i="4"/>
  <c r="S7306" i="4"/>
  <c r="T7306" i="4"/>
  <c r="U7306" i="4"/>
  <c r="V7306" i="4"/>
  <c r="W7306" i="4"/>
  <c r="X7306" i="4"/>
  <c r="Y7306" i="4"/>
  <c r="Z7306" i="4"/>
  <c r="AA7306" i="4"/>
  <c r="S7307" i="4"/>
  <c r="T7307" i="4"/>
  <c r="U7307" i="4"/>
  <c r="V7307" i="4"/>
  <c r="W7307" i="4"/>
  <c r="X7307" i="4"/>
  <c r="Y7307" i="4"/>
  <c r="Z7307" i="4"/>
  <c r="AA7307" i="4"/>
  <c r="S7308" i="4"/>
  <c r="T7308" i="4"/>
  <c r="U7308" i="4"/>
  <c r="V7308" i="4"/>
  <c r="W7308" i="4"/>
  <c r="X7308" i="4"/>
  <c r="Y7308" i="4"/>
  <c r="Z7308" i="4"/>
  <c r="AA7308" i="4"/>
  <c r="S7309" i="4"/>
  <c r="T7309" i="4"/>
  <c r="U7309" i="4"/>
  <c r="V7309" i="4"/>
  <c r="W7309" i="4"/>
  <c r="X7309" i="4"/>
  <c r="Y7309" i="4"/>
  <c r="Z7309" i="4"/>
  <c r="AA7309" i="4"/>
  <c r="S7303" i="4"/>
  <c r="T7303" i="4"/>
  <c r="U7303" i="4"/>
  <c r="V7303" i="4"/>
  <c r="W7303" i="4"/>
  <c r="X7303" i="4"/>
  <c r="Y7303" i="4"/>
  <c r="Z7303" i="4"/>
  <c r="AA7303" i="4"/>
  <c r="S7311" i="4"/>
  <c r="T7311" i="4"/>
  <c r="U7311" i="4"/>
  <c r="V7311" i="4"/>
  <c r="W7311" i="4"/>
  <c r="X7311" i="4"/>
  <c r="Y7311" i="4"/>
  <c r="Z7311" i="4"/>
  <c r="AA7311" i="4"/>
  <c r="S7312" i="4"/>
  <c r="T7312" i="4"/>
  <c r="U7312" i="4"/>
  <c r="V7312" i="4"/>
  <c r="W7312" i="4"/>
  <c r="X7312" i="4"/>
  <c r="Y7312" i="4"/>
  <c r="Z7312" i="4"/>
  <c r="AA7312" i="4"/>
  <c r="S7313" i="4"/>
  <c r="T7313" i="4"/>
  <c r="U7313" i="4"/>
  <c r="V7313" i="4"/>
  <c r="W7313" i="4"/>
  <c r="X7313" i="4"/>
  <c r="Y7313" i="4"/>
  <c r="Z7313" i="4"/>
  <c r="AA7313" i="4"/>
  <c r="S7314" i="4"/>
  <c r="T7314" i="4"/>
  <c r="U7314" i="4"/>
  <c r="V7314" i="4"/>
  <c r="W7314" i="4"/>
  <c r="X7314" i="4"/>
  <c r="Y7314" i="4"/>
  <c r="Z7314" i="4"/>
  <c r="AA7314" i="4"/>
  <c r="S7315" i="4"/>
  <c r="T7315" i="4"/>
  <c r="U7315" i="4"/>
  <c r="V7315" i="4"/>
  <c r="W7315" i="4"/>
  <c r="X7315" i="4"/>
  <c r="Y7315" i="4"/>
  <c r="Z7315" i="4"/>
  <c r="AA7315" i="4"/>
  <c r="S7316" i="4"/>
  <c r="T7316" i="4"/>
  <c r="U7316" i="4"/>
  <c r="V7316" i="4"/>
  <c r="W7316" i="4"/>
  <c r="X7316" i="4"/>
  <c r="Y7316" i="4"/>
  <c r="Z7316" i="4"/>
  <c r="AA7316" i="4"/>
  <c r="S7310" i="4"/>
  <c r="T7310" i="4"/>
  <c r="U7310" i="4"/>
  <c r="V7310" i="4"/>
  <c r="W7310" i="4"/>
  <c r="X7310" i="4"/>
  <c r="Y7310" i="4"/>
  <c r="Z7310" i="4"/>
  <c r="AA7310" i="4"/>
  <c r="S7318" i="4"/>
  <c r="T7318" i="4"/>
  <c r="U7318" i="4"/>
  <c r="V7318" i="4"/>
  <c r="W7318" i="4"/>
  <c r="X7318" i="4"/>
  <c r="Y7318" i="4"/>
  <c r="Z7318" i="4"/>
  <c r="AA7318" i="4"/>
  <c r="S7319" i="4"/>
  <c r="T7319" i="4"/>
  <c r="U7319" i="4"/>
  <c r="V7319" i="4"/>
  <c r="W7319" i="4"/>
  <c r="X7319" i="4"/>
  <c r="Y7319" i="4"/>
  <c r="Z7319" i="4"/>
  <c r="AA7319" i="4"/>
  <c r="S7320" i="4"/>
  <c r="T7320" i="4"/>
  <c r="U7320" i="4"/>
  <c r="V7320" i="4"/>
  <c r="W7320" i="4"/>
  <c r="X7320" i="4"/>
  <c r="Y7320" i="4"/>
  <c r="Z7320" i="4"/>
  <c r="AA7320" i="4"/>
  <c r="S7321" i="4"/>
  <c r="T7321" i="4"/>
  <c r="U7321" i="4"/>
  <c r="V7321" i="4"/>
  <c r="W7321" i="4"/>
  <c r="X7321" i="4"/>
  <c r="Y7321" i="4"/>
  <c r="Z7321" i="4"/>
  <c r="AA7321" i="4"/>
  <c r="S7322" i="4"/>
  <c r="T7322" i="4"/>
  <c r="U7322" i="4"/>
  <c r="V7322" i="4"/>
  <c r="W7322" i="4"/>
  <c r="X7322" i="4"/>
  <c r="Y7322" i="4"/>
  <c r="Z7322" i="4"/>
  <c r="AA7322" i="4"/>
  <c r="S7323" i="4"/>
  <c r="T7323" i="4"/>
  <c r="U7323" i="4"/>
  <c r="V7323" i="4"/>
  <c r="W7323" i="4"/>
  <c r="X7323" i="4"/>
  <c r="Y7323" i="4"/>
  <c r="Z7323" i="4"/>
  <c r="AA7323" i="4"/>
  <c r="S7317" i="4"/>
  <c r="T7317" i="4"/>
  <c r="U7317" i="4"/>
  <c r="V7317" i="4"/>
  <c r="W7317" i="4"/>
  <c r="X7317" i="4"/>
  <c r="Y7317" i="4"/>
  <c r="Z7317" i="4"/>
  <c r="AA7317" i="4"/>
  <c r="S7325" i="4"/>
  <c r="T7325" i="4"/>
  <c r="U7325" i="4"/>
  <c r="V7325" i="4"/>
  <c r="W7325" i="4"/>
  <c r="X7325" i="4"/>
  <c r="Y7325" i="4"/>
  <c r="Z7325" i="4"/>
  <c r="AA7325" i="4"/>
  <c r="S7326" i="4"/>
  <c r="T7326" i="4"/>
  <c r="U7326" i="4"/>
  <c r="V7326" i="4"/>
  <c r="W7326" i="4"/>
  <c r="X7326" i="4"/>
  <c r="Y7326" i="4"/>
  <c r="Z7326" i="4"/>
  <c r="AA7326" i="4"/>
  <c r="S7327" i="4"/>
  <c r="T7327" i="4"/>
  <c r="U7327" i="4"/>
  <c r="V7327" i="4"/>
  <c r="W7327" i="4"/>
  <c r="X7327" i="4"/>
  <c r="Y7327" i="4"/>
  <c r="Z7327" i="4"/>
  <c r="AA7327" i="4"/>
  <c r="S7328" i="4"/>
  <c r="T7328" i="4"/>
  <c r="U7328" i="4"/>
  <c r="V7328" i="4"/>
  <c r="W7328" i="4"/>
  <c r="X7328" i="4"/>
  <c r="Y7328" i="4"/>
  <c r="Z7328" i="4"/>
  <c r="AA7328" i="4"/>
  <c r="S7329" i="4"/>
  <c r="T7329" i="4"/>
  <c r="U7329" i="4"/>
  <c r="V7329" i="4"/>
  <c r="W7329" i="4"/>
  <c r="X7329" i="4"/>
  <c r="Y7329" i="4"/>
  <c r="Z7329" i="4"/>
  <c r="AA7329" i="4"/>
  <c r="S7330" i="4"/>
  <c r="T7330" i="4"/>
  <c r="U7330" i="4"/>
  <c r="V7330" i="4"/>
  <c r="W7330" i="4"/>
  <c r="X7330" i="4"/>
  <c r="Y7330" i="4"/>
  <c r="Z7330" i="4"/>
  <c r="AA7330" i="4"/>
  <c r="S7324" i="4"/>
  <c r="T7324" i="4"/>
  <c r="U7324" i="4"/>
  <c r="V7324" i="4"/>
  <c r="W7324" i="4"/>
  <c r="X7324" i="4"/>
  <c r="Y7324" i="4"/>
  <c r="Z7324" i="4"/>
  <c r="AA7324" i="4"/>
  <c r="S7332" i="4"/>
  <c r="T7332" i="4"/>
  <c r="U7332" i="4"/>
  <c r="V7332" i="4"/>
  <c r="W7332" i="4"/>
  <c r="X7332" i="4"/>
  <c r="Y7332" i="4"/>
  <c r="Z7332" i="4"/>
  <c r="AA7332" i="4"/>
  <c r="S7333" i="4"/>
  <c r="T7333" i="4"/>
  <c r="U7333" i="4"/>
  <c r="V7333" i="4"/>
  <c r="W7333" i="4"/>
  <c r="X7333" i="4"/>
  <c r="Y7333" i="4"/>
  <c r="Z7333" i="4"/>
  <c r="AA7333" i="4"/>
  <c r="S7334" i="4"/>
  <c r="T7334" i="4"/>
  <c r="U7334" i="4"/>
  <c r="V7334" i="4"/>
  <c r="W7334" i="4"/>
  <c r="X7334" i="4"/>
  <c r="Y7334" i="4"/>
  <c r="Z7334" i="4"/>
  <c r="AA7334" i="4"/>
  <c r="S7335" i="4"/>
  <c r="T7335" i="4"/>
  <c r="U7335" i="4"/>
  <c r="V7335" i="4"/>
  <c r="W7335" i="4"/>
  <c r="X7335" i="4"/>
  <c r="Y7335" i="4"/>
  <c r="Z7335" i="4"/>
  <c r="AA7335" i="4"/>
  <c r="S7336" i="4"/>
  <c r="T7336" i="4"/>
  <c r="U7336" i="4"/>
  <c r="V7336" i="4"/>
  <c r="W7336" i="4"/>
  <c r="X7336" i="4"/>
  <c r="Y7336" i="4"/>
  <c r="Z7336" i="4"/>
  <c r="AA7336" i="4"/>
  <c r="S7337" i="4"/>
  <c r="T7337" i="4"/>
  <c r="U7337" i="4"/>
  <c r="V7337" i="4"/>
  <c r="W7337" i="4"/>
  <c r="X7337" i="4"/>
  <c r="Y7337" i="4"/>
  <c r="Z7337" i="4"/>
  <c r="AA7337" i="4"/>
  <c r="S7331" i="4"/>
  <c r="T7331" i="4"/>
  <c r="U7331" i="4"/>
  <c r="V7331" i="4"/>
  <c r="W7331" i="4"/>
  <c r="X7331" i="4"/>
  <c r="Y7331" i="4"/>
  <c r="Z7331" i="4"/>
  <c r="AA7331" i="4"/>
  <c r="S7339" i="4"/>
  <c r="T7339" i="4"/>
  <c r="U7339" i="4"/>
  <c r="V7339" i="4"/>
  <c r="W7339" i="4"/>
  <c r="X7339" i="4"/>
  <c r="Y7339" i="4"/>
  <c r="Z7339" i="4"/>
  <c r="AA7339" i="4"/>
  <c r="S7340" i="4"/>
  <c r="T7340" i="4"/>
  <c r="U7340" i="4"/>
  <c r="V7340" i="4"/>
  <c r="W7340" i="4"/>
  <c r="X7340" i="4"/>
  <c r="Y7340" i="4"/>
  <c r="Z7340" i="4"/>
  <c r="AA7340" i="4"/>
  <c r="S7341" i="4"/>
  <c r="T7341" i="4"/>
  <c r="U7341" i="4"/>
  <c r="V7341" i="4"/>
  <c r="W7341" i="4"/>
  <c r="X7341" i="4"/>
  <c r="Y7341" i="4"/>
  <c r="Z7341" i="4"/>
  <c r="AA7341" i="4"/>
  <c r="S7342" i="4"/>
  <c r="T7342" i="4"/>
  <c r="U7342" i="4"/>
  <c r="V7342" i="4"/>
  <c r="W7342" i="4"/>
  <c r="X7342" i="4"/>
  <c r="Y7342" i="4"/>
  <c r="Z7342" i="4"/>
  <c r="AA7342" i="4"/>
  <c r="S7343" i="4"/>
  <c r="T7343" i="4"/>
  <c r="U7343" i="4"/>
  <c r="V7343" i="4"/>
  <c r="W7343" i="4"/>
  <c r="X7343" i="4"/>
  <c r="Y7343" i="4"/>
  <c r="Z7343" i="4"/>
  <c r="AA7343" i="4"/>
  <c r="S7344" i="4"/>
  <c r="T7344" i="4"/>
  <c r="U7344" i="4"/>
  <c r="V7344" i="4"/>
  <c r="W7344" i="4"/>
  <c r="X7344" i="4"/>
  <c r="Y7344" i="4"/>
  <c r="Z7344" i="4"/>
  <c r="AA7344" i="4"/>
  <c r="S7338" i="4"/>
  <c r="T7338" i="4"/>
  <c r="U7338" i="4"/>
  <c r="V7338" i="4"/>
  <c r="W7338" i="4"/>
  <c r="X7338" i="4"/>
  <c r="Y7338" i="4"/>
  <c r="Z7338" i="4"/>
  <c r="AA7338" i="4"/>
  <c r="S7346" i="4"/>
  <c r="T7346" i="4"/>
  <c r="U7346" i="4"/>
  <c r="V7346" i="4"/>
  <c r="W7346" i="4"/>
  <c r="X7346" i="4"/>
  <c r="Y7346" i="4"/>
  <c r="Z7346" i="4"/>
  <c r="AA7346" i="4"/>
  <c r="S7347" i="4"/>
  <c r="T7347" i="4"/>
  <c r="U7347" i="4"/>
  <c r="V7347" i="4"/>
  <c r="W7347" i="4"/>
  <c r="X7347" i="4"/>
  <c r="Y7347" i="4"/>
  <c r="Z7347" i="4"/>
  <c r="AA7347" i="4"/>
  <c r="S7348" i="4"/>
  <c r="T7348" i="4"/>
  <c r="U7348" i="4"/>
  <c r="V7348" i="4"/>
  <c r="W7348" i="4"/>
  <c r="X7348" i="4"/>
  <c r="Y7348" i="4"/>
  <c r="Z7348" i="4"/>
  <c r="AA7348" i="4"/>
  <c r="S7349" i="4"/>
  <c r="T7349" i="4"/>
  <c r="U7349" i="4"/>
  <c r="V7349" i="4"/>
  <c r="W7349" i="4"/>
  <c r="X7349" i="4"/>
  <c r="Y7349" i="4"/>
  <c r="Z7349" i="4"/>
  <c r="AA7349" i="4"/>
  <c r="S7350" i="4"/>
  <c r="T7350" i="4"/>
  <c r="U7350" i="4"/>
  <c r="V7350" i="4"/>
  <c r="W7350" i="4"/>
  <c r="X7350" i="4"/>
  <c r="Y7350" i="4"/>
  <c r="Z7350" i="4"/>
  <c r="AA7350" i="4"/>
  <c r="S7351" i="4"/>
  <c r="T7351" i="4"/>
  <c r="U7351" i="4"/>
  <c r="V7351" i="4"/>
  <c r="W7351" i="4"/>
  <c r="X7351" i="4"/>
  <c r="Y7351" i="4"/>
  <c r="Z7351" i="4"/>
  <c r="AA7351" i="4"/>
  <c r="S7345" i="4"/>
  <c r="T7345" i="4"/>
  <c r="U7345" i="4"/>
  <c r="V7345" i="4"/>
  <c r="W7345" i="4"/>
  <c r="X7345" i="4"/>
  <c r="Y7345" i="4"/>
  <c r="Z7345" i="4"/>
  <c r="AA7345" i="4"/>
  <c r="S7353" i="4"/>
  <c r="T7353" i="4"/>
  <c r="U7353" i="4"/>
  <c r="V7353" i="4"/>
  <c r="W7353" i="4"/>
  <c r="X7353" i="4"/>
  <c r="Y7353" i="4"/>
  <c r="Z7353" i="4"/>
  <c r="AA7353" i="4"/>
  <c r="S7354" i="4"/>
  <c r="T7354" i="4"/>
  <c r="U7354" i="4"/>
  <c r="V7354" i="4"/>
  <c r="W7354" i="4"/>
  <c r="X7354" i="4"/>
  <c r="Y7354" i="4"/>
  <c r="Z7354" i="4"/>
  <c r="AA7354" i="4"/>
  <c r="S7355" i="4"/>
  <c r="T7355" i="4"/>
  <c r="U7355" i="4"/>
  <c r="V7355" i="4"/>
  <c r="W7355" i="4"/>
  <c r="X7355" i="4"/>
  <c r="Y7355" i="4"/>
  <c r="Z7355" i="4"/>
  <c r="AA7355" i="4"/>
  <c r="S7356" i="4"/>
  <c r="T7356" i="4"/>
  <c r="U7356" i="4"/>
  <c r="V7356" i="4"/>
  <c r="W7356" i="4"/>
  <c r="X7356" i="4"/>
  <c r="Y7356" i="4"/>
  <c r="Z7356" i="4"/>
  <c r="AA7356" i="4"/>
  <c r="S7357" i="4"/>
  <c r="T7357" i="4"/>
  <c r="U7357" i="4"/>
  <c r="V7357" i="4"/>
  <c r="W7357" i="4"/>
  <c r="X7357" i="4"/>
  <c r="Y7357" i="4"/>
  <c r="Z7357" i="4"/>
  <c r="AA7357" i="4"/>
  <c r="S7358" i="4"/>
  <c r="T7358" i="4"/>
  <c r="U7358" i="4"/>
  <c r="V7358" i="4"/>
  <c r="W7358" i="4"/>
  <c r="X7358" i="4"/>
  <c r="Y7358" i="4"/>
  <c r="Z7358" i="4"/>
  <c r="AA7358" i="4"/>
  <c r="S7352" i="4"/>
  <c r="T7352" i="4"/>
  <c r="U7352" i="4"/>
  <c r="V7352" i="4"/>
  <c r="W7352" i="4"/>
  <c r="X7352" i="4"/>
  <c r="Y7352" i="4"/>
  <c r="Z7352" i="4"/>
  <c r="AA7352" i="4"/>
  <c r="S7360" i="4"/>
  <c r="T7360" i="4"/>
  <c r="U7360" i="4"/>
  <c r="V7360" i="4"/>
  <c r="W7360" i="4"/>
  <c r="X7360" i="4"/>
  <c r="Y7360" i="4"/>
  <c r="Z7360" i="4"/>
  <c r="AA7360" i="4"/>
  <c r="S7361" i="4"/>
  <c r="T7361" i="4"/>
  <c r="U7361" i="4"/>
  <c r="V7361" i="4"/>
  <c r="W7361" i="4"/>
  <c r="X7361" i="4"/>
  <c r="Y7361" i="4"/>
  <c r="Z7361" i="4"/>
  <c r="AA7361" i="4"/>
  <c r="S7362" i="4"/>
  <c r="T7362" i="4"/>
  <c r="U7362" i="4"/>
  <c r="V7362" i="4"/>
  <c r="W7362" i="4"/>
  <c r="X7362" i="4"/>
  <c r="Y7362" i="4"/>
  <c r="Z7362" i="4"/>
  <c r="AA7362" i="4"/>
  <c r="S7363" i="4"/>
  <c r="T7363" i="4"/>
  <c r="U7363" i="4"/>
  <c r="V7363" i="4"/>
  <c r="W7363" i="4"/>
  <c r="X7363" i="4"/>
  <c r="Y7363" i="4"/>
  <c r="Z7363" i="4"/>
  <c r="AA7363" i="4"/>
  <c r="S7364" i="4"/>
  <c r="T7364" i="4"/>
  <c r="U7364" i="4"/>
  <c r="V7364" i="4"/>
  <c r="W7364" i="4"/>
  <c r="X7364" i="4"/>
  <c r="Y7364" i="4"/>
  <c r="Z7364" i="4"/>
  <c r="AA7364" i="4"/>
  <c r="S7365" i="4"/>
  <c r="T7365" i="4"/>
  <c r="U7365" i="4"/>
  <c r="V7365" i="4"/>
  <c r="W7365" i="4"/>
  <c r="X7365" i="4"/>
  <c r="Y7365" i="4"/>
  <c r="Z7365" i="4"/>
  <c r="AA7365" i="4"/>
  <c r="S7359" i="4"/>
  <c r="T7359" i="4"/>
  <c r="U7359" i="4"/>
  <c r="V7359" i="4"/>
  <c r="W7359" i="4"/>
  <c r="X7359" i="4"/>
  <c r="Y7359" i="4"/>
  <c r="Z7359" i="4"/>
  <c r="AA7359" i="4"/>
  <c r="S7367" i="4"/>
  <c r="T7367" i="4"/>
  <c r="U7367" i="4"/>
  <c r="V7367" i="4"/>
  <c r="W7367" i="4"/>
  <c r="X7367" i="4"/>
  <c r="Y7367" i="4"/>
  <c r="Z7367" i="4"/>
  <c r="AA7367" i="4"/>
  <c r="S7368" i="4"/>
  <c r="T7368" i="4"/>
  <c r="U7368" i="4"/>
  <c r="V7368" i="4"/>
  <c r="W7368" i="4"/>
  <c r="X7368" i="4"/>
  <c r="Y7368" i="4"/>
  <c r="Z7368" i="4"/>
  <c r="AA7368" i="4"/>
  <c r="S7369" i="4"/>
  <c r="T7369" i="4"/>
  <c r="U7369" i="4"/>
  <c r="V7369" i="4"/>
  <c r="W7369" i="4"/>
  <c r="X7369" i="4"/>
  <c r="Y7369" i="4"/>
  <c r="Z7369" i="4"/>
  <c r="AA7369" i="4"/>
  <c r="S7370" i="4"/>
  <c r="T7370" i="4"/>
  <c r="U7370" i="4"/>
  <c r="V7370" i="4"/>
  <c r="W7370" i="4"/>
  <c r="X7370" i="4"/>
  <c r="Y7370" i="4"/>
  <c r="Z7370" i="4"/>
  <c r="AA7370" i="4"/>
  <c r="S7371" i="4"/>
  <c r="T7371" i="4"/>
  <c r="U7371" i="4"/>
  <c r="V7371" i="4"/>
  <c r="W7371" i="4"/>
  <c r="X7371" i="4"/>
  <c r="Y7371" i="4"/>
  <c r="Z7371" i="4"/>
  <c r="AA7371" i="4"/>
  <c r="S7372" i="4"/>
  <c r="T7372" i="4"/>
  <c r="U7372" i="4"/>
  <c r="V7372" i="4"/>
  <c r="W7372" i="4"/>
  <c r="X7372" i="4"/>
  <c r="Y7372" i="4"/>
  <c r="Z7372" i="4"/>
  <c r="AA7372" i="4"/>
  <c r="S7366" i="4"/>
  <c r="T7366" i="4"/>
  <c r="U7366" i="4"/>
  <c r="V7366" i="4"/>
  <c r="W7366" i="4"/>
  <c r="X7366" i="4"/>
  <c r="Y7366" i="4"/>
  <c r="Z7366" i="4"/>
  <c r="AA7366" i="4"/>
  <c r="S7374" i="4"/>
  <c r="T7374" i="4"/>
  <c r="U7374" i="4"/>
  <c r="V7374" i="4"/>
  <c r="W7374" i="4"/>
  <c r="X7374" i="4"/>
  <c r="Y7374" i="4"/>
  <c r="Z7374" i="4"/>
  <c r="AA7374" i="4"/>
  <c r="S7375" i="4"/>
  <c r="T7375" i="4"/>
  <c r="U7375" i="4"/>
  <c r="V7375" i="4"/>
  <c r="W7375" i="4"/>
  <c r="X7375" i="4"/>
  <c r="Y7375" i="4"/>
  <c r="Z7375" i="4"/>
  <c r="AA7375" i="4"/>
  <c r="S7376" i="4"/>
  <c r="T7376" i="4"/>
  <c r="U7376" i="4"/>
  <c r="V7376" i="4"/>
  <c r="W7376" i="4"/>
  <c r="X7376" i="4"/>
  <c r="Y7376" i="4"/>
  <c r="Z7376" i="4"/>
  <c r="AA7376" i="4"/>
  <c r="S7377" i="4"/>
  <c r="T7377" i="4"/>
  <c r="U7377" i="4"/>
  <c r="V7377" i="4"/>
  <c r="W7377" i="4"/>
  <c r="X7377" i="4"/>
  <c r="Y7377" i="4"/>
  <c r="Z7377" i="4"/>
  <c r="AA7377" i="4"/>
  <c r="S7378" i="4"/>
  <c r="T7378" i="4"/>
  <c r="U7378" i="4"/>
  <c r="V7378" i="4"/>
  <c r="W7378" i="4"/>
  <c r="X7378" i="4"/>
  <c r="Y7378" i="4"/>
  <c r="Z7378" i="4"/>
  <c r="AA7378" i="4"/>
  <c r="S7379" i="4"/>
  <c r="T7379" i="4"/>
  <c r="U7379" i="4"/>
  <c r="V7379" i="4"/>
  <c r="W7379" i="4"/>
  <c r="X7379" i="4"/>
  <c r="Y7379" i="4"/>
  <c r="Z7379" i="4"/>
  <c r="AA7379" i="4"/>
  <c r="S7373" i="4"/>
  <c r="T7373" i="4"/>
  <c r="U7373" i="4"/>
  <c r="V7373" i="4"/>
  <c r="W7373" i="4"/>
  <c r="X7373" i="4"/>
  <c r="Y7373" i="4"/>
  <c r="Z7373" i="4"/>
  <c r="AA7373" i="4"/>
  <c r="S7381" i="4"/>
  <c r="T7381" i="4"/>
  <c r="U7381" i="4"/>
  <c r="V7381" i="4"/>
  <c r="W7381" i="4"/>
  <c r="X7381" i="4"/>
  <c r="Y7381" i="4"/>
  <c r="Z7381" i="4"/>
  <c r="AA7381" i="4"/>
  <c r="S7382" i="4"/>
  <c r="T7382" i="4"/>
  <c r="U7382" i="4"/>
  <c r="V7382" i="4"/>
  <c r="W7382" i="4"/>
  <c r="X7382" i="4"/>
  <c r="Y7382" i="4"/>
  <c r="Z7382" i="4"/>
  <c r="AA7382" i="4"/>
  <c r="S7383" i="4"/>
  <c r="T7383" i="4"/>
  <c r="U7383" i="4"/>
  <c r="V7383" i="4"/>
  <c r="W7383" i="4"/>
  <c r="X7383" i="4"/>
  <c r="Y7383" i="4"/>
  <c r="Z7383" i="4"/>
  <c r="AA7383" i="4"/>
  <c r="S7384" i="4"/>
  <c r="T7384" i="4"/>
  <c r="U7384" i="4"/>
  <c r="V7384" i="4"/>
  <c r="W7384" i="4"/>
  <c r="X7384" i="4"/>
  <c r="Y7384" i="4"/>
  <c r="Z7384" i="4"/>
  <c r="AA7384" i="4"/>
  <c r="S7385" i="4"/>
  <c r="T7385" i="4"/>
  <c r="U7385" i="4"/>
  <c r="V7385" i="4"/>
  <c r="W7385" i="4"/>
  <c r="X7385" i="4"/>
  <c r="Y7385" i="4"/>
  <c r="Z7385" i="4"/>
  <c r="AA7385" i="4"/>
  <c r="S7386" i="4"/>
  <c r="T7386" i="4"/>
  <c r="U7386" i="4"/>
  <c r="V7386" i="4"/>
  <c r="W7386" i="4"/>
  <c r="X7386" i="4"/>
  <c r="Y7386" i="4"/>
  <c r="Z7386" i="4"/>
  <c r="AA7386" i="4"/>
  <c r="S7380" i="4"/>
  <c r="T7380" i="4"/>
  <c r="U7380" i="4"/>
  <c r="V7380" i="4"/>
  <c r="W7380" i="4"/>
  <c r="X7380" i="4"/>
  <c r="Y7380" i="4"/>
  <c r="Z7380" i="4"/>
  <c r="AA7380" i="4"/>
  <c r="S7388" i="4"/>
  <c r="T7388" i="4"/>
  <c r="U7388" i="4"/>
  <c r="V7388" i="4"/>
  <c r="W7388" i="4"/>
  <c r="X7388" i="4"/>
  <c r="Y7388" i="4"/>
  <c r="Z7388" i="4"/>
  <c r="AA7388" i="4"/>
  <c r="S7389" i="4"/>
  <c r="T7389" i="4"/>
  <c r="U7389" i="4"/>
  <c r="V7389" i="4"/>
  <c r="W7389" i="4"/>
  <c r="X7389" i="4"/>
  <c r="Y7389" i="4"/>
  <c r="Z7389" i="4"/>
  <c r="AA7389" i="4"/>
  <c r="S7390" i="4"/>
  <c r="T7390" i="4"/>
  <c r="U7390" i="4"/>
  <c r="V7390" i="4"/>
  <c r="W7390" i="4"/>
  <c r="X7390" i="4"/>
  <c r="Y7390" i="4"/>
  <c r="Z7390" i="4"/>
  <c r="AA7390" i="4"/>
  <c r="S7391" i="4"/>
  <c r="T7391" i="4"/>
  <c r="U7391" i="4"/>
  <c r="V7391" i="4"/>
  <c r="W7391" i="4"/>
  <c r="X7391" i="4"/>
  <c r="Y7391" i="4"/>
  <c r="Z7391" i="4"/>
  <c r="AA7391" i="4"/>
  <c r="S7392" i="4"/>
  <c r="T7392" i="4"/>
  <c r="U7392" i="4"/>
  <c r="V7392" i="4"/>
  <c r="W7392" i="4"/>
  <c r="X7392" i="4"/>
  <c r="Y7392" i="4"/>
  <c r="Z7392" i="4"/>
  <c r="AA7392" i="4"/>
  <c r="S7393" i="4"/>
  <c r="T7393" i="4"/>
  <c r="U7393" i="4"/>
  <c r="V7393" i="4"/>
  <c r="W7393" i="4"/>
  <c r="X7393" i="4"/>
  <c r="Y7393" i="4"/>
  <c r="Z7393" i="4"/>
  <c r="AA7393" i="4"/>
  <c r="S7387" i="4"/>
  <c r="T7387" i="4"/>
  <c r="U7387" i="4"/>
  <c r="V7387" i="4"/>
  <c r="W7387" i="4"/>
  <c r="X7387" i="4"/>
  <c r="Y7387" i="4"/>
  <c r="Z7387" i="4"/>
  <c r="AA7387" i="4"/>
  <c r="S7395" i="4"/>
  <c r="T7395" i="4"/>
  <c r="U7395" i="4"/>
  <c r="V7395" i="4"/>
  <c r="W7395" i="4"/>
  <c r="X7395" i="4"/>
  <c r="Y7395" i="4"/>
  <c r="Z7395" i="4"/>
  <c r="AA7395" i="4"/>
  <c r="S7396" i="4"/>
  <c r="T7396" i="4"/>
  <c r="U7396" i="4"/>
  <c r="V7396" i="4"/>
  <c r="W7396" i="4"/>
  <c r="X7396" i="4"/>
  <c r="Y7396" i="4"/>
  <c r="Z7396" i="4"/>
  <c r="AA7396" i="4"/>
  <c r="S7397" i="4"/>
  <c r="T7397" i="4"/>
  <c r="U7397" i="4"/>
  <c r="V7397" i="4"/>
  <c r="W7397" i="4"/>
  <c r="X7397" i="4"/>
  <c r="Y7397" i="4"/>
  <c r="Z7397" i="4"/>
  <c r="AA7397" i="4"/>
  <c r="S7398" i="4"/>
  <c r="T7398" i="4"/>
  <c r="U7398" i="4"/>
  <c r="V7398" i="4"/>
  <c r="W7398" i="4"/>
  <c r="X7398" i="4"/>
  <c r="Y7398" i="4"/>
  <c r="Z7398" i="4"/>
  <c r="AA7398" i="4"/>
  <c r="S7399" i="4"/>
  <c r="T7399" i="4"/>
  <c r="U7399" i="4"/>
  <c r="V7399" i="4"/>
  <c r="W7399" i="4"/>
  <c r="X7399" i="4"/>
  <c r="Y7399" i="4"/>
  <c r="Z7399" i="4"/>
  <c r="AA7399" i="4"/>
  <c r="S7400" i="4"/>
  <c r="T7400" i="4"/>
  <c r="U7400" i="4"/>
  <c r="V7400" i="4"/>
  <c r="W7400" i="4"/>
  <c r="X7400" i="4"/>
  <c r="Y7400" i="4"/>
  <c r="Z7400" i="4"/>
  <c r="AA7400" i="4"/>
  <c r="S7394" i="4"/>
  <c r="T7394" i="4"/>
  <c r="U7394" i="4"/>
  <c r="V7394" i="4"/>
  <c r="W7394" i="4"/>
  <c r="X7394" i="4"/>
  <c r="Y7394" i="4"/>
  <c r="Z7394" i="4"/>
  <c r="AA7394" i="4"/>
  <c r="S7402" i="4"/>
  <c r="T7402" i="4"/>
  <c r="U7402" i="4"/>
  <c r="V7402" i="4"/>
  <c r="W7402" i="4"/>
  <c r="X7402" i="4"/>
  <c r="Y7402" i="4"/>
  <c r="Z7402" i="4"/>
  <c r="AA7402" i="4"/>
  <c r="S7403" i="4"/>
  <c r="T7403" i="4"/>
  <c r="U7403" i="4"/>
  <c r="V7403" i="4"/>
  <c r="W7403" i="4"/>
  <c r="X7403" i="4"/>
  <c r="Y7403" i="4"/>
  <c r="Z7403" i="4"/>
  <c r="AA7403" i="4"/>
  <c r="S7404" i="4"/>
  <c r="T7404" i="4"/>
  <c r="U7404" i="4"/>
  <c r="V7404" i="4"/>
  <c r="W7404" i="4"/>
  <c r="X7404" i="4"/>
  <c r="Y7404" i="4"/>
  <c r="Z7404" i="4"/>
  <c r="AA7404" i="4"/>
  <c r="S7405" i="4"/>
  <c r="T7405" i="4"/>
  <c r="U7405" i="4"/>
  <c r="V7405" i="4"/>
  <c r="W7405" i="4"/>
  <c r="X7405" i="4"/>
  <c r="Y7405" i="4"/>
  <c r="Z7405" i="4"/>
  <c r="AA7405" i="4"/>
  <c r="S7406" i="4"/>
  <c r="T7406" i="4"/>
  <c r="U7406" i="4"/>
  <c r="V7406" i="4"/>
  <c r="W7406" i="4"/>
  <c r="X7406" i="4"/>
  <c r="Y7406" i="4"/>
  <c r="Z7406" i="4"/>
  <c r="AA7406" i="4"/>
  <c r="S7407" i="4"/>
  <c r="T7407" i="4"/>
  <c r="U7407" i="4"/>
  <c r="V7407" i="4"/>
  <c r="W7407" i="4"/>
  <c r="X7407" i="4"/>
  <c r="Y7407" i="4"/>
  <c r="Z7407" i="4"/>
  <c r="AA7407" i="4"/>
  <c r="S7401" i="4"/>
  <c r="T7401" i="4"/>
  <c r="U7401" i="4"/>
  <c r="V7401" i="4"/>
  <c r="W7401" i="4"/>
  <c r="X7401" i="4"/>
  <c r="Y7401" i="4"/>
  <c r="Z7401" i="4"/>
  <c r="AA7401" i="4"/>
  <c r="S7409" i="4"/>
  <c r="T7409" i="4"/>
  <c r="U7409" i="4"/>
  <c r="V7409" i="4"/>
  <c r="W7409" i="4"/>
  <c r="X7409" i="4"/>
  <c r="Y7409" i="4"/>
  <c r="Z7409" i="4"/>
  <c r="AA7409" i="4"/>
  <c r="S7410" i="4"/>
  <c r="T7410" i="4"/>
  <c r="U7410" i="4"/>
  <c r="V7410" i="4"/>
  <c r="W7410" i="4"/>
  <c r="X7410" i="4"/>
  <c r="Y7410" i="4"/>
  <c r="Z7410" i="4"/>
  <c r="AA7410" i="4"/>
  <c r="S7411" i="4"/>
  <c r="T7411" i="4"/>
  <c r="U7411" i="4"/>
  <c r="V7411" i="4"/>
  <c r="W7411" i="4"/>
  <c r="X7411" i="4"/>
  <c r="Y7411" i="4"/>
  <c r="Z7411" i="4"/>
  <c r="AA7411" i="4"/>
  <c r="S7412" i="4"/>
  <c r="T7412" i="4"/>
  <c r="U7412" i="4"/>
  <c r="V7412" i="4"/>
  <c r="W7412" i="4"/>
  <c r="X7412" i="4"/>
  <c r="Y7412" i="4"/>
  <c r="Z7412" i="4"/>
  <c r="AA7412" i="4"/>
  <c r="S7413" i="4"/>
  <c r="T7413" i="4"/>
  <c r="U7413" i="4"/>
  <c r="V7413" i="4"/>
  <c r="W7413" i="4"/>
  <c r="X7413" i="4"/>
  <c r="Y7413" i="4"/>
  <c r="Z7413" i="4"/>
  <c r="AA7413" i="4"/>
  <c r="S7414" i="4"/>
  <c r="T7414" i="4"/>
  <c r="U7414" i="4"/>
  <c r="V7414" i="4"/>
  <c r="W7414" i="4"/>
  <c r="X7414" i="4"/>
  <c r="Y7414" i="4"/>
  <c r="Z7414" i="4"/>
  <c r="AA7414" i="4"/>
  <c r="S7408" i="4"/>
  <c r="T7408" i="4"/>
  <c r="U7408" i="4"/>
  <c r="V7408" i="4"/>
  <c r="W7408" i="4"/>
  <c r="X7408" i="4"/>
  <c r="Y7408" i="4"/>
  <c r="Z7408" i="4"/>
  <c r="AA7408" i="4"/>
  <c r="S7416" i="4"/>
  <c r="T7416" i="4"/>
  <c r="U7416" i="4"/>
  <c r="V7416" i="4"/>
  <c r="W7416" i="4"/>
  <c r="X7416" i="4"/>
  <c r="Y7416" i="4"/>
  <c r="Z7416" i="4"/>
  <c r="AA7416" i="4"/>
  <c r="S7417" i="4"/>
  <c r="T7417" i="4"/>
  <c r="U7417" i="4"/>
  <c r="V7417" i="4"/>
  <c r="W7417" i="4"/>
  <c r="X7417" i="4"/>
  <c r="Y7417" i="4"/>
  <c r="Z7417" i="4"/>
  <c r="AA7417" i="4"/>
  <c r="S7418" i="4"/>
  <c r="T7418" i="4"/>
  <c r="U7418" i="4"/>
  <c r="V7418" i="4"/>
  <c r="W7418" i="4"/>
  <c r="X7418" i="4"/>
  <c r="Y7418" i="4"/>
  <c r="Z7418" i="4"/>
  <c r="AA7418" i="4"/>
  <c r="S7419" i="4"/>
  <c r="T7419" i="4"/>
  <c r="U7419" i="4"/>
  <c r="V7419" i="4"/>
  <c r="W7419" i="4"/>
  <c r="X7419" i="4"/>
  <c r="Y7419" i="4"/>
  <c r="Z7419" i="4"/>
  <c r="AA7419" i="4"/>
  <c r="S7420" i="4"/>
  <c r="T7420" i="4"/>
  <c r="U7420" i="4"/>
  <c r="V7420" i="4"/>
  <c r="W7420" i="4"/>
  <c r="X7420" i="4"/>
  <c r="Y7420" i="4"/>
  <c r="Z7420" i="4"/>
  <c r="AA7420" i="4"/>
  <c r="S7421" i="4"/>
  <c r="T7421" i="4"/>
  <c r="U7421" i="4"/>
  <c r="V7421" i="4"/>
  <c r="W7421" i="4"/>
  <c r="X7421" i="4"/>
  <c r="Y7421" i="4"/>
  <c r="Z7421" i="4"/>
  <c r="AA7421" i="4"/>
  <c r="S7415" i="4"/>
  <c r="T7415" i="4"/>
  <c r="U7415" i="4"/>
  <c r="V7415" i="4"/>
  <c r="W7415" i="4"/>
  <c r="X7415" i="4"/>
  <c r="Y7415" i="4"/>
  <c r="Z7415" i="4"/>
  <c r="AA7415" i="4"/>
  <c r="S7423" i="4"/>
  <c r="T7423" i="4"/>
  <c r="U7423" i="4"/>
  <c r="V7423" i="4"/>
  <c r="W7423" i="4"/>
  <c r="X7423" i="4"/>
  <c r="Y7423" i="4"/>
  <c r="Z7423" i="4"/>
  <c r="AA7423" i="4"/>
  <c r="S7424" i="4"/>
  <c r="T7424" i="4"/>
  <c r="U7424" i="4"/>
  <c r="V7424" i="4"/>
  <c r="W7424" i="4"/>
  <c r="X7424" i="4"/>
  <c r="Y7424" i="4"/>
  <c r="Z7424" i="4"/>
  <c r="AA7424" i="4"/>
  <c r="S7425" i="4"/>
  <c r="T7425" i="4"/>
  <c r="U7425" i="4"/>
  <c r="V7425" i="4"/>
  <c r="W7425" i="4"/>
  <c r="X7425" i="4"/>
  <c r="Y7425" i="4"/>
  <c r="Z7425" i="4"/>
  <c r="AA7425" i="4"/>
  <c r="S7426" i="4"/>
  <c r="T7426" i="4"/>
  <c r="U7426" i="4"/>
  <c r="V7426" i="4"/>
  <c r="W7426" i="4"/>
  <c r="X7426" i="4"/>
  <c r="Y7426" i="4"/>
  <c r="Z7426" i="4"/>
  <c r="AA7426" i="4"/>
  <c r="S7427" i="4"/>
  <c r="T7427" i="4"/>
  <c r="U7427" i="4"/>
  <c r="V7427" i="4"/>
  <c r="W7427" i="4"/>
  <c r="X7427" i="4"/>
  <c r="Y7427" i="4"/>
  <c r="Z7427" i="4"/>
  <c r="AA7427" i="4"/>
  <c r="S7428" i="4"/>
  <c r="T7428" i="4"/>
  <c r="U7428" i="4"/>
  <c r="V7428" i="4"/>
  <c r="W7428" i="4"/>
  <c r="X7428" i="4"/>
  <c r="Y7428" i="4"/>
  <c r="Z7428" i="4"/>
  <c r="AA7428" i="4"/>
  <c r="S7422" i="4"/>
  <c r="T7422" i="4"/>
  <c r="U7422" i="4"/>
  <c r="V7422" i="4"/>
  <c r="W7422" i="4"/>
  <c r="X7422" i="4"/>
  <c r="Y7422" i="4"/>
  <c r="Z7422" i="4"/>
  <c r="AA7422" i="4"/>
  <c r="S7430" i="4"/>
  <c r="T7430" i="4"/>
  <c r="U7430" i="4"/>
  <c r="V7430" i="4"/>
  <c r="W7430" i="4"/>
  <c r="X7430" i="4"/>
  <c r="Y7430" i="4"/>
  <c r="Z7430" i="4"/>
  <c r="AA7430" i="4"/>
  <c r="S7431" i="4"/>
  <c r="T7431" i="4"/>
  <c r="U7431" i="4"/>
  <c r="V7431" i="4"/>
  <c r="W7431" i="4"/>
  <c r="X7431" i="4"/>
  <c r="Y7431" i="4"/>
  <c r="Z7431" i="4"/>
  <c r="AA7431" i="4"/>
  <c r="S7432" i="4"/>
  <c r="T7432" i="4"/>
  <c r="U7432" i="4"/>
  <c r="V7432" i="4"/>
  <c r="W7432" i="4"/>
  <c r="X7432" i="4"/>
  <c r="Y7432" i="4"/>
  <c r="Z7432" i="4"/>
  <c r="AA7432" i="4"/>
  <c r="S7433" i="4"/>
  <c r="T7433" i="4"/>
  <c r="U7433" i="4"/>
  <c r="V7433" i="4"/>
  <c r="W7433" i="4"/>
  <c r="X7433" i="4"/>
  <c r="Y7433" i="4"/>
  <c r="Z7433" i="4"/>
  <c r="AA7433" i="4"/>
  <c r="S7434" i="4"/>
  <c r="T7434" i="4"/>
  <c r="U7434" i="4"/>
  <c r="V7434" i="4"/>
  <c r="W7434" i="4"/>
  <c r="X7434" i="4"/>
  <c r="Y7434" i="4"/>
  <c r="Z7434" i="4"/>
  <c r="AA7434" i="4"/>
  <c r="S7435" i="4"/>
  <c r="T7435" i="4"/>
  <c r="U7435" i="4"/>
  <c r="V7435" i="4"/>
  <c r="W7435" i="4"/>
  <c r="X7435" i="4"/>
  <c r="Y7435" i="4"/>
  <c r="Z7435" i="4"/>
  <c r="AA7435" i="4"/>
  <c r="S7429" i="4"/>
  <c r="T7429" i="4"/>
  <c r="U7429" i="4"/>
  <c r="V7429" i="4"/>
  <c r="W7429" i="4"/>
  <c r="X7429" i="4"/>
  <c r="Y7429" i="4"/>
  <c r="Z7429" i="4"/>
  <c r="AA7429" i="4"/>
  <c r="S7437" i="4"/>
  <c r="T7437" i="4"/>
  <c r="U7437" i="4"/>
  <c r="V7437" i="4"/>
  <c r="W7437" i="4"/>
  <c r="X7437" i="4"/>
  <c r="Y7437" i="4"/>
  <c r="Z7437" i="4"/>
  <c r="AA7437" i="4"/>
  <c r="S7438" i="4"/>
  <c r="T7438" i="4"/>
  <c r="U7438" i="4"/>
  <c r="V7438" i="4"/>
  <c r="W7438" i="4"/>
  <c r="X7438" i="4"/>
  <c r="Y7438" i="4"/>
  <c r="Z7438" i="4"/>
  <c r="AA7438" i="4"/>
  <c r="S7439" i="4"/>
  <c r="T7439" i="4"/>
  <c r="U7439" i="4"/>
  <c r="V7439" i="4"/>
  <c r="W7439" i="4"/>
  <c r="X7439" i="4"/>
  <c r="Y7439" i="4"/>
  <c r="Z7439" i="4"/>
  <c r="AA7439" i="4"/>
  <c r="S7440" i="4"/>
  <c r="T7440" i="4"/>
  <c r="U7440" i="4"/>
  <c r="V7440" i="4"/>
  <c r="W7440" i="4"/>
  <c r="X7440" i="4"/>
  <c r="Y7440" i="4"/>
  <c r="Z7440" i="4"/>
  <c r="AA7440" i="4"/>
  <c r="S7441" i="4"/>
  <c r="T7441" i="4"/>
  <c r="U7441" i="4"/>
  <c r="V7441" i="4"/>
  <c r="W7441" i="4"/>
  <c r="X7441" i="4"/>
  <c r="Y7441" i="4"/>
  <c r="Z7441" i="4"/>
  <c r="AA7441" i="4"/>
  <c r="S7442" i="4"/>
  <c r="T7442" i="4"/>
  <c r="U7442" i="4"/>
  <c r="V7442" i="4"/>
  <c r="W7442" i="4"/>
  <c r="X7442" i="4"/>
  <c r="Y7442" i="4"/>
  <c r="Z7442" i="4"/>
  <c r="AA7442" i="4"/>
  <c r="S7436" i="4"/>
  <c r="T7436" i="4"/>
  <c r="U7436" i="4"/>
  <c r="V7436" i="4"/>
  <c r="W7436" i="4"/>
  <c r="X7436" i="4"/>
  <c r="Y7436" i="4"/>
  <c r="Z7436" i="4"/>
  <c r="AA7436" i="4"/>
  <c r="S7444" i="4"/>
  <c r="T7444" i="4"/>
  <c r="U7444" i="4"/>
  <c r="V7444" i="4"/>
  <c r="W7444" i="4"/>
  <c r="X7444" i="4"/>
  <c r="Y7444" i="4"/>
  <c r="Z7444" i="4"/>
  <c r="AA7444" i="4"/>
  <c r="S7445" i="4"/>
  <c r="T7445" i="4"/>
  <c r="U7445" i="4"/>
  <c r="V7445" i="4"/>
  <c r="W7445" i="4"/>
  <c r="X7445" i="4"/>
  <c r="Y7445" i="4"/>
  <c r="Z7445" i="4"/>
  <c r="AA7445" i="4"/>
  <c r="S7446" i="4"/>
  <c r="T7446" i="4"/>
  <c r="U7446" i="4"/>
  <c r="V7446" i="4"/>
  <c r="W7446" i="4"/>
  <c r="X7446" i="4"/>
  <c r="Y7446" i="4"/>
  <c r="Z7446" i="4"/>
  <c r="AA7446" i="4"/>
  <c r="S7447" i="4"/>
  <c r="T7447" i="4"/>
  <c r="U7447" i="4"/>
  <c r="V7447" i="4"/>
  <c r="W7447" i="4"/>
  <c r="X7447" i="4"/>
  <c r="Y7447" i="4"/>
  <c r="Z7447" i="4"/>
  <c r="AA7447" i="4"/>
  <c r="S7448" i="4"/>
  <c r="T7448" i="4"/>
  <c r="U7448" i="4"/>
  <c r="V7448" i="4"/>
  <c r="W7448" i="4"/>
  <c r="X7448" i="4"/>
  <c r="Y7448" i="4"/>
  <c r="Z7448" i="4"/>
  <c r="AA7448" i="4"/>
  <c r="S7449" i="4"/>
  <c r="T7449" i="4"/>
  <c r="U7449" i="4"/>
  <c r="V7449" i="4"/>
  <c r="W7449" i="4"/>
  <c r="X7449" i="4"/>
  <c r="Y7449" i="4"/>
  <c r="Z7449" i="4"/>
  <c r="AA7449" i="4"/>
  <c r="S7443" i="4"/>
  <c r="T7443" i="4"/>
  <c r="U7443" i="4"/>
  <c r="V7443" i="4"/>
  <c r="W7443" i="4"/>
  <c r="X7443" i="4"/>
  <c r="Y7443" i="4"/>
  <c r="Z7443" i="4"/>
  <c r="AA7443" i="4"/>
  <c r="S7451" i="4"/>
  <c r="T7451" i="4"/>
  <c r="U7451" i="4"/>
  <c r="V7451" i="4"/>
  <c r="W7451" i="4"/>
  <c r="X7451" i="4"/>
  <c r="Y7451" i="4"/>
  <c r="Z7451" i="4"/>
  <c r="AA7451" i="4"/>
  <c r="S7452" i="4"/>
  <c r="T7452" i="4"/>
  <c r="U7452" i="4"/>
  <c r="V7452" i="4"/>
  <c r="W7452" i="4"/>
  <c r="X7452" i="4"/>
  <c r="Y7452" i="4"/>
  <c r="Z7452" i="4"/>
  <c r="AA7452" i="4"/>
  <c r="S7453" i="4"/>
  <c r="T7453" i="4"/>
  <c r="U7453" i="4"/>
  <c r="V7453" i="4"/>
  <c r="W7453" i="4"/>
  <c r="X7453" i="4"/>
  <c r="Y7453" i="4"/>
  <c r="Z7453" i="4"/>
  <c r="AA7453" i="4"/>
  <c r="S7454" i="4"/>
  <c r="T7454" i="4"/>
  <c r="U7454" i="4"/>
  <c r="V7454" i="4"/>
  <c r="W7454" i="4"/>
  <c r="X7454" i="4"/>
  <c r="Y7454" i="4"/>
  <c r="Z7454" i="4"/>
  <c r="AA7454" i="4"/>
  <c r="S7455" i="4"/>
  <c r="T7455" i="4"/>
  <c r="U7455" i="4"/>
  <c r="V7455" i="4"/>
  <c r="W7455" i="4"/>
  <c r="X7455" i="4"/>
  <c r="Y7455" i="4"/>
  <c r="Z7455" i="4"/>
  <c r="AA7455" i="4"/>
  <c r="S7456" i="4"/>
  <c r="T7456" i="4"/>
  <c r="U7456" i="4"/>
  <c r="V7456" i="4"/>
  <c r="W7456" i="4"/>
  <c r="X7456" i="4"/>
  <c r="Y7456" i="4"/>
  <c r="Z7456" i="4"/>
  <c r="AA7456" i="4"/>
  <c r="S7450" i="4"/>
  <c r="T7450" i="4"/>
  <c r="U7450" i="4"/>
  <c r="V7450" i="4"/>
  <c r="W7450" i="4"/>
  <c r="X7450" i="4"/>
  <c r="Y7450" i="4"/>
  <c r="Z7450" i="4"/>
  <c r="AA7450" i="4"/>
  <c r="S7458" i="4"/>
  <c r="T7458" i="4"/>
  <c r="U7458" i="4"/>
  <c r="V7458" i="4"/>
  <c r="W7458" i="4"/>
  <c r="X7458" i="4"/>
  <c r="Y7458" i="4"/>
  <c r="Z7458" i="4"/>
  <c r="AA7458" i="4"/>
  <c r="S7459" i="4"/>
  <c r="T7459" i="4"/>
  <c r="U7459" i="4"/>
  <c r="V7459" i="4"/>
  <c r="W7459" i="4"/>
  <c r="X7459" i="4"/>
  <c r="Y7459" i="4"/>
  <c r="Z7459" i="4"/>
  <c r="AA7459" i="4"/>
  <c r="S7460" i="4"/>
  <c r="T7460" i="4"/>
  <c r="U7460" i="4"/>
  <c r="V7460" i="4"/>
  <c r="W7460" i="4"/>
  <c r="X7460" i="4"/>
  <c r="Y7460" i="4"/>
  <c r="Z7460" i="4"/>
  <c r="AA7460" i="4"/>
  <c r="S7461" i="4"/>
  <c r="T7461" i="4"/>
  <c r="U7461" i="4"/>
  <c r="V7461" i="4"/>
  <c r="W7461" i="4"/>
  <c r="X7461" i="4"/>
  <c r="Y7461" i="4"/>
  <c r="Z7461" i="4"/>
  <c r="AA7461" i="4"/>
  <c r="S7462" i="4"/>
  <c r="T7462" i="4"/>
  <c r="U7462" i="4"/>
  <c r="V7462" i="4"/>
  <c r="W7462" i="4"/>
  <c r="X7462" i="4"/>
  <c r="Y7462" i="4"/>
  <c r="Z7462" i="4"/>
  <c r="AA7462" i="4"/>
  <c r="S7463" i="4"/>
  <c r="T7463" i="4"/>
  <c r="U7463" i="4"/>
  <c r="V7463" i="4"/>
  <c r="W7463" i="4"/>
  <c r="X7463" i="4"/>
  <c r="Y7463" i="4"/>
  <c r="Z7463" i="4"/>
  <c r="AA7463" i="4"/>
  <c r="S7457" i="4"/>
  <c r="T7457" i="4"/>
  <c r="U7457" i="4"/>
  <c r="V7457" i="4"/>
  <c r="W7457" i="4"/>
  <c r="X7457" i="4"/>
  <c r="Y7457" i="4"/>
  <c r="Z7457" i="4"/>
  <c r="AA7457" i="4"/>
  <c r="S7465" i="4"/>
  <c r="T7465" i="4"/>
  <c r="U7465" i="4"/>
  <c r="V7465" i="4"/>
  <c r="W7465" i="4"/>
  <c r="X7465" i="4"/>
  <c r="Y7465" i="4"/>
  <c r="Z7465" i="4"/>
  <c r="AA7465" i="4"/>
  <c r="S7466" i="4"/>
  <c r="T7466" i="4"/>
  <c r="U7466" i="4"/>
  <c r="V7466" i="4"/>
  <c r="W7466" i="4"/>
  <c r="X7466" i="4"/>
  <c r="Y7466" i="4"/>
  <c r="Z7466" i="4"/>
  <c r="AA7466" i="4"/>
  <c r="S7467" i="4"/>
  <c r="T7467" i="4"/>
  <c r="U7467" i="4"/>
  <c r="V7467" i="4"/>
  <c r="W7467" i="4"/>
  <c r="X7467" i="4"/>
  <c r="Y7467" i="4"/>
  <c r="Z7467" i="4"/>
  <c r="AA7467" i="4"/>
  <c r="S7468" i="4"/>
  <c r="T7468" i="4"/>
  <c r="U7468" i="4"/>
  <c r="V7468" i="4"/>
  <c r="W7468" i="4"/>
  <c r="X7468" i="4"/>
  <c r="Y7468" i="4"/>
  <c r="Z7468" i="4"/>
  <c r="AA7468" i="4"/>
  <c r="S7469" i="4"/>
  <c r="T7469" i="4"/>
  <c r="U7469" i="4"/>
  <c r="V7469" i="4"/>
  <c r="W7469" i="4"/>
  <c r="X7469" i="4"/>
  <c r="Y7469" i="4"/>
  <c r="Z7469" i="4"/>
  <c r="AA7469" i="4"/>
  <c r="S7470" i="4"/>
  <c r="T7470" i="4"/>
  <c r="U7470" i="4"/>
  <c r="V7470" i="4"/>
  <c r="W7470" i="4"/>
  <c r="X7470" i="4"/>
  <c r="Y7470" i="4"/>
  <c r="Z7470" i="4"/>
  <c r="AA7470" i="4"/>
  <c r="S7464" i="4"/>
  <c r="T7464" i="4"/>
  <c r="U7464" i="4"/>
  <c r="V7464" i="4"/>
  <c r="W7464" i="4"/>
  <c r="X7464" i="4"/>
  <c r="Y7464" i="4"/>
  <c r="Z7464" i="4"/>
  <c r="AA7464" i="4"/>
  <c r="S7472" i="4"/>
  <c r="T7472" i="4"/>
  <c r="U7472" i="4"/>
  <c r="V7472" i="4"/>
  <c r="W7472" i="4"/>
  <c r="X7472" i="4"/>
  <c r="Y7472" i="4"/>
  <c r="Z7472" i="4"/>
  <c r="AA7472" i="4"/>
  <c r="S7473" i="4"/>
  <c r="T7473" i="4"/>
  <c r="U7473" i="4"/>
  <c r="V7473" i="4"/>
  <c r="W7473" i="4"/>
  <c r="X7473" i="4"/>
  <c r="Y7473" i="4"/>
  <c r="Z7473" i="4"/>
  <c r="AA7473" i="4"/>
  <c r="S7474" i="4"/>
  <c r="T7474" i="4"/>
  <c r="U7474" i="4"/>
  <c r="V7474" i="4"/>
  <c r="W7474" i="4"/>
  <c r="X7474" i="4"/>
  <c r="Y7474" i="4"/>
  <c r="Z7474" i="4"/>
  <c r="AA7474" i="4"/>
  <c r="S7475" i="4"/>
  <c r="T7475" i="4"/>
  <c r="U7475" i="4"/>
  <c r="V7475" i="4"/>
  <c r="W7475" i="4"/>
  <c r="X7475" i="4"/>
  <c r="Y7475" i="4"/>
  <c r="Z7475" i="4"/>
  <c r="AA7475" i="4"/>
  <c r="S7476" i="4"/>
  <c r="T7476" i="4"/>
  <c r="U7476" i="4"/>
  <c r="V7476" i="4"/>
  <c r="W7476" i="4"/>
  <c r="X7476" i="4"/>
  <c r="Y7476" i="4"/>
  <c r="Z7476" i="4"/>
  <c r="AA7476" i="4"/>
  <c r="S7477" i="4"/>
  <c r="T7477" i="4"/>
  <c r="U7477" i="4"/>
  <c r="V7477" i="4"/>
  <c r="W7477" i="4"/>
  <c r="X7477" i="4"/>
  <c r="Y7477" i="4"/>
  <c r="Z7477" i="4"/>
  <c r="AA7477" i="4"/>
  <c r="S7471" i="4"/>
  <c r="T7471" i="4"/>
  <c r="U7471" i="4"/>
  <c r="V7471" i="4"/>
  <c r="W7471" i="4"/>
  <c r="X7471" i="4"/>
  <c r="Y7471" i="4"/>
  <c r="Z7471" i="4"/>
  <c r="AA7471" i="4"/>
  <c r="S7479" i="4"/>
  <c r="T7479" i="4"/>
  <c r="U7479" i="4"/>
  <c r="V7479" i="4"/>
  <c r="W7479" i="4"/>
  <c r="X7479" i="4"/>
  <c r="Y7479" i="4"/>
  <c r="Z7479" i="4"/>
  <c r="AA7479" i="4"/>
  <c r="S7480" i="4"/>
  <c r="T7480" i="4"/>
  <c r="U7480" i="4"/>
  <c r="V7480" i="4"/>
  <c r="W7480" i="4"/>
  <c r="X7480" i="4"/>
  <c r="Y7480" i="4"/>
  <c r="Z7480" i="4"/>
  <c r="AA7480" i="4"/>
  <c r="S7481" i="4"/>
  <c r="T7481" i="4"/>
  <c r="U7481" i="4"/>
  <c r="V7481" i="4"/>
  <c r="W7481" i="4"/>
  <c r="X7481" i="4"/>
  <c r="Y7481" i="4"/>
  <c r="Z7481" i="4"/>
  <c r="AA7481" i="4"/>
  <c r="S7482" i="4"/>
  <c r="T7482" i="4"/>
  <c r="U7482" i="4"/>
  <c r="V7482" i="4"/>
  <c r="W7482" i="4"/>
  <c r="X7482" i="4"/>
  <c r="Y7482" i="4"/>
  <c r="Z7482" i="4"/>
  <c r="AA7482" i="4"/>
  <c r="S7483" i="4"/>
  <c r="T7483" i="4"/>
  <c r="U7483" i="4"/>
  <c r="V7483" i="4"/>
  <c r="W7483" i="4"/>
  <c r="X7483" i="4"/>
  <c r="Y7483" i="4"/>
  <c r="Z7483" i="4"/>
  <c r="AA7483" i="4"/>
  <c r="S7484" i="4"/>
  <c r="T7484" i="4"/>
  <c r="U7484" i="4"/>
  <c r="V7484" i="4"/>
  <c r="W7484" i="4"/>
  <c r="X7484" i="4"/>
  <c r="Y7484" i="4"/>
  <c r="Z7484" i="4"/>
  <c r="AA7484" i="4"/>
  <c r="S7478" i="4"/>
  <c r="T7478" i="4"/>
  <c r="U7478" i="4"/>
  <c r="V7478" i="4"/>
  <c r="W7478" i="4"/>
  <c r="X7478" i="4"/>
  <c r="Y7478" i="4"/>
  <c r="Z7478" i="4"/>
  <c r="AA7478" i="4"/>
  <c r="S7486" i="4"/>
  <c r="T7486" i="4"/>
  <c r="U7486" i="4"/>
  <c r="V7486" i="4"/>
  <c r="W7486" i="4"/>
  <c r="X7486" i="4"/>
  <c r="Y7486" i="4"/>
  <c r="Z7486" i="4"/>
  <c r="AA7486" i="4"/>
  <c r="S7487" i="4"/>
  <c r="T7487" i="4"/>
  <c r="U7487" i="4"/>
  <c r="V7487" i="4"/>
  <c r="W7487" i="4"/>
  <c r="X7487" i="4"/>
  <c r="Y7487" i="4"/>
  <c r="Z7487" i="4"/>
  <c r="AA7487" i="4"/>
  <c r="S7488" i="4"/>
  <c r="T7488" i="4"/>
  <c r="U7488" i="4"/>
  <c r="V7488" i="4"/>
  <c r="W7488" i="4"/>
  <c r="X7488" i="4"/>
  <c r="Y7488" i="4"/>
  <c r="Z7488" i="4"/>
  <c r="AA7488" i="4"/>
  <c r="S7489" i="4"/>
  <c r="T7489" i="4"/>
  <c r="U7489" i="4"/>
  <c r="V7489" i="4"/>
  <c r="W7489" i="4"/>
  <c r="X7489" i="4"/>
  <c r="Y7489" i="4"/>
  <c r="Z7489" i="4"/>
  <c r="AA7489" i="4"/>
  <c r="S7490" i="4"/>
  <c r="T7490" i="4"/>
  <c r="U7490" i="4"/>
  <c r="V7490" i="4"/>
  <c r="W7490" i="4"/>
  <c r="X7490" i="4"/>
  <c r="Y7490" i="4"/>
  <c r="Z7490" i="4"/>
  <c r="AA7490" i="4"/>
  <c r="S7491" i="4"/>
  <c r="T7491" i="4"/>
  <c r="U7491" i="4"/>
  <c r="V7491" i="4"/>
  <c r="W7491" i="4"/>
  <c r="X7491" i="4"/>
  <c r="Y7491" i="4"/>
  <c r="Z7491" i="4"/>
  <c r="AA7491" i="4"/>
  <c r="S7485" i="4"/>
  <c r="T7485" i="4"/>
  <c r="U7485" i="4"/>
  <c r="V7485" i="4"/>
  <c r="W7485" i="4"/>
  <c r="X7485" i="4"/>
  <c r="Y7485" i="4"/>
  <c r="Z7485" i="4"/>
  <c r="AA7485" i="4"/>
  <c r="S7493" i="4"/>
  <c r="T7493" i="4"/>
  <c r="U7493" i="4"/>
  <c r="V7493" i="4"/>
  <c r="W7493" i="4"/>
  <c r="X7493" i="4"/>
  <c r="Y7493" i="4"/>
  <c r="Z7493" i="4"/>
  <c r="AA7493" i="4"/>
  <c r="S7494" i="4"/>
  <c r="T7494" i="4"/>
  <c r="U7494" i="4"/>
  <c r="V7494" i="4"/>
  <c r="W7494" i="4"/>
  <c r="X7494" i="4"/>
  <c r="Y7494" i="4"/>
  <c r="Z7494" i="4"/>
  <c r="AA7494" i="4"/>
  <c r="S7495" i="4"/>
  <c r="T7495" i="4"/>
  <c r="U7495" i="4"/>
  <c r="V7495" i="4"/>
  <c r="W7495" i="4"/>
  <c r="X7495" i="4"/>
  <c r="Y7495" i="4"/>
  <c r="Z7495" i="4"/>
  <c r="AA7495" i="4"/>
  <c r="S7496" i="4"/>
  <c r="T7496" i="4"/>
  <c r="U7496" i="4"/>
  <c r="V7496" i="4"/>
  <c r="W7496" i="4"/>
  <c r="X7496" i="4"/>
  <c r="Y7496" i="4"/>
  <c r="Z7496" i="4"/>
  <c r="AA7496" i="4"/>
  <c r="S7497" i="4"/>
  <c r="T7497" i="4"/>
  <c r="U7497" i="4"/>
  <c r="V7497" i="4"/>
  <c r="W7497" i="4"/>
  <c r="X7497" i="4"/>
  <c r="Y7497" i="4"/>
  <c r="Z7497" i="4"/>
  <c r="AA7497" i="4"/>
  <c r="S7498" i="4"/>
  <c r="T7498" i="4"/>
  <c r="U7498" i="4"/>
  <c r="V7498" i="4"/>
  <c r="W7498" i="4"/>
  <c r="X7498" i="4"/>
  <c r="Y7498" i="4"/>
  <c r="Z7498" i="4"/>
  <c r="AA7498" i="4"/>
  <c r="S7492" i="4"/>
  <c r="T7492" i="4"/>
  <c r="U7492" i="4"/>
  <c r="V7492" i="4"/>
  <c r="W7492" i="4"/>
  <c r="X7492" i="4"/>
  <c r="Y7492" i="4"/>
  <c r="Z7492" i="4"/>
  <c r="AA7492" i="4"/>
  <c r="S7500" i="4"/>
  <c r="T7500" i="4"/>
  <c r="U7500" i="4"/>
  <c r="V7500" i="4"/>
  <c r="W7500" i="4"/>
  <c r="X7500" i="4"/>
  <c r="Y7500" i="4"/>
  <c r="Z7500" i="4"/>
  <c r="AA7500" i="4"/>
  <c r="S7501" i="4"/>
  <c r="T7501" i="4"/>
  <c r="U7501" i="4"/>
  <c r="V7501" i="4"/>
  <c r="W7501" i="4"/>
  <c r="X7501" i="4"/>
  <c r="Y7501" i="4"/>
  <c r="Z7501" i="4"/>
  <c r="AA7501" i="4"/>
  <c r="S7502" i="4"/>
  <c r="T7502" i="4"/>
  <c r="U7502" i="4"/>
  <c r="V7502" i="4"/>
  <c r="W7502" i="4"/>
  <c r="X7502" i="4"/>
  <c r="Y7502" i="4"/>
  <c r="Z7502" i="4"/>
  <c r="AA7502" i="4"/>
  <c r="S7503" i="4"/>
  <c r="T7503" i="4"/>
  <c r="U7503" i="4"/>
  <c r="V7503" i="4"/>
  <c r="W7503" i="4"/>
  <c r="X7503" i="4"/>
  <c r="Y7503" i="4"/>
  <c r="Z7503" i="4"/>
  <c r="AA7503" i="4"/>
  <c r="S7504" i="4"/>
  <c r="T7504" i="4"/>
  <c r="U7504" i="4"/>
  <c r="V7504" i="4"/>
  <c r="W7504" i="4"/>
  <c r="X7504" i="4"/>
  <c r="Y7504" i="4"/>
  <c r="Z7504" i="4"/>
  <c r="AA7504" i="4"/>
  <c r="S7505" i="4"/>
  <c r="T7505" i="4"/>
  <c r="U7505" i="4"/>
  <c r="V7505" i="4"/>
  <c r="W7505" i="4"/>
  <c r="X7505" i="4"/>
  <c r="Y7505" i="4"/>
  <c r="Z7505" i="4"/>
  <c r="AA7505" i="4"/>
  <c r="S7499" i="4"/>
  <c r="T7499" i="4"/>
  <c r="U7499" i="4"/>
  <c r="V7499" i="4"/>
  <c r="W7499" i="4"/>
  <c r="X7499" i="4"/>
  <c r="Y7499" i="4"/>
  <c r="Z7499" i="4"/>
  <c r="AA7499" i="4"/>
  <c r="S7507" i="4"/>
  <c r="T7507" i="4"/>
  <c r="U7507" i="4"/>
  <c r="V7507" i="4"/>
  <c r="W7507" i="4"/>
  <c r="X7507" i="4"/>
  <c r="Y7507" i="4"/>
  <c r="Z7507" i="4"/>
  <c r="AA7507" i="4"/>
  <c r="S7508" i="4"/>
  <c r="T7508" i="4"/>
  <c r="U7508" i="4"/>
  <c r="V7508" i="4"/>
  <c r="W7508" i="4"/>
  <c r="X7508" i="4"/>
  <c r="Y7508" i="4"/>
  <c r="Z7508" i="4"/>
  <c r="AA7508" i="4"/>
  <c r="S7509" i="4"/>
  <c r="T7509" i="4"/>
  <c r="U7509" i="4"/>
  <c r="V7509" i="4"/>
  <c r="W7509" i="4"/>
  <c r="X7509" i="4"/>
  <c r="Y7509" i="4"/>
  <c r="Z7509" i="4"/>
  <c r="AA7509" i="4"/>
  <c r="S7510" i="4"/>
  <c r="T7510" i="4"/>
  <c r="U7510" i="4"/>
  <c r="V7510" i="4"/>
  <c r="W7510" i="4"/>
  <c r="X7510" i="4"/>
  <c r="Y7510" i="4"/>
  <c r="Z7510" i="4"/>
  <c r="AA7510" i="4"/>
  <c r="S7511" i="4"/>
  <c r="T7511" i="4"/>
  <c r="U7511" i="4"/>
  <c r="V7511" i="4"/>
  <c r="W7511" i="4"/>
  <c r="X7511" i="4"/>
  <c r="Y7511" i="4"/>
  <c r="Z7511" i="4"/>
  <c r="AA7511" i="4"/>
  <c r="S7512" i="4"/>
  <c r="T7512" i="4"/>
  <c r="U7512" i="4"/>
  <c r="V7512" i="4"/>
  <c r="W7512" i="4"/>
  <c r="X7512" i="4"/>
  <c r="Y7512" i="4"/>
  <c r="Z7512" i="4"/>
  <c r="AA7512" i="4"/>
  <c r="S7506" i="4"/>
  <c r="T7506" i="4"/>
  <c r="U7506" i="4"/>
  <c r="V7506" i="4"/>
  <c r="W7506" i="4"/>
  <c r="X7506" i="4"/>
  <c r="Y7506" i="4"/>
  <c r="Z7506" i="4"/>
  <c r="AA7506" i="4"/>
  <c r="S7514" i="4"/>
  <c r="T7514" i="4"/>
  <c r="U7514" i="4"/>
  <c r="V7514" i="4"/>
  <c r="W7514" i="4"/>
  <c r="X7514" i="4"/>
  <c r="Y7514" i="4"/>
  <c r="Z7514" i="4"/>
  <c r="AA7514" i="4"/>
  <c r="S7515" i="4"/>
  <c r="T7515" i="4"/>
  <c r="U7515" i="4"/>
  <c r="V7515" i="4"/>
  <c r="W7515" i="4"/>
  <c r="X7515" i="4"/>
  <c r="Y7515" i="4"/>
  <c r="Z7515" i="4"/>
  <c r="AA7515" i="4"/>
  <c r="S7516" i="4"/>
  <c r="T7516" i="4"/>
  <c r="U7516" i="4"/>
  <c r="V7516" i="4"/>
  <c r="W7516" i="4"/>
  <c r="X7516" i="4"/>
  <c r="Y7516" i="4"/>
  <c r="Z7516" i="4"/>
  <c r="AA7516" i="4"/>
  <c r="S7517" i="4"/>
  <c r="T7517" i="4"/>
  <c r="U7517" i="4"/>
  <c r="V7517" i="4"/>
  <c r="W7517" i="4"/>
  <c r="X7517" i="4"/>
  <c r="Y7517" i="4"/>
  <c r="Z7517" i="4"/>
  <c r="AA7517" i="4"/>
  <c r="S7518" i="4"/>
  <c r="T7518" i="4"/>
  <c r="U7518" i="4"/>
  <c r="V7518" i="4"/>
  <c r="W7518" i="4"/>
  <c r="X7518" i="4"/>
  <c r="Y7518" i="4"/>
  <c r="Z7518" i="4"/>
  <c r="AA7518" i="4"/>
  <c r="S7519" i="4"/>
  <c r="T7519" i="4"/>
  <c r="U7519" i="4"/>
  <c r="V7519" i="4"/>
  <c r="W7519" i="4"/>
  <c r="X7519" i="4"/>
  <c r="Y7519" i="4"/>
  <c r="Z7519" i="4"/>
  <c r="AA7519" i="4"/>
  <c r="S7513" i="4"/>
  <c r="T7513" i="4"/>
  <c r="U7513" i="4"/>
  <c r="V7513" i="4"/>
  <c r="W7513" i="4"/>
  <c r="X7513" i="4"/>
  <c r="Y7513" i="4"/>
  <c r="Z7513" i="4"/>
  <c r="AA7513" i="4"/>
  <c r="S7521" i="4"/>
  <c r="T7521" i="4"/>
  <c r="U7521" i="4"/>
  <c r="V7521" i="4"/>
  <c r="W7521" i="4"/>
  <c r="X7521" i="4"/>
  <c r="Y7521" i="4"/>
  <c r="Z7521" i="4"/>
  <c r="AA7521" i="4"/>
  <c r="S7522" i="4"/>
  <c r="T7522" i="4"/>
  <c r="U7522" i="4"/>
  <c r="V7522" i="4"/>
  <c r="W7522" i="4"/>
  <c r="X7522" i="4"/>
  <c r="Y7522" i="4"/>
  <c r="Z7522" i="4"/>
  <c r="AA7522" i="4"/>
  <c r="S7523" i="4"/>
  <c r="T7523" i="4"/>
  <c r="U7523" i="4"/>
  <c r="V7523" i="4"/>
  <c r="W7523" i="4"/>
  <c r="X7523" i="4"/>
  <c r="Y7523" i="4"/>
  <c r="Z7523" i="4"/>
  <c r="AA7523" i="4"/>
  <c r="S7524" i="4"/>
  <c r="T7524" i="4"/>
  <c r="U7524" i="4"/>
  <c r="V7524" i="4"/>
  <c r="W7524" i="4"/>
  <c r="X7524" i="4"/>
  <c r="Y7524" i="4"/>
  <c r="Z7524" i="4"/>
  <c r="AA7524" i="4"/>
  <c r="S7525" i="4"/>
  <c r="T7525" i="4"/>
  <c r="U7525" i="4"/>
  <c r="V7525" i="4"/>
  <c r="W7525" i="4"/>
  <c r="X7525" i="4"/>
  <c r="Y7525" i="4"/>
  <c r="Z7525" i="4"/>
  <c r="AA7525" i="4"/>
  <c r="S7526" i="4"/>
  <c r="T7526" i="4"/>
  <c r="U7526" i="4"/>
  <c r="V7526" i="4"/>
  <c r="W7526" i="4"/>
  <c r="X7526" i="4"/>
  <c r="Y7526" i="4"/>
  <c r="Z7526" i="4"/>
  <c r="AA7526" i="4"/>
  <c r="S7520" i="4"/>
  <c r="T7520" i="4"/>
  <c r="U7520" i="4"/>
  <c r="V7520" i="4"/>
  <c r="W7520" i="4"/>
  <c r="X7520" i="4"/>
  <c r="Y7520" i="4"/>
  <c r="Z7520" i="4"/>
  <c r="AA7520" i="4"/>
  <c r="S7528" i="4"/>
  <c r="T7528" i="4"/>
  <c r="U7528" i="4"/>
  <c r="V7528" i="4"/>
  <c r="W7528" i="4"/>
  <c r="X7528" i="4"/>
  <c r="Y7528" i="4"/>
  <c r="Z7528" i="4"/>
  <c r="AA7528" i="4"/>
  <c r="S7529" i="4"/>
  <c r="T7529" i="4"/>
  <c r="U7529" i="4"/>
  <c r="V7529" i="4"/>
  <c r="W7529" i="4"/>
  <c r="X7529" i="4"/>
  <c r="Y7529" i="4"/>
  <c r="Z7529" i="4"/>
  <c r="AA7529" i="4"/>
  <c r="S7530" i="4"/>
  <c r="T7530" i="4"/>
  <c r="U7530" i="4"/>
  <c r="V7530" i="4"/>
  <c r="W7530" i="4"/>
  <c r="X7530" i="4"/>
  <c r="Y7530" i="4"/>
  <c r="Z7530" i="4"/>
  <c r="AA7530" i="4"/>
  <c r="S7531" i="4"/>
  <c r="T7531" i="4"/>
  <c r="U7531" i="4"/>
  <c r="V7531" i="4"/>
  <c r="W7531" i="4"/>
  <c r="X7531" i="4"/>
  <c r="Y7531" i="4"/>
  <c r="Z7531" i="4"/>
  <c r="AA7531" i="4"/>
  <c r="S7532" i="4"/>
  <c r="T7532" i="4"/>
  <c r="U7532" i="4"/>
  <c r="V7532" i="4"/>
  <c r="W7532" i="4"/>
  <c r="X7532" i="4"/>
  <c r="Y7532" i="4"/>
  <c r="Z7532" i="4"/>
  <c r="AA7532" i="4"/>
  <c r="S7533" i="4"/>
  <c r="T7533" i="4"/>
  <c r="U7533" i="4"/>
  <c r="V7533" i="4"/>
  <c r="W7533" i="4"/>
  <c r="X7533" i="4"/>
  <c r="Y7533" i="4"/>
  <c r="Z7533" i="4"/>
  <c r="AA7533" i="4"/>
  <c r="S7527" i="4"/>
  <c r="T7527" i="4"/>
  <c r="U7527" i="4"/>
  <c r="V7527" i="4"/>
  <c r="W7527" i="4"/>
  <c r="X7527" i="4"/>
  <c r="Y7527" i="4"/>
  <c r="Z7527" i="4"/>
  <c r="AA7527" i="4"/>
  <c r="S7535" i="4"/>
  <c r="T7535" i="4"/>
  <c r="U7535" i="4"/>
  <c r="V7535" i="4"/>
  <c r="W7535" i="4"/>
  <c r="X7535" i="4"/>
  <c r="Y7535" i="4"/>
  <c r="Z7535" i="4"/>
  <c r="AA7535" i="4"/>
  <c r="S7536" i="4"/>
  <c r="T7536" i="4"/>
  <c r="U7536" i="4"/>
  <c r="V7536" i="4"/>
  <c r="W7536" i="4"/>
  <c r="X7536" i="4"/>
  <c r="Y7536" i="4"/>
  <c r="Z7536" i="4"/>
  <c r="AA7536" i="4"/>
  <c r="S7537" i="4"/>
  <c r="T7537" i="4"/>
  <c r="U7537" i="4"/>
  <c r="V7537" i="4"/>
  <c r="W7537" i="4"/>
  <c r="X7537" i="4"/>
  <c r="Y7537" i="4"/>
  <c r="Z7537" i="4"/>
  <c r="AA7537" i="4"/>
  <c r="S7538" i="4"/>
  <c r="T7538" i="4"/>
  <c r="U7538" i="4"/>
  <c r="V7538" i="4"/>
  <c r="W7538" i="4"/>
  <c r="X7538" i="4"/>
  <c r="Y7538" i="4"/>
  <c r="Z7538" i="4"/>
  <c r="AA7538" i="4"/>
  <c r="S7539" i="4"/>
  <c r="T7539" i="4"/>
  <c r="U7539" i="4"/>
  <c r="V7539" i="4"/>
  <c r="W7539" i="4"/>
  <c r="X7539" i="4"/>
  <c r="Y7539" i="4"/>
  <c r="Z7539" i="4"/>
  <c r="AA7539" i="4"/>
  <c r="S7540" i="4"/>
  <c r="T7540" i="4"/>
  <c r="U7540" i="4"/>
  <c r="V7540" i="4"/>
  <c r="W7540" i="4"/>
  <c r="X7540" i="4"/>
  <c r="Y7540" i="4"/>
  <c r="Z7540" i="4"/>
  <c r="AA7540" i="4"/>
  <c r="S7534" i="4"/>
  <c r="T7534" i="4"/>
  <c r="U7534" i="4"/>
  <c r="V7534" i="4"/>
  <c r="W7534" i="4"/>
  <c r="X7534" i="4"/>
  <c r="Y7534" i="4"/>
  <c r="Z7534" i="4"/>
  <c r="AA7534" i="4"/>
  <c r="S7542" i="4"/>
  <c r="T7542" i="4"/>
  <c r="U7542" i="4"/>
  <c r="V7542" i="4"/>
  <c r="W7542" i="4"/>
  <c r="X7542" i="4"/>
  <c r="Y7542" i="4"/>
  <c r="Z7542" i="4"/>
  <c r="AA7542" i="4"/>
  <c r="S7543" i="4"/>
  <c r="T7543" i="4"/>
  <c r="U7543" i="4"/>
  <c r="V7543" i="4"/>
  <c r="W7543" i="4"/>
  <c r="X7543" i="4"/>
  <c r="Y7543" i="4"/>
  <c r="Z7543" i="4"/>
  <c r="AA7543" i="4"/>
  <c r="S7544" i="4"/>
  <c r="T7544" i="4"/>
  <c r="U7544" i="4"/>
  <c r="V7544" i="4"/>
  <c r="W7544" i="4"/>
  <c r="X7544" i="4"/>
  <c r="Y7544" i="4"/>
  <c r="Z7544" i="4"/>
  <c r="AA7544" i="4"/>
  <c r="S7545" i="4"/>
  <c r="T7545" i="4"/>
  <c r="U7545" i="4"/>
  <c r="V7545" i="4"/>
  <c r="W7545" i="4"/>
  <c r="X7545" i="4"/>
  <c r="Y7545" i="4"/>
  <c r="Z7545" i="4"/>
  <c r="AA7545" i="4"/>
  <c r="S7546" i="4"/>
  <c r="T7546" i="4"/>
  <c r="U7546" i="4"/>
  <c r="V7546" i="4"/>
  <c r="W7546" i="4"/>
  <c r="X7546" i="4"/>
  <c r="Y7546" i="4"/>
  <c r="Z7546" i="4"/>
  <c r="AA7546" i="4"/>
  <c r="S7547" i="4"/>
  <c r="T7547" i="4"/>
  <c r="U7547" i="4"/>
  <c r="V7547" i="4"/>
  <c r="W7547" i="4"/>
  <c r="X7547" i="4"/>
  <c r="Y7547" i="4"/>
  <c r="Z7547" i="4"/>
  <c r="AA7547" i="4"/>
  <c r="S7541" i="4"/>
  <c r="T7541" i="4"/>
  <c r="U7541" i="4"/>
  <c r="V7541" i="4"/>
  <c r="W7541" i="4"/>
  <c r="X7541" i="4"/>
  <c r="Y7541" i="4"/>
  <c r="Z7541" i="4"/>
  <c r="AA7541" i="4"/>
  <c r="S7549" i="4"/>
  <c r="T7549" i="4"/>
  <c r="U7549" i="4"/>
  <c r="V7549" i="4"/>
  <c r="W7549" i="4"/>
  <c r="X7549" i="4"/>
  <c r="Y7549" i="4"/>
  <c r="Z7549" i="4"/>
  <c r="AA7549" i="4"/>
  <c r="S7550" i="4"/>
  <c r="T7550" i="4"/>
  <c r="U7550" i="4"/>
  <c r="V7550" i="4"/>
  <c r="W7550" i="4"/>
  <c r="X7550" i="4"/>
  <c r="Y7550" i="4"/>
  <c r="Z7550" i="4"/>
  <c r="AA7550" i="4"/>
  <c r="S7551" i="4"/>
  <c r="T7551" i="4"/>
  <c r="U7551" i="4"/>
  <c r="V7551" i="4"/>
  <c r="W7551" i="4"/>
  <c r="X7551" i="4"/>
  <c r="Y7551" i="4"/>
  <c r="Z7551" i="4"/>
  <c r="AA7551" i="4"/>
  <c r="S7552" i="4"/>
  <c r="T7552" i="4"/>
  <c r="U7552" i="4"/>
  <c r="V7552" i="4"/>
  <c r="W7552" i="4"/>
  <c r="X7552" i="4"/>
  <c r="Y7552" i="4"/>
  <c r="Z7552" i="4"/>
  <c r="AA7552" i="4"/>
  <c r="S7553" i="4"/>
  <c r="T7553" i="4"/>
  <c r="U7553" i="4"/>
  <c r="V7553" i="4"/>
  <c r="W7553" i="4"/>
  <c r="X7553" i="4"/>
  <c r="Y7553" i="4"/>
  <c r="Z7553" i="4"/>
  <c r="AA7553" i="4"/>
  <c r="S7554" i="4"/>
  <c r="T7554" i="4"/>
  <c r="U7554" i="4"/>
  <c r="V7554" i="4"/>
  <c r="W7554" i="4"/>
  <c r="X7554" i="4"/>
  <c r="Y7554" i="4"/>
  <c r="Z7554" i="4"/>
  <c r="AA7554" i="4"/>
  <c r="S7548" i="4"/>
  <c r="T7548" i="4"/>
  <c r="U7548" i="4"/>
  <c r="V7548" i="4"/>
  <c r="W7548" i="4"/>
  <c r="X7548" i="4"/>
  <c r="Y7548" i="4"/>
  <c r="Z7548" i="4"/>
  <c r="AA7548" i="4"/>
  <c r="S7556" i="4"/>
  <c r="T7556" i="4"/>
  <c r="U7556" i="4"/>
  <c r="V7556" i="4"/>
  <c r="W7556" i="4"/>
  <c r="X7556" i="4"/>
  <c r="Y7556" i="4"/>
  <c r="Z7556" i="4"/>
  <c r="AA7556" i="4"/>
  <c r="S7557" i="4"/>
  <c r="T7557" i="4"/>
  <c r="U7557" i="4"/>
  <c r="V7557" i="4"/>
  <c r="W7557" i="4"/>
  <c r="X7557" i="4"/>
  <c r="Y7557" i="4"/>
  <c r="Z7557" i="4"/>
  <c r="AA7557" i="4"/>
  <c r="S7558" i="4"/>
  <c r="T7558" i="4"/>
  <c r="U7558" i="4"/>
  <c r="V7558" i="4"/>
  <c r="W7558" i="4"/>
  <c r="X7558" i="4"/>
  <c r="Y7558" i="4"/>
  <c r="Z7558" i="4"/>
  <c r="AA7558" i="4"/>
  <c r="S7559" i="4"/>
  <c r="T7559" i="4"/>
  <c r="U7559" i="4"/>
  <c r="V7559" i="4"/>
  <c r="W7559" i="4"/>
  <c r="X7559" i="4"/>
  <c r="Y7559" i="4"/>
  <c r="Z7559" i="4"/>
  <c r="AA7559" i="4"/>
  <c r="S7560" i="4"/>
  <c r="T7560" i="4"/>
  <c r="U7560" i="4"/>
  <c r="V7560" i="4"/>
  <c r="W7560" i="4"/>
  <c r="X7560" i="4"/>
  <c r="Y7560" i="4"/>
  <c r="Z7560" i="4"/>
  <c r="AA7560" i="4"/>
  <c r="S7561" i="4"/>
  <c r="T7561" i="4"/>
  <c r="U7561" i="4"/>
  <c r="V7561" i="4"/>
  <c r="W7561" i="4"/>
  <c r="X7561" i="4"/>
  <c r="Y7561" i="4"/>
  <c r="Z7561" i="4"/>
  <c r="AA7561" i="4"/>
  <c r="S7555" i="4"/>
  <c r="T7555" i="4"/>
  <c r="U7555" i="4"/>
  <c r="V7555" i="4"/>
  <c r="W7555" i="4"/>
  <c r="X7555" i="4"/>
  <c r="Y7555" i="4"/>
  <c r="Z7555" i="4"/>
  <c r="AA7555" i="4"/>
  <c r="S7563" i="4"/>
  <c r="T7563" i="4"/>
  <c r="U7563" i="4"/>
  <c r="V7563" i="4"/>
  <c r="W7563" i="4"/>
  <c r="X7563" i="4"/>
  <c r="Y7563" i="4"/>
  <c r="Z7563" i="4"/>
  <c r="AA7563" i="4"/>
  <c r="S7564" i="4"/>
  <c r="T7564" i="4"/>
  <c r="U7564" i="4"/>
  <c r="V7564" i="4"/>
  <c r="W7564" i="4"/>
  <c r="X7564" i="4"/>
  <c r="Y7564" i="4"/>
  <c r="Z7564" i="4"/>
  <c r="AA7564" i="4"/>
  <c r="S7565" i="4"/>
  <c r="T7565" i="4"/>
  <c r="U7565" i="4"/>
  <c r="V7565" i="4"/>
  <c r="W7565" i="4"/>
  <c r="X7565" i="4"/>
  <c r="Y7565" i="4"/>
  <c r="Z7565" i="4"/>
  <c r="AA7565" i="4"/>
  <c r="S7566" i="4"/>
  <c r="T7566" i="4"/>
  <c r="U7566" i="4"/>
  <c r="V7566" i="4"/>
  <c r="W7566" i="4"/>
  <c r="X7566" i="4"/>
  <c r="Y7566" i="4"/>
  <c r="Z7566" i="4"/>
  <c r="AA7566" i="4"/>
  <c r="S7567" i="4"/>
  <c r="T7567" i="4"/>
  <c r="U7567" i="4"/>
  <c r="V7567" i="4"/>
  <c r="W7567" i="4"/>
  <c r="X7567" i="4"/>
  <c r="Y7567" i="4"/>
  <c r="Z7567" i="4"/>
  <c r="AA7567" i="4"/>
  <c r="S7568" i="4"/>
  <c r="T7568" i="4"/>
  <c r="U7568" i="4"/>
  <c r="V7568" i="4"/>
  <c r="W7568" i="4"/>
  <c r="X7568" i="4"/>
  <c r="Y7568" i="4"/>
  <c r="Z7568" i="4"/>
  <c r="AA7568" i="4"/>
  <c r="S7562" i="4"/>
  <c r="T7562" i="4"/>
  <c r="U7562" i="4"/>
  <c r="V7562" i="4"/>
  <c r="W7562" i="4"/>
  <c r="X7562" i="4"/>
  <c r="Y7562" i="4"/>
  <c r="Z7562" i="4"/>
  <c r="AA7562" i="4"/>
  <c r="S7570" i="4"/>
  <c r="T7570" i="4"/>
  <c r="U7570" i="4"/>
  <c r="V7570" i="4"/>
  <c r="W7570" i="4"/>
  <c r="X7570" i="4"/>
  <c r="Y7570" i="4"/>
  <c r="Z7570" i="4"/>
  <c r="AA7570" i="4"/>
  <c r="S7571" i="4"/>
  <c r="T7571" i="4"/>
  <c r="U7571" i="4"/>
  <c r="V7571" i="4"/>
  <c r="W7571" i="4"/>
  <c r="X7571" i="4"/>
  <c r="Y7571" i="4"/>
  <c r="Z7571" i="4"/>
  <c r="AA7571" i="4"/>
  <c r="S7572" i="4"/>
  <c r="T7572" i="4"/>
  <c r="U7572" i="4"/>
  <c r="V7572" i="4"/>
  <c r="W7572" i="4"/>
  <c r="X7572" i="4"/>
  <c r="Y7572" i="4"/>
  <c r="Z7572" i="4"/>
  <c r="AA7572" i="4"/>
  <c r="S7573" i="4"/>
  <c r="T7573" i="4"/>
  <c r="U7573" i="4"/>
  <c r="V7573" i="4"/>
  <c r="W7573" i="4"/>
  <c r="X7573" i="4"/>
  <c r="Y7573" i="4"/>
  <c r="Z7573" i="4"/>
  <c r="AA7573" i="4"/>
  <c r="S7574" i="4"/>
  <c r="T7574" i="4"/>
  <c r="U7574" i="4"/>
  <c r="V7574" i="4"/>
  <c r="W7574" i="4"/>
  <c r="X7574" i="4"/>
  <c r="Y7574" i="4"/>
  <c r="Z7574" i="4"/>
  <c r="AA7574" i="4"/>
  <c r="S7575" i="4"/>
  <c r="T7575" i="4"/>
  <c r="U7575" i="4"/>
  <c r="V7575" i="4"/>
  <c r="W7575" i="4"/>
  <c r="X7575" i="4"/>
  <c r="Y7575" i="4"/>
  <c r="Z7575" i="4"/>
  <c r="AA7575" i="4"/>
  <c r="S7569" i="4"/>
  <c r="T7569" i="4"/>
  <c r="U7569" i="4"/>
  <c r="V7569" i="4"/>
  <c r="W7569" i="4"/>
  <c r="X7569" i="4"/>
  <c r="Y7569" i="4"/>
  <c r="Z7569" i="4"/>
  <c r="AA7569" i="4"/>
  <c r="S7577" i="4"/>
  <c r="T7577" i="4"/>
  <c r="U7577" i="4"/>
  <c r="V7577" i="4"/>
  <c r="W7577" i="4"/>
  <c r="X7577" i="4"/>
  <c r="Y7577" i="4"/>
  <c r="Z7577" i="4"/>
  <c r="AA7577" i="4"/>
  <c r="S7578" i="4"/>
  <c r="T7578" i="4"/>
  <c r="U7578" i="4"/>
  <c r="V7578" i="4"/>
  <c r="W7578" i="4"/>
  <c r="X7578" i="4"/>
  <c r="Y7578" i="4"/>
  <c r="Z7578" i="4"/>
  <c r="AA7578" i="4"/>
  <c r="S7579" i="4"/>
  <c r="T7579" i="4"/>
  <c r="U7579" i="4"/>
  <c r="V7579" i="4"/>
  <c r="W7579" i="4"/>
  <c r="X7579" i="4"/>
  <c r="Y7579" i="4"/>
  <c r="Z7579" i="4"/>
  <c r="AA7579" i="4"/>
  <c r="S7580" i="4"/>
  <c r="T7580" i="4"/>
  <c r="U7580" i="4"/>
  <c r="V7580" i="4"/>
  <c r="W7580" i="4"/>
  <c r="X7580" i="4"/>
  <c r="Y7580" i="4"/>
  <c r="Z7580" i="4"/>
  <c r="AA7580" i="4"/>
  <c r="S7581" i="4"/>
  <c r="T7581" i="4"/>
  <c r="U7581" i="4"/>
  <c r="V7581" i="4"/>
  <c r="W7581" i="4"/>
  <c r="X7581" i="4"/>
  <c r="Y7581" i="4"/>
  <c r="Z7581" i="4"/>
  <c r="AA7581" i="4"/>
  <c r="S7582" i="4"/>
  <c r="T7582" i="4"/>
  <c r="U7582" i="4"/>
  <c r="V7582" i="4"/>
  <c r="W7582" i="4"/>
  <c r="X7582" i="4"/>
  <c r="Y7582" i="4"/>
  <c r="Z7582" i="4"/>
  <c r="AA7582" i="4"/>
  <c r="S7576" i="4"/>
  <c r="T7576" i="4"/>
  <c r="U7576" i="4"/>
  <c r="V7576" i="4"/>
  <c r="W7576" i="4"/>
  <c r="X7576" i="4"/>
  <c r="Y7576" i="4"/>
  <c r="Z7576" i="4"/>
  <c r="AA7576" i="4"/>
  <c r="S7584" i="4"/>
  <c r="T7584" i="4"/>
  <c r="U7584" i="4"/>
  <c r="V7584" i="4"/>
  <c r="W7584" i="4"/>
  <c r="X7584" i="4"/>
  <c r="Y7584" i="4"/>
  <c r="Z7584" i="4"/>
  <c r="AA7584" i="4"/>
  <c r="S7585" i="4"/>
  <c r="T7585" i="4"/>
  <c r="U7585" i="4"/>
  <c r="V7585" i="4"/>
  <c r="W7585" i="4"/>
  <c r="X7585" i="4"/>
  <c r="Y7585" i="4"/>
  <c r="Z7585" i="4"/>
  <c r="AA7585" i="4"/>
  <c r="S7586" i="4"/>
  <c r="T7586" i="4"/>
  <c r="U7586" i="4"/>
  <c r="V7586" i="4"/>
  <c r="W7586" i="4"/>
  <c r="X7586" i="4"/>
  <c r="Y7586" i="4"/>
  <c r="Z7586" i="4"/>
  <c r="AA7586" i="4"/>
  <c r="S7587" i="4"/>
  <c r="T7587" i="4"/>
  <c r="U7587" i="4"/>
  <c r="V7587" i="4"/>
  <c r="W7587" i="4"/>
  <c r="X7587" i="4"/>
  <c r="Y7587" i="4"/>
  <c r="Z7587" i="4"/>
  <c r="AA7587" i="4"/>
  <c r="S7588" i="4"/>
  <c r="T7588" i="4"/>
  <c r="U7588" i="4"/>
  <c r="V7588" i="4"/>
  <c r="W7588" i="4"/>
  <c r="X7588" i="4"/>
  <c r="Y7588" i="4"/>
  <c r="Z7588" i="4"/>
  <c r="AA7588" i="4"/>
  <c r="S7589" i="4"/>
  <c r="T7589" i="4"/>
  <c r="U7589" i="4"/>
  <c r="V7589" i="4"/>
  <c r="W7589" i="4"/>
  <c r="X7589" i="4"/>
  <c r="Y7589" i="4"/>
  <c r="Z7589" i="4"/>
  <c r="AA7589" i="4"/>
  <c r="S7583" i="4"/>
  <c r="T7583" i="4"/>
  <c r="U7583" i="4"/>
  <c r="V7583" i="4"/>
  <c r="W7583" i="4"/>
  <c r="X7583" i="4"/>
  <c r="Y7583" i="4"/>
  <c r="Z7583" i="4"/>
  <c r="AA7583" i="4"/>
  <c r="S7591" i="4"/>
  <c r="T7591" i="4"/>
  <c r="U7591" i="4"/>
  <c r="V7591" i="4"/>
  <c r="W7591" i="4"/>
  <c r="X7591" i="4"/>
  <c r="Y7591" i="4"/>
  <c r="Z7591" i="4"/>
  <c r="AA7591" i="4"/>
  <c r="S7592" i="4"/>
  <c r="T7592" i="4"/>
  <c r="U7592" i="4"/>
  <c r="V7592" i="4"/>
  <c r="W7592" i="4"/>
  <c r="X7592" i="4"/>
  <c r="Y7592" i="4"/>
  <c r="Z7592" i="4"/>
  <c r="AA7592" i="4"/>
  <c r="S7593" i="4"/>
  <c r="T7593" i="4"/>
  <c r="U7593" i="4"/>
  <c r="V7593" i="4"/>
  <c r="W7593" i="4"/>
  <c r="X7593" i="4"/>
  <c r="Y7593" i="4"/>
  <c r="Z7593" i="4"/>
  <c r="AA7593" i="4"/>
  <c r="S7594" i="4"/>
  <c r="T7594" i="4"/>
  <c r="U7594" i="4"/>
  <c r="V7594" i="4"/>
  <c r="W7594" i="4"/>
  <c r="X7594" i="4"/>
  <c r="Y7594" i="4"/>
  <c r="Z7594" i="4"/>
  <c r="AA7594" i="4"/>
  <c r="S7595" i="4"/>
  <c r="T7595" i="4"/>
  <c r="U7595" i="4"/>
  <c r="V7595" i="4"/>
  <c r="W7595" i="4"/>
  <c r="X7595" i="4"/>
  <c r="Y7595" i="4"/>
  <c r="Z7595" i="4"/>
  <c r="AA7595" i="4"/>
  <c r="S7596" i="4"/>
  <c r="T7596" i="4"/>
  <c r="U7596" i="4"/>
  <c r="V7596" i="4"/>
  <c r="W7596" i="4"/>
  <c r="X7596" i="4"/>
  <c r="Y7596" i="4"/>
  <c r="Z7596" i="4"/>
  <c r="AA7596" i="4"/>
  <c r="S7590" i="4"/>
  <c r="T7590" i="4"/>
  <c r="U7590" i="4"/>
  <c r="V7590" i="4"/>
  <c r="W7590" i="4"/>
  <c r="X7590" i="4"/>
  <c r="Y7590" i="4"/>
  <c r="Z7590" i="4"/>
  <c r="AA7590" i="4"/>
  <c r="S7598" i="4"/>
  <c r="T7598" i="4"/>
  <c r="U7598" i="4"/>
  <c r="V7598" i="4"/>
  <c r="W7598" i="4"/>
  <c r="X7598" i="4"/>
  <c r="Y7598" i="4"/>
  <c r="Z7598" i="4"/>
  <c r="AA7598" i="4"/>
  <c r="S7599" i="4"/>
  <c r="T7599" i="4"/>
  <c r="U7599" i="4"/>
  <c r="V7599" i="4"/>
  <c r="W7599" i="4"/>
  <c r="X7599" i="4"/>
  <c r="Y7599" i="4"/>
  <c r="Z7599" i="4"/>
  <c r="AA7599" i="4"/>
  <c r="S7600" i="4"/>
  <c r="T7600" i="4"/>
  <c r="U7600" i="4"/>
  <c r="V7600" i="4"/>
  <c r="W7600" i="4"/>
  <c r="X7600" i="4"/>
  <c r="Y7600" i="4"/>
  <c r="Z7600" i="4"/>
  <c r="AA7600" i="4"/>
  <c r="S7601" i="4"/>
  <c r="T7601" i="4"/>
  <c r="U7601" i="4"/>
  <c r="V7601" i="4"/>
  <c r="W7601" i="4"/>
  <c r="X7601" i="4"/>
  <c r="Y7601" i="4"/>
  <c r="Z7601" i="4"/>
  <c r="AA7601" i="4"/>
  <c r="S7602" i="4"/>
  <c r="T7602" i="4"/>
  <c r="U7602" i="4"/>
  <c r="V7602" i="4"/>
  <c r="W7602" i="4"/>
  <c r="X7602" i="4"/>
  <c r="Y7602" i="4"/>
  <c r="Z7602" i="4"/>
  <c r="AA7602" i="4"/>
  <c r="S7603" i="4"/>
  <c r="T7603" i="4"/>
  <c r="U7603" i="4"/>
  <c r="V7603" i="4"/>
  <c r="W7603" i="4"/>
  <c r="X7603" i="4"/>
  <c r="Y7603" i="4"/>
  <c r="Z7603" i="4"/>
  <c r="AA7603" i="4"/>
  <c r="S7597" i="4"/>
  <c r="T7597" i="4"/>
  <c r="U7597" i="4"/>
  <c r="V7597" i="4"/>
  <c r="W7597" i="4"/>
  <c r="X7597" i="4"/>
  <c r="Y7597" i="4"/>
  <c r="Z7597" i="4"/>
  <c r="AA7597" i="4"/>
  <c r="S7605" i="4"/>
  <c r="T7605" i="4"/>
  <c r="U7605" i="4"/>
  <c r="V7605" i="4"/>
  <c r="W7605" i="4"/>
  <c r="X7605" i="4"/>
  <c r="Y7605" i="4"/>
  <c r="Z7605" i="4"/>
  <c r="AA7605" i="4"/>
  <c r="S7606" i="4"/>
  <c r="T7606" i="4"/>
  <c r="U7606" i="4"/>
  <c r="V7606" i="4"/>
  <c r="W7606" i="4"/>
  <c r="X7606" i="4"/>
  <c r="Y7606" i="4"/>
  <c r="Z7606" i="4"/>
  <c r="AA7606" i="4"/>
  <c r="S7607" i="4"/>
  <c r="T7607" i="4"/>
  <c r="U7607" i="4"/>
  <c r="V7607" i="4"/>
  <c r="W7607" i="4"/>
  <c r="X7607" i="4"/>
  <c r="Y7607" i="4"/>
  <c r="Z7607" i="4"/>
  <c r="AA7607" i="4"/>
  <c r="S7608" i="4"/>
  <c r="T7608" i="4"/>
  <c r="U7608" i="4"/>
  <c r="V7608" i="4"/>
  <c r="W7608" i="4"/>
  <c r="X7608" i="4"/>
  <c r="Y7608" i="4"/>
  <c r="Z7608" i="4"/>
  <c r="AA7608" i="4"/>
  <c r="S7609" i="4"/>
  <c r="T7609" i="4"/>
  <c r="U7609" i="4"/>
  <c r="V7609" i="4"/>
  <c r="W7609" i="4"/>
  <c r="X7609" i="4"/>
  <c r="Y7609" i="4"/>
  <c r="Z7609" i="4"/>
  <c r="AA7609" i="4"/>
  <c r="S7610" i="4"/>
  <c r="T7610" i="4"/>
  <c r="U7610" i="4"/>
  <c r="V7610" i="4"/>
  <c r="W7610" i="4"/>
  <c r="X7610" i="4"/>
  <c r="Y7610" i="4"/>
  <c r="Z7610" i="4"/>
  <c r="AA7610" i="4"/>
  <c r="S7604" i="4"/>
  <c r="T7604" i="4"/>
  <c r="U7604" i="4"/>
  <c r="V7604" i="4"/>
  <c r="W7604" i="4"/>
  <c r="X7604" i="4"/>
  <c r="Y7604" i="4"/>
  <c r="Z7604" i="4"/>
  <c r="AA7604" i="4"/>
  <c r="S7612" i="4"/>
  <c r="T7612" i="4"/>
  <c r="U7612" i="4"/>
  <c r="V7612" i="4"/>
  <c r="W7612" i="4"/>
  <c r="X7612" i="4"/>
  <c r="Y7612" i="4"/>
  <c r="Z7612" i="4"/>
  <c r="AA7612" i="4"/>
  <c r="S7613" i="4"/>
  <c r="T7613" i="4"/>
  <c r="U7613" i="4"/>
  <c r="V7613" i="4"/>
  <c r="W7613" i="4"/>
  <c r="X7613" i="4"/>
  <c r="Y7613" i="4"/>
  <c r="Z7613" i="4"/>
  <c r="AA7613" i="4"/>
  <c r="S7614" i="4"/>
  <c r="T7614" i="4"/>
  <c r="U7614" i="4"/>
  <c r="V7614" i="4"/>
  <c r="W7614" i="4"/>
  <c r="X7614" i="4"/>
  <c r="Y7614" i="4"/>
  <c r="Z7614" i="4"/>
  <c r="AA7614" i="4"/>
  <c r="S7615" i="4"/>
  <c r="T7615" i="4"/>
  <c r="U7615" i="4"/>
  <c r="V7615" i="4"/>
  <c r="W7615" i="4"/>
  <c r="X7615" i="4"/>
  <c r="Y7615" i="4"/>
  <c r="Z7615" i="4"/>
  <c r="AA7615" i="4"/>
  <c r="S7616" i="4"/>
  <c r="T7616" i="4"/>
  <c r="U7616" i="4"/>
  <c r="V7616" i="4"/>
  <c r="W7616" i="4"/>
  <c r="X7616" i="4"/>
  <c r="Y7616" i="4"/>
  <c r="Z7616" i="4"/>
  <c r="AA7616" i="4"/>
  <c r="S7617" i="4"/>
  <c r="T7617" i="4"/>
  <c r="U7617" i="4"/>
  <c r="V7617" i="4"/>
  <c r="W7617" i="4"/>
  <c r="X7617" i="4"/>
  <c r="Y7617" i="4"/>
  <c r="Z7617" i="4"/>
  <c r="AA7617" i="4"/>
  <c r="S7611" i="4"/>
  <c r="T7611" i="4"/>
  <c r="U7611" i="4"/>
  <c r="V7611" i="4"/>
  <c r="W7611" i="4"/>
  <c r="X7611" i="4"/>
  <c r="Y7611" i="4"/>
  <c r="Z7611" i="4"/>
  <c r="AA7611" i="4"/>
  <c r="S7619" i="4"/>
  <c r="T7619" i="4"/>
  <c r="U7619" i="4"/>
  <c r="V7619" i="4"/>
  <c r="W7619" i="4"/>
  <c r="X7619" i="4"/>
  <c r="Y7619" i="4"/>
  <c r="Z7619" i="4"/>
  <c r="AA7619" i="4"/>
  <c r="S7620" i="4"/>
  <c r="T7620" i="4"/>
  <c r="U7620" i="4"/>
  <c r="V7620" i="4"/>
  <c r="W7620" i="4"/>
  <c r="X7620" i="4"/>
  <c r="Y7620" i="4"/>
  <c r="Z7620" i="4"/>
  <c r="AA7620" i="4"/>
  <c r="S7621" i="4"/>
  <c r="T7621" i="4"/>
  <c r="U7621" i="4"/>
  <c r="V7621" i="4"/>
  <c r="W7621" i="4"/>
  <c r="X7621" i="4"/>
  <c r="Y7621" i="4"/>
  <c r="Z7621" i="4"/>
  <c r="AA7621" i="4"/>
  <c r="S7622" i="4"/>
  <c r="T7622" i="4"/>
  <c r="U7622" i="4"/>
  <c r="V7622" i="4"/>
  <c r="W7622" i="4"/>
  <c r="X7622" i="4"/>
  <c r="Y7622" i="4"/>
  <c r="Z7622" i="4"/>
  <c r="AA7622" i="4"/>
  <c r="S7623" i="4"/>
  <c r="T7623" i="4"/>
  <c r="U7623" i="4"/>
  <c r="V7623" i="4"/>
  <c r="W7623" i="4"/>
  <c r="X7623" i="4"/>
  <c r="Y7623" i="4"/>
  <c r="Z7623" i="4"/>
  <c r="AA7623" i="4"/>
  <c r="S7624" i="4"/>
  <c r="T7624" i="4"/>
  <c r="U7624" i="4"/>
  <c r="V7624" i="4"/>
  <c r="W7624" i="4"/>
  <c r="X7624" i="4"/>
  <c r="Y7624" i="4"/>
  <c r="Z7624" i="4"/>
  <c r="AA7624" i="4"/>
  <c r="S7618" i="4"/>
  <c r="T7618" i="4"/>
  <c r="U7618" i="4"/>
  <c r="V7618" i="4"/>
  <c r="W7618" i="4"/>
  <c r="X7618" i="4"/>
  <c r="Y7618" i="4"/>
  <c r="Z7618" i="4"/>
  <c r="AA7618" i="4"/>
  <c r="S7626" i="4"/>
  <c r="T7626" i="4"/>
  <c r="U7626" i="4"/>
  <c r="V7626" i="4"/>
  <c r="W7626" i="4"/>
  <c r="X7626" i="4"/>
  <c r="Y7626" i="4"/>
  <c r="Z7626" i="4"/>
  <c r="AA7626" i="4"/>
  <c r="S7627" i="4"/>
  <c r="T7627" i="4"/>
  <c r="U7627" i="4"/>
  <c r="V7627" i="4"/>
  <c r="W7627" i="4"/>
  <c r="X7627" i="4"/>
  <c r="Y7627" i="4"/>
  <c r="Z7627" i="4"/>
  <c r="AA7627" i="4"/>
  <c r="S7628" i="4"/>
  <c r="T7628" i="4"/>
  <c r="U7628" i="4"/>
  <c r="V7628" i="4"/>
  <c r="W7628" i="4"/>
  <c r="X7628" i="4"/>
  <c r="Y7628" i="4"/>
  <c r="Z7628" i="4"/>
  <c r="AA7628" i="4"/>
  <c r="S7629" i="4"/>
  <c r="T7629" i="4"/>
  <c r="U7629" i="4"/>
  <c r="V7629" i="4"/>
  <c r="W7629" i="4"/>
  <c r="X7629" i="4"/>
  <c r="Y7629" i="4"/>
  <c r="Z7629" i="4"/>
  <c r="AA7629" i="4"/>
  <c r="S7630" i="4"/>
  <c r="T7630" i="4"/>
  <c r="U7630" i="4"/>
  <c r="V7630" i="4"/>
  <c r="W7630" i="4"/>
  <c r="X7630" i="4"/>
  <c r="Y7630" i="4"/>
  <c r="Z7630" i="4"/>
  <c r="AA7630" i="4"/>
  <c r="S7631" i="4"/>
  <c r="T7631" i="4"/>
  <c r="U7631" i="4"/>
  <c r="V7631" i="4"/>
  <c r="W7631" i="4"/>
  <c r="X7631" i="4"/>
  <c r="Y7631" i="4"/>
  <c r="Z7631" i="4"/>
  <c r="AA7631" i="4"/>
  <c r="S7625" i="4"/>
  <c r="T7625" i="4"/>
  <c r="U7625" i="4"/>
  <c r="V7625" i="4"/>
  <c r="W7625" i="4"/>
  <c r="X7625" i="4"/>
  <c r="Y7625" i="4"/>
  <c r="Z7625" i="4"/>
  <c r="AA7625" i="4"/>
  <c r="S7633" i="4"/>
  <c r="T7633" i="4"/>
  <c r="U7633" i="4"/>
  <c r="V7633" i="4"/>
  <c r="W7633" i="4"/>
  <c r="X7633" i="4"/>
  <c r="Y7633" i="4"/>
  <c r="Z7633" i="4"/>
  <c r="AA7633" i="4"/>
  <c r="S7634" i="4"/>
  <c r="T7634" i="4"/>
  <c r="U7634" i="4"/>
  <c r="V7634" i="4"/>
  <c r="W7634" i="4"/>
  <c r="X7634" i="4"/>
  <c r="Y7634" i="4"/>
  <c r="Z7634" i="4"/>
  <c r="AA7634" i="4"/>
  <c r="S7635" i="4"/>
  <c r="T7635" i="4"/>
  <c r="U7635" i="4"/>
  <c r="V7635" i="4"/>
  <c r="W7635" i="4"/>
  <c r="X7635" i="4"/>
  <c r="Y7635" i="4"/>
  <c r="Z7635" i="4"/>
  <c r="AA7635" i="4"/>
  <c r="S7636" i="4"/>
  <c r="T7636" i="4"/>
  <c r="U7636" i="4"/>
  <c r="V7636" i="4"/>
  <c r="W7636" i="4"/>
  <c r="X7636" i="4"/>
  <c r="Y7636" i="4"/>
  <c r="Z7636" i="4"/>
  <c r="AA7636" i="4"/>
  <c r="S7637" i="4"/>
  <c r="T7637" i="4"/>
  <c r="U7637" i="4"/>
  <c r="V7637" i="4"/>
  <c r="W7637" i="4"/>
  <c r="X7637" i="4"/>
  <c r="Y7637" i="4"/>
  <c r="Z7637" i="4"/>
  <c r="AA7637" i="4"/>
  <c r="S7638" i="4"/>
  <c r="T7638" i="4"/>
  <c r="U7638" i="4"/>
  <c r="V7638" i="4"/>
  <c r="W7638" i="4"/>
  <c r="X7638" i="4"/>
  <c r="Y7638" i="4"/>
  <c r="Z7638" i="4"/>
  <c r="AA7638" i="4"/>
  <c r="S7632" i="4"/>
  <c r="T7632" i="4"/>
  <c r="U7632" i="4"/>
  <c r="V7632" i="4"/>
  <c r="W7632" i="4"/>
  <c r="X7632" i="4"/>
  <c r="Y7632" i="4"/>
  <c r="Z7632" i="4"/>
  <c r="AA7632" i="4"/>
  <c r="S7640" i="4"/>
  <c r="T7640" i="4"/>
  <c r="U7640" i="4"/>
  <c r="V7640" i="4"/>
  <c r="W7640" i="4"/>
  <c r="X7640" i="4"/>
  <c r="Y7640" i="4"/>
  <c r="Z7640" i="4"/>
  <c r="AA7640" i="4"/>
  <c r="S7641" i="4"/>
  <c r="T7641" i="4"/>
  <c r="U7641" i="4"/>
  <c r="V7641" i="4"/>
  <c r="W7641" i="4"/>
  <c r="X7641" i="4"/>
  <c r="Y7641" i="4"/>
  <c r="Z7641" i="4"/>
  <c r="AA7641" i="4"/>
  <c r="S7642" i="4"/>
  <c r="T7642" i="4"/>
  <c r="U7642" i="4"/>
  <c r="V7642" i="4"/>
  <c r="W7642" i="4"/>
  <c r="X7642" i="4"/>
  <c r="Y7642" i="4"/>
  <c r="Z7642" i="4"/>
  <c r="AA7642" i="4"/>
  <c r="S7643" i="4"/>
  <c r="T7643" i="4"/>
  <c r="U7643" i="4"/>
  <c r="V7643" i="4"/>
  <c r="W7643" i="4"/>
  <c r="X7643" i="4"/>
  <c r="Y7643" i="4"/>
  <c r="Z7643" i="4"/>
  <c r="AA7643" i="4"/>
  <c r="S7644" i="4"/>
  <c r="T7644" i="4"/>
  <c r="U7644" i="4"/>
  <c r="V7644" i="4"/>
  <c r="W7644" i="4"/>
  <c r="X7644" i="4"/>
  <c r="Y7644" i="4"/>
  <c r="Z7644" i="4"/>
  <c r="AA7644" i="4"/>
  <c r="S7645" i="4"/>
  <c r="T7645" i="4"/>
  <c r="U7645" i="4"/>
  <c r="V7645" i="4"/>
  <c r="W7645" i="4"/>
  <c r="X7645" i="4"/>
  <c r="Y7645" i="4"/>
  <c r="Z7645" i="4"/>
  <c r="AA7645" i="4"/>
  <c r="S7639" i="4"/>
  <c r="T7639" i="4"/>
  <c r="U7639" i="4"/>
  <c r="V7639" i="4"/>
  <c r="W7639" i="4"/>
  <c r="X7639" i="4"/>
  <c r="Y7639" i="4"/>
  <c r="Z7639" i="4"/>
  <c r="AA7639" i="4"/>
  <c r="S7647" i="4"/>
  <c r="T7647" i="4"/>
  <c r="U7647" i="4"/>
  <c r="V7647" i="4"/>
  <c r="W7647" i="4"/>
  <c r="X7647" i="4"/>
  <c r="Y7647" i="4"/>
  <c r="Z7647" i="4"/>
  <c r="AA7647" i="4"/>
  <c r="S7648" i="4"/>
  <c r="T7648" i="4"/>
  <c r="U7648" i="4"/>
  <c r="V7648" i="4"/>
  <c r="W7648" i="4"/>
  <c r="X7648" i="4"/>
  <c r="Y7648" i="4"/>
  <c r="Z7648" i="4"/>
  <c r="AA7648" i="4"/>
  <c r="S7649" i="4"/>
  <c r="T7649" i="4"/>
  <c r="U7649" i="4"/>
  <c r="V7649" i="4"/>
  <c r="W7649" i="4"/>
  <c r="X7649" i="4"/>
  <c r="Y7649" i="4"/>
  <c r="Z7649" i="4"/>
  <c r="AA7649" i="4"/>
  <c r="S7650" i="4"/>
  <c r="T7650" i="4"/>
  <c r="U7650" i="4"/>
  <c r="V7650" i="4"/>
  <c r="W7650" i="4"/>
  <c r="X7650" i="4"/>
  <c r="Y7650" i="4"/>
  <c r="Z7650" i="4"/>
  <c r="AA7650" i="4"/>
  <c r="S7651" i="4"/>
  <c r="T7651" i="4"/>
  <c r="U7651" i="4"/>
  <c r="V7651" i="4"/>
  <c r="W7651" i="4"/>
  <c r="X7651" i="4"/>
  <c r="Y7651" i="4"/>
  <c r="Z7651" i="4"/>
  <c r="AA7651" i="4"/>
  <c r="S7652" i="4"/>
  <c r="T7652" i="4"/>
  <c r="U7652" i="4"/>
  <c r="V7652" i="4"/>
  <c r="W7652" i="4"/>
  <c r="X7652" i="4"/>
  <c r="Y7652" i="4"/>
  <c r="Z7652" i="4"/>
  <c r="AA7652" i="4"/>
  <c r="S7646" i="4"/>
  <c r="T7646" i="4"/>
  <c r="U7646" i="4"/>
  <c r="V7646" i="4"/>
  <c r="W7646" i="4"/>
  <c r="X7646" i="4"/>
  <c r="Y7646" i="4"/>
  <c r="Z7646" i="4"/>
  <c r="AA7646" i="4"/>
  <c r="S7654" i="4"/>
  <c r="T7654" i="4"/>
  <c r="U7654" i="4"/>
  <c r="V7654" i="4"/>
  <c r="W7654" i="4"/>
  <c r="X7654" i="4"/>
  <c r="Y7654" i="4"/>
  <c r="Z7654" i="4"/>
  <c r="AA7654" i="4"/>
  <c r="S7655" i="4"/>
  <c r="T7655" i="4"/>
  <c r="U7655" i="4"/>
  <c r="V7655" i="4"/>
  <c r="W7655" i="4"/>
  <c r="X7655" i="4"/>
  <c r="Y7655" i="4"/>
  <c r="Z7655" i="4"/>
  <c r="AA7655" i="4"/>
  <c r="S7656" i="4"/>
  <c r="T7656" i="4"/>
  <c r="U7656" i="4"/>
  <c r="V7656" i="4"/>
  <c r="W7656" i="4"/>
  <c r="X7656" i="4"/>
  <c r="Y7656" i="4"/>
  <c r="Z7656" i="4"/>
  <c r="AA7656" i="4"/>
  <c r="S7657" i="4"/>
  <c r="T7657" i="4"/>
  <c r="U7657" i="4"/>
  <c r="V7657" i="4"/>
  <c r="W7657" i="4"/>
  <c r="X7657" i="4"/>
  <c r="Y7657" i="4"/>
  <c r="Z7657" i="4"/>
  <c r="AA7657" i="4"/>
  <c r="S7658" i="4"/>
  <c r="T7658" i="4"/>
  <c r="U7658" i="4"/>
  <c r="V7658" i="4"/>
  <c r="W7658" i="4"/>
  <c r="X7658" i="4"/>
  <c r="Y7658" i="4"/>
  <c r="Z7658" i="4"/>
  <c r="AA7658" i="4"/>
  <c r="S7659" i="4"/>
  <c r="T7659" i="4"/>
  <c r="U7659" i="4"/>
  <c r="V7659" i="4"/>
  <c r="W7659" i="4"/>
  <c r="X7659" i="4"/>
  <c r="Y7659" i="4"/>
  <c r="Z7659" i="4"/>
  <c r="AA7659" i="4"/>
  <c r="S7653" i="4"/>
  <c r="T7653" i="4"/>
  <c r="U7653" i="4"/>
  <c r="V7653" i="4"/>
  <c r="W7653" i="4"/>
  <c r="X7653" i="4"/>
  <c r="Y7653" i="4"/>
  <c r="Z7653" i="4"/>
  <c r="AA7653" i="4"/>
  <c r="S7661" i="4"/>
  <c r="T7661" i="4"/>
  <c r="U7661" i="4"/>
  <c r="V7661" i="4"/>
  <c r="W7661" i="4"/>
  <c r="X7661" i="4"/>
  <c r="Y7661" i="4"/>
  <c r="Z7661" i="4"/>
  <c r="AA7661" i="4"/>
  <c r="S7662" i="4"/>
  <c r="T7662" i="4"/>
  <c r="U7662" i="4"/>
  <c r="V7662" i="4"/>
  <c r="W7662" i="4"/>
  <c r="X7662" i="4"/>
  <c r="Y7662" i="4"/>
  <c r="Z7662" i="4"/>
  <c r="AA7662" i="4"/>
  <c r="S7663" i="4"/>
  <c r="T7663" i="4"/>
  <c r="U7663" i="4"/>
  <c r="V7663" i="4"/>
  <c r="W7663" i="4"/>
  <c r="X7663" i="4"/>
  <c r="Y7663" i="4"/>
  <c r="Z7663" i="4"/>
  <c r="AA7663" i="4"/>
  <c r="S7664" i="4"/>
  <c r="T7664" i="4"/>
  <c r="U7664" i="4"/>
  <c r="V7664" i="4"/>
  <c r="W7664" i="4"/>
  <c r="X7664" i="4"/>
  <c r="Y7664" i="4"/>
  <c r="Z7664" i="4"/>
  <c r="AA7664" i="4"/>
  <c r="S7665" i="4"/>
  <c r="T7665" i="4"/>
  <c r="U7665" i="4"/>
  <c r="V7665" i="4"/>
  <c r="W7665" i="4"/>
  <c r="X7665" i="4"/>
  <c r="Y7665" i="4"/>
  <c r="Z7665" i="4"/>
  <c r="AA7665" i="4"/>
  <c r="S7666" i="4"/>
  <c r="T7666" i="4"/>
  <c r="U7666" i="4"/>
  <c r="V7666" i="4"/>
  <c r="W7666" i="4"/>
  <c r="X7666" i="4"/>
  <c r="Y7666" i="4"/>
  <c r="Z7666" i="4"/>
  <c r="AA7666" i="4"/>
  <c r="S7660" i="4"/>
  <c r="T7660" i="4"/>
  <c r="U7660" i="4"/>
  <c r="V7660" i="4"/>
  <c r="W7660" i="4"/>
  <c r="X7660" i="4"/>
  <c r="Y7660" i="4"/>
  <c r="Z7660" i="4"/>
  <c r="AA7660" i="4"/>
  <c r="S7668" i="4"/>
  <c r="T7668" i="4"/>
  <c r="U7668" i="4"/>
  <c r="V7668" i="4"/>
  <c r="W7668" i="4"/>
  <c r="X7668" i="4"/>
  <c r="Y7668" i="4"/>
  <c r="Z7668" i="4"/>
  <c r="AA7668" i="4"/>
  <c r="S7669" i="4"/>
  <c r="T7669" i="4"/>
  <c r="U7669" i="4"/>
  <c r="V7669" i="4"/>
  <c r="W7669" i="4"/>
  <c r="X7669" i="4"/>
  <c r="Y7669" i="4"/>
  <c r="Z7669" i="4"/>
  <c r="AA7669" i="4"/>
  <c r="S7670" i="4"/>
  <c r="T7670" i="4"/>
  <c r="U7670" i="4"/>
  <c r="V7670" i="4"/>
  <c r="W7670" i="4"/>
  <c r="X7670" i="4"/>
  <c r="Y7670" i="4"/>
  <c r="Z7670" i="4"/>
  <c r="AA7670" i="4"/>
  <c r="S7671" i="4"/>
  <c r="T7671" i="4"/>
  <c r="U7671" i="4"/>
  <c r="V7671" i="4"/>
  <c r="W7671" i="4"/>
  <c r="X7671" i="4"/>
  <c r="Y7671" i="4"/>
  <c r="Z7671" i="4"/>
  <c r="AA7671" i="4"/>
  <c r="S7672" i="4"/>
  <c r="T7672" i="4"/>
  <c r="U7672" i="4"/>
  <c r="V7672" i="4"/>
  <c r="W7672" i="4"/>
  <c r="X7672" i="4"/>
  <c r="Y7672" i="4"/>
  <c r="Z7672" i="4"/>
  <c r="AA7672" i="4"/>
  <c r="S7673" i="4"/>
  <c r="T7673" i="4"/>
  <c r="U7673" i="4"/>
  <c r="V7673" i="4"/>
  <c r="W7673" i="4"/>
  <c r="X7673" i="4"/>
  <c r="Y7673" i="4"/>
  <c r="Z7673" i="4"/>
  <c r="AA7673" i="4"/>
  <c r="S7667" i="4"/>
  <c r="T7667" i="4"/>
  <c r="U7667" i="4"/>
  <c r="V7667" i="4"/>
  <c r="W7667" i="4"/>
  <c r="X7667" i="4"/>
  <c r="Y7667" i="4"/>
  <c r="Z7667" i="4"/>
  <c r="AA7667" i="4"/>
  <c r="S7675" i="4"/>
  <c r="T7675" i="4"/>
  <c r="U7675" i="4"/>
  <c r="V7675" i="4"/>
  <c r="W7675" i="4"/>
  <c r="X7675" i="4"/>
  <c r="Y7675" i="4"/>
  <c r="Z7675" i="4"/>
  <c r="AA7675" i="4"/>
  <c r="S7676" i="4"/>
  <c r="T7676" i="4"/>
  <c r="U7676" i="4"/>
  <c r="V7676" i="4"/>
  <c r="W7676" i="4"/>
  <c r="X7676" i="4"/>
  <c r="Y7676" i="4"/>
  <c r="Z7676" i="4"/>
  <c r="AA7676" i="4"/>
  <c r="S7677" i="4"/>
  <c r="T7677" i="4"/>
  <c r="U7677" i="4"/>
  <c r="V7677" i="4"/>
  <c r="W7677" i="4"/>
  <c r="X7677" i="4"/>
  <c r="Y7677" i="4"/>
  <c r="Z7677" i="4"/>
  <c r="AA7677" i="4"/>
  <c r="S7678" i="4"/>
  <c r="T7678" i="4"/>
  <c r="U7678" i="4"/>
  <c r="V7678" i="4"/>
  <c r="W7678" i="4"/>
  <c r="X7678" i="4"/>
  <c r="Y7678" i="4"/>
  <c r="Z7678" i="4"/>
  <c r="AA7678" i="4"/>
  <c r="S7679" i="4"/>
  <c r="T7679" i="4"/>
  <c r="U7679" i="4"/>
  <c r="V7679" i="4"/>
  <c r="W7679" i="4"/>
  <c r="X7679" i="4"/>
  <c r="Y7679" i="4"/>
  <c r="Z7679" i="4"/>
  <c r="AA7679" i="4"/>
  <c r="S7680" i="4"/>
  <c r="T7680" i="4"/>
  <c r="U7680" i="4"/>
  <c r="V7680" i="4"/>
  <c r="W7680" i="4"/>
  <c r="X7680" i="4"/>
  <c r="Y7680" i="4"/>
  <c r="Z7680" i="4"/>
  <c r="AA7680" i="4"/>
  <c r="S7674" i="4"/>
  <c r="T7674" i="4"/>
  <c r="U7674" i="4"/>
  <c r="V7674" i="4"/>
  <c r="W7674" i="4"/>
  <c r="X7674" i="4"/>
  <c r="Y7674" i="4"/>
  <c r="Z7674" i="4"/>
  <c r="AA7674" i="4"/>
  <c r="S7682" i="4"/>
  <c r="T7682" i="4"/>
  <c r="U7682" i="4"/>
  <c r="V7682" i="4"/>
  <c r="W7682" i="4"/>
  <c r="X7682" i="4"/>
  <c r="Y7682" i="4"/>
  <c r="Z7682" i="4"/>
  <c r="AA7682" i="4"/>
  <c r="S7683" i="4"/>
  <c r="T7683" i="4"/>
  <c r="U7683" i="4"/>
  <c r="V7683" i="4"/>
  <c r="W7683" i="4"/>
  <c r="X7683" i="4"/>
  <c r="Y7683" i="4"/>
  <c r="Z7683" i="4"/>
  <c r="AA7683" i="4"/>
  <c r="S7684" i="4"/>
  <c r="T7684" i="4"/>
  <c r="U7684" i="4"/>
  <c r="V7684" i="4"/>
  <c r="W7684" i="4"/>
  <c r="X7684" i="4"/>
  <c r="Y7684" i="4"/>
  <c r="Z7684" i="4"/>
  <c r="AA7684" i="4"/>
  <c r="S7685" i="4"/>
  <c r="T7685" i="4"/>
  <c r="U7685" i="4"/>
  <c r="V7685" i="4"/>
  <c r="W7685" i="4"/>
  <c r="X7685" i="4"/>
  <c r="Y7685" i="4"/>
  <c r="Z7685" i="4"/>
  <c r="AA7685" i="4"/>
  <c r="S7686" i="4"/>
  <c r="T7686" i="4"/>
  <c r="U7686" i="4"/>
  <c r="V7686" i="4"/>
  <c r="W7686" i="4"/>
  <c r="X7686" i="4"/>
  <c r="Y7686" i="4"/>
  <c r="Z7686" i="4"/>
  <c r="AA7686" i="4"/>
  <c r="S7687" i="4"/>
  <c r="T7687" i="4"/>
  <c r="U7687" i="4"/>
  <c r="V7687" i="4"/>
  <c r="W7687" i="4"/>
  <c r="X7687" i="4"/>
  <c r="Y7687" i="4"/>
  <c r="Z7687" i="4"/>
  <c r="AA7687" i="4"/>
  <c r="S7681" i="4"/>
  <c r="T7681" i="4"/>
  <c r="U7681" i="4"/>
  <c r="V7681" i="4"/>
  <c r="W7681" i="4"/>
  <c r="X7681" i="4"/>
  <c r="Y7681" i="4"/>
  <c r="Z7681" i="4"/>
  <c r="AA7681" i="4"/>
  <c r="S7689" i="4"/>
  <c r="T7689" i="4"/>
  <c r="U7689" i="4"/>
  <c r="V7689" i="4"/>
  <c r="W7689" i="4"/>
  <c r="X7689" i="4"/>
  <c r="Y7689" i="4"/>
  <c r="Z7689" i="4"/>
  <c r="AA7689" i="4"/>
  <c r="S7690" i="4"/>
  <c r="T7690" i="4"/>
  <c r="U7690" i="4"/>
  <c r="V7690" i="4"/>
  <c r="W7690" i="4"/>
  <c r="X7690" i="4"/>
  <c r="Y7690" i="4"/>
  <c r="Z7690" i="4"/>
  <c r="AA7690" i="4"/>
  <c r="S7691" i="4"/>
  <c r="T7691" i="4"/>
  <c r="U7691" i="4"/>
  <c r="V7691" i="4"/>
  <c r="W7691" i="4"/>
  <c r="X7691" i="4"/>
  <c r="Y7691" i="4"/>
  <c r="Z7691" i="4"/>
  <c r="AA7691" i="4"/>
  <c r="S7692" i="4"/>
  <c r="T7692" i="4"/>
  <c r="U7692" i="4"/>
  <c r="V7692" i="4"/>
  <c r="W7692" i="4"/>
  <c r="X7692" i="4"/>
  <c r="Y7692" i="4"/>
  <c r="Z7692" i="4"/>
  <c r="AA7692" i="4"/>
  <c r="S7693" i="4"/>
  <c r="T7693" i="4"/>
  <c r="U7693" i="4"/>
  <c r="V7693" i="4"/>
  <c r="W7693" i="4"/>
  <c r="X7693" i="4"/>
  <c r="Y7693" i="4"/>
  <c r="Z7693" i="4"/>
  <c r="AA7693" i="4"/>
  <c r="S7694" i="4"/>
  <c r="T7694" i="4"/>
  <c r="U7694" i="4"/>
  <c r="V7694" i="4"/>
  <c r="W7694" i="4"/>
  <c r="X7694" i="4"/>
  <c r="Y7694" i="4"/>
  <c r="Z7694" i="4"/>
  <c r="AA7694" i="4"/>
  <c r="S7688" i="4"/>
  <c r="T7688" i="4"/>
  <c r="U7688" i="4"/>
  <c r="V7688" i="4"/>
  <c r="W7688" i="4"/>
  <c r="X7688" i="4"/>
  <c r="Y7688" i="4"/>
  <c r="Z7688" i="4"/>
  <c r="AA7688" i="4"/>
  <c r="S7696" i="4"/>
  <c r="T7696" i="4"/>
  <c r="U7696" i="4"/>
  <c r="V7696" i="4"/>
  <c r="W7696" i="4"/>
  <c r="X7696" i="4"/>
  <c r="Y7696" i="4"/>
  <c r="Z7696" i="4"/>
  <c r="AA7696" i="4"/>
  <c r="S7697" i="4"/>
  <c r="T7697" i="4"/>
  <c r="U7697" i="4"/>
  <c r="V7697" i="4"/>
  <c r="W7697" i="4"/>
  <c r="X7697" i="4"/>
  <c r="Y7697" i="4"/>
  <c r="Z7697" i="4"/>
  <c r="AA7697" i="4"/>
  <c r="S7698" i="4"/>
  <c r="T7698" i="4"/>
  <c r="U7698" i="4"/>
  <c r="V7698" i="4"/>
  <c r="W7698" i="4"/>
  <c r="X7698" i="4"/>
  <c r="Y7698" i="4"/>
  <c r="Z7698" i="4"/>
  <c r="AA7698" i="4"/>
  <c r="S7699" i="4"/>
  <c r="T7699" i="4"/>
  <c r="U7699" i="4"/>
  <c r="V7699" i="4"/>
  <c r="W7699" i="4"/>
  <c r="X7699" i="4"/>
  <c r="Y7699" i="4"/>
  <c r="Z7699" i="4"/>
  <c r="AA7699" i="4"/>
  <c r="S7700" i="4"/>
  <c r="T7700" i="4"/>
  <c r="U7700" i="4"/>
  <c r="V7700" i="4"/>
  <c r="W7700" i="4"/>
  <c r="X7700" i="4"/>
  <c r="Y7700" i="4"/>
  <c r="Z7700" i="4"/>
  <c r="AA7700" i="4"/>
  <c r="S7701" i="4"/>
  <c r="T7701" i="4"/>
  <c r="U7701" i="4"/>
  <c r="V7701" i="4"/>
  <c r="W7701" i="4"/>
  <c r="X7701" i="4"/>
  <c r="Y7701" i="4"/>
  <c r="Z7701" i="4"/>
  <c r="AA7701" i="4"/>
  <c r="S7695" i="4"/>
  <c r="T7695" i="4"/>
  <c r="U7695" i="4"/>
  <c r="V7695" i="4"/>
  <c r="W7695" i="4"/>
  <c r="X7695" i="4"/>
  <c r="Y7695" i="4"/>
  <c r="Z7695" i="4"/>
  <c r="AA7695" i="4"/>
  <c r="S7703" i="4"/>
  <c r="T7703" i="4"/>
  <c r="U7703" i="4"/>
  <c r="V7703" i="4"/>
  <c r="W7703" i="4"/>
  <c r="X7703" i="4"/>
  <c r="Y7703" i="4"/>
  <c r="Z7703" i="4"/>
  <c r="AA7703" i="4"/>
  <c r="S7704" i="4"/>
  <c r="T7704" i="4"/>
  <c r="U7704" i="4"/>
  <c r="V7704" i="4"/>
  <c r="W7704" i="4"/>
  <c r="X7704" i="4"/>
  <c r="Y7704" i="4"/>
  <c r="Z7704" i="4"/>
  <c r="AA7704" i="4"/>
  <c r="S7705" i="4"/>
  <c r="T7705" i="4"/>
  <c r="U7705" i="4"/>
  <c r="V7705" i="4"/>
  <c r="W7705" i="4"/>
  <c r="X7705" i="4"/>
  <c r="Y7705" i="4"/>
  <c r="Z7705" i="4"/>
  <c r="AA7705" i="4"/>
  <c r="S7706" i="4"/>
  <c r="T7706" i="4"/>
  <c r="U7706" i="4"/>
  <c r="V7706" i="4"/>
  <c r="W7706" i="4"/>
  <c r="X7706" i="4"/>
  <c r="Y7706" i="4"/>
  <c r="Z7706" i="4"/>
  <c r="AA7706" i="4"/>
  <c r="S7707" i="4"/>
  <c r="T7707" i="4"/>
  <c r="U7707" i="4"/>
  <c r="V7707" i="4"/>
  <c r="W7707" i="4"/>
  <c r="X7707" i="4"/>
  <c r="Y7707" i="4"/>
  <c r="Z7707" i="4"/>
  <c r="AA7707" i="4"/>
  <c r="S7708" i="4"/>
  <c r="T7708" i="4"/>
  <c r="U7708" i="4"/>
  <c r="V7708" i="4"/>
  <c r="W7708" i="4"/>
  <c r="X7708" i="4"/>
  <c r="Y7708" i="4"/>
  <c r="Z7708" i="4"/>
  <c r="AA7708" i="4"/>
  <c r="S7702" i="4"/>
  <c r="T7702" i="4"/>
  <c r="U7702" i="4"/>
  <c r="V7702" i="4"/>
  <c r="W7702" i="4"/>
  <c r="X7702" i="4"/>
  <c r="Y7702" i="4"/>
  <c r="Z7702" i="4"/>
  <c r="AA7702" i="4"/>
  <c r="S7710" i="4"/>
  <c r="T7710" i="4"/>
  <c r="U7710" i="4"/>
  <c r="V7710" i="4"/>
  <c r="W7710" i="4"/>
  <c r="X7710" i="4"/>
  <c r="Y7710" i="4"/>
  <c r="Z7710" i="4"/>
  <c r="AA7710" i="4"/>
  <c r="S7711" i="4"/>
  <c r="T7711" i="4"/>
  <c r="U7711" i="4"/>
  <c r="V7711" i="4"/>
  <c r="W7711" i="4"/>
  <c r="X7711" i="4"/>
  <c r="Y7711" i="4"/>
  <c r="Z7711" i="4"/>
  <c r="AA7711" i="4"/>
  <c r="S7712" i="4"/>
  <c r="T7712" i="4"/>
  <c r="U7712" i="4"/>
  <c r="V7712" i="4"/>
  <c r="W7712" i="4"/>
  <c r="X7712" i="4"/>
  <c r="Y7712" i="4"/>
  <c r="Z7712" i="4"/>
  <c r="AA7712" i="4"/>
  <c r="S7713" i="4"/>
  <c r="T7713" i="4"/>
  <c r="U7713" i="4"/>
  <c r="V7713" i="4"/>
  <c r="W7713" i="4"/>
  <c r="X7713" i="4"/>
  <c r="Y7713" i="4"/>
  <c r="Z7713" i="4"/>
  <c r="AA7713" i="4"/>
  <c r="S7714" i="4"/>
  <c r="T7714" i="4"/>
  <c r="U7714" i="4"/>
  <c r="V7714" i="4"/>
  <c r="W7714" i="4"/>
  <c r="X7714" i="4"/>
  <c r="Y7714" i="4"/>
  <c r="Z7714" i="4"/>
  <c r="AA7714" i="4"/>
  <c r="S7715" i="4"/>
  <c r="T7715" i="4"/>
  <c r="U7715" i="4"/>
  <c r="V7715" i="4"/>
  <c r="W7715" i="4"/>
  <c r="X7715" i="4"/>
  <c r="Y7715" i="4"/>
  <c r="Z7715" i="4"/>
  <c r="AA7715" i="4"/>
  <c r="S7709" i="4"/>
  <c r="T7709" i="4"/>
  <c r="U7709" i="4"/>
  <c r="V7709" i="4"/>
  <c r="W7709" i="4"/>
  <c r="X7709" i="4"/>
  <c r="Y7709" i="4"/>
  <c r="Z7709" i="4"/>
  <c r="AA7709" i="4"/>
  <c r="S7717" i="4"/>
  <c r="T7717" i="4"/>
  <c r="U7717" i="4"/>
  <c r="V7717" i="4"/>
  <c r="W7717" i="4"/>
  <c r="X7717" i="4"/>
  <c r="Y7717" i="4"/>
  <c r="Z7717" i="4"/>
  <c r="AA7717" i="4"/>
  <c r="S7718" i="4"/>
  <c r="T7718" i="4"/>
  <c r="U7718" i="4"/>
  <c r="V7718" i="4"/>
  <c r="W7718" i="4"/>
  <c r="X7718" i="4"/>
  <c r="Y7718" i="4"/>
  <c r="Z7718" i="4"/>
  <c r="AA7718" i="4"/>
  <c r="S7719" i="4"/>
  <c r="T7719" i="4"/>
  <c r="U7719" i="4"/>
  <c r="V7719" i="4"/>
  <c r="W7719" i="4"/>
  <c r="X7719" i="4"/>
  <c r="Y7719" i="4"/>
  <c r="Z7719" i="4"/>
  <c r="AA7719" i="4"/>
  <c r="S7720" i="4"/>
  <c r="T7720" i="4"/>
  <c r="U7720" i="4"/>
  <c r="V7720" i="4"/>
  <c r="W7720" i="4"/>
  <c r="X7720" i="4"/>
  <c r="Y7720" i="4"/>
  <c r="Z7720" i="4"/>
  <c r="AA7720" i="4"/>
  <c r="S7721" i="4"/>
  <c r="T7721" i="4"/>
  <c r="U7721" i="4"/>
  <c r="V7721" i="4"/>
  <c r="W7721" i="4"/>
  <c r="X7721" i="4"/>
  <c r="Y7721" i="4"/>
  <c r="Z7721" i="4"/>
  <c r="AA7721" i="4"/>
  <c r="S7722" i="4"/>
  <c r="T7722" i="4"/>
  <c r="U7722" i="4"/>
  <c r="V7722" i="4"/>
  <c r="W7722" i="4"/>
  <c r="X7722" i="4"/>
  <c r="Y7722" i="4"/>
  <c r="Z7722" i="4"/>
  <c r="AA7722" i="4"/>
  <c r="S7716" i="4"/>
  <c r="T7716" i="4"/>
  <c r="U7716" i="4"/>
  <c r="V7716" i="4"/>
  <c r="W7716" i="4"/>
  <c r="X7716" i="4"/>
  <c r="Y7716" i="4"/>
  <c r="Z7716" i="4"/>
  <c r="AA7716" i="4"/>
  <c r="S7724" i="4"/>
  <c r="T7724" i="4"/>
  <c r="U7724" i="4"/>
  <c r="V7724" i="4"/>
  <c r="W7724" i="4"/>
  <c r="X7724" i="4"/>
  <c r="Y7724" i="4"/>
  <c r="Z7724" i="4"/>
  <c r="AA7724" i="4"/>
  <c r="S7725" i="4"/>
  <c r="T7725" i="4"/>
  <c r="U7725" i="4"/>
  <c r="V7725" i="4"/>
  <c r="W7725" i="4"/>
  <c r="X7725" i="4"/>
  <c r="Y7725" i="4"/>
  <c r="Z7725" i="4"/>
  <c r="AA7725" i="4"/>
  <c r="S7726" i="4"/>
  <c r="T7726" i="4"/>
  <c r="U7726" i="4"/>
  <c r="V7726" i="4"/>
  <c r="W7726" i="4"/>
  <c r="X7726" i="4"/>
  <c r="Y7726" i="4"/>
  <c r="Z7726" i="4"/>
  <c r="AA7726" i="4"/>
  <c r="S7727" i="4"/>
  <c r="T7727" i="4"/>
  <c r="U7727" i="4"/>
  <c r="V7727" i="4"/>
  <c r="W7727" i="4"/>
  <c r="X7727" i="4"/>
  <c r="Y7727" i="4"/>
  <c r="Z7727" i="4"/>
  <c r="AA7727" i="4"/>
  <c r="S7728" i="4"/>
  <c r="T7728" i="4"/>
  <c r="U7728" i="4"/>
  <c r="V7728" i="4"/>
  <c r="W7728" i="4"/>
  <c r="X7728" i="4"/>
  <c r="Y7728" i="4"/>
  <c r="Z7728" i="4"/>
  <c r="AA7728" i="4"/>
  <c r="S7729" i="4"/>
  <c r="T7729" i="4"/>
  <c r="U7729" i="4"/>
  <c r="V7729" i="4"/>
  <c r="W7729" i="4"/>
  <c r="X7729" i="4"/>
  <c r="Y7729" i="4"/>
  <c r="Z7729" i="4"/>
  <c r="AA7729" i="4"/>
  <c r="S7723" i="4"/>
  <c r="T7723" i="4"/>
  <c r="U7723" i="4"/>
  <c r="V7723" i="4"/>
  <c r="W7723" i="4"/>
  <c r="X7723" i="4"/>
  <c r="Y7723" i="4"/>
  <c r="Z7723" i="4"/>
  <c r="AA7723" i="4"/>
  <c r="S7731" i="4"/>
  <c r="T7731" i="4"/>
  <c r="U7731" i="4"/>
  <c r="V7731" i="4"/>
  <c r="W7731" i="4"/>
  <c r="X7731" i="4"/>
  <c r="Y7731" i="4"/>
  <c r="Z7731" i="4"/>
  <c r="AA7731" i="4"/>
  <c r="S7732" i="4"/>
  <c r="T7732" i="4"/>
  <c r="U7732" i="4"/>
  <c r="V7732" i="4"/>
  <c r="W7732" i="4"/>
  <c r="X7732" i="4"/>
  <c r="Y7732" i="4"/>
  <c r="Z7732" i="4"/>
  <c r="AA7732" i="4"/>
  <c r="S7733" i="4"/>
  <c r="T7733" i="4"/>
  <c r="U7733" i="4"/>
  <c r="V7733" i="4"/>
  <c r="W7733" i="4"/>
  <c r="X7733" i="4"/>
  <c r="Y7733" i="4"/>
  <c r="Z7733" i="4"/>
  <c r="AA7733" i="4"/>
  <c r="S7734" i="4"/>
  <c r="T7734" i="4"/>
  <c r="U7734" i="4"/>
  <c r="V7734" i="4"/>
  <c r="W7734" i="4"/>
  <c r="X7734" i="4"/>
  <c r="Y7734" i="4"/>
  <c r="Z7734" i="4"/>
  <c r="AA7734" i="4"/>
  <c r="S7735" i="4"/>
  <c r="T7735" i="4"/>
  <c r="U7735" i="4"/>
  <c r="V7735" i="4"/>
  <c r="W7735" i="4"/>
  <c r="X7735" i="4"/>
  <c r="Y7735" i="4"/>
  <c r="Z7735" i="4"/>
  <c r="AA7735" i="4"/>
  <c r="S7736" i="4"/>
  <c r="T7736" i="4"/>
  <c r="U7736" i="4"/>
  <c r="V7736" i="4"/>
  <c r="W7736" i="4"/>
  <c r="X7736" i="4"/>
  <c r="Y7736" i="4"/>
  <c r="Z7736" i="4"/>
  <c r="AA7736" i="4"/>
  <c r="S7730" i="4"/>
  <c r="T7730" i="4"/>
  <c r="U7730" i="4"/>
  <c r="V7730" i="4"/>
  <c r="W7730" i="4"/>
  <c r="X7730" i="4"/>
  <c r="Y7730" i="4"/>
  <c r="Z7730" i="4"/>
  <c r="AA7730" i="4"/>
  <c r="S7738" i="4"/>
  <c r="T7738" i="4"/>
  <c r="U7738" i="4"/>
  <c r="V7738" i="4"/>
  <c r="W7738" i="4"/>
  <c r="X7738" i="4"/>
  <c r="Y7738" i="4"/>
  <c r="Z7738" i="4"/>
  <c r="AA7738" i="4"/>
  <c r="S7739" i="4"/>
  <c r="T7739" i="4"/>
  <c r="U7739" i="4"/>
  <c r="V7739" i="4"/>
  <c r="W7739" i="4"/>
  <c r="X7739" i="4"/>
  <c r="Y7739" i="4"/>
  <c r="Z7739" i="4"/>
  <c r="AA7739" i="4"/>
  <c r="S7740" i="4"/>
  <c r="T7740" i="4"/>
  <c r="U7740" i="4"/>
  <c r="V7740" i="4"/>
  <c r="W7740" i="4"/>
  <c r="X7740" i="4"/>
  <c r="Y7740" i="4"/>
  <c r="Z7740" i="4"/>
  <c r="AA7740" i="4"/>
  <c r="S7741" i="4"/>
  <c r="T7741" i="4"/>
  <c r="U7741" i="4"/>
  <c r="V7741" i="4"/>
  <c r="W7741" i="4"/>
  <c r="X7741" i="4"/>
  <c r="Y7741" i="4"/>
  <c r="Z7741" i="4"/>
  <c r="AA7741" i="4"/>
  <c r="S7742" i="4"/>
  <c r="T7742" i="4"/>
  <c r="U7742" i="4"/>
  <c r="V7742" i="4"/>
  <c r="W7742" i="4"/>
  <c r="X7742" i="4"/>
  <c r="Y7742" i="4"/>
  <c r="Z7742" i="4"/>
  <c r="AA7742" i="4"/>
  <c r="S7743" i="4"/>
  <c r="T7743" i="4"/>
  <c r="U7743" i="4"/>
  <c r="V7743" i="4"/>
  <c r="W7743" i="4"/>
  <c r="X7743" i="4"/>
  <c r="Y7743" i="4"/>
  <c r="Z7743" i="4"/>
  <c r="AA7743" i="4"/>
  <c r="S7737" i="4"/>
  <c r="T7737" i="4"/>
  <c r="U7737" i="4"/>
  <c r="V7737" i="4"/>
  <c r="W7737" i="4"/>
  <c r="X7737" i="4"/>
  <c r="Y7737" i="4"/>
  <c r="Z7737" i="4"/>
  <c r="AA7737" i="4"/>
  <c r="S7745" i="4"/>
  <c r="T7745" i="4"/>
  <c r="U7745" i="4"/>
  <c r="V7745" i="4"/>
  <c r="W7745" i="4"/>
  <c r="X7745" i="4"/>
  <c r="Y7745" i="4"/>
  <c r="Z7745" i="4"/>
  <c r="AA7745" i="4"/>
  <c r="S7746" i="4"/>
  <c r="T7746" i="4"/>
  <c r="U7746" i="4"/>
  <c r="V7746" i="4"/>
  <c r="W7746" i="4"/>
  <c r="X7746" i="4"/>
  <c r="Y7746" i="4"/>
  <c r="Z7746" i="4"/>
  <c r="AA7746" i="4"/>
  <c r="S7747" i="4"/>
  <c r="T7747" i="4"/>
  <c r="U7747" i="4"/>
  <c r="V7747" i="4"/>
  <c r="W7747" i="4"/>
  <c r="X7747" i="4"/>
  <c r="Y7747" i="4"/>
  <c r="Z7747" i="4"/>
  <c r="AA7747" i="4"/>
  <c r="S7748" i="4"/>
  <c r="T7748" i="4"/>
  <c r="U7748" i="4"/>
  <c r="V7748" i="4"/>
  <c r="W7748" i="4"/>
  <c r="X7748" i="4"/>
  <c r="Y7748" i="4"/>
  <c r="Z7748" i="4"/>
  <c r="AA7748" i="4"/>
  <c r="S7749" i="4"/>
  <c r="T7749" i="4"/>
  <c r="U7749" i="4"/>
  <c r="V7749" i="4"/>
  <c r="W7749" i="4"/>
  <c r="X7749" i="4"/>
  <c r="Y7749" i="4"/>
  <c r="Z7749" i="4"/>
  <c r="AA7749" i="4"/>
  <c r="S7750" i="4"/>
  <c r="T7750" i="4"/>
  <c r="U7750" i="4"/>
  <c r="V7750" i="4"/>
  <c r="W7750" i="4"/>
  <c r="X7750" i="4"/>
  <c r="Y7750" i="4"/>
  <c r="Z7750" i="4"/>
  <c r="AA7750" i="4"/>
  <c r="S7744" i="4"/>
  <c r="T7744" i="4"/>
  <c r="U7744" i="4"/>
  <c r="V7744" i="4"/>
  <c r="W7744" i="4"/>
  <c r="X7744" i="4"/>
  <c r="Y7744" i="4"/>
  <c r="Z7744" i="4"/>
  <c r="AA7744" i="4"/>
  <c r="S7752" i="4"/>
  <c r="T7752" i="4"/>
  <c r="U7752" i="4"/>
  <c r="V7752" i="4"/>
  <c r="W7752" i="4"/>
  <c r="X7752" i="4"/>
  <c r="Y7752" i="4"/>
  <c r="Z7752" i="4"/>
  <c r="AA7752" i="4"/>
  <c r="S7753" i="4"/>
  <c r="T7753" i="4"/>
  <c r="U7753" i="4"/>
  <c r="V7753" i="4"/>
  <c r="W7753" i="4"/>
  <c r="X7753" i="4"/>
  <c r="Y7753" i="4"/>
  <c r="Z7753" i="4"/>
  <c r="AA7753" i="4"/>
  <c r="S7754" i="4"/>
  <c r="T7754" i="4"/>
  <c r="U7754" i="4"/>
  <c r="V7754" i="4"/>
  <c r="W7754" i="4"/>
  <c r="X7754" i="4"/>
  <c r="Y7754" i="4"/>
  <c r="Z7754" i="4"/>
  <c r="AA7754" i="4"/>
  <c r="S7755" i="4"/>
  <c r="T7755" i="4"/>
  <c r="U7755" i="4"/>
  <c r="V7755" i="4"/>
  <c r="W7755" i="4"/>
  <c r="X7755" i="4"/>
  <c r="Y7755" i="4"/>
  <c r="Z7755" i="4"/>
  <c r="AA7755" i="4"/>
  <c r="S7756" i="4"/>
  <c r="T7756" i="4"/>
  <c r="U7756" i="4"/>
  <c r="V7756" i="4"/>
  <c r="W7756" i="4"/>
  <c r="X7756" i="4"/>
  <c r="Y7756" i="4"/>
  <c r="Z7756" i="4"/>
  <c r="AA7756" i="4"/>
  <c r="S7757" i="4"/>
  <c r="T7757" i="4"/>
  <c r="U7757" i="4"/>
  <c r="V7757" i="4"/>
  <c r="W7757" i="4"/>
  <c r="X7757" i="4"/>
  <c r="Y7757" i="4"/>
  <c r="Z7757" i="4"/>
  <c r="AA7757" i="4"/>
  <c r="S7751" i="4"/>
  <c r="T7751" i="4"/>
  <c r="U7751" i="4"/>
  <c r="V7751" i="4"/>
  <c r="W7751" i="4"/>
  <c r="X7751" i="4"/>
  <c r="Y7751" i="4"/>
  <c r="Z7751" i="4"/>
  <c r="AA7751" i="4"/>
  <c r="S7759" i="4"/>
  <c r="T7759" i="4"/>
  <c r="U7759" i="4"/>
  <c r="V7759" i="4"/>
  <c r="W7759" i="4"/>
  <c r="X7759" i="4"/>
  <c r="Y7759" i="4"/>
  <c r="Z7759" i="4"/>
  <c r="AA7759" i="4"/>
  <c r="S7760" i="4"/>
  <c r="T7760" i="4"/>
  <c r="U7760" i="4"/>
  <c r="V7760" i="4"/>
  <c r="W7760" i="4"/>
  <c r="X7760" i="4"/>
  <c r="Y7760" i="4"/>
  <c r="Z7760" i="4"/>
  <c r="AA7760" i="4"/>
  <c r="S7761" i="4"/>
  <c r="T7761" i="4"/>
  <c r="U7761" i="4"/>
  <c r="V7761" i="4"/>
  <c r="W7761" i="4"/>
  <c r="X7761" i="4"/>
  <c r="Y7761" i="4"/>
  <c r="Z7761" i="4"/>
  <c r="AA7761" i="4"/>
  <c r="S7762" i="4"/>
  <c r="T7762" i="4"/>
  <c r="U7762" i="4"/>
  <c r="V7762" i="4"/>
  <c r="W7762" i="4"/>
  <c r="X7762" i="4"/>
  <c r="Y7762" i="4"/>
  <c r="Z7762" i="4"/>
  <c r="AA7762" i="4"/>
  <c r="S7763" i="4"/>
  <c r="T7763" i="4"/>
  <c r="U7763" i="4"/>
  <c r="V7763" i="4"/>
  <c r="W7763" i="4"/>
  <c r="X7763" i="4"/>
  <c r="Y7763" i="4"/>
  <c r="Z7763" i="4"/>
  <c r="AA7763" i="4"/>
  <c r="S7764" i="4"/>
  <c r="T7764" i="4"/>
  <c r="U7764" i="4"/>
  <c r="V7764" i="4"/>
  <c r="W7764" i="4"/>
  <c r="X7764" i="4"/>
  <c r="Y7764" i="4"/>
  <c r="Z7764" i="4"/>
  <c r="AA7764" i="4"/>
  <c r="S7758" i="4"/>
  <c r="T7758" i="4"/>
  <c r="U7758" i="4"/>
  <c r="V7758" i="4"/>
  <c r="W7758" i="4"/>
  <c r="X7758" i="4"/>
  <c r="Y7758" i="4"/>
  <c r="Z7758" i="4"/>
  <c r="AA7758" i="4"/>
  <c r="S7766" i="4"/>
  <c r="T7766" i="4"/>
  <c r="U7766" i="4"/>
  <c r="V7766" i="4"/>
  <c r="W7766" i="4"/>
  <c r="X7766" i="4"/>
  <c r="Y7766" i="4"/>
  <c r="Z7766" i="4"/>
  <c r="AA7766" i="4"/>
  <c r="S7767" i="4"/>
  <c r="T7767" i="4"/>
  <c r="U7767" i="4"/>
  <c r="V7767" i="4"/>
  <c r="W7767" i="4"/>
  <c r="X7767" i="4"/>
  <c r="Y7767" i="4"/>
  <c r="Z7767" i="4"/>
  <c r="AA7767" i="4"/>
  <c r="S7768" i="4"/>
  <c r="T7768" i="4"/>
  <c r="U7768" i="4"/>
  <c r="V7768" i="4"/>
  <c r="W7768" i="4"/>
  <c r="X7768" i="4"/>
  <c r="Y7768" i="4"/>
  <c r="Z7768" i="4"/>
  <c r="AA7768" i="4"/>
  <c r="S7769" i="4"/>
  <c r="T7769" i="4"/>
  <c r="U7769" i="4"/>
  <c r="V7769" i="4"/>
  <c r="W7769" i="4"/>
  <c r="X7769" i="4"/>
  <c r="Y7769" i="4"/>
  <c r="Z7769" i="4"/>
  <c r="AA7769" i="4"/>
  <c r="S7770" i="4"/>
  <c r="T7770" i="4"/>
  <c r="U7770" i="4"/>
  <c r="V7770" i="4"/>
  <c r="W7770" i="4"/>
  <c r="X7770" i="4"/>
  <c r="Y7770" i="4"/>
  <c r="Z7770" i="4"/>
  <c r="AA7770" i="4"/>
  <c r="S7771" i="4"/>
  <c r="T7771" i="4"/>
  <c r="U7771" i="4"/>
  <c r="V7771" i="4"/>
  <c r="W7771" i="4"/>
  <c r="X7771" i="4"/>
  <c r="Y7771" i="4"/>
  <c r="Z7771" i="4"/>
  <c r="AA7771" i="4"/>
  <c r="S7765" i="4"/>
  <c r="T7765" i="4"/>
  <c r="U7765" i="4"/>
  <c r="V7765" i="4"/>
  <c r="W7765" i="4"/>
  <c r="X7765" i="4"/>
  <c r="Y7765" i="4"/>
  <c r="Z7765" i="4"/>
  <c r="AA7765" i="4"/>
  <c r="S7773" i="4"/>
  <c r="T7773" i="4"/>
  <c r="U7773" i="4"/>
  <c r="V7773" i="4"/>
  <c r="W7773" i="4"/>
  <c r="X7773" i="4"/>
  <c r="Y7773" i="4"/>
  <c r="Z7773" i="4"/>
  <c r="AA7773" i="4"/>
  <c r="S7774" i="4"/>
  <c r="T7774" i="4"/>
  <c r="U7774" i="4"/>
  <c r="V7774" i="4"/>
  <c r="W7774" i="4"/>
  <c r="X7774" i="4"/>
  <c r="Y7774" i="4"/>
  <c r="Z7774" i="4"/>
  <c r="AA7774" i="4"/>
  <c r="S7775" i="4"/>
  <c r="T7775" i="4"/>
  <c r="U7775" i="4"/>
  <c r="V7775" i="4"/>
  <c r="W7775" i="4"/>
  <c r="X7775" i="4"/>
  <c r="Y7775" i="4"/>
  <c r="Z7775" i="4"/>
  <c r="AA7775" i="4"/>
  <c r="S7776" i="4"/>
  <c r="T7776" i="4"/>
  <c r="U7776" i="4"/>
  <c r="V7776" i="4"/>
  <c r="W7776" i="4"/>
  <c r="X7776" i="4"/>
  <c r="Y7776" i="4"/>
  <c r="Z7776" i="4"/>
  <c r="AA7776" i="4"/>
  <c r="S7777" i="4"/>
  <c r="T7777" i="4"/>
  <c r="U7777" i="4"/>
  <c r="V7777" i="4"/>
  <c r="W7777" i="4"/>
  <c r="X7777" i="4"/>
  <c r="Y7777" i="4"/>
  <c r="Z7777" i="4"/>
  <c r="AA7777" i="4"/>
  <c r="S7778" i="4"/>
  <c r="T7778" i="4"/>
  <c r="U7778" i="4"/>
  <c r="V7778" i="4"/>
  <c r="W7778" i="4"/>
  <c r="X7778" i="4"/>
  <c r="Y7778" i="4"/>
  <c r="Z7778" i="4"/>
  <c r="AA7778" i="4"/>
  <c r="S7772" i="4"/>
  <c r="T7772" i="4"/>
  <c r="U7772" i="4"/>
  <c r="V7772" i="4"/>
  <c r="W7772" i="4"/>
  <c r="X7772" i="4"/>
  <c r="Y7772" i="4"/>
  <c r="Z7772" i="4"/>
  <c r="AA7772" i="4"/>
  <c r="S7780" i="4"/>
  <c r="T7780" i="4"/>
  <c r="U7780" i="4"/>
  <c r="V7780" i="4"/>
  <c r="W7780" i="4"/>
  <c r="X7780" i="4"/>
  <c r="Y7780" i="4"/>
  <c r="Z7780" i="4"/>
  <c r="AA7780" i="4"/>
  <c r="S7781" i="4"/>
  <c r="T7781" i="4"/>
  <c r="U7781" i="4"/>
  <c r="V7781" i="4"/>
  <c r="W7781" i="4"/>
  <c r="X7781" i="4"/>
  <c r="Y7781" i="4"/>
  <c r="Z7781" i="4"/>
  <c r="AA7781" i="4"/>
  <c r="S7782" i="4"/>
  <c r="T7782" i="4"/>
  <c r="U7782" i="4"/>
  <c r="V7782" i="4"/>
  <c r="W7782" i="4"/>
  <c r="X7782" i="4"/>
  <c r="Y7782" i="4"/>
  <c r="Z7782" i="4"/>
  <c r="AA7782" i="4"/>
  <c r="S7783" i="4"/>
  <c r="T7783" i="4"/>
  <c r="U7783" i="4"/>
  <c r="V7783" i="4"/>
  <c r="W7783" i="4"/>
  <c r="X7783" i="4"/>
  <c r="Y7783" i="4"/>
  <c r="Z7783" i="4"/>
  <c r="AA7783" i="4"/>
  <c r="S7784" i="4"/>
  <c r="T7784" i="4"/>
  <c r="U7784" i="4"/>
  <c r="V7784" i="4"/>
  <c r="W7784" i="4"/>
  <c r="X7784" i="4"/>
  <c r="Y7784" i="4"/>
  <c r="Z7784" i="4"/>
  <c r="AA7784" i="4"/>
  <c r="S7785" i="4"/>
  <c r="T7785" i="4"/>
  <c r="U7785" i="4"/>
  <c r="V7785" i="4"/>
  <c r="W7785" i="4"/>
  <c r="X7785" i="4"/>
  <c r="Y7785" i="4"/>
  <c r="Z7785" i="4"/>
  <c r="AA7785" i="4"/>
  <c r="S7779" i="4"/>
  <c r="T7779" i="4"/>
  <c r="U7779" i="4"/>
  <c r="V7779" i="4"/>
  <c r="W7779" i="4"/>
  <c r="X7779" i="4"/>
  <c r="Y7779" i="4"/>
  <c r="Z7779" i="4"/>
  <c r="AA7779" i="4"/>
  <c r="S7787" i="4"/>
  <c r="T7787" i="4"/>
  <c r="U7787" i="4"/>
  <c r="V7787" i="4"/>
  <c r="W7787" i="4"/>
  <c r="X7787" i="4"/>
  <c r="Y7787" i="4"/>
  <c r="Z7787" i="4"/>
  <c r="AA7787" i="4"/>
  <c r="S7788" i="4"/>
  <c r="T7788" i="4"/>
  <c r="U7788" i="4"/>
  <c r="V7788" i="4"/>
  <c r="W7788" i="4"/>
  <c r="X7788" i="4"/>
  <c r="Y7788" i="4"/>
  <c r="Z7788" i="4"/>
  <c r="AA7788" i="4"/>
  <c r="S7789" i="4"/>
  <c r="T7789" i="4"/>
  <c r="U7789" i="4"/>
  <c r="V7789" i="4"/>
  <c r="W7789" i="4"/>
  <c r="X7789" i="4"/>
  <c r="Y7789" i="4"/>
  <c r="Z7789" i="4"/>
  <c r="AA7789" i="4"/>
  <c r="S7790" i="4"/>
  <c r="T7790" i="4"/>
  <c r="U7790" i="4"/>
  <c r="V7790" i="4"/>
  <c r="W7790" i="4"/>
  <c r="X7790" i="4"/>
  <c r="Y7790" i="4"/>
  <c r="Z7790" i="4"/>
  <c r="AA7790" i="4"/>
  <c r="S7791" i="4"/>
  <c r="T7791" i="4"/>
  <c r="U7791" i="4"/>
  <c r="V7791" i="4"/>
  <c r="W7791" i="4"/>
  <c r="X7791" i="4"/>
  <c r="Y7791" i="4"/>
  <c r="Z7791" i="4"/>
  <c r="AA7791" i="4"/>
  <c r="S7792" i="4"/>
  <c r="T7792" i="4"/>
  <c r="U7792" i="4"/>
  <c r="V7792" i="4"/>
  <c r="W7792" i="4"/>
  <c r="X7792" i="4"/>
  <c r="Y7792" i="4"/>
  <c r="Z7792" i="4"/>
  <c r="AA7792" i="4"/>
  <c r="S7786" i="4"/>
  <c r="T7786" i="4"/>
  <c r="U7786" i="4"/>
  <c r="V7786" i="4"/>
  <c r="W7786" i="4"/>
  <c r="X7786" i="4"/>
  <c r="Y7786" i="4"/>
  <c r="Z7786" i="4"/>
  <c r="AA7786" i="4"/>
  <c r="S7794" i="4"/>
  <c r="T7794" i="4"/>
  <c r="U7794" i="4"/>
  <c r="V7794" i="4"/>
  <c r="W7794" i="4"/>
  <c r="X7794" i="4"/>
  <c r="Y7794" i="4"/>
  <c r="Z7794" i="4"/>
  <c r="AA7794" i="4"/>
  <c r="S7795" i="4"/>
  <c r="T7795" i="4"/>
  <c r="U7795" i="4"/>
  <c r="V7795" i="4"/>
  <c r="W7795" i="4"/>
  <c r="X7795" i="4"/>
  <c r="Y7795" i="4"/>
  <c r="Z7795" i="4"/>
  <c r="AA7795" i="4"/>
  <c r="S7796" i="4"/>
  <c r="T7796" i="4"/>
  <c r="U7796" i="4"/>
  <c r="V7796" i="4"/>
  <c r="W7796" i="4"/>
  <c r="X7796" i="4"/>
  <c r="Y7796" i="4"/>
  <c r="Z7796" i="4"/>
  <c r="AA7796" i="4"/>
  <c r="S7797" i="4"/>
  <c r="T7797" i="4"/>
  <c r="U7797" i="4"/>
  <c r="V7797" i="4"/>
  <c r="W7797" i="4"/>
  <c r="X7797" i="4"/>
  <c r="Y7797" i="4"/>
  <c r="Z7797" i="4"/>
  <c r="AA7797" i="4"/>
  <c r="S7798" i="4"/>
  <c r="T7798" i="4"/>
  <c r="U7798" i="4"/>
  <c r="V7798" i="4"/>
  <c r="W7798" i="4"/>
  <c r="X7798" i="4"/>
  <c r="Y7798" i="4"/>
  <c r="Z7798" i="4"/>
  <c r="AA7798" i="4"/>
  <c r="S7799" i="4"/>
  <c r="T7799" i="4"/>
  <c r="U7799" i="4"/>
  <c r="V7799" i="4"/>
  <c r="W7799" i="4"/>
  <c r="X7799" i="4"/>
  <c r="Y7799" i="4"/>
  <c r="Z7799" i="4"/>
  <c r="AA7799" i="4"/>
  <c r="S7793" i="4"/>
  <c r="T7793" i="4"/>
  <c r="U7793" i="4"/>
  <c r="V7793" i="4"/>
  <c r="W7793" i="4"/>
  <c r="X7793" i="4"/>
  <c r="Y7793" i="4"/>
  <c r="Z7793" i="4"/>
  <c r="AA7793" i="4"/>
  <c r="S7801" i="4"/>
  <c r="T7801" i="4"/>
  <c r="U7801" i="4"/>
  <c r="V7801" i="4"/>
  <c r="W7801" i="4"/>
  <c r="X7801" i="4"/>
  <c r="Y7801" i="4"/>
  <c r="Z7801" i="4"/>
  <c r="AA7801" i="4"/>
  <c r="S7802" i="4"/>
  <c r="T7802" i="4"/>
  <c r="U7802" i="4"/>
  <c r="V7802" i="4"/>
  <c r="W7802" i="4"/>
  <c r="X7802" i="4"/>
  <c r="Y7802" i="4"/>
  <c r="Z7802" i="4"/>
  <c r="AA7802" i="4"/>
  <c r="S7803" i="4"/>
  <c r="T7803" i="4"/>
  <c r="U7803" i="4"/>
  <c r="V7803" i="4"/>
  <c r="W7803" i="4"/>
  <c r="X7803" i="4"/>
  <c r="Y7803" i="4"/>
  <c r="Z7803" i="4"/>
  <c r="AA7803" i="4"/>
  <c r="S7804" i="4"/>
  <c r="T7804" i="4"/>
  <c r="U7804" i="4"/>
  <c r="V7804" i="4"/>
  <c r="W7804" i="4"/>
  <c r="X7804" i="4"/>
  <c r="Y7804" i="4"/>
  <c r="Z7804" i="4"/>
  <c r="AA7804" i="4"/>
  <c r="S7805" i="4"/>
  <c r="T7805" i="4"/>
  <c r="U7805" i="4"/>
  <c r="V7805" i="4"/>
  <c r="W7805" i="4"/>
  <c r="X7805" i="4"/>
  <c r="Y7805" i="4"/>
  <c r="Z7805" i="4"/>
  <c r="AA7805" i="4"/>
  <c r="S7806" i="4"/>
  <c r="T7806" i="4"/>
  <c r="U7806" i="4"/>
  <c r="V7806" i="4"/>
  <c r="W7806" i="4"/>
  <c r="X7806" i="4"/>
  <c r="Y7806" i="4"/>
  <c r="Z7806" i="4"/>
  <c r="AA7806" i="4"/>
  <c r="S7800" i="4"/>
  <c r="T7800" i="4"/>
  <c r="U7800" i="4"/>
  <c r="V7800" i="4"/>
  <c r="W7800" i="4"/>
  <c r="X7800" i="4"/>
  <c r="Y7800" i="4"/>
  <c r="Z7800" i="4"/>
  <c r="AA7800" i="4"/>
  <c r="S7808" i="4"/>
  <c r="T7808" i="4"/>
  <c r="U7808" i="4"/>
  <c r="V7808" i="4"/>
  <c r="W7808" i="4"/>
  <c r="X7808" i="4"/>
  <c r="Y7808" i="4"/>
  <c r="Z7808" i="4"/>
  <c r="AA7808" i="4"/>
  <c r="S7809" i="4"/>
  <c r="T7809" i="4"/>
  <c r="U7809" i="4"/>
  <c r="V7809" i="4"/>
  <c r="W7809" i="4"/>
  <c r="X7809" i="4"/>
  <c r="Y7809" i="4"/>
  <c r="Z7809" i="4"/>
  <c r="AA7809" i="4"/>
  <c r="S7810" i="4"/>
  <c r="T7810" i="4"/>
  <c r="U7810" i="4"/>
  <c r="V7810" i="4"/>
  <c r="W7810" i="4"/>
  <c r="X7810" i="4"/>
  <c r="Y7810" i="4"/>
  <c r="Z7810" i="4"/>
  <c r="AA7810" i="4"/>
  <c r="S7811" i="4"/>
  <c r="T7811" i="4"/>
  <c r="U7811" i="4"/>
  <c r="V7811" i="4"/>
  <c r="W7811" i="4"/>
  <c r="X7811" i="4"/>
  <c r="Y7811" i="4"/>
  <c r="Z7811" i="4"/>
  <c r="AA7811" i="4"/>
  <c r="S7812" i="4"/>
  <c r="T7812" i="4"/>
  <c r="U7812" i="4"/>
  <c r="V7812" i="4"/>
  <c r="W7812" i="4"/>
  <c r="X7812" i="4"/>
  <c r="Y7812" i="4"/>
  <c r="Z7812" i="4"/>
  <c r="AA7812" i="4"/>
  <c r="S7813" i="4"/>
  <c r="T7813" i="4"/>
  <c r="U7813" i="4"/>
  <c r="V7813" i="4"/>
  <c r="W7813" i="4"/>
  <c r="X7813" i="4"/>
  <c r="Y7813" i="4"/>
  <c r="Z7813" i="4"/>
  <c r="AA7813" i="4"/>
  <c r="S7807" i="4"/>
  <c r="T7807" i="4"/>
  <c r="U7807" i="4"/>
  <c r="V7807" i="4"/>
  <c r="W7807" i="4"/>
  <c r="X7807" i="4"/>
  <c r="Y7807" i="4"/>
  <c r="Z7807" i="4"/>
  <c r="AA7807" i="4"/>
  <c r="S7815" i="4"/>
  <c r="T7815" i="4"/>
  <c r="U7815" i="4"/>
  <c r="V7815" i="4"/>
  <c r="W7815" i="4"/>
  <c r="X7815" i="4"/>
  <c r="Y7815" i="4"/>
  <c r="Z7815" i="4"/>
  <c r="AA7815" i="4"/>
  <c r="S7816" i="4"/>
  <c r="T7816" i="4"/>
  <c r="U7816" i="4"/>
  <c r="V7816" i="4"/>
  <c r="W7816" i="4"/>
  <c r="X7816" i="4"/>
  <c r="Y7816" i="4"/>
  <c r="Z7816" i="4"/>
  <c r="AA7816" i="4"/>
  <c r="S7817" i="4"/>
  <c r="T7817" i="4"/>
  <c r="U7817" i="4"/>
  <c r="V7817" i="4"/>
  <c r="W7817" i="4"/>
  <c r="X7817" i="4"/>
  <c r="Y7817" i="4"/>
  <c r="Z7817" i="4"/>
  <c r="AA7817" i="4"/>
  <c r="S7818" i="4"/>
  <c r="T7818" i="4"/>
  <c r="U7818" i="4"/>
  <c r="V7818" i="4"/>
  <c r="W7818" i="4"/>
  <c r="X7818" i="4"/>
  <c r="Y7818" i="4"/>
  <c r="Z7818" i="4"/>
  <c r="AA7818" i="4"/>
  <c r="S7819" i="4"/>
  <c r="T7819" i="4"/>
  <c r="U7819" i="4"/>
  <c r="V7819" i="4"/>
  <c r="W7819" i="4"/>
  <c r="X7819" i="4"/>
  <c r="Y7819" i="4"/>
  <c r="Z7819" i="4"/>
  <c r="AA7819" i="4"/>
  <c r="S7820" i="4"/>
  <c r="T7820" i="4"/>
  <c r="U7820" i="4"/>
  <c r="V7820" i="4"/>
  <c r="W7820" i="4"/>
  <c r="X7820" i="4"/>
  <c r="Y7820" i="4"/>
  <c r="Z7820" i="4"/>
  <c r="AA7820" i="4"/>
  <c r="S7814" i="4"/>
  <c r="T7814" i="4"/>
  <c r="U7814" i="4"/>
  <c r="V7814" i="4"/>
  <c r="W7814" i="4"/>
  <c r="X7814" i="4"/>
  <c r="Y7814" i="4"/>
  <c r="Z7814" i="4"/>
  <c r="AA7814" i="4"/>
  <c r="S7822" i="4"/>
  <c r="T7822" i="4"/>
  <c r="U7822" i="4"/>
  <c r="V7822" i="4"/>
  <c r="W7822" i="4"/>
  <c r="X7822" i="4"/>
  <c r="Y7822" i="4"/>
  <c r="Z7822" i="4"/>
  <c r="AA7822" i="4"/>
  <c r="S7823" i="4"/>
  <c r="T7823" i="4"/>
  <c r="U7823" i="4"/>
  <c r="V7823" i="4"/>
  <c r="W7823" i="4"/>
  <c r="X7823" i="4"/>
  <c r="Y7823" i="4"/>
  <c r="Z7823" i="4"/>
  <c r="AA7823" i="4"/>
  <c r="S7824" i="4"/>
  <c r="T7824" i="4"/>
  <c r="U7824" i="4"/>
  <c r="V7824" i="4"/>
  <c r="W7824" i="4"/>
  <c r="X7824" i="4"/>
  <c r="Y7824" i="4"/>
  <c r="Z7824" i="4"/>
  <c r="AA7824" i="4"/>
  <c r="S7825" i="4"/>
  <c r="T7825" i="4"/>
  <c r="U7825" i="4"/>
  <c r="V7825" i="4"/>
  <c r="W7825" i="4"/>
  <c r="X7825" i="4"/>
  <c r="Y7825" i="4"/>
  <c r="Z7825" i="4"/>
  <c r="AA7825" i="4"/>
  <c r="S7826" i="4"/>
  <c r="T7826" i="4"/>
  <c r="U7826" i="4"/>
  <c r="V7826" i="4"/>
  <c r="W7826" i="4"/>
  <c r="X7826" i="4"/>
  <c r="Y7826" i="4"/>
  <c r="Z7826" i="4"/>
  <c r="AA7826" i="4"/>
  <c r="S7827" i="4"/>
  <c r="T7827" i="4"/>
  <c r="U7827" i="4"/>
  <c r="V7827" i="4"/>
  <c r="W7827" i="4"/>
  <c r="X7827" i="4"/>
  <c r="Y7827" i="4"/>
  <c r="Z7827" i="4"/>
  <c r="AA7827" i="4"/>
  <c r="S7821" i="4"/>
  <c r="T7821" i="4"/>
  <c r="U7821" i="4"/>
  <c r="V7821" i="4"/>
  <c r="W7821" i="4"/>
  <c r="X7821" i="4"/>
  <c r="Y7821" i="4"/>
  <c r="Z7821" i="4"/>
  <c r="AA7821" i="4"/>
  <c r="S7829" i="4"/>
  <c r="T7829" i="4"/>
  <c r="U7829" i="4"/>
  <c r="V7829" i="4"/>
  <c r="W7829" i="4"/>
  <c r="X7829" i="4"/>
  <c r="Y7829" i="4"/>
  <c r="Z7829" i="4"/>
  <c r="AA7829" i="4"/>
  <c r="S7830" i="4"/>
  <c r="T7830" i="4"/>
  <c r="U7830" i="4"/>
  <c r="V7830" i="4"/>
  <c r="W7830" i="4"/>
  <c r="X7830" i="4"/>
  <c r="Y7830" i="4"/>
  <c r="Z7830" i="4"/>
  <c r="AA7830" i="4"/>
  <c r="S7831" i="4"/>
  <c r="T7831" i="4"/>
  <c r="U7831" i="4"/>
  <c r="V7831" i="4"/>
  <c r="W7831" i="4"/>
  <c r="X7831" i="4"/>
  <c r="Y7831" i="4"/>
  <c r="Z7831" i="4"/>
  <c r="AA7831" i="4"/>
  <c r="S7832" i="4"/>
  <c r="T7832" i="4"/>
  <c r="U7832" i="4"/>
  <c r="V7832" i="4"/>
  <c r="W7832" i="4"/>
  <c r="X7832" i="4"/>
  <c r="Y7832" i="4"/>
  <c r="Z7832" i="4"/>
  <c r="AA7832" i="4"/>
  <c r="S7833" i="4"/>
  <c r="T7833" i="4"/>
  <c r="U7833" i="4"/>
  <c r="V7833" i="4"/>
  <c r="W7833" i="4"/>
  <c r="X7833" i="4"/>
  <c r="Y7833" i="4"/>
  <c r="Z7833" i="4"/>
  <c r="AA7833" i="4"/>
  <c r="S7834" i="4"/>
  <c r="T7834" i="4"/>
  <c r="U7834" i="4"/>
  <c r="V7834" i="4"/>
  <c r="W7834" i="4"/>
  <c r="X7834" i="4"/>
  <c r="Y7834" i="4"/>
  <c r="Z7834" i="4"/>
  <c r="AA7834" i="4"/>
  <c r="S7828" i="4"/>
  <c r="T7828" i="4"/>
  <c r="U7828" i="4"/>
  <c r="V7828" i="4"/>
  <c r="W7828" i="4"/>
  <c r="X7828" i="4"/>
  <c r="Y7828" i="4"/>
  <c r="Z7828" i="4"/>
  <c r="AA7828" i="4"/>
  <c r="S7836" i="4"/>
  <c r="T7836" i="4"/>
  <c r="U7836" i="4"/>
  <c r="V7836" i="4"/>
  <c r="W7836" i="4"/>
  <c r="X7836" i="4"/>
  <c r="Y7836" i="4"/>
  <c r="Z7836" i="4"/>
  <c r="AA7836" i="4"/>
  <c r="S7837" i="4"/>
  <c r="T7837" i="4"/>
  <c r="U7837" i="4"/>
  <c r="V7837" i="4"/>
  <c r="W7837" i="4"/>
  <c r="X7837" i="4"/>
  <c r="Y7837" i="4"/>
  <c r="Z7837" i="4"/>
  <c r="AA7837" i="4"/>
  <c r="S7838" i="4"/>
  <c r="T7838" i="4"/>
  <c r="U7838" i="4"/>
  <c r="V7838" i="4"/>
  <c r="W7838" i="4"/>
  <c r="X7838" i="4"/>
  <c r="Y7838" i="4"/>
  <c r="Z7838" i="4"/>
  <c r="AA7838" i="4"/>
  <c r="S7839" i="4"/>
  <c r="T7839" i="4"/>
  <c r="U7839" i="4"/>
  <c r="V7839" i="4"/>
  <c r="W7839" i="4"/>
  <c r="X7839" i="4"/>
  <c r="Y7839" i="4"/>
  <c r="Z7839" i="4"/>
  <c r="AA7839" i="4"/>
  <c r="S7840" i="4"/>
  <c r="T7840" i="4"/>
  <c r="U7840" i="4"/>
  <c r="V7840" i="4"/>
  <c r="W7840" i="4"/>
  <c r="X7840" i="4"/>
  <c r="Y7840" i="4"/>
  <c r="Z7840" i="4"/>
  <c r="AA7840" i="4"/>
  <c r="S7841" i="4"/>
  <c r="T7841" i="4"/>
  <c r="U7841" i="4"/>
  <c r="V7841" i="4"/>
  <c r="W7841" i="4"/>
  <c r="X7841" i="4"/>
  <c r="Y7841" i="4"/>
  <c r="Z7841" i="4"/>
  <c r="AA7841" i="4"/>
  <c r="S7835" i="4"/>
  <c r="T7835" i="4"/>
  <c r="U7835" i="4"/>
  <c r="V7835" i="4"/>
  <c r="W7835" i="4"/>
  <c r="X7835" i="4"/>
  <c r="Y7835" i="4"/>
  <c r="Z7835" i="4"/>
  <c r="AA7835" i="4"/>
  <c r="S7843" i="4"/>
  <c r="T7843" i="4"/>
  <c r="U7843" i="4"/>
  <c r="V7843" i="4"/>
  <c r="W7843" i="4"/>
  <c r="X7843" i="4"/>
  <c r="Y7843" i="4"/>
  <c r="Z7843" i="4"/>
  <c r="AA7843" i="4"/>
  <c r="S7844" i="4"/>
  <c r="T7844" i="4"/>
  <c r="U7844" i="4"/>
  <c r="V7844" i="4"/>
  <c r="W7844" i="4"/>
  <c r="X7844" i="4"/>
  <c r="Y7844" i="4"/>
  <c r="Z7844" i="4"/>
  <c r="AA7844" i="4"/>
  <c r="S7845" i="4"/>
  <c r="T7845" i="4"/>
  <c r="U7845" i="4"/>
  <c r="V7845" i="4"/>
  <c r="W7845" i="4"/>
  <c r="X7845" i="4"/>
  <c r="Y7845" i="4"/>
  <c r="Z7845" i="4"/>
  <c r="AA7845" i="4"/>
  <c r="S7846" i="4"/>
  <c r="T7846" i="4"/>
  <c r="U7846" i="4"/>
  <c r="V7846" i="4"/>
  <c r="W7846" i="4"/>
  <c r="X7846" i="4"/>
  <c r="Y7846" i="4"/>
  <c r="Z7846" i="4"/>
  <c r="AA7846" i="4"/>
  <c r="S7847" i="4"/>
  <c r="T7847" i="4"/>
  <c r="U7847" i="4"/>
  <c r="V7847" i="4"/>
  <c r="W7847" i="4"/>
  <c r="X7847" i="4"/>
  <c r="Y7847" i="4"/>
  <c r="Z7847" i="4"/>
  <c r="AA7847" i="4"/>
  <c r="S7848" i="4"/>
  <c r="T7848" i="4"/>
  <c r="U7848" i="4"/>
  <c r="V7848" i="4"/>
  <c r="W7848" i="4"/>
  <c r="X7848" i="4"/>
  <c r="Y7848" i="4"/>
  <c r="Z7848" i="4"/>
  <c r="AA7848" i="4"/>
  <c r="S7842" i="4"/>
  <c r="T7842" i="4"/>
  <c r="U7842" i="4"/>
  <c r="V7842" i="4"/>
  <c r="W7842" i="4"/>
  <c r="X7842" i="4"/>
  <c r="Y7842" i="4"/>
  <c r="Z7842" i="4"/>
  <c r="AA7842" i="4"/>
  <c r="S7850" i="4"/>
  <c r="T7850" i="4"/>
  <c r="U7850" i="4"/>
  <c r="V7850" i="4"/>
  <c r="W7850" i="4"/>
  <c r="X7850" i="4"/>
  <c r="Y7850" i="4"/>
  <c r="Z7850" i="4"/>
  <c r="AA7850" i="4"/>
  <c r="S7851" i="4"/>
  <c r="T7851" i="4"/>
  <c r="U7851" i="4"/>
  <c r="V7851" i="4"/>
  <c r="W7851" i="4"/>
  <c r="X7851" i="4"/>
  <c r="Y7851" i="4"/>
  <c r="Z7851" i="4"/>
  <c r="AA7851" i="4"/>
  <c r="S7852" i="4"/>
  <c r="T7852" i="4"/>
  <c r="U7852" i="4"/>
  <c r="V7852" i="4"/>
  <c r="W7852" i="4"/>
  <c r="X7852" i="4"/>
  <c r="Y7852" i="4"/>
  <c r="Z7852" i="4"/>
  <c r="AA7852" i="4"/>
  <c r="S7853" i="4"/>
  <c r="T7853" i="4"/>
  <c r="U7853" i="4"/>
  <c r="V7853" i="4"/>
  <c r="W7853" i="4"/>
  <c r="X7853" i="4"/>
  <c r="Y7853" i="4"/>
  <c r="Z7853" i="4"/>
  <c r="AA7853" i="4"/>
  <c r="S7854" i="4"/>
  <c r="T7854" i="4"/>
  <c r="U7854" i="4"/>
  <c r="V7854" i="4"/>
  <c r="W7854" i="4"/>
  <c r="X7854" i="4"/>
  <c r="Y7854" i="4"/>
  <c r="Z7854" i="4"/>
  <c r="AA7854" i="4"/>
  <c r="S7855" i="4"/>
  <c r="T7855" i="4"/>
  <c r="U7855" i="4"/>
  <c r="V7855" i="4"/>
  <c r="W7855" i="4"/>
  <c r="X7855" i="4"/>
  <c r="Y7855" i="4"/>
  <c r="Z7855" i="4"/>
  <c r="AA7855" i="4"/>
  <c r="S7849" i="4"/>
  <c r="T7849" i="4"/>
  <c r="U7849" i="4"/>
  <c r="V7849" i="4"/>
  <c r="W7849" i="4"/>
  <c r="X7849" i="4"/>
  <c r="Y7849" i="4"/>
  <c r="Z7849" i="4"/>
  <c r="AA7849" i="4"/>
  <c r="S7857" i="4"/>
  <c r="T7857" i="4"/>
  <c r="U7857" i="4"/>
  <c r="V7857" i="4"/>
  <c r="W7857" i="4"/>
  <c r="X7857" i="4"/>
  <c r="Y7857" i="4"/>
  <c r="Z7857" i="4"/>
  <c r="AA7857" i="4"/>
  <c r="S7858" i="4"/>
  <c r="T7858" i="4"/>
  <c r="U7858" i="4"/>
  <c r="V7858" i="4"/>
  <c r="W7858" i="4"/>
  <c r="X7858" i="4"/>
  <c r="Y7858" i="4"/>
  <c r="Z7858" i="4"/>
  <c r="AA7858" i="4"/>
  <c r="S7859" i="4"/>
  <c r="T7859" i="4"/>
  <c r="U7859" i="4"/>
  <c r="V7859" i="4"/>
  <c r="W7859" i="4"/>
  <c r="X7859" i="4"/>
  <c r="Y7859" i="4"/>
  <c r="Z7859" i="4"/>
  <c r="AA7859" i="4"/>
  <c r="S7860" i="4"/>
  <c r="T7860" i="4"/>
  <c r="U7860" i="4"/>
  <c r="V7860" i="4"/>
  <c r="W7860" i="4"/>
  <c r="X7860" i="4"/>
  <c r="Y7860" i="4"/>
  <c r="Z7860" i="4"/>
  <c r="AA7860" i="4"/>
  <c r="S7861" i="4"/>
  <c r="T7861" i="4"/>
  <c r="U7861" i="4"/>
  <c r="V7861" i="4"/>
  <c r="W7861" i="4"/>
  <c r="X7861" i="4"/>
  <c r="Y7861" i="4"/>
  <c r="Z7861" i="4"/>
  <c r="AA7861" i="4"/>
  <c r="S7862" i="4"/>
  <c r="T7862" i="4"/>
  <c r="U7862" i="4"/>
  <c r="V7862" i="4"/>
  <c r="W7862" i="4"/>
  <c r="X7862" i="4"/>
  <c r="Y7862" i="4"/>
  <c r="Z7862" i="4"/>
  <c r="AA7862" i="4"/>
  <c r="S7856" i="4"/>
  <c r="T7856" i="4"/>
  <c r="U7856" i="4"/>
  <c r="V7856" i="4"/>
  <c r="W7856" i="4"/>
  <c r="X7856" i="4"/>
  <c r="Y7856" i="4"/>
  <c r="Z7856" i="4"/>
  <c r="AA7856" i="4"/>
  <c r="S7864" i="4"/>
  <c r="T7864" i="4"/>
  <c r="U7864" i="4"/>
  <c r="V7864" i="4"/>
  <c r="W7864" i="4"/>
  <c r="X7864" i="4"/>
  <c r="Y7864" i="4"/>
  <c r="Z7864" i="4"/>
  <c r="AA7864" i="4"/>
  <c r="S7865" i="4"/>
  <c r="T7865" i="4"/>
  <c r="U7865" i="4"/>
  <c r="V7865" i="4"/>
  <c r="W7865" i="4"/>
  <c r="X7865" i="4"/>
  <c r="Y7865" i="4"/>
  <c r="Z7865" i="4"/>
  <c r="AA7865" i="4"/>
  <c r="S7866" i="4"/>
  <c r="T7866" i="4"/>
  <c r="U7866" i="4"/>
  <c r="V7866" i="4"/>
  <c r="W7866" i="4"/>
  <c r="X7866" i="4"/>
  <c r="Y7866" i="4"/>
  <c r="Z7866" i="4"/>
  <c r="AA7866" i="4"/>
  <c r="S7867" i="4"/>
  <c r="T7867" i="4"/>
  <c r="U7867" i="4"/>
  <c r="V7867" i="4"/>
  <c r="W7867" i="4"/>
  <c r="X7867" i="4"/>
  <c r="Y7867" i="4"/>
  <c r="Z7867" i="4"/>
  <c r="AA7867" i="4"/>
  <c r="S7868" i="4"/>
  <c r="T7868" i="4"/>
  <c r="U7868" i="4"/>
  <c r="V7868" i="4"/>
  <c r="W7868" i="4"/>
  <c r="X7868" i="4"/>
  <c r="Y7868" i="4"/>
  <c r="Z7868" i="4"/>
  <c r="AA7868" i="4"/>
  <c r="S7869" i="4"/>
  <c r="T7869" i="4"/>
  <c r="U7869" i="4"/>
  <c r="V7869" i="4"/>
  <c r="W7869" i="4"/>
  <c r="X7869" i="4"/>
  <c r="Y7869" i="4"/>
  <c r="Z7869" i="4"/>
  <c r="AA7869" i="4"/>
  <c r="S7863" i="4"/>
  <c r="T7863" i="4"/>
  <c r="U7863" i="4"/>
  <c r="V7863" i="4"/>
  <c r="W7863" i="4"/>
  <c r="X7863" i="4"/>
  <c r="Y7863" i="4"/>
  <c r="Z7863" i="4"/>
  <c r="AA7863" i="4"/>
  <c r="S7871" i="4"/>
  <c r="T7871" i="4"/>
  <c r="U7871" i="4"/>
  <c r="V7871" i="4"/>
  <c r="W7871" i="4"/>
  <c r="X7871" i="4"/>
  <c r="Y7871" i="4"/>
  <c r="Z7871" i="4"/>
  <c r="AA7871" i="4"/>
  <c r="S7872" i="4"/>
  <c r="T7872" i="4"/>
  <c r="U7872" i="4"/>
  <c r="V7872" i="4"/>
  <c r="W7872" i="4"/>
  <c r="X7872" i="4"/>
  <c r="Y7872" i="4"/>
  <c r="Z7872" i="4"/>
  <c r="AA7872" i="4"/>
  <c r="S7873" i="4"/>
  <c r="T7873" i="4"/>
  <c r="U7873" i="4"/>
  <c r="V7873" i="4"/>
  <c r="W7873" i="4"/>
  <c r="X7873" i="4"/>
  <c r="Y7873" i="4"/>
  <c r="Z7873" i="4"/>
  <c r="AA7873" i="4"/>
  <c r="S7874" i="4"/>
  <c r="T7874" i="4"/>
  <c r="U7874" i="4"/>
  <c r="V7874" i="4"/>
  <c r="W7874" i="4"/>
  <c r="X7874" i="4"/>
  <c r="Y7874" i="4"/>
  <c r="Z7874" i="4"/>
  <c r="AA7874" i="4"/>
  <c r="S7875" i="4"/>
  <c r="T7875" i="4"/>
  <c r="U7875" i="4"/>
  <c r="V7875" i="4"/>
  <c r="W7875" i="4"/>
  <c r="X7875" i="4"/>
  <c r="Y7875" i="4"/>
  <c r="Z7875" i="4"/>
  <c r="AA7875" i="4"/>
  <c r="S7876" i="4"/>
  <c r="T7876" i="4"/>
  <c r="U7876" i="4"/>
  <c r="V7876" i="4"/>
  <c r="W7876" i="4"/>
  <c r="X7876" i="4"/>
  <c r="Y7876" i="4"/>
  <c r="Z7876" i="4"/>
  <c r="AA7876" i="4"/>
  <c r="S7870" i="4"/>
  <c r="T7870" i="4"/>
  <c r="U7870" i="4"/>
  <c r="V7870" i="4"/>
  <c r="W7870" i="4"/>
  <c r="X7870" i="4"/>
  <c r="Y7870" i="4"/>
  <c r="Z7870" i="4"/>
  <c r="AA7870" i="4"/>
  <c r="S7878" i="4"/>
  <c r="T7878" i="4"/>
  <c r="U7878" i="4"/>
  <c r="V7878" i="4"/>
  <c r="W7878" i="4"/>
  <c r="X7878" i="4"/>
  <c r="Y7878" i="4"/>
  <c r="Z7878" i="4"/>
  <c r="AA7878" i="4"/>
  <c r="S7879" i="4"/>
  <c r="T7879" i="4"/>
  <c r="U7879" i="4"/>
  <c r="V7879" i="4"/>
  <c r="W7879" i="4"/>
  <c r="X7879" i="4"/>
  <c r="Y7879" i="4"/>
  <c r="Z7879" i="4"/>
  <c r="AA7879" i="4"/>
  <c r="S7880" i="4"/>
  <c r="T7880" i="4"/>
  <c r="U7880" i="4"/>
  <c r="V7880" i="4"/>
  <c r="W7880" i="4"/>
  <c r="X7880" i="4"/>
  <c r="Y7880" i="4"/>
  <c r="Z7880" i="4"/>
  <c r="AA7880" i="4"/>
  <c r="S7881" i="4"/>
  <c r="T7881" i="4"/>
  <c r="U7881" i="4"/>
  <c r="V7881" i="4"/>
  <c r="W7881" i="4"/>
  <c r="X7881" i="4"/>
  <c r="Y7881" i="4"/>
  <c r="Z7881" i="4"/>
  <c r="AA7881" i="4"/>
  <c r="S7882" i="4"/>
  <c r="T7882" i="4"/>
  <c r="U7882" i="4"/>
  <c r="V7882" i="4"/>
  <c r="W7882" i="4"/>
  <c r="X7882" i="4"/>
  <c r="Y7882" i="4"/>
  <c r="Z7882" i="4"/>
  <c r="AA7882" i="4"/>
  <c r="S7883" i="4"/>
  <c r="T7883" i="4"/>
  <c r="U7883" i="4"/>
  <c r="V7883" i="4"/>
  <c r="W7883" i="4"/>
  <c r="X7883" i="4"/>
  <c r="Y7883" i="4"/>
  <c r="Z7883" i="4"/>
  <c r="AA7883" i="4"/>
  <c r="S7877" i="4"/>
  <c r="T7877" i="4"/>
  <c r="U7877" i="4"/>
  <c r="V7877" i="4"/>
  <c r="W7877" i="4"/>
  <c r="X7877" i="4"/>
  <c r="Y7877" i="4"/>
  <c r="Z7877" i="4"/>
  <c r="AA7877" i="4"/>
  <c r="S7885" i="4"/>
  <c r="T7885" i="4"/>
  <c r="U7885" i="4"/>
  <c r="V7885" i="4"/>
  <c r="W7885" i="4"/>
  <c r="X7885" i="4"/>
  <c r="Y7885" i="4"/>
  <c r="Z7885" i="4"/>
  <c r="AA7885" i="4"/>
  <c r="S7886" i="4"/>
  <c r="T7886" i="4"/>
  <c r="U7886" i="4"/>
  <c r="V7886" i="4"/>
  <c r="W7886" i="4"/>
  <c r="X7886" i="4"/>
  <c r="Y7886" i="4"/>
  <c r="Z7886" i="4"/>
  <c r="AA7886" i="4"/>
  <c r="S7887" i="4"/>
  <c r="T7887" i="4"/>
  <c r="U7887" i="4"/>
  <c r="V7887" i="4"/>
  <c r="W7887" i="4"/>
  <c r="X7887" i="4"/>
  <c r="Y7887" i="4"/>
  <c r="Z7887" i="4"/>
  <c r="AA7887" i="4"/>
  <c r="S7888" i="4"/>
  <c r="T7888" i="4"/>
  <c r="U7888" i="4"/>
  <c r="V7888" i="4"/>
  <c r="W7888" i="4"/>
  <c r="X7888" i="4"/>
  <c r="Y7888" i="4"/>
  <c r="Z7888" i="4"/>
  <c r="AA7888" i="4"/>
  <c r="S7889" i="4"/>
  <c r="T7889" i="4"/>
  <c r="U7889" i="4"/>
  <c r="V7889" i="4"/>
  <c r="W7889" i="4"/>
  <c r="X7889" i="4"/>
  <c r="Y7889" i="4"/>
  <c r="Z7889" i="4"/>
  <c r="AA7889" i="4"/>
  <c r="S7890" i="4"/>
  <c r="T7890" i="4"/>
  <c r="U7890" i="4"/>
  <c r="V7890" i="4"/>
  <c r="W7890" i="4"/>
  <c r="X7890" i="4"/>
  <c r="Y7890" i="4"/>
  <c r="Z7890" i="4"/>
  <c r="AA7890" i="4"/>
  <c r="S7884" i="4"/>
  <c r="T7884" i="4"/>
  <c r="U7884" i="4"/>
  <c r="V7884" i="4"/>
  <c r="W7884" i="4"/>
  <c r="X7884" i="4"/>
  <c r="Y7884" i="4"/>
  <c r="Z7884" i="4"/>
  <c r="AA7884" i="4"/>
  <c r="S7892" i="4"/>
  <c r="T7892" i="4"/>
  <c r="U7892" i="4"/>
  <c r="V7892" i="4"/>
  <c r="W7892" i="4"/>
  <c r="X7892" i="4"/>
  <c r="Y7892" i="4"/>
  <c r="Z7892" i="4"/>
  <c r="AA7892" i="4"/>
  <c r="S7893" i="4"/>
  <c r="T7893" i="4"/>
  <c r="U7893" i="4"/>
  <c r="V7893" i="4"/>
  <c r="W7893" i="4"/>
  <c r="X7893" i="4"/>
  <c r="Y7893" i="4"/>
  <c r="Z7893" i="4"/>
  <c r="AA7893" i="4"/>
  <c r="S7894" i="4"/>
  <c r="T7894" i="4"/>
  <c r="U7894" i="4"/>
  <c r="V7894" i="4"/>
  <c r="W7894" i="4"/>
  <c r="X7894" i="4"/>
  <c r="Y7894" i="4"/>
  <c r="Z7894" i="4"/>
  <c r="AA7894" i="4"/>
  <c r="S7895" i="4"/>
  <c r="T7895" i="4"/>
  <c r="U7895" i="4"/>
  <c r="V7895" i="4"/>
  <c r="W7895" i="4"/>
  <c r="X7895" i="4"/>
  <c r="Y7895" i="4"/>
  <c r="Z7895" i="4"/>
  <c r="AA7895" i="4"/>
  <c r="S7896" i="4"/>
  <c r="T7896" i="4"/>
  <c r="U7896" i="4"/>
  <c r="V7896" i="4"/>
  <c r="W7896" i="4"/>
  <c r="X7896" i="4"/>
  <c r="Y7896" i="4"/>
  <c r="Z7896" i="4"/>
  <c r="AA7896" i="4"/>
  <c r="S7897" i="4"/>
  <c r="T7897" i="4"/>
  <c r="U7897" i="4"/>
  <c r="V7897" i="4"/>
  <c r="W7897" i="4"/>
  <c r="X7897" i="4"/>
  <c r="Y7897" i="4"/>
  <c r="Z7897" i="4"/>
  <c r="AA7897" i="4"/>
  <c r="S7891" i="4"/>
  <c r="T7891" i="4"/>
  <c r="U7891" i="4"/>
  <c r="V7891" i="4"/>
  <c r="W7891" i="4"/>
  <c r="X7891" i="4"/>
  <c r="Y7891" i="4"/>
  <c r="Z7891" i="4"/>
  <c r="AA7891" i="4"/>
  <c r="S7899" i="4"/>
  <c r="T7899" i="4"/>
  <c r="U7899" i="4"/>
  <c r="V7899" i="4"/>
  <c r="W7899" i="4"/>
  <c r="X7899" i="4"/>
  <c r="Y7899" i="4"/>
  <c r="Z7899" i="4"/>
  <c r="AA7899" i="4"/>
  <c r="S7900" i="4"/>
  <c r="T7900" i="4"/>
  <c r="U7900" i="4"/>
  <c r="V7900" i="4"/>
  <c r="W7900" i="4"/>
  <c r="X7900" i="4"/>
  <c r="Y7900" i="4"/>
  <c r="Z7900" i="4"/>
  <c r="AA7900" i="4"/>
  <c r="S7901" i="4"/>
  <c r="T7901" i="4"/>
  <c r="U7901" i="4"/>
  <c r="V7901" i="4"/>
  <c r="W7901" i="4"/>
  <c r="X7901" i="4"/>
  <c r="Y7901" i="4"/>
  <c r="Z7901" i="4"/>
  <c r="AA7901" i="4"/>
  <c r="S7902" i="4"/>
  <c r="T7902" i="4"/>
  <c r="U7902" i="4"/>
  <c r="V7902" i="4"/>
  <c r="W7902" i="4"/>
  <c r="X7902" i="4"/>
  <c r="Y7902" i="4"/>
  <c r="Z7902" i="4"/>
  <c r="AA7902" i="4"/>
  <c r="S7903" i="4"/>
  <c r="T7903" i="4"/>
  <c r="U7903" i="4"/>
  <c r="V7903" i="4"/>
  <c r="W7903" i="4"/>
  <c r="X7903" i="4"/>
  <c r="Y7903" i="4"/>
  <c r="Z7903" i="4"/>
  <c r="AA7903" i="4"/>
  <c r="S7904" i="4"/>
  <c r="T7904" i="4"/>
  <c r="U7904" i="4"/>
  <c r="V7904" i="4"/>
  <c r="W7904" i="4"/>
  <c r="X7904" i="4"/>
  <c r="Y7904" i="4"/>
  <c r="Z7904" i="4"/>
  <c r="AA7904" i="4"/>
  <c r="S7898" i="4"/>
  <c r="T7898" i="4"/>
  <c r="U7898" i="4"/>
  <c r="V7898" i="4"/>
  <c r="W7898" i="4"/>
  <c r="X7898" i="4"/>
  <c r="Y7898" i="4"/>
  <c r="Z7898" i="4"/>
  <c r="AA7898" i="4"/>
  <c r="S7906" i="4"/>
  <c r="T7906" i="4"/>
  <c r="U7906" i="4"/>
  <c r="V7906" i="4"/>
  <c r="W7906" i="4"/>
  <c r="X7906" i="4"/>
  <c r="Y7906" i="4"/>
  <c r="Z7906" i="4"/>
  <c r="AA7906" i="4"/>
  <c r="S7907" i="4"/>
  <c r="T7907" i="4"/>
  <c r="U7907" i="4"/>
  <c r="V7907" i="4"/>
  <c r="W7907" i="4"/>
  <c r="X7907" i="4"/>
  <c r="Y7907" i="4"/>
  <c r="Z7907" i="4"/>
  <c r="AA7907" i="4"/>
  <c r="S7908" i="4"/>
  <c r="T7908" i="4"/>
  <c r="U7908" i="4"/>
  <c r="V7908" i="4"/>
  <c r="W7908" i="4"/>
  <c r="X7908" i="4"/>
  <c r="Y7908" i="4"/>
  <c r="Z7908" i="4"/>
  <c r="AA7908" i="4"/>
  <c r="S7909" i="4"/>
  <c r="T7909" i="4"/>
  <c r="U7909" i="4"/>
  <c r="V7909" i="4"/>
  <c r="W7909" i="4"/>
  <c r="X7909" i="4"/>
  <c r="Y7909" i="4"/>
  <c r="Z7909" i="4"/>
  <c r="AA7909" i="4"/>
  <c r="S7910" i="4"/>
  <c r="T7910" i="4"/>
  <c r="U7910" i="4"/>
  <c r="V7910" i="4"/>
  <c r="W7910" i="4"/>
  <c r="X7910" i="4"/>
  <c r="Y7910" i="4"/>
  <c r="Z7910" i="4"/>
  <c r="AA7910" i="4"/>
  <c r="S7911" i="4"/>
  <c r="T7911" i="4"/>
  <c r="U7911" i="4"/>
  <c r="V7911" i="4"/>
  <c r="W7911" i="4"/>
  <c r="X7911" i="4"/>
  <c r="Y7911" i="4"/>
  <c r="Z7911" i="4"/>
  <c r="AA7911" i="4"/>
  <c r="S7905" i="4"/>
  <c r="T7905" i="4"/>
  <c r="U7905" i="4"/>
  <c r="V7905" i="4"/>
  <c r="W7905" i="4"/>
  <c r="X7905" i="4"/>
  <c r="Y7905" i="4"/>
  <c r="Z7905" i="4"/>
  <c r="AA7905" i="4"/>
  <c r="S7913" i="4"/>
  <c r="T7913" i="4"/>
  <c r="U7913" i="4"/>
  <c r="V7913" i="4"/>
  <c r="W7913" i="4"/>
  <c r="X7913" i="4"/>
  <c r="Y7913" i="4"/>
  <c r="Z7913" i="4"/>
  <c r="AA7913" i="4"/>
  <c r="S7914" i="4"/>
  <c r="T7914" i="4"/>
  <c r="U7914" i="4"/>
  <c r="V7914" i="4"/>
  <c r="W7914" i="4"/>
  <c r="X7914" i="4"/>
  <c r="Y7914" i="4"/>
  <c r="Z7914" i="4"/>
  <c r="AA7914" i="4"/>
  <c r="S7915" i="4"/>
  <c r="T7915" i="4"/>
  <c r="U7915" i="4"/>
  <c r="V7915" i="4"/>
  <c r="W7915" i="4"/>
  <c r="X7915" i="4"/>
  <c r="Y7915" i="4"/>
  <c r="Z7915" i="4"/>
  <c r="AA7915" i="4"/>
  <c r="S7916" i="4"/>
  <c r="T7916" i="4"/>
  <c r="U7916" i="4"/>
  <c r="V7916" i="4"/>
  <c r="W7916" i="4"/>
  <c r="X7916" i="4"/>
  <c r="Y7916" i="4"/>
  <c r="Z7916" i="4"/>
  <c r="AA7916" i="4"/>
  <c r="S7917" i="4"/>
  <c r="T7917" i="4"/>
  <c r="U7917" i="4"/>
  <c r="V7917" i="4"/>
  <c r="W7917" i="4"/>
  <c r="X7917" i="4"/>
  <c r="Y7917" i="4"/>
  <c r="Z7917" i="4"/>
  <c r="AA7917" i="4"/>
  <c r="S7918" i="4"/>
  <c r="T7918" i="4"/>
  <c r="U7918" i="4"/>
  <c r="V7918" i="4"/>
  <c r="W7918" i="4"/>
  <c r="X7918" i="4"/>
  <c r="Y7918" i="4"/>
  <c r="Z7918" i="4"/>
  <c r="AA7918" i="4"/>
  <c r="S7912" i="4"/>
  <c r="T7912" i="4"/>
  <c r="U7912" i="4"/>
  <c r="V7912" i="4"/>
  <c r="W7912" i="4"/>
  <c r="X7912" i="4"/>
  <c r="Y7912" i="4"/>
  <c r="Z7912" i="4"/>
  <c r="AA7912" i="4"/>
  <c r="S7920" i="4"/>
  <c r="T7920" i="4"/>
  <c r="U7920" i="4"/>
  <c r="V7920" i="4"/>
  <c r="W7920" i="4"/>
  <c r="X7920" i="4"/>
  <c r="Y7920" i="4"/>
  <c r="Z7920" i="4"/>
  <c r="AA7920" i="4"/>
  <c r="S7921" i="4"/>
  <c r="T7921" i="4"/>
  <c r="U7921" i="4"/>
  <c r="V7921" i="4"/>
  <c r="W7921" i="4"/>
  <c r="X7921" i="4"/>
  <c r="Y7921" i="4"/>
  <c r="Z7921" i="4"/>
  <c r="AA7921" i="4"/>
  <c r="S7922" i="4"/>
  <c r="T7922" i="4"/>
  <c r="U7922" i="4"/>
  <c r="V7922" i="4"/>
  <c r="W7922" i="4"/>
  <c r="X7922" i="4"/>
  <c r="Y7922" i="4"/>
  <c r="Z7922" i="4"/>
  <c r="AA7922" i="4"/>
  <c r="S7923" i="4"/>
  <c r="T7923" i="4"/>
  <c r="U7923" i="4"/>
  <c r="V7923" i="4"/>
  <c r="W7923" i="4"/>
  <c r="X7923" i="4"/>
  <c r="Y7923" i="4"/>
  <c r="Z7923" i="4"/>
  <c r="AA7923" i="4"/>
  <c r="S7924" i="4"/>
  <c r="T7924" i="4"/>
  <c r="U7924" i="4"/>
  <c r="V7924" i="4"/>
  <c r="W7924" i="4"/>
  <c r="X7924" i="4"/>
  <c r="Y7924" i="4"/>
  <c r="Z7924" i="4"/>
  <c r="AA7924" i="4"/>
  <c r="S7925" i="4"/>
  <c r="T7925" i="4"/>
  <c r="U7925" i="4"/>
  <c r="V7925" i="4"/>
  <c r="W7925" i="4"/>
  <c r="X7925" i="4"/>
  <c r="Y7925" i="4"/>
  <c r="Z7925" i="4"/>
  <c r="AA7925" i="4"/>
  <c r="S7919" i="4"/>
  <c r="T7919" i="4"/>
  <c r="U7919" i="4"/>
  <c r="V7919" i="4"/>
  <c r="W7919" i="4"/>
  <c r="X7919" i="4"/>
  <c r="Y7919" i="4"/>
  <c r="Z7919" i="4"/>
  <c r="AA7919" i="4"/>
  <c r="S7927" i="4"/>
  <c r="T7927" i="4"/>
  <c r="U7927" i="4"/>
  <c r="V7927" i="4"/>
  <c r="W7927" i="4"/>
  <c r="X7927" i="4"/>
  <c r="Y7927" i="4"/>
  <c r="Z7927" i="4"/>
  <c r="AA7927" i="4"/>
  <c r="S7928" i="4"/>
  <c r="T7928" i="4"/>
  <c r="U7928" i="4"/>
  <c r="V7928" i="4"/>
  <c r="W7928" i="4"/>
  <c r="X7928" i="4"/>
  <c r="Y7928" i="4"/>
  <c r="Z7928" i="4"/>
  <c r="AA7928" i="4"/>
  <c r="S7929" i="4"/>
  <c r="T7929" i="4"/>
  <c r="U7929" i="4"/>
  <c r="V7929" i="4"/>
  <c r="W7929" i="4"/>
  <c r="X7929" i="4"/>
  <c r="Y7929" i="4"/>
  <c r="Z7929" i="4"/>
  <c r="AA7929" i="4"/>
  <c r="S7930" i="4"/>
  <c r="T7930" i="4"/>
  <c r="U7930" i="4"/>
  <c r="V7930" i="4"/>
  <c r="W7930" i="4"/>
  <c r="X7930" i="4"/>
  <c r="Y7930" i="4"/>
  <c r="Z7930" i="4"/>
  <c r="AA7930" i="4"/>
  <c r="S7931" i="4"/>
  <c r="T7931" i="4"/>
  <c r="U7931" i="4"/>
  <c r="V7931" i="4"/>
  <c r="W7931" i="4"/>
  <c r="X7931" i="4"/>
  <c r="Y7931" i="4"/>
  <c r="Z7931" i="4"/>
  <c r="AA7931" i="4"/>
  <c r="S7932" i="4"/>
  <c r="T7932" i="4"/>
  <c r="U7932" i="4"/>
  <c r="V7932" i="4"/>
  <c r="W7932" i="4"/>
  <c r="X7932" i="4"/>
  <c r="Y7932" i="4"/>
  <c r="Z7932" i="4"/>
  <c r="AA7932" i="4"/>
  <c r="S7926" i="4"/>
  <c r="T7926" i="4"/>
  <c r="U7926" i="4"/>
  <c r="V7926" i="4"/>
  <c r="W7926" i="4"/>
  <c r="X7926" i="4"/>
  <c r="Y7926" i="4"/>
  <c r="Z7926" i="4"/>
  <c r="AA7926" i="4"/>
  <c r="S7934" i="4"/>
  <c r="T7934" i="4"/>
  <c r="U7934" i="4"/>
  <c r="V7934" i="4"/>
  <c r="W7934" i="4"/>
  <c r="X7934" i="4"/>
  <c r="Y7934" i="4"/>
  <c r="Z7934" i="4"/>
  <c r="AA7934" i="4"/>
  <c r="S7935" i="4"/>
  <c r="T7935" i="4"/>
  <c r="U7935" i="4"/>
  <c r="V7935" i="4"/>
  <c r="W7935" i="4"/>
  <c r="X7935" i="4"/>
  <c r="Y7935" i="4"/>
  <c r="Z7935" i="4"/>
  <c r="AA7935" i="4"/>
  <c r="S7936" i="4"/>
  <c r="T7936" i="4"/>
  <c r="U7936" i="4"/>
  <c r="V7936" i="4"/>
  <c r="W7936" i="4"/>
  <c r="X7936" i="4"/>
  <c r="Y7936" i="4"/>
  <c r="Z7936" i="4"/>
  <c r="AA7936" i="4"/>
  <c r="S7937" i="4"/>
  <c r="T7937" i="4"/>
  <c r="U7937" i="4"/>
  <c r="V7937" i="4"/>
  <c r="W7937" i="4"/>
  <c r="X7937" i="4"/>
  <c r="Y7937" i="4"/>
  <c r="Z7937" i="4"/>
  <c r="AA7937" i="4"/>
  <c r="S7938" i="4"/>
  <c r="T7938" i="4"/>
  <c r="U7938" i="4"/>
  <c r="V7938" i="4"/>
  <c r="W7938" i="4"/>
  <c r="X7938" i="4"/>
  <c r="Y7938" i="4"/>
  <c r="Z7938" i="4"/>
  <c r="AA7938" i="4"/>
  <c r="S7939" i="4"/>
  <c r="T7939" i="4"/>
  <c r="U7939" i="4"/>
  <c r="V7939" i="4"/>
  <c r="W7939" i="4"/>
  <c r="X7939" i="4"/>
  <c r="Y7939" i="4"/>
  <c r="Z7939" i="4"/>
  <c r="AA7939" i="4"/>
  <c r="S7933" i="4"/>
  <c r="T7933" i="4"/>
  <c r="U7933" i="4"/>
  <c r="V7933" i="4"/>
  <c r="W7933" i="4"/>
  <c r="X7933" i="4"/>
  <c r="Y7933" i="4"/>
  <c r="Z7933" i="4"/>
  <c r="AA7933" i="4"/>
  <c r="S7941" i="4"/>
  <c r="T7941" i="4"/>
  <c r="U7941" i="4"/>
  <c r="V7941" i="4"/>
  <c r="W7941" i="4"/>
  <c r="X7941" i="4"/>
  <c r="Y7941" i="4"/>
  <c r="Z7941" i="4"/>
  <c r="AA7941" i="4"/>
  <c r="S7942" i="4"/>
  <c r="T7942" i="4"/>
  <c r="U7942" i="4"/>
  <c r="V7942" i="4"/>
  <c r="W7942" i="4"/>
  <c r="X7942" i="4"/>
  <c r="Y7942" i="4"/>
  <c r="Z7942" i="4"/>
  <c r="AA7942" i="4"/>
  <c r="S7943" i="4"/>
  <c r="T7943" i="4"/>
  <c r="U7943" i="4"/>
  <c r="V7943" i="4"/>
  <c r="W7943" i="4"/>
  <c r="X7943" i="4"/>
  <c r="Y7943" i="4"/>
  <c r="Z7943" i="4"/>
  <c r="AA7943" i="4"/>
  <c r="S7944" i="4"/>
  <c r="T7944" i="4"/>
  <c r="U7944" i="4"/>
  <c r="V7944" i="4"/>
  <c r="W7944" i="4"/>
  <c r="X7944" i="4"/>
  <c r="Y7944" i="4"/>
  <c r="Z7944" i="4"/>
  <c r="AA7944" i="4"/>
  <c r="S7945" i="4"/>
  <c r="T7945" i="4"/>
  <c r="U7945" i="4"/>
  <c r="V7945" i="4"/>
  <c r="W7945" i="4"/>
  <c r="X7945" i="4"/>
  <c r="Y7945" i="4"/>
  <c r="Z7945" i="4"/>
  <c r="AA7945" i="4"/>
  <c r="S7946" i="4"/>
  <c r="T7946" i="4"/>
  <c r="U7946" i="4"/>
  <c r="V7946" i="4"/>
  <c r="W7946" i="4"/>
  <c r="X7946" i="4"/>
  <c r="Y7946" i="4"/>
  <c r="Z7946" i="4"/>
  <c r="AA7946" i="4"/>
  <c r="S7940" i="4"/>
  <c r="T7940" i="4"/>
  <c r="U7940" i="4"/>
  <c r="V7940" i="4"/>
  <c r="W7940" i="4"/>
  <c r="X7940" i="4"/>
  <c r="Y7940" i="4"/>
  <c r="Z7940" i="4"/>
  <c r="AA7940" i="4"/>
  <c r="S7948" i="4"/>
  <c r="T7948" i="4"/>
  <c r="U7948" i="4"/>
  <c r="V7948" i="4"/>
  <c r="W7948" i="4"/>
  <c r="X7948" i="4"/>
  <c r="Y7948" i="4"/>
  <c r="Z7948" i="4"/>
  <c r="AA7948" i="4"/>
  <c r="S7949" i="4"/>
  <c r="T7949" i="4"/>
  <c r="U7949" i="4"/>
  <c r="V7949" i="4"/>
  <c r="W7949" i="4"/>
  <c r="X7949" i="4"/>
  <c r="Y7949" i="4"/>
  <c r="Z7949" i="4"/>
  <c r="AA7949" i="4"/>
  <c r="S7950" i="4"/>
  <c r="T7950" i="4"/>
  <c r="U7950" i="4"/>
  <c r="V7950" i="4"/>
  <c r="W7950" i="4"/>
  <c r="X7950" i="4"/>
  <c r="Y7950" i="4"/>
  <c r="Z7950" i="4"/>
  <c r="AA7950" i="4"/>
  <c r="S7951" i="4"/>
  <c r="T7951" i="4"/>
  <c r="U7951" i="4"/>
  <c r="V7951" i="4"/>
  <c r="W7951" i="4"/>
  <c r="X7951" i="4"/>
  <c r="Y7951" i="4"/>
  <c r="Z7951" i="4"/>
  <c r="AA7951" i="4"/>
  <c r="S7952" i="4"/>
  <c r="T7952" i="4"/>
  <c r="U7952" i="4"/>
  <c r="V7952" i="4"/>
  <c r="W7952" i="4"/>
  <c r="X7952" i="4"/>
  <c r="Y7952" i="4"/>
  <c r="Z7952" i="4"/>
  <c r="AA7952" i="4"/>
  <c r="S7953" i="4"/>
  <c r="T7953" i="4"/>
  <c r="U7953" i="4"/>
  <c r="V7953" i="4"/>
  <c r="W7953" i="4"/>
  <c r="X7953" i="4"/>
  <c r="Y7953" i="4"/>
  <c r="Z7953" i="4"/>
  <c r="AA7953" i="4"/>
  <c r="S7947" i="4"/>
  <c r="T7947" i="4"/>
  <c r="U7947" i="4"/>
  <c r="V7947" i="4"/>
  <c r="W7947" i="4"/>
  <c r="X7947" i="4"/>
  <c r="Y7947" i="4"/>
  <c r="Z7947" i="4"/>
  <c r="AA7947" i="4"/>
  <c r="S7955" i="4"/>
  <c r="T7955" i="4"/>
  <c r="U7955" i="4"/>
  <c r="V7955" i="4"/>
  <c r="W7955" i="4"/>
  <c r="X7955" i="4"/>
  <c r="Y7955" i="4"/>
  <c r="Z7955" i="4"/>
  <c r="AA7955" i="4"/>
  <c r="S7956" i="4"/>
  <c r="T7956" i="4"/>
  <c r="U7956" i="4"/>
  <c r="V7956" i="4"/>
  <c r="W7956" i="4"/>
  <c r="X7956" i="4"/>
  <c r="Y7956" i="4"/>
  <c r="Z7956" i="4"/>
  <c r="AA7956" i="4"/>
  <c r="S7957" i="4"/>
  <c r="T7957" i="4"/>
  <c r="U7957" i="4"/>
  <c r="V7957" i="4"/>
  <c r="W7957" i="4"/>
  <c r="X7957" i="4"/>
  <c r="Y7957" i="4"/>
  <c r="Z7957" i="4"/>
  <c r="AA7957" i="4"/>
  <c r="S7958" i="4"/>
  <c r="T7958" i="4"/>
  <c r="U7958" i="4"/>
  <c r="V7958" i="4"/>
  <c r="W7958" i="4"/>
  <c r="X7958" i="4"/>
  <c r="Y7958" i="4"/>
  <c r="Z7958" i="4"/>
  <c r="AA7958" i="4"/>
  <c r="S7959" i="4"/>
  <c r="T7959" i="4"/>
  <c r="U7959" i="4"/>
  <c r="V7959" i="4"/>
  <c r="W7959" i="4"/>
  <c r="X7959" i="4"/>
  <c r="Y7959" i="4"/>
  <c r="Z7959" i="4"/>
  <c r="AA7959" i="4"/>
  <c r="S7960" i="4"/>
  <c r="T7960" i="4"/>
  <c r="U7960" i="4"/>
  <c r="V7960" i="4"/>
  <c r="W7960" i="4"/>
  <c r="X7960" i="4"/>
  <c r="Y7960" i="4"/>
  <c r="Z7960" i="4"/>
  <c r="AA7960" i="4"/>
  <c r="S7954" i="4"/>
  <c r="T7954" i="4"/>
  <c r="U7954" i="4"/>
  <c r="V7954" i="4"/>
  <c r="W7954" i="4"/>
  <c r="X7954" i="4"/>
  <c r="Y7954" i="4"/>
  <c r="Z7954" i="4"/>
  <c r="AA7954" i="4"/>
  <c r="S7962" i="4"/>
  <c r="T7962" i="4"/>
  <c r="U7962" i="4"/>
  <c r="V7962" i="4"/>
  <c r="W7962" i="4"/>
  <c r="X7962" i="4"/>
  <c r="Y7962" i="4"/>
  <c r="Z7962" i="4"/>
  <c r="AA7962" i="4"/>
  <c r="S7963" i="4"/>
  <c r="T7963" i="4"/>
  <c r="U7963" i="4"/>
  <c r="V7963" i="4"/>
  <c r="W7963" i="4"/>
  <c r="X7963" i="4"/>
  <c r="Y7963" i="4"/>
  <c r="Z7963" i="4"/>
  <c r="AA7963" i="4"/>
  <c r="S7964" i="4"/>
  <c r="T7964" i="4"/>
  <c r="U7964" i="4"/>
  <c r="V7964" i="4"/>
  <c r="W7964" i="4"/>
  <c r="X7964" i="4"/>
  <c r="Y7964" i="4"/>
  <c r="Z7964" i="4"/>
  <c r="AA7964" i="4"/>
  <c r="S7965" i="4"/>
  <c r="T7965" i="4"/>
  <c r="U7965" i="4"/>
  <c r="V7965" i="4"/>
  <c r="W7965" i="4"/>
  <c r="X7965" i="4"/>
  <c r="Y7965" i="4"/>
  <c r="Z7965" i="4"/>
  <c r="AA7965" i="4"/>
  <c r="S7966" i="4"/>
  <c r="T7966" i="4"/>
  <c r="U7966" i="4"/>
  <c r="V7966" i="4"/>
  <c r="W7966" i="4"/>
  <c r="X7966" i="4"/>
  <c r="Y7966" i="4"/>
  <c r="Z7966" i="4"/>
  <c r="AA7966" i="4"/>
  <c r="S7967" i="4"/>
  <c r="T7967" i="4"/>
  <c r="U7967" i="4"/>
  <c r="V7967" i="4"/>
  <c r="W7967" i="4"/>
  <c r="X7967" i="4"/>
  <c r="Y7967" i="4"/>
  <c r="Z7967" i="4"/>
  <c r="AA7967" i="4"/>
  <c r="S7961" i="4"/>
  <c r="T7961" i="4"/>
  <c r="U7961" i="4"/>
  <c r="V7961" i="4"/>
  <c r="W7961" i="4"/>
  <c r="X7961" i="4"/>
  <c r="Y7961" i="4"/>
  <c r="Z7961" i="4"/>
  <c r="AA7961" i="4"/>
  <c r="S7969" i="4"/>
  <c r="T7969" i="4"/>
  <c r="U7969" i="4"/>
  <c r="V7969" i="4"/>
  <c r="W7969" i="4"/>
  <c r="X7969" i="4"/>
  <c r="Y7969" i="4"/>
  <c r="Z7969" i="4"/>
  <c r="AA7969" i="4"/>
  <c r="S7970" i="4"/>
  <c r="T7970" i="4"/>
  <c r="U7970" i="4"/>
  <c r="V7970" i="4"/>
  <c r="W7970" i="4"/>
  <c r="X7970" i="4"/>
  <c r="Y7970" i="4"/>
  <c r="Z7970" i="4"/>
  <c r="AA7970" i="4"/>
  <c r="S7971" i="4"/>
  <c r="T7971" i="4"/>
  <c r="U7971" i="4"/>
  <c r="V7971" i="4"/>
  <c r="W7971" i="4"/>
  <c r="X7971" i="4"/>
  <c r="Y7971" i="4"/>
  <c r="Z7971" i="4"/>
  <c r="AA7971" i="4"/>
  <c r="S7972" i="4"/>
  <c r="T7972" i="4"/>
  <c r="U7972" i="4"/>
  <c r="V7972" i="4"/>
  <c r="W7972" i="4"/>
  <c r="X7972" i="4"/>
  <c r="Y7972" i="4"/>
  <c r="Z7972" i="4"/>
  <c r="AA7972" i="4"/>
  <c r="S7973" i="4"/>
  <c r="T7973" i="4"/>
  <c r="U7973" i="4"/>
  <c r="V7973" i="4"/>
  <c r="W7973" i="4"/>
  <c r="X7973" i="4"/>
  <c r="Y7973" i="4"/>
  <c r="Z7973" i="4"/>
  <c r="AA7973" i="4"/>
  <c r="S7974" i="4"/>
  <c r="T7974" i="4"/>
  <c r="U7974" i="4"/>
  <c r="V7974" i="4"/>
  <c r="W7974" i="4"/>
  <c r="X7974" i="4"/>
  <c r="Y7974" i="4"/>
  <c r="Z7974" i="4"/>
  <c r="AA7974" i="4"/>
  <c r="S7968" i="4"/>
  <c r="T7968" i="4"/>
  <c r="U7968" i="4"/>
  <c r="V7968" i="4"/>
  <c r="W7968" i="4"/>
  <c r="X7968" i="4"/>
  <c r="Y7968" i="4"/>
  <c r="Z7968" i="4"/>
  <c r="AA7968" i="4"/>
  <c r="S7976" i="4"/>
  <c r="T7976" i="4"/>
  <c r="U7976" i="4"/>
  <c r="V7976" i="4"/>
  <c r="W7976" i="4"/>
  <c r="X7976" i="4"/>
  <c r="Y7976" i="4"/>
  <c r="Z7976" i="4"/>
  <c r="AA7976" i="4"/>
  <c r="S7977" i="4"/>
  <c r="T7977" i="4"/>
  <c r="U7977" i="4"/>
  <c r="V7977" i="4"/>
  <c r="W7977" i="4"/>
  <c r="X7977" i="4"/>
  <c r="Y7977" i="4"/>
  <c r="Z7977" i="4"/>
  <c r="AA7977" i="4"/>
  <c r="S7978" i="4"/>
  <c r="T7978" i="4"/>
  <c r="U7978" i="4"/>
  <c r="V7978" i="4"/>
  <c r="W7978" i="4"/>
  <c r="X7978" i="4"/>
  <c r="Y7978" i="4"/>
  <c r="Z7978" i="4"/>
  <c r="AA7978" i="4"/>
  <c r="S7979" i="4"/>
  <c r="T7979" i="4"/>
  <c r="U7979" i="4"/>
  <c r="V7979" i="4"/>
  <c r="W7979" i="4"/>
  <c r="X7979" i="4"/>
  <c r="Y7979" i="4"/>
  <c r="Z7979" i="4"/>
  <c r="AA7979" i="4"/>
  <c r="S7980" i="4"/>
  <c r="T7980" i="4"/>
  <c r="U7980" i="4"/>
  <c r="V7980" i="4"/>
  <c r="W7980" i="4"/>
  <c r="X7980" i="4"/>
  <c r="Y7980" i="4"/>
  <c r="Z7980" i="4"/>
  <c r="AA7980" i="4"/>
  <c r="S7981" i="4"/>
  <c r="T7981" i="4"/>
  <c r="U7981" i="4"/>
  <c r="V7981" i="4"/>
  <c r="W7981" i="4"/>
  <c r="X7981" i="4"/>
  <c r="Y7981" i="4"/>
  <c r="Z7981" i="4"/>
  <c r="AA7981" i="4"/>
  <c r="S7975" i="4"/>
  <c r="T7975" i="4"/>
  <c r="U7975" i="4"/>
  <c r="V7975" i="4"/>
  <c r="W7975" i="4"/>
  <c r="X7975" i="4"/>
  <c r="Y7975" i="4"/>
  <c r="Z7975" i="4"/>
  <c r="AA7975" i="4"/>
  <c r="S7983" i="4"/>
  <c r="T7983" i="4"/>
  <c r="U7983" i="4"/>
  <c r="V7983" i="4"/>
  <c r="W7983" i="4"/>
  <c r="X7983" i="4"/>
  <c r="Y7983" i="4"/>
  <c r="Z7983" i="4"/>
  <c r="AA7983" i="4"/>
  <c r="S7984" i="4"/>
  <c r="T7984" i="4"/>
  <c r="U7984" i="4"/>
  <c r="V7984" i="4"/>
  <c r="W7984" i="4"/>
  <c r="X7984" i="4"/>
  <c r="Y7984" i="4"/>
  <c r="Z7984" i="4"/>
  <c r="AA7984" i="4"/>
  <c r="S7985" i="4"/>
  <c r="T7985" i="4"/>
  <c r="U7985" i="4"/>
  <c r="V7985" i="4"/>
  <c r="W7985" i="4"/>
  <c r="X7985" i="4"/>
  <c r="Y7985" i="4"/>
  <c r="Z7985" i="4"/>
  <c r="AA7985" i="4"/>
  <c r="S7986" i="4"/>
  <c r="T7986" i="4"/>
  <c r="U7986" i="4"/>
  <c r="V7986" i="4"/>
  <c r="W7986" i="4"/>
  <c r="X7986" i="4"/>
  <c r="Y7986" i="4"/>
  <c r="Z7986" i="4"/>
  <c r="AA7986" i="4"/>
  <c r="S7987" i="4"/>
  <c r="T7987" i="4"/>
  <c r="U7987" i="4"/>
  <c r="V7987" i="4"/>
  <c r="W7987" i="4"/>
  <c r="X7987" i="4"/>
  <c r="Y7987" i="4"/>
  <c r="Z7987" i="4"/>
  <c r="AA7987" i="4"/>
  <c r="S7988" i="4"/>
  <c r="T7988" i="4"/>
  <c r="U7988" i="4"/>
  <c r="V7988" i="4"/>
  <c r="W7988" i="4"/>
  <c r="X7988" i="4"/>
  <c r="Y7988" i="4"/>
  <c r="Z7988" i="4"/>
  <c r="AA7988" i="4"/>
  <c r="S7982" i="4"/>
  <c r="T7982" i="4"/>
  <c r="U7982" i="4"/>
  <c r="V7982" i="4"/>
  <c r="W7982" i="4"/>
  <c r="X7982" i="4"/>
  <c r="Y7982" i="4"/>
  <c r="Z7982" i="4"/>
  <c r="AA7982" i="4"/>
  <c r="S7990" i="4"/>
  <c r="T7990" i="4"/>
  <c r="U7990" i="4"/>
  <c r="V7990" i="4"/>
  <c r="W7990" i="4"/>
  <c r="X7990" i="4"/>
  <c r="Y7990" i="4"/>
  <c r="Z7990" i="4"/>
  <c r="AA7990" i="4"/>
  <c r="S7991" i="4"/>
  <c r="T7991" i="4"/>
  <c r="U7991" i="4"/>
  <c r="V7991" i="4"/>
  <c r="W7991" i="4"/>
  <c r="X7991" i="4"/>
  <c r="Y7991" i="4"/>
  <c r="Z7991" i="4"/>
  <c r="AA7991" i="4"/>
  <c r="S7992" i="4"/>
  <c r="T7992" i="4"/>
  <c r="U7992" i="4"/>
  <c r="V7992" i="4"/>
  <c r="W7992" i="4"/>
  <c r="X7992" i="4"/>
  <c r="Y7992" i="4"/>
  <c r="Z7992" i="4"/>
  <c r="AA7992" i="4"/>
  <c r="S7993" i="4"/>
  <c r="T7993" i="4"/>
  <c r="U7993" i="4"/>
  <c r="V7993" i="4"/>
  <c r="W7993" i="4"/>
  <c r="X7993" i="4"/>
  <c r="Y7993" i="4"/>
  <c r="Z7993" i="4"/>
  <c r="AA7993" i="4"/>
  <c r="S7994" i="4"/>
  <c r="T7994" i="4"/>
  <c r="U7994" i="4"/>
  <c r="V7994" i="4"/>
  <c r="W7994" i="4"/>
  <c r="X7994" i="4"/>
  <c r="Y7994" i="4"/>
  <c r="Z7994" i="4"/>
  <c r="AA7994" i="4"/>
  <c r="S7995" i="4"/>
  <c r="T7995" i="4"/>
  <c r="U7995" i="4"/>
  <c r="V7995" i="4"/>
  <c r="W7995" i="4"/>
  <c r="X7995" i="4"/>
  <c r="Y7995" i="4"/>
  <c r="Z7995" i="4"/>
  <c r="AA7995" i="4"/>
  <c r="S7989" i="4"/>
  <c r="T7989" i="4"/>
  <c r="U7989" i="4"/>
  <c r="V7989" i="4"/>
  <c r="W7989" i="4"/>
  <c r="X7989" i="4"/>
  <c r="Y7989" i="4"/>
  <c r="Z7989" i="4"/>
  <c r="AA7989" i="4"/>
  <c r="S7997" i="4"/>
  <c r="T7997" i="4"/>
  <c r="U7997" i="4"/>
  <c r="V7997" i="4"/>
  <c r="W7997" i="4"/>
  <c r="X7997" i="4"/>
  <c r="Y7997" i="4"/>
  <c r="Z7997" i="4"/>
  <c r="AA7997" i="4"/>
  <c r="S7998" i="4"/>
  <c r="T7998" i="4"/>
  <c r="U7998" i="4"/>
  <c r="V7998" i="4"/>
  <c r="W7998" i="4"/>
  <c r="X7998" i="4"/>
  <c r="Y7998" i="4"/>
  <c r="Z7998" i="4"/>
  <c r="AA7998" i="4"/>
  <c r="S7999" i="4"/>
  <c r="T7999" i="4"/>
  <c r="U7999" i="4"/>
  <c r="V7999" i="4"/>
  <c r="W7999" i="4"/>
  <c r="X7999" i="4"/>
  <c r="Y7999" i="4"/>
  <c r="Z7999" i="4"/>
  <c r="AA7999" i="4"/>
  <c r="S8000" i="4"/>
  <c r="T8000" i="4"/>
  <c r="U8000" i="4"/>
  <c r="V8000" i="4"/>
  <c r="W8000" i="4"/>
  <c r="X8000" i="4"/>
  <c r="Y8000" i="4"/>
  <c r="Z8000" i="4"/>
  <c r="AA8000" i="4"/>
  <c r="S8001" i="4"/>
  <c r="T8001" i="4"/>
  <c r="U8001" i="4"/>
  <c r="V8001" i="4"/>
  <c r="W8001" i="4"/>
  <c r="X8001" i="4"/>
  <c r="Y8001" i="4"/>
  <c r="Z8001" i="4"/>
  <c r="AA8001" i="4"/>
  <c r="S8002" i="4"/>
  <c r="T8002" i="4"/>
  <c r="U8002" i="4"/>
  <c r="V8002" i="4"/>
  <c r="W8002" i="4"/>
  <c r="X8002" i="4"/>
  <c r="Y8002" i="4"/>
  <c r="Z8002" i="4"/>
  <c r="AA8002" i="4"/>
  <c r="S7996" i="4"/>
  <c r="T7996" i="4"/>
  <c r="U7996" i="4"/>
  <c r="V7996" i="4"/>
  <c r="W7996" i="4"/>
  <c r="X7996" i="4"/>
  <c r="Y7996" i="4"/>
  <c r="Z7996" i="4"/>
  <c r="AA7996" i="4"/>
  <c r="S8004" i="4"/>
  <c r="T8004" i="4"/>
  <c r="U8004" i="4"/>
  <c r="V8004" i="4"/>
  <c r="W8004" i="4"/>
  <c r="X8004" i="4"/>
  <c r="Y8004" i="4"/>
  <c r="Z8004" i="4"/>
  <c r="AA8004" i="4"/>
  <c r="S8005" i="4"/>
  <c r="T8005" i="4"/>
  <c r="U8005" i="4"/>
  <c r="V8005" i="4"/>
  <c r="W8005" i="4"/>
  <c r="X8005" i="4"/>
  <c r="Y8005" i="4"/>
  <c r="Z8005" i="4"/>
  <c r="AA8005" i="4"/>
  <c r="S8006" i="4"/>
  <c r="T8006" i="4"/>
  <c r="U8006" i="4"/>
  <c r="V8006" i="4"/>
  <c r="W8006" i="4"/>
  <c r="X8006" i="4"/>
  <c r="Y8006" i="4"/>
  <c r="Z8006" i="4"/>
  <c r="AA8006" i="4"/>
  <c r="S8007" i="4"/>
  <c r="T8007" i="4"/>
  <c r="U8007" i="4"/>
  <c r="V8007" i="4"/>
  <c r="W8007" i="4"/>
  <c r="X8007" i="4"/>
  <c r="Y8007" i="4"/>
  <c r="Z8007" i="4"/>
  <c r="AA8007" i="4"/>
  <c r="S8008" i="4"/>
  <c r="T8008" i="4"/>
  <c r="U8008" i="4"/>
  <c r="V8008" i="4"/>
  <c r="W8008" i="4"/>
  <c r="X8008" i="4"/>
  <c r="Y8008" i="4"/>
  <c r="Z8008" i="4"/>
  <c r="AA8008" i="4"/>
  <c r="S8009" i="4"/>
  <c r="T8009" i="4"/>
  <c r="U8009" i="4"/>
  <c r="V8009" i="4"/>
  <c r="W8009" i="4"/>
  <c r="X8009" i="4"/>
  <c r="Y8009" i="4"/>
  <c r="Z8009" i="4"/>
  <c r="AA8009" i="4"/>
  <c r="S8003" i="4"/>
  <c r="T8003" i="4"/>
  <c r="U8003" i="4"/>
  <c r="V8003" i="4"/>
  <c r="W8003" i="4"/>
  <c r="X8003" i="4"/>
  <c r="Y8003" i="4"/>
  <c r="Z8003" i="4"/>
  <c r="AA8003" i="4"/>
  <c r="S8011" i="4"/>
  <c r="T8011" i="4"/>
  <c r="U8011" i="4"/>
  <c r="V8011" i="4"/>
  <c r="W8011" i="4"/>
  <c r="X8011" i="4"/>
  <c r="Y8011" i="4"/>
  <c r="Z8011" i="4"/>
  <c r="AA8011" i="4"/>
  <c r="S8012" i="4"/>
  <c r="T8012" i="4"/>
  <c r="U8012" i="4"/>
  <c r="V8012" i="4"/>
  <c r="W8012" i="4"/>
  <c r="X8012" i="4"/>
  <c r="Y8012" i="4"/>
  <c r="Z8012" i="4"/>
  <c r="AA8012" i="4"/>
  <c r="S8013" i="4"/>
  <c r="T8013" i="4"/>
  <c r="U8013" i="4"/>
  <c r="V8013" i="4"/>
  <c r="W8013" i="4"/>
  <c r="X8013" i="4"/>
  <c r="Y8013" i="4"/>
  <c r="Z8013" i="4"/>
  <c r="AA8013" i="4"/>
  <c r="S8014" i="4"/>
  <c r="T8014" i="4"/>
  <c r="U8014" i="4"/>
  <c r="V8014" i="4"/>
  <c r="W8014" i="4"/>
  <c r="X8014" i="4"/>
  <c r="Y8014" i="4"/>
  <c r="Z8014" i="4"/>
  <c r="AA8014" i="4"/>
  <c r="S8015" i="4"/>
  <c r="T8015" i="4"/>
  <c r="U8015" i="4"/>
  <c r="V8015" i="4"/>
  <c r="W8015" i="4"/>
  <c r="X8015" i="4"/>
  <c r="Y8015" i="4"/>
  <c r="Z8015" i="4"/>
  <c r="AA8015" i="4"/>
  <c r="S8016" i="4"/>
  <c r="T8016" i="4"/>
  <c r="U8016" i="4"/>
  <c r="V8016" i="4"/>
  <c r="W8016" i="4"/>
  <c r="X8016" i="4"/>
  <c r="Y8016" i="4"/>
  <c r="Z8016" i="4"/>
  <c r="AA8016" i="4"/>
  <c r="S8010" i="4"/>
  <c r="T8010" i="4"/>
  <c r="U8010" i="4"/>
  <c r="V8010" i="4"/>
  <c r="W8010" i="4"/>
  <c r="X8010" i="4"/>
  <c r="Y8010" i="4"/>
  <c r="Z8010" i="4"/>
  <c r="AA8010" i="4"/>
  <c r="S8018" i="4"/>
  <c r="T8018" i="4"/>
  <c r="U8018" i="4"/>
  <c r="V8018" i="4"/>
  <c r="W8018" i="4"/>
  <c r="X8018" i="4"/>
  <c r="Y8018" i="4"/>
  <c r="Z8018" i="4"/>
  <c r="AA8018" i="4"/>
  <c r="S8019" i="4"/>
  <c r="T8019" i="4"/>
  <c r="U8019" i="4"/>
  <c r="V8019" i="4"/>
  <c r="W8019" i="4"/>
  <c r="X8019" i="4"/>
  <c r="Y8019" i="4"/>
  <c r="Z8019" i="4"/>
  <c r="AA8019" i="4"/>
  <c r="S8020" i="4"/>
  <c r="T8020" i="4"/>
  <c r="U8020" i="4"/>
  <c r="V8020" i="4"/>
  <c r="W8020" i="4"/>
  <c r="X8020" i="4"/>
  <c r="Y8020" i="4"/>
  <c r="Z8020" i="4"/>
  <c r="AA8020" i="4"/>
  <c r="S8021" i="4"/>
  <c r="T8021" i="4"/>
  <c r="U8021" i="4"/>
  <c r="V8021" i="4"/>
  <c r="W8021" i="4"/>
  <c r="X8021" i="4"/>
  <c r="Y8021" i="4"/>
  <c r="Z8021" i="4"/>
  <c r="AA8021" i="4"/>
  <c r="S8022" i="4"/>
  <c r="T8022" i="4"/>
  <c r="U8022" i="4"/>
  <c r="V8022" i="4"/>
  <c r="W8022" i="4"/>
  <c r="X8022" i="4"/>
  <c r="Y8022" i="4"/>
  <c r="Z8022" i="4"/>
  <c r="AA8022" i="4"/>
  <c r="S8023" i="4"/>
  <c r="T8023" i="4"/>
  <c r="U8023" i="4"/>
  <c r="V8023" i="4"/>
  <c r="W8023" i="4"/>
  <c r="X8023" i="4"/>
  <c r="Y8023" i="4"/>
  <c r="Z8023" i="4"/>
  <c r="AA8023" i="4"/>
  <c r="S8017" i="4"/>
  <c r="T8017" i="4"/>
  <c r="U8017" i="4"/>
  <c r="V8017" i="4"/>
  <c r="W8017" i="4"/>
  <c r="X8017" i="4"/>
  <c r="Y8017" i="4"/>
  <c r="Z8017" i="4"/>
  <c r="AA8017" i="4"/>
  <c r="S8025" i="4"/>
  <c r="T8025" i="4"/>
  <c r="U8025" i="4"/>
  <c r="V8025" i="4"/>
  <c r="W8025" i="4"/>
  <c r="X8025" i="4"/>
  <c r="Y8025" i="4"/>
  <c r="Z8025" i="4"/>
  <c r="AA8025" i="4"/>
  <c r="S8026" i="4"/>
  <c r="T8026" i="4"/>
  <c r="U8026" i="4"/>
  <c r="V8026" i="4"/>
  <c r="W8026" i="4"/>
  <c r="X8026" i="4"/>
  <c r="Y8026" i="4"/>
  <c r="Z8026" i="4"/>
  <c r="AA8026" i="4"/>
  <c r="S8027" i="4"/>
  <c r="T8027" i="4"/>
  <c r="U8027" i="4"/>
  <c r="V8027" i="4"/>
  <c r="W8027" i="4"/>
  <c r="X8027" i="4"/>
  <c r="Y8027" i="4"/>
  <c r="Z8027" i="4"/>
  <c r="AA8027" i="4"/>
  <c r="S8028" i="4"/>
  <c r="T8028" i="4"/>
  <c r="U8028" i="4"/>
  <c r="V8028" i="4"/>
  <c r="W8028" i="4"/>
  <c r="X8028" i="4"/>
  <c r="Y8028" i="4"/>
  <c r="Z8028" i="4"/>
  <c r="AA8028" i="4"/>
  <c r="S8029" i="4"/>
  <c r="T8029" i="4"/>
  <c r="U8029" i="4"/>
  <c r="V8029" i="4"/>
  <c r="W8029" i="4"/>
  <c r="X8029" i="4"/>
  <c r="Y8029" i="4"/>
  <c r="Z8029" i="4"/>
  <c r="AA8029" i="4"/>
  <c r="S8030" i="4"/>
  <c r="T8030" i="4"/>
  <c r="U8030" i="4"/>
  <c r="V8030" i="4"/>
  <c r="W8030" i="4"/>
  <c r="X8030" i="4"/>
  <c r="Y8030" i="4"/>
  <c r="Z8030" i="4"/>
  <c r="AA8030" i="4"/>
  <c r="S8024" i="4"/>
  <c r="T8024" i="4"/>
  <c r="U8024" i="4"/>
  <c r="V8024" i="4"/>
  <c r="W8024" i="4"/>
  <c r="X8024" i="4"/>
  <c r="Y8024" i="4"/>
  <c r="Z8024" i="4"/>
  <c r="AA8024" i="4"/>
  <c r="S8032" i="4"/>
  <c r="T8032" i="4"/>
  <c r="U8032" i="4"/>
  <c r="V8032" i="4"/>
  <c r="W8032" i="4"/>
  <c r="X8032" i="4"/>
  <c r="Y8032" i="4"/>
  <c r="Z8032" i="4"/>
  <c r="AA8032" i="4"/>
  <c r="S8033" i="4"/>
  <c r="T8033" i="4"/>
  <c r="U8033" i="4"/>
  <c r="V8033" i="4"/>
  <c r="W8033" i="4"/>
  <c r="X8033" i="4"/>
  <c r="Y8033" i="4"/>
  <c r="Z8033" i="4"/>
  <c r="AA8033" i="4"/>
  <c r="S8034" i="4"/>
  <c r="T8034" i="4"/>
  <c r="U8034" i="4"/>
  <c r="V8034" i="4"/>
  <c r="W8034" i="4"/>
  <c r="X8034" i="4"/>
  <c r="Y8034" i="4"/>
  <c r="Z8034" i="4"/>
  <c r="AA8034" i="4"/>
  <c r="S8035" i="4"/>
  <c r="T8035" i="4"/>
  <c r="U8035" i="4"/>
  <c r="V8035" i="4"/>
  <c r="W8035" i="4"/>
  <c r="X8035" i="4"/>
  <c r="Y8035" i="4"/>
  <c r="Z8035" i="4"/>
  <c r="AA8035" i="4"/>
  <c r="S8036" i="4"/>
  <c r="T8036" i="4"/>
  <c r="U8036" i="4"/>
  <c r="V8036" i="4"/>
  <c r="W8036" i="4"/>
  <c r="X8036" i="4"/>
  <c r="Y8036" i="4"/>
  <c r="Z8036" i="4"/>
  <c r="AA8036" i="4"/>
  <c r="S8037" i="4"/>
  <c r="T8037" i="4"/>
  <c r="U8037" i="4"/>
  <c r="V8037" i="4"/>
  <c r="W8037" i="4"/>
  <c r="X8037" i="4"/>
  <c r="Y8037" i="4"/>
  <c r="Z8037" i="4"/>
  <c r="AA8037" i="4"/>
  <c r="S8031" i="4"/>
  <c r="T8031" i="4"/>
  <c r="U8031" i="4"/>
  <c r="V8031" i="4"/>
  <c r="W8031" i="4"/>
  <c r="X8031" i="4"/>
  <c r="Y8031" i="4"/>
  <c r="Z8031" i="4"/>
  <c r="AA8031" i="4"/>
  <c r="S8039" i="4"/>
  <c r="T8039" i="4"/>
  <c r="U8039" i="4"/>
  <c r="V8039" i="4"/>
  <c r="W8039" i="4"/>
  <c r="X8039" i="4"/>
  <c r="Y8039" i="4"/>
  <c r="Z8039" i="4"/>
  <c r="AA8039" i="4"/>
  <c r="S8040" i="4"/>
  <c r="T8040" i="4"/>
  <c r="U8040" i="4"/>
  <c r="V8040" i="4"/>
  <c r="W8040" i="4"/>
  <c r="X8040" i="4"/>
  <c r="Y8040" i="4"/>
  <c r="Z8040" i="4"/>
  <c r="AA8040" i="4"/>
  <c r="S8041" i="4"/>
  <c r="T8041" i="4"/>
  <c r="U8041" i="4"/>
  <c r="V8041" i="4"/>
  <c r="W8041" i="4"/>
  <c r="X8041" i="4"/>
  <c r="Y8041" i="4"/>
  <c r="Z8041" i="4"/>
  <c r="AA8041" i="4"/>
  <c r="S8042" i="4"/>
  <c r="T8042" i="4"/>
  <c r="U8042" i="4"/>
  <c r="V8042" i="4"/>
  <c r="W8042" i="4"/>
  <c r="X8042" i="4"/>
  <c r="Y8042" i="4"/>
  <c r="Z8042" i="4"/>
  <c r="AA8042" i="4"/>
  <c r="S8043" i="4"/>
  <c r="T8043" i="4"/>
  <c r="U8043" i="4"/>
  <c r="V8043" i="4"/>
  <c r="W8043" i="4"/>
  <c r="X8043" i="4"/>
  <c r="Y8043" i="4"/>
  <c r="Z8043" i="4"/>
  <c r="AA8043" i="4"/>
  <c r="S8044" i="4"/>
  <c r="T8044" i="4"/>
  <c r="U8044" i="4"/>
  <c r="V8044" i="4"/>
  <c r="W8044" i="4"/>
  <c r="X8044" i="4"/>
  <c r="Y8044" i="4"/>
  <c r="Z8044" i="4"/>
  <c r="AA8044" i="4"/>
  <c r="S8038" i="4"/>
  <c r="T8038" i="4"/>
  <c r="U8038" i="4"/>
  <c r="V8038" i="4"/>
  <c r="W8038" i="4"/>
  <c r="X8038" i="4"/>
  <c r="Y8038" i="4"/>
  <c r="Z8038" i="4"/>
  <c r="AA8038" i="4"/>
  <c r="S8046" i="4"/>
  <c r="T8046" i="4"/>
  <c r="U8046" i="4"/>
  <c r="V8046" i="4"/>
  <c r="W8046" i="4"/>
  <c r="X8046" i="4"/>
  <c r="Y8046" i="4"/>
  <c r="Z8046" i="4"/>
  <c r="AA8046" i="4"/>
  <c r="S8047" i="4"/>
  <c r="T8047" i="4"/>
  <c r="U8047" i="4"/>
  <c r="V8047" i="4"/>
  <c r="W8047" i="4"/>
  <c r="X8047" i="4"/>
  <c r="Y8047" i="4"/>
  <c r="Z8047" i="4"/>
  <c r="AA8047" i="4"/>
  <c r="S8048" i="4"/>
  <c r="T8048" i="4"/>
  <c r="U8048" i="4"/>
  <c r="V8048" i="4"/>
  <c r="W8048" i="4"/>
  <c r="X8048" i="4"/>
  <c r="Y8048" i="4"/>
  <c r="Z8048" i="4"/>
  <c r="AA8048" i="4"/>
  <c r="S8049" i="4"/>
  <c r="T8049" i="4"/>
  <c r="U8049" i="4"/>
  <c r="V8049" i="4"/>
  <c r="W8049" i="4"/>
  <c r="X8049" i="4"/>
  <c r="Y8049" i="4"/>
  <c r="Z8049" i="4"/>
  <c r="AA8049" i="4"/>
  <c r="S8050" i="4"/>
  <c r="T8050" i="4"/>
  <c r="U8050" i="4"/>
  <c r="V8050" i="4"/>
  <c r="W8050" i="4"/>
  <c r="X8050" i="4"/>
  <c r="Y8050" i="4"/>
  <c r="Z8050" i="4"/>
  <c r="AA8050" i="4"/>
  <c r="S8051" i="4"/>
  <c r="T8051" i="4"/>
  <c r="U8051" i="4"/>
  <c r="V8051" i="4"/>
  <c r="W8051" i="4"/>
  <c r="X8051" i="4"/>
  <c r="Y8051" i="4"/>
  <c r="Z8051" i="4"/>
  <c r="AA8051" i="4"/>
  <c r="S8045" i="4"/>
  <c r="T8045" i="4"/>
  <c r="U8045" i="4"/>
  <c r="V8045" i="4"/>
  <c r="W8045" i="4"/>
  <c r="X8045" i="4"/>
  <c r="Y8045" i="4"/>
  <c r="Z8045" i="4"/>
  <c r="AA8045" i="4"/>
  <c r="S8053" i="4"/>
  <c r="T8053" i="4"/>
  <c r="U8053" i="4"/>
  <c r="V8053" i="4"/>
  <c r="W8053" i="4"/>
  <c r="X8053" i="4"/>
  <c r="Y8053" i="4"/>
  <c r="Z8053" i="4"/>
  <c r="AA8053" i="4"/>
  <c r="S8054" i="4"/>
  <c r="T8054" i="4"/>
  <c r="U8054" i="4"/>
  <c r="V8054" i="4"/>
  <c r="W8054" i="4"/>
  <c r="X8054" i="4"/>
  <c r="Y8054" i="4"/>
  <c r="Z8054" i="4"/>
  <c r="AA8054" i="4"/>
  <c r="S8055" i="4"/>
  <c r="T8055" i="4"/>
  <c r="U8055" i="4"/>
  <c r="V8055" i="4"/>
  <c r="W8055" i="4"/>
  <c r="X8055" i="4"/>
  <c r="Y8055" i="4"/>
  <c r="Z8055" i="4"/>
  <c r="AA8055" i="4"/>
  <c r="S8056" i="4"/>
  <c r="T8056" i="4"/>
  <c r="U8056" i="4"/>
  <c r="V8056" i="4"/>
  <c r="W8056" i="4"/>
  <c r="X8056" i="4"/>
  <c r="Y8056" i="4"/>
  <c r="Z8056" i="4"/>
  <c r="AA8056" i="4"/>
  <c r="S8057" i="4"/>
  <c r="T8057" i="4"/>
  <c r="U8057" i="4"/>
  <c r="V8057" i="4"/>
  <c r="W8057" i="4"/>
  <c r="X8057" i="4"/>
  <c r="Y8057" i="4"/>
  <c r="Z8057" i="4"/>
  <c r="AA8057" i="4"/>
  <c r="S8058" i="4"/>
  <c r="T8058" i="4"/>
  <c r="U8058" i="4"/>
  <c r="V8058" i="4"/>
  <c r="W8058" i="4"/>
  <c r="X8058" i="4"/>
  <c r="Y8058" i="4"/>
  <c r="Z8058" i="4"/>
  <c r="AA8058" i="4"/>
  <c r="S8052" i="4"/>
  <c r="T8052" i="4"/>
  <c r="U8052" i="4"/>
  <c r="V8052" i="4"/>
  <c r="W8052" i="4"/>
  <c r="X8052" i="4"/>
  <c r="Y8052" i="4"/>
  <c r="Z8052" i="4"/>
  <c r="AA8052" i="4"/>
  <c r="S8060" i="4"/>
  <c r="T8060" i="4"/>
  <c r="U8060" i="4"/>
  <c r="V8060" i="4"/>
  <c r="W8060" i="4"/>
  <c r="X8060" i="4"/>
  <c r="Y8060" i="4"/>
  <c r="Z8060" i="4"/>
  <c r="AA8060" i="4"/>
  <c r="S8061" i="4"/>
  <c r="T8061" i="4"/>
  <c r="U8061" i="4"/>
  <c r="V8061" i="4"/>
  <c r="W8061" i="4"/>
  <c r="X8061" i="4"/>
  <c r="Y8061" i="4"/>
  <c r="Z8061" i="4"/>
  <c r="AA8061" i="4"/>
  <c r="S8062" i="4"/>
  <c r="T8062" i="4"/>
  <c r="U8062" i="4"/>
  <c r="V8062" i="4"/>
  <c r="W8062" i="4"/>
  <c r="X8062" i="4"/>
  <c r="Y8062" i="4"/>
  <c r="Z8062" i="4"/>
  <c r="AA8062" i="4"/>
  <c r="S8063" i="4"/>
  <c r="T8063" i="4"/>
  <c r="U8063" i="4"/>
  <c r="V8063" i="4"/>
  <c r="W8063" i="4"/>
  <c r="X8063" i="4"/>
  <c r="Y8063" i="4"/>
  <c r="Z8063" i="4"/>
  <c r="AA8063" i="4"/>
  <c r="S8064" i="4"/>
  <c r="T8064" i="4"/>
  <c r="U8064" i="4"/>
  <c r="V8064" i="4"/>
  <c r="W8064" i="4"/>
  <c r="X8064" i="4"/>
  <c r="Y8064" i="4"/>
  <c r="Z8064" i="4"/>
  <c r="AA8064" i="4"/>
  <c r="S8065" i="4"/>
  <c r="T8065" i="4"/>
  <c r="U8065" i="4"/>
  <c r="V8065" i="4"/>
  <c r="W8065" i="4"/>
  <c r="X8065" i="4"/>
  <c r="Y8065" i="4"/>
  <c r="Z8065" i="4"/>
  <c r="AA8065" i="4"/>
  <c r="S8059" i="4"/>
  <c r="T8059" i="4"/>
  <c r="U8059" i="4"/>
  <c r="V8059" i="4"/>
  <c r="W8059" i="4"/>
  <c r="X8059" i="4"/>
  <c r="Y8059" i="4"/>
  <c r="Z8059" i="4"/>
  <c r="AA8059" i="4"/>
  <c r="S8067" i="4"/>
  <c r="T8067" i="4"/>
  <c r="U8067" i="4"/>
  <c r="V8067" i="4"/>
  <c r="W8067" i="4"/>
  <c r="X8067" i="4"/>
  <c r="Y8067" i="4"/>
  <c r="Z8067" i="4"/>
  <c r="AA8067" i="4"/>
  <c r="S8068" i="4"/>
  <c r="T8068" i="4"/>
  <c r="U8068" i="4"/>
  <c r="V8068" i="4"/>
  <c r="W8068" i="4"/>
  <c r="X8068" i="4"/>
  <c r="Y8068" i="4"/>
  <c r="Z8068" i="4"/>
  <c r="AA8068" i="4"/>
  <c r="S8069" i="4"/>
  <c r="T8069" i="4"/>
  <c r="U8069" i="4"/>
  <c r="V8069" i="4"/>
  <c r="W8069" i="4"/>
  <c r="X8069" i="4"/>
  <c r="Y8069" i="4"/>
  <c r="Z8069" i="4"/>
  <c r="AA8069" i="4"/>
  <c r="S8070" i="4"/>
  <c r="T8070" i="4"/>
  <c r="U8070" i="4"/>
  <c r="V8070" i="4"/>
  <c r="W8070" i="4"/>
  <c r="X8070" i="4"/>
  <c r="Y8070" i="4"/>
  <c r="Z8070" i="4"/>
  <c r="AA8070" i="4"/>
  <c r="S8071" i="4"/>
  <c r="T8071" i="4"/>
  <c r="U8071" i="4"/>
  <c r="V8071" i="4"/>
  <c r="W8071" i="4"/>
  <c r="X8071" i="4"/>
  <c r="Y8071" i="4"/>
  <c r="Z8071" i="4"/>
  <c r="AA8071" i="4"/>
  <c r="S8072" i="4"/>
  <c r="T8072" i="4"/>
  <c r="U8072" i="4"/>
  <c r="V8072" i="4"/>
  <c r="W8072" i="4"/>
  <c r="X8072" i="4"/>
  <c r="Y8072" i="4"/>
  <c r="Z8072" i="4"/>
  <c r="AA8072" i="4"/>
  <c r="S8066" i="4"/>
  <c r="T8066" i="4"/>
  <c r="U8066" i="4"/>
  <c r="V8066" i="4"/>
  <c r="W8066" i="4"/>
  <c r="X8066" i="4"/>
  <c r="Y8066" i="4"/>
  <c r="Z8066" i="4"/>
  <c r="AA8066" i="4"/>
  <c r="S8074" i="4"/>
  <c r="T8074" i="4"/>
  <c r="U8074" i="4"/>
  <c r="V8074" i="4"/>
  <c r="W8074" i="4"/>
  <c r="X8074" i="4"/>
  <c r="Y8074" i="4"/>
  <c r="Z8074" i="4"/>
  <c r="AA8074" i="4"/>
  <c r="S8075" i="4"/>
  <c r="T8075" i="4"/>
  <c r="U8075" i="4"/>
  <c r="V8075" i="4"/>
  <c r="W8075" i="4"/>
  <c r="X8075" i="4"/>
  <c r="Y8075" i="4"/>
  <c r="Z8075" i="4"/>
  <c r="AA8075" i="4"/>
  <c r="S8076" i="4"/>
  <c r="T8076" i="4"/>
  <c r="U8076" i="4"/>
  <c r="V8076" i="4"/>
  <c r="W8076" i="4"/>
  <c r="X8076" i="4"/>
  <c r="Y8076" i="4"/>
  <c r="Z8076" i="4"/>
  <c r="AA8076" i="4"/>
  <c r="S8077" i="4"/>
  <c r="T8077" i="4"/>
  <c r="U8077" i="4"/>
  <c r="V8077" i="4"/>
  <c r="W8077" i="4"/>
  <c r="X8077" i="4"/>
  <c r="Y8077" i="4"/>
  <c r="Z8077" i="4"/>
  <c r="AA8077" i="4"/>
  <c r="S8078" i="4"/>
  <c r="T8078" i="4"/>
  <c r="U8078" i="4"/>
  <c r="V8078" i="4"/>
  <c r="W8078" i="4"/>
  <c r="X8078" i="4"/>
  <c r="Y8078" i="4"/>
  <c r="Z8078" i="4"/>
  <c r="AA8078" i="4"/>
  <c r="S8079" i="4"/>
  <c r="T8079" i="4"/>
  <c r="U8079" i="4"/>
  <c r="V8079" i="4"/>
  <c r="W8079" i="4"/>
  <c r="X8079" i="4"/>
  <c r="Y8079" i="4"/>
  <c r="Z8079" i="4"/>
  <c r="AA8079" i="4"/>
  <c r="S8073" i="4"/>
  <c r="T8073" i="4"/>
  <c r="U8073" i="4"/>
  <c r="V8073" i="4"/>
  <c r="W8073" i="4"/>
  <c r="X8073" i="4"/>
  <c r="Y8073" i="4"/>
  <c r="Z8073" i="4"/>
  <c r="AA8073" i="4"/>
  <c r="S8081" i="4"/>
  <c r="T8081" i="4"/>
  <c r="U8081" i="4"/>
  <c r="V8081" i="4"/>
  <c r="W8081" i="4"/>
  <c r="X8081" i="4"/>
  <c r="Y8081" i="4"/>
  <c r="Z8081" i="4"/>
  <c r="AA8081" i="4"/>
  <c r="S8082" i="4"/>
  <c r="T8082" i="4"/>
  <c r="U8082" i="4"/>
  <c r="V8082" i="4"/>
  <c r="W8082" i="4"/>
  <c r="X8082" i="4"/>
  <c r="Y8082" i="4"/>
  <c r="Z8082" i="4"/>
  <c r="AA8082" i="4"/>
  <c r="S8083" i="4"/>
  <c r="T8083" i="4"/>
  <c r="U8083" i="4"/>
  <c r="V8083" i="4"/>
  <c r="W8083" i="4"/>
  <c r="X8083" i="4"/>
  <c r="Y8083" i="4"/>
  <c r="Z8083" i="4"/>
  <c r="AA8083" i="4"/>
  <c r="S8084" i="4"/>
  <c r="T8084" i="4"/>
  <c r="U8084" i="4"/>
  <c r="V8084" i="4"/>
  <c r="W8084" i="4"/>
  <c r="X8084" i="4"/>
  <c r="Y8084" i="4"/>
  <c r="Z8084" i="4"/>
  <c r="AA8084" i="4"/>
  <c r="S8085" i="4"/>
  <c r="T8085" i="4"/>
  <c r="U8085" i="4"/>
  <c r="V8085" i="4"/>
  <c r="W8085" i="4"/>
  <c r="X8085" i="4"/>
  <c r="Y8085" i="4"/>
  <c r="Z8085" i="4"/>
  <c r="AA8085" i="4"/>
  <c r="S8086" i="4"/>
  <c r="T8086" i="4"/>
  <c r="U8086" i="4"/>
  <c r="V8086" i="4"/>
  <c r="W8086" i="4"/>
  <c r="X8086" i="4"/>
  <c r="Y8086" i="4"/>
  <c r="Z8086" i="4"/>
  <c r="AA8086" i="4"/>
  <c r="S8080" i="4"/>
  <c r="T8080" i="4"/>
  <c r="U8080" i="4"/>
  <c r="V8080" i="4"/>
  <c r="W8080" i="4"/>
  <c r="X8080" i="4"/>
  <c r="Y8080" i="4"/>
  <c r="Z8080" i="4"/>
  <c r="AA8080" i="4"/>
  <c r="S8088" i="4"/>
  <c r="T8088" i="4"/>
  <c r="U8088" i="4"/>
  <c r="V8088" i="4"/>
  <c r="W8088" i="4"/>
  <c r="X8088" i="4"/>
  <c r="Y8088" i="4"/>
  <c r="Z8088" i="4"/>
  <c r="AA8088" i="4"/>
  <c r="S8089" i="4"/>
  <c r="T8089" i="4"/>
  <c r="U8089" i="4"/>
  <c r="V8089" i="4"/>
  <c r="W8089" i="4"/>
  <c r="X8089" i="4"/>
  <c r="Y8089" i="4"/>
  <c r="Z8089" i="4"/>
  <c r="AA8089" i="4"/>
  <c r="S8090" i="4"/>
  <c r="T8090" i="4"/>
  <c r="U8090" i="4"/>
  <c r="V8090" i="4"/>
  <c r="W8090" i="4"/>
  <c r="X8090" i="4"/>
  <c r="Y8090" i="4"/>
  <c r="Z8090" i="4"/>
  <c r="AA8090" i="4"/>
  <c r="S8091" i="4"/>
  <c r="T8091" i="4"/>
  <c r="U8091" i="4"/>
  <c r="V8091" i="4"/>
  <c r="W8091" i="4"/>
  <c r="X8091" i="4"/>
  <c r="Y8091" i="4"/>
  <c r="Z8091" i="4"/>
  <c r="AA8091" i="4"/>
  <c r="S8092" i="4"/>
  <c r="T8092" i="4"/>
  <c r="U8092" i="4"/>
  <c r="V8092" i="4"/>
  <c r="W8092" i="4"/>
  <c r="X8092" i="4"/>
  <c r="Y8092" i="4"/>
  <c r="Z8092" i="4"/>
  <c r="AA8092" i="4"/>
  <c r="S8093" i="4"/>
  <c r="T8093" i="4"/>
  <c r="U8093" i="4"/>
  <c r="V8093" i="4"/>
  <c r="W8093" i="4"/>
  <c r="X8093" i="4"/>
  <c r="Y8093" i="4"/>
  <c r="Z8093" i="4"/>
  <c r="AA8093" i="4"/>
  <c r="S8087" i="4"/>
  <c r="T8087" i="4"/>
  <c r="U8087" i="4"/>
  <c r="V8087" i="4"/>
  <c r="W8087" i="4"/>
  <c r="X8087" i="4"/>
  <c r="Y8087" i="4"/>
  <c r="Z8087" i="4"/>
  <c r="AA8087" i="4"/>
  <c r="S8095" i="4"/>
  <c r="T8095" i="4"/>
  <c r="U8095" i="4"/>
  <c r="V8095" i="4"/>
  <c r="W8095" i="4"/>
  <c r="X8095" i="4"/>
  <c r="Y8095" i="4"/>
  <c r="Z8095" i="4"/>
  <c r="AA8095" i="4"/>
  <c r="S8096" i="4"/>
  <c r="T8096" i="4"/>
  <c r="U8096" i="4"/>
  <c r="V8096" i="4"/>
  <c r="W8096" i="4"/>
  <c r="X8096" i="4"/>
  <c r="Y8096" i="4"/>
  <c r="Z8096" i="4"/>
  <c r="AA8096" i="4"/>
  <c r="S8097" i="4"/>
  <c r="T8097" i="4"/>
  <c r="U8097" i="4"/>
  <c r="V8097" i="4"/>
  <c r="W8097" i="4"/>
  <c r="X8097" i="4"/>
  <c r="Y8097" i="4"/>
  <c r="Z8097" i="4"/>
  <c r="AA8097" i="4"/>
  <c r="S8098" i="4"/>
  <c r="T8098" i="4"/>
  <c r="U8098" i="4"/>
  <c r="V8098" i="4"/>
  <c r="W8098" i="4"/>
  <c r="X8098" i="4"/>
  <c r="Y8098" i="4"/>
  <c r="Z8098" i="4"/>
  <c r="AA8098" i="4"/>
  <c r="S8099" i="4"/>
  <c r="T8099" i="4"/>
  <c r="U8099" i="4"/>
  <c r="V8099" i="4"/>
  <c r="W8099" i="4"/>
  <c r="X8099" i="4"/>
  <c r="Y8099" i="4"/>
  <c r="Z8099" i="4"/>
  <c r="AA8099" i="4"/>
  <c r="S8100" i="4"/>
  <c r="T8100" i="4"/>
  <c r="U8100" i="4"/>
  <c r="V8100" i="4"/>
  <c r="W8100" i="4"/>
  <c r="X8100" i="4"/>
  <c r="Y8100" i="4"/>
  <c r="Z8100" i="4"/>
  <c r="AA8100" i="4"/>
  <c r="S8094" i="4"/>
  <c r="T8094" i="4"/>
  <c r="U8094" i="4"/>
  <c r="V8094" i="4"/>
  <c r="W8094" i="4"/>
  <c r="X8094" i="4"/>
  <c r="Y8094" i="4"/>
  <c r="Z8094" i="4"/>
  <c r="AA8094" i="4"/>
  <c r="S8102" i="4"/>
  <c r="T8102" i="4"/>
  <c r="U8102" i="4"/>
  <c r="V8102" i="4"/>
  <c r="W8102" i="4"/>
  <c r="X8102" i="4"/>
  <c r="Y8102" i="4"/>
  <c r="Z8102" i="4"/>
  <c r="AA8102" i="4"/>
  <c r="S8103" i="4"/>
  <c r="T8103" i="4"/>
  <c r="U8103" i="4"/>
  <c r="V8103" i="4"/>
  <c r="W8103" i="4"/>
  <c r="X8103" i="4"/>
  <c r="Y8103" i="4"/>
  <c r="Z8103" i="4"/>
  <c r="AA8103" i="4"/>
  <c r="S8104" i="4"/>
  <c r="T8104" i="4"/>
  <c r="U8104" i="4"/>
  <c r="V8104" i="4"/>
  <c r="W8104" i="4"/>
  <c r="X8104" i="4"/>
  <c r="Y8104" i="4"/>
  <c r="Z8104" i="4"/>
  <c r="AA8104" i="4"/>
  <c r="S8105" i="4"/>
  <c r="T8105" i="4"/>
  <c r="U8105" i="4"/>
  <c r="V8105" i="4"/>
  <c r="W8105" i="4"/>
  <c r="X8105" i="4"/>
  <c r="Y8105" i="4"/>
  <c r="Z8105" i="4"/>
  <c r="AA8105" i="4"/>
  <c r="S8106" i="4"/>
  <c r="T8106" i="4"/>
  <c r="U8106" i="4"/>
  <c r="V8106" i="4"/>
  <c r="W8106" i="4"/>
  <c r="X8106" i="4"/>
  <c r="Y8106" i="4"/>
  <c r="Z8106" i="4"/>
  <c r="AA8106" i="4"/>
  <c r="S8107" i="4"/>
  <c r="T8107" i="4"/>
  <c r="U8107" i="4"/>
  <c r="V8107" i="4"/>
  <c r="W8107" i="4"/>
  <c r="X8107" i="4"/>
  <c r="Y8107" i="4"/>
  <c r="Z8107" i="4"/>
  <c r="AA8107" i="4"/>
  <c r="S8101" i="4"/>
  <c r="T8101" i="4"/>
  <c r="U8101" i="4"/>
  <c r="V8101" i="4"/>
  <c r="W8101" i="4"/>
  <c r="X8101" i="4"/>
  <c r="Y8101" i="4"/>
  <c r="Z8101" i="4"/>
  <c r="AA8101" i="4"/>
  <c r="S8109" i="4"/>
  <c r="T8109" i="4"/>
  <c r="U8109" i="4"/>
  <c r="V8109" i="4"/>
  <c r="W8109" i="4"/>
  <c r="X8109" i="4"/>
  <c r="Y8109" i="4"/>
  <c r="Z8109" i="4"/>
  <c r="AA8109" i="4"/>
  <c r="S8110" i="4"/>
  <c r="T8110" i="4"/>
  <c r="U8110" i="4"/>
  <c r="V8110" i="4"/>
  <c r="W8110" i="4"/>
  <c r="X8110" i="4"/>
  <c r="Y8110" i="4"/>
  <c r="Z8110" i="4"/>
  <c r="AA8110" i="4"/>
  <c r="S8111" i="4"/>
  <c r="T8111" i="4"/>
  <c r="U8111" i="4"/>
  <c r="V8111" i="4"/>
  <c r="W8111" i="4"/>
  <c r="X8111" i="4"/>
  <c r="Y8111" i="4"/>
  <c r="Z8111" i="4"/>
  <c r="AA8111" i="4"/>
  <c r="S8112" i="4"/>
  <c r="T8112" i="4"/>
  <c r="U8112" i="4"/>
  <c r="V8112" i="4"/>
  <c r="W8112" i="4"/>
  <c r="X8112" i="4"/>
  <c r="Y8112" i="4"/>
  <c r="Z8112" i="4"/>
  <c r="AA8112" i="4"/>
  <c r="S8113" i="4"/>
  <c r="T8113" i="4"/>
  <c r="U8113" i="4"/>
  <c r="V8113" i="4"/>
  <c r="W8113" i="4"/>
  <c r="X8113" i="4"/>
  <c r="Y8113" i="4"/>
  <c r="Z8113" i="4"/>
  <c r="AA8113" i="4"/>
  <c r="S8114" i="4"/>
  <c r="T8114" i="4"/>
  <c r="U8114" i="4"/>
  <c r="V8114" i="4"/>
  <c r="W8114" i="4"/>
  <c r="X8114" i="4"/>
  <c r="Y8114" i="4"/>
  <c r="Z8114" i="4"/>
  <c r="AA8114" i="4"/>
  <c r="S8108" i="4"/>
  <c r="T8108" i="4"/>
  <c r="U8108" i="4"/>
  <c r="V8108" i="4"/>
  <c r="W8108" i="4"/>
  <c r="X8108" i="4"/>
  <c r="Y8108" i="4"/>
  <c r="Z8108" i="4"/>
  <c r="AA8108" i="4"/>
  <c r="S8116" i="4"/>
  <c r="T8116" i="4"/>
  <c r="U8116" i="4"/>
  <c r="V8116" i="4"/>
  <c r="W8116" i="4"/>
  <c r="X8116" i="4"/>
  <c r="Y8116" i="4"/>
  <c r="Z8116" i="4"/>
  <c r="AA8116" i="4"/>
  <c r="S8117" i="4"/>
  <c r="T8117" i="4"/>
  <c r="U8117" i="4"/>
  <c r="V8117" i="4"/>
  <c r="W8117" i="4"/>
  <c r="X8117" i="4"/>
  <c r="Y8117" i="4"/>
  <c r="Z8117" i="4"/>
  <c r="AA8117" i="4"/>
  <c r="S8118" i="4"/>
  <c r="T8118" i="4"/>
  <c r="U8118" i="4"/>
  <c r="V8118" i="4"/>
  <c r="W8118" i="4"/>
  <c r="X8118" i="4"/>
  <c r="Y8118" i="4"/>
  <c r="Z8118" i="4"/>
  <c r="AA8118" i="4"/>
  <c r="S8119" i="4"/>
  <c r="T8119" i="4"/>
  <c r="U8119" i="4"/>
  <c r="V8119" i="4"/>
  <c r="W8119" i="4"/>
  <c r="X8119" i="4"/>
  <c r="Y8119" i="4"/>
  <c r="Z8119" i="4"/>
  <c r="AA8119" i="4"/>
  <c r="S8120" i="4"/>
  <c r="T8120" i="4"/>
  <c r="U8120" i="4"/>
  <c r="V8120" i="4"/>
  <c r="W8120" i="4"/>
  <c r="X8120" i="4"/>
  <c r="Y8120" i="4"/>
  <c r="Z8120" i="4"/>
  <c r="AA8120" i="4"/>
  <c r="S8121" i="4"/>
  <c r="T8121" i="4"/>
  <c r="U8121" i="4"/>
  <c r="V8121" i="4"/>
  <c r="W8121" i="4"/>
  <c r="X8121" i="4"/>
  <c r="Y8121" i="4"/>
  <c r="Z8121" i="4"/>
  <c r="AA8121" i="4"/>
  <c r="S8115" i="4"/>
  <c r="T8115" i="4"/>
  <c r="U8115" i="4"/>
  <c r="V8115" i="4"/>
  <c r="W8115" i="4"/>
  <c r="X8115" i="4"/>
  <c r="Y8115" i="4"/>
  <c r="Z8115" i="4"/>
  <c r="AA8115" i="4"/>
  <c r="S8123" i="4"/>
  <c r="T8123" i="4"/>
  <c r="U8123" i="4"/>
  <c r="V8123" i="4"/>
  <c r="W8123" i="4"/>
  <c r="X8123" i="4"/>
  <c r="Y8123" i="4"/>
  <c r="Z8123" i="4"/>
  <c r="AA8123" i="4"/>
  <c r="S8124" i="4"/>
  <c r="T8124" i="4"/>
  <c r="U8124" i="4"/>
  <c r="V8124" i="4"/>
  <c r="W8124" i="4"/>
  <c r="X8124" i="4"/>
  <c r="Y8124" i="4"/>
  <c r="Z8124" i="4"/>
  <c r="AA8124" i="4"/>
  <c r="S8125" i="4"/>
  <c r="T8125" i="4"/>
  <c r="U8125" i="4"/>
  <c r="V8125" i="4"/>
  <c r="W8125" i="4"/>
  <c r="X8125" i="4"/>
  <c r="Y8125" i="4"/>
  <c r="Z8125" i="4"/>
  <c r="AA8125" i="4"/>
  <c r="S8126" i="4"/>
  <c r="T8126" i="4"/>
  <c r="U8126" i="4"/>
  <c r="V8126" i="4"/>
  <c r="W8126" i="4"/>
  <c r="X8126" i="4"/>
  <c r="Y8126" i="4"/>
  <c r="Z8126" i="4"/>
  <c r="AA8126" i="4"/>
  <c r="S8127" i="4"/>
  <c r="T8127" i="4"/>
  <c r="U8127" i="4"/>
  <c r="V8127" i="4"/>
  <c r="W8127" i="4"/>
  <c r="X8127" i="4"/>
  <c r="Y8127" i="4"/>
  <c r="Z8127" i="4"/>
  <c r="AA8127" i="4"/>
  <c r="S8128" i="4"/>
  <c r="T8128" i="4"/>
  <c r="U8128" i="4"/>
  <c r="V8128" i="4"/>
  <c r="W8128" i="4"/>
  <c r="X8128" i="4"/>
  <c r="Y8128" i="4"/>
  <c r="Z8128" i="4"/>
  <c r="AA8128" i="4"/>
  <c r="S8122" i="4"/>
  <c r="T8122" i="4"/>
  <c r="U8122" i="4"/>
  <c r="V8122" i="4"/>
  <c r="W8122" i="4"/>
  <c r="X8122" i="4"/>
  <c r="Y8122" i="4"/>
  <c r="Z8122" i="4"/>
  <c r="AA8122" i="4"/>
  <c r="S8130" i="4"/>
  <c r="T8130" i="4"/>
  <c r="U8130" i="4"/>
  <c r="V8130" i="4"/>
  <c r="W8130" i="4"/>
  <c r="X8130" i="4"/>
  <c r="Y8130" i="4"/>
  <c r="Z8130" i="4"/>
  <c r="AA8130" i="4"/>
  <c r="S8131" i="4"/>
  <c r="T8131" i="4"/>
  <c r="U8131" i="4"/>
  <c r="V8131" i="4"/>
  <c r="W8131" i="4"/>
  <c r="X8131" i="4"/>
  <c r="Y8131" i="4"/>
  <c r="Z8131" i="4"/>
  <c r="AA8131" i="4"/>
  <c r="S8132" i="4"/>
  <c r="T8132" i="4"/>
  <c r="U8132" i="4"/>
  <c r="V8132" i="4"/>
  <c r="W8132" i="4"/>
  <c r="X8132" i="4"/>
  <c r="Y8132" i="4"/>
  <c r="Z8132" i="4"/>
  <c r="AA8132" i="4"/>
  <c r="S8133" i="4"/>
  <c r="T8133" i="4"/>
  <c r="U8133" i="4"/>
  <c r="V8133" i="4"/>
  <c r="W8133" i="4"/>
  <c r="X8133" i="4"/>
  <c r="Y8133" i="4"/>
  <c r="Z8133" i="4"/>
  <c r="AA8133" i="4"/>
  <c r="S8134" i="4"/>
  <c r="T8134" i="4"/>
  <c r="U8134" i="4"/>
  <c r="V8134" i="4"/>
  <c r="W8134" i="4"/>
  <c r="X8134" i="4"/>
  <c r="Y8134" i="4"/>
  <c r="Z8134" i="4"/>
  <c r="AA8134" i="4"/>
  <c r="S8135" i="4"/>
  <c r="T8135" i="4"/>
  <c r="U8135" i="4"/>
  <c r="V8135" i="4"/>
  <c r="W8135" i="4"/>
  <c r="X8135" i="4"/>
  <c r="Y8135" i="4"/>
  <c r="Z8135" i="4"/>
  <c r="AA8135" i="4"/>
  <c r="S8129" i="4"/>
  <c r="T8129" i="4"/>
  <c r="U8129" i="4"/>
  <c r="V8129" i="4"/>
  <c r="W8129" i="4"/>
  <c r="X8129" i="4"/>
  <c r="Y8129" i="4"/>
  <c r="Z8129" i="4"/>
  <c r="AA8129" i="4"/>
  <c r="S8137" i="4"/>
  <c r="T8137" i="4"/>
  <c r="U8137" i="4"/>
  <c r="V8137" i="4"/>
  <c r="W8137" i="4"/>
  <c r="X8137" i="4"/>
  <c r="Y8137" i="4"/>
  <c r="Z8137" i="4"/>
  <c r="AA8137" i="4"/>
  <c r="S8138" i="4"/>
  <c r="T8138" i="4"/>
  <c r="U8138" i="4"/>
  <c r="V8138" i="4"/>
  <c r="W8138" i="4"/>
  <c r="X8138" i="4"/>
  <c r="Y8138" i="4"/>
  <c r="Z8138" i="4"/>
  <c r="AA8138" i="4"/>
  <c r="S8139" i="4"/>
  <c r="T8139" i="4"/>
  <c r="U8139" i="4"/>
  <c r="V8139" i="4"/>
  <c r="W8139" i="4"/>
  <c r="X8139" i="4"/>
  <c r="Y8139" i="4"/>
  <c r="Z8139" i="4"/>
  <c r="AA8139" i="4"/>
  <c r="S8140" i="4"/>
  <c r="T8140" i="4"/>
  <c r="U8140" i="4"/>
  <c r="V8140" i="4"/>
  <c r="W8140" i="4"/>
  <c r="X8140" i="4"/>
  <c r="Y8140" i="4"/>
  <c r="Z8140" i="4"/>
  <c r="AA8140" i="4"/>
  <c r="S8141" i="4"/>
  <c r="T8141" i="4"/>
  <c r="U8141" i="4"/>
  <c r="V8141" i="4"/>
  <c r="W8141" i="4"/>
  <c r="X8141" i="4"/>
  <c r="Y8141" i="4"/>
  <c r="Z8141" i="4"/>
  <c r="AA8141" i="4"/>
  <c r="S8142" i="4"/>
  <c r="T8142" i="4"/>
  <c r="U8142" i="4"/>
  <c r="V8142" i="4"/>
  <c r="W8142" i="4"/>
  <c r="X8142" i="4"/>
  <c r="Y8142" i="4"/>
  <c r="Z8142" i="4"/>
  <c r="AA8142" i="4"/>
  <c r="S8136" i="4"/>
  <c r="T8136" i="4"/>
  <c r="U8136" i="4"/>
  <c r="V8136" i="4"/>
  <c r="W8136" i="4"/>
  <c r="X8136" i="4"/>
  <c r="Y8136" i="4"/>
  <c r="Z8136" i="4"/>
  <c r="AA8136" i="4"/>
  <c r="S8144" i="4"/>
  <c r="T8144" i="4"/>
  <c r="U8144" i="4"/>
  <c r="V8144" i="4"/>
  <c r="W8144" i="4"/>
  <c r="X8144" i="4"/>
  <c r="Y8144" i="4"/>
  <c r="Z8144" i="4"/>
  <c r="AA8144" i="4"/>
  <c r="S8145" i="4"/>
  <c r="T8145" i="4"/>
  <c r="U8145" i="4"/>
  <c r="V8145" i="4"/>
  <c r="W8145" i="4"/>
  <c r="X8145" i="4"/>
  <c r="Y8145" i="4"/>
  <c r="Z8145" i="4"/>
  <c r="AA8145" i="4"/>
  <c r="S8146" i="4"/>
  <c r="T8146" i="4"/>
  <c r="U8146" i="4"/>
  <c r="V8146" i="4"/>
  <c r="W8146" i="4"/>
  <c r="X8146" i="4"/>
  <c r="Y8146" i="4"/>
  <c r="Z8146" i="4"/>
  <c r="AA8146" i="4"/>
  <c r="S8147" i="4"/>
  <c r="T8147" i="4"/>
  <c r="U8147" i="4"/>
  <c r="V8147" i="4"/>
  <c r="W8147" i="4"/>
  <c r="X8147" i="4"/>
  <c r="Y8147" i="4"/>
  <c r="Z8147" i="4"/>
  <c r="AA8147" i="4"/>
  <c r="S8148" i="4"/>
  <c r="T8148" i="4"/>
  <c r="U8148" i="4"/>
  <c r="V8148" i="4"/>
  <c r="W8148" i="4"/>
  <c r="X8148" i="4"/>
  <c r="Y8148" i="4"/>
  <c r="Z8148" i="4"/>
  <c r="AA8148" i="4"/>
  <c r="S8149" i="4"/>
  <c r="T8149" i="4"/>
  <c r="U8149" i="4"/>
  <c r="V8149" i="4"/>
  <c r="W8149" i="4"/>
  <c r="X8149" i="4"/>
  <c r="Y8149" i="4"/>
  <c r="Z8149" i="4"/>
  <c r="AA8149" i="4"/>
  <c r="S8143" i="4"/>
  <c r="T8143" i="4"/>
  <c r="U8143" i="4"/>
  <c r="V8143" i="4"/>
  <c r="W8143" i="4"/>
  <c r="X8143" i="4"/>
  <c r="Y8143" i="4"/>
  <c r="Z8143" i="4"/>
  <c r="AA8143" i="4"/>
  <c r="S8151" i="4"/>
  <c r="T8151" i="4"/>
  <c r="U8151" i="4"/>
  <c r="V8151" i="4"/>
  <c r="W8151" i="4"/>
  <c r="X8151" i="4"/>
  <c r="Y8151" i="4"/>
  <c r="Z8151" i="4"/>
  <c r="AA8151" i="4"/>
  <c r="S8152" i="4"/>
  <c r="T8152" i="4"/>
  <c r="U8152" i="4"/>
  <c r="V8152" i="4"/>
  <c r="W8152" i="4"/>
  <c r="X8152" i="4"/>
  <c r="Y8152" i="4"/>
  <c r="Z8152" i="4"/>
  <c r="AA8152" i="4"/>
  <c r="S8153" i="4"/>
  <c r="T8153" i="4"/>
  <c r="U8153" i="4"/>
  <c r="V8153" i="4"/>
  <c r="W8153" i="4"/>
  <c r="X8153" i="4"/>
  <c r="Y8153" i="4"/>
  <c r="Z8153" i="4"/>
  <c r="AA8153" i="4"/>
  <c r="S8154" i="4"/>
  <c r="T8154" i="4"/>
  <c r="U8154" i="4"/>
  <c r="V8154" i="4"/>
  <c r="W8154" i="4"/>
  <c r="X8154" i="4"/>
  <c r="Y8154" i="4"/>
  <c r="Z8154" i="4"/>
  <c r="AA8154" i="4"/>
  <c r="S8155" i="4"/>
  <c r="T8155" i="4"/>
  <c r="U8155" i="4"/>
  <c r="V8155" i="4"/>
  <c r="W8155" i="4"/>
  <c r="X8155" i="4"/>
  <c r="Y8155" i="4"/>
  <c r="Z8155" i="4"/>
  <c r="AA8155" i="4"/>
  <c r="S8156" i="4"/>
  <c r="T8156" i="4"/>
  <c r="U8156" i="4"/>
  <c r="V8156" i="4"/>
  <c r="W8156" i="4"/>
  <c r="X8156" i="4"/>
  <c r="Y8156" i="4"/>
  <c r="Z8156" i="4"/>
  <c r="AA8156" i="4"/>
  <c r="S8150" i="4"/>
  <c r="T8150" i="4"/>
  <c r="U8150" i="4"/>
  <c r="V8150" i="4"/>
  <c r="W8150" i="4"/>
  <c r="X8150" i="4"/>
  <c r="Y8150" i="4"/>
  <c r="Z8150" i="4"/>
  <c r="AA8150" i="4"/>
  <c r="S8158" i="4"/>
  <c r="T8158" i="4"/>
  <c r="U8158" i="4"/>
  <c r="V8158" i="4"/>
  <c r="W8158" i="4"/>
  <c r="X8158" i="4"/>
  <c r="Y8158" i="4"/>
  <c r="Z8158" i="4"/>
  <c r="AA8158" i="4"/>
  <c r="S8159" i="4"/>
  <c r="T8159" i="4"/>
  <c r="U8159" i="4"/>
  <c r="V8159" i="4"/>
  <c r="W8159" i="4"/>
  <c r="X8159" i="4"/>
  <c r="Y8159" i="4"/>
  <c r="Z8159" i="4"/>
  <c r="AA8159" i="4"/>
  <c r="S8160" i="4"/>
  <c r="T8160" i="4"/>
  <c r="U8160" i="4"/>
  <c r="V8160" i="4"/>
  <c r="W8160" i="4"/>
  <c r="X8160" i="4"/>
  <c r="Y8160" i="4"/>
  <c r="Z8160" i="4"/>
  <c r="AA8160" i="4"/>
  <c r="S8161" i="4"/>
  <c r="T8161" i="4"/>
  <c r="U8161" i="4"/>
  <c r="V8161" i="4"/>
  <c r="W8161" i="4"/>
  <c r="X8161" i="4"/>
  <c r="Y8161" i="4"/>
  <c r="Z8161" i="4"/>
  <c r="AA8161" i="4"/>
  <c r="S8162" i="4"/>
  <c r="T8162" i="4"/>
  <c r="U8162" i="4"/>
  <c r="V8162" i="4"/>
  <c r="W8162" i="4"/>
  <c r="X8162" i="4"/>
  <c r="Y8162" i="4"/>
  <c r="Z8162" i="4"/>
  <c r="AA8162" i="4"/>
  <c r="S8163" i="4"/>
  <c r="T8163" i="4"/>
  <c r="U8163" i="4"/>
  <c r="V8163" i="4"/>
  <c r="W8163" i="4"/>
  <c r="X8163" i="4"/>
  <c r="Y8163" i="4"/>
  <c r="Z8163" i="4"/>
  <c r="AA8163" i="4"/>
  <c r="S8157" i="4"/>
  <c r="T8157" i="4"/>
  <c r="U8157" i="4"/>
  <c r="V8157" i="4"/>
  <c r="W8157" i="4"/>
  <c r="X8157" i="4"/>
  <c r="Y8157" i="4"/>
  <c r="Z8157" i="4"/>
  <c r="AA8157" i="4"/>
  <c r="S8165" i="4"/>
  <c r="T8165" i="4"/>
  <c r="U8165" i="4"/>
  <c r="V8165" i="4"/>
  <c r="W8165" i="4"/>
  <c r="X8165" i="4"/>
  <c r="Y8165" i="4"/>
  <c r="Z8165" i="4"/>
  <c r="AA8165" i="4"/>
  <c r="S8166" i="4"/>
  <c r="T8166" i="4"/>
  <c r="U8166" i="4"/>
  <c r="V8166" i="4"/>
  <c r="W8166" i="4"/>
  <c r="X8166" i="4"/>
  <c r="Y8166" i="4"/>
  <c r="Z8166" i="4"/>
  <c r="AA8166" i="4"/>
  <c r="S8167" i="4"/>
  <c r="T8167" i="4"/>
  <c r="U8167" i="4"/>
  <c r="V8167" i="4"/>
  <c r="W8167" i="4"/>
  <c r="X8167" i="4"/>
  <c r="Y8167" i="4"/>
  <c r="Z8167" i="4"/>
  <c r="AA8167" i="4"/>
  <c r="S8168" i="4"/>
  <c r="T8168" i="4"/>
  <c r="U8168" i="4"/>
  <c r="V8168" i="4"/>
  <c r="W8168" i="4"/>
  <c r="X8168" i="4"/>
  <c r="Y8168" i="4"/>
  <c r="Z8168" i="4"/>
  <c r="AA8168" i="4"/>
  <c r="S8169" i="4"/>
  <c r="T8169" i="4"/>
  <c r="U8169" i="4"/>
  <c r="V8169" i="4"/>
  <c r="W8169" i="4"/>
  <c r="X8169" i="4"/>
  <c r="Y8169" i="4"/>
  <c r="Z8169" i="4"/>
  <c r="AA8169" i="4"/>
  <c r="S8170" i="4"/>
  <c r="T8170" i="4"/>
  <c r="U8170" i="4"/>
  <c r="V8170" i="4"/>
  <c r="W8170" i="4"/>
  <c r="X8170" i="4"/>
  <c r="Y8170" i="4"/>
  <c r="Z8170" i="4"/>
  <c r="AA8170" i="4"/>
  <c r="S8164" i="4"/>
  <c r="T8164" i="4"/>
  <c r="U8164" i="4"/>
  <c r="V8164" i="4"/>
  <c r="W8164" i="4"/>
  <c r="X8164" i="4"/>
  <c r="Y8164" i="4"/>
  <c r="Z8164" i="4"/>
  <c r="AA8164" i="4"/>
  <c r="S8172" i="4"/>
  <c r="T8172" i="4"/>
  <c r="U8172" i="4"/>
  <c r="V8172" i="4"/>
  <c r="W8172" i="4"/>
  <c r="X8172" i="4"/>
  <c r="Y8172" i="4"/>
  <c r="Z8172" i="4"/>
  <c r="AA8172" i="4"/>
  <c r="S8173" i="4"/>
  <c r="T8173" i="4"/>
  <c r="U8173" i="4"/>
  <c r="V8173" i="4"/>
  <c r="W8173" i="4"/>
  <c r="X8173" i="4"/>
  <c r="Y8173" i="4"/>
  <c r="Z8173" i="4"/>
  <c r="AA8173" i="4"/>
  <c r="S8174" i="4"/>
  <c r="T8174" i="4"/>
  <c r="U8174" i="4"/>
  <c r="V8174" i="4"/>
  <c r="W8174" i="4"/>
  <c r="X8174" i="4"/>
  <c r="Y8174" i="4"/>
  <c r="Z8174" i="4"/>
  <c r="AA8174" i="4"/>
  <c r="S8175" i="4"/>
  <c r="T8175" i="4"/>
  <c r="U8175" i="4"/>
  <c r="V8175" i="4"/>
  <c r="W8175" i="4"/>
  <c r="X8175" i="4"/>
  <c r="Y8175" i="4"/>
  <c r="Z8175" i="4"/>
  <c r="AA8175" i="4"/>
  <c r="S8176" i="4"/>
  <c r="T8176" i="4"/>
  <c r="U8176" i="4"/>
  <c r="V8176" i="4"/>
  <c r="W8176" i="4"/>
  <c r="X8176" i="4"/>
  <c r="Y8176" i="4"/>
  <c r="Z8176" i="4"/>
  <c r="AA8176" i="4"/>
  <c r="S8177" i="4"/>
  <c r="T8177" i="4"/>
  <c r="U8177" i="4"/>
  <c r="V8177" i="4"/>
  <c r="W8177" i="4"/>
  <c r="X8177" i="4"/>
  <c r="Y8177" i="4"/>
  <c r="Z8177" i="4"/>
  <c r="AA8177" i="4"/>
  <c r="S8171" i="4"/>
  <c r="T8171" i="4"/>
  <c r="U8171" i="4"/>
  <c r="V8171" i="4"/>
  <c r="W8171" i="4"/>
  <c r="X8171" i="4"/>
  <c r="Y8171" i="4"/>
  <c r="Z8171" i="4"/>
  <c r="AA8171" i="4"/>
  <c r="S8179" i="4"/>
  <c r="T8179" i="4"/>
  <c r="U8179" i="4"/>
  <c r="V8179" i="4"/>
  <c r="W8179" i="4"/>
  <c r="X8179" i="4"/>
  <c r="Y8179" i="4"/>
  <c r="Z8179" i="4"/>
  <c r="AA8179" i="4"/>
  <c r="S8180" i="4"/>
  <c r="T8180" i="4"/>
  <c r="U8180" i="4"/>
  <c r="V8180" i="4"/>
  <c r="W8180" i="4"/>
  <c r="X8180" i="4"/>
  <c r="Y8180" i="4"/>
  <c r="Z8180" i="4"/>
  <c r="AA8180" i="4"/>
  <c r="S8181" i="4"/>
  <c r="T8181" i="4"/>
  <c r="U8181" i="4"/>
  <c r="V8181" i="4"/>
  <c r="W8181" i="4"/>
  <c r="X8181" i="4"/>
  <c r="Y8181" i="4"/>
  <c r="Z8181" i="4"/>
  <c r="AA8181" i="4"/>
  <c r="S8182" i="4"/>
  <c r="T8182" i="4"/>
  <c r="U8182" i="4"/>
  <c r="V8182" i="4"/>
  <c r="W8182" i="4"/>
  <c r="X8182" i="4"/>
  <c r="Y8182" i="4"/>
  <c r="Z8182" i="4"/>
  <c r="AA8182" i="4"/>
  <c r="S8183" i="4"/>
  <c r="T8183" i="4"/>
  <c r="U8183" i="4"/>
  <c r="V8183" i="4"/>
  <c r="W8183" i="4"/>
  <c r="X8183" i="4"/>
  <c r="Y8183" i="4"/>
  <c r="Z8183" i="4"/>
  <c r="AA8183" i="4"/>
  <c r="S8184" i="4"/>
  <c r="T8184" i="4"/>
  <c r="U8184" i="4"/>
  <c r="V8184" i="4"/>
  <c r="W8184" i="4"/>
  <c r="X8184" i="4"/>
  <c r="Y8184" i="4"/>
  <c r="Z8184" i="4"/>
  <c r="AA8184" i="4"/>
  <c r="S8178" i="4"/>
  <c r="T8178" i="4"/>
  <c r="U8178" i="4"/>
  <c r="V8178" i="4"/>
  <c r="W8178" i="4"/>
  <c r="X8178" i="4"/>
  <c r="Y8178" i="4"/>
  <c r="Z8178" i="4"/>
  <c r="AA8178" i="4"/>
  <c r="S8186" i="4"/>
  <c r="T8186" i="4"/>
  <c r="U8186" i="4"/>
  <c r="V8186" i="4"/>
  <c r="W8186" i="4"/>
  <c r="X8186" i="4"/>
  <c r="Y8186" i="4"/>
  <c r="Z8186" i="4"/>
  <c r="AA8186" i="4"/>
  <c r="S8187" i="4"/>
  <c r="T8187" i="4"/>
  <c r="U8187" i="4"/>
  <c r="V8187" i="4"/>
  <c r="W8187" i="4"/>
  <c r="X8187" i="4"/>
  <c r="Y8187" i="4"/>
  <c r="Z8187" i="4"/>
  <c r="AA8187" i="4"/>
  <c r="S8188" i="4"/>
  <c r="T8188" i="4"/>
  <c r="U8188" i="4"/>
  <c r="V8188" i="4"/>
  <c r="W8188" i="4"/>
  <c r="X8188" i="4"/>
  <c r="Y8188" i="4"/>
  <c r="Z8188" i="4"/>
  <c r="AA8188" i="4"/>
  <c r="S8189" i="4"/>
  <c r="T8189" i="4"/>
  <c r="U8189" i="4"/>
  <c r="V8189" i="4"/>
  <c r="W8189" i="4"/>
  <c r="X8189" i="4"/>
  <c r="Y8189" i="4"/>
  <c r="Z8189" i="4"/>
  <c r="AA8189" i="4"/>
  <c r="S8190" i="4"/>
  <c r="T8190" i="4"/>
  <c r="U8190" i="4"/>
  <c r="V8190" i="4"/>
  <c r="W8190" i="4"/>
  <c r="X8190" i="4"/>
  <c r="Y8190" i="4"/>
  <c r="Z8190" i="4"/>
  <c r="AA8190" i="4"/>
  <c r="S8191" i="4"/>
  <c r="T8191" i="4"/>
  <c r="U8191" i="4"/>
  <c r="V8191" i="4"/>
  <c r="W8191" i="4"/>
  <c r="X8191" i="4"/>
  <c r="Y8191" i="4"/>
  <c r="Z8191" i="4"/>
  <c r="AA8191" i="4"/>
  <c r="S8185" i="4"/>
  <c r="T8185" i="4"/>
  <c r="U8185" i="4"/>
  <c r="V8185" i="4"/>
  <c r="W8185" i="4"/>
  <c r="X8185" i="4"/>
  <c r="Y8185" i="4"/>
  <c r="Z8185" i="4"/>
  <c r="AA8185" i="4"/>
  <c r="S8193" i="4"/>
  <c r="T8193" i="4"/>
  <c r="U8193" i="4"/>
  <c r="V8193" i="4"/>
  <c r="W8193" i="4"/>
  <c r="X8193" i="4"/>
  <c r="Y8193" i="4"/>
  <c r="Z8193" i="4"/>
  <c r="AA8193" i="4"/>
  <c r="S8194" i="4"/>
  <c r="T8194" i="4"/>
  <c r="U8194" i="4"/>
  <c r="V8194" i="4"/>
  <c r="W8194" i="4"/>
  <c r="X8194" i="4"/>
  <c r="Y8194" i="4"/>
  <c r="Z8194" i="4"/>
  <c r="AA8194" i="4"/>
  <c r="S8195" i="4"/>
  <c r="T8195" i="4"/>
  <c r="U8195" i="4"/>
  <c r="V8195" i="4"/>
  <c r="W8195" i="4"/>
  <c r="X8195" i="4"/>
  <c r="Y8195" i="4"/>
  <c r="Z8195" i="4"/>
  <c r="AA8195" i="4"/>
  <c r="S8196" i="4"/>
  <c r="T8196" i="4"/>
  <c r="U8196" i="4"/>
  <c r="V8196" i="4"/>
  <c r="W8196" i="4"/>
  <c r="X8196" i="4"/>
  <c r="Y8196" i="4"/>
  <c r="Z8196" i="4"/>
  <c r="AA8196" i="4"/>
  <c r="S8197" i="4"/>
  <c r="T8197" i="4"/>
  <c r="U8197" i="4"/>
  <c r="V8197" i="4"/>
  <c r="W8197" i="4"/>
  <c r="X8197" i="4"/>
  <c r="Y8197" i="4"/>
  <c r="Z8197" i="4"/>
  <c r="AA8197" i="4"/>
  <c r="S8198" i="4"/>
  <c r="T8198" i="4"/>
  <c r="U8198" i="4"/>
  <c r="V8198" i="4"/>
  <c r="W8198" i="4"/>
  <c r="X8198" i="4"/>
  <c r="Y8198" i="4"/>
  <c r="Z8198" i="4"/>
  <c r="AA8198" i="4"/>
  <c r="S8192" i="4"/>
  <c r="T8192" i="4"/>
  <c r="U8192" i="4"/>
  <c r="V8192" i="4"/>
  <c r="W8192" i="4"/>
  <c r="X8192" i="4"/>
  <c r="Y8192" i="4"/>
  <c r="Z8192" i="4"/>
  <c r="AA8192" i="4"/>
  <c r="S8200" i="4"/>
  <c r="T8200" i="4"/>
  <c r="U8200" i="4"/>
  <c r="V8200" i="4"/>
  <c r="W8200" i="4"/>
  <c r="X8200" i="4"/>
  <c r="Y8200" i="4"/>
  <c r="Z8200" i="4"/>
  <c r="AA8200" i="4"/>
  <c r="S8201" i="4"/>
  <c r="T8201" i="4"/>
  <c r="U8201" i="4"/>
  <c r="V8201" i="4"/>
  <c r="W8201" i="4"/>
  <c r="X8201" i="4"/>
  <c r="Y8201" i="4"/>
  <c r="Z8201" i="4"/>
  <c r="AA8201" i="4"/>
  <c r="S8202" i="4"/>
  <c r="T8202" i="4"/>
  <c r="U8202" i="4"/>
  <c r="V8202" i="4"/>
  <c r="W8202" i="4"/>
  <c r="X8202" i="4"/>
  <c r="Y8202" i="4"/>
  <c r="Z8202" i="4"/>
  <c r="AA8202" i="4"/>
  <c r="S8203" i="4"/>
  <c r="T8203" i="4"/>
  <c r="U8203" i="4"/>
  <c r="V8203" i="4"/>
  <c r="W8203" i="4"/>
  <c r="X8203" i="4"/>
  <c r="Y8203" i="4"/>
  <c r="Z8203" i="4"/>
  <c r="AA8203" i="4"/>
  <c r="S8204" i="4"/>
  <c r="T8204" i="4"/>
  <c r="U8204" i="4"/>
  <c r="V8204" i="4"/>
  <c r="W8204" i="4"/>
  <c r="X8204" i="4"/>
  <c r="Y8204" i="4"/>
  <c r="Z8204" i="4"/>
  <c r="AA8204" i="4"/>
  <c r="S8205" i="4"/>
  <c r="T8205" i="4"/>
  <c r="U8205" i="4"/>
  <c r="V8205" i="4"/>
  <c r="W8205" i="4"/>
  <c r="X8205" i="4"/>
  <c r="Y8205" i="4"/>
  <c r="Z8205" i="4"/>
  <c r="AA8205" i="4"/>
  <c r="S8199" i="4"/>
  <c r="T8199" i="4"/>
  <c r="U8199" i="4"/>
  <c r="V8199" i="4"/>
  <c r="W8199" i="4"/>
  <c r="X8199" i="4"/>
  <c r="Y8199" i="4"/>
  <c r="Z8199" i="4"/>
  <c r="AA8199" i="4"/>
  <c r="S8207" i="4"/>
  <c r="T8207" i="4"/>
  <c r="U8207" i="4"/>
  <c r="V8207" i="4"/>
  <c r="W8207" i="4"/>
  <c r="X8207" i="4"/>
  <c r="Y8207" i="4"/>
  <c r="Z8207" i="4"/>
  <c r="AA8207" i="4"/>
  <c r="S8208" i="4"/>
  <c r="T8208" i="4"/>
  <c r="U8208" i="4"/>
  <c r="V8208" i="4"/>
  <c r="W8208" i="4"/>
  <c r="X8208" i="4"/>
  <c r="Y8208" i="4"/>
  <c r="Z8208" i="4"/>
  <c r="AA8208" i="4"/>
  <c r="S8209" i="4"/>
  <c r="T8209" i="4"/>
  <c r="U8209" i="4"/>
  <c r="V8209" i="4"/>
  <c r="W8209" i="4"/>
  <c r="X8209" i="4"/>
  <c r="Y8209" i="4"/>
  <c r="Z8209" i="4"/>
  <c r="AA8209" i="4"/>
  <c r="S8210" i="4"/>
  <c r="T8210" i="4"/>
  <c r="U8210" i="4"/>
  <c r="V8210" i="4"/>
  <c r="W8210" i="4"/>
  <c r="X8210" i="4"/>
  <c r="Y8210" i="4"/>
  <c r="Z8210" i="4"/>
  <c r="AA8210" i="4"/>
  <c r="S8211" i="4"/>
  <c r="T8211" i="4"/>
  <c r="U8211" i="4"/>
  <c r="V8211" i="4"/>
  <c r="W8211" i="4"/>
  <c r="X8211" i="4"/>
  <c r="Y8211" i="4"/>
  <c r="Z8211" i="4"/>
  <c r="AA8211" i="4"/>
  <c r="S8212" i="4"/>
  <c r="T8212" i="4"/>
  <c r="U8212" i="4"/>
  <c r="V8212" i="4"/>
  <c r="W8212" i="4"/>
  <c r="X8212" i="4"/>
  <c r="Y8212" i="4"/>
  <c r="Z8212" i="4"/>
  <c r="AA8212" i="4"/>
  <c r="S8206" i="4"/>
  <c r="T8206" i="4"/>
  <c r="U8206" i="4"/>
  <c r="V8206" i="4"/>
  <c r="W8206" i="4"/>
  <c r="X8206" i="4"/>
  <c r="Y8206" i="4"/>
  <c r="Z8206" i="4"/>
  <c r="AA8206" i="4"/>
  <c r="S8214" i="4"/>
  <c r="T8214" i="4"/>
  <c r="U8214" i="4"/>
  <c r="V8214" i="4"/>
  <c r="W8214" i="4"/>
  <c r="X8214" i="4"/>
  <c r="Y8214" i="4"/>
  <c r="Z8214" i="4"/>
  <c r="AA8214" i="4"/>
  <c r="S8215" i="4"/>
  <c r="T8215" i="4"/>
  <c r="U8215" i="4"/>
  <c r="V8215" i="4"/>
  <c r="W8215" i="4"/>
  <c r="X8215" i="4"/>
  <c r="Y8215" i="4"/>
  <c r="Z8215" i="4"/>
  <c r="AA8215" i="4"/>
  <c r="S8216" i="4"/>
  <c r="T8216" i="4"/>
  <c r="U8216" i="4"/>
  <c r="V8216" i="4"/>
  <c r="W8216" i="4"/>
  <c r="X8216" i="4"/>
  <c r="Y8216" i="4"/>
  <c r="Z8216" i="4"/>
  <c r="AA8216" i="4"/>
  <c r="S8217" i="4"/>
  <c r="T8217" i="4"/>
  <c r="U8217" i="4"/>
  <c r="V8217" i="4"/>
  <c r="W8217" i="4"/>
  <c r="X8217" i="4"/>
  <c r="Y8217" i="4"/>
  <c r="Z8217" i="4"/>
  <c r="AA8217" i="4"/>
  <c r="S8218" i="4"/>
  <c r="T8218" i="4"/>
  <c r="U8218" i="4"/>
  <c r="V8218" i="4"/>
  <c r="W8218" i="4"/>
  <c r="X8218" i="4"/>
  <c r="Y8218" i="4"/>
  <c r="Z8218" i="4"/>
  <c r="AA8218" i="4"/>
  <c r="S8219" i="4"/>
  <c r="T8219" i="4"/>
  <c r="U8219" i="4"/>
  <c r="V8219" i="4"/>
  <c r="W8219" i="4"/>
  <c r="X8219" i="4"/>
  <c r="Y8219" i="4"/>
  <c r="Z8219" i="4"/>
  <c r="AA8219" i="4"/>
  <c r="S8213" i="4"/>
  <c r="T8213" i="4"/>
  <c r="U8213" i="4"/>
  <c r="V8213" i="4"/>
  <c r="W8213" i="4"/>
  <c r="X8213" i="4"/>
  <c r="Y8213" i="4"/>
  <c r="Z8213" i="4"/>
  <c r="AA8213" i="4"/>
  <c r="S8221" i="4"/>
  <c r="T8221" i="4"/>
  <c r="U8221" i="4"/>
  <c r="V8221" i="4"/>
  <c r="W8221" i="4"/>
  <c r="X8221" i="4"/>
  <c r="Y8221" i="4"/>
  <c r="Z8221" i="4"/>
  <c r="AA8221" i="4"/>
  <c r="S8222" i="4"/>
  <c r="T8222" i="4"/>
  <c r="U8222" i="4"/>
  <c r="V8222" i="4"/>
  <c r="W8222" i="4"/>
  <c r="X8222" i="4"/>
  <c r="Y8222" i="4"/>
  <c r="Z8222" i="4"/>
  <c r="AA8222" i="4"/>
  <c r="S8223" i="4"/>
  <c r="T8223" i="4"/>
  <c r="U8223" i="4"/>
  <c r="V8223" i="4"/>
  <c r="W8223" i="4"/>
  <c r="X8223" i="4"/>
  <c r="Y8223" i="4"/>
  <c r="Z8223" i="4"/>
  <c r="AA8223" i="4"/>
  <c r="S8224" i="4"/>
  <c r="T8224" i="4"/>
  <c r="U8224" i="4"/>
  <c r="V8224" i="4"/>
  <c r="W8224" i="4"/>
  <c r="X8224" i="4"/>
  <c r="Y8224" i="4"/>
  <c r="Z8224" i="4"/>
  <c r="AA8224" i="4"/>
  <c r="S8225" i="4"/>
  <c r="T8225" i="4"/>
  <c r="U8225" i="4"/>
  <c r="V8225" i="4"/>
  <c r="W8225" i="4"/>
  <c r="X8225" i="4"/>
  <c r="Y8225" i="4"/>
  <c r="Z8225" i="4"/>
  <c r="AA8225" i="4"/>
  <c r="S8226" i="4"/>
  <c r="T8226" i="4"/>
  <c r="U8226" i="4"/>
  <c r="V8226" i="4"/>
  <c r="W8226" i="4"/>
  <c r="X8226" i="4"/>
  <c r="Y8226" i="4"/>
  <c r="Z8226" i="4"/>
  <c r="AA8226" i="4"/>
  <c r="S8220" i="4"/>
  <c r="T8220" i="4"/>
  <c r="U8220" i="4"/>
  <c r="V8220" i="4"/>
  <c r="W8220" i="4"/>
  <c r="X8220" i="4"/>
  <c r="Y8220" i="4"/>
  <c r="Z8220" i="4"/>
  <c r="AA8220" i="4"/>
  <c r="S8228" i="4"/>
  <c r="T8228" i="4"/>
  <c r="U8228" i="4"/>
  <c r="V8228" i="4"/>
  <c r="W8228" i="4"/>
  <c r="X8228" i="4"/>
  <c r="Y8228" i="4"/>
  <c r="Z8228" i="4"/>
  <c r="AA8228" i="4"/>
  <c r="S8229" i="4"/>
  <c r="T8229" i="4"/>
  <c r="U8229" i="4"/>
  <c r="V8229" i="4"/>
  <c r="W8229" i="4"/>
  <c r="X8229" i="4"/>
  <c r="Y8229" i="4"/>
  <c r="Z8229" i="4"/>
  <c r="AA8229" i="4"/>
  <c r="S8230" i="4"/>
  <c r="T8230" i="4"/>
  <c r="U8230" i="4"/>
  <c r="V8230" i="4"/>
  <c r="W8230" i="4"/>
  <c r="X8230" i="4"/>
  <c r="Y8230" i="4"/>
  <c r="Z8230" i="4"/>
  <c r="AA8230" i="4"/>
  <c r="S8231" i="4"/>
  <c r="T8231" i="4"/>
  <c r="U8231" i="4"/>
  <c r="V8231" i="4"/>
  <c r="W8231" i="4"/>
  <c r="X8231" i="4"/>
  <c r="Y8231" i="4"/>
  <c r="Z8231" i="4"/>
  <c r="AA8231" i="4"/>
  <c r="S8232" i="4"/>
  <c r="T8232" i="4"/>
  <c r="U8232" i="4"/>
  <c r="V8232" i="4"/>
  <c r="W8232" i="4"/>
  <c r="X8232" i="4"/>
  <c r="Y8232" i="4"/>
  <c r="Z8232" i="4"/>
  <c r="AA8232" i="4"/>
  <c r="S8233" i="4"/>
  <c r="T8233" i="4"/>
  <c r="U8233" i="4"/>
  <c r="V8233" i="4"/>
  <c r="W8233" i="4"/>
  <c r="X8233" i="4"/>
  <c r="Y8233" i="4"/>
  <c r="Z8233" i="4"/>
  <c r="AA8233" i="4"/>
  <c r="S8227" i="4"/>
  <c r="T8227" i="4"/>
  <c r="U8227" i="4"/>
  <c r="V8227" i="4"/>
  <c r="W8227" i="4"/>
  <c r="X8227" i="4"/>
  <c r="Y8227" i="4"/>
  <c r="Z8227" i="4"/>
  <c r="AA8227" i="4"/>
  <c r="S8235" i="4"/>
  <c r="T8235" i="4"/>
  <c r="U8235" i="4"/>
  <c r="V8235" i="4"/>
  <c r="W8235" i="4"/>
  <c r="X8235" i="4"/>
  <c r="Y8235" i="4"/>
  <c r="Z8235" i="4"/>
  <c r="AA8235" i="4"/>
  <c r="S8236" i="4"/>
  <c r="T8236" i="4"/>
  <c r="U8236" i="4"/>
  <c r="V8236" i="4"/>
  <c r="W8236" i="4"/>
  <c r="X8236" i="4"/>
  <c r="Y8236" i="4"/>
  <c r="Z8236" i="4"/>
  <c r="AA8236" i="4"/>
  <c r="S8237" i="4"/>
  <c r="T8237" i="4"/>
  <c r="U8237" i="4"/>
  <c r="V8237" i="4"/>
  <c r="W8237" i="4"/>
  <c r="X8237" i="4"/>
  <c r="Y8237" i="4"/>
  <c r="Z8237" i="4"/>
  <c r="AA8237" i="4"/>
  <c r="S8238" i="4"/>
  <c r="T8238" i="4"/>
  <c r="U8238" i="4"/>
  <c r="V8238" i="4"/>
  <c r="W8238" i="4"/>
  <c r="X8238" i="4"/>
  <c r="Y8238" i="4"/>
  <c r="Z8238" i="4"/>
  <c r="AA8238" i="4"/>
  <c r="S8239" i="4"/>
  <c r="T8239" i="4"/>
  <c r="U8239" i="4"/>
  <c r="V8239" i="4"/>
  <c r="W8239" i="4"/>
  <c r="X8239" i="4"/>
  <c r="Y8239" i="4"/>
  <c r="Z8239" i="4"/>
  <c r="AA8239" i="4"/>
  <c r="S8240" i="4"/>
  <c r="T8240" i="4"/>
  <c r="U8240" i="4"/>
  <c r="V8240" i="4"/>
  <c r="W8240" i="4"/>
  <c r="X8240" i="4"/>
  <c r="Y8240" i="4"/>
  <c r="Z8240" i="4"/>
  <c r="AA8240" i="4"/>
  <c r="S8234" i="4"/>
  <c r="T8234" i="4"/>
  <c r="U8234" i="4"/>
  <c r="V8234" i="4"/>
  <c r="W8234" i="4"/>
  <c r="X8234" i="4"/>
  <c r="Y8234" i="4"/>
  <c r="Z8234" i="4"/>
  <c r="AA8234" i="4"/>
  <c r="S8242" i="4"/>
  <c r="T8242" i="4"/>
  <c r="U8242" i="4"/>
  <c r="V8242" i="4"/>
  <c r="W8242" i="4"/>
  <c r="X8242" i="4"/>
  <c r="Y8242" i="4"/>
  <c r="Z8242" i="4"/>
  <c r="AA8242" i="4"/>
  <c r="S8243" i="4"/>
  <c r="T8243" i="4"/>
  <c r="U8243" i="4"/>
  <c r="V8243" i="4"/>
  <c r="W8243" i="4"/>
  <c r="X8243" i="4"/>
  <c r="Y8243" i="4"/>
  <c r="Z8243" i="4"/>
  <c r="AA8243" i="4"/>
  <c r="S8244" i="4"/>
  <c r="T8244" i="4"/>
  <c r="U8244" i="4"/>
  <c r="V8244" i="4"/>
  <c r="W8244" i="4"/>
  <c r="X8244" i="4"/>
  <c r="Y8244" i="4"/>
  <c r="Z8244" i="4"/>
  <c r="AA8244" i="4"/>
  <c r="S8245" i="4"/>
  <c r="T8245" i="4"/>
  <c r="U8245" i="4"/>
  <c r="V8245" i="4"/>
  <c r="W8245" i="4"/>
  <c r="X8245" i="4"/>
  <c r="Y8245" i="4"/>
  <c r="Z8245" i="4"/>
  <c r="AA8245" i="4"/>
  <c r="S8246" i="4"/>
  <c r="T8246" i="4"/>
  <c r="U8246" i="4"/>
  <c r="V8246" i="4"/>
  <c r="W8246" i="4"/>
  <c r="X8246" i="4"/>
  <c r="Y8246" i="4"/>
  <c r="Z8246" i="4"/>
  <c r="AA8246" i="4"/>
  <c r="S8247" i="4"/>
  <c r="T8247" i="4"/>
  <c r="U8247" i="4"/>
  <c r="V8247" i="4"/>
  <c r="W8247" i="4"/>
  <c r="X8247" i="4"/>
  <c r="Y8247" i="4"/>
  <c r="Z8247" i="4"/>
  <c r="AA8247" i="4"/>
  <c r="S8241" i="4"/>
  <c r="T8241" i="4"/>
  <c r="U8241" i="4"/>
  <c r="V8241" i="4"/>
  <c r="W8241" i="4"/>
  <c r="X8241" i="4"/>
  <c r="Y8241" i="4"/>
  <c r="Z8241" i="4"/>
  <c r="AA8241" i="4"/>
  <c r="S8249" i="4"/>
  <c r="T8249" i="4"/>
  <c r="U8249" i="4"/>
  <c r="V8249" i="4"/>
  <c r="W8249" i="4"/>
  <c r="X8249" i="4"/>
  <c r="Y8249" i="4"/>
  <c r="Z8249" i="4"/>
  <c r="AA8249" i="4"/>
  <c r="S8250" i="4"/>
  <c r="T8250" i="4"/>
  <c r="U8250" i="4"/>
  <c r="V8250" i="4"/>
  <c r="W8250" i="4"/>
  <c r="X8250" i="4"/>
  <c r="Y8250" i="4"/>
  <c r="Z8250" i="4"/>
  <c r="AA8250" i="4"/>
  <c r="S8251" i="4"/>
  <c r="T8251" i="4"/>
  <c r="U8251" i="4"/>
  <c r="V8251" i="4"/>
  <c r="W8251" i="4"/>
  <c r="X8251" i="4"/>
  <c r="Y8251" i="4"/>
  <c r="Z8251" i="4"/>
  <c r="AA8251" i="4"/>
  <c r="S8252" i="4"/>
  <c r="T8252" i="4"/>
  <c r="U8252" i="4"/>
  <c r="V8252" i="4"/>
  <c r="W8252" i="4"/>
  <c r="X8252" i="4"/>
  <c r="Y8252" i="4"/>
  <c r="Z8252" i="4"/>
  <c r="AA8252" i="4"/>
  <c r="S8253" i="4"/>
  <c r="T8253" i="4"/>
  <c r="U8253" i="4"/>
  <c r="V8253" i="4"/>
  <c r="W8253" i="4"/>
  <c r="X8253" i="4"/>
  <c r="Y8253" i="4"/>
  <c r="Z8253" i="4"/>
  <c r="AA8253" i="4"/>
  <c r="S8254" i="4"/>
  <c r="T8254" i="4"/>
  <c r="U8254" i="4"/>
  <c r="V8254" i="4"/>
  <c r="W8254" i="4"/>
  <c r="X8254" i="4"/>
  <c r="Y8254" i="4"/>
  <c r="Z8254" i="4"/>
  <c r="AA8254" i="4"/>
  <c r="S8248" i="4"/>
  <c r="T8248" i="4"/>
  <c r="U8248" i="4"/>
  <c r="V8248" i="4"/>
  <c r="W8248" i="4"/>
  <c r="X8248" i="4"/>
  <c r="Y8248" i="4"/>
  <c r="Z8248" i="4"/>
  <c r="AA8248" i="4"/>
  <c r="S8256" i="4"/>
  <c r="T8256" i="4"/>
  <c r="U8256" i="4"/>
  <c r="V8256" i="4"/>
  <c r="W8256" i="4"/>
  <c r="X8256" i="4"/>
  <c r="Y8256" i="4"/>
  <c r="Z8256" i="4"/>
  <c r="AA8256" i="4"/>
  <c r="S8257" i="4"/>
  <c r="T8257" i="4"/>
  <c r="U8257" i="4"/>
  <c r="V8257" i="4"/>
  <c r="W8257" i="4"/>
  <c r="X8257" i="4"/>
  <c r="Y8257" i="4"/>
  <c r="Z8257" i="4"/>
  <c r="AA8257" i="4"/>
  <c r="S8258" i="4"/>
  <c r="T8258" i="4"/>
  <c r="U8258" i="4"/>
  <c r="V8258" i="4"/>
  <c r="W8258" i="4"/>
  <c r="X8258" i="4"/>
  <c r="Y8258" i="4"/>
  <c r="Z8258" i="4"/>
  <c r="AA8258" i="4"/>
  <c r="S8259" i="4"/>
  <c r="T8259" i="4"/>
  <c r="U8259" i="4"/>
  <c r="V8259" i="4"/>
  <c r="W8259" i="4"/>
  <c r="X8259" i="4"/>
  <c r="Y8259" i="4"/>
  <c r="Z8259" i="4"/>
  <c r="AA8259" i="4"/>
  <c r="S8260" i="4"/>
  <c r="T8260" i="4"/>
  <c r="U8260" i="4"/>
  <c r="V8260" i="4"/>
  <c r="W8260" i="4"/>
  <c r="X8260" i="4"/>
  <c r="Y8260" i="4"/>
  <c r="Z8260" i="4"/>
  <c r="AA8260" i="4"/>
  <c r="S8261" i="4"/>
  <c r="T8261" i="4"/>
  <c r="U8261" i="4"/>
  <c r="V8261" i="4"/>
  <c r="W8261" i="4"/>
  <c r="X8261" i="4"/>
  <c r="Y8261" i="4"/>
  <c r="Z8261" i="4"/>
  <c r="AA8261" i="4"/>
  <c r="S8255" i="4"/>
  <c r="T8255" i="4"/>
  <c r="U8255" i="4"/>
  <c r="V8255" i="4"/>
  <c r="W8255" i="4"/>
  <c r="X8255" i="4"/>
  <c r="Y8255" i="4"/>
  <c r="Z8255" i="4"/>
  <c r="AA8255" i="4"/>
  <c r="S8263" i="4"/>
  <c r="T8263" i="4"/>
  <c r="U8263" i="4"/>
  <c r="V8263" i="4"/>
  <c r="W8263" i="4"/>
  <c r="X8263" i="4"/>
  <c r="Y8263" i="4"/>
  <c r="Z8263" i="4"/>
  <c r="AA8263" i="4"/>
  <c r="S8264" i="4"/>
  <c r="T8264" i="4"/>
  <c r="U8264" i="4"/>
  <c r="V8264" i="4"/>
  <c r="W8264" i="4"/>
  <c r="X8264" i="4"/>
  <c r="Y8264" i="4"/>
  <c r="Z8264" i="4"/>
  <c r="AA8264" i="4"/>
  <c r="S8265" i="4"/>
  <c r="T8265" i="4"/>
  <c r="U8265" i="4"/>
  <c r="V8265" i="4"/>
  <c r="W8265" i="4"/>
  <c r="X8265" i="4"/>
  <c r="Y8265" i="4"/>
  <c r="Z8265" i="4"/>
  <c r="AA8265" i="4"/>
  <c r="S8266" i="4"/>
  <c r="T8266" i="4"/>
  <c r="U8266" i="4"/>
  <c r="V8266" i="4"/>
  <c r="W8266" i="4"/>
  <c r="X8266" i="4"/>
  <c r="Y8266" i="4"/>
  <c r="Z8266" i="4"/>
  <c r="AA8266" i="4"/>
  <c r="S8267" i="4"/>
  <c r="T8267" i="4"/>
  <c r="U8267" i="4"/>
  <c r="V8267" i="4"/>
  <c r="W8267" i="4"/>
  <c r="X8267" i="4"/>
  <c r="Y8267" i="4"/>
  <c r="Z8267" i="4"/>
  <c r="AA8267" i="4"/>
  <c r="S8268" i="4"/>
  <c r="T8268" i="4"/>
  <c r="U8268" i="4"/>
  <c r="V8268" i="4"/>
  <c r="W8268" i="4"/>
  <c r="X8268" i="4"/>
  <c r="Y8268" i="4"/>
  <c r="Z8268" i="4"/>
  <c r="AA8268" i="4"/>
  <c r="S8262" i="4"/>
  <c r="T8262" i="4"/>
  <c r="U8262" i="4"/>
  <c r="V8262" i="4"/>
  <c r="W8262" i="4"/>
  <c r="X8262" i="4"/>
  <c r="Y8262" i="4"/>
  <c r="Z8262" i="4"/>
  <c r="AA8262" i="4"/>
  <c r="S8270" i="4"/>
  <c r="T8270" i="4"/>
  <c r="U8270" i="4"/>
  <c r="V8270" i="4"/>
  <c r="W8270" i="4"/>
  <c r="X8270" i="4"/>
  <c r="Y8270" i="4"/>
  <c r="Z8270" i="4"/>
  <c r="AA8270" i="4"/>
  <c r="S8271" i="4"/>
  <c r="T8271" i="4"/>
  <c r="U8271" i="4"/>
  <c r="V8271" i="4"/>
  <c r="W8271" i="4"/>
  <c r="X8271" i="4"/>
  <c r="Y8271" i="4"/>
  <c r="Z8271" i="4"/>
  <c r="AA8271" i="4"/>
  <c r="S8272" i="4"/>
  <c r="T8272" i="4"/>
  <c r="U8272" i="4"/>
  <c r="V8272" i="4"/>
  <c r="W8272" i="4"/>
  <c r="X8272" i="4"/>
  <c r="Y8272" i="4"/>
  <c r="Z8272" i="4"/>
  <c r="AA8272" i="4"/>
  <c r="S8273" i="4"/>
  <c r="T8273" i="4"/>
  <c r="U8273" i="4"/>
  <c r="V8273" i="4"/>
  <c r="W8273" i="4"/>
  <c r="X8273" i="4"/>
  <c r="Y8273" i="4"/>
  <c r="Z8273" i="4"/>
  <c r="AA8273" i="4"/>
  <c r="S8274" i="4"/>
  <c r="T8274" i="4"/>
  <c r="U8274" i="4"/>
  <c r="V8274" i="4"/>
  <c r="W8274" i="4"/>
  <c r="X8274" i="4"/>
  <c r="Y8274" i="4"/>
  <c r="Z8274" i="4"/>
  <c r="AA8274" i="4"/>
  <c r="S8275" i="4"/>
  <c r="T8275" i="4"/>
  <c r="U8275" i="4"/>
  <c r="V8275" i="4"/>
  <c r="W8275" i="4"/>
  <c r="X8275" i="4"/>
  <c r="Y8275" i="4"/>
  <c r="Z8275" i="4"/>
  <c r="AA8275" i="4"/>
  <c r="S8269" i="4"/>
  <c r="T8269" i="4"/>
  <c r="U8269" i="4"/>
  <c r="V8269" i="4"/>
  <c r="W8269" i="4"/>
  <c r="X8269" i="4"/>
  <c r="Y8269" i="4"/>
  <c r="Z8269" i="4"/>
  <c r="AA8269" i="4"/>
  <c r="S8277" i="4"/>
  <c r="T8277" i="4"/>
  <c r="U8277" i="4"/>
  <c r="V8277" i="4"/>
  <c r="W8277" i="4"/>
  <c r="X8277" i="4"/>
  <c r="Y8277" i="4"/>
  <c r="Z8277" i="4"/>
  <c r="AA8277" i="4"/>
  <c r="S8278" i="4"/>
  <c r="T8278" i="4"/>
  <c r="U8278" i="4"/>
  <c r="V8278" i="4"/>
  <c r="W8278" i="4"/>
  <c r="X8278" i="4"/>
  <c r="Y8278" i="4"/>
  <c r="Z8278" i="4"/>
  <c r="AA8278" i="4"/>
  <c r="S8279" i="4"/>
  <c r="T8279" i="4"/>
  <c r="U8279" i="4"/>
  <c r="V8279" i="4"/>
  <c r="W8279" i="4"/>
  <c r="X8279" i="4"/>
  <c r="Y8279" i="4"/>
  <c r="Z8279" i="4"/>
  <c r="AA8279" i="4"/>
  <c r="S8280" i="4"/>
  <c r="T8280" i="4"/>
  <c r="U8280" i="4"/>
  <c r="V8280" i="4"/>
  <c r="W8280" i="4"/>
  <c r="X8280" i="4"/>
  <c r="Y8280" i="4"/>
  <c r="Z8280" i="4"/>
  <c r="AA8280" i="4"/>
  <c r="S8281" i="4"/>
  <c r="T8281" i="4"/>
  <c r="U8281" i="4"/>
  <c r="V8281" i="4"/>
  <c r="W8281" i="4"/>
  <c r="X8281" i="4"/>
  <c r="Y8281" i="4"/>
  <c r="Z8281" i="4"/>
  <c r="AA8281" i="4"/>
  <c r="S8282" i="4"/>
  <c r="T8282" i="4"/>
  <c r="U8282" i="4"/>
  <c r="V8282" i="4"/>
  <c r="W8282" i="4"/>
  <c r="X8282" i="4"/>
  <c r="Y8282" i="4"/>
  <c r="Z8282" i="4"/>
  <c r="AA8282" i="4"/>
  <c r="S8276" i="4"/>
  <c r="T8276" i="4"/>
  <c r="U8276" i="4"/>
  <c r="V8276" i="4"/>
  <c r="W8276" i="4"/>
  <c r="X8276" i="4"/>
  <c r="Y8276" i="4"/>
  <c r="Z8276" i="4"/>
  <c r="AA8276" i="4"/>
  <c r="S8284" i="4"/>
  <c r="T8284" i="4"/>
  <c r="U8284" i="4"/>
  <c r="V8284" i="4"/>
  <c r="W8284" i="4"/>
  <c r="X8284" i="4"/>
  <c r="Y8284" i="4"/>
  <c r="Z8284" i="4"/>
  <c r="AA8284" i="4"/>
  <c r="S8285" i="4"/>
  <c r="T8285" i="4"/>
  <c r="U8285" i="4"/>
  <c r="V8285" i="4"/>
  <c r="W8285" i="4"/>
  <c r="X8285" i="4"/>
  <c r="Y8285" i="4"/>
  <c r="Z8285" i="4"/>
  <c r="AA8285" i="4"/>
  <c r="S8286" i="4"/>
  <c r="T8286" i="4"/>
  <c r="U8286" i="4"/>
  <c r="V8286" i="4"/>
  <c r="W8286" i="4"/>
  <c r="X8286" i="4"/>
  <c r="Y8286" i="4"/>
  <c r="Z8286" i="4"/>
  <c r="AA8286" i="4"/>
  <c r="S8287" i="4"/>
  <c r="T8287" i="4"/>
  <c r="U8287" i="4"/>
  <c r="V8287" i="4"/>
  <c r="W8287" i="4"/>
  <c r="X8287" i="4"/>
  <c r="Y8287" i="4"/>
  <c r="Z8287" i="4"/>
  <c r="AA8287" i="4"/>
  <c r="S8288" i="4"/>
  <c r="T8288" i="4"/>
  <c r="U8288" i="4"/>
  <c r="V8288" i="4"/>
  <c r="W8288" i="4"/>
  <c r="X8288" i="4"/>
  <c r="Y8288" i="4"/>
  <c r="Z8288" i="4"/>
  <c r="AA8288" i="4"/>
  <c r="S8289" i="4"/>
  <c r="T8289" i="4"/>
  <c r="U8289" i="4"/>
  <c r="V8289" i="4"/>
  <c r="W8289" i="4"/>
  <c r="X8289" i="4"/>
  <c r="Y8289" i="4"/>
  <c r="Z8289" i="4"/>
  <c r="AA8289" i="4"/>
  <c r="S8283" i="4"/>
  <c r="T8283" i="4"/>
  <c r="U8283" i="4"/>
  <c r="V8283" i="4"/>
  <c r="W8283" i="4"/>
  <c r="X8283" i="4"/>
  <c r="Y8283" i="4"/>
  <c r="Z8283" i="4"/>
  <c r="AA8283" i="4"/>
  <c r="S8291" i="4"/>
  <c r="T8291" i="4"/>
  <c r="U8291" i="4"/>
  <c r="V8291" i="4"/>
  <c r="W8291" i="4"/>
  <c r="X8291" i="4"/>
  <c r="Y8291" i="4"/>
  <c r="Z8291" i="4"/>
  <c r="AA8291" i="4"/>
  <c r="S8292" i="4"/>
  <c r="T8292" i="4"/>
  <c r="U8292" i="4"/>
  <c r="V8292" i="4"/>
  <c r="W8292" i="4"/>
  <c r="X8292" i="4"/>
  <c r="Y8292" i="4"/>
  <c r="Z8292" i="4"/>
  <c r="AA8292" i="4"/>
  <c r="S8293" i="4"/>
  <c r="T8293" i="4"/>
  <c r="U8293" i="4"/>
  <c r="V8293" i="4"/>
  <c r="W8293" i="4"/>
  <c r="X8293" i="4"/>
  <c r="Y8293" i="4"/>
  <c r="Z8293" i="4"/>
  <c r="AA8293" i="4"/>
  <c r="S8294" i="4"/>
  <c r="T8294" i="4"/>
  <c r="U8294" i="4"/>
  <c r="V8294" i="4"/>
  <c r="W8294" i="4"/>
  <c r="X8294" i="4"/>
  <c r="Y8294" i="4"/>
  <c r="Z8294" i="4"/>
  <c r="AA8294" i="4"/>
  <c r="S8295" i="4"/>
  <c r="T8295" i="4"/>
  <c r="U8295" i="4"/>
  <c r="V8295" i="4"/>
  <c r="W8295" i="4"/>
  <c r="X8295" i="4"/>
  <c r="Y8295" i="4"/>
  <c r="Z8295" i="4"/>
  <c r="AA8295" i="4"/>
  <c r="S8296" i="4"/>
  <c r="T8296" i="4"/>
  <c r="U8296" i="4"/>
  <c r="V8296" i="4"/>
  <c r="W8296" i="4"/>
  <c r="X8296" i="4"/>
  <c r="Y8296" i="4"/>
  <c r="Z8296" i="4"/>
  <c r="AA8296" i="4"/>
  <c r="S8290" i="4"/>
  <c r="T8290" i="4"/>
  <c r="U8290" i="4"/>
  <c r="V8290" i="4"/>
  <c r="W8290" i="4"/>
  <c r="X8290" i="4"/>
  <c r="Y8290" i="4"/>
  <c r="Z8290" i="4"/>
  <c r="AA8290" i="4"/>
  <c r="S8298" i="4"/>
  <c r="T8298" i="4"/>
  <c r="U8298" i="4"/>
  <c r="V8298" i="4"/>
  <c r="W8298" i="4"/>
  <c r="X8298" i="4"/>
  <c r="Y8298" i="4"/>
  <c r="Z8298" i="4"/>
  <c r="AA8298" i="4"/>
  <c r="S8299" i="4"/>
  <c r="T8299" i="4"/>
  <c r="U8299" i="4"/>
  <c r="V8299" i="4"/>
  <c r="W8299" i="4"/>
  <c r="X8299" i="4"/>
  <c r="Y8299" i="4"/>
  <c r="Z8299" i="4"/>
  <c r="AA8299" i="4"/>
  <c r="S8300" i="4"/>
  <c r="T8300" i="4"/>
  <c r="U8300" i="4"/>
  <c r="V8300" i="4"/>
  <c r="W8300" i="4"/>
  <c r="X8300" i="4"/>
  <c r="Y8300" i="4"/>
  <c r="Z8300" i="4"/>
  <c r="AA8300" i="4"/>
  <c r="S8301" i="4"/>
  <c r="T8301" i="4"/>
  <c r="U8301" i="4"/>
  <c r="V8301" i="4"/>
  <c r="W8301" i="4"/>
  <c r="X8301" i="4"/>
  <c r="Y8301" i="4"/>
  <c r="Z8301" i="4"/>
  <c r="AA8301" i="4"/>
  <c r="S8302" i="4"/>
  <c r="T8302" i="4"/>
  <c r="U8302" i="4"/>
  <c r="V8302" i="4"/>
  <c r="W8302" i="4"/>
  <c r="X8302" i="4"/>
  <c r="Y8302" i="4"/>
  <c r="Z8302" i="4"/>
  <c r="AA8302" i="4"/>
  <c r="S8303" i="4"/>
  <c r="T8303" i="4"/>
  <c r="U8303" i="4"/>
  <c r="V8303" i="4"/>
  <c r="W8303" i="4"/>
  <c r="X8303" i="4"/>
  <c r="Y8303" i="4"/>
  <c r="Z8303" i="4"/>
  <c r="AA8303" i="4"/>
  <c r="S8297" i="4"/>
  <c r="T8297" i="4"/>
  <c r="U8297" i="4"/>
  <c r="V8297" i="4"/>
  <c r="W8297" i="4"/>
  <c r="X8297" i="4"/>
  <c r="Y8297" i="4"/>
  <c r="Z8297" i="4"/>
  <c r="AA8297" i="4"/>
  <c r="S8305" i="4"/>
  <c r="T8305" i="4"/>
  <c r="U8305" i="4"/>
  <c r="V8305" i="4"/>
  <c r="W8305" i="4"/>
  <c r="X8305" i="4"/>
  <c r="Y8305" i="4"/>
  <c r="Z8305" i="4"/>
  <c r="AA8305" i="4"/>
  <c r="S8306" i="4"/>
  <c r="T8306" i="4"/>
  <c r="U8306" i="4"/>
  <c r="V8306" i="4"/>
  <c r="W8306" i="4"/>
  <c r="X8306" i="4"/>
  <c r="Y8306" i="4"/>
  <c r="Z8306" i="4"/>
  <c r="AA8306" i="4"/>
  <c r="S8307" i="4"/>
  <c r="T8307" i="4"/>
  <c r="U8307" i="4"/>
  <c r="V8307" i="4"/>
  <c r="W8307" i="4"/>
  <c r="X8307" i="4"/>
  <c r="Y8307" i="4"/>
  <c r="Z8307" i="4"/>
  <c r="AA8307" i="4"/>
  <c r="S8308" i="4"/>
  <c r="T8308" i="4"/>
  <c r="U8308" i="4"/>
  <c r="V8308" i="4"/>
  <c r="W8308" i="4"/>
  <c r="X8308" i="4"/>
  <c r="Y8308" i="4"/>
  <c r="Z8308" i="4"/>
  <c r="AA8308" i="4"/>
  <c r="S8309" i="4"/>
  <c r="T8309" i="4"/>
  <c r="U8309" i="4"/>
  <c r="V8309" i="4"/>
  <c r="W8309" i="4"/>
  <c r="X8309" i="4"/>
  <c r="Y8309" i="4"/>
  <c r="Z8309" i="4"/>
  <c r="AA8309" i="4"/>
  <c r="S8310" i="4"/>
  <c r="T8310" i="4"/>
  <c r="U8310" i="4"/>
  <c r="V8310" i="4"/>
  <c r="W8310" i="4"/>
  <c r="X8310" i="4"/>
  <c r="Y8310" i="4"/>
  <c r="Z8310" i="4"/>
  <c r="AA8310" i="4"/>
  <c r="S8304" i="4"/>
  <c r="T8304" i="4"/>
  <c r="U8304" i="4"/>
  <c r="V8304" i="4"/>
  <c r="W8304" i="4"/>
  <c r="X8304" i="4"/>
  <c r="Y8304" i="4"/>
  <c r="Z8304" i="4"/>
  <c r="AA8304" i="4"/>
  <c r="S8312" i="4"/>
  <c r="T8312" i="4"/>
  <c r="U8312" i="4"/>
  <c r="V8312" i="4"/>
  <c r="W8312" i="4"/>
  <c r="X8312" i="4"/>
  <c r="Y8312" i="4"/>
  <c r="Z8312" i="4"/>
  <c r="AA8312" i="4"/>
  <c r="S8313" i="4"/>
  <c r="T8313" i="4"/>
  <c r="U8313" i="4"/>
  <c r="V8313" i="4"/>
  <c r="W8313" i="4"/>
  <c r="X8313" i="4"/>
  <c r="Y8313" i="4"/>
  <c r="Z8313" i="4"/>
  <c r="AA8313" i="4"/>
  <c r="S8314" i="4"/>
  <c r="T8314" i="4"/>
  <c r="U8314" i="4"/>
  <c r="V8314" i="4"/>
  <c r="W8314" i="4"/>
  <c r="X8314" i="4"/>
  <c r="Y8314" i="4"/>
  <c r="Z8314" i="4"/>
  <c r="AA8314" i="4"/>
  <c r="S8315" i="4"/>
  <c r="T8315" i="4"/>
  <c r="U8315" i="4"/>
  <c r="V8315" i="4"/>
  <c r="W8315" i="4"/>
  <c r="X8315" i="4"/>
  <c r="Y8315" i="4"/>
  <c r="Z8315" i="4"/>
  <c r="AA8315" i="4"/>
  <c r="S8316" i="4"/>
  <c r="T8316" i="4"/>
  <c r="U8316" i="4"/>
  <c r="V8316" i="4"/>
  <c r="W8316" i="4"/>
  <c r="X8316" i="4"/>
  <c r="Y8316" i="4"/>
  <c r="Z8316" i="4"/>
  <c r="AA8316" i="4"/>
  <c r="S8317" i="4"/>
  <c r="T8317" i="4"/>
  <c r="U8317" i="4"/>
  <c r="V8317" i="4"/>
  <c r="W8317" i="4"/>
  <c r="X8317" i="4"/>
  <c r="Y8317" i="4"/>
  <c r="Z8317" i="4"/>
  <c r="AA8317" i="4"/>
  <c r="S8311" i="4"/>
  <c r="T8311" i="4"/>
  <c r="U8311" i="4"/>
  <c r="V8311" i="4"/>
  <c r="W8311" i="4"/>
  <c r="X8311" i="4"/>
  <c r="Y8311" i="4"/>
  <c r="Z8311" i="4"/>
  <c r="AA8311" i="4"/>
  <c r="S8319" i="4"/>
  <c r="T8319" i="4"/>
  <c r="U8319" i="4"/>
  <c r="V8319" i="4"/>
  <c r="W8319" i="4"/>
  <c r="X8319" i="4"/>
  <c r="Y8319" i="4"/>
  <c r="Z8319" i="4"/>
  <c r="AA8319" i="4"/>
  <c r="S8320" i="4"/>
  <c r="T8320" i="4"/>
  <c r="U8320" i="4"/>
  <c r="V8320" i="4"/>
  <c r="W8320" i="4"/>
  <c r="X8320" i="4"/>
  <c r="Y8320" i="4"/>
  <c r="Z8320" i="4"/>
  <c r="AA8320" i="4"/>
  <c r="S8321" i="4"/>
  <c r="T8321" i="4"/>
  <c r="U8321" i="4"/>
  <c r="V8321" i="4"/>
  <c r="W8321" i="4"/>
  <c r="X8321" i="4"/>
  <c r="Y8321" i="4"/>
  <c r="Z8321" i="4"/>
  <c r="AA8321" i="4"/>
  <c r="S8322" i="4"/>
  <c r="T8322" i="4"/>
  <c r="U8322" i="4"/>
  <c r="V8322" i="4"/>
  <c r="W8322" i="4"/>
  <c r="X8322" i="4"/>
  <c r="Y8322" i="4"/>
  <c r="Z8322" i="4"/>
  <c r="AA8322" i="4"/>
  <c r="S8323" i="4"/>
  <c r="T8323" i="4"/>
  <c r="U8323" i="4"/>
  <c r="V8323" i="4"/>
  <c r="W8323" i="4"/>
  <c r="X8323" i="4"/>
  <c r="Y8323" i="4"/>
  <c r="Z8323" i="4"/>
  <c r="AA8323" i="4"/>
  <c r="S8324" i="4"/>
  <c r="T8324" i="4"/>
  <c r="U8324" i="4"/>
  <c r="V8324" i="4"/>
  <c r="W8324" i="4"/>
  <c r="X8324" i="4"/>
  <c r="Y8324" i="4"/>
  <c r="Z8324" i="4"/>
  <c r="AA8324" i="4"/>
  <c r="S8318" i="4"/>
  <c r="T8318" i="4"/>
  <c r="U8318" i="4"/>
  <c r="V8318" i="4"/>
  <c r="W8318" i="4"/>
  <c r="X8318" i="4"/>
  <c r="Y8318" i="4"/>
  <c r="Z8318" i="4"/>
  <c r="AA8318" i="4"/>
  <c r="S8326" i="4"/>
  <c r="T8326" i="4"/>
  <c r="U8326" i="4"/>
  <c r="V8326" i="4"/>
  <c r="W8326" i="4"/>
  <c r="X8326" i="4"/>
  <c r="Y8326" i="4"/>
  <c r="Z8326" i="4"/>
  <c r="AA8326" i="4"/>
  <c r="S8327" i="4"/>
  <c r="T8327" i="4"/>
  <c r="U8327" i="4"/>
  <c r="V8327" i="4"/>
  <c r="W8327" i="4"/>
  <c r="X8327" i="4"/>
  <c r="Y8327" i="4"/>
  <c r="Z8327" i="4"/>
  <c r="AA8327" i="4"/>
  <c r="S8328" i="4"/>
  <c r="T8328" i="4"/>
  <c r="U8328" i="4"/>
  <c r="V8328" i="4"/>
  <c r="W8328" i="4"/>
  <c r="X8328" i="4"/>
  <c r="Y8328" i="4"/>
  <c r="Z8328" i="4"/>
  <c r="AA8328" i="4"/>
  <c r="S8329" i="4"/>
  <c r="T8329" i="4"/>
  <c r="U8329" i="4"/>
  <c r="V8329" i="4"/>
  <c r="W8329" i="4"/>
  <c r="X8329" i="4"/>
  <c r="Y8329" i="4"/>
  <c r="Z8329" i="4"/>
  <c r="AA8329" i="4"/>
  <c r="S8330" i="4"/>
  <c r="T8330" i="4"/>
  <c r="U8330" i="4"/>
  <c r="V8330" i="4"/>
  <c r="W8330" i="4"/>
  <c r="X8330" i="4"/>
  <c r="Y8330" i="4"/>
  <c r="Z8330" i="4"/>
  <c r="AA8330" i="4"/>
  <c r="S8331" i="4"/>
  <c r="T8331" i="4"/>
  <c r="U8331" i="4"/>
  <c r="V8331" i="4"/>
  <c r="W8331" i="4"/>
  <c r="X8331" i="4"/>
  <c r="Y8331" i="4"/>
  <c r="Z8331" i="4"/>
  <c r="AA8331" i="4"/>
  <c r="S8325" i="4"/>
  <c r="T8325" i="4"/>
  <c r="U8325" i="4"/>
  <c r="V8325" i="4"/>
  <c r="W8325" i="4"/>
  <c r="X8325" i="4"/>
  <c r="Y8325" i="4"/>
  <c r="Z8325" i="4"/>
  <c r="AA8325" i="4"/>
  <c r="S8333" i="4"/>
  <c r="T8333" i="4"/>
  <c r="U8333" i="4"/>
  <c r="V8333" i="4"/>
  <c r="W8333" i="4"/>
  <c r="X8333" i="4"/>
  <c r="Y8333" i="4"/>
  <c r="Z8333" i="4"/>
  <c r="AA8333" i="4"/>
  <c r="S8334" i="4"/>
  <c r="T8334" i="4"/>
  <c r="U8334" i="4"/>
  <c r="V8334" i="4"/>
  <c r="W8334" i="4"/>
  <c r="X8334" i="4"/>
  <c r="Y8334" i="4"/>
  <c r="Z8334" i="4"/>
  <c r="AA8334" i="4"/>
  <c r="S8335" i="4"/>
  <c r="T8335" i="4"/>
  <c r="U8335" i="4"/>
  <c r="V8335" i="4"/>
  <c r="W8335" i="4"/>
  <c r="X8335" i="4"/>
  <c r="Y8335" i="4"/>
  <c r="Z8335" i="4"/>
  <c r="AA8335" i="4"/>
  <c r="S8336" i="4"/>
  <c r="T8336" i="4"/>
  <c r="U8336" i="4"/>
  <c r="V8336" i="4"/>
  <c r="W8336" i="4"/>
  <c r="X8336" i="4"/>
  <c r="Y8336" i="4"/>
  <c r="Z8336" i="4"/>
  <c r="AA8336" i="4"/>
  <c r="S8337" i="4"/>
  <c r="T8337" i="4"/>
  <c r="U8337" i="4"/>
  <c r="V8337" i="4"/>
  <c r="W8337" i="4"/>
  <c r="X8337" i="4"/>
  <c r="Y8337" i="4"/>
  <c r="Z8337" i="4"/>
  <c r="AA8337" i="4"/>
  <c r="S8338" i="4"/>
  <c r="T8338" i="4"/>
  <c r="U8338" i="4"/>
  <c r="V8338" i="4"/>
  <c r="W8338" i="4"/>
  <c r="X8338" i="4"/>
  <c r="Y8338" i="4"/>
  <c r="Z8338" i="4"/>
  <c r="AA8338" i="4"/>
  <c r="S8332" i="4"/>
  <c r="T8332" i="4"/>
  <c r="U8332" i="4"/>
  <c r="V8332" i="4"/>
  <c r="W8332" i="4"/>
  <c r="X8332" i="4"/>
  <c r="Y8332" i="4"/>
  <c r="Z8332" i="4"/>
  <c r="AA8332" i="4"/>
  <c r="S8340" i="4"/>
  <c r="T8340" i="4"/>
  <c r="U8340" i="4"/>
  <c r="V8340" i="4"/>
  <c r="W8340" i="4"/>
  <c r="X8340" i="4"/>
  <c r="Y8340" i="4"/>
  <c r="Z8340" i="4"/>
  <c r="AA8340" i="4"/>
  <c r="S8341" i="4"/>
  <c r="T8341" i="4"/>
  <c r="U8341" i="4"/>
  <c r="V8341" i="4"/>
  <c r="W8341" i="4"/>
  <c r="X8341" i="4"/>
  <c r="Y8341" i="4"/>
  <c r="Z8341" i="4"/>
  <c r="AA8341" i="4"/>
  <c r="S8342" i="4"/>
  <c r="T8342" i="4"/>
  <c r="U8342" i="4"/>
  <c r="V8342" i="4"/>
  <c r="W8342" i="4"/>
  <c r="X8342" i="4"/>
  <c r="Y8342" i="4"/>
  <c r="Z8342" i="4"/>
  <c r="AA8342" i="4"/>
  <c r="S8343" i="4"/>
  <c r="T8343" i="4"/>
  <c r="U8343" i="4"/>
  <c r="V8343" i="4"/>
  <c r="W8343" i="4"/>
  <c r="X8343" i="4"/>
  <c r="Y8343" i="4"/>
  <c r="Z8343" i="4"/>
  <c r="AA8343" i="4"/>
  <c r="S8344" i="4"/>
  <c r="T8344" i="4"/>
  <c r="U8344" i="4"/>
  <c r="V8344" i="4"/>
  <c r="W8344" i="4"/>
  <c r="X8344" i="4"/>
  <c r="Y8344" i="4"/>
  <c r="Z8344" i="4"/>
  <c r="AA8344" i="4"/>
  <c r="S8345" i="4"/>
  <c r="T8345" i="4"/>
  <c r="U8345" i="4"/>
  <c r="V8345" i="4"/>
  <c r="W8345" i="4"/>
  <c r="X8345" i="4"/>
  <c r="Y8345" i="4"/>
  <c r="Z8345" i="4"/>
  <c r="AA8345" i="4"/>
  <c r="S8339" i="4"/>
  <c r="T8339" i="4"/>
  <c r="U8339" i="4"/>
  <c r="V8339" i="4"/>
  <c r="W8339" i="4"/>
  <c r="X8339" i="4"/>
  <c r="Y8339" i="4"/>
  <c r="Z8339" i="4"/>
  <c r="AA8339" i="4"/>
  <c r="S8347" i="4"/>
  <c r="T8347" i="4"/>
  <c r="U8347" i="4"/>
  <c r="V8347" i="4"/>
  <c r="W8347" i="4"/>
  <c r="X8347" i="4"/>
  <c r="Y8347" i="4"/>
  <c r="Z8347" i="4"/>
  <c r="AA8347" i="4"/>
  <c r="S8348" i="4"/>
  <c r="T8348" i="4"/>
  <c r="U8348" i="4"/>
  <c r="V8348" i="4"/>
  <c r="W8348" i="4"/>
  <c r="X8348" i="4"/>
  <c r="Y8348" i="4"/>
  <c r="Z8348" i="4"/>
  <c r="AA8348" i="4"/>
  <c r="S8349" i="4"/>
  <c r="T8349" i="4"/>
  <c r="U8349" i="4"/>
  <c r="V8349" i="4"/>
  <c r="W8349" i="4"/>
  <c r="X8349" i="4"/>
  <c r="Y8349" i="4"/>
  <c r="Z8349" i="4"/>
  <c r="AA8349" i="4"/>
  <c r="S8350" i="4"/>
  <c r="T8350" i="4"/>
  <c r="U8350" i="4"/>
  <c r="V8350" i="4"/>
  <c r="W8350" i="4"/>
  <c r="X8350" i="4"/>
  <c r="Y8350" i="4"/>
  <c r="Z8350" i="4"/>
  <c r="AA8350" i="4"/>
  <c r="S8351" i="4"/>
  <c r="T8351" i="4"/>
  <c r="U8351" i="4"/>
  <c r="V8351" i="4"/>
  <c r="W8351" i="4"/>
  <c r="X8351" i="4"/>
  <c r="Y8351" i="4"/>
  <c r="Z8351" i="4"/>
  <c r="AA8351" i="4"/>
  <c r="S8352" i="4"/>
  <c r="T8352" i="4"/>
  <c r="U8352" i="4"/>
  <c r="V8352" i="4"/>
  <c r="W8352" i="4"/>
  <c r="X8352" i="4"/>
  <c r="Y8352" i="4"/>
  <c r="Z8352" i="4"/>
  <c r="AA8352" i="4"/>
  <c r="S8346" i="4"/>
  <c r="T8346" i="4"/>
  <c r="U8346" i="4"/>
  <c r="V8346" i="4"/>
  <c r="W8346" i="4"/>
  <c r="X8346" i="4"/>
  <c r="Y8346" i="4"/>
  <c r="Z8346" i="4"/>
  <c r="AA8346" i="4"/>
  <c r="S8354" i="4"/>
  <c r="T8354" i="4"/>
  <c r="U8354" i="4"/>
  <c r="V8354" i="4"/>
  <c r="W8354" i="4"/>
  <c r="X8354" i="4"/>
  <c r="Y8354" i="4"/>
  <c r="Z8354" i="4"/>
  <c r="AA8354" i="4"/>
  <c r="S8355" i="4"/>
  <c r="T8355" i="4"/>
  <c r="U8355" i="4"/>
  <c r="V8355" i="4"/>
  <c r="W8355" i="4"/>
  <c r="X8355" i="4"/>
  <c r="Y8355" i="4"/>
  <c r="Z8355" i="4"/>
  <c r="AA8355" i="4"/>
  <c r="S8356" i="4"/>
  <c r="T8356" i="4"/>
  <c r="U8356" i="4"/>
  <c r="V8356" i="4"/>
  <c r="W8356" i="4"/>
  <c r="X8356" i="4"/>
  <c r="Y8356" i="4"/>
  <c r="Z8356" i="4"/>
  <c r="AA8356" i="4"/>
  <c r="S8357" i="4"/>
  <c r="T8357" i="4"/>
  <c r="U8357" i="4"/>
  <c r="V8357" i="4"/>
  <c r="W8357" i="4"/>
  <c r="X8357" i="4"/>
  <c r="Y8357" i="4"/>
  <c r="Z8357" i="4"/>
  <c r="AA8357" i="4"/>
  <c r="S8358" i="4"/>
  <c r="T8358" i="4"/>
  <c r="U8358" i="4"/>
  <c r="V8358" i="4"/>
  <c r="W8358" i="4"/>
  <c r="X8358" i="4"/>
  <c r="Y8358" i="4"/>
  <c r="Z8358" i="4"/>
  <c r="AA8358" i="4"/>
  <c r="S8359" i="4"/>
  <c r="T8359" i="4"/>
  <c r="U8359" i="4"/>
  <c r="V8359" i="4"/>
  <c r="W8359" i="4"/>
  <c r="X8359" i="4"/>
  <c r="Y8359" i="4"/>
  <c r="Z8359" i="4"/>
  <c r="AA8359" i="4"/>
  <c r="S8353" i="4"/>
  <c r="T8353" i="4"/>
  <c r="U8353" i="4"/>
  <c r="V8353" i="4"/>
  <c r="W8353" i="4"/>
  <c r="X8353" i="4"/>
  <c r="Y8353" i="4"/>
  <c r="Z8353" i="4"/>
  <c r="AA8353" i="4"/>
  <c r="S8361" i="4"/>
  <c r="T8361" i="4"/>
  <c r="U8361" i="4"/>
  <c r="V8361" i="4"/>
  <c r="W8361" i="4"/>
  <c r="X8361" i="4"/>
  <c r="Y8361" i="4"/>
  <c r="Z8361" i="4"/>
  <c r="AA8361" i="4"/>
  <c r="S8362" i="4"/>
  <c r="T8362" i="4"/>
  <c r="U8362" i="4"/>
  <c r="V8362" i="4"/>
  <c r="W8362" i="4"/>
  <c r="X8362" i="4"/>
  <c r="Y8362" i="4"/>
  <c r="Z8362" i="4"/>
  <c r="AA8362" i="4"/>
  <c r="S8363" i="4"/>
  <c r="T8363" i="4"/>
  <c r="U8363" i="4"/>
  <c r="V8363" i="4"/>
  <c r="W8363" i="4"/>
  <c r="X8363" i="4"/>
  <c r="Y8363" i="4"/>
  <c r="Z8363" i="4"/>
  <c r="AA8363" i="4"/>
  <c r="S8364" i="4"/>
  <c r="T8364" i="4"/>
  <c r="U8364" i="4"/>
  <c r="V8364" i="4"/>
  <c r="W8364" i="4"/>
  <c r="X8364" i="4"/>
  <c r="Y8364" i="4"/>
  <c r="Z8364" i="4"/>
  <c r="AA8364" i="4"/>
  <c r="S8365" i="4"/>
  <c r="T8365" i="4"/>
  <c r="U8365" i="4"/>
  <c r="V8365" i="4"/>
  <c r="W8365" i="4"/>
  <c r="X8365" i="4"/>
  <c r="Y8365" i="4"/>
  <c r="Z8365" i="4"/>
  <c r="AA8365" i="4"/>
  <c r="S8366" i="4"/>
  <c r="T8366" i="4"/>
  <c r="U8366" i="4"/>
  <c r="V8366" i="4"/>
  <c r="W8366" i="4"/>
  <c r="X8366" i="4"/>
  <c r="Y8366" i="4"/>
  <c r="Z8366" i="4"/>
  <c r="AA8366" i="4"/>
  <c r="S8360" i="4"/>
  <c r="T8360" i="4"/>
  <c r="U8360" i="4"/>
  <c r="V8360" i="4"/>
  <c r="W8360" i="4"/>
  <c r="X8360" i="4"/>
  <c r="Y8360" i="4"/>
  <c r="Z8360" i="4"/>
  <c r="AA8360" i="4"/>
  <c r="S8368" i="4"/>
  <c r="T8368" i="4"/>
  <c r="U8368" i="4"/>
  <c r="V8368" i="4"/>
  <c r="W8368" i="4"/>
  <c r="X8368" i="4"/>
  <c r="Y8368" i="4"/>
  <c r="Z8368" i="4"/>
  <c r="AA8368" i="4"/>
  <c r="S8369" i="4"/>
  <c r="T8369" i="4"/>
  <c r="U8369" i="4"/>
  <c r="V8369" i="4"/>
  <c r="W8369" i="4"/>
  <c r="X8369" i="4"/>
  <c r="Y8369" i="4"/>
  <c r="Z8369" i="4"/>
  <c r="AA8369" i="4"/>
  <c r="S8370" i="4"/>
  <c r="T8370" i="4"/>
  <c r="U8370" i="4"/>
  <c r="V8370" i="4"/>
  <c r="W8370" i="4"/>
  <c r="X8370" i="4"/>
  <c r="Y8370" i="4"/>
  <c r="Z8370" i="4"/>
  <c r="AA8370" i="4"/>
  <c r="S8371" i="4"/>
  <c r="T8371" i="4"/>
  <c r="U8371" i="4"/>
  <c r="V8371" i="4"/>
  <c r="W8371" i="4"/>
  <c r="X8371" i="4"/>
  <c r="Y8371" i="4"/>
  <c r="Z8371" i="4"/>
  <c r="AA8371" i="4"/>
  <c r="S8372" i="4"/>
  <c r="T8372" i="4"/>
  <c r="U8372" i="4"/>
  <c r="V8372" i="4"/>
  <c r="W8372" i="4"/>
  <c r="X8372" i="4"/>
  <c r="Y8372" i="4"/>
  <c r="Z8372" i="4"/>
  <c r="AA8372" i="4"/>
  <c r="S8373" i="4"/>
  <c r="T8373" i="4"/>
  <c r="U8373" i="4"/>
  <c r="V8373" i="4"/>
  <c r="W8373" i="4"/>
  <c r="X8373" i="4"/>
  <c r="Y8373" i="4"/>
  <c r="Z8373" i="4"/>
  <c r="AA8373" i="4"/>
  <c r="S8367" i="4"/>
  <c r="T8367" i="4"/>
  <c r="U8367" i="4"/>
  <c r="V8367" i="4"/>
  <c r="W8367" i="4"/>
  <c r="X8367" i="4"/>
  <c r="Y8367" i="4"/>
  <c r="Z8367" i="4"/>
  <c r="AA8367" i="4"/>
  <c r="S8375" i="4"/>
  <c r="T8375" i="4"/>
  <c r="U8375" i="4"/>
  <c r="V8375" i="4"/>
  <c r="W8375" i="4"/>
  <c r="X8375" i="4"/>
  <c r="Y8375" i="4"/>
  <c r="Z8375" i="4"/>
  <c r="AA8375" i="4"/>
  <c r="S8376" i="4"/>
  <c r="T8376" i="4"/>
  <c r="U8376" i="4"/>
  <c r="V8376" i="4"/>
  <c r="W8376" i="4"/>
  <c r="X8376" i="4"/>
  <c r="Y8376" i="4"/>
  <c r="Z8376" i="4"/>
  <c r="AA8376" i="4"/>
  <c r="S8377" i="4"/>
  <c r="T8377" i="4"/>
  <c r="U8377" i="4"/>
  <c r="V8377" i="4"/>
  <c r="W8377" i="4"/>
  <c r="X8377" i="4"/>
  <c r="Y8377" i="4"/>
  <c r="Z8377" i="4"/>
  <c r="AA8377" i="4"/>
  <c r="S8378" i="4"/>
  <c r="T8378" i="4"/>
  <c r="U8378" i="4"/>
  <c r="V8378" i="4"/>
  <c r="W8378" i="4"/>
  <c r="X8378" i="4"/>
  <c r="Y8378" i="4"/>
  <c r="Z8378" i="4"/>
  <c r="AA8378" i="4"/>
  <c r="S8379" i="4"/>
  <c r="T8379" i="4"/>
  <c r="U8379" i="4"/>
  <c r="V8379" i="4"/>
  <c r="W8379" i="4"/>
  <c r="X8379" i="4"/>
  <c r="Y8379" i="4"/>
  <c r="Z8379" i="4"/>
  <c r="AA8379" i="4"/>
  <c r="S8380" i="4"/>
  <c r="T8380" i="4"/>
  <c r="U8380" i="4"/>
  <c r="V8380" i="4"/>
  <c r="W8380" i="4"/>
  <c r="X8380" i="4"/>
  <c r="Y8380" i="4"/>
  <c r="Z8380" i="4"/>
  <c r="AA8380" i="4"/>
  <c r="S8374" i="4"/>
  <c r="T8374" i="4"/>
  <c r="U8374" i="4"/>
  <c r="V8374" i="4"/>
  <c r="W8374" i="4"/>
  <c r="X8374" i="4"/>
  <c r="Y8374" i="4"/>
  <c r="Z8374" i="4"/>
  <c r="AA8374" i="4"/>
  <c r="S8382" i="4"/>
  <c r="T8382" i="4"/>
  <c r="U8382" i="4"/>
  <c r="V8382" i="4"/>
  <c r="W8382" i="4"/>
  <c r="X8382" i="4"/>
  <c r="Y8382" i="4"/>
  <c r="Z8382" i="4"/>
  <c r="AA8382" i="4"/>
  <c r="S8383" i="4"/>
  <c r="T8383" i="4"/>
  <c r="U8383" i="4"/>
  <c r="V8383" i="4"/>
  <c r="W8383" i="4"/>
  <c r="X8383" i="4"/>
  <c r="Y8383" i="4"/>
  <c r="Z8383" i="4"/>
  <c r="AA8383" i="4"/>
  <c r="S8384" i="4"/>
  <c r="T8384" i="4"/>
  <c r="U8384" i="4"/>
  <c r="V8384" i="4"/>
  <c r="W8384" i="4"/>
  <c r="X8384" i="4"/>
  <c r="Y8384" i="4"/>
  <c r="Z8384" i="4"/>
  <c r="AA8384" i="4"/>
  <c r="S8385" i="4"/>
  <c r="T8385" i="4"/>
  <c r="U8385" i="4"/>
  <c r="V8385" i="4"/>
  <c r="W8385" i="4"/>
  <c r="X8385" i="4"/>
  <c r="Y8385" i="4"/>
  <c r="Z8385" i="4"/>
  <c r="AA8385" i="4"/>
  <c r="S8386" i="4"/>
  <c r="T8386" i="4"/>
  <c r="U8386" i="4"/>
  <c r="V8386" i="4"/>
  <c r="W8386" i="4"/>
  <c r="X8386" i="4"/>
  <c r="Y8386" i="4"/>
  <c r="Z8386" i="4"/>
  <c r="AA8386" i="4"/>
  <c r="S8387" i="4"/>
  <c r="T8387" i="4"/>
  <c r="U8387" i="4"/>
  <c r="V8387" i="4"/>
  <c r="W8387" i="4"/>
  <c r="X8387" i="4"/>
  <c r="Y8387" i="4"/>
  <c r="Z8387" i="4"/>
  <c r="AA8387" i="4"/>
  <c r="S8381" i="4"/>
  <c r="T8381" i="4"/>
  <c r="U8381" i="4"/>
  <c r="V8381" i="4"/>
  <c r="W8381" i="4"/>
  <c r="X8381" i="4"/>
  <c r="Y8381" i="4"/>
  <c r="Z8381" i="4"/>
  <c r="AA8381" i="4"/>
  <c r="S8389" i="4"/>
  <c r="T8389" i="4"/>
  <c r="U8389" i="4"/>
  <c r="V8389" i="4"/>
  <c r="W8389" i="4"/>
  <c r="X8389" i="4"/>
  <c r="Y8389" i="4"/>
  <c r="Z8389" i="4"/>
  <c r="AA8389" i="4"/>
  <c r="S8390" i="4"/>
  <c r="T8390" i="4"/>
  <c r="U8390" i="4"/>
  <c r="V8390" i="4"/>
  <c r="W8390" i="4"/>
  <c r="X8390" i="4"/>
  <c r="Y8390" i="4"/>
  <c r="Z8390" i="4"/>
  <c r="AA8390" i="4"/>
  <c r="S8391" i="4"/>
  <c r="T8391" i="4"/>
  <c r="U8391" i="4"/>
  <c r="V8391" i="4"/>
  <c r="W8391" i="4"/>
  <c r="X8391" i="4"/>
  <c r="Y8391" i="4"/>
  <c r="Z8391" i="4"/>
  <c r="AA8391" i="4"/>
  <c r="S8392" i="4"/>
  <c r="T8392" i="4"/>
  <c r="U8392" i="4"/>
  <c r="V8392" i="4"/>
  <c r="W8392" i="4"/>
  <c r="X8392" i="4"/>
  <c r="Y8392" i="4"/>
  <c r="Z8392" i="4"/>
  <c r="AA8392" i="4"/>
  <c r="S8393" i="4"/>
  <c r="T8393" i="4"/>
  <c r="U8393" i="4"/>
  <c r="V8393" i="4"/>
  <c r="W8393" i="4"/>
  <c r="X8393" i="4"/>
  <c r="Y8393" i="4"/>
  <c r="Z8393" i="4"/>
  <c r="AA8393" i="4"/>
  <c r="S8394" i="4"/>
  <c r="T8394" i="4"/>
  <c r="U8394" i="4"/>
  <c r="V8394" i="4"/>
  <c r="W8394" i="4"/>
  <c r="X8394" i="4"/>
  <c r="Y8394" i="4"/>
  <c r="Z8394" i="4"/>
  <c r="AA8394" i="4"/>
  <c r="S8388" i="4"/>
  <c r="T8388" i="4"/>
  <c r="U8388" i="4"/>
  <c r="V8388" i="4"/>
  <c r="W8388" i="4"/>
  <c r="X8388" i="4"/>
  <c r="Y8388" i="4"/>
  <c r="Z8388" i="4"/>
  <c r="AA8388" i="4"/>
  <c r="S8396" i="4"/>
  <c r="T8396" i="4"/>
  <c r="U8396" i="4"/>
  <c r="V8396" i="4"/>
  <c r="W8396" i="4"/>
  <c r="X8396" i="4"/>
  <c r="Y8396" i="4"/>
  <c r="Z8396" i="4"/>
  <c r="AA8396" i="4"/>
  <c r="S8397" i="4"/>
  <c r="T8397" i="4"/>
  <c r="U8397" i="4"/>
  <c r="V8397" i="4"/>
  <c r="W8397" i="4"/>
  <c r="X8397" i="4"/>
  <c r="Y8397" i="4"/>
  <c r="Z8397" i="4"/>
  <c r="AA8397" i="4"/>
  <c r="S8398" i="4"/>
  <c r="T8398" i="4"/>
  <c r="U8398" i="4"/>
  <c r="V8398" i="4"/>
  <c r="W8398" i="4"/>
  <c r="X8398" i="4"/>
  <c r="Y8398" i="4"/>
  <c r="Z8398" i="4"/>
  <c r="AA8398" i="4"/>
  <c r="S8399" i="4"/>
  <c r="T8399" i="4"/>
  <c r="U8399" i="4"/>
  <c r="V8399" i="4"/>
  <c r="W8399" i="4"/>
  <c r="X8399" i="4"/>
  <c r="Y8399" i="4"/>
  <c r="Z8399" i="4"/>
  <c r="AA8399" i="4"/>
  <c r="S8400" i="4"/>
  <c r="T8400" i="4"/>
  <c r="U8400" i="4"/>
  <c r="V8400" i="4"/>
  <c r="W8400" i="4"/>
  <c r="X8400" i="4"/>
  <c r="Y8400" i="4"/>
  <c r="Z8400" i="4"/>
  <c r="AA8400" i="4"/>
  <c r="S8401" i="4"/>
  <c r="T8401" i="4"/>
  <c r="U8401" i="4"/>
  <c r="V8401" i="4"/>
  <c r="W8401" i="4"/>
  <c r="X8401" i="4"/>
  <c r="Y8401" i="4"/>
  <c r="Z8401" i="4"/>
  <c r="AA8401" i="4"/>
  <c r="S8395" i="4"/>
  <c r="T8395" i="4"/>
  <c r="U8395" i="4"/>
  <c r="V8395" i="4"/>
  <c r="W8395" i="4"/>
  <c r="X8395" i="4"/>
  <c r="Y8395" i="4"/>
  <c r="Z8395" i="4"/>
  <c r="AA8395" i="4"/>
  <c r="S8403" i="4"/>
  <c r="T8403" i="4"/>
  <c r="U8403" i="4"/>
  <c r="V8403" i="4"/>
  <c r="W8403" i="4"/>
  <c r="X8403" i="4"/>
  <c r="Y8403" i="4"/>
  <c r="Z8403" i="4"/>
  <c r="AA8403" i="4"/>
  <c r="S8404" i="4"/>
  <c r="T8404" i="4"/>
  <c r="U8404" i="4"/>
  <c r="V8404" i="4"/>
  <c r="W8404" i="4"/>
  <c r="X8404" i="4"/>
  <c r="Y8404" i="4"/>
  <c r="Z8404" i="4"/>
  <c r="AA8404" i="4"/>
  <c r="S8405" i="4"/>
  <c r="T8405" i="4"/>
  <c r="U8405" i="4"/>
  <c r="V8405" i="4"/>
  <c r="W8405" i="4"/>
  <c r="X8405" i="4"/>
  <c r="Y8405" i="4"/>
  <c r="Z8405" i="4"/>
  <c r="AA8405" i="4"/>
  <c r="S8406" i="4"/>
  <c r="T8406" i="4"/>
  <c r="U8406" i="4"/>
  <c r="V8406" i="4"/>
  <c r="W8406" i="4"/>
  <c r="X8406" i="4"/>
  <c r="Y8406" i="4"/>
  <c r="Z8406" i="4"/>
  <c r="AA8406" i="4"/>
  <c r="S8407" i="4"/>
  <c r="T8407" i="4"/>
  <c r="U8407" i="4"/>
  <c r="V8407" i="4"/>
  <c r="W8407" i="4"/>
  <c r="X8407" i="4"/>
  <c r="Y8407" i="4"/>
  <c r="Z8407" i="4"/>
  <c r="AA8407" i="4"/>
  <c r="S8408" i="4"/>
  <c r="T8408" i="4"/>
  <c r="U8408" i="4"/>
  <c r="V8408" i="4"/>
  <c r="W8408" i="4"/>
  <c r="X8408" i="4"/>
  <c r="Y8408" i="4"/>
  <c r="Z8408" i="4"/>
  <c r="AA8408" i="4"/>
  <c r="S8402" i="4"/>
  <c r="T8402" i="4"/>
  <c r="U8402" i="4"/>
  <c r="V8402" i="4"/>
  <c r="W8402" i="4"/>
  <c r="X8402" i="4"/>
  <c r="Y8402" i="4"/>
  <c r="Z8402" i="4"/>
  <c r="AA8402" i="4"/>
  <c r="S8410" i="4"/>
  <c r="T8410" i="4"/>
  <c r="U8410" i="4"/>
  <c r="V8410" i="4"/>
  <c r="W8410" i="4"/>
  <c r="X8410" i="4"/>
  <c r="Y8410" i="4"/>
  <c r="Z8410" i="4"/>
  <c r="AA8410" i="4"/>
  <c r="S8411" i="4"/>
  <c r="T8411" i="4"/>
  <c r="U8411" i="4"/>
  <c r="V8411" i="4"/>
  <c r="W8411" i="4"/>
  <c r="X8411" i="4"/>
  <c r="Y8411" i="4"/>
  <c r="Z8411" i="4"/>
  <c r="AA8411" i="4"/>
  <c r="S8412" i="4"/>
  <c r="T8412" i="4"/>
  <c r="U8412" i="4"/>
  <c r="V8412" i="4"/>
  <c r="W8412" i="4"/>
  <c r="X8412" i="4"/>
  <c r="Y8412" i="4"/>
  <c r="Z8412" i="4"/>
  <c r="AA8412" i="4"/>
  <c r="S8413" i="4"/>
  <c r="T8413" i="4"/>
  <c r="U8413" i="4"/>
  <c r="V8413" i="4"/>
  <c r="W8413" i="4"/>
  <c r="X8413" i="4"/>
  <c r="Y8413" i="4"/>
  <c r="Z8413" i="4"/>
  <c r="AA8413" i="4"/>
  <c r="S8414" i="4"/>
  <c r="T8414" i="4"/>
  <c r="U8414" i="4"/>
  <c r="V8414" i="4"/>
  <c r="W8414" i="4"/>
  <c r="X8414" i="4"/>
  <c r="Y8414" i="4"/>
  <c r="Z8414" i="4"/>
  <c r="AA8414" i="4"/>
  <c r="S8415" i="4"/>
  <c r="T8415" i="4"/>
  <c r="U8415" i="4"/>
  <c r="V8415" i="4"/>
  <c r="W8415" i="4"/>
  <c r="X8415" i="4"/>
  <c r="Y8415" i="4"/>
  <c r="Z8415" i="4"/>
  <c r="AA8415" i="4"/>
  <c r="S8409" i="4"/>
  <c r="T8409" i="4"/>
  <c r="U8409" i="4"/>
  <c r="V8409" i="4"/>
  <c r="W8409" i="4"/>
  <c r="X8409" i="4"/>
  <c r="Y8409" i="4"/>
  <c r="Z8409" i="4"/>
  <c r="AA8409" i="4"/>
  <c r="S8417" i="4"/>
  <c r="T8417" i="4"/>
  <c r="U8417" i="4"/>
  <c r="V8417" i="4"/>
  <c r="W8417" i="4"/>
  <c r="X8417" i="4"/>
  <c r="Y8417" i="4"/>
  <c r="Z8417" i="4"/>
  <c r="AA8417" i="4"/>
  <c r="S8418" i="4"/>
  <c r="T8418" i="4"/>
  <c r="U8418" i="4"/>
  <c r="V8418" i="4"/>
  <c r="W8418" i="4"/>
  <c r="X8418" i="4"/>
  <c r="Y8418" i="4"/>
  <c r="Z8418" i="4"/>
  <c r="AA8418" i="4"/>
  <c r="S8419" i="4"/>
  <c r="T8419" i="4"/>
  <c r="U8419" i="4"/>
  <c r="V8419" i="4"/>
  <c r="W8419" i="4"/>
  <c r="X8419" i="4"/>
  <c r="Y8419" i="4"/>
  <c r="Z8419" i="4"/>
  <c r="AA8419" i="4"/>
  <c r="S8420" i="4"/>
  <c r="T8420" i="4"/>
  <c r="U8420" i="4"/>
  <c r="V8420" i="4"/>
  <c r="W8420" i="4"/>
  <c r="X8420" i="4"/>
  <c r="Y8420" i="4"/>
  <c r="Z8420" i="4"/>
  <c r="AA8420" i="4"/>
  <c r="S8421" i="4"/>
  <c r="T8421" i="4"/>
  <c r="U8421" i="4"/>
  <c r="V8421" i="4"/>
  <c r="W8421" i="4"/>
  <c r="X8421" i="4"/>
  <c r="Y8421" i="4"/>
  <c r="Z8421" i="4"/>
  <c r="AA8421" i="4"/>
  <c r="S8422" i="4"/>
  <c r="T8422" i="4"/>
  <c r="U8422" i="4"/>
  <c r="V8422" i="4"/>
  <c r="W8422" i="4"/>
  <c r="X8422" i="4"/>
  <c r="Y8422" i="4"/>
  <c r="Z8422" i="4"/>
  <c r="AA8422" i="4"/>
  <c r="S8416" i="4"/>
  <c r="T8416" i="4"/>
  <c r="U8416" i="4"/>
  <c r="V8416" i="4"/>
  <c r="W8416" i="4"/>
  <c r="X8416" i="4"/>
  <c r="Y8416" i="4"/>
  <c r="Z8416" i="4"/>
  <c r="AA8416" i="4"/>
  <c r="S8424" i="4"/>
  <c r="T8424" i="4"/>
  <c r="U8424" i="4"/>
  <c r="V8424" i="4"/>
  <c r="W8424" i="4"/>
  <c r="X8424" i="4"/>
  <c r="Y8424" i="4"/>
  <c r="Z8424" i="4"/>
  <c r="AA8424" i="4"/>
  <c r="S8425" i="4"/>
  <c r="T8425" i="4"/>
  <c r="U8425" i="4"/>
  <c r="V8425" i="4"/>
  <c r="W8425" i="4"/>
  <c r="X8425" i="4"/>
  <c r="Y8425" i="4"/>
  <c r="Z8425" i="4"/>
  <c r="AA8425" i="4"/>
  <c r="S8426" i="4"/>
  <c r="T8426" i="4"/>
  <c r="U8426" i="4"/>
  <c r="V8426" i="4"/>
  <c r="W8426" i="4"/>
  <c r="X8426" i="4"/>
  <c r="Y8426" i="4"/>
  <c r="Z8426" i="4"/>
  <c r="AA8426" i="4"/>
  <c r="S8427" i="4"/>
  <c r="T8427" i="4"/>
  <c r="U8427" i="4"/>
  <c r="V8427" i="4"/>
  <c r="W8427" i="4"/>
  <c r="X8427" i="4"/>
  <c r="Y8427" i="4"/>
  <c r="Z8427" i="4"/>
  <c r="AA8427" i="4"/>
  <c r="S8428" i="4"/>
  <c r="T8428" i="4"/>
  <c r="U8428" i="4"/>
  <c r="V8428" i="4"/>
  <c r="W8428" i="4"/>
  <c r="X8428" i="4"/>
  <c r="Y8428" i="4"/>
  <c r="Z8428" i="4"/>
  <c r="AA8428" i="4"/>
  <c r="S8429" i="4"/>
  <c r="T8429" i="4"/>
  <c r="U8429" i="4"/>
  <c r="V8429" i="4"/>
  <c r="W8429" i="4"/>
  <c r="X8429" i="4"/>
  <c r="Y8429" i="4"/>
  <c r="Z8429" i="4"/>
  <c r="AA8429" i="4"/>
  <c r="S8423" i="4"/>
  <c r="T8423" i="4"/>
  <c r="U8423" i="4"/>
  <c r="V8423" i="4"/>
  <c r="W8423" i="4"/>
  <c r="X8423" i="4"/>
  <c r="Y8423" i="4"/>
  <c r="Z8423" i="4"/>
  <c r="AA8423" i="4"/>
  <c r="S8431" i="4"/>
  <c r="T8431" i="4"/>
  <c r="U8431" i="4"/>
  <c r="V8431" i="4"/>
  <c r="W8431" i="4"/>
  <c r="X8431" i="4"/>
  <c r="Y8431" i="4"/>
  <c r="Z8431" i="4"/>
  <c r="AA8431" i="4"/>
  <c r="S8432" i="4"/>
  <c r="T8432" i="4"/>
  <c r="U8432" i="4"/>
  <c r="V8432" i="4"/>
  <c r="W8432" i="4"/>
  <c r="X8432" i="4"/>
  <c r="Y8432" i="4"/>
  <c r="Z8432" i="4"/>
  <c r="AA8432" i="4"/>
  <c r="S8433" i="4"/>
  <c r="T8433" i="4"/>
  <c r="U8433" i="4"/>
  <c r="V8433" i="4"/>
  <c r="W8433" i="4"/>
  <c r="X8433" i="4"/>
  <c r="Y8433" i="4"/>
  <c r="Z8433" i="4"/>
  <c r="AA8433" i="4"/>
  <c r="S8434" i="4"/>
  <c r="T8434" i="4"/>
  <c r="U8434" i="4"/>
  <c r="V8434" i="4"/>
  <c r="W8434" i="4"/>
  <c r="X8434" i="4"/>
  <c r="Y8434" i="4"/>
  <c r="Z8434" i="4"/>
  <c r="AA8434" i="4"/>
  <c r="S8435" i="4"/>
  <c r="T8435" i="4"/>
  <c r="U8435" i="4"/>
  <c r="V8435" i="4"/>
  <c r="W8435" i="4"/>
  <c r="X8435" i="4"/>
  <c r="Y8435" i="4"/>
  <c r="Z8435" i="4"/>
  <c r="AA8435" i="4"/>
  <c r="S8436" i="4"/>
  <c r="T8436" i="4"/>
  <c r="U8436" i="4"/>
  <c r="V8436" i="4"/>
  <c r="W8436" i="4"/>
  <c r="X8436" i="4"/>
  <c r="Y8436" i="4"/>
  <c r="Z8436" i="4"/>
  <c r="AA8436" i="4"/>
  <c r="S8430" i="4"/>
  <c r="T8430" i="4"/>
  <c r="U8430" i="4"/>
  <c r="V8430" i="4"/>
  <c r="W8430" i="4"/>
  <c r="X8430" i="4"/>
  <c r="Y8430" i="4"/>
  <c r="Z8430" i="4"/>
  <c r="AA8430" i="4"/>
  <c r="S8438" i="4"/>
  <c r="T8438" i="4"/>
  <c r="U8438" i="4"/>
  <c r="V8438" i="4"/>
  <c r="W8438" i="4"/>
  <c r="X8438" i="4"/>
  <c r="Y8438" i="4"/>
  <c r="Z8438" i="4"/>
  <c r="AA8438" i="4"/>
  <c r="S8439" i="4"/>
  <c r="T8439" i="4"/>
  <c r="U8439" i="4"/>
  <c r="V8439" i="4"/>
  <c r="W8439" i="4"/>
  <c r="X8439" i="4"/>
  <c r="Y8439" i="4"/>
  <c r="Z8439" i="4"/>
  <c r="AA8439" i="4"/>
  <c r="S8440" i="4"/>
  <c r="T8440" i="4"/>
  <c r="U8440" i="4"/>
  <c r="V8440" i="4"/>
  <c r="W8440" i="4"/>
  <c r="X8440" i="4"/>
  <c r="Y8440" i="4"/>
  <c r="Z8440" i="4"/>
  <c r="AA8440" i="4"/>
  <c r="S8441" i="4"/>
  <c r="T8441" i="4"/>
  <c r="U8441" i="4"/>
  <c r="V8441" i="4"/>
  <c r="W8441" i="4"/>
  <c r="X8441" i="4"/>
  <c r="Y8441" i="4"/>
  <c r="Z8441" i="4"/>
  <c r="AA8441" i="4"/>
  <c r="S8442" i="4"/>
  <c r="T8442" i="4"/>
  <c r="U8442" i="4"/>
  <c r="V8442" i="4"/>
  <c r="W8442" i="4"/>
  <c r="X8442" i="4"/>
  <c r="Y8442" i="4"/>
  <c r="Z8442" i="4"/>
  <c r="AA8442" i="4"/>
  <c r="S8443" i="4"/>
  <c r="T8443" i="4"/>
  <c r="U8443" i="4"/>
  <c r="V8443" i="4"/>
  <c r="W8443" i="4"/>
  <c r="X8443" i="4"/>
  <c r="Y8443" i="4"/>
  <c r="Z8443" i="4"/>
  <c r="AA8443" i="4"/>
  <c r="S8437" i="4"/>
  <c r="T8437" i="4"/>
  <c r="U8437" i="4"/>
  <c r="V8437" i="4"/>
  <c r="W8437" i="4"/>
  <c r="X8437" i="4"/>
  <c r="Y8437" i="4"/>
  <c r="Z8437" i="4"/>
  <c r="AA8437" i="4"/>
  <c r="S8445" i="4"/>
  <c r="T8445" i="4"/>
  <c r="U8445" i="4"/>
  <c r="V8445" i="4"/>
  <c r="W8445" i="4"/>
  <c r="X8445" i="4"/>
  <c r="Y8445" i="4"/>
  <c r="Z8445" i="4"/>
  <c r="AA8445" i="4"/>
  <c r="S8446" i="4"/>
  <c r="T8446" i="4"/>
  <c r="U8446" i="4"/>
  <c r="V8446" i="4"/>
  <c r="W8446" i="4"/>
  <c r="X8446" i="4"/>
  <c r="Y8446" i="4"/>
  <c r="Z8446" i="4"/>
  <c r="AA8446" i="4"/>
  <c r="S8447" i="4"/>
  <c r="T8447" i="4"/>
  <c r="U8447" i="4"/>
  <c r="V8447" i="4"/>
  <c r="W8447" i="4"/>
  <c r="X8447" i="4"/>
  <c r="Y8447" i="4"/>
  <c r="Z8447" i="4"/>
  <c r="AA8447" i="4"/>
  <c r="S8448" i="4"/>
  <c r="T8448" i="4"/>
  <c r="U8448" i="4"/>
  <c r="V8448" i="4"/>
  <c r="W8448" i="4"/>
  <c r="X8448" i="4"/>
  <c r="Y8448" i="4"/>
  <c r="Z8448" i="4"/>
  <c r="AA8448" i="4"/>
  <c r="S8449" i="4"/>
  <c r="T8449" i="4"/>
  <c r="U8449" i="4"/>
  <c r="V8449" i="4"/>
  <c r="W8449" i="4"/>
  <c r="X8449" i="4"/>
  <c r="Y8449" i="4"/>
  <c r="Z8449" i="4"/>
  <c r="AA8449" i="4"/>
  <c r="S8450" i="4"/>
  <c r="T8450" i="4"/>
  <c r="U8450" i="4"/>
  <c r="V8450" i="4"/>
  <c r="W8450" i="4"/>
  <c r="X8450" i="4"/>
  <c r="Y8450" i="4"/>
  <c r="Z8450" i="4"/>
  <c r="AA8450" i="4"/>
  <c r="S8444" i="4"/>
  <c r="T8444" i="4"/>
  <c r="U8444" i="4"/>
  <c r="V8444" i="4"/>
  <c r="W8444" i="4"/>
  <c r="X8444" i="4"/>
  <c r="Y8444" i="4"/>
  <c r="Z8444" i="4"/>
  <c r="AA8444" i="4"/>
  <c r="S8452" i="4"/>
  <c r="T8452" i="4"/>
  <c r="U8452" i="4"/>
  <c r="V8452" i="4"/>
  <c r="W8452" i="4"/>
  <c r="X8452" i="4"/>
  <c r="Y8452" i="4"/>
  <c r="Z8452" i="4"/>
  <c r="AA8452" i="4"/>
  <c r="S8453" i="4"/>
  <c r="T8453" i="4"/>
  <c r="U8453" i="4"/>
  <c r="V8453" i="4"/>
  <c r="W8453" i="4"/>
  <c r="X8453" i="4"/>
  <c r="Y8453" i="4"/>
  <c r="Z8453" i="4"/>
  <c r="AA8453" i="4"/>
  <c r="S8454" i="4"/>
  <c r="T8454" i="4"/>
  <c r="U8454" i="4"/>
  <c r="V8454" i="4"/>
  <c r="W8454" i="4"/>
  <c r="X8454" i="4"/>
  <c r="Y8454" i="4"/>
  <c r="Z8454" i="4"/>
  <c r="AA8454" i="4"/>
  <c r="S8455" i="4"/>
  <c r="T8455" i="4"/>
  <c r="U8455" i="4"/>
  <c r="V8455" i="4"/>
  <c r="W8455" i="4"/>
  <c r="X8455" i="4"/>
  <c r="Y8455" i="4"/>
  <c r="Z8455" i="4"/>
  <c r="AA8455" i="4"/>
  <c r="S8456" i="4"/>
  <c r="T8456" i="4"/>
  <c r="U8456" i="4"/>
  <c r="V8456" i="4"/>
  <c r="W8456" i="4"/>
  <c r="X8456" i="4"/>
  <c r="Y8456" i="4"/>
  <c r="Z8456" i="4"/>
  <c r="AA8456" i="4"/>
  <c r="S8457" i="4"/>
  <c r="T8457" i="4"/>
  <c r="U8457" i="4"/>
  <c r="V8457" i="4"/>
  <c r="W8457" i="4"/>
  <c r="X8457" i="4"/>
  <c r="Y8457" i="4"/>
  <c r="Z8457" i="4"/>
  <c r="AA8457" i="4"/>
  <c r="S8451" i="4"/>
  <c r="T8451" i="4"/>
  <c r="U8451" i="4"/>
  <c r="V8451" i="4"/>
  <c r="W8451" i="4"/>
  <c r="X8451" i="4"/>
  <c r="Y8451" i="4"/>
  <c r="Z8451" i="4"/>
  <c r="AA8451" i="4"/>
  <c r="S8459" i="4"/>
  <c r="T8459" i="4"/>
  <c r="U8459" i="4"/>
  <c r="V8459" i="4"/>
  <c r="W8459" i="4"/>
  <c r="X8459" i="4"/>
  <c r="Y8459" i="4"/>
  <c r="Z8459" i="4"/>
  <c r="AA8459" i="4"/>
  <c r="S8460" i="4"/>
  <c r="T8460" i="4"/>
  <c r="U8460" i="4"/>
  <c r="V8460" i="4"/>
  <c r="W8460" i="4"/>
  <c r="X8460" i="4"/>
  <c r="Y8460" i="4"/>
  <c r="Z8460" i="4"/>
  <c r="AA8460" i="4"/>
  <c r="S8461" i="4"/>
  <c r="T8461" i="4"/>
  <c r="U8461" i="4"/>
  <c r="V8461" i="4"/>
  <c r="W8461" i="4"/>
  <c r="X8461" i="4"/>
  <c r="Y8461" i="4"/>
  <c r="Z8461" i="4"/>
  <c r="AA8461" i="4"/>
  <c r="S8462" i="4"/>
  <c r="T8462" i="4"/>
  <c r="U8462" i="4"/>
  <c r="V8462" i="4"/>
  <c r="W8462" i="4"/>
  <c r="X8462" i="4"/>
  <c r="Y8462" i="4"/>
  <c r="Z8462" i="4"/>
  <c r="AA8462" i="4"/>
  <c r="S8463" i="4"/>
  <c r="T8463" i="4"/>
  <c r="U8463" i="4"/>
  <c r="V8463" i="4"/>
  <c r="W8463" i="4"/>
  <c r="X8463" i="4"/>
  <c r="Y8463" i="4"/>
  <c r="Z8463" i="4"/>
  <c r="AA8463" i="4"/>
  <c r="S8464" i="4"/>
  <c r="T8464" i="4"/>
  <c r="U8464" i="4"/>
  <c r="V8464" i="4"/>
  <c r="W8464" i="4"/>
  <c r="X8464" i="4"/>
  <c r="Y8464" i="4"/>
  <c r="Z8464" i="4"/>
  <c r="AA8464" i="4"/>
  <c r="S8458" i="4"/>
  <c r="T8458" i="4"/>
  <c r="U8458" i="4"/>
  <c r="V8458" i="4"/>
  <c r="W8458" i="4"/>
  <c r="X8458" i="4"/>
  <c r="Y8458" i="4"/>
  <c r="Z8458" i="4"/>
  <c r="AA8458" i="4"/>
  <c r="S8466" i="4"/>
  <c r="T8466" i="4"/>
  <c r="U8466" i="4"/>
  <c r="V8466" i="4"/>
  <c r="W8466" i="4"/>
  <c r="X8466" i="4"/>
  <c r="Y8466" i="4"/>
  <c r="Z8466" i="4"/>
  <c r="AA8466" i="4"/>
  <c r="S8467" i="4"/>
  <c r="T8467" i="4"/>
  <c r="U8467" i="4"/>
  <c r="V8467" i="4"/>
  <c r="W8467" i="4"/>
  <c r="X8467" i="4"/>
  <c r="Y8467" i="4"/>
  <c r="Z8467" i="4"/>
  <c r="AA8467" i="4"/>
  <c r="S8468" i="4"/>
  <c r="T8468" i="4"/>
  <c r="U8468" i="4"/>
  <c r="V8468" i="4"/>
  <c r="W8468" i="4"/>
  <c r="X8468" i="4"/>
  <c r="Y8468" i="4"/>
  <c r="Z8468" i="4"/>
  <c r="AA8468" i="4"/>
  <c r="S8469" i="4"/>
  <c r="T8469" i="4"/>
  <c r="U8469" i="4"/>
  <c r="V8469" i="4"/>
  <c r="W8469" i="4"/>
  <c r="X8469" i="4"/>
  <c r="Y8469" i="4"/>
  <c r="Z8469" i="4"/>
  <c r="AA8469" i="4"/>
  <c r="S8470" i="4"/>
  <c r="T8470" i="4"/>
  <c r="U8470" i="4"/>
  <c r="V8470" i="4"/>
  <c r="W8470" i="4"/>
  <c r="X8470" i="4"/>
  <c r="Y8470" i="4"/>
  <c r="Z8470" i="4"/>
  <c r="AA8470" i="4"/>
  <c r="S8471" i="4"/>
  <c r="T8471" i="4"/>
  <c r="U8471" i="4"/>
  <c r="V8471" i="4"/>
  <c r="W8471" i="4"/>
  <c r="X8471" i="4"/>
  <c r="Y8471" i="4"/>
  <c r="Z8471" i="4"/>
  <c r="AA8471" i="4"/>
  <c r="S8465" i="4"/>
  <c r="T8465" i="4"/>
  <c r="U8465" i="4"/>
  <c r="V8465" i="4"/>
  <c r="W8465" i="4"/>
  <c r="X8465" i="4"/>
  <c r="Y8465" i="4"/>
  <c r="Z8465" i="4"/>
  <c r="AA8465" i="4"/>
  <c r="S8473" i="4"/>
  <c r="T8473" i="4"/>
  <c r="U8473" i="4"/>
  <c r="V8473" i="4"/>
  <c r="W8473" i="4"/>
  <c r="X8473" i="4"/>
  <c r="Y8473" i="4"/>
  <c r="Z8473" i="4"/>
  <c r="AA8473" i="4"/>
  <c r="S8474" i="4"/>
  <c r="T8474" i="4"/>
  <c r="U8474" i="4"/>
  <c r="V8474" i="4"/>
  <c r="W8474" i="4"/>
  <c r="X8474" i="4"/>
  <c r="Y8474" i="4"/>
  <c r="Z8474" i="4"/>
  <c r="AA8474" i="4"/>
  <c r="S8475" i="4"/>
  <c r="T8475" i="4"/>
  <c r="U8475" i="4"/>
  <c r="V8475" i="4"/>
  <c r="W8475" i="4"/>
  <c r="X8475" i="4"/>
  <c r="Y8475" i="4"/>
  <c r="Z8475" i="4"/>
  <c r="AA8475" i="4"/>
  <c r="S8476" i="4"/>
  <c r="T8476" i="4"/>
  <c r="U8476" i="4"/>
  <c r="V8476" i="4"/>
  <c r="W8476" i="4"/>
  <c r="X8476" i="4"/>
  <c r="Y8476" i="4"/>
  <c r="Z8476" i="4"/>
  <c r="AA8476" i="4"/>
  <c r="S8477" i="4"/>
  <c r="T8477" i="4"/>
  <c r="U8477" i="4"/>
  <c r="V8477" i="4"/>
  <c r="W8477" i="4"/>
  <c r="X8477" i="4"/>
  <c r="Y8477" i="4"/>
  <c r="Z8477" i="4"/>
  <c r="AA8477" i="4"/>
  <c r="S8478" i="4"/>
  <c r="T8478" i="4"/>
  <c r="U8478" i="4"/>
  <c r="V8478" i="4"/>
  <c r="W8478" i="4"/>
  <c r="X8478" i="4"/>
  <c r="Y8478" i="4"/>
  <c r="Z8478" i="4"/>
  <c r="AA8478" i="4"/>
  <c r="S8472" i="4"/>
  <c r="T8472" i="4"/>
  <c r="U8472" i="4"/>
  <c r="V8472" i="4"/>
  <c r="W8472" i="4"/>
  <c r="X8472" i="4"/>
  <c r="Y8472" i="4"/>
  <c r="Z8472" i="4"/>
  <c r="AA8472" i="4"/>
  <c r="S8480" i="4"/>
  <c r="T8480" i="4"/>
  <c r="U8480" i="4"/>
  <c r="V8480" i="4"/>
  <c r="W8480" i="4"/>
  <c r="X8480" i="4"/>
  <c r="Y8480" i="4"/>
  <c r="Z8480" i="4"/>
  <c r="AA8480" i="4"/>
  <c r="S8481" i="4"/>
  <c r="T8481" i="4"/>
  <c r="U8481" i="4"/>
  <c r="V8481" i="4"/>
  <c r="W8481" i="4"/>
  <c r="X8481" i="4"/>
  <c r="Y8481" i="4"/>
  <c r="Z8481" i="4"/>
  <c r="AA8481" i="4"/>
  <c r="S8482" i="4"/>
  <c r="T8482" i="4"/>
  <c r="U8482" i="4"/>
  <c r="V8482" i="4"/>
  <c r="W8482" i="4"/>
  <c r="X8482" i="4"/>
  <c r="Y8482" i="4"/>
  <c r="Z8482" i="4"/>
  <c r="AA8482" i="4"/>
  <c r="S8483" i="4"/>
  <c r="T8483" i="4"/>
  <c r="U8483" i="4"/>
  <c r="V8483" i="4"/>
  <c r="W8483" i="4"/>
  <c r="X8483" i="4"/>
  <c r="Y8483" i="4"/>
  <c r="Z8483" i="4"/>
  <c r="AA8483" i="4"/>
  <c r="S8484" i="4"/>
  <c r="T8484" i="4"/>
  <c r="U8484" i="4"/>
  <c r="V8484" i="4"/>
  <c r="W8484" i="4"/>
  <c r="X8484" i="4"/>
  <c r="Y8484" i="4"/>
  <c r="Z8484" i="4"/>
  <c r="AA8484" i="4"/>
  <c r="S8485" i="4"/>
  <c r="T8485" i="4"/>
  <c r="U8485" i="4"/>
  <c r="V8485" i="4"/>
  <c r="W8485" i="4"/>
  <c r="X8485" i="4"/>
  <c r="Y8485" i="4"/>
  <c r="Z8485" i="4"/>
  <c r="AA8485" i="4"/>
  <c r="S8479" i="4"/>
  <c r="T8479" i="4"/>
  <c r="U8479" i="4"/>
  <c r="V8479" i="4"/>
  <c r="W8479" i="4"/>
  <c r="X8479" i="4"/>
  <c r="Y8479" i="4"/>
  <c r="Z8479" i="4"/>
  <c r="AA8479" i="4"/>
  <c r="S8487" i="4"/>
  <c r="T8487" i="4"/>
  <c r="U8487" i="4"/>
  <c r="V8487" i="4"/>
  <c r="W8487" i="4"/>
  <c r="X8487" i="4"/>
  <c r="Y8487" i="4"/>
  <c r="Z8487" i="4"/>
  <c r="AA8487" i="4"/>
  <c r="S8488" i="4"/>
  <c r="T8488" i="4"/>
  <c r="U8488" i="4"/>
  <c r="V8488" i="4"/>
  <c r="W8488" i="4"/>
  <c r="X8488" i="4"/>
  <c r="Y8488" i="4"/>
  <c r="Z8488" i="4"/>
  <c r="AA8488" i="4"/>
  <c r="S8489" i="4"/>
  <c r="T8489" i="4"/>
  <c r="U8489" i="4"/>
  <c r="V8489" i="4"/>
  <c r="W8489" i="4"/>
  <c r="X8489" i="4"/>
  <c r="Y8489" i="4"/>
  <c r="Z8489" i="4"/>
  <c r="AA8489" i="4"/>
  <c r="S8490" i="4"/>
  <c r="T8490" i="4"/>
  <c r="U8490" i="4"/>
  <c r="V8490" i="4"/>
  <c r="W8490" i="4"/>
  <c r="X8490" i="4"/>
  <c r="Y8490" i="4"/>
  <c r="Z8490" i="4"/>
  <c r="AA8490" i="4"/>
  <c r="S8491" i="4"/>
  <c r="T8491" i="4"/>
  <c r="U8491" i="4"/>
  <c r="V8491" i="4"/>
  <c r="W8491" i="4"/>
  <c r="X8491" i="4"/>
  <c r="Y8491" i="4"/>
  <c r="Z8491" i="4"/>
  <c r="AA8491" i="4"/>
  <c r="S8492" i="4"/>
  <c r="T8492" i="4"/>
  <c r="U8492" i="4"/>
  <c r="V8492" i="4"/>
  <c r="W8492" i="4"/>
  <c r="X8492" i="4"/>
  <c r="Y8492" i="4"/>
  <c r="Z8492" i="4"/>
  <c r="AA8492" i="4"/>
  <c r="S8486" i="4"/>
  <c r="T8486" i="4"/>
  <c r="U8486" i="4"/>
  <c r="V8486" i="4"/>
  <c r="W8486" i="4"/>
  <c r="X8486" i="4"/>
  <c r="Y8486" i="4"/>
  <c r="Z8486" i="4"/>
  <c r="AA8486" i="4"/>
  <c r="S8494" i="4"/>
  <c r="T8494" i="4"/>
  <c r="U8494" i="4"/>
  <c r="V8494" i="4"/>
  <c r="W8494" i="4"/>
  <c r="X8494" i="4"/>
  <c r="Y8494" i="4"/>
  <c r="Z8494" i="4"/>
  <c r="AA8494" i="4"/>
  <c r="S8495" i="4"/>
  <c r="T8495" i="4"/>
  <c r="U8495" i="4"/>
  <c r="V8495" i="4"/>
  <c r="W8495" i="4"/>
  <c r="X8495" i="4"/>
  <c r="Y8495" i="4"/>
  <c r="Z8495" i="4"/>
  <c r="AA8495" i="4"/>
  <c r="S8496" i="4"/>
  <c r="T8496" i="4"/>
  <c r="U8496" i="4"/>
  <c r="V8496" i="4"/>
  <c r="W8496" i="4"/>
  <c r="X8496" i="4"/>
  <c r="Y8496" i="4"/>
  <c r="Z8496" i="4"/>
  <c r="AA8496" i="4"/>
  <c r="S8497" i="4"/>
  <c r="T8497" i="4"/>
  <c r="U8497" i="4"/>
  <c r="V8497" i="4"/>
  <c r="W8497" i="4"/>
  <c r="X8497" i="4"/>
  <c r="Y8497" i="4"/>
  <c r="Z8497" i="4"/>
  <c r="AA8497" i="4"/>
  <c r="S8498" i="4"/>
  <c r="T8498" i="4"/>
  <c r="U8498" i="4"/>
  <c r="V8498" i="4"/>
  <c r="W8498" i="4"/>
  <c r="X8498" i="4"/>
  <c r="Y8498" i="4"/>
  <c r="Z8498" i="4"/>
  <c r="AA8498" i="4"/>
  <c r="S8499" i="4"/>
  <c r="T8499" i="4"/>
  <c r="U8499" i="4"/>
  <c r="V8499" i="4"/>
  <c r="W8499" i="4"/>
  <c r="X8499" i="4"/>
  <c r="Y8499" i="4"/>
  <c r="Z8499" i="4"/>
  <c r="AA8499" i="4"/>
  <c r="S8493" i="4"/>
  <c r="T8493" i="4"/>
  <c r="U8493" i="4"/>
  <c r="V8493" i="4"/>
  <c r="W8493" i="4"/>
  <c r="X8493" i="4"/>
  <c r="Y8493" i="4"/>
  <c r="Z8493" i="4"/>
  <c r="AA8493" i="4"/>
  <c r="S8501" i="4"/>
  <c r="T8501" i="4"/>
  <c r="U8501" i="4"/>
  <c r="V8501" i="4"/>
  <c r="W8501" i="4"/>
  <c r="X8501" i="4"/>
  <c r="Y8501" i="4"/>
  <c r="Z8501" i="4"/>
  <c r="AA8501" i="4"/>
  <c r="S8502" i="4"/>
  <c r="T8502" i="4"/>
  <c r="U8502" i="4"/>
  <c r="V8502" i="4"/>
  <c r="W8502" i="4"/>
  <c r="X8502" i="4"/>
  <c r="Y8502" i="4"/>
  <c r="Z8502" i="4"/>
  <c r="AA8502" i="4"/>
  <c r="S8503" i="4"/>
  <c r="T8503" i="4"/>
  <c r="U8503" i="4"/>
  <c r="V8503" i="4"/>
  <c r="W8503" i="4"/>
  <c r="X8503" i="4"/>
  <c r="Y8503" i="4"/>
  <c r="Z8503" i="4"/>
  <c r="AA8503" i="4"/>
  <c r="S8504" i="4"/>
  <c r="T8504" i="4"/>
  <c r="U8504" i="4"/>
  <c r="V8504" i="4"/>
  <c r="W8504" i="4"/>
  <c r="X8504" i="4"/>
  <c r="Y8504" i="4"/>
  <c r="Z8504" i="4"/>
  <c r="AA8504" i="4"/>
  <c r="S8505" i="4"/>
  <c r="T8505" i="4"/>
  <c r="U8505" i="4"/>
  <c r="V8505" i="4"/>
  <c r="W8505" i="4"/>
  <c r="X8505" i="4"/>
  <c r="Y8505" i="4"/>
  <c r="Z8505" i="4"/>
  <c r="AA8505" i="4"/>
  <c r="S8506" i="4"/>
  <c r="T8506" i="4"/>
  <c r="U8506" i="4"/>
  <c r="V8506" i="4"/>
  <c r="W8506" i="4"/>
  <c r="X8506" i="4"/>
  <c r="Y8506" i="4"/>
  <c r="Z8506" i="4"/>
  <c r="AA8506" i="4"/>
  <c r="S8500" i="4"/>
  <c r="T8500" i="4"/>
  <c r="U8500" i="4"/>
  <c r="V8500" i="4"/>
  <c r="W8500" i="4"/>
  <c r="X8500" i="4"/>
  <c r="Y8500" i="4"/>
  <c r="Z8500" i="4"/>
  <c r="AA8500" i="4"/>
  <c r="S8508" i="4"/>
  <c r="T8508" i="4"/>
  <c r="U8508" i="4"/>
  <c r="V8508" i="4"/>
  <c r="W8508" i="4"/>
  <c r="X8508" i="4"/>
  <c r="Y8508" i="4"/>
  <c r="Z8508" i="4"/>
  <c r="AA8508" i="4"/>
  <c r="S8509" i="4"/>
  <c r="T8509" i="4"/>
  <c r="U8509" i="4"/>
  <c r="V8509" i="4"/>
  <c r="W8509" i="4"/>
  <c r="X8509" i="4"/>
  <c r="Y8509" i="4"/>
  <c r="Z8509" i="4"/>
  <c r="AA8509" i="4"/>
  <c r="S8510" i="4"/>
  <c r="T8510" i="4"/>
  <c r="U8510" i="4"/>
  <c r="V8510" i="4"/>
  <c r="W8510" i="4"/>
  <c r="X8510" i="4"/>
  <c r="Y8510" i="4"/>
  <c r="Z8510" i="4"/>
  <c r="AA8510" i="4"/>
  <c r="S8511" i="4"/>
  <c r="T8511" i="4"/>
  <c r="U8511" i="4"/>
  <c r="V8511" i="4"/>
  <c r="W8511" i="4"/>
  <c r="X8511" i="4"/>
  <c r="Y8511" i="4"/>
  <c r="Z8511" i="4"/>
  <c r="AA8511" i="4"/>
  <c r="S8512" i="4"/>
  <c r="T8512" i="4"/>
  <c r="U8512" i="4"/>
  <c r="V8512" i="4"/>
  <c r="W8512" i="4"/>
  <c r="X8512" i="4"/>
  <c r="Y8512" i="4"/>
  <c r="Z8512" i="4"/>
  <c r="AA8512" i="4"/>
  <c r="S8513" i="4"/>
  <c r="T8513" i="4"/>
  <c r="U8513" i="4"/>
  <c r="V8513" i="4"/>
  <c r="W8513" i="4"/>
  <c r="X8513" i="4"/>
  <c r="Y8513" i="4"/>
  <c r="Z8513" i="4"/>
  <c r="AA8513" i="4"/>
  <c r="S8507" i="4"/>
  <c r="T8507" i="4"/>
  <c r="U8507" i="4"/>
  <c r="V8507" i="4"/>
  <c r="W8507" i="4"/>
  <c r="X8507" i="4"/>
  <c r="Y8507" i="4"/>
  <c r="Z8507" i="4"/>
  <c r="AA8507" i="4"/>
  <c r="S8515" i="4"/>
  <c r="T8515" i="4"/>
  <c r="U8515" i="4"/>
  <c r="V8515" i="4"/>
  <c r="W8515" i="4"/>
  <c r="X8515" i="4"/>
  <c r="Y8515" i="4"/>
  <c r="Z8515" i="4"/>
  <c r="AA8515" i="4"/>
  <c r="S8516" i="4"/>
  <c r="T8516" i="4"/>
  <c r="U8516" i="4"/>
  <c r="V8516" i="4"/>
  <c r="W8516" i="4"/>
  <c r="X8516" i="4"/>
  <c r="Y8516" i="4"/>
  <c r="Z8516" i="4"/>
  <c r="AA8516" i="4"/>
  <c r="S8517" i="4"/>
  <c r="T8517" i="4"/>
  <c r="U8517" i="4"/>
  <c r="V8517" i="4"/>
  <c r="W8517" i="4"/>
  <c r="X8517" i="4"/>
  <c r="Y8517" i="4"/>
  <c r="Z8517" i="4"/>
  <c r="AA8517" i="4"/>
  <c r="S8518" i="4"/>
  <c r="T8518" i="4"/>
  <c r="U8518" i="4"/>
  <c r="V8518" i="4"/>
  <c r="W8518" i="4"/>
  <c r="X8518" i="4"/>
  <c r="Y8518" i="4"/>
  <c r="Z8518" i="4"/>
  <c r="AA8518" i="4"/>
  <c r="S8519" i="4"/>
  <c r="T8519" i="4"/>
  <c r="U8519" i="4"/>
  <c r="V8519" i="4"/>
  <c r="W8519" i="4"/>
  <c r="X8519" i="4"/>
  <c r="Y8519" i="4"/>
  <c r="Z8519" i="4"/>
  <c r="AA8519" i="4"/>
  <c r="S8520" i="4"/>
  <c r="T8520" i="4"/>
  <c r="U8520" i="4"/>
  <c r="V8520" i="4"/>
  <c r="W8520" i="4"/>
  <c r="X8520" i="4"/>
  <c r="Y8520" i="4"/>
  <c r="Z8520" i="4"/>
  <c r="AA8520" i="4"/>
  <c r="S8514" i="4"/>
  <c r="T8514" i="4"/>
  <c r="U8514" i="4"/>
  <c r="V8514" i="4"/>
  <c r="W8514" i="4"/>
  <c r="X8514" i="4"/>
  <c r="Y8514" i="4"/>
  <c r="Z8514" i="4"/>
  <c r="AA8514" i="4"/>
  <c r="S8522" i="4"/>
  <c r="T8522" i="4"/>
  <c r="U8522" i="4"/>
  <c r="V8522" i="4"/>
  <c r="W8522" i="4"/>
  <c r="X8522" i="4"/>
  <c r="Y8522" i="4"/>
  <c r="Z8522" i="4"/>
  <c r="AA8522" i="4"/>
  <c r="S8523" i="4"/>
  <c r="T8523" i="4"/>
  <c r="U8523" i="4"/>
  <c r="V8523" i="4"/>
  <c r="W8523" i="4"/>
  <c r="X8523" i="4"/>
  <c r="Y8523" i="4"/>
  <c r="Z8523" i="4"/>
  <c r="AA8523" i="4"/>
  <c r="S8524" i="4"/>
  <c r="T8524" i="4"/>
  <c r="U8524" i="4"/>
  <c r="V8524" i="4"/>
  <c r="W8524" i="4"/>
  <c r="X8524" i="4"/>
  <c r="Y8524" i="4"/>
  <c r="Z8524" i="4"/>
  <c r="AA8524" i="4"/>
  <c r="S8525" i="4"/>
  <c r="T8525" i="4"/>
  <c r="U8525" i="4"/>
  <c r="V8525" i="4"/>
  <c r="W8525" i="4"/>
  <c r="X8525" i="4"/>
  <c r="Y8525" i="4"/>
  <c r="Z8525" i="4"/>
  <c r="AA8525" i="4"/>
  <c r="S8526" i="4"/>
  <c r="T8526" i="4"/>
  <c r="U8526" i="4"/>
  <c r="V8526" i="4"/>
  <c r="W8526" i="4"/>
  <c r="X8526" i="4"/>
  <c r="Y8526" i="4"/>
  <c r="Z8526" i="4"/>
  <c r="AA8526" i="4"/>
  <c r="S8527" i="4"/>
  <c r="T8527" i="4"/>
  <c r="U8527" i="4"/>
  <c r="V8527" i="4"/>
  <c r="W8527" i="4"/>
  <c r="X8527" i="4"/>
  <c r="Y8527" i="4"/>
  <c r="Z8527" i="4"/>
  <c r="AA8527" i="4"/>
  <c r="S8521" i="4"/>
  <c r="T8521" i="4"/>
  <c r="U8521" i="4"/>
  <c r="V8521" i="4"/>
  <c r="W8521" i="4"/>
  <c r="X8521" i="4"/>
  <c r="Y8521" i="4"/>
  <c r="Z8521" i="4"/>
  <c r="AA8521" i="4"/>
  <c r="S8529" i="4"/>
  <c r="T8529" i="4"/>
  <c r="U8529" i="4"/>
  <c r="V8529" i="4"/>
  <c r="W8529" i="4"/>
  <c r="X8529" i="4"/>
  <c r="Y8529" i="4"/>
  <c r="Z8529" i="4"/>
  <c r="AA8529" i="4"/>
  <c r="S8530" i="4"/>
  <c r="T8530" i="4"/>
  <c r="U8530" i="4"/>
  <c r="V8530" i="4"/>
  <c r="W8530" i="4"/>
  <c r="X8530" i="4"/>
  <c r="Y8530" i="4"/>
  <c r="Z8530" i="4"/>
  <c r="AA8530" i="4"/>
  <c r="S8531" i="4"/>
  <c r="T8531" i="4"/>
  <c r="U8531" i="4"/>
  <c r="V8531" i="4"/>
  <c r="W8531" i="4"/>
  <c r="X8531" i="4"/>
  <c r="Y8531" i="4"/>
  <c r="Z8531" i="4"/>
  <c r="AA8531" i="4"/>
  <c r="S8532" i="4"/>
  <c r="T8532" i="4"/>
  <c r="U8532" i="4"/>
  <c r="V8532" i="4"/>
  <c r="W8532" i="4"/>
  <c r="X8532" i="4"/>
  <c r="Y8532" i="4"/>
  <c r="Z8532" i="4"/>
  <c r="AA8532" i="4"/>
  <c r="S8533" i="4"/>
  <c r="T8533" i="4"/>
  <c r="U8533" i="4"/>
  <c r="V8533" i="4"/>
  <c r="W8533" i="4"/>
  <c r="X8533" i="4"/>
  <c r="Y8533" i="4"/>
  <c r="Z8533" i="4"/>
  <c r="AA8533" i="4"/>
  <c r="S8534" i="4"/>
  <c r="T8534" i="4"/>
  <c r="U8534" i="4"/>
  <c r="V8534" i="4"/>
  <c r="W8534" i="4"/>
  <c r="X8534" i="4"/>
  <c r="Y8534" i="4"/>
  <c r="Z8534" i="4"/>
  <c r="AA8534" i="4"/>
  <c r="S8528" i="4"/>
  <c r="T8528" i="4"/>
  <c r="U8528" i="4"/>
  <c r="V8528" i="4"/>
  <c r="W8528" i="4"/>
  <c r="X8528" i="4"/>
  <c r="Y8528" i="4"/>
  <c r="Z8528" i="4"/>
  <c r="AA8528" i="4"/>
  <c r="S8536" i="4"/>
  <c r="T8536" i="4"/>
  <c r="U8536" i="4"/>
  <c r="V8536" i="4"/>
  <c r="W8536" i="4"/>
  <c r="X8536" i="4"/>
  <c r="Y8536" i="4"/>
  <c r="Z8536" i="4"/>
  <c r="AA8536" i="4"/>
  <c r="S8537" i="4"/>
  <c r="T8537" i="4"/>
  <c r="U8537" i="4"/>
  <c r="V8537" i="4"/>
  <c r="W8537" i="4"/>
  <c r="X8537" i="4"/>
  <c r="Y8537" i="4"/>
  <c r="Z8537" i="4"/>
  <c r="AA8537" i="4"/>
  <c r="S8538" i="4"/>
  <c r="T8538" i="4"/>
  <c r="U8538" i="4"/>
  <c r="V8538" i="4"/>
  <c r="W8538" i="4"/>
  <c r="X8538" i="4"/>
  <c r="Y8538" i="4"/>
  <c r="Z8538" i="4"/>
  <c r="AA8538" i="4"/>
  <c r="S8539" i="4"/>
  <c r="T8539" i="4"/>
  <c r="U8539" i="4"/>
  <c r="V8539" i="4"/>
  <c r="W8539" i="4"/>
  <c r="X8539" i="4"/>
  <c r="Y8539" i="4"/>
  <c r="Z8539" i="4"/>
  <c r="AA8539" i="4"/>
  <c r="S8540" i="4"/>
  <c r="T8540" i="4"/>
  <c r="U8540" i="4"/>
  <c r="V8540" i="4"/>
  <c r="W8540" i="4"/>
  <c r="X8540" i="4"/>
  <c r="Y8540" i="4"/>
  <c r="Z8540" i="4"/>
  <c r="AA8540" i="4"/>
  <c r="S8541" i="4"/>
  <c r="T8541" i="4"/>
  <c r="U8541" i="4"/>
  <c r="V8541" i="4"/>
  <c r="W8541" i="4"/>
  <c r="X8541" i="4"/>
  <c r="Y8541" i="4"/>
  <c r="Z8541" i="4"/>
  <c r="AA8541" i="4"/>
  <c r="S8535" i="4"/>
  <c r="T8535" i="4"/>
  <c r="U8535" i="4"/>
  <c r="V8535" i="4"/>
  <c r="W8535" i="4"/>
  <c r="X8535" i="4"/>
  <c r="Y8535" i="4"/>
  <c r="Z8535" i="4"/>
  <c r="AA8535" i="4"/>
  <c r="S8543" i="4"/>
  <c r="T8543" i="4"/>
  <c r="U8543" i="4"/>
  <c r="V8543" i="4"/>
  <c r="W8543" i="4"/>
  <c r="X8543" i="4"/>
  <c r="Y8543" i="4"/>
  <c r="Z8543" i="4"/>
  <c r="AA8543" i="4"/>
  <c r="S8544" i="4"/>
  <c r="T8544" i="4"/>
  <c r="U8544" i="4"/>
  <c r="V8544" i="4"/>
  <c r="W8544" i="4"/>
  <c r="X8544" i="4"/>
  <c r="Y8544" i="4"/>
  <c r="Z8544" i="4"/>
  <c r="AA8544" i="4"/>
  <c r="S8545" i="4"/>
  <c r="T8545" i="4"/>
  <c r="U8545" i="4"/>
  <c r="V8545" i="4"/>
  <c r="W8545" i="4"/>
  <c r="X8545" i="4"/>
  <c r="Y8545" i="4"/>
  <c r="Z8545" i="4"/>
  <c r="AA8545" i="4"/>
  <c r="S8546" i="4"/>
  <c r="T8546" i="4"/>
  <c r="U8546" i="4"/>
  <c r="V8546" i="4"/>
  <c r="W8546" i="4"/>
  <c r="X8546" i="4"/>
  <c r="Y8546" i="4"/>
  <c r="Z8546" i="4"/>
  <c r="AA8546" i="4"/>
  <c r="S8547" i="4"/>
  <c r="T8547" i="4"/>
  <c r="U8547" i="4"/>
  <c r="V8547" i="4"/>
  <c r="W8547" i="4"/>
  <c r="X8547" i="4"/>
  <c r="Y8547" i="4"/>
  <c r="Z8547" i="4"/>
  <c r="AA8547" i="4"/>
  <c r="S8548" i="4"/>
  <c r="T8548" i="4"/>
  <c r="U8548" i="4"/>
  <c r="V8548" i="4"/>
  <c r="W8548" i="4"/>
  <c r="X8548" i="4"/>
  <c r="Y8548" i="4"/>
  <c r="Z8548" i="4"/>
  <c r="AA8548" i="4"/>
  <c r="S8542" i="4"/>
  <c r="T8542" i="4"/>
  <c r="U8542" i="4"/>
  <c r="V8542" i="4"/>
  <c r="W8542" i="4"/>
  <c r="X8542" i="4"/>
  <c r="Y8542" i="4"/>
  <c r="Z8542" i="4"/>
  <c r="AA8542" i="4"/>
  <c r="S8550" i="4"/>
  <c r="T8550" i="4"/>
  <c r="U8550" i="4"/>
  <c r="V8550" i="4"/>
  <c r="W8550" i="4"/>
  <c r="X8550" i="4"/>
  <c r="Y8550" i="4"/>
  <c r="Z8550" i="4"/>
  <c r="AA8550" i="4"/>
  <c r="S8551" i="4"/>
  <c r="T8551" i="4"/>
  <c r="U8551" i="4"/>
  <c r="V8551" i="4"/>
  <c r="W8551" i="4"/>
  <c r="X8551" i="4"/>
  <c r="Y8551" i="4"/>
  <c r="Z8551" i="4"/>
  <c r="AA8551" i="4"/>
  <c r="S8552" i="4"/>
  <c r="T8552" i="4"/>
  <c r="U8552" i="4"/>
  <c r="V8552" i="4"/>
  <c r="W8552" i="4"/>
  <c r="X8552" i="4"/>
  <c r="Y8552" i="4"/>
  <c r="Z8552" i="4"/>
  <c r="AA8552" i="4"/>
  <c r="S8553" i="4"/>
  <c r="T8553" i="4"/>
  <c r="U8553" i="4"/>
  <c r="V8553" i="4"/>
  <c r="W8553" i="4"/>
  <c r="X8553" i="4"/>
  <c r="Y8553" i="4"/>
  <c r="Z8553" i="4"/>
  <c r="AA8553" i="4"/>
  <c r="S8554" i="4"/>
  <c r="T8554" i="4"/>
  <c r="U8554" i="4"/>
  <c r="V8554" i="4"/>
  <c r="W8554" i="4"/>
  <c r="X8554" i="4"/>
  <c r="Y8554" i="4"/>
  <c r="Z8554" i="4"/>
  <c r="AA8554" i="4"/>
  <c r="S8555" i="4"/>
  <c r="T8555" i="4"/>
  <c r="U8555" i="4"/>
  <c r="V8555" i="4"/>
  <c r="W8555" i="4"/>
  <c r="X8555" i="4"/>
  <c r="Y8555" i="4"/>
  <c r="Z8555" i="4"/>
  <c r="AA8555" i="4"/>
  <c r="S8549" i="4"/>
  <c r="T8549" i="4"/>
  <c r="U8549" i="4"/>
  <c r="V8549" i="4"/>
  <c r="W8549" i="4"/>
  <c r="X8549" i="4"/>
  <c r="Y8549" i="4"/>
  <c r="Z8549" i="4"/>
  <c r="AA8549" i="4"/>
  <c r="S8557" i="4"/>
  <c r="T8557" i="4"/>
  <c r="U8557" i="4"/>
  <c r="V8557" i="4"/>
  <c r="W8557" i="4"/>
  <c r="X8557" i="4"/>
  <c r="Y8557" i="4"/>
  <c r="Z8557" i="4"/>
  <c r="AA8557" i="4"/>
  <c r="S8558" i="4"/>
  <c r="T8558" i="4"/>
  <c r="U8558" i="4"/>
  <c r="V8558" i="4"/>
  <c r="W8558" i="4"/>
  <c r="X8558" i="4"/>
  <c r="Y8558" i="4"/>
  <c r="Z8558" i="4"/>
  <c r="AA8558" i="4"/>
  <c r="S8559" i="4"/>
  <c r="T8559" i="4"/>
  <c r="U8559" i="4"/>
  <c r="V8559" i="4"/>
  <c r="W8559" i="4"/>
  <c r="X8559" i="4"/>
  <c r="Y8559" i="4"/>
  <c r="Z8559" i="4"/>
  <c r="AA8559" i="4"/>
  <c r="S8560" i="4"/>
  <c r="T8560" i="4"/>
  <c r="U8560" i="4"/>
  <c r="V8560" i="4"/>
  <c r="W8560" i="4"/>
  <c r="X8560" i="4"/>
  <c r="Y8560" i="4"/>
  <c r="Z8560" i="4"/>
  <c r="AA8560" i="4"/>
  <c r="S8561" i="4"/>
  <c r="T8561" i="4"/>
  <c r="U8561" i="4"/>
  <c r="V8561" i="4"/>
  <c r="W8561" i="4"/>
  <c r="X8561" i="4"/>
  <c r="Y8561" i="4"/>
  <c r="Z8561" i="4"/>
  <c r="AA8561" i="4"/>
  <c r="S8562" i="4"/>
  <c r="T8562" i="4"/>
  <c r="U8562" i="4"/>
  <c r="V8562" i="4"/>
  <c r="W8562" i="4"/>
  <c r="X8562" i="4"/>
  <c r="Y8562" i="4"/>
  <c r="Z8562" i="4"/>
  <c r="AA8562" i="4"/>
  <c r="S8556" i="4"/>
  <c r="T8556" i="4"/>
  <c r="U8556" i="4"/>
  <c r="V8556" i="4"/>
  <c r="W8556" i="4"/>
  <c r="X8556" i="4"/>
  <c r="Y8556" i="4"/>
  <c r="Z8556" i="4"/>
  <c r="AA8556" i="4"/>
  <c r="S8564" i="4"/>
  <c r="T8564" i="4"/>
  <c r="U8564" i="4"/>
  <c r="V8564" i="4"/>
  <c r="W8564" i="4"/>
  <c r="X8564" i="4"/>
  <c r="Y8564" i="4"/>
  <c r="Z8564" i="4"/>
  <c r="AA8564" i="4"/>
  <c r="S8565" i="4"/>
  <c r="T8565" i="4"/>
  <c r="U8565" i="4"/>
  <c r="V8565" i="4"/>
  <c r="W8565" i="4"/>
  <c r="X8565" i="4"/>
  <c r="Y8565" i="4"/>
  <c r="Z8565" i="4"/>
  <c r="AA8565" i="4"/>
  <c r="S8566" i="4"/>
  <c r="T8566" i="4"/>
  <c r="U8566" i="4"/>
  <c r="V8566" i="4"/>
  <c r="W8566" i="4"/>
  <c r="X8566" i="4"/>
  <c r="Y8566" i="4"/>
  <c r="Z8566" i="4"/>
  <c r="AA8566" i="4"/>
  <c r="S8567" i="4"/>
  <c r="T8567" i="4"/>
  <c r="U8567" i="4"/>
  <c r="V8567" i="4"/>
  <c r="W8567" i="4"/>
  <c r="X8567" i="4"/>
  <c r="Y8567" i="4"/>
  <c r="Z8567" i="4"/>
  <c r="AA8567" i="4"/>
  <c r="S8568" i="4"/>
  <c r="T8568" i="4"/>
  <c r="U8568" i="4"/>
  <c r="V8568" i="4"/>
  <c r="W8568" i="4"/>
  <c r="X8568" i="4"/>
  <c r="Y8568" i="4"/>
  <c r="Z8568" i="4"/>
  <c r="AA8568" i="4"/>
  <c r="S8569" i="4"/>
  <c r="T8569" i="4"/>
  <c r="U8569" i="4"/>
  <c r="V8569" i="4"/>
  <c r="W8569" i="4"/>
  <c r="X8569" i="4"/>
  <c r="Y8569" i="4"/>
  <c r="Z8569" i="4"/>
  <c r="AA8569" i="4"/>
  <c r="S8563" i="4"/>
  <c r="T8563" i="4"/>
  <c r="U8563" i="4"/>
  <c r="V8563" i="4"/>
  <c r="W8563" i="4"/>
  <c r="X8563" i="4"/>
  <c r="Y8563" i="4"/>
  <c r="Z8563" i="4"/>
  <c r="AA8563" i="4"/>
  <c r="S8571" i="4"/>
  <c r="T8571" i="4"/>
  <c r="U8571" i="4"/>
  <c r="V8571" i="4"/>
  <c r="W8571" i="4"/>
  <c r="X8571" i="4"/>
  <c r="Y8571" i="4"/>
  <c r="Z8571" i="4"/>
  <c r="AA8571" i="4"/>
  <c r="S8572" i="4"/>
  <c r="T8572" i="4"/>
  <c r="U8572" i="4"/>
  <c r="V8572" i="4"/>
  <c r="W8572" i="4"/>
  <c r="X8572" i="4"/>
  <c r="Y8572" i="4"/>
  <c r="Z8572" i="4"/>
  <c r="AA8572" i="4"/>
  <c r="S8573" i="4"/>
  <c r="T8573" i="4"/>
  <c r="U8573" i="4"/>
  <c r="V8573" i="4"/>
  <c r="W8573" i="4"/>
  <c r="X8573" i="4"/>
  <c r="Y8573" i="4"/>
  <c r="Z8573" i="4"/>
  <c r="AA8573" i="4"/>
  <c r="S8574" i="4"/>
  <c r="T8574" i="4"/>
  <c r="U8574" i="4"/>
  <c r="V8574" i="4"/>
  <c r="W8574" i="4"/>
  <c r="X8574" i="4"/>
  <c r="Y8574" i="4"/>
  <c r="Z8574" i="4"/>
  <c r="AA8574" i="4"/>
  <c r="S8575" i="4"/>
  <c r="T8575" i="4"/>
  <c r="U8575" i="4"/>
  <c r="V8575" i="4"/>
  <c r="W8575" i="4"/>
  <c r="X8575" i="4"/>
  <c r="Y8575" i="4"/>
  <c r="Z8575" i="4"/>
  <c r="AA8575" i="4"/>
  <c r="S8576" i="4"/>
  <c r="T8576" i="4"/>
  <c r="U8576" i="4"/>
  <c r="V8576" i="4"/>
  <c r="W8576" i="4"/>
  <c r="X8576" i="4"/>
  <c r="Y8576" i="4"/>
  <c r="Z8576" i="4"/>
  <c r="AA8576" i="4"/>
  <c r="S8570" i="4"/>
  <c r="T8570" i="4"/>
  <c r="U8570" i="4"/>
  <c r="V8570" i="4"/>
  <c r="W8570" i="4"/>
  <c r="X8570" i="4"/>
  <c r="Y8570" i="4"/>
  <c r="Z8570" i="4"/>
  <c r="AA8570" i="4"/>
  <c r="S8578" i="4"/>
  <c r="T8578" i="4"/>
  <c r="U8578" i="4"/>
  <c r="V8578" i="4"/>
  <c r="W8578" i="4"/>
  <c r="X8578" i="4"/>
  <c r="Y8578" i="4"/>
  <c r="Z8578" i="4"/>
  <c r="AA8578" i="4"/>
  <c r="S8579" i="4"/>
  <c r="T8579" i="4"/>
  <c r="U8579" i="4"/>
  <c r="V8579" i="4"/>
  <c r="W8579" i="4"/>
  <c r="X8579" i="4"/>
  <c r="Y8579" i="4"/>
  <c r="Z8579" i="4"/>
  <c r="AA8579" i="4"/>
  <c r="S8580" i="4"/>
  <c r="T8580" i="4"/>
  <c r="U8580" i="4"/>
  <c r="V8580" i="4"/>
  <c r="W8580" i="4"/>
  <c r="X8580" i="4"/>
  <c r="Y8580" i="4"/>
  <c r="Z8580" i="4"/>
  <c r="AA8580" i="4"/>
  <c r="S8581" i="4"/>
  <c r="T8581" i="4"/>
  <c r="U8581" i="4"/>
  <c r="V8581" i="4"/>
  <c r="W8581" i="4"/>
  <c r="X8581" i="4"/>
  <c r="Y8581" i="4"/>
  <c r="Z8581" i="4"/>
  <c r="AA8581" i="4"/>
  <c r="S8582" i="4"/>
  <c r="T8582" i="4"/>
  <c r="U8582" i="4"/>
  <c r="V8582" i="4"/>
  <c r="W8582" i="4"/>
  <c r="X8582" i="4"/>
  <c r="Y8582" i="4"/>
  <c r="Z8582" i="4"/>
  <c r="AA8582" i="4"/>
  <c r="S8583" i="4"/>
  <c r="T8583" i="4"/>
  <c r="U8583" i="4"/>
  <c r="V8583" i="4"/>
  <c r="W8583" i="4"/>
  <c r="X8583" i="4"/>
  <c r="Y8583" i="4"/>
  <c r="Z8583" i="4"/>
  <c r="AA8583" i="4"/>
  <c r="S8577" i="4"/>
  <c r="T8577" i="4"/>
  <c r="U8577" i="4"/>
  <c r="V8577" i="4"/>
  <c r="W8577" i="4"/>
  <c r="X8577" i="4"/>
  <c r="Y8577" i="4"/>
  <c r="Z8577" i="4"/>
  <c r="AA8577" i="4"/>
  <c r="S8585" i="4"/>
  <c r="T8585" i="4"/>
  <c r="U8585" i="4"/>
  <c r="V8585" i="4"/>
  <c r="W8585" i="4"/>
  <c r="X8585" i="4"/>
  <c r="Y8585" i="4"/>
  <c r="Z8585" i="4"/>
  <c r="AA8585" i="4"/>
  <c r="S8586" i="4"/>
  <c r="T8586" i="4"/>
  <c r="U8586" i="4"/>
  <c r="V8586" i="4"/>
  <c r="W8586" i="4"/>
  <c r="X8586" i="4"/>
  <c r="Y8586" i="4"/>
  <c r="Z8586" i="4"/>
  <c r="AA8586" i="4"/>
  <c r="S8587" i="4"/>
  <c r="T8587" i="4"/>
  <c r="U8587" i="4"/>
  <c r="V8587" i="4"/>
  <c r="W8587" i="4"/>
  <c r="X8587" i="4"/>
  <c r="Y8587" i="4"/>
  <c r="Z8587" i="4"/>
  <c r="AA8587" i="4"/>
  <c r="S8588" i="4"/>
  <c r="T8588" i="4"/>
  <c r="U8588" i="4"/>
  <c r="V8588" i="4"/>
  <c r="W8588" i="4"/>
  <c r="X8588" i="4"/>
  <c r="Y8588" i="4"/>
  <c r="Z8588" i="4"/>
  <c r="AA8588" i="4"/>
  <c r="S8589" i="4"/>
  <c r="T8589" i="4"/>
  <c r="U8589" i="4"/>
  <c r="V8589" i="4"/>
  <c r="W8589" i="4"/>
  <c r="X8589" i="4"/>
  <c r="Y8589" i="4"/>
  <c r="Z8589" i="4"/>
  <c r="AA8589" i="4"/>
  <c r="S8590" i="4"/>
  <c r="T8590" i="4"/>
  <c r="U8590" i="4"/>
  <c r="V8590" i="4"/>
  <c r="W8590" i="4"/>
  <c r="X8590" i="4"/>
  <c r="Y8590" i="4"/>
  <c r="Z8590" i="4"/>
  <c r="AA8590" i="4"/>
  <c r="S8584" i="4"/>
  <c r="T8584" i="4"/>
  <c r="U8584" i="4"/>
  <c r="V8584" i="4"/>
  <c r="W8584" i="4"/>
  <c r="X8584" i="4"/>
  <c r="Y8584" i="4"/>
  <c r="Z8584" i="4"/>
  <c r="AA8584" i="4"/>
  <c r="S8592" i="4"/>
  <c r="T8592" i="4"/>
  <c r="U8592" i="4"/>
  <c r="V8592" i="4"/>
  <c r="W8592" i="4"/>
  <c r="X8592" i="4"/>
  <c r="Y8592" i="4"/>
  <c r="Z8592" i="4"/>
  <c r="AA8592" i="4"/>
  <c r="S8593" i="4"/>
  <c r="T8593" i="4"/>
  <c r="U8593" i="4"/>
  <c r="V8593" i="4"/>
  <c r="W8593" i="4"/>
  <c r="X8593" i="4"/>
  <c r="Y8593" i="4"/>
  <c r="Z8593" i="4"/>
  <c r="AA8593" i="4"/>
  <c r="S8594" i="4"/>
  <c r="T8594" i="4"/>
  <c r="U8594" i="4"/>
  <c r="V8594" i="4"/>
  <c r="W8594" i="4"/>
  <c r="X8594" i="4"/>
  <c r="Y8594" i="4"/>
  <c r="Z8594" i="4"/>
  <c r="AA8594" i="4"/>
  <c r="S8595" i="4"/>
  <c r="T8595" i="4"/>
  <c r="U8595" i="4"/>
  <c r="V8595" i="4"/>
  <c r="W8595" i="4"/>
  <c r="X8595" i="4"/>
  <c r="Y8595" i="4"/>
  <c r="Z8595" i="4"/>
  <c r="AA8595" i="4"/>
  <c r="S8596" i="4"/>
  <c r="T8596" i="4"/>
  <c r="U8596" i="4"/>
  <c r="V8596" i="4"/>
  <c r="W8596" i="4"/>
  <c r="X8596" i="4"/>
  <c r="Y8596" i="4"/>
  <c r="Z8596" i="4"/>
  <c r="AA8596" i="4"/>
  <c r="S8597" i="4"/>
  <c r="T8597" i="4"/>
  <c r="U8597" i="4"/>
  <c r="V8597" i="4"/>
  <c r="W8597" i="4"/>
  <c r="X8597" i="4"/>
  <c r="Y8597" i="4"/>
  <c r="Z8597" i="4"/>
  <c r="AA8597" i="4"/>
  <c r="S8591" i="4"/>
  <c r="T8591" i="4"/>
  <c r="U8591" i="4"/>
  <c r="V8591" i="4"/>
  <c r="W8591" i="4"/>
  <c r="X8591" i="4"/>
  <c r="Y8591" i="4"/>
  <c r="Z8591" i="4"/>
  <c r="AA8591" i="4"/>
  <c r="S8599" i="4"/>
  <c r="T8599" i="4"/>
  <c r="U8599" i="4"/>
  <c r="V8599" i="4"/>
  <c r="W8599" i="4"/>
  <c r="X8599" i="4"/>
  <c r="Y8599" i="4"/>
  <c r="Z8599" i="4"/>
  <c r="AA8599" i="4"/>
  <c r="S8600" i="4"/>
  <c r="T8600" i="4"/>
  <c r="U8600" i="4"/>
  <c r="V8600" i="4"/>
  <c r="W8600" i="4"/>
  <c r="X8600" i="4"/>
  <c r="Y8600" i="4"/>
  <c r="Z8600" i="4"/>
  <c r="AA8600" i="4"/>
  <c r="S8601" i="4"/>
  <c r="T8601" i="4"/>
  <c r="U8601" i="4"/>
  <c r="V8601" i="4"/>
  <c r="W8601" i="4"/>
  <c r="X8601" i="4"/>
  <c r="Y8601" i="4"/>
  <c r="Z8601" i="4"/>
  <c r="AA8601" i="4"/>
  <c r="S8602" i="4"/>
  <c r="T8602" i="4"/>
  <c r="U8602" i="4"/>
  <c r="V8602" i="4"/>
  <c r="W8602" i="4"/>
  <c r="X8602" i="4"/>
  <c r="Y8602" i="4"/>
  <c r="Z8602" i="4"/>
  <c r="AA8602" i="4"/>
  <c r="S8603" i="4"/>
  <c r="T8603" i="4"/>
  <c r="U8603" i="4"/>
  <c r="V8603" i="4"/>
  <c r="W8603" i="4"/>
  <c r="X8603" i="4"/>
  <c r="Y8603" i="4"/>
  <c r="Z8603" i="4"/>
  <c r="AA8603" i="4"/>
  <c r="S8604" i="4"/>
  <c r="T8604" i="4"/>
  <c r="U8604" i="4"/>
  <c r="V8604" i="4"/>
  <c r="W8604" i="4"/>
  <c r="X8604" i="4"/>
  <c r="Y8604" i="4"/>
  <c r="Z8604" i="4"/>
  <c r="AA8604" i="4"/>
  <c r="S8598" i="4"/>
  <c r="T8598" i="4"/>
  <c r="U8598" i="4"/>
  <c r="V8598" i="4"/>
  <c r="W8598" i="4"/>
  <c r="X8598" i="4"/>
  <c r="Y8598" i="4"/>
  <c r="Z8598" i="4"/>
  <c r="AA8598" i="4"/>
  <c r="S8606" i="4"/>
  <c r="T8606" i="4"/>
  <c r="U8606" i="4"/>
  <c r="V8606" i="4"/>
  <c r="W8606" i="4"/>
  <c r="X8606" i="4"/>
  <c r="Y8606" i="4"/>
  <c r="Z8606" i="4"/>
  <c r="AA8606" i="4"/>
  <c r="S8607" i="4"/>
  <c r="T8607" i="4"/>
  <c r="U8607" i="4"/>
  <c r="V8607" i="4"/>
  <c r="W8607" i="4"/>
  <c r="X8607" i="4"/>
  <c r="Y8607" i="4"/>
  <c r="Z8607" i="4"/>
  <c r="AA8607" i="4"/>
  <c r="S8608" i="4"/>
  <c r="T8608" i="4"/>
  <c r="U8608" i="4"/>
  <c r="V8608" i="4"/>
  <c r="W8608" i="4"/>
  <c r="X8608" i="4"/>
  <c r="Y8608" i="4"/>
  <c r="Z8608" i="4"/>
  <c r="AA8608" i="4"/>
  <c r="S8609" i="4"/>
  <c r="T8609" i="4"/>
  <c r="U8609" i="4"/>
  <c r="V8609" i="4"/>
  <c r="W8609" i="4"/>
  <c r="X8609" i="4"/>
  <c r="Y8609" i="4"/>
  <c r="Z8609" i="4"/>
  <c r="AA8609" i="4"/>
  <c r="S8610" i="4"/>
  <c r="T8610" i="4"/>
  <c r="U8610" i="4"/>
  <c r="V8610" i="4"/>
  <c r="W8610" i="4"/>
  <c r="X8610" i="4"/>
  <c r="Y8610" i="4"/>
  <c r="Z8610" i="4"/>
  <c r="AA8610" i="4"/>
  <c r="S8611" i="4"/>
  <c r="T8611" i="4"/>
  <c r="U8611" i="4"/>
  <c r="V8611" i="4"/>
  <c r="W8611" i="4"/>
  <c r="X8611" i="4"/>
  <c r="Y8611" i="4"/>
  <c r="Z8611" i="4"/>
  <c r="AA8611" i="4"/>
  <c r="S8605" i="4"/>
  <c r="T8605" i="4"/>
  <c r="U8605" i="4"/>
  <c r="V8605" i="4"/>
  <c r="W8605" i="4"/>
  <c r="X8605" i="4"/>
  <c r="Y8605" i="4"/>
  <c r="Z8605" i="4"/>
  <c r="AA8605" i="4"/>
  <c r="S8613" i="4"/>
  <c r="T8613" i="4"/>
  <c r="U8613" i="4"/>
  <c r="V8613" i="4"/>
  <c r="W8613" i="4"/>
  <c r="X8613" i="4"/>
  <c r="Y8613" i="4"/>
  <c r="Z8613" i="4"/>
  <c r="AA8613" i="4"/>
  <c r="S8614" i="4"/>
  <c r="T8614" i="4"/>
  <c r="U8614" i="4"/>
  <c r="V8614" i="4"/>
  <c r="W8614" i="4"/>
  <c r="X8614" i="4"/>
  <c r="Y8614" i="4"/>
  <c r="Z8614" i="4"/>
  <c r="AA8614" i="4"/>
  <c r="S8615" i="4"/>
  <c r="T8615" i="4"/>
  <c r="U8615" i="4"/>
  <c r="V8615" i="4"/>
  <c r="W8615" i="4"/>
  <c r="X8615" i="4"/>
  <c r="Y8615" i="4"/>
  <c r="Z8615" i="4"/>
  <c r="AA8615" i="4"/>
  <c r="S8616" i="4"/>
  <c r="T8616" i="4"/>
  <c r="U8616" i="4"/>
  <c r="V8616" i="4"/>
  <c r="W8616" i="4"/>
  <c r="X8616" i="4"/>
  <c r="Y8616" i="4"/>
  <c r="Z8616" i="4"/>
  <c r="AA8616" i="4"/>
  <c r="S8617" i="4"/>
  <c r="T8617" i="4"/>
  <c r="U8617" i="4"/>
  <c r="V8617" i="4"/>
  <c r="W8617" i="4"/>
  <c r="X8617" i="4"/>
  <c r="Y8617" i="4"/>
  <c r="Z8617" i="4"/>
  <c r="AA8617" i="4"/>
  <c r="S8618" i="4"/>
  <c r="T8618" i="4"/>
  <c r="U8618" i="4"/>
  <c r="V8618" i="4"/>
  <c r="W8618" i="4"/>
  <c r="X8618" i="4"/>
  <c r="Y8618" i="4"/>
  <c r="Z8618" i="4"/>
  <c r="AA8618" i="4"/>
  <c r="S8612" i="4"/>
  <c r="T8612" i="4"/>
  <c r="U8612" i="4"/>
  <c r="V8612" i="4"/>
  <c r="W8612" i="4"/>
  <c r="X8612" i="4"/>
  <c r="Y8612" i="4"/>
  <c r="Z8612" i="4"/>
  <c r="AA8612" i="4"/>
  <c r="S8620" i="4"/>
  <c r="T8620" i="4"/>
  <c r="U8620" i="4"/>
  <c r="V8620" i="4"/>
  <c r="W8620" i="4"/>
  <c r="X8620" i="4"/>
  <c r="Y8620" i="4"/>
  <c r="Z8620" i="4"/>
  <c r="AA8620" i="4"/>
  <c r="S8621" i="4"/>
  <c r="T8621" i="4"/>
  <c r="U8621" i="4"/>
  <c r="V8621" i="4"/>
  <c r="W8621" i="4"/>
  <c r="X8621" i="4"/>
  <c r="Y8621" i="4"/>
  <c r="Z8621" i="4"/>
  <c r="AA8621" i="4"/>
  <c r="S8622" i="4"/>
  <c r="T8622" i="4"/>
  <c r="U8622" i="4"/>
  <c r="V8622" i="4"/>
  <c r="W8622" i="4"/>
  <c r="X8622" i="4"/>
  <c r="Y8622" i="4"/>
  <c r="Z8622" i="4"/>
  <c r="AA8622" i="4"/>
  <c r="S8623" i="4"/>
  <c r="T8623" i="4"/>
  <c r="U8623" i="4"/>
  <c r="V8623" i="4"/>
  <c r="W8623" i="4"/>
  <c r="X8623" i="4"/>
  <c r="Y8623" i="4"/>
  <c r="Z8623" i="4"/>
  <c r="AA8623" i="4"/>
  <c r="S8624" i="4"/>
  <c r="T8624" i="4"/>
  <c r="U8624" i="4"/>
  <c r="V8624" i="4"/>
  <c r="W8624" i="4"/>
  <c r="X8624" i="4"/>
  <c r="Y8624" i="4"/>
  <c r="Z8624" i="4"/>
  <c r="AA8624" i="4"/>
  <c r="S8625" i="4"/>
  <c r="T8625" i="4"/>
  <c r="U8625" i="4"/>
  <c r="V8625" i="4"/>
  <c r="W8625" i="4"/>
  <c r="X8625" i="4"/>
  <c r="Y8625" i="4"/>
  <c r="Z8625" i="4"/>
  <c r="AA8625" i="4"/>
  <c r="S8619" i="4"/>
  <c r="T8619" i="4"/>
  <c r="U8619" i="4"/>
  <c r="V8619" i="4"/>
  <c r="W8619" i="4"/>
  <c r="X8619" i="4"/>
  <c r="Y8619" i="4"/>
  <c r="Z8619" i="4"/>
  <c r="AA8619" i="4"/>
  <c r="S8627" i="4"/>
  <c r="T8627" i="4"/>
  <c r="U8627" i="4"/>
  <c r="V8627" i="4"/>
  <c r="W8627" i="4"/>
  <c r="X8627" i="4"/>
  <c r="Y8627" i="4"/>
  <c r="Z8627" i="4"/>
  <c r="AA8627" i="4"/>
  <c r="S8628" i="4"/>
  <c r="T8628" i="4"/>
  <c r="U8628" i="4"/>
  <c r="V8628" i="4"/>
  <c r="W8628" i="4"/>
  <c r="X8628" i="4"/>
  <c r="Y8628" i="4"/>
  <c r="Z8628" i="4"/>
  <c r="AA8628" i="4"/>
  <c r="S8629" i="4"/>
  <c r="T8629" i="4"/>
  <c r="U8629" i="4"/>
  <c r="V8629" i="4"/>
  <c r="W8629" i="4"/>
  <c r="X8629" i="4"/>
  <c r="Y8629" i="4"/>
  <c r="Z8629" i="4"/>
  <c r="AA8629" i="4"/>
  <c r="S8630" i="4"/>
  <c r="T8630" i="4"/>
  <c r="U8630" i="4"/>
  <c r="V8630" i="4"/>
  <c r="W8630" i="4"/>
  <c r="X8630" i="4"/>
  <c r="Y8630" i="4"/>
  <c r="Z8630" i="4"/>
  <c r="AA8630" i="4"/>
  <c r="S8631" i="4"/>
  <c r="T8631" i="4"/>
  <c r="U8631" i="4"/>
  <c r="V8631" i="4"/>
  <c r="W8631" i="4"/>
  <c r="X8631" i="4"/>
  <c r="Y8631" i="4"/>
  <c r="Z8631" i="4"/>
  <c r="AA8631" i="4"/>
  <c r="S8632" i="4"/>
  <c r="T8632" i="4"/>
  <c r="U8632" i="4"/>
  <c r="V8632" i="4"/>
  <c r="W8632" i="4"/>
  <c r="X8632" i="4"/>
  <c r="Y8632" i="4"/>
  <c r="Z8632" i="4"/>
  <c r="AA8632" i="4"/>
  <c r="S8626" i="4"/>
  <c r="T8626" i="4"/>
  <c r="U8626" i="4"/>
  <c r="V8626" i="4"/>
  <c r="W8626" i="4"/>
  <c r="X8626" i="4"/>
  <c r="Y8626" i="4"/>
  <c r="Z8626" i="4"/>
  <c r="AA8626" i="4"/>
  <c r="S8634" i="4"/>
  <c r="T8634" i="4"/>
  <c r="U8634" i="4"/>
  <c r="V8634" i="4"/>
  <c r="W8634" i="4"/>
  <c r="X8634" i="4"/>
  <c r="Y8634" i="4"/>
  <c r="Z8634" i="4"/>
  <c r="AA8634" i="4"/>
  <c r="S8635" i="4"/>
  <c r="T8635" i="4"/>
  <c r="U8635" i="4"/>
  <c r="V8635" i="4"/>
  <c r="W8635" i="4"/>
  <c r="X8635" i="4"/>
  <c r="Y8635" i="4"/>
  <c r="Z8635" i="4"/>
  <c r="AA8635" i="4"/>
  <c r="S8636" i="4"/>
  <c r="T8636" i="4"/>
  <c r="U8636" i="4"/>
  <c r="V8636" i="4"/>
  <c r="W8636" i="4"/>
  <c r="X8636" i="4"/>
  <c r="Y8636" i="4"/>
  <c r="Z8636" i="4"/>
  <c r="AA8636" i="4"/>
  <c r="S8637" i="4"/>
  <c r="T8637" i="4"/>
  <c r="U8637" i="4"/>
  <c r="V8637" i="4"/>
  <c r="W8637" i="4"/>
  <c r="X8637" i="4"/>
  <c r="Y8637" i="4"/>
  <c r="Z8637" i="4"/>
  <c r="AA8637" i="4"/>
  <c r="S8638" i="4"/>
  <c r="T8638" i="4"/>
  <c r="U8638" i="4"/>
  <c r="V8638" i="4"/>
  <c r="W8638" i="4"/>
  <c r="X8638" i="4"/>
  <c r="Y8638" i="4"/>
  <c r="Z8638" i="4"/>
  <c r="AA8638" i="4"/>
  <c r="S8639" i="4"/>
  <c r="T8639" i="4"/>
  <c r="U8639" i="4"/>
  <c r="V8639" i="4"/>
  <c r="W8639" i="4"/>
  <c r="X8639" i="4"/>
  <c r="Y8639" i="4"/>
  <c r="Z8639" i="4"/>
  <c r="AA8639" i="4"/>
  <c r="S8633" i="4"/>
  <c r="T8633" i="4"/>
  <c r="U8633" i="4"/>
  <c r="V8633" i="4"/>
  <c r="W8633" i="4"/>
  <c r="X8633" i="4"/>
  <c r="Y8633" i="4"/>
  <c r="Z8633" i="4"/>
  <c r="AA8633" i="4"/>
  <c r="S8641" i="4"/>
  <c r="T8641" i="4"/>
  <c r="U8641" i="4"/>
  <c r="V8641" i="4"/>
  <c r="W8641" i="4"/>
  <c r="X8641" i="4"/>
  <c r="Y8641" i="4"/>
  <c r="Z8641" i="4"/>
  <c r="AA8641" i="4"/>
  <c r="S8642" i="4"/>
  <c r="T8642" i="4"/>
  <c r="U8642" i="4"/>
  <c r="V8642" i="4"/>
  <c r="W8642" i="4"/>
  <c r="X8642" i="4"/>
  <c r="Y8642" i="4"/>
  <c r="Z8642" i="4"/>
  <c r="AA8642" i="4"/>
  <c r="S8643" i="4"/>
  <c r="T8643" i="4"/>
  <c r="U8643" i="4"/>
  <c r="V8643" i="4"/>
  <c r="W8643" i="4"/>
  <c r="X8643" i="4"/>
  <c r="Y8643" i="4"/>
  <c r="Z8643" i="4"/>
  <c r="AA8643" i="4"/>
  <c r="S8644" i="4"/>
  <c r="T8644" i="4"/>
  <c r="U8644" i="4"/>
  <c r="V8644" i="4"/>
  <c r="W8644" i="4"/>
  <c r="X8644" i="4"/>
  <c r="Y8644" i="4"/>
  <c r="Z8644" i="4"/>
  <c r="AA8644" i="4"/>
  <c r="S8645" i="4"/>
  <c r="T8645" i="4"/>
  <c r="U8645" i="4"/>
  <c r="V8645" i="4"/>
  <c r="W8645" i="4"/>
  <c r="X8645" i="4"/>
  <c r="Y8645" i="4"/>
  <c r="Z8645" i="4"/>
  <c r="AA8645" i="4"/>
  <c r="S8646" i="4"/>
  <c r="T8646" i="4"/>
  <c r="U8646" i="4"/>
  <c r="V8646" i="4"/>
  <c r="W8646" i="4"/>
  <c r="X8646" i="4"/>
  <c r="Y8646" i="4"/>
  <c r="Z8646" i="4"/>
  <c r="AA8646" i="4"/>
  <c r="S8640" i="4"/>
  <c r="T8640" i="4"/>
  <c r="U8640" i="4"/>
  <c r="V8640" i="4"/>
  <c r="W8640" i="4"/>
  <c r="X8640" i="4"/>
  <c r="Y8640" i="4"/>
  <c r="Z8640" i="4"/>
  <c r="AA8640" i="4"/>
  <c r="S8648" i="4"/>
  <c r="T8648" i="4"/>
  <c r="U8648" i="4"/>
  <c r="V8648" i="4"/>
  <c r="W8648" i="4"/>
  <c r="X8648" i="4"/>
  <c r="Y8648" i="4"/>
  <c r="Z8648" i="4"/>
  <c r="AA8648" i="4"/>
  <c r="S8649" i="4"/>
  <c r="T8649" i="4"/>
  <c r="U8649" i="4"/>
  <c r="V8649" i="4"/>
  <c r="W8649" i="4"/>
  <c r="X8649" i="4"/>
  <c r="Y8649" i="4"/>
  <c r="Z8649" i="4"/>
  <c r="AA8649" i="4"/>
  <c r="S8650" i="4"/>
  <c r="T8650" i="4"/>
  <c r="U8650" i="4"/>
  <c r="V8650" i="4"/>
  <c r="W8650" i="4"/>
  <c r="X8650" i="4"/>
  <c r="Y8650" i="4"/>
  <c r="Z8650" i="4"/>
  <c r="AA8650" i="4"/>
  <c r="S8651" i="4"/>
  <c r="T8651" i="4"/>
  <c r="U8651" i="4"/>
  <c r="V8651" i="4"/>
  <c r="W8651" i="4"/>
  <c r="X8651" i="4"/>
  <c r="Y8651" i="4"/>
  <c r="Z8651" i="4"/>
  <c r="AA8651" i="4"/>
  <c r="S8652" i="4"/>
  <c r="T8652" i="4"/>
  <c r="U8652" i="4"/>
  <c r="V8652" i="4"/>
  <c r="W8652" i="4"/>
  <c r="X8652" i="4"/>
  <c r="Y8652" i="4"/>
  <c r="Z8652" i="4"/>
  <c r="AA8652" i="4"/>
  <c r="S8653" i="4"/>
  <c r="T8653" i="4"/>
  <c r="U8653" i="4"/>
  <c r="V8653" i="4"/>
  <c r="W8653" i="4"/>
  <c r="X8653" i="4"/>
  <c r="Y8653" i="4"/>
  <c r="Z8653" i="4"/>
  <c r="AA8653" i="4"/>
  <c r="S8647" i="4"/>
  <c r="T8647" i="4"/>
  <c r="U8647" i="4"/>
  <c r="V8647" i="4"/>
  <c r="W8647" i="4"/>
  <c r="X8647" i="4"/>
  <c r="Y8647" i="4"/>
  <c r="Z8647" i="4"/>
  <c r="AA8647" i="4"/>
  <c r="S8655" i="4"/>
  <c r="T8655" i="4"/>
  <c r="U8655" i="4"/>
  <c r="V8655" i="4"/>
  <c r="W8655" i="4"/>
  <c r="X8655" i="4"/>
  <c r="Y8655" i="4"/>
  <c r="Z8655" i="4"/>
  <c r="AA8655" i="4"/>
  <c r="S8656" i="4"/>
  <c r="T8656" i="4"/>
  <c r="U8656" i="4"/>
  <c r="V8656" i="4"/>
  <c r="W8656" i="4"/>
  <c r="X8656" i="4"/>
  <c r="Y8656" i="4"/>
  <c r="Z8656" i="4"/>
  <c r="AA8656" i="4"/>
  <c r="S8657" i="4"/>
  <c r="T8657" i="4"/>
  <c r="U8657" i="4"/>
  <c r="V8657" i="4"/>
  <c r="W8657" i="4"/>
  <c r="X8657" i="4"/>
  <c r="Y8657" i="4"/>
  <c r="Z8657" i="4"/>
  <c r="AA8657" i="4"/>
  <c r="S8658" i="4"/>
  <c r="T8658" i="4"/>
  <c r="U8658" i="4"/>
  <c r="V8658" i="4"/>
  <c r="W8658" i="4"/>
  <c r="X8658" i="4"/>
  <c r="Y8658" i="4"/>
  <c r="Z8658" i="4"/>
  <c r="AA8658" i="4"/>
  <c r="S8659" i="4"/>
  <c r="T8659" i="4"/>
  <c r="U8659" i="4"/>
  <c r="V8659" i="4"/>
  <c r="W8659" i="4"/>
  <c r="X8659" i="4"/>
  <c r="Y8659" i="4"/>
  <c r="Z8659" i="4"/>
  <c r="AA8659" i="4"/>
  <c r="S8660" i="4"/>
  <c r="T8660" i="4"/>
  <c r="U8660" i="4"/>
  <c r="V8660" i="4"/>
  <c r="W8660" i="4"/>
  <c r="X8660" i="4"/>
  <c r="Y8660" i="4"/>
  <c r="Z8660" i="4"/>
  <c r="AA8660" i="4"/>
  <c r="S8654" i="4"/>
  <c r="T8654" i="4"/>
  <c r="U8654" i="4"/>
  <c r="V8654" i="4"/>
  <c r="W8654" i="4"/>
  <c r="X8654" i="4"/>
  <c r="Y8654" i="4"/>
  <c r="Z8654" i="4"/>
  <c r="AA8654" i="4"/>
  <c r="S8662" i="4"/>
  <c r="T8662" i="4"/>
  <c r="U8662" i="4"/>
  <c r="V8662" i="4"/>
  <c r="W8662" i="4"/>
  <c r="X8662" i="4"/>
  <c r="Y8662" i="4"/>
  <c r="Z8662" i="4"/>
  <c r="AA8662" i="4"/>
  <c r="S8663" i="4"/>
  <c r="T8663" i="4"/>
  <c r="U8663" i="4"/>
  <c r="V8663" i="4"/>
  <c r="W8663" i="4"/>
  <c r="X8663" i="4"/>
  <c r="Y8663" i="4"/>
  <c r="Z8663" i="4"/>
  <c r="AA8663" i="4"/>
  <c r="S8664" i="4"/>
  <c r="T8664" i="4"/>
  <c r="U8664" i="4"/>
  <c r="V8664" i="4"/>
  <c r="W8664" i="4"/>
  <c r="X8664" i="4"/>
  <c r="Y8664" i="4"/>
  <c r="Z8664" i="4"/>
  <c r="AA8664" i="4"/>
  <c r="S8665" i="4"/>
  <c r="T8665" i="4"/>
  <c r="U8665" i="4"/>
  <c r="V8665" i="4"/>
  <c r="W8665" i="4"/>
  <c r="X8665" i="4"/>
  <c r="Y8665" i="4"/>
  <c r="Z8665" i="4"/>
  <c r="AA8665" i="4"/>
  <c r="S8666" i="4"/>
  <c r="T8666" i="4"/>
  <c r="U8666" i="4"/>
  <c r="V8666" i="4"/>
  <c r="W8666" i="4"/>
  <c r="X8666" i="4"/>
  <c r="Y8666" i="4"/>
  <c r="Z8666" i="4"/>
  <c r="AA8666" i="4"/>
  <c r="S8667" i="4"/>
  <c r="T8667" i="4"/>
  <c r="U8667" i="4"/>
  <c r="V8667" i="4"/>
  <c r="W8667" i="4"/>
  <c r="X8667" i="4"/>
  <c r="Y8667" i="4"/>
  <c r="Z8667" i="4"/>
  <c r="AA8667" i="4"/>
  <c r="S8661" i="4"/>
  <c r="T8661" i="4"/>
  <c r="U8661" i="4"/>
  <c r="V8661" i="4"/>
  <c r="W8661" i="4"/>
  <c r="X8661" i="4"/>
  <c r="Y8661" i="4"/>
  <c r="Z8661" i="4"/>
  <c r="AA8661" i="4"/>
  <c r="S8669" i="4"/>
  <c r="T8669" i="4"/>
  <c r="U8669" i="4"/>
  <c r="V8669" i="4"/>
  <c r="W8669" i="4"/>
  <c r="X8669" i="4"/>
  <c r="Y8669" i="4"/>
  <c r="Z8669" i="4"/>
  <c r="AA8669" i="4"/>
  <c r="S8670" i="4"/>
  <c r="T8670" i="4"/>
  <c r="U8670" i="4"/>
  <c r="V8670" i="4"/>
  <c r="W8670" i="4"/>
  <c r="X8670" i="4"/>
  <c r="Y8670" i="4"/>
  <c r="Z8670" i="4"/>
  <c r="AA8670" i="4"/>
  <c r="S8671" i="4"/>
  <c r="T8671" i="4"/>
  <c r="U8671" i="4"/>
  <c r="V8671" i="4"/>
  <c r="W8671" i="4"/>
  <c r="X8671" i="4"/>
  <c r="Y8671" i="4"/>
  <c r="Z8671" i="4"/>
  <c r="AA8671" i="4"/>
  <c r="S8672" i="4"/>
  <c r="T8672" i="4"/>
  <c r="U8672" i="4"/>
  <c r="V8672" i="4"/>
  <c r="W8672" i="4"/>
  <c r="X8672" i="4"/>
  <c r="Y8672" i="4"/>
  <c r="Z8672" i="4"/>
  <c r="AA8672" i="4"/>
  <c r="S8673" i="4"/>
  <c r="T8673" i="4"/>
  <c r="U8673" i="4"/>
  <c r="V8673" i="4"/>
  <c r="W8673" i="4"/>
  <c r="X8673" i="4"/>
  <c r="Y8673" i="4"/>
  <c r="Z8673" i="4"/>
  <c r="AA8673" i="4"/>
  <c r="S8674" i="4"/>
  <c r="T8674" i="4"/>
  <c r="U8674" i="4"/>
  <c r="V8674" i="4"/>
  <c r="W8674" i="4"/>
  <c r="X8674" i="4"/>
  <c r="Y8674" i="4"/>
  <c r="Z8674" i="4"/>
  <c r="AA8674" i="4"/>
  <c r="S8668" i="4"/>
  <c r="T8668" i="4"/>
  <c r="U8668" i="4"/>
  <c r="V8668" i="4"/>
  <c r="W8668" i="4"/>
  <c r="X8668" i="4"/>
  <c r="Y8668" i="4"/>
  <c r="Z8668" i="4"/>
  <c r="AA8668" i="4"/>
  <c r="S8676" i="4"/>
  <c r="T8676" i="4"/>
  <c r="V8676" i="4"/>
  <c r="X8676" i="4"/>
  <c r="Y8676" i="4"/>
  <c r="Z8676" i="4"/>
  <c r="S8677" i="4"/>
  <c r="T8677" i="4"/>
  <c r="U8677" i="4"/>
  <c r="V8677" i="4"/>
  <c r="W8677" i="4"/>
  <c r="X8677" i="4"/>
  <c r="Y8677" i="4"/>
  <c r="Z8677" i="4"/>
  <c r="AA8677" i="4"/>
  <c r="S8678" i="4"/>
  <c r="T8678" i="4"/>
  <c r="U8678" i="4"/>
  <c r="V8678" i="4"/>
  <c r="W8678" i="4"/>
  <c r="X8678" i="4"/>
  <c r="Y8678" i="4"/>
  <c r="Z8678" i="4"/>
  <c r="AA8678" i="4"/>
  <c r="S8679" i="4"/>
  <c r="T8679" i="4"/>
  <c r="U8679" i="4"/>
  <c r="V8679" i="4"/>
  <c r="W8679" i="4"/>
  <c r="X8679" i="4"/>
  <c r="Y8679" i="4"/>
  <c r="Z8679" i="4"/>
  <c r="AA8679" i="4"/>
  <c r="S8680" i="4"/>
  <c r="T8680" i="4"/>
  <c r="U8680" i="4"/>
  <c r="V8680" i="4"/>
  <c r="W8680" i="4"/>
  <c r="X8680" i="4"/>
  <c r="Y8680" i="4"/>
  <c r="Z8680" i="4"/>
  <c r="AA8680" i="4"/>
  <c r="S8681" i="4"/>
  <c r="T8681" i="4"/>
  <c r="U8681" i="4"/>
  <c r="V8681" i="4"/>
  <c r="W8681" i="4"/>
  <c r="X8681" i="4"/>
  <c r="S8675" i="4"/>
  <c r="T8675" i="4"/>
  <c r="U8675" i="4"/>
  <c r="V8675" i="4"/>
  <c r="X8675" i="4"/>
  <c r="Y8675" i="4"/>
  <c r="Z8675" i="4"/>
  <c r="AA8675" i="4"/>
  <c r="S8683" i="4"/>
  <c r="T8683" i="4"/>
  <c r="U8683" i="4"/>
  <c r="V8683" i="4"/>
  <c r="W8683" i="4"/>
  <c r="X8683" i="4"/>
  <c r="S8684" i="4"/>
  <c r="T8684" i="4"/>
  <c r="U8684" i="4"/>
  <c r="V8684" i="4"/>
  <c r="W8684" i="4"/>
  <c r="X8684" i="4"/>
  <c r="S8685" i="4"/>
  <c r="T8685" i="4"/>
  <c r="U8685" i="4"/>
  <c r="V8685" i="4"/>
  <c r="W8685" i="4"/>
  <c r="X8685" i="4"/>
  <c r="S8686" i="4"/>
  <c r="T8686" i="4"/>
  <c r="U8686" i="4"/>
  <c r="V8686" i="4"/>
  <c r="W8686" i="4"/>
  <c r="X8686" i="4"/>
  <c r="S8687" i="4"/>
  <c r="T8687" i="4"/>
  <c r="U8687" i="4"/>
  <c r="V8687" i="4"/>
  <c r="W8687" i="4"/>
  <c r="X8687" i="4"/>
  <c r="S8688" i="4"/>
  <c r="T8688" i="4"/>
  <c r="U8688" i="4"/>
  <c r="V8688" i="4"/>
  <c r="W8688" i="4"/>
  <c r="X8688" i="4"/>
  <c r="S8682" i="4"/>
  <c r="T8682" i="4"/>
  <c r="U8682" i="4"/>
  <c r="V8682" i="4"/>
  <c r="W8682" i="4"/>
  <c r="X8682" i="4"/>
  <c r="S8690" i="4"/>
  <c r="T8690" i="4"/>
  <c r="U8690" i="4"/>
  <c r="V8690" i="4"/>
  <c r="W8690" i="4"/>
  <c r="X8690" i="4"/>
  <c r="S8691" i="4"/>
  <c r="T8691" i="4"/>
  <c r="U8691" i="4"/>
  <c r="V8691" i="4"/>
  <c r="W8691" i="4"/>
  <c r="X8691" i="4"/>
  <c r="S8692" i="4"/>
  <c r="T8692" i="4"/>
  <c r="U8692" i="4"/>
  <c r="V8692" i="4"/>
  <c r="W8692" i="4"/>
  <c r="X8692" i="4"/>
  <c r="S8693" i="4"/>
  <c r="T8693" i="4"/>
  <c r="U8693" i="4"/>
  <c r="V8693" i="4"/>
  <c r="W8693" i="4"/>
  <c r="X8693" i="4"/>
  <c r="S8694" i="4"/>
  <c r="T8694" i="4"/>
  <c r="U8694" i="4"/>
  <c r="V8694" i="4"/>
  <c r="W8694" i="4"/>
  <c r="X8694" i="4"/>
  <c r="S8695" i="4"/>
  <c r="T8695" i="4"/>
  <c r="U8695" i="4"/>
  <c r="V8695" i="4"/>
  <c r="W8695" i="4"/>
  <c r="X8695" i="4"/>
  <c r="S8689" i="4"/>
  <c r="T8689" i="4"/>
  <c r="U8689" i="4"/>
  <c r="V8689" i="4"/>
  <c r="W8689" i="4"/>
  <c r="X8689" i="4"/>
  <c r="S8697" i="4"/>
  <c r="T8697" i="4"/>
  <c r="U8697" i="4"/>
  <c r="V8697" i="4"/>
  <c r="W8697" i="4"/>
  <c r="X8697" i="4"/>
  <c r="S8698" i="4"/>
  <c r="T8698" i="4"/>
  <c r="U8698" i="4"/>
  <c r="V8698" i="4"/>
  <c r="W8698" i="4"/>
  <c r="X8698" i="4"/>
  <c r="S8699" i="4"/>
  <c r="T8699" i="4"/>
  <c r="U8699" i="4"/>
  <c r="V8699" i="4"/>
  <c r="W8699" i="4"/>
  <c r="X8699" i="4"/>
  <c r="S8700" i="4"/>
  <c r="T8700" i="4"/>
  <c r="U8700" i="4"/>
  <c r="V8700" i="4"/>
  <c r="W8700" i="4"/>
  <c r="X8700" i="4"/>
  <c r="S8701" i="4"/>
  <c r="T8701" i="4"/>
  <c r="U8701" i="4"/>
  <c r="V8701" i="4"/>
  <c r="W8701" i="4"/>
  <c r="X8701" i="4"/>
  <c r="S8702" i="4"/>
  <c r="T8702" i="4"/>
  <c r="U8702" i="4"/>
  <c r="V8702" i="4"/>
  <c r="W8702" i="4"/>
  <c r="X8702" i="4"/>
  <c r="S8696" i="4"/>
  <c r="T8696" i="4"/>
  <c r="U8696" i="4"/>
  <c r="V8696" i="4"/>
  <c r="W8696" i="4"/>
  <c r="X8696" i="4"/>
  <c r="S8704" i="4"/>
  <c r="T8704" i="4"/>
  <c r="U8704" i="4"/>
  <c r="V8704" i="4"/>
  <c r="W8704" i="4"/>
  <c r="X8704" i="4"/>
  <c r="S8705" i="4"/>
  <c r="T8705" i="4"/>
  <c r="U8705" i="4"/>
  <c r="V8705" i="4"/>
  <c r="W8705" i="4"/>
  <c r="X8705" i="4"/>
  <c r="S8706" i="4"/>
  <c r="T8706" i="4"/>
  <c r="U8706" i="4"/>
  <c r="V8706" i="4"/>
  <c r="W8706" i="4"/>
  <c r="X8706" i="4"/>
  <c r="S8707" i="4"/>
  <c r="T8707" i="4"/>
  <c r="U8707" i="4"/>
  <c r="V8707" i="4"/>
  <c r="W8707" i="4"/>
  <c r="X8707" i="4"/>
  <c r="S8708" i="4"/>
  <c r="T8708" i="4"/>
  <c r="U8708" i="4"/>
  <c r="V8708" i="4"/>
  <c r="W8708" i="4"/>
  <c r="X8708" i="4"/>
  <c r="S8709" i="4"/>
  <c r="T8709" i="4"/>
  <c r="U8709" i="4"/>
  <c r="V8709" i="4"/>
  <c r="W8709" i="4"/>
  <c r="X8709" i="4"/>
  <c r="S8703" i="4"/>
  <c r="T8703" i="4"/>
  <c r="U8703" i="4"/>
  <c r="V8703" i="4"/>
  <c r="W8703" i="4"/>
  <c r="X8703" i="4"/>
  <c r="S8711" i="4"/>
  <c r="T8711" i="4"/>
  <c r="U8711" i="4"/>
  <c r="V8711" i="4"/>
  <c r="W8711" i="4"/>
  <c r="X8711" i="4"/>
  <c r="S8712" i="4"/>
  <c r="T8712" i="4"/>
  <c r="U8712" i="4"/>
  <c r="V8712" i="4"/>
  <c r="W8712" i="4"/>
  <c r="X8712" i="4"/>
  <c r="S8713" i="4"/>
  <c r="T8713" i="4"/>
  <c r="U8713" i="4"/>
  <c r="V8713" i="4"/>
  <c r="W8713" i="4"/>
  <c r="X8713" i="4"/>
  <c r="S8714" i="4"/>
  <c r="T8714" i="4"/>
  <c r="U8714" i="4"/>
  <c r="V8714" i="4"/>
  <c r="W8714" i="4"/>
  <c r="X8714" i="4"/>
  <c r="S8715" i="4"/>
  <c r="T8715" i="4"/>
  <c r="U8715" i="4"/>
  <c r="V8715" i="4"/>
  <c r="W8715" i="4"/>
  <c r="X8715" i="4"/>
  <c r="S8716" i="4"/>
  <c r="T8716" i="4"/>
  <c r="U8716" i="4"/>
  <c r="V8716" i="4"/>
  <c r="W8716" i="4"/>
  <c r="X8716" i="4"/>
  <c r="S8710" i="4"/>
  <c r="T8710" i="4"/>
  <c r="U8710" i="4"/>
  <c r="V8710" i="4"/>
  <c r="W8710" i="4"/>
  <c r="X8710" i="4"/>
  <c r="S8718" i="4"/>
  <c r="T8718" i="4"/>
  <c r="U8718" i="4"/>
  <c r="V8718" i="4"/>
  <c r="W8718" i="4"/>
  <c r="X8718" i="4"/>
  <c r="S8719" i="4"/>
  <c r="T8719" i="4"/>
  <c r="U8719" i="4"/>
  <c r="V8719" i="4"/>
  <c r="W8719" i="4"/>
  <c r="X8719" i="4"/>
  <c r="S8720" i="4"/>
  <c r="T8720" i="4"/>
  <c r="U8720" i="4"/>
  <c r="V8720" i="4"/>
  <c r="W8720" i="4"/>
  <c r="X8720" i="4"/>
  <c r="S8721" i="4"/>
  <c r="T8721" i="4"/>
  <c r="U8721" i="4"/>
  <c r="V8721" i="4"/>
  <c r="W8721" i="4"/>
  <c r="X8721" i="4"/>
  <c r="S8722" i="4"/>
  <c r="T8722" i="4"/>
  <c r="U8722" i="4"/>
  <c r="V8722" i="4"/>
  <c r="W8722" i="4"/>
  <c r="X8722" i="4"/>
  <c r="S8723" i="4"/>
  <c r="T8723" i="4"/>
  <c r="U8723" i="4"/>
  <c r="V8723" i="4"/>
  <c r="W8723" i="4"/>
  <c r="X8723" i="4"/>
  <c r="S8717" i="4"/>
  <c r="T8717" i="4"/>
  <c r="U8717" i="4"/>
  <c r="V8717" i="4"/>
  <c r="W8717" i="4"/>
  <c r="X8717" i="4"/>
  <c r="S8725" i="4"/>
  <c r="T8725" i="4"/>
  <c r="U8725" i="4"/>
  <c r="V8725" i="4"/>
  <c r="W8725" i="4"/>
  <c r="X8725" i="4"/>
  <c r="S8726" i="4"/>
  <c r="T8726" i="4"/>
  <c r="U8726" i="4"/>
  <c r="V8726" i="4"/>
  <c r="W8726" i="4"/>
  <c r="X8726" i="4"/>
  <c r="S8727" i="4"/>
  <c r="T8727" i="4"/>
  <c r="U8727" i="4"/>
  <c r="V8727" i="4"/>
  <c r="W8727" i="4"/>
  <c r="X8727" i="4"/>
  <c r="S8728" i="4"/>
  <c r="T8728" i="4"/>
  <c r="U8728" i="4"/>
  <c r="V8728" i="4"/>
  <c r="W8728" i="4"/>
  <c r="X8728" i="4"/>
  <c r="S8729" i="4"/>
  <c r="T8729" i="4"/>
  <c r="U8729" i="4"/>
  <c r="V8729" i="4"/>
  <c r="W8729" i="4"/>
  <c r="X8729" i="4"/>
  <c r="S8730" i="4"/>
  <c r="T8730" i="4"/>
  <c r="U8730" i="4"/>
  <c r="V8730" i="4"/>
  <c r="W8730" i="4"/>
  <c r="X8730" i="4"/>
  <c r="S8724" i="4"/>
  <c r="T8724" i="4"/>
  <c r="U8724" i="4"/>
  <c r="V8724" i="4"/>
  <c r="W8724" i="4"/>
  <c r="X8724" i="4"/>
  <c r="S8732" i="4"/>
  <c r="T8732" i="4"/>
  <c r="U8732" i="4"/>
  <c r="V8732" i="4"/>
  <c r="W8732" i="4"/>
  <c r="X8732" i="4"/>
  <c r="S8733" i="4"/>
  <c r="T8733" i="4"/>
  <c r="U8733" i="4"/>
  <c r="V8733" i="4"/>
  <c r="W8733" i="4"/>
  <c r="X8733" i="4"/>
  <c r="S8734" i="4"/>
  <c r="T8734" i="4"/>
  <c r="U8734" i="4"/>
  <c r="V8734" i="4"/>
  <c r="W8734" i="4"/>
  <c r="X8734" i="4"/>
  <c r="S8735" i="4"/>
  <c r="T8735" i="4"/>
  <c r="U8735" i="4"/>
  <c r="V8735" i="4"/>
  <c r="W8735" i="4"/>
  <c r="X8735" i="4"/>
  <c r="S8736" i="4"/>
  <c r="T8736" i="4"/>
  <c r="U8736" i="4"/>
  <c r="V8736" i="4"/>
  <c r="W8736" i="4"/>
  <c r="X8736" i="4"/>
  <c r="S8737" i="4"/>
  <c r="T8737" i="4"/>
  <c r="U8737" i="4"/>
  <c r="V8737" i="4"/>
  <c r="W8737" i="4"/>
  <c r="X8737" i="4"/>
  <c r="S8731" i="4"/>
  <c r="T8731" i="4"/>
  <c r="U8731" i="4"/>
  <c r="V8731" i="4"/>
  <c r="W8731" i="4"/>
  <c r="X8731" i="4"/>
  <c r="S8739" i="4"/>
  <c r="T8739" i="4"/>
  <c r="U8739" i="4"/>
  <c r="V8739" i="4"/>
  <c r="W8739" i="4"/>
  <c r="X8739" i="4"/>
  <c r="S8740" i="4"/>
  <c r="T8740" i="4"/>
  <c r="U8740" i="4"/>
  <c r="V8740" i="4"/>
  <c r="W8740" i="4"/>
  <c r="X8740" i="4"/>
  <c r="S8741" i="4"/>
  <c r="T8741" i="4"/>
  <c r="U8741" i="4"/>
  <c r="V8741" i="4"/>
  <c r="W8741" i="4"/>
  <c r="X8741" i="4"/>
  <c r="S8742" i="4"/>
  <c r="T8742" i="4"/>
  <c r="U8742" i="4"/>
  <c r="V8742" i="4"/>
  <c r="W8742" i="4"/>
  <c r="X8742" i="4"/>
  <c r="S8743" i="4"/>
  <c r="T8743" i="4"/>
  <c r="U8743" i="4"/>
  <c r="V8743" i="4"/>
  <c r="W8743" i="4"/>
  <c r="X8743" i="4"/>
  <c r="S8744" i="4"/>
  <c r="T8744" i="4"/>
  <c r="U8744" i="4"/>
  <c r="V8744" i="4"/>
  <c r="W8744" i="4"/>
  <c r="X8744" i="4"/>
  <c r="S8738" i="4"/>
  <c r="T8738" i="4"/>
  <c r="U8738" i="4"/>
  <c r="V8738" i="4"/>
  <c r="W8738" i="4"/>
  <c r="X8738" i="4"/>
  <c r="S8746" i="4"/>
  <c r="T8746" i="4"/>
  <c r="U8746" i="4"/>
  <c r="V8746" i="4"/>
  <c r="W8746" i="4"/>
  <c r="X8746" i="4"/>
  <c r="S8747" i="4"/>
  <c r="T8747" i="4"/>
  <c r="U8747" i="4"/>
  <c r="V8747" i="4"/>
  <c r="W8747" i="4"/>
  <c r="X8747" i="4"/>
  <c r="S8748" i="4"/>
  <c r="T8748" i="4"/>
  <c r="U8748" i="4"/>
  <c r="V8748" i="4"/>
  <c r="W8748" i="4"/>
  <c r="X8748" i="4"/>
  <c r="S8749" i="4"/>
  <c r="T8749" i="4"/>
  <c r="U8749" i="4"/>
  <c r="V8749" i="4"/>
  <c r="W8749" i="4"/>
  <c r="X8749" i="4"/>
  <c r="S8750" i="4"/>
  <c r="T8750" i="4"/>
  <c r="U8750" i="4"/>
  <c r="V8750" i="4"/>
  <c r="W8750" i="4"/>
  <c r="X8750" i="4"/>
  <c r="S8751" i="4"/>
  <c r="T8751" i="4"/>
  <c r="U8751" i="4"/>
  <c r="V8751" i="4"/>
  <c r="W8751" i="4"/>
  <c r="X8751" i="4"/>
  <c r="S8745" i="4"/>
  <c r="T8745" i="4"/>
  <c r="U8745" i="4"/>
  <c r="V8745" i="4"/>
  <c r="W8745" i="4"/>
  <c r="X8745" i="4"/>
  <c r="S8753" i="4"/>
  <c r="T8753" i="4"/>
  <c r="U8753" i="4"/>
  <c r="V8753" i="4"/>
  <c r="W8753" i="4"/>
  <c r="X8753" i="4"/>
  <c r="S8754" i="4"/>
  <c r="T8754" i="4"/>
  <c r="U8754" i="4"/>
  <c r="V8754" i="4"/>
  <c r="W8754" i="4"/>
  <c r="X8754" i="4"/>
  <c r="S8755" i="4"/>
  <c r="T8755" i="4"/>
  <c r="U8755" i="4"/>
  <c r="V8755" i="4"/>
  <c r="W8755" i="4"/>
  <c r="X8755" i="4"/>
  <c r="S8756" i="4"/>
  <c r="T8756" i="4"/>
  <c r="U8756" i="4"/>
  <c r="V8756" i="4"/>
  <c r="W8756" i="4"/>
  <c r="X8756" i="4"/>
  <c r="S8757" i="4"/>
  <c r="T8757" i="4"/>
  <c r="U8757" i="4"/>
  <c r="V8757" i="4"/>
  <c r="W8757" i="4"/>
  <c r="X8757" i="4"/>
  <c r="S8758" i="4"/>
  <c r="T8758" i="4"/>
  <c r="U8758" i="4"/>
  <c r="V8758" i="4"/>
  <c r="W8758" i="4"/>
  <c r="X8758" i="4"/>
  <c r="S8752" i="4"/>
  <c r="T8752" i="4"/>
  <c r="U8752" i="4"/>
  <c r="V8752" i="4"/>
  <c r="W8752" i="4"/>
  <c r="X8752" i="4"/>
  <c r="S8760" i="4"/>
  <c r="T8760" i="4"/>
  <c r="U8760" i="4"/>
  <c r="V8760" i="4"/>
  <c r="W8760" i="4"/>
  <c r="X8760" i="4"/>
  <c r="S8761" i="4"/>
  <c r="T8761" i="4"/>
  <c r="U8761" i="4"/>
  <c r="V8761" i="4"/>
  <c r="W8761" i="4"/>
  <c r="X8761" i="4"/>
  <c r="S8762" i="4"/>
  <c r="T8762" i="4"/>
  <c r="U8762" i="4"/>
  <c r="V8762" i="4"/>
  <c r="W8762" i="4"/>
  <c r="X8762" i="4"/>
  <c r="S8763" i="4"/>
  <c r="T8763" i="4"/>
  <c r="U8763" i="4"/>
  <c r="V8763" i="4"/>
  <c r="W8763" i="4"/>
  <c r="X8763" i="4"/>
  <c r="S8764" i="4"/>
  <c r="T8764" i="4"/>
  <c r="U8764" i="4"/>
  <c r="V8764" i="4"/>
  <c r="W8764" i="4"/>
  <c r="X8764" i="4"/>
  <c r="S8765" i="4"/>
  <c r="T8765" i="4"/>
  <c r="U8765" i="4"/>
  <c r="V8765" i="4"/>
  <c r="W8765" i="4"/>
  <c r="X8765" i="4"/>
  <c r="S8759" i="4"/>
  <c r="T8759" i="4"/>
  <c r="U8759" i="4"/>
  <c r="V8759" i="4"/>
  <c r="W8759" i="4"/>
  <c r="X8759" i="4"/>
  <c r="S8767" i="4"/>
  <c r="T8767" i="4"/>
  <c r="U8767" i="4"/>
  <c r="V8767" i="4"/>
  <c r="W8767" i="4"/>
  <c r="X8767" i="4"/>
  <c r="S8768" i="4"/>
  <c r="T8768" i="4"/>
  <c r="U8768" i="4"/>
  <c r="V8768" i="4"/>
  <c r="W8768" i="4"/>
  <c r="X8768" i="4"/>
  <c r="S8769" i="4"/>
  <c r="T8769" i="4"/>
  <c r="U8769" i="4"/>
  <c r="V8769" i="4"/>
  <c r="W8769" i="4"/>
  <c r="X8769" i="4"/>
  <c r="S8770" i="4"/>
  <c r="T8770" i="4"/>
  <c r="U8770" i="4"/>
  <c r="V8770" i="4"/>
  <c r="W8770" i="4"/>
  <c r="X8770" i="4"/>
  <c r="S8771" i="4"/>
  <c r="T8771" i="4"/>
  <c r="U8771" i="4"/>
  <c r="V8771" i="4"/>
  <c r="W8771" i="4"/>
  <c r="X8771" i="4"/>
  <c r="S8772" i="4"/>
  <c r="T8772" i="4"/>
  <c r="U8772" i="4"/>
  <c r="V8772" i="4"/>
  <c r="W8772" i="4"/>
  <c r="X8772" i="4"/>
  <c r="S8766" i="4"/>
  <c r="T8766" i="4"/>
  <c r="U8766" i="4"/>
  <c r="V8766" i="4"/>
  <c r="W8766" i="4"/>
  <c r="X8766" i="4"/>
  <c r="S8774" i="4"/>
  <c r="T8774" i="4"/>
  <c r="U8774" i="4"/>
  <c r="V8774" i="4"/>
  <c r="W8774" i="4"/>
  <c r="X8774" i="4"/>
  <c r="S8775" i="4"/>
  <c r="T8775" i="4"/>
  <c r="U8775" i="4"/>
  <c r="V8775" i="4"/>
  <c r="W8775" i="4"/>
  <c r="X8775" i="4"/>
  <c r="S8776" i="4"/>
  <c r="T8776" i="4"/>
  <c r="U8776" i="4"/>
  <c r="V8776" i="4"/>
  <c r="W8776" i="4"/>
  <c r="X8776" i="4"/>
  <c r="S8777" i="4"/>
  <c r="T8777" i="4"/>
  <c r="U8777" i="4"/>
  <c r="V8777" i="4"/>
  <c r="W8777" i="4"/>
  <c r="X8777" i="4"/>
  <c r="S8778" i="4"/>
  <c r="T8778" i="4"/>
  <c r="U8778" i="4"/>
  <c r="V8778" i="4"/>
  <c r="W8778" i="4"/>
  <c r="X8778" i="4"/>
  <c r="S8779" i="4"/>
  <c r="T8779" i="4"/>
  <c r="U8779" i="4"/>
  <c r="V8779" i="4"/>
  <c r="W8779" i="4"/>
  <c r="X8779" i="4"/>
  <c r="S8773" i="4"/>
  <c r="T8773" i="4"/>
  <c r="U8773" i="4"/>
  <c r="V8773" i="4"/>
  <c r="W8773" i="4"/>
  <c r="X8773" i="4"/>
  <c r="S8781" i="4"/>
  <c r="T8781" i="4"/>
  <c r="U8781" i="4"/>
  <c r="V8781" i="4"/>
  <c r="W8781" i="4"/>
  <c r="X8781" i="4"/>
  <c r="S8782" i="4"/>
  <c r="T8782" i="4"/>
  <c r="U8782" i="4"/>
  <c r="V8782" i="4"/>
  <c r="W8782" i="4"/>
  <c r="X8782" i="4"/>
  <c r="S8783" i="4"/>
  <c r="T8783" i="4"/>
  <c r="U8783" i="4"/>
  <c r="V8783" i="4"/>
  <c r="W8783" i="4"/>
  <c r="X8783" i="4"/>
  <c r="S8784" i="4"/>
  <c r="T8784" i="4"/>
  <c r="U8784" i="4"/>
  <c r="V8784" i="4"/>
  <c r="W8784" i="4"/>
  <c r="X8784" i="4"/>
  <c r="S8785" i="4"/>
  <c r="T8785" i="4"/>
  <c r="U8785" i="4"/>
  <c r="V8785" i="4"/>
  <c r="W8785" i="4"/>
  <c r="X8785" i="4"/>
  <c r="S8786" i="4"/>
  <c r="T8786" i="4"/>
  <c r="U8786" i="4"/>
  <c r="V8786" i="4"/>
  <c r="W8786" i="4"/>
  <c r="X8786" i="4"/>
  <c r="S8780" i="4"/>
  <c r="T8780" i="4"/>
  <c r="U8780" i="4"/>
  <c r="V8780" i="4"/>
  <c r="W8780" i="4"/>
  <c r="X8780" i="4"/>
  <c r="S8788" i="4"/>
  <c r="T8788" i="4"/>
  <c r="U8788" i="4"/>
  <c r="V8788" i="4"/>
  <c r="W8788" i="4"/>
  <c r="X8788" i="4"/>
  <c r="S8789" i="4"/>
  <c r="T8789" i="4"/>
  <c r="U8789" i="4"/>
  <c r="V8789" i="4"/>
  <c r="W8789" i="4"/>
  <c r="X8789" i="4"/>
  <c r="S8790" i="4"/>
  <c r="T8790" i="4"/>
  <c r="U8790" i="4"/>
  <c r="V8790" i="4"/>
  <c r="W8790" i="4"/>
  <c r="X8790" i="4"/>
  <c r="S8791" i="4"/>
  <c r="T8791" i="4"/>
  <c r="U8791" i="4"/>
  <c r="V8791" i="4"/>
  <c r="W8791" i="4"/>
  <c r="X8791" i="4"/>
  <c r="S8792" i="4"/>
  <c r="T8792" i="4"/>
  <c r="U8792" i="4"/>
  <c r="V8792" i="4"/>
  <c r="W8792" i="4"/>
  <c r="X8792" i="4"/>
  <c r="S8793" i="4"/>
  <c r="T8793" i="4"/>
  <c r="U8793" i="4"/>
  <c r="V8793" i="4"/>
  <c r="W8793" i="4"/>
  <c r="X8793" i="4"/>
  <c r="S8787" i="4"/>
  <c r="T8787" i="4"/>
  <c r="U8787" i="4"/>
  <c r="V8787" i="4"/>
  <c r="W8787" i="4"/>
  <c r="X8787" i="4"/>
  <c r="S8795" i="4"/>
  <c r="T8795" i="4"/>
  <c r="U8795" i="4"/>
  <c r="V8795" i="4"/>
  <c r="W8795" i="4"/>
  <c r="X8795" i="4"/>
  <c r="S8796" i="4"/>
  <c r="T8796" i="4"/>
  <c r="U8796" i="4"/>
  <c r="V8796" i="4"/>
  <c r="W8796" i="4"/>
  <c r="X8796" i="4"/>
  <c r="S8797" i="4"/>
  <c r="T8797" i="4"/>
  <c r="U8797" i="4"/>
  <c r="V8797" i="4"/>
  <c r="W8797" i="4"/>
  <c r="X8797" i="4"/>
  <c r="S8798" i="4"/>
  <c r="T8798" i="4"/>
  <c r="U8798" i="4"/>
  <c r="V8798" i="4"/>
  <c r="W8798" i="4"/>
  <c r="X8798" i="4"/>
  <c r="S8799" i="4"/>
  <c r="T8799" i="4"/>
  <c r="U8799" i="4"/>
  <c r="V8799" i="4"/>
  <c r="W8799" i="4"/>
  <c r="X8799" i="4"/>
  <c r="S8800" i="4"/>
  <c r="T8800" i="4"/>
  <c r="U8800" i="4"/>
  <c r="V8800" i="4"/>
  <c r="W8800" i="4"/>
  <c r="X8800" i="4"/>
  <c r="S8794" i="4"/>
  <c r="T8794" i="4"/>
  <c r="U8794" i="4"/>
  <c r="V8794" i="4"/>
  <c r="W8794" i="4"/>
  <c r="X8794" i="4"/>
  <c r="S8802" i="4"/>
  <c r="T8802" i="4"/>
  <c r="U8802" i="4"/>
  <c r="V8802" i="4"/>
  <c r="W8802" i="4"/>
  <c r="X8802" i="4"/>
  <c r="S8803" i="4"/>
  <c r="T8803" i="4"/>
  <c r="U8803" i="4"/>
  <c r="V8803" i="4"/>
  <c r="W8803" i="4"/>
  <c r="X8803" i="4"/>
  <c r="S8804" i="4"/>
  <c r="T8804" i="4"/>
  <c r="U8804" i="4"/>
  <c r="V8804" i="4"/>
  <c r="W8804" i="4"/>
  <c r="X8804" i="4"/>
  <c r="S8805" i="4"/>
  <c r="T8805" i="4"/>
  <c r="U8805" i="4"/>
  <c r="V8805" i="4"/>
  <c r="W8805" i="4"/>
  <c r="X8805" i="4"/>
  <c r="S8806" i="4"/>
  <c r="T8806" i="4"/>
  <c r="U8806" i="4"/>
  <c r="V8806" i="4"/>
  <c r="W8806" i="4"/>
  <c r="X8806" i="4"/>
  <c r="S8807" i="4"/>
  <c r="T8807" i="4"/>
  <c r="U8807" i="4"/>
  <c r="V8807" i="4"/>
  <c r="W8807" i="4"/>
  <c r="X8807" i="4"/>
  <c r="S8801" i="4"/>
  <c r="T8801" i="4"/>
  <c r="U8801" i="4"/>
  <c r="V8801" i="4"/>
  <c r="W8801" i="4"/>
  <c r="X8801" i="4"/>
  <c r="S8809" i="4"/>
  <c r="T8809" i="4"/>
  <c r="U8809" i="4"/>
  <c r="V8809" i="4"/>
  <c r="W8809" i="4"/>
  <c r="X8809" i="4"/>
  <c r="S8810" i="4"/>
  <c r="T8810" i="4"/>
  <c r="U8810" i="4"/>
  <c r="V8810" i="4"/>
  <c r="W8810" i="4"/>
  <c r="X8810" i="4"/>
  <c r="S8811" i="4"/>
  <c r="T8811" i="4"/>
  <c r="U8811" i="4"/>
  <c r="V8811" i="4"/>
  <c r="W8811" i="4"/>
  <c r="X8811" i="4"/>
  <c r="S8812" i="4"/>
  <c r="T8812" i="4"/>
  <c r="U8812" i="4"/>
  <c r="V8812" i="4"/>
  <c r="W8812" i="4"/>
  <c r="X8812" i="4"/>
  <c r="S8813" i="4"/>
  <c r="T8813" i="4"/>
  <c r="U8813" i="4"/>
  <c r="V8813" i="4"/>
  <c r="W8813" i="4"/>
  <c r="X8813" i="4"/>
  <c r="S8814" i="4"/>
  <c r="T8814" i="4"/>
  <c r="U8814" i="4"/>
  <c r="V8814" i="4"/>
  <c r="W8814" i="4"/>
  <c r="X8814" i="4"/>
  <c r="S8808" i="4"/>
  <c r="T8808" i="4"/>
  <c r="U8808" i="4"/>
  <c r="V8808" i="4"/>
  <c r="W8808" i="4"/>
  <c r="X8808" i="4"/>
  <c r="S8816" i="4"/>
  <c r="T8816" i="4"/>
  <c r="U8816" i="4"/>
  <c r="V8816" i="4"/>
  <c r="W8816" i="4"/>
  <c r="X8816" i="4"/>
  <c r="S8817" i="4"/>
  <c r="T8817" i="4"/>
  <c r="U8817" i="4"/>
  <c r="V8817" i="4"/>
  <c r="W8817" i="4"/>
  <c r="X8817" i="4"/>
  <c r="S8818" i="4"/>
  <c r="T8818" i="4"/>
  <c r="U8818" i="4"/>
  <c r="V8818" i="4"/>
  <c r="W8818" i="4"/>
  <c r="X8818" i="4"/>
  <c r="S8819" i="4"/>
  <c r="T8819" i="4"/>
  <c r="U8819" i="4"/>
  <c r="V8819" i="4"/>
  <c r="W8819" i="4"/>
  <c r="X8819" i="4"/>
  <c r="S8820" i="4"/>
  <c r="T8820" i="4"/>
  <c r="U8820" i="4"/>
  <c r="V8820" i="4"/>
  <c r="W8820" i="4"/>
  <c r="X8820" i="4"/>
  <c r="S8821" i="4"/>
  <c r="T8821" i="4"/>
  <c r="U8821" i="4"/>
  <c r="V8821" i="4"/>
  <c r="W8821" i="4"/>
  <c r="X8821" i="4"/>
  <c r="S8815" i="4"/>
  <c r="T8815" i="4"/>
  <c r="U8815" i="4"/>
  <c r="V8815" i="4"/>
  <c r="W8815" i="4"/>
  <c r="X8815" i="4"/>
  <c r="S8823" i="4"/>
  <c r="T8823" i="4"/>
  <c r="U8823" i="4"/>
  <c r="V8823" i="4"/>
  <c r="W8823" i="4"/>
  <c r="X8823" i="4"/>
  <c r="S8824" i="4"/>
  <c r="T8824" i="4"/>
  <c r="U8824" i="4"/>
  <c r="V8824" i="4"/>
  <c r="W8824" i="4"/>
  <c r="X8824" i="4"/>
  <c r="S8825" i="4"/>
  <c r="T8825" i="4"/>
  <c r="U8825" i="4"/>
  <c r="V8825" i="4"/>
  <c r="W8825" i="4"/>
  <c r="X8825" i="4"/>
  <c r="S8826" i="4"/>
  <c r="T8826" i="4"/>
  <c r="U8826" i="4"/>
  <c r="V8826" i="4"/>
  <c r="W8826" i="4"/>
  <c r="X8826" i="4"/>
  <c r="S8827" i="4"/>
  <c r="T8827" i="4"/>
  <c r="U8827" i="4"/>
  <c r="V8827" i="4"/>
  <c r="W8827" i="4"/>
  <c r="X8827" i="4"/>
  <c r="S8828" i="4"/>
  <c r="T8828" i="4"/>
  <c r="U8828" i="4"/>
  <c r="V8828" i="4"/>
  <c r="W8828" i="4"/>
  <c r="X8828" i="4"/>
  <c r="S8822" i="4"/>
  <c r="T8822" i="4"/>
  <c r="U8822" i="4"/>
  <c r="V8822" i="4"/>
  <c r="W8822" i="4"/>
  <c r="X8822" i="4"/>
  <c r="S8830" i="4"/>
  <c r="T8830" i="4"/>
  <c r="U8830" i="4"/>
  <c r="V8830" i="4"/>
  <c r="W8830" i="4"/>
  <c r="X8830" i="4"/>
  <c r="S8831" i="4"/>
  <c r="T8831" i="4"/>
  <c r="U8831" i="4"/>
  <c r="V8831" i="4"/>
  <c r="W8831" i="4"/>
  <c r="X8831" i="4"/>
  <c r="S8832" i="4"/>
  <c r="T8832" i="4"/>
  <c r="U8832" i="4"/>
  <c r="V8832" i="4"/>
  <c r="W8832" i="4"/>
  <c r="X8832" i="4"/>
  <c r="S8833" i="4"/>
  <c r="T8833" i="4"/>
  <c r="U8833" i="4"/>
  <c r="V8833" i="4"/>
  <c r="W8833" i="4"/>
  <c r="X8833" i="4"/>
  <c r="S8834" i="4"/>
  <c r="T8834" i="4"/>
  <c r="U8834" i="4"/>
  <c r="V8834" i="4"/>
  <c r="W8834" i="4"/>
  <c r="X8834" i="4"/>
  <c r="S8835" i="4"/>
  <c r="T8835" i="4"/>
  <c r="U8835" i="4"/>
  <c r="V8835" i="4"/>
  <c r="W8835" i="4"/>
  <c r="X8835" i="4"/>
  <c r="S8829" i="4"/>
  <c r="T8829" i="4"/>
  <c r="U8829" i="4"/>
  <c r="V8829" i="4"/>
  <c r="W8829" i="4"/>
  <c r="X8829" i="4"/>
  <c r="S8837" i="4"/>
  <c r="T8837" i="4"/>
  <c r="U8837" i="4"/>
  <c r="V8837" i="4"/>
  <c r="W8837" i="4"/>
  <c r="X8837" i="4"/>
  <c r="S8838" i="4"/>
  <c r="T8838" i="4"/>
  <c r="U8838" i="4"/>
  <c r="V8838" i="4"/>
  <c r="W8838" i="4"/>
  <c r="X8838" i="4"/>
  <c r="S8839" i="4"/>
  <c r="T8839" i="4"/>
  <c r="U8839" i="4"/>
  <c r="V8839" i="4"/>
  <c r="W8839" i="4"/>
  <c r="X8839" i="4"/>
  <c r="S8840" i="4"/>
  <c r="T8840" i="4"/>
  <c r="U8840" i="4"/>
  <c r="V8840" i="4"/>
  <c r="W8840" i="4"/>
  <c r="X8840" i="4"/>
  <c r="S8841" i="4"/>
  <c r="T8841" i="4"/>
  <c r="U8841" i="4"/>
  <c r="V8841" i="4"/>
  <c r="W8841" i="4"/>
  <c r="X8841" i="4"/>
  <c r="S8842" i="4"/>
  <c r="T8842" i="4"/>
  <c r="U8842" i="4"/>
  <c r="V8842" i="4"/>
  <c r="W8842" i="4"/>
  <c r="X8842" i="4"/>
  <c r="S8836" i="4"/>
  <c r="T8836" i="4"/>
  <c r="U8836" i="4"/>
  <c r="V8836" i="4"/>
  <c r="W8836" i="4"/>
  <c r="X8836" i="4"/>
  <c r="S8844" i="4"/>
  <c r="T8844" i="4"/>
  <c r="U8844" i="4"/>
  <c r="V8844" i="4"/>
  <c r="W8844" i="4"/>
  <c r="X8844" i="4"/>
  <c r="S8845" i="4"/>
  <c r="T8845" i="4"/>
  <c r="U8845" i="4"/>
  <c r="V8845" i="4"/>
  <c r="W8845" i="4"/>
  <c r="X8845" i="4"/>
  <c r="S8846" i="4"/>
  <c r="T8846" i="4"/>
  <c r="U8846" i="4"/>
  <c r="V8846" i="4"/>
  <c r="W8846" i="4"/>
  <c r="X8846" i="4"/>
  <c r="S8847" i="4"/>
  <c r="T8847" i="4"/>
  <c r="U8847" i="4"/>
  <c r="V8847" i="4"/>
  <c r="W8847" i="4"/>
  <c r="X8847" i="4"/>
  <c r="S8848" i="4"/>
  <c r="T8848" i="4"/>
  <c r="U8848" i="4"/>
  <c r="V8848" i="4"/>
  <c r="W8848" i="4"/>
  <c r="X8848" i="4"/>
  <c r="S8849" i="4"/>
  <c r="T8849" i="4"/>
  <c r="U8849" i="4"/>
  <c r="V8849" i="4"/>
  <c r="W8849" i="4"/>
  <c r="X8849" i="4"/>
  <c r="S8843" i="4"/>
  <c r="T8843" i="4"/>
  <c r="U8843" i="4"/>
  <c r="V8843" i="4"/>
  <c r="W8843" i="4"/>
  <c r="X8843" i="4"/>
  <c r="S8851" i="4"/>
  <c r="T8851" i="4"/>
  <c r="U8851" i="4"/>
  <c r="V8851" i="4"/>
  <c r="W8851" i="4"/>
  <c r="X8851" i="4"/>
  <c r="S8852" i="4"/>
  <c r="T8852" i="4"/>
  <c r="U8852" i="4"/>
  <c r="V8852" i="4"/>
  <c r="W8852" i="4"/>
  <c r="X8852" i="4"/>
  <c r="S8853" i="4"/>
  <c r="T8853" i="4"/>
  <c r="U8853" i="4"/>
  <c r="V8853" i="4"/>
  <c r="W8853" i="4"/>
  <c r="X8853" i="4"/>
  <c r="S8854" i="4"/>
  <c r="T8854" i="4"/>
  <c r="U8854" i="4"/>
  <c r="V8854" i="4"/>
  <c r="W8854" i="4"/>
  <c r="X8854" i="4"/>
  <c r="S8855" i="4"/>
  <c r="T8855" i="4"/>
  <c r="U8855" i="4"/>
  <c r="V8855" i="4"/>
  <c r="W8855" i="4"/>
  <c r="X8855" i="4"/>
  <c r="S8856" i="4"/>
  <c r="T8856" i="4"/>
  <c r="U8856" i="4"/>
  <c r="V8856" i="4"/>
  <c r="W8856" i="4"/>
  <c r="X8856" i="4"/>
  <c r="S8850" i="4"/>
  <c r="T8850" i="4"/>
  <c r="U8850" i="4"/>
  <c r="V8850" i="4"/>
  <c r="W8850" i="4"/>
  <c r="X8850" i="4"/>
  <c r="S8858" i="4"/>
  <c r="T8858" i="4"/>
  <c r="U8858" i="4"/>
  <c r="V8858" i="4"/>
  <c r="W8858" i="4"/>
  <c r="X8858" i="4"/>
  <c r="S8859" i="4"/>
  <c r="T8859" i="4"/>
  <c r="U8859" i="4"/>
  <c r="V8859" i="4"/>
  <c r="W8859" i="4"/>
  <c r="X8859" i="4"/>
  <c r="S8860" i="4"/>
  <c r="T8860" i="4"/>
  <c r="U8860" i="4"/>
  <c r="V8860" i="4"/>
  <c r="W8860" i="4"/>
  <c r="X8860" i="4"/>
  <c r="S8861" i="4"/>
  <c r="T8861" i="4"/>
  <c r="U8861" i="4"/>
  <c r="V8861" i="4"/>
  <c r="W8861" i="4"/>
  <c r="X8861" i="4"/>
  <c r="S8862" i="4"/>
  <c r="T8862" i="4"/>
  <c r="U8862" i="4"/>
  <c r="V8862" i="4"/>
  <c r="W8862" i="4"/>
  <c r="X8862" i="4"/>
  <c r="S8863" i="4"/>
  <c r="T8863" i="4"/>
  <c r="U8863" i="4"/>
  <c r="V8863" i="4"/>
  <c r="W8863" i="4"/>
  <c r="X8863" i="4"/>
  <c r="S8857" i="4"/>
  <c r="T8857" i="4"/>
  <c r="U8857" i="4"/>
  <c r="V8857" i="4"/>
  <c r="W8857" i="4"/>
  <c r="X8857" i="4"/>
  <c r="S8865" i="4"/>
  <c r="T8865" i="4"/>
  <c r="U8865" i="4"/>
  <c r="V8865" i="4"/>
  <c r="W8865" i="4"/>
  <c r="X8865" i="4"/>
  <c r="S8866" i="4"/>
  <c r="T8866" i="4"/>
  <c r="U8866" i="4"/>
  <c r="V8866" i="4"/>
  <c r="W8866" i="4"/>
  <c r="X8866" i="4"/>
  <c r="S8867" i="4"/>
  <c r="T8867" i="4"/>
  <c r="U8867" i="4"/>
  <c r="V8867" i="4"/>
  <c r="W8867" i="4"/>
  <c r="X8867" i="4"/>
  <c r="S8868" i="4"/>
  <c r="T8868" i="4"/>
  <c r="U8868" i="4"/>
  <c r="V8868" i="4"/>
  <c r="W8868" i="4"/>
  <c r="X8868" i="4"/>
  <c r="S8869" i="4"/>
  <c r="T8869" i="4"/>
  <c r="U8869" i="4"/>
  <c r="V8869" i="4"/>
  <c r="W8869" i="4"/>
  <c r="X8869" i="4"/>
  <c r="S8870" i="4"/>
  <c r="T8870" i="4"/>
  <c r="U8870" i="4"/>
  <c r="V8870" i="4"/>
  <c r="W8870" i="4"/>
  <c r="X8870" i="4"/>
  <c r="S8864" i="4"/>
  <c r="T8864" i="4"/>
  <c r="U8864" i="4"/>
  <c r="V8864" i="4"/>
  <c r="W8864" i="4"/>
  <c r="X8864" i="4"/>
  <c r="S8872" i="4"/>
  <c r="T8872" i="4"/>
  <c r="U8872" i="4"/>
  <c r="V8872" i="4"/>
  <c r="W8872" i="4"/>
  <c r="X8872" i="4"/>
  <c r="S8873" i="4"/>
  <c r="T8873" i="4"/>
  <c r="U8873" i="4"/>
  <c r="V8873" i="4"/>
  <c r="W8873" i="4"/>
  <c r="X8873" i="4"/>
  <c r="S8874" i="4"/>
  <c r="T8874" i="4"/>
  <c r="U8874" i="4"/>
  <c r="V8874" i="4"/>
  <c r="W8874" i="4"/>
  <c r="X8874" i="4"/>
  <c r="S8875" i="4"/>
  <c r="T8875" i="4"/>
  <c r="U8875" i="4"/>
  <c r="V8875" i="4"/>
  <c r="W8875" i="4"/>
  <c r="X8875" i="4"/>
  <c r="S8876" i="4"/>
  <c r="T8876" i="4"/>
  <c r="U8876" i="4"/>
  <c r="V8876" i="4"/>
  <c r="W8876" i="4"/>
  <c r="X8876" i="4"/>
  <c r="S8877" i="4"/>
  <c r="T8877" i="4"/>
  <c r="U8877" i="4"/>
  <c r="V8877" i="4"/>
  <c r="W8877" i="4"/>
  <c r="X8877" i="4"/>
  <c r="S8871" i="4"/>
  <c r="T8871" i="4"/>
  <c r="U8871" i="4"/>
  <c r="V8871" i="4"/>
  <c r="W8871" i="4"/>
  <c r="X8871" i="4"/>
  <c r="S8879" i="4"/>
  <c r="T8879" i="4"/>
  <c r="U8879" i="4"/>
  <c r="V8879" i="4"/>
  <c r="W8879" i="4"/>
  <c r="X8879" i="4"/>
  <c r="S8880" i="4"/>
  <c r="T8880" i="4"/>
  <c r="U8880" i="4"/>
  <c r="V8880" i="4"/>
  <c r="W8880" i="4"/>
  <c r="X8880" i="4"/>
  <c r="S8881" i="4"/>
  <c r="T8881" i="4"/>
  <c r="U8881" i="4"/>
  <c r="V8881" i="4"/>
  <c r="W8881" i="4"/>
  <c r="X8881" i="4"/>
  <c r="S8882" i="4"/>
  <c r="T8882" i="4"/>
  <c r="U8882" i="4"/>
  <c r="V8882" i="4"/>
  <c r="W8882" i="4"/>
  <c r="X8882" i="4"/>
  <c r="S8883" i="4"/>
  <c r="T8883" i="4"/>
  <c r="U8883" i="4"/>
  <c r="V8883" i="4"/>
  <c r="W8883" i="4"/>
  <c r="X8883" i="4"/>
  <c r="S8884" i="4"/>
  <c r="T8884" i="4"/>
  <c r="U8884" i="4"/>
  <c r="V8884" i="4"/>
  <c r="W8884" i="4"/>
  <c r="X8884" i="4"/>
  <c r="S8878" i="4"/>
  <c r="T8878" i="4"/>
  <c r="U8878" i="4"/>
  <c r="V8878" i="4"/>
  <c r="W8878" i="4"/>
  <c r="X8878" i="4"/>
  <c r="S8886" i="4"/>
  <c r="T8886" i="4"/>
  <c r="U8886" i="4"/>
  <c r="V8886" i="4"/>
  <c r="W8886" i="4"/>
  <c r="X8886" i="4"/>
  <c r="S8887" i="4"/>
  <c r="T8887" i="4"/>
  <c r="U8887" i="4"/>
  <c r="V8887" i="4"/>
  <c r="W8887" i="4"/>
  <c r="X8887" i="4"/>
  <c r="S8888" i="4"/>
  <c r="T8888" i="4"/>
  <c r="U8888" i="4"/>
  <c r="V8888" i="4"/>
  <c r="W8888" i="4"/>
  <c r="X8888" i="4"/>
  <c r="S8889" i="4"/>
  <c r="T8889" i="4"/>
  <c r="U8889" i="4"/>
  <c r="V8889" i="4"/>
  <c r="W8889" i="4"/>
  <c r="X8889" i="4"/>
  <c r="S8890" i="4"/>
  <c r="T8890" i="4"/>
  <c r="U8890" i="4"/>
  <c r="V8890" i="4"/>
  <c r="W8890" i="4"/>
  <c r="X8890" i="4"/>
  <c r="S8891" i="4"/>
  <c r="T8891" i="4"/>
  <c r="U8891" i="4"/>
  <c r="V8891" i="4"/>
  <c r="W8891" i="4"/>
  <c r="X8891" i="4"/>
  <c r="S8885" i="4"/>
  <c r="T8885" i="4"/>
  <c r="U8885" i="4"/>
  <c r="V8885" i="4"/>
  <c r="W8885" i="4"/>
  <c r="X8885" i="4"/>
  <c r="S8893" i="4"/>
  <c r="T8893" i="4"/>
  <c r="U8893" i="4"/>
  <c r="V8893" i="4"/>
  <c r="W8893" i="4"/>
  <c r="X8893" i="4"/>
  <c r="S8894" i="4"/>
  <c r="T8894" i="4"/>
  <c r="U8894" i="4"/>
  <c r="V8894" i="4"/>
  <c r="W8894" i="4"/>
  <c r="X8894" i="4"/>
  <c r="S8895" i="4"/>
  <c r="T8895" i="4"/>
  <c r="U8895" i="4"/>
  <c r="V8895" i="4"/>
  <c r="W8895" i="4"/>
  <c r="X8895" i="4"/>
  <c r="S8896" i="4"/>
  <c r="T8896" i="4"/>
  <c r="U8896" i="4"/>
  <c r="V8896" i="4"/>
  <c r="W8896" i="4"/>
  <c r="X8896" i="4"/>
  <c r="S8897" i="4"/>
  <c r="T8897" i="4"/>
  <c r="U8897" i="4"/>
  <c r="V8897" i="4"/>
  <c r="W8897" i="4"/>
  <c r="X8897" i="4"/>
  <c r="S8898" i="4"/>
  <c r="T8898" i="4"/>
  <c r="U8898" i="4"/>
  <c r="V8898" i="4"/>
  <c r="W8898" i="4"/>
  <c r="X8898" i="4"/>
  <c r="S8892" i="4"/>
  <c r="T8892" i="4"/>
  <c r="U8892" i="4"/>
  <c r="V8892" i="4"/>
  <c r="W8892" i="4"/>
  <c r="X8892" i="4"/>
  <c r="S8900" i="4"/>
  <c r="T8900" i="4"/>
  <c r="U8900" i="4"/>
  <c r="V8900" i="4"/>
  <c r="W8900" i="4"/>
  <c r="X8900" i="4"/>
  <c r="S8901" i="4"/>
  <c r="T8901" i="4"/>
  <c r="U8901" i="4"/>
  <c r="V8901" i="4"/>
  <c r="W8901" i="4"/>
  <c r="X8901" i="4"/>
  <c r="S8902" i="4"/>
  <c r="T8902" i="4"/>
  <c r="U8902" i="4"/>
  <c r="V8902" i="4"/>
  <c r="W8902" i="4"/>
  <c r="X8902" i="4"/>
  <c r="S8903" i="4"/>
  <c r="T8903" i="4"/>
  <c r="U8903" i="4"/>
  <c r="V8903" i="4"/>
  <c r="W8903" i="4"/>
  <c r="X8903" i="4"/>
  <c r="S8904" i="4"/>
  <c r="T8904" i="4"/>
  <c r="U8904" i="4"/>
  <c r="V8904" i="4"/>
  <c r="W8904" i="4"/>
  <c r="X8904" i="4"/>
  <c r="S8905" i="4"/>
  <c r="T8905" i="4"/>
  <c r="U8905" i="4"/>
  <c r="V8905" i="4"/>
  <c r="W8905" i="4"/>
  <c r="X8905" i="4"/>
  <c r="S8899" i="4"/>
  <c r="T8899" i="4"/>
  <c r="U8899" i="4"/>
  <c r="V8899" i="4"/>
  <c r="W8899" i="4"/>
  <c r="X8899" i="4"/>
  <c r="S8907" i="4"/>
  <c r="T8907" i="4"/>
  <c r="U8907" i="4"/>
  <c r="V8907" i="4"/>
  <c r="W8907" i="4"/>
  <c r="X8907" i="4"/>
  <c r="S8908" i="4"/>
  <c r="T8908" i="4"/>
  <c r="U8908" i="4"/>
  <c r="V8908" i="4"/>
  <c r="W8908" i="4"/>
  <c r="X8908" i="4"/>
  <c r="S8909" i="4"/>
  <c r="T8909" i="4"/>
  <c r="U8909" i="4"/>
  <c r="V8909" i="4"/>
  <c r="W8909" i="4"/>
  <c r="X8909" i="4"/>
  <c r="S8910" i="4"/>
  <c r="T8910" i="4"/>
  <c r="U8910" i="4"/>
  <c r="V8910" i="4"/>
  <c r="W8910" i="4"/>
  <c r="X8910" i="4"/>
  <c r="S8911" i="4"/>
  <c r="T8911" i="4"/>
  <c r="U8911" i="4"/>
  <c r="V8911" i="4"/>
  <c r="W8911" i="4"/>
  <c r="X8911" i="4"/>
  <c r="S8912" i="4"/>
  <c r="T8912" i="4"/>
  <c r="U8912" i="4"/>
  <c r="V8912" i="4"/>
  <c r="W8912" i="4"/>
  <c r="X8912" i="4"/>
  <c r="S8906" i="4"/>
  <c r="T8906" i="4"/>
  <c r="U8906" i="4"/>
  <c r="V8906" i="4"/>
  <c r="W8906" i="4"/>
  <c r="X8906" i="4"/>
  <c r="S8914" i="4"/>
  <c r="T8914" i="4"/>
  <c r="U8914" i="4"/>
  <c r="V8914" i="4"/>
  <c r="W8914" i="4"/>
  <c r="X8914" i="4"/>
  <c r="S8915" i="4"/>
  <c r="T8915" i="4"/>
  <c r="U8915" i="4"/>
  <c r="V8915" i="4"/>
  <c r="W8915" i="4"/>
  <c r="X8915" i="4"/>
  <c r="S8916" i="4"/>
  <c r="T8916" i="4"/>
  <c r="U8916" i="4"/>
  <c r="V8916" i="4"/>
  <c r="W8916" i="4"/>
  <c r="X8916" i="4"/>
  <c r="S8917" i="4"/>
  <c r="T8917" i="4"/>
  <c r="U8917" i="4"/>
  <c r="V8917" i="4"/>
  <c r="W8917" i="4"/>
  <c r="X8917" i="4"/>
  <c r="S8918" i="4"/>
  <c r="T8918" i="4"/>
  <c r="U8918" i="4"/>
  <c r="V8918" i="4"/>
  <c r="W8918" i="4"/>
  <c r="X8918" i="4"/>
  <c r="S8919" i="4"/>
  <c r="T8919" i="4"/>
  <c r="U8919" i="4"/>
  <c r="V8919" i="4"/>
  <c r="W8919" i="4"/>
  <c r="X8919" i="4"/>
  <c r="S8913" i="4"/>
  <c r="T8913" i="4"/>
  <c r="U8913" i="4"/>
  <c r="V8913" i="4"/>
  <c r="W8913" i="4"/>
  <c r="X8913" i="4"/>
  <c r="S8921" i="4"/>
  <c r="T8921" i="4"/>
  <c r="U8921" i="4"/>
  <c r="V8921" i="4"/>
  <c r="W8921" i="4"/>
  <c r="X8921" i="4"/>
  <c r="S8922" i="4"/>
  <c r="T8922" i="4"/>
  <c r="U8922" i="4"/>
  <c r="V8922" i="4"/>
  <c r="W8922" i="4"/>
  <c r="X8922" i="4"/>
  <c r="S8923" i="4"/>
  <c r="T8923" i="4"/>
  <c r="U8923" i="4"/>
  <c r="V8923" i="4"/>
  <c r="W8923" i="4"/>
  <c r="X8923" i="4"/>
  <c r="S8924" i="4"/>
  <c r="T8924" i="4"/>
  <c r="U8924" i="4"/>
  <c r="V8924" i="4"/>
  <c r="W8924" i="4"/>
  <c r="X8924" i="4"/>
  <c r="S8925" i="4"/>
  <c r="T8925" i="4"/>
  <c r="U8925" i="4"/>
  <c r="V8925" i="4"/>
  <c r="W8925" i="4"/>
  <c r="X8925" i="4"/>
  <c r="S8926" i="4"/>
  <c r="T8926" i="4"/>
  <c r="U8926" i="4"/>
  <c r="V8926" i="4"/>
  <c r="W8926" i="4"/>
  <c r="X8926" i="4"/>
  <c r="S8920" i="4"/>
  <c r="T8920" i="4"/>
  <c r="U8920" i="4"/>
  <c r="V8920" i="4"/>
  <c r="W8920" i="4"/>
  <c r="X8920" i="4"/>
  <c r="S8928" i="4"/>
  <c r="T8928" i="4"/>
  <c r="U8928" i="4"/>
  <c r="V8928" i="4"/>
  <c r="W8928" i="4"/>
  <c r="X8928" i="4"/>
  <c r="S8929" i="4"/>
  <c r="T8929" i="4"/>
  <c r="U8929" i="4"/>
  <c r="V8929" i="4"/>
  <c r="W8929" i="4"/>
  <c r="X8929" i="4"/>
  <c r="S8930" i="4"/>
  <c r="T8930" i="4"/>
  <c r="U8930" i="4"/>
  <c r="V8930" i="4"/>
  <c r="W8930" i="4"/>
  <c r="X8930" i="4"/>
  <c r="S8931" i="4"/>
  <c r="T8931" i="4"/>
  <c r="U8931" i="4"/>
  <c r="V8931" i="4"/>
  <c r="W8931" i="4"/>
  <c r="X8931" i="4"/>
  <c r="S8932" i="4"/>
  <c r="T8932" i="4"/>
  <c r="U8932" i="4"/>
  <c r="V8932" i="4"/>
  <c r="W8932" i="4"/>
  <c r="X8932" i="4"/>
  <c r="S8933" i="4"/>
  <c r="T8933" i="4"/>
  <c r="U8933" i="4"/>
  <c r="V8933" i="4"/>
  <c r="W8933" i="4"/>
  <c r="X8933" i="4"/>
  <c r="S8927" i="4"/>
  <c r="T8927" i="4"/>
  <c r="U8927" i="4"/>
  <c r="V8927" i="4"/>
  <c r="W8927" i="4"/>
  <c r="X8927" i="4"/>
  <c r="S8935" i="4"/>
  <c r="T8935" i="4"/>
  <c r="U8935" i="4"/>
  <c r="V8935" i="4"/>
  <c r="W8935" i="4"/>
  <c r="X8935" i="4"/>
  <c r="S8936" i="4"/>
  <c r="T8936" i="4"/>
  <c r="U8936" i="4"/>
  <c r="V8936" i="4"/>
  <c r="W8936" i="4"/>
  <c r="X8936" i="4"/>
  <c r="S8937" i="4"/>
  <c r="T8937" i="4"/>
  <c r="U8937" i="4"/>
  <c r="V8937" i="4"/>
  <c r="W8937" i="4"/>
  <c r="X8937" i="4"/>
  <c r="S8938" i="4"/>
  <c r="T8938" i="4"/>
  <c r="U8938" i="4"/>
  <c r="V8938" i="4"/>
  <c r="W8938" i="4"/>
  <c r="X8938" i="4"/>
  <c r="S8939" i="4"/>
  <c r="T8939" i="4"/>
  <c r="U8939" i="4"/>
  <c r="V8939" i="4"/>
  <c r="W8939" i="4"/>
  <c r="X8939" i="4"/>
  <c r="S8940" i="4"/>
  <c r="T8940" i="4"/>
  <c r="U8940" i="4"/>
  <c r="V8940" i="4"/>
  <c r="W8940" i="4"/>
  <c r="X8940" i="4"/>
  <c r="S8934" i="4"/>
  <c r="T8934" i="4"/>
  <c r="U8934" i="4"/>
  <c r="V8934" i="4"/>
  <c r="W8934" i="4"/>
  <c r="X8934" i="4"/>
  <c r="S8942" i="4"/>
  <c r="T8942" i="4"/>
  <c r="U8942" i="4"/>
  <c r="V8942" i="4"/>
  <c r="W8942" i="4"/>
  <c r="X8942" i="4"/>
  <c r="S8943" i="4"/>
  <c r="T8943" i="4"/>
  <c r="U8943" i="4"/>
  <c r="V8943" i="4"/>
  <c r="W8943" i="4"/>
  <c r="X8943" i="4"/>
  <c r="S8944" i="4"/>
  <c r="T8944" i="4"/>
  <c r="U8944" i="4"/>
  <c r="V8944" i="4"/>
  <c r="W8944" i="4"/>
  <c r="X8944" i="4"/>
  <c r="S8945" i="4"/>
  <c r="T8945" i="4"/>
  <c r="U8945" i="4"/>
  <c r="V8945" i="4"/>
  <c r="W8945" i="4"/>
  <c r="X8945" i="4"/>
  <c r="S8946" i="4"/>
  <c r="T8946" i="4"/>
  <c r="U8946" i="4"/>
  <c r="V8946" i="4"/>
  <c r="W8946" i="4"/>
  <c r="X8946" i="4"/>
  <c r="S8947" i="4"/>
  <c r="T8947" i="4"/>
  <c r="U8947" i="4"/>
  <c r="V8947" i="4"/>
  <c r="W8947" i="4"/>
  <c r="X8947" i="4"/>
  <c r="S8941" i="4"/>
  <c r="T8941" i="4"/>
  <c r="U8941" i="4"/>
  <c r="V8941" i="4"/>
  <c r="W8941" i="4"/>
  <c r="X8941" i="4"/>
  <c r="S8949" i="4"/>
  <c r="T8949" i="4"/>
  <c r="U8949" i="4"/>
  <c r="V8949" i="4"/>
  <c r="W8949" i="4"/>
  <c r="X8949" i="4"/>
  <c r="S8950" i="4"/>
  <c r="T8950" i="4"/>
  <c r="U8950" i="4"/>
  <c r="V8950" i="4"/>
  <c r="W8950" i="4"/>
  <c r="X8950" i="4"/>
  <c r="S8951" i="4"/>
  <c r="T8951" i="4"/>
  <c r="U8951" i="4"/>
  <c r="V8951" i="4"/>
  <c r="W8951" i="4"/>
  <c r="X8951" i="4"/>
  <c r="S8952" i="4"/>
  <c r="T8952" i="4"/>
  <c r="U8952" i="4"/>
  <c r="V8952" i="4"/>
  <c r="W8952" i="4"/>
  <c r="X8952" i="4"/>
  <c r="S8953" i="4"/>
  <c r="T8953" i="4"/>
  <c r="U8953" i="4"/>
  <c r="V8953" i="4"/>
  <c r="W8953" i="4"/>
  <c r="X8953" i="4"/>
  <c r="S8954" i="4"/>
  <c r="T8954" i="4"/>
  <c r="U8954" i="4"/>
  <c r="V8954" i="4"/>
  <c r="W8954" i="4"/>
  <c r="X8954" i="4"/>
  <c r="S8948" i="4"/>
  <c r="T8948" i="4"/>
  <c r="U8948" i="4"/>
  <c r="V8948" i="4"/>
  <c r="W8948" i="4"/>
  <c r="X8948" i="4"/>
  <c r="S8956" i="4"/>
  <c r="T8956" i="4"/>
  <c r="U8956" i="4"/>
  <c r="V8956" i="4"/>
  <c r="W8956" i="4"/>
  <c r="X8956" i="4"/>
  <c r="S8957" i="4"/>
  <c r="T8957" i="4"/>
  <c r="U8957" i="4"/>
  <c r="V8957" i="4"/>
  <c r="W8957" i="4"/>
  <c r="X8957" i="4"/>
  <c r="S8958" i="4"/>
  <c r="T8958" i="4"/>
  <c r="U8958" i="4"/>
  <c r="V8958" i="4"/>
  <c r="W8958" i="4"/>
  <c r="X8958" i="4"/>
  <c r="S8959" i="4"/>
  <c r="T8959" i="4"/>
  <c r="U8959" i="4"/>
  <c r="V8959" i="4"/>
  <c r="W8959" i="4"/>
  <c r="X8959" i="4"/>
  <c r="S8960" i="4"/>
  <c r="T8960" i="4"/>
  <c r="U8960" i="4"/>
  <c r="V8960" i="4"/>
  <c r="W8960" i="4"/>
  <c r="X8960" i="4"/>
  <c r="S8961" i="4"/>
  <c r="T8961" i="4"/>
  <c r="U8961" i="4"/>
  <c r="V8961" i="4"/>
  <c r="W8961" i="4"/>
  <c r="X8961" i="4"/>
  <c r="S8955" i="4"/>
  <c r="T8955" i="4"/>
  <c r="U8955" i="4"/>
  <c r="V8955" i="4"/>
  <c r="W8955" i="4"/>
  <c r="X8955" i="4"/>
  <c r="S8963" i="4"/>
  <c r="T8963" i="4"/>
  <c r="U8963" i="4"/>
  <c r="V8963" i="4"/>
  <c r="W8963" i="4"/>
  <c r="X8963" i="4"/>
  <c r="S8964" i="4"/>
  <c r="T8964" i="4"/>
  <c r="U8964" i="4"/>
  <c r="V8964" i="4"/>
  <c r="W8964" i="4"/>
  <c r="X8964" i="4"/>
  <c r="S8965" i="4"/>
  <c r="T8965" i="4"/>
  <c r="U8965" i="4"/>
  <c r="V8965" i="4"/>
  <c r="W8965" i="4"/>
  <c r="X8965" i="4"/>
  <c r="S8966" i="4"/>
  <c r="T8966" i="4"/>
  <c r="U8966" i="4"/>
  <c r="V8966" i="4"/>
  <c r="W8966" i="4"/>
  <c r="X8966" i="4"/>
  <c r="S8967" i="4"/>
  <c r="T8967" i="4"/>
  <c r="U8967" i="4"/>
  <c r="V8967" i="4"/>
  <c r="W8967" i="4"/>
  <c r="X8967" i="4"/>
  <c r="S8968" i="4"/>
  <c r="T8968" i="4"/>
  <c r="U8968" i="4"/>
  <c r="V8968" i="4"/>
  <c r="W8968" i="4"/>
  <c r="X8968" i="4"/>
  <c r="S8962" i="4"/>
  <c r="T8962" i="4"/>
  <c r="U8962" i="4"/>
  <c r="V8962" i="4"/>
  <c r="W8962" i="4"/>
  <c r="X8962" i="4"/>
  <c r="S8970" i="4"/>
  <c r="T8970" i="4"/>
  <c r="U8970" i="4"/>
  <c r="V8970" i="4"/>
  <c r="W8970" i="4"/>
  <c r="X8970" i="4"/>
  <c r="S8971" i="4"/>
  <c r="T8971" i="4"/>
  <c r="U8971" i="4"/>
  <c r="V8971" i="4"/>
  <c r="W8971" i="4"/>
  <c r="X8971" i="4"/>
  <c r="S8972" i="4"/>
  <c r="T8972" i="4"/>
  <c r="U8972" i="4"/>
  <c r="V8972" i="4"/>
  <c r="W8972" i="4"/>
  <c r="X8972" i="4"/>
  <c r="S8973" i="4"/>
  <c r="T8973" i="4"/>
  <c r="U8973" i="4"/>
  <c r="V8973" i="4"/>
  <c r="W8973" i="4"/>
  <c r="X8973" i="4"/>
  <c r="S8974" i="4"/>
  <c r="T8974" i="4"/>
  <c r="U8974" i="4"/>
  <c r="V8974" i="4"/>
  <c r="W8974" i="4"/>
  <c r="X8974" i="4"/>
  <c r="S8975" i="4"/>
  <c r="T8975" i="4"/>
  <c r="U8975" i="4"/>
  <c r="V8975" i="4"/>
  <c r="W8975" i="4"/>
  <c r="X8975" i="4"/>
  <c r="S8969" i="4"/>
  <c r="T8969" i="4"/>
  <c r="U8969" i="4"/>
  <c r="V8969" i="4"/>
  <c r="W8969" i="4"/>
  <c r="X8969" i="4"/>
  <c r="S8977" i="4"/>
  <c r="T8977" i="4"/>
  <c r="U8977" i="4"/>
  <c r="V8977" i="4"/>
  <c r="W8977" i="4"/>
  <c r="X8977" i="4"/>
  <c r="S8978" i="4"/>
  <c r="T8978" i="4"/>
  <c r="U8978" i="4"/>
  <c r="V8978" i="4"/>
  <c r="W8978" i="4"/>
  <c r="X8978" i="4"/>
  <c r="S8979" i="4"/>
  <c r="T8979" i="4"/>
  <c r="U8979" i="4"/>
  <c r="V8979" i="4"/>
  <c r="W8979" i="4"/>
  <c r="X8979" i="4"/>
  <c r="S8980" i="4"/>
  <c r="T8980" i="4"/>
  <c r="U8980" i="4"/>
  <c r="V8980" i="4"/>
  <c r="W8980" i="4"/>
  <c r="X8980" i="4"/>
  <c r="S8981" i="4"/>
  <c r="T8981" i="4"/>
  <c r="U8981" i="4"/>
  <c r="V8981" i="4"/>
  <c r="W8981" i="4"/>
  <c r="X8981" i="4"/>
  <c r="S8982" i="4"/>
  <c r="T8982" i="4"/>
  <c r="U8982" i="4"/>
  <c r="V8982" i="4"/>
  <c r="W8982" i="4"/>
  <c r="X8982" i="4"/>
  <c r="S8976" i="4"/>
  <c r="T8976" i="4"/>
  <c r="U8976" i="4"/>
  <c r="V8976" i="4"/>
  <c r="W8976" i="4"/>
  <c r="X8976" i="4"/>
  <c r="S8984" i="4"/>
  <c r="T8984" i="4"/>
  <c r="U8984" i="4"/>
  <c r="V8984" i="4"/>
  <c r="W8984" i="4"/>
  <c r="X8984" i="4"/>
  <c r="S8985" i="4"/>
  <c r="T8985" i="4"/>
  <c r="U8985" i="4"/>
  <c r="V8985" i="4"/>
  <c r="W8985" i="4"/>
  <c r="X8985" i="4"/>
  <c r="S8986" i="4"/>
  <c r="T8986" i="4"/>
  <c r="U8986" i="4"/>
  <c r="V8986" i="4"/>
  <c r="W8986" i="4"/>
  <c r="X8986" i="4"/>
  <c r="S8987" i="4"/>
  <c r="T8987" i="4"/>
  <c r="U8987" i="4"/>
  <c r="V8987" i="4"/>
  <c r="W8987" i="4"/>
  <c r="X8987" i="4"/>
  <c r="S8988" i="4"/>
  <c r="T8988" i="4"/>
  <c r="U8988" i="4"/>
  <c r="V8988" i="4"/>
  <c r="W8988" i="4"/>
  <c r="X8988" i="4"/>
  <c r="S8989" i="4"/>
  <c r="T8989" i="4"/>
  <c r="U8989" i="4"/>
  <c r="V8989" i="4"/>
  <c r="W8989" i="4"/>
  <c r="X8989" i="4"/>
  <c r="S8983" i="4"/>
  <c r="T8983" i="4"/>
  <c r="U8983" i="4"/>
  <c r="V8983" i="4"/>
  <c r="W8983" i="4"/>
  <c r="X8983" i="4"/>
  <c r="S8991" i="4"/>
  <c r="T8991" i="4"/>
  <c r="U8991" i="4"/>
  <c r="V8991" i="4"/>
  <c r="W8991" i="4"/>
  <c r="X8991" i="4"/>
  <c r="S8992" i="4"/>
  <c r="T8992" i="4"/>
  <c r="U8992" i="4"/>
  <c r="V8992" i="4"/>
  <c r="W8992" i="4"/>
  <c r="X8992" i="4"/>
  <c r="S8993" i="4"/>
  <c r="T8993" i="4"/>
  <c r="U8993" i="4"/>
  <c r="V8993" i="4"/>
  <c r="W8993" i="4"/>
  <c r="X8993" i="4"/>
  <c r="S8994" i="4"/>
  <c r="T8994" i="4"/>
  <c r="U8994" i="4"/>
  <c r="V8994" i="4"/>
  <c r="W8994" i="4"/>
  <c r="X8994" i="4"/>
  <c r="S8995" i="4"/>
  <c r="T8995" i="4"/>
  <c r="U8995" i="4"/>
  <c r="V8995" i="4"/>
  <c r="W8995" i="4"/>
  <c r="X8995" i="4"/>
  <c r="S8996" i="4"/>
  <c r="T8996" i="4"/>
  <c r="U8996" i="4"/>
  <c r="V8996" i="4"/>
  <c r="W8996" i="4"/>
  <c r="X8996" i="4"/>
  <c r="S8990" i="4"/>
  <c r="T8990" i="4"/>
  <c r="U8990" i="4"/>
  <c r="V8990" i="4"/>
  <c r="W8990" i="4"/>
  <c r="X8990" i="4"/>
  <c r="S8998" i="4"/>
  <c r="T8998" i="4"/>
  <c r="U8998" i="4"/>
  <c r="V8998" i="4"/>
  <c r="W8998" i="4"/>
  <c r="X8998" i="4"/>
  <c r="S8999" i="4"/>
  <c r="T8999" i="4"/>
  <c r="U8999" i="4"/>
  <c r="V8999" i="4"/>
  <c r="W8999" i="4"/>
  <c r="X8999" i="4"/>
  <c r="S9000" i="4"/>
  <c r="T9000" i="4"/>
  <c r="U9000" i="4"/>
  <c r="V9000" i="4"/>
  <c r="W9000" i="4"/>
  <c r="X9000" i="4"/>
  <c r="S9001" i="4"/>
  <c r="T9001" i="4"/>
  <c r="U9001" i="4"/>
  <c r="V9001" i="4"/>
  <c r="W9001" i="4"/>
  <c r="X9001" i="4"/>
  <c r="S9002" i="4"/>
  <c r="T9002" i="4"/>
  <c r="U9002" i="4"/>
  <c r="V9002" i="4"/>
  <c r="W9002" i="4"/>
  <c r="X9002" i="4"/>
  <c r="S9003" i="4"/>
  <c r="T9003" i="4"/>
  <c r="U9003" i="4"/>
  <c r="V9003" i="4"/>
  <c r="W9003" i="4"/>
  <c r="X9003" i="4"/>
  <c r="S8997" i="4"/>
  <c r="T8997" i="4"/>
  <c r="U8997" i="4"/>
  <c r="V8997" i="4"/>
  <c r="W8997" i="4"/>
  <c r="X8997" i="4"/>
  <c r="S9005" i="4"/>
  <c r="T9005" i="4"/>
  <c r="U9005" i="4"/>
  <c r="V9005" i="4"/>
  <c r="W9005" i="4"/>
  <c r="X9005" i="4"/>
  <c r="S9006" i="4"/>
  <c r="T9006" i="4"/>
  <c r="U9006" i="4"/>
  <c r="V9006" i="4"/>
  <c r="W9006" i="4"/>
  <c r="X9006" i="4"/>
  <c r="S9007" i="4"/>
  <c r="T9007" i="4"/>
  <c r="U9007" i="4"/>
  <c r="V9007" i="4"/>
  <c r="W9007" i="4"/>
  <c r="X9007" i="4"/>
  <c r="S9008" i="4"/>
  <c r="T9008" i="4"/>
  <c r="U9008" i="4"/>
  <c r="V9008" i="4"/>
  <c r="W9008" i="4"/>
  <c r="X9008" i="4"/>
  <c r="S9009" i="4"/>
  <c r="T9009" i="4"/>
  <c r="U9009" i="4"/>
  <c r="V9009" i="4"/>
  <c r="W9009" i="4"/>
  <c r="X9009" i="4"/>
  <c r="S9010" i="4"/>
  <c r="T9010" i="4"/>
  <c r="U9010" i="4"/>
  <c r="V9010" i="4"/>
  <c r="W9010" i="4"/>
  <c r="X9010" i="4"/>
  <c r="S9004" i="4"/>
  <c r="T9004" i="4"/>
  <c r="U9004" i="4"/>
  <c r="V9004" i="4"/>
  <c r="W9004" i="4"/>
  <c r="X9004" i="4"/>
  <c r="S9012" i="4"/>
  <c r="T9012" i="4"/>
  <c r="U9012" i="4"/>
  <c r="V9012" i="4"/>
  <c r="W9012" i="4"/>
  <c r="X9012" i="4"/>
  <c r="S9013" i="4"/>
  <c r="T9013" i="4"/>
  <c r="U9013" i="4"/>
  <c r="V9013" i="4"/>
  <c r="W9013" i="4"/>
  <c r="X9013" i="4"/>
  <c r="S9014" i="4"/>
  <c r="T9014" i="4"/>
  <c r="U9014" i="4"/>
  <c r="V9014" i="4"/>
  <c r="W9014" i="4"/>
  <c r="X9014" i="4"/>
  <c r="S9015" i="4"/>
  <c r="T9015" i="4"/>
  <c r="U9015" i="4"/>
  <c r="V9015" i="4"/>
  <c r="W9015" i="4"/>
  <c r="X9015" i="4"/>
  <c r="S9016" i="4"/>
  <c r="T9016" i="4"/>
  <c r="U9016" i="4"/>
  <c r="V9016" i="4"/>
  <c r="W9016" i="4"/>
  <c r="X9016" i="4"/>
  <c r="S9017" i="4"/>
  <c r="T9017" i="4"/>
  <c r="U9017" i="4"/>
  <c r="V9017" i="4"/>
  <c r="W9017" i="4"/>
  <c r="X9017" i="4"/>
  <c r="S9011" i="4"/>
  <c r="T9011" i="4"/>
  <c r="U9011" i="4"/>
  <c r="V9011" i="4"/>
  <c r="W9011" i="4"/>
  <c r="X9011" i="4"/>
  <c r="S9019" i="4"/>
  <c r="T9019" i="4"/>
  <c r="U9019" i="4"/>
  <c r="V9019" i="4"/>
  <c r="W9019" i="4"/>
  <c r="X9019" i="4"/>
  <c r="S9020" i="4"/>
  <c r="T9020" i="4"/>
  <c r="U9020" i="4"/>
  <c r="V9020" i="4"/>
  <c r="W9020" i="4"/>
  <c r="X9020" i="4"/>
  <c r="S9021" i="4"/>
  <c r="T9021" i="4"/>
  <c r="U9021" i="4"/>
  <c r="V9021" i="4"/>
  <c r="W9021" i="4"/>
  <c r="X9021" i="4"/>
  <c r="S9022" i="4"/>
  <c r="T9022" i="4"/>
  <c r="U9022" i="4"/>
  <c r="V9022" i="4"/>
  <c r="W9022" i="4"/>
  <c r="X9022" i="4"/>
  <c r="S9023" i="4"/>
  <c r="T9023" i="4"/>
  <c r="U9023" i="4"/>
  <c r="V9023" i="4"/>
  <c r="W9023" i="4"/>
  <c r="X9023" i="4"/>
  <c r="S9024" i="4"/>
  <c r="T9024" i="4"/>
  <c r="U9024" i="4"/>
  <c r="V9024" i="4"/>
  <c r="W9024" i="4"/>
  <c r="X9024" i="4"/>
  <c r="S9018" i="4"/>
  <c r="T9018" i="4"/>
  <c r="U9018" i="4"/>
  <c r="V9018" i="4"/>
  <c r="W9018" i="4"/>
  <c r="X9018" i="4"/>
  <c r="S9026" i="4"/>
  <c r="T9026" i="4"/>
  <c r="U9026" i="4"/>
  <c r="V9026" i="4"/>
  <c r="W9026" i="4"/>
  <c r="X9026" i="4"/>
  <c r="S9027" i="4"/>
  <c r="T9027" i="4"/>
  <c r="U9027" i="4"/>
  <c r="V9027" i="4"/>
  <c r="W9027" i="4"/>
  <c r="X9027" i="4"/>
  <c r="S9028" i="4"/>
  <c r="T9028" i="4"/>
  <c r="U9028" i="4"/>
  <c r="V9028" i="4"/>
  <c r="W9028" i="4"/>
  <c r="X9028" i="4"/>
  <c r="S9029" i="4"/>
  <c r="T9029" i="4"/>
  <c r="U9029" i="4"/>
  <c r="V9029" i="4"/>
  <c r="W9029" i="4"/>
  <c r="X9029" i="4"/>
  <c r="S9030" i="4"/>
  <c r="T9030" i="4"/>
  <c r="U9030" i="4"/>
  <c r="V9030" i="4"/>
  <c r="W9030" i="4"/>
  <c r="X9030" i="4"/>
  <c r="S9031" i="4"/>
  <c r="T9031" i="4"/>
  <c r="U9031" i="4"/>
  <c r="V9031" i="4"/>
  <c r="W9031" i="4"/>
  <c r="X9031" i="4"/>
  <c r="S9025" i="4"/>
  <c r="T9025" i="4"/>
  <c r="U9025" i="4"/>
  <c r="V9025" i="4"/>
  <c r="W9025" i="4"/>
  <c r="X9025" i="4"/>
  <c r="S9033" i="4"/>
  <c r="T9033" i="4"/>
  <c r="U9033" i="4"/>
  <c r="V9033" i="4"/>
  <c r="W9033" i="4"/>
  <c r="X9033" i="4"/>
  <c r="S9034" i="4"/>
  <c r="T9034" i="4"/>
  <c r="U9034" i="4"/>
  <c r="V9034" i="4"/>
  <c r="W9034" i="4"/>
  <c r="X9034" i="4"/>
  <c r="S9035" i="4"/>
  <c r="T9035" i="4"/>
  <c r="U9035" i="4"/>
  <c r="V9035" i="4"/>
  <c r="W9035" i="4"/>
  <c r="X9035" i="4"/>
  <c r="S9036" i="4"/>
  <c r="T9036" i="4"/>
  <c r="U9036" i="4"/>
  <c r="V9036" i="4"/>
  <c r="W9036" i="4"/>
  <c r="X9036" i="4"/>
  <c r="S9037" i="4"/>
  <c r="T9037" i="4"/>
  <c r="U9037" i="4"/>
  <c r="V9037" i="4"/>
  <c r="W9037" i="4"/>
  <c r="X9037" i="4"/>
  <c r="S9038" i="4"/>
  <c r="T9038" i="4"/>
  <c r="U9038" i="4"/>
  <c r="V9038" i="4"/>
  <c r="W9038" i="4"/>
  <c r="X9038" i="4"/>
  <c r="S9032" i="4"/>
  <c r="T9032" i="4"/>
  <c r="U9032" i="4"/>
  <c r="V9032" i="4"/>
  <c r="W9032" i="4"/>
  <c r="X9032" i="4"/>
  <c r="S9040" i="4"/>
  <c r="T9040" i="4"/>
  <c r="U9040" i="4"/>
  <c r="V9040" i="4"/>
  <c r="W9040" i="4"/>
  <c r="X9040" i="4"/>
  <c r="S9041" i="4"/>
  <c r="T9041" i="4"/>
  <c r="U9041" i="4"/>
  <c r="V9041" i="4"/>
  <c r="W9041" i="4"/>
  <c r="X9041" i="4"/>
  <c r="S9042" i="4"/>
  <c r="T9042" i="4"/>
  <c r="U9042" i="4"/>
  <c r="V9042" i="4"/>
  <c r="W9042" i="4"/>
  <c r="X9042" i="4"/>
  <c r="S9043" i="4"/>
  <c r="T9043" i="4"/>
  <c r="U9043" i="4"/>
  <c r="V9043" i="4"/>
  <c r="W9043" i="4"/>
  <c r="X9043" i="4"/>
  <c r="S9044" i="4"/>
  <c r="T9044" i="4"/>
  <c r="U9044" i="4"/>
  <c r="V9044" i="4"/>
  <c r="W9044" i="4"/>
  <c r="X9044" i="4"/>
  <c r="S9045" i="4"/>
  <c r="T9045" i="4"/>
  <c r="U9045" i="4"/>
  <c r="V9045" i="4"/>
  <c r="W9045" i="4"/>
  <c r="X9045" i="4"/>
  <c r="S9039" i="4"/>
  <c r="T9039" i="4"/>
  <c r="U9039" i="4"/>
  <c r="V9039" i="4"/>
  <c r="W9039" i="4"/>
  <c r="X9039" i="4"/>
  <c r="S9047" i="4"/>
  <c r="T9047" i="4"/>
  <c r="U9047" i="4"/>
  <c r="V9047" i="4"/>
  <c r="W9047" i="4"/>
  <c r="X9047" i="4"/>
  <c r="S9048" i="4"/>
  <c r="T9048" i="4"/>
  <c r="U9048" i="4"/>
  <c r="V9048" i="4"/>
  <c r="W9048" i="4"/>
  <c r="X9048" i="4"/>
  <c r="S9049" i="4"/>
  <c r="T9049" i="4"/>
  <c r="U9049" i="4"/>
  <c r="V9049" i="4"/>
  <c r="W9049" i="4"/>
  <c r="X9049" i="4"/>
  <c r="S9050" i="4"/>
  <c r="T9050" i="4"/>
  <c r="U9050" i="4"/>
  <c r="V9050" i="4"/>
  <c r="W9050" i="4"/>
  <c r="X9050" i="4"/>
  <c r="S9051" i="4"/>
  <c r="T9051" i="4"/>
  <c r="U9051" i="4"/>
  <c r="V9051" i="4"/>
  <c r="W9051" i="4"/>
  <c r="X9051" i="4"/>
  <c r="S9052" i="4"/>
  <c r="T9052" i="4"/>
  <c r="U9052" i="4"/>
  <c r="V9052" i="4"/>
  <c r="W9052" i="4"/>
  <c r="X9052" i="4"/>
  <c r="S9046" i="4"/>
  <c r="T9046" i="4"/>
  <c r="U9046" i="4"/>
  <c r="V9046" i="4"/>
  <c r="W9046" i="4"/>
  <c r="X9046" i="4"/>
  <c r="S9054" i="4"/>
  <c r="T9054" i="4"/>
  <c r="U9054" i="4"/>
  <c r="V9054" i="4"/>
  <c r="W9054" i="4"/>
  <c r="X9054" i="4"/>
  <c r="S9055" i="4"/>
  <c r="T9055" i="4"/>
  <c r="U9055" i="4"/>
  <c r="V9055" i="4"/>
  <c r="W9055" i="4"/>
  <c r="X9055" i="4"/>
  <c r="S9056" i="4"/>
  <c r="T9056" i="4"/>
  <c r="U9056" i="4"/>
  <c r="V9056" i="4"/>
  <c r="W9056" i="4"/>
  <c r="X9056" i="4"/>
  <c r="S9057" i="4"/>
  <c r="T9057" i="4"/>
  <c r="U9057" i="4"/>
  <c r="V9057" i="4"/>
  <c r="W9057" i="4"/>
  <c r="X9057" i="4"/>
  <c r="S9058" i="4"/>
  <c r="T9058" i="4"/>
  <c r="U9058" i="4"/>
  <c r="V9058" i="4"/>
  <c r="W9058" i="4"/>
  <c r="X9058" i="4"/>
  <c r="S9059" i="4"/>
  <c r="T9059" i="4"/>
  <c r="U9059" i="4"/>
  <c r="V9059" i="4"/>
  <c r="W9059" i="4"/>
  <c r="X9059" i="4"/>
  <c r="S9053" i="4"/>
  <c r="T9053" i="4"/>
  <c r="U9053" i="4"/>
  <c r="V9053" i="4"/>
  <c r="W9053" i="4"/>
  <c r="X9053" i="4"/>
  <c r="S9061" i="4"/>
  <c r="T9061" i="4"/>
  <c r="U9061" i="4"/>
  <c r="V9061" i="4"/>
  <c r="W9061" i="4"/>
  <c r="X9061" i="4"/>
  <c r="S9062" i="4"/>
  <c r="T9062" i="4"/>
  <c r="U9062" i="4"/>
  <c r="V9062" i="4"/>
  <c r="W9062" i="4"/>
  <c r="X9062" i="4"/>
  <c r="S9063" i="4"/>
  <c r="T9063" i="4"/>
  <c r="U9063" i="4"/>
  <c r="V9063" i="4"/>
  <c r="W9063" i="4"/>
  <c r="X9063" i="4"/>
  <c r="S9064" i="4"/>
  <c r="T9064" i="4"/>
  <c r="U9064" i="4"/>
  <c r="V9064" i="4"/>
  <c r="W9064" i="4"/>
  <c r="X9064" i="4"/>
  <c r="S9065" i="4"/>
  <c r="T9065" i="4"/>
  <c r="U9065" i="4"/>
  <c r="V9065" i="4"/>
  <c r="W9065" i="4"/>
  <c r="X9065" i="4"/>
  <c r="S9066" i="4"/>
  <c r="T9066" i="4"/>
  <c r="U9066" i="4"/>
  <c r="V9066" i="4"/>
  <c r="W9066" i="4"/>
  <c r="X9066" i="4"/>
  <c r="S9060" i="4"/>
  <c r="T9060" i="4"/>
  <c r="U9060" i="4"/>
  <c r="V9060" i="4"/>
  <c r="W9060" i="4"/>
  <c r="X9060" i="4"/>
  <c r="S9068" i="4"/>
  <c r="T9068" i="4"/>
  <c r="U9068" i="4"/>
  <c r="V9068" i="4"/>
  <c r="W9068" i="4"/>
  <c r="X9068" i="4"/>
  <c r="S9069" i="4"/>
  <c r="T9069" i="4"/>
  <c r="U9069" i="4"/>
  <c r="V9069" i="4"/>
  <c r="W9069" i="4"/>
  <c r="X9069" i="4"/>
  <c r="S9070" i="4"/>
  <c r="T9070" i="4"/>
  <c r="U9070" i="4"/>
  <c r="V9070" i="4"/>
  <c r="W9070" i="4"/>
  <c r="X9070" i="4"/>
  <c r="S9071" i="4"/>
  <c r="T9071" i="4"/>
  <c r="U9071" i="4"/>
  <c r="V9071" i="4"/>
  <c r="W9071" i="4"/>
  <c r="X9071" i="4"/>
  <c r="S9072" i="4"/>
  <c r="T9072" i="4"/>
  <c r="U9072" i="4"/>
  <c r="V9072" i="4"/>
  <c r="W9072" i="4"/>
  <c r="X9072" i="4"/>
  <c r="S9073" i="4"/>
  <c r="T9073" i="4"/>
  <c r="U9073" i="4"/>
  <c r="V9073" i="4"/>
  <c r="W9073" i="4"/>
  <c r="X9073" i="4"/>
  <c r="S9067" i="4"/>
  <c r="T9067" i="4"/>
  <c r="U9067" i="4"/>
  <c r="V9067" i="4"/>
  <c r="W9067" i="4"/>
  <c r="X9067" i="4"/>
  <c r="S9075" i="4"/>
  <c r="T9075" i="4"/>
  <c r="U9075" i="4"/>
  <c r="V9075" i="4"/>
  <c r="W9075" i="4"/>
  <c r="X9075" i="4"/>
  <c r="S9076" i="4"/>
  <c r="T9076" i="4"/>
  <c r="U9076" i="4"/>
  <c r="V9076" i="4"/>
  <c r="W9076" i="4"/>
  <c r="X9076" i="4"/>
  <c r="S9077" i="4"/>
  <c r="T9077" i="4"/>
  <c r="U9077" i="4"/>
  <c r="V9077" i="4"/>
  <c r="W9077" i="4"/>
  <c r="X9077" i="4"/>
  <c r="S9078" i="4"/>
  <c r="T9078" i="4"/>
  <c r="U9078" i="4"/>
  <c r="V9078" i="4"/>
  <c r="W9078" i="4"/>
  <c r="X9078" i="4"/>
  <c r="S9079" i="4"/>
  <c r="T9079" i="4"/>
  <c r="U9079" i="4"/>
  <c r="V9079" i="4"/>
  <c r="W9079" i="4"/>
  <c r="X9079" i="4"/>
  <c r="S9080" i="4"/>
  <c r="T9080" i="4"/>
  <c r="U9080" i="4"/>
  <c r="V9080" i="4"/>
  <c r="W9080" i="4"/>
  <c r="X9080" i="4"/>
  <c r="S9074" i="4"/>
  <c r="T9074" i="4"/>
  <c r="U9074" i="4"/>
  <c r="V9074" i="4"/>
  <c r="W9074" i="4"/>
  <c r="X9074" i="4"/>
  <c r="S9082" i="4"/>
  <c r="T9082" i="4"/>
  <c r="U9082" i="4"/>
  <c r="V9082" i="4"/>
  <c r="W9082" i="4"/>
  <c r="X9082" i="4"/>
  <c r="S9083" i="4"/>
  <c r="T9083" i="4"/>
  <c r="U9083" i="4"/>
  <c r="V9083" i="4"/>
  <c r="W9083" i="4"/>
  <c r="X9083" i="4"/>
  <c r="S9084" i="4"/>
  <c r="T9084" i="4"/>
  <c r="U9084" i="4"/>
  <c r="V9084" i="4"/>
  <c r="W9084" i="4"/>
  <c r="X9084" i="4"/>
  <c r="S9085" i="4"/>
  <c r="T9085" i="4"/>
  <c r="U9085" i="4"/>
  <c r="V9085" i="4"/>
  <c r="W9085" i="4"/>
  <c r="X9085" i="4"/>
  <c r="S9086" i="4"/>
  <c r="T9086" i="4"/>
  <c r="U9086" i="4"/>
  <c r="V9086" i="4"/>
  <c r="W9086" i="4"/>
  <c r="X9086" i="4"/>
  <c r="S9087" i="4"/>
  <c r="T9087" i="4"/>
  <c r="U9087" i="4"/>
  <c r="V9087" i="4"/>
  <c r="W9087" i="4"/>
  <c r="X9087" i="4"/>
  <c r="S9081" i="4"/>
  <c r="T9081" i="4"/>
  <c r="U9081" i="4"/>
  <c r="V9081" i="4"/>
  <c r="W9081" i="4"/>
  <c r="X9081" i="4"/>
  <c r="S9089" i="4"/>
  <c r="T9089" i="4"/>
  <c r="U9089" i="4"/>
  <c r="V9089" i="4"/>
  <c r="W9089" i="4"/>
  <c r="X9089" i="4"/>
  <c r="S9090" i="4"/>
  <c r="T9090" i="4"/>
  <c r="U9090" i="4"/>
  <c r="V9090" i="4"/>
  <c r="W9090" i="4"/>
  <c r="X9090" i="4"/>
  <c r="S9091" i="4"/>
  <c r="T9091" i="4"/>
  <c r="U9091" i="4"/>
  <c r="V9091" i="4"/>
  <c r="W9091" i="4"/>
  <c r="X9091" i="4"/>
  <c r="S9092" i="4"/>
  <c r="T9092" i="4"/>
  <c r="U9092" i="4"/>
  <c r="V9092" i="4"/>
  <c r="W9092" i="4"/>
  <c r="X9092" i="4"/>
  <c r="S9093" i="4"/>
  <c r="T9093" i="4"/>
  <c r="U9093" i="4"/>
  <c r="V9093" i="4"/>
  <c r="W9093" i="4"/>
  <c r="X9093" i="4"/>
  <c r="S9094" i="4"/>
  <c r="T9094" i="4"/>
  <c r="U9094" i="4"/>
  <c r="V9094" i="4"/>
  <c r="W9094" i="4"/>
  <c r="X9094" i="4"/>
  <c r="S9088" i="4"/>
  <c r="T9088" i="4"/>
  <c r="U9088" i="4"/>
  <c r="V9088" i="4"/>
  <c r="W9088" i="4"/>
  <c r="X9088" i="4"/>
  <c r="S9096" i="4"/>
  <c r="T9096" i="4"/>
  <c r="U9096" i="4"/>
  <c r="V9096" i="4"/>
  <c r="W9096" i="4"/>
  <c r="X9096" i="4"/>
  <c r="S9097" i="4"/>
  <c r="T9097" i="4"/>
  <c r="U9097" i="4"/>
  <c r="V9097" i="4"/>
  <c r="W9097" i="4"/>
  <c r="X9097" i="4"/>
  <c r="S9098" i="4"/>
  <c r="T9098" i="4"/>
  <c r="U9098" i="4"/>
  <c r="V9098" i="4"/>
  <c r="W9098" i="4"/>
  <c r="X9098" i="4"/>
  <c r="S9099" i="4"/>
  <c r="T9099" i="4"/>
  <c r="U9099" i="4"/>
  <c r="V9099" i="4"/>
  <c r="W9099" i="4"/>
  <c r="X9099" i="4"/>
  <c r="S9100" i="4"/>
  <c r="T9100" i="4"/>
  <c r="U9100" i="4"/>
  <c r="V9100" i="4"/>
  <c r="W9100" i="4"/>
  <c r="X9100" i="4"/>
  <c r="S9101" i="4"/>
  <c r="T9101" i="4"/>
  <c r="U9101" i="4"/>
  <c r="V9101" i="4"/>
  <c r="W9101" i="4"/>
  <c r="X9101" i="4"/>
  <c r="S9095" i="4"/>
  <c r="T9095" i="4"/>
  <c r="U9095" i="4"/>
  <c r="V9095" i="4"/>
  <c r="W9095" i="4"/>
  <c r="X9095" i="4"/>
  <c r="S9103" i="4"/>
  <c r="T9103" i="4"/>
  <c r="U9103" i="4"/>
  <c r="V9103" i="4"/>
  <c r="W9103" i="4"/>
  <c r="X9103" i="4"/>
  <c r="S9104" i="4"/>
  <c r="T9104" i="4"/>
  <c r="U9104" i="4"/>
  <c r="V9104" i="4"/>
  <c r="W9104" i="4"/>
  <c r="X9104" i="4"/>
  <c r="S9105" i="4"/>
  <c r="T9105" i="4"/>
  <c r="U9105" i="4"/>
  <c r="V9105" i="4"/>
  <c r="W9105" i="4"/>
  <c r="X9105" i="4"/>
  <c r="S9106" i="4"/>
  <c r="T9106" i="4"/>
  <c r="U9106" i="4"/>
  <c r="V9106" i="4"/>
  <c r="W9106" i="4"/>
  <c r="X9106" i="4"/>
  <c r="S9107" i="4"/>
  <c r="T9107" i="4"/>
  <c r="U9107" i="4"/>
  <c r="V9107" i="4"/>
  <c r="W9107" i="4"/>
  <c r="X9107" i="4"/>
  <c r="S9108" i="4"/>
  <c r="T9108" i="4"/>
  <c r="U9108" i="4"/>
  <c r="V9108" i="4"/>
  <c r="W9108" i="4"/>
  <c r="X9108" i="4"/>
  <c r="S9102" i="4"/>
  <c r="T9102" i="4"/>
  <c r="U9102" i="4"/>
  <c r="V9102" i="4"/>
  <c r="W9102" i="4"/>
  <c r="X9102" i="4"/>
  <c r="S9110" i="4"/>
  <c r="T9110" i="4"/>
  <c r="U9110" i="4"/>
  <c r="V9110" i="4"/>
  <c r="W9110" i="4"/>
  <c r="X9110" i="4"/>
  <c r="S9111" i="4"/>
  <c r="T9111" i="4"/>
  <c r="U9111" i="4"/>
  <c r="V9111" i="4"/>
  <c r="W9111" i="4"/>
  <c r="X9111" i="4"/>
  <c r="S9112" i="4"/>
  <c r="T9112" i="4"/>
  <c r="U9112" i="4"/>
  <c r="V9112" i="4"/>
  <c r="W9112" i="4"/>
  <c r="X9112" i="4"/>
  <c r="S9113" i="4"/>
  <c r="T9113" i="4"/>
  <c r="U9113" i="4"/>
  <c r="V9113" i="4"/>
  <c r="W9113" i="4"/>
  <c r="X9113" i="4"/>
  <c r="S9114" i="4"/>
  <c r="T9114" i="4"/>
  <c r="U9114" i="4"/>
  <c r="V9114" i="4"/>
  <c r="W9114" i="4"/>
  <c r="X9114" i="4"/>
  <c r="S9115" i="4"/>
  <c r="T9115" i="4"/>
  <c r="U9115" i="4"/>
  <c r="V9115" i="4"/>
  <c r="W9115" i="4"/>
  <c r="X9115" i="4"/>
  <c r="S9109" i="4"/>
  <c r="T9109" i="4"/>
  <c r="U9109" i="4"/>
  <c r="V9109" i="4"/>
  <c r="W9109" i="4"/>
  <c r="X9109" i="4"/>
  <c r="S9117" i="4"/>
  <c r="T9117" i="4"/>
  <c r="U9117" i="4"/>
  <c r="V9117" i="4"/>
  <c r="W9117" i="4"/>
  <c r="X9117" i="4"/>
  <c r="S9118" i="4"/>
  <c r="T9118" i="4"/>
  <c r="U9118" i="4"/>
  <c r="V9118" i="4"/>
  <c r="W9118" i="4"/>
  <c r="X9118" i="4"/>
  <c r="S9119" i="4"/>
  <c r="T9119" i="4"/>
  <c r="U9119" i="4"/>
  <c r="V9119" i="4"/>
  <c r="W9119" i="4"/>
  <c r="X9119" i="4"/>
  <c r="S9120" i="4"/>
  <c r="T9120" i="4"/>
  <c r="U9120" i="4"/>
  <c r="V9120" i="4"/>
  <c r="W9120" i="4"/>
  <c r="X9120" i="4"/>
  <c r="S9121" i="4"/>
  <c r="T9121" i="4"/>
  <c r="U9121" i="4"/>
  <c r="V9121" i="4"/>
  <c r="W9121" i="4"/>
  <c r="X9121" i="4"/>
  <c r="S9122" i="4"/>
  <c r="T9122" i="4"/>
  <c r="U9122" i="4"/>
  <c r="V9122" i="4"/>
  <c r="W9122" i="4"/>
  <c r="X9122" i="4"/>
  <c r="S9116" i="4"/>
  <c r="T9116" i="4"/>
  <c r="U9116" i="4"/>
  <c r="V9116" i="4"/>
  <c r="W9116" i="4"/>
  <c r="X9116" i="4"/>
  <c r="S9124" i="4"/>
  <c r="T9124" i="4"/>
  <c r="U9124" i="4"/>
  <c r="V9124" i="4"/>
  <c r="W9124" i="4"/>
  <c r="X9124" i="4"/>
  <c r="S9125" i="4"/>
  <c r="T9125" i="4"/>
  <c r="U9125" i="4"/>
  <c r="V9125" i="4"/>
  <c r="W9125" i="4"/>
  <c r="X9125" i="4"/>
  <c r="S9126" i="4"/>
  <c r="T9126" i="4"/>
  <c r="U9126" i="4"/>
  <c r="V9126" i="4"/>
  <c r="W9126" i="4"/>
  <c r="X9126" i="4"/>
  <c r="S9127" i="4"/>
  <c r="T9127" i="4"/>
  <c r="U9127" i="4"/>
  <c r="V9127" i="4"/>
  <c r="W9127" i="4"/>
  <c r="X9127" i="4"/>
  <c r="S9128" i="4"/>
  <c r="T9128" i="4"/>
  <c r="U9128" i="4"/>
  <c r="V9128" i="4"/>
  <c r="W9128" i="4"/>
  <c r="X9128" i="4"/>
  <c r="S9129" i="4"/>
  <c r="T9129" i="4"/>
  <c r="U9129" i="4"/>
  <c r="V9129" i="4"/>
  <c r="W9129" i="4"/>
  <c r="X9129" i="4"/>
  <c r="S9123" i="4"/>
  <c r="T9123" i="4"/>
  <c r="U9123" i="4"/>
  <c r="V9123" i="4"/>
  <c r="W9123" i="4"/>
  <c r="X9123" i="4"/>
  <c r="S9131" i="4"/>
  <c r="T9131" i="4"/>
  <c r="U9131" i="4"/>
  <c r="V9131" i="4"/>
  <c r="W9131" i="4"/>
  <c r="X9131" i="4"/>
  <c r="S9132" i="4"/>
  <c r="T9132" i="4"/>
  <c r="U9132" i="4"/>
  <c r="V9132" i="4"/>
  <c r="W9132" i="4"/>
  <c r="X9132" i="4"/>
  <c r="S9133" i="4"/>
  <c r="T9133" i="4"/>
  <c r="U9133" i="4"/>
  <c r="V9133" i="4"/>
  <c r="W9133" i="4"/>
  <c r="X9133" i="4"/>
  <c r="S9134" i="4"/>
  <c r="T9134" i="4"/>
  <c r="U9134" i="4"/>
  <c r="V9134" i="4"/>
  <c r="W9134" i="4"/>
  <c r="X9134" i="4"/>
  <c r="S9135" i="4"/>
  <c r="T9135" i="4"/>
  <c r="U9135" i="4"/>
  <c r="V9135" i="4"/>
  <c r="W9135" i="4"/>
  <c r="X9135" i="4"/>
  <c r="S9136" i="4"/>
  <c r="T9136" i="4"/>
  <c r="U9136" i="4"/>
  <c r="V9136" i="4"/>
  <c r="W9136" i="4"/>
  <c r="X9136" i="4"/>
  <c r="S9130" i="4"/>
  <c r="T9130" i="4"/>
  <c r="U9130" i="4"/>
  <c r="V9130" i="4"/>
  <c r="W9130" i="4"/>
  <c r="X9130" i="4"/>
  <c r="S9138" i="4"/>
  <c r="T9138" i="4"/>
  <c r="U9138" i="4"/>
  <c r="V9138" i="4"/>
  <c r="W9138" i="4"/>
  <c r="X9138" i="4"/>
  <c r="S9139" i="4"/>
  <c r="T9139" i="4"/>
  <c r="U9139" i="4"/>
  <c r="V9139" i="4"/>
  <c r="W9139" i="4"/>
  <c r="X9139" i="4"/>
  <c r="S9140" i="4"/>
  <c r="T9140" i="4"/>
  <c r="U9140" i="4"/>
  <c r="V9140" i="4"/>
  <c r="W9140" i="4"/>
  <c r="X9140" i="4"/>
  <c r="S9141" i="4"/>
  <c r="T9141" i="4"/>
  <c r="U9141" i="4"/>
  <c r="V9141" i="4"/>
  <c r="W9141" i="4"/>
  <c r="X9141" i="4"/>
  <c r="S9142" i="4"/>
  <c r="T9142" i="4"/>
  <c r="U9142" i="4"/>
  <c r="V9142" i="4"/>
  <c r="W9142" i="4"/>
  <c r="X9142" i="4"/>
  <c r="S9143" i="4"/>
  <c r="T9143" i="4"/>
  <c r="U9143" i="4"/>
  <c r="V9143" i="4"/>
  <c r="W9143" i="4"/>
  <c r="X9143" i="4"/>
  <c r="S9137" i="4"/>
  <c r="T9137" i="4"/>
  <c r="U9137" i="4"/>
  <c r="V9137" i="4"/>
  <c r="W9137" i="4"/>
  <c r="X9137" i="4"/>
  <c r="S9145" i="4"/>
  <c r="T9145" i="4"/>
  <c r="U9145" i="4"/>
  <c r="V9145" i="4"/>
  <c r="W9145" i="4"/>
  <c r="X9145" i="4"/>
  <c r="S9146" i="4"/>
  <c r="T9146" i="4"/>
  <c r="U9146" i="4"/>
  <c r="V9146" i="4"/>
  <c r="W9146" i="4"/>
  <c r="X9146" i="4"/>
  <c r="S9147" i="4"/>
  <c r="T9147" i="4"/>
  <c r="U9147" i="4"/>
  <c r="V9147" i="4"/>
  <c r="W9147" i="4"/>
  <c r="X9147" i="4"/>
  <c r="S9148" i="4"/>
  <c r="T9148" i="4"/>
  <c r="U9148" i="4"/>
  <c r="V9148" i="4"/>
  <c r="W9148" i="4"/>
  <c r="X9148" i="4"/>
  <c r="S9149" i="4"/>
  <c r="T9149" i="4"/>
  <c r="U9149" i="4"/>
  <c r="V9149" i="4"/>
  <c r="W9149" i="4"/>
  <c r="X9149" i="4"/>
  <c r="S9150" i="4"/>
  <c r="T9150" i="4"/>
  <c r="U9150" i="4"/>
  <c r="V9150" i="4"/>
  <c r="W9150" i="4"/>
  <c r="X9150" i="4"/>
  <c r="S9144" i="4"/>
  <c r="T9144" i="4"/>
  <c r="U9144" i="4"/>
  <c r="V9144" i="4"/>
  <c r="W9144" i="4"/>
  <c r="X9144" i="4"/>
  <c r="S9152" i="4"/>
  <c r="T9152" i="4"/>
  <c r="U9152" i="4"/>
  <c r="V9152" i="4"/>
  <c r="W9152" i="4"/>
  <c r="X9152" i="4"/>
  <c r="S9153" i="4"/>
  <c r="T9153" i="4"/>
  <c r="U9153" i="4"/>
  <c r="V9153" i="4"/>
  <c r="W9153" i="4"/>
  <c r="X9153" i="4"/>
  <c r="S9154" i="4"/>
  <c r="T9154" i="4"/>
  <c r="U9154" i="4"/>
  <c r="V9154" i="4"/>
  <c r="W9154" i="4"/>
  <c r="X9154" i="4"/>
  <c r="S9155" i="4"/>
  <c r="T9155" i="4"/>
  <c r="U9155" i="4"/>
  <c r="V9155" i="4"/>
  <c r="W9155" i="4"/>
  <c r="X9155" i="4"/>
  <c r="S9156" i="4"/>
  <c r="T9156" i="4"/>
  <c r="U9156" i="4"/>
  <c r="V9156" i="4"/>
  <c r="W9156" i="4"/>
  <c r="X9156" i="4"/>
  <c r="S9157" i="4"/>
  <c r="T9157" i="4"/>
  <c r="U9157" i="4"/>
  <c r="V9157" i="4"/>
  <c r="W9157" i="4"/>
  <c r="X9157" i="4"/>
  <c r="S9151" i="4"/>
  <c r="T9151" i="4"/>
  <c r="U9151" i="4"/>
  <c r="V9151" i="4"/>
  <c r="W9151" i="4"/>
  <c r="X9151" i="4"/>
  <c r="S9159" i="4"/>
  <c r="T9159" i="4"/>
  <c r="U9159" i="4"/>
  <c r="V9159" i="4"/>
  <c r="W9159" i="4"/>
  <c r="X9159" i="4"/>
  <c r="S9160" i="4"/>
  <c r="T9160" i="4"/>
  <c r="U9160" i="4"/>
  <c r="V9160" i="4"/>
  <c r="W9160" i="4"/>
  <c r="X9160" i="4"/>
  <c r="S9161" i="4"/>
  <c r="T9161" i="4"/>
  <c r="U9161" i="4"/>
  <c r="V9161" i="4"/>
  <c r="W9161" i="4"/>
  <c r="X9161" i="4"/>
  <c r="S9162" i="4"/>
  <c r="T9162" i="4"/>
  <c r="U9162" i="4"/>
  <c r="V9162" i="4"/>
  <c r="W9162" i="4"/>
  <c r="X9162" i="4"/>
  <c r="S9163" i="4"/>
  <c r="T9163" i="4"/>
  <c r="U9163" i="4"/>
  <c r="V9163" i="4"/>
  <c r="W9163" i="4"/>
  <c r="X9163" i="4"/>
  <c r="S9164" i="4"/>
  <c r="T9164" i="4"/>
  <c r="U9164" i="4"/>
  <c r="V9164" i="4"/>
  <c r="W9164" i="4"/>
  <c r="X9164" i="4"/>
  <c r="S9158" i="4"/>
  <c r="T9158" i="4"/>
  <c r="U9158" i="4"/>
  <c r="V9158" i="4"/>
  <c r="W9158" i="4"/>
  <c r="X9158" i="4"/>
  <c r="S9166" i="4"/>
  <c r="T9166" i="4"/>
  <c r="U9166" i="4"/>
  <c r="V9166" i="4"/>
  <c r="W9166" i="4"/>
  <c r="X9166" i="4"/>
  <c r="S9167" i="4"/>
  <c r="T9167" i="4"/>
  <c r="U9167" i="4"/>
  <c r="V9167" i="4"/>
  <c r="W9167" i="4"/>
  <c r="X9167" i="4"/>
  <c r="S9168" i="4"/>
  <c r="T9168" i="4"/>
  <c r="U9168" i="4"/>
  <c r="V9168" i="4"/>
  <c r="W9168" i="4"/>
  <c r="X9168" i="4"/>
  <c r="S9169" i="4"/>
  <c r="T9169" i="4"/>
  <c r="U9169" i="4"/>
  <c r="V9169" i="4"/>
  <c r="W9169" i="4"/>
  <c r="X9169" i="4"/>
  <c r="S9170" i="4"/>
  <c r="T9170" i="4"/>
  <c r="U9170" i="4"/>
  <c r="V9170" i="4"/>
  <c r="W9170" i="4"/>
  <c r="X9170" i="4"/>
  <c r="S9171" i="4"/>
  <c r="T9171" i="4"/>
  <c r="U9171" i="4"/>
  <c r="V9171" i="4"/>
  <c r="W9171" i="4"/>
  <c r="X9171" i="4"/>
  <c r="S9165" i="4"/>
  <c r="T9165" i="4"/>
  <c r="U9165" i="4"/>
  <c r="V9165" i="4"/>
  <c r="W9165" i="4"/>
  <c r="X9165" i="4"/>
  <c r="S9173" i="4"/>
  <c r="T9173" i="4"/>
  <c r="U9173" i="4"/>
  <c r="V9173" i="4"/>
  <c r="W9173" i="4"/>
  <c r="X9173" i="4"/>
  <c r="S9174" i="4"/>
  <c r="T9174" i="4"/>
  <c r="U9174" i="4"/>
  <c r="V9174" i="4"/>
  <c r="W9174" i="4"/>
  <c r="X9174" i="4"/>
  <c r="S9175" i="4"/>
  <c r="T9175" i="4"/>
  <c r="U9175" i="4"/>
  <c r="V9175" i="4"/>
  <c r="W9175" i="4"/>
  <c r="X9175" i="4"/>
  <c r="S9176" i="4"/>
  <c r="T9176" i="4"/>
  <c r="U9176" i="4"/>
  <c r="V9176" i="4"/>
  <c r="W9176" i="4"/>
  <c r="X9176" i="4"/>
  <c r="S9177" i="4"/>
  <c r="T9177" i="4"/>
  <c r="U9177" i="4"/>
  <c r="V9177" i="4"/>
  <c r="W9177" i="4"/>
  <c r="X9177" i="4"/>
  <c r="S9178" i="4"/>
  <c r="T9178" i="4"/>
  <c r="U9178" i="4"/>
  <c r="V9178" i="4"/>
  <c r="W9178" i="4"/>
  <c r="X9178" i="4"/>
  <c r="S9172" i="4"/>
  <c r="T9172" i="4"/>
  <c r="U9172" i="4"/>
  <c r="V9172" i="4"/>
  <c r="W9172" i="4"/>
  <c r="X9172" i="4"/>
  <c r="S9180" i="4"/>
  <c r="T9180" i="4"/>
  <c r="U9180" i="4"/>
  <c r="V9180" i="4"/>
  <c r="W9180" i="4"/>
  <c r="X9180" i="4"/>
  <c r="S9181" i="4"/>
  <c r="T9181" i="4"/>
  <c r="U9181" i="4"/>
  <c r="V9181" i="4"/>
  <c r="W9181" i="4"/>
  <c r="X9181" i="4"/>
  <c r="S9182" i="4"/>
  <c r="T9182" i="4"/>
  <c r="U9182" i="4"/>
  <c r="V9182" i="4"/>
  <c r="W9182" i="4"/>
  <c r="X9182" i="4"/>
  <c r="S9183" i="4"/>
  <c r="T9183" i="4"/>
  <c r="U9183" i="4"/>
  <c r="V9183" i="4"/>
  <c r="W9183" i="4"/>
  <c r="X9183" i="4"/>
  <c r="S9184" i="4"/>
  <c r="T9184" i="4"/>
  <c r="U9184" i="4"/>
  <c r="V9184" i="4"/>
  <c r="W9184" i="4"/>
  <c r="X9184" i="4"/>
  <c r="S9185" i="4"/>
  <c r="T9185" i="4"/>
  <c r="U9185" i="4"/>
  <c r="V9185" i="4"/>
  <c r="W9185" i="4"/>
  <c r="X9185" i="4"/>
  <c r="S9179" i="4"/>
  <c r="T9179" i="4"/>
  <c r="U9179" i="4"/>
  <c r="V9179" i="4"/>
  <c r="W9179" i="4"/>
  <c r="X9179" i="4"/>
  <c r="S9187" i="4"/>
  <c r="T9187" i="4"/>
  <c r="U9187" i="4"/>
  <c r="V9187" i="4"/>
  <c r="W9187" i="4"/>
  <c r="X9187" i="4"/>
  <c r="S9188" i="4"/>
  <c r="T9188" i="4"/>
  <c r="U9188" i="4"/>
  <c r="V9188" i="4"/>
  <c r="W9188" i="4"/>
  <c r="X9188" i="4"/>
  <c r="S9189" i="4"/>
  <c r="T9189" i="4"/>
  <c r="U9189" i="4"/>
  <c r="V9189" i="4"/>
  <c r="W9189" i="4"/>
  <c r="X9189" i="4"/>
  <c r="S9190" i="4"/>
  <c r="T9190" i="4"/>
  <c r="U9190" i="4"/>
  <c r="V9190" i="4"/>
  <c r="W9190" i="4"/>
  <c r="X9190" i="4"/>
  <c r="S9191" i="4"/>
  <c r="T9191" i="4"/>
  <c r="U9191" i="4"/>
  <c r="V9191" i="4"/>
  <c r="W9191" i="4"/>
  <c r="X9191" i="4"/>
  <c r="S9192" i="4"/>
  <c r="T9192" i="4"/>
  <c r="U9192" i="4"/>
  <c r="V9192" i="4"/>
  <c r="W9192" i="4"/>
  <c r="X9192" i="4"/>
  <c r="S9186" i="4"/>
  <c r="T9186" i="4"/>
  <c r="U9186" i="4"/>
  <c r="V9186" i="4"/>
  <c r="W9186" i="4"/>
  <c r="X9186" i="4"/>
  <c r="S9194" i="4"/>
  <c r="T9194" i="4"/>
  <c r="U9194" i="4"/>
  <c r="V9194" i="4"/>
  <c r="W9194" i="4"/>
  <c r="X9194" i="4"/>
  <c r="S9195" i="4"/>
  <c r="T9195" i="4"/>
  <c r="U9195" i="4"/>
  <c r="V9195" i="4"/>
  <c r="W9195" i="4"/>
  <c r="X9195" i="4"/>
  <c r="S9196" i="4"/>
  <c r="T9196" i="4"/>
  <c r="U9196" i="4"/>
  <c r="V9196" i="4"/>
  <c r="W9196" i="4"/>
  <c r="X9196" i="4"/>
  <c r="S9197" i="4"/>
  <c r="T9197" i="4"/>
  <c r="U9197" i="4"/>
  <c r="V9197" i="4"/>
  <c r="W9197" i="4"/>
  <c r="X9197" i="4"/>
  <c r="S9198" i="4"/>
  <c r="T9198" i="4"/>
  <c r="U9198" i="4"/>
  <c r="V9198" i="4"/>
  <c r="W9198" i="4"/>
  <c r="X9198" i="4"/>
  <c r="S9199" i="4"/>
  <c r="T9199" i="4"/>
  <c r="U9199" i="4"/>
  <c r="V9199" i="4"/>
  <c r="W9199" i="4"/>
  <c r="X9199" i="4"/>
  <c r="S9193" i="4"/>
  <c r="T9193" i="4"/>
  <c r="U9193" i="4"/>
  <c r="V9193" i="4"/>
  <c r="W9193" i="4"/>
  <c r="X9193" i="4"/>
  <c r="S9201" i="4"/>
  <c r="T9201" i="4"/>
  <c r="U9201" i="4"/>
  <c r="V9201" i="4"/>
  <c r="W9201" i="4"/>
  <c r="X9201" i="4"/>
  <c r="S9202" i="4"/>
  <c r="T9202" i="4"/>
  <c r="U9202" i="4"/>
  <c r="V9202" i="4"/>
  <c r="W9202" i="4"/>
  <c r="X9202" i="4"/>
  <c r="S9203" i="4"/>
  <c r="T9203" i="4"/>
  <c r="U9203" i="4"/>
  <c r="V9203" i="4"/>
  <c r="W9203" i="4"/>
  <c r="X9203" i="4"/>
  <c r="S9204" i="4"/>
  <c r="T9204" i="4"/>
  <c r="U9204" i="4"/>
  <c r="V9204" i="4"/>
  <c r="W9204" i="4"/>
  <c r="X9204" i="4"/>
  <c r="S9205" i="4"/>
  <c r="T9205" i="4"/>
  <c r="U9205" i="4"/>
  <c r="V9205" i="4"/>
  <c r="W9205" i="4"/>
  <c r="X9205" i="4"/>
  <c r="S9206" i="4"/>
  <c r="T9206" i="4"/>
  <c r="U9206" i="4"/>
  <c r="V9206" i="4"/>
  <c r="W9206" i="4"/>
  <c r="X9206" i="4"/>
  <c r="S9200" i="4"/>
  <c r="T9200" i="4"/>
  <c r="U9200" i="4"/>
  <c r="V9200" i="4"/>
  <c r="W9200" i="4"/>
  <c r="X9200" i="4"/>
  <c r="S9208" i="4"/>
  <c r="T9208" i="4"/>
  <c r="U9208" i="4"/>
  <c r="V9208" i="4"/>
  <c r="W9208" i="4"/>
  <c r="X9208" i="4"/>
  <c r="S9209" i="4"/>
  <c r="T9209" i="4"/>
  <c r="U9209" i="4"/>
  <c r="V9209" i="4"/>
  <c r="W9209" i="4"/>
  <c r="X9209" i="4"/>
  <c r="S9210" i="4"/>
  <c r="T9210" i="4"/>
  <c r="U9210" i="4"/>
  <c r="V9210" i="4"/>
  <c r="W9210" i="4"/>
  <c r="X9210" i="4"/>
  <c r="S9211" i="4"/>
  <c r="T9211" i="4"/>
  <c r="U9211" i="4"/>
  <c r="V9211" i="4"/>
  <c r="W9211" i="4"/>
  <c r="X9211" i="4"/>
  <c r="S9212" i="4"/>
  <c r="T9212" i="4"/>
  <c r="U9212" i="4"/>
  <c r="V9212" i="4"/>
  <c r="W9212" i="4"/>
  <c r="X9212" i="4"/>
  <c r="S9213" i="4"/>
  <c r="T9213" i="4"/>
  <c r="U9213" i="4"/>
  <c r="V9213" i="4"/>
  <c r="W9213" i="4"/>
  <c r="X9213" i="4"/>
  <c r="S9207" i="4"/>
  <c r="T9207" i="4"/>
  <c r="U9207" i="4"/>
  <c r="V9207" i="4"/>
  <c r="W9207" i="4"/>
  <c r="X9207" i="4"/>
  <c r="S9215" i="4"/>
  <c r="T9215" i="4"/>
  <c r="U9215" i="4"/>
  <c r="V9215" i="4"/>
  <c r="W9215" i="4"/>
  <c r="X9215" i="4"/>
  <c r="S9216" i="4"/>
  <c r="T9216" i="4"/>
  <c r="U9216" i="4"/>
  <c r="V9216" i="4"/>
  <c r="W9216" i="4"/>
  <c r="X9216" i="4"/>
  <c r="S9217" i="4"/>
  <c r="T9217" i="4"/>
  <c r="U9217" i="4"/>
  <c r="V9217" i="4"/>
  <c r="W9217" i="4"/>
  <c r="X9217" i="4"/>
  <c r="S9218" i="4"/>
  <c r="T9218" i="4"/>
  <c r="U9218" i="4"/>
  <c r="V9218" i="4"/>
  <c r="W9218" i="4"/>
  <c r="X9218" i="4"/>
  <c r="S9219" i="4"/>
  <c r="T9219" i="4"/>
  <c r="U9219" i="4"/>
  <c r="V9219" i="4"/>
  <c r="W9219" i="4"/>
  <c r="X9219" i="4"/>
  <c r="S9220" i="4"/>
  <c r="T9220" i="4"/>
  <c r="U9220" i="4"/>
  <c r="V9220" i="4"/>
  <c r="W9220" i="4"/>
  <c r="X9220" i="4"/>
  <c r="S9214" i="4"/>
  <c r="T9214" i="4"/>
  <c r="U9214" i="4"/>
  <c r="V9214" i="4"/>
  <c r="W9214" i="4"/>
  <c r="X9214" i="4"/>
  <c r="S9222" i="4"/>
  <c r="T9222" i="4"/>
  <c r="U9222" i="4"/>
  <c r="V9222" i="4"/>
  <c r="W9222" i="4"/>
  <c r="X9222" i="4"/>
  <c r="S9223" i="4"/>
  <c r="T9223" i="4"/>
  <c r="U9223" i="4"/>
  <c r="V9223" i="4"/>
  <c r="W9223" i="4"/>
  <c r="X9223" i="4"/>
  <c r="S9224" i="4"/>
  <c r="T9224" i="4"/>
  <c r="U9224" i="4"/>
  <c r="V9224" i="4"/>
  <c r="W9224" i="4"/>
  <c r="X9224" i="4"/>
  <c r="S9225" i="4"/>
  <c r="T9225" i="4"/>
  <c r="U9225" i="4"/>
  <c r="V9225" i="4"/>
  <c r="W9225" i="4"/>
  <c r="X9225" i="4"/>
  <c r="S9226" i="4"/>
  <c r="T9226" i="4"/>
  <c r="U9226" i="4"/>
  <c r="V9226" i="4"/>
  <c r="W9226" i="4"/>
  <c r="X9226" i="4"/>
  <c r="S9227" i="4"/>
  <c r="T9227" i="4"/>
  <c r="U9227" i="4"/>
  <c r="V9227" i="4"/>
  <c r="W9227" i="4"/>
  <c r="X9227" i="4"/>
  <c r="S9221" i="4"/>
  <c r="T9221" i="4"/>
  <c r="U9221" i="4"/>
  <c r="V9221" i="4"/>
  <c r="W9221" i="4"/>
  <c r="X9221" i="4"/>
  <c r="S9229" i="4"/>
  <c r="T9229" i="4"/>
  <c r="U9229" i="4"/>
  <c r="V9229" i="4"/>
  <c r="W9229" i="4"/>
  <c r="X9229" i="4"/>
  <c r="S9230" i="4"/>
  <c r="T9230" i="4"/>
  <c r="U9230" i="4"/>
  <c r="V9230" i="4"/>
  <c r="W9230" i="4"/>
  <c r="X9230" i="4"/>
  <c r="S9231" i="4"/>
  <c r="T9231" i="4"/>
  <c r="U9231" i="4"/>
  <c r="V9231" i="4"/>
  <c r="W9231" i="4"/>
  <c r="X9231" i="4"/>
  <c r="S9232" i="4"/>
  <c r="T9232" i="4"/>
  <c r="U9232" i="4"/>
  <c r="V9232" i="4"/>
  <c r="W9232" i="4"/>
  <c r="X9232" i="4"/>
  <c r="S9233" i="4"/>
  <c r="T9233" i="4"/>
  <c r="U9233" i="4"/>
  <c r="V9233" i="4"/>
  <c r="W9233" i="4"/>
  <c r="X9233" i="4"/>
  <c r="S9234" i="4"/>
  <c r="T9234" i="4"/>
  <c r="U9234" i="4"/>
  <c r="V9234" i="4"/>
  <c r="W9234" i="4"/>
  <c r="X9234" i="4"/>
  <c r="S9228" i="4"/>
  <c r="T9228" i="4"/>
  <c r="U9228" i="4"/>
  <c r="V9228" i="4"/>
  <c r="W9228" i="4"/>
  <c r="X9228" i="4"/>
  <c r="S9236" i="4"/>
  <c r="T9236" i="4"/>
  <c r="U9236" i="4"/>
  <c r="V9236" i="4"/>
  <c r="W9236" i="4"/>
  <c r="X9236" i="4"/>
  <c r="S9237" i="4"/>
  <c r="T9237" i="4"/>
  <c r="U9237" i="4"/>
  <c r="V9237" i="4"/>
  <c r="W9237" i="4"/>
  <c r="X9237" i="4"/>
  <c r="S9238" i="4"/>
  <c r="T9238" i="4"/>
  <c r="U9238" i="4"/>
  <c r="V9238" i="4"/>
  <c r="W9238" i="4"/>
  <c r="X9238" i="4"/>
  <c r="S9239" i="4"/>
  <c r="T9239" i="4"/>
  <c r="U9239" i="4"/>
  <c r="V9239" i="4"/>
  <c r="W9239" i="4"/>
  <c r="X9239" i="4"/>
  <c r="S9240" i="4"/>
  <c r="T9240" i="4"/>
  <c r="U9240" i="4"/>
  <c r="V9240" i="4"/>
  <c r="W9240" i="4"/>
  <c r="X9240" i="4"/>
  <c r="S9241" i="4"/>
  <c r="T9241" i="4"/>
  <c r="U9241" i="4"/>
  <c r="V9241" i="4"/>
  <c r="W9241" i="4"/>
  <c r="X9241" i="4"/>
  <c r="S9235" i="4"/>
  <c r="T9235" i="4"/>
  <c r="U9235" i="4"/>
  <c r="V9235" i="4"/>
  <c r="W9235" i="4"/>
  <c r="X9235" i="4"/>
  <c r="S9243" i="4"/>
  <c r="T9243" i="4"/>
  <c r="U9243" i="4"/>
  <c r="V9243" i="4"/>
  <c r="W9243" i="4"/>
  <c r="X9243" i="4"/>
  <c r="S9244" i="4"/>
  <c r="T9244" i="4"/>
  <c r="U9244" i="4"/>
  <c r="V9244" i="4"/>
  <c r="W9244" i="4"/>
  <c r="X9244" i="4"/>
  <c r="S9245" i="4"/>
  <c r="T9245" i="4"/>
  <c r="U9245" i="4"/>
  <c r="V9245" i="4"/>
  <c r="W9245" i="4"/>
  <c r="X9245" i="4"/>
  <c r="S9246" i="4"/>
  <c r="T9246" i="4"/>
  <c r="U9246" i="4"/>
  <c r="V9246" i="4"/>
  <c r="W9246" i="4"/>
  <c r="X9246" i="4"/>
  <c r="S9247" i="4"/>
  <c r="T9247" i="4"/>
  <c r="U9247" i="4"/>
  <c r="V9247" i="4"/>
  <c r="W9247" i="4"/>
  <c r="X9247" i="4"/>
  <c r="S9248" i="4"/>
  <c r="T9248" i="4"/>
  <c r="U9248" i="4"/>
  <c r="V9248" i="4"/>
  <c r="W9248" i="4"/>
  <c r="X9248" i="4"/>
  <c r="S9242" i="4"/>
  <c r="T9242" i="4"/>
  <c r="U9242" i="4"/>
  <c r="V9242" i="4"/>
  <c r="W9242" i="4"/>
  <c r="X9242" i="4"/>
  <c r="S9250" i="4"/>
  <c r="T9250" i="4"/>
  <c r="U9250" i="4"/>
  <c r="V9250" i="4"/>
  <c r="W9250" i="4"/>
  <c r="X9250" i="4"/>
  <c r="S9251" i="4"/>
  <c r="T9251" i="4"/>
  <c r="U9251" i="4"/>
  <c r="V9251" i="4"/>
  <c r="W9251" i="4"/>
  <c r="X9251" i="4"/>
  <c r="S9252" i="4"/>
  <c r="T9252" i="4"/>
  <c r="U9252" i="4"/>
  <c r="V9252" i="4"/>
  <c r="W9252" i="4"/>
  <c r="X9252" i="4"/>
  <c r="S9253" i="4"/>
  <c r="T9253" i="4"/>
  <c r="U9253" i="4"/>
  <c r="V9253" i="4"/>
  <c r="W9253" i="4"/>
  <c r="X9253" i="4"/>
  <c r="S9254" i="4"/>
  <c r="T9254" i="4"/>
  <c r="U9254" i="4"/>
  <c r="V9254" i="4"/>
  <c r="W9254" i="4"/>
  <c r="X9254" i="4"/>
  <c r="S9255" i="4"/>
  <c r="T9255" i="4"/>
  <c r="U9255" i="4"/>
  <c r="V9255" i="4"/>
  <c r="W9255" i="4"/>
  <c r="X9255" i="4"/>
  <c r="S9249" i="4"/>
  <c r="T9249" i="4"/>
  <c r="U9249" i="4"/>
  <c r="V9249" i="4"/>
  <c r="W9249" i="4"/>
  <c r="X9249" i="4"/>
  <c r="S9257" i="4"/>
  <c r="T9257" i="4"/>
  <c r="U9257" i="4"/>
  <c r="V9257" i="4"/>
  <c r="W9257" i="4"/>
  <c r="X9257" i="4"/>
  <c r="S9258" i="4"/>
  <c r="T9258" i="4"/>
  <c r="U9258" i="4"/>
  <c r="V9258" i="4"/>
  <c r="W9258" i="4"/>
  <c r="X9258" i="4"/>
  <c r="S9259" i="4"/>
  <c r="T9259" i="4"/>
  <c r="U9259" i="4"/>
  <c r="V9259" i="4"/>
  <c r="W9259" i="4"/>
  <c r="X9259" i="4"/>
  <c r="S9260" i="4"/>
  <c r="T9260" i="4"/>
  <c r="U9260" i="4"/>
  <c r="V9260" i="4"/>
  <c r="W9260" i="4"/>
  <c r="X9260" i="4"/>
  <c r="S9261" i="4"/>
  <c r="T9261" i="4"/>
  <c r="U9261" i="4"/>
  <c r="V9261" i="4"/>
  <c r="W9261" i="4"/>
  <c r="X9261" i="4"/>
  <c r="S9262" i="4"/>
  <c r="T9262" i="4"/>
  <c r="U9262" i="4"/>
  <c r="V9262" i="4"/>
  <c r="W9262" i="4"/>
  <c r="X9262" i="4"/>
  <c r="S9256" i="4"/>
  <c r="T9256" i="4"/>
  <c r="U9256" i="4"/>
  <c r="V9256" i="4"/>
  <c r="W9256" i="4"/>
  <c r="X9256" i="4"/>
  <c r="S9264" i="4"/>
  <c r="T9264" i="4"/>
  <c r="U9264" i="4"/>
  <c r="V9264" i="4"/>
  <c r="W9264" i="4"/>
  <c r="X9264" i="4"/>
  <c r="S9265" i="4"/>
  <c r="T9265" i="4"/>
  <c r="U9265" i="4"/>
  <c r="V9265" i="4"/>
  <c r="W9265" i="4"/>
  <c r="X9265" i="4"/>
  <c r="S9266" i="4"/>
  <c r="T9266" i="4"/>
  <c r="U9266" i="4"/>
  <c r="V9266" i="4"/>
  <c r="W9266" i="4"/>
  <c r="X9266" i="4"/>
  <c r="S9267" i="4"/>
  <c r="T9267" i="4"/>
  <c r="U9267" i="4"/>
  <c r="V9267" i="4"/>
  <c r="W9267" i="4"/>
  <c r="X9267" i="4"/>
  <c r="S9268" i="4"/>
  <c r="T9268" i="4"/>
  <c r="U9268" i="4"/>
  <c r="V9268" i="4"/>
  <c r="W9268" i="4"/>
  <c r="X9268" i="4"/>
  <c r="S9269" i="4"/>
  <c r="T9269" i="4"/>
  <c r="U9269" i="4"/>
  <c r="V9269" i="4"/>
  <c r="W9269" i="4"/>
  <c r="X9269" i="4"/>
  <c r="S9263" i="4"/>
  <c r="T9263" i="4"/>
  <c r="U9263" i="4"/>
  <c r="V9263" i="4"/>
  <c r="W9263" i="4"/>
  <c r="X9263" i="4"/>
  <c r="S9271" i="4"/>
  <c r="T9271" i="4"/>
  <c r="U9271" i="4"/>
  <c r="V9271" i="4"/>
  <c r="W9271" i="4"/>
  <c r="X9271" i="4"/>
  <c r="S9272" i="4"/>
  <c r="T9272" i="4"/>
  <c r="U9272" i="4"/>
  <c r="V9272" i="4"/>
  <c r="W9272" i="4"/>
  <c r="X9272" i="4"/>
  <c r="S9273" i="4"/>
  <c r="T9273" i="4"/>
  <c r="U9273" i="4"/>
  <c r="V9273" i="4"/>
  <c r="W9273" i="4"/>
  <c r="X9273" i="4"/>
  <c r="S9274" i="4"/>
  <c r="T9274" i="4"/>
  <c r="U9274" i="4"/>
  <c r="V9274" i="4"/>
  <c r="W9274" i="4"/>
  <c r="X9274" i="4"/>
  <c r="S9275" i="4"/>
  <c r="T9275" i="4"/>
  <c r="U9275" i="4"/>
  <c r="V9275" i="4"/>
  <c r="W9275" i="4"/>
  <c r="X9275" i="4"/>
  <c r="S9276" i="4"/>
  <c r="T9276" i="4"/>
  <c r="U9276" i="4"/>
  <c r="V9276" i="4"/>
  <c r="W9276" i="4"/>
  <c r="X9276" i="4"/>
  <c r="S9270" i="4"/>
  <c r="T9270" i="4"/>
  <c r="U9270" i="4"/>
  <c r="V9270" i="4"/>
  <c r="W9270" i="4"/>
  <c r="X9270" i="4"/>
  <c r="S9278" i="4"/>
  <c r="T9278" i="4"/>
  <c r="U9278" i="4"/>
  <c r="V9278" i="4"/>
  <c r="W9278" i="4"/>
  <c r="X9278" i="4"/>
  <c r="S9279" i="4"/>
  <c r="T9279" i="4"/>
  <c r="U9279" i="4"/>
  <c r="V9279" i="4"/>
  <c r="W9279" i="4"/>
  <c r="X9279" i="4"/>
  <c r="S9280" i="4"/>
  <c r="T9280" i="4"/>
  <c r="U9280" i="4"/>
  <c r="V9280" i="4"/>
  <c r="W9280" i="4"/>
  <c r="X9280" i="4"/>
  <c r="S9281" i="4"/>
  <c r="T9281" i="4"/>
  <c r="U9281" i="4"/>
  <c r="V9281" i="4"/>
  <c r="W9281" i="4"/>
  <c r="X9281" i="4"/>
  <c r="S9282" i="4"/>
  <c r="T9282" i="4"/>
  <c r="U9282" i="4"/>
  <c r="V9282" i="4"/>
  <c r="W9282" i="4"/>
  <c r="X9282" i="4"/>
  <c r="S9283" i="4"/>
  <c r="T9283" i="4"/>
  <c r="U9283" i="4"/>
  <c r="V9283" i="4"/>
  <c r="W9283" i="4"/>
  <c r="X9283" i="4"/>
  <c r="S9277" i="4"/>
  <c r="T9277" i="4"/>
  <c r="U9277" i="4"/>
  <c r="V9277" i="4"/>
  <c r="W9277" i="4"/>
  <c r="X9277" i="4"/>
  <c r="S9285" i="4"/>
  <c r="T9285" i="4"/>
  <c r="U9285" i="4"/>
  <c r="V9285" i="4"/>
  <c r="W9285" i="4"/>
  <c r="X9285" i="4"/>
  <c r="S9286" i="4"/>
  <c r="T9286" i="4"/>
  <c r="U9286" i="4"/>
  <c r="V9286" i="4"/>
  <c r="W9286" i="4"/>
  <c r="X9286" i="4"/>
  <c r="S9287" i="4"/>
  <c r="T9287" i="4"/>
  <c r="U9287" i="4"/>
  <c r="V9287" i="4"/>
  <c r="W9287" i="4"/>
  <c r="X9287" i="4"/>
  <c r="S9288" i="4"/>
  <c r="T9288" i="4"/>
  <c r="U9288" i="4"/>
  <c r="V9288" i="4"/>
  <c r="W9288" i="4"/>
  <c r="X9288" i="4"/>
  <c r="S9289" i="4"/>
  <c r="T9289" i="4"/>
  <c r="U9289" i="4"/>
  <c r="V9289" i="4"/>
  <c r="W9289" i="4"/>
  <c r="X9289" i="4"/>
  <c r="S9290" i="4"/>
  <c r="T9290" i="4"/>
  <c r="U9290" i="4"/>
  <c r="V9290" i="4"/>
  <c r="W9290" i="4"/>
  <c r="X9290" i="4"/>
  <c r="S9284" i="4"/>
  <c r="T9284" i="4"/>
  <c r="U9284" i="4"/>
  <c r="V9284" i="4"/>
  <c r="W9284" i="4"/>
  <c r="X9284" i="4"/>
  <c r="S9292" i="4"/>
  <c r="T9292" i="4"/>
  <c r="U9292" i="4"/>
  <c r="V9292" i="4"/>
  <c r="W9292" i="4"/>
  <c r="X9292" i="4"/>
  <c r="S9293" i="4"/>
  <c r="T9293" i="4"/>
  <c r="U9293" i="4"/>
  <c r="V9293" i="4"/>
  <c r="W9293" i="4"/>
  <c r="X9293" i="4"/>
  <c r="S9294" i="4"/>
  <c r="T9294" i="4"/>
  <c r="U9294" i="4"/>
  <c r="V9294" i="4"/>
  <c r="W9294" i="4"/>
  <c r="X9294" i="4"/>
  <c r="S9295" i="4"/>
  <c r="T9295" i="4"/>
  <c r="U9295" i="4"/>
  <c r="V9295" i="4"/>
  <c r="W9295" i="4"/>
  <c r="X9295" i="4"/>
  <c r="S9296" i="4"/>
  <c r="T9296" i="4"/>
  <c r="U9296" i="4"/>
  <c r="V9296" i="4"/>
  <c r="W9296" i="4"/>
  <c r="X9296" i="4"/>
  <c r="S9297" i="4"/>
  <c r="T9297" i="4"/>
  <c r="U9297" i="4"/>
  <c r="V9297" i="4"/>
  <c r="W9297" i="4"/>
  <c r="X9297" i="4"/>
  <c r="S9291" i="4"/>
  <c r="T9291" i="4"/>
  <c r="U9291" i="4"/>
  <c r="V9291" i="4"/>
  <c r="W9291" i="4"/>
  <c r="X9291" i="4"/>
  <c r="S9299" i="4"/>
  <c r="T9299" i="4"/>
  <c r="U9299" i="4"/>
  <c r="V9299" i="4"/>
  <c r="W9299" i="4"/>
  <c r="X9299" i="4"/>
  <c r="S9300" i="4"/>
  <c r="T9300" i="4"/>
  <c r="U9300" i="4"/>
  <c r="V9300" i="4"/>
  <c r="W9300" i="4"/>
  <c r="X9300" i="4"/>
  <c r="S9301" i="4"/>
  <c r="T9301" i="4"/>
  <c r="U9301" i="4"/>
  <c r="V9301" i="4"/>
  <c r="W9301" i="4"/>
  <c r="X9301" i="4"/>
  <c r="S9302" i="4"/>
  <c r="T9302" i="4"/>
  <c r="U9302" i="4"/>
  <c r="V9302" i="4"/>
  <c r="W9302" i="4"/>
  <c r="X9302" i="4"/>
  <c r="S9303" i="4"/>
  <c r="T9303" i="4"/>
  <c r="U9303" i="4"/>
  <c r="V9303" i="4"/>
  <c r="W9303" i="4"/>
  <c r="X9303" i="4"/>
  <c r="S9304" i="4"/>
  <c r="T9304" i="4"/>
  <c r="U9304" i="4"/>
  <c r="V9304" i="4"/>
  <c r="W9304" i="4"/>
  <c r="X9304" i="4"/>
  <c r="S9298" i="4"/>
  <c r="T9298" i="4"/>
  <c r="U9298" i="4"/>
  <c r="V9298" i="4"/>
  <c r="W9298" i="4"/>
  <c r="X9298" i="4"/>
  <c r="S9306" i="4"/>
  <c r="T9306" i="4"/>
  <c r="U9306" i="4"/>
  <c r="V9306" i="4"/>
  <c r="W9306" i="4"/>
  <c r="X9306" i="4"/>
  <c r="S9307" i="4"/>
  <c r="T9307" i="4"/>
  <c r="U9307" i="4"/>
  <c r="V9307" i="4"/>
  <c r="W9307" i="4"/>
  <c r="X9307" i="4"/>
  <c r="S9308" i="4"/>
  <c r="T9308" i="4"/>
  <c r="U9308" i="4"/>
  <c r="V9308" i="4"/>
  <c r="W9308" i="4"/>
  <c r="X9308" i="4"/>
  <c r="S9309" i="4"/>
  <c r="T9309" i="4"/>
  <c r="U9309" i="4"/>
  <c r="V9309" i="4"/>
  <c r="W9309" i="4"/>
  <c r="X9309" i="4"/>
  <c r="S9310" i="4"/>
  <c r="T9310" i="4"/>
  <c r="U9310" i="4"/>
  <c r="V9310" i="4"/>
  <c r="W9310" i="4"/>
  <c r="X9310" i="4"/>
  <c r="S9311" i="4"/>
  <c r="T9311" i="4"/>
  <c r="U9311" i="4"/>
  <c r="V9311" i="4"/>
  <c r="W9311" i="4"/>
  <c r="X9311" i="4"/>
  <c r="S9305" i="4"/>
  <c r="T9305" i="4"/>
  <c r="U9305" i="4"/>
  <c r="V9305" i="4"/>
  <c r="W9305" i="4"/>
  <c r="X9305" i="4"/>
  <c r="S9313" i="4"/>
  <c r="T9313" i="4"/>
  <c r="U9313" i="4"/>
  <c r="V9313" i="4"/>
  <c r="W9313" i="4"/>
  <c r="X9313" i="4"/>
  <c r="S9314" i="4"/>
  <c r="T9314" i="4"/>
  <c r="U9314" i="4"/>
  <c r="V9314" i="4"/>
  <c r="W9314" i="4"/>
  <c r="X9314" i="4"/>
  <c r="S9315" i="4"/>
  <c r="T9315" i="4"/>
  <c r="U9315" i="4"/>
  <c r="V9315" i="4"/>
  <c r="W9315" i="4"/>
  <c r="X9315" i="4"/>
  <c r="S9316" i="4"/>
  <c r="T9316" i="4"/>
  <c r="U9316" i="4"/>
  <c r="V9316" i="4"/>
  <c r="W9316" i="4"/>
  <c r="X9316" i="4"/>
  <c r="S9317" i="4"/>
  <c r="T9317" i="4"/>
  <c r="U9317" i="4"/>
  <c r="V9317" i="4"/>
  <c r="W9317" i="4"/>
  <c r="X9317" i="4"/>
  <c r="S9318" i="4"/>
  <c r="T9318" i="4"/>
  <c r="U9318" i="4"/>
  <c r="V9318" i="4"/>
  <c r="W9318" i="4"/>
  <c r="X9318" i="4"/>
  <c r="S9312" i="4"/>
  <c r="T9312" i="4"/>
  <c r="U9312" i="4"/>
  <c r="V9312" i="4"/>
  <c r="W9312" i="4"/>
  <c r="X9312" i="4"/>
  <c r="S9320" i="4"/>
  <c r="T9320" i="4"/>
  <c r="U9320" i="4"/>
  <c r="V9320" i="4"/>
  <c r="W9320" i="4"/>
  <c r="X9320" i="4"/>
  <c r="S9321" i="4"/>
  <c r="T9321" i="4"/>
  <c r="U9321" i="4"/>
  <c r="V9321" i="4"/>
  <c r="W9321" i="4"/>
  <c r="X9321" i="4"/>
  <c r="S9322" i="4"/>
  <c r="T9322" i="4"/>
  <c r="U9322" i="4"/>
  <c r="V9322" i="4"/>
  <c r="W9322" i="4"/>
  <c r="X9322" i="4"/>
  <c r="S9323" i="4"/>
  <c r="T9323" i="4"/>
  <c r="U9323" i="4"/>
  <c r="V9323" i="4"/>
  <c r="W9323" i="4"/>
  <c r="X9323" i="4"/>
  <c r="S9324" i="4"/>
  <c r="T9324" i="4"/>
  <c r="U9324" i="4"/>
  <c r="V9324" i="4"/>
  <c r="W9324" i="4"/>
  <c r="X9324" i="4"/>
  <c r="S9325" i="4"/>
  <c r="T9325" i="4"/>
  <c r="U9325" i="4"/>
  <c r="V9325" i="4"/>
  <c r="W9325" i="4"/>
  <c r="X9325" i="4"/>
  <c r="S9319" i="4"/>
  <c r="T9319" i="4"/>
  <c r="U9319" i="4"/>
  <c r="V9319" i="4"/>
  <c r="W9319" i="4"/>
  <c r="X9319" i="4"/>
  <c r="S9327" i="4"/>
  <c r="T9327" i="4"/>
  <c r="U9327" i="4"/>
  <c r="V9327" i="4"/>
  <c r="W9327" i="4"/>
  <c r="X9327" i="4"/>
  <c r="S9328" i="4"/>
  <c r="T9328" i="4"/>
  <c r="U9328" i="4"/>
  <c r="V9328" i="4"/>
  <c r="W9328" i="4"/>
  <c r="X9328" i="4"/>
  <c r="S9329" i="4"/>
  <c r="T9329" i="4"/>
  <c r="U9329" i="4"/>
  <c r="V9329" i="4"/>
  <c r="W9329" i="4"/>
  <c r="X9329" i="4"/>
  <c r="S9330" i="4"/>
  <c r="T9330" i="4"/>
  <c r="U9330" i="4"/>
  <c r="V9330" i="4"/>
  <c r="W9330" i="4"/>
  <c r="X9330" i="4"/>
  <c r="S9331" i="4"/>
  <c r="T9331" i="4"/>
  <c r="U9331" i="4"/>
  <c r="V9331" i="4"/>
  <c r="W9331" i="4"/>
  <c r="X9331" i="4"/>
  <c r="S9332" i="4"/>
  <c r="T9332" i="4"/>
  <c r="U9332" i="4"/>
  <c r="V9332" i="4"/>
  <c r="W9332" i="4"/>
  <c r="X9332" i="4"/>
  <c r="S9326" i="4"/>
  <c r="T9326" i="4"/>
  <c r="U9326" i="4"/>
  <c r="V9326" i="4"/>
  <c r="W9326" i="4"/>
  <c r="X9326" i="4"/>
  <c r="S9334" i="4"/>
  <c r="T9334" i="4"/>
  <c r="U9334" i="4"/>
  <c r="V9334" i="4"/>
  <c r="W9334" i="4"/>
  <c r="X9334" i="4"/>
  <c r="S9335" i="4"/>
  <c r="T9335" i="4"/>
  <c r="U9335" i="4"/>
  <c r="V9335" i="4"/>
  <c r="W9335" i="4"/>
  <c r="X9335" i="4"/>
  <c r="S9336" i="4"/>
  <c r="T9336" i="4"/>
  <c r="U9336" i="4"/>
  <c r="V9336" i="4"/>
  <c r="W9336" i="4"/>
  <c r="X9336" i="4"/>
  <c r="S9337" i="4"/>
  <c r="T9337" i="4"/>
  <c r="U9337" i="4"/>
  <c r="V9337" i="4"/>
  <c r="W9337" i="4"/>
  <c r="X9337" i="4"/>
  <c r="S9338" i="4"/>
  <c r="T9338" i="4"/>
  <c r="U9338" i="4"/>
  <c r="V9338" i="4"/>
  <c r="W9338" i="4"/>
  <c r="X9338" i="4"/>
  <c r="S9339" i="4"/>
  <c r="T9339" i="4"/>
  <c r="U9339" i="4"/>
  <c r="V9339" i="4"/>
  <c r="W9339" i="4"/>
  <c r="X9339" i="4"/>
  <c r="S9333" i="4"/>
  <c r="T9333" i="4"/>
  <c r="U9333" i="4"/>
  <c r="V9333" i="4"/>
  <c r="W9333" i="4"/>
  <c r="X9333" i="4"/>
  <c r="S9341" i="4"/>
  <c r="T9341" i="4"/>
  <c r="U9341" i="4"/>
  <c r="V9341" i="4"/>
  <c r="W9341" i="4"/>
  <c r="X9341" i="4"/>
  <c r="S9342" i="4"/>
  <c r="T9342" i="4"/>
  <c r="U9342" i="4"/>
  <c r="V9342" i="4"/>
  <c r="W9342" i="4"/>
  <c r="X9342" i="4"/>
  <c r="S9343" i="4"/>
  <c r="T9343" i="4"/>
  <c r="U9343" i="4"/>
  <c r="V9343" i="4"/>
  <c r="W9343" i="4"/>
  <c r="X9343" i="4"/>
  <c r="S9344" i="4"/>
  <c r="T9344" i="4"/>
  <c r="U9344" i="4"/>
  <c r="V9344" i="4"/>
  <c r="W9344" i="4"/>
  <c r="X9344" i="4"/>
  <c r="S9345" i="4"/>
  <c r="T9345" i="4"/>
  <c r="U9345" i="4"/>
  <c r="V9345" i="4"/>
  <c r="W9345" i="4"/>
  <c r="X9345" i="4"/>
  <c r="S9346" i="4"/>
  <c r="T9346" i="4"/>
  <c r="U9346" i="4"/>
  <c r="V9346" i="4"/>
  <c r="W9346" i="4"/>
  <c r="X9346" i="4"/>
  <c r="S9340" i="4"/>
  <c r="T9340" i="4"/>
  <c r="U9340" i="4"/>
  <c r="V9340" i="4"/>
  <c r="W9340" i="4"/>
  <c r="X9340" i="4"/>
  <c r="S9348" i="4"/>
  <c r="T9348" i="4"/>
  <c r="U9348" i="4"/>
  <c r="V9348" i="4"/>
  <c r="W9348" i="4"/>
  <c r="X9348" i="4"/>
  <c r="S9349" i="4"/>
  <c r="T9349" i="4"/>
  <c r="U9349" i="4"/>
  <c r="V9349" i="4"/>
  <c r="W9349" i="4"/>
  <c r="X9349" i="4"/>
  <c r="S9350" i="4"/>
  <c r="T9350" i="4"/>
  <c r="U9350" i="4"/>
  <c r="V9350" i="4"/>
  <c r="W9350" i="4"/>
  <c r="X9350" i="4"/>
  <c r="S9351" i="4"/>
  <c r="T9351" i="4"/>
  <c r="U9351" i="4"/>
  <c r="V9351" i="4"/>
  <c r="W9351" i="4"/>
  <c r="X9351" i="4"/>
  <c r="S9352" i="4"/>
  <c r="T9352" i="4"/>
  <c r="U9352" i="4"/>
  <c r="V9352" i="4"/>
  <c r="W9352" i="4"/>
  <c r="X9352" i="4"/>
  <c r="S9353" i="4"/>
  <c r="T9353" i="4"/>
  <c r="U9353" i="4"/>
  <c r="V9353" i="4"/>
  <c r="W9353" i="4"/>
  <c r="X9353" i="4"/>
  <c r="S9347" i="4"/>
  <c r="T9347" i="4"/>
  <c r="U9347" i="4"/>
  <c r="V9347" i="4"/>
  <c r="W9347" i="4"/>
  <c r="X9347" i="4"/>
  <c r="S9355" i="4"/>
  <c r="T9355" i="4"/>
  <c r="U9355" i="4"/>
  <c r="V9355" i="4"/>
  <c r="W9355" i="4"/>
  <c r="X9355" i="4"/>
  <c r="S9356" i="4"/>
  <c r="T9356" i="4"/>
  <c r="U9356" i="4"/>
  <c r="V9356" i="4"/>
  <c r="W9356" i="4"/>
  <c r="X9356" i="4"/>
  <c r="S9357" i="4"/>
  <c r="T9357" i="4"/>
  <c r="U9357" i="4"/>
  <c r="V9357" i="4"/>
  <c r="W9357" i="4"/>
  <c r="X9357" i="4"/>
  <c r="S9358" i="4"/>
  <c r="T9358" i="4"/>
  <c r="U9358" i="4"/>
  <c r="V9358" i="4"/>
  <c r="W9358" i="4"/>
  <c r="X9358" i="4"/>
  <c r="S9359" i="4"/>
  <c r="T9359" i="4"/>
  <c r="U9359" i="4"/>
  <c r="V9359" i="4"/>
  <c r="W9359" i="4"/>
  <c r="X9359" i="4"/>
  <c r="S9360" i="4"/>
  <c r="T9360" i="4"/>
  <c r="U9360" i="4"/>
  <c r="V9360" i="4"/>
  <c r="W9360" i="4"/>
  <c r="X9360" i="4"/>
  <c r="S9354" i="4"/>
  <c r="T9354" i="4"/>
  <c r="U9354" i="4"/>
  <c r="V9354" i="4"/>
  <c r="W9354" i="4"/>
  <c r="X9354" i="4"/>
  <c r="S9362" i="4"/>
  <c r="T9362" i="4"/>
  <c r="U9362" i="4"/>
  <c r="V9362" i="4"/>
  <c r="W9362" i="4"/>
  <c r="X9362" i="4"/>
  <c r="S9363" i="4"/>
  <c r="T9363" i="4"/>
  <c r="U9363" i="4"/>
  <c r="V9363" i="4"/>
  <c r="W9363" i="4"/>
  <c r="X9363" i="4"/>
  <c r="S9364" i="4"/>
  <c r="T9364" i="4"/>
  <c r="U9364" i="4"/>
  <c r="V9364" i="4"/>
  <c r="W9364" i="4"/>
  <c r="X9364" i="4"/>
  <c r="S9365" i="4"/>
  <c r="T9365" i="4"/>
  <c r="U9365" i="4"/>
  <c r="V9365" i="4"/>
  <c r="W9365" i="4"/>
  <c r="X9365" i="4"/>
  <c r="S9366" i="4"/>
  <c r="T9366" i="4"/>
  <c r="U9366" i="4"/>
  <c r="V9366" i="4"/>
  <c r="W9366" i="4"/>
  <c r="X9366" i="4"/>
  <c r="S9367" i="4"/>
  <c r="T9367" i="4"/>
  <c r="U9367" i="4"/>
  <c r="V9367" i="4"/>
  <c r="W9367" i="4"/>
  <c r="X9367" i="4"/>
  <c r="S9361" i="4"/>
  <c r="T9361" i="4"/>
  <c r="U9361" i="4"/>
  <c r="V9361" i="4"/>
  <c r="W9361" i="4"/>
  <c r="X9361" i="4"/>
  <c r="S9369" i="4"/>
  <c r="T9369" i="4"/>
  <c r="U9369" i="4"/>
  <c r="V9369" i="4"/>
  <c r="W9369" i="4"/>
  <c r="X9369" i="4"/>
  <c r="S9370" i="4"/>
  <c r="T9370" i="4"/>
  <c r="U9370" i="4"/>
  <c r="V9370" i="4"/>
  <c r="W9370" i="4"/>
  <c r="X9370" i="4"/>
  <c r="S9371" i="4"/>
  <c r="T9371" i="4"/>
  <c r="U9371" i="4"/>
  <c r="V9371" i="4"/>
  <c r="W9371" i="4"/>
  <c r="X9371" i="4"/>
  <c r="S9372" i="4"/>
  <c r="T9372" i="4"/>
  <c r="U9372" i="4"/>
  <c r="V9372" i="4"/>
  <c r="W9372" i="4"/>
  <c r="X9372" i="4"/>
  <c r="S9373" i="4"/>
  <c r="T9373" i="4"/>
  <c r="U9373" i="4"/>
  <c r="V9373" i="4"/>
  <c r="W9373" i="4"/>
  <c r="X9373" i="4"/>
  <c r="S9374" i="4"/>
  <c r="T9374" i="4"/>
  <c r="U9374" i="4"/>
  <c r="V9374" i="4"/>
  <c r="W9374" i="4"/>
  <c r="X9374" i="4"/>
  <c r="S9368" i="4"/>
  <c r="T9368" i="4"/>
  <c r="U9368" i="4"/>
  <c r="V9368" i="4"/>
  <c r="W9368" i="4"/>
  <c r="X9368" i="4"/>
  <c r="S9376" i="4"/>
  <c r="T9376" i="4"/>
  <c r="U9376" i="4"/>
  <c r="V9376" i="4"/>
  <c r="W9376" i="4"/>
  <c r="X9376" i="4"/>
  <c r="S9377" i="4"/>
  <c r="T9377" i="4"/>
  <c r="U9377" i="4"/>
  <c r="V9377" i="4"/>
  <c r="W9377" i="4"/>
  <c r="X9377" i="4"/>
  <c r="S9378" i="4"/>
  <c r="T9378" i="4"/>
  <c r="U9378" i="4"/>
  <c r="V9378" i="4"/>
  <c r="W9378" i="4"/>
  <c r="X9378" i="4"/>
  <c r="S9379" i="4"/>
  <c r="T9379" i="4"/>
  <c r="U9379" i="4"/>
  <c r="V9379" i="4"/>
  <c r="W9379" i="4"/>
  <c r="X9379" i="4"/>
  <c r="S9380" i="4"/>
  <c r="T9380" i="4"/>
  <c r="U9380" i="4"/>
  <c r="V9380" i="4"/>
  <c r="W9380" i="4"/>
  <c r="X9380" i="4"/>
  <c r="S9381" i="4"/>
  <c r="T9381" i="4"/>
  <c r="U9381" i="4"/>
  <c r="V9381" i="4"/>
  <c r="W9381" i="4"/>
  <c r="X9381" i="4"/>
  <c r="S9375" i="4"/>
  <c r="T9375" i="4"/>
  <c r="U9375" i="4"/>
  <c r="V9375" i="4"/>
  <c r="W9375" i="4"/>
  <c r="X9375" i="4"/>
  <c r="S9383" i="4"/>
  <c r="T9383" i="4"/>
  <c r="U9383" i="4"/>
  <c r="V9383" i="4"/>
  <c r="W9383" i="4"/>
  <c r="X9383" i="4"/>
  <c r="S9384" i="4"/>
  <c r="T9384" i="4"/>
  <c r="U9384" i="4"/>
  <c r="V9384" i="4"/>
  <c r="W9384" i="4"/>
  <c r="X9384" i="4"/>
  <c r="S9385" i="4"/>
  <c r="T9385" i="4"/>
  <c r="U9385" i="4"/>
  <c r="V9385" i="4"/>
  <c r="W9385" i="4"/>
  <c r="X9385" i="4"/>
  <c r="S9386" i="4"/>
  <c r="T9386" i="4"/>
  <c r="U9386" i="4"/>
  <c r="V9386" i="4"/>
  <c r="W9386" i="4"/>
  <c r="X9386" i="4"/>
  <c r="S9387" i="4"/>
  <c r="T9387" i="4"/>
  <c r="U9387" i="4"/>
  <c r="V9387" i="4"/>
  <c r="W9387" i="4"/>
  <c r="X9387" i="4"/>
  <c r="S9388" i="4"/>
  <c r="T9388" i="4"/>
  <c r="U9388" i="4"/>
  <c r="V9388" i="4"/>
  <c r="W9388" i="4"/>
  <c r="X9388" i="4"/>
  <c r="S9382" i="4"/>
  <c r="T9382" i="4"/>
  <c r="U9382" i="4"/>
  <c r="V9382" i="4"/>
  <c r="W9382" i="4"/>
  <c r="X9382" i="4"/>
  <c r="S9390" i="4"/>
  <c r="T9390" i="4"/>
  <c r="U9390" i="4"/>
  <c r="V9390" i="4"/>
  <c r="W9390" i="4"/>
  <c r="X9390" i="4"/>
  <c r="S9391" i="4"/>
  <c r="T9391" i="4"/>
  <c r="U9391" i="4"/>
  <c r="V9391" i="4"/>
  <c r="W9391" i="4"/>
  <c r="X9391" i="4"/>
  <c r="S9392" i="4"/>
  <c r="T9392" i="4"/>
  <c r="U9392" i="4"/>
  <c r="V9392" i="4"/>
  <c r="W9392" i="4"/>
  <c r="X9392" i="4"/>
  <c r="S9393" i="4"/>
  <c r="T9393" i="4"/>
  <c r="U9393" i="4"/>
  <c r="V9393" i="4"/>
  <c r="W9393" i="4"/>
  <c r="X9393" i="4"/>
  <c r="S9394" i="4"/>
  <c r="T9394" i="4"/>
  <c r="U9394" i="4"/>
  <c r="V9394" i="4"/>
  <c r="W9394" i="4"/>
  <c r="X9394" i="4"/>
  <c r="S9395" i="4"/>
  <c r="T9395" i="4"/>
  <c r="U9395" i="4"/>
  <c r="V9395" i="4"/>
  <c r="W9395" i="4"/>
  <c r="X9395" i="4"/>
  <c r="S9389" i="4"/>
  <c r="T9389" i="4"/>
  <c r="U9389" i="4"/>
  <c r="V9389" i="4"/>
  <c r="W9389" i="4"/>
  <c r="X9389" i="4"/>
  <c r="S9397" i="4"/>
  <c r="T9397" i="4"/>
  <c r="U9397" i="4"/>
  <c r="V9397" i="4"/>
  <c r="W9397" i="4"/>
  <c r="X9397" i="4"/>
  <c r="S9398" i="4"/>
  <c r="T9398" i="4"/>
  <c r="U9398" i="4"/>
  <c r="V9398" i="4"/>
  <c r="W9398" i="4"/>
  <c r="X9398" i="4"/>
  <c r="S9399" i="4"/>
  <c r="T9399" i="4"/>
  <c r="U9399" i="4"/>
  <c r="V9399" i="4"/>
  <c r="W9399" i="4"/>
  <c r="X9399" i="4"/>
  <c r="S9400" i="4"/>
  <c r="T9400" i="4"/>
  <c r="U9400" i="4"/>
  <c r="V9400" i="4"/>
  <c r="W9400" i="4"/>
  <c r="X9400" i="4"/>
  <c r="S9401" i="4"/>
  <c r="T9401" i="4"/>
  <c r="U9401" i="4"/>
  <c r="V9401" i="4"/>
  <c r="W9401" i="4"/>
  <c r="X9401" i="4"/>
  <c r="S9402" i="4"/>
  <c r="T9402" i="4"/>
  <c r="U9402" i="4"/>
  <c r="V9402" i="4"/>
  <c r="W9402" i="4"/>
  <c r="X9402" i="4"/>
  <c r="S9396" i="4"/>
  <c r="T9396" i="4"/>
  <c r="U9396" i="4"/>
  <c r="V9396" i="4"/>
  <c r="W9396" i="4"/>
  <c r="X9396" i="4"/>
  <c r="S9404" i="4"/>
  <c r="T9404" i="4"/>
  <c r="U9404" i="4"/>
  <c r="V9404" i="4"/>
  <c r="W9404" i="4"/>
  <c r="X9404" i="4"/>
  <c r="S9405" i="4"/>
  <c r="T9405" i="4"/>
  <c r="U9405" i="4"/>
  <c r="V9405" i="4"/>
  <c r="W9405" i="4"/>
  <c r="X9405" i="4"/>
  <c r="S9406" i="4"/>
  <c r="T9406" i="4"/>
  <c r="U9406" i="4"/>
  <c r="V9406" i="4"/>
  <c r="W9406" i="4"/>
  <c r="X9406" i="4"/>
  <c r="S9407" i="4"/>
  <c r="T9407" i="4"/>
  <c r="U9407" i="4"/>
  <c r="V9407" i="4"/>
  <c r="W9407" i="4"/>
  <c r="X9407" i="4"/>
  <c r="S9408" i="4"/>
  <c r="T9408" i="4"/>
  <c r="U9408" i="4"/>
  <c r="V9408" i="4"/>
  <c r="W9408" i="4"/>
  <c r="X9408" i="4"/>
  <c r="S9409" i="4"/>
  <c r="T9409" i="4"/>
  <c r="U9409" i="4"/>
  <c r="V9409" i="4"/>
  <c r="W9409" i="4"/>
  <c r="X9409" i="4"/>
  <c r="S9403" i="4"/>
  <c r="T9403" i="4"/>
  <c r="U9403" i="4"/>
  <c r="V9403" i="4"/>
  <c r="W9403" i="4"/>
  <c r="X9403" i="4"/>
  <c r="S9411" i="4"/>
  <c r="T9411" i="4"/>
  <c r="U9411" i="4"/>
  <c r="V9411" i="4"/>
  <c r="W9411" i="4"/>
  <c r="X9411" i="4"/>
  <c r="S9412" i="4"/>
  <c r="T9412" i="4"/>
  <c r="U9412" i="4"/>
  <c r="V9412" i="4"/>
  <c r="W9412" i="4"/>
  <c r="X9412" i="4"/>
  <c r="S9413" i="4"/>
  <c r="T9413" i="4"/>
  <c r="U9413" i="4"/>
  <c r="V9413" i="4"/>
  <c r="W9413" i="4"/>
  <c r="X9413" i="4"/>
  <c r="S9414" i="4"/>
  <c r="T9414" i="4"/>
  <c r="U9414" i="4"/>
  <c r="V9414" i="4"/>
  <c r="W9414" i="4"/>
  <c r="X9414" i="4"/>
  <c r="S9415" i="4"/>
  <c r="T9415" i="4"/>
  <c r="U9415" i="4"/>
  <c r="V9415" i="4"/>
  <c r="W9415" i="4"/>
  <c r="X9415" i="4"/>
  <c r="S9416" i="4"/>
  <c r="T9416" i="4"/>
  <c r="U9416" i="4"/>
  <c r="V9416" i="4"/>
  <c r="W9416" i="4"/>
  <c r="X9416" i="4"/>
  <c r="S9410" i="4"/>
  <c r="T9410" i="4"/>
  <c r="U9410" i="4"/>
  <c r="V9410" i="4"/>
  <c r="W9410" i="4"/>
  <c r="X9410" i="4"/>
  <c r="S9418" i="4"/>
  <c r="T9418" i="4"/>
  <c r="U9418" i="4"/>
  <c r="V9418" i="4"/>
  <c r="W9418" i="4"/>
  <c r="X9418" i="4"/>
  <c r="S9419" i="4"/>
  <c r="T9419" i="4"/>
  <c r="U9419" i="4"/>
  <c r="V9419" i="4"/>
  <c r="W9419" i="4"/>
  <c r="X9419" i="4"/>
  <c r="S9420" i="4"/>
  <c r="T9420" i="4"/>
  <c r="U9420" i="4"/>
  <c r="V9420" i="4"/>
  <c r="W9420" i="4"/>
  <c r="X9420" i="4"/>
  <c r="S9421" i="4"/>
  <c r="T9421" i="4"/>
  <c r="U9421" i="4"/>
  <c r="V9421" i="4"/>
  <c r="W9421" i="4"/>
  <c r="X9421" i="4"/>
  <c r="S9422" i="4"/>
  <c r="T9422" i="4"/>
  <c r="U9422" i="4"/>
  <c r="V9422" i="4"/>
  <c r="W9422" i="4"/>
  <c r="X9422" i="4"/>
  <c r="S9423" i="4"/>
  <c r="T9423" i="4"/>
  <c r="U9423" i="4"/>
  <c r="V9423" i="4"/>
  <c r="W9423" i="4"/>
  <c r="X9423" i="4"/>
  <c r="S9417" i="4"/>
  <c r="T9417" i="4"/>
  <c r="U9417" i="4"/>
  <c r="V9417" i="4"/>
  <c r="W9417" i="4"/>
  <c r="X9417" i="4"/>
  <c r="S9425" i="4"/>
  <c r="T9425" i="4"/>
  <c r="U9425" i="4"/>
  <c r="V9425" i="4"/>
  <c r="W9425" i="4"/>
  <c r="X9425" i="4"/>
  <c r="S9426" i="4"/>
  <c r="T9426" i="4"/>
  <c r="U9426" i="4"/>
  <c r="V9426" i="4"/>
  <c r="W9426" i="4"/>
  <c r="X9426" i="4"/>
  <c r="S9427" i="4"/>
  <c r="T9427" i="4"/>
  <c r="U9427" i="4"/>
  <c r="V9427" i="4"/>
  <c r="W9427" i="4"/>
  <c r="X9427" i="4"/>
  <c r="S9428" i="4"/>
  <c r="T9428" i="4"/>
  <c r="U9428" i="4"/>
  <c r="V9428" i="4"/>
  <c r="W9428" i="4"/>
  <c r="X9428" i="4"/>
  <c r="S9429" i="4"/>
  <c r="T9429" i="4"/>
  <c r="U9429" i="4"/>
  <c r="V9429" i="4"/>
  <c r="W9429" i="4"/>
  <c r="X9429" i="4"/>
  <c r="S9430" i="4"/>
  <c r="T9430" i="4"/>
  <c r="U9430" i="4"/>
  <c r="V9430" i="4"/>
  <c r="W9430" i="4"/>
  <c r="X9430" i="4"/>
  <c r="S9424" i="4"/>
  <c r="T9424" i="4"/>
  <c r="U9424" i="4"/>
  <c r="V9424" i="4"/>
  <c r="W9424" i="4"/>
  <c r="X9424" i="4"/>
  <c r="S9432" i="4"/>
  <c r="T9432" i="4"/>
  <c r="U9432" i="4"/>
  <c r="V9432" i="4"/>
  <c r="W9432" i="4"/>
  <c r="X9432" i="4"/>
  <c r="S9433" i="4"/>
  <c r="T9433" i="4"/>
  <c r="U9433" i="4"/>
  <c r="V9433" i="4"/>
  <c r="W9433" i="4"/>
  <c r="X9433" i="4"/>
  <c r="S9434" i="4"/>
  <c r="T9434" i="4"/>
  <c r="U9434" i="4"/>
  <c r="V9434" i="4"/>
  <c r="W9434" i="4"/>
  <c r="X9434" i="4"/>
  <c r="S9435" i="4"/>
  <c r="T9435" i="4"/>
  <c r="U9435" i="4"/>
  <c r="V9435" i="4"/>
  <c r="W9435" i="4"/>
  <c r="X9435" i="4"/>
  <c r="S9436" i="4"/>
  <c r="T9436" i="4"/>
  <c r="U9436" i="4"/>
  <c r="V9436" i="4"/>
  <c r="W9436" i="4"/>
  <c r="X9436" i="4"/>
  <c r="S9437" i="4"/>
  <c r="T9437" i="4"/>
  <c r="U9437" i="4"/>
  <c r="V9437" i="4"/>
  <c r="W9437" i="4"/>
  <c r="X9437" i="4"/>
  <c r="S9431" i="4"/>
  <c r="T9431" i="4"/>
  <c r="U9431" i="4"/>
  <c r="V9431" i="4"/>
  <c r="W9431" i="4"/>
  <c r="X9431" i="4"/>
  <c r="S9439" i="4"/>
  <c r="T9439" i="4"/>
  <c r="U9439" i="4"/>
  <c r="V9439" i="4"/>
  <c r="W9439" i="4"/>
  <c r="X9439" i="4"/>
  <c r="S9440" i="4"/>
  <c r="T9440" i="4"/>
  <c r="U9440" i="4"/>
  <c r="V9440" i="4"/>
  <c r="W9440" i="4"/>
  <c r="X9440" i="4"/>
  <c r="S9441" i="4"/>
  <c r="T9441" i="4"/>
  <c r="U9441" i="4"/>
  <c r="V9441" i="4"/>
  <c r="W9441" i="4"/>
  <c r="X9441" i="4"/>
  <c r="S9442" i="4"/>
  <c r="T9442" i="4"/>
  <c r="U9442" i="4"/>
  <c r="V9442" i="4"/>
  <c r="W9442" i="4"/>
  <c r="X9442" i="4"/>
  <c r="S9443" i="4"/>
  <c r="T9443" i="4"/>
  <c r="U9443" i="4"/>
  <c r="V9443" i="4"/>
  <c r="W9443" i="4"/>
  <c r="X9443" i="4"/>
  <c r="S9444" i="4"/>
  <c r="T9444" i="4"/>
  <c r="U9444" i="4"/>
  <c r="V9444" i="4"/>
  <c r="W9444" i="4"/>
  <c r="X9444" i="4"/>
  <c r="S9438" i="4"/>
  <c r="T9438" i="4"/>
  <c r="U9438" i="4"/>
  <c r="V9438" i="4"/>
  <c r="W9438" i="4"/>
  <c r="X9438" i="4"/>
  <c r="S9446" i="4"/>
  <c r="T9446" i="4"/>
  <c r="U9446" i="4"/>
  <c r="V9446" i="4"/>
  <c r="W9446" i="4"/>
  <c r="X9446" i="4"/>
  <c r="S9447" i="4"/>
  <c r="T9447" i="4"/>
  <c r="U9447" i="4"/>
  <c r="V9447" i="4"/>
  <c r="W9447" i="4"/>
  <c r="X9447" i="4"/>
  <c r="S9448" i="4"/>
  <c r="T9448" i="4"/>
  <c r="U9448" i="4"/>
  <c r="V9448" i="4"/>
  <c r="W9448" i="4"/>
  <c r="X9448" i="4"/>
  <c r="S9449" i="4"/>
  <c r="T9449" i="4"/>
  <c r="U9449" i="4"/>
  <c r="V9449" i="4"/>
  <c r="W9449" i="4"/>
  <c r="X9449" i="4"/>
  <c r="S9450" i="4"/>
  <c r="T9450" i="4"/>
  <c r="U9450" i="4"/>
  <c r="V9450" i="4"/>
  <c r="W9450" i="4"/>
  <c r="X9450" i="4"/>
  <c r="S9451" i="4"/>
  <c r="T9451" i="4"/>
  <c r="U9451" i="4"/>
  <c r="V9451" i="4"/>
  <c r="W9451" i="4"/>
  <c r="X9451" i="4"/>
  <c r="S9445" i="4"/>
  <c r="T9445" i="4"/>
  <c r="U9445" i="4"/>
  <c r="V9445" i="4"/>
  <c r="W9445" i="4"/>
  <c r="X9445" i="4"/>
  <c r="S9453" i="4"/>
  <c r="T9453" i="4"/>
  <c r="U9453" i="4"/>
  <c r="V9453" i="4"/>
  <c r="W9453" i="4"/>
  <c r="X9453" i="4"/>
  <c r="S9454" i="4"/>
  <c r="T9454" i="4"/>
  <c r="U9454" i="4"/>
  <c r="V9454" i="4"/>
  <c r="W9454" i="4"/>
  <c r="X9454" i="4"/>
  <c r="S9455" i="4"/>
  <c r="T9455" i="4"/>
  <c r="U9455" i="4"/>
  <c r="V9455" i="4"/>
  <c r="W9455" i="4"/>
  <c r="X9455" i="4"/>
  <c r="S9456" i="4"/>
  <c r="T9456" i="4"/>
  <c r="U9456" i="4"/>
  <c r="V9456" i="4"/>
  <c r="W9456" i="4"/>
  <c r="X9456" i="4"/>
  <c r="S9457" i="4"/>
  <c r="T9457" i="4"/>
  <c r="U9457" i="4"/>
  <c r="V9457" i="4"/>
  <c r="W9457" i="4"/>
  <c r="X9457" i="4"/>
  <c r="S9458" i="4"/>
  <c r="T9458" i="4"/>
  <c r="U9458" i="4"/>
  <c r="V9458" i="4"/>
  <c r="W9458" i="4"/>
  <c r="X9458" i="4"/>
  <c r="S9452" i="4"/>
  <c r="T9452" i="4"/>
  <c r="U9452" i="4"/>
  <c r="V9452" i="4"/>
  <c r="W9452" i="4"/>
  <c r="X9452" i="4"/>
  <c r="S9460" i="4"/>
  <c r="T9460" i="4"/>
  <c r="U9460" i="4"/>
  <c r="V9460" i="4"/>
  <c r="W9460" i="4"/>
  <c r="X9460" i="4"/>
  <c r="S9461" i="4"/>
  <c r="T9461" i="4"/>
  <c r="U9461" i="4"/>
  <c r="V9461" i="4"/>
  <c r="W9461" i="4"/>
  <c r="X9461" i="4"/>
  <c r="S9462" i="4"/>
  <c r="T9462" i="4"/>
  <c r="U9462" i="4"/>
  <c r="V9462" i="4"/>
  <c r="W9462" i="4"/>
  <c r="X9462" i="4"/>
  <c r="S9463" i="4"/>
  <c r="T9463" i="4"/>
  <c r="U9463" i="4"/>
  <c r="V9463" i="4"/>
  <c r="W9463" i="4"/>
  <c r="X9463" i="4"/>
  <c r="S9464" i="4"/>
  <c r="T9464" i="4"/>
  <c r="U9464" i="4"/>
  <c r="V9464" i="4"/>
  <c r="W9464" i="4"/>
  <c r="X9464" i="4"/>
  <c r="S9465" i="4"/>
  <c r="T9465" i="4"/>
  <c r="U9465" i="4"/>
  <c r="V9465" i="4"/>
  <c r="W9465" i="4"/>
  <c r="X9465" i="4"/>
  <c r="S9459" i="4"/>
  <c r="T9459" i="4"/>
  <c r="U9459" i="4"/>
  <c r="V9459" i="4"/>
  <c r="W9459" i="4"/>
  <c r="X9459" i="4"/>
  <c r="S9467" i="4"/>
  <c r="T9467" i="4"/>
  <c r="U9467" i="4"/>
  <c r="V9467" i="4"/>
  <c r="W9467" i="4"/>
  <c r="X9467" i="4"/>
  <c r="S9468" i="4"/>
  <c r="T9468" i="4"/>
  <c r="U9468" i="4"/>
  <c r="V9468" i="4"/>
  <c r="W9468" i="4"/>
  <c r="X9468" i="4"/>
  <c r="S9469" i="4"/>
  <c r="T9469" i="4"/>
  <c r="U9469" i="4"/>
  <c r="V9469" i="4"/>
  <c r="W9469" i="4"/>
  <c r="X9469" i="4"/>
  <c r="S9470" i="4"/>
  <c r="T9470" i="4"/>
  <c r="U9470" i="4"/>
  <c r="V9470" i="4"/>
  <c r="W9470" i="4"/>
  <c r="X9470" i="4"/>
  <c r="S9471" i="4"/>
  <c r="T9471" i="4"/>
  <c r="U9471" i="4"/>
  <c r="V9471" i="4"/>
  <c r="W9471" i="4"/>
  <c r="X9471" i="4"/>
  <c r="S9472" i="4"/>
  <c r="T9472" i="4"/>
  <c r="U9472" i="4"/>
  <c r="V9472" i="4"/>
  <c r="W9472" i="4"/>
  <c r="X9472" i="4"/>
  <c r="S9466" i="4"/>
  <c r="T9466" i="4"/>
  <c r="U9466" i="4"/>
  <c r="V9466" i="4"/>
  <c r="W9466" i="4"/>
  <c r="X9466" i="4"/>
  <c r="S9474" i="4"/>
  <c r="T9474" i="4"/>
  <c r="U9474" i="4"/>
  <c r="V9474" i="4"/>
  <c r="W9474" i="4"/>
  <c r="X9474" i="4"/>
  <c r="S9475" i="4"/>
  <c r="T9475" i="4"/>
  <c r="U9475" i="4"/>
  <c r="V9475" i="4"/>
  <c r="W9475" i="4"/>
  <c r="X9475" i="4"/>
  <c r="S9476" i="4"/>
  <c r="T9476" i="4"/>
  <c r="U9476" i="4"/>
  <c r="V9476" i="4"/>
  <c r="W9476" i="4"/>
  <c r="X9476" i="4"/>
  <c r="S9477" i="4"/>
  <c r="T9477" i="4"/>
  <c r="U9477" i="4"/>
  <c r="V9477" i="4"/>
  <c r="W9477" i="4"/>
  <c r="X9477" i="4"/>
  <c r="S9478" i="4"/>
  <c r="T9478" i="4"/>
  <c r="U9478" i="4"/>
  <c r="V9478" i="4"/>
  <c r="W9478" i="4"/>
  <c r="X9478" i="4"/>
  <c r="S9479" i="4"/>
  <c r="T9479" i="4"/>
  <c r="U9479" i="4"/>
  <c r="V9479" i="4"/>
  <c r="W9479" i="4"/>
  <c r="X9479" i="4"/>
  <c r="S9473" i="4"/>
  <c r="T9473" i="4"/>
  <c r="U9473" i="4"/>
  <c r="V9473" i="4"/>
  <c r="W9473" i="4"/>
  <c r="X9473" i="4"/>
  <c r="S9481" i="4"/>
  <c r="T9481" i="4"/>
  <c r="U9481" i="4"/>
  <c r="V9481" i="4"/>
  <c r="W9481" i="4"/>
  <c r="X9481" i="4"/>
  <c r="S9482" i="4"/>
  <c r="T9482" i="4"/>
  <c r="U9482" i="4"/>
  <c r="V9482" i="4"/>
  <c r="W9482" i="4"/>
  <c r="X9482" i="4"/>
  <c r="S9483" i="4"/>
  <c r="T9483" i="4"/>
  <c r="U9483" i="4"/>
  <c r="V9483" i="4"/>
  <c r="W9483" i="4"/>
  <c r="X9483" i="4"/>
  <c r="S9484" i="4"/>
  <c r="T9484" i="4"/>
  <c r="U9484" i="4"/>
  <c r="V9484" i="4"/>
  <c r="W9484" i="4"/>
  <c r="X9484" i="4"/>
  <c r="S9485" i="4"/>
  <c r="T9485" i="4"/>
  <c r="U9485" i="4"/>
  <c r="V9485" i="4"/>
  <c r="W9485" i="4"/>
  <c r="X9485" i="4"/>
  <c r="S9486" i="4"/>
  <c r="T9486" i="4"/>
  <c r="U9486" i="4"/>
  <c r="V9486" i="4"/>
  <c r="W9486" i="4"/>
  <c r="X9486" i="4"/>
  <c r="S9480" i="4"/>
  <c r="T9480" i="4"/>
  <c r="U9480" i="4"/>
  <c r="V9480" i="4"/>
  <c r="W9480" i="4"/>
  <c r="X9480" i="4"/>
  <c r="S9488" i="4"/>
  <c r="T9488" i="4"/>
  <c r="U9488" i="4"/>
  <c r="V9488" i="4"/>
  <c r="W9488" i="4"/>
  <c r="X9488" i="4"/>
  <c r="S9489" i="4"/>
  <c r="T9489" i="4"/>
  <c r="U9489" i="4"/>
  <c r="V9489" i="4"/>
  <c r="W9489" i="4"/>
  <c r="X9489" i="4"/>
  <c r="S9490" i="4"/>
  <c r="T9490" i="4"/>
  <c r="U9490" i="4"/>
  <c r="V9490" i="4"/>
  <c r="W9490" i="4"/>
  <c r="X9490" i="4"/>
  <c r="S9491" i="4"/>
  <c r="T9491" i="4"/>
  <c r="U9491" i="4"/>
  <c r="V9491" i="4"/>
  <c r="W9491" i="4"/>
  <c r="X9491" i="4"/>
  <c r="S9492" i="4"/>
  <c r="T9492" i="4"/>
  <c r="U9492" i="4"/>
  <c r="V9492" i="4"/>
  <c r="W9492" i="4"/>
  <c r="X9492" i="4"/>
  <c r="S9493" i="4"/>
  <c r="T9493" i="4"/>
  <c r="U9493" i="4"/>
  <c r="V9493" i="4"/>
  <c r="W9493" i="4"/>
  <c r="X9493" i="4"/>
  <c r="S9487" i="4"/>
  <c r="T9487" i="4"/>
  <c r="U9487" i="4"/>
  <c r="V9487" i="4"/>
  <c r="W9487" i="4"/>
  <c r="X9487" i="4"/>
  <c r="S9495" i="4"/>
  <c r="T9495" i="4"/>
  <c r="U9495" i="4"/>
  <c r="V9495" i="4"/>
  <c r="W9495" i="4"/>
  <c r="X9495" i="4"/>
  <c r="S9496" i="4"/>
  <c r="T9496" i="4"/>
  <c r="U9496" i="4"/>
  <c r="V9496" i="4"/>
  <c r="W9496" i="4"/>
  <c r="X9496" i="4"/>
  <c r="S9497" i="4"/>
  <c r="T9497" i="4"/>
  <c r="U9497" i="4"/>
  <c r="V9497" i="4"/>
  <c r="W9497" i="4"/>
  <c r="X9497" i="4"/>
  <c r="S9498" i="4"/>
  <c r="T9498" i="4"/>
  <c r="U9498" i="4"/>
  <c r="V9498" i="4"/>
  <c r="W9498" i="4"/>
  <c r="X9498" i="4"/>
  <c r="S9499" i="4"/>
  <c r="T9499" i="4"/>
  <c r="U9499" i="4"/>
  <c r="V9499" i="4"/>
  <c r="W9499" i="4"/>
  <c r="X9499" i="4"/>
  <c r="S9500" i="4"/>
  <c r="T9500" i="4"/>
  <c r="U9500" i="4"/>
  <c r="V9500" i="4"/>
  <c r="W9500" i="4"/>
  <c r="X9500" i="4"/>
  <c r="S9494" i="4"/>
  <c r="T9494" i="4"/>
  <c r="U9494" i="4"/>
  <c r="V9494" i="4"/>
  <c r="W9494" i="4"/>
  <c r="X9494" i="4"/>
  <c r="S9502" i="4"/>
  <c r="T9502" i="4"/>
  <c r="U9502" i="4"/>
  <c r="V9502" i="4"/>
  <c r="W9502" i="4"/>
  <c r="X9502" i="4"/>
  <c r="S9503" i="4"/>
  <c r="T9503" i="4"/>
  <c r="U9503" i="4"/>
  <c r="V9503" i="4"/>
  <c r="W9503" i="4"/>
  <c r="X9503" i="4"/>
  <c r="S9504" i="4"/>
  <c r="T9504" i="4"/>
  <c r="U9504" i="4"/>
  <c r="V9504" i="4"/>
  <c r="W9504" i="4"/>
  <c r="X9504" i="4"/>
  <c r="S9505" i="4"/>
  <c r="T9505" i="4"/>
  <c r="U9505" i="4"/>
  <c r="V9505" i="4"/>
  <c r="W9505" i="4"/>
  <c r="X9505" i="4"/>
  <c r="S9506" i="4"/>
  <c r="T9506" i="4"/>
  <c r="U9506" i="4"/>
  <c r="V9506" i="4"/>
  <c r="W9506" i="4"/>
  <c r="X9506" i="4"/>
  <c r="S9507" i="4"/>
  <c r="T9507" i="4"/>
  <c r="U9507" i="4"/>
  <c r="V9507" i="4"/>
  <c r="W9507" i="4"/>
  <c r="X9507" i="4"/>
  <c r="S9501" i="4"/>
  <c r="T9501" i="4"/>
  <c r="U9501" i="4"/>
  <c r="V9501" i="4"/>
  <c r="W9501" i="4"/>
  <c r="X9501" i="4"/>
  <c r="S9509" i="4"/>
  <c r="T9509" i="4"/>
  <c r="U9509" i="4"/>
  <c r="V9509" i="4"/>
  <c r="W9509" i="4"/>
  <c r="X9509" i="4"/>
  <c r="S9510" i="4"/>
  <c r="T9510" i="4"/>
  <c r="U9510" i="4"/>
  <c r="V9510" i="4"/>
  <c r="W9510" i="4"/>
  <c r="X9510" i="4"/>
  <c r="S9511" i="4"/>
  <c r="T9511" i="4"/>
  <c r="U9511" i="4"/>
  <c r="V9511" i="4"/>
  <c r="W9511" i="4"/>
  <c r="X9511" i="4"/>
  <c r="S9512" i="4"/>
  <c r="T9512" i="4"/>
  <c r="U9512" i="4"/>
  <c r="V9512" i="4"/>
  <c r="W9512" i="4"/>
  <c r="X9512" i="4"/>
  <c r="S9513" i="4"/>
  <c r="T9513" i="4"/>
  <c r="U9513" i="4"/>
  <c r="V9513" i="4"/>
  <c r="W9513" i="4"/>
  <c r="X9513" i="4"/>
  <c r="S9514" i="4"/>
  <c r="T9514" i="4"/>
  <c r="U9514" i="4"/>
  <c r="V9514" i="4"/>
  <c r="W9514" i="4"/>
  <c r="X9514" i="4"/>
  <c r="S9508" i="4"/>
  <c r="T9508" i="4"/>
  <c r="U9508" i="4"/>
  <c r="V9508" i="4"/>
  <c r="W9508" i="4"/>
  <c r="X9508" i="4"/>
  <c r="S9516" i="4"/>
  <c r="T9516" i="4"/>
  <c r="U9516" i="4"/>
  <c r="V9516" i="4"/>
  <c r="W9516" i="4"/>
  <c r="X9516" i="4"/>
  <c r="S9517" i="4"/>
  <c r="T9517" i="4"/>
  <c r="U9517" i="4"/>
  <c r="V9517" i="4"/>
  <c r="W9517" i="4"/>
  <c r="X9517" i="4"/>
  <c r="S9518" i="4"/>
  <c r="T9518" i="4"/>
  <c r="U9518" i="4"/>
  <c r="V9518" i="4"/>
  <c r="W9518" i="4"/>
  <c r="X9518" i="4"/>
  <c r="S9519" i="4"/>
  <c r="T9519" i="4"/>
  <c r="U9519" i="4"/>
  <c r="V9519" i="4"/>
  <c r="W9519" i="4"/>
  <c r="X9519" i="4"/>
  <c r="S9520" i="4"/>
  <c r="T9520" i="4"/>
  <c r="U9520" i="4"/>
  <c r="V9520" i="4"/>
  <c r="W9520" i="4"/>
  <c r="X9520" i="4"/>
  <c r="S9521" i="4"/>
  <c r="T9521" i="4"/>
  <c r="U9521" i="4"/>
  <c r="V9521" i="4"/>
  <c r="W9521" i="4"/>
  <c r="X9521" i="4"/>
  <c r="S9515" i="4"/>
  <c r="T9515" i="4"/>
  <c r="U9515" i="4"/>
  <c r="V9515" i="4"/>
  <c r="W9515" i="4"/>
  <c r="X9515" i="4"/>
  <c r="S9523" i="4"/>
  <c r="T9523" i="4"/>
  <c r="U9523" i="4"/>
  <c r="V9523" i="4"/>
  <c r="W9523" i="4"/>
  <c r="X9523" i="4"/>
  <c r="S9524" i="4"/>
  <c r="T9524" i="4"/>
  <c r="U9524" i="4"/>
  <c r="V9524" i="4"/>
  <c r="W9524" i="4"/>
  <c r="X9524" i="4"/>
  <c r="S9525" i="4"/>
  <c r="T9525" i="4"/>
  <c r="U9525" i="4"/>
  <c r="V9525" i="4"/>
  <c r="W9525" i="4"/>
  <c r="X9525" i="4"/>
  <c r="S9526" i="4"/>
  <c r="T9526" i="4"/>
  <c r="U9526" i="4"/>
  <c r="V9526" i="4"/>
  <c r="W9526" i="4"/>
  <c r="X9526" i="4"/>
  <c r="S9527" i="4"/>
  <c r="T9527" i="4"/>
  <c r="U9527" i="4"/>
  <c r="V9527" i="4"/>
  <c r="W9527" i="4"/>
  <c r="X9527" i="4"/>
  <c r="S9528" i="4"/>
  <c r="T9528" i="4"/>
  <c r="U9528" i="4"/>
  <c r="V9528" i="4"/>
  <c r="W9528" i="4"/>
  <c r="X9528" i="4"/>
  <c r="S9522" i="4"/>
  <c r="T9522" i="4"/>
  <c r="U9522" i="4"/>
  <c r="V9522" i="4"/>
  <c r="W9522" i="4"/>
  <c r="X9522" i="4"/>
  <c r="S9530" i="4"/>
  <c r="T9530" i="4"/>
  <c r="U9530" i="4"/>
  <c r="V9530" i="4"/>
  <c r="W9530" i="4"/>
  <c r="X9530" i="4"/>
  <c r="S9531" i="4"/>
  <c r="T9531" i="4"/>
  <c r="U9531" i="4"/>
  <c r="V9531" i="4"/>
  <c r="W9531" i="4"/>
  <c r="X9531" i="4"/>
  <c r="S9532" i="4"/>
  <c r="T9532" i="4"/>
  <c r="U9532" i="4"/>
  <c r="V9532" i="4"/>
  <c r="W9532" i="4"/>
  <c r="X9532" i="4"/>
  <c r="S9533" i="4"/>
  <c r="T9533" i="4"/>
  <c r="U9533" i="4"/>
  <c r="V9533" i="4"/>
  <c r="W9533" i="4"/>
  <c r="X9533" i="4"/>
  <c r="S9534" i="4"/>
  <c r="T9534" i="4"/>
  <c r="U9534" i="4"/>
  <c r="V9534" i="4"/>
  <c r="W9534" i="4"/>
  <c r="X9534" i="4"/>
  <c r="S9535" i="4"/>
  <c r="T9535" i="4"/>
  <c r="U9535" i="4"/>
  <c r="V9535" i="4"/>
  <c r="W9535" i="4"/>
  <c r="X9535" i="4"/>
  <c r="S9529" i="4"/>
  <c r="T9529" i="4"/>
  <c r="U9529" i="4"/>
  <c r="V9529" i="4"/>
  <c r="W9529" i="4"/>
  <c r="X9529" i="4"/>
  <c r="S9537" i="4"/>
  <c r="T9537" i="4"/>
  <c r="U9537" i="4"/>
  <c r="V9537" i="4"/>
  <c r="W9537" i="4"/>
  <c r="X9537" i="4"/>
  <c r="S9538" i="4"/>
  <c r="T9538" i="4"/>
  <c r="U9538" i="4"/>
  <c r="V9538" i="4"/>
  <c r="W9538" i="4"/>
  <c r="X9538" i="4"/>
  <c r="S9539" i="4"/>
  <c r="T9539" i="4"/>
  <c r="U9539" i="4"/>
  <c r="V9539" i="4"/>
  <c r="W9539" i="4"/>
  <c r="X9539" i="4"/>
  <c r="S9540" i="4"/>
  <c r="T9540" i="4"/>
  <c r="U9540" i="4"/>
  <c r="V9540" i="4"/>
  <c r="W9540" i="4"/>
  <c r="X9540" i="4"/>
  <c r="S9541" i="4"/>
  <c r="T9541" i="4"/>
  <c r="U9541" i="4"/>
  <c r="V9541" i="4"/>
  <c r="W9541" i="4"/>
  <c r="X9541" i="4"/>
  <c r="S9542" i="4"/>
  <c r="T9542" i="4"/>
  <c r="U9542" i="4"/>
  <c r="V9542" i="4"/>
  <c r="W9542" i="4"/>
  <c r="X9542" i="4"/>
  <c r="S9536" i="4"/>
  <c r="T9536" i="4"/>
  <c r="U9536" i="4"/>
  <c r="V9536" i="4"/>
  <c r="W9536" i="4"/>
  <c r="X9536" i="4"/>
  <c r="S9544" i="4"/>
  <c r="T9544" i="4"/>
  <c r="U9544" i="4"/>
  <c r="V9544" i="4"/>
  <c r="W9544" i="4"/>
  <c r="X9544" i="4"/>
  <c r="S9545" i="4"/>
  <c r="T9545" i="4"/>
  <c r="U9545" i="4"/>
  <c r="V9545" i="4"/>
  <c r="W9545" i="4"/>
  <c r="X9545" i="4"/>
  <c r="S9546" i="4"/>
  <c r="T9546" i="4"/>
  <c r="U9546" i="4"/>
  <c r="V9546" i="4"/>
  <c r="W9546" i="4"/>
  <c r="X9546" i="4"/>
  <c r="S9547" i="4"/>
  <c r="T9547" i="4"/>
  <c r="U9547" i="4"/>
  <c r="V9547" i="4"/>
  <c r="W9547" i="4"/>
  <c r="X9547" i="4"/>
  <c r="S9548" i="4"/>
  <c r="T9548" i="4"/>
  <c r="U9548" i="4"/>
  <c r="V9548" i="4"/>
  <c r="W9548" i="4"/>
  <c r="X9548" i="4"/>
  <c r="S9549" i="4"/>
  <c r="T9549" i="4"/>
  <c r="U9549" i="4"/>
  <c r="V9549" i="4"/>
  <c r="W9549" i="4"/>
  <c r="X9549" i="4"/>
  <c r="S9543" i="4"/>
  <c r="T9543" i="4"/>
  <c r="U9543" i="4"/>
  <c r="V9543" i="4"/>
  <c r="W9543" i="4"/>
  <c r="X9543" i="4"/>
  <c r="S9551" i="4"/>
  <c r="T9551" i="4"/>
  <c r="U9551" i="4"/>
  <c r="V9551" i="4"/>
  <c r="W9551" i="4"/>
  <c r="X9551" i="4"/>
  <c r="S9552" i="4"/>
  <c r="T9552" i="4"/>
  <c r="U9552" i="4"/>
  <c r="V9552" i="4"/>
  <c r="W9552" i="4"/>
  <c r="X9552" i="4"/>
  <c r="S9553" i="4"/>
  <c r="T9553" i="4"/>
  <c r="U9553" i="4"/>
  <c r="V9553" i="4"/>
  <c r="W9553" i="4"/>
  <c r="X9553" i="4"/>
  <c r="S9554" i="4"/>
  <c r="T9554" i="4"/>
  <c r="U9554" i="4"/>
  <c r="V9554" i="4"/>
  <c r="W9554" i="4"/>
  <c r="X9554" i="4"/>
  <c r="S9555" i="4"/>
  <c r="T9555" i="4"/>
  <c r="U9555" i="4"/>
  <c r="V9555" i="4"/>
  <c r="W9555" i="4"/>
  <c r="X9555" i="4"/>
  <c r="S9556" i="4"/>
  <c r="T9556" i="4"/>
  <c r="U9556" i="4"/>
  <c r="V9556" i="4"/>
  <c r="W9556" i="4"/>
  <c r="X9556" i="4"/>
  <c r="S9550" i="4"/>
  <c r="T9550" i="4"/>
  <c r="U9550" i="4"/>
  <c r="V9550" i="4"/>
  <c r="W9550" i="4"/>
  <c r="X9550" i="4"/>
  <c r="S9558" i="4"/>
  <c r="T9558" i="4"/>
  <c r="U9558" i="4"/>
  <c r="V9558" i="4"/>
  <c r="W9558" i="4"/>
  <c r="X9558" i="4"/>
  <c r="S9559" i="4"/>
  <c r="T9559" i="4"/>
  <c r="U9559" i="4"/>
  <c r="V9559" i="4"/>
  <c r="W9559" i="4"/>
  <c r="X9559" i="4"/>
  <c r="S9560" i="4"/>
  <c r="T9560" i="4"/>
  <c r="U9560" i="4"/>
  <c r="V9560" i="4"/>
  <c r="W9560" i="4"/>
  <c r="X9560" i="4"/>
  <c r="S9561" i="4"/>
  <c r="T9561" i="4"/>
  <c r="U9561" i="4"/>
  <c r="V9561" i="4"/>
  <c r="W9561" i="4"/>
  <c r="X9561" i="4"/>
  <c r="S9562" i="4"/>
  <c r="T9562" i="4"/>
  <c r="U9562" i="4"/>
  <c r="V9562" i="4"/>
  <c r="W9562" i="4"/>
  <c r="X9562" i="4"/>
  <c r="S9563" i="4"/>
  <c r="T9563" i="4"/>
  <c r="U9563" i="4"/>
  <c r="V9563" i="4"/>
  <c r="W9563" i="4"/>
  <c r="X9563" i="4"/>
  <c r="S9557" i="4"/>
  <c r="T9557" i="4"/>
  <c r="U9557" i="4"/>
  <c r="V9557" i="4"/>
  <c r="W9557" i="4"/>
  <c r="X9557" i="4"/>
  <c r="S9565" i="4"/>
  <c r="T9565" i="4"/>
  <c r="U9565" i="4"/>
  <c r="V9565" i="4"/>
  <c r="W9565" i="4"/>
  <c r="X9565" i="4"/>
  <c r="S9566" i="4"/>
  <c r="T9566" i="4"/>
  <c r="U9566" i="4"/>
  <c r="V9566" i="4"/>
  <c r="W9566" i="4"/>
  <c r="X9566" i="4"/>
  <c r="S9567" i="4"/>
  <c r="T9567" i="4"/>
  <c r="U9567" i="4"/>
  <c r="V9567" i="4"/>
  <c r="W9567" i="4"/>
  <c r="X9567" i="4"/>
  <c r="S9568" i="4"/>
  <c r="T9568" i="4"/>
  <c r="U9568" i="4"/>
  <c r="V9568" i="4"/>
  <c r="W9568" i="4"/>
  <c r="X9568" i="4"/>
  <c r="S9569" i="4"/>
  <c r="T9569" i="4"/>
  <c r="U9569" i="4"/>
  <c r="V9569" i="4"/>
  <c r="W9569" i="4"/>
  <c r="X9569" i="4"/>
  <c r="S9570" i="4"/>
  <c r="T9570" i="4"/>
  <c r="U9570" i="4"/>
  <c r="V9570" i="4"/>
  <c r="W9570" i="4"/>
  <c r="X9570" i="4"/>
  <c r="S9564" i="4"/>
  <c r="T9564" i="4"/>
  <c r="U9564" i="4"/>
  <c r="V9564" i="4"/>
  <c r="W9564" i="4"/>
  <c r="X9564" i="4"/>
  <c r="S9572" i="4"/>
  <c r="T9572" i="4"/>
  <c r="U9572" i="4"/>
  <c r="V9572" i="4"/>
  <c r="W9572" i="4"/>
  <c r="X9572" i="4"/>
  <c r="S9573" i="4"/>
  <c r="T9573" i="4"/>
  <c r="U9573" i="4"/>
  <c r="V9573" i="4"/>
  <c r="W9573" i="4"/>
  <c r="X9573" i="4"/>
  <c r="S9574" i="4"/>
  <c r="T9574" i="4"/>
  <c r="U9574" i="4"/>
  <c r="V9574" i="4"/>
  <c r="W9574" i="4"/>
  <c r="X9574" i="4"/>
  <c r="S9575" i="4"/>
  <c r="T9575" i="4"/>
  <c r="U9575" i="4"/>
  <c r="V9575" i="4"/>
  <c r="W9575" i="4"/>
  <c r="X9575" i="4"/>
  <c r="S9576" i="4"/>
  <c r="T9576" i="4"/>
  <c r="U9576" i="4"/>
  <c r="V9576" i="4"/>
  <c r="W9576" i="4"/>
  <c r="X9576" i="4"/>
  <c r="S9577" i="4"/>
  <c r="T9577" i="4"/>
  <c r="U9577" i="4"/>
  <c r="V9577" i="4"/>
  <c r="W9577" i="4"/>
  <c r="X9577" i="4"/>
  <c r="S9571" i="4"/>
  <c r="T9571" i="4"/>
  <c r="U9571" i="4"/>
  <c r="V9571" i="4"/>
  <c r="W9571" i="4"/>
  <c r="X9571" i="4"/>
  <c r="S9579" i="4"/>
  <c r="T9579" i="4"/>
  <c r="U9579" i="4"/>
  <c r="V9579" i="4"/>
  <c r="W9579" i="4"/>
  <c r="X9579" i="4"/>
  <c r="S9580" i="4"/>
  <c r="T9580" i="4"/>
  <c r="U9580" i="4"/>
  <c r="V9580" i="4"/>
  <c r="W9580" i="4"/>
  <c r="X9580" i="4"/>
  <c r="S9581" i="4"/>
  <c r="T9581" i="4"/>
  <c r="U9581" i="4"/>
  <c r="V9581" i="4"/>
  <c r="W9581" i="4"/>
  <c r="X9581" i="4"/>
  <c r="S9582" i="4"/>
  <c r="T9582" i="4"/>
  <c r="U9582" i="4"/>
  <c r="V9582" i="4"/>
  <c r="W9582" i="4"/>
  <c r="X9582" i="4"/>
  <c r="S9583" i="4"/>
  <c r="T9583" i="4"/>
  <c r="U9583" i="4"/>
  <c r="V9583" i="4"/>
  <c r="W9583" i="4"/>
  <c r="X9583" i="4"/>
  <c r="S9584" i="4"/>
  <c r="T9584" i="4"/>
  <c r="U9584" i="4"/>
  <c r="V9584" i="4"/>
  <c r="W9584" i="4"/>
  <c r="X9584" i="4"/>
  <c r="S9578" i="4"/>
  <c r="T9578" i="4"/>
  <c r="U9578" i="4"/>
  <c r="V9578" i="4"/>
  <c r="W9578" i="4"/>
  <c r="X9578" i="4"/>
  <c r="S9586" i="4"/>
  <c r="T9586" i="4"/>
  <c r="U9586" i="4"/>
  <c r="V9586" i="4"/>
  <c r="W9586" i="4"/>
  <c r="X9586" i="4"/>
  <c r="S9587" i="4"/>
  <c r="T9587" i="4"/>
  <c r="U9587" i="4"/>
  <c r="V9587" i="4"/>
  <c r="W9587" i="4"/>
  <c r="X9587" i="4"/>
  <c r="S9588" i="4"/>
  <c r="T9588" i="4"/>
  <c r="U9588" i="4"/>
  <c r="V9588" i="4"/>
  <c r="W9588" i="4"/>
  <c r="X9588" i="4"/>
  <c r="S9589" i="4"/>
  <c r="T9589" i="4"/>
  <c r="U9589" i="4"/>
  <c r="V9589" i="4"/>
  <c r="W9589" i="4"/>
  <c r="X9589" i="4"/>
  <c r="S9590" i="4"/>
  <c r="T9590" i="4"/>
  <c r="U9590" i="4"/>
  <c r="V9590" i="4"/>
  <c r="W9590" i="4"/>
  <c r="X9590" i="4"/>
  <c r="S9591" i="4"/>
  <c r="T9591" i="4"/>
  <c r="U9591" i="4"/>
  <c r="V9591" i="4"/>
  <c r="W9591" i="4"/>
  <c r="X9591" i="4"/>
  <c r="S9585" i="4"/>
  <c r="T9585" i="4"/>
  <c r="U9585" i="4"/>
  <c r="V9585" i="4"/>
  <c r="W9585" i="4"/>
  <c r="X9585" i="4"/>
  <c r="S9593" i="4"/>
  <c r="T9593" i="4"/>
  <c r="U9593" i="4"/>
  <c r="V9593" i="4"/>
  <c r="W9593" i="4"/>
  <c r="X9593" i="4"/>
  <c r="S9594" i="4"/>
  <c r="T9594" i="4"/>
  <c r="U9594" i="4"/>
  <c r="V9594" i="4"/>
  <c r="W9594" i="4"/>
  <c r="X9594" i="4"/>
  <c r="S9595" i="4"/>
  <c r="T9595" i="4"/>
  <c r="U9595" i="4"/>
  <c r="V9595" i="4"/>
  <c r="W9595" i="4"/>
  <c r="X9595" i="4"/>
  <c r="S9596" i="4"/>
  <c r="T9596" i="4"/>
  <c r="U9596" i="4"/>
  <c r="V9596" i="4"/>
  <c r="W9596" i="4"/>
  <c r="X9596" i="4"/>
  <c r="S9597" i="4"/>
  <c r="T9597" i="4"/>
  <c r="U9597" i="4"/>
  <c r="V9597" i="4"/>
  <c r="W9597" i="4"/>
  <c r="X9597" i="4"/>
  <c r="S9598" i="4"/>
  <c r="T9598" i="4"/>
  <c r="U9598" i="4"/>
  <c r="V9598" i="4"/>
  <c r="W9598" i="4"/>
  <c r="X9598" i="4"/>
  <c r="S9592" i="4"/>
  <c r="T9592" i="4"/>
  <c r="U9592" i="4"/>
  <c r="V9592" i="4"/>
  <c r="W9592" i="4"/>
  <c r="X9592" i="4"/>
  <c r="S9600" i="4"/>
  <c r="T9600" i="4"/>
  <c r="U9600" i="4"/>
  <c r="V9600" i="4"/>
  <c r="W9600" i="4"/>
  <c r="X9600" i="4"/>
  <c r="S9601" i="4"/>
  <c r="T9601" i="4"/>
  <c r="U9601" i="4"/>
  <c r="V9601" i="4"/>
  <c r="W9601" i="4"/>
  <c r="X9601" i="4"/>
  <c r="S9602" i="4"/>
  <c r="T9602" i="4"/>
  <c r="U9602" i="4"/>
  <c r="V9602" i="4"/>
  <c r="W9602" i="4"/>
  <c r="X9602" i="4"/>
  <c r="S9603" i="4"/>
  <c r="T9603" i="4"/>
  <c r="U9603" i="4"/>
  <c r="V9603" i="4"/>
  <c r="W9603" i="4"/>
  <c r="X9603" i="4"/>
  <c r="S9604" i="4"/>
  <c r="T9604" i="4"/>
  <c r="U9604" i="4"/>
  <c r="V9604" i="4"/>
  <c r="W9604" i="4"/>
  <c r="X9604" i="4"/>
  <c r="S9605" i="4"/>
  <c r="T9605" i="4"/>
  <c r="U9605" i="4"/>
  <c r="V9605" i="4"/>
  <c r="W9605" i="4"/>
  <c r="X9605" i="4"/>
  <c r="S9599" i="4"/>
  <c r="T9599" i="4"/>
  <c r="U9599" i="4"/>
  <c r="V9599" i="4"/>
  <c r="W9599" i="4"/>
  <c r="X9599" i="4"/>
  <c r="S9607" i="4"/>
  <c r="T9607" i="4"/>
  <c r="U9607" i="4"/>
  <c r="V9607" i="4"/>
  <c r="W9607" i="4"/>
  <c r="X9607" i="4"/>
  <c r="S9608" i="4"/>
  <c r="T9608" i="4"/>
  <c r="U9608" i="4"/>
  <c r="V9608" i="4"/>
  <c r="W9608" i="4"/>
  <c r="X9608" i="4"/>
  <c r="S9609" i="4"/>
  <c r="T9609" i="4"/>
  <c r="U9609" i="4"/>
  <c r="V9609" i="4"/>
  <c r="W9609" i="4"/>
  <c r="X9609" i="4"/>
  <c r="S9610" i="4"/>
  <c r="T9610" i="4"/>
  <c r="U9610" i="4"/>
  <c r="V9610" i="4"/>
  <c r="W9610" i="4"/>
  <c r="X9610" i="4"/>
  <c r="S9611" i="4"/>
  <c r="T9611" i="4"/>
  <c r="U9611" i="4"/>
  <c r="V9611" i="4"/>
  <c r="W9611" i="4"/>
  <c r="X9611" i="4"/>
  <c r="S9612" i="4"/>
  <c r="T9612" i="4"/>
  <c r="U9612" i="4"/>
  <c r="V9612" i="4"/>
  <c r="W9612" i="4"/>
  <c r="X9612" i="4"/>
  <c r="S9606" i="4"/>
  <c r="T9606" i="4"/>
  <c r="U9606" i="4"/>
  <c r="V9606" i="4"/>
  <c r="W9606" i="4"/>
  <c r="X9606" i="4"/>
  <c r="S9614" i="4"/>
  <c r="T9614" i="4"/>
  <c r="U9614" i="4"/>
  <c r="V9614" i="4"/>
  <c r="W9614" i="4"/>
  <c r="X9614" i="4"/>
  <c r="S9615" i="4"/>
  <c r="T9615" i="4"/>
  <c r="U9615" i="4"/>
  <c r="V9615" i="4"/>
  <c r="W9615" i="4"/>
  <c r="X9615" i="4"/>
  <c r="S9616" i="4"/>
  <c r="T9616" i="4"/>
  <c r="U9616" i="4"/>
  <c r="V9616" i="4"/>
  <c r="W9616" i="4"/>
  <c r="X9616" i="4"/>
  <c r="S9617" i="4"/>
  <c r="T9617" i="4"/>
  <c r="U9617" i="4"/>
  <c r="V9617" i="4"/>
  <c r="W9617" i="4"/>
  <c r="X9617" i="4"/>
  <c r="S9618" i="4"/>
  <c r="T9618" i="4"/>
  <c r="U9618" i="4"/>
  <c r="V9618" i="4"/>
  <c r="W9618" i="4"/>
  <c r="X9618" i="4"/>
  <c r="S9619" i="4"/>
  <c r="T9619" i="4"/>
  <c r="U9619" i="4"/>
  <c r="V9619" i="4"/>
  <c r="W9619" i="4"/>
  <c r="X9619" i="4"/>
  <c r="S9613" i="4"/>
  <c r="T9613" i="4"/>
  <c r="U9613" i="4"/>
  <c r="V9613" i="4"/>
  <c r="W9613" i="4"/>
  <c r="X9613" i="4"/>
  <c r="S9621" i="4"/>
  <c r="T9621" i="4"/>
  <c r="U9621" i="4"/>
  <c r="V9621" i="4"/>
  <c r="W9621" i="4"/>
  <c r="X9621" i="4"/>
  <c r="S9622" i="4"/>
  <c r="T9622" i="4"/>
  <c r="U9622" i="4"/>
  <c r="V9622" i="4"/>
  <c r="W9622" i="4"/>
  <c r="X9622" i="4"/>
  <c r="S9623" i="4"/>
  <c r="T9623" i="4"/>
  <c r="U9623" i="4"/>
  <c r="V9623" i="4"/>
  <c r="W9623" i="4"/>
  <c r="X9623" i="4"/>
  <c r="S9624" i="4"/>
  <c r="T9624" i="4"/>
  <c r="U9624" i="4"/>
  <c r="V9624" i="4"/>
  <c r="W9624" i="4"/>
  <c r="X9624" i="4"/>
  <c r="S9625" i="4"/>
  <c r="T9625" i="4"/>
  <c r="U9625" i="4"/>
  <c r="V9625" i="4"/>
  <c r="W9625" i="4"/>
  <c r="X9625" i="4"/>
  <c r="S9626" i="4"/>
  <c r="T9626" i="4"/>
  <c r="U9626" i="4"/>
  <c r="V9626" i="4"/>
  <c r="W9626" i="4"/>
  <c r="X9626" i="4"/>
  <c r="S9620" i="4"/>
  <c r="T9620" i="4"/>
  <c r="U9620" i="4"/>
  <c r="V9620" i="4"/>
  <c r="W9620" i="4"/>
  <c r="X9620" i="4"/>
  <c r="S9628" i="4"/>
  <c r="T9628" i="4"/>
  <c r="U9628" i="4"/>
  <c r="V9628" i="4"/>
  <c r="W9628" i="4"/>
  <c r="X9628" i="4"/>
  <c r="S9629" i="4"/>
  <c r="T9629" i="4"/>
  <c r="U9629" i="4"/>
  <c r="V9629" i="4"/>
  <c r="W9629" i="4"/>
  <c r="X9629" i="4"/>
  <c r="S9630" i="4"/>
  <c r="T9630" i="4"/>
  <c r="U9630" i="4"/>
  <c r="V9630" i="4"/>
  <c r="W9630" i="4"/>
  <c r="X9630" i="4"/>
  <c r="S9631" i="4"/>
  <c r="T9631" i="4"/>
  <c r="U9631" i="4"/>
  <c r="V9631" i="4"/>
  <c r="W9631" i="4"/>
  <c r="X9631" i="4"/>
  <c r="S9632" i="4"/>
  <c r="T9632" i="4"/>
  <c r="U9632" i="4"/>
  <c r="V9632" i="4"/>
  <c r="W9632" i="4"/>
  <c r="X9632" i="4"/>
  <c r="S9633" i="4"/>
  <c r="T9633" i="4"/>
  <c r="U9633" i="4"/>
  <c r="V9633" i="4"/>
  <c r="W9633" i="4"/>
  <c r="X9633" i="4"/>
  <c r="S9627" i="4"/>
  <c r="T9627" i="4"/>
  <c r="U9627" i="4"/>
  <c r="V9627" i="4"/>
  <c r="W9627" i="4"/>
  <c r="X9627" i="4"/>
  <c r="S9635" i="4"/>
  <c r="T9635" i="4"/>
  <c r="U9635" i="4"/>
  <c r="V9635" i="4"/>
  <c r="W9635" i="4"/>
  <c r="X9635" i="4"/>
  <c r="S9636" i="4"/>
  <c r="T9636" i="4"/>
  <c r="U9636" i="4"/>
  <c r="V9636" i="4"/>
  <c r="W9636" i="4"/>
  <c r="X9636" i="4"/>
  <c r="S9637" i="4"/>
  <c r="T9637" i="4"/>
  <c r="U9637" i="4"/>
  <c r="V9637" i="4"/>
  <c r="W9637" i="4"/>
  <c r="X9637" i="4"/>
  <c r="S9638" i="4"/>
  <c r="T9638" i="4"/>
  <c r="U9638" i="4"/>
  <c r="V9638" i="4"/>
  <c r="W9638" i="4"/>
  <c r="X9638" i="4"/>
  <c r="S9639" i="4"/>
  <c r="T9639" i="4"/>
  <c r="U9639" i="4"/>
  <c r="V9639" i="4"/>
  <c r="W9639" i="4"/>
  <c r="X9639" i="4"/>
  <c r="S9640" i="4"/>
  <c r="T9640" i="4"/>
  <c r="U9640" i="4"/>
  <c r="V9640" i="4"/>
  <c r="W9640" i="4"/>
  <c r="X9640" i="4"/>
  <c r="S9634" i="4"/>
  <c r="T9634" i="4"/>
  <c r="U9634" i="4"/>
  <c r="V9634" i="4"/>
  <c r="W9634" i="4"/>
  <c r="X9634" i="4"/>
  <c r="S9642" i="4"/>
  <c r="T9642" i="4"/>
  <c r="U9642" i="4"/>
  <c r="V9642" i="4"/>
  <c r="W9642" i="4"/>
  <c r="X9642" i="4"/>
  <c r="S9643" i="4"/>
  <c r="T9643" i="4"/>
  <c r="U9643" i="4"/>
  <c r="V9643" i="4"/>
  <c r="W9643" i="4"/>
  <c r="X9643" i="4"/>
  <c r="S9644" i="4"/>
  <c r="T9644" i="4"/>
  <c r="U9644" i="4"/>
  <c r="V9644" i="4"/>
  <c r="W9644" i="4"/>
  <c r="X9644" i="4"/>
  <c r="S9645" i="4"/>
  <c r="T9645" i="4"/>
  <c r="U9645" i="4"/>
  <c r="V9645" i="4"/>
  <c r="W9645" i="4"/>
  <c r="X9645" i="4"/>
  <c r="S9646" i="4"/>
  <c r="T9646" i="4"/>
  <c r="U9646" i="4"/>
  <c r="V9646" i="4"/>
  <c r="W9646" i="4"/>
  <c r="X9646" i="4"/>
  <c r="S9647" i="4"/>
  <c r="T9647" i="4"/>
  <c r="U9647" i="4"/>
  <c r="V9647" i="4"/>
  <c r="W9647" i="4"/>
  <c r="X9647" i="4"/>
  <c r="S9641" i="4"/>
  <c r="T9641" i="4"/>
  <c r="U9641" i="4"/>
  <c r="V9641" i="4"/>
  <c r="W9641" i="4"/>
  <c r="X9641" i="4"/>
  <c r="S9649" i="4"/>
  <c r="T9649" i="4"/>
  <c r="U9649" i="4"/>
  <c r="V9649" i="4"/>
  <c r="W9649" i="4"/>
  <c r="X9649" i="4"/>
  <c r="S9650" i="4"/>
  <c r="T9650" i="4"/>
  <c r="U9650" i="4"/>
  <c r="V9650" i="4"/>
  <c r="W9650" i="4"/>
  <c r="X9650" i="4"/>
  <c r="S9651" i="4"/>
  <c r="T9651" i="4"/>
  <c r="U9651" i="4"/>
  <c r="V9651" i="4"/>
  <c r="W9651" i="4"/>
  <c r="X9651" i="4"/>
  <c r="S9652" i="4"/>
  <c r="T9652" i="4"/>
  <c r="U9652" i="4"/>
  <c r="V9652" i="4"/>
  <c r="W9652" i="4"/>
  <c r="X9652" i="4"/>
  <c r="S9653" i="4"/>
  <c r="T9653" i="4"/>
  <c r="U9653" i="4"/>
  <c r="V9653" i="4"/>
  <c r="W9653" i="4"/>
  <c r="X9653" i="4"/>
  <c r="S9654" i="4"/>
  <c r="T9654" i="4"/>
  <c r="U9654" i="4"/>
  <c r="V9654" i="4"/>
  <c r="W9654" i="4"/>
  <c r="X9654" i="4"/>
  <c r="S9648" i="4"/>
  <c r="T9648" i="4"/>
  <c r="U9648" i="4"/>
  <c r="V9648" i="4"/>
  <c r="W9648" i="4"/>
  <c r="X9648" i="4"/>
  <c r="S9656" i="4"/>
  <c r="T9656" i="4"/>
  <c r="U9656" i="4"/>
  <c r="V9656" i="4"/>
  <c r="W9656" i="4"/>
  <c r="X9656" i="4"/>
  <c r="S9657" i="4"/>
  <c r="T9657" i="4"/>
  <c r="U9657" i="4"/>
  <c r="V9657" i="4"/>
  <c r="W9657" i="4"/>
  <c r="X9657" i="4"/>
  <c r="S9658" i="4"/>
  <c r="T9658" i="4"/>
  <c r="U9658" i="4"/>
  <c r="V9658" i="4"/>
  <c r="W9658" i="4"/>
  <c r="X9658" i="4"/>
  <c r="S9659" i="4"/>
  <c r="T9659" i="4"/>
  <c r="U9659" i="4"/>
  <c r="V9659" i="4"/>
  <c r="W9659" i="4"/>
  <c r="X9659" i="4"/>
  <c r="S9660" i="4"/>
  <c r="T9660" i="4"/>
  <c r="U9660" i="4"/>
  <c r="V9660" i="4"/>
  <c r="W9660" i="4"/>
  <c r="X9660" i="4"/>
  <c r="S9661" i="4"/>
  <c r="T9661" i="4"/>
  <c r="U9661" i="4"/>
  <c r="V9661" i="4"/>
  <c r="W9661" i="4"/>
  <c r="X9661" i="4"/>
  <c r="S9655" i="4"/>
  <c r="T9655" i="4"/>
  <c r="U9655" i="4"/>
  <c r="V9655" i="4"/>
  <c r="W9655" i="4"/>
  <c r="X9655" i="4"/>
  <c r="S9663" i="4"/>
  <c r="T9663" i="4"/>
  <c r="U9663" i="4"/>
  <c r="V9663" i="4"/>
  <c r="W9663" i="4"/>
  <c r="X9663" i="4"/>
  <c r="S9664" i="4"/>
  <c r="T9664" i="4"/>
  <c r="U9664" i="4"/>
  <c r="V9664" i="4"/>
  <c r="W9664" i="4"/>
  <c r="X9664" i="4"/>
  <c r="S9665" i="4"/>
  <c r="T9665" i="4"/>
  <c r="U9665" i="4"/>
  <c r="V9665" i="4"/>
  <c r="W9665" i="4"/>
  <c r="X9665" i="4"/>
  <c r="S9666" i="4"/>
  <c r="T9666" i="4"/>
  <c r="U9666" i="4"/>
  <c r="V9666" i="4"/>
  <c r="W9666" i="4"/>
  <c r="X9666" i="4"/>
  <c r="S9667" i="4"/>
  <c r="T9667" i="4"/>
  <c r="U9667" i="4"/>
  <c r="V9667" i="4"/>
  <c r="W9667" i="4"/>
  <c r="X9667" i="4"/>
  <c r="S9668" i="4"/>
  <c r="T9668" i="4"/>
  <c r="U9668" i="4"/>
  <c r="V9668" i="4"/>
  <c r="W9668" i="4"/>
  <c r="X9668" i="4"/>
  <c r="S9662" i="4"/>
  <c r="T9662" i="4"/>
  <c r="U9662" i="4"/>
  <c r="V9662" i="4"/>
  <c r="W9662" i="4"/>
  <c r="X9662" i="4"/>
  <c r="S9670" i="4"/>
  <c r="T9670" i="4"/>
  <c r="U9670" i="4"/>
  <c r="V9670" i="4"/>
  <c r="W9670" i="4"/>
  <c r="X9670" i="4"/>
  <c r="S9671" i="4"/>
  <c r="T9671" i="4"/>
  <c r="U9671" i="4"/>
  <c r="V9671" i="4"/>
  <c r="W9671" i="4"/>
  <c r="X9671" i="4"/>
  <c r="S9672" i="4"/>
  <c r="T9672" i="4"/>
  <c r="U9672" i="4"/>
  <c r="V9672" i="4"/>
  <c r="W9672" i="4"/>
  <c r="X9672" i="4"/>
  <c r="S9673" i="4"/>
  <c r="T9673" i="4"/>
  <c r="U9673" i="4"/>
  <c r="V9673" i="4"/>
  <c r="W9673" i="4"/>
  <c r="X9673" i="4"/>
  <c r="S9674" i="4"/>
  <c r="T9674" i="4"/>
  <c r="U9674" i="4"/>
  <c r="V9674" i="4"/>
  <c r="W9674" i="4"/>
  <c r="X9674" i="4"/>
  <c r="S9675" i="4"/>
  <c r="T9675" i="4"/>
  <c r="U9675" i="4"/>
  <c r="V9675" i="4"/>
  <c r="W9675" i="4"/>
  <c r="X9675" i="4"/>
  <c r="S9669" i="4"/>
  <c r="T9669" i="4"/>
  <c r="U9669" i="4"/>
  <c r="V9669" i="4"/>
  <c r="W9669" i="4"/>
  <c r="X9669" i="4"/>
  <c r="S9677" i="4"/>
  <c r="T9677" i="4"/>
  <c r="U9677" i="4"/>
  <c r="V9677" i="4"/>
  <c r="W9677" i="4"/>
  <c r="X9677" i="4"/>
  <c r="S9678" i="4"/>
  <c r="T9678" i="4"/>
  <c r="U9678" i="4"/>
  <c r="V9678" i="4"/>
  <c r="W9678" i="4"/>
  <c r="X9678" i="4"/>
  <c r="S9679" i="4"/>
  <c r="T9679" i="4"/>
  <c r="U9679" i="4"/>
  <c r="V9679" i="4"/>
  <c r="W9679" i="4"/>
  <c r="X9679" i="4"/>
  <c r="S9680" i="4"/>
  <c r="T9680" i="4"/>
  <c r="U9680" i="4"/>
  <c r="V9680" i="4"/>
  <c r="W9680" i="4"/>
  <c r="X9680" i="4"/>
  <c r="S9681" i="4"/>
  <c r="T9681" i="4"/>
  <c r="U9681" i="4"/>
  <c r="V9681" i="4"/>
  <c r="W9681" i="4"/>
  <c r="X9681" i="4"/>
  <c r="S9682" i="4"/>
  <c r="T9682" i="4"/>
  <c r="U9682" i="4"/>
  <c r="V9682" i="4"/>
  <c r="W9682" i="4"/>
  <c r="X9682" i="4"/>
  <c r="S9676" i="4"/>
  <c r="T9676" i="4"/>
  <c r="U9676" i="4"/>
  <c r="V9676" i="4"/>
  <c r="W9676" i="4"/>
  <c r="X9676" i="4"/>
  <c r="S9684" i="4"/>
  <c r="T9684" i="4"/>
  <c r="U9684" i="4"/>
  <c r="V9684" i="4"/>
  <c r="W9684" i="4"/>
  <c r="X9684" i="4"/>
  <c r="S9685" i="4"/>
  <c r="T9685" i="4"/>
  <c r="U9685" i="4"/>
  <c r="V9685" i="4"/>
  <c r="W9685" i="4"/>
  <c r="X9685" i="4"/>
  <c r="S9686" i="4"/>
  <c r="T9686" i="4"/>
  <c r="U9686" i="4"/>
  <c r="V9686" i="4"/>
  <c r="W9686" i="4"/>
  <c r="X9686" i="4"/>
  <c r="S9687" i="4"/>
  <c r="T9687" i="4"/>
  <c r="U9687" i="4"/>
  <c r="V9687" i="4"/>
  <c r="W9687" i="4"/>
  <c r="X9687" i="4"/>
  <c r="S9688" i="4"/>
  <c r="T9688" i="4"/>
  <c r="U9688" i="4"/>
  <c r="V9688" i="4"/>
  <c r="W9688" i="4"/>
  <c r="X9688" i="4"/>
  <c r="S9689" i="4"/>
  <c r="T9689" i="4"/>
  <c r="U9689" i="4"/>
  <c r="V9689" i="4"/>
  <c r="W9689" i="4"/>
  <c r="X9689" i="4"/>
  <c r="S9683" i="4"/>
  <c r="T9683" i="4"/>
  <c r="U9683" i="4"/>
  <c r="V9683" i="4"/>
  <c r="W9683" i="4"/>
  <c r="X9683" i="4"/>
  <c r="S9691" i="4"/>
  <c r="T9691" i="4"/>
  <c r="U9691" i="4"/>
  <c r="V9691" i="4"/>
  <c r="W9691" i="4"/>
  <c r="X9691" i="4"/>
  <c r="S9692" i="4"/>
  <c r="T9692" i="4"/>
  <c r="U9692" i="4"/>
  <c r="V9692" i="4"/>
  <c r="W9692" i="4"/>
  <c r="X9692" i="4"/>
  <c r="S9693" i="4"/>
  <c r="T9693" i="4"/>
  <c r="U9693" i="4"/>
  <c r="V9693" i="4"/>
  <c r="W9693" i="4"/>
  <c r="X9693" i="4"/>
  <c r="S9694" i="4"/>
  <c r="T9694" i="4"/>
  <c r="U9694" i="4"/>
  <c r="V9694" i="4"/>
  <c r="W9694" i="4"/>
  <c r="X9694" i="4"/>
  <c r="S9695" i="4"/>
  <c r="T9695" i="4"/>
  <c r="U9695" i="4"/>
  <c r="V9695" i="4"/>
  <c r="W9695" i="4"/>
  <c r="X9695" i="4"/>
  <c r="S9696" i="4"/>
  <c r="T9696" i="4"/>
  <c r="U9696" i="4"/>
  <c r="V9696" i="4"/>
  <c r="W9696" i="4"/>
  <c r="X9696" i="4"/>
  <c r="S9690" i="4"/>
  <c r="T9690" i="4"/>
  <c r="U9690" i="4"/>
  <c r="V9690" i="4"/>
  <c r="W9690" i="4"/>
  <c r="X9690" i="4"/>
  <c r="S9698" i="4"/>
  <c r="T9698" i="4"/>
  <c r="U9698" i="4"/>
  <c r="V9698" i="4"/>
  <c r="W9698" i="4"/>
  <c r="X9698" i="4"/>
  <c r="S9699" i="4"/>
  <c r="T9699" i="4"/>
  <c r="U9699" i="4"/>
  <c r="V9699" i="4"/>
  <c r="W9699" i="4"/>
  <c r="X9699" i="4"/>
  <c r="S9700" i="4"/>
  <c r="T9700" i="4"/>
  <c r="U9700" i="4"/>
  <c r="V9700" i="4"/>
  <c r="W9700" i="4"/>
  <c r="X9700" i="4"/>
  <c r="S9701" i="4"/>
  <c r="T9701" i="4"/>
  <c r="U9701" i="4"/>
  <c r="V9701" i="4"/>
  <c r="W9701" i="4"/>
  <c r="X9701" i="4"/>
  <c r="S9702" i="4"/>
  <c r="T9702" i="4"/>
  <c r="U9702" i="4"/>
  <c r="V9702" i="4"/>
  <c r="W9702" i="4"/>
  <c r="X9702" i="4"/>
  <c r="S9703" i="4"/>
  <c r="T9703" i="4"/>
  <c r="U9703" i="4"/>
  <c r="V9703" i="4"/>
  <c r="W9703" i="4"/>
  <c r="X9703" i="4"/>
  <c r="S9697" i="4"/>
  <c r="T9697" i="4"/>
  <c r="U9697" i="4"/>
  <c r="V9697" i="4"/>
  <c r="W9697" i="4"/>
  <c r="X9697" i="4"/>
  <c r="S9705" i="4"/>
  <c r="T9705" i="4"/>
  <c r="U9705" i="4"/>
  <c r="V9705" i="4"/>
  <c r="W9705" i="4"/>
  <c r="X9705" i="4"/>
  <c r="S9706" i="4"/>
  <c r="T9706" i="4"/>
  <c r="U9706" i="4"/>
  <c r="V9706" i="4"/>
  <c r="W9706" i="4"/>
  <c r="X9706" i="4"/>
  <c r="S9707" i="4"/>
  <c r="T9707" i="4"/>
  <c r="U9707" i="4"/>
  <c r="V9707" i="4"/>
  <c r="W9707" i="4"/>
  <c r="X9707" i="4"/>
  <c r="S9708" i="4"/>
  <c r="T9708" i="4"/>
  <c r="U9708" i="4"/>
  <c r="V9708" i="4"/>
  <c r="W9708" i="4"/>
  <c r="X9708" i="4"/>
  <c r="S9709" i="4"/>
  <c r="T9709" i="4"/>
  <c r="U9709" i="4"/>
  <c r="V9709" i="4"/>
  <c r="W9709" i="4"/>
  <c r="X9709" i="4"/>
  <c r="S9710" i="4"/>
  <c r="T9710" i="4"/>
  <c r="U9710" i="4"/>
  <c r="V9710" i="4"/>
  <c r="W9710" i="4"/>
  <c r="X9710" i="4"/>
  <c r="S9704" i="4"/>
  <c r="T9704" i="4"/>
  <c r="U9704" i="4"/>
  <c r="V9704" i="4"/>
  <c r="W9704" i="4"/>
  <c r="X9704" i="4"/>
  <c r="S9712" i="4"/>
  <c r="T9712" i="4"/>
  <c r="U9712" i="4"/>
  <c r="V9712" i="4"/>
  <c r="W9712" i="4"/>
  <c r="X9712" i="4"/>
  <c r="S9713" i="4"/>
  <c r="T9713" i="4"/>
  <c r="U9713" i="4"/>
  <c r="V9713" i="4"/>
  <c r="W9713" i="4"/>
  <c r="X9713" i="4"/>
  <c r="S9714" i="4"/>
  <c r="T9714" i="4"/>
  <c r="U9714" i="4"/>
  <c r="V9714" i="4"/>
  <c r="W9714" i="4"/>
  <c r="X9714" i="4"/>
  <c r="S9715" i="4"/>
  <c r="T9715" i="4"/>
  <c r="U9715" i="4"/>
  <c r="V9715" i="4"/>
  <c r="W9715" i="4"/>
  <c r="X9715" i="4"/>
  <c r="S9716" i="4"/>
  <c r="T9716" i="4"/>
  <c r="U9716" i="4"/>
  <c r="V9716" i="4"/>
  <c r="W9716" i="4"/>
  <c r="X9716" i="4"/>
  <c r="S9717" i="4"/>
  <c r="T9717" i="4"/>
  <c r="U9717" i="4"/>
  <c r="V9717" i="4"/>
  <c r="W9717" i="4"/>
  <c r="X9717" i="4"/>
  <c r="S9711" i="4"/>
  <c r="T9711" i="4"/>
  <c r="U9711" i="4"/>
  <c r="V9711" i="4"/>
  <c r="W9711" i="4"/>
  <c r="X9711" i="4"/>
  <c r="S9719" i="4"/>
  <c r="T9719" i="4"/>
  <c r="U9719" i="4"/>
  <c r="V9719" i="4"/>
  <c r="W9719" i="4"/>
  <c r="X9719" i="4"/>
  <c r="S9720" i="4"/>
  <c r="T9720" i="4"/>
  <c r="U9720" i="4"/>
  <c r="V9720" i="4"/>
  <c r="W9720" i="4"/>
  <c r="X9720" i="4"/>
  <c r="S9721" i="4"/>
  <c r="T9721" i="4"/>
  <c r="U9721" i="4"/>
  <c r="V9721" i="4"/>
  <c r="W9721" i="4"/>
  <c r="X9721" i="4"/>
  <c r="S9722" i="4"/>
  <c r="T9722" i="4"/>
  <c r="U9722" i="4"/>
  <c r="V9722" i="4"/>
  <c r="W9722" i="4"/>
  <c r="X9722" i="4"/>
  <c r="S9723" i="4"/>
  <c r="T9723" i="4"/>
  <c r="U9723" i="4"/>
  <c r="V9723" i="4"/>
  <c r="W9723" i="4"/>
  <c r="X9723" i="4"/>
  <c r="S9724" i="4"/>
  <c r="T9724" i="4"/>
  <c r="U9724" i="4"/>
  <c r="V9724" i="4"/>
  <c r="W9724" i="4"/>
  <c r="X9724" i="4"/>
  <c r="S9718" i="4"/>
  <c r="T9718" i="4"/>
  <c r="U9718" i="4"/>
  <c r="V9718" i="4"/>
  <c r="W9718" i="4"/>
  <c r="X9718" i="4"/>
  <c r="S9726" i="4"/>
  <c r="T9726" i="4"/>
  <c r="U9726" i="4"/>
  <c r="V9726" i="4"/>
  <c r="W9726" i="4"/>
  <c r="X9726" i="4"/>
  <c r="S9727" i="4"/>
  <c r="T9727" i="4"/>
  <c r="U9727" i="4"/>
  <c r="V9727" i="4"/>
  <c r="W9727" i="4"/>
  <c r="X9727" i="4"/>
  <c r="S9728" i="4"/>
  <c r="T9728" i="4"/>
  <c r="U9728" i="4"/>
  <c r="V9728" i="4"/>
  <c r="W9728" i="4"/>
  <c r="X9728" i="4"/>
  <c r="S9729" i="4"/>
  <c r="T9729" i="4"/>
  <c r="U9729" i="4"/>
  <c r="V9729" i="4"/>
  <c r="W9729" i="4"/>
  <c r="X9729" i="4"/>
  <c r="S9730" i="4"/>
  <c r="T9730" i="4"/>
  <c r="U9730" i="4"/>
  <c r="V9730" i="4"/>
  <c r="W9730" i="4"/>
  <c r="X9730" i="4"/>
  <c r="S9731" i="4"/>
  <c r="T9731" i="4"/>
  <c r="U9731" i="4"/>
  <c r="V9731" i="4"/>
  <c r="W9731" i="4"/>
  <c r="X9731" i="4"/>
  <c r="S9725" i="4"/>
  <c r="T9725" i="4"/>
  <c r="U9725" i="4"/>
  <c r="V9725" i="4"/>
  <c r="W9725" i="4"/>
  <c r="X9725" i="4"/>
  <c r="S9733" i="4"/>
  <c r="T9733" i="4"/>
  <c r="U9733" i="4"/>
  <c r="V9733" i="4"/>
  <c r="W9733" i="4"/>
  <c r="X9733" i="4"/>
  <c r="S9734" i="4"/>
  <c r="T9734" i="4"/>
  <c r="U9734" i="4"/>
  <c r="V9734" i="4"/>
  <c r="W9734" i="4"/>
  <c r="X9734" i="4"/>
  <c r="S9735" i="4"/>
  <c r="T9735" i="4"/>
  <c r="U9735" i="4"/>
  <c r="V9735" i="4"/>
  <c r="W9735" i="4"/>
  <c r="X9735" i="4"/>
  <c r="S9736" i="4"/>
  <c r="T9736" i="4"/>
  <c r="U9736" i="4"/>
  <c r="V9736" i="4"/>
  <c r="W9736" i="4"/>
  <c r="X9736" i="4"/>
  <c r="S9737" i="4"/>
  <c r="T9737" i="4"/>
  <c r="U9737" i="4"/>
  <c r="V9737" i="4"/>
  <c r="W9737" i="4"/>
  <c r="X9737" i="4"/>
  <c r="S9738" i="4"/>
  <c r="T9738" i="4"/>
  <c r="U9738" i="4"/>
  <c r="V9738" i="4"/>
  <c r="W9738" i="4"/>
  <c r="X9738" i="4"/>
  <c r="S9732" i="4"/>
  <c r="T9732" i="4"/>
  <c r="U9732" i="4"/>
  <c r="V9732" i="4"/>
  <c r="W9732" i="4"/>
  <c r="X9732" i="4"/>
  <c r="S9740" i="4"/>
  <c r="T9740" i="4"/>
  <c r="U9740" i="4"/>
  <c r="V9740" i="4"/>
  <c r="W9740" i="4"/>
  <c r="X9740" i="4"/>
  <c r="S9741" i="4"/>
  <c r="T9741" i="4"/>
  <c r="U9741" i="4"/>
  <c r="V9741" i="4"/>
  <c r="W9741" i="4"/>
  <c r="X9741" i="4"/>
  <c r="S9742" i="4"/>
  <c r="T9742" i="4"/>
  <c r="U9742" i="4"/>
  <c r="V9742" i="4"/>
  <c r="W9742" i="4"/>
  <c r="X9742" i="4"/>
  <c r="S9743" i="4"/>
  <c r="T9743" i="4"/>
  <c r="U9743" i="4"/>
  <c r="V9743" i="4"/>
  <c r="W9743" i="4"/>
  <c r="X9743" i="4"/>
  <c r="S9744" i="4"/>
  <c r="T9744" i="4"/>
  <c r="U9744" i="4"/>
  <c r="V9744" i="4"/>
  <c r="W9744" i="4"/>
  <c r="X9744" i="4"/>
  <c r="S9745" i="4"/>
  <c r="T9745" i="4"/>
  <c r="U9745" i="4"/>
  <c r="V9745" i="4"/>
  <c r="W9745" i="4"/>
  <c r="X9745" i="4"/>
  <c r="S9739" i="4"/>
  <c r="T9739" i="4"/>
  <c r="U9739" i="4"/>
  <c r="V9739" i="4"/>
  <c r="W9739" i="4"/>
  <c r="X9739" i="4"/>
  <c r="S9747" i="4"/>
  <c r="T9747" i="4"/>
  <c r="U9747" i="4"/>
  <c r="V9747" i="4"/>
  <c r="W9747" i="4"/>
  <c r="X9747" i="4"/>
  <c r="S9748" i="4"/>
  <c r="T9748" i="4"/>
  <c r="U9748" i="4"/>
  <c r="V9748" i="4"/>
  <c r="W9748" i="4"/>
  <c r="X9748" i="4"/>
  <c r="S9749" i="4"/>
  <c r="T9749" i="4"/>
  <c r="U9749" i="4"/>
  <c r="V9749" i="4"/>
  <c r="W9749" i="4"/>
  <c r="X9749" i="4"/>
  <c r="S9750" i="4"/>
  <c r="T9750" i="4"/>
  <c r="U9750" i="4"/>
  <c r="V9750" i="4"/>
  <c r="W9750" i="4"/>
  <c r="X9750" i="4"/>
  <c r="S9751" i="4"/>
  <c r="T9751" i="4"/>
  <c r="U9751" i="4"/>
  <c r="V9751" i="4"/>
  <c r="W9751" i="4"/>
  <c r="X9751" i="4"/>
  <c r="S9752" i="4"/>
  <c r="T9752" i="4"/>
  <c r="U9752" i="4"/>
  <c r="V9752" i="4"/>
  <c r="W9752" i="4"/>
  <c r="X9752" i="4"/>
  <c r="S9746" i="4"/>
  <c r="T9746" i="4"/>
  <c r="U9746" i="4"/>
  <c r="V9746" i="4"/>
  <c r="W9746" i="4"/>
  <c r="X9746" i="4"/>
  <c r="S9754" i="4"/>
  <c r="T9754" i="4"/>
  <c r="U9754" i="4"/>
  <c r="V9754" i="4"/>
  <c r="W9754" i="4"/>
  <c r="X9754" i="4"/>
  <c r="S9755" i="4"/>
  <c r="T9755" i="4"/>
  <c r="U9755" i="4"/>
  <c r="V9755" i="4"/>
  <c r="W9755" i="4"/>
  <c r="X9755" i="4"/>
  <c r="S9756" i="4"/>
  <c r="T9756" i="4"/>
  <c r="U9756" i="4"/>
  <c r="V9756" i="4"/>
  <c r="W9756" i="4"/>
  <c r="X9756" i="4"/>
  <c r="S9757" i="4"/>
  <c r="T9757" i="4"/>
  <c r="U9757" i="4"/>
  <c r="V9757" i="4"/>
  <c r="W9757" i="4"/>
  <c r="X9757" i="4"/>
  <c r="S9758" i="4"/>
  <c r="T9758" i="4"/>
  <c r="U9758" i="4"/>
  <c r="V9758" i="4"/>
  <c r="W9758" i="4"/>
  <c r="X9758" i="4"/>
  <c r="S9759" i="4"/>
  <c r="T9759" i="4"/>
  <c r="U9759" i="4"/>
  <c r="V9759" i="4"/>
  <c r="W9759" i="4"/>
  <c r="X9759" i="4"/>
  <c r="S9753" i="4"/>
  <c r="T9753" i="4"/>
  <c r="U9753" i="4"/>
  <c r="V9753" i="4"/>
  <c r="W9753" i="4"/>
  <c r="X9753" i="4"/>
  <c r="S9761" i="4"/>
  <c r="T9761" i="4"/>
  <c r="U9761" i="4"/>
  <c r="V9761" i="4"/>
  <c r="W9761" i="4"/>
  <c r="X9761" i="4"/>
  <c r="S9762" i="4"/>
  <c r="T9762" i="4"/>
  <c r="U9762" i="4"/>
  <c r="V9762" i="4"/>
  <c r="W9762" i="4"/>
  <c r="X9762" i="4"/>
  <c r="S9763" i="4"/>
  <c r="T9763" i="4"/>
  <c r="U9763" i="4"/>
  <c r="V9763" i="4"/>
  <c r="W9763" i="4"/>
  <c r="X9763" i="4"/>
  <c r="S9764" i="4"/>
  <c r="T9764" i="4"/>
  <c r="U9764" i="4"/>
  <c r="V9764" i="4"/>
  <c r="W9764" i="4"/>
  <c r="X9764" i="4"/>
  <c r="S9765" i="4"/>
  <c r="T9765" i="4"/>
  <c r="U9765" i="4"/>
  <c r="V9765" i="4"/>
  <c r="W9765" i="4"/>
  <c r="X9765" i="4"/>
  <c r="S9766" i="4"/>
  <c r="T9766" i="4"/>
  <c r="U9766" i="4"/>
  <c r="V9766" i="4"/>
  <c r="W9766" i="4"/>
  <c r="X9766" i="4"/>
  <c r="S9760" i="4"/>
  <c r="T9760" i="4"/>
  <c r="U9760" i="4"/>
  <c r="V9760" i="4"/>
  <c r="W9760" i="4"/>
  <c r="X9760" i="4"/>
  <c r="S9768" i="4"/>
  <c r="T9768" i="4"/>
  <c r="U9768" i="4"/>
  <c r="V9768" i="4"/>
  <c r="W9768" i="4"/>
  <c r="X9768" i="4"/>
  <c r="S9769" i="4"/>
  <c r="T9769" i="4"/>
  <c r="U9769" i="4"/>
  <c r="V9769" i="4"/>
  <c r="W9769" i="4"/>
  <c r="X9769" i="4"/>
  <c r="S9770" i="4"/>
  <c r="T9770" i="4"/>
  <c r="U9770" i="4"/>
  <c r="V9770" i="4"/>
  <c r="W9770" i="4"/>
  <c r="X9770" i="4"/>
  <c r="S9771" i="4"/>
  <c r="T9771" i="4"/>
  <c r="U9771" i="4"/>
  <c r="V9771" i="4"/>
  <c r="W9771" i="4"/>
  <c r="X9771" i="4"/>
  <c r="S9772" i="4"/>
  <c r="T9772" i="4"/>
  <c r="U9772" i="4"/>
  <c r="V9772" i="4"/>
  <c r="W9772" i="4"/>
  <c r="X9772" i="4"/>
  <c r="S9773" i="4"/>
  <c r="T9773" i="4"/>
  <c r="U9773" i="4"/>
  <c r="V9773" i="4"/>
  <c r="W9773" i="4"/>
  <c r="X9773" i="4"/>
  <c r="S9767" i="4"/>
  <c r="T9767" i="4"/>
  <c r="U9767" i="4"/>
  <c r="V9767" i="4"/>
  <c r="W9767" i="4"/>
  <c r="X9767" i="4"/>
  <c r="S9775" i="4"/>
  <c r="T9775" i="4"/>
  <c r="U9775" i="4"/>
  <c r="V9775" i="4"/>
  <c r="W9775" i="4"/>
  <c r="X9775" i="4"/>
  <c r="S9776" i="4"/>
  <c r="T9776" i="4"/>
  <c r="U9776" i="4"/>
  <c r="V9776" i="4"/>
  <c r="W9776" i="4"/>
  <c r="X9776" i="4"/>
  <c r="S9777" i="4"/>
  <c r="T9777" i="4"/>
  <c r="U9777" i="4"/>
  <c r="V9777" i="4"/>
  <c r="W9777" i="4"/>
  <c r="X9777" i="4"/>
  <c r="S9778" i="4"/>
  <c r="T9778" i="4"/>
  <c r="U9778" i="4"/>
  <c r="V9778" i="4"/>
  <c r="W9778" i="4"/>
  <c r="X9778" i="4"/>
  <c r="S9779" i="4"/>
  <c r="T9779" i="4"/>
  <c r="U9779" i="4"/>
  <c r="V9779" i="4"/>
  <c r="W9779" i="4"/>
  <c r="X9779" i="4"/>
  <c r="S9780" i="4"/>
  <c r="T9780" i="4"/>
  <c r="U9780" i="4"/>
  <c r="V9780" i="4"/>
  <c r="W9780" i="4"/>
  <c r="X9780" i="4"/>
  <c r="S9774" i="4"/>
  <c r="T9774" i="4"/>
  <c r="U9774" i="4"/>
  <c r="V9774" i="4"/>
  <c r="W9774" i="4"/>
  <c r="X9774" i="4"/>
  <c r="S9782" i="4"/>
  <c r="T9782" i="4"/>
  <c r="U9782" i="4"/>
  <c r="V9782" i="4"/>
  <c r="W9782" i="4"/>
  <c r="X9782" i="4"/>
  <c r="S9783" i="4"/>
  <c r="T9783" i="4"/>
  <c r="U9783" i="4"/>
  <c r="V9783" i="4"/>
  <c r="W9783" i="4"/>
  <c r="X9783" i="4"/>
  <c r="S9784" i="4"/>
  <c r="T9784" i="4"/>
  <c r="U9784" i="4"/>
  <c r="V9784" i="4"/>
  <c r="W9784" i="4"/>
  <c r="X9784" i="4"/>
  <c r="S9785" i="4"/>
  <c r="T9785" i="4"/>
  <c r="U9785" i="4"/>
  <c r="V9785" i="4"/>
  <c r="W9785" i="4"/>
  <c r="X9785" i="4"/>
  <c r="S9786" i="4"/>
  <c r="T9786" i="4"/>
  <c r="U9786" i="4"/>
  <c r="V9786" i="4"/>
  <c r="W9786" i="4"/>
  <c r="X9786" i="4"/>
  <c r="S9787" i="4"/>
  <c r="T9787" i="4"/>
  <c r="U9787" i="4"/>
  <c r="V9787" i="4"/>
  <c r="W9787" i="4"/>
  <c r="X9787" i="4"/>
  <c r="S9781" i="4"/>
  <c r="T9781" i="4"/>
  <c r="U9781" i="4"/>
  <c r="V9781" i="4"/>
  <c r="W9781" i="4"/>
  <c r="X9781" i="4"/>
  <c r="S9789" i="4"/>
  <c r="T9789" i="4"/>
  <c r="U9789" i="4"/>
  <c r="V9789" i="4"/>
  <c r="W9789" i="4"/>
  <c r="X9789" i="4"/>
  <c r="S9790" i="4"/>
  <c r="T9790" i="4"/>
  <c r="U9790" i="4"/>
  <c r="V9790" i="4"/>
  <c r="W9790" i="4"/>
  <c r="X9790" i="4"/>
  <c r="S9791" i="4"/>
  <c r="T9791" i="4"/>
  <c r="U9791" i="4"/>
  <c r="V9791" i="4"/>
  <c r="W9791" i="4"/>
  <c r="X9791" i="4"/>
  <c r="S9792" i="4"/>
  <c r="T9792" i="4"/>
  <c r="U9792" i="4"/>
  <c r="V9792" i="4"/>
  <c r="W9792" i="4"/>
  <c r="X9792" i="4"/>
  <c r="S9793" i="4"/>
  <c r="T9793" i="4"/>
  <c r="U9793" i="4"/>
  <c r="V9793" i="4"/>
  <c r="W9793" i="4"/>
  <c r="X9793" i="4"/>
  <c r="S9794" i="4"/>
  <c r="T9794" i="4"/>
  <c r="U9794" i="4"/>
  <c r="V9794" i="4"/>
  <c r="W9794" i="4"/>
  <c r="X9794" i="4"/>
  <c r="S9788" i="4"/>
  <c r="T9788" i="4"/>
  <c r="U9788" i="4"/>
  <c r="V9788" i="4"/>
  <c r="W9788" i="4"/>
  <c r="X9788" i="4"/>
  <c r="S9796" i="4"/>
  <c r="T9796" i="4"/>
  <c r="U9796" i="4"/>
  <c r="V9796" i="4"/>
  <c r="W9796" i="4"/>
  <c r="X9796" i="4"/>
  <c r="S9797" i="4"/>
  <c r="T9797" i="4"/>
  <c r="U9797" i="4"/>
  <c r="V9797" i="4"/>
  <c r="W9797" i="4"/>
  <c r="X9797" i="4"/>
  <c r="S9798" i="4"/>
  <c r="T9798" i="4"/>
  <c r="U9798" i="4"/>
  <c r="V9798" i="4"/>
  <c r="W9798" i="4"/>
  <c r="X9798" i="4"/>
  <c r="S9799" i="4"/>
  <c r="T9799" i="4"/>
  <c r="U9799" i="4"/>
  <c r="V9799" i="4"/>
  <c r="W9799" i="4"/>
  <c r="X9799" i="4"/>
  <c r="S9800" i="4"/>
  <c r="T9800" i="4"/>
  <c r="U9800" i="4"/>
  <c r="V9800" i="4"/>
  <c r="W9800" i="4"/>
  <c r="X9800" i="4"/>
  <c r="S9801" i="4"/>
  <c r="T9801" i="4"/>
  <c r="U9801" i="4"/>
  <c r="V9801" i="4"/>
  <c r="W9801" i="4"/>
  <c r="X9801" i="4"/>
  <c r="S9795" i="4"/>
  <c r="T9795" i="4"/>
  <c r="U9795" i="4"/>
  <c r="V9795" i="4"/>
  <c r="W9795" i="4"/>
  <c r="X9795" i="4"/>
  <c r="S9803" i="4"/>
  <c r="T9803" i="4"/>
  <c r="U9803" i="4"/>
  <c r="V9803" i="4"/>
  <c r="W9803" i="4"/>
  <c r="X9803" i="4"/>
  <c r="S9804" i="4"/>
  <c r="T9804" i="4"/>
  <c r="U9804" i="4"/>
  <c r="V9804" i="4"/>
  <c r="W9804" i="4"/>
  <c r="X9804" i="4"/>
  <c r="S9805" i="4"/>
  <c r="T9805" i="4"/>
  <c r="U9805" i="4"/>
  <c r="V9805" i="4"/>
  <c r="W9805" i="4"/>
  <c r="X9805" i="4"/>
  <c r="S9806" i="4"/>
  <c r="T9806" i="4"/>
  <c r="U9806" i="4"/>
  <c r="V9806" i="4"/>
  <c r="W9806" i="4"/>
  <c r="X9806" i="4"/>
  <c r="S9807" i="4"/>
  <c r="T9807" i="4"/>
  <c r="U9807" i="4"/>
  <c r="V9807" i="4"/>
  <c r="W9807" i="4"/>
  <c r="X9807" i="4"/>
  <c r="S9808" i="4"/>
  <c r="T9808" i="4"/>
  <c r="U9808" i="4"/>
  <c r="V9808" i="4"/>
  <c r="W9808" i="4"/>
  <c r="X9808" i="4"/>
  <c r="S9802" i="4"/>
  <c r="T9802" i="4"/>
  <c r="U9802" i="4"/>
  <c r="V9802" i="4"/>
  <c r="W9802" i="4"/>
  <c r="X9802" i="4"/>
  <c r="S9810" i="4"/>
  <c r="T9810" i="4"/>
  <c r="U9810" i="4"/>
  <c r="V9810" i="4"/>
  <c r="W9810" i="4"/>
  <c r="X9810" i="4"/>
  <c r="S9811" i="4"/>
  <c r="T9811" i="4"/>
  <c r="U9811" i="4"/>
  <c r="V9811" i="4"/>
  <c r="W9811" i="4"/>
  <c r="X9811" i="4"/>
  <c r="S9812" i="4"/>
  <c r="T9812" i="4"/>
  <c r="U9812" i="4"/>
  <c r="V9812" i="4"/>
  <c r="W9812" i="4"/>
  <c r="X9812" i="4"/>
  <c r="S9813" i="4"/>
  <c r="T9813" i="4"/>
  <c r="U9813" i="4"/>
  <c r="V9813" i="4"/>
  <c r="W9813" i="4"/>
  <c r="X9813" i="4"/>
  <c r="S9814" i="4"/>
  <c r="T9814" i="4"/>
  <c r="U9814" i="4"/>
  <c r="V9814" i="4"/>
  <c r="W9814" i="4"/>
  <c r="X9814" i="4"/>
  <c r="S9815" i="4"/>
  <c r="T9815" i="4"/>
  <c r="U9815" i="4"/>
  <c r="V9815" i="4"/>
  <c r="W9815" i="4"/>
  <c r="X9815" i="4"/>
  <c r="S9809" i="4"/>
  <c r="T9809" i="4"/>
  <c r="U9809" i="4"/>
  <c r="V9809" i="4"/>
  <c r="W9809" i="4"/>
  <c r="X9809" i="4"/>
  <c r="S9817" i="4"/>
  <c r="T9817" i="4"/>
  <c r="U9817" i="4"/>
  <c r="V9817" i="4"/>
  <c r="W9817" i="4"/>
  <c r="X9817" i="4"/>
  <c r="S9818" i="4"/>
  <c r="T9818" i="4"/>
  <c r="U9818" i="4"/>
  <c r="V9818" i="4"/>
  <c r="W9818" i="4"/>
  <c r="X9818" i="4"/>
  <c r="S9819" i="4"/>
  <c r="T9819" i="4"/>
  <c r="U9819" i="4"/>
  <c r="V9819" i="4"/>
  <c r="W9819" i="4"/>
  <c r="X9819" i="4"/>
  <c r="S9820" i="4"/>
  <c r="T9820" i="4"/>
  <c r="U9820" i="4"/>
  <c r="V9820" i="4"/>
  <c r="W9820" i="4"/>
  <c r="X9820" i="4"/>
  <c r="S9821" i="4"/>
  <c r="T9821" i="4"/>
  <c r="U9821" i="4"/>
  <c r="V9821" i="4"/>
  <c r="W9821" i="4"/>
  <c r="X9821" i="4"/>
  <c r="S9822" i="4"/>
  <c r="T9822" i="4"/>
  <c r="U9822" i="4"/>
  <c r="V9822" i="4"/>
  <c r="W9822" i="4"/>
  <c r="X9822" i="4"/>
  <c r="S9816" i="4"/>
  <c r="T9816" i="4"/>
  <c r="U9816" i="4"/>
  <c r="V9816" i="4"/>
  <c r="W9816" i="4"/>
  <c r="X9816" i="4"/>
  <c r="S9824" i="4"/>
  <c r="T9824" i="4"/>
  <c r="U9824" i="4"/>
  <c r="V9824" i="4"/>
  <c r="W9824" i="4"/>
  <c r="X9824" i="4"/>
  <c r="S9825" i="4"/>
  <c r="T9825" i="4"/>
  <c r="U9825" i="4"/>
  <c r="V9825" i="4"/>
  <c r="W9825" i="4"/>
  <c r="X9825" i="4"/>
  <c r="S9826" i="4"/>
  <c r="T9826" i="4"/>
  <c r="U9826" i="4"/>
  <c r="V9826" i="4"/>
  <c r="W9826" i="4"/>
  <c r="X9826" i="4"/>
  <c r="S9827" i="4"/>
  <c r="T9827" i="4"/>
  <c r="U9827" i="4"/>
  <c r="V9827" i="4"/>
  <c r="W9827" i="4"/>
  <c r="X9827" i="4"/>
  <c r="S9828" i="4"/>
  <c r="T9828" i="4"/>
  <c r="U9828" i="4"/>
  <c r="V9828" i="4"/>
  <c r="W9828" i="4"/>
  <c r="X9828" i="4"/>
  <c r="S9829" i="4"/>
  <c r="T9829" i="4"/>
  <c r="U9829" i="4"/>
  <c r="V9829" i="4"/>
  <c r="W9829" i="4"/>
  <c r="X9829" i="4"/>
  <c r="S9823" i="4"/>
  <c r="T9823" i="4"/>
  <c r="U9823" i="4"/>
  <c r="V9823" i="4"/>
  <c r="W9823" i="4"/>
  <c r="X9823" i="4"/>
  <c r="S9831" i="4"/>
  <c r="T9831" i="4"/>
  <c r="U9831" i="4"/>
  <c r="V9831" i="4"/>
  <c r="W9831" i="4"/>
  <c r="X9831" i="4"/>
  <c r="S9832" i="4"/>
  <c r="T9832" i="4"/>
  <c r="U9832" i="4"/>
  <c r="V9832" i="4"/>
  <c r="W9832" i="4"/>
  <c r="X9832" i="4"/>
  <c r="S9833" i="4"/>
  <c r="T9833" i="4"/>
  <c r="U9833" i="4"/>
  <c r="V9833" i="4"/>
  <c r="W9833" i="4"/>
  <c r="X9833" i="4"/>
  <c r="S9834" i="4"/>
  <c r="T9834" i="4"/>
  <c r="U9834" i="4"/>
  <c r="V9834" i="4"/>
  <c r="W9834" i="4"/>
  <c r="X9834" i="4"/>
  <c r="S9835" i="4"/>
  <c r="T9835" i="4"/>
  <c r="U9835" i="4"/>
  <c r="V9835" i="4"/>
  <c r="W9835" i="4"/>
  <c r="X9835" i="4"/>
  <c r="S9836" i="4"/>
  <c r="T9836" i="4"/>
  <c r="U9836" i="4"/>
  <c r="V9836" i="4"/>
  <c r="W9836" i="4"/>
  <c r="X9836" i="4"/>
  <c r="S9830" i="4"/>
  <c r="T9830" i="4"/>
  <c r="U9830" i="4"/>
  <c r="V9830" i="4"/>
  <c r="W9830" i="4"/>
  <c r="X9830" i="4"/>
  <c r="S9838" i="4"/>
  <c r="T9838" i="4"/>
  <c r="U9838" i="4"/>
  <c r="V9838" i="4"/>
  <c r="W9838" i="4"/>
  <c r="X9838" i="4"/>
  <c r="S9839" i="4"/>
  <c r="T9839" i="4"/>
  <c r="U9839" i="4"/>
  <c r="V9839" i="4"/>
  <c r="W9839" i="4"/>
  <c r="X9839" i="4"/>
  <c r="S9840" i="4"/>
  <c r="T9840" i="4"/>
  <c r="U9840" i="4"/>
  <c r="V9840" i="4"/>
  <c r="W9840" i="4"/>
  <c r="X9840" i="4"/>
  <c r="S9841" i="4"/>
  <c r="T9841" i="4"/>
  <c r="U9841" i="4"/>
  <c r="V9841" i="4"/>
  <c r="W9841" i="4"/>
  <c r="X9841" i="4"/>
  <c r="S9842" i="4"/>
  <c r="T9842" i="4"/>
  <c r="U9842" i="4"/>
  <c r="V9842" i="4"/>
  <c r="W9842" i="4"/>
  <c r="X9842" i="4"/>
  <c r="S9843" i="4"/>
  <c r="T9843" i="4"/>
  <c r="U9843" i="4"/>
  <c r="V9843" i="4"/>
  <c r="W9843" i="4"/>
  <c r="X9843" i="4"/>
  <c r="S9837" i="4"/>
  <c r="T9837" i="4"/>
  <c r="U9837" i="4"/>
  <c r="V9837" i="4"/>
  <c r="W9837" i="4"/>
  <c r="X9837" i="4"/>
  <c r="S9845" i="4"/>
  <c r="T9845" i="4"/>
  <c r="U9845" i="4"/>
  <c r="V9845" i="4"/>
  <c r="W9845" i="4"/>
  <c r="X9845" i="4"/>
  <c r="S9846" i="4"/>
  <c r="T9846" i="4"/>
  <c r="U9846" i="4"/>
  <c r="V9846" i="4"/>
  <c r="W9846" i="4"/>
  <c r="X9846" i="4"/>
  <c r="S9847" i="4"/>
  <c r="T9847" i="4"/>
  <c r="U9847" i="4"/>
  <c r="V9847" i="4"/>
  <c r="W9847" i="4"/>
  <c r="X9847" i="4"/>
  <c r="S9848" i="4"/>
  <c r="T9848" i="4"/>
  <c r="U9848" i="4"/>
  <c r="V9848" i="4"/>
  <c r="W9848" i="4"/>
  <c r="X9848" i="4"/>
  <c r="S9849" i="4"/>
  <c r="T9849" i="4"/>
  <c r="U9849" i="4"/>
  <c r="V9849" i="4"/>
  <c r="W9849" i="4"/>
  <c r="X9849" i="4"/>
  <c r="S9850" i="4"/>
  <c r="T9850" i="4"/>
  <c r="U9850" i="4"/>
  <c r="V9850" i="4"/>
  <c r="W9850" i="4"/>
  <c r="X9850" i="4"/>
  <c r="S9844" i="4"/>
  <c r="T9844" i="4"/>
  <c r="U9844" i="4"/>
  <c r="V9844" i="4"/>
  <c r="W9844" i="4"/>
  <c r="X9844" i="4"/>
  <c r="S9852" i="4"/>
  <c r="T9852" i="4"/>
  <c r="U9852" i="4"/>
  <c r="V9852" i="4"/>
  <c r="W9852" i="4"/>
  <c r="X9852" i="4"/>
  <c r="S9853" i="4"/>
  <c r="T9853" i="4"/>
  <c r="U9853" i="4"/>
  <c r="V9853" i="4"/>
  <c r="W9853" i="4"/>
  <c r="X9853" i="4"/>
  <c r="S9854" i="4"/>
  <c r="T9854" i="4"/>
  <c r="U9854" i="4"/>
  <c r="V9854" i="4"/>
  <c r="W9854" i="4"/>
  <c r="X9854" i="4"/>
  <c r="S9855" i="4"/>
  <c r="T9855" i="4"/>
  <c r="U9855" i="4"/>
  <c r="V9855" i="4"/>
  <c r="W9855" i="4"/>
  <c r="X9855" i="4"/>
  <c r="S9856" i="4"/>
  <c r="T9856" i="4"/>
  <c r="U9856" i="4"/>
  <c r="V9856" i="4"/>
  <c r="W9856" i="4"/>
  <c r="X9856" i="4"/>
  <c r="S9857" i="4"/>
  <c r="T9857" i="4"/>
  <c r="U9857" i="4"/>
  <c r="V9857" i="4"/>
  <c r="W9857" i="4"/>
  <c r="X9857" i="4"/>
  <c r="S9851" i="4"/>
  <c r="T9851" i="4"/>
  <c r="U9851" i="4"/>
  <c r="V9851" i="4"/>
  <c r="W9851" i="4"/>
  <c r="X9851" i="4"/>
  <c r="S9859" i="4"/>
  <c r="T9859" i="4"/>
  <c r="U9859" i="4"/>
  <c r="V9859" i="4"/>
  <c r="W9859" i="4"/>
  <c r="X9859" i="4"/>
  <c r="S9860" i="4"/>
  <c r="T9860" i="4"/>
  <c r="U9860" i="4"/>
  <c r="V9860" i="4"/>
  <c r="W9860" i="4"/>
  <c r="X9860" i="4"/>
  <c r="S9861" i="4"/>
  <c r="T9861" i="4"/>
  <c r="U9861" i="4"/>
  <c r="V9861" i="4"/>
  <c r="W9861" i="4"/>
  <c r="X9861" i="4"/>
  <c r="S9862" i="4"/>
  <c r="T9862" i="4"/>
  <c r="U9862" i="4"/>
  <c r="V9862" i="4"/>
  <c r="W9862" i="4"/>
  <c r="X9862" i="4"/>
  <c r="S9863" i="4"/>
  <c r="T9863" i="4"/>
  <c r="U9863" i="4"/>
  <c r="V9863" i="4"/>
  <c r="W9863" i="4"/>
  <c r="X9863" i="4"/>
  <c r="S9864" i="4"/>
  <c r="T9864" i="4"/>
  <c r="U9864" i="4"/>
  <c r="V9864" i="4"/>
  <c r="W9864" i="4"/>
  <c r="X9864" i="4"/>
  <c r="S9858" i="4"/>
  <c r="T9858" i="4"/>
  <c r="U9858" i="4"/>
  <c r="V9858" i="4"/>
  <c r="W9858" i="4"/>
  <c r="X9858" i="4"/>
  <c r="S9866" i="4"/>
  <c r="T9866" i="4"/>
  <c r="U9866" i="4"/>
  <c r="V9866" i="4"/>
  <c r="W9866" i="4"/>
  <c r="X9866" i="4"/>
  <c r="S9867" i="4"/>
  <c r="T9867" i="4"/>
  <c r="U9867" i="4"/>
  <c r="V9867" i="4"/>
  <c r="W9867" i="4"/>
  <c r="X9867" i="4"/>
  <c r="S9868" i="4"/>
  <c r="T9868" i="4"/>
  <c r="U9868" i="4"/>
  <c r="V9868" i="4"/>
  <c r="W9868" i="4"/>
  <c r="X9868" i="4"/>
  <c r="S9869" i="4"/>
  <c r="T9869" i="4"/>
  <c r="U9869" i="4"/>
  <c r="V9869" i="4"/>
  <c r="W9869" i="4"/>
  <c r="X9869" i="4"/>
  <c r="S9870" i="4"/>
  <c r="T9870" i="4"/>
  <c r="U9870" i="4"/>
  <c r="V9870" i="4"/>
  <c r="W9870" i="4"/>
  <c r="X9870" i="4"/>
  <c r="S9871" i="4"/>
  <c r="T9871" i="4"/>
  <c r="U9871" i="4"/>
  <c r="V9871" i="4"/>
  <c r="W9871" i="4"/>
  <c r="X9871" i="4"/>
  <c r="S9865" i="4"/>
  <c r="T9865" i="4"/>
  <c r="U9865" i="4"/>
  <c r="V9865" i="4"/>
  <c r="W9865" i="4"/>
  <c r="X9865" i="4"/>
  <c r="S9873" i="4"/>
  <c r="T9873" i="4"/>
  <c r="U9873" i="4"/>
  <c r="V9873" i="4"/>
  <c r="W9873" i="4"/>
  <c r="X9873" i="4"/>
  <c r="S9874" i="4"/>
  <c r="T9874" i="4"/>
  <c r="U9874" i="4"/>
  <c r="V9874" i="4"/>
  <c r="W9874" i="4"/>
  <c r="X9874" i="4"/>
  <c r="S9875" i="4"/>
  <c r="T9875" i="4"/>
  <c r="U9875" i="4"/>
  <c r="V9875" i="4"/>
  <c r="W9875" i="4"/>
  <c r="X9875" i="4"/>
  <c r="S9876" i="4"/>
  <c r="T9876" i="4"/>
  <c r="U9876" i="4"/>
  <c r="V9876" i="4"/>
  <c r="W9876" i="4"/>
  <c r="X9876" i="4"/>
  <c r="S9877" i="4"/>
  <c r="T9877" i="4"/>
  <c r="U9877" i="4"/>
  <c r="V9877" i="4"/>
  <c r="W9877" i="4"/>
  <c r="X9877" i="4"/>
  <c r="S9878" i="4"/>
  <c r="T9878" i="4"/>
  <c r="U9878" i="4"/>
  <c r="V9878" i="4"/>
  <c r="W9878" i="4"/>
  <c r="X9878" i="4"/>
  <c r="S9872" i="4"/>
  <c r="T9872" i="4"/>
  <c r="U9872" i="4"/>
  <c r="V9872" i="4"/>
  <c r="W9872" i="4"/>
  <c r="X9872" i="4"/>
  <c r="S9880" i="4"/>
  <c r="T9880" i="4"/>
  <c r="U9880" i="4"/>
  <c r="V9880" i="4"/>
  <c r="W9880" i="4"/>
  <c r="X9880" i="4"/>
  <c r="S9881" i="4"/>
  <c r="T9881" i="4"/>
  <c r="U9881" i="4"/>
  <c r="V9881" i="4"/>
  <c r="W9881" i="4"/>
  <c r="X9881" i="4"/>
  <c r="S9882" i="4"/>
  <c r="T9882" i="4"/>
  <c r="U9882" i="4"/>
  <c r="V9882" i="4"/>
  <c r="W9882" i="4"/>
  <c r="X9882" i="4"/>
  <c r="S9883" i="4"/>
  <c r="T9883" i="4"/>
  <c r="U9883" i="4"/>
  <c r="V9883" i="4"/>
  <c r="W9883" i="4"/>
  <c r="X9883" i="4"/>
  <c r="S9884" i="4"/>
  <c r="T9884" i="4"/>
  <c r="U9884" i="4"/>
  <c r="V9884" i="4"/>
  <c r="W9884" i="4"/>
  <c r="X9884" i="4"/>
  <c r="S9885" i="4"/>
  <c r="T9885" i="4"/>
  <c r="U9885" i="4"/>
  <c r="V9885" i="4"/>
  <c r="W9885" i="4"/>
  <c r="X9885" i="4"/>
  <c r="S9879" i="4"/>
  <c r="T9879" i="4"/>
  <c r="U9879" i="4"/>
  <c r="V9879" i="4"/>
  <c r="W9879" i="4"/>
  <c r="X9879" i="4"/>
  <c r="S9887" i="4"/>
  <c r="T9887" i="4"/>
  <c r="U9887" i="4"/>
  <c r="V9887" i="4"/>
  <c r="W9887" i="4"/>
  <c r="X9887" i="4"/>
  <c r="S9888" i="4"/>
  <c r="T9888" i="4"/>
  <c r="U9888" i="4"/>
  <c r="V9888" i="4"/>
  <c r="W9888" i="4"/>
  <c r="X9888" i="4"/>
  <c r="S9889" i="4"/>
  <c r="T9889" i="4"/>
  <c r="U9889" i="4"/>
  <c r="V9889" i="4"/>
  <c r="W9889" i="4"/>
  <c r="X9889" i="4"/>
  <c r="S9890" i="4"/>
  <c r="T9890" i="4"/>
  <c r="U9890" i="4"/>
  <c r="V9890" i="4"/>
  <c r="W9890" i="4"/>
  <c r="X9890" i="4"/>
  <c r="S9891" i="4"/>
  <c r="T9891" i="4"/>
  <c r="U9891" i="4"/>
  <c r="V9891" i="4"/>
  <c r="W9891" i="4"/>
  <c r="X9891" i="4"/>
  <c r="S9892" i="4"/>
  <c r="T9892" i="4"/>
  <c r="U9892" i="4"/>
  <c r="V9892" i="4"/>
  <c r="W9892" i="4"/>
  <c r="X9892" i="4"/>
  <c r="S9886" i="4"/>
  <c r="T9886" i="4"/>
  <c r="U9886" i="4"/>
  <c r="V9886" i="4"/>
  <c r="W9886" i="4"/>
  <c r="X9886" i="4"/>
  <c r="S9894" i="4"/>
  <c r="T9894" i="4"/>
  <c r="U9894" i="4"/>
  <c r="V9894" i="4"/>
  <c r="W9894" i="4"/>
  <c r="X9894" i="4"/>
  <c r="S9895" i="4"/>
  <c r="T9895" i="4"/>
  <c r="U9895" i="4"/>
  <c r="V9895" i="4"/>
  <c r="W9895" i="4"/>
  <c r="X9895" i="4"/>
  <c r="S9896" i="4"/>
  <c r="T9896" i="4"/>
  <c r="U9896" i="4"/>
  <c r="V9896" i="4"/>
  <c r="W9896" i="4"/>
  <c r="X9896" i="4"/>
  <c r="S9897" i="4"/>
  <c r="T9897" i="4"/>
  <c r="U9897" i="4"/>
  <c r="V9897" i="4"/>
  <c r="W9897" i="4"/>
  <c r="X9897" i="4"/>
  <c r="S9898" i="4"/>
  <c r="T9898" i="4"/>
  <c r="U9898" i="4"/>
  <c r="V9898" i="4"/>
  <c r="W9898" i="4"/>
  <c r="X9898" i="4"/>
  <c r="S9899" i="4"/>
  <c r="T9899" i="4"/>
  <c r="U9899" i="4"/>
  <c r="V9899" i="4"/>
  <c r="W9899" i="4"/>
  <c r="X9899" i="4"/>
  <c r="S9893" i="4"/>
  <c r="T9893" i="4"/>
  <c r="U9893" i="4"/>
  <c r="V9893" i="4"/>
  <c r="W9893" i="4"/>
  <c r="X9893" i="4"/>
  <c r="S9901" i="4"/>
  <c r="T9901" i="4"/>
  <c r="U9901" i="4"/>
  <c r="V9901" i="4"/>
  <c r="W9901" i="4"/>
  <c r="X9901" i="4"/>
  <c r="S9902" i="4"/>
  <c r="T9902" i="4"/>
  <c r="U9902" i="4"/>
  <c r="V9902" i="4"/>
  <c r="W9902" i="4"/>
  <c r="X9902" i="4"/>
  <c r="S9903" i="4"/>
  <c r="T9903" i="4"/>
  <c r="U9903" i="4"/>
  <c r="V9903" i="4"/>
  <c r="W9903" i="4"/>
  <c r="X9903" i="4"/>
  <c r="S9904" i="4"/>
  <c r="T9904" i="4"/>
  <c r="U9904" i="4"/>
  <c r="V9904" i="4"/>
  <c r="W9904" i="4"/>
  <c r="X9904" i="4"/>
  <c r="S9905" i="4"/>
  <c r="T9905" i="4"/>
  <c r="U9905" i="4"/>
  <c r="V9905" i="4"/>
  <c r="W9905" i="4"/>
  <c r="X9905" i="4"/>
  <c r="S9906" i="4"/>
  <c r="T9906" i="4"/>
  <c r="U9906" i="4"/>
  <c r="V9906" i="4"/>
  <c r="W9906" i="4"/>
  <c r="X9906" i="4"/>
  <c r="S9900" i="4"/>
  <c r="T9900" i="4"/>
  <c r="U9900" i="4"/>
  <c r="V9900" i="4"/>
  <c r="W9900" i="4"/>
  <c r="X9900" i="4"/>
  <c r="S9908" i="4"/>
  <c r="T9908" i="4"/>
  <c r="U9908" i="4"/>
  <c r="V9908" i="4"/>
  <c r="W9908" i="4"/>
  <c r="X9908" i="4"/>
  <c r="S9909" i="4"/>
  <c r="T9909" i="4"/>
  <c r="U9909" i="4"/>
  <c r="V9909" i="4"/>
  <c r="W9909" i="4"/>
  <c r="X9909" i="4"/>
  <c r="S9910" i="4"/>
  <c r="T9910" i="4"/>
  <c r="U9910" i="4"/>
  <c r="V9910" i="4"/>
  <c r="W9910" i="4"/>
  <c r="X9910" i="4"/>
  <c r="S9911" i="4"/>
  <c r="T9911" i="4"/>
  <c r="U9911" i="4"/>
  <c r="V9911" i="4"/>
  <c r="W9911" i="4"/>
  <c r="X9911" i="4"/>
  <c r="S9912" i="4"/>
  <c r="T9912" i="4"/>
  <c r="U9912" i="4"/>
  <c r="V9912" i="4"/>
  <c r="W9912" i="4"/>
  <c r="X9912" i="4"/>
  <c r="S9913" i="4"/>
  <c r="T9913" i="4"/>
  <c r="U9913" i="4"/>
  <c r="V9913" i="4"/>
  <c r="W9913" i="4"/>
  <c r="X9913" i="4"/>
  <c r="S9907" i="4"/>
  <c r="T9907" i="4"/>
  <c r="U9907" i="4"/>
  <c r="V9907" i="4"/>
  <c r="W9907" i="4"/>
  <c r="X9907" i="4"/>
  <c r="S9915" i="4"/>
  <c r="T9915" i="4"/>
  <c r="U9915" i="4"/>
  <c r="V9915" i="4"/>
  <c r="W9915" i="4"/>
  <c r="X9915" i="4"/>
  <c r="S9916" i="4"/>
  <c r="T9916" i="4"/>
  <c r="U9916" i="4"/>
  <c r="V9916" i="4"/>
  <c r="W9916" i="4"/>
  <c r="X9916" i="4"/>
  <c r="S9917" i="4"/>
  <c r="T9917" i="4"/>
  <c r="U9917" i="4"/>
  <c r="V9917" i="4"/>
  <c r="W9917" i="4"/>
  <c r="X9917" i="4"/>
  <c r="S9918" i="4"/>
  <c r="T9918" i="4"/>
  <c r="U9918" i="4"/>
  <c r="V9918" i="4"/>
  <c r="W9918" i="4"/>
  <c r="X9918" i="4"/>
  <c r="S9919" i="4"/>
  <c r="T9919" i="4"/>
  <c r="U9919" i="4"/>
  <c r="V9919" i="4"/>
  <c r="W9919" i="4"/>
  <c r="X9919" i="4"/>
  <c r="S9920" i="4"/>
  <c r="T9920" i="4"/>
  <c r="U9920" i="4"/>
  <c r="V9920" i="4"/>
  <c r="W9920" i="4"/>
  <c r="X9920" i="4"/>
  <c r="S9914" i="4"/>
  <c r="T9914" i="4"/>
  <c r="U9914" i="4"/>
  <c r="V9914" i="4"/>
  <c r="W9914" i="4"/>
  <c r="X9914" i="4"/>
  <c r="S9922" i="4"/>
  <c r="T9922" i="4"/>
  <c r="U9922" i="4"/>
  <c r="V9922" i="4"/>
  <c r="W9922" i="4"/>
  <c r="X9922" i="4"/>
  <c r="S9923" i="4"/>
  <c r="T9923" i="4"/>
  <c r="U9923" i="4"/>
  <c r="V9923" i="4"/>
  <c r="W9923" i="4"/>
  <c r="X9923" i="4"/>
  <c r="S9924" i="4"/>
  <c r="T9924" i="4"/>
  <c r="U9924" i="4"/>
  <c r="V9924" i="4"/>
  <c r="W9924" i="4"/>
  <c r="X9924" i="4"/>
  <c r="S9925" i="4"/>
  <c r="T9925" i="4"/>
  <c r="U9925" i="4"/>
  <c r="V9925" i="4"/>
  <c r="W9925" i="4"/>
  <c r="X9925" i="4"/>
  <c r="S9926" i="4"/>
  <c r="T9926" i="4"/>
  <c r="U9926" i="4"/>
  <c r="V9926" i="4"/>
  <c r="W9926" i="4"/>
  <c r="X9926" i="4"/>
  <c r="S9927" i="4"/>
  <c r="T9927" i="4"/>
  <c r="U9927" i="4"/>
  <c r="V9927" i="4"/>
  <c r="W9927" i="4"/>
  <c r="X9927" i="4"/>
  <c r="S9921" i="4"/>
  <c r="T9921" i="4"/>
  <c r="U9921" i="4"/>
  <c r="V9921" i="4"/>
  <c r="W9921" i="4"/>
  <c r="X9921" i="4"/>
  <c r="S9929" i="4"/>
  <c r="T9929" i="4"/>
  <c r="U9929" i="4"/>
  <c r="V9929" i="4"/>
  <c r="W9929" i="4"/>
  <c r="X9929" i="4"/>
  <c r="S9930" i="4"/>
  <c r="T9930" i="4"/>
  <c r="U9930" i="4"/>
  <c r="V9930" i="4"/>
  <c r="W9930" i="4"/>
  <c r="X9930" i="4"/>
  <c r="S9931" i="4"/>
  <c r="T9931" i="4"/>
  <c r="U9931" i="4"/>
  <c r="V9931" i="4"/>
  <c r="W9931" i="4"/>
  <c r="X9931" i="4"/>
  <c r="S9932" i="4"/>
  <c r="T9932" i="4"/>
  <c r="U9932" i="4"/>
  <c r="V9932" i="4"/>
  <c r="W9932" i="4"/>
  <c r="X9932" i="4"/>
  <c r="S9933" i="4"/>
  <c r="T9933" i="4"/>
  <c r="U9933" i="4"/>
  <c r="V9933" i="4"/>
  <c r="W9933" i="4"/>
  <c r="X9933" i="4"/>
  <c r="S9934" i="4"/>
  <c r="T9934" i="4"/>
  <c r="U9934" i="4"/>
  <c r="V9934" i="4"/>
  <c r="W9934" i="4"/>
  <c r="X9934" i="4"/>
  <c r="S9928" i="4"/>
  <c r="T9928" i="4"/>
  <c r="U9928" i="4"/>
  <c r="V9928" i="4"/>
  <c r="W9928" i="4"/>
  <c r="X9928" i="4"/>
  <c r="S9936" i="4"/>
  <c r="T9936" i="4"/>
  <c r="U9936" i="4"/>
  <c r="V9936" i="4"/>
  <c r="W9936" i="4"/>
  <c r="X9936" i="4"/>
  <c r="S9937" i="4"/>
  <c r="T9937" i="4"/>
  <c r="U9937" i="4"/>
  <c r="V9937" i="4"/>
  <c r="W9937" i="4"/>
  <c r="X9937" i="4"/>
  <c r="S9938" i="4"/>
  <c r="T9938" i="4"/>
  <c r="U9938" i="4"/>
  <c r="V9938" i="4"/>
  <c r="W9938" i="4"/>
  <c r="X9938" i="4"/>
  <c r="S9939" i="4"/>
  <c r="T9939" i="4"/>
  <c r="U9939" i="4"/>
  <c r="V9939" i="4"/>
  <c r="W9939" i="4"/>
  <c r="X9939" i="4"/>
  <c r="S9940" i="4"/>
  <c r="T9940" i="4"/>
  <c r="U9940" i="4"/>
  <c r="V9940" i="4"/>
  <c r="W9940" i="4"/>
  <c r="X9940" i="4"/>
  <c r="S9941" i="4"/>
  <c r="T9941" i="4"/>
  <c r="U9941" i="4"/>
  <c r="V9941" i="4"/>
  <c r="W9941" i="4"/>
  <c r="X9941" i="4"/>
  <c r="S9935" i="4"/>
  <c r="T9935" i="4"/>
  <c r="U9935" i="4"/>
  <c r="V9935" i="4"/>
  <c r="W9935" i="4"/>
  <c r="X9935" i="4"/>
  <c r="S9943" i="4"/>
  <c r="T9943" i="4"/>
  <c r="U9943" i="4"/>
  <c r="V9943" i="4"/>
  <c r="W9943" i="4"/>
  <c r="X9943" i="4"/>
  <c r="S9944" i="4"/>
  <c r="T9944" i="4"/>
  <c r="U9944" i="4"/>
  <c r="V9944" i="4"/>
  <c r="W9944" i="4"/>
  <c r="X9944" i="4"/>
  <c r="S9945" i="4"/>
  <c r="T9945" i="4"/>
  <c r="U9945" i="4"/>
  <c r="V9945" i="4"/>
  <c r="W9945" i="4"/>
  <c r="X9945" i="4"/>
  <c r="S9946" i="4"/>
  <c r="T9946" i="4"/>
  <c r="U9946" i="4"/>
  <c r="V9946" i="4"/>
  <c r="W9946" i="4"/>
  <c r="X9946" i="4"/>
  <c r="S9947" i="4"/>
  <c r="T9947" i="4"/>
  <c r="U9947" i="4"/>
  <c r="V9947" i="4"/>
  <c r="W9947" i="4"/>
  <c r="X9947" i="4"/>
  <c r="S9948" i="4"/>
  <c r="T9948" i="4"/>
  <c r="U9948" i="4"/>
  <c r="V9948" i="4"/>
  <c r="W9948" i="4"/>
  <c r="X9948" i="4"/>
  <c r="S9942" i="4"/>
  <c r="T9942" i="4"/>
  <c r="U9942" i="4"/>
  <c r="V9942" i="4"/>
  <c r="W9942" i="4"/>
  <c r="X9942" i="4"/>
  <c r="S9950" i="4"/>
  <c r="T9950" i="4"/>
  <c r="U9950" i="4"/>
  <c r="V9950" i="4"/>
  <c r="W9950" i="4"/>
  <c r="X9950" i="4"/>
  <c r="S9951" i="4"/>
  <c r="T9951" i="4"/>
  <c r="U9951" i="4"/>
  <c r="V9951" i="4"/>
  <c r="W9951" i="4"/>
  <c r="X9951" i="4"/>
  <c r="S9952" i="4"/>
  <c r="T9952" i="4"/>
  <c r="U9952" i="4"/>
  <c r="V9952" i="4"/>
  <c r="W9952" i="4"/>
  <c r="X9952" i="4"/>
  <c r="S9953" i="4"/>
  <c r="T9953" i="4"/>
  <c r="U9953" i="4"/>
  <c r="V9953" i="4"/>
  <c r="W9953" i="4"/>
  <c r="X9953" i="4"/>
  <c r="S9954" i="4"/>
  <c r="T9954" i="4"/>
  <c r="U9954" i="4"/>
  <c r="V9954" i="4"/>
  <c r="W9954" i="4"/>
  <c r="X9954" i="4"/>
  <c r="S9955" i="4"/>
  <c r="T9955" i="4"/>
  <c r="U9955" i="4"/>
  <c r="V9955" i="4"/>
  <c r="W9955" i="4"/>
  <c r="X9955" i="4"/>
  <c r="S9949" i="4"/>
  <c r="T9949" i="4"/>
  <c r="U9949" i="4"/>
  <c r="V9949" i="4"/>
  <c r="W9949" i="4"/>
  <c r="X9949" i="4"/>
  <c r="S9957" i="4"/>
  <c r="T9957" i="4"/>
  <c r="U9957" i="4"/>
  <c r="V9957" i="4"/>
  <c r="W9957" i="4"/>
  <c r="X9957" i="4"/>
  <c r="S9958" i="4"/>
  <c r="T9958" i="4"/>
  <c r="U9958" i="4"/>
  <c r="V9958" i="4"/>
  <c r="W9958" i="4"/>
  <c r="X9958" i="4"/>
  <c r="S9959" i="4"/>
  <c r="T9959" i="4"/>
  <c r="U9959" i="4"/>
  <c r="V9959" i="4"/>
  <c r="W9959" i="4"/>
  <c r="X9959" i="4"/>
  <c r="S9960" i="4"/>
  <c r="T9960" i="4"/>
  <c r="U9960" i="4"/>
  <c r="V9960" i="4"/>
  <c r="W9960" i="4"/>
  <c r="X9960" i="4"/>
  <c r="S9961" i="4"/>
  <c r="T9961" i="4"/>
  <c r="U9961" i="4"/>
  <c r="V9961" i="4"/>
  <c r="W9961" i="4"/>
  <c r="X9961" i="4"/>
  <c r="S9962" i="4"/>
  <c r="T9962" i="4"/>
  <c r="U9962" i="4"/>
  <c r="V9962" i="4"/>
  <c r="W9962" i="4"/>
  <c r="X9962" i="4"/>
  <c r="S9956" i="4"/>
  <c r="T9956" i="4"/>
  <c r="U9956" i="4"/>
  <c r="V9956" i="4"/>
  <c r="W9956" i="4"/>
  <c r="X9956" i="4"/>
  <c r="S9964" i="4"/>
  <c r="T9964" i="4"/>
  <c r="U9964" i="4"/>
  <c r="V9964" i="4"/>
  <c r="W9964" i="4"/>
  <c r="X9964" i="4"/>
  <c r="S9965" i="4"/>
  <c r="T9965" i="4"/>
  <c r="U9965" i="4"/>
  <c r="V9965" i="4"/>
  <c r="W9965" i="4"/>
  <c r="X9965" i="4"/>
  <c r="S9966" i="4"/>
  <c r="T9966" i="4"/>
  <c r="U9966" i="4"/>
  <c r="V9966" i="4"/>
  <c r="W9966" i="4"/>
  <c r="X9966" i="4"/>
  <c r="S9967" i="4"/>
  <c r="T9967" i="4"/>
  <c r="U9967" i="4"/>
  <c r="V9967" i="4"/>
  <c r="W9967" i="4"/>
  <c r="X9967" i="4"/>
  <c r="S9968" i="4"/>
  <c r="T9968" i="4"/>
  <c r="U9968" i="4"/>
  <c r="V9968" i="4"/>
  <c r="W9968" i="4"/>
  <c r="X9968" i="4"/>
  <c r="S9969" i="4"/>
  <c r="T9969" i="4"/>
  <c r="U9969" i="4"/>
  <c r="V9969" i="4"/>
  <c r="W9969" i="4"/>
  <c r="X9969" i="4"/>
  <c r="S9963" i="4"/>
  <c r="T9963" i="4"/>
  <c r="U9963" i="4"/>
  <c r="V9963" i="4"/>
  <c r="W9963" i="4"/>
  <c r="X9963" i="4"/>
  <c r="S9971" i="4"/>
  <c r="T9971" i="4"/>
  <c r="U9971" i="4"/>
  <c r="V9971" i="4"/>
  <c r="W9971" i="4"/>
  <c r="X9971" i="4"/>
  <c r="S9972" i="4"/>
  <c r="T9972" i="4"/>
  <c r="U9972" i="4"/>
  <c r="V9972" i="4"/>
  <c r="W9972" i="4"/>
  <c r="X9972" i="4"/>
  <c r="S9973" i="4"/>
  <c r="T9973" i="4"/>
  <c r="U9973" i="4"/>
  <c r="V9973" i="4"/>
  <c r="W9973" i="4"/>
  <c r="X9973" i="4"/>
  <c r="S9974" i="4"/>
  <c r="T9974" i="4"/>
  <c r="U9974" i="4"/>
  <c r="V9974" i="4"/>
  <c r="W9974" i="4"/>
  <c r="X9974" i="4"/>
  <c r="S9975" i="4"/>
  <c r="T9975" i="4"/>
  <c r="U9975" i="4"/>
  <c r="V9975" i="4"/>
  <c r="W9975" i="4"/>
  <c r="X9975" i="4"/>
  <c r="S9976" i="4"/>
  <c r="T9976" i="4"/>
  <c r="U9976" i="4"/>
  <c r="V9976" i="4"/>
  <c r="W9976" i="4"/>
  <c r="X9976" i="4"/>
  <c r="S9970" i="4"/>
  <c r="T9970" i="4"/>
  <c r="U9970" i="4"/>
  <c r="V9970" i="4"/>
  <c r="W9970" i="4"/>
  <c r="X9970" i="4"/>
  <c r="S9978" i="4"/>
  <c r="T9978" i="4"/>
  <c r="U9978" i="4"/>
  <c r="V9978" i="4"/>
  <c r="W9978" i="4"/>
  <c r="X9978" i="4"/>
  <c r="S9979" i="4"/>
  <c r="T9979" i="4"/>
  <c r="U9979" i="4"/>
  <c r="V9979" i="4"/>
  <c r="W9979" i="4"/>
  <c r="X9979" i="4"/>
  <c r="S9980" i="4"/>
  <c r="T9980" i="4"/>
  <c r="U9980" i="4"/>
  <c r="V9980" i="4"/>
  <c r="W9980" i="4"/>
  <c r="X9980" i="4"/>
  <c r="S9981" i="4"/>
  <c r="T9981" i="4"/>
  <c r="U9981" i="4"/>
  <c r="V9981" i="4"/>
  <c r="W9981" i="4"/>
  <c r="X9981" i="4"/>
  <c r="S9982" i="4"/>
  <c r="T9982" i="4"/>
  <c r="U9982" i="4"/>
  <c r="V9982" i="4"/>
  <c r="W9982" i="4"/>
  <c r="X9982" i="4"/>
  <c r="S9983" i="4"/>
  <c r="T9983" i="4"/>
  <c r="U9983" i="4"/>
  <c r="V9983" i="4"/>
  <c r="W9983" i="4"/>
  <c r="X9983" i="4"/>
  <c r="S9977" i="4"/>
  <c r="T9977" i="4"/>
  <c r="U9977" i="4"/>
  <c r="V9977" i="4"/>
  <c r="W9977" i="4"/>
  <c r="X9977" i="4"/>
  <c r="S9985" i="4"/>
  <c r="T9985" i="4"/>
  <c r="U9985" i="4"/>
  <c r="V9985" i="4"/>
  <c r="W9985" i="4"/>
  <c r="X9985" i="4"/>
  <c r="S9986" i="4"/>
  <c r="T9986" i="4"/>
  <c r="U9986" i="4"/>
  <c r="V9986" i="4"/>
  <c r="W9986" i="4"/>
  <c r="X9986" i="4"/>
  <c r="S9987" i="4"/>
  <c r="T9987" i="4"/>
  <c r="U9987" i="4"/>
  <c r="V9987" i="4"/>
  <c r="W9987" i="4"/>
  <c r="X9987" i="4"/>
  <c r="S9988" i="4"/>
  <c r="T9988" i="4"/>
  <c r="U9988" i="4"/>
  <c r="V9988" i="4"/>
  <c r="W9988" i="4"/>
  <c r="X9988" i="4"/>
  <c r="S9989" i="4"/>
  <c r="T9989" i="4"/>
  <c r="U9989" i="4"/>
  <c r="V9989" i="4"/>
  <c r="W9989" i="4"/>
  <c r="X9989" i="4"/>
  <c r="S9990" i="4"/>
  <c r="T9990" i="4"/>
  <c r="U9990" i="4"/>
  <c r="V9990" i="4"/>
  <c r="W9990" i="4"/>
  <c r="X9990" i="4"/>
  <c r="S9984" i="4"/>
  <c r="T9984" i="4"/>
  <c r="U9984" i="4"/>
  <c r="V9984" i="4"/>
  <c r="W9984" i="4"/>
  <c r="X9984" i="4"/>
  <c r="S9992" i="4"/>
  <c r="T9992" i="4"/>
  <c r="U9992" i="4"/>
  <c r="V9992" i="4"/>
  <c r="W9992" i="4"/>
  <c r="X9992" i="4"/>
  <c r="S9993" i="4"/>
  <c r="T9993" i="4"/>
  <c r="U9993" i="4"/>
  <c r="V9993" i="4"/>
  <c r="W9993" i="4"/>
  <c r="X9993" i="4"/>
  <c r="S9994" i="4"/>
  <c r="T9994" i="4"/>
  <c r="U9994" i="4"/>
  <c r="V9994" i="4"/>
  <c r="W9994" i="4"/>
  <c r="X9994" i="4"/>
  <c r="S9995" i="4"/>
  <c r="T9995" i="4"/>
  <c r="U9995" i="4"/>
  <c r="V9995" i="4"/>
  <c r="W9995" i="4"/>
  <c r="X9995" i="4"/>
  <c r="S9996" i="4"/>
  <c r="T9996" i="4"/>
  <c r="U9996" i="4"/>
  <c r="V9996" i="4"/>
  <c r="W9996" i="4"/>
  <c r="X9996" i="4"/>
  <c r="S9997" i="4"/>
  <c r="T9997" i="4"/>
  <c r="U9997" i="4"/>
  <c r="V9997" i="4"/>
  <c r="W9997" i="4"/>
  <c r="X9997" i="4"/>
  <c r="S9991" i="4"/>
  <c r="T9991" i="4"/>
  <c r="U9991" i="4"/>
  <c r="V9991" i="4"/>
  <c r="W9991" i="4"/>
  <c r="X9991" i="4"/>
  <c r="S9999" i="4"/>
  <c r="T9999" i="4"/>
  <c r="U9999" i="4"/>
  <c r="V9999" i="4"/>
  <c r="W9999" i="4"/>
  <c r="X9999" i="4"/>
  <c r="S10000" i="4"/>
  <c r="T10000" i="4"/>
  <c r="U10000" i="4"/>
  <c r="V10000" i="4"/>
  <c r="W10000" i="4"/>
  <c r="X10000" i="4"/>
  <c r="S10001" i="4"/>
  <c r="T10001" i="4"/>
  <c r="U10001" i="4"/>
  <c r="V10001" i="4"/>
  <c r="W10001" i="4"/>
  <c r="X10001" i="4"/>
  <c r="S10002" i="4"/>
  <c r="T10002" i="4"/>
  <c r="U10002" i="4"/>
  <c r="V10002" i="4"/>
  <c r="W10002" i="4"/>
  <c r="X10002" i="4"/>
  <c r="S10003" i="4"/>
  <c r="T10003" i="4"/>
  <c r="U10003" i="4"/>
  <c r="V10003" i="4"/>
  <c r="W10003" i="4"/>
  <c r="X10003" i="4"/>
  <c r="S10004" i="4"/>
  <c r="T10004" i="4"/>
  <c r="U10004" i="4"/>
  <c r="V10004" i="4"/>
  <c r="W10004" i="4"/>
  <c r="X10004" i="4"/>
  <c r="S9998" i="4"/>
  <c r="T9998" i="4"/>
  <c r="U9998" i="4"/>
  <c r="V9998" i="4"/>
  <c r="W9998" i="4"/>
  <c r="X9998" i="4"/>
  <c r="S10006" i="4"/>
  <c r="T10006" i="4"/>
  <c r="U10006" i="4"/>
  <c r="V10006" i="4"/>
  <c r="W10006" i="4"/>
  <c r="X10006" i="4"/>
  <c r="S10007" i="4"/>
  <c r="T10007" i="4"/>
  <c r="U10007" i="4"/>
  <c r="V10007" i="4"/>
  <c r="W10007" i="4"/>
  <c r="X10007" i="4"/>
  <c r="S10008" i="4"/>
  <c r="T10008" i="4"/>
  <c r="U10008" i="4"/>
  <c r="V10008" i="4"/>
  <c r="W10008" i="4"/>
  <c r="X10008" i="4"/>
  <c r="S10009" i="4"/>
  <c r="T10009" i="4"/>
  <c r="U10009" i="4"/>
  <c r="V10009" i="4"/>
  <c r="W10009" i="4"/>
  <c r="X10009" i="4"/>
  <c r="S10010" i="4"/>
  <c r="T10010" i="4"/>
  <c r="U10010" i="4"/>
  <c r="V10010" i="4"/>
  <c r="W10010" i="4"/>
  <c r="X10010" i="4"/>
  <c r="S10011" i="4"/>
  <c r="T10011" i="4"/>
  <c r="U10011" i="4"/>
  <c r="V10011" i="4"/>
  <c r="W10011" i="4"/>
  <c r="X10011" i="4"/>
  <c r="S10005" i="4"/>
  <c r="T10005" i="4"/>
  <c r="U10005" i="4"/>
  <c r="V10005" i="4"/>
  <c r="W10005" i="4"/>
  <c r="X10005" i="4"/>
  <c r="S10013" i="4"/>
  <c r="T10013" i="4"/>
  <c r="U10013" i="4"/>
  <c r="V10013" i="4"/>
  <c r="W10013" i="4"/>
  <c r="X10013" i="4"/>
  <c r="S10014" i="4"/>
  <c r="T10014" i="4"/>
  <c r="U10014" i="4"/>
  <c r="V10014" i="4"/>
  <c r="W10014" i="4"/>
  <c r="X10014" i="4"/>
  <c r="S10015" i="4"/>
  <c r="T10015" i="4"/>
  <c r="U10015" i="4"/>
  <c r="V10015" i="4"/>
  <c r="W10015" i="4"/>
  <c r="X10015" i="4"/>
  <c r="S10016" i="4"/>
  <c r="T10016" i="4"/>
  <c r="U10016" i="4"/>
  <c r="V10016" i="4"/>
  <c r="W10016" i="4"/>
  <c r="X10016" i="4"/>
  <c r="S10017" i="4"/>
  <c r="T10017" i="4"/>
  <c r="U10017" i="4"/>
  <c r="V10017" i="4"/>
  <c r="W10017" i="4"/>
  <c r="X10017" i="4"/>
  <c r="S10018" i="4"/>
  <c r="T10018" i="4"/>
  <c r="U10018" i="4"/>
  <c r="V10018" i="4"/>
  <c r="W10018" i="4"/>
  <c r="X10018" i="4"/>
  <c r="S10012" i="4"/>
  <c r="T10012" i="4"/>
  <c r="U10012" i="4"/>
  <c r="V10012" i="4"/>
  <c r="W10012" i="4"/>
  <c r="X10012" i="4"/>
  <c r="S10020" i="4"/>
  <c r="T10020" i="4"/>
  <c r="U10020" i="4"/>
  <c r="V10020" i="4"/>
  <c r="W10020" i="4"/>
  <c r="X10020" i="4"/>
  <c r="S10021" i="4"/>
  <c r="T10021" i="4"/>
  <c r="U10021" i="4"/>
  <c r="V10021" i="4"/>
  <c r="W10021" i="4"/>
  <c r="X10021" i="4"/>
  <c r="S10022" i="4"/>
  <c r="T10022" i="4"/>
  <c r="U10022" i="4"/>
  <c r="V10022" i="4"/>
  <c r="W10022" i="4"/>
  <c r="X10022" i="4"/>
  <c r="S10023" i="4"/>
  <c r="T10023" i="4"/>
  <c r="U10023" i="4"/>
  <c r="V10023" i="4"/>
  <c r="W10023" i="4"/>
  <c r="X10023" i="4"/>
  <c r="S10024" i="4"/>
  <c r="T10024" i="4"/>
  <c r="U10024" i="4"/>
  <c r="V10024" i="4"/>
  <c r="W10024" i="4"/>
  <c r="X10024" i="4"/>
  <c r="S10025" i="4"/>
  <c r="T10025" i="4"/>
  <c r="U10025" i="4"/>
  <c r="V10025" i="4"/>
  <c r="W10025" i="4"/>
  <c r="X10025" i="4"/>
  <c r="S10019" i="4"/>
  <c r="T10019" i="4"/>
  <c r="U10019" i="4"/>
  <c r="V10019" i="4"/>
  <c r="W10019" i="4"/>
  <c r="X10019" i="4"/>
  <c r="S10027" i="4"/>
  <c r="T10027" i="4"/>
  <c r="U10027" i="4"/>
  <c r="V10027" i="4"/>
  <c r="W10027" i="4"/>
  <c r="X10027" i="4"/>
  <c r="S10028" i="4"/>
  <c r="T10028" i="4"/>
  <c r="U10028" i="4"/>
  <c r="V10028" i="4"/>
  <c r="W10028" i="4"/>
  <c r="X10028" i="4"/>
  <c r="S10029" i="4"/>
  <c r="T10029" i="4"/>
  <c r="U10029" i="4"/>
  <c r="V10029" i="4"/>
  <c r="W10029" i="4"/>
  <c r="X10029" i="4"/>
  <c r="S10030" i="4"/>
  <c r="T10030" i="4"/>
  <c r="U10030" i="4"/>
  <c r="V10030" i="4"/>
  <c r="W10030" i="4"/>
  <c r="X10030" i="4"/>
  <c r="S10031" i="4"/>
  <c r="T10031" i="4"/>
  <c r="U10031" i="4"/>
  <c r="V10031" i="4"/>
  <c r="W10031" i="4"/>
  <c r="X10031" i="4"/>
  <c r="S10032" i="4"/>
  <c r="T10032" i="4"/>
  <c r="U10032" i="4"/>
  <c r="V10032" i="4"/>
  <c r="W10032" i="4"/>
  <c r="X10032" i="4"/>
  <c r="S10026" i="4"/>
  <c r="T10026" i="4"/>
  <c r="U10026" i="4"/>
  <c r="V10026" i="4"/>
  <c r="W10026" i="4"/>
  <c r="X10026" i="4"/>
  <c r="S10034" i="4"/>
  <c r="T10034" i="4"/>
  <c r="U10034" i="4"/>
  <c r="V10034" i="4"/>
  <c r="W10034" i="4"/>
  <c r="X10034" i="4"/>
  <c r="S10035" i="4"/>
  <c r="T10035" i="4"/>
  <c r="U10035" i="4"/>
  <c r="V10035" i="4"/>
  <c r="W10035" i="4"/>
  <c r="X10035" i="4"/>
  <c r="S10036" i="4"/>
  <c r="T10036" i="4"/>
  <c r="U10036" i="4"/>
  <c r="V10036" i="4"/>
  <c r="W10036" i="4"/>
  <c r="X10036" i="4"/>
  <c r="S10037" i="4"/>
  <c r="T10037" i="4"/>
  <c r="U10037" i="4"/>
  <c r="V10037" i="4"/>
  <c r="W10037" i="4"/>
  <c r="X10037" i="4"/>
  <c r="S10038" i="4"/>
  <c r="T10038" i="4"/>
  <c r="U10038" i="4"/>
  <c r="V10038" i="4"/>
  <c r="W10038" i="4"/>
  <c r="X10038" i="4"/>
  <c r="S10039" i="4"/>
  <c r="T10039" i="4"/>
  <c r="U10039" i="4"/>
  <c r="V10039" i="4"/>
  <c r="W10039" i="4"/>
  <c r="X10039" i="4"/>
  <c r="S10033" i="4"/>
  <c r="T10033" i="4"/>
  <c r="U10033" i="4"/>
  <c r="V10033" i="4"/>
  <c r="W10033" i="4"/>
  <c r="X10033" i="4"/>
  <c r="S10041" i="4"/>
  <c r="T10041" i="4"/>
  <c r="U10041" i="4"/>
  <c r="V10041" i="4"/>
  <c r="W10041" i="4"/>
  <c r="X10041" i="4"/>
  <c r="S10042" i="4"/>
  <c r="T10042" i="4"/>
  <c r="U10042" i="4"/>
  <c r="V10042" i="4"/>
  <c r="W10042" i="4"/>
  <c r="X10042" i="4"/>
  <c r="S10043" i="4"/>
  <c r="T10043" i="4"/>
  <c r="U10043" i="4"/>
  <c r="V10043" i="4"/>
  <c r="W10043" i="4"/>
  <c r="X10043" i="4"/>
  <c r="S10044" i="4"/>
  <c r="T10044" i="4"/>
  <c r="U10044" i="4"/>
  <c r="V10044" i="4"/>
  <c r="W10044" i="4"/>
  <c r="X10044" i="4"/>
  <c r="S10045" i="4"/>
  <c r="T10045" i="4"/>
  <c r="U10045" i="4"/>
  <c r="V10045" i="4"/>
  <c r="W10045" i="4"/>
  <c r="X10045" i="4"/>
  <c r="S10046" i="4"/>
  <c r="T10046" i="4"/>
  <c r="U10046" i="4"/>
  <c r="V10046" i="4"/>
  <c r="W10046" i="4"/>
  <c r="X10046" i="4"/>
  <c r="S10040" i="4"/>
  <c r="T10040" i="4"/>
  <c r="U10040" i="4"/>
  <c r="V10040" i="4"/>
  <c r="W10040" i="4"/>
  <c r="X10040" i="4"/>
  <c r="S10048" i="4"/>
  <c r="T10048" i="4"/>
  <c r="U10048" i="4"/>
  <c r="V10048" i="4"/>
  <c r="W10048" i="4"/>
  <c r="X10048" i="4"/>
  <c r="S10049" i="4"/>
  <c r="T10049" i="4"/>
  <c r="U10049" i="4"/>
  <c r="V10049" i="4"/>
  <c r="W10049" i="4"/>
  <c r="X10049" i="4"/>
  <c r="S10050" i="4"/>
  <c r="T10050" i="4"/>
  <c r="U10050" i="4"/>
  <c r="V10050" i="4"/>
  <c r="W10050" i="4"/>
  <c r="X10050" i="4"/>
  <c r="S10051" i="4"/>
  <c r="T10051" i="4"/>
  <c r="U10051" i="4"/>
  <c r="V10051" i="4"/>
  <c r="W10051" i="4"/>
  <c r="X10051" i="4"/>
  <c r="S10052" i="4"/>
  <c r="T10052" i="4"/>
  <c r="U10052" i="4"/>
  <c r="V10052" i="4"/>
  <c r="W10052" i="4"/>
  <c r="X10052" i="4"/>
  <c r="S10053" i="4"/>
  <c r="T10053" i="4"/>
  <c r="U10053" i="4"/>
  <c r="V10053" i="4"/>
  <c r="W10053" i="4"/>
  <c r="X10053" i="4"/>
  <c r="S10047" i="4"/>
  <c r="T10047" i="4"/>
  <c r="U10047" i="4"/>
  <c r="V10047" i="4"/>
  <c r="W10047" i="4"/>
  <c r="X10047" i="4"/>
  <c r="S10055" i="4"/>
  <c r="T10055" i="4"/>
  <c r="U10055" i="4"/>
  <c r="V10055" i="4"/>
  <c r="W10055" i="4"/>
  <c r="X10055" i="4"/>
  <c r="S10056" i="4"/>
  <c r="T10056" i="4"/>
  <c r="U10056" i="4"/>
  <c r="V10056" i="4"/>
  <c r="W10056" i="4"/>
  <c r="X10056" i="4"/>
  <c r="S10057" i="4"/>
  <c r="T10057" i="4"/>
  <c r="U10057" i="4"/>
  <c r="V10057" i="4"/>
  <c r="W10057" i="4"/>
  <c r="X10057" i="4"/>
  <c r="S10058" i="4"/>
  <c r="T10058" i="4"/>
  <c r="U10058" i="4"/>
  <c r="V10058" i="4"/>
  <c r="W10058" i="4"/>
  <c r="X10058" i="4"/>
  <c r="S10059" i="4"/>
  <c r="T10059" i="4"/>
  <c r="U10059" i="4"/>
  <c r="V10059" i="4"/>
  <c r="W10059" i="4"/>
  <c r="X10059" i="4"/>
  <c r="S10060" i="4"/>
  <c r="T10060" i="4"/>
  <c r="U10060" i="4"/>
  <c r="V10060" i="4"/>
  <c r="W10060" i="4"/>
  <c r="X10060" i="4"/>
  <c r="S10054" i="4"/>
  <c r="T10054" i="4"/>
  <c r="U10054" i="4"/>
  <c r="V10054" i="4"/>
  <c r="W10054" i="4"/>
  <c r="X10054" i="4"/>
  <c r="S10062" i="4"/>
  <c r="T10062" i="4"/>
  <c r="U10062" i="4"/>
  <c r="V10062" i="4"/>
  <c r="W10062" i="4"/>
  <c r="X10062" i="4"/>
  <c r="S10063" i="4"/>
  <c r="T10063" i="4"/>
  <c r="U10063" i="4"/>
  <c r="V10063" i="4"/>
  <c r="W10063" i="4"/>
  <c r="X10063" i="4"/>
  <c r="S10064" i="4"/>
  <c r="T10064" i="4"/>
  <c r="U10064" i="4"/>
  <c r="V10064" i="4"/>
  <c r="W10064" i="4"/>
  <c r="X10064" i="4"/>
  <c r="S10065" i="4"/>
  <c r="T10065" i="4"/>
  <c r="U10065" i="4"/>
  <c r="V10065" i="4"/>
  <c r="W10065" i="4"/>
  <c r="X10065" i="4"/>
  <c r="S10066" i="4"/>
  <c r="T10066" i="4"/>
  <c r="U10066" i="4"/>
  <c r="V10066" i="4"/>
  <c r="W10066" i="4"/>
  <c r="X10066" i="4"/>
  <c r="S10067" i="4"/>
  <c r="T10067" i="4"/>
  <c r="U10067" i="4"/>
  <c r="V10067" i="4"/>
  <c r="W10067" i="4"/>
  <c r="X10067" i="4"/>
  <c r="S10061" i="4"/>
  <c r="T10061" i="4"/>
  <c r="U10061" i="4"/>
  <c r="V10061" i="4"/>
  <c r="W10061" i="4"/>
  <c r="X10061" i="4"/>
  <c r="S10069" i="4"/>
  <c r="T10069" i="4"/>
  <c r="U10069" i="4"/>
  <c r="V10069" i="4"/>
  <c r="W10069" i="4"/>
  <c r="X10069" i="4"/>
  <c r="S10070" i="4"/>
  <c r="T10070" i="4"/>
  <c r="U10070" i="4"/>
  <c r="V10070" i="4"/>
  <c r="W10070" i="4"/>
  <c r="X10070" i="4"/>
  <c r="S10071" i="4"/>
  <c r="T10071" i="4"/>
  <c r="U10071" i="4"/>
  <c r="V10071" i="4"/>
  <c r="W10071" i="4"/>
  <c r="X10071" i="4"/>
  <c r="S10072" i="4"/>
  <c r="T10072" i="4"/>
  <c r="U10072" i="4"/>
  <c r="V10072" i="4"/>
  <c r="W10072" i="4"/>
  <c r="X10072" i="4"/>
  <c r="S10073" i="4"/>
  <c r="T10073" i="4"/>
  <c r="U10073" i="4"/>
  <c r="V10073" i="4"/>
  <c r="W10073" i="4"/>
  <c r="X10073" i="4"/>
  <c r="S10074" i="4"/>
  <c r="T10074" i="4"/>
  <c r="U10074" i="4"/>
  <c r="V10074" i="4"/>
  <c r="W10074" i="4"/>
  <c r="X10074" i="4"/>
  <c r="S10068" i="4"/>
  <c r="T10068" i="4"/>
  <c r="U10068" i="4"/>
  <c r="V10068" i="4"/>
  <c r="W10068" i="4"/>
  <c r="X10068" i="4"/>
  <c r="S10076" i="4"/>
  <c r="T10076" i="4"/>
  <c r="U10076" i="4"/>
  <c r="V10076" i="4"/>
  <c r="W10076" i="4"/>
  <c r="X10076" i="4"/>
  <c r="S10077" i="4"/>
  <c r="T10077" i="4"/>
  <c r="U10077" i="4"/>
  <c r="V10077" i="4"/>
  <c r="W10077" i="4"/>
  <c r="X10077" i="4"/>
  <c r="S10078" i="4"/>
  <c r="T10078" i="4"/>
  <c r="U10078" i="4"/>
  <c r="V10078" i="4"/>
  <c r="W10078" i="4"/>
  <c r="X10078" i="4"/>
  <c r="S10079" i="4"/>
  <c r="T10079" i="4"/>
  <c r="U10079" i="4"/>
  <c r="V10079" i="4"/>
  <c r="W10079" i="4"/>
  <c r="X10079" i="4"/>
  <c r="S10080" i="4"/>
  <c r="T10080" i="4"/>
  <c r="U10080" i="4"/>
  <c r="V10080" i="4"/>
  <c r="W10080" i="4"/>
  <c r="X10080" i="4"/>
  <c r="S10081" i="4"/>
  <c r="T10081" i="4"/>
  <c r="U10081" i="4"/>
  <c r="V10081" i="4"/>
  <c r="W10081" i="4"/>
  <c r="X10081" i="4"/>
  <c r="S10075" i="4"/>
  <c r="T10075" i="4"/>
  <c r="U10075" i="4"/>
  <c r="V10075" i="4"/>
  <c r="W10075" i="4"/>
  <c r="X10075" i="4"/>
  <c r="AA6163" i="4"/>
  <c r="Z6163" i="4"/>
  <c r="Y6163" i="4"/>
  <c r="Y5884" i="4"/>
  <c r="Z5884" i="4"/>
  <c r="AA5884" i="4"/>
  <c r="Y5885" i="4"/>
  <c r="Z5885" i="4"/>
  <c r="AA5885" i="4"/>
  <c r="Y5886" i="4"/>
  <c r="Z5886" i="4"/>
  <c r="AA5886" i="4"/>
  <c r="Y5887" i="4"/>
  <c r="Z5887" i="4"/>
  <c r="AA5887" i="4"/>
  <c r="Y5888" i="4"/>
  <c r="Z5888" i="4"/>
  <c r="AA5888" i="4"/>
  <c r="Y5882" i="4"/>
  <c r="Z5882" i="4"/>
  <c r="AA5882" i="4"/>
  <c r="Y5890" i="4"/>
  <c r="Z5890" i="4"/>
  <c r="AA5890" i="4"/>
  <c r="Y5891" i="4"/>
  <c r="Z5891" i="4"/>
  <c r="AA5891" i="4"/>
  <c r="Y5892" i="4"/>
  <c r="Z5892" i="4"/>
  <c r="AA5892" i="4"/>
  <c r="Y5893" i="4"/>
  <c r="Z5893" i="4"/>
  <c r="AA5893" i="4"/>
  <c r="Y5894" i="4"/>
  <c r="Z5894" i="4"/>
  <c r="AA5894" i="4"/>
  <c r="Y5895" i="4"/>
  <c r="Z5895" i="4"/>
  <c r="AA5895" i="4"/>
  <c r="Y5889" i="4"/>
  <c r="Z5889" i="4"/>
  <c r="AA5889" i="4"/>
  <c r="Y5896" i="4"/>
  <c r="Z5896" i="4"/>
  <c r="AA5896" i="4"/>
  <c r="Y5902" i="4"/>
  <c r="Z5902" i="4"/>
  <c r="AA5902" i="4"/>
  <c r="Y5901" i="4"/>
  <c r="Z5901" i="4"/>
  <c r="AA5901" i="4"/>
  <c r="Y5900" i="4"/>
  <c r="Z5900" i="4"/>
  <c r="AA5900" i="4"/>
  <c r="Y5899" i="4"/>
  <c r="Z5899" i="4"/>
  <c r="AA5899" i="4"/>
  <c r="Y5898" i="4"/>
  <c r="Z5898" i="4"/>
  <c r="AA5898" i="4"/>
  <c r="Y5897" i="4"/>
  <c r="Z5897" i="4"/>
  <c r="AA5897" i="4"/>
  <c r="Y5904" i="4"/>
  <c r="Z5904" i="4"/>
  <c r="AA5904" i="4"/>
  <c r="Y5905" i="4"/>
  <c r="Z5905" i="4"/>
  <c r="AA5905" i="4"/>
  <c r="Y5906" i="4"/>
  <c r="Z5906" i="4"/>
  <c r="AA5906" i="4"/>
  <c r="Y5907" i="4"/>
  <c r="Z5907" i="4"/>
  <c r="AA5907" i="4"/>
  <c r="Y5908" i="4"/>
  <c r="Z5908" i="4"/>
  <c r="AA5908" i="4"/>
  <c r="Y5909" i="4"/>
  <c r="Z5909" i="4"/>
  <c r="AA5909" i="4"/>
  <c r="Y5903" i="4"/>
  <c r="Z5903" i="4"/>
  <c r="AA5903" i="4"/>
  <c r="Y5911" i="4"/>
  <c r="Z5911" i="4"/>
  <c r="AA5911" i="4"/>
  <c r="Y5912" i="4"/>
  <c r="Z5912" i="4"/>
  <c r="AA5912" i="4"/>
  <c r="Y5913" i="4"/>
  <c r="Z5913" i="4"/>
  <c r="AA5913" i="4"/>
  <c r="Y5914" i="4"/>
  <c r="Z5914" i="4"/>
  <c r="AA5914" i="4"/>
  <c r="Y5915" i="4"/>
  <c r="Z5915" i="4"/>
  <c r="AA5915" i="4"/>
  <c r="Y5916" i="4"/>
  <c r="Z5916" i="4"/>
  <c r="AA5916" i="4"/>
  <c r="Y5910" i="4"/>
  <c r="Z5910" i="4"/>
  <c r="AA5910" i="4"/>
  <c r="Y5918" i="4"/>
  <c r="Z5918" i="4"/>
  <c r="AA5918" i="4"/>
  <c r="Y5919" i="4"/>
  <c r="Z5919" i="4"/>
  <c r="AA5919" i="4"/>
  <c r="Y5920" i="4"/>
  <c r="Z5920" i="4"/>
  <c r="AA5920" i="4"/>
  <c r="Y5921" i="4"/>
  <c r="Z5921" i="4"/>
  <c r="AA5921" i="4"/>
  <c r="Y5922" i="4"/>
  <c r="Z5922" i="4"/>
  <c r="AA5922" i="4"/>
  <c r="Y5923" i="4"/>
  <c r="Z5923" i="4"/>
  <c r="AA5923" i="4"/>
  <c r="Y5917" i="4"/>
  <c r="Z5917" i="4"/>
  <c r="AA5917" i="4"/>
  <c r="Y5925" i="4"/>
  <c r="Z5925" i="4"/>
  <c r="AA5925" i="4"/>
  <c r="Y5926" i="4"/>
  <c r="Z5926" i="4"/>
  <c r="AA5926" i="4"/>
  <c r="Y5927" i="4"/>
  <c r="Z5927" i="4"/>
  <c r="AA5927" i="4"/>
  <c r="Y5928" i="4"/>
  <c r="Z5928" i="4"/>
  <c r="AA5928" i="4"/>
  <c r="Y5929" i="4"/>
  <c r="Z5929" i="4"/>
  <c r="AA5929" i="4"/>
  <c r="Y5930" i="4"/>
  <c r="Z5930" i="4"/>
  <c r="AA5930" i="4"/>
  <c r="Y5924" i="4"/>
  <c r="Z5924" i="4"/>
  <c r="AA5924" i="4"/>
  <c r="Y5932" i="4"/>
  <c r="Z5932" i="4"/>
  <c r="AA5932" i="4"/>
  <c r="Y5933" i="4"/>
  <c r="Z5933" i="4"/>
  <c r="AA5933" i="4"/>
  <c r="Y5934" i="4"/>
  <c r="Z5934" i="4"/>
  <c r="AA5934" i="4"/>
  <c r="Y5935" i="4"/>
  <c r="Z5935" i="4"/>
  <c r="AA5935" i="4"/>
  <c r="Y5936" i="4"/>
  <c r="Z5936" i="4"/>
  <c r="AA5936" i="4"/>
  <c r="Y5937" i="4"/>
  <c r="Z5937" i="4"/>
  <c r="AA5937" i="4"/>
  <c r="Y5931" i="4"/>
  <c r="Z5931" i="4"/>
  <c r="AA5931" i="4"/>
  <c r="Y5939" i="4"/>
  <c r="Z5939" i="4"/>
  <c r="AA5939" i="4"/>
  <c r="Y5940" i="4"/>
  <c r="Z5940" i="4"/>
  <c r="AA5940" i="4"/>
  <c r="Y5941" i="4"/>
  <c r="Z5941" i="4"/>
  <c r="AA5941" i="4"/>
  <c r="Y5942" i="4"/>
  <c r="Z5942" i="4"/>
  <c r="AA5942" i="4"/>
  <c r="Y5943" i="4"/>
  <c r="Z5943" i="4"/>
  <c r="AA5943" i="4"/>
  <c r="Y5944" i="4"/>
  <c r="Z5944" i="4"/>
  <c r="AA5944" i="4"/>
  <c r="Y5938" i="4"/>
  <c r="Z5938" i="4"/>
  <c r="AA5938" i="4"/>
  <c r="Y5946" i="4"/>
  <c r="Z5946" i="4"/>
  <c r="AA5946" i="4"/>
  <c r="Y5947" i="4"/>
  <c r="Z5947" i="4"/>
  <c r="AA5947" i="4"/>
  <c r="Y5948" i="4"/>
  <c r="Z5948" i="4"/>
  <c r="AA5948" i="4"/>
  <c r="Y5949" i="4"/>
  <c r="Z5949" i="4"/>
  <c r="AA5949" i="4"/>
  <c r="Y5950" i="4"/>
  <c r="Z5950" i="4"/>
  <c r="AA5950" i="4"/>
  <c r="Y5951" i="4"/>
  <c r="Z5951" i="4"/>
  <c r="AA5951" i="4"/>
  <c r="Y5945" i="4"/>
  <c r="Z5945" i="4"/>
  <c r="AA5945" i="4"/>
  <c r="Y5953" i="4"/>
  <c r="Z5953" i="4"/>
  <c r="AA5953" i="4"/>
  <c r="Y5954" i="4"/>
  <c r="Z5954" i="4"/>
  <c r="AA5954" i="4"/>
  <c r="Y5955" i="4"/>
  <c r="Z5955" i="4"/>
  <c r="AA5955" i="4"/>
  <c r="Y5956" i="4"/>
  <c r="Z5956" i="4"/>
  <c r="AA5956" i="4"/>
  <c r="Y5957" i="4"/>
  <c r="Z5957" i="4"/>
  <c r="AA5957" i="4"/>
  <c r="Y5958" i="4"/>
  <c r="Z5958" i="4"/>
  <c r="AA5958" i="4"/>
  <c r="Y5952" i="4"/>
  <c r="Z5952" i="4"/>
  <c r="AA5952" i="4"/>
  <c r="Y5960" i="4"/>
  <c r="Z5960" i="4"/>
  <c r="AA5960" i="4"/>
  <c r="Y5961" i="4"/>
  <c r="Z5961" i="4"/>
  <c r="AA5961" i="4"/>
  <c r="Y5962" i="4"/>
  <c r="Z5962" i="4"/>
  <c r="AA5962" i="4"/>
  <c r="Y5963" i="4"/>
  <c r="Z5963" i="4"/>
  <c r="AA5963" i="4"/>
  <c r="Y5964" i="4"/>
  <c r="Z5964" i="4"/>
  <c r="AA5964" i="4"/>
  <c r="Y5965" i="4"/>
  <c r="Z5965" i="4"/>
  <c r="AA5965" i="4"/>
  <c r="Y5959" i="4"/>
  <c r="Z5959" i="4"/>
  <c r="AA5959" i="4"/>
  <c r="Y5967" i="4"/>
  <c r="Z5967" i="4"/>
  <c r="AA5967" i="4"/>
  <c r="Y5968" i="4"/>
  <c r="Z5968" i="4"/>
  <c r="AA5968" i="4"/>
  <c r="Y5969" i="4"/>
  <c r="Z5969" i="4"/>
  <c r="AA5969" i="4"/>
  <c r="Y5970" i="4"/>
  <c r="Z5970" i="4"/>
  <c r="AA5970" i="4"/>
  <c r="Y5971" i="4"/>
  <c r="Z5971" i="4"/>
  <c r="AA5971" i="4"/>
  <c r="Y5972" i="4"/>
  <c r="Z5972" i="4"/>
  <c r="AA5972" i="4"/>
  <c r="Y5966" i="4"/>
  <c r="Z5966" i="4"/>
  <c r="AA5966" i="4"/>
  <c r="Y5974" i="4"/>
  <c r="Z5974" i="4"/>
  <c r="AA5974" i="4"/>
  <c r="Y5975" i="4"/>
  <c r="Z5975" i="4"/>
  <c r="AA5975" i="4"/>
  <c r="Y5976" i="4"/>
  <c r="Z5976" i="4"/>
  <c r="AA5976" i="4"/>
  <c r="Y5977" i="4"/>
  <c r="Z5977" i="4"/>
  <c r="AA5977" i="4"/>
  <c r="Y5978" i="4"/>
  <c r="Z5978" i="4"/>
  <c r="AA5978" i="4"/>
  <c r="Y5979" i="4"/>
  <c r="Z5979" i="4"/>
  <c r="AA5979" i="4"/>
  <c r="Y5973" i="4"/>
  <c r="Z5973" i="4"/>
  <c r="AA5973" i="4"/>
  <c r="Y5981" i="4"/>
  <c r="Z5981" i="4"/>
  <c r="AA5981" i="4"/>
  <c r="Y5982" i="4"/>
  <c r="Z5982" i="4"/>
  <c r="AA5982" i="4"/>
  <c r="Y5983" i="4"/>
  <c r="Z5983" i="4"/>
  <c r="AA5983" i="4"/>
  <c r="Y5984" i="4"/>
  <c r="Z5984" i="4"/>
  <c r="AA5984" i="4"/>
  <c r="Y5985" i="4"/>
  <c r="Z5985" i="4"/>
  <c r="AA5985" i="4"/>
  <c r="Y5986" i="4"/>
  <c r="Z5986" i="4"/>
  <c r="AA5986" i="4"/>
  <c r="Y5980" i="4"/>
  <c r="Z5980" i="4"/>
  <c r="AA5980" i="4"/>
  <c r="Y5988" i="4"/>
  <c r="Z5988" i="4"/>
  <c r="AA5988" i="4"/>
  <c r="Y5989" i="4"/>
  <c r="Z5989" i="4"/>
  <c r="AA5989" i="4"/>
  <c r="Y5990" i="4"/>
  <c r="Z5990" i="4"/>
  <c r="AA5990" i="4"/>
  <c r="Y5991" i="4"/>
  <c r="Z5991" i="4"/>
  <c r="AA5991" i="4"/>
  <c r="Y5992" i="4"/>
  <c r="Z5992" i="4"/>
  <c r="AA5992" i="4"/>
  <c r="Y5993" i="4"/>
  <c r="Z5993" i="4"/>
  <c r="AA5993" i="4"/>
  <c r="Y5987" i="4"/>
  <c r="Z5987" i="4"/>
  <c r="AA5987" i="4"/>
  <c r="Y5995" i="4"/>
  <c r="Z5995" i="4"/>
  <c r="AA5995" i="4"/>
  <c r="Y5996" i="4"/>
  <c r="Z5996" i="4"/>
  <c r="AA5996" i="4"/>
  <c r="Y5997" i="4"/>
  <c r="Z5997" i="4"/>
  <c r="AA5997" i="4"/>
  <c r="Y5998" i="4"/>
  <c r="Z5998" i="4"/>
  <c r="AA5998" i="4"/>
  <c r="Y5999" i="4"/>
  <c r="Z5999" i="4"/>
  <c r="AA5999" i="4"/>
  <c r="Y6000" i="4"/>
  <c r="Z6000" i="4"/>
  <c r="AA6000" i="4"/>
  <c r="Y5994" i="4"/>
  <c r="Z5994" i="4"/>
  <c r="AA5994" i="4"/>
  <c r="Y6002" i="4"/>
  <c r="Z6002" i="4"/>
  <c r="AA6002" i="4"/>
  <c r="Y6003" i="4"/>
  <c r="Z6003" i="4"/>
  <c r="AA6003" i="4"/>
  <c r="Y6004" i="4"/>
  <c r="Z6004" i="4"/>
  <c r="AA6004" i="4"/>
  <c r="Y6005" i="4"/>
  <c r="Z6005" i="4"/>
  <c r="AA6005" i="4"/>
  <c r="Y6006" i="4"/>
  <c r="Z6006" i="4"/>
  <c r="AA6006" i="4"/>
  <c r="Y6007" i="4"/>
  <c r="Z6007" i="4"/>
  <c r="AA6007" i="4"/>
  <c r="Y6001" i="4"/>
  <c r="Z6001" i="4"/>
  <c r="AA6001" i="4"/>
  <c r="Y6009" i="4"/>
  <c r="Z6009" i="4"/>
  <c r="AA6009" i="4"/>
  <c r="Y6010" i="4"/>
  <c r="Z6010" i="4"/>
  <c r="AA6010" i="4"/>
  <c r="Y6011" i="4"/>
  <c r="Z6011" i="4"/>
  <c r="AA6011" i="4"/>
  <c r="Y6012" i="4"/>
  <c r="Z6012" i="4"/>
  <c r="AA6012" i="4"/>
  <c r="Y6013" i="4"/>
  <c r="Z6013" i="4"/>
  <c r="AA6013" i="4"/>
  <c r="Y6014" i="4"/>
  <c r="Z6014" i="4"/>
  <c r="AA6014" i="4"/>
  <c r="Y6008" i="4"/>
  <c r="Z6008" i="4"/>
  <c r="AA6008" i="4"/>
  <c r="Y6016" i="4"/>
  <c r="Z6016" i="4"/>
  <c r="AA6016" i="4"/>
  <c r="Y6017" i="4"/>
  <c r="Z6017" i="4"/>
  <c r="AA6017" i="4"/>
  <c r="Y6018" i="4"/>
  <c r="Z6018" i="4"/>
  <c r="AA6018" i="4"/>
  <c r="Y6019" i="4"/>
  <c r="Z6019" i="4"/>
  <c r="AA6019" i="4"/>
  <c r="Y6020" i="4"/>
  <c r="Z6020" i="4"/>
  <c r="AA6020" i="4"/>
  <c r="Y6021" i="4"/>
  <c r="Z6021" i="4"/>
  <c r="AA6021" i="4"/>
  <c r="Y6015" i="4"/>
  <c r="Z6015" i="4"/>
  <c r="AA6015" i="4"/>
  <c r="Y6023" i="4"/>
  <c r="Z6023" i="4"/>
  <c r="AA6023" i="4"/>
  <c r="Y6024" i="4"/>
  <c r="Z6024" i="4"/>
  <c r="AA6024" i="4"/>
  <c r="Y6025" i="4"/>
  <c r="Z6025" i="4"/>
  <c r="AA6025" i="4"/>
  <c r="Y6026" i="4"/>
  <c r="Z6026" i="4"/>
  <c r="AA6026" i="4"/>
  <c r="Y6027" i="4"/>
  <c r="Z6027" i="4"/>
  <c r="AA6027" i="4"/>
  <c r="Y6028" i="4"/>
  <c r="Z6028" i="4"/>
  <c r="AA6028" i="4"/>
  <c r="Y6022" i="4"/>
  <c r="Z6022" i="4"/>
  <c r="AA6022" i="4"/>
  <c r="Y6030" i="4"/>
  <c r="Z6030" i="4"/>
  <c r="AA6030" i="4"/>
  <c r="Y6031" i="4"/>
  <c r="Z6031" i="4"/>
  <c r="AA6031" i="4"/>
  <c r="Y6032" i="4"/>
  <c r="Z6032" i="4"/>
  <c r="AA6032" i="4"/>
  <c r="Y6033" i="4"/>
  <c r="Z6033" i="4"/>
  <c r="AA6033" i="4"/>
  <c r="Y6034" i="4"/>
  <c r="Z6034" i="4"/>
  <c r="AA6034" i="4"/>
  <c r="Y6035" i="4"/>
  <c r="Z6035" i="4"/>
  <c r="AA6035" i="4"/>
  <c r="Y6029" i="4"/>
  <c r="Z6029" i="4"/>
  <c r="AA6029" i="4"/>
  <c r="Y6037" i="4"/>
  <c r="Z6037" i="4"/>
  <c r="AA6037" i="4"/>
  <c r="Y6038" i="4"/>
  <c r="Z6038" i="4"/>
  <c r="AA6038" i="4"/>
  <c r="Y6039" i="4"/>
  <c r="Z6039" i="4"/>
  <c r="AA6039" i="4"/>
  <c r="Y6040" i="4"/>
  <c r="Z6040" i="4"/>
  <c r="AA6040" i="4"/>
  <c r="Y6041" i="4"/>
  <c r="Z6041" i="4"/>
  <c r="AA6041" i="4"/>
  <c r="Y6042" i="4"/>
  <c r="Z6042" i="4"/>
  <c r="AA6042" i="4"/>
  <c r="Y6036" i="4"/>
  <c r="Z6036" i="4"/>
  <c r="AA6036" i="4"/>
  <c r="Y6044" i="4"/>
  <c r="Z6044" i="4"/>
  <c r="AA6044" i="4"/>
  <c r="Y6045" i="4"/>
  <c r="Z6045" i="4"/>
  <c r="AA6045" i="4"/>
  <c r="Y6046" i="4"/>
  <c r="Z6046" i="4"/>
  <c r="AA6046" i="4"/>
  <c r="Y6047" i="4"/>
  <c r="Z6047" i="4"/>
  <c r="AA6047" i="4"/>
  <c r="Y6048" i="4"/>
  <c r="Z6048" i="4"/>
  <c r="AA6048" i="4"/>
  <c r="Y6049" i="4"/>
  <c r="Z6049" i="4"/>
  <c r="AA6049" i="4"/>
  <c r="Y6043" i="4"/>
  <c r="Z6043" i="4"/>
  <c r="AA6043" i="4"/>
  <c r="Y6051" i="4"/>
  <c r="Z6051" i="4"/>
  <c r="AA6051" i="4"/>
  <c r="Y6052" i="4"/>
  <c r="Z6052" i="4"/>
  <c r="AA6052" i="4"/>
  <c r="Y6053" i="4"/>
  <c r="Z6053" i="4"/>
  <c r="AA6053" i="4"/>
  <c r="Y6054" i="4"/>
  <c r="Z6054" i="4"/>
  <c r="AA6054" i="4"/>
  <c r="Y6055" i="4"/>
  <c r="Z6055" i="4"/>
  <c r="AA6055" i="4"/>
  <c r="Y6056" i="4"/>
  <c r="Z6056" i="4"/>
  <c r="AA6056" i="4"/>
  <c r="Y6050" i="4"/>
  <c r="Z6050" i="4"/>
  <c r="AA6050" i="4"/>
  <c r="Y6058" i="4"/>
  <c r="Z6058" i="4"/>
  <c r="AA6058" i="4"/>
  <c r="Y6059" i="4"/>
  <c r="Z6059" i="4"/>
  <c r="AA6059" i="4"/>
  <c r="Y6060" i="4"/>
  <c r="Z6060" i="4"/>
  <c r="AA6060" i="4"/>
  <c r="Y6061" i="4"/>
  <c r="Z6061" i="4"/>
  <c r="AA6061" i="4"/>
  <c r="Y6062" i="4"/>
  <c r="Z6062" i="4"/>
  <c r="AA6062" i="4"/>
  <c r="Y6063" i="4"/>
  <c r="Z6063" i="4"/>
  <c r="AA6063" i="4"/>
  <c r="Y6057" i="4"/>
  <c r="Z6057" i="4"/>
  <c r="AA6057" i="4"/>
  <c r="Y6065" i="4"/>
  <c r="Z6065" i="4"/>
  <c r="AA6065" i="4"/>
  <c r="Y6066" i="4"/>
  <c r="Z6066" i="4"/>
  <c r="AA6066" i="4"/>
  <c r="Y6067" i="4"/>
  <c r="Z6067" i="4"/>
  <c r="AA6067" i="4"/>
  <c r="Y6068" i="4"/>
  <c r="Z6068" i="4"/>
  <c r="AA6068" i="4"/>
  <c r="Y6069" i="4"/>
  <c r="Z6069" i="4"/>
  <c r="AA6069" i="4"/>
  <c r="Y6070" i="4"/>
  <c r="Z6070" i="4"/>
  <c r="AA6070" i="4"/>
  <c r="Y6064" i="4"/>
  <c r="Z6064" i="4"/>
  <c r="AA6064" i="4"/>
  <c r="Y6072" i="4"/>
  <c r="Z6072" i="4"/>
  <c r="AA6072" i="4"/>
  <c r="Y6073" i="4"/>
  <c r="Z6073" i="4"/>
  <c r="AA6073" i="4"/>
  <c r="Y6074" i="4"/>
  <c r="Z6074" i="4"/>
  <c r="AA6074" i="4"/>
  <c r="Y6075" i="4"/>
  <c r="Z6075" i="4"/>
  <c r="AA6075" i="4"/>
  <c r="Y6076" i="4"/>
  <c r="Z6076" i="4"/>
  <c r="AA6076" i="4"/>
  <c r="Y6077" i="4"/>
  <c r="Z6077" i="4"/>
  <c r="AA6077" i="4"/>
  <c r="Y6071" i="4"/>
  <c r="Z6071" i="4"/>
  <c r="AA6071" i="4"/>
  <c r="Y6079" i="4"/>
  <c r="Z6079" i="4"/>
  <c r="AA6079" i="4"/>
  <c r="Y6080" i="4"/>
  <c r="Z6080" i="4"/>
  <c r="AA6080" i="4"/>
  <c r="Y6081" i="4"/>
  <c r="Z6081" i="4"/>
  <c r="AA6081" i="4"/>
  <c r="Y6082" i="4"/>
  <c r="Z6082" i="4"/>
  <c r="AA6082" i="4"/>
  <c r="Y6083" i="4"/>
  <c r="Z6083" i="4"/>
  <c r="AA6083" i="4"/>
  <c r="Y6084" i="4"/>
  <c r="Z6084" i="4"/>
  <c r="AA6084" i="4"/>
  <c r="Y6078" i="4"/>
  <c r="Z6078" i="4"/>
  <c r="AA6078" i="4"/>
  <c r="Y6086" i="4"/>
  <c r="Z6086" i="4"/>
  <c r="AA6086" i="4"/>
  <c r="Y6087" i="4"/>
  <c r="Z6087" i="4"/>
  <c r="AA6087" i="4"/>
  <c r="Y6088" i="4"/>
  <c r="Z6088" i="4"/>
  <c r="AA6088" i="4"/>
  <c r="Y6089" i="4"/>
  <c r="Z6089" i="4"/>
  <c r="AA6089" i="4"/>
  <c r="Y6090" i="4"/>
  <c r="Z6090" i="4"/>
  <c r="AA6090" i="4"/>
  <c r="Y6091" i="4"/>
  <c r="Z6091" i="4"/>
  <c r="AA6091" i="4"/>
  <c r="Y6085" i="4"/>
  <c r="Z6085" i="4"/>
  <c r="AA6085" i="4"/>
  <c r="Y6093" i="4"/>
  <c r="Z6093" i="4"/>
  <c r="AA6093" i="4"/>
  <c r="Y6094" i="4"/>
  <c r="Z6094" i="4"/>
  <c r="AA6094" i="4"/>
  <c r="Y6095" i="4"/>
  <c r="Z6095" i="4"/>
  <c r="AA6095" i="4"/>
  <c r="Y6096" i="4"/>
  <c r="Z6096" i="4"/>
  <c r="AA6096" i="4"/>
  <c r="Y6097" i="4"/>
  <c r="Z6097" i="4"/>
  <c r="AA6097" i="4"/>
  <c r="Y6098" i="4"/>
  <c r="Z6098" i="4"/>
  <c r="AA6098" i="4"/>
  <c r="Y6092" i="4"/>
  <c r="Z6092" i="4"/>
  <c r="AA6092" i="4"/>
  <c r="Y6100" i="4"/>
  <c r="Z6100" i="4"/>
  <c r="AA6100" i="4"/>
  <c r="Y6101" i="4"/>
  <c r="Z6101" i="4"/>
  <c r="AA6101" i="4"/>
  <c r="Y6102" i="4"/>
  <c r="Z6102" i="4"/>
  <c r="AA6102" i="4"/>
  <c r="Y6103" i="4"/>
  <c r="Z6103" i="4"/>
  <c r="AA6103" i="4"/>
  <c r="Y6104" i="4"/>
  <c r="Z6104" i="4"/>
  <c r="AA6104" i="4"/>
  <c r="Y6105" i="4"/>
  <c r="Z6105" i="4"/>
  <c r="AA6105" i="4"/>
  <c r="Y6099" i="4"/>
  <c r="Z6099" i="4"/>
  <c r="AA6099" i="4"/>
  <c r="Y6107" i="4"/>
  <c r="Z6107" i="4"/>
  <c r="AA6107" i="4"/>
  <c r="Y6108" i="4"/>
  <c r="Z6108" i="4"/>
  <c r="AA6108" i="4"/>
  <c r="Y6109" i="4"/>
  <c r="Z6109" i="4"/>
  <c r="AA6109" i="4"/>
  <c r="Y6110" i="4"/>
  <c r="Z6110" i="4"/>
  <c r="AA6110" i="4"/>
  <c r="Y6111" i="4"/>
  <c r="Z6111" i="4"/>
  <c r="AA6111" i="4"/>
  <c r="Y6112" i="4"/>
  <c r="Z6112" i="4"/>
  <c r="AA6112" i="4"/>
  <c r="Y6106" i="4"/>
  <c r="Z6106" i="4"/>
  <c r="AA6106" i="4"/>
  <c r="Y6114" i="4"/>
  <c r="Z6114" i="4"/>
  <c r="AA6114" i="4"/>
  <c r="Y6115" i="4"/>
  <c r="Z6115" i="4"/>
  <c r="AA6115" i="4"/>
  <c r="Y6116" i="4"/>
  <c r="Z6116" i="4"/>
  <c r="AA6116" i="4"/>
  <c r="Y6117" i="4"/>
  <c r="Z6117" i="4"/>
  <c r="AA6117" i="4"/>
  <c r="Y6118" i="4"/>
  <c r="Z6118" i="4"/>
  <c r="AA6118" i="4"/>
  <c r="Y6119" i="4"/>
  <c r="Z6119" i="4"/>
  <c r="AA6119" i="4"/>
  <c r="Y6113" i="4"/>
  <c r="Z6113" i="4"/>
  <c r="AA6113" i="4"/>
  <c r="Y6121" i="4"/>
  <c r="Z6121" i="4"/>
  <c r="AA6121" i="4"/>
  <c r="Y6122" i="4"/>
  <c r="Z6122" i="4"/>
  <c r="AA6122" i="4"/>
  <c r="Y6123" i="4"/>
  <c r="Z6123" i="4"/>
  <c r="AA6123" i="4"/>
  <c r="Y6124" i="4"/>
  <c r="Z6124" i="4"/>
  <c r="AA6124" i="4"/>
  <c r="Y6125" i="4"/>
  <c r="Z6125" i="4"/>
  <c r="AA6125" i="4"/>
  <c r="Y6126" i="4"/>
  <c r="Z6126" i="4"/>
  <c r="AA6126" i="4"/>
  <c r="Y6120" i="4"/>
  <c r="Z6120" i="4"/>
  <c r="AA6120" i="4"/>
  <c r="Y6128" i="4"/>
  <c r="Z6128" i="4"/>
  <c r="AA6128" i="4"/>
  <c r="Y6129" i="4"/>
  <c r="Z6129" i="4"/>
  <c r="AA6129" i="4"/>
  <c r="Y6130" i="4"/>
  <c r="Z6130" i="4"/>
  <c r="AA6130" i="4"/>
  <c r="Y6131" i="4"/>
  <c r="Z6131" i="4"/>
  <c r="AA6131" i="4"/>
  <c r="Y6132" i="4"/>
  <c r="Z6132" i="4"/>
  <c r="AA6132" i="4"/>
  <c r="Y6133" i="4"/>
  <c r="Z6133" i="4"/>
  <c r="AA6133" i="4"/>
  <c r="Y6127" i="4"/>
  <c r="Z6127" i="4"/>
  <c r="AA6127" i="4"/>
  <c r="Y6135" i="4"/>
  <c r="Z6135" i="4"/>
  <c r="AA6135" i="4"/>
  <c r="Y6136" i="4"/>
  <c r="Z6136" i="4"/>
  <c r="AA6136" i="4"/>
  <c r="Y6137" i="4"/>
  <c r="Z6137" i="4"/>
  <c r="AA6137" i="4"/>
  <c r="Y6138" i="4"/>
  <c r="Z6138" i="4"/>
  <c r="AA6138" i="4"/>
  <c r="Y6139" i="4"/>
  <c r="Z6139" i="4"/>
  <c r="AA6139" i="4"/>
  <c r="Y6140" i="4"/>
  <c r="Z6140" i="4"/>
  <c r="AA6140" i="4"/>
  <c r="Y6134" i="4"/>
  <c r="Z6134" i="4"/>
  <c r="AA6134" i="4"/>
  <c r="Y6142" i="4"/>
  <c r="Z6142" i="4"/>
  <c r="AA6142" i="4"/>
  <c r="Y6143" i="4"/>
  <c r="Z6143" i="4"/>
  <c r="AA6143" i="4"/>
  <c r="Y6144" i="4"/>
  <c r="Z6144" i="4"/>
  <c r="AA6144" i="4"/>
  <c r="Y6145" i="4"/>
  <c r="Z6145" i="4"/>
  <c r="AA6145" i="4"/>
  <c r="Y6146" i="4"/>
  <c r="Z6146" i="4"/>
  <c r="AA6146" i="4"/>
  <c r="Y6147" i="4"/>
  <c r="Z6147" i="4"/>
  <c r="AA6147" i="4"/>
  <c r="Y6141" i="4"/>
  <c r="Z6141" i="4"/>
  <c r="AA6141" i="4"/>
  <c r="Y6149" i="4"/>
  <c r="Z6149" i="4"/>
  <c r="AA6149" i="4"/>
  <c r="Y6150" i="4"/>
  <c r="Z6150" i="4"/>
  <c r="AA6150" i="4"/>
  <c r="Y6151" i="4"/>
  <c r="Z6151" i="4"/>
  <c r="AA6151" i="4"/>
  <c r="Y6152" i="4"/>
  <c r="Z6152" i="4"/>
  <c r="AA6152" i="4"/>
  <c r="Y6153" i="4"/>
  <c r="Z6153" i="4"/>
  <c r="AA6153" i="4"/>
  <c r="Y6154" i="4"/>
  <c r="Z6154" i="4"/>
  <c r="AA6154" i="4"/>
  <c r="Y6148" i="4"/>
  <c r="Z6148" i="4"/>
  <c r="AA6148" i="4"/>
  <c r="Y6156" i="4"/>
  <c r="Z6156" i="4"/>
  <c r="AA6156" i="4"/>
  <c r="Y6157" i="4"/>
  <c r="Z6157" i="4"/>
  <c r="AA6157" i="4"/>
  <c r="Y6158" i="4"/>
  <c r="Z6158" i="4"/>
  <c r="AA6158" i="4"/>
  <c r="Y6159" i="4"/>
  <c r="Z6159" i="4"/>
  <c r="AA6159" i="4"/>
  <c r="Y6160" i="4"/>
  <c r="Z6160" i="4"/>
  <c r="AA6160" i="4"/>
  <c r="Y6161" i="4"/>
  <c r="Z6161" i="4"/>
  <c r="AA6161" i="4"/>
  <c r="Y6155" i="4"/>
  <c r="Z6155" i="4"/>
  <c r="AA6155" i="4"/>
  <c r="Z5883" i="4"/>
  <c r="Y5883" i="4"/>
  <c r="Y6716" i="4" l="1"/>
  <c r="AA6716" i="4" l="1"/>
  <c r="Z6716" i="4" l="1"/>
  <c r="Y6719" i="4" l="1"/>
  <c r="Y6718" i="4"/>
  <c r="Y6717" i="4"/>
  <c r="Y6720" i="4" l="1"/>
  <c r="Y6721" i="4"/>
  <c r="Y6715" i="4" l="1"/>
  <c r="Y6996" i="4" l="1"/>
  <c r="Y6997" i="4" l="1"/>
  <c r="Z6719" i="4"/>
  <c r="Z6718" i="4"/>
  <c r="Z6717" i="4"/>
  <c r="Y6998" i="4" l="1"/>
  <c r="Y6999" i="4"/>
  <c r="Z6720" i="4"/>
  <c r="Z6721" i="4"/>
  <c r="Y7000" i="4" l="1"/>
  <c r="Z6715" i="4"/>
  <c r="Z6996" i="4" l="1"/>
  <c r="Y7001" i="4"/>
  <c r="Z6997" i="4" l="1"/>
  <c r="Y6995" i="4"/>
  <c r="AA6719" i="4"/>
  <c r="AA6718" i="4"/>
  <c r="AA6717" i="4"/>
  <c r="Z6999" i="4" l="1"/>
  <c r="Z6998" i="4"/>
  <c r="AA6720" i="4"/>
  <c r="Z7000" i="4" l="1"/>
  <c r="AA6721" i="4"/>
  <c r="AA6996" i="4" l="1"/>
  <c r="Z7001" i="4"/>
  <c r="AA6715" i="4"/>
  <c r="Z6995" i="4" l="1"/>
  <c r="AA6997" i="4"/>
  <c r="AA6998" i="4" l="1"/>
  <c r="AA7000" i="4" l="1"/>
  <c r="AA6999" i="4"/>
  <c r="AA7001" i="4" l="1"/>
  <c r="AA6995"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Holmes, Stuart</author>
  </authors>
  <commentList>
    <comment ref="K7548" authorId="0" shapeId="0" xr:uid="{00000000-0006-0000-0100-000001000000}">
      <text>
        <r>
          <rPr>
            <b/>
            <sz val="9"/>
            <color indexed="81"/>
            <rFont val="Tahoma"/>
            <family val="2"/>
          </rPr>
          <t>Holmes, Stuart:</t>
        </r>
        <r>
          <rPr>
            <sz val="9"/>
            <color indexed="81"/>
            <rFont val="Tahoma"/>
            <family val="2"/>
          </rPr>
          <t xml:space="preserve">
Yakima County Voter demographics from VRDB extract from 10/31/2009</t>
        </r>
      </text>
    </comment>
  </commentList>
</comments>
</file>

<file path=xl/sharedStrings.xml><?xml version="1.0" encoding="utf-8"?>
<sst xmlns="http://schemas.openxmlformats.org/spreadsheetml/2006/main" count="43655" uniqueCount="89">
  <si>
    <t>Age</t>
  </si>
  <si>
    <t>County</t>
  </si>
  <si>
    <t>Female Population</t>
  </si>
  <si>
    <t>Male Population</t>
  </si>
  <si>
    <t>Total Population</t>
  </si>
  <si>
    <t>Female Voters</t>
  </si>
  <si>
    <t>Male Voters</t>
  </si>
  <si>
    <t>Unknown Voters</t>
  </si>
  <si>
    <t>Total Voters</t>
  </si>
  <si>
    <t>Female Ballots</t>
  </si>
  <si>
    <t>Male Ballots</t>
  </si>
  <si>
    <t>Unknown Ballots</t>
  </si>
  <si>
    <t>Total Ballots</t>
  </si>
  <si>
    <t>Female Registered Population</t>
  </si>
  <si>
    <t>Male Registered Population</t>
  </si>
  <si>
    <t>Total Registered Population</t>
  </si>
  <si>
    <t>Female Pop Turnout</t>
  </si>
  <si>
    <t>Male Pop Turnout</t>
  </si>
  <si>
    <t>Total Pop Turnout</t>
  </si>
  <si>
    <t>Female Voter Turnout</t>
  </si>
  <si>
    <t>Male Voter Turnout</t>
  </si>
  <si>
    <t>Total Voter Turnout</t>
  </si>
  <si>
    <t>Garfield</t>
  </si>
  <si>
    <t>San Juan</t>
  </si>
  <si>
    <t>Jefferson</t>
  </si>
  <si>
    <t>Columbia</t>
  </si>
  <si>
    <t>Wahkiakum</t>
  </si>
  <si>
    <t>Lincoln</t>
  </si>
  <si>
    <t>Stevens</t>
  </si>
  <si>
    <t>Klickitat</t>
  </si>
  <si>
    <t>Island</t>
  </si>
  <si>
    <t>Pend Oreille</t>
  </si>
  <si>
    <t>Ferry</t>
  </si>
  <si>
    <t>Clallam</t>
  </si>
  <si>
    <t>Pacific</t>
  </si>
  <si>
    <t>Whatcom</t>
  </si>
  <si>
    <t>Skamania</t>
  </si>
  <si>
    <t>Asotin</t>
  </si>
  <si>
    <t>Skagit</t>
  </si>
  <si>
    <t>Kitsap</t>
  </si>
  <si>
    <t>Spokane</t>
  </si>
  <si>
    <t>Mason</t>
  </si>
  <si>
    <t>Lewis</t>
  </si>
  <si>
    <t>Thurston</t>
  </si>
  <si>
    <t>Chelan</t>
  </si>
  <si>
    <t>Walla Walla</t>
  </si>
  <si>
    <t>Cowlitz</t>
  </si>
  <si>
    <t>King</t>
  </si>
  <si>
    <t>Benton</t>
  </si>
  <si>
    <t>Okanogan</t>
  </si>
  <si>
    <t>Kittitas</t>
  </si>
  <si>
    <t>Clark</t>
  </si>
  <si>
    <t>Snohomish</t>
  </si>
  <si>
    <t>Douglas</t>
  </si>
  <si>
    <t>Grays Harbor</t>
  </si>
  <si>
    <t>Pierce</t>
  </si>
  <si>
    <t>Grant</t>
  </si>
  <si>
    <t>Whitman</t>
  </si>
  <si>
    <t>Yakima</t>
  </si>
  <si>
    <t>Adams</t>
  </si>
  <si>
    <t>Franklin</t>
  </si>
  <si>
    <t>Year</t>
  </si>
  <si>
    <t>18-24</t>
  </si>
  <si>
    <t>25-34</t>
  </si>
  <si>
    <t>35-44</t>
  </si>
  <si>
    <t>45-54</t>
  </si>
  <si>
    <t>55-64</t>
  </si>
  <si>
    <t>65-</t>
  </si>
  <si>
    <t>zWashington State</t>
  </si>
  <si>
    <t>Combined Printed</t>
  </si>
  <si>
    <t>Separate Printed</t>
  </si>
  <si>
    <t>Voters Pamphlet</t>
  </si>
  <si>
    <t>Target Area (Square, Oval Arrow)</t>
  </si>
  <si>
    <t>oval</t>
  </si>
  <si>
    <t>rectangle</t>
  </si>
  <si>
    <t>arrow</t>
  </si>
  <si>
    <t>Vote-By-Mail</t>
  </si>
  <si>
    <t>no</t>
  </si>
  <si>
    <t>yes</t>
  </si>
  <si>
    <t>0TOTAL</t>
  </si>
  <si>
    <t>Election Type</t>
  </si>
  <si>
    <t>Primary</t>
  </si>
  <si>
    <t>General</t>
  </si>
  <si>
    <t>Presidential Primary</t>
  </si>
  <si>
    <t>Registered voter data is estimated from the election period and may not precisely match the number of registered voters on election day.</t>
  </si>
  <si>
    <t>Population data is estimated from April 1st on the year of the election.</t>
  </si>
  <si>
    <t>Note: As of 2022, 17-year-old voters can vote in primaries in Washington state if they will turn 18 by the following general election. Ballots from eligible 17-year-olds are not included in totals on this spreadsheet for consistency with previous years, and because population estimates are not available for periods of less than a year.</t>
  </si>
  <si>
    <t xml:space="preserve">Combined Printed </t>
  </si>
  <si>
    <t>The Office of the Secretary of State utilizes the Office of Financial Management's published postcensal estimates for estimates of county-level population by age group and sex. After data becomes available for the most recent year, this data report will be updated accordingly.
You can find the Office of Financial Management population estimates on their website here: https://ofm.wa.gov/washington-data-research/population-demographics/population-estimates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</si>
</sst>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34" x14ac:knownFonts="1">
    <font>
      <sz val="11"/>
      <color theme="1"/>
      <name val="Calibri"/>
      <family val="2"/>
      <scheme val="minor"/>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1"/>
      <color theme="1"/>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sz val="10"/>
      <color theme="1"/>
      <name val="Arial"/>
      <family val="2"/>
    </font>
    <font>
      <sz val="9"/>
      <color theme="1"/>
      <name val="Arial"/>
      <family val="2"/>
    </font>
    <font>
      <b/>
      <sz val="11"/>
      <color rgb="FF3F3F3F"/>
      <name val="Calibri"/>
      <family val="2"/>
      <scheme val="minor"/>
    </font>
    <font>
      <b/>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sz val="9"/>
      <color indexed="81"/>
      <name val="Tahoma"/>
      <family val="2"/>
    </font>
    <font>
      <b/>
      <sz val="9"/>
      <color indexed="81"/>
      <name val="Tahoma"/>
      <family val="2"/>
    </font>
    <font>
      <b/>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s>
  <borders count="2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style="thick">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ck">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ck">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ck">
        <color theme="0" tint="-0.34998626667073579"/>
      </right>
      <top style="thin">
        <color theme="0" tint="-0.34998626667073579"/>
      </top>
      <bottom style="thin">
        <color theme="0" tint="-0.34998626667073579"/>
      </bottom>
      <diagonal/>
    </border>
    <border>
      <left/>
      <right style="thick">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ck">
        <color theme="0" tint="-0.34998626667073579"/>
      </right>
      <top style="thin">
        <color theme="0" tint="-0.34998626667073579"/>
      </top>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s>
  <cellStyleXfs count="46">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20"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21" borderId="0" applyNumberFormat="0" applyBorder="0" applyAlignment="0" applyProtection="0"/>
    <xf numFmtId="0" fontId="8" fillId="18" borderId="0" applyNumberFormat="0" applyBorder="0" applyAlignment="0" applyProtection="0"/>
    <xf numFmtId="0" fontId="9" fillId="3" borderId="0" applyNumberFormat="0" applyBorder="0" applyAlignment="0" applyProtection="0"/>
    <xf numFmtId="0" fontId="10" fillId="6" borderId="6" applyNumberFormat="0" applyAlignment="0" applyProtection="0"/>
    <xf numFmtId="0" fontId="11" fillId="22" borderId="7" applyNumberFormat="0" applyAlignment="0" applyProtection="0"/>
    <xf numFmtId="0" fontId="12" fillId="0" borderId="0" applyNumberFormat="0" applyFill="0" applyBorder="0" applyAlignment="0" applyProtection="0"/>
    <xf numFmtId="0" fontId="13" fillId="4" borderId="0" applyNumberFormat="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14" fillId="6" borderId="6" applyNumberFormat="0" applyAlignment="0" applyProtection="0"/>
    <xf numFmtId="0" fontId="5" fillId="0" borderId="4" applyNumberFormat="0" applyFill="0" applyAlignment="0" applyProtection="0"/>
    <xf numFmtId="0" fontId="15" fillId="23" borderId="0" applyNumberFormat="0" applyBorder="0" applyAlignment="0" applyProtection="0"/>
    <xf numFmtId="0" fontId="16" fillId="0" borderId="0"/>
    <xf numFmtId="0" fontId="17" fillId="0" borderId="0"/>
    <xf numFmtId="0" fontId="1" fillId="24" borderId="8" applyNumberFormat="0" applyFont="0" applyAlignment="0" applyProtection="0"/>
    <xf numFmtId="0" fontId="18" fillId="6" borderId="9" applyNumberFormat="0" applyAlignment="0" applyProtection="0"/>
    <xf numFmtId="0" fontId="6" fillId="0" borderId="0" applyNumberFormat="0" applyFill="0" applyBorder="0" applyAlignment="0" applyProtection="0"/>
    <xf numFmtId="0" fontId="19" fillId="0" borderId="5" applyNumberFormat="0" applyFill="0" applyAlignment="0" applyProtection="0"/>
    <xf numFmtId="0" fontId="20"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cellStyleXfs>
  <cellXfs count="134">
    <xf numFmtId="0" fontId="0" fillId="0" borderId="0" xfId="0"/>
    <xf numFmtId="0" fontId="19" fillId="0" borderId="10" xfId="0" applyFont="1" applyBorder="1"/>
    <xf numFmtId="0" fontId="0" fillId="0" borderId="11" xfId="0" applyBorder="1"/>
    <xf numFmtId="164" fontId="19" fillId="0" borderId="12" xfId="44" applyNumberFormat="1" applyFont="1" applyFill="1" applyBorder="1"/>
    <xf numFmtId="164" fontId="19" fillId="0" borderId="13" xfId="44" applyNumberFormat="1" applyFont="1" applyFill="1" applyBorder="1"/>
    <xf numFmtId="165" fontId="19" fillId="0" borderId="12" xfId="45" applyNumberFormat="1" applyFont="1" applyFill="1" applyBorder="1"/>
    <xf numFmtId="165" fontId="0" fillId="0" borderId="12" xfId="45" applyNumberFormat="1" applyFont="1" applyFill="1" applyBorder="1"/>
    <xf numFmtId="0" fontId="19" fillId="0" borderId="15" xfId="0" applyFont="1" applyBorder="1"/>
    <xf numFmtId="0" fontId="19" fillId="0" borderId="16" xfId="0" applyFont="1" applyBorder="1"/>
    <xf numFmtId="0" fontId="0" fillId="0" borderId="17" xfId="0" applyBorder="1"/>
    <xf numFmtId="164" fontId="0" fillId="0" borderId="15" xfId="44" applyNumberFormat="1" applyFont="1" applyFill="1" applyBorder="1"/>
    <xf numFmtId="164" fontId="0" fillId="0" borderId="18" xfId="44" applyNumberFormat="1" applyFont="1" applyFill="1" applyBorder="1"/>
    <xf numFmtId="0" fontId="0" fillId="0" borderId="15" xfId="0" applyBorder="1"/>
    <xf numFmtId="165" fontId="19" fillId="0" borderId="11" xfId="45" applyNumberFormat="1" applyFont="1" applyFill="1" applyBorder="1"/>
    <xf numFmtId="0" fontId="19" fillId="0" borderId="19" xfId="0" applyFont="1" applyBorder="1"/>
    <xf numFmtId="164" fontId="0" fillId="0" borderId="21" xfId="44" applyNumberFormat="1" applyFont="1" applyFill="1" applyBorder="1"/>
    <xf numFmtId="0" fontId="19" fillId="0" borderId="23" xfId="0" applyFont="1" applyBorder="1"/>
    <xf numFmtId="0" fontId="19" fillId="0" borderId="24" xfId="0" applyFont="1" applyBorder="1"/>
    <xf numFmtId="0" fontId="19" fillId="0" borderId="25" xfId="0" applyFont="1" applyBorder="1"/>
    <xf numFmtId="0" fontId="21" fillId="0" borderId="16" xfId="0" applyFont="1" applyBorder="1"/>
    <xf numFmtId="0" fontId="21" fillId="0" borderId="24" xfId="0" applyFont="1" applyBorder="1"/>
    <xf numFmtId="0" fontId="22" fillId="0" borderId="17" xfId="0" applyFont="1" applyBorder="1"/>
    <xf numFmtId="164" fontId="22" fillId="0" borderId="15" xfId="44" applyNumberFormat="1" applyFont="1" applyFill="1" applyBorder="1"/>
    <xf numFmtId="164" fontId="22" fillId="0" borderId="18" xfId="44" applyNumberFormat="1" applyFont="1" applyFill="1" applyBorder="1"/>
    <xf numFmtId="165" fontId="22" fillId="0" borderId="15" xfId="45" applyNumberFormat="1" applyFont="1" applyFill="1" applyBorder="1"/>
    <xf numFmtId="0" fontId="21" fillId="0" borderId="19" xfId="0" applyFont="1" applyBorder="1"/>
    <xf numFmtId="0" fontId="22" fillId="0" borderId="20" xfId="0" applyFont="1" applyBorder="1"/>
    <xf numFmtId="0" fontId="0" fillId="0" borderId="20" xfId="0" applyBorder="1"/>
    <xf numFmtId="164" fontId="0" fillId="0" borderId="22" xfId="44" applyNumberFormat="1" applyFont="1" applyFill="1" applyBorder="1"/>
    <xf numFmtId="0" fontId="21" fillId="0" borderId="25" xfId="0" applyFont="1" applyBorder="1"/>
    <xf numFmtId="164" fontId="7" fillId="0" borderId="12" xfId="44" applyNumberFormat="1" applyFont="1" applyFill="1" applyBorder="1"/>
    <xf numFmtId="164" fontId="7" fillId="0" borderId="15" xfId="44" applyNumberFormat="1" applyFont="1" applyFill="1" applyBorder="1"/>
    <xf numFmtId="164" fontId="7" fillId="0" borderId="21" xfId="44" applyNumberFormat="1" applyFont="1" applyFill="1" applyBorder="1"/>
    <xf numFmtId="164" fontId="7" fillId="0" borderId="14" xfId="44" applyNumberFormat="1" applyFont="1" applyFill="1" applyBorder="1"/>
    <xf numFmtId="0" fontId="19" fillId="0" borderId="23" xfId="0" applyFont="1" applyBorder="1" applyAlignment="1">
      <alignment wrapText="1"/>
    </xf>
    <xf numFmtId="0" fontId="19" fillId="0" borderId="24" xfId="0" applyFont="1" applyBorder="1" applyAlignment="1">
      <alignment wrapText="1"/>
    </xf>
    <xf numFmtId="0" fontId="19" fillId="0" borderId="25" xfId="0" applyFont="1" applyBorder="1" applyAlignment="1">
      <alignment wrapText="1"/>
    </xf>
    <xf numFmtId="0" fontId="21" fillId="0" borderId="24" xfId="0" applyFont="1" applyBorder="1" applyAlignment="1">
      <alignment wrapText="1"/>
    </xf>
    <xf numFmtId="0" fontId="21" fillId="0" borderId="25" xfId="0" applyFont="1" applyBorder="1" applyAlignment="1">
      <alignment wrapText="1"/>
    </xf>
    <xf numFmtId="0" fontId="11" fillId="0" borderId="23" xfId="0" applyFont="1" applyBorder="1" applyAlignment="1">
      <alignment wrapText="1"/>
    </xf>
    <xf numFmtId="164" fontId="22" fillId="0" borderId="21" xfId="44" applyNumberFormat="1" applyFont="1" applyFill="1" applyBorder="1"/>
    <xf numFmtId="164" fontId="7" fillId="0" borderId="18" xfId="44" applyNumberFormat="1" applyFont="1" applyFill="1" applyBorder="1"/>
    <xf numFmtId="164" fontId="22" fillId="0" borderId="22" xfId="44" applyNumberFormat="1" applyFont="1" applyFill="1" applyBorder="1"/>
    <xf numFmtId="0" fontId="25" fillId="0" borderId="16" xfId="0" applyFont="1" applyBorder="1"/>
    <xf numFmtId="0" fontId="25" fillId="0" borderId="24" xfId="0" applyFont="1" applyBorder="1"/>
    <xf numFmtId="0" fontId="25" fillId="0" borderId="24" xfId="0" applyFont="1" applyBorder="1" applyAlignment="1">
      <alignment wrapText="1"/>
    </xf>
    <xf numFmtId="164" fontId="26" fillId="0" borderId="15" xfId="44" applyNumberFormat="1" applyFont="1" applyFill="1" applyBorder="1"/>
    <xf numFmtId="164" fontId="26" fillId="0" borderId="18" xfId="44" applyNumberFormat="1" applyFont="1" applyFill="1" applyBorder="1"/>
    <xf numFmtId="0" fontId="25" fillId="0" borderId="19" xfId="0" applyFont="1" applyBorder="1"/>
    <xf numFmtId="0" fontId="25" fillId="0" borderId="23" xfId="0" applyFont="1" applyBorder="1" applyAlignment="1">
      <alignment wrapText="1"/>
    </xf>
    <xf numFmtId="0" fontId="26" fillId="0" borderId="17" xfId="0" applyFont="1" applyBorder="1"/>
    <xf numFmtId="0" fontId="0" fillId="0" borderId="24" xfId="0" applyBorder="1"/>
    <xf numFmtId="0" fontId="0" fillId="0" borderId="25" xfId="0" applyBorder="1"/>
    <xf numFmtId="164" fontId="0" fillId="0" borderId="17" xfId="44" applyNumberFormat="1" applyFont="1" applyFill="1" applyBorder="1"/>
    <xf numFmtId="164" fontId="0" fillId="0" borderId="20" xfId="44" applyNumberFormat="1" applyFont="1" applyFill="1" applyBorder="1"/>
    <xf numFmtId="164" fontId="7" fillId="0" borderId="17" xfId="44" applyNumberFormat="1" applyFont="1" applyFill="1" applyBorder="1"/>
    <xf numFmtId="164" fontId="7" fillId="0" borderId="20" xfId="44" applyNumberFormat="1" applyFont="1" applyFill="1" applyBorder="1"/>
    <xf numFmtId="164" fontId="7" fillId="0" borderId="24" xfId="44" applyNumberFormat="1" applyFont="1" applyFill="1" applyBorder="1"/>
    <xf numFmtId="164" fontId="7" fillId="0" borderId="25" xfId="44" applyNumberFormat="1" applyFont="1" applyFill="1" applyBorder="1"/>
    <xf numFmtId="164" fontId="7" fillId="0" borderId="26" xfId="44" applyNumberFormat="1" applyFont="1" applyFill="1" applyBorder="1"/>
    <xf numFmtId="164" fontId="7" fillId="0" borderId="27" xfId="44" applyNumberFormat="1" applyFont="1" applyFill="1" applyBorder="1"/>
    <xf numFmtId="164" fontId="0" fillId="0" borderId="26" xfId="44" applyNumberFormat="1" applyFont="1" applyFill="1" applyBorder="1"/>
    <xf numFmtId="164" fontId="0" fillId="0" borderId="27" xfId="44" applyNumberFormat="1" applyFont="1" applyFill="1" applyBorder="1"/>
    <xf numFmtId="165" fontId="22" fillId="0" borderId="21" xfId="45" applyNumberFormat="1" applyFont="1" applyFill="1" applyBorder="1"/>
    <xf numFmtId="165" fontId="22" fillId="0" borderId="17" xfId="45" applyNumberFormat="1" applyFont="1" applyFill="1" applyBorder="1"/>
    <xf numFmtId="165" fontId="22" fillId="0" borderId="20" xfId="45" applyNumberFormat="1" applyFont="1" applyFill="1" applyBorder="1"/>
    <xf numFmtId="164" fontId="27" fillId="0" borderId="15" xfId="44" applyNumberFormat="1" applyFont="1" applyFill="1" applyBorder="1"/>
    <xf numFmtId="0" fontId="25" fillId="0" borderId="25" xfId="0" applyFont="1" applyBorder="1"/>
    <xf numFmtId="0" fontId="25" fillId="0" borderId="25" xfId="0" applyFont="1" applyBorder="1" applyAlignment="1">
      <alignment wrapText="1"/>
    </xf>
    <xf numFmtId="164" fontId="7" fillId="0" borderId="22" xfId="44" applyNumberFormat="1" applyFont="1" applyFill="1" applyBorder="1"/>
    <xf numFmtId="0" fontId="28" fillId="0" borderId="16" xfId="0" applyFont="1" applyBorder="1"/>
    <xf numFmtId="0" fontId="28" fillId="0" borderId="24" xfId="0" applyFont="1" applyBorder="1"/>
    <xf numFmtId="0" fontId="28" fillId="0" borderId="24" xfId="0" applyFont="1" applyBorder="1" applyAlignment="1">
      <alignment wrapText="1"/>
    </xf>
    <xf numFmtId="164" fontId="27" fillId="0" borderId="18" xfId="44" applyNumberFormat="1" applyFont="1" applyFill="1" applyBorder="1"/>
    <xf numFmtId="0" fontId="28" fillId="0" borderId="19" xfId="0" applyFont="1" applyBorder="1"/>
    <xf numFmtId="0" fontId="28" fillId="0" borderId="25" xfId="0" applyFont="1" applyBorder="1"/>
    <xf numFmtId="0" fontId="28" fillId="0" borderId="25" xfId="0" applyFont="1" applyBorder="1" applyAlignment="1">
      <alignment wrapText="1"/>
    </xf>
    <xf numFmtId="164" fontId="27" fillId="0" borderId="21" xfId="44" applyNumberFormat="1" applyFont="1" applyFill="1" applyBorder="1"/>
    <xf numFmtId="165" fontId="27" fillId="0" borderId="15" xfId="45" applyNumberFormat="1" applyFont="1" applyFill="1" applyBorder="1"/>
    <xf numFmtId="165" fontId="27" fillId="0" borderId="15" xfId="44" applyNumberFormat="1" applyFont="1" applyFill="1" applyBorder="1"/>
    <xf numFmtId="0" fontId="19" fillId="0" borderId="0" xfId="0" applyFont="1"/>
    <xf numFmtId="0" fontId="28" fillId="0" borderId="23" xfId="0" applyFont="1" applyBorder="1" applyAlignment="1">
      <alignment wrapText="1"/>
    </xf>
    <xf numFmtId="0" fontId="27" fillId="0" borderId="17" xfId="0" applyFont="1" applyBorder="1"/>
    <xf numFmtId="0" fontId="27" fillId="0" borderId="20" xfId="0" applyFont="1" applyBorder="1"/>
    <xf numFmtId="0" fontId="26" fillId="0" borderId="20" xfId="0" applyFont="1" applyBorder="1"/>
    <xf numFmtId="0" fontId="29" fillId="0" borderId="16" xfId="0" applyFont="1" applyBorder="1"/>
    <xf numFmtId="164" fontId="30" fillId="0" borderId="15" xfId="44" applyNumberFormat="1" applyFont="1" applyFill="1" applyBorder="1"/>
    <xf numFmtId="165" fontId="30" fillId="0" borderId="15" xfId="45" applyNumberFormat="1" applyFont="1" applyFill="1" applyBorder="1"/>
    <xf numFmtId="165" fontId="30" fillId="0" borderId="15" xfId="44" applyNumberFormat="1" applyFont="1" applyFill="1" applyBorder="1"/>
    <xf numFmtId="0" fontId="29" fillId="0" borderId="19" xfId="0" applyFont="1" applyBorder="1"/>
    <xf numFmtId="0" fontId="29" fillId="0" borderId="23" xfId="0" applyFont="1" applyBorder="1" applyAlignment="1">
      <alignment wrapText="1"/>
    </xf>
    <xf numFmtId="0" fontId="30" fillId="0" borderId="17" xfId="0" applyFont="1" applyBorder="1"/>
    <xf numFmtId="164" fontId="0" fillId="0" borderId="24" xfId="44" applyNumberFormat="1" applyFont="1" applyFill="1" applyBorder="1"/>
    <xf numFmtId="164" fontId="0" fillId="0" borderId="25" xfId="44" applyNumberFormat="1" applyFont="1" applyFill="1" applyBorder="1"/>
    <xf numFmtId="165" fontId="0" fillId="0" borderId="15" xfId="45" applyNumberFormat="1" applyFont="1" applyFill="1" applyBorder="1"/>
    <xf numFmtId="165" fontId="0" fillId="0" borderId="15" xfId="44" applyNumberFormat="1" applyFont="1" applyFill="1" applyBorder="1"/>
    <xf numFmtId="0" fontId="29" fillId="0" borderId="24" xfId="0" applyFont="1" applyBorder="1"/>
    <xf numFmtId="0" fontId="29" fillId="0" borderId="25" xfId="0" applyFont="1" applyBorder="1"/>
    <xf numFmtId="0" fontId="29" fillId="0" borderId="24" xfId="0" applyFont="1" applyBorder="1" applyAlignment="1">
      <alignment wrapText="1"/>
    </xf>
    <xf numFmtId="0" fontId="29" fillId="0" borderId="25" xfId="0" applyFont="1" applyBorder="1" applyAlignment="1">
      <alignment wrapText="1"/>
    </xf>
    <xf numFmtId="164" fontId="30" fillId="0" borderId="18" xfId="44" applyNumberFormat="1" applyFont="1" applyFill="1" applyBorder="1"/>
    <xf numFmtId="164" fontId="27" fillId="0" borderId="22" xfId="44" applyNumberFormat="1" applyFont="1" applyFill="1" applyBorder="1"/>
    <xf numFmtId="0" fontId="31" fillId="0" borderId="16" xfId="0" applyFont="1" applyBorder="1"/>
    <xf numFmtId="0" fontId="31" fillId="0" borderId="23" xfId="0" applyFont="1" applyBorder="1"/>
    <xf numFmtId="164" fontId="32" fillId="0" borderId="15" xfId="44" applyNumberFormat="1" applyFont="1" applyFill="1" applyBorder="1"/>
    <xf numFmtId="165" fontId="32" fillId="0" borderId="15" xfId="45" applyNumberFormat="1" applyFont="1" applyFill="1" applyBorder="1"/>
    <xf numFmtId="0" fontId="31" fillId="0" borderId="19" xfId="0" applyFont="1" applyBorder="1"/>
    <xf numFmtId="164" fontId="26" fillId="0" borderId="21" xfId="44" applyNumberFormat="1" applyFont="1" applyFill="1" applyBorder="1"/>
    <xf numFmtId="164" fontId="26" fillId="0" borderId="22" xfId="44" applyNumberFormat="1" applyFont="1" applyFill="1" applyBorder="1"/>
    <xf numFmtId="0" fontId="31" fillId="0" borderId="23" xfId="0" applyFont="1" applyBorder="1" applyAlignment="1">
      <alignment wrapText="1"/>
    </xf>
    <xf numFmtId="0" fontId="32" fillId="0" borderId="17" xfId="0" applyFont="1" applyBorder="1"/>
    <xf numFmtId="0" fontId="30" fillId="0" borderId="20" xfId="0" applyFont="1" applyBorder="1"/>
    <xf numFmtId="164" fontId="32" fillId="0" borderId="12" xfId="44" applyNumberFormat="1" applyFont="1" applyFill="1" applyBorder="1"/>
    <xf numFmtId="164" fontId="32" fillId="0" borderId="14" xfId="44" applyNumberFormat="1" applyFont="1" applyFill="1" applyBorder="1"/>
    <xf numFmtId="0" fontId="0" fillId="0" borderId="0" xfId="0" applyAlignment="1">
      <alignment horizontal="left" vertical="top" wrapText="1"/>
    </xf>
    <xf numFmtId="0" fontId="0" fillId="0" borderId="0" xfId="0" applyAlignment="1">
      <alignment wrapText="1"/>
    </xf>
    <xf numFmtId="0" fontId="31" fillId="0" borderId="24" xfId="0" applyFont="1" applyBorder="1"/>
    <xf numFmtId="0" fontId="31" fillId="0" borderId="24" xfId="0" applyFont="1" applyBorder="1" applyAlignment="1">
      <alignment wrapText="1"/>
    </xf>
    <xf numFmtId="164" fontId="32" fillId="0" borderId="17" xfId="44" applyNumberFormat="1" applyFont="1" applyFill="1" applyBorder="1"/>
    <xf numFmtId="164" fontId="32" fillId="0" borderId="24" xfId="44" applyNumberFormat="1" applyFont="1" applyFill="1" applyBorder="1"/>
    <xf numFmtId="164" fontId="32" fillId="0" borderId="26" xfId="44" applyNumberFormat="1" applyFont="1" applyFill="1" applyBorder="1"/>
    <xf numFmtId="164" fontId="32" fillId="0" borderId="18" xfId="44" applyNumberFormat="1" applyFont="1" applyFill="1" applyBorder="1"/>
    <xf numFmtId="164" fontId="33" fillId="0" borderId="15" xfId="44" applyNumberFormat="1" applyFont="1" applyFill="1" applyBorder="1"/>
    <xf numFmtId="164" fontId="33" fillId="0" borderId="17" xfId="44" applyNumberFormat="1" applyFont="1" applyFill="1" applyBorder="1"/>
    <xf numFmtId="0" fontId="7" fillId="0" borderId="17" xfId="0" applyFont="1" applyBorder="1"/>
    <xf numFmtId="165" fontId="22" fillId="0" borderId="21" xfId="45" applyNumberFormat="1" applyFont="1" applyFill="1" applyBorder="1" applyAlignment="1">
      <alignment horizontal="right"/>
    </xf>
    <xf numFmtId="165" fontId="22" fillId="0" borderId="20" xfId="45" applyNumberFormat="1" applyFont="1" applyFill="1" applyBorder="1" applyAlignment="1">
      <alignment horizontal="right"/>
    </xf>
    <xf numFmtId="165" fontId="0" fillId="0" borderId="15" xfId="45" applyNumberFormat="1" applyFont="1" applyFill="1" applyBorder="1" applyAlignment="1">
      <alignment horizontal="right"/>
    </xf>
    <xf numFmtId="165" fontId="0" fillId="0" borderId="15" xfId="44" applyNumberFormat="1" applyFont="1" applyFill="1" applyBorder="1" applyAlignment="1">
      <alignment horizontal="right"/>
    </xf>
    <xf numFmtId="9" fontId="22" fillId="0" borderId="15" xfId="45" applyFont="1" applyFill="1" applyBorder="1" applyAlignment="1">
      <alignment horizontal="right"/>
    </xf>
    <xf numFmtId="165" fontId="22" fillId="0" borderId="15" xfId="45" applyNumberFormat="1" applyFont="1" applyFill="1" applyBorder="1" applyAlignment="1">
      <alignment horizontal="right"/>
    </xf>
    <xf numFmtId="165" fontId="32" fillId="0" borderId="15" xfId="45" applyNumberFormat="1" applyFont="1" applyFill="1" applyBorder="1" applyAlignment="1">
      <alignment horizontal="right"/>
    </xf>
    <xf numFmtId="3" fontId="0" fillId="0" borderId="0" xfId="0" applyNumberFormat="1"/>
    <xf numFmtId="3" fontId="32" fillId="0" borderId="17" xfId="44" applyNumberFormat="1" applyFont="1" applyFill="1" applyBorder="1"/>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6000000}"/>
    <cellStyle name="Normal 5" xfId="38" xr:uid="{00000000-0005-0000-0000-000027000000}"/>
    <cellStyle name="Note" xfId="39" builtinId="10" customBuiltin="1"/>
    <cellStyle name="Output" xfId="40" builtinId="21" customBuiltin="1"/>
    <cellStyle name="Percent" xfId="45" builtinId="5"/>
    <cellStyle name="Title" xfId="41" builtinId="15" customBuiltin="1"/>
    <cellStyle name="Total" xfId="42" builtinId="25" customBuiltin="1"/>
    <cellStyle name="Warning Text" xfId="43" builtinId="11" customBuiltin="1"/>
  </cellStyles>
  <dxfs count="32">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ck">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top style="thin">
          <color theme="0" tint="-0.34998626667073579"/>
        </top>
        <bottom style="thin">
          <color theme="0"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right/>
        <top style="thin">
          <color theme="0" tint="-0.34998626667073579"/>
        </top>
        <bottom style="thin">
          <color theme="0" tint="-0.34998626667073579"/>
        </bottom>
        <vertical/>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right/>
        <top style="thin">
          <color theme="0" tint="-0.34998626667073579"/>
        </top>
        <bottom style="thin">
          <color theme="0" tint="-0.34998626667073579"/>
        </bottom>
      </border>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right/>
        <top style="thin">
          <color theme="0" tint="-0.34998626667073579"/>
        </top>
        <bottom style="thin">
          <color theme="0"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top/>
        <bottom style="thin">
          <color theme="0" tint="-0.34998626667073579"/>
        </bottom>
        <vertical/>
        <horizontal/>
      </border>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top style="thin">
          <color theme="0" tint="-0.34998626667073579"/>
        </top>
        <bottom style="thin">
          <color theme="0" tint="-0.34998626667073579"/>
        </bottom>
        <vertical/>
        <horizontal/>
      </border>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ck">
          <color theme="0" tint="-0.34998626667073579"/>
        </right>
        <top style="thin">
          <color theme="0" tint="-0.34998626667073579"/>
        </top>
        <bottom style="thin">
          <color theme="0" tint="-0.34998626667073579"/>
        </bottom>
        <vertical/>
        <horizontal/>
      </border>
    </dxf>
    <dxf>
      <border outline="0">
        <top style="thin">
          <color theme="0" tint="-0.34998626667073579"/>
        </top>
      </border>
    </dxf>
    <dxf>
      <border outline="0">
        <right style="thin">
          <color theme="0" tint="-0.34998626667073579"/>
        </right>
        <bottom style="thin">
          <color theme="0" tint="-0.34998626667073579"/>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bottom style="thin">
          <color theme="0" tint="-0.34998626667073579"/>
        </bottom>
      </border>
    </dxf>
    <dxf>
      <font>
        <b/>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outline="0">
        <left style="thin">
          <color theme="0" tint="-0.34998626667073579"/>
        </left>
        <right style="thin">
          <color theme="0" tint="-0.34998626667073579"/>
        </right>
        <top/>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A10081" totalsRowShown="0" headerRowDxfId="31" dataDxfId="29" headerRowBorderDxfId="30" tableBorderDxfId="28" totalsRowBorderDxfId="27" headerRowCellStyle="Percent" dataCellStyle="Percent">
  <autoFilter ref="A1:AA10081" xr:uid="{00000000-000C-0000-FFFF-FFFF00000000}">
    <filterColumn colId="1">
      <filters>
        <filter val="2000"/>
        <filter val="2001"/>
        <filter val="2002"/>
        <filter val="2003"/>
        <filter val="2004"/>
        <filter val="2005"/>
        <filter val="2006"/>
        <filter val="2007"/>
        <filter val="2008"/>
        <filter val="2009"/>
        <filter val="2010"/>
        <filter val="2011"/>
        <filter val="2012"/>
        <filter val="2013"/>
        <filter val="2014"/>
        <filter val="2015"/>
        <filter val="2016"/>
        <filter val="2017"/>
        <filter val="2018"/>
        <filter val="2019"/>
        <filter val="2020"/>
        <filter val="2021"/>
        <filter val="2022"/>
        <filter val="2023"/>
        <filter val="2024"/>
      </filters>
    </filterColumn>
  </autoFilter>
  <sortState xmlns:xlrd2="http://schemas.microsoft.com/office/spreadsheetml/2017/richdata2" ref="A2:AA10081">
    <sortCondition descending="1" ref="B1:B10081"/>
  </sortState>
  <tableColumns count="27">
    <tableColumn id="1" xr3:uid="{00000000-0010-0000-0000-000001000000}" name="County" dataDxfId="26"/>
    <tableColumn id="23" xr3:uid="{00000000-0010-0000-0000-000017000000}" name="Year" dataDxfId="25"/>
    <tableColumn id="27" xr3:uid="{00000000-0010-0000-0000-00001B000000}" name="Election Type" dataDxfId="24"/>
    <tableColumn id="24" xr3:uid="{00000000-0010-0000-0000-000018000000}" name="Voters Pamphlet" dataDxfId="23"/>
    <tableColumn id="25" xr3:uid="{00000000-0010-0000-0000-000019000000}" name="Target Area (Square, Oval Arrow)" dataDxfId="22"/>
    <tableColumn id="26" xr3:uid="{00000000-0010-0000-0000-00001A000000}" name="Vote-By-Mail" dataDxfId="21"/>
    <tableColumn id="2" xr3:uid="{00000000-0010-0000-0000-000002000000}" name="Age" dataDxfId="20"/>
    <tableColumn id="3" xr3:uid="{00000000-0010-0000-0000-000003000000}" name="Female Population" dataDxfId="19" dataCellStyle="Comma"/>
    <tableColumn id="4" xr3:uid="{00000000-0010-0000-0000-000004000000}" name="Male Population" dataDxfId="18" dataCellStyle="Comma"/>
    <tableColumn id="5" xr3:uid="{00000000-0010-0000-0000-000005000000}" name="Total Population" dataDxfId="17" dataCellStyle="Comma"/>
    <tableColumn id="6" xr3:uid="{00000000-0010-0000-0000-000006000000}" name="Female Voters" dataDxfId="16" dataCellStyle="Comma"/>
    <tableColumn id="7" xr3:uid="{00000000-0010-0000-0000-000007000000}" name="Male Voters" dataDxfId="15" dataCellStyle="Comma"/>
    <tableColumn id="8" xr3:uid="{00000000-0010-0000-0000-000008000000}" name="Unknown Voters" dataDxfId="14" dataCellStyle="Comma"/>
    <tableColumn id="9" xr3:uid="{00000000-0010-0000-0000-000009000000}" name="Total Voters" dataDxfId="13" dataCellStyle="Comma"/>
    <tableColumn id="10" xr3:uid="{00000000-0010-0000-0000-00000A000000}" name="Female Ballots" dataDxfId="12" dataCellStyle="Comma"/>
    <tableColumn id="11" xr3:uid="{00000000-0010-0000-0000-00000B000000}" name="Male Ballots" dataDxfId="11" dataCellStyle="Comma"/>
    <tableColumn id="12" xr3:uid="{00000000-0010-0000-0000-00000C000000}" name="Unknown Ballots" dataDxfId="10" dataCellStyle="Comma"/>
    <tableColumn id="13" xr3:uid="{00000000-0010-0000-0000-00000D000000}" name="Total Ballots" dataDxfId="9" dataCellStyle="Comma"/>
    <tableColumn id="14" xr3:uid="{00000000-0010-0000-0000-00000E000000}" name="Female Registered Population" dataDxfId="8" dataCellStyle="Percent"/>
    <tableColumn id="15" xr3:uid="{00000000-0010-0000-0000-00000F000000}" name="Male Registered Population" dataDxfId="7" dataCellStyle="Percent"/>
    <tableColumn id="16" xr3:uid="{00000000-0010-0000-0000-000010000000}" name="Total Registered Population" dataDxfId="6" dataCellStyle="Percent"/>
    <tableColumn id="17" xr3:uid="{00000000-0010-0000-0000-000011000000}" name="Female Pop Turnout" dataDxfId="5" dataCellStyle="Percent"/>
    <tableColumn id="18" xr3:uid="{00000000-0010-0000-0000-000012000000}" name="Male Pop Turnout" dataDxfId="4" dataCellStyle="Percent"/>
    <tableColumn id="19" xr3:uid="{00000000-0010-0000-0000-000013000000}" name="Total Pop Turnout" dataDxfId="3" dataCellStyle="Percent"/>
    <tableColumn id="20" xr3:uid="{00000000-0010-0000-0000-000014000000}" name="Female Voter Turnout" dataDxfId="2" dataCellStyle="Percent"/>
    <tableColumn id="21" xr3:uid="{00000000-0010-0000-0000-000015000000}" name="Male Voter Turnout" dataDxfId="1" dataCellStyle="Comma"/>
    <tableColumn id="22" xr3:uid="{00000000-0010-0000-0000-000016000000}" name="Total Voter Turnout" dataDxfId="0" dataCellStyle="Percent"/>
  </tableColumns>
  <tableStyleInfo name="TableStyleMedium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8F5B-868A-43CA-91AD-54305BAB6214}">
  <dimension ref="A1:A4"/>
  <sheetViews>
    <sheetView workbookViewId="0">
      <selection activeCell="A13" sqref="A13"/>
    </sheetView>
  </sheetViews>
  <sheetFormatPr defaultRowHeight="14.5" x14ac:dyDescent="0.35"/>
  <cols>
    <col min="1" max="1" width="115.1796875" customWidth="1"/>
  </cols>
  <sheetData>
    <row r="1" spans="1:1" ht="87" x14ac:dyDescent="0.35">
      <c r="A1" s="114" t="s">
        <v>88</v>
      </c>
    </row>
    <row r="2" spans="1:1" ht="43.5" x14ac:dyDescent="0.35">
      <c r="A2" s="115" t="s">
        <v>86</v>
      </c>
    </row>
    <row r="3" spans="1:1" ht="29" x14ac:dyDescent="0.35">
      <c r="A3" s="115" t="s">
        <v>84</v>
      </c>
    </row>
    <row r="4" spans="1:1" x14ac:dyDescent="0.35">
      <c r="A4" t="s">
        <v>85</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081"/>
  <sheetViews>
    <sheetView tabSelected="1" zoomScaleNormal="100" workbookViewId="0">
      <pane xSplit="3" ySplit="1" topLeftCell="D562" activePane="bottomRight" state="frozen"/>
      <selection pane="topRight" activeCell="D1" sqref="D1"/>
      <selection pane="bottomLeft" activeCell="A2" sqref="A2"/>
      <selection pane="bottomRight" activeCell="E1349" sqref="E1349"/>
    </sheetView>
  </sheetViews>
  <sheetFormatPr defaultRowHeight="14.5" x14ac:dyDescent="0.35"/>
  <cols>
    <col min="1" max="1" width="16.54296875" bestFit="1" customWidth="1"/>
    <col min="2" max="2" width="6.81640625" bestFit="1" customWidth="1"/>
    <col min="3" max="3" width="17.81640625" bestFit="1" customWidth="1"/>
    <col min="4" max="4" width="17.26953125" bestFit="1" customWidth="1"/>
    <col min="5" max="5" width="14.26953125" bestFit="1" customWidth="1"/>
    <col min="6" max="6" width="7.7265625" bestFit="1" customWidth="1"/>
    <col min="7" max="7" width="7.1796875" bestFit="1" customWidth="1"/>
    <col min="8" max="8" width="20.1796875" bestFit="1" customWidth="1"/>
    <col min="9" max="9" width="18.26953125" bestFit="1" customWidth="1"/>
    <col min="10" max="10" width="18.453125" bestFit="1" customWidth="1"/>
    <col min="11" max="11" width="16.453125" bestFit="1" customWidth="1"/>
    <col min="12" max="12" width="14.54296875" bestFit="1" customWidth="1"/>
    <col min="13" max="13" width="18.54296875" bestFit="1" customWidth="1"/>
    <col min="14" max="14" width="14.54296875" bestFit="1" customWidth="1"/>
    <col min="15" max="15" width="16.54296875" bestFit="1" customWidth="1"/>
    <col min="16" max="16" width="14.54296875" bestFit="1" customWidth="1"/>
    <col min="17" max="17" width="18.54296875" bestFit="1" customWidth="1"/>
    <col min="18" max="18" width="14.7265625" bestFit="1" customWidth="1"/>
    <col min="19" max="19" width="28.453125" bestFit="1" customWidth="1"/>
    <col min="20" max="20" width="26.453125" bestFit="1" customWidth="1"/>
    <col min="21" max="21" width="26.54296875" bestFit="1" customWidth="1"/>
    <col min="22" max="22" width="20.26953125" bestFit="1" customWidth="1"/>
    <col min="23" max="24" width="18.453125" bestFit="1" customWidth="1"/>
    <col min="25" max="25" width="21.7265625" bestFit="1" customWidth="1"/>
    <col min="26" max="26" width="21.1796875" bestFit="1" customWidth="1"/>
    <col min="27" max="27" width="20" bestFit="1" customWidth="1"/>
  </cols>
  <sheetData>
    <row r="1" spans="1:27" s="7" customFormat="1" ht="43.5" x14ac:dyDescent="0.35">
      <c r="A1" s="1" t="s">
        <v>1</v>
      </c>
      <c r="B1" s="16" t="s">
        <v>61</v>
      </c>
      <c r="C1" s="16" t="s">
        <v>80</v>
      </c>
      <c r="D1" s="16" t="s">
        <v>71</v>
      </c>
      <c r="E1" s="39" t="s">
        <v>72</v>
      </c>
      <c r="F1" s="39" t="s">
        <v>76</v>
      </c>
      <c r="G1" s="2" t="s">
        <v>0</v>
      </c>
      <c r="H1" s="3" t="s">
        <v>2</v>
      </c>
      <c r="I1" s="4" t="s">
        <v>3</v>
      </c>
      <c r="J1" s="3" t="s">
        <v>4</v>
      </c>
      <c r="K1" s="30" t="s">
        <v>5</v>
      </c>
      <c r="L1" s="30" t="s">
        <v>6</v>
      </c>
      <c r="M1" s="30" t="s">
        <v>7</v>
      </c>
      <c r="N1" s="30" t="s">
        <v>8</v>
      </c>
      <c r="O1" s="30" t="s">
        <v>9</v>
      </c>
      <c r="P1" s="30" t="s">
        <v>10</v>
      </c>
      <c r="Q1" s="30" t="s">
        <v>11</v>
      </c>
      <c r="R1" s="33" t="s">
        <v>12</v>
      </c>
      <c r="S1" s="5" t="s">
        <v>13</v>
      </c>
      <c r="T1" s="5" t="s">
        <v>14</v>
      </c>
      <c r="U1" s="5" t="s">
        <v>15</v>
      </c>
      <c r="V1" s="5" t="s">
        <v>16</v>
      </c>
      <c r="W1" s="5" t="s">
        <v>17</v>
      </c>
      <c r="X1" s="6" t="s">
        <v>18</v>
      </c>
      <c r="Y1" s="5" t="s">
        <v>19</v>
      </c>
      <c r="Z1" s="3" t="s">
        <v>20</v>
      </c>
      <c r="AA1" s="13" t="s">
        <v>21</v>
      </c>
    </row>
    <row r="2" spans="1:27" s="7" customFormat="1" hidden="1" x14ac:dyDescent="0.35">
      <c r="A2" s="102" t="s">
        <v>59</v>
      </c>
      <c r="B2" s="103">
        <v>2025</v>
      </c>
      <c r="C2" s="17" t="s">
        <v>82</v>
      </c>
      <c r="D2" s="116"/>
      <c r="E2" s="117"/>
      <c r="F2" s="117"/>
      <c r="G2" s="110" t="s">
        <v>79</v>
      </c>
      <c r="H2" s="122"/>
      <c r="I2" s="122"/>
      <c r="J2" s="123"/>
      <c r="K2"/>
      <c r="L2"/>
      <c r="M2"/>
      <c r="N2"/>
      <c r="O2"/>
      <c r="P2"/>
      <c r="Q2"/>
      <c r="R2"/>
      <c r="S2" s="131" t="str">
        <f>IFERROR(Table1[[#This Row],[Female Voters]]/Table1[[#This Row],[Female Population]],"0.0%")</f>
        <v>0.0%</v>
      </c>
      <c r="T2" s="127" t="str">
        <f>IFERROR(Table1[[#This Row],[Male Voters]]/Table1[[#This Row],[Male Population]],"0.0%")</f>
        <v>0.0%</v>
      </c>
      <c r="U2" s="127" t="str">
        <f>IFERROR(Table1[[#This Row],[Total Voters]]/Table1[[#This Row],[Total Population]],"0.0%")</f>
        <v>0.0%</v>
      </c>
      <c r="V2" s="127" t="str">
        <f>IFERROR(Table1[[#This Row],[Female Ballots]]/Table1[[#This Row],[Female Population]],"0.0%")</f>
        <v>0.0%</v>
      </c>
      <c r="W2" s="127" t="str">
        <f>IFERROR(Table1[[#This Row],[Male Ballots]]/Table1[[#This Row],[Male Population]],"0.0%")</f>
        <v>0.0%</v>
      </c>
      <c r="X2" s="127" t="str">
        <f>IFERROR(Table1[[#This Row],[Total Ballots]]/Table1[[#This Row],[Total Population]],"0.0%")</f>
        <v>0.0%</v>
      </c>
      <c r="Y2" s="127" t="str">
        <f>IFERROR(Table1[[#This Row],[Female Ballots]]/Table1[[#This Row],[Female Voters]],"0.0%")</f>
        <v>0.0%</v>
      </c>
      <c r="Z2" s="128" t="str">
        <f>IFERROR(Table1[[#This Row],[Male Ballots]]/Table1[[#This Row],[Male Voters]],"0.0%")</f>
        <v>0.0%</v>
      </c>
      <c r="AA2" s="127" t="str">
        <f>IFERROR(Table1[[#This Row],[Total Ballots]]/Table1[[#This Row],[Total Voters]],"0.0%")</f>
        <v>0.0%</v>
      </c>
    </row>
    <row r="3" spans="1:27" s="7" customFormat="1" hidden="1" x14ac:dyDescent="0.35">
      <c r="A3" s="102" t="s">
        <v>59</v>
      </c>
      <c r="B3" s="103">
        <v>2025</v>
      </c>
      <c r="C3" s="17" t="s">
        <v>82</v>
      </c>
      <c r="D3" s="116"/>
      <c r="E3" s="117"/>
      <c r="F3" s="117"/>
      <c r="G3" s="110" t="s">
        <v>62</v>
      </c>
      <c r="H3" s="122"/>
      <c r="I3" s="122"/>
      <c r="J3" s="123"/>
      <c r="K3"/>
      <c r="L3"/>
      <c r="M3"/>
      <c r="N3"/>
      <c r="O3"/>
      <c r="P3"/>
      <c r="Q3"/>
      <c r="R3"/>
      <c r="S3" s="131" t="str">
        <f>IFERROR(Table1[[#This Row],[Female Voters]]/Table1[[#This Row],[Female Population]],"0.0%")</f>
        <v>0.0%</v>
      </c>
      <c r="T3" s="127" t="str">
        <f>IFERROR(Table1[[#This Row],[Male Voters]]/Table1[[#This Row],[Male Population]],"0.0%")</f>
        <v>0.0%</v>
      </c>
      <c r="U3" s="127" t="str">
        <f>IFERROR(Table1[[#This Row],[Total Voters]]/Table1[[#This Row],[Total Population]],"0.0%")</f>
        <v>0.0%</v>
      </c>
      <c r="V3" s="127" t="str">
        <f>IFERROR(Table1[[#This Row],[Female Ballots]]/Table1[[#This Row],[Female Population]],"0.0%")</f>
        <v>0.0%</v>
      </c>
      <c r="W3" s="127" t="str">
        <f>IFERROR(Table1[[#This Row],[Male Ballots]]/Table1[[#This Row],[Male Population]],"0.0%")</f>
        <v>0.0%</v>
      </c>
      <c r="X3" s="127" t="str">
        <f>IFERROR(Table1[[#This Row],[Total Ballots]]/Table1[[#This Row],[Total Population]],"0.0%")</f>
        <v>0.0%</v>
      </c>
      <c r="Y3" s="127" t="str">
        <f>IFERROR(Table1[[#This Row],[Female Ballots]]/Table1[[#This Row],[Female Voters]],"0.0%")</f>
        <v>0.0%</v>
      </c>
      <c r="Z3" s="128" t="str">
        <f>IFERROR(Table1[[#This Row],[Male Ballots]]/Table1[[#This Row],[Male Voters]],"0.0%")</f>
        <v>0.0%</v>
      </c>
      <c r="AA3" s="127" t="str">
        <f>IFERROR(Table1[[#This Row],[Total Ballots]]/Table1[[#This Row],[Total Voters]],"0.0%")</f>
        <v>0.0%</v>
      </c>
    </row>
    <row r="4" spans="1:27" s="7" customFormat="1" hidden="1" x14ac:dyDescent="0.35">
      <c r="A4" s="102" t="s">
        <v>59</v>
      </c>
      <c r="B4" s="103">
        <v>2025</v>
      </c>
      <c r="C4" s="17" t="s">
        <v>82</v>
      </c>
      <c r="D4" s="116"/>
      <c r="E4" s="117"/>
      <c r="F4" s="117"/>
      <c r="G4" s="110" t="s">
        <v>63</v>
      </c>
      <c r="H4" s="122"/>
      <c r="I4" s="122"/>
      <c r="J4" s="123"/>
      <c r="K4"/>
      <c r="L4"/>
      <c r="M4"/>
      <c r="N4"/>
      <c r="O4"/>
      <c r="P4"/>
      <c r="Q4"/>
      <c r="R4"/>
      <c r="S4" s="131" t="str">
        <f>IFERROR(Table1[[#This Row],[Female Voters]]/Table1[[#This Row],[Female Population]],"0.0%")</f>
        <v>0.0%</v>
      </c>
      <c r="T4" s="127" t="str">
        <f>IFERROR(Table1[[#This Row],[Male Voters]]/Table1[[#This Row],[Male Population]],"0.0%")</f>
        <v>0.0%</v>
      </c>
      <c r="U4" s="127" t="str">
        <f>IFERROR(Table1[[#This Row],[Total Voters]]/Table1[[#This Row],[Total Population]],"0.0%")</f>
        <v>0.0%</v>
      </c>
      <c r="V4" s="127" t="str">
        <f>IFERROR(Table1[[#This Row],[Female Ballots]]/Table1[[#This Row],[Female Population]],"0.0%")</f>
        <v>0.0%</v>
      </c>
      <c r="W4" s="127" t="str">
        <f>IFERROR(Table1[[#This Row],[Male Ballots]]/Table1[[#This Row],[Male Population]],"0.0%")</f>
        <v>0.0%</v>
      </c>
      <c r="X4" s="127" t="str">
        <f>IFERROR(Table1[[#This Row],[Total Ballots]]/Table1[[#This Row],[Total Population]],"0.0%")</f>
        <v>0.0%</v>
      </c>
      <c r="Y4" s="127" t="str">
        <f>IFERROR(Table1[[#This Row],[Female Ballots]]/Table1[[#This Row],[Female Voters]],"0.0%")</f>
        <v>0.0%</v>
      </c>
      <c r="Z4" s="128" t="str">
        <f>IFERROR(Table1[[#This Row],[Male Ballots]]/Table1[[#This Row],[Male Voters]],"0.0%")</f>
        <v>0.0%</v>
      </c>
      <c r="AA4" s="127" t="str">
        <f>IFERROR(Table1[[#This Row],[Total Ballots]]/Table1[[#This Row],[Total Voters]],"0.0%")</f>
        <v>0.0%</v>
      </c>
    </row>
    <row r="5" spans="1:27" s="7" customFormat="1" hidden="1" x14ac:dyDescent="0.35">
      <c r="A5" s="102" t="s">
        <v>59</v>
      </c>
      <c r="B5" s="103">
        <v>2025</v>
      </c>
      <c r="C5" s="17" t="s">
        <v>82</v>
      </c>
      <c r="D5" s="116"/>
      <c r="E5" s="117"/>
      <c r="F5" s="117"/>
      <c r="G5" s="110" t="s">
        <v>64</v>
      </c>
      <c r="H5" s="122"/>
      <c r="I5" s="122"/>
      <c r="J5" s="123"/>
      <c r="K5"/>
      <c r="L5"/>
      <c r="M5"/>
      <c r="N5"/>
      <c r="O5"/>
      <c r="P5"/>
      <c r="Q5"/>
      <c r="R5"/>
      <c r="S5" s="131" t="str">
        <f>IFERROR(Table1[[#This Row],[Female Voters]]/Table1[[#This Row],[Female Population]],"0.0%")</f>
        <v>0.0%</v>
      </c>
      <c r="T5" s="127" t="str">
        <f>IFERROR(Table1[[#This Row],[Male Voters]]/Table1[[#This Row],[Male Population]],"0.0%")</f>
        <v>0.0%</v>
      </c>
      <c r="U5" s="127" t="str">
        <f>IFERROR(Table1[[#This Row],[Total Voters]]/Table1[[#This Row],[Total Population]],"0.0%")</f>
        <v>0.0%</v>
      </c>
      <c r="V5" s="127" t="str">
        <f>IFERROR(Table1[[#This Row],[Female Ballots]]/Table1[[#This Row],[Female Population]],"0.0%")</f>
        <v>0.0%</v>
      </c>
      <c r="W5" s="127" t="str">
        <f>IFERROR(Table1[[#This Row],[Male Ballots]]/Table1[[#This Row],[Male Population]],"0.0%")</f>
        <v>0.0%</v>
      </c>
      <c r="X5" s="127" t="str">
        <f>IFERROR(Table1[[#This Row],[Total Ballots]]/Table1[[#This Row],[Total Population]],"0.0%")</f>
        <v>0.0%</v>
      </c>
      <c r="Y5" s="127" t="str">
        <f>IFERROR(Table1[[#This Row],[Female Ballots]]/Table1[[#This Row],[Female Voters]],"0.0%")</f>
        <v>0.0%</v>
      </c>
      <c r="Z5" s="128" t="str">
        <f>IFERROR(Table1[[#This Row],[Male Ballots]]/Table1[[#This Row],[Male Voters]],"0.0%")</f>
        <v>0.0%</v>
      </c>
      <c r="AA5" s="127" t="str">
        <f>IFERROR(Table1[[#This Row],[Total Ballots]]/Table1[[#This Row],[Total Voters]],"0.0%")</f>
        <v>0.0%</v>
      </c>
    </row>
    <row r="6" spans="1:27" s="7" customFormat="1" hidden="1" x14ac:dyDescent="0.35">
      <c r="A6" s="102" t="s">
        <v>59</v>
      </c>
      <c r="B6" s="103">
        <v>2025</v>
      </c>
      <c r="C6" s="17" t="s">
        <v>82</v>
      </c>
      <c r="D6" s="116"/>
      <c r="E6" s="117"/>
      <c r="F6" s="117"/>
      <c r="G6" s="110" t="s">
        <v>65</v>
      </c>
      <c r="H6" s="122"/>
      <c r="I6" s="122"/>
      <c r="J6" s="123"/>
      <c r="K6"/>
      <c r="L6"/>
      <c r="M6"/>
      <c r="N6"/>
      <c r="O6"/>
      <c r="P6"/>
      <c r="Q6"/>
      <c r="R6"/>
      <c r="S6" s="131" t="str">
        <f>IFERROR(Table1[[#This Row],[Female Voters]]/Table1[[#This Row],[Female Population]],"0.0%")</f>
        <v>0.0%</v>
      </c>
      <c r="T6" s="127" t="str">
        <f>IFERROR(Table1[[#This Row],[Male Voters]]/Table1[[#This Row],[Male Population]],"0.0%")</f>
        <v>0.0%</v>
      </c>
      <c r="U6" s="127" t="str">
        <f>IFERROR(Table1[[#This Row],[Total Voters]]/Table1[[#This Row],[Total Population]],"0.0%")</f>
        <v>0.0%</v>
      </c>
      <c r="V6" s="127" t="str">
        <f>IFERROR(Table1[[#This Row],[Female Ballots]]/Table1[[#This Row],[Female Population]],"0.0%")</f>
        <v>0.0%</v>
      </c>
      <c r="W6" s="127" t="str">
        <f>IFERROR(Table1[[#This Row],[Male Ballots]]/Table1[[#This Row],[Male Population]],"0.0%")</f>
        <v>0.0%</v>
      </c>
      <c r="X6" s="127" t="str">
        <f>IFERROR(Table1[[#This Row],[Total Ballots]]/Table1[[#This Row],[Total Population]],"0.0%")</f>
        <v>0.0%</v>
      </c>
      <c r="Y6" s="127" t="str">
        <f>IFERROR(Table1[[#This Row],[Female Ballots]]/Table1[[#This Row],[Female Voters]],"0.0%")</f>
        <v>0.0%</v>
      </c>
      <c r="Z6" s="128" t="str">
        <f>IFERROR(Table1[[#This Row],[Male Ballots]]/Table1[[#This Row],[Male Voters]],"0.0%")</f>
        <v>0.0%</v>
      </c>
      <c r="AA6" s="127" t="str">
        <f>IFERROR(Table1[[#This Row],[Total Ballots]]/Table1[[#This Row],[Total Voters]],"0.0%")</f>
        <v>0.0%</v>
      </c>
    </row>
    <row r="7" spans="1:27" s="7" customFormat="1" hidden="1" x14ac:dyDescent="0.35">
      <c r="A7" s="102" t="s">
        <v>59</v>
      </c>
      <c r="B7" s="103">
        <v>2025</v>
      </c>
      <c r="C7" s="17" t="s">
        <v>82</v>
      </c>
      <c r="D7" s="116"/>
      <c r="E7" s="117"/>
      <c r="F7" s="117"/>
      <c r="G7" s="110" t="s">
        <v>66</v>
      </c>
      <c r="H7" s="122"/>
      <c r="I7" s="122"/>
      <c r="J7" s="123"/>
      <c r="K7"/>
      <c r="L7"/>
      <c r="M7"/>
      <c r="N7"/>
      <c r="O7"/>
      <c r="P7"/>
      <c r="Q7"/>
      <c r="R7"/>
      <c r="S7" s="131" t="str">
        <f>IFERROR(Table1[[#This Row],[Female Voters]]/Table1[[#This Row],[Female Population]],"0.0%")</f>
        <v>0.0%</v>
      </c>
      <c r="T7" s="127" t="str">
        <f>IFERROR(Table1[[#This Row],[Male Voters]]/Table1[[#This Row],[Male Population]],"0.0%")</f>
        <v>0.0%</v>
      </c>
      <c r="U7" s="127" t="str">
        <f>IFERROR(Table1[[#This Row],[Total Voters]]/Table1[[#This Row],[Total Population]],"0.0%")</f>
        <v>0.0%</v>
      </c>
      <c r="V7" s="127" t="str">
        <f>IFERROR(Table1[[#This Row],[Female Ballots]]/Table1[[#This Row],[Female Population]],"0.0%")</f>
        <v>0.0%</v>
      </c>
      <c r="W7" s="127" t="str">
        <f>IFERROR(Table1[[#This Row],[Male Ballots]]/Table1[[#This Row],[Male Population]],"0.0%")</f>
        <v>0.0%</v>
      </c>
      <c r="X7" s="127" t="str">
        <f>IFERROR(Table1[[#This Row],[Total Ballots]]/Table1[[#This Row],[Total Population]],"0.0%")</f>
        <v>0.0%</v>
      </c>
      <c r="Y7" s="127" t="str">
        <f>IFERROR(Table1[[#This Row],[Female Ballots]]/Table1[[#This Row],[Female Voters]],"0.0%")</f>
        <v>0.0%</v>
      </c>
      <c r="Z7" s="128" t="str">
        <f>IFERROR(Table1[[#This Row],[Male Ballots]]/Table1[[#This Row],[Male Voters]],"0.0%")</f>
        <v>0.0%</v>
      </c>
      <c r="AA7" s="127" t="str">
        <f>IFERROR(Table1[[#This Row],[Total Ballots]]/Table1[[#This Row],[Total Voters]],"0.0%")</f>
        <v>0.0%</v>
      </c>
    </row>
    <row r="8" spans="1:27" s="7" customFormat="1" hidden="1" x14ac:dyDescent="0.35">
      <c r="A8" s="102" t="s">
        <v>59</v>
      </c>
      <c r="B8" s="103">
        <v>2025</v>
      </c>
      <c r="C8" s="17" t="s">
        <v>82</v>
      </c>
      <c r="D8" s="116"/>
      <c r="E8" s="117"/>
      <c r="F8" s="117"/>
      <c r="G8" s="110" t="s">
        <v>67</v>
      </c>
      <c r="H8" s="122"/>
      <c r="I8" s="122"/>
      <c r="J8" s="123"/>
      <c r="K8"/>
      <c r="L8"/>
      <c r="M8"/>
      <c r="N8"/>
      <c r="O8"/>
      <c r="P8"/>
      <c r="Q8"/>
      <c r="R8"/>
      <c r="S8" s="131" t="str">
        <f>IFERROR(Table1[[#This Row],[Female Voters]]/Table1[[#This Row],[Female Population]],"0.0%")</f>
        <v>0.0%</v>
      </c>
      <c r="T8" s="127" t="str">
        <f>IFERROR(Table1[[#This Row],[Male Voters]]/Table1[[#This Row],[Male Population]],"0.0%")</f>
        <v>0.0%</v>
      </c>
      <c r="U8" s="127" t="str">
        <f>IFERROR(Table1[[#This Row],[Total Voters]]/Table1[[#This Row],[Total Population]],"0.0%")</f>
        <v>0.0%</v>
      </c>
      <c r="V8" s="127" t="str">
        <f>IFERROR(Table1[[#This Row],[Female Ballots]]/Table1[[#This Row],[Female Population]],"0.0%")</f>
        <v>0.0%</v>
      </c>
      <c r="W8" s="127" t="str">
        <f>IFERROR(Table1[[#This Row],[Male Ballots]]/Table1[[#This Row],[Male Population]],"0.0%")</f>
        <v>0.0%</v>
      </c>
      <c r="X8" s="127" t="str">
        <f>IFERROR(Table1[[#This Row],[Total Ballots]]/Table1[[#This Row],[Total Population]],"0.0%")</f>
        <v>0.0%</v>
      </c>
      <c r="Y8" s="127" t="str">
        <f>IFERROR(Table1[[#This Row],[Female Ballots]]/Table1[[#This Row],[Female Voters]],"0.0%")</f>
        <v>0.0%</v>
      </c>
      <c r="Z8" s="128" t="str">
        <f>IFERROR(Table1[[#This Row],[Male Ballots]]/Table1[[#This Row],[Male Voters]],"0.0%")</f>
        <v>0.0%</v>
      </c>
      <c r="AA8" s="127" t="str">
        <f>IFERROR(Table1[[#This Row],[Total Ballots]]/Table1[[#This Row],[Total Voters]],"0.0%")</f>
        <v>0.0%</v>
      </c>
    </row>
    <row r="9" spans="1:27" s="7" customFormat="1" hidden="1" x14ac:dyDescent="0.35">
      <c r="A9" s="102" t="s">
        <v>37</v>
      </c>
      <c r="B9" s="103">
        <v>2025</v>
      </c>
      <c r="C9" s="17" t="s">
        <v>82</v>
      </c>
      <c r="D9" s="17"/>
      <c r="E9" s="117"/>
      <c r="F9" s="117"/>
      <c r="G9" s="110" t="s">
        <v>79</v>
      </c>
      <c r="H9" s="122"/>
      <c r="I9" s="122"/>
      <c r="J9" s="123"/>
      <c r="K9"/>
      <c r="L9"/>
      <c r="M9"/>
      <c r="N9"/>
      <c r="O9"/>
      <c r="P9"/>
      <c r="Q9"/>
      <c r="R9"/>
      <c r="S9" s="131" t="str">
        <f>IFERROR(Table1[[#This Row],[Female Voters]]/Table1[[#This Row],[Female Population]],"0.0%")</f>
        <v>0.0%</v>
      </c>
      <c r="T9" s="127" t="str">
        <f>IFERROR(Table1[[#This Row],[Male Voters]]/Table1[[#This Row],[Male Population]],"0.0%")</f>
        <v>0.0%</v>
      </c>
      <c r="U9" s="127" t="str">
        <f>IFERROR(Table1[[#This Row],[Total Voters]]/Table1[[#This Row],[Total Population]],"0.0%")</f>
        <v>0.0%</v>
      </c>
      <c r="V9" s="127" t="str">
        <f>IFERROR(Table1[[#This Row],[Female Ballots]]/Table1[[#This Row],[Female Population]],"0.0%")</f>
        <v>0.0%</v>
      </c>
      <c r="W9" s="127" t="str">
        <f>IFERROR(Table1[[#This Row],[Male Ballots]]/Table1[[#This Row],[Male Population]],"0.0%")</f>
        <v>0.0%</v>
      </c>
      <c r="X9" s="127" t="str">
        <f>IFERROR(Table1[[#This Row],[Total Ballots]]/Table1[[#This Row],[Total Population]],"0.0%")</f>
        <v>0.0%</v>
      </c>
      <c r="Y9" s="127" t="str">
        <f>IFERROR(Table1[[#This Row],[Female Ballots]]/Table1[[#This Row],[Female Voters]],"0.0%")</f>
        <v>0.0%</v>
      </c>
      <c r="Z9" s="128" t="str">
        <f>IFERROR(Table1[[#This Row],[Male Ballots]]/Table1[[#This Row],[Male Voters]],"0.0%")</f>
        <v>0.0%</v>
      </c>
      <c r="AA9" s="127" t="str">
        <f>IFERROR(Table1[[#This Row],[Total Ballots]]/Table1[[#This Row],[Total Voters]],"0.0%")</f>
        <v>0.0%</v>
      </c>
    </row>
    <row r="10" spans="1:27" s="7" customFormat="1" hidden="1" x14ac:dyDescent="0.35">
      <c r="A10" s="102" t="s">
        <v>37</v>
      </c>
      <c r="B10" s="103">
        <v>2025</v>
      </c>
      <c r="C10" s="17" t="s">
        <v>82</v>
      </c>
      <c r="D10" s="17"/>
      <c r="E10" s="117"/>
      <c r="F10" s="117"/>
      <c r="G10" s="110" t="s">
        <v>62</v>
      </c>
      <c r="H10" s="122"/>
      <c r="I10" s="122"/>
      <c r="J10" s="123"/>
      <c r="K10"/>
      <c r="L10"/>
      <c r="M10"/>
      <c r="N10"/>
      <c r="O10"/>
      <c r="P10"/>
      <c r="Q10"/>
      <c r="R10"/>
      <c r="S10" s="131" t="str">
        <f>IFERROR(Table1[[#This Row],[Female Voters]]/Table1[[#This Row],[Female Population]],"0.0%")</f>
        <v>0.0%</v>
      </c>
      <c r="T10" s="127" t="str">
        <f>IFERROR(Table1[[#This Row],[Male Voters]]/Table1[[#This Row],[Male Population]],"0.0%")</f>
        <v>0.0%</v>
      </c>
      <c r="U10" s="127" t="str">
        <f>IFERROR(Table1[[#This Row],[Total Voters]]/Table1[[#This Row],[Total Population]],"0.0%")</f>
        <v>0.0%</v>
      </c>
      <c r="V10" s="127" t="str">
        <f>IFERROR(Table1[[#This Row],[Female Ballots]]/Table1[[#This Row],[Female Population]],"0.0%")</f>
        <v>0.0%</v>
      </c>
      <c r="W10" s="127" t="str">
        <f>IFERROR(Table1[[#This Row],[Male Ballots]]/Table1[[#This Row],[Male Population]],"0.0%")</f>
        <v>0.0%</v>
      </c>
      <c r="X10" s="127" t="str">
        <f>IFERROR(Table1[[#This Row],[Total Ballots]]/Table1[[#This Row],[Total Population]],"0.0%")</f>
        <v>0.0%</v>
      </c>
      <c r="Y10" s="127" t="str">
        <f>IFERROR(Table1[[#This Row],[Female Ballots]]/Table1[[#This Row],[Female Voters]],"0.0%")</f>
        <v>0.0%</v>
      </c>
      <c r="Z10" s="128" t="str">
        <f>IFERROR(Table1[[#This Row],[Male Ballots]]/Table1[[#This Row],[Male Voters]],"0.0%")</f>
        <v>0.0%</v>
      </c>
      <c r="AA10" s="127" t="str">
        <f>IFERROR(Table1[[#This Row],[Total Ballots]]/Table1[[#This Row],[Total Voters]],"0.0%")</f>
        <v>0.0%</v>
      </c>
    </row>
    <row r="11" spans="1:27" s="7" customFormat="1" hidden="1" x14ac:dyDescent="0.35">
      <c r="A11" s="102" t="s">
        <v>37</v>
      </c>
      <c r="B11" s="103">
        <v>2025</v>
      </c>
      <c r="C11" s="17" t="s">
        <v>82</v>
      </c>
      <c r="D11" s="17"/>
      <c r="E11" s="117"/>
      <c r="F11" s="117"/>
      <c r="G11" s="110" t="s">
        <v>63</v>
      </c>
      <c r="H11" s="122"/>
      <c r="I11" s="122"/>
      <c r="J11" s="123"/>
      <c r="K11"/>
      <c r="L11"/>
      <c r="M11"/>
      <c r="N11"/>
      <c r="O11"/>
      <c r="P11"/>
      <c r="Q11"/>
      <c r="R11"/>
      <c r="S11" s="131" t="str">
        <f>IFERROR(Table1[[#This Row],[Female Voters]]/Table1[[#This Row],[Female Population]],"0.0%")</f>
        <v>0.0%</v>
      </c>
      <c r="T11" s="127" t="str">
        <f>IFERROR(Table1[[#This Row],[Male Voters]]/Table1[[#This Row],[Male Population]],"0.0%")</f>
        <v>0.0%</v>
      </c>
      <c r="U11" s="127" t="str">
        <f>IFERROR(Table1[[#This Row],[Total Voters]]/Table1[[#This Row],[Total Population]],"0.0%")</f>
        <v>0.0%</v>
      </c>
      <c r="V11" s="127" t="str">
        <f>IFERROR(Table1[[#This Row],[Female Ballots]]/Table1[[#This Row],[Female Population]],"0.0%")</f>
        <v>0.0%</v>
      </c>
      <c r="W11" s="127" t="str">
        <f>IFERROR(Table1[[#This Row],[Male Ballots]]/Table1[[#This Row],[Male Population]],"0.0%")</f>
        <v>0.0%</v>
      </c>
      <c r="X11" s="127" t="str">
        <f>IFERROR(Table1[[#This Row],[Total Ballots]]/Table1[[#This Row],[Total Population]],"0.0%")</f>
        <v>0.0%</v>
      </c>
      <c r="Y11" s="127" t="str">
        <f>IFERROR(Table1[[#This Row],[Female Ballots]]/Table1[[#This Row],[Female Voters]],"0.0%")</f>
        <v>0.0%</v>
      </c>
      <c r="Z11" s="128" t="str">
        <f>IFERROR(Table1[[#This Row],[Male Ballots]]/Table1[[#This Row],[Male Voters]],"0.0%")</f>
        <v>0.0%</v>
      </c>
      <c r="AA11" s="127" t="str">
        <f>IFERROR(Table1[[#This Row],[Total Ballots]]/Table1[[#This Row],[Total Voters]],"0.0%")</f>
        <v>0.0%</v>
      </c>
    </row>
    <row r="12" spans="1:27" s="7" customFormat="1" hidden="1" x14ac:dyDescent="0.35">
      <c r="A12" s="102" t="s">
        <v>37</v>
      </c>
      <c r="B12" s="103">
        <v>2025</v>
      </c>
      <c r="C12" s="17" t="s">
        <v>82</v>
      </c>
      <c r="D12" s="17"/>
      <c r="E12" s="117"/>
      <c r="F12" s="117"/>
      <c r="G12" s="110" t="s">
        <v>64</v>
      </c>
      <c r="H12" s="122"/>
      <c r="I12" s="122"/>
      <c r="J12" s="123"/>
      <c r="K12"/>
      <c r="L12"/>
      <c r="M12"/>
      <c r="N12"/>
      <c r="O12"/>
      <c r="P12"/>
      <c r="Q12"/>
      <c r="R12"/>
      <c r="S12" s="131" t="str">
        <f>IFERROR(Table1[[#This Row],[Female Voters]]/Table1[[#This Row],[Female Population]],"0.0%")</f>
        <v>0.0%</v>
      </c>
      <c r="T12" s="127" t="str">
        <f>IFERROR(Table1[[#This Row],[Male Voters]]/Table1[[#This Row],[Male Population]],"0.0%")</f>
        <v>0.0%</v>
      </c>
      <c r="U12" s="127" t="str">
        <f>IFERROR(Table1[[#This Row],[Total Voters]]/Table1[[#This Row],[Total Population]],"0.0%")</f>
        <v>0.0%</v>
      </c>
      <c r="V12" s="127" t="str">
        <f>IFERROR(Table1[[#This Row],[Female Ballots]]/Table1[[#This Row],[Female Population]],"0.0%")</f>
        <v>0.0%</v>
      </c>
      <c r="W12" s="127" t="str">
        <f>IFERROR(Table1[[#This Row],[Male Ballots]]/Table1[[#This Row],[Male Population]],"0.0%")</f>
        <v>0.0%</v>
      </c>
      <c r="X12" s="127" t="str">
        <f>IFERROR(Table1[[#This Row],[Total Ballots]]/Table1[[#This Row],[Total Population]],"0.0%")</f>
        <v>0.0%</v>
      </c>
      <c r="Y12" s="127" t="str">
        <f>IFERROR(Table1[[#This Row],[Female Ballots]]/Table1[[#This Row],[Female Voters]],"0.0%")</f>
        <v>0.0%</v>
      </c>
      <c r="Z12" s="128" t="str">
        <f>IFERROR(Table1[[#This Row],[Male Ballots]]/Table1[[#This Row],[Male Voters]],"0.0%")</f>
        <v>0.0%</v>
      </c>
      <c r="AA12" s="127" t="str">
        <f>IFERROR(Table1[[#This Row],[Total Ballots]]/Table1[[#This Row],[Total Voters]],"0.0%")</f>
        <v>0.0%</v>
      </c>
    </row>
    <row r="13" spans="1:27" s="7" customFormat="1" hidden="1" x14ac:dyDescent="0.35">
      <c r="A13" s="102" t="s">
        <v>37</v>
      </c>
      <c r="B13" s="103">
        <v>2025</v>
      </c>
      <c r="C13" s="17" t="s">
        <v>82</v>
      </c>
      <c r="D13" s="17"/>
      <c r="E13" s="117"/>
      <c r="F13" s="117"/>
      <c r="G13" s="110" t="s">
        <v>65</v>
      </c>
      <c r="H13" s="122"/>
      <c r="I13" s="122"/>
      <c r="J13" s="123"/>
      <c r="K13"/>
      <c r="L13"/>
      <c r="M13"/>
      <c r="N13"/>
      <c r="O13"/>
      <c r="P13"/>
      <c r="Q13"/>
      <c r="R13"/>
      <c r="S13" s="131" t="str">
        <f>IFERROR(Table1[[#This Row],[Female Voters]]/Table1[[#This Row],[Female Population]],"0.0%")</f>
        <v>0.0%</v>
      </c>
      <c r="T13" s="127" t="str">
        <f>IFERROR(Table1[[#This Row],[Male Voters]]/Table1[[#This Row],[Male Population]],"0.0%")</f>
        <v>0.0%</v>
      </c>
      <c r="U13" s="127" t="str">
        <f>IFERROR(Table1[[#This Row],[Total Voters]]/Table1[[#This Row],[Total Population]],"0.0%")</f>
        <v>0.0%</v>
      </c>
      <c r="V13" s="127" t="str">
        <f>IFERROR(Table1[[#This Row],[Female Ballots]]/Table1[[#This Row],[Female Population]],"0.0%")</f>
        <v>0.0%</v>
      </c>
      <c r="W13" s="127" t="str">
        <f>IFERROR(Table1[[#This Row],[Male Ballots]]/Table1[[#This Row],[Male Population]],"0.0%")</f>
        <v>0.0%</v>
      </c>
      <c r="X13" s="127" t="str">
        <f>IFERROR(Table1[[#This Row],[Total Ballots]]/Table1[[#This Row],[Total Population]],"0.0%")</f>
        <v>0.0%</v>
      </c>
      <c r="Y13" s="127" t="str">
        <f>IFERROR(Table1[[#This Row],[Female Ballots]]/Table1[[#This Row],[Female Voters]],"0.0%")</f>
        <v>0.0%</v>
      </c>
      <c r="Z13" s="128" t="str">
        <f>IFERROR(Table1[[#This Row],[Male Ballots]]/Table1[[#This Row],[Male Voters]],"0.0%")</f>
        <v>0.0%</v>
      </c>
      <c r="AA13" s="127" t="str">
        <f>IFERROR(Table1[[#This Row],[Total Ballots]]/Table1[[#This Row],[Total Voters]],"0.0%")</f>
        <v>0.0%</v>
      </c>
    </row>
    <row r="14" spans="1:27" s="7" customFormat="1" hidden="1" x14ac:dyDescent="0.35">
      <c r="A14" s="102" t="s">
        <v>37</v>
      </c>
      <c r="B14" s="103">
        <v>2025</v>
      </c>
      <c r="C14" s="17" t="s">
        <v>82</v>
      </c>
      <c r="D14" s="17"/>
      <c r="E14" s="117"/>
      <c r="F14" s="117"/>
      <c r="G14" s="110" t="s">
        <v>66</v>
      </c>
      <c r="H14" s="122"/>
      <c r="I14" s="122"/>
      <c r="J14" s="123"/>
      <c r="K14"/>
      <c r="L14"/>
      <c r="M14"/>
      <c r="N14"/>
      <c r="O14"/>
      <c r="P14"/>
      <c r="Q14"/>
      <c r="R14"/>
      <c r="S14" s="131" t="str">
        <f>IFERROR(Table1[[#This Row],[Female Voters]]/Table1[[#This Row],[Female Population]],"0.0%")</f>
        <v>0.0%</v>
      </c>
      <c r="T14" s="127" t="str">
        <f>IFERROR(Table1[[#This Row],[Male Voters]]/Table1[[#This Row],[Male Population]],"0.0%")</f>
        <v>0.0%</v>
      </c>
      <c r="U14" s="127" t="str">
        <f>IFERROR(Table1[[#This Row],[Total Voters]]/Table1[[#This Row],[Total Population]],"0.0%")</f>
        <v>0.0%</v>
      </c>
      <c r="V14" s="127" t="str">
        <f>IFERROR(Table1[[#This Row],[Female Ballots]]/Table1[[#This Row],[Female Population]],"0.0%")</f>
        <v>0.0%</v>
      </c>
      <c r="W14" s="127" t="str">
        <f>IFERROR(Table1[[#This Row],[Male Ballots]]/Table1[[#This Row],[Male Population]],"0.0%")</f>
        <v>0.0%</v>
      </c>
      <c r="X14" s="127" t="str">
        <f>IFERROR(Table1[[#This Row],[Total Ballots]]/Table1[[#This Row],[Total Population]],"0.0%")</f>
        <v>0.0%</v>
      </c>
      <c r="Y14" s="127" t="str">
        <f>IFERROR(Table1[[#This Row],[Female Ballots]]/Table1[[#This Row],[Female Voters]],"0.0%")</f>
        <v>0.0%</v>
      </c>
      <c r="Z14" s="128" t="str">
        <f>IFERROR(Table1[[#This Row],[Male Ballots]]/Table1[[#This Row],[Male Voters]],"0.0%")</f>
        <v>0.0%</v>
      </c>
      <c r="AA14" s="127" t="str">
        <f>IFERROR(Table1[[#This Row],[Total Ballots]]/Table1[[#This Row],[Total Voters]],"0.0%")</f>
        <v>0.0%</v>
      </c>
    </row>
    <row r="15" spans="1:27" s="7" customFormat="1" hidden="1" x14ac:dyDescent="0.35">
      <c r="A15" s="102" t="s">
        <v>37</v>
      </c>
      <c r="B15" s="103">
        <v>2025</v>
      </c>
      <c r="C15" s="17" t="s">
        <v>82</v>
      </c>
      <c r="D15" s="17"/>
      <c r="E15" s="117"/>
      <c r="F15" s="117"/>
      <c r="G15" s="110" t="s">
        <v>67</v>
      </c>
      <c r="H15" s="122"/>
      <c r="I15" s="122"/>
      <c r="J15" s="123"/>
      <c r="K15"/>
      <c r="L15"/>
      <c r="M15"/>
      <c r="N15"/>
      <c r="O15"/>
      <c r="P15"/>
      <c r="Q15"/>
      <c r="R15"/>
      <c r="S15" s="131" t="str">
        <f>IFERROR(Table1[[#This Row],[Female Voters]]/Table1[[#This Row],[Female Population]],"0.0%")</f>
        <v>0.0%</v>
      </c>
      <c r="T15" s="127" t="str">
        <f>IFERROR(Table1[[#This Row],[Male Voters]]/Table1[[#This Row],[Male Population]],"0.0%")</f>
        <v>0.0%</v>
      </c>
      <c r="U15" s="127" t="str">
        <f>IFERROR(Table1[[#This Row],[Total Voters]]/Table1[[#This Row],[Total Population]],"0.0%")</f>
        <v>0.0%</v>
      </c>
      <c r="V15" s="127" t="str">
        <f>IFERROR(Table1[[#This Row],[Female Ballots]]/Table1[[#This Row],[Female Population]],"0.0%")</f>
        <v>0.0%</v>
      </c>
      <c r="W15" s="127" t="str">
        <f>IFERROR(Table1[[#This Row],[Male Ballots]]/Table1[[#This Row],[Male Population]],"0.0%")</f>
        <v>0.0%</v>
      </c>
      <c r="X15" s="127" t="str">
        <f>IFERROR(Table1[[#This Row],[Total Ballots]]/Table1[[#This Row],[Total Population]],"0.0%")</f>
        <v>0.0%</v>
      </c>
      <c r="Y15" s="127" t="str">
        <f>IFERROR(Table1[[#This Row],[Female Ballots]]/Table1[[#This Row],[Female Voters]],"0.0%")</f>
        <v>0.0%</v>
      </c>
      <c r="Z15" s="128" t="str">
        <f>IFERROR(Table1[[#This Row],[Male Ballots]]/Table1[[#This Row],[Male Voters]],"0.0%")</f>
        <v>0.0%</v>
      </c>
      <c r="AA15" s="127" t="str">
        <f>IFERROR(Table1[[#This Row],[Total Ballots]]/Table1[[#This Row],[Total Voters]],"0.0%")</f>
        <v>0.0%</v>
      </c>
    </row>
    <row r="16" spans="1:27" s="7" customFormat="1" hidden="1" x14ac:dyDescent="0.35">
      <c r="A16" s="102" t="s">
        <v>48</v>
      </c>
      <c r="B16" s="103">
        <v>2025</v>
      </c>
      <c r="C16" s="17" t="s">
        <v>82</v>
      </c>
      <c r="D16" s="17"/>
      <c r="E16" s="117"/>
      <c r="F16" s="117"/>
      <c r="G16" s="110" t="s">
        <v>79</v>
      </c>
      <c r="H16" s="122"/>
      <c r="I16" s="122"/>
      <c r="J16" s="123"/>
      <c r="K16"/>
      <c r="L16"/>
      <c r="M16"/>
      <c r="N16"/>
      <c r="O16"/>
      <c r="P16"/>
      <c r="Q16"/>
      <c r="R16"/>
      <c r="S16" s="131" t="str">
        <f>IFERROR(Table1[[#This Row],[Female Voters]]/Table1[[#This Row],[Female Population]],"0.0%")</f>
        <v>0.0%</v>
      </c>
      <c r="T16" s="127" t="str">
        <f>IFERROR(Table1[[#This Row],[Male Voters]]/Table1[[#This Row],[Male Population]],"0.0%")</f>
        <v>0.0%</v>
      </c>
      <c r="U16" s="127" t="str">
        <f>IFERROR(Table1[[#This Row],[Total Voters]]/Table1[[#This Row],[Total Population]],"0.0%")</f>
        <v>0.0%</v>
      </c>
      <c r="V16" s="127" t="str">
        <f>IFERROR(Table1[[#This Row],[Female Ballots]]/Table1[[#This Row],[Female Population]],"0.0%")</f>
        <v>0.0%</v>
      </c>
      <c r="W16" s="127" t="str">
        <f>IFERROR(Table1[[#This Row],[Male Ballots]]/Table1[[#This Row],[Male Population]],"0.0%")</f>
        <v>0.0%</v>
      </c>
      <c r="X16" s="127" t="str">
        <f>IFERROR(Table1[[#This Row],[Total Ballots]]/Table1[[#This Row],[Total Population]],"0.0%")</f>
        <v>0.0%</v>
      </c>
      <c r="Y16" s="127" t="str">
        <f>IFERROR(Table1[[#This Row],[Female Ballots]]/Table1[[#This Row],[Female Voters]],"0.0%")</f>
        <v>0.0%</v>
      </c>
      <c r="Z16" s="128" t="str">
        <f>IFERROR(Table1[[#This Row],[Male Ballots]]/Table1[[#This Row],[Male Voters]],"0.0%")</f>
        <v>0.0%</v>
      </c>
      <c r="AA16" s="127" t="str">
        <f>IFERROR(Table1[[#This Row],[Total Ballots]]/Table1[[#This Row],[Total Voters]],"0.0%")</f>
        <v>0.0%</v>
      </c>
    </row>
    <row r="17" spans="1:27" s="7" customFormat="1" hidden="1" x14ac:dyDescent="0.35">
      <c r="A17" s="102" t="s">
        <v>48</v>
      </c>
      <c r="B17" s="103">
        <v>2025</v>
      </c>
      <c r="C17" s="17" t="s">
        <v>82</v>
      </c>
      <c r="D17" s="17"/>
      <c r="E17" s="117"/>
      <c r="F17" s="117"/>
      <c r="G17" s="110" t="s">
        <v>62</v>
      </c>
      <c r="H17" s="122"/>
      <c r="I17" s="122"/>
      <c r="J17" s="123"/>
      <c r="K17"/>
      <c r="L17"/>
      <c r="M17"/>
      <c r="N17"/>
      <c r="O17"/>
      <c r="P17"/>
      <c r="Q17"/>
      <c r="R17"/>
      <c r="S17" s="131" t="str">
        <f>IFERROR(Table1[[#This Row],[Female Voters]]/Table1[[#This Row],[Female Population]],"0.0%")</f>
        <v>0.0%</v>
      </c>
      <c r="T17" s="127" t="str">
        <f>IFERROR(Table1[[#This Row],[Male Voters]]/Table1[[#This Row],[Male Population]],"0.0%")</f>
        <v>0.0%</v>
      </c>
      <c r="U17" s="127" t="str">
        <f>IFERROR(Table1[[#This Row],[Total Voters]]/Table1[[#This Row],[Total Population]],"0.0%")</f>
        <v>0.0%</v>
      </c>
      <c r="V17" s="127" t="str">
        <f>IFERROR(Table1[[#This Row],[Female Ballots]]/Table1[[#This Row],[Female Population]],"0.0%")</f>
        <v>0.0%</v>
      </c>
      <c r="W17" s="127" t="str">
        <f>IFERROR(Table1[[#This Row],[Male Ballots]]/Table1[[#This Row],[Male Population]],"0.0%")</f>
        <v>0.0%</v>
      </c>
      <c r="X17" s="127" t="str">
        <f>IFERROR(Table1[[#This Row],[Total Ballots]]/Table1[[#This Row],[Total Population]],"0.0%")</f>
        <v>0.0%</v>
      </c>
      <c r="Y17" s="127" t="str">
        <f>IFERROR(Table1[[#This Row],[Female Ballots]]/Table1[[#This Row],[Female Voters]],"0.0%")</f>
        <v>0.0%</v>
      </c>
      <c r="Z17" s="128" t="str">
        <f>IFERROR(Table1[[#This Row],[Male Ballots]]/Table1[[#This Row],[Male Voters]],"0.0%")</f>
        <v>0.0%</v>
      </c>
      <c r="AA17" s="127" t="str">
        <f>IFERROR(Table1[[#This Row],[Total Ballots]]/Table1[[#This Row],[Total Voters]],"0.0%")</f>
        <v>0.0%</v>
      </c>
    </row>
    <row r="18" spans="1:27" s="7" customFormat="1" hidden="1" x14ac:dyDescent="0.35">
      <c r="A18" s="102" t="s">
        <v>48</v>
      </c>
      <c r="B18" s="103">
        <v>2025</v>
      </c>
      <c r="C18" s="17" t="s">
        <v>82</v>
      </c>
      <c r="D18" s="17"/>
      <c r="E18" s="117"/>
      <c r="F18" s="117"/>
      <c r="G18" s="110" t="s">
        <v>63</v>
      </c>
      <c r="H18" s="122"/>
      <c r="I18" s="122"/>
      <c r="J18" s="123"/>
      <c r="K18"/>
      <c r="L18"/>
      <c r="M18"/>
      <c r="N18"/>
      <c r="O18"/>
      <c r="P18"/>
      <c r="Q18"/>
      <c r="R18"/>
      <c r="S18" s="131" t="str">
        <f>IFERROR(Table1[[#This Row],[Female Voters]]/Table1[[#This Row],[Female Population]],"0.0%")</f>
        <v>0.0%</v>
      </c>
      <c r="T18" s="127" t="str">
        <f>IFERROR(Table1[[#This Row],[Male Voters]]/Table1[[#This Row],[Male Population]],"0.0%")</f>
        <v>0.0%</v>
      </c>
      <c r="U18" s="127" t="str">
        <f>IFERROR(Table1[[#This Row],[Total Voters]]/Table1[[#This Row],[Total Population]],"0.0%")</f>
        <v>0.0%</v>
      </c>
      <c r="V18" s="127" t="str">
        <f>IFERROR(Table1[[#This Row],[Female Ballots]]/Table1[[#This Row],[Female Population]],"0.0%")</f>
        <v>0.0%</v>
      </c>
      <c r="W18" s="127" t="str">
        <f>IFERROR(Table1[[#This Row],[Male Ballots]]/Table1[[#This Row],[Male Population]],"0.0%")</f>
        <v>0.0%</v>
      </c>
      <c r="X18" s="127" t="str">
        <f>IFERROR(Table1[[#This Row],[Total Ballots]]/Table1[[#This Row],[Total Population]],"0.0%")</f>
        <v>0.0%</v>
      </c>
      <c r="Y18" s="127" t="str">
        <f>IFERROR(Table1[[#This Row],[Female Ballots]]/Table1[[#This Row],[Female Voters]],"0.0%")</f>
        <v>0.0%</v>
      </c>
      <c r="Z18" s="128" t="str">
        <f>IFERROR(Table1[[#This Row],[Male Ballots]]/Table1[[#This Row],[Male Voters]],"0.0%")</f>
        <v>0.0%</v>
      </c>
      <c r="AA18" s="127" t="str">
        <f>IFERROR(Table1[[#This Row],[Total Ballots]]/Table1[[#This Row],[Total Voters]],"0.0%")</f>
        <v>0.0%</v>
      </c>
    </row>
    <row r="19" spans="1:27" s="7" customFormat="1" hidden="1" x14ac:dyDescent="0.35">
      <c r="A19" s="102" t="s">
        <v>48</v>
      </c>
      <c r="B19" s="103">
        <v>2025</v>
      </c>
      <c r="C19" s="17" t="s">
        <v>82</v>
      </c>
      <c r="D19" s="17"/>
      <c r="E19" s="117"/>
      <c r="F19" s="117"/>
      <c r="G19" s="110" t="s">
        <v>64</v>
      </c>
      <c r="H19" s="122"/>
      <c r="I19" s="122"/>
      <c r="J19" s="123"/>
      <c r="K19"/>
      <c r="L19"/>
      <c r="M19"/>
      <c r="N19"/>
      <c r="O19"/>
      <c r="P19"/>
      <c r="Q19"/>
      <c r="R19"/>
      <c r="S19" s="131" t="str">
        <f>IFERROR(Table1[[#This Row],[Female Voters]]/Table1[[#This Row],[Female Population]],"0.0%")</f>
        <v>0.0%</v>
      </c>
      <c r="T19" s="127" t="str">
        <f>IFERROR(Table1[[#This Row],[Male Voters]]/Table1[[#This Row],[Male Population]],"0.0%")</f>
        <v>0.0%</v>
      </c>
      <c r="U19" s="127" t="str">
        <f>IFERROR(Table1[[#This Row],[Total Voters]]/Table1[[#This Row],[Total Population]],"0.0%")</f>
        <v>0.0%</v>
      </c>
      <c r="V19" s="127" t="str">
        <f>IFERROR(Table1[[#This Row],[Female Ballots]]/Table1[[#This Row],[Female Population]],"0.0%")</f>
        <v>0.0%</v>
      </c>
      <c r="W19" s="127" t="str">
        <f>IFERROR(Table1[[#This Row],[Male Ballots]]/Table1[[#This Row],[Male Population]],"0.0%")</f>
        <v>0.0%</v>
      </c>
      <c r="X19" s="127" t="str">
        <f>IFERROR(Table1[[#This Row],[Total Ballots]]/Table1[[#This Row],[Total Population]],"0.0%")</f>
        <v>0.0%</v>
      </c>
      <c r="Y19" s="127" t="str">
        <f>IFERROR(Table1[[#This Row],[Female Ballots]]/Table1[[#This Row],[Female Voters]],"0.0%")</f>
        <v>0.0%</v>
      </c>
      <c r="Z19" s="128" t="str">
        <f>IFERROR(Table1[[#This Row],[Male Ballots]]/Table1[[#This Row],[Male Voters]],"0.0%")</f>
        <v>0.0%</v>
      </c>
      <c r="AA19" s="127" t="str">
        <f>IFERROR(Table1[[#This Row],[Total Ballots]]/Table1[[#This Row],[Total Voters]],"0.0%")</f>
        <v>0.0%</v>
      </c>
    </row>
    <row r="20" spans="1:27" s="7" customFormat="1" hidden="1" x14ac:dyDescent="0.35">
      <c r="A20" s="102" t="s">
        <v>48</v>
      </c>
      <c r="B20" s="103">
        <v>2025</v>
      </c>
      <c r="C20" s="17" t="s">
        <v>82</v>
      </c>
      <c r="D20" s="17"/>
      <c r="E20" s="117"/>
      <c r="F20" s="117"/>
      <c r="G20" s="110" t="s">
        <v>65</v>
      </c>
      <c r="H20" s="122"/>
      <c r="I20" s="122"/>
      <c r="J20" s="123"/>
      <c r="K20"/>
      <c r="L20"/>
      <c r="M20"/>
      <c r="N20"/>
      <c r="O20"/>
      <c r="P20"/>
      <c r="Q20"/>
      <c r="R20"/>
      <c r="S20" s="131" t="str">
        <f>IFERROR(Table1[[#This Row],[Female Voters]]/Table1[[#This Row],[Female Population]],"0.0%")</f>
        <v>0.0%</v>
      </c>
      <c r="T20" s="127" t="str">
        <f>IFERROR(Table1[[#This Row],[Male Voters]]/Table1[[#This Row],[Male Population]],"0.0%")</f>
        <v>0.0%</v>
      </c>
      <c r="U20" s="127" t="str">
        <f>IFERROR(Table1[[#This Row],[Total Voters]]/Table1[[#This Row],[Total Population]],"0.0%")</f>
        <v>0.0%</v>
      </c>
      <c r="V20" s="127" t="str">
        <f>IFERROR(Table1[[#This Row],[Female Ballots]]/Table1[[#This Row],[Female Population]],"0.0%")</f>
        <v>0.0%</v>
      </c>
      <c r="W20" s="127" t="str">
        <f>IFERROR(Table1[[#This Row],[Male Ballots]]/Table1[[#This Row],[Male Population]],"0.0%")</f>
        <v>0.0%</v>
      </c>
      <c r="X20" s="127" t="str">
        <f>IFERROR(Table1[[#This Row],[Total Ballots]]/Table1[[#This Row],[Total Population]],"0.0%")</f>
        <v>0.0%</v>
      </c>
      <c r="Y20" s="127" t="str">
        <f>IFERROR(Table1[[#This Row],[Female Ballots]]/Table1[[#This Row],[Female Voters]],"0.0%")</f>
        <v>0.0%</v>
      </c>
      <c r="Z20" s="128" t="str">
        <f>IFERROR(Table1[[#This Row],[Male Ballots]]/Table1[[#This Row],[Male Voters]],"0.0%")</f>
        <v>0.0%</v>
      </c>
      <c r="AA20" s="127" t="str">
        <f>IFERROR(Table1[[#This Row],[Total Ballots]]/Table1[[#This Row],[Total Voters]],"0.0%")</f>
        <v>0.0%</v>
      </c>
    </row>
    <row r="21" spans="1:27" s="7" customFormat="1" hidden="1" x14ac:dyDescent="0.35">
      <c r="A21" s="102" t="s">
        <v>48</v>
      </c>
      <c r="B21" s="103">
        <v>2025</v>
      </c>
      <c r="C21" s="17" t="s">
        <v>82</v>
      </c>
      <c r="D21" s="17"/>
      <c r="E21" s="117"/>
      <c r="F21" s="117"/>
      <c r="G21" s="110" t="s">
        <v>66</v>
      </c>
      <c r="H21" s="122"/>
      <c r="I21" s="122"/>
      <c r="J21" s="123"/>
      <c r="K21"/>
      <c r="L21"/>
      <c r="M21"/>
      <c r="N21"/>
      <c r="O21"/>
      <c r="P21"/>
      <c r="Q21"/>
      <c r="R21"/>
      <c r="S21" s="131" t="str">
        <f>IFERROR(Table1[[#This Row],[Female Voters]]/Table1[[#This Row],[Female Population]],"0.0%")</f>
        <v>0.0%</v>
      </c>
      <c r="T21" s="127" t="str">
        <f>IFERROR(Table1[[#This Row],[Male Voters]]/Table1[[#This Row],[Male Population]],"0.0%")</f>
        <v>0.0%</v>
      </c>
      <c r="U21" s="127" t="str">
        <f>IFERROR(Table1[[#This Row],[Total Voters]]/Table1[[#This Row],[Total Population]],"0.0%")</f>
        <v>0.0%</v>
      </c>
      <c r="V21" s="127" t="str">
        <f>IFERROR(Table1[[#This Row],[Female Ballots]]/Table1[[#This Row],[Female Population]],"0.0%")</f>
        <v>0.0%</v>
      </c>
      <c r="W21" s="127" t="str">
        <f>IFERROR(Table1[[#This Row],[Male Ballots]]/Table1[[#This Row],[Male Population]],"0.0%")</f>
        <v>0.0%</v>
      </c>
      <c r="X21" s="127" t="str">
        <f>IFERROR(Table1[[#This Row],[Total Ballots]]/Table1[[#This Row],[Total Population]],"0.0%")</f>
        <v>0.0%</v>
      </c>
      <c r="Y21" s="127" t="str">
        <f>IFERROR(Table1[[#This Row],[Female Ballots]]/Table1[[#This Row],[Female Voters]],"0.0%")</f>
        <v>0.0%</v>
      </c>
      <c r="Z21" s="128" t="str">
        <f>IFERROR(Table1[[#This Row],[Male Ballots]]/Table1[[#This Row],[Male Voters]],"0.0%")</f>
        <v>0.0%</v>
      </c>
      <c r="AA21" s="127" t="str">
        <f>IFERROR(Table1[[#This Row],[Total Ballots]]/Table1[[#This Row],[Total Voters]],"0.0%")</f>
        <v>0.0%</v>
      </c>
    </row>
    <row r="22" spans="1:27" s="7" customFormat="1" hidden="1" x14ac:dyDescent="0.35">
      <c r="A22" s="102" t="s">
        <v>48</v>
      </c>
      <c r="B22" s="103">
        <v>2025</v>
      </c>
      <c r="C22" s="17" t="s">
        <v>82</v>
      </c>
      <c r="D22" s="17"/>
      <c r="E22" s="117"/>
      <c r="F22" s="117"/>
      <c r="G22" s="110" t="s">
        <v>67</v>
      </c>
      <c r="H22" s="122"/>
      <c r="I22" s="122"/>
      <c r="J22" s="123"/>
      <c r="K22"/>
      <c r="L22"/>
      <c r="M22"/>
      <c r="N22"/>
      <c r="O22"/>
      <c r="P22"/>
      <c r="Q22"/>
      <c r="R22"/>
      <c r="S22" s="131" t="str">
        <f>IFERROR(Table1[[#This Row],[Female Voters]]/Table1[[#This Row],[Female Population]],"0.0%")</f>
        <v>0.0%</v>
      </c>
      <c r="T22" s="127" t="str">
        <f>IFERROR(Table1[[#This Row],[Male Voters]]/Table1[[#This Row],[Male Population]],"0.0%")</f>
        <v>0.0%</v>
      </c>
      <c r="U22" s="127" t="str">
        <f>IFERROR(Table1[[#This Row],[Total Voters]]/Table1[[#This Row],[Total Population]],"0.0%")</f>
        <v>0.0%</v>
      </c>
      <c r="V22" s="127" t="str">
        <f>IFERROR(Table1[[#This Row],[Female Ballots]]/Table1[[#This Row],[Female Population]],"0.0%")</f>
        <v>0.0%</v>
      </c>
      <c r="W22" s="127" t="str">
        <f>IFERROR(Table1[[#This Row],[Male Ballots]]/Table1[[#This Row],[Male Population]],"0.0%")</f>
        <v>0.0%</v>
      </c>
      <c r="X22" s="127" t="str">
        <f>IFERROR(Table1[[#This Row],[Total Ballots]]/Table1[[#This Row],[Total Population]],"0.0%")</f>
        <v>0.0%</v>
      </c>
      <c r="Y22" s="127" t="str">
        <f>IFERROR(Table1[[#This Row],[Female Ballots]]/Table1[[#This Row],[Female Voters]],"0.0%")</f>
        <v>0.0%</v>
      </c>
      <c r="Z22" s="128" t="str">
        <f>IFERROR(Table1[[#This Row],[Male Ballots]]/Table1[[#This Row],[Male Voters]],"0.0%")</f>
        <v>0.0%</v>
      </c>
      <c r="AA22" s="127" t="str">
        <f>IFERROR(Table1[[#This Row],[Total Ballots]]/Table1[[#This Row],[Total Voters]],"0.0%")</f>
        <v>0.0%</v>
      </c>
    </row>
    <row r="23" spans="1:27" s="7" customFormat="1" hidden="1" x14ac:dyDescent="0.35">
      <c r="A23" s="102" t="s">
        <v>44</v>
      </c>
      <c r="B23" s="103">
        <v>2025</v>
      </c>
      <c r="C23" s="17" t="s">
        <v>82</v>
      </c>
      <c r="D23" s="116"/>
      <c r="E23" s="117"/>
      <c r="F23" s="117"/>
      <c r="G23" s="110" t="s">
        <v>79</v>
      </c>
      <c r="H23" s="122"/>
      <c r="I23" s="122"/>
      <c r="J23" s="123"/>
      <c r="K23"/>
      <c r="L23"/>
      <c r="M23"/>
      <c r="N23"/>
      <c r="O23"/>
      <c r="P23"/>
      <c r="Q23"/>
      <c r="R23"/>
      <c r="S23" s="131" t="str">
        <f>IFERROR(Table1[[#This Row],[Female Voters]]/Table1[[#This Row],[Female Population]],"0.0%")</f>
        <v>0.0%</v>
      </c>
      <c r="T23" s="127" t="str">
        <f>IFERROR(Table1[[#This Row],[Male Voters]]/Table1[[#This Row],[Male Population]],"0.0%")</f>
        <v>0.0%</v>
      </c>
      <c r="U23" s="127" t="str">
        <f>IFERROR(Table1[[#This Row],[Total Voters]]/Table1[[#This Row],[Total Population]],"0.0%")</f>
        <v>0.0%</v>
      </c>
      <c r="V23" s="127" t="str">
        <f>IFERROR(Table1[[#This Row],[Female Ballots]]/Table1[[#This Row],[Female Population]],"0.0%")</f>
        <v>0.0%</v>
      </c>
      <c r="W23" s="127" t="str">
        <f>IFERROR(Table1[[#This Row],[Male Ballots]]/Table1[[#This Row],[Male Population]],"0.0%")</f>
        <v>0.0%</v>
      </c>
      <c r="X23" s="127" t="str">
        <f>IFERROR(Table1[[#This Row],[Total Ballots]]/Table1[[#This Row],[Total Population]],"0.0%")</f>
        <v>0.0%</v>
      </c>
      <c r="Y23" s="127" t="str">
        <f>IFERROR(Table1[[#This Row],[Female Ballots]]/Table1[[#This Row],[Female Voters]],"0.0%")</f>
        <v>0.0%</v>
      </c>
      <c r="Z23" s="128" t="str">
        <f>IFERROR(Table1[[#This Row],[Male Ballots]]/Table1[[#This Row],[Male Voters]],"0.0%")</f>
        <v>0.0%</v>
      </c>
      <c r="AA23" s="127" t="str">
        <f>IFERROR(Table1[[#This Row],[Total Ballots]]/Table1[[#This Row],[Total Voters]],"0.0%")</f>
        <v>0.0%</v>
      </c>
    </row>
    <row r="24" spans="1:27" s="7" customFormat="1" hidden="1" x14ac:dyDescent="0.35">
      <c r="A24" s="102" t="s">
        <v>44</v>
      </c>
      <c r="B24" s="103">
        <v>2025</v>
      </c>
      <c r="C24" s="17" t="s">
        <v>82</v>
      </c>
      <c r="D24" s="116"/>
      <c r="E24" s="117"/>
      <c r="F24" s="117"/>
      <c r="G24" s="110" t="s">
        <v>62</v>
      </c>
      <c r="H24" s="122"/>
      <c r="I24" s="122"/>
      <c r="J24" s="123"/>
      <c r="K24"/>
      <c r="L24"/>
      <c r="M24"/>
      <c r="N24"/>
      <c r="O24"/>
      <c r="P24"/>
      <c r="Q24"/>
      <c r="R24"/>
      <c r="S24" s="131" t="str">
        <f>IFERROR(Table1[[#This Row],[Female Voters]]/Table1[[#This Row],[Female Population]],"0.0%")</f>
        <v>0.0%</v>
      </c>
      <c r="T24" s="127" t="str">
        <f>IFERROR(Table1[[#This Row],[Male Voters]]/Table1[[#This Row],[Male Population]],"0.0%")</f>
        <v>0.0%</v>
      </c>
      <c r="U24" s="127" t="str">
        <f>IFERROR(Table1[[#This Row],[Total Voters]]/Table1[[#This Row],[Total Population]],"0.0%")</f>
        <v>0.0%</v>
      </c>
      <c r="V24" s="127" t="str">
        <f>IFERROR(Table1[[#This Row],[Female Ballots]]/Table1[[#This Row],[Female Population]],"0.0%")</f>
        <v>0.0%</v>
      </c>
      <c r="W24" s="127" t="str">
        <f>IFERROR(Table1[[#This Row],[Male Ballots]]/Table1[[#This Row],[Male Population]],"0.0%")</f>
        <v>0.0%</v>
      </c>
      <c r="X24" s="127" t="str">
        <f>IFERROR(Table1[[#This Row],[Total Ballots]]/Table1[[#This Row],[Total Population]],"0.0%")</f>
        <v>0.0%</v>
      </c>
      <c r="Y24" s="127" t="str">
        <f>IFERROR(Table1[[#This Row],[Female Ballots]]/Table1[[#This Row],[Female Voters]],"0.0%")</f>
        <v>0.0%</v>
      </c>
      <c r="Z24" s="128" t="str">
        <f>IFERROR(Table1[[#This Row],[Male Ballots]]/Table1[[#This Row],[Male Voters]],"0.0%")</f>
        <v>0.0%</v>
      </c>
      <c r="AA24" s="127" t="str">
        <f>IFERROR(Table1[[#This Row],[Total Ballots]]/Table1[[#This Row],[Total Voters]],"0.0%")</f>
        <v>0.0%</v>
      </c>
    </row>
    <row r="25" spans="1:27" s="7" customFormat="1" hidden="1" x14ac:dyDescent="0.35">
      <c r="A25" s="102" t="s">
        <v>44</v>
      </c>
      <c r="B25" s="103">
        <v>2025</v>
      </c>
      <c r="C25" s="17" t="s">
        <v>82</v>
      </c>
      <c r="D25" s="116"/>
      <c r="E25" s="117"/>
      <c r="F25" s="117"/>
      <c r="G25" s="110" t="s">
        <v>63</v>
      </c>
      <c r="H25" s="122"/>
      <c r="I25" s="122"/>
      <c r="J25" s="123"/>
      <c r="K25"/>
      <c r="L25"/>
      <c r="M25"/>
      <c r="N25"/>
      <c r="O25"/>
      <c r="P25"/>
      <c r="Q25"/>
      <c r="R25"/>
      <c r="S25" s="131" t="str">
        <f>IFERROR(Table1[[#This Row],[Female Voters]]/Table1[[#This Row],[Female Population]],"0.0%")</f>
        <v>0.0%</v>
      </c>
      <c r="T25" s="127" t="str">
        <f>IFERROR(Table1[[#This Row],[Male Voters]]/Table1[[#This Row],[Male Population]],"0.0%")</f>
        <v>0.0%</v>
      </c>
      <c r="U25" s="127" t="str">
        <f>IFERROR(Table1[[#This Row],[Total Voters]]/Table1[[#This Row],[Total Population]],"0.0%")</f>
        <v>0.0%</v>
      </c>
      <c r="V25" s="127" t="str">
        <f>IFERROR(Table1[[#This Row],[Female Ballots]]/Table1[[#This Row],[Female Population]],"0.0%")</f>
        <v>0.0%</v>
      </c>
      <c r="W25" s="127" t="str">
        <f>IFERROR(Table1[[#This Row],[Male Ballots]]/Table1[[#This Row],[Male Population]],"0.0%")</f>
        <v>0.0%</v>
      </c>
      <c r="X25" s="127" t="str">
        <f>IFERROR(Table1[[#This Row],[Total Ballots]]/Table1[[#This Row],[Total Population]],"0.0%")</f>
        <v>0.0%</v>
      </c>
      <c r="Y25" s="127" t="str">
        <f>IFERROR(Table1[[#This Row],[Female Ballots]]/Table1[[#This Row],[Female Voters]],"0.0%")</f>
        <v>0.0%</v>
      </c>
      <c r="Z25" s="128" t="str">
        <f>IFERROR(Table1[[#This Row],[Male Ballots]]/Table1[[#This Row],[Male Voters]],"0.0%")</f>
        <v>0.0%</v>
      </c>
      <c r="AA25" s="127" t="str">
        <f>IFERROR(Table1[[#This Row],[Total Ballots]]/Table1[[#This Row],[Total Voters]],"0.0%")</f>
        <v>0.0%</v>
      </c>
    </row>
    <row r="26" spans="1:27" s="7" customFormat="1" hidden="1" x14ac:dyDescent="0.35">
      <c r="A26" s="102" t="s">
        <v>44</v>
      </c>
      <c r="B26" s="103">
        <v>2025</v>
      </c>
      <c r="C26" s="17" t="s">
        <v>82</v>
      </c>
      <c r="D26" s="116"/>
      <c r="E26" s="117"/>
      <c r="F26" s="117"/>
      <c r="G26" s="110" t="s">
        <v>64</v>
      </c>
      <c r="H26" s="122"/>
      <c r="I26" s="122"/>
      <c r="J26" s="123"/>
      <c r="K26"/>
      <c r="L26"/>
      <c r="M26"/>
      <c r="N26"/>
      <c r="O26"/>
      <c r="P26"/>
      <c r="Q26"/>
      <c r="R26"/>
      <c r="S26" s="131" t="str">
        <f>IFERROR(Table1[[#This Row],[Female Voters]]/Table1[[#This Row],[Female Population]],"0.0%")</f>
        <v>0.0%</v>
      </c>
      <c r="T26" s="127" t="str">
        <f>IFERROR(Table1[[#This Row],[Male Voters]]/Table1[[#This Row],[Male Population]],"0.0%")</f>
        <v>0.0%</v>
      </c>
      <c r="U26" s="127" t="str">
        <f>IFERROR(Table1[[#This Row],[Total Voters]]/Table1[[#This Row],[Total Population]],"0.0%")</f>
        <v>0.0%</v>
      </c>
      <c r="V26" s="127" t="str">
        <f>IFERROR(Table1[[#This Row],[Female Ballots]]/Table1[[#This Row],[Female Population]],"0.0%")</f>
        <v>0.0%</v>
      </c>
      <c r="W26" s="127" t="str">
        <f>IFERROR(Table1[[#This Row],[Male Ballots]]/Table1[[#This Row],[Male Population]],"0.0%")</f>
        <v>0.0%</v>
      </c>
      <c r="X26" s="127" t="str">
        <f>IFERROR(Table1[[#This Row],[Total Ballots]]/Table1[[#This Row],[Total Population]],"0.0%")</f>
        <v>0.0%</v>
      </c>
      <c r="Y26" s="127" t="str">
        <f>IFERROR(Table1[[#This Row],[Female Ballots]]/Table1[[#This Row],[Female Voters]],"0.0%")</f>
        <v>0.0%</v>
      </c>
      <c r="Z26" s="128" t="str">
        <f>IFERROR(Table1[[#This Row],[Male Ballots]]/Table1[[#This Row],[Male Voters]],"0.0%")</f>
        <v>0.0%</v>
      </c>
      <c r="AA26" s="127" t="str">
        <f>IFERROR(Table1[[#This Row],[Total Ballots]]/Table1[[#This Row],[Total Voters]],"0.0%")</f>
        <v>0.0%</v>
      </c>
    </row>
    <row r="27" spans="1:27" s="7" customFormat="1" hidden="1" x14ac:dyDescent="0.35">
      <c r="A27" s="102" t="s">
        <v>44</v>
      </c>
      <c r="B27" s="103">
        <v>2025</v>
      </c>
      <c r="C27" s="17" t="s">
        <v>82</v>
      </c>
      <c r="D27" s="116"/>
      <c r="E27" s="117"/>
      <c r="F27" s="117"/>
      <c r="G27" s="110" t="s">
        <v>65</v>
      </c>
      <c r="H27" s="122"/>
      <c r="I27" s="122"/>
      <c r="J27" s="123"/>
      <c r="K27"/>
      <c r="L27"/>
      <c r="M27"/>
      <c r="N27"/>
      <c r="O27"/>
      <c r="P27"/>
      <c r="Q27"/>
      <c r="R27"/>
      <c r="S27" s="131" t="str">
        <f>IFERROR(Table1[[#This Row],[Female Voters]]/Table1[[#This Row],[Female Population]],"0.0%")</f>
        <v>0.0%</v>
      </c>
      <c r="T27" s="127" t="str">
        <f>IFERROR(Table1[[#This Row],[Male Voters]]/Table1[[#This Row],[Male Population]],"0.0%")</f>
        <v>0.0%</v>
      </c>
      <c r="U27" s="127" t="str">
        <f>IFERROR(Table1[[#This Row],[Total Voters]]/Table1[[#This Row],[Total Population]],"0.0%")</f>
        <v>0.0%</v>
      </c>
      <c r="V27" s="127" t="str">
        <f>IFERROR(Table1[[#This Row],[Female Ballots]]/Table1[[#This Row],[Female Population]],"0.0%")</f>
        <v>0.0%</v>
      </c>
      <c r="W27" s="127" t="str">
        <f>IFERROR(Table1[[#This Row],[Male Ballots]]/Table1[[#This Row],[Male Population]],"0.0%")</f>
        <v>0.0%</v>
      </c>
      <c r="X27" s="127" t="str">
        <f>IFERROR(Table1[[#This Row],[Total Ballots]]/Table1[[#This Row],[Total Population]],"0.0%")</f>
        <v>0.0%</v>
      </c>
      <c r="Y27" s="127" t="str">
        <f>IFERROR(Table1[[#This Row],[Female Ballots]]/Table1[[#This Row],[Female Voters]],"0.0%")</f>
        <v>0.0%</v>
      </c>
      <c r="Z27" s="128" t="str">
        <f>IFERROR(Table1[[#This Row],[Male Ballots]]/Table1[[#This Row],[Male Voters]],"0.0%")</f>
        <v>0.0%</v>
      </c>
      <c r="AA27" s="127" t="str">
        <f>IFERROR(Table1[[#This Row],[Total Ballots]]/Table1[[#This Row],[Total Voters]],"0.0%")</f>
        <v>0.0%</v>
      </c>
    </row>
    <row r="28" spans="1:27" s="7" customFormat="1" hidden="1" x14ac:dyDescent="0.35">
      <c r="A28" s="102" t="s">
        <v>44</v>
      </c>
      <c r="B28" s="103">
        <v>2025</v>
      </c>
      <c r="C28" s="17" t="s">
        <v>82</v>
      </c>
      <c r="D28" s="116"/>
      <c r="E28" s="117"/>
      <c r="F28" s="117"/>
      <c r="G28" s="110" t="s">
        <v>66</v>
      </c>
      <c r="H28" s="122"/>
      <c r="I28" s="122"/>
      <c r="J28" s="123"/>
      <c r="K28"/>
      <c r="L28"/>
      <c r="M28"/>
      <c r="N28"/>
      <c r="O28"/>
      <c r="P28"/>
      <c r="Q28"/>
      <c r="R28"/>
      <c r="S28" s="131" t="str">
        <f>IFERROR(Table1[[#This Row],[Female Voters]]/Table1[[#This Row],[Female Population]],"0.0%")</f>
        <v>0.0%</v>
      </c>
      <c r="T28" s="127" t="str">
        <f>IFERROR(Table1[[#This Row],[Male Voters]]/Table1[[#This Row],[Male Population]],"0.0%")</f>
        <v>0.0%</v>
      </c>
      <c r="U28" s="127" t="str">
        <f>IFERROR(Table1[[#This Row],[Total Voters]]/Table1[[#This Row],[Total Population]],"0.0%")</f>
        <v>0.0%</v>
      </c>
      <c r="V28" s="127" t="str">
        <f>IFERROR(Table1[[#This Row],[Female Ballots]]/Table1[[#This Row],[Female Population]],"0.0%")</f>
        <v>0.0%</v>
      </c>
      <c r="W28" s="127" t="str">
        <f>IFERROR(Table1[[#This Row],[Male Ballots]]/Table1[[#This Row],[Male Population]],"0.0%")</f>
        <v>0.0%</v>
      </c>
      <c r="X28" s="127" t="str">
        <f>IFERROR(Table1[[#This Row],[Total Ballots]]/Table1[[#This Row],[Total Population]],"0.0%")</f>
        <v>0.0%</v>
      </c>
      <c r="Y28" s="127" t="str">
        <f>IFERROR(Table1[[#This Row],[Female Ballots]]/Table1[[#This Row],[Female Voters]],"0.0%")</f>
        <v>0.0%</v>
      </c>
      <c r="Z28" s="128" t="str">
        <f>IFERROR(Table1[[#This Row],[Male Ballots]]/Table1[[#This Row],[Male Voters]],"0.0%")</f>
        <v>0.0%</v>
      </c>
      <c r="AA28" s="127" t="str">
        <f>IFERROR(Table1[[#This Row],[Total Ballots]]/Table1[[#This Row],[Total Voters]],"0.0%")</f>
        <v>0.0%</v>
      </c>
    </row>
    <row r="29" spans="1:27" s="7" customFormat="1" hidden="1" x14ac:dyDescent="0.35">
      <c r="A29" s="102" t="s">
        <v>44</v>
      </c>
      <c r="B29" s="103">
        <v>2025</v>
      </c>
      <c r="C29" s="17" t="s">
        <v>82</v>
      </c>
      <c r="D29" s="116"/>
      <c r="E29" s="117"/>
      <c r="F29" s="117"/>
      <c r="G29" s="110" t="s">
        <v>67</v>
      </c>
      <c r="H29" s="122"/>
      <c r="I29" s="122"/>
      <c r="J29" s="123"/>
      <c r="K29"/>
      <c r="L29"/>
      <c r="M29"/>
      <c r="N29"/>
      <c r="O29"/>
      <c r="P29"/>
      <c r="Q29"/>
      <c r="R29"/>
      <c r="S29" s="131" t="str">
        <f>IFERROR(Table1[[#This Row],[Female Voters]]/Table1[[#This Row],[Female Population]],"0.0%")</f>
        <v>0.0%</v>
      </c>
      <c r="T29" s="127" t="str">
        <f>IFERROR(Table1[[#This Row],[Male Voters]]/Table1[[#This Row],[Male Population]],"0.0%")</f>
        <v>0.0%</v>
      </c>
      <c r="U29" s="127" t="str">
        <f>IFERROR(Table1[[#This Row],[Total Voters]]/Table1[[#This Row],[Total Population]],"0.0%")</f>
        <v>0.0%</v>
      </c>
      <c r="V29" s="127" t="str">
        <f>IFERROR(Table1[[#This Row],[Female Ballots]]/Table1[[#This Row],[Female Population]],"0.0%")</f>
        <v>0.0%</v>
      </c>
      <c r="W29" s="127" t="str">
        <f>IFERROR(Table1[[#This Row],[Male Ballots]]/Table1[[#This Row],[Male Population]],"0.0%")</f>
        <v>0.0%</v>
      </c>
      <c r="X29" s="127" t="str">
        <f>IFERROR(Table1[[#This Row],[Total Ballots]]/Table1[[#This Row],[Total Population]],"0.0%")</f>
        <v>0.0%</v>
      </c>
      <c r="Y29" s="127" t="str">
        <f>IFERROR(Table1[[#This Row],[Female Ballots]]/Table1[[#This Row],[Female Voters]],"0.0%")</f>
        <v>0.0%</v>
      </c>
      <c r="Z29" s="128" t="str">
        <f>IFERROR(Table1[[#This Row],[Male Ballots]]/Table1[[#This Row],[Male Voters]],"0.0%")</f>
        <v>0.0%</v>
      </c>
      <c r="AA29" s="127" t="str">
        <f>IFERROR(Table1[[#This Row],[Total Ballots]]/Table1[[#This Row],[Total Voters]],"0.0%")</f>
        <v>0.0%</v>
      </c>
    </row>
    <row r="30" spans="1:27" s="7" customFormat="1" hidden="1" x14ac:dyDescent="0.35">
      <c r="A30" s="102" t="s">
        <v>33</v>
      </c>
      <c r="B30" s="103">
        <v>2025</v>
      </c>
      <c r="C30" s="17" t="s">
        <v>82</v>
      </c>
      <c r="D30" s="17"/>
      <c r="E30" s="117"/>
      <c r="F30" s="117"/>
      <c r="G30" s="110" t="s">
        <v>79</v>
      </c>
      <c r="H30" s="122"/>
      <c r="I30" s="122"/>
      <c r="J30" s="123"/>
      <c r="K30"/>
      <c r="L30"/>
      <c r="M30"/>
      <c r="N30"/>
      <c r="O30"/>
      <c r="P30"/>
      <c r="Q30"/>
      <c r="R30"/>
      <c r="S30" s="131" t="str">
        <f>IFERROR(Table1[[#This Row],[Female Voters]]/Table1[[#This Row],[Female Population]],"0.0%")</f>
        <v>0.0%</v>
      </c>
      <c r="T30" s="127" t="str">
        <f>IFERROR(Table1[[#This Row],[Male Voters]]/Table1[[#This Row],[Male Population]],"0.0%")</f>
        <v>0.0%</v>
      </c>
      <c r="U30" s="127" t="str">
        <f>IFERROR(Table1[[#This Row],[Total Voters]]/Table1[[#This Row],[Total Population]],"0.0%")</f>
        <v>0.0%</v>
      </c>
      <c r="V30" s="127" t="str">
        <f>IFERROR(Table1[[#This Row],[Female Ballots]]/Table1[[#This Row],[Female Population]],"0.0%")</f>
        <v>0.0%</v>
      </c>
      <c r="W30" s="127" t="str">
        <f>IFERROR(Table1[[#This Row],[Male Ballots]]/Table1[[#This Row],[Male Population]],"0.0%")</f>
        <v>0.0%</v>
      </c>
      <c r="X30" s="127" t="str">
        <f>IFERROR(Table1[[#This Row],[Total Ballots]]/Table1[[#This Row],[Total Population]],"0.0%")</f>
        <v>0.0%</v>
      </c>
      <c r="Y30" s="127" t="str">
        <f>IFERROR(Table1[[#This Row],[Female Ballots]]/Table1[[#This Row],[Female Voters]],"0.0%")</f>
        <v>0.0%</v>
      </c>
      <c r="Z30" s="128" t="str">
        <f>IFERROR(Table1[[#This Row],[Male Ballots]]/Table1[[#This Row],[Male Voters]],"0.0%")</f>
        <v>0.0%</v>
      </c>
      <c r="AA30" s="127" t="str">
        <f>IFERROR(Table1[[#This Row],[Total Ballots]]/Table1[[#This Row],[Total Voters]],"0.0%")</f>
        <v>0.0%</v>
      </c>
    </row>
    <row r="31" spans="1:27" s="7" customFormat="1" hidden="1" x14ac:dyDescent="0.35">
      <c r="A31" s="102" t="s">
        <v>33</v>
      </c>
      <c r="B31" s="103">
        <v>2025</v>
      </c>
      <c r="C31" s="17" t="s">
        <v>82</v>
      </c>
      <c r="D31" s="17"/>
      <c r="E31" s="117"/>
      <c r="F31" s="117"/>
      <c r="G31" s="110" t="s">
        <v>62</v>
      </c>
      <c r="H31" s="122"/>
      <c r="I31" s="122"/>
      <c r="J31" s="123"/>
      <c r="K31"/>
      <c r="L31"/>
      <c r="M31"/>
      <c r="N31"/>
      <c r="O31"/>
      <c r="P31"/>
      <c r="Q31"/>
      <c r="R31"/>
      <c r="S31" s="131" t="str">
        <f>IFERROR(Table1[[#This Row],[Female Voters]]/Table1[[#This Row],[Female Population]],"0.0%")</f>
        <v>0.0%</v>
      </c>
      <c r="T31" s="127" t="str">
        <f>IFERROR(Table1[[#This Row],[Male Voters]]/Table1[[#This Row],[Male Population]],"0.0%")</f>
        <v>0.0%</v>
      </c>
      <c r="U31" s="127" t="str">
        <f>IFERROR(Table1[[#This Row],[Total Voters]]/Table1[[#This Row],[Total Population]],"0.0%")</f>
        <v>0.0%</v>
      </c>
      <c r="V31" s="127" t="str">
        <f>IFERROR(Table1[[#This Row],[Female Ballots]]/Table1[[#This Row],[Female Population]],"0.0%")</f>
        <v>0.0%</v>
      </c>
      <c r="W31" s="127" t="str">
        <f>IFERROR(Table1[[#This Row],[Male Ballots]]/Table1[[#This Row],[Male Population]],"0.0%")</f>
        <v>0.0%</v>
      </c>
      <c r="X31" s="127" t="str">
        <f>IFERROR(Table1[[#This Row],[Total Ballots]]/Table1[[#This Row],[Total Population]],"0.0%")</f>
        <v>0.0%</v>
      </c>
      <c r="Y31" s="127" t="str">
        <f>IFERROR(Table1[[#This Row],[Female Ballots]]/Table1[[#This Row],[Female Voters]],"0.0%")</f>
        <v>0.0%</v>
      </c>
      <c r="Z31" s="128" t="str">
        <f>IFERROR(Table1[[#This Row],[Male Ballots]]/Table1[[#This Row],[Male Voters]],"0.0%")</f>
        <v>0.0%</v>
      </c>
      <c r="AA31" s="127" t="str">
        <f>IFERROR(Table1[[#This Row],[Total Ballots]]/Table1[[#This Row],[Total Voters]],"0.0%")</f>
        <v>0.0%</v>
      </c>
    </row>
    <row r="32" spans="1:27" s="7" customFormat="1" hidden="1" x14ac:dyDescent="0.35">
      <c r="A32" s="102" t="s">
        <v>33</v>
      </c>
      <c r="B32" s="103">
        <v>2025</v>
      </c>
      <c r="C32" s="17" t="s">
        <v>82</v>
      </c>
      <c r="D32" s="17"/>
      <c r="E32" s="117"/>
      <c r="F32" s="117"/>
      <c r="G32" s="110" t="s">
        <v>63</v>
      </c>
      <c r="H32" s="122"/>
      <c r="I32" s="122"/>
      <c r="J32" s="123"/>
      <c r="K32"/>
      <c r="L32"/>
      <c r="M32"/>
      <c r="N32"/>
      <c r="O32"/>
      <c r="P32"/>
      <c r="Q32"/>
      <c r="R32"/>
      <c r="S32" s="131" t="str">
        <f>IFERROR(Table1[[#This Row],[Female Voters]]/Table1[[#This Row],[Female Population]],"0.0%")</f>
        <v>0.0%</v>
      </c>
      <c r="T32" s="127" t="str">
        <f>IFERROR(Table1[[#This Row],[Male Voters]]/Table1[[#This Row],[Male Population]],"0.0%")</f>
        <v>0.0%</v>
      </c>
      <c r="U32" s="127" t="str">
        <f>IFERROR(Table1[[#This Row],[Total Voters]]/Table1[[#This Row],[Total Population]],"0.0%")</f>
        <v>0.0%</v>
      </c>
      <c r="V32" s="127" t="str">
        <f>IFERROR(Table1[[#This Row],[Female Ballots]]/Table1[[#This Row],[Female Population]],"0.0%")</f>
        <v>0.0%</v>
      </c>
      <c r="W32" s="127" t="str">
        <f>IFERROR(Table1[[#This Row],[Male Ballots]]/Table1[[#This Row],[Male Population]],"0.0%")</f>
        <v>0.0%</v>
      </c>
      <c r="X32" s="127" t="str">
        <f>IFERROR(Table1[[#This Row],[Total Ballots]]/Table1[[#This Row],[Total Population]],"0.0%")</f>
        <v>0.0%</v>
      </c>
      <c r="Y32" s="127" t="str">
        <f>IFERROR(Table1[[#This Row],[Female Ballots]]/Table1[[#This Row],[Female Voters]],"0.0%")</f>
        <v>0.0%</v>
      </c>
      <c r="Z32" s="128" t="str">
        <f>IFERROR(Table1[[#This Row],[Male Ballots]]/Table1[[#This Row],[Male Voters]],"0.0%")</f>
        <v>0.0%</v>
      </c>
      <c r="AA32" s="127" t="str">
        <f>IFERROR(Table1[[#This Row],[Total Ballots]]/Table1[[#This Row],[Total Voters]],"0.0%")</f>
        <v>0.0%</v>
      </c>
    </row>
    <row r="33" spans="1:27" s="7" customFormat="1" hidden="1" x14ac:dyDescent="0.35">
      <c r="A33" s="102" t="s">
        <v>33</v>
      </c>
      <c r="B33" s="103">
        <v>2025</v>
      </c>
      <c r="C33" s="17" t="s">
        <v>82</v>
      </c>
      <c r="D33" s="17"/>
      <c r="E33" s="117"/>
      <c r="F33" s="117"/>
      <c r="G33" s="110" t="s">
        <v>64</v>
      </c>
      <c r="H33" s="122"/>
      <c r="I33" s="122"/>
      <c r="J33" s="123"/>
      <c r="K33"/>
      <c r="L33"/>
      <c r="M33"/>
      <c r="N33"/>
      <c r="O33"/>
      <c r="P33"/>
      <c r="Q33"/>
      <c r="R33"/>
      <c r="S33" s="131" t="str">
        <f>IFERROR(Table1[[#This Row],[Female Voters]]/Table1[[#This Row],[Female Population]],"0.0%")</f>
        <v>0.0%</v>
      </c>
      <c r="T33" s="127" t="str">
        <f>IFERROR(Table1[[#This Row],[Male Voters]]/Table1[[#This Row],[Male Population]],"0.0%")</f>
        <v>0.0%</v>
      </c>
      <c r="U33" s="127" t="str">
        <f>IFERROR(Table1[[#This Row],[Total Voters]]/Table1[[#This Row],[Total Population]],"0.0%")</f>
        <v>0.0%</v>
      </c>
      <c r="V33" s="127" t="str">
        <f>IFERROR(Table1[[#This Row],[Female Ballots]]/Table1[[#This Row],[Female Population]],"0.0%")</f>
        <v>0.0%</v>
      </c>
      <c r="W33" s="127" t="str">
        <f>IFERROR(Table1[[#This Row],[Male Ballots]]/Table1[[#This Row],[Male Population]],"0.0%")</f>
        <v>0.0%</v>
      </c>
      <c r="X33" s="127" t="str">
        <f>IFERROR(Table1[[#This Row],[Total Ballots]]/Table1[[#This Row],[Total Population]],"0.0%")</f>
        <v>0.0%</v>
      </c>
      <c r="Y33" s="127" t="str">
        <f>IFERROR(Table1[[#This Row],[Female Ballots]]/Table1[[#This Row],[Female Voters]],"0.0%")</f>
        <v>0.0%</v>
      </c>
      <c r="Z33" s="128" t="str">
        <f>IFERROR(Table1[[#This Row],[Male Ballots]]/Table1[[#This Row],[Male Voters]],"0.0%")</f>
        <v>0.0%</v>
      </c>
      <c r="AA33" s="127" t="str">
        <f>IFERROR(Table1[[#This Row],[Total Ballots]]/Table1[[#This Row],[Total Voters]],"0.0%")</f>
        <v>0.0%</v>
      </c>
    </row>
    <row r="34" spans="1:27" s="7" customFormat="1" hidden="1" x14ac:dyDescent="0.35">
      <c r="A34" s="102" t="s">
        <v>33</v>
      </c>
      <c r="B34" s="103">
        <v>2025</v>
      </c>
      <c r="C34" s="17" t="s">
        <v>82</v>
      </c>
      <c r="D34" s="17"/>
      <c r="E34" s="117"/>
      <c r="F34" s="117"/>
      <c r="G34" s="110" t="s">
        <v>65</v>
      </c>
      <c r="H34" s="122"/>
      <c r="I34" s="122"/>
      <c r="J34" s="123"/>
      <c r="K34"/>
      <c r="L34"/>
      <c r="M34"/>
      <c r="N34"/>
      <c r="O34"/>
      <c r="P34"/>
      <c r="Q34"/>
      <c r="R34"/>
      <c r="S34" s="131" t="str">
        <f>IFERROR(Table1[[#This Row],[Female Voters]]/Table1[[#This Row],[Female Population]],"0.0%")</f>
        <v>0.0%</v>
      </c>
      <c r="T34" s="127" t="str">
        <f>IFERROR(Table1[[#This Row],[Male Voters]]/Table1[[#This Row],[Male Population]],"0.0%")</f>
        <v>0.0%</v>
      </c>
      <c r="U34" s="127" t="str">
        <f>IFERROR(Table1[[#This Row],[Total Voters]]/Table1[[#This Row],[Total Population]],"0.0%")</f>
        <v>0.0%</v>
      </c>
      <c r="V34" s="127" t="str">
        <f>IFERROR(Table1[[#This Row],[Female Ballots]]/Table1[[#This Row],[Female Population]],"0.0%")</f>
        <v>0.0%</v>
      </c>
      <c r="W34" s="127" t="str">
        <f>IFERROR(Table1[[#This Row],[Male Ballots]]/Table1[[#This Row],[Male Population]],"0.0%")</f>
        <v>0.0%</v>
      </c>
      <c r="X34" s="127" t="str">
        <f>IFERROR(Table1[[#This Row],[Total Ballots]]/Table1[[#This Row],[Total Population]],"0.0%")</f>
        <v>0.0%</v>
      </c>
      <c r="Y34" s="127" t="str">
        <f>IFERROR(Table1[[#This Row],[Female Ballots]]/Table1[[#This Row],[Female Voters]],"0.0%")</f>
        <v>0.0%</v>
      </c>
      <c r="Z34" s="128" t="str">
        <f>IFERROR(Table1[[#This Row],[Male Ballots]]/Table1[[#This Row],[Male Voters]],"0.0%")</f>
        <v>0.0%</v>
      </c>
      <c r="AA34" s="127" t="str">
        <f>IFERROR(Table1[[#This Row],[Total Ballots]]/Table1[[#This Row],[Total Voters]],"0.0%")</f>
        <v>0.0%</v>
      </c>
    </row>
    <row r="35" spans="1:27" s="7" customFormat="1" hidden="1" x14ac:dyDescent="0.35">
      <c r="A35" s="102" t="s">
        <v>33</v>
      </c>
      <c r="B35" s="103">
        <v>2025</v>
      </c>
      <c r="C35" s="17" t="s">
        <v>82</v>
      </c>
      <c r="D35" s="17"/>
      <c r="E35" s="117"/>
      <c r="F35" s="117"/>
      <c r="G35" s="110" t="s">
        <v>66</v>
      </c>
      <c r="H35" s="122"/>
      <c r="I35" s="122"/>
      <c r="J35" s="123"/>
      <c r="K35"/>
      <c r="L35"/>
      <c r="M35"/>
      <c r="N35"/>
      <c r="O35"/>
      <c r="P35"/>
      <c r="Q35"/>
      <c r="R35"/>
      <c r="S35" s="131" t="str">
        <f>IFERROR(Table1[[#This Row],[Female Voters]]/Table1[[#This Row],[Female Population]],"0.0%")</f>
        <v>0.0%</v>
      </c>
      <c r="T35" s="127" t="str">
        <f>IFERROR(Table1[[#This Row],[Male Voters]]/Table1[[#This Row],[Male Population]],"0.0%")</f>
        <v>0.0%</v>
      </c>
      <c r="U35" s="127" t="str">
        <f>IFERROR(Table1[[#This Row],[Total Voters]]/Table1[[#This Row],[Total Population]],"0.0%")</f>
        <v>0.0%</v>
      </c>
      <c r="V35" s="127" t="str">
        <f>IFERROR(Table1[[#This Row],[Female Ballots]]/Table1[[#This Row],[Female Population]],"0.0%")</f>
        <v>0.0%</v>
      </c>
      <c r="W35" s="127" t="str">
        <f>IFERROR(Table1[[#This Row],[Male Ballots]]/Table1[[#This Row],[Male Population]],"0.0%")</f>
        <v>0.0%</v>
      </c>
      <c r="X35" s="127" t="str">
        <f>IFERROR(Table1[[#This Row],[Total Ballots]]/Table1[[#This Row],[Total Population]],"0.0%")</f>
        <v>0.0%</v>
      </c>
      <c r="Y35" s="127" t="str">
        <f>IFERROR(Table1[[#This Row],[Female Ballots]]/Table1[[#This Row],[Female Voters]],"0.0%")</f>
        <v>0.0%</v>
      </c>
      <c r="Z35" s="128" t="str">
        <f>IFERROR(Table1[[#This Row],[Male Ballots]]/Table1[[#This Row],[Male Voters]],"0.0%")</f>
        <v>0.0%</v>
      </c>
      <c r="AA35" s="127" t="str">
        <f>IFERROR(Table1[[#This Row],[Total Ballots]]/Table1[[#This Row],[Total Voters]],"0.0%")</f>
        <v>0.0%</v>
      </c>
    </row>
    <row r="36" spans="1:27" s="7" customFormat="1" hidden="1" x14ac:dyDescent="0.35">
      <c r="A36" s="102" t="s">
        <v>33</v>
      </c>
      <c r="B36" s="103">
        <v>2025</v>
      </c>
      <c r="C36" s="17" t="s">
        <v>82</v>
      </c>
      <c r="D36" s="17"/>
      <c r="E36" s="117"/>
      <c r="F36" s="117"/>
      <c r="G36" s="110" t="s">
        <v>67</v>
      </c>
      <c r="H36" s="122"/>
      <c r="I36" s="122"/>
      <c r="J36" s="123"/>
      <c r="K36"/>
      <c r="L36"/>
      <c r="M36"/>
      <c r="N36"/>
      <c r="O36"/>
      <c r="P36"/>
      <c r="Q36"/>
      <c r="R36"/>
      <c r="S36" s="131" t="str">
        <f>IFERROR(Table1[[#This Row],[Female Voters]]/Table1[[#This Row],[Female Population]],"0.0%")</f>
        <v>0.0%</v>
      </c>
      <c r="T36" s="127" t="str">
        <f>IFERROR(Table1[[#This Row],[Male Voters]]/Table1[[#This Row],[Male Population]],"0.0%")</f>
        <v>0.0%</v>
      </c>
      <c r="U36" s="127" t="str">
        <f>IFERROR(Table1[[#This Row],[Total Voters]]/Table1[[#This Row],[Total Population]],"0.0%")</f>
        <v>0.0%</v>
      </c>
      <c r="V36" s="127" t="str">
        <f>IFERROR(Table1[[#This Row],[Female Ballots]]/Table1[[#This Row],[Female Population]],"0.0%")</f>
        <v>0.0%</v>
      </c>
      <c r="W36" s="127" t="str">
        <f>IFERROR(Table1[[#This Row],[Male Ballots]]/Table1[[#This Row],[Male Population]],"0.0%")</f>
        <v>0.0%</v>
      </c>
      <c r="X36" s="127" t="str">
        <f>IFERROR(Table1[[#This Row],[Total Ballots]]/Table1[[#This Row],[Total Population]],"0.0%")</f>
        <v>0.0%</v>
      </c>
      <c r="Y36" s="127" t="str">
        <f>IFERROR(Table1[[#This Row],[Female Ballots]]/Table1[[#This Row],[Female Voters]],"0.0%")</f>
        <v>0.0%</v>
      </c>
      <c r="Z36" s="128" t="str">
        <f>IFERROR(Table1[[#This Row],[Male Ballots]]/Table1[[#This Row],[Male Voters]],"0.0%")</f>
        <v>0.0%</v>
      </c>
      <c r="AA36" s="127" t="str">
        <f>IFERROR(Table1[[#This Row],[Total Ballots]]/Table1[[#This Row],[Total Voters]],"0.0%")</f>
        <v>0.0%</v>
      </c>
    </row>
    <row r="37" spans="1:27" s="7" customFormat="1" hidden="1" x14ac:dyDescent="0.35">
      <c r="A37" s="102" t="s">
        <v>51</v>
      </c>
      <c r="B37" s="103">
        <v>2025</v>
      </c>
      <c r="C37" s="17" t="s">
        <v>82</v>
      </c>
      <c r="D37" s="17"/>
      <c r="E37" s="117"/>
      <c r="F37" s="117"/>
      <c r="G37" s="110" t="s">
        <v>79</v>
      </c>
      <c r="H37" s="122"/>
      <c r="I37" s="122"/>
      <c r="J37" s="123"/>
      <c r="K37"/>
      <c r="L37"/>
      <c r="M37"/>
      <c r="N37"/>
      <c r="O37"/>
      <c r="P37"/>
      <c r="Q37"/>
      <c r="R37"/>
      <c r="S37" s="131" t="str">
        <f>IFERROR(Table1[[#This Row],[Female Voters]]/Table1[[#This Row],[Female Population]],"0.0%")</f>
        <v>0.0%</v>
      </c>
      <c r="T37" s="127" t="str">
        <f>IFERROR(Table1[[#This Row],[Male Voters]]/Table1[[#This Row],[Male Population]],"0.0%")</f>
        <v>0.0%</v>
      </c>
      <c r="U37" s="127" t="str">
        <f>IFERROR(Table1[[#This Row],[Total Voters]]/Table1[[#This Row],[Total Population]],"0.0%")</f>
        <v>0.0%</v>
      </c>
      <c r="V37" s="127" t="str">
        <f>IFERROR(Table1[[#This Row],[Female Ballots]]/Table1[[#This Row],[Female Population]],"0.0%")</f>
        <v>0.0%</v>
      </c>
      <c r="W37" s="127" t="str">
        <f>IFERROR(Table1[[#This Row],[Male Ballots]]/Table1[[#This Row],[Male Population]],"0.0%")</f>
        <v>0.0%</v>
      </c>
      <c r="X37" s="127" t="str">
        <f>IFERROR(Table1[[#This Row],[Total Ballots]]/Table1[[#This Row],[Total Population]],"0.0%")</f>
        <v>0.0%</v>
      </c>
      <c r="Y37" s="127" t="str">
        <f>IFERROR(Table1[[#This Row],[Female Ballots]]/Table1[[#This Row],[Female Voters]],"0.0%")</f>
        <v>0.0%</v>
      </c>
      <c r="Z37" s="128" t="str">
        <f>IFERROR(Table1[[#This Row],[Male Ballots]]/Table1[[#This Row],[Male Voters]],"0.0%")</f>
        <v>0.0%</v>
      </c>
      <c r="AA37" s="127" t="str">
        <f>IFERROR(Table1[[#This Row],[Total Ballots]]/Table1[[#This Row],[Total Voters]],"0.0%")</f>
        <v>0.0%</v>
      </c>
    </row>
    <row r="38" spans="1:27" s="7" customFormat="1" hidden="1" x14ac:dyDescent="0.35">
      <c r="A38" s="102" t="s">
        <v>51</v>
      </c>
      <c r="B38" s="103">
        <v>2025</v>
      </c>
      <c r="C38" s="17" t="s">
        <v>82</v>
      </c>
      <c r="D38" s="17"/>
      <c r="E38" s="117"/>
      <c r="F38" s="117"/>
      <c r="G38" s="110" t="s">
        <v>62</v>
      </c>
      <c r="H38" s="122"/>
      <c r="I38" s="122"/>
      <c r="J38" s="123"/>
      <c r="K38"/>
      <c r="L38"/>
      <c r="M38"/>
      <c r="N38"/>
      <c r="O38"/>
      <c r="P38"/>
      <c r="Q38"/>
      <c r="R38"/>
      <c r="S38" s="131" t="str">
        <f>IFERROR(Table1[[#This Row],[Female Voters]]/Table1[[#This Row],[Female Population]],"0.0%")</f>
        <v>0.0%</v>
      </c>
      <c r="T38" s="127" t="str">
        <f>IFERROR(Table1[[#This Row],[Male Voters]]/Table1[[#This Row],[Male Population]],"0.0%")</f>
        <v>0.0%</v>
      </c>
      <c r="U38" s="127" t="str">
        <f>IFERROR(Table1[[#This Row],[Total Voters]]/Table1[[#This Row],[Total Population]],"0.0%")</f>
        <v>0.0%</v>
      </c>
      <c r="V38" s="127" t="str">
        <f>IFERROR(Table1[[#This Row],[Female Ballots]]/Table1[[#This Row],[Female Population]],"0.0%")</f>
        <v>0.0%</v>
      </c>
      <c r="W38" s="127" t="str">
        <f>IFERROR(Table1[[#This Row],[Male Ballots]]/Table1[[#This Row],[Male Population]],"0.0%")</f>
        <v>0.0%</v>
      </c>
      <c r="X38" s="127" t="str">
        <f>IFERROR(Table1[[#This Row],[Total Ballots]]/Table1[[#This Row],[Total Population]],"0.0%")</f>
        <v>0.0%</v>
      </c>
      <c r="Y38" s="127" t="str">
        <f>IFERROR(Table1[[#This Row],[Female Ballots]]/Table1[[#This Row],[Female Voters]],"0.0%")</f>
        <v>0.0%</v>
      </c>
      <c r="Z38" s="128" t="str">
        <f>IFERROR(Table1[[#This Row],[Male Ballots]]/Table1[[#This Row],[Male Voters]],"0.0%")</f>
        <v>0.0%</v>
      </c>
      <c r="AA38" s="127" t="str">
        <f>IFERROR(Table1[[#This Row],[Total Ballots]]/Table1[[#This Row],[Total Voters]],"0.0%")</f>
        <v>0.0%</v>
      </c>
    </row>
    <row r="39" spans="1:27" s="7" customFormat="1" hidden="1" x14ac:dyDescent="0.35">
      <c r="A39" s="102" t="s">
        <v>51</v>
      </c>
      <c r="B39" s="103">
        <v>2025</v>
      </c>
      <c r="C39" s="17" t="s">
        <v>82</v>
      </c>
      <c r="D39" s="17"/>
      <c r="E39" s="117"/>
      <c r="F39" s="117"/>
      <c r="G39" s="110" t="s">
        <v>63</v>
      </c>
      <c r="H39" s="122"/>
      <c r="I39" s="122"/>
      <c r="J39" s="123"/>
      <c r="K39"/>
      <c r="L39"/>
      <c r="M39"/>
      <c r="N39"/>
      <c r="O39"/>
      <c r="P39"/>
      <c r="Q39"/>
      <c r="R39"/>
      <c r="S39" s="131" t="str">
        <f>IFERROR(Table1[[#This Row],[Female Voters]]/Table1[[#This Row],[Female Population]],"0.0%")</f>
        <v>0.0%</v>
      </c>
      <c r="T39" s="127" t="str">
        <f>IFERROR(Table1[[#This Row],[Male Voters]]/Table1[[#This Row],[Male Population]],"0.0%")</f>
        <v>0.0%</v>
      </c>
      <c r="U39" s="127" t="str">
        <f>IFERROR(Table1[[#This Row],[Total Voters]]/Table1[[#This Row],[Total Population]],"0.0%")</f>
        <v>0.0%</v>
      </c>
      <c r="V39" s="127" t="str">
        <f>IFERROR(Table1[[#This Row],[Female Ballots]]/Table1[[#This Row],[Female Population]],"0.0%")</f>
        <v>0.0%</v>
      </c>
      <c r="W39" s="127" t="str">
        <f>IFERROR(Table1[[#This Row],[Male Ballots]]/Table1[[#This Row],[Male Population]],"0.0%")</f>
        <v>0.0%</v>
      </c>
      <c r="X39" s="127" t="str">
        <f>IFERROR(Table1[[#This Row],[Total Ballots]]/Table1[[#This Row],[Total Population]],"0.0%")</f>
        <v>0.0%</v>
      </c>
      <c r="Y39" s="127" t="str">
        <f>IFERROR(Table1[[#This Row],[Female Ballots]]/Table1[[#This Row],[Female Voters]],"0.0%")</f>
        <v>0.0%</v>
      </c>
      <c r="Z39" s="128" t="str">
        <f>IFERROR(Table1[[#This Row],[Male Ballots]]/Table1[[#This Row],[Male Voters]],"0.0%")</f>
        <v>0.0%</v>
      </c>
      <c r="AA39" s="127" t="str">
        <f>IFERROR(Table1[[#This Row],[Total Ballots]]/Table1[[#This Row],[Total Voters]],"0.0%")</f>
        <v>0.0%</v>
      </c>
    </row>
    <row r="40" spans="1:27" s="7" customFormat="1" hidden="1" x14ac:dyDescent="0.35">
      <c r="A40" s="102" t="s">
        <v>51</v>
      </c>
      <c r="B40" s="103">
        <v>2025</v>
      </c>
      <c r="C40" s="17" t="s">
        <v>82</v>
      </c>
      <c r="D40" s="17"/>
      <c r="E40" s="117"/>
      <c r="F40" s="117"/>
      <c r="G40" s="110" t="s">
        <v>64</v>
      </c>
      <c r="H40" s="122"/>
      <c r="I40" s="122"/>
      <c r="J40" s="123"/>
      <c r="K40"/>
      <c r="L40"/>
      <c r="M40"/>
      <c r="N40"/>
      <c r="O40"/>
      <c r="P40"/>
      <c r="Q40"/>
      <c r="R40"/>
      <c r="S40" s="131" t="str">
        <f>IFERROR(Table1[[#This Row],[Female Voters]]/Table1[[#This Row],[Female Population]],"0.0%")</f>
        <v>0.0%</v>
      </c>
      <c r="T40" s="127" t="str">
        <f>IFERROR(Table1[[#This Row],[Male Voters]]/Table1[[#This Row],[Male Population]],"0.0%")</f>
        <v>0.0%</v>
      </c>
      <c r="U40" s="127" t="str">
        <f>IFERROR(Table1[[#This Row],[Total Voters]]/Table1[[#This Row],[Total Population]],"0.0%")</f>
        <v>0.0%</v>
      </c>
      <c r="V40" s="127" t="str">
        <f>IFERROR(Table1[[#This Row],[Female Ballots]]/Table1[[#This Row],[Female Population]],"0.0%")</f>
        <v>0.0%</v>
      </c>
      <c r="W40" s="127" t="str">
        <f>IFERROR(Table1[[#This Row],[Male Ballots]]/Table1[[#This Row],[Male Population]],"0.0%")</f>
        <v>0.0%</v>
      </c>
      <c r="X40" s="127" t="str">
        <f>IFERROR(Table1[[#This Row],[Total Ballots]]/Table1[[#This Row],[Total Population]],"0.0%")</f>
        <v>0.0%</v>
      </c>
      <c r="Y40" s="127" t="str">
        <f>IFERROR(Table1[[#This Row],[Female Ballots]]/Table1[[#This Row],[Female Voters]],"0.0%")</f>
        <v>0.0%</v>
      </c>
      <c r="Z40" s="128" t="str">
        <f>IFERROR(Table1[[#This Row],[Male Ballots]]/Table1[[#This Row],[Male Voters]],"0.0%")</f>
        <v>0.0%</v>
      </c>
      <c r="AA40" s="127" t="str">
        <f>IFERROR(Table1[[#This Row],[Total Ballots]]/Table1[[#This Row],[Total Voters]],"0.0%")</f>
        <v>0.0%</v>
      </c>
    </row>
    <row r="41" spans="1:27" s="7" customFormat="1" hidden="1" x14ac:dyDescent="0.35">
      <c r="A41" s="106" t="s">
        <v>51</v>
      </c>
      <c r="B41" s="103">
        <v>2025</v>
      </c>
      <c r="C41" s="17" t="s">
        <v>82</v>
      </c>
      <c r="D41" s="17"/>
      <c r="E41" s="117"/>
      <c r="F41" s="117"/>
      <c r="G41" s="110" t="s">
        <v>65</v>
      </c>
      <c r="H41" s="122"/>
      <c r="I41" s="122"/>
      <c r="J41" s="123"/>
      <c r="K41"/>
      <c r="L41"/>
      <c r="M41"/>
      <c r="N41"/>
      <c r="O41"/>
      <c r="P41"/>
      <c r="Q41"/>
      <c r="R41"/>
      <c r="S41" s="131" t="str">
        <f>IFERROR(Table1[[#This Row],[Female Voters]]/Table1[[#This Row],[Female Population]],"0.0%")</f>
        <v>0.0%</v>
      </c>
      <c r="T41" s="127" t="str">
        <f>IFERROR(Table1[[#This Row],[Male Voters]]/Table1[[#This Row],[Male Population]],"0.0%")</f>
        <v>0.0%</v>
      </c>
      <c r="U41" s="127" t="str">
        <f>IFERROR(Table1[[#This Row],[Total Voters]]/Table1[[#This Row],[Total Population]],"0.0%")</f>
        <v>0.0%</v>
      </c>
      <c r="V41" s="127" t="str">
        <f>IFERROR(Table1[[#This Row],[Female Ballots]]/Table1[[#This Row],[Female Population]],"0.0%")</f>
        <v>0.0%</v>
      </c>
      <c r="W41" s="127" t="str">
        <f>IFERROR(Table1[[#This Row],[Male Ballots]]/Table1[[#This Row],[Male Population]],"0.0%")</f>
        <v>0.0%</v>
      </c>
      <c r="X41" s="127" t="str">
        <f>IFERROR(Table1[[#This Row],[Total Ballots]]/Table1[[#This Row],[Total Population]],"0.0%")</f>
        <v>0.0%</v>
      </c>
      <c r="Y41" s="127" t="str">
        <f>IFERROR(Table1[[#This Row],[Female Ballots]]/Table1[[#This Row],[Female Voters]],"0.0%")</f>
        <v>0.0%</v>
      </c>
      <c r="Z41" s="128" t="str">
        <f>IFERROR(Table1[[#This Row],[Male Ballots]]/Table1[[#This Row],[Male Voters]],"0.0%")</f>
        <v>0.0%</v>
      </c>
      <c r="AA41" s="127" t="str">
        <f>IFERROR(Table1[[#This Row],[Total Ballots]]/Table1[[#This Row],[Total Voters]],"0.0%")</f>
        <v>0.0%</v>
      </c>
    </row>
    <row r="42" spans="1:27" s="7" customFormat="1" hidden="1" x14ac:dyDescent="0.35">
      <c r="A42" s="102" t="s">
        <v>51</v>
      </c>
      <c r="B42" s="103">
        <v>2025</v>
      </c>
      <c r="C42" s="17" t="s">
        <v>82</v>
      </c>
      <c r="D42" s="17"/>
      <c r="E42" s="117"/>
      <c r="F42" s="117"/>
      <c r="G42" s="110" t="s">
        <v>66</v>
      </c>
      <c r="H42" s="122"/>
      <c r="I42" s="122"/>
      <c r="J42" s="123"/>
      <c r="K42"/>
      <c r="L42"/>
      <c r="M42"/>
      <c r="N42"/>
      <c r="O42"/>
      <c r="P42"/>
      <c r="Q42"/>
      <c r="R42"/>
      <c r="S42" s="131" t="str">
        <f>IFERROR(Table1[[#This Row],[Female Voters]]/Table1[[#This Row],[Female Population]],"0.0%")</f>
        <v>0.0%</v>
      </c>
      <c r="T42" s="127" t="str">
        <f>IFERROR(Table1[[#This Row],[Male Voters]]/Table1[[#This Row],[Male Population]],"0.0%")</f>
        <v>0.0%</v>
      </c>
      <c r="U42" s="127" t="str">
        <f>IFERROR(Table1[[#This Row],[Total Voters]]/Table1[[#This Row],[Total Population]],"0.0%")</f>
        <v>0.0%</v>
      </c>
      <c r="V42" s="127" t="str">
        <f>IFERROR(Table1[[#This Row],[Female Ballots]]/Table1[[#This Row],[Female Population]],"0.0%")</f>
        <v>0.0%</v>
      </c>
      <c r="W42" s="127" t="str">
        <f>IFERROR(Table1[[#This Row],[Male Ballots]]/Table1[[#This Row],[Male Population]],"0.0%")</f>
        <v>0.0%</v>
      </c>
      <c r="X42" s="127" t="str">
        <f>IFERROR(Table1[[#This Row],[Total Ballots]]/Table1[[#This Row],[Total Population]],"0.0%")</f>
        <v>0.0%</v>
      </c>
      <c r="Y42" s="127" t="str">
        <f>IFERROR(Table1[[#This Row],[Female Ballots]]/Table1[[#This Row],[Female Voters]],"0.0%")</f>
        <v>0.0%</v>
      </c>
      <c r="Z42" s="128" t="str">
        <f>IFERROR(Table1[[#This Row],[Male Ballots]]/Table1[[#This Row],[Male Voters]],"0.0%")</f>
        <v>0.0%</v>
      </c>
      <c r="AA42" s="127" t="str">
        <f>IFERROR(Table1[[#This Row],[Total Ballots]]/Table1[[#This Row],[Total Voters]],"0.0%")</f>
        <v>0.0%</v>
      </c>
    </row>
    <row r="43" spans="1:27" s="7" customFormat="1" hidden="1" x14ac:dyDescent="0.35">
      <c r="A43" s="102" t="s">
        <v>51</v>
      </c>
      <c r="B43" s="103">
        <v>2025</v>
      </c>
      <c r="C43" s="17" t="s">
        <v>82</v>
      </c>
      <c r="D43" s="17"/>
      <c r="E43" s="117"/>
      <c r="F43" s="117"/>
      <c r="G43" s="110" t="s">
        <v>67</v>
      </c>
      <c r="H43" s="122"/>
      <c r="I43" s="122"/>
      <c r="J43" s="123"/>
      <c r="K43"/>
      <c r="L43"/>
      <c r="M43"/>
      <c r="N43"/>
      <c r="O43"/>
      <c r="P43"/>
      <c r="Q43"/>
      <c r="R43"/>
      <c r="S43" s="131" t="str">
        <f>IFERROR(Table1[[#This Row],[Female Voters]]/Table1[[#This Row],[Female Population]],"0.0%")</f>
        <v>0.0%</v>
      </c>
      <c r="T43" s="127" t="str">
        <f>IFERROR(Table1[[#This Row],[Male Voters]]/Table1[[#This Row],[Male Population]],"0.0%")</f>
        <v>0.0%</v>
      </c>
      <c r="U43" s="127" t="str">
        <f>IFERROR(Table1[[#This Row],[Total Voters]]/Table1[[#This Row],[Total Population]],"0.0%")</f>
        <v>0.0%</v>
      </c>
      <c r="V43" s="127" t="str">
        <f>IFERROR(Table1[[#This Row],[Female Ballots]]/Table1[[#This Row],[Female Population]],"0.0%")</f>
        <v>0.0%</v>
      </c>
      <c r="W43" s="127" t="str">
        <f>IFERROR(Table1[[#This Row],[Male Ballots]]/Table1[[#This Row],[Male Population]],"0.0%")</f>
        <v>0.0%</v>
      </c>
      <c r="X43" s="127" t="str">
        <f>IFERROR(Table1[[#This Row],[Total Ballots]]/Table1[[#This Row],[Total Population]],"0.0%")</f>
        <v>0.0%</v>
      </c>
      <c r="Y43" s="127" t="str">
        <f>IFERROR(Table1[[#This Row],[Female Ballots]]/Table1[[#This Row],[Female Voters]],"0.0%")</f>
        <v>0.0%</v>
      </c>
      <c r="Z43" s="128" t="str">
        <f>IFERROR(Table1[[#This Row],[Male Ballots]]/Table1[[#This Row],[Male Voters]],"0.0%")</f>
        <v>0.0%</v>
      </c>
      <c r="AA43" s="127" t="str">
        <f>IFERROR(Table1[[#This Row],[Total Ballots]]/Table1[[#This Row],[Total Voters]],"0.0%")</f>
        <v>0.0%</v>
      </c>
    </row>
    <row r="44" spans="1:27" s="7" customFormat="1" hidden="1" x14ac:dyDescent="0.35">
      <c r="A44" s="102" t="s">
        <v>25</v>
      </c>
      <c r="B44" s="103">
        <v>2025</v>
      </c>
      <c r="C44" s="17" t="s">
        <v>82</v>
      </c>
      <c r="D44" s="116"/>
      <c r="E44" s="117"/>
      <c r="F44" s="117"/>
      <c r="G44" s="110" t="s">
        <v>79</v>
      </c>
      <c r="H44" s="122"/>
      <c r="I44" s="122"/>
      <c r="J44" s="123"/>
      <c r="K44"/>
      <c r="L44"/>
      <c r="M44"/>
      <c r="N44"/>
      <c r="O44"/>
      <c r="P44"/>
      <c r="Q44"/>
      <c r="R44"/>
      <c r="S44" s="131" t="str">
        <f>IFERROR(Table1[[#This Row],[Female Voters]]/Table1[[#This Row],[Female Population]],"0.0%")</f>
        <v>0.0%</v>
      </c>
      <c r="T44" s="127" t="str">
        <f>IFERROR(Table1[[#This Row],[Male Voters]]/Table1[[#This Row],[Male Population]],"0.0%")</f>
        <v>0.0%</v>
      </c>
      <c r="U44" s="127" t="str">
        <f>IFERROR(Table1[[#This Row],[Total Voters]]/Table1[[#This Row],[Total Population]],"0.0%")</f>
        <v>0.0%</v>
      </c>
      <c r="V44" s="127" t="str">
        <f>IFERROR(Table1[[#This Row],[Female Ballots]]/Table1[[#This Row],[Female Population]],"0.0%")</f>
        <v>0.0%</v>
      </c>
      <c r="W44" s="127" t="str">
        <f>IFERROR(Table1[[#This Row],[Male Ballots]]/Table1[[#This Row],[Male Population]],"0.0%")</f>
        <v>0.0%</v>
      </c>
      <c r="X44" s="127" t="str">
        <f>IFERROR(Table1[[#This Row],[Total Ballots]]/Table1[[#This Row],[Total Population]],"0.0%")</f>
        <v>0.0%</v>
      </c>
      <c r="Y44" s="127" t="str">
        <f>IFERROR(Table1[[#This Row],[Female Ballots]]/Table1[[#This Row],[Female Voters]],"0.0%")</f>
        <v>0.0%</v>
      </c>
      <c r="Z44" s="128" t="str">
        <f>IFERROR(Table1[[#This Row],[Male Ballots]]/Table1[[#This Row],[Male Voters]],"0.0%")</f>
        <v>0.0%</v>
      </c>
      <c r="AA44" s="127" t="str">
        <f>IFERROR(Table1[[#This Row],[Total Ballots]]/Table1[[#This Row],[Total Voters]],"0.0%")</f>
        <v>0.0%</v>
      </c>
    </row>
    <row r="45" spans="1:27" s="7" customFormat="1" hidden="1" x14ac:dyDescent="0.35">
      <c r="A45" s="102" t="s">
        <v>25</v>
      </c>
      <c r="B45" s="103">
        <v>2025</v>
      </c>
      <c r="C45" s="17" t="s">
        <v>82</v>
      </c>
      <c r="D45" s="116"/>
      <c r="E45" s="117"/>
      <c r="F45" s="117"/>
      <c r="G45" s="110" t="s">
        <v>62</v>
      </c>
      <c r="H45" s="122"/>
      <c r="I45" s="122"/>
      <c r="J45" s="123"/>
      <c r="K45"/>
      <c r="L45"/>
      <c r="M45"/>
      <c r="N45"/>
      <c r="O45"/>
      <c r="P45"/>
      <c r="Q45"/>
      <c r="R45"/>
      <c r="S45" s="131" t="str">
        <f>IFERROR(Table1[[#This Row],[Female Voters]]/Table1[[#This Row],[Female Population]],"0.0%")</f>
        <v>0.0%</v>
      </c>
      <c r="T45" s="127" t="str">
        <f>IFERROR(Table1[[#This Row],[Male Voters]]/Table1[[#This Row],[Male Population]],"0.0%")</f>
        <v>0.0%</v>
      </c>
      <c r="U45" s="127" t="str">
        <f>IFERROR(Table1[[#This Row],[Total Voters]]/Table1[[#This Row],[Total Population]],"0.0%")</f>
        <v>0.0%</v>
      </c>
      <c r="V45" s="127" t="str">
        <f>IFERROR(Table1[[#This Row],[Female Ballots]]/Table1[[#This Row],[Female Population]],"0.0%")</f>
        <v>0.0%</v>
      </c>
      <c r="W45" s="127" t="str">
        <f>IFERROR(Table1[[#This Row],[Male Ballots]]/Table1[[#This Row],[Male Population]],"0.0%")</f>
        <v>0.0%</v>
      </c>
      <c r="X45" s="127" t="str">
        <f>IFERROR(Table1[[#This Row],[Total Ballots]]/Table1[[#This Row],[Total Population]],"0.0%")</f>
        <v>0.0%</v>
      </c>
      <c r="Y45" s="127" t="str">
        <f>IFERROR(Table1[[#This Row],[Female Ballots]]/Table1[[#This Row],[Female Voters]],"0.0%")</f>
        <v>0.0%</v>
      </c>
      <c r="Z45" s="128" t="str">
        <f>IFERROR(Table1[[#This Row],[Male Ballots]]/Table1[[#This Row],[Male Voters]],"0.0%")</f>
        <v>0.0%</v>
      </c>
      <c r="AA45" s="127" t="str">
        <f>IFERROR(Table1[[#This Row],[Total Ballots]]/Table1[[#This Row],[Total Voters]],"0.0%")</f>
        <v>0.0%</v>
      </c>
    </row>
    <row r="46" spans="1:27" s="7" customFormat="1" hidden="1" x14ac:dyDescent="0.35">
      <c r="A46" s="102" t="s">
        <v>25</v>
      </c>
      <c r="B46" s="103">
        <v>2025</v>
      </c>
      <c r="C46" s="17" t="s">
        <v>82</v>
      </c>
      <c r="D46" s="116"/>
      <c r="E46" s="117"/>
      <c r="F46" s="117"/>
      <c r="G46" s="110" t="s">
        <v>63</v>
      </c>
      <c r="H46" s="122"/>
      <c r="I46" s="122"/>
      <c r="J46" s="123"/>
      <c r="K46"/>
      <c r="L46"/>
      <c r="M46"/>
      <c r="N46"/>
      <c r="O46"/>
      <c r="P46"/>
      <c r="Q46"/>
      <c r="R46"/>
      <c r="S46" s="131" t="str">
        <f>IFERROR(Table1[[#This Row],[Female Voters]]/Table1[[#This Row],[Female Population]],"0.0%")</f>
        <v>0.0%</v>
      </c>
      <c r="T46" s="127" t="str">
        <f>IFERROR(Table1[[#This Row],[Male Voters]]/Table1[[#This Row],[Male Population]],"0.0%")</f>
        <v>0.0%</v>
      </c>
      <c r="U46" s="127" t="str">
        <f>IFERROR(Table1[[#This Row],[Total Voters]]/Table1[[#This Row],[Total Population]],"0.0%")</f>
        <v>0.0%</v>
      </c>
      <c r="V46" s="127" t="str">
        <f>IFERROR(Table1[[#This Row],[Female Ballots]]/Table1[[#This Row],[Female Population]],"0.0%")</f>
        <v>0.0%</v>
      </c>
      <c r="W46" s="127" t="str">
        <f>IFERROR(Table1[[#This Row],[Male Ballots]]/Table1[[#This Row],[Male Population]],"0.0%")</f>
        <v>0.0%</v>
      </c>
      <c r="X46" s="127" t="str">
        <f>IFERROR(Table1[[#This Row],[Total Ballots]]/Table1[[#This Row],[Total Population]],"0.0%")</f>
        <v>0.0%</v>
      </c>
      <c r="Y46" s="127" t="str">
        <f>IFERROR(Table1[[#This Row],[Female Ballots]]/Table1[[#This Row],[Female Voters]],"0.0%")</f>
        <v>0.0%</v>
      </c>
      <c r="Z46" s="128" t="str">
        <f>IFERROR(Table1[[#This Row],[Male Ballots]]/Table1[[#This Row],[Male Voters]],"0.0%")</f>
        <v>0.0%</v>
      </c>
      <c r="AA46" s="127" t="str">
        <f>IFERROR(Table1[[#This Row],[Total Ballots]]/Table1[[#This Row],[Total Voters]],"0.0%")</f>
        <v>0.0%</v>
      </c>
    </row>
    <row r="47" spans="1:27" s="7" customFormat="1" hidden="1" x14ac:dyDescent="0.35">
      <c r="A47" s="102" t="s">
        <v>25</v>
      </c>
      <c r="B47" s="103">
        <v>2025</v>
      </c>
      <c r="C47" s="17" t="s">
        <v>82</v>
      </c>
      <c r="D47" s="116"/>
      <c r="E47" s="117"/>
      <c r="F47" s="117"/>
      <c r="G47" s="110" t="s">
        <v>64</v>
      </c>
      <c r="H47" s="122"/>
      <c r="I47" s="122"/>
      <c r="J47" s="123"/>
      <c r="K47"/>
      <c r="L47"/>
      <c r="M47"/>
      <c r="N47"/>
      <c r="O47"/>
      <c r="P47"/>
      <c r="Q47"/>
      <c r="R47"/>
      <c r="S47" s="131" t="str">
        <f>IFERROR(Table1[[#This Row],[Female Voters]]/Table1[[#This Row],[Female Population]],"0.0%")</f>
        <v>0.0%</v>
      </c>
      <c r="T47" s="127" t="str">
        <f>IFERROR(Table1[[#This Row],[Male Voters]]/Table1[[#This Row],[Male Population]],"0.0%")</f>
        <v>0.0%</v>
      </c>
      <c r="U47" s="127" t="str">
        <f>IFERROR(Table1[[#This Row],[Total Voters]]/Table1[[#This Row],[Total Population]],"0.0%")</f>
        <v>0.0%</v>
      </c>
      <c r="V47" s="127" t="str">
        <f>IFERROR(Table1[[#This Row],[Female Ballots]]/Table1[[#This Row],[Female Population]],"0.0%")</f>
        <v>0.0%</v>
      </c>
      <c r="W47" s="127" t="str">
        <f>IFERROR(Table1[[#This Row],[Male Ballots]]/Table1[[#This Row],[Male Population]],"0.0%")</f>
        <v>0.0%</v>
      </c>
      <c r="X47" s="127" t="str">
        <f>IFERROR(Table1[[#This Row],[Total Ballots]]/Table1[[#This Row],[Total Population]],"0.0%")</f>
        <v>0.0%</v>
      </c>
      <c r="Y47" s="127" t="str">
        <f>IFERROR(Table1[[#This Row],[Female Ballots]]/Table1[[#This Row],[Female Voters]],"0.0%")</f>
        <v>0.0%</v>
      </c>
      <c r="Z47" s="128" t="str">
        <f>IFERROR(Table1[[#This Row],[Male Ballots]]/Table1[[#This Row],[Male Voters]],"0.0%")</f>
        <v>0.0%</v>
      </c>
      <c r="AA47" s="127" t="str">
        <f>IFERROR(Table1[[#This Row],[Total Ballots]]/Table1[[#This Row],[Total Voters]],"0.0%")</f>
        <v>0.0%</v>
      </c>
    </row>
    <row r="48" spans="1:27" s="7" customFormat="1" hidden="1" x14ac:dyDescent="0.35">
      <c r="A48" s="102" t="s">
        <v>25</v>
      </c>
      <c r="B48" s="103">
        <v>2025</v>
      </c>
      <c r="C48" s="17" t="s">
        <v>82</v>
      </c>
      <c r="D48" s="116"/>
      <c r="E48" s="117"/>
      <c r="F48" s="117"/>
      <c r="G48" s="110" t="s">
        <v>65</v>
      </c>
      <c r="H48" s="122"/>
      <c r="I48" s="122"/>
      <c r="J48" s="123"/>
      <c r="K48"/>
      <c r="L48"/>
      <c r="M48"/>
      <c r="N48"/>
      <c r="O48"/>
      <c r="P48"/>
      <c r="Q48"/>
      <c r="R48"/>
      <c r="S48" s="131" t="str">
        <f>IFERROR(Table1[[#This Row],[Female Voters]]/Table1[[#This Row],[Female Population]],"0.0%")</f>
        <v>0.0%</v>
      </c>
      <c r="T48" s="127" t="str">
        <f>IFERROR(Table1[[#This Row],[Male Voters]]/Table1[[#This Row],[Male Population]],"0.0%")</f>
        <v>0.0%</v>
      </c>
      <c r="U48" s="127" t="str">
        <f>IFERROR(Table1[[#This Row],[Total Voters]]/Table1[[#This Row],[Total Population]],"0.0%")</f>
        <v>0.0%</v>
      </c>
      <c r="V48" s="127" t="str">
        <f>IFERROR(Table1[[#This Row],[Female Ballots]]/Table1[[#This Row],[Female Population]],"0.0%")</f>
        <v>0.0%</v>
      </c>
      <c r="W48" s="127" t="str">
        <f>IFERROR(Table1[[#This Row],[Male Ballots]]/Table1[[#This Row],[Male Population]],"0.0%")</f>
        <v>0.0%</v>
      </c>
      <c r="X48" s="127" t="str">
        <f>IFERROR(Table1[[#This Row],[Total Ballots]]/Table1[[#This Row],[Total Population]],"0.0%")</f>
        <v>0.0%</v>
      </c>
      <c r="Y48" s="127" t="str">
        <f>IFERROR(Table1[[#This Row],[Female Ballots]]/Table1[[#This Row],[Female Voters]],"0.0%")</f>
        <v>0.0%</v>
      </c>
      <c r="Z48" s="128" t="str">
        <f>IFERROR(Table1[[#This Row],[Male Ballots]]/Table1[[#This Row],[Male Voters]],"0.0%")</f>
        <v>0.0%</v>
      </c>
      <c r="AA48" s="127" t="str">
        <f>IFERROR(Table1[[#This Row],[Total Ballots]]/Table1[[#This Row],[Total Voters]],"0.0%")</f>
        <v>0.0%</v>
      </c>
    </row>
    <row r="49" spans="1:27" s="7" customFormat="1" hidden="1" x14ac:dyDescent="0.35">
      <c r="A49" s="102" t="s">
        <v>25</v>
      </c>
      <c r="B49" s="103">
        <v>2025</v>
      </c>
      <c r="C49" s="17" t="s">
        <v>82</v>
      </c>
      <c r="D49" s="116"/>
      <c r="E49" s="117"/>
      <c r="F49" s="117"/>
      <c r="G49" s="110" t="s">
        <v>66</v>
      </c>
      <c r="H49" s="122"/>
      <c r="I49" s="122"/>
      <c r="J49" s="123"/>
      <c r="K49"/>
      <c r="L49"/>
      <c r="M49"/>
      <c r="N49"/>
      <c r="O49"/>
      <c r="P49"/>
      <c r="Q49"/>
      <c r="R49"/>
      <c r="S49" s="131" t="str">
        <f>IFERROR(Table1[[#This Row],[Female Voters]]/Table1[[#This Row],[Female Population]],"0.0%")</f>
        <v>0.0%</v>
      </c>
      <c r="T49" s="127" t="str">
        <f>IFERROR(Table1[[#This Row],[Male Voters]]/Table1[[#This Row],[Male Population]],"0.0%")</f>
        <v>0.0%</v>
      </c>
      <c r="U49" s="127" t="str">
        <f>IFERROR(Table1[[#This Row],[Total Voters]]/Table1[[#This Row],[Total Population]],"0.0%")</f>
        <v>0.0%</v>
      </c>
      <c r="V49" s="127" t="str">
        <f>IFERROR(Table1[[#This Row],[Female Ballots]]/Table1[[#This Row],[Female Population]],"0.0%")</f>
        <v>0.0%</v>
      </c>
      <c r="W49" s="127" t="str">
        <f>IFERROR(Table1[[#This Row],[Male Ballots]]/Table1[[#This Row],[Male Population]],"0.0%")</f>
        <v>0.0%</v>
      </c>
      <c r="X49" s="127" t="str">
        <f>IFERROR(Table1[[#This Row],[Total Ballots]]/Table1[[#This Row],[Total Population]],"0.0%")</f>
        <v>0.0%</v>
      </c>
      <c r="Y49" s="127" t="str">
        <f>IFERROR(Table1[[#This Row],[Female Ballots]]/Table1[[#This Row],[Female Voters]],"0.0%")</f>
        <v>0.0%</v>
      </c>
      <c r="Z49" s="128" t="str">
        <f>IFERROR(Table1[[#This Row],[Male Ballots]]/Table1[[#This Row],[Male Voters]],"0.0%")</f>
        <v>0.0%</v>
      </c>
      <c r="AA49" s="127" t="str">
        <f>IFERROR(Table1[[#This Row],[Total Ballots]]/Table1[[#This Row],[Total Voters]],"0.0%")</f>
        <v>0.0%</v>
      </c>
    </row>
    <row r="50" spans="1:27" s="7" customFormat="1" hidden="1" x14ac:dyDescent="0.35">
      <c r="A50" s="102" t="s">
        <v>25</v>
      </c>
      <c r="B50" s="103">
        <v>2025</v>
      </c>
      <c r="C50" s="17" t="s">
        <v>82</v>
      </c>
      <c r="D50" s="116"/>
      <c r="E50" s="117"/>
      <c r="F50" s="117"/>
      <c r="G50" s="110" t="s">
        <v>67</v>
      </c>
      <c r="H50" s="122"/>
      <c r="I50" s="122"/>
      <c r="J50" s="123"/>
      <c r="K50"/>
      <c r="L50"/>
      <c r="M50"/>
      <c r="N50"/>
      <c r="O50"/>
      <c r="P50"/>
      <c r="Q50"/>
      <c r="R50"/>
      <c r="S50" s="131" t="str">
        <f>IFERROR(Table1[[#This Row],[Female Voters]]/Table1[[#This Row],[Female Population]],"0.0%")</f>
        <v>0.0%</v>
      </c>
      <c r="T50" s="127" t="str">
        <f>IFERROR(Table1[[#This Row],[Male Voters]]/Table1[[#This Row],[Male Population]],"0.0%")</f>
        <v>0.0%</v>
      </c>
      <c r="U50" s="127" t="str">
        <f>IFERROR(Table1[[#This Row],[Total Voters]]/Table1[[#This Row],[Total Population]],"0.0%")</f>
        <v>0.0%</v>
      </c>
      <c r="V50" s="127" t="str">
        <f>IFERROR(Table1[[#This Row],[Female Ballots]]/Table1[[#This Row],[Female Population]],"0.0%")</f>
        <v>0.0%</v>
      </c>
      <c r="W50" s="127" t="str">
        <f>IFERROR(Table1[[#This Row],[Male Ballots]]/Table1[[#This Row],[Male Population]],"0.0%")</f>
        <v>0.0%</v>
      </c>
      <c r="X50" s="127" t="str">
        <f>IFERROR(Table1[[#This Row],[Total Ballots]]/Table1[[#This Row],[Total Population]],"0.0%")</f>
        <v>0.0%</v>
      </c>
      <c r="Y50" s="127" t="str">
        <f>IFERROR(Table1[[#This Row],[Female Ballots]]/Table1[[#This Row],[Female Voters]],"0.0%")</f>
        <v>0.0%</v>
      </c>
      <c r="Z50" s="128" t="str">
        <f>IFERROR(Table1[[#This Row],[Male Ballots]]/Table1[[#This Row],[Male Voters]],"0.0%")</f>
        <v>0.0%</v>
      </c>
      <c r="AA50" s="127" t="str">
        <f>IFERROR(Table1[[#This Row],[Total Ballots]]/Table1[[#This Row],[Total Voters]],"0.0%")</f>
        <v>0.0%</v>
      </c>
    </row>
    <row r="51" spans="1:27" s="7" customFormat="1" hidden="1" x14ac:dyDescent="0.35">
      <c r="A51" s="102" t="s">
        <v>46</v>
      </c>
      <c r="B51" s="103">
        <v>2025</v>
      </c>
      <c r="C51" s="17" t="s">
        <v>82</v>
      </c>
      <c r="D51" s="17"/>
      <c r="E51" s="117"/>
      <c r="F51" s="117"/>
      <c r="G51" s="110" t="s">
        <v>79</v>
      </c>
      <c r="H51" s="122"/>
      <c r="I51" s="122"/>
      <c r="J51" s="123"/>
      <c r="K51"/>
      <c r="L51"/>
      <c r="M51"/>
      <c r="N51"/>
      <c r="O51"/>
      <c r="P51"/>
      <c r="Q51"/>
      <c r="R51"/>
      <c r="S51" s="131" t="str">
        <f>IFERROR(Table1[[#This Row],[Female Voters]]/Table1[[#This Row],[Female Population]],"0.0%")</f>
        <v>0.0%</v>
      </c>
      <c r="T51" s="127" t="str">
        <f>IFERROR(Table1[[#This Row],[Male Voters]]/Table1[[#This Row],[Male Population]],"0.0%")</f>
        <v>0.0%</v>
      </c>
      <c r="U51" s="127" t="str">
        <f>IFERROR(Table1[[#This Row],[Total Voters]]/Table1[[#This Row],[Total Population]],"0.0%")</f>
        <v>0.0%</v>
      </c>
      <c r="V51" s="127" t="str">
        <f>IFERROR(Table1[[#This Row],[Female Ballots]]/Table1[[#This Row],[Female Population]],"0.0%")</f>
        <v>0.0%</v>
      </c>
      <c r="W51" s="127" t="str">
        <f>IFERROR(Table1[[#This Row],[Male Ballots]]/Table1[[#This Row],[Male Population]],"0.0%")</f>
        <v>0.0%</v>
      </c>
      <c r="X51" s="127" t="str">
        <f>IFERROR(Table1[[#This Row],[Total Ballots]]/Table1[[#This Row],[Total Population]],"0.0%")</f>
        <v>0.0%</v>
      </c>
      <c r="Y51" s="127" t="str">
        <f>IFERROR(Table1[[#This Row],[Female Ballots]]/Table1[[#This Row],[Female Voters]],"0.0%")</f>
        <v>0.0%</v>
      </c>
      <c r="Z51" s="128" t="str">
        <f>IFERROR(Table1[[#This Row],[Male Ballots]]/Table1[[#This Row],[Male Voters]],"0.0%")</f>
        <v>0.0%</v>
      </c>
      <c r="AA51" s="127" t="str">
        <f>IFERROR(Table1[[#This Row],[Total Ballots]]/Table1[[#This Row],[Total Voters]],"0.0%")</f>
        <v>0.0%</v>
      </c>
    </row>
    <row r="52" spans="1:27" s="7" customFormat="1" hidden="1" x14ac:dyDescent="0.35">
      <c r="A52" s="102" t="s">
        <v>46</v>
      </c>
      <c r="B52" s="103">
        <v>2025</v>
      </c>
      <c r="C52" s="17" t="s">
        <v>82</v>
      </c>
      <c r="D52" s="17"/>
      <c r="E52" s="117"/>
      <c r="F52" s="117"/>
      <c r="G52" s="110" t="s">
        <v>62</v>
      </c>
      <c r="H52" s="122"/>
      <c r="I52" s="122"/>
      <c r="J52" s="123"/>
      <c r="K52"/>
      <c r="L52"/>
      <c r="M52"/>
      <c r="N52"/>
      <c r="O52"/>
      <c r="P52"/>
      <c r="Q52"/>
      <c r="R52"/>
      <c r="S52" s="131" t="str">
        <f>IFERROR(Table1[[#This Row],[Female Voters]]/Table1[[#This Row],[Female Population]],"0.0%")</f>
        <v>0.0%</v>
      </c>
      <c r="T52" s="127" t="str">
        <f>IFERROR(Table1[[#This Row],[Male Voters]]/Table1[[#This Row],[Male Population]],"0.0%")</f>
        <v>0.0%</v>
      </c>
      <c r="U52" s="127" t="str">
        <f>IFERROR(Table1[[#This Row],[Total Voters]]/Table1[[#This Row],[Total Population]],"0.0%")</f>
        <v>0.0%</v>
      </c>
      <c r="V52" s="127" t="str">
        <f>IFERROR(Table1[[#This Row],[Female Ballots]]/Table1[[#This Row],[Female Population]],"0.0%")</f>
        <v>0.0%</v>
      </c>
      <c r="W52" s="127" t="str">
        <f>IFERROR(Table1[[#This Row],[Male Ballots]]/Table1[[#This Row],[Male Population]],"0.0%")</f>
        <v>0.0%</v>
      </c>
      <c r="X52" s="127" t="str">
        <f>IFERROR(Table1[[#This Row],[Total Ballots]]/Table1[[#This Row],[Total Population]],"0.0%")</f>
        <v>0.0%</v>
      </c>
      <c r="Y52" s="127" t="str">
        <f>IFERROR(Table1[[#This Row],[Female Ballots]]/Table1[[#This Row],[Female Voters]],"0.0%")</f>
        <v>0.0%</v>
      </c>
      <c r="Z52" s="128" t="str">
        <f>IFERROR(Table1[[#This Row],[Male Ballots]]/Table1[[#This Row],[Male Voters]],"0.0%")</f>
        <v>0.0%</v>
      </c>
      <c r="AA52" s="127" t="str">
        <f>IFERROR(Table1[[#This Row],[Total Ballots]]/Table1[[#This Row],[Total Voters]],"0.0%")</f>
        <v>0.0%</v>
      </c>
    </row>
    <row r="53" spans="1:27" s="7" customFormat="1" hidden="1" x14ac:dyDescent="0.35">
      <c r="A53" s="102" t="s">
        <v>46</v>
      </c>
      <c r="B53" s="103">
        <v>2025</v>
      </c>
      <c r="C53" s="17" t="s">
        <v>82</v>
      </c>
      <c r="D53" s="17"/>
      <c r="E53" s="117"/>
      <c r="F53" s="117"/>
      <c r="G53" s="110" t="s">
        <v>63</v>
      </c>
      <c r="H53" s="122"/>
      <c r="I53" s="122"/>
      <c r="J53" s="123"/>
      <c r="K53"/>
      <c r="L53"/>
      <c r="M53"/>
      <c r="N53"/>
      <c r="O53"/>
      <c r="P53"/>
      <c r="Q53"/>
      <c r="R53"/>
      <c r="S53" s="131" t="str">
        <f>IFERROR(Table1[[#This Row],[Female Voters]]/Table1[[#This Row],[Female Population]],"0.0%")</f>
        <v>0.0%</v>
      </c>
      <c r="T53" s="127" t="str">
        <f>IFERROR(Table1[[#This Row],[Male Voters]]/Table1[[#This Row],[Male Population]],"0.0%")</f>
        <v>0.0%</v>
      </c>
      <c r="U53" s="127" t="str">
        <f>IFERROR(Table1[[#This Row],[Total Voters]]/Table1[[#This Row],[Total Population]],"0.0%")</f>
        <v>0.0%</v>
      </c>
      <c r="V53" s="127" t="str">
        <f>IFERROR(Table1[[#This Row],[Female Ballots]]/Table1[[#This Row],[Female Population]],"0.0%")</f>
        <v>0.0%</v>
      </c>
      <c r="W53" s="127" t="str">
        <f>IFERROR(Table1[[#This Row],[Male Ballots]]/Table1[[#This Row],[Male Population]],"0.0%")</f>
        <v>0.0%</v>
      </c>
      <c r="X53" s="127" t="str">
        <f>IFERROR(Table1[[#This Row],[Total Ballots]]/Table1[[#This Row],[Total Population]],"0.0%")</f>
        <v>0.0%</v>
      </c>
      <c r="Y53" s="127" t="str">
        <f>IFERROR(Table1[[#This Row],[Female Ballots]]/Table1[[#This Row],[Female Voters]],"0.0%")</f>
        <v>0.0%</v>
      </c>
      <c r="Z53" s="128" t="str">
        <f>IFERROR(Table1[[#This Row],[Male Ballots]]/Table1[[#This Row],[Male Voters]],"0.0%")</f>
        <v>0.0%</v>
      </c>
      <c r="AA53" s="127" t="str">
        <f>IFERROR(Table1[[#This Row],[Total Ballots]]/Table1[[#This Row],[Total Voters]],"0.0%")</f>
        <v>0.0%</v>
      </c>
    </row>
    <row r="54" spans="1:27" s="7" customFormat="1" hidden="1" x14ac:dyDescent="0.35">
      <c r="A54" s="102" t="s">
        <v>46</v>
      </c>
      <c r="B54" s="103">
        <v>2025</v>
      </c>
      <c r="C54" s="17" t="s">
        <v>82</v>
      </c>
      <c r="D54" s="17"/>
      <c r="E54" s="117"/>
      <c r="F54" s="117"/>
      <c r="G54" s="110" t="s">
        <v>64</v>
      </c>
      <c r="H54" s="122"/>
      <c r="I54" s="122"/>
      <c r="J54" s="123"/>
      <c r="K54"/>
      <c r="L54"/>
      <c r="M54"/>
      <c r="N54"/>
      <c r="O54"/>
      <c r="P54"/>
      <c r="Q54"/>
      <c r="R54"/>
      <c r="S54" s="131" t="str">
        <f>IFERROR(Table1[[#This Row],[Female Voters]]/Table1[[#This Row],[Female Population]],"0.0%")</f>
        <v>0.0%</v>
      </c>
      <c r="T54" s="127" t="str">
        <f>IFERROR(Table1[[#This Row],[Male Voters]]/Table1[[#This Row],[Male Population]],"0.0%")</f>
        <v>0.0%</v>
      </c>
      <c r="U54" s="127" t="str">
        <f>IFERROR(Table1[[#This Row],[Total Voters]]/Table1[[#This Row],[Total Population]],"0.0%")</f>
        <v>0.0%</v>
      </c>
      <c r="V54" s="127" t="str">
        <f>IFERROR(Table1[[#This Row],[Female Ballots]]/Table1[[#This Row],[Female Population]],"0.0%")</f>
        <v>0.0%</v>
      </c>
      <c r="W54" s="127" t="str">
        <f>IFERROR(Table1[[#This Row],[Male Ballots]]/Table1[[#This Row],[Male Population]],"0.0%")</f>
        <v>0.0%</v>
      </c>
      <c r="X54" s="127" t="str">
        <f>IFERROR(Table1[[#This Row],[Total Ballots]]/Table1[[#This Row],[Total Population]],"0.0%")</f>
        <v>0.0%</v>
      </c>
      <c r="Y54" s="127" t="str">
        <f>IFERROR(Table1[[#This Row],[Female Ballots]]/Table1[[#This Row],[Female Voters]],"0.0%")</f>
        <v>0.0%</v>
      </c>
      <c r="Z54" s="128" t="str">
        <f>IFERROR(Table1[[#This Row],[Male Ballots]]/Table1[[#This Row],[Male Voters]],"0.0%")</f>
        <v>0.0%</v>
      </c>
      <c r="AA54" s="127" t="str">
        <f>IFERROR(Table1[[#This Row],[Total Ballots]]/Table1[[#This Row],[Total Voters]],"0.0%")</f>
        <v>0.0%</v>
      </c>
    </row>
    <row r="55" spans="1:27" s="7" customFormat="1" hidden="1" x14ac:dyDescent="0.35">
      <c r="A55" s="102" t="s">
        <v>46</v>
      </c>
      <c r="B55" s="103">
        <v>2025</v>
      </c>
      <c r="C55" s="17" t="s">
        <v>82</v>
      </c>
      <c r="D55" s="17"/>
      <c r="E55" s="117"/>
      <c r="F55" s="117"/>
      <c r="G55" s="110" t="s">
        <v>65</v>
      </c>
      <c r="H55" s="122"/>
      <c r="I55" s="122"/>
      <c r="J55" s="123"/>
      <c r="K55"/>
      <c r="L55"/>
      <c r="M55"/>
      <c r="N55"/>
      <c r="O55"/>
      <c r="P55"/>
      <c r="Q55"/>
      <c r="R55"/>
      <c r="S55" s="131" t="str">
        <f>IFERROR(Table1[[#This Row],[Female Voters]]/Table1[[#This Row],[Female Population]],"0.0%")</f>
        <v>0.0%</v>
      </c>
      <c r="T55" s="127" t="str">
        <f>IFERROR(Table1[[#This Row],[Male Voters]]/Table1[[#This Row],[Male Population]],"0.0%")</f>
        <v>0.0%</v>
      </c>
      <c r="U55" s="127" t="str">
        <f>IFERROR(Table1[[#This Row],[Total Voters]]/Table1[[#This Row],[Total Population]],"0.0%")</f>
        <v>0.0%</v>
      </c>
      <c r="V55" s="127" t="str">
        <f>IFERROR(Table1[[#This Row],[Female Ballots]]/Table1[[#This Row],[Female Population]],"0.0%")</f>
        <v>0.0%</v>
      </c>
      <c r="W55" s="127" t="str">
        <f>IFERROR(Table1[[#This Row],[Male Ballots]]/Table1[[#This Row],[Male Population]],"0.0%")</f>
        <v>0.0%</v>
      </c>
      <c r="X55" s="127" t="str">
        <f>IFERROR(Table1[[#This Row],[Total Ballots]]/Table1[[#This Row],[Total Population]],"0.0%")</f>
        <v>0.0%</v>
      </c>
      <c r="Y55" s="127" t="str">
        <f>IFERROR(Table1[[#This Row],[Female Ballots]]/Table1[[#This Row],[Female Voters]],"0.0%")</f>
        <v>0.0%</v>
      </c>
      <c r="Z55" s="128" t="str">
        <f>IFERROR(Table1[[#This Row],[Male Ballots]]/Table1[[#This Row],[Male Voters]],"0.0%")</f>
        <v>0.0%</v>
      </c>
      <c r="AA55" s="127" t="str">
        <f>IFERROR(Table1[[#This Row],[Total Ballots]]/Table1[[#This Row],[Total Voters]],"0.0%")</f>
        <v>0.0%</v>
      </c>
    </row>
    <row r="56" spans="1:27" s="7" customFormat="1" hidden="1" x14ac:dyDescent="0.35">
      <c r="A56" s="102" t="s">
        <v>46</v>
      </c>
      <c r="B56" s="103">
        <v>2025</v>
      </c>
      <c r="C56" s="17" t="s">
        <v>82</v>
      </c>
      <c r="D56" s="17"/>
      <c r="E56" s="117"/>
      <c r="F56" s="117"/>
      <c r="G56" s="110" t="s">
        <v>66</v>
      </c>
      <c r="H56" s="122"/>
      <c r="I56" s="122"/>
      <c r="J56" s="123"/>
      <c r="K56"/>
      <c r="L56"/>
      <c r="M56"/>
      <c r="N56"/>
      <c r="O56"/>
      <c r="P56"/>
      <c r="Q56"/>
      <c r="R56"/>
      <c r="S56" s="131" t="str">
        <f>IFERROR(Table1[[#This Row],[Female Voters]]/Table1[[#This Row],[Female Population]],"0.0%")</f>
        <v>0.0%</v>
      </c>
      <c r="T56" s="127" t="str">
        <f>IFERROR(Table1[[#This Row],[Male Voters]]/Table1[[#This Row],[Male Population]],"0.0%")</f>
        <v>0.0%</v>
      </c>
      <c r="U56" s="127" t="str">
        <f>IFERROR(Table1[[#This Row],[Total Voters]]/Table1[[#This Row],[Total Population]],"0.0%")</f>
        <v>0.0%</v>
      </c>
      <c r="V56" s="127" t="str">
        <f>IFERROR(Table1[[#This Row],[Female Ballots]]/Table1[[#This Row],[Female Population]],"0.0%")</f>
        <v>0.0%</v>
      </c>
      <c r="W56" s="127" t="str">
        <f>IFERROR(Table1[[#This Row],[Male Ballots]]/Table1[[#This Row],[Male Population]],"0.0%")</f>
        <v>0.0%</v>
      </c>
      <c r="X56" s="127" t="str">
        <f>IFERROR(Table1[[#This Row],[Total Ballots]]/Table1[[#This Row],[Total Population]],"0.0%")</f>
        <v>0.0%</v>
      </c>
      <c r="Y56" s="127" t="str">
        <f>IFERROR(Table1[[#This Row],[Female Ballots]]/Table1[[#This Row],[Female Voters]],"0.0%")</f>
        <v>0.0%</v>
      </c>
      <c r="Z56" s="128" t="str">
        <f>IFERROR(Table1[[#This Row],[Male Ballots]]/Table1[[#This Row],[Male Voters]],"0.0%")</f>
        <v>0.0%</v>
      </c>
      <c r="AA56" s="127" t="str">
        <f>IFERROR(Table1[[#This Row],[Total Ballots]]/Table1[[#This Row],[Total Voters]],"0.0%")</f>
        <v>0.0%</v>
      </c>
    </row>
    <row r="57" spans="1:27" s="7" customFormat="1" hidden="1" x14ac:dyDescent="0.35">
      <c r="A57" s="102" t="s">
        <v>46</v>
      </c>
      <c r="B57" s="103">
        <v>2025</v>
      </c>
      <c r="C57" s="17" t="s">
        <v>82</v>
      </c>
      <c r="D57" s="17"/>
      <c r="E57" s="117"/>
      <c r="F57" s="117"/>
      <c r="G57" s="110" t="s">
        <v>67</v>
      </c>
      <c r="H57" s="122"/>
      <c r="I57" s="122"/>
      <c r="J57" s="123"/>
      <c r="K57"/>
      <c r="L57"/>
      <c r="M57"/>
      <c r="N57"/>
      <c r="O57"/>
      <c r="P57"/>
      <c r="Q57"/>
      <c r="R57"/>
      <c r="S57" s="131" t="str">
        <f>IFERROR(Table1[[#This Row],[Female Voters]]/Table1[[#This Row],[Female Population]],"0.0%")</f>
        <v>0.0%</v>
      </c>
      <c r="T57" s="127" t="str">
        <f>IFERROR(Table1[[#This Row],[Male Voters]]/Table1[[#This Row],[Male Population]],"0.0%")</f>
        <v>0.0%</v>
      </c>
      <c r="U57" s="127" t="str">
        <f>IFERROR(Table1[[#This Row],[Total Voters]]/Table1[[#This Row],[Total Population]],"0.0%")</f>
        <v>0.0%</v>
      </c>
      <c r="V57" s="127" t="str">
        <f>IFERROR(Table1[[#This Row],[Female Ballots]]/Table1[[#This Row],[Female Population]],"0.0%")</f>
        <v>0.0%</v>
      </c>
      <c r="W57" s="127" t="str">
        <f>IFERROR(Table1[[#This Row],[Male Ballots]]/Table1[[#This Row],[Male Population]],"0.0%")</f>
        <v>0.0%</v>
      </c>
      <c r="X57" s="127" t="str">
        <f>IFERROR(Table1[[#This Row],[Total Ballots]]/Table1[[#This Row],[Total Population]],"0.0%")</f>
        <v>0.0%</v>
      </c>
      <c r="Y57" s="127" t="str">
        <f>IFERROR(Table1[[#This Row],[Female Ballots]]/Table1[[#This Row],[Female Voters]],"0.0%")</f>
        <v>0.0%</v>
      </c>
      <c r="Z57" s="128" t="str">
        <f>IFERROR(Table1[[#This Row],[Male Ballots]]/Table1[[#This Row],[Male Voters]],"0.0%")</f>
        <v>0.0%</v>
      </c>
      <c r="AA57" s="127" t="str">
        <f>IFERROR(Table1[[#This Row],[Total Ballots]]/Table1[[#This Row],[Total Voters]],"0.0%")</f>
        <v>0.0%</v>
      </c>
    </row>
    <row r="58" spans="1:27" s="7" customFormat="1" hidden="1" x14ac:dyDescent="0.35">
      <c r="A58" s="102" t="s">
        <v>53</v>
      </c>
      <c r="B58" s="103">
        <v>2025</v>
      </c>
      <c r="C58" s="17" t="s">
        <v>82</v>
      </c>
      <c r="D58" s="116"/>
      <c r="E58" s="117"/>
      <c r="F58" s="117"/>
      <c r="G58" s="110" t="s">
        <v>79</v>
      </c>
      <c r="H58" s="122"/>
      <c r="I58" s="122"/>
      <c r="J58" s="123"/>
      <c r="K58"/>
      <c r="L58"/>
      <c r="M58"/>
      <c r="N58"/>
      <c r="O58"/>
      <c r="P58"/>
      <c r="Q58"/>
      <c r="R58"/>
      <c r="S58" s="131" t="str">
        <f>IFERROR(Table1[[#This Row],[Female Voters]]/Table1[[#This Row],[Female Population]],"0.0%")</f>
        <v>0.0%</v>
      </c>
      <c r="T58" s="127" t="str">
        <f>IFERROR(Table1[[#This Row],[Male Voters]]/Table1[[#This Row],[Male Population]],"0.0%")</f>
        <v>0.0%</v>
      </c>
      <c r="U58" s="127" t="str">
        <f>IFERROR(Table1[[#This Row],[Total Voters]]/Table1[[#This Row],[Total Population]],"0.0%")</f>
        <v>0.0%</v>
      </c>
      <c r="V58" s="127" t="str">
        <f>IFERROR(Table1[[#This Row],[Female Ballots]]/Table1[[#This Row],[Female Population]],"0.0%")</f>
        <v>0.0%</v>
      </c>
      <c r="W58" s="127" t="str">
        <f>IFERROR(Table1[[#This Row],[Male Ballots]]/Table1[[#This Row],[Male Population]],"0.0%")</f>
        <v>0.0%</v>
      </c>
      <c r="X58" s="127" t="str">
        <f>IFERROR(Table1[[#This Row],[Total Ballots]]/Table1[[#This Row],[Total Population]],"0.0%")</f>
        <v>0.0%</v>
      </c>
      <c r="Y58" s="127" t="str">
        <f>IFERROR(Table1[[#This Row],[Female Ballots]]/Table1[[#This Row],[Female Voters]],"0.0%")</f>
        <v>0.0%</v>
      </c>
      <c r="Z58" s="128" t="str">
        <f>IFERROR(Table1[[#This Row],[Male Ballots]]/Table1[[#This Row],[Male Voters]],"0.0%")</f>
        <v>0.0%</v>
      </c>
      <c r="AA58" s="127" t="str">
        <f>IFERROR(Table1[[#This Row],[Total Ballots]]/Table1[[#This Row],[Total Voters]],"0.0%")</f>
        <v>0.0%</v>
      </c>
    </row>
    <row r="59" spans="1:27" s="7" customFormat="1" hidden="1" x14ac:dyDescent="0.35">
      <c r="A59" s="102" t="s">
        <v>53</v>
      </c>
      <c r="B59" s="103">
        <v>2025</v>
      </c>
      <c r="C59" s="17" t="s">
        <v>82</v>
      </c>
      <c r="D59" s="116"/>
      <c r="E59" s="117"/>
      <c r="F59" s="117"/>
      <c r="G59" s="110" t="s">
        <v>62</v>
      </c>
      <c r="H59" s="122"/>
      <c r="I59" s="122"/>
      <c r="J59" s="123"/>
      <c r="K59"/>
      <c r="L59"/>
      <c r="M59"/>
      <c r="N59"/>
      <c r="O59"/>
      <c r="P59"/>
      <c r="Q59"/>
      <c r="R59"/>
      <c r="S59" s="131" t="str">
        <f>IFERROR(Table1[[#This Row],[Female Voters]]/Table1[[#This Row],[Female Population]],"0.0%")</f>
        <v>0.0%</v>
      </c>
      <c r="T59" s="127" t="str">
        <f>IFERROR(Table1[[#This Row],[Male Voters]]/Table1[[#This Row],[Male Population]],"0.0%")</f>
        <v>0.0%</v>
      </c>
      <c r="U59" s="127" t="str">
        <f>IFERROR(Table1[[#This Row],[Total Voters]]/Table1[[#This Row],[Total Population]],"0.0%")</f>
        <v>0.0%</v>
      </c>
      <c r="V59" s="127" t="str">
        <f>IFERROR(Table1[[#This Row],[Female Ballots]]/Table1[[#This Row],[Female Population]],"0.0%")</f>
        <v>0.0%</v>
      </c>
      <c r="W59" s="127" t="str">
        <f>IFERROR(Table1[[#This Row],[Male Ballots]]/Table1[[#This Row],[Male Population]],"0.0%")</f>
        <v>0.0%</v>
      </c>
      <c r="X59" s="127" t="str">
        <f>IFERROR(Table1[[#This Row],[Total Ballots]]/Table1[[#This Row],[Total Population]],"0.0%")</f>
        <v>0.0%</v>
      </c>
      <c r="Y59" s="127" t="str">
        <f>IFERROR(Table1[[#This Row],[Female Ballots]]/Table1[[#This Row],[Female Voters]],"0.0%")</f>
        <v>0.0%</v>
      </c>
      <c r="Z59" s="128" t="str">
        <f>IFERROR(Table1[[#This Row],[Male Ballots]]/Table1[[#This Row],[Male Voters]],"0.0%")</f>
        <v>0.0%</v>
      </c>
      <c r="AA59" s="127" t="str">
        <f>IFERROR(Table1[[#This Row],[Total Ballots]]/Table1[[#This Row],[Total Voters]],"0.0%")</f>
        <v>0.0%</v>
      </c>
    </row>
    <row r="60" spans="1:27" s="7" customFormat="1" hidden="1" x14ac:dyDescent="0.35">
      <c r="A60" s="102" t="s">
        <v>53</v>
      </c>
      <c r="B60" s="103">
        <v>2025</v>
      </c>
      <c r="C60" s="17" t="s">
        <v>82</v>
      </c>
      <c r="D60" s="116"/>
      <c r="E60" s="117"/>
      <c r="F60" s="117"/>
      <c r="G60" s="110" t="s">
        <v>63</v>
      </c>
      <c r="H60" s="122"/>
      <c r="I60" s="122"/>
      <c r="J60" s="123"/>
      <c r="K60"/>
      <c r="L60"/>
      <c r="M60"/>
      <c r="N60"/>
      <c r="O60"/>
      <c r="P60"/>
      <c r="Q60"/>
      <c r="R60"/>
      <c r="S60" s="131" t="str">
        <f>IFERROR(Table1[[#This Row],[Female Voters]]/Table1[[#This Row],[Female Population]],"0.0%")</f>
        <v>0.0%</v>
      </c>
      <c r="T60" s="127" t="str">
        <f>IFERROR(Table1[[#This Row],[Male Voters]]/Table1[[#This Row],[Male Population]],"0.0%")</f>
        <v>0.0%</v>
      </c>
      <c r="U60" s="127" t="str">
        <f>IFERROR(Table1[[#This Row],[Total Voters]]/Table1[[#This Row],[Total Population]],"0.0%")</f>
        <v>0.0%</v>
      </c>
      <c r="V60" s="127" t="str">
        <f>IFERROR(Table1[[#This Row],[Female Ballots]]/Table1[[#This Row],[Female Population]],"0.0%")</f>
        <v>0.0%</v>
      </c>
      <c r="W60" s="127" t="str">
        <f>IFERROR(Table1[[#This Row],[Male Ballots]]/Table1[[#This Row],[Male Population]],"0.0%")</f>
        <v>0.0%</v>
      </c>
      <c r="X60" s="127" t="str">
        <f>IFERROR(Table1[[#This Row],[Total Ballots]]/Table1[[#This Row],[Total Population]],"0.0%")</f>
        <v>0.0%</v>
      </c>
      <c r="Y60" s="127" t="str">
        <f>IFERROR(Table1[[#This Row],[Female Ballots]]/Table1[[#This Row],[Female Voters]],"0.0%")</f>
        <v>0.0%</v>
      </c>
      <c r="Z60" s="128" t="str">
        <f>IFERROR(Table1[[#This Row],[Male Ballots]]/Table1[[#This Row],[Male Voters]],"0.0%")</f>
        <v>0.0%</v>
      </c>
      <c r="AA60" s="127" t="str">
        <f>IFERROR(Table1[[#This Row],[Total Ballots]]/Table1[[#This Row],[Total Voters]],"0.0%")</f>
        <v>0.0%</v>
      </c>
    </row>
    <row r="61" spans="1:27" s="7" customFormat="1" hidden="1" x14ac:dyDescent="0.35">
      <c r="A61" s="102" t="s">
        <v>53</v>
      </c>
      <c r="B61" s="103">
        <v>2025</v>
      </c>
      <c r="C61" s="17" t="s">
        <v>82</v>
      </c>
      <c r="D61" s="116"/>
      <c r="E61" s="117"/>
      <c r="F61" s="117"/>
      <c r="G61" s="110" t="s">
        <v>64</v>
      </c>
      <c r="H61" s="122"/>
      <c r="I61" s="122"/>
      <c r="J61" s="123"/>
      <c r="K61"/>
      <c r="L61"/>
      <c r="M61"/>
      <c r="N61"/>
      <c r="O61"/>
      <c r="P61"/>
      <c r="Q61"/>
      <c r="R61"/>
      <c r="S61" s="131" t="str">
        <f>IFERROR(Table1[[#This Row],[Female Voters]]/Table1[[#This Row],[Female Population]],"0.0%")</f>
        <v>0.0%</v>
      </c>
      <c r="T61" s="127" t="str">
        <f>IFERROR(Table1[[#This Row],[Male Voters]]/Table1[[#This Row],[Male Population]],"0.0%")</f>
        <v>0.0%</v>
      </c>
      <c r="U61" s="127" t="str">
        <f>IFERROR(Table1[[#This Row],[Total Voters]]/Table1[[#This Row],[Total Population]],"0.0%")</f>
        <v>0.0%</v>
      </c>
      <c r="V61" s="127" t="str">
        <f>IFERROR(Table1[[#This Row],[Female Ballots]]/Table1[[#This Row],[Female Population]],"0.0%")</f>
        <v>0.0%</v>
      </c>
      <c r="W61" s="127" t="str">
        <f>IFERROR(Table1[[#This Row],[Male Ballots]]/Table1[[#This Row],[Male Population]],"0.0%")</f>
        <v>0.0%</v>
      </c>
      <c r="X61" s="127" t="str">
        <f>IFERROR(Table1[[#This Row],[Total Ballots]]/Table1[[#This Row],[Total Population]],"0.0%")</f>
        <v>0.0%</v>
      </c>
      <c r="Y61" s="127" t="str">
        <f>IFERROR(Table1[[#This Row],[Female Ballots]]/Table1[[#This Row],[Female Voters]],"0.0%")</f>
        <v>0.0%</v>
      </c>
      <c r="Z61" s="128" t="str">
        <f>IFERROR(Table1[[#This Row],[Male Ballots]]/Table1[[#This Row],[Male Voters]],"0.0%")</f>
        <v>0.0%</v>
      </c>
      <c r="AA61" s="127" t="str">
        <f>IFERROR(Table1[[#This Row],[Total Ballots]]/Table1[[#This Row],[Total Voters]],"0.0%")</f>
        <v>0.0%</v>
      </c>
    </row>
    <row r="62" spans="1:27" s="7" customFormat="1" hidden="1" x14ac:dyDescent="0.35">
      <c r="A62" s="102" t="s">
        <v>53</v>
      </c>
      <c r="B62" s="103">
        <v>2025</v>
      </c>
      <c r="C62" s="17" t="s">
        <v>82</v>
      </c>
      <c r="D62" s="116"/>
      <c r="E62" s="117"/>
      <c r="F62" s="117"/>
      <c r="G62" s="110" t="s">
        <v>65</v>
      </c>
      <c r="H62" s="122"/>
      <c r="I62" s="122"/>
      <c r="J62" s="123"/>
      <c r="K62"/>
      <c r="L62"/>
      <c r="M62"/>
      <c r="N62"/>
      <c r="O62"/>
      <c r="P62"/>
      <c r="Q62"/>
      <c r="R62"/>
      <c r="S62" s="131" t="str">
        <f>IFERROR(Table1[[#This Row],[Female Voters]]/Table1[[#This Row],[Female Population]],"0.0%")</f>
        <v>0.0%</v>
      </c>
      <c r="T62" s="127" t="str">
        <f>IFERROR(Table1[[#This Row],[Male Voters]]/Table1[[#This Row],[Male Population]],"0.0%")</f>
        <v>0.0%</v>
      </c>
      <c r="U62" s="127" t="str">
        <f>IFERROR(Table1[[#This Row],[Total Voters]]/Table1[[#This Row],[Total Population]],"0.0%")</f>
        <v>0.0%</v>
      </c>
      <c r="V62" s="127" t="str">
        <f>IFERROR(Table1[[#This Row],[Female Ballots]]/Table1[[#This Row],[Female Population]],"0.0%")</f>
        <v>0.0%</v>
      </c>
      <c r="W62" s="127" t="str">
        <f>IFERROR(Table1[[#This Row],[Male Ballots]]/Table1[[#This Row],[Male Population]],"0.0%")</f>
        <v>0.0%</v>
      </c>
      <c r="X62" s="127" t="str">
        <f>IFERROR(Table1[[#This Row],[Total Ballots]]/Table1[[#This Row],[Total Population]],"0.0%")</f>
        <v>0.0%</v>
      </c>
      <c r="Y62" s="127" t="str">
        <f>IFERROR(Table1[[#This Row],[Female Ballots]]/Table1[[#This Row],[Female Voters]],"0.0%")</f>
        <v>0.0%</v>
      </c>
      <c r="Z62" s="128" t="str">
        <f>IFERROR(Table1[[#This Row],[Male Ballots]]/Table1[[#This Row],[Male Voters]],"0.0%")</f>
        <v>0.0%</v>
      </c>
      <c r="AA62" s="127" t="str">
        <f>IFERROR(Table1[[#This Row],[Total Ballots]]/Table1[[#This Row],[Total Voters]],"0.0%")</f>
        <v>0.0%</v>
      </c>
    </row>
    <row r="63" spans="1:27" s="7" customFormat="1" hidden="1" x14ac:dyDescent="0.35">
      <c r="A63" s="102" t="s">
        <v>53</v>
      </c>
      <c r="B63" s="103">
        <v>2025</v>
      </c>
      <c r="C63" s="17" t="s">
        <v>82</v>
      </c>
      <c r="D63" s="116"/>
      <c r="E63" s="117"/>
      <c r="F63" s="117"/>
      <c r="G63" s="110" t="s">
        <v>66</v>
      </c>
      <c r="H63" s="122"/>
      <c r="I63" s="122"/>
      <c r="J63" s="123"/>
      <c r="K63"/>
      <c r="L63"/>
      <c r="M63"/>
      <c r="N63"/>
      <c r="O63"/>
      <c r="P63"/>
      <c r="Q63"/>
      <c r="R63"/>
      <c r="S63" s="131" t="str">
        <f>IFERROR(Table1[[#This Row],[Female Voters]]/Table1[[#This Row],[Female Population]],"0.0%")</f>
        <v>0.0%</v>
      </c>
      <c r="T63" s="127" t="str">
        <f>IFERROR(Table1[[#This Row],[Male Voters]]/Table1[[#This Row],[Male Population]],"0.0%")</f>
        <v>0.0%</v>
      </c>
      <c r="U63" s="127" t="str">
        <f>IFERROR(Table1[[#This Row],[Total Voters]]/Table1[[#This Row],[Total Population]],"0.0%")</f>
        <v>0.0%</v>
      </c>
      <c r="V63" s="127" t="str">
        <f>IFERROR(Table1[[#This Row],[Female Ballots]]/Table1[[#This Row],[Female Population]],"0.0%")</f>
        <v>0.0%</v>
      </c>
      <c r="W63" s="127" t="str">
        <f>IFERROR(Table1[[#This Row],[Male Ballots]]/Table1[[#This Row],[Male Population]],"0.0%")</f>
        <v>0.0%</v>
      </c>
      <c r="X63" s="127" t="str">
        <f>IFERROR(Table1[[#This Row],[Total Ballots]]/Table1[[#This Row],[Total Population]],"0.0%")</f>
        <v>0.0%</v>
      </c>
      <c r="Y63" s="127" t="str">
        <f>IFERROR(Table1[[#This Row],[Female Ballots]]/Table1[[#This Row],[Female Voters]],"0.0%")</f>
        <v>0.0%</v>
      </c>
      <c r="Z63" s="128" t="str">
        <f>IFERROR(Table1[[#This Row],[Male Ballots]]/Table1[[#This Row],[Male Voters]],"0.0%")</f>
        <v>0.0%</v>
      </c>
      <c r="AA63" s="127" t="str">
        <f>IFERROR(Table1[[#This Row],[Total Ballots]]/Table1[[#This Row],[Total Voters]],"0.0%")</f>
        <v>0.0%</v>
      </c>
    </row>
    <row r="64" spans="1:27" s="7" customFormat="1" hidden="1" x14ac:dyDescent="0.35">
      <c r="A64" s="102" t="s">
        <v>53</v>
      </c>
      <c r="B64" s="103">
        <v>2025</v>
      </c>
      <c r="C64" s="17" t="s">
        <v>82</v>
      </c>
      <c r="D64" s="116"/>
      <c r="E64" s="117"/>
      <c r="F64" s="117"/>
      <c r="G64" s="110" t="s">
        <v>67</v>
      </c>
      <c r="H64" s="122"/>
      <c r="I64" s="122"/>
      <c r="J64" s="123"/>
      <c r="K64"/>
      <c r="L64"/>
      <c r="M64"/>
      <c r="N64"/>
      <c r="O64"/>
      <c r="P64"/>
      <c r="Q64"/>
      <c r="R64"/>
      <c r="S64" s="131" t="str">
        <f>IFERROR(Table1[[#This Row],[Female Voters]]/Table1[[#This Row],[Female Population]],"0.0%")</f>
        <v>0.0%</v>
      </c>
      <c r="T64" s="127" t="str">
        <f>IFERROR(Table1[[#This Row],[Male Voters]]/Table1[[#This Row],[Male Population]],"0.0%")</f>
        <v>0.0%</v>
      </c>
      <c r="U64" s="127" t="str">
        <f>IFERROR(Table1[[#This Row],[Total Voters]]/Table1[[#This Row],[Total Population]],"0.0%")</f>
        <v>0.0%</v>
      </c>
      <c r="V64" s="127" t="str">
        <f>IFERROR(Table1[[#This Row],[Female Ballots]]/Table1[[#This Row],[Female Population]],"0.0%")</f>
        <v>0.0%</v>
      </c>
      <c r="W64" s="127" t="str">
        <f>IFERROR(Table1[[#This Row],[Male Ballots]]/Table1[[#This Row],[Male Population]],"0.0%")</f>
        <v>0.0%</v>
      </c>
      <c r="X64" s="127" t="str">
        <f>IFERROR(Table1[[#This Row],[Total Ballots]]/Table1[[#This Row],[Total Population]],"0.0%")</f>
        <v>0.0%</v>
      </c>
      <c r="Y64" s="127" t="str">
        <f>IFERROR(Table1[[#This Row],[Female Ballots]]/Table1[[#This Row],[Female Voters]],"0.0%")</f>
        <v>0.0%</v>
      </c>
      <c r="Z64" s="128" t="str">
        <f>IFERROR(Table1[[#This Row],[Male Ballots]]/Table1[[#This Row],[Male Voters]],"0.0%")</f>
        <v>0.0%</v>
      </c>
      <c r="AA64" s="127" t="str">
        <f>IFERROR(Table1[[#This Row],[Total Ballots]]/Table1[[#This Row],[Total Voters]],"0.0%")</f>
        <v>0.0%</v>
      </c>
    </row>
    <row r="65" spans="1:27" s="7" customFormat="1" hidden="1" x14ac:dyDescent="0.35">
      <c r="A65" s="102" t="s">
        <v>32</v>
      </c>
      <c r="B65" s="103">
        <v>2025</v>
      </c>
      <c r="C65" s="17" t="s">
        <v>82</v>
      </c>
      <c r="D65" s="116"/>
      <c r="E65" s="117"/>
      <c r="F65" s="117"/>
      <c r="G65" s="110" t="s">
        <v>79</v>
      </c>
      <c r="H65" s="122"/>
      <c r="I65" s="122"/>
      <c r="J65" s="123"/>
      <c r="K65"/>
      <c r="L65"/>
      <c r="M65"/>
      <c r="N65"/>
      <c r="O65"/>
      <c r="P65"/>
      <c r="Q65"/>
      <c r="R65"/>
      <c r="S65" s="131" t="str">
        <f>IFERROR(Table1[[#This Row],[Female Voters]]/Table1[[#This Row],[Female Population]],"0.0%")</f>
        <v>0.0%</v>
      </c>
      <c r="T65" s="127" t="str">
        <f>IFERROR(Table1[[#This Row],[Male Voters]]/Table1[[#This Row],[Male Population]],"0.0%")</f>
        <v>0.0%</v>
      </c>
      <c r="U65" s="127" t="str">
        <f>IFERROR(Table1[[#This Row],[Total Voters]]/Table1[[#This Row],[Total Population]],"0.0%")</f>
        <v>0.0%</v>
      </c>
      <c r="V65" s="127" t="str">
        <f>IFERROR(Table1[[#This Row],[Female Ballots]]/Table1[[#This Row],[Female Population]],"0.0%")</f>
        <v>0.0%</v>
      </c>
      <c r="W65" s="127" t="str">
        <f>IFERROR(Table1[[#This Row],[Male Ballots]]/Table1[[#This Row],[Male Population]],"0.0%")</f>
        <v>0.0%</v>
      </c>
      <c r="X65" s="127" t="str">
        <f>IFERROR(Table1[[#This Row],[Total Ballots]]/Table1[[#This Row],[Total Population]],"0.0%")</f>
        <v>0.0%</v>
      </c>
      <c r="Y65" s="127" t="str">
        <f>IFERROR(Table1[[#This Row],[Female Ballots]]/Table1[[#This Row],[Female Voters]],"0.0%")</f>
        <v>0.0%</v>
      </c>
      <c r="Z65" s="128" t="str">
        <f>IFERROR(Table1[[#This Row],[Male Ballots]]/Table1[[#This Row],[Male Voters]],"0.0%")</f>
        <v>0.0%</v>
      </c>
      <c r="AA65" s="127" t="str">
        <f>IFERROR(Table1[[#This Row],[Total Ballots]]/Table1[[#This Row],[Total Voters]],"0.0%")</f>
        <v>0.0%</v>
      </c>
    </row>
    <row r="66" spans="1:27" s="7" customFormat="1" hidden="1" x14ac:dyDescent="0.35">
      <c r="A66" s="102" t="s">
        <v>32</v>
      </c>
      <c r="B66" s="103">
        <v>2025</v>
      </c>
      <c r="C66" s="17" t="s">
        <v>82</v>
      </c>
      <c r="D66" s="116"/>
      <c r="E66" s="117"/>
      <c r="F66" s="117"/>
      <c r="G66" s="110" t="s">
        <v>62</v>
      </c>
      <c r="H66" s="122"/>
      <c r="I66" s="122"/>
      <c r="J66" s="123"/>
      <c r="K66"/>
      <c r="L66"/>
      <c r="M66"/>
      <c r="N66"/>
      <c r="O66"/>
      <c r="P66"/>
      <c r="Q66"/>
      <c r="R66"/>
      <c r="S66" s="131" t="str">
        <f>IFERROR(Table1[[#This Row],[Female Voters]]/Table1[[#This Row],[Female Population]],"0.0%")</f>
        <v>0.0%</v>
      </c>
      <c r="T66" s="127" t="str">
        <f>IFERROR(Table1[[#This Row],[Male Voters]]/Table1[[#This Row],[Male Population]],"0.0%")</f>
        <v>0.0%</v>
      </c>
      <c r="U66" s="127" t="str">
        <f>IFERROR(Table1[[#This Row],[Total Voters]]/Table1[[#This Row],[Total Population]],"0.0%")</f>
        <v>0.0%</v>
      </c>
      <c r="V66" s="127" t="str">
        <f>IFERROR(Table1[[#This Row],[Female Ballots]]/Table1[[#This Row],[Female Population]],"0.0%")</f>
        <v>0.0%</v>
      </c>
      <c r="W66" s="127" t="str">
        <f>IFERROR(Table1[[#This Row],[Male Ballots]]/Table1[[#This Row],[Male Population]],"0.0%")</f>
        <v>0.0%</v>
      </c>
      <c r="X66" s="127" t="str">
        <f>IFERROR(Table1[[#This Row],[Total Ballots]]/Table1[[#This Row],[Total Population]],"0.0%")</f>
        <v>0.0%</v>
      </c>
      <c r="Y66" s="127" t="str">
        <f>IFERROR(Table1[[#This Row],[Female Ballots]]/Table1[[#This Row],[Female Voters]],"0.0%")</f>
        <v>0.0%</v>
      </c>
      <c r="Z66" s="128" t="str">
        <f>IFERROR(Table1[[#This Row],[Male Ballots]]/Table1[[#This Row],[Male Voters]],"0.0%")</f>
        <v>0.0%</v>
      </c>
      <c r="AA66" s="127" t="str">
        <f>IFERROR(Table1[[#This Row],[Total Ballots]]/Table1[[#This Row],[Total Voters]],"0.0%")</f>
        <v>0.0%</v>
      </c>
    </row>
    <row r="67" spans="1:27" s="7" customFormat="1" hidden="1" x14ac:dyDescent="0.35">
      <c r="A67" s="102" t="s">
        <v>32</v>
      </c>
      <c r="B67" s="103">
        <v>2025</v>
      </c>
      <c r="C67" s="17" t="s">
        <v>82</v>
      </c>
      <c r="D67" s="116"/>
      <c r="E67" s="117"/>
      <c r="F67" s="117"/>
      <c r="G67" s="110" t="s">
        <v>63</v>
      </c>
      <c r="H67" s="122"/>
      <c r="I67" s="122"/>
      <c r="J67" s="123"/>
      <c r="K67"/>
      <c r="L67"/>
      <c r="M67"/>
      <c r="N67"/>
      <c r="O67"/>
      <c r="P67"/>
      <c r="Q67"/>
      <c r="R67"/>
      <c r="S67" s="131" t="str">
        <f>IFERROR(Table1[[#This Row],[Female Voters]]/Table1[[#This Row],[Female Population]],"0.0%")</f>
        <v>0.0%</v>
      </c>
      <c r="T67" s="127" t="str">
        <f>IFERROR(Table1[[#This Row],[Male Voters]]/Table1[[#This Row],[Male Population]],"0.0%")</f>
        <v>0.0%</v>
      </c>
      <c r="U67" s="127" t="str">
        <f>IFERROR(Table1[[#This Row],[Total Voters]]/Table1[[#This Row],[Total Population]],"0.0%")</f>
        <v>0.0%</v>
      </c>
      <c r="V67" s="127" t="str">
        <f>IFERROR(Table1[[#This Row],[Female Ballots]]/Table1[[#This Row],[Female Population]],"0.0%")</f>
        <v>0.0%</v>
      </c>
      <c r="W67" s="127" t="str">
        <f>IFERROR(Table1[[#This Row],[Male Ballots]]/Table1[[#This Row],[Male Population]],"0.0%")</f>
        <v>0.0%</v>
      </c>
      <c r="X67" s="127" t="str">
        <f>IFERROR(Table1[[#This Row],[Total Ballots]]/Table1[[#This Row],[Total Population]],"0.0%")</f>
        <v>0.0%</v>
      </c>
      <c r="Y67" s="127" t="str">
        <f>IFERROR(Table1[[#This Row],[Female Ballots]]/Table1[[#This Row],[Female Voters]],"0.0%")</f>
        <v>0.0%</v>
      </c>
      <c r="Z67" s="128" t="str">
        <f>IFERROR(Table1[[#This Row],[Male Ballots]]/Table1[[#This Row],[Male Voters]],"0.0%")</f>
        <v>0.0%</v>
      </c>
      <c r="AA67" s="127" t="str">
        <f>IFERROR(Table1[[#This Row],[Total Ballots]]/Table1[[#This Row],[Total Voters]],"0.0%")</f>
        <v>0.0%</v>
      </c>
    </row>
    <row r="68" spans="1:27" s="7" customFormat="1" hidden="1" x14ac:dyDescent="0.35">
      <c r="A68" s="102" t="s">
        <v>32</v>
      </c>
      <c r="B68" s="103">
        <v>2025</v>
      </c>
      <c r="C68" s="17" t="s">
        <v>82</v>
      </c>
      <c r="D68" s="116"/>
      <c r="E68" s="117"/>
      <c r="F68" s="117"/>
      <c r="G68" s="110" t="s">
        <v>64</v>
      </c>
      <c r="H68" s="122"/>
      <c r="I68" s="122"/>
      <c r="J68" s="123"/>
      <c r="K68"/>
      <c r="L68"/>
      <c r="M68"/>
      <c r="N68"/>
      <c r="O68"/>
      <c r="P68"/>
      <c r="Q68"/>
      <c r="R68"/>
      <c r="S68" s="131" t="str">
        <f>IFERROR(Table1[[#This Row],[Female Voters]]/Table1[[#This Row],[Female Population]],"0.0%")</f>
        <v>0.0%</v>
      </c>
      <c r="T68" s="127" t="str">
        <f>IFERROR(Table1[[#This Row],[Male Voters]]/Table1[[#This Row],[Male Population]],"0.0%")</f>
        <v>0.0%</v>
      </c>
      <c r="U68" s="127" t="str">
        <f>IFERROR(Table1[[#This Row],[Total Voters]]/Table1[[#This Row],[Total Population]],"0.0%")</f>
        <v>0.0%</v>
      </c>
      <c r="V68" s="127" t="str">
        <f>IFERROR(Table1[[#This Row],[Female Ballots]]/Table1[[#This Row],[Female Population]],"0.0%")</f>
        <v>0.0%</v>
      </c>
      <c r="W68" s="127" t="str">
        <f>IFERROR(Table1[[#This Row],[Male Ballots]]/Table1[[#This Row],[Male Population]],"0.0%")</f>
        <v>0.0%</v>
      </c>
      <c r="X68" s="127" t="str">
        <f>IFERROR(Table1[[#This Row],[Total Ballots]]/Table1[[#This Row],[Total Population]],"0.0%")</f>
        <v>0.0%</v>
      </c>
      <c r="Y68" s="127" t="str">
        <f>IFERROR(Table1[[#This Row],[Female Ballots]]/Table1[[#This Row],[Female Voters]],"0.0%")</f>
        <v>0.0%</v>
      </c>
      <c r="Z68" s="128" t="str">
        <f>IFERROR(Table1[[#This Row],[Male Ballots]]/Table1[[#This Row],[Male Voters]],"0.0%")</f>
        <v>0.0%</v>
      </c>
      <c r="AA68" s="127" t="str">
        <f>IFERROR(Table1[[#This Row],[Total Ballots]]/Table1[[#This Row],[Total Voters]],"0.0%")</f>
        <v>0.0%</v>
      </c>
    </row>
    <row r="69" spans="1:27" s="7" customFormat="1" hidden="1" x14ac:dyDescent="0.35">
      <c r="A69" s="102" t="s">
        <v>32</v>
      </c>
      <c r="B69" s="103">
        <v>2025</v>
      </c>
      <c r="C69" s="17" t="s">
        <v>82</v>
      </c>
      <c r="D69" s="116"/>
      <c r="E69" s="117"/>
      <c r="F69" s="117"/>
      <c r="G69" s="110" t="s">
        <v>65</v>
      </c>
      <c r="H69" s="122"/>
      <c r="I69" s="122"/>
      <c r="J69" s="123"/>
      <c r="K69"/>
      <c r="L69"/>
      <c r="M69"/>
      <c r="N69"/>
      <c r="O69"/>
      <c r="P69"/>
      <c r="Q69"/>
      <c r="R69"/>
      <c r="S69" s="131" t="str">
        <f>IFERROR(Table1[[#This Row],[Female Voters]]/Table1[[#This Row],[Female Population]],"0.0%")</f>
        <v>0.0%</v>
      </c>
      <c r="T69" s="127" t="str">
        <f>IFERROR(Table1[[#This Row],[Male Voters]]/Table1[[#This Row],[Male Population]],"0.0%")</f>
        <v>0.0%</v>
      </c>
      <c r="U69" s="127" t="str">
        <f>IFERROR(Table1[[#This Row],[Total Voters]]/Table1[[#This Row],[Total Population]],"0.0%")</f>
        <v>0.0%</v>
      </c>
      <c r="V69" s="127" t="str">
        <f>IFERROR(Table1[[#This Row],[Female Ballots]]/Table1[[#This Row],[Female Population]],"0.0%")</f>
        <v>0.0%</v>
      </c>
      <c r="W69" s="127" t="str">
        <f>IFERROR(Table1[[#This Row],[Male Ballots]]/Table1[[#This Row],[Male Population]],"0.0%")</f>
        <v>0.0%</v>
      </c>
      <c r="X69" s="127" t="str">
        <f>IFERROR(Table1[[#This Row],[Total Ballots]]/Table1[[#This Row],[Total Population]],"0.0%")</f>
        <v>0.0%</v>
      </c>
      <c r="Y69" s="127" t="str">
        <f>IFERROR(Table1[[#This Row],[Female Ballots]]/Table1[[#This Row],[Female Voters]],"0.0%")</f>
        <v>0.0%</v>
      </c>
      <c r="Z69" s="128" t="str">
        <f>IFERROR(Table1[[#This Row],[Male Ballots]]/Table1[[#This Row],[Male Voters]],"0.0%")</f>
        <v>0.0%</v>
      </c>
      <c r="AA69" s="127" t="str">
        <f>IFERROR(Table1[[#This Row],[Total Ballots]]/Table1[[#This Row],[Total Voters]],"0.0%")</f>
        <v>0.0%</v>
      </c>
    </row>
    <row r="70" spans="1:27" s="7" customFormat="1" hidden="1" x14ac:dyDescent="0.35">
      <c r="A70" s="102" t="s">
        <v>32</v>
      </c>
      <c r="B70" s="103">
        <v>2025</v>
      </c>
      <c r="C70" s="17" t="s">
        <v>82</v>
      </c>
      <c r="D70" s="116"/>
      <c r="E70" s="117"/>
      <c r="F70" s="117"/>
      <c r="G70" s="110" t="s">
        <v>66</v>
      </c>
      <c r="H70" s="122"/>
      <c r="I70" s="122"/>
      <c r="J70" s="123"/>
      <c r="K70"/>
      <c r="L70"/>
      <c r="M70"/>
      <c r="N70"/>
      <c r="O70"/>
      <c r="P70"/>
      <c r="Q70"/>
      <c r="R70"/>
      <c r="S70" s="131" t="str">
        <f>IFERROR(Table1[[#This Row],[Female Voters]]/Table1[[#This Row],[Female Population]],"0.0%")</f>
        <v>0.0%</v>
      </c>
      <c r="T70" s="127" t="str">
        <f>IFERROR(Table1[[#This Row],[Male Voters]]/Table1[[#This Row],[Male Population]],"0.0%")</f>
        <v>0.0%</v>
      </c>
      <c r="U70" s="127" t="str">
        <f>IFERROR(Table1[[#This Row],[Total Voters]]/Table1[[#This Row],[Total Population]],"0.0%")</f>
        <v>0.0%</v>
      </c>
      <c r="V70" s="127" t="str">
        <f>IFERROR(Table1[[#This Row],[Female Ballots]]/Table1[[#This Row],[Female Population]],"0.0%")</f>
        <v>0.0%</v>
      </c>
      <c r="W70" s="127" t="str">
        <f>IFERROR(Table1[[#This Row],[Male Ballots]]/Table1[[#This Row],[Male Population]],"0.0%")</f>
        <v>0.0%</v>
      </c>
      <c r="X70" s="127" t="str">
        <f>IFERROR(Table1[[#This Row],[Total Ballots]]/Table1[[#This Row],[Total Population]],"0.0%")</f>
        <v>0.0%</v>
      </c>
      <c r="Y70" s="127" t="str">
        <f>IFERROR(Table1[[#This Row],[Female Ballots]]/Table1[[#This Row],[Female Voters]],"0.0%")</f>
        <v>0.0%</v>
      </c>
      <c r="Z70" s="128" t="str">
        <f>IFERROR(Table1[[#This Row],[Male Ballots]]/Table1[[#This Row],[Male Voters]],"0.0%")</f>
        <v>0.0%</v>
      </c>
      <c r="AA70" s="127" t="str">
        <f>IFERROR(Table1[[#This Row],[Total Ballots]]/Table1[[#This Row],[Total Voters]],"0.0%")</f>
        <v>0.0%</v>
      </c>
    </row>
    <row r="71" spans="1:27" s="7" customFormat="1" hidden="1" x14ac:dyDescent="0.35">
      <c r="A71" s="102" t="s">
        <v>32</v>
      </c>
      <c r="B71" s="103">
        <v>2025</v>
      </c>
      <c r="C71" s="17" t="s">
        <v>82</v>
      </c>
      <c r="D71" s="116"/>
      <c r="E71" s="117"/>
      <c r="F71" s="117"/>
      <c r="G71" s="110" t="s">
        <v>67</v>
      </c>
      <c r="H71" s="122"/>
      <c r="I71" s="122"/>
      <c r="J71" s="123"/>
      <c r="K71"/>
      <c r="L71"/>
      <c r="M71"/>
      <c r="N71"/>
      <c r="O71"/>
      <c r="P71"/>
      <c r="Q71"/>
      <c r="R71"/>
      <c r="S71" s="131" t="str">
        <f>IFERROR(Table1[[#This Row],[Female Voters]]/Table1[[#This Row],[Female Population]],"0.0%")</f>
        <v>0.0%</v>
      </c>
      <c r="T71" s="127" t="str">
        <f>IFERROR(Table1[[#This Row],[Male Voters]]/Table1[[#This Row],[Male Population]],"0.0%")</f>
        <v>0.0%</v>
      </c>
      <c r="U71" s="127" t="str">
        <f>IFERROR(Table1[[#This Row],[Total Voters]]/Table1[[#This Row],[Total Population]],"0.0%")</f>
        <v>0.0%</v>
      </c>
      <c r="V71" s="127" t="str">
        <f>IFERROR(Table1[[#This Row],[Female Ballots]]/Table1[[#This Row],[Female Population]],"0.0%")</f>
        <v>0.0%</v>
      </c>
      <c r="W71" s="127" t="str">
        <f>IFERROR(Table1[[#This Row],[Male Ballots]]/Table1[[#This Row],[Male Population]],"0.0%")</f>
        <v>0.0%</v>
      </c>
      <c r="X71" s="127" t="str">
        <f>IFERROR(Table1[[#This Row],[Total Ballots]]/Table1[[#This Row],[Total Population]],"0.0%")</f>
        <v>0.0%</v>
      </c>
      <c r="Y71" s="127" t="str">
        <f>IFERROR(Table1[[#This Row],[Female Ballots]]/Table1[[#This Row],[Female Voters]],"0.0%")</f>
        <v>0.0%</v>
      </c>
      <c r="Z71" s="128" t="str">
        <f>IFERROR(Table1[[#This Row],[Male Ballots]]/Table1[[#This Row],[Male Voters]],"0.0%")</f>
        <v>0.0%</v>
      </c>
      <c r="AA71" s="127" t="str">
        <f>IFERROR(Table1[[#This Row],[Total Ballots]]/Table1[[#This Row],[Total Voters]],"0.0%")</f>
        <v>0.0%</v>
      </c>
    </row>
    <row r="72" spans="1:27" s="7" customFormat="1" hidden="1" x14ac:dyDescent="0.35">
      <c r="A72" s="102" t="s">
        <v>60</v>
      </c>
      <c r="B72" s="103">
        <v>2025</v>
      </c>
      <c r="C72" s="17" t="s">
        <v>82</v>
      </c>
      <c r="D72" s="17"/>
      <c r="E72" s="117"/>
      <c r="F72" s="117"/>
      <c r="G72" s="110" t="s">
        <v>79</v>
      </c>
      <c r="H72" s="122"/>
      <c r="I72" s="122"/>
      <c r="J72" s="123"/>
      <c r="K72"/>
      <c r="L72"/>
      <c r="M72"/>
      <c r="N72"/>
      <c r="O72"/>
      <c r="P72"/>
      <c r="Q72"/>
      <c r="R72"/>
      <c r="S72" s="131" t="str">
        <f>IFERROR(Table1[[#This Row],[Female Voters]]/Table1[[#This Row],[Female Population]],"0.0%")</f>
        <v>0.0%</v>
      </c>
      <c r="T72" s="127" t="str">
        <f>IFERROR(Table1[[#This Row],[Male Voters]]/Table1[[#This Row],[Male Population]],"0.0%")</f>
        <v>0.0%</v>
      </c>
      <c r="U72" s="127" t="str">
        <f>IFERROR(Table1[[#This Row],[Total Voters]]/Table1[[#This Row],[Total Population]],"0.0%")</f>
        <v>0.0%</v>
      </c>
      <c r="V72" s="127" t="str">
        <f>IFERROR(Table1[[#This Row],[Female Ballots]]/Table1[[#This Row],[Female Population]],"0.0%")</f>
        <v>0.0%</v>
      </c>
      <c r="W72" s="127" t="str">
        <f>IFERROR(Table1[[#This Row],[Male Ballots]]/Table1[[#This Row],[Male Population]],"0.0%")</f>
        <v>0.0%</v>
      </c>
      <c r="X72" s="127" t="str">
        <f>IFERROR(Table1[[#This Row],[Total Ballots]]/Table1[[#This Row],[Total Population]],"0.0%")</f>
        <v>0.0%</v>
      </c>
      <c r="Y72" s="127" t="str">
        <f>IFERROR(Table1[[#This Row],[Female Ballots]]/Table1[[#This Row],[Female Voters]],"0.0%")</f>
        <v>0.0%</v>
      </c>
      <c r="Z72" s="128" t="str">
        <f>IFERROR(Table1[[#This Row],[Male Ballots]]/Table1[[#This Row],[Male Voters]],"0.0%")</f>
        <v>0.0%</v>
      </c>
      <c r="AA72" s="127" t="str">
        <f>IFERROR(Table1[[#This Row],[Total Ballots]]/Table1[[#This Row],[Total Voters]],"0.0%")</f>
        <v>0.0%</v>
      </c>
    </row>
    <row r="73" spans="1:27" s="7" customFormat="1" hidden="1" x14ac:dyDescent="0.35">
      <c r="A73" s="102" t="s">
        <v>60</v>
      </c>
      <c r="B73" s="103">
        <v>2025</v>
      </c>
      <c r="C73" s="17" t="s">
        <v>82</v>
      </c>
      <c r="D73" s="17"/>
      <c r="E73" s="117"/>
      <c r="F73" s="117"/>
      <c r="G73" s="110" t="s">
        <v>62</v>
      </c>
      <c r="H73" s="122"/>
      <c r="I73" s="122"/>
      <c r="J73" s="123"/>
      <c r="K73"/>
      <c r="L73"/>
      <c r="M73"/>
      <c r="N73"/>
      <c r="O73"/>
      <c r="P73"/>
      <c r="Q73"/>
      <c r="R73"/>
      <c r="S73" s="131" t="str">
        <f>IFERROR(Table1[[#This Row],[Female Voters]]/Table1[[#This Row],[Female Population]],"0.0%")</f>
        <v>0.0%</v>
      </c>
      <c r="T73" s="127" t="str">
        <f>IFERROR(Table1[[#This Row],[Male Voters]]/Table1[[#This Row],[Male Population]],"0.0%")</f>
        <v>0.0%</v>
      </c>
      <c r="U73" s="127" t="str">
        <f>IFERROR(Table1[[#This Row],[Total Voters]]/Table1[[#This Row],[Total Population]],"0.0%")</f>
        <v>0.0%</v>
      </c>
      <c r="V73" s="127" t="str">
        <f>IFERROR(Table1[[#This Row],[Female Ballots]]/Table1[[#This Row],[Female Population]],"0.0%")</f>
        <v>0.0%</v>
      </c>
      <c r="W73" s="127" t="str">
        <f>IFERROR(Table1[[#This Row],[Male Ballots]]/Table1[[#This Row],[Male Population]],"0.0%")</f>
        <v>0.0%</v>
      </c>
      <c r="X73" s="127" t="str">
        <f>IFERROR(Table1[[#This Row],[Total Ballots]]/Table1[[#This Row],[Total Population]],"0.0%")</f>
        <v>0.0%</v>
      </c>
      <c r="Y73" s="127" t="str">
        <f>IFERROR(Table1[[#This Row],[Female Ballots]]/Table1[[#This Row],[Female Voters]],"0.0%")</f>
        <v>0.0%</v>
      </c>
      <c r="Z73" s="128" t="str">
        <f>IFERROR(Table1[[#This Row],[Male Ballots]]/Table1[[#This Row],[Male Voters]],"0.0%")</f>
        <v>0.0%</v>
      </c>
      <c r="AA73" s="127" t="str">
        <f>IFERROR(Table1[[#This Row],[Total Ballots]]/Table1[[#This Row],[Total Voters]],"0.0%")</f>
        <v>0.0%</v>
      </c>
    </row>
    <row r="74" spans="1:27" s="7" customFormat="1" hidden="1" x14ac:dyDescent="0.35">
      <c r="A74" s="102" t="s">
        <v>60</v>
      </c>
      <c r="B74" s="103">
        <v>2025</v>
      </c>
      <c r="C74" s="17" t="s">
        <v>82</v>
      </c>
      <c r="D74" s="17"/>
      <c r="E74" s="117"/>
      <c r="F74" s="117"/>
      <c r="G74" s="110" t="s">
        <v>63</v>
      </c>
      <c r="H74" s="122"/>
      <c r="I74" s="122"/>
      <c r="J74" s="123"/>
      <c r="K74"/>
      <c r="L74"/>
      <c r="M74"/>
      <c r="N74"/>
      <c r="O74"/>
      <c r="P74"/>
      <c r="Q74"/>
      <c r="R74"/>
      <c r="S74" s="131" t="str">
        <f>IFERROR(Table1[[#This Row],[Female Voters]]/Table1[[#This Row],[Female Population]],"0.0%")</f>
        <v>0.0%</v>
      </c>
      <c r="T74" s="127" t="str">
        <f>IFERROR(Table1[[#This Row],[Male Voters]]/Table1[[#This Row],[Male Population]],"0.0%")</f>
        <v>0.0%</v>
      </c>
      <c r="U74" s="127" t="str">
        <f>IFERROR(Table1[[#This Row],[Total Voters]]/Table1[[#This Row],[Total Population]],"0.0%")</f>
        <v>0.0%</v>
      </c>
      <c r="V74" s="127" t="str">
        <f>IFERROR(Table1[[#This Row],[Female Ballots]]/Table1[[#This Row],[Female Population]],"0.0%")</f>
        <v>0.0%</v>
      </c>
      <c r="W74" s="127" t="str">
        <f>IFERROR(Table1[[#This Row],[Male Ballots]]/Table1[[#This Row],[Male Population]],"0.0%")</f>
        <v>0.0%</v>
      </c>
      <c r="X74" s="127" t="str">
        <f>IFERROR(Table1[[#This Row],[Total Ballots]]/Table1[[#This Row],[Total Population]],"0.0%")</f>
        <v>0.0%</v>
      </c>
      <c r="Y74" s="127" t="str">
        <f>IFERROR(Table1[[#This Row],[Female Ballots]]/Table1[[#This Row],[Female Voters]],"0.0%")</f>
        <v>0.0%</v>
      </c>
      <c r="Z74" s="128" t="str">
        <f>IFERROR(Table1[[#This Row],[Male Ballots]]/Table1[[#This Row],[Male Voters]],"0.0%")</f>
        <v>0.0%</v>
      </c>
      <c r="AA74" s="127" t="str">
        <f>IFERROR(Table1[[#This Row],[Total Ballots]]/Table1[[#This Row],[Total Voters]],"0.0%")</f>
        <v>0.0%</v>
      </c>
    </row>
    <row r="75" spans="1:27" s="7" customFormat="1" hidden="1" x14ac:dyDescent="0.35">
      <c r="A75" s="102" t="s">
        <v>60</v>
      </c>
      <c r="B75" s="103">
        <v>2025</v>
      </c>
      <c r="C75" s="17" t="s">
        <v>82</v>
      </c>
      <c r="D75" s="17"/>
      <c r="E75" s="117"/>
      <c r="F75" s="117"/>
      <c r="G75" s="110" t="s">
        <v>64</v>
      </c>
      <c r="H75" s="122"/>
      <c r="I75" s="122"/>
      <c r="J75" s="123"/>
      <c r="K75"/>
      <c r="L75"/>
      <c r="M75"/>
      <c r="N75"/>
      <c r="O75"/>
      <c r="P75"/>
      <c r="Q75"/>
      <c r="R75"/>
      <c r="S75" s="131" t="str">
        <f>IFERROR(Table1[[#This Row],[Female Voters]]/Table1[[#This Row],[Female Population]],"0.0%")</f>
        <v>0.0%</v>
      </c>
      <c r="T75" s="127" t="str">
        <f>IFERROR(Table1[[#This Row],[Male Voters]]/Table1[[#This Row],[Male Population]],"0.0%")</f>
        <v>0.0%</v>
      </c>
      <c r="U75" s="127" t="str">
        <f>IFERROR(Table1[[#This Row],[Total Voters]]/Table1[[#This Row],[Total Population]],"0.0%")</f>
        <v>0.0%</v>
      </c>
      <c r="V75" s="127" t="str">
        <f>IFERROR(Table1[[#This Row],[Female Ballots]]/Table1[[#This Row],[Female Population]],"0.0%")</f>
        <v>0.0%</v>
      </c>
      <c r="W75" s="127" t="str">
        <f>IFERROR(Table1[[#This Row],[Male Ballots]]/Table1[[#This Row],[Male Population]],"0.0%")</f>
        <v>0.0%</v>
      </c>
      <c r="X75" s="127" t="str">
        <f>IFERROR(Table1[[#This Row],[Total Ballots]]/Table1[[#This Row],[Total Population]],"0.0%")</f>
        <v>0.0%</v>
      </c>
      <c r="Y75" s="127" t="str">
        <f>IFERROR(Table1[[#This Row],[Female Ballots]]/Table1[[#This Row],[Female Voters]],"0.0%")</f>
        <v>0.0%</v>
      </c>
      <c r="Z75" s="128" t="str">
        <f>IFERROR(Table1[[#This Row],[Male Ballots]]/Table1[[#This Row],[Male Voters]],"0.0%")</f>
        <v>0.0%</v>
      </c>
      <c r="AA75" s="127" t="str">
        <f>IFERROR(Table1[[#This Row],[Total Ballots]]/Table1[[#This Row],[Total Voters]],"0.0%")</f>
        <v>0.0%</v>
      </c>
    </row>
    <row r="76" spans="1:27" s="7" customFormat="1" hidden="1" x14ac:dyDescent="0.35">
      <c r="A76" s="102" t="s">
        <v>60</v>
      </c>
      <c r="B76" s="103">
        <v>2025</v>
      </c>
      <c r="C76" s="17" t="s">
        <v>82</v>
      </c>
      <c r="D76" s="17"/>
      <c r="E76" s="117"/>
      <c r="F76" s="117"/>
      <c r="G76" s="110" t="s">
        <v>65</v>
      </c>
      <c r="H76" s="122"/>
      <c r="I76" s="122"/>
      <c r="J76" s="123"/>
      <c r="K76"/>
      <c r="L76"/>
      <c r="M76"/>
      <c r="N76"/>
      <c r="O76"/>
      <c r="P76"/>
      <c r="Q76"/>
      <c r="R76"/>
      <c r="S76" s="131" t="str">
        <f>IFERROR(Table1[[#This Row],[Female Voters]]/Table1[[#This Row],[Female Population]],"0.0%")</f>
        <v>0.0%</v>
      </c>
      <c r="T76" s="127" t="str">
        <f>IFERROR(Table1[[#This Row],[Male Voters]]/Table1[[#This Row],[Male Population]],"0.0%")</f>
        <v>0.0%</v>
      </c>
      <c r="U76" s="127" t="str">
        <f>IFERROR(Table1[[#This Row],[Total Voters]]/Table1[[#This Row],[Total Population]],"0.0%")</f>
        <v>0.0%</v>
      </c>
      <c r="V76" s="127" t="str">
        <f>IFERROR(Table1[[#This Row],[Female Ballots]]/Table1[[#This Row],[Female Population]],"0.0%")</f>
        <v>0.0%</v>
      </c>
      <c r="W76" s="127" t="str">
        <f>IFERROR(Table1[[#This Row],[Male Ballots]]/Table1[[#This Row],[Male Population]],"0.0%")</f>
        <v>0.0%</v>
      </c>
      <c r="X76" s="127" t="str">
        <f>IFERROR(Table1[[#This Row],[Total Ballots]]/Table1[[#This Row],[Total Population]],"0.0%")</f>
        <v>0.0%</v>
      </c>
      <c r="Y76" s="127" t="str">
        <f>IFERROR(Table1[[#This Row],[Female Ballots]]/Table1[[#This Row],[Female Voters]],"0.0%")</f>
        <v>0.0%</v>
      </c>
      <c r="Z76" s="128" t="str">
        <f>IFERROR(Table1[[#This Row],[Male Ballots]]/Table1[[#This Row],[Male Voters]],"0.0%")</f>
        <v>0.0%</v>
      </c>
      <c r="AA76" s="127" t="str">
        <f>IFERROR(Table1[[#This Row],[Total Ballots]]/Table1[[#This Row],[Total Voters]],"0.0%")</f>
        <v>0.0%</v>
      </c>
    </row>
    <row r="77" spans="1:27" s="7" customFormat="1" hidden="1" x14ac:dyDescent="0.35">
      <c r="A77" s="102" t="s">
        <v>60</v>
      </c>
      <c r="B77" s="103">
        <v>2025</v>
      </c>
      <c r="C77" s="17" t="s">
        <v>82</v>
      </c>
      <c r="D77" s="17"/>
      <c r="E77" s="117"/>
      <c r="F77" s="117"/>
      <c r="G77" s="110" t="s">
        <v>66</v>
      </c>
      <c r="H77" s="122"/>
      <c r="I77" s="122"/>
      <c r="J77" s="123"/>
      <c r="K77"/>
      <c r="L77"/>
      <c r="M77"/>
      <c r="N77"/>
      <c r="O77"/>
      <c r="P77"/>
      <c r="Q77"/>
      <c r="R77"/>
      <c r="S77" s="131" t="str">
        <f>IFERROR(Table1[[#This Row],[Female Voters]]/Table1[[#This Row],[Female Population]],"0.0%")</f>
        <v>0.0%</v>
      </c>
      <c r="T77" s="127" t="str">
        <f>IFERROR(Table1[[#This Row],[Male Voters]]/Table1[[#This Row],[Male Population]],"0.0%")</f>
        <v>0.0%</v>
      </c>
      <c r="U77" s="127" t="str">
        <f>IFERROR(Table1[[#This Row],[Total Voters]]/Table1[[#This Row],[Total Population]],"0.0%")</f>
        <v>0.0%</v>
      </c>
      <c r="V77" s="127" t="str">
        <f>IFERROR(Table1[[#This Row],[Female Ballots]]/Table1[[#This Row],[Female Population]],"0.0%")</f>
        <v>0.0%</v>
      </c>
      <c r="W77" s="127" t="str">
        <f>IFERROR(Table1[[#This Row],[Male Ballots]]/Table1[[#This Row],[Male Population]],"0.0%")</f>
        <v>0.0%</v>
      </c>
      <c r="X77" s="127" t="str">
        <f>IFERROR(Table1[[#This Row],[Total Ballots]]/Table1[[#This Row],[Total Population]],"0.0%")</f>
        <v>0.0%</v>
      </c>
      <c r="Y77" s="127" t="str">
        <f>IFERROR(Table1[[#This Row],[Female Ballots]]/Table1[[#This Row],[Female Voters]],"0.0%")</f>
        <v>0.0%</v>
      </c>
      <c r="Z77" s="128" t="str">
        <f>IFERROR(Table1[[#This Row],[Male Ballots]]/Table1[[#This Row],[Male Voters]],"0.0%")</f>
        <v>0.0%</v>
      </c>
      <c r="AA77" s="127" t="str">
        <f>IFERROR(Table1[[#This Row],[Total Ballots]]/Table1[[#This Row],[Total Voters]],"0.0%")</f>
        <v>0.0%</v>
      </c>
    </row>
    <row r="78" spans="1:27" s="7" customFormat="1" hidden="1" x14ac:dyDescent="0.35">
      <c r="A78" s="102" t="s">
        <v>60</v>
      </c>
      <c r="B78" s="103">
        <v>2025</v>
      </c>
      <c r="C78" s="17" t="s">
        <v>82</v>
      </c>
      <c r="D78" s="17"/>
      <c r="E78" s="117"/>
      <c r="F78" s="117"/>
      <c r="G78" s="110" t="s">
        <v>67</v>
      </c>
      <c r="H78" s="122"/>
      <c r="I78" s="122"/>
      <c r="J78" s="123"/>
      <c r="K78"/>
      <c r="L78"/>
      <c r="M78"/>
      <c r="N78"/>
      <c r="O78"/>
      <c r="P78"/>
      <c r="Q78"/>
      <c r="R78"/>
      <c r="S78" s="131" t="str">
        <f>IFERROR(Table1[[#This Row],[Female Voters]]/Table1[[#This Row],[Female Population]],"0.0%")</f>
        <v>0.0%</v>
      </c>
      <c r="T78" s="127" t="str">
        <f>IFERROR(Table1[[#This Row],[Male Voters]]/Table1[[#This Row],[Male Population]],"0.0%")</f>
        <v>0.0%</v>
      </c>
      <c r="U78" s="127" t="str">
        <f>IFERROR(Table1[[#This Row],[Total Voters]]/Table1[[#This Row],[Total Population]],"0.0%")</f>
        <v>0.0%</v>
      </c>
      <c r="V78" s="127" t="str">
        <f>IFERROR(Table1[[#This Row],[Female Ballots]]/Table1[[#This Row],[Female Population]],"0.0%")</f>
        <v>0.0%</v>
      </c>
      <c r="W78" s="127" t="str">
        <f>IFERROR(Table1[[#This Row],[Male Ballots]]/Table1[[#This Row],[Male Population]],"0.0%")</f>
        <v>0.0%</v>
      </c>
      <c r="X78" s="127" t="str">
        <f>IFERROR(Table1[[#This Row],[Total Ballots]]/Table1[[#This Row],[Total Population]],"0.0%")</f>
        <v>0.0%</v>
      </c>
      <c r="Y78" s="127" t="str">
        <f>IFERROR(Table1[[#This Row],[Female Ballots]]/Table1[[#This Row],[Female Voters]],"0.0%")</f>
        <v>0.0%</v>
      </c>
      <c r="Z78" s="128" t="str">
        <f>IFERROR(Table1[[#This Row],[Male Ballots]]/Table1[[#This Row],[Male Voters]],"0.0%")</f>
        <v>0.0%</v>
      </c>
      <c r="AA78" s="127" t="str">
        <f>IFERROR(Table1[[#This Row],[Total Ballots]]/Table1[[#This Row],[Total Voters]],"0.0%")</f>
        <v>0.0%</v>
      </c>
    </row>
    <row r="79" spans="1:27" s="7" customFormat="1" hidden="1" x14ac:dyDescent="0.35">
      <c r="A79" s="102" t="s">
        <v>22</v>
      </c>
      <c r="B79" s="103">
        <v>2025</v>
      </c>
      <c r="C79" s="17" t="s">
        <v>82</v>
      </c>
      <c r="D79" s="116"/>
      <c r="E79" s="117"/>
      <c r="F79" s="117"/>
      <c r="G79" s="110" t="s">
        <v>79</v>
      </c>
      <c r="H79" s="122"/>
      <c r="I79" s="122"/>
      <c r="J79" s="123"/>
      <c r="K79"/>
      <c r="L79"/>
      <c r="M79"/>
      <c r="N79"/>
      <c r="O79"/>
      <c r="P79"/>
      <c r="Q79"/>
      <c r="R79"/>
      <c r="S79" s="131" t="str">
        <f>IFERROR(Table1[[#This Row],[Female Voters]]/Table1[[#This Row],[Female Population]],"0.0%")</f>
        <v>0.0%</v>
      </c>
      <c r="T79" s="127" t="str">
        <f>IFERROR(Table1[[#This Row],[Male Voters]]/Table1[[#This Row],[Male Population]],"0.0%")</f>
        <v>0.0%</v>
      </c>
      <c r="U79" s="127" t="str">
        <f>IFERROR(Table1[[#This Row],[Total Voters]]/Table1[[#This Row],[Total Population]],"0.0%")</f>
        <v>0.0%</v>
      </c>
      <c r="V79" s="127" t="str">
        <f>IFERROR(Table1[[#This Row],[Female Ballots]]/Table1[[#This Row],[Female Population]],"0.0%")</f>
        <v>0.0%</v>
      </c>
      <c r="W79" s="127" t="str">
        <f>IFERROR(Table1[[#This Row],[Male Ballots]]/Table1[[#This Row],[Male Population]],"0.0%")</f>
        <v>0.0%</v>
      </c>
      <c r="X79" s="127" t="str">
        <f>IFERROR(Table1[[#This Row],[Total Ballots]]/Table1[[#This Row],[Total Population]],"0.0%")</f>
        <v>0.0%</v>
      </c>
      <c r="Y79" s="127" t="str">
        <f>IFERROR(Table1[[#This Row],[Female Ballots]]/Table1[[#This Row],[Female Voters]],"0.0%")</f>
        <v>0.0%</v>
      </c>
      <c r="Z79" s="128" t="str">
        <f>IFERROR(Table1[[#This Row],[Male Ballots]]/Table1[[#This Row],[Male Voters]],"0.0%")</f>
        <v>0.0%</v>
      </c>
      <c r="AA79" s="127" t="str">
        <f>IFERROR(Table1[[#This Row],[Total Ballots]]/Table1[[#This Row],[Total Voters]],"0.0%")</f>
        <v>0.0%</v>
      </c>
    </row>
    <row r="80" spans="1:27" s="7" customFormat="1" hidden="1" x14ac:dyDescent="0.35">
      <c r="A80" s="102" t="s">
        <v>22</v>
      </c>
      <c r="B80" s="103">
        <v>2025</v>
      </c>
      <c r="C80" s="17" t="s">
        <v>82</v>
      </c>
      <c r="D80" s="116"/>
      <c r="E80" s="117"/>
      <c r="F80" s="117"/>
      <c r="G80" s="110" t="s">
        <v>62</v>
      </c>
      <c r="H80" s="122"/>
      <c r="I80" s="122"/>
      <c r="J80" s="123"/>
      <c r="K80"/>
      <c r="L80"/>
      <c r="M80"/>
      <c r="N80"/>
      <c r="O80"/>
      <c r="P80"/>
      <c r="Q80"/>
      <c r="R80"/>
      <c r="S80" s="131" t="str">
        <f>IFERROR(Table1[[#This Row],[Female Voters]]/Table1[[#This Row],[Female Population]],"0.0%")</f>
        <v>0.0%</v>
      </c>
      <c r="T80" s="127" t="str">
        <f>IFERROR(Table1[[#This Row],[Male Voters]]/Table1[[#This Row],[Male Population]],"0.0%")</f>
        <v>0.0%</v>
      </c>
      <c r="U80" s="127" t="str">
        <f>IFERROR(Table1[[#This Row],[Total Voters]]/Table1[[#This Row],[Total Population]],"0.0%")</f>
        <v>0.0%</v>
      </c>
      <c r="V80" s="127" t="str">
        <f>IFERROR(Table1[[#This Row],[Female Ballots]]/Table1[[#This Row],[Female Population]],"0.0%")</f>
        <v>0.0%</v>
      </c>
      <c r="W80" s="127" t="str">
        <f>IFERROR(Table1[[#This Row],[Male Ballots]]/Table1[[#This Row],[Male Population]],"0.0%")</f>
        <v>0.0%</v>
      </c>
      <c r="X80" s="127" t="str">
        <f>IFERROR(Table1[[#This Row],[Total Ballots]]/Table1[[#This Row],[Total Population]],"0.0%")</f>
        <v>0.0%</v>
      </c>
      <c r="Y80" s="127" t="str">
        <f>IFERROR(Table1[[#This Row],[Female Ballots]]/Table1[[#This Row],[Female Voters]],"0.0%")</f>
        <v>0.0%</v>
      </c>
      <c r="Z80" s="128" t="str">
        <f>IFERROR(Table1[[#This Row],[Male Ballots]]/Table1[[#This Row],[Male Voters]],"0.0%")</f>
        <v>0.0%</v>
      </c>
      <c r="AA80" s="127" t="str">
        <f>IFERROR(Table1[[#This Row],[Total Ballots]]/Table1[[#This Row],[Total Voters]],"0.0%")</f>
        <v>0.0%</v>
      </c>
    </row>
    <row r="81" spans="1:27" s="7" customFormat="1" hidden="1" x14ac:dyDescent="0.35">
      <c r="A81" s="106" t="s">
        <v>22</v>
      </c>
      <c r="B81" s="103">
        <v>2025</v>
      </c>
      <c r="C81" s="17" t="s">
        <v>82</v>
      </c>
      <c r="D81" s="116"/>
      <c r="E81" s="117"/>
      <c r="F81" s="117"/>
      <c r="G81" s="110" t="s">
        <v>63</v>
      </c>
      <c r="H81" s="122"/>
      <c r="I81" s="122"/>
      <c r="J81" s="123"/>
      <c r="K81"/>
      <c r="L81"/>
      <c r="M81"/>
      <c r="N81"/>
      <c r="O81"/>
      <c r="P81"/>
      <c r="Q81"/>
      <c r="R81"/>
      <c r="S81" s="131" t="str">
        <f>IFERROR(Table1[[#This Row],[Female Voters]]/Table1[[#This Row],[Female Population]],"0.0%")</f>
        <v>0.0%</v>
      </c>
      <c r="T81" s="127" t="str">
        <f>IFERROR(Table1[[#This Row],[Male Voters]]/Table1[[#This Row],[Male Population]],"0.0%")</f>
        <v>0.0%</v>
      </c>
      <c r="U81" s="127" t="str">
        <f>IFERROR(Table1[[#This Row],[Total Voters]]/Table1[[#This Row],[Total Population]],"0.0%")</f>
        <v>0.0%</v>
      </c>
      <c r="V81" s="127" t="str">
        <f>IFERROR(Table1[[#This Row],[Female Ballots]]/Table1[[#This Row],[Female Population]],"0.0%")</f>
        <v>0.0%</v>
      </c>
      <c r="W81" s="127" t="str">
        <f>IFERROR(Table1[[#This Row],[Male Ballots]]/Table1[[#This Row],[Male Population]],"0.0%")</f>
        <v>0.0%</v>
      </c>
      <c r="X81" s="127" t="str">
        <f>IFERROR(Table1[[#This Row],[Total Ballots]]/Table1[[#This Row],[Total Population]],"0.0%")</f>
        <v>0.0%</v>
      </c>
      <c r="Y81" s="127" t="str">
        <f>IFERROR(Table1[[#This Row],[Female Ballots]]/Table1[[#This Row],[Female Voters]],"0.0%")</f>
        <v>0.0%</v>
      </c>
      <c r="Z81" s="128" t="str">
        <f>IFERROR(Table1[[#This Row],[Male Ballots]]/Table1[[#This Row],[Male Voters]],"0.0%")</f>
        <v>0.0%</v>
      </c>
      <c r="AA81" s="127" t="str">
        <f>IFERROR(Table1[[#This Row],[Total Ballots]]/Table1[[#This Row],[Total Voters]],"0.0%")</f>
        <v>0.0%</v>
      </c>
    </row>
    <row r="82" spans="1:27" s="7" customFormat="1" hidden="1" x14ac:dyDescent="0.35">
      <c r="A82" s="102" t="s">
        <v>22</v>
      </c>
      <c r="B82" s="103">
        <v>2025</v>
      </c>
      <c r="C82" s="17" t="s">
        <v>82</v>
      </c>
      <c r="D82" s="116"/>
      <c r="E82" s="117"/>
      <c r="F82" s="117"/>
      <c r="G82" s="110" t="s">
        <v>64</v>
      </c>
      <c r="H82" s="122"/>
      <c r="I82" s="122"/>
      <c r="J82" s="123"/>
      <c r="K82"/>
      <c r="L82"/>
      <c r="M82"/>
      <c r="N82"/>
      <c r="O82"/>
      <c r="P82"/>
      <c r="Q82"/>
      <c r="R82"/>
      <c r="S82" s="131" t="str">
        <f>IFERROR(Table1[[#This Row],[Female Voters]]/Table1[[#This Row],[Female Population]],"0.0%")</f>
        <v>0.0%</v>
      </c>
      <c r="T82" s="127" t="str">
        <f>IFERROR(Table1[[#This Row],[Male Voters]]/Table1[[#This Row],[Male Population]],"0.0%")</f>
        <v>0.0%</v>
      </c>
      <c r="U82" s="127" t="str">
        <f>IFERROR(Table1[[#This Row],[Total Voters]]/Table1[[#This Row],[Total Population]],"0.0%")</f>
        <v>0.0%</v>
      </c>
      <c r="V82" s="127" t="str">
        <f>IFERROR(Table1[[#This Row],[Female Ballots]]/Table1[[#This Row],[Female Population]],"0.0%")</f>
        <v>0.0%</v>
      </c>
      <c r="W82" s="127" t="str">
        <f>IFERROR(Table1[[#This Row],[Male Ballots]]/Table1[[#This Row],[Male Population]],"0.0%")</f>
        <v>0.0%</v>
      </c>
      <c r="X82" s="127" t="str">
        <f>IFERROR(Table1[[#This Row],[Total Ballots]]/Table1[[#This Row],[Total Population]],"0.0%")</f>
        <v>0.0%</v>
      </c>
      <c r="Y82" s="127" t="str">
        <f>IFERROR(Table1[[#This Row],[Female Ballots]]/Table1[[#This Row],[Female Voters]],"0.0%")</f>
        <v>0.0%</v>
      </c>
      <c r="Z82" s="128" t="str">
        <f>IFERROR(Table1[[#This Row],[Male Ballots]]/Table1[[#This Row],[Male Voters]],"0.0%")</f>
        <v>0.0%</v>
      </c>
      <c r="AA82" s="127" t="str">
        <f>IFERROR(Table1[[#This Row],[Total Ballots]]/Table1[[#This Row],[Total Voters]],"0.0%")</f>
        <v>0.0%</v>
      </c>
    </row>
    <row r="83" spans="1:27" s="7" customFormat="1" hidden="1" x14ac:dyDescent="0.35">
      <c r="A83" s="102" t="s">
        <v>22</v>
      </c>
      <c r="B83" s="103">
        <v>2025</v>
      </c>
      <c r="C83" s="17" t="s">
        <v>82</v>
      </c>
      <c r="D83" s="116"/>
      <c r="E83" s="117"/>
      <c r="F83" s="117"/>
      <c r="G83" s="110" t="s">
        <v>65</v>
      </c>
      <c r="H83" s="122"/>
      <c r="I83" s="122"/>
      <c r="J83" s="123"/>
      <c r="K83"/>
      <c r="L83"/>
      <c r="M83"/>
      <c r="N83"/>
      <c r="O83"/>
      <c r="P83"/>
      <c r="Q83"/>
      <c r="R83"/>
      <c r="S83" s="131" t="str">
        <f>IFERROR(Table1[[#This Row],[Female Voters]]/Table1[[#This Row],[Female Population]],"0.0%")</f>
        <v>0.0%</v>
      </c>
      <c r="T83" s="127" t="str">
        <f>IFERROR(Table1[[#This Row],[Male Voters]]/Table1[[#This Row],[Male Population]],"0.0%")</f>
        <v>0.0%</v>
      </c>
      <c r="U83" s="127" t="str">
        <f>IFERROR(Table1[[#This Row],[Total Voters]]/Table1[[#This Row],[Total Population]],"0.0%")</f>
        <v>0.0%</v>
      </c>
      <c r="V83" s="127" t="str">
        <f>IFERROR(Table1[[#This Row],[Female Ballots]]/Table1[[#This Row],[Female Population]],"0.0%")</f>
        <v>0.0%</v>
      </c>
      <c r="W83" s="127" t="str">
        <f>IFERROR(Table1[[#This Row],[Male Ballots]]/Table1[[#This Row],[Male Population]],"0.0%")</f>
        <v>0.0%</v>
      </c>
      <c r="X83" s="127" t="str">
        <f>IFERROR(Table1[[#This Row],[Total Ballots]]/Table1[[#This Row],[Total Population]],"0.0%")</f>
        <v>0.0%</v>
      </c>
      <c r="Y83" s="127" t="str">
        <f>IFERROR(Table1[[#This Row],[Female Ballots]]/Table1[[#This Row],[Female Voters]],"0.0%")</f>
        <v>0.0%</v>
      </c>
      <c r="Z83" s="128" t="str">
        <f>IFERROR(Table1[[#This Row],[Male Ballots]]/Table1[[#This Row],[Male Voters]],"0.0%")</f>
        <v>0.0%</v>
      </c>
      <c r="AA83" s="127" t="str">
        <f>IFERROR(Table1[[#This Row],[Total Ballots]]/Table1[[#This Row],[Total Voters]],"0.0%")</f>
        <v>0.0%</v>
      </c>
    </row>
    <row r="84" spans="1:27" s="7" customFormat="1" hidden="1" x14ac:dyDescent="0.35">
      <c r="A84" s="102" t="s">
        <v>22</v>
      </c>
      <c r="B84" s="103">
        <v>2025</v>
      </c>
      <c r="C84" s="17" t="s">
        <v>82</v>
      </c>
      <c r="D84" s="116"/>
      <c r="E84" s="117"/>
      <c r="F84" s="117"/>
      <c r="G84" s="110" t="s">
        <v>66</v>
      </c>
      <c r="H84" s="122"/>
      <c r="I84" s="122"/>
      <c r="J84" s="123"/>
      <c r="K84"/>
      <c r="L84"/>
      <c r="M84"/>
      <c r="N84"/>
      <c r="O84"/>
      <c r="P84"/>
      <c r="Q84"/>
      <c r="R84"/>
      <c r="S84" s="131" t="str">
        <f>IFERROR(Table1[[#This Row],[Female Voters]]/Table1[[#This Row],[Female Population]],"0.0%")</f>
        <v>0.0%</v>
      </c>
      <c r="T84" s="127" t="str">
        <f>IFERROR(Table1[[#This Row],[Male Voters]]/Table1[[#This Row],[Male Population]],"0.0%")</f>
        <v>0.0%</v>
      </c>
      <c r="U84" s="127" t="str">
        <f>IFERROR(Table1[[#This Row],[Total Voters]]/Table1[[#This Row],[Total Population]],"0.0%")</f>
        <v>0.0%</v>
      </c>
      <c r="V84" s="127" t="str">
        <f>IFERROR(Table1[[#This Row],[Female Ballots]]/Table1[[#This Row],[Female Population]],"0.0%")</f>
        <v>0.0%</v>
      </c>
      <c r="W84" s="127" t="str">
        <f>IFERROR(Table1[[#This Row],[Male Ballots]]/Table1[[#This Row],[Male Population]],"0.0%")</f>
        <v>0.0%</v>
      </c>
      <c r="X84" s="127" t="str">
        <f>IFERROR(Table1[[#This Row],[Total Ballots]]/Table1[[#This Row],[Total Population]],"0.0%")</f>
        <v>0.0%</v>
      </c>
      <c r="Y84" s="127" t="str">
        <f>IFERROR(Table1[[#This Row],[Female Ballots]]/Table1[[#This Row],[Female Voters]],"0.0%")</f>
        <v>0.0%</v>
      </c>
      <c r="Z84" s="128" t="str">
        <f>IFERROR(Table1[[#This Row],[Male Ballots]]/Table1[[#This Row],[Male Voters]],"0.0%")</f>
        <v>0.0%</v>
      </c>
      <c r="AA84" s="127" t="str">
        <f>IFERROR(Table1[[#This Row],[Total Ballots]]/Table1[[#This Row],[Total Voters]],"0.0%")</f>
        <v>0.0%</v>
      </c>
    </row>
    <row r="85" spans="1:27" s="7" customFormat="1" hidden="1" x14ac:dyDescent="0.35">
      <c r="A85" s="102" t="s">
        <v>22</v>
      </c>
      <c r="B85" s="103">
        <v>2025</v>
      </c>
      <c r="C85" s="17" t="s">
        <v>82</v>
      </c>
      <c r="D85" s="116"/>
      <c r="E85" s="117"/>
      <c r="F85" s="117"/>
      <c r="G85" s="110" t="s">
        <v>67</v>
      </c>
      <c r="H85" s="122"/>
      <c r="I85" s="122"/>
      <c r="J85" s="123"/>
      <c r="K85"/>
      <c r="L85"/>
      <c r="M85"/>
      <c r="N85"/>
      <c r="O85"/>
      <c r="P85"/>
      <c r="Q85"/>
      <c r="R85"/>
      <c r="S85" s="131" t="str">
        <f>IFERROR(Table1[[#This Row],[Female Voters]]/Table1[[#This Row],[Female Population]],"0.0%")</f>
        <v>0.0%</v>
      </c>
      <c r="T85" s="127" t="str">
        <f>IFERROR(Table1[[#This Row],[Male Voters]]/Table1[[#This Row],[Male Population]],"0.0%")</f>
        <v>0.0%</v>
      </c>
      <c r="U85" s="127" t="str">
        <f>IFERROR(Table1[[#This Row],[Total Voters]]/Table1[[#This Row],[Total Population]],"0.0%")</f>
        <v>0.0%</v>
      </c>
      <c r="V85" s="127" t="str">
        <f>IFERROR(Table1[[#This Row],[Female Ballots]]/Table1[[#This Row],[Female Population]],"0.0%")</f>
        <v>0.0%</v>
      </c>
      <c r="W85" s="127" t="str">
        <f>IFERROR(Table1[[#This Row],[Male Ballots]]/Table1[[#This Row],[Male Population]],"0.0%")</f>
        <v>0.0%</v>
      </c>
      <c r="X85" s="127" t="str">
        <f>IFERROR(Table1[[#This Row],[Total Ballots]]/Table1[[#This Row],[Total Population]],"0.0%")</f>
        <v>0.0%</v>
      </c>
      <c r="Y85" s="127" t="str">
        <f>IFERROR(Table1[[#This Row],[Female Ballots]]/Table1[[#This Row],[Female Voters]],"0.0%")</f>
        <v>0.0%</v>
      </c>
      <c r="Z85" s="128" t="str">
        <f>IFERROR(Table1[[#This Row],[Male Ballots]]/Table1[[#This Row],[Male Voters]],"0.0%")</f>
        <v>0.0%</v>
      </c>
      <c r="AA85" s="127" t="str">
        <f>IFERROR(Table1[[#This Row],[Total Ballots]]/Table1[[#This Row],[Total Voters]],"0.0%")</f>
        <v>0.0%</v>
      </c>
    </row>
    <row r="86" spans="1:27" s="7" customFormat="1" hidden="1" x14ac:dyDescent="0.35">
      <c r="A86" s="102" t="s">
        <v>56</v>
      </c>
      <c r="B86" s="103">
        <v>2025</v>
      </c>
      <c r="C86" s="17" t="s">
        <v>82</v>
      </c>
      <c r="D86" s="116"/>
      <c r="E86" s="117"/>
      <c r="F86" s="117"/>
      <c r="G86" s="110" t="s">
        <v>79</v>
      </c>
      <c r="H86" s="122"/>
      <c r="I86" s="122"/>
      <c r="J86" s="123"/>
      <c r="K86"/>
      <c r="L86"/>
      <c r="M86"/>
      <c r="N86"/>
      <c r="O86"/>
      <c r="P86"/>
      <c r="Q86"/>
      <c r="R86"/>
      <c r="S86" s="131" t="str">
        <f>IFERROR(Table1[[#This Row],[Female Voters]]/Table1[[#This Row],[Female Population]],"0.0%")</f>
        <v>0.0%</v>
      </c>
      <c r="T86" s="127" t="str">
        <f>IFERROR(Table1[[#This Row],[Male Voters]]/Table1[[#This Row],[Male Population]],"0.0%")</f>
        <v>0.0%</v>
      </c>
      <c r="U86" s="127" t="str">
        <f>IFERROR(Table1[[#This Row],[Total Voters]]/Table1[[#This Row],[Total Population]],"0.0%")</f>
        <v>0.0%</v>
      </c>
      <c r="V86" s="127" t="str">
        <f>IFERROR(Table1[[#This Row],[Female Ballots]]/Table1[[#This Row],[Female Population]],"0.0%")</f>
        <v>0.0%</v>
      </c>
      <c r="W86" s="127" t="str">
        <f>IFERROR(Table1[[#This Row],[Male Ballots]]/Table1[[#This Row],[Male Population]],"0.0%")</f>
        <v>0.0%</v>
      </c>
      <c r="X86" s="127" t="str">
        <f>IFERROR(Table1[[#This Row],[Total Ballots]]/Table1[[#This Row],[Total Population]],"0.0%")</f>
        <v>0.0%</v>
      </c>
      <c r="Y86" s="127" t="str">
        <f>IFERROR(Table1[[#This Row],[Female Ballots]]/Table1[[#This Row],[Female Voters]],"0.0%")</f>
        <v>0.0%</v>
      </c>
      <c r="Z86" s="128" t="str">
        <f>IFERROR(Table1[[#This Row],[Male Ballots]]/Table1[[#This Row],[Male Voters]],"0.0%")</f>
        <v>0.0%</v>
      </c>
      <c r="AA86" s="127" t="str">
        <f>IFERROR(Table1[[#This Row],[Total Ballots]]/Table1[[#This Row],[Total Voters]],"0.0%")</f>
        <v>0.0%</v>
      </c>
    </row>
    <row r="87" spans="1:27" s="7" customFormat="1" hidden="1" x14ac:dyDescent="0.35">
      <c r="A87" s="102" t="s">
        <v>56</v>
      </c>
      <c r="B87" s="103">
        <v>2025</v>
      </c>
      <c r="C87" s="17" t="s">
        <v>82</v>
      </c>
      <c r="D87" s="116"/>
      <c r="E87" s="117"/>
      <c r="F87" s="117"/>
      <c r="G87" s="110" t="s">
        <v>62</v>
      </c>
      <c r="H87" s="122"/>
      <c r="I87" s="122"/>
      <c r="J87" s="123"/>
      <c r="K87"/>
      <c r="L87"/>
      <c r="M87"/>
      <c r="N87"/>
      <c r="O87"/>
      <c r="P87"/>
      <c r="Q87"/>
      <c r="R87"/>
      <c r="S87" s="131" t="str">
        <f>IFERROR(Table1[[#This Row],[Female Voters]]/Table1[[#This Row],[Female Population]],"0.0%")</f>
        <v>0.0%</v>
      </c>
      <c r="T87" s="127" t="str">
        <f>IFERROR(Table1[[#This Row],[Male Voters]]/Table1[[#This Row],[Male Population]],"0.0%")</f>
        <v>0.0%</v>
      </c>
      <c r="U87" s="127" t="str">
        <f>IFERROR(Table1[[#This Row],[Total Voters]]/Table1[[#This Row],[Total Population]],"0.0%")</f>
        <v>0.0%</v>
      </c>
      <c r="V87" s="127" t="str">
        <f>IFERROR(Table1[[#This Row],[Female Ballots]]/Table1[[#This Row],[Female Population]],"0.0%")</f>
        <v>0.0%</v>
      </c>
      <c r="W87" s="127" t="str">
        <f>IFERROR(Table1[[#This Row],[Male Ballots]]/Table1[[#This Row],[Male Population]],"0.0%")</f>
        <v>0.0%</v>
      </c>
      <c r="X87" s="127" t="str">
        <f>IFERROR(Table1[[#This Row],[Total Ballots]]/Table1[[#This Row],[Total Population]],"0.0%")</f>
        <v>0.0%</v>
      </c>
      <c r="Y87" s="127" t="str">
        <f>IFERROR(Table1[[#This Row],[Female Ballots]]/Table1[[#This Row],[Female Voters]],"0.0%")</f>
        <v>0.0%</v>
      </c>
      <c r="Z87" s="128" t="str">
        <f>IFERROR(Table1[[#This Row],[Male Ballots]]/Table1[[#This Row],[Male Voters]],"0.0%")</f>
        <v>0.0%</v>
      </c>
      <c r="AA87" s="127" t="str">
        <f>IFERROR(Table1[[#This Row],[Total Ballots]]/Table1[[#This Row],[Total Voters]],"0.0%")</f>
        <v>0.0%</v>
      </c>
    </row>
    <row r="88" spans="1:27" s="7" customFormat="1" hidden="1" x14ac:dyDescent="0.35">
      <c r="A88" s="102" t="s">
        <v>56</v>
      </c>
      <c r="B88" s="103">
        <v>2025</v>
      </c>
      <c r="C88" s="17" t="s">
        <v>82</v>
      </c>
      <c r="D88" s="116"/>
      <c r="E88" s="117"/>
      <c r="F88" s="117"/>
      <c r="G88" s="110" t="s">
        <v>63</v>
      </c>
      <c r="H88" s="122"/>
      <c r="I88" s="122"/>
      <c r="J88" s="123"/>
      <c r="K88"/>
      <c r="L88"/>
      <c r="M88"/>
      <c r="N88"/>
      <c r="O88"/>
      <c r="P88"/>
      <c r="Q88"/>
      <c r="R88"/>
      <c r="S88" s="131" t="str">
        <f>IFERROR(Table1[[#This Row],[Female Voters]]/Table1[[#This Row],[Female Population]],"0.0%")</f>
        <v>0.0%</v>
      </c>
      <c r="T88" s="127" t="str">
        <f>IFERROR(Table1[[#This Row],[Male Voters]]/Table1[[#This Row],[Male Population]],"0.0%")</f>
        <v>0.0%</v>
      </c>
      <c r="U88" s="127" t="str">
        <f>IFERROR(Table1[[#This Row],[Total Voters]]/Table1[[#This Row],[Total Population]],"0.0%")</f>
        <v>0.0%</v>
      </c>
      <c r="V88" s="127" t="str">
        <f>IFERROR(Table1[[#This Row],[Female Ballots]]/Table1[[#This Row],[Female Population]],"0.0%")</f>
        <v>0.0%</v>
      </c>
      <c r="W88" s="127" t="str">
        <f>IFERROR(Table1[[#This Row],[Male Ballots]]/Table1[[#This Row],[Male Population]],"0.0%")</f>
        <v>0.0%</v>
      </c>
      <c r="X88" s="127" t="str">
        <f>IFERROR(Table1[[#This Row],[Total Ballots]]/Table1[[#This Row],[Total Population]],"0.0%")</f>
        <v>0.0%</v>
      </c>
      <c r="Y88" s="127" t="str">
        <f>IFERROR(Table1[[#This Row],[Female Ballots]]/Table1[[#This Row],[Female Voters]],"0.0%")</f>
        <v>0.0%</v>
      </c>
      <c r="Z88" s="128" t="str">
        <f>IFERROR(Table1[[#This Row],[Male Ballots]]/Table1[[#This Row],[Male Voters]],"0.0%")</f>
        <v>0.0%</v>
      </c>
      <c r="AA88" s="127" t="str">
        <f>IFERROR(Table1[[#This Row],[Total Ballots]]/Table1[[#This Row],[Total Voters]],"0.0%")</f>
        <v>0.0%</v>
      </c>
    </row>
    <row r="89" spans="1:27" s="7" customFormat="1" hidden="1" x14ac:dyDescent="0.35">
      <c r="A89" s="102" t="s">
        <v>56</v>
      </c>
      <c r="B89" s="103">
        <v>2025</v>
      </c>
      <c r="C89" s="17" t="s">
        <v>82</v>
      </c>
      <c r="D89" s="116"/>
      <c r="E89" s="117"/>
      <c r="F89" s="117"/>
      <c r="G89" s="110" t="s">
        <v>64</v>
      </c>
      <c r="H89" s="122"/>
      <c r="I89" s="122"/>
      <c r="J89" s="123"/>
      <c r="K89"/>
      <c r="L89"/>
      <c r="M89"/>
      <c r="N89"/>
      <c r="O89"/>
      <c r="P89"/>
      <c r="Q89"/>
      <c r="R89"/>
      <c r="S89" s="131" t="str">
        <f>IFERROR(Table1[[#This Row],[Female Voters]]/Table1[[#This Row],[Female Population]],"0.0%")</f>
        <v>0.0%</v>
      </c>
      <c r="T89" s="127" t="str">
        <f>IFERROR(Table1[[#This Row],[Male Voters]]/Table1[[#This Row],[Male Population]],"0.0%")</f>
        <v>0.0%</v>
      </c>
      <c r="U89" s="127" t="str">
        <f>IFERROR(Table1[[#This Row],[Total Voters]]/Table1[[#This Row],[Total Population]],"0.0%")</f>
        <v>0.0%</v>
      </c>
      <c r="V89" s="127" t="str">
        <f>IFERROR(Table1[[#This Row],[Female Ballots]]/Table1[[#This Row],[Female Population]],"0.0%")</f>
        <v>0.0%</v>
      </c>
      <c r="W89" s="127" t="str">
        <f>IFERROR(Table1[[#This Row],[Male Ballots]]/Table1[[#This Row],[Male Population]],"0.0%")</f>
        <v>0.0%</v>
      </c>
      <c r="X89" s="127" t="str">
        <f>IFERROR(Table1[[#This Row],[Total Ballots]]/Table1[[#This Row],[Total Population]],"0.0%")</f>
        <v>0.0%</v>
      </c>
      <c r="Y89" s="127" t="str">
        <f>IFERROR(Table1[[#This Row],[Female Ballots]]/Table1[[#This Row],[Female Voters]],"0.0%")</f>
        <v>0.0%</v>
      </c>
      <c r="Z89" s="128" t="str">
        <f>IFERROR(Table1[[#This Row],[Male Ballots]]/Table1[[#This Row],[Male Voters]],"0.0%")</f>
        <v>0.0%</v>
      </c>
      <c r="AA89" s="127" t="str">
        <f>IFERROR(Table1[[#This Row],[Total Ballots]]/Table1[[#This Row],[Total Voters]],"0.0%")</f>
        <v>0.0%</v>
      </c>
    </row>
    <row r="90" spans="1:27" s="7" customFormat="1" hidden="1" x14ac:dyDescent="0.35">
      <c r="A90" s="102" t="s">
        <v>56</v>
      </c>
      <c r="B90" s="103">
        <v>2025</v>
      </c>
      <c r="C90" s="17" t="s">
        <v>82</v>
      </c>
      <c r="D90" s="116"/>
      <c r="E90" s="117"/>
      <c r="F90" s="117"/>
      <c r="G90" s="110" t="s">
        <v>65</v>
      </c>
      <c r="H90" s="122"/>
      <c r="I90" s="122"/>
      <c r="J90" s="123"/>
      <c r="K90"/>
      <c r="L90"/>
      <c r="M90"/>
      <c r="N90"/>
      <c r="O90"/>
      <c r="P90"/>
      <c r="Q90"/>
      <c r="R90"/>
      <c r="S90" s="131" t="str">
        <f>IFERROR(Table1[[#This Row],[Female Voters]]/Table1[[#This Row],[Female Population]],"0.0%")</f>
        <v>0.0%</v>
      </c>
      <c r="T90" s="127" t="str">
        <f>IFERROR(Table1[[#This Row],[Male Voters]]/Table1[[#This Row],[Male Population]],"0.0%")</f>
        <v>0.0%</v>
      </c>
      <c r="U90" s="127" t="str">
        <f>IFERROR(Table1[[#This Row],[Total Voters]]/Table1[[#This Row],[Total Population]],"0.0%")</f>
        <v>0.0%</v>
      </c>
      <c r="V90" s="127" t="str">
        <f>IFERROR(Table1[[#This Row],[Female Ballots]]/Table1[[#This Row],[Female Population]],"0.0%")</f>
        <v>0.0%</v>
      </c>
      <c r="W90" s="127" t="str">
        <f>IFERROR(Table1[[#This Row],[Male Ballots]]/Table1[[#This Row],[Male Population]],"0.0%")</f>
        <v>0.0%</v>
      </c>
      <c r="X90" s="127" t="str">
        <f>IFERROR(Table1[[#This Row],[Total Ballots]]/Table1[[#This Row],[Total Population]],"0.0%")</f>
        <v>0.0%</v>
      </c>
      <c r="Y90" s="127" t="str">
        <f>IFERROR(Table1[[#This Row],[Female Ballots]]/Table1[[#This Row],[Female Voters]],"0.0%")</f>
        <v>0.0%</v>
      </c>
      <c r="Z90" s="128" t="str">
        <f>IFERROR(Table1[[#This Row],[Male Ballots]]/Table1[[#This Row],[Male Voters]],"0.0%")</f>
        <v>0.0%</v>
      </c>
      <c r="AA90" s="127" t="str">
        <f>IFERROR(Table1[[#This Row],[Total Ballots]]/Table1[[#This Row],[Total Voters]],"0.0%")</f>
        <v>0.0%</v>
      </c>
    </row>
    <row r="91" spans="1:27" s="7" customFormat="1" hidden="1" x14ac:dyDescent="0.35">
      <c r="A91" s="102" t="s">
        <v>56</v>
      </c>
      <c r="B91" s="103">
        <v>2025</v>
      </c>
      <c r="C91" s="17" t="s">
        <v>82</v>
      </c>
      <c r="D91" s="116"/>
      <c r="E91" s="117"/>
      <c r="F91" s="117"/>
      <c r="G91" s="110" t="s">
        <v>66</v>
      </c>
      <c r="H91" s="122"/>
      <c r="I91" s="122"/>
      <c r="J91" s="123"/>
      <c r="K91"/>
      <c r="L91"/>
      <c r="M91"/>
      <c r="N91"/>
      <c r="O91"/>
      <c r="P91"/>
      <c r="Q91"/>
      <c r="R91"/>
      <c r="S91" s="131" t="str">
        <f>IFERROR(Table1[[#This Row],[Female Voters]]/Table1[[#This Row],[Female Population]],"0.0%")</f>
        <v>0.0%</v>
      </c>
      <c r="T91" s="127" t="str">
        <f>IFERROR(Table1[[#This Row],[Male Voters]]/Table1[[#This Row],[Male Population]],"0.0%")</f>
        <v>0.0%</v>
      </c>
      <c r="U91" s="127" t="str">
        <f>IFERROR(Table1[[#This Row],[Total Voters]]/Table1[[#This Row],[Total Population]],"0.0%")</f>
        <v>0.0%</v>
      </c>
      <c r="V91" s="127" t="str">
        <f>IFERROR(Table1[[#This Row],[Female Ballots]]/Table1[[#This Row],[Female Population]],"0.0%")</f>
        <v>0.0%</v>
      </c>
      <c r="W91" s="127" t="str">
        <f>IFERROR(Table1[[#This Row],[Male Ballots]]/Table1[[#This Row],[Male Population]],"0.0%")</f>
        <v>0.0%</v>
      </c>
      <c r="X91" s="127" t="str">
        <f>IFERROR(Table1[[#This Row],[Total Ballots]]/Table1[[#This Row],[Total Population]],"0.0%")</f>
        <v>0.0%</v>
      </c>
      <c r="Y91" s="127" t="str">
        <f>IFERROR(Table1[[#This Row],[Female Ballots]]/Table1[[#This Row],[Female Voters]],"0.0%")</f>
        <v>0.0%</v>
      </c>
      <c r="Z91" s="128" t="str">
        <f>IFERROR(Table1[[#This Row],[Male Ballots]]/Table1[[#This Row],[Male Voters]],"0.0%")</f>
        <v>0.0%</v>
      </c>
      <c r="AA91" s="127" t="str">
        <f>IFERROR(Table1[[#This Row],[Total Ballots]]/Table1[[#This Row],[Total Voters]],"0.0%")</f>
        <v>0.0%</v>
      </c>
    </row>
    <row r="92" spans="1:27" s="7" customFormat="1" hidden="1" x14ac:dyDescent="0.35">
      <c r="A92" s="102" t="s">
        <v>56</v>
      </c>
      <c r="B92" s="103">
        <v>2025</v>
      </c>
      <c r="C92" s="17" t="s">
        <v>82</v>
      </c>
      <c r="D92" s="116"/>
      <c r="E92" s="117"/>
      <c r="F92" s="117"/>
      <c r="G92" s="110" t="s">
        <v>67</v>
      </c>
      <c r="H92" s="122"/>
      <c r="I92" s="122"/>
      <c r="J92" s="123"/>
      <c r="K92"/>
      <c r="L92"/>
      <c r="M92"/>
      <c r="N92"/>
      <c r="O92"/>
      <c r="P92"/>
      <c r="Q92"/>
      <c r="R92"/>
      <c r="S92" s="131" t="str">
        <f>IFERROR(Table1[[#This Row],[Female Voters]]/Table1[[#This Row],[Female Population]],"0.0%")</f>
        <v>0.0%</v>
      </c>
      <c r="T92" s="127" t="str">
        <f>IFERROR(Table1[[#This Row],[Male Voters]]/Table1[[#This Row],[Male Population]],"0.0%")</f>
        <v>0.0%</v>
      </c>
      <c r="U92" s="127" t="str">
        <f>IFERROR(Table1[[#This Row],[Total Voters]]/Table1[[#This Row],[Total Population]],"0.0%")</f>
        <v>0.0%</v>
      </c>
      <c r="V92" s="127" t="str">
        <f>IFERROR(Table1[[#This Row],[Female Ballots]]/Table1[[#This Row],[Female Population]],"0.0%")</f>
        <v>0.0%</v>
      </c>
      <c r="W92" s="127" t="str">
        <f>IFERROR(Table1[[#This Row],[Male Ballots]]/Table1[[#This Row],[Male Population]],"0.0%")</f>
        <v>0.0%</v>
      </c>
      <c r="X92" s="127" t="str">
        <f>IFERROR(Table1[[#This Row],[Total Ballots]]/Table1[[#This Row],[Total Population]],"0.0%")</f>
        <v>0.0%</v>
      </c>
      <c r="Y92" s="127" t="str">
        <f>IFERROR(Table1[[#This Row],[Female Ballots]]/Table1[[#This Row],[Female Voters]],"0.0%")</f>
        <v>0.0%</v>
      </c>
      <c r="Z92" s="128" t="str">
        <f>IFERROR(Table1[[#This Row],[Male Ballots]]/Table1[[#This Row],[Male Voters]],"0.0%")</f>
        <v>0.0%</v>
      </c>
      <c r="AA92" s="127" t="str">
        <f>IFERROR(Table1[[#This Row],[Total Ballots]]/Table1[[#This Row],[Total Voters]],"0.0%")</f>
        <v>0.0%</v>
      </c>
    </row>
    <row r="93" spans="1:27" s="7" customFormat="1" hidden="1" x14ac:dyDescent="0.35">
      <c r="A93" s="102" t="s">
        <v>54</v>
      </c>
      <c r="B93" s="103">
        <v>2025</v>
      </c>
      <c r="C93" s="17" t="s">
        <v>82</v>
      </c>
      <c r="D93" s="116"/>
      <c r="E93" s="117"/>
      <c r="F93" s="117"/>
      <c r="G93" s="110" t="s">
        <v>79</v>
      </c>
      <c r="H93" s="122"/>
      <c r="I93" s="122"/>
      <c r="J93" s="123"/>
      <c r="K93"/>
      <c r="L93"/>
      <c r="M93"/>
      <c r="N93"/>
      <c r="O93"/>
      <c r="P93"/>
      <c r="Q93"/>
      <c r="R93"/>
      <c r="S93" s="131" t="str">
        <f>IFERROR(Table1[[#This Row],[Female Voters]]/Table1[[#This Row],[Female Population]],"0.0%")</f>
        <v>0.0%</v>
      </c>
      <c r="T93" s="127" t="str">
        <f>IFERROR(Table1[[#This Row],[Male Voters]]/Table1[[#This Row],[Male Population]],"0.0%")</f>
        <v>0.0%</v>
      </c>
      <c r="U93" s="127" t="str">
        <f>IFERROR(Table1[[#This Row],[Total Voters]]/Table1[[#This Row],[Total Population]],"0.0%")</f>
        <v>0.0%</v>
      </c>
      <c r="V93" s="127" t="str">
        <f>IFERROR(Table1[[#This Row],[Female Ballots]]/Table1[[#This Row],[Female Population]],"0.0%")</f>
        <v>0.0%</v>
      </c>
      <c r="W93" s="127" t="str">
        <f>IFERROR(Table1[[#This Row],[Male Ballots]]/Table1[[#This Row],[Male Population]],"0.0%")</f>
        <v>0.0%</v>
      </c>
      <c r="X93" s="127" t="str">
        <f>IFERROR(Table1[[#This Row],[Total Ballots]]/Table1[[#This Row],[Total Population]],"0.0%")</f>
        <v>0.0%</v>
      </c>
      <c r="Y93" s="127" t="str">
        <f>IFERROR(Table1[[#This Row],[Female Ballots]]/Table1[[#This Row],[Female Voters]],"0.0%")</f>
        <v>0.0%</v>
      </c>
      <c r="Z93" s="128" t="str">
        <f>IFERROR(Table1[[#This Row],[Male Ballots]]/Table1[[#This Row],[Male Voters]],"0.0%")</f>
        <v>0.0%</v>
      </c>
      <c r="AA93" s="127" t="str">
        <f>IFERROR(Table1[[#This Row],[Total Ballots]]/Table1[[#This Row],[Total Voters]],"0.0%")</f>
        <v>0.0%</v>
      </c>
    </row>
    <row r="94" spans="1:27" s="7" customFormat="1" hidden="1" x14ac:dyDescent="0.35">
      <c r="A94" s="102" t="s">
        <v>54</v>
      </c>
      <c r="B94" s="103">
        <v>2025</v>
      </c>
      <c r="C94" s="17" t="s">
        <v>82</v>
      </c>
      <c r="D94" s="116"/>
      <c r="E94" s="117"/>
      <c r="F94" s="117"/>
      <c r="G94" s="110" t="s">
        <v>62</v>
      </c>
      <c r="H94" s="122"/>
      <c r="I94" s="122"/>
      <c r="J94" s="123"/>
      <c r="K94"/>
      <c r="L94"/>
      <c r="M94"/>
      <c r="N94"/>
      <c r="O94"/>
      <c r="P94"/>
      <c r="Q94"/>
      <c r="R94"/>
      <c r="S94" s="131" t="str">
        <f>IFERROR(Table1[[#This Row],[Female Voters]]/Table1[[#This Row],[Female Population]],"0.0%")</f>
        <v>0.0%</v>
      </c>
      <c r="T94" s="127" t="str">
        <f>IFERROR(Table1[[#This Row],[Male Voters]]/Table1[[#This Row],[Male Population]],"0.0%")</f>
        <v>0.0%</v>
      </c>
      <c r="U94" s="127" t="str">
        <f>IFERROR(Table1[[#This Row],[Total Voters]]/Table1[[#This Row],[Total Population]],"0.0%")</f>
        <v>0.0%</v>
      </c>
      <c r="V94" s="127" t="str">
        <f>IFERROR(Table1[[#This Row],[Female Ballots]]/Table1[[#This Row],[Female Population]],"0.0%")</f>
        <v>0.0%</v>
      </c>
      <c r="W94" s="127" t="str">
        <f>IFERROR(Table1[[#This Row],[Male Ballots]]/Table1[[#This Row],[Male Population]],"0.0%")</f>
        <v>0.0%</v>
      </c>
      <c r="X94" s="127" t="str">
        <f>IFERROR(Table1[[#This Row],[Total Ballots]]/Table1[[#This Row],[Total Population]],"0.0%")</f>
        <v>0.0%</v>
      </c>
      <c r="Y94" s="127" t="str">
        <f>IFERROR(Table1[[#This Row],[Female Ballots]]/Table1[[#This Row],[Female Voters]],"0.0%")</f>
        <v>0.0%</v>
      </c>
      <c r="Z94" s="128" t="str">
        <f>IFERROR(Table1[[#This Row],[Male Ballots]]/Table1[[#This Row],[Male Voters]],"0.0%")</f>
        <v>0.0%</v>
      </c>
      <c r="AA94" s="127" t="str">
        <f>IFERROR(Table1[[#This Row],[Total Ballots]]/Table1[[#This Row],[Total Voters]],"0.0%")</f>
        <v>0.0%</v>
      </c>
    </row>
    <row r="95" spans="1:27" s="7" customFormat="1" hidden="1" x14ac:dyDescent="0.35">
      <c r="A95" s="102" t="s">
        <v>54</v>
      </c>
      <c r="B95" s="103">
        <v>2025</v>
      </c>
      <c r="C95" s="17" t="s">
        <v>82</v>
      </c>
      <c r="D95" s="116"/>
      <c r="E95" s="117"/>
      <c r="F95" s="117"/>
      <c r="G95" s="110" t="s">
        <v>63</v>
      </c>
      <c r="H95" s="122"/>
      <c r="I95" s="122"/>
      <c r="J95" s="123"/>
      <c r="K95"/>
      <c r="L95"/>
      <c r="M95"/>
      <c r="N95"/>
      <c r="O95"/>
      <c r="P95"/>
      <c r="Q95"/>
      <c r="R95"/>
      <c r="S95" s="131" t="str">
        <f>IFERROR(Table1[[#This Row],[Female Voters]]/Table1[[#This Row],[Female Population]],"0.0%")</f>
        <v>0.0%</v>
      </c>
      <c r="T95" s="127" t="str">
        <f>IFERROR(Table1[[#This Row],[Male Voters]]/Table1[[#This Row],[Male Population]],"0.0%")</f>
        <v>0.0%</v>
      </c>
      <c r="U95" s="127" t="str">
        <f>IFERROR(Table1[[#This Row],[Total Voters]]/Table1[[#This Row],[Total Population]],"0.0%")</f>
        <v>0.0%</v>
      </c>
      <c r="V95" s="127" t="str">
        <f>IFERROR(Table1[[#This Row],[Female Ballots]]/Table1[[#This Row],[Female Population]],"0.0%")</f>
        <v>0.0%</v>
      </c>
      <c r="W95" s="127" t="str">
        <f>IFERROR(Table1[[#This Row],[Male Ballots]]/Table1[[#This Row],[Male Population]],"0.0%")</f>
        <v>0.0%</v>
      </c>
      <c r="X95" s="127" t="str">
        <f>IFERROR(Table1[[#This Row],[Total Ballots]]/Table1[[#This Row],[Total Population]],"0.0%")</f>
        <v>0.0%</v>
      </c>
      <c r="Y95" s="127" t="str">
        <f>IFERROR(Table1[[#This Row],[Female Ballots]]/Table1[[#This Row],[Female Voters]],"0.0%")</f>
        <v>0.0%</v>
      </c>
      <c r="Z95" s="128" t="str">
        <f>IFERROR(Table1[[#This Row],[Male Ballots]]/Table1[[#This Row],[Male Voters]],"0.0%")</f>
        <v>0.0%</v>
      </c>
      <c r="AA95" s="127" t="str">
        <f>IFERROR(Table1[[#This Row],[Total Ballots]]/Table1[[#This Row],[Total Voters]],"0.0%")</f>
        <v>0.0%</v>
      </c>
    </row>
    <row r="96" spans="1:27" s="7" customFormat="1" hidden="1" x14ac:dyDescent="0.35">
      <c r="A96" s="102" t="s">
        <v>54</v>
      </c>
      <c r="B96" s="103">
        <v>2025</v>
      </c>
      <c r="C96" s="17" t="s">
        <v>82</v>
      </c>
      <c r="D96" s="116"/>
      <c r="E96" s="117"/>
      <c r="F96" s="117"/>
      <c r="G96" s="110" t="s">
        <v>64</v>
      </c>
      <c r="H96" s="122"/>
      <c r="I96" s="122"/>
      <c r="J96" s="123"/>
      <c r="K96"/>
      <c r="L96"/>
      <c r="M96"/>
      <c r="N96"/>
      <c r="O96"/>
      <c r="P96"/>
      <c r="Q96"/>
      <c r="R96"/>
      <c r="S96" s="131" t="str">
        <f>IFERROR(Table1[[#This Row],[Female Voters]]/Table1[[#This Row],[Female Population]],"0.0%")</f>
        <v>0.0%</v>
      </c>
      <c r="T96" s="127" t="str">
        <f>IFERROR(Table1[[#This Row],[Male Voters]]/Table1[[#This Row],[Male Population]],"0.0%")</f>
        <v>0.0%</v>
      </c>
      <c r="U96" s="127" t="str">
        <f>IFERROR(Table1[[#This Row],[Total Voters]]/Table1[[#This Row],[Total Population]],"0.0%")</f>
        <v>0.0%</v>
      </c>
      <c r="V96" s="127" t="str">
        <f>IFERROR(Table1[[#This Row],[Female Ballots]]/Table1[[#This Row],[Female Population]],"0.0%")</f>
        <v>0.0%</v>
      </c>
      <c r="W96" s="127" t="str">
        <f>IFERROR(Table1[[#This Row],[Male Ballots]]/Table1[[#This Row],[Male Population]],"0.0%")</f>
        <v>0.0%</v>
      </c>
      <c r="X96" s="127" t="str">
        <f>IFERROR(Table1[[#This Row],[Total Ballots]]/Table1[[#This Row],[Total Population]],"0.0%")</f>
        <v>0.0%</v>
      </c>
      <c r="Y96" s="127" t="str">
        <f>IFERROR(Table1[[#This Row],[Female Ballots]]/Table1[[#This Row],[Female Voters]],"0.0%")</f>
        <v>0.0%</v>
      </c>
      <c r="Z96" s="128" t="str">
        <f>IFERROR(Table1[[#This Row],[Male Ballots]]/Table1[[#This Row],[Male Voters]],"0.0%")</f>
        <v>0.0%</v>
      </c>
      <c r="AA96" s="127" t="str">
        <f>IFERROR(Table1[[#This Row],[Total Ballots]]/Table1[[#This Row],[Total Voters]],"0.0%")</f>
        <v>0.0%</v>
      </c>
    </row>
    <row r="97" spans="1:27" s="7" customFormat="1" hidden="1" x14ac:dyDescent="0.35">
      <c r="A97" s="102" t="s">
        <v>54</v>
      </c>
      <c r="B97" s="103">
        <v>2025</v>
      </c>
      <c r="C97" s="17" t="s">
        <v>82</v>
      </c>
      <c r="D97" s="116"/>
      <c r="E97" s="117"/>
      <c r="F97" s="117"/>
      <c r="G97" s="110" t="s">
        <v>65</v>
      </c>
      <c r="H97" s="122"/>
      <c r="I97" s="122"/>
      <c r="J97" s="123"/>
      <c r="K97"/>
      <c r="L97"/>
      <c r="M97"/>
      <c r="N97"/>
      <c r="O97"/>
      <c r="P97"/>
      <c r="Q97"/>
      <c r="R97"/>
      <c r="S97" s="131" t="str">
        <f>IFERROR(Table1[[#This Row],[Female Voters]]/Table1[[#This Row],[Female Population]],"0.0%")</f>
        <v>0.0%</v>
      </c>
      <c r="T97" s="127" t="str">
        <f>IFERROR(Table1[[#This Row],[Male Voters]]/Table1[[#This Row],[Male Population]],"0.0%")</f>
        <v>0.0%</v>
      </c>
      <c r="U97" s="127" t="str">
        <f>IFERROR(Table1[[#This Row],[Total Voters]]/Table1[[#This Row],[Total Population]],"0.0%")</f>
        <v>0.0%</v>
      </c>
      <c r="V97" s="127" t="str">
        <f>IFERROR(Table1[[#This Row],[Female Ballots]]/Table1[[#This Row],[Female Population]],"0.0%")</f>
        <v>0.0%</v>
      </c>
      <c r="W97" s="127" t="str">
        <f>IFERROR(Table1[[#This Row],[Male Ballots]]/Table1[[#This Row],[Male Population]],"0.0%")</f>
        <v>0.0%</v>
      </c>
      <c r="X97" s="127" t="str">
        <f>IFERROR(Table1[[#This Row],[Total Ballots]]/Table1[[#This Row],[Total Population]],"0.0%")</f>
        <v>0.0%</v>
      </c>
      <c r="Y97" s="127" t="str">
        <f>IFERROR(Table1[[#This Row],[Female Ballots]]/Table1[[#This Row],[Female Voters]],"0.0%")</f>
        <v>0.0%</v>
      </c>
      <c r="Z97" s="128" t="str">
        <f>IFERROR(Table1[[#This Row],[Male Ballots]]/Table1[[#This Row],[Male Voters]],"0.0%")</f>
        <v>0.0%</v>
      </c>
      <c r="AA97" s="127" t="str">
        <f>IFERROR(Table1[[#This Row],[Total Ballots]]/Table1[[#This Row],[Total Voters]],"0.0%")</f>
        <v>0.0%</v>
      </c>
    </row>
    <row r="98" spans="1:27" s="7" customFormat="1" hidden="1" x14ac:dyDescent="0.35">
      <c r="A98" s="102" t="s">
        <v>54</v>
      </c>
      <c r="B98" s="103">
        <v>2025</v>
      </c>
      <c r="C98" s="17" t="s">
        <v>82</v>
      </c>
      <c r="D98" s="116"/>
      <c r="E98" s="117"/>
      <c r="F98" s="117"/>
      <c r="G98" s="110" t="s">
        <v>66</v>
      </c>
      <c r="H98" s="122"/>
      <c r="I98" s="122"/>
      <c r="J98" s="123"/>
      <c r="K98"/>
      <c r="L98"/>
      <c r="M98"/>
      <c r="N98"/>
      <c r="O98"/>
      <c r="P98"/>
      <c r="Q98"/>
      <c r="R98"/>
      <c r="S98" s="131" t="str">
        <f>IFERROR(Table1[[#This Row],[Female Voters]]/Table1[[#This Row],[Female Population]],"0.0%")</f>
        <v>0.0%</v>
      </c>
      <c r="T98" s="127" t="str">
        <f>IFERROR(Table1[[#This Row],[Male Voters]]/Table1[[#This Row],[Male Population]],"0.0%")</f>
        <v>0.0%</v>
      </c>
      <c r="U98" s="127" t="str">
        <f>IFERROR(Table1[[#This Row],[Total Voters]]/Table1[[#This Row],[Total Population]],"0.0%")</f>
        <v>0.0%</v>
      </c>
      <c r="V98" s="127" t="str">
        <f>IFERROR(Table1[[#This Row],[Female Ballots]]/Table1[[#This Row],[Female Population]],"0.0%")</f>
        <v>0.0%</v>
      </c>
      <c r="W98" s="127" t="str">
        <f>IFERROR(Table1[[#This Row],[Male Ballots]]/Table1[[#This Row],[Male Population]],"0.0%")</f>
        <v>0.0%</v>
      </c>
      <c r="X98" s="127" t="str">
        <f>IFERROR(Table1[[#This Row],[Total Ballots]]/Table1[[#This Row],[Total Population]],"0.0%")</f>
        <v>0.0%</v>
      </c>
      <c r="Y98" s="127" t="str">
        <f>IFERROR(Table1[[#This Row],[Female Ballots]]/Table1[[#This Row],[Female Voters]],"0.0%")</f>
        <v>0.0%</v>
      </c>
      <c r="Z98" s="128" t="str">
        <f>IFERROR(Table1[[#This Row],[Male Ballots]]/Table1[[#This Row],[Male Voters]],"0.0%")</f>
        <v>0.0%</v>
      </c>
      <c r="AA98" s="127" t="str">
        <f>IFERROR(Table1[[#This Row],[Total Ballots]]/Table1[[#This Row],[Total Voters]],"0.0%")</f>
        <v>0.0%</v>
      </c>
    </row>
    <row r="99" spans="1:27" s="7" customFormat="1" hidden="1" x14ac:dyDescent="0.35">
      <c r="A99" s="102" t="s">
        <v>54</v>
      </c>
      <c r="B99" s="103">
        <v>2025</v>
      </c>
      <c r="C99" s="17" t="s">
        <v>82</v>
      </c>
      <c r="D99" s="116"/>
      <c r="E99" s="117"/>
      <c r="F99" s="117"/>
      <c r="G99" s="110" t="s">
        <v>67</v>
      </c>
      <c r="H99" s="122"/>
      <c r="I99" s="122"/>
      <c r="J99" s="123"/>
      <c r="K99"/>
      <c r="L99"/>
      <c r="M99"/>
      <c r="N99"/>
      <c r="O99"/>
      <c r="P99"/>
      <c r="Q99"/>
      <c r="R99"/>
      <c r="S99" s="131" t="str">
        <f>IFERROR(Table1[[#This Row],[Female Voters]]/Table1[[#This Row],[Female Population]],"0.0%")</f>
        <v>0.0%</v>
      </c>
      <c r="T99" s="127" t="str">
        <f>IFERROR(Table1[[#This Row],[Male Voters]]/Table1[[#This Row],[Male Population]],"0.0%")</f>
        <v>0.0%</v>
      </c>
      <c r="U99" s="127" t="str">
        <f>IFERROR(Table1[[#This Row],[Total Voters]]/Table1[[#This Row],[Total Population]],"0.0%")</f>
        <v>0.0%</v>
      </c>
      <c r="V99" s="127" t="str">
        <f>IFERROR(Table1[[#This Row],[Female Ballots]]/Table1[[#This Row],[Female Population]],"0.0%")</f>
        <v>0.0%</v>
      </c>
      <c r="W99" s="127" t="str">
        <f>IFERROR(Table1[[#This Row],[Male Ballots]]/Table1[[#This Row],[Male Population]],"0.0%")</f>
        <v>0.0%</v>
      </c>
      <c r="X99" s="127" t="str">
        <f>IFERROR(Table1[[#This Row],[Total Ballots]]/Table1[[#This Row],[Total Population]],"0.0%")</f>
        <v>0.0%</v>
      </c>
      <c r="Y99" s="127" t="str">
        <f>IFERROR(Table1[[#This Row],[Female Ballots]]/Table1[[#This Row],[Female Voters]],"0.0%")</f>
        <v>0.0%</v>
      </c>
      <c r="Z99" s="128" t="str">
        <f>IFERROR(Table1[[#This Row],[Male Ballots]]/Table1[[#This Row],[Male Voters]],"0.0%")</f>
        <v>0.0%</v>
      </c>
      <c r="AA99" s="127" t="str">
        <f>IFERROR(Table1[[#This Row],[Total Ballots]]/Table1[[#This Row],[Total Voters]],"0.0%")</f>
        <v>0.0%</v>
      </c>
    </row>
    <row r="100" spans="1:27" s="7" customFormat="1" hidden="1" x14ac:dyDescent="0.35">
      <c r="A100" s="102" t="s">
        <v>30</v>
      </c>
      <c r="B100" s="103">
        <v>2025</v>
      </c>
      <c r="C100" s="17" t="s">
        <v>82</v>
      </c>
      <c r="D100" s="17"/>
      <c r="E100" s="117"/>
      <c r="F100" s="117"/>
      <c r="G100" s="110" t="s">
        <v>79</v>
      </c>
      <c r="H100" s="122"/>
      <c r="I100" s="122"/>
      <c r="J100" s="123"/>
      <c r="K100"/>
      <c r="L100"/>
      <c r="M100"/>
      <c r="N100"/>
      <c r="O100"/>
      <c r="P100"/>
      <c r="Q100"/>
      <c r="R100"/>
      <c r="S100" s="131" t="str">
        <f>IFERROR(Table1[[#This Row],[Female Voters]]/Table1[[#This Row],[Female Population]],"0.0%")</f>
        <v>0.0%</v>
      </c>
      <c r="T100" s="127" t="str">
        <f>IFERROR(Table1[[#This Row],[Male Voters]]/Table1[[#This Row],[Male Population]],"0.0%")</f>
        <v>0.0%</v>
      </c>
      <c r="U100" s="127" t="str">
        <f>IFERROR(Table1[[#This Row],[Total Voters]]/Table1[[#This Row],[Total Population]],"0.0%")</f>
        <v>0.0%</v>
      </c>
      <c r="V100" s="127" t="str">
        <f>IFERROR(Table1[[#This Row],[Female Ballots]]/Table1[[#This Row],[Female Population]],"0.0%")</f>
        <v>0.0%</v>
      </c>
      <c r="W100" s="127" t="str">
        <f>IFERROR(Table1[[#This Row],[Male Ballots]]/Table1[[#This Row],[Male Population]],"0.0%")</f>
        <v>0.0%</v>
      </c>
      <c r="X100" s="127" t="str">
        <f>IFERROR(Table1[[#This Row],[Total Ballots]]/Table1[[#This Row],[Total Population]],"0.0%")</f>
        <v>0.0%</v>
      </c>
      <c r="Y100" s="127" t="str">
        <f>IFERROR(Table1[[#This Row],[Female Ballots]]/Table1[[#This Row],[Female Voters]],"0.0%")</f>
        <v>0.0%</v>
      </c>
      <c r="Z100" s="128" t="str">
        <f>IFERROR(Table1[[#This Row],[Male Ballots]]/Table1[[#This Row],[Male Voters]],"0.0%")</f>
        <v>0.0%</v>
      </c>
      <c r="AA100" s="127" t="str">
        <f>IFERROR(Table1[[#This Row],[Total Ballots]]/Table1[[#This Row],[Total Voters]],"0.0%")</f>
        <v>0.0%</v>
      </c>
    </row>
    <row r="101" spans="1:27" s="7" customFormat="1" hidden="1" x14ac:dyDescent="0.35">
      <c r="A101" s="102" t="s">
        <v>30</v>
      </c>
      <c r="B101" s="103">
        <v>2025</v>
      </c>
      <c r="C101" s="17" t="s">
        <v>82</v>
      </c>
      <c r="D101" s="17"/>
      <c r="E101" s="117"/>
      <c r="F101" s="117"/>
      <c r="G101" s="110" t="s">
        <v>62</v>
      </c>
      <c r="H101" s="122"/>
      <c r="I101" s="122"/>
      <c r="J101" s="123"/>
      <c r="K101"/>
      <c r="L101"/>
      <c r="M101"/>
      <c r="N101"/>
      <c r="O101"/>
      <c r="P101"/>
      <c r="Q101"/>
      <c r="R101"/>
      <c r="S101" s="131" t="str">
        <f>IFERROR(Table1[[#This Row],[Female Voters]]/Table1[[#This Row],[Female Population]],"0.0%")</f>
        <v>0.0%</v>
      </c>
      <c r="T101" s="127" t="str">
        <f>IFERROR(Table1[[#This Row],[Male Voters]]/Table1[[#This Row],[Male Population]],"0.0%")</f>
        <v>0.0%</v>
      </c>
      <c r="U101" s="127" t="str">
        <f>IFERROR(Table1[[#This Row],[Total Voters]]/Table1[[#This Row],[Total Population]],"0.0%")</f>
        <v>0.0%</v>
      </c>
      <c r="V101" s="127" t="str">
        <f>IFERROR(Table1[[#This Row],[Female Ballots]]/Table1[[#This Row],[Female Population]],"0.0%")</f>
        <v>0.0%</v>
      </c>
      <c r="W101" s="127" t="str">
        <f>IFERROR(Table1[[#This Row],[Male Ballots]]/Table1[[#This Row],[Male Population]],"0.0%")</f>
        <v>0.0%</v>
      </c>
      <c r="X101" s="127" t="str">
        <f>IFERROR(Table1[[#This Row],[Total Ballots]]/Table1[[#This Row],[Total Population]],"0.0%")</f>
        <v>0.0%</v>
      </c>
      <c r="Y101" s="127" t="str">
        <f>IFERROR(Table1[[#This Row],[Female Ballots]]/Table1[[#This Row],[Female Voters]],"0.0%")</f>
        <v>0.0%</v>
      </c>
      <c r="Z101" s="128" t="str">
        <f>IFERROR(Table1[[#This Row],[Male Ballots]]/Table1[[#This Row],[Male Voters]],"0.0%")</f>
        <v>0.0%</v>
      </c>
      <c r="AA101" s="127" t="str">
        <f>IFERROR(Table1[[#This Row],[Total Ballots]]/Table1[[#This Row],[Total Voters]],"0.0%")</f>
        <v>0.0%</v>
      </c>
    </row>
    <row r="102" spans="1:27" s="7" customFormat="1" hidden="1" x14ac:dyDescent="0.35">
      <c r="A102" s="102" t="s">
        <v>30</v>
      </c>
      <c r="B102" s="103">
        <v>2025</v>
      </c>
      <c r="C102" s="17" t="s">
        <v>82</v>
      </c>
      <c r="D102" s="17"/>
      <c r="E102" s="117"/>
      <c r="F102" s="117"/>
      <c r="G102" s="110" t="s">
        <v>63</v>
      </c>
      <c r="H102" s="122"/>
      <c r="I102" s="122"/>
      <c r="J102" s="123"/>
      <c r="K102"/>
      <c r="L102"/>
      <c r="M102"/>
      <c r="N102"/>
      <c r="O102"/>
      <c r="P102"/>
      <c r="Q102"/>
      <c r="R102"/>
      <c r="S102" s="131" t="str">
        <f>IFERROR(Table1[[#This Row],[Female Voters]]/Table1[[#This Row],[Female Population]],"0.0%")</f>
        <v>0.0%</v>
      </c>
      <c r="T102" s="127" t="str">
        <f>IFERROR(Table1[[#This Row],[Male Voters]]/Table1[[#This Row],[Male Population]],"0.0%")</f>
        <v>0.0%</v>
      </c>
      <c r="U102" s="127" t="str">
        <f>IFERROR(Table1[[#This Row],[Total Voters]]/Table1[[#This Row],[Total Population]],"0.0%")</f>
        <v>0.0%</v>
      </c>
      <c r="V102" s="127" t="str">
        <f>IFERROR(Table1[[#This Row],[Female Ballots]]/Table1[[#This Row],[Female Population]],"0.0%")</f>
        <v>0.0%</v>
      </c>
      <c r="W102" s="127" t="str">
        <f>IFERROR(Table1[[#This Row],[Male Ballots]]/Table1[[#This Row],[Male Population]],"0.0%")</f>
        <v>0.0%</v>
      </c>
      <c r="X102" s="127" t="str">
        <f>IFERROR(Table1[[#This Row],[Total Ballots]]/Table1[[#This Row],[Total Population]],"0.0%")</f>
        <v>0.0%</v>
      </c>
      <c r="Y102" s="127" t="str">
        <f>IFERROR(Table1[[#This Row],[Female Ballots]]/Table1[[#This Row],[Female Voters]],"0.0%")</f>
        <v>0.0%</v>
      </c>
      <c r="Z102" s="128" t="str">
        <f>IFERROR(Table1[[#This Row],[Male Ballots]]/Table1[[#This Row],[Male Voters]],"0.0%")</f>
        <v>0.0%</v>
      </c>
      <c r="AA102" s="127" t="str">
        <f>IFERROR(Table1[[#This Row],[Total Ballots]]/Table1[[#This Row],[Total Voters]],"0.0%")</f>
        <v>0.0%</v>
      </c>
    </row>
    <row r="103" spans="1:27" s="7" customFormat="1" hidden="1" x14ac:dyDescent="0.35">
      <c r="A103" s="102" t="s">
        <v>30</v>
      </c>
      <c r="B103" s="103">
        <v>2025</v>
      </c>
      <c r="C103" s="17" t="s">
        <v>82</v>
      </c>
      <c r="D103" s="17"/>
      <c r="E103" s="117"/>
      <c r="F103" s="117"/>
      <c r="G103" s="110" t="s">
        <v>64</v>
      </c>
      <c r="H103" s="122"/>
      <c r="I103" s="122"/>
      <c r="J103" s="123"/>
      <c r="K103"/>
      <c r="L103"/>
      <c r="M103"/>
      <c r="N103"/>
      <c r="O103"/>
      <c r="P103"/>
      <c r="Q103"/>
      <c r="R103"/>
      <c r="S103" s="131" t="str">
        <f>IFERROR(Table1[[#This Row],[Female Voters]]/Table1[[#This Row],[Female Population]],"0.0%")</f>
        <v>0.0%</v>
      </c>
      <c r="T103" s="127" t="str">
        <f>IFERROR(Table1[[#This Row],[Male Voters]]/Table1[[#This Row],[Male Population]],"0.0%")</f>
        <v>0.0%</v>
      </c>
      <c r="U103" s="127" t="str">
        <f>IFERROR(Table1[[#This Row],[Total Voters]]/Table1[[#This Row],[Total Population]],"0.0%")</f>
        <v>0.0%</v>
      </c>
      <c r="V103" s="127" t="str">
        <f>IFERROR(Table1[[#This Row],[Female Ballots]]/Table1[[#This Row],[Female Population]],"0.0%")</f>
        <v>0.0%</v>
      </c>
      <c r="W103" s="127" t="str">
        <f>IFERROR(Table1[[#This Row],[Male Ballots]]/Table1[[#This Row],[Male Population]],"0.0%")</f>
        <v>0.0%</v>
      </c>
      <c r="X103" s="127" t="str">
        <f>IFERROR(Table1[[#This Row],[Total Ballots]]/Table1[[#This Row],[Total Population]],"0.0%")</f>
        <v>0.0%</v>
      </c>
      <c r="Y103" s="127" t="str">
        <f>IFERROR(Table1[[#This Row],[Female Ballots]]/Table1[[#This Row],[Female Voters]],"0.0%")</f>
        <v>0.0%</v>
      </c>
      <c r="Z103" s="128" t="str">
        <f>IFERROR(Table1[[#This Row],[Male Ballots]]/Table1[[#This Row],[Male Voters]],"0.0%")</f>
        <v>0.0%</v>
      </c>
      <c r="AA103" s="127" t="str">
        <f>IFERROR(Table1[[#This Row],[Total Ballots]]/Table1[[#This Row],[Total Voters]],"0.0%")</f>
        <v>0.0%</v>
      </c>
    </row>
    <row r="104" spans="1:27" s="7" customFormat="1" hidden="1" x14ac:dyDescent="0.35">
      <c r="A104" s="102" t="s">
        <v>30</v>
      </c>
      <c r="B104" s="103">
        <v>2025</v>
      </c>
      <c r="C104" s="17" t="s">
        <v>82</v>
      </c>
      <c r="D104" s="17"/>
      <c r="E104" s="117"/>
      <c r="F104" s="117"/>
      <c r="G104" s="110" t="s">
        <v>65</v>
      </c>
      <c r="H104" s="122"/>
      <c r="I104" s="122"/>
      <c r="J104" s="123"/>
      <c r="K104"/>
      <c r="L104"/>
      <c r="M104"/>
      <c r="N104"/>
      <c r="O104"/>
      <c r="P104"/>
      <c r="Q104"/>
      <c r="R104"/>
      <c r="S104" s="131" t="str">
        <f>IFERROR(Table1[[#This Row],[Female Voters]]/Table1[[#This Row],[Female Population]],"0.0%")</f>
        <v>0.0%</v>
      </c>
      <c r="T104" s="127" t="str">
        <f>IFERROR(Table1[[#This Row],[Male Voters]]/Table1[[#This Row],[Male Population]],"0.0%")</f>
        <v>0.0%</v>
      </c>
      <c r="U104" s="127" t="str">
        <f>IFERROR(Table1[[#This Row],[Total Voters]]/Table1[[#This Row],[Total Population]],"0.0%")</f>
        <v>0.0%</v>
      </c>
      <c r="V104" s="127" t="str">
        <f>IFERROR(Table1[[#This Row],[Female Ballots]]/Table1[[#This Row],[Female Population]],"0.0%")</f>
        <v>0.0%</v>
      </c>
      <c r="W104" s="127" t="str">
        <f>IFERROR(Table1[[#This Row],[Male Ballots]]/Table1[[#This Row],[Male Population]],"0.0%")</f>
        <v>0.0%</v>
      </c>
      <c r="X104" s="127" t="str">
        <f>IFERROR(Table1[[#This Row],[Total Ballots]]/Table1[[#This Row],[Total Population]],"0.0%")</f>
        <v>0.0%</v>
      </c>
      <c r="Y104" s="127" t="str">
        <f>IFERROR(Table1[[#This Row],[Female Ballots]]/Table1[[#This Row],[Female Voters]],"0.0%")</f>
        <v>0.0%</v>
      </c>
      <c r="Z104" s="128" t="str">
        <f>IFERROR(Table1[[#This Row],[Male Ballots]]/Table1[[#This Row],[Male Voters]],"0.0%")</f>
        <v>0.0%</v>
      </c>
      <c r="AA104" s="127" t="str">
        <f>IFERROR(Table1[[#This Row],[Total Ballots]]/Table1[[#This Row],[Total Voters]],"0.0%")</f>
        <v>0.0%</v>
      </c>
    </row>
    <row r="105" spans="1:27" s="7" customFormat="1" hidden="1" x14ac:dyDescent="0.35">
      <c r="A105" s="102" t="s">
        <v>30</v>
      </c>
      <c r="B105" s="103">
        <v>2025</v>
      </c>
      <c r="C105" s="17" t="s">
        <v>82</v>
      </c>
      <c r="D105" s="17"/>
      <c r="E105" s="117"/>
      <c r="F105" s="117"/>
      <c r="G105" s="110" t="s">
        <v>66</v>
      </c>
      <c r="H105" s="122"/>
      <c r="I105" s="122"/>
      <c r="J105" s="123"/>
      <c r="K105"/>
      <c r="L105"/>
      <c r="M105"/>
      <c r="N105"/>
      <c r="O105"/>
      <c r="P105"/>
      <c r="Q105"/>
      <c r="R105"/>
      <c r="S105" s="131" t="str">
        <f>IFERROR(Table1[[#This Row],[Female Voters]]/Table1[[#This Row],[Female Population]],"0.0%")</f>
        <v>0.0%</v>
      </c>
      <c r="T105" s="127" t="str">
        <f>IFERROR(Table1[[#This Row],[Male Voters]]/Table1[[#This Row],[Male Population]],"0.0%")</f>
        <v>0.0%</v>
      </c>
      <c r="U105" s="127" t="str">
        <f>IFERROR(Table1[[#This Row],[Total Voters]]/Table1[[#This Row],[Total Population]],"0.0%")</f>
        <v>0.0%</v>
      </c>
      <c r="V105" s="127" t="str">
        <f>IFERROR(Table1[[#This Row],[Female Ballots]]/Table1[[#This Row],[Female Population]],"0.0%")</f>
        <v>0.0%</v>
      </c>
      <c r="W105" s="127" t="str">
        <f>IFERROR(Table1[[#This Row],[Male Ballots]]/Table1[[#This Row],[Male Population]],"0.0%")</f>
        <v>0.0%</v>
      </c>
      <c r="X105" s="127" t="str">
        <f>IFERROR(Table1[[#This Row],[Total Ballots]]/Table1[[#This Row],[Total Population]],"0.0%")</f>
        <v>0.0%</v>
      </c>
      <c r="Y105" s="127" t="str">
        <f>IFERROR(Table1[[#This Row],[Female Ballots]]/Table1[[#This Row],[Female Voters]],"0.0%")</f>
        <v>0.0%</v>
      </c>
      <c r="Z105" s="128" t="str">
        <f>IFERROR(Table1[[#This Row],[Male Ballots]]/Table1[[#This Row],[Male Voters]],"0.0%")</f>
        <v>0.0%</v>
      </c>
      <c r="AA105" s="127" t="str">
        <f>IFERROR(Table1[[#This Row],[Total Ballots]]/Table1[[#This Row],[Total Voters]],"0.0%")</f>
        <v>0.0%</v>
      </c>
    </row>
    <row r="106" spans="1:27" s="7" customFormat="1" hidden="1" x14ac:dyDescent="0.35">
      <c r="A106" s="102" t="s">
        <v>30</v>
      </c>
      <c r="B106" s="103">
        <v>2025</v>
      </c>
      <c r="C106" s="17" t="s">
        <v>82</v>
      </c>
      <c r="D106" s="17"/>
      <c r="E106" s="117"/>
      <c r="F106" s="117"/>
      <c r="G106" s="110" t="s">
        <v>67</v>
      </c>
      <c r="H106" s="122"/>
      <c r="I106" s="122"/>
      <c r="J106" s="123"/>
      <c r="K106"/>
      <c r="L106"/>
      <c r="M106"/>
      <c r="N106"/>
      <c r="O106"/>
      <c r="P106"/>
      <c r="Q106"/>
      <c r="R106"/>
      <c r="S106" s="131" t="str">
        <f>IFERROR(Table1[[#This Row],[Female Voters]]/Table1[[#This Row],[Female Population]],"0.0%")</f>
        <v>0.0%</v>
      </c>
      <c r="T106" s="127" t="str">
        <f>IFERROR(Table1[[#This Row],[Male Voters]]/Table1[[#This Row],[Male Population]],"0.0%")</f>
        <v>0.0%</v>
      </c>
      <c r="U106" s="127" t="str">
        <f>IFERROR(Table1[[#This Row],[Total Voters]]/Table1[[#This Row],[Total Population]],"0.0%")</f>
        <v>0.0%</v>
      </c>
      <c r="V106" s="127" t="str">
        <f>IFERROR(Table1[[#This Row],[Female Ballots]]/Table1[[#This Row],[Female Population]],"0.0%")</f>
        <v>0.0%</v>
      </c>
      <c r="W106" s="127" t="str">
        <f>IFERROR(Table1[[#This Row],[Male Ballots]]/Table1[[#This Row],[Male Population]],"0.0%")</f>
        <v>0.0%</v>
      </c>
      <c r="X106" s="127" t="str">
        <f>IFERROR(Table1[[#This Row],[Total Ballots]]/Table1[[#This Row],[Total Population]],"0.0%")</f>
        <v>0.0%</v>
      </c>
      <c r="Y106" s="127" t="str">
        <f>IFERROR(Table1[[#This Row],[Female Ballots]]/Table1[[#This Row],[Female Voters]],"0.0%")</f>
        <v>0.0%</v>
      </c>
      <c r="Z106" s="128" t="str">
        <f>IFERROR(Table1[[#This Row],[Male Ballots]]/Table1[[#This Row],[Male Voters]],"0.0%")</f>
        <v>0.0%</v>
      </c>
      <c r="AA106" s="127" t="str">
        <f>IFERROR(Table1[[#This Row],[Total Ballots]]/Table1[[#This Row],[Total Voters]],"0.0%")</f>
        <v>0.0%</v>
      </c>
    </row>
    <row r="107" spans="1:27" s="7" customFormat="1" hidden="1" x14ac:dyDescent="0.35">
      <c r="A107" s="102" t="s">
        <v>24</v>
      </c>
      <c r="B107" s="103">
        <v>2025</v>
      </c>
      <c r="C107" s="17" t="s">
        <v>82</v>
      </c>
      <c r="D107" s="116"/>
      <c r="E107" s="117"/>
      <c r="F107" s="117"/>
      <c r="G107" s="110" t="s">
        <v>79</v>
      </c>
      <c r="H107" s="122"/>
      <c r="I107" s="122"/>
      <c r="J107" s="123"/>
      <c r="K107"/>
      <c r="L107"/>
      <c r="M107"/>
      <c r="N107"/>
      <c r="O107"/>
      <c r="P107"/>
      <c r="Q107"/>
      <c r="R107"/>
      <c r="S107" s="131" t="str">
        <f>IFERROR(Table1[[#This Row],[Female Voters]]/Table1[[#This Row],[Female Population]],"0.0%")</f>
        <v>0.0%</v>
      </c>
      <c r="T107" s="127" t="str">
        <f>IFERROR(Table1[[#This Row],[Male Voters]]/Table1[[#This Row],[Male Population]],"0.0%")</f>
        <v>0.0%</v>
      </c>
      <c r="U107" s="127" t="str">
        <f>IFERROR(Table1[[#This Row],[Total Voters]]/Table1[[#This Row],[Total Population]],"0.0%")</f>
        <v>0.0%</v>
      </c>
      <c r="V107" s="127" t="str">
        <f>IFERROR(Table1[[#This Row],[Female Ballots]]/Table1[[#This Row],[Female Population]],"0.0%")</f>
        <v>0.0%</v>
      </c>
      <c r="W107" s="127" t="str">
        <f>IFERROR(Table1[[#This Row],[Male Ballots]]/Table1[[#This Row],[Male Population]],"0.0%")</f>
        <v>0.0%</v>
      </c>
      <c r="X107" s="127" t="str">
        <f>IFERROR(Table1[[#This Row],[Total Ballots]]/Table1[[#This Row],[Total Population]],"0.0%")</f>
        <v>0.0%</v>
      </c>
      <c r="Y107" s="127" t="str">
        <f>IFERROR(Table1[[#This Row],[Female Ballots]]/Table1[[#This Row],[Female Voters]],"0.0%")</f>
        <v>0.0%</v>
      </c>
      <c r="Z107" s="128" t="str">
        <f>IFERROR(Table1[[#This Row],[Male Ballots]]/Table1[[#This Row],[Male Voters]],"0.0%")</f>
        <v>0.0%</v>
      </c>
      <c r="AA107" s="127" t="str">
        <f>IFERROR(Table1[[#This Row],[Total Ballots]]/Table1[[#This Row],[Total Voters]],"0.0%")</f>
        <v>0.0%</v>
      </c>
    </row>
    <row r="108" spans="1:27" s="7" customFormat="1" hidden="1" x14ac:dyDescent="0.35">
      <c r="A108" s="102" t="s">
        <v>24</v>
      </c>
      <c r="B108" s="103">
        <v>2025</v>
      </c>
      <c r="C108" s="17" t="s">
        <v>82</v>
      </c>
      <c r="D108" s="116"/>
      <c r="E108" s="117"/>
      <c r="F108" s="117"/>
      <c r="G108" s="110" t="s">
        <v>62</v>
      </c>
      <c r="H108" s="122"/>
      <c r="I108" s="122"/>
      <c r="J108" s="123"/>
      <c r="K108"/>
      <c r="L108"/>
      <c r="M108"/>
      <c r="N108"/>
      <c r="O108"/>
      <c r="P108"/>
      <c r="Q108"/>
      <c r="R108"/>
      <c r="S108" s="131" t="str">
        <f>IFERROR(Table1[[#This Row],[Female Voters]]/Table1[[#This Row],[Female Population]],"0.0%")</f>
        <v>0.0%</v>
      </c>
      <c r="T108" s="127" t="str">
        <f>IFERROR(Table1[[#This Row],[Male Voters]]/Table1[[#This Row],[Male Population]],"0.0%")</f>
        <v>0.0%</v>
      </c>
      <c r="U108" s="127" t="str">
        <f>IFERROR(Table1[[#This Row],[Total Voters]]/Table1[[#This Row],[Total Population]],"0.0%")</f>
        <v>0.0%</v>
      </c>
      <c r="V108" s="127" t="str">
        <f>IFERROR(Table1[[#This Row],[Female Ballots]]/Table1[[#This Row],[Female Population]],"0.0%")</f>
        <v>0.0%</v>
      </c>
      <c r="W108" s="127" t="str">
        <f>IFERROR(Table1[[#This Row],[Male Ballots]]/Table1[[#This Row],[Male Population]],"0.0%")</f>
        <v>0.0%</v>
      </c>
      <c r="X108" s="127" t="str">
        <f>IFERROR(Table1[[#This Row],[Total Ballots]]/Table1[[#This Row],[Total Population]],"0.0%")</f>
        <v>0.0%</v>
      </c>
      <c r="Y108" s="127" t="str">
        <f>IFERROR(Table1[[#This Row],[Female Ballots]]/Table1[[#This Row],[Female Voters]],"0.0%")</f>
        <v>0.0%</v>
      </c>
      <c r="Z108" s="128" t="str">
        <f>IFERROR(Table1[[#This Row],[Male Ballots]]/Table1[[#This Row],[Male Voters]],"0.0%")</f>
        <v>0.0%</v>
      </c>
      <c r="AA108" s="127" t="str">
        <f>IFERROR(Table1[[#This Row],[Total Ballots]]/Table1[[#This Row],[Total Voters]],"0.0%")</f>
        <v>0.0%</v>
      </c>
    </row>
    <row r="109" spans="1:27" s="7" customFormat="1" hidden="1" x14ac:dyDescent="0.35">
      <c r="A109" s="102" t="s">
        <v>24</v>
      </c>
      <c r="B109" s="103">
        <v>2025</v>
      </c>
      <c r="C109" s="17" t="s">
        <v>82</v>
      </c>
      <c r="D109" s="116"/>
      <c r="E109" s="117"/>
      <c r="F109" s="117"/>
      <c r="G109" s="110" t="s">
        <v>63</v>
      </c>
      <c r="H109" s="122"/>
      <c r="I109" s="122"/>
      <c r="J109" s="123"/>
      <c r="K109"/>
      <c r="L109"/>
      <c r="M109"/>
      <c r="N109"/>
      <c r="O109"/>
      <c r="P109"/>
      <c r="Q109"/>
      <c r="R109"/>
      <c r="S109" s="131" t="str">
        <f>IFERROR(Table1[[#This Row],[Female Voters]]/Table1[[#This Row],[Female Population]],"0.0%")</f>
        <v>0.0%</v>
      </c>
      <c r="T109" s="127" t="str">
        <f>IFERROR(Table1[[#This Row],[Male Voters]]/Table1[[#This Row],[Male Population]],"0.0%")</f>
        <v>0.0%</v>
      </c>
      <c r="U109" s="127" t="str">
        <f>IFERROR(Table1[[#This Row],[Total Voters]]/Table1[[#This Row],[Total Population]],"0.0%")</f>
        <v>0.0%</v>
      </c>
      <c r="V109" s="127" t="str">
        <f>IFERROR(Table1[[#This Row],[Female Ballots]]/Table1[[#This Row],[Female Population]],"0.0%")</f>
        <v>0.0%</v>
      </c>
      <c r="W109" s="127" t="str">
        <f>IFERROR(Table1[[#This Row],[Male Ballots]]/Table1[[#This Row],[Male Population]],"0.0%")</f>
        <v>0.0%</v>
      </c>
      <c r="X109" s="127" t="str">
        <f>IFERROR(Table1[[#This Row],[Total Ballots]]/Table1[[#This Row],[Total Population]],"0.0%")</f>
        <v>0.0%</v>
      </c>
      <c r="Y109" s="127" t="str">
        <f>IFERROR(Table1[[#This Row],[Female Ballots]]/Table1[[#This Row],[Female Voters]],"0.0%")</f>
        <v>0.0%</v>
      </c>
      <c r="Z109" s="128" t="str">
        <f>IFERROR(Table1[[#This Row],[Male Ballots]]/Table1[[#This Row],[Male Voters]],"0.0%")</f>
        <v>0.0%</v>
      </c>
      <c r="AA109" s="127" t="str">
        <f>IFERROR(Table1[[#This Row],[Total Ballots]]/Table1[[#This Row],[Total Voters]],"0.0%")</f>
        <v>0.0%</v>
      </c>
    </row>
    <row r="110" spans="1:27" s="7" customFormat="1" hidden="1" x14ac:dyDescent="0.35">
      <c r="A110" s="102" t="s">
        <v>24</v>
      </c>
      <c r="B110" s="103">
        <v>2025</v>
      </c>
      <c r="C110" s="17" t="s">
        <v>82</v>
      </c>
      <c r="D110" s="116"/>
      <c r="E110" s="117"/>
      <c r="F110" s="117"/>
      <c r="G110" s="110" t="s">
        <v>64</v>
      </c>
      <c r="H110" s="122"/>
      <c r="I110" s="122"/>
      <c r="J110" s="123"/>
      <c r="K110"/>
      <c r="L110"/>
      <c r="M110"/>
      <c r="N110"/>
      <c r="O110"/>
      <c r="P110"/>
      <c r="Q110"/>
      <c r="R110"/>
      <c r="S110" s="131" t="str">
        <f>IFERROR(Table1[[#This Row],[Female Voters]]/Table1[[#This Row],[Female Population]],"0.0%")</f>
        <v>0.0%</v>
      </c>
      <c r="T110" s="127" t="str">
        <f>IFERROR(Table1[[#This Row],[Male Voters]]/Table1[[#This Row],[Male Population]],"0.0%")</f>
        <v>0.0%</v>
      </c>
      <c r="U110" s="127" t="str">
        <f>IFERROR(Table1[[#This Row],[Total Voters]]/Table1[[#This Row],[Total Population]],"0.0%")</f>
        <v>0.0%</v>
      </c>
      <c r="V110" s="127" t="str">
        <f>IFERROR(Table1[[#This Row],[Female Ballots]]/Table1[[#This Row],[Female Population]],"0.0%")</f>
        <v>0.0%</v>
      </c>
      <c r="W110" s="127" t="str">
        <f>IFERROR(Table1[[#This Row],[Male Ballots]]/Table1[[#This Row],[Male Population]],"0.0%")</f>
        <v>0.0%</v>
      </c>
      <c r="X110" s="127" t="str">
        <f>IFERROR(Table1[[#This Row],[Total Ballots]]/Table1[[#This Row],[Total Population]],"0.0%")</f>
        <v>0.0%</v>
      </c>
      <c r="Y110" s="127" t="str">
        <f>IFERROR(Table1[[#This Row],[Female Ballots]]/Table1[[#This Row],[Female Voters]],"0.0%")</f>
        <v>0.0%</v>
      </c>
      <c r="Z110" s="128" t="str">
        <f>IFERROR(Table1[[#This Row],[Male Ballots]]/Table1[[#This Row],[Male Voters]],"0.0%")</f>
        <v>0.0%</v>
      </c>
      <c r="AA110" s="127" t="str">
        <f>IFERROR(Table1[[#This Row],[Total Ballots]]/Table1[[#This Row],[Total Voters]],"0.0%")</f>
        <v>0.0%</v>
      </c>
    </row>
    <row r="111" spans="1:27" s="7" customFormat="1" hidden="1" x14ac:dyDescent="0.35">
      <c r="A111" s="102" t="s">
        <v>24</v>
      </c>
      <c r="B111" s="103">
        <v>2025</v>
      </c>
      <c r="C111" s="17" t="s">
        <v>82</v>
      </c>
      <c r="D111" s="116"/>
      <c r="E111" s="117"/>
      <c r="F111" s="117"/>
      <c r="G111" s="110" t="s">
        <v>65</v>
      </c>
      <c r="H111" s="122"/>
      <c r="I111" s="122"/>
      <c r="J111" s="123"/>
      <c r="K111"/>
      <c r="L111"/>
      <c r="M111"/>
      <c r="N111"/>
      <c r="O111"/>
      <c r="P111"/>
      <c r="Q111"/>
      <c r="R111"/>
      <c r="S111" s="131" t="str">
        <f>IFERROR(Table1[[#This Row],[Female Voters]]/Table1[[#This Row],[Female Population]],"0.0%")</f>
        <v>0.0%</v>
      </c>
      <c r="T111" s="127" t="str">
        <f>IFERROR(Table1[[#This Row],[Male Voters]]/Table1[[#This Row],[Male Population]],"0.0%")</f>
        <v>0.0%</v>
      </c>
      <c r="U111" s="127" t="str">
        <f>IFERROR(Table1[[#This Row],[Total Voters]]/Table1[[#This Row],[Total Population]],"0.0%")</f>
        <v>0.0%</v>
      </c>
      <c r="V111" s="127" t="str">
        <f>IFERROR(Table1[[#This Row],[Female Ballots]]/Table1[[#This Row],[Female Population]],"0.0%")</f>
        <v>0.0%</v>
      </c>
      <c r="W111" s="127" t="str">
        <f>IFERROR(Table1[[#This Row],[Male Ballots]]/Table1[[#This Row],[Male Population]],"0.0%")</f>
        <v>0.0%</v>
      </c>
      <c r="X111" s="127" t="str">
        <f>IFERROR(Table1[[#This Row],[Total Ballots]]/Table1[[#This Row],[Total Population]],"0.0%")</f>
        <v>0.0%</v>
      </c>
      <c r="Y111" s="127" t="str">
        <f>IFERROR(Table1[[#This Row],[Female Ballots]]/Table1[[#This Row],[Female Voters]],"0.0%")</f>
        <v>0.0%</v>
      </c>
      <c r="Z111" s="128" t="str">
        <f>IFERROR(Table1[[#This Row],[Male Ballots]]/Table1[[#This Row],[Male Voters]],"0.0%")</f>
        <v>0.0%</v>
      </c>
      <c r="AA111" s="127" t="str">
        <f>IFERROR(Table1[[#This Row],[Total Ballots]]/Table1[[#This Row],[Total Voters]],"0.0%")</f>
        <v>0.0%</v>
      </c>
    </row>
    <row r="112" spans="1:27" s="7" customFormat="1" hidden="1" x14ac:dyDescent="0.35">
      <c r="A112" s="102" t="s">
        <v>24</v>
      </c>
      <c r="B112" s="103">
        <v>2025</v>
      </c>
      <c r="C112" s="17" t="s">
        <v>82</v>
      </c>
      <c r="D112" s="116"/>
      <c r="E112" s="117"/>
      <c r="F112" s="117"/>
      <c r="G112" s="110" t="s">
        <v>66</v>
      </c>
      <c r="H112" s="122"/>
      <c r="I112" s="122"/>
      <c r="J112" s="123"/>
      <c r="K112"/>
      <c r="L112"/>
      <c r="M112"/>
      <c r="N112"/>
      <c r="O112"/>
      <c r="P112"/>
      <c r="Q112"/>
      <c r="R112"/>
      <c r="S112" s="131" t="str">
        <f>IFERROR(Table1[[#This Row],[Female Voters]]/Table1[[#This Row],[Female Population]],"0.0%")</f>
        <v>0.0%</v>
      </c>
      <c r="T112" s="127" t="str">
        <f>IFERROR(Table1[[#This Row],[Male Voters]]/Table1[[#This Row],[Male Population]],"0.0%")</f>
        <v>0.0%</v>
      </c>
      <c r="U112" s="127" t="str">
        <f>IFERROR(Table1[[#This Row],[Total Voters]]/Table1[[#This Row],[Total Population]],"0.0%")</f>
        <v>0.0%</v>
      </c>
      <c r="V112" s="127" t="str">
        <f>IFERROR(Table1[[#This Row],[Female Ballots]]/Table1[[#This Row],[Female Population]],"0.0%")</f>
        <v>0.0%</v>
      </c>
      <c r="W112" s="127" t="str">
        <f>IFERROR(Table1[[#This Row],[Male Ballots]]/Table1[[#This Row],[Male Population]],"0.0%")</f>
        <v>0.0%</v>
      </c>
      <c r="X112" s="127" t="str">
        <f>IFERROR(Table1[[#This Row],[Total Ballots]]/Table1[[#This Row],[Total Population]],"0.0%")</f>
        <v>0.0%</v>
      </c>
      <c r="Y112" s="127" t="str">
        <f>IFERROR(Table1[[#This Row],[Female Ballots]]/Table1[[#This Row],[Female Voters]],"0.0%")</f>
        <v>0.0%</v>
      </c>
      <c r="Z112" s="128" t="str">
        <f>IFERROR(Table1[[#This Row],[Male Ballots]]/Table1[[#This Row],[Male Voters]],"0.0%")</f>
        <v>0.0%</v>
      </c>
      <c r="AA112" s="127" t="str">
        <f>IFERROR(Table1[[#This Row],[Total Ballots]]/Table1[[#This Row],[Total Voters]],"0.0%")</f>
        <v>0.0%</v>
      </c>
    </row>
    <row r="113" spans="1:27" s="7" customFormat="1" hidden="1" x14ac:dyDescent="0.35">
      <c r="A113" s="102" t="s">
        <v>24</v>
      </c>
      <c r="B113" s="103">
        <v>2025</v>
      </c>
      <c r="C113" s="17" t="s">
        <v>82</v>
      </c>
      <c r="D113" s="116"/>
      <c r="E113" s="117"/>
      <c r="F113" s="117"/>
      <c r="G113" s="110" t="s">
        <v>67</v>
      </c>
      <c r="H113" s="122"/>
      <c r="I113" s="122"/>
      <c r="J113" s="123"/>
      <c r="K113"/>
      <c r="L113"/>
      <c r="M113"/>
      <c r="N113"/>
      <c r="O113"/>
      <c r="P113"/>
      <c r="Q113"/>
      <c r="R113"/>
      <c r="S113" s="131" t="str">
        <f>IFERROR(Table1[[#This Row],[Female Voters]]/Table1[[#This Row],[Female Population]],"0.0%")</f>
        <v>0.0%</v>
      </c>
      <c r="T113" s="127" t="str">
        <f>IFERROR(Table1[[#This Row],[Male Voters]]/Table1[[#This Row],[Male Population]],"0.0%")</f>
        <v>0.0%</v>
      </c>
      <c r="U113" s="127" t="str">
        <f>IFERROR(Table1[[#This Row],[Total Voters]]/Table1[[#This Row],[Total Population]],"0.0%")</f>
        <v>0.0%</v>
      </c>
      <c r="V113" s="127" t="str">
        <f>IFERROR(Table1[[#This Row],[Female Ballots]]/Table1[[#This Row],[Female Population]],"0.0%")</f>
        <v>0.0%</v>
      </c>
      <c r="W113" s="127" t="str">
        <f>IFERROR(Table1[[#This Row],[Male Ballots]]/Table1[[#This Row],[Male Population]],"0.0%")</f>
        <v>0.0%</v>
      </c>
      <c r="X113" s="127" t="str">
        <f>IFERROR(Table1[[#This Row],[Total Ballots]]/Table1[[#This Row],[Total Population]],"0.0%")</f>
        <v>0.0%</v>
      </c>
      <c r="Y113" s="127" t="str">
        <f>IFERROR(Table1[[#This Row],[Female Ballots]]/Table1[[#This Row],[Female Voters]],"0.0%")</f>
        <v>0.0%</v>
      </c>
      <c r="Z113" s="128" t="str">
        <f>IFERROR(Table1[[#This Row],[Male Ballots]]/Table1[[#This Row],[Male Voters]],"0.0%")</f>
        <v>0.0%</v>
      </c>
      <c r="AA113" s="127" t="str">
        <f>IFERROR(Table1[[#This Row],[Total Ballots]]/Table1[[#This Row],[Total Voters]],"0.0%")</f>
        <v>0.0%</v>
      </c>
    </row>
    <row r="114" spans="1:27" s="7" customFormat="1" hidden="1" x14ac:dyDescent="0.35">
      <c r="A114" s="102" t="s">
        <v>47</v>
      </c>
      <c r="B114" s="103">
        <v>2025</v>
      </c>
      <c r="C114" s="17" t="s">
        <v>82</v>
      </c>
      <c r="D114" s="116"/>
      <c r="E114" s="117"/>
      <c r="F114" s="117"/>
      <c r="G114" s="110" t="s">
        <v>79</v>
      </c>
      <c r="H114" s="122"/>
      <c r="I114" s="122"/>
      <c r="J114" s="123"/>
      <c r="K114"/>
      <c r="L114"/>
      <c r="M114"/>
      <c r="N114"/>
      <c r="O114"/>
      <c r="P114"/>
      <c r="Q114"/>
      <c r="R114"/>
      <c r="S114" s="131" t="str">
        <f>IFERROR(Table1[[#This Row],[Female Voters]]/Table1[[#This Row],[Female Population]],"0.0%")</f>
        <v>0.0%</v>
      </c>
      <c r="T114" s="127" t="str">
        <f>IFERROR(Table1[[#This Row],[Male Voters]]/Table1[[#This Row],[Male Population]],"0.0%")</f>
        <v>0.0%</v>
      </c>
      <c r="U114" s="127" t="str">
        <f>IFERROR(Table1[[#This Row],[Total Voters]]/Table1[[#This Row],[Total Population]],"0.0%")</f>
        <v>0.0%</v>
      </c>
      <c r="V114" s="127" t="str">
        <f>IFERROR(Table1[[#This Row],[Female Ballots]]/Table1[[#This Row],[Female Population]],"0.0%")</f>
        <v>0.0%</v>
      </c>
      <c r="W114" s="127" t="str">
        <f>IFERROR(Table1[[#This Row],[Male Ballots]]/Table1[[#This Row],[Male Population]],"0.0%")</f>
        <v>0.0%</v>
      </c>
      <c r="X114" s="127" t="str">
        <f>IFERROR(Table1[[#This Row],[Total Ballots]]/Table1[[#This Row],[Total Population]],"0.0%")</f>
        <v>0.0%</v>
      </c>
      <c r="Y114" s="127" t="str">
        <f>IFERROR(Table1[[#This Row],[Female Ballots]]/Table1[[#This Row],[Female Voters]],"0.0%")</f>
        <v>0.0%</v>
      </c>
      <c r="Z114" s="128" t="str">
        <f>IFERROR(Table1[[#This Row],[Male Ballots]]/Table1[[#This Row],[Male Voters]],"0.0%")</f>
        <v>0.0%</v>
      </c>
      <c r="AA114" s="127" t="str">
        <f>IFERROR(Table1[[#This Row],[Total Ballots]]/Table1[[#This Row],[Total Voters]],"0.0%")</f>
        <v>0.0%</v>
      </c>
    </row>
    <row r="115" spans="1:27" s="7" customFormat="1" hidden="1" x14ac:dyDescent="0.35">
      <c r="A115" s="102" t="s">
        <v>47</v>
      </c>
      <c r="B115" s="103">
        <v>2025</v>
      </c>
      <c r="C115" s="17" t="s">
        <v>82</v>
      </c>
      <c r="D115" s="116"/>
      <c r="E115" s="117"/>
      <c r="F115" s="117"/>
      <c r="G115" s="110" t="s">
        <v>62</v>
      </c>
      <c r="H115" s="122"/>
      <c r="I115" s="122"/>
      <c r="J115" s="123"/>
      <c r="K115"/>
      <c r="L115"/>
      <c r="M115"/>
      <c r="N115"/>
      <c r="O115"/>
      <c r="P115"/>
      <c r="Q115"/>
      <c r="R115"/>
      <c r="S115" s="131" t="str">
        <f>IFERROR(Table1[[#This Row],[Female Voters]]/Table1[[#This Row],[Female Population]],"0.0%")</f>
        <v>0.0%</v>
      </c>
      <c r="T115" s="127" t="str">
        <f>IFERROR(Table1[[#This Row],[Male Voters]]/Table1[[#This Row],[Male Population]],"0.0%")</f>
        <v>0.0%</v>
      </c>
      <c r="U115" s="127" t="str">
        <f>IFERROR(Table1[[#This Row],[Total Voters]]/Table1[[#This Row],[Total Population]],"0.0%")</f>
        <v>0.0%</v>
      </c>
      <c r="V115" s="127" t="str">
        <f>IFERROR(Table1[[#This Row],[Female Ballots]]/Table1[[#This Row],[Female Population]],"0.0%")</f>
        <v>0.0%</v>
      </c>
      <c r="W115" s="127" t="str">
        <f>IFERROR(Table1[[#This Row],[Male Ballots]]/Table1[[#This Row],[Male Population]],"0.0%")</f>
        <v>0.0%</v>
      </c>
      <c r="X115" s="127" t="str">
        <f>IFERROR(Table1[[#This Row],[Total Ballots]]/Table1[[#This Row],[Total Population]],"0.0%")</f>
        <v>0.0%</v>
      </c>
      <c r="Y115" s="127" t="str">
        <f>IFERROR(Table1[[#This Row],[Female Ballots]]/Table1[[#This Row],[Female Voters]],"0.0%")</f>
        <v>0.0%</v>
      </c>
      <c r="Z115" s="128" t="str">
        <f>IFERROR(Table1[[#This Row],[Male Ballots]]/Table1[[#This Row],[Male Voters]],"0.0%")</f>
        <v>0.0%</v>
      </c>
      <c r="AA115" s="127" t="str">
        <f>IFERROR(Table1[[#This Row],[Total Ballots]]/Table1[[#This Row],[Total Voters]],"0.0%")</f>
        <v>0.0%</v>
      </c>
    </row>
    <row r="116" spans="1:27" s="7" customFormat="1" hidden="1" x14ac:dyDescent="0.35">
      <c r="A116" s="102" t="s">
        <v>47</v>
      </c>
      <c r="B116" s="103">
        <v>2025</v>
      </c>
      <c r="C116" s="17" t="s">
        <v>82</v>
      </c>
      <c r="D116" s="116"/>
      <c r="E116" s="117"/>
      <c r="F116" s="117"/>
      <c r="G116" s="110" t="s">
        <v>63</v>
      </c>
      <c r="H116" s="122"/>
      <c r="I116" s="122"/>
      <c r="J116" s="123"/>
      <c r="K116"/>
      <c r="L116"/>
      <c r="M116"/>
      <c r="N116"/>
      <c r="O116"/>
      <c r="P116"/>
      <c r="Q116"/>
      <c r="R116"/>
      <c r="S116" s="131" t="str">
        <f>IFERROR(Table1[[#This Row],[Female Voters]]/Table1[[#This Row],[Female Population]],"0.0%")</f>
        <v>0.0%</v>
      </c>
      <c r="T116" s="127" t="str">
        <f>IFERROR(Table1[[#This Row],[Male Voters]]/Table1[[#This Row],[Male Population]],"0.0%")</f>
        <v>0.0%</v>
      </c>
      <c r="U116" s="127" t="str">
        <f>IFERROR(Table1[[#This Row],[Total Voters]]/Table1[[#This Row],[Total Population]],"0.0%")</f>
        <v>0.0%</v>
      </c>
      <c r="V116" s="127" t="str">
        <f>IFERROR(Table1[[#This Row],[Female Ballots]]/Table1[[#This Row],[Female Population]],"0.0%")</f>
        <v>0.0%</v>
      </c>
      <c r="W116" s="127" t="str">
        <f>IFERROR(Table1[[#This Row],[Male Ballots]]/Table1[[#This Row],[Male Population]],"0.0%")</f>
        <v>0.0%</v>
      </c>
      <c r="X116" s="127" t="str">
        <f>IFERROR(Table1[[#This Row],[Total Ballots]]/Table1[[#This Row],[Total Population]],"0.0%")</f>
        <v>0.0%</v>
      </c>
      <c r="Y116" s="127" t="str">
        <f>IFERROR(Table1[[#This Row],[Female Ballots]]/Table1[[#This Row],[Female Voters]],"0.0%")</f>
        <v>0.0%</v>
      </c>
      <c r="Z116" s="128" t="str">
        <f>IFERROR(Table1[[#This Row],[Male Ballots]]/Table1[[#This Row],[Male Voters]],"0.0%")</f>
        <v>0.0%</v>
      </c>
      <c r="AA116" s="127" t="str">
        <f>IFERROR(Table1[[#This Row],[Total Ballots]]/Table1[[#This Row],[Total Voters]],"0.0%")</f>
        <v>0.0%</v>
      </c>
    </row>
    <row r="117" spans="1:27" s="7" customFormat="1" hidden="1" x14ac:dyDescent="0.35">
      <c r="A117" s="102" t="s">
        <v>47</v>
      </c>
      <c r="B117" s="103">
        <v>2025</v>
      </c>
      <c r="C117" s="17" t="s">
        <v>82</v>
      </c>
      <c r="D117" s="116"/>
      <c r="E117" s="117"/>
      <c r="F117" s="117"/>
      <c r="G117" s="110" t="s">
        <v>64</v>
      </c>
      <c r="H117" s="122"/>
      <c r="I117" s="122"/>
      <c r="J117" s="123"/>
      <c r="K117"/>
      <c r="L117"/>
      <c r="M117"/>
      <c r="N117"/>
      <c r="O117"/>
      <c r="P117"/>
      <c r="Q117"/>
      <c r="R117"/>
      <c r="S117" s="131" t="str">
        <f>IFERROR(Table1[[#This Row],[Female Voters]]/Table1[[#This Row],[Female Population]],"0.0%")</f>
        <v>0.0%</v>
      </c>
      <c r="T117" s="127" t="str">
        <f>IFERROR(Table1[[#This Row],[Male Voters]]/Table1[[#This Row],[Male Population]],"0.0%")</f>
        <v>0.0%</v>
      </c>
      <c r="U117" s="127" t="str">
        <f>IFERROR(Table1[[#This Row],[Total Voters]]/Table1[[#This Row],[Total Population]],"0.0%")</f>
        <v>0.0%</v>
      </c>
      <c r="V117" s="127" t="str">
        <f>IFERROR(Table1[[#This Row],[Female Ballots]]/Table1[[#This Row],[Female Population]],"0.0%")</f>
        <v>0.0%</v>
      </c>
      <c r="W117" s="127" t="str">
        <f>IFERROR(Table1[[#This Row],[Male Ballots]]/Table1[[#This Row],[Male Population]],"0.0%")</f>
        <v>0.0%</v>
      </c>
      <c r="X117" s="127" t="str">
        <f>IFERROR(Table1[[#This Row],[Total Ballots]]/Table1[[#This Row],[Total Population]],"0.0%")</f>
        <v>0.0%</v>
      </c>
      <c r="Y117" s="127" t="str">
        <f>IFERROR(Table1[[#This Row],[Female Ballots]]/Table1[[#This Row],[Female Voters]],"0.0%")</f>
        <v>0.0%</v>
      </c>
      <c r="Z117" s="128" t="str">
        <f>IFERROR(Table1[[#This Row],[Male Ballots]]/Table1[[#This Row],[Male Voters]],"0.0%")</f>
        <v>0.0%</v>
      </c>
      <c r="AA117" s="127" t="str">
        <f>IFERROR(Table1[[#This Row],[Total Ballots]]/Table1[[#This Row],[Total Voters]],"0.0%")</f>
        <v>0.0%</v>
      </c>
    </row>
    <row r="118" spans="1:27" s="7" customFormat="1" hidden="1" x14ac:dyDescent="0.35">
      <c r="A118" s="102" t="s">
        <v>47</v>
      </c>
      <c r="B118" s="103">
        <v>2025</v>
      </c>
      <c r="C118" s="17" t="s">
        <v>82</v>
      </c>
      <c r="D118" s="116"/>
      <c r="E118" s="117"/>
      <c r="F118" s="117"/>
      <c r="G118" s="110" t="s">
        <v>65</v>
      </c>
      <c r="H118" s="122"/>
      <c r="I118" s="122"/>
      <c r="J118" s="123"/>
      <c r="K118"/>
      <c r="L118"/>
      <c r="M118"/>
      <c r="N118"/>
      <c r="O118"/>
      <c r="P118"/>
      <c r="Q118"/>
      <c r="R118"/>
      <c r="S118" s="131" t="str">
        <f>IFERROR(Table1[[#This Row],[Female Voters]]/Table1[[#This Row],[Female Population]],"0.0%")</f>
        <v>0.0%</v>
      </c>
      <c r="T118" s="127" t="str">
        <f>IFERROR(Table1[[#This Row],[Male Voters]]/Table1[[#This Row],[Male Population]],"0.0%")</f>
        <v>0.0%</v>
      </c>
      <c r="U118" s="127" t="str">
        <f>IFERROR(Table1[[#This Row],[Total Voters]]/Table1[[#This Row],[Total Population]],"0.0%")</f>
        <v>0.0%</v>
      </c>
      <c r="V118" s="127" t="str">
        <f>IFERROR(Table1[[#This Row],[Female Ballots]]/Table1[[#This Row],[Female Population]],"0.0%")</f>
        <v>0.0%</v>
      </c>
      <c r="W118" s="127" t="str">
        <f>IFERROR(Table1[[#This Row],[Male Ballots]]/Table1[[#This Row],[Male Population]],"0.0%")</f>
        <v>0.0%</v>
      </c>
      <c r="X118" s="127" t="str">
        <f>IFERROR(Table1[[#This Row],[Total Ballots]]/Table1[[#This Row],[Total Population]],"0.0%")</f>
        <v>0.0%</v>
      </c>
      <c r="Y118" s="127" t="str">
        <f>IFERROR(Table1[[#This Row],[Female Ballots]]/Table1[[#This Row],[Female Voters]],"0.0%")</f>
        <v>0.0%</v>
      </c>
      <c r="Z118" s="128" t="str">
        <f>IFERROR(Table1[[#This Row],[Male Ballots]]/Table1[[#This Row],[Male Voters]],"0.0%")</f>
        <v>0.0%</v>
      </c>
      <c r="AA118" s="127" t="str">
        <f>IFERROR(Table1[[#This Row],[Total Ballots]]/Table1[[#This Row],[Total Voters]],"0.0%")</f>
        <v>0.0%</v>
      </c>
    </row>
    <row r="119" spans="1:27" s="7" customFormat="1" hidden="1" x14ac:dyDescent="0.35">
      <c r="A119" s="102" t="s">
        <v>47</v>
      </c>
      <c r="B119" s="103">
        <v>2025</v>
      </c>
      <c r="C119" s="17" t="s">
        <v>82</v>
      </c>
      <c r="D119" s="116"/>
      <c r="E119" s="117"/>
      <c r="F119" s="117"/>
      <c r="G119" s="110" t="s">
        <v>66</v>
      </c>
      <c r="H119" s="122"/>
      <c r="I119" s="122"/>
      <c r="J119" s="123"/>
      <c r="K119"/>
      <c r="L119"/>
      <c r="M119"/>
      <c r="N119"/>
      <c r="O119"/>
      <c r="P119"/>
      <c r="Q119"/>
      <c r="R119"/>
      <c r="S119" s="131" t="str">
        <f>IFERROR(Table1[[#This Row],[Female Voters]]/Table1[[#This Row],[Female Population]],"0.0%")</f>
        <v>0.0%</v>
      </c>
      <c r="T119" s="127" t="str">
        <f>IFERROR(Table1[[#This Row],[Male Voters]]/Table1[[#This Row],[Male Population]],"0.0%")</f>
        <v>0.0%</v>
      </c>
      <c r="U119" s="127" t="str">
        <f>IFERROR(Table1[[#This Row],[Total Voters]]/Table1[[#This Row],[Total Population]],"0.0%")</f>
        <v>0.0%</v>
      </c>
      <c r="V119" s="127" t="str">
        <f>IFERROR(Table1[[#This Row],[Female Ballots]]/Table1[[#This Row],[Female Population]],"0.0%")</f>
        <v>0.0%</v>
      </c>
      <c r="W119" s="127" t="str">
        <f>IFERROR(Table1[[#This Row],[Male Ballots]]/Table1[[#This Row],[Male Population]],"0.0%")</f>
        <v>0.0%</v>
      </c>
      <c r="X119" s="127" t="str">
        <f>IFERROR(Table1[[#This Row],[Total Ballots]]/Table1[[#This Row],[Total Population]],"0.0%")</f>
        <v>0.0%</v>
      </c>
      <c r="Y119" s="127" t="str">
        <f>IFERROR(Table1[[#This Row],[Female Ballots]]/Table1[[#This Row],[Female Voters]],"0.0%")</f>
        <v>0.0%</v>
      </c>
      <c r="Z119" s="128" t="str">
        <f>IFERROR(Table1[[#This Row],[Male Ballots]]/Table1[[#This Row],[Male Voters]],"0.0%")</f>
        <v>0.0%</v>
      </c>
      <c r="AA119" s="127" t="str">
        <f>IFERROR(Table1[[#This Row],[Total Ballots]]/Table1[[#This Row],[Total Voters]],"0.0%")</f>
        <v>0.0%</v>
      </c>
    </row>
    <row r="120" spans="1:27" s="7" customFormat="1" hidden="1" x14ac:dyDescent="0.35">
      <c r="A120" s="102" t="s">
        <v>47</v>
      </c>
      <c r="B120" s="103">
        <v>2025</v>
      </c>
      <c r="C120" s="17" t="s">
        <v>82</v>
      </c>
      <c r="D120" s="116"/>
      <c r="E120" s="117"/>
      <c r="F120" s="117"/>
      <c r="G120" s="110" t="s">
        <v>67</v>
      </c>
      <c r="H120" s="122"/>
      <c r="I120" s="122"/>
      <c r="J120" s="123"/>
      <c r="K120"/>
      <c r="L120"/>
      <c r="M120"/>
      <c r="N120"/>
      <c r="O120"/>
      <c r="P120"/>
      <c r="Q120"/>
      <c r="R120"/>
      <c r="S120" s="131" t="str">
        <f>IFERROR(Table1[[#This Row],[Female Voters]]/Table1[[#This Row],[Female Population]],"0.0%")</f>
        <v>0.0%</v>
      </c>
      <c r="T120" s="127" t="str">
        <f>IFERROR(Table1[[#This Row],[Male Voters]]/Table1[[#This Row],[Male Population]],"0.0%")</f>
        <v>0.0%</v>
      </c>
      <c r="U120" s="127" t="str">
        <f>IFERROR(Table1[[#This Row],[Total Voters]]/Table1[[#This Row],[Total Population]],"0.0%")</f>
        <v>0.0%</v>
      </c>
      <c r="V120" s="127" t="str">
        <f>IFERROR(Table1[[#This Row],[Female Ballots]]/Table1[[#This Row],[Female Population]],"0.0%")</f>
        <v>0.0%</v>
      </c>
      <c r="W120" s="127" t="str">
        <f>IFERROR(Table1[[#This Row],[Male Ballots]]/Table1[[#This Row],[Male Population]],"0.0%")</f>
        <v>0.0%</v>
      </c>
      <c r="X120" s="127" t="str">
        <f>IFERROR(Table1[[#This Row],[Total Ballots]]/Table1[[#This Row],[Total Population]],"0.0%")</f>
        <v>0.0%</v>
      </c>
      <c r="Y120" s="127" t="str">
        <f>IFERROR(Table1[[#This Row],[Female Ballots]]/Table1[[#This Row],[Female Voters]],"0.0%")</f>
        <v>0.0%</v>
      </c>
      <c r="Z120" s="128" t="str">
        <f>IFERROR(Table1[[#This Row],[Male Ballots]]/Table1[[#This Row],[Male Voters]],"0.0%")</f>
        <v>0.0%</v>
      </c>
      <c r="AA120" s="127" t="str">
        <f>IFERROR(Table1[[#This Row],[Total Ballots]]/Table1[[#This Row],[Total Voters]],"0.0%")</f>
        <v>0.0%</v>
      </c>
    </row>
    <row r="121" spans="1:27" s="7" customFormat="1" hidden="1" x14ac:dyDescent="0.35">
      <c r="A121" s="106" t="s">
        <v>39</v>
      </c>
      <c r="B121" s="103">
        <v>2025</v>
      </c>
      <c r="C121" s="17" t="s">
        <v>82</v>
      </c>
      <c r="D121" s="116"/>
      <c r="E121" s="117"/>
      <c r="F121" s="117"/>
      <c r="G121" s="110" t="s">
        <v>79</v>
      </c>
      <c r="H121" s="122"/>
      <c r="I121" s="122"/>
      <c r="J121" s="123"/>
      <c r="K121"/>
      <c r="L121"/>
      <c r="M121"/>
      <c r="N121"/>
      <c r="O121"/>
      <c r="P121"/>
      <c r="Q121"/>
      <c r="R121"/>
      <c r="S121" s="131" t="str">
        <f>IFERROR(Table1[[#This Row],[Female Voters]]/Table1[[#This Row],[Female Population]],"0.0%")</f>
        <v>0.0%</v>
      </c>
      <c r="T121" s="127" t="str">
        <f>IFERROR(Table1[[#This Row],[Male Voters]]/Table1[[#This Row],[Male Population]],"0.0%")</f>
        <v>0.0%</v>
      </c>
      <c r="U121" s="127" t="str">
        <f>IFERROR(Table1[[#This Row],[Total Voters]]/Table1[[#This Row],[Total Population]],"0.0%")</f>
        <v>0.0%</v>
      </c>
      <c r="V121" s="127" t="str">
        <f>IFERROR(Table1[[#This Row],[Female Ballots]]/Table1[[#This Row],[Female Population]],"0.0%")</f>
        <v>0.0%</v>
      </c>
      <c r="W121" s="127" t="str">
        <f>IFERROR(Table1[[#This Row],[Male Ballots]]/Table1[[#This Row],[Male Population]],"0.0%")</f>
        <v>0.0%</v>
      </c>
      <c r="X121" s="127" t="str">
        <f>IFERROR(Table1[[#This Row],[Total Ballots]]/Table1[[#This Row],[Total Population]],"0.0%")</f>
        <v>0.0%</v>
      </c>
      <c r="Y121" s="127" t="str">
        <f>IFERROR(Table1[[#This Row],[Female Ballots]]/Table1[[#This Row],[Female Voters]],"0.0%")</f>
        <v>0.0%</v>
      </c>
      <c r="Z121" s="128" t="str">
        <f>IFERROR(Table1[[#This Row],[Male Ballots]]/Table1[[#This Row],[Male Voters]],"0.0%")</f>
        <v>0.0%</v>
      </c>
      <c r="AA121" s="127" t="str">
        <f>IFERROR(Table1[[#This Row],[Total Ballots]]/Table1[[#This Row],[Total Voters]],"0.0%")</f>
        <v>0.0%</v>
      </c>
    </row>
    <row r="122" spans="1:27" s="7" customFormat="1" hidden="1" x14ac:dyDescent="0.35">
      <c r="A122" s="102" t="s">
        <v>39</v>
      </c>
      <c r="B122" s="103">
        <v>2025</v>
      </c>
      <c r="C122" s="17" t="s">
        <v>82</v>
      </c>
      <c r="D122" s="116"/>
      <c r="E122" s="117"/>
      <c r="F122" s="117"/>
      <c r="G122" s="110" t="s">
        <v>62</v>
      </c>
      <c r="H122" s="122"/>
      <c r="I122" s="122"/>
      <c r="J122" s="123"/>
      <c r="K122"/>
      <c r="L122"/>
      <c r="M122"/>
      <c r="N122"/>
      <c r="O122"/>
      <c r="P122"/>
      <c r="Q122"/>
      <c r="R122"/>
      <c r="S122" s="131" t="str">
        <f>IFERROR(Table1[[#This Row],[Female Voters]]/Table1[[#This Row],[Female Population]],"0.0%")</f>
        <v>0.0%</v>
      </c>
      <c r="T122" s="127" t="str">
        <f>IFERROR(Table1[[#This Row],[Male Voters]]/Table1[[#This Row],[Male Population]],"0.0%")</f>
        <v>0.0%</v>
      </c>
      <c r="U122" s="127" t="str">
        <f>IFERROR(Table1[[#This Row],[Total Voters]]/Table1[[#This Row],[Total Population]],"0.0%")</f>
        <v>0.0%</v>
      </c>
      <c r="V122" s="127" t="str">
        <f>IFERROR(Table1[[#This Row],[Female Ballots]]/Table1[[#This Row],[Female Population]],"0.0%")</f>
        <v>0.0%</v>
      </c>
      <c r="W122" s="127" t="str">
        <f>IFERROR(Table1[[#This Row],[Male Ballots]]/Table1[[#This Row],[Male Population]],"0.0%")</f>
        <v>0.0%</v>
      </c>
      <c r="X122" s="127" t="str">
        <f>IFERROR(Table1[[#This Row],[Total Ballots]]/Table1[[#This Row],[Total Population]],"0.0%")</f>
        <v>0.0%</v>
      </c>
      <c r="Y122" s="127" t="str">
        <f>IFERROR(Table1[[#This Row],[Female Ballots]]/Table1[[#This Row],[Female Voters]],"0.0%")</f>
        <v>0.0%</v>
      </c>
      <c r="Z122" s="128" t="str">
        <f>IFERROR(Table1[[#This Row],[Male Ballots]]/Table1[[#This Row],[Male Voters]],"0.0%")</f>
        <v>0.0%</v>
      </c>
      <c r="AA122" s="127" t="str">
        <f>IFERROR(Table1[[#This Row],[Total Ballots]]/Table1[[#This Row],[Total Voters]],"0.0%")</f>
        <v>0.0%</v>
      </c>
    </row>
    <row r="123" spans="1:27" s="7" customFormat="1" hidden="1" x14ac:dyDescent="0.35">
      <c r="A123" s="102" t="s">
        <v>39</v>
      </c>
      <c r="B123" s="103">
        <v>2025</v>
      </c>
      <c r="C123" s="17" t="s">
        <v>82</v>
      </c>
      <c r="D123" s="116"/>
      <c r="E123" s="117"/>
      <c r="F123" s="117"/>
      <c r="G123" s="110" t="s">
        <v>63</v>
      </c>
      <c r="H123" s="122"/>
      <c r="I123" s="122"/>
      <c r="J123" s="123"/>
      <c r="K123"/>
      <c r="L123"/>
      <c r="M123"/>
      <c r="N123"/>
      <c r="O123"/>
      <c r="P123"/>
      <c r="Q123"/>
      <c r="R123"/>
      <c r="S123" s="131" t="str">
        <f>IFERROR(Table1[[#This Row],[Female Voters]]/Table1[[#This Row],[Female Population]],"0.0%")</f>
        <v>0.0%</v>
      </c>
      <c r="T123" s="127" t="str">
        <f>IFERROR(Table1[[#This Row],[Male Voters]]/Table1[[#This Row],[Male Population]],"0.0%")</f>
        <v>0.0%</v>
      </c>
      <c r="U123" s="127" t="str">
        <f>IFERROR(Table1[[#This Row],[Total Voters]]/Table1[[#This Row],[Total Population]],"0.0%")</f>
        <v>0.0%</v>
      </c>
      <c r="V123" s="127" t="str">
        <f>IFERROR(Table1[[#This Row],[Female Ballots]]/Table1[[#This Row],[Female Population]],"0.0%")</f>
        <v>0.0%</v>
      </c>
      <c r="W123" s="127" t="str">
        <f>IFERROR(Table1[[#This Row],[Male Ballots]]/Table1[[#This Row],[Male Population]],"0.0%")</f>
        <v>0.0%</v>
      </c>
      <c r="X123" s="127" t="str">
        <f>IFERROR(Table1[[#This Row],[Total Ballots]]/Table1[[#This Row],[Total Population]],"0.0%")</f>
        <v>0.0%</v>
      </c>
      <c r="Y123" s="127" t="str">
        <f>IFERROR(Table1[[#This Row],[Female Ballots]]/Table1[[#This Row],[Female Voters]],"0.0%")</f>
        <v>0.0%</v>
      </c>
      <c r="Z123" s="128" t="str">
        <f>IFERROR(Table1[[#This Row],[Male Ballots]]/Table1[[#This Row],[Male Voters]],"0.0%")</f>
        <v>0.0%</v>
      </c>
      <c r="AA123" s="127" t="str">
        <f>IFERROR(Table1[[#This Row],[Total Ballots]]/Table1[[#This Row],[Total Voters]],"0.0%")</f>
        <v>0.0%</v>
      </c>
    </row>
    <row r="124" spans="1:27" s="7" customFormat="1" hidden="1" x14ac:dyDescent="0.35">
      <c r="A124" s="102" t="s">
        <v>39</v>
      </c>
      <c r="B124" s="103">
        <v>2025</v>
      </c>
      <c r="C124" s="17" t="s">
        <v>82</v>
      </c>
      <c r="D124" s="116"/>
      <c r="E124" s="117"/>
      <c r="F124" s="117"/>
      <c r="G124" s="110" t="s">
        <v>64</v>
      </c>
      <c r="H124" s="122"/>
      <c r="I124" s="122"/>
      <c r="J124" s="123"/>
      <c r="K124"/>
      <c r="L124"/>
      <c r="M124"/>
      <c r="N124"/>
      <c r="O124"/>
      <c r="P124"/>
      <c r="Q124"/>
      <c r="R124"/>
      <c r="S124" s="131" t="str">
        <f>IFERROR(Table1[[#This Row],[Female Voters]]/Table1[[#This Row],[Female Population]],"0.0%")</f>
        <v>0.0%</v>
      </c>
      <c r="T124" s="127" t="str">
        <f>IFERROR(Table1[[#This Row],[Male Voters]]/Table1[[#This Row],[Male Population]],"0.0%")</f>
        <v>0.0%</v>
      </c>
      <c r="U124" s="127" t="str">
        <f>IFERROR(Table1[[#This Row],[Total Voters]]/Table1[[#This Row],[Total Population]],"0.0%")</f>
        <v>0.0%</v>
      </c>
      <c r="V124" s="127" t="str">
        <f>IFERROR(Table1[[#This Row],[Female Ballots]]/Table1[[#This Row],[Female Population]],"0.0%")</f>
        <v>0.0%</v>
      </c>
      <c r="W124" s="127" t="str">
        <f>IFERROR(Table1[[#This Row],[Male Ballots]]/Table1[[#This Row],[Male Population]],"0.0%")</f>
        <v>0.0%</v>
      </c>
      <c r="X124" s="127" t="str">
        <f>IFERROR(Table1[[#This Row],[Total Ballots]]/Table1[[#This Row],[Total Population]],"0.0%")</f>
        <v>0.0%</v>
      </c>
      <c r="Y124" s="127" t="str">
        <f>IFERROR(Table1[[#This Row],[Female Ballots]]/Table1[[#This Row],[Female Voters]],"0.0%")</f>
        <v>0.0%</v>
      </c>
      <c r="Z124" s="128" t="str">
        <f>IFERROR(Table1[[#This Row],[Male Ballots]]/Table1[[#This Row],[Male Voters]],"0.0%")</f>
        <v>0.0%</v>
      </c>
      <c r="AA124" s="127" t="str">
        <f>IFERROR(Table1[[#This Row],[Total Ballots]]/Table1[[#This Row],[Total Voters]],"0.0%")</f>
        <v>0.0%</v>
      </c>
    </row>
    <row r="125" spans="1:27" s="7" customFormat="1" hidden="1" x14ac:dyDescent="0.35">
      <c r="A125" s="102" t="s">
        <v>39</v>
      </c>
      <c r="B125" s="103">
        <v>2025</v>
      </c>
      <c r="C125" s="17" t="s">
        <v>82</v>
      </c>
      <c r="D125" s="116"/>
      <c r="E125" s="117"/>
      <c r="F125" s="117"/>
      <c r="G125" s="110" t="s">
        <v>65</v>
      </c>
      <c r="H125" s="122"/>
      <c r="I125" s="122"/>
      <c r="J125" s="123"/>
      <c r="K125"/>
      <c r="L125"/>
      <c r="M125"/>
      <c r="N125"/>
      <c r="O125"/>
      <c r="P125"/>
      <c r="Q125"/>
      <c r="R125"/>
      <c r="S125" s="131" t="str">
        <f>IFERROR(Table1[[#This Row],[Female Voters]]/Table1[[#This Row],[Female Population]],"0.0%")</f>
        <v>0.0%</v>
      </c>
      <c r="T125" s="127" t="str">
        <f>IFERROR(Table1[[#This Row],[Male Voters]]/Table1[[#This Row],[Male Population]],"0.0%")</f>
        <v>0.0%</v>
      </c>
      <c r="U125" s="127" t="str">
        <f>IFERROR(Table1[[#This Row],[Total Voters]]/Table1[[#This Row],[Total Population]],"0.0%")</f>
        <v>0.0%</v>
      </c>
      <c r="V125" s="127" t="str">
        <f>IFERROR(Table1[[#This Row],[Female Ballots]]/Table1[[#This Row],[Female Population]],"0.0%")</f>
        <v>0.0%</v>
      </c>
      <c r="W125" s="127" t="str">
        <f>IFERROR(Table1[[#This Row],[Male Ballots]]/Table1[[#This Row],[Male Population]],"0.0%")</f>
        <v>0.0%</v>
      </c>
      <c r="X125" s="127" t="str">
        <f>IFERROR(Table1[[#This Row],[Total Ballots]]/Table1[[#This Row],[Total Population]],"0.0%")</f>
        <v>0.0%</v>
      </c>
      <c r="Y125" s="127" t="str">
        <f>IFERROR(Table1[[#This Row],[Female Ballots]]/Table1[[#This Row],[Female Voters]],"0.0%")</f>
        <v>0.0%</v>
      </c>
      <c r="Z125" s="128" t="str">
        <f>IFERROR(Table1[[#This Row],[Male Ballots]]/Table1[[#This Row],[Male Voters]],"0.0%")</f>
        <v>0.0%</v>
      </c>
      <c r="AA125" s="127" t="str">
        <f>IFERROR(Table1[[#This Row],[Total Ballots]]/Table1[[#This Row],[Total Voters]],"0.0%")</f>
        <v>0.0%</v>
      </c>
    </row>
    <row r="126" spans="1:27" s="7" customFormat="1" hidden="1" x14ac:dyDescent="0.35">
      <c r="A126" s="102" t="s">
        <v>39</v>
      </c>
      <c r="B126" s="103">
        <v>2025</v>
      </c>
      <c r="C126" s="17" t="s">
        <v>82</v>
      </c>
      <c r="D126" s="116"/>
      <c r="E126" s="117"/>
      <c r="F126" s="117"/>
      <c r="G126" s="110" t="s">
        <v>66</v>
      </c>
      <c r="H126" s="122"/>
      <c r="I126" s="122"/>
      <c r="J126" s="123"/>
      <c r="K126"/>
      <c r="L126"/>
      <c r="M126"/>
      <c r="N126"/>
      <c r="O126"/>
      <c r="P126"/>
      <c r="Q126"/>
      <c r="R126"/>
      <c r="S126" s="131" t="str">
        <f>IFERROR(Table1[[#This Row],[Female Voters]]/Table1[[#This Row],[Female Population]],"0.0%")</f>
        <v>0.0%</v>
      </c>
      <c r="T126" s="127" t="str">
        <f>IFERROR(Table1[[#This Row],[Male Voters]]/Table1[[#This Row],[Male Population]],"0.0%")</f>
        <v>0.0%</v>
      </c>
      <c r="U126" s="127" t="str">
        <f>IFERROR(Table1[[#This Row],[Total Voters]]/Table1[[#This Row],[Total Population]],"0.0%")</f>
        <v>0.0%</v>
      </c>
      <c r="V126" s="127" t="str">
        <f>IFERROR(Table1[[#This Row],[Female Ballots]]/Table1[[#This Row],[Female Population]],"0.0%")</f>
        <v>0.0%</v>
      </c>
      <c r="W126" s="127" t="str">
        <f>IFERROR(Table1[[#This Row],[Male Ballots]]/Table1[[#This Row],[Male Population]],"0.0%")</f>
        <v>0.0%</v>
      </c>
      <c r="X126" s="127" t="str">
        <f>IFERROR(Table1[[#This Row],[Total Ballots]]/Table1[[#This Row],[Total Population]],"0.0%")</f>
        <v>0.0%</v>
      </c>
      <c r="Y126" s="127" t="str">
        <f>IFERROR(Table1[[#This Row],[Female Ballots]]/Table1[[#This Row],[Female Voters]],"0.0%")</f>
        <v>0.0%</v>
      </c>
      <c r="Z126" s="128" t="str">
        <f>IFERROR(Table1[[#This Row],[Male Ballots]]/Table1[[#This Row],[Male Voters]],"0.0%")</f>
        <v>0.0%</v>
      </c>
      <c r="AA126" s="127" t="str">
        <f>IFERROR(Table1[[#This Row],[Total Ballots]]/Table1[[#This Row],[Total Voters]],"0.0%")</f>
        <v>0.0%</v>
      </c>
    </row>
    <row r="127" spans="1:27" s="7" customFormat="1" hidden="1" x14ac:dyDescent="0.35">
      <c r="A127" s="102" t="s">
        <v>39</v>
      </c>
      <c r="B127" s="103">
        <v>2025</v>
      </c>
      <c r="C127" s="17" t="s">
        <v>82</v>
      </c>
      <c r="D127" s="116"/>
      <c r="E127" s="117"/>
      <c r="F127" s="117"/>
      <c r="G127" s="110" t="s">
        <v>67</v>
      </c>
      <c r="H127" s="122"/>
      <c r="I127" s="122"/>
      <c r="J127" s="123"/>
      <c r="K127"/>
      <c r="L127"/>
      <c r="M127"/>
      <c r="N127"/>
      <c r="O127"/>
      <c r="P127"/>
      <c r="Q127"/>
      <c r="R127"/>
      <c r="S127" s="131" t="str">
        <f>IFERROR(Table1[[#This Row],[Female Voters]]/Table1[[#This Row],[Female Population]],"0.0%")</f>
        <v>0.0%</v>
      </c>
      <c r="T127" s="127" t="str">
        <f>IFERROR(Table1[[#This Row],[Male Voters]]/Table1[[#This Row],[Male Population]],"0.0%")</f>
        <v>0.0%</v>
      </c>
      <c r="U127" s="127" t="str">
        <f>IFERROR(Table1[[#This Row],[Total Voters]]/Table1[[#This Row],[Total Population]],"0.0%")</f>
        <v>0.0%</v>
      </c>
      <c r="V127" s="127" t="str">
        <f>IFERROR(Table1[[#This Row],[Female Ballots]]/Table1[[#This Row],[Female Population]],"0.0%")</f>
        <v>0.0%</v>
      </c>
      <c r="W127" s="127" t="str">
        <f>IFERROR(Table1[[#This Row],[Male Ballots]]/Table1[[#This Row],[Male Population]],"0.0%")</f>
        <v>0.0%</v>
      </c>
      <c r="X127" s="127" t="str">
        <f>IFERROR(Table1[[#This Row],[Total Ballots]]/Table1[[#This Row],[Total Population]],"0.0%")</f>
        <v>0.0%</v>
      </c>
      <c r="Y127" s="127" t="str">
        <f>IFERROR(Table1[[#This Row],[Female Ballots]]/Table1[[#This Row],[Female Voters]],"0.0%")</f>
        <v>0.0%</v>
      </c>
      <c r="Z127" s="128" t="str">
        <f>IFERROR(Table1[[#This Row],[Male Ballots]]/Table1[[#This Row],[Male Voters]],"0.0%")</f>
        <v>0.0%</v>
      </c>
      <c r="AA127" s="127" t="str">
        <f>IFERROR(Table1[[#This Row],[Total Ballots]]/Table1[[#This Row],[Total Voters]],"0.0%")</f>
        <v>0.0%</v>
      </c>
    </row>
    <row r="128" spans="1:27" s="7" customFormat="1" hidden="1" x14ac:dyDescent="0.35">
      <c r="A128" s="102" t="s">
        <v>50</v>
      </c>
      <c r="B128" s="103">
        <v>2025</v>
      </c>
      <c r="C128" s="17" t="s">
        <v>82</v>
      </c>
      <c r="D128" s="116"/>
      <c r="E128" s="117"/>
      <c r="F128" s="117"/>
      <c r="G128" s="110" t="s">
        <v>79</v>
      </c>
      <c r="H128" s="122"/>
      <c r="I128" s="122"/>
      <c r="J128" s="123"/>
      <c r="K128"/>
      <c r="L128"/>
      <c r="M128"/>
      <c r="N128"/>
      <c r="O128"/>
      <c r="P128"/>
      <c r="Q128"/>
      <c r="R128"/>
      <c r="S128" s="131" t="str">
        <f>IFERROR(Table1[[#This Row],[Female Voters]]/Table1[[#This Row],[Female Population]],"0.0%")</f>
        <v>0.0%</v>
      </c>
      <c r="T128" s="127" t="str">
        <f>IFERROR(Table1[[#This Row],[Male Voters]]/Table1[[#This Row],[Male Population]],"0.0%")</f>
        <v>0.0%</v>
      </c>
      <c r="U128" s="127" t="str">
        <f>IFERROR(Table1[[#This Row],[Total Voters]]/Table1[[#This Row],[Total Population]],"0.0%")</f>
        <v>0.0%</v>
      </c>
      <c r="V128" s="127" t="str">
        <f>IFERROR(Table1[[#This Row],[Female Ballots]]/Table1[[#This Row],[Female Population]],"0.0%")</f>
        <v>0.0%</v>
      </c>
      <c r="W128" s="127" t="str">
        <f>IFERROR(Table1[[#This Row],[Male Ballots]]/Table1[[#This Row],[Male Population]],"0.0%")</f>
        <v>0.0%</v>
      </c>
      <c r="X128" s="127" t="str">
        <f>IFERROR(Table1[[#This Row],[Total Ballots]]/Table1[[#This Row],[Total Population]],"0.0%")</f>
        <v>0.0%</v>
      </c>
      <c r="Y128" s="127" t="str">
        <f>IFERROR(Table1[[#This Row],[Female Ballots]]/Table1[[#This Row],[Female Voters]],"0.0%")</f>
        <v>0.0%</v>
      </c>
      <c r="Z128" s="128" t="str">
        <f>IFERROR(Table1[[#This Row],[Male Ballots]]/Table1[[#This Row],[Male Voters]],"0.0%")</f>
        <v>0.0%</v>
      </c>
      <c r="AA128" s="127" t="str">
        <f>IFERROR(Table1[[#This Row],[Total Ballots]]/Table1[[#This Row],[Total Voters]],"0.0%")</f>
        <v>0.0%</v>
      </c>
    </row>
    <row r="129" spans="1:27" s="7" customFormat="1" hidden="1" x14ac:dyDescent="0.35">
      <c r="A129" s="102" t="s">
        <v>50</v>
      </c>
      <c r="B129" s="103">
        <v>2025</v>
      </c>
      <c r="C129" s="17" t="s">
        <v>82</v>
      </c>
      <c r="D129" s="116"/>
      <c r="E129" s="117"/>
      <c r="F129" s="117"/>
      <c r="G129" s="110" t="s">
        <v>62</v>
      </c>
      <c r="H129" s="122"/>
      <c r="I129" s="122"/>
      <c r="J129" s="123"/>
      <c r="K129"/>
      <c r="L129"/>
      <c r="M129"/>
      <c r="N129"/>
      <c r="O129"/>
      <c r="P129"/>
      <c r="Q129"/>
      <c r="R129"/>
      <c r="S129" s="131" t="str">
        <f>IFERROR(Table1[[#This Row],[Female Voters]]/Table1[[#This Row],[Female Population]],"0.0%")</f>
        <v>0.0%</v>
      </c>
      <c r="T129" s="127" t="str">
        <f>IFERROR(Table1[[#This Row],[Male Voters]]/Table1[[#This Row],[Male Population]],"0.0%")</f>
        <v>0.0%</v>
      </c>
      <c r="U129" s="127" t="str">
        <f>IFERROR(Table1[[#This Row],[Total Voters]]/Table1[[#This Row],[Total Population]],"0.0%")</f>
        <v>0.0%</v>
      </c>
      <c r="V129" s="127" t="str">
        <f>IFERROR(Table1[[#This Row],[Female Ballots]]/Table1[[#This Row],[Female Population]],"0.0%")</f>
        <v>0.0%</v>
      </c>
      <c r="W129" s="127" t="str">
        <f>IFERROR(Table1[[#This Row],[Male Ballots]]/Table1[[#This Row],[Male Population]],"0.0%")</f>
        <v>0.0%</v>
      </c>
      <c r="X129" s="127" t="str">
        <f>IFERROR(Table1[[#This Row],[Total Ballots]]/Table1[[#This Row],[Total Population]],"0.0%")</f>
        <v>0.0%</v>
      </c>
      <c r="Y129" s="127" t="str">
        <f>IFERROR(Table1[[#This Row],[Female Ballots]]/Table1[[#This Row],[Female Voters]],"0.0%")</f>
        <v>0.0%</v>
      </c>
      <c r="Z129" s="128" t="str">
        <f>IFERROR(Table1[[#This Row],[Male Ballots]]/Table1[[#This Row],[Male Voters]],"0.0%")</f>
        <v>0.0%</v>
      </c>
      <c r="AA129" s="127" t="str">
        <f>IFERROR(Table1[[#This Row],[Total Ballots]]/Table1[[#This Row],[Total Voters]],"0.0%")</f>
        <v>0.0%</v>
      </c>
    </row>
    <row r="130" spans="1:27" s="7" customFormat="1" hidden="1" x14ac:dyDescent="0.35">
      <c r="A130" s="102" t="s">
        <v>50</v>
      </c>
      <c r="B130" s="103">
        <v>2025</v>
      </c>
      <c r="C130" s="17" t="s">
        <v>82</v>
      </c>
      <c r="D130" s="116"/>
      <c r="E130" s="117"/>
      <c r="F130" s="117"/>
      <c r="G130" s="110" t="s">
        <v>63</v>
      </c>
      <c r="H130" s="122"/>
      <c r="I130" s="122"/>
      <c r="J130" s="123"/>
      <c r="K130"/>
      <c r="L130"/>
      <c r="M130"/>
      <c r="N130"/>
      <c r="O130"/>
      <c r="P130"/>
      <c r="Q130"/>
      <c r="R130"/>
      <c r="S130" s="131" t="str">
        <f>IFERROR(Table1[[#This Row],[Female Voters]]/Table1[[#This Row],[Female Population]],"0.0%")</f>
        <v>0.0%</v>
      </c>
      <c r="T130" s="127" t="str">
        <f>IFERROR(Table1[[#This Row],[Male Voters]]/Table1[[#This Row],[Male Population]],"0.0%")</f>
        <v>0.0%</v>
      </c>
      <c r="U130" s="127" t="str">
        <f>IFERROR(Table1[[#This Row],[Total Voters]]/Table1[[#This Row],[Total Population]],"0.0%")</f>
        <v>0.0%</v>
      </c>
      <c r="V130" s="127" t="str">
        <f>IFERROR(Table1[[#This Row],[Female Ballots]]/Table1[[#This Row],[Female Population]],"0.0%")</f>
        <v>0.0%</v>
      </c>
      <c r="W130" s="127" t="str">
        <f>IFERROR(Table1[[#This Row],[Male Ballots]]/Table1[[#This Row],[Male Population]],"0.0%")</f>
        <v>0.0%</v>
      </c>
      <c r="X130" s="127" t="str">
        <f>IFERROR(Table1[[#This Row],[Total Ballots]]/Table1[[#This Row],[Total Population]],"0.0%")</f>
        <v>0.0%</v>
      </c>
      <c r="Y130" s="127" t="str">
        <f>IFERROR(Table1[[#This Row],[Female Ballots]]/Table1[[#This Row],[Female Voters]],"0.0%")</f>
        <v>0.0%</v>
      </c>
      <c r="Z130" s="128" t="str">
        <f>IFERROR(Table1[[#This Row],[Male Ballots]]/Table1[[#This Row],[Male Voters]],"0.0%")</f>
        <v>0.0%</v>
      </c>
      <c r="AA130" s="127" t="str">
        <f>IFERROR(Table1[[#This Row],[Total Ballots]]/Table1[[#This Row],[Total Voters]],"0.0%")</f>
        <v>0.0%</v>
      </c>
    </row>
    <row r="131" spans="1:27" s="7" customFormat="1" hidden="1" x14ac:dyDescent="0.35">
      <c r="A131" s="102" t="s">
        <v>50</v>
      </c>
      <c r="B131" s="103">
        <v>2025</v>
      </c>
      <c r="C131" s="17" t="s">
        <v>82</v>
      </c>
      <c r="D131" s="116"/>
      <c r="E131" s="117"/>
      <c r="F131" s="117"/>
      <c r="G131" s="110" t="s">
        <v>64</v>
      </c>
      <c r="H131" s="122"/>
      <c r="I131" s="122"/>
      <c r="J131" s="123"/>
      <c r="K131"/>
      <c r="L131"/>
      <c r="M131"/>
      <c r="N131"/>
      <c r="O131"/>
      <c r="P131"/>
      <c r="Q131"/>
      <c r="R131"/>
      <c r="S131" s="131" t="str">
        <f>IFERROR(Table1[[#This Row],[Female Voters]]/Table1[[#This Row],[Female Population]],"0.0%")</f>
        <v>0.0%</v>
      </c>
      <c r="T131" s="127" t="str">
        <f>IFERROR(Table1[[#This Row],[Male Voters]]/Table1[[#This Row],[Male Population]],"0.0%")</f>
        <v>0.0%</v>
      </c>
      <c r="U131" s="127" t="str">
        <f>IFERROR(Table1[[#This Row],[Total Voters]]/Table1[[#This Row],[Total Population]],"0.0%")</f>
        <v>0.0%</v>
      </c>
      <c r="V131" s="127" t="str">
        <f>IFERROR(Table1[[#This Row],[Female Ballots]]/Table1[[#This Row],[Female Population]],"0.0%")</f>
        <v>0.0%</v>
      </c>
      <c r="W131" s="127" t="str">
        <f>IFERROR(Table1[[#This Row],[Male Ballots]]/Table1[[#This Row],[Male Population]],"0.0%")</f>
        <v>0.0%</v>
      </c>
      <c r="X131" s="127" t="str">
        <f>IFERROR(Table1[[#This Row],[Total Ballots]]/Table1[[#This Row],[Total Population]],"0.0%")</f>
        <v>0.0%</v>
      </c>
      <c r="Y131" s="127" t="str">
        <f>IFERROR(Table1[[#This Row],[Female Ballots]]/Table1[[#This Row],[Female Voters]],"0.0%")</f>
        <v>0.0%</v>
      </c>
      <c r="Z131" s="128" t="str">
        <f>IFERROR(Table1[[#This Row],[Male Ballots]]/Table1[[#This Row],[Male Voters]],"0.0%")</f>
        <v>0.0%</v>
      </c>
      <c r="AA131" s="127" t="str">
        <f>IFERROR(Table1[[#This Row],[Total Ballots]]/Table1[[#This Row],[Total Voters]],"0.0%")</f>
        <v>0.0%</v>
      </c>
    </row>
    <row r="132" spans="1:27" s="7" customFormat="1" hidden="1" x14ac:dyDescent="0.35">
      <c r="A132" s="102" t="s">
        <v>50</v>
      </c>
      <c r="B132" s="103">
        <v>2025</v>
      </c>
      <c r="C132" s="17" t="s">
        <v>82</v>
      </c>
      <c r="D132" s="116"/>
      <c r="E132" s="117"/>
      <c r="F132" s="117"/>
      <c r="G132" s="110" t="s">
        <v>65</v>
      </c>
      <c r="H132" s="122"/>
      <c r="I132" s="122"/>
      <c r="J132" s="123"/>
      <c r="K132"/>
      <c r="L132"/>
      <c r="M132"/>
      <c r="N132"/>
      <c r="O132"/>
      <c r="P132"/>
      <c r="Q132"/>
      <c r="R132"/>
      <c r="S132" s="131" t="str">
        <f>IFERROR(Table1[[#This Row],[Female Voters]]/Table1[[#This Row],[Female Population]],"0.0%")</f>
        <v>0.0%</v>
      </c>
      <c r="T132" s="127" t="str">
        <f>IFERROR(Table1[[#This Row],[Male Voters]]/Table1[[#This Row],[Male Population]],"0.0%")</f>
        <v>0.0%</v>
      </c>
      <c r="U132" s="127" t="str">
        <f>IFERROR(Table1[[#This Row],[Total Voters]]/Table1[[#This Row],[Total Population]],"0.0%")</f>
        <v>0.0%</v>
      </c>
      <c r="V132" s="127" t="str">
        <f>IFERROR(Table1[[#This Row],[Female Ballots]]/Table1[[#This Row],[Female Population]],"0.0%")</f>
        <v>0.0%</v>
      </c>
      <c r="W132" s="127" t="str">
        <f>IFERROR(Table1[[#This Row],[Male Ballots]]/Table1[[#This Row],[Male Population]],"0.0%")</f>
        <v>0.0%</v>
      </c>
      <c r="X132" s="127" t="str">
        <f>IFERROR(Table1[[#This Row],[Total Ballots]]/Table1[[#This Row],[Total Population]],"0.0%")</f>
        <v>0.0%</v>
      </c>
      <c r="Y132" s="127" t="str">
        <f>IFERROR(Table1[[#This Row],[Female Ballots]]/Table1[[#This Row],[Female Voters]],"0.0%")</f>
        <v>0.0%</v>
      </c>
      <c r="Z132" s="128" t="str">
        <f>IFERROR(Table1[[#This Row],[Male Ballots]]/Table1[[#This Row],[Male Voters]],"0.0%")</f>
        <v>0.0%</v>
      </c>
      <c r="AA132" s="127" t="str">
        <f>IFERROR(Table1[[#This Row],[Total Ballots]]/Table1[[#This Row],[Total Voters]],"0.0%")</f>
        <v>0.0%</v>
      </c>
    </row>
    <row r="133" spans="1:27" s="7" customFormat="1" hidden="1" x14ac:dyDescent="0.35">
      <c r="A133" s="102" t="s">
        <v>50</v>
      </c>
      <c r="B133" s="103">
        <v>2025</v>
      </c>
      <c r="C133" s="17" t="s">
        <v>82</v>
      </c>
      <c r="D133" s="116"/>
      <c r="E133" s="117"/>
      <c r="F133" s="117"/>
      <c r="G133" s="110" t="s">
        <v>66</v>
      </c>
      <c r="H133" s="122"/>
      <c r="I133" s="122"/>
      <c r="J133" s="123"/>
      <c r="K133"/>
      <c r="L133"/>
      <c r="M133"/>
      <c r="N133"/>
      <c r="O133"/>
      <c r="P133"/>
      <c r="Q133"/>
      <c r="R133"/>
      <c r="S133" s="131" t="str">
        <f>IFERROR(Table1[[#This Row],[Female Voters]]/Table1[[#This Row],[Female Population]],"0.0%")</f>
        <v>0.0%</v>
      </c>
      <c r="T133" s="127" t="str">
        <f>IFERROR(Table1[[#This Row],[Male Voters]]/Table1[[#This Row],[Male Population]],"0.0%")</f>
        <v>0.0%</v>
      </c>
      <c r="U133" s="127" t="str">
        <f>IFERROR(Table1[[#This Row],[Total Voters]]/Table1[[#This Row],[Total Population]],"0.0%")</f>
        <v>0.0%</v>
      </c>
      <c r="V133" s="127" t="str">
        <f>IFERROR(Table1[[#This Row],[Female Ballots]]/Table1[[#This Row],[Female Population]],"0.0%")</f>
        <v>0.0%</v>
      </c>
      <c r="W133" s="127" t="str">
        <f>IFERROR(Table1[[#This Row],[Male Ballots]]/Table1[[#This Row],[Male Population]],"0.0%")</f>
        <v>0.0%</v>
      </c>
      <c r="X133" s="127" t="str">
        <f>IFERROR(Table1[[#This Row],[Total Ballots]]/Table1[[#This Row],[Total Population]],"0.0%")</f>
        <v>0.0%</v>
      </c>
      <c r="Y133" s="127" t="str">
        <f>IFERROR(Table1[[#This Row],[Female Ballots]]/Table1[[#This Row],[Female Voters]],"0.0%")</f>
        <v>0.0%</v>
      </c>
      <c r="Z133" s="128" t="str">
        <f>IFERROR(Table1[[#This Row],[Male Ballots]]/Table1[[#This Row],[Male Voters]],"0.0%")</f>
        <v>0.0%</v>
      </c>
      <c r="AA133" s="127" t="str">
        <f>IFERROR(Table1[[#This Row],[Total Ballots]]/Table1[[#This Row],[Total Voters]],"0.0%")</f>
        <v>0.0%</v>
      </c>
    </row>
    <row r="134" spans="1:27" s="7" customFormat="1" hidden="1" x14ac:dyDescent="0.35">
      <c r="A134" s="102" t="s">
        <v>50</v>
      </c>
      <c r="B134" s="103">
        <v>2025</v>
      </c>
      <c r="C134" s="17" t="s">
        <v>82</v>
      </c>
      <c r="D134" s="116"/>
      <c r="E134" s="117"/>
      <c r="F134" s="117"/>
      <c r="G134" s="110" t="s">
        <v>67</v>
      </c>
      <c r="H134" s="122"/>
      <c r="I134" s="122"/>
      <c r="J134" s="123"/>
      <c r="K134"/>
      <c r="L134"/>
      <c r="M134"/>
      <c r="N134"/>
      <c r="O134"/>
      <c r="P134"/>
      <c r="Q134"/>
      <c r="R134"/>
      <c r="S134" s="131" t="str">
        <f>IFERROR(Table1[[#This Row],[Female Voters]]/Table1[[#This Row],[Female Population]],"0.0%")</f>
        <v>0.0%</v>
      </c>
      <c r="T134" s="127" t="str">
        <f>IFERROR(Table1[[#This Row],[Male Voters]]/Table1[[#This Row],[Male Population]],"0.0%")</f>
        <v>0.0%</v>
      </c>
      <c r="U134" s="127" t="str">
        <f>IFERROR(Table1[[#This Row],[Total Voters]]/Table1[[#This Row],[Total Population]],"0.0%")</f>
        <v>0.0%</v>
      </c>
      <c r="V134" s="127" t="str">
        <f>IFERROR(Table1[[#This Row],[Female Ballots]]/Table1[[#This Row],[Female Population]],"0.0%")</f>
        <v>0.0%</v>
      </c>
      <c r="W134" s="127" t="str">
        <f>IFERROR(Table1[[#This Row],[Male Ballots]]/Table1[[#This Row],[Male Population]],"0.0%")</f>
        <v>0.0%</v>
      </c>
      <c r="X134" s="127" t="str">
        <f>IFERROR(Table1[[#This Row],[Total Ballots]]/Table1[[#This Row],[Total Population]],"0.0%")</f>
        <v>0.0%</v>
      </c>
      <c r="Y134" s="127" t="str">
        <f>IFERROR(Table1[[#This Row],[Female Ballots]]/Table1[[#This Row],[Female Voters]],"0.0%")</f>
        <v>0.0%</v>
      </c>
      <c r="Z134" s="128" t="str">
        <f>IFERROR(Table1[[#This Row],[Male Ballots]]/Table1[[#This Row],[Male Voters]],"0.0%")</f>
        <v>0.0%</v>
      </c>
      <c r="AA134" s="127" t="str">
        <f>IFERROR(Table1[[#This Row],[Total Ballots]]/Table1[[#This Row],[Total Voters]],"0.0%")</f>
        <v>0.0%</v>
      </c>
    </row>
    <row r="135" spans="1:27" s="7" customFormat="1" hidden="1" x14ac:dyDescent="0.35">
      <c r="A135" s="102" t="s">
        <v>29</v>
      </c>
      <c r="B135" s="103">
        <v>2025</v>
      </c>
      <c r="C135" s="17" t="s">
        <v>82</v>
      </c>
      <c r="D135" s="17"/>
      <c r="E135" s="117"/>
      <c r="F135" s="117"/>
      <c r="G135" s="110" t="s">
        <v>79</v>
      </c>
      <c r="H135" s="122"/>
      <c r="I135" s="122"/>
      <c r="J135" s="123"/>
      <c r="K135"/>
      <c r="L135"/>
      <c r="M135"/>
      <c r="N135"/>
      <c r="O135"/>
      <c r="P135"/>
      <c r="Q135"/>
      <c r="R135"/>
      <c r="S135" s="131" t="str">
        <f>IFERROR(Table1[[#This Row],[Female Voters]]/Table1[[#This Row],[Female Population]],"0.0%")</f>
        <v>0.0%</v>
      </c>
      <c r="T135" s="127" t="str">
        <f>IFERROR(Table1[[#This Row],[Male Voters]]/Table1[[#This Row],[Male Population]],"0.0%")</f>
        <v>0.0%</v>
      </c>
      <c r="U135" s="127" t="str">
        <f>IFERROR(Table1[[#This Row],[Total Voters]]/Table1[[#This Row],[Total Population]],"0.0%")</f>
        <v>0.0%</v>
      </c>
      <c r="V135" s="127" t="str">
        <f>IFERROR(Table1[[#This Row],[Female Ballots]]/Table1[[#This Row],[Female Population]],"0.0%")</f>
        <v>0.0%</v>
      </c>
      <c r="W135" s="127" t="str">
        <f>IFERROR(Table1[[#This Row],[Male Ballots]]/Table1[[#This Row],[Male Population]],"0.0%")</f>
        <v>0.0%</v>
      </c>
      <c r="X135" s="127" t="str">
        <f>IFERROR(Table1[[#This Row],[Total Ballots]]/Table1[[#This Row],[Total Population]],"0.0%")</f>
        <v>0.0%</v>
      </c>
      <c r="Y135" s="127" t="str">
        <f>IFERROR(Table1[[#This Row],[Female Ballots]]/Table1[[#This Row],[Female Voters]],"0.0%")</f>
        <v>0.0%</v>
      </c>
      <c r="Z135" s="128" t="str">
        <f>IFERROR(Table1[[#This Row],[Male Ballots]]/Table1[[#This Row],[Male Voters]],"0.0%")</f>
        <v>0.0%</v>
      </c>
      <c r="AA135" s="127" t="str">
        <f>IFERROR(Table1[[#This Row],[Total Ballots]]/Table1[[#This Row],[Total Voters]],"0.0%")</f>
        <v>0.0%</v>
      </c>
    </row>
    <row r="136" spans="1:27" s="7" customFormat="1" hidden="1" x14ac:dyDescent="0.35">
      <c r="A136" s="102" t="s">
        <v>29</v>
      </c>
      <c r="B136" s="103">
        <v>2025</v>
      </c>
      <c r="C136" s="17" t="s">
        <v>82</v>
      </c>
      <c r="D136" s="17"/>
      <c r="E136" s="117"/>
      <c r="F136" s="117"/>
      <c r="G136" s="110" t="s">
        <v>62</v>
      </c>
      <c r="H136" s="122"/>
      <c r="I136" s="122"/>
      <c r="J136" s="123"/>
      <c r="K136"/>
      <c r="L136"/>
      <c r="M136"/>
      <c r="N136"/>
      <c r="O136"/>
      <c r="P136"/>
      <c r="Q136"/>
      <c r="R136"/>
      <c r="S136" s="131" t="str">
        <f>IFERROR(Table1[[#This Row],[Female Voters]]/Table1[[#This Row],[Female Population]],"0.0%")</f>
        <v>0.0%</v>
      </c>
      <c r="T136" s="127" t="str">
        <f>IFERROR(Table1[[#This Row],[Male Voters]]/Table1[[#This Row],[Male Population]],"0.0%")</f>
        <v>0.0%</v>
      </c>
      <c r="U136" s="127" t="str">
        <f>IFERROR(Table1[[#This Row],[Total Voters]]/Table1[[#This Row],[Total Population]],"0.0%")</f>
        <v>0.0%</v>
      </c>
      <c r="V136" s="127" t="str">
        <f>IFERROR(Table1[[#This Row],[Female Ballots]]/Table1[[#This Row],[Female Population]],"0.0%")</f>
        <v>0.0%</v>
      </c>
      <c r="W136" s="127" t="str">
        <f>IFERROR(Table1[[#This Row],[Male Ballots]]/Table1[[#This Row],[Male Population]],"0.0%")</f>
        <v>0.0%</v>
      </c>
      <c r="X136" s="127" t="str">
        <f>IFERROR(Table1[[#This Row],[Total Ballots]]/Table1[[#This Row],[Total Population]],"0.0%")</f>
        <v>0.0%</v>
      </c>
      <c r="Y136" s="127" t="str">
        <f>IFERROR(Table1[[#This Row],[Female Ballots]]/Table1[[#This Row],[Female Voters]],"0.0%")</f>
        <v>0.0%</v>
      </c>
      <c r="Z136" s="128" t="str">
        <f>IFERROR(Table1[[#This Row],[Male Ballots]]/Table1[[#This Row],[Male Voters]],"0.0%")</f>
        <v>0.0%</v>
      </c>
      <c r="AA136" s="127" t="str">
        <f>IFERROR(Table1[[#This Row],[Total Ballots]]/Table1[[#This Row],[Total Voters]],"0.0%")</f>
        <v>0.0%</v>
      </c>
    </row>
    <row r="137" spans="1:27" s="7" customFormat="1" hidden="1" x14ac:dyDescent="0.35">
      <c r="A137" s="102" t="s">
        <v>29</v>
      </c>
      <c r="B137" s="103">
        <v>2025</v>
      </c>
      <c r="C137" s="17" t="s">
        <v>82</v>
      </c>
      <c r="D137" s="17"/>
      <c r="E137" s="117"/>
      <c r="F137" s="117"/>
      <c r="G137" s="110" t="s">
        <v>63</v>
      </c>
      <c r="H137" s="122"/>
      <c r="I137" s="122"/>
      <c r="J137" s="123"/>
      <c r="K137"/>
      <c r="L137"/>
      <c r="M137"/>
      <c r="N137"/>
      <c r="O137"/>
      <c r="P137"/>
      <c r="Q137"/>
      <c r="R137"/>
      <c r="S137" s="131" t="str">
        <f>IFERROR(Table1[[#This Row],[Female Voters]]/Table1[[#This Row],[Female Population]],"0.0%")</f>
        <v>0.0%</v>
      </c>
      <c r="T137" s="127" t="str">
        <f>IFERROR(Table1[[#This Row],[Male Voters]]/Table1[[#This Row],[Male Population]],"0.0%")</f>
        <v>0.0%</v>
      </c>
      <c r="U137" s="127" t="str">
        <f>IFERROR(Table1[[#This Row],[Total Voters]]/Table1[[#This Row],[Total Population]],"0.0%")</f>
        <v>0.0%</v>
      </c>
      <c r="V137" s="127" t="str">
        <f>IFERROR(Table1[[#This Row],[Female Ballots]]/Table1[[#This Row],[Female Population]],"0.0%")</f>
        <v>0.0%</v>
      </c>
      <c r="W137" s="127" t="str">
        <f>IFERROR(Table1[[#This Row],[Male Ballots]]/Table1[[#This Row],[Male Population]],"0.0%")</f>
        <v>0.0%</v>
      </c>
      <c r="X137" s="127" t="str">
        <f>IFERROR(Table1[[#This Row],[Total Ballots]]/Table1[[#This Row],[Total Population]],"0.0%")</f>
        <v>0.0%</v>
      </c>
      <c r="Y137" s="127" t="str">
        <f>IFERROR(Table1[[#This Row],[Female Ballots]]/Table1[[#This Row],[Female Voters]],"0.0%")</f>
        <v>0.0%</v>
      </c>
      <c r="Z137" s="128" t="str">
        <f>IFERROR(Table1[[#This Row],[Male Ballots]]/Table1[[#This Row],[Male Voters]],"0.0%")</f>
        <v>0.0%</v>
      </c>
      <c r="AA137" s="127" t="str">
        <f>IFERROR(Table1[[#This Row],[Total Ballots]]/Table1[[#This Row],[Total Voters]],"0.0%")</f>
        <v>0.0%</v>
      </c>
    </row>
    <row r="138" spans="1:27" s="7" customFormat="1" hidden="1" x14ac:dyDescent="0.35">
      <c r="A138" s="102" t="s">
        <v>29</v>
      </c>
      <c r="B138" s="103">
        <v>2025</v>
      </c>
      <c r="C138" s="17" t="s">
        <v>82</v>
      </c>
      <c r="D138" s="17"/>
      <c r="E138" s="117"/>
      <c r="F138" s="117"/>
      <c r="G138" s="110" t="s">
        <v>64</v>
      </c>
      <c r="H138" s="122"/>
      <c r="I138" s="122"/>
      <c r="J138" s="123"/>
      <c r="K138"/>
      <c r="L138"/>
      <c r="M138"/>
      <c r="N138"/>
      <c r="O138"/>
      <c r="P138"/>
      <c r="Q138"/>
      <c r="R138"/>
      <c r="S138" s="131" t="str">
        <f>IFERROR(Table1[[#This Row],[Female Voters]]/Table1[[#This Row],[Female Population]],"0.0%")</f>
        <v>0.0%</v>
      </c>
      <c r="T138" s="127" t="str">
        <f>IFERROR(Table1[[#This Row],[Male Voters]]/Table1[[#This Row],[Male Population]],"0.0%")</f>
        <v>0.0%</v>
      </c>
      <c r="U138" s="127" t="str">
        <f>IFERROR(Table1[[#This Row],[Total Voters]]/Table1[[#This Row],[Total Population]],"0.0%")</f>
        <v>0.0%</v>
      </c>
      <c r="V138" s="127" t="str">
        <f>IFERROR(Table1[[#This Row],[Female Ballots]]/Table1[[#This Row],[Female Population]],"0.0%")</f>
        <v>0.0%</v>
      </c>
      <c r="W138" s="127" t="str">
        <f>IFERROR(Table1[[#This Row],[Male Ballots]]/Table1[[#This Row],[Male Population]],"0.0%")</f>
        <v>0.0%</v>
      </c>
      <c r="X138" s="127" t="str">
        <f>IFERROR(Table1[[#This Row],[Total Ballots]]/Table1[[#This Row],[Total Population]],"0.0%")</f>
        <v>0.0%</v>
      </c>
      <c r="Y138" s="127" t="str">
        <f>IFERROR(Table1[[#This Row],[Female Ballots]]/Table1[[#This Row],[Female Voters]],"0.0%")</f>
        <v>0.0%</v>
      </c>
      <c r="Z138" s="128" t="str">
        <f>IFERROR(Table1[[#This Row],[Male Ballots]]/Table1[[#This Row],[Male Voters]],"0.0%")</f>
        <v>0.0%</v>
      </c>
      <c r="AA138" s="127" t="str">
        <f>IFERROR(Table1[[#This Row],[Total Ballots]]/Table1[[#This Row],[Total Voters]],"0.0%")</f>
        <v>0.0%</v>
      </c>
    </row>
    <row r="139" spans="1:27" s="7" customFormat="1" hidden="1" x14ac:dyDescent="0.35">
      <c r="A139" s="102" t="s">
        <v>29</v>
      </c>
      <c r="B139" s="103">
        <v>2025</v>
      </c>
      <c r="C139" s="17" t="s">
        <v>82</v>
      </c>
      <c r="D139" s="17"/>
      <c r="E139" s="117"/>
      <c r="F139" s="117"/>
      <c r="G139" s="110" t="s">
        <v>65</v>
      </c>
      <c r="H139" s="122"/>
      <c r="I139" s="122"/>
      <c r="J139" s="123"/>
      <c r="K139"/>
      <c r="L139"/>
      <c r="M139"/>
      <c r="N139"/>
      <c r="O139"/>
      <c r="P139"/>
      <c r="Q139"/>
      <c r="R139"/>
      <c r="S139" s="131" t="str">
        <f>IFERROR(Table1[[#This Row],[Female Voters]]/Table1[[#This Row],[Female Population]],"0.0%")</f>
        <v>0.0%</v>
      </c>
      <c r="T139" s="127" t="str">
        <f>IFERROR(Table1[[#This Row],[Male Voters]]/Table1[[#This Row],[Male Population]],"0.0%")</f>
        <v>0.0%</v>
      </c>
      <c r="U139" s="127" t="str">
        <f>IFERROR(Table1[[#This Row],[Total Voters]]/Table1[[#This Row],[Total Population]],"0.0%")</f>
        <v>0.0%</v>
      </c>
      <c r="V139" s="127" t="str">
        <f>IFERROR(Table1[[#This Row],[Female Ballots]]/Table1[[#This Row],[Female Population]],"0.0%")</f>
        <v>0.0%</v>
      </c>
      <c r="W139" s="127" t="str">
        <f>IFERROR(Table1[[#This Row],[Male Ballots]]/Table1[[#This Row],[Male Population]],"0.0%")</f>
        <v>0.0%</v>
      </c>
      <c r="X139" s="127" t="str">
        <f>IFERROR(Table1[[#This Row],[Total Ballots]]/Table1[[#This Row],[Total Population]],"0.0%")</f>
        <v>0.0%</v>
      </c>
      <c r="Y139" s="127" t="str">
        <f>IFERROR(Table1[[#This Row],[Female Ballots]]/Table1[[#This Row],[Female Voters]],"0.0%")</f>
        <v>0.0%</v>
      </c>
      <c r="Z139" s="128" t="str">
        <f>IFERROR(Table1[[#This Row],[Male Ballots]]/Table1[[#This Row],[Male Voters]],"0.0%")</f>
        <v>0.0%</v>
      </c>
      <c r="AA139" s="127" t="str">
        <f>IFERROR(Table1[[#This Row],[Total Ballots]]/Table1[[#This Row],[Total Voters]],"0.0%")</f>
        <v>0.0%</v>
      </c>
    </row>
    <row r="140" spans="1:27" s="7" customFormat="1" hidden="1" x14ac:dyDescent="0.35">
      <c r="A140" s="102" t="s">
        <v>29</v>
      </c>
      <c r="B140" s="103">
        <v>2025</v>
      </c>
      <c r="C140" s="17" t="s">
        <v>82</v>
      </c>
      <c r="D140" s="17"/>
      <c r="E140" s="117"/>
      <c r="F140" s="117"/>
      <c r="G140" s="110" t="s">
        <v>66</v>
      </c>
      <c r="H140" s="122"/>
      <c r="I140" s="122"/>
      <c r="J140" s="123"/>
      <c r="K140"/>
      <c r="L140"/>
      <c r="M140"/>
      <c r="N140"/>
      <c r="O140"/>
      <c r="P140"/>
      <c r="Q140"/>
      <c r="R140"/>
      <c r="S140" s="131" t="str">
        <f>IFERROR(Table1[[#This Row],[Female Voters]]/Table1[[#This Row],[Female Population]],"0.0%")</f>
        <v>0.0%</v>
      </c>
      <c r="T140" s="127" t="str">
        <f>IFERROR(Table1[[#This Row],[Male Voters]]/Table1[[#This Row],[Male Population]],"0.0%")</f>
        <v>0.0%</v>
      </c>
      <c r="U140" s="127" t="str">
        <f>IFERROR(Table1[[#This Row],[Total Voters]]/Table1[[#This Row],[Total Population]],"0.0%")</f>
        <v>0.0%</v>
      </c>
      <c r="V140" s="127" t="str">
        <f>IFERROR(Table1[[#This Row],[Female Ballots]]/Table1[[#This Row],[Female Population]],"0.0%")</f>
        <v>0.0%</v>
      </c>
      <c r="W140" s="127" t="str">
        <f>IFERROR(Table1[[#This Row],[Male Ballots]]/Table1[[#This Row],[Male Population]],"0.0%")</f>
        <v>0.0%</v>
      </c>
      <c r="X140" s="127" t="str">
        <f>IFERROR(Table1[[#This Row],[Total Ballots]]/Table1[[#This Row],[Total Population]],"0.0%")</f>
        <v>0.0%</v>
      </c>
      <c r="Y140" s="127" t="str">
        <f>IFERROR(Table1[[#This Row],[Female Ballots]]/Table1[[#This Row],[Female Voters]],"0.0%")</f>
        <v>0.0%</v>
      </c>
      <c r="Z140" s="128" t="str">
        <f>IFERROR(Table1[[#This Row],[Male Ballots]]/Table1[[#This Row],[Male Voters]],"0.0%")</f>
        <v>0.0%</v>
      </c>
      <c r="AA140" s="127" t="str">
        <f>IFERROR(Table1[[#This Row],[Total Ballots]]/Table1[[#This Row],[Total Voters]],"0.0%")</f>
        <v>0.0%</v>
      </c>
    </row>
    <row r="141" spans="1:27" s="7" customFormat="1" hidden="1" x14ac:dyDescent="0.35">
      <c r="A141" s="102" t="s">
        <v>29</v>
      </c>
      <c r="B141" s="103">
        <v>2025</v>
      </c>
      <c r="C141" s="17" t="s">
        <v>82</v>
      </c>
      <c r="D141" s="17"/>
      <c r="E141" s="117"/>
      <c r="F141" s="117"/>
      <c r="G141" s="110" t="s">
        <v>67</v>
      </c>
      <c r="H141" s="122"/>
      <c r="I141" s="122"/>
      <c r="J141" s="123"/>
      <c r="K141"/>
      <c r="L141"/>
      <c r="M141"/>
      <c r="N141"/>
      <c r="O141"/>
      <c r="P141"/>
      <c r="Q141"/>
      <c r="R141"/>
      <c r="S141" s="131" t="str">
        <f>IFERROR(Table1[[#This Row],[Female Voters]]/Table1[[#This Row],[Female Population]],"0.0%")</f>
        <v>0.0%</v>
      </c>
      <c r="T141" s="127" t="str">
        <f>IFERROR(Table1[[#This Row],[Male Voters]]/Table1[[#This Row],[Male Population]],"0.0%")</f>
        <v>0.0%</v>
      </c>
      <c r="U141" s="127" t="str">
        <f>IFERROR(Table1[[#This Row],[Total Voters]]/Table1[[#This Row],[Total Population]],"0.0%")</f>
        <v>0.0%</v>
      </c>
      <c r="V141" s="127" t="str">
        <f>IFERROR(Table1[[#This Row],[Female Ballots]]/Table1[[#This Row],[Female Population]],"0.0%")</f>
        <v>0.0%</v>
      </c>
      <c r="W141" s="127" t="str">
        <f>IFERROR(Table1[[#This Row],[Male Ballots]]/Table1[[#This Row],[Male Population]],"0.0%")</f>
        <v>0.0%</v>
      </c>
      <c r="X141" s="127" t="str">
        <f>IFERROR(Table1[[#This Row],[Total Ballots]]/Table1[[#This Row],[Total Population]],"0.0%")</f>
        <v>0.0%</v>
      </c>
      <c r="Y141" s="127" t="str">
        <f>IFERROR(Table1[[#This Row],[Female Ballots]]/Table1[[#This Row],[Female Voters]],"0.0%")</f>
        <v>0.0%</v>
      </c>
      <c r="Z141" s="128" t="str">
        <f>IFERROR(Table1[[#This Row],[Male Ballots]]/Table1[[#This Row],[Male Voters]],"0.0%")</f>
        <v>0.0%</v>
      </c>
      <c r="AA141" s="127" t="str">
        <f>IFERROR(Table1[[#This Row],[Total Ballots]]/Table1[[#This Row],[Total Voters]],"0.0%")</f>
        <v>0.0%</v>
      </c>
    </row>
    <row r="142" spans="1:27" s="7" customFormat="1" hidden="1" x14ac:dyDescent="0.35">
      <c r="A142" s="102" t="s">
        <v>42</v>
      </c>
      <c r="B142" s="103">
        <v>2025</v>
      </c>
      <c r="C142" s="17" t="s">
        <v>82</v>
      </c>
      <c r="D142" s="116"/>
      <c r="E142" s="117"/>
      <c r="F142" s="117"/>
      <c r="G142" s="110" t="s">
        <v>79</v>
      </c>
      <c r="H142" s="122"/>
      <c r="I142" s="122"/>
      <c r="J142" s="123"/>
      <c r="K142"/>
      <c r="L142"/>
      <c r="M142"/>
      <c r="N142"/>
      <c r="O142"/>
      <c r="P142"/>
      <c r="Q142"/>
      <c r="R142"/>
      <c r="S142" s="131" t="str">
        <f>IFERROR(Table1[[#This Row],[Female Voters]]/Table1[[#This Row],[Female Population]],"0.0%")</f>
        <v>0.0%</v>
      </c>
      <c r="T142" s="127" t="str">
        <f>IFERROR(Table1[[#This Row],[Male Voters]]/Table1[[#This Row],[Male Population]],"0.0%")</f>
        <v>0.0%</v>
      </c>
      <c r="U142" s="127" t="str">
        <f>IFERROR(Table1[[#This Row],[Total Voters]]/Table1[[#This Row],[Total Population]],"0.0%")</f>
        <v>0.0%</v>
      </c>
      <c r="V142" s="127" t="str">
        <f>IFERROR(Table1[[#This Row],[Female Ballots]]/Table1[[#This Row],[Female Population]],"0.0%")</f>
        <v>0.0%</v>
      </c>
      <c r="W142" s="127" t="str">
        <f>IFERROR(Table1[[#This Row],[Male Ballots]]/Table1[[#This Row],[Male Population]],"0.0%")</f>
        <v>0.0%</v>
      </c>
      <c r="X142" s="127" t="str">
        <f>IFERROR(Table1[[#This Row],[Total Ballots]]/Table1[[#This Row],[Total Population]],"0.0%")</f>
        <v>0.0%</v>
      </c>
      <c r="Y142" s="127" t="str">
        <f>IFERROR(Table1[[#This Row],[Female Ballots]]/Table1[[#This Row],[Female Voters]],"0.0%")</f>
        <v>0.0%</v>
      </c>
      <c r="Z142" s="128" t="str">
        <f>IFERROR(Table1[[#This Row],[Male Ballots]]/Table1[[#This Row],[Male Voters]],"0.0%")</f>
        <v>0.0%</v>
      </c>
      <c r="AA142" s="127" t="str">
        <f>IFERROR(Table1[[#This Row],[Total Ballots]]/Table1[[#This Row],[Total Voters]],"0.0%")</f>
        <v>0.0%</v>
      </c>
    </row>
    <row r="143" spans="1:27" s="7" customFormat="1" hidden="1" x14ac:dyDescent="0.35">
      <c r="A143" s="102" t="s">
        <v>42</v>
      </c>
      <c r="B143" s="103">
        <v>2025</v>
      </c>
      <c r="C143" s="17" t="s">
        <v>82</v>
      </c>
      <c r="D143" s="116"/>
      <c r="E143" s="117"/>
      <c r="F143" s="117"/>
      <c r="G143" s="110" t="s">
        <v>62</v>
      </c>
      <c r="H143" s="122"/>
      <c r="I143" s="122"/>
      <c r="J143" s="123"/>
      <c r="K143"/>
      <c r="L143"/>
      <c r="M143"/>
      <c r="N143"/>
      <c r="O143"/>
      <c r="P143"/>
      <c r="Q143"/>
      <c r="R143"/>
      <c r="S143" s="131" t="str">
        <f>IFERROR(Table1[[#This Row],[Female Voters]]/Table1[[#This Row],[Female Population]],"0.0%")</f>
        <v>0.0%</v>
      </c>
      <c r="T143" s="127" t="str">
        <f>IFERROR(Table1[[#This Row],[Male Voters]]/Table1[[#This Row],[Male Population]],"0.0%")</f>
        <v>0.0%</v>
      </c>
      <c r="U143" s="127" t="str">
        <f>IFERROR(Table1[[#This Row],[Total Voters]]/Table1[[#This Row],[Total Population]],"0.0%")</f>
        <v>0.0%</v>
      </c>
      <c r="V143" s="127" t="str">
        <f>IFERROR(Table1[[#This Row],[Female Ballots]]/Table1[[#This Row],[Female Population]],"0.0%")</f>
        <v>0.0%</v>
      </c>
      <c r="W143" s="127" t="str">
        <f>IFERROR(Table1[[#This Row],[Male Ballots]]/Table1[[#This Row],[Male Population]],"0.0%")</f>
        <v>0.0%</v>
      </c>
      <c r="X143" s="127" t="str">
        <f>IFERROR(Table1[[#This Row],[Total Ballots]]/Table1[[#This Row],[Total Population]],"0.0%")</f>
        <v>0.0%</v>
      </c>
      <c r="Y143" s="127" t="str">
        <f>IFERROR(Table1[[#This Row],[Female Ballots]]/Table1[[#This Row],[Female Voters]],"0.0%")</f>
        <v>0.0%</v>
      </c>
      <c r="Z143" s="128" t="str">
        <f>IFERROR(Table1[[#This Row],[Male Ballots]]/Table1[[#This Row],[Male Voters]],"0.0%")</f>
        <v>0.0%</v>
      </c>
      <c r="AA143" s="127" t="str">
        <f>IFERROR(Table1[[#This Row],[Total Ballots]]/Table1[[#This Row],[Total Voters]],"0.0%")</f>
        <v>0.0%</v>
      </c>
    </row>
    <row r="144" spans="1:27" s="7" customFormat="1" hidden="1" x14ac:dyDescent="0.35">
      <c r="A144" s="102" t="s">
        <v>42</v>
      </c>
      <c r="B144" s="103">
        <v>2025</v>
      </c>
      <c r="C144" s="17" t="s">
        <v>82</v>
      </c>
      <c r="D144" s="116"/>
      <c r="E144" s="117"/>
      <c r="F144" s="117"/>
      <c r="G144" s="110" t="s">
        <v>63</v>
      </c>
      <c r="H144" s="122"/>
      <c r="I144" s="122"/>
      <c r="J144" s="123"/>
      <c r="K144"/>
      <c r="L144"/>
      <c r="M144"/>
      <c r="N144"/>
      <c r="O144"/>
      <c r="P144"/>
      <c r="Q144"/>
      <c r="R144"/>
      <c r="S144" s="131" t="str">
        <f>IFERROR(Table1[[#This Row],[Female Voters]]/Table1[[#This Row],[Female Population]],"0.0%")</f>
        <v>0.0%</v>
      </c>
      <c r="T144" s="127" t="str">
        <f>IFERROR(Table1[[#This Row],[Male Voters]]/Table1[[#This Row],[Male Population]],"0.0%")</f>
        <v>0.0%</v>
      </c>
      <c r="U144" s="127" t="str">
        <f>IFERROR(Table1[[#This Row],[Total Voters]]/Table1[[#This Row],[Total Population]],"0.0%")</f>
        <v>0.0%</v>
      </c>
      <c r="V144" s="127" t="str">
        <f>IFERROR(Table1[[#This Row],[Female Ballots]]/Table1[[#This Row],[Female Population]],"0.0%")</f>
        <v>0.0%</v>
      </c>
      <c r="W144" s="127" t="str">
        <f>IFERROR(Table1[[#This Row],[Male Ballots]]/Table1[[#This Row],[Male Population]],"0.0%")</f>
        <v>0.0%</v>
      </c>
      <c r="X144" s="127" t="str">
        <f>IFERROR(Table1[[#This Row],[Total Ballots]]/Table1[[#This Row],[Total Population]],"0.0%")</f>
        <v>0.0%</v>
      </c>
      <c r="Y144" s="127" t="str">
        <f>IFERROR(Table1[[#This Row],[Female Ballots]]/Table1[[#This Row],[Female Voters]],"0.0%")</f>
        <v>0.0%</v>
      </c>
      <c r="Z144" s="128" t="str">
        <f>IFERROR(Table1[[#This Row],[Male Ballots]]/Table1[[#This Row],[Male Voters]],"0.0%")</f>
        <v>0.0%</v>
      </c>
      <c r="AA144" s="127" t="str">
        <f>IFERROR(Table1[[#This Row],[Total Ballots]]/Table1[[#This Row],[Total Voters]],"0.0%")</f>
        <v>0.0%</v>
      </c>
    </row>
    <row r="145" spans="1:27" s="7" customFormat="1" hidden="1" x14ac:dyDescent="0.35">
      <c r="A145" s="102" t="s">
        <v>42</v>
      </c>
      <c r="B145" s="103">
        <v>2025</v>
      </c>
      <c r="C145" s="17" t="s">
        <v>82</v>
      </c>
      <c r="D145" s="116"/>
      <c r="E145" s="117"/>
      <c r="F145" s="117"/>
      <c r="G145" s="110" t="s">
        <v>64</v>
      </c>
      <c r="H145" s="122"/>
      <c r="I145" s="122"/>
      <c r="J145" s="123"/>
      <c r="K145"/>
      <c r="L145"/>
      <c r="M145"/>
      <c r="N145"/>
      <c r="O145"/>
      <c r="P145"/>
      <c r="Q145"/>
      <c r="R145"/>
      <c r="S145" s="131" t="str">
        <f>IFERROR(Table1[[#This Row],[Female Voters]]/Table1[[#This Row],[Female Population]],"0.0%")</f>
        <v>0.0%</v>
      </c>
      <c r="T145" s="127" t="str">
        <f>IFERROR(Table1[[#This Row],[Male Voters]]/Table1[[#This Row],[Male Population]],"0.0%")</f>
        <v>0.0%</v>
      </c>
      <c r="U145" s="127" t="str">
        <f>IFERROR(Table1[[#This Row],[Total Voters]]/Table1[[#This Row],[Total Population]],"0.0%")</f>
        <v>0.0%</v>
      </c>
      <c r="V145" s="127" t="str">
        <f>IFERROR(Table1[[#This Row],[Female Ballots]]/Table1[[#This Row],[Female Population]],"0.0%")</f>
        <v>0.0%</v>
      </c>
      <c r="W145" s="127" t="str">
        <f>IFERROR(Table1[[#This Row],[Male Ballots]]/Table1[[#This Row],[Male Population]],"0.0%")</f>
        <v>0.0%</v>
      </c>
      <c r="X145" s="127" t="str">
        <f>IFERROR(Table1[[#This Row],[Total Ballots]]/Table1[[#This Row],[Total Population]],"0.0%")</f>
        <v>0.0%</v>
      </c>
      <c r="Y145" s="127" t="str">
        <f>IFERROR(Table1[[#This Row],[Female Ballots]]/Table1[[#This Row],[Female Voters]],"0.0%")</f>
        <v>0.0%</v>
      </c>
      <c r="Z145" s="128" t="str">
        <f>IFERROR(Table1[[#This Row],[Male Ballots]]/Table1[[#This Row],[Male Voters]],"0.0%")</f>
        <v>0.0%</v>
      </c>
      <c r="AA145" s="127" t="str">
        <f>IFERROR(Table1[[#This Row],[Total Ballots]]/Table1[[#This Row],[Total Voters]],"0.0%")</f>
        <v>0.0%</v>
      </c>
    </row>
    <row r="146" spans="1:27" s="7" customFormat="1" hidden="1" x14ac:dyDescent="0.35">
      <c r="A146" s="102" t="s">
        <v>42</v>
      </c>
      <c r="B146" s="103">
        <v>2025</v>
      </c>
      <c r="C146" s="17" t="s">
        <v>82</v>
      </c>
      <c r="D146" s="116"/>
      <c r="E146" s="117"/>
      <c r="F146" s="117"/>
      <c r="G146" s="110" t="s">
        <v>65</v>
      </c>
      <c r="H146" s="122"/>
      <c r="I146" s="122"/>
      <c r="J146" s="123"/>
      <c r="K146"/>
      <c r="L146"/>
      <c r="M146"/>
      <c r="N146"/>
      <c r="O146"/>
      <c r="P146"/>
      <c r="Q146"/>
      <c r="R146"/>
      <c r="S146" s="131" t="str">
        <f>IFERROR(Table1[[#This Row],[Female Voters]]/Table1[[#This Row],[Female Population]],"0.0%")</f>
        <v>0.0%</v>
      </c>
      <c r="T146" s="127" t="str">
        <f>IFERROR(Table1[[#This Row],[Male Voters]]/Table1[[#This Row],[Male Population]],"0.0%")</f>
        <v>0.0%</v>
      </c>
      <c r="U146" s="127" t="str">
        <f>IFERROR(Table1[[#This Row],[Total Voters]]/Table1[[#This Row],[Total Population]],"0.0%")</f>
        <v>0.0%</v>
      </c>
      <c r="V146" s="127" t="str">
        <f>IFERROR(Table1[[#This Row],[Female Ballots]]/Table1[[#This Row],[Female Population]],"0.0%")</f>
        <v>0.0%</v>
      </c>
      <c r="W146" s="127" t="str">
        <f>IFERROR(Table1[[#This Row],[Male Ballots]]/Table1[[#This Row],[Male Population]],"0.0%")</f>
        <v>0.0%</v>
      </c>
      <c r="X146" s="127" t="str">
        <f>IFERROR(Table1[[#This Row],[Total Ballots]]/Table1[[#This Row],[Total Population]],"0.0%")</f>
        <v>0.0%</v>
      </c>
      <c r="Y146" s="127" t="str">
        <f>IFERROR(Table1[[#This Row],[Female Ballots]]/Table1[[#This Row],[Female Voters]],"0.0%")</f>
        <v>0.0%</v>
      </c>
      <c r="Z146" s="128" t="str">
        <f>IFERROR(Table1[[#This Row],[Male Ballots]]/Table1[[#This Row],[Male Voters]],"0.0%")</f>
        <v>0.0%</v>
      </c>
      <c r="AA146" s="127" t="str">
        <f>IFERROR(Table1[[#This Row],[Total Ballots]]/Table1[[#This Row],[Total Voters]],"0.0%")</f>
        <v>0.0%</v>
      </c>
    </row>
    <row r="147" spans="1:27" s="7" customFormat="1" hidden="1" x14ac:dyDescent="0.35">
      <c r="A147" s="102" t="s">
        <v>42</v>
      </c>
      <c r="B147" s="103">
        <v>2025</v>
      </c>
      <c r="C147" s="17" t="s">
        <v>82</v>
      </c>
      <c r="D147" s="116"/>
      <c r="E147" s="117"/>
      <c r="F147" s="117"/>
      <c r="G147" s="110" t="s">
        <v>66</v>
      </c>
      <c r="H147" s="122"/>
      <c r="I147" s="122"/>
      <c r="J147" s="123"/>
      <c r="K147"/>
      <c r="L147"/>
      <c r="M147"/>
      <c r="N147"/>
      <c r="O147"/>
      <c r="P147"/>
      <c r="Q147"/>
      <c r="R147"/>
      <c r="S147" s="131" t="str">
        <f>IFERROR(Table1[[#This Row],[Female Voters]]/Table1[[#This Row],[Female Population]],"0.0%")</f>
        <v>0.0%</v>
      </c>
      <c r="T147" s="127" t="str">
        <f>IFERROR(Table1[[#This Row],[Male Voters]]/Table1[[#This Row],[Male Population]],"0.0%")</f>
        <v>0.0%</v>
      </c>
      <c r="U147" s="127" t="str">
        <f>IFERROR(Table1[[#This Row],[Total Voters]]/Table1[[#This Row],[Total Population]],"0.0%")</f>
        <v>0.0%</v>
      </c>
      <c r="V147" s="127" t="str">
        <f>IFERROR(Table1[[#This Row],[Female Ballots]]/Table1[[#This Row],[Female Population]],"0.0%")</f>
        <v>0.0%</v>
      </c>
      <c r="W147" s="127" t="str">
        <f>IFERROR(Table1[[#This Row],[Male Ballots]]/Table1[[#This Row],[Male Population]],"0.0%")</f>
        <v>0.0%</v>
      </c>
      <c r="X147" s="127" t="str">
        <f>IFERROR(Table1[[#This Row],[Total Ballots]]/Table1[[#This Row],[Total Population]],"0.0%")</f>
        <v>0.0%</v>
      </c>
      <c r="Y147" s="127" t="str">
        <f>IFERROR(Table1[[#This Row],[Female Ballots]]/Table1[[#This Row],[Female Voters]],"0.0%")</f>
        <v>0.0%</v>
      </c>
      <c r="Z147" s="128" t="str">
        <f>IFERROR(Table1[[#This Row],[Male Ballots]]/Table1[[#This Row],[Male Voters]],"0.0%")</f>
        <v>0.0%</v>
      </c>
      <c r="AA147" s="127" t="str">
        <f>IFERROR(Table1[[#This Row],[Total Ballots]]/Table1[[#This Row],[Total Voters]],"0.0%")</f>
        <v>0.0%</v>
      </c>
    </row>
    <row r="148" spans="1:27" s="7" customFormat="1" hidden="1" x14ac:dyDescent="0.35">
      <c r="A148" s="102" t="s">
        <v>42</v>
      </c>
      <c r="B148" s="103">
        <v>2025</v>
      </c>
      <c r="C148" s="17" t="s">
        <v>82</v>
      </c>
      <c r="D148" s="116"/>
      <c r="E148" s="117"/>
      <c r="F148" s="117"/>
      <c r="G148" s="110" t="s">
        <v>67</v>
      </c>
      <c r="H148" s="122"/>
      <c r="I148" s="122"/>
      <c r="J148" s="123"/>
      <c r="K148"/>
      <c r="L148"/>
      <c r="M148"/>
      <c r="N148"/>
      <c r="O148"/>
      <c r="P148"/>
      <c r="Q148"/>
      <c r="R148"/>
      <c r="S148" s="131" t="str">
        <f>IFERROR(Table1[[#This Row],[Female Voters]]/Table1[[#This Row],[Female Population]],"0.0%")</f>
        <v>0.0%</v>
      </c>
      <c r="T148" s="127" t="str">
        <f>IFERROR(Table1[[#This Row],[Male Voters]]/Table1[[#This Row],[Male Population]],"0.0%")</f>
        <v>0.0%</v>
      </c>
      <c r="U148" s="127" t="str">
        <f>IFERROR(Table1[[#This Row],[Total Voters]]/Table1[[#This Row],[Total Population]],"0.0%")</f>
        <v>0.0%</v>
      </c>
      <c r="V148" s="127" t="str">
        <f>IFERROR(Table1[[#This Row],[Female Ballots]]/Table1[[#This Row],[Female Population]],"0.0%")</f>
        <v>0.0%</v>
      </c>
      <c r="W148" s="127" t="str">
        <f>IFERROR(Table1[[#This Row],[Male Ballots]]/Table1[[#This Row],[Male Population]],"0.0%")</f>
        <v>0.0%</v>
      </c>
      <c r="X148" s="127" t="str">
        <f>IFERROR(Table1[[#This Row],[Total Ballots]]/Table1[[#This Row],[Total Population]],"0.0%")</f>
        <v>0.0%</v>
      </c>
      <c r="Y148" s="127" t="str">
        <f>IFERROR(Table1[[#This Row],[Female Ballots]]/Table1[[#This Row],[Female Voters]],"0.0%")</f>
        <v>0.0%</v>
      </c>
      <c r="Z148" s="128" t="str">
        <f>IFERROR(Table1[[#This Row],[Male Ballots]]/Table1[[#This Row],[Male Voters]],"0.0%")</f>
        <v>0.0%</v>
      </c>
      <c r="AA148" s="127" t="str">
        <f>IFERROR(Table1[[#This Row],[Total Ballots]]/Table1[[#This Row],[Total Voters]],"0.0%")</f>
        <v>0.0%</v>
      </c>
    </row>
    <row r="149" spans="1:27" s="7" customFormat="1" hidden="1" x14ac:dyDescent="0.35">
      <c r="A149" s="102" t="s">
        <v>27</v>
      </c>
      <c r="B149" s="103">
        <v>2025</v>
      </c>
      <c r="C149" s="17" t="s">
        <v>82</v>
      </c>
      <c r="D149" s="116"/>
      <c r="E149" s="117"/>
      <c r="F149" s="117"/>
      <c r="G149" s="110" t="s">
        <v>79</v>
      </c>
      <c r="H149" s="122"/>
      <c r="I149" s="122"/>
      <c r="J149" s="123"/>
      <c r="K149"/>
      <c r="L149"/>
      <c r="M149"/>
      <c r="N149"/>
      <c r="O149"/>
      <c r="P149"/>
      <c r="Q149"/>
      <c r="R149"/>
      <c r="S149" s="131" t="str">
        <f>IFERROR(Table1[[#This Row],[Female Voters]]/Table1[[#This Row],[Female Population]],"0.0%")</f>
        <v>0.0%</v>
      </c>
      <c r="T149" s="127" t="str">
        <f>IFERROR(Table1[[#This Row],[Male Voters]]/Table1[[#This Row],[Male Population]],"0.0%")</f>
        <v>0.0%</v>
      </c>
      <c r="U149" s="127" t="str">
        <f>IFERROR(Table1[[#This Row],[Total Voters]]/Table1[[#This Row],[Total Population]],"0.0%")</f>
        <v>0.0%</v>
      </c>
      <c r="V149" s="127" t="str">
        <f>IFERROR(Table1[[#This Row],[Female Ballots]]/Table1[[#This Row],[Female Population]],"0.0%")</f>
        <v>0.0%</v>
      </c>
      <c r="W149" s="127" t="str">
        <f>IFERROR(Table1[[#This Row],[Male Ballots]]/Table1[[#This Row],[Male Population]],"0.0%")</f>
        <v>0.0%</v>
      </c>
      <c r="X149" s="127" t="str">
        <f>IFERROR(Table1[[#This Row],[Total Ballots]]/Table1[[#This Row],[Total Population]],"0.0%")</f>
        <v>0.0%</v>
      </c>
      <c r="Y149" s="127" t="str">
        <f>IFERROR(Table1[[#This Row],[Female Ballots]]/Table1[[#This Row],[Female Voters]],"0.0%")</f>
        <v>0.0%</v>
      </c>
      <c r="Z149" s="128" t="str">
        <f>IFERROR(Table1[[#This Row],[Male Ballots]]/Table1[[#This Row],[Male Voters]],"0.0%")</f>
        <v>0.0%</v>
      </c>
      <c r="AA149" s="127" t="str">
        <f>IFERROR(Table1[[#This Row],[Total Ballots]]/Table1[[#This Row],[Total Voters]],"0.0%")</f>
        <v>0.0%</v>
      </c>
    </row>
    <row r="150" spans="1:27" s="7" customFormat="1" hidden="1" x14ac:dyDescent="0.35">
      <c r="A150" s="102" t="s">
        <v>27</v>
      </c>
      <c r="B150" s="103">
        <v>2025</v>
      </c>
      <c r="C150" s="17" t="s">
        <v>82</v>
      </c>
      <c r="D150" s="116"/>
      <c r="E150" s="117"/>
      <c r="F150" s="117"/>
      <c r="G150" s="110" t="s">
        <v>62</v>
      </c>
      <c r="H150" s="122"/>
      <c r="I150" s="122"/>
      <c r="J150" s="123"/>
      <c r="K150"/>
      <c r="L150"/>
      <c r="M150"/>
      <c r="N150"/>
      <c r="O150"/>
      <c r="P150"/>
      <c r="Q150"/>
      <c r="R150"/>
      <c r="S150" s="131" t="str">
        <f>IFERROR(Table1[[#This Row],[Female Voters]]/Table1[[#This Row],[Female Population]],"0.0%")</f>
        <v>0.0%</v>
      </c>
      <c r="T150" s="127" t="str">
        <f>IFERROR(Table1[[#This Row],[Male Voters]]/Table1[[#This Row],[Male Population]],"0.0%")</f>
        <v>0.0%</v>
      </c>
      <c r="U150" s="127" t="str">
        <f>IFERROR(Table1[[#This Row],[Total Voters]]/Table1[[#This Row],[Total Population]],"0.0%")</f>
        <v>0.0%</v>
      </c>
      <c r="V150" s="127" t="str">
        <f>IFERROR(Table1[[#This Row],[Female Ballots]]/Table1[[#This Row],[Female Population]],"0.0%")</f>
        <v>0.0%</v>
      </c>
      <c r="W150" s="127" t="str">
        <f>IFERROR(Table1[[#This Row],[Male Ballots]]/Table1[[#This Row],[Male Population]],"0.0%")</f>
        <v>0.0%</v>
      </c>
      <c r="X150" s="127" t="str">
        <f>IFERROR(Table1[[#This Row],[Total Ballots]]/Table1[[#This Row],[Total Population]],"0.0%")</f>
        <v>0.0%</v>
      </c>
      <c r="Y150" s="127" t="str">
        <f>IFERROR(Table1[[#This Row],[Female Ballots]]/Table1[[#This Row],[Female Voters]],"0.0%")</f>
        <v>0.0%</v>
      </c>
      <c r="Z150" s="128" t="str">
        <f>IFERROR(Table1[[#This Row],[Male Ballots]]/Table1[[#This Row],[Male Voters]],"0.0%")</f>
        <v>0.0%</v>
      </c>
      <c r="AA150" s="127" t="str">
        <f>IFERROR(Table1[[#This Row],[Total Ballots]]/Table1[[#This Row],[Total Voters]],"0.0%")</f>
        <v>0.0%</v>
      </c>
    </row>
    <row r="151" spans="1:27" s="7" customFormat="1" hidden="1" x14ac:dyDescent="0.35">
      <c r="A151" s="102" t="s">
        <v>27</v>
      </c>
      <c r="B151" s="103">
        <v>2025</v>
      </c>
      <c r="C151" s="17" t="s">
        <v>82</v>
      </c>
      <c r="D151" s="116"/>
      <c r="E151" s="117"/>
      <c r="F151" s="117"/>
      <c r="G151" s="110" t="s">
        <v>63</v>
      </c>
      <c r="H151" s="122"/>
      <c r="I151" s="122"/>
      <c r="J151" s="123"/>
      <c r="K151"/>
      <c r="L151"/>
      <c r="M151"/>
      <c r="N151"/>
      <c r="O151"/>
      <c r="P151"/>
      <c r="Q151"/>
      <c r="R151"/>
      <c r="S151" s="131" t="str">
        <f>IFERROR(Table1[[#This Row],[Female Voters]]/Table1[[#This Row],[Female Population]],"0.0%")</f>
        <v>0.0%</v>
      </c>
      <c r="T151" s="127" t="str">
        <f>IFERROR(Table1[[#This Row],[Male Voters]]/Table1[[#This Row],[Male Population]],"0.0%")</f>
        <v>0.0%</v>
      </c>
      <c r="U151" s="127" t="str">
        <f>IFERROR(Table1[[#This Row],[Total Voters]]/Table1[[#This Row],[Total Population]],"0.0%")</f>
        <v>0.0%</v>
      </c>
      <c r="V151" s="127" t="str">
        <f>IFERROR(Table1[[#This Row],[Female Ballots]]/Table1[[#This Row],[Female Population]],"0.0%")</f>
        <v>0.0%</v>
      </c>
      <c r="W151" s="127" t="str">
        <f>IFERROR(Table1[[#This Row],[Male Ballots]]/Table1[[#This Row],[Male Population]],"0.0%")</f>
        <v>0.0%</v>
      </c>
      <c r="X151" s="127" t="str">
        <f>IFERROR(Table1[[#This Row],[Total Ballots]]/Table1[[#This Row],[Total Population]],"0.0%")</f>
        <v>0.0%</v>
      </c>
      <c r="Y151" s="127" t="str">
        <f>IFERROR(Table1[[#This Row],[Female Ballots]]/Table1[[#This Row],[Female Voters]],"0.0%")</f>
        <v>0.0%</v>
      </c>
      <c r="Z151" s="128" t="str">
        <f>IFERROR(Table1[[#This Row],[Male Ballots]]/Table1[[#This Row],[Male Voters]],"0.0%")</f>
        <v>0.0%</v>
      </c>
      <c r="AA151" s="127" t="str">
        <f>IFERROR(Table1[[#This Row],[Total Ballots]]/Table1[[#This Row],[Total Voters]],"0.0%")</f>
        <v>0.0%</v>
      </c>
    </row>
    <row r="152" spans="1:27" s="7" customFormat="1" hidden="1" x14ac:dyDescent="0.35">
      <c r="A152" s="102" t="s">
        <v>27</v>
      </c>
      <c r="B152" s="103">
        <v>2025</v>
      </c>
      <c r="C152" s="17" t="s">
        <v>82</v>
      </c>
      <c r="D152" s="116"/>
      <c r="E152" s="117"/>
      <c r="F152" s="117"/>
      <c r="G152" s="110" t="s">
        <v>64</v>
      </c>
      <c r="H152" s="122"/>
      <c r="I152" s="122"/>
      <c r="J152" s="123"/>
      <c r="K152"/>
      <c r="L152"/>
      <c r="M152"/>
      <c r="N152"/>
      <c r="O152"/>
      <c r="P152"/>
      <c r="Q152"/>
      <c r="R152"/>
      <c r="S152" s="131" t="str">
        <f>IFERROR(Table1[[#This Row],[Female Voters]]/Table1[[#This Row],[Female Population]],"0.0%")</f>
        <v>0.0%</v>
      </c>
      <c r="T152" s="127" t="str">
        <f>IFERROR(Table1[[#This Row],[Male Voters]]/Table1[[#This Row],[Male Population]],"0.0%")</f>
        <v>0.0%</v>
      </c>
      <c r="U152" s="127" t="str">
        <f>IFERROR(Table1[[#This Row],[Total Voters]]/Table1[[#This Row],[Total Population]],"0.0%")</f>
        <v>0.0%</v>
      </c>
      <c r="V152" s="127" t="str">
        <f>IFERROR(Table1[[#This Row],[Female Ballots]]/Table1[[#This Row],[Female Population]],"0.0%")</f>
        <v>0.0%</v>
      </c>
      <c r="W152" s="127" t="str">
        <f>IFERROR(Table1[[#This Row],[Male Ballots]]/Table1[[#This Row],[Male Population]],"0.0%")</f>
        <v>0.0%</v>
      </c>
      <c r="X152" s="127" t="str">
        <f>IFERROR(Table1[[#This Row],[Total Ballots]]/Table1[[#This Row],[Total Population]],"0.0%")</f>
        <v>0.0%</v>
      </c>
      <c r="Y152" s="127" t="str">
        <f>IFERROR(Table1[[#This Row],[Female Ballots]]/Table1[[#This Row],[Female Voters]],"0.0%")</f>
        <v>0.0%</v>
      </c>
      <c r="Z152" s="128" t="str">
        <f>IFERROR(Table1[[#This Row],[Male Ballots]]/Table1[[#This Row],[Male Voters]],"0.0%")</f>
        <v>0.0%</v>
      </c>
      <c r="AA152" s="127" t="str">
        <f>IFERROR(Table1[[#This Row],[Total Ballots]]/Table1[[#This Row],[Total Voters]],"0.0%")</f>
        <v>0.0%</v>
      </c>
    </row>
    <row r="153" spans="1:27" s="7" customFormat="1" hidden="1" x14ac:dyDescent="0.35">
      <c r="A153" s="102" t="s">
        <v>27</v>
      </c>
      <c r="B153" s="103">
        <v>2025</v>
      </c>
      <c r="C153" s="17" t="s">
        <v>82</v>
      </c>
      <c r="D153" s="116"/>
      <c r="E153" s="117"/>
      <c r="F153" s="117"/>
      <c r="G153" s="110" t="s">
        <v>65</v>
      </c>
      <c r="H153" s="122"/>
      <c r="I153" s="122"/>
      <c r="J153" s="123"/>
      <c r="K153"/>
      <c r="L153"/>
      <c r="M153"/>
      <c r="N153"/>
      <c r="O153"/>
      <c r="P153"/>
      <c r="Q153"/>
      <c r="R153"/>
      <c r="S153" s="131" t="str">
        <f>IFERROR(Table1[[#This Row],[Female Voters]]/Table1[[#This Row],[Female Population]],"0.0%")</f>
        <v>0.0%</v>
      </c>
      <c r="T153" s="127" t="str">
        <f>IFERROR(Table1[[#This Row],[Male Voters]]/Table1[[#This Row],[Male Population]],"0.0%")</f>
        <v>0.0%</v>
      </c>
      <c r="U153" s="127" t="str">
        <f>IFERROR(Table1[[#This Row],[Total Voters]]/Table1[[#This Row],[Total Population]],"0.0%")</f>
        <v>0.0%</v>
      </c>
      <c r="V153" s="127" t="str">
        <f>IFERROR(Table1[[#This Row],[Female Ballots]]/Table1[[#This Row],[Female Population]],"0.0%")</f>
        <v>0.0%</v>
      </c>
      <c r="W153" s="127" t="str">
        <f>IFERROR(Table1[[#This Row],[Male Ballots]]/Table1[[#This Row],[Male Population]],"0.0%")</f>
        <v>0.0%</v>
      </c>
      <c r="X153" s="127" t="str">
        <f>IFERROR(Table1[[#This Row],[Total Ballots]]/Table1[[#This Row],[Total Population]],"0.0%")</f>
        <v>0.0%</v>
      </c>
      <c r="Y153" s="127" t="str">
        <f>IFERROR(Table1[[#This Row],[Female Ballots]]/Table1[[#This Row],[Female Voters]],"0.0%")</f>
        <v>0.0%</v>
      </c>
      <c r="Z153" s="128" t="str">
        <f>IFERROR(Table1[[#This Row],[Male Ballots]]/Table1[[#This Row],[Male Voters]],"0.0%")</f>
        <v>0.0%</v>
      </c>
      <c r="AA153" s="127" t="str">
        <f>IFERROR(Table1[[#This Row],[Total Ballots]]/Table1[[#This Row],[Total Voters]],"0.0%")</f>
        <v>0.0%</v>
      </c>
    </row>
    <row r="154" spans="1:27" s="7" customFormat="1" hidden="1" x14ac:dyDescent="0.35">
      <c r="A154" s="102" t="s">
        <v>27</v>
      </c>
      <c r="B154" s="103">
        <v>2025</v>
      </c>
      <c r="C154" s="17" t="s">
        <v>82</v>
      </c>
      <c r="D154" s="116"/>
      <c r="E154" s="117"/>
      <c r="F154" s="117"/>
      <c r="G154" s="110" t="s">
        <v>66</v>
      </c>
      <c r="H154" s="122"/>
      <c r="I154" s="122"/>
      <c r="J154" s="123"/>
      <c r="K154"/>
      <c r="L154"/>
      <c r="M154"/>
      <c r="N154"/>
      <c r="O154"/>
      <c r="P154"/>
      <c r="Q154"/>
      <c r="R154"/>
      <c r="S154" s="131" t="str">
        <f>IFERROR(Table1[[#This Row],[Female Voters]]/Table1[[#This Row],[Female Population]],"0.0%")</f>
        <v>0.0%</v>
      </c>
      <c r="T154" s="127" t="str">
        <f>IFERROR(Table1[[#This Row],[Male Voters]]/Table1[[#This Row],[Male Population]],"0.0%")</f>
        <v>0.0%</v>
      </c>
      <c r="U154" s="127" t="str">
        <f>IFERROR(Table1[[#This Row],[Total Voters]]/Table1[[#This Row],[Total Population]],"0.0%")</f>
        <v>0.0%</v>
      </c>
      <c r="V154" s="127" t="str">
        <f>IFERROR(Table1[[#This Row],[Female Ballots]]/Table1[[#This Row],[Female Population]],"0.0%")</f>
        <v>0.0%</v>
      </c>
      <c r="W154" s="127" t="str">
        <f>IFERROR(Table1[[#This Row],[Male Ballots]]/Table1[[#This Row],[Male Population]],"0.0%")</f>
        <v>0.0%</v>
      </c>
      <c r="X154" s="127" t="str">
        <f>IFERROR(Table1[[#This Row],[Total Ballots]]/Table1[[#This Row],[Total Population]],"0.0%")</f>
        <v>0.0%</v>
      </c>
      <c r="Y154" s="127" t="str">
        <f>IFERROR(Table1[[#This Row],[Female Ballots]]/Table1[[#This Row],[Female Voters]],"0.0%")</f>
        <v>0.0%</v>
      </c>
      <c r="Z154" s="128" t="str">
        <f>IFERROR(Table1[[#This Row],[Male Ballots]]/Table1[[#This Row],[Male Voters]],"0.0%")</f>
        <v>0.0%</v>
      </c>
      <c r="AA154" s="127" t="str">
        <f>IFERROR(Table1[[#This Row],[Total Ballots]]/Table1[[#This Row],[Total Voters]],"0.0%")</f>
        <v>0.0%</v>
      </c>
    </row>
    <row r="155" spans="1:27" s="7" customFormat="1" hidden="1" x14ac:dyDescent="0.35">
      <c r="A155" s="102" t="s">
        <v>27</v>
      </c>
      <c r="B155" s="103">
        <v>2025</v>
      </c>
      <c r="C155" s="17" t="s">
        <v>82</v>
      </c>
      <c r="D155" s="116"/>
      <c r="E155" s="117"/>
      <c r="F155" s="117"/>
      <c r="G155" s="110" t="s">
        <v>67</v>
      </c>
      <c r="H155" s="122"/>
      <c r="I155" s="122"/>
      <c r="J155" s="123"/>
      <c r="K155"/>
      <c r="L155"/>
      <c r="M155"/>
      <c r="N155"/>
      <c r="O155"/>
      <c r="P155"/>
      <c r="Q155"/>
      <c r="R155"/>
      <c r="S155" s="131" t="str">
        <f>IFERROR(Table1[[#This Row],[Female Voters]]/Table1[[#This Row],[Female Population]],"0.0%")</f>
        <v>0.0%</v>
      </c>
      <c r="T155" s="127" t="str">
        <f>IFERROR(Table1[[#This Row],[Male Voters]]/Table1[[#This Row],[Male Population]],"0.0%")</f>
        <v>0.0%</v>
      </c>
      <c r="U155" s="127" t="str">
        <f>IFERROR(Table1[[#This Row],[Total Voters]]/Table1[[#This Row],[Total Population]],"0.0%")</f>
        <v>0.0%</v>
      </c>
      <c r="V155" s="127" t="str">
        <f>IFERROR(Table1[[#This Row],[Female Ballots]]/Table1[[#This Row],[Female Population]],"0.0%")</f>
        <v>0.0%</v>
      </c>
      <c r="W155" s="127" t="str">
        <f>IFERROR(Table1[[#This Row],[Male Ballots]]/Table1[[#This Row],[Male Population]],"0.0%")</f>
        <v>0.0%</v>
      </c>
      <c r="X155" s="127" t="str">
        <f>IFERROR(Table1[[#This Row],[Total Ballots]]/Table1[[#This Row],[Total Population]],"0.0%")</f>
        <v>0.0%</v>
      </c>
      <c r="Y155" s="127" t="str">
        <f>IFERROR(Table1[[#This Row],[Female Ballots]]/Table1[[#This Row],[Female Voters]],"0.0%")</f>
        <v>0.0%</v>
      </c>
      <c r="Z155" s="128" t="str">
        <f>IFERROR(Table1[[#This Row],[Male Ballots]]/Table1[[#This Row],[Male Voters]],"0.0%")</f>
        <v>0.0%</v>
      </c>
      <c r="AA155" s="127" t="str">
        <f>IFERROR(Table1[[#This Row],[Total Ballots]]/Table1[[#This Row],[Total Voters]],"0.0%")</f>
        <v>0.0%</v>
      </c>
    </row>
    <row r="156" spans="1:27" s="7" customFormat="1" hidden="1" x14ac:dyDescent="0.35">
      <c r="A156" s="102" t="s">
        <v>41</v>
      </c>
      <c r="B156" s="103">
        <v>2025</v>
      </c>
      <c r="C156" s="17" t="s">
        <v>82</v>
      </c>
      <c r="D156" s="116"/>
      <c r="E156" s="117"/>
      <c r="F156" s="117"/>
      <c r="G156" s="110" t="s">
        <v>79</v>
      </c>
      <c r="H156" s="122"/>
      <c r="I156" s="122"/>
      <c r="J156" s="123"/>
      <c r="K156"/>
      <c r="L156"/>
      <c r="M156"/>
      <c r="N156"/>
      <c r="O156"/>
      <c r="P156"/>
      <c r="Q156"/>
      <c r="R156"/>
      <c r="S156" s="131" t="str">
        <f>IFERROR(Table1[[#This Row],[Female Voters]]/Table1[[#This Row],[Female Population]],"0.0%")</f>
        <v>0.0%</v>
      </c>
      <c r="T156" s="127" t="str">
        <f>IFERROR(Table1[[#This Row],[Male Voters]]/Table1[[#This Row],[Male Population]],"0.0%")</f>
        <v>0.0%</v>
      </c>
      <c r="U156" s="127" t="str">
        <f>IFERROR(Table1[[#This Row],[Total Voters]]/Table1[[#This Row],[Total Population]],"0.0%")</f>
        <v>0.0%</v>
      </c>
      <c r="V156" s="127" t="str">
        <f>IFERROR(Table1[[#This Row],[Female Ballots]]/Table1[[#This Row],[Female Population]],"0.0%")</f>
        <v>0.0%</v>
      </c>
      <c r="W156" s="127" t="str">
        <f>IFERROR(Table1[[#This Row],[Male Ballots]]/Table1[[#This Row],[Male Population]],"0.0%")</f>
        <v>0.0%</v>
      </c>
      <c r="X156" s="127" t="str">
        <f>IFERROR(Table1[[#This Row],[Total Ballots]]/Table1[[#This Row],[Total Population]],"0.0%")</f>
        <v>0.0%</v>
      </c>
      <c r="Y156" s="127" t="str">
        <f>IFERROR(Table1[[#This Row],[Female Ballots]]/Table1[[#This Row],[Female Voters]],"0.0%")</f>
        <v>0.0%</v>
      </c>
      <c r="Z156" s="128" t="str">
        <f>IFERROR(Table1[[#This Row],[Male Ballots]]/Table1[[#This Row],[Male Voters]],"0.0%")</f>
        <v>0.0%</v>
      </c>
      <c r="AA156" s="127" t="str">
        <f>IFERROR(Table1[[#This Row],[Total Ballots]]/Table1[[#This Row],[Total Voters]],"0.0%")</f>
        <v>0.0%</v>
      </c>
    </row>
    <row r="157" spans="1:27" s="7" customFormat="1" hidden="1" x14ac:dyDescent="0.35">
      <c r="A157" s="102" t="s">
        <v>41</v>
      </c>
      <c r="B157" s="103">
        <v>2025</v>
      </c>
      <c r="C157" s="17" t="s">
        <v>82</v>
      </c>
      <c r="D157" s="116"/>
      <c r="E157" s="117"/>
      <c r="F157" s="117"/>
      <c r="G157" s="110" t="s">
        <v>62</v>
      </c>
      <c r="H157" s="122"/>
      <c r="I157" s="122"/>
      <c r="J157" s="123"/>
      <c r="K157"/>
      <c r="L157"/>
      <c r="M157"/>
      <c r="N157"/>
      <c r="O157"/>
      <c r="P157"/>
      <c r="Q157"/>
      <c r="R157"/>
      <c r="S157" s="131" t="str">
        <f>IFERROR(Table1[[#This Row],[Female Voters]]/Table1[[#This Row],[Female Population]],"0.0%")</f>
        <v>0.0%</v>
      </c>
      <c r="T157" s="127" t="str">
        <f>IFERROR(Table1[[#This Row],[Male Voters]]/Table1[[#This Row],[Male Population]],"0.0%")</f>
        <v>0.0%</v>
      </c>
      <c r="U157" s="127" t="str">
        <f>IFERROR(Table1[[#This Row],[Total Voters]]/Table1[[#This Row],[Total Population]],"0.0%")</f>
        <v>0.0%</v>
      </c>
      <c r="V157" s="127" t="str">
        <f>IFERROR(Table1[[#This Row],[Female Ballots]]/Table1[[#This Row],[Female Population]],"0.0%")</f>
        <v>0.0%</v>
      </c>
      <c r="W157" s="127" t="str">
        <f>IFERROR(Table1[[#This Row],[Male Ballots]]/Table1[[#This Row],[Male Population]],"0.0%")</f>
        <v>0.0%</v>
      </c>
      <c r="X157" s="127" t="str">
        <f>IFERROR(Table1[[#This Row],[Total Ballots]]/Table1[[#This Row],[Total Population]],"0.0%")</f>
        <v>0.0%</v>
      </c>
      <c r="Y157" s="127" t="str">
        <f>IFERROR(Table1[[#This Row],[Female Ballots]]/Table1[[#This Row],[Female Voters]],"0.0%")</f>
        <v>0.0%</v>
      </c>
      <c r="Z157" s="128" t="str">
        <f>IFERROR(Table1[[#This Row],[Male Ballots]]/Table1[[#This Row],[Male Voters]],"0.0%")</f>
        <v>0.0%</v>
      </c>
      <c r="AA157" s="127" t="str">
        <f>IFERROR(Table1[[#This Row],[Total Ballots]]/Table1[[#This Row],[Total Voters]],"0.0%")</f>
        <v>0.0%</v>
      </c>
    </row>
    <row r="158" spans="1:27" s="7" customFormat="1" hidden="1" x14ac:dyDescent="0.35">
      <c r="A158" s="102" t="s">
        <v>41</v>
      </c>
      <c r="B158" s="103">
        <v>2025</v>
      </c>
      <c r="C158" s="17" t="s">
        <v>82</v>
      </c>
      <c r="D158" s="116"/>
      <c r="E158" s="117"/>
      <c r="F158" s="117"/>
      <c r="G158" s="110" t="s">
        <v>63</v>
      </c>
      <c r="H158" s="122"/>
      <c r="I158" s="122"/>
      <c r="J158" s="123"/>
      <c r="K158"/>
      <c r="L158"/>
      <c r="M158"/>
      <c r="N158"/>
      <c r="O158"/>
      <c r="P158"/>
      <c r="Q158"/>
      <c r="R158"/>
      <c r="S158" s="131" t="str">
        <f>IFERROR(Table1[[#This Row],[Female Voters]]/Table1[[#This Row],[Female Population]],"0.0%")</f>
        <v>0.0%</v>
      </c>
      <c r="T158" s="127" t="str">
        <f>IFERROR(Table1[[#This Row],[Male Voters]]/Table1[[#This Row],[Male Population]],"0.0%")</f>
        <v>0.0%</v>
      </c>
      <c r="U158" s="127" t="str">
        <f>IFERROR(Table1[[#This Row],[Total Voters]]/Table1[[#This Row],[Total Population]],"0.0%")</f>
        <v>0.0%</v>
      </c>
      <c r="V158" s="127" t="str">
        <f>IFERROR(Table1[[#This Row],[Female Ballots]]/Table1[[#This Row],[Female Population]],"0.0%")</f>
        <v>0.0%</v>
      </c>
      <c r="W158" s="127" t="str">
        <f>IFERROR(Table1[[#This Row],[Male Ballots]]/Table1[[#This Row],[Male Population]],"0.0%")</f>
        <v>0.0%</v>
      </c>
      <c r="X158" s="127" t="str">
        <f>IFERROR(Table1[[#This Row],[Total Ballots]]/Table1[[#This Row],[Total Population]],"0.0%")</f>
        <v>0.0%</v>
      </c>
      <c r="Y158" s="127" t="str">
        <f>IFERROR(Table1[[#This Row],[Female Ballots]]/Table1[[#This Row],[Female Voters]],"0.0%")</f>
        <v>0.0%</v>
      </c>
      <c r="Z158" s="128" t="str">
        <f>IFERROR(Table1[[#This Row],[Male Ballots]]/Table1[[#This Row],[Male Voters]],"0.0%")</f>
        <v>0.0%</v>
      </c>
      <c r="AA158" s="127" t="str">
        <f>IFERROR(Table1[[#This Row],[Total Ballots]]/Table1[[#This Row],[Total Voters]],"0.0%")</f>
        <v>0.0%</v>
      </c>
    </row>
    <row r="159" spans="1:27" s="7" customFormat="1" hidden="1" x14ac:dyDescent="0.35">
      <c r="A159" s="102" t="s">
        <v>41</v>
      </c>
      <c r="B159" s="103">
        <v>2025</v>
      </c>
      <c r="C159" s="17" t="s">
        <v>82</v>
      </c>
      <c r="D159" s="116"/>
      <c r="E159" s="117"/>
      <c r="F159" s="117"/>
      <c r="G159" s="110" t="s">
        <v>64</v>
      </c>
      <c r="H159" s="122"/>
      <c r="I159" s="122"/>
      <c r="J159" s="123"/>
      <c r="K159"/>
      <c r="L159"/>
      <c r="M159"/>
      <c r="N159"/>
      <c r="O159"/>
      <c r="P159"/>
      <c r="Q159"/>
      <c r="R159"/>
      <c r="S159" s="131" t="str">
        <f>IFERROR(Table1[[#This Row],[Female Voters]]/Table1[[#This Row],[Female Population]],"0.0%")</f>
        <v>0.0%</v>
      </c>
      <c r="T159" s="127" t="str">
        <f>IFERROR(Table1[[#This Row],[Male Voters]]/Table1[[#This Row],[Male Population]],"0.0%")</f>
        <v>0.0%</v>
      </c>
      <c r="U159" s="127" t="str">
        <f>IFERROR(Table1[[#This Row],[Total Voters]]/Table1[[#This Row],[Total Population]],"0.0%")</f>
        <v>0.0%</v>
      </c>
      <c r="V159" s="127" t="str">
        <f>IFERROR(Table1[[#This Row],[Female Ballots]]/Table1[[#This Row],[Female Population]],"0.0%")</f>
        <v>0.0%</v>
      </c>
      <c r="W159" s="127" t="str">
        <f>IFERROR(Table1[[#This Row],[Male Ballots]]/Table1[[#This Row],[Male Population]],"0.0%")</f>
        <v>0.0%</v>
      </c>
      <c r="X159" s="127" t="str">
        <f>IFERROR(Table1[[#This Row],[Total Ballots]]/Table1[[#This Row],[Total Population]],"0.0%")</f>
        <v>0.0%</v>
      </c>
      <c r="Y159" s="127" t="str">
        <f>IFERROR(Table1[[#This Row],[Female Ballots]]/Table1[[#This Row],[Female Voters]],"0.0%")</f>
        <v>0.0%</v>
      </c>
      <c r="Z159" s="128" t="str">
        <f>IFERROR(Table1[[#This Row],[Male Ballots]]/Table1[[#This Row],[Male Voters]],"0.0%")</f>
        <v>0.0%</v>
      </c>
      <c r="AA159" s="127" t="str">
        <f>IFERROR(Table1[[#This Row],[Total Ballots]]/Table1[[#This Row],[Total Voters]],"0.0%")</f>
        <v>0.0%</v>
      </c>
    </row>
    <row r="160" spans="1:27" s="7" customFormat="1" hidden="1" x14ac:dyDescent="0.35">
      <c r="A160" s="102" t="s">
        <v>41</v>
      </c>
      <c r="B160" s="103">
        <v>2025</v>
      </c>
      <c r="C160" s="17" t="s">
        <v>82</v>
      </c>
      <c r="D160" s="116"/>
      <c r="E160" s="117"/>
      <c r="F160" s="117"/>
      <c r="G160" s="110" t="s">
        <v>65</v>
      </c>
      <c r="H160" s="122"/>
      <c r="I160" s="122"/>
      <c r="J160" s="123"/>
      <c r="K160"/>
      <c r="L160"/>
      <c r="M160"/>
      <c r="N160"/>
      <c r="O160"/>
      <c r="P160"/>
      <c r="Q160"/>
      <c r="R160"/>
      <c r="S160" s="131" t="str">
        <f>IFERROR(Table1[[#This Row],[Female Voters]]/Table1[[#This Row],[Female Population]],"0.0%")</f>
        <v>0.0%</v>
      </c>
      <c r="T160" s="127" t="str">
        <f>IFERROR(Table1[[#This Row],[Male Voters]]/Table1[[#This Row],[Male Population]],"0.0%")</f>
        <v>0.0%</v>
      </c>
      <c r="U160" s="127" t="str">
        <f>IFERROR(Table1[[#This Row],[Total Voters]]/Table1[[#This Row],[Total Population]],"0.0%")</f>
        <v>0.0%</v>
      </c>
      <c r="V160" s="127" t="str">
        <f>IFERROR(Table1[[#This Row],[Female Ballots]]/Table1[[#This Row],[Female Population]],"0.0%")</f>
        <v>0.0%</v>
      </c>
      <c r="W160" s="127" t="str">
        <f>IFERROR(Table1[[#This Row],[Male Ballots]]/Table1[[#This Row],[Male Population]],"0.0%")</f>
        <v>0.0%</v>
      </c>
      <c r="X160" s="127" t="str">
        <f>IFERROR(Table1[[#This Row],[Total Ballots]]/Table1[[#This Row],[Total Population]],"0.0%")</f>
        <v>0.0%</v>
      </c>
      <c r="Y160" s="127" t="str">
        <f>IFERROR(Table1[[#This Row],[Female Ballots]]/Table1[[#This Row],[Female Voters]],"0.0%")</f>
        <v>0.0%</v>
      </c>
      <c r="Z160" s="128" t="str">
        <f>IFERROR(Table1[[#This Row],[Male Ballots]]/Table1[[#This Row],[Male Voters]],"0.0%")</f>
        <v>0.0%</v>
      </c>
      <c r="AA160" s="127" t="str">
        <f>IFERROR(Table1[[#This Row],[Total Ballots]]/Table1[[#This Row],[Total Voters]],"0.0%")</f>
        <v>0.0%</v>
      </c>
    </row>
    <row r="161" spans="1:27" s="7" customFormat="1" hidden="1" x14ac:dyDescent="0.35">
      <c r="A161" s="106" t="s">
        <v>41</v>
      </c>
      <c r="B161" s="103">
        <v>2025</v>
      </c>
      <c r="C161" s="17" t="s">
        <v>82</v>
      </c>
      <c r="D161" s="116"/>
      <c r="E161" s="117"/>
      <c r="F161" s="117"/>
      <c r="G161" s="110" t="s">
        <v>66</v>
      </c>
      <c r="H161" s="122"/>
      <c r="I161" s="122"/>
      <c r="J161" s="123"/>
      <c r="K161"/>
      <c r="L161"/>
      <c r="M161"/>
      <c r="N161"/>
      <c r="O161"/>
      <c r="P161"/>
      <c r="Q161"/>
      <c r="R161"/>
      <c r="S161" s="131" t="str">
        <f>IFERROR(Table1[[#This Row],[Female Voters]]/Table1[[#This Row],[Female Population]],"0.0%")</f>
        <v>0.0%</v>
      </c>
      <c r="T161" s="127" t="str">
        <f>IFERROR(Table1[[#This Row],[Male Voters]]/Table1[[#This Row],[Male Population]],"0.0%")</f>
        <v>0.0%</v>
      </c>
      <c r="U161" s="127" t="str">
        <f>IFERROR(Table1[[#This Row],[Total Voters]]/Table1[[#This Row],[Total Population]],"0.0%")</f>
        <v>0.0%</v>
      </c>
      <c r="V161" s="127" t="str">
        <f>IFERROR(Table1[[#This Row],[Female Ballots]]/Table1[[#This Row],[Female Population]],"0.0%")</f>
        <v>0.0%</v>
      </c>
      <c r="W161" s="127" t="str">
        <f>IFERROR(Table1[[#This Row],[Male Ballots]]/Table1[[#This Row],[Male Population]],"0.0%")</f>
        <v>0.0%</v>
      </c>
      <c r="X161" s="127" t="str">
        <f>IFERROR(Table1[[#This Row],[Total Ballots]]/Table1[[#This Row],[Total Population]],"0.0%")</f>
        <v>0.0%</v>
      </c>
      <c r="Y161" s="127" t="str">
        <f>IFERROR(Table1[[#This Row],[Female Ballots]]/Table1[[#This Row],[Female Voters]],"0.0%")</f>
        <v>0.0%</v>
      </c>
      <c r="Z161" s="128" t="str">
        <f>IFERROR(Table1[[#This Row],[Male Ballots]]/Table1[[#This Row],[Male Voters]],"0.0%")</f>
        <v>0.0%</v>
      </c>
      <c r="AA161" s="127" t="str">
        <f>IFERROR(Table1[[#This Row],[Total Ballots]]/Table1[[#This Row],[Total Voters]],"0.0%")</f>
        <v>0.0%</v>
      </c>
    </row>
    <row r="162" spans="1:27" s="7" customFormat="1" hidden="1" x14ac:dyDescent="0.35">
      <c r="A162" s="102" t="s">
        <v>41</v>
      </c>
      <c r="B162" s="103">
        <v>2025</v>
      </c>
      <c r="C162" s="17" t="s">
        <v>82</v>
      </c>
      <c r="D162" s="116"/>
      <c r="E162" s="117"/>
      <c r="F162" s="117"/>
      <c r="G162" s="110" t="s">
        <v>67</v>
      </c>
      <c r="H162" s="122"/>
      <c r="I162" s="122"/>
      <c r="J162" s="123"/>
      <c r="K162"/>
      <c r="L162"/>
      <c r="M162"/>
      <c r="N162"/>
      <c r="O162"/>
      <c r="P162"/>
      <c r="Q162"/>
      <c r="R162"/>
      <c r="S162" s="131" t="str">
        <f>IFERROR(Table1[[#This Row],[Female Voters]]/Table1[[#This Row],[Female Population]],"0.0%")</f>
        <v>0.0%</v>
      </c>
      <c r="T162" s="127" t="str">
        <f>IFERROR(Table1[[#This Row],[Male Voters]]/Table1[[#This Row],[Male Population]],"0.0%")</f>
        <v>0.0%</v>
      </c>
      <c r="U162" s="127" t="str">
        <f>IFERROR(Table1[[#This Row],[Total Voters]]/Table1[[#This Row],[Total Population]],"0.0%")</f>
        <v>0.0%</v>
      </c>
      <c r="V162" s="127" t="str">
        <f>IFERROR(Table1[[#This Row],[Female Ballots]]/Table1[[#This Row],[Female Population]],"0.0%")</f>
        <v>0.0%</v>
      </c>
      <c r="W162" s="127" t="str">
        <f>IFERROR(Table1[[#This Row],[Male Ballots]]/Table1[[#This Row],[Male Population]],"0.0%")</f>
        <v>0.0%</v>
      </c>
      <c r="X162" s="127" t="str">
        <f>IFERROR(Table1[[#This Row],[Total Ballots]]/Table1[[#This Row],[Total Population]],"0.0%")</f>
        <v>0.0%</v>
      </c>
      <c r="Y162" s="127" t="str">
        <f>IFERROR(Table1[[#This Row],[Female Ballots]]/Table1[[#This Row],[Female Voters]],"0.0%")</f>
        <v>0.0%</v>
      </c>
      <c r="Z162" s="128" t="str">
        <f>IFERROR(Table1[[#This Row],[Male Ballots]]/Table1[[#This Row],[Male Voters]],"0.0%")</f>
        <v>0.0%</v>
      </c>
      <c r="AA162" s="127" t="str">
        <f>IFERROR(Table1[[#This Row],[Total Ballots]]/Table1[[#This Row],[Total Voters]],"0.0%")</f>
        <v>0.0%</v>
      </c>
    </row>
    <row r="163" spans="1:27" s="7" customFormat="1" hidden="1" x14ac:dyDescent="0.35">
      <c r="A163" s="102" t="s">
        <v>49</v>
      </c>
      <c r="B163" s="103">
        <v>2025</v>
      </c>
      <c r="C163" s="17" t="s">
        <v>82</v>
      </c>
      <c r="D163" s="17"/>
      <c r="E163" s="117"/>
      <c r="F163" s="117"/>
      <c r="G163" s="110" t="s">
        <v>79</v>
      </c>
      <c r="H163" s="122"/>
      <c r="I163" s="122"/>
      <c r="J163" s="123"/>
      <c r="K163"/>
      <c r="L163"/>
      <c r="M163"/>
      <c r="N163"/>
      <c r="O163"/>
      <c r="P163"/>
      <c r="Q163"/>
      <c r="R163"/>
      <c r="S163" s="131" t="str">
        <f>IFERROR(Table1[[#This Row],[Female Voters]]/Table1[[#This Row],[Female Population]],"0.0%")</f>
        <v>0.0%</v>
      </c>
      <c r="T163" s="127" t="str">
        <f>IFERROR(Table1[[#This Row],[Male Voters]]/Table1[[#This Row],[Male Population]],"0.0%")</f>
        <v>0.0%</v>
      </c>
      <c r="U163" s="127" t="str">
        <f>IFERROR(Table1[[#This Row],[Total Voters]]/Table1[[#This Row],[Total Population]],"0.0%")</f>
        <v>0.0%</v>
      </c>
      <c r="V163" s="127" t="str">
        <f>IFERROR(Table1[[#This Row],[Female Ballots]]/Table1[[#This Row],[Female Population]],"0.0%")</f>
        <v>0.0%</v>
      </c>
      <c r="W163" s="127" t="str">
        <f>IFERROR(Table1[[#This Row],[Male Ballots]]/Table1[[#This Row],[Male Population]],"0.0%")</f>
        <v>0.0%</v>
      </c>
      <c r="X163" s="127" t="str">
        <f>IFERROR(Table1[[#This Row],[Total Ballots]]/Table1[[#This Row],[Total Population]],"0.0%")</f>
        <v>0.0%</v>
      </c>
      <c r="Y163" s="127" t="str">
        <f>IFERROR(Table1[[#This Row],[Female Ballots]]/Table1[[#This Row],[Female Voters]],"0.0%")</f>
        <v>0.0%</v>
      </c>
      <c r="Z163" s="128" t="str">
        <f>IFERROR(Table1[[#This Row],[Male Ballots]]/Table1[[#This Row],[Male Voters]],"0.0%")</f>
        <v>0.0%</v>
      </c>
      <c r="AA163" s="127" t="str">
        <f>IFERROR(Table1[[#This Row],[Total Ballots]]/Table1[[#This Row],[Total Voters]],"0.0%")</f>
        <v>0.0%</v>
      </c>
    </row>
    <row r="164" spans="1:27" s="7" customFormat="1" hidden="1" x14ac:dyDescent="0.35">
      <c r="A164" s="102" t="s">
        <v>49</v>
      </c>
      <c r="B164" s="103">
        <v>2025</v>
      </c>
      <c r="C164" s="17" t="s">
        <v>82</v>
      </c>
      <c r="D164" s="17"/>
      <c r="E164" s="117"/>
      <c r="F164" s="117"/>
      <c r="G164" s="110" t="s">
        <v>62</v>
      </c>
      <c r="H164" s="122"/>
      <c r="I164" s="122"/>
      <c r="J164" s="123"/>
      <c r="K164"/>
      <c r="L164"/>
      <c r="M164"/>
      <c r="N164"/>
      <c r="O164"/>
      <c r="P164"/>
      <c r="Q164"/>
      <c r="R164"/>
      <c r="S164" s="131" t="str">
        <f>IFERROR(Table1[[#This Row],[Female Voters]]/Table1[[#This Row],[Female Population]],"0.0%")</f>
        <v>0.0%</v>
      </c>
      <c r="T164" s="127" t="str">
        <f>IFERROR(Table1[[#This Row],[Male Voters]]/Table1[[#This Row],[Male Population]],"0.0%")</f>
        <v>0.0%</v>
      </c>
      <c r="U164" s="127" t="str">
        <f>IFERROR(Table1[[#This Row],[Total Voters]]/Table1[[#This Row],[Total Population]],"0.0%")</f>
        <v>0.0%</v>
      </c>
      <c r="V164" s="127" t="str">
        <f>IFERROR(Table1[[#This Row],[Female Ballots]]/Table1[[#This Row],[Female Population]],"0.0%")</f>
        <v>0.0%</v>
      </c>
      <c r="W164" s="127" t="str">
        <f>IFERROR(Table1[[#This Row],[Male Ballots]]/Table1[[#This Row],[Male Population]],"0.0%")</f>
        <v>0.0%</v>
      </c>
      <c r="X164" s="127" t="str">
        <f>IFERROR(Table1[[#This Row],[Total Ballots]]/Table1[[#This Row],[Total Population]],"0.0%")</f>
        <v>0.0%</v>
      </c>
      <c r="Y164" s="127" t="str">
        <f>IFERROR(Table1[[#This Row],[Female Ballots]]/Table1[[#This Row],[Female Voters]],"0.0%")</f>
        <v>0.0%</v>
      </c>
      <c r="Z164" s="128" t="str">
        <f>IFERROR(Table1[[#This Row],[Male Ballots]]/Table1[[#This Row],[Male Voters]],"0.0%")</f>
        <v>0.0%</v>
      </c>
      <c r="AA164" s="127" t="str">
        <f>IFERROR(Table1[[#This Row],[Total Ballots]]/Table1[[#This Row],[Total Voters]],"0.0%")</f>
        <v>0.0%</v>
      </c>
    </row>
    <row r="165" spans="1:27" s="7" customFormat="1" hidden="1" x14ac:dyDescent="0.35">
      <c r="A165" s="102" t="s">
        <v>49</v>
      </c>
      <c r="B165" s="103">
        <v>2025</v>
      </c>
      <c r="C165" s="17" t="s">
        <v>82</v>
      </c>
      <c r="D165" s="17"/>
      <c r="E165" s="117"/>
      <c r="F165" s="117"/>
      <c r="G165" s="110" t="s">
        <v>63</v>
      </c>
      <c r="H165" s="122"/>
      <c r="I165" s="122"/>
      <c r="J165" s="123"/>
      <c r="K165"/>
      <c r="L165"/>
      <c r="M165"/>
      <c r="N165"/>
      <c r="O165"/>
      <c r="P165"/>
      <c r="Q165"/>
      <c r="R165"/>
      <c r="S165" s="131" t="str">
        <f>IFERROR(Table1[[#This Row],[Female Voters]]/Table1[[#This Row],[Female Population]],"0.0%")</f>
        <v>0.0%</v>
      </c>
      <c r="T165" s="127" t="str">
        <f>IFERROR(Table1[[#This Row],[Male Voters]]/Table1[[#This Row],[Male Population]],"0.0%")</f>
        <v>0.0%</v>
      </c>
      <c r="U165" s="127" t="str">
        <f>IFERROR(Table1[[#This Row],[Total Voters]]/Table1[[#This Row],[Total Population]],"0.0%")</f>
        <v>0.0%</v>
      </c>
      <c r="V165" s="127" t="str">
        <f>IFERROR(Table1[[#This Row],[Female Ballots]]/Table1[[#This Row],[Female Population]],"0.0%")</f>
        <v>0.0%</v>
      </c>
      <c r="W165" s="127" t="str">
        <f>IFERROR(Table1[[#This Row],[Male Ballots]]/Table1[[#This Row],[Male Population]],"0.0%")</f>
        <v>0.0%</v>
      </c>
      <c r="X165" s="127" t="str">
        <f>IFERROR(Table1[[#This Row],[Total Ballots]]/Table1[[#This Row],[Total Population]],"0.0%")</f>
        <v>0.0%</v>
      </c>
      <c r="Y165" s="127" t="str">
        <f>IFERROR(Table1[[#This Row],[Female Ballots]]/Table1[[#This Row],[Female Voters]],"0.0%")</f>
        <v>0.0%</v>
      </c>
      <c r="Z165" s="128" t="str">
        <f>IFERROR(Table1[[#This Row],[Male Ballots]]/Table1[[#This Row],[Male Voters]],"0.0%")</f>
        <v>0.0%</v>
      </c>
      <c r="AA165" s="127" t="str">
        <f>IFERROR(Table1[[#This Row],[Total Ballots]]/Table1[[#This Row],[Total Voters]],"0.0%")</f>
        <v>0.0%</v>
      </c>
    </row>
    <row r="166" spans="1:27" s="7" customFormat="1" hidden="1" x14ac:dyDescent="0.35">
      <c r="A166" s="102" t="s">
        <v>49</v>
      </c>
      <c r="B166" s="103">
        <v>2025</v>
      </c>
      <c r="C166" s="17" t="s">
        <v>82</v>
      </c>
      <c r="D166" s="17"/>
      <c r="E166" s="117"/>
      <c r="F166" s="117"/>
      <c r="G166" s="110" t="s">
        <v>64</v>
      </c>
      <c r="H166" s="122"/>
      <c r="I166" s="122"/>
      <c r="J166" s="123"/>
      <c r="K166"/>
      <c r="L166"/>
      <c r="M166"/>
      <c r="N166"/>
      <c r="O166"/>
      <c r="P166"/>
      <c r="Q166"/>
      <c r="R166"/>
      <c r="S166" s="131" t="str">
        <f>IFERROR(Table1[[#This Row],[Female Voters]]/Table1[[#This Row],[Female Population]],"0.0%")</f>
        <v>0.0%</v>
      </c>
      <c r="T166" s="127" t="str">
        <f>IFERROR(Table1[[#This Row],[Male Voters]]/Table1[[#This Row],[Male Population]],"0.0%")</f>
        <v>0.0%</v>
      </c>
      <c r="U166" s="127" t="str">
        <f>IFERROR(Table1[[#This Row],[Total Voters]]/Table1[[#This Row],[Total Population]],"0.0%")</f>
        <v>0.0%</v>
      </c>
      <c r="V166" s="127" t="str">
        <f>IFERROR(Table1[[#This Row],[Female Ballots]]/Table1[[#This Row],[Female Population]],"0.0%")</f>
        <v>0.0%</v>
      </c>
      <c r="W166" s="127" t="str">
        <f>IFERROR(Table1[[#This Row],[Male Ballots]]/Table1[[#This Row],[Male Population]],"0.0%")</f>
        <v>0.0%</v>
      </c>
      <c r="X166" s="127" t="str">
        <f>IFERROR(Table1[[#This Row],[Total Ballots]]/Table1[[#This Row],[Total Population]],"0.0%")</f>
        <v>0.0%</v>
      </c>
      <c r="Y166" s="127" t="str">
        <f>IFERROR(Table1[[#This Row],[Female Ballots]]/Table1[[#This Row],[Female Voters]],"0.0%")</f>
        <v>0.0%</v>
      </c>
      <c r="Z166" s="128" t="str">
        <f>IFERROR(Table1[[#This Row],[Male Ballots]]/Table1[[#This Row],[Male Voters]],"0.0%")</f>
        <v>0.0%</v>
      </c>
      <c r="AA166" s="127" t="str">
        <f>IFERROR(Table1[[#This Row],[Total Ballots]]/Table1[[#This Row],[Total Voters]],"0.0%")</f>
        <v>0.0%</v>
      </c>
    </row>
    <row r="167" spans="1:27" s="7" customFormat="1" hidden="1" x14ac:dyDescent="0.35">
      <c r="A167" s="102" t="s">
        <v>49</v>
      </c>
      <c r="B167" s="103">
        <v>2025</v>
      </c>
      <c r="C167" s="17" t="s">
        <v>82</v>
      </c>
      <c r="D167" s="17"/>
      <c r="E167" s="117"/>
      <c r="F167" s="117"/>
      <c r="G167" s="110" t="s">
        <v>65</v>
      </c>
      <c r="H167" s="122"/>
      <c r="I167" s="122"/>
      <c r="J167" s="123"/>
      <c r="K167"/>
      <c r="L167"/>
      <c r="M167"/>
      <c r="N167"/>
      <c r="O167"/>
      <c r="P167"/>
      <c r="Q167"/>
      <c r="R167"/>
      <c r="S167" s="131" t="str">
        <f>IFERROR(Table1[[#This Row],[Female Voters]]/Table1[[#This Row],[Female Population]],"0.0%")</f>
        <v>0.0%</v>
      </c>
      <c r="T167" s="127" t="str">
        <f>IFERROR(Table1[[#This Row],[Male Voters]]/Table1[[#This Row],[Male Population]],"0.0%")</f>
        <v>0.0%</v>
      </c>
      <c r="U167" s="127" t="str">
        <f>IFERROR(Table1[[#This Row],[Total Voters]]/Table1[[#This Row],[Total Population]],"0.0%")</f>
        <v>0.0%</v>
      </c>
      <c r="V167" s="127" t="str">
        <f>IFERROR(Table1[[#This Row],[Female Ballots]]/Table1[[#This Row],[Female Population]],"0.0%")</f>
        <v>0.0%</v>
      </c>
      <c r="W167" s="127" t="str">
        <f>IFERROR(Table1[[#This Row],[Male Ballots]]/Table1[[#This Row],[Male Population]],"0.0%")</f>
        <v>0.0%</v>
      </c>
      <c r="X167" s="127" t="str">
        <f>IFERROR(Table1[[#This Row],[Total Ballots]]/Table1[[#This Row],[Total Population]],"0.0%")</f>
        <v>0.0%</v>
      </c>
      <c r="Y167" s="127" t="str">
        <f>IFERROR(Table1[[#This Row],[Female Ballots]]/Table1[[#This Row],[Female Voters]],"0.0%")</f>
        <v>0.0%</v>
      </c>
      <c r="Z167" s="128" t="str">
        <f>IFERROR(Table1[[#This Row],[Male Ballots]]/Table1[[#This Row],[Male Voters]],"0.0%")</f>
        <v>0.0%</v>
      </c>
      <c r="AA167" s="127" t="str">
        <f>IFERROR(Table1[[#This Row],[Total Ballots]]/Table1[[#This Row],[Total Voters]],"0.0%")</f>
        <v>0.0%</v>
      </c>
    </row>
    <row r="168" spans="1:27" s="7" customFormat="1" hidden="1" x14ac:dyDescent="0.35">
      <c r="A168" s="102" t="s">
        <v>49</v>
      </c>
      <c r="B168" s="103">
        <v>2025</v>
      </c>
      <c r="C168" s="17" t="s">
        <v>82</v>
      </c>
      <c r="D168" s="17"/>
      <c r="E168" s="117"/>
      <c r="F168" s="117"/>
      <c r="G168" s="110" t="s">
        <v>66</v>
      </c>
      <c r="H168" s="122"/>
      <c r="I168" s="122"/>
      <c r="J168" s="123"/>
      <c r="K168"/>
      <c r="L168"/>
      <c r="M168"/>
      <c r="N168"/>
      <c r="O168"/>
      <c r="P168"/>
      <c r="Q168"/>
      <c r="R168"/>
      <c r="S168" s="131" t="str">
        <f>IFERROR(Table1[[#This Row],[Female Voters]]/Table1[[#This Row],[Female Population]],"0.0%")</f>
        <v>0.0%</v>
      </c>
      <c r="T168" s="127" t="str">
        <f>IFERROR(Table1[[#This Row],[Male Voters]]/Table1[[#This Row],[Male Population]],"0.0%")</f>
        <v>0.0%</v>
      </c>
      <c r="U168" s="127" t="str">
        <f>IFERROR(Table1[[#This Row],[Total Voters]]/Table1[[#This Row],[Total Population]],"0.0%")</f>
        <v>0.0%</v>
      </c>
      <c r="V168" s="127" t="str">
        <f>IFERROR(Table1[[#This Row],[Female Ballots]]/Table1[[#This Row],[Female Population]],"0.0%")</f>
        <v>0.0%</v>
      </c>
      <c r="W168" s="127" t="str">
        <f>IFERROR(Table1[[#This Row],[Male Ballots]]/Table1[[#This Row],[Male Population]],"0.0%")</f>
        <v>0.0%</v>
      </c>
      <c r="X168" s="127" t="str">
        <f>IFERROR(Table1[[#This Row],[Total Ballots]]/Table1[[#This Row],[Total Population]],"0.0%")</f>
        <v>0.0%</v>
      </c>
      <c r="Y168" s="127" t="str">
        <f>IFERROR(Table1[[#This Row],[Female Ballots]]/Table1[[#This Row],[Female Voters]],"0.0%")</f>
        <v>0.0%</v>
      </c>
      <c r="Z168" s="128" t="str">
        <f>IFERROR(Table1[[#This Row],[Male Ballots]]/Table1[[#This Row],[Male Voters]],"0.0%")</f>
        <v>0.0%</v>
      </c>
      <c r="AA168" s="127" t="str">
        <f>IFERROR(Table1[[#This Row],[Total Ballots]]/Table1[[#This Row],[Total Voters]],"0.0%")</f>
        <v>0.0%</v>
      </c>
    </row>
    <row r="169" spans="1:27" s="7" customFormat="1" hidden="1" x14ac:dyDescent="0.35">
      <c r="A169" s="102" t="s">
        <v>49</v>
      </c>
      <c r="B169" s="103">
        <v>2025</v>
      </c>
      <c r="C169" s="17" t="s">
        <v>82</v>
      </c>
      <c r="D169" s="17"/>
      <c r="E169" s="117"/>
      <c r="F169" s="117"/>
      <c r="G169" s="110" t="s">
        <v>67</v>
      </c>
      <c r="H169" s="122"/>
      <c r="I169" s="122"/>
      <c r="J169" s="123"/>
      <c r="K169"/>
      <c r="L169"/>
      <c r="M169"/>
      <c r="N169"/>
      <c r="O169"/>
      <c r="P169"/>
      <c r="Q169"/>
      <c r="R169"/>
      <c r="S169" s="131" t="str">
        <f>IFERROR(Table1[[#This Row],[Female Voters]]/Table1[[#This Row],[Female Population]],"0.0%")</f>
        <v>0.0%</v>
      </c>
      <c r="T169" s="127" t="str">
        <f>IFERROR(Table1[[#This Row],[Male Voters]]/Table1[[#This Row],[Male Population]],"0.0%")</f>
        <v>0.0%</v>
      </c>
      <c r="U169" s="127" t="str">
        <f>IFERROR(Table1[[#This Row],[Total Voters]]/Table1[[#This Row],[Total Population]],"0.0%")</f>
        <v>0.0%</v>
      </c>
      <c r="V169" s="127" t="str">
        <f>IFERROR(Table1[[#This Row],[Female Ballots]]/Table1[[#This Row],[Female Population]],"0.0%")</f>
        <v>0.0%</v>
      </c>
      <c r="W169" s="127" t="str">
        <f>IFERROR(Table1[[#This Row],[Male Ballots]]/Table1[[#This Row],[Male Population]],"0.0%")</f>
        <v>0.0%</v>
      </c>
      <c r="X169" s="127" t="str">
        <f>IFERROR(Table1[[#This Row],[Total Ballots]]/Table1[[#This Row],[Total Population]],"0.0%")</f>
        <v>0.0%</v>
      </c>
      <c r="Y169" s="127" t="str">
        <f>IFERROR(Table1[[#This Row],[Female Ballots]]/Table1[[#This Row],[Female Voters]],"0.0%")</f>
        <v>0.0%</v>
      </c>
      <c r="Z169" s="128" t="str">
        <f>IFERROR(Table1[[#This Row],[Male Ballots]]/Table1[[#This Row],[Male Voters]],"0.0%")</f>
        <v>0.0%</v>
      </c>
      <c r="AA169" s="127" t="str">
        <f>IFERROR(Table1[[#This Row],[Total Ballots]]/Table1[[#This Row],[Total Voters]],"0.0%")</f>
        <v>0.0%</v>
      </c>
    </row>
    <row r="170" spans="1:27" s="7" customFormat="1" hidden="1" x14ac:dyDescent="0.35">
      <c r="A170" s="102" t="s">
        <v>34</v>
      </c>
      <c r="B170" s="103">
        <v>2025</v>
      </c>
      <c r="C170" s="17" t="s">
        <v>82</v>
      </c>
      <c r="D170" s="116"/>
      <c r="E170" s="117"/>
      <c r="F170" s="117"/>
      <c r="G170" s="110" t="s">
        <v>79</v>
      </c>
      <c r="H170" s="122"/>
      <c r="I170" s="122"/>
      <c r="J170" s="123"/>
      <c r="K170"/>
      <c r="L170"/>
      <c r="M170"/>
      <c r="N170"/>
      <c r="O170"/>
      <c r="P170"/>
      <c r="Q170"/>
      <c r="R170"/>
      <c r="S170" s="131" t="str">
        <f>IFERROR(Table1[[#This Row],[Female Voters]]/Table1[[#This Row],[Female Population]],"0.0%")</f>
        <v>0.0%</v>
      </c>
      <c r="T170" s="127" t="str">
        <f>IFERROR(Table1[[#This Row],[Male Voters]]/Table1[[#This Row],[Male Population]],"0.0%")</f>
        <v>0.0%</v>
      </c>
      <c r="U170" s="127" t="str">
        <f>IFERROR(Table1[[#This Row],[Total Voters]]/Table1[[#This Row],[Total Population]],"0.0%")</f>
        <v>0.0%</v>
      </c>
      <c r="V170" s="127" t="str">
        <f>IFERROR(Table1[[#This Row],[Female Ballots]]/Table1[[#This Row],[Female Population]],"0.0%")</f>
        <v>0.0%</v>
      </c>
      <c r="W170" s="127" t="str">
        <f>IFERROR(Table1[[#This Row],[Male Ballots]]/Table1[[#This Row],[Male Population]],"0.0%")</f>
        <v>0.0%</v>
      </c>
      <c r="X170" s="127" t="str">
        <f>IFERROR(Table1[[#This Row],[Total Ballots]]/Table1[[#This Row],[Total Population]],"0.0%")</f>
        <v>0.0%</v>
      </c>
      <c r="Y170" s="127" t="str">
        <f>IFERROR(Table1[[#This Row],[Female Ballots]]/Table1[[#This Row],[Female Voters]],"0.0%")</f>
        <v>0.0%</v>
      </c>
      <c r="Z170" s="128" t="str">
        <f>IFERROR(Table1[[#This Row],[Male Ballots]]/Table1[[#This Row],[Male Voters]],"0.0%")</f>
        <v>0.0%</v>
      </c>
      <c r="AA170" s="127" t="str">
        <f>IFERROR(Table1[[#This Row],[Total Ballots]]/Table1[[#This Row],[Total Voters]],"0.0%")</f>
        <v>0.0%</v>
      </c>
    </row>
    <row r="171" spans="1:27" s="7" customFormat="1" hidden="1" x14ac:dyDescent="0.35">
      <c r="A171" s="102" t="s">
        <v>34</v>
      </c>
      <c r="B171" s="103">
        <v>2025</v>
      </c>
      <c r="C171" s="17" t="s">
        <v>82</v>
      </c>
      <c r="D171" s="116"/>
      <c r="E171" s="117"/>
      <c r="F171" s="117"/>
      <c r="G171" s="110" t="s">
        <v>62</v>
      </c>
      <c r="H171" s="122"/>
      <c r="I171" s="122"/>
      <c r="J171" s="123"/>
      <c r="K171"/>
      <c r="L171"/>
      <c r="M171"/>
      <c r="N171"/>
      <c r="O171"/>
      <c r="P171"/>
      <c r="Q171"/>
      <c r="R171"/>
      <c r="S171" s="131" t="str">
        <f>IFERROR(Table1[[#This Row],[Female Voters]]/Table1[[#This Row],[Female Population]],"0.0%")</f>
        <v>0.0%</v>
      </c>
      <c r="T171" s="127" t="str">
        <f>IFERROR(Table1[[#This Row],[Male Voters]]/Table1[[#This Row],[Male Population]],"0.0%")</f>
        <v>0.0%</v>
      </c>
      <c r="U171" s="127" t="str">
        <f>IFERROR(Table1[[#This Row],[Total Voters]]/Table1[[#This Row],[Total Population]],"0.0%")</f>
        <v>0.0%</v>
      </c>
      <c r="V171" s="127" t="str">
        <f>IFERROR(Table1[[#This Row],[Female Ballots]]/Table1[[#This Row],[Female Population]],"0.0%")</f>
        <v>0.0%</v>
      </c>
      <c r="W171" s="127" t="str">
        <f>IFERROR(Table1[[#This Row],[Male Ballots]]/Table1[[#This Row],[Male Population]],"0.0%")</f>
        <v>0.0%</v>
      </c>
      <c r="X171" s="127" t="str">
        <f>IFERROR(Table1[[#This Row],[Total Ballots]]/Table1[[#This Row],[Total Population]],"0.0%")</f>
        <v>0.0%</v>
      </c>
      <c r="Y171" s="127" t="str">
        <f>IFERROR(Table1[[#This Row],[Female Ballots]]/Table1[[#This Row],[Female Voters]],"0.0%")</f>
        <v>0.0%</v>
      </c>
      <c r="Z171" s="128" t="str">
        <f>IFERROR(Table1[[#This Row],[Male Ballots]]/Table1[[#This Row],[Male Voters]],"0.0%")</f>
        <v>0.0%</v>
      </c>
      <c r="AA171" s="127" t="str">
        <f>IFERROR(Table1[[#This Row],[Total Ballots]]/Table1[[#This Row],[Total Voters]],"0.0%")</f>
        <v>0.0%</v>
      </c>
    </row>
    <row r="172" spans="1:27" s="7" customFormat="1" hidden="1" x14ac:dyDescent="0.35">
      <c r="A172" s="102" t="s">
        <v>34</v>
      </c>
      <c r="B172" s="103">
        <v>2025</v>
      </c>
      <c r="C172" s="17" t="s">
        <v>82</v>
      </c>
      <c r="D172" s="116"/>
      <c r="E172" s="117"/>
      <c r="F172" s="117"/>
      <c r="G172" s="110" t="s">
        <v>63</v>
      </c>
      <c r="H172" s="122"/>
      <c r="I172" s="122"/>
      <c r="J172" s="123"/>
      <c r="K172"/>
      <c r="L172"/>
      <c r="M172"/>
      <c r="N172"/>
      <c r="O172"/>
      <c r="P172"/>
      <c r="Q172"/>
      <c r="R172"/>
      <c r="S172" s="131" t="str">
        <f>IFERROR(Table1[[#This Row],[Female Voters]]/Table1[[#This Row],[Female Population]],"0.0%")</f>
        <v>0.0%</v>
      </c>
      <c r="T172" s="127" t="str">
        <f>IFERROR(Table1[[#This Row],[Male Voters]]/Table1[[#This Row],[Male Population]],"0.0%")</f>
        <v>0.0%</v>
      </c>
      <c r="U172" s="127" t="str">
        <f>IFERROR(Table1[[#This Row],[Total Voters]]/Table1[[#This Row],[Total Population]],"0.0%")</f>
        <v>0.0%</v>
      </c>
      <c r="V172" s="127" t="str">
        <f>IFERROR(Table1[[#This Row],[Female Ballots]]/Table1[[#This Row],[Female Population]],"0.0%")</f>
        <v>0.0%</v>
      </c>
      <c r="W172" s="127" t="str">
        <f>IFERROR(Table1[[#This Row],[Male Ballots]]/Table1[[#This Row],[Male Population]],"0.0%")</f>
        <v>0.0%</v>
      </c>
      <c r="X172" s="127" t="str">
        <f>IFERROR(Table1[[#This Row],[Total Ballots]]/Table1[[#This Row],[Total Population]],"0.0%")</f>
        <v>0.0%</v>
      </c>
      <c r="Y172" s="127" t="str">
        <f>IFERROR(Table1[[#This Row],[Female Ballots]]/Table1[[#This Row],[Female Voters]],"0.0%")</f>
        <v>0.0%</v>
      </c>
      <c r="Z172" s="128" t="str">
        <f>IFERROR(Table1[[#This Row],[Male Ballots]]/Table1[[#This Row],[Male Voters]],"0.0%")</f>
        <v>0.0%</v>
      </c>
      <c r="AA172" s="127" t="str">
        <f>IFERROR(Table1[[#This Row],[Total Ballots]]/Table1[[#This Row],[Total Voters]],"0.0%")</f>
        <v>0.0%</v>
      </c>
    </row>
    <row r="173" spans="1:27" s="7" customFormat="1" hidden="1" x14ac:dyDescent="0.35">
      <c r="A173" s="102" t="s">
        <v>34</v>
      </c>
      <c r="B173" s="103">
        <v>2025</v>
      </c>
      <c r="C173" s="17" t="s">
        <v>82</v>
      </c>
      <c r="D173" s="116"/>
      <c r="E173" s="117"/>
      <c r="F173" s="117"/>
      <c r="G173" s="110" t="s">
        <v>64</v>
      </c>
      <c r="H173" s="122"/>
      <c r="I173" s="122"/>
      <c r="J173" s="123"/>
      <c r="K173"/>
      <c r="L173"/>
      <c r="M173"/>
      <c r="N173"/>
      <c r="O173"/>
      <c r="P173"/>
      <c r="Q173"/>
      <c r="R173"/>
      <c r="S173" s="131" t="str">
        <f>IFERROR(Table1[[#This Row],[Female Voters]]/Table1[[#This Row],[Female Population]],"0.0%")</f>
        <v>0.0%</v>
      </c>
      <c r="T173" s="127" t="str">
        <f>IFERROR(Table1[[#This Row],[Male Voters]]/Table1[[#This Row],[Male Population]],"0.0%")</f>
        <v>0.0%</v>
      </c>
      <c r="U173" s="127" t="str">
        <f>IFERROR(Table1[[#This Row],[Total Voters]]/Table1[[#This Row],[Total Population]],"0.0%")</f>
        <v>0.0%</v>
      </c>
      <c r="V173" s="127" t="str">
        <f>IFERROR(Table1[[#This Row],[Female Ballots]]/Table1[[#This Row],[Female Population]],"0.0%")</f>
        <v>0.0%</v>
      </c>
      <c r="W173" s="127" t="str">
        <f>IFERROR(Table1[[#This Row],[Male Ballots]]/Table1[[#This Row],[Male Population]],"0.0%")</f>
        <v>0.0%</v>
      </c>
      <c r="X173" s="127" t="str">
        <f>IFERROR(Table1[[#This Row],[Total Ballots]]/Table1[[#This Row],[Total Population]],"0.0%")</f>
        <v>0.0%</v>
      </c>
      <c r="Y173" s="127" t="str">
        <f>IFERROR(Table1[[#This Row],[Female Ballots]]/Table1[[#This Row],[Female Voters]],"0.0%")</f>
        <v>0.0%</v>
      </c>
      <c r="Z173" s="128" t="str">
        <f>IFERROR(Table1[[#This Row],[Male Ballots]]/Table1[[#This Row],[Male Voters]],"0.0%")</f>
        <v>0.0%</v>
      </c>
      <c r="AA173" s="127" t="str">
        <f>IFERROR(Table1[[#This Row],[Total Ballots]]/Table1[[#This Row],[Total Voters]],"0.0%")</f>
        <v>0.0%</v>
      </c>
    </row>
    <row r="174" spans="1:27" s="7" customFormat="1" hidden="1" x14ac:dyDescent="0.35">
      <c r="A174" s="102" t="s">
        <v>34</v>
      </c>
      <c r="B174" s="103">
        <v>2025</v>
      </c>
      <c r="C174" s="17" t="s">
        <v>82</v>
      </c>
      <c r="D174" s="116"/>
      <c r="E174" s="117"/>
      <c r="F174" s="117"/>
      <c r="G174" s="110" t="s">
        <v>65</v>
      </c>
      <c r="H174" s="122"/>
      <c r="I174" s="122"/>
      <c r="J174" s="123"/>
      <c r="K174"/>
      <c r="L174"/>
      <c r="M174"/>
      <c r="N174"/>
      <c r="O174"/>
      <c r="P174"/>
      <c r="Q174"/>
      <c r="R174"/>
      <c r="S174" s="131" t="str">
        <f>IFERROR(Table1[[#This Row],[Female Voters]]/Table1[[#This Row],[Female Population]],"0.0%")</f>
        <v>0.0%</v>
      </c>
      <c r="T174" s="127" t="str">
        <f>IFERROR(Table1[[#This Row],[Male Voters]]/Table1[[#This Row],[Male Population]],"0.0%")</f>
        <v>0.0%</v>
      </c>
      <c r="U174" s="127" t="str">
        <f>IFERROR(Table1[[#This Row],[Total Voters]]/Table1[[#This Row],[Total Population]],"0.0%")</f>
        <v>0.0%</v>
      </c>
      <c r="V174" s="127" t="str">
        <f>IFERROR(Table1[[#This Row],[Female Ballots]]/Table1[[#This Row],[Female Population]],"0.0%")</f>
        <v>0.0%</v>
      </c>
      <c r="W174" s="127" t="str">
        <f>IFERROR(Table1[[#This Row],[Male Ballots]]/Table1[[#This Row],[Male Population]],"0.0%")</f>
        <v>0.0%</v>
      </c>
      <c r="X174" s="127" t="str">
        <f>IFERROR(Table1[[#This Row],[Total Ballots]]/Table1[[#This Row],[Total Population]],"0.0%")</f>
        <v>0.0%</v>
      </c>
      <c r="Y174" s="127" t="str">
        <f>IFERROR(Table1[[#This Row],[Female Ballots]]/Table1[[#This Row],[Female Voters]],"0.0%")</f>
        <v>0.0%</v>
      </c>
      <c r="Z174" s="128" t="str">
        <f>IFERROR(Table1[[#This Row],[Male Ballots]]/Table1[[#This Row],[Male Voters]],"0.0%")</f>
        <v>0.0%</v>
      </c>
      <c r="AA174" s="127" t="str">
        <f>IFERROR(Table1[[#This Row],[Total Ballots]]/Table1[[#This Row],[Total Voters]],"0.0%")</f>
        <v>0.0%</v>
      </c>
    </row>
    <row r="175" spans="1:27" s="7" customFormat="1" hidden="1" x14ac:dyDescent="0.35">
      <c r="A175" s="102" t="s">
        <v>34</v>
      </c>
      <c r="B175" s="103">
        <v>2025</v>
      </c>
      <c r="C175" s="17" t="s">
        <v>82</v>
      </c>
      <c r="D175" s="116"/>
      <c r="E175" s="117"/>
      <c r="F175" s="117"/>
      <c r="G175" s="110" t="s">
        <v>66</v>
      </c>
      <c r="H175" s="122"/>
      <c r="I175" s="122"/>
      <c r="J175" s="123"/>
      <c r="K175"/>
      <c r="L175"/>
      <c r="M175"/>
      <c r="N175"/>
      <c r="O175"/>
      <c r="P175"/>
      <c r="Q175"/>
      <c r="R175"/>
      <c r="S175" s="131" t="str">
        <f>IFERROR(Table1[[#This Row],[Female Voters]]/Table1[[#This Row],[Female Population]],"0.0%")</f>
        <v>0.0%</v>
      </c>
      <c r="T175" s="127" t="str">
        <f>IFERROR(Table1[[#This Row],[Male Voters]]/Table1[[#This Row],[Male Population]],"0.0%")</f>
        <v>0.0%</v>
      </c>
      <c r="U175" s="127" t="str">
        <f>IFERROR(Table1[[#This Row],[Total Voters]]/Table1[[#This Row],[Total Population]],"0.0%")</f>
        <v>0.0%</v>
      </c>
      <c r="V175" s="127" t="str">
        <f>IFERROR(Table1[[#This Row],[Female Ballots]]/Table1[[#This Row],[Female Population]],"0.0%")</f>
        <v>0.0%</v>
      </c>
      <c r="W175" s="127" t="str">
        <f>IFERROR(Table1[[#This Row],[Male Ballots]]/Table1[[#This Row],[Male Population]],"0.0%")</f>
        <v>0.0%</v>
      </c>
      <c r="X175" s="127" t="str">
        <f>IFERROR(Table1[[#This Row],[Total Ballots]]/Table1[[#This Row],[Total Population]],"0.0%")</f>
        <v>0.0%</v>
      </c>
      <c r="Y175" s="127" t="str">
        <f>IFERROR(Table1[[#This Row],[Female Ballots]]/Table1[[#This Row],[Female Voters]],"0.0%")</f>
        <v>0.0%</v>
      </c>
      <c r="Z175" s="128" t="str">
        <f>IFERROR(Table1[[#This Row],[Male Ballots]]/Table1[[#This Row],[Male Voters]],"0.0%")</f>
        <v>0.0%</v>
      </c>
      <c r="AA175" s="127" t="str">
        <f>IFERROR(Table1[[#This Row],[Total Ballots]]/Table1[[#This Row],[Total Voters]],"0.0%")</f>
        <v>0.0%</v>
      </c>
    </row>
    <row r="176" spans="1:27" s="7" customFormat="1" hidden="1" x14ac:dyDescent="0.35">
      <c r="A176" s="102" t="s">
        <v>34</v>
      </c>
      <c r="B176" s="103">
        <v>2025</v>
      </c>
      <c r="C176" s="17" t="s">
        <v>82</v>
      </c>
      <c r="D176" s="116"/>
      <c r="E176" s="117"/>
      <c r="F176" s="117"/>
      <c r="G176" s="110" t="s">
        <v>67</v>
      </c>
      <c r="H176" s="122"/>
      <c r="I176" s="122"/>
      <c r="J176" s="123"/>
      <c r="K176"/>
      <c r="L176"/>
      <c r="M176"/>
      <c r="N176"/>
      <c r="O176"/>
      <c r="P176"/>
      <c r="Q176"/>
      <c r="R176"/>
      <c r="S176" s="131" t="str">
        <f>IFERROR(Table1[[#This Row],[Female Voters]]/Table1[[#This Row],[Female Population]],"0.0%")</f>
        <v>0.0%</v>
      </c>
      <c r="T176" s="127" t="str">
        <f>IFERROR(Table1[[#This Row],[Male Voters]]/Table1[[#This Row],[Male Population]],"0.0%")</f>
        <v>0.0%</v>
      </c>
      <c r="U176" s="127" t="str">
        <f>IFERROR(Table1[[#This Row],[Total Voters]]/Table1[[#This Row],[Total Population]],"0.0%")</f>
        <v>0.0%</v>
      </c>
      <c r="V176" s="127" t="str">
        <f>IFERROR(Table1[[#This Row],[Female Ballots]]/Table1[[#This Row],[Female Population]],"0.0%")</f>
        <v>0.0%</v>
      </c>
      <c r="W176" s="127" t="str">
        <f>IFERROR(Table1[[#This Row],[Male Ballots]]/Table1[[#This Row],[Male Population]],"0.0%")</f>
        <v>0.0%</v>
      </c>
      <c r="X176" s="127" t="str">
        <f>IFERROR(Table1[[#This Row],[Total Ballots]]/Table1[[#This Row],[Total Population]],"0.0%")</f>
        <v>0.0%</v>
      </c>
      <c r="Y176" s="127" t="str">
        <f>IFERROR(Table1[[#This Row],[Female Ballots]]/Table1[[#This Row],[Female Voters]],"0.0%")</f>
        <v>0.0%</v>
      </c>
      <c r="Z176" s="128" t="str">
        <f>IFERROR(Table1[[#This Row],[Male Ballots]]/Table1[[#This Row],[Male Voters]],"0.0%")</f>
        <v>0.0%</v>
      </c>
      <c r="AA176" s="127" t="str">
        <f>IFERROR(Table1[[#This Row],[Total Ballots]]/Table1[[#This Row],[Total Voters]],"0.0%")</f>
        <v>0.0%</v>
      </c>
    </row>
    <row r="177" spans="1:27" s="7" customFormat="1" hidden="1" x14ac:dyDescent="0.35">
      <c r="A177" s="102" t="s">
        <v>31</v>
      </c>
      <c r="B177" s="103">
        <v>2025</v>
      </c>
      <c r="C177" s="17" t="s">
        <v>82</v>
      </c>
      <c r="D177" s="17"/>
      <c r="E177" s="117"/>
      <c r="F177" s="117"/>
      <c r="G177" s="110" t="s">
        <v>79</v>
      </c>
      <c r="H177" s="122"/>
      <c r="I177" s="122"/>
      <c r="J177" s="123"/>
      <c r="K177"/>
      <c r="L177"/>
      <c r="M177"/>
      <c r="N177"/>
      <c r="O177"/>
      <c r="P177"/>
      <c r="Q177"/>
      <c r="R177"/>
      <c r="S177" s="131" t="str">
        <f>IFERROR(Table1[[#This Row],[Female Voters]]/Table1[[#This Row],[Female Population]],"0.0%")</f>
        <v>0.0%</v>
      </c>
      <c r="T177" s="127" t="str">
        <f>IFERROR(Table1[[#This Row],[Male Voters]]/Table1[[#This Row],[Male Population]],"0.0%")</f>
        <v>0.0%</v>
      </c>
      <c r="U177" s="127" t="str">
        <f>IFERROR(Table1[[#This Row],[Total Voters]]/Table1[[#This Row],[Total Population]],"0.0%")</f>
        <v>0.0%</v>
      </c>
      <c r="V177" s="127" t="str">
        <f>IFERROR(Table1[[#This Row],[Female Ballots]]/Table1[[#This Row],[Female Population]],"0.0%")</f>
        <v>0.0%</v>
      </c>
      <c r="W177" s="127" t="str">
        <f>IFERROR(Table1[[#This Row],[Male Ballots]]/Table1[[#This Row],[Male Population]],"0.0%")</f>
        <v>0.0%</v>
      </c>
      <c r="X177" s="127" t="str">
        <f>IFERROR(Table1[[#This Row],[Total Ballots]]/Table1[[#This Row],[Total Population]],"0.0%")</f>
        <v>0.0%</v>
      </c>
      <c r="Y177" s="127" t="str">
        <f>IFERROR(Table1[[#This Row],[Female Ballots]]/Table1[[#This Row],[Female Voters]],"0.0%")</f>
        <v>0.0%</v>
      </c>
      <c r="Z177" s="128" t="str">
        <f>IFERROR(Table1[[#This Row],[Male Ballots]]/Table1[[#This Row],[Male Voters]],"0.0%")</f>
        <v>0.0%</v>
      </c>
      <c r="AA177" s="127" t="str">
        <f>IFERROR(Table1[[#This Row],[Total Ballots]]/Table1[[#This Row],[Total Voters]],"0.0%")</f>
        <v>0.0%</v>
      </c>
    </row>
    <row r="178" spans="1:27" s="7" customFormat="1" hidden="1" x14ac:dyDescent="0.35">
      <c r="A178" s="102" t="s">
        <v>31</v>
      </c>
      <c r="B178" s="103">
        <v>2025</v>
      </c>
      <c r="C178" s="17" t="s">
        <v>82</v>
      </c>
      <c r="D178" s="17"/>
      <c r="E178" s="117"/>
      <c r="F178" s="117"/>
      <c r="G178" s="110" t="s">
        <v>62</v>
      </c>
      <c r="H178" s="122"/>
      <c r="I178" s="122"/>
      <c r="J178" s="123"/>
      <c r="K178"/>
      <c r="L178"/>
      <c r="M178"/>
      <c r="N178"/>
      <c r="O178"/>
      <c r="P178"/>
      <c r="Q178"/>
      <c r="R178"/>
      <c r="S178" s="131" t="str">
        <f>IFERROR(Table1[[#This Row],[Female Voters]]/Table1[[#This Row],[Female Population]],"0.0%")</f>
        <v>0.0%</v>
      </c>
      <c r="T178" s="127" t="str">
        <f>IFERROR(Table1[[#This Row],[Male Voters]]/Table1[[#This Row],[Male Population]],"0.0%")</f>
        <v>0.0%</v>
      </c>
      <c r="U178" s="127" t="str">
        <f>IFERROR(Table1[[#This Row],[Total Voters]]/Table1[[#This Row],[Total Population]],"0.0%")</f>
        <v>0.0%</v>
      </c>
      <c r="V178" s="127" t="str">
        <f>IFERROR(Table1[[#This Row],[Female Ballots]]/Table1[[#This Row],[Female Population]],"0.0%")</f>
        <v>0.0%</v>
      </c>
      <c r="W178" s="127" t="str">
        <f>IFERROR(Table1[[#This Row],[Male Ballots]]/Table1[[#This Row],[Male Population]],"0.0%")</f>
        <v>0.0%</v>
      </c>
      <c r="X178" s="127" t="str">
        <f>IFERROR(Table1[[#This Row],[Total Ballots]]/Table1[[#This Row],[Total Population]],"0.0%")</f>
        <v>0.0%</v>
      </c>
      <c r="Y178" s="127" t="str">
        <f>IFERROR(Table1[[#This Row],[Female Ballots]]/Table1[[#This Row],[Female Voters]],"0.0%")</f>
        <v>0.0%</v>
      </c>
      <c r="Z178" s="128" t="str">
        <f>IFERROR(Table1[[#This Row],[Male Ballots]]/Table1[[#This Row],[Male Voters]],"0.0%")</f>
        <v>0.0%</v>
      </c>
      <c r="AA178" s="127" t="str">
        <f>IFERROR(Table1[[#This Row],[Total Ballots]]/Table1[[#This Row],[Total Voters]],"0.0%")</f>
        <v>0.0%</v>
      </c>
    </row>
    <row r="179" spans="1:27" s="7" customFormat="1" hidden="1" x14ac:dyDescent="0.35">
      <c r="A179" s="102" t="s">
        <v>31</v>
      </c>
      <c r="B179" s="103">
        <v>2025</v>
      </c>
      <c r="C179" s="17" t="s">
        <v>82</v>
      </c>
      <c r="D179" s="17"/>
      <c r="E179" s="117"/>
      <c r="F179" s="117"/>
      <c r="G179" s="110" t="s">
        <v>63</v>
      </c>
      <c r="H179" s="122"/>
      <c r="I179" s="122"/>
      <c r="J179" s="123"/>
      <c r="K179"/>
      <c r="L179"/>
      <c r="M179"/>
      <c r="N179"/>
      <c r="O179"/>
      <c r="P179"/>
      <c r="Q179"/>
      <c r="R179"/>
      <c r="S179" s="131" t="str">
        <f>IFERROR(Table1[[#This Row],[Female Voters]]/Table1[[#This Row],[Female Population]],"0.0%")</f>
        <v>0.0%</v>
      </c>
      <c r="T179" s="127" t="str">
        <f>IFERROR(Table1[[#This Row],[Male Voters]]/Table1[[#This Row],[Male Population]],"0.0%")</f>
        <v>0.0%</v>
      </c>
      <c r="U179" s="127" t="str">
        <f>IFERROR(Table1[[#This Row],[Total Voters]]/Table1[[#This Row],[Total Population]],"0.0%")</f>
        <v>0.0%</v>
      </c>
      <c r="V179" s="127" t="str">
        <f>IFERROR(Table1[[#This Row],[Female Ballots]]/Table1[[#This Row],[Female Population]],"0.0%")</f>
        <v>0.0%</v>
      </c>
      <c r="W179" s="127" t="str">
        <f>IFERROR(Table1[[#This Row],[Male Ballots]]/Table1[[#This Row],[Male Population]],"0.0%")</f>
        <v>0.0%</v>
      </c>
      <c r="X179" s="127" t="str">
        <f>IFERROR(Table1[[#This Row],[Total Ballots]]/Table1[[#This Row],[Total Population]],"0.0%")</f>
        <v>0.0%</v>
      </c>
      <c r="Y179" s="127" t="str">
        <f>IFERROR(Table1[[#This Row],[Female Ballots]]/Table1[[#This Row],[Female Voters]],"0.0%")</f>
        <v>0.0%</v>
      </c>
      <c r="Z179" s="128" t="str">
        <f>IFERROR(Table1[[#This Row],[Male Ballots]]/Table1[[#This Row],[Male Voters]],"0.0%")</f>
        <v>0.0%</v>
      </c>
      <c r="AA179" s="127" t="str">
        <f>IFERROR(Table1[[#This Row],[Total Ballots]]/Table1[[#This Row],[Total Voters]],"0.0%")</f>
        <v>0.0%</v>
      </c>
    </row>
    <row r="180" spans="1:27" s="7" customFormat="1" hidden="1" x14ac:dyDescent="0.35">
      <c r="A180" s="102" t="s">
        <v>31</v>
      </c>
      <c r="B180" s="103">
        <v>2025</v>
      </c>
      <c r="C180" s="17" t="s">
        <v>82</v>
      </c>
      <c r="D180" s="17"/>
      <c r="E180" s="117"/>
      <c r="F180" s="117"/>
      <c r="G180" s="110" t="s">
        <v>64</v>
      </c>
      <c r="H180" s="122"/>
      <c r="I180" s="122"/>
      <c r="J180" s="123"/>
      <c r="K180"/>
      <c r="L180"/>
      <c r="M180"/>
      <c r="N180"/>
      <c r="O180"/>
      <c r="P180"/>
      <c r="Q180"/>
      <c r="R180"/>
      <c r="S180" s="131" t="str">
        <f>IFERROR(Table1[[#This Row],[Female Voters]]/Table1[[#This Row],[Female Population]],"0.0%")</f>
        <v>0.0%</v>
      </c>
      <c r="T180" s="127" t="str">
        <f>IFERROR(Table1[[#This Row],[Male Voters]]/Table1[[#This Row],[Male Population]],"0.0%")</f>
        <v>0.0%</v>
      </c>
      <c r="U180" s="127" t="str">
        <f>IFERROR(Table1[[#This Row],[Total Voters]]/Table1[[#This Row],[Total Population]],"0.0%")</f>
        <v>0.0%</v>
      </c>
      <c r="V180" s="127" t="str">
        <f>IFERROR(Table1[[#This Row],[Female Ballots]]/Table1[[#This Row],[Female Population]],"0.0%")</f>
        <v>0.0%</v>
      </c>
      <c r="W180" s="127" t="str">
        <f>IFERROR(Table1[[#This Row],[Male Ballots]]/Table1[[#This Row],[Male Population]],"0.0%")</f>
        <v>0.0%</v>
      </c>
      <c r="X180" s="127" t="str">
        <f>IFERROR(Table1[[#This Row],[Total Ballots]]/Table1[[#This Row],[Total Population]],"0.0%")</f>
        <v>0.0%</v>
      </c>
      <c r="Y180" s="127" t="str">
        <f>IFERROR(Table1[[#This Row],[Female Ballots]]/Table1[[#This Row],[Female Voters]],"0.0%")</f>
        <v>0.0%</v>
      </c>
      <c r="Z180" s="128" t="str">
        <f>IFERROR(Table1[[#This Row],[Male Ballots]]/Table1[[#This Row],[Male Voters]],"0.0%")</f>
        <v>0.0%</v>
      </c>
      <c r="AA180" s="127" t="str">
        <f>IFERROR(Table1[[#This Row],[Total Ballots]]/Table1[[#This Row],[Total Voters]],"0.0%")</f>
        <v>0.0%</v>
      </c>
    </row>
    <row r="181" spans="1:27" s="7" customFormat="1" hidden="1" x14ac:dyDescent="0.35">
      <c r="A181" s="102" t="s">
        <v>31</v>
      </c>
      <c r="B181" s="103">
        <v>2025</v>
      </c>
      <c r="C181" s="17" t="s">
        <v>82</v>
      </c>
      <c r="D181" s="17"/>
      <c r="E181" s="117"/>
      <c r="F181" s="117"/>
      <c r="G181" s="110" t="s">
        <v>65</v>
      </c>
      <c r="H181" s="122"/>
      <c r="I181" s="122"/>
      <c r="J181" s="123"/>
      <c r="K181"/>
      <c r="L181"/>
      <c r="M181"/>
      <c r="N181"/>
      <c r="O181"/>
      <c r="P181"/>
      <c r="Q181"/>
      <c r="R181"/>
      <c r="S181" s="131" t="str">
        <f>IFERROR(Table1[[#This Row],[Female Voters]]/Table1[[#This Row],[Female Population]],"0.0%")</f>
        <v>0.0%</v>
      </c>
      <c r="T181" s="127" t="str">
        <f>IFERROR(Table1[[#This Row],[Male Voters]]/Table1[[#This Row],[Male Population]],"0.0%")</f>
        <v>0.0%</v>
      </c>
      <c r="U181" s="127" t="str">
        <f>IFERROR(Table1[[#This Row],[Total Voters]]/Table1[[#This Row],[Total Population]],"0.0%")</f>
        <v>0.0%</v>
      </c>
      <c r="V181" s="127" t="str">
        <f>IFERROR(Table1[[#This Row],[Female Ballots]]/Table1[[#This Row],[Female Population]],"0.0%")</f>
        <v>0.0%</v>
      </c>
      <c r="W181" s="127" t="str">
        <f>IFERROR(Table1[[#This Row],[Male Ballots]]/Table1[[#This Row],[Male Population]],"0.0%")</f>
        <v>0.0%</v>
      </c>
      <c r="X181" s="127" t="str">
        <f>IFERROR(Table1[[#This Row],[Total Ballots]]/Table1[[#This Row],[Total Population]],"0.0%")</f>
        <v>0.0%</v>
      </c>
      <c r="Y181" s="127" t="str">
        <f>IFERROR(Table1[[#This Row],[Female Ballots]]/Table1[[#This Row],[Female Voters]],"0.0%")</f>
        <v>0.0%</v>
      </c>
      <c r="Z181" s="128" t="str">
        <f>IFERROR(Table1[[#This Row],[Male Ballots]]/Table1[[#This Row],[Male Voters]],"0.0%")</f>
        <v>0.0%</v>
      </c>
      <c r="AA181" s="127" t="str">
        <f>IFERROR(Table1[[#This Row],[Total Ballots]]/Table1[[#This Row],[Total Voters]],"0.0%")</f>
        <v>0.0%</v>
      </c>
    </row>
    <row r="182" spans="1:27" s="7" customFormat="1" hidden="1" x14ac:dyDescent="0.35">
      <c r="A182" s="102" t="s">
        <v>31</v>
      </c>
      <c r="B182" s="103">
        <v>2025</v>
      </c>
      <c r="C182" s="17" t="s">
        <v>82</v>
      </c>
      <c r="D182" s="17"/>
      <c r="E182" s="117"/>
      <c r="F182" s="117"/>
      <c r="G182" s="110" t="s">
        <v>66</v>
      </c>
      <c r="H182" s="122"/>
      <c r="I182" s="122"/>
      <c r="J182" s="123"/>
      <c r="K182"/>
      <c r="L182"/>
      <c r="M182"/>
      <c r="N182"/>
      <c r="O182"/>
      <c r="P182"/>
      <c r="Q182"/>
      <c r="R182"/>
      <c r="S182" s="131" t="str">
        <f>IFERROR(Table1[[#This Row],[Female Voters]]/Table1[[#This Row],[Female Population]],"0.0%")</f>
        <v>0.0%</v>
      </c>
      <c r="T182" s="127" t="str">
        <f>IFERROR(Table1[[#This Row],[Male Voters]]/Table1[[#This Row],[Male Population]],"0.0%")</f>
        <v>0.0%</v>
      </c>
      <c r="U182" s="127" t="str">
        <f>IFERROR(Table1[[#This Row],[Total Voters]]/Table1[[#This Row],[Total Population]],"0.0%")</f>
        <v>0.0%</v>
      </c>
      <c r="V182" s="127" t="str">
        <f>IFERROR(Table1[[#This Row],[Female Ballots]]/Table1[[#This Row],[Female Population]],"0.0%")</f>
        <v>0.0%</v>
      </c>
      <c r="W182" s="127" t="str">
        <f>IFERROR(Table1[[#This Row],[Male Ballots]]/Table1[[#This Row],[Male Population]],"0.0%")</f>
        <v>0.0%</v>
      </c>
      <c r="X182" s="127" t="str">
        <f>IFERROR(Table1[[#This Row],[Total Ballots]]/Table1[[#This Row],[Total Population]],"0.0%")</f>
        <v>0.0%</v>
      </c>
      <c r="Y182" s="127" t="str">
        <f>IFERROR(Table1[[#This Row],[Female Ballots]]/Table1[[#This Row],[Female Voters]],"0.0%")</f>
        <v>0.0%</v>
      </c>
      <c r="Z182" s="128" t="str">
        <f>IFERROR(Table1[[#This Row],[Male Ballots]]/Table1[[#This Row],[Male Voters]],"0.0%")</f>
        <v>0.0%</v>
      </c>
      <c r="AA182" s="127" t="str">
        <f>IFERROR(Table1[[#This Row],[Total Ballots]]/Table1[[#This Row],[Total Voters]],"0.0%")</f>
        <v>0.0%</v>
      </c>
    </row>
    <row r="183" spans="1:27" s="7" customFormat="1" hidden="1" x14ac:dyDescent="0.35">
      <c r="A183" s="102" t="s">
        <v>31</v>
      </c>
      <c r="B183" s="103">
        <v>2025</v>
      </c>
      <c r="C183" s="17" t="s">
        <v>82</v>
      </c>
      <c r="D183" s="17"/>
      <c r="E183" s="117"/>
      <c r="F183" s="117"/>
      <c r="G183" s="110" t="s">
        <v>67</v>
      </c>
      <c r="H183" s="122"/>
      <c r="I183" s="122"/>
      <c r="J183" s="123"/>
      <c r="K183"/>
      <c r="L183"/>
      <c r="M183"/>
      <c r="N183"/>
      <c r="O183"/>
      <c r="P183"/>
      <c r="Q183"/>
      <c r="R183"/>
      <c r="S183" s="131" t="str">
        <f>IFERROR(Table1[[#This Row],[Female Voters]]/Table1[[#This Row],[Female Population]],"0.0%")</f>
        <v>0.0%</v>
      </c>
      <c r="T183" s="127" t="str">
        <f>IFERROR(Table1[[#This Row],[Male Voters]]/Table1[[#This Row],[Male Population]],"0.0%")</f>
        <v>0.0%</v>
      </c>
      <c r="U183" s="127" t="str">
        <f>IFERROR(Table1[[#This Row],[Total Voters]]/Table1[[#This Row],[Total Population]],"0.0%")</f>
        <v>0.0%</v>
      </c>
      <c r="V183" s="127" t="str">
        <f>IFERROR(Table1[[#This Row],[Female Ballots]]/Table1[[#This Row],[Female Population]],"0.0%")</f>
        <v>0.0%</v>
      </c>
      <c r="W183" s="127" t="str">
        <f>IFERROR(Table1[[#This Row],[Male Ballots]]/Table1[[#This Row],[Male Population]],"0.0%")</f>
        <v>0.0%</v>
      </c>
      <c r="X183" s="127" t="str">
        <f>IFERROR(Table1[[#This Row],[Total Ballots]]/Table1[[#This Row],[Total Population]],"0.0%")</f>
        <v>0.0%</v>
      </c>
      <c r="Y183" s="127" t="str">
        <f>IFERROR(Table1[[#This Row],[Female Ballots]]/Table1[[#This Row],[Female Voters]],"0.0%")</f>
        <v>0.0%</v>
      </c>
      <c r="Z183" s="128" t="str">
        <f>IFERROR(Table1[[#This Row],[Male Ballots]]/Table1[[#This Row],[Male Voters]],"0.0%")</f>
        <v>0.0%</v>
      </c>
      <c r="AA183" s="127" t="str">
        <f>IFERROR(Table1[[#This Row],[Total Ballots]]/Table1[[#This Row],[Total Voters]],"0.0%")</f>
        <v>0.0%</v>
      </c>
    </row>
    <row r="184" spans="1:27" s="7" customFormat="1" hidden="1" x14ac:dyDescent="0.35">
      <c r="A184" s="102" t="s">
        <v>55</v>
      </c>
      <c r="B184" s="103">
        <v>2025</v>
      </c>
      <c r="C184" s="17" t="s">
        <v>82</v>
      </c>
      <c r="D184" s="116"/>
      <c r="E184" s="117"/>
      <c r="F184" s="117"/>
      <c r="G184" s="110" t="s">
        <v>79</v>
      </c>
      <c r="H184" s="122"/>
      <c r="I184" s="122"/>
      <c r="J184" s="123"/>
      <c r="K184"/>
      <c r="L184"/>
      <c r="M184"/>
      <c r="N184"/>
      <c r="O184"/>
      <c r="P184"/>
      <c r="Q184"/>
      <c r="R184"/>
      <c r="S184" s="131" t="str">
        <f>IFERROR(Table1[[#This Row],[Female Voters]]/Table1[[#This Row],[Female Population]],"0.0%")</f>
        <v>0.0%</v>
      </c>
      <c r="T184" s="127" t="str">
        <f>IFERROR(Table1[[#This Row],[Male Voters]]/Table1[[#This Row],[Male Population]],"0.0%")</f>
        <v>0.0%</v>
      </c>
      <c r="U184" s="127" t="str">
        <f>IFERROR(Table1[[#This Row],[Total Voters]]/Table1[[#This Row],[Total Population]],"0.0%")</f>
        <v>0.0%</v>
      </c>
      <c r="V184" s="127" t="str">
        <f>IFERROR(Table1[[#This Row],[Female Ballots]]/Table1[[#This Row],[Female Population]],"0.0%")</f>
        <v>0.0%</v>
      </c>
      <c r="W184" s="127" t="str">
        <f>IFERROR(Table1[[#This Row],[Male Ballots]]/Table1[[#This Row],[Male Population]],"0.0%")</f>
        <v>0.0%</v>
      </c>
      <c r="X184" s="127" t="str">
        <f>IFERROR(Table1[[#This Row],[Total Ballots]]/Table1[[#This Row],[Total Population]],"0.0%")</f>
        <v>0.0%</v>
      </c>
      <c r="Y184" s="127" t="str">
        <f>IFERROR(Table1[[#This Row],[Female Ballots]]/Table1[[#This Row],[Female Voters]],"0.0%")</f>
        <v>0.0%</v>
      </c>
      <c r="Z184" s="128" t="str">
        <f>IFERROR(Table1[[#This Row],[Male Ballots]]/Table1[[#This Row],[Male Voters]],"0.0%")</f>
        <v>0.0%</v>
      </c>
      <c r="AA184" s="127" t="str">
        <f>IFERROR(Table1[[#This Row],[Total Ballots]]/Table1[[#This Row],[Total Voters]],"0.0%")</f>
        <v>0.0%</v>
      </c>
    </row>
    <row r="185" spans="1:27" s="7" customFormat="1" hidden="1" x14ac:dyDescent="0.35">
      <c r="A185" s="102" t="s">
        <v>55</v>
      </c>
      <c r="B185" s="103">
        <v>2025</v>
      </c>
      <c r="C185" s="17" t="s">
        <v>82</v>
      </c>
      <c r="D185" s="116"/>
      <c r="E185" s="117"/>
      <c r="F185" s="117"/>
      <c r="G185" s="110" t="s">
        <v>62</v>
      </c>
      <c r="H185" s="122"/>
      <c r="I185" s="122"/>
      <c r="J185" s="123"/>
      <c r="K185"/>
      <c r="L185"/>
      <c r="M185"/>
      <c r="N185"/>
      <c r="O185"/>
      <c r="P185"/>
      <c r="Q185"/>
      <c r="R185"/>
      <c r="S185" s="131" t="str">
        <f>IFERROR(Table1[[#This Row],[Female Voters]]/Table1[[#This Row],[Female Population]],"0.0%")</f>
        <v>0.0%</v>
      </c>
      <c r="T185" s="127" t="str">
        <f>IFERROR(Table1[[#This Row],[Male Voters]]/Table1[[#This Row],[Male Population]],"0.0%")</f>
        <v>0.0%</v>
      </c>
      <c r="U185" s="127" t="str">
        <f>IFERROR(Table1[[#This Row],[Total Voters]]/Table1[[#This Row],[Total Population]],"0.0%")</f>
        <v>0.0%</v>
      </c>
      <c r="V185" s="127" t="str">
        <f>IFERROR(Table1[[#This Row],[Female Ballots]]/Table1[[#This Row],[Female Population]],"0.0%")</f>
        <v>0.0%</v>
      </c>
      <c r="W185" s="127" t="str">
        <f>IFERROR(Table1[[#This Row],[Male Ballots]]/Table1[[#This Row],[Male Population]],"0.0%")</f>
        <v>0.0%</v>
      </c>
      <c r="X185" s="127" t="str">
        <f>IFERROR(Table1[[#This Row],[Total Ballots]]/Table1[[#This Row],[Total Population]],"0.0%")</f>
        <v>0.0%</v>
      </c>
      <c r="Y185" s="127" t="str">
        <f>IFERROR(Table1[[#This Row],[Female Ballots]]/Table1[[#This Row],[Female Voters]],"0.0%")</f>
        <v>0.0%</v>
      </c>
      <c r="Z185" s="128" t="str">
        <f>IFERROR(Table1[[#This Row],[Male Ballots]]/Table1[[#This Row],[Male Voters]],"0.0%")</f>
        <v>0.0%</v>
      </c>
      <c r="AA185" s="127" t="str">
        <f>IFERROR(Table1[[#This Row],[Total Ballots]]/Table1[[#This Row],[Total Voters]],"0.0%")</f>
        <v>0.0%</v>
      </c>
    </row>
    <row r="186" spans="1:27" s="7" customFormat="1" hidden="1" x14ac:dyDescent="0.35">
      <c r="A186" s="102" t="s">
        <v>55</v>
      </c>
      <c r="B186" s="103">
        <v>2025</v>
      </c>
      <c r="C186" s="17" t="s">
        <v>82</v>
      </c>
      <c r="D186" s="116"/>
      <c r="E186" s="117"/>
      <c r="F186" s="117"/>
      <c r="G186" s="110" t="s">
        <v>63</v>
      </c>
      <c r="H186" s="122"/>
      <c r="I186" s="122"/>
      <c r="J186" s="123"/>
      <c r="K186"/>
      <c r="L186"/>
      <c r="M186"/>
      <c r="N186"/>
      <c r="O186"/>
      <c r="P186"/>
      <c r="Q186"/>
      <c r="R186"/>
      <c r="S186" s="131" t="str">
        <f>IFERROR(Table1[[#This Row],[Female Voters]]/Table1[[#This Row],[Female Population]],"0.0%")</f>
        <v>0.0%</v>
      </c>
      <c r="T186" s="127" t="str">
        <f>IFERROR(Table1[[#This Row],[Male Voters]]/Table1[[#This Row],[Male Population]],"0.0%")</f>
        <v>0.0%</v>
      </c>
      <c r="U186" s="127" t="str">
        <f>IFERROR(Table1[[#This Row],[Total Voters]]/Table1[[#This Row],[Total Population]],"0.0%")</f>
        <v>0.0%</v>
      </c>
      <c r="V186" s="127" t="str">
        <f>IFERROR(Table1[[#This Row],[Female Ballots]]/Table1[[#This Row],[Female Population]],"0.0%")</f>
        <v>0.0%</v>
      </c>
      <c r="W186" s="127" t="str">
        <f>IFERROR(Table1[[#This Row],[Male Ballots]]/Table1[[#This Row],[Male Population]],"0.0%")</f>
        <v>0.0%</v>
      </c>
      <c r="X186" s="127" t="str">
        <f>IFERROR(Table1[[#This Row],[Total Ballots]]/Table1[[#This Row],[Total Population]],"0.0%")</f>
        <v>0.0%</v>
      </c>
      <c r="Y186" s="127" t="str">
        <f>IFERROR(Table1[[#This Row],[Female Ballots]]/Table1[[#This Row],[Female Voters]],"0.0%")</f>
        <v>0.0%</v>
      </c>
      <c r="Z186" s="128" t="str">
        <f>IFERROR(Table1[[#This Row],[Male Ballots]]/Table1[[#This Row],[Male Voters]],"0.0%")</f>
        <v>0.0%</v>
      </c>
      <c r="AA186" s="127" t="str">
        <f>IFERROR(Table1[[#This Row],[Total Ballots]]/Table1[[#This Row],[Total Voters]],"0.0%")</f>
        <v>0.0%</v>
      </c>
    </row>
    <row r="187" spans="1:27" s="7" customFormat="1" hidden="1" x14ac:dyDescent="0.35">
      <c r="A187" s="102" t="s">
        <v>55</v>
      </c>
      <c r="B187" s="103">
        <v>2025</v>
      </c>
      <c r="C187" s="17" t="s">
        <v>82</v>
      </c>
      <c r="D187" s="116"/>
      <c r="E187" s="117"/>
      <c r="F187" s="117"/>
      <c r="G187" s="110" t="s">
        <v>64</v>
      </c>
      <c r="H187" s="122"/>
      <c r="I187" s="122"/>
      <c r="J187" s="123"/>
      <c r="K187"/>
      <c r="L187"/>
      <c r="M187"/>
      <c r="N187"/>
      <c r="O187"/>
      <c r="P187"/>
      <c r="Q187"/>
      <c r="R187"/>
      <c r="S187" s="131" t="str">
        <f>IFERROR(Table1[[#This Row],[Female Voters]]/Table1[[#This Row],[Female Population]],"0.0%")</f>
        <v>0.0%</v>
      </c>
      <c r="T187" s="127" t="str">
        <f>IFERROR(Table1[[#This Row],[Male Voters]]/Table1[[#This Row],[Male Population]],"0.0%")</f>
        <v>0.0%</v>
      </c>
      <c r="U187" s="127" t="str">
        <f>IFERROR(Table1[[#This Row],[Total Voters]]/Table1[[#This Row],[Total Population]],"0.0%")</f>
        <v>0.0%</v>
      </c>
      <c r="V187" s="127" t="str">
        <f>IFERROR(Table1[[#This Row],[Female Ballots]]/Table1[[#This Row],[Female Population]],"0.0%")</f>
        <v>0.0%</v>
      </c>
      <c r="W187" s="127" t="str">
        <f>IFERROR(Table1[[#This Row],[Male Ballots]]/Table1[[#This Row],[Male Population]],"0.0%")</f>
        <v>0.0%</v>
      </c>
      <c r="X187" s="127" t="str">
        <f>IFERROR(Table1[[#This Row],[Total Ballots]]/Table1[[#This Row],[Total Population]],"0.0%")</f>
        <v>0.0%</v>
      </c>
      <c r="Y187" s="127" t="str">
        <f>IFERROR(Table1[[#This Row],[Female Ballots]]/Table1[[#This Row],[Female Voters]],"0.0%")</f>
        <v>0.0%</v>
      </c>
      <c r="Z187" s="128" t="str">
        <f>IFERROR(Table1[[#This Row],[Male Ballots]]/Table1[[#This Row],[Male Voters]],"0.0%")</f>
        <v>0.0%</v>
      </c>
      <c r="AA187" s="127" t="str">
        <f>IFERROR(Table1[[#This Row],[Total Ballots]]/Table1[[#This Row],[Total Voters]],"0.0%")</f>
        <v>0.0%</v>
      </c>
    </row>
    <row r="188" spans="1:27" s="7" customFormat="1" hidden="1" x14ac:dyDescent="0.35">
      <c r="A188" s="102" t="s">
        <v>55</v>
      </c>
      <c r="B188" s="103">
        <v>2025</v>
      </c>
      <c r="C188" s="17" t="s">
        <v>82</v>
      </c>
      <c r="D188" s="116"/>
      <c r="E188" s="117"/>
      <c r="F188" s="117"/>
      <c r="G188" s="110" t="s">
        <v>65</v>
      </c>
      <c r="H188" s="122"/>
      <c r="I188" s="122"/>
      <c r="J188" s="123"/>
      <c r="K188"/>
      <c r="L188"/>
      <c r="M188"/>
      <c r="N188"/>
      <c r="O188"/>
      <c r="P188"/>
      <c r="Q188"/>
      <c r="R188"/>
      <c r="S188" s="131" t="str">
        <f>IFERROR(Table1[[#This Row],[Female Voters]]/Table1[[#This Row],[Female Population]],"0.0%")</f>
        <v>0.0%</v>
      </c>
      <c r="T188" s="127" t="str">
        <f>IFERROR(Table1[[#This Row],[Male Voters]]/Table1[[#This Row],[Male Population]],"0.0%")</f>
        <v>0.0%</v>
      </c>
      <c r="U188" s="127" t="str">
        <f>IFERROR(Table1[[#This Row],[Total Voters]]/Table1[[#This Row],[Total Population]],"0.0%")</f>
        <v>0.0%</v>
      </c>
      <c r="V188" s="127" t="str">
        <f>IFERROR(Table1[[#This Row],[Female Ballots]]/Table1[[#This Row],[Female Population]],"0.0%")</f>
        <v>0.0%</v>
      </c>
      <c r="W188" s="127" t="str">
        <f>IFERROR(Table1[[#This Row],[Male Ballots]]/Table1[[#This Row],[Male Population]],"0.0%")</f>
        <v>0.0%</v>
      </c>
      <c r="X188" s="127" t="str">
        <f>IFERROR(Table1[[#This Row],[Total Ballots]]/Table1[[#This Row],[Total Population]],"0.0%")</f>
        <v>0.0%</v>
      </c>
      <c r="Y188" s="127" t="str">
        <f>IFERROR(Table1[[#This Row],[Female Ballots]]/Table1[[#This Row],[Female Voters]],"0.0%")</f>
        <v>0.0%</v>
      </c>
      <c r="Z188" s="128" t="str">
        <f>IFERROR(Table1[[#This Row],[Male Ballots]]/Table1[[#This Row],[Male Voters]],"0.0%")</f>
        <v>0.0%</v>
      </c>
      <c r="AA188" s="127" t="str">
        <f>IFERROR(Table1[[#This Row],[Total Ballots]]/Table1[[#This Row],[Total Voters]],"0.0%")</f>
        <v>0.0%</v>
      </c>
    </row>
    <row r="189" spans="1:27" s="7" customFormat="1" hidden="1" x14ac:dyDescent="0.35">
      <c r="A189" s="102" t="s">
        <v>55</v>
      </c>
      <c r="B189" s="103">
        <v>2025</v>
      </c>
      <c r="C189" s="17" t="s">
        <v>82</v>
      </c>
      <c r="D189" s="116"/>
      <c r="E189" s="117"/>
      <c r="F189" s="117"/>
      <c r="G189" s="110" t="s">
        <v>66</v>
      </c>
      <c r="H189" s="122"/>
      <c r="I189" s="122"/>
      <c r="J189" s="123"/>
      <c r="K189"/>
      <c r="L189"/>
      <c r="M189"/>
      <c r="N189"/>
      <c r="O189"/>
      <c r="P189"/>
      <c r="Q189"/>
      <c r="R189"/>
      <c r="S189" s="131" t="str">
        <f>IFERROR(Table1[[#This Row],[Female Voters]]/Table1[[#This Row],[Female Population]],"0.0%")</f>
        <v>0.0%</v>
      </c>
      <c r="T189" s="127" t="str">
        <f>IFERROR(Table1[[#This Row],[Male Voters]]/Table1[[#This Row],[Male Population]],"0.0%")</f>
        <v>0.0%</v>
      </c>
      <c r="U189" s="127" t="str">
        <f>IFERROR(Table1[[#This Row],[Total Voters]]/Table1[[#This Row],[Total Population]],"0.0%")</f>
        <v>0.0%</v>
      </c>
      <c r="V189" s="127" t="str">
        <f>IFERROR(Table1[[#This Row],[Female Ballots]]/Table1[[#This Row],[Female Population]],"0.0%")</f>
        <v>0.0%</v>
      </c>
      <c r="W189" s="127" t="str">
        <f>IFERROR(Table1[[#This Row],[Male Ballots]]/Table1[[#This Row],[Male Population]],"0.0%")</f>
        <v>0.0%</v>
      </c>
      <c r="X189" s="127" t="str">
        <f>IFERROR(Table1[[#This Row],[Total Ballots]]/Table1[[#This Row],[Total Population]],"0.0%")</f>
        <v>0.0%</v>
      </c>
      <c r="Y189" s="127" t="str">
        <f>IFERROR(Table1[[#This Row],[Female Ballots]]/Table1[[#This Row],[Female Voters]],"0.0%")</f>
        <v>0.0%</v>
      </c>
      <c r="Z189" s="128" t="str">
        <f>IFERROR(Table1[[#This Row],[Male Ballots]]/Table1[[#This Row],[Male Voters]],"0.0%")</f>
        <v>0.0%</v>
      </c>
      <c r="AA189" s="127" t="str">
        <f>IFERROR(Table1[[#This Row],[Total Ballots]]/Table1[[#This Row],[Total Voters]],"0.0%")</f>
        <v>0.0%</v>
      </c>
    </row>
    <row r="190" spans="1:27" s="7" customFormat="1" hidden="1" x14ac:dyDescent="0.35">
      <c r="A190" s="102" t="s">
        <v>55</v>
      </c>
      <c r="B190" s="103">
        <v>2025</v>
      </c>
      <c r="C190" s="17" t="s">
        <v>82</v>
      </c>
      <c r="D190" s="116"/>
      <c r="E190" s="117"/>
      <c r="F190" s="117"/>
      <c r="G190" s="110" t="s">
        <v>67</v>
      </c>
      <c r="H190" s="122"/>
      <c r="I190" s="122"/>
      <c r="J190" s="123"/>
      <c r="K190"/>
      <c r="L190"/>
      <c r="M190"/>
      <c r="N190"/>
      <c r="O190"/>
      <c r="P190"/>
      <c r="Q190"/>
      <c r="R190"/>
      <c r="S190" s="131" t="str">
        <f>IFERROR(Table1[[#This Row],[Female Voters]]/Table1[[#This Row],[Female Population]],"0.0%")</f>
        <v>0.0%</v>
      </c>
      <c r="T190" s="127" t="str">
        <f>IFERROR(Table1[[#This Row],[Male Voters]]/Table1[[#This Row],[Male Population]],"0.0%")</f>
        <v>0.0%</v>
      </c>
      <c r="U190" s="127" t="str">
        <f>IFERROR(Table1[[#This Row],[Total Voters]]/Table1[[#This Row],[Total Population]],"0.0%")</f>
        <v>0.0%</v>
      </c>
      <c r="V190" s="127" t="str">
        <f>IFERROR(Table1[[#This Row],[Female Ballots]]/Table1[[#This Row],[Female Population]],"0.0%")</f>
        <v>0.0%</v>
      </c>
      <c r="W190" s="127" t="str">
        <f>IFERROR(Table1[[#This Row],[Male Ballots]]/Table1[[#This Row],[Male Population]],"0.0%")</f>
        <v>0.0%</v>
      </c>
      <c r="X190" s="127" t="str">
        <f>IFERROR(Table1[[#This Row],[Total Ballots]]/Table1[[#This Row],[Total Population]],"0.0%")</f>
        <v>0.0%</v>
      </c>
      <c r="Y190" s="127" t="str">
        <f>IFERROR(Table1[[#This Row],[Female Ballots]]/Table1[[#This Row],[Female Voters]],"0.0%")</f>
        <v>0.0%</v>
      </c>
      <c r="Z190" s="128" t="str">
        <f>IFERROR(Table1[[#This Row],[Male Ballots]]/Table1[[#This Row],[Male Voters]],"0.0%")</f>
        <v>0.0%</v>
      </c>
      <c r="AA190" s="127" t="str">
        <f>IFERROR(Table1[[#This Row],[Total Ballots]]/Table1[[#This Row],[Total Voters]],"0.0%")</f>
        <v>0.0%</v>
      </c>
    </row>
    <row r="191" spans="1:27" s="7" customFormat="1" hidden="1" x14ac:dyDescent="0.35">
      <c r="A191" s="102" t="s">
        <v>23</v>
      </c>
      <c r="B191" s="103">
        <v>2025</v>
      </c>
      <c r="C191" s="17" t="s">
        <v>82</v>
      </c>
      <c r="D191" s="17"/>
      <c r="E191" s="117"/>
      <c r="F191" s="117"/>
      <c r="G191" s="110" t="s">
        <v>79</v>
      </c>
      <c r="H191" s="122"/>
      <c r="I191" s="122"/>
      <c r="J191" s="123"/>
      <c r="K191"/>
      <c r="L191"/>
      <c r="M191"/>
      <c r="N191"/>
      <c r="O191"/>
      <c r="P191"/>
      <c r="Q191"/>
      <c r="R191"/>
      <c r="S191" s="131" t="str">
        <f>IFERROR(Table1[[#This Row],[Female Voters]]/Table1[[#This Row],[Female Population]],"0.0%")</f>
        <v>0.0%</v>
      </c>
      <c r="T191" s="127" t="str">
        <f>IFERROR(Table1[[#This Row],[Male Voters]]/Table1[[#This Row],[Male Population]],"0.0%")</f>
        <v>0.0%</v>
      </c>
      <c r="U191" s="127" t="str">
        <f>IFERROR(Table1[[#This Row],[Total Voters]]/Table1[[#This Row],[Total Population]],"0.0%")</f>
        <v>0.0%</v>
      </c>
      <c r="V191" s="127" t="str">
        <f>IFERROR(Table1[[#This Row],[Female Ballots]]/Table1[[#This Row],[Female Population]],"0.0%")</f>
        <v>0.0%</v>
      </c>
      <c r="W191" s="127" t="str">
        <f>IFERROR(Table1[[#This Row],[Male Ballots]]/Table1[[#This Row],[Male Population]],"0.0%")</f>
        <v>0.0%</v>
      </c>
      <c r="X191" s="127" t="str">
        <f>IFERROR(Table1[[#This Row],[Total Ballots]]/Table1[[#This Row],[Total Population]],"0.0%")</f>
        <v>0.0%</v>
      </c>
      <c r="Y191" s="127" t="str">
        <f>IFERROR(Table1[[#This Row],[Female Ballots]]/Table1[[#This Row],[Female Voters]],"0.0%")</f>
        <v>0.0%</v>
      </c>
      <c r="Z191" s="128" t="str">
        <f>IFERROR(Table1[[#This Row],[Male Ballots]]/Table1[[#This Row],[Male Voters]],"0.0%")</f>
        <v>0.0%</v>
      </c>
      <c r="AA191" s="127" t="str">
        <f>IFERROR(Table1[[#This Row],[Total Ballots]]/Table1[[#This Row],[Total Voters]],"0.0%")</f>
        <v>0.0%</v>
      </c>
    </row>
    <row r="192" spans="1:27" s="7" customFormat="1" hidden="1" x14ac:dyDescent="0.35">
      <c r="A192" s="102" t="s">
        <v>23</v>
      </c>
      <c r="B192" s="103">
        <v>2025</v>
      </c>
      <c r="C192" s="17" t="s">
        <v>82</v>
      </c>
      <c r="D192" s="17"/>
      <c r="E192" s="117"/>
      <c r="F192" s="117"/>
      <c r="G192" s="110" t="s">
        <v>62</v>
      </c>
      <c r="H192" s="122"/>
      <c r="I192" s="122"/>
      <c r="J192" s="123"/>
      <c r="K192"/>
      <c r="L192"/>
      <c r="M192"/>
      <c r="N192"/>
      <c r="O192"/>
      <c r="P192"/>
      <c r="Q192"/>
      <c r="R192"/>
      <c r="S192" s="131" t="str">
        <f>IFERROR(Table1[[#This Row],[Female Voters]]/Table1[[#This Row],[Female Population]],"0.0%")</f>
        <v>0.0%</v>
      </c>
      <c r="T192" s="127" t="str">
        <f>IFERROR(Table1[[#This Row],[Male Voters]]/Table1[[#This Row],[Male Population]],"0.0%")</f>
        <v>0.0%</v>
      </c>
      <c r="U192" s="127" t="str">
        <f>IFERROR(Table1[[#This Row],[Total Voters]]/Table1[[#This Row],[Total Population]],"0.0%")</f>
        <v>0.0%</v>
      </c>
      <c r="V192" s="127" t="str">
        <f>IFERROR(Table1[[#This Row],[Female Ballots]]/Table1[[#This Row],[Female Population]],"0.0%")</f>
        <v>0.0%</v>
      </c>
      <c r="W192" s="127" t="str">
        <f>IFERROR(Table1[[#This Row],[Male Ballots]]/Table1[[#This Row],[Male Population]],"0.0%")</f>
        <v>0.0%</v>
      </c>
      <c r="X192" s="127" t="str">
        <f>IFERROR(Table1[[#This Row],[Total Ballots]]/Table1[[#This Row],[Total Population]],"0.0%")</f>
        <v>0.0%</v>
      </c>
      <c r="Y192" s="127" t="str">
        <f>IFERROR(Table1[[#This Row],[Female Ballots]]/Table1[[#This Row],[Female Voters]],"0.0%")</f>
        <v>0.0%</v>
      </c>
      <c r="Z192" s="128" t="str">
        <f>IFERROR(Table1[[#This Row],[Male Ballots]]/Table1[[#This Row],[Male Voters]],"0.0%")</f>
        <v>0.0%</v>
      </c>
      <c r="AA192" s="127" t="str">
        <f>IFERROR(Table1[[#This Row],[Total Ballots]]/Table1[[#This Row],[Total Voters]],"0.0%")</f>
        <v>0.0%</v>
      </c>
    </row>
    <row r="193" spans="1:27" s="7" customFormat="1" hidden="1" x14ac:dyDescent="0.35">
      <c r="A193" s="102" t="s">
        <v>23</v>
      </c>
      <c r="B193" s="103">
        <v>2025</v>
      </c>
      <c r="C193" s="17" t="s">
        <v>82</v>
      </c>
      <c r="D193" s="17"/>
      <c r="E193" s="117"/>
      <c r="F193" s="117"/>
      <c r="G193" s="110" t="s">
        <v>63</v>
      </c>
      <c r="H193" s="122"/>
      <c r="I193" s="122"/>
      <c r="J193" s="123"/>
      <c r="K193"/>
      <c r="L193"/>
      <c r="M193"/>
      <c r="N193"/>
      <c r="O193"/>
      <c r="P193"/>
      <c r="Q193"/>
      <c r="R193"/>
      <c r="S193" s="131" t="str">
        <f>IFERROR(Table1[[#This Row],[Female Voters]]/Table1[[#This Row],[Female Population]],"0.0%")</f>
        <v>0.0%</v>
      </c>
      <c r="T193" s="127" t="str">
        <f>IFERROR(Table1[[#This Row],[Male Voters]]/Table1[[#This Row],[Male Population]],"0.0%")</f>
        <v>0.0%</v>
      </c>
      <c r="U193" s="127" t="str">
        <f>IFERROR(Table1[[#This Row],[Total Voters]]/Table1[[#This Row],[Total Population]],"0.0%")</f>
        <v>0.0%</v>
      </c>
      <c r="V193" s="127" t="str">
        <f>IFERROR(Table1[[#This Row],[Female Ballots]]/Table1[[#This Row],[Female Population]],"0.0%")</f>
        <v>0.0%</v>
      </c>
      <c r="W193" s="127" t="str">
        <f>IFERROR(Table1[[#This Row],[Male Ballots]]/Table1[[#This Row],[Male Population]],"0.0%")</f>
        <v>0.0%</v>
      </c>
      <c r="X193" s="127" t="str">
        <f>IFERROR(Table1[[#This Row],[Total Ballots]]/Table1[[#This Row],[Total Population]],"0.0%")</f>
        <v>0.0%</v>
      </c>
      <c r="Y193" s="127" t="str">
        <f>IFERROR(Table1[[#This Row],[Female Ballots]]/Table1[[#This Row],[Female Voters]],"0.0%")</f>
        <v>0.0%</v>
      </c>
      <c r="Z193" s="128" t="str">
        <f>IFERROR(Table1[[#This Row],[Male Ballots]]/Table1[[#This Row],[Male Voters]],"0.0%")</f>
        <v>0.0%</v>
      </c>
      <c r="AA193" s="127" t="str">
        <f>IFERROR(Table1[[#This Row],[Total Ballots]]/Table1[[#This Row],[Total Voters]],"0.0%")</f>
        <v>0.0%</v>
      </c>
    </row>
    <row r="194" spans="1:27" s="7" customFormat="1" hidden="1" x14ac:dyDescent="0.35">
      <c r="A194" s="102" t="s">
        <v>23</v>
      </c>
      <c r="B194" s="103">
        <v>2025</v>
      </c>
      <c r="C194" s="17" t="s">
        <v>82</v>
      </c>
      <c r="D194" s="17"/>
      <c r="E194" s="117"/>
      <c r="F194" s="117"/>
      <c r="G194" s="110" t="s">
        <v>64</v>
      </c>
      <c r="H194" s="122"/>
      <c r="I194" s="122"/>
      <c r="J194" s="123"/>
      <c r="K194"/>
      <c r="L194"/>
      <c r="M194"/>
      <c r="N194"/>
      <c r="O194"/>
      <c r="P194"/>
      <c r="Q194"/>
      <c r="R194"/>
      <c r="S194" s="131" t="str">
        <f>IFERROR(Table1[[#This Row],[Female Voters]]/Table1[[#This Row],[Female Population]],"0.0%")</f>
        <v>0.0%</v>
      </c>
      <c r="T194" s="127" t="str">
        <f>IFERROR(Table1[[#This Row],[Male Voters]]/Table1[[#This Row],[Male Population]],"0.0%")</f>
        <v>0.0%</v>
      </c>
      <c r="U194" s="127" t="str">
        <f>IFERROR(Table1[[#This Row],[Total Voters]]/Table1[[#This Row],[Total Population]],"0.0%")</f>
        <v>0.0%</v>
      </c>
      <c r="V194" s="127" t="str">
        <f>IFERROR(Table1[[#This Row],[Female Ballots]]/Table1[[#This Row],[Female Population]],"0.0%")</f>
        <v>0.0%</v>
      </c>
      <c r="W194" s="127" t="str">
        <f>IFERROR(Table1[[#This Row],[Male Ballots]]/Table1[[#This Row],[Male Population]],"0.0%")</f>
        <v>0.0%</v>
      </c>
      <c r="X194" s="127" t="str">
        <f>IFERROR(Table1[[#This Row],[Total Ballots]]/Table1[[#This Row],[Total Population]],"0.0%")</f>
        <v>0.0%</v>
      </c>
      <c r="Y194" s="127" t="str">
        <f>IFERROR(Table1[[#This Row],[Female Ballots]]/Table1[[#This Row],[Female Voters]],"0.0%")</f>
        <v>0.0%</v>
      </c>
      <c r="Z194" s="128" t="str">
        <f>IFERROR(Table1[[#This Row],[Male Ballots]]/Table1[[#This Row],[Male Voters]],"0.0%")</f>
        <v>0.0%</v>
      </c>
      <c r="AA194" s="127" t="str">
        <f>IFERROR(Table1[[#This Row],[Total Ballots]]/Table1[[#This Row],[Total Voters]],"0.0%")</f>
        <v>0.0%</v>
      </c>
    </row>
    <row r="195" spans="1:27" s="7" customFormat="1" hidden="1" x14ac:dyDescent="0.35">
      <c r="A195" s="102" t="s">
        <v>23</v>
      </c>
      <c r="B195" s="103">
        <v>2025</v>
      </c>
      <c r="C195" s="17" t="s">
        <v>82</v>
      </c>
      <c r="D195" s="17"/>
      <c r="E195" s="117"/>
      <c r="F195" s="117"/>
      <c r="G195" s="110" t="s">
        <v>65</v>
      </c>
      <c r="H195" s="122"/>
      <c r="I195" s="122"/>
      <c r="J195" s="123"/>
      <c r="K195"/>
      <c r="L195"/>
      <c r="M195"/>
      <c r="N195"/>
      <c r="O195"/>
      <c r="P195"/>
      <c r="Q195"/>
      <c r="R195"/>
      <c r="S195" s="131" t="str">
        <f>IFERROR(Table1[[#This Row],[Female Voters]]/Table1[[#This Row],[Female Population]],"0.0%")</f>
        <v>0.0%</v>
      </c>
      <c r="T195" s="127" t="str">
        <f>IFERROR(Table1[[#This Row],[Male Voters]]/Table1[[#This Row],[Male Population]],"0.0%")</f>
        <v>0.0%</v>
      </c>
      <c r="U195" s="127" t="str">
        <f>IFERROR(Table1[[#This Row],[Total Voters]]/Table1[[#This Row],[Total Population]],"0.0%")</f>
        <v>0.0%</v>
      </c>
      <c r="V195" s="127" t="str">
        <f>IFERROR(Table1[[#This Row],[Female Ballots]]/Table1[[#This Row],[Female Population]],"0.0%")</f>
        <v>0.0%</v>
      </c>
      <c r="W195" s="127" t="str">
        <f>IFERROR(Table1[[#This Row],[Male Ballots]]/Table1[[#This Row],[Male Population]],"0.0%")</f>
        <v>0.0%</v>
      </c>
      <c r="X195" s="127" t="str">
        <f>IFERROR(Table1[[#This Row],[Total Ballots]]/Table1[[#This Row],[Total Population]],"0.0%")</f>
        <v>0.0%</v>
      </c>
      <c r="Y195" s="127" t="str">
        <f>IFERROR(Table1[[#This Row],[Female Ballots]]/Table1[[#This Row],[Female Voters]],"0.0%")</f>
        <v>0.0%</v>
      </c>
      <c r="Z195" s="128" t="str">
        <f>IFERROR(Table1[[#This Row],[Male Ballots]]/Table1[[#This Row],[Male Voters]],"0.0%")</f>
        <v>0.0%</v>
      </c>
      <c r="AA195" s="127" t="str">
        <f>IFERROR(Table1[[#This Row],[Total Ballots]]/Table1[[#This Row],[Total Voters]],"0.0%")</f>
        <v>0.0%</v>
      </c>
    </row>
    <row r="196" spans="1:27" s="7" customFormat="1" hidden="1" x14ac:dyDescent="0.35">
      <c r="A196" s="102" t="s">
        <v>23</v>
      </c>
      <c r="B196" s="103">
        <v>2025</v>
      </c>
      <c r="C196" s="17" t="s">
        <v>82</v>
      </c>
      <c r="D196" s="17"/>
      <c r="E196" s="117"/>
      <c r="F196" s="117"/>
      <c r="G196" s="110" t="s">
        <v>66</v>
      </c>
      <c r="H196" s="122"/>
      <c r="I196" s="122"/>
      <c r="J196" s="123"/>
      <c r="K196"/>
      <c r="L196"/>
      <c r="M196"/>
      <c r="N196"/>
      <c r="O196"/>
      <c r="P196"/>
      <c r="Q196"/>
      <c r="R196"/>
      <c r="S196" s="131" t="str">
        <f>IFERROR(Table1[[#This Row],[Female Voters]]/Table1[[#This Row],[Female Population]],"0.0%")</f>
        <v>0.0%</v>
      </c>
      <c r="T196" s="127" t="str">
        <f>IFERROR(Table1[[#This Row],[Male Voters]]/Table1[[#This Row],[Male Population]],"0.0%")</f>
        <v>0.0%</v>
      </c>
      <c r="U196" s="127" t="str">
        <f>IFERROR(Table1[[#This Row],[Total Voters]]/Table1[[#This Row],[Total Population]],"0.0%")</f>
        <v>0.0%</v>
      </c>
      <c r="V196" s="127" t="str">
        <f>IFERROR(Table1[[#This Row],[Female Ballots]]/Table1[[#This Row],[Female Population]],"0.0%")</f>
        <v>0.0%</v>
      </c>
      <c r="W196" s="127" t="str">
        <f>IFERROR(Table1[[#This Row],[Male Ballots]]/Table1[[#This Row],[Male Population]],"0.0%")</f>
        <v>0.0%</v>
      </c>
      <c r="X196" s="127" t="str">
        <f>IFERROR(Table1[[#This Row],[Total Ballots]]/Table1[[#This Row],[Total Population]],"0.0%")</f>
        <v>0.0%</v>
      </c>
      <c r="Y196" s="127" t="str">
        <f>IFERROR(Table1[[#This Row],[Female Ballots]]/Table1[[#This Row],[Female Voters]],"0.0%")</f>
        <v>0.0%</v>
      </c>
      <c r="Z196" s="128" t="str">
        <f>IFERROR(Table1[[#This Row],[Male Ballots]]/Table1[[#This Row],[Male Voters]],"0.0%")</f>
        <v>0.0%</v>
      </c>
      <c r="AA196" s="127" t="str">
        <f>IFERROR(Table1[[#This Row],[Total Ballots]]/Table1[[#This Row],[Total Voters]],"0.0%")</f>
        <v>0.0%</v>
      </c>
    </row>
    <row r="197" spans="1:27" s="7" customFormat="1" hidden="1" x14ac:dyDescent="0.35">
      <c r="A197" s="102" t="s">
        <v>23</v>
      </c>
      <c r="B197" s="103">
        <v>2025</v>
      </c>
      <c r="C197" s="17" t="s">
        <v>82</v>
      </c>
      <c r="D197" s="17"/>
      <c r="E197" s="117"/>
      <c r="F197" s="117"/>
      <c r="G197" s="110" t="s">
        <v>67</v>
      </c>
      <c r="H197" s="122"/>
      <c r="I197" s="122"/>
      <c r="J197" s="123"/>
      <c r="K197"/>
      <c r="L197"/>
      <c r="M197"/>
      <c r="N197"/>
      <c r="O197"/>
      <c r="P197"/>
      <c r="Q197"/>
      <c r="R197"/>
      <c r="S197" s="131" t="str">
        <f>IFERROR(Table1[[#This Row],[Female Voters]]/Table1[[#This Row],[Female Population]],"0.0%")</f>
        <v>0.0%</v>
      </c>
      <c r="T197" s="127" t="str">
        <f>IFERROR(Table1[[#This Row],[Male Voters]]/Table1[[#This Row],[Male Population]],"0.0%")</f>
        <v>0.0%</v>
      </c>
      <c r="U197" s="127" t="str">
        <f>IFERROR(Table1[[#This Row],[Total Voters]]/Table1[[#This Row],[Total Population]],"0.0%")</f>
        <v>0.0%</v>
      </c>
      <c r="V197" s="127" t="str">
        <f>IFERROR(Table1[[#This Row],[Female Ballots]]/Table1[[#This Row],[Female Population]],"0.0%")</f>
        <v>0.0%</v>
      </c>
      <c r="W197" s="127" t="str">
        <f>IFERROR(Table1[[#This Row],[Male Ballots]]/Table1[[#This Row],[Male Population]],"0.0%")</f>
        <v>0.0%</v>
      </c>
      <c r="X197" s="127" t="str">
        <f>IFERROR(Table1[[#This Row],[Total Ballots]]/Table1[[#This Row],[Total Population]],"0.0%")</f>
        <v>0.0%</v>
      </c>
      <c r="Y197" s="127" t="str">
        <f>IFERROR(Table1[[#This Row],[Female Ballots]]/Table1[[#This Row],[Female Voters]],"0.0%")</f>
        <v>0.0%</v>
      </c>
      <c r="Z197" s="128" t="str">
        <f>IFERROR(Table1[[#This Row],[Male Ballots]]/Table1[[#This Row],[Male Voters]],"0.0%")</f>
        <v>0.0%</v>
      </c>
      <c r="AA197" s="127" t="str">
        <f>IFERROR(Table1[[#This Row],[Total Ballots]]/Table1[[#This Row],[Total Voters]],"0.0%")</f>
        <v>0.0%</v>
      </c>
    </row>
    <row r="198" spans="1:27" s="7" customFormat="1" hidden="1" x14ac:dyDescent="0.35">
      <c r="A198" s="102" t="s">
        <v>38</v>
      </c>
      <c r="B198" s="103">
        <v>2025</v>
      </c>
      <c r="C198" s="17" t="s">
        <v>82</v>
      </c>
      <c r="D198" s="17"/>
      <c r="E198" s="117"/>
      <c r="F198" s="117"/>
      <c r="G198" s="110" t="s">
        <v>79</v>
      </c>
      <c r="H198" s="122"/>
      <c r="I198" s="122"/>
      <c r="J198" s="123"/>
      <c r="K198"/>
      <c r="L198"/>
      <c r="M198"/>
      <c r="N198"/>
      <c r="O198"/>
      <c r="P198"/>
      <c r="Q198"/>
      <c r="R198"/>
      <c r="S198" s="131" t="str">
        <f>IFERROR(Table1[[#This Row],[Female Voters]]/Table1[[#This Row],[Female Population]],"0.0%")</f>
        <v>0.0%</v>
      </c>
      <c r="T198" s="127" t="str">
        <f>IFERROR(Table1[[#This Row],[Male Voters]]/Table1[[#This Row],[Male Population]],"0.0%")</f>
        <v>0.0%</v>
      </c>
      <c r="U198" s="127" t="str">
        <f>IFERROR(Table1[[#This Row],[Total Voters]]/Table1[[#This Row],[Total Population]],"0.0%")</f>
        <v>0.0%</v>
      </c>
      <c r="V198" s="127" t="str">
        <f>IFERROR(Table1[[#This Row],[Female Ballots]]/Table1[[#This Row],[Female Population]],"0.0%")</f>
        <v>0.0%</v>
      </c>
      <c r="W198" s="127" t="str">
        <f>IFERROR(Table1[[#This Row],[Male Ballots]]/Table1[[#This Row],[Male Population]],"0.0%")</f>
        <v>0.0%</v>
      </c>
      <c r="X198" s="127" t="str">
        <f>IFERROR(Table1[[#This Row],[Total Ballots]]/Table1[[#This Row],[Total Population]],"0.0%")</f>
        <v>0.0%</v>
      </c>
      <c r="Y198" s="127" t="str">
        <f>IFERROR(Table1[[#This Row],[Female Ballots]]/Table1[[#This Row],[Female Voters]],"0.0%")</f>
        <v>0.0%</v>
      </c>
      <c r="Z198" s="128" t="str">
        <f>IFERROR(Table1[[#This Row],[Male Ballots]]/Table1[[#This Row],[Male Voters]],"0.0%")</f>
        <v>0.0%</v>
      </c>
      <c r="AA198" s="127" t="str">
        <f>IFERROR(Table1[[#This Row],[Total Ballots]]/Table1[[#This Row],[Total Voters]],"0.0%")</f>
        <v>0.0%</v>
      </c>
    </row>
    <row r="199" spans="1:27" s="7" customFormat="1" hidden="1" x14ac:dyDescent="0.35">
      <c r="A199" s="102" t="s">
        <v>38</v>
      </c>
      <c r="B199" s="103">
        <v>2025</v>
      </c>
      <c r="C199" s="17" t="s">
        <v>82</v>
      </c>
      <c r="D199" s="17"/>
      <c r="E199" s="117"/>
      <c r="F199" s="117"/>
      <c r="G199" s="110" t="s">
        <v>62</v>
      </c>
      <c r="H199" s="122"/>
      <c r="I199" s="122"/>
      <c r="J199" s="123"/>
      <c r="K199"/>
      <c r="L199"/>
      <c r="M199"/>
      <c r="N199"/>
      <c r="O199"/>
      <c r="P199"/>
      <c r="Q199"/>
      <c r="R199"/>
      <c r="S199" s="131" t="str">
        <f>IFERROR(Table1[[#This Row],[Female Voters]]/Table1[[#This Row],[Female Population]],"0.0%")</f>
        <v>0.0%</v>
      </c>
      <c r="T199" s="127" t="str">
        <f>IFERROR(Table1[[#This Row],[Male Voters]]/Table1[[#This Row],[Male Population]],"0.0%")</f>
        <v>0.0%</v>
      </c>
      <c r="U199" s="127" t="str">
        <f>IFERROR(Table1[[#This Row],[Total Voters]]/Table1[[#This Row],[Total Population]],"0.0%")</f>
        <v>0.0%</v>
      </c>
      <c r="V199" s="127" t="str">
        <f>IFERROR(Table1[[#This Row],[Female Ballots]]/Table1[[#This Row],[Female Population]],"0.0%")</f>
        <v>0.0%</v>
      </c>
      <c r="W199" s="127" t="str">
        <f>IFERROR(Table1[[#This Row],[Male Ballots]]/Table1[[#This Row],[Male Population]],"0.0%")</f>
        <v>0.0%</v>
      </c>
      <c r="X199" s="127" t="str">
        <f>IFERROR(Table1[[#This Row],[Total Ballots]]/Table1[[#This Row],[Total Population]],"0.0%")</f>
        <v>0.0%</v>
      </c>
      <c r="Y199" s="127" t="str">
        <f>IFERROR(Table1[[#This Row],[Female Ballots]]/Table1[[#This Row],[Female Voters]],"0.0%")</f>
        <v>0.0%</v>
      </c>
      <c r="Z199" s="128" t="str">
        <f>IFERROR(Table1[[#This Row],[Male Ballots]]/Table1[[#This Row],[Male Voters]],"0.0%")</f>
        <v>0.0%</v>
      </c>
      <c r="AA199" s="127" t="str">
        <f>IFERROR(Table1[[#This Row],[Total Ballots]]/Table1[[#This Row],[Total Voters]],"0.0%")</f>
        <v>0.0%</v>
      </c>
    </row>
    <row r="200" spans="1:27" s="7" customFormat="1" hidden="1" x14ac:dyDescent="0.35">
      <c r="A200" s="102" t="s">
        <v>38</v>
      </c>
      <c r="B200" s="103">
        <v>2025</v>
      </c>
      <c r="C200" s="17" t="s">
        <v>82</v>
      </c>
      <c r="D200" s="17"/>
      <c r="E200" s="117"/>
      <c r="F200" s="117"/>
      <c r="G200" s="110" t="s">
        <v>63</v>
      </c>
      <c r="H200" s="122"/>
      <c r="I200" s="122"/>
      <c r="J200" s="123"/>
      <c r="K200"/>
      <c r="L200"/>
      <c r="M200"/>
      <c r="N200"/>
      <c r="O200"/>
      <c r="P200"/>
      <c r="Q200"/>
      <c r="R200"/>
      <c r="S200" s="131" t="str">
        <f>IFERROR(Table1[[#This Row],[Female Voters]]/Table1[[#This Row],[Female Population]],"0.0%")</f>
        <v>0.0%</v>
      </c>
      <c r="T200" s="127" t="str">
        <f>IFERROR(Table1[[#This Row],[Male Voters]]/Table1[[#This Row],[Male Population]],"0.0%")</f>
        <v>0.0%</v>
      </c>
      <c r="U200" s="127" t="str">
        <f>IFERROR(Table1[[#This Row],[Total Voters]]/Table1[[#This Row],[Total Population]],"0.0%")</f>
        <v>0.0%</v>
      </c>
      <c r="V200" s="127" t="str">
        <f>IFERROR(Table1[[#This Row],[Female Ballots]]/Table1[[#This Row],[Female Population]],"0.0%")</f>
        <v>0.0%</v>
      </c>
      <c r="W200" s="127" t="str">
        <f>IFERROR(Table1[[#This Row],[Male Ballots]]/Table1[[#This Row],[Male Population]],"0.0%")</f>
        <v>0.0%</v>
      </c>
      <c r="X200" s="127" t="str">
        <f>IFERROR(Table1[[#This Row],[Total Ballots]]/Table1[[#This Row],[Total Population]],"0.0%")</f>
        <v>0.0%</v>
      </c>
      <c r="Y200" s="127" t="str">
        <f>IFERROR(Table1[[#This Row],[Female Ballots]]/Table1[[#This Row],[Female Voters]],"0.0%")</f>
        <v>0.0%</v>
      </c>
      <c r="Z200" s="128" t="str">
        <f>IFERROR(Table1[[#This Row],[Male Ballots]]/Table1[[#This Row],[Male Voters]],"0.0%")</f>
        <v>0.0%</v>
      </c>
      <c r="AA200" s="127" t="str">
        <f>IFERROR(Table1[[#This Row],[Total Ballots]]/Table1[[#This Row],[Total Voters]],"0.0%")</f>
        <v>0.0%</v>
      </c>
    </row>
    <row r="201" spans="1:27" s="7" customFormat="1" hidden="1" x14ac:dyDescent="0.35">
      <c r="A201" s="106" t="s">
        <v>38</v>
      </c>
      <c r="B201" s="103">
        <v>2025</v>
      </c>
      <c r="C201" s="17" t="s">
        <v>82</v>
      </c>
      <c r="D201" s="17"/>
      <c r="E201" s="117"/>
      <c r="F201" s="117"/>
      <c r="G201" s="110" t="s">
        <v>64</v>
      </c>
      <c r="H201" s="122"/>
      <c r="I201" s="122"/>
      <c r="J201" s="123"/>
      <c r="K201"/>
      <c r="L201"/>
      <c r="M201"/>
      <c r="N201"/>
      <c r="O201"/>
      <c r="P201"/>
      <c r="Q201"/>
      <c r="R201"/>
      <c r="S201" s="131" t="str">
        <f>IFERROR(Table1[[#This Row],[Female Voters]]/Table1[[#This Row],[Female Population]],"0.0%")</f>
        <v>0.0%</v>
      </c>
      <c r="T201" s="127" t="str">
        <f>IFERROR(Table1[[#This Row],[Male Voters]]/Table1[[#This Row],[Male Population]],"0.0%")</f>
        <v>0.0%</v>
      </c>
      <c r="U201" s="127" t="str">
        <f>IFERROR(Table1[[#This Row],[Total Voters]]/Table1[[#This Row],[Total Population]],"0.0%")</f>
        <v>0.0%</v>
      </c>
      <c r="V201" s="127" t="str">
        <f>IFERROR(Table1[[#This Row],[Female Ballots]]/Table1[[#This Row],[Female Population]],"0.0%")</f>
        <v>0.0%</v>
      </c>
      <c r="W201" s="127" t="str">
        <f>IFERROR(Table1[[#This Row],[Male Ballots]]/Table1[[#This Row],[Male Population]],"0.0%")</f>
        <v>0.0%</v>
      </c>
      <c r="X201" s="127" t="str">
        <f>IFERROR(Table1[[#This Row],[Total Ballots]]/Table1[[#This Row],[Total Population]],"0.0%")</f>
        <v>0.0%</v>
      </c>
      <c r="Y201" s="127" t="str">
        <f>IFERROR(Table1[[#This Row],[Female Ballots]]/Table1[[#This Row],[Female Voters]],"0.0%")</f>
        <v>0.0%</v>
      </c>
      <c r="Z201" s="128" t="str">
        <f>IFERROR(Table1[[#This Row],[Male Ballots]]/Table1[[#This Row],[Male Voters]],"0.0%")</f>
        <v>0.0%</v>
      </c>
      <c r="AA201" s="127" t="str">
        <f>IFERROR(Table1[[#This Row],[Total Ballots]]/Table1[[#This Row],[Total Voters]],"0.0%")</f>
        <v>0.0%</v>
      </c>
    </row>
    <row r="202" spans="1:27" s="7" customFormat="1" hidden="1" x14ac:dyDescent="0.35">
      <c r="A202" s="102" t="s">
        <v>38</v>
      </c>
      <c r="B202" s="103">
        <v>2025</v>
      </c>
      <c r="C202" s="17" t="s">
        <v>82</v>
      </c>
      <c r="D202" s="17"/>
      <c r="E202" s="117"/>
      <c r="F202" s="117"/>
      <c r="G202" s="110" t="s">
        <v>65</v>
      </c>
      <c r="H202" s="122"/>
      <c r="I202" s="122"/>
      <c r="J202" s="123"/>
      <c r="K202"/>
      <c r="L202"/>
      <c r="M202"/>
      <c r="N202"/>
      <c r="O202"/>
      <c r="P202"/>
      <c r="Q202"/>
      <c r="R202"/>
      <c r="S202" s="131" t="str">
        <f>IFERROR(Table1[[#This Row],[Female Voters]]/Table1[[#This Row],[Female Population]],"0.0%")</f>
        <v>0.0%</v>
      </c>
      <c r="T202" s="127" t="str">
        <f>IFERROR(Table1[[#This Row],[Male Voters]]/Table1[[#This Row],[Male Population]],"0.0%")</f>
        <v>0.0%</v>
      </c>
      <c r="U202" s="127" t="str">
        <f>IFERROR(Table1[[#This Row],[Total Voters]]/Table1[[#This Row],[Total Population]],"0.0%")</f>
        <v>0.0%</v>
      </c>
      <c r="V202" s="127" t="str">
        <f>IFERROR(Table1[[#This Row],[Female Ballots]]/Table1[[#This Row],[Female Population]],"0.0%")</f>
        <v>0.0%</v>
      </c>
      <c r="W202" s="127" t="str">
        <f>IFERROR(Table1[[#This Row],[Male Ballots]]/Table1[[#This Row],[Male Population]],"0.0%")</f>
        <v>0.0%</v>
      </c>
      <c r="X202" s="127" t="str">
        <f>IFERROR(Table1[[#This Row],[Total Ballots]]/Table1[[#This Row],[Total Population]],"0.0%")</f>
        <v>0.0%</v>
      </c>
      <c r="Y202" s="127" t="str">
        <f>IFERROR(Table1[[#This Row],[Female Ballots]]/Table1[[#This Row],[Female Voters]],"0.0%")</f>
        <v>0.0%</v>
      </c>
      <c r="Z202" s="128" t="str">
        <f>IFERROR(Table1[[#This Row],[Male Ballots]]/Table1[[#This Row],[Male Voters]],"0.0%")</f>
        <v>0.0%</v>
      </c>
      <c r="AA202" s="127" t="str">
        <f>IFERROR(Table1[[#This Row],[Total Ballots]]/Table1[[#This Row],[Total Voters]],"0.0%")</f>
        <v>0.0%</v>
      </c>
    </row>
    <row r="203" spans="1:27" s="7" customFormat="1" hidden="1" x14ac:dyDescent="0.35">
      <c r="A203" s="102" t="s">
        <v>38</v>
      </c>
      <c r="B203" s="103">
        <v>2025</v>
      </c>
      <c r="C203" s="17" t="s">
        <v>82</v>
      </c>
      <c r="D203" s="17"/>
      <c r="E203" s="117"/>
      <c r="F203" s="117"/>
      <c r="G203" s="110" t="s">
        <v>66</v>
      </c>
      <c r="H203" s="122"/>
      <c r="I203" s="122"/>
      <c r="J203" s="123"/>
      <c r="K203"/>
      <c r="L203"/>
      <c r="M203"/>
      <c r="N203"/>
      <c r="O203"/>
      <c r="P203"/>
      <c r="Q203"/>
      <c r="R203"/>
      <c r="S203" s="131" t="str">
        <f>IFERROR(Table1[[#This Row],[Female Voters]]/Table1[[#This Row],[Female Population]],"0.0%")</f>
        <v>0.0%</v>
      </c>
      <c r="T203" s="127" t="str">
        <f>IFERROR(Table1[[#This Row],[Male Voters]]/Table1[[#This Row],[Male Population]],"0.0%")</f>
        <v>0.0%</v>
      </c>
      <c r="U203" s="127" t="str">
        <f>IFERROR(Table1[[#This Row],[Total Voters]]/Table1[[#This Row],[Total Population]],"0.0%")</f>
        <v>0.0%</v>
      </c>
      <c r="V203" s="127" t="str">
        <f>IFERROR(Table1[[#This Row],[Female Ballots]]/Table1[[#This Row],[Female Population]],"0.0%")</f>
        <v>0.0%</v>
      </c>
      <c r="W203" s="127" t="str">
        <f>IFERROR(Table1[[#This Row],[Male Ballots]]/Table1[[#This Row],[Male Population]],"0.0%")</f>
        <v>0.0%</v>
      </c>
      <c r="X203" s="127" t="str">
        <f>IFERROR(Table1[[#This Row],[Total Ballots]]/Table1[[#This Row],[Total Population]],"0.0%")</f>
        <v>0.0%</v>
      </c>
      <c r="Y203" s="127" t="str">
        <f>IFERROR(Table1[[#This Row],[Female Ballots]]/Table1[[#This Row],[Female Voters]],"0.0%")</f>
        <v>0.0%</v>
      </c>
      <c r="Z203" s="128" t="str">
        <f>IFERROR(Table1[[#This Row],[Male Ballots]]/Table1[[#This Row],[Male Voters]],"0.0%")</f>
        <v>0.0%</v>
      </c>
      <c r="AA203" s="127" t="str">
        <f>IFERROR(Table1[[#This Row],[Total Ballots]]/Table1[[#This Row],[Total Voters]],"0.0%")</f>
        <v>0.0%</v>
      </c>
    </row>
    <row r="204" spans="1:27" s="7" customFormat="1" hidden="1" x14ac:dyDescent="0.35">
      <c r="A204" s="102" t="s">
        <v>38</v>
      </c>
      <c r="B204" s="103">
        <v>2025</v>
      </c>
      <c r="C204" s="17" t="s">
        <v>82</v>
      </c>
      <c r="D204" s="17"/>
      <c r="E204" s="117"/>
      <c r="F204" s="117"/>
      <c r="G204" s="110" t="s">
        <v>67</v>
      </c>
      <c r="H204" s="122"/>
      <c r="I204" s="122"/>
      <c r="J204" s="123"/>
      <c r="K204"/>
      <c r="L204"/>
      <c r="M204"/>
      <c r="N204"/>
      <c r="O204"/>
      <c r="P204"/>
      <c r="Q204"/>
      <c r="R204"/>
      <c r="S204" s="131" t="str">
        <f>IFERROR(Table1[[#This Row],[Female Voters]]/Table1[[#This Row],[Female Population]],"0.0%")</f>
        <v>0.0%</v>
      </c>
      <c r="T204" s="127" t="str">
        <f>IFERROR(Table1[[#This Row],[Male Voters]]/Table1[[#This Row],[Male Population]],"0.0%")</f>
        <v>0.0%</v>
      </c>
      <c r="U204" s="127" t="str">
        <f>IFERROR(Table1[[#This Row],[Total Voters]]/Table1[[#This Row],[Total Population]],"0.0%")</f>
        <v>0.0%</v>
      </c>
      <c r="V204" s="127" t="str">
        <f>IFERROR(Table1[[#This Row],[Female Ballots]]/Table1[[#This Row],[Female Population]],"0.0%")</f>
        <v>0.0%</v>
      </c>
      <c r="W204" s="127" t="str">
        <f>IFERROR(Table1[[#This Row],[Male Ballots]]/Table1[[#This Row],[Male Population]],"0.0%")</f>
        <v>0.0%</v>
      </c>
      <c r="X204" s="127" t="str">
        <f>IFERROR(Table1[[#This Row],[Total Ballots]]/Table1[[#This Row],[Total Population]],"0.0%")</f>
        <v>0.0%</v>
      </c>
      <c r="Y204" s="127" t="str">
        <f>IFERROR(Table1[[#This Row],[Female Ballots]]/Table1[[#This Row],[Female Voters]],"0.0%")</f>
        <v>0.0%</v>
      </c>
      <c r="Z204" s="128" t="str">
        <f>IFERROR(Table1[[#This Row],[Male Ballots]]/Table1[[#This Row],[Male Voters]],"0.0%")</f>
        <v>0.0%</v>
      </c>
      <c r="AA204" s="127" t="str">
        <f>IFERROR(Table1[[#This Row],[Total Ballots]]/Table1[[#This Row],[Total Voters]],"0.0%")</f>
        <v>0.0%</v>
      </c>
    </row>
    <row r="205" spans="1:27" s="7" customFormat="1" hidden="1" x14ac:dyDescent="0.35">
      <c r="A205" s="102" t="s">
        <v>36</v>
      </c>
      <c r="B205" s="103">
        <v>2025</v>
      </c>
      <c r="C205" s="17" t="s">
        <v>82</v>
      </c>
      <c r="D205" s="17"/>
      <c r="E205" s="117"/>
      <c r="F205" s="117"/>
      <c r="G205" s="110" t="s">
        <v>79</v>
      </c>
      <c r="H205" s="122"/>
      <c r="I205" s="122"/>
      <c r="J205" s="123"/>
      <c r="K205"/>
      <c r="L205"/>
      <c r="M205"/>
      <c r="N205"/>
      <c r="O205"/>
      <c r="P205"/>
      <c r="Q205"/>
      <c r="R205"/>
      <c r="S205" s="131" t="str">
        <f>IFERROR(Table1[[#This Row],[Female Voters]]/Table1[[#This Row],[Female Population]],"0.0%")</f>
        <v>0.0%</v>
      </c>
      <c r="T205" s="127" t="str">
        <f>IFERROR(Table1[[#This Row],[Male Voters]]/Table1[[#This Row],[Male Population]],"0.0%")</f>
        <v>0.0%</v>
      </c>
      <c r="U205" s="127" t="str">
        <f>IFERROR(Table1[[#This Row],[Total Voters]]/Table1[[#This Row],[Total Population]],"0.0%")</f>
        <v>0.0%</v>
      </c>
      <c r="V205" s="127" t="str">
        <f>IFERROR(Table1[[#This Row],[Female Ballots]]/Table1[[#This Row],[Female Population]],"0.0%")</f>
        <v>0.0%</v>
      </c>
      <c r="W205" s="127" t="str">
        <f>IFERROR(Table1[[#This Row],[Male Ballots]]/Table1[[#This Row],[Male Population]],"0.0%")</f>
        <v>0.0%</v>
      </c>
      <c r="X205" s="127" t="str">
        <f>IFERROR(Table1[[#This Row],[Total Ballots]]/Table1[[#This Row],[Total Population]],"0.0%")</f>
        <v>0.0%</v>
      </c>
      <c r="Y205" s="127" t="str">
        <f>IFERROR(Table1[[#This Row],[Female Ballots]]/Table1[[#This Row],[Female Voters]],"0.0%")</f>
        <v>0.0%</v>
      </c>
      <c r="Z205" s="128" t="str">
        <f>IFERROR(Table1[[#This Row],[Male Ballots]]/Table1[[#This Row],[Male Voters]],"0.0%")</f>
        <v>0.0%</v>
      </c>
      <c r="AA205" s="127" t="str">
        <f>IFERROR(Table1[[#This Row],[Total Ballots]]/Table1[[#This Row],[Total Voters]],"0.0%")</f>
        <v>0.0%</v>
      </c>
    </row>
    <row r="206" spans="1:27" s="7" customFormat="1" hidden="1" x14ac:dyDescent="0.35">
      <c r="A206" s="102" t="s">
        <v>36</v>
      </c>
      <c r="B206" s="103">
        <v>2025</v>
      </c>
      <c r="C206" s="17" t="s">
        <v>82</v>
      </c>
      <c r="D206" s="17"/>
      <c r="E206" s="117"/>
      <c r="F206" s="117"/>
      <c r="G206" s="110" t="s">
        <v>62</v>
      </c>
      <c r="H206" s="122"/>
      <c r="I206" s="122"/>
      <c r="J206" s="123"/>
      <c r="K206"/>
      <c r="L206"/>
      <c r="M206"/>
      <c r="N206"/>
      <c r="O206"/>
      <c r="P206"/>
      <c r="Q206"/>
      <c r="R206"/>
      <c r="S206" s="131" t="str">
        <f>IFERROR(Table1[[#This Row],[Female Voters]]/Table1[[#This Row],[Female Population]],"0.0%")</f>
        <v>0.0%</v>
      </c>
      <c r="T206" s="127" t="str">
        <f>IFERROR(Table1[[#This Row],[Male Voters]]/Table1[[#This Row],[Male Population]],"0.0%")</f>
        <v>0.0%</v>
      </c>
      <c r="U206" s="127" t="str">
        <f>IFERROR(Table1[[#This Row],[Total Voters]]/Table1[[#This Row],[Total Population]],"0.0%")</f>
        <v>0.0%</v>
      </c>
      <c r="V206" s="127" t="str">
        <f>IFERROR(Table1[[#This Row],[Female Ballots]]/Table1[[#This Row],[Female Population]],"0.0%")</f>
        <v>0.0%</v>
      </c>
      <c r="W206" s="127" t="str">
        <f>IFERROR(Table1[[#This Row],[Male Ballots]]/Table1[[#This Row],[Male Population]],"0.0%")</f>
        <v>0.0%</v>
      </c>
      <c r="X206" s="127" t="str">
        <f>IFERROR(Table1[[#This Row],[Total Ballots]]/Table1[[#This Row],[Total Population]],"0.0%")</f>
        <v>0.0%</v>
      </c>
      <c r="Y206" s="127" t="str">
        <f>IFERROR(Table1[[#This Row],[Female Ballots]]/Table1[[#This Row],[Female Voters]],"0.0%")</f>
        <v>0.0%</v>
      </c>
      <c r="Z206" s="128" t="str">
        <f>IFERROR(Table1[[#This Row],[Male Ballots]]/Table1[[#This Row],[Male Voters]],"0.0%")</f>
        <v>0.0%</v>
      </c>
      <c r="AA206" s="127" t="str">
        <f>IFERROR(Table1[[#This Row],[Total Ballots]]/Table1[[#This Row],[Total Voters]],"0.0%")</f>
        <v>0.0%</v>
      </c>
    </row>
    <row r="207" spans="1:27" s="7" customFormat="1" hidden="1" x14ac:dyDescent="0.35">
      <c r="A207" s="102" t="s">
        <v>36</v>
      </c>
      <c r="B207" s="103">
        <v>2025</v>
      </c>
      <c r="C207" s="17" t="s">
        <v>82</v>
      </c>
      <c r="D207" s="17"/>
      <c r="E207" s="117"/>
      <c r="F207" s="117"/>
      <c r="G207" s="110" t="s">
        <v>63</v>
      </c>
      <c r="H207" s="122"/>
      <c r="I207" s="122"/>
      <c r="J207" s="123"/>
      <c r="K207"/>
      <c r="L207"/>
      <c r="M207"/>
      <c r="N207"/>
      <c r="O207"/>
      <c r="P207"/>
      <c r="Q207"/>
      <c r="R207"/>
      <c r="S207" s="131" t="str">
        <f>IFERROR(Table1[[#This Row],[Female Voters]]/Table1[[#This Row],[Female Population]],"0.0%")</f>
        <v>0.0%</v>
      </c>
      <c r="T207" s="127" t="str">
        <f>IFERROR(Table1[[#This Row],[Male Voters]]/Table1[[#This Row],[Male Population]],"0.0%")</f>
        <v>0.0%</v>
      </c>
      <c r="U207" s="127" t="str">
        <f>IFERROR(Table1[[#This Row],[Total Voters]]/Table1[[#This Row],[Total Population]],"0.0%")</f>
        <v>0.0%</v>
      </c>
      <c r="V207" s="127" t="str">
        <f>IFERROR(Table1[[#This Row],[Female Ballots]]/Table1[[#This Row],[Female Population]],"0.0%")</f>
        <v>0.0%</v>
      </c>
      <c r="W207" s="127" t="str">
        <f>IFERROR(Table1[[#This Row],[Male Ballots]]/Table1[[#This Row],[Male Population]],"0.0%")</f>
        <v>0.0%</v>
      </c>
      <c r="X207" s="127" t="str">
        <f>IFERROR(Table1[[#This Row],[Total Ballots]]/Table1[[#This Row],[Total Population]],"0.0%")</f>
        <v>0.0%</v>
      </c>
      <c r="Y207" s="127" t="str">
        <f>IFERROR(Table1[[#This Row],[Female Ballots]]/Table1[[#This Row],[Female Voters]],"0.0%")</f>
        <v>0.0%</v>
      </c>
      <c r="Z207" s="128" t="str">
        <f>IFERROR(Table1[[#This Row],[Male Ballots]]/Table1[[#This Row],[Male Voters]],"0.0%")</f>
        <v>0.0%</v>
      </c>
      <c r="AA207" s="127" t="str">
        <f>IFERROR(Table1[[#This Row],[Total Ballots]]/Table1[[#This Row],[Total Voters]],"0.0%")</f>
        <v>0.0%</v>
      </c>
    </row>
    <row r="208" spans="1:27" s="7" customFormat="1" hidden="1" x14ac:dyDescent="0.35">
      <c r="A208" s="102" t="s">
        <v>36</v>
      </c>
      <c r="B208" s="103">
        <v>2025</v>
      </c>
      <c r="C208" s="17" t="s">
        <v>82</v>
      </c>
      <c r="D208" s="17"/>
      <c r="E208" s="117"/>
      <c r="F208" s="117"/>
      <c r="G208" s="110" t="s">
        <v>64</v>
      </c>
      <c r="H208" s="122"/>
      <c r="I208" s="122"/>
      <c r="J208" s="123"/>
      <c r="K208"/>
      <c r="L208"/>
      <c r="M208"/>
      <c r="N208"/>
      <c r="O208"/>
      <c r="P208"/>
      <c r="Q208"/>
      <c r="R208"/>
      <c r="S208" s="131" t="str">
        <f>IFERROR(Table1[[#This Row],[Female Voters]]/Table1[[#This Row],[Female Population]],"0.0%")</f>
        <v>0.0%</v>
      </c>
      <c r="T208" s="127" t="str">
        <f>IFERROR(Table1[[#This Row],[Male Voters]]/Table1[[#This Row],[Male Population]],"0.0%")</f>
        <v>0.0%</v>
      </c>
      <c r="U208" s="127" t="str">
        <f>IFERROR(Table1[[#This Row],[Total Voters]]/Table1[[#This Row],[Total Population]],"0.0%")</f>
        <v>0.0%</v>
      </c>
      <c r="V208" s="127" t="str">
        <f>IFERROR(Table1[[#This Row],[Female Ballots]]/Table1[[#This Row],[Female Population]],"0.0%")</f>
        <v>0.0%</v>
      </c>
      <c r="W208" s="127" t="str">
        <f>IFERROR(Table1[[#This Row],[Male Ballots]]/Table1[[#This Row],[Male Population]],"0.0%")</f>
        <v>0.0%</v>
      </c>
      <c r="X208" s="127" t="str">
        <f>IFERROR(Table1[[#This Row],[Total Ballots]]/Table1[[#This Row],[Total Population]],"0.0%")</f>
        <v>0.0%</v>
      </c>
      <c r="Y208" s="127" t="str">
        <f>IFERROR(Table1[[#This Row],[Female Ballots]]/Table1[[#This Row],[Female Voters]],"0.0%")</f>
        <v>0.0%</v>
      </c>
      <c r="Z208" s="128" t="str">
        <f>IFERROR(Table1[[#This Row],[Male Ballots]]/Table1[[#This Row],[Male Voters]],"0.0%")</f>
        <v>0.0%</v>
      </c>
      <c r="AA208" s="127" t="str">
        <f>IFERROR(Table1[[#This Row],[Total Ballots]]/Table1[[#This Row],[Total Voters]],"0.0%")</f>
        <v>0.0%</v>
      </c>
    </row>
    <row r="209" spans="1:27" s="7" customFormat="1" hidden="1" x14ac:dyDescent="0.35">
      <c r="A209" s="102" t="s">
        <v>36</v>
      </c>
      <c r="B209" s="103">
        <v>2025</v>
      </c>
      <c r="C209" s="17" t="s">
        <v>82</v>
      </c>
      <c r="D209" s="17"/>
      <c r="E209" s="117"/>
      <c r="F209" s="117"/>
      <c r="G209" s="110" t="s">
        <v>65</v>
      </c>
      <c r="H209" s="122"/>
      <c r="I209" s="122"/>
      <c r="J209" s="123"/>
      <c r="K209"/>
      <c r="L209"/>
      <c r="M209"/>
      <c r="N209"/>
      <c r="O209"/>
      <c r="P209"/>
      <c r="Q209"/>
      <c r="R209"/>
      <c r="S209" s="131" t="str">
        <f>IFERROR(Table1[[#This Row],[Female Voters]]/Table1[[#This Row],[Female Population]],"0.0%")</f>
        <v>0.0%</v>
      </c>
      <c r="T209" s="127" t="str">
        <f>IFERROR(Table1[[#This Row],[Male Voters]]/Table1[[#This Row],[Male Population]],"0.0%")</f>
        <v>0.0%</v>
      </c>
      <c r="U209" s="127" t="str">
        <f>IFERROR(Table1[[#This Row],[Total Voters]]/Table1[[#This Row],[Total Population]],"0.0%")</f>
        <v>0.0%</v>
      </c>
      <c r="V209" s="127" t="str">
        <f>IFERROR(Table1[[#This Row],[Female Ballots]]/Table1[[#This Row],[Female Population]],"0.0%")</f>
        <v>0.0%</v>
      </c>
      <c r="W209" s="127" t="str">
        <f>IFERROR(Table1[[#This Row],[Male Ballots]]/Table1[[#This Row],[Male Population]],"0.0%")</f>
        <v>0.0%</v>
      </c>
      <c r="X209" s="127" t="str">
        <f>IFERROR(Table1[[#This Row],[Total Ballots]]/Table1[[#This Row],[Total Population]],"0.0%")</f>
        <v>0.0%</v>
      </c>
      <c r="Y209" s="127" t="str">
        <f>IFERROR(Table1[[#This Row],[Female Ballots]]/Table1[[#This Row],[Female Voters]],"0.0%")</f>
        <v>0.0%</v>
      </c>
      <c r="Z209" s="128" t="str">
        <f>IFERROR(Table1[[#This Row],[Male Ballots]]/Table1[[#This Row],[Male Voters]],"0.0%")</f>
        <v>0.0%</v>
      </c>
      <c r="AA209" s="127" t="str">
        <f>IFERROR(Table1[[#This Row],[Total Ballots]]/Table1[[#This Row],[Total Voters]],"0.0%")</f>
        <v>0.0%</v>
      </c>
    </row>
    <row r="210" spans="1:27" s="7" customFormat="1" hidden="1" x14ac:dyDescent="0.35">
      <c r="A210" s="102" t="s">
        <v>36</v>
      </c>
      <c r="B210" s="103">
        <v>2025</v>
      </c>
      <c r="C210" s="17" t="s">
        <v>82</v>
      </c>
      <c r="D210" s="17"/>
      <c r="E210" s="117"/>
      <c r="F210" s="117"/>
      <c r="G210" s="110" t="s">
        <v>66</v>
      </c>
      <c r="H210" s="122"/>
      <c r="I210" s="122"/>
      <c r="J210" s="123"/>
      <c r="K210"/>
      <c r="L210"/>
      <c r="M210"/>
      <c r="N210"/>
      <c r="O210"/>
      <c r="P210"/>
      <c r="Q210"/>
      <c r="R210"/>
      <c r="S210" s="131" t="str">
        <f>IFERROR(Table1[[#This Row],[Female Voters]]/Table1[[#This Row],[Female Population]],"0.0%")</f>
        <v>0.0%</v>
      </c>
      <c r="T210" s="127" t="str">
        <f>IFERROR(Table1[[#This Row],[Male Voters]]/Table1[[#This Row],[Male Population]],"0.0%")</f>
        <v>0.0%</v>
      </c>
      <c r="U210" s="127" t="str">
        <f>IFERROR(Table1[[#This Row],[Total Voters]]/Table1[[#This Row],[Total Population]],"0.0%")</f>
        <v>0.0%</v>
      </c>
      <c r="V210" s="127" t="str">
        <f>IFERROR(Table1[[#This Row],[Female Ballots]]/Table1[[#This Row],[Female Population]],"0.0%")</f>
        <v>0.0%</v>
      </c>
      <c r="W210" s="127" t="str">
        <f>IFERROR(Table1[[#This Row],[Male Ballots]]/Table1[[#This Row],[Male Population]],"0.0%")</f>
        <v>0.0%</v>
      </c>
      <c r="X210" s="127" t="str">
        <f>IFERROR(Table1[[#This Row],[Total Ballots]]/Table1[[#This Row],[Total Population]],"0.0%")</f>
        <v>0.0%</v>
      </c>
      <c r="Y210" s="127" t="str">
        <f>IFERROR(Table1[[#This Row],[Female Ballots]]/Table1[[#This Row],[Female Voters]],"0.0%")</f>
        <v>0.0%</v>
      </c>
      <c r="Z210" s="128" t="str">
        <f>IFERROR(Table1[[#This Row],[Male Ballots]]/Table1[[#This Row],[Male Voters]],"0.0%")</f>
        <v>0.0%</v>
      </c>
      <c r="AA210" s="127" t="str">
        <f>IFERROR(Table1[[#This Row],[Total Ballots]]/Table1[[#This Row],[Total Voters]],"0.0%")</f>
        <v>0.0%</v>
      </c>
    </row>
    <row r="211" spans="1:27" s="7" customFormat="1" hidden="1" x14ac:dyDescent="0.35">
      <c r="A211" s="102" t="s">
        <v>36</v>
      </c>
      <c r="B211" s="103">
        <v>2025</v>
      </c>
      <c r="C211" s="17" t="s">
        <v>82</v>
      </c>
      <c r="D211" s="17"/>
      <c r="E211" s="117"/>
      <c r="F211" s="117"/>
      <c r="G211" s="110" t="s">
        <v>67</v>
      </c>
      <c r="H211" s="122"/>
      <c r="I211" s="122"/>
      <c r="J211" s="123"/>
      <c r="K211"/>
      <c r="L211"/>
      <c r="M211"/>
      <c r="N211"/>
      <c r="O211"/>
      <c r="P211"/>
      <c r="Q211"/>
      <c r="R211"/>
      <c r="S211" s="131" t="str">
        <f>IFERROR(Table1[[#This Row],[Female Voters]]/Table1[[#This Row],[Female Population]],"0.0%")</f>
        <v>0.0%</v>
      </c>
      <c r="T211" s="127" t="str">
        <f>IFERROR(Table1[[#This Row],[Male Voters]]/Table1[[#This Row],[Male Population]],"0.0%")</f>
        <v>0.0%</v>
      </c>
      <c r="U211" s="127" t="str">
        <f>IFERROR(Table1[[#This Row],[Total Voters]]/Table1[[#This Row],[Total Population]],"0.0%")</f>
        <v>0.0%</v>
      </c>
      <c r="V211" s="127" t="str">
        <f>IFERROR(Table1[[#This Row],[Female Ballots]]/Table1[[#This Row],[Female Population]],"0.0%")</f>
        <v>0.0%</v>
      </c>
      <c r="W211" s="127" t="str">
        <f>IFERROR(Table1[[#This Row],[Male Ballots]]/Table1[[#This Row],[Male Population]],"0.0%")</f>
        <v>0.0%</v>
      </c>
      <c r="X211" s="127" t="str">
        <f>IFERROR(Table1[[#This Row],[Total Ballots]]/Table1[[#This Row],[Total Population]],"0.0%")</f>
        <v>0.0%</v>
      </c>
      <c r="Y211" s="127" t="str">
        <f>IFERROR(Table1[[#This Row],[Female Ballots]]/Table1[[#This Row],[Female Voters]],"0.0%")</f>
        <v>0.0%</v>
      </c>
      <c r="Z211" s="128" t="str">
        <f>IFERROR(Table1[[#This Row],[Male Ballots]]/Table1[[#This Row],[Male Voters]],"0.0%")</f>
        <v>0.0%</v>
      </c>
      <c r="AA211" s="127" t="str">
        <f>IFERROR(Table1[[#This Row],[Total Ballots]]/Table1[[#This Row],[Total Voters]],"0.0%")</f>
        <v>0.0%</v>
      </c>
    </row>
    <row r="212" spans="1:27" s="7" customFormat="1" hidden="1" x14ac:dyDescent="0.35">
      <c r="A212" s="102" t="s">
        <v>52</v>
      </c>
      <c r="B212" s="103">
        <v>2025</v>
      </c>
      <c r="C212" s="17" t="s">
        <v>82</v>
      </c>
      <c r="D212" s="17"/>
      <c r="E212" s="117"/>
      <c r="F212" s="117"/>
      <c r="G212" s="110" t="s">
        <v>79</v>
      </c>
      <c r="H212" s="122"/>
      <c r="I212" s="122"/>
      <c r="J212" s="123"/>
      <c r="K212"/>
      <c r="L212"/>
      <c r="M212"/>
      <c r="N212"/>
      <c r="O212"/>
      <c r="P212"/>
      <c r="Q212"/>
      <c r="R212"/>
      <c r="S212" s="131" t="str">
        <f>IFERROR(Table1[[#This Row],[Female Voters]]/Table1[[#This Row],[Female Population]],"0.0%")</f>
        <v>0.0%</v>
      </c>
      <c r="T212" s="127" t="str">
        <f>IFERROR(Table1[[#This Row],[Male Voters]]/Table1[[#This Row],[Male Population]],"0.0%")</f>
        <v>0.0%</v>
      </c>
      <c r="U212" s="127" t="str">
        <f>IFERROR(Table1[[#This Row],[Total Voters]]/Table1[[#This Row],[Total Population]],"0.0%")</f>
        <v>0.0%</v>
      </c>
      <c r="V212" s="127" t="str">
        <f>IFERROR(Table1[[#This Row],[Female Ballots]]/Table1[[#This Row],[Female Population]],"0.0%")</f>
        <v>0.0%</v>
      </c>
      <c r="W212" s="127" t="str">
        <f>IFERROR(Table1[[#This Row],[Male Ballots]]/Table1[[#This Row],[Male Population]],"0.0%")</f>
        <v>0.0%</v>
      </c>
      <c r="X212" s="127" t="str">
        <f>IFERROR(Table1[[#This Row],[Total Ballots]]/Table1[[#This Row],[Total Population]],"0.0%")</f>
        <v>0.0%</v>
      </c>
      <c r="Y212" s="127" t="str">
        <f>IFERROR(Table1[[#This Row],[Female Ballots]]/Table1[[#This Row],[Female Voters]],"0.0%")</f>
        <v>0.0%</v>
      </c>
      <c r="Z212" s="128" t="str">
        <f>IFERROR(Table1[[#This Row],[Male Ballots]]/Table1[[#This Row],[Male Voters]],"0.0%")</f>
        <v>0.0%</v>
      </c>
      <c r="AA212" s="127" t="str">
        <f>IFERROR(Table1[[#This Row],[Total Ballots]]/Table1[[#This Row],[Total Voters]],"0.0%")</f>
        <v>0.0%</v>
      </c>
    </row>
    <row r="213" spans="1:27" s="7" customFormat="1" hidden="1" x14ac:dyDescent="0.35">
      <c r="A213" s="102" t="s">
        <v>52</v>
      </c>
      <c r="B213" s="103">
        <v>2025</v>
      </c>
      <c r="C213" s="17" t="s">
        <v>82</v>
      </c>
      <c r="D213" s="17"/>
      <c r="E213" s="117"/>
      <c r="F213" s="117"/>
      <c r="G213" s="110" t="s">
        <v>62</v>
      </c>
      <c r="H213" s="122"/>
      <c r="I213" s="122"/>
      <c r="J213" s="123"/>
      <c r="K213"/>
      <c r="L213"/>
      <c r="M213"/>
      <c r="N213"/>
      <c r="O213"/>
      <c r="P213"/>
      <c r="Q213"/>
      <c r="R213"/>
      <c r="S213" s="131" t="str">
        <f>IFERROR(Table1[[#This Row],[Female Voters]]/Table1[[#This Row],[Female Population]],"0.0%")</f>
        <v>0.0%</v>
      </c>
      <c r="T213" s="127" t="str">
        <f>IFERROR(Table1[[#This Row],[Male Voters]]/Table1[[#This Row],[Male Population]],"0.0%")</f>
        <v>0.0%</v>
      </c>
      <c r="U213" s="127" t="str">
        <f>IFERROR(Table1[[#This Row],[Total Voters]]/Table1[[#This Row],[Total Population]],"0.0%")</f>
        <v>0.0%</v>
      </c>
      <c r="V213" s="127" t="str">
        <f>IFERROR(Table1[[#This Row],[Female Ballots]]/Table1[[#This Row],[Female Population]],"0.0%")</f>
        <v>0.0%</v>
      </c>
      <c r="W213" s="127" t="str">
        <f>IFERROR(Table1[[#This Row],[Male Ballots]]/Table1[[#This Row],[Male Population]],"0.0%")</f>
        <v>0.0%</v>
      </c>
      <c r="X213" s="127" t="str">
        <f>IFERROR(Table1[[#This Row],[Total Ballots]]/Table1[[#This Row],[Total Population]],"0.0%")</f>
        <v>0.0%</v>
      </c>
      <c r="Y213" s="127" t="str">
        <f>IFERROR(Table1[[#This Row],[Female Ballots]]/Table1[[#This Row],[Female Voters]],"0.0%")</f>
        <v>0.0%</v>
      </c>
      <c r="Z213" s="128" t="str">
        <f>IFERROR(Table1[[#This Row],[Male Ballots]]/Table1[[#This Row],[Male Voters]],"0.0%")</f>
        <v>0.0%</v>
      </c>
      <c r="AA213" s="127" t="str">
        <f>IFERROR(Table1[[#This Row],[Total Ballots]]/Table1[[#This Row],[Total Voters]],"0.0%")</f>
        <v>0.0%</v>
      </c>
    </row>
    <row r="214" spans="1:27" s="7" customFormat="1" hidden="1" x14ac:dyDescent="0.35">
      <c r="A214" s="102" t="s">
        <v>52</v>
      </c>
      <c r="B214" s="103">
        <v>2025</v>
      </c>
      <c r="C214" s="17" t="s">
        <v>82</v>
      </c>
      <c r="D214" s="17"/>
      <c r="E214" s="117"/>
      <c r="F214" s="117"/>
      <c r="G214" s="110" t="s">
        <v>63</v>
      </c>
      <c r="H214" s="122"/>
      <c r="I214" s="122"/>
      <c r="J214" s="123"/>
      <c r="K214"/>
      <c r="L214"/>
      <c r="M214"/>
      <c r="N214"/>
      <c r="O214"/>
      <c r="P214"/>
      <c r="Q214"/>
      <c r="R214"/>
      <c r="S214" s="131" t="str">
        <f>IFERROR(Table1[[#This Row],[Female Voters]]/Table1[[#This Row],[Female Population]],"0.0%")</f>
        <v>0.0%</v>
      </c>
      <c r="T214" s="127" t="str">
        <f>IFERROR(Table1[[#This Row],[Male Voters]]/Table1[[#This Row],[Male Population]],"0.0%")</f>
        <v>0.0%</v>
      </c>
      <c r="U214" s="127" t="str">
        <f>IFERROR(Table1[[#This Row],[Total Voters]]/Table1[[#This Row],[Total Population]],"0.0%")</f>
        <v>0.0%</v>
      </c>
      <c r="V214" s="127" t="str">
        <f>IFERROR(Table1[[#This Row],[Female Ballots]]/Table1[[#This Row],[Female Population]],"0.0%")</f>
        <v>0.0%</v>
      </c>
      <c r="W214" s="127" t="str">
        <f>IFERROR(Table1[[#This Row],[Male Ballots]]/Table1[[#This Row],[Male Population]],"0.0%")</f>
        <v>0.0%</v>
      </c>
      <c r="X214" s="127" t="str">
        <f>IFERROR(Table1[[#This Row],[Total Ballots]]/Table1[[#This Row],[Total Population]],"0.0%")</f>
        <v>0.0%</v>
      </c>
      <c r="Y214" s="127" t="str">
        <f>IFERROR(Table1[[#This Row],[Female Ballots]]/Table1[[#This Row],[Female Voters]],"0.0%")</f>
        <v>0.0%</v>
      </c>
      <c r="Z214" s="128" t="str">
        <f>IFERROR(Table1[[#This Row],[Male Ballots]]/Table1[[#This Row],[Male Voters]],"0.0%")</f>
        <v>0.0%</v>
      </c>
      <c r="AA214" s="127" t="str">
        <f>IFERROR(Table1[[#This Row],[Total Ballots]]/Table1[[#This Row],[Total Voters]],"0.0%")</f>
        <v>0.0%</v>
      </c>
    </row>
    <row r="215" spans="1:27" s="7" customFormat="1" hidden="1" x14ac:dyDescent="0.35">
      <c r="A215" s="102" t="s">
        <v>52</v>
      </c>
      <c r="B215" s="103">
        <v>2025</v>
      </c>
      <c r="C215" s="17" t="s">
        <v>82</v>
      </c>
      <c r="D215" s="17"/>
      <c r="E215" s="117"/>
      <c r="F215" s="117"/>
      <c r="G215" s="110" t="s">
        <v>64</v>
      </c>
      <c r="H215" s="122"/>
      <c r="I215" s="122"/>
      <c r="J215" s="123"/>
      <c r="K215"/>
      <c r="L215"/>
      <c r="M215"/>
      <c r="N215"/>
      <c r="O215"/>
      <c r="P215"/>
      <c r="Q215"/>
      <c r="R215"/>
      <c r="S215" s="131" t="str">
        <f>IFERROR(Table1[[#This Row],[Female Voters]]/Table1[[#This Row],[Female Population]],"0.0%")</f>
        <v>0.0%</v>
      </c>
      <c r="T215" s="127" t="str">
        <f>IFERROR(Table1[[#This Row],[Male Voters]]/Table1[[#This Row],[Male Population]],"0.0%")</f>
        <v>0.0%</v>
      </c>
      <c r="U215" s="127" t="str">
        <f>IFERROR(Table1[[#This Row],[Total Voters]]/Table1[[#This Row],[Total Population]],"0.0%")</f>
        <v>0.0%</v>
      </c>
      <c r="V215" s="127" t="str">
        <f>IFERROR(Table1[[#This Row],[Female Ballots]]/Table1[[#This Row],[Female Population]],"0.0%")</f>
        <v>0.0%</v>
      </c>
      <c r="W215" s="127" t="str">
        <f>IFERROR(Table1[[#This Row],[Male Ballots]]/Table1[[#This Row],[Male Population]],"0.0%")</f>
        <v>0.0%</v>
      </c>
      <c r="X215" s="127" t="str">
        <f>IFERROR(Table1[[#This Row],[Total Ballots]]/Table1[[#This Row],[Total Population]],"0.0%")</f>
        <v>0.0%</v>
      </c>
      <c r="Y215" s="127" t="str">
        <f>IFERROR(Table1[[#This Row],[Female Ballots]]/Table1[[#This Row],[Female Voters]],"0.0%")</f>
        <v>0.0%</v>
      </c>
      <c r="Z215" s="128" t="str">
        <f>IFERROR(Table1[[#This Row],[Male Ballots]]/Table1[[#This Row],[Male Voters]],"0.0%")</f>
        <v>0.0%</v>
      </c>
      <c r="AA215" s="127" t="str">
        <f>IFERROR(Table1[[#This Row],[Total Ballots]]/Table1[[#This Row],[Total Voters]],"0.0%")</f>
        <v>0.0%</v>
      </c>
    </row>
    <row r="216" spans="1:27" s="7" customFormat="1" hidden="1" x14ac:dyDescent="0.35">
      <c r="A216" s="102" t="s">
        <v>52</v>
      </c>
      <c r="B216" s="103">
        <v>2025</v>
      </c>
      <c r="C216" s="17" t="s">
        <v>82</v>
      </c>
      <c r="D216" s="17"/>
      <c r="E216" s="117"/>
      <c r="F216" s="117"/>
      <c r="G216" s="110" t="s">
        <v>65</v>
      </c>
      <c r="H216" s="122"/>
      <c r="I216" s="122"/>
      <c r="J216" s="123"/>
      <c r="K216"/>
      <c r="L216"/>
      <c r="M216"/>
      <c r="N216"/>
      <c r="O216"/>
      <c r="P216"/>
      <c r="Q216"/>
      <c r="R216"/>
      <c r="S216" s="131" t="str">
        <f>IFERROR(Table1[[#This Row],[Female Voters]]/Table1[[#This Row],[Female Population]],"0.0%")</f>
        <v>0.0%</v>
      </c>
      <c r="T216" s="127" t="str">
        <f>IFERROR(Table1[[#This Row],[Male Voters]]/Table1[[#This Row],[Male Population]],"0.0%")</f>
        <v>0.0%</v>
      </c>
      <c r="U216" s="127" t="str">
        <f>IFERROR(Table1[[#This Row],[Total Voters]]/Table1[[#This Row],[Total Population]],"0.0%")</f>
        <v>0.0%</v>
      </c>
      <c r="V216" s="127" t="str">
        <f>IFERROR(Table1[[#This Row],[Female Ballots]]/Table1[[#This Row],[Female Population]],"0.0%")</f>
        <v>0.0%</v>
      </c>
      <c r="W216" s="127" t="str">
        <f>IFERROR(Table1[[#This Row],[Male Ballots]]/Table1[[#This Row],[Male Population]],"0.0%")</f>
        <v>0.0%</v>
      </c>
      <c r="X216" s="127" t="str">
        <f>IFERROR(Table1[[#This Row],[Total Ballots]]/Table1[[#This Row],[Total Population]],"0.0%")</f>
        <v>0.0%</v>
      </c>
      <c r="Y216" s="127" t="str">
        <f>IFERROR(Table1[[#This Row],[Female Ballots]]/Table1[[#This Row],[Female Voters]],"0.0%")</f>
        <v>0.0%</v>
      </c>
      <c r="Z216" s="128" t="str">
        <f>IFERROR(Table1[[#This Row],[Male Ballots]]/Table1[[#This Row],[Male Voters]],"0.0%")</f>
        <v>0.0%</v>
      </c>
      <c r="AA216" s="127" t="str">
        <f>IFERROR(Table1[[#This Row],[Total Ballots]]/Table1[[#This Row],[Total Voters]],"0.0%")</f>
        <v>0.0%</v>
      </c>
    </row>
    <row r="217" spans="1:27" s="7" customFormat="1" hidden="1" x14ac:dyDescent="0.35">
      <c r="A217" s="102" t="s">
        <v>52</v>
      </c>
      <c r="B217" s="103">
        <v>2025</v>
      </c>
      <c r="C217" s="17" t="s">
        <v>82</v>
      </c>
      <c r="D217" s="17"/>
      <c r="E217" s="117"/>
      <c r="F217" s="117"/>
      <c r="G217" s="110" t="s">
        <v>66</v>
      </c>
      <c r="H217" s="122"/>
      <c r="I217" s="122"/>
      <c r="J217" s="123"/>
      <c r="K217"/>
      <c r="L217"/>
      <c r="M217"/>
      <c r="N217"/>
      <c r="O217"/>
      <c r="P217"/>
      <c r="Q217"/>
      <c r="R217"/>
      <c r="S217" s="131" t="str">
        <f>IFERROR(Table1[[#This Row],[Female Voters]]/Table1[[#This Row],[Female Population]],"0.0%")</f>
        <v>0.0%</v>
      </c>
      <c r="T217" s="127" t="str">
        <f>IFERROR(Table1[[#This Row],[Male Voters]]/Table1[[#This Row],[Male Population]],"0.0%")</f>
        <v>0.0%</v>
      </c>
      <c r="U217" s="127" t="str">
        <f>IFERROR(Table1[[#This Row],[Total Voters]]/Table1[[#This Row],[Total Population]],"0.0%")</f>
        <v>0.0%</v>
      </c>
      <c r="V217" s="127" t="str">
        <f>IFERROR(Table1[[#This Row],[Female Ballots]]/Table1[[#This Row],[Female Population]],"0.0%")</f>
        <v>0.0%</v>
      </c>
      <c r="W217" s="127" t="str">
        <f>IFERROR(Table1[[#This Row],[Male Ballots]]/Table1[[#This Row],[Male Population]],"0.0%")</f>
        <v>0.0%</v>
      </c>
      <c r="X217" s="127" t="str">
        <f>IFERROR(Table1[[#This Row],[Total Ballots]]/Table1[[#This Row],[Total Population]],"0.0%")</f>
        <v>0.0%</v>
      </c>
      <c r="Y217" s="127" t="str">
        <f>IFERROR(Table1[[#This Row],[Female Ballots]]/Table1[[#This Row],[Female Voters]],"0.0%")</f>
        <v>0.0%</v>
      </c>
      <c r="Z217" s="128" t="str">
        <f>IFERROR(Table1[[#This Row],[Male Ballots]]/Table1[[#This Row],[Male Voters]],"0.0%")</f>
        <v>0.0%</v>
      </c>
      <c r="AA217" s="127" t="str">
        <f>IFERROR(Table1[[#This Row],[Total Ballots]]/Table1[[#This Row],[Total Voters]],"0.0%")</f>
        <v>0.0%</v>
      </c>
    </row>
    <row r="218" spans="1:27" s="7" customFormat="1" hidden="1" x14ac:dyDescent="0.35">
      <c r="A218" s="102" t="s">
        <v>52</v>
      </c>
      <c r="B218" s="103">
        <v>2025</v>
      </c>
      <c r="C218" s="17" t="s">
        <v>82</v>
      </c>
      <c r="D218" s="17"/>
      <c r="E218" s="117"/>
      <c r="F218" s="117"/>
      <c r="G218" s="110" t="s">
        <v>67</v>
      </c>
      <c r="H218" s="122"/>
      <c r="I218" s="122"/>
      <c r="J218" s="123"/>
      <c r="K218"/>
      <c r="L218"/>
      <c r="M218"/>
      <c r="N218"/>
      <c r="O218"/>
      <c r="P218"/>
      <c r="Q218"/>
      <c r="R218"/>
      <c r="S218" s="131" t="str">
        <f>IFERROR(Table1[[#This Row],[Female Voters]]/Table1[[#This Row],[Female Population]],"0.0%")</f>
        <v>0.0%</v>
      </c>
      <c r="T218" s="127" t="str">
        <f>IFERROR(Table1[[#This Row],[Male Voters]]/Table1[[#This Row],[Male Population]],"0.0%")</f>
        <v>0.0%</v>
      </c>
      <c r="U218" s="127" t="str">
        <f>IFERROR(Table1[[#This Row],[Total Voters]]/Table1[[#This Row],[Total Population]],"0.0%")</f>
        <v>0.0%</v>
      </c>
      <c r="V218" s="127" t="str">
        <f>IFERROR(Table1[[#This Row],[Female Ballots]]/Table1[[#This Row],[Female Population]],"0.0%")</f>
        <v>0.0%</v>
      </c>
      <c r="W218" s="127" t="str">
        <f>IFERROR(Table1[[#This Row],[Male Ballots]]/Table1[[#This Row],[Male Population]],"0.0%")</f>
        <v>0.0%</v>
      </c>
      <c r="X218" s="127" t="str">
        <f>IFERROR(Table1[[#This Row],[Total Ballots]]/Table1[[#This Row],[Total Population]],"0.0%")</f>
        <v>0.0%</v>
      </c>
      <c r="Y218" s="127" t="str">
        <f>IFERROR(Table1[[#This Row],[Female Ballots]]/Table1[[#This Row],[Female Voters]],"0.0%")</f>
        <v>0.0%</v>
      </c>
      <c r="Z218" s="128" t="str">
        <f>IFERROR(Table1[[#This Row],[Male Ballots]]/Table1[[#This Row],[Male Voters]],"0.0%")</f>
        <v>0.0%</v>
      </c>
      <c r="AA218" s="127" t="str">
        <f>IFERROR(Table1[[#This Row],[Total Ballots]]/Table1[[#This Row],[Total Voters]],"0.0%")</f>
        <v>0.0%</v>
      </c>
    </row>
    <row r="219" spans="1:27" s="7" customFormat="1" hidden="1" x14ac:dyDescent="0.35">
      <c r="A219" s="102" t="s">
        <v>40</v>
      </c>
      <c r="B219" s="103">
        <v>2025</v>
      </c>
      <c r="C219" s="17" t="s">
        <v>82</v>
      </c>
      <c r="D219" s="116"/>
      <c r="E219" s="117"/>
      <c r="F219" s="117"/>
      <c r="G219" s="110" t="s">
        <v>79</v>
      </c>
      <c r="H219" s="122"/>
      <c r="I219" s="122"/>
      <c r="J219" s="123"/>
      <c r="K219"/>
      <c r="L219"/>
      <c r="M219"/>
      <c r="N219"/>
      <c r="O219"/>
      <c r="P219"/>
      <c r="Q219"/>
      <c r="R219"/>
      <c r="S219" s="131" t="str">
        <f>IFERROR(Table1[[#This Row],[Female Voters]]/Table1[[#This Row],[Female Population]],"0.0%")</f>
        <v>0.0%</v>
      </c>
      <c r="T219" s="127" t="str">
        <f>IFERROR(Table1[[#This Row],[Male Voters]]/Table1[[#This Row],[Male Population]],"0.0%")</f>
        <v>0.0%</v>
      </c>
      <c r="U219" s="127" t="str">
        <f>IFERROR(Table1[[#This Row],[Total Voters]]/Table1[[#This Row],[Total Population]],"0.0%")</f>
        <v>0.0%</v>
      </c>
      <c r="V219" s="127" t="str">
        <f>IFERROR(Table1[[#This Row],[Female Ballots]]/Table1[[#This Row],[Female Population]],"0.0%")</f>
        <v>0.0%</v>
      </c>
      <c r="W219" s="127" t="str">
        <f>IFERROR(Table1[[#This Row],[Male Ballots]]/Table1[[#This Row],[Male Population]],"0.0%")</f>
        <v>0.0%</v>
      </c>
      <c r="X219" s="127" t="str">
        <f>IFERROR(Table1[[#This Row],[Total Ballots]]/Table1[[#This Row],[Total Population]],"0.0%")</f>
        <v>0.0%</v>
      </c>
      <c r="Y219" s="127" t="str">
        <f>IFERROR(Table1[[#This Row],[Female Ballots]]/Table1[[#This Row],[Female Voters]],"0.0%")</f>
        <v>0.0%</v>
      </c>
      <c r="Z219" s="128" t="str">
        <f>IFERROR(Table1[[#This Row],[Male Ballots]]/Table1[[#This Row],[Male Voters]],"0.0%")</f>
        <v>0.0%</v>
      </c>
      <c r="AA219" s="127" t="str">
        <f>IFERROR(Table1[[#This Row],[Total Ballots]]/Table1[[#This Row],[Total Voters]],"0.0%")</f>
        <v>0.0%</v>
      </c>
    </row>
    <row r="220" spans="1:27" s="7" customFormat="1" hidden="1" x14ac:dyDescent="0.35">
      <c r="A220" s="102" t="s">
        <v>40</v>
      </c>
      <c r="B220" s="103">
        <v>2025</v>
      </c>
      <c r="C220" s="17" t="s">
        <v>82</v>
      </c>
      <c r="D220" s="116"/>
      <c r="E220" s="117"/>
      <c r="F220" s="117"/>
      <c r="G220" s="110" t="s">
        <v>62</v>
      </c>
      <c r="H220" s="122"/>
      <c r="I220" s="122"/>
      <c r="J220" s="123"/>
      <c r="K220"/>
      <c r="L220"/>
      <c r="M220"/>
      <c r="N220"/>
      <c r="O220"/>
      <c r="P220"/>
      <c r="Q220"/>
      <c r="R220"/>
      <c r="S220" s="131" t="str">
        <f>IFERROR(Table1[[#This Row],[Female Voters]]/Table1[[#This Row],[Female Population]],"0.0%")</f>
        <v>0.0%</v>
      </c>
      <c r="T220" s="127" t="str">
        <f>IFERROR(Table1[[#This Row],[Male Voters]]/Table1[[#This Row],[Male Population]],"0.0%")</f>
        <v>0.0%</v>
      </c>
      <c r="U220" s="127" t="str">
        <f>IFERROR(Table1[[#This Row],[Total Voters]]/Table1[[#This Row],[Total Population]],"0.0%")</f>
        <v>0.0%</v>
      </c>
      <c r="V220" s="127" t="str">
        <f>IFERROR(Table1[[#This Row],[Female Ballots]]/Table1[[#This Row],[Female Population]],"0.0%")</f>
        <v>0.0%</v>
      </c>
      <c r="W220" s="127" t="str">
        <f>IFERROR(Table1[[#This Row],[Male Ballots]]/Table1[[#This Row],[Male Population]],"0.0%")</f>
        <v>0.0%</v>
      </c>
      <c r="X220" s="127" t="str">
        <f>IFERROR(Table1[[#This Row],[Total Ballots]]/Table1[[#This Row],[Total Population]],"0.0%")</f>
        <v>0.0%</v>
      </c>
      <c r="Y220" s="127" t="str">
        <f>IFERROR(Table1[[#This Row],[Female Ballots]]/Table1[[#This Row],[Female Voters]],"0.0%")</f>
        <v>0.0%</v>
      </c>
      <c r="Z220" s="128" t="str">
        <f>IFERROR(Table1[[#This Row],[Male Ballots]]/Table1[[#This Row],[Male Voters]],"0.0%")</f>
        <v>0.0%</v>
      </c>
      <c r="AA220" s="127" t="str">
        <f>IFERROR(Table1[[#This Row],[Total Ballots]]/Table1[[#This Row],[Total Voters]],"0.0%")</f>
        <v>0.0%</v>
      </c>
    </row>
    <row r="221" spans="1:27" s="7" customFormat="1" hidden="1" x14ac:dyDescent="0.35">
      <c r="A221" s="102" t="s">
        <v>40</v>
      </c>
      <c r="B221" s="103">
        <v>2025</v>
      </c>
      <c r="C221" s="17" t="s">
        <v>82</v>
      </c>
      <c r="D221" s="116"/>
      <c r="E221" s="117"/>
      <c r="F221" s="117"/>
      <c r="G221" s="110" t="s">
        <v>63</v>
      </c>
      <c r="H221" s="122"/>
      <c r="I221" s="122"/>
      <c r="J221" s="123"/>
      <c r="K221"/>
      <c r="L221"/>
      <c r="M221"/>
      <c r="N221"/>
      <c r="O221"/>
      <c r="P221"/>
      <c r="Q221"/>
      <c r="R221"/>
      <c r="S221" s="131" t="str">
        <f>IFERROR(Table1[[#This Row],[Female Voters]]/Table1[[#This Row],[Female Population]],"0.0%")</f>
        <v>0.0%</v>
      </c>
      <c r="T221" s="127" t="str">
        <f>IFERROR(Table1[[#This Row],[Male Voters]]/Table1[[#This Row],[Male Population]],"0.0%")</f>
        <v>0.0%</v>
      </c>
      <c r="U221" s="127" t="str">
        <f>IFERROR(Table1[[#This Row],[Total Voters]]/Table1[[#This Row],[Total Population]],"0.0%")</f>
        <v>0.0%</v>
      </c>
      <c r="V221" s="127" t="str">
        <f>IFERROR(Table1[[#This Row],[Female Ballots]]/Table1[[#This Row],[Female Population]],"0.0%")</f>
        <v>0.0%</v>
      </c>
      <c r="W221" s="127" t="str">
        <f>IFERROR(Table1[[#This Row],[Male Ballots]]/Table1[[#This Row],[Male Population]],"0.0%")</f>
        <v>0.0%</v>
      </c>
      <c r="X221" s="127" t="str">
        <f>IFERROR(Table1[[#This Row],[Total Ballots]]/Table1[[#This Row],[Total Population]],"0.0%")</f>
        <v>0.0%</v>
      </c>
      <c r="Y221" s="127" t="str">
        <f>IFERROR(Table1[[#This Row],[Female Ballots]]/Table1[[#This Row],[Female Voters]],"0.0%")</f>
        <v>0.0%</v>
      </c>
      <c r="Z221" s="128" t="str">
        <f>IFERROR(Table1[[#This Row],[Male Ballots]]/Table1[[#This Row],[Male Voters]],"0.0%")</f>
        <v>0.0%</v>
      </c>
      <c r="AA221" s="127" t="str">
        <f>IFERROR(Table1[[#This Row],[Total Ballots]]/Table1[[#This Row],[Total Voters]],"0.0%")</f>
        <v>0.0%</v>
      </c>
    </row>
    <row r="222" spans="1:27" s="7" customFormat="1" hidden="1" x14ac:dyDescent="0.35">
      <c r="A222" s="102" t="s">
        <v>40</v>
      </c>
      <c r="B222" s="103">
        <v>2025</v>
      </c>
      <c r="C222" s="17" t="s">
        <v>82</v>
      </c>
      <c r="D222" s="116"/>
      <c r="E222" s="117"/>
      <c r="F222" s="117"/>
      <c r="G222" s="110" t="s">
        <v>64</v>
      </c>
      <c r="H222" s="122"/>
      <c r="I222" s="122"/>
      <c r="J222" s="123"/>
      <c r="K222"/>
      <c r="L222"/>
      <c r="M222"/>
      <c r="N222"/>
      <c r="O222"/>
      <c r="P222"/>
      <c r="Q222"/>
      <c r="R222"/>
      <c r="S222" s="131" t="str">
        <f>IFERROR(Table1[[#This Row],[Female Voters]]/Table1[[#This Row],[Female Population]],"0.0%")</f>
        <v>0.0%</v>
      </c>
      <c r="T222" s="127" t="str">
        <f>IFERROR(Table1[[#This Row],[Male Voters]]/Table1[[#This Row],[Male Population]],"0.0%")</f>
        <v>0.0%</v>
      </c>
      <c r="U222" s="127" t="str">
        <f>IFERROR(Table1[[#This Row],[Total Voters]]/Table1[[#This Row],[Total Population]],"0.0%")</f>
        <v>0.0%</v>
      </c>
      <c r="V222" s="127" t="str">
        <f>IFERROR(Table1[[#This Row],[Female Ballots]]/Table1[[#This Row],[Female Population]],"0.0%")</f>
        <v>0.0%</v>
      </c>
      <c r="W222" s="127" t="str">
        <f>IFERROR(Table1[[#This Row],[Male Ballots]]/Table1[[#This Row],[Male Population]],"0.0%")</f>
        <v>0.0%</v>
      </c>
      <c r="X222" s="127" t="str">
        <f>IFERROR(Table1[[#This Row],[Total Ballots]]/Table1[[#This Row],[Total Population]],"0.0%")</f>
        <v>0.0%</v>
      </c>
      <c r="Y222" s="127" t="str">
        <f>IFERROR(Table1[[#This Row],[Female Ballots]]/Table1[[#This Row],[Female Voters]],"0.0%")</f>
        <v>0.0%</v>
      </c>
      <c r="Z222" s="128" t="str">
        <f>IFERROR(Table1[[#This Row],[Male Ballots]]/Table1[[#This Row],[Male Voters]],"0.0%")</f>
        <v>0.0%</v>
      </c>
      <c r="AA222" s="127" t="str">
        <f>IFERROR(Table1[[#This Row],[Total Ballots]]/Table1[[#This Row],[Total Voters]],"0.0%")</f>
        <v>0.0%</v>
      </c>
    </row>
    <row r="223" spans="1:27" s="7" customFormat="1" hidden="1" x14ac:dyDescent="0.35">
      <c r="A223" s="102" t="s">
        <v>40</v>
      </c>
      <c r="B223" s="103">
        <v>2025</v>
      </c>
      <c r="C223" s="17" t="s">
        <v>82</v>
      </c>
      <c r="D223" s="116"/>
      <c r="E223" s="117"/>
      <c r="F223" s="117"/>
      <c r="G223" s="110" t="s">
        <v>65</v>
      </c>
      <c r="H223" s="122"/>
      <c r="I223" s="122"/>
      <c r="J223" s="123"/>
      <c r="K223"/>
      <c r="L223"/>
      <c r="M223"/>
      <c r="N223"/>
      <c r="O223"/>
      <c r="P223"/>
      <c r="Q223"/>
      <c r="R223"/>
      <c r="S223" s="131" t="str">
        <f>IFERROR(Table1[[#This Row],[Female Voters]]/Table1[[#This Row],[Female Population]],"0.0%")</f>
        <v>0.0%</v>
      </c>
      <c r="T223" s="127" t="str">
        <f>IFERROR(Table1[[#This Row],[Male Voters]]/Table1[[#This Row],[Male Population]],"0.0%")</f>
        <v>0.0%</v>
      </c>
      <c r="U223" s="127" t="str">
        <f>IFERROR(Table1[[#This Row],[Total Voters]]/Table1[[#This Row],[Total Population]],"0.0%")</f>
        <v>0.0%</v>
      </c>
      <c r="V223" s="127" t="str">
        <f>IFERROR(Table1[[#This Row],[Female Ballots]]/Table1[[#This Row],[Female Population]],"0.0%")</f>
        <v>0.0%</v>
      </c>
      <c r="W223" s="127" t="str">
        <f>IFERROR(Table1[[#This Row],[Male Ballots]]/Table1[[#This Row],[Male Population]],"0.0%")</f>
        <v>0.0%</v>
      </c>
      <c r="X223" s="127" t="str">
        <f>IFERROR(Table1[[#This Row],[Total Ballots]]/Table1[[#This Row],[Total Population]],"0.0%")</f>
        <v>0.0%</v>
      </c>
      <c r="Y223" s="127" t="str">
        <f>IFERROR(Table1[[#This Row],[Female Ballots]]/Table1[[#This Row],[Female Voters]],"0.0%")</f>
        <v>0.0%</v>
      </c>
      <c r="Z223" s="128" t="str">
        <f>IFERROR(Table1[[#This Row],[Male Ballots]]/Table1[[#This Row],[Male Voters]],"0.0%")</f>
        <v>0.0%</v>
      </c>
      <c r="AA223" s="127" t="str">
        <f>IFERROR(Table1[[#This Row],[Total Ballots]]/Table1[[#This Row],[Total Voters]],"0.0%")</f>
        <v>0.0%</v>
      </c>
    </row>
    <row r="224" spans="1:27" s="7" customFormat="1" hidden="1" x14ac:dyDescent="0.35">
      <c r="A224" s="102" t="s">
        <v>40</v>
      </c>
      <c r="B224" s="103">
        <v>2025</v>
      </c>
      <c r="C224" s="17" t="s">
        <v>82</v>
      </c>
      <c r="D224" s="116"/>
      <c r="E224" s="117"/>
      <c r="F224" s="117"/>
      <c r="G224" s="110" t="s">
        <v>66</v>
      </c>
      <c r="H224" s="122"/>
      <c r="I224" s="122"/>
      <c r="J224" s="123"/>
      <c r="K224"/>
      <c r="L224"/>
      <c r="M224"/>
      <c r="N224"/>
      <c r="O224"/>
      <c r="P224"/>
      <c r="Q224"/>
      <c r="R224"/>
      <c r="S224" s="131" t="str">
        <f>IFERROR(Table1[[#This Row],[Female Voters]]/Table1[[#This Row],[Female Population]],"0.0%")</f>
        <v>0.0%</v>
      </c>
      <c r="T224" s="127" t="str">
        <f>IFERROR(Table1[[#This Row],[Male Voters]]/Table1[[#This Row],[Male Population]],"0.0%")</f>
        <v>0.0%</v>
      </c>
      <c r="U224" s="127" t="str">
        <f>IFERROR(Table1[[#This Row],[Total Voters]]/Table1[[#This Row],[Total Population]],"0.0%")</f>
        <v>0.0%</v>
      </c>
      <c r="V224" s="127" t="str">
        <f>IFERROR(Table1[[#This Row],[Female Ballots]]/Table1[[#This Row],[Female Population]],"0.0%")</f>
        <v>0.0%</v>
      </c>
      <c r="W224" s="127" t="str">
        <f>IFERROR(Table1[[#This Row],[Male Ballots]]/Table1[[#This Row],[Male Population]],"0.0%")</f>
        <v>0.0%</v>
      </c>
      <c r="X224" s="127" t="str">
        <f>IFERROR(Table1[[#This Row],[Total Ballots]]/Table1[[#This Row],[Total Population]],"0.0%")</f>
        <v>0.0%</v>
      </c>
      <c r="Y224" s="127" t="str">
        <f>IFERROR(Table1[[#This Row],[Female Ballots]]/Table1[[#This Row],[Female Voters]],"0.0%")</f>
        <v>0.0%</v>
      </c>
      <c r="Z224" s="128" t="str">
        <f>IFERROR(Table1[[#This Row],[Male Ballots]]/Table1[[#This Row],[Male Voters]],"0.0%")</f>
        <v>0.0%</v>
      </c>
      <c r="AA224" s="127" t="str">
        <f>IFERROR(Table1[[#This Row],[Total Ballots]]/Table1[[#This Row],[Total Voters]],"0.0%")</f>
        <v>0.0%</v>
      </c>
    </row>
    <row r="225" spans="1:27" s="7" customFormat="1" hidden="1" x14ac:dyDescent="0.35">
      <c r="A225" s="102" t="s">
        <v>40</v>
      </c>
      <c r="B225" s="103">
        <v>2025</v>
      </c>
      <c r="C225" s="17" t="s">
        <v>82</v>
      </c>
      <c r="D225" s="116"/>
      <c r="E225" s="117"/>
      <c r="F225" s="117"/>
      <c r="G225" s="110" t="s">
        <v>67</v>
      </c>
      <c r="H225" s="122"/>
      <c r="I225" s="122"/>
      <c r="J225" s="123"/>
      <c r="K225"/>
      <c r="L225"/>
      <c r="M225"/>
      <c r="N225"/>
      <c r="O225"/>
      <c r="P225"/>
      <c r="Q225"/>
      <c r="R225"/>
      <c r="S225" s="131" t="str">
        <f>IFERROR(Table1[[#This Row],[Female Voters]]/Table1[[#This Row],[Female Population]],"0.0%")</f>
        <v>0.0%</v>
      </c>
      <c r="T225" s="127" t="str">
        <f>IFERROR(Table1[[#This Row],[Male Voters]]/Table1[[#This Row],[Male Population]],"0.0%")</f>
        <v>0.0%</v>
      </c>
      <c r="U225" s="127" t="str">
        <f>IFERROR(Table1[[#This Row],[Total Voters]]/Table1[[#This Row],[Total Population]],"0.0%")</f>
        <v>0.0%</v>
      </c>
      <c r="V225" s="127" t="str">
        <f>IFERROR(Table1[[#This Row],[Female Ballots]]/Table1[[#This Row],[Female Population]],"0.0%")</f>
        <v>0.0%</v>
      </c>
      <c r="W225" s="127" t="str">
        <f>IFERROR(Table1[[#This Row],[Male Ballots]]/Table1[[#This Row],[Male Population]],"0.0%")</f>
        <v>0.0%</v>
      </c>
      <c r="X225" s="127" t="str">
        <f>IFERROR(Table1[[#This Row],[Total Ballots]]/Table1[[#This Row],[Total Population]],"0.0%")</f>
        <v>0.0%</v>
      </c>
      <c r="Y225" s="127" t="str">
        <f>IFERROR(Table1[[#This Row],[Female Ballots]]/Table1[[#This Row],[Female Voters]],"0.0%")</f>
        <v>0.0%</v>
      </c>
      <c r="Z225" s="128" t="str">
        <f>IFERROR(Table1[[#This Row],[Male Ballots]]/Table1[[#This Row],[Male Voters]],"0.0%")</f>
        <v>0.0%</v>
      </c>
      <c r="AA225" s="127" t="str">
        <f>IFERROR(Table1[[#This Row],[Total Ballots]]/Table1[[#This Row],[Total Voters]],"0.0%")</f>
        <v>0.0%</v>
      </c>
    </row>
    <row r="226" spans="1:27" s="7" customFormat="1" hidden="1" x14ac:dyDescent="0.35">
      <c r="A226" s="102" t="s">
        <v>28</v>
      </c>
      <c r="B226" s="103">
        <v>2025</v>
      </c>
      <c r="C226" s="17" t="s">
        <v>82</v>
      </c>
      <c r="D226" s="17"/>
      <c r="E226" s="117"/>
      <c r="F226" s="117"/>
      <c r="G226" s="110" t="s">
        <v>79</v>
      </c>
      <c r="H226" s="122"/>
      <c r="I226" s="122"/>
      <c r="J226" s="123"/>
      <c r="K226"/>
      <c r="L226"/>
      <c r="M226"/>
      <c r="N226"/>
      <c r="O226"/>
      <c r="P226"/>
      <c r="Q226"/>
      <c r="R226"/>
      <c r="S226" s="131" t="str">
        <f>IFERROR(Table1[[#This Row],[Female Voters]]/Table1[[#This Row],[Female Population]],"0.0%")</f>
        <v>0.0%</v>
      </c>
      <c r="T226" s="127" t="str">
        <f>IFERROR(Table1[[#This Row],[Male Voters]]/Table1[[#This Row],[Male Population]],"0.0%")</f>
        <v>0.0%</v>
      </c>
      <c r="U226" s="127" t="str">
        <f>IFERROR(Table1[[#This Row],[Total Voters]]/Table1[[#This Row],[Total Population]],"0.0%")</f>
        <v>0.0%</v>
      </c>
      <c r="V226" s="127" t="str">
        <f>IFERROR(Table1[[#This Row],[Female Ballots]]/Table1[[#This Row],[Female Population]],"0.0%")</f>
        <v>0.0%</v>
      </c>
      <c r="W226" s="127" t="str">
        <f>IFERROR(Table1[[#This Row],[Male Ballots]]/Table1[[#This Row],[Male Population]],"0.0%")</f>
        <v>0.0%</v>
      </c>
      <c r="X226" s="127" t="str">
        <f>IFERROR(Table1[[#This Row],[Total Ballots]]/Table1[[#This Row],[Total Population]],"0.0%")</f>
        <v>0.0%</v>
      </c>
      <c r="Y226" s="127" t="str">
        <f>IFERROR(Table1[[#This Row],[Female Ballots]]/Table1[[#This Row],[Female Voters]],"0.0%")</f>
        <v>0.0%</v>
      </c>
      <c r="Z226" s="128" t="str">
        <f>IFERROR(Table1[[#This Row],[Male Ballots]]/Table1[[#This Row],[Male Voters]],"0.0%")</f>
        <v>0.0%</v>
      </c>
      <c r="AA226" s="127" t="str">
        <f>IFERROR(Table1[[#This Row],[Total Ballots]]/Table1[[#This Row],[Total Voters]],"0.0%")</f>
        <v>0.0%</v>
      </c>
    </row>
    <row r="227" spans="1:27" s="7" customFormat="1" hidden="1" x14ac:dyDescent="0.35">
      <c r="A227" s="102" t="s">
        <v>28</v>
      </c>
      <c r="B227" s="103">
        <v>2025</v>
      </c>
      <c r="C227" s="17" t="s">
        <v>82</v>
      </c>
      <c r="D227" s="17"/>
      <c r="E227" s="117"/>
      <c r="F227" s="117"/>
      <c r="G227" s="110" t="s">
        <v>62</v>
      </c>
      <c r="H227" s="122"/>
      <c r="I227" s="122"/>
      <c r="J227" s="123"/>
      <c r="K227"/>
      <c r="L227"/>
      <c r="M227"/>
      <c r="N227"/>
      <c r="O227"/>
      <c r="P227"/>
      <c r="Q227"/>
      <c r="R227"/>
      <c r="S227" s="131" t="str">
        <f>IFERROR(Table1[[#This Row],[Female Voters]]/Table1[[#This Row],[Female Population]],"0.0%")</f>
        <v>0.0%</v>
      </c>
      <c r="T227" s="127" t="str">
        <f>IFERROR(Table1[[#This Row],[Male Voters]]/Table1[[#This Row],[Male Population]],"0.0%")</f>
        <v>0.0%</v>
      </c>
      <c r="U227" s="127" t="str">
        <f>IFERROR(Table1[[#This Row],[Total Voters]]/Table1[[#This Row],[Total Population]],"0.0%")</f>
        <v>0.0%</v>
      </c>
      <c r="V227" s="127" t="str">
        <f>IFERROR(Table1[[#This Row],[Female Ballots]]/Table1[[#This Row],[Female Population]],"0.0%")</f>
        <v>0.0%</v>
      </c>
      <c r="W227" s="127" t="str">
        <f>IFERROR(Table1[[#This Row],[Male Ballots]]/Table1[[#This Row],[Male Population]],"0.0%")</f>
        <v>0.0%</v>
      </c>
      <c r="X227" s="127" t="str">
        <f>IFERROR(Table1[[#This Row],[Total Ballots]]/Table1[[#This Row],[Total Population]],"0.0%")</f>
        <v>0.0%</v>
      </c>
      <c r="Y227" s="127" t="str">
        <f>IFERROR(Table1[[#This Row],[Female Ballots]]/Table1[[#This Row],[Female Voters]],"0.0%")</f>
        <v>0.0%</v>
      </c>
      <c r="Z227" s="128" t="str">
        <f>IFERROR(Table1[[#This Row],[Male Ballots]]/Table1[[#This Row],[Male Voters]],"0.0%")</f>
        <v>0.0%</v>
      </c>
      <c r="AA227" s="127" t="str">
        <f>IFERROR(Table1[[#This Row],[Total Ballots]]/Table1[[#This Row],[Total Voters]],"0.0%")</f>
        <v>0.0%</v>
      </c>
    </row>
    <row r="228" spans="1:27" s="7" customFormat="1" hidden="1" x14ac:dyDescent="0.35">
      <c r="A228" s="102" t="s">
        <v>28</v>
      </c>
      <c r="B228" s="103">
        <v>2025</v>
      </c>
      <c r="C228" s="17" t="s">
        <v>82</v>
      </c>
      <c r="D228" s="17"/>
      <c r="E228" s="117"/>
      <c r="F228" s="117"/>
      <c r="G228" s="110" t="s">
        <v>63</v>
      </c>
      <c r="H228" s="122"/>
      <c r="I228" s="122"/>
      <c r="J228" s="123"/>
      <c r="K228"/>
      <c r="L228"/>
      <c r="M228"/>
      <c r="N228"/>
      <c r="O228"/>
      <c r="P228"/>
      <c r="Q228"/>
      <c r="R228"/>
      <c r="S228" s="131" t="str">
        <f>IFERROR(Table1[[#This Row],[Female Voters]]/Table1[[#This Row],[Female Population]],"0.0%")</f>
        <v>0.0%</v>
      </c>
      <c r="T228" s="127" t="str">
        <f>IFERROR(Table1[[#This Row],[Male Voters]]/Table1[[#This Row],[Male Population]],"0.0%")</f>
        <v>0.0%</v>
      </c>
      <c r="U228" s="127" t="str">
        <f>IFERROR(Table1[[#This Row],[Total Voters]]/Table1[[#This Row],[Total Population]],"0.0%")</f>
        <v>0.0%</v>
      </c>
      <c r="V228" s="127" t="str">
        <f>IFERROR(Table1[[#This Row],[Female Ballots]]/Table1[[#This Row],[Female Population]],"0.0%")</f>
        <v>0.0%</v>
      </c>
      <c r="W228" s="127" t="str">
        <f>IFERROR(Table1[[#This Row],[Male Ballots]]/Table1[[#This Row],[Male Population]],"0.0%")</f>
        <v>0.0%</v>
      </c>
      <c r="X228" s="127" t="str">
        <f>IFERROR(Table1[[#This Row],[Total Ballots]]/Table1[[#This Row],[Total Population]],"0.0%")</f>
        <v>0.0%</v>
      </c>
      <c r="Y228" s="127" t="str">
        <f>IFERROR(Table1[[#This Row],[Female Ballots]]/Table1[[#This Row],[Female Voters]],"0.0%")</f>
        <v>0.0%</v>
      </c>
      <c r="Z228" s="128" t="str">
        <f>IFERROR(Table1[[#This Row],[Male Ballots]]/Table1[[#This Row],[Male Voters]],"0.0%")</f>
        <v>0.0%</v>
      </c>
      <c r="AA228" s="127" t="str">
        <f>IFERROR(Table1[[#This Row],[Total Ballots]]/Table1[[#This Row],[Total Voters]],"0.0%")</f>
        <v>0.0%</v>
      </c>
    </row>
    <row r="229" spans="1:27" s="7" customFormat="1" hidden="1" x14ac:dyDescent="0.35">
      <c r="A229" s="102" t="s">
        <v>28</v>
      </c>
      <c r="B229" s="103">
        <v>2025</v>
      </c>
      <c r="C229" s="17" t="s">
        <v>82</v>
      </c>
      <c r="D229" s="17"/>
      <c r="E229" s="117"/>
      <c r="F229" s="117"/>
      <c r="G229" s="110" t="s">
        <v>64</v>
      </c>
      <c r="H229" s="122"/>
      <c r="I229" s="122"/>
      <c r="J229" s="123"/>
      <c r="K229"/>
      <c r="L229"/>
      <c r="M229"/>
      <c r="N229"/>
      <c r="O229"/>
      <c r="P229"/>
      <c r="Q229"/>
      <c r="R229"/>
      <c r="S229" s="131" t="str">
        <f>IFERROR(Table1[[#This Row],[Female Voters]]/Table1[[#This Row],[Female Population]],"0.0%")</f>
        <v>0.0%</v>
      </c>
      <c r="T229" s="127" t="str">
        <f>IFERROR(Table1[[#This Row],[Male Voters]]/Table1[[#This Row],[Male Population]],"0.0%")</f>
        <v>0.0%</v>
      </c>
      <c r="U229" s="127" t="str">
        <f>IFERROR(Table1[[#This Row],[Total Voters]]/Table1[[#This Row],[Total Population]],"0.0%")</f>
        <v>0.0%</v>
      </c>
      <c r="V229" s="127" t="str">
        <f>IFERROR(Table1[[#This Row],[Female Ballots]]/Table1[[#This Row],[Female Population]],"0.0%")</f>
        <v>0.0%</v>
      </c>
      <c r="W229" s="127" t="str">
        <f>IFERROR(Table1[[#This Row],[Male Ballots]]/Table1[[#This Row],[Male Population]],"0.0%")</f>
        <v>0.0%</v>
      </c>
      <c r="X229" s="127" t="str">
        <f>IFERROR(Table1[[#This Row],[Total Ballots]]/Table1[[#This Row],[Total Population]],"0.0%")</f>
        <v>0.0%</v>
      </c>
      <c r="Y229" s="127" t="str">
        <f>IFERROR(Table1[[#This Row],[Female Ballots]]/Table1[[#This Row],[Female Voters]],"0.0%")</f>
        <v>0.0%</v>
      </c>
      <c r="Z229" s="128" t="str">
        <f>IFERROR(Table1[[#This Row],[Male Ballots]]/Table1[[#This Row],[Male Voters]],"0.0%")</f>
        <v>0.0%</v>
      </c>
      <c r="AA229" s="127" t="str">
        <f>IFERROR(Table1[[#This Row],[Total Ballots]]/Table1[[#This Row],[Total Voters]],"0.0%")</f>
        <v>0.0%</v>
      </c>
    </row>
    <row r="230" spans="1:27" s="7" customFormat="1" hidden="1" x14ac:dyDescent="0.35">
      <c r="A230" s="102" t="s">
        <v>28</v>
      </c>
      <c r="B230" s="103">
        <v>2025</v>
      </c>
      <c r="C230" s="17" t="s">
        <v>82</v>
      </c>
      <c r="D230" s="17"/>
      <c r="E230" s="117"/>
      <c r="F230" s="117"/>
      <c r="G230" s="110" t="s">
        <v>65</v>
      </c>
      <c r="H230" s="122"/>
      <c r="I230" s="122"/>
      <c r="J230" s="123"/>
      <c r="K230"/>
      <c r="L230"/>
      <c r="M230"/>
      <c r="N230"/>
      <c r="O230"/>
      <c r="P230"/>
      <c r="Q230"/>
      <c r="R230"/>
      <c r="S230" s="131" t="str">
        <f>IFERROR(Table1[[#This Row],[Female Voters]]/Table1[[#This Row],[Female Population]],"0.0%")</f>
        <v>0.0%</v>
      </c>
      <c r="T230" s="127" t="str">
        <f>IFERROR(Table1[[#This Row],[Male Voters]]/Table1[[#This Row],[Male Population]],"0.0%")</f>
        <v>0.0%</v>
      </c>
      <c r="U230" s="127" t="str">
        <f>IFERROR(Table1[[#This Row],[Total Voters]]/Table1[[#This Row],[Total Population]],"0.0%")</f>
        <v>0.0%</v>
      </c>
      <c r="V230" s="127" t="str">
        <f>IFERROR(Table1[[#This Row],[Female Ballots]]/Table1[[#This Row],[Female Population]],"0.0%")</f>
        <v>0.0%</v>
      </c>
      <c r="W230" s="127" t="str">
        <f>IFERROR(Table1[[#This Row],[Male Ballots]]/Table1[[#This Row],[Male Population]],"0.0%")</f>
        <v>0.0%</v>
      </c>
      <c r="X230" s="127" t="str">
        <f>IFERROR(Table1[[#This Row],[Total Ballots]]/Table1[[#This Row],[Total Population]],"0.0%")</f>
        <v>0.0%</v>
      </c>
      <c r="Y230" s="127" t="str">
        <f>IFERROR(Table1[[#This Row],[Female Ballots]]/Table1[[#This Row],[Female Voters]],"0.0%")</f>
        <v>0.0%</v>
      </c>
      <c r="Z230" s="128" t="str">
        <f>IFERROR(Table1[[#This Row],[Male Ballots]]/Table1[[#This Row],[Male Voters]],"0.0%")</f>
        <v>0.0%</v>
      </c>
      <c r="AA230" s="127" t="str">
        <f>IFERROR(Table1[[#This Row],[Total Ballots]]/Table1[[#This Row],[Total Voters]],"0.0%")</f>
        <v>0.0%</v>
      </c>
    </row>
    <row r="231" spans="1:27" s="7" customFormat="1" hidden="1" x14ac:dyDescent="0.35">
      <c r="A231" s="102" t="s">
        <v>28</v>
      </c>
      <c r="B231" s="103">
        <v>2025</v>
      </c>
      <c r="C231" s="17" t="s">
        <v>82</v>
      </c>
      <c r="D231" s="17"/>
      <c r="E231" s="117"/>
      <c r="F231" s="117"/>
      <c r="G231" s="110" t="s">
        <v>66</v>
      </c>
      <c r="H231" s="122"/>
      <c r="I231" s="122"/>
      <c r="J231" s="123"/>
      <c r="K231"/>
      <c r="L231"/>
      <c r="M231"/>
      <c r="N231"/>
      <c r="O231"/>
      <c r="P231"/>
      <c r="Q231"/>
      <c r="R231"/>
      <c r="S231" s="131" t="str">
        <f>IFERROR(Table1[[#This Row],[Female Voters]]/Table1[[#This Row],[Female Population]],"0.0%")</f>
        <v>0.0%</v>
      </c>
      <c r="T231" s="127" t="str">
        <f>IFERROR(Table1[[#This Row],[Male Voters]]/Table1[[#This Row],[Male Population]],"0.0%")</f>
        <v>0.0%</v>
      </c>
      <c r="U231" s="127" t="str">
        <f>IFERROR(Table1[[#This Row],[Total Voters]]/Table1[[#This Row],[Total Population]],"0.0%")</f>
        <v>0.0%</v>
      </c>
      <c r="V231" s="127" t="str">
        <f>IFERROR(Table1[[#This Row],[Female Ballots]]/Table1[[#This Row],[Female Population]],"0.0%")</f>
        <v>0.0%</v>
      </c>
      <c r="W231" s="127" t="str">
        <f>IFERROR(Table1[[#This Row],[Male Ballots]]/Table1[[#This Row],[Male Population]],"0.0%")</f>
        <v>0.0%</v>
      </c>
      <c r="X231" s="127" t="str">
        <f>IFERROR(Table1[[#This Row],[Total Ballots]]/Table1[[#This Row],[Total Population]],"0.0%")</f>
        <v>0.0%</v>
      </c>
      <c r="Y231" s="127" t="str">
        <f>IFERROR(Table1[[#This Row],[Female Ballots]]/Table1[[#This Row],[Female Voters]],"0.0%")</f>
        <v>0.0%</v>
      </c>
      <c r="Z231" s="128" t="str">
        <f>IFERROR(Table1[[#This Row],[Male Ballots]]/Table1[[#This Row],[Male Voters]],"0.0%")</f>
        <v>0.0%</v>
      </c>
      <c r="AA231" s="127" t="str">
        <f>IFERROR(Table1[[#This Row],[Total Ballots]]/Table1[[#This Row],[Total Voters]],"0.0%")</f>
        <v>0.0%</v>
      </c>
    </row>
    <row r="232" spans="1:27" s="7" customFormat="1" hidden="1" x14ac:dyDescent="0.35">
      <c r="A232" s="102" t="s">
        <v>28</v>
      </c>
      <c r="B232" s="103">
        <v>2025</v>
      </c>
      <c r="C232" s="17" t="s">
        <v>82</v>
      </c>
      <c r="D232" s="17"/>
      <c r="E232" s="117"/>
      <c r="F232" s="117"/>
      <c r="G232" s="110" t="s">
        <v>67</v>
      </c>
      <c r="H232" s="122"/>
      <c r="I232" s="122"/>
      <c r="J232" s="123"/>
      <c r="K232"/>
      <c r="L232"/>
      <c r="M232"/>
      <c r="N232"/>
      <c r="O232"/>
      <c r="P232"/>
      <c r="Q232"/>
      <c r="R232"/>
      <c r="S232" s="131" t="str">
        <f>IFERROR(Table1[[#This Row],[Female Voters]]/Table1[[#This Row],[Female Population]],"0.0%")</f>
        <v>0.0%</v>
      </c>
      <c r="T232" s="127" t="str">
        <f>IFERROR(Table1[[#This Row],[Male Voters]]/Table1[[#This Row],[Male Population]],"0.0%")</f>
        <v>0.0%</v>
      </c>
      <c r="U232" s="127" t="str">
        <f>IFERROR(Table1[[#This Row],[Total Voters]]/Table1[[#This Row],[Total Population]],"0.0%")</f>
        <v>0.0%</v>
      </c>
      <c r="V232" s="127" t="str">
        <f>IFERROR(Table1[[#This Row],[Female Ballots]]/Table1[[#This Row],[Female Population]],"0.0%")</f>
        <v>0.0%</v>
      </c>
      <c r="W232" s="127" t="str">
        <f>IFERROR(Table1[[#This Row],[Male Ballots]]/Table1[[#This Row],[Male Population]],"0.0%")</f>
        <v>0.0%</v>
      </c>
      <c r="X232" s="127" t="str">
        <f>IFERROR(Table1[[#This Row],[Total Ballots]]/Table1[[#This Row],[Total Population]],"0.0%")</f>
        <v>0.0%</v>
      </c>
      <c r="Y232" s="127" t="str">
        <f>IFERROR(Table1[[#This Row],[Female Ballots]]/Table1[[#This Row],[Female Voters]],"0.0%")</f>
        <v>0.0%</v>
      </c>
      <c r="Z232" s="128" t="str">
        <f>IFERROR(Table1[[#This Row],[Male Ballots]]/Table1[[#This Row],[Male Voters]],"0.0%")</f>
        <v>0.0%</v>
      </c>
      <c r="AA232" s="127" t="str">
        <f>IFERROR(Table1[[#This Row],[Total Ballots]]/Table1[[#This Row],[Total Voters]],"0.0%")</f>
        <v>0.0%</v>
      </c>
    </row>
    <row r="233" spans="1:27" s="7" customFormat="1" hidden="1" x14ac:dyDescent="0.35">
      <c r="A233" s="102" t="s">
        <v>43</v>
      </c>
      <c r="B233" s="103">
        <v>2025</v>
      </c>
      <c r="C233" s="17" t="s">
        <v>82</v>
      </c>
      <c r="D233" s="17"/>
      <c r="E233" s="117"/>
      <c r="F233" s="117"/>
      <c r="G233" s="110" t="s">
        <v>79</v>
      </c>
      <c r="H233" s="122"/>
      <c r="I233" s="122"/>
      <c r="J233" s="123"/>
      <c r="K233"/>
      <c r="L233"/>
      <c r="M233"/>
      <c r="N233"/>
      <c r="O233"/>
      <c r="P233"/>
      <c r="Q233"/>
      <c r="R233"/>
      <c r="S233" s="131" t="str">
        <f>IFERROR(Table1[[#This Row],[Female Voters]]/Table1[[#This Row],[Female Population]],"0.0%")</f>
        <v>0.0%</v>
      </c>
      <c r="T233" s="127" t="str">
        <f>IFERROR(Table1[[#This Row],[Male Voters]]/Table1[[#This Row],[Male Population]],"0.0%")</f>
        <v>0.0%</v>
      </c>
      <c r="U233" s="127" t="str">
        <f>IFERROR(Table1[[#This Row],[Total Voters]]/Table1[[#This Row],[Total Population]],"0.0%")</f>
        <v>0.0%</v>
      </c>
      <c r="V233" s="127" t="str">
        <f>IFERROR(Table1[[#This Row],[Female Ballots]]/Table1[[#This Row],[Female Population]],"0.0%")</f>
        <v>0.0%</v>
      </c>
      <c r="W233" s="127" t="str">
        <f>IFERROR(Table1[[#This Row],[Male Ballots]]/Table1[[#This Row],[Male Population]],"0.0%")</f>
        <v>0.0%</v>
      </c>
      <c r="X233" s="127" t="str">
        <f>IFERROR(Table1[[#This Row],[Total Ballots]]/Table1[[#This Row],[Total Population]],"0.0%")</f>
        <v>0.0%</v>
      </c>
      <c r="Y233" s="127" t="str">
        <f>IFERROR(Table1[[#This Row],[Female Ballots]]/Table1[[#This Row],[Female Voters]],"0.0%")</f>
        <v>0.0%</v>
      </c>
      <c r="Z233" s="128" t="str">
        <f>IFERROR(Table1[[#This Row],[Male Ballots]]/Table1[[#This Row],[Male Voters]],"0.0%")</f>
        <v>0.0%</v>
      </c>
      <c r="AA233" s="127" t="str">
        <f>IFERROR(Table1[[#This Row],[Total Ballots]]/Table1[[#This Row],[Total Voters]],"0.0%")</f>
        <v>0.0%</v>
      </c>
    </row>
    <row r="234" spans="1:27" s="7" customFormat="1" hidden="1" x14ac:dyDescent="0.35">
      <c r="A234" s="102" t="s">
        <v>43</v>
      </c>
      <c r="B234" s="103">
        <v>2025</v>
      </c>
      <c r="C234" s="17" t="s">
        <v>82</v>
      </c>
      <c r="D234" s="17"/>
      <c r="E234" s="117"/>
      <c r="F234" s="117"/>
      <c r="G234" s="110" t="s">
        <v>62</v>
      </c>
      <c r="H234" s="122"/>
      <c r="I234" s="122"/>
      <c r="J234" s="123"/>
      <c r="K234"/>
      <c r="L234"/>
      <c r="M234"/>
      <c r="N234"/>
      <c r="O234"/>
      <c r="P234"/>
      <c r="Q234"/>
      <c r="R234"/>
      <c r="S234" s="131" t="str">
        <f>IFERROR(Table1[[#This Row],[Female Voters]]/Table1[[#This Row],[Female Population]],"0.0%")</f>
        <v>0.0%</v>
      </c>
      <c r="T234" s="127" t="str">
        <f>IFERROR(Table1[[#This Row],[Male Voters]]/Table1[[#This Row],[Male Population]],"0.0%")</f>
        <v>0.0%</v>
      </c>
      <c r="U234" s="127" t="str">
        <f>IFERROR(Table1[[#This Row],[Total Voters]]/Table1[[#This Row],[Total Population]],"0.0%")</f>
        <v>0.0%</v>
      </c>
      <c r="V234" s="127" t="str">
        <f>IFERROR(Table1[[#This Row],[Female Ballots]]/Table1[[#This Row],[Female Population]],"0.0%")</f>
        <v>0.0%</v>
      </c>
      <c r="W234" s="127" t="str">
        <f>IFERROR(Table1[[#This Row],[Male Ballots]]/Table1[[#This Row],[Male Population]],"0.0%")</f>
        <v>0.0%</v>
      </c>
      <c r="X234" s="127" t="str">
        <f>IFERROR(Table1[[#This Row],[Total Ballots]]/Table1[[#This Row],[Total Population]],"0.0%")</f>
        <v>0.0%</v>
      </c>
      <c r="Y234" s="127" t="str">
        <f>IFERROR(Table1[[#This Row],[Female Ballots]]/Table1[[#This Row],[Female Voters]],"0.0%")</f>
        <v>0.0%</v>
      </c>
      <c r="Z234" s="128" t="str">
        <f>IFERROR(Table1[[#This Row],[Male Ballots]]/Table1[[#This Row],[Male Voters]],"0.0%")</f>
        <v>0.0%</v>
      </c>
      <c r="AA234" s="127" t="str">
        <f>IFERROR(Table1[[#This Row],[Total Ballots]]/Table1[[#This Row],[Total Voters]],"0.0%")</f>
        <v>0.0%</v>
      </c>
    </row>
    <row r="235" spans="1:27" s="7" customFormat="1" hidden="1" x14ac:dyDescent="0.35">
      <c r="A235" s="102" t="s">
        <v>43</v>
      </c>
      <c r="B235" s="103">
        <v>2025</v>
      </c>
      <c r="C235" s="17" t="s">
        <v>82</v>
      </c>
      <c r="D235" s="17"/>
      <c r="E235" s="117"/>
      <c r="F235" s="117"/>
      <c r="G235" s="110" t="s">
        <v>63</v>
      </c>
      <c r="H235" s="122"/>
      <c r="I235" s="122"/>
      <c r="J235" s="123"/>
      <c r="K235"/>
      <c r="L235"/>
      <c r="M235"/>
      <c r="N235"/>
      <c r="O235"/>
      <c r="P235"/>
      <c r="Q235"/>
      <c r="R235"/>
      <c r="S235" s="131" t="str">
        <f>IFERROR(Table1[[#This Row],[Female Voters]]/Table1[[#This Row],[Female Population]],"0.0%")</f>
        <v>0.0%</v>
      </c>
      <c r="T235" s="127" t="str">
        <f>IFERROR(Table1[[#This Row],[Male Voters]]/Table1[[#This Row],[Male Population]],"0.0%")</f>
        <v>0.0%</v>
      </c>
      <c r="U235" s="127" t="str">
        <f>IFERROR(Table1[[#This Row],[Total Voters]]/Table1[[#This Row],[Total Population]],"0.0%")</f>
        <v>0.0%</v>
      </c>
      <c r="V235" s="127" t="str">
        <f>IFERROR(Table1[[#This Row],[Female Ballots]]/Table1[[#This Row],[Female Population]],"0.0%")</f>
        <v>0.0%</v>
      </c>
      <c r="W235" s="127" t="str">
        <f>IFERROR(Table1[[#This Row],[Male Ballots]]/Table1[[#This Row],[Male Population]],"0.0%")</f>
        <v>0.0%</v>
      </c>
      <c r="X235" s="127" t="str">
        <f>IFERROR(Table1[[#This Row],[Total Ballots]]/Table1[[#This Row],[Total Population]],"0.0%")</f>
        <v>0.0%</v>
      </c>
      <c r="Y235" s="127" t="str">
        <f>IFERROR(Table1[[#This Row],[Female Ballots]]/Table1[[#This Row],[Female Voters]],"0.0%")</f>
        <v>0.0%</v>
      </c>
      <c r="Z235" s="128" t="str">
        <f>IFERROR(Table1[[#This Row],[Male Ballots]]/Table1[[#This Row],[Male Voters]],"0.0%")</f>
        <v>0.0%</v>
      </c>
      <c r="AA235" s="127" t="str">
        <f>IFERROR(Table1[[#This Row],[Total Ballots]]/Table1[[#This Row],[Total Voters]],"0.0%")</f>
        <v>0.0%</v>
      </c>
    </row>
    <row r="236" spans="1:27" s="7" customFormat="1" hidden="1" x14ac:dyDescent="0.35">
      <c r="A236" s="102" t="s">
        <v>43</v>
      </c>
      <c r="B236" s="103">
        <v>2025</v>
      </c>
      <c r="C236" s="17" t="s">
        <v>82</v>
      </c>
      <c r="D236" s="17"/>
      <c r="E236" s="117"/>
      <c r="F236" s="117"/>
      <c r="G236" s="110" t="s">
        <v>64</v>
      </c>
      <c r="H236" s="122"/>
      <c r="I236" s="122"/>
      <c r="J236" s="123"/>
      <c r="K236"/>
      <c r="L236"/>
      <c r="M236"/>
      <c r="N236"/>
      <c r="O236"/>
      <c r="P236"/>
      <c r="Q236"/>
      <c r="R236"/>
      <c r="S236" s="131" t="str">
        <f>IFERROR(Table1[[#This Row],[Female Voters]]/Table1[[#This Row],[Female Population]],"0.0%")</f>
        <v>0.0%</v>
      </c>
      <c r="T236" s="127" t="str">
        <f>IFERROR(Table1[[#This Row],[Male Voters]]/Table1[[#This Row],[Male Population]],"0.0%")</f>
        <v>0.0%</v>
      </c>
      <c r="U236" s="127" t="str">
        <f>IFERROR(Table1[[#This Row],[Total Voters]]/Table1[[#This Row],[Total Population]],"0.0%")</f>
        <v>0.0%</v>
      </c>
      <c r="V236" s="127" t="str">
        <f>IFERROR(Table1[[#This Row],[Female Ballots]]/Table1[[#This Row],[Female Population]],"0.0%")</f>
        <v>0.0%</v>
      </c>
      <c r="W236" s="127" t="str">
        <f>IFERROR(Table1[[#This Row],[Male Ballots]]/Table1[[#This Row],[Male Population]],"0.0%")</f>
        <v>0.0%</v>
      </c>
      <c r="X236" s="127" t="str">
        <f>IFERROR(Table1[[#This Row],[Total Ballots]]/Table1[[#This Row],[Total Population]],"0.0%")</f>
        <v>0.0%</v>
      </c>
      <c r="Y236" s="127" t="str">
        <f>IFERROR(Table1[[#This Row],[Female Ballots]]/Table1[[#This Row],[Female Voters]],"0.0%")</f>
        <v>0.0%</v>
      </c>
      <c r="Z236" s="128" t="str">
        <f>IFERROR(Table1[[#This Row],[Male Ballots]]/Table1[[#This Row],[Male Voters]],"0.0%")</f>
        <v>0.0%</v>
      </c>
      <c r="AA236" s="127" t="str">
        <f>IFERROR(Table1[[#This Row],[Total Ballots]]/Table1[[#This Row],[Total Voters]],"0.0%")</f>
        <v>0.0%</v>
      </c>
    </row>
    <row r="237" spans="1:27" s="7" customFormat="1" hidden="1" x14ac:dyDescent="0.35">
      <c r="A237" s="102" t="s">
        <v>43</v>
      </c>
      <c r="B237" s="103">
        <v>2025</v>
      </c>
      <c r="C237" s="17" t="s">
        <v>82</v>
      </c>
      <c r="D237" s="17"/>
      <c r="E237" s="117"/>
      <c r="F237" s="117"/>
      <c r="G237" s="110" t="s">
        <v>65</v>
      </c>
      <c r="H237" s="122"/>
      <c r="I237" s="122"/>
      <c r="J237" s="123"/>
      <c r="K237"/>
      <c r="L237"/>
      <c r="M237"/>
      <c r="N237"/>
      <c r="O237"/>
      <c r="P237"/>
      <c r="Q237"/>
      <c r="R237"/>
      <c r="S237" s="131" t="str">
        <f>IFERROR(Table1[[#This Row],[Female Voters]]/Table1[[#This Row],[Female Population]],"0.0%")</f>
        <v>0.0%</v>
      </c>
      <c r="T237" s="127" t="str">
        <f>IFERROR(Table1[[#This Row],[Male Voters]]/Table1[[#This Row],[Male Population]],"0.0%")</f>
        <v>0.0%</v>
      </c>
      <c r="U237" s="127" t="str">
        <f>IFERROR(Table1[[#This Row],[Total Voters]]/Table1[[#This Row],[Total Population]],"0.0%")</f>
        <v>0.0%</v>
      </c>
      <c r="V237" s="127" t="str">
        <f>IFERROR(Table1[[#This Row],[Female Ballots]]/Table1[[#This Row],[Female Population]],"0.0%")</f>
        <v>0.0%</v>
      </c>
      <c r="W237" s="127" t="str">
        <f>IFERROR(Table1[[#This Row],[Male Ballots]]/Table1[[#This Row],[Male Population]],"0.0%")</f>
        <v>0.0%</v>
      </c>
      <c r="X237" s="127" t="str">
        <f>IFERROR(Table1[[#This Row],[Total Ballots]]/Table1[[#This Row],[Total Population]],"0.0%")</f>
        <v>0.0%</v>
      </c>
      <c r="Y237" s="127" t="str">
        <f>IFERROR(Table1[[#This Row],[Female Ballots]]/Table1[[#This Row],[Female Voters]],"0.0%")</f>
        <v>0.0%</v>
      </c>
      <c r="Z237" s="128" t="str">
        <f>IFERROR(Table1[[#This Row],[Male Ballots]]/Table1[[#This Row],[Male Voters]],"0.0%")</f>
        <v>0.0%</v>
      </c>
      <c r="AA237" s="127" t="str">
        <f>IFERROR(Table1[[#This Row],[Total Ballots]]/Table1[[#This Row],[Total Voters]],"0.0%")</f>
        <v>0.0%</v>
      </c>
    </row>
    <row r="238" spans="1:27" s="7" customFormat="1" hidden="1" x14ac:dyDescent="0.35">
      <c r="A238" s="102" t="s">
        <v>43</v>
      </c>
      <c r="B238" s="103">
        <v>2025</v>
      </c>
      <c r="C238" s="17" t="s">
        <v>82</v>
      </c>
      <c r="D238" s="17"/>
      <c r="E238" s="117"/>
      <c r="F238" s="117"/>
      <c r="G238" s="110" t="s">
        <v>66</v>
      </c>
      <c r="H238" s="122"/>
      <c r="I238" s="122"/>
      <c r="J238" s="123"/>
      <c r="K238"/>
      <c r="L238"/>
      <c r="M238"/>
      <c r="N238"/>
      <c r="O238"/>
      <c r="P238"/>
      <c r="Q238"/>
      <c r="R238"/>
      <c r="S238" s="131" t="str">
        <f>IFERROR(Table1[[#This Row],[Female Voters]]/Table1[[#This Row],[Female Population]],"0.0%")</f>
        <v>0.0%</v>
      </c>
      <c r="T238" s="127" t="str">
        <f>IFERROR(Table1[[#This Row],[Male Voters]]/Table1[[#This Row],[Male Population]],"0.0%")</f>
        <v>0.0%</v>
      </c>
      <c r="U238" s="127" t="str">
        <f>IFERROR(Table1[[#This Row],[Total Voters]]/Table1[[#This Row],[Total Population]],"0.0%")</f>
        <v>0.0%</v>
      </c>
      <c r="V238" s="127" t="str">
        <f>IFERROR(Table1[[#This Row],[Female Ballots]]/Table1[[#This Row],[Female Population]],"0.0%")</f>
        <v>0.0%</v>
      </c>
      <c r="W238" s="127" t="str">
        <f>IFERROR(Table1[[#This Row],[Male Ballots]]/Table1[[#This Row],[Male Population]],"0.0%")</f>
        <v>0.0%</v>
      </c>
      <c r="X238" s="127" t="str">
        <f>IFERROR(Table1[[#This Row],[Total Ballots]]/Table1[[#This Row],[Total Population]],"0.0%")</f>
        <v>0.0%</v>
      </c>
      <c r="Y238" s="127" t="str">
        <f>IFERROR(Table1[[#This Row],[Female Ballots]]/Table1[[#This Row],[Female Voters]],"0.0%")</f>
        <v>0.0%</v>
      </c>
      <c r="Z238" s="128" t="str">
        <f>IFERROR(Table1[[#This Row],[Male Ballots]]/Table1[[#This Row],[Male Voters]],"0.0%")</f>
        <v>0.0%</v>
      </c>
      <c r="AA238" s="127" t="str">
        <f>IFERROR(Table1[[#This Row],[Total Ballots]]/Table1[[#This Row],[Total Voters]],"0.0%")</f>
        <v>0.0%</v>
      </c>
    </row>
    <row r="239" spans="1:27" s="7" customFormat="1" hidden="1" x14ac:dyDescent="0.35">
      <c r="A239" s="102" t="s">
        <v>43</v>
      </c>
      <c r="B239" s="103">
        <v>2025</v>
      </c>
      <c r="C239" s="17" t="s">
        <v>82</v>
      </c>
      <c r="D239" s="17"/>
      <c r="E239" s="117"/>
      <c r="F239" s="117"/>
      <c r="G239" s="110" t="s">
        <v>67</v>
      </c>
      <c r="H239" s="122"/>
      <c r="I239" s="122"/>
      <c r="J239" s="123"/>
      <c r="K239"/>
      <c r="L239"/>
      <c r="M239"/>
      <c r="N239"/>
      <c r="O239"/>
      <c r="P239"/>
      <c r="Q239"/>
      <c r="R239"/>
      <c r="S239" s="131" t="str">
        <f>IFERROR(Table1[[#This Row],[Female Voters]]/Table1[[#This Row],[Female Population]],"0.0%")</f>
        <v>0.0%</v>
      </c>
      <c r="T239" s="127" t="str">
        <f>IFERROR(Table1[[#This Row],[Male Voters]]/Table1[[#This Row],[Male Population]],"0.0%")</f>
        <v>0.0%</v>
      </c>
      <c r="U239" s="127" t="str">
        <f>IFERROR(Table1[[#This Row],[Total Voters]]/Table1[[#This Row],[Total Population]],"0.0%")</f>
        <v>0.0%</v>
      </c>
      <c r="V239" s="127" t="str">
        <f>IFERROR(Table1[[#This Row],[Female Ballots]]/Table1[[#This Row],[Female Population]],"0.0%")</f>
        <v>0.0%</v>
      </c>
      <c r="W239" s="127" t="str">
        <f>IFERROR(Table1[[#This Row],[Male Ballots]]/Table1[[#This Row],[Male Population]],"0.0%")</f>
        <v>0.0%</v>
      </c>
      <c r="X239" s="127" t="str">
        <f>IFERROR(Table1[[#This Row],[Total Ballots]]/Table1[[#This Row],[Total Population]],"0.0%")</f>
        <v>0.0%</v>
      </c>
      <c r="Y239" s="127" t="str">
        <f>IFERROR(Table1[[#This Row],[Female Ballots]]/Table1[[#This Row],[Female Voters]],"0.0%")</f>
        <v>0.0%</v>
      </c>
      <c r="Z239" s="128" t="str">
        <f>IFERROR(Table1[[#This Row],[Male Ballots]]/Table1[[#This Row],[Male Voters]],"0.0%")</f>
        <v>0.0%</v>
      </c>
      <c r="AA239" s="127" t="str">
        <f>IFERROR(Table1[[#This Row],[Total Ballots]]/Table1[[#This Row],[Total Voters]],"0.0%")</f>
        <v>0.0%</v>
      </c>
    </row>
    <row r="240" spans="1:27" s="7" customFormat="1" hidden="1" x14ac:dyDescent="0.35">
      <c r="A240" s="102" t="s">
        <v>26</v>
      </c>
      <c r="B240" s="103">
        <v>2025</v>
      </c>
      <c r="C240" s="17" t="s">
        <v>82</v>
      </c>
      <c r="D240" s="116"/>
      <c r="E240" s="117"/>
      <c r="F240" s="117"/>
      <c r="G240" s="110" t="s">
        <v>79</v>
      </c>
      <c r="H240" s="122"/>
      <c r="I240" s="122"/>
      <c r="J240" s="123"/>
      <c r="K240"/>
      <c r="L240"/>
      <c r="M240"/>
      <c r="N240"/>
      <c r="O240"/>
      <c r="P240"/>
      <c r="Q240"/>
      <c r="R240"/>
      <c r="S240" s="131" t="str">
        <f>IFERROR(Table1[[#This Row],[Female Voters]]/Table1[[#This Row],[Female Population]],"0.0%")</f>
        <v>0.0%</v>
      </c>
      <c r="T240" s="127" t="str">
        <f>IFERROR(Table1[[#This Row],[Male Voters]]/Table1[[#This Row],[Male Population]],"0.0%")</f>
        <v>0.0%</v>
      </c>
      <c r="U240" s="127" t="str">
        <f>IFERROR(Table1[[#This Row],[Total Voters]]/Table1[[#This Row],[Total Population]],"0.0%")</f>
        <v>0.0%</v>
      </c>
      <c r="V240" s="127" t="str">
        <f>IFERROR(Table1[[#This Row],[Female Ballots]]/Table1[[#This Row],[Female Population]],"0.0%")</f>
        <v>0.0%</v>
      </c>
      <c r="W240" s="127" t="str">
        <f>IFERROR(Table1[[#This Row],[Male Ballots]]/Table1[[#This Row],[Male Population]],"0.0%")</f>
        <v>0.0%</v>
      </c>
      <c r="X240" s="127" t="str">
        <f>IFERROR(Table1[[#This Row],[Total Ballots]]/Table1[[#This Row],[Total Population]],"0.0%")</f>
        <v>0.0%</v>
      </c>
      <c r="Y240" s="127" t="str">
        <f>IFERROR(Table1[[#This Row],[Female Ballots]]/Table1[[#This Row],[Female Voters]],"0.0%")</f>
        <v>0.0%</v>
      </c>
      <c r="Z240" s="128" t="str">
        <f>IFERROR(Table1[[#This Row],[Male Ballots]]/Table1[[#This Row],[Male Voters]],"0.0%")</f>
        <v>0.0%</v>
      </c>
      <c r="AA240" s="127" t="str">
        <f>IFERROR(Table1[[#This Row],[Total Ballots]]/Table1[[#This Row],[Total Voters]],"0.0%")</f>
        <v>0.0%</v>
      </c>
    </row>
    <row r="241" spans="1:27" s="7" customFormat="1" hidden="1" x14ac:dyDescent="0.35">
      <c r="A241" s="106" t="s">
        <v>26</v>
      </c>
      <c r="B241" s="103">
        <v>2025</v>
      </c>
      <c r="C241" s="17" t="s">
        <v>82</v>
      </c>
      <c r="D241" s="116"/>
      <c r="E241" s="117"/>
      <c r="F241" s="117"/>
      <c r="G241" s="110" t="s">
        <v>62</v>
      </c>
      <c r="H241" s="122"/>
      <c r="I241" s="122"/>
      <c r="J241" s="123"/>
      <c r="K241"/>
      <c r="L241"/>
      <c r="M241"/>
      <c r="N241"/>
      <c r="O241"/>
      <c r="P241"/>
      <c r="Q241"/>
      <c r="R241"/>
      <c r="S241" s="131" t="str">
        <f>IFERROR(Table1[[#This Row],[Female Voters]]/Table1[[#This Row],[Female Population]],"0.0%")</f>
        <v>0.0%</v>
      </c>
      <c r="T241" s="127" t="str">
        <f>IFERROR(Table1[[#This Row],[Male Voters]]/Table1[[#This Row],[Male Population]],"0.0%")</f>
        <v>0.0%</v>
      </c>
      <c r="U241" s="127" t="str">
        <f>IFERROR(Table1[[#This Row],[Total Voters]]/Table1[[#This Row],[Total Population]],"0.0%")</f>
        <v>0.0%</v>
      </c>
      <c r="V241" s="127" t="str">
        <f>IFERROR(Table1[[#This Row],[Female Ballots]]/Table1[[#This Row],[Female Population]],"0.0%")</f>
        <v>0.0%</v>
      </c>
      <c r="W241" s="127" t="str">
        <f>IFERROR(Table1[[#This Row],[Male Ballots]]/Table1[[#This Row],[Male Population]],"0.0%")</f>
        <v>0.0%</v>
      </c>
      <c r="X241" s="127" t="str">
        <f>IFERROR(Table1[[#This Row],[Total Ballots]]/Table1[[#This Row],[Total Population]],"0.0%")</f>
        <v>0.0%</v>
      </c>
      <c r="Y241" s="127" t="str">
        <f>IFERROR(Table1[[#This Row],[Female Ballots]]/Table1[[#This Row],[Female Voters]],"0.0%")</f>
        <v>0.0%</v>
      </c>
      <c r="Z241" s="128" t="str">
        <f>IFERROR(Table1[[#This Row],[Male Ballots]]/Table1[[#This Row],[Male Voters]],"0.0%")</f>
        <v>0.0%</v>
      </c>
      <c r="AA241" s="127" t="str">
        <f>IFERROR(Table1[[#This Row],[Total Ballots]]/Table1[[#This Row],[Total Voters]],"0.0%")</f>
        <v>0.0%</v>
      </c>
    </row>
    <row r="242" spans="1:27" s="7" customFormat="1" hidden="1" x14ac:dyDescent="0.35">
      <c r="A242" s="102" t="s">
        <v>26</v>
      </c>
      <c r="B242" s="103">
        <v>2025</v>
      </c>
      <c r="C242" s="17" t="s">
        <v>82</v>
      </c>
      <c r="D242" s="116"/>
      <c r="E242" s="117"/>
      <c r="F242" s="117"/>
      <c r="G242" s="110" t="s">
        <v>63</v>
      </c>
      <c r="H242" s="122"/>
      <c r="I242" s="122"/>
      <c r="J242" s="123"/>
      <c r="K242"/>
      <c r="L242"/>
      <c r="M242"/>
      <c r="N242"/>
      <c r="O242"/>
      <c r="P242"/>
      <c r="Q242"/>
      <c r="R242"/>
      <c r="S242" s="131" t="str">
        <f>IFERROR(Table1[[#This Row],[Female Voters]]/Table1[[#This Row],[Female Population]],"0.0%")</f>
        <v>0.0%</v>
      </c>
      <c r="T242" s="127" t="str">
        <f>IFERROR(Table1[[#This Row],[Male Voters]]/Table1[[#This Row],[Male Population]],"0.0%")</f>
        <v>0.0%</v>
      </c>
      <c r="U242" s="127" t="str">
        <f>IFERROR(Table1[[#This Row],[Total Voters]]/Table1[[#This Row],[Total Population]],"0.0%")</f>
        <v>0.0%</v>
      </c>
      <c r="V242" s="127" t="str">
        <f>IFERROR(Table1[[#This Row],[Female Ballots]]/Table1[[#This Row],[Female Population]],"0.0%")</f>
        <v>0.0%</v>
      </c>
      <c r="W242" s="127" t="str">
        <f>IFERROR(Table1[[#This Row],[Male Ballots]]/Table1[[#This Row],[Male Population]],"0.0%")</f>
        <v>0.0%</v>
      </c>
      <c r="X242" s="127" t="str">
        <f>IFERROR(Table1[[#This Row],[Total Ballots]]/Table1[[#This Row],[Total Population]],"0.0%")</f>
        <v>0.0%</v>
      </c>
      <c r="Y242" s="127" t="str">
        <f>IFERROR(Table1[[#This Row],[Female Ballots]]/Table1[[#This Row],[Female Voters]],"0.0%")</f>
        <v>0.0%</v>
      </c>
      <c r="Z242" s="128" t="str">
        <f>IFERROR(Table1[[#This Row],[Male Ballots]]/Table1[[#This Row],[Male Voters]],"0.0%")</f>
        <v>0.0%</v>
      </c>
      <c r="AA242" s="127" t="str">
        <f>IFERROR(Table1[[#This Row],[Total Ballots]]/Table1[[#This Row],[Total Voters]],"0.0%")</f>
        <v>0.0%</v>
      </c>
    </row>
    <row r="243" spans="1:27" s="7" customFormat="1" hidden="1" x14ac:dyDescent="0.35">
      <c r="A243" s="102" t="s">
        <v>26</v>
      </c>
      <c r="B243" s="103">
        <v>2025</v>
      </c>
      <c r="C243" s="17" t="s">
        <v>82</v>
      </c>
      <c r="D243" s="116"/>
      <c r="E243" s="117"/>
      <c r="F243" s="117"/>
      <c r="G243" s="110" t="s">
        <v>64</v>
      </c>
      <c r="H243" s="122"/>
      <c r="I243" s="122"/>
      <c r="J243" s="123"/>
      <c r="K243"/>
      <c r="L243"/>
      <c r="M243"/>
      <c r="N243"/>
      <c r="O243"/>
      <c r="P243"/>
      <c r="Q243"/>
      <c r="R243"/>
      <c r="S243" s="131" t="str">
        <f>IFERROR(Table1[[#This Row],[Female Voters]]/Table1[[#This Row],[Female Population]],"0.0%")</f>
        <v>0.0%</v>
      </c>
      <c r="T243" s="127" t="str">
        <f>IFERROR(Table1[[#This Row],[Male Voters]]/Table1[[#This Row],[Male Population]],"0.0%")</f>
        <v>0.0%</v>
      </c>
      <c r="U243" s="127" t="str">
        <f>IFERROR(Table1[[#This Row],[Total Voters]]/Table1[[#This Row],[Total Population]],"0.0%")</f>
        <v>0.0%</v>
      </c>
      <c r="V243" s="127" t="str">
        <f>IFERROR(Table1[[#This Row],[Female Ballots]]/Table1[[#This Row],[Female Population]],"0.0%")</f>
        <v>0.0%</v>
      </c>
      <c r="W243" s="127" t="str">
        <f>IFERROR(Table1[[#This Row],[Male Ballots]]/Table1[[#This Row],[Male Population]],"0.0%")</f>
        <v>0.0%</v>
      </c>
      <c r="X243" s="127" t="str">
        <f>IFERROR(Table1[[#This Row],[Total Ballots]]/Table1[[#This Row],[Total Population]],"0.0%")</f>
        <v>0.0%</v>
      </c>
      <c r="Y243" s="127" t="str">
        <f>IFERROR(Table1[[#This Row],[Female Ballots]]/Table1[[#This Row],[Female Voters]],"0.0%")</f>
        <v>0.0%</v>
      </c>
      <c r="Z243" s="128" t="str">
        <f>IFERROR(Table1[[#This Row],[Male Ballots]]/Table1[[#This Row],[Male Voters]],"0.0%")</f>
        <v>0.0%</v>
      </c>
      <c r="AA243" s="127" t="str">
        <f>IFERROR(Table1[[#This Row],[Total Ballots]]/Table1[[#This Row],[Total Voters]],"0.0%")</f>
        <v>0.0%</v>
      </c>
    </row>
    <row r="244" spans="1:27" s="7" customFormat="1" hidden="1" x14ac:dyDescent="0.35">
      <c r="A244" s="102" t="s">
        <v>26</v>
      </c>
      <c r="B244" s="103">
        <v>2025</v>
      </c>
      <c r="C244" s="17" t="s">
        <v>82</v>
      </c>
      <c r="D244" s="116"/>
      <c r="E244" s="117"/>
      <c r="F244" s="117"/>
      <c r="G244" s="110" t="s">
        <v>65</v>
      </c>
      <c r="H244" s="122"/>
      <c r="I244" s="122"/>
      <c r="J244" s="123"/>
      <c r="K244"/>
      <c r="L244"/>
      <c r="M244"/>
      <c r="N244"/>
      <c r="O244"/>
      <c r="P244"/>
      <c r="Q244"/>
      <c r="R244"/>
      <c r="S244" s="131" t="str">
        <f>IFERROR(Table1[[#This Row],[Female Voters]]/Table1[[#This Row],[Female Population]],"0.0%")</f>
        <v>0.0%</v>
      </c>
      <c r="T244" s="127" t="str">
        <f>IFERROR(Table1[[#This Row],[Male Voters]]/Table1[[#This Row],[Male Population]],"0.0%")</f>
        <v>0.0%</v>
      </c>
      <c r="U244" s="127" t="str">
        <f>IFERROR(Table1[[#This Row],[Total Voters]]/Table1[[#This Row],[Total Population]],"0.0%")</f>
        <v>0.0%</v>
      </c>
      <c r="V244" s="127" t="str">
        <f>IFERROR(Table1[[#This Row],[Female Ballots]]/Table1[[#This Row],[Female Population]],"0.0%")</f>
        <v>0.0%</v>
      </c>
      <c r="W244" s="127" t="str">
        <f>IFERROR(Table1[[#This Row],[Male Ballots]]/Table1[[#This Row],[Male Population]],"0.0%")</f>
        <v>0.0%</v>
      </c>
      <c r="X244" s="127" t="str">
        <f>IFERROR(Table1[[#This Row],[Total Ballots]]/Table1[[#This Row],[Total Population]],"0.0%")</f>
        <v>0.0%</v>
      </c>
      <c r="Y244" s="127" t="str">
        <f>IFERROR(Table1[[#This Row],[Female Ballots]]/Table1[[#This Row],[Female Voters]],"0.0%")</f>
        <v>0.0%</v>
      </c>
      <c r="Z244" s="128" t="str">
        <f>IFERROR(Table1[[#This Row],[Male Ballots]]/Table1[[#This Row],[Male Voters]],"0.0%")</f>
        <v>0.0%</v>
      </c>
      <c r="AA244" s="127" t="str">
        <f>IFERROR(Table1[[#This Row],[Total Ballots]]/Table1[[#This Row],[Total Voters]],"0.0%")</f>
        <v>0.0%</v>
      </c>
    </row>
    <row r="245" spans="1:27" s="7" customFormat="1" hidden="1" x14ac:dyDescent="0.35">
      <c r="A245" s="102" t="s">
        <v>26</v>
      </c>
      <c r="B245" s="103">
        <v>2025</v>
      </c>
      <c r="C245" s="17" t="s">
        <v>82</v>
      </c>
      <c r="D245" s="116"/>
      <c r="E245" s="117"/>
      <c r="F245" s="117"/>
      <c r="G245" s="110" t="s">
        <v>66</v>
      </c>
      <c r="H245" s="122"/>
      <c r="I245" s="122"/>
      <c r="J245" s="123"/>
      <c r="K245"/>
      <c r="L245"/>
      <c r="M245"/>
      <c r="N245"/>
      <c r="O245"/>
      <c r="P245"/>
      <c r="Q245"/>
      <c r="R245"/>
      <c r="S245" s="131" t="str">
        <f>IFERROR(Table1[[#This Row],[Female Voters]]/Table1[[#This Row],[Female Population]],"0.0%")</f>
        <v>0.0%</v>
      </c>
      <c r="T245" s="127" t="str">
        <f>IFERROR(Table1[[#This Row],[Male Voters]]/Table1[[#This Row],[Male Population]],"0.0%")</f>
        <v>0.0%</v>
      </c>
      <c r="U245" s="127" t="str">
        <f>IFERROR(Table1[[#This Row],[Total Voters]]/Table1[[#This Row],[Total Population]],"0.0%")</f>
        <v>0.0%</v>
      </c>
      <c r="V245" s="127" t="str">
        <f>IFERROR(Table1[[#This Row],[Female Ballots]]/Table1[[#This Row],[Female Population]],"0.0%")</f>
        <v>0.0%</v>
      </c>
      <c r="W245" s="127" t="str">
        <f>IFERROR(Table1[[#This Row],[Male Ballots]]/Table1[[#This Row],[Male Population]],"0.0%")</f>
        <v>0.0%</v>
      </c>
      <c r="X245" s="127" t="str">
        <f>IFERROR(Table1[[#This Row],[Total Ballots]]/Table1[[#This Row],[Total Population]],"0.0%")</f>
        <v>0.0%</v>
      </c>
      <c r="Y245" s="127" t="str">
        <f>IFERROR(Table1[[#This Row],[Female Ballots]]/Table1[[#This Row],[Female Voters]],"0.0%")</f>
        <v>0.0%</v>
      </c>
      <c r="Z245" s="128" t="str">
        <f>IFERROR(Table1[[#This Row],[Male Ballots]]/Table1[[#This Row],[Male Voters]],"0.0%")</f>
        <v>0.0%</v>
      </c>
      <c r="AA245" s="127" t="str">
        <f>IFERROR(Table1[[#This Row],[Total Ballots]]/Table1[[#This Row],[Total Voters]],"0.0%")</f>
        <v>0.0%</v>
      </c>
    </row>
    <row r="246" spans="1:27" s="7" customFormat="1" hidden="1" x14ac:dyDescent="0.35">
      <c r="A246" s="102" t="s">
        <v>26</v>
      </c>
      <c r="B246" s="103">
        <v>2025</v>
      </c>
      <c r="C246" s="17" t="s">
        <v>82</v>
      </c>
      <c r="D246" s="116"/>
      <c r="E246" s="117"/>
      <c r="F246" s="117"/>
      <c r="G246" s="110" t="s">
        <v>67</v>
      </c>
      <c r="H246" s="122"/>
      <c r="I246" s="122"/>
      <c r="J246" s="123"/>
      <c r="K246"/>
      <c r="L246"/>
      <c r="M246"/>
      <c r="N246"/>
      <c r="O246"/>
      <c r="P246"/>
      <c r="Q246"/>
      <c r="R246"/>
      <c r="S246" s="131" t="str">
        <f>IFERROR(Table1[[#This Row],[Female Voters]]/Table1[[#This Row],[Female Population]],"0.0%")</f>
        <v>0.0%</v>
      </c>
      <c r="T246" s="127" t="str">
        <f>IFERROR(Table1[[#This Row],[Male Voters]]/Table1[[#This Row],[Male Population]],"0.0%")</f>
        <v>0.0%</v>
      </c>
      <c r="U246" s="127" t="str">
        <f>IFERROR(Table1[[#This Row],[Total Voters]]/Table1[[#This Row],[Total Population]],"0.0%")</f>
        <v>0.0%</v>
      </c>
      <c r="V246" s="127" t="str">
        <f>IFERROR(Table1[[#This Row],[Female Ballots]]/Table1[[#This Row],[Female Population]],"0.0%")</f>
        <v>0.0%</v>
      </c>
      <c r="W246" s="127" t="str">
        <f>IFERROR(Table1[[#This Row],[Male Ballots]]/Table1[[#This Row],[Male Population]],"0.0%")</f>
        <v>0.0%</v>
      </c>
      <c r="X246" s="127" t="str">
        <f>IFERROR(Table1[[#This Row],[Total Ballots]]/Table1[[#This Row],[Total Population]],"0.0%")</f>
        <v>0.0%</v>
      </c>
      <c r="Y246" s="127" t="str">
        <f>IFERROR(Table1[[#This Row],[Female Ballots]]/Table1[[#This Row],[Female Voters]],"0.0%")</f>
        <v>0.0%</v>
      </c>
      <c r="Z246" s="128" t="str">
        <f>IFERROR(Table1[[#This Row],[Male Ballots]]/Table1[[#This Row],[Male Voters]],"0.0%")</f>
        <v>0.0%</v>
      </c>
      <c r="AA246" s="127" t="str">
        <f>IFERROR(Table1[[#This Row],[Total Ballots]]/Table1[[#This Row],[Total Voters]],"0.0%")</f>
        <v>0.0%</v>
      </c>
    </row>
    <row r="247" spans="1:27" s="7" customFormat="1" hidden="1" x14ac:dyDescent="0.35">
      <c r="A247" s="102" t="s">
        <v>45</v>
      </c>
      <c r="B247" s="103">
        <v>2025</v>
      </c>
      <c r="C247" s="17" t="s">
        <v>82</v>
      </c>
      <c r="D247" s="116"/>
      <c r="E247" s="117"/>
      <c r="F247" s="117"/>
      <c r="G247" s="110" t="s">
        <v>79</v>
      </c>
      <c r="H247" s="122"/>
      <c r="I247" s="122"/>
      <c r="J247" s="123"/>
      <c r="K247"/>
      <c r="L247"/>
      <c r="M247"/>
      <c r="N247"/>
      <c r="O247"/>
      <c r="P247"/>
      <c r="Q247"/>
      <c r="R247"/>
      <c r="S247" s="131" t="str">
        <f>IFERROR(Table1[[#This Row],[Female Voters]]/Table1[[#This Row],[Female Population]],"0.0%")</f>
        <v>0.0%</v>
      </c>
      <c r="T247" s="127" t="str">
        <f>IFERROR(Table1[[#This Row],[Male Voters]]/Table1[[#This Row],[Male Population]],"0.0%")</f>
        <v>0.0%</v>
      </c>
      <c r="U247" s="127" t="str">
        <f>IFERROR(Table1[[#This Row],[Total Voters]]/Table1[[#This Row],[Total Population]],"0.0%")</f>
        <v>0.0%</v>
      </c>
      <c r="V247" s="127" t="str">
        <f>IFERROR(Table1[[#This Row],[Female Ballots]]/Table1[[#This Row],[Female Population]],"0.0%")</f>
        <v>0.0%</v>
      </c>
      <c r="W247" s="127" t="str">
        <f>IFERROR(Table1[[#This Row],[Male Ballots]]/Table1[[#This Row],[Male Population]],"0.0%")</f>
        <v>0.0%</v>
      </c>
      <c r="X247" s="127" t="str">
        <f>IFERROR(Table1[[#This Row],[Total Ballots]]/Table1[[#This Row],[Total Population]],"0.0%")</f>
        <v>0.0%</v>
      </c>
      <c r="Y247" s="127" t="str">
        <f>IFERROR(Table1[[#This Row],[Female Ballots]]/Table1[[#This Row],[Female Voters]],"0.0%")</f>
        <v>0.0%</v>
      </c>
      <c r="Z247" s="128" t="str">
        <f>IFERROR(Table1[[#This Row],[Male Ballots]]/Table1[[#This Row],[Male Voters]],"0.0%")</f>
        <v>0.0%</v>
      </c>
      <c r="AA247" s="127" t="str">
        <f>IFERROR(Table1[[#This Row],[Total Ballots]]/Table1[[#This Row],[Total Voters]],"0.0%")</f>
        <v>0.0%</v>
      </c>
    </row>
    <row r="248" spans="1:27" s="7" customFormat="1" hidden="1" x14ac:dyDescent="0.35">
      <c r="A248" s="102" t="s">
        <v>45</v>
      </c>
      <c r="B248" s="103">
        <v>2025</v>
      </c>
      <c r="C248" s="17" t="s">
        <v>82</v>
      </c>
      <c r="D248" s="116"/>
      <c r="E248" s="117"/>
      <c r="F248" s="117"/>
      <c r="G248" s="110" t="s">
        <v>62</v>
      </c>
      <c r="H248" s="122"/>
      <c r="I248" s="122"/>
      <c r="J248" s="123"/>
      <c r="K248"/>
      <c r="L248"/>
      <c r="M248"/>
      <c r="N248"/>
      <c r="O248"/>
      <c r="P248"/>
      <c r="Q248"/>
      <c r="R248"/>
      <c r="S248" s="131" t="str">
        <f>IFERROR(Table1[[#This Row],[Female Voters]]/Table1[[#This Row],[Female Population]],"0.0%")</f>
        <v>0.0%</v>
      </c>
      <c r="T248" s="127" t="str">
        <f>IFERROR(Table1[[#This Row],[Male Voters]]/Table1[[#This Row],[Male Population]],"0.0%")</f>
        <v>0.0%</v>
      </c>
      <c r="U248" s="127" t="str">
        <f>IFERROR(Table1[[#This Row],[Total Voters]]/Table1[[#This Row],[Total Population]],"0.0%")</f>
        <v>0.0%</v>
      </c>
      <c r="V248" s="127" t="str">
        <f>IFERROR(Table1[[#This Row],[Female Ballots]]/Table1[[#This Row],[Female Population]],"0.0%")</f>
        <v>0.0%</v>
      </c>
      <c r="W248" s="127" t="str">
        <f>IFERROR(Table1[[#This Row],[Male Ballots]]/Table1[[#This Row],[Male Population]],"0.0%")</f>
        <v>0.0%</v>
      </c>
      <c r="X248" s="127" t="str">
        <f>IFERROR(Table1[[#This Row],[Total Ballots]]/Table1[[#This Row],[Total Population]],"0.0%")</f>
        <v>0.0%</v>
      </c>
      <c r="Y248" s="127" t="str">
        <f>IFERROR(Table1[[#This Row],[Female Ballots]]/Table1[[#This Row],[Female Voters]],"0.0%")</f>
        <v>0.0%</v>
      </c>
      <c r="Z248" s="128" t="str">
        <f>IFERROR(Table1[[#This Row],[Male Ballots]]/Table1[[#This Row],[Male Voters]],"0.0%")</f>
        <v>0.0%</v>
      </c>
      <c r="AA248" s="127" t="str">
        <f>IFERROR(Table1[[#This Row],[Total Ballots]]/Table1[[#This Row],[Total Voters]],"0.0%")</f>
        <v>0.0%</v>
      </c>
    </row>
    <row r="249" spans="1:27" s="7" customFormat="1" hidden="1" x14ac:dyDescent="0.35">
      <c r="A249" s="102" t="s">
        <v>45</v>
      </c>
      <c r="B249" s="103">
        <v>2025</v>
      </c>
      <c r="C249" s="17" t="s">
        <v>82</v>
      </c>
      <c r="D249" s="116"/>
      <c r="E249" s="117"/>
      <c r="F249" s="117"/>
      <c r="G249" s="110" t="s">
        <v>63</v>
      </c>
      <c r="H249" s="122"/>
      <c r="I249" s="122"/>
      <c r="J249" s="123"/>
      <c r="K249"/>
      <c r="L249"/>
      <c r="M249"/>
      <c r="N249"/>
      <c r="O249"/>
      <c r="P249"/>
      <c r="Q249"/>
      <c r="R249"/>
      <c r="S249" s="131" t="str">
        <f>IFERROR(Table1[[#This Row],[Female Voters]]/Table1[[#This Row],[Female Population]],"0.0%")</f>
        <v>0.0%</v>
      </c>
      <c r="T249" s="127" t="str">
        <f>IFERROR(Table1[[#This Row],[Male Voters]]/Table1[[#This Row],[Male Population]],"0.0%")</f>
        <v>0.0%</v>
      </c>
      <c r="U249" s="127" t="str">
        <f>IFERROR(Table1[[#This Row],[Total Voters]]/Table1[[#This Row],[Total Population]],"0.0%")</f>
        <v>0.0%</v>
      </c>
      <c r="V249" s="127" t="str">
        <f>IFERROR(Table1[[#This Row],[Female Ballots]]/Table1[[#This Row],[Female Population]],"0.0%")</f>
        <v>0.0%</v>
      </c>
      <c r="W249" s="127" t="str">
        <f>IFERROR(Table1[[#This Row],[Male Ballots]]/Table1[[#This Row],[Male Population]],"0.0%")</f>
        <v>0.0%</v>
      </c>
      <c r="X249" s="127" t="str">
        <f>IFERROR(Table1[[#This Row],[Total Ballots]]/Table1[[#This Row],[Total Population]],"0.0%")</f>
        <v>0.0%</v>
      </c>
      <c r="Y249" s="127" t="str">
        <f>IFERROR(Table1[[#This Row],[Female Ballots]]/Table1[[#This Row],[Female Voters]],"0.0%")</f>
        <v>0.0%</v>
      </c>
      <c r="Z249" s="128" t="str">
        <f>IFERROR(Table1[[#This Row],[Male Ballots]]/Table1[[#This Row],[Male Voters]],"0.0%")</f>
        <v>0.0%</v>
      </c>
      <c r="AA249" s="127" t="str">
        <f>IFERROR(Table1[[#This Row],[Total Ballots]]/Table1[[#This Row],[Total Voters]],"0.0%")</f>
        <v>0.0%</v>
      </c>
    </row>
    <row r="250" spans="1:27" s="7" customFormat="1" hidden="1" x14ac:dyDescent="0.35">
      <c r="A250" s="102" t="s">
        <v>45</v>
      </c>
      <c r="B250" s="103">
        <v>2025</v>
      </c>
      <c r="C250" s="17" t="s">
        <v>82</v>
      </c>
      <c r="D250" s="116"/>
      <c r="E250" s="117"/>
      <c r="F250" s="117"/>
      <c r="G250" s="110" t="s">
        <v>64</v>
      </c>
      <c r="H250" s="122"/>
      <c r="I250" s="122"/>
      <c r="J250" s="123"/>
      <c r="K250"/>
      <c r="L250"/>
      <c r="M250"/>
      <c r="N250"/>
      <c r="O250"/>
      <c r="P250"/>
      <c r="Q250"/>
      <c r="R250"/>
      <c r="S250" s="131" t="str">
        <f>IFERROR(Table1[[#This Row],[Female Voters]]/Table1[[#This Row],[Female Population]],"0.0%")</f>
        <v>0.0%</v>
      </c>
      <c r="T250" s="127" t="str">
        <f>IFERROR(Table1[[#This Row],[Male Voters]]/Table1[[#This Row],[Male Population]],"0.0%")</f>
        <v>0.0%</v>
      </c>
      <c r="U250" s="127" t="str">
        <f>IFERROR(Table1[[#This Row],[Total Voters]]/Table1[[#This Row],[Total Population]],"0.0%")</f>
        <v>0.0%</v>
      </c>
      <c r="V250" s="127" t="str">
        <f>IFERROR(Table1[[#This Row],[Female Ballots]]/Table1[[#This Row],[Female Population]],"0.0%")</f>
        <v>0.0%</v>
      </c>
      <c r="W250" s="127" t="str">
        <f>IFERROR(Table1[[#This Row],[Male Ballots]]/Table1[[#This Row],[Male Population]],"0.0%")</f>
        <v>0.0%</v>
      </c>
      <c r="X250" s="127" t="str">
        <f>IFERROR(Table1[[#This Row],[Total Ballots]]/Table1[[#This Row],[Total Population]],"0.0%")</f>
        <v>0.0%</v>
      </c>
      <c r="Y250" s="127" t="str">
        <f>IFERROR(Table1[[#This Row],[Female Ballots]]/Table1[[#This Row],[Female Voters]],"0.0%")</f>
        <v>0.0%</v>
      </c>
      <c r="Z250" s="128" t="str">
        <f>IFERROR(Table1[[#This Row],[Male Ballots]]/Table1[[#This Row],[Male Voters]],"0.0%")</f>
        <v>0.0%</v>
      </c>
      <c r="AA250" s="127" t="str">
        <f>IFERROR(Table1[[#This Row],[Total Ballots]]/Table1[[#This Row],[Total Voters]],"0.0%")</f>
        <v>0.0%</v>
      </c>
    </row>
    <row r="251" spans="1:27" s="7" customFormat="1" hidden="1" x14ac:dyDescent="0.35">
      <c r="A251" s="102" t="s">
        <v>45</v>
      </c>
      <c r="B251" s="103">
        <v>2025</v>
      </c>
      <c r="C251" s="17" t="s">
        <v>82</v>
      </c>
      <c r="D251" s="116"/>
      <c r="E251" s="117"/>
      <c r="F251" s="117"/>
      <c r="G251" s="110" t="s">
        <v>65</v>
      </c>
      <c r="H251" s="122"/>
      <c r="I251" s="122"/>
      <c r="J251" s="123"/>
      <c r="K251"/>
      <c r="L251"/>
      <c r="M251"/>
      <c r="N251"/>
      <c r="O251"/>
      <c r="P251"/>
      <c r="Q251"/>
      <c r="R251"/>
      <c r="S251" s="131" t="str">
        <f>IFERROR(Table1[[#This Row],[Female Voters]]/Table1[[#This Row],[Female Population]],"0.0%")</f>
        <v>0.0%</v>
      </c>
      <c r="T251" s="127" t="str">
        <f>IFERROR(Table1[[#This Row],[Male Voters]]/Table1[[#This Row],[Male Population]],"0.0%")</f>
        <v>0.0%</v>
      </c>
      <c r="U251" s="127" t="str">
        <f>IFERROR(Table1[[#This Row],[Total Voters]]/Table1[[#This Row],[Total Population]],"0.0%")</f>
        <v>0.0%</v>
      </c>
      <c r="V251" s="127" t="str">
        <f>IFERROR(Table1[[#This Row],[Female Ballots]]/Table1[[#This Row],[Female Population]],"0.0%")</f>
        <v>0.0%</v>
      </c>
      <c r="W251" s="127" t="str">
        <f>IFERROR(Table1[[#This Row],[Male Ballots]]/Table1[[#This Row],[Male Population]],"0.0%")</f>
        <v>0.0%</v>
      </c>
      <c r="X251" s="127" t="str">
        <f>IFERROR(Table1[[#This Row],[Total Ballots]]/Table1[[#This Row],[Total Population]],"0.0%")</f>
        <v>0.0%</v>
      </c>
      <c r="Y251" s="127" t="str">
        <f>IFERROR(Table1[[#This Row],[Female Ballots]]/Table1[[#This Row],[Female Voters]],"0.0%")</f>
        <v>0.0%</v>
      </c>
      <c r="Z251" s="128" t="str">
        <f>IFERROR(Table1[[#This Row],[Male Ballots]]/Table1[[#This Row],[Male Voters]],"0.0%")</f>
        <v>0.0%</v>
      </c>
      <c r="AA251" s="127" t="str">
        <f>IFERROR(Table1[[#This Row],[Total Ballots]]/Table1[[#This Row],[Total Voters]],"0.0%")</f>
        <v>0.0%</v>
      </c>
    </row>
    <row r="252" spans="1:27" s="7" customFormat="1" hidden="1" x14ac:dyDescent="0.35">
      <c r="A252" s="102" t="s">
        <v>45</v>
      </c>
      <c r="B252" s="103">
        <v>2025</v>
      </c>
      <c r="C252" s="17" t="s">
        <v>82</v>
      </c>
      <c r="D252" s="116"/>
      <c r="E252" s="117"/>
      <c r="F252" s="117"/>
      <c r="G252" s="110" t="s">
        <v>66</v>
      </c>
      <c r="H252" s="122"/>
      <c r="I252" s="122"/>
      <c r="J252" s="123"/>
      <c r="K252"/>
      <c r="L252"/>
      <c r="M252"/>
      <c r="N252"/>
      <c r="O252"/>
      <c r="P252"/>
      <c r="Q252"/>
      <c r="R252"/>
      <c r="S252" s="131" t="str">
        <f>IFERROR(Table1[[#This Row],[Female Voters]]/Table1[[#This Row],[Female Population]],"0.0%")</f>
        <v>0.0%</v>
      </c>
      <c r="T252" s="127" t="str">
        <f>IFERROR(Table1[[#This Row],[Male Voters]]/Table1[[#This Row],[Male Population]],"0.0%")</f>
        <v>0.0%</v>
      </c>
      <c r="U252" s="127" t="str">
        <f>IFERROR(Table1[[#This Row],[Total Voters]]/Table1[[#This Row],[Total Population]],"0.0%")</f>
        <v>0.0%</v>
      </c>
      <c r="V252" s="127" t="str">
        <f>IFERROR(Table1[[#This Row],[Female Ballots]]/Table1[[#This Row],[Female Population]],"0.0%")</f>
        <v>0.0%</v>
      </c>
      <c r="W252" s="127" t="str">
        <f>IFERROR(Table1[[#This Row],[Male Ballots]]/Table1[[#This Row],[Male Population]],"0.0%")</f>
        <v>0.0%</v>
      </c>
      <c r="X252" s="127" t="str">
        <f>IFERROR(Table1[[#This Row],[Total Ballots]]/Table1[[#This Row],[Total Population]],"0.0%")</f>
        <v>0.0%</v>
      </c>
      <c r="Y252" s="127" t="str">
        <f>IFERROR(Table1[[#This Row],[Female Ballots]]/Table1[[#This Row],[Female Voters]],"0.0%")</f>
        <v>0.0%</v>
      </c>
      <c r="Z252" s="128" t="str">
        <f>IFERROR(Table1[[#This Row],[Male Ballots]]/Table1[[#This Row],[Male Voters]],"0.0%")</f>
        <v>0.0%</v>
      </c>
      <c r="AA252" s="127" t="str">
        <f>IFERROR(Table1[[#This Row],[Total Ballots]]/Table1[[#This Row],[Total Voters]],"0.0%")</f>
        <v>0.0%</v>
      </c>
    </row>
    <row r="253" spans="1:27" s="7" customFormat="1" hidden="1" x14ac:dyDescent="0.35">
      <c r="A253" s="102" t="s">
        <v>45</v>
      </c>
      <c r="B253" s="103">
        <v>2025</v>
      </c>
      <c r="C253" s="17" t="s">
        <v>82</v>
      </c>
      <c r="D253" s="116"/>
      <c r="E253" s="117"/>
      <c r="F253" s="117"/>
      <c r="G253" s="110" t="s">
        <v>67</v>
      </c>
      <c r="H253" s="122"/>
      <c r="I253" s="122"/>
      <c r="J253" s="123"/>
      <c r="K253"/>
      <c r="L253"/>
      <c r="M253"/>
      <c r="N253"/>
      <c r="O253"/>
      <c r="P253"/>
      <c r="Q253"/>
      <c r="R253"/>
      <c r="S253" s="131" t="str">
        <f>IFERROR(Table1[[#This Row],[Female Voters]]/Table1[[#This Row],[Female Population]],"0.0%")</f>
        <v>0.0%</v>
      </c>
      <c r="T253" s="127" t="str">
        <f>IFERROR(Table1[[#This Row],[Male Voters]]/Table1[[#This Row],[Male Population]],"0.0%")</f>
        <v>0.0%</v>
      </c>
      <c r="U253" s="127" t="str">
        <f>IFERROR(Table1[[#This Row],[Total Voters]]/Table1[[#This Row],[Total Population]],"0.0%")</f>
        <v>0.0%</v>
      </c>
      <c r="V253" s="127" t="str">
        <f>IFERROR(Table1[[#This Row],[Female Ballots]]/Table1[[#This Row],[Female Population]],"0.0%")</f>
        <v>0.0%</v>
      </c>
      <c r="W253" s="127" t="str">
        <f>IFERROR(Table1[[#This Row],[Male Ballots]]/Table1[[#This Row],[Male Population]],"0.0%")</f>
        <v>0.0%</v>
      </c>
      <c r="X253" s="127" t="str">
        <f>IFERROR(Table1[[#This Row],[Total Ballots]]/Table1[[#This Row],[Total Population]],"0.0%")</f>
        <v>0.0%</v>
      </c>
      <c r="Y253" s="127" t="str">
        <f>IFERROR(Table1[[#This Row],[Female Ballots]]/Table1[[#This Row],[Female Voters]],"0.0%")</f>
        <v>0.0%</v>
      </c>
      <c r="Z253" s="128" t="str">
        <f>IFERROR(Table1[[#This Row],[Male Ballots]]/Table1[[#This Row],[Male Voters]],"0.0%")</f>
        <v>0.0%</v>
      </c>
      <c r="AA253" s="127" t="str">
        <f>IFERROR(Table1[[#This Row],[Total Ballots]]/Table1[[#This Row],[Total Voters]],"0.0%")</f>
        <v>0.0%</v>
      </c>
    </row>
    <row r="254" spans="1:27" s="7" customFormat="1" hidden="1" x14ac:dyDescent="0.35">
      <c r="A254" s="102" t="s">
        <v>35</v>
      </c>
      <c r="B254" s="103">
        <v>2025</v>
      </c>
      <c r="C254" s="17" t="s">
        <v>82</v>
      </c>
      <c r="D254" s="116"/>
      <c r="E254" s="117"/>
      <c r="F254" s="117"/>
      <c r="G254" s="110" t="s">
        <v>79</v>
      </c>
      <c r="H254" s="122"/>
      <c r="I254" s="122"/>
      <c r="J254" s="123"/>
      <c r="K254"/>
      <c r="L254"/>
      <c r="M254"/>
      <c r="N254"/>
      <c r="O254"/>
      <c r="P254"/>
      <c r="Q254"/>
      <c r="R254"/>
      <c r="S254" s="131" t="str">
        <f>IFERROR(Table1[[#This Row],[Female Voters]]/Table1[[#This Row],[Female Population]],"0.0%")</f>
        <v>0.0%</v>
      </c>
      <c r="T254" s="127" t="str">
        <f>IFERROR(Table1[[#This Row],[Male Voters]]/Table1[[#This Row],[Male Population]],"0.0%")</f>
        <v>0.0%</v>
      </c>
      <c r="U254" s="127" t="str">
        <f>IFERROR(Table1[[#This Row],[Total Voters]]/Table1[[#This Row],[Total Population]],"0.0%")</f>
        <v>0.0%</v>
      </c>
      <c r="V254" s="127" t="str">
        <f>IFERROR(Table1[[#This Row],[Female Ballots]]/Table1[[#This Row],[Female Population]],"0.0%")</f>
        <v>0.0%</v>
      </c>
      <c r="W254" s="127" t="str">
        <f>IFERROR(Table1[[#This Row],[Male Ballots]]/Table1[[#This Row],[Male Population]],"0.0%")</f>
        <v>0.0%</v>
      </c>
      <c r="X254" s="127" t="str">
        <f>IFERROR(Table1[[#This Row],[Total Ballots]]/Table1[[#This Row],[Total Population]],"0.0%")</f>
        <v>0.0%</v>
      </c>
      <c r="Y254" s="127" t="str">
        <f>IFERROR(Table1[[#This Row],[Female Ballots]]/Table1[[#This Row],[Female Voters]],"0.0%")</f>
        <v>0.0%</v>
      </c>
      <c r="Z254" s="128" t="str">
        <f>IFERROR(Table1[[#This Row],[Male Ballots]]/Table1[[#This Row],[Male Voters]],"0.0%")</f>
        <v>0.0%</v>
      </c>
      <c r="AA254" s="127" t="str">
        <f>IFERROR(Table1[[#This Row],[Total Ballots]]/Table1[[#This Row],[Total Voters]],"0.0%")</f>
        <v>0.0%</v>
      </c>
    </row>
    <row r="255" spans="1:27" s="7" customFormat="1" hidden="1" x14ac:dyDescent="0.35">
      <c r="A255" s="102" t="s">
        <v>35</v>
      </c>
      <c r="B255" s="103">
        <v>2025</v>
      </c>
      <c r="C255" s="17" t="s">
        <v>82</v>
      </c>
      <c r="D255" s="116"/>
      <c r="E255" s="117"/>
      <c r="F255" s="117"/>
      <c r="G255" s="110" t="s">
        <v>62</v>
      </c>
      <c r="H255" s="122"/>
      <c r="I255" s="122"/>
      <c r="J255" s="123"/>
      <c r="K255"/>
      <c r="L255"/>
      <c r="M255"/>
      <c r="N255"/>
      <c r="O255"/>
      <c r="P255"/>
      <c r="Q255"/>
      <c r="R255"/>
      <c r="S255" s="131" t="str">
        <f>IFERROR(Table1[[#This Row],[Female Voters]]/Table1[[#This Row],[Female Population]],"0.0%")</f>
        <v>0.0%</v>
      </c>
      <c r="T255" s="127" t="str">
        <f>IFERROR(Table1[[#This Row],[Male Voters]]/Table1[[#This Row],[Male Population]],"0.0%")</f>
        <v>0.0%</v>
      </c>
      <c r="U255" s="127" t="str">
        <f>IFERROR(Table1[[#This Row],[Total Voters]]/Table1[[#This Row],[Total Population]],"0.0%")</f>
        <v>0.0%</v>
      </c>
      <c r="V255" s="127" t="str">
        <f>IFERROR(Table1[[#This Row],[Female Ballots]]/Table1[[#This Row],[Female Population]],"0.0%")</f>
        <v>0.0%</v>
      </c>
      <c r="W255" s="127" t="str">
        <f>IFERROR(Table1[[#This Row],[Male Ballots]]/Table1[[#This Row],[Male Population]],"0.0%")</f>
        <v>0.0%</v>
      </c>
      <c r="X255" s="127" t="str">
        <f>IFERROR(Table1[[#This Row],[Total Ballots]]/Table1[[#This Row],[Total Population]],"0.0%")</f>
        <v>0.0%</v>
      </c>
      <c r="Y255" s="127" t="str">
        <f>IFERROR(Table1[[#This Row],[Female Ballots]]/Table1[[#This Row],[Female Voters]],"0.0%")</f>
        <v>0.0%</v>
      </c>
      <c r="Z255" s="128" t="str">
        <f>IFERROR(Table1[[#This Row],[Male Ballots]]/Table1[[#This Row],[Male Voters]],"0.0%")</f>
        <v>0.0%</v>
      </c>
      <c r="AA255" s="127" t="str">
        <f>IFERROR(Table1[[#This Row],[Total Ballots]]/Table1[[#This Row],[Total Voters]],"0.0%")</f>
        <v>0.0%</v>
      </c>
    </row>
    <row r="256" spans="1:27" s="7" customFormat="1" hidden="1" x14ac:dyDescent="0.35">
      <c r="A256" s="102" t="s">
        <v>35</v>
      </c>
      <c r="B256" s="103">
        <v>2025</v>
      </c>
      <c r="C256" s="17" t="s">
        <v>82</v>
      </c>
      <c r="D256" s="116"/>
      <c r="E256" s="117"/>
      <c r="F256" s="117"/>
      <c r="G256" s="110" t="s">
        <v>63</v>
      </c>
      <c r="H256" s="122"/>
      <c r="I256" s="122"/>
      <c r="J256" s="123"/>
      <c r="K256"/>
      <c r="L256"/>
      <c r="M256"/>
      <c r="N256"/>
      <c r="O256"/>
      <c r="P256"/>
      <c r="Q256"/>
      <c r="R256"/>
      <c r="S256" s="131" t="str">
        <f>IFERROR(Table1[[#This Row],[Female Voters]]/Table1[[#This Row],[Female Population]],"0.0%")</f>
        <v>0.0%</v>
      </c>
      <c r="T256" s="127" t="str">
        <f>IFERROR(Table1[[#This Row],[Male Voters]]/Table1[[#This Row],[Male Population]],"0.0%")</f>
        <v>0.0%</v>
      </c>
      <c r="U256" s="127" t="str">
        <f>IFERROR(Table1[[#This Row],[Total Voters]]/Table1[[#This Row],[Total Population]],"0.0%")</f>
        <v>0.0%</v>
      </c>
      <c r="V256" s="127" t="str">
        <f>IFERROR(Table1[[#This Row],[Female Ballots]]/Table1[[#This Row],[Female Population]],"0.0%")</f>
        <v>0.0%</v>
      </c>
      <c r="W256" s="127" t="str">
        <f>IFERROR(Table1[[#This Row],[Male Ballots]]/Table1[[#This Row],[Male Population]],"0.0%")</f>
        <v>0.0%</v>
      </c>
      <c r="X256" s="127" t="str">
        <f>IFERROR(Table1[[#This Row],[Total Ballots]]/Table1[[#This Row],[Total Population]],"0.0%")</f>
        <v>0.0%</v>
      </c>
      <c r="Y256" s="127" t="str">
        <f>IFERROR(Table1[[#This Row],[Female Ballots]]/Table1[[#This Row],[Female Voters]],"0.0%")</f>
        <v>0.0%</v>
      </c>
      <c r="Z256" s="128" t="str">
        <f>IFERROR(Table1[[#This Row],[Male Ballots]]/Table1[[#This Row],[Male Voters]],"0.0%")</f>
        <v>0.0%</v>
      </c>
      <c r="AA256" s="127" t="str">
        <f>IFERROR(Table1[[#This Row],[Total Ballots]]/Table1[[#This Row],[Total Voters]],"0.0%")</f>
        <v>0.0%</v>
      </c>
    </row>
    <row r="257" spans="1:27" s="7" customFormat="1" hidden="1" x14ac:dyDescent="0.35">
      <c r="A257" s="102" t="s">
        <v>35</v>
      </c>
      <c r="B257" s="103">
        <v>2025</v>
      </c>
      <c r="C257" s="17" t="s">
        <v>82</v>
      </c>
      <c r="D257" s="116"/>
      <c r="E257" s="117"/>
      <c r="F257" s="117"/>
      <c r="G257" s="110" t="s">
        <v>64</v>
      </c>
      <c r="H257" s="122"/>
      <c r="I257" s="122"/>
      <c r="J257" s="123"/>
      <c r="K257"/>
      <c r="L257"/>
      <c r="M257"/>
      <c r="N257"/>
      <c r="O257"/>
      <c r="P257"/>
      <c r="Q257"/>
      <c r="R257"/>
      <c r="S257" s="131" t="str">
        <f>IFERROR(Table1[[#This Row],[Female Voters]]/Table1[[#This Row],[Female Population]],"0.0%")</f>
        <v>0.0%</v>
      </c>
      <c r="T257" s="127" t="str">
        <f>IFERROR(Table1[[#This Row],[Male Voters]]/Table1[[#This Row],[Male Population]],"0.0%")</f>
        <v>0.0%</v>
      </c>
      <c r="U257" s="127" t="str">
        <f>IFERROR(Table1[[#This Row],[Total Voters]]/Table1[[#This Row],[Total Population]],"0.0%")</f>
        <v>0.0%</v>
      </c>
      <c r="V257" s="127" t="str">
        <f>IFERROR(Table1[[#This Row],[Female Ballots]]/Table1[[#This Row],[Female Population]],"0.0%")</f>
        <v>0.0%</v>
      </c>
      <c r="W257" s="127" t="str">
        <f>IFERROR(Table1[[#This Row],[Male Ballots]]/Table1[[#This Row],[Male Population]],"0.0%")</f>
        <v>0.0%</v>
      </c>
      <c r="X257" s="127" t="str">
        <f>IFERROR(Table1[[#This Row],[Total Ballots]]/Table1[[#This Row],[Total Population]],"0.0%")</f>
        <v>0.0%</v>
      </c>
      <c r="Y257" s="127" t="str">
        <f>IFERROR(Table1[[#This Row],[Female Ballots]]/Table1[[#This Row],[Female Voters]],"0.0%")</f>
        <v>0.0%</v>
      </c>
      <c r="Z257" s="128" t="str">
        <f>IFERROR(Table1[[#This Row],[Male Ballots]]/Table1[[#This Row],[Male Voters]],"0.0%")</f>
        <v>0.0%</v>
      </c>
      <c r="AA257" s="127" t="str">
        <f>IFERROR(Table1[[#This Row],[Total Ballots]]/Table1[[#This Row],[Total Voters]],"0.0%")</f>
        <v>0.0%</v>
      </c>
    </row>
    <row r="258" spans="1:27" s="7" customFormat="1" hidden="1" x14ac:dyDescent="0.35">
      <c r="A258" s="102" t="s">
        <v>35</v>
      </c>
      <c r="B258" s="103">
        <v>2025</v>
      </c>
      <c r="C258" s="17" t="s">
        <v>82</v>
      </c>
      <c r="D258" s="116"/>
      <c r="E258" s="117"/>
      <c r="F258" s="117"/>
      <c r="G258" s="110" t="s">
        <v>65</v>
      </c>
      <c r="H258" s="122"/>
      <c r="I258" s="122"/>
      <c r="J258" s="123"/>
      <c r="K258"/>
      <c r="L258"/>
      <c r="M258"/>
      <c r="N258"/>
      <c r="O258"/>
      <c r="P258"/>
      <c r="Q258"/>
      <c r="R258"/>
      <c r="S258" s="131" t="str">
        <f>IFERROR(Table1[[#This Row],[Female Voters]]/Table1[[#This Row],[Female Population]],"0.0%")</f>
        <v>0.0%</v>
      </c>
      <c r="T258" s="127" t="str">
        <f>IFERROR(Table1[[#This Row],[Male Voters]]/Table1[[#This Row],[Male Population]],"0.0%")</f>
        <v>0.0%</v>
      </c>
      <c r="U258" s="127" t="str">
        <f>IFERROR(Table1[[#This Row],[Total Voters]]/Table1[[#This Row],[Total Population]],"0.0%")</f>
        <v>0.0%</v>
      </c>
      <c r="V258" s="127" t="str">
        <f>IFERROR(Table1[[#This Row],[Female Ballots]]/Table1[[#This Row],[Female Population]],"0.0%")</f>
        <v>0.0%</v>
      </c>
      <c r="W258" s="127" t="str">
        <f>IFERROR(Table1[[#This Row],[Male Ballots]]/Table1[[#This Row],[Male Population]],"0.0%")</f>
        <v>0.0%</v>
      </c>
      <c r="X258" s="127" t="str">
        <f>IFERROR(Table1[[#This Row],[Total Ballots]]/Table1[[#This Row],[Total Population]],"0.0%")</f>
        <v>0.0%</v>
      </c>
      <c r="Y258" s="127" t="str">
        <f>IFERROR(Table1[[#This Row],[Female Ballots]]/Table1[[#This Row],[Female Voters]],"0.0%")</f>
        <v>0.0%</v>
      </c>
      <c r="Z258" s="128" t="str">
        <f>IFERROR(Table1[[#This Row],[Male Ballots]]/Table1[[#This Row],[Male Voters]],"0.0%")</f>
        <v>0.0%</v>
      </c>
      <c r="AA258" s="127" t="str">
        <f>IFERROR(Table1[[#This Row],[Total Ballots]]/Table1[[#This Row],[Total Voters]],"0.0%")</f>
        <v>0.0%</v>
      </c>
    </row>
    <row r="259" spans="1:27" s="7" customFormat="1" hidden="1" x14ac:dyDescent="0.35">
      <c r="A259" s="102" t="s">
        <v>35</v>
      </c>
      <c r="B259" s="103">
        <v>2025</v>
      </c>
      <c r="C259" s="17" t="s">
        <v>82</v>
      </c>
      <c r="D259" s="116"/>
      <c r="E259" s="117"/>
      <c r="F259" s="117"/>
      <c r="G259" s="110" t="s">
        <v>66</v>
      </c>
      <c r="H259" s="122"/>
      <c r="I259" s="122"/>
      <c r="J259" s="123"/>
      <c r="K259"/>
      <c r="L259"/>
      <c r="M259"/>
      <c r="N259"/>
      <c r="O259"/>
      <c r="P259"/>
      <c r="Q259"/>
      <c r="R259"/>
      <c r="S259" s="131" t="str">
        <f>IFERROR(Table1[[#This Row],[Female Voters]]/Table1[[#This Row],[Female Population]],"0.0%")</f>
        <v>0.0%</v>
      </c>
      <c r="T259" s="127" t="str">
        <f>IFERROR(Table1[[#This Row],[Male Voters]]/Table1[[#This Row],[Male Population]],"0.0%")</f>
        <v>0.0%</v>
      </c>
      <c r="U259" s="127" t="str">
        <f>IFERROR(Table1[[#This Row],[Total Voters]]/Table1[[#This Row],[Total Population]],"0.0%")</f>
        <v>0.0%</v>
      </c>
      <c r="V259" s="127" t="str">
        <f>IFERROR(Table1[[#This Row],[Female Ballots]]/Table1[[#This Row],[Female Population]],"0.0%")</f>
        <v>0.0%</v>
      </c>
      <c r="W259" s="127" t="str">
        <f>IFERROR(Table1[[#This Row],[Male Ballots]]/Table1[[#This Row],[Male Population]],"0.0%")</f>
        <v>0.0%</v>
      </c>
      <c r="X259" s="127" t="str">
        <f>IFERROR(Table1[[#This Row],[Total Ballots]]/Table1[[#This Row],[Total Population]],"0.0%")</f>
        <v>0.0%</v>
      </c>
      <c r="Y259" s="127" t="str">
        <f>IFERROR(Table1[[#This Row],[Female Ballots]]/Table1[[#This Row],[Female Voters]],"0.0%")</f>
        <v>0.0%</v>
      </c>
      <c r="Z259" s="128" t="str">
        <f>IFERROR(Table1[[#This Row],[Male Ballots]]/Table1[[#This Row],[Male Voters]],"0.0%")</f>
        <v>0.0%</v>
      </c>
      <c r="AA259" s="127" t="str">
        <f>IFERROR(Table1[[#This Row],[Total Ballots]]/Table1[[#This Row],[Total Voters]],"0.0%")</f>
        <v>0.0%</v>
      </c>
    </row>
    <row r="260" spans="1:27" s="7" customFormat="1" hidden="1" x14ac:dyDescent="0.35">
      <c r="A260" s="102" t="s">
        <v>35</v>
      </c>
      <c r="B260" s="103">
        <v>2025</v>
      </c>
      <c r="C260" s="17" t="s">
        <v>82</v>
      </c>
      <c r="D260" s="116"/>
      <c r="E260" s="117"/>
      <c r="F260" s="117"/>
      <c r="G260" s="110" t="s">
        <v>67</v>
      </c>
      <c r="H260" s="122"/>
      <c r="I260" s="122"/>
      <c r="J260" s="123"/>
      <c r="K260"/>
      <c r="L260"/>
      <c r="M260"/>
      <c r="N260"/>
      <c r="O260"/>
      <c r="P260"/>
      <c r="Q260"/>
      <c r="R260"/>
      <c r="S260" s="131" t="str">
        <f>IFERROR(Table1[[#This Row],[Female Voters]]/Table1[[#This Row],[Female Population]],"0.0%")</f>
        <v>0.0%</v>
      </c>
      <c r="T260" s="127" t="str">
        <f>IFERROR(Table1[[#This Row],[Male Voters]]/Table1[[#This Row],[Male Population]],"0.0%")</f>
        <v>0.0%</v>
      </c>
      <c r="U260" s="127" t="str">
        <f>IFERROR(Table1[[#This Row],[Total Voters]]/Table1[[#This Row],[Total Population]],"0.0%")</f>
        <v>0.0%</v>
      </c>
      <c r="V260" s="127" t="str">
        <f>IFERROR(Table1[[#This Row],[Female Ballots]]/Table1[[#This Row],[Female Population]],"0.0%")</f>
        <v>0.0%</v>
      </c>
      <c r="W260" s="127" t="str">
        <f>IFERROR(Table1[[#This Row],[Male Ballots]]/Table1[[#This Row],[Male Population]],"0.0%")</f>
        <v>0.0%</v>
      </c>
      <c r="X260" s="127" t="str">
        <f>IFERROR(Table1[[#This Row],[Total Ballots]]/Table1[[#This Row],[Total Population]],"0.0%")</f>
        <v>0.0%</v>
      </c>
      <c r="Y260" s="127" t="str">
        <f>IFERROR(Table1[[#This Row],[Female Ballots]]/Table1[[#This Row],[Female Voters]],"0.0%")</f>
        <v>0.0%</v>
      </c>
      <c r="Z260" s="128" t="str">
        <f>IFERROR(Table1[[#This Row],[Male Ballots]]/Table1[[#This Row],[Male Voters]],"0.0%")</f>
        <v>0.0%</v>
      </c>
      <c r="AA260" s="127" t="str">
        <f>IFERROR(Table1[[#This Row],[Total Ballots]]/Table1[[#This Row],[Total Voters]],"0.0%")</f>
        <v>0.0%</v>
      </c>
    </row>
    <row r="261" spans="1:27" s="7" customFormat="1" hidden="1" x14ac:dyDescent="0.35">
      <c r="A261" s="102" t="s">
        <v>57</v>
      </c>
      <c r="B261" s="103">
        <v>2025</v>
      </c>
      <c r="C261" s="17" t="s">
        <v>82</v>
      </c>
      <c r="D261" s="116"/>
      <c r="E261" s="117"/>
      <c r="F261" s="117"/>
      <c r="G261" s="110" t="s">
        <v>79</v>
      </c>
      <c r="H261" s="122"/>
      <c r="I261" s="122"/>
      <c r="J261" s="123"/>
      <c r="K261"/>
      <c r="L261"/>
      <c r="M261"/>
      <c r="N261"/>
      <c r="O261"/>
      <c r="P261"/>
      <c r="Q261"/>
      <c r="R261"/>
      <c r="S261" s="131" t="str">
        <f>IFERROR(Table1[[#This Row],[Female Voters]]/Table1[[#This Row],[Female Population]],"0.0%")</f>
        <v>0.0%</v>
      </c>
      <c r="T261" s="127" t="str">
        <f>IFERROR(Table1[[#This Row],[Male Voters]]/Table1[[#This Row],[Male Population]],"0.0%")</f>
        <v>0.0%</v>
      </c>
      <c r="U261" s="127" t="str">
        <f>IFERROR(Table1[[#This Row],[Total Voters]]/Table1[[#This Row],[Total Population]],"0.0%")</f>
        <v>0.0%</v>
      </c>
      <c r="V261" s="127" t="str">
        <f>IFERROR(Table1[[#This Row],[Female Ballots]]/Table1[[#This Row],[Female Population]],"0.0%")</f>
        <v>0.0%</v>
      </c>
      <c r="W261" s="127" t="str">
        <f>IFERROR(Table1[[#This Row],[Male Ballots]]/Table1[[#This Row],[Male Population]],"0.0%")</f>
        <v>0.0%</v>
      </c>
      <c r="X261" s="127" t="str">
        <f>IFERROR(Table1[[#This Row],[Total Ballots]]/Table1[[#This Row],[Total Population]],"0.0%")</f>
        <v>0.0%</v>
      </c>
      <c r="Y261" s="127" t="str">
        <f>IFERROR(Table1[[#This Row],[Female Ballots]]/Table1[[#This Row],[Female Voters]],"0.0%")</f>
        <v>0.0%</v>
      </c>
      <c r="Z261" s="128" t="str">
        <f>IFERROR(Table1[[#This Row],[Male Ballots]]/Table1[[#This Row],[Male Voters]],"0.0%")</f>
        <v>0.0%</v>
      </c>
      <c r="AA261" s="127" t="str">
        <f>IFERROR(Table1[[#This Row],[Total Ballots]]/Table1[[#This Row],[Total Voters]],"0.0%")</f>
        <v>0.0%</v>
      </c>
    </row>
    <row r="262" spans="1:27" s="7" customFormat="1" hidden="1" x14ac:dyDescent="0.35">
      <c r="A262" s="102" t="s">
        <v>57</v>
      </c>
      <c r="B262" s="103">
        <v>2025</v>
      </c>
      <c r="C262" s="17" t="s">
        <v>82</v>
      </c>
      <c r="D262" s="116"/>
      <c r="E262" s="117"/>
      <c r="F262" s="117"/>
      <c r="G262" s="110" t="s">
        <v>62</v>
      </c>
      <c r="H262" s="122"/>
      <c r="I262" s="122"/>
      <c r="J262" s="123"/>
      <c r="K262"/>
      <c r="L262"/>
      <c r="M262"/>
      <c r="N262"/>
      <c r="O262"/>
      <c r="P262"/>
      <c r="Q262"/>
      <c r="R262"/>
      <c r="S262" s="131" t="str">
        <f>IFERROR(Table1[[#This Row],[Female Voters]]/Table1[[#This Row],[Female Population]],"0.0%")</f>
        <v>0.0%</v>
      </c>
      <c r="T262" s="127" t="str">
        <f>IFERROR(Table1[[#This Row],[Male Voters]]/Table1[[#This Row],[Male Population]],"0.0%")</f>
        <v>0.0%</v>
      </c>
      <c r="U262" s="127" t="str">
        <f>IFERROR(Table1[[#This Row],[Total Voters]]/Table1[[#This Row],[Total Population]],"0.0%")</f>
        <v>0.0%</v>
      </c>
      <c r="V262" s="127" t="str">
        <f>IFERROR(Table1[[#This Row],[Female Ballots]]/Table1[[#This Row],[Female Population]],"0.0%")</f>
        <v>0.0%</v>
      </c>
      <c r="W262" s="127" t="str">
        <f>IFERROR(Table1[[#This Row],[Male Ballots]]/Table1[[#This Row],[Male Population]],"0.0%")</f>
        <v>0.0%</v>
      </c>
      <c r="X262" s="127" t="str">
        <f>IFERROR(Table1[[#This Row],[Total Ballots]]/Table1[[#This Row],[Total Population]],"0.0%")</f>
        <v>0.0%</v>
      </c>
      <c r="Y262" s="127" t="str">
        <f>IFERROR(Table1[[#This Row],[Female Ballots]]/Table1[[#This Row],[Female Voters]],"0.0%")</f>
        <v>0.0%</v>
      </c>
      <c r="Z262" s="128" t="str">
        <f>IFERROR(Table1[[#This Row],[Male Ballots]]/Table1[[#This Row],[Male Voters]],"0.0%")</f>
        <v>0.0%</v>
      </c>
      <c r="AA262" s="127" t="str">
        <f>IFERROR(Table1[[#This Row],[Total Ballots]]/Table1[[#This Row],[Total Voters]],"0.0%")</f>
        <v>0.0%</v>
      </c>
    </row>
    <row r="263" spans="1:27" s="7" customFormat="1" hidden="1" x14ac:dyDescent="0.35">
      <c r="A263" s="102" t="s">
        <v>57</v>
      </c>
      <c r="B263" s="103">
        <v>2025</v>
      </c>
      <c r="C263" s="17" t="s">
        <v>82</v>
      </c>
      <c r="D263" s="116"/>
      <c r="E263" s="117"/>
      <c r="F263" s="117"/>
      <c r="G263" s="110" t="s">
        <v>63</v>
      </c>
      <c r="H263" s="122"/>
      <c r="I263" s="122"/>
      <c r="J263" s="123"/>
      <c r="K263"/>
      <c r="L263"/>
      <c r="M263"/>
      <c r="N263"/>
      <c r="O263"/>
      <c r="P263"/>
      <c r="Q263"/>
      <c r="R263"/>
      <c r="S263" s="131" t="str">
        <f>IFERROR(Table1[[#This Row],[Female Voters]]/Table1[[#This Row],[Female Population]],"0.0%")</f>
        <v>0.0%</v>
      </c>
      <c r="T263" s="127" t="str">
        <f>IFERROR(Table1[[#This Row],[Male Voters]]/Table1[[#This Row],[Male Population]],"0.0%")</f>
        <v>0.0%</v>
      </c>
      <c r="U263" s="127" t="str">
        <f>IFERROR(Table1[[#This Row],[Total Voters]]/Table1[[#This Row],[Total Population]],"0.0%")</f>
        <v>0.0%</v>
      </c>
      <c r="V263" s="127" t="str">
        <f>IFERROR(Table1[[#This Row],[Female Ballots]]/Table1[[#This Row],[Female Population]],"0.0%")</f>
        <v>0.0%</v>
      </c>
      <c r="W263" s="127" t="str">
        <f>IFERROR(Table1[[#This Row],[Male Ballots]]/Table1[[#This Row],[Male Population]],"0.0%")</f>
        <v>0.0%</v>
      </c>
      <c r="X263" s="127" t="str">
        <f>IFERROR(Table1[[#This Row],[Total Ballots]]/Table1[[#This Row],[Total Population]],"0.0%")</f>
        <v>0.0%</v>
      </c>
      <c r="Y263" s="127" t="str">
        <f>IFERROR(Table1[[#This Row],[Female Ballots]]/Table1[[#This Row],[Female Voters]],"0.0%")</f>
        <v>0.0%</v>
      </c>
      <c r="Z263" s="128" t="str">
        <f>IFERROR(Table1[[#This Row],[Male Ballots]]/Table1[[#This Row],[Male Voters]],"0.0%")</f>
        <v>0.0%</v>
      </c>
      <c r="AA263" s="127" t="str">
        <f>IFERROR(Table1[[#This Row],[Total Ballots]]/Table1[[#This Row],[Total Voters]],"0.0%")</f>
        <v>0.0%</v>
      </c>
    </row>
    <row r="264" spans="1:27" s="7" customFormat="1" hidden="1" x14ac:dyDescent="0.35">
      <c r="A264" s="102" t="s">
        <v>57</v>
      </c>
      <c r="B264" s="103">
        <v>2025</v>
      </c>
      <c r="C264" s="17" t="s">
        <v>82</v>
      </c>
      <c r="D264" s="116"/>
      <c r="E264" s="117"/>
      <c r="F264" s="117"/>
      <c r="G264" s="110" t="s">
        <v>64</v>
      </c>
      <c r="H264" s="122"/>
      <c r="I264" s="122"/>
      <c r="J264" s="123"/>
      <c r="K264"/>
      <c r="L264"/>
      <c r="M264"/>
      <c r="N264"/>
      <c r="O264"/>
      <c r="P264"/>
      <c r="Q264"/>
      <c r="R264"/>
      <c r="S264" s="131" t="str">
        <f>IFERROR(Table1[[#This Row],[Female Voters]]/Table1[[#This Row],[Female Population]],"0.0%")</f>
        <v>0.0%</v>
      </c>
      <c r="T264" s="127" t="str">
        <f>IFERROR(Table1[[#This Row],[Male Voters]]/Table1[[#This Row],[Male Population]],"0.0%")</f>
        <v>0.0%</v>
      </c>
      <c r="U264" s="127" t="str">
        <f>IFERROR(Table1[[#This Row],[Total Voters]]/Table1[[#This Row],[Total Population]],"0.0%")</f>
        <v>0.0%</v>
      </c>
      <c r="V264" s="127" t="str">
        <f>IFERROR(Table1[[#This Row],[Female Ballots]]/Table1[[#This Row],[Female Population]],"0.0%")</f>
        <v>0.0%</v>
      </c>
      <c r="W264" s="127" t="str">
        <f>IFERROR(Table1[[#This Row],[Male Ballots]]/Table1[[#This Row],[Male Population]],"0.0%")</f>
        <v>0.0%</v>
      </c>
      <c r="X264" s="127" t="str">
        <f>IFERROR(Table1[[#This Row],[Total Ballots]]/Table1[[#This Row],[Total Population]],"0.0%")</f>
        <v>0.0%</v>
      </c>
      <c r="Y264" s="127" t="str">
        <f>IFERROR(Table1[[#This Row],[Female Ballots]]/Table1[[#This Row],[Female Voters]],"0.0%")</f>
        <v>0.0%</v>
      </c>
      <c r="Z264" s="128" t="str">
        <f>IFERROR(Table1[[#This Row],[Male Ballots]]/Table1[[#This Row],[Male Voters]],"0.0%")</f>
        <v>0.0%</v>
      </c>
      <c r="AA264" s="127" t="str">
        <f>IFERROR(Table1[[#This Row],[Total Ballots]]/Table1[[#This Row],[Total Voters]],"0.0%")</f>
        <v>0.0%</v>
      </c>
    </row>
    <row r="265" spans="1:27" s="7" customFormat="1" hidden="1" x14ac:dyDescent="0.35">
      <c r="A265" s="102" t="s">
        <v>57</v>
      </c>
      <c r="B265" s="103">
        <v>2025</v>
      </c>
      <c r="C265" s="17" t="s">
        <v>82</v>
      </c>
      <c r="D265" s="116"/>
      <c r="E265" s="117"/>
      <c r="F265" s="117"/>
      <c r="G265" s="110" t="s">
        <v>65</v>
      </c>
      <c r="H265" s="122"/>
      <c r="I265" s="122"/>
      <c r="J265" s="123"/>
      <c r="K265"/>
      <c r="L265"/>
      <c r="M265"/>
      <c r="N265"/>
      <c r="O265"/>
      <c r="P265"/>
      <c r="Q265"/>
      <c r="R265"/>
      <c r="S265" s="131" t="str">
        <f>IFERROR(Table1[[#This Row],[Female Voters]]/Table1[[#This Row],[Female Population]],"0.0%")</f>
        <v>0.0%</v>
      </c>
      <c r="T265" s="127" t="str">
        <f>IFERROR(Table1[[#This Row],[Male Voters]]/Table1[[#This Row],[Male Population]],"0.0%")</f>
        <v>0.0%</v>
      </c>
      <c r="U265" s="127" t="str">
        <f>IFERROR(Table1[[#This Row],[Total Voters]]/Table1[[#This Row],[Total Population]],"0.0%")</f>
        <v>0.0%</v>
      </c>
      <c r="V265" s="127" t="str">
        <f>IFERROR(Table1[[#This Row],[Female Ballots]]/Table1[[#This Row],[Female Population]],"0.0%")</f>
        <v>0.0%</v>
      </c>
      <c r="W265" s="127" t="str">
        <f>IFERROR(Table1[[#This Row],[Male Ballots]]/Table1[[#This Row],[Male Population]],"0.0%")</f>
        <v>0.0%</v>
      </c>
      <c r="X265" s="127" t="str">
        <f>IFERROR(Table1[[#This Row],[Total Ballots]]/Table1[[#This Row],[Total Population]],"0.0%")</f>
        <v>0.0%</v>
      </c>
      <c r="Y265" s="127" t="str">
        <f>IFERROR(Table1[[#This Row],[Female Ballots]]/Table1[[#This Row],[Female Voters]],"0.0%")</f>
        <v>0.0%</v>
      </c>
      <c r="Z265" s="128" t="str">
        <f>IFERROR(Table1[[#This Row],[Male Ballots]]/Table1[[#This Row],[Male Voters]],"0.0%")</f>
        <v>0.0%</v>
      </c>
      <c r="AA265" s="127" t="str">
        <f>IFERROR(Table1[[#This Row],[Total Ballots]]/Table1[[#This Row],[Total Voters]],"0.0%")</f>
        <v>0.0%</v>
      </c>
    </row>
    <row r="266" spans="1:27" s="7" customFormat="1" hidden="1" x14ac:dyDescent="0.35">
      <c r="A266" s="102" t="s">
        <v>57</v>
      </c>
      <c r="B266" s="103">
        <v>2025</v>
      </c>
      <c r="C266" s="17" t="s">
        <v>82</v>
      </c>
      <c r="D266" s="116"/>
      <c r="E266" s="117"/>
      <c r="F266" s="117"/>
      <c r="G266" s="110" t="s">
        <v>66</v>
      </c>
      <c r="H266" s="122"/>
      <c r="I266" s="122"/>
      <c r="J266" s="123"/>
      <c r="K266"/>
      <c r="L266"/>
      <c r="M266"/>
      <c r="N266"/>
      <c r="O266"/>
      <c r="P266"/>
      <c r="Q266"/>
      <c r="R266"/>
      <c r="S266" s="131" t="str">
        <f>IFERROR(Table1[[#This Row],[Female Voters]]/Table1[[#This Row],[Female Population]],"0.0%")</f>
        <v>0.0%</v>
      </c>
      <c r="T266" s="127" t="str">
        <f>IFERROR(Table1[[#This Row],[Male Voters]]/Table1[[#This Row],[Male Population]],"0.0%")</f>
        <v>0.0%</v>
      </c>
      <c r="U266" s="127" t="str">
        <f>IFERROR(Table1[[#This Row],[Total Voters]]/Table1[[#This Row],[Total Population]],"0.0%")</f>
        <v>0.0%</v>
      </c>
      <c r="V266" s="127" t="str">
        <f>IFERROR(Table1[[#This Row],[Female Ballots]]/Table1[[#This Row],[Female Population]],"0.0%")</f>
        <v>0.0%</v>
      </c>
      <c r="W266" s="127" t="str">
        <f>IFERROR(Table1[[#This Row],[Male Ballots]]/Table1[[#This Row],[Male Population]],"0.0%")</f>
        <v>0.0%</v>
      </c>
      <c r="X266" s="127" t="str">
        <f>IFERROR(Table1[[#This Row],[Total Ballots]]/Table1[[#This Row],[Total Population]],"0.0%")</f>
        <v>0.0%</v>
      </c>
      <c r="Y266" s="127" t="str">
        <f>IFERROR(Table1[[#This Row],[Female Ballots]]/Table1[[#This Row],[Female Voters]],"0.0%")</f>
        <v>0.0%</v>
      </c>
      <c r="Z266" s="128" t="str">
        <f>IFERROR(Table1[[#This Row],[Male Ballots]]/Table1[[#This Row],[Male Voters]],"0.0%")</f>
        <v>0.0%</v>
      </c>
      <c r="AA266" s="127" t="str">
        <f>IFERROR(Table1[[#This Row],[Total Ballots]]/Table1[[#This Row],[Total Voters]],"0.0%")</f>
        <v>0.0%</v>
      </c>
    </row>
    <row r="267" spans="1:27" s="7" customFormat="1" hidden="1" x14ac:dyDescent="0.35">
      <c r="A267" s="102" t="s">
        <v>57</v>
      </c>
      <c r="B267" s="103">
        <v>2025</v>
      </c>
      <c r="C267" s="17" t="s">
        <v>82</v>
      </c>
      <c r="D267" s="116"/>
      <c r="E267" s="117"/>
      <c r="F267" s="117"/>
      <c r="G267" s="110" t="s">
        <v>67</v>
      </c>
      <c r="H267" s="122"/>
      <c r="I267" s="122"/>
      <c r="J267" s="123"/>
      <c r="K267"/>
      <c r="L267"/>
      <c r="M267"/>
      <c r="N267"/>
      <c r="O267"/>
      <c r="P267"/>
      <c r="Q267"/>
      <c r="R267"/>
      <c r="S267" s="131" t="str">
        <f>IFERROR(Table1[[#This Row],[Female Voters]]/Table1[[#This Row],[Female Population]],"0.0%")</f>
        <v>0.0%</v>
      </c>
      <c r="T267" s="127" t="str">
        <f>IFERROR(Table1[[#This Row],[Male Voters]]/Table1[[#This Row],[Male Population]],"0.0%")</f>
        <v>0.0%</v>
      </c>
      <c r="U267" s="127" t="str">
        <f>IFERROR(Table1[[#This Row],[Total Voters]]/Table1[[#This Row],[Total Population]],"0.0%")</f>
        <v>0.0%</v>
      </c>
      <c r="V267" s="127" t="str">
        <f>IFERROR(Table1[[#This Row],[Female Ballots]]/Table1[[#This Row],[Female Population]],"0.0%")</f>
        <v>0.0%</v>
      </c>
      <c r="W267" s="127" t="str">
        <f>IFERROR(Table1[[#This Row],[Male Ballots]]/Table1[[#This Row],[Male Population]],"0.0%")</f>
        <v>0.0%</v>
      </c>
      <c r="X267" s="127" t="str">
        <f>IFERROR(Table1[[#This Row],[Total Ballots]]/Table1[[#This Row],[Total Population]],"0.0%")</f>
        <v>0.0%</v>
      </c>
      <c r="Y267" s="127" t="str">
        <f>IFERROR(Table1[[#This Row],[Female Ballots]]/Table1[[#This Row],[Female Voters]],"0.0%")</f>
        <v>0.0%</v>
      </c>
      <c r="Z267" s="128" t="str">
        <f>IFERROR(Table1[[#This Row],[Male Ballots]]/Table1[[#This Row],[Male Voters]],"0.0%")</f>
        <v>0.0%</v>
      </c>
      <c r="AA267" s="127" t="str">
        <f>IFERROR(Table1[[#This Row],[Total Ballots]]/Table1[[#This Row],[Total Voters]],"0.0%")</f>
        <v>0.0%</v>
      </c>
    </row>
    <row r="268" spans="1:27" s="7" customFormat="1" hidden="1" x14ac:dyDescent="0.35">
      <c r="A268" s="102" t="s">
        <v>58</v>
      </c>
      <c r="B268" s="103">
        <v>2025</v>
      </c>
      <c r="C268" s="17" t="s">
        <v>82</v>
      </c>
      <c r="D268" s="116"/>
      <c r="E268" s="117"/>
      <c r="F268" s="117"/>
      <c r="G268" s="110" t="s">
        <v>79</v>
      </c>
      <c r="H268" s="122"/>
      <c r="I268" s="122"/>
      <c r="J268" s="123"/>
      <c r="K268"/>
      <c r="L268"/>
      <c r="M268"/>
      <c r="N268"/>
      <c r="O268"/>
      <c r="P268"/>
      <c r="Q268"/>
      <c r="R268"/>
      <c r="S268" s="131" t="str">
        <f>IFERROR(Table1[[#This Row],[Female Voters]]/Table1[[#This Row],[Female Population]],"0.0%")</f>
        <v>0.0%</v>
      </c>
      <c r="T268" s="127" t="str">
        <f>IFERROR(Table1[[#This Row],[Male Voters]]/Table1[[#This Row],[Male Population]],"0.0%")</f>
        <v>0.0%</v>
      </c>
      <c r="U268" s="127" t="str">
        <f>IFERROR(Table1[[#This Row],[Total Voters]]/Table1[[#This Row],[Total Population]],"0.0%")</f>
        <v>0.0%</v>
      </c>
      <c r="V268" s="127" t="str">
        <f>IFERROR(Table1[[#This Row],[Female Ballots]]/Table1[[#This Row],[Female Population]],"0.0%")</f>
        <v>0.0%</v>
      </c>
      <c r="W268" s="127" t="str">
        <f>IFERROR(Table1[[#This Row],[Male Ballots]]/Table1[[#This Row],[Male Population]],"0.0%")</f>
        <v>0.0%</v>
      </c>
      <c r="X268" s="127" t="str">
        <f>IFERROR(Table1[[#This Row],[Total Ballots]]/Table1[[#This Row],[Total Population]],"0.0%")</f>
        <v>0.0%</v>
      </c>
      <c r="Y268" s="127" t="str">
        <f>IFERROR(Table1[[#This Row],[Female Ballots]]/Table1[[#This Row],[Female Voters]],"0.0%")</f>
        <v>0.0%</v>
      </c>
      <c r="Z268" s="128" t="str">
        <f>IFERROR(Table1[[#This Row],[Male Ballots]]/Table1[[#This Row],[Male Voters]],"0.0%")</f>
        <v>0.0%</v>
      </c>
      <c r="AA268" s="127" t="str">
        <f>IFERROR(Table1[[#This Row],[Total Ballots]]/Table1[[#This Row],[Total Voters]],"0.0%")</f>
        <v>0.0%</v>
      </c>
    </row>
    <row r="269" spans="1:27" s="7" customFormat="1" hidden="1" x14ac:dyDescent="0.35">
      <c r="A269" s="102" t="s">
        <v>58</v>
      </c>
      <c r="B269" s="103">
        <v>2025</v>
      </c>
      <c r="C269" s="17" t="s">
        <v>82</v>
      </c>
      <c r="D269" s="116"/>
      <c r="E269" s="117"/>
      <c r="F269" s="117"/>
      <c r="G269" s="110" t="s">
        <v>62</v>
      </c>
      <c r="H269" s="122"/>
      <c r="I269" s="122"/>
      <c r="J269" s="123"/>
      <c r="K269"/>
      <c r="L269"/>
      <c r="M269"/>
      <c r="N269"/>
      <c r="O269"/>
      <c r="P269"/>
      <c r="Q269"/>
      <c r="R269"/>
      <c r="S269" s="131" t="str">
        <f>IFERROR(Table1[[#This Row],[Female Voters]]/Table1[[#This Row],[Female Population]],"0.0%")</f>
        <v>0.0%</v>
      </c>
      <c r="T269" s="127" t="str">
        <f>IFERROR(Table1[[#This Row],[Male Voters]]/Table1[[#This Row],[Male Population]],"0.0%")</f>
        <v>0.0%</v>
      </c>
      <c r="U269" s="127" t="str">
        <f>IFERROR(Table1[[#This Row],[Total Voters]]/Table1[[#This Row],[Total Population]],"0.0%")</f>
        <v>0.0%</v>
      </c>
      <c r="V269" s="127" t="str">
        <f>IFERROR(Table1[[#This Row],[Female Ballots]]/Table1[[#This Row],[Female Population]],"0.0%")</f>
        <v>0.0%</v>
      </c>
      <c r="W269" s="127" t="str">
        <f>IFERROR(Table1[[#This Row],[Male Ballots]]/Table1[[#This Row],[Male Population]],"0.0%")</f>
        <v>0.0%</v>
      </c>
      <c r="X269" s="127" t="str">
        <f>IFERROR(Table1[[#This Row],[Total Ballots]]/Table1[[#This Row],[Total Population]],"0.0%")</f>
        <v>0.0%</v>
      </c>
      <c r="Y269" s="127" t="str">
        <f>IFERROR(Table1[[#This Row],[Female Ballots]]/Table1[[#This Row],[Female Voters]],"0.0%")</f>
        <v>0.0%</v>
      </c>
      <c r="Z269" s="128" t="str">
        <f>IFERROR(Table1[[#This Row],[Male Ballots]]/Table1[[#This Row],[Male Voters]],"0.0%")</f>
        <v>0.0%</v>
      </c>
      <c r="AA269" s="127" t="str">
        <f>IFERROR(Table1[[#This Row],[Total Ballots]]/Table1[[#This Row],[Total Voters]],"0.0%")</f>
        <v>0.0%</v>
      </c>
    </row>
    <row r="270" spans="1:27" s="7" customFormat="1" hidden="1" x14ac:dyDescent="0.35">
      <c r="A270" s="102" t="s">
        <v>58</v>
      </c>
      <c r="B270" s="103">
        <v>2025</v>
      </c>
      <c r="C270" s="17" t="s">
        <v>82</v>
      </c>
      <c r="D270" s="116"/>
      <c r="E270" s="117"/>
      <c r="F270" s="117"/>
      <c r="G270" s="110" t="s">
        <v>63</v>
      </c>
      <c r="H270" s="122"/>
      <c r="I270" s="122"/>
      <c r="J270" s="123"/>
      <c r="K270"/>
      <c r="L270"/>
      <c r="M270"/>
      <c r="N270"/>
      <c r="O270"/>
      <c r="P270"/>
      <c r="Q270"/>
      <c r="R270"/>
      <c r="S270" s="131" t="str">
        <f>IFERROR(Table1[[#This Row],[Female Voters]]/Table1[[#This Row],[Female Population]],"0.0%")</f>
        <v>0.0%</v>
      </c>
      <c r="T270" s="127" t="str">
        <f>IFERROR(Table1[[#This Row],[Male Voters]]/Table1[[#This Row],[Male Population]],"0.0%")</f>
        <v>0.0%</v>
      </c>
      <c r="U270" s="127" t="str">
        <f>IFERROR(Table1[[#This Row],[Total Voters]]/Table1[[#This Row],[Total Population]],"0.0%")</f>
        <v>0.0%</v>
      </c>
      <c r="V270" s="127" t="str">
        <f>IFERROR(Table1[[#This Row],[Female Ballots]]/Table1[[#This Row],[Female Population]],"0.0%")</f>
        <v>0.0%</v>
      </c>
      <c r="W270" s="127" t="str">
        <f>IFERROR(Table1[[#This Row],[Male Ballots]]/Table1[[#This Row],[Male Population]],"0.0%")</f>
        <v>0.0%</v>
      </c>
      <c r="X270" s="127" t="str">
        <f>IFERROR(Table1[[#This Row],[Total Ballots]]/Table1[[#This Row],[Total Population]],"0.0%")</f>
        <v>0.0%</v>
      </c>
      <c r="Y270" s="127" t="str">
        <f>IFERROR(Table1[[#This Row],[Female Ballots]]/Table1[[#This Row],[Female Voters]],"0.0%")</f>
        <v>0.0%</v>
      </c>
      <c r="Z270" s="128" t="str">
        <f>IFERROR(Table1[[#This Row],[Male Ballots]]/Table1[[#This Row],[Male Voters]],"0.0%")</f>
        <v>0.0%</v>
      </c>
      <c r="AA270" s="127" t="str">
        <f>IFERROR(Table1[[#This Row],[Total Ballots]]/Table1[[#This Row],[Total Voters]],"0.0%")</f>
        <v>0.0%</v>
      </c>
    </row>
    <row r="271" spans="1:27" s="7" customFormat="1" hidden="1" x14ac:dyDescent="0.35">
      <c r="A271" s="102" t="s">
        <v>58</v>
      </c>
      <c r="B271" s="103">
        <v>2025</v>
      </c>
      <c r="C271" s="17" t="s">
        <v>82</v>
      </c>
      <c r="D271" s="116"/>
      <c r="E271" s="117"/>
      <c r="F271" s="117"/>
      <c r="G271" s="110" t="s">
        <v>64</v>
      </c>
      <c r="H271" s="122"/>
      <c r="I271" s="122"/>
      <c r="J271" s="123"/>
      <c r="K271"/>
      <c r="L271"/>
      <c r="M271"/>
      <c r="N271"/>
      <c r="O271"/>
      <c r="P271"/>
      <c r="Q271"/>
      <c r="R271"/>
      <c r="S271" s="131" t="str">
        <f>IFERROR(Table1[[#This Row],[Female Voters]]/Table1[[#This Row],[Female Population]],"0.0%")</f>
        <v>0.0%</v>
      </c>
      <c r="T271" s="127" t="str">
        <f>IFERROR(Table1[[#This Row],[Male Voters]]/Table1[[#This Row],[Male Population]],"0.0%")</f>
        <v>0.0%</v>
      </c>
      <c r="U271" s="127" t="str">
        <f>IFERROR(Table1[[#This Row],[Total Voters]]/Table1[[#This Row],[Total Population]],"0.0%")</f>
        <v>0.0%</v>
      </c>
      <c r="V271" s="127" t="str">
        <f>IFERROR(Table1[[#This Row],[Female Ballots]]/Table1[[#This Row],[Female Population]],"0.0%")</f>
        <v>0.0%</v>
      </c>
      <c r="W271" s="127" t="str">
        <f>IFERROR(Table1[[#This Row],[Male Ballots]]/Table1[[#This Row],[Male Population]],"0.0%")</f>
        <v>0.0%</v>
      </c>
      <c r="X271" s="127" t="str">
        <f>IFERROR(Table1[[#This Row],[Total Ballots]]/Table1[[#This Row],[Total Population]],"0.0%")</f>
        <v>0.0%</v>
      </c>
      <c r="Y271" s="127" t="str">
        <f>IFERROR(Table1[[#This Row],[Female Ballots]]/Table1[[#This Row],[Female Voters]],"0.0%")</f>
        <v>0.0%</v>
      </c>
      <c r="Z271" s="128" t="str">
        <f>IFERROR(Table1[[#This Row],[Male Ballots]]/Table1[[#This Row],[Male Voters]],"0.0%")</f>
        <v>0.0%</v>
      </c>
      <c r="AA271" s="127" t="str">
        <f>IFERROR(Table1[[#This Row],[Total Ballots]]/Table1[[#This Row],[Total Voters]],"0.0%")</f>
        <v>0.0%</v>
      </c>
    </row>
    <row r="272" spans="1:27" s="7" customFormat="1" hidden="1" x14ac:dyDescent="0.35">
      <c r="A272" s="102" t="s">
        <v>58</v>
      </c>
      <c r="B272" s="103">
        <v>2025</v>
      </c>
      <c r="C272" s="17" t="s">
        <v>82</v>
      </c>
      <c r="D272" s="116"/>
      <c r="E272" s="117"/>
      <c r="F272" s="117"/>
      <c r="G272" s="110" t="s">
        <v>65</v>
      </c>
      <c r="H272" s="122"/>
      <c r="I272" s="122"/>
      <c r="J272" s="123"/>
      <c r="K272"/>
      <c r="L272"/>
      <c r="M272"/>
      <c r="N272"/>
      <c r="O272"/>
      <c r="P272"/>
      <c r="Q272"/>
      <c r="R272"/>
      <c r="S272" s="131" t="str">
        <f>IFERROR(Table1[[#This Row],[Female Voters]]/Table1[[#This Row],[Female Population]],"0.0%")</f>
        <v>0.0%</v>
      </c>
      <c r="T272" s="127" t="str">
        <f>IFERROR(Table1[[#This Row],[Male Voters]]/Table1[[#This Row],[Male Population]],"0.0%")</f>
        <v>0.0%</v>
      </c>
      <c r="U272" s="127" t="str">
        <f>IFERROR(Table1[[#This Row],[Total Voters]]/Table1[[#This Row],[Total Population]],"0.0%")</f>
        <v>0.0%</v>
      </c>
      <c r="V272" s="127" t="str">
        <f>IFERROR(Table1[[#This Row],[Female Ballots]]/Table1[[#This Row],[Female Population]],"0.0%")</f>
        <v>0.0%</v>
      </c>
      <c r="W272" s="127" t="str">
        <f>IFERROR(Table1[[#This Row],[Male Ballots]]/Table1[[#This Row],[Male Population]],"0.0%")</f>
        <v>0.0%</v>
      </c>
      <c r="X272" s="127" t="str">
        <f>IFERROR(Table1[[#This Row],[Total Ballots]]/Table1[[#This Row],[Total Population]],"0.0%")</f>
        <v>0.0%</v>
      </c>
      <c r="Y272" s="127" t="str">
        <f>IFERROR(Table1[[#This Row],[Female Ballots]]/Table1[[#This Row],[Female Voters]],"0.0%")</f>
        <v>0.0%</v>
      </c>
      <c r="Z272" s="128" t="str">
        <f>IFERROR(Table1[[#This Row],[Male Ballots]]/Table1[[#This Row],[Male Voters]],"0.0%")</f>
        <v>0.0%</v>
      </c>
      <c r="AA272" s="127" t="str">
        <f>IFERROR(Table1[[#This Row],[Total Ballots]]/Table1[[#This Row],[Total Voters]],"0.0%")</f>
        <v>0.0%</v>
      </c>
    </row>
    <row r="273" spans="1:27" s="7" customFormat="1" hidden="1" x14ac:dyDescent="0.35">
      <c r="A273" s="102" t="s">
        <v>58</v>
      </c>
      <c r="B273" s="103">
        <v>2025</v>
      </c>
      <c r="C273" s="17" t="s">
        <v>82</v>
      </c>
      <c r="D273" s="116"/>
      <c r="E273" s="117"/>
      <c r="F273" s="117"/>
      <c r="G273" s="110" t="s">
        <v>66</v>
      </c>
      <c r="H273" s="122"/>
      <c r="I273" s="122"/>
      <c r="J273" s="123"/>
      <c r="K273"/>
      <c r="L273"/>
      <c r="M273"/>
      <c r="N273"/>
      <c r="O273"/>
      <c r="P273"/>
      <c r="Q273"/>
      <c r="R273"/>
      <c r="S273" s="131" t="str">
        <f>IFERROR(Table1[[#This Row],[Female Voters]]/Table1[[#This Row],[Female Population]],"0.0%")</f>
        <v>0.0%</v>
      </c>
      <c r="T273" s="127" t="str">
        <f>IFERROR(Table1[[#This Row],[Male Voters]]/Table1[[#This Row],[Male Population]],"0.0%")</f>
        <v>0.0%</v>
      </c>
      <c r="U273" s="127" t="str">
        <f>IFERROR(Table1[[#This Row],[Total Voters]]/Table1[[#This Row],[Total Population]],"0.0%")</f>
        <v>0.0%</v>
      </c>
      <c r="V273" s="127" t="str">
        <f>IFERROR(Table1[[#This Row],[Female Ballots]]/Table1[[#This Row],[Female Population]],"0.0%")</f>
        <v>0.0%</v>
      </c>
      <c r="W273" s="127" t="str">
        <f>IFERROR(Table1[[#This Row],[Male Ballots]]/Table1[[#This Row],[Male Population]],"0.0%")</f>
        <v>0.0%</v>
      </c>
      <c r="X273" s="127" t="str">
        <f>IFERROR(Table1[[#This Row],[Total Ballots]]/Table1[[#This Row],[Total Population]],"0.0%")</f>
        <v>0.0%</v>
      </c>
      <c r="Y273" s="127" t="str">
        <f>IFERROR(Table1[[#This Row],[Female Ballots]]/Table1[[#This Row],[Female Voters]],"0.0%")</f>
        <v>0.0%</v>
      </c>
      <c r="Z273" s="128" t="str">
        <f>IFERROR(Table1[[#This Row],[Male Ballots]]/Table1[[#This Row],[Male Voters]],"0.0%")</f>
        <v>0.0%</v>
      </c>
      <c r="AA273" s="127" t="str">
        <f>IFERROR(Table1[[#This Row],[Total Ballots]]/Table1[[#This Row],[Total Voters]],"0.0%")</f>
        <v>0.0%</v>
      </c>
    </row>
    <row r="274" spans="1:27" s="7" customFormat="1" hidden="1" x14ac:dyDescent="0.35">
      <c r="A274" s="102" t="s">
        <v>58</v>
      </c>
      <c r="B274" s="103">
        <v>2025</v>
      </c>
      <c r="C274" s="17" t="s">
        <v>82</v>
      </c>
      <c r="D274" s="116"/>
      <c r="E274" s="117"/>
      <c r="F274" s="117"/>
      <c r="G274" s="110" t="s">
        <v>67</v>
      </c>
      <c r="H274" s="122"/>
      <c r="I274" s="122"/>
      <c r="J274" s="123"/>
      <c r="K274"/>
      <c r="L274"/>
      <c r="M274"/>
      <c r="N274"/>
      <c r="O274"/>
      <c r="P274"/>
      <c r="Q274"/>
      <c r="R274"/>
      <c r="S274" s="131" t="str">
        <f>IFERROR(Table1[[#This Row],[Female Voters]]/Table1[[#This Row],[Female Population]],"0.0%")</f>
        <v>0.0%</v>
      </c>
      <c r="T274" s="127" t="str">
        <f>IFERROR(Table1[[#This Row],[Male Voters]]/Table1[[#This Row],[Male Population]],"0.0%")</f>
        <v>0.0%</v>
      </c>
      <c r="U274" s="127" t="str">
        <f>IFERROR(Table1[[#This Row],[Total Voters]]/Table1[[#This Row],[Total Population]],"0.0%")</f>
        <v>0.0%</v>
      </c>
      <c r="V274" s="127" t="str">
        <f>IFERROR(Table1[[#This Row],[Female Ballots]]/Table1[[#This Row],[Female Population]],"0.0%")</f>
        <v>0.0%</v>
      </c>
      <c r="W274" s="127" t="str">
        <f>IFERROR(Table1[[#This Row],[Male Ballots]]/Table1[[#This Row],[Male Population]],"0.0%")</f>
        <v>0.0%</v>
      </c>
      <c r="X274" s="127" t="str">
        <f>IFERROR(Table1[[#This Row],[Total Ballots]]/Table1[[#This Row],[Total Population]],"0.0%")</f>
        <v>0.0%</v>
      </c>
      <c r="Y274" s="127" t="str">
        <f>IFERROR(Table1[[#This Row],[Female Ballots]]/Table1[[#This Row],[Female Voters]],"0.0%")</f>
        <v>0.0%</v>
      </c>
      <c r="Z274" s="128" t="str">
        <f>IFERROR(Table1[[#This Row],[Male Ballots]]/Table1[[#This Row],[Male Voters]],"0.0%")</f>
        <v>0.0%</v>
      </c>
      <c r="AA274" s="127" t="str">
        <f>IFERROR(Table1[[#This Row],[Total Ballots]]/Table1[[#This Row],[Total Voters]],"0.0%")</f>
        <v>0.0%</v>
      </c>
    </row>
    <row r="275" spans="1:27" s="7" customFormat="1" hidden="1" x14ac:dyDescent="0.35">
      <c r="A275" s="102" t="s">
        <v>68</v>
      </c>
      <c r="B275" s="103">
        <v>2025</v>
      </c>
      <c r="C275" s="17" t="s">
        <v>82</v>
      </c>
      <c r="D275" s="116"/>
      <c r="E275" s="117"/>
      <c r="F275" s="117"/>
      <c r="G275" s="110" t="s">
        <v>79</v>
      </c>
      <c r="H275" s="122"/>
      <c r="I275" s="122"/>
      <c r="J275" s="123"/>
      <c r="K275"/>
      <c r="L275"/>
      <c r="M275"/>
      <c r="N275"/>
      <c r="O275"/>
      <c r="P275"/>
      <c r="Q275"/>
      <c r="R275"/>
      <c r="S275" s="131" t="str">
        <f>IFERROR(Table1[[#This Row],[Female Voters]]/Table1[[#This Row],[Female Population]],"0.0%")</f>
        <v>0.0%</v>
      </c>
      <c r="T275" s="127" t="str">
        <f>IFERROR(Table1[[#This Row],[Male Voters]]/Table1[[#This Row],[Male Population]],"0.0%")</f>
        <v>0.0%</v>
      </c>
      <c r="U275" s="127" t="str">
        <f>IFERROR(Table1[[#This Row],[Total Voters]]/Table1[[#This Row],[Total Population]],"0.0%")</f>
        <v>0.0%</v>
      </c>
      <c r="V275" s="127" t="str">
        <f>IFERROR(Table1[[#This Row],[Female Ballots]]/Table1[[#This Row],[Female Population]],"0.0%")</f>
        <v>0.0%</v>
      </c>
      <c r="W275" s="127" t="str">
        <f>IFERROR(Table1[[#This Row],[Male Ballots]]/Table1[[#This Row],[Male Population]],"0.0%")</f>
        <v>0.0%</v>
      </c>
      <c r="X275" s="127" t="str">
        <f>IFERROR(Table1[[#This Row],[Total Ballots]]/Table1[[#This Row],[Total Population]],"0.0%")</f>
        <v>0.0%</v>
      </c>
      <c r="Y275" s="127" t="str">
        <f>IFERROR(Table1[[#This Row],[Female Ballots]]/Table1[[#This Row],[Female Voters]],"0.0%")</f>
        <v>0.0%</v>
      </c>
      <c r="Z275" s="128" t="str">
        <f>IFERROR(Table1[[#This Row],[Male Ballots]]/Table1[[#This Row],[Male Voters]],"0.0%")</f>
        <v>0.0%</v>
      </c>
      <c r="AA275" s="127" t="str">
        <f>IFERROR(Table1[[#This Row],[Total Ballots]]/Table1[[#This Row],[Total Voters]],"0.0%")</f>
        <v>0.0%</v>
      </c>
    </row>
    <row r="276" spans="1:27" s="7" customFormat="1" hidden="1" x14ac:dyDescent="0.35">
      <c r="A276" s="102" t="s">
        <v>68</v>
      </c>
      <c r="B276" s="103">
        <v>2025</v>
      </c>
      <c r="C276" s="17" t="s">
        <v>82</v>
      </c>
      <c r="D276" s="116"/>
      <c r="E276" s="117"/>
      <c r="F276" s="117"/>
      <c r="G276" s="110" t="s">
        <v>62</v>
      </c>
      <c r="H276" s="122"/>
      <c r="I276" s="122"/>
      <c r="J276" s="123"/>
      <c r="K276"/>
      <c r="L276"/>
      <c r="M276"/>
      <c r="N276"/>
      <c r="O276"/>
      <c r="P276"/>
      <c r="Q276"/>
      <c r="R276"/>
      <c r="S276" s="131" t="str">
        <f>IFERROR(Table1[[#This Row],[Female Voters]]/Table1[[#This Row],[Female Population]],"0.0%")</f>
        <v>0.0%</v>
      </c>
      <c r="T276" s="127" t="str">
        <f>IFERROR(Table1[[#This Row],[Male Voters]]/Table1[[#This Row],[Male Population]],"0.0%")</f>
        <v>0.0%</v>
      </c>
      <c r="U276" s="127" t="str">
        <f>IFERROR(Table1[[#This Row],[Total Voters]]/Table1[[#This Row],[Total Population]],"0.0%")</f>
        <v>0.0%</v>
      </c>
      <c r="V276" s="127" t="str">
        <f>IFERROR(Table1[[#This Row],[Female Ballots]]/Table1[[#This Row],[Female Population]],"0.0%")</f>
        <v>0.0%</v>
      </c>
      <c r="W276" s="127" t="str">
        <f>IFERROR(Table1[[#This Row],[Male Ballots]]/Table1[[#This Row],[Male Population]],"0.0%")</f>
        <v>0.0%</v>
      </c>
      <c r="X276" s="127" t="str">
        <f>IFERROR(Table1[[#This Row],[Total Ballots]]/Table1[[#This Row],[Total Population]],"0.0%")</f>
        <v>0.0%</v>
      </c>
      <c r="Y276" s="127" t="str">
        <f>IFERROR(Table1[[#This Row],[Female Ballots]]/Table1[[#This Row],[Female Voters]],"0.0%")</f>
        <v>0.0%</v>
      </c>
      <c r="Z276" s="128" t="str">
        <f>IFERROR(Table1[[#This Row],[Male Ballots]]/Table1[[#This Row],[Male Voters]],"0.0%")</f>
        <v>0.0%</v>
      </c>
      <c r="AA276" s="127" t="str">
        <f>IFERROR(Table1[[#This Row],[Total Ballots]]/Table1[[#This Row],[Total Voters]],"0.0%")</f>
        <v>0.0%</v>
      </c>
    </row>
    <row r="277" spans="1:27" s="7" customFormat="1" hidden="1" x14ac:dyDescent="0.35">
      <c r="A277" s="102" t="s">
        <v>68</v>
      </c>
      <c r="B277" s="103">
        <v>2025</v>
      </c>
      <c r="C277" s="17" t="s">
        <v>82</v>
      </c>
      <c r="D277" s="116"/>
      <c r="E277" s="117"/>
      <c r="F277" s="117"/>
      <c r="G277" s="110" t="s">
        <v>63</v>
      </c>
      <c r="H277" s="122"/>
      <c r="I277" s="122"/>
      <c r="J277" s="123"/>
      <c r="K277"/>
      <c r="L277"/>
      <c r="M277"/>
      <c r="N277"/>
      <c r="O277"/>
      <c r="P277"/>
      <c r="Q277"/>
      <c r="R277"/>
      <c r="S277" s="131" t="str">
        <f>IFERROR(Table1[[#This Row],[Female Voters]]/Table1[[#This Row],[Female Population]],"0.0%")</f>
        <v>0.0%</v>
      </c>
      <c r="T277" s="127" t="str">
        <f>IFERROR(Table1[[#This Row],[Male Voters]]/Table1[[#This Row],[Male Population]],"0.0%")</f>
        <v>0.0%</v>
      </c>
      <c r="U277" s="127" t="str">
        <f>IFERROR(Table1[[#This Row],[Total Voters]]/Table1[[#This Row],[Total Population]],"0.0%")</f>
        <v>0.0%</v>
      </c>
      <c r="V277" s="127" t="str">
        <f>IFERROR(Table1[[#This Row],[Female Ballots]]/Table1[[#This Row],[Female Population]],"0.0%")</f>
        <v>0.0%</v>
      </c>
      <c r="W277" s="127" t="str">
        <f>IFERROR(Table1[[#This Row],[Male Ballots]]/Table1[[#This Row],[Male Population]],"0.0%")</f>
        <v>0.0%</v>
      </c>
      <c r="X277" s="127" t="str">
        <f>IFERROR(Table1[[#This Row],[Total Ballots]]/Table1[[#This Row],[Total Population]],"0.0%")</f>
        <v>0.0%</v>
      </c>
      <c r="Y277" s="127" t="str">
        <f>IFERROR(Table1[[#This Row],[Female Ballots]]/Table1[[#This Row],[Female Voters]],"0.0%")</f>
        <v>0.0%</v>
      </c>
      <c r="Z277" s="128" t="str">
        <f>IFERROR(Table1[[#This Row],[Male Ballots]]/Table1[[#This Row],[Male Voters]],"0.0%")</f>
        <v>0.0%</v>
      </c>
      <c r="AA277" s="127" t="str">
        <f>IFERROR(Table1[[#This Row],[Total Ballots]]/Table1[[#This Row],[Total Voters]],"0.0%")</f>
        <v>0.0%</v>
      </c>
    </row>
    <row r="278" spans="1:27" s="7" customFormat="1" hidden="1" x14ac:dyDescent="0.35">
      <c r="A278" s="102" t="s">
        <v>68</v>
      </c>
      <c r="B278" s="103">
        <v>2025</v>
      </c>
      <c r="C278" s="17" t="s">
        <v>82</v>
      </c>
      <c r="D278" s="116"/>
      <c r="E278" s="117"/>
      <c r="F278" s="117"/>
      <c r="G278" s="110" t="s">
        <v>64</v>
      </c>
      <c r="H278" s="122"/>
      <c r="I278" s="122"/>
      <c r="J278" s="123"/>
      <c r="K278"/>
      <c r="L278"/>
      <c r="M278"/>
      <c r="N278"/>
      <c r="O278"/>
      <c r="P278"/>
      <c r="Q278"/>
      <c r="R278"/>
      <c r="S278" s="131" t="str">
        <f>IFERROR(Table1[[#This Row],[Female Voters]]/Table1[[#This Row],[Female Population]],"0.0%")</f>
        <v>0.0%</v>
      </c>
      <c r="T278" s="127" t="str">
        <f>IFERROR(Table1[[#This Row],[Male Voters]]/Table1[[#This Row],[Male Population]],"0.0%")</f>
        <v>0.0%</v>
      </c>
      <c r="U278" s="127" t="str">
        <f>IFERROR(Table1[[#This Row],[Total Voters]]/Table1[[#This Row],[Total Population]],"0.0%")</f>
        <v>0.0%</v>
      </c>
      <c r="V278" s="127" t="str">
        <f>IFERROR(Table1[[#This Row],[Female Ballots]]/Table1[[#This Row],[Female Population]],"0.0%")</f>
        <v>0.0%</v>
      </c>
      <c r="W278" s="127" t="str">
        <f>IFERROR(Table1[[#This Row],[Male Ballots]]/Table1[[#This Row],[Male Population]],"0.0%")</f>
        <v>0.0%</v>
      </c>
      <c r="X278" s="127" t="str">
        <f>IFERROR(Table1[[#This Row],[Total Ballots]]/Table1[[#This Row],[Total Population]],"0.0%")</f>
        <v>0.0%</v>
      </c>
      <c r="Y278" s="127" t="str">
        <f>IFERROR(Table1[[#This Row],[Female Ballots]]/Table1[[#This Row],[Female Voters]],"0.0%")</f>
        <v>0.0%</v>
      </c>
      <c r="Z278" s="128" t="str">
        <f>IFERROR(Table1[[#This Row],[Male Ballots]]/Table1[[#This Row],[Male Voters]],"0.0%")</f>
        <v>0.0%</v>
      </c>
      <c r="AA278" s="127" t="str">
        <f>IFERROR(Table1[[#This Row],[Total Ballots]]/Table1[[#This Row],[Total Voters]],"0.0%")</f>
        <v>0.0%</v>
      </c>
    </row>
    <row r="279" spans="1:27" s="7" customFormat="1" hidden="1" x14ac:dyDescent="0.35">
      <c r="A279" s="102" t="s">
        <v>68</v>
      </c>
      <c r="B279" s="103">
        <v>2025</v>
      </c>
      <c r="C279" s="17" t="s">
        <v>82</v>
      </c>
      <c r="D279" s="116"/>
      <c r="E279" s="117"/>
      <c r="F279" s="117"/>
      <c r="G279" s="110" t="s">
        <v>65</v>
      </c>
      <c r="H279" s="122"/>
      <c r="I279" s="122"/>
      <c r="J279" s="123"/>
      <c r="K279"/>
      <c r="L279"/>
      <c r="M279"/>
      <c r="N279"/>
      <c r="O279"/>
      <c r="P279"/>
      <c r="Q279"/>
      <c r="R279"/>
      <c r="S279" s="131" t="str">
        <f>IFERROR(Table1[[#This Row],[Female Voters]]/Table1[[#This Row],[Female Population]],"0.0%")</f>
        <v>0.0%</v>
      </c>
      <c r="T279" s="127" t="str">
        <f>IFERROR(Table1[[#This Row],[Male Voters]]/Table1[[#This Row],[Male Population]],"0.0%")</f>
        <v>0.0%</v>
      </c>
      <c r="U279" s="127" t="str">
        <f>IFERROR(Table1[[#This Row],[Total Voters]]/Table1[[#This Row],[Total Population]],"0.0%")</f>
        <v>0.0%</v>
      </c>
      <c r="V279" s="127" t="str">
        <f>IFERROR(Table1[[#This Row],[Female Ballots]]/Table1[[#This Row],[Female Population]],"0.0%")</f>
        <v>0.0%</v>
      </c>
      <c r="W279" s="127" t="str">
        <f>IFERROR(Table1[[#This Row],[Male Ballots]]/Table1[[#This Row],[Male Population]],"0.0%")</f>
        <v>0.0%</v>
      </c>
      <c r="X279" s="127" t="str">
        <f>IFERROR(Table1[[#This Row],[Total Ballots]]/Table1[[#This Row],[Total Population]],"0.0%")</f>
        <v>0.0%</v>
      </c>
      <c r="Y279" s="127" t="str">
        <f>IFERROR(Table1[[#This Row],[Female Ballots]]/Table1[[#This Row],[Female Voters]],"0.0%")</f>
        <v>0.0%</v>
      </c>
      <c r="Z279" s="128" t="str">
        <f>IFERROR(Table1[[#This Row],[Male Ballots]]/Table1[[#This Row],[Male Voters]],"0.0%")</f>
        <v>0.0%</v>
      </c>
      <c r="AA279" s="127" t="str">
        <f>IFERROR(Table1[[#This Row],[Total Ballots]]/Table1[[#This Row],[Total Voters]],"0.0%")</f>
        <v>0.0%</v>
      </c>
    </row>
    <row r="280" spans="1:27" s="7" customFormat="1" hidden="1" x14ac:dyDescent="0.35">
      <c r="A280" s="102" t="s">
        <v>68</v>
      </c>
      <c r="B280" s="103">
        <v>2025</v>
      </c>
      <c r="C280" s="17" t="s">
        <v>82</v>
      </c>
      <c r="D280" s="116"/>
      <c r="E280" s="117"/>
      <c r="F280" s="117"/>
      <c r="G280" s="110" t="s">
        <v>66</v>
      </c>
      <c r="H280" s="122"/>
      <c r="I280" s="122"/>
      <c r="J280" s="123"/>
      <c r="K280"/>
      <c r="L280"/>
      <c r="M280"/>
      <c r="N280"/>
      <c r="O280"/>
      <c r="P280"/>
      <c r="Q280"/>
      <c r="R280"/>
      <c r="S280" s="131" t="str">
        <f>IFERROR(Table1[[#This Row],[Female Voters]]/Table1[[#This Row],[Female Population]],"0.0%")</f>
        <v>0.0%</v>
      </c>
      <c r="T280" s="127" t="str">
        <f>IFERROR(Table1[[#This Row],[Male Voters]]/Table1[[#This Row],[Male Population]],"0.0%")</f>
        <v>0.0%</v>
      </c>
      <c r="U280" s="127" t="str">
        <f>IFERROR(Table1[[#This Row],[Total Voters]]/Table1[[#This Row],[Total Population]],"0.0%")</f>
        <v>0.0%</v>
      </c>
      <c r="V280" s="127" t="str">
        <f>IFERROR(Table1[[#This Row],[Female Ballots]]/Table1[[#This Row],[Female Population]],"0.0%")</f>
        <v>0.0%</v>
      </c>
      <c r="W280" s="127" t="str">
        <f>IFERROR(Table1[[#This Row],[Male Ballots]]/Table1[[#This Row],[Male Population]],"0.0%")</f>
        <v>0.0%</v>
      </c>
      <c r="X280" s="127" t="str">
        <f>IFERROR(Table1[[#This Row],[Total Ballots]]/Table1[[#This Row],[Total Population]],"0.0%")</f>
        <v>0.0%</v>
      </c>
      <c r="Y280" s="127" t="str">
        <f>IFERROR(Table1[[#This Row],[Female Ballots]]/Table1[[#This Row],[Female Voters]],"0.0%")</f>
        <v>0.0%</v>
      </c>
      <c r="Z280" s="128" t="str">
        <f>IFERROR(Table1[[#This Row],[Male Ballots]]/Table1[[#This Row],[Male Voters]],"0.0%")</f>
        <v>0.0%</v>
      </c>
      <c r="AA280" s="127" t="str">
        <f>IFERROR(Table1[[#This Row],[Total Ballots]]/Table1[[#This Row],[Total Voters]],"0.0%")</f>
        <v>0.0%</v>
      </c>
    </row>
    <row r="281" spans="1:27" s="7" customFormat="1" hidden="1" x14ac:dyDescent="0.35">
      <c r="A281" s="106" t="s">
        <v>68</v>
      </c>
      <c r="B281" s="103">
        <v>2025</v>
      </c>
      <c r="C281" s="17" t="s">
        <v>82</v>
      </c>
      <c r="D281" s="116"/>
      <c r="E281" s="117"/>
      <c r="F281" s="117"/>
      <c r="G281" s="110" t="s">
        <v>67</v>
      </c>
      <c r="H281" s="122"/>
      <c r="I281" s="122"/>
      <c r="J281" s="123"/>
      <c r="K281"/>
      <c r="L281"/>
      <c r="M281"/>
      <c r="N281"/>
      <c r="O281"/>
      <c r="P281"/>
      <c r="Q281"/>
      <c r="R281"/>
      <c r="S281" s="131" t="str">
        <f>IFERROR(Table1[[#This Row],[Female Voters]]/Table1[[#This Row],[Female Population]],"0.0%")</f>
        <v>0.0%</v>
      </c>
      <c r="T281" s="127" t="str">
        <f>IFERROR(Table1[[#This Row],[Male Voters]]/Table1[[#This Row],[Male Population]],"0.0%")</f>
        <v>0.0%</v>
      </c>
      <c r="U281" s="127" t="str">
        <f>IFERROR(Table1[[#This Row],[Total Voters]]/Table1[[#This Row],[Total Population]],"0.0%")</f>
        <v>0.0%</v>
      </c>
      <c r="V281" s="127" t="str">
        <f>IFERROR(Table1[[#This Row],[Female Ballots]]/Table1[[#This Row],[Female Population]],"0.0%")</f>
        <v>0.0%</v>
      </c>
      <c r="W281" s="127" t="str">
        <f>IFERROR(Table1[[#This Row],[Male Ballots]]/Table1[[#This Row],[Male Population]],"0.0%")</f>
        <v>0.0%</v>
      </c>
      <c r="X281" s="127" t="str">
        <f>IFERROR(Table1[[#This Row],[Total Ballots]]/Table1[[#This Row],[Total Population]],"0.0%")</f>
        <v>0.0%</v>
      </c>
      <c r="Y281" s="127" t="str">
        <f>IFERROR(Table1[[#This Row],[Female Ballots]]/Table1[[#This Row],[Female Voters]],"0.0%")</f>
        <v>0.0%</v>
      </c>
      <c r="Z281" s="128" t="str">
        <f>IFERROR(Table1[[#This Row],[Male Ballots]]/Table1[[#This Row],[Male Voters]],"0.0%")</f>
        <v>0.0%</v>
      </c>
      <c r="AA281" s="127" t="str">
        <f>IFERROR(Table1[[#This Row],[Total Ballots]]/Table1[[#This Row],[Total Voters]],"0.0%")</f>
        <v>0.0%</v>
      </c>
    </row>
    <row r="282" spans="1:27" s="7" customFormat="1" hidden="1" x14ac:dyDescent="0.35">
      <c r="A282" s="102" t="s">
        <v>59</v>
      </c>
      <c r="B282" s="103">
        <v>2025</v>
      </c>
      <c r="C282" s="17" t="s">
        <v>81</v>
      </c>
      <c r="D282" s="116"/>
      <c r="E282" s="117"/>
      <c r="F282" s="117"/>
      <c r="G282" s="110" t="s">
        <v>79</v>
      </c>
      <c r="H282" s="122"/>
      <c r="I282" s="122"/>
      <c r="J282" s="123"/>
      <c r="K282"/>
      <c r="L282"/>
      <c r="M282"/>
      <c r="N282"/>
      <c r="O282"/>
      <c r="P282"/>
      <c r="Q282"/>
      <c r="R282"/>
      <c r="S282" s="131" t="str">
        <f>IFERROR(Table1[[#This Row],[Female Voters]]/Table1[[#This Row],[Female Population]],"0.0%")</f>
        <v>0.0%</v>
      </c>
      <c r="T282" s="127" t="str">
        <f>IFERROR(Table1[[#This Row],[Male Voters]]/Table1[[#This Row],[Male Population]],"0.0%")</f>
        <v>0.0%</v>
      </c>
      <c r="U282" s="127" t="str">
        <f>IFERROR(Table1[[#This Row],[Total Voters]]/Table1[[#This Row],[Total Population]],"0.0%")</f>
        <v>0.0%</v>
      </c>
      <c r="V282" s="127" t="str">
        <f>IFERROR(Table1[[#This Row],[Female Ballots]]/Table1[[#This Row],[Female Population]],"0.0%")</f>
        <v>0.0%</v>
      </c>
      <c r="W282" s="127" t="str">
        <f>IFERROR(Table1[[#This Row],[Male Ballots]]/Table1[[#This Row],[Male Population]],"0.0%")</f>
        <v>0.0%</v>
      </c>
      <c r="X282" s="127" t="str">
        <f>IFERROR(Table1[[#This Row],[Total Ballots]]/Table1[[#This Row],[Total Population]],"0.0%")</f>
        <v>0.0%</v>
      </c>
      <c r="Y282" s="127" t="str">
        <f>IFERROR(Table1[[#This Row],[Female Ballots]]/Table1[[#This Row],[Female Voters]],"0.0%")</f>
        <v>0.0%</v>
      </c>
      <c r="Z282" s="128" t="str">
        <f>IFERROR(Table1[[#This Row],[Male Ballots]]/Table1[[#This Row],[Male Voters]],"0.0%")</f>
        <v>0.0%</v>
      </c>
      <c r="AA282" s="127" t="str">
        <f>IFERROR(Table1[[#This Row],[Total Ballots]]/Table1[[#This Row],[Total Voters]],"0.0%")</f>
        <v>0.0%</v>
      </c>
    </row>
    <row r="283" spans="1:27" s="7" customFormat="1" hidden="1" x14ac:dyDescent="0.35">
      <c r="A283" s="102" t="s">
        <v>59</v>
      </c>
      <c r="B283" s="103">
        <v>2025</v>
      </c>
      <c r="C283" s="17" t="s">
        <v>81</v>
      </c>
      <c r="D283" s="116"/>
      <c r="E283" s="117"/>
      <c r="F283" s="117"/>
      <c r="G283" s="110" t="s">
        <v>62</v>
      </c>
      <c r="H283" s="122"/>
      <c r="I283" s="122"/>
      <c r="J283" s="123"/>
      <c r="K283"/>
      <c r="L283"/>
      <c r="M283"/>
      <c r="N283"/>
      <c r="O283"/>
      <c r="P283"/>
      <c r="Q283"/>
      <c r="R283"/>
      <c r="S283" s="131" t="str">
        <f>IFERROR(Table1[[#This Row],[Female Voters]]/Table1[[#This Row],[Female Population]],"0.0%")</f>
        <v>0.0%</v>
      </c>
      <c r="T283" s="127" t="str">
        <f>IFERROR(Table1[[#This Row],[Male Voters]]/Table1[[#This Row],[Male Population]],"0.0%")</f>
        <v>0.0%</v>
      </c>
      <c r="U283" s="127" t="str">
        <f>IFERROR(Table1[[#This Row],[Total Voters]]/Table1[[#This Row],[Total Population]],"0.0%")</f>
        <v>0.0%</v>
      </c>
      <c r="V283" s="127" t="str">
        <f>IFERROR(Table1[[#This Row],[Female Ballots]]/Table1[[#This Row],[Female Population]],"0.0%")</f>
        <v>0.0%</v>
      </c>
      <c r="W283" s="127" t="str">
        <f>IFERROR(Table1[[#This Row],[Male Ballots]]/Table1[[#This Row],[Male Population]],"0.0%")</f>
        <v>0.0%</v>
      </c>
      <c r="X283" s="127" t="str">
        <f>IFERROR(Table1[[#This Row],[Total Ballots]]/Table1[[#This Row],[Total Population]],"0.0%")</f>
        <v>0.0%</v>
      </c>
      <c r="Y283" s="127" t="str">
        <f>IFERROR(Table1[[#This Row],[Female Ballots]]/Table1[[#This Row],[Female Voters]],"0.0%")</f>
        <v>0.0%</v>
      </c>
      <c r="Z283" s="128" t="str">
        <f>IFERROR(Table1[[#This Row],[Male Ballots]]/Table1[[#This Row],[Male Voters]],"0.0%")</f>
        <v>0.0%</v>
      </c>
      <c r="AA283" s="127" t="str">
        <f>IFERROR(Table1[[#This Row],[Total Ballots]]/Table1[[#This Row],[Total Voters]],"0.0%")</f>
        <v>0.0%</v>
      </c>
    </row>
    <row r="284" spans="1:27" s="7" customFormat="1" hidden="1" x14ac:dyDescent="0.35">
      <c r="A284" s="102" t="s">
        <v>59</v>
      </c>
      <c r="B284" s="103">
        <v>2025</v>
      </c>
      <c r="C284" s="17" t="s">
        <v>81</v>
      </c>
      <c r="D284" s="116"/>
      <c r="E284" s="117"/>
      <c r="F284" s="117"/>
      <c r="G284" s="110" t="s">
        <v>63</v>
      </c>
      <c r="H284" s="122"/>
      <c r="I284" s="122"/>
      <c r="J284" s="123"/>
      <c r="K284"/>
      <c r="L284"/>
      <c r="M284"/>
      <c r="N284"/>
      <c r="O284"/>
      <c r="P284"/>
      <c r="Q284"/>
      <c r="R284"/>
      <c r="S284" s="131" t="str">
        <f>IFERROR(Table1[[#This Row],[Female Voters]]/Table1[[#This Row],[Female Population]],"0.0%")</f>
        <v>0.0%</v>
      </c>
      <c r="T284" s="127" t="str">
        <f>IFERROR(Table1[[#This Row],[Male Voters]]/Table1[[#This Row],[Male Population]],"0.0%")</f>
        <v>0.0%</v>
      </c>
      <c r="U284" s="127" t="str">
        <f>IFERROR(Table1[[#This Row],[Total Voters]]/Table1[[#This Row],[Total Population]],"0.0%")</f>
        <v>0.0%</v>
      </c>
      <c r="V284" s="127" t="str">
        <f>IFERROR(Table1[[#This Row],[Female Ballots]]/Table1[[#This Row],[Female Population]],"0.0%")</f>
        <v>0.0%</v>
      </c>
      <c r="W284" s="127" t="str">
        <f>IFERROR(Table1[[#This Row],[Male Ballots]]/Table1[[#This Row],[Male Population]],"0.0%")</f>
        <v>0.0%</v>
      </c>
      <c r="X284" s="127" t="str">
        <f>IFERROR(Table1[[#This Row],[Total Ballots]]/Table1[[#This Row],[Total Population]],"0.0%")</f>
        <v>0.0%</v>
      </c>
      <c r="Y284" s="127" t="str">
        <f>IFERROR(Table1[[#This Row],[Female Ballots]]/Table1[[#This Row],[Female Voters]],"0.0%")</f>
        <v>0.0%</v>
      </c>
      <c r="Z284" s="128" t="str">
        <f>IFERROR(Table1[[#This Row],[Male Ballots]]/Table1[[#This Row],[Male Voters]],"0.0%")</f>
        <v>0.0%</v>
      </c>
      <c r="AA284" s="127" t="str">
        <f>IFERROR(Table1[[#This Row],[Total Ballots]]/Table1[[#This Row],[Total Voters]],"0.0%")</f>
        <v>0.0%</v>
      </c>
    </row>
    <row r="285" spans="1:27" s="7" customFormat="1" hidden="1" x14ac:dyDescent="0.35">
      <c r="A285" s="102" t="s">
        <v>59</v>
      </c>
      <c r="B285" s="103">
        <v>2025</v>
      </c>
      <c r="C285" s="17" t="s">
        <v>81</v>
      </c>
      <c r="D285" s="116"/>
      <c r="E285" s="117"/>
      <c r="F285" s="117"/>
      <c r="G285" s="110" t="s">
        <v>64</v>
      </c>
      <c r="H285" s="122"/>
      <c r="I285" s="122"/>
      <c r="J285" s="123"/>
      <c r="K285"/>
      <c r="L285"/>
      <c r="M285"/>
      <c r="N285"/>
      <c r="O285"/>
      <c r="P285"/>
      <c r="Q285"/>
      <c r="R285"/>
      <c r="S285" s="131" t="str">
        <f>IFERROR(Table1[[#This Row],[Female Voters]]/Table1[[#This Row],[Female Population]],"0.0%")</f>
        <v>0.0%</v>
      </c>
      <c r="T285" s="127" t="str">
        <f>IFERROR(Table1[[#This Row],[Male Voters]]/Table1[[#This Row],[Male Population]],"0.0%")</f>
        <v>0.0%</v>
      </c>
      <c r="U285" s="127" t="str">
        <f>IFERROR(Table1[[#This Row],[Total Voters]]/Table1[[#This Row],[Total Population]],"0.0%")</f>
        <v>0.0%</v>
      </c>
      <c r="V285" s="127" t="str">
        <f>IFERROR(Table1[[#This Row],[Female Ballots]]/Table1[[#This Row],[Female Population]],"0.0%")</f>
        <v>0.0%</v>
      </c>
      <c r="W285" s="127" t="str">
        <f>IFERROR(Table1[[#This Row],[Male Ballots]]/Table1[[#This Row],[Male Population]],"0.0%")</f>
        <v>0.0%</v>
      </c>
      <c r="X285" s="127" t="str">
        <f>IFERROR(Table1[[#This Row],[Total Ballots]]/Table1[[#This Row],[Total Population]],"0.0%")</f>
        <v>0.0%</v>
      </c>
      <c r="Y285" s="127" t="str">
        <f>IFERROR(Table1[[#This Row],[Female Ballots]]/Table1[[#This Row],[Female Voters]],"0.0%")</f>
        <v>0.0%</v>
      </c>
      <c r="Z285" s="128" t="str">
        <f>IFERROR(Table1[[#This Row],[Male Ballots]]/Table1[[#This Row],[Male Voters]],"0.0%")</f>
        <v>0.0%</v>
      </c>
      <c r="AA285" s="127" t="str">
        <f>IFERROR(Table1[[#This Row],[Total Ballots]]/Table1[[#This Row],[Total Voters]],"0.0%")</f>
        <v>0.0%</v>
      </c>
    </row>
    <row r="286" spans="1:27" s="7" customFormat="1" hidden="1" x14ac:dyDescent="0.35">
      <c r="A286" s="102" t="s">
        <v>59</v>
      </c>
      <c r="B286" s="103">
        <v>2025</v>
      </c>
      <c r="C286" s="17" t="s">
        <v>81</v>
      </c>
      <c r="D286" s="116"/>
      <c r="E286" s="117"/>
      <c r="F286" s="117"/>
      <c r="G286" s="110" t="s">
        <v>65</v>
      </c>
      <c r="H286" s="122"/>
      <c r="I286" s="122"/>
      <c r="J286" s="123"/>
      <c r="K286"/>
      <c r="L286"/>
      <c r="M286"/>
      <c r="N286"/>
      <c r="O286"/>
      <c r="P286"/>
      <c r="Q286"/>
      <c r="R286"/>
      <c r="S286" s="131" t="str">
        <f>IFERROR(Table1[[#This Row],[Female Voters]]/Table1[[#This Row],[Female Population]],"0.0%")</f>
        <v>0.0%</v>
      </c>
      <c r="T286" s="127" t="str">
        <f>IFERROR(Table1[[#This Row],[Male Voters]]/Table1[[#This Row],[Male Population]],"0.0%")</f>
        <v>0.0%</v>
      </c>
      <c r="U286" s="127" t="str">
        <f>IFERROR(Table1[[#This Row],[Total Voters]]/Table1[[#This Row],[Total Population]],"0.0%")</f>
        <v>0.0%</v>
      </c>
      <c r="V286" s="127" t="str">
        <f>IFERROR(Table1[[#This Row],[Female Ballots]]/Table1[[#This Row],[Female Population]],"0.0%")</f>
        <v>0.0%</v>
      </c>
      <c r="W286" s="127" t="str">
        <f>IFERROR(Table1[[#This Row],[Male Ballots]]/Table1[[#This Row],[Male Population]],"0.0%")</f>
        <v>0.0%</v>
      </c>
      <c r="X286" s="127" t="str">
        <f>IFERROR(Table1[[#This Row],[Total Ballots]]/Table1[[#This Row],[Total Population]],"0.0%")</f>
        <v>0.0%</v>
      </c>
      <c r="Y286" s="127" t="str">
        <f>IFERROR(Table1[[#This Row],[Female Ballots]]/Table1[[#This Row],[Female Voters]],"0.0%")</f>
        <v>0.0%</v>
      </c>
      <c r="Z286" s="128" t="str">
        <f>IFERROR(Table1[[#This Row],[Male Ballots]]/Table1[[#This Row],[Male Voters]],"0.0%")</f>
        <v>0.0%</v>
      </c>
      <c r="AA286" s="127" t="str">
        <f>IFERROR(Table1[[#This Row],[Total Ballots]]/Table1[[#This Row],[Total Voters]],"0.0%")</f>
        <v>0.0%</v>
      </c>
    </row>
    <row r="287" spans="1:27" s="7" customFormat="1" hidden="1" x14ac:dyDescent="0.35">
      <c r="A287" s="102" t="s">
        <v>59</v>
      </c>
      <c r="B287" s="103">
        <v>2025</v>
      </c>
      <c r="C287" s="17" t="s">
        <v>81</v>
      </c>
      <c r="D287" s="116"/>
      <c r="E287" s="117"/>
      <c r="F287" s="117"/>
      <c r="G287" s="110" t="s">
        <v>66</v>
      </c>
      <c r="H287" s="122"/>
      <c r="I287" s="122"/>
      <c r="J287" s="123"/>
      <c r="K287"/>
      <c r="L287"/>
      <c r="M287"/>
      <c r="N287"/>
      <c r="O287"/>
      <c r="P287"/>
      <c r="Q287"/>
      <c r="R287"/>
      <c r="S287" s="131" t="str">
        <f>IFERROR(Table1[[#This Row],[Female Voters]]/Table1[[#This Row],[Female Population]],"0.0%")</f>
        <v>0.0%</v>
      </c>
      <c r="T287" s="127" t="str">
        <f>IFERROR(Table1[[#This Row],[Male Voters]]/Table1[[#This Row],[Male Population]],"0.0%")</f>
        <v>0.0%</v>
      </c>
      <c r="U287" s="127" t="str">
        <f>IFERROR(Table1[[#This Row],[Total Voters]]/Table1[[#This Row],[Total Population]],"0.0%")</f>
        <v>0.0%</v>
      </c>
      <c r="V287" s="127" t="str">
        <f>IFERROR(Table1[[#This Row],[Female Ballots]]/Table1[[#This Row],[Female Population]],"0.0%")</f>
        <v>0.0%</v>
      </c>
      <c r="W287" s="127" t="str">
        <f>IFERROR(Table1[[#This Row],[Male Ballots]]/Table1[[#This Row],[Male Population]],"0.0%")</f>
        <v>0.0%</v>
      </c>
      <c r="X287" s="127" t="str">
        <f>IFERROR(Table1[[#This Row],[Total Ballots]]/Table1[[#This Row],[Total Population]],"0.0%")</f>
        <v>0.0%</v>
      </c>
      <c r="Y287" s="127" t="str">
        <f>IFERROR(Table1[[#This Row],[Female Ballots]]/Table1[[#This Row],[Female Voters]],"0.0%")</f>
        <v>0.0%</v>
      </c>
      <c r="Z287" s="128" t="str">
        <f>IFERROR(Table1[[#This Row],[Male Ballots]]/Table1[[#This Row],[Male Voters]],"0.0%")</f>
        <v>0.0%</v>
      </c>
      <c r="AA287" s="127" t="str">
        <f>IFERROR(Table1[[#This Row],[Total Ballots]]/Table1[[#This Row],[Total Voters]],"0.0%")</f>
        <v>0.0%</v>
      </c>
    </row>
    <row r="288" spans="1:27" s="7" customFormat="1" hidden="1" x14ac:dyDescent="0.35">
      <c r="A288" s="102" t="s">
        <v>59</v>
      </c>
      <c r="B288" s="103">
        <v>2025</v>
      </c>
      <c r="C288" s="17" t="s">
        <v>81</v>
      </c>
      <c r="D288" s="116"/>
      <c r="E288" s="117"/>
      <c r="F288" s="117"/>
      <c r="G288" s="110" t="s">
        <v>67</v>
      </c>
      <c r="H288" s="122"/>
      <c r="I288" s="122"/>
      <c r="J288" s="123"/>
      <c r="K288"/>
      <c r="L288"/>
      <c r="M288"/>
      <c r="N288"/>
      <c r="O288"/>
      <c r="P288"/>
      <c r="Q288"/>
      <c r="R288"/>
      <c r="S288" s="131" t="str">
        <f>IFERROR(Table1[[#This Row],[Female Voters]]/Table1[[#This Row],[Female Population]],"0.0%")</f>
        <v>0.0%</v>
      </c>
      <c r="T288" s="127" t="str">
        <f>IFERROR(Table1[[#This Row],[Male Voters]]/Table1[[#This Row],[Male Population]],"0.0%")</f>
        <v>0.0%</v>
      </c>
      <c r="U288" s="127" t="str">
        <f>IFERROR(Table1[[#This Row],[Total Voters]]/Table1[[#This Row],[Total Population]],"0.0%")</f>
        <v>0.0%</v>
      </c>
      <c r="V288" s="127" t="str">
        <f>IFERROR(Table1[[#This Row],[Female Ballots]]/Table1[[#This Row],[Female Population]],"0.0%")</f>
        <v>0.0%</v>
      </c>
      <c r="W288" s="127" t="str">
        <f>IFERROR(Table1[[#This Row],[Male Ballots]]/Table1[[#This Row],[Male Population]],"0.0%")</f>
        <v>0.0%</v>
      </c>
      <c r="X288" s="127" t="str">
        <f>IFERROR(Table1[[#This Row],[Total Ballots]]/Table1[[#This Row],[Total Population]],"0.0%")</f>
        <v>0.0%</v>
      </c>
      <c r="Y288" s="127" t="str">
        <f>IFERROR(Table1[[#This Row],[Female Ballots]]/Table1[[#This Row],[Female Voters]],"0.0%")</f>
        <v>0.0%</v>
      </c>
      <c r="Z288" s="128" t="str">
        <f>IFERROR(Table1[[#This Row],[Male Ballots]]/Table1[[#This Row],[Male Voters]],"0.0%")</f>
        <v>0.0%</v>
      </c>
      <c r="AA288" s="127" t="str">
        <f>IFERROR(Table1[[#This Row],[Total Ballots]]/Table1[[#This Row],[Total Voters]],"0.0%")</f>
        <v>0.0%</v>
      </c>
    </row>
    <row r="289" spans="1:27" s="7" customFormat="1" hidden="1" x14ac:dyDescent="0.35">
      <c r="A289" s="102" t="s">
        <v>37</v>
      </c>
      <c r="B289" s="103">
        <v>2025</v>
      </c>
      <c r="C289" s="17" t="s">
        <v>81</v>
      </c>
      <c r="D289" s="17"/>
      <c r="E289" s="117"/>
      <c r="F289" s="117"/>
      <c r="G289" s="110" t="s">
        <v>79</v>
      </c>
      <c r="H289" s="122"/>
      <c r="I289" s="122"/>
      <c r="J289" s="123"/>
      <c r="K289"/>
      <c r="L289"/>
      <c r="M289"/>
      <c r="N289"/>
      <c r="O289"/>
      <c r="P289"/>
      <c r="Q289"/>
      <c r="R289"/>
      <c r="S289" s="131" t="str">
        <f>IFERROR(Table1[[#This Row],[Female Voters]]/Table1[[#This Row],[Female Population]],"0.0%")</f>
        <v>0.0%</v>
      </c>
      <c r="T289" s="127" t="str">
        <f>IFERROR(Table1[[#This Row],[Male Voters]]/Table1[[#This Row],[Male Population]],"0.0%")</f>
        <v>0.0%</v>
      </c>
      <c r="U289" s="127" t="str">
        <f>IFERROR(Table1[[#This Row],[Total Voters]]/Table1[[#This Row],[Total Population]],"0.0%")</f>
        <v>0.0%</v>
      </c>
      <c r="V289" s="127" t="str">
        <f>IFERROR(Table1[[#This Row],[Female Ballots]]/Table1[[#This Row],[Female Population]],"0.0%")</f>
        <v>0.0%</v>
      </c>
      <c r="W289" s="127" t="str">
        <f>IFERROR(Table1[[#This Row],[Male Ballots]]/Table1[[#This Row],[Male Population]],"0.0%")</f>
        <v>0.0%</v>
      </c>
      <c r="X289" s="127" t="str">
        <f>IFERROR(Table1[[#This Row],[Total Ballots]]/Table1[[#This Row],[Total Population]],"0.0%")</f>
        <v>0.0%</v>
      </c>
      <c r="Y289" s="127" t="str">
        <f>IFERROR(Table1[[#This Row],[Female Ballots]]/Table1[[#This Row],[Female Voters]],"0.0%")</f>
        <v>0.0%</v>
      </c>
      <c r="Z289" s="128" t="str">
        <f>IFERROR(Table1[[#This Row],[Male Ballots]]/Table1[[#This Row],[Male Voters]],"0.0%")</f>
        <v>0.0%</v>
      </c>
      <c r="AA289" s="127" t="str">
        <f>IFERROR(Table1[[#This Row],[Total Ballots]]/Table1[[#This Row],[Total Voters]],"0.0%")</f>
        <v>0.0%</v>
      </c>
    </row>
    <row r="290" spans="1:27" s="7" customFormat="1" hidden="1" x14ac:dyDescent="0.35">
      <c r="A290" s="102" t="s">
        <v>37</v>
      </c>
      <c r="B290" s="103">
        <v>2025</v>
      </c>
      <c r="C290" s="17" t="s">
        <v>81</v>
      </c>
      <c r="D290" s="17"/>
      <c r="E290" s="117"/>
      <c r="F290" s="117"/>
      <c r="G290" s="110" t="s">
        <v>62</v>
      </c>
      <c r="H290" s="122"/>
      <c r="I290" s="122"/>
      <c r="J290" s="123"/>
      <c r="K290"/>
      <c r="L290"/>
      <c r="M290"/>
      <c r="N290"/>
      <c r="O290"/>
      <c r="P290"/>
      <c r="Q290"/>
      <c r="R290"/>
      <c r="S290" s="131" t="str">
        <f>IFERROR(Table1[[#This Row],[Female Voters]]/Table1[[#This Row],[Female Population]],"0.0%")</f>
        <v>0.0%</v>
      </c>
      <c r="T290" s="127" t="str">
        <f>IFERROR(Table1[[#This Row],[Male Voters]]/Table1[[#This Row],[Male Population]],"0.0%")</f>
        <v>0.0%</v>
      </c>
      <c r="U290" s="127" t="str">
        <f>IFERROR(Table1[[#This Row],[Total Voters]]/Table1[[#This Row],[Total Population]],"0.0%")</f>
        <v>0.0%</v>
      </c>
      <c r="V290" s="127" t="str">
        <f>IFERROR(Table1[[#This Row],[Female Ballots]]/Table1[[#This Row],[Female Population]],"0.0%")</f>
        <v>0.0%</v>
      </c>
      <c r="W290" s="127" t="str">
        <f>IFERROR(Table1[[#This Row],[Male Ballots]]/Table1[[#This Row],[Male Population]],"0.0%")</f>
        <v>0.0%</v>
      </c>
      <c r="X290" s="127" t="str">
        <f>IFERROR(Table1[[#This Row],[Total Ballots]]/Table1[[#This Row],[Total Population]],"0.0%")</f>
        <v>0.0%</v>
      </c>
      <c r="Y290" s="127" t="str">
        <f>IFERROR(Table1[[#This Row],[Female Ballots]]/Table1[[#This Row],[Female Voters]],"0.0%")</f>
        <v>0.0%</v>
      </c>
      <c r="Z290" s="128" t="str">
        <f>IFERROR(Table1[[#This Row],[Male Ballots]]/Table1[[#This Row],[Male Voters]],"0.0%")</f>
        <v>0.0%</v>
      </c>
      <c r="AA290" s="127" t="str">
        <f>IFERROR(Table1[[#This Row],[Total Ballots]]/Table1[[#This Row],[Total Voters]],"0.0%")</f>
        <v>0.0%</v>
      </c>
    </row>
    <row r="291" spans="1:27" s="7" customFormat="1" hidden="1" x14ac:dyDescent="0.35">
      <c r="A291" s="102" t="s">
        <v>37</v>
      </c>
      <c r="B291" s="103">
        <v>2025</v>
      </c>
      <c r="C291" s="17" t="s">
        <v>81</v>
      </c>
      <c r="D291" s="17"/>
      <c r="E291" s="117"/>
      <c r="F291" s="117"/>
      <c r="G291" s="110" t="s">
        <v>63</v>
      </c>
      <c r="H291" s="122"/>
      <c r="I291" s="122"/>
      <c r="J291" s="123"/>
      <c r="K291"/>
      <c r="L291"/>
      <c r="M291"/>
      <c r="N291"/>
      <c r="O291"/>
      <c r="P291"/>
      <c r="Q291"/>
      <c r="R291"/>
      <c r="S291" s="131" t="str">
        <f>IFERROR(Table1[[#This Row],[Female Voters]]/Table1[[#This Row],[Female Population]],"0.0%")</f>
        <v>0.0%</v>
      </c>
      <c r="T291" s="127" t="str">
        <f>IFERROR(Table1[[#This Row],[Male Voters]]/Table1[[#This Row],[Male Population]],"0.0%")</f>
        <v>0.0%</v>
      </c>
      <c r="U291" s="127" t="str">
        <f>IFERROR(Table1[[#This Row],[Total Voters]]/Table1[[#This Row],[Total Population]],"0.0%")</f>
        <v>0.0%</v>
      </c>
      <c r="V291" s="127" t="str">
        <f>IFERROR(Table1[[#This Row],[Female Ballots]]/Table1[[#This Row],[Female Population]],"0.0%")</f>
        <v>0.0%</v>
      </c>
      <c r="W291" s="127" t="str">
        <f>IFERROR(Table1[[#This Row],[Male Ballots]]/Table1[[#This Row],[Male Population]],"0.0%")</f>
        <v>0.0%</v>
      </c>
      <c r="X291" s="127" t="str">
        <f>IFERROR(Table1[[#This Row],[Total Ballots]]/Table1[[#This Row],[Total Population]],"0.0%")</f>
        <v>0.0%</v>
      </c>
      <c r="Y291" s="127" t="str">
        <f>IFERROR(Table1[[#This Row],[Female Ballots]]/Table1[[#This Row],[Female Voters]],"0.0%")</f>
        <v>0.0%</v>
      </c>
      <c r="Z291" s="128" t="str">
        <f>IFERROR(Table1[[#This Row],[Male Ballots]]/Table1[[#This Row],[Male Voters]],"0.0%")</f>
        <v>0.0%</v>
      </c>
      <c r="AA291" s="127" t="str">
        <f>IFERROR(Table1[[#This Row],[Total Ballots]]/Table1[[#This Row],[Total Voters]],"0.0%")</f>
        <v>0.0%</v>
      </c>
    </row>
    <row r="292" spans="1:27" s="7" customFormat="1" hidden="1" x14ac:dyDescent="0.35">
      <c r="A292" s="102" t="s">
        <v>37</v>
      </c>
      <c r="B292" s="103">
        <v>2025</v>
      </c>
      <c r="C292" s="17" t="s">
        <v>81</v>
      </c>
      <c r="D292" s="17"/>
      <c r="E292" s="117"/>
      <c r="F292" s="117"/>
      <c r="G292" s="110" t="s">
        <v>64</v>
      </c>
      <c r="H292" s="122"/>
      <c r="I292" s="122"/>
      <c r="J292" s="123"/>
      <c r="K292"/>
      <c r="L292"/>
      <c r="M292"/>
      <c r="N292"/>
      <c r="O292"/>
      <c r="P292"/>
      <c r="Q292"/>
      <c r="R292"/>
      <c r="S292" s="131" t="str">
        <f>IFERROR(Table1[[#This Row],[Female Voters]]/Table1[[#This Row],[Female Population]],"0.0%")</f>
        <v>0.0%</v>
      </c>
      <c r="T292" s="127" t="str">
        <f>IFERROR(Table1[[#This Row],[Male Voters]]/Table1[[#This Row],[Male Population]],"0.0%")</f>
        <v>0.0%</v>
      </c>
      <c r="U292" s="127" t="str">
        <f>IFERROR(Table1[[#This Row],[Total Voters]]/Table1[[#This Row],[Total Population]],"0.0%")</f>
        <v>0.0%</v>
      </c>
      <c r="V292" s="127" t="str">
        <f>IFERROR(Table1[[#This Row],[Female Ballots]]/Table1[[#This Row],[Female Population]],"0.0%")</f>
        <v>0.0%</v>
      </c>
      <c r="W292" s="127" t="str">
        <f>IFERROR(Table1[[#This Row],[Male Ballots]]/Table1[[#This Row],[Male Population]],"0.0%")</f>
        <v>0.0%</v>
      </c>
      <c r="X292" s="127" t="str">
        <f>IFERROR(Table1[[#This Row],[Total Ballots]]/Table1[[#This Row],[Total Population]],"0.0%")</f>
        <v>0.0%</v>
      </c>
      <c r="Y292" s="127" t="str">
        <f>IFERROR(Table1[[#This Row],[Female Ballots]]/Table1[[#This Row],[Female Voters]],"0.0%")</f>
        <v>0.0%</v>
      </c>
      <c r="Z292" s="128" t="str">
        <f>IFERROR(Table1[[#This Row],[Male Ballots]]/Table1[[#This Row],[Male Voters]],"0.0%")</f>
        <v>0.0%</v>
      </c>
      <c r="AA292" s="127" t="str">
        <f>IFERROR(Table1[[#This Row],[Total Ballots]]/Table1[[#This Row],[Total Voters]],"0.0%")</f>
        <v>0.0%</v>
      </c>
    </row>
    <row r="293" spans="1:27" s="7" customFormat="1" hidden="1" x14ac:dyDescent="0.35">
      <c r="A293" s="102" t="s">
        <v>37</v>
      </c>
      <c r="B293" s="103">
        <v>2025</v>
      </c>
      <c r="C293" s="17" t="s">
        <v>81</v>
      </c>
      <c r="D293" s="17"/>
      <c r="E293" s="117"/>
      <c r="F293" s="117"/>
      <c r="G293" s="110" t="s">
        <v>65</v>
      </c>
      <c r="H293" s="122"/>
      <c r="I293" s="122"/>
      <c r="J293" s="123"/>
      <c r="K293"/>
      <c r="L293"/>
      <c r="M293"/>
      <c r="N293"/>
      <c r="O293"/>
      <c r="P293"/>
      <c r="Q293"/>
      <c r="R293"/>
      <c r="S293" s="131" t="str">
        <f>IFERROR(Table1[[#This Row],[Female Voters]]/Table1[[#This Row],[Female Population]],"0.0%")</f>
        <v>0.0%</v>
      </c>
      <c r="T293" s="127" t="str">
        <f>IFERROR(Table1[[#This Row],[Male Voters]]/Table1[[#This Row],[Male Population]],"0.0%")</f>
        <v>0.0%</v>
      </c>
      <c r="U293" s="127" t="str">
        <f>IFERROR(Table1[[#This Row],[Total Voters]]/Table1[[#This Row],[Total Population]],"0.0%")</f>
        <v>0.0%</v>
      </c>
      <c r="V293" s="127" t="str">
        <f>IFERROR(Table1[[#This Row],[Female Ballots]]/Table1[[#This Row],[Female Population]],"0.0%")</f>
        <v>0.0%</v>
      </c>
      <c r="W293" s="127" t="str">
        <f>IFERROR(Table1[[#This Row],[Male Ballots]]/Table1[[#This Row],[Male Population]],"0.0%")</f>
        <v>0.0%</v>
      </c>
      <c r="X293" s="127" t="str">
        <f>IFERROR(Table1[[#This Row],[Total Ballots]]/Table1[[#This Row],[Total Population]],"0.0%")</f>
        <v>0.0%</v>
      </c>
      <c r="Y293" s="127" t="str">
        <f>IFERROR(Table1[[#This Row],[Female Ballots]]/Table1[[#This Row],[Female Voters]],"0.0%")</f>
        <v>0.0%</v>
      </c>
      <c r="Z293" s="128" t="str">
        <f>IFERROR(Table1[[#This Row],[Male Ballots]]/Table1[[#This Row],[Male Voters]],"0.0%")</f>
        <v>0.0%</v>
      </c>
      <c r="AA293" s="127" t="str">
        <f>IFERROR(Table1[[#This Row],[Total Ballots]]/Table1[[#This Row],[Total Voters]],"0.0%")</f>
        <v>0.0%</v>
      </c>
    </row>
    <row r="294" spans="1:27" s="7" customFormat="1" hidden="1" x14ac:dyDescent="0.35">
      <c r="A294" s="102" t="s">
        <v>37</v>
      </c>
      <c r="B294" s="103">
        <v>2025</v>
      </c>
      <c r="C294" s="17" t="s">
        <v>81</v>
      </c>
      <c r="D294" s="17"/>
      <c r="E294" s="117"/>
      <c r="F294" s="117"/>
      <c r="G294" s="110" t="s">
        <v>66</v>
      </c>
      <c r="H294" s="122"/>
      <c r="I294" s="122"/>
      <c r="J294" s="123"/>
      <c r="K294"/>
      <c r="L294"/>
      <c r="M294"/>
      <c r="N294"/>
      <c r="O294"/>
      <c r="P294"/>
      <c r="Q294"/>
      <c r="R294"/>
      <c r="S294" s="131" t="str">
        <f>IFERROR(Table1[[#This Row],[Female Voters]]/Table1[[#This Row],[Female Population]],"0.0%")</f>
        <v>0.0%</v>
      </c>
      <c r="T294" s="127" t="str">
        <f>IFERROR(Table1[[#This Row],[Male Voters]]/Table1[[#This Row],[Male Population]],"0.0%")</f>
        <v>0.0%</v>
      </c>
      <c r="U294" s="127" t="str">
        <f>IFERROR(Table1[[#This Row],[Total Voters]]/Table1[[#This Row],[Total Population]],"0.0%")</f>
        <v>0.0%</v>
      </c>
      <c r="V294" s="127" t="str">
        <f>IFERROR(Table1[[#This Row],[Female Ballots]]/Table1[[#This Row],[Female Population]],"0.0%")</f>
        <v>0.0%</v>
      </c>
      <c r="W294" s="127" t="str">
        <f>IFERROR(Table1[[#This Row],[Male Ballots]]/Table1[[#This Row],[Male Population]],"0.0%")</f>
        <v>0.0%</v>
      </c>
      <c r="X294" s="127" t="str">
        <f>IFERROR(Table1[[#This Row],[Total Ballots]]/Table1[[#This Row],[Total Population]],"0.0%")</f>
        <v>0.0%</v>
      </c>
      <c r="Y294" s="127" t="str">
        <f>IFERROR(Table1[[#This Row],[Female Ballots]]/Table1[[#This Row],[Female Voters]],"0.0%")</f>
        <v>0.0%</v>
      </c>
      <c r="Z294" s="128" t="str">
        <f>IFERROR(Table1[[#This Row],[Male Ballots]]/Table1[[#This Row],[Male Voters]],"0.0%")</f>
        <v>0.0%</v>
      </c>
      <c r="AA294" s="127" t="str">
        <f>IFERROR(Table1[[#This Row],[Total Ballots]]/Table1[[#This Row],[Total Voters]],"0.0%")</f>
        <v>0.0%</v>
      </c>
    </row>
    <row r="295" spans="1:27" s="7" customFormat="1" hidden="1" x14ac:dyDescent="0.35">
      <c r="A295" s="102" t="s">
        <v>37</v>
      </c>
      <c r="B295" s="103">
        <v>2025</v>
      </c>
      <c r="C295" s="17" t="s">
        <v>81</v>
      </c>
      <c r="D295" s="17"/>
      <c r="E295" s="117"/>
      <c r="F295" s="117"/>
      <c r="G295" s="110" t="s">
        <v>67</v>
      </c>
      <c r="H295" s="122"/>
      <c r="I295" s="122"/>
      <c r="J295" s="123"/>
      <c r="K295"/>
      <c r="L295"/>
      <c r="M295"/>
      <c r="N295"/>
      <c r="O295"/>
      <c r="P295"/>
      <c r="Q295"/>
      <c r="R295"/>
      <c r="S295" s="131" t="str">
        <f>IFERROR(Table1[[#This Row],[Female Voters]]/Table1[[#This Row],[Female Population]],"0.0%")</f>
        <v>0.0%</v>
      </c>
      <c r="T295" s="127" t="str">
        <f>IFERROR(Table1[[#This Row],[Male Voters]]/Table1[[#This Row],[Male Population]],"0.0%")</f>
        <v>0.0%</v>
      </c>
      <c r="U295" s="127" t="str">
        <f>IFERROR(Table1[[#This Row],[Total Voters]]/Table1[[#This Row],[Total Population]],"0.0%")</f>
        <v>0.0%</v>
      </c>
      <c r="V295" s="127" t="str">
        <f>IFERROR(Table1[[#This Row],[Female Ballots]]/Table1[[#This Row],[Female Population]],"0.0%")</f>
        <v>0.0%</v>
      </c>
      <c r="W295" s="127" t="str">
        <f>IFERROR(Table1[[#This Row],[Male Ballots]]/Table1[[#This Row],[Male Population]],"0.0%")</f>
        <v>0.0%</v>
      </c>
      <c r="X295" s="127" t="str">
        <f>IFERROR(Table1[[#This Row],[Total Ballots]]/Table1[[#This Row],[Total Population]],"0.0%")</f>
        <v>0.0%</v>
      </c>
      <c r="Y295" s="127" t="str">
        <f>IFERROR(Table1[[#This Row],[Female Ballots]]/Table1[[#This Row],[Female Voters]],"0.0%")</f>
        <v>0.0%</v>
      </c>
      <c r="Z295" s="128" t="str">
        <f>IFERROR(Table1[[#This Row],[Male Ballots]]/Table1[[#This Row],[Male Voters]],"0.0%")</f>
        <v>0.0%</v>
      </c>
      <c r="AA295" s="127" t="str">
        <f>IFERROR(Table1[[#This Row],[Total Ballots]]/Table1[[#This Row],[Total Voters]],"0.0%")</f>
        <v>0.0%</v>
      </c>
    </row>
    <row r="296" spans="1:27" s="7" customFormat="1" hidden="1" x14ac:dyDescent="0.35">
      <c r="A296" s="102" t="s">
        <v>48</v>
      </c>
      <c r="B296" s="103">
        <v>2025</v>
      </c>
      <c r="C296" s="17" t="s">
        <v>81</v>
      </c>
      <c r="D296" s="17"/>
      <c r="E296" s="117"/>
      <c r="F296" s="117"/>
      <c r="G296" s="110" t="s">
        <v>79</v>
      </c>
      <c r="H296" s="122"/>
      <c r="I296" s="122"/>
      <c r="J296" s="123"/>
      <c r="K296"/>
      <c r="L296"/>
      <c r="M296"/>
      <c r="N296"/>
      <c r="O296"/>
      <c r="P296"/>
      <c r="Q296"/>
      <c r="R296"/>
      <c r="S296" s="131" t="str">
        <f>IFERROR(Table1[[#This Row],[Female Voters]]/Table1[[#This Row],[Female Population]],"0.0%")</f>
        <v>0.0%</v>
      </c>
      <c r="T296" s="127" t="str">
        <f>IFERROR(Table1[[#This Row],[Male Voters]]/Table1[[#This Row],[Male Population]],"0.0%")</f>
        <v>0.0%</v>
      </c>
      <c r="U296" s="127" t="str">
        <f>IFERROR(Table1[[#This Row],[Total Voters]]/Table1[[#This Row],[Total Population]],"0.0%")</f>
        <v>0.0%</v>
      </c>
      <c r="V296" s="127" t="str">
        <f>IFERROR(Table1[[#This Row],[Female Ballots]]/Table1[[#This Row],[Female Population]],"0.0%")</f>
        <v>0.0%</v>
      </c>
      <c r="W296" s="127" t="str">
        <f>IFERROR(Table1[[#This Row],[Male Ballots]]/Table1[[#This Row],[Male Population]],"0.0%")</f>
        <v>0.0%</v>
      </c>
      <c r="X296" s="127" t="str">
        <f>IFERROR(Table1[[#This Row],[Total Ballots]]/Table1[[#This Row],[Total Population]],"0.0%")</f>
        <v>0.0%</v>
      </c>
      <c r="Y296" s="127" t="str">
        <f>IFERROR(Table1[[#This Row],[Female Ballots]]/Table1[[#This Row],[Female Voters]],"0.0%")</f>
        <v>0.0%</v>
      </c>
      <c r="Z296" s="128" t="str">
        <f>IFERROR(Table1[[#This Row],[Male Ballots]]/Table1[[#This Row],[Male Voters]],"0.0%")</f>
        <v>0.0%</v>
      </c>
      <c r="AA296" s="127" t="str">
        <f>IFERROR(Table1[[#This Row],[Total Ballots]]/Table1[[#This Row],[Total Voters]],"0.0%")</f>
        <v>0.0%</v>
      </c>
    </row>
    <row r="297" spans="1:27" s="7" customFormat="1" hidden="1" x14ac:dyDescent="0.35">
      <c r="A297" s="102" t="s">
        <v>48</v>
      </c>
      <c r="B297" s="103">
        <v>2025</v>
      </c>
      <c r="C297" s="17" t="s">
        <v>81</v>
      </c>
      <c r="D297" s="17"/>
      <c r="E297" s="117"/>
      <c r="F297" s="117"/>
      <c r="G297" s="110" t="s">
        <v>62</v>
      </c>
      <c r="H297" s="122"/>
      <c r="I297" s="122"/>
      <c r="J297" s="123"/>
      <c r="K297"/>
      <c r="L297"/>
      <c r="M297"/>
      <c r="N297"/>
      <c r="O297"/>
      <c r="P297"/>
      <c r="Q297"/>
      <c r="R297"/>
      <c r="S297" s="131" t="str">
        <f>IFERROR(Table1[[#This Row],[Female Voters]]/Table1[[#This Row],[Female Population]],"0.0%")</f>
        <v>0.0%</v>
      </c>
      <c r="T297" s="127" t="str">
        <f>IFERROR(Table1[[#This Row],[Male Voters]]/Table1[[#This Row],[Male Population]],"0.0%")</f>
        <v>0.0%</v>
      </c>
      <c r="U297" s="127" t="str">
        <f>IFERROR(Table1[[#This Row],[Total Voters]]/Table1[[#This Row],[Total Population]],"0.0%")</f>
        <v>0.0%</v>
      </c>
      <c r="V297" s="127" t="str">
        <f>IFERROR(Table1[[#This Row],[Female Ballots]]/Table1[[#This Row],[Female Population]],"0.0%")</f>
        <v>0.0%</v>
      </c>
      <c r="W297" s="127" t="str">
        <f>IFERROR(Table1[[#This Row],[Male Ballots]]/Table1[[#This Row],[Male Population]],"0.0%")</f>
        <v>0.0%</v>
      </c>
      <c r="X297" s="127" t="str">
        <f>IFERROR(Table1[[#This Row],[Total Ballots]]/Table1[[#This Row],[Total Population]],"0.0%")</f>
        <v>0.0%</v>
      </c>
      <c r="Y297" s="127" t="str">
        <f>IFERROR(Table1[[#This Row],[Female Ballots]]/Table1[[#This Row],[Female Voters]],"0.0%")</f>
        <v>0.0%</v>
      </c>
      <c r="Z297" s="128" t="str">
        <f>IFERROR(Table1[[#This Row],[Male Ballots]]/Table1[[#This Row],[Male Voters]],"0.0%")</f>
        <v>0.0%</v>
      </c>
      <c r="AA297" s="127" t="str">
        <f>IFERROR(Table1[[#This Row],[Total Ballots]]/Table1[[#This Row],[Total Voters]],"0.0%")</f>
        <v>0.0%</v>
      </c>
    </row>
    <row r="298" spans="1:27" s="7" customFormat="1" hidden="1" x14ac:dyDescent="0.35">
      <c r="A298" s="102" t="s">
        <v>48</v>
      </c>
      <c r="B298" s="103">
        <v>2025</v>
      </c>
      <c r="C298" s="17" t="s">
        <v>81</v>
      </c>
      <c r="D298" s="17"/>
      <c r="E298" s="117"/>
      <c r="F298" s="117"/>
      <c r="G298" s="110" t="s">
        <v>63</v>
      </c>
      <c r="H298" s="122"/>
      <c r="I298" s="122"/>
      <c r="J298" s="123"/>
      <c r="K298"/>
      <c r="L298"/>
      <c r="M298"/>
      <c r="N298"/>
      <c r="O298"/>
      <c r="P298"/>
      <c r="Q298"/>
      <c r="R298"/>
      <c r="S298" s="131" t="str">
        <f>IFERROR(Table1[[#This Row],[Female Voters]]/Table1[[#This Row],[Female Population]],"0.0%")</f>
        <v>0.0%</v>
      </c>
      <c r="T298" s="127" t="str">
        <f>IFERROR(Table1[[#This Row],[Male Voters]]/Table1[[#This Row],[Male Population]],"0.0%")</f>
        <v>0.0%</v>
      </c>
      <c r="U298" s="127" t="str">
        <f>IFERROR(Table1[[#This Row],[Total Voters]]/Table1[[#This Row],[Total Population]],"0.0%")</f>
        <v>0.0%</v>
      </c>
      <c r="V298" s="127" t="str">
        <f>IFERROR(Table1[[#This Row],[Female Ballots]]/Table1[[#This Row],[Female Population]],"0.0%")</f>
        <v>0.0%</v>
      </c>
      <c r="W298" s="127" t="str">
        <f>IFERROR(Table1[[#This Row],[Male Ballots]]/Table1[[#This Row],[Male Population]],"0.0%")</f>
        <v>0.0%</v>
      </c>
      <c r="X298" s="127" t="str">
        <f>IFERROR(Table1[[#This Row],[Total Ballots]]/Table1[[#This Row],[Total Population]],"0.0%")</f>
        <v>0.0%</v>
      </c>
      <c r="Y298" s="127" t="str">
        <f>IFERROR(Table1[[#This Row],[Female Ballots]]/Table1[[#This Row],[Female Voters]],"0.0%")</f>
        <v>0.0%</v>
      </c>
      <c r="Z298" s="128" t="str">
        <f>IFERROR(Table1[[#This Row],[Male Ballots]]/Table1[[#This Row],[Male Voters]],"0.0%")</f>
        <v>0.0%</v>
      </c>
      <c r="AA298" s="127" t="str">
        <f>IFERROR(Table1[[#This Row],[Total Ballots]]/Table1[[#This Row],[Total Voters]],"0.0%")</f>
        <v>0.0%</v>
      </c>
    </row>
    <row r="299" spans="1:27" s="7" customFormat="1" hidden="1" x14ac:dyDescent="0.35">
      <c r="A299" s="102" t="s">
        <v>48</v>
      </c>
      <c r="B299" s="103">
        <v>2025</v>
      </c>
      <c r="C299" s="17" t="s">
        <v>81</v>
      </c>
      <c r="D299" s="17"/>
      <c r="E299" s="117"/>
      <c r="F299" s="117"/>
      <c r="G299" s="110" t="s">
        <v>64</v>
      </c>
      <c r="H299" s="122"/>
      <c r="I299" s="122"/>
      <c r="J299" s="123"/>
      <c r="K299"/>
      <c r="L299"/>
      <c r="M299"/>
      <c r="N299"/>
      <c r="O299"/>
      <c r="P299"/>
      <c r="Q299"/>
      <c r="R299"/>
      <c r="S299" s="131" t="str">
        <f>IFERROR(Table1[[#This Row],[Female Voters]]/Table1[[#This Row],[Female Population]],"0.0%")</f>
        <v>0.0%</v>
      </c>
      <c r="T299" s="127" t="str">
        <f>IFERROR(Table1[[#This Row],[Male Voters]]/Table1[[#This Row],[Male Population]],"0.0%")</f>
        <v>0.0%</v>
      </c>
      <c r="U299" s="127" t="str">
        <f>IFERROR(Table1[[#This Row],[Total Voters]]/Table1[[#This Row],[Total Population]],"0.0%")</f>
        <v>0.0%</v>
      </c>
      <c r="V299" s="127" t="str">
        <f>IFERROR(Table1[[#This Row],[Female Ballots]]/Table1[[#This Row],[Female Population]],"0.0%")</f>
        <v>0.0%</v>
      </c>
      <c r="W299" s="127" t="str">
        <f>IFERROR(Table1[[#This Row],[Male Ballots]]/Table1[[#This Row],[Male Population]],"0.0%")</f>
        <v>0.0%</v>
      </c>
      <c r="X299" s="127" t="str">
        <f>IFERROR(Table1[[#This Row],[Total Ballots]]/Table1[[#This Row],[Total Population]],"0.0%")</f>
        <v>0.0%</v>
      </c>
      <c r="Y299" s="127" t="str">
        <f>IFERROR(Table1[[#This Row],[Female Ballots]]/Table1[[#This Row],[Female Voters]],"0.0%")</f>
        <v>0.0%</v>
      </c>
      <c r="Z299" s="128" t="str">
        <f>IFERROR(Table1[[#This Row],[Male Ballots]]/Table1[[#This Row],[Male Voters]],"0.0%")</f>
        <v>0.0%</v>
      </c>
      <c r="AA299" s="127" t="str">
        <f>IFERROR(Table1[[#This Row],[Total Ballots]]/Table1[[#This Row],[Total Voters]],"0.0%")</f>
        <v>0.0%</v>
      </c>
    </row>
    <row r="300" spans="1:27" s="7" customFormat="1" hidden="1" x14ac:dyDescent="0.35">
      <c r="A300" s="102" t="s">
        <v>48</v>
      </c>
      <c r="B300" s="103">
        <v>2025</v>
      </c>
      <c r="C300" s="17" t="s">
        <v>81</v>
      </c>
      <c r="D300" s="17"/>
      <c r="E300" s="117"/>
      <c r="F300" s="117"/>
      <c r="G300" s="110" t="s">
        <v>65</v>
      </c>
      <c r="H300" s="122"/>
      <c r="I300" s="122"/>
      <c r="J300" s="123"/>
      <c r="K300"/>
      <c r="L300"/>
      <c r="M300"/>
      <c r="N300"/>
      <c r="O300"/>
      <c r="P300"/>
      <c r="Q300"/>
      <c r="R300"/>
      <c r="S300" s="131" t="str">
        <f>IFERROR(Table1[[#This Row],[Female Voters]]/Table1[[#This Row],[Female Population]],"0.0%")</f>
        <v>0.0%</v>
      </c>
      <c r="T300" s="127" t="str">
        <f>IFERROR(Table1[[#This Row],[Male Voters]]/Table1[[#This Row],[Male Population]],"0.0%")</f>
        <v>0.0%</v>
      </c>
      <c r="U300" s="127" t="str">
        <f>IFERROR(Table1[[#This Row],[Total Voters]]/Table1[[#This Row],[Total Population]],"0.0%")</f>
        <v>0.0%</v>
      </c>
      <c r="V300" s="127" t="str">
        <f>IFERROR(Table1[[#This Row],[Female Ballots]]/Table1[[#This Row],[Female Population]],"0.0%")</f>
        <v>0.0%</v>
      </c>
      <c r="W300" s="127" t="str">
        <f>IFERROR(Table1[[#This Row],[Male Ballots]]/Table1[[#This Row],[Male Population]],"0.0%")</f>
        <v>0.0%</v>
      </c>
      <c r="X300" s="127" t="str">
        <f>IFERROR(Table1[[#This Row],[Total Ballots]]/Table1[[#This Row],[Total Population]],"0.0%")</f>
        <v>0.0%</v>
      </c>
      <c r="Y300" s="127" t="str">
        <f>IFERROR(Table1[[#This Row],[Female Ballots]]/Table1[[#This Row],[Female Voters]],"0.0%")</f>
        <v>0.0%</v>
      </c>
      <c r="Z300" s="128" t="str">
        <f>IFERROR(Table1[[#This Row],[Male Ballots]]/Table1[[#This Row],[Male Voters]],"0.0%")</f>
        <v>0.0%</v>
      </c>
      <c r="AA300" s="127" t="str">
        <f>IFERROR(Table1[[#This Row],[Total Ballots]]/Table1[[#This Row],[Total Voters]],"0.0%")</f>
        <v>0.0%</v>
      </c>
    </row>
    <row r="301" spans="1:27" s="7" customFormat="1" hidden="1" x14ac:dyDescent="0.35">
      <c r="A301" s="102" t="s">
        <v>48</v>
      </c>
      <c r="B301" s="103">
        <v>2025</v>
      </c>
      <c r="C301" s="17" t="s">
        <v>81</v>
      </c>
      <c r="D301" s="17"/>
      <c r="E301" s="117"/>
      <c r="F301" s="117"/>
      <c r="G301" s="110" t="s">
        <v>66</v>
      </c>
      <c r="H301" s="122"/>
      <c r="I301" s="122"/>
      <c r="J301" s="123"/>
      <c r="K301"/>
      <c r="L301"/>
      <c r="M301"/>
      <c r="N301"/>
      <c r="O301"/>
      <c r="P301"/>
      <c r="Q301"/>
      <c r="R301"/>
      <c r="S301" s="131" t="str">
        <f>IFERROR(Table1[[#This Row],[Female Voters]]/Table1[[#This Row],[Female Population]],"0.0%")</f>
        <v>0.0%</v>
      </c>
      <c r="T301" s="127" t="str">
        <f>IFERROR(Table1[[#This Row],[Male Voters]]/Table1[[#This Row],[Male Population]],"0.0%")</f>
        <v>0.0%</v>
      </c>
      <c r="U301" s="127" t="str">
        <f>IFERROR(Table1[[#This Row],[Total Voters]]/Table1[[#This Row],[Total Population]],"0.0%")</f>
        <v>0.0%</v>
      </c>
      <c r="V301" s="127" t="str">
        <f>IFERROR(Table1[[#This Row],[Female Ballots]]/Table1[[#This Row],[Female Population]],"0.0%")</f>
        <v>0.0%</v>
      </c>
      <c r="W301" s="127" t="str">
        <f>IFERROR(Table1[[#This Row],[Male Ballots]]/Table1[[#This Row],[Male Population]],"0.0%")</f>
        <v>0.0%</v>
      </c>
      <c r="X301" s="127" t="str">
        <f>IFERROR(Table1[[#This Row],[Total Ballots]]/Table1[[#This Row],[Total Population]],"0.0%")</f>
        <v>0.0%</v>
      </c>
      <c r="Y301" s="127" t="str">
        <f>IFERROR(Table1[[#This Row],[Female Ballots]]/Table1[[#This Row],[Female Voters]],"0.0%")</f>
        <v>0.0%</v>
      </c>
      <c r="Z301" s="128" t="str">
        <f>IFERROR(Table1[[#This Row],[Male Ballots]]/Table1[[#This Row],[Male Voters]],"0.0%")</f>
        <v>0.0%</v>
      </c>
      <c r="AA301" s="127" t="str">
        <f>IFERROR(Table1[[#This Row],[Total Ballots]]/Table1[[#This Row],[Total Voters]],"0.0%")</f>
        <v>0.0%</v>
      </c>
    </row>
    <row r="302" spans="1:27" s="7" customFormat="1" hidden="1" x14ac:dyDescent="0.35">
      <c r="A302" s="102" t="s">
        <v>48</v>
      </c>
      <c r="B302" s="103">
        <v>2025</v>
      </c>
      <c r="C302" s="17" t="s">
        <v>81</v>
      </c>
      <c r="D302" s="17"/>
      <c r="E302" s="117"/>
      <c r="F302" s="117"/>
      <c r="G302" s="110" t="s">
        <v>67</v>
      </c>
      <c r="H302" s="122"/>
      <c r="I302" s="122"/>
      <c r="J302" s="123"/>
      <c r="K302"/>
      <c r="L302"/>
      <c r="M302"/>
      <c r="N302"/>
      <c r="O302"/>
      <c r="P302"/>
      <c r="Q302"/>
      <c r="R302"/>
      <c r="S302" s="131" t="str">
        <f>IFERROR(Table1[[#This Row],[Female Voters]]/Table1[[#This Row],[Female Population]],"0.0%")</f>
        <v>0.0%</v>
      </c>
      <c r="T302" s="127" t="str">
        <f>IFERROR(Table1[[#This Row],[Male Voters]]/Table1[[#This Row],[Male Population]],"0.0%")</f>
        <v>0.0%</v>
      </c>
      <c r="U302" s="127" t="str">
        <f>IFERROR(Table1[[#This Row],[Total Voters]]/Table1[[#This Row],[Total Population]],"0.0%")</f>
        <v>0.0%</v>
      </c>
      <c r="V302" s="127" t="str">
        <f>IFERROR(Table1[[#This Row],[Female Ballots]]/Table1[[#This Row],[Female Population]],"0.0%")</f>
        <v>0.0%</v>
      </c>
      <c r="W302" s="127" t="str">
        <f>IFERROR(Table1[[#This Row],[Male Ballots]]/Table1[[#This Row],[Male Population]],"0.0%")</f>
        <v>0.0%</v>
      </c>
      <c r="X302" s="127" t="str">
        <f>IFERROR(Table1[[#This Row],[Total Ballots]]/Table1[[#This Row],[Total Population]],"0.0%")</f>
        <v>0.0%</v>
      </c>
      <c r="Y302" s="127" t="str">
        <f>IFERROR(Table1[[#This Row],[Female Ballots]]/Table1[[#This Row],[Female Voters]],"0.0%")</f>
        <v>0.0%</v>
      </c>
      <c r="Z302" s="128" t="str">
        <f>IFERROR(Table1[[#This Row],[Male Ballots]]/Table1[[#This Row],[Male Voters]],"0.0%")</f>
        <v>0.0%</v>
      </c>
      <c r="AA302" s="127" t="str">
        <f>IFERROR(Table1[[#This Row],[Total Ballots]]/Table1[[#This Row],[Total Voters]],"0.0%")</f>
        <v>0.0%</v>
      </c>
    </row>
    <row r="303" spans="1:27" s="7" customFormat="1" hidden="1" x14ac:dyDescent="0.35">
      <c r="A303" s="102" t="s">
        <v>44</v>
      </c>
      <c r="B303" s="103">
        <v>2025</v>
      </c>
      <c r="C303" s="17" t="s">
        <v>81</v>
      </c>
      <c r="D303" s="116"/>
      <c r="E303" s="117"/>
      <c r="F303" s="117"/>
      <c r="G303" s="110" t="s">
        <v>79</v>
      </c>
      <c r="H303" s="122"/>
      <c r="I303" s="122"/>
      <c r="J303" s="123"/>
      <c r="K303"/>
      <c r="L303"/>
      <c r="M303"/>
      <c r="N303"/>
      <c r="O303"/>
      <c r="P303"/>
      <c r="Q303"/>
      <c r="R303"/>
      <c r="S303" s="131" t="str">
        <f>IFERROR(Table1[[#This Row],[Female Voters]]/Table1[[#This Row],[Female Population]],"0.0%")</f>
        <v>0.0%</v>
      </c>
      <c r="T303" s="127" t="str">
        <f>IFERROR(Table1[[#This Row],[Male Voters]]/Table1[[#This Row],[Male Population]],"0.0%")</f>
        <v>0.0%</v>
      </c>
      <c r="U303" s="127" t="str">
        <f>IFERROR(Table1[[#This Row],[Total Voters]]/Table1[[#This Row],[Total Population]],"0.0%")</f>
        <v>0.0%</v>
      </c>
      <c r="V303" s="127" t="str">
        <f>IFERROR(Table1[[#This Row],[Female Ballots]]/Table1[[#This Row],[Female Population]],"0.0%")</f>
        <v>0.0%</v>
      </c>
      <c r="W303" s="127" t="str">
        <f>IFERROR(Table1[[#This Row],[Male Ballots]]/Table1[[#This Row],[Male Population]],"0.0%")</f>
        <v>0.0%</v>
      </c>
      <c r="X303" s="127" t="str">
        <f>IFERROR(Table1[[#This Row],[Total Ballots]]/Table1[[#This Row],[Total Population]],"0.0%")</f>
        <v>0.0%</v>
      </c>
      <c r="Y303" s="127" t="str">
        <f>IFERROR(Table1[[#This Row],[Female Ballots]]/Table1[[#This Row],[Female Voters]],"0.0%")</f>
        <v>0.0%</v>
      </c>
      <c r="Z303" s="128" t="str">
        <f>IFERROR(Table1[[#This Row],[Male Ballots]]/Table1[[#This Row],[Male Voters]],"0.0%")</f>
        <v>0.0%</v>
      </c>
      <c r="AA303" s="127" t="str">
        <f>IFERROR(Table1[[#This Row],[Total Ballots]]/Table1[[#This Row],[Total Voters]],"0.0%")</f>
        <v>0.0%</v>
      </c>
    </row>
    <row r="304" spans="1:27" s="7" customFormat="1" hidden="1" x14ac:dyDescent="0.35">
      <c r="A304" s="102" t="s">
        <v>44</v>
      </c>
      <c r="B304" s="103">
        <v>2025</v>
      </c>
      <c r="C304" s="17" t="s">
        <v>81</v>
      </c>
      <c r="D304" s="116"/>
      <c r="E304" s="117"/>
      <c r="F304" s="117"/>
      <c r="G304" s="110" t="s">
        <v>62</v>
      </c>
      <c r="H304" s="122"/>
      <c r="I304" s="122"/>
      <c r="J304" s="123"/>
      <c r="K304"/>
      <c r="L304"/>
      <c r="M304"/>
      <c r="N304"/>
      <c r="O304"/>
      <c r="P304"/>
      <c r="Q304"/>
      <c r="R304"/>
      <c r="S304" s="131" t="str">
        <f>IFERROR(Table1[[#This Row],[Female Voters]]/Table1[[#This Row],[Female Population]],"0.0%")</f>
        <v>0.0%</v>
      </c>
      <c r="T304" s="127" t="str">
        <f>IFERROR(Table1[[#This Row],[Male Voters]]/Table1[[#This Row],[Male Population]],"0.0%")</f>
        <v>0.0%</v>
      </c>
      <c r="U304" s="127" t="str">
        <f>IFERROR(Table1[[#This Row],[Total Voters]]/Table1[[#This Row],[Total Population]],"0.0%")</f>
        <v>0.0%</v>
      </c>
      <c r="V304" s="127" t="str">
        <f>IFERROR(Table1[[#This Row],[Female Ballots]]/Table1[[#This Row],[Female Population]],"0.0%")</f>
        <v>0.0%</v>
      </c>
      <c r="W304" s="127" t="str">
        <f>IFERROR(Table1[[#This Row],[Male Ballots]]/Table1[[#This Row],[Male Population]],"0.0%")</f>
        <v>0.0%</v>
      </c>
      <c r="X304" s="127" t="str">
        <f>IFERROR(Table1[[#This Row],[Total Ballots]]/Table1[[#This Row],[Total Population]],"0.0%")</f>
        <v>0.0%</v>
      </c>
      <c r="Y304" s="127" t="str">
        <f>IFERROR(Table1[[#This Row],[Female Ballots]]/Table1[[#This Row],[Female Voters]],"0.0%")</f>
        <v>0.0%</v>
      </c>
      <c r="Z304" s="128" t="str">
        <f>IFERROR(Table1[[#This Row],[Male Ballots]]/Table1[[#This Row],[Male Voters]],"0.0%")</f>
        <v>0.0%</v>
      </c>
      <c r="AA304" s="127" t="str">
        <f>IFERROR(Table1[[#This Row],[Total Ballots]]/Table1[[#This Row],[Total Voters]],"0.0%")</f>
        <v>0.0%</v>
      </c>
    </row>
    <row r="305" spans="1:27" s="7" customFormat="1" hidden="1" x14ac:dyDescent="0.35">
      <c r="A305" s="102" t="s">
        <v>44</v>
      </c>
      <c r="B305" s="103">
        <v>2025</v>
      </c>
      <c r="C305" s="17" t="s">
        <v>81</v>
      </c>
      <c r="D305" s="116"/>
      <c r="E305" s="117"/>
      <c r="F305" s="117"/>
      <c r="G305" s="110" t="s">
        <v>63</v>
      </c>
      <c r="H305" s="122"/>
      <c r="I305" s="122"/>
      <c r="J305" s="123"/>
      <c r="K305"/>
      <c r="L305"/>
      <c r="M305"/>
      <c r="N305"/>
      <c r="O305"/>
      <c r="P305"/>
      <c r="Q305"/>
      <c r="R305"/>
      <c r="S305" s="131" t="str">
        <f>IFERROR(Table1[[#This Row],[Female Voters]]/Table1[[#This Row],[Female Population]],"0.0%")</f>
        <v>0.0%</v>
      </c>
      <c r="T305" s="127" t="str">
        <f>IFERROR(Table1[[#This Row],[Male Voters]]/Table1[[#This Row],[Male Population]],"0.0%")</f>
        <v>0.0%</v>
      </c>
      <c r="U305" s="127" t="str">
        <f>IFERROR(Table1[[#This Row],[Total Voters]]/Table1[[#This Row],[Total Population]],"0.0%")</f>
        <v>0.0%</v>
      </c>
      <c r="V305" s="127" t="str">
        <f>IFERROR(Table1[[#This Row],[Female Ballots]]/Table1[[#This Row],[Female Population]],"0.0%")</f>
        <v>0.0%</v>
      </c>
      <c r="W305" s="127" t="str">
        <f>IFERROR(Table1[[#This Row],[Male Ballots]]/Table1[[#This Row],[Male Population]],"0.0%")</f>
        <v>0.0%</v>
      </c>
      <c r="X305" s="127" t="str">
        <f>IFERROR(Table1[[#This Row],[Total Ballots]]/Table1[[#This Row],[Total Population]],"0.0%")</f>
        <v>0.0%</v>
      </c>
      <c r="Y305" s="127" t="str">
        <f>IFERROR(Table1[[#This Row],[Female Ballots]]/Table1[[#This Row],[Female Voters]],"0.0%")</f>
        <v>0.0%</v>
      </c>
      <c r="Z305" s="128" t="str">
        <f>IFERROR(Table1[[#This Row],[Male Ballots]]/Table1[[#This Row],[Male Voters]],"0.0%")</f>
        <v>0.0%</v>
      </c>
      <c r="AA305" s="127" t="str">
        <f>IFERROR(Table1[[#This Row],[Total Ballots]]/Table1[[#This Row],[Total Voters]],"0.0%")</f>
        <v>0.0%</v>
      </c>
    </row>
    <row r="306" spans="1:27" s="7" customFormat="1" hidden="1" x14ac:dyDescent="0.35">
      <c r="A306" s="102" t="s">
        <v>44</v>
      </c>
      <c r="B306" s="103">
        <v>2025</v>
      </c>
      <c r="C306" s="17" t="s">
        <v>81</v>
      </c>
      <c r="D306" s="116"/>
      <c r="E306" s="117"/>
      <c r="F306" s="117"/>
      <c r="G306" s="110" t="s">
        <v>64</v>
      </c>
      <c r="H306" s="122"/>
      <c r="I306" s="122"/>
      <c r="J306" s="123"/>
      <c r="K306"/>
      <c r="L306"/>
      <c r="M306"/>
      <c r="N306"/>
      <c r="O306"/>
      <c r="P306"/>
      <c r="Q306"/>
      <c r="R306"/>
      <c r="S306" s="131" t="str">
        <f>IFERROR(Table1[[#This Row],[Female Voters]]/Table1[[#This Row],[Female Population]],"0.0%")</f>
        <v>0.0%</v>
      </c>
      <c r="T306" s="127" t="str">
        <f>IFERROR(Table1[[#This Row],[Male Voters]]/Table1[[#This Row],[Male Population]],"0.0%")</f>
        <v>0.0%</v>
      </c>
      <c r="U306" s="127" t="str">
        <f>IFERROR(Table1[[#This Row],[Total Voters]]/Table1[[#This Row],[Total Population]],"0.0%")</f>
        <v>0.0%</v>
      </c>
      <c r="V306" s="127" t="str">
        <f>IFERROR(Table1[[#This Row],[Female Ballots]]/Table1[[#This Row],[Female Population]],"0.0%")</f>
        <v>0.0%</v>
      </c>
      <c r="W306" s="127" t="str">
        <f>IFERROR(Table1[[#This Row],[Male Ballots]]/Table1[[#This Row],[Male Population]],"0.0%")</f>
        <v>0.0%</v>
      </c>
      <c r="X306" s="127" t="str">
        <f>IFERROR(Table1[[#This Row],[Total Ballots]]/Table1[[#This Row],[Total Population]],"0.0%")</f>
        <v>0.0%</v>
      </c>
      <c r="Y306" s="127" t="str">
        <f>IFERROR(Table1[[#This Row],[Female Ballots]]/Table1[[#This Row],[Female Voters]],"0.0%")</f>
        <v>0.0%</v>
      </c>
      <c r="Z306" s="128" t="str">
        <f>IFERROR(Table1[[#This Row],[Male Ballots]]/Table1[[#This Row],[Male Voters]],"0.0%")</f>
        <v>0.0%</v>
      </c>
      <c r="AA306" s="127" t="str">
        <f>IFERROR(Table1[[#This Row],[Total Ballots]]/Table1[[#This Row],[Total Voters]],"0.0%")</f>
        <v>0.0%</v>
      </c>
    </row>
    <row r="307" spans="1:27" s="7" customFormat="1" hidden="1" x14ac:dyDescent="0.35">
      <c r="A307" s="102" t="s">
        <v>44</v>
      </c>
      <c r="B307" s="103">
        <v>2025</v>
      </c>
      <c r="C307" s="17" t="s">
        <v>81</v>
      </c>
      <c r="D307" s="116"/>
      <c r="E307" s="117"/>
      <c r="F307" s="117"/>
      <c r="G307" s="110" t="s">
        <v>65</v>
      </c>
      <c r="H307" s="122"/>
      <c r="I307" s="122"/>
      <c r="J307" s="123"/>
      <c r="K307"/>
      <c r="L307"/>
      <c r="M307"/>
      <c r="N307"/>
      <c r="O307"/>
      <c r="P307"/>
      <c r="Q307"/>
      <c r="R307"/>
      <c r="S307" s="131" t="str">
        <f>IFERROR(Table1[[#This Row],[Female Voters]]/Table1[[#This Row],[Female Population]],"0.0%")</f>
        <v>0.0%</v>
      </c>
      <c r="T307" s="127" t="str">
        <f>IFERROR(Table1[[#This Row],[Male Voters]]/Table1[[#This Row],[Male Population]],"0.0%")</f>
        <v>0.0%</v>
      </c>
      <c r="U307" s="127" t="str">
        <f>IFERROR(Table1[[#This Row],[Total Voters]]/Table1[[#This Row],[Total Population]],"0.0%")</f>
        <v>0.0%</v>
      </c>
      <c r="V307" s="127" t="str">
        <f>IFERROR(Table1[[#This Row],[Female Ballots]]/Table1[[#This Row],[Female Population]],"0.0%")</f>
        <v>0.0%</v>
      </c>
      <c r="W307" s="127" t="str">
        <f>IFERROR(Table1[[#This Row],[Male Ballots]]/Table1[[#This Row],[Male Population]],"0.0%")</f>
        <v>0.0%</v>
      </c>
      <c r="X307" s="127" t="str">
        <f>IFERROR(Table1[[#This Row],[Total Ballots]]/Table1[[#This Row],[Total Population]],"0.0%")</f>
        <v>0.0%</v>
      </c>
      <c r="Y307" s="127" t="str">
        <f>IFERROR(Table1[[#This Row],[Female Ballots]]/Table1[[#This Row],[Female Voters]],"0.0%")</f>
        <v>0.0%</v>
      </c>
      <c r="Z307" s="128" t="str">
        <f>IFERROR(Table1[[#This Row],[Male Ballots]]/Table1[[#This Row],[Male Voters]],"0.0%")</f>
        <v>0.0%</v>
      </c>
      <c r="AA307" s="127" t="str">
        <f>IFERROR(Table1[[#This Row],[Total Ballots]]/Table1[[#This Row],[Total Voters]],"0.0%")</f>
        <v>0.0%</v>
      </c>
    </row>
    <row r="308" spans="1:27" s="7" customFormat="1" hidden="1" x14ac:dyDescent="0.35">
      <c r="A308" s="102" t="s">
        <v>44</v>
      </c>
      <c r="B308" s="103">
        <v>2025</v>
      </c>
      <c r="C308" s="17" t="s">
        <v>81</v>
      </c>
      <c r="D308" s="116"/>
      <c r="E308" s="117"/>
      <c r="F308" s="117"/>
      <c r="G308" s="110" t="s">
        <v>66</v>
      </c>
      <c r="H308" s="122"/>
      <c r="I308" s="122"/>
      <c r="J308" s="123"/>
      <c r="K308"/>
      <c r="L308"/>
      <c r="M308"/>
      <c r="N308"/>
      <c r="O308"/>
      <c r="P308"/>
      <c r="Q308"/>
      <c r="R308"/>
      <c r="S308" s="131" t="str">
        <f>IFERROR(Table1[[#This Row],[Female Voters]]/Table1[[#This Row],[Female Population]],"0.0%")</f>
        <v>0.0%</v>
      </c>
      <c r="T308" s="127" t="str">
        <f>IFERROR(Table1[[#This Row],[Male Voters]]/Table1[[#This Row],[Male Population]],"0.0%")</f>
        <v>0.0%</v>
      </c>
      <c r="U308" s="127" t="str">
        <f>IFERROR(Table1[[#This Row],[Total Voters]]/Table1[[#This Row],[Total Population]],"0.0%")</f>
        <v>0.0%</v>
      </c>
      <c r="V308" s="127" t="str">
        <f>IFERROR(Table1[[#This Row],[Female Ballots]]/Table1[[#This Row],[Female Population]],"0.0%")</f>
        <v>0.0%</v>
      </c>
      <c r="W308" s="127" t="str">
        <f>IFERROR(Table1[[#This Row],[Male Ballots]]/Table1[[#This Row],[Male Population]],"0.0%")</f>
        <v>0.0%</v>
      </c>
      <c r="X308" s="127" t="str">
        <f>IFERROR(Table1[[#This Row],[Total Ballots]]/Table1[[#This Row],[Total Population]],"0.0%")</f>
        <v>0.0%</v>
      </c>
      <c r="Y308" s="127" t="str">
        <f>IFERROR(Table1[[#This Row],[Female Ballots]]/Table1[[#This Row],[Female Voters]],"0.0%")</f>
        <v>0.0%</v>
      </c>
      <c r="Z308" s="128" t="str">
        <f>IFERROR(Table1[[#This Row],[Male Ballots]]/Table1[[#This Row],[Male Voters]],"0.0%")</f>
        <v>0.0%</v>
      </c>
      <c r="AA308" s="127" t="str">
        <f>IFERROR(Table1[[#This Row],[Total Ballots]]/Table1[[#This Row],[Total Voters]],"0.0%")</f>
        <v>0.0%</v>
      </c>
    </row>
    <row r="309" spans="1:27" s="7" customFormat="1" hidden="1" x14ac:dyDescent="0.35">
      <c r="A309" s="102" t="s">
        <v>44</v>
      </c>
      <c r="B309" s="103">
        <v>2025</v>
      </c>
      <c r="C309" s="17" t="s">
        <v>81</v>
      </c>
      <c r="D309" s="116"/>
      <c r="E309" s="117"/>
      <c r="F309" s="117"/>
      <c r="G309" s="110" t="s">
        <v>67</v>
      </c>
      <c r="H309" s="122"/>
      <c r="I309" s="122"/>
      <c r="J309" s="123"/>
      <c r="K309"/>
      <c r="L309"/>
      <c r="M309"/>
      <c r="N309"/>
      <c r="O309"/>
      <c r="P309"/>
      <c r="Q309"/>
      <c r="R309"/>
      <c r="S309" s="131" t="str">
        <f>IFERROR(Table1[[#This Row],[Female Voters]]/Table1[[#This Row],[Female Population]],"0.0%")</f>
        <v>0.0%</v>
      </c>
      <c r="T309" s="127" t="str">
        <f>IFERROR(Table1[[#This Row],[Male Voters]]/Table1[[#This Row],[Male Population]],"0.0%")</f>
        <v>0.0%</v>
      </c>
      <c r="U309" s="127" t="str">
        <f>IFERROR(Table1[[#This Row],[Total Voters]]/Table1[[#This Row],[Total Population]],"0.0%")</f>
        <v>0.0%</v>
      </c>
      <c r="V309" s="127" t="str">
        <f>IFERROR(Table1[[#This Row],[Female Ballots]]/Table1[[#This Row],[Female Population]],"0.0%")</f>
        <v>0.0%</v>
      </c>
      <c r="W309" s="127" t="str">
        <f>IFERROR(Table1[[#This Row],[Male Ballots]]/Table1[[#This Row],[Male Population]],"0.0%")</f>
        <v>0.0%</v>
      </c>
      <c r="X309" s="127" t="str">
        <f>IFERROR(Table1[[#This Row],[Total Ballots]]/Table1[[#This Row],[Total Population]],"0.0%")</f>
        <v>0.0%</v>
      </c>
      <c r="Y309" s="127" t="str">
        <f>IFERROR(Table1[[#This Row],[Female Ballots]]/Table1[[#This Row],[Female Voters]],"0.0%")</f>
        <v>0.0%</v>
      </c>
      <c r="Z309" s="128" t="str">
        <f>IFERROR(Table1[[#This Row],[Male Ballots]]/Table1[[#This Row],[Male Voters]],"0.0%")</f>
        <v>0.0%</v>
      </c>
      <c r="AA309" s="127" t="str">
        <f>IFERROR(Table1[[#This Row],[Total Ballots]]/Table1[[#This Row],[Total Voters]],"0.0%")</f>
        <v>0.0%</v>
      </c>
    </row>
    <row r="310" spans="1:27" s="7" customFormat="1" hidden="1" x14ac:dyDescent="0.35">
      <c r="A310" s="102" t="s">
        <v>33</v>
      </c>
      <c r="B310" s="103">
        <v>2025</v>
      </c>
      <c r="C310" s="17" t="s">
        <v>81</v>
      </c>
      <c r="D310" s="17"/>
      <c r="E310" s="117"/>
      <c r="F310" s="117"/>
      <c r="G310" s="110" t="s">
        <v>79</v>
      </c>
      <c r="H310" s="122"/>
      <c r="I310" s="122"/>
      <c r="J310" s="123"/>
      <c r="K310"/>
      <c r="L310"/>
      <c r="M310"/>
      <c r="N310"/>
      <c r="O310"/>
      <c r="P310"/>
      <c r="Q310"/>
      <c r="R310"/>
      <c r="S310" s="131" t="str">
        <f>IFERROR(Table1[[#This Row],[Female Voters]]/Table1[[#This Row],[Female Population]],"0.0%")</f>
        <v>0.0%</v>
      </c>
      <c r="T310" s="127" t="str">
        <f>IFERROR(Table1[[#This Row],[Male Voters]]/Table1[[#This Row],[Male Population]],"0.0%")</f>
        <v>0.0%</v>
      </c>
      <c r="U310" s="127" t="str">
        <f>IFERROR(Table1[[#This Row],[Total Voters]]/Table1[[#This Row],[Total Population]],"0.0%")</f>
        <v>0.0%</v>
      </c>
      <c r="V310" s="127" t="str">
        <f>IFERROR(Table1[[#This Row],[Female Ballots]]/Table1[[#This Row],[Female Population]],"0.0%")</f>
        <v>0.0%</v>
      </c>
      <c r="W310" s="127" t="str">
        <f>IFERROR(Table1[[#This Row],[Male Ballots]]/Table1[[#This Row],[Male Population]],"0.0%")</f>
        <v>0.0%</v>
      </c>
      <c r="X310" s="127" t="str">
        <f>IFERROR(Table1[[#This Row],[Total Ballots]]/Table1[[#This Row],[Total Population]],"0.0%")</f>
        <v>0.0%</v>
      </c>
      <c r="Y310" s="127" t="str">
        <f>IFERROR(Table1[[#This Row],[Female Ballots]]/Table1[[#This Row],[Female Voters]],"0.0%")</f>
        <v>0.0%</v>
      </c>
      <c r="Z310" s="128" t="str">
        <f>IFERROR(Table1[[#This Row],[Male Ballots]]/Table1[[#This Row],[Male Voters]],"0.0%")</f>
        <v>0.0%</v>
      </c>
      <c r="AA310" s="127" t="str">
        <f>IFERROR(Table1[[#This Row],[Total Ballots]]/Table1[[#This Row],[Total Voters]],"0.0%")</f>
        <v>0.0%</v>
      </c>
    </row>
    <row r="311" spans="1:27" s="7" customFormat="1" hidden="1" x14ac:dyDescent="0.35">
      <c r="A311" s="102" t="s">
        <v>33</v>
      </c>
      <c r="B311" s="103">
        <v>2025</v>
      </c>
      <c r="C311" s="17" t="s">
        <v>81</v>
      </c>
      <c r="D311" s="17"/>
      <c r="E311" s="117"/>
      <c r="F311" s="117"/>
      <c r="G311" s="110" t="s">
        <v>62</v>
      </c>
      <c r="H311" s="122"/>
      <c r="I311" s="122"/>
      <c r="J311" s="123"/>
      <c r="K311"/>
      <c r="L311"/>
      <c r="M311"/>
      <c r="N311"/>
      <c r="O311"/>
      <c r="P311"/>
      <c r="Q311"/>
      <c r="R311"/>
      <c r="S311" s="131" t="str">
        <f>IFERROR(Table1[[#This Row],[Female Voters]]/Table1[[#This Row],[Female Population]],"0.0%")</f>
        <v>0.0%</v>
      </c>
      <c r="T311" s="127" t="str">
        <f>IFERROR(Table1[[#This Row],[Male Voters]]/Table1[[#This Row],[Male Population]],"0.0%")</f>
        <v>0.0%</v>
      </c>
      <c r="U311" s="127" t="str">
        <f>IFERROR(Table1[[#This Row],[Total Voters]]/Table1[[#This Row],[Total Population]],"0.0%")</f>
        <v>0.0%</v>
      </c>
      <c r="V311" s="127" t="str">
        <f>IFERROR(Table1[[#This Row],[Female Ballots]]/Table1[[#This Row],[Female Population]],"0.0%")</f>
        <v>0.0%</v>
      </c>
      <c r="W311" s="127" t="str">
        <f>IFERROR(Table1[[#This Row],[Male Ballots]]/Table1[[#This Row],[Male Population]],"0.0%")</f>
        <v>0.0%</v>
      </c>
      <c r="X311" s="127" t="str">
        <f>IFERROR(Table1[[#This Row],[Total Ballots]]/Table1[[#This Row],[Total Population]],"0.0%")</f>
        <v>0.0%</v>
      </c>
      <c r="Y311" s="127" t="str">
        <f>IFERROR(Table1[[#This Row],[Female Ballots]]/Table1[[#This Row],[Female Voters]],"0.0%")</f>
        <v>0.0%</v>
      </c>
      <c r="Z311" s="128" t="str">
        <f>IFERROR(Table1[[#This Row],[Male Ballots]]/Table1[[#This Row],[Male Voters]],"0.0%")</f>
        <v>0.0%</v>
      </c>
      <c r="AA311" s="127" t="str">
        <f>IFERROR(Table1[[#This Row],[Total Ballots]]/Table1[[#This Row],[Total Voters]],"0.0%")</f>
        <v>0.0%</v>
      </c>
    </row>
    <row r="312" spans="1:27" s="7" customFormat="1" hidden="1" x14ac:dyDescent="0.35">
      <c r="A312" s="102" t="s">
        <v>33</v>
      </c>
      <c r="B312" s="103">
        <v>2025</v>
      </c>
      <c r="C312" s="17" t="s">
        <v>81</v>
      </c>
      <c r="D312" s="17"/>
      <c r="E312" s="117"/>
      <c r="F312" s="117"/>
      <c r="G312" s="110" t="s">
        <v>63</v>
      </c>
      <c r="H312" s="122"/>
      <c r="I312" s="122"/>
      <c r="J312" s="123"/>
      <c r="K312"/>
      <c r="L312"/>
      <c r="M312"/>
      <c r="N312"/>
      <c r="O312"/>
      <c r="P312"/>
      <c r="Q312"/>
      <c r="R312"/>
      <c r="S312" s="131" t="str">
        <f>IFERROR(Table1[[#This Row],[Female Voters]]/Table1[[#This Row],[Female Population]],"0.0%")</f>
        <v>0.0%</v>
      </c>
      <c r="T312" s="127" t="str">
        <f>IFERROR(Table1[[#This Row],[Male Voters]]/Table1[[#This Row],[Male Population]],"0.0%")</f>
        <v>0.0%</v>
      </c>
      <c r="U312" s="127" t="str">
        <f>IFERROR(Table1[[#This Row],[Total Voters]]/Table1[[#This Row],[Total Population]],"0.0%")</f>
        <v>0.0%</v>
      </c>
      <c r="V312" s="127" t="str">
        <f>IFERROR(Table1[[#This Row],[Female Ballots]]/Table1[[#This Row],[Female Population]],"0.0%")</f>
        <v>0.0%</v>
      </c>
      <c r="W312" s="127" t="str">
        <f>IFERROR(Table1[[#This Row],[Male Ballots]]/Table1[[#This Row],[Male Population]],"0.0%")</f>
        <v>0.0%</v>
      </c>
      <c r="X312" s="127" t="str">
        <f>IFERROR(Table1[[#This Row],[Total Ballots]]/Table1[[#This Row],[Total Population]],"0.0%")</f>
        <v>0.0%</v>
      </c>
      <c r="Y312" s="127" t="str">
        <f>IFERROR(Table1[[#This Row],[Female Ballots]]/Table1[[#This Row],[Female Voters]],"0.0%")</f>
        <v>0.0%</v>
      </c>
      <c r="Z312" s="128" t="str">
        <f>IFERROR(Table1[[#This Row],[Male Ballots]]/Table1[[#This Row],[Male Voters]],"0.0%")</f>
        <v>0.0%</v>
      </c>
      <c r="AA312" s="127" t="str">
        <f>IFERROR(Table1[[#This Row],[Total Ballots]]/Table1[[#This Row],[Total Voters]],"0.0%")</f>
        <v>0.0%</v>
      </c>
    </row>
    <row r="313" spans="1:27" s="7" customFormat="1" hidden="1" x14ac:dyDescent="0.35">
      <c r="A313" s="102" t="s">
        <v>33</v>
      </c>
      <c r="B313" s="103">
        <v>2025</v>
      </c>
      <c r="C313" s="17" t="s">
        <v>81</v>
      </c>
      <c r="D313" s="17"/>
      <c r="E313" s="117"/>
      <c r="F313" s="117"/>
      <c r="G313" s="110" t="s">
        <v>64</v>
      </c>
      <c r="H313" s="122"/>
      <c r="I313" s="122"/>
      <c r="J313" s="123"/>
      <c r="K313"/>
      <c r="L313"/>
      <c r="M313"/>
      <c r="N313"/>
      <c r="O313"/>
      <c r="P313"/>
      <c r="Q313"/>
      <c r="R313"/>
      <c r="S313" s="131" t="str">
        <f>IFERROR(Table1[[#This Row],[Female Voters]]/Table1[[#This Row],[Female Population]],"0.0%")</f>
        <v>0.0%</v>
      </c>
      <c r="T313" s="127" t="str">
        <f>IFERROR(Table1[[#This Row],[Male Voters]]/Table1[[#This Row],[Male Population]],"0.0%")</f>
        <v>0.0%</v>
      </c>
      <c r="U313" s="127" t="str">
        <f>IFERROR(Table1[[#This Row],[Total Voters]]/Table1[[#This Row],[Total Population]],"0.0%")</f>
        <v>0.0%</v>
      </c>
      <c r="V313" s="127" t="str">
        <f>IFERROR(Table1[[#This Row],[Female Ballots]]/Table1[[#This Row],[Female Population]],"0.0%")</f>
        <v>0.0%</v>
      </c>
      <c r="W313" s="127" t="str">
        <f>IFERROR(Table1[[#This Row],[Male Ballots]]/Table1[[#This Row],[Male Population]],"0.0%")</f>
        <v>0.0%</v>
      </c>
      <c r="X313" s="127" t="str">
        <f>IFERROR(Table1[[#This Row],[Total Ballots]]/Table1[[#This Row],[Total Population]],"0.0%")</f>
        <v>0.0%</v>
      </c>
      <c r="Y313" s="127" t="str">
        <f>IFERROR(Table1[[#This Row],[Female Ballots]]/Table1[[#This Row],[Female Voters]],"0.0%")</f>
        <v>0.0%</v>
      </c>
      <c r="Z313" s="128" t="str">
        <f>IFERROR(Table1[[#This Row],[Male Ballots]]/Table1[[#This Row],[Male Voters]],"0.0%")</f>
        <v>0.0%</v>
      </c>
      <c r="AA313" s="127" t="str">
        <f>IFERROR(Table1[[#This Row],[Total Ballots]]/Table1[[#This Row],[Total Voters]],"0.0%")</f>
        <v>0.0%</v>
      </c>
    </row>
    <row r="314" spans="1:27" s="7" customFormat="1" hidden="1" x14ac:dyDescent="0.35">
      <c r="A314" s="102" t="s">
        <v>33</v>
      </c>
      <c r="B314" s="103">
        <v>2025</v>
      </c>
      <c r="C314" s="17" t="s">
        <v>81</v>
      </c>
      <c r="D314" s="17"/>
      <c r="E314" s="117"/>
      <c r="F314" s="117"/>
      <c r="G314" s="110" t="s">
        <v>65</v>
      </c>
      <c r="H314" s="122"/>
      <c r="I314" s="122"/>
      <c r="J314" s="123"/>
      <c r="K314"/>
      <c r="L314"/>
      <c r="M314"/>
      <c r="N314"/>
      <c r="O314"/>
      <c r="P314"/>
      <c r="Q314"/>
      <c r="R314"/>
      <c r="S314" s="131" t="str">
        <f>IFERROR(Table1[[#This Row],[Female Voters]]/Table1[[#This Row],[Female Population]],"0.0%")</f>
        <v>0.0%</v>
      </c>
      <c r="T314" s="127" t="str">
        <f>IFERROR(Table1[[#This Row],[Male Voters]]/Table1[[#This Row],[Male Population]],"0.0%")</f>
        <v>0.0%</v>
      </c>
      <c r="U314" s="127" t="str">
        <f>IFERROR(Table1[[#This Row],[Total Voters]]/Table1[[#This Row],[Total Population]],"0.0%")</f>
        <v>0.0%</v>
      </c>
      <c r="V314" s="127" t="str">
        <f>IFERROR(Table1[[#This Row],[Female Ballots]]/Table1[[#This Row],[Female Population]],"0.0%")</f>
        <v>0.0%</v>
      </c>
      <c r="W314" s="127" t="str">
        <f>IFERROR(Table1[[#This Row],[Male Ballots]]/Table1[[#This Row],[Male Population]],"0.0%")</f>
        <v>0.0%</v>
      </c>
      <c r="X314" s="127" t="str">
        <f>IFERROR(Table1[[#This Row],[Total Ballots]]/Table1[[#This Row],[Total Population]],"0.0%")</f>
        <v>0.0%</v>
      </c>
      <c r="Y314" s="127" t="str">
        <f>IFERROR(Table1[[#This Row],[Female Ballots]]/Table1[[#This Row],[Female Voters]],"0.0%")</f>
        <v>0.0%</v>
      </c>
      <c r="Z314" s="128" t="str">
        <f>IFERROR(Table1[[#This Row],[Male Ballots]]/Table1[[#This Row],[Male Voters]],"0.0%")</f>
        <v>0.0%</v>
      </c>
      <c r="AA314" s="127" t="str">
        <f>IFERROR(Table1[[#This Row],[Total Ballots]]/Table1[[#This Row],[Total Voters]],"0.0%")</f>
        <v>0.0%</v>
      </c>
    </row>
    <row r="315" spans="1:27" s="7" customFormat="1" hidden="1" x14ac:dyDescent="0.35">
      <c r="A315" s="102" t="s">
        <v>33</v>
      </c>
      <c r="B315" s="103">
        <v>2025</v>
      </c>
      <c r="C315" s="17" t="s">
        <v>81</v>
      </c>
      <c r="D315" s="17"/>
      <c r="E315" s="117"/>
      <c r="F315" s="117"/>
      <c r="G315" s="110" t="s">
        <v>66</v>
      </c>
      <c r="H315" s="122"/>
      <c r="I315" s="122"/>
      <c r="J315" s="123"/>
      <c r="K315"/>
      <c r="L315"/>
      <c r="M315"/>
      <c r="N315"/>
      <c r="O315"/>
      <c r="P315"/>
      <c r="Q315"/>
      <c r="R315"/>
      <c r="S315" s="131" t="str">
        <f>IFERROR(Table1[[#This Row],[Female Voters]]/Table1[[#This Row],[Female Population]],"0.0%")</f>
        <v>0.0%</v>
      </c>
      <c r="T315" s="127" t="str">
        <f>IFERROR(Table1[[#This Row],[Male Voters]]/Table1[[#This Row],[Male Population]],"0.0%")</f>
        <v>0.0%</v>
      </c>
      <c r="U315" s="127" t="str">
        <f>IFERROR(Table1[[#This Row],[Total Voters]]/Table1[[#This Row],[Total Population]],"0.0%")</f>
        <v>0.0%</v>
      </c>
      <c r="V315" s="127" t="str">
        <f>IFERROR(Table1[[#This Row],[Female Ballots]]/Table1[[#This Row],[Female Population]],"0.0%")</f>
        <v>0.0%</v>
      </c>
      <c r="W315" s="127" t="str">
        <f>IFERROR(Table1[[#This Row],[Male Ballots]]/Table1[[#This Row],[Male Population]],"0.0%")</f>
        <v>0.0%</v>
      </c>
      <c r="X315" s="127" t="str">
        <f>IFERROR(Table1[[#This Row],[Total Ballots]]/Table1[[#This Row],[Total Population]],"0.0%")</f>
        <v>0.0%</v>
      </c>
      <c r="Y315" s="127" t="str">
        <f>IFERROR(Table1[[#This Row],[Female Ballots]]/Table1[[#This Row],[Female Voters]],"0.0%")</f>
        <v>0.0%</v>
      </c>
      <c r="Z315" s="128" t="str">
        <f>IFERROR(Table1[[#This Row],[Male Ballots]]/Table1[[#This Row],[Male Voters]],"0.0%")</f>
        <v>0.0%</v>
      </c>
      <c r="AA315" s="127" t="str">
        <f>IFERROR(Table1[[#This Row],[Total Ballots]]/Table1[[#This Row],[Total Voters]],"0.0%")</f>
        <v>0.0%</v>
      </c>
    </row>
    <row r="316" spans="1:27" s="7" customFormat="1" hidden="1" x14ac:dyDescent="0.35">
      <c r="A316" s="102" t="s">
        <v>33</v>
      </c>
      <c r="B316" s="103">
        <v>2025</v>
      </c>
      <c r="C316" s="17" t="s">
        <v>81</v>
      </c>
      <c r="D316" s="17"/>
      <c r="E316" s="117"/>
      <c r="F316" s="117"/>
      <c r="G316" s="110" t="s">
        <v>67</v>
      </c>
      <c r="H316" s="122"/>
      <c r="I316" s="122"/>
      <c r="J316" s="123"/>
      <c r="K316"/>
      <c r="L316"/>
      <c r="M316"/>
      <c r="N316"/>
      <c r="O316"/>
      <c r="P316"/>
      <c r="Q316"/>
      <c r="R316"/>
      <c r="S316" s="131" t="str">
        <f>IFERROR(Table1[[#This Row],[Female Voters]]/Table1[[#This Row],[Female Population]],"0.0%")</f>
        <v>0.0%</v>
      </c>
      <c r="T316" s="127" t="str">
        <f>IFERROR(Table1[[#This Row],[Male Voters]]/Table1[[#This Row],[Male Population]],"0.0%")</f>
        <v>0.0%</v>
      </c>
      <c r="U316" s="127" t="str">
        <f>IFERROR(Table1[[#This Row],[Total Voters]]/Table1[[#This Row],[Total Population]],"0.0%")</f>
        <v>0.0%</v>
      </c>
      <c r="V316" s="127" t="str">
        <f>IFERROR(Table1[[#This Row],[Female Ballots]]/Table1[[#This Row],[Female Population]],"0.0%")</f>
        <v>0.0%</v>
      </c>
      <c r="W316" s="127" t="str">
        <f>IFERROR(Table1[[#This Row],[Male Ballots]]/Table1[[#This Row],[Male Population]],"0.0%")</f>
        <v>0.0%</v>
      </c>
      <c r="X316" s="127" t="str">
        <f>IFERROR(Table1[[#This Row],[Total Ballots]]/Table1[[#This Row],[Total Population]],"0.0%")</f>
        <v>0.0%</v>
      </c>
      <c r="Y316" s="127" t="str">
        <f>IFERROR(Table1[[#This Row],[Female Ballots]]/Table1[[#This Row],[Female Voters]],"0.0%")</f>
        <v>0.0%</v>
      </c>
      <c r="Z316" s="128" t="str">
        <f>IFERROR(Table1[[#This Row],[Male Ballots]]/Table1[[#This Row],[Male Voters]],"0.0%")</f>
        <v>0.0%</v>
      </c>
      <c r="AA316" s="127" t="str">
        <f>IFERROR(Table1[[#This Row],[Total Ballots]]/Table1[[#This Row],[Total Voters]],"0.0%")</f>
        <v>0.0%</v>
      </c>
    </row>
    <row r="317" spans="1:27" s="7" customFormat="1" hidden="1" x14ac:dyDescent="0.35">
      <c r="A317" s="102" t="s">
        <v>51</v>
      </c>
      <c r="B317" s="103">
        <v>2025</v>
      </c>
      <c r="C317" s="17" t="s">
        <v>81</v>
      </c>
      <c r="D317" s="17"/>
      <c r="E317" s="117"/>
      <c r="F317" s="117"/>
      <c r="G317" s="110" t="s">
        <v>79</v>
      </c>
      <c r="H317" s="122"/>
      <c r="I317" s="122"/>
      <c r="J317" s="123"/>
      <c r="K317"/>
      <c r="L317"/>
      <c r="M317"/>
      <c r="N317"/>
      <c r="O317"/>
      <c r="P317"/>
      <c r="Q317"/>
      <c r="R317"/>
      <c r="S317" s="131" t="str">
        <f>IFERROR(Table1[[#This Row],[Female Voters]]/Table1[[#This Row],[Female Population]],"0.0%")</f>
        <v>0.0%</v>
      </c>
      <c r="T317" s="127" t="str">
        <f>IFERROR(Table1[[#This Row],[Male Voters]]/Table1[[#This Row],[Male Population]],"0.0%")</f>
        <v>0.0%</v>
      </c>
      <c r="U317" s="127" t="str">
        <f>IFERROR(Table1[[#This Row],[Total Voters]]/Table1[[#This Row],[Total Population]],"0.0%")</f>
        <v>0.0%</v>
      </c>
      <c r="V317" s="127" t="str">
        <f>IFERROR(Table1[[#This Row],[Female Ballots]]/Table1[[#This Row],[Female Population]],"0.0%")</f>
        <v>0.0%</v>
      </c>
      <c r="W317" s="127" t="str">
        <f>IFERROR(Table1[[#This Row],[Male Ballots]]/Table1[[#This Row],[Male Population]],"0.0%")</f>
        <v>0.0%</v>
      </c>
      <c r="X317" s="127" t="str">
        <f>IFERROR(Table1[[#This Row],[Total Ballots]]/Table1[[#This Row],[Total Population]],"0.0%")</f>
        <v>0.0%</v>
      </c>
      <c r="Y317" s="127" t="str">
        <f>IFERROR(Table1[[#This Row],[Female Ballots]]/Table1[[#This Row],[Female Voters]],"0.0%")</f>
        <v>0.0%</v>
      </c>
      <c r="Z317" s="128" t="str">
        <f>IFERROR(Table1[[#This Row],[Male Ballots]]/Table1[[#This Row],[Male Voters]],"0.0%")</f>
        <v>0.0%</v>
      </c>
      <c r="AA317" s="127" t="str">
        <f>IFERROR(Table1[[#This Row],[Total Ballots]]/Table1[[#This Row],[Total Voters]],"0.0%")</f>
        <v>0.0%</v>
      </c>
    </row>
    <row r="318" spans="1:27" s="7" customFormat="1" hidden="1" x14ac:dyDescent="0.35">
      <c r="A318" s="102" t="s">
        <v>51</v>
      </c>
      <c r="B318" s="103">
        <v>2025</v>
      </c>
      <c r="C318" s="17" t="s">
        <v>81</v>
      </c>
      <c r="D318" s="17"/>
      <c r="E318" s="117"/>
      <c r="F318" s="117"/>
      <c r="G318" s="110" t="s">
        <v>62</v>
      </c>
      <c r="H318" s="122"/>
      <c r="I318" s="122"/>
      <c r="J318" s="123"/>
      <c r="K318"/>
      <c r="L318"/>
      <c r="M318"/>
      <c r="N318"/>
      <c r="O318"/>
      <c r="P318"/>
      <c r="Q318"/>
      <c r="R318"/>
      <c r="S318" s="131" t="str">
        <f>IFERROR(Table1[[#This Row],[Female Voters]]/Table1[[#This Row],[Female Population]],"0.0%")</f>
        <v>0.0%</v>
      </c>
      <c r="T318" s="127" t="str">
        <f>IFERROR(Table1[[#This Row],[Male Voters]]/Table1[[#This Row],[Male Population]],"0.0%")</f>
        <v>0.0%</v>
      </c>
      <c r="U318" s="127" t="str">
        <f>IFERROR(Table1[[#This Row],[Total Voters]]/Table1[[#This Row],[Total Population]],"0.0%")</f>
        <v>0.0%</v>
      </c>
      <c r="V318" s="127" t="str">
        <f>IFERROR(Table1[[#This Row],[Female Ballots]]/Table1[[#This Row],[Female Population]],"0.0%")</f>
        <v>0.0%</v>
      </c>
      <c r="W318" s="127" t="str">
        <f>IFERROR(Table1[[#This Row],[Male Ballots]]/Table1[[#This Row],[Male Population]],"0.0%")</f>
        <v>0.0%</v>
      </c>
      <c r="X318" s="127" t="str">
        <f>IFERROR(Table1[[#This Row],[Total Ballots]]/Table1[[#This Row],[Total Population]],"0.0%")</f>
        <v>0.0%</v>
      </c>
      <c r="Y318" s="127" t="str">
        <f>IFERROR(Table1[[#This Row],[Female Ballots]]/Table1[[#This Row],[Female Voters]],"0.0%")</f>
        <v>0.0%</v>
      </c>
      <c r="Z318" s="128" t="str">
        <f>IFERROR(Table1[[#This Row],[Male Ballots]]/Table1[[#This Row],[Male Voters]],"0.0%")</f>
        <v>0.0%</v>
      </c>
      <c r="AA318" s="127" t="str">
        <f>IFERROR(Table1[[#This Row],[Total Ballots]]/Table1[[#This Row],[Total Voters]],"0.0%")</f>
        <v>0.0%</v>
      </c>
    </row>
    <row r="319" spans="1:27" s="7" customFormat="1" hidden="1" x14ac:dyDescent="0.35">
      <c r="A319" s="102" t="s">
        <v>51</v>
      </c>
      <c r="B319" s="103">
        <v>2025</v>
      </c>
      <c r="C319" s="17" t="s">
        <v>81</v>
      </c>
      <c r="D319" s="17"/>
      <c r="E319" s="117"/>
      <c r="F319" s="117"/>
      <c r="G319" s="110" t="s">
        <v>63</v>
      </c>
      <c r="H319" s="122"/>
      <c r="I319" s="122"/>
      <c r="J319" s="123"/>
      <c r="K319"/>
      <c r="L319"/>
      <c r="M319"/>
      <c r="N319"/>
      <c r="O319"/>
      <c r="P319"/>
      <c r="Q319"/>
      <c r="R319"/>
      <c r="S319" s="131" t="str">
        <f>IFERROR(Table1[[#This Row],[Female Voters]]/Table1[[#This Row],[Female Population]],"0.0%")</f>
        <v>0.0%</v>
      </c>
      <c r="T319" s="127" t="str">
        <f>IFERROR(Table1[[#This Row],[Male Voters]]/Table1[[#This Row],[Male Population]],"0.0%")</f>
        <v>0.0%</v>
      </c>
      <c r="U319" s="127" t="str">
        <f>IFERROR(Table1[[#This Row],[Total Voters]]/Table1[[#This Row],[Total Population]],"0.0%")</f>
        <v>0.0%</v>
      </c>
      <c r="V319" s="127" t="str">
        <f>IFERROR(Table1[[#This Row],[Female Ballots]]/Table1[[#This Row],[Female Population]],"0.0%")</f>
        <v>0.0%</v>
      </c>
      <c r="W319" s="127" t="str">
        <f>IFERROR(Table1[[#This Row],[Male Ballots]]/Table1[[#This Row],[Male Population]],"0.0%")</f>
        <v>0.0%</v>
      </c>
      <c r="X319" s="127" t="str">
        <f>IFERROR(Table1[[#This Row],[Total Ballots]]/Table1[[#This Row],[Total Population]],"0.0%")</f>
        <v>0.0%</v>
      </c>
      <c r="Y319" s="127" t="str">
        <f>IFERROR(Table1[[#This Row],[Female Ballots]]/Table1[[#This Row],[Female Voters]],"0.0%")</f>
        <v>0.0%</v>
      </c>
      <c r="Z319" s="128" t="str">
        <f>IFERROR(Table1[[#This Row],[Male Ballots]]/Table1[[#This Row],[Male Voters]],"0.0%")</f>
        <v>0.0%</v>
      </c>
      <c r="AA319" s="127" t="str">
        <f>IFERROR(Table1[[#This Row],[Total Ballots]]/Table1[[#This Row],[Total Voters]],"0.0%")</f>
        <v>0.0%</v>
      </c>
    </row>
    <row r="320" spans="1:27" s="7" customFormat="1" hidden="1" x14ac:dyDescent="0.35">
      <c r="A320" s="102" t="s">
        <v>51</v>
      </c>
      <c r="B320" s="103">
        <v>2025</v>
      </c>
      <c r="C320" s="17" t="s">
        <v>81</v>
      </c>
      <c r="D320" s="17"/>
      <c r="E320" s="117"/>
      <c r="F320" s="117"/>
      <c r="G320" s="110" t="s">
        <v>64</v>
      </c>
      <c r="H320" s="122"/>
      <c r="I320" s="122"/>
      <c r="J320" s="123"/>
      <c r="K320"/>
      <c r="L320"/>
      <c r="M320"/>
      <c r="N320"/>
      <c r="O320"/>
      <c r="P320"/>
      <c r="Q320"/>
      <c r="R320"/>
      <c r="S320" s="131" t="str">
        <f>IFERROR(Table1[[#This Row],[Female Voters]]/Table1[[#This Row],[Female Population]],"0.0%")</f>
        <v>0.0%</v>
      </c>
      <c r="T320" s="127" t="str">
        <f>IFERROR(Table1[[#This Row],[Male Voters]]/Table1[[#This Row],[Male Population]],"0.0%")</f>
        <v>0.0%</v>
      </c>
      <c r="U320" s="127" t="str">
        <f>IFERROR(Table1[[#This Row],[Total Voters]]/Table1[[#This Row],[Total Population]],"0.0%")</f>
        <v>0.0%</v>
      </c>
      <c r="V320" s="127" t="str">
        <f>IFERROR(Table1[[#This Row],[Female Ballots]]/Table1[[#This Row],[Female Population]],"0.0%")</f>
        <v>0.0%</v>
      </c>
      <c r="W320" s="127" t="str">
        <f>IFERROR(Table1[[#This Row],[Male Ballots]]/Table1[[#This Row],[Male Population]],"0.0%")</f>
        <v>0.0%</v>
      </c>
      <c r="X320" s="127" t="str">
        <f>IFERROR(Table1[[#This Row],[Total Ballots]]/Table1[[#This Row],[Total Population]],"0.0%")</f>
        <v>0.0%</v>
      </c>
      <c r="Y320" s="127" t="str">
        <f>IFERROR(Table1[[#This Row],[Female Ballots]]/Table1[[#This Row],[Female Voters]],"0.0%")</f>
        <v>0.0%</v>
      </c>
      <c r="Z320" s="128" t="str">
        <f>IFERROR(Table1[[#This Row],[Male Ballots]]/Table1[[#This Row],[Male Voters]],"0.0%")</f>
        <v>0.0%</v>
      </c>
      <c r="AA320" s="127" t="str">
        <f>IFERROR(Table1[[#This Row],[Total Ballots]]/Table1[[#This Row],[Total Voters]],"0.0%")</f>
        <v>0.0%</v>
      </c>
    </row>
    <row r="321" spans="1:27" s="7" customFormat="1" hidden="1" x14ac:dyDescent="0.35">
      <c r="A321" s="106" t="s">
        <v>51</v>
      </c>
      <c r="B321" s="103">
        <v>2025</v>
      </c>
      <c r="C321" s="17" t="s">
        <v>81</v>
      </c>
      <c r="D321" s="17"/>
      <c r="E321" s="117"/>
      <c r="F321" s="117"/>
      <c r="G321" s="110" t="s">
        <v>65</v>
      </c>
      <c r="H321" s="122"/>
      <c r="I321" s="122"/>
      <c r="J321" s="123"/>
      <c r="K321"/>
      <c r="L321"/>
      <c r="M321"/>
      <c r="N321"/>
      <c r="O321"/>
      <c r="P321"/>
      <c r="Q321"/>
      <c r="R321"/>
      <c r="S321" s="131" t="str">
        <f>IFERROR(Table1[[#This Row],[Female Voters]]/Table1[[#This Row],[Female Population]],"0.0%")</f>
        <v>0.0%</v>
      </c>
      <c r="T321" s="127" t="str">
        <f>IFERROR(Table1[[#This Row],[Male Voters]]/Table1[[#This Row],[Male Population]],"0.0%")</f>
        <v>0.0%</v>
      </c>
      <c r="U321" s="127" t="str">
        <f>IFERROR(Table1[[#This Row],[Total Voters]]/Table1[[#This Row],[Total Population]],"0.0%")</f>
        <v>0.0%</v>
      </c>
      <c r="V321" s="127" t="str">
        <f>IFERROR(Table1[[#This Row],[Female Ballots]]/Table1[[#This Row],[Female Population]],"0.0%")</f>
        <v>0.0%</v>
      </c>
      <c r="W321" s="127" t="str">
        <f>IFERROR(Table1[[#This Row],[Male Ballots]]/Table1[[#This Row],[Male Population]],"0.0%")</f>
        <v>0.0%</v>
      </c>
      <c r="X321" s="127" t="str">
        <f>IFERROR(Table1[[#This Row],[Total Ballots]]/Table1[[#This Row],[Total Population]],"0.0%")</f>
        <v>0.0%</v>
      </c>
      <c r="Y321" s="127" t="str">
        <f>IFERROR(Table1[[#This Row],[Female Ballots]]/Table1[[#This Row],[Female Voters]],"0.0%")</f>
        <v>0.0%</v>
      </c>
      <c r="Z321" s="128" t="str">
        <f>IFERROR(Table1[[#This Row],[Male Ballots]]/Table1[[#This Row],[Male Voters]],"0.0%")</f>
        <v>0.0%</v>
      </c>
      <c r="AA321" s="127" t="str">
        <f>IFERROR(Table1[[#This Row],[Total Ballots]]/Table1[[#This Row],[Total Voters]],"0.0%")</f>
        <v>0.0%</v>
      </c>
    </row>
    <row r="322" spans="1:27" s="7" customFormat="1" hidden="1" x14ac:dyDescent="0.35">
      <c r="A322" s="102" t="s">
        <v>51</v>
      </c>
      <c r="B322" s="103">
        <v>2025</v>
      </c>
      <c r="C322" s="17" t="s">
        <v>81</v>
      </c>
      <c r="D322" s="17"/>
      <c r="E322" s="117"/>
      <c r="F322" s="117"/>
      <c r="G322" s="110" t="s">
        <v>66</v>
      </c>
      <c r="H322" s="122"/>
      <c r="I322" s="122"/>
      <c r="J322" s="123"/>
      <c r="K322"/>
      <c r="L322"/>
      <c r="M322"/>
      <c r="N322"/>
      <c r="O322"/>
      <c r="P322"/>
      <c r="Q322"/>
      <c r="R322"/>
      <c r="S322" s="131" t="str">
        <f>IFERROR(Table1[[#This Row],[Female Voters]]/Table1[[#This Row],[Female Population]],"0.0%")</f>
        <v>0.0%</v>
      </c>
      <c r="T322" s="127" t="str">
        <f>IFERROR(Table1[[#This Row],[Male Voters]]/Table1[[#This Row],[Male Population]],"0.0%")</f>
        <v>0.0%</v>
      </c>
      <c r="U322" s="127" t="str">
        <f>IFERROR(Table1[[#This Row],[Total Voters]]/Table1[[#This Row],[Total Population]],"0.0%")</f>
        <v>0.0%</v>
      </c>
      <c r="V322" s="127" t="str">
        <f>IFERROR(Table1[[#This Row],[Female Ballots]]/Table1[[#This Row],[Female Population]],"0.0%")</f>
        <v>0.0%</v>
      </c>
      <c r="W322" s="127" t="str">
        <f>IFERROR(Table1[[#This Row],[Male Ballots]]/Table1[[#This Row],[Male Population]],"0.0%")</f>
        <v>0.0%</v>
      </c>
      <c r="X322" s="127" t="str">
        <f>IFERROR(Table1[[#This Row],[Total Ballots]]/Table1[[#This Row],[Total Population]],"0.0%")</f>
        <v>0.0%</v>
      </c>
      <c r="Y322" s="127" t="str">
        <f>IFERROR(Table1[[#This Row],[Female Ballots]]/Table1[[#This Row],[Female Voters]],"0.0%")</f>
        <v>0.0%</v>
      </c>
      <c r="Z322" s="128" t="str">
        <f>IFERROR(Table1[[#This Row],[Male Ballots]]/Table1[[#This Row],[Male Voters]],"0.0%")</f>
        <v>0.0%</v>
      </c>
      <c r="AA322" s="127" t="str">
        <f>IFERROR(Table1[[#This Row],[Total Ballots]]/Table1[[#This Row],[Total Voters]],"0.0%")</f>
        <v>0.0%</v>
      </c>
    </row>
    <row r="323" spans="1:27" s="7" customFormat="1" hidden="1" x14ac:dyDescent="0.35">
      <c r="A323" s="102" t="s">
        <v>51</v>
      </c>
      <c r="B323" s="103">
        <v>2025</v>
      </c>
      <c r="C323" s="17" t="s">
        <v>81</v>
      </c>
      <c r="D323" s="17"/>
      <c r="E323" s="117"/>
      <c r="F323" s="117"/>
      <c r="G323" s="110" t="s">
        <v>67</v>
      </c>
      <c r="H323" s="122"/>
      <c r="I323" s="122"/>
      <c r="J323" s="123"/>
      <c r="K323"/>
      <c r="L323"/>
      <c r="M323"/>
      <c r="N323"/>
      <c r="O323"/>
      <c r="P323"/>
      <c r="Q323"/>
      <c r="R323"/>
      <c r="S323" s="131" t="str">
        <f>IFERROR(Table1[[#This Row],[Female Voters]]/Table1[[#This Row],[Female Population]],"0.0%")</f>
        <v>0.0%</v>
      </c>
      <c r="T323" s="127" t="str">
        <f>IFERROR(Table1[[#This Row],[Male Voters]]/Table1[[#This Row],[Male Population]],"0.0%")</f>
        <v>0.0%</v>
      </c>
      <c r="U323" s="127" t="str">
        <f>IFERROR(Table1[[#This Row],[Total Voters]]/Table1[[#This Row],[Total Population]],"0.0%")</f>
        <v>0.0%</v>
      </c>
      <c r="V323" s="127" t="str">
        <f>IFERROR(Table1[[#This Row],[Female Ballots]]/Table1[[#This Row],[Female Population]],"0.0%")</f>
        <v>0.0%</v>
      </c>
      <c r="W323" s="127" t="str">
        <f>IFERROR(Table1[[#This Row],[Male Ballots]]/Table1[[#This Row],[Male Population]],"0.0%")</f>
        <v>0.0%</v>
      </c>
      <c r="X323" s="127" t="str">
        <f>IFERROR(Table1[[#This Row],[Total Ballots]]/Table1[[#This Row],[Total Population]],"0.0%")</f>
        <v>0.0%</v>
      </c>
      <c r="Y323" s="127" t="str">
        <f>IFERROR(Table1[[#This Row],[Female Ballots]]/Table1[[#This Row],[Female Voters]],"0.0%")</f>
        <v>0.0%</v>
      </c>
      <c r="Z323" s="128" t="str">
        <f>IFERROR(Table1[[#This Row],[Male Ballots]]/Table1[[#This Row],[Male Voters]],"0.0%")</f>
        <v>0.0%</v>
      </c>
      <c r="AA323" s="127" t="str">
        <f>IFERROR(Table1[[#This Row],[Total Ballots]]/Table1[[#This Row],[Total Voters]],"0.0%")</f>
        <v>0.0%</v>
      </c>
    </row>
    <row r="324" spans="1:27" s="7" customFormat="1" hidden="1" x14ac:dyDescent="0.35">
      <c r="A324" s="102" t="s">
        <v>25</v>
      </c>
      <c r="B324" s="103">
        <v>2025</v>
      </c>
      <c r="C324" s="17" t="s">
        <v>81</v>
      </c>
      <c r="D324" s="116"/>
      <c r="E324" s="117"/>
      <c r="F324" s="117"/>
      <c r="G324" s="110" t="s">
        <v>79</v>
      </c>
      <c r="H324" s="122"/>
      <c r="I324" s="122"/>
      <c r="J324" s="123"/>
      <c r="K324"/>
      <c r="L324"/>
      <c r="M324"/>
      <c r="N324"/>
      <c r="O324"/>
      <c r="P324"/>
      <c r="Q324"/>
      <c r="R324"/>
      <c r="S324" s="131" t="str">
        <f>IFERROR(Table1[[#This Row],[Female Voters]]/Table1[[#This Row],[Female Population]],"0.0%")</f>
        <v>0.0%</v>
      </c>
      <c r="T324" s="127" t="str">
        <f>IFERROR(Table1[[#This Row],[Male Voters]]/Table1[[#This Row],[Male Population]],"0.0%")</f>
        <v>0.0%</v>
      </c>
      <c r="U324" s="127" t="str">
        <f>IFERROR(Table1[[#This Row],[Total Voters]]/Table1[[#This Row],[Total Population]],"0.0%")</f>
        <v>0.0%</v>
      </c>
      <c r="V324" s="127" t="str">
        <f>IFERROR(Table1[[#This Row],[Female Ballots]]/Table1[[#This Row],[Female Population]],"0.0%")</f>
        <v>0.0%</v>
      </c>
      <c r="W324" s="127" t="str">
        <f>IFERROR(Table1[[#This Row],[Male Ballots]]/Table1[[#This Row],[Male Population]],"0.0%")</f>
        <v>0.0%</v>
      </c>
      <c r="X324" s="127" t="str">
        <f>IFERROR(Table1[[#This Row],[Total Ballots]]/Table1[[#This Row],[Total Population]],"0.0%")</f>
        <v>0.0%</v>
      </c>
      <c r="Y324" s="127" t="str">
        <f>IFERROR(Table1[[#This Row],[Female Ballots]]/Table1[[#This Row],[Female Voters]],"0.0%")</f>
        <v>0.0%</v>
      </c>
      <c r="Z324" s="128" t="str">
        <f>IFERROR(Table1[[#This Row],[Male Ballots]]/Table1[[#This Row],[Male Voters]],"0.0%")</f>
        <v>0.0%</v>
      </c>
      <c r="AA324" s="127" t="str">
        <f>IFERROR(Table1[[#This Row],[Total Ballots]]/Table1[[#This Row],[Total Voters]],"0.0%")</f>
        <v>0.0%</v>
      </c>
    </row>
    <row r="325" spans="1:27" s="7" customFormat="1" hidden="1" x14ac:dyDescent="0.35">
      <c r="A325" s="102" t="s">
        <v>25</v>
      </c>
      <c r="B325" s="103">
        <v>2025</v>
      </c>
      <c r="C325" s="17" t="s">
        <v>81</v>
      </c>
      <c r="D325" s="116"/>
      <c r="E325" s="117"/>
      <c r="F325" s="117"/>
      <c r="G325" s="110" t="s">
        <v>62</v>
      </c>
      <c r="H325" s="122"/>
      <c r="I325" s="122"/>
      <c r="J325" s="123"/>
      <c r="K325"/>
      <c r="L325"/>
      <c r="M325"/>
      <c r="N325"/>
      <c r="O325"/>
      <c r="P325"/>
      <c r="Q325"/>
      <c r="R325"/>
      <c r="S325" s="131" t="str">
        <f>IFERROR(Table1[[#This Row],[Female Voters]]/Table1[[#This Row],[Female Population]],"0.0%")</f>
        <v>0.0%</v>
      </c>
      <c r="T325" s="127" t="str">
        <f>IFERROR(Table1[[#This Row],[Male Voters]]/Table1[[#This Row],[Male Population]],"0.0%")</f>
        <v>0.0%</v>
      </c>
      <c r="U325" s="127" t="str">
        <f>IFERROR(Table1[[#This Row],[Total Voters]]/Table1[[#This Row],[Total Population]],"0.0%")</f>
        <v>0.0%</v>
      </c>
      <c r="V325" s="127" t="str">
        <f>IFERROR(Table1[[#This Row],[Female Ballots]]/Table1[[#This Row],[Female Population]],"0.0%")</f>
        <v>0.0%</v>
      </c>
      <c r="W325" s="127" t="str">
        <f>IFERROR(Table1[[#This Row],[Male Ballots]]/Table1[[#This Row],[Male Population]],"0.0%")</f>
        <v>0.0%</v>
      </c>
      <c r="X325" s="127" t="str">
        <f>IFERROR(Table1[[#This Row],[Total Ballots]]/Table1[[#This Row],[Total Population]],"0.0%")</f>
        <v>0.0%</v>
      </c>
      <c r="Y325" s="127" t="str">
        <f>IFERROR(Table1[[#This Row],[Female Ballots]]/Table1[[#This Row],[Female Voters]],"0.0%")</f>
        <v>0.0%</v>
      </c>
      <c r="Z325" s="128" t="str">
        <f>IFERROR(Table1[[#This Row],[Male Ballots]]/Table1[[#This Row],[Male Voters]],"0.0%")</f>
        <v>0.0%</v>
      </c>
      <c r="AA325" s="127" t="str">
        <f>IFERROR(Table1[[#This Row],[Total Ballots]]/Table1[[#This Row],[Total Voters]],"0.0%")</f>
        <v>0.0%</v>
      </c>
    </row>
    <row r="326" spans="1:27" s="7" customFormat="1" hidden="1" x14ac:dyDescent="0.35">
      <c r="A326" s="102" t="s">
        <v>25</v>
      </c>
      <c r="B326" s="103">
        <v>2025</v>
      </c>
      <c r="C326" s="17" t="s">
        <v>81</v>
      </c>
      <c r="D326" s="116"/>
      <c r="E326" s="117"/>
      <c r="F326" s="117"/>
      <c r="G326" s="110" t="s">
        <v>63</v>
      </c>
      <c r="H326" s="122"/>
      <c r="I326" s="122"/>
      <c r="J326" s="123"/>
      <c r="K326"/>
      <c r="L326"/>
      <c r="M326"/>
      <c r="N326"/>
      <c r="O326"/>
      <c r="P326"/>
      <c r="Q326"/>
      <c r="R326"/>
      <c r="S326" s="131" t="str">
        <f>IFERROR(Table1[[#This Row],[Female Voters]]/Table1[[#This Row],[Female Population]],"0.0%")</f>
        <v>0.0%</v>
      </c>
      <c r="T326" s="127" t="str">
        <f>IFERROR(Table1[[#This Row],[Male Voters]]/Table1[[#This Row],[Male Population]],"0.0%")</f>
        <v>0.0%</v>
      </c>
      <c r="U326" s="127" t="str">
        <f>IFERROR(Table1[[#This Row],[Total Voters]]/Table1[[#This Row],[Total Population]],"0.0%")</f>
        <v>0.0%</v>
      </c>
      <c r="V326" s="127" t="str">
        <f>IFERROR(Table1[[#This Row],[Female Ballots]]/Table1[[#This Row],[Female Population]],"0.0%")</f>
        <v>0.0%</v>
      </c>
      <c r="W326" s="127" t="str">
        <f>IFERROR(Table1[[#This Row],[Male Ballots]]/Table1[[#This Row],[Male Population]],"0.0%")</f>
        <v>0.0%</v>
      </c>
      <c r="X326" s="127" t="str">
        <f>IFERROR(Table1[[#This Row],[Total Ballots]]/Table1[[#This Row],[Total Population]],"0.0%")</f>
        <v>0.0%</v>
      </c>
      <c r="Y326" s="127" t="str">
        <f>IFERROR(Table1[[#This Row],[Female Ballots]]/Table1[[#This Row],[Female Voters]],"0.0%")</f>
        <v>0.0%</v>
      </c>
      <c r="Z326" s="128" t="str">
        <f>IFERROR(Table1[[#This Row],[Male Ballots]]/Table1[[#This Row],[Male Voters]],"0.0%")</f>
        <v>0.0%</v>
      </c>
      <c r="AA326" s="127" t="str">
        <f>IFERROR(Table1[[#This Row],[Total Ballots]]/Table1[[#This Row],[Total Voters]],"0.0%")</f>
        <v>0.0%</v>
      </c>
    </row>
    <row r="327" spans="1:27" s="7" customFormat="1" hidden="1" x14ac:dyDescent="0.35">
      <c r="A327" s="102" t="s">
        <v>25</v>
      </c>
      <c r="B327" s="103">
        <v>2025</v>
      </c>
      <c r="C327" s="17" t="s">
        <v>81</v>
      </c>
      <c r="D327" s="116"/>
      <c r="E327" s="117"/>
      <c r="F327" s="117"/>
      <c r="G327" s="110" t="s">
        <v>64</v>
      </c>
      <c r="H327" s="122"/>
      <c r="I327" s="122"/>
      <c r="J327" s="123"/>
      <c r="K327"/>
      <c r="L327"/>
      <c r="M327"/>
      <c r="N327"/>
      <c r="O327"/>
      <c r="P327"/>
      <c r="Q327"/>
      <c r="R327"/>
      <c r="S327" s="131" t="str">
        <f>IFERROR(Table1[[#This Row],[Female Voters]]/Table1[[#This Row],[Female Population]],"0.0%")</f>
        <v>0.0%</v>
      </c>
      <c r="T327" s="127" t="str">
        <f>IFERROR(Table1[[#This Row],[Male Voters]]/Table1[[#This Row],[Male Population]],"0.0%")</f>
        <v>0.0%</v>
      </c>
      <c r="U327" s="127" t="str">
        <f>IFERROR(Table1[[#This Row],[Total Voters]]/Table1[[#This Row],[Total Population]],"0.0%")</f>
        <v>0.0%</v>
      </c>
      <c r="V327" s="127" t="str">
        <f>IFERROR(Table1[[#This Row],[Female Ballots]]/Table1[[#This Row],[Female Population]],"0.0%")</f>
        <v>0.0%</v>
      </c>
      <c r="W327" s="127" t="str">
        <f>IFERROR(Table1[[#This Row],[Male Ballots]]/Table1[[#This Row],[Male Population]],"0.0%")</f>
        <v>0.0%</v>
      </c>
      <c r="X327" s="127" t="str">
        <f>IFERROR(Table1[[#This Row],[Total Ballots]]/Table1[[#This Row],[Total Population]],"0.0%")</f>
        <v>0.0%</v>
      </c>
      <c r="Y327" s="127" t="str">
        <f>IFERROR(Table1[[#This Row],[Female Ballots]]/Table1[[#This Row],[Female Voters]],"0.0%")</f>
        <v>0.0%</v>
      </c>
      <c r="Z327" s="128" t="str">
        <f>IFERROR(Table1[[#This Row],[Male Ballots]]/Table1[[#This Row],[Male Voters]],"0.0%")</f>
        <v>0.0%</v>
      </c>
      <c r="AA327" s="127" t="str">
        <f>IFERROR(Table1[[#This Row],[Total Ballots]]/Table1[[#This Row],[Total Voters]],"0.0%")</f>
        <v>0.0%</v>
      </c>
    </row>
    <row r="328" spans="1:27" s="7" customFormat="1" hidden="1" x14ac:dyDescent="0.35">
      <c r="A328" s="102" t="s">
        <v>25</v>
      </c>
      <c r="B328" s="103">
        <v>2025</v>
      </c>
      <c r="C328" s="17" t="s">
        <v>81</v>
      </c>
      <c r="D328" s="116"/>
      <c r="E328" s="117"/>
      <c r="F328" s="117"/>
      <c r="G328" s="110" t="s">
        <v>65</v>
      </c>
      <c r="H328" s="122"/>
      <c r="I328" s="122"/>
      <c r="J328" s="123"/>
      <c r="K328"/>
      <c r="L328"/>
      <c r="M328"/>
      <c r="N328"/>
      <c r="O328"/>
      <c r="P328"/>
      <c r="Q328"/>
      <c r="R328"/>
      <c r="S328" s="131" t="str">
        <f>IFERROR(Table1[[#This Row],[Female Voters]]/Table1[[#This Row],[Female Population]],"0.0%")</f>
        <v>0.0%</v>
      </c>
      <c r="T328" s="127" t="str">
        <f>IFERROR(Table1[[#This Row],[Male Voters]]/Table1[[#This Row],[Male Population]],"0.0%")</f>
        <v>0.0%</v>
      </c>
      <c r="U328" s="127" t="str">
        <f>IFERROR(Table1[[#This Row],[Total Voters]]/Table1[[#This Row],[Total Population]],"0.0%")</f>
        <v>0.0%</v>
      </c>
      <c r="V328" s="127" t="str">
        <f>IFERROR(Table1[[#This Row],[Female Ballots]]/Table1[[#This Row],[Female Population]],"0.0%")</f>
        <v>0.0%</v>
      </c>
      <c r="W328" s="127" t="str">
        <f>IFERROR(Table1[[#This Row],[Male Ballots]]/Table1[[#This Row],[Male Population]],"0.0%")</f>
        <v>0.0%</v>
      </c>
      <c r="X328" s="127" t="str">
        <f>IFERROR(Table1[[#This Row],[Total Ballots]]/Table1[[#This Row],[Total Population]],"0.0%")</f>
        <v>0.0%</v>
      </c>
      <c r="Y328" s="127" t="str">
        <f>IFERROR(Table1[[#This Row],[Female Ballots]]/Table1[[#This Row],[Female Voters]],"0.0%")</f>
        <v>0.0%</v>
      </c>
      <c r="Z328" s="128" t="str">
        <f>IFERROR(Table1[[#This Row],[Male Ballots]]/Table1[[#This Row],[Male Voters]],"0.0%")</f>
        <v>0.0%</v>
      </c>
      <c r="AA328" s="127" t="str">
        <f>IFERROR(Table1[[#This Row],[Total Ballots]]/Table1[[#This Row],[Total Voters]],"0.0%")</f>
        <v>0.0%</v>
      </c>
    </row>
    <row r="329" spans="1:27" s="7" customFormat="1" hidden="1" x14ac:dyDescent="0.35">
      <c r="A329" s="102" t="s">
        <v>25</v>
      </c>
      <c r="B329" s="103">
        <v>2025</v>
      </c>
      <c r="C329" s="17" t="s">
        <v>81</v>
      </c>
      <c r="D329" s="116"/>
      <c r="E329" s="117"/>
      <c r="F329" s="117"/>
      <c r="G329" s="110" t="s">
        <v>66</v>
      </c>
      <c r="H329" s="122"/>
      <c r="I329" s="122"/>
      <c r="J329" s="123"/>
      <c r="K329"/>
      <c r="L329"/>
      <c r="M329"/>
      <c r="N329"/>
      <c r="O329"/>
      <c r="P329"/>
      <c r="Q329"/>
      <c r="R329"/>
      <c r="S329" s="131" t="str">
        <f>IFERROR(Table1[[#This Row],[Female Voters]]/Table1[[#This Row],[Female Population]],"0.0%")</f>
        <v>0.0%</v>
      </c>
      <c r="T329" s="127" t="str">
        <f>IFERROR(Table1[[#This Row],[Male Voters]]/Table1[[#This Row],[Male Population]],"0.0%")</f>
        <v>0.0%</v>
      </c>
      <c r="U329" s="127" t="str">
        <f>IFERROR(Table1[[#This Row],[Total Voters]]/Table1[[#This Row],[Total Population]],"0.0%")</f>
        <v>0.0%</v>
      </c>
      <c r="V329" s="127" t="str">
        <f>IFERROR(Table1[[#This Row],[Female Ballots]]/Table1[[#This Row],[Female Population]],"0.0%")</f>
        <v>0.0%</v>
      </c>
      <c r="W329" s="127" t="str">
        <f>IFERROR(Table1[[#This Row],[Male Ballots]]/Table1[[#This Row],[Male Population]],"0.0%")</f>
        <v>0.0%</v>
      </c>
      <c r="X329" s="127" t="str">
        <f>IFERROR(Table1[[#This Row],[Total Ballots]]/Table1[[#This Row],[Total Population]],"0.0%")</f>
        <v>0.0%</v>
      </c>
      <c r="Y329" s="127" t="str">
        <f>IFERROR(Table1[[#This Row],[Female Ballots]]/Table1[[#This Row],[Female Voters]],"0.0%")</f>
        <v>0.0%</v>
      </c>
      <c r="Z329" s="128" t="str">
        <f>IFERROR(Table1[[#This Row],[Male Ballots]]/Table1[[#This Row],[Male Voters]],"0.0%")</f>
        <v>0.0%</v>
      </c>
      <c r="AA329" s="127" t="str">
        <f>IFERROR(Table1[[#This Row],[Total Ballots]]/Table1[[#This Row],[Total Voters]],"0.0%")</f>
        <v>0.0%</v>
      </c>
    </row>
    <row r="330" spans="1:27" s="7" customFormat="1" hidden="1" x14ac:dyDescent="0.35">
      <c r="A330" s="102" t="s">
        <v>25</v>
      </c>
      <c r="B330" s="103">
        <v>2025</v>
      </c>
      <c r="C330" s="17" t="s">
        <v>81</v>
      </c>
      <c r="D330" s="116"/>
      <c r="E330" s="117"/>
      <c r="F330" s="117"/>
      <c r="G330" s="110" t="s">
        <v>67</v>
      </c>
      <c r="H330" s="122"/>
      <c r="I330" s="122"/>
      <c r="J330" s="123"/>
      <c r="K330"/>
      <c r="L330"/>
      <c r="M330"/>
      <c r="N330"/>
      <c r="O330"/>
      <c r="P330"/>
      <c r="Q330"/>
      <c r="R330"/>
      <c r="S330" s="131" t="str">
        <f>IFERROR(Table1[[#This Row],[Female Voters]]/Table1[[#This Row],[Female Population]],"0.0%")</f>
        <v>0.0%</v>
      </c>
      <c r="T330" s="127" t="str">
        <f>IFERROR(Table1[[#This Row],[Male Voters]]/Table1[[#This Row],[Male Population]],"0.0%")</f>
        <v>0.0%</v>
      </c>
      <c r="U330" s="127" t="str">
        <f>IFERROR(Table1[[#This Row],[Total Voters]]/Table1[[#This Row],[Total Population]],"0.0%")</f>
        <v>0.0%</v>
      </c>
      <c r="V330" s="127" t="str">
        <f>IFERROR(Table1[[#This Row],[Female Ballots]]/Table1[[#This Row],[Female Population]],"0.0%")</f>
        <v>0.0%</v>
      </c>
      <c r="W330" s="127" t="str">
        <f>IFERROR(Table1[[#This Row],[Male Ballots]]/Table1[[#This Row],[Male Population]],"0.0%")</f>
        <v>0.0%</v>
      </c>
      <c r="X330" s="127" t="str">
        <f>IFERROR(Table1[[#This Row],[Total Ballots]]/Table1[[#This Row],[Total Population]],"0.0%")</f>
        <v>0.0%</v>
      </c>
      <c r="Y330" s="127" t="str">
        <f>IFERROR(Table1[[#This Row],[Female Ballots]]/Table1[[#This Row],[Female Voters]],"0.0%")</f>
        <v>0.0%</v>
      </c>
      <c r="Z330" s="128" t="str">
        <f>IFERROR(Table1[[#This Row],[Male Ballots]]/Table1[[#This Row],[Male Voters]],"0.0%")</f>
        <v>0.0%</v>
      </c>
      <c r="AA330" s="127" t="str">
        <f>IFERROR(Table1[[#This Row],[Total Ballots]]/Table1[[#This Row],[Total Voters]],"0.0%")</f>
        <v>0.0%</v>
      </c>
    </row>
    <row r="331" spans="1:27" s="7" customFormat="1" hidden="1" x14ac:dyDescent="0.35">
      <c r="A331" s="102" t="s">
        <v>46</v>
      </c>
      <c r="B331" s="103">
        <v>2025</v>
      </c>
      <c r="C331" s="17" t="s">
        <v>81</v>
      </c>
      <c r="D331" s="17"/>
      <c r="E331" s="117"/>
      <c r="F331" s="117"/>
      <c r="G331" s="110" t="s">
        <v>79</v>
      </c>
      <c r="H331" s="122"/>
      <c r="I331" s="122"/>
      <c r="J331" s="123"/>
      <c r="K331"/>
      <c r="L331"/>
      <c r="M331"/>
      <c r="N331"/>
      <c r="O331"/>
      <c r="P331"/>
      <c r="Q331"/>
      <c r="R331"/>
      <c r="S331" s="131" t="str">
        <f>IFERROR(Table1[[#This Row],[Female Voters]]/Table1[[#This Row],[Female Population]],"0.0%")</f>
        <v>0.0%</v>
      </c>
      <c r="T331" s="127" t="str">
        <f>IFERROR(Table1[[#This Row],[Male Voters]]/Table1[[#This Row],[Male Population]],"0.0%")</f>
        <v>0.0%</v>
      </c>
      <c r="U331" s="127" t="str">
        <f>IFERROR(Table1[[#This Row],[Total Voters]]/Table1[[#This Row],[Total Population]],"0.0%")</f>
        <v>0.0%</v>
      </c>
      <c r="V331" s="127" t="str">
        <f>IFERROR(Table1[[#This Row],[Female Ballots]]/Table1[[#This Row],[Female Population]],"0.0%")</f>
        <v>0.0%</v>
      </c>
      <c r="W331" s="127" t="str">
        <f>IFERROR(Table1[[#This Row],[Male Ballots]]/Table1[[#This Row],[Male Population]],"0.0%")</f>
        <v>0.0%</v>
      </c>
      <c r="X331" s="127" t="str">
        <f>IFERROR(Table1[[#This Row],[Total Ballots]]/Table1[[#This Row],[Total Population]],"0.0%")</f>
        <v>0.0%</v>
      </c>
      <c r="Y331" s="127" t="str">
        <f>IFERROR(Table1[[#This Row],[Female Ballots]]/Table1[[#This Row],[Female Voters]],"0.0%")</f>
        <v>0.0%</v>
      </c>
      <c r="Z331" s="128" t="str">
        <f>IFERROR(Table1[[#This Row],[Male Ballots]]/Table1[[#This Row],[Male Voters]],"0.0%")</f>
        <v>0.0%</v>
      </c>
      <c r="AA331" s="127" t="str">
        <f>IFERROR(Table1[[#This Row],[Total Ballots]]/Table1[[#This Row],[Total Voters]],"0.0%")</f>
        <v>0.0%</v>
      </c>
    </row>
    <row r="332" spans="1:27" s="7" customFormat="1" hidden="1" x14ac:dyDescent="0.35">
      <c r="A332" s="102" t="s">
        <v>46</v>
      </c>
      <c r="B332" s="103">
        <v>2025</v>
      </c>
      <c r="C332" s="17" t="s">
        <v>81</v>
      </c>
      <c r="D332" s="17"/>
      <c r="E332" s="117"/>
      <c r="F332" s="117"/>
      <c r="G332" s="110" t="s">
        <v>62</v>
      </c>
      <c r="H332" s="122"/>
      <c r="I332" s="122"/>
      <c r="J332" s="123"/>
      <c r="K332"/>
      <c r="L332"/>
      <c r="M332"/>
      <c r="N332"/>
      <c r="O332"/>
      <c r="P332"/>
      <c r="Q332"/>
      <c r="R332"/>
      <c r="S332" s="131" t="str">
        <f>IFERROR(Table1[[#This Row],[Female Voters]]/Table1[[#This Row],[Female Population]],"0.0%")</f>
        <v>0.0%</v>
      </c>
      <c r="T332" s="127" t="str">
        <f>IFERROR(Table1[[#This Row],[Male Voters]]/Table1[[#This Row],[Male Population]],"0.0%")</f>
        <v>0.0%</v>
      </c>
      <c r="U332" s="127" t="str">
        <f>IFERROR(Table1[[#This Row],[Total Voters]]/Table1[[#This Row],[Total Population]],"0.0%")</f>
        <v>0.0%</v>
      </c>
      <c r="V332" s="127" t="str">
        <f>IFERROR(Table1[[#This Row],[Female Ballots]]/Table1[[#This Row],[Female Population]],"0.0%")</f>
        <v>0.0%</v>
      </c>
      <c r="W332" s="127" t="str">
        <f>IFERROR(Table1[[#This Row],[Male Ballots]]/Table1[[#This Row],[Male Population]],"0.0%")</f>
        <v>0.0%</v>
      </c>
      <c r="X332" s="127" t="str">
        <f>IFERROR(Table1[[#This Row],[Total Ballots]]/Table1[[#This Row],[Total Population]],"0.0%")</f>
        <v>0.0%</v>
      </c>
      <c r="Y332" s="127" t="str">
        <f>IFERROR(Table1[[#This Row],[Female Ballots]]/Table1[[#This Row],[Female Voters]],"0.0%")</f>
        <v>0.0%</v>
      </c>
      <c r="Z332" s="128" t="str">
        <f>IFERROR(Table1[[#This Row],[Male Ballots]]/Table1[[#This Row],[Male Voters]],"0.0%")</f>
        <v>0.0%</v>
      </c>
      <c r="AA332" s="127" t="str">
        <f>IFERROR(Table1[[#This Row],[Total Ballots]]/Table1[[#This Row],[Total Voters]],"0.0%")</f>
        <v>0.0%</v>
      </c>
    </row>
    <row r="333" spans="1:27" s="7" customFormat="1" hidden="1" x14ac:dyDescent="0.35">
      <c r="A333" s="102" t="s">
        <v>46</v>
      </c>
      <c r="B333" s="103">
        <v>2025</v>
      </c>
      <c r="C333" s="17" t="s">
        <v>81</v>
      </c>
      <c r="D333" s="17"/>
      <c r="E333" s="117"/>
      <c r="F333" s="117"/>
      <c r="G333" s="110" t="s">
        <v>63</v>
      </c>
      <c r="H333" s="122"/>
      <c r="I333" s="122"/>
      <c r="J333" s="123"/>
      <c r="K333"/>
      <c r="L333"/>
      <c r="M333"/>
      <c r="N333"/>
      <c r="O333"/>
      <c r="P333"/>
      <c r="Q333"/>
      <c r="R333"/>
      <c r="S333" s="131" t="str">
        <f>IFERROR(Table1[[#This Row],[Female Voters]]/Table1[[#This Row],[Female Population]],"0.0%")</f>
        <v>0.0%</v>
      </c>
      <c r="T333" s="127" t="str">
        <f>IFERROR(Table1[[#This Row],[Male Voters]]/Table1[[#This Row],[Male Population]],"0.0%")</f>
        <v>0.0%</v>
      </c>
      <c r="U333" s="127" t="str">
        <f>IFERROR(Table1[[#This Row],[Total Voters]]/Table1[[#This Row],[Total Population]],"0.0%")</f>
        <v>0.0%</v>
      </c>
      <c r="V333" s="127" t="str">
        <f>IFERROR(Table1[[#This Row],[Female Ballots]]/Table1[[#This Row],[Female Population]],"0.0%")</f>
        <v>0.0%</v>
      </c>
      <c r="W333" s="127" t="str">
        <f>IFERROR(Table1[[#This Row],[Male Ballots]]/Table1[[#This Row],[Male Population]],"0.0%")</f>
        <v>0.0%</v>
      </c>
      <c r="X333" s="127" t="str">
        <f>IFERROR(Table1[[#This Row],[Total Ballots]]/Table1[[#This Row],[Total Population]],"0.0%")</f>
        <v>0.0%</v>
      </c>
      <c r="Y333" s="127" t="str">
        <f>IFERROR(Table1[[#This Row],[Female Ballots]]/Table1[[#This Row],[Female Voters]],"0.0%")</f>
        <v>0.0%</v>
      </c>
      <c r="Z333" s="128" t="str">
        <f>IFERROR(Table1[[#This Row],[Male Ballots]]/Table1[[#This Row],[Male Voters]],"0.0%")</f>
        <v>0.0%</v>
      </c>
      <c r="AA333" s="127" t="str">
        <f>IFERROR(Table1[[#This Row],[Total Ballots]]/Table1[[#This Row],[Total Voters]],"0.0%")</f>
        <v>0.0%</v>
      </c>
    </row>
    <row r="334" spans="1:27" s="7" customFormat="1" hidden="1" x14ac:dyDescent="0.35">
      <c r="A334" s="102" t="s">
        <v>46</v>
      </c>
      <c r="B334" s="103">
        <v>2025</v>
      </c>
      <c r="C334" s="17" t="s">
        <v>81</v>
      </c>
      <c r="D334" s="17"/>
      <c r="E334" s="117"/>
      <c r="F334" s="117"/>
      <c r="G334" s="110" t="s">
        <v>64</v>
      </c>
      <c r="H334" s="122"/>
      <c r="I334" s="122"/>
      <c r="J334" s="123"/>
      <c r="K334"/>
      <c r="L334"/>
      <c r="M334"/>
      <c r="N334"/>
      <c r="O334"/>
      <c r="P334"/>
      <c r="Q334"/>
      <c r="R334"/>
      <c r="S334" s="131" t="str">
        <f>IFERROR(Table1[[#This Row],[Female Voters]]/Table1[[#This Row],[Female Population]],"0.0%")</f>
        <v>0.0%</v>
      </c>
      <c r="T334" s="127" t="str">
        <f>IFERROR(Table1[[#This Row],[Male Voters]]/Table1[[#This Row],[Male Population]],"0.0%")</f>
        <v>0.0%</v>
      </c>
      <c r="U334" s="127" t="str">
        <f>IFERROR(Table1[[#This Row],[Total Voters]]/Table1[[#This Row],[Total Population]],"0.0%")</f>
        <v>0.0%</v>
      </c>
      <c r="V334" s="127" t="str">
        <f>IFERROR(Table1[[#This Row],[Female Ballots]]/Table1[[#This Row],[Female Population]],"0.0%")</f>
        <v>0.0%</v>
      </c>
      <c r="W334" s="127" t="str">
        <f>IFERROR(Table1[[#This Row],[Male Ballots]]/Table1[[#This Row],[Male Population]],"0.0%")</f>
        <v>0.0%</v>
      </c>
      <c r="X334" s="127" t="str">
        <f>IFERROR(Table1[[#This Row],[Total Ballots]]/Table1[[#This Row],[Total Population]],"0.0%")</f>
        <v>0.0%</v>
      </c>
      <c r="Y334" s="127" t="str">
        <f>IFERROR(Table1[[#This Row],[Female Ballots]]/Table1[[#This Row],[Female Voters]],"0.0%")</f>
        <v>0.0%</v>
      </c>
      <c r="Z334" s="128" t="str">
        <f>IFERROR(Table1[[#This Row],[Male Ballots]]/Table1[[#This Row],[Male Voters]],"0.0%")</f>
        <v>0.0%</v>
      </c>
      <c r="AA334" s="127" t="str">
        <f>IFERROR(Table1[[#This Row],[Total Ballots]]/Table1[[#This Row],[Total Voters]],"0.0%")</f>
        <v>0.0%</v>
      </c>
    </row>
    <row r="335" spans="1:27" s="7" customFormat="1" hidden="1" x14ac:dyDescent="0.35">
      <c r="A335" s="102" t="s">
        <v>46</v>
      </c>
      <c r="B335" s="103">
        <v>2025</v>
      </c>
      <c r="C335" s="17" t="s">
        <v>81</v>
      </c>
      <c r="D335" s="17"/>
      <c r="E335" s="117"/>
      <c r="F335" s="117"/>
      <c r="G335" s="110" t="s">
        <v>65</v>
      </c>
      <c r="H335" s="122"/>
      <c r="I335" s="122"/>
      <c r="J335" s="123"/>
      <c r="K335"/>
      <c r="L335"/>
      <c r="M335"/>
      <c r="N335"/>
      <c r="O335"/>
      <c r="P335"/>
      <c r="Q335"/>
      <c r="R335"/>
      <c r="S335" s="131" t="str">
        <f>IFERROR(Table1[[#This Row],[Female Voters]]/Table1[[#This Row],[Female Population]],"0.0%")</f>
        <v>0.0%</v>
      </c>
      <c r="T335" s="127" t="str">
        <f>IFERROR(Table1[[#This Row],[Male Voters]]/Table1[[#This Row],[Male Population]],"0.0%")</f>
        <v>0.0%</v>
      </c>
      <c r="U335" s="127" t="str">
        <f>IFERROR(Table1[[#This Row],[Total Voters]]/Table1[[#This Row],[Total Population]],"0.0%")</f>
        <v>0.0%</v>
      </c>
      <c r="V335" s="127" t="str">
        <f>IFERROR(Table1[[#This Row],[Female Ballots]]/Table1[[#This Row],[Female Population]],"0.0%")</f>
        <v>0.0%</v>
      </c>
      <c r="W335" s="127" t="str">
        <f>IFERROR(Table1[[#This Row],[Male Ballots]]/Table1[[#This Row],[Male Population]],"0.0%")</f>
        <v>0.0%</v>
      </c>
      <c r="X335" s="127" t="str">
        <f>IFERROR(Table1[[#This Row],[Total Ballots]]/Table1[[#This Row],[Total Population]],"0.0%")</f>
        <v>0.0%</v>
      </c>
      <c r="Y335" s="127" t="str">
        <f>IFERROR(Table1[[#This Row],[Female Ballots]]/Table1[[#This Row],[Female Voters]],"0.0%")</f>
        <v>0.0%</v>
      </c>
      <c r="Z335" s="128" t="str">
        <f>IFERROR(Table1[[#This Row],[Male Ballots]]/Table1[[#This Row],[Male Voters]],"0.0%")</f>
        <v>0.0%</v>
      </c>
      <c r="AA335" s="127" t="str">
        <f>IFERROR(Table1[[#This Row],[Total Ballots]]/Table1[[#This Row],[Total Voters]],"0.0%")</f>
        <v>0.0%</v>
      </c>
    </row>
    <row r="336" spans="1:27" s="7" customFormat="1" hidden="1" x14ac:dyDescent="0.35">
      <c r="A336" s="102" t="s">
        <v>46</v>
      </c>
      <c r="B336" s="103">
        <v>2025</v>
      </c>
      <c r="C336" s="17" t="s">
        <v>81</v>
      </c>
      <c r="D336" s="17"/>
      <c r="E336" s="117"/>
      <c r="F336" s="117"/>
      <c r="G336" s="110" t="s">
        <v>66</v>
      </c>
      <c r="H336" s="122"/>
      <c r="I336" s="122"/>
      <c r="J336" s="123"/>
      <c r="K336"/>
      <c r="L336"/>
      <c r="M336"/>
      <c r="N336"/>
      <c r="O336"/>
      <c r="P336"/>
      <c r="Q336"/>
      <c r="R336"/>
      <c r="S336" s="131" t="str">
        <f>IFERROR(Table1[[#This Row],[Female Voters]]/Table1[[#This Row],[Female Population]],"0.0%")</f>
        <v>0.0%</v>
      </c>
      <c r="T336" s="127" t="str">
        <f>IFERROR(Table1[[#This Row],[Male Voters]]/Table1[[#This Row],[Male Population]],"0.0%")</f>
        <v>0.0%</v>
      </c>
      <c r="U336" s="127" t="str">
        <f>IFERROR(Table1[[#This Row],[Total Voters]]/Table1[[#This Row],[Total Population]],"0.0%")</f>
        <v>0.0%</v>
      </c>
      <c r="V336" s="127" t="str">
        <f>IFERROR(Table1[[#This Row],[Female Ballots]]/Table1[[#This Row],[Female Population]],"0.0%")</f>
        <v>0.0%</v>
      </c>
      <c r="W336" s="127" t="str">
        <f>IFERROR(Table1[[#This Row],[Male Ballots]]/Table1[[#This Row],[Male Population]],"0.0%")</f>
        <v>0.0%</v>
      </c>
      <c r="X336" s="127" t="str">
        <f>IFERROR(Table1[[#This Row],[Total Ballots]]/Table1[[#This Row],[Total Population]],"0.0%")</f>
        <v>0.0%</v>
      </c>
      <c r="Y336" s="127" t="str">
        <f>IFERROR(Table1[[#This Row],[Female Ballots]]/Table1[[#This Row],[Female Voters]],"0.0%")</f>
        <v>0.0%</v>
      </c>
      <c r="Z336" s="128" t="str">
        <f>IFERROR(Table1[[#This Row],[Male Ballots]]/Table1[[#This Row],[Male Voters]],"0.0%")</f>
        <v>0.0%</v>
      </c>
      <c r="AA336" s="127" t="str">
        <f>IFERROR(Table1[[#This Row],[Total Ballots]]/Table1[[#This Row],[Total Voters]],"0.0%")</f>
        <v>0.0%</v>
      </c>
    </row>
    <row r="337" spans="1:27" s="7" customFormat="1" hidden="1" x14ac:dyDescent="0.35">
      <c r="A337" s="102" t="s">
        <v>46</v>
      </c>
      <c r="B337" s="103">
        <v>2025</v>
      </c>
      <c r="C337" s="17" t="s">
        <v>81</v>
      </c>
      <c r="D337" s="17"/>
      <c r="E337" s="117"/>
      <c r="F337" s="117"/>
      <c r="G337" s="110" t="s">
        <v>67</v>
      </c>
      <c r="H337" s="122"/>
      <c r="I337" s="122"/>
      <c r="J337" s="123"/>
      <c r="K337"/>
      <c r="L337"/>
      <c r="M337"/>
      <c r="N337"/>
      <c r="O337"/>
      <c r="P337"/>
      <c r="Q337"/>
      <c r="R337"/>
      <c r="S337" s="131" t="str">
        <f>IFERROR(Table1[[#This Row],[Female Voters]]/Table1[[#This Row],[Female Population]],"0.0%")</f>
        <v>0.0%</v>
      </c>
      <c r="T337" s="127" t="str">
        <f>IFERROR(Table1[[#This Row],[Male Voters]]/Table1[[#This Row],[Male Population]],"0.0%")</f>
        <v>0.0%</v>
      </c>
      <c r="U337" s="127" t="str">
        <f>IFERROR(Table1[[#This Row],[Total Voters]]/Table1[[#This Row],[Total Population]],"0.0%")</f>
        <v>0.0%</v>
      </c>
      <c r="V337" s="127" t="str">
        <f>IFERROR(Table1[[#This Row],[Female Ballots]]/Table1[[#This Row],[Female Population]],"0.0%")</f>
        <v>0.0%</v>
      </c>
      <c r="W337" s="127" t="str">
        <f>IFERROR(Table1[[#This Row],[Male Ballots]]/Table1[[#This Row],[Male Population]],"0.0%")</f>
        <v>0.0%</v>
      </c>
      <c r="X337" s="127" t="str">
        <f>IFERROR(Table1[[#This Row],[Total Ballots]]/Table1[[#This Row],[Total Population]],"0.0%")</f>
        <v>0.0%</v>
      </c>
      <c r="Y337" s="127" t="str">
        <f>IFERROR(Table1[[#This Row],[Female Ballots]]/Table1[[#This Row],[Female Voters]],"0.0%")</f>
        <v>0.0%</v>
      </c>
      <c r="Z337" s="128" t="str">
        <f>IFERROR(Table1[[#This Row],[Male Ballots]]/Table1[[#This Row],[Male Voters]],"0.0%")</f>
        <v>0.0%</v>
      </c>
      <c r="AA337" s="127" t="str">
        <f>IFERROR(Table1[[#This Row],[Total Ballots]]/Table1[[#This Row],[Total Voters]],"0.0%")</f>
        <v>0.0%</v>
      </c>
    </row>
    <row r="338" spans="1:27" s="7" customFormat="1" hidden="1" x14ac:dyDescent="0.35">
      <c r="A338" s="102" t="s">
        <v>53</v>
      </c>
      <c r="B338" s="103">
        <v>2025</v>
      </c>
      <c r="C338" s="17" t="s">
        <v>81</v>
      </c>
      <c r="D338" s="116"/>
      <c r="E338" s="117"/>
      <c r="F338" s="117"/>
      <c r="G338" s="110" t="s">
        <v>79</v>
      </c>
      <c r="H338" s="122"/>
      <c r="I338" s="122"/>
      <c r="J338" s="123"/>
      <c r="K338"/>
      <c r="L338"/>
      <c r="M338"/>
      <c r="N338"/>
      <c r="O338"/>
      <c r="P338"/>
      <c r="Q338"/>
      <c r="R338"/>
      <c r="S338" s="131" t="str">
        <f>IFERROR(Table1[[#This Row],[Female Voters]]/Table1[[#This Row],[Female Population]],"0.0%")</f>
        <v>0.0%</v>
      </c>
      <c r="T338" s="127" t="str">
        <f>IFERROR(Table1[[#This Row],[Male Voters]]/Table1[[#This Row],[Male Population]],"0.0%")</f>
        <v>0.0%</v>
      </c>
      <c r="U338" s="127" t="str">
        <f>IFERROR(Table1[[#This Row],[Total Voters]]/Table1[[#This Row],[Total Population]],"0.0%")</f>
        <v>0.0%</v>
      </c>
      <c r="V338" s="127" t="str">
        <f>IFERROR(Table1[[#This Row],[Female Ballots]]/Table1[[#This Row],[Female Population]],"0.0%")</f>
        <v>0.0%</v>
      </c>
      <c r="W338" s="127" t="str">
        <f>IFERROR(Table1[[#This Row],[Male Ballots]]/Table1[[#This Row],[Male Population]],"0.0%")</f>
        <v>0.0%</v>
      </c>
      <c r="X338" s="127" t="str">
        <f>IFERROR(Table1[[#This Row],[Total Ballots]]/Table1[[#This Row],[Total Population]],"0.0%")</f>
        <v>0.0%</v>
      </c>
      <c r="Y338" s="127" t="str">
        <f>IFERROR(Table1[[#This Row],[Female Ballots]]/Table1[[#This Row],[Female Voters]],"0.0%")</f>
        <v>0.0%</v>
      </c>
      <c r="Z338" s="128" t="str">
        <f>IFERROR(Table1[[#This Row],[Male Ballots]]/Table1[[#This Row],[Male Voters]],"0.0%")</f>
        <v>0.0%</v>
      </c>
      <c r="AA338" s="127" t="str">
        <f>IFERROR(Table1[[#This Row],[Total Ballots]]/Table1[[#This Row],[Total Voters]],"0.0%")</f>
        <v>0.0%</v>
      </c>
    </row>
    <row r="339" spans="1:27" s="7" customFormat="1" hidden="1" x14ac:dyDescent="0.35">
      <c r="A339" s="102" t="s">
        <v>53</v>
      </c>
      <c r="B339" s="103">
        <v>2025</v>
      </c>
      <c r="C339" s="17" t="s">
        <v>81</v>
      </c>
      <c r="D339" s="116"/>
      <c r="E339" s="117"/>
      <c r="F339" s="117"/>
      <c r="G339" s="110" t="s">
        <v>62</v>
      </c>
      <c r="H339" s="122"/>
      <c r="I339" s="122"/>
      <c r="J339" s="123"/>
      <c r="K339"/>
      <c r="L339"/>
      <c r="M339"/>
      <c r="N339"/>
      <c r="O339"/>
      <c r="P339"/>
      <c r="Q339"/>
      <c r="R339"/>
      <c r="S339" s="131" t="str">
        <f>IFERROR(Table1[[#This Row],[Female Voters]]/Table1[[#This Row],[Female Population]],"0.0%")</f>
        <v>0.0%</v>
      </c>
      <c r="T339" s="127" t="str">
        <f>IFERROR(Table1[[#This Row],[Male Voters]]/Table1[[#This Row],[Male Population]],"0.0%")</f>
        <v>0.0%</v>
      </c>
      <c r="U339" s="127" t="str">
        <f>IFERROR(Table1[[#This Row],[Total Voters]]/Table1[[#This Row],[Total Population]],"0.0%")</f>
        <v>0.0%</v>
      </c>
      <c r="V339" s="127" t="str">
        <f>IFERROR(Table1[[#This Row],[Female Ballots]]/Table1[[#This Row],[Female Population]],"0.0%")</f>
        <v>0.0%</v>
      </c>
      <c r="W339" s="127" t="str">
        <f>IFERROR(Table1[[#This Row],[Male Ballots]]/Table1[[#This Row],[Male Population]],"0.0%")</f>
        <v>0.0%</v>
      </c>
      <c r="X339" s="127" t="str">
        <f>IFERROR(Table1[[#This Row],[Total Ballots]]/Table1[[#This Row],[Total Population]],"0.0%")</f>
        <v>0.0%</v>
      </c>
      <c r="Y339" s="127" t="str">
        <f>IFERROR(Table1[[#This Row],[Female Ballots]]/Table1[[#This Row],[Female Voters]],"0.0%")</f>
        <v>0.0%</v>
      </c>
      <c r="Z339" s="128" t="str">
        <f>IFERROR(Table1[[#This Row],[Male Ballots]]/Table1[[#This Row],[Male Voters]],"0.0%")</f>
        <v>0.0%</v>
      </c>
      <c r="AA339" s="127" t="str">
        <f>IFERROR(Table1[[#This Row],[Total Ballots]]/Table1[[#This Row],[Total Voters]],"0.0%")</f>
        <v>0.0%</v>
      </c>
    </row>
    <row r="340" spans="1:27" s="7" customFormat="1" hidden="1" x14ac:dyDescent="0.35">
      <c r="A340" s="102" t="s">
        <v>53</v>
      </c>
      <c r="B340" s="103">
        <v>2025</v>
      </c>
      <c r="C340" s="17" t="s">
        <v>81</v>
      </c>
      <c r="D340" s="116"/>
      <c r="E340" s="117"/>
      <c r="F340" s="117"/>
      <c r="G340" s="110" t="s">
        <v>63</v>
      </c>
      <c r="H340" s="122"/>
      <c r="I340" s="122"/>
      <c r="J340" s="123"/>
      <c r="K340"/>
      <c r="L340"/>
      <c r="M340"/>
      <c r="N340"/>
      <c r="O340"/>
      <c r="P340"/>
      <c r="Q340"/>
      <c r="R340"/>
      <c r="S340" s="131" t="str">
        <f>IFERROR(Table1[[#This Row],[Female Voters]]/Table1[[#This Row],[Female Population]],"0.0%")</f>
        <v>0.0%</v>
      </c>
      <c r="T340" s="127" t="str">
        <f>IFERROR(Table1[[#This Row],[Male Voters]]/Table1[[#This Row],[Male Population]],"0.0%")</f>
        <v>0.0%</v>
      </c>
      <c r="U340" s="127" t="str">
        <f>IFERROR(Table1[[#This Row],[Total Voters]]/Table1[[#This Row],[Total Population]],"0.0%")</f>
        <v>0.0%</v>
      </c>
      <c r="V340" s="127" t="str">
        <f>IFERROR(Table1[[#This Row],[Female Ballots]]/Table1[[#This Row],[Female Population]],"0.0%")</f>
        <v>0.0%</v>
      </c>
      <c r="W340" s="127" t="str">
        <f>IFERROR(Table1[[#This Row],[Male Ballots]]/Table1[[#This Row],[Male Population]],"0.0%")</f>
        <v>0.0%</v>
      </c>
      <c r="X340" s="127" t="str">
        <f>IFERROR(Table1[[#This Row],[Total Ballots]]/Table1[[#This Row],[Total Population]],"0.0%")</f>
        <v>0.0%</v>
      </c>
      <c r="Y340" s="127" t="str">
        <f>IFERROR(Table1[[#This Row],[Female Ballots]]/Table1[[#This Row],[Female Voters]],"0.0%")</f>
        <v>0.0%</v>
      </c>
      <c r="Z340" s="128" t="str">
        <f>IFERROR(Table1[[#This Row],[Male Ballots]]/Table1[[#This Row],[Male Voters]],"0.0%")</f>
        <v>0.0%</v>
      </c>
      <c r="AA340" s="127" t="str">
        <f>IFERROR(Table1[[#This Row],[Total Ballots]]/Table1[[#This Row],[Total Voters]],"0.0%")</f>
        <v>0.0%</v>
      </c>
    </row>
    <row r="341" spans="1:27" s="7" customFormat="1" hidden="1" x14ac:dyDescent="0.35">
      <c r="A341" s="102" t="s">
        <v>53</v>
      </c>
      <c r="B341" s="103">
        <v>2025</v>
      </c>
      <c r="C341" s="17" t="s">
        <v>81</v>
      </c>
      <c r="D341" s="116"/>
      <c r="E341" s="117"/>
      <c r="F341" s="117"/>
      <c r="G341" s="110" t="s">
        <v>64</v>
      </c>
      <c r="H341" s="122"/>
      <c r="I341" s="122"/>
      <c r="J341" s="123"/>
      <c r="K341"/>
      <c r="L341"/>
      <c r="M341"/>
      <c r="N341"/>
      <c r="O341"/>
      <c r="P341"/>
      <c r="Q341"/>
      <c r="R341"/>
      <c r="S341" s="131" t="str">
        <f>IFERROR(Table1[[#This Row],[Female Voters]]/Table1[[#This Row],[Female Population]],"0.0%")</f>
        <v>0.0%</v>
      </c>
      <c r="T341" s="127" t="str">
        <f>IFERROR(Table1[[#This Row],[Male Voters]]/Table1[[#This Row],[Male Population]],"0.0%")</f>
        <v>0.0%</v>
      </c>
      <c r="U341" s="127" t="str">
        <f>IFERROR(Table1[[#This Row],[Total Voters]]/Table1[[#This Row],[Total Population]],"0.0%")</f>
        <v>0.0%</v>
      </c>
      <c r="V341" s="127" t="str">
        <f>IFERROR(Table1[[#This Row],[Female Ballots]]/Table1[[#This Row],[Female Population]],"0.0%")</f>
        <v>0.0%</v>
      </c>
      <c r="W341" s="127" t="str">
        <f>IFERROR(Table1[[#This Row],[Male Ballots]]/Table1[[#This Row],[Male Population]],"0.0%")</f>
        <v>0.0%</v>
      </c>
      <c r="X341" s="127" t="str">
        <f>IFERROR(Table1[[#This Row],[Total Ballots]]/Table1[[#This Row],[Total Population]],"0.0%")</f>
        <v>0.0%</v>
      </c>
      <c r="Y341" s="127" t="str">
        <f>IFERROR(Table1[[#This Row],[Female Ballots]]/Table1[[#This Row],[Female Voters]],"0.0%")</f>
        <v>0.0%</v>
      </c>
      <c r="Z341" s="128" t="str">
        <f>IFERROR(Table1[[#This Row],[Male Ballots]]/Table1[[#This Row],[Male Voters]],"0.0%")</f>
        <v>0.0%</v>
      </c>
      <c r="AA341" s="127" t="str">
        <f>IFERROR(Table1[[#This Row],[Total Ballots]]/Table1[[#This Row],[Total Voters]],"0.0%")</f>
        <v>0.0%</v>
      </c>
    </row>
    <row r="342" spans="1:27" s="7" customFormat="1" hidden="1" x14ac:dyDescent="0.35">
      <c r="A342" s="102" t="s">
        <v>53</v>
      </c>
      <c r="B342" s="103">
        <v>2025</v>
      </c>
      <c r="C342" s="17" t="s">
        <v>81</v>
      </c>
      <c r="D342" s="116"/>
      <c r="E342" s="117"/>
      <c r="F342" s="117"/>
      <c r="G342" s="110" t="s">
        <v>65</v>
      </c>
      <c r="H342" s="122"/>
      <c r="I342" s="122"/>
      <c r="J342" s="123"/>
      <c r="K342"/>
      <c r="L342"/>
      <c r="M342"/>
      <c r="N342"/>
      <c r="O342"/>
      <c r="P342"/>
      <c r="Q342"/>
      <c r="R342"/>
      <c r="S342" s="131" t="str">
        <f>IFERROR(Table1[[#This Row],[Female Voters]]/Table1[[#This Row],[Female Population]],"0.0%")</f>
        <v>0.0%</v>
      </c>
      <c r="T342" s="127" t="str">
        <f>IFERROR(Table1[[#This Row],[Male Voters]]/Table1[[#This Row],[Male Population]],"0.0%")</f>
        <v>0.0%</v>
      </c>
      <c r="U342" s="127" t="str">
        <f>IFERROR(Table1[[#This Row],[Total Voters]]/Table1[[#This Row],[Total Population]],"0.0%")</f>
        <v>0.0%</v>
      </c>
      <c r="V342" s="127" t="str">
        <f>IFERROR(Table1[[#This Row],[Female Ballots]]/Table1[[#This Row],[Female Population]],"0.0%")</f>
        <v>0.0%</v>
      </c>
      <c r="W342" s="127" t="str">
        <f>IFERROR(Table1[[#This Row],[Male Ballots]]/Table1[[#This Row],[Male Population]],"0.0%")</f>
        <v>0.0%</v>
      </c>
      <c r="X342" s="127" t="str">
        <f>IFERROR(Table1[[#This Row],[Total Ballots]]/Table1[[#This Row],[Total Population]],"0.0%")</f>
        <v>0.0%</v>
      </c>
      <c r="Y342" s="127" t="str">
        <f>IFERROR(Table1[[#This Row],[Female Ballots]]/Table1[[#This Row],[Female Voters]],"0.0%")</f>
        <v>0.0%</v>
      </c>
      <c r="Z342" s="128" t="str">
        <f>IFERROR(Table1[[#This Row],[Male Ballots]]/Table1[[#This Row],[Male Voters]],"0.0%")</f>
        <v>0.0%</v>
      </c>
      <c r="AA342" s="127" t="str">
        <f>IFERROR(Table1[[#This Row],[Total Ballots]]/Table1[[#This Row],[Total Voters]],"0.0%")</f>
        <v>0.0%</v>
      </c>
    </row>
    <row r="343" spans="1:27" s="7" customFormat="1" hidden="1" x14ac:dyDescent="0.35">
      <c r="A343" s="102" t="s">
        <v>53</v>
      </c>
      <c r="B343" s="103">
        <v>2025</v>
      </c>
      <c r="C343" s="17" t="s">
        <v>81</v>
      </c>
      <c r="D343" s="116"/>
      <c r="E343" s="117"/>
      <c r="F343" s="117"/>
      <c r="G343" s="110" t="s">
        <v>66</v>
      </c>
      <c r="H343" s="122"/>
      <c r="I343" s="122"/>
      <c r="J343" s="123"/>
      <c r="K343"/>
      <c r="L343"/>
      <c r="M343"/>
      <c r="N343"/>
      <c r="O343"/>
      <c r="P343"/>
      <c r="Q343"/>
      <c r="R343"/>
      <c r="S343" s="131" t="str">
        <f>IFERROR(Table1[[#This Row],[Female Voters]]/Table1[[#This Row],[Female Population]],"0.0%")</f>
        <v>0.0%</v>
      </c>
      <c r="T343" s="127" t="str">
        <f>IFERROR(Table1[[#This Row],[Male Voters]]/Table1[[#This Row],[Male Population]],"0.0%")</f>
        <v>0.0%</v>
      </c>
      <c r="U343" s="127" t="str">
        <f>IFERROR(Table1[[#This Row],[Total Voters]]/Table1[[#This Row],[Total Population]],"0.0%")</f>
        <v>0.0%</v>
      </c>
      <c r="V343" s="127" t="str">
        <f>IFERROR(Table1[[#This Row],[Female Ballots]]/Table1[[#This Row],[Female Population]],"0.0%")</f>
        <v>0.0%</v>
      </c>
      <c r="W343" s="127" t="str">
        <f>IFERROR(Table1[[#This Row],[Male Ballots]]/Table1[[#This Row],[Male Population]],"0.0%")</f>
        <v>0.0%</v>
      </c>
      <c r="X343" s="127" t="str">
        <f>IFERROR(Table1[[#This Row],[Total Ballots]]/Table1[[#This Row],[Total Population]],"0.0%")</f>
        <v>0.0%</v>
      </c>
      <c r="Y343" s="127" t="str">
        <f>IFERROR(Table1[[#This Row],[Female Ballots]]/Table1[[#This Row],[Female Voters]],"0.0%")</f>
        <v>0.0%</v>
      </c>
      <c r="Z343" s="128" t="str">
        <f>IFERROR(Table1[[#This Row],[Male Ballots]]/Table1[[#This Row],[Male Voters]],"0.0%")</f>
        <v>0.0%</v>
      </c>
      <c r="AA343" s="127" t="str">
        <f>IFERROR(Table1[[#This Row],[Total Ballots]]/Table1[[#This Row],[Total Voters]],"0.0%")</f>
        <v>0.0%</v>
      </c>
    </row>
    <row r="344" spans="1:27" s="7" customFormat="1" hidden="1" x14ac:dyDescent="0.35">
      <c r="A344" s="102" t="s">
        <v>53</v>
      </c>
      <c r="B344" s="103">
        <v>2025</v>
      </c>
      <c r="C344" s="17" t="s">
        <v>81</v>
      </c>
      <c r="D344" s="116"/>
      <c r="E344" s="117"/>
      <c r="F344" s="117"/>
      <c r="G344" s="110" t="s">
        <v>67</v>
      </c>
      <c r="H344" s="122"/>
      <c r="I344" s="122"/>
      <c r="J344" s="123"/>
      <c r="K344"/>
      <c r="L344"/>
      <c r="M344"/>
      <c r="N344"/>
      <c r="O344"/>
      <c r="P344"/>
      <c r="Q344"/>
      <c r="R344"/>
      <c r="S344" s="131" t="str">
        <f>IFERROR(Table1[[#This Row],[Female Voters]]/Table1[[#This Row],[Female Population]],"0.0%")</f>
        <v>0.0%</v>
      </c>
      <c r="T344" s="127" t="str">
        <f>IFERROR(Table1[[#This Row],[Male Voters]]/Table1[[#This Row],[Male Population]],"0.0%")</f>
        <v>0.0%</v>
      </c>
      <c r="U344" s="127" t="str">
        <f>IFERROR(Table1[[#This Row],[Total Voters]]/Table1[[#This Row],[Total Population]],"0.0%")</f>
        <v>0.0%</v>
      </c>
      <c r="V344" s="127" t="str">
        <f>IFERROR(Table1[[#This Row],[Female Ballots]]/Table1[[#This Row],[Female Population]],"0.0%")</f>
        <v>0.0%</v>
      </c>
      <c r="W344" s="127" t="str">
        <f>IFERROR(Table1[[#This Row],[Male Ballots]]/Table1[[#This Row],[Male Population]],"0.0%")</f>
        <v>0.0%</v>
      </c>
      <c r="X344" s="127" t="str">
        <f>IFERROR(Table1[[#This Row],[Total Ballots]]/Table1[[#This Row],[Total Population]],"0.0%")</f>
        <v>0.0%</v>
      </c>
      <c r="Y344" s="127" t="str">
        <f>IFERROR(Table1[[#This Row],[Female Ballots]]/Table1[[#This Row],[Female Voters]],"0.0%")</f>
        <v>0.0%</v>
      </c>
      <c r="Z344" s="128" t="str">
        <f>IFERROR(Table1[[#This Row],[Male Ballots]]/Table1[[#This Row],[Male Voters]],"0.0%")</f>
        <v>0.0%</v>
      </c>
      <c r="AA344" s="127" t="str">
        <f>IFERROR(Table1[[#This Row],[Total Ballots]]/Table1[[#This Row],[Total Voters]],"0.0%")</f>
        <v>0.0%</v>
      </c>
    </row>
    <row r="345" spans="1:27" s="7" customFormat="1" hidden="1" x14ac:dyDescent="0.35">
      <c r="A345" s="102" t="s">
        <v>32</v>
      </c>
      <c r="B345" s="103">
        <v>2025</v>
      </c>
      <c r="C345" s="17" t="s">
        <v>81</v>
      </c>
      <c r="D345" s="116"/>
      <c r="E345" s="117"/>
      <c r="F345" s="117"/>
      <c r="G345" s="110" t="s">
        <v>79</v>
      </c>
      <c r="H345" s="122"/>
      <c r="I345" s="122"/>
      <c r="J345" s="123"/>
      <c r="K345"/>
      <c r="L345"/>
      <c r="M345"/>
      <c r="N345"/>
      <c r="O345"/>
      <c r="P345"/>
      <c r="Q345"/>
      <c r="R345"/>
      <c r="S345" s="131" t="str">
        <f>IFERROR(Table1[[#This Row],[Female Voters]]/Table1[[#This Row],[Female Population]],"0.0%")</f>
        <v>0.0%</v>
      </c>
      <c r="T345" s="127" t="str">
        <f>IFERROR(Table1[[#This Row],[Male Voters]]/Table1[[#This Row],[Male Population]],"0.0%")</f>
        <v>0.0%</v>
      </c>
      <c r="U345" s="127" t="str">
        <f>IFERROR(Table1[[#This Row],[Total Voters]]/Table1[[#This Row],[Total Population]],"0.0%")</f>
        <v>0.0%</v>
      </c>
      <c r="V345" s="127" t="str">
        <f>IFERROR(Table1[[#This Row],[Female Ballots]]/Table1[[#This Row],[Female Population]],"0.0%")</f>
        <v>0.0%</v>
      </c>
      <c r="W345" s="127" t="str">
        <f>IFERROR(Table1[[#This Row],[Male Ballots]]/Table1[[#This Row],[Male Population]],"0.0%")</f>
        <v>0.0%</v>
      </c>
      <c r="X345" s="127" t="str">
        <f>IFERROR(Table1[[#This Row],[Total Ballots]]/Table1[[#This Row],[Total Population]],"0.0%")</f>
        <v>0.0%</v>
      </c>
      <c r="Y345" s="127" t="str">
        <f>IFERROR(Table1[[#This Row],[Female Ballots]]/Table1[[#This Row],[Female Voters]],"0.0%")</f>
        <v>0.0%</v>
      </c>
      <c r="Z345" s="128" t="str">
        <f>IFERROR(Table1[[#This Row],[Male Ballots]]/Table1[[#This Row],[Male Voters]],"0.0%")</f>
        <v>0.0%</v>
      </c>
      <c r="AA345" s="127" t="str">
        <f>IFERROR(Table1[[#This Row],[Total Ballots]]/Table1[[#This Row],[Total Voters]],"0.0%")</f>
        <v>0.0%</v>
      </c>
    </row>
    <row r="346" spans="1:27" s="7" customFormat="1" hidden="1" x14ac:dyDescent="0.35">
      <c r="A346" s="102" t="s">
        <v>32</v>
      </c>
      <c r="B346" s="103">
        <v>2025</v>
      </c>
      <c r="C346" s="17" t="s">
        <v>81</v>
      </c>
      <c r="D346" s="116"/>
      <c r="E346" s="117"/>
      <c r="F346" s="117"/>
      <c r="G346" s="110" t="s">
        <v>62</v>
      </c>
      <c r="H346" s="122"/>
      <c r="I346" s="122"/>
      <c r="J346" s="123"/>
      <c r="K346"/>
      <c r="L346"/>
      <c r="M346"/>
      <c r="N346"/>
      <c r="O346"/>
      <c r="P346"/>
      <c r="Q346"/>
      <c r="R346"/>
      <c r="S346" s="131" t="str">
        <f>IFERROR(Table1[[#This Row],[Female Voters]]/Table1[[#This Row],[Female Population]],"0.0%")</f>
        <v>0.0%</v>
      </c>
      <c r="T346" s="127" t="str">
        <f>IFERROR(Table1[[#This Row],[Male Voters]]/Table1[[#This Row],[Male Population]],"0.0%")</f>
        <v>0.0%</v>
      </c>
      <c r="U346" s="127" t="str">
        <f>IFERROR(Table1[[#This Row],[Total Voters]]/Table1[[#This Row],[Total Population]],"0.0%")</f>
        <v>0.0%</v>
      </c>
      <c r="V346" s="127" t="str">
        <f>IFERROR(Table1[[#This Row],[Female Ballots]]/Table1[[#This Row],[Female Population]],"0.0%")</f>
        <v>0.0%</v>
      </c>
      <c r="W346" s="127" t="str">
        <f>IFERROR(Table1[[#This Row],[Male Ballots]]/Table1[[#This Row],[Male Population]],"0.0%")</f>
        <v>0.0%</v>
      </c>
      <c r="X346" s="127" t="str">
        <f>IFERROR(Table1[[#This Row],[Total Ballots]]/Table1[[#This Row],[Total Population]],"0.0%")</f>
        <v>0.0%</v>
      </c>
      <c r="Y346" s="127" t="str">
        <f>IFERROR(Table1[[#This Row],[Female Ballots]]/Table1[[#This Row],[Female Voters]],"0.0%")</f>
        <v>0.0%</v>
      </c>
      <c r="Z346" s="128" t="str">
        <f>IFERROR(Table1[[#This Row],[Male Ballots]]/Table1[[#This Row],[Male Voters]],"0.0%")</f>
        <v>0.0%</v>
      </c>
      <c r="AA346" s="127" t="str">
        <f>IFERROR(Table1[[#This Row],[Total Ballots]]/Table1[[#This Row],[Total Voters]],"0.0%")</f>
        <v>0.0%</v>
      </c>
    </row>
    <row r="347" spans="1:27" s="7" customFormat="1" hidden="1" x14ac:dyDescent="0.35">
      <c r="A347" s="102" t="s">
        <v>32</v>
      </c>
      <c r="B347" s="103">
        <v>2025</v>
      </c>
      <c r="C347" s="17" t="s">
        <v>81</v>
      </c>
      <c r="D347" s="116"/>
      <c r="E347" s="117"/>
      <c r="F347" s="117"/>
      <c r="G347" s="110" t="s">
        <v>63</v>
      </c>
      <c r="H347" s="122"/>
      <c r="I347" s="122"/>
      <c r="J347" s="123"/>
      <c r="K347"/>
      <c r="L347"/>
      <c r="M347"/>
      <c r="N347"/>
      <c r="O347"/>
      <c r="P347"/>
      <c r="Q347"/>
      <c r="R347"/>
      <c r="S347" s="131" t="str">
        <f>IFERROR(Table1[[#This Row],[Female Voters]]/Table1[[#This Row],[Female Population]],"0.0%")</f>
        <v>0.0%</v>
      </c>
      <c r="T347" s="127" t="str">
        <f>IFERROR(Table1[[#This Row],[Male Voters]]/Table1[[#This Row],[Male Population]],"0.0%")</f>
        <v>0.0%</v>
      </c>
      <c r="U347" s="127" t="str">
        <f>IFERROR(Table1[[#This Row],[Total Voters]]/Table1[[#This Row],[Total Population]],"0.0%")</f>
        <v>0.0%</v>
      </c>
      <c r="V347" s="127" t="str">
        <f>IFERROR(Table1[[#This Row],[Female Ballots]]/Table1[[#This Row],[Female Population]],"0.0%")</f>
        <v>0.0%</v>
      </c>
      <c r="W347" s="127" t="str">
        <f>IFERROR(Table1[[#This Row],[Male Ballots]]/Table1[[#This Row],[Male Population]],"0.0%")</f>
        <v>0.0%</v>
      </c>
      <c r="X347" s="127" t="str">
        <f>IFERROR(Table1[[#This Row],[Total Ballots]]/Table1[[#This Row],[Total Population]],"0.0%")</f>
        <v>0.0%</v>
      </c>
      <c r="Y347" s="127" t="str">
        <f>IFERROR(Table1[[#This Row],[Female Ballots]]/Table1[[#This Row],[Female Voters]],"0.0%")</f>
        <v>0.0%</v>
      </c>
      <c r="Z347" s="128" t="str">
        <f>IFERROR(Table1[[#This Row],[Male Ballots]]/Table1[[#This Row],[Male Voters]],"0.0%")</f>
        <v>0.0%</v>
      </c>
      <c r="AA347" s="127" t="str">
        <f>IFERROR(Table1[[#This Row],[Total Ballots]]/Table1[[#This Row],[Total Voters]],"0.0%")</f>
        <v>0.0%</v>
      </c>
    </row>
    <row r="348" spans="1:27" s="7" customFormat="1" hidden="1" x14ac:dyDescent="0.35">
      <c r="A348" s="102" t="s">
        <v>32</v>
      </c>
      <c r="B348" s="103">
        <v>2025</v>
      </c>
      <c r="C348" s="17" t="s">
        <v>81</v>
      </c>
      <c r="D348" s="116"/>
      <c r="E348" s="117"/>
      <c r="F348" s="117"/>
      <c r="G348" s="110" t="s">
        <v>64</v>
      </c>
      <c r="H348" s="122"/>
      <c r="I348" s="122"/>
      <c r="J348" s="123"/>
      <c r="K348"/>
      <c r="L348"/>
      <c r="M348"/>
      <c r="N348"/>
      <c r="O348"/>
      <c r="P348"/>
      <c r="Q348"/>
      <c r="R348"/>
      <c r="S348" s="131" t="str">
        <f>IFERROR(Table1[[#This Row],[Female Voters]]/Table1[[#This Row],[Female Population]],"0.0%")</f>
        <v>0.0%</v>
      </c>
      <c r="T348" s="127" t="str">
        <f>IFERROR(Table1[[#This Row],[Male Voters]]/Table1[[#This Row],[Male Population]],"0.0%")</f>
        <v>0.0%</v>
      </c>
      <c r="U348" s="127" t="str">
        <f>IFERROR(Table1[[#This Row],[Total Voters]]/Table1[[#This Row],[Total Population]],"0.0%")</f>
        <v>0.0%</v>
      </c>
      <c r="V348" s="127" t="str">
        <f>IFERROR(Table1[[#This Row],[Female Ballots]]/Table1[[#This Row],[Female Population]],"0.0%")</f>
        <v>0.0%</v>
      </c>
      <c r="W348" s="127" t="str">
        <f>IFERROR(Table1[[#This Row],[Male Ballots]]/Table1[[#This Row],[Male Population]],"0.0%")</f>
        <v>0.0%</v>
      </c>
      <c r="X348" s="127" t="str">
        <f>IFERROR(Table1[[#This Row],[Total Ballots]]/Table1[[#This Row],[Total Population]],"0.0%")</f>
        <v>0.0%</v>
      </c>
      <c r="Y348" s="127" t="str">
        <f>IFERROR(Table1[[#This Row],[Female Ballots]]/Table1[[#This Row],[Female Voters]],"0.0%")</f>
        <v>0.0%</v>
      </c>
      <c r="Z348" s="128" t="str">
        <f>IFERROR(Table1[[#This Row],[Male Ballots]]/Table1[[#This Row],[Male Voters]],"0.0%")</f>
        <v>0.0%</v>
      </c>
      <c r="AA348" s="127" t="str">
        <f>IFERROR(Table1[[#This Row],[Total Ballots]]/Table1[[#This Row],[Total Voters]],"0.0%")</f>
        <v>0.0%</v>
      </c>
    </row>
    <row r="349" spans="1:27" s="7" customFormat="1" hidden="1" x14ac:dyDescent="0.35">
      <c r="A349" s="102" t="s">
        <v>32</v>
      </c>
      <c r="B349" s="103">
        <v>2025</v>
      </c>
      <c r="C349" s="17" t="s">
        <v>81</v>
      </c>
      <c r="D349" s="116"/>
      <c r="E349" s="117"/>
      <c r="F349" s="117"/>
      <c r="G349" s="110" t="s">
        <v>65</v>
      </c>
      <c r="H349" s="122"/>
      <c r="I349" s="122"/>
      <c r="J349" s="123"/>
      <c r="K349"/>
      <c r="L349"/>
      <c r="M349"/>
      <c r="N349"/>
      <c r="O349"/>
      <c r="P349"/>
      <c r="Q349"/>
      <c r="R349"/>
      <c r="S349" s="131" t="str">
        <f>IFERROR(Table1[[#This Row],[Female Voters]]/Table1[[#This Row],[Female Population]],"0.0%")</f>
        <v>0.0%</v>
      </c>
      <c r="T349" s="127" t="str">
        <f>IFERROR(Table1[[#This Row],[Male Voters]]/Table1[[#This Row],[Male Population]],"0.0%")</f>
        <v>0.0%</v>
      </c>
      <c r="U349" s="127" t="str">
        <f>IFERROR(Table1[[#This Row],[Total Voters]]/Table1[[#This Row],[Total Population]],"0.0%")</f>
        <v>0.0%</v>
      </c>
      <c r="V349" s="127" t="str">
        <f>IFERROR(Table1[[#This Row],[Female Ballots]]/Table1[[#This Row],[Female Population]],"0.0%")</f>
        <v>0.0%</v>
      </c>
      <c r="W349" s="127" t="str">
        <f>IFERROR(Table1[[#This Row],[Male Ballots]]/Table1[[#This Row],[Male Population]],"0.0%")</f>
        <v>0.0%</v>
      </c>
      <c r="X349" s="127" t="str">
        <f>IFERROR(Table1[[#This Row],[Total Ballots]]/Table1[[#This Row],[Total Population]],"0.0%")</f>
        <v>0.0%</v>
      </c>
      <c r="Y349" s="127" t="str">
        <f>IFERROR(Table1[[#This Row],[Female Ballots]]/Table1[[#This Row],[Female Voters]],"0.0%")</f>
        <v>0.0%</v>
      </c>
      <c r="Z349" s="128" t="str">
        <f>IFERROR(Table1[[#This Row],[Male Ballots]]/Table1[[#This Row],[Male Voters]],"0.0%")</f>
        <v>0.0%</v>
      </c>
      <c r="AA349" s="127" t="str">
        <f>IFERROR(Table1[[#This Row],[Total Ballots]]/Table1[[#This Row],[Total Voters]],"0.0%")</f>
        <v>0.0%</v>
      </c>
    </row>
    <row r="350" spans="1:27" s="7" customFormat="1" hidden="1" x14ac:dyDescent="0.35">
      <c r="A350" s="102" t="s">
        <v>32</v>
      </c>
      <c r="B350" s="103">
        <v>2025</v>
      </c>
      <c r="C350" s="17" t="s">
        <v>81</v>
      </c>
      <c r="D350" s="116"/>
      <c r="E350" s="117"/>
      <c r="F350" s="117"/>
      <c r="G350" s="110" t="s">
        <v>66</v>
      </c>
      <c r="H350" s="122"/>
      <c r="I350" s="122"/>
      <c r="J350" s="123"/>
      <c r="K350"/>
      <c r="L350"/>
      <c r="M350"/>
      <c r="N350"/>
      <c r="O350"/>
      <c r="P350"/>
      <c r="Q350"/>
      <c r="R350"/>
      <c r="S350" s="131" t="str">
        <f>IFERROR(Table1[[#This Row],[Female Voters]]/Table1[[#This Row],[Female Population]],"0.0%")</f>
        <v>0.0%</v>
      </c>
      <c r="T350" s="127" t="str">
        <f>IFERROR(Table1[[#This Row],[Male Voters]]/Table1[[#This Row],[Male Population]],"0.0%")</f>
        <v>0.0%</v>
      </c>
      <c r="U350" s="127" t="str">
        <f>IFERROR(Table1[[#This Row],[Total Voters]]/Table1[[#This Row],[Total Population]],"0.0%")</f>
        <v>0.0%</v>
      </c>
      <c r="V350" s="127" t="str">
        <f>IFERROR(Table1[[#This Row],[Female Ballots]]/Table1[[#This Row],[Female Population]],"0.0%")</f>
        <v>0.0%</v>
      </c>
      <c r="W350" s="127" t="str">
        <f>IFERROR(Table1[[#This Row],[Male Ballots]]/Table1[[#This Row],[Male Population]],"0.0%")</f>
        <v>0.0%</v>
      </c>
      <c r="X350" s="127" t="str">
        <f>IFERROR(Table1[[#This Row],[Total Ballots]]/Table1[[#This Row],[Total Population]],"0.0%")</f>
        <v>0.0%</v>
      </c>
      <c r="Y350" s="127" t="str">
        <f>IFERROR(Table1[[#This Row],[Female Ballots]]/Table1[[#This Row],[Female Voters]],"0.0%")</f>
        <v>0.0%</v>
      </c>
      <c r="Z350" s="128" t="str">
        <f>IFERROR(Table1[[#This Row],[Male Ballots]]/Table1[[#This Row],[Male Voters]],"0.0%")</f>
        <v>0.0%</v>
      </c>
      <c r="AA350" s="127" t="str">
        <f>IFERROR(Table1[[#This Row],[Total Ballots]]/Table1[[#This Row],[Total Voters]],"0.0%")</f>
        <v>0.0%</v>
      </c>
    </row>
    <row r="351" spans="1:27" s="7" customFormat="1" hidden="1" x14ac:dyDescent="0.35">
      <c r="A351" s="102" t="s">
        <v>32</v>
      </c>
      <c r="B351" s="103">
        <v>2025</v>
      </c>
      <c r="C351" s="17" t="s">
        <v>81</v>
      </c>
      <c r="D351" s="116"/>
      <c r="E351" s="117"/>
      <c r="F351" s="117"/>
      <c r="G351" s="110" t="s">
        <v>67</v>
      </c>
      <c r="H351" s="122"/>
      <c r="I351" s="122"/>
      <c r="J351" s="123"/>
      <c r="K351"/>
      <c r="L351"/>
      <c r="M351"/>
      <c r="N351"/>
      <c r="O351"/>
      <c r="P351"/>
      <c r="Q351"/>
      <c r="R351"/>
      <c r="S351" s="131" t="str">
        <f>IFERROR(Table1[[#This Row],[Female Voters]]/Table1[[#This Row],[Female Population]],"0.0%")</f>
        <v>0.0%</v>
      </c>
      <c r="T351" s="127" t="str">
        <f>IFERROR(Table1[[#This Row],[Male Voters]]/Table1[[#This Row],[Male Population]],"0.0%")</f>
        <v>0.0%</v>
      </c>
      <c r="U351" s="127" t="str">
        <f>IFERROR(Table1[[#This Row],[Total Voters]]/Table1[[#This Row],[Total Population]],"0.0%")</f>
        <v>0.0%</v>
      </c>
      <c r="V351" s="127" t="str">
        <f>IFERROR(Table1[[#This Row],[Female Ballots]]/Table1[[#This Row],[Female Population]],"0.0%")</f>
        <v>0.0%</v>
      </c>
      <c r="W351" s="127" t="str">
        <f>IFERROR(Table1[[#This Row],[Male Ballots]]/Table1[[#This Row],[Male Population]],"0.0%")</f>
        <v>0.0%</v>
      </c>
      <c r="X351" s="127" t="str">
        <f>IFERROR(Table1[[#This Row],[Total Ballots]]/Table1[[#This Row],[Total Population]],"0.0%")</f>
        <v>0.0%</v>
      </c>
      <c r="Y351" s="127" t="str">
        <f>IFERROR(Table1[[#This Row],[Female Ballots]]/Table1[[#This Row],[Female Voters]],"0.0%")</f>
        <v>0.0%</v>
      </c>
      <c r="Z351" s="128" t="str">
        <f>IFERROR(Table1[[#This Row],[Male Ballots]]/Table1[[#This Row],[Male Voters]],"0.0%")</f>
        <v>0.0%</v>
      </c>
      <c r="AA351" s="127" t="str">
        <f>IFERROR(Table1[[#This Row],[Total Ballots]]/Table1[[#This Row],[Total Voters]],"0.0%")</f>
        <v>0.0%</v>
      </c>
    </row>
    <row r="352" spans="1:27" s="7" customFormat="1" hidden="1" x14ac:dyDescent="0.35">
      <c r="A352" s="102" t="s">
        <v>60</v>
      </c>
      <c r="B352" s="103">
        <v>2025</v>
      </c>
      <c r="C352" s="17" t="s">
        <v>81</v>
      </c>
      <c r="D352" s="17"/>
      <c r="E352" s="117"/>
      <c r="F352" s="117"/>
      <c r="G352" s="110" t="s">
        <v>79</v>
      </c>
      <c r="H352" s="122"/>
      <c r="I352" s="122"/>
      <c r="J352" s="123"/>
      <c r="K352"/>
      <c r="L352"/>
      <c r="M352"/>
      <c r="N352"/>
      <c r="O352"/>
      <c r="P352"/>
      <c r="Q352"/>
      <c r="R352"/>
      <c r="S352" s="131" t="str">
        <f>IFERROR(Table1[[#This Row],[Female Voters]]/Table1[[#This Row],[Female Population]],"0.0%")</f>
        <v>0.0%</v>
      </c>
      <c r="T352" s="127" t="str">
        <f>IFERROR(Table1[[#This Row],[Male Voters]]/Table1[[#This Row],[Male Population]],"0.0%")</f>
        <v>0.0%</v>
      </c>
      <c r="U352" s="127" t="str">
        <f>IFERROR(Table1[[#This Row],[Total Voters]]/Table1[[#This Row],[Total Population]],"0.0%")</f>
        <v>0.0%</v>
      </c>
      <c r="V352" s="127" t="str">
        <f>IFERROR(Table1[[#This Row],[Female Ballots]]/Table1[[#This Row],[Female Population]],"0.0%")</f>
        <v>0.0%</v>
      </c>
      <c r="W352" s="127" t="str">
        <f>IFERROR(Table1[[#This Row],[Male Ballots]]/Table1[[#This Row],[Male Population]],"0.0%")</f>
        <v>0.0%</v>
      </c>
      <c r="X352" s="127" t="str">
        <f>IFERROR(Table1[[#This Row],[Total Ballots]]/Table1[[#This Row],[Total Population]],"0.0%")</f>
        <v>0.0%</v>
      </c>
      <c r="Y352" s="127" t="str">
        <f>IFERROR(Table1[[#This Row],[Female Ballots]]/Table1[[#This Row],[Female Voters]],"0.0%")</f>
        <v>0.0%</v>
      </c>
      <c r="Z352" s="128" t="str">
        <f>IFERROR(Table1[[#This Row],[Male Ballots]]/Table1[[#This Row],[Male Voters]],"0.0%")</f>
        <v>0.0%</v>
      </c>
      <c r="AA352" s="127" t="str">
        <f>IFERROR(Table1[[#This Row],[Total Ballots]]/Table1[[#This Row],[Total Voters]],"0.0%")</f>
        <v>0.0%</v>
      </c>
    </row>
    <row r="353" spans="1:27" s="7" customFormat="1" hidden="1" x14ac:dyDescent="0.35">
      <c r="A353" s="102" t="s">
        <v>60</v>
      </c>
      <c r="B353" s="103">
        <v>2025</v>
      </c>
      <c r="C353" s="17" t="s">
        <v>81</v>
      </c>
      <c r="D353" s="17"/>
      <c r="E353" s="117"/>
      <c r="F353" s="117"/>
      <c r="G353" s="110" t="s">
        <v>62</v>
      </c>
      <c r="H353" s="122"/>
      <c r="I353" s="122"/>
      <c r="J353" s="123"/>
      <c r="K353"/>
      <c r="L353"/>
      <c r="M353"/>
      <c r="N353"/>
      <c r="O353"/>
      <c r="P353"/>
      <c r="Q353"/>
      <c r="R353"/>
      <c r="S353" s="131" t="str">
        <f>IFERROR(Table1[[#This Row],[Female Voters]]/Table1[[#This Row],[Female Population]],"0.0%")</f>
        <v>0.0%</v>
      </c>
      <c r="T353" s="127" t="str">
        <f>IFERROR(Table1[[#This Row],[Male Voters]]/Table1[[#This Row],[Male Population]],"0.0%")</f>
        <v>0.0%</v>
      </c>
      <c r="U353" s="127" t="str">
        <f>IFERROR(Table1[[#This Row],[Total Voters]]/Table1[[#This Row],[Total Population]],"0.0%")</f>
        <v>0.0%</v>
      </c>
      <c r="V353" s="127" t="str">
        <f>IFERROR(Table1[[#This Row],[Female Ballots]]/Table1[[#This Row],[Female Population]],"0.0%")</f>
        <v>0.0%</v>
      </c>
      <c r="W353" s="127" t="str">
        <f>IFERROR(Table1[[#This Row],[Male Ballots]]/Table1[[#This Row],[Male Population]],"0.0%")</f>
        <v>0.0%</v>
      </c>
      <c r="X353" s="127" t="str">
        <f>IFERROR(Table1[[#This Row],[Total Ballots]]/Table1[[#This Row],[Total Population]],"0.0%")</f>
        <v>0.0%</v>
      </c>
      <c r="Y353" s="127" t="str">
        <f>IFERROR(Table1[[#This Row],[Female Ballots]]/Table1[[#This Row],[Female Voters]],"0.0%")</f>
        <v>0.0%</v>
      </c>
      <c r="Z353" s="128" t="str">
        <f>IFERROR(Table1[[#This Row],[Male Ballots]]/Table1[[#This Row],[Male Voters]],"0.0%")</f>
        <v>0.0%</v>
      </c>
      <c r="AA353" s="127" t="str">
        <f>IFERROR(Table1[[#This Row],[Total Ballots]]/Table1[[#This Row],[Total Voters]],"0.0%")</f>
        <v>0.0%</v>
      </c>
    </row>
    <row r="354" spans="1:27" s="7" customFormat="1" hidden="1" x14ac:dyDescent="0.35">
      <c r="A354" s="102" t="s">
        <v>60</v>
      </c>
      <c r="B354" s="103">
        <v>2025</v>
      </c>
      <c r="C354" s="17" t="s">
        <v>81</v>
      </c>
      <c r="D354" s="17"/>
      <c r="E354" s="117"/>
      <c r="F354" s="117"/>
      <c r="G354" s="110" t="s">
        <v>63</v>
      </c>
      <c r="H354" s="122"/>
      <c r="I354" s="122"/>
      <c r="J354" s="123"/>
      <c r="K354"/>
      <c r="L354"/>
      <c r="M354"/>
      <c r="N354"/>
      <c r="O354"/>
      <c r="P354"/>
      <c r="Q354"/>
      <c r="R354"/>
      <c r="S354" s="131" t="str">
        <f>IFERROR(Table1[[#This Row],[Female Voters]]/Table1[[#This Row],[Female Population]],"0.0%")</f>
        <v>0.0%</v>
      </c>
      <c r="T354" s="127" t="str">
        <f>IFERROR(Table1[[#This Row],[Male Voters]]/Table1[[#This Row],[Male Population]],"0.0%")</f>
        <v>0.0%</v>
      </c>
      <c r="U354" s="127" t="str">
        <f>IFERROR(Table1[[#This Row],[Total Voters]]/Table1[[#This Row],[Total Population]],"0.0%")</f>
        <v>0.0%</v>
      </c>
      <c r="V354" s="127" t="str">
        <f>IFERROR(Table1[[#This Row],[Female Ballots]]/Table1[[#This Row],[Female Population]],"0.0%")</f>
        <v>0.0%</v>
      </c>
      <c r="W354" s="127" t="str">
        <f>IFERROR(Table1[[#This Row],[Male Ballots]]/Table1[[#This Row],[Male Population]],"0.0%")</f>
        <v>0.0%</v>
      </c>
      <c r="X354" s="127" t="str">
        <f>IFERROR(Table1[[#This Row],[Total Ballots]]/Table1[[#This Row],[Total Population]],"0.0%")</f>
        <v>0.0%</v>
      </c>
      <c r="Y354" s="127" t="str">
        <f>IFERROR(Table1[[#This Row],[Female Ballots]]/Table1[[#This Row],[Female Voters]],"0.0%")</f>
        <v>0.0%</v>
      </c>
      <c r="Z354" s="128" t="str">
        <f>IFERROR(Table1[[#This Row],[Male Ballots]]/Table1[[#This Row],[Male Voters]],"0.0%")</f>
        <v>0.0%</v>
      </c>
      <c r="AA354" s="127" t="str">
        <f>IFERROR(Table1[[#This Row],[Total Ballots]]/Table1[[#This Row],[Total Voters]],"0.0%")</f>
        <v>0.0%</v>
      </c>
    </row>
    <row r="355" spans="1:27" s="7" customFormat="1" hidden="1" x14ac:dyDescent="0.35">
      <c r="A355" s="102" t="s">
        <v>60</v>
      </c>
      <c r="B355" s="103">
        <v>2025</v>
      </c>
      <c r="C355" s="17" t="s">
        <v>81</v>
      </c>
      <c r="D355" s="17"/>
      <c r="E355" s="117"/>
      <c r="F355" s="117"/>
      <c r="G355" s="110" t="s">
        <v>64</v>
      </c>
      <c r="H355" s="122"/>
      <c r="I355" s="122"/>
      <c r="J355" s="123"/>
      <c r="K355"/>
      <c r="L355"/>
      <c r="M355"/>
      <c r="N355"/>
      <c r="O355"/>
      <c r="P355"/>
      <c r="Q355"/>
      <c r="R355"/>
      <c r="S355" s="131" t="str">
        <f>IFERROR(Table1[[#This Row],[Female Voters]]/Table1[[#This Row],[Female Population]],"0.0%")</f>
        <v>0.0%</v>
      </c>
      <c r="T355" s="127" t="str">
        <f>IFERROR(Table1[[#This Row],[Male Voters]]/Table1[[#This Row],[Male Population]],"0.0%")</f>
        <v>0.0%</v>
      </c>
      <c r="U355" s="127" t="str">
        <f>IFERROR(Table1[[#This Row],[Total Voters]]/Table1[[#This Row],[Total Population]],"0.0%")</f>
        <v>0.0%</v>
      </c>
      <c r="V355" s="127" t="str">
        <f>IFERROR(Table1[[#This Row],[Female Ballots]]/Table1[[#This Row],[Female Population]],"0.0%")</f>
        <v>0.0%</v>
      </c>
      <c r="W355" s="127" t="str">
        <f>IFERROR(Table1[[#This Row],[Male Ballots]]/Table1[[#This Row],[Male Population]],"0.0%")</f>
        <v>0.0%</v>
      </c>
      <c r="X355" s="127" t="str">
        <f>IFERROR(Table1[[#This Row],[Total Ballots]]/Table1[[#This Row],[Total Population]],"0.0%")</f>
        <v>0.0%</v>
      </c>
      <c r="Y355" s="127" t="str">
        <f>IFERROR(Table1[[#This Row],[Female Ballots]]/Table1[[#This Row],[Female Voters]],"0.0%")</f>
        <v>0.0%</v>
      </c>
      <c r="Z355" s="128" t="str">
        <f>IFERROR(Table1[[#This Row],[Male Ballots]]/Table1[[#This Row],[Male Voters]],"0.0%")</f>
        <v>0.0%</v>
      </c>
      <c r="AA355" s="127" t="str">
        <f>IFERROR(Table1[[#This Row],[Total Ballots]]/Table1[[#This Row],[Total Voters]],"0.0%")</f>
        <v>0.0%</v>
      </c>
    </row>
    <row r="356" spans="1:27" s="7" customFormat="1" hidden="1" x14ac:dyDescent="0.35">
      <c r="A356" s="102" t="s">
        <v>60</v>
      </c>
      <c r="B356" s="103">
        <v>2025</v>
      </c>
      <c r="C356" s="17" t="s">
        <v>81</v>
      </c>
      <c r="D356" s="17"/>
      <c r="E356" s="117"/>
      <c r="F356" s="117"/>
      <c r="G356" s="110" t="s">
        <v>65</v>
      </c>
      <c r="H356" s="122"/>
      <c r="I356" s="122"/>
      <c r="J356" s="123"/>
      <c r="K356"/>
      <c r="L356"/>
      <c r="M356"/>
      <c r="N356"/>
      <c r="O356"/>
      <c r="P356"/>
      <c r="Q356"/>
      <c r="R356"/>
      <c r="S356" s="131" t="str">
        <f>IFERROR(Table1[[#This Row],[Female Voters]]/Table1[[#This Row],[Female Population]],"0.0%")</f>
        <v>0.0%</v>
      </c>
      <c r="T356" s="127" t="str">
        <f>IFERROR(Table1[[#This Row],[Male Voters]]/Table1[[#This Row],[Male Population]],"0.0%")</f>
        <v>0.0%</v>
      </c>
      <c r="U356" s="127" t="str">
        <f>IFERROR(Table1[[#This Row],[Total Voters]]/Table1[[#This Row],[Total Population]],"0.0%")</f>
        <v>0.0%</v>
      </c>
      <c r="V356" s="127" t="str">
        <f>IFERROR(Table1[[#This Row],[Female Ballots]]/Table1[[#This Row],[Female Population]],"0.0%")</f>
        <v>0.0%</v>
      </c>
      <c r="W356" s="127" t="str">
        <f>IFERROR(Table1[[#This Row],[Male Ballots]]/Table1[[#This Row],[Male Population]],"0.0%")</f>
        <v>0.0%</v>
      </c>
      <c r="X356" s="127" t="str">
        <f>IFERROR(Table1[[#This Row],[Total Ballots]]/Table1[[#This Row],[Total Population]],"0.0%")</f>
        <v>0.0%</v>
      </c>
      <c r="Y356" s="127" t="str">
        <f>IFERROR(Table1[[#This Row],[Female Ballots]]/Table1[[#This Row],[Female Voters]],"0.0%")</f>
        <v>0.0%</v>
      </c>
      <c r="Z356" s="128" t="str">
        <f>IFERROR(Table1[[#This Row],[Male Ballots]]/Table1[[#This Row],[Male Voters]],"0.0%")</f>
        <v>0.0%</v>
      </c>
      <c r="AA356" s="127" t="str">
        <f>IFERROR(Table1[[#This Row],[Total Ballots]]/Table1[[#This Row],[Total Voters]],"0.0%")</f>
        <v>0.0%</v>
      </c>
    </row>
    <row r="357" spans="1:27" s="7" customFormat="1" hidden="1" x14ac:dyDescent="0.35">
      <c r="A357" s="102" t="s">
        <v>60</v>
      </c>
      <c r="B357" s="103">
        <v>2025</v>
      </c>
      <c r="C357" s="17" t="s">
        <v>81</v>
      </c>
      <c r="D357" s="17"/>
      <c r="E357" s="117"/>
      <c r="F357" s="117"/>
      <c r="G357" s="110" t="s">
        <v>66</v>
      </c>
      <c r="H357" s="122"/>
      <c r="I357" s="122"/>
      <c r="J357" s="123"/>
      <c r="K357"/>
      <c r="L357"/>
      <c r="M357"/>
      <c r="N357"/>
      <c r="O357"/>
      <c r="P357"/>
      <c r="Q357"/>
      <c r="R357"/>
      <c r="S357" s="131" t="str">
        <f>IFERROR(Table1[[#This Row],[Female Voters]]/Table1[[#This Row],[Female Population]],"0.0%")</f>
        <v>0.0%</v>
      </c>
      <c r="T357" s="127" t="str">
        <f>IFERROR(Table1[[#This Row],[Male Voters]]/Table1[[#This Row],[Male Population]],"0.0%")</f>
        <v>0.0%</v>
      </c>
      <c r="U357" s="127" t="str">
        <f>IFERROR(Table1[[#This Row],[Total Voters]]/Table1[[#This Row],[Total Population]],"0.0%")</f>
        <v>0.0%</v>
      </c>
      <c r="V357" s="127" t="str">
        <f>IFERROR(Table1[[#This Row],[Female Ballots]]/Table1[[#This Row],[Female Population]],"0.0%")</f>
        <v>0.0%</v>
      </c>
      <c r="W357" s="127" t="str">
        <f>IFERROR(Table1[[#This Row],[Male Ballots]]/Table1[[#This Row],[Male Population]],"0.0%")</f>
        <v>0.0%</v>
      </c>
      <c r="X357" s="127" t="str">
        <f>IFERROR(Table1[[#This Row],[Total Ballots]]/Table1[[#This Row],[Total Population]],"0.0%")</f>
        <v>0.0%</v>
      </c>
      <c r="Y357" s="127" t="str">
        <f>IFERROR(Table1[[#This Row],[Female Ballots]]/Table1[[#This Row],[Female Voters]],"0.0%")</f>
        <v>0.0%</v>
      </c>
      <c r="Z357" s="128" t="str">
        <f>IFERROR(Table1[[#This Row],[Male Ballots]]/Table1[[#This Row],[Male Voters]],"0.0%")</f>
        <v>0.0%</v>
      </c>
      <c r="AA357" s="127" t="str">
        <f>IFERROR(Table1[[#This Row],[Total Ballots]]/Table1[[#This Row],[Total Voters]],"0.0%")</f>
        <v>0.0%</v>
      </c>
    </row>
    <row r="358" spans="1:27" s="7" customFormat="1" hidden="1" x14ac:dyDescent="0.35">
      <c r="A358" s="102" t="s">
        <v>60</v>
      </c>
      <c r="B358" s="103">
        <v>2025</v>
      </c>
      <c r="C358" s="17" t="s">
        <v>81</v>
      </c>
      <c r="D358" s="17"/>
      <c r="E358" s="117"/>
      <c r="F358" s="117"/>
      <c r="G358" s="110" t="s">
        <v>67</v>
      </c>
      <c r="H358" s="122"/>
      <c r="I358" s="122"/>
      <c r="J358" s="123"/>
      <c r="K358"/>
      <c r="L358"/>
      <c r="M358"/>
      <c r="N358"/>
      <c r="O358"/>
      <c r="P358"/>
      <c r="Q358"/>
      <c r="R358"/>
      <c r="S358" s="131" t="str">
        <f>IFERROR(Table1[[#This Row],[Female Voters]]/Table1[[#This Row],[Female Population]],"0.0%")</f>
        <v>0.0%</v>
      </c>
      <c r="T358" s="127" t="str">
        <f>IFERROR(Table1[[#This Row],[Male Voters]]/Table1[[#This Row],[Male Population]],"0.0%")</f>
        <v>0.0%</v>
      </c>
      <c r="U358" s="127" t="str">
        <f>IFERROR(Table1[[#This Row],[Total Voters]]/Table1[[#This Row],[Total Population]],"0.0%")</f>
        <v>0.0%</v>
      </c>
      <c r="V358" s="127" t="str">
        <f>IFERROR(Table1[[#This Row],[Female Ballots]]/Table1[[#This Row],[Female Population]],"0.0%")</f>
        <v>0.0%</v>
      </c>
      <c r="W358" s="127" t="str">
        <f>IFERROR(Table1[[#This Row],[Male Ballots]]/Table1[[#This Row],[Male Population]],"0.0%")</f>
        <v>0.0%</v>
      </c>
      <c r="X358" s="127" t="str">
        <f>IFERROR(Table1[[#This Row],[Total Ballots]]/Table1[[#This Row],[Total Population]],"0.0%")</f>
        <v>0.0%</v>
      </c>
      <c r="Y358" s="127" t="str">
        <f>IFERROR(Table1[[#This Row],[Female Ballots]]/Table1[[#This Row],[Female Voters]],"0.0%")</f>
        <v>0.0%</v>
      </c>
      <c r="Z358" s="128" t="str">
        <f>IFERROR(Table1[[#This Row],[Male Ballots]]/Table1[[#This Row],[Male Voters]],"0.0%")</f>
        <v>0.0%</v>
      </c>
      <c r="AA358" s="127" t="str">
        <f>IFERROR(Table1[[#This Row],[Total Ballots]]/Table1[[#This Row],[Total Voters]],"0.0%")</f>
        <v>0.0%</v>
      </c>
    </row>
    <row r="359" spans="1:27" s="7" customFormat="1" hidden="1" x14ac:dyDescent="0.35">
      <c r="A359" s="102" t="s">
        <v>22</v>
      </c>
      <c r="B359" s="103">
        <v>2025</v>
      </c>
      <c r="C359" s="17" t="s">
        <v>81</v>
      </c>
      <c r="D359" s="116"/>
      <c r="E359" s="117"/>
      <c r="F359" s="117"/>
      <c r="G359" s="110" t="s">
        <v>79</v>
      </c>
      <c r="H359" s="122"/>
      <c r="I359" s="122"/>
      <c r="J359" s="123"/>
      <c r="K359"/>
      <c r="L359"/>
      <c r="M359"/>
      <c r="N359"/>
      <c r="O359"/>
      <c r="P359"/>
      <c r="Q359"/>
      <c r="R359"/>
      <c r="S359" s="131" t="str">
        <f>IFERROR(Table1[[#This Row],[Female Voters]]/Table1[[#This Row],[Female Population]],"0.0%")</f>
        <v>0.0%</v>
      </c>
      <c r="T359" s="127" t="str">
        <f>IFERROR(Table1[[#This Row],[Male Voters]]/Table1[[#This Row],[Male Population]],"0.0%")</f>
        <v>0.0%</v>
      </c>
      <c r="U359" s="127" t="str">
        <f>IFERROR(Table1[[#This Row],[Total Voters]]/Table1[[#This Row],[Total Population]],"0.0%")</f>
        <v>0.0%</v>
      </c>
      <c r="V359" s="127" t="str">
        <f>IFERROR(Table1[[#This Row],[Female Ballots]]/Table1[[#This Row],[Female Population]],"0.0%")</f>
        <v>0.0%</v>
      </c>
      <c r="W359" s="127" t="str">
        <f>IFERROR(Table1[[#This Row],[Male Ballots]]/Table1[[#This Row],[Male Population]],"0.0%")</f>
        <v>0.0%</v>
      </c>
      <c r="X359" s="127" t="str">
        <f>IFERROR(Table1[[#This Row],[Total Ballots]]/Table1[[#This Row],[Total Population]],"0.0%")</f>
        <v>0.0%</v>
      </c>
      <c r="Y359" s="127" t="str">
        <f>IFERROR(Table1[[#This Row],[Female Ballots]]/Table1[[#This Row],[Female Voters]],"0.0%")</f>
        <v>0.0%</v>
      </c>
      <c r="Z359" s="128" t="str">
        <f>IFERROR(Table1[[#This Row],[Male Ballots]]/Table1[[#This Row],[Male Voters]],"0.0%")</f>
        <v>0.0%</v>
      </c>
      <c r="AA359" s="127" t="str">
        <f>IFERROR(Table1[[#This Row],[Total Ballots]]/Table1[[#This Row],[Total Voters]],"0.0%")</f>
        <v>0.0%</v>
      </c>
    </row>
    <row r="360" spans="1:27" s="7" customFormat="1" hidden="1" x14ac:dyDescent="0.35">
      <c r="A360" s="102" t="s">
        <v>22</v>
      </c>
      <c r="B360" s="103">
        <v>2025</v>
      </c>
      <c r="C360" s="17" t="s">
        <v>81</v>
      </c>
      <c r="D360" s="116"/>
      <c r="E360" s="117"/>
      <c r="F360" s="117"/>
      <c r="G360" s="110" t="s">
        <v>62</v>
      </c>
      <c r="H360" s="122"/>
      <c r="I360" s="122"/>
      <c r="J360" s="123"/>
      <c r="K360"/>
      <c r="L360"/>
      <c r="M360"/>
      <c r="N360"/>
      <c r="O360"/>
      <c r="P360"/>
      <c r="Q360"/>
      <c r="R360"/>
      <c r="S360" s="131" t="str">
        <f>IFERROR(Table1[[#This Row],[Female Voters]]/Table1[[#This Row],[Female Population]],"0.0%")</f>
        <v>0.0%</v>
      </c>
      <c r="T360" s="127" t="str">
        <f>IFERROR(Table1[[#This Row],[Male Voters]]/Table1[[#This Row],[Male Population]],"0.0%")</f>
        <v>0.0%</v>
      </c>
      <c r="U360" s="127" t="str">
        <f>IFERROR(Table1[[#This Row],[Total Voters]]/Table1[[#This Row],[Total Population]],"0.0%")</f>
        <v>0.0%</v>
      </c>
      <c r="V360" s="127" t="str">
        <f>IFERROR(Table1[[#This Row],[Female Ballots]]/Table1[[#This Row],[Female Population]],"0.0%")</f>
        <v>0.0%</v>
      </c>
      <c r="W360" s="127" t="str">
        <f>IFERROR(Table1[[#This Row],[Male Ballots]]/Table1[[#This Row],[Male Population]],"0.0%")</f>
        <v>0.0%</v>
      </c>
      <c r="X360" s="127" t="str">
        <f>IFERROR(Table1[[#This Row],[Total Ballots]]/Table1[[#This Row],[Total Population]],"0.0%")</f>
        <v>0.0%</v>
      </c>
      <c r="Y360" s="127" t="str">
        <f>IFERROR(Table1[[#This Row],[Female Ballots]]/Table1[[#This Row],[Female Voters]],"0.0%")</f>
        <v>0.0%</v>
      </c>
      <c r="Z360" s="128" t="str">
        <f>IFERROR(Table1[[#This Row],[Male Ballots]]/Table1[[#This Row],[Male Voters]],"0.0%")</f>
        <v>0.0%</v>
      </c>
      <c r="AA360" s="127" t="str">
        <f>IFERROR(Table1[[#This Row],[Total Ballots]]/Table1[[#This Row],[Total Voters]],"0.0%")</f>
        <v>0.0%</v>
      </c>
    </row>
    <row r="361" spans="1:27" s="7" customFormat="1" hidden="1" x14ac:dyDescent="0.35">
      <c r="A361" s="106" t="s">
        <v>22</v>
      </c>
      <c r="B361" s="103">
        <v>2025</v>
      </c>
      <c r="C361" s="17" t="s">
        <v>81</v>
      </c>
      <c r="D361" s="116"/>
      <c r="E361" s="117"/>
      <c r="F361" s="117"/>
      <c r="G361" s="110" t="s">
        <v>63</v>
      </c>
      <c r="H361" s="122"/>
      <c r="I361" s="122"/>
      <c r="J361" s="123"/>
      <c r="K361"/>
      <c r="L361"/>
      <c r="M361"/>
      <c r="N361"/>
      <c r="O361"/>
      <c r="P361"/>
      <c r="Q361"/>
      <c r="R361"/>
      <c r="S361" s="131" t="str">
        <f>IFERROR(Table1[[#This Row],[Female Voters]]/Table1[[#This Row],[Female Population]],"0.0%")</f>
        <v>0.0%</v>
      </c>
      <c r="T361" s="127" t="str">
        <f>IFERROR(Table1[[#This Row],[Male Voters]]/Table1[[#This Row],[Male Population]],"0.0%")</f>
        <v>0.0%</v>
      </c>
      <c r="U361" s="127" t="str">
        <f>IFERROR(Table1[[#This Row],[Total Voters]]/Table1[[#This Row],[Total Population]],"0.0%")</f>
        <v>0.0%</v>
      </c>
      <c r="V361" s="127" t="str">
        <f>IFERROR(Table1[[#This Row],[Female Ballots]]/Table1[[#This Row],[Female Population]],"0.0%")</f>
        <v>0.0%</v>
      </c>
      <c r="W361" s="127" t="str">
        <f>IFERROR(Table1[[#This Row],[Male Ballots]]/Table1[[#This Row],[Male Population]],"0.0%")</f>
        <v>0.0%</v>
      </c>
      <c r="X361" s="127" t="str">
        <f>IFERROR(Table1[[#This Row],[Total Ballots]]/Table1[[#This Row],[Total Population]],"0.0%")</f>
        <v>0.0%</v>
      </c>
      <c r="Y361" s="127" t="str">
        <f>IFERROR(Table1[[#This Row],[Female Ballots]]/Table1[[#This Row],[Female Voters]],"0.0%")</f>
        <v>0.0%</v>
      </c>
      <c r="Z361" s="128" t="str">
        <f>IFERROR(Table1[[#This Row],[Male Ballots]]/Table1[[#This Row],[Male Voters]],"0.0%")</f>
        <v>0.0%</v>
      </c>
      <c r="AA361" s="127" t="str">
        <f>IFERROR(Table1[[#This Row],[Total Ballots]]/Table1[[#This Row],[Total Voters]],"0.0%")</f>
        <v>0.0%</v>
      </c>
    </row>
    <row r="362" spans="1:27" s="7" customFormat="1" hidden="1" x14ac:dyDescent="0.35">
      <c r="A362" s="102" t="s">
        <v>22</v>
      </c>
      <c r="B362" s="103">
        <v>2025</v>
      </c>
      <c r="C362" s="17" t="s">
        <v>81</v>
      </c>
      <c r="D362" s="116"/>
      <c r="E362" s="117"/>
      <c r="F362" s="117"/>
      <c r="G362" s="110" t="s">
        <v>64</v>
      </c>
      <c r="H362" s="122"/>
      <c r="I362" s="122"/>
      <c r="J362" s="123"/>
      <c r="K362"/>
      <c r="L362"/>
      <c r="M362"/>
      <c r="N362"/>
      <c r="O362"/>
      <c r="P362"/>
      <c r="Q362"/>
      <c r="R362"/>
      <c r="S362" s="131" t="str">
        <f>IFERROR(Table1[[#This Row],[Female Voters]]/Table1[[#This Row],[Female Population]],"0.0%")</f>
        <v>0.0%</v>
      </c>
      <c r="T362" s="127" t="str">
        <f>IFERROR(Table1[[#This Row],[Male Voters]]/Table1[[#This Row],[Male Population]],"0.0%")</f>
        <v>0.0%</v>
      </c>
      <c r="U362" s="127" t="str">
        <f>IFERROR(Table1[[#This Row],[Total Voters]]/Table1[[#This Row],[Total Population]],"0.0%")</f>
        <v>0.0%</v>
      </c>
      <c r="V362" s="127" t="str">
        <f>IFERROR(Table1[[#This Row],[Female Ballots]]/Table1[[#This Row],[Female Population]],"0.0%")</f>
        <v>0.0%</v>
      </c>
      <c r="W362" s="127" t="str">
        <f>IFERROR(Table1[[#This Row],[Male Ballots]]/Table1[[#This Row],[Male Population]],"0.0%")</f>
        <v>0.0%</v>
      </c>
      <c r="X362" s="127" t="str">
        <f>IFERROR(Table1[[#This Row],[Total Ballots]]/Table1[[#This Row],[Total Population]],"0.0%")</f>
        <v>0.0%</v>
      </c>
      <c r="Y362" s="127" t="str">
        <f>IFERROR(Table1[[#This Row],[Female Ballots]]/Table1[[#This Row],[Female Voters]],"0.0%")</f>
        <v>0.0%</v>
      </c>
      <c r="Z362" s="128" t="str">
        <f>IFERROR(Table1[[#This Row],[Male Ballots]]/Table1[[#This Row],[Male Voters]],"0.0%")</f>
        <v>0.0%</v>
      </c>
      <c r="AA362" s="127" t="str">
        <f>IFERROR(Table1[[#This Row],[Total Ballots]]/Table1[[#This Row],[Total Voters]],"0.0%")</f>
        <v>0.0%</v>
      </c>
    </row>
    <row r="363" spans="1:27" s="7" customFormat="1" hidden="1" x14ac:dyDescent="0.35">
      <c r="A363" s="102" t="s">
        <v>22</v>
      </c>
      <c r="B363" s="103">
        <v>2025</v>
      </c>
      <c r="C363" s="17" t="s">
        <v>81</v>
      </c>
      <c r="D363" s="116"/>
      <c r="E363" s="117"/>
      <c r="F363" s="117"/>
      <c r="G363" s="110" t="s">
        <v>65</v>
      </c>
      <c r="H363" s="122"/>
      <c r="I363" s="122"/>
      <c r="J363" s="123"/>
      <c r="K363"/>
      <c r="L363"/>
      <c r="M363"/>
      <c r="N363"/>
      <c r="O363"/>
      <c r="P363"/>
      <c r="Q363"/>
      <c r="R363"/>
      <c r="S363" s="131" t="str">
        <f>IFERROR(Table1[[#This Row],[Female Voters]]/Table1[[#This Row],[Female Population]],"0.0%")</f>
        <v>0.0%</v>
      </c>
      <c r="T363" s="127" t="str">
        <f>IFERROR(Table1[[#This Row],[Male Voters]]/Table1[[#This Row],[Male Population]],"0.0%")</f>
        <v>0.0%</v>
      </c>
      <c r="U363" s="127" t="str">
        <f>IFERROR(Table1[[#This Row],[Total Voters]]/Table1[[#This Row],[Total Population]],"0.0%")</f>
        <v>0.0%</v>
      </c>
      <c r="V363" s="127" t="str">
        <f>IFERROR(Table1[[#This Row],[Female Ballots]]/Table1[[#This Row],[Female Population]],"0.0%")</f>
        <v>0.0%</v>
      </c>
      <c r="W363" s="127" t="str">
        <f>IFERROR(Table1[[#This Row],[Male Ballots]]/Table1[[#This Row],[Male Population]],"0.0%")</f>
        <v>0.0%</v>
      </c>
      <c r="X363" s="127" t="str">
        <f>IFERROR(Table1[[#This Row],[Total Ballots]]/Table1[[#This Row],[Total Population]],"0.0%")</f>
        <v>0.0%</v>
      </c>
      <c r="Y363" s="127" t="str">
        <f>IFERROR(Table1[[#This Row],[Female Ballots]]/Table1[[#This Row],[Female Voters]],"0.0%")</f>
        <v>0.0%</v>
      </c>
      <c r="Z363" s="128" t="str">
        <f>IFERROR(Table1[[#This Row],[Male Ballots]]/Table1[[#This Row],[Male Voters]],"0.0%")</f>
        <v>0.0%</v>
      </c>
      <c r="AA363" s="127" t="str">
        <f>IFERROR(Table1[[#This Row],[Total Ballots]]/Table1[[#This Row],[Total Voters]],"0.0%")</f>
        <v>0.0%</v>
      </c>
    </row>
    <row r="364" spans="1:27" s="7" customFormat="1" hidden="1" x14ac:dyDescent="0.35">
      <c r="A364" s="102" t="s">
        <v>22</v>
      </c>
      <c r="B364" s="103">
        <v>2025</v>
      </c>
      <c r="C364" s="17" t="s">
        <v>81</v>
      </c>
      <c r="D364" s="116"/>
      <c r="E364" s="117"/>
      <c r="F364" s="117"/>
      <c r="G364" s="110" t="s">
        <v>66</v>
      </c>
      <c r="H364" s="122"/>
      <c r="I364" s="122"/>
      <c r="J364" s="123"/>
      <c r="K364"/>
      <c r="L364"/>
      <c r="M364"/>
      <c r="N364"/>
      <c r="O364"/>
      <c r="P364"/>
      <c r="Q364"/>
      <c r="R364"/>
      <c r="S364" s="131" t="str">
        <f>IFERROR(Table1[[#This Row],[Female Voters]]/Table1[[#This Row],[Female Population]],"0.0%")</f>
        <v>0.0%</v>
      </c>
      <c r="T364" s="127" t="str">
        <f>IFERROR(Table1[[#This Row],[Male Voters]]/Table1[[#This Row],[Male Population]],"0.0%")</f>
        <v>0.0%</v>
      </c>
      <c r="U364" s="127" t="str">
        <f>IFERROR(Table1[[#This Row],[Total Voters]]/Table1[[#This Row],[Total Population]],"0.0%")</f>
        <v>0.0%</v>
      </c>
      <c r="V364" s="127" t="str">
        <f>IFERROR(Table1[[#This Row],[Female Ballots]]/Table1[[#This Row],[Female Population]],"0.0%")</f>
        <v>0.0%</v>
      </c>
      <c r="W364" s="127" t="str">
        <f>IFERROR(Table1[[#This Row],[Male Ballots]]/Table1[[#This Row],[Male Population]],"0.0%")</f>
        <v>0.0%</v>
      </c>
      <c r="X364" s="127" t="str">
        <f>IFERROR(Table1[[#This Row],[Total Ballots]]/Table1[[#This Row],[Total Population]],"0.0%")</f>
        <v>0.0%</v>
      </c>
      <c r="Y364" s="127" t="str">
        <f>IFERROR(Table1[[#This Row],[Female Ballots]]/Table1[[#This Row],[Female Voters]],"0.0%")</f>
        <v>0.0%</v>
      </c>
      <c r="Z364" s="128" t="str">
        <f>IFERROR(Table1[[#This Row],[Male Ballots]]/Table1[[#This Row],[Male Voters]],"0.0%")</f>
        <v>0.0%</v>
      </c>
      <c r="AA364" s="127" t="str">
        <f>IFERROR(Table1[[#This Row],[Total Ballots]]/Table1[[#This Row],[Total Voters]],"0.0%")</f>
        <v>0.0%</v>
      </c>
    </row>
    <row r="365" spans="1:27" s="7" customFormat="1" hidden="1" x14ac:dyDescent="0.35">
      <c r="A365" s="102" t="s">
        <v>22</v>
      </c>
      <c r="B365" s="103">
        <v>2025</v>
      </c>
      <c r="C365" s="17" t="s">
        <v>81</v>
      </c>
      <c r="D365" s="116"/>
      <c r="E365" s="117"/>
      <c r="F365" s="117"/>
      <c r="G365" s="110" t="s">
        <v>67</v>
      </c>
      <c r="H365" s="122"/>
      <c r="I365" s="122"/>
      <c r="J365" s="123"/>
      <c r="K365"/>
      <c r="L365"/>
      <c r="M365"/>
      <c r="N365"/>
      <c r="O365"/>
      <c r="P365"/>
      <c r="Q365"/>
      <c r="R365"/>
      <c r="S365" s="131" t="str">
        <f>IFERROR(Table1[[#This Row],[Female Voters]]/Table1[[#This Row],[Female Population]],"0.0%")</f>
        <v>0.0%</v>
      </c>
      <c r="T365" s="127" t="str">
        <f>IFERROR(Table1[[#This Row],[Male Voters]]/Table1[[#This Row],[Male Population]],"0.0%")</f>
        <v>0.0%</v>
      </c>
      <c r="U365" s="127" t="str">
        <f>IFERROR(Table1[[#This Row],[Total Voters]]/Table1[[#This Row],[Total Population]],"0.0%")</f>
        <v>0.0%</v>
      </c>
      <c r="V365" s="127" t="str">
        <f>IFERROR(Table1[[#This Row],[Female Ballots]]/Table1[[#This Row],[Female Population]],"0.0%")</f>
        <v>0.0%</v>
      </c>
      <c r="W365" s="127" t="str">
        <f>IFERROR(Table1[[#This Row],[Male Ballots]]/Table1[[#This Row],[Male Population]],"0.0%")</f>
        <v>0.0%</v>
      </c>
      <c r="X365" s="127" t="str">
        <f>IFERROR(Table1[[#This Row],[Total Ballots]]/Table1[[#This Row],[Total Population]],"0.0%")</f>
        <v>0.0%</v>
      </c>
      <c r="Y365" s="127" t="str">
        <f>IFERROR(Table1[[#This Row],[Female Ballots]]/Table1[[#This Row],[Female Voters]],"0.0%")</f>
        <v>0.0%</v>
      </c>
      <c r="Z365" s="128" t="str">
        <f>IFERROR(Table1[[#This Row],[Male Ballots]]/Table1[[#This Row],[Male Voters]],"0.0%")</f>
        <v>0.0%</v>
      </c>
      <c r="AA365" s="127" t="str">
        <f>IFERROR(Table1[[#This Row],[Total Ballots]]/Table1[[#This Row],[Total Voters]],"0.0%")</f>
        <v>0.0%</v>
      </c>
    </row>
    <row r="366" spans="1:27" s="7" customFormat="1" hidden="1" x14ac:dyDescent="0.35">
      <c r="A366" s="102" t="s">
        <v>56</v>
      </c>
      <c r="B366" s="103">
        <v>2025</v>
      </c>
      <c r="C366" s="17" t="s">
        <v>81</v>
      </c>
      <c r="D366" s="116"/>
      <c r="E366" s="117"/>
      <c r="F366" s="117"/>
      <c r="G366" s="110" t="s">
        <v>79</v>
      </c>
      <c r="H366" s="122"/>
      <c r="I366" s="122"/>
      <c r="J366" s="123"/>
      <c r="K366"/>
      <c r="L366"/>
      <c r="M366"/>
      <c r="N366"/>
      <c r="O366"/>
      <c r="P366"/>
      <c r="Q366"/>
      <c r="R366"/>
      <c r="S366" s="131" t="str">
        <f>IFERROR(Table1[[#This Row],[Female Voters]]/Table1[[#This Row],[Female Population]],"0.0%")</f>
        <v>0.0%</v>
      </c>
      <c r="T366" s="127" t="str">
        <f>IFERROR(Table1[[#This Row],[Male Voters]]/Table1[[#This Row],[Male Population]],"0.0%")</f>
        <v>0.0%</v>
      </c>
      <c r="U366" s="127" t="str">
        <f>IFERROR(Table1[[#This Row],[Total Voters]]/Table1[[#This Row],[Total Population]],"0.0%")</f>
        <v>0.0%</v>
      </c>
      <c r="V366" s="127" t="str">
        <f>IFERROR(Table1[[#This Row],[Female Ballots]]/Table1[[#This Row],[Female Population]],"0.0%")</f>
        <v>0.0%</v>
      </c>
      <c r="W366" s="127" t="str">
        <f>IFERROR(Table1[[#This Row],[Male Ballots]]/Table1[[#This Row],[Male Population]],"0.0%")</f>
        <v>0.0%</v>
      </c>
      <c r="X366" s="127" t="str">
        <f>IFERROR(Table1[[#This Row],[Total Ballots]]/Table1[[#This Row],[Total Population]],"0.0%")</f>
        <v>0.0%</v>
      </c>
      <c r="Y366" s="127" t="str">
        <f>IFERROR(Table1[[#This Row],[Female Ballots]]/Table1[[#This Row],[Female Voters]],"0.0%")</f>
        <v>0.0%</v>
      </c>
      <c r="Z366" s="128" t="str">
        <f>IFERROR(Table1[[#This Row],[Male Ballots]]/Table1[[#This Row],[Male Voters]],"0.0%")</f>
        <v>0.0%</v>
      </c>
      <c r="AA366" s="127" t="str">
        <f>IFERROR(Table1[[#This Row],[Total Ballots]]/Table1[[#This Row],[Total Voters]],"0.0%")</f>
        <v>0.0%</v>
      </c>
    </row>
    <row r="367" spans="1:27" s="7" customFormat="1" hidden="1" x14ac:dyDescent="0.35">
      <c r="A367" s="102" t="s">
        <v>56</v>
      </c>
      <c r="B367" s="103">
        <v>2025</v>
      </c>
      <c r="C367" s="17" t="s">
        <v>81</v>
      </c>
      <c r="D367" s="116"/>
      <c r="E367" s="117"/>
      <c r="F367" s="117"/>
      <c r="G367" s="110" t="s">
        <v>62</v>
      </c>
      <c r="H367" s="122"/>
      <c r="I367" s="122"/>
      <c r="J367" s="123"/>
      <c r="K367"/>
      <c r="L367"/>
      <c r="M367"/>
      <c r="N367"/>
      <c r="O367"/>
      <c r="P367"/>
      <c r="Q367"/>
      <c r="R367"/>
      <c r="S367" s="131" t="str">
        <f>IFERROR(Table1[[#This Row],[Female Voters]]/Table1[[#This Row],[Female Population]],"0.0%")</f>
        <v>0.0%</v>
      </c>
      <c r="T367" s="127" t="str">
        <f>IFERROR(Table1[[#This Row],[Male Voters]]/Table1[[#This Row],[Male Population]],"0.0%")</f>
        <v>0.0%</v>
      </c>
      <c r="U367" s="127" t="str">
        <f>IFERROR(Table1[[#This Row],[Total Voters]]/Table1[[#This Row],[Total Population]],"0.0%")</f>
        <v>0.0%</v>
      </c>
      <c r="V367" s="127" t="str">
        <f>IFERROR(Table1[[#This Row],[Female Ballots]]/Table1[[#This Row],[Female Population]],"0.0%")</f>
        <v>0.0%</v>
      </c>
      <c r="W367" s="127" t="str">
        <f>IFERROR(Table1[[#This Row],[Male Ballots]]/Table1[[#This Row],[Male Population]],"0.0%")</f>
        <v>0.0%</v>
      </c>
      <c r="X367" s="127" t="str">
        <f>IFERROR(Table1[[#This Row],[Total Ballots]]/Table1[[#This Row],[Total Population]],"0.0%")</f>
        <v>0.0%</v>
      </c>
      <c r="Y367" s="127" t="str">
        <f>IFERROR(Table1[[#This Row],[Female Ballots]]/Table1[[#This Row],[Female Voters]],"0.0%")</f>
        <v>0.0%</v>
      </c>
      <c r="Z367" s="128" t="str">
        <f>IFERROR(Table1[[#This Row],[Male Ballots]]/Table1[[#This Row],[Male Voters]],"0.0%")</f>
        <v>0.0%</v>
      </c>
      <c r="AA367" s="127" t="str">
        <f>IFERROR(Table1[[#This Row],[Total Ballots]]/Table1[[#This Row],[Total Voters]],"0.0%")</f>
        <v>0.0%</v>
      </c>
    </row>
    <row r="368" spans="1:27" s="7" customFormat="1" hidden="1" x14ac:dyDescent="0.35">
      <c r="A368" s="102" t="s">
        <v>56</v>
      </c>
      <c r="B368" s="103">
        <v>2025</v>
      </c>
      <c r="C368" s="17" t="s">
        <v>81</v>
      </c>
      <c r="D368" s="116"/>
      <c r="E368" s="117"/>
      <c r="F368" s="117"/>
      <c r="G368" s="110" t="s">
        <v>63</v>
      </c>
      <c r="H368" s="122"/>
      <c r="I368" s="122"/>
      <c r="J368" s="123"/>
      <c r="K368"/>
      <c r="L368"/>
      <c r="M368"/>
      <c r="N368"/>
      <c r="O368"/>
      <c r="P368"/>
      <c r="Q368"/>
      <c r="R368"/>
      <c r="S368" s="131" t="str">
        <f>IFERROR(Table1[[#This Row],[Female Voters]]/Table1[[#This Row],[Female Population]],"0.0%")</f>
        <v>0.0%</v>
      </c>
      <c r="T368" s="127" t="str">
        <f>IFERROR(Table1[[#This Row],[Male Voters]]/Table1[[#This Row],[Male Population]],"0.0%")</f>
        <v>0.0%</v>
      </c>
      <c r="U368" s="127" t="str">
        <f>IFERROR(Table1[[#This Row],[Total Voters]]/Table1[[#This Row],[Total Population]],"0.0%")</f>
        <v>0.0%</v>
      </c>
      <c r="V368" s="127" t="str">
        <f>IFERROR(Table1[[#This Row],[Female Ballots]]/Table1[[#This Row],[Female Population]],"0.0%")</f>
        <v>0.0%</v>
      </c>
      <c r="W368" s="127" t="str">
        <f>IFERROR(Table1[[#This Row],[Male Ballots]]/Table1[[#This Row],[Male Population]],"0.0%")</f>
        <v>0.0%</v>
      </c>
      <c r="X368" s="127" t="str">
        <f>IFERROR(Table1[[#This Row],[Total Ballots]]/Table1[[#This Row],[Total Population]],"0.0%")</f>
        <v>0.0%</v>
      </c>
      <c r="Y368" s="127" t="str">
        <f>IFERROR(Table1[[#This Row],[Female Ballots]]/Table1[[#This Row],[Female Voters]],"0.0%")</f>
        <v>0.0%</v>
      </c>
      <c r="Z368" s="128" t="str">
        <f>IFERROR(Table1[[#This Row],[Male Ballots]]/Table1[[#This Row],[Male Voters]],"0.0%")</f>
        <v>0.0%</v>
      </c>
      <c r="AA368" s="127" t="str">
        <f>IFERROR(Table1[[#This Row],[Total Ballots]]/Table1[[#This Row],[Total Voters]],"0.0%")</f>
        <v>0.0%</v>
      </c>
    </row>
    <row r="369" spans="1:27" s="7" customFormat="1" hidden="1" x14ac:dyDescent="0.35">
      <c r="A369" s="102" t="s">
        <v>56</v>
      </c>
      <c r="B369" s="103">
        <v>2025</v>
      </c>
      <c r="C369" s="17" t="s">
        <v>81</v>
      </c>
      <c r="D369" s="116"/>
      <c r="E369" s="117"/>
      <c r="F369" s="117"/>
      <c r="G369" s="110" t="s">
        <v>64</v>
      </c>
      <c r="H369" s="122"/>
      <c r="I369" s="122"/>
      <c r="J369" s="123"/>
      <c r="K369"/>
      <c r="L369"/>
      <c r="M369"/>
      <c r="N369"/>
      <c r="O369"/>
      <c r="P369"/>
      <c r="Q369"/>
      <c r="R369"/>
      <c r="S369" s="131" t="str">
        <f>IFERROR(Table1[[#This Row],[Female Voters]]/Table1[[#This Row],[Female Population]],"0.0%")</f>
        <v>0.0%</v>
      </c>
      <c r="T369" s="127" t="str">
        <f>IFERROR(Table1[[#This Row],[Male Voters]]/Table1[[#This Row],[Male Population]],"0.0%")</f>
        <v>0.0%</v>
      </c>
      <c r="U369" s="127" t="str">
        <f>IFERROR(Table1[[#This Row],[Total Voters]]/Table1[[#This Row],[Total Population]],"0.0%")</f>
        <v>0.0%</v>
      </c>
      <c r="V369" s="127" t="str">
        <f>IFERROR(Table1[[#This Row],[Female Ballots]]/Table1[[#This Row],[Female Population]],"0.0%")</f>
        <v>0.0%</v>
      </c>
      <c r="W369" s="127" t="str">
        <f>IFERROR(Table1[[#This Row],[Male Ballots]]/Table1[[#This Row],[Male Population]],"0.0%")</f>
        <v>0.0%</v>
      </c>
      <c r="X369" s="127" t="str">
        <f>IFERROR(Table1[[#This Row],[Total Ballots]]/Table1[[#This Row],[Total Population]],"0.0%")</f>
        <v>0.0%</v>
      </c>
      <c r="Y369" s="127" t="str">
        <f>IFERROR(Table1[[#This Row],[Female Ballots]]/Table1[[#This Row],[Female Voters]],"0.0%")</f>
        <v>0.0%</v>
      </c>
      <c r="Z369" s="128" t="str">
        <f>IFERROR(Table1[[#This Row],[Male Ballots]]/Table1[[#This Row],[Male Voters]],"0.0%")</f>
        <v>0.0%</v>
      </c>
      <c r="AA369" s="127" t="str">
        <f>IFERROR(Table1[[#This Row],[Total Ballots]]/Table1[[#This Row],[Total Voters]],"0.0%")</f>
        <v>0.0%</v>
      </c>
    </row>
    <row r="370" spans="1:27" s="7" customFormat="1" hidden="1" x14ac:dyDescent="0.35">
      <c r="A370" s="102" t="s">
        <v>56</v>
      </c>
      <c r="B370" s="103">
        <v>2025</v>
      </c>
      <c r="C370" s="17" t="s">
        <v>81</v>
      </c>
      <c r="D370" s="116"/>
      <c r="E370" s="117"/>
      <c r="F370" s="117"/>
      <c r="G370" s="110" t="s">
        <v>65</v>
      </c>
      <c r="H370" s="122"/>
      <c r="I370" s="122"/>
      <c r="J370" s="123"/>
      <c r="K370"/>
      <c r="L370"/>
      <c r="M370"/>
      <c r="N370"/>
      <c r="O370"/>
      <c r="P370"/>
      <c r="Q370"/>
      <c r="R370"/>
      <c r="S370" s="131" t="str">
        <f>IFERROR(Table1[[#This Row],[Female Voters]]/Table1[[#This Row],[Female Population]],"0.0%")</f>
        <v>0.0%</v>
      </c>
      <c r="T370" s="127" t="str">
        <f>IFERROR(Table1[[#This Row],[Male Voters]]/Table1[[#This Row],[Male Population]],"0.0%")</f>
        <v>0.0%</v>
      </c>
      <c r="U370" s="127" t="str">
        <f>IFERROR(Table1[[#This Row],[Total Voters]]/Table1[[#This Row],[Total Population]],"0.0%")</f>
        <v>0.0%</v>
      </c>
      <c r="V370" s="127" t="str">
        <f>IFERROR(Table1[[#This Row],[Female Ballots]]/Table1[[#This Row],[Female Population]],"0.0%")</f>
        <v>0.0%</v>
      </c>
      <c r="W370" s="127" t="str">
        <f>IFERROR(Table1[[#This Row],[Male Ballots]]/Table1[[#This Row],[Male Population]],"0.0%")</f>
        <v>0.0%</v>
      </c>
      <c r="X370" s="127" t="str">
        <f>IFERROR(Table1[[#This Row],[Total Ballots]]/Table1[[#This Row],[Total Population]],"0.0%")</f>
        <v>0.0%</v>
      </c>
      <c r="Y370" s="127" t="str">
        <f>IFERROR(Table1[[#This Row],[Female Ballots]]/Table1[[#This Row],[Female Voters]],"0.0%")</f>
        <v>0.0%</v>
      </c>
      <c r="Z370" s="128" t="str">
        <f>IFERROR(Table1[[#This Row],[Male Ballots]]/Table1[[#This Row],[Male Voters]],"0.0%")</f>
        <v>0.0%</v>
      </c>
      <c r="AA370" s="127" t="str">
        <f>IFERROR(Table1[[#This Row],[Total Ballots]]/Table1[[#This Row],[Total Voters]],"0.0%")</f>
        <v>0.0%</v>
      </c>
    </row>
    <row r="371" spans="1:27" s="7" customFormat="1" hidden="1" x14ac:dyDescent="0.35">
      <c r="A371" s="102" t="s">
        <v>56</v>
      </c>
      <c r="B371" s="103">
        <v>2025</v>
      </c>
      <c r="C371" s="17" t="s">
        <v>81</v>
      </c>
      <c r="D371" s="116"/>
      <c r="E371" s="117"/>
      <c r="F371" s="117"/>
      <c r="G371" s="110" t="s">
        <v>66</v>
      </c>
      <c r="H371" s="122"/>
      <c r="I371" s="122"/>
      <c r="J371" s="123"/>
      <c r="K371"/>
      <c r="L371"/>
      <c r="M371"/>
      <c r="N371"/>
      <c r="O371"/>
      <c r="P371"/>
      <c r="Q371"/>
      <c r="R371"/>
      <c r="S371" s="131" t="str">
        <f>IFERROR(Table1[[#This Row],[Female Voters]]/Table1[[#This Row],[Female Population]],"0.0%")</f>
        <v>0.0%</v>
      </c>
      <c r="T371" s="127" t="str">
        <f>IFERROR(Table1[[#This Row],[Male Voters]]/Table1[[#This Row],[Male Population]],"0.0%")</f>
        <v>0.0%</v>
      </c>
      <c r="U371" s="127" t="str">
        <f>IFERROR(Table1[[#This Row],[Total Voters]]/Table1[[#This Row],[Total Population]],"0.0%")</f>
        <v>0.0%</v>
      </c>
      <c r="V371" s="127" t="str">
        <f>IFERROR(Table1[[#This Row],[Female Ballots]]/Table1[[#This Row],[Female Population]],"0.0%")</f>
        <v>0.0%</v>
      </c>
      <c r="W371" s="127" t="str">
        <f>IFERROR(Table1[[#This Row],[Male Ballots]]/Table1[[#This Row],[Male Population]],"0.0%")</f>
        <v>0.0%</v>
      </c>
      <c r="X371" s="127" t="str">
        <f>IFERROR(Table1[[#This Row],[Total Ballots]]/Table1[[#This Row],[Total Population]],"0.0%")</f>
        <v>0.0%</v>
      </c>
      <c r="Y371" s="127" t="str">
        <f>IFERROR(Table1[[#This Row],[Female Ballots]]/Table1[[#This Row],[Female Voters]],"0.0%")</f>
        <v>0.0%</v>
      </c>
      <c r="Z371" s="128" t="str">
        <f>IFERROR(Table1[[#This Row],[Male Ballots]]/Table1[[#This Row],[Male Voters]],"0.0%")</f>
        <v>0.0%</v>
      </c>
      <c r="AA371" s="127" t="str">
        <f>IFERROR(Table1[[#This Row],[Total Ballots]]/Table1[[#This Row],[Total Voters]],"0.0%")</f>
        <v>0.0%</v>
      </c>
    </row>
    <row r="372" spans="1:27" s="7" customFormat="1" hidden="1" x14ac:dyDescent="0.35">
      <c r="A372" s="102" t="s">
        <v>56</v>
      </c>
      <c r="B372" s="103">
        <v>2025</v>
      </c>
      <c r="C372" s="17" t="s">
        <v>81</v>
      </c>
      <c r="D372" s="116"/>
      <c r="E372" s="117"/>
      <c r="F372" s="117"/>
      <c r="G372" s="110" t="s">
        <v>67</v>
      </c>
      <c r="H372" s="122"/>
      <c r="I372" s="122"/>
      <c r="J372" s="123"/>
      <c r="K372"/>
      <c r="L372"/>
      <c r="M372"/>
      <c r="N372"/>
      <c r="O372"/>
      <c r="P372"/>
      <c r="Q372"/>
      <c r="R372"/>
      <c r="S372" s="131" t="str">
        <f>IFERROR(Table1[[#This Row],[Female Voters]]/Table1[[#This Row],[Female Population]],"0.0%")</f>
        <v>0.0%</v>
      </c>
      <c r="T372" s="127" t="str">
        <f>IFERROR(Table1[[#This Row],[Male Voters]]/Table1[[#This Row],[Male Population]],"0.0%")</f>
        <v>0.0%</v>
      </c>
      <c r="U372" s="127" t="str">
        <f>IFERROR(Table1[[#This Row],[Total Voters]]/Table1[[#This Row],[Total Population]],"0.0%")</f>
        <v>0.0%</v>
      </c>
      <c r="V372" s="127" t="str">
        <f>IFERROR(Table1[[#This Row],[Female Ballots]]/Table1[[#This Row],[Female Population]],"0.0%")</f>
        <v>0.0%</v>
      </c>
      <c r="W372" s="127" t="str">
        <f>IFERROR(Table1[[#This Row],[Male Ballots]]/Table1[[#This Row],[Male Population]],"0.0%")</f>
        <v>0.0%</v>
      </c>
      <c r="X372" s="127" t="str">
        <f>IFERROR(Table1[[#This Row],[Total Ballots]]/Table1[[#This Row],[Total Population]],"0.0%")</f>
        <v>0.0%</v>
      </c>
      <c r="Y372" s="127" t="str">
        <f>IFERROR(Table1[[#This Row],[Female Ballots]]/Table1[[#This Row],[Female Voters]],"0.0%")</f>
        <v>0.0%</v>
      </c>
      <c r="Z372" s="128" t="str">
        <f>IFERROR(Table1[[#This Row],[Male Ballots]]/Table1[[#This Row],[Male Voters]],"0.0%")</f>
        <v>0.0%</v>
      </c>
      <c r="AA372" s="127" t="str">
        <f>IFERROR(Table1[[#This Row],[Total Ballots]]/Table1[[#This Row],[Total Voters]],"0.0%")</f>
        <v>0.0%</v>
      </c>
    </row>
    <row r="373" spans="1:27" s="7" customFormat="1" hidden="1" x14ac:dyDescent="0.35">
      <c r="A373" s="102" t="s">
        <v>54</v>
      </c>
      <c r="B373" s="103">
        <v>2025</v>
      </c>
      <c r="C373" s="17" t="s">
        <v>81</v>
      </c>
      <c r="D373" s="116"/>
      <c r="E373" s="117"/>
      <c r="F373" s="117"/>
      <c r="G373" s="110" t="s">
        <v>79</v>
      </c>
      <c r="H373" s="122"/>
      <c r="I373" s="122"/>
      <c r="J373" s="123"/>
      <c r="K373"/>
      <c r="L373"/>
      <c r="M373"/>
      <c r="N373"/>
      <c r="O373"/>
      <c r="P373"/>
      <c r="Q373"/>
      <c r="R373"/>
      <c r="S373" s="131" t="str">
        <f>IFERROR(Table1[[#This Row],[Female Voters]]/Table1[[#This Row],[Female Population]],"0.0%")</f>
        <v>0.0%</v>
      </c>
      <c r="T373" s="127" t="str">
        <f>IFERROR(Table1[[#This Row],[Male Voters]]/Table1[[#This Row],[Male Population]],"0.0%")</f>
        <v>0.0%</v>
      </c>
      <c r="U373" s="127" t="str">
        <f>IFERROR(Table1[[#This Row],[Total Voters]]/Table1[[#This Row],[Total Population]],"0.0%")</f>
        <v>0.0%</v>
      </c>
      <c r="V373" s="127" t="str">
        <f>IFERROR(Table1[[#This Row],[Female Ballots]]/Table1[[#This Row],[Female Population]],"0.0%")</f>
        <v>0.0%</v>
      </c>
      <c r="W373" s="127" t="str">
        <f>IFERROR(Table1[[#This Row],[Male Ballots]]/Table1[[#This Row],[Male Population]],"0.0%")</f>
        <v>0.0%</v>
      </c>
      <c r="X373" s="127" t="str">
        <f>IFERROR(Table1[[#This Row],[Total Ballots]]/Table1[[#This Row],[Total Population]],"0.0%")</f>
        <v>0.0%</v>
      </c>
      <c r="Y373" s="127" t="str">
        <f>IFERROR(Table1[[#This Row],[Female Ballots]]/Table1[[#This Row],[Female Voters]],"0.0%")</f>
        <v>0.0%</v>
      </c>
      <c r="Z373" s="128" t="str">
        <f>IFERROR(Table1[[#This Row],[Male Ballots]]/Table1[[#This Row],[Male Voters]],"0.0%")</f>
        <v>0.0%</v>
      </c>
      <c r="AA373" s="127" t="str">
        <f>IFERROR(Table1[[#This Row],[Total Ballots]]/Table1[[#This Row],[Total Voters]],"0.0%")</f>
        <v>0.0%</v>
      </c>
    </row>
    <row r="374" spans="1:27" s="7" customFormat="1" hidden="1" x14ac:dyDescent="0.35">
      <c r="A374" s="102" t="s">
        <v>54</v>
      </c>
      <c r="B374" s="103">
        <v>2025</v>
      </c>
      <c r="C374" s="17" t="s">
        <v>81</v>
      </c>
      <c r="D374" s="116"/>
      <c r="E374" s="117"/>
      <c r="F374" s="117"/>
      <c r="G374" s="110" t="s">
        <v>62</v>
      </c>
      <c r="H374" s="122"/>
      <c r="I374" s="122"/>
      <c r="J374" s="123"/>
      <c r="K374"/>
      <c r="L374"/>
      <c r="M374"/>
      <c r="N374"/>
      <c r="O374"/>
      <c r="P374"/>
      <c r="Q374"/>
      <c r="R374"/>
      <c r="S374" s="131" t="str">
        <f>IFERROR(Table1[[#This Row],[Female Voters]]/Table1[[#This Row],[Female Population]],"0.0%")</f>
        <v>0.0%</v>
      </c>
      <c r="T374" s="127" t="str">
        <f>IFERROR(Table1[[#This Row],[Male Voters]]/Table1[[#This Row],[Male Population]],"0.0%")</f>
        <v>0.0%</v>
      </c>
      <c r="U374" s="127" t="str">
        <f>IFERROR(Table1[[#This Row],[Total Voters]]/Table1[[#This Row],[Total Population]],"0.0%")</f>
        <v>0.0%</v>
      </c>
      <c r="V374" s="127" t="str">
        <f>IFERROR(Table1[[#This Row],[Female Ballots]]/Table1[[#This Row],[Female Population]],"0.0%")</f>
        <v>0.0%</v>
      </c>
      <c r="W374" s="127" t="str">
        <f>IFERROR(Table1[[#This Row],[Male Ballots]]/Table1[[#This Row],[Male Population]],"0.0%")</f>
        <v>0.0%</v>
      </c>
      <c r="X374" s="127" t="str">
        <f>IFERROR(Table1[[#This Row],[Total Ballots]]/Table1[[#This Row],[Total Population]],"0.0%")</f>
        <v>0.0%</v>
      </c>
      <c r="Y374" s="127" t="str">
        <f>IFERROR(Table1[[#This Row],[Female Ballots]]/Table1[[#This Row],[Female Voters]],"0.0%")</f>
        <v>0.0%</v>
      </c>
      <c r="Z374" s="128" t="str">
        <f>IFERROR(Table1[[#This Row],[Male Ballots]]/Table1[[#This Row],[Male Voters]],"0.0%")</f>
        <v>0.0%</v>
      </c>
      <c r="AA374" s="127" t="str">
        <f>IFERROR(Table1[[#This Row],[Total Ballots]]/Table1[[#This Row],[Total Voters]],"0.0%")</f>
        <v>0.0%</v>
      </c>
    </row>
    <row r="375" spans="1:27" s="7" customFormat="1" hidden="1" x14ac:dyDescent="0.35">
      <c r="A375" s="102" t="s">
        <v>54</v>
      </c>
      <c r="B375" s="103">
        <v>2025</v>
      </c>
      <c r="C375" s="17" t="s">
        <v>81</v>
      </c>
      <c r="D375" s="116"/>
      <c r="E375" s="117"/>
      <c r="F375" s="117"/>
      <c r="G375" s="110" t="s">
        <v>63</v>
      </c>
      <c r="H375" s="122"/>
      <c r="I375" s="122"/>
      <c r="J375" s="123"/>
      <c r="K375"/>
      <c r="L375"/>
      <c r="M375"/>
      <c r="N375"/>
      <c r="O375"/>
      <c r="P375"/>
      <c r="Q375"/>
      <c r="R375"/>
      <c r="S375" s="131" t="str">
        <f>IFERROR(Table1[[#This Row],[Female Voters]]/Table1[[#This Row],[Female Population]],"0.0%")</f>
        <v>0.0%</v>
      </c>
      <c r="T375" s="127" t="str">
        <f>IFERROR(Table1[[#This Row],[Male Voters]]/Table1[[#This Row],[Male Population]],"0.0%")</f>
        <v>0.0%</v>
      </c>
      <c r="U375" s="127" t="str">
        <f>IFERROR(Table1[[#This Row],[Total Voters]]/Table1[[#This Row],[Total Population]],"0.0%")</f>
        <v>0.0%</v>
      </c>
      <c r="V375" s="127" t="str">
        <f>IFERROR(Table1[[#This Row],[Female Ballots]]/Table1[[#This Row],[Female Population]],"0.0%")</f>
        <v>0.0%</v>
      </c>
      <c r="W375" s="127" t="str">
        <f>IFERROR(Table1[[#This Row],[Male Ballots]]/Table1[[#This Row],[Male Population]],"0.0%")</f>
        <v>0.0%</v>
      </c>
      <c r="X375" s="127" t="str">
        <f>IFERROR(Table1[[#This Row],[Total Ballots]]/Table1[[#This Row],[Total Population]],"0.0%")</f>
        <v>0.0%</v>
      </c>
      <c r="Y375" s="127" t="str">
        <f>IFERROR(Table1[[#This Row],[Female Ballots]]/Table1[[#This Row],[Female Voters]],"0.0%")</f>
        <v>0.0%</v>
      </c>
      <c r="Z375" s="128" t="str">
        <f>IFERROR(Table1[[#This Row],[Male Ballots]]/Table1[[#This Row],[Male Voters]],"0.0%")</f>
        <v>0.0%</v>
      </c>
      <c r="AA375" s="127" t="str">
        <f>IFERROR(Table1[[#This Row],[Total Ballots]]/Table1[[#This Row],[Total Voters]],"0.0%")</f>
        <v>0.0%</v>
      </c>
    </row>
    <row r="376" spans="1:27" s="7" customFormat="1" hidden="1" x14ac:dyDescent="0.35">
      <c r="A376" s="102" t="s">
        <v>54</v>
      </c>
      <c r="B376" s="103">
        <v>2025</v>
      </c>
      <c r="C376" s="17" t="s">
        <v>81</v>
      </c>
      <c r="D376" s="116"/>
      <c r="E376" s="117"/>
      <c r="F376" s="117"/>
      <c r="G376" s="110" t="s">
        <v>64</v>
      </c>
      <c r="H376" s="122"/>
      <c r="I376" s="122"/>
      <c r="J376" s="123"/>
      <c r="K376"/>
      <c r="L376"/>
      <c r="M376"/>
      <c r="N376"/>
      <c r="O376"/>
      <c r="P376"/>
      <c r="Q376"/>
      <c r="R376"/>
      <c r="S376" s="131" t="str">
        <f>IFERROR(Table1[[#This Row],[Female Voters]]/Table1[[#This Row],[Female Population]],"0.0%")</f>
        <v>0.0%</v>
      </c>
      <c r="T376" s="127" t="str">
        <f>IFERROR(Table1[[#This Row],[Male Voters]]/Table1[[#This Row],[Male Population]],"0.0%")</f>
        <v>0.0%</v>
      </c>
      <c r="U376" s="127" t="str">
        <f>IFERROR(Table1[[#This Row],[Total Voters]]/Table1[[#This Row],[Total Population]],"0.0%")</f>
        <v>0.0%</v>
      </c>
      <c r="V376" s="127" t="str">
        <f>IFERROR(Table1[[#This Row],[Female Ballots]]/Table1[[#This Row],[Female Population]],"0.0%")</f>
        <v>0.0%</v>
      </c>
      <c r="W376" s="127" t="str">
        <f>IFERROR(Table1[[#This Row],[Male Ballots]]/Table1[[#This Row],[Male Population]],"0.0%")</f>
        <v>0.0%</v>
      </c>
      <c r="X376" s="127" t="str">
        <f>IFERROR(Table1[[#This Row],[Total Ballots]]/Table1[[#This Row],[Total Population]],"0.0%")</f>
        <v>0.0%</v>
      </c>
      <c r="Y376" s="127" t="str">
        <f>IFERROR(Table1[[#This Row],[Female Ballots]]/Table1[[#This Row],[Female Voters]],"0.0%")</f>
        <v>0.0%</v>
      </c>
      <c r="Z376" s="128" t="str">
        <f>IFERROR(Table1[[#This Row],[Male Ballots]]/Table1[[#This Row],[Male Voters]],"0.0%")</f>
        <v>0.0%</v>
      </c>
      <c r="AA376" s="127" t="str">
        <f>IFERROR(Table1[[#This Row],[Total Ballots]]/Table1[[#This Row],[Total Voters]],"0.0%")</f>
        <v>0.0%</v>
      </c>
    </row>
    <row r="377" spans="1:27" s="7" customFormat="1" hidden="1" x14ac:dyDescent="0.35">
      <c r="A377" s="102" t="s">
        <v>54</v>
      </c>
      <c r="B377" s="103">
        <v>2025</v>
      </c>
      <c r="C377" s="17" t="s">
        <v>81</v>
      </c>
      <c r="D377" s="116"/>
      <c r="E377" s="117"/>
      <c r="F377" s="117"/>
      <c r="G377" s="110" t="s">
        <v>65</v>
      </c>
      <c r="H377" s="122"/>
      <c r="I377" s="122"/>
      <c r="J377" s="123"/>
      <c r="K377"/>
      <c r="L377"/>
      <c r="M377"/>
      <c r="N377"/>
      <c r="O377"/>
      <c r="P377"/>
      <c r="Q377"/>
      <c r="R377"/>
      <c r="S377" s="131" t="str">
        <f>IFERROR(Table1[[#This Row],[Female Voters]]/Table1[[#This Row],[Female Population]],"0.0%")</f>
        <v>0.0%</v>
      </c>
      <c r="T377" s="127" t="str">
        <f>IFERROR(Table1[[#This Row],[Male Voters]]/Table1[[#This Row],[Male Population]],"0.0%")</f>
        <v>0.0%</v>
      </c>
      <c r="U377" s="127" t="str">
        <f>IFERROR(Table1[[#This Row],[Total Voters]]/Table1[[#This Row],[Total Population]],"0.0%")</f>
        <v>0.0%</v>
      </c>
      <c r="V377" s="127" t="str">
        <f>IFERROR(Table1[[#This Row],[Female Ballots]]/Table1[[#This Row],[Female Population]],"0.0%")</f>
        <v>0.0%</v>
      </c>
      <c r="W377" s="127" t="str">
        <f>IFERROR(Table1[[#This Row],[Male Ballots]]/Table1[[#This Row],[Male Population]],"0.0%")</f>
        <v>0.0%</v>
      </c>
      <c r="X377" s="127" t="str">
        <f>IFERROR(Table1[[#This Row],[Total Ballots]]/Table1[[#This Row],[Total Population]],"0.0%")</f>
        <v>0.0%</v>
      </c>
      <c r="Y377" s="127" t="str">
        <f>IFERROR(Table1[[#This Row],[Female Ballots]]/Table1[[#This Row],[Female Voters]],"0.0%")</f>
        <v>0.0%</v>
      </c>
      <c r="Z377" s="128" t="str">
        <f>IFERROR(Table1[[#This Row],[Male Ballots]]/Table1[[#This Row],[Male Voters]],"0.0%")</f>
        <v>0.0%</v>
      </c>
      <c r="AA377" s="127" t="str">
        <f>IFERROR(Table1[[#This Row],[Total Ballots]]/Table1[[#This Row],[Total Voters]],"0.0%")</f>
        <v>0.0%</v>
      </c>
    </row>
    <row r="378" spans="1:27" s="7" customFormat="1" hidden="1" x14ac:dyDescent="0.35">
      <c r="A378" s="102" t="s">
        <v>54</v>
      </c>
      <c r="B378" s="103">
        <v>2025</v>
      </c>
      <c r="C378" s="17" t="s">
        <v>81</v>
      </c>
      <c r="D378" s="116"/>
      <c r="E378" s="117"/>
      <c r="F378" s="117"/>
      <c r="G378" s="110" t="s">
        <v>66</v>
      </c>
      <c r="H378" s="122"/>
      <c r="I378" s="122"/>
      <c r="J378" s="123"/>
      <c r="K378"/>
      <c r="L378"/>
      <c r="M378"/>
      <c r="N378"/>
      <c r="O378"/>
      <c r="P378"/>
      <c r="Q378"/>
      <c r="R378"/>
      <c r="S378" s="131" t="str">
        <f>IFERROR(Table1[[#This Row],[Female Voters]]/Table1[[#This Row],[Female Population]],"0.0%")</f>
        <v>0.0%</v>
      </c>
      <c r="T378" s="127" t="str">
        <f>IFERROR(Table1[[#This Row],[Male Voters]]/Table1[[#This Row],[Male Population]],"0.0%")</f>
        <v>0.0%</v>
      </c>
      <c r="U378" s="127" t="str">
        <f>IFERROR(Table1[[#This Row],[Total Voters]]/Table1[[#This Row],[Total Population]],"0.0%")</f>
        <v>0.0%</v>
      </c>
      <c r="V378" s="127" t="str">
        <f>IFERROR(Table1[[#This Row],[Female Ballots]]/Table1[[#This Row],[Female Population]],"0.0%")</f>
        <v>0.0%</v>
      </c>
      <c r="W378" s="127" t="str">
        <f>IFERROR(Table1[[#This Row],[Male Ballots]]/Table1[[#This Row],[Male Population]],"0.0%")</f>
        <v>0.0%</v>
      </c>
      <c r="X378" s="127" t="str">
        <f>IFERROR(Table1[[#This Row],[Total Ballots]]/Table1[[#This Row],[Total Population]],"0.0%")</f>
        <v>0.0%</v>
      </c>
      <c r="Y378" s="127" t="str">
        <f>IFERROR(Table1[[#This Row],[Female Ballots]]/Table1[[#This Row],[Female Voters]],"0.0%")</f>
        <v>0.0%</v>
      </c>
      <c r="Z378" s="128" t="str">
        <f>IFERROR(Table1[[#This Row],[Male Ballots]]/Table1[[#This Row],[Male Voters]],"0.0%")</f>
        <v>0.0%</v>
      </c>
      <c r="AA378" s="127" t="str">
        <f>IFERROR(Table1[[#This Row],[Total Ballots]]/Table1[[#This Row],[Total Voters]],"0.0%")</f>
        <v>0.0%</v>
      </c>
    </row>
    <row r="379" spans="1:27" s="7" customFormat="1" hidden="1" x14ac:dyDescent="0.35">
      <c r="A379" s="102" t="s">
        <v>54</v>
      </c>
      <c r="B379" s="103">
        <v>2025</v>
      </c>
      <c r="C379" s="17" t="s">
        <v>81</v>
      </c>
      <c r="D379" s="116"/>
      <c r="E379" s="117"/>
      <c r="F379" s="117"/>
      <c r="G379" s="110" t="s">
        <v>67</v>
      </c>
      <c r="H379" s="122"/>
      <c r="I379" s="122"/>
      <c r="J379" s="123"/>
      <c r="K379"/>
      <c r="L379"/>
      <c r="M379"/>
      <c r="N379"/>
      <c r="O379"/>
      <c r="P379"/>
      <c r="Q379"/>
      <c r="R379"/>
      <c r="S379" s="131" t="str">
        <f>IFERROR(Table1[[#This Row],[Female Voters]]/Table1[[#This Row],[Female Population]],"0.0%")</f>
        <v>0.0%</v>
      </c>
      <c r="T379" s="127" t="str">
        <f>IFERROR(Table1[[#This Row],[Male Voters]]/Table1[[#This Row],[Male Population]],"0.0%")</f>
        <v>0.0%</v>
      </c>
      <c r="U379" s="127" t="str">
        <f>IFERROR(Table1[[#This Row],[Total Voters]]/Table1[[#This Row],[Total Population]],"0.0%")</f>
        <v>0.0%</v>
      </c>
      <c r="V379" s="127" t="str">
        <f>IFERROR(Table1[[#This Row],[Female Ballots]]/Table1[[#This Row],[Female Population]],"0.0%")</f>
        <v>0.0%</v>
      </c>
      <c r="W379" s="127" t="str">
        <f>IFERROR(Table1[[#This Row],[Male Ballots]]/Table1[[#This Row],[Male Population]],"0.0%")</f>
        <v>0.0%</v>
      </c>
      <c r="X379" s="127" t="str">
        <f>IFERROR(Table1[[#This Row],[Total Ballots]]/Table1[[#This Row],[Total Population]],"0.0%")</f>
        <v>0.0%</v>
      </c>
      <c r="Y379" s="127" t="str">
        <f>IFERROR(Table1[[#This Row],[Female Ballots]]/Table1[[#This Row],[Female Voters]],"0.0%")</f>
        <v>0.0%</v>
      </c>
      <c r="Z379" s="128" t="str">
        <f>IFERROR(Table1[[#This Row],[Male Ballots]]/Table1[[#This Row],[Male Voters]],"0.0%")</f>
        <v>0.0%</v>
      </c>
      <c r="AA379" s="127" t="str">
        <f>IFERROR(Table1[[#This Row],[Total Ballots]]/Table1[[#This Row],[Total Voters]],"0.0%")</f>
        <v>0.0%</v>
      </c>
    </row>
    <row r="380" spans="1:27" s="7" customFormat="1" hidden="1" x14ac:dyDescent="0.35">
      <c r="A380" s="102" t="s">
        <v>30</v>
      </c>
      <c r="B380" s="103">
        <v>2025</v>
      </c>
      <c r="C380" s="17" t="s">
        <v>81</v>
      </c>
      <c r="D380" s="17"/>
      <c r="E380" s="117"/>
      <c r="F380" s="117"/>
      <c r="G380" s="110" t="s">
        <v>79</v>
      </c>
      <c r="H380" s="122"/>
      <c r="I380" s="122"/>
      <c r="J380" s="123"/>
      <c r="K380"/>
      <c r="L380"/>
      <c r="M380"/>
      <c r="N380"/>
      <c r="O380"/>
      <c r="P380"/>
      <c r="Q380"/>
      <c r="R380"/>
      <c r="S380" s="131" t="str">
        <f>IFERROR(Table1[[#This Row],[Female Voters]]/Table1[[#This Row],[Female Population]],"0.0%")</f>
        <v>0.0%</v>
      </c>
      <c r="T380" s="127" t="str">
        <f>IFERROR(Table1[[#This Row],[Male Voters]]/Table1[[#This Row],[Male Population]],"0.0%")</f>
        <v>0.0%</v>
      </c>
      <c r="U380" s="127" t="str">
        <f>IFERROR(Table1[[#This Row],[Total Voters]]/Table1[[#This Row],[Total Population]],"0.0%")</f>
        <v>0.0%</v>
      </c>
      <c r="V380" s="127" t="str">
        <f>IFERROR(Table1[[#This Row],[Female Ballots]]/Table1[[#This Row],[Female Population]],"0.0%")</f>
        <v>0.0%</v>
      </c>
      <c r="W380" s="127" t="str">
        <f>IFERROR(Table1[[#This Row],[Male Ballots]]/Table1[[#This Row],[Male Population]],"0.0%")</f>
        <v>0.0%</v>
      </c>
      <c r="X380" s="127" t="str">
        <f>IFERROR(Table1[[#This Row],[Total Ballots]]/Table1[[#This Row],[Total Population]],"0.0%")</f>
        <v>0.0%</v>
      </c>
      <c r="Y380" s="127" t="str">
        <f>IFERROR(Table1[[#This Row],[Female Ballots]]/Table1[[#This Row],[Female Voters]],"0.0%")</f>
        <v>0.0%</v>
      </c>
      <c r="Z380" s="128" t="str">
        <f>IFERROR(Table1[[#This Row],[Male Ballots]]/Table1[[#This Row],[Male Voters]],"0.0%")</f>
        <v>0.0%</v>
      </c>
      <c r="AA380" s="127" t="str">
        <f>IFERROR(Table1[[#This Row],[Total Ballots]]/Table1[[#This Row],[Total Voters]],"0.0%")</f>
        <v>0.0%</v>
      </c>
    </row>
    <row r="381" spans="1:27" s="7" customFormat="1" hidden="1" x14ac:dyDescent="0.35">
      <c r="A381" s="102" t="s">
        <v>30</v>
      </c>
      <c r="B381" s="103">
        <v>2025</v>
      </c>
      <c r="C381" s="17" t="s">
        <v>81</v>
      </c>
      <c r="D381" s="17"/>
      <c r="E381" s="117"/>
      <c r="F381" s="117"/>
      <c r="G381" s="110" t="s">
        <v>62</v>
      </c>
      <c r="H381" s="122"/>
      <c r="I381" s="122"/>
      <c r="J381" s="123"/>
      <c r="K381"/>
      <c r="L381"/>
      <c r="M381"/>
      <c r="N381"/>
      <c r="O381"/>
      <c r="P381"/>
      <c r="Q381"/>
      <c r="R381"/>
      <c r="S381" s="131" t="str">
        <f>IFERROR(Table1[[#This Row],[Female Voters]]/Table1[[#This Row],[Female Population]],"0.0%")</f>
        <v>0.0%</v>
      </c>
      <c r="T381" s="127" t="str">
        <f>IFERROR(Table1[[#This Row],[Male Voters]]/Table1[[#This Row],[Male Population]],"0.0%")</f>
        <v>0.0%</v>
      </c>
      <c r="U381" s="127" t="str">
        <f>IFERROR(Table1[[#This Row],[Total Voters]]/Table1[[#This Row],[Total Population]],"0.0%")</f>
        <v>0.0%</v>
      </c>
      <c r="V381" s="127" t="str">
        <f>IFERROR(Table1[[#This Row],[Female Ballots]]/Table1[[#This Row],[Female Population]],"0.0%")</f>
        <v>0.0%</v>
      </c>
      <c r="W381" s="127" t="str">
        <f>IFERROR(Table1[[#This Row],[Male Ballots]]/Table1[[#This Row],[Male Population]],"0.0%")</f>
        <v>0.0%</v>
      </c>
      <c r="X381" s="127" t="str">
        <f>IFERROR(Table1[[#This Row],[Total Ballots]]/Table1[[#This Row],[Total Population]],"0.0%")</f>
        <v>0.0%</v>
      </c>
      <c r="Y381" s="127" t="str">
        <f>IFERROR(Table1[[#This Row],[Female Ballots]]/Table1[[#This Row],[Female Voters]],"0.0%")</f>
        <v>0.0%</v>
      </c>
      <c r="Z381" s="128" t="str">
        <f>IFERROR(Table1[[#This Row],[Male Ballots]]/Table1[[#This Row],[Male Voters]],"0.0%")</f>
        <v>0.0%</v>
      </c>
      <c r="AA381" s="127" t="str">
        <f>IFERROR(Table1[[#This Row],[Total Ballots]]/Table1[[#This Row],[Total Voters]],"0.0%")</f>
        <v>0.0%</v>
      </c>
    </row>
    <row r="382" spans="1:27" s="7" customFormat="1" hidden="1" x14ac:dyDescent="0.35">
      <c r="A382" s="102" t="s">
        <v>30</v>
      </c>
      <c r="B382" s="103">
        <v>2025</v>
      </c>
      <c r="C382" s="17" t="s">
        <v>81</v>
      </c>
      <c r="D382" s="17"/>
      <c r="E382" s="117"/>
      <c r="F382" s="117"/>
      <c r="G382" s="110" t="s">
        <v>63</v>
      </c>
      <c r="H382" s="122"/>
      <c r="I382" s="122"/>
      <c r="J382" s="123"/>
      <c r="K382"/>
      <c r="L382"/>
      <c r="M382"/>
      <c r="N382"/>
      <c r="O382"/>
      <c r="P382"/>
      <c r="Q382"/>
      <c r="R382"/>
      <c r="S382" s="131" t="str">
        <f>IFERROR(Table1[[#This Row],[Female Voters]]/Table1[[#This Row],[Female Population]],"0.0%")</f>
        <v>0.0%</v>
      </c>
      <c r="T382" s="127" t="str">
        <f>IFERROR(Table1[[#This Row],[Male Voters]]/Table1[[#This Row],[Male Population]],"0.0%")</f>
        <v>0.0%</v>
      </c>
      <c r="U382" s="127" t="str">
        <f>IFERROR(Table1[[#This Row],[Total Voters]]/Table1[[#This Row],[Total Population]],"0.0%")</f>
        <v>0.0%</v>
      </c>
      <c r="V382" s="127" t="str">
        <f>IFERROR(Table1[[#This Row],[Female Ballots]]/Table1[[#This Row],[Female Population]],"0.0%")</f>
        <v>0.0%</v>
      </c>
      <c r="W382" s="127" t="str">
        <f>IFERROR(Table1[[#This Row],[Male Ballots]]/Table1[[#This Row],[Male Population]],"0.0%")</f>
        <v>0.0%</v>
      </c>
      <c r="X382" s="127" t="str">
        <f>IFERROR(Table1[[#This Row],[Total Ballots]]/Table1[[#This Row],[Total Population]],"0.0%")</f>
        <v>0.0%</v>
      </c>
      <c r="Y382" s="127" t="str">
        <f>IFERROR(Table1[[#This Row],[Female Ballots]]/Table1[[#This Row],[Female Voters]],"0.0%")</f>
        <v>0.0%</v>
      </c>
      <c r="Z382" s="128" t="str">
        <f>IFERROR(Table1[[#This Row],[Male Ballots]]/Table1[[#This Row],[Male Voters]],"0.0%")</f>
        <v>0.0%</v>
      </c>
      <c r="AA382" s="127" t="str">
        <f>IFERROR(Table1[[#This Row],[Total Ballots]]/Table1[[#This Row],[Total Voters]],"0.0%")</f>
        <v>0.0%</v>
      </c>
    </row>
    <row r="383" spans="1:27" s="7" customFormat="1" hidden="1" x14ac:dyDescent="0.35">
      <c r="A383" s="102" t="s">
        <v>30</v>
      </c>
      <c r="B383" s="103">
        <v>2025</v>
      </c>
      <c r="C383" s="17" t="s">
        <v>81</v>
      </c>
      <c r="D383" s="17"/>
      <c r="E383" s="117"/>
      <c r="F383" s="117"/>
      <c r="G383" s="110" t="s">
        <v>64</v>
      </c>
      <c r="H383" s="122"/>
      <c r="I383" s="122"/>
      <c r="J383" s="123"/>
      <c r="K383"/>
      <c r="L383"/>
      <c r="M383"/>
      <c r="N383"/>
      <c r="O383"/>
      <c r="P383"/>
      <c r="Q383"/>
      <c r="R383"/>
      <c r="S383" s="131" t="str">
        <f>IFERROR(Table1[[#This Row],[Female Voters]]/Table1[[#This Row],[Female Population]],"0.0%")</f>
        <v>0.0%</v>
      </c>
      <c r="T383" s="127" t="str">
        <f>IFERROR(Table1[[#This Row],[Male Voters]]/Table1[[#This Row],[Male Population]],"0.0%")</f>
        <v>0.0%</v>
      </c>
      <c r="U383" s="127" t="str">
        <f>IFERROR(Table1[[#This Row],[Total Voters]]/Table1[[#This Row],[Total Population]],"0.0%")</f>
        <v>0.0%</v>
      </c>
      <c r="V383" s="127" t="str">
        <f>IFERROR(Table1[[#This Row],[Female Ballots]]/Table1[[#This Row],[Female Population]],"0.0%")</f>
        <v>0.0%</v>
      </c>
      <c r="W383" s="127" t="str">
        <f>IFERROR(Table1[[#This Row],[Male Ballots]]/Table1[[#This Row],[Male Population]],"0.0%")</f>
        <v>0.0%</v>
      </c>
      <c r="X383" s="127" t="str">
        <f>IFERROR(Table1[[#This Row],[Total Ballots]]/Table1[[#This Row],[Total Population]],"0.0%")</f>
        <v>0.0%</v>
      </c>
      <c r="Y383" s="127" t="str">
        <f>IFERROR(Table1[[#This Row],[Female Ballots]]/Table1[[#This Row],[Female Voters]],"0.0%")</f>
        <v>0.0%</v>
      </c>
      <c r="Z383" s="128" t="str">
        <f>IFERROR(Table1[[#This Row],[Male Ballots]]/Table1[[#This Row],[Male Voters]],"0.0%")</f>
        <v>0.0%</v>
      </c>
      <c r="AA383" s="127" t="str">
        <f>IFERROR(Table1[[#This Row],[Total Ballots]]/Table1[[#This Row],[Total Voters]],"0.0%")</f>
        <v>0.0%</v>
      </c>
    </row>
    <row r="384" spans="1:27" s="7" customFormat="1" hidden="1" x14ac:dyDescent="0.35">
      <c r="A384" s="102" t="s">
        <v>30</v>
      </c>
      <c r="B384" s="103">
        <v>2025</v>
      </c>
      <c r="C384" s="17" t="s">
        <v>81</v>
      </c>
      <c r="D384" s="17"/>
      <c r="E384" s="117"/>
      <c r="F384" s="117"/>
      <c r="G384" s="110" t="s">
        <v>65</v>
      </c>
      <c r="H384" s="122"/>
      <c r="I384" s="122"/>
      <c r="J384" s="123"/>
      <c r="K384"/>
      <c r="L384"/>
      <c r="M384"/>
      <c r="N384"/>
      <c r="O384"/>
      <c r="P384"/>
      <c r="Q384"/>
      <c r="R384"/>
      <c r="S384" s="131" t="str">
        <f>IFERROR(Table1[[#This Row],[Female Voters]]/Table1[[#This Row],[Female Population]],"0.0%")</f>
        <v>0.0%</v>
      </c>
      <c r="T384" s="127" t="str">
        <f>IFERROR(Table1[[#This Row],[Male Voters]]/Table1[[#This Row],[Male Population]],"0.0%")</f>
        <v>0.0%</v>
      </c>
      <c r="U384" s="127" t="str">
        <f>IFERROR(Table1[[#This Row],[Total Voters]]/Table1[[#This Row],[Total Population]],"0.0%")</f>
        <v>0.0%</v>
      </c>
      <c r="V384" s="127" t="str">
        <f>IFERROR(Table1[[#This Row],[Female Ballots]]/Table1[[#This Row],[Female Population]],"0.0%")</f>
        <v>0.0%</v>
      </c>
      <c r="W384" s="127" t="str">
        <f>IFERROR(Table1[[#This Row],[Male Ballots]]/Table1[[#This Row],[Male Population]],"0.0%")</f>
        <v>0.0%</v>
      </c>
      <c r="X384" s="127" t="str">
        <f>IFERROR(Table1[[#This Row],[Total Ballots]]/Table1[[#This Row],[Total Population]],"0.0%")</f>
        <v>0.0%</v>
      </c>
      <c r="Y384" s="127" t="str">
        <f>IFERROR(Table1[[#This Row],[Female Ballots]]/Table1[[#This Row],[Female Voters]],"0.0%")</f>
        <v>0.0%</v>
      </c>
      <c r="Z384" s="128" t="str">
        <f>IFERROR(Table1[[#This Row],[Male Ballots]]/Table1[[#This Row],[Male Voters]],"0.0%")</f>
        <v>0.0%</v>
      </c>
      <c r="AA384" s="127" t="str">
        <f>IFERROR(Table1[[#This Row],[Total Ballots]]/Table1[[#This Row],[Total Voters]],"0.0%")</f>
        <v>0.0%</v>
      </c>
    </row>
    <row r="385" spans="1:27" s="7" customFormat="1" hidden="1" x14ac:dyDescent="0.35">
      <c r="A385" s="102" t="s">
        <v>30</v>
      </c>
      <c r="B385" s="103">
        <v>2025</v>
      </c>
      <c r="C385" s="17" t="s">
        <v>81</v>
      </c>
      <c r="D385" s="17"/>
      <c r="E385" s="117"/>
      <c r="F385" s="117"/>
      <c r="G385" s="110" t="s">
        <v>66</v>
      </c>
      <c r="H385" s="122"/>
      <c r="I385" s="122"/>
      <c r="J385" s="123"/>
      <c r="K385"/>
      <c r="L385"/>
      <c r="M385"/>
      <c r="N385"/>
      <c r="O385"/>
      <c r="P385"/>
      <c r="Q385"/>
      <c r="R385"/>
      <c r="S385" s="131" t="str">
        <f>IFERROR(Table1[[#This Row],[Female Voters]]/Table1[[#This Row],[Female Population]],"0.0%")</f>
        <v>0.0%</v>
      </c>
      <c r="T385" s="127" t="str">
        <f>IFERROR(Table1[[#This Row],[Male Voters]]/Table1[[#This Row],[Male Population]],"0.0%")</f>
        <v>0.0%</v>
      </c>
      <c r="U385" s="127" t="str">
        <f>IFERROR(Table1[[#This Row],[Total Voters]]/Table1[[#This Row],[Total Population]],"0.0%")</f>
        <v>0.0%</v>
      </c>
      <c r="V385" s="127" t="str">
        <f>IFERROR(Table1[[#This Row],[Female Ballots]]/Table1[[#This Row],[Female Population]],"0.0%")</f>
        <v>0.0%</v>
      </c>
      <c r="W385" s="127" t="str">
        <f>IFERROR(Table1[[#This Row],[Male Ballots]]/Table1[[#This Row],[Male Population]],"0.0%")</f>
        <v>0.0%</v>
      </c>
      <c r="X385" s="127" t="str">
        <f>IFERROR(Table1[[#This Row],[Total Ballots]]/Table1[[#This Row],[Total Population]],"0.0%")</f>
        <v>0.0%</v>
      </c>
      <c r="Y385" s="127" t="str">
        <f>IFERROR(Table1[[#This Row],[Female Ballots]]/Table1[[#This Row],[Female Voters]],"0.0%")</f>
        <v>0.0%</v>
      </c>
      <c r="Z385" s="128" t="str">
        <f>IFERROR(Table1[[#This Row],[Male Ballots]]/Table1[[#This Row],[Male Voters]],"0.0%")</f>
        <v>0.0%</v>
      </c>
      <c r="AA385" s="127" t="str">
        <f>IFERROR(Table1[[#This Row],[Total Ballots]]/Table1[[#This Row],[Total Voters]],"0.0%")</f>
        <v>0.0%</v>
      </c>
    </row>
    <row r="386" spans="1:27" s="7" customFormat="1" hidden="1" x14ac:dyDescent="0.35">
      <c r="A386" s="102" t="s">
        <v>30</v>
      </c>
      <c r="B386" s="103">
        <v>2025</v>
      </c>
      <c r="C386" s="17" t="s">
        <v>81</v>
      </c>
      <c r="D386" s="17"/>
      <c r="E386" s="117"/>
      <c r="F386" s="117"/>
      <c r="G386" s="110" t="s">
        <v>67</v>
      </c>
      <c r="H386" s="122"/>
      <c r="I386" s="122"/>
      <c r="J386" s="123"/>
      <c r="K386"/>
      <c r="L386"/>
      <c r="M386"/>
      <c r="N386"/>
      <c r="O386"/>
      <c r="P386"/>
      <c r="Q386"/>
      <c r="R386"/>
      <c r="S386" s="131" t="str">
        <f>IFERROR(Table1[[#This Row],[Female Voters]]/Table1[[#This Row],[Female Population]],"0.0%")</f>
        <v>0.0%</v>
      </c>
      <c r="T386" s="127" t="str">
        <f>IFERROR(Table1[[#This Row],[Male Voters]]/Table1[[#This Row],[Male Population]],"0.0%")</f>
        <v>0.0%</v>
      </c>
      <c r="U386" s="127" t="str">
        <f>IFERROR(Table1[[#This Row],[Total Voters]]/Table1[[#This Row],[Total Population]],"0.0%")</f>
        <v>0.0%</v>
      </c>
      <c r="V386" s="127" t="str">
        <f>IFERROR(Table1[[#This Row],[Female Ballots]]/Table1[[#This Row],[Female Population]],"0.0%")</f>
        <v>0.0%</v>
      </c>
      <c r="W386" s="127" t="str">
        <f>IFERROR(Table1[[#This Row],[Male Ballots]]/Table1[[#This Row],[Male Population]],"0.0%")</f>
        <v>0.0%</v>
      </c>
      <c r="X386" s="127" t="str">
        <f>IFERROR(Table1[[#This Row],[Total Ballots]]/Table1[[#This Row],[Total Population]],"0.0%")</f>
        <v>0.0%</v>
      </c>
      <c r="Y386" s="127" t="str">
        <f>IFERROR(Table1[[#This Row],[Female Ballots]]/Table1[[#This Row],[Female Voters]],"0.0%")</f>
        <v>0.0%</v>
      </c>
      <c r="Z386" s="128" t="str">
        <f>IFERROR(Table1[[#This Row],[Male Ballots]]/Table1[[#This Row],[Male Voters]],"0.0%")</f>
        <v>0.0%</v>
      </c>
      <c r="AA386" s="127" t="str">
        <f>IFERROR(Table1[[#This Row],[Total Ballots]]/Table1[[#This Row],[Total Voters]],"0.0%")</f>
        <v>0.0%</v>
      </c>
    </row>
    <row r="387" spans="1:27" s="7" customFormat="1" hidden="1" x14ac:dyDescent="0.35">
      <c r="A387" s="102" t="s">
        <v>24</v>
      </c>
      <c r="B387" s="103">
        <v>2025</v>
      </c>
      <c r="C387" s="17" t="s">
        <v>81</v>
      </c>
      <c r="D387" s="116"/>
      <c r="E387" s="117"/>
      <c r="F387" s="117"/>
      <c r="G387" s="110" t="s">
        <v>79</v>
      </c>
      <c r="H387" s="122"/>
      <c r="I387" s="122"/>
      <c r="J387" s="123"/>
      <c r="K387"/>
      <c r="L387"/>
      <c r="M387"/>
      <c r="N387"/>
      <c r="O387"/>
      <c r="P387"/>
      <c r="Q387"/>
      <c r="R387"/>
      <c r="S387" s="131" t="str">
        <f>IFERROR(Table1[[#This Row],[Female Voters]]/Table1[[#This Row],[Female Population]],"0.0%")</f>
        <v>0.0%</v>
      </c>
      <c r="T387" s="127" t="str">
        <f>IFERROR(Table1[[#This Row],[Male Voters]]/Table1[[#This Row],[Male Population]],"0.0%")</f>
        <v>0.0%</v>
      </c>
      <c r="U387" s="127" t="str">
        <f>IFERROR(Table1[[#This Row],[Total Voters]]/Table1[[#This Row],[Total Population]],"0.0%")</f>
        <v>0.0%</v>
      </c>
      <c r="V387" s="127" t="str">
        <f>IFERROR(Table1[[#This Row],[Female Ballots]]/Table1[[#This Row],[Female Population]],"0.0%")</f>
        <v>0.0%</v>
      </c>
      <c r="W387" s="127" t="str">
        <f>IFERROR(Table1[[#This Row],[Male Ballots]]/Table1[[#This Row],[Male Population]],"0.0%")</f>
        <v>0.0%</v>
      </c>
      <c r="X387" s="127" t="str">
        <f>IFERROR(Table1[[#This Row],[Total Ballots]]/Table1[[#This Row],[Total Population]],"0.0%")</f>
        <v>0.0%</v>
      </c>
      <c r="Y387" s="127" t="str">
        <f>IFERROR(Table1[[#This Row],[Female Ballots]]/Table1[[#This Row],[Female Voters]],"0.0%")</f>
        <v>0.0%</v>
      </c>
      <c r="Z387" s="128" t="str">
        <f>IFERROR(Table1[[#This Row],[Male Ballots]]/Table1[[#This Row],[Male Voters]],"0.0%")</f>
        <v>0.0%</v>
      </c>
      <c r="AA387" s="127" t="str">
        <f>IFERROR(Table1[[#This Row],[Total Ballots]]/Table1[[#This Row],[Total Voters]],"0.0%")</f>
        <v>0.0%</v>
      </c>
    </row>
    <row r="388" spans="1:27" s="7" customFormat="1" hidden="1" x14ac:dyDescent="0.35">
      <c r="A388" s="102" t="s">
        <v>24</v>
      </c>
      <c r="B388" s="103">
        <v>2025</v>
      </c>
      <c r="C388" s="17" t="s">
        <v>81</v>
      </c>
      <c r="D388" s="116"/>
      <c r="E388" s="117"/>
      <c r="F388" s="117"/>
      <c r="G388" s="110" t="s">
        <v>62</v>
      </c>
      <c r="H388" s="122"/>
      <c r="I388" s="122"/>
      <c r="J388" s="123"/>
      <c r="K388"/>
      <c r="L388"/>
      <c r="M388"/>
      <c r="N388"/>
      <c r="O388"/>
      <c r="P388"/>
      <c r="Q388"/>
      <c r="R388"/>
      <c r="S388" s="131" t="str">
        <f>IFERROR(Table1[[#This Row],[Female Voters]]/Table1[[#This Row],[Female Population]],"0.0%")</f>
        <v>0.0%</v>
      </c>
      <c r="T388" s="127" t="str">
        <f>IFERROR(Table1[[#This Row],[Male Voters]]/Table1[[#This Row],[Male Population]],"0.0%")</f>
        <v>0.0%</v>
      </c>
      <c r="U388" s="127" t="str">
        <f>IFERROR(Table1[[#This Row],[Total Voters]]/Table1[[#This Row],[Total Population]],"0.0%")</f>
        <v>0.0%</v>
      </c>
      <c r="V388" s="127" t="str">
        <f>IFERROR(Table1[[#This Row],[Female Ballots]]/Table1[[#This Row],[Female Population]],"0.0%")</f>
        <v>0.0%</v>
      </c>
      <c r="W388" s="127" t="str">
        <f>IFERROR(Table1[[#This Row],[Male Ballots]]/Table1[[#This Row],[Male Population]],"0.0%")</f>
        <v>0.0%</v>
      </c>
      <c r="X388" s="127" t="str">
        <f>IFERROR(Table1[[#This Row],[Total Ballots]]/Table1[[#This Row],[Total Population]],"0.0%")</f>
        <v>0.0%</v>
      </c>
      <c r="Y388" s="127" t="str">
        <f>IFERROR(Table1[[#This Row],[Female Ballots]]/Table1[[#This Row],[Female Voters]],"0.0%")</f>
        <v>0.0%</v>
      </c>
      <c r="Z388" s="128" t="str">
        <f>IFERROR(Table1[[#This Row],[Male Ballots]]/Table1[[#This Row],[Male Voters]],"0.0%")</f>
        <v>0.0%</v>
      </c>
      <c r="AA388" s="127" t="str">
        <f>IFERROR(Table1[[#This Row],[Total Ballots]]/Table1[[#This Row],[Total Voters]],"0.0%")</f>
        <v>0.0%</v>
      </c>
    </row>
    <row r="389" spans="1:27" s="7" customFormat="1" hidden="1" x14ac:dyDescent="0.35">
      <c r="A389" s="102" t="s">
        <v>24</v>
      </c>
      <c r="B389" s="103">
        <v>2025</v>
      </c>
      <c r="C389" s="17" t="s">
        <v>81</v>
      </c>
      <c r="D389" s="116"/>
      <c r="E389" s="117"/>
      <c r="F389" s="117"/>
      <c r="G389" s="110" t="s">
        <v>63</v>
      </c>
      <c r="H389" s="122"/>
      <c r="I389" s="122"/>
      <c r="J389" s="123"/>
      <c r="K389"/>
      <c r="L389"/>
      <c r="M389"/>
      <c r="N389"/>
      <c r="O389"/>
      <c r="P389"/>
      <c r="Q389"/>
      <c r="R389"/>
      <c r="S389" s="131" t="str">
        <f>IFERROR(Table1[[#This Row],[Female Voters]]/Table1[[#This Row],[Female Population]],"0.0%")</f>
        <v>0.0%</v>
      </c>
      <c r="T389" s="127" t="str">
        <f>IFERROR(Table1[[#This Row],[Male Voters]]/Table1[[#This Row],[Male Population]],"0.0%")</f>
        <v>0.0%</v>
      </c>
      <c r="U389" s="127" t="str">
        <f>IFERROR(Table1[[#This Row],[Total Voters]]/Table1[[#This Row],[Total Population]],"0.0%")</f>
        <v>0.0%</v>
      </c>
      <c r="V389" s="127" t="str">
        <f>IFERROR(Table1[[#This Row],[Female Ballots]]/Table1[[#This Row],[Female Population]],"0.0%")</f>
        <v>0.0%</v>
      </c>
      <c r="W389" s="127" t="str">
        <f>IFERROR(Table1[[#This Row],[Male Ballots]]/Table1[[#This Row],[Male Population]],"0.0%")</f>
        <v>0.0%</v>
      </c>
      <c r="X389" s="127" t="str">
        <f>IFERROR(Table1[[#This Row],[Total Ballots]]/Table1[[#This Row],[Total Population]],"0.0%")</f>
        <v>0.0%</v>
      </c>
      <c r="Y389" s="127" t="str">
        <f>IFERROR(Table1[[#This Row],[Female Ballots]]/Table1[[#This Row],[Female Voters]],"0.0%")</f>
        <v>0.0%</v>
      </c>
      <c r="Z389" s="128" t="str">
        <f>IFERROR(Table1[[#This Row],[Male Ballots]]/Table1[[#This Row],[Male Voters]],"0.0%")</f>
        <v>0.0%</v>
      </c>
      <c r="AA389" s="127" t="str">
        <f>IFERROR(Table1[[#This Row],[Total Ballots]]/Table1[[#This Row],[Total Voters]],"0.0%")</f>
        <v>0.0%</v>
      </c>
    </row>
    <row r="390" spans="1:27" s="7" customFormat="1" hidden="1" x14ac:dyDescent="0.35">
      <c r="A390" s="102" t="s">
        <v>24</v>
      </c>
      <c r="B390" s="103">
        <v>2025</v>
      </c>
      <c r="C390" s="17" t="s">
        <v>81</v>
      </c>
      <c r="D390" s="116"/>
      <c r="E390" s="117"/>
      <c r="F390" s="117"/>
      <c r="G390" s="110" t="s">
        <v>64</v>
      </c>
      <c r="H390" s="122"/>
      <c r="I390" s="122"/>
      <c r="J390" s="123"/>
      <c r="K390"/>
      <c r="L390"/>
      <c r="M390"/>
      <c r="N390"/>
      <c r="O390"/>
      <c r="P390"/>
      <c r="Q390"/>
      <c r="R390"/>
      <c r="S390" s="131" t="str">
        <f>IFERROR(Table1[[#This Row],[Female Voters]]/Table1[[#This Row],[Female Population]],"0.0%")</f>
        <v>0.0%</v>
      </c>
      <c r="T390" s="127" t="str">
        <f>IFERROR(Table1[[#This Row],[Male Voters]]/Table1[[#This Row],[Male Population]],"0.0%")</f>
        <v>0.0%</v>
      </c>
      <c r="U390" s="127" t="str">
        <f>IFERROR(Table1[[#This Row],[Total Voters]]/Table1[[#This Row],[Total Population]],"0.0%")</f>
        <v>0.0%</v>
      </c>
      <c r="V390" s="127" t="str">
        <f>IFERROR(Table1[[#This Row],[Female Ballots]]/Table1[[#This Row],[Female Population]],"0.0%")</f>
        <v>0.0%</v>
      </c>
      <c r="W390" s="127" t="str">
        <f>IFERROR(Table1[[#This Row],[Male Ballots]]/Table1[[#This Row],[Male Population]],"0.0%")</f>
        <v>0.0%</v>
      </c>
      <c r="X390" s="127" t="str">
        <f>IFERROR(Table1[[#This Row],[Total Ballots]]/Table1[[#This Row],[Total Population]],"0.0%")</f>
        <v>0.0%</v>
      </c>
      <c r="Y390" s="127" t="str">
        <f>IFERROR(Table1[[#This Row],[Female Ballots]]/Table1[[#This Row],[Female Voters]],"0.0%")</f>
        <v>0.0%</v>
      </c>
      <c r="Z390" s="128" t="str">
        <f>IFERROR(Table1[[#This Row],[Male Ballots]]/Table1[[#This Row],[Male Voters]],"0.0%")</f>
        <v>0.0%</v>
      </c>
      <c r="AA390" s="127" t="str">
        <f>IFERROR(Table1[[#This Row],[Total Ballots]]/Table1[[#This Row],[Total Voters]],"0.0%")</f>
        <v>0.0%</v>
      </c>
    </row>
    <row r="391" spans="1:27" s="7" customFormat="1" hidden="1" x14ac:dyDescent="0.35">
      <c r="A391" s="102" t="s">
        <v>24</v>
      </c>
      <c r="B391" s="103">
        <v>2025</v>
      </c>
      <c r="C391" s="17" t="s">
        <v>81</v>
      </c>
      <c r="D391" s="116"/>
      <c r="E391" s="117"/>
      <c r="F391" s="117"/>
      <c r="G391" s="110" t="s">
        <v>65</v>
      </c>
      <c r="H391" s="122"/>
      <c r="I391" s="122"/>
      <c r="J391" s="123"/>
      <c r="K391"/>
      <c r="L391"/>
      <c r="M391"/>
      <c r="N391"/>
      <c r="O391"/>
      <c r="P391"/>
      <c r="Q391"/>
      <c r="R391"/>
      <c r="S391" s="131" t="str">
        <f>IFERROR(Table1[[#This Row],[Female Voters]]/Table1[[#This Row],[Female Population]],"0.0%")</f>
        <v>0.0%</v>
      </c>
      <c r="T391" s="127" t="str">
        <f>IFERROR(Table1[[#This Row],[Male Voters]]/Table1[[#This Row],[Male Population]],"0.0%")</f>
        <v>0.0%</v>
      </c>
      <c r="U391" s="127" t="str">
        <f>IFERROR(Table1[[#This Row],[Total Voters]]/Table1[[#This Row],[Total Population]],"0.0%")</f>
        <v>0.0%</v>
      </c>
      <c r="V391" s="127" t="str">
        <f>IFERROR(Table1[[#This Row],[Female Ballots]]/Table1[[#This Row],[Female Population]],"0.0%")</f>
        <v>0.0%</v>
      </c>
      <c r="W391" s="127" t="str">
        <f>IFERROR(Table1[[#This Row],[Male Ballots]]/Table1[[#This Row],[Male Population]],"0.0%")</f>
        <v>0.0%</v>
      </c>
      <c r="X391" s="127" t="str">
        <f>IFERROR(Table1[[#This Row],[Total Ballots]]/Table1[[#This Row],[Total Population]],"0.0%")</f>
        <v>0.0%</v>
      </c>
      <c r="Y391" s="127" t="str">
        <f>IFERROR(Table1[[#This Row],[Female Ballots]]/Table1[[#This Row],[Female Voters]],"0.0%")</f>
        <v>0.0%</v>
      </c>
      <c r="Z391" s="128" t="str">
        <f>IFERROR(Table1[[#This Row],[Male Ballots]]/Table1[[#This Row],[Male Voters]],"0.0%")</f>
        <v>0.0%</v>
      </c>
      <c r="AA391" s="127" t="str">
        <f>IFERROR(Table1[[#This Row],[Total Ballots]]/Table1[[#This Row],[Total Voters]],"0.0%")</f>
        <v>0.0%</v>
      </c>
    </row>
    <row r="392" spans="1:27" s="7" customFormat="1" hidden="1" x14ac:dyDescent="0.35">
      <c r="A392" s="102" t="s">
        <v>24</v>
      </c>
      <c r="B392" s="103">
        <v>2025</v>
      </c>
      <c r="C392" s="17" t="s">
        <v>81</v>
      </c>
      <c r="D392" s="116"/>
      <c r="E392" s="117"/>
      <c r="F392" s="117"/>
      <c r="G392" s="110" t="s">
        <v>66</v>
      </c>
      <c r="H392" s="122"/>
      <c r="I392" s="122"/>
      <c r="J392" s="123"/>
      <c r="K392"/>
      <c r="L392"/>
      <c r="M392"/>
      <c r="N392"/>
      <c r="O392"/>
      <c r="P392"/>
      <c r="Q392"/>
      <c r="R392"/>
      <c r="S392" s="131" t="str">
        <f>IFERROR(Table1[[#This Row],[Female Voters]]/Table1[[#This Row],[Female Population]],"0.0%")</f>
        <v>0.0%</v>
      </c>
      <c r="T392" s="127" t="str">
        <f>IFERROR(Table1[[#This Row],[Male Voters]]/Table1[[#This Row],[Male Population]],"0.0%")</f>
        <v>0.0%</v>
      </c>
      <c r="U392" s="127" t="str">
        <f>IFERROR(Table1[[#This Row],[Total Voters]]/Table1[[#This Row],[Total Population]],"0.0%")</f>
        <v>0.0%</v>
      </c>
      <c r="V392" s="127" t="str">
        <f>IFERROR(Table1[[#This Row],[Female Ballots]]/Table1[[#This Row],[Female Population]],"0.0%")</f>
        <v>0.0%</v>
      </c>
      <c r="W392" s="127" t="str">
        <f>IFERROR(Table1[[#This Row],[Male Ballots]]/Table1[[#This Row],[Male Population]],"0.0%")</f>
        <v>0.0%</v>
      </c>
      <c r="X392" s="127" t="str">
        <f>IFERROR(Table1[[#This Row],[Total Ballots]]/Table1[[#This Row],[Total Population]],"0.0%")</f>
        <v>0.0%</v>
      </c>
      <c r="Y392" s="127" t="str">
        <f>IFERROR(Table1[[#This Row],[Female Ballots]]/Table1[[#This Row],[Female Voters]],"0.0%")</f>
        <v>0.0%</v>
      </c>
      <c r="Z392" s="128" t="str">
        <f>IFERROR(Table1[[#This Row],[Male Ballots]]/Table1[[#This Row],[Male Voters]],"0.0%")</f>
        <v>0.0%</v>
      </c>
      <c r="AA392" s="127" t="str">
        <f>IFERROR(Table1[[#This Row],[Total Ballots]]/Table1[[#This Row],[Total Voters]],"0.0%")</f>
        <v>0.0%</v>
      </c>
    </row>
    <row r="393" spans="1:27" s="7" customFormat="1" hidden="1" x14ac:dyDescent="0.35">
      <c r="A393" s="102" t="s">
        <v>24</v>
      </c>
      <c r="B393" s="103">
        <v>2025</v>
      </c>
      <c r="C393" s="17" t="s">
        <v>81</v>
      </c>
      <c r="D393" s="116"/>
      <c r="E393" s="117"/>
      <c r="F393" s="117"/>
      <c r="G393" s="110" t="s">
        <v>67</v>
      </c>
      <c r="H393" s="122"/>
      <c r="I393" s="122"/>
      <c r="J393" s="123"/>
      <c r="K393"/>
      <c r="L393"/>
      <c r="M393"/>
      <c r="N393"/>
      <c r="O393"/>
      <c r="P393"/>
      <c r="Q393"/>
      <c r="R393"/>
      <c r="S393" s="131" t="str">
        <f>IFERROR(Table1[[#This Row],[Female Voters]]/Table1[[#This Row],[Female Population]],"0.0%")</f>
        <v>0.0%</v>
      </c>
      <c r="T393" s="127" t="str">
        <f>IFERROR(Table1[[#This Row],[Male Voters]]/Table1[[#This Row],[Male Population]],"0.0%")</f>
        <v>0.0%</v>
      </c>
      <c r="U393" s="127" t="str">
        <f>IFERROR(Table1[[#This Row],[Total Voters]]/Table1[[#This Row],[Total Population]],"0.0%")</f>
        <v>0.0%</v>
      </c>
      <c r="V393" s="127" t="str">
        <f>IFERROR(Table1[[#This Row],[Female Ballots]]/Table1[[#This Row],[Female Population]],"0.0%")</f>
        <v>0.0%</v>
      </c>
      <c r="W393" s="127" t="str">
        <f>IFERROR(Table1[[#This Row],[Male Ballots]]/Table1[[#This Row],[Male Population]],"0.0%")</f>
        <v>0.0%</v>
      </c>
      <c r="X393" s="127" t="str">
        <f>IFERROR(Table1[[#This Row],[Total Ballots]]/Table1[[#This Row],[Total Population]],"0.0%")</f>
        <v>0.0%</v>
      </c>
      <c r="Y393" s="127" t="str">
        <f>IFERROR(Table1[[#This Row],[Female Ballots]]/Table1[[#This Row],[Female Voters]],"0.0%")</f>
        <v>0.0%</v>
      </c>
      <c r="Z393" s="128" t="str">
        <f>IFERROR(Table1[[#This Row],[Male Ballots]]/Table1[[#This Row],[Male Voters]],"0.0%")</f>
        <v>0.0%</v>
      </c>
      <c r="AA393" s="127" t="str">
        <f>IFERROR(Table1[[#This Row],[Total Ballots]]/Table1[[#This Row],[Total Voters]],"0.0%")</f>
        <v>0.0%</v>
      </c>
    </row>
    <row r="394" spans="1:27" s="7" customFormat="1" hidden="1" x14ac:dyDescent="0.35">
      <c r="A394" s="102" t="s">
        <v>47</v>
      </c>
      <c r="B394" s="103">
        <v>2025</v>
      </c>
      <c r="C394" s="17" t="s">
        <v>81</v>
      </c>
      <c r="D394" s="116"/>
      <c r="E394" s="117"/>
      <c r="F394" s="117"/>
      <c r="G394" s="110" t="s">
        <v>79</v>
      </c>
      <c r="H394" s="122"/>
      <c r="I394" s="122"/>
      <c r="J394" s="123"/>
      <c r="K394"/>
      <c r="L394"/>
      <c r="M394"/>
      <c r="N394"/>
      <c r="O394"/>
      <c r="P394"/>
      <c r="Q394"/>
      <c r="R394"/>
      <c r="S394" s="131" t="str">
        <f>IFERROR(Table1[[#This Row],[Female Voters]]/Table1[[#This Row],[Female Population]],"0.0%")</f>
        <v>0.0%</v>
      </c>
      <c r="T394" s="127" t="str">
        <f>IFERROR(Table1[[#This Row],[Male Voters]]/Table1[[#This Row],[Male Population]],"0.0%")</f>
        <v>0.0%</v>
      </c>
      <c r="U394" s="127" t="str">
        <f>IFERROR(Table1[[#This Row],[Total Voters]]/Table1[[#This Row],[Total Population]],"0.0%")</f>
        <v>0.0%</v>
      </c>
      <c r="V394" s="127" t="str">
        <f>IFERROR(Table1[[#This Row],[Female Ballots]]/Table1[[#This Row],[Female Population]],"0.0%")</f>
        <v>0.0%</v>
      </c>
      <c r="W394" s="127" t="str">
        <f>IFERROR(Table1[[#This Row],[Male Ballots]]/Table1[[#This Row],[Male Population]],"0.0%")</f>
        <v>0.0%</v>
      </c>
      <c r="X394" s="127" t="str">
        <f>IFERROR(Table1[[#This Row],[Total Ballots]]/Table1[[#This Row],[Total Population]],"0.0%")</f>
        <v>0.0%</v>
      </c>
      <c r="Y394" s="127" t="str">
        <f>IFERROR(Table1[[#This Row],[Female Ballots]]/Table1[[#This Row],[Female Voters]],"0.0%")</f>
        <v>0.0%</v>
      </c>
      <c r="Z394" s="128" t="str">
        <f>IFERROR(Table1[[#This Row],[Male Ballots]]/Table1[[#This Row],[Male Voters]],"0.0%")</f>
        <v>0.0%</v>
      </c>
      <c r="AA394" s="127" t="str">
        <f>IFERROR(Table1[[#This Row],[Total Ballots]]/Table1[[#This Row],[Total Voters]],"0.0%")</f>
        <v>0.0%</v>
      </c>
    </row>
    <row r="395" spans="1:27" s="7" customFormat="1" hidden="1" x14ac:dyDescent="0.35">
      <c r="A395" s="102" t="s">
        <v>47</v>
      </c>
      <c r="B395" s="103">
        <v>2025</v>
      </c>
      <c r="C395" s="17" t="s">
        <v>81</v>
      </c>
      <c r="D395" s="116"/>
      <c r="E395" s="117"/>
      <c r="F395" s="117"/>
      <c r="G395" s="110" t="s">
        <v>62</v>
      </c>
      <c r="H395" s="122"/>
      <c r="I395" s="122"/>
      <c r="J395" s="123"/>
      <c r="K395"/>
      <c r="L395"/>
      <c r="M395"/>
      <c r="N395"/>
      <c r="O395"/>
      <c r="P395"/>
      <c r="Q395"/>
      <c r="R395"/>
      <c r="S395" s="131" t="str">
        <f>IFERROR(Table1[[#This Row],[Female Voters]]/Table1[[#This Row],[Female Population]],"0.0%")</f>
        <v>0.0%</v>
      </c>
      <c r="T395" s="127" t="str">
        <f>IFERROR(Table1[[#This Row],[Male Voters]]/Table1[[#This Row],[Male Population]],"0.0%")</f>
        <v>0.0%</v>
      </c>
      <c r="U395" s="127" t="str">
        <f>IFERROR(Table1[[#This Row],[Total Voters]]/Table1[[#This Row],[Total Population]],"0.0%")</f>
        <v>0.0%</v>
      </c>
      <c r="V395" s="127" t="str">
        <f>IFERROR(Table1[[#This Row],[Female Ballots]]/Table1[[#This Row],[Female Population]],"0.0%")</f>
        <v>0.0%</v>
      </c>
      <c r="W395" s="127" t="str">
        <f>IFERROR(Table1[[#This Row],[Male Ballots]]/Table1[[#This Row],[Male Population]],"0.0%")</f>
        <v>0.0%</v>
      </c>
      <c r="X395" s="127" t="str">
        <f>IFERROR(Table1[[#This Row],[Total Ballots]]/Table1[[#This Row],[Total Population]],"0.0%")</f>
        <v>0.0%</v>
      </c>
      <c r="Y395" s="127" t="str">
        <f>IFERROR(Table1[[#This Row],[Female Ballots]]/Table1[[#This Row],[Female Voters]],"0.0%")</f>
        <v>0.0%</v>
      </c>
      <c r="Z395" s="128" t="str">
        <f>IFERROR(Table1[[#This Row],[Male Ballots]]/Table1[[#This Row],[Male Voters]],"0.0%")</f>
        <v>0.0%</v>
      </c>
      <c r="AA395" s="127" t="str">
        <f>IFERROR(Table1[[#This Row],[Total Ballots]]/Table1[[#This Row],[Total Voters]],"0.0%")</f>
        <v>0.0%</v>
      </c>
    </row>
    <row r="396" spans="1:27" s="7" customFormat="1" hidden="1" x14ac:dyDescent="0.35">
      <c r="A396" s="102" t="s">
        <v>47</v>
      </c>
      <c r="B396" s="103">
        <v>2025</v>
      </c>
      <c r="C396" s="17" t="s">
        <v>81</v>
      </c>
      <c r="D396" s="116"/>
      <c r="E396" s="117"/>
      <c r="F396" s="117"/>
      <c r="G396" s="110" t="s">
        <v>63</v>
      </c>
      <c r="H396" s="122"/>
      <c r="I396" s="122"/>
      <c r="J396" s="123"/>
      <c r="K396"/>
      <c r="L396"/>
      <c r="M396"/>
      <c r="N396"/>
      <c r="O396"/>
      <c r="P396"/>
      <c r="Q396"/>
      <c r="R396"/>
      <c r="S396" s="131" t="str">
        <f>IFERROR(Table1[[#This Row],[Female Voters]]/Table1[[#This Row],[Female Population]],"0.0%")</f>
        <v>0.0%</v>
      </c>
      <c r="T396" s="127" t="str">
        <f>IFERROR(Table1[[#This Row],[Male Voters]]/Table1[[#This Row],[Male Population]],"0.0%")</f>
        <v>0.0%</v>
      </c>
      <c r="U396" s="127" t="str">
        <f>IFERROR(Table1[[#This Row],[Total Voters]]/Table1[[#This Row],[Total Population]],"0.0%")</f>
        <v>0.0%</v>
      </c>
      <c r="V396" s="127" t="str">
        <f>IFERROR(Table1[[#This Row],[Female Ballots]]/Table1[[#This Row],[Female Population]],"0.0%")</f>
        <v>0.0%</v>
      </c>
      <c r="W396" s="127" t="str">
        <f>IFERROR(Table1[[#This Row],[Male Ballots]]/Table1[[#This Row],[Male Population]],"0.0%")</f>
        <v>0.0%</v>
      </c>
      <c r="X396" s="127" t="str">
        <f>IFERROR(Table1[[#This Row],[Total Ballots]]/Table1[[#This Row],[Total Population]],"0.0%")</f>
        <v>0.0%</v>
      </c>
      <c r="Y396" s="127" t="str">
        <f>IFERROR(Table1[[#This Row],[Female Ballots]]/Table1[[#This Row],[Female Voters]],"0.0%")</f>
        <v>0.0%</v>
      </c>
      <c r="Z396" s="128" t="str">
        <f>IFERROR(Table1[[#This Row],[Male Ballots]]/Table1[[#This Row],[Male Voters]],"0.0%")</f>
        <v>0.0%</v>
      </c>
      <c r="AA396" s="127" t="str">
        <f>IFERROR(Table1[[#This Row],[Total Ballots]]/Table1[[#This Row],[Total Voters]],"0.0%")</f>
        <v>0.0%</v>
      </c>
    </row>
    <row r="397" spans="1:27" s="7" customFormat="1" hidden="1" x14ac:dyDescent="0.35">
      <c r="A397" s="102" t="s">
        <v>47</v>
      </c>
      <c r="B397" s="103">
        <v>2025</v>
      </c>
      <c r="C397" s="17" t="s">
        <v>81</v>
      </c>
      <c r="D397" s="116"/>
      <c r="E397" s="117"/>
      <c r="F397" s="117"/>
      <c r="G397" s="110" t="s">
        <v>64</v>
      </c>
      <c r="H397" s="122"/>
      <c r="I397" s="122"/>
      <c r="J397" s="123"/>
      <c r="K397"/>
      <c r="L397"/>
      <c r="M397"/>
      <c r="N397"/>
      <c r="O397"/>
      <c r="P397"/>
      <c r="Q397"/>
      <c r="R397"/>
      <c r="S397" s="131" t="str">
        <f>IFERROR(Table1[[#This Row],[Female Voters]]/Table1[[#This Row],[Female Population]],"0.0%")</f>
        <v>0.0%</v>
      </c>
      <c r="T397" s="127" t="str">
        <f>IFERROR(Table1[[#This Row],[Male Voters]]/Table1[[#This Row],[Male Population]],"0.0%")</f>
        <v>0.0%</v>
      </c>
      <c r="U397" s="127" t="str">
        <f>IFERROR(Table1[[#This Row],[Total Voters]]/Table1[[#This Row],[Total Population]],"0.0%")</f>
        <v>0.0%</v>
      </c>
      <c r="V397" s="127" t="str">
        <f>IFERROR(Table1[[#This Row],[Female Ballots]]/Table1[[#This Row],[Female Population]],"0.0%")</f>
        <v>0.0%</v>
      </c>
      <c r="W397" s="127" t="str">
        <f>IFERROR(Table1[[#This Row],[Male Ballots]]/Table1[[#This Row],[Male Population]],"0.0%")</f>
        <v>0.0%</v>
      </c>
      <c r="X397" s="127" t="str">
        <f>IFERROR(Table1[[#This Row],[Total Ballots]]/Table1[[#This Row],[Total Population]],"0.0%")</f>
        <v>0.0%</v>
      </c>
      <c r="Y397" s="127" t="str">
        <f>IFERROR(Table1[[#This Row],[Female Ballots]]/Table1[[#This Row],[Female Voters]],"0.0%")</f>
        <v>0.0%</v>
      </c>
      <c r="Z397" s="128" t="str">
        <f>IFERROR(Table1[[#This Row],[Male Ballots]]/Table1[[#This Row],[Male Voters]],"0.0%")</f>
        <v>0.0%</v>
      </c>
      <c r="AA397" s="127" t="str">
        <f>IFERROR(Table1[[#This Row],[Total Ballots]]/Table1[[#This Row],[Total Voters]],"0.0%")</f>
        <v>0.0%</v>
      </c>
    </row>
    <row r="398" spans="1:27" s="7" customFormat="1" hidden="1" x14ac:dyDescent="0.35">
      <c r="A398" s="102" t="s">
        <v>47</v>
      </c>
      <c r="B398" s="103">
        <v>2025</v>
      </c>
      <c r="C398" s="17" t="s">
        <v>81</v>
      </c>
      <c r="D398" s="116"/>
      <c r="E398" s="117"/>
      <c r="F398" s="117"/>
      <c r="G398" s="110" t="s">
        <v>65</v>
      </c>
      <c r="H398" s="122"/>
      <c r="I398" s="122"/>
      <c r="J398" s="123"/>
      <c r="K398"/>
      <c r="L398"/>
      <c r="M398"/>
      <c r="N398"/>
      <c r="O398"/>
      <c r="P398"/>
      <c r="Q398"/>
      <c r="R398"/>
      <c r="S398" s="131" t="str">
        <f>IFERROR(Table1[[#This Row],[Female Voters]]/Table1[[#This Row],[Female Population]],"0.0%")</f>
        <v>0.0%</v>
      </c>
      <c r="T398" s="127" t="str">
        <f>IFERROR(Table1[[#This Row],[Male Voters]]/Table1[[#This Row],[Male Population]],"0.0%")</f>
        <v>0.0%</v>
      </c>
      <c r="U398" s="127" t="str">
        <f>IFERROR(Table1[[#This Row],[Total Voters]]/Table1[[#This Row],[Total Population]],"0.0%")</f>
        <v>0.0%</v>
      </c>
      <c r="V398" s="127" t="str">
        <f>IFERROR(Table1[[#This Row],[Female Ballots]]/Table1[[#This Row],[Female Population]],"0.0%")</f>
        <v>0.0%</v>
      </c>
      <c r="W398" s="127" t="str">
        <f>IFERROR(Table1[[#This Row],[Male Ballots]]/Table1[[#This Row],[Male Population]],"0.0%")</f>
        <v>0.0%</v>
      </c>
      <c r="X398" s="127" t="str">
        <f>IFERROR(Table1[[#This Row],[Total Ballots]]/Table1[[#This Row],[Total Population]],"0.0%")</f>
        <v>0.0%</v>
      </c>
      <c r="Y398" s="127" t="str">
        <f>IFERROR(Table1[[#This Row],[Female Ballots]]/Table1[[#This Row],[Female Voters]],"0.0%")</f>
        <v>0.0%</v>
      </c>
      <c r="Z398" s="128" t="str">
        <f>IFERROR(Table1[[#This Row],[Male Ballots]]/Table1[[#This Row],[Male Voters]],"0.0%")</f>
        <v>0.0%</v>
      </c>
      <c r="AA398" s="127" t="str">
        <f>IFERROR(Table1[[#This Row],[Total Ballots]]/Table1[[#This Row],[Total Voters]],"0.0%")</f>
        <v>0.0%</v>
      </c>
    </row>
    <row r="399" spans="1:27" s="7" customFormat="1" hidden="1" x14ac:dyDescent="0.35">
      <c r="A399" s="102" t="s">
        <v>47</v>
      </c>
      <c r="B399" s="103">
        <v>2025</v>
      </c>
      <c r="C399" s="17" t="s">
        <v>81</v>
      </c>
      <c r="D399" s="116"/>
      <c r="E399" s="117"/>
      <c r="F399" s="117"/>
      <c r="G399" s="110" t="s">
        <v>66</v>
      </c>
      <c r="H399" s="122"/>
      <c r="I399" s="122"/>
      <c r="J399" s="123"/>
      <c r="K399"/>
      <c r="L399"/>
      <c r="M399"/>
      <c r="N399"/>
      <c r="O399"/>
      <c r="P399"/>
      <c r="Q399"/>
      <c r="R399"/>
      <c r="S399" s="131" t="str">
        <f>IFERROR(Table1[[#This Row],[Female Voters]]/Table1[[#This Row],[Female Population]],"0.0%")</f>
        <v>0.0%</v>
      </c>
      <c r="T399" s="127" t="str">
        <f>IFERROR(Table1[[#This Row],[Male Voters]]/Table1[[#This Row],[Male Population]],"0.0%")</f>
        <v>0.0%</v>
      </c>
      <c r="U399" s="127" t="str">
        <f>IFERROR(Table1[[#This Row],[Total Voters]]/Table1[[#This Row],[Total Population]],"0.0%")</f>
        <v>0.0%</v>
      </c>
      <c r="V399" s="127" t="str">
        <f>IFERROR(Table1[[#This Row],[Female Ballots]]/Table1[[#This Row],[Female Population]],"0.0%")</f>
        <v>0.0%</v>
      </c>
      <c r="W399" s="127" t="str">
        <f>IFERROR(Table1[[#This Row],[Male Ballots]]/Table1[[#This Row],[Male Population]],"0.0%")</f>
        <v>0.0%</v>
      </c>
      <c r="X399" s="127" t="str">
        <f>IFERROR(Table1[[#This Row],[Total Ballots]]/Table1[[#This Row],[Total Population]],"0.0%")</f>
        <v>0.0%</v>
      </c>
      <c r="Y399" s="127" t="str">
        <f>IFERROR(Table1[[#This Row],[Female Ballots]]/Table1[[#This Row],[Female Voters]],"0.0%")</f>
        <v>0.0%</v>
      </c>
      <c r="Z399" s="128" t="str">
        <f>IFERROR(Table1[[#This Row],[Male Ballots]]/Table1[[#This Row],[Male Voters]],"0.0%")</f>
        <v>0.0%</v>
      </c>
      <c r="AA399" s="127" t="str">
        <f>IFERROR(Table1[[#This Row],[Total Ballots]]/Table1[[#This Row],[Total Voters]],"0.0%")</f>
        <v>0.0%</v>
      </c>
    </row>
    <row r="400" spans="1:27" s="7" customFormat="1" hidden="1" x14ac:dyDescent="0.35">
      <c r="A400" s="102" t="s">
        <v>47</v>
      </c>
      <c r="B400" s="103">
        <v>2025</v>
      </c>
      <c r="C400" s="17" t="s">
        <v>81</v>
      </c>
      <c r="D400" s="116"/>
      <c r="E400" s="117"/>
      <c r="F400" s="117"/>
      <c r="G400" s="110" t="s">
        <v>67</v>
      </c>
      <c r="H400" s="122"/>
      <c r="I400" s="122"/>
      <c r="J400" s="123"/>
      <c r="K400"/>
      <c r="L400"/>
      <c r="M400"/>
      <c r="N400"/>
      <c r="O400"/>
      <c r="P400"/>
      <c r="Q400"/>
      <c r="R400"/>
      <c r="S400" s="131" t="str">
        <f>IFERROR(Table1[[#This Row],[Female Voters]]/Table1[[#This Row],[Female Population]],"0.0%")</f>
        <v>0.0%</v>
      </c>
      <c r="T400" s="127" t="str">
        <f>IFERROR(Table1[[#This Row],[Male Voters]]/Table1[[#This Row],[Male Population]],"0.0%")</f>
        <v>0.0%</v>
      </c>
      <c r="U400" s="127" t="str">
        <f>IFERROR(Table1[[#This Row],[Total Voters]]/Table1[[#This Row],[Total Population]],"0.0%")</f>
        <v>0.0%</v>
      </c>
      <c r="V400" s="127" t="str">
        <f>IFERROR(Table1[[#This Row],[Female Ballots]]/Table1[[#This Row],[Female Population]],"0.0%")</f>
        <v>0.0%</v>
      </c>
      <c r="W400" s="127" t="str">
        <f>IFERROR(Table1[[#This Row],[Male Ballots]]/Table1[[#This Row],[Male Population]],"0.0%")</f>
        <v>0.0%</v>
      </c>
      <c r="X400" s="127" t="str">
        <f>IFERROR(Table1[[#This Row],[Total Ballots]]/Table1[[#This Row],[Total Population]],"0.0%")</f>
        <v>0.0%</v>
      </c>
      <c r="Y400" s="127" t="str">
        <f>IFERROR(Table1[[#This Row],[Female Ballots]]/Table1[[#This Row],[Female Voters]],"0.0%")</f>
        <v>0.0%</v>
      </c>
      <c r="Z400" s="128" t="str">
        <f>IFERROR(Table1[[#This Row],[Male Ballots]]/Table1[[#This Row],[Male Voters]],"0.0%")</f>
        <v>0.0%</v>
      </c>
      <c r="AA400" s="127" t="str">
        <f>IFERROR(Table1[[#This Row],[Total Ballots]]/Table1[[#This Row],[Total Voters]],"0.0%")</f>
        <v>0.0%</v>
      </c>
    </row>
    <row r="401" spans="1:27" s="7" customFormat="1" hidden="1" x14ac:dyDescent="0.35">
      <c r="A401" s="106" t="s">
        <v>39</v>
      </c>
      <c r="B401" s="103">
        <v>2025</v>
      </c>
      <c r="C401" s="17" t="s">
        <v>81</v>
      </c>
      <c r="D401" s="116"/>
      <c r="E401" s="117"/>
      <c r="F401" s="117"/>
      <c r="G401" s="110" t="s">
        <v>79</v>
      </c>
      <c r="H401" s="122"/>
      <c r="I401" s="122"/>
      <c r="J401" s="123"/>
      <c r="K401"/>
      <c r="L401"/>
      <c r="M401"/>
      <c r="N401"/>
      <c r="O401"/>
      <c r="P401"/>
      <c r="Q401"/>
      <c r="R401"/>
      <c r="S401" s="131" t="str">
        <f>IFERROR(Table1[[#This Row],[Female Voters]]/Table1[[#This Row],[Female Population]],"0.0%")</f>
        <v>0.0%</v>
      </c>
      <c r="T401" s="127" t="str">
        <f>IFERROR(Table1[[#This Row],[Male Voters]]/Table1[[#This Row],[Male Population]],"0.0%")</f>
        <v>0.0%</v>
      </c>
      <c r="U401" s="127" t="str">
        <f>IFERROR(Table1[[#This Row],[Total Voters]]/Table1[[#This Row],[Total Population]],"0.0%")</f>
        <v>0.0%</v>
      </c>
      <c r="V401" s="127" t="str">
        <f>IFERROR(Table1[[#This Row],[Female Ballots]]/Table1[[#This Row],[Female Population]],"0.0%")</f>
        <v>0.0%</v>
      </c>
      <c r="W401" s="127" t="str">
        <f>IFERROR(Table1[[#This Row],[Male Ballots]]/Table1[[#This Row],[Male Population]],"0.0%")</f>
        <v>0.0%</v>
      </c>
      <c r="X401" s="127" t="str">
        <f>IFERROR(Table1[[#This Row],[Total Ballots]]/Table1[[#This Row],[Total Population]],"0.0%")</f>
        <v>0.0%</v>
      </c>
      <c r="Y401" s="127" t="str">
        <f>IFERROR(Table1[[#This Row],[Female Ballots]]/Table1[[#This Row],[Female Voters]],"0.0%")</f>
        <v>0.0%</v>
      </c>
      <c r="Z401" s="128" t="str">
        <f>IFERROR(Table1[[#This Row],[Male Ballots]]/Table1[[#This Row],[Male Voters]],"0.0%")</f>
        <v>0.0%</v>
      </c>
      <c r="AA401" s="127" t="str">
        <f>IFERROR(Table1[[#This Row],[Total Ballots]]/Table1[[#This Row],[Total Voters]],"0.0%")</f>
        <v>0.0%</v>
      </c>
    </row>
    <row r="402" spans="1:27" s="7" customFormat="1" hidden="1" x14ac:dyDescent="0.35">
      <c r="A402" s="102" t="s">
        <v>39</v>
      </c>
      <c r="B402" s="103">
        <v>2025</v>
      </c>
      <c r="C402" s="17" t="s">
        <v>81</v>
      </c>
      <c r="D402" s="116"/>
      <c r="E402" s="117"/>
      <c r="F402" s="117"/>
      <c r="G402" s="110" t="s">
        <v>62</v>
      </c>
      <c r="H402" s="122"/>
      <c r="I402" s="122"/>
      <c r="J402" s="123"/>
      <c r="K402"/>
      <c r="L402"/>
      <c r="M402"/>
      <c r="N402"/>
      <c r="O402"/>
      <c r="P402"/>
      <c r="Q402"/>
      <c r="R402"/>
      <c r="S402" s="131" t="str">
        <f>IFERROR(Table1[[#This Row],[Female Voters]]/Table1[[#This Row],[Female Population]],"0.0%")</f>
        <v>0.0%</v>
      </c>
      <c r="T402" s="127" t="str">
        <f>IFERROR(Table1[[#This Row],[Male Voters]]/Table1[[#This Row],[Male Population]],"0.0%")</f>
        <v>0.0%</v>
      </c>
      <c r="U402" s="127" t="str">
        <f>IFERROR(Table1[[#This Row],[Total Voters]]/Table1[[#This Row],[Total Population]],"0.0%")</f>
        <v>0.0%</v>
      </c>
      <c r="V402" s="127" t="str">
        <f>IFERROR(Table1[[#This Row],[Female Ballots]]/Table1[[#This Row],[Female Population]],"0.0%")</f>
        <v>0.0%</v>
      </c>
      <c r="W402" s="127" t="str">
        <f>IFERROR(Table1[[#This Row],[Male Ballots]]/Table1[[#This Row],[Male Population]],"0.0%")</f>
        <v>0.0%</v>
      </c>
      <c r="X402" s="127" t="str">
        <f>IFERROR(Table1[[#This Row],[Total Ballots]]/Table1[[#This Row],[Total Population]],"0.0%")</f>
        <v>0.0%</v>
      </c>
      <c r="Y402" s="127" t="str">
        <f>IFERROR(Table1[[#This Row],[Female Ballots]]/Table1[[#This Row],[Female Voters]],"0.0%")</f>
        <v>0.0%</v>
      </c>
      <c r="Z402" s="128" t="str">
        <f>IFERROR(Table1[[#This Row],[Male Ballots]]/Table1[[#This Row],[Male Voters]],"0.0%")</f>
        <v>0.0%</v>
      </c>
      <c r="AA402" s="127" t="str">
        <f>IFERROR(Table1[[#This Row],[Total Ballots]]/Table1[[#This Row],[Total Voters]],"0.0%")</f>
        <v>0.0%</v>
      </c>
    </row>
    <row r="403" spans="1:27" s="7" customFormat="1" hidden="1" x14ac:dyDescent="0.35">
      <c r="A403" s="102" t="s">
        <v>39</v>
      </c>
      <c r="B403" s="103">
        <v>2025</v>
      </c>
      <c r="C403" s="17" t="s">
        <v>81</v>
      </c>
      <c r="D403" s="116"/>
      <c r="E403" s="117"/>
      <c r="F403" s="117"/>
      <c r="G403" s="110" t="s">
        <v>63</v>
      </c>
      <c r="H403" s="122"/>
      <c r="I403" s="122"/>
      <c r="J403" s="123"/>
      <c r="K403"/>
      <c r="L403"/>
      <c r="M403"/>
      <c r="N403"/>
      <c r="O403"/>
      <c r="P403"/>
      <c r="Q403"/>
      <c r="R403"/>
      <c r="S403" s="131" t="str">
        <f>IFERROR(Table1[[#This Row],[Female Voters]]/Table1[[#This Row],[Female Population]],"0.0%")</f>
        <v>0.0%</v>
      </c>
      <c r="T403" s="127" t="str">
        <f>IFERROR(Table1[[#This Row],[Male Voters]]/Table1[[#This Row],[Male Population]],"0.0%")</f>
        <v>0.0%</v>
      </c>
      <c r="U403" s="127" t="str">
        <f>IFERROR(Table1[[#This Row],[Total Voters]]/Table1[[#This Row],[Total Population]],"0.0%")</f>
        <v>0.0%</v>
      </c>
      <c r="V403" s="127" t="str">
        <f>IFERROR(Table1[[#This Row],[Female Ballots]]/Table1[[#This Row],[Female Population]],"0.0%")</f>
        <v>0.0%</v>
      </c>
      <c r="W403" s="127" t="str">
        <f>IFERROR(Table1[[#This Row],[Male Ballots]]/Table1[[#This Row],[Male Population]],"0.0%")</f>
        <v>0.0%</v>
      </c>
      <c r="X403" s="127" t="str">
        <f>IFERROR(Table1[[#This Row],[Total Ballots]]/Table1[[#This Row],[Total Population]],"0.0%")</f>
        <v>0.0%</v>
      </c>
      <c r="Y403" s="127" t="str">
        <f>IFERROR(Table1[[#This Row],[Female Ballots]]/Table1[[#This Row],[Female Voters]],"0.0%")</f>
        <v>0.0%</v>
      </c>
      <c r="Z403" s="128" t="str">
        <f>IFERROR(Table1[[#This Row],[Male Ballots]]/Table1[[#This Row],[Male Voters]],"0.0%")</f>
        <v>0.0%</v>
      </c>
      <c r="AA403" s="127" t="str">
        <f>IFERROR(Table1[[#This Row],[Total Ballots]]/Table1[[#This Row],[Total Voters]],"0.0%")</f>
        <v>0.0%</v>
      </c>
    </row>
    <row r="404" spans="1:27" s="7" customFormat="1" hidden="1" x14ac:dyDescent="0.35">
      <c r="A404" s="102" t="s">
        <v>39</v>
      </c>
      <c r="B404" s="103">
        <v>2025</v>
      </c>
      <c r="C404" s="17" t="s">
        <v>81</v>
      </c>
      <c r="D404" s="116"/>
      <c r="E404" s="117"/>
      <c r="F404" s="117"/>
      <c r="G404" s="110" t="s">
        <v>64</v>
      </c>
      <c r="H404" s="122"/>
      <c r="I404" s="122"/>
      <c r="J404" s="123"/>
      <c r="K404"/>
      <c r="L404"/>
      <c r="M404"/>
      <c r="N404"/>
      <c r="O404"/>
      <c r="P404"/>
      <c r="Q404"/>
      <c r="R404"/>
      <c r="S404" s="131" t="str">
        <f>IFERROR(Table1[[#This Row],[Female Voters]]/Table1[[#This Row],[Female Population]],"0.0%")</f>
        <v>0.0%</v>
      </c>
      <c r="T404" s="127" t="str">
        <f>IFERROR(Table1[[#This Row],[Male Voters]]/Table1[[#This Row],[Male Population]],"0.0%")</f>
        <v>0.0%</v>
      </c>
      <c r="U404" s="127" t="str">
        <f>IFERROR(Table1[[#This Row],[Total Voters]]/Table1[[#This Row],[Total Population]],"0.0%")</f>
        <v>0.0%</v>
      </c>
      <c r="V404" s="127" t="str">
        <f>IFERROR(Table1[[#This Row],[Female Ballots]]/Table1[[#This Row],[Female Population]],"0.0%")</f>
        <v>0.0%</v>
      </c>
      <c r="W404" s="127" t="str">
        <f>IFERROR(Table1[[#This Row],[Male Ballots]]/Table1[[#This Row],[Male Population]],"0.0%")</f>
        <v>0.0%</v>
      </c>
      <c r="X404" s="127" t="str">
        <f>IFERROR(Table1[[#This Row],[Total Ballots]]/Table1[[#This Row],[Total Population]],"0.0%")</f>
        <v>0.0%</v>
      </c>
      <c r="Y404" s="127" t="str">
        <f>IFERROR(Table1[[#This Row],[Female Ballots]]/Table1[[#This Row],[Female Voters]],"0.0%")</f>
        <v>0.0%</v>
      </c>
      <c r="Z404" s="128" t="str">
        <f>IFERROR(Table1[[#This Row],[Male Ballots]]/Table1[[#This Row],[Male Voters]],"0.0%")</f>
        <v>0.0%</v>
      </c>
      <c r="AA404" s="127" t="str">
        <f>IFERROR(Table1[[#This Row],[Total Ballots]]/Table1[[#This Row],[Total Voters]],"0.0%")</f>
        <v>0.0%</v>
      </c>
    </row>
    <row r="405" spans="1:27" s="7" customFormat="1" hidden="1" x14ac:dyDescent="0.35">
      <c r="A405" s="102" t="s">
        <v>39</v>
      </c>
      <c r="B405" s="103">
        <v>2025</v>
      </c>
      <c r="C405" s="17" t="s">
        <v>81</v>
      </c>
      <c r="D405" s="116"/>
      <c r="E405" s="117"/>
      <c r="F405" s="117"/>
      <c r="G405" s="110" t="s">
        <v>65</v>
      </c>
      <c r="H405" s="122"/>
      <c r="I405" s="122"/>
      <c r="J405" s="123"/>
      <c r="K405"/>
      <c r="L405"/>
      <c r="M405"/>
      <c r="N405"/>
      <c r="O405"/>
      <c r="P405"/>
      <c r="Q405"/>
      <c r="R405"/>
      <c r="S405" s="131" t="str">
        <f>IFERROR(Table1[[#This Row],[Female Voters]]/Table1[[#This Row],[Female Population]],"0.0%")</f>
        <v>0.0%</v>
      </c>
      <c r="T405" s="127" t="str">
        <f>IFERROR(Table1[[#This Row],[Male Voters]]/Table1[[#This Row],[Male Population]],"0.0%")</f>
        <v>0.0%</v>
      </c>
      <c r="U405" s="127" t="str">
        <f>IFERROR(Table1[[#This Row],[Total Voters]]/Table1[[#This Row],[Total Population]],"0.0%")</f>
        <v>0.0%</v>
      </c>
      <c r="V405" s="127" t="str">
        <f>IFERROR(Table1[[#This Row],[Female Ballots]]/Table1[[#This Row],[Female Population]],"0.0%")</f>
        <v>0.0%</v>
      </c>
      <c r="W405" s="127" t="str">
        <f>IFERROR(Table1[[#This Row],[Male Ballots]]/Table1[[#This Row],[Male Population]],"0.0%")</f>
        <v>0.0%</v>
      </c>
      <c r="X405" s="127" t="str">
        <f>IFERROR(Table1[[#This Row],[Total Ballots]]/Table1[[#This Row],[Total Population]],"0.0%")</f>
        <v>0.0%</v>
      </c>
      <c r="Y405" s="127" t="str">
        <f>IFERROR(Table1[[#This Row],[Female Ballots]]/Table1[[#This Row],[Female Voters]],"0.0%")</f>
        <v>0.0%</v>
      </c>
      <c r="Z405" s="128" t="str">
        <f>IFERROR(Table1[[#This Row],[Male Ballots]]/Table1[[#This Row],[Male Voters]],"0.0%")</f>
        <v>0.0%</v>
      </c>
      <c r="AA405" s="127" t="str">
        <f>IFERROR(Table1[[#This Row],[Total Ballots]]/Table1[[#This Row],[Total Voters]],"0.0%")</f>
        <v>0.0%</v>
      </c>
    </row>
    <row r="406" spans="1:27" s="7" customFormat="1" hidden="1" x14ac:dyDescent="0.35">
      <c r="A406" s="102" t="s">
        <v>39</v>
      </c>
      <c r="B406" s="103">
        <v>2025</v>
      </c>
      <c r="C406" s="17" t="s">
        <v>81</v>
      </c>
      <c r="D406" s="116"/>
      <c r="E406" s="117"/>
      <c r="F406" s="117"/>
      <c r="G406" s="110" t="s">
        <v>66</v>
      </c>
      <c r="H406" s="122"/>
      <c r="I406" s="122"/>
      <c r="J406" s="123"/>
      <c r="K406"/>
      <c r="L406"/>
      <c r="M406"/>
      <c r="N406"/>
      <c r="O406"/>
      <c r="P406"/>
      <c r="Q406"/>
      <c r="R406"/>
      <c r="S406" s="131" t="str">
        <f>IFERROR(Table1[[#This Row],[Female Voters]]/Table1[[#This Row],[Female Population]],"0.0%")</f>
        <v>0.0%</v>
      </c>
      <c r="T406" s="127" t="str">
        <f>IFERROR(Table1[[#This Row],[Male Voters]]/Table1[[#This Row],[Male Population]],"0.0%")</f>
        <v>0.0%</v>
      </c>
      <c r="U406" s="127" t="str">
        <f>IFERROR(Table1[[#This Row],[Total Voters]]/Table1[[#This Row],[Total Population]],"0.0%")</f>
        <v>0.0%</v>
      </c>
      <c r="V406" s="127" t="str">
        <f>IFERROR(Table1[[#This Row],[Female Ballots]]/Table1[[#This Row],[Female Population]],"0.0%")</f>
        <v>0.0%</v>
      </c>
      <c r="W406" s="127" t="str">
        <f>IFERROR(Table1[[#This Row],[Male Ballots]]/Table1[[#This Row],[Male Population]],"0.0%")</f>
        <v>0.0%</v>
      </c>
      <c r="X406" s="127" t="str">
        <f>IFERROR(Table1[[#This Row],[Total Ballots]]/Table1[[#This Row],[Total Population]],"0.0%")</f>
        <v>0.0%</v>
      </c>
      <c r="Y406" s="127" t="str">
        <f>IFERROR(Table1[[#This Row],[Female Ballots]]/Table1[[#This Row],[Female Voters]],"0.0%")</f>
        <v>0.0%</v>
      </c>
      <c r="Z406" s="128" t="str">
        <f>IFERROR(Table1[[#This Row],[Male Ballots]]/Table1[[#This Row],[Male Voters]],"0.0%")</f>
        <v>0.0%</v>
      </c>
      <c r="AA406" s="127" t="str">
        <f>IFERROR(Table1[[#This Row],[Total Ballots]]/Table1[[#This Row],[Total Voters]],"0.0%")</f>
        <v>0.0%</v>
      </c>
    </row>
    <row r="407" spans="1:27" s="7" customFormat="1" hidden="1" x14ac:dyDescent="0.35">
      <c r="A407" s="102" t="s">
        <v>39</v>
      </c>
      <c r="B407" s="103">
        <v>2025</v>
      </c>
      <c r="C407" s="17" t="s">
        <v>81</v>
      </c>
      <c r="D407" s="116"/>
      <c r="E407" s="117"/>
      <c r="F407" s="117"/>
      <c r="G407" s="110" t="s">
        <v>67</v>
      </c>
      <c r="H407" s="122"/>
      <c r="I407" s="122"/>
      <c r="J407" s="123"/>
      <c r="K407"/>
      <c r="L407"/>
      <c r="M407"/>
      <c r="N407"/>
      <c r="O407"/>
      <c r="P407"/>
      <c r="Q407"/>
      <c r="R407"/>
      <c r="S407" s="131" t="str">
        <f>IFERROR(Table1[[#This Row],[Female Voters]]/Table1[[#This Row],[Female Population]],"0.0%")</f>
        <v>0.0%</v>
      </c>
      <c r="T407" s="127" t="str">
        <f>IFERROR(Table1[[#This Row],[Male Voters]]/Table1[[#This Row],[Male Population]],"0.0%")</f>
        <v>0.0%</v>
      </c>
      <c r="U407" s="127" t="str">
        <f>IFERROR(Table1[[#This Row],[Total Voters]]/Table1[[#This Row],[Total Population]],"0.0%")</f>
        <v>0.0%</v>
      </c>
      <c r="V407" s="127" t="str">
        <f>IFERROR(Table1[[#This Row],[Female Ballots]]/Table1[[#This Row],[Female Population]],"0.0%")</f>
        <v>0.0%</v>
      </c>
      <c r="W407" s="127" t="str">
        <f>IFERROR(Table1[[#This Row],[Male Ballots]]/Table1[[#This Row],[Male Population]],"0.0%")</f>
        <v>0.0%</v>
      </c>
      <c r="X407" s="127" t="str">
        <f>IFERROR(Table1[[#This Row],[Total Ballots]]/Table1[[#This Row],[Total Population]],"0.0%")</f>
        <v>0.0%</v>
      </c>
      <c r="Y407" s="127" t="str">
        <f>IFERROR(Table1[[#This Row],[Female Ballots]]/Table1[[#This Row],[Female Voters]],"0.0%")</f>
        <v>0.0%</v>
      </c>
      <c r="Z407" s="128" t="str">
        <f>IFERROR(Table1[[#This Row],[Male Ballots]]/Table1[[#This Row],[Male Voters]],"0.0%")</f>
        <v>0.0%</v>
      </c>
      <c r="AA407" s="127" t="str">
        <f>IFERROR(Table1[[#This Row],[Total Ballots]]/Table1[[#This Row],[Total Voters]],"0.0%")</f>
        <v>0.0%</v>
      </c>
    </row>
    <row r="408" spans="1:27" s="7" customFormat="1" hidden="1" x14ac:dyDescent="0.35">
      <c r="A408" s="102" t="s">
        <v>50</v>
      </c>
      <c r="B408" s="103">
        <v>2025</v>
      </c>
      <c r="C408" s="17" t="s">
        <v>81</v>
      </c>
      <c r="D408" s="116"/>
      <c r="E408" s="117"/>
      <c r="F408" s="117"/>
      <c r="G408" s="110" t="s">
        <v>79</v>
      </c>
      <c r="H408" s="122"/>
      <c r="I408" s="122"/>
      <c r="J408" s="123"/>
      <c r="K408"/>
      <c r="L408"/>
      <c r="M408"/>
      <c r="N408"/>
      <c r="O408"/>
      <c r="P408"/>
      <c r="Q408"/>
      <c r="R408"/>
      <c r="S408" s="131" t="str">
        <f>IFERROR(Table1[[#This Row],[Female Voters]]/Table1[[#This Row],[Female Population]],"0.0%")</f>
        <v>0.0%</v>
      </c>
      <c r="T408" s="127" t="str">
        <f>IFERROR(Table1[[#This Row],[Male Voters]]/Table1[[#This Row],[Male Population]],"0.0%")</f>
        <v>0.0%</v>
      </c>
      <c r="U408" s="127" t="str">
        <f>IFERROR(Table1[[#This Row],[Total Voters]]/Table1[[#This Row],[Total Population]],"0.0%")</f>
        <v>0.0%</v>
      </c>
      <c r="V408" s="127" t="str">
        <f>IFERROR(Table1[[#This Row],[Female Ballots]]/Table1[[#This Row],[Female Population]],"0.0%")</f>
        <v>0.0%</v>
      </c>
      <c r="W408" s="127" t="str">
        <f>IFERROR(Table1[[#This Row],[Male Ballots]]/Table1[[#This Row],[Male Population]],"0.0%")</f>
        <v>0.0%</v>
      </c>
      <c r="X408" s="127" t="str">
        <f>IFERROR(Table1[[#This Row],[Total Ballots]]/Table1[[#This Row],[Total Population]],"0.0%")</f>
        <v>0.0%</v>
      </c>
      <c r="Y408" s="127" t="str">
        <f>IFERROR(Table1[[#This Row],[Female Ballots]]/Table1[[#This Row],[Female Voters]],"0.0%")</f>
        <v>0.0%</v>
      </c>
      <c r="Z408" s="128" t="str">
        <f>IFERROR(Table1[[#This Row],[Male Ballots]]/Table1[[#This Row],[Male Voters]],"0.0%")</f>
        <v>0.0%</v>
      </c>
      <c r="AA408" s="127" t="str">
        <f>IFERROR(Table1[[#This Row],[Total Ballots]]/Table1[[#This Row],[Total Voters]],"0.0%")</f>
        <v>0.0%</v>
      </c>
    </row>
    <row r="409" spans="1:27" s="7" customFormat="1" hidden="1" x14ac:dyDescent="0.35">
      <c r="A409" s="102" t="s">
        <v>50</v>
      </c>
      <c r="B409" s="103">
        <v>2025</v>
      </c>
      <c r="C409" s="17" t="s">
        <v>81</v>
      </c>
      <c r="D409" s="116"/>
      <c r="E409" s="117"/>
      <c r="F409" s="117"/>
      <c r="G409" s="110" t="s">
        <v>62</v>
      </c>
      <c r="H409" s="122"/>
      <c r="I409" s="122"/>
      <c r="J409" s="123"/>
      <c r="K409"/>
      <c r="L409"/>
      <c r="M409"/>
      <c r="N409"/>
      <c r="O409"/>
      <c r="P409"/>
      <c r="Q409"/>
      <c r="R409"/>
      <c r="S409" s="131" t="str">
        <f>IFERROR(Table1[[#This Row],[Female Voters]]/Table1[[#This Row],[Female Population]],"0.0%")</f>
        <v>0.0%</v>
      </c>
      <c r="T409" s="127" t="str">
        <f>IFERROR(Table1[[#This Row],[Male Voters]]/Table1[[#This Row],[Male Population]],"0.0%")</f>
        <v>0.0%</v>
      </c>
      <c r="U409" s="127" t="str">
        <f>IFERROR(Table1[[#This Row],[Total Voters]]/Table1[[#This Row],[Total Population]],"0.0%")</f>
        <v>0.0%</v>
      </c>
      <c r="V409" s="127" t="str">
        <f>IFERROR(Table1[[#This Row],[Female Ballots]]/Table1[[#This Row],[Female Population]],"0.0%")</f>
        <v>0.0%</v>
      </c>
      <c r="W409" s="127" t="str">
        <f>IFERROR(Table1[[#This Row],[Male Ballots]]/Table1[[#This Row],[Male Population]],"0.0%")</f>
        <v>0.0%</v>
      </c>
      <c r="X409" s="127" t="str">
        <f>IFERROR(Table1[[#This Row],[Total Ballots]]/Table1[[#This Row],[Total Population]],"0.0%")</f>
        <v>0.0%</v>
      </c>
      <c r="Y409" s="127" t="str">
        <f>IFERROR(Table1[[#This Row],[Female Ballots]]/Table1[[#This Row],[Female Voters]],"0.0%")</f>
        <v>0.0%</v>
      </c>
      <c r="Z409" s="128" t="str">
        <f>IFERROR(Table1[[#This Row],[Male Ballots]]/Table1[[#This Row],[Male Voters]],"0.0%")</f>
        <v>0.0%</v>
      </c>
      <c r="AA409" s="127" t="str">
        <f>IFERROR(Table1[[#This Row],[Total Ballots]]/Table1[[#This Row],[Total Voters]],"0.0%")</f>
        <v>0.0%</v>
      </c>
    </row>
    <row r="410" spans="1:27" s="7" customFormat="1" hidden="1" x14ac:dyDescent="0.35">
      <c r="A410" s="102" t="s">
        <v>50</v>
      </c>
      <c r="B410" s="103">
        <v>2025</v>
      </c>
      <c r="C410" s="17" t="s">
        <v>81</v>
      </c>
      <c r="D410" s="116"/>
      <c r="E410" s="117"/>
      <c r="F410" s="117"/>
      <c r="G410" s="110" t="s">
        <v>63</v>
      </c>
      <c r="H410" s="122"/>
      <c r="I410" s="122"/>
      <c r="J410" s="123"/>
      <c r="K410"/>
      <c r="L410"/>
      <c r="M410"/>
      <c r="N410"/>
      <c r="O410"/>
      <c r="P410"/>
      <c r="Q410"/>
      <c r="R410"/>
      <c r="S410" s="131" t="str">
        <f>IFERROR(Table1[[#This Row],[Female Voters]]/Table1[[#This Row],[Female Population]],"0.0%")</f>
        <v>0.0%</v>
      </c>
      <c r="T410" s="127" t="str">
        <f>IFERROR(Table1[[#This Row],[Male Voters]]/Table1[[#This Row],[Male Population]],"0.0%")</f>
        <v>0.0%</v>
      </c>
      <c r="U410" s="127" t="str">
        <f>IFERROR(Table1[[#This Row],[Total Voters]]/Table1[[#This Row],[Total Population]],"0.0%")</f>
        <v>0.0%</v>
      </c>
      <c r="V410" s="127" t="str">
        <f>IFERROR(Table1[[#This Row],[Female Ballots]]/Table1[[#This Row],[Female Population]],"0.0%")</f>
        <v>0.0%</v>
      </c>
      <c r="W410" s="127" t="str">
        <f>IFERROR(Table1[[#This Row],[Male Ballots]]/Table1[[#This Row],[Male Population]],"0.0%")</f>
        <v>0.0%</v>
      </c>
      <c r="X410" s="127" t="str">
        <f>IFERROR(Table1[[#This Row],[Total Ballots]]/Table1[[#This Row],[Total Population]],"0.0%")</f>
        <v>0.0%</v>
      </c>
      <c r="Y410" s="127" t="str">
        <f>IFERROR(Table1[[#This Row],[Female Ballots]]/Table1[[#This Row],[Female Voters]],"0.0%")</f>
        <v>0.0%</v>
      </c>
      <c r="Z410" s="128" t="str">
        <f>IFERROR(Table1[[#This Row],[Male Ballots]]/Table1[[#This Row],[Male Voters]],"0.0%")</f>
        <v>0.0%</v>
      </c>
      <c r="AA410" s="127" t="str">
        <f>IFERROR(Table1[[#This Row],[Total Ballots]]/Table1[[#This Row],[Total Voters]],"0.0%")</f>
        <v>0.0%</v>
      </c>
    </row>
    <row r="411" spans="1:27" s="7" customFormat="1" hidden="1" x14ac:dyDescent="0.35">
      <c r="A411" s="102" t="s">
        <v>50</v>
      </c>
      <c r="B411" s="103">
        <v>2025</v>
      </c>
      <c r="C411" s="17" t="s">
        <v>81</v>
      </c>
      <c r="D411" s="116"/>
      <c r="E411" s="117"/>
      <c r="F411" s="117"/>
      <c r="G411" s="110" t="s">
        <v>64</v>
      </c>
      <c r="H411" s="122"/>
      <c r="I411" s="122"/>
      <c r="J411" s="123"/>
      <c r="K411"/>
      <c r="L411"/>
      <c r="M411"/>
      <c r="N411"/>
      <c r="O411"/>
      <c r="P411"/>
      <c r="Q411"/>
      <c r="R411"/>
      <c r="S411" s="131" t="str">
        <f>IFERROR(Table1[[#This Row],[Female Voters]]/Table1[[#This Row],[Female Population]],"0.0%")</f>
        <v>0.0%</v>
      </c>
      <c r="T411" s="127" t="str">
        <f>IFERROR(Table1[[#This Row],[Male Voters]]/Table1[[#This Row],[Male Population]],"0.0%")</f>
        <v>0.0%</v>
      </c>
      <c r="U411" s="127" t="str">
        <f>IFERROR(Table1[[#This Row],[Total Voters]]/Table1[[#This Row],[Total Population]],"0.0%")</f>
        <v>0.0%</v>
      </c>
      <c r="V411" s="127" t="str">
        <f>IFERROR(Table1[[#This Row],[Female Ballots]]/Table1[[#This Row],[Female Population]],"0.0%")</f>
        <v>0.0%</v>
      </c>
      <c r="W411" s="127" t="str">
        <f>IFERROR(Table1[[#This Row],[Male Ballots]]/Table1[[#This Row],[Male Population]],"0.0%")</f>
        <v>0.0%</v>
      </c>
      <c r="X411" s="127" t="str">
        <f>IFERROR(Table1[[#This Row],[Total Ballots]]/Table1[[#This Row],[Total Population]],"0.0%")</f>
        <v>0.0%</v>
      </c>
      <c r="Y411" s="127" t="str">
        <f>IFERROR(Table1[[#This Row],[Female Ballots]]/Table1[[#This Row],[Female Voters]],"0.0%")</f>
        <v>0.0%</v>
      </c>
      <c r="Z411" s="128" t="str">
        <f>IFERROR(Table1[[#This Row],[Male Ballots]]/Table1[[#This Row],[Male Voters]],"0.0%")</f>
        <v>0.0%</v>
      </c>
      <c r="AA411" s="127" t="str">
        <f>IFERROR(Table1[[#This Row],[Total Ballots]]/Table1[[#This Row],[Total Voters]],"0.0%")</f>
        <v>0.0%</v>
      </c>
    </row>
    <row r="412" spans="1:27" s="7" customFormat="1" hidden="1" x14ac:dyDescent="0.35">
      <c r="A412" s="102" t="s">
        <v>50</v>
      </c>
      <c r="B412" s="103">
        <v>2025</v>
      </c>
      <c r="C412" s="17" t="s">
        <v>81</v>
      </c>
      <c r="D412" s="116"/>
      <c r="E412" s="117"/>
      <c r="F412" s="117"/>
      <c r="G412" s="110" t="s">
        <v>65</v>
      </c>
      <c r="H412" s="122"/>
      <c r="I412" s="122"/>
      <c r="J412" s="123"/>
      <c r="K412"/>
      <c r="L412"/>
      <c r="M412"/>
      <c r="N412"/>
      <c r="O412"/>
      <c r="P412"/>
      <c r="Q412"/>
      <c r="R412"/>
      <c r="S412" s="131" t="str">
        <f>IFERROR(Table1[[#This Row],[Female Voters]]/Table1[[#This Row],[Female Population]],"0.0%")</f>
        <v>0.0%</v>
      </c>
      <c r="T412" s="127" t="str">
        <f>IFERROR(Table1[[#This Row],[Male Voters]]/Table1[[#This Row],[Male Population]],"0.0%")</f>
        <v>0.0%</v>
      </c>
      <c r="U412" s="127" t="str">
        <f>IFERROR(Table1[[#This Row],[Total Voters]]/Table1[[#This Row],[Total Population]],"0.0%")</f>
        <v>0.0%</v>
      </c>
      <c r="V412" s="127" t="str">
        <f>IFERROR(Table1[[#This Row],[Female Ballots]]/Table1[[#This Row],[Female Population]],"0.0%")</f>
        <v>0.0%</v>
      </c>
      <c r="W412" s="127" t="str">
        <f>IFERROR(Table1[[#This Row],[Male Ballots]]/Table1[[#This Row],[Male Population]],"0.0%")</f>
        <v>0.0%</v>
      </c>
      <c r="X412" s="127" t="str">
        <f>IFERROR(Table1[[#This Row],[Total Ballots]]/Table1[[#This Row],[Total Population]],"0.0%")</f>
        <v>0.0%</v>
      </c>
      <c r="Y412" s="127" t="str">
        <f>IFERROR(Table1[[#This Row],[Female Ballots]]/Table1[[#This Row],[Female Voters]],"0.0%")</f>
        <v>0.0%</v>
      </c>
      <c r="Z412" s="128" t="str">
        <f>IFERROR(Table1[[#This Row],[Male Ballots]]/Table1[[#This Row],[Male Voters]],"0.0%")</f>
        <v>0.0%</v>
      </c>
      <c r="AA412" s="127" t="str">
        <f>IFERROR(Table1[[#This Row],[Total Ballots]]/Table1[[#This Row],[Total Voters]],"0.0%")</f>
        <v>0.0%</v>
      </c>
    </row>
    <row r="413" spans="1:27" s="7" customFormat="1" hidden="1" x14ac:dyDescent="0.35">
      <c r="A413" s="102" t="s">
        <v>50</v>
      </c>
      <c r="B413" s="103">
        <v>2025</v>
      </c>
      <c r="C413" s="17" t="s">
        <v>81</v>
      </c>
      <c r="D413" s="116"/>
      <c r="E413" s="117"/>
      <c r="F413" s="117"/>
      <c r="G413" s="110" t="s">
        <v>66</v>
      </c>
      <c r="H413" s="122"/>
      <c r="I413" s="122"/>
      <c r="J413" s="123"/>
      <c r="K413"/>
      <c r="L413"/>
      <c r="M413"/>
      <c r="N413"/>
      <c r="O413"/>
      <c r="P413"/>
      <c r="Q413"/>
      <c r="R413"/>
      <c r="S413" s="131" t="str">
        <f>IFERROR(Table1[[#This Row],[Female Voters]]/Table1[[#This Row],[Female Population]],"0.0%")</f>
        <v>0.0%</v>
      </c>
      <c r="T413" s="127" t="str">
        <f>IFERROR(Table1[[#This Row],[Male Voters]]/Table1[[#This Row],[Male Population]],"0.0%")</f>
        <v>0.0%</v>
      </c>
      <c r="U413" s="127" t="str">
        <f>IFERROR(Table1[[#This Row],[Total Voters]]/Table1[[#This Row],[Total Population]],"0.0%")</f>
        <v>0.0%</v>
      </c>
      <c r="V413" s="127" t="str">
        <f>IFERROR(Table1[[#This Row],[Female Ballots]]/Table1[[#This Row],[Female Population]],"0.0%")</f>
        <v>0.0%</v>
      </c>
      <c r="W413" s="127" t="str">
        <f>IFERROR(Table1[[#This Row],[Male Ballots]]/Table1[[#This Row],[Male Population]],"0.0%")</f>
        <v>0.0%</v>
      </c>
      <c r="X413" s="127" t="str">
        <f>IFERROR(Table1[[#This Row],[Total Ballots]]/Table1[[#This Row],[Total Population]],"0.0%")</f>
        <v>0.0%</v>
      </c>
      <c r="Y413" s="127" t="str">
        <f>IFERROR(Table1[[#This Row],[Female Ballots]]/Table1[[#This Row],[Female Voters]],"0.0%")</f>
        <v>0.0%</v>
      </c>
      <c r="Z413" s="128" t="str">
        <f>IFERROR(Table1[[#This Row],[Male Ballots]]/Table1[[#This Row],[Male Voters]],"0.0%")</f>
        <v>0.0%</v>
      </c>
      <c r="AA413" s="127" t="str">
        <f>IFERROR(Table1[[#This Row],[Total Ballots]]/Table1[[#This Row],[Total Voters]],"0.0%")</f>
        <v>0.0%</v>
      </c>
    </row>
    <row r="414" spans="1:27" s="7" customFormat="1" hidden="1" x14ac:dyDescent="0.35">
      <c r="A414" s="102" t="s">
        <v>50</v>
      </c>
      <c r="B414" s="103">
        <v>2025</v>
      </c>
      <c r="C414" s="17" t="s">
        <v>81</v>
      </c>
      <c r="D414" s="116"/>
      <c r="E414" s="117"/>
      <c r="F414" s="117"/>
      <c r="G414" s="110" t="s">
        <v>67</v>
      </c>
      <c r="H414" s="122"/>
      <c r="I414" s="122"/>
      <c r="J414" s="123"/>
      <c r="K414"/>
      <c r="L414"/>
      <c r="M414"/>
      <c r="N414"/>
      <c r="O414"/>
      <c r="P414"/>
      <c r="Q414"/>
      <c r="R414"/>
      <c r="S414" s="131" t="str">
        <f>IFERROR(Table1[[#This Row],[Female Voters]]/Table1[[#This Row],[Female Population]],"0.0%")</f>
        <v>0.0%</v>
      </c>
      <c r="T414" s="127" t="str">
        <f>IFERROR(Table1[[#This Row],[Male Voters]]/Table1[[#This Row],[Male Population]],"0.0%")</f>
        <v>0.0%</v>
      </c>
      <c r="U414" s="127" t="str">
        <f>IFERROR(Table1[[#This Row],[Total Voters]]/Table1[[#This Row],[Total Population]],"0.0%")</f>
        <v>0.0%</v>
      </c>
      <c r="V414" s="127" t="str">
        <f>IFERROR(Table1[[#This Row],[Female Ballots]]/Table1[[#This Row],[Female Population]],"0.0%")</f>
        <v>0.0%</v>
      </c>
      <c r="W414" s="127" t="str">
        <f>IFERROR(Table1[[#This Row],[Male Ballots]]/Table1[[#This Row],[Male Population]],"0.0%")</f>
        <v>0.0%</v>
      </c>
      <c r="X414" s="127" t="str">
        <f>IFERROR(Table1[[#This Row],[Total Ballots]]/Table1[[#This Row],[Total Population]],"0.0%")</f>
        <v>0.0%</v>
      </c>
      <c r="Y414" s="127" t="str">
        <f>IFERROR(Table1[[#This Row],[Female Ballots]]/Table1[[#This Row],[Female Voters]],"0.0%")</f>
        <v>0.0%</v>
      </c>
      <c r="Z414" s="128" t="str">
        <f>IFERROR(Table1[[#This Row],[Male Ballots]]/Table1[[#This Row],[Male Voters]],"0.0%")</f>
        <v>0.0%</v>
      </c>
      <c r="AA414" s="127" t="str">
        <f>IFERROR(Table1[[#This Row],[Total Ballots]]/Table1[[#This Row],[Total Voters]],"0.0%")</f>
        <v>0.0%</v>
      </c>
    </row>
    <row r="415" spans="1:27" s="7" customFormat="1" hidden="1" x14ac:dyDescent="0.35">
      <c r="A415" s="102" t="s">
        <v>29</v>
      </c>
      <c r="B415" s="103">
        <v>2025</v>
      </c>
      <c r="C415" s="17" t="s">
        <v>81</v>
      </c>
      <c r="D415" s="17"/>
      <c r="E415" s="117"/>
      <c r="F415" s="117"/>
      <c r="G415" s="110" t="s">
        <v>79</v>
      </c>
      <c r="H415" s="122"/>
      <c r="I415" s="122"/>
      <c r="J415" s="123"/>
      <c r="K415"/>
      <c r="L415"/>
      <c r="M415"/>
      <c r="N415"/>
      <c r="O415"/>
      <c r="P415"/>
      <c r="Q415"/>
      <c r="R415"/>
      <c r="S415" s="131" t="str">
        <f>IFERROR(Table1[[#This Row],[Female Voters]]/Table1[[#This Row],[Female Population]],"0.0%")</f>
        <v>0.0%</v>
      </c>
      <c r="T415" s="127" t="str">
        <f>IFERROR(Table1[[#This Row],[Male Voters]]/Table1[[#This Row],[Male Population]],"0.0%")</f>
        <v>0.0%</v>
      </c>
      <c r="U415" s="127" t="str">
        <f>IFERROR(Table1[[#This Row],[Total Voters]]/Table1[[#This Row],[Total Population]],"0.0%")</f>
        <v>0.0%</v>
      </c>
      <c r="V415" s="127" t="str">
        <f>IFERROR(Table1[[#This Row],[Female Ballots]]/Table1[[#This Row],[Female Population]],"0.0%")</f>
        <v>0.0%</v>
      </c>
      <c r="W415" s="127" t="str">
        <f>IFERROR(Table1[[#This Row],[Male Ballots]]/Table1[[#This Row],[Male Population]],"0.0%")</f>
        <v>0.0%</v>
      </c>
      <c r="X415" s="127" t="str">
        <f>IFERROR(Table1[[#This Row],[Total Ballots]]/Table1[[#This Row],[Total Population]],"0.0%")</f>
        <v>0.0%</v>
      </c>
      <c r="Y415" s="127" t="str">
        <f>IFERROR(Table1[[#This Row],[Female Ballots]]/Table1[[#This Row],[Female Voters]],"0.0%")</f>
        <v>0.0%</v>
      </c>
      <c r="Z415" s="128" t="str">
        <f>IFERROR(Table1[[#This Row],[Male Ballots]]/Table1[[#This Row],[Male Voters]],"0.0%")</f>
        <v>0.0%</v>
      </c>
      <c r="AA415" s="127" t="str">
        <f>IFERROR(Table1[[#This Row],[Total Ballots]]/Table1[[#This Row],[Total Voters]],"0.0%")</f>
        <v>0.0%</v>
      </c>
    </row>
    <row r="416" spans="1:27" s="7" customFormat="1" hidden="1" x14ac:dyDescent="0.35">
      <c r="A416" s="102" t="s">
        <v>29</v>
      </c>
      <c r="B416" s="103">
        <v>2025</v>
      </c>
      <c r="C416" s="17" t="s">
        <v>81</v>
      </c>
      <c r="D416" s="17"/>
      <c r="E416" s="117"/>
      <c r="F416" s="117"/>
      <c r="G416" s="110" t="s">
        <v>62</v>
      </c>
      <c r="H416" s="122"/>
      <c r="I416" s="122"/>
      <c r="J416" s="123"/>
      <c r="K416"/>
      <c r="L416"/>
      <c r="M416"/>
      <c r="N416"/>
      <c r="O416"/>
      <c r="P416"/>
      <c r="Q416"/>
      <c r="R416"/>
      <c r="S416" s="131" t="str">
        <f>IFERROR(Table1[[#This Row],[Female Voters]]/Table1[[#This Row],[Female Population]],"0.0%")</f>
        <v>0.0%</v>
      </c>
      <c r="T416" s="127" t="str">
        <f>IFERROR(Table1[[#This Row],[Male Voters]]/Table1[[#This Row],[Male Population]],"0.0%")</f>
        <v>0.0%</v>
      </c>
      <c r="U416" s="127" t="str">
        <f>IFERROR(Table1[[#This Row],[Total Voters]]/Table1[[#This Row],[Total Population]],"0.0%")</f>
        <v>0.0%</v>
      </c>
      <c r="V416" s="127" t="str">
        <f>IFERROR(Table1[[#This Row],[Female Ballots]]/Table1[[#This Row],[Female Population]],"0.0%")</f>
        <v>0.0%</v>
      </c>
      <c r="W416" s="127" t="str">
        <f>IFERROR(Table1[[#This Row],[Male Ballots]]/Table1[[#This Row],[Male Population]],"0.0%")</f>
        <v>0.0%</v>
      </c>
      <c r="X416" s="127" t="str">
        <f>IFERROR(Table1[[#This Row],[Total Ballots]]/Table1[[#This Row],[Total Population]],"0.0%")</f>
        <v>0.0%</v>
      </c>
      <c r="Y416" s="127" t="str">
        <f>IFERROR(Table1[[#This Row],[Female Ballots]]/Table1[[#This Row],[Female Voters]],"0.0%")</f>
        <v>0.0%</v>
      </c>
      <c r="Z416" s="128" t="str">
        <f>IFERROR(Table1[[#This Row],[Male Ballots]]/Table1[[#This Row],[Male Voters]],"0.0%")</f>
        <v>0.0%</v>
      </c>
      <c r="AA416" s="127" t="str">
        <f>IFERROR(Table1[[#This Row],[Total Ballots]]/Table1[[#This Row],[Total Voters]],"0.0%")</f>
        <v>0.0%</v>
      </c>
    </row>
    <row r="417" spans="1:27" s="7" customFormat="1" hidden="1" x14ac:dyDescent="0.35">
      <c r="A417" s="102" t="s">
        <v>29</v>
      </c>
      <c r="B417" s="103">
        <v>2025</v>
      </c>
      <c r="C417" s="17" t="s">
        <v>81</v>
      </c>
      <c r="D417" s="17"/>
      <c r="E417" s="117"/>
      <c r="F417" s="117"/>
      <c r="G417" s="110" t="s">
        <v>63</v>
      </c>
      <c r="H417" s="122"/>
      <c r="I417" s="122"/>
      <c r="J417" s="123"/>
      <c r="K417"/>
      <c r="L417"/>
      <c r="M417"/>
      <c r="N417"/>
      <c r="O417"/>
      <c r="P417"/>
      <c r="Q417"/>
      <c r="R417"/>
      <c r="S417" s="131" t="str">
        <f>IFERROR(Table1[[#This Row],[Female Voters]]/Table1[[#This Row],[Female Population]],"0.0%")</f>
        <v>0.0%</v>
      </c>
      <c r="T417" s="127" t="str">
        <f>IFERROR(Table1[[#This Row],[Male Voters]]/Table1[[#This Row],[Male Population]],"0.0%")</f>
        <v>0.0%</v>
      </c>
      <c r="U417" s="127" t="str">
        <f>IFERROR(Table1[[#This Row],[Total Voters]]/Table1[[#This Row],[Total Population]],"0.0%")</f>
        <v>0.0%</v>
      </c>
      <c r="V417" s="127" t="str">
        <f>IFERROR(Table1[[#This Row],[Female Ballots]]/Table1[[#This Row],[Female Population]],"0.0%")</f>
        <v>0.0%</v>
      </c>
      <c r="W417" s="127" t="str">
        <f>IFERROR(Table1[[#This Row],[Male Ballots]]/Table1[[#This Row],[Male Population]],"0.0%")</f>
        <v>0.0%</v>
      </c>
      <c r="X417" s="127" t="str">
        <f>IFERROR(Table1[[#This Row],[Total Ballots]]/Table1[[#This Row],[Total Population]],"0.0%")</f>
        <v>0.0%</v>
      </c>
      <c r="Y417" s="127" t="str">
        <f>IFERROR(Table1[[#This Row],[Female Ballots]]/Table1[[#This Row],[Female Voters]],"0.0%")</f>
        <v>0.0%</v>
      </c>
      <c r="Z417" s="128" t="str">
        <f>IFERROR(Table1[[#This Row],[Male Ballots]]/Table1[[#This Row],[Male Voters]],"0.0%")</f>
        <v>0.0%</v>
      </c>
      <c r="AA417" s="127" t="str">
        <f>IFERROR(Table1[[#This Row],[Total Ballots]]/Table1[[#This Row],[Total Voters]],"0.0%")</f>
        <v>0.0%</v>
      </c>
    </row>
    <row r="418" spans="1:27" s="7" customFormat="1" hidden="1" x14ac:dyDescent="0.35">
      <c r="A418" s="102" t="s">
        <v>29</v>
      </c>
      <c r="B418" s="103">
        <v>2025</v>
      </c>
      <c r="C418" s="17" t="s">
        <v>81</v>
      </c>
      <c r="D418" s="17"/>
      <c r="E418" s="117"/>
      <c r="F418" s="117"/>
      <c r="G418" s="110" t="s">
        <v>64</v>
      </c>
      <c r="H418" s="122"/>
      <c r="I418" s="122"/>
      <c r="J418" s="123"/>
      <c r="K418"/>
      <c r="L418"/>
      <c r="M418"/>
      <c r="N418"/>
      <c r="O418"/>
      <c r="P418"/>
      <c r="Q418"/>
      <c r="R418"/>
      <c r="S418" s="131" t="str">
        <f>IFERROR(Table1[[#This Row],[Female Voters]]/Table1[[#This Row],[Female Population]],"0.0%")</f>
        <v>0.0%</v>
      </c>
      <c r="T418" s="127" t="str">
        <f>IFERROR(Table1[[#This Row],[Male Voters]]/Table1[[#This Row],[Male Population]],"0.0%")</f>
        <v>0.0%</v>
      </c>
      <c r="U418" s="127" t="str">
        <f>IFERROR(Table1[[#This Row],[Total Voters]]/Table1[[#This Row],[Total Population]],"0.0%")</f>
        <v>0.0%</v>
      </c>
      <c r="V418" s="127" t="str">
        <f>IFERROR(Table1[[#This Row],[Female Ballots]]/Table1[[#This Row],[Female Population]],"0.0%")</f>
        <v>0.0%</v>
      </c>
      <c r="W418" s="127" t="str">
        <f>IFERROR(Table1[[#This Row],[Male Ballots]]/Table1[[#This Row],[Male Population]],"0.0%")</f>
        <v>0.0%</v>
      </c>
      <c r="X418" s="127" t="str">
        <f>IFERROR(Table1[[#This Row],[Total Ballots]]/Table1[[#This Row],[Total Population]],"0.0%")</f>
        <v>0.0%</v>
      </c>
      <c r="Y418" s="127" t="str">
        <f>IFERROR(Table1[[#This Row],[Female Ballots]]/Table1[[#This Row],[Female Voters]],"0.0%")</f>
        <v>0.0%</v>
      </c>
      <c r="Z418" s="128" t="str">
        <f>IFERROR(Table1[[#This Row],[Male Ballots]]/Table1[[#This Row],[Male Voters]],"0.0%")</f>
        <v>0.0%</v>
      </c>
      <c r="AA418" s="127" t="str">
        <f>IFERROR(Table1[[#This Row],[Total Ballots]]/Table1[[#This Row],[Total Voters]],"0.0%")</f>
        <v>0.0%</v>
      </c>
    </row>
    <row r="419" spans="1:27" s="7" customFormat="1" hidden="1" x14ac:dyDescent="0.35">
      <c r="A419" s="102" t="s">
        <v>29</v>
      </c>
      <c r="B419" s="103">
        <v>2025</v>
      </c>
      <c r="C419" s="17" t="s">
        <v>81</v>
      </c>
      <c r="D419" s="17"/>
      <c r="E419" s="117"/>
      <c r="F419" s="117"/>
      <c r="G419" s="110" t="s">
        <v>65</v>
      </c>
      <c r="H419" s="122"/>
      <c r="I419" s="122"/>
      <c r="J419" s="123"/>
      <c r="K419"/>
      <c r="L419"/>
      <c r="M419"/>
      <c r="N419"/>
      <c r="O419"/>
      <c r="P419"/>
      <c r="Q419"/>
      <c r="R419"/>
      <c r="S419" s="131" t="str">
        <f>IFERROR(Table1[[#This Row],[Female Voters]]/Table1[[#This Row],[Female Population]],"0.0%")</f>
        <v>0.0%</v>
      </c>
      <c r="T419" s="127" t="str">
        <f>IFERROR(Table1[[#This Row],[Male Voters]]/Table1[[#This Row],[Male Population]],"0.0%")</f>
        <v>0.0%</v>
      </c>
      <c r="U419" s="127" t="str">
        <f>IFERROR(Table1[[#This Row],[Total Voters]]/Table1[[#This Row],[Total Population]],"0.0%")</f>
        <v>0.0%</v>
      </c>
      <c r="V419" s="127" t="str">
        <f>IFERROR(Table1[[#This Row],[Female Ballots]]/Table1[[#This Row],[Female Population]],"0.0%")</f>
        <v>0.0%</v>
      </c>
      <c r="W419" s="127" t="str">
        <f>IFERROR(Table1[[#This Row],[Male Ballots]]/Table1[[#This Row],[Male Population]],"0.0%")</f>
        <v>0.0%</v>
      </c>
      <c r="X419" s="127" t="str">
        <f>IFERROR(Table1[[#This Row],[Total Ballots]]/Table1[[#This Row],[Total Population]],"0.0%")</f>
        <v>0.0%</v>
      </c>
      <c r="Y419" s="127" t="str">
        <f>IFERROR(Table1[[#This Row],[Female Ballots]]/Table1[[#This Row],[Female Voters]],"0.0%")</f>
        <v>0.0%</v>
      </c>
      <c r="Z419" s="128" t="str">
        <f>IFERROR(Table1[[#This Row],[Male Ballots]]/Table1[[#This Row],[Male Voters]],"0.0%")</f>
        <v>0.0%</v>
      </c>
      <c r="AA419" s="127" t="str">
        <f>IFERROR(Table1[[#This Row],[Total Ballots]]/Table1[[#This Row],[Total Voters]],"0.0%")</f>
        <v>0.0%</v>
      </c>
    </row>
    <row r="420" spans="1:27" s="7" customFormat="1" hidden="1" x14ac:dyDescent="0.35">
      <c r="A420" s="102" t="s">
        <v>29</v>
      </c>
      <c r="B420" s="103">
        <v>2025</v>
      </c>
      <c r="C420" s="17" t="s">
        <v>81</v>
      </c>
      <c r="D420" s="17"/>
      <c r="E420" s="117"/>
      <c r="F420" s="117"/>
      <c r="G420" s="110" t="s">
        <v>66</v>
      </c>
      <c r="H420" s="122"/>
      <c r="I420" s="122"/>
      <c r="J420" s="123"/>
      <c r="K420"/>
      <c r="L420"/>
      <c r="M420"/>
      <c r="N420"/>
      <c r="O420"/>
      <c r="P420"/>
      <c r="Q420"/>
      <c r="R420"/>
      <c r="S420" s="131" t="str">
        <f>IFERROR(Table1[[#This Row],[Female Voters]]/Table1[[#This Row],[Female Population]],"0.0%")</f>
        <v>0.0%</v>
      </c>
      <c r="T420" s="127" t="str">
        <f>IFERROR(Table1[[#This Row],[Male Voters]]/Table1[[#This Row],[Male Population]],"0.0%")</f>
        <v>0.0%</v>
      </c>
      <c r="U420" s="127" t="str">
        <f>IFERROR(Table1[[#This Row],[Total Voters]]/Table1[[#This Row],[Total Population]],"0.0%")</f>
        <v>0.0%</v>
      </c>
      <c r="V420" s="127" t="str">
        <f>IFERROR(Table1[[#This Row],[Female Ballots]]/Table1[[#This Row],[Female Population]],"0.0%")</f>
        <v>0.0%</v>
      </c>
      <c r="W420" s="127" t="str">
        <f>IFERROR(Table1[[#This Row],[Male Ballots]]/Table1[[#This Row],[Male Population]],"0.0%")</f>
        <v>0.0%</v>
      </c>
      <c r="X420" s="127" t="str">
        <f>IFERROR(Table1[[#This Row],[Total Ballots]]/Table1[[#This Row],[Total Population]],"0.0%")</f>
        <v>0.0%</v>
      </c>
      <c r="Y420" s="127" t="str">
        <f>IFERROR(Table1[[#This Row],[Female Ballots]]/Table1[[#This Row],[Female Voters]],"0.0%")</f>
        <v>0.0%</v>
      </c>
      <c r="Z420" s="128" t="str">
        <f>IFERROR(Table1[[#This Row],[Male Ballots]]/Table1[[#This Row],[Male Voters]],"0.0%")</f>
        <v>0.0%</v>
      </c>
      <c r="AA420" s="127" t="str">
        <f>IFERROR(Table1[[#This Row],[Total Ballots]]/Table1[[#This Row],[Total Voters]],"0.0%")</f>
        <v>0.0%</v>
      </c>
    </row>
    <row r="421" spans="1:27" s="7" customFormat="1" hidden="1" x14ac:dyDescent="0.35">
      <c r="A421" s="102" t="s">
        <v>29</v>
      </c>
      <c r="B421" s="103">
        <v>2025</v>
      </c>
      <c r="C421" s="17" t="s">
        <v>81</v>
      </c>
      <c r="D421" s="17"/>
      <c r="E421" s="117"/>
      <c r="F421" s="117"/>
      <c r="G421" s="110" t="s">
        <v>67</v>
      </c>
      <c r="H421" s="122"/>
      <c r="I421" s="122"/>
      <c r="J421" s="123"/>
      <c r="K421"/>
      <c r="L421"/>
      <c r="M421"/>
      <c r="N421"/>
      <c r="O421"/>
      <c r="P421"/>
      <c r="Q421"/>
      <c r="R421"/>
      <c r="S421" s="131" t="str">
        <f>IFERROR(Table1[[#This Row],[Female Voters]]/Table1[[#This Row],[Female Population]],"0.0%")</f>
        <v>0.0%</v>
      </c>
      <c r="T421" s="127" t="str">
        <f>IFERROR(Table1[[#This Row],[Male Voters]]/Table1[[#This Row],[Male Population]],"0.0%")</f>
        <v>0.0%</v>
      </c>
      <c r="U421" s="127" t="str">
        <f>IFERROR(Table1[[#This Row],[Total Voters]]/Table1[[#This Row],[Total Population]],"0.0%")</f>
        <v>0.0%</v>
      </c>
      <c r="V421" s="127" t="str">
        <f>IFERROR(Table1[[#This Row],[Female Ballots]]/Table1[[#This Row],[Female Population]],"0.0%")</f>
        <v>0.0%</v>
      </c>
      <c r="W421" s="127" t="str">
        <f>IFERROR(Table1[[#This Row],[Male Ballots]]/Table1[[#This Row],[Male Population]],"0.0%")</f>
        <v>0.0%</v>
      </c>
      <c r="X421" s="127" t="str">
        <f>IFERROR(Table1[[#This Row],[Total Ballots]]/Table1[[#This Row],[Total Population]],"0.0%")</f>
        <v>0.0%</v>
      </c>
      <c r="Y421" s="127" t="str">
        <f>IFERROR(Table1[[#This Row],[Female Ballots]]/Table1[[#This Row],[Female Voters]],"0.0%")</f>
        <v>0.0%</v>
      </c>
      <c r="Z421" s="128" t="str">
        <f>IFERROR(Table1[[#This Row],[Male Ballots]]/Table1[[#This Row],[Male Voters]],"0.0%")</f>
        <v>0.0%</v>
      </c>
      <c r="AA421" s="127" t="str">
        <f>IFERROR(Table1[[#This Row],[Total Ballots]]/Table1[[#This Row],[Total Voters]],"0.0%")</f>
        <v>0.0%</v>
      </c>
    </row>
    <row r="422" spans="1:27" s="7" customFormat="1" hidden="1" x14ac:dyDescent="0.35">
      <c r="A422" s="102" t="s">
        <v>42</v>
      </c>
      <c r="B422" s="103">
        <v>2025</v>
      </c>
      <c r="C422" s="17" t="s">
        <v>81</v>
      </c>
      <c r="D422" s="116"/>
      <c r="E422" s="117"/>
      <c r="F422" s="117"/>
      <c r="G422" s="110" t="s">
        <v>79</v>
      </c>
      <c r="H422" s="122"/>
      <c r="I422" s="122"/>
      <c r="J422" s="123"/>
      <c r="K422"/>
      <c r="L422"/>
      <c r="M422"/>
      <c r="N422"/>
      <c r="O422"/>
      <c r="P422"/>
      <c r="Q422"/>
      <c r="R422"/>
      <c r="S422" s="131" t="str">
        <f>IFERROR(Table1[[#This Row],[Female Voters]]/Table1[[#This Row],[Female Population]],"0.0%")</f>
        <v>0.0%</v>
      </c>
      <c r="T422" s="127" t="str">
        <f>IFERROR(Table1[[#This Row],[Male Voters]]/Table1[[#This Row],[Male Population]],"0.0%")</f>
        <v>0.0%</v>
      </c>
      <c r="U422" s="127" t="str">
        <f>IFERROR(Table1[[#This Row],[Total Voters]]/Table1[[#This Row],[Total Population]],"0.0%")</f>
        <v>0.0%</v>
      </c>
      <c r="V422" s="127" t="str">
        <f>IFERROR(Table1[[#This Row],[Female Ballots]]/Table1[[#This Row],[Female Population]],"0.0%")</f>
        <v>0.0%</v>
      </c>
      <c r="W422" s="127" t="str">
        <f>IFERROR(Table1[[#This Row],[Male Ballots]]/Table1[[#This Row],[Male Population]],"0.0%")</f>
        <v>0.0%</v>
      </c>
      <c r="X422" s="127" t="str">
        <f>IFERROR(Table1[[#This Row],[Total Ballots]]/Table1[[#This Row],[Total Population]],"0.0%")</f>
        <v>0.0%</v>
      </c>
      <c r="Y422" s="127" t="str">
        <f>IFERROR(Table1[[#This Row],[Female Ballots]]/Table1[[#This Row],[Female Voters]],"0.0%")</f>
        <v>0.0%</v>
      </c>
      <c r="Z422" s="128" t="str">
        <f>IFERROR(Table1[[#This Row],[Male Ballots]]/Table1[[#This Row],[Male Voters]],"0.0%")</f>
        <v>0.0%</v>
      </c>
      <c r="AA422" s="127" t="str">
        <f>IFERROR(Table1[[#This Row],[Total Ballots]]/Table1[[#This Row],[Total Voters]],"0.0%")</f>
        <v>0.0%</v>
      </c>
    </row>
    <row r="423" spans="1:27" s="7" customFormat="1" hidden="1" x14ac:dyDescent="0.35">
      <c r="A423" s="102" t="s">
        <v>42</v>
      </c>
      <c r="B423" s="103">
        <v>2025</v>
      </c>
      <c r="C423" s="17" t="s">
        <v>81</v>
      </c>
      <c r="D423" s="116"/>
      <c r="E423" s="117"/>
      <c r="F423" s="117"/>
      <c r="G423" s="110" t="s">
        <v>62</v>
      </c>
      <c r="H423" s="122"/>
      <c r="I423" s="122"/>
      <c r="J423" s="123"/>
      <c r="K423"/>
      <c r="L423"/>
      <c r="M423"/>
      <c r="N423"/>
      <c r="O423"/>
      <c r="P423"/>
      <c r="Q423"/>
      <c r="R423"/>
      <c r="S423" s="131" t="str">
        <f>IFERROR(Table1[[#This Row],[Female Voters]]/Table1[[#This Row],[Female Population]],"0.0%")</f>
        <v>0.0%</v>
      </c>
      <c r="T423" s="127" t="str">
        <f>IFERROR(Table1[[#This Row],[Male Voters]]/Table1[[#This Row],[Male Population]],"0.0%")</f>
        <v>0.0%</v>
      </c>
      <c r="U423" s="127" t="str">
        <f>IFERROR(Table1[[#This Row],[Total Voters]]/Table1[[#This Row],[Total Population]],"0.0%")</f>
        <v>0.0%</v>
      </c>
      <c r="V423" s="127" t="str">
        <f>IFERROR(Table1[[#This Row],[Female Ballots]]/Table1[[#This Row],[Female Population]],"0.0%")</f>
        <v>0.0%</v>
      </c>
      <c r="W423" s="127" t="str">
        <f>IFERROR(Table1[[#This Row],[Male Ballots]]/Table1[[#This Row],[Male Population]],"0.0%")</f>
        <v>0.0%</v>
      </c>
      <c r="X423" s="127" t="str">
        <f>IFERROR(Table1[[#This Row],[Total Ballots]]/Table1[[#This Row],[Total Population]],"0.0%")</f>
        <v>0.0%</v>
      </c>
      <c r="Y423" s="127" t="str">
        <f>IFERROR(Table1[[#This Row],[Female Ballots]]/Table1[[#This Row],[Female Voters]],"0.0%")</f>
        <v>0.0%</v>
      </c>
      <c r="Z423" s="128" t="str">
        <f>IFERROR(Table1[[#This Row],[Male Ballots]]/Table1[[#This Row],[Male Voters]],"0.0%")</f>
        <v>0.0%</v>
      </c>
      <c r="AA423" s="127" t="str">
        <f>IFERROR(Table1[[#This Row],[Total Ballots]]/Table1[[#This Row],[Total Voters]],"0.0%")</f>
        <v>0.0%</v>
      </c>
    </row>
    <row r="424" spans="1:27" s="7" customFormat="1" hidden="1" x14ac:dyDescent="0.35">
      <c r="A424" s="102" t="s">
        <v>42</v>
      </c>
      <c r="B424" s="103">
        <v>2025</v>
      </c>
      <c r="C424" s="17" t="s">
        <v>81</v>
      </c>
      <c r="D424" s="116"/>
      <c r="E424" s="117"/>
      <c r="F424" s="117"/>
      <c r="G424" s="110" t="s">
        <v>63</v>
      </c>
      <c r="H424" s="122"/>
      <c r="I424" s="122"/>
      <c r="J424" s="123"/>
      <c r="K424"/>
      <c r="L424"/>
      <c r="M424"/>
      <c r="N424"/>
      <c r="O424"/>
      <c r="P424"/>
      <c r="Q424"/>
      <c r="R424"/>
      <c r="S424" s="131" t="str">
        <f>IFERROR(Table1[[#This Row],[Female Voters]]/Table1[[#This Row],[Female Population]],"0.0%")</f>
        <v>0.0%</v>
      </c>
      <c r="T424" s="127" t="str">
        <f>IFERROR(Table1[[#This Row],[Male Voters]]/Table1[[#This Row],[Male Population]],"0.0%")</f>
        <v>0.0%</v>
      </c>
      <c r="U424" s="127" t="str">
        <f>IFERROR(Table1[[#This Row],[Total Voters]]/Table1[[#This Row],[Total Population]],"0.0%")</f>
        <v>0.0%</v>
      </c>
      <c r="V424" s="127" t="str">
        <f>IFERROR(Table1[[#This Row],[Female Ballots]]/Table1[[#This Row],[Female Population]],"0.0%")</f>
        <v>0.0%</v>
      </c>
      <c r="W424" s="127" t="str">
        <f>IFERROR(Table1[[#This Row],[Male Ballots]]/Table1[[#This Row],[Male Population]],"0.0%")</f>
        <v>0.0%</v>
      </c>
      <c r="X424" s="127" t="str">
        <f>IFERROR(Table1[[#This Row],[Total Ballots]]/Table1[[#This Row],[Total Population]],"0.0%")</f>
        <v>0.0%</v>
      </c>
      <c r="Y424" s="127" t="str">
        <f>IFERROR(Table1[[#This Row],[Female Ballots]]/Table1[[#This Row],[Female Voters]],"0.0%")</f>
        <v>0.0%</v>
      </c>
      <c r="Z424" s="128" t="str">
        <f>IFERROR(Table1[[#This Row],[Male Ballots]]/Table1[[#This Row],[Male Voters]],"0.0%")</f>
        <v>0.0%</v>
      </c>
      <c r="AA424" s="127" t="str">
        <f>IFERROR(Table1[[#This Row],[Total Ballots]]/Table1[[#This Row],[Total Voters]],"0.0%")</f>
        <v>0.0%</v>
      </c>
    </row>
    <row r="425" spans="1:27" s="7" customFormat="1" hidden="1" x14ac:dyDescent="0.35">
      <c r="A425" s="102" t="s">
        <v>42</v>
      </c>
      <c r="B425" s="103">
        <v>2025</v>
      </c>
      <c r="C425" s="17" t="s">
        <v>81</v>
      </c>
      <c r="D425" s="116"/>
      <c r="E425" s="117"/>
      <c r="F425" s="117"/>
      <c r="G425" s="110" t="s">
        <v>64</v>
      </c>
      <c r="H425" s="122"/>
      <c r="I425" s="122"/>
      <c r="J425" s="123"/>
      <c r="K425"/>
      <c r="L425"/>
      <c r="M425"/>
      <c r="N425"/>
      <c r="O425"/>
      <c r="P425"/>
      <c r="Q425"/>
      <c r="R425"/>
      <c r="S425" s="131" t="str">
        <f>IFERROR(Table1[[#This Row],[Female Voters]]/Table1[[#This Row],[Female Population]],"0.0%")</f>
        <v>0.0%</v>
      </c>
      <c r="T425" s="127" t="str">
        <f>IFERROR(Table1[[#This Row],[Male Voters]]/Table1[[#This Row],[Male Population]],"0.0%")</f>
        <v>0.0%</v>
      </c>
      <c r="U425" s="127" t="str">
        <f>IFERROR(Table1[[#This Row],[Total Voters]]/Table1[[#This Row],[Total Population]],"0.0%")</f>
        <v>0.0%</v>
      </c>
      <c r="V425" s="127" t="str">
        <f>IFERROR(Table1[[#This Row],[Female Ballots]]/Table1[[#This Row],[Female Population]],"0.0%")</f>
        <v>0.0%</v>
      </c>
      <c r="W425" s="127" t="str">
        <f>IFERROR(Table1[[#This Row],[Male Ballots]]/Table1[[#This Row],[Male Population]],"0.0%")</f>
        <v>0.0%</v>
      </c>
      <c r="X425" s="127" t="str">
        <f>IFERROR(Table1[[#This Row],[Total Ballots]]/Table1[[#This Row],[Total Population]],"0.0%")</f>
        <v>0.0%</v>
      </c>
      <c r="Y425" s="127" t="str">
        <f>IFERROR(Table1[[#This Row],[Female Ballots]]/Table1[[#This Row],[Female Voters]],"0.0%")</f>
        <v>0.0%</v>
      </c>
      <c r="Z425" s="128" t="str">
        <f>IFERROR(Table1[[#This Row],[Male Ballots]]/Table1[[#This Row],[Male Voters]],"0.0%")</f>
        <v>0.0%</v>
      </c>
      <c r="AA425" s="127" t="str">
        <f>IFERROR(Table1[[#This Row],[Total Ballots]]/Table1[[#This Row],[Total Voters]],"0.0%")</f>
        <v>0.0%</v>
      </c>
    </row>
    <row r="426" spans="1:27" s="7" customFormat="1" hidden="1" x14ac:dyDescent="0.35">
      <c r="A426" s="102" t="s">
        <v>42</v>
      </c>
      <c r="B426" s="103">
        <v>2025</v>
      </c>
      <c r="C426" s="17" t="s">
        <v>81</v>
      </c>
      <c r="D426" s="116"/>
      <c r="E426" s="117"/>
      <c r="F426" s="117"/>
      <c r="G426" s="110" t="s">
        <v>65</v>
      </c>
      <c r="H426" s="122"/>
      <c r="I426" s="122"/>
      <c r="J426" s="123"/>
      <c r="K426"/>
      <c r="L426"/>
      <c r="M426"/>
      <c r="N426"/>
      <c r="O426"/>
      <c r="P426"/>
      <c r="Q426"/>
      <c r="R426"/>
      <c r="S426" s="131" t="str">
        <f>IFERROR(Table1[[#This Row],[Female Voters]]/Table1[[#This Row],[Female Population]],"0.0%")</f>
        <v>0.0%</v>
      </c>
      <c r="T426" s="127" t="str">
        <f>IFERROR(Table1[[#This Row],[Male Voters]]/Table1[[#This Row],[Male Population]],"0.0%")</f>
        <v>0.0%</v>
      </c>
      <c r="U426" s="127" t="str">
        <f>IFERROR(Table1[[#This Row],[Total Voters]]/Table1[[#This Row],[Total Population]],"0.0%")</f>
        <v>0.0%</v>
      </c>
      <c r="V426" s="127" t="str">
        <f>IFERROR(Table1[[#This Row],[Female Ballots]]/Table1[[#This Row],[Female Population]],"0.0%")</f>
        <v>0.0%</v>
      </c>
      <c r="W426" s="127" t="str">
        <f>IFERROR(Table1[[#This Row],[Male Ballots]]/Table1[[#This Row],[Male Population]],"0.0%")</f>
        <v>0.0%</v>
      </c>
      <c r="X426" s="127" t="str">
        <f>IFERROR(Table1[[#This Row],[Total Ballots]]/Table1[[#This Row],[Total Population]],"0.0%")</f>
        <v>0.0%</v>
      </c>
      <c r="Y426" s="127" t="str">
        <f>IFERROR(Table1[[#This Row],[Female Ballots]]/Table1[[#This Row],[Female Voters]],"0.0%")</f>
        <v>0.0%</v>
      </c>
      <c r="Z426" s="128" t="str">
        <f>IFERROR(Table1[[#This Row],[Male Ballots]]/Table1[[#This Row],[Male Voters]],"0.0%")</f>
        <v>0.0%</v>
      </c>
      <c r="AA426" s="127" t="str">
        <f>IFERROR(Table1[[#This Row],[Total Ballots]]/Table1[[#This Row],[Total Voters]],"0.0%")</f>
        <v>0.0%</v>
      </c>
    </row>
    <row r="427" spans="1:27" s="7" customFormat="1" hidden="1" x14ac:dyDescent="0.35">
      <c r="A427" s="102" t="s">
        <v>42</v>
      </c>
      <c r="B427" s="103">
        <v>2025</v>
      </c>
      <c r="C427" s="17" t="s">
        <v>81</v>
      </c>
      <c r="D427" s="116"/>
      <c r="E427" s="117"/>
      <c r="F427" s="117"/>
      <c r="G427" s="110" t="s">
        <v>66</v>
      </c>
      <c r="H427" s="122"/>
      <c r="I427" s="122"/>
      <c r="J427" s="123"/>
      <c r="K427"/>
      <c r="L427"/>
      <c r="M427"/>
      <c r="N427"/>
      <c r="O427"/>
      <c r="P427"/>
      <c r="Q427"/>
      <c r="R427"/>
      <c r="S427" s="131" t="str">
        <f>IFERROR(Table1[[#This Row],[Female Voters]]/Table1[[#This Row],[Female Population]],"0.0%")</f>
        <v>0.0%</v>
      </c>
      <c r="T427" s="127" t="str">
        <f>IFERROR(Table1[[#This Row],[Male Voters]]/Table1[[#This Row],[Male Population]],"0.0%")</f>
        <v>0.0%</v>
      </c>
      <c r="U427" s="127" t="str">
        <f>IFERROR(Table1[[#This Row],[Total Voters]]/Table1[[#This Row],[Total Population]],"0.0%")</f>
        <v>0.0%</v>
      </c>
      <c r="V427" s="127" t="str">
        <f>IFERROR(Table1[[#This Row],[Female Ballots]]/Table1[[#This Row],[Female Population]],"0.0%")</f>
        <v>0.0%</v>
      </c>
      <c r="W427" s="127" t="str">
        <f>IFERROR(Table1[[#This Row],[Male Ballots]]/Table1[[#This Row],[Male Population]],"0.0%")</f>
        <v>0.0%</v>
      </c>
      <c r="X427" s="127" t="str">
        <f>IFERROR(Table1[[#This Row],[Total Ballots]]/Table1[[#This Row],[Total Population]],"0.0%")</f>
        <v>0.0%</v>
      </c>
      <c r="Y427" s="127" t="str">
        <f>IFERROR(Table1[[#This Row],[Female Ballots]]/Table1[[#This Row],[Female Voters]],"0.0%")</f>
        <v>0.0%</v>
      </c>
      <c r="Z427" s="128" t="str">
        <f>IFERROR(Table1[[#This Row],[Male Ballots]]/Table1[[#This Row],[Male Voters]],"0.0%")</f>
        <v>0.0%</v>
      </c>
      <c r="AA427" s="127" t="str">
        <f>IFERROR(Table1[[#This Row],[Total Ballots]]/Table1[[#This Row],[Total Voters]],"0.0%")</f>
        <v>0.0%</v>
      </c>
    </row>
    <row r="428" spans="1:27" s="7" customFormat="1" hidden="1" x14ac:dyDescent="0.35">
      <c r="A428" s="102" t="s">
        <v>42</v>
      </c>
      <c r="B428" s="103">
        <v>2025</v>
      </c>
      <c r="C428" s="17" t="s">
        <v>81</v>
      </c>
      <c r="D428" s="116"/>
      <c r="E428" s="117"/>
      <c r="F428" s="117"/>
      <c r="G428" s="110" t="s">
        <v>67</v>
      </c>
      <c r="H428" s="122"/>
      <c r="I428" s="122"/>
      <c r="J428" s="123"/>
      <c r="K428"/>
      <c r="L428"/>
      <c r="M428"/>
      <c r="N428"/>
      <c r="O428"/>
      <c r="P428"/>
      <c r="Q428"/>
      <c r="R428"/>
      <c r="S428" s="131" t="str">
        <f>IFERROR(Table1[[#This Row],[Female Voters]]/Table1[[#This Row],[Female Population]],"0.0%")</f>
        <v>0.0%</v>
      </c>
      <c r="T428" s="127" t="str">
        <f>IFERROR(Table1[[#This Row],[Male Voters]]/Table1[[#This Row],[Male Population]],"0.0%")</f>
        <v>0.0%</v>
      </c>
      <c r="U428" s="127" t="str">
        <f>IFERROR(Table1[[#This Row],[Total Voters]]/Table1[[#This Row],[Total Population]],"0.0%")</f>
        <v>0.0%</v>
      </c>
      <c r="V428" s="127" t="str">
        <f>IFERROR(Table1[[#This Row],[Female Ballots]]/Table1[[#This Row],[Female Population]],"0.0%")</f>
        <v>0.0%</v>
      </c>
      <c r="W428" s="127" t="str">
        <f>IFERROR(Table1[[#This Row],[Male Ballots]]/Table1[[#This Row],[Male Population]],"0.0%")</f>
        <v>0.0%</v>
      </c>
      <c r="X428" s="127" t="str">
        <f>IFERROR(Table1[[#This Row],[Total Ballots]]/Table1[[#This Row],[Total Population]],"0.0%")</f>
        <v>0.0%</v>
      </c>
      <c r="Y428" s="127" t="str">
        <f>IFERROR(Table1[[#This Row],[Female Ballots]]/Table1[[#This Row],[Female Voters]],"0.0%")</f>
        <v>0.0%</v>
      </c>
      <c r="Z428" s="128" t="str">
        <f>IFERROR(Table1[[#This Row],[Male Ballots]]/Table1[[#This Row],[Male Voters]],"0.0%")</f>
        <v>0.0%</v>
      </c>
      <c r="AA428" s="127" t="str">
        <f>IFERROR(Table1[[#This Row],[Total Ballots]]/Table1[[#This Row],[Total Voters]],"0.0%")</f>
        <v>0.0%</v>
      </c>
    </row>
    <row r="429" spans="1:27" s="7" customFormat="1" hidden="1" x14ac:dyDescent="0.35">
      <c r="A429" s="102" t="s">
        <v>27</v>
      </c>
      <c r="B429" s="103">
        <v>2025</v>
      </c>
      <c r="C429" s="17" t="s">
        <v>81</v>
      </c>
      <c r="D429" s="116"/>
      <c r="E429" s="117"/>
      <c r="F429" s="117"/>
      <c r="G429" s="110" t="s">
        <v>79</v>
      </c>
      <c r="H429" s="122"/>
      <c r="I429" s="122"/>
      <c r="J429" s="123"/>
      <c r="K429"/>
      <c r="L429"/>
      <c r="M429"/>
      <c r="N429"/>
      <c r="O429"/>
      <c r="P429"/>
      <c r="Q429"/>
      <c r="R429"/>
      <c r="S429" s="131" t="str">
        <f>IFERROR(Table1[[#This Row],[Female Voters]]/Table1[[#This Row],[Female Population]],"0.0%")</f>
        <v>0.0%</v>
      </c>
      <c r="T429" s="127" t="str">
        <f>IFERROR(Table1[[#This Row],[Male Voters]]/Table1[[#This Row],[Male Population]],"0.0%")</f>
        <v>0.0%</v>
      </c>
      <c r="U429" s="127" t="str">
        <f>IFERROR(Table1[[#This Row],[Total Voters]]/Table1[[#This Row],[Total Population]],"0.0%")</f>
        <v>0.0%</v>
      </c>
      <c r="V429" s="127" t="str">
        <f>IFERROR(Table1[[#This Row],[Female Ballots]]/Table1[[#This Row],[Female Population]],"0.0%")</f>
        <v>0.0%</v>
      </c>
      <c r="W429" s="127" t="str">
        <f>IFERROR(Table1[[#This Row],[Male Ballots]]/Table1[[#This Row],[Male Population]],"0.0%")</f>
        <v>0.0%</v>
      </c>
      <c r="X429" s="127" t="str">
        <f>IFERROR(Table1[[#This Row],[Total Ballots]]/Table1[[#This Row],[Total Population]],"0.0%")</f>
        <v>0.0%</v>
      </c>
      <c r="Y429" s="127" t="str">
        <f>IFERROR(Table1[[#This Row],[Female Ballots]]/Table1[[#This Row],[Female Voters]],"0.0%")</f>
        <v>0.0%</v>
      </c>
      <c r="Z429" s="128" t="str">
        <f>IFERROR(Table1[[#This Row],[Male Ballots]]/Table1[[#This Row],[Male Voters]],"0.0%")</f>
        <v>0.0%</v>
      </c>
      <c r="AA429" s="127" t="str">
        <f>IFERROR(Table1[[#This Row],[Total Ballots]]/Table1[[#This Row],[Total Voters]],"0.0%")</f>
        <v>0.0%</v>
      </c>
    </row>
    <row r="430" spans="1:27" s="7" customFormat="1" hidden="1" x14ac:dyDescent="0.35">
      <c r="A430" s="102" t="s">
        <v>27</v>
      </c>
      <c r="B430" s="103">
        <v>2025</v>
      </c>
      <c r="C430" s="17" t="s">
        <v>81</v>
      </c>
      <c r="D430" s="116"/>
      <c r="E430" s="117"/>
      <c r="F430" s="117"/>
      <c r="G430" s="110" t="s">
        <v>62</v>
      </c>
      <c r="H430" s="122"/>
      <c r="I430" s="122"/>
      <c r="J430" s="123"/>
      <c r="K430"/>
      <c r="L430"/>
      <c r="M430"/>
      <c r="N430"/>
      <c r="O430"/>
      <c r="P430"/>
      <c r="Q430"/>
      <c r="R430"/>
      <c r="S430" s="131" t="str">
        <f>IFERROR(Table1[[#This Row],[Female Voters]]/Table1[[#This Row],[Female Population]],"0.0%")</f>
        <v>0.0%</v>
      </c>
      <c r="T430" s="127" t="str">
        <f>IFERROR(Table1[[#This Row],[Male Voters]]/Table1[[#This Row],[Male Population]],"0.0%")</f>
        <v>0.0%</v>
      </c>
      <c r="U430" s="127" t="str">
        <f>IFERROR(Table1[[#This Row],[Total Voters]]/Table1[[#This Row],[Total Population]],"0.0%")</f>
        <v>0.0%</v>
      </c>
      <c r="V430" s="127" t="str">
        <f>IFERROR(Table1[[#This Row],[Female Ballots]]/Table1[[#This Row],[Female Population]],"0.0%")</f>
        <v>0.0%</v>
      </c>
      <c r="W430" s="127" t="str">
        <f>IFERROR(Table1[[#This Row],[Male Ballots]]/Table1[[#This Row],[Male Population]],"0.0%")</f>
        <v>0.0%</v>
      </c>
      <c r="X430" s="127" t="str">
        <f>IFERROR(Table1[[#This Row],[Total Ballots]]/Table1[[#This Row],[Total Population]],"0.0%")</f>
        <v>0.0%</v>
      </c>
      <c r="Y430" s="127" t="str">
        <f>IFERROR(Table1[[#This Row],[Female Ballots]]/Table1[[#This Row],[Female Voters]],"0.0%")</f>
        <v>0.0%</v>
      </c>
      <c r="Z430" s="128" t="str">
        <f>IFERROR(Table1[[#This Row],[Male Ballots]]/Table1[[#This Row],[Male Voters]],"0.0%")</f>
        <v>0.0%</v>
      </c>
      <c r="AA430" s="127" t="str">
        <f>IFERROR(Table1[[#This Row],[Total Ballots]]/Table1[[#This Row],[Total Voters]],"0.0%")</f>
        <v>0.0%</v>
      </c>
    </row>
    <row r="431" spans="1:27" s="7" customFormat="1" hidden="1" x14ac:dyDescent="0.35">
      <c r="A431" s="102" t="s">
        <v>27</v>
      </c>
      <c r="B431" s="103">
        <v>2025</v>
      </c>
      <c r="C431" s="17" t="s">
        <v>81</v>
      </c>
      <c r="D431" s="116"/>
      <c r="E431" s="117"/>
      <c r="F431" s="117"/>
      <c r="G431" s="110" t="s">
        <v>63</v>
      </c>
      <c r="H431" s="122"/>
      <c r="I431" s="122"/>
      <c r="J431" s="123"/>
      <c r="K431"/>
      <c r="L431"/>
      <c r="M431"/>
      <c r="N431"/>
      <c r="O431"/>
      <c r="P431"/>
      <c r="Q431"/>
      <c r="R431"/>
      <c r="S431" s="131" t="str">
        <f>IFERROR(Table1[[#This Row],[Female Voters]]/Table1[[#This Row],[Female Population]],"0.0%")</f>
        <v>0.0%</v>
      </c>
      <c r="T431" s="127" t="str">
        <f>IFERROR(Table1[[#This Row],[Male Voters]]/Table1[[#This Row],[Male Population]],"0.0%")</f>
        <v>0.0%</v>
      </c>
      <c r="U431" s="127" t="str">
        <f>IFERROR(Table1[[#This Row],[Total Voters]]/Table1[[#This Row],[Total Population]],"0.0%")</f>
        <v>0.0%</v>
      </c>
      <c r="V431" s="127" t="str">
        <f>IFERROR(Table1[[#This Row],[Female Ballots]]/Table1[[#This Row],[Female Population]],"0.0%")</f>
        <v>0.0%</v>
      </c>
      <c r="W431" s="127" t="str">
        <f>IFERROR(Table1[[#This Row],[Male Ballots]]/Table1[[#This Row],[Male Population]],"0.0%")</f>
        <v>0.0%</v>
      </c>
      <c r="X431" s="127" t="str">
        <f>IFERROR(Table1[[#This Row],[Total Ballots]]/Table1[[#This Row],[Total Population]],"0.0%")</f>
        <v>0.0%</v>
      </c>
      <c r="Y431" s="127" t="str">
        <f>IFERROR(Table1[[#This Row],[Female Ballots]]/Table1[[#This Row],[Female Voters]],"0.0%")</f>
        <v>0.0%</v>
      </c>
      <c r="Z431" s="128" t="str">
        <f>IFERROR(Table1[[#This Row],[Male Ballots]]/Table1[[#This Row],[Male Voters]],"0.0%")</f>
        <v>0.0%</v>
      </c>
      <c r="AA431" s="127" t="str">
        <f>IFERROR(Table1[[#This Row],[Total Ballots]]/Table1[[#This Row],[Total Voters]],"0.0%")</f>
        <v>0.0%</v>
      </c>
    </row>
    <row r="432" spans="1:27" s="7" customFormat="1" hidden="1" x14ac:dyDescent="0.35">
      <c r="A432" s="102" t="s">
        <v>27</v>
      </c>
      <c r="B432" s="103">
        <v>2025</v>
      </c>
      <c r="C432" s="17" t="s">
        <v>81</v>
      </c>
      <c r="D432" s="116"/>
      <c r="E432" s="117"/>
      <c r="F432" s="117"/>
      <c r="G432" s="110" t="s">
        <v>64</v>
      </c>
      <c r="H432" s="122"/>
      <c r="I432" s="122"/>
      <c r="J432" s="123"/>
      <c r="K432"/>
      <c r="L432"/>
      <c r="M432"/>
      <c r="N432"/>
      <c r="O432"/>
      <c r="P432"/>
      <c r="Q432"/>
      <c r="R432"/>
      <c r="S432" s="131" t="str">
        <f>IFERROR(Table1[[#This Row],[Female Voters]]/Table1[[#This Row],[Female Population]],"0.0%")</f>
        <v>0.0%</v>
      </c>
      <c r="T432" s="127" t="str">
        <f>IFERROR(Table1[[#This Row],[Male Voters]]/Table1[[#This Row],[Male Population]],"0.0%")</f>
        <v>0.0%</v>
      </c>
      <c r="U432" s="127" t="str">
        <f>IFERROR(Table1[[#This Row],[Total Voters]]/Table1[[#This Row],[Total Population]],"0.0%")</f>
        <v>0.0%</v>
      </c>
      <c r="V432" s="127" t="str">
        <f>IFERROR(Table1[[#This Row],[Female Ballots]]/Table1[[#This Row],[Female Population]],"0.0%")</f>
        <v>0.0%</v>
      </c>
      <c r="W432" s="127" t="str">
        <f>IFERROR(Table1[[#This Row],[Male Ballots]]/Table1[[#This Row],[Male Population]],"0.0%")</f>
        <v>0.0%</v>
      </c>
      <c r="X432" s="127" t="str">
        <f>IFERROR(Table1[[#This Row],[Total Ballots]]/Table1[[#This Row],[Total Population]],"0.0%")</f>
        <v>0.0%</v>
      </c>
      <c r="Y432" s="127" t="str">
        <f>IFERROR(Table1[[#This Row],[Female Ballots]]/Table1[[#This Row],[Female Voters]],"0.0%")</f>
        <v>0.0%</v>
      </c>
      <c r="Z432" s="128" t="str">
        <f>IFERROR(Table1[[#This Row],[Male Ballots]]/Table1[[#This Row],[Male Voters]],"0.0%")</f>
        <v>0.0%</v>
      </c>
      <c r="AA432" s="127" t="str">
        <f>IFERROR(Table1[[#This Row],[Total Ballots]]/Table1[[#This Row],[Total Voters]],"0.0%")</f>
        <v>0.0%</v>
      </c>
    </row>
    <row r="433" spans="1:27" s="7" customFormat="1" hidden="1" x14ac:dyDescent="0.35">
      <c r="A433" s="102" t="s">
        <v>27</v>
      </c>
      <c r="B433" s="103">
        <v>2025</v>
      </c>
      <c r="C433" s="17" t="s">
        <v>81</v>
      </c>
      <c r="D433" s="116"/>
      <c r="E433" s="117"/>
      <c r="F433" s="117"/>
      <c r="G433" s="110" t="s">
        <v>65</v>
      </c>
      <c r="H433" s="122"/>
      <c r="I433" s="122"/>
      <c r="J433" s="123"/>
      <c r="K433"/>
      <c r="L433"/>
      <c r="M433"/>
      <c r="N433"/>
      <c r="O433"/>
      <c r="P433"/>
      <c r="Q433"/>
      <c r="R433"/>
      <c r="S433" s="131" t="str">
        <f>IFERROR(Table1[[#This Row],[Female Voters]]/Table1[[#This Row],[Female Population]],"0.0%")</f>
        <v>0.0%</v>
      </c>
      <c r="T433" s="127" t="str">
        <f>IFERROR(Table1[[#This Row],[Male Voters]]/Table1[[#This Row],[Male Population]],"0.0%")</f>
        <v>0.0%</v>
      </c>
      <c r="U433" s="127" t="str">
        <f>IFERROR(Table1[[#This Row],[Total Voters]]/Table1[[#This Row],[Total Population]],"0.0%")</f>
        <v>0.0%</v>
      </c>
      <c r="V433" s="127" t="str">
        <f>IFERROR(Table1[[#This Row],[Female Ballots]]/Table1[[#This Row],[Female Population]],"0.0%")</f>
        <v>0.0%</v>
      </c>
      <c r="W433" s="127" t="str">
        <f>IFERROR(Table1[[#This Row],[Male Ballots]]/Table1[[#This Row],[Male Population]],"0.0%")</f>
        <v>0.0%</v>
      </c>
      <c r="X433" s="127" t="str">
        <f>IFERROR(Table1[[#This Row],[Total Ballots]]/Table1[[#This Row],[Total Population]],"0.0%")</f>
        <v>0.0%</v>
      </c>
      <c r="Y433" s="127" t="str">
        <f>IFERROR(Table1[[#This Row],[Female Ballots]]/Table1[[#This Row],[Female Voters]],"0.0%")</f>
        <v>0.0%</v>
      </c>
      <c r="Z433" s="128" t="str">
        <f>IFERROR(Table1[[#This Row],[Male Ballots]]/Table1[[#This Row],[Male Voters]],"0.0%")</f>
        <v>0.0%</v>
      </c>
      <c r="AA433" s="127" t="str">
        <f>IFERROR(Table1[[#This Row],[Total Ballots]]/Table1[[#This Row],[Total Voters]],"0.0%")</f>
        <v>0.0%</v>
      </c>
    </row>
    <row r="434" spans="1:27" s="7" customFormat="1" hidden="1" x14ac:dyDescent="0.35">
      <c r="A434" s="102" t="s">
        <v>27</v>
      </c>
      <c r="B434" s="103">
        <v>2025</v>
      </c>
      <c r="C434" s="17" t="s">
        <v>81</v>
      </c>
      <c r="D434" s="116"/>
      <c r="E434" s="117"/>
      <c r="F434" s="117"/>
      <c r="G434" s="110" t="s">
        <v>66</v>
      </c>
      <c r="H434" s="122"/>
      <c r="I434" s="122"/>
      <c r="J434" s="123"/>
      <c r="K434"/>
      <c r="L434"/>
      <c r="M434"/>
      <c r="N434"/>
      <c r="O434"/>
      <c r="P434"/>
      <c r="Q434"/>
      <c r="R434"/>
      <c r="S434" s="131" t="str">
        <f>IFERROR(Table1[[#This Row],[Female Voters]]/Table1[[#This Row],[Female Population]],"0.0%")</f>
        <v>0.0%</v>
      </c>
      <c r="T434" s="127" t="str">
        <f>IFERROR(Table1[[#This Row],[Male Voters]]/Table1[[#This Row],[Male Population]],"0.0%")</f>
        <v>0.0%</v>
      </c>
      <c r="U434" s="127" t="str">
        <f>IFERROR(Table1[[#This Row],[Total Voters]]/Table1[[#This Row],[Total Population]],"0.0%")</f>
        <v>0.0%</v>
      </c>
      <c r="V434" s="127" t="str">
        <f>IFERROR(Table1[[#This Row],[Female Ballots]]/Table1[[#This Row],[Female Population]],"0.0%")</f>
        <v>0.0%</v>
      </c>
      <c r="W434" s="127" t="str">
        <f>IFERROR(Table1[[#This Row],[Male Ballots]]/Table1[[#This Row],[Male Population]],"0.0%")</f>
        <v>0.0%</v>
      </c>
      <c r="X434" s="127" t="str">
        <f>IFERROR(Table1[[#This Row],[Total Ballots]]/Table1[[#This Row],[Total Population]],"0.0%")</f>
        <v>0.0%</v>
      </c>
      <c r="Y434" s="127" t="str">
        <f>IFERROR(Table1[[#This Row],[Female Ballots]]/Table1[[#This Row],[Female Voters]],"0.0%")</f>
        <v>0.0%</v>
      </c>
      <c r="Z434" s="128" t="str">
        <f>IFERROR(Table1[[#This Row],[Male Ballots]]/Table1[[#This Row],[Male Voters]],"0.0%")</f>
        <v>0.0%</v>
      </c>
      <c r="AA434" s="127" t="str">
        <f>IFERROR(Table1[[#This Row],[Total Ballots]]/Table1[[#This Row],[Total Voters]],"0.0%")</f>
        <v>0.0%</v>
      </c>
    </row>
    <row r="435" spans="1:27" s="7" customFormat="1" hidden="1" x14ac:dyDescent="0.35">
      <c r="A435" s="102" t="s">
        <v>27</v>
      </c>
      <c r="B435" s="103">
        <v>2025</v>
      </c>
      <c r="C435" s="17" t="s">
        <v>81</v>
      </c>
      <c r="D435" s="116"/>
      <c r="E435" s="117"/>
      <c r="F435" s="117"/>
      <c r="G435" s="110" t="s">
        <v>67</v>
      </c>
      <c r="H435" s="122"/>
      <c r="I435" s="122"/>
      <c r="J435" s="123"/>
      <c r="K435"/>
      <c r="L435"/>
      <c r="M435"/>
      <c r="N435"/>
      <c r="O435"/>
      <c r="P435"/>
      <c r="Q435"/>
      <c r="R435"/>
      <c r="S435" s="131" t="str">
        <f>IFERROR(Table1[[#This Row],[Female Voters]]/Table1[[#This Row],[Female Population]],"0.0%")</f>
        <v>0.0%</v>
      </c>
      <c r="T435" s="127" t="str">
        <f>IFERROR(Table1[[#This Row],[Male Voters]]/Table1[[#This Row],[Male Population]],"0.0%")</f>
        <v>0.0%</v>
      </c>
      <c r="U435" s="127" t="str">
        <f>IFERROR(Table1[[#This Row],[Total Voters]]/Table1[[#This Row],[Total Population]],"0.0%")</f>
        <v>0.0%</v>
      </c>
      <c r="V435" s="127" t="str">
        <f>IFERROR(Table1[[#This Row],[Female Ballots]]/Table1[[#This Row],[Female Population]],"0.0%")</f>
        <v>0.0%</v>
      </c>
      <c r="W435" s="127" t="str">
        <f>IFERROR(Table1[[#This Row],[Male Ballots]]/Table1[[#This Row],[Male Population]],"0.0%")</f>
        <v>0.0%</v>
      </c>
      <c r="X435" s="127" t="str">
        <f>IFERROR(Table1[[#This Row],[Total Ballots]]/Table1[[#This Row],[Total Population]],"0.0%")</f>
        <v>0.0%</v>
      </c>
      <c r="Y435" s="127" t="str">
        <f>IFERROR(Table1[[#This Row],[Female Ballots]]/Table1[[#This Row],[Female Voters]],"0.0%")</f>
        <v>0.0%</v>
      </c>
      <c r="Z435" s="128" t="str">
        <f>IFERROR(Table1[[#This Row],[Male Ballots]]/Table1[[#This Row],[Male Voters]],"0.0%")</f>
        <v>0.0%</v>
      </c>
      <c r="AA435" s="127" t="str">
        <f>IFERROR(Table1[[#This Row],[Total Ballots]]/Table1[[#This Row],[Total Voters]],"0.0%")</f>
        <v>0.0%</v>
      </c>
    </row>
    <row r="436" spans="1:27" s="7" customFormat="1" hidden="1" x14ac:dyDescent="0.35">
      <c r="A436" s="102" t="s">
        <v>41</v>
      </c>
      <c r="B436" s="103">
        <v>2025</v>
      </c>
      <c r="C436" s="17" t="s">
        <v>81</v>
      </c>
      <c r="D436" s="116"/>
      <c r="E436" s="117"/>
      <c r="F436" s="117"/>
      <c r="G436" s="110" t="s">
        <v>79</v>
      </c>
      <c r="H436" s="122"/>
      <c r="I436" s="122"/>
      <c r="J436" s="123"/>
      <c r="K436"/>
      <c r="L436"/>
      <c r="M436"/>
      <c r="N436"/>
      <c r="O436"/>
      <c r="P436"/>
      <c r="Q436"/>
      <c r="R436"/>
      <c r="S436" s="131" t="str">
        <f>IFERROR(Table1[[#This Row],[Female Voters]]/Table1[[#This Row],[Female Population]],"0.0%")</f>
        <v>0.0%</v>
      </c>
      <c r="T436" s="127" t="str">
        <f>IFERROR(Table1[[#This Row],[Male Voters]]/Table1[[#This Row],[Male Population]],"0.0%")</f>
        <v>0.0%</v>
      </c>
      <c r="U436" s="127" t="str">
        <f>IFERROR(Table1[[#This Row],[Total Voters]]/Table1[[#This Row],[Total Population]],"0.0%")</f>
        <v>0.0%</v>
      </c>
      <c r="V436" s="127" t="str">
        <f>IFERROR(Table1[[#This Row],[Female Ballots]]/Table1[[#This Row],[Female Population]],"0.0%")</f>
        <v>0.0%</v>
      </c>
      <c r="W436" s="127" t="str">
        <f>IFERROR(Table1[[#This Row],[Male Ballots]]/Table1[[#This Row],[Male Population]],"0.0%")</f>
        <v>0.0%</v>
      </c>
      <c r="X436" s="127" t="str">
        <f>IFERROR(Table1[[#This Row],[Total Ballots]]/Table1[[#This Row],[Total Population]],"0.0%")</f>
        <v>0.0%</v>
      </c>
      <c r="Y436" s="127" t="str">
        <f>IFERROR(Table1[[#This Row],[Female Ballots]]/Table1[[#This Row],[Female Voters]],"0.0%")</f>
        <v>0.0%</v>
      </c>
      <c r="Z436" s="128" t="str">
        <f>IFERROR(Table1[[#This Row],[Male Ballots]]/Table1[[#This Row],[Male Voters]],"0.0%")</f>
        <v>0.0%</v>
      </c>
      <c r="AA436" s="127" t="str">
        <f>IFERROR(Table1[[#This Row],[Total Ballots]]/Table1[[#This Row],[Total Voters]],"0.0%")</f>
        <v>0.0%</v>
      </c>
    </row>
    <row r="437" spans="1:27" s="7" customFormat="1" hidden="1" x14ac:dyDescent="0.35">
      <c r="A437" s="102" t="s">
        <v>41</v>
      </c>
      <c r="B437" s="103">
        <v>2025</v>
      </c>
      <c r="C437" s="17" t="s">
        <v>81</v>
      </c>
      <c r="D437" s="116"/>
      <c r="E437" s="117"/>
      <c r="F437" s="117"/>
      <c r="G437" s="110" t="s">
        <v>62</v>
      </c>
      <c r="H437" s="122"/>
      <c r="I437" s="122"/>
      <c r="J437" s="123"/>
      <c r="K437"/>
      <c r="L437"/>
      <c r="M437"/>
      <c r="N437"/>
      <c r="O437"/>
      <c r="P437"/>
      <c r="Q437"/>
      <c r="R437"/>
      <c r="S437" s="131" t="str">
        <f>IFERROR(Table1[[#This Row],[Female Voters]]/Table1[[#This Row],[Female Population]],"0.0%")</f>
        <v>0.0%</v>
      </c>
      <c r="T437" s="127" t="str">
        <f>IFERROR(Table1[[#This Row],[Male Voters]]/Table1[[#This Row],[Male Population]],"0.0%")</f>
        <v>0.0%</v>
      </c>
      <c r="U437" s="127" t="str">
        <f>IFERROR(Table1[[#This Row],[Total Voters]]/Table1[[#This Row],[Total Population]],"0.0%")</f>
        <v>0.0%</v>
      </c>
      <c r="V437" s="127" t="str">
        <f>IFERROR(Table1[[#This Row],[Female Ballots]]/Table1[[#This Row],[Female Population]],"0.0%")</f>
        <v>0.0%</v>
      </c>
      <c r="W437" s="127" t="str">
        <f>IFERROR(Table1[[#This Row],[Male Ballots]]/Table1[[#This Row],[Male Population]],"0.0%")</f>
        <v>0.0%</v>
      </c>
      <c r="X437" s="127" t="str">
        <f>IFERROR(Table1[[#This Row],[Total Ballots]]/Table1[[#This Row],[Total Population]],"0.0%")</f>
        <v>0.0%</v>
      </c>
      <c r="Y437" s="127" t="str">
        <f>IFERROR(Table1[[#This Row],[Female Ballots]]/Table1[[#This Row],[Female Voters]],"0.0%")</f>
        <v>0.0%</v>
      </c>
      <c r="Z437" s="128" t="str">
        <f>IFERROR(Table1[[#This Row],[Male Ballots]]/Table1[[#This Row],[Male Voters]],"0.0%")</f>
        <v>0.0%</v>
      </c>
      <c r="AA437" s="127" t="str">
        <f>IFERROR(Table1[[#This Row],[Total Ballots]]/Table1[[#This Row],[Total Voters]],"0.0%")</f>
        <v>0.0%</v>
      </c>
    </row>
    <row r="438" spans="1:27" s="7" customFormat="1" hidden="1" x14ac:dyDescent="0.35">
      <c r="A438" s="102" t="s">
        <v>41</v>
      </c>
      <c r="B438" s="103">
        <v>2025</v>
      </c>
      <c r="C438" s="17" t="s">
        <v>81</v>
      </c>
      <c r="D438" s="116"/>
      <c r="E438" s="117"/>
      <c r="F438" s="117"/>
      <c r="G438" s="110" t="s">
        <v>63</v>
      </c>
      <c r="H438" s="122"/>
      <c r="I438" s="122"/>
      <c r="J438" s="123"/>
      <c r="K438"/>
      <c r="L438"/>
      <c r="M438"/>
      <c r="N438"/>
      <c r="O438"/>
      <c r="P438"/>
      <c r="Q438"/>
      <c r="R438"/>
      <c r="S438" s="131" t="str">
        <f>IFERROR(Table1[[#This Row],[Female Voters]]/Table1[[#This Row],[Female Population]],"0.0%")</f>
        <v>0.0%</v>
      </c>
      <c r="T438" s="127" t="str">
        <f>IFERROR(Table1[[#This Row],[Male Voters]]/Table1[[#This Row],[Male Population]],"0.0%")</f>
        <v>0.0%</v>
      </c>
      <c r="U438" s="127" t="str">
        <f>IFERROR(Table1[[#This Row],[Total Voters]]/Table1[[#This Row],[Total Population]],"0.0%")</f>
        <v>0.0%</v>
      </c>
      <c r="V438" s="127" t="str">
        <f>IFERROR(Table1[[#This Row],[Female Ballots]]/Table1[[#This Row],[Female Population]],"0.0%")</f>
        <v>0.0%</v>
      </c>
      <c r="W438" s="127" t="str">
        <f>IFERROR(Table1[[#This Row],[Male Ballots]]/Table1[[#This Row],[Male Population]],"0.0%")</f>
        <v>0.0%</v>
      </c>
      <c r="X438" s="127" t="str">
        <f>IFERROR(Table1[[#This Row],[Total Ballots]]/Table1[[#This Row],[Total Population]],"0.0%")</f>
        <v>0.0%</v>
      </c>
      <c r="Y438" s="127" t="str">
        <f>IFERROR(Table1[[#This Row],[Female Ballots]]/Table1[[#This Row],[Female Voters]],"0.0%")</f>
        <v>0.0%</v>
      </c>
      <c r="Z438" s="128" t="str">
        <f>IFERROR(Table1[[#This Row],[Male Ballots]]/Table1[[#This Row],[Male Voters]],"0.0%")</f>
        <v>0.0%</v>
      </c>
      <c r="AA438" s="127" t="str">
        <f>IFERROR(Table1[[#This Row],[Total Ballots]]/Table1[[#This Row],[Total Voters]],"0.0%")</f>
        <v>0.0%</v>
      </c>
    </row>
    <row r="439" spans="1:27" s="7" customFormat="1" hidden="1" x14ac:dyDescent="0.35">
      <c r="A439" s="102" t="s">
        <v>41</v>
      </c>
      <c r="B439" s="103">
        <v>2025</v>
      </c>
      <c r="C439" s="17" t="s">
        <v>81</v>
      </c>
      <c r="D439" s="116"/>
      <c r="E439" s="117"/>
      <c r="F439" s="117"/>
      <c r="G439" s="110" t="s">
        <v>64</v>
      </c>
      <c r="H439" s="122"/>
      <c r="I439" s="122"/>
      <c r="J439" s="123"/>
      <c r="K439"/>
      <c r="L439"/>
      <c r="M439"/>
      <c r="N439"/>
      <c r="O439"/>
      <c r="P439"/>
      <c r="Q439"/>
      <c r="R439"/>
      <c r="S439" s="131" t="str">
        <f>IFERROR(Table1[[#This Row],[Female Voters]]/Table1[[#This Row],[Female Population]],"0.0%")</f>
        <v>0.0%</v>
      </c>
      <c r="T439" s="127" t="str">
        <f>IFERROR(Table1[[#This Row],[Male Voters]]/Table1[[#This Row],[Male Population]],"0.0%")</f>
        <v>0.0%</v>
      </c>
      <c r="U439" s="127" t="str">
        <f>IFERROR(Table1[[#This Row],[Total Voters]]/Table1[[#This Row],[Total Population]],"0.0%")</f>
        <v>0.0%</v>
      </c>
      <c r="V439" s="127" t="str">
        <f>IFERROR(Table1[[#This Row],[Female Ballots]]/Table1[[#This Row],[Female Population]],"0.0%")</f>
        <v>0.0%</v>
      </c>
      <c r="W439" s="127" t="str">
        <f>IFERROR(Table1[[#This Row],[Male Ballots]]/Table1[[#This Row],[Male Population]],"0.0%")</f>
        <v>0.0%</v>
      </c>
      <c r="X439" s="127" t="str">
        <f>IFERROR(Table1[[#This Row],[Total Ballots]]/Table1[[#This Row],[Total Population]],"0.0%")</f>
        <v>0.0%</v>
      </c>
      <c r="Y439" s="127" t="str">
        <f>IFERROR(Table1[[#This Row],[Female Ballots]]/Table1[[#This Row],[Female Voters]],"0.0%")</f>
        <v>0.0%</v>
      </c>
      <c r="Z439" s="128" t="str">
        <f>IFERROR(Table1[[#This Row],[Male Ballots]]/Table1[[#This Row],[Male Voters]],"0.0%")</f>
        <v>0.0%</v>
      </c>
      <c r="AA439" s="127" t="str">
        <f>IFERROR(Table1[[#This Row],[Total Ballots]]/Table1[[#This Row],[Total Voters]],"0.0%")</f>
        <v>0.0%</v>
      </c>
    </row>
    <row r="440" spans="1:27" s="7" customFormat="1" hidden="1" x14ac:dyDescent="0.35">
      <c r="A440" s="102" t="s">
        <v>41</v>
      </c>
      <c r="B440" s="103">
        <v>2025</v>
      </c>
      <c r="C440" s="17" t="s">
        <v>81</v>
      </c>
      <c r="D440" s="116"/>
      <c r="E440" s="117"/>
      <c r="F440" s="117"/>
      <c r="G440" s="110" t="s">
        <v>65</v>
      </c>
      <c r="H440" s="122"/>
      <c r="I440" s="122"/>
      <c r="J440" s="123"/>
      <c r="K440"/>
      <c r="L440"/>
      <c r="M440"/>
      <c r="N440"/>
      <c r="O440"/>
      <c r="P440"/>
      <c r="Q440"/>
      <c r="R440"/>
      <c r="S440" s="131" t="str">
        <f>IFERROR(Table1[[#This Row],[Female Voters]]/Table1[[#This Row],[Female Population]],"0.0%")</f>
        <v>0.0%</v>
      </c>
      <c r="T440" s="127" t="str">
        <f>IFERROR(Table1[[#This Row],[Male Voters]]/Table1[[#This Row],[Male Population]],"0.0%")</f>
        <v>0.0%</v>
      </c>
      <c r="U440" s="127" t="str">
        <f>IFERROR(Table1[[#This Row],[Total Voters]]/Table1[[#This Row],[Total Population]],"0.0%")</f>
        <v>0.0%</v>
      </c>
      <c r="V440" s="127" t="str">
        <f>IFERROR(Table1[[#This Row],[Female Ballots]]/Table1[[#This Row],[Female Population]],"0.0%")</f>
        <v>0.0%</v>
      </c>
      <c r="W440" s="127" t="str">
        <f>IFERROR(Table1[[#This Row],[Male Ballots]]/Table1[[#This Row],[Male Population]],"0.0%")</f>
        <v>0.0%</v>
      </c>
      <c r="X440" s="127" t="str">
        <f>IFERROR(Table1[[#This Row],[Total Ballots]]/Table1[[#This Row],[Total Population]],"0.0%")</f>
        <v>0.0%</v>
      </c>
      <c r="Y440" s="127" t="str">
        <f>IFERROR(Table1[[#This Row],[Female Ballots]]/Table1[[#This Row],[Female Voters]],"0.0%")</f>
        <v>0.0%</v>
      </c>
      <c r="Z440" s="128" t="str">
        <f>IFERROR(Table1[[#This Row],[Male Ballots]]/Table1[[#This Row],[Male Voters]],"0.0%")</f>
        <v>0.0%</v>
      </c>
      <c r="AA440" s="127" t="str">
        <f>IFERROR(Table1[[#This Row],[Total Ballots]]/Table1[[#This Row],[Total Voters]],"0.0%")</f>
        <v>0.0%</v>
      </c>
    </row>
    <row r="441" spans="1:27" s="7" customFormat="1" hidden="1" x14ac:dyDescent="0.35">
      <c r="A441" s="106" t="s">
        <v>41</v>
      </c>
      <c r="B441" s="103">
        <v>2025</v>
      </c>
      <c r="C441" s="17" t="s">
        <v>81</v>
      </c>
      <c r="D441" s="116"/>
      <c r="E441" s="117"/>
      <c r="F441" s="117"/>
      <c r="G441" s="110" t="s">
        <v>66</v>
      </c>
      <c r="H441" s="122"/>
      <c r="I441" s="122"/>
      <c r="J441" s="123"/>
      <c r="K441"/>
      <c r="L441"/>
      <c r="M441"/>
      <c r="N441"/>
      <c r="O441"/>
      <c r="P441"/>
      <c r="Q441"/>
      <c r="R441"/>
      <c r="S441" s="131" t="str">
        <f>IFERROR(Table1[[#This Row],[Female Voters]]/Table1[[#This Row],[Female Population]],"0.0%")</f>
        <v>0.0%</v>
      </c>
      <c r="T441" s="127" t="str">
        <f>IFERROR(Table1[[#This Row],[Male Voters]]/Table1[[#This Row],[Male Population]],"0.0%")</f>
        <v>0.0%</v>
      </c>
      <c r="U441" s="127" t="str">
        <f>IFERROR(Table1[[#This Row],[Total Voters]]/Table1[[#This Row],[Total Population]],"0.0%")</f>
        <v>0.0%</v>
      </c>
      <c r="V441" s="127" t="str">
        <f>IFERROR(Table1[[#This Row],[Female Ballots]]/Table1[[#This Row],[Female Population]],"0.0%")</f>
        <v>0.0%</v>
      </c>
      <c r="W441" s="127" t="str">
        <f>IFERROR(Table1[[#This Row],[Male Ballots]]/Table1[[#This Row],[Male Population]],"0.0%")</f>
        <v>0.0%</v>
      </c>
      <c r="X441" s="127" t="str">
        <f>IFERROR(Table1[[#This Row],[Total Ballots]]/Table1[[#This Row],[Total Population]],"0.0%")</f>
        <v>0.0%</v>
      </c>
      <c r="Y441" s="127" t="str">
        <f>IFERROR(Table1[[#This Row],[Female Ballots]]/Table1[[#This Row],[Female Voters]],"0.0%")</f>
        <v>0.0%</v>
      </c>
      <c r="Z441" s="128" t="str">
        <f>IFERROR(Table1[[#This Row],[Male Ballots]]/Table1[[#This Row],[Male Voters]],"0.0%")</f>
        <v>0.0%</v>
      </c>
      <c r="AA441" s="127" t="str">
        <f>IFERROR(Table1[[#This Row],[Total Ballots]]/Table1[[#This Row],[Total Voters]],"0.0%")</f>
        <v>0.0%</v>
      </c>
    </row>
    <row r="442" spans="1:27" s="7" customFormat="1" hidden="1" x14ac:dyDescent="0.35">
      <c r="A442" s="102" t="s">
        <v>41</v>
      </c>
      <c r="B442" s="103">
        <v>2025</v>
      </c>
      <c r="C442" s="17" t="s">
        <v>81</v>
      </c>
      <c r="D442" s="116"/>
      <c r="E442" s="117"/>
      <c r="F442" s="117"/>
      <c r="G442" s="110" t="s">
        <v>67</v>
      </c>
      <c r="H442" s="122"/>
      <c r="I442" s="122"/>
      <c r="J442" s="123"/>
      <c r="K442"/>
      <c r="L442"/>
      <c r="M442"/>
      <c r="N442"/>
      <c r="O442"/>
      <c r="P442"/>
      <c r="Q442"/>
      <c r="R442"/>
      <c r="S442" s="131" t="str">
        <f>IFERROR(Table1[[#This Row],[Female Voters]]/Table1[[#This Row],[Female Population]],"0.0%")</f>
        <v>0.0%</v>
      </c>
      <c r="T442" s="127" t="str">
        <f>IFERROR(Table1[[#This Row],[Male Voters]]/Table1[[#This Row],[Male Population]],"0.0%")</f>
        <v>0.0%</v>
      </c>
      <c r="U442" s="127" t="str">
        <f>IFERROR(Table1[[#This Row],[Total Voters]]/Table1[[#This Row],[Total Population]],"0.0%")</f>
        <v>0.0%</v>
      </c>
      <c r="V442" s="127" t="str">
        <f>IFERROR(Table1[[#This Row],[Female Ballots]]/Table1[[#This Row],[Female Population]],"0.0%")</f>
        <v>0.0%</v>
      </c>
      <c r="W442" s="127" t="str">
        <f>IFERROR(Table1[[#This Row],[Male Ballots]]/Table1[[#This Row],[Male Population]],"0.0%")</f>
        <v>0.0%</v>
      </c>
      <c r="X442" s="127" t="str">
        <f>IFERROR(Table1[[#This Row],[Total Ballots]]/Table1[[#This Row],[Total Population]],"0.0%")</f>
        <v>0.0%</v>
      </c>
      <c r="Y442" s="127" t="str">
        <f>IFERROR(Table1[[#This Row],[Female Ballots]]/Table1[[#This Row],[Female Voters]],"0.0%")</f>
        <v>0.0%</v>
      </c>
      <c r="Z442" s="128" t="str">
        <f>IFERROR(Table1[[#This Row],[Male Ballots]]/Table1[[#This Row],[Male Voters]],"0.0%")</f>
        <v>0.0%</v>
      </c>
      <c r="AA442" s="127" t="str">
        <f>IFERROR(Table1[[#This Row],[Total Ballots]]/Table1[[#This Row],[Total Voters]],"0.0%")</f>
        <v>0.0%</v>
      </c>
    </row>
    <row r="443" spans="1:27" s="7" customFormat="1" hidden="1" x14ac:dyDescent="0.35">
      <c r="A443" s="102" t="s">
        <v>49</v>
      </c>
      <c r="B443" s="103">
        <v>2025</v>
      </c>
      <c r="C443" s="17" t="s">
        <v>81</v>
      </c>
      <c r="D443" s="17"/>
      <c r="E443" s="117"/>
      <c r="F443" s="117"/>
      <c r="G443" s="110" t="s">
        <v>79</v>
      </c>
      <c r="H443" s="122"/>
      <c r="I443" s="122"/>
      <c r="J443" s="123"/>
      <c r="K443"/>
      <c r="L443"/>
      <c r="M443"/>
      <c r="N443"/>
      <c r="O443"/>
      <c r="P443"/>
      <c r="Q443"/>
      <c r="R443"/>
      <c r="S443" s="131" t="str">
        <f>IFERROR(Table1[[#This Row],[Female Voters]]/Table1[[#This Row],[Female Population]],"0.0%")</f>
        <v>0.0%</v>
      </c>
      <c r="T443" s="127" t="str">
        <f>IFERROR(Table1[[#This Row],[Male Voters]]/Table1[[#This Row],[Male Population]],"0.0%")</f>
        <v>0.0%</v>
      </c>
      <c r="U443" s="127" t="str">
        <f>IFERROR(Table1[[#This Row],[Total Voters]]/Table1[[#This Row],[Total Population]],"0.0%")</f>
        <v>0.0%</v>
      </c>
      <c r="V443" s="127" t="str">
        <f>IFERROR(Table1[[#This Row],[Female Ballots]]/Table1[[#This Row],[Female Population]],"0.0%")</f>
        <v>0.0%</v>
      </c>
      <c r="W443" s="127" t="str">
        <f>IFERROR(Table1[[#This Row],[Male Ballots]]/Table1[[#This Row],[Male Population]],"0.0%")</f>
        <v>0.0%</v>
      </c>
      <c r="X443" s="127" t="str">
        <f>IFERROR(Table1[[#This Row],[Total Ballots]]/Table1[[#This Row],[Total Population]],"0.0%")</f>
        <v>0.0%</v>
      </c>
      <c r="Y443" s="127" t="str">
        <f>IFERROR(Table1[[#This Row],[Female Ballots]]/Table1[[#This Row],[Female Voters]],"0.0%")</f>
        <v>0.0%</v>
      </c>
      <c r="Z443" s="128" t="str">
        <f>IFERROR(Table1[[#This Row],[Male Ballots]]/Table1[[#This Row],[Male Voters]],"0.0%")</f>
        <v>0.0%</v>
      </c>
      <c r="AA443" s="127" t="str">
        <f>IFERROR(Table1[[#This Row],[Total Ballots]]/Table1[[#This Row],[Total Voters]],"0.0%")</f>
        <v>0.0%</v>
      </c>
    </row>
    <row r="444" spans="1:27" s="7" customFormat="1" hidden="1" x14ac:dyDescent="0.35">
      <c r="A444" s="102" t="s">
        <v>49</v>
      </c>
      <c r="B444" s="103">
        <v>2025</v>
      </c>
      <c r="C444" s="17" t="s">
        <v>81</v>
      </c>
      <c r="D444" s="17"/>
      <c r="E444" s="117"/>
      <c r="F444" s="117"/>
      <c r="G444" s="110" t="s">
        <v>62</v>
      </c>
      <c r="H444" s="122"/>
      <c r="I444" s="122"/>
      <c r="J444" s="123"/>
      <c r="K444"/>
      <c r="L444"/>
      <c r="M444"/>
      <c r="N444"/>
      <c r="O444"/>
      <c r="P444"/>
      <c r="Q444"/>
      <c r="R444"/>
      <c r="S444" s="131" t="str">
        <f>IFERROR(Table1[[#This Row],[Female Voters]]/Table1[[#This Row],[Female Population]],"0.0%")</f>
        <v>0.0%</v>
      </c>
      <c r="T444" s="127" t="str">
        <f>IFERROR(Table1[[#This Row],[Male Voters]]/Table1[[#This Row],[Male Population]],"0.0%")</f>
        <v>0.0%</v>
      </c>
      <c r="U444" s="127" t="str">
        <f>IFERROR(Table1[[#This Row],[Total Voters]]/Table1[[#This Row],[Total Population]],"0.0%")</f>
        <v>0.0%</v>
      </c>
      <c r="V444" s="127" t="str">
        <f>IFERROR(Table1[[#This Row],[Female Ballots]]/Table1[[#This Row],[Female Population]],"0.0%")</f>
        <v>0.0%</v>
      </c>
      <c r="W444" s="127" t="str">
        <f>IFERROR(Table1[[#This Row],[Male Ballots]]/Table1[[#This Row],[Male Population]],"0.0%")</f>
        <v>0.0%</v>
      </c>
      <c r="X444" s="127" t="str">
        <f>IFERROR(Table1[[#This Row],[Total Ballots]]/Table1[[#This Row],[Total Population]],"0.0%")</f>
        <v>0.0%</v>
      </c>
      <c r="Y444" s="127" t="str">
        <f>IFERROR(Table1[[#This Row],[Female Ballots]]/Table1[[#This Row],[Female Voters]],"0.0%")</f>
        <v>0.0%</v>
      </c>
      <c r="Z444" s="128" t="str">
        <f>IFERROR(Table1[[#This Row],[Male Ballots]]/Table1[[#This Row],[Male Voters]],"0.0%")</f>
        <v>0.0%</v>
      </c>
      <c r="AA444" s="127" t="str">
        <f>IFERROR(Table1[[#This Row],[Total Ballots]]/Table1[[#This Row],[Total Voters]],"0.0%")</f>
        <v>0.0%</v>
      </c>
    </row>
    <row r="445" spans="1:27" s="7" customFormat="1" hidden="1" x14ac:dyDescent="0.35">
      <c r="A445" s="102" t="s">
        <v>49</v>
      </c>
      <c r="B445" s="103">
        <v>2025</v>
      </c>
      <c r="C445" s="17" t="s">
        <v>81</v>
      </c>
      <c r="D445" s="17"/>
      <c r="E445" s="117"/>
      <c r="F445" s="117"/>
      <c r="G445" s="110" t="s">
        <v>63</v>
      </c>
      <c r="H445" s="122"/>
      <c r="I445" s="122"/>
      <c r="J445" s="123"/>
      <c r="K445"/>
      <c r="L445"/>
      <c r="M445"/>
      <c r="N445"/>
      <c r="O445"/>
      <c r="P445"/>
      <c r="Q445"/>
      <c r="R445"/>
      <c r="S445" s="131" t="str">
        <f>IFERROR(Table1[[#This Row],[Female Voters]]/Table1[[#This Row],[Female Population]],"0.0%")</f>
        <v>0.0%</v>
      </c>
      <c r="T445" s="127" t="str">
        <f>IFERROR(Table1[[#This Row],[Male Voters]]/Table1[[#This Row],[Male Population]],"0.0%")</f>
        <v>0.0%</v>
      </c>
      <c r="U445" s="127" t="str">
        <f>IFERROR(Table1[[#This Row],[Total Voters]]/Table1[[#This Row],[Total Population]],"0.0%")</f>
        <v>0.0%</v>
      </c>
      <c r="V445" s="127" t="str">
        <f>IFERROR(Table1[[#This Row],[Female Ballots]]/Table1[[#This Row],[Female Population]],"0.0%")</f>
        <v>0.0%</v>
      </c>
      <c r="W445" s="127" t="str">
        <f>IFERROR(Table1[[#This Row],[Male Ballots]]/Table1[[#This Row],[Male Population]],"0.0%")</f>
        <v>0.0%</v>
      </c>
      <c r="X445" s="127" t="str">
        <f>IFERROR(Table1[[#This Row],[Total Ballots]]/Table1[[#This Row],[Total Population]],"0.0%")</f>
        <v>0.0%</v>
      </c>
      <c r="Y445" s="127" t="str">
        <f>IFERROR(Table1[[#This Row],[Female Ballots]]/Table1[[#This Row],[Female Voters]],"0.0%")</f>
        <v>0.0%</v>
      </c>
      <c r="Z445" s="128" t="str">
        <f>IFERROR(Table1[[#This Row],[Male Ballots]]/Table1[[#This Row],[Male Voters]],"0.0%")</f>
        <v>0.0%</v>
      </c>
      <c r="AA445" s="127" t="str">
        <f>IFERROR(Table1[[#This Row],[Total Ballots]]/Table1[[#This Row],[Total Voters]],"0.0%")</f>
        <v>0.0%</v>
      </c>
    </row>
    <row r="446" spans="1:27" s="7" customFormat="1" hidden="1" x14ac:dyDescent="0.35">
      <c r="A446" s="102" t="s">
        <v>49</v>
      </c>
      <c r="B446" s="103">
        <v>2025</v>
      </c>
      <c r="C446" s="17" t="s">
        <v>81</v>
      </c>
      <c r="D446" s="17"/>
      <c r="E446" s="117"/>
      <c r="F446" s="117"/>
      <c r="G446" s="110" t="s">
        <v>64</v>
      </c>
      <c r="H446" s="122"/>
      <c r="I446" s="122"/>
      <c r="J446" s="123"/>
      <c r="K446"/>
      <c r="L446"/>
      <c r="M446"/>
      <c r="N446"/>
      <c r="O446"/>
      <c r="P446"/>
      <c r="Q446"/>
      <c r="R446"/>
      <c r="S446" s="131" t="str">
        <f>IFERROR(Table1[[#This Row],[Female Voters]]/Table1[[#This Row],[Female Population]],"0.0%")</f>
        <v>0.0%</v>
      </c>
      <c r="T446" s="127" t="str">
        <f>IFERROR(Table1[[#This Row],[Male Voters]]/Table1[[#This Row],[Male Population]],"0.0%")</f>
        <v>0.0%</v>
      </c>
      <c r="U446" s="127" t="str">
        <f>IFERROR(Table1[[#This Row],[Total Voters]]/Table1[[#This Row],[Total Population]],"0.0%")</f>
        <v>0.0%</v>
      </c>
      <c r="V446" s="127" t="str">
        <f>IFERROR(Table1[[#This Row],[Female Ballots]]/Table1[[#This Row],[Female Population]],"0.0%")</f>
        <v>0.0%</v>
      </c>
      <c r="W446" s="127" t="str">
        <f>IFERROR(Table1[[#This Row],[Male Ballots]]/Table1[[#This Row],[Male Population]],"0.0%")</f>
        <v>0.0%</v>
      </c>
      <c r="X446" s="127" t="str">
        <f>IFERROR(Table1[[#This Row],[Total Ballots]]/Table1[[#This Row],[Total Population]],"0.0%")</f>
        <v>0.0%</v>
      </c>
      <c r="Y446" s="127" t="str">
        <f>IFERROR(Table1[[#This Row],[Female Ballots]]/Table1[[#This Row],[Female Voters]],"0.0%")</f>
        <v>0.0%</v>
      </c>
      <c r="Z446" s="128" t="str">
        <f>IFERROR(Table1[[#This Row],[Male Ballots]]/Table1[[#This Row],[Male Voters]],"0.0%")</f>
        <v>0.0%</v>
      </c>
      <c r="AA446" s="127" t="str">
        <f>IFERROR(Table1[[#This Row],[Total Ballots]]/Table1[[#This Row],[Total Voters]],"0.0%")</f>
        <v>0.0%</v>
      </c>
    </row>
    <row r="447" spans="1:27" s="7" customFormat="1" hidden="1" x14ac:dyDescent="0.35">
      <c r="A447" s="102" t="s">
        <v>49</v>
      </c>
      <c r="B447" s="103">
        <v>2025</v>
      </c>
      <c r="C447" s="17" t="s">
        <v>81</v>
      </c>
      <c r="D447" s="17"/>
      <c r="E447" s="117"/>
      <c r="F447" s="117"/>
      <c r="G447" s="110" t="s">
        <v>65</v>
      </c>
      <c r="H447" s="122"/>
      <c r="I447" s="122"/>
      <c r="J447" s="123"/>
      <c r="K447"/>
      <c r="L447"/>
      <c r="M447"/>
      <c r="N447"/>
      <c r="O447"/>
      <c r="P447"/>
      <c r="Q447"/>
      <c r="R447"/>
      <c r="S447" s="131" t="str">
        <f>IFERROR(Table1[[#This Row],[Female Voters]]/Table1[[#This Row],[Female Population]],"0.0%")</f>
        <v>0.0%</v>
      </c>
      <c r="T447" s="127" t="str">
        <f>IFERROR(Table1[[#This Row],[Male Voters]]/Table1[[#This Row],[Male Population]],"0.0%")</f>
        <v>0.0%</v>
      </c>
      <c r="U447" s="127" t="str">
        <f>IFERROR(Table1[[#This Row],[Total Voters]]/Table1[[#This Row],[Total Population]],"0.0%")</f>
        <v>0.0%</v>
      </c>
      <c r="V447" s="127" t="str">
        <f>IFERROR(Table1[[#This Row],[Female Ballots]]/Table1[[#This Row],[Female Population]],"0.0%")</f>
        <v>0.0%</v>
      </c>
      <c r="W447" s="127" t="str">
        <f>IFERROR(Table1[[#This Row],[Male Ballots]]/Table1[[#This Row],[Male Population]],"0.0%")</f>
        <v>0.0%</v>
      </c>
      <c r="X447" s="127" t="str">
        <f>IFERROR(Table1[[#This Row],[Total Ballots]]/Table1[[#This Row],[Total Population]],"0.0%")</f>
        <v>0.0%</v>
      </c>
      <c r="Y447" s="127" t="str">
        <f>IFERROR(Table1[[#This Row],[Female Ballots]]/Table1[[#This Row],[Female Voters]],"0.0%")</f>
        <v>0.0%</v>
      </c>
      <c r="Z447" s="128" t="str">
        <f>IFERROR(Table1[[#This Row],[Male Ballots]]/Table1[[#This Row],[Male Voters]],"0.0%")</f>
        <v>0.0%</v>
      </c>
      <c r="AA447" s="127" t="str">
        <f>IFERROR(Table1[[#This Row],[Total Ballots]]/Table1[[#This Row],[Total Voters]],"0.0%")</f>
        <v>0.0%</v>
      </c>
    </row>
    <row r="448" spans="1:27" s="7" customFormat="1" hidden="1" x14ac:dyDescent="0.35">
      <c r="A448" s="102" t="s">
        <v>49</v>
      </c>
      <c r="B448" s="103">
        <v>2025</v>
      </c>
      <c r="C448" s="17" t="s">
        <v>81</v>
      </c>
      <c r="D448" s="17"/>
      <c r="E448" s="117"/>
      <c r="F448" s="117"/>
      <c r="G448" s="110" t="s">
        <v>66</v>
      </c>
      <c r="H448" s="122"/>
      <c r="I448" s="122"/>
      <c r="J448" s="123"/>
      <c r="K448"/>
      <c r="L448"/>
      <c r="M448"/>
      <c r="N448"/>
      <c r="O448"/>
      <c r="P448"/>
      <c r="Q448"/>
      <c r="R448"/>
      <c r="S448" s="131" t="str">
        <f>IFERROR(Table1[[#This Row],[Female Voters]]/Table1[[#This Row],[Female Population]],"0.0%")</f>
        <v>0.0%</v>
      </c>
      <c r="T448" s="127" t="str">
        <f>IFERROR(Table1[[#This Row],[Male Voters]]/Table1[[#This Row],[Male Population]],"0.0%")</f>
        <v>0.0%</v>
      </c>
      <c r="U448" s="127" t="str">
        <f>IFERROR(Table1[[#This Row],[Total Voters]]/Table1[[#This Row],[Total Population]],"0.0%")</f>
        <v>0.0%</v>
      </c>
      <c r="V448" s="127" t="str">
        <f>IFERROR(Table1[[#This Row],[Female Ballots]]/Table1[[#This Row],[Female Population]],"0.0%")</f>
        <v>0.0%</v>
      </c>
      <c r="W448" s="127" t="str">
        <f>IFERROR(Table1[[#This Row],[Male Ballots]]/Table1[[#This Row],[Male Population]],"0.0%")</f>
        <v>0.0%</v>
      </c>
      <c r="X448" s="127" t="str">
        <f>IFERROR(Table1[[#This Row],[Total Ballots]]/Table1[[#This Row],[Total Population]],"0.0%")</f>
        <v>0.0%</v>
      </c>
      <c r="Y448" s="127" t="str">
        <f>IFERROR(Table1[[#This Row],[Female Ballots]]/Table1[[#This Row],[Female Voters]],"0.0%")</f>
        <v>0.0%</v>
      </c>
      <c r="Z448" s="128" t="str">
        <f>IFERROR(Table1[[#This Row],[Male Ballots]]/Table1[[#This Row],[Male Voters]],"0.0%")</f>
        <v>0.0%</v>
      </c>
      <c r="AA448" s="127" t="str">
        <f>IFERROR(Table1[[#This Row],[Total Ballots]]/Table1[[#This Row],[Total Voters]],"0.0%")</f>
        <v>0.0%</v>
      </c>
    </row>
    <row r="449" spans="1:27" s="7" customFormat="1" hidden="1" x14ac:dyDescent="0.35">
      <c r="A449" s="102" t="s">
        <v>49</v>
      </c>
      <c r="B449" s="103">
        <v>2025</v>
      </c>
      <c r="C449" s="17" t="s">
        <v>81</v>
      </c>
      <c r="D449" s="17"/>
      <c r="E449" s="117"/>
      <c r="F449" s="117"/>
      <c r="G449" s="110" t="s">
        <v>67</v>
      </c>
      <c r="H449" s="122"/>
      <c r="I449" s="122"/>
      <c r="J449" s="123"/>
      <c r="K449"/>
      <c r="L449"/>
      <c r="M449"/>
      <c r="N449"/>
      <c r="O449"/>
      <c r="P449"/>
      <c r="Q449"/>
      <c r="R449"/>
      <c r="S449" s="131" t="str">
        <f>IFERROR(Table1[[#This Row],[Female Voters]]/Table1[[#This Row],[Female Population]],"0.0%")</f>
        <v>0.0%</v>
      </c>
      <c r="T449" s="127" t="str">
        <f>IFERROR(Table1[[#This Row],[Male Voters]]/Table1[[#This Row],[Male Population]],"0.0%")</f>
        <v>0.0%</v>
      </c>
      <c r="U449" s="127" t="str">
        <f>IFERROR(Table1[[#This Row],[Total Voters]]/Table1[[#This Row],[Total Population]],"0.0%")</f>
        <v>0.0%</v>
      </c>
      <c r="V449" s="127" t="str">
        <f>IFERROR(Table1[[#This Row],[Female Ballots]]/Table1[[#This Row],[Female Population]],"0.0%")</f>
        <v>0.0%</v>
      </c>
      <c r="W449" s="127" t="str">
        <f>IFERROR(Table1[[#This Row],[Male Ballots]]/Table1[[#This Row],[Male Population]],"0.0%")</f>
        <v>0.0%</v>
      </c>
      <c r="X449" s="127" t="str">
        <f>IFERROR(Table1[[#This Row],[Total Ballots]]/Table1[[#This Row],[Total Population]],"0.0%")</f>
        <v>0.0%</v>
      </c>
      <c r="Y449" s="127" t="str">
        <f>IFERROR(Table1[[#This Row],[Female Ballots]]/Table1[[#This Row],[Female Voters]],"0.0%")</f>
        <v>0.0%</v>
      </c>
      <c r="Z449" s="128" t="str">
        <f>IFERROR(Table1[[#This Row],[Male Ballots]]/Table1[[#This Row],[Male Voters]],"0.0%")</f>
        <v>0.0%</v>
      </c>
      <c r="AA449" s="127" t="str">
        <f>IFERROR(Table1[[#This Row],[Total Ballots]]/Table1[[#This Row],[Total Voters]],"0.0%")</f>
        <v>0.0%</v>
      </c>
    </row>
    <row r="450" spans="1:27" s="7" customFormat="1" hidden="1" x14ac:dyDescent="0.35">
      <c r="A450" s="102" t="s">
        <v>34</v>
      </c>
      <c r="B450" s="103">
        <v>2025</v>
      </c>
      <c r="C450" s="17" t="s">
        <v>81</v>
      </c>
      <c r="D450" s="116"/>
      <c r="E450" s="117"/>
      <c r="F450" s="117"/>
      <c r="G450" s="110" t="s">
        <v>79</v>
      </c>
      <c r="H450" s="122"/>
      <c r="I450" s="122"/>
      <c r="J450" s="123"/>
      <c r="K450"/>
      <c r="L450"/>
      <c r="M450"/>
      <c r="N450"/>
      <c r="O450"/>
      <c r="P450"/>
      <c r="Q450"/>
      <c r="R450"/>
      <c r="S450" s="131" t="str">
        <f>IFERROR(Table1[[#This Row],[Female Voters]]/Table1[[#This Row],[Female Population]],"0.0%")</f>
        <v>0.0%</v>
      </c>
      <c r="T450" s="127" t="str">
        <f>IFERROR(Table1[[#This Row],[Male Voters]]/Table1[[#This Row],[Male Population]],"0.0%")</f>
        <v>0.0%</v>
      </c>
      <c r="U450" s="127" t="str">
        <f>IFERROR(Table1[[#This Row],[Total Voters]]/Table1[[#This Row],[Total Population]],"0.0%")</f>
        <v>0.0%</v>
      </c>
      <c r="V450" s="127" t="str">
        <f>IFERROR(Table1[[#This Row],[Female Ballots]]/Table1[[#This Row],[Female Population]],"0.0%")</f>
        <v>0.0%</v>
      </c>
      <c r="W450" s="127" t="str">
        <f>IFERROR(Table1[[#This Row],[Male Ballots]]/Table1[[#This Row],[Male Population]],"0.0%")</f>
        <v>0.0%</v>
      </c>
      <c r="X450" s="127" t="str">
        <f>IFERROR(Table1[[#This Row],[Total Ballots]]/Table1[[#This Row],[Total Population]],"0.0%")</f>
        <v>0.0%</v>
      </c>
      <c r="Y450" s="127" t="str">
        <f>IFERROR(Table1[[#This Row],[Female Ballots]]/Table1[[#This Row],[Female Voters]],"0.0%")</f>
        <v>0.0%</v>
      </c>
      <c r="Z450" s="128" t="str">
        <f>IFERROR(Table1[[#This Row],[Male Ballots]]/Table1[[#This Row],[Male Voters]],"0.0%")</f>
        <v>0.0%</v>
      </c>
      <c r="AA450" s="127" t="str">
        <f>IFERROR(Table1[[#This Row],[Total Ballots]]/Table1[[#This Row],[Total Voters]],"0.0%")</f>
        <v>0.0%</v>
      </c>
    </row>
    <row r="451" spans="1:27" s="7" customFormat="1" hidden="1" x14ac:dyDescent="0.35">
      <c r="A451" s="102" t="s">
        <v>34</v>
      </c>
      <c r="B451" s="103">
        <v>2025</v>
      </c>
      <c r="C451" s="17" t="s">
        <v>81</v>
      </c>
      <c r="D451" s="116"/>
      <c r="E451" s="117"/>
      <c r="F451" s="117"/>
      <c r="G451" s="110" t="s">
        <v>62</v>
      </c>
      <c r="H451" s="122"/>
      <c r="I451" s="122"/>
      <c r="J451" s="123"/>
      <c r="K451"/>
      <c r="L451"/>
      <c r="M451"/>
      <c r="N451"/>
      <c r="O451"/>
      <c r="P451"/>
      <c r="Q451"/>
      <c r="R451"/>
      <c r="S451" s="131" t="str">
        <f>IFERROR(Table1[[#This Row],[Female Voters]]/Table1[[#This Row],[Female Population]],"0.0%")</f>
        <v>0.0%</v>
      </c>
      <c r="T451" s="127" t="str">
        <f>IFERROR(Table1[[#This Row],[Male Voters]]/Table1[[#This Row],[Male Population]],"0.0%")</f>
        <v>0.0%</v>
      </c>
      <c r="U451" s="127" t="str">
        <f>IFERROR(Table1[[#This Row],[Total Voters]]/Table1[[#This Row],[Total Population]],"0.0%")</f>
        <v>0.0%</v>
      </c>
      <c r="V451" s="127" t="str">
        <f>IFERROR(Table1[[#This Row],[Female Ballots]]/Table1[[#This Row],[Female Population]],"0.0%")</f>
        <v>0.0%</v>
      </c>
      <c r="W451" s="127" t="str">
        <f>IFERROR(Table1[[#This Row],[Male Ballots]]/Table1[[#This Row],[Male Population]],"0.0%")</f>
        <v>0.0%</v>
      </c>
      <c r="X451" s="127" t="str">
        <f>IFERROR(Table1[[#This Row],[Total Ballots]]/Table1[[#This Row],[Total Population]],"0.0%")</f>
        <v>0.0%</v>
      </c>
      <c r="Y451" s="127" t="str">
        <f>IFERROR(Table1[[#This Row],[Female Ballots]]/Table1[[#This Row],[Female Voters]],"0.0%")</f>
        <v>0.0%</v>
      </c>
      <c r="Z451" s="128" t="str">
        <f>IFERROR(Table1[[#This Row],[Male Ballots]]/Table1[[#This Row],[Male Voters]],"0.0%")</f>
        <v>0.0%</v>
      </c>
      <c r="AA451" s="127" t="str">
        <f>IFERROR(Table1[[#This Row],[Total Ballots]]/Table1[[#This Row],[Total Voters]],"0.0%")</f>
        <v>0.0%</v>
      </c>
    </row>
    <row r="452" spans="1:27" s="7" customFormat="1" hidden="1" x14ac:dyDescent="0.35">
      <c r="A452" s="102" t="s">
        <v>34</v>
      </c>
      <c r="B452" s="103">
        <v>2025</v>
      </c>
      <c r="C452" s="17" t="s">
        <v>81</v>
      </c>
      <c r="D452" s="116"/>
      <c r="E452" s="117"/>
      <c r="F452" s="117"/>
      <c r="G452" s="110" t="s">
        <v>63</v>
      </c>
      <c r="H452" s="122"/>
      <c r="I452" s="122"/>
      <c r="J452" s="123"/>
      <c r="K452"/>
      <c r="L452"/>
      <c r="M452"/>
      <c r="N452"/>
      <c r="O452"/>
      <c r="P452"/>
      <c r="Q452"/>
      <c r="R452"/>
      <c r="S452" s="131" t="str">
        <f>IFERROR(Table1[[#This Row],[Female Voters]]/Table1[[#This Row],[Female Population]],"0.0%")</f>
        <v>0.0%</v>
      </c>
      <c r="T452" s="127" t="str">
        <f>IFERROR(Table1[[#This Row],[Male Voters]]/Table1[[#This Row],[Male Population]],"0.0%")</f>
        <v>0.0%</v>
      </c>
      <c r="U452" s="127" t="str">
        <f>IFERROR(Table1[[#This Row],[Total Voters]]/Table1[[#This Row],[Total Population]],"0.0%")</f>
        <v>0.0%</v>
      </c>
      <c r="V452" s="127" t="str">
        <f>IFERROR(Table1[[#This Row],[Female Ballots]]/Table1[[#This Row],[Female Population]],"0.0%")</f>
        <v>0.0%</v>
      </c>
      <c r="W452" s="127" t="str">
        <f>IFERROR(Table1[[#This Row],[Male Ballots]]/Table1[[#This Row],[Male Population]],"0.0%")</f>
        <v>0.0%</v>
      </c>
      <c r="X452" s="127" t="str">
        <f>IFERROR(Table1[[#This Row],[Total Ballots]]/Table1[[#This Row],[Total Population]],"0.0%")</f>
        <v>0.0%</v>
      </c>
      <c r="Y452" s="127" t="str">
        <f>IFERROR(Table1[[#This Row],[Female Ballots]]/Table1[[#This Row],[Female Voters]],"0.0%")</f>
        <v>0.0%</v>
      </c>
      <c r="Z452" s="128" t="str">
        <f>IFERROR(Table1[[#This Row],[Male Ballots]]/Table1[[#This Row],[Male Voters]],"0.0%")</f>
        <v>0.0%</v>
      </c>
      <c r="AA452" s="127" t="str">
        <f>IFERROR(Table1[[#This Row],[Total Ballots]]/Table1[[#This Row],[Total Voters]],"0.0%")</f>
        <v>0.0%</v>
      </c>
    </row>
    <row r="453" spans="1:27" s="7" customFormat="1" hidden="1" x14ac:dyDescent="0.35">
      <c r="A453" s="102" t="s">
        <v>34</v>
      </c>
      <c r="B453" s="103">
        <v>2025</v>
      </c>
      <c r="C453" s="17" t="s">
        <v>81</v>
      </c>
      <c r="D453" s="116"/>
      <c r="E453" s="117"/>
      <c r="F453" s="117"/>
      <c r="G453" s="110" t="s">
        <v>64</v>
      </c>
      <c r="H453" s="122"/>
      <c r="I453" s="122"/>
      <c r="J453" s="123"/>
      <c r="K453"/>
      <c r="L453"/>
      <c r="M453"/>
      <c r="N453"/>
      <c r="O453"/>
      <c r="P453"/>
      <c r="Q453"/>
      <c r="R453"/>
      <c r="S453" s="131" t="str">
        <f>IFERROR(Table1[[#This Row],[Female Voters]]/Table1[[#This Row],[Female Population]],"0.0%")</f>
        <v>0.0%</v>
      </c>
      <c r="T453" s="127" t="str">
        <f>IFERROR(Table1[[#This Row],[Male Voters]]/Table1[[#This Row],[Male Population]],"0.0%")</f>
        <v>0.0%</v>
      </c>
      <c r="U453" s="127" t="str">
        <f>IFERROR(Table1[[#This Row],[Total Voters]]/Table1[[#This Row],[Total Population]],"0.0%")</f>
        <v>0.0%</v>
      </c>
      <c r="V453" s="127" t="str">
        <f>IFERROR(Table1[[#This Row],[Female Ballots]]/Table1[[#This Row],[Female Population]],"0.0%")</f>
        <v>0.0%</v>
      </c>
      <c r="W453" s="127" t="str">
        <f>IFERROR(Table1[[#This Row],[Male Ballots]]/Table1[[#This Row],[Male Population]],"0.0%")</f>
        <v>0.0%</v>
      </c>
      <c r="X453" s="127" t="str">
        <f>IFERROR(Table1[[#This Row],[Total Ballots]]/Table1[[#This Row],[Total Population]],"0.0%")</f>
        <v>0.0%</v>
      </c>
      <c r="Y453" s="127" t="str">
        <f>IFERROR(Table1[[#This Row],[Female Ballots]]/Table1[[#This Row],[Female Voters]],"0.0%")</f>
        <v>0.0%</v>
      </c>
      <c r="Z453" s="128" t="str">
        <f>IFERROR(Table1[[#This Row],[Male Ballots]]/Table1[[#This Row],[Male Voters]],"0.0%")</f>
        <v>0.0%</v>
      </c>
      <c r="AA453" s="127" t="str">
        <f>IFERROR(Table1[[#This Row],[Total Ballots]]/Table1[[#This Row],[Total Voters]],"0.0%")</f>
        <v>0.0%</v>
      </c>
    </row>
    <row r="454" spans="1:27" s="7" customFormat="1" hidden="1" x14ac:dyDescent="0.35">
      <c r="A454" s="102" t="s">
        <v>34</v>
      </c>
      <c r="B454" s="103">
        <v>2025</v>
      </c>
      <c r="C454" s="17" t="s">
        <v>81</v>
      </c>
      <c r="D454" s="116"/>
      <c r="E454" s="117"/>
      <c r="F454" s="117"/>
      <c r="G454" s="110" t="s">
        <v>65</v>
      </c>
      <c r="H454" s="122"/>
      <c r="I454" s="122"/>
      <c r="J454" s="123"/>
      <c r="K454"/>
      <c r="L454"/>
      <c r="M454"/>
      <c r="N454"/>
      <c r="O454"/>
      <c r="P454"/>
      <c r="Q454"/>
      <c r="R454"/>
      <c r="S454" s="131" t="str">
        <f>IFERROR(Table1[[#This Row],[Female Voters]]/Table1[[#This Row],[Female Population]],"0.0%")</f>
        <v>0.0%</v>
      </c>
      <c r="T454" s="127" t="str">
        <f>IFERROR(Table1[[#This Row],[Male Voters]]/Table1[[#This Row],[Male Population]],"0.0%")</f>
        <v>0.0%</v>
      </c>
      <c r="U454" s="127" t="str">
        <f>IFERROR(Table1[[#This Row],[Total Voters]]/Table1[[#This Row],[Total Population]],"0.0%")</f>
        <v>0.0%</v>
      </c>
      <c r="V454" s="127" t="str">
        <f>IFERROR(Table1[[#This Row],[Female Ballots]]/Table1[[#This Row],[Female Population]],"0.0%")</f>
        <v>0.0%</v>
      </c>
      <c r="W454" s="127" t="str">
        <f>IFERROR(Table1[[#This Row],[Male Ballots]]/Table1[[#This Row],[Male Population]],"0.0%")</f>
        <v>0.0%</v>
      </c>
      <c r="X454" s="127" t="str">
        <f>IFERROR(Table1[[#This Row],[Total Ballots]]/Table1[[#This Row],[Total Population]],"0.0%")</f>
        <v>0.0%</v>
      </c>
      <c r="Y454" s="127" t="str">
        <f>IFERROR(Table1[[#This Row],[Female Ballots]]/Table1[[#This Row],[Female Voters]],"0.0%")</f>
        <v>0.0%</v>
      </c>
      <c r="Z454" s="128" t="str">
        <f>IFERROR(Table1[[#This Row],[Male Ballots]]/Table1[[#This Row],[Male Voters]],"0.0%")</f>
        <v>0.0%</v>
      </c>
      <c r="AA454" s="127" t="str">
        <f>IFERROR(Table1[[#This Row],[Total Ballots]]/Table1[[#This Row],[Total Voters]],"0.0%")</f>
        <v>0.0%</v>
      </c>
    </row>
    <row r="455" spans="1:27" s="7" customFormat="1" hidden="1" x14ac:dyDescent="0.35">
      <c r="A455" s="102" t="s">
        <v>34</v>
      </c>
      <c r="B455" s="103">
        <v>2025</v>
      </c>
      <c r="C455" s="17" t="s">
        <v>81</v>
      </c>
      <c r="D455" s="116"/>
      <c r="E455" s="117"/>
      <c r="F455" s="117"/>
      <c r="G455" s="110" t="s">
        <v>66</v>
      </c>
      <c r="H455" s="122"/>
      <c r="I455" s="122"/>
      <c r="J455" s="123"/>
      <c r="K455"/>
      <c r="L455"/>
      <c r="M455"/>
      <c r="N455"/>
      <c r="O455"/>
      <c r="P455"/>
      <c r="Q455"/>
      <c r="R455"/>
      <c r="S455" s="131" t="str">
        <f>IFERROR(Table1[[#This Row],[Female Voters]]/Table1[[#This Row],[Female Population]],"0.0%")</f>
        <v>0.0%</v>
      </c>
      <c r="T455" s="127" t="str">
        <f>IFERROR(Table1[[#This Row],[Male Voters]]/Table1[[#This Row],[Male Population]],"0.0%")</f>
        <v>0.0%</v>
      </c>
      <c r="U455" s="127" t="str">
        <f>IFERROR(Table1[[#This Row],[Total Voters]]/Table1[[#This Row],[Total Population]],"0.0%")</f>
        <v>0.0%</v>
      </c>
      <c r="V455" s="127" t="str">
        <f>IFERROR(Table1[[#This Row],[Female Ballots]]/Table1[[#This Row],[Female Population]],"0.0%")</f>
        <v>0.0%</v>
      </c>
      <c r="W455" s="127" t="str">
        <f>IFERROR(Table1[[#This Row],[Male Ballots]]/Table1[[#This Row],[Male Population]],"0.0%")</f>
        <v>0.0%</v>
      </c>
      <c r="X455" s="127" t="str">
        <f>IFERROR(Table1[[#This Row],[Total Ballots]]/Table1[[#This Row],[Total Population]],"0.0%")</f>
        <v>0.0%</v>
      </c>
      <c r="Y455" s="127" t="str">
        <f>IFERROR(Table1[[#This Row],[Female Ballots]]/Table1[[#This Row],[Female Voters]],"0.0%")</f>
        <v>0.0%</v>
      </c>
      <c r="Z455" s="128" t="str">
        <f>IFERROR(Table1[[#This Row],[Male Ballots]]/Table1[[#This Row],[Male Voters]],"0.0%")</f>
        <v>0.0%</v>
      </c>
      <c r="AA455" s="127" t="str">
        <f>IFERROR(Table1[[#This Row],[Total Ballots]]/Table1[[#This Row],[Total Voters]],"0.0%")</f>
        <v>0.0%</v>
      </c>
    </row>
    <row r="456" spans="1:27" s="7" customFormat="1" hidden="1" x14ac:dyDescent="0.35">
      <c r="A456" s="102" t="s">
        <v>34</v>
      </c>
      <c r="B456" s="103">
        <v>2025</v>
      </c>
      <c r="C456" s="17" t="s">
        <v>81</v>
      </c>
      <c r="D456" s="116"/>
      <c r="E456" s="117"/>
      <c r="F456" s="117"/>
      <c r="G456" s="110" t="s">
        <v>67</v>
      </c>
      <c r="H456" s="122"/>
      <c r="I456" s="122"/>
      <c r="J456" s="123"/>
      <c r="K456"/>
      <c r="L456"/>
      <c r="M456"/>
      <c r="N456"/>
      <c r="O456"/>
      <c r="P456"/>
      <c r="Q456"/>
      <c r="R456"/>
      <c r="S456" s="131" t="str">
        <f>IFERROR(Table1[[#This Row],[Female Voters]]/Table1[[#This Row],[Female Population]],"0.0%")</f>
        <v>0.0%</v>
      </c>
      <c r="T456" s="127" t="str">
        <f>IFERROR(Table1[[#This Row],[Male Voters]]/Table1[[#This Row],[Male Population]],"0.0%")</f>
        <v>0.0%</v>
      </c>
      <c r="U456" s="127" t="str">
        <f>IFERROR(Table1[[#This Row],[Total Voters]]/Table1[[#This Row],[Total Population]],"0.0%")</f>
        <v>0.0%</v>
      </c>
      <c r="V456" s="127" t="str">
        <f>IFERROR(Table1[[#This Row],[Female Ballots]]/Table1[[#This Row],[Female Population]],"0.0%")</f>
        <v>0.0%</v>
      </c>
      <c r="W456" s="127" t="str">
        <f>IFERROR(Table1[[#This Row],[Male Ballots]]/Table1[[#This Row],[Male Population]],"0.0%")</f>
        <v>0.0%</v>
      </c>
      <c r="X456" s="127" t="str">
        <f>IFERROR(Table1[[#This Row],[Total Ballots]]/Table1[[#This Row],[Total Population]],"0.0%")</f>
        <v>0.0%</v>
      </c>
      <c r="Y456" s="127" t="str">
        <f>IFERROR(Table1[[#This Row],[Female Ballots]]/Table1[[#This Row],[Female Voters]],"0.0%")</f>
        <v>0.0%</v>
      </c>
      <c r="Z456" s="128" t="str">
        <f>IFERROR(Table1[[#This Row],[Male Ballots]]/Table1[[#This Row],[Male Voters]],"0.0%")</f>
        <v>0.0%</v>
      </c>
      <c r="AA456" s="127" t="str">
        <f>IFERROR(Table1[[#This Row],[Total Ballots]]/Table1[[#This Row],[Total Voters]],"0.0%")</f>
        <v>0.0%</v>
      </c>
    </row>
    <row r="457" spans="1:27" s="7" customFormat="1" hidden="1" x14ac:dyDescent="0.35">
      <c r="A457" s="102" t="s">
        <v>31</v>
      </c>
      <c r="B457" s="103">
        <v>2025</v>
      </c>
      <c r="C457" s="17" t="s">
        <v>81</v>
      </c>
      <c r="D457" s="17"/>
      <c r="E457" s="117"/>
      <c r="F457" s="117"/>
      <c r="G457" s="110" t="s">
        <v>79</v>
      </c>
      <c r="H457" s="122"/>
      <c r="I457" s="122"/>
      <c r="J457" s="123"/>
      <c r="K457"/>
      <c r="L457"/>
      <c r="M457"/>
      <c r="N457"/>
      <c r="O457"/>
      <c r="P457"/>
      <c r="Q457"/>
      <c r="R457"/>
      <c r="S457" s="131" t="str">
        <f>IFERROR(Table1[[#This Row],[Female Voters]]/Table1[[#This Row],[Female Population]],"0.0%")</f>
        <v>0.0%</v>
      </c>
      <c r="T457" s="127" t="str">
        <f>IFERROR(Table1[[#This Row],[Male Voters]]/Table1[[#This Row],[Male Population]],"0.0%")</f>
        <v>0.0%</v>
      </c>
      <c r="U457" s="127" t="str">
        <f>IFERROR(Table1[[#This Row],[Total Voters]]/Table1[[#This Row],[Total Population]],"0.0%")</f>
        <v>0.0%</v>
      </c>
      <c r="V457" s="127" t="str">
        <f>IFERROR(Table1[[#This Row],[Female Ballots]]/Table1[[#This Row],[Female Population]],"0.0%")</f>
        <v>0.0%</v>
      </c>
      <c r="W457" s="127" t="str">
        <f>IFERROR(Table1[[#This Row],[Male Ballots]]/Table1[[#This Row],[Male Population]],"0.0%")</f>
        <v>0.0%</v>
      </c>
      <c r="X457" s="127" t="str">
        <f>IFERROR(Table1[[#This Row],[Total Ballots]]/Table1[[#This Row],[Total Population]],"0.0%")</f>
        <v>0.0%</v>
      </c>
      <c r="Y457" s="127" t="str">
        <f>IFERROR(Table1[[#This Row],[Female Ballots]]/Table1[[#This Row],[Female Voters]],"0.0%")</f>
        <v>0.0%</v>
      </c>
      <c r="Z457" s="128" t="str">
        <f>IFERROR(Table1[[#This Row],[Male Ballots]]/Table1[[#This Row],[Male Voters]],"0.0%")</f>
        <v>0.0%</v>
      </c>
      <c r="AA457" s="127" t="str">
        <f>IFERROR(Table1[[#This Row],[Total Ballots]]/Table1[[#This Row],[Total Voters]],"0.0%")</f>
        <v>0.0%</v>
      </c>
    </row>
    <row r="458" spans="1:27" s="7" customFormat="1" hidden="1" x14ac:dyDescent="0.35">
      <c r="A458" s="102" t="s">
        <v>31</v>
      </c>
      <c r="B458" s="103">
        <v>2025</v>
      </c>
      <c r="C458" s="17" t="s">
        <v>81</v>
      </c>
      <c r="D458" s="17"/>
      <c r="E458" s="117"/>
      <c r="F458" s="117"/>
      <c r="G458" s="110" t="s">
        <v>62</v>
      </c>
      <c r="H458" s="122"/>
      <c r="I458" s="122"/>
      <c r="J458" s="123"/>
      <c r="K458"/>
      <c r="L458"/>
      <c r="M458"/>
      <c r="N458"/>
      <c r="O458"/>
      <c r="P458"/>
      <c r="Q458"/>
      <c r="R458"/>
      <c r="S458" s="131" t="str">
        <f>IFERROR(Table1[[#This Row],[Female Voters]]/Table1[[#This Row],[Female Population]],"0.0%")</f>
        <v>0.0%</v>
      </c>
      <c r="T458" s="127" t="str">
        <f>IFERROR(Table1[[#This Row],[Male Voters]]/Table1[[#This Row],[Male Population]],"0.0%")</f>
        <v>0.0%</v>
      </c>
      <c r="U458" s="127" t="str">
        <f>IFERROR(Table1[[#This Row],[Total Voters]]/Table1[[#This Row],[Total Population]],"0.0%")</f>
        <v>0.0%</v>
      </c>
      <c r="V458" s="127" t="str">
        <f>IFERROR(Table1[[#This Row],[Female Ballots]]/Table1[[#This Row],[Female Population]],"0.0%")</f>
        <v>0.0%</v>
      </c>
      <c r="W458" s="127" t="str">
        <f>IFERROR(Table1[[#This Row],[Male Ballots]]/Table1[[#This Row],[Male Population]],"0.0%")</f>
        <v>0.0%</v>
      </c>
      <c r="X458" s="127" t="str">
        <f>IFERROR(Table1[[#This Row],[Total Ballots]]/Table1[[#This Row],[Total Population]],"0.0%")</f>
        <v>0.0%</v>
      </c>
      <c r="Y458" s="127" t="str">
        <f>IFERROR(Table1[[#This Row],[Female Ballots]]/Table1[[#This Row],[Female Voters]],"0.0%")</f>
        <v>0.0%</v>
      </c>
      <c r="Z458" s="128" t="str">
        <f>IFERROR(Table1[[#This Row],[Male Ballots]]/Table1[[#This Row],[Male Voters]],"0.0%")</f>
        <v>0.0%</v>
      </c>
      <c r="AA458" s="127" t="str">
        <f>IFERROR(Table1[[#This Row],[Total Ballots]]/Table1[[#This Row],[Total Voters]],"0.0%")</f>
        <v>0.0%</v>
      </c>
    </row>
    <row r="459" spans="1:27" s="7" customFormat="1" hidden="1" x14ac:dyDescent="0.35">
      <c r="A459" s="102" t="s">
        <v>31</v>
      </c>
      <c r="B459" s="103">
        <v>2025</v>
      </c>
      <c r="C459" s="17" t="s">
        <v>81</v>
      </c>
      <c r="D459" s="17"/>
      <c r="E459" s="117"/>
      <c r="F459" s="117"/>
      <c r="G459" s="110" t="s">
        <v>63</v>
      </c>
      <c r="H459" s="122"/>
      <c r="I459" s="122"/>
      <c r="J459" s="123"/>
      <c r="K459"/>
      <c r="L459"/>
      <c r="M459"/>
      <c r="N459"/>
      <c r="O459"/>
      <c r="P459"/>
      <c r="Q459"/>
      <c r="R459"/>
      <c r="S459" s="131" t="str">
        <f>IFERROR(Table1[[#This Row],[Female Voters]]/Table1[[#This Row],[Female Population]],"0.0%")</f>
        <v>0.0%</v>
      </c>
      <c r="T459" s="127" t="str">
        <f>IFERROR(Table1[[#This Row],[Male Voters]]/Table1[[#This Row],[Male Population]],"0.0%")</f>
        <v>0.0%</v>
      </c>
      <c r="U459" s="127" t="str">
        <f>IFERROR(Table1[[#This Row],[Total Voters]]/Table1[[#This Row],[Total Population]],"0.0%")</f>
        <v>0.0%</v>
      </c>
      <c r="V459" s="127" t="str">
        <f>IFERROR(Table1[[#This Row],[Female Ballots]]/Table1[[#This Row],[Female Population]],"0.0%")</f>
        <v>0.0%</v>
      </c>
      <c r="W459" s="127" t="str">
        <f>IFERROR(Table1[[#This Row],[Male Ballots]]/Table1[[#This Row],[Male Population]],"0.0%")</f>
        <v>0.0%</v>
      </c>
      <c r="X459" s="127" t="str">
        <f>IFERROR(Table1[[#This Row],[Total Ballots]]/Table1[[#This Row],[Total Population]],"0.0%")</f>
        <v>0.0%</v>
      </c>
      <c r="Y459" s="127" t="str">
        <f>IFERROR(Table1[[#This Row],[Female Ballots]]/Table1[[#This Row],[Female Voters]],"0.0%")</f>
        <v>0.0%</v>
      </c>
      <c r="Z459" s="128" t="str">
        <f>IFERROR(Table1[[#This Row],[Male Ballots]]/Table1[[#This Row],[Male Voters]],"0.0%")</f>
        <v>0.0%</v>
      </c>
      <c r="AA459" s="127" t="str">
        <f>IFERROR(Table1[[#This Row],[Total Ballots]]/Table1[[#This Row],[Total Voters]],"0.0%")</f>
        <v>0.0%</v>
      </c>
    </row>
    <row r="460" spans="1:27" s="7" customFormat="1" hidden="1" x14ac:dyDescent="0.35">
      <c r="A460" s="102" t="s">
        <v>31</v>
      </c>
      <c r="B460" s="103">
        <v>2025</v>
      </c>
      <c r="C460" s="17" t="s">
        <v>81</v>
      </c>
      <c r="D460" s="17"/>
      <c r="E460" s="117"/>
      <c r="F460" s="117"/>
      <c r="G460" s="110" t="s">
        <v>64</v>
      </c>
      <c r="H460" s="122"/>
      <c r="I460" s="122"/>
      <c r="J460" s="123"/>
      <c r="K460"/>
      <c r="L460"/>
      <c r="M460"/>
      <c r="N460"/>
      <c r="O460"/>
      <c r="P460"/>
      <c r="Q460"/>
      <c r="R460"/>
      <c r="S460" s="131" t="str">
        <f>IFERROR(Table1[[#This Row],[Female Voters]]/Table1[[#This Row],[Female Population]],"0.0%")</f>
        <v>0.0%</v>
      </c>
      <c r="T460" s="127" t="str">
        <f>IFERROR(Table1[[#This Row],[Male Voters]]/Table1[[#This Row],[Male Population]],"0.0%")</f>
        <v>0.0%</v>
      </c>
      <c r="U460" s="127" t="str">
        <f>IFERROR(Table1[[#This Row],[Total Voters]]/Table1[[#This Row],[Total Population]],"0.0%")</f>
        <v>0.0%</v>
      </c>
      <c r="V460" s="127" t="str">
        <f>IFERROR(Table1[[#This Row],[Female Ballots]]/Table1[[#This Row],[Female Population]],"0.0%")</f>
        <v>0.0%</v>
      </c>
      <c r="W460" s="127" t="str">
        <f>IFERROR(Table1[[#This Row],[Male Ballots]]/Table1[[#This Row],[Male Population]],"0.0%")</f>
        <v>0.0%</v>
      </c>
      <c r="X460" s="127" t="str">
        <f>IFERROR(Table1[[#This Row],[Total Ballots]]/Table1[[#This Row],[Total Population]],"0.0%")</f>
        <v>0.0%</v>
      </c>
      <c r="Y460" s="127" t="str">
        <f>IFERROR(Table1[[#This Row],[Female Ballots]]/Table1[[#This Row],[Female Voters]],"0.0%")</f>
        <v>0.0%</v>
      </c>
      <c r="Z460" s="128" t="str">
        <f>IFERROR(Table1[[#This Row],[Male Ballots]]/Table1[[#This Row],[Male Voters]],"0.0%")</f>
        <v>0.0%</v>
      </c>
      <c r="AA460" s="127" t="str">
        <f>IFERROR(Table1[[#This Row],[Total Ballots]]/Table1[[#This Row],[Total Voters]],"0.0%")</f>
        <v>0.0%</v>
      </c>
    </row>
    <row r="461" spans="1:27" s="7" customFormat="1" hidden="1" x14ac:dyDescent="0.35">
      <c r="A461" s="102" t="s">
        <v>31</v>
      </c>
      <c r="B461" s="103">
        <v>2025</v>
      </c>
      <c r="C461" s="17" t="s">
        <v>81</v>
      </c>
      <c r="D461" s="17"/>
      <c r="E461" s="117"/>
      <c r="F461" s="117"/>
      <c r="G461" s="110" t="s">
        <v>65</v>
      </c>
      <c r="H461" s="122"/>
      <c r="I461" s="122"/>
      <c r="J461" s="123"/>
      <c r="K461"/>
      <c r="L461"/>
      <c r="M461"/>
      <c r="N461"/>
      <c r="O461"/>
      <c r="P461"/>
      <c r="Q461"/>
      <c r="R461"/>
      <c r="S461" s="131" t="str">
        <f>IFERROR(Table1[[#This Row],[Female Voters]]/Table1[[#This Row],[Female Population]],"0.0%")</f>
        <v>0.0%</v>
      </c>
      <c r="T461" s="127" t="str">
        <f>IFERROR(Table1[[#This Row],[Male Voters]]/Table1[[#This Row],[Male Population]],"0.0%")</f>
        <v>0.0%</v>
      </c>
      <c r="U461" s="127" t="str">
        <f>IFERROR(Table1[[#This Row],[Total Voters]]/Table1[[#This Row],[Total Population]],"0.0%")</f>
        <v>0.0%</v>
      </c>
      <c r="V461" s="127" t="str">
        <f>IFERROR(Table1[[#This Row],[Female Ballots]]/Table1[[#This Row],[Female Population]],"0.0%")</f>
        <v>0.0%</v>
      </c>
      <c r="W461" s="127" t="str">
        <f>IFERROR(Table1[[#This Row],[Male Ballots]]/Table1[[#This Row],[Male Population]],"0.0%")</f>
        <v>0.0%</v>
      </c>
      <c r="X461" s="127" t="str">
        <f>IFERROR(Table1[[#This Row],[Total Ballots]]/Table1[[#This Row],[Total Population]],"0.0%")</f>
        <v>0.0%</v>
      </c>
      <c r="Y461" s="127" t="str">
        <f>IFERROR(Table1[[#This Row],[Female Ballots]]/Table1[[#This Row],[Female Voters]],"0.0%")</f>
        <v>0.0%</v>
      </c>
      <c r="Z461" s="128" t="str">
        <f>IFERROR(Table1[[#This Row],[Male Ballots]]/Table1[[#This Row],[Male Voters]],"0.0%")</f>
        <v>0.0%</v>
      </c>
      <c r="AA461" s="127" t="str">
        <f>IFERROR(Table1[[#This Row],[Total Ballots]]/Table1[[#This Row],[Total Voters]],"0.0%")</f>
        <v>0.0%</v>
      </c>
    </row>
    <row r="462" spans="1:27" s="7" customFormat="1" hidden="1" x14ac:dyDescent="0.35">
      <c r="A462" s="102" t="s">
        <v>31</v>
      </c>
      <c r="B462" s="103">
        <v>2025</v>
      </c>
      <c r="C462" s="17" t="s">
        <v>81</v>
      </c>
      <c r="D462" s="17"/>
      <c r="E462" s="117"/>
      <c r="F462" s="117"/>
      <c r="G462" s="110" t="s">
        <v>66</v>
      </c>
      <c r="H462" s="122"/>
      <c r="I462" s="122"/>
      <c r="J462" s="123"/>
      <c r="K462"/>
      <c r="L462"/>
      <c r="M462"/>
      <c r="N462"/>
      <c r="O462"/>
      <c r="P462"/>
      <c r="Q462"/>
      <c r="R462"/>
      <c r="S462" s="131" t="str">
        <f>IFERROR(Table1[[#This Row],[Female Voters]]/Table1[[#This Row],[Female Population]],"0.0%")</f>
        <v>0.0%</v>
      </c>
      <c r="T462" s="127" t="str">
        <f>IFERROR(Table1[[#This Row],[Male Voters]]/Table1[[#This Row],[Male Population]],"0.0%")</f>
        <v>0.0%</v>
      </c>
      <c r="U462" s="127" t="str">
        <f>IFERROR(Table1[[#This Row],[Total Voters]]/Table1[[#This Row],[Total Population]],"0.0%")</f>
        <v>0.0%</v>
      </c>
      <c r="V462" s="127" t="str">
        <f>IFERROR(Table1[[#This Row],[Female Ballots]]/Table1[[#This Row],[Female Population]],"0.0%")</f>
        <v>0.0%</v>
      </c>
      <c r="W462" s="127" t="str">
        <f>IFERROR(Table1[[#This Row],[Male Ballots]]/Table1[[#This Row],[Male Population]],"0.0%")</f>
        <v>0.0%</v>
      </c>
      <c r="X462" s="127" t="str">
        <f>IFERROR(Table1[[#This Row],[Total Ballots]]/Table1[[#This Row],[Total Population]],"0.0%")</f>
        <v>0.0%</v>
      </c>
      <c r="Y462" s="127" t="str">
        <f>IFERROR(Table1[[#This Row],[Female Ballots]]/Table1[[#This Row],[Female Voters]],"0.0%")</f>
        <v>0.0%</v>
      </c>
      <c r="Z462" s="128" t="str">
        <f>IFERROR(Table1[[#This Row],[Male Ballots]]/Table1[[#This Row],[Male Voters]],"0.0%")</f>
        <v>0.0%</v>
      </c>
      <c r="AA462" s="127" t="str">
        <f>IFERROR(Table1[[#This Row],[Total Ballots]]/Table1[[#This Row],[Total Voters]],"0.0%")</f>
        <v>0.0%</v>
      </c>
    </row>
    <row r="463" spans="1:27" s="7" customFormat="1" hidden="1" x14ac:dyDescent="0.35">
      <c r="A463" s="102" t="s">
        <v>31</v>
      </c>
      <c r="B463" s="103">
        <v>2025</v>
      </c>
      <c r="C463" s="17" t="s">
        <v>81</v>
      </c>
      <c r="D463" s="17"/>
      <c r="E463" s="117"/>
      <c r="F463" s="117"/>
      <c r="G463" s="110" t="s">
        <v>67</v>
      </c>
      <c r="H463" s="122"/>
      <c r="I463" s="122"/>
      <c r="J463" s="123"/>
      <c r="K463"/>
      <c r="L463"/>
      <c r="M463"/>
      <c r="N463"/>
      <c r="O463"/>
      <c r="P463"/>
      <c r="Q463"/>
      <c r="R463"/>
      <c r="S463" s="131" t="str">
        <f>IFERROR(Table1[[#This Row],[Female Voters]]/Table1[[#This Row],[Female Population]],"0.0%")</f>
        <v>0.0%</v>
      </c>
      <c r="T463" s="127" t="str">
        <f>IFERROR(Table1[[#This Row],[Male Voters]]/Table1[[#This Row],[Male Population]],"0.0%")</f>
        <v>0.0%</v>
      </c>
      <c r="U463" s="127" t="str">
        <f>IFERROR(Table1[[#This Row],[Total Voters]]/Table1[[#This Row],[Total Population]],"0.0%")</f>
        <v>0.0%</v>
      </c>
      <c r="V463" s="127" t="str">
        <f>IFERROR(Table1[[#This Row],[Female Ballots]]/Table1[[#This Row],[Female Population]],"0.0%")</f>
        <v>0.0%</v>
      </c>
      <c r="W463" s="127" t="str">
        <f>IFERROR(Table1[[#This Row],[Male Ballots]]/Table1[[#This Row],[Male Population]],"0.0%")</f>
        <v>0.0%</v>
      </c>
      <c r="X463" s="127" t="str">
        <f>IFERROR(Table1[[#This Row],[Total Ballots]]/Table1[[#This Row],[Total Population]],"0.0%")</f>
        <v>0.0%</v>
      </c>
      <c r="Y463" s="127" t="str">
        <f>IFERROR(Table1[[#This Row],[Female Ballots]]/Table1[[#This Row],[Female Voters]],"0.0%")</f>
        <v>0.0%</v>
      </c>
      <c r="Z463" s="128" t="str">
        <f>IFERROR(Table1[[#This Row],[Male Ballots]]/Table1[[#This Row],[Male Voters]],"0.0%")</f>
        <v>0.0%</v>
      </c>
      <c r="AA463" s="127" t="str">
        <f>IFERROR(Table1[[#This Row],[Total Ballots]]/Table1[[#This Row],[Total Voters]],"0.0%")</f>
        <v>0.0%</v>
      </c>
    </row>
    <row r="464" spans="1:27" s="7" customFormat="1" hidden="1" x14ac:dyDescent="0.35">
      <c r="A464" s="102" t="s">
        <v>55</v>
      </c>
      <c r="B464" s="103">
        <v>2025</v>
      </c>
      <c r="C464" s="17" t="s">
        <v>81</v>
      </c>
      <c r="D464" s="116"/>
      <c r="E464" s="117"/>
      <c r="F464" s="117"/>
      <c r="G464" s="110" t="s">
        <v>79</v>
      </c>
      <c r="H464" s="122"/>
      <c r="I464" s="122"/>
      <c r="J464" s="123"/>
      <c r="K464"/>
      <c r="L464"/>
      <c r="M464"/>
      <c r="N464"/>
      <c r="O464"/>
      <c r="P464"/>
      <c r="Q464"/>
      <c r="R464"/>
      <c r="S464" s="131" t="str">
        <f>IFERROR(Table1[[#This Row],[Female Voters]]/Table1[[#This Row],[Female Population]],"0.0%")</f>
        <v>0.0%</v>
      </c>
      <c r="T464" s="127" t="str">
        <f>IFERROR(Table1[[#This Row],[Male Voters]]/Table1[[#This Row],[Male Population]],"0.0%")</f>
        <v>0.0%</v>
      </c>
      <c r="U464" s="127" t="str">
        <f>IFERROR(Table1[[#This Row],[Total Voters]]/Table1[[#This Row],[Total Population]],"0.0%")</f>
        <v>0.0%</v>
      </c>
      <c r="V464" s="127" t="str">
        <f>IFERROR(Table1[[#This Row],[Female Ballots]]/Table1[[#This Row],[Female Population]],"0.0%")</f>
        <v>0.0%</v>
      </c>
      <c r="W464" s="127" t="str">
        <f>IFERROR(Table1[[#This Row],[Male Ballots]]/Table1[[#This Row],[Male Population]],"0.0%")</f>
        <v>0.0%</v>
      </c>
      <c r="X464" s="127" t="str">
        <f>IFERROR(Table1[[#This Row],[Total Ballots]]/Table1[[#This Row],[Total Population]],"0.0%")</f>
        <v>0.0%</v>
      </c>
      <c r="Y464" s="127" t="str">
        <f>IFERROR(Table1[[#This Row],[Female Ballots]]/Table1[[#This Row],[Female Voters]],"0.0%")</f>
        <v>0.0%</v>
      </c>
      <c r="Z464" s="128" t="str">
        <f>IFERROR(Table1[[#This Row],[Male Ballots]]/Table1[[#This Row],[Male Voters]],"0.0%")</f>
        <v>0.0%</v>
      </c>
      <c r="AA464" s="127" t="str">
        <f>IFERROR(Table1[[#This Row],[Total Ballots]]/Table1[[#This Row],[Total Voters]],"0.0%")</f>
        <v>0.0%</v>
      </c>
    </row>
    <row r="465" spans="1:27" s="7" customFormat="1" hidden="1" x14ac:dyDescent="0.35">
      <c r="A465" s="102" t="s">
        <v>55</v>
      </c>
      <c r="B465" s="103">
        <v>2025</v>
      </c>
      <c r="C465" s="17" t="s">
        <v>81</v>
      </c>
      <c r="D465" s="116"/>
      <c r="E465" s="117"/>
      <c r="F465" s="117"/>
      <c r="G465" s="110" t="s">
        <v>62</v>
      </c>
      <c r="H465" s="122"/>
      <c r="I465" s="122"/>
      <c r="J465" s="123"/>
      <c r="K465"/>
      <c r="L465"/>
      <c r="M465"/>
      <c r="N465"/>
      <c r="O465"/>
      <c r="P465"/>
      <c r="Q465"/>
      <c r="R465"/>
      <c r="S465" s="131" t="str">
        <f>IFERROR(Table1[[#This Row],[Female Voters]]/Table1[[#This Row],[Female Population]],"0.0%")</f>
        <v>0.0%</v>
      </c>
      <c r="T465" s="127" t="str">
        <f>IFERROR(Table1[[#This Row],[Male Voters]]/Table1[[#This Row],[Male Population]],"0.0%")</f>
        <v>0.0%</v>
      </c>
      <c r="U465" s="127" t="str">
        <f>IFERROR(Table1[[#This Row],[Total Voters]]/Table1[[#This Row],[Total Population]],"0.0%")</f>
        <v>0.0%</v>
      </c>
      <c r="V465" s="127" t="str">
        <f>IFERROR(Table1[[#This Row],[Female Ballots]]/Table1[[#This Row],[Female Population]],"0.0%")</f>
        <v>0.0%</v>
      </c>
      <c r="W465" s="127" t="str">
        <f>IFERROR(Table1[[#This Row],[Male Ballots]]/Table1[[#This Row],[Male Population]],"0.0%")</f>
        <v>0.0%</v>
      </c>
      <c r="X465" s="127" t="str">
        <f>IFERROR(Table1[[#This Row],[Total Ballots]]/Table1[[#This Row],[Total Population]],"0.0%")</f>
        <v>0.0%</v>
      </c>
      <c r="Y465" s="127" t="str">
        <f>IFERROR(Table1[[#This Row],[Female Ballots]]/Table1[[#This Row],[Female Voters]],"0.0%")</f>
        <v>0.0%</v>
      </c>
      <c r="Z465" s="128" t="str">
        <f>IFERROR(Table1[[#This Row],[Male Ballots]]/Table1[[#This Row],[Male Voters]],"0.0%")</f>
        <v>0.0%</v>
      </c>
      <c r="AA465" s="127" t="str">
        <f>IFERROR(Table1[[#This Row],[Total Ballots]]/Table1[[#This Row],[Total Voters]],"0.0%")</f>
        <v>0.0%</v>
      </c>
    </row>
    <row r="466" spans="1:27" s="7" customFormat="1" hidden="1" x14ac:dyDescent="0.35">
      <c r="A466" s="102" t="s">
        <v>55</v>
      </c>
      <c r="B466" s="103">
        <v>2025</v>
      </c>
      <c r="C466" s="17" t="s">
        <v>81</v>
      </c>
      <c r="D466" s="116"/>
      <c r="E466" s="117"/>
      <c r="F466" s="117"/>
      <c r="G466" s="110" t="s">
        <v>63</v>
      </c>
      <c r="H466" s="122"/>
      <c r="I466" s="122"/>
      <c r="J466" s="123"/>
      <c r="K466"/>
      <c r="L466"/>
      <c r="M466"/>
      <c r="N466"/>
      <c r="O466"/>
      <c r="P466"/>
      <c r="Q466"/>
      <c r="R466"/>
      <c r="S466" s="131" t="str">
        <f>IFERROR(Table1[[#This Row],[Female Voters]]/Table1[[#This Row],[Female Population]],"0.0%")</f>
        <v>0.0%</v>
      </c>
      <c r="T466" s="127" t="str">
        <f>IFERROR(Table1[[#This Row],[Male Voters]]/Table1[[#This Row],[Male Population]],"0.0%")</f>
        <v>0.0%</v>
      </c>
      <c r="U466" s="127" t="str">
        <f>IFERROR(Table1[[#This Row],[Total Voters]]/Table1[[#This Row],[Total Population]],"0.0%")</f>
        <v>0.0%</v>
      </c>
      <c r="V466" s="127" t="str">
        <f>IFERROR(Table1[[#This Row],[Female Ballots]]/Table1[[#This Row],[Female Population]],"0.0%")</f>
        <v>0.0%</v>
      </c>
      <c r="W466" s="127" t="str">
        <f>IFERROR(Table1[[#This Row],[Male Ballots]]/Table1[[#This Row],[Male Population]],"0.0%")</f>
        <v>0.0%</v>
      </c>
      <c r="X466" s="127" t="str">
        <f>IFERROR(Table1[[#This Row],[Total Ballots]]/Table1[[#This Row],[Total Population]],"0.0%")</f>
        <v>0.0%</v>
      </c>
      <c r="Y466" s="127" t="str">
        <f>IFERROR(Table1[[#This Row],[Female Ballots]]/Table1[[#This Row],[Female Voters]],"0.0%")</f>
        <v>0.0%</v>
      </c>
      <c r="Z466" s="128" t="str">
        <f>IFERROR(Table1[[#This Row],[Male Ballots]]/Table1[[#This Row],[Male Voters]],"0.0%")</f>
        <v>0.0%</v>
      </c>
      <c r="AA466" s="127" t="str">
        <f>IFERROR(Table1[[#This Row],[Total Ballots]]/Table1[[#This Row],[Total Voters]],"0.0%")</f>
        <v>0.0%</v>
      </c>
    </row>
    <row r="467" spans="1:27" s="7" customFormat="1" hidden="1" x14ac:dyDescent="0.35">
      <c r="A467" s="102" t="s">
        <v>55</v>
      </c>
      <c r="B467" s="103">
        <v>2025</v>
      </c>
      <c r="C467" s="17" t="s">
        <v>81</v>
      </c>
      <c r="D467" s="116"/>
      <c r="E467" s="117"/>
      <c r="F467" s="117"/>
      <c r="G467" s="110" t="s">
        <v>64</v>
      </c>
      <c r="H467" s="122"/>
      <c r="I467" s="122"/>
      <c r="J467" s="123"/>
      <c r="K467"/>
      <c r="L467"/>
      <c r="M467"/>
      <c r="N467"/>
      <c r="O467"/>
      <c r="P467"/>
      <c r="Q467"/>
      <c r="R467"/>
      <c r="S467" s="131" t="str">
        <f>IFERROR(Table1[[#This Row],[Female Voters]]/Table1[[#This Row],[Female Population]],"0.0%")</f>
        <v>0.0%</v>
      </c>
      <c r="T467" s="127" t="str">
        <f>IFERROR(Table1[[#This Row],[Male Voters]]/Table1[[#This Row],[Male Population]],"0.0%")</f>
        <v>0.0%</v>
      </c>
      <c r="U467" s="127" t="str">
        <f>IFERROR(Table1[[#This Row],[Total Voters]]/Table1[[#This Row],[Total Population]],"0.0%")</f>
        <v>0.0%</v>
      </c>
      <c r="V467" s="127" t="str">
        <f>IFERROR(Table1[[#This Row],[Female Ballots]]/Table1[[#This Row],[Female Population]],"0.0%")</f>
        <v>0.0%</v>
      </c>
      <c r="W467" s="127" t="str">
        <f>IFERROR(Table1[[#This Row],[Male Ballots]]/Table1[[#This Row],[Male Population]],"0.0%")</f>
        <v>0.0%</v>
      </c>
      <c r="X467" s="127" t="str">
        <f>IFERROR(Table1[[#This Row],[Total Ballots]]/Table1[[#This Row],[Total Population]],"0.0%")</f>
        <v>0.0%</v>
      </c>
      <c r="Y467" s="127" t="str">
        <f>IFERROR(Table1[[#This Row],[Female Ballots]]/Table1[[#This Row],[Female Voters]],"0.0%")</f>
        <v>0.0%</v>
      </c>
      <c r="Z467" s="128" t="str">
        <f>IFERROR(Table1[[#This Row],[Male Ballots]]/Table1[[#This Row],[Male Voters]],"0.0%")</f>
        <v>0.0%</v>
      </c>
      <c r="AA467" s="127" t="str">
        <f>IFERROR(Table1[[#This Row],[Total Ballots]]/Table1[[#This Row],[Total Voters]],"0.0%")</f>
        <v>0.0%</v>
      </c>
    </row>
    <row r="468" spans="1:27" s="7" customFormat="1" hidden="1" x14ac:dyDescent="0.35">
      <c r="A468" s="102" t="s">
        <v>55</v>
      </c>
      <c r="B468" s="103">
        <v>2025</v>
      </c>
      <c r="C468" s="17" t="s">
        <v>81</v>
      </c>
      <c r="D468" s="116"/>
      <c r="E468" s="117"/>
      <c r="F468" s="117"/>
      <c r="G468" s="110" t="s">
        <v>65</v>
      </c>
      <c r="H468" s="122"/>
      <c r="I468" s="122"/>
      <c r="J468" s="123"/>
      <c r="K468"/>
      <c r="L468"/>
      <c r="M468"/>
      <c r="N468"/>
      <c r="O468"/>
      <c r="P468"/>
      <c r="Q468"/>
      <c r="R468"/>
      <c r="S468" s="131" t="str">
        <f>IFERROR(Table1[[#This Row],[Female Voters]]/Table1[[#This Row],[Female Population]],"0.0%")</f>
        <v>0.0%</v>
      </c>
      <c r="T468" s="127" t="str">
        <f>IFERROR(Table1[[#This Row],[Male Voters]]/Table1[[#This Row],[Male Population]],"0.0%")</f>
        <v>0.0%</v>
      </c>
      <c r="U468" s="127" t="str">
        <f>IFERROR(Table1[[#This Row],[Total Voters]]/Table1[[#This Row],[Total Population]],"0.0%")</f>
        <v>0.0%</v>
      </c>
      <c r="V468" s="127" t="str">
        <f>IFERROR(Table1[[#This Row],[Female Ballots]]/Table1[[#This Row],[Female Population]],"0.0%")</f>
        <v>0.0%</v>
      </c>
      <c r="W468" s="127" t="str">
        <f>IFERROR(Table1[[#This Row],[Male Ballots]]/Table1[[#This Row],[Male Population]],"0.0%")</f>
        <v>0.0%</v>
      </c>
      <c r="X468" s="127" t="str">
        <f>IFERROR(Table1[[#This Row],[Total Ballots]]/Table1[[#This Row],[Total Population]],"0.0%")</f>
        <v>0.0%</v>
      </c>
      <c r="Y468" s="127" t="str">
        <f>IFERROR(Table1[[#This Row],[Female Ballots]]/Table1[[#This Row],[Female Voters]],"0.0%")</f>
        <v>0.0%</v>
      </c>
      <c r="Z468" s="128" t="str">
        <f>IFERROR(Table1[[#This Row],[Male Ballots]]/Table1[[#This Row],[Male Voters]],"0.0%")</f>
        <v>0.0%</v>
      </c>
      <c r="AA468" s="127" t="str">
        <f>IFERROR(Table1[[#This Row],[Total Ballots]]/Table1[[#This Row],[Total Voters]],"0.0%")</f>
        <v>0.0%</v>
      </c>
    </row>
    <row r="469" spans="1:27" s="7" customFormat="1" hidden="1" x14ac:dyDescent="0.35">
      <c r="A469" s="102" t="s">
        <v>55</v>
      </c>
      <c r="B469" s="103">
        <v>2025</v>
      </c>
      <c r="C469" s="17" t="s">
        <v>81</v>
      </c>
      <c r="D469" s="116"/>
      <c r="E469" s="117"/>
      <c r="F469" s="117"/>
      <c r="G469" s="110" t="s">
        <v>66</v>
      </c>
      <c r="H469" s="122"/>
      <c r="I469" s="122"/>
      <c r="J469" s="123"/>
      <c r="K469"/>
      <c r="L469"/>
      <c r="M469"/>
      <c r="N469"/>
      <c r="O469"/>
      <c r="P469"/>
      <c r="Q469"/>
      <c r="R469"/>
      <c r="S469" s="131" t="str">
        <f>IFERROR(Table1[[#This Row],[Female Voters]]/Table1[[#This Row],[Female Population]],"0.0%")</f>
        <v>0.0%</v>
      </c>
      <c r="T469" s="127" t="str">
        <f>IFERROR(Table1[[#This Row],[Male Voters]]/Table1[[#This Row],[Male Population]],"0.0%")</f>
        <v>0.0%</v>
      </c>
      <c r="U469" s="127" t="str">
        <f>IFERROR(Table1[[#This Row],[Total Voters]]/Table1[[#This Row],[Total Population]],"0.0%")</f>
        <v>0.0%</v>
      </c>
      <c r="V469" s="127" t="str">
        <f>IFERROR(Table1[[#This Row],[Female Ballots]]/Table1[[#This Row],[Female Population]],"0.0%")</f>
        <v>0.0%</v>
      </c>
      <c r="W469" s="127" t="str">
        <f>IFERROR(Table1[[#This Row],[Male Ballots]]/Table1[[#This Row],[Male Population]],"0.0%")</f>
        <v>0.0%</v>
      </c>
      <c r="X469" s="127" t="str">
        <f>IFERROR(Table1[[#This Row],[Total Ballots]]/Table1[[#This Row],[Total Population]],"0.0%")</f>
        <v>0.0%</v>
      </c>
      <c r="Y469" s="127" t="str">
        <f>IFERROR(Table1[[#This Row],[Female Ballots]]/Table1[[#This Row],[Female Voters]],"0.0%")</f>
        <v>0.0%</v>
      </c>
      <c r="Z469" s="128" t="str">
        <f>IFERROR(Table1[[#This Row],[Male Ballots]]/Table1[[#This Row],[Male Voters]],"0.0%")</f>
        <v>0.0%</v>
      </c>
      <c r="AA469" s="127" t="str">
        <f>IFERROR(Table1[[#This Row],[Total Ballots]]/Table1[[#This Row],[Total Voters]],"0.0%")</f>
        <v>0.0%</v>
      </c>
    </row>
    <row r="470" spans="1:27" s="7" customFormat="1" hidden="1" x14ac:dyDescent="0.35">
      <c r="A470" s="102" t="s">
        <v>55</v>
      </c>
      <c r="B470" s="103">
        <v>2025</v>
      </c>
      <c r="C470" s="17" t="s">
        <v>81</v>
      </c>
      <c r="D470" s="116"/>
      <c r="E470" s="117"/>
      <c r="F470" s="117"/>
      <c r="G470" s="110" t="s">
        <v>67</v>
      </c>
      <c r="H470" s="122"/>
      <c r="I470" s="122"/>
      <c r="J470" s="123"/>
      <c r="K470"/>
      <c r="L470"/>
      <c r="M470"/>
      <c r="N470"/>
      <c r="O470"/>
      <c r="P470"/>
      <c r="Q470"/>
      <c r="R470"/>
      <c r="S470" s="131" t="str">
        <f>IFERROR(Table1[[#This Row],[Female Voters]]/Table1[[#This Row],[Female Population]],"0.0%")</f>
        <v>0.0%</v>
      </c>
      <c r="T470" s="127" t="str">
        <f>IFERROR(Table1[[#This Row],[Male Voters]]/Table1[[#This Row],[Male Population]],"0.0%")</f>
        <v>0.0%</v>
      </c>
      <c r="U470" s="127" t="str">
        <f>IFERROR(Table1[[#This Row],[Total Voters]]/Table1[[#This Row],[Total Population]],"0.0%")</f>
        <v>0.0%</v>
      </c>
      <c r="V470" s="127" t="str">
        <f>IFERROR(Table1[[#This Row],[Female Ballots]]/Table1[[#This Row],[Female Population]],"0.0%")</f>
        <v>0.0%</v>
      </c>
      <c r="W470" s="127" t="str">
        <f>IFERROR(Table1[[#This Row],[Male Ballots]]/Table1[[#This Row],[Male Population]],"0.0%")</f>
        <v>0.0%</v>
      </c>
      <c r="X470" s="127" t="str">
        <f>IFERROR(Table1[[#This Row],[Total Ballots]]/Table1[[#This Row],[Total Population]],"0.0%")</f>
        <v>0.0%</v>
      </c>
      <c r="Y470" s="127" t="str">
        <f>IFERROR(Table1[[#This Row],[Female Ballots]]/Table1[[#This Row],[Female Voters]],"0.0%")</f>
        <v>0.0%</v>
      </c>
      <c r="Z470" s="128" t="str">
        <f>IFERROR(Table1[[#This Row],[Male Ballots]]/Table1[[#This Row],[Male Voters]],"0.0%")</f>
        <v>0.0%</v>
      </c>
      <c r="AA470" s="127" t="str">
        <f>IFERROR(Table1[[#This Row],[Total Ballots]]/Table1[[#This Row],[Total Voters]],"0.0%")</f>
        <v>0.0%</v>
      </c>
    </row>
    <row r="471" spans="1:27" s="7" customFormat="1" hidden="1" x14ac:dyDescent="0.35">
      <c r="A471" s="102" t="s">
        <v>23</v>
      </c>
      <c r="B471" s="103">
        <v>2025</v>
      </c>
      <c r="C471" s="17" t="s">
        <v>81</v>
      </c>
      <c r="D471" s="17"/>
      <c r="E471" s="117"/>
      <c r="F471" s="117"/>
      <c r="G471" s="110" t="s">
        <v>79</v>
      </c>
      <c r="H471" s="122"/>
      <c r="I471" s="122"/>
      <c r="J471" s="123"/>
      <c r="K471"/>
      <c r="L471"/>
      <c r="M471"/>
      <c r="N471"/>
      <c r="O471"/>
      <c r="P471"/>
      <c r="Q471"/>
      <c r="R471"/>
      <c r="S471" s="131" t="str">
        <f>IFERROR(Table1[[#This Row],[Female Voters]]/Table1[[#This Row],[Female Population]],"0.0%")</f>
        <v>0.0%</v>
      </c>
      <c r="T471" s="127" t="str">
        <f>IFERROR(Table1[[#This Row],[Male Voters]]/Table1[[#This Row],[Male Population]],"0.0%")</f>
        <v>0.0%</v>
      </c>
      <c r="U471" s="127" t="str">
        <f>IFERROR(Table1[[#This Row],[Total Voters]]/Table1[[#This Row],[Total Population]],"0.0%")</f>
        <v>0.0%</v>
      </c>
      <c r="V471" s="127" t="str">
        <f>IFERROR(Table1[[#This Row],[Female Ballots]]/Table1[[#This Row],[Female Population]],"0.0%")</f>
        <v>0.0%</v>
      </c>
      <c r="W471" s="127" t="str">
        <f>IFERROR(Table1[[#This Row],[Male Ballots]]/Table1[[#This Row],[Male Population]],"0.0%")</f>
        <v>0.0%</v>
      </c>
      <c r="X471" s="127" t="str">
        <f>IFERROR(Table1[[#This Row],[Total Ballots]]/Table1[[#This Row],[Total Population]],"0.0%")</f>
        <v>0.0%</v>
      </c>
      <c r="Y471" s="127" t="str">
        <f>IFERROR(Table1[[#This Row],[Female Ballots]]/Table1[[#This Row],[Female Voters]],"0.0%")</f>
        <v>0.0%</v>
      </c>
      <c r="Z471" s="128" t="str">
        <f>IFERROR(Table1[[#This Row],[Male Ballots]]/Table1[[#This Row],[Male Voters]],"0.0%")</f>
        <v>0.0%</v>
      </c>
      <c r="AA471" s="127" t="str">
        <f>IFERROR(Table1[[#This Row],[Total Ballots]]/Table1[[#This Row],[Total Voters]],"0.0%")</f>
        <v>0.0%</v>
      </c>
    </row>
    <row r="472" spans="1:27" s="7" customFormat="1" hidden="1" x14ac:dyDescent="0.35">
      <c r="A472" s="102" t="s">
        <v>23</v>
      </c>
      <c r="B472" s="103">
        <v>2025</v>
      </c>
      <c r="C472" s="17" t="s">
        <v>81</v>
      </c>
      <c r="D472" s="17"/>
      <c r="E472" s="117"/>
      <c r="F472" s="117"/>
      <c r="G472" s="110" t="s">
        <v>62</v>
      </c>
      <c r="H472" s="122"/>
      <c r="I472" s="122"/>
      <c r="J472" s="123"/>
      <c r="K472"/>
      <c r="L472"/>
      <c r="M472"/>
      <c r="N472"/>
      <c r="O472"/>
      <c r="P472"/>
      <c r="Q472"/>
      <c r="R472"/>
      <c r="S472" s="131" t="str">
        <f>IFERROR(Table1[[#This Row],[Female Voters]]/Table1[[#This Row],[Female Population]],"0.0%")</f>
        <v>0.0%</v>
      </c>
      <c r="T472" s="127" t="str">
        <f>IFERROR(Table1[[#This Row],[Male Voters]]/Table1[[#This Row],[Male Population]],"0.0%")</f>
        <v>0.0%</v>
      </c>
      <c r="U472" s="127" t="str">
        <f>IFERROR(Table1[[#This Row],[Total Voters]]/Table1[[#This Row],[Total Population]],"0.0%")</f>
        <v>0.0%</v>
      </c>
      <c r="V472" s="127" t="str">
        <f>IFERROR(Table1[[#This Row],[Female Ballots]]/Table1[[#This Row],[Female Population]],"0.0%")</f>
        <v>0.0%</v>
      </c>
      <c r="W472" s="127" t="str">
        <f>IFERROR(Table1[[#This Row],[Male Ballots]]/Table1[[#This Row],[Male Population]],"0.0%")</f>
        <v>0.0%</v>
      </c>
      <c r="X472" s="127" t="str">
        <f>IFERROR(Table1[[#This Row],[Total Ballots]]/Table1[[#This Row],[Total Population]],"0.0%")</f>
        <v>0.0%</v>
      </c>
      <c r="Y472" s="127" t="str">
        <f>IFERROR(Table1[[#This Row],[Female Ballots]]/Table1[[#This Row],[Female Voters]],"0.0%")</f>
        <v>0.0%</v>
      </c>
      <c r="Z472" s="128" t="str">
        <f>IFERROR(Table1[[#This Row],[Male Ballots]]/Table1[[#This Row],[Male Voters]],"0.0%")</f>
        <v>0.0%</v>
      </c>
      <c r="AA472" s="127" t="str">
        <f>IFERROR(Table1[[#This Row],[Total Ballots]]/Table1[[#This Row],[Total Voters]],"0.0%")</f>
        <v>0.0%</v>
      </c>
    </row>
    <row r="473" spans="1:27" s="7" customFormat="1" hidden="1" x14ac:dyDescent="0.35">
      <c r="A473" s="102" t="s">
        <v>23</v>
      </c>
      <c r="B473" s="103">
        <v>2025</v>
      </c>
      <c r="C473" s="17" t="s">
        <v>81</v>
      </c>
      <c r="D473" s="17"/>
      <c r="E473" s="117"/>
      <c r="F473" s="117"/>
      <c r="G473" s="110" t="s">
        <v>63</v>
      </c>
      <c r="H473" s="122"/>
      <c r="I473" s="122"/>
      <c r="J473" s="123"/>
      <c r="K473"/>
      <c r="L473"/>
      <c r="M473"/>
      <c r="N473"/>
      <c r="O473"/>
      <c r="P473"/>
      <c r="Q473"/>
      <c r="R473"/>
      <c r="S473" s="131" t="str">
        <f>IFERROR(Table1[[#This Row],[Female Voters]]/Table1[[#This Row],[Female Population]],"0.0%")</f>
        <v>0.0%</v>
      </c>
      <c r="T473" s="127" t="str">
        <f>IFERROR(Table1[[#This Row],[Male Voters]]/Table1[[#This Row],[Male Population]],"0.0%")</f>
        <v>0.0%</v>
      </c>
      <c r="U473" s="127" t="str">
        <f>IFERROR(Table1[[#This Row],[Total Voters]]/Table1[[#This Row],[Total Population]],"0.0%")</f>
        <v>0.0%</v>
      </c>
      <c r="V473" s="127" t="str">
        <f>IFERROR(Table1[[#This Row],[Female Ballots]]/Table1[[#This Row],[Female Population]],"0.0%")</f>
        <v>0.0%</v>
      </c>
      <c r="W473" s="127" t="str">
        <f>IFERROR(Table1[[#This Row],[Male Ballots]]/Table1[[#This Row],[Male Population]],"0.0%")</f>
        <v>0.0%</v>
      </c>
      <c r="X473" s="127" t="str">
        <f>IFERROR(Table1[[#This Row],[Total Ballots]]/Table1[[#This Row],[Total Population]],"0.0%")</f>
        <v>0.0%</v>
      </c>
      <c r="Y473" s="127" t="str">
        <f>IFERROR(Table1[[#This Row],[Female Ballots]]/Table1[[#This Row],[Female Voters]],"0.0%")</f>
        <v>0.0%</v>
      </c>
      <c r="Z473" s="128" t="str">
        <f>IFERROR(Table1[[#This Row],[Male Ballots]]/Table1[[#This Row],[Male Voters]],"0.0%")</f>
        <v>0.0%</v>
      </c>
      <c r="AA473" s="127" t="str">
        <f>IFERROR(Table1[[#This Row],[Total Ballots]]/Table1[[#This Row],[Total Voters]],"0.0%")</f>
        <v>0.0%</v>
      </c>
    </row>
    <row r="474" spans="1:27" s="7" customFormat="1" hidden="1" x14ac:dyDescent="0.35">
      <c r="A474" s="102" t="s">
        <v>23</v>
      </c>
      <c r="B474" s="103">
        <v>2025</v>
      </c>
      <c r="C474" s="17" t="s">
        <v>81</v>
      </c>
      <c r="D474" s="17"/>
      <c r="E474" s="117"/>
      <c r="F474" s="117"/>
      <c r="G474" s="110" t="s">
        <v>64</v>
      </c>
      <c r="H474" s="122"/>
      <c r="I474" s="122"/>
      <c r="J474" s="123"/>
      <c r="K474"/>
      <c r="L474"/>
      <c r="M474"/>
      <c r="N474"/>
      <c r="O474"/>
      <c r="P474"/>
      <c r="Q474"/>
      <c r="R474"/>
      <c r="S474" s="131" t="str">
        <f>IFERROR(Table1[[#This Row],[Female Voters]]/Table1[[#This Row],[Female Population]],"0.0%")</f>
        <v>0.0%</v>
      </c>
      <c r="T474" s="127" t="str">
        <f>IFERROR(Table1[[#This Row],[Male Voters]]/Table1[[#This Row],[Male Population]],"0.0%")</f>
        <v>0.0%</v>
      </c>
      <c r="U474" s="127" t="str">
        <f>IFERROR(Table1[[#This Row],[Total Voters]]/Table1[[#This Row],[Total Population]],"0.0%")</f>
        <v>0.0%</v>
      </c>
      <c r="V474" s="127" t="str">
        <f>IFERROR(Table1[[#This Row],[Female Ballots]]/Table1[[#This Row],[Female Population]],"0.0%")</f>
        <v>0.0%</v>
      </c>
      <c r="W474" s="127" t="str">
        <f>IFERROR(Table1[[#This Row],[Male Ballots]]/Table1[[#This Row],[Male Population]],"0.0%")</f>
        <v>0.0%</v>
      </c>
      <c r="X474" s="127" t="str">
        <f>IFERROR(Table1[[#This Row],[Total Ballots]]/Table1[[#This Row],[Total Population]],"0.0%")</f>
        <v>0.0%</v>
      </c>
      <c r="Y474" s="127" t="str">
        <f>IFERROR(Table1[[#This Row],[Female Ballots]]/Table1[[#This Row],[Female Voters]],"0.0%")</f>
        <v>0.0%</v>
      </c>
      <c r="Z474" s="128" t="str">
        <f>IFERROR(Table1[[#This Row],[Male Ballots]]/Table1[[#This Row],[Male Voters]],"0.0%")</f>
        <v>0.0%</v>
      </c>
      <c r="AA474" s="127" t="str">
        <f>IFERROR(Table1[[#This Row],[Total Ballots]]/Table1[[#This Row],[Total Voters]],"0.0%")</f>
        <v>0.0%</v>
      </c>
    </row>
    <row r="475" spans="1:27" s="7" customFormat="1" hidden="1" x14ac:dyDescent="0.35">
      <c r="A475" s="102" t="s">
        <v>23</v>
      </c>
      <c r="B475" s="103">
        <v>2025</v>
      </c>
      <c r="C475" s="17" t="s">
        <v>81</v>
      </c>
      <c r="D475" s="17"/>
      <c r="E475" s="117"/>
      <c r="F475" s="117"/>
      <c r="G475" s="110" t="s">
        <v>65</v>
      </c>
      <c r="H475" s="122"/>
      <c r="I475" s="122"/>
      <c r="J475" s="123"/>
      <c r="K475"/>
      <c r="L475"/>
      <c r="M475"/>
      <c r="N475"/>
      <c r="O475"/>
      <c r="P475"/>
      <c r="Q475"/>
      <c r="R475"/>
      <c r="S475" s="131" t="str">
        <f>IFERROR(Table1[[#This Row],[Female Voters]]/Table1[[#This Row],[Female Population]],"0.0%")</f>
        <v>0.0%</v>
      </c>
      <c r="T475" s="127" t="str">
        <f>IFERROR(Table1[[#This Row],[Male Voters]]/Table1[[#This Row],[Male Population]],"0.0%")</f>
        <v>0.0%</v>
      </c>
      <c r="U475" s="127" t="str">
        <f>IFERROR(Table1[[#This Row],[Total Voters]]/Table1[[#This Row],[Total Population]],"0.0%")</f>
        <v>0.0%</v>
      </c>
      <c r="V475" s="127" t="str">
        <f>IFERROR(Table1[[#This Row],[Female Ballots]]/Table1[[#This Row],[Female Population]],"0.0%")</f>
        <v>0.0%</v>
      </c>
      <c r="W475" s="127" t="str">
        <f>IFERROR(Table1[[#This Row],[Male Ballots]]/Table1[[#This Row],[Male Population]],"0.0%")</f>
        <v>0.0%</v>
      </c>
      <c r="X475" s="127" t="str">
        <f>IFERROR(Table1[[#This Row],[Total Ballots]]/Table1[[#This Row],[Total Population]],"0.0%")</f>
        <v>0.0%</v>
      </c>
      <c r="Y475" s="127" t="str">
        <f>IFERROR(Table1[[#This Row],[Female Ballots]]/Table1[[#This Row],[Female Voters]],"0.0%")</f>
        <v>0.0%</v>
      </c>
      <c r="Z475" s="128" t="str">
        <f>IFERROR(Table1[[#This Row],[Male Ballots]]/Table1[[#This Row],[Male Voters]],"0.0%")</f>
        <v>0.0%</v>
      </c>
      <c r="AA475" s="127" t="str">
        <f>IFERROR(Table1[[#This Row],[Total Ballots]]/Table1[[#This Row],[Total Voters]],"0.0%")</f>
        <v>0.0%</v>
      </c>
    </row>
    <row r="476" spans="1:27" s="7" customFormat="1" hidden="1" x14ac:dyDescent="0.35">
      <c r="A476" s="102" t="s">
        <v>23</v>
      </c>
      <c r="B476" s="103">
        <v>2025</v>
      </c>
      <c r="C476" s="17" t="s">
        <v>81</v>
      </c>
      <c r="D476" s="17"/>
      <c r="E476" s="117"/>
      <c r="F476" s="117"/>
      <c r="G476" s="110" t="s">
        <v>66</v>
      </c>
      <c r="H476" s="122"/>
      <c r="I476" s="122"/>
      <c r="J476" s="123"/>
      <c r="K476"/>
      <c r="L476"/>
      <c r="M476"/>
      <c r="N476"/>
      <c r="O476"/>
      <c r="P476"/>
      <c r="Q476"/>
      <c r="R476"/>
      <c r="S476" s="131" t="str">
        <f>IFERROR(Table1[[#This Row],[Female Voters]]/Table1[[#This Row],[Female Population]],"0.0%")</f>
        <v>0.0%</v>
      </c>
      <c r="T476" s="127" t="str">
        <f>IFERROR(Table1[[#This Row],[Male Voters]]/Table1[[#This Row],[Male Population]],"0.0%")</f>
        <v>0.0%</v>
      </c>
      <c r="U476" s="127" t="str">
        <f>IFERROR(Table1[[#This Row],[Total Voters]]/Table1[[#This Row],[Total Population]],"0.0%")</f>
        <v>0.0%</v>
      </c>
      <c r="V476" s="127" t="str">
        <f>IFERROR(Table1[[#This Row],[Female Ballots]]/Table1[[#This Row],[Female Population]],"0.0%")</f>
        <v>0.0%</v>
      </c>
      <c r="W476" s="127" t="str">
        <f>IFERROR(Table1[[#This Row],[Male Ballots]]/Table1[[#This Row],[Male Population]],"0.0%")</f>
        <v>0.0%</v>
      </c>
      <c r="X476" s="127" t="str">
        <f>IFERROR(Table1[[#This Row],[Total Ballots]]/Table1[[#This Row],[Total Population]],"0.0%")</f>
        <v>0.0%</v>
      </c>
      <c r="Y476" s="127" t="str">
        <f>IFERROR(Table1[[#This Row],[Female Ballots]]/Table1[[#This Row],[Female Voters]],"0.0%")</f>
        <v>0.0%</v>
      </c>
      <c r="Z476" s="128" t="str">
        <f>IFERROR(Table1[[#This Row],[Male Ballots]]/Table1[[#This Row],[Male Voters]],"0.0%")</f>
        <v>0.0%</v>
      </c>
      <c r="AA476" s="127" t="str">
        <f>IFERROR(Table1[[#This Row],[Total Ballots]]/Table1[[#This Row],[Total Voters]],"0.0%")</f>
        <v>0.0%</v>
      </c>
    </row>
    <row r="477" spans="1:27" s="7" customFormat="1" hidden="1" x14ac:dyDescent="0.35">
      <c r="A477" s="102" t="s">
        <v>23</v>
      </c>
      <c r="B477" s="103">
        <v>2025</v>
      </c>
      <c r="C477" s="17" t="s">
        <v>81</v>
      </c>
      <c r="D477" s="17"/>
      <c r="E477" s="117"/>
      <c r="F477" s="117"/>
      <c r="G477" s="110" t="s">
        <v>67</v>
      </c>
      <c r="H477" s="122"/>
      <c r="I477" s="122"/>
      <c r="J477" s="123"/>
      <c r="K477"/>
      <c r="L477"/>
      <c r="M477"/>
      <c r="N477"/>
      <c r="O477"/>
      <c r="P477"/>
      <c r="Q477"/>
      <c r="R477"/>
      <c r="S477" s="131" t="str">
        <f>IFERROR(Table1[[#This Row],[Female Voters]]/Table1[[#This Row],[Female Population]],"0.0%")</f>
        <v>0.0%</v>
      </c>
      <c r="T477" s="127" t="str">
        <f>IFERROR(Table1[[#This Row],[Male Voters]]/Table1[[#This Row],[Male Population]],"0.0%")</f>
        <v>0.0%</v>
      </c>
      <c r="U477" s="127" t="str">
        <f>IFERROR(Table1[[#This Row],[Total Voters]]/Table1[[#This Row],[Total Population]],"0.0%")</f>
        <v>0.0%</v>
      </c>
      <c r="V477" s="127" t="str">
        <f>IFERROR(Table1[[#This Row],[Female Ballots]]/Table1[[#This Row],[Female Population]],"0.0%")</f>
        <v>0.0%</v>
      </c>
      <c r="W477" s="127" t="str">
        <f>IFERROR(Table1[[#This Row],[Male Ballots]]/Table1[[#This Row],[Male Population]],"0.0%")</f>
        <v>0.0%</v>
      </c>
      <c r="X477" s="127" t="str">
        <f>IFERROR(Table1[[#This Row],[Total Ballots]]/Table1[[#This Row],[Total Population]],"0.0%")</f>
        <v>0.0%</v>
      </c>
      <c r="Y477" s="127" t="str">
        <f>IFERROR(Table1[[#This Row],[Female Ballots]]/Table1[[#This Row],[Female Voters]],"0.0%")</f>
        <v>0.0%</v>
      </c>
      <c r="Z477" s="128" t="str">
        <f>IFERROR(Table1[[#This Row],[Male Ballots]]/Table1[[#This Row],[Male Voters]],"0.0%")</f>
        <v>0.0%</v>
      </c>
      <c r="AA477" s="127" t="str">
        <f>IFERROR(Table1[[#This Row],[Total Ballots]]/Table1[[#This Row],[Total Voters]],"0.0%")</f>
        <v>0.0%</v>
      </c>
    </row>
    <row r="478" spans="1:27" s="7" customFormat="1" hidden="1" x14ac:dyDescent="0.35">
      <c r="A478" s="102" t="s">
        <v>38</v>
      </c>
      <c r="B478" s="103">
        <v>2025</v>
      </c>
      <c r="C478" s="17" t="s">
        <v>81</v>
      </c>
      <c r="D478" s="17"/>
      <c r="E478" s="117"/>
      <c r="F478" s="117"/>
      <c r="G478" s="110" t="s">
        <v>79</v>
      </c>
      <c r="H478" s="122"/>
      <c r="I478" s="122"/>
      <c r="J478" s="123"/>
      <c r="K478"/>
      <c r="L478"/>
      <c r="M478"/>
      <c r="N478"/>
      <c r="O478"/>
      <c r="P478"/>
      <c r="Q478"/>
      <c r="R478"/>
      <c r="S478" s="131" t="str">
        <f>IFERROR(Table1[[#This Row],[Female Voters]]/Table1[[#This Row],[Female Population]],"0.0%")</f>
        <v>0.0%</v>
      </c>
      <c r="T478" s="127" t="str">
        <f>IFERROR(Table1[[#This Row],[Male Voters]]/Table1[[#This Row],[Male Population]],"0.0%")</f>
        <v>0.0%</v>
      </c>
      <c r="U478" s="127" t="str">
        <f>IFERROR(Table1[[#This Row],[Total Voters]]/Table1[[#This Row],[Total Population]],"0.0%")</f>
        <v>0.0%</v>
      </c>
      <c r="V478" s="127" t="str">
        <f>IFERROR(Table1[[#This Row],[Female Ballots]]/Table1[[#This Row],[Female Population]],"0.0%")</f>
        <v>0.0%</v>
      </c>
      <c r="W478" s="127" t="str">
        <f>IFERROR(Table1[[#This Row],[Male Ballots]]/Table1[[#This Row],[Male Population]],"0.0%")</f>
        <v>0.0%</v>
      </c>
      <c r="X478" s="127" t="str">
        <f>IFERROR(Table1[[#This Row],[Total Ballots]]/Table1[[#This Row],[Total Population]],"0.0%")</f>
        <v>0.0%</v>
      </c>
      <c r="Y478" s="127" t="str">
        <f>IFERROR(Table1[[#This Row],[Female Ballots]]/Table1[[#This Row],[Female Voters]],"0.0%")</f>
        <v>0.0%</v>
      </c>
      <c r="Z478" s="128" t="str">
        <f>IFERROR(Table1[[#This Row],[Male Ballots]]/Table1[[#This Row],[Male Voters]],"0.0%")</f>
        <v>0.0%</v>
      </c>
      <c r="AA478" s="127" t="str">
        <f>IFERROR(Table1[[#This Row],[Total Ballots]]/Table1[[#This Row],[Total Voters]],"0.0%")</f>
        <v>0.0%</v>
      </c>
    </row>
    <row r="479" spans="1:27" s="7" customFormat="1" hidden="1" x14ac:dyDescent="0.35">
      <c r="A479" s="102" t="s">
        <v>38</v>
      </c>
      <c r="B479" s="103">
        <v>2025</v>
      </c>
      <c r="C479" s="17" t="s">
        <v>81</v>
      </c>
      <c r="D479" s="17"/>
      <c r="E479" s="117"/>
      <c r="F479" s="117"/>
      <c r="G479" s="110" t="s">
        <v>62</v>
      </c>
      <c r="H479" s="122"/>
      <c r="I479" s="122"/>
      <c r="J479" s="123"/>
      <c r="K479"/>
      <c r="L479"/>
      <c r="M479"/>
      <c r="N479"/>
      <c r="O479"/>
      <c r="P479"/>
      <c r="Q479"/>
      <c r="R479"/>
      <c r="S479" s="131" t="str">
        <f>IFERROR(Table1[[#This Row],[Female Voters]]/Table1[[#This Row],[Female Population]],"0.0%")</f>
        <v>0.0%</v>
      </c>
      <c r="T479" s="127" t="str">
        <f>IFERROR(Table1[[#This Row],[Male Voters]]/Table1[[#This Row],[Male Population]],"0.0%")</f>
        <v>0.0%</v>
      </c>
      <c r="U479" s="127" t="str">
        <f>IFERROR(Table1[[#This Row],[Total Voters]]/Table1[[#This Row],[Total Population]],"0.0%")</f>
        <v>0.0%</v>
      </c>
      <c r="V479" s="127" t="str">
        <f>IFERROR(Table1[[#This Row],[Female Ballots]]/Table1[[#This Row],[Female Population]],"0.0%")</f>
        <v>0.0%</v>
      </c>
      <c r="W479" s="127" t="str">
        <f>IFERROR(Table1[[#This Row],[Male Ballots]]/Table1[[#This Row],[Male Population]],"0.0%")</f>
        <v>0.0%</v>
      </c>
      <c r="X479" s="127" t="str">
        <f>IFERROR(Table1[[#This Row],[Total Ballots]]/Table1[[#This Row],[Total Population]],"0.0%")</f>
        <v>0.0%</v>
      </c>
      <c r="Y479" s="127" t="str">
        <f>IFERROR(Table1[[#This Row],[Female Ballots]]/Table1[[#This Row],[Female Voters]],"0.0%")</f>
        <v>0.0%</v>
      </c>
      <c r="Z479" s="128" t="str">
        <f>IFERROR(Table1[[#This Row],[Male Ballots]]/Table1[[#This Row],[Male Voters]],"0.0%")</f>
        <v>0.0%</v>
      </c>
      <c r="AA479" s="127" t="str">
        <f>IFERROR(Table1[[#This Row],[Total Ballots]]/Table1[[#This Row],[Total Voters]],"0.0%")</f>
        <v>0.0%</v>
      </c>
    </row>
    <row r="480" spans="1:27" s="7" customFormat="1" hidden="1" x14ac:dyDescent="0.35">
      <c r="A480" s="102" t="s">
        <v>38</v>
      </c>
      <c r="B480" s="103">
        <v>2025</v>
      </c>
      <c r="C480" s="17" t="s">
        <v>81</v>
      </c>
      <c r="D480" s="17"/>
      <c r="E480" s="117"/>
      <c r="F480" s="117"/>
      <c r="G480" s="110" t="s">
        <v>63</v>
      </c>
      <c r="H480" s="122"/>
      <c r="I480" s="122"/>
      <c r="J480" s="123"/>
      <c r="K480"/>
      <c r="L480"/>
      <c r="M480"/>
      <c r="N480"/>
      <c r="O480"/>
      <c r="P480"/>
      <c r="Q480"/>
      <c r="R480"/>
      <c r="S480" s="131" t="str">
        <f>IFERROR(Table1[[#This Row],[Female Voters]]/Table1[[#This Row],[Female Population]],"0.0%")</f>
        <v>0.0%</v>
      </c>
      <c r="T480" s="127" t="str">
        <f>IFERROR(Table1[[#This Row],[Male Voters]]/Table1[[#This Row],[Male Population]],"0.0%")</f>
        <v>0.0%</v>
      </c>
      <c r="U480" s="127" t="str">
        <f>IFERROR(Table1[[#This Row],[Total Voters]]/Table1[[#This Row],[Total Population]],"0.0%")</f>
        <v>0.0%</v>
      </c>
      <c r="V480" s="127" t="str">
        <f>IFERROR(Table1[[#This Row],[Female Ballots]]/Table1[[#This Row],[Female Population]],"0.0%")</f>
        <v>0.0%</v>
      </c>
      <c r="W480" s="127" t="str">
        <f>IFERROR(Table1[[#This Row],[Male Ballots]]/Table1[[#This Row],[Male Population]],"0.0%")</f>
        <v>0.0%</v>
      </c>
      <c r="X480" s="127" t="str">
        <f>IFERROR(Table1[[#This Row],[Total Ballots]]/Table1[[#This Row],[Total Population]],"0.0%")</f>
        <v>0.0%</v>
      </c>
      <c r="Y480" s="127" t="str">
        <f>IFERROR(Table1[[#This Row],[Female Ballots]]/Table1[[#This Row],[Female Voters]],"0.0%")</f>
        <v>0.0%</v>
      </c>
      <c r="Z480" s="128" t="str">
        <f>IFERROR(Table1[[#This Row],[Male Ballots]]/Table1[[#This Row],[Male Voters]],"0.0%")</f>
        <v>0.0%</v>
      </c>
      <c r="AA480" s="127" t="str">
        <f>IFERROR(Table1[[#This Row],[Total Ballots]]/Table1[[#This Row],[Total Voters]],"0.0%")</f>
        <v>0.0%</v>
      </c>
    </row>
    <row r="481" spans="1:27" s="7" customFormat="1" hidden="1" x14ac:dyDescent="0.35">
      <c r="A481" s="106" t="s">
        <v>38</v>
      </c>
      <c r="B481" s="103">
        <v>2025</v>
      </c>
      <c r="C481" s="17" t="s">
        <v>81</v>
      </c>
      <c r="D481" s="17"/>
      <c r="E481" s="117"/>
      <c r="F481" s="117"/>
      <c r="G481" s="110" t="s">
        <v>64</v>
      </c>
      <c r="H481" s="122"/>
      <c r="I481" s="122"/>
      <c r="J481" s="123"/>
      <c r="K481"/>
      <c r="L481"/>
      <c r="M481"/>
      <c r="N481"/>
      <c r="O481"/>
      <c r="P481"/>
      <c r="Q481"/>
      <c r="R481"/>
      <c r="S481" s="131" t="str">
        <f>IFERROR(Table1[[#This Row],[Female Voters]]/Table1[[#This Row],[Female Population]],"0.0%")</f>
        <v>0.0%</v>
      </c>
      <c r="T481" s="127" t="str">
        <f>IFERROR(Table1[[#This Row],[Male Voters]]/Table1[[#This Row],[Male Population]],"0.0%")</f>
        <v>0.0%</v>
      </c>
      <c r="U481" s="127" t="str">
        <f>IFERROR(Table1[[#This Row],[Total Voters]]/Table1[[#This Row],[Total Population]],"0.0%")</f>
        <v>0.0%</v>
      </c>
      <c r="V481" s="127" t="str">
        <f>IFERROR(Table1[[#This Row],[Female Ballots]]/Table1[[#This Row],[Female Population]],"0.0%")</f>
        <v>0.0%</v>
      </c>
      <c r="W481" s="127" t="str">
        <f>IFERROR(Table1[[#This Row],[Male Ballots]]/Table1[[#This Row],[Male Population]],"0.0%")</f>
        <v>0.0%</v>
      </c>
      <c r="X481" s="127" t="str">
        <f>IFERROR(Table1[[#This Row],[Total Ballots]]/Table1[[#This Row],[Total Population]],"0.0%")</f>
        <v>0.0%</v>
      </c>
      <c r="Y481" s="127" t="str">
        <f>IFERROR(Table1[[#This Row],[Female Ballots]]/Table1[[#This Row],[Female Voters]],"0.0%")</f>
        <v>0.0%</v>
      </c>
      <c r="Z481" s="128" t="str">
        <f>IFERROR(Table1[[#This Row],[Male Ballots]]/Table1[[#This Row],[Male Voters]],"0.0%")</f>
        <v>0.0%</v>
      </c>
      <c r="AA481" s="127" t="str">
        <f>IFERROR(Table1[[#This Row],[Total Ballots]]/Table1[[#This Row],[Total Voters]],"0.0%")</f>
        <v>0.0%</v>
      </c>
    </row>
    <row r="482" spans="1:27" s="7" customFormat="1" hidden="1" x14ac:dyDescent="0.35">
      <c r="A482" s="102" t="s">
        <v>38</v>
      </c>
      <c r="B482" s="103">
        <v>2025</v>
      </c>
      <c r="C482" s="17" t="s">
        <v>81</v>
      </c>
      <c r="D482" s="17"/>
      <c r="E482" s="117"/>
      <c r="F482" s="117"/>
      <c r="G482" s="110" t="s">
        <v>65</v>
      </c>
      <c r="H482" s="122"/>
      <c r="I482" s="122"/>
      <c r="J482" s="123"/>
      <c r="K482"/>
      <c r="L482"/>
      <c r="M482"/>
      <c r="N482"/>
      <c r="O482"/>
      <c r="P482"/>
      <c r="Q482"/>
      <c r="R482"/>
      <c r="S482" s="131" t="str">
        <f>IFERROR(Table1[[#This Row],[Female Voters]]/Table1[[#This Row],[Female Population]],"0.0%")</f>
        <v>0.0%</v>
      </c>
      <c r="T482" s="127" t="str">
        <f>IFERROR(Table1[[#This Row],[Male Voters]]/Table1[[#This Row],[Male Population]],"0.0%")</f>
        <v>0.0%</v>
      </c>
      <c r="U482" s="127" t="str">
        <f>IFERROR(Table1[[#This Row],[Total Voters]]/Table1[[#This Row],[Total Population]],"0.0%")</f>
        <v>0.0%</v>
      </c>
      <c r="V482" s="127" t="str">
        <f>IFERROR(Table1[[#This Row],[Female Ballots]]/Table1[[#This Row],[Female Population]],"0.0%")</f>
        <v>0.0%</v>
      </c>
      <c r="W482" s="127" t="str">
        <f>IFERROR(Table1[[#This Row],[Male Ballots]]/Table1[[#This Row],[Male Population]],"0.0%")</f>
        <v>0.0%</v>
      </c>
      <c r="X482" s="127" t="str">
        <f>IFERROR(Table1[[#This Row],[Total Ballots]]/Table1[[#This Row],[Total Population]],"0.0%")</f>
        <v>0.0%</v>
      </c>
      <c r="Y482" s="127" t="str">
        <f>IFERROR(Table1[[#This Row],[Female Ballots]]/Table1[[#This Row],[Female Voters]],"0.0%")</f>
        <v>0.0%</v>
      </c>
      <c r="Z482" s="128" t="str">
        <f>IFERROR(Table1[[#This Row],[Male Ballots]]/Table1[[#This Row],[Male Voters]],"0.0%")</f>
        <v>0.0%</v>
      </c>
      <c r="AA482" s="127" t="str">
        <f>IFERROR(Table1[[#This Row],[Total Ballots]]/Table1[[#This Row],[Total Voters]],"0.0%")</f>
        <v>0.0%</v>
      </c>
    </row>
    <row r="483" spans="1:27" s="7" customFormat="1" hidden="1" x14ac:dyDescent="0.35">
      <c r="A483" s="102" t="s">
        <v>38</v>
      </c>
      <c r="B483" s="103">
        <v>2025</v>
      </c>
      <c r="C483" s="17" t="s">
        <v>81</v>
      </c>
      <c r="D483" s="17"/>
      <c r="E483" s="117"/>
      <c r="F483" s="117"/>
      <c r="G483" s="110" t="s">
        <v>66</v>
      </c>
      <c r="H483" s="122"/>
      <c r="I483" s="122"/>
      <c r="J483" s="123"/>
      <c r="K483"/>
      <c r="L483"/>
      <c r="M483"/>
      <c r="N483"/>
      <c r="O483"/>
      <c r="P483"/>
      <c r="Q483"/>
      <c r="R483"/>
      <c r="S483" s="131" t="str">
        <f>IFERROR(Table1[[#This Row],[Female Voters]]/Table1[[#This Row],[Female Population]],"0.0%")</f>
        <v>0.0%</v>
      </c>
      <c r="T483" s="127" t="str">
        <f>IFERROR(Table1[[#This Row],[Male Voters]]/Table1[[#This Row],[Male Population]],"0.0%")</f>
        <v>0.0%</v>
      </c>
      <c r="U483" s="127" t="str">
        <f>IFERROR(Table1[[#This Row],[Total Voters]]/Table1[[#This Row],[Total Population]],"0.0%")</f>
        <v>0.0%</v>
      </c>
      <c r="V483" s="127" t="str">
        <f>IFERROR(Table1[[#This Row],[Female Ballots]]/Table1[[#This Row],[Female Population]],"0.0%")</f>
        <v>0.0%</v>
      </c>
      <c r="W483" s="127" t="str">
        <f>IFERROR(Table1[[#This Row],[Male Ballots]]/Table1[[#This Row],[Male Population]],"0.0%")</f>
        <v>0.0%</v>
      </c>
      <c r="X483" s="127" t="str">
        <f>IFERROR(Table1[[#This Row],[Total Ballots]]/Table1[[#This Row],[Total Population]],"0.0%")</f>
        <v>0.0%</v>
      </c>
      <c r="Y483" s="127" t="str">
        <f>IFERROR(Table1[[#This Row],[Female Ballots]]/Table1[[#This Row],[Female Voters]],"0.0%")</f>
        <v>0.0%</v>
      </c>
      <c r="Z483" s="128" t="str">
        <f>IFERROR(Table1[[#This Row],[Male Ballots]]/Table1[[#This Row],[Male Voters]],"0.0%")</f>
        <v>0.0%</v>
      </c>
      <c r="AA483" s="127" t="str">
        <f>IFERROR(Table1[[#This Row],[Total Ballots]]/Table1[[#This Row],[Total Voters]],"0.0%")</f>
        <v>0.0%</v>
      </c>
    </row>
    <row r="484" spans="1:27" s="7" customFormat="1" hidden="1" x14ac:dyDescent="0.35">
      <c r="A484" s="102" t="s">
        <v>38</v>
      </c>
      <c r="B484" s="103">
        <v>2025</v>
      </c>
      <c r="C484" s="17" t="s">
        <v>81</v>
      </c>
      <c r="D484" s="17"/>
      <c r="E484" s="117"/>
      <c r="F484" s="117"/>
      <c r="G484" s="110" t="s">
        <v>67</v>
      </c>
      <c r="H484" s="122"/>
      <c r="I484" s="122"/>
      <c r="J484" s="123"/>
      <c r="K484"/>
      <c r="L484"/>
      <c r="M484"/>
      <c r="N484"/>
      <c r="O484"/>
      <c r="P484"/>
      <c r="Q484"/>
      <c r="R484"/>
      <c r="S484" s="131" t="str">
        <f>IFERROR(Table1[[#This Row],[Female Voters]]/Table1[[#This Row],[Female Population]],"0.0%")</f>
        <v>0.0%</v>
      </c>
      <c r="T484" s="127" t="str">
        <f>IFERROR(Table1[[#This Row],[Male Voters]]/Table1[[#This Row],[Male Population]],"0.0%")</f>
        <v>0.0%</v>
      </c>
      <c r="U484" s="127" t="str">
        <f>IFERROR(Table1[[#This Row],[Total Voters]]/Table1[[#This Row],[Total Population]],"0.0%")</f>
        <v>0.0%</v>
      </c>
      <c r="V484" s="127" t="str">
        <f>IFERROR(Table1[[#This Row],[Female Ballots]]/Table1[[#This Row],[Female Population]],"0.0%")</f>
        <v>0.0%</v>
      </c>
      <c r="W484" s="127" t="str">
        <f>IFERROR(Table1[[#This Row],[Male Ballots]]/Table1[[#This Row],[Male Population]],"0.0%")</f>
        <v>0.0%</v>
      </c>
      <c r="X484" s="127" t="str">
        <f>IFERROR(Table1[[#This Row],[Total Ballots]]/Table1[[#This Row],[Total Population]],"0.0%")</f>
        <v>0.0%</v>
      </c>
      <c r="Y484" s="127" t="str">
        <f>IFERROR(Table1[[#This Row],[Female Ballots]]/Table1[[#This Row],[Female Voters]],"0.0%")</f>
        <v>0.0%</v>
      </c>
      <c r="Z484" s="128" t="str">
        <f>IFERROR(Table1[[#This Row],[Male Ballots]]/Table1[[#This Row],[Male Voters]],"0.0%")</f>
        <v>0.0%</v>
      </c>
      <c r="AA484" s="127" t="str">
        <f>IFERROR(Table1[[#This Row],[Total Ballots]]/Table1[[#This Row],[Total Voters]],"0.0%")</f>
        <v>0.0%</v>
      </c>
    </row>
    <row r="485" spans="1:27" s="7" customFormat="1" hidden="1" x14ac:dyDescent="0.35">
      <c r="A485" s="102" t="s">
        <v>36</v>
      </c>
      <c r="B485" s="103">
        <v>2025</v>
      </c>
      <c r="C485" s="17" t="s">
        <v>81</v>
      </c>
      <c r="D485" s="17"/>
      <c r="E485" s="117"/>
      <c r="F485" s="117"/>
      <c r="G485" s="110" t="s">
        <v>79</v>
      </c>
      <c r="H485" s="122"/>
      <c r="I485" s="122"/>
      <c r="J485" s="123"/>
      <c r="K485"/>
      <c r="L485"/>
      <c r="M485"/>
      <c r="N485"/>
      <c r="O485"/>
      <c r="P485"/>
      <c r="Q485"/>
      <c r="R485"/>
      <c r="S485" s="131" t="str">
        <f>IFERROR(Table1[[#This Row],[Female Voters]]/Table1[[#This Row],[Female Population]],"0.0%")</f>
        <v>0.0%</v>
      </c>
      <c r="T485" s="127" t="str">
        <f>IFERROR(Table1[[#This Row],[Male Voters]]/Table1[[#This Row],[Male Population]],"0.0%")</f>
        <v>0.0%</v>
      </c>
      <c r="U485" s="127" t="str">
        <f>IFERROR(Table1[[#This Row],[Total Voters]]/Table1[[#This Row],[Total Population]],"0.0%")</f>
        <v>0.0%</v>
      </c>
      <c r="V485" s="127" t="str">
        <f>IFERROR(Table1[[#This Row],[Female Ballots]]/Table1[[#This Row],[Female Population]],"0.0%")</f>
        <v>0.0%</v>
      </c>
      <c r="W485" s="127" t="str">
        <f>IFERROR(Table1[[#This Row],[Male Ballots]]/Table1[[#This Row],[Male Population]],"0.0%")</f>
        <v>0.0%</v>
      </c>
      <c r="X485" s="127" t="str">
        <f>IFERROR(Table1[[#This Row],[Total Ballots]]/Table1[[#This Row],[Total Population]],"0.0%")</f>
        <v>0.0%</v>
      </c>
      <c r="Y485" s="127" t="str">
        <f>IFERROR(Table1[[#This Row],[Female Ballots]]/Table1[[#This Row],[Female Voters]],"0.0%")</f>
        <v>0.0%</v>
      </c>
      <c r="Z485" s="128" t="str">
        <f>IFERROR(Table1[[#This Row],[Male Ballots]]/Table1[[#This Row],[Male Voters]],"0.0%")</f>
        <v>0.0%</v>
      </c>
      <c r="AA485" s="127" t="str">
        <f>IFERROR(Table1[[#This Row],[Total Ballots]]/Table1[[#This Row],[Total Voters]],"0.0%")</f>
        <v>0.0%</v>
      </c>
    </row>
    <row r="486" spans="1:27" s="7" customFormat="1" hidden="1" x14ac:dyDescent="0.35">
      <c r="A486" s="102" t="s">
        <v>36</v>
      </c>
      <c r="B486" s="103">
        <v>2025</v>
      </c>
      <c r="C486" s="17" t="s">
        <v>81</v>
      </c>
      <c r="D486" s="17"/>
      <c r="E486" s="117"/>
      <c r="F486" s="117"/>
      <c r="G486" s="110" t="s">
        <v>62</v>
      </c>
      <c r="H486" s="122"/>
      <c r="I486" s="122"/>
      <c r="J486" s="123"/>
      <c r="K486"/>
      <c r="L486"/>
      <c r="M486"/>
      <c r="N486"/>
      <c r="O486"/>
      <c r="P486"/>
      <c r="Q486"/>
      <c r="R486"/>
      <c r="S486" s="131" t="str">
        <f>IFERROR(Table1[[#This Row],[Female Voters]]/Table1[[#This Row],[Female Population]],"0.0%")</f>
        <v>0.0%</v>
      </c>
      <c r="T486" s="127" t="str">
        <f>IFERROR(Table1[[#This Row],[Male Voters]]/Table1[[#This Row],[Male Population]],"0.0%")</f>
        <v>0.0%</v>
      </c>
      <c r="U486" s="127" t="str">
        <f>IFERROR(Table1[[#This Row],[Total Voters]]/Table1[[#This Row],[Total Population]],"0.0%")</f>
        <v>0.0%</v>
      </c>
      <c r="V486" s="127" t="str">
        <f>IFERROR(Table1[[#This Row],[Female Ballots]]/Table1[[#This Row],[Female Population]],"0.0%")</f>
        <v>0.0%</v>
      </c>
      <c r="W486" s="127" t="str">
        <f>IFERROR(Table1[[#This Row],[Male Ballots]]/Table1[[#This Row],[Male Population]],"0.0%")</f>
        <v>0.0%</v>
      </c>
      <c r="X486" s="127" t="str">
        <f>IFERROR(Table1[[#This Row],[Total Ballots]]/Table1[[#This Row],[Total Population]],"0.0%")</f>
        <v>0.0%</v>
      </c>
      <c r="Y486" s="127" t="str">
        <f>IFERROR(Table1[[#This Row],[Female Ballots]]/Table1[[#This Row],[Female Voters]],"0.0%")</f>
        <v>0.0%</v>
      </c>
      <c r="Z486" s="128" t="str">
        <f>IFERROR(Table1[[#This Row],[Male Ballots]]/Table1[[#This Row],[Male Voters]],"0.0%")</f>
        <v>0.0%</v>
      </c>
      <c r="AA486" s="127" t="str">
        <f>IFERROR(Table1[[#This Row],[Total Ballots]]/Table1[[#This Row],[Total Voters]],"0.0%")</f>
        <v>0.0%</v>
      </c>
    </row>
    <row r="487" spans="1:27" s="7" customFormat="1" hidden="1" x14ac:dyDescent="0.35">
      <c r="A487" s="102" t="s">
        <v>36</v>
      </c>
      <c r="B487" s="103">
        <v>2025</v>
      </c>
      <c r="C487" s="17" t="s">
        <v>81</v>
      </c>
      <c r="D487" s="17"/>
      <c r="E487" s="117"/>
      <c r="F487" s="117"/>
      <c r="G487" s="110" t="s">
        <v>63</v>
      </c>
      <c r="H487" s="122"/>
      <c r="I487" s="122"/>
      <c r="J487" s="123"/>
      <c r="K487"/>
      <c r="L487"/>
      <c r="M487"/>
      <c r="N487"/>
      <c r="O487"/>
      <c r="P487"/>
      <c r="Q487"/>
      <c r="R487"/>
      <c r="S487" s="131" t="str">
        <f>IFERROR(Table1[[#This Row],[Female Voters]]/Table1[[#This Row],[Female Population]],"0.0%")</f>
        <v>0.0%</v>
      </c>
      <c r="T487" s="127" t="str">
        <f>IFERROR(Table1[[#This Row],[Male Voters]]/Table1[[#This Row],[Male Population]],"0.0%")</f>
        <v>0.0%</v>
      </c>
      <c r="U487" s="127" t="str">
        <f>IFERROR(Table1[[#This Row],[Total Voters]]/Table1[[#This Row],[Total Population]],"0.0%")</f>
        <v>0.0%</v>
      </c>
      <c r="V487" s="127" t="str">
        <f>IFERROR(Table1[[#This Row],[Female Ballots]]/Table1[[#This Row],[Female Population]],"0.0%")</f>
        <v>0.0%</v>
      </c>
      <c r="W487" s="127" t="str">
        <f>IFERROR(Table1[[#This Row],[Male Ballots]]/Table1[[#This Row],[Male Population]],"0.0%")</f>
        <v>0.0%</v>
      </c>
      <c r="X487" s="127" t="str">
        <f>IFERROR(Table1[[#This Row],[Total Ballots]]/Table1[[#This Row],[Total Population]],"0.0%")</f>
        <v>0.0%</v>
      </c>
      <c r="Y487" s="127" t="str">
        <f>IFERROR(Table1[[#This Row],[Female Ballots]]/Table1[[#This Row],[Female Voters]],"0.0%")</f>
        <v>0.0%</v>
      </c>
      <c r="Z487" s="128" t="str">
        <f>IFERROR(Table1[[#This Row],[Male Ballots]]/Table1[[#This Row],[Male Voters]],"0.0%")</f>
        <v>0.0%</v>
      </c>
      <c r="AA487" s="127" t="str">
        <f>IFERROR(Table1[[#This Row],[Total Ballots]]/Table1[[#This Row],[Total Voters]],"0.0%")</f>
        <v>0.0%</v>
      </c>
    </row>
    <row r="488" spans="1:27" s="7" customFormat="1" hidden="1" x14ac:dyDescent="0.35">
      <c r="A488" s="102" t="s">
        <v>36</v>
      </c>
      <c r="B488" s="103">
        <v>2025</v>
      </c>
      <c r="C488" s="17" t="s">
        <v>81</v>
      </c>
      <c r="D488" s="17"/>
      <c r="E488" s="117"/>
      <c r="F488" s="117"/>
      <c r="G488" s="110" t="s">
        <v>64</v>
      </c>
      <c r="H488" s="122"/>
      <c r="I488" s="122"/>
      <c r="J488" s="123"/>
      <c r="K488"/>
      <c r="L488"/>
      <c r="M488"/>
      <c r="N488"/>
      <c r="O488"/>
      <c r="P488"/>
      <c r="Q488"/>
      <c r="R488"/>
      <c r="S488" s="131" t="str">
        <f>IFERROR(Table1[[#This Row],[Female Voters]]/Table1[[#This Row],[Female Population]],"0.0%")</f>
        <v>0.0%</v>
      </c>
      <c r="T488" s="127" t="str">
        <f>IFERROR(Table1[[#This Row],[Male Voters]]/Table1[[#This Row],[Male Population]],"0.0%")</f>
        <v>0.0%</v>
      </c>
      <c r="U488" s="127" t="str">
        <f>IFERROR(Table1[[#This Row],[Total Voters]]/Table1[[#This Row],[Total Population]],"0.0%")</f>
        <v>0.0%</v>
      </c>
      <c r="V488" s="127" t="str">
        <f>IFERROR(Table1[[#This Row],[Female Ballots]]/Table1[[#This Row],[Female Population]],"0.0%")</f>
        <v>0.0%</v>
      </c>
      <c r="W488" s="127" t="str">
        <f>IFERROR(Table1[[#This Row],[Male Ballots]]/Table1[[#This Row],[Male Population]],"0.0%")</f>
        <v>0.0%</v>
      </c>
      <c r="X488" s="127" t="str">
        <f>IFERROR(Table1[[#This Row],[Total Ballots]]/Table1[[#This Row],[Total Population]],"0.0%")</f>
        <v>0.0%</v>
      </c>
      <c r="Y488" s="127" t="str">
        <f>IFERROR(Table1[[#This Row],[Female Ballots]]/Table1[[#This Row],[Female Voters]],"0.0%")</f>
        <v>0.0%</v>
      </c>
      <c r="Z488" s="128" t="str">
        <f>IFERROR(Table1[[#This Row],[Male Ballots]]/Table1[[#This Row],[Male Voters]],"0.0%")</f>
        <v>0.0%</v>
      </c>
      <c r="AA488" s="127" t="str">
        <f>IFERROR(Table1[[#This Row],[Total Ballots]]/Table1[[#This Row],[Total Voters]],"0.0%")</f>
        <v>0.0%</v>
      </c>
    </row>
    <row r="489" spans="1:27" s="7" customFormat="1" hidden="1" x14ac:dyDescent="0.35">
      <c r="A489" s="102" t="s">
        <v>36</v>
      </c>
      <c r="B489" s="103">
        <v>2025</v>
      </c>
      <c r="C489" s="17" t="s">
        <v>81</v>
      </c>
      <c r="D489" s="17"/>
      <c r="E489" s="117"/>
      <c r="F489" s="117"/>
      <c r="G489" s="110" t="s">
        <v>65</v>
      </c>
      <c r="H489" s="122"/>
      <c r="I489" s="122"/>
      <c r="J489" s="123"/>
      <c r="K489"/>
      <c r="L489"/>
      <c r="M489"/>
      <c r="N489"/>
      <c r="O489"/>
      <c r="P489"/>
      <c r="Q489"/>
      <c r="R489"/>
      <c r="S489" s="131" t="str">
        <f>IFERROR(Table1[[#This Row],[Female Voters]]/Table1[[#This Row],[Female Population]],"0.0%")</f>
        <v>0.0%</v>
      </c>
      <c r="T489" s="127" t="str">
        <f>IFERROR(Table1[[#This Row],[Male Voters]]/Table1[[#This Row],[Male Population]],"0.0%")</f>
        <v>0.0%</v>
      </c>
      <c r="U489" s="127" t="str">
        <f>IFERROR(Table1[[#This Row],[Total Voters]]/Table1[[#This Row],[Total Population]],"0.0%")</f>
        <v>0.0%</v>
      </c>
      <c r="V489" s="127" t="str">
        <f>IFERROR(Table1[[#This Row],[Female Ballots]]/Table1[[#This Row],[Female Population]],"0.0%")</f>
        <v>0.0%</v>
      </c>
      <c r="W489" s="127" t="str">
        <f>IFERROR(Table1[[#This Row],[Male Ballots]]/Table1[[#This Row],[Male Population]],"0.0%")</f>
        <v>0.0%</v>
      </c>
      <c r="X489" s="127" t="str">
        <f>IFERROR(Table1[[#This Row],[Total Ballots]]/Table1[[#This Row],[Total Population]],"0.0%")</f>
        <v>0.0%</v>
      </c>
      <c r="Y489" s="127" t="str">
        <f>IFERROR(Table1[[#This Row],[Female Ballots]]/Table1[[#This Row],[Female Voters]],"0.0%")</f>
        <v>0.0%</v>
      </c>
      <c r="Z489" s="128" t="str">
        <f>IFERROR(Table1[[#This Row],[Male Ballots]]/Table1[[#This Row],[Male Voters]],"0.0%")</f>
        <v>0.0%</v>
      </c>
      <c r="AA489" s="127" t="str">
        <f>IFERROR(Table1[[#This Row],[Total Ballots]]/Table1[[#This Row],[Total Voters]],"0.0%")</f>
        <v>0.0%</v>
      </c>
    </row>
    <row r="490" spans="1:27" s="7" customFormat="1" hidden="1" x14ac:dyDescent="0.35">
      <c r="A490" s="102" t="s">
        <v>36</v>
      </c>
      <c r="B490" s="103">
        <v>2025</v>
      </c>
      <c r="C490" s="17" t="s">
        <v>81</v>
      </c>
      <c r="D490" s="17"/>
      <c r="E490" s="117"/>
      <c r="F490" s="117"/>
      <c r="G490" s="110" t="s">
        <v>66</v>
      </c>
      <c r="H490" s="122"/>
      <c r="I490" s="122"/>
      <c r="J490" s="123"/>
      <c r="K490"/>
      <c r="L490"/>
      <c r="M490"/>
      <c r="N490"/>
      <c r="O490"/>
      <c r="P490"/>
      <c r="Q490"/>
      <c r="R490"/>
      <c r="S490" s="131" t="str">
        <f>IFERROR(Table1[[#This Row],[Female Voters]]/Table1[[#This Row],[Female Population]],"0.0%")</f>
        <v>0.0%</v>
      </c>
      <c r="T490" s="127" t="str">
        <f>IFERROR(Table1[[#This Row],[Male Voters]]/Table1[[#This Row],[Male Population]],"0.0%")</f>
        <v>0.0%</v>
      </c>
      <c r="U490" s="127" t="str">
        <f>IFERROR(Table1[[#This Row],[Total Voters]]/Table1[[#This Row],[Total Population]],"0.0%")</f>
        <v>0.0%</v>
      </c>
      <c r="V490" s="127" t="str">
        <f>IFERROR(Table1[[#This Row],[Female Ballots]]/Table1[[#This Row],[Female Population]],"0.0%")</f>
        <v>0.0%</v>
      </c>
      <c r="W490" s="127" t="str">
        <f>IFERROR(Table1[[#This Row],[Male Ballots]]/Table1[[#This Row],[Male Population]],"0.0%")</f>
        <v>0.0%</v>
      </c>
      <c r="X490" s="127" t="str">
        <f>IFERROR(Table1[[#This Row],[Total Ballots]]/Table1[[#This Row],[Total Population]],"0.0%")</f>
        <v>0.0%</v>
      </c>
      <c r="Y490" s="127" t="str">
        <f>IFERROR(Table1[[#This Row],[Female Ballots]]/Table1[[#This Row],[Female Voters]],"0.0%")</f>
        <v>0.0%</v>
      </c>
      <c r="Z490" s="128" t="str">
        <f>IFERROR(Table1[[#This Row],[Male Ballots]]/Table1[[#This Row],[Male Voters]],"0.0%")</f>
        <v>0.0%</v>
      </c>
      <c r="AA490" s="127" t="str">
        <f>IFERROR(Table1[[#This Row],[Total Ballots]]/Table1[[#This Row],[Total Voters]],"0.0%")</f>
        <v>0.0%</v>
      </c>
    </row>
    <row r="491" spans="1:27" s="7" customFormat="1" hidden="1" x14ac:dyDescent="0.35">
      <c r="A491" s="102" t="s">
        <v>36</v>
      </c>
      <c r="B491" s="103">
        <v>2025</v>
      </c>
      <c r="C491" s="17" t="s">
        <v>81</v>
      </c>
      <c r="D491" s="17"/>
      <c r="E491" s="117"/>
      <c r="F491" s="117"/>
      <c r="G491" s="110" t="s">
        <v>67</v>
      </c>
      <c r="H491" s="122"/>
      <c r="I491" s="122"/>
      <c r="J491" s="123"/>
      <c r="K491"/>
      <c r="L491"/>
      <c r="M491"/>
      <c r="N491"/>
      <c r="O491"/>
      <c r="P491"/>
      <c r="Q491"/>
      <c r="R491"/>
      <c r="S491" s="131" t="str">
        <f>IFERROR(Table1[[#This Row],[Female Voters]]/Table1[[#This Row],[Female Population]],"0.0%")</f>
        <v>0.0%</v>
      </c>
      <c r="T491" s="127" t="str">
        <f>IFERROR(Table1[[#This Row],[Male Voters]]/Table1[[#This Row],[Male Population]],"0.0%")</f>
        <v>0.0%</v>
      </c>
      <c r="U491" s="127" t="str">
        <f>IFERROR(Table1[[#This Row],[Total Voters]]/Table1[[#This Row],[Total Population]],"0.0%")</f>
        <v>0.0%</v>
      </c>
      <c r="V491" s="127" t="str">
        <f>IFERROR(Table1[[#This Row],[Female Ballots]]/Table1[[#This Row],[Female Population]],"0.0%")</f>
        <v>0.0%</v>
      </c>
      <c r="W491" s="127" t="str">
        <f>IFERROR(Table1[[#This Row],[Male Ballots]]/Table1[[#This Row],[Male Population]],"0.0%")</f>
        <v>0.0%</v>
      </c>
      <c r="X491" s="127" t="str">
        <f>IFERROR(Table1[[#This Row],[Total Ballots]]/Table1[[#This Row],[Total Population]],"0.0%")</f>
        <v>0.0%</v>
      </c>
      <c r="Y491" s="127" t="str">
        <f>IFERROR(Table1[[#This Row],[Female Ballots]]/Table1[[#This Row],[Female Voters]],"0.0%")</f>
        <v>0.0%</v>
      </c>
      <c r="Z491" s="128" t="str">
        <f>IFERROR(Table1[[#This Row],[Male Ballots]]/Table1[[#This Row],[Male Voters]],"0.0%")</f>
        <v>0.0%</v>
      </c>
      <c r="AA491" s="127" t="str">
        <f>IFERROR(Table1[[#This Row],[Total Ballots]]/Table1[[#This Row],[Total Voters]],"0.0%")</f>
        <v>0.0%</v>
      </c>
    </row>
    <row r="492" spans="1:27" s="7" customFormat="1" hidden="1" x14ac:dyDescent="0.35">
      <c r="A492" s="102" t="s">
        <v>52</v>
      </c>
      <c r="B492" s="103">
        <v>2025</v>
      </c>
      <c r="C492" s="17" t="s">
        <v>81</v>
      </c>
      <c r="D492" s="17"/>
      <c r="E492" s="117"/>
      <c r="F492" s="117"/>
      <c r="G492" s="110" t="s">
        <v>79</v>
      </c>
      <c r="H492" s="122"/>
      <c r="I492" s="122"/>
      <c r="J492" s="123"/>
      <c r="K492"/>
      <c r="L492"/>
      <c r="M492"/>
      <c r="N492"/>
      <c r="O492"/>
      <c r="P492"/>
      <c r="Q492"/>
      <c r="R492"/>
      <c r="S492" s="131" t="str">
        <f>IFERROR(Table1[[#This Row],[Female Voters]]/Table1[[#This Row],[Female Population]],"0.0%")</f>
        <v>0.0%</v>
      </c>
      <c r="T492" s="127" t="str">
        <f>IFERROR(Table1[[#This Row],[Male Voters]]/Table1[[#This Row],[Male Population]],"0.0%")</f>
        <v>0.0%</v>
      </c>
      <c r="U492" s="127" t="str">
        <f>IFERROR(Table1[[#This Row],[Total Voters]]/Table1[[#This Row],[Total Population]],"0.0%")</f>
        <v>0.0%</v>
      </c>
      <c r="V492" s="127" t="str">
        <f>IFERROR(Table1[[#This Row],[Female Ballots]]/Table1[[#This Row],[Female Population]],"0.0%")</f>
        <v>0.0%</v>
      </c>
      <c r="W492" s="127" t="str">
        <f>IFERROR(Table1[[#This Row],[Male Ballots]]/Table1[[#This Row],[Male Population]],"0.0%")</f>
        <v>0.0%</v>
      </c>
      <c r="X492" s="127" t="str">
        <f>IFERROR(Table1[[#This Row],[Total Ballots]]/Table1[[#This Row],[Total Population]],"0.0%")</f>
        <v>0.0%</v>
      </c>
      <c r="Y492" s="127" t="str">
        <f>IFERROR(Table1[[#This Row],[Female Ballots]]/Table1[[#This Row],[Female Voters]],"0.0%")</f>
        <v>0.0%</v>
      </c>
      <c r="Z492" s="128" t="str">
        <f>IFERROR(Table1[[#This Row],[Male Ballots]]/Table1[[#This Row],[Male Voters]],"0.0%")</f>
        <v>0.0%</v>
      </c>
      <c r="AA492" s="127" t="str">
        <f>IFERROR(Table1[[#This Row],[Total Ballots]]/Table1[[#This Row],[Total Voters]],"0.0%")</f>
        <v>0.0%</v>
      </c>
    </row>
    <row r="493" spans="1:27" s="7" customFormat="1" hidden="1" x14ac:dyDescent="0.35">
      <c r="A493" s="102" t="s">
        <v>52</v>
      </c>
      <c r="B493" s="103">
        <v>2025</v>
      </c>
      <c r="C493" s="17" t="s">
        <v>81</v>
      </c>
      <c r="D493" s="17"/>
      <c r="E493" s="117"/>
      <c r="F493" s="117"/>
      <c r="G493" s="110" t="s">
        <v>62</v>
      </c>
      <c r="H493" s="122"/>
      <c r="I493" s="122"/>
      <c r="J493" s="123"/>
      <c r="K493"/>
      <c r="L493"/>
      <c r="M493"/>
      <c r="N493"/>
      <c r="O493"/>
      <c r="P493"/>
      <c r="Q493"/>
      <c r="R493"/>
      <c r="S493" s="131" t="str">
        <f>IFERROR(Table1[[#This Row],[Female Voters]]/Table1[[#This Row],[Female Population]],"0.0%")</f>
        <v>0.0%</v>
      </c>
      <c r="T493" s="127" t="str">
        <f>IFERROR(Table1[[#This Row],[Male Voters]]/Table1[[#This Row],[Male Population]],"0.0%")</f>
        <v>0.0%</v>
      </c>
      <c r="U493" s="127" t="str">
        <f>IFERROR(Table1[[#This Row],[Total Voters]]/Table1[[#This Row],[Total Population]],"0.0%")</f>
        <v>0.0%</v>
      </c>
      <c r="V493" s="127" t="str">
        <f>IFERROR(Table1[[#This Row],[Female Ballots]]/Table1[[#This Row],[Female Population]],"0.0%")</f>
        <v>0.0%</v>
      </c>
      <c r="W493" s="127" t="str">
        <f>IFERROR(Table1[[#This Row],[Male Ballots]]/Table1[[#This Row],[Male Population]],"0.0%")</f>
        <v>0.0%</v>
      </c>
      <c r="X493" s="127" t="str">
        <f>IFERROR(Table1[[#This Row],[Total Ballots]]/Table1[[#This Row],[Total Population]],"0.0%")</f>
        <v>0.0%</v>
      </c>
      <c r="Y493" s="127" t="str">
        <f>IFERROR(Table1[[#This Row],[Female Ballots]]/Table1[[#This Row],[Female Voters]],"0.0%")</f>
        <v>0.0%</v>
      </c>
      <c r="Z493" s="128" t="str">
        <f>IFERROR(Table1[[#This Row],[Male Ballots]]/Table1[[#This Row],[Male Voters]],"0.0%")</f>
        <v>0.0%</v>
      </c>
      <c r="AA493" s="127" t="str">
        <f>IFERROR(Table1[[#This Row],[Total Ballots]]/Table1[[#This Row],[Total Voters]],"0.0%")</f>
        <v>0.0%</v>
      </c>
    </row>
    <row r="494" spans="1:27" s="7" customFormat="1" hidden="1" x14ac:dyDescent="0.35">
      <c r="A494" s="102" t="s">
        <v>52</v>
      </c>
      <c r="B494" s="103">
        <v>2025</v>
      </c>
      <c r="C494" s="17" t="s">
        <v>81</v>
      </c>
      <c r="D494" s="17"/>
      <c r="E494" s="117"/>
      <c r="F494" s="117"/>
      <c r="G494" s="110" t="s">
        <v>63</v>
      </c>
      <c r="H494" s="122"/>
      <c r="I494" s="122"/>
      <c r="J494" s="123"/>
      <c r="K494"/>
      <c r="L494"/>
      <c r="M494"/>
      <c r="N494"/>
      <c r="O494"/>
      <c r="P494"/>
      <c r="Q494"/>
      <c r="R494"/>
      <c r="S494" s="131" t="str">
        <f>IFERROR(Table1[[#This Row],[Female Voters]]/Table1[[#This Row],[Female Population]],"0.0%")</f>
        <v>0.0%</v>
      </c>
      <c r="T494" s="127" t="str">
        <f>IFERROR(Table1[[#This Row],[Male Voters]]/Table1[[#This Row],[Male Population]],"0.0%")</f>
        <v>0.0%</v>
      </c>
      <c r="U494" s="127" t="str">
        <f>IFERROR(Table1[[#This Row],[Total Voters]]/Table1[[#This Row],[Total Population]],"0.0%")</f>
        <v>0.0%</v>
      </c>
      <c r="V494" s="127" t="str">
        <f>IFERROR(Table1[[#This Row],[Female Ballots]]/Table1[[#This Row],[Female Population]],"0.0%")</f>
        <v>0.0%</v>
      </c>
      <c r="W494" s="127" t="str">
        <f>IFERROR(Table1[[#This Row],[Male Ballots]]/Table1[[#This Row],[Male Population]],"0.0%")</f>
        <v>0.0%</v>
      </c>
      <c r="X494" s="127" t="str">
        <f>IFERROR(Table1[[#This Row],[Total Ballots]]/Table1[[#This Row],[Total Population]],"0.0%")</f>
        <v>0.0%</v>
      </c>
      <c r="Y494" s="127" t="str">
        <f>IFERROR(Table1[[#This Row],[Female Ballots]]/Table1[[#This Row],[Female Voters]],"0.0%")</f>
        <v>0.0%</v>
      </c>
      <c r="Z494" s="128" t="str">
        <f>IFERROR(Table1[[#This Row],[Male Ballots]]/Table1[[#This Row],[Male Voters]],"0.0%")</f>
        <v>0.0%</v>
      </c>
      <c r="AA494" s="127" t="str">
        <f>IFERROR(Table1[[#This Row],[Total Ballots]]/Table1[[#This Row],[Total Voters]],"0.0%")</f>
        <v>0.0%</v>
      </c>
    </row>
    <row r="495" spans="1:27" s="7" customFormat="1" hidden="1" x14ac:dyDescent="0.35">
      <c r="A495" s="102" t="s">
        <v>52</v>
      </c>
      <c r="B495" s="103">
        <v>2025</v>
      </c>
      <c r="C495" s="17" t="s">
        <v>81</v>
      </c>
      <c r="D495" s="17"/>
      <c r="E495" s="117"/>
      <c r="F495" s="117"/>
      <c r="G495" s="110" t="s">
        <v>64</v>
      </c>
      <c r="H495" s="122"/>
      <c r="I495" s="122"/>
      <c r="J495" s="123"/>
      <c r="K495"/>
      <c r="L495"/>
      <c r="M495"/>
      <c r="N495"/>
      <c r="O495"/>
      <c r="P495"/>
      <c r="Q495"/>
      <c r="R495"/>
      <c r="S495" s="131" t="str">
        <f>IFERROR(Table1[[#This Row],[Female Voters]]/Table1[[#This Row],[Female Population]],"0.0%")</f>
        <v>0.0%</v>
      </c>
      <c r="T495" s="127" t="str">
        <f>IFERROR(Table1[[#This Row],[Male Voters]]/Table1[[#This Row],[Male Population]],"0.0%")</f>
        <v>0.0%</v>
      </c>
      <c r="U495" s="127" t="str">
        <f>IFERROR(Table1[[#This Row],[Total Voters]]/Table1[[#This Row],[Total Population]],"0.0%")</f>
        <v>0.0%</v>
      </c>
      <c r="V495" s="127" t="str">
        <f>IFERROR(Table1[[#This Row],[Female Ballots]]/Table1[[#This Row],[Female Population]],"0.0%")</f>
        <v>0.0%</v>
      </c>
      <c r="W495" s="127" t="str">
        <f>IFERROR(Table1[[#This Row],[Male Ballots]]/Table1[[#This Row],[Male Population]],"0.0%")</f>
        <v>0.0%</v>
      </c>
      <c r="X495" s="127" t="str">
        <f>IFERROR(Table1[[#This Row],[Total Ballots]]/Table1[[#This Row],[Total Population]],"0.0%")</f>
        <v>0.0%</v>
      </c>
      <c r="Y495" s="127" t="str">
        <f>IFERROR(Table1[[#This Row],[Female Ballots]]/Table1[[#This Row],[Female Voters]],"0.0%")</f>
        <v>0.0%</v>
      </c>
      <c r="Z495" s="128" t="str">
        <f>IFERROR(Table1[[#This Row],[Male Ballots]]/Table1[[#This Row],[Male Voters]],"0.0%")</f>
        <v>0.0%</v>
      </c>
      <c r="AA495" s="127" t="str">
        <f>IFERROR(Table1[[#This Row],[Total Ballots]]/Table1[[#This Row],[Total Voters]],"0.0%")</f>
        <v>0.0%</v>
      </c>
    </row>
    <row r="496" spans="1:27" s="7" customFormat="1" hidden="1" x14ac:dyDescent="0.35">
      <c r="A496" s="102" t="s">
        <v>52</v>
      </c>
      <c r="B496" s="103">
        <v>2025</v>
      </c>
      <c r="C496" s="17" t="s">
        <v>81</v>
      </c>
      <c r="D496" s="17"/>
      <c r="E496" s="117"/>
      <c r="F496" s="117"/>
      <c r="G496" s="110" t="s">
        <v>65</v>
      </c>
      <c r="H496" s="122"/>
      <c r="I496" s="122"/>
      <c r="J496" s="123"/>
      <c r="K496"/>
      <c r="L496"/>
      <c r="M496"/>
      <c r="N496"/>
      <c r="O496"/>
      <c r="P496"/>
      <c r="Q496"/>
      <c r="R496"/>
      <c r="S496" s="131" t="str">
        <f>IFERROR(Table1[[#This Row],[Female Voters]]/Table1[[#This Row],[Female Population]],"0.0%")</f>
        <v>0.0%</v>
      </c>
      <c r="T496" s="127" t="str">
        <f>IFERROR(Table1[[#This Row],[Male Voters]]/Table1[[#This Row],[Male Population]],"0.0%")</f>
        <v>0.0%</v>
      </c>
      <c r="U496" s="127" t="str">
        <f>IFERROR(Table1[[#This Row],[Total Voters]]/Table1[[#This Row],[Total Population]],"0.0%")</f>
        <v>0.0%</v>
      </c>
      <c r="V496" s="127" t="str">
        <f>IFERROR(Table1[[#This Row],[Female Ballots]]/Table1[[#This Row],[Female Population]],"0.0%")</f>
        <v>0.0%</v>
      </c>
      <c r="W496" s="127" t="str">
        <f>IFERROR(Table1[[#This Row],[Male Ballots]]/Table1[[#This Row],[Male Population]],"0.0%")</f>
        <v>0.0%</v>
      </c>
      <c r="X496" s="127" t="str">
        <f>IFERROR(Table1[[#This Row],[Total Ballots]]/Table1[[#This Row],[Total Population]],"0.0%")</f>
        <v>0.0%</v>
      </c>
      <c r="Y496" s="127" t="str">
        <f>IFERROR(Table1[[#This Row],[Female Ballots]]/Table1[[#This Row],[Female Voters]],"0.0%")</f>
        <v>0.0%</v>
      </c>
      <c r="Z496" s="128" t="str">
        <f>IFERROR(Table1[[#This Row],[Male Ballots]]/Table1[[#This Row],[Male Voters]],"0.0%")</f>
        <v>0.0%</v>
      </c>
      <c r="AA496" s="127" t="str">
        <f>IFERROR(Table1[[#This Row],[Total Ballots]]/Table1[[#This Row],[Total Voters]],"0.0%")</f>
        <v>0.0%</v>
      </c>
    </row>
    <row r="497" spans="1:27" s="7" customFormat="1" hidden="1" x14ac:dyDescent="0.35">
      <c r="A497" s="102" t="s">
        <v>52</v>
      </c>
      <c r="B497" s="103">
        <v>2025</v>
      </c>
      <c r="C497" s="17" t="s">
        <v>81</v>
      </c>
      <c r="D497" s="17"/>
      <c r="E497" s="117"/>
      <c r="F497" s="117"/>
      <c r="G497" s="110" t="s">
        <v>66</v>
      </c>
      <c r="H497" s="122"/>
      <c r="I497" s="122"/>
      <c r="J497" s="123"/>
      <c r="K497"/>
      <c r="L497"/>
      <c r="M497"/>
      <c r="N497"/>
      <c r="O497"/>
      <c r="P497"/>
      <c r="Q497"/>
      <c r="R497"/>
      <c r="S497" s="131" t="str">
        <f>IFERROR(Table1[[#This Row],[Female Voters]]/Table1[[#This Row],[Female Population]],"0.0%")</f>
        <v>0.0%</v>
      </c>
      <c r="T497" s="127" t="str">
        <f>IFERROR(Table1[[#This Row],[Male Voters]]/Table1[[#This Row],[Male Population]],"0.0%")</f>
        <v>0.0%</v>
      </c>
      <c r="U497" s="127" t="str">
        <f>IFERROR(Table1[[#This Row],[Total Voters]]/Table1[[#This Row],[Total Population]],"0.0%")</f>
        <v>0.0%</v>
      </c>
      <c r="V497" s="127" t="str">
        <f>IFERROR(Table1[[#This Row],[Female Ballots]]/Table1[[#This Row],[Female Population]],"0.0%")</f>
        <v>0.0%</v>
      </c>
      <c r="W497" s="127" t="str">
        <f>IFERROR(Table1[[#This Row],[Male Ballots]]/Table1[[#This Row],[Male Population]],"0.0%")</f>
        <v>0.0%</v>
      </c>
      <c r="X497" s="127" t="str">
        <f>IFERROR(Table1[[#This Row],[Total Ballots]]/Table1[[#This Row],[Total Population]],"0.0%")</f>
        <v>0.0%</v>
      </c>
      <c r="Y497" s="127" t="str">
        <f>IFERROR(Table1[[#This Row],[Female Ballots]]/Table1[[#This Row],[Female Voters]],"0.0%")</f>
        <v>0.0%</v>
      </c>
      <c r="Z497" s="128" t="str">
        <f>IFERROR(Table1[[#This Row],[Male Ballots]]/Table1[[#This Row],[Male Voters]],"0.0%")</f>
        <v>0.0%</v>
      </c>
      <c r="AA497" s="127" t="str">
        <f>IFERROR(Table1[[#This Row],[Total Ballots]]/Table1[[#This Row],[Total Voters]],"0.0%")</f>
        <v>0.0%</v>
      </c>
    </row>
    <row r="498" spans="1:27" s="7" customFormat="1" hidden="1" x14ac:dyDescent="0.35">
      <c r="A498" s="102" t="s">
        <v>52</v>
      </c>
      <c r="B498" s="103">
        <v>2025</v>
      </c>
      <c r="C498" s="17" t="s">
        <v>81</v>
      </c>
      <c r="D498" s="17"/>
      <c r="E498" s="117"/>
      <c r="F498" s="117"/>
      <c r="G498" s="110" t="s">
        <v>67</v>
      </c>
      <c r="H498" s="122"/>
      <c r="I498" s="122"/>
      <c r="J498" s="123"/>
      <c r="K498"/>
      <c r="L498"/>
      <c r="M498"/>
      <c r="N498"/>
      <c r="O498"/>
      <c r="P498"/>
      <c r="Q498"/>
      <c r="R498"/>
      <c r="S498" s="131" t="str">
        <f>IFERROR(Table1[[#This Row],[Female Voters]]/Table1[[#This Row],[Female Population]],"0.0%")</f>
        <v>0.0%</v>
      </c>
      <c r="T498" s="127" t="str">
        <f>IFERROR(Table1[[#This Row],[Male Voters]]/Table1[[#This Row],[Male Population]],"0.0%")</f>
        <v>0.0%</v>
      </c>
      <c r="U498" s="127" t="str">
        <f>IFERROR(Table1[[#This Row],[Total Voters]]/Table1[[#This Row],[Total Population]],"0.0%")</f>
        <v>0.0%</v>
      </c>
      <c r="V498" s="127" t="str">
        <f>IFERROR(Table1[[#This Row],[Female Ballots]]/Table1[[#This Row],[Female Population]],"0.0%")</f>
        <v>0.0%</v>
      </c>
      <c r="W498" s="127" t="str">
        <f>IFERROR(Table1[[#This Row],[Male Ballots]]/Table1[[#This Row],[Male Population]],"0.0%")</f>
        <v>0.0%</v>
      </c>
      <c r="X498" s="127" t="str">
        <f>IFERROR(Table1[[#This Row],[Total Ballots]]/Table1[[#This Row],[Total Population]],"0.0%")</f>
        <v>0.0%</v>
      </c>
      <c r="Y498" s="127" t="str">
        <f>IFERROR(Table1[[#This Row],[Female Ballots]]/Table1[[#This Row],[Female Voters]],"0.0%")</f>
        <v>0.0%</v>
      </c>
      <c r="Z498" s="128" t="str">
        <f>IFERROR(Table1[[#This Row],[Male Ballots]]/Table1[[#This Row],[Male Voters]],"0.0%")</f>
        <v>0.0%</v>
      </c>
      <c r="AA498" s="127" t="str">
        <f>IFERROR(Table1[[#This Row],[Total Ballots]]/Table1[[#This Row],[Total Voters]],"0.0%")</f>
        <v>0.0%</v>
      </c>
    </row>
    <row r="499" spans="1:27" s="7" customFormat="1" hidden="1" x14ac:dyDescent="0.35">
      <c r="A499" s="102" t="s">
        <v>40</v>
      </c>
      <c r="B499" s="103">
        <v>2025</v>
      </c>
      <c r="C499" s="17" t="s">
        <v>81</v>
      </c>
      <c r="D499" s="116"/>
      <c r="E499" s="117"/>
      <c r="F499" s="117"/>
      <c r="G499" s="110" t="s">
        <v>79</v>
      </c>
      <c r="H499" s="122"/>
      <c r="I499" s="122"/>
      <c r="J499" s="123"/>
      <c r="K499"/>
      <c r="L499"/>
      <c r="M499"/>
      <c r="N499"/>
      <c r="O499"/>
      <c r="P499"/>
      <c r="Q499"/>
      <c r="R499"/>
      <c r="S499" s="131" t="str">
        <f>IFERROR(Table1[[#This Row],[Female Voters]]/Table1[[#This Row],[Female Population]],"0.0%")</f>
        <v>0.0%</v>
      </c>
      <c r="T499" s="127" t="str">
        <f>IFERROR(Table1[[#This Row],[Male Voters]]/Table1[[#This Row],[Male Population]],"0.0%")</f>
        <v>0.0%</v>
      </c>
      <c r="U499" s="127" t="str">
        <f>IFERROR(Table1[[#This Row],[Total Voters]]/Table1[[#This Row],[Total Population]],"0.0%")</f>
        <v>0.0%</v>
      </c>
      <c r="V499" s="127" t="str">
        <f>IFERROR(Table1[[#This Row],[Female Ballots]]/Table1[[#This Row],[Female Population]],"0.0%")</f>
        <v>0.0%</v>
      </c>
      <c r="W499" s="127" t="str">
        <f>IFERROR(Table1[[#This Row],[Male Ballots]]/Table1[[#This Row],[Male Population]],"0.0%")</f>
        <v>0.0%</v>
      </c>
      <c r="X499" s="127" t="str">
        <f>IFERROR(Table1[[#This Row],[Total Ballots]]/Table1[[#This Row],[Total Population]],"0.0%")</f>
        <v>0.0%</v>
      </c>
      <c r="Y499" s="127" t="str">
        <f>IFERROR(Table1[[#This Row],[Female Ballots]]/Table1[[#This Row],[Female Voters]],"0.0%")</f>
        <v>0.0%</v>
      </c>
      <c r="Z499" s="128" t="str">
        <f>IFERROR(Table1[[#This Row],[Male Ballots]]/Table1[[#This Row],[Male Voters]],"0.0%")</f>
        <v>0.0%</v>
      </c>
      <c r="AA499" s="127" t="str">
        <f>IFERROR(Table1[[#This Row],[Total Ballots]]/Table1[[#This Row],[Total Voters]],"0.0%")</f>
        <v>0.0%</v>
      </c>
    </row>
    <row r="500" spans="1:27" s="7" customFormat="1" hidden="1" x14ac:dyDescent="0.35">
      <c r="A500" s="102" t="s">
        <v>40</v>
      </c>
      <c r="B500" s="103">
        <v>2025</v>
      </c>
      <c r="C500" s="17" t="s">
        <v>81</v>
      </c>
      <c r="D500" s="116"/>
      <c r="E500" s="117"/>
      <c r="F500" s="117"/>
      <c r="G500" s="110" t="s">
        <v>62</v>
      </c>
      <c r="H500" s="122"/>
      <c r="I500" s="122"/>
      <c r="J500" s="123"/>
      <c r="K500"/>
      <c r="L500"/>
      <c r="M500"/>
      <c r="N500"/>
      <c r="O500"/>
      <c r="P500"/>
      <c r="Q500"/>
      <c r="R500"/>
      <c r="S500" s="131" t="str">
        <f>IFERROR(Table1[[#This Row],[Female Voters]]/Table1[[#This Row],[Female Population]],"0.0%")</f>
        <v>0.0%</v>
      </c>
      <c r="T500" s="127" t="str">
        <f>IFERROR(Table1[[#This Row],[Male Voters]]/Table1[[#This Row],[Male Population]],"0.0%")</f>
        <v>0.0%</v>
      </c>
      <c r="U500" s="127" t="str">
        <f>IFERROR(Table1[[#This Row],[Total Voters]]/Table1[[#This Row],[Total Population]],"0.0%")</f>
        <v>0.0%</v>
      </c>
      <c r="V500" s="127" t="str">
        <f>IFERROR(Table1[[#This Row],[Female Ballots]]/Table1[[#This Row],[Female Population]],"0.0%")</f>
        <v>0.0%</v>
      </c>
      <c r="W500" s="127" t="str">
        <f>IFERROR(Table1[[#This Row],[Male Ballots]]/Table1[[#This Row],[Male Population]],"0.0%")</f>
        <v>0.0%</v>
      </c>
      <c r="X500" s="127" t="str">
        <f>IFERROR(Table1[[#This Row],[Total Ballots]]/Table1[[#This Row],[Total Population]],"0.0%")</f>
        <v>0.0%</v>
      </c>
      <c r="Y500" s="127" t="str">
        <f>IFERROR(Table1[[#This Row],[Female Ballots]]/Table1[[#This Row],[Female Voters]],"0.0%")</f>
        <v>0.0%</v>
      </c>
      <c r="Z500" s="128" t="str">
        <f>IFERROR(Table1[[#This Row],[Male Ballots]]/Table1[[#This Row],[Male Voters]],"0.0%")</f>
        <v>0.0%</v>
      </c>
      <c r="AA500" s="127" t="str">
        <f>IFERROR(Table1[[#This Row],[Total Ballots]]/Table1[[#This Row],[Total Voters]],"0.0%")</f>
        <v>0.0%</v>
      </c>
    </row>
    <row r="501" spans="1:27" s="7" customFormat="1" hidden="1" x14ac:dyDescent="0.35">
      <c r="A501" s="102" t="s">
        <v>40</v>
      </c>
      <c r="B501" s="103">
        <v>2025</v>
      </c>
      <c r="C501" s="17" t="s">
        <v>81</v>
      </c>
      <c r="D501" s="116"/>
      <c r="E501" s="117"/>
      <c r="F501" s="117"/>
      <c r="G501" s="110" t="s">
        <v>63</v>
      </c>
      <c r="H501" s="122"/>
      <c r="I501" s="122"/>
      <c r="J501" s="123"/>
      <c r="K501"/>
      <c r="L501"/>
      <c r="M501"/>
      <c r="N501"/>
      <c r="O501"/>
      <c r="P501"/>
      <c r="Q501"/>
      <c r="R501"/>
      <c r="S501" s="131" t="str">
        <f>IFERROR(Table1[[#This Row],[Female Voters]]/Table1[[#This Row],[Female Population]],"0.0%")</f>
        <v>0.0%</v>
      </c>
      <c r="T501" s="127" t="str">
        <f>IFERROR(Table1[[#This Row],[Male Voters]]/Table1[[#This Row],[Male Population]],"0.0%")</f>
        <v>0.0%</v>
      </c>
      <c r="U501" s="127" t="str">
        <f>IFERROR(Table1[[#This Row],[Total Voters]]/Table1[[#This Row],[Total Population]],"0.0%")</f>
        <v>0.0%</v>
      </c>
      <c r="V501" s="127" t="str">
        <f>IFERROR(Table1[[#This Row],[Female Ballots]]/Table1[[#This Row],[Female Population]],"0.0%")</f>
        <v>0.0%</v>
      </c>
      <c r="W501" s="127" t="str">
        <f>IFERROR(Table1[[#This Row],[Male Ballots]]/Table1[[#This Row],[Male Population]],"0.0%")</f>
        <v>0.0%</v>
      </c>
      <c r="X501" s="127" t="str">
        <f>IFERROR(Table1[[#This Row],[Total Ballots]]/Table1[[#This Row],[Total Population]],"0.0%")</f>
        <v>0.0%</v>
      </c>
      <c r="Y501" s="127" t="str">
        <f>IFERROR(Table1[[#This Row],[Female Ballots]]/Table1[[#This Row],[Female Voters]],"0.0%")</f>
        <v>0.0%</v>
      </c>
      <c r="Z501" s="128" t="str">
        <f>IFERROR(Table1[[#This Row],[Male Ballots]]/Table1[[#This Row],[Male Voters]],"0.0%")</f>
        <v>0.0%</v>
      </c>
      <c r="AA501" s="127" t="str">
        <f>IFERROR(Table1[[#This Row],[Total Ballots]]/Table1[[#This Row],[Total Voters]],"0.0%")</f>
        <v>0.0%</v>
      </c>
    </row>
    <row r="502" spans="1:27" s="7" customFormat="1" hidden="1" x14ac:dyDescent="0.35">
      <c r="A502" s="102" t="s">
        <v>40</v>
      </c>
      <c r="B502" s="103">
        <v>2025</v>
      </c>
      <c r="C502" s="17" t="s">
        <v>81</v>
      </c>
      <c r="D502" s="116"/>
      <c r="E502" s="117"/>
      <c r="F502" s="117"/>
      <c r="G502" s="110" t="s">
        <v>64</v>
      </c>
      <c r="H502" s="122"/>
      <c r="I502" s="122"/>
      <c r="J502" s="123"/>
      <c r="K502"/>
      <c r="L502"/>
      <c r="M502"/>
      <c r="N502"/>
      <c r="O502"/>
      <c r="P502"/>
      <c r="Q502"/>
      <c r="R502"/>
      <c r="S502" s="131" t="str">
        <f>IFERROR(Table1[[#This Row],[Female Voters]]/Table1[[#This Row],[Female Population]],"0.0%")</f>
        <v>0.0%</v>
      </c>
      <c r="T502" s="127" t="str">
        <f>IFERROR(Table1[[#This Row],[Male Voters]]/Table1[[#This Row],[Male Population]],"0.0%")</f>
        <v>0.0%</v>
      </c>
      <c r="U502" s="127" t="str">
        <f>IFERROR(Table1[[#This Row],[Total Voters]]/Table1[[#This Row],[Total Population]],"0.0%")</f>
        <v>0.0%</v>
      </c>
      <c r="V502" s="127" t="str">
        <f>IFERROR(Table1[[#This Row],[Female Ballots]]/Table1[[#This Row],[Female Population]],"0.0%")</f>
        <v>0.0%</v>
      </c>
      <c r="W502" s="127" t="str">
        <f>IFERROR(Table1[[#This Row],[Male Ballots]]/Table1[[#This Row],[Male Population]],"0.0%")</f>
        <v>0.0%</v>
      </c>
      <c r="X502" s="127" t="str">
        <f>IFERROR(Table1[[#This Row],[Total Ballots]]/Table1[[#This Row],[Total Population]],"0.0%")</f>
        <v>0.0%</v>
      </c>
      <c r="Y502" s="127" t="str">
        <f>IFERROR(Table1[[#This Row],[Female Ballots]]/Table1[[#This Row],[Female Voters]],"0.0%")</f>
        <v>0.0%</v>
      </c>
      <c r="Z502" s="128" t="str">
        <f>IFERROR(Table1[[#This Row],[Male Ballots]]/Table1[[#This Row],[Male Voters]],"0.0%")</f>
        <v>0.0%</v>
      </c>
      <c r="AA502" s="127" t="str">
        <f>IFERROR(Table1[[#This Row],[Total Ballots]]/Table1[[#This Row],[Total Voters]],"0.0%")</f>
        <v>0.0%</v>
      </c>
    </row>
    <row r="503" spans="1:27" s="7" customFormat="1" hidden="1" x14ac:dyDescent="0.35">
      <c r="A503" s="102" t="s">
        <v>40</v>
      </c>
      <c r="B503" s="103">
        <v>2025</v>
      </c>
      <c r="C503" s="17" t="s">
        <v>81</v>
      </c>
      <c r="D503" s="116"/>
      <c r="E503" s="117"/>
      <c r="F503" s="117"/>
      <c r="G503" s="110" t="s">
        <v>65</v>
      </c>
      <c r="H503" s="122"/>
      <c r="I503" s="122"/>
      <c r="J503" s="123"/>
      <c r="K503"/>
      <c r="L503"/>
      <c r="M503"/>
      <c r="N503"/>
      <c r="O503"/>
      <c r="P503"/>
      <c r="Q503"/>
      <c r="R503"/>
      <c r="S503" s="131" t="str">
        <f>IFERROR(Table1[[#This Row],[Female Voters]]/Table1[[#This Row],[Female Population]],"0.0%")</f>
        <v>0.0%</v>
      </c>
      <c r="T503" s="127" t="str">
        <f>IFERROR(Table1[[#This Row],[Male Voters]]/Table1[[#This Row],[Male Population]],"0.0%")</f>
        <v>0.0%</v>
      </c>
      <c r="U503" s="127" t="str">
        <f>IFERROR(Table1[[#This Row],[Total Voters]]/Table1[[#This Row],[Total Population]],"0.0%")</f>
        <v>0.0%</v>
      </c>
      <c r="V503" s="127" t="str">
        <f>IFERROR(Table1[[#This Row],[Female Ballots]]/Table1[[#This Row],[Female Population]],"0.0%")</f>
        <v>0.0%</v>
      </c>
      <c r="W503" s="127" t="str">
        <f>IFERROR(Table1[[#This Row],[Male Ballots]]/Table1[[#This Row],[Male Population]],"0.0%")</f>
        <v>0.0%</v>
      </c>
      <c r="X503" s="127" t="str">
        <f>IFERROR(Table1[[#This Row],[Total Ballots]]/Table1[[#This Row],[Total Population]],"0.0%")</f>
        <v>0.0%</v>
      </c>
      <c r="Y503" s="127" t="str">
        <f>IFERROR(Table1[[#This Row],[Female Ballots]]/Table1[[#This Row],[Female Voters]],"0.0%")</f>
        <v>0.0%</v>
      </c>
      <c r="Z503" s="128" t="str">
        <f>IFERROR(Table1[[#This Row],[Male Ballots]]/Table1[[#This Row],[Male Voters]],"0.0%")</f>
        <v>0.0%</v>
      </c>
      <c r="AA503" s="127" t="str">
        <f>IFERROR(Table1[[#This Row],[Total Ballots]]/Table1[[#This Row],[Total Voters]],"0.0%")</f>
        <v>0.0%</v>
      </c>
    </row>
    <row r="504" spans="1:27" s="7" customFormat="1" hidden="1" x14ac:dyDescent="0.35">
      <c r="A504" s="102" t="s">
        <v>40</v>
      </c>
      <c r="B504" s="103">
        <v>2025</v>
      </c>
      <c r="C504" s="17" t="s">
        <v>81</v>
      </c>
      <c r="D504" s="116"/>
      <c r="E504" s="117"/>
      <c r="F504" s="117"/>
      <c r="G504" s="110" t="s">
        <v>66</v>
      </c>
      <c r="H504" s="122"/>
      <c r="I504" s="122"/>
      <c r="J504" s="123"/>
      <c r="K504"/>
      <c r="L504"/>
      <c r="M504"/>
      <c r="N504"/>
      <c r="O504"/>
      <c r="P504"/>
      <c r="Q504"/>
      <c r="R504"/>
      <c r="S504" s="131" t="str">
        <f>IFERROR(Table1[[#This Row],[Female Voters]]/Table1[[#This Row],[Female Population]],"0.0%")</f>
        <v>0.0%</v>
      </c>
      <c r="T504" s="127" t="str">
        <f>IFERROR(Table1[[#This Row],[Male Voters]]/Table1[[#This Row],[Male Population]],"0.0%")</f>
        <v>0.0%</v>
      </c>
      <c r="U504" s="127" t="str">
        <f>IFERROR(Table1[[#This Row],[Total Voters]]/Table1[[#This Row],[Total Population]],"0.0%")</f>
        <v>0.0%</v>
      </c>
      <c r="V504" s="127" t="str">
        <f>IFERROR(Table1[[#This Row],[Female Ballots]]/Table1[[#This Row],[Female Population]],"0.0%")</f>
        <v>0.0%</v>
      </c>
      <c r="W504" s="127" t="str">
        <f>IFERROR(Table1[[#This Row],[Male Ballots]]/Table1[[#This Row],[Male Population]],"0.0%")</f>
        <v>0.0%</v>
      </c>
      <c r="X504" s="127" t="str">
        <f>IFERROR(Table1[[#This Row],[Total Ballots]]/Table1[[#This Row],[Total Population]],"0.0%")</f>
        <v>0.0%</v>
      </c>
      <c r="Y504" s="127" t="str">
        <f>IFERROR(Table1[[#This Row],[Female Ballots]]/Table1[[#This Row],[Female Voters]],"0.0%")</f>
        <v>0.0%</v>
      </c>
      <c r="Z504" s="128" t="str">
        <f>IFERROR(Table1[[#This Row],[Male Ballots]]/Table1[[#This Row],[Male Voters]],"0.0%")</f>
        <v>0.0%</v>
      </c>
      <c r="AA504" s="127" t="str">
        <f>IFERROR(Table1[[#This Row],[Total Ballots]]/Table1[[#This Row],[Total Voters]],"0.0%")</f>
        <v>0.0%</v>
      </c>
    </row>
    <row r="505" spans="1:27" s="7" customFormat="1" hidden="1" x14ac:dyDescent="0.35">
      <c r="A505" s="102" t="s">
        <v>40</v>
      </c>
      <c r="B505" s="103">
        <v>2025</v>
      </c>
      <c r="C505" s="17" t="s">
        <v>81</v>
      </c>
      <c r="D505" s="116"/>
      <c r="E505" s="117"/>
      <c r="F505" s="117"/>
      <c r="G505" s="110" t="s">
        <v>67</v>
      </c>
      <c r="H505" s="122"/>
      <c r="I505" s="122"/>
      <c r="J505" s="123"/>
      <c r="K505"/>
      <c r="L505"/>
      <c r="M505"/>
      <c r="N505"/>
      <c r="O505"/>
      <c r="P505"/>
      <c r="Q505"/>
      <c r="R505"/>
      <c r="S505" s="131" t="str">
        <f>IFERROR(Table1[[#This Row],[Female Voters]]/Table1[[#This Row],[Female Population]],"0.0%")</f>
        <v>0.0%</v>
      </c>
      <c r="T505" s="127" t="str">
        <f>IFERROR(Table1[[#This Row],[Male Voters]]/Table1[[#This Row],[Male Population]],"0.0%")</f>
        <v>0.0%</v>
      </c>
      <c r="U505" s="127" t="str">
        <f>IFERROR(Table1[[#This Row],[Total Voters]]/Table1[[#This Row],[Total Population]],"0.0%")</f>
        <v>0.0%</v>
      </c>
      <c r="V505" s="127" t="str">
        <f>IFERROR(Table1[[#This Row],[Female Ballots]]/Table1[[#This Row],[Female Population]],"0.0%")</f>
        <v>0.0%</v>
      </c>
      <c r="W505" s="127" t="str">
        <f>IFERROR(Table1[[#This Row],[Male Ballots]]/Table1[[#This Row],[Male Population]],"0.0%")</f>
        <v>0.0%</v>
      </c>
      <c r="X505" s="127" t="str">
        <f>IFERROR(Table1[[#This Row],[Total Ballots]]/Table1[[#This Row],[Total Population]],"0.0%")</f>
        <v>0.0%</v>
      </c>
      <c r="Y505" s="127" t="str">
        <f>IFERROR(Table1[[#This Row],[Female Ballots]]/Table1[[#This Row],[Female Voters]],"0.0%")</f>
        <v>0.0%</v>
      </c>
      <c r="Z505" s="128" t="str">
        <f>IFERROR(Table1[[#This Row],[Male Ballots]]/Table1[[#This Row],[Male Voters]],"0.0%")</f>
        <v>0.0%</v>
      </c>
      <c r="AA505" s="127" t="str">
        <f>IFERROR(Table1[[#This Row],[Total Ballots]]/Table1[[#This Row],[Total Voters]],"0.0%")</f>
        <v>0.0%</v>
      </c>
    </row>
    <row r="506" spans="1:27" s="7" customFormat="1" hidden="1" x14ac:dyDescent="0.35">
      <c r="A506" s="102" t="s">
        <v>28</v>
      </c>
      <c r="B506" s="103">
        <v>2025</v>
      </c>
      <c r="C506" s="17" t="s">
        <v>81</v>
      </c>
      <c r="D506" s="17"/>
      <c r="E506" s="117"/>
      <c r="F506" s="117"/>
      <c r="G506" s="110" t="s">
        <v>79</v>
      </c>
      <c r="H506" s="122"/>
      <c r="I506" s="122"/>
      <c r="J506" s="123"/>
      <c r="K506"/>
      <c r="L506"/>
      <c r="M506"/>
      <c r="N506"/>
      <c r="O506"/>
      <c r="P506"/>
      <c r="Q506"/>
      <c r="R506"/>
      <c r="S506" s="131" t="str">
        <f>IFERROR(Table1[[#This Row],[Female Voters]]/Table1[[#This Row],[Female Population]],"0.0%")</f>
        <v>0.0%</v>
      </c>
      <c r="T506" s="127" t="str">
        <f>IFERROR(Table1[[#This Row],[Male Voters]]/Table1[[#This Row],[Male Population]],"0.0%")</f>
        <v>0.0%</v>
      </c>
      <c r="U506" s="127" t="str">
        <f>IFERROR(Table1[[#This Row],[Total Voters]]/Table1[[#This Row],[Total Population]],"0.0%")</f>
        <v>0.0%</v>
      </c>
      <c r="V506" s="127" t="str">
        <f>IFERROR(Table1[[#This Row],[Female Ballots]]/Table1[[#This Row],[Female Population]],"0.0%")</f>
        <v>0.0%</v>
      </c>
      <c r="W506" s="127" t="str">
        <f>IFERROR(Table1[[#This Row],[Male Ballots]]/Table1[[#This Row],[Male Population]],"0.0%")</f>
        <v>0.0%</v>
      </c>
      <c r="X506" s="127" t="str">
        <f>IFERROR(Table1[[#This Row],[Total Ballots]]/Table1[[#This Row],[Total Population]],"0.0%")</f>
        <v>0.0%</v>
      </c>
      <c r="Y506" s="127" t="str">
        <f>IFERROR(Table1[[#This Row],[Female Ballots]]/Table1[[#This Row],[Female Voters]],"0.0%")</f>
        <v>0.0%</v>
      </c>
      <c r="Z506" s="128" t="str">
        <f>IFERROR(Table1[[#This Row],[Male Ballots]]/Table1[[#This Row],[Male Voters]],"0.0%")</f>
        <v>0.0%</v>
      </c>
      <c r="AA506" s="127" t="str">
        <f>IFERROR(Table1[[#This Row],[Total Ballots]]/Table1[[#This Row],[Total Voters]],"0.0%")</f>
        <v>0.0%</v>
      </c>
    </row>
    <row r="507" spans="1:27" s="7" customFormat="1" hidden="1" x14ac:dyDescent="0.35">
      <c r="A507" s="102" t="s">
        <v>28</v>
      </c>
      <c r="B507" s="103">
        <v>2025</v>
      </c>
      <c r="C507" s="17" t="s">
        <v>81</v>
      </c>
      <c r="D507" s="17"/>
      <c r="E507" s="117"/>
      <c r="F507" s="117"/>
      <c r="G507" s="110" t="s">
        <v>62</v>
      </c>
      <c r="H507" s="122"/>
      <c r="I507" s="122"/>
      <c r="J507" s="123"/>
      <c r="K507"/>
      <c r="L507"/>
      <c r="M507"/>
      <c r="N507"/>
      <c r="O507"/>
      <c r="P507"/>
      <c r="Q507"/>
      <c r="R507"/>
      <c r="S507" s="131" t="str">
        <f>IFERROR(Table1[[#This Row],[Female Voters]]/Table1[[#This Row],[Female Population]],"0.0%")</f>
        <v>0.0%</v>
      </c>
      <c r="T507" s="127" t="str">
        <f>IFERROR(Table1[[#This Row],[Male Voters]]/Table1[[#This Row],[Male Population]],"0.0%")</f>
        <v>0.0%</v>
      </c>
      <c r="U507" s="127" t="str">
        <f>IFERROR(Table1[[#This Row],[Total Voters]]/Table1[[#This Row],[Total Population]],"0.0%")</f>
        <v>0.0%</v>
      </c>
      <c r="V507" s="127" t="str">
        <f>IFERROR(Table1[[#This Row],[Female Ballots]]/Table1[[#This Row],[Female Population]],"0.0%")</f>
        <v>0.0%</v>
      </c>
      <c r="W507" s="127" t="str">
        <f>IFERROR(Table1[[#This Row],[Male Ballots]]/Table1[[#This Row],[Male Population]],"0.0%")</f>
        <v>0.0%</v>
      </c>
      <c r="X507" s="127" t="str">
        <f>IFERROR(Table1[[#This Row],[Total Ballots]]/Table1[[#This Row],[Total Population]],"0.0%")</f>
        <v>0.0%</v>
      </c>
      <c r="Y507" s="127" t="str">
        <f>IFERROR(Table1[[#This Row],[Female Ballots]]/Table1[[#This Row],[Female Voters]],"0.0%")</f>
        <v>0.0%</v>
      </c>
      <c r="Z507" s="128" t="str">
        <f>IFERROR(Table1[[#This Row],[Male Ballots]]/Table1[[#This Row],[Male Voters]],"0.0%")</f>
        <v>0.0%</v>
      </c>
      <c r="AA507" s="127" t="str">
        <f>IFERROR(Table1[[#This Row],[Total Ballots]]/Table1[[#This Row],[Total Voters]],"0.0%")</f>
        <v>0.0%</v>
      </c>
    </row>
    <row r="508" spans="1:27" s="7" customFormat="1" hidden="1" x14ac:dyDescent="0.35">
      <c r="A508" s="102" t="s">
        <v>28</v>
      </c>
      <c r="B508" s="103">
        <v>2025</v>
      </c>
      <c r="C508" s="17" t="s">
        <v>81</v>
      </c>
      <c r="D508" s="17"/>
      <c r="E508" s="117"/>
      <c r="F508" s="117"/>
      <c r="G508" s="110" t="s">
        <v>63</v>
      </c>
      <c r="H508" s="122"/>
      <c r="I508" s="122"/>
      <c r="J508" s="123"/>
      <c r="K508"/>
      <c r="L508"/>
      <c r="M508"/>
      <c r="N508"/>
      <c r="O508"/>
      <c r="P508"/>
      <c r="Q508"/>
      <c r="R508"/>
      <c r="S508" s="131" t="str">
        <f>IFERROR(Table1[[#This Row],[Female Voters]]/Table1[[#This Row],[Female Population]],"0.0%")</f>
        <v>0.0%</v>
      </c>
      <c r="T508" s="127" t="str">
        <f>IFERROR(Table1[[#This Row],[Male Voters]]/Table1[[#This Row],[Male Population]],"0.0%")</f>
        <v>0.0%</v>
      </c>
      <c r="U508" s="127" t="str">
        <f>IFERROR(Table1[[#This Row],[Total Voters]]/Table1[[#This Row],[Total Population]],"0.0%")</f>
        <v>0.0%</v>
      </c>
      <c r="V508" s="127" t="str">
        <f>IFERROR(Table1[[#This Row],[Female Ballots]]/Table1[[#This Row],[Female Population]],"0.0%")</f>
        <v>0.0%</v>
      </c>
      <c r="W508" s="127" t="str">
        <f>IFERROR(Table1[[#This Row],[Male Ballots]]/Table1[[#This Row],[Male Population]],"0.0%")</f>
        <v>0.0%</v>
      </c>
      <c r="X508" s="127" t="str">
        <f>IFERROR(Table1[[#This Row],[Total Ballots]]/Table1[[#This Row],[Total Population]],"0.0%")</f>
        <v>0.0%</v>
      </c>
      <c r="Y508" s="127" t="str">
        <f>IFERROR(Table1[[#This Row],[Female Ballots]]/Table1[[#This Row],[Female Voters]],"0.0%")</f>
        <v>0.0%</v>
      </c>
      <c r="Z508" s="128" t="str">
        <f>IFERROR(Table1[[#This Row],[Male Ballots]]/Table1[[#This Row],[Male Voters]],"0.0%")</f>
        <v>0.0%</v>
      </c>
      <c r="AA508" s="127" t="str">
        <f>IFERROR(Table1[[#This Row],[Total Ballots]]/Table1[[#This Row],[Total Voters]],"0.0%")</f>
        <v>0.0%</v>
      </c>
    </row>
    <row r="509" spans="1:27" s="7" customFormat="1" hidden="1" x14ac:dyDescent="0.35">
      <c r="A509" s="102" t="s">
        <v>28</v>
      </c>
      <c r="B509" s="103">
        <v>2025</v>
      </c>
      <c r="C509" s="17" t="s">
        <v>81</v>
      </c>
      <c r="D509" s="17"/>
      <c r="E509" s="117"/>
      <c r="F509" s="117"/>
      <c r="G509" s="110" t="s">
        <v>64</v>
      </c>
      <c r="H509" s="122"/>
      <c r="I509" s="122"/>
      <c r="J509" s="123"/>
      <c r="K509"/>
      <c r="L509"/>
      <c r="M509"/>
      <c r="N509"/>
      <c r="O509"/>
      <c r="P509"/>
      <c r="Q509"/>
      <c r="R509"/>
      <c r="S509" s="131" t="str">
        <f>IFERROR(Table1[[#This Row],[Female Voters]]/Table1[[#This Row],[Female Population]],"0.0%")</f>
        <v>0.0%</v>
      </c>
      <c r="T509" s="127" t="str">
        <f>IFERROR(Table1[[#This Row],[Male Voters]]/Table1[[#This Row],[Male Population]],"0.0%")</f>
        <v>0.0%</v>
      </c>
      <c r="U509" s="127" t="str">
        <f>IFERROR(Table1[[#This Row],[Total Voters]]/Table1[[#This Row],[Total Population]],"0.0%")</f>
        <v>0.0%</v>
      </c>
      <c r="V509" s="127" t="str">
        <f>IFERROR(Table1[[#This Row],[Female Ballots]]/Table1[[#This Row],[Female Population]],"0.0%")</f>
        <v>0.0%</v>
      </c>
      <c r="W509" s="127" t="str">
        <f>IFERROR(Table1[[#This Row],[Male Ballots]]/Table1[[#This Row],[Male Population]],"0.0%")</f>
        <v>0.0%</v>
      </c>
      <c r="X509" s="127" t="str">
        <f>IFERROR(Table1[[#This Row],[Total Ballots]]/Table1[[#This Row],[Total Population]],"0.0%")</f>
        <v>0.0%</v>
      </c>
      <c r="Y509" s="127" t="str">
        <f>IFERROR(Table1[[#This Row],[Female Ballots]]/Table1[[#This Row],[Female Voters]],"0.0%")</f>
        <v>0.0%</v>
      </c>
      <c r="Z509" s="128" t="str">
        <f>IFERROR(Table1[[#This Row],[Male Ballots]]/Table1[[#This Row],[Male Voters]],"0.0%")</f>
        <v>0.0%</v>
      </c>
      <c r="AA509" s="127" t="str">
        <f>IFERROR(Table1[[#This Row],[Total Ballots]]/Table1[[#This Row],[Total Voters]],"0.0%")</f>
        <v>0.0%</v>
      </c>
    </row>
    <row r="510" spans="1:27" s="7" customFormat="1" hidden="1" x14ac:dyDescent="0.35">
      <c r="A510" s="102" t="s">
        <v>28</v>
      </c>
      <c r="B510" s="103">
        <v>2025</v>
      </c>
      <c r="C510" s="17" t="s">
        <v>81</v>
      </c>
      <c r="D510" s="17"/>
      <c r="E510" s="117"/>
      <c r="F510" s="117"/>
      <c r="G510" s="110" t="s">
        <v>65</v>
      </c>
      <c r="H510" s="122"/>
      <c r="I510" s="122"/>
      <c r="J510" s="123"/>
      <c r="K510"/>
      <c r="L510"/>
      <c r="M510"/>
      <c r="N510"/>
      <c r="O510"/>
      <c r="P510"/>
      <c r="Q510"/>
      <c r="R510"/>
      <c r="S510" s="131" t="str">
        <f>IFERROR(Table1[[#This Row],[Female Voters]]/Table1[[#This Row],[Female Population]],"0.0%")</f>
        <v>0.0%</v>
      </c>
      <c r="T510" s="127" t="str">
        <f>IFERROR(Table1[[#This Row],[Male Voters]]/Table1[[#This Row],[Male Population]],"0.0%")</f>
        <v>0.0%</v>
      </c>
      <c r="U510" s="127" t="str">
        <f>IFERROR(Table1[[#This Row],[Total Voters]]/Table1[[#This Row],[Total Population]],"0.0%")</f>
        <v>0.0%</v>
      </c>
      <c r="V510" s="127" t="str">
        <f>IFERROR(Table1[[#This Row],[Female Ballots]]/Table1[[#This Row],[Female Population]],"0.0%")</f>
        <v>0.0%</v>
      </c>
      <c r="W510" s="127" t="str">
        <f>IFERROR(Table1[[#This Row],[Male Ballots]]/Table1[[#This Row],[Male Population]],"0.0%")</f>
        <v>0.0%</v>
      </c>
      <c r="X510" s="127" t="str">
        <f>IFERROR(Table1[[#This Row],[Total Ballots]]/Table1[[#This Row],[Total Population]],"0.0%")</f>
        <v>0.0%</v>
      </c>
      <c r="Y510" s="127" t="str">
        <f>IFERROR(Table1[[#This Row],[Female Ballots]]/Table1[[#This Row],[Female Voters]],"0.0%")</f>
        <v>0.0%</v>
      </c>
      <c r="Z510" s="128" t="str">
        <f>IFERROR(Table1[[#This Row],[Male Ballots]]/Table1[[#This Row],[Male Voters]],"0.0%")</f>
        <v>0.0%</v>
      </c>
      <c r="AA510" s="127" t="str">
        <f>IFERROR(Table1[[#This Row],[Total Ballots]]/Table1[[#This Row],[Total Voters]],"0.0%")</f>
        <v>0.0%</v>
      </c>
    </row>
    <row r="511" spans="1:27" s="7" customFormat="1" hidden="1" x14ac:dyDescent="0.35">
      <c r="A511" s="102" t="s">
        <v>28</v>
      </c>
      <c r="B511" s="103">
        <v>2025</v>
      </c>
      <c r="C511" s="17" t="s">
        <v>81</v>
      </c>
      <c r="D511" s="17"/>
      <c r="E511" s="117"/>
      <c r="F511" s="117"/>
      <c r="G511" s="110" t="s">
        <v>66</v>
      </c>
      <c r="H511" s="122"/>
      <c r="I511" s="122"/>
      <c r="J511" s="123"/>
      <c r="K511"/>
      <c r="L511"/>
      <c r="M511"/>
      <c r="N511"/>
      <c r="O511"/>
      <c r="P511"/>
      <c r="Q511"/>
      <c r="R511"/>
      <c r="S511" s="131" t="str">
        <f>IFERROR(Table1[[#This Row],[Female Voters]]/Table1[[#This Row],[Female Population]],"0.0%")</f>
        <v>0.0%</v>
      </c>
      <c r="T511" s="127" t="str">
        <f>IFERROR(Table1[[#This Row],[Male Voters]]/Table1[[#This Row],[Male Population]],"0.0%")</f>
        <v>0.0%</v>
      </c>
      <c r="U511" s="127" t="str">
        <f>IFERROR(Table1[[#This Row],[Total Voters]]/Table1[[#This Row],[Total Population]],"0.0%")</f>
        <v>0.0%</v>
      </c>
      <c r="V511" s="127" t="str">
        <f>IFERROR(Table1[[#This Row],[Female Ballots]]/Table1[[#This Row],[Female Population]],"0.0%")</f>
        <v>0.0%</v>
      </c>
      <c r="W511" s="127" t="str">
        <f>IFERROR(Table1[[#This Row],[Male Ballots]]/Table1[[#This Row],[Male Population]],"0.0%")</f>
        <v>0.0%</v>
      </c>
      <c r="X511" s="127" t="str">
        <f>IFERROR(Table1[[#This Row],[Total Ballots]]/Table1[[#This Row],[Total Population]],"0.0%")</f>
        <v>0.0%</v>
      </c>
      <c r="Y511" s="127" t="str">
        <f>IFERROR(Table1[[#This Row],[Female Ballots]]/Table1[[#This Row],[Female Voters]],"0.0%")</f>
        <v>0.0%</v>
      </c>
      <c r="Z511" s="128" t="str">
        <f>IFERROR(Table1[[#This Row],[Male Ballots]]/Table1[[#This Row],[Male Voters]],"0.0%")</f>
        <v>0.0%</v>
      </c>
      <c r="AA511" s="127" t="str">
        <f>IFERROR(Table1[[#This Row],[Total Ballots]]/Table1[[#This Row],[Total Voters]],"0.0%")</f>
        <v>0.0%</v>
      </c>
    </row>
    <row r="512" spans="1:27" s="7" customFormat="1" hidden="1" x14ac:dyDescent="0.35">
      <c r="A512" s="102" t="s">
        <v>28</v>
      </c>
      <c r="B512" s="103">
        <v>2025</v>
      </c>
      <c r="C512" s="17" t="s">
        <v>81</v>
      </c>
      <c r="D512" s="17"/>
      <c r="E512" s="117"/>
      <c r="F512" s="117"/>
      <c r="G512" s="110" t="s">
        <v>67</v>
      </c>
      <c r="H512" s="122"/>
      <c r="I512" s="122"/>
      <c r="J512" s="123"/>
      <c r="K512"/>
      <c r="L512"/>
      <c r="M512"/>
      <c r="N512"/>
      <c r="O512"/>
      <c r="P512"/>
      <c r="Q512"/>
      <c r="R512"/>
      <c r="S512" s="131" t="str">
        <f>IFERROR(Table1[[#This Row],[Female Voters]]/Table1[[#This Row],[Female Population]],"0.0%")</f>
        <v>0.0%</v>
      </c>
      <c r="T512" s="127" t="str">
        <f>IFERROR(Table1[[#This Row],[Male Voters]]/Table1[[#This Row],[Male Population]],"0.0%")</f>
        <v>0.0%</v>
      </c>
      <c r="U512" s="127" t="str">
        <f>IFERROR(Table1[[#This Row],[Total Voters]]/Table1[[#This Row],[Total Population]],"0.0%")</f>
        <v>0.0%</v>
      </c>
      <c r="V512" s="127" t="str">
        <f>IFERROR(Table1[[#This Row],[Female Ballots]]/Table1[[#This Row],[Female Population]],"0.0%")</f>
        <v>0.0%</v>
      </c>
      <c r="W512" s="127" t="str">
        <f>IFERROR(Table1[[#This Row],[Male Ballots]]/Table1[[#This Row],[Male Population]],"0.0%")</f>
        <v>0.0%</v>
      </c>
      <c r="X512" s="127" t="str">
        <f>IFERROR(Table1[[#This Row],[Total Ballots]]/Table1[[#This Row],[Total Population]],"0.0%")</f>
        <v>0.0%</v>
      </c>
      <c r="Y512" s="127" t="str">
        <f>IFERROR(Table1[[#This Row],[Female Ballots]]/Table1[[#This Row],[Female Voters]],"0.0%")</f>
        <v>0.0%</v>
      </c>
      <c r="Z512" s="128" t="str">
        <f>IFERROR(Table1[[#This Row],[Male Ballots]]/Table1[[#This Row],[Male Voters]],"0.0%")</f>
        <v>0.0%</v>
      </c>
      <c r="AA512" s="127" t="str">
        <f>IFERROR(Table1[[#This Row],[Total Ballots]]/Table1[[#This Row],[Total Voters]],"0.0%")</f>
        <v>0.0%</v>
      </c>
    </row>
    <row r="513" spans="1:27" s="7" customFormat="1" hidden="1" x14ac:dyDescent="0.35">
      <c r="A513" s="102" t="s">
        <v>43</v>
      </c>
      <c r="B513" s="103">
        <v>2025</v>
      </c>
      <c r="C513" s="17" t="s">
        <v>81</v>
      </c>
      <c r="D513" s="17"/>
      <c r="E513" s="117"/>
      <c r="F513" s="117"/>
      <c r="G513" s="110" t="s">
        <v>79</v>
      </c>
      <c r="H513" s="122"/>
      <c r="I513" s="122"/>
      <c r="J513" s="123"/>
      <c r="K513"/>
      <c r="L513"/>
      <c r="M513"/>
      <c r="N513"/>
      <c r="O513"/>
      <c r="P513"/>
      <c r="Q513"/>
      <c r="R513"/>
      <c r="S513" s="131" t="str">
        <f>IFERROR(Table1[[#This Row],[Female Voters]]/Table1[[#This Row],[Female Population]],"0.0%")</f>
        <v>0.0%</v>
      </c>
      <c r="T513" s="127" t="str">
        <f>IFERROR(Table1[[#This Row],[Male Voters]]/Table1[[#This Row],[Male Population]],"0.0%")</f>
        <v>0.0%</v>
      </c>
      <c r="U513" s="127" t="str">
        <f>IFERROR(Table1[[#This Row],[Total Voters]]/Table1[[#This Row],[Total Population]],"0.0%")</f>
        <v>0.0%</v>
      </c>
      <c r="V513" s="127" t="str">
        <f>IFERROR(Table1[[#This Row],[Female Ballots]]/Table1[[#This Row],[Female Population]],"0.0%")</f>
        <v>0.0%</v>
      </c>
      <c r="W513" s="127" t="str">
        <f>IFERROR(Table1[[#This Row],[Male Ballots]]/Table1[[#This Row],[Male Population]],"0.0%")</f>
        <v>0.0%</v>
      </c>
      <c r="X513" s="127" t="str">
        <f>IFERROR(Table1[[#This Row],[Total Ballots]]/Table1[[#This Row],[Total Population]],"0.0%")</f>
        <v>0.0%</v>
      </c>
      <c r="Y513" s="127" t="str">
        <f>IFERROR(Table1[[#This Row],[Female Ballots]]/Table1[[#This Row],[Female Voters]],"0.0%")</f>
        <v>0.0%</v>
      </c>
      <c r="Z513" s="128" t="str">
        <f>IFERROR(Table1[[#This Row],[Male Ballots]]/Table1[[#This Row],[Male Voters]],"0.0%")</f>
        <v>0.0%</v>
      </c>
      <c r="AA513" s="127" t="str">
        <f>IFERROR(Table1[[#This Row],[Total Ballots]]/Table1[[#This Row],[Total Voters]],"0.0%")</f>
        <v>0.0%</v>
      </c>
    </row>
    <row r="514" spans="1:27" s="7" customFormat="1" hidden="1" x14ac:dyDescent="0.35">
      <c r="A514" s="102" t="s">
        <v>43</v>
      </c>
      <c r="B514" s="103">
        <v>2025</v>
      </c>
      <c r="C514" s="17" t="s">
        <v>81</v>
      </c>
      <c r="D514" s="17"/>
      <c r="E514" s="117"/>
      <c r="F514" s="117"/>
      <c r="G514" s="110" t="s">
        <v>62</v>
      </c>
      <c r="H514" s="122"/>
      <c r="I514" s="122"/>
      <c r="J514" s="123"/>
      <c r="K514"/>
      <c r="L514"/>
      <c r="M514"/>
      <c r="N514"/>
      <c r="O514"/>
      <c r="P514"/>
      <c r="Q514"/>
      <c r="R514"/>
      <c r="S514" s="131" t="str">
        <f>IFERROR(Table1[[#This Row],[Female Voters]]/Table1[[#This Row],[Female Population]],"0.0%")</f>
        <v>0.0%</v>
      </c>
      <c r="T514" s="127" t="str">
        <f>IFERROR(Table1[[#This Row],[Male Voters]]/Table1[[#This Row],[Male Population]],"0.0%")</f>
        <v>0.0%</v>
      </c>
      <c r="U514" s="127" t="str">
        <f>IFERROR(Table1[[#This Row],[Total Voters]]/Table1[[#This Row],[Total Population]],"0.0%")</f>
        <v>0.0%</v>
      </c>
      <c r="V514" s="127" t="str">
        <f>IFERROR(Table1[[#This Row],[Female Ballots]]/Table1[[#This Row],[Female Population]],"0.0%")</f>
        <v>0.0%</v>
      </c>
      <c r="W514" s="127" t="str">
        <f>IFERROR(Table1[[#This Row],[Male Ballots]]/Table1[[#This Row],[Male Population]],"0.0%")</f>
        <v>0.0%</v>
      </c>
      <c r="X514" s="127" t="str">
        <f>IFERROR(Table1[[#This Row],[Total Ballots]]/Table1[[#This Row],[Total Population]],"0.0%")</f>
        <v>0.0%</v>
      </c>
      <c r="Y514" s="127" t="str">
        <f>IFERROR(Table1[[#This Row],[Female Ballots]]/Table1[[#This Row],[Female Voters]],"0.0%")</f>
        <v>0.0%</v>
      </c>
      <c r="Z514" s="128" t="str">
        <f>IFERROR(Table1[[#This Row],[Male Ballots]]/Table1[[#This Row],[Male Voters]],"0.0%")</f>
        <v>0.0%</v>
      </c>
      <c r="AA514" s="127" t="str">
        <f>IFERROR(Table1[[#This Row],[Total Ballots]]/Table1[[#This Row],[Total Voters]],"0.0%")</f>
        <v>0.0%</v>
      </c>
    </row>
    <row r="515" spans="1:27" s="7" customFormat="1" hidden="1" x14ac:dyDescent="0.35">
      <c r="A515" s="102" t="s">
        <v>43</v>
      </c>
      <c r="B515" s="103">
        <v>2025</v>
      </c>
      <c r="C515" s="17" t="s">
        <v>81</v>
      </c>
      <c r="D515" s="17"/>
      <c r="E515" s="117"/>
      <c r="F515" s="117"/>
      <c r="G515" s="110" t="s">
        <v>63</v>
      </c>
      <c r="H515" s="122"/>
      <c r="I515" s="122"/>
      <c r="J515" s="123"/>
      <c r="K515"/>
      <c r="L515"/>
      <c r="M515"/>
      <c r="N515"/>
      <c r="O515"/>
      <c r="P515"/>
      <c r="Q515"/>
      <c r="R515"/>
      <c r="S515" s="131" t="str">
        <f>IFERROR(Table1[[#This Row],[Female Voters]]/Table1[[#This Row],[Female Population]],"0.0%")</f>
        <v>0.0%</v>
      </c>
      <c r="T515" s="127" t="str">
        <f>IFERROR(Table1[[#This Row],[Male Voters]]/Table1[[#This Row],[Male Population]],"0.0%")</f>
        <v>0.0%</v>
      </c>
      <c r="U515" s="127" t="str">
        <f>IFERROR(Table1[[#This Row],[Total Voters]]/Table1[[#This Row],[Total Population]],"0.0%")</f>
        <v>0.0%</v>
      </c>
      <c r="V515" s="127" t="str">
        <f>IFERROR(Table1[[#This Row],[Female Ballots]]/Table1[[#This Row],[Female Population]],"0.0%")</f>
        <v>0.0%</v>
      </c>
      <c r="W515" s="127" t="str">
        <f>IFERROR(Table1[[#This Row],[Male Ballots]]/Table1[[#This Row],[Male Population]],"0.0%")</f>
        <v>0.0%</v>
      </c>
      <c r="X515" s="127" t="str">
        <f>IFERROR(Table1[[#This Row],[Total Ballots]]/Table1[[#This Row],[Total Population]],"0.0%")</f>
        <v>0.0%</v>
      </c>
      <c r="Y515" s="127" t="str">
        <f>IFERROR(Table1[[#This Row],[Female Ballots]]/Table1[[#This Row],[Female Voters]],"0.0%")</f>
        <v>0.0%</v>
      </c>
      <c r="Z515" s="128" t="str">
        <f>IFERROR(Table1[[#This Row],[Male Ballots]]/Table1[[#This Row],[Male Voters]],"0.0%")</f>
        <v>0.0%</v>
      </c>
      <c r="AA515" s="127" t="str">
        <f>IFERROR(Table1[[#This Row],[Total Ballots]]/Table1[[#This Row],[Total Voters]],"0.0%")</f>
        <v>0.0%</v>
      </c>
    </row>
    <row r="516" spans="1:27" s="7" customFormat="1" hidden="1" x14ac:dyDescent="0.35">
      <c r="A516" s="102" t="s">
        <v>43</v>
      </c>
      <c r="B516" s="103">
        <v>2025</v>
      </c>
      <c r="C516" s="17" t="s">
        <v>81</v>
      </c>
      <c r="D516" s="17"/>
      <c r="E516" s="117"/>
      <c r="F516" s="117"/>
      <c r="G516" s="110" t="s">
        <v>64</v>
      </c>
      <c r="H516" s="122"/>
      <c r="I516" s="122"/>
      <c r="J516" s="123"/>
      <c r="K516"/>
      <c r="L516"/>
      <c r="M516"/>
      <c r="N516"/>
      <c r="O516"/>
      <c r="P516"/>
      <c r="Q516"/>
      <c r="R516"/>
      <c r="S516" s="131" t="str">
        <f>IFERROR(Table1[[#This Row],[Female Voters]]/Table1[[#This Row],[Female Population]],"0.0%")</f>
        <v>0.0%</v>
      </c>
      <c r="T516" s="127" t="str">
        <f>IFERROR(Table1[[#This Row],[Male Voters]]/Table1[[#This Row],[Male Population]],"0.0%")</f>
        <v>0.0%</v>
      </c>
      <c r="U516" s="127" t="str">
        <f>IFERROR(Table1[[#This Row],[Total Voters]]/Table1[[#This Row],[Total Population]],"0.0%")</f>
        <v>0.0%</v>
      </c>
      <c r="V516" s="127" t="str">
        <f>IFERROR(Table1[[#This Row],[Female Ballots]]/Table1[[#This Row],[Female Population]],"0.0%")</f>
        <v>0.0%</v>
      </c>
      <c r="W516" s="127" t="str">
        <f>IFERROR(Table1[[#This Row],[Male Ballots]]/Table1[[#This Row],[Male Population]],"0.0%")</f>
        <v>0.0%</v>
      </c>
      <c r="X516" s="127" t="str">
        <f>IFERROR(Table1[[#This Row],[Total Ballots]]/Table1[[#This Row],[Total Population]],"0.0%")</f>
        <v>0.0%</v>
      </c>
      <c r="Y516" s="127" t="str">
        <f>IFERROR(Table1[[#This Row],[Female Ballots]]/Table1[[#This Row],[Female Voters]],"0.0%")</f>
        <v>0.0%</v>
      </c>
      <c r="Z516" s="128" t="str">
        <f>IFERROR(Table1[[#This Row],[Male Ballots]]/Table1[[#This Row],[Male Voters]],"0.0%")</f>
        <v>0.0%</v>
      </c>
      <c r="AA516" s="127" t="str">
        <f>IFERROR(Table1[[#This Row],[Total Ballots]]/Table1[[#This Row],[Total Voters]],"0.0%")</f>
        <v>0.0%</v>
      </c>
    </row>
    <row r="517" spans="1:27" s="7" customFormat="1" hidden="1" x14ac:dyDescent="0.35">
      <c r="A517" s="102" t="s">
        <v>43</v>
      </c>
      <c r="B517" s="103">
        <v>2025</v>
      </c>
      <c r="C517" s="17" t="s">
        <v>81</v>
      </c>
      <c r="D517" s="17"/>
      <c r="E517" s="117"/>
      <c r="F517" s="117"/>
      <c r="G517" s="110" t="s">
        <v>65</v>
      </c>
      <c r="H517" s="122"/>
      <c r="I517" s="122"/>
      <c r="J517" s="123"/>
      <c r="K517"/>
      <c r="L517"/>
      <c r="M517"/>
      <c r="N517"/>
      <c r="O517"/>
      <c r="P517"/>
      <c r="Q517"/>
      <c r="R517"/>
      <c r="S517" s="131" t="str">
        <f>IFERROR(Table1[[#This Row],[Female Voters]]/Table1[[#This Row],[Female Population]],"0.0%")</f>
        <v>0.0%</v>
      </c>
      <c r="T517" s="127" t="str">
        <f>IFERROR(Table1[[#This Row],[Male Voters]]/Table1[[#This Row],[Male Population]],"0.0%")</f>
        <v>0.0%</v>
      </c>
      <c r="U517" s="127" t="str">
        <f>IFERROR(Table1[[#This Row],[Total Voters]]/Table1[[#This Row],[Total Population]],"0.0%")</f>
        <v>0.0%</v>
      </c>
      <c r="V517" s="127" t="str">
        <f>IFERROR(Table1[[#This Row],[Female Ballots]]/Table1[[#This Row],[Female Population]],"0.0%")</f>
        <v>0.0%</v>
      </c>
      <c r="W517" s="127" t="str">
        <f>IFERROR(Table1[[#This Row],[Male Ballots]]/Table1[[#This Row],[Male Population]],"0.0%")</f>
        <v>0.0%</v>
      </c>
      <c r="X517" s="127" t="str">
        <f>IFERROR(Table1[[#This Row],[Total Ballots]]/Table1[[#This Row],[Total Population]],"0.0%")</f>
        <v>0.0%</v>
      </c>
      <c r="Y517" s="127" t="str">
        <f>IFERROR(Table1[[#This Row],[Female Ballots]]/Table1[[#This Row],[Female Voters]],"0.0%")</f>
        <v>0.0%</v>
      </c>
      <c r="Z517" s="128" t="str">
        <f>IFERROR(Table1[[#This Row],[Male Ballots]]/Table1[[#This Row],[Male Voters]],"0.0%")</f>
        <v>0.0%</v>
      </c>
      <c r="AA517" s="127" t="str">
        <f>IFERROR(Table1[[#This Row],[Total Ballots]]/Table1[[#This Row],[Total Voters]],"0.0%")</f>
        <v>0.0%</v>
      </c>
    </row>
    <row r="518" spans="1:27" s="7" customFormat="1" hidden="1" x14ac:dyDescent="0.35">
      <c r="A518" s="102" t="s">
        <v>43</v>
      </c>
      <c r="B518" s="103">
        <v>2025</v>
      </c>
      <c r="C518" s="17" t="s">
        <v>81</v>
      </c>
      <c r="D518" s="17"/>
      <c r="E518" s="117"/>
      <c r="F518" s="117"/>
      <c r="G518" s="110" t="s">
        <v>66</v>
      </c>
      <c r="H518" s="122"/>
      <c r="I518" s="122"/>
      <c r="J518" s="123"/>
      <c r="K518"/>
      <c r="L518"/>
      <c r="M518"/>
      <c r="N518"/>
      <c r="O518"/>
      <c r="P518"/>
      <c r="Q518"/>
      <c r="R518"/>
      <c r="S518" s="131" t="str">
        <f>IFERROR(Table1[[#This Row],[Female Voters]]/Table1[[#This Row],[Female Population]],"0.0%")</f>
        <v>0.0%</v>
      </c>
      <c r="T518" s="127" t="str">
        <f>IFERROR(Table1[[#This Row],[Male Voters]]/Table1[[#This Row],[Male Population]],"0.0%")</f>
        <v>0.0%</v>
      </c>
      <c r="U518" s="127" t="str">
        <f>IFERROR(Table1[[#This Row],[Total Voters]]/Table1[[#This Row],[Total Population]],"0.0%")</f>
        <v>0.0%</v>
      </c>
      <c r="V518" s="127" t="str">
        <f>IFERROR(Table1[[#This Row],[Female Ballots]]/Table1[[#This Row],[Female Population]],"0.0%")</f>
        <v>0.0%</v>
      </c>
      <c r="W518" s="127" t="str">
        <f>IFERROR(Table1[[#This Row],[Male Ballots]]/Table1[[#This Row],[Male Population]],"0.0%")</f>
        <v>0.0%</v>
      </c>
      <c r="X518" s="127" t="str">
        <f>IFERROR(Table1[[#This Row],[Total Ballots]]/Table1[[#This Row],[Total Population]],"0.0%")</f>
        <v>0.0%</v>
      </c>
      <c r="Y518" s="127" t="str">
        <f>IFERROR(Table1[[#This Row],[Female Ballots]]/Table1[[#This Row],[Female Voters]],"0.0%")</f>
        <v>0.0%</v>
      </c>
      <c r="Z518" s="128" t="str">
        <f>IFERROR(Table1[[#This Row],[Male Ballots]]/Table1[[#This Row],[Male Voters]],"0.0%")</f>
        <v>0.0%</v>
      </c>
      <c r="AA518" s="127" t="str">
        <f>IFERROR(Table1[[#This Row],[Total Ballots]]/Table1[[#This Row],[Total Voters]],"0.0%")</f>
        <v>0.0%</v>
      </c>
    </row>
    <row r="519" spans="1:27" s="7" customFormat="1" hidden="1" x14ac:dyDescent="0.35">
      <c r="A519" s="102" t="s">
        <v>43</v>
      </c>
      <c r="B519" s="103">
        <v>2025</v>
      </c>
      <c r="C519" s="17" t="s">
        <v>81</v>
      </c>
      <c r="D519" s="17"/>
      <c r="E519" s="117"/>
      <c r="F519" s="117"/>
      <c r="G519" s="110" t="s">
        <v>67</v>
      </c>
      <c r="H519" s="122"/>
      <c r="I519" s="122"/>
      <c r="J519" s="123"/>
      <c r="K519"/>
      <c r="L519"/>
      <c r="M519"/>
      <c r="N519"/>
      <c r="O519"/>
      <c r="P519"/>
      <c r="Q519"/>
      <c r="R519"/>
      <c r="S519" s="131" t="str">
        <f>IFERROR(Table1[[#This Row],[Female Voters]]/Table1[[#This Row],[Female Population]],"0.0%")</f>
        <v>0.0%</v>
      </c>
      <c r="T519" s="127" t="str">
        <f>IFERROR(Table1[[#This Row],[Male Voters]]/Table1[[#This Row],[Male Population]],"0.0%")</f>
        <v>0.0%</v>
      </c>
      <c r="U519" s="127" t="str">
        <f>IFERROR(Table1[[#This Row],[Total Voters]]/Table1[[#This Row],[Total Population]],"0.0%")</f>
        <v>0.0%</v>
      </c>
      <c r="V519" s="127" t="str">
        <f>IFERROR(Table1[[#This Row],[Female Ballots]]/Table1[[#This Row],[Female Population]],"0.0%")</f>
        <v>0.0%</v>
      </c>
      <c r="W519" s="127" t="str">
        <f>IFERROR(Table1[[#This Row],[Male Ballots]]/Table1[[#This Row],[Male Population]],"0.0%")</f>
        <v>0.0%</v>
      </c>
      <c r="X519" s="127" t="str">
        <f>IFERROR(Table1[[#This Row],[Total Ballots]]/Table1[[#This Row],[Total Population]],"0.0%")</f>
        <v>0.0%</v>
      </c>
      <c r="Y519" s="127" t="str">
        <f>IFERROR(Table1[[#This Row],[Female Ballots]]/Table1[[#This Row],[Female Voters]],"0.0%")</f>
        <v>0.0%</v>
      </c>
      <c r="Z519" s="128" t="str">
        <f>IFERROR(Table1[[#This Row],[Male Ballots]]/Table1[[#This Row],[Male Voters]],"0.0%")</f>
        <v>0.0%</v>
      </c>
      <c r="AA519" s="127" t="str">
        <f>IFERROR(Table1[[#This Row],[Total Ballots]]/Table1[[#This Row],[Total Voters]],"0.0%")</f>
        <v>0.0%</v>
      </c>
    </row>
    <row r="520" spans="1:27" s="7" customFormat="1" hidden="1" x14ac:dyDescent="0.35">
      <c r="A520" s="102" t="s">
        <v>26</v>
      </c>
      <c r="B520" s="103">
        <v>2025</v>
      </c>
      <c r="C520" s="17" t="s">
        <v>81</v>
      </c>
      <c r="D520" s="116"/>
      <c r="E520" s="117"/>
      <c r="F520" s="117"/>
      <c r="G520" s="110" t="s">
        <v>79</v>
      </c>
      <c r="H520" s="122"/>
      <c r="I520" s="122"/>
      <c r="J520" s="123"/>
      <c r="K520"/>
      <c r="L520"/>
      <c r="M520"/>
      <c r="N520"/>
      <c r="O520"/>
      <c r="P520"/>
      <c r="Q520"/>
      <c r="R520"/>
      <c r="S520" s="131" t="str">
        <f>IFERROR(Table1[[#This Row],[Female Voters]]/Table1[[#This Row],[Female Population]],"0.0%")</f>
        <v>0.0%</v>
      </c>
      <c r="T520" s="127" t="str">
        <f>IFERROR(Table1[[#This Row],[Male Voters]]/Table1[[#This Row],[Male Population]],"0.0%")</f>
        <v>0.0%</v>
      </c>
      <c r="U520" s="127" t="str">
        <f>IFERROR(Table1[[#This Row],[Total Voters]]/Table1[[#This Row],[Total Population]],"0.0%")</f>
        <v>0.0%</v>
      </c>
      <c r="V520" s="127" t="str">
        <f>IFERROR(Table1[[#This Row],[Female Ballots]]/Table1[[#This Row],[Female Population]],"0.0%")</f>
        <v>0.0%</v>
      </c>
      <c r="W520" s="127" t="str">
        <f>IFERROR(Table1[[#This Row],[Male Ballots]]/Table1[[#This Row],[Male Population]],"0.0%")</f>
        <v>0.0%</v>
      </c>
      <c r="X520" s="127" t="str">
        <f>IFERROR(Table1[[#This Row],[Total Ballots]]/Table1[[#This Row],[Total Population]],"0.0%")</f>
        <v>0.0%</v>
      </c>
      <c r="Y520" s="127" t="str">
        <f>IFERROR(Table1[[#This Row],[Female Ballots]]/Table1[[#This Row],[Female Voters]],"0.0%")</f>
        <v>0.0%</v>
      </c>
      <c r="Z520" s="128" t="str">
        <f>IFERROR(Table1[[#This Row],[Male Ballots]]/Table1[[#This Row],[Male Voters]],"0.0%")</f>
        <v>0.0%</v>
      </c>
      <c r="AA520" s="127" t="str">
        <f>IFERROR(Table1[[#This Row],[Total Ballots]]/Table1[[#This Row],[Total Voters]],"0.0%")</f>
        <v>0.0%</v>
      </c>
    </row>
    <row r="521" spans="1:27" s="7" customFormat="1" hidden="1" x14ac:dyDescent="0.35">
      <c r="A521" s="106" t="s">
        <v>26</v>
      </c>
      <c r="B521" s="103">
        <v>2025</v>
      </c>
      <c r="C521" s="17" t="s">
        <v>81</v>
      </c>
      <c r="D521" s="116"/>
      <c r="E521" s="117"/>
      <c r="F521" s="117"/>
      <c r="G521" s="110" t="s">
        <v>62</v>
      </c>
      <c r="H521" s="122"/>
      <c r="I521" s="122"/>
      <c r="J521" s="123"/>
      <c r="K521"/>
      <c r="L521"/>
      <c r="M521"/>
      <c r="N521"/>
      <c r="O521"/>
      <c r="P521"/>
      <c r="Q521"/>
      <c r="R521"/>
      <c r="S521" s="131" t="str">
        <f>IFERROR(Table1[[#This Row],[Female Voters]]/Table1[[#This Row],[Female Population]],"0.0%")</f>
        <v>0.0%</v>
      </c>
      <c r="T521" s="127" t="str">
        <f>IFERROR(Table1[[#This Row],[Male Voters]]/Table1[[#This Row],[Male Population]],"0.0%")</f>
        <v>0.0%</v>
      </c>
      <c r="U521" s="127" t="str">
        <f>IFERROR(Table1[[#This Row],[Total Voters]]/Table1[[#This Row],[Total Population]],"0.0%")</f>
        <v>0.0%</v>
      </c>
      <c r="V521" s="127" t="str">
        <f>IFERROR(Table1[[#This Row],[Female Ballots]]/Table1[[#This Row],[Female Population]],"0.0%")</f>
        <v>0.0%</v>
      </c>
      <c r="W521" s="127" t="str">
        <f>IFERROR(Table1[[#This Row],[Male Ballots]]/Table1[[#This Row],[Male Population]],"0.0%")</f>
        <v>0.0%</v>
      </c>
      <c r="X521" s="127" t="str">
        <f>IFERROR(Table1[[#This Row],[Total Ballots]]/Table1[[#This Row],[Total Population]],"0.0%")</f>
        <v>0.0%</v>
      </c>
      <c r="Y521" s="127" t="str">
        <f>IFERROR(Table1[[#This Row],[Female Ballots]]/Table1[[#This Row],[Female Voters]],"0.0%")</f>
        <v>0.0%</v>
      </c>
      <c r="Z521" s="128" t="str">
        <f>IFERROR(Table1[[#This Row],[Male Ballots]]/Table1[[#This Row],[Male Voters]],"0.0%")</f>
        <v>0.0%</v>
      </c>
      <c r="AA521" s="127" t="str">
        <f>IFERROR(Table1[[#This Row],[Total Ballots]]/Table1[[#This Row],[Total Voters]],"0.0%")</f>
        <v>0.0%</v>
      </c>
    </row>
    <row r="522" spans="1:27" s="7" customFormat="1" hidden="1" x14ac:dyDescent="0.35">
      <c r="A522" s="102" t="s">
        <v>26</v>
      </c>
      <c r="B522" s="103">
        <v>2025</v>
      </c>
      <c r="C522" s="17" t="s">
        <v>81</v>
      </c>
      <c r="D522" s="116"/>
      <c r="E522" s="117"/>
      <c r="F522" s="117"/>
      <c r="G522" s="110" t="s">
        <v>63</v>
      </c>
      <c r="H522" s="122"/>
      <c r="I522" s="122"/>
      <c r="J522" s="123"/>
      <c r="K522"/>
      <c r="L522"/>
      <c r="M522"/>
      <c r="N522"/>
      <c r="O522"/>
      <c r="P522"/>
      <c r="Q522"/>
      <c r="R522"/>
      <c r="S522" s="131" t="str">
        <f>IFERROR(Table1[[#This Row],[Female Voters]]/Table1[[#This Row],[Female Population]],"0.0%")</f>
        <v>0.0%</v>
      </c>
      <c r="T522" s="127" t="str">
        <f>IFERROR(Table1[[#This Row],[Male Voters]]/Table1[[#This Row],[Male Population]],"0.0%")</f>
        <v>0.0%</v>
      </c>
      <c r="U522" s="127" t="str">
        <f>IFERROR(Table1[[#This Row],[Total Voters]]/Table1[[#This Row],[Total Population]],"0.0%")</f>
        <v>0.0%</v>
      </c>
      <c r="V522" s="127" t="str">
        <f>IFERROR(Table1[[#This Row],[Female Ballots]]/Table1[[#This Row],[Female Population]],"0.0%")</f>
        <v>0.0%</v>
      </c>
      <c r="W522" s="127" t="str">
        <f>IFERROR(Table1[[#This Row],[Male Ballots]]/Table1[[#This Row],[Male Population]],"0.0%")</f>
        <v>0.0%</v>
      </c>
      <c r="X522" s="127" t="str">
        <f>IFERROR(Table1[[#This Row],[Total Ballots]]/Table1[[#This Row],[Total Population]],"0.0%")</f>
        <v>0.0%</v>
      </c>
      <c r="Y522" s="127" t="str">
        <f>IFERROR(Table1[[#This Row],[Female Ballots]]/Table1[[#This Row],[Female Voters]],"0.0%")</f>
        <v>0.0%</v>
      </c>
      <c r="Z522" s="128" t="str">
        <f>IFERROR(Table1[[#This Row],[Male Ballots]]/Table1[[#This Row],[Male Voters]],"0.0%")</f>
        <v>0.0%</v>
      </c>
      <c r="AA522" s="127" t="str">
        <f>IFERROR(Table1[[#This Row],[Total Ballots]]/Table1[[#This Row],[Total Voters]],"0.0%")</f>
        <v>0.0%</v>
      </c>
    </row>
    <row r="523" spans="1:27" s="7" customFormat="1" hidden="1" x14ac:dyDescent="0.35">
      <c r="A523" s="102" t="s">
        <v>26</v>
      </c>
      <c r="B523" s="103">
        <v>2025</v>
      </c>
      <c r="C523" s="17" t="s">
        <v>81</v>
      </c>
      <c r="D523" s="116"/>
      <c r="E523" s="117"/>
      <c r="F523" s="117"/>
      <c r="G523" s="110" t="s">
        <v>64</v>
      </c>
      <c r="H523" s="122"/>
      <c r="I523" s="122"/>
      <c r="J523" s="123"/>
      <c r="K523"/>
      <c r="L523"/>
      <c r="M523"/>
      <c r="N523"/>
      <c r="O523"/>
      <c r="P523"/>
      <c r="Q523"/>
      <c r="R523"/>
      <c r="S523" s="131" t="str">
        <f>IFERROR(Table1[[#This Row],[Female Voters]]/Table1[[#This Row],[Female Population]],"0.0%")</f>
        <v>0.0%</v>
      </c>
      <c r="T523" s="127" t="str">
        <f>IFERROR(Table1[[#This Row],[Male Voters]]/Table1[[#This Row],[Male Population]],"0.0%")</f>
        <v>0.0%</v>
      </c>
      <c r="U523" s="127" t="str">
        <f>IFERROR(Table1[[#This Row],[Total Voters]]/Table1[[#This Row],[Total Population]],"0.0%")</f>
        <v>0.0%</v>
      </c>
      <c r="V523" s="127" t="str">
        <f>IFERROR(Table1[[#This Row],[Female Ballots]]/Table1[[#This Row],[Female Population]],"0.0%")</f>
        <v>0.0%</v>
      </c>
      <c r="W523" s="127" t="str">
        <f>IFERROR(Table1[[#This Row],[Male Ballots]]/Table1[[#This Row],[Male Population]],"0.0%")</f>
        <v>0.0%</v>
      </c>
      <c r="X523" s="127" t="str">
        <f>IFERROR(Table1[[#This Row],[Total Ballots]]/Table1[[#This Row],[Total Population]],"0.0%")</f>
        <v>0.0%</v>
      </c>
      <c r="Y523" s="127" t="str">
        <f>IFERROR(Table1[[#This Row],[Female Ballots]]/Table1[[#This Row],[Female Voters]],"0.0%")</f>
        <v>0.0%</v>
      </c>
      <c r="Z523" s="128" t="str">
        <f>IFERROR(Table1[[#This Row],[Male Ballots]]/Table1[[#This Row],[Male Voters]],"0.0%")</f>
        <v>0.0%</v>
      </c>
      <c r="AA523" s="127" t="str">
        <f>IFERROR(Table1[[#This Row],[Total Ballots]]/Table1[[#This Row],[Total Voters]],"0.0%")</f>
        <v>0.0%</v>
      </c>
    </row>
    <row r="524" spans="1:27" s="7" customFormat="1" hidden="1" x14ac:dyDescent="0.35">
      <c r="A524" s="102" t="s">
        <v>26</v>
      </c>
      <c r="B524" s="103">
        <v>2025</v>
      </c>
      <c r="C524" s="17" t="s">
        <v>81</v>
      </c>
      <c r="D524" s="116"/>
      <c r="E524" s="117"/>
      <c r="F524" s="117"/>
      <c r="G524" s="110" t="s">
        <v>65</v>
      </c>
      <c r="H524" s="122"/>
      <c r="I524" s="122"/>
      <c r="J524" s="123"/>
      <c r="K524"/>
      <c r="L524"/>
      <c r="M524"/>
      <c r="N524"/>
      <c r="O524"/>
      <c r="P524"/>
      <c r="Q524"/>
      <c r="R524"/>
      <c r="S524" s="131" t="str">
        <f>IFERROR(Table1[[#This Row],[Female Voters]]/Table1[[#This Row],[Female Population]],"0.0%")</f>
        <v>0.0%</v>
      </c>
      <c r="T524" s="127" t="str">
        <f>IFERROR(Table1[[#This Row],[Male Voters]]/Table1[[#This Row],[Male Population]],"0.0%")</f>
        <v>0.0%</v>
      </c>
      <c r="U524" s="127" t="str">
        <f>IFERROR(Table1[[#This Row],[Total Voters]]/Table1[[#This Row],[Total Population]],"0.0%")</f>
        <v>0.0%</v>
      </c>
      <c r="V524" s="127" t="str">
        <f>IFERROR(Table1[[#This Row],[Female Ballots]]/Table1[[#This Row],[Female Population]],"0.0%")</f>
        <v>0.0%</v>
      </c>
      <c r="W524" s="127" t="str">
        <f>IFERROR(Table1[[#This Row],[Male Ballots]]/Table1[[#This Row],[Male Population]],"0.0%")</f>
        <v>0.0%</v>
      </c>
      <c r="X524" s="127" t="str">
        <f>IFERROR(Table1[[#This Row],[Total Ballots]]/Table1[[#This Row],[Total Population]],"0.0%")</f>
        <v>0.0%</v>
      </c>
      <c r="Y524" s="127" t="str">
        <f>IFERROR(Table1[[#This Row],[Female Ballots]]/Table1[[#This Row],[Female Voters]],"0.0%")</f>
        <v>0.0%</v>
      </c>
      <c r="Z524" s="128" t="str">
        <f>IFERROR(Table1[[#This Row],[Male Ballots]]/Table1[[#This Row],[Male Voters]],"0.0%")</f>
        <v>0.0%</v>
      </c>
      <c r="AA524" s="127" t="str">
        <f>IFERROR(Table1[[#This Row],[Total Ballots]]/Table1[[#This Row],[Total Voters]],"0.0%")</f>
        <v>0.0%</v>
      </c>
    </row>
    <row r="525" spans="1:27" s="7" customFormat="1" hidden="1" x14ac:dyDescent="0.35">
      <c r="A525" s="102" t="s">
        <v>26</v>
      </c>
      <c r="B525" s="103">
        <v>2025</v>
      </c>
      <c r="C525" s="17" t="s">
        <v>81</v>
      </c>
      <c r="D525" s="116"/>
      <c r="E525" s="117"/>
      <c r="F525" s="117"/>
      <c r="G525" s="110" t="s">
        <v>66</v>
      </c>
      <c r="H525" s="122"/>
      <c r="I525" s="122"/>
      <c r="J525" s="123"/>
      <c r="K525"/>
      <c r="L525"/>
      <c r="M525"/>
      <c r="N525"/>
      <c r="O525"/>
      <c r="P525"/>
      <c r="Q525"/>
      <c r="R525"/>
      <c r="S525" s="131" t="str">
        <f>IFERROR(Table1[[#This Row],[Female Voters]]/Table1[[#This Row],[Female Population]],"0.0%")</f>
        <v>0.0%</v>
      </c>
      <c r="T525" s="127" t="str">
        <f>IFERROR(Table1[[#This Row],[Male Voters]]/Table1[[#This Row],[Male Population]],"0.0%")</f>
        <v>0.0%</v>
      </c>
      <c r="U525" s="127" t="str">
        <f>IFERROR(Table1[[#This Row],[Total Voters]]/Table1[[#This Row],[Total Population]],"0.0%")</f>
        <v>0.0%</v>
      </c>
      <c r="V525" s="127" t="str">
        <f>IFERROR(Table1[[#This Row],[Female Ballots]]/Table1[[#This Row],[Female Population]],"0.0%")</f>
        <v>0.0%</v>
      </c>
      <c r="W525" s="127" t="str">
        <f>IFERROR(Table1[[#This Row],[Male Ballots]]/Table1[[#This Row],[Male Population]],"0.0%")</f>
        <v>0.0%</v>
      </c>
      <c r="X525" s="127" t="str">
        <f>IFERROR(Table1[[#This Row],[Total Ballots]]/Table1[[#This Row],[Total Population]],"0.0%")</f>
        <v>0.0%</v>
      </c>
      <c r="Y525" s="127" t="str">
        <f>IFERROR(Table1[[#This Row],[Female Ballots]]/Table1[[#This Row],[Female Voters]],"0.0%")</f>
        <v>0.0%</v>
      </c>
      <c r="Z525" s="128" t="str">
        <f>IFERROR(Table1[[#This Row],[Male Ballots]]/Table1[[#This Row],[Male Voters]],"0.0%")</f>
        <v>0.0%</v>
      </c>
      <c r="AA525" s="127" t="str">
        <f>IFERROR(Table1[[#This Row],[Total Ballots]]/Table1[[#This Row],[Total Voters]],"0.0%")</f>
        <v>0.0%</v>
      </c>
    </row>
    <row r="526" spans="1:27" s="7" customFormat="1" hidden="1" x14ac:dyDescent="0.35">
      <c r="A526" s="102" t="s">
        <v>26</v>
      </c>
      <c r="B526" s="103">
        <v>2025</v>
      </c>
      <c r="C526" s="17" t="s">
        <v>81</v>
      </c>
      <c r="D526" s="116"/>
      <c r="E526" s="117"/>
      <c r="F526" s="117"/>
      <c r="G526" s="110" t="s">
        <v>67</v>
      </c>
      <c r="H526" s="122"/>
      <c r="I526" s="122"/>
      <c r="J526" s="123"/>
      <c r="K526"/>
      <c r="L526"/>
      <c r="M526"/>
      <c r="N526"/>
      <c r="O526"/>
      <c r="P526"/>
      <c r="Q526"/>
      <c r="R526"/>
      <c r="S526" s="131" t="str">
        <f>IFERROR(Table1[[#This Row],[Female Voters]]/Table1[[#This Row],[Female Population]],"0.0%")</f>
        <v>0.0%</v>
      </c>
      <c r="T526" s="127" t="str">
        <f>IFERROR(Table1[[#This Row],[Male Voters]]/Table1[[#This Row],[Male Population]],"0.0%")</f>
        <v>0.0%</v>
      </c>
      <c r="U526" s="127" t="str">
        <f>IFERROR(Table1[[#This Row],[Total Voters]]/Table1[[#This Row],[Total Population]],"0.0%")</f>
        <v>0.0%</v>
      </c>
      <c r="V526" s="127" t="str">
        <f>IFERROR(Table1[[#This Row],[Female Ballots]]/Table1[[#This Row],[Female Population]],"0.0%")</f>
        <v>0.0%</v>
      </c>
      <c r="W526" s="127" t="str">
        <f>IFERROR(Table1[[#This Row],[Male Ballots]]/Table1[[#This Row],[Male Population]],"0.0%")</f>
        <v>0.0%</v>
      </c>
      <c r="X526" s="127" t="str">
        <f>IFERROR(Table1[[#This Row],[Total Ballots]]/Table1[[#This Row],[Total Population]],"0.0%")</f>
        <v>0.0%</v>
      </c>
      <c r="Y526" s="127" t="str">
        <f>IFERROR(Table1[[#This Row],[Female Ballots]]/Table1[[#This Row],[Female Voters]],"0.0%")</f>
        <v>0.0%</v>
      </c>
      <c r="Z526" s="128" t="str">
        <f>IFERROR(Table1[[#This Row],[Male Ballots]]/Table1[[#This Row],[Male Voters]],"0.0%")</f>
        <v>0.0%</v>
      </c>
      <c r="AA526" s="127" t="str">
        <f>IFERROR(Table1[[#This Row],[Total Ballots]]/Table1[[#This Row],[Total Voters]],"0.0%")</f>
        <v>0.0%</v>
      </c>
    </row>
    <row r="527" spans="1:27" s="7" customFormat="1" hidden="1" x14ac:dyDescent="0.35">
      <c r="A527" s="102" t="s">
        <v>45</v>
      </c>
      <c r="B527" s="103">
        <v>2025</v>
      </c>
      <c r="C527" s="17" t="s">
        <v>81</v>
      </c>
      <c r="D527" s="116"/>
      <c r="E527" s="117"/>
      <c r="F527" s="117"/>
      <c r="G527" s="110" t="s">
        <v>79</v>
      </c>
      <c r="H527" s="122"/>
      <c r="I527" s="122"/>
      <c r="J527" s="123"/>
      <c r="K527"/>
      <c r="L527"/>
      <c r="M527"/>
      <c r="N527"/>
      <c r="O527"/>
      <c r="P527"/>
      <c r="Q527"/>
      <c r="R527"/>
      <c r="S527" s="131" t="str">
        <f>IFERROR(Table1[[#This Row],[Female Voters]]/Table1[[#This Row],[Female Population]],"0.0%")</f>
        <v>0.0%</v>
      </c>
      <c r="T527" s="127" t="str">
        <f>IFERROR(Table1[[#This Row],[Male Voters]]/Table1[[#This Row],[Male Population]],"0.0%")</f>
        <v>0.0%</v>
      </c>
      <c r="U527" s="127" t="str">
        <f>IFERROR(Table1[[#This Row],[Total Voters]]/Table1[[#This Row],[Total Population]],"0.0%")</f>
        <v>0.0%</v>
      </c>
      <c r="V527" s="127" t="str">
        <f>IFERROR(Table1[[#This Row],[Female Ballots]]/Table1[[#This Row],[Female Population]],"0.0%")</f>
        <v>0.0%</v>
      </c>
      <c r="W527" s="127" t="str">
        <f>IFERROR(Table1[[#This Row],[Male Ballots]]/Table1[[#This Row],[Male Population]],"0.0%")</f>
        <v>0.0%</v>
      </c>
      <c r="X527" s="127" t="str">
        <f>IFERROR(Table1[[#This Row],[Total Ballots]]/Table1[[#This Row],[Total Population]],"0.0%")</f>
        <v>0.0%</v>
      </c>
      <c r="Y527" s="127" t="str">
        <f>IFERROR(Table1[[#This Row],[Female Ballots]]/Table1[[#This Row],[Female Voters]],"0.0%")</f>
        <v>0.0%</v>
      </c>
      <c r="Z527" s="128" t="str">
        <f>IFERROR(Table1[[#This Row],[Male Ballots]]/Table1[[#This Row],[Male Voters]],"0.0%")</f>
        <v>0.0%</v>
      </c>
      <c r="AA527" s="127" t="str">
        <f>IFERROR(Table1[[#This Row],[Total Ballots]]/Table1[[#This Row],[Total Voters]],"0.0%")</f>
        <v>0.0%</v>
      </c>
    </row>
    <row r="528" spans="1:27" s="7" customFormat="1" hidden="1" x14ac:dyDescent="0.35">
      <c r="A528" s="102" t="s">
        <v>45</v>
      </c>
      <c r="B528" s="103">
        <v>2025</v>
      </c>
      <c r="C528" s="17" t="s">
        <v>81</v>
      </c>
      <c r="D528" s="116"/>
      <c r="E528" s="117"/>
      <c r="F528" s="117"/>
      <c r="G528" s="110" t="s">
        <v>62</v>
      </c>
      <c r="H528" s="122"/>
      <c r="I528" s="122"/>
      <c r="J528" s="123"/>
      <c r="K528"/>
      <c r="L528"/>
      <c r="M528"/>
      <c r="N528"/>
      <c r="O528"/>
      <c r="P528"/>
      <c r="Q528"/>
      <c r="R528"/>
      <c r="S528" s="131" t="str">
        <f>IFERROR(Table1[[#This Row],[Female Voters]]/Table1[[#This Row],[Female Population]],"0.0%")</f>
        <v>0.0%</v>
      </c>
      <c r="T528" s="127" t="str">
        <f>IFERROR(Table1[[#This Row],[Male Voters]]/Table1[[#This Row],[Male Population]],"0.0%")</f>
        <v>0.0%</v>
      </c>
      <c r="U528" s="127" t="str">
        <f>IFERROR(Table1[[#This Row],[Total Voters]]/Table1[[#This Row],[Total Population]],"0.0%")</f>
        <v>0.0%</v>
      </c>
      <c r="V528" s="127" t="str">
        <f>IFERROR(Table1[[#This Row],[Female Ballots]]/Table1[[#This Row],[Female Population]],"0.0%")</f>
        <v>0.0%</v>
      </c>
      <c r="W528" s="127" t="str">
        <f>IFERROR(Table1[[#This Row],[Male Ballots]]/Table1[[#This Row],[Male Population]],"0.0%")</f>
        <v>0.0%</v>
      </c>
      <c r="X528" s="127" t="str">
        <f>IFERROR(Table1[[#This Row],[Total Ballots]]/Table1[[#This Row],[Total Population]],"0.0%")</f>
        <v>0.0%</v>
      </c>
      <c r="Y528" s="127" t="str">
        <f>IFERROR(Table1[[#This Row],[Female Ballots]]/Table1[[#This Row],[Female Voters]],"0.0%")</f>
        <v>0.0%</v>
      </c>
      <c r="Z528" s="128" t="str">
        <f>IFERROR(Table1[[#This Row],[Male Ballots]]/Table1[[#This Row],[Male Voters]],"0.0%")</f>
        <v>0.0%</v>
      </c>
      <c r="AA528" s="127" t="str">
        <f>IFERROR(Table1[[#This Row],[Total Ballots]]/Table1[[#This Row],[Total Voters]],"0.0%")</f>
        <v>0.0%</v>
      </c>
    </row>
    <row r="529" spans="1:27" s="7" customFormat="1" hidden="1" x14ac:dyDescent="0.35">
      <c r="A529" s="102" t="s">
        <v>45</v>
      </c>
      <c r="B529" s="103">
        <v>2025</v>
      </c>
      <c r="C529" s="17" t="s">
        <v>81</v>
      </c>
      <c r="D529" s="116"/>
      <c r="E529" s="117"/>
      <c r="F529" s="117"/>
      <c r="G529" s="110" t="s">
        <v>63</v>
      </c>
      <c r="H529" s="122"/>
      <c r="I529" s="122"/>
      <c r="J529" s="123"/>
      <c r="K529"/>
      <c r="L529"/>
      <c r="M529"/>
      <c r="N529"/>
      <c r="O529"/>
      <c r="P529"/>
      <c r="Q529"/>
      <c r="R529"/>
      <c r="S529" s="131" t="str">
        <f>IFERROR(Table1[[#This Row],[Female Voters]]/Table1[[#This Row],[Female Population]],"0.0%")</f>
        <v>0.0%</v>
      </c>
      <c r="T529" s="127" t="str">
        <f>IFERROR(Table1[[#This Row],[Male Voters]]/Table1[[#This Row],[Male Population]],"0.0%")</f>
        <v>0.0%</v>
      </c>
      <c r="U529" s="127" t="str">
        <f>IFERROR(Table1[[#This Row],[Total Voters]]/Table1[[#This Row],[Total Population]],"0.0%")</f>
        <v>0.0%</v>
      </c>
      <c r="V529" s="127" t="str">
        <f>IFERROR(Table1[[#This Row],[Female Ballots]]/Table1[[#This Row],[Female Population]],"0.0%")</f>
        <v>0.0%</v>
      </c>
      <c r="W529" s="127" t="str">
        <f>IFERROR(Table1[[#This Row],[Male Ballots]]/Table1[[#This Row],[Male Population]],"0.0%")</f>
        <v>0.0%</v>
      </c>
      <c r="X529" s="127" t="str">
        <f>IFERROR(Table1[[#This Row],[Total Ballots]]/Table1[[#This Row],[Total Population]],"0.0%")</f>
        <v>0.0%</v>
      </c>
      <c r="Y529" s="127" t="str">
        <f>IFERROR(Table1[[#This Row],[Female Ballots]]/Table1[[#This Row],[Female Voters]],"0.0%")</f>
        <v>0.0%</v>
      </c>
      <c r="Z529" s="128" t="str">
        <f>IFERROR(Table1[[#This Row],[Male Ballots]]/Table1[[#This Row],[Male Voters]],"0.0%")</f>
        <v>0.0%</v>
      </c>
      <c r="AA529" s="127" t="str">
        <f>IFERROR(Table1[[#This Row],[Total Ballots]]/Table1[[#This Row],[Total Voters]],"0.0%")</f>
        <v>0.0%</v>
      </c>
    </row>
    <row r="530" spans="1:27" s="7" customFormat="1" hidden="1" x14ac:dyDescent="0.35">
      <c r="A530" s="102" t="s">
        <v>45</v>
      </c>
      <c r="B530" s="103">
        <v>2025</v>
      </c>
      <c r="C530" s="17" t="s">
        <v>81</v>
      </c>
      <c r="D530" s="116"/>
      <c r="E530" s="117"/>
      <c r="F530" s="117"/>
      <c r="G530" s="110" t="s">
        <v>64</v>
      </c>
      <c r="H530" s="122"/>
      <c r="I530" s="122"/>
      <c r="J530" s="123"/>
      <c r="K530"/>
      <c r="L530"/>
      <c r="M530"/>
      <c r="N530"/>
      <c r="O530"/>
      <c r="P530"/>
      <c r="Q530"/>
      <c r="R530"/>
      <c r="S530" s="131" t="str">
        <f>IFERROR(Table1[[#This Row],[Female Voters]]/Table1[[#This Row],[Female Population]],"0.0%")</f>
        <v>0.0%</v>
      </c>
      <c r="T530" s="127" t="str">
        <f>IFERROR(Table1[[#This Row],[Male Voters]]/Table1[[#This Row],[Male Population]],"0.0%")</f>
        <v>0.0%</v>
      </c>
      <c r="U530" s="127" t="str">
        <f>IFERROR(Table1[[#This Row],[Total Voters]]/Table1[[#This Row],[Total Population]],"0.0%")</f>
        <v>0.0%</v>
      </c>
      <c r="V530" s="127" t="str">
        <f>IFERROR(Table1[[#This Row],[Female Ballots]]/Table1[[#This Row],[Female Population]],"0.0%")</f>
        <v>0.0%</v>
      </c>
      <c r="W530" s="127" t="str">
        <f>IFERROR(Table1[[#This Row],[Male Ballots]]/Table1[[#This Row],[Male Population]],"0.0%")</f>
        <v>0.0%</v>
      </c>
      <c r="X530" s="127" t="str">
        <f>IFERROR(Table1[[#This Row],[Total Ballots]]/Table1[[#This Row],[Total Population]],"0.0%")</f>
        <v>0.0%</v>
      </c>
      <c r="Y530" s="127" t="str">
        <f>IFERROR(Table1[[#This Row],[Female Ballots]]/Table1[[#This Row],[Female Voters]],"0.0%")</f>
        <v>0.0%</v>
      </c>
      <c r="Z530" s="128" t="str">
        <f>IFERROR(Table1[[#This Row],[Male Ballots]]/Table1[[#This Row],[Male Voters]],"0.0%")</f>
        <v>0.0%</v>
      </c>
      <c r="AA530" s="127" t="str">
        <f>IFERROR(Table1[[#This Row],[Total Ballots]]/Table1[[#This Row],[Total Voters]],"0.0%")</f>
        <v>0.0%</v>
      </c>
    </row>
    <row r="531" spans="1:27" s="7" customFormat="1" hidden="1" x14ac:dyDescent="0.35">
      <c r="A531" s="102" t="s">
        <v>45</v>
      </c>
      <c r="B531" s="103">
        <v>2025</v>
      </c>
      <c r="C531" s="17" t="s">
        <v>81</v>
      </c>
      <c r="D531" s="116"/>
      <c r="E531" s="117"/>
      <c r="F531" s="117"/>
      <c r="G531" s="110" t="s">
        <v>65</v>
      </c>
      <c r="H531" s="122"/>
      <c r="I531" s="122"/>
      <c r="J531" s="123"/>
      <c r="K531"/>
      <c r="L531"/>
      <c r="M531"/>
      <c r="N531"/>
      <c r="O531"/>
      <c r="P531"/>
      <c r="Q531"/>
      <c r="R531"/>
      <c r="S531" s="131" t="str">
        <f>IFERROR(Table1[[#This Row],[Female Voters]]/Table1[[#This Row],[Female Population]],"0.0%")</f>
        <v>0.0%</v>
      </c>
      <c r="T531" s="127" t="str">
        <f>IFERROR(Table1[[#This Row],[Male Voters]]/Table1[[#This Row],[Male Population]],"0.0%")</f>
        <v>0.0%</v>
      </c>
      <c r="U531" s="127" t="str">
        <f>IFERROR(Table1[[#This Row],[Total Voters]]/Table1[[#This Row],[Total Population]],"0.0%")</f>
        <v>0.0%</v>
      </c>
      <c r="V531" s="127" t="str">
        <f>IFERROR(Table1[[#This Row],[Female Ballots]]/Table1[[#This Row],[Female Population]],"0.0%")</f>
        <v>0.0%</v>
      </c>
      <c r="W531" s="127" t="str">
        <f>IFERROR(Table1[[#This Row],[Male Ballots]]/Table1[[#This Row],[Male Population]],"0.0%")</f>
        <v>0.0%</v>
      </c>
      <c r="X531" s="127" t="str">
        <f>IFERROR(Table1[[#This Row],[Total Ballots]]/Table1[[#This Row],[Total Population]],"0.0%")</f>
        <v>0.0%</v>
      </c>
      <c r="Y531" s="127" t="str">
        <f>IFERROR(Table1[[#This Row],[Female Ballots]]/Table1[[#This Row],[Female Voters]],"0.0%")</f>
        <v>0.0%</v>
      </c>
      <c r="Z531" s="128" t="str">
        <f>IFERROR(Table1[[#This Row],[Male Ballots]]/Table1[[#This Row],[Male Voters]],"0.0%")</f>
        <v>0.0%</v>
      </c>
      <c r="AA531" s="127" t="str">
        <f>IFERROR(Table1[[#This Row],[Total Ballots]]/Table1[[#This Row],[Total Voters]],"0.0%")</f>
        <v>0.0%</v>
      </c>
    </row>
    <row r="532" spans="1:27" s="7" customFormat="1" hidden="1" x14ac:dyDescent="0.35">
      <c r="A532" s="102" t="s">
        <v>45</v>
      </c>
      <c r="B532" s="103">
        <v>2025</v>
      </c>
      <c r="C532" s="17" t="s">
        <v>81</v>
      </c>
      <c r="D532" s="116"/>
      <c r="E532" s="117"/>
      <c r="F532" s="117"/>
      <c r="G532" s="110" t="s">
        <v>66</v>
      </c>
      <c r="H532" s="122"/>
      <c r="I532" s="122"/>
      <c r="J532" s="123"/>
      <c r="K532"/>
      <c r="L532"/>
      <c r="M532"/>
      <c r="N532"/>
      <c r="O532"/>
      <c r="P532"/>
      <c r="Q532"/>
      <c r="R532"/>
      <c r="S532" s="131" t="str">
        <f>IFERROR(Table1[[#This Row],[Female Voters]]/Table1[[#This Row],[Female Population]],"0.0%")</f>
        <v>0.0%</v>
      </c>
      <c r="T532" s="127" t="str">
        <f>IFERROR(Table1[[#This Row],[Male Voters]]/Table1[[#This Row],[Male Population]],"0.0%")</f>
        <v>0.0%</v>
      </c>
      <c r="U532" s="127" t="str">
        <f>IFERROR(Table1[[#This Row],[Total Voters]]/Table1[[#This Row],[Total Population]],"0.0%")</f>
        <v>0.0%</v>
      </c>
      <c r="V532" s="127" t="str">
        <f>IFERROR(Table1[[#This Row],[Female Ballots]]/Table1[[#This Row],[Female Population]],"0.0%")</f>
        <v>0.0%</v>
      </c>
      <c r="W532" s="127" t="str">
        <f>IFERROR(Table1[[#This Row],[Male Ballots]]/Table1[[#This Row],[Male Population]],"0.0%")</f>
        <v>0.0%</v>
      </c>
      <c r="X532" s="127" t="str">
        <f>IFERROR(Table1[[#This Row],[Total Ballots]]/Table1[[#This Row],[Total Population]],"0.0%")</f>
        <v>0.0%</v>
      </c>
      <c r="Y532" s="127" t="str">
        <f>IFERROR(Table1[[#This Row],[Female Ballots]]/Table1[[#This Row],[Female Voters]],"0.0%")</f>
        <v>0.0%</v>
      </c>
      <c r="Z532" s="128" t="str">
        <f>IFERROR(Table1[[#This Row],[Male Ballots]]/Table1[[#This Row],[Male Voters]],"0.0%")</f>
        <v>0.0%</v>
      </c>
      <c r="AA532" s="127" t="str">
        <f>IFERROR(Table1[[#This Row],[Total Ballots]]/Table1[[#This Row],[Total Voters]],"0.0%")</f>
        <v>0.0%</v>
      </c>
    </row>
    <row r="533" spans="1:27" s="7" customFormat="1" hidden="1" x14ac:dyDescent="0.35">
      <c r="A533" s="102" t="s">
        <v>45</v>
      </c>
      <c r="B533" s="103">
        <v>2025</v>
      </c>
      <c r="C533" s="17" t="s">
        <v>81</v>
      </c>
      <c r="D533" s="116"/>
      <c r="E533" s="117"/>
      <c r="F533" s="117"/>
      <c r="G533" s="110" t="s">
        <v>67</v>
      </c>
      <c r="H533" s="122"/>
      <c r="I533" s="122"/>
      <c r="J533" s="123"/>
      <c r="K533"/>
      <c r="L533"/>
      <c r="M533"/>
      <c r="N533"/>
      <c r="O533"/>
      <c r="P533"/>
      <c r="Q533"/>
      <c r="R533"/>
      <c r="S533" s="131" t="str">
        <f>IFERROR(Table1[[#This Row],[Female Voters]]/Table1[[#This Row],[Female Population]],"0.0%")</f>
        <v>0.0%</v>
      </c>
      <c r="T533" s="127" t="str">
        <f>IFERROR(Table1[[#This Row],[Male Voters]]/Table1[[#This Row],[Male Population]],"0.0%")</f>
        <v>0.0%</v>
      </c>
      <c r="U533" s="127" t="str">
        <f>IFERROR(Table1[[#This Row],[Total Voters]]/Table1[[#This Row],[Total Population]],"0.0%")</f>
        <v>0.0%</v>
      </c>
      <c r="V533" s="127" t="str">
        <f>IFERROR(Table1[[#This Row],[Female Ballots]]/Table1[[#This Row],[Female Population]],"0.0%")</f>
        <v>0.0%</v>
      </c>
      <c r="W533" s="127" t="str">
        <f>IFERROR(Table1[[#This Row],[Male Ballots]]/Table1[[#This Row],[Male Population]],"0.0%")</f>
        <v>0.0%</v>
      </c>
      <c r="X533" s="127" t="str">
        <f>IFERROR(Table1[[#This Row],[Total Ballots]]/Table1[[#This Row],[Total Population]],"0.0%")</f>
        <v>0.0%</v>
      </c>
      <c r="Y533" s="127" t="str">
        <f>IFERROR(Table1[[#This Row],[Female Ballots]]/Table1[[#This Row],[Female Voters]],"0.0%")</f>
        <v>0.0%</v>
      </c>
      <c r="Z533" s="128" t="str">
        <f>IFERROR(Table1[[#This Row],[Male Ballots]]/Table1[[#This Row],[Male Voters]],"0.0%")</f>
        <v>0.0%</v>
      </c>
      <c r="AA533" s="127" t="str">
        <f>IFERROR(Table1[[#This Row],[Total Ballots]]/Table1[[#This Row],[Total Voters]],"0.0%")</f>
        <v>0.0%</v>
      </c>
    </row>
    <row r="534" spans="1:27" s="7" customFormat="1" hidden="1" x14ac:dyDescent="0.35">
      <c r="A534" s="102" t="s">
        <v>35</v>
      </c>
      <c r="B534" s="103">
        <v>2025</v>
      </c>
      <c r="C534" s="17" t="s">
        <v>81</v>
      </c>
      <c r="D534" s="116"/>
      <c r="E534" s="117"/>
      <c r="F534" s="117"/>
      <c r="G534" s="110" t="s">
        <v>79</v>
      </c>
      <c r="H534" s="122"/>
      <c r="I534" s="122"/>
      <c r="J534" s="123"/>
      <c r="K534"/>
      <c r="L534"/>
      <c r="M534"/>
      <c r="N534"/>
      <c r="O534"/>
      <c r="P534"/>
      <c r="Q534"/>
      <c r="R534"/>
      <c r="S534" s="131" t="str">
        <f>IFERROR(Table1[[#This Row],[Female Voters]]/Table1[[#This Row],[Female Population]],"0.0%")</f>
        <v>0.0%</v>
      </c>
      <c r="T534" s="127" t="str">
        <f>IFERROR(Table1[[#This Row],[Male Voters]]/Table1[[#This Row],[Male Population]],"0.0%")</f>
        <v>0.0%</v>
      </c>
      <c r="U534" s="127" t="str">
        <f>IFERROR(Table1[[#This Row],[Total Voters]]/Table1[[#This Row],[Total Population]],"0.0%")</f>
        <v>0.0%</v>
      </c>
      <c r="V534" s="127" t="str">
        <f>IFERROR(Table1[[#This Row],[Female Ballots]]/Table1[[#This Row],[Female Population]],"0.0%")</f>
        <v>0.0%</v>
      </c>
      <c r="W534" s="127" t="str">
        <f>IFERROR(Table1[[#This Row],[Male Ballots]]/Table1[[#This Row],[Male Population]],"0.0%")</f>
        <v>0.0%</v>
      </c>
      <c r="X534" s="127" t="str">
        <f>IFERROR(Table1[[#This Row],[Total Ballots]]/Table1[[#This Row],[Total Population]],"0.0%")</f>
        <v>0.0%</v>
      </c>
      <c r="Y534" s="127" t="str">
        <f>IFERROR(Table1[[#This Row],[Female Ballots]]/Table1[[#This Row],[Female Voters]],"0.0%")</f>
        <v>0.0%</v>
      </c>
      <c r="Z534" s="128" t="str">
        <f>IFERROR(Table1[[#This Row],[Male Ballots]]/Table1[[#This Row],[Male Voters]],"0.0%")</f>
        <v>0.0%</v>
      </c>
      <c r="AA534" s="127" t="str">
        <f>IFERROR(Table1[[#This Row],[Total Ballots]]/Table1[[#This Row],[Total Voters]],"0.0%")</f>
        <v>0.0%</v>
      </c>
    </row>
    <row r="535" spans="1:27" s="7" customFormat="1" hidden="1" x14ac:dyDescent="0.35">
      <c r="A535" s="102" t="s">
        <v>35</v>
      </c>
      <c r="B535" s="103">
        <v>2025</v>
      </c>
      <c r="C535" s="17" t="s">
        <v>81</v>
      </c>
      <c r="D535" s="116"/>
      <c r="E535" s="117"/>
      <c r="F535" s="117"/>
      <c r="G535" s="110" t="s">
        <v>62</v>
      </c>
      <c r="H535" s="122"/>
      <c r="I535" s="122"/>
      <c r="J535" s="123"/>
      <c r="K535"/>
      <c r="L535"/>
      <c r="M535"/>
      <c r="N535"/>
      <c r="O535"/>
      <c r="P535"/>
      <c r="Q535"/>
      <c r="R535"/>
      <c r="S535" s="131" t="str">
        <f>IFERROR(Table1[[#This Row],[Female Voters]]/Table1[[#This Row],[Female Population]],"0.0%")</f>
        <v>0.0%</v>
      </c>
      <c r="T535" s="127" t="str">
        <f>IFERROR(Table1[[#This Row],[Male Voters]]/Table1[[#This Row],[Male Population]],"0.0%")</f>
        <v>0.0%</v>
      </c>
      <c r="U535" s="127" t="str">
        <f>IFERROR(Table1[[#This Row],[Total Voters]]/Table1[[#This Row],[Total Population]],"0.0%")</f>
        <v>0.0%</v>
      </c>
      <c r="V535" s="127" t="str">
        <f>IFERROR(Table1[[#This Row],[Female Ballots]]/Table1[[#This Row],[Female Population]],"0.0%")</f>
        <v>0.0%</v>
      </c>
      <c r="W535" s="127" t="str">
        <f>IFERROR(Table1[[#This Row],[Male Ballots]]/Table1[[#This Row],[Male Population]],"0.0%")</f>
        <v>0.0%</v>
      </c>
      <c r="X535" s="127" t="str">
        <f>IFERROR(Table1[[#This Row],[Total Ballots]]/Table1[[#This Row],[Total Population]],"0.0%")</f>
        <v>0.0%</v>
      </c>
      <c r="Y535" s="127" t="str">
        <f>IFERROR(Table1[[#This Row],[Female Ballots]]/Table1[[#This Row],[Female Voters]],"0.0%")</f>
        <v>0.0%</v>
      </c>
      <c r="Z535" s="128" t="str">
        <f>IFERROR(Table1[[#This Row],[Male Ballots]]/Table1[[#This Row],[Male Voters]],"0.0%")</f>
        <v>0.0%</v>
      </c>
      <c r="AA535" s="127" t="str">
        <f>IFERROR(Table1[[#This Row],[Total Ballots]]/Table1[[#This Row],[Total Voters]],"0.0%")</f>
        <v>0.0%</v>
      </c>
    </row>
    <row r="536" spans="1:27" s="7" customFormat="1" hidden="1" x14ac:dyDescent="0.35">
      <c r="A536" s="102" t="s">
        <v>35</v>
      </c>
      <c r="B536" s="103">
        <v>2025</v>
      </c>
      <c r="C536" s="17" t="s">
        <v>81</v>
      </c>
      <c r="D536" s="116"/>
      <c r="E536" s="117"/>
      <c r="F536" s="117"/>
      <c r="G536" s="110" t="s">
        <v>63</v>
      </c>
      <c r="H536" s="122"/>
      <c r="I536" s="122"/>
      <c r="J536" s="123"/>
      <c r="K536"/>
      <c r="L536"/>
      <c r="M536"/>
      <c r="N536"/>
      <c r="O536"/>
      <c r="P536"/>
      <c r="Q536"/>
      <c r="R536"/>
      <c r="S536" s="131" t="str">
        <f>IFERROR(Table1[[#This Row],[Female Voters]]/Table1[[#This Row],[Female Population]],"0.0%")</f>
        <v>0.0%</v>
      </c>
      <c r="T536" s="127" t="str">
        <f>IFERROR(Table1[[#This Row],[Male Voters]]/Table1[[#This Row],[Male Population]],"0.0%")</f>
        <v>0.0%</v>
      </c>
      <c r="U536" s="127" t="str">
        <f>IFERROR(Table1[[#This Row],[Total Voters]]/Table1[[#This Row],[Total Population]],"0.0%")</f>
        <v>0.0%</v>
      </c>
      <c r="V536" s="127" t="str">
        <f>IFERROR(Table1[[#This Row],[Female Ballots]]/Table1[[#This Row],[Female Population]],"0.0%")</f>
        <v>0.0%</v>
      </c>
      <c r="W536" s="127" t="str">
        <f>IFERROR(Table1[[#This Row],[Male Ballots]]/Table1[[#This Row],[Male Population]],"0.0%")</f>
        <v>0.0%</v>
      </c>
      <c r="X536" s="127" t="str">
        <f>IFERROR(Table1[[#This Row],[Total Ballots]]/Table1[[#This Row],[Total Population]],"0.0%")</f>
        <v>0.0%</v>
      </c>
      <c r="Y536" s="127" t="str">
        <f>IFERROR(Table1[[#This Row],[Female Ballots]]/Table1[[#This Row],[Female Voters]],"0.0%")</f>
        <v>0.0%</v>
      </c>
      <c r="Z536" s="128" t="str">
        <f>IFERROR(Table1[[#This Row],[Male Ballots]]/Table1[[#This Row],[Male Voters]],"0.0%")</f>
        <v>0.0%</v>
      </c>
      <c r="AA536" s="127" t="str">
        <f>IFERROR(Table1[[#This Row],[Total Ballots]]/Table1[[#This Row],[Total Voters]],"0.0%")</f>
        <v>0.0%</v>
      </c>
    </row>
    <row r="537" spans="1:27" s="7" customFormat="1" hidden="1" x14ac:dyDescent="0.35">
      <c r="A537" s="102" t="s">
        <v>35</v>
      </c>
      <c r="B537" s="103">
        <v>2025</v>
      </c>
      <c r="C537" s="17" t="s">
        <v>81</v>
      </c>
      <c r="D537" s="116"/>
      <c r="E537" s="117"/>
      <c r="F537" s="117"/>
      <c r="G537" s="110" t="s">
        <v>64</v>
      </c>
      <c r="H537" s="122"/>
      <c r="I537" s="122"/>
      <c r="J537" s="123"/>
      <c r="K537"/>
      <c r="L537"/>
      <c r="M537"/>
      <c r="N537"/>
      <c r="O537"/>
      <c r="P537"/>
      <c r="Q537"/>
      <c r="R537"/>
      <c r="S537" s="131" t="str">
        <f>IFERROR(Table1[[#This Row],[Female Voters]]/Table1[[#This Row],[Female Population]],"0.0%")</f>
        <v>0.0%</v>
      </c>
      <c r="T537" s="127" t="str">
        <f>IFERROR(Table1[[#This Row],[Male Voters]]/Table1[[#This Row],[Male Population]],"0.0%")</f>
        <v>0.0%</v>
      </c>
      <c r="U537" s="127" t="str">
        <f>IFERROR(Table1[[#This Row],[Total Voters]]/Table1[[#This Row],[Total Population]],"0.0%")</f>
        <v>0.0%</v>
      </c>
      <c r="V537" s="127" t="str">
        <f>IFERROR(Table1[[#This Row],[Female Ballots]]/Table1[[#This Row],[Female Population]],"0.0%")</f>
        <v>0.0%</v>
      </c>
      <c r="W537" s="127" t="str">
        <f>IFERROR(Table1[[#This Row],[Male Ballots]]/Table1[[#This Row],[Male Population]],"0.0%")</f>
        <v>0.0%</v>
      </c>
      <c r="X537" s="127" t="str">
        <f>IFERROR(Table1[[#This Row],[Total Ballots]]/Table1[[#This Row],[Total Population]],"0.0%")</f>
        <v>0.0%</v>
      </c>
      <c r="Y537" s="127" t="str">
        <f>IFERROR(Table1[[#This Row],[Female Ballots]]/Table1[[#This Row],[Female Voters]],"0.0%")</f>
        <v>0.0%</v>
      </c>
      <c r="Z537" s="128" t="str">
        <f>IFERROR(Table1[[#This Row],[Male Ballots]]/Table1[[#This Row],[Male Voters]],"0.0%")</f>
        <v>0.0%</v>
      </c>
      <c r="AA537" s="127" t="str">
        <f>IFERROR(Table1[[#This Row],[Total Ballots]]/Table1[[#This Row],[Total Voters]],"0.0%")</f>
        <v>0.0%</v>
      </c>
    </row>
    <row r="538" spans="1:27" s="7" customFormat="1" hidden="1" x14ac:dyDescent="0.35">
      <c r="A538" s="102" t="s">
        <v>35</v>
      </c>
      <c r="B538" s="103">
        <v>2025</v>
      </c>
      <c r="C538" s="17" t="s">
        <v>81</v>
      </c>
      <c r="D538" s="116"/>
      <c r="E538" s="117"/>
      <c r="F538" s="117"/>
      <c r="G538" s="110" t="s">
        <v>65</v>
      </c>
      <c r="H538" s="122"/>
      <c r="I538" s="122"/>
      <c r="J538" s="123"/>
      <c r="K538"/>
      <c r="L538"/>
      <c r="M538"/>
      <c r="N538"/>
      <c r="O538"/>
      <c r="P538"/>
      <c r="Q538"/>
      <c r="R538"/>
      <c r="S538" s="131" t="str">
        <f>IFERROR(Table1[[#This Row],[Female Voters]]/Table1[[#This Row],[Female Population]],"0.0%")</f>
        <v>0.0%</v>
      </c>
      <c r="T538" s="127" t="str">
        <f>IFERROR(Table1[[#This Row],[Male Voters]]/Table1[[#This Row],[Male Population]],"0.0%")</f>
        <v>0.0%</v>
      </c>
      <c r="U538" s="127" t="str">
        <f>IFERROR(Table1[[#This Row],[Total Voters]]/Table1[[#This Row],[Total Population]],"0.0%")</f>
        <v>0.0%</v>
      </c>
      <c r="V538" s="127" t="str">
        <f>IFERROR(Table1[[#This Row],[Female Ballots]]/Table1[[#This Row],[Female Population]],"0.0%")</f>
        <v>0.0%</v>
      </c>
      <c r="W538" s="127" t="str">
        <f>IFERROR(Table1[[#This Row],[Male Ballots]]/Table1[[#This Row],[Male Population]],"0.0%")</f>
        <v>0.0%</v>
      </c>
      <c r="X538" s="127" t="str">
        <f>IFERROR(Table1[[#This Row],[Total Ballots]]/Table1[[#This Row],[Total Population]],"0.0%")</f>
        <v>0.0%</v>
      </c>
      <c r="Y538" s="127" t="str">
        <f>IFERROR(Table1[[#This Row],[Female Ballots]]/Table1[[#This Row],[Female Voters]],"0.0%")</f>
        <v>0.0%</v>
      </c>
      <c r="Z538" s="128" t="str">
        <f>IFERROR(Table1[[#This Row],[Male Ballots]]/Table1[[#This Row],[Male Voters]],"0.0%")</f>
        <v>0.0%</v>
      </c>
      <c r="AA538" s="127" t="str">
        <f>IFERROR(Table1[[#This Row],[Total Ballots]]/Table1[[#This Row],[Total Voters]],"0.0%")</f>
        <v>0.0%</v>
      </c>
    </row>
    <row r="539" spans="1:27" s="7" customFormat="1" hidden="1" x14ac:dyDescent="0.35">
      <c r="A539" s="102" t="s">
        <v>35</v>
      </c>
      <c r="B539" s="103">
        <v>2025</v>
      </c>
      <c r="C539" s="17" t="s">
        <v>81</v>
      </c>
      <c r="D539" s="116"/>
      <c r="E539" s="117"/>
      <c r="F539" s="117"/>
      <c r="G539" s="110" t="s">
        <v>66</v>
      </c>
      <c r="H539" s="122"/>
      <c r="I539" s="122"/>
      <c r="J539" s="123"/>
      <c r="K539"/>
      <c r="L539"/>
      <c r="M539"/>
      <c r="N539"/>
      <c r="O539"/>
      <c r="P539"/>
      <c r="Q539"/>
      <c r="R539"/>
      <c r="S539" s="131" t="str">
        <f>IFERROR(Table1[[#This Row],[Female Voters]]/Table1[[#This Row],[Female Population]],"0.0%")</f>
        <v>0.0%</v>
      </c>
      <c r="T539" s="127" t="str">
        <f>IFERROR(Table1[[#This Row],[Male Voters]]/Table1[[#This Row],[Male Population]],"0.0%")</f>
        <v>0.0%</v>
      </c>
      <c r="U539" s="127" t="str">
        <f>IFERROR(Table1[[#This Row],[Total Voters]]/Table1[[#This Row],[Total Population]],"0.0%")</f>
        <v>0.0%</v>
      </c>
      <c r="V539" s="127" t="str">
        <f>IFERROR(Table1[[#This Row],[Female Ballots]]/Table1[[#This Row],[Female Population]],"0.0%")</f>
        <v>0.0%</v>
      </c>
      <c r="W539" s="127" t="str">
        <f>IFERROR(Table1[[#This Row],[Male Ballots]]/Table1[[#This Row],[Male Population]],"0.0%")</f>
        <v>0.0%</v>
      </c>
      <c r="X539" s="127" t="str">
        <f>IFERROR(Table1[[#This Row],[Total Ballots]]/Table1[[#This Row],[Total Population]],"0.0%")</f>
        <v>0.0%</v>
      </c>
      <c r="Y539" s="127" t="str">
        <f>IFERROR(Table1[[#This Row],[Female Ballots]]/Table1[[#This Row],[Female Voters]],"0.0%")</f>
        <v>0.0%</v>
      </c>
      <c r="Z539" s="128" t="str">
        <f>IFERROR(Table1[[#This Row],[Male Ballots]]/Table1[[#This Row],[Male Voters]],"0.0%")</f>
        <v>0.0%</v>
      </c>
      <c r="AA539" s="127" t="str">
        <f>IFERROR(Table1[[#This Row],[Total Ballots]]/Table1[[#This Row],[Total Voters]],"0.0%")</f>
        <v>0.0%</v>
      </c>
    </row>
    <row r="540" spans="1:27" s="7" customFormat="1" hidden="1" x14ac:dyDescent="0.35">
      <c r="A540" s="102" t="s">
        <v>35</v>
      </c>
      <c r="B540" s="103">
        <v>2025</v>
      </c>
      <c r="C540" s="17" t="s">
        <v>81</v>
      </c>
      <c r="D540" s="116"/>
      <c r="E540" s="117"/>
      <c r="F540" s="117"/>
      <c r="G540" s="110" t="s">
        <v>67</v>
      </c>
      <c r="H540" s="122"/>
      <c r="I540" s="122"/>
      <c r="J540" s="123"/>
      <c r="K540"/>
      <c r="L540"/>
      <c r="M540"/>
      <c r="N540"/>
      <c r="O540"/>
      <c r="P540"/>
      <c r="Q540"/>
      <c r="R540"/>
      <c r="S540" s="131" t="str">
        <f>IFERROR(Table1[[#This Row],[Female Voters]]/Table1[[#This Row],[Female Population]],"0.0%")</f>
        <v>0.0%</v>
      </c>
      <c r="T540" s="127" t="str">
        <f>IFERROR(Table1[[#This Row],[Male Voters]]/Table1[[#This Row],[Male Population]],"0.0%")</f>
        <v>0.0%</v>
      </c>
      <c r="U540" s="127" t="str">
        <f>IFERROR(Table1[[#This Row],[Total Voters]]/Table1[[#This Row],[Total Population]],"0.0%")</f>
        <v>0.0%</v>
      </c>
      <c r="V540" s="127" t="str">
        <f>IFERROR(Table1[[#This Row],[Female Ballots]]/Table1[[#This Row],[Female Population]],"0.0%")</f>
        <v>0.0%</v>
      </c>
      <c r="W540" s="127" t="str">
        <f>IFERROR(Table1[[#This Row],[Male Ballots]]/Table1[[#This Row],[Male Population]],"0.0%")</f>
        <v>0.0%</v>
      </c>
      <c r="X540" s="127" t="str">
        <f>IFERROR(Table1[[#This Row],[Total Ballots]]/Table1[[#This Row],[Total Population]],"0.0%")</f>
        <v>0.0%</v>
      </c>
      <c r="Y540" s="127" t="str">
        <f>IFERROR(Table1[[#This Row],[Female Ballots]]/Table1[[#This Row],[Female Voters]],"0.0%")</f>
        <v>0.0%</v>
      </c>
      <c r="Z540" s="128" t="str">
        <f>IFERROR(Table1[[#This Row],[Male Ballots]]/Table1[[#This Row],[Male Voters]],"0.0%")</f>
        <v>0.0%</v>
      </c>
      <c r="AA540" s="127" t="str">
        <f>IFERROR(Table1[[#This Row],[Total Ballots]]/Table1[[#This Row],[Total Voters]],"0.0%")</f>
        <v>0.0%</v>
      </c>
    </row>
    <row r="541" spans="1:27" s="7" customFormat="1" hidden="1" x14ac:dyDescent="0.35">
      <c r="A541" s="102" t="s">
        <v>57</v>
      </c>
      <c r="B541" s="103">
        <v>2025</v>
      </c>
      <c r="C541" s="17" t="s">
        <v>81</v>
      </c>
      <c r="D541" s="116"/>
      <c r="E541" s="117"/>
      <c r="F541" s="117"/>
      <c r="G541" s="110" t="s">
        <v>79</v>
      </c>
      <c r="H541" s="122"/>
      <c r="I541" s="122"/>
      <c r="J541" s="123"/>
      <c r="K541"/>
      <c r="L541"/>
      <c r="M541"/>
      <c r="N541"/>
      <c r="O541"/>
      <c r="P541"/>
      <c r="Q541"/>
      <c r="R541"/>
      <c r="S541" s="131" t="str">
        <f>IFERROR(Table1[[#This Row],[Female Voters]]/Table1[[#This Row],[Female Population]],"0.0%")</f>
        <v>0.0%</v>
      </c>
      <c r="T541" s="127" t="str">
        <f>IFERROR(Table1[[#This Row],[Male Voters]]/Table1[[#This Row],[Male Population]],"0.0%")</f>
        <v>0.0%</v>
      </c>
      <c r="U541" s="127" t="str">
        <f>IFERROR(Table1[[#This Row],[Total Voters]]/Table1[[#This Row],[Total Population]],"0.0%")</f>
        <v>0.0%</v>
      </c>
      <c r="V541" s="127" t="str">
        <f>IFERROR(Table1[[#This Row],[Female Ballots]]/Table1[[#This Row],[Female Population]],"0.0%")</f>
        <v>0.0%</v>
      </c>
      <c r="W541" s="127" t="str">
        <f>IFERROR(Table1[[#This Row],[Male Ballots]]/Table1[[#This Row],[Male Population]],"0.0%")</f>
        <v>0.0%</v>
      </c>
      <c r="X541" s="127" t="str">
        <f>IFERROR(Table1[[#This Row],[Total Ballots]]/Table1[[#This Row],[Total Population]],"0.0%")</f>
        <v>0.0%</v>
      </c>
      <c r="Y541" s="127" t="str">
        <f>IFERROR(Table1[[#This Row],[Female Ballots]]/Table1[[#This Row],[Female Voters]],"0.0%")</f>
        <v>0.0%</v>
      </c>
      <c r="Z541" s="128" t="str">
        <f>IFERROR(Table1[[#This Row],[Male Ballots]]/Table1[[#This Row],[Male Voters]],"0.0%")</f>
        <v>0.0%</v>
      </c>
      <c r="AA541" s="127" t="str">
        <f>IFERROR(Table1[[#This Row],[Total Ballots]]/Table1[[#This Row],[Total Voters]],"0.0%")</f>
        <v>0.0%</v>
      </c>
    </row>
    <row r="542" spans="1:27" s="7" customFormat="1" hidden="1" x14ac:dyDescent="0.35">
      <c r="A542" s="102" t="s">
        <v>57</v>
      </c>
      <c r="B542" s="103">
        <v>2025</v>
      </c>
      <c r="C542" s="17" t="s">
        <v>81</v>
      </c>
      <c r="D542" s="116"/>
      <c r="E542" s="117"/>
      <c r="F542" s="117"/>
      <c r="G542" s="110" t="s">
        <v>62</v>
      </c>
      <c r="H542" s="122"/>
      <c r="I542" s="122"/>
      <c r="J542" s="123"/>
      <c r="K542"/>
      <c r="L542"/>
      <c r="M542"/>
      <c r="N542"/>
      <c r="O542"/>
      <c r="P542"/>
      <c r="Q542"/>
      <c r="R542"/>
      <c r="S542" s="131" t="str">
        <f>IFERROR(Table1[[#This Row],[Female Voters]]/Table1[[#This Row],[Female Population]],"0.0%")</f>
        <v>0.0%</v>
      </c>
      <c r="T542" s="127" t="str">
        <f>IFERROR(Table1[[#This Row],[Male Voters]]/Table1[[#This Row],[Male Population]],"0.0%")</f>
        <v>0.0%</v>
      </c>
      <c r="U542" s="127" t="str">
        <f>IFERROR(Table1[[#This Row],[Total Voters]]/Table1[[#This Row],[Total Population]],"0.0%")</f>
        <v>0.0%</v>
      </c>
      <c r="V542" s="127" t="str">
        <f>IFERROR(Table1[[#This Row],[Female Ballots]]/Table1[[#This Row],[Female Population]],"0.0%")</f>
        <v>0.0%</v>
      </c>
      <c r="W542" s="127" t="str">
        <f>IFERROR(Table1[[#This Row],[Male Ballots]]/Table1[[#This Row],[Male Population]],"0.0%")</f>
        <v>0.0%</v>
      </c>
      <c r="X542" s="127" t="str">
        <f>IFERROR(Table1[[#This Row],[Total Ballots]]/Table1[[#This Row],[Total Population]],"0.0%")</f>
        <v>0.0%</v>
      </c>
      <c r="Y542" s="127" t="str">
        <f>IFERROR(Table1[[#This Row],[Female Ballots]]/Table1[[#This Row],[Female Voters]],"0.0%")</f>
        <v>0.0%</v>
      </c>
      <c r="Z542" s="128" t="str">
        <f>IFERROR(Table1[[#This Row],[Male Ballots]]/Table1[[#This Row],[Male Voters]],"0.0%")</f>
        <v>0.0%</v>
      </c>
      <c r="AA542" s="127" t="str">
        <f>IFERROR(Table1[[#This Row],[Total Ballots]]/Table1[[#This Row],[Total Voters]],"0.0%")</f>
        <v>0.0%</v>
      </c>
    </row>
    <row r="543" spans="1:27" s="7" customFormat="1" hidden="1" x14ac:dyDescent="0.35">
      <c r="A543" s="102" t="s">
        <v>57</v>
      </c>
      <c r="B543" s="103">
        <v>2025</v>
      </c>
      <c r="C543" s="17" t="s">
        <v>81</v>
      </c>
      <c r="D543" s="116"/>
      <c r="E543" s="117"/>
      <c r="F543" s="117"/>
      <c r="G543" s="110" t="s">
        <v>63</v>
      </c>
      <c r="H543" s="122"/>
      <c r="I543" s="122"/>
      <c r="J543" s="123"/>
      <c r="K543"/>
      <c r="L543"/>
      <c r="M543"/>
      <c r="N543"/>
      <c r="O543"/>
      <c r="P543"/>
      <c r="Q543"/>
      <c r="R543"/>
      <c r="S543" s="131" t="str">
        <f>IFERROR(Table1[[#This Row],[Female Voters]]/Table1[[#This Row],[Female Population]],"0.0%")</f>
        <v>0.0%</v>
      </c>
      <c r="T543" s="127" t="str">
        <f>IFERROR(Table1[[#This Row],[Male Voters]]/Table1[[#This Row],[Male Population]],"0.0%")</f>
        <v>0.0%</v>
      </c>
      <c r="U543" s="127" t="str">
        <f>IFERROR(Table1[[#This Row],[Total Voters]]/Table1[[#This Row],[Total Population]],"0.0%")</f>
        <v>0.0%</v>
      </c>
      <c r="V543" s="127" t="str">
        <f>IFERROR(Table1[[#This Row],[Female Ballots]]/Table1[[#This Row],[Female Population]],"0.0%")</f>
        <v>0.0%</v>
      </c>
      <c r="W543" s="127" t="str">
        <f>IFERROR(Table1[[#This Row],[Male Ballots]]/Table1[[#This Row],[Male Population]],"0.0%")</f>
        <v>0.0%</v>
      </c>
      <c r="X543" s="127" t="str">
        <f>IFERROR(Table1[[#This Row],[Total Ballots]]/Table1[[#This Row],[Total Population]],"0.0%")</f>
        <v>0.0%</v>
      </c>
      <c r="Y543" s="127" t="str">
        <f>IFERROR(Table1[[#This Row],[Female Ballots]]/Table1[[#This Row],[Female Voters]],"0.0%")</f>
        <v>0.0%</v>
      </c>
      <c r="Z543" s="128" t="str">
        <f>IFERROR(Table1[[#This Row],[Male Ballots]]/Table1[[#This Row],[Male Voters]],"0.0%")</f>
        <v>0.0%</v>
      </c>
      <c r="AA543" s="127" t="str">
        <f>IFERROR(Table1[[#This Row],[Total Ballots]]/Table1[[#This Row],[Total Voters]],"0.0%")</f>
        <v>0.0%</v>
      </c>
    </row>
    <row r="544" spans="1:27" s="7" customFormat="1" hidden="1" x14ac:dyDescent="0.35">
      <c r="A544" s="102" t="s">
        <v>57</v>
      </c>
      <c r="B544" s="103">
        <v>2025</v>
      </c>
      <c r="C544" s="17" t="s">
        <v>81</v>
      </c>
      <c r="D544" s="116"/>
      <c r="E544" s="117"/>
      <c r="F544" s="117"/>
      <c r="G544" s="110" t="s">
        <v>64</v>
      </c>
      <c r="H544" s="122"/>
      <c r="I544" s="122"/>
      <c r="J544" s="123"/>
      <c r="K544"/>
      <c r="L544"/>
      <c r="M544"/>
      <c r="N544"/>
      <c r="O544"/>
      <c r="P544"/>
      <c r="Q544"/>
      <c r="R544"/>
      <c r="S544" s="131" t="str">
        <f>IFERROR(Table1[[#This Row],[Female Voters]]/Table1[[#This Row],[Female Population]],"0.0%")</f>
        <v>0.0%</v>
      </c>
      <c r="T544" s="127" t="str">
        <f>IFERROR(Table1[[#This Row],[Male Voters]]/Table1[[#This Row],[Male Population]],"0.0%")</f>
        <v>0.0%</v>
      </c>
      <c r="U544" s="127" t="str">
        <f>IFERROR(Table1[[#This Row],[Total Voters]]/Table1[[#This Row],[Total Population]],"0.0%")</f>
        <v>0.0%</v>
      </c>
      <c r="V544" s="127" t="str">
        <f>IFERROR(Table1[[#This Row],[Female Ballots]]/Table1[[#This Row],[Female Population]],"0.0%")</f>
        <v>0.0%</v>
      </c>
      <c r="W544" s="127" t="str">
        <f>IFERROR(Table1[[#This Row],[Male Ballots]]/Table1[[#This Row],[Male Population]],"0.0%")</f>
        <v>0.0%</v>
      </c>
      <c r="X544" s="127" t="str">
        <f>IFERROR(Table1[[#This Row],[Total Ballots]]/Table1[[#This Row],[Total Population]],"0.0%")</f>
        <v>0.0%</v>
      </c>
      <c r="Y544" s="127" t="str">
        <f>IFERROR(Table1[[#This Row],[Female Ballots]]/Table1[[#This Row],[Female Voters]],"0.0%")</f>
        <v>0.0%</v>
      </c>
      <c r="Z544" s="128" t="str">
        <f>IFERROR(Table1[[#This Row],[Male Ballots]]/Table1[[#This Row],[Male Voters]],"0.0%")</f>
        <v>0.0%</v>
      </c>
      <c r="AA544" s="127" t="str">
        <f>IFERROR(Table1[[#This Row],[Total Ballots]]/Table1[[#This Row],[Total Voters]],"0.0%")</f>
        <v>0.0%</v>
      </c>
    </row>
    <row r="545" spans="1:27" s="7" customFormat="1" hidden="1" x14ac:dyDescent="0.35">
      <c r="A545" s="102" t="s">
        <v>57</v>
      </c>
      <c r="B545" s="103">
        <v>2025</v>
      </c>
      <c r="C545" s="17" t="s">
        <v>81</v>
      </c>
      <c r="D545" s="116"/>
      <c r="E545" s="117"/>
      <c r="F545" s="117"/>
      <c r="G545" s="110" t="s">
        <v>65</v>
      </c>
      <c r="H545" s="122"/>
      <c r="I545" s="122"/>
      <c r="J545" s="123"/>
      <c r="K545"/>
      <c r="L545"/>
      <c r="M545"/>
      <c r="N545"/>
      <c r="O545"/>
      <c r="P545"/>
      <c r="Q545"/>
      <c r="R545"/>
      <c r="S545" s="131" t="str">
        <f>IFERROR(Table1[[#This Row],[Female Voters]]/Table1[[#This Row],[Female Population]],"0.0%")</f>
        <v>0.0%</v>
      </c>
      <c r="T545" s="127" t="str">
        <f>IFERROR(Table1[[#This Row],[Male Voters]]/Table1[[#This Row],[Male Population]],"0.0%")</f>
        <v>0.0%</v>
      </c>
      <c r="U545" s="127" t="str">
        <f>IFERROR(Table1[[#This Row],[Total Voters]]/Table1[[#This Row],[Total Population]],"0.0%")</f>
        <v>0.0%</v>
      </c>
      <c r="V545" s="127" t="str">
        <f>IFERROR(Table1[[#This Row],[Female Ballots]]/Table1[[#This Row],[Female Population]],"0.0%")</f>
        <v>0.0%</v>
      </c>
      <c r="W545" s="127" t="str">
        <f>IFERROR(Table1[[#This Row],[Male Ballots]]/Table1[[#This Row],[Male Population]],"0.0%")</f>
        <v>0.0%</v>
      </c>
      <c r="X545" s="127" t="str">
        <f>IFERROR(Table1[[#This Row],[Total Ballots]]/Table1[[#This Row],[Total Population]],"0.0%")</f>
        <v>0.0%</v>
      </c>
      <c r="Y545" s="127" t="str">
        <f>IFERROR(Table1[[#This Row],[Female Ballots]]/Table1[[#This Row],[Female Voters]],"0.0%")</f>
        <v>0.0%</v>
      </c>
      <c r="Z545" s="128" t="str">
        <f>IFERROR(Table1[[#This Row],[Male Ballots]]/Table1[[#This Row],[Male Voters]],"0.0%")</f>
        <v>0.0%</v>
      </c>
      <c r="AA545" s="127" t="str">
        <f>IFERROR(Table1[[#This Row],[Total Ballots]]/Table1[[#This Row],[Total Voters]],"0.0%")</f>
        <v>0.0%</v>
      </c>
    </row>
    <row r="546" spans="1:27" s="7" customFormat="1" hidden="1" x14ac:dyDescent="0.35">
      <c r="A546" s="102" t="s">
        <v>57</v>
      </c>
      <c r="B546" s="103">
        <v>2025</v>
      </c>
      <c r="C546" s="17" t="s">
        <v>81</v>
      </c>
      <c r="D546" s="116"/>
      <c r="E546" s="117"/>
      <c r="F546" s="117"/>
      <c r="G546" s="110" t="s">
        <v>66</v>
      </c>
      <c r="H546" s="122"/>
      <c r="I546" s="122"/>
      <c r="J546" s="123"/>
      <c r="K546"/>
      <c r="L546"/>
      <c r="M546"/>
      <c r="N546"/>
      <c r="O546"/>
      <c r="P546"/>
      <c r="Q546"/>
      <c r="R546"/>
      <c r="S546" s="131" t="str">
        <f>IFERROR(Table1[[#This Row],[Female Voters]]/Table1[[#This Row],[Female Population]],"0.0%")</f>
        <v>0.0%</v>
      </c>
      <c r="T546" s="127" t="str">
        <f>IFERROR(Table1[[#This Row],[Male Voters]]/Table1[[#This Row],[Male Population]],"0.0%")</f>
        <v>0.0%</v>
      </c>
      <c r="U546" s="127" t="str">
        <f>IFERROR(Table1[[#This Row],[Total Voters]]/Table1[[#This Row],[Total Population]],"0.0%")</f>
        <v>0.0%</v>
      </c>
      <c r="V546" s="127" t="str">
        <f>IFERROR(Table1[[#This Row],[Female Ballots]]/Table1[[#This Row],[Female Population]],"0.0%")</f>
        <v>0.0%</v>
      </c>
      <c r="W546" s="127" t="str">
        <f>IFERROR(Table1[[#This Row],[Male Ballots]]/Table1[[#This Row],[Male Population]],"0.0%")</f>
        <v>0.0%</v>
      </c>
      <c r="X546" s="127" t="str">
        <f>IFERROR(Table1[[#This Row],[Total Ballots]]/Table1[[#This Row],[Total Population]],"0.0%")</f>
        <v>0.0%</v>
      </c>
      <c r="Y546" s="127" t="str">
        <f>IFERROR(Table1[[#This Row],[Female Ballots]]/Table1[[#This Row],[Female Voters]],"0.0%")</f>
        <v>0.0%</v>
      </c>
      <c r="Z546" s="128" t="str">
        <f>IFERROR(Table1[[#This Row],[Male Ballots]]/Table1[[#This Row],[Male Voters]],"0.0%")</f>
        <v>0.0%</v>
      </c>
      <c r="AA546" s="127" t="str">
        <f>IFERROR(Table1[[#This Row],[Total Ballots]]/Table1[[#This Row],[Total Voters]],"0.0%")</f>
        <v>0.0%</v>
      </c>
    </row>
    <row r="547" spans="1:27" s="7" customFormat="1" hidden="1" x14ac:dyDescent="0.35">
      <c r="A547" s="102" t="s">
        <v>57</v>
      </c>
      <c r="B547" s="103">
        <v>2025</v>
      </c>
      <c r="C547" s="17" t="s">
        <v>81</v>
      </c>
      <c r="D547" s="116"/>
      <c r="E547" s="117"/>
      <c r="F547" s="117"/>
      <c r="G547" s="110" t="s">
        <v>67</v>
      </c>
      <c r="H547" s="122"/>
      <c r="I547" s="122"/>
      <c r="J547" s="123"/>
      <c r="K547"/>
      <c r="L547"/>
      <c r="M547"/>
      <c r="N547"/>
      <c r="O547"/>
      <c r="P547"/>
      <c r="Q547"/>
      <c r="R547"/>
      <c r="S547" s="131" t="str">
        <f>IFERROR(Table1[[#This Row],[Female Voters]]/Table1[[#This Row],[Female Population]],"0.0%")</f>
        <v>0.0%</v>
      </c>
      <c r="T547" s="127" t="str">
        <f>IFERROR(Table1[[#This Row],[Male Voters]]/Table1[[#This Row],[Male Population]],"0.0%")</f>
        <v>0.0%</v>
      </c>
      <c r="U547" s="127" t="str">
        <f>IFERROR(Table1[[#This Row],[Total Voters]]/Table1[[#This Row],[Total Population]],"0.0%")</f>
        <v>0.0%</v>
      </c>
      <c r="V547" s="127" t="str">
        <f>IFERROR(Table1[[#This Row],[Female Ballots]]/Table1[[#This Row],[Female Population]],"0.0%")</f>
        <v>0.0%</v>
      </c>
      <c r="W547" s="127" t="str">
        <f>IFERROR(Table1[[#This Row],[Male Ballots]]/Table1[[#This Row],[Male Population]],"0.0%")</f>
        <v>0.0%</v>
      </c>
      <c r="X547" s="127" t="str">
        <f>IFERROR(Table1[[#This Row],[Total Ballots]]/Table1[[#This Row],[Total Population]],"0.0%")</f>
        <v>0.0%</v>
      </c>
      <c r="Y547" s="127" t="str">
        <f>IFERROR(Table1[[#This Row],[Female Ballots]]/Table1[[#This Row],[Female Voters]],"0.0%")</f>
        <v>0.0%</v>
      </c>
      <c r="Z547" s="128" t="str">
        <f>IFERROR(Table1[[#This Row],[Male Ballots]]/Table1[[#This Row],[Male Voters]],"0.0%")</f>
        <v>0.0%</v>
      </c>
      <c r="AA547" s="127" t="str">
        <f>IFERROR(Table1[[#This Row],[Total Ballots]]/Table1[[#This Row],[Total Voters]],"0.0%")</f>
        <v>0.0%</v>
      </c>
    </row>
    <row r="548" spans="1:27" s="7" customFormat="1" hidden="1" x14ac:dyDescent="0.35">
      <c r="A548" s="102" t="s">
        <v>58</v>
      </c>
      <c r="B548" s="103">
        <v>2025</v>
      </c>
      <c r="C548" s="17" t="s">
        <v>81</v>
      </c>
      <c r="D548" s="116"/>
      <c r="E548" s="117"/>
      <c r="F548" s="117"/>
      <c r="G548" s="110" t="s">
        <v>79</v>
      </c>
      <c r="H548" s="122"/>
      <c r="I548" s="122"/>
      <c r="J548" s="123"/>
      <c r="K548"/>
      <c r="L548"/>
      <c r="M548"/>
      <c r="N548"/>
      <c r="O548"/>
      <c r="P548"/>
      <c r="Q548"/>
      <c r="R548"/>
      <c r="S548" s="131" t="str">
        <f>IFERROR(Table1[[#This Row],[Female Voters]]/Table1[[#This Row],[Female Population]],"0.0%")</f>
        <v>0.0%</v>
      </c>
      <c r="T548" s="127" t="str">
        <f>IFERROR(Table1[[#This Row],[Male Voters]]/Table1[[#This Row],[Male Population]],"0.0%")</f>
        <v>0.0%</v>
      </c>
      <c r="U548" s="127" t="str">
        <f>IFERROR(Table1[[#This Row],[Total Voters]]/Table1[[#This Row],[Total Population]],"0.0%")</f>
        <v>0.0%</v>
      </c>
      <c r="V548" s="127" t="str">
        <f>IFERROR(Table1[[#This Row],[Female Ballots]]/Table1[[#This Row],[Female Population]],"0.0%")</f>
        <v>0.0%</v>
      </c>
      <c r="W548" s="127" t="str">
        <f>IFERROR(Table1[[#This Row],[Male Ballots]]/Table1[[#This Row],[Male Population]],"0.0%")</f>
        <v>0.0%</v>
      </c>
      <c r="X548" s="127" t="str">
        <f>IFERROR(Table1[[#This Row],[Total Ballots]]/Table1[[#This Row],[Total Population]],"0.0%")</f>
        <v>0.0%</v>
      </c>
      <c r="Y548" s="127" t="str">
        <f>IFERROR(Table1[[#This Row],[Female Ballots]]/Table1[[#This Row],[Female Voters]],"0.0%")</f>
        <v>0.0%</v>
      </c>
      <c r="Z548" s="128" t="str">
        <f>IFERROR(Table1[[#This Row],[Male Ballots]]/Table1[[#This Row],[Male Voters]],"0.0%")</f>
        <v>0.0%</v>
      </c>
      <c r="AA548" s="127" t="str">
        <f>IFERROR(Table1[[#This Row],[Total Ballots]]/Table1[[#This Row],[Total Voters]],"0.0%")</f>
        <v>0.0%</v>
      </c>
    </row>
    <row r="549" spans="1:27" s="7" customFormat="1" hidden="1" x14ac:dyDescent="0.35">
      <c r="A549" s="102" t="s">
        <v>58</v>
      </c>
      <c r="B549" s="103">
        <v>2025</v>
      </c>
      <c r="C549" s="17" t="s">
        <v>81</v>
      </c>
      <c r="D549" s="116"/>
      <c r="E549" s="117"/>
      <c r="F549" s="117"/>
      <c r="G549" s="110" t="s">
        <v>62</v>
      </c>
      <c r="H549" s="122"/>
      <c r="I549" s="122"/>
      <c r="J549" s="123"/>
      <c r="K549"/>
      <c r="L549"/>
      <c r="M549"/>
      <c r="N549"/>
      <c r="O549"/>
      <c r="P549"/>
      <c r="Q549"/>
      <c r="R549"/>
      <c r="S549" s="131" t="str">
        <f>IFERROR(Table1[[#This Row],[Female Voters]]/Table1[[#This Row],[Female Population]],"0.0%")</f>
        <v>0.0%</v>
      </c>
      <c r="T549" s="127" t="str">
        <f>IFERROR(Table1[[#This Row],[Male Voters]]/Table1[[#This Row],[Male Population]],"0.0%")</f>
        <v>0.0%</v>
      </c>
      <c r="U549" s="127" t="str">
        <f>IFERROR(Table1[[#This Row],[Total Voters]]/Table1[[#This Row],[Total Population]],"0.0%")</f>
        <v>0.0%</v>
      </c>
      <c r="V549" s="127" t="str">
        <f>IFERROR(Table1[[#This Row],[Female Ballots]]/Table1[[#This Row],[Female Population]],"0.0%")</f>
        <v>0.0%</v>
      </c>
      <c r="W549" s="127" t="str">
        <f>IFERROR(Table1[[#This Row],[Male Ballots]]/Table1[[#This Row],[Male Population]],"0.0%")</f>
        <v>0.0%</v>
      </c>
      <c r="X549" s="127" t="str">
        <f>IFERROR(Table1[[#This Row],[Total Ballots]]/Table1[[#This Row],[Total Population]],"0.0%")</f>
        <v>0.0%</v>
      </c>
      <c r="Y549" s="127" t="str">
        <f>IFERROR(Table1[[#This Row],[Female Ballots]]/Table1[[#This Row],[Female Voters]],"0.0%")</f>
        <v>0.0%</v>
      </c>
      <c r="Z549" s="128" t="str">
        <f>IFERROR(Table1[[#This Row],[Male Ballots]]/Table1[[#This Row],[Male Voters]],"0.0%")</f>
        <v>0.0%</v>
      </c>
      <c r="AA549" s="127" t="str">
        <f>IFERROR(Table1[[#This Row],[Total Ballots]]/Table1[[#This Row],[Total Voters]],"0.0%")</f>
        <v>0.0%</v>
      </c>
    </row>
    <row r="550" spans="1:27" s="7" customFormat="1" hidden="1" x14ac:dyDescent="0.35">
      <c r="A550" s="102" t="s">
        <v>58</v>
      </c>
      <c r="B550" s="103">
        <v>2025</v>
      </c>
      <c r="C550" s="17" t="s">
        <v>81</v>
      </c>
      <c r="D550" s="116"/>
      <c r="E550" s="117"/>
      <c r="F550" s="117"/>
      <c r="G550" s="110" t="s">
        <v>63</v>
      </c>
      <c r="H550" s="122"/>
      <c r="I550" s="122"/>
      <c r="J550" s="123"/>
      <c r="K550"/>
      <c r="L550"/>
      <c r="M550"/>
      <c r="N550"/>
      <c r="O550"/>
      <c r="P550"/>
      <c r="Q550"/>
      <c r="R550"/>
      <c r="S550" s="131" t="str">
        <f>IFERROR(Table1[[#This Row],[Female Voters]]/Table1[[#This Row],[Female Population]],"0.0%")</f>
        <v>0.0%</v>
      </c>
      <c r="T550" s="127" t="str">
        <f>IFERROR(Table1[[#This Row],[Male Voters]]/Table1[[#This Row],[Male Population]],"0.0%")</f>
        <v>0.0%</v>
      </c>
      <c r="U550" s="127" t="str">
        <f>IFERROR(Table1[[#This Row],[Total Voters]]/Table1[[#This Row],[Total Population]],"0.0%")</f>
        <v>0.0%</v>
      </c>
      <c r="V550" s="127" t="str">
        <f>IFERROR(Table1[[#This Row],[Female Ballots]]/Table1[[#This Row],[Female Population]],"0.0%")</f>
        <v>0.0%</v>
      </c>
      <c r="W550" s="127" t="str">
        <f>IFERROR(Table1[[#This Row],[Male Ballots]]/Table1[[#This Row],[Male Population]],"0.0%")</f>
        <v>0.0%</v>
      </c>
      <c r="X550" s="127" t="str">
        <f>IFERROR(Table1[[#This Row],[Total Ballots]]/Table1[[#This Row],[Total Population]],"0.0%")</f>
        <v>0.0%</v>
      </c>
      <c r="Y550" s="127" t="str">
        <f>IFERROR(Table1[[#This Row],[Female Ballots]]/Table1[[#This Row],[Female Voters]],"0.0%")</f>
        <v>0.0%</v>
      </c>
      <c r="Z550" s="128" t="str">
        <f>IFERROR(Table1[[#This Row],[Male Ballots]]/Table1[[#This Row],[Male Voters]],"0.0%")</f>
        <v>0.0%</v>
      </c>
      <c r="AA550" s="127" t="str">
        <f>IFERROR(Table1[[#This Row],[Total Ballots]]/Table1[[#This Row],[Total Voters]],"0.0%")</f>
        <v>0.0%</v>
      </c>
    </row>
    <row r="551" spans="1:27" s="7" customFormat="1" hidden="1" x14ac:dyDescent="0.35">
      <c r="A551" s="102" t="s">
        <v>58</v>
      </c>
      <c r="B551" s="103">
        <v>2025</v>
      </c>
      <c r="C551" s="17" t="s">
        <v>81</v>
      </c>
      <c r="D551" s="116"/>
      <c r="E551" s="117"/>
      <c r="F551" s="117"/>
      <c r="G551" s="110" t="s">
        <v>64</v>
      </c>
      <c r="H551" s="122"/>
      <c r="I551" s="122"/>
      <c r="J551" s="123"/>
      <c r="K551"/>
      <c r="L551"/>
      <c r="M551"/>
      <c r="N551"/>
      <c r="O551"/>
      <c r="P551"/>
      <c r="Q551"/>
      <c r="R551"/>
      <c r="S551" s="131" t="str">
        <f>IFERROR(Table1[[#This Row],[Female Voters]]/Table1[[#This Row],[Female Population]],"0.0%")</f>
        <v>0.0%</v>
      </c>
      <c r="T551" s="127" t="str">
        <f>IFERROR(Table1[[#This Row],[Male Voters]]/Table1[[#This Row],[Male Population]],"0.0%")</f>
        <v>0.0%</v>
      </c>
      <c r="U551" s="127" t="str">
        <f>IFERROR(Table1[[#This Row],[Total Voters]]/Table1[[#This Row],[Total Population]],"0.0%")</f>
        <v>0.0%</v>
      </c>
      <c r="V551" s="127" t="str">
        <f>IFERROR(Table1[[#This Row],[Female Ballots]]/Table1[[#This Row],[Female Population]],"0.0%")</f>
        <v>0.0%</v>
      </c>
      <c r="W551" s="127" t="str">
        <f>IFERROR(Table1[[#This Row],[Male Ballots]]/Table1[[#This Row],[Male Population]],"0.0%")</f>
        <v>0.0%</v>
      </c>
      <c r="X551" s="127" t="str">
        <f>IFERROR(Table1[[#This Row],[Total Ballots]]/Table1[[#This Row],[Total Population]],"0.0%")</f>
        <v>0.0%</v>
      </c>
      <c r="Y551" s="127" t="str">
        <f>IFERROR(Table1[[#This Row],[Female Ballots]]/Table1[[#This Row],[Female Voters]],"0.0%")</f>
        <v>0.0%</v>
      </c>
      <c r="Z551" s="128" t="str">
        <f>IFERROR(Table1[[#This Row],[Male Ballots]]/Table1[[#This Row],[Male Voters]],"0.0%")</f>
        <v>0.0%</v>
      </c>
      <c r="AA551" s="127" t="str">
        <f>IFERROR(Table1[[#This Row],[Total Ballots]]/Table1[[#This Row],[Total Voters]],"0.0%")</f>
        <v>0.0%</v>
      </c>
    </row>
    <row r="552" spans="1:27" s="7" customFormat="1" hidden="1" x14ac:dyDescent="0.35">
      <c r="A552" s="102" t="s">
        <v>58</v>
      </c>
      <c r="B552" s="103">
        <v>2025</v>
      </c>
      <c r="C552" s="17" t="s">
        <v>81</v>
      </c>
      <c r="D552" s="116"/>
      <c r="E552" s="117"/>
      <c r="F552" s="117"/>
      <c r="G552" s="110" t="s">
        <v>65</v>
      </c>
      <c r="H552" s="122"/>
      <c r="I552" s="122"/>
      <c r="J552" s="123"/>
      <c r="K552"/>
      <c r="L552"/>
      <c r="M552"/>
      <c r="N552"/>
      <c r="O552"/>
      <c r="P552"/>
      <c r="Q552"/>
      <c r="R552"/>
      <c r="S552" s="131" t="str">
        <f>IFERROR(Table1[[#This Row],[Female Voters]]/Table1[[#This Row],[Female Population]],"0.0%")</f>
        <v>0.0%</v>
      </c>
      <c r="T552" s="127" t="str">
        <f>IFERROR(Table1[[#This Row],[Male Voters]]/Table1[[#This Row],[Male Population]],"0.0%")</f>
        <v>0.0%</v>
      </c>
      <c r="U552" s="127" t="str">
        <f>IFERROR(Table1[[#This Row],[Total Voters]]/Table1[[#This Row],[Total Population]],"0.0%")</f>
        <v>0.0%</v>
      </c>
      <c r="V552" s="127" t="str">
        <f>IFERROR(Table1[[#This Row],[Female Ballots]]/Table1[[#This Row],[Female Population]],"0.0%")</f>
        <v>0.0%</v>
      </c>
      <c r="W552" s="127" t="str">
        <f>IFERROR(Table1[[#This Row],[Male Ballots]]/Table1[[#This Row],[Male Population]],"0.0%")</f>
        <v>0.0%</v>
      </c>
      <c r="X552" s="127" t="str">
        <f>IFERROR(Table1[[#This Row],[Total Ballots]]/Table1[[#This Row],[Total Population]],"0.0%")</f>
        <v>0.0%</v>
      </c>
      <c r="Y552" s="127" t="str">
        <f>IFERROR(Table1[[#This Row],[Female Ballots]]/Table1[[#This Row],[Female Voters]],"0.0%")</f>
        <v>0.0%</v>
      </c>
      <c r="Z552" s="128" t="str">
        <f>IFERROR(Table1[[#This Row],[Male Ballots]]/Table1[[#This Row],[Male Voters]],"0.0%")</f>
        <v>0.0%</v>
      </c>
      <c r="AA552" s="127" t="str">
        <f>IFERROR(Table1[[#This Row],[Total Ballots]]/Table1[[#This Row],[Total Voters]],"0.0%")</f>
        <v>0.0%</v>
      </c>
    </row>
    <row r="553" spans="1:27" s="7" customFormat="1" hidden="1" x14ac:dyDescent="0.35">
      <c r="A553" s="102" t="s">
        <v>58</v>
      </c>
      <c r="B553" s="103">
        <v>2025</v>
      </c>
      <c r="C553" s="17" t="s">
        <v>81</v>
      </c>
      <c r="D553" s="116"/>
      <c r="E553" s="117"/>
      <c r="F553" s="117"/>
      <c r="G553" s="110" t="s">
        <v>66</v>
      </c>
      <c r="H553" s="122"/>
      <c r="I553" s="122"/>
      <c r="J553" s="123"/>
      <c r="K553"/>
      <c r="L553"/>
      <c r="M553"/>
      <c r="N553"/>
      <c r="O553"/>
      <c r="P553"/>
      <c r="Q553"/>
      <c r="R553"/>
      <c r="S553" s="131" t="str">
        <f>IFERROR(Table1[[#This Row],[Female Voters]]/Table1[[#This Row],[Female Population]],"0.0%")</f>
        <v>0.0%</v>
      </c>
      <c r="T553" s="127" t="str">
        <f>IFERROR(Table1[[#This Row],[Male Voters]]/Table1[[#This Row],[Male Population]],"0.0%")</f>
        <v>0.0%</v>
      </c>
      <c r="U553" s="127" t="str">
        <f>IFERROR(Table1[[#This Row],[Total Voters]]/Table1[[#This Row],[Total Population]],"0.0%")</f>
        <v>0.0%</v>
      </c>
      <c r="V553" s="127" t="str">
        <f>IFERROR(Table1[[#This Row],[Female Ballots]]/Table1[[#This Row],[Female Population]],"0.0%")</f>
        <v>0.0%</v>
      </c>
      <c r="W553" s="127" t="str">
        <f>IFERROR(Table1[[#This Row],[Male Ballots]]/Table1[[#This Row],[Male Population]],"0.0%")</f>
        <v>0.0%</v>
      </c>
      <c r="X553" s="127" t="str">
        <f>IFERROR(Table1[[#This Row],[Total Ballots]]/Table1[[#This Row],[Total Population]],"0.0%")</f>
        <v>0.0%</v>
      </c>
      <c r="Y553" s="127" t="str">
        <f>IFERROR(Table1[[#This Row],[Female Ballots]]/Table1[[#This Row],[Female Voters]],"0.0%")</f>
        <v>0.0%</v>
      </c>
      <c r="Z553" s="128" t="str">
        <f>IFERROR(Table1[[#This Row],[Male Ballots]]/Table1[[#This Row],[Male Voters]],"0.0%")</f>
        <v>0.0%</v>
      </c>
      <c r="AA553" s="127" t="str">
        <f>IFERROR(Table1[[#This Row],[Total Ballots]]/Table1[[#This Row],[Total Voters]],"0.0%")</f>
        <v>0.0%</v>
      </c>
    </row>
    <row r="554" spans="1:27" s="7" customFormat="1" hidden="1" x14ac:dyDescent="0.35">
      <c r="A554" s="102" t="s">
        <v>58</v>
      </c>
      <c r="B554" s="103">
        <v>2025</v>
      </c>
      <c r="C554" s="17" t="s">
        <v>81</v>
      </c>
      <c r="D554" s="116"/>
      <c r="E554" s="117"/>
      <c r="F554" s="117"/>
      <c r="G554" s="110" t="s">
        <v>67</v>
      </c>
      <c r="H554" s="122"/>
      <c r="I554" s="122"/>
      <c r="J554" s="123"/>
      <c r="K554"/>
      <c r="L554"/>
      <c r="M554"/>
      <c r="N554"/>
      <c r="O554"/>
      <c r="P554"/>
      <c r="Q554"/>
      <c r="R554"/>
      <c r="S554" s="131" t="str">
        <f>IFERROR(Table1[[#This Row],[Female Voters]]/Table1[[#This Row],[Female Population]],"0.0%")</f>
        <v>0.0%</v>
      </c>
      <c r="T554" s="127" t="str">
        <f>IFERROR(Table1[[#This Row],[Male Voters]]/Table1[[#This Row],[Male Population]],"0.0%")</f>
        <v>0.0%</v>
      </c>
      <c r="U554" s="127" t="str">
        <f>IFERROR(Table1[[#This Row],[Total Voters]]/Table1[[#This Row],[Total Population]],"0.0%")</f>
        <v>0.0%</v>
      </c>
      <c r="V554" s="127" t="str">
        <f>IFERROR(Table1[[#This Row],[Female Ballots]]/Table1[[#This Row],[Female Population]],"0.0%")</f>
        <v>0.0%</v>
      </c>
      <c r="W554" s="127" t="str">
        <f>IFERROR(Table1[[#This Row],[Male Ballots]]/Table1[[#This Row],[Male Population]],"0.0%")</f>
        <v>0.0%</v>
      </c>
      <c r="X554" s="127" t="str">
        <f>IFERROR(Table1[[#This Row],[Total Ballots]]/Table1[[#This Row],[Total Population]],"0.0%")</f>
        <v>0.0%</v>
      </c>
      <c r="Y554" s="127" t="str">
        <f>IFERROR(Table1[[#This Row],[Female Ballots]]/Table1[[#This Row],[Female Voters]],"0.0%")</f>
        <v>0.0%</v>
      </c>
      <c r="Z554" s="128" t="str">
        <f>IFERROR(Table1[[#This Row],[Male Ballots]]/Table1[[#This Row],[Male Voters]],"0.0%")</f>
        <v>0.0%</v>
      </c>
      <c r="AA554" s="127" t="str">
        <f>IFERROR(Table1[[#This Row],[Total Ballots]]/Table1[[#This Row],[Total Voters]],"0.0%")</f>
        <v>0.0%</v>
      </c>
    </row>
    <row r="555" spans="1:27" s="7" customFormat="1" hidden="1" x14ac:dyDescent="0.35">
      <c r="A555" s="102" t="s">
        <v>68</v>
      </c>
      <c r="B555" s="103">
        <v>2025</v>
      </c>
      <c r="C555" s="17" t="s">
        <v>81</v>
      </c>
      <c r="D555" s="116"/>
      <c r="E555" s="117"/>
      <c r="F555" s="117"/>
      <c r="G555" s="110" t="s">
        <v>79</v>
      </c>
      <c r="H555" s="122"/>
      <c r="I555" s="122"/>
      <c r="J555" s="123"/>
      <c r="K555"/>
      <c r="L555"/>
      <c r="M555"/>
      <c r="N555"/>
      <c r="O555"/>
      <c r="P555"/>
      <c r="Q555"/>
      <c r="R555"/>
      <c r="S555" s="131" t="str">
        <f>IFERROR(Table1[[#This Row],[Female Voters]]/Table1[[#This Row],[Female Population]],"0.0%")</f>
        <v>0.0%</v>
      </c>
      <c r="T555" s="127" t="str">
        <f>IFERROR(Table1[[#This Row],[Male Voters]]/Table1[[#This Row],[Male Population]],"0.0%")</f>
        <v>0.0%</v>
      </c>
      <c r="U555" s="127" t="str">
        <f>IFERROR(Table1[[#This Row],[Total Voters]]/Table1[[#This Row],[Total Population]],"0.0%")</f>
        <v>0.0%</v>
      </c>
      <c r="V555" s="127" t="str">
        <f>IFERROR(Table1[[#This Row],[Female Ballots]]/Table1[[#This Row],[Female Population]],"0.0%")</f>
        <v>0.0%</v>
      </c>
      <c r="W555" s="127" t="str">
        <f>IFERROR(Table1[[#This Row],[Male Ballots]]/Table1[[#This Row],[Male Population]],"0.0%")</f>
        <v>0.0%</v>
      </c>
      <c r="X555" s="127" t="str">
        <f>IFERROR(Table1[[#This Row],[Total Ballots]]/Table1[[#This Row],[Total Population]],"0.0%")</f>
        <v>0.0%</v>
      </c>
      <c r="Y555" s="127" t="str">
        <f>IFERROR(Table1[[#This Row],[Female Ballots]]/Table1[[#This Row],[Female Voters]],"0.0%")</f>
        <v>0.0%</v>
      </c>
      <c r="Z555" s="128" t="str">
        <f>IFERROR(Table1[[#This Row],[Male Ballots]]/Table1[[#This Row],[Male Voters]],"0.0%")</f>
        <v>0.0%</v>
      </c>
      <c r="AA555" s="127" t="str">
        <f>IFERROR(Table1[[#This Row],[Total Ballots]]/Table1[[#This Row],[Total Voters]],"0.0%")</f>
        <v>0.0%</v>
      </c>
    </row>
    <row r="556" spans="1:27" s="7" customFormat="1" hidden="1" x14ac:dyDescent="0.35">
      <c r="A556" s="102" t="s">
        <v>68</v>
      </c>
      <c r="B556" s="103">
        <v>2025</v>
      </c>
      <c r="C556" s="17" t="s">
        <v>81</v>
      </c>
      <c r="D556" s="116"/>
      <c r="E556" s="117"/>
      <c r="F556" s="117"/>
      <c r="G556" s="110" t="s">
        <v>62</v>
      </c>
      <c r="H556" s="122"/>
      <c r="I556" s="122"/>
      <c r="J556" s="123"/>
      <c r="K556"/>
      <c r="L556"/>
      <c r="M556"/>
      <c r="N556"/>
      <c r="O556"/>
      <c r="P556"/>
      <c r="Q556"/>
      <c r="R556"/>
      <c r="S556" s="131" t="str">
        <f>IFERROR(Table1[[#This Row],[Female Voters]]/Table1[[#This Row],[Female Population]],"0.0%")</f>
        <v>0.0%</v>
      </c>
      <c r="T556" s="127" t="str">
        <f>IFERROR(Table1[[#This Row],[Male Voters]]/Table1[[#This Row],[Male Population]],"0.0%")</f>
        <v>0.0%</v>
      </c>
      <c r="U556" s="127" t="str">
        <f>IFERROR(Table1[[#This Row],[Total Voters]]/Table1[[#This Row],[Total Population]],"0.0%")</f>
        <v>0.0%</v>
      </c>
      <c r="V556" s="127" t="str">
        <f>IFERROR(Table1[[#This Row],[Female Ballots]]/Table1[[#This Row],[Female Population]],"0.0%")</f>
        <v>0.0%</v>
      </c>
      <c r="W556" s="127" t="str">
        <f>IFERROR(Table1[[#This Row],[Male Ballots]]/Table1[[#This Row],[Male Population]],"0.0%")</f>
        <v>0.0%</v>
      </c>
      <c r="X556" s="127" t="str">
        <f>IFERROR(Table1[[#This Row],[Total Ballots]]/Table1[[#This Row],[Total Population]],"0.0%")</f>
        <v>0.0%</v>
      </c>
      <c r="Y556" s="127" t="str">
        <f>IFERROR(Table1[[#This Row],[Female Ballots]]/Table1[[#This Row],[Female Voters]],"0.0%")</f>
        <v>0.0%</v>
      </c>
      <c r="Z556" s="128" t="str">
        <f>IFERROR(Table1[[#This Row],[Male Ballots]]/Table1[[#This Row],[Male Voters]],"0.0%")</f>
        <v>0.0%</v>
      </c>
      <c r="AA556" s="127" t="str">
        <f>IFERROR(Table1[[#This Row],[Total Ballots]]/Table1[[#This Row],[Total Voters]],"0.0%")</f>
        <v>0.0%</v>
      </c>
    </row>
    <row r="557" spans="1:27" s="7" customFormat="1" hidden="1" x14ac:dyDescent="0.35">
      <c r="A557" s="102" t="s">
        <v>68</v>
      </c>
      <c r="B557" s="103">
        <v>2025</v>
      </c>
      <c r="C557" s="17" t="s">
        <v>81</v>
      </c>
      <c r="D557" s="116"/>
      <c r="E557" s="117"/>
      <c r="F557" s="117"/>
      <c r="G557" s="110" t="s">
        <v>63</v>
      </c>
      <c r="H557" s="122"/>
      <c r="I557" s="122"/>
      <c r="J557" s="123"/>
      <c r="K557"/>
      <c r="L557"/>
      <c r="M557"/>
      <c r="N557"/>
      <c r="O557"/>
      <c r="P557"/>
      <c r="Q557"/>
      <c r="R557"/>
      <c r="S557" s="131" t="str">
        <f>IFERROR(Table1[[#This Row],[Female Voters]]/Table1[[#This Row],[Female Population]],"0.0%")</f>
        <v>0.0%</v>
      </c>
      <c r="T557" s="127" t="str">
        <f>IFERROR(Table1[[#This Row],[Male Voters]]/Table1[[#This Row],[Male Population]],"0.0%")</f>
        <v>0.0%</v>
      </c>
      <c r="U557" s="127" t="str">
        <f>IFERROR(Table1[[#This Row],[Total Voters]]/Table1[[#This Row],[Total Population]],"0.0%")</f>
        <v>0.0%</v>
      </c>
      <c r="V557" s="127" t="str">
        <f>IFERROR(Table1[[#This Row],[Female Ballots]]/Table1[[#This Row],[Female Population]],"0.0%")</f>
        <v>0.0%</v>
      </c>
      <c r="W557" s="127" t="str">
        <f>IFERROR(Table1[[#This Row],[Male Ballots]]/Table1[[#This Row],[Male Population]],"0.0%")</f>
        <v>0.0%</v>
      </c>
      <c r="X557" s="127" t="str">
        <f>IFERROR(Table1[[#This Row],[Total Ballots]]/Table1[[#This Row],[Total Population]],"0.0%")</f>
        <v>0.0%</v>
      </c>
      <c r="Y557" s="127" t="str">
        <f>IFERROR(Table1[[#This Row],[Female Ballots]]/Table1[[#This Row],[Female Voters]],"0.0%")</f>
        <v>0.0%</v>
      </c>
      <c r="Z557" s="128" t="str">
        <f>IFERROR(Table1[[#This Row],[Male Ballots]]/Table1[[#This Row],[Male Voters]],"0.0%")</f>
        <v>0.0%</v>
      </c>
      <c r="AA557" s="127" t="str">
        <f>IFERROR(Table1[[#This Row],[Total Ballots]]/Table1[[#This Row],[Total Voters]],"0.0%")</f>
        <v>0.0%</v>
      </c>
    </row>
    <row r="558" spans="1:27" s="7" customFormat="1" hidden="1" x14ac:dyDescent="0.35">
      <c r="A558" s="102" t="s">
        <v>68</v>
      </c>
      <c r="B558" s="103">
        <v>2025</v>
      </c>
      <c r="C558" s="17" t="s">
        <v>81</v>
      </c>
      <c r="D558" s="116"/>
      <c r="E558" s="117"/>
      <c r="F558" s="117"/>
      <c r="G558" s="110" t="s">
        <v>64</v>
      </c>
      <c r="H558" s="122"/>
      <c r="I558" s="122"/>
      <c r="J558" s="123"/>
      <c r="K558"/>
      <c r="L558"/>
      <c r="M558"/>
      <c r="N558"/>
      <c r="O558"/>
      <c r="P558"/>
      <c r="Q558"/>
      <c r="R558"/>
      <c r="S558" s="131" t="str">
        <f>IFERROR(Table1[[#This Row],[Female Voters]]/Table1[[#This Row],[Female Population]],"0.0%")</f>
        <v>0.0%</v>
      </c>
      <c r="T558" s="127" t="str">
        <f>IFERROR(Table1[[#This Row],[Male Voters]]/Table1[[#This Row],[Male Population]],"0.0%")</f>
        <v>0.0%</v>
      </c>
      <c r="U558" s="127" t="str">
        <f>IFERROR(Table1[[#This Row],[Total Voters]]/Table1[[#This Row],[Total Population]],"0.0%")</f>
        <v>0.0%</v>
      </c>
      <c r="V558" s="127" t="str">
        <f>IFERROR(Table1[[#This Row],[Female Ballots]]/Table1[[#This Row],[Female Population]],"0.0%")</f>
        <v>0.0%</v>
      </c>
      <c r="W558" s="127" t="str">
        <f>IFERROR(Table1[[#This Row],[Male Ballots]]/Table1[[#This Row],[Male Population]],"0.0%")</f>
        <v>0.0%</v>
      </c>
      <c r="X558" s="127" t="str">
        <f>IFERROR(Table1[[#This Row],[Total Ballots]]/Table1[[#This Row],[Total Population]],"0.0%")</f>
        <v>0.0%</v>
      </c>
      <c r="Y558" s="127" t="str">
        <f>IFERROR(Table1[[#This Row],[Female Ballots]]/Table1[[#This Row],[Female Voters]],"0.0%")</f>
        <v>0.0%</v>
      </c>
      <c r="Z558" s="128" t="str">
        <f>IFERROR(Table1[[#This Row],[Male Ballots]]/Table1[[#This Row],[Male Voters]],"0.0%")</f>
        <v>0.0%</v>
      </c>
      <c r="AA558" s="127" t="str">
        <f>IFERROR(Table1[[#This Row],[Total Ballots]]/Table1[[#This Row],[Total Voters]],"0.0%")</f>
        <v>0.0%</v>
      </c>
    </row>
    <row r="559" spans="1:27" s="7" customFormat="1" hidden="1" x14ac:dyDescent="0.35">
      <c r="A559" s="102" t="s">
        <v>68</v>
      </c>
      <c r="B559" s="103">
        <v>2025</v>
      </c>
      <c r="C559" s="17" t="s">
        <v>81</v>
      </c>
      <c r="D559" s="116"/>
      <c r="E559" s="117"/>
      <c r="F559" s="117"/>
      <c r="G559" s="110" t="s">
        <v>65</v>
      </c>
      <c r="H559" s="122"/>
      <c r="I559" s="122"/>
      <c r="J559" s="123"/>
      <c r="K559"/>
      <c r="L559"/>
      <c r="M559"/>
      <c r="N559"/>
      <c r="O559"/>
      <c r="P559"/>
      <c r="Q559"/>
      <c r="R559"/>
      <c r="S559" s="131" t="str">
        <f>IFERROR(Table1[[#This Row],[Female Voters]]/Table1[[#This Row],[Female Population]],"0.0%")</f>
        <v>0.0%</v>
      </c>
      <c r="T559" s="127" t="str">
        <f>IFERROR(Table1[[#This Row],[Male Voters]]/Table1[[#This Row],[Male Population]],"0.0%")</f>
        <v>0.0%</v>
      </c>
      <c r="U559" s="127" t="str">
        <f>IFERROR(Table1[[#This Row],[Total Voters]]/Table1[[#This Row],[Total Population]],"0.0%")</f>
        <v>0.0%</v>
      </c>
      <c r="V559" s="127" t="str">
        <f>IFERROR(Table1[[#This Row],[Female Ballots]]/Table1[[#This Row],[Female Population]],"0.0%")</f>
        <v>0.0%</v>
      </c>
      <c r="W559" s="127" t="str">
        <f>IFERROR(Table1[[#This Row],[Male Ballots]]/Table1[[#This Row],[Male Population]],"0.0%")</f>
        <v>0.0%</v>
      </c>
      <c r="X559" s="127" t="str">
        <f>IFERROR(Table1[[#This Row],[Total Ballots]]/Table1[[#This Row],[Total Population]],"0.0%")</f>
        <v>0.0%</v>
      </c>
      <c r="Y559" s="127" t="str">
        <f>IFERROR(Table1[[#This Row],[Female Ballots]]/Table1[[#This Row],[Female Voters]],"0.0%")</f>
        <v>0.0%</v>
      </c>
      <c r="Z559" s="128" t="str">
        <f>IFERROR(Table1[[#This Row],[Male Ballots]]/Table1[[#This Row],[Male Voters]],"0.0%")</f>
        <v>0.0%</v>
      </c>
      <c r="AA559" s="127" t="str">
        <f>IFERROR(Table1[[#This Row],[Total Ballots]]/Table1[[#This Row],[Total Voters]],"0.0%")</f>
        <v>0.0%</v>
      </c>
    </row>
    <row r="560" spans="1:27" s="7" customFormat="1" hidden="1" x14ac:dyDescent="0.35">
      <c r="A560" s="102" t="s">
        <v>68</v>
      </c>
      <c r="B560" s="103">
        <v>2025</v>
      </c>
      <c r="C560" s="17" t="s">
        <v>81</v>
      </c>
      <c r="D560" s="116"/>
      <c r="E560" s="117"/>
      <c r="F560" s="117"/>
      <c r="G560" s="110" t="s">
        <v>66</v>
      </c>
      <c r="H560" s="122"/>
      <c r="I560" s="122"/>
      <c r="J560" s="123"/>
      <c r="K560"/>
      <c r="L560"/>
      <c r="M560"/>
      <c r="N560"/>
      <c r="O560"/>
      <c r="P560"/>
      <c r="Q560"/>
      <c r="R560"/>
      <c r="S560" s="131" t="str">
        <f>IFERROR(Table1[[#This Row],[Female Voters]]/Table1[[#This Row],[Female Population]],"0.0%")</f>
        <v>0.0%</v>
      </c>
      <c r="T560" s="127" t="str">
        <f>IFERROR(Table1[[#This Row],[Male Voters]]/Table1[[#This Row],[Male Population]],"0.0%")</f>
        <v>0.0%</v>
      </c>
      <c r="U560" s="127" t="str">
        <f>IFERROR(Table1[[#This Row],[Total Voters]]/Table1[[#This Row],[Total Population]],"0.0%")</f>
        <v>0.0%</v>
      </c>
      <c r="V560" s="127" t="str">
        <f>IFERROR(Table1[[#This Row],[Female Ballots]]/Table1[[#This Row],[Female Population]],"0.0%")</f>
        <v>0.0%</v>
      </c>
      <c r="W560" s="127" t="str">
        <f>IFERROR(Table1[[#This Row],[Male Ballots]]/Table1[[#This Row],[Male Population]],"0.0%")</f>
        <v>0.0%</v>
      </c>
      <c r="X560" s="127" t="str">
        <f>IFERROR(Table1[[#This Row],[Total Ballots]]/Table1[[#This Row],[Total Population]],"0.0%")</f>
        <v>0.0%</v>
      </c>
      <c r="Y560" s="127" t="str">
        <f>IFERROR(Table1[[#This Row],[Female Ballots]]/Table1[[#This Row],[Female Voters]],"0.0%")</f>
        <v>0.0%</v>
      </c>
      <c r="Z560" s="128" t="str">
        <f>IFERROR(Table1[[#This Row],[Male Ballots]]/Table1[[#This Row],[Male Voters]],"0.0%")</f>
        <v>0.0%</v>
      </c>
      <c r="AA560" s="127" t="str">
        <f>IFERROR(Table1[[#This Row],[Total Ballots]]/Table1[[#This Row],[Total Voters]],"0.0%")</f>
        <v>0.0%</v>
      </c>
    </row>
    <row r="561" spans="1:27" s="7" customFormat="1" hidden="1" x14ac:dyDescent="0.35">
      <c r="A561" s="106" t="s">
        <v>68</v>
      </c>
      <c r="B561" s="103">
        <v>2025</v>
      </c>
      <c r="C561" s="17" t="s">
        <v>81</v>
      </c>
      <c r="D561" s="116"/>
      <c r="E561" s="117"/>
      <c r="F561" s="117"/>
      <c r="G561" s="110" t="s">
        <v>67</v>
      </c>
      <c r="H561" s="122"/>
      <c r="I561" s="122"/>
      <c r="J561" s="123"/>
      <c r="K561"/>
      <c r="L561"/>
      <c r="M561"/>
      <c r="N561"/>
      <c r="O561"/>
      <c r="P561"/>
      <c r="Q561"/>
      <c r="R561"/>
      <c r="S561" s="131" t="str">
        <f>IFERROR(Table1[[#This Row],[Female Voters]]/Table1[[#This Row],[Female Population]],"0.0%")</f>
        <v>0.0%</v>
      </c>
      <c r="T561" s="127" t="str">
        <f>IFERROR(Table1[[#This Row],[Male Voters]]/Table1[[#This Row],[Male Population]],"0.0%")</f>
        <v>0.0%</v>
      </c>
      <c r="U561" s="127" t="str">
        <f>IFERROR(Table1[[#This Row],[Total Voters]]/Table1[[#This Row],[Total Population]],"0.0%")</f>
        <v>0.0%</v>
      </c>
      <c r="V561" s="127" t="str">
        <f>IFERROR(Table1[[#This Row],[Female Ballots]]/Table1[[#This Row],[Female Population]],"0.0%")</f>
        <v>0.0%</v>
      </c>
      <c r="W561" s="127" t="str">
        <f>IFERROR(Table1[[#This Row],[Male Ballots]]/Table1[[#This Row],[Male Population]],"0.0%")</f>
        <v>0.0%</v>
      </c>
      <c r="X561" s="127" t="str">
        <f>IFERROR(Table1[[#This Row],[Total Ballots]]/Table1[[#This Row],[Total Population]],"0.0%")</f>
        <v>0.0%</v>
      </c>
      <c r="Y561" s="127" t="str">
        <f>IFERROR(Table1[[#This Row],[Female Ballots]]/Table1[[#This Row],[Female Voters]],"0.0%")</f>
        <v>0.0%</v>
      </c>
      <c r="Z561" s="128" t="str">
        <f>IFERROR(Table1[[#This Row],[Male Ballots]]/Table1[[#This Row],[Male Voters]],"0.0%")</f>
        <v>0.0%</v>
      </c>
      <c r="AA561" s="127" t="str">
        <f>IFERROR(Table1[[#This Row],[Total Ballots]]/Table1[[#This Row],[Total Voters]],"0.0%")</f>
        <v>0.0%</v>
      </c>
    </row>
    <row r="562" spans="1:27" s="7" customFormat="1" x14ac:dyDescent="0.35">
      <c r="A562" s="102" t="s">
        <v>59</v>
      </c>
      <c r="B562" s="103">
        <v>2024</v>
      </c>
      <c r="C562" s="17" t="s">
        <v>82</v>
      </c>
      <c r="D562" s="116"/>
      <c r="E562" s="117"/>
      <c r="F562" s="117"/>
      <c r="G562" s="110" t="s">
        <v>79</v>
      </c>
      <c r="H562" s="122">
        <v>7037.4408999999996</v>
      </c>
      <c r="I562" s="122">
        <v>7583.8253000000004</v>
      </c>
      <c r="J562" s="123">
        <v>14621.267100000003</v>
      </c>
      <c r="K562">
        <v>4143</v>
      </c>
      <c r="L562">
        <v>3934</v>
      </c>
      <c r="M562">
        <v>203</v>
      </c>
      <c r="N562">
        <v>8280</v>
      </c>
      <c r="O562">
        <v>2760</v>
      </c>
      <c r="P562">
        <v>2531</v>
      </c>
      <c r="Q562">
        <v>128</v>
      </c>
      <c r="R562">
        <v>5419</v>
      </c>
      <c r="S562" s="105">
        <f>Table1[[#This Row],[Female Voters]]/Table1[[#This Row],[Female Population]]</f>
        <v>0.58870831867305629</v>
      </c>
      <c r="T562" s="94">
        <f>Table1[[#This Row],[Male Voters]]/Table1[[#This Row],[Male Population]]</f>
        <v>0.51873557794112157</v>
      </c>
      <c r="U562" s="94">
        <f>Table1[[#This Row],[Total Voters]]/Table1[[#This Row],[Total Population]]</f>
        <v>0.56629838873540572</v>
      </c>
      <c r="V562" s="94">
        <f>Table1[[#This Row],[Female Ballots]]/Table1[[#This Row],[Female Population]]</f>
        <v>0.39218801823259364</v>
      </c>
      <c r="W562" s="94">
        <f>Table1[[#This Row],[Male Ballots]]/Table1[[#This Row],[Male Population]]</f>
        <v>0.33373659068860667</v>
      </c>
      <c r="X562" s="94">
        <f>Table1[[#This Row],[Total Ballots]]/Table1[[#This Row],[Total Population]]</f>
        <v>0.37062451311076855</v>
      </c>
      <c r="Y562" s="94">
        <f>Table1[[#This Row],[Female Ballots]]/Table1[[#This Row],[Female Voters]]</f>
        <v>0.66618392469225196</v>
      </c>
      <c r="Z562" s="95">
        <f>Table1[[#This Row],[Male Ballots]]/Table1[[#This Row],[Male Voters]]</f>
        <v>0.64336553126588714</v>
      </c>
      <c r="AA562" s="94">
        <f>Table1[[#This Row],[Total Ballots]]/Table1[[#This Row],[Total Voters]]</f>
        <v>0.65446859903381638</v>
      </c>
    </row>
    <row r="563" spans="1:27" s="7" customFormat="1" x14ac:dyDescent="0.35">
      <c r="A563" s="102" t="s">
        <v>59</v>
      </c>
      <c r="B563" s="103">
        <v>2024</v>
      </c>
      <c r="C563" s="17" t="s">
        <v>82</v>
      </c>
      <c r="D563" s="116"/>
      <c r="E563" s="117"/>
      <c r="F563" s="117"/>
      <c r="G563" s="110" t="s">
        <v>62</v>
      </c>
      <c r="H563" s="122">
        <v>1023.6249999999999</v>
      </c>
      <c r="I563" s="122">
        <v>1112.6404</v>
      </c>
      <c r="J563" s="123">
        <v>2136.2653</v>
      </c>
      <c r="K563">
        <v>559</v>
      </c>
      <c r="L563">
        <v>563</v>
      </c>
      <c r="M563">
        <v>50</v>
      </c>
      <c r="N563">
        <v>1172</v>
      </c>
      <c r="O563">
        <v>270</v>
      </c>
      <c r="P563">
        <v>236</v>
      </c>
      <c r="Q563">
        <v>32</v>
      </c>
      <c r="R563">
        <v>538</v>
      </c>
      <c r="S563" s="105">
        <f>Table1[[#This Row],[Female Voters]]/Table1[[#This Row],[Female Population]]</f>
        <v>0.54609842471608261</v>
      </c>
      <c r="T563" s="94">
        <f>Table1[[#This Row],[Male Voters]]/Table1[[#This Row],[Male Population]]</f>
        <v>0.50600355694436405</v>
      </c>
      <c r="U563" s="94">
        <f>Table1[[#This Row],[Total Voters]]/Table1[[#This Row],[Total Population]]</f>
        <v>0.54862099758864225</v>
      </c>
      <c r="V563" s="94">
        <f>Table1[[#This Row],[Female Ballots]]/Table1[[#This Row],[Female Population]]</f>
        <v>0.26376846989864455</v>
      </c>
      <c r="W563" s="94">
        <f>Table1[[#This Row],[Male Ballots]]/Table1[[#This Row],[Male Population]]</f>
        <v>0.21210806294648299</v>
      </c>
      <c r="X563" s="94">
        <f>Table1[[#This Row],[Total Ballots]]/Table1[[#This Row],[Total Population]]</f>
        <v>0.25184137943915486</v>
      </c>
      <c r="Y563" s="94">
        <f>Table1[[#This Row],[Female Ballots]]/Table1[[#This Row],[Female Voters]]</f>
        <v>0.48300536672629696</v>
      </c>
      <c r="Z563" s="95">
        <f>Table1[[#This Row],[Male Ballots]]/Table1[[#This Row],[Male Voters]]</f>
        <v>0.41918294849023091</v>
      </c>
      <c r="AA563" s="94">
        <f>Table1[[#This Row],[Total Ballots]]/Table1[[#This Row],[Total Voters]]</f>
        <v>0.4590443686006826</v>
      </c>
    </row>
    <row r="564" spans="1:27" s="7" customFormat="1" x14ac:dyDescent="0.35">
      <c r="A564" s="102" t="s">
        <v>59</v>
      </c>
      <c r="B564" s="103">
        <v>2024</v>
      </c>
      <c r="C564" s="17" t="s">
        <v>82</v>
      </c>
      <c r="D564" s="116"/>
      <c r="E564" s="117"/>
      <c r="F564" s="117"/>
      <c r="G564" s="110" t="s">
        <v>63</v>
      </c>
      <c r="H564" s="122">
        <v>1279.3706999999999</v>
      </c>
      <c r="I564" s="122">
        <v>1566.6739</v>
      </c>
      <c r="J564" s="123">
        <v>2846.0450000000001</v>
      </c>
      <c r="K564">
        <v>747</v>
      </c>
      <c r="L564">
        <v>701</v>
      </c>
      <c r="M564">
        <v>45</v>
      </c>
      <c r="N564">
        <v>1493</v>
      </c>
      <c r="O564">
        <v>370</v>
      </c>
      <c r="P564">
        <v>320</v>
      </c>
      <c r="Q564">
        <v>15</v>
      </c>
      <c r="R564">
        <v>705</v>
      </c>
      <c r="S564" s="105">
        <f>Table1[[#This Row],[Female Voters]]/Table1[[#This Row],[Female Population]]</f>
        <v>0.58388080952612098</v>
      </c>
      <c r="T564" s="94">
        <f>Table1[[#This Row],[Male Voters]]/Table1[[#This Row],[Male Population]]</f>
        <v>0.4474447426487414</v>
      </c>
      <c r="U564" s="94">
        <f>Table1[[#This Row],[Total Voters]]/Table1[[#This Row],[Total Population]]</f>
        <v>0.52458762949988491</v>
      </c>
      <c r="V564" s="94">
        <f>Table1[[#This Row],[Female Ballots]]/Table1[[#This Row],[Female Population]]</f>
        <v>0.28920468477197425</v>
      </c>
      <c r="W564" s="94">
        <f>Table1[[#This Row],[Male Ballots]]/Table1[[#This Row],[Male Population]]</f>
        <v>0.20425437610213587</v>
      </c>
      <c r="X564" s="94">
        <f>Table1[[#This Row],[Total Ballots]]/Table1[[#This Row],[Total Population]]</f>
        <v>0.24771217601970452</v>
      </c>
      <c r="Y564" s="94">
        <f>Table1[[#This Row],[Female Ballots]]/Table1[[#This Row],[Female Voters]]</f>
        <v>0.49531459170013387</v>
      </c>
      <c r="Z564" s="95">
        <f>Table1[[#This Row],[Male Ballots]]/Table1[[#This Row],[Male Voters]]</f>
        <v>0.45649072753209702</v>
      </c>
      <c r="AA564" s="94">
        <f>Table1[[#This Row],[Total Ballots]]/Table1[[#This Row],[Total Voters]]</f>
        <v>0.47220361687876761</v>
      </c>
    </row>
    <row r="565" spans="1:27" s="7" customFormat="1" x14ac:dyDescent="0.35">
      <c r="A565" s="102" t="s">
        <v>59</v>
      </c>
      <c r="B565" s="103">
        <v>2024</v>
      </c>
      <c r="C565" s="17" t="s">
        <v>82</v>
      </c>
      <c r="D565" s="116"/>
      <c r="E565" s="117"/>
      <c r="F565" s="117"/>
      <c r="G565" s="110" t="s">
        <v>64</v>
      </c>
      <c r="H565" s="122">
        <v>1264.4724999999999</v>
      </c>
      <c r="I565" s="122">
        <v>1387.3024999999998</v>
      </c>
      <c r="J565" s="123">
        <v>2651.7750000000001</v>
      </c>
      <c r="K565">
        <v>649</v>
      </c>
      <c r="L565">
        <v>595</v>
      </c>
      <c r="M565">
        <v>34</v>
      </c>
      <c r="N565">
        <v>1278</v>
      </c>
      <c r="O565">
        <v>415</v>
      </c>
      <c r="P565">
        <v>368</v>
      </c>
      <c r="Q565">
        <v>24</v>
      </c>
      <c r="R565">
        <v>807</v>
      </c>
      <c r="S565" s="105">
        <f>Table1[[#This Row],[Female Voters]]/Table1[[#This Row],[Female Population]]</f>
        <v>0.51325750461160691</v>
      </c>
      <c r="T565" s="94">
        <f>Table1[[#This Row],[Male Voters]]/Table1[[#This Row],[Male Population]]</f>
        <v>0.42888987801867301</v>
      </c>
      <c r="U565" s="94">
        <f>Table1[[#This Row],[Total Voters]]/Table1[[#This Row],[Total Population]]</f>
        <v>0.48194134117713605</v>
      </c>
      <c r="V565" s="94">
        <f>Table1[[#This Row],[Female Ballots]]/Table1[[#This Row],[Female Population]]</f>
        <v>0.3282000992508734</v>
      </c>
      <c r="W565" s="94">
        <f>Table1[[#This Row],[Male Ballots]]/Table1[[#This Row],[Male Population]]</f>
        <v>0.26526298337961624</v>
      </c>
      <c r="X565" s="94">
        <f>Table1[[#This Row],[Total Ballots]]/Table1[[#This Row],[Total Population]]</f>
        <v>0.30432446191701784</v>
      </c>
      <c r="Y565" s="94">
        <f>Table1[[#This Row],[Female Ballots]]/Table1[[#This Row],[Female Voters]]</f>
        <v>0.63944530046224957</v>
      </c>
      <c r="Z565" s="95">
        <f>Table1[[#This Row],[Male Ballots]]/Table1[[#This Row],[Male Voters]]</f>
        <v>0.61848739495798322</v>
      </c>
      <c r="AA565" s="94">
        <f>Table1[[#This Row],[Total Ballots]]/Table1[[#This Row],[Total Voters]]</f>
        <v>0.63145539906103287</v>
      </c>
    </row>
    <row r="566" spans="1:27" s="7" customFormat="1" x14ac:dyDescent="0.35">
      <c r="A566" s="102" t="s">
        <v>59</v>
      </c>
      <c r="B566" s="103">
        <v>2024</v>
      </c>
      <c r="C566" s="17" t="s">
        <v>82</v>
      </c>
      <c r="D566" s="116"/>
      <c r="E566" s="117"/>
      <c r="F566" s="117"/>
      <c r="G566" s="110" t="s">
        <v>65</v>
      </c>
      <c r="H566" s="122">
        <v>1123.4834999999998</v>
      </c>
      <c r="I566" s="122">
        <v>1228.0493000000001</v>
      </c>
      <c r="J566" s="123">
        <v>2351.5330000000004</v>
      </c>
      <c r="K566">
        <v>582</v>
      </c>
      <c r="L566">
        <v>529</v>
      </c>
      <c r="M566">
        <v>24</v>
      </c>
      <c r="N566">
        <v>1135</v>
      </c>
      <c r="O566">
        <v>400</v>
      </c>
      <c r="P566">
        <v>372</v>
      </c>
      <c r="Q566">
        <v>17</v>
      </c>
      <c r="R566">
        <v>789</v>
      </c>
      <c r="S566" s="105">
        <f>Table1[[#This Row],[Female Voters]]/Table1[[#This Row],[Female Population]]</f>
        <v>0.5180316399840319</v>
      </c>
      <c r="T566" s="94">
        <f>Table1[[#This Row],[Male Voters]]/Table1[[#This Row],[Male Population]]</f>
        <v>0.43076446523767403</v>
      </c>
      <c r="U566" s="94">
        <f>Table1[[#This Row],[Total Voters]]/Table1[[#This Row],[Total Population]]</f>
        <v>0.48266386225496294</v>
      </c>
      <c r="V566" s="94">
        <f>Table1[[#This Row],[Female Ballots]]/Table1[[#This Row],[Female Population]]</f>
        <v>0.35603549139796004</v>
      </c>
      <c r="W566" s="94">
        <f>Table1[[#This Row],[Male Ballots]]/Table1[[#This Row],[Male Population]]</f>
        <v>0.30291943491193712</v>
      </c>
      <c r="X566" s="94">
        <f>Table1[[#This Row],[Total Ballots]]/Table1[[#This Row],[Total Population]]</f>
        <v>0.3355258038054324</v>
      </c>
      <c r="Y566" s="94">
        <f>Table1[[#This Row],[Female Ballots]]/Table1[[#This Row],[Female Voters]]</f>
        <v>0.6872852233676976</v>
      </c>
      <c r="Z566" s="95">
        <f>Table1[[#This Row],[Male Ballots]]/Table1[[#This Row],[Male Voters]]</f>
        <v>0.7032136105860114</v>
      </c>
      <c r="AA566" s="94">
        <f>Table1[[#This Row],[Total Ballots]]/Table1[[#This Row],[Total Voters]]</f>
        <v>0.69515418502202642</v>
      </c>
    </row>
    <row r="567" spans="1:27" s="7" customFormat="1" x14ac:dyDescent="0.35">
      <c r="A567" s="102" t="s">
        <v>59</v>
      </c>
      <c r="B567" s="103">
        <v>2024</v>
      </c>
      <c r="C567" s="17" t="s">
        <v>82</v>
      </c>
      <c r="D567" s="116"/>
      <c r="E567" s="117"/>
      <c r="F567" s="117"/>
      <c r="G567" s="110" t="s">
        <v>66</v>
      </c>
      <c r="H567" s="122">
        <v>973.35760000000005</v>
      </c>
      <c r="I567" s="122">
        <v>991.64620000000002</v>
      </c>
      <c r="J567" s="123">
        <v>1965.0041000000001</v>
      </c>
      <c r="K567">
        <v>583</v>
      </c>
      <c r="L567">
        <v>595</v>
      </c>
      <c r="M567">
        <v>26</v>
      </c>
      <c r="N567">
        <v>1204</v>
      </c>
      <c r="O567">
        <v>456</v>
      </c>
      <c r="P567">
        <v>439</v>
      </c>
      <c r="Q567">
        <v>23</v>
      </c>
      <c r="R567">
        <v>918</v>
      </c>
      <c r="S567" s="105">
        <f>Table1[[#This Row],[Female Voters]]/Table1[[#This Row],[Female Population]]</f>
        <v>0.59895766982247833</v>
      </c>
      <c r="T567" s="94">
        <f>Table1[[#This Row],[Male Voters]]/Table1[[#This Row],[Male Population]]</f>
        <v>0.60001238344885499</v>
      </c>
      <c r="U567" s="94">
        <f>Table1[[#This Row],[Total Voters]]/Table1[[#This Row],[Total Population]]</f>
        <v>0.61272136785872355</v>
      </c>
      <c r="V567" s="94">
        <f>Table1[[#This Row],[Female Ballots]]/Table1[[#This Row],[Female Population]]</f>
        <v>0.46848147073593505</v>
      </c>
      <c r="W567" s="94">
        <f>Table1[[#This Row],[Male Ballots]]/Table1[[#This Row],[Male Population]]</f>
        <v>0.44269821232612999</v>
      </c>
      <c r="X567" s="94">
        <f>Table1[[#This Row],[Total Ballots]]/Table1[[#This Row],[Total Population]]</f>
        <v>0.46717459775274767</v>
      </c>
      <c r="Y567" s="94">
        <f>Table1[[#This Row],[Female Ballots]]/Table1[[#This Row],[Female Voters]]</f>
        <v>0.78216123499142365</v>
      </c>
      <c r="Z567" s="95">
        <f>Table1[[#This Row],[Male Ballots]]/Table1[[#This Row],[Male Voters]]</f>
        <v>0.73781512605042021</v>
      </c>
      <c r="AA567" s="94">
        <f>Table1[[#This Row],[Total Ballots]]/Table1[[#This Row],[Total Voters]]</f>
        <v>0.7624584717607974</v>
      </c>
    </row>
    <row r="568" spans="1:27" s="7" customFormat="1" x14ac:dyDescent="0.35">
      <c r="A568" s="102" t="s">
        <v>59</v>
      </c>
      <c r="B568" s="103">
        <v>2024</v>
      </c>
      <c r="C568" s="17" t="s">
        <v>82</v>
      </c>
      <c r="D568" s="116"/>
      <c r="E568" s="117"/>
      <c r="F568" s="117"/>
      <c r="G568" s="110" t="s">
        <v>67</v>
      </c>
      <c r="H568" s="122">
        <v>1373.1315999999999</v>
      </c>
      <c r="I568" s="122">
        <v>1297.5129999999999</v>
      </c>
      <c r="J568" s="123">
        <v>2670.6447000000003</v>
      </c>
      <c r="K568">
        <v>1023</v>
      </c>
      <c r="L568">
        <v>951</v>
      </c>
      <c r="M568">
        <v>24</v>
      </c>
      <c r="N568">
        <v>1998</v>
      </c>
      <c r="O568">
        <v>849</v>
      </c>
      <c r="P568">
        <v>796</v>
      </c>
      <c r="Q568">
        <v>17</v>
      </c>
      <c r="R568">
        <v>1662</v>
      </c>
      <c r="S568" s="105">
        <f>Table1[[#This Row],[Female Voters]]/Table1[[#This Row],[Female Population]]</f>
        <v>0.74501234987236475</v>
      </c>
      <c r="T568" s="94">
        <f>Table1[[#This Row],[Male Voters]]/Table1[[#This Row],[Male Population]]</f>
        <v>0.73294063335010906</v>
      </c>
      <c r="U568" s="94">
        <f>Table1[[#This Row],[Total Voters]]/Table1[[#This Row],[Total Population]]</f>
        <v>0.74813396181079417</v>
      </c>
      <c r="V568" s="94">
        <f>Table1[[#This Row],[Female Ballots]]/Table1[[#This Row],[Female Population]]</f>
        <v>0.61829470678556964</v>
      </c>
      <c r="W568" s="94">
        <f>Table1[[#This Row],[Male Ballots]]/Table1[[#This Row],[Male Population]]</f>
        <v>0.61348132928147925</v>
      </c>
      <c r="X568" s="94">
        <f>Table1[[#This Row],[Total Ballots]]/Table1[[#This Row],[Total Population]]</f>
        <v>0.62232164390867861</v>
      </c>
      <c r="Y568" s="94">
        <f>Table1[[#This Row],[Female Ballots]]/Table1[[#This Row],[Female Voters]]</f>
        <v>0.8299120234604106</v>
      </c>
      <c r="Z568" s="95">
        <f>Table1[[#This Row],[Male Ballots]]/Table1[[#This Row],[Male Voters]]</f>
        <v>0.83701366982124081</v>
      </c>
      <c r="AA568" s="94">
        <f>Table1[[#This Row],[Total Ballots]]/Table1[[#This Row],[Total Voters]]</f>
        <v>0.83183183183183185</v>
      </c>
    </row>
    <row r="569" spans="1:27" s="7" customFormat="1" x14ac:dyDescent="0.35">
      <c r="A569" s="102" t="s">
        <v>37</v>
      </c>
      <c r="B569" s="103">
        <v>2024</v>
      </c>
      <c r="C569" s="17" t="s">
        <v>82</v>
      </c>
      <c r="D569" s="17" t="s">
        <v>87</v>
      </c>
      <c r="E569" s="117"/>
      <c r="F569" s="117"/>
      <c r="G569" s="110" t="s">
        <v>79</v>
      </c>
      <c r="H569" s="122">
        <v>9523.3295999999991</v>
      </c>
      <c r="I569" s="122">
        <v>8806.0390000000007</v>
      </c>
      <c r="J569" s="123">
        <v>18329.369100000004</v>
      </c>
      <c r="K569">
        <v>7677</v>
      </c>
      <c r="L569">
        <v>6906</v>
      </c>
      <c r="M569">
        <v>326</v>
      </c>
      <c r="N569">
        <v>14909</v>
      </c>
      <c r="O569">
        <v>6054</v>
      </c>
      <c r="P569">
        <v>5302</v>
      </c>
      <c r="Q569">
        <v>229</v>
      </c>
      <c r="R569">
        <v>11585</v>
      </c>
      <c r="S569" s="105">
        <f>Table1[[#This Row],[Female Voters]]/Table1[[#This Row],[Female Population]]</f>
        <v>0.80612562228235818</v>
      </c>
      <c r="T569" s="94">
        <f>Table1[[#This Row],[Male Voters]]/Table1[[#This Row],[Male Population]]</f>
        <v>0.7842345463153183</v>
      </c>
      <c r="U569" s="94">
        <f>Table1[[#This Row],[Total Voters]]/Table1[[#This Row],[Total Population]]</f>
        <v>0.81339406275582049</v>
      </c>
      <c r="V569" s="94">
        <f>Table1[[#This Row],[Female Ballots]]/Table1[[#This Row],[Female Population]]</f>
        <v>0.6357020342969123</v>
      </c>
      <c r="W569" s="94">
        <f>Table1[[#This Row],[Male Ballots]]/Table1[[#This Row],[Male Population]]</f>
        <v>0.60208681792120156</v>
      </c>
      <c r="X569" s="94">
        <f>Table1[[#This Row],[Total Ballots]]/Table1[[#This Row],[Total Population]]</f>
        <v>0.63204575873808977</v>
      </c>
      <c r="Y569" s="94">
        <f>Table1[[#This Row],[Female Ballots]]/Table1[[#This Row],[Female Voters]]</f>
        <v>0.78858929269245803</v>
      </c>
      <c r="Z569" s="95">
        <f>Table1[[#This Row],[Male Ballots]]/Table1[[#This Row],[Male Voters]]</f>
        <v>0.76773819866782511</v>
      </c>
      <c r="AA569" s="94">
        <f>Table1[[#This Row],[Total Ballots]]/Table1[[#This Row],[Total Voters]]</f>
        <v>0.77704742102085989</v>
      </c>
    </row>
    <row r="570" spans="1:27" s="7" customFormat="1" x14ac:dyDescent="0.35">
      <c r="A570" s="102" t="s">
        <v>37</v>
      </c>
      <c r="B570" s="103">
        <v>2024</v>
      </c>
      <c r="C570" s="17" t="s">
        <v>82</v>
      </c>
      <c r="D570" s="17" t="s">
        <v>87</v>
      </c>
      <c r="E570" s="117"/>
      <c r="F570" s="117"/>
      <c r="G570" s="110" t="s">
        <v>62</v>
      </c>
      <c r="H570" s="122">
        <v>875.79459999999995</v>
      </c>
      <c r="I570" s="122">
        <v>836.7056</v>
      </c>
      <c r="J570" s="123">
        <v>1712.5002999999999</v>
      </c>
      <c r="K570">
        <v>598</v>
      </c>
      <c r="L570">
        <v>599</v>
      </c>
      <c r="M570">
        <v>66</v>
      </c>
      <c r="N570">
        <v>1263</v>
      </c>
      <c r="O570">
        <v>374</v>
      </c>
      <c r="P570">
        <v>295</v>
      </c>
      <c r="Q570">
        <v>45</v>
      </c>
      <c r="R570">
        <v>714</v>
      </c>
      <c r="S570" s="105">
        <f>Table1[[#This Row],[Female Voters]]/Table1[[#This Row],[Female Population]]</f>
        <v>0.68280850327234266</v>
      </c>
      <c r="T570" s="94">
        <f>Table1[[#This Row],[Male Voters]]/Table1[[#This Row],[Male Population]]</f>
        <v>0.71590294124958642</v>
      </c>
      <c r="U570" s="94">
        <f>Table1[[#This Row],[Total Voters]]/Table1[[#This Row],[Total Population]]</f>
        <v>0.73751811897492814</v>
      </c>
      <c r="V570" s="94">
        <f>Table1[[#This Row],[Female Ballots]]/Table1[[#This Row],[Female Population]]</f>
        <v>0.42704076960511062</v>
      </c>
      <c r="W570" s="94">
        <f>Table1[[#This Row],[Male Ballots]]/Table1[[#This Row],[Male Population]]</f>
        <v>0.35257323483911185</v>
      </c>
      <c r="X570" s="94">
        <f>Table1[[#This Row],[Total Ballots]]/Table1[[#This Row],[Total Population]]</f>
        <v>0.41693423352976933</v>
      </c>
      <c r="Y570" s="94">
        <f>Table1[[#This Row],[Female Ballots]]/Table1[[#This Row],[Female Voters]]</f>
        <v>0.62541806020066892</v>
      </c>
      <c r="Z570" s="95">
        <f>Table1[[#This Row],[Male Ballots]]/Table1[[#This Row],[Male Voters]]</f>
        <v>0.49248747913188645</v>
      </c>
      <c r="AA570" s="94">
        <f>Table1[[#This Row],[Total Ballots]]/Table1[[#This Row],[Total Voters]]</f>
        <v>0.56532066508313539</v>
      </c>
    </row>
    <row r="571" spans="1:27" s="7" customFormat="1" x14ac:dyDescent="0.35">
      <c r="A571" s="102" t="s">
        <v>37</v>
      </c>
      <c r="B571" s="103">
        <v>2024</v>
      </c>
      <c r="C571" s="17" t="s">
        <v>82</v>
      </c>
      <c r="D571" s="17" t="s">
        <v>87</v>
      </c>
      <c r="E571" s="117"/>
      <c r="F571" s="117"/>
      <c r="G571" s="110" t="s">
        <v>63</v>
      </c>
      <c r="H571" s="122">
        <v>1157.9889000000001</v>
      </c>
      <c r="I571" s="122">
        <v>1144.0043000000001</v>
      </c>
      <c r="J571" s="123">
        <v>2301.9929999999999</v>
      </c>
      <c r="K571">
        <v>908</v>
      </c>
      <c r="L571">
        <v>862</v>
      </c>
      <c r="M571">
        <v>54</v>
      </c>
      <c r="N571">
        <v>1824</v>
      </c>
      <c r="O571">
        <v>572</v>
      </c>
      <c r="P571">
        <v>477</v>
      </c>
      <c r="Q571">
        <v>35</v>
      </c>
      <c r="R571">
        <v>1084</v>
      </c>
      <c r="S571" s="105">
        <f>Table1[[#This Row],[Female Voters]]/Table1[[#This Row],[Female Population]]</f>
        <v>0.78411805156336123</v>
      </c>
      <c r="T571" s="94">
        <f>Table1[[#This Row],[Male Voters]]/Table1[[#This Row],[Male Population]]</f>
        <v>0.75349367130875289</v>
      </c>
      <c r="U571" s="94">
        <f>Table1[[#This Row],[Total Voters]]/Table1[[#This Row],[Total Population]]</f>
        <v>0.79235688379591074</v>
      </c>
      <c r="V571" s="94">
        <f>Table1[[#This Row],[Female Ballots]]/Table1[[#This Row],[Female Population]]</f>
        <v>0.49395982983947423</v>
      </c>
      <c r="W571" s="94">
        <f>Table1[[#This Row],[Male Ballots]]/Table1[[#This Row],[Male Population]]</f>
        <v>0.4169564747265373</v>
      </c>
      <c r="X571" s="94">
        <f>Table1[[#This Row],[Total Ballots]]/Table1[[#This Row],[Total Population]]</f>
        <v>0.47089630594011367</v>
      </c>
      <c r="Y571" s="94">
        <f>Table1[[#This Row],[Female Ballots]]/Table1[[#This Row],[Female Voters]]</f>
        <v>0.62995594713656389</v>
      </c>
      <c r="Z571" s="95">
        <f>Table1[[#This Row],[Male Ballots]]/Table1[[#This Row],[Male Voters]]</f>
        <v>0.55336426914153136</v>
      </c>
      <c r="AA571" s="94">
        <f>Table1[[#This Row],[Total Ballots]]/Table1[[#This Row],[Total Voters]]</f>
        <v>0.5942982456140351</v>
      </c>
    </row>
    <row r="572" spans="1:27" s="7" customFormat="1" x14ac:dyDescent="0.35">
      <c r="A572" s="102" t="s">
        <v>37</v>
      </c>
      <c r="B572" s="103">
        <v>2024</v>
      </c>
      <c r="C572" s="17" t="s">
        <v>82</v>
      </c>
      <c r="D572" s="17" t="s">
        <v>87</v>
      </c>
      <c r="E572" s="117"/>
      <c r="F572" s="117"/>
      <c r="G572" s="110" t="s">
        <v>64</v>
      </c>
      <c r="H572" s="122">
        <v>1276.9180000000001</v>
      </c>
      <c r="I572" s="122">
        <v>1215.1583000000001</v>
      </c>
      <c r="J572" s="123">
        <v>2492.076</v>
      </c>
      <c r="K572">
        <v>1005</v>
      </c>
      <c r="L572">
        <v>909</v>
      </c>
      <c r="M572">
        <v>40</v>
      </c>
      <c r="N572">
        <v>1954</v>
      </c>
      <c r="O572">
        <v>690</v>
      </c>
      <c r="P572">
        <v>627</v>
      </c>
      <c r="Q572">
        <v>21</v>
      </c>
      <c r="R572">
        <v>1338</v>
      </c>
      <c r="S572" s="105">
        <f>Table1[[#This Row],[Female Voters]]/Table1[[#This Row],[Female Population]]</f>
        <v>0.78705132201128025</v>
      </c>
      <c r="T572" s="94">
        <f>Table1[[#This Row],[Male Voters]]/Table1[[#This Row],[Male Population]]</f>
        <v>0.74805068607110692</v>
      </c>
      <c r="U572" s="94">
        <f>Table1[[#This Row],[Total Voters]]/Table1[[#This Row],[Total Population]]</f>
        <v>0.78408523656581897</v>
      </c>
      <c r="V572" s="94">
        <f>Table1[[#This Row],[Female Ballots]]/Table1[[#This Row],[Female Population]]</f>
        <v>0.54036359421669988</v>
      </c>
      <c r="W572" s="94">
        <f>Table1[[#This Row],[Male Ballots]]/Table1[[#This Row],[Male Population]]</f>
        <v>0.51598215639888234</v>
      </c>
      <c r="X572" s="94">
        <f>Table1[[#This Row],[Total Ballots]]/Table1[[#This Row],[Total Population]]</f>
        <v>0.53690176383063759</v>
      </c>
      <c r="Y572" s="94">
        <f>Table1[[#This Row],[Female Ballots]]/Table1[[#This Row],[Female Voters]]</f>
        <v>0.68656716417910446</v>
      </c>
      <c r="Z572" s="95">
        <f>Table1[[#This Row],[Male Ballots]]/Table1[[#This Row],[Male Voters]]</f>
        <v>0.68976897689768979</v>
      </c>
      <c r="AA572" s="94">
        <f>Table1[[#This Row],[Total Ballots]]/Table1[[#This Row],[Total Voters]]</f>
        <v>0.68474923234390994</v>
      </c>
    </row>
    <row r="573" spans="1:27" s="7" customFormat="1" x14ac:dyDescent="0.35">
      <c r="A573" s="102" t="s">
        <v>37</v>
      </c>
      <c r="B573" s="103">
        <v>2024</v>
      </c>
      <c r="C573" s="17" t="s">
        <v>82</v>
      </c>
      <c r="D573" s="17" t="s">
        <v>87</v>
      </c>
      <c r="E573" s="117"/>
      <c r="F573" s="117"/>
      <c r="G573" s="110" t="s">
        <v>65</v>
      </c>
      <c r="H573" s="122">
        <v>1274.0302999999999</v>
      </c>
      <c r="I573" s="122">
        <v>1204.9979000000001</v>
      </c>
      <c r="J573" s="123">
        <v>2479.0280000000002</v>
      </c>
      <c r="K573">
        <v>1000</v>
      </c>
      <c r="L573">
        <v>914</v>
      </c>
      <c r="M573">
        <v>51</v>
      </c>
      <c r="N573">
        <v>1965</v>
      </c>
      <c r="O573">
        <v>751</v>
      </c>
      <c r="P573">
        <v>694</v>
      </c>
      <c r="Q573">
        <v>33</v>
      </c>
      <c r="R573">
        <v>1478</v>
      </c>
      <c r="S573" s="105">
        <f>Table1[[#This Row],[Female Voters]]/Table1[[#This Row],[Female Population]]</f>
        <v>0.78491068854484869</v>
      </c>
      <c r="T573" s="94">
        <f>Table1[[#This Row],[Male Voters]]/Table1[[#This Row],[Male Population]]</f>
        <v>0.75850754594676051</v>
      </c>
      <c r="U573" s="94">
        <f>Table1[[#This Row],[Total Voters]]/Table1[[#This Row],[Total Population]]</f>
        <v>0.79264937709457084</v>
      </c>
      <c r="V573" s="94">
        <f>Table1[[#This Row],[Female Ballots]]/Table1[[#This Row],[Female Population]]</f>
        <v>0.58946792709718132</v>
      </c>
      <c r="W573" s="94">
        <f>Table1[[#This Row],[Male Ballots]]/Table1[[#This Row],[Male Population]]</f>
        <v>0.57593461366198229</v>
      </c>
      <c r="X573" s="94">
        <f>Table1[[#This Row],[Total Ballots]]/Table1[[#This Row],[Total Population]]</f>
        <v>0.59620141442533114</v>
      </c>
      <c r="Y573" s="94">
        <f>Table1[[#This Row],[Female Ballots]]/Table1[[#This Row],[Female Voters]]</f>
        <v>0.751</v>
      </c>
      <c r="Z573" s="95">
        <f>Table1[[#This Row],[Male Ballots]]/Table1[[#This Row],[Male Voters]]</f>
        <v>0.75929978118161923</v>
      </c>
      <c r="AA573" s="94">
        <f>Table1[[#This Row],[Total Ballots]]/Table1[[#This Row],[Total Voters]]</f>
        <v>0.75216284987277349</v>
      </c>
    </row>
    <row r="574" spans="1:27" s="7" customFormat="1" x14ac:dyDescent="0.35">
      <c r="A574" s="102" t="s">
        <v>37</v>
      </c>
      <c r="B574" s="103">
        <v>2024</v>
      </c>
      <c r="C574" s="17" t="s">
        <v>82</v>
      </c>
      <c r="D574" s="17" t="s">
        <v>87</v>
      </c>
      <c r="E574" s="117"/>
      <c r="F574" s="117"/>
      <c r="G574" s="110" t="s">
        <v>66</v>
      </c>
      <c r="H574" s="122">
        <v>1674.7491</v>
      </c>
      <c r="I574" s="122">
        <v>1456.6082000000001</v>
      </c>
      <c r="J574" s="123">
        <v>3131.3580000000002</v>
      </c>
      <c r="K574">
        <v>1332</v>
      </c>
      <c r="L574">
        <v>1184</v>
      </c>
      <c r="M574">
        <v>55</v>
      </c>
      <c r="N574">
        <v>2571</v>
      </c>
      <c r="O574">
        <v>1127</v>
      </c>
      <c r="P574">
        <v>979</v>
      </c>
      <c r="Q574">
        <v>46</v>
      </c>
      <c r="R574">
        <v>2152</v>
      </c>
      <c r="S574" s="105">
        <f>Table1[[#This Row],[Female Voters]]/Table1[[#This Row],[Female Population]]</f>
        <v>0.79534301585831568</v>
      </c>
      <c r="T574" s="94">
        <f>Table1[[#This Row],[Male Voters]]/Table1[[#This Row],[Male Population]]</f>
        <v>0.81284727080350083</v>
      </c>
      <c r="U574" s="94">
        <f>Table1[[#This Row],[Total Voters]]/Table1[[#This Row],[Total Population]]</f>
        <v>0.82104952547744459</v>
      </c>
      <c r="V574" s="94">
        <f>Table1[[#This Row],[Female Ballots]]/Table1[[#This Row],[Female Population]]</f>
        <v>0.67293662077501637</v>
      </c>
      <c r="W574" s="94">
        <f>Table1[[#This Row],[Male Ballots]]/Table1[[#This Row],[Male Population]]</f>
        <v>0.67210935651742176</v>
      </c>
      <c r="X574" s="94">
        <f>Table1[[#This Row],[Total Ballots]]/Table1[[#This Row],[Total Population]]</f>
        <v>0.68724176539380033</v>
      </c>
      <c r="Y574" s="94">
        <f>Table1[[#This Row],[Female Ballots]]/Table1[[#This Row],[Female Voters]]</f>
        <v>0.84609609609609615</v>
      </c>
      <c r="Z574" s="95">
        <f>Table1[[#This Row],[Male Ballots]]/Table1[[#This Row],[Male Voters]]</f>
        <v>0.82685810810810811</v>
      </c>
      <c r="AA574" s="94">
        <f>Table1[[#This Row],[Total Ballots]]/Table1[[#This Row],[Total Voters]]</f>
        <v>0.83702839362115911</v>
      </c>
    </row>
    <row r="575" spans="1:27" s="7" customFormat="1" x14ac:dyDescent="0.35">
      <c r="A575" s="102" t="s">
        <v>37</v>
      </c>
      <c r="B575" s="103">
        <v>2024</v>
      </c>
      <c r="C575" s="17" t="s">
        <v>82</v>
      </c>
      <c r="D575" s="17" t="s">
        <v>87</v>
      </c>
      <c r="E575" s="117"/>
      <c r="F575" s="117"/>
      <c r="G575" s="110" t="s">
        <v>67</v>
      </c>
      <c r="H575" s="122">
        <v>3263.8487</v>
      </c>
      <c r="I575" s="122">
        <v>2948.5646999999999</v>
      </c>
      <c r="J575" s="123">
        <v>6212.4138000000003</v>
      </c>
      <c r="K575">
        <v>2834</v>
      </c>
      <c r="L575">
        <v>2438</v>
      </c>
      <c r="M575">
        <v>60</v>
      </c>
      <c r="N575">
        <v>5332</v>
      </c>
      <c r="O575">
        <v>2540</v>
      </c>
      <c r="P575">
        <v>2230</v>
      </c>
      <c r="Q575">
        <v>49</v>
      </c>
      <c r="R575">
        <v>4819</v>
      </c>
      <c r="S575" s="105">
        <f>Table1[[#This Row],[Female Voters]]/Table1[[#This Row],[Female Population]]</f>
        <v>0.86830005324695347</v>
      </c>
      <c r="T575" s="94">
        <f>Table1[[#This Row],[Male Voters]]/Table1[[#This Row],[Male Population]]</f>
        <v>0.82684297210775126</v>
      </c>
      <c r="U575" s="94">
        <f>Table1[[#This Row],[Total Voters]]/Table1[[#This Row],[Total Population]]</f>
        <v>0.85828152657828427</v>
      </c>
      <c r="V575" s="94">
        <f>Table1[[#This Row],[Female Ballots]]/Table1[[#This Row],[Female Population]]</f>
        <v>0.77822234835824344</v>
      </c>
      <c r="W575" s="94">
        <f>Table1[[#This Row],[Male Ballots]]/Table1[[#This Row],[Male Population]]</f>
        <v>0.75630017547181516</v>
      </c>
      <c r="X575" s="94">
        <f>Table1[[#This Row],[Total Ballots]]/Table1[[#This Row],[Total Population]]</f>
        <v>0.77570492809091363</v>
      </c>
      <c r="Y575" s="94">
        <f>Table1[[#This Row],[Female Ballots]]/Table1[[#This Row],[Female Voters]]</f>
        <v>0.89625970359915319</v>
      </c>
      <c r="Z575" s="95">
        <f>Table1[[#This Row],[Male Ballots]]/Table1[[#This Row],[Male Voters]]</f>
        <v>0.91468416735028713</v>
      </c>
      <c r="AA575" s="94">
        <f>Table1[[#This Row],[Total Ballots]]/Table1[[#This Row],[Total Voters]]</f>
        <v>0.90378844711177797</v>
      </c>
    </row>
    <row r="576" spans="1:27" s="7" customFormat="1" x14ac:dyDescent="0.35">
      <c r="A576" s="102" t="s">
        <v>48</v>
      </c>
      <c r="B576" s="103">
        <v>2024</v>
      </c>
      <c r="C576" s="17" t="s">
        <v>82</v>
      </c>
      <c r="D576" s="17" t="s">
        <v>87</v>
      </c>
      <c r="E576" s="117"/>
      <c r="F576" s="117"/>
      <c r="G576" s="110" t="s">
        <v>79</v>
      </c>
      <c r="H576" s="122">
        <v>82624.464000000007</v>
      </c>
      <c r="I576" s="122">
        <v>80089.456999999995</v>
      </c>
      <c r="J576" s="123">
        <v>162713.92200000002</v>
      </c>
      <c r="K576">
        <v>65697</v>
      </c>
      <c r="L576">
        <v>62542</v>
      </c>
      <c r="M576">
        <v>3748</v>
      </c>
      <c r="N576">
        <v>131987</v>
      </c>
      <c r="O576">
        <v>51290</v>
      </c>
      <c r="P576">
        <v>47648</v>
      </c>
      <c r="Q576">
        <v>2719</v>
      </c>
      <c r="R576">
        <v>101657</v>
      </c>
      <c r="S576" s="105">
        <f>Table1[[#This Row],[Female Voters]]/Table1[[#This Row],[Female Population]]</f>
        <v>0.79512769970889008</v>
      </c>
      <c r="T576" s="94">
        <f>Table1[[#This Row],[Male Voters]]/Table1[[#This Row],[Male Population]]</f>
        <v>0.78090178586177705</v>
      </c>
      <c r="U576" s="94">
        <f>Table1[[#This Row],[Total Voters]]/Table1[[#This Row],[Total Population]]</f>
        <v>0.81115984654343209</v>
      </c>
      <c r="V576" s="94">
        <f>Table1[[#This Row],[Female Ballots]]/Table1[[#This Row],[Female Population]]</f>
        <v>0.62076045661246282</v>
      </c>
      <c r="W576" s="94">
        <f>Table1[[#This Row],[Male Ballots]]/Table1[[#This Row],[Male Population]]</f>
        <v>0.59493473654091578</v>
      </c>
      <c r="X576" s="94">
        <f>Table1[[#This Row],[Total Ballots]]/Table1[[#This Row],[Total Population]]</f>
        <v>0.62475907869764202</v>
      </c>
      <c r="Y576" s="94">
        <f>Table1[[#This Row],[Female Ballots]]/Table1[[#This Row],[Female Voters]]</f>
        <v>0.78070535945324748</v>
      </c>
      <c r="Z576" s="95">
        <f>Table1[[#This Row],[Male Ballots]]/Table1[[#This Row],[Male Voters]]</f>
        <v>0.76185603274599467</v>
      </c>
      <c r="AA576" s="94">
        <f>Table1[[#This Row],[Total Ballots]]/Table1[[#This Row],[Total Voters]]</f>
        <v>0.77020464136619515</v>
      </c>
    </row>
    <row r="577" spans="1:27" s="7" customFormat="1" x14ac:dyDescent="0.35">
      <c r="A577" s="102" t="s">
        <v>48</v>
      </c>
      <c r="B577" s="103">
        <v>2024</v>
      </c>
      <c r="C577" s="17" t="s">
        <v>82</v>
      </c>
      <c r="D577" s="17" t="s">
        <v>87</v>
      </c>
      <c r="E577" s="117"/>
      <c r="F577" s="117"/>
      <c r="G577" s="110" t="s">
        <v>62</v>
      </c>
      <c r="H577" s="122">
        <v>9503.3950000000004</v>
      </c>
      <c r="I577" s="122">
        <v>9691.5759999999991</v>
      </c>
      <c r="J577" s="123">
        <v>19194.972999999998</v>
      </c>
      <c r="K577">
        <v>7156</v>
      </c>
      <c r="L577">
        <v>7477</v>
      </c>
      <c r="M577">
        <v>558</v>
      </c>
      <c r="N577">
        <v>15191</v>
      </c>
      <c r="O577">
        <v>4434</v>
      </c>
      <c r="P577">
        <v>4154</v>
      </c>
      <c r="Q577">
        <v>409</v>
      </c>
      <c r="R577">
        <v>8997</v>
      </c>
      <c r="S577" s="105">
        <f>Table1[[#This Row],[Female Voters]]/Table1[[#This Row],[Female Population]]</f>
        <v>0.75299406159588222</v>
      </c>
      <c r="T577" s="94">
        <f>Table1[[#This Row],[Male Voters]]/Table1[[#This Row],[Male Population]]</f>
        <v>0.77149474966713372</v>
      </c>
      <c r="U577" s="94">
        <f>Table1[[#This Row],[Total Voters]]/Table1[[#This Row],[Total Population]]</f>
        <v>0.79140512466467139</v>
      </c>
      <c r="V577" s="94">
        <f>Table1[[#This Row],[Female Ballots]]/Table1[[#This Row],[Female Population]]</f>
        <v>0.46657010468364196</v>
      </c>
      <c r="W577" s="94">
        <f>Table1[[#This Row],[Male Ballots]]/Table1[[#This Row],[Male Population]]</f>
        <v>0.42861965896981052</v>
      </c>
      <c r="X577" s="94">
        <f>Table1[[#This Row],[Total Ballots]]/Table1[[#This Row],[Total Population]]</f>
        <v>0.46871647071345196</v>
      </c>
      <c r="Y577" s="94">
        <f>Table1[[#This Row],[Female Ballots]]/Table1[[#This Row],[Female Voters]]</f>
        <v>0.6196198993851314</v>
      </c>
      <c r="Z577" s="95">
        <f>Table1[[#This Row],[Male Ballots]]/Table1[[#This Row],[Male Voters]]</f>
        <v>0.55557041594222278</v>
      </c>
      <c r="AA577" s="94">
        <f>Table1[[#This Row],[Total Ballots]]/Table1[[#This Row],[Total Voters]]</f>
        <v>0.59225857415575012</v>
      </c>
    </row>
    <row r="578" spans="1:27" s="7" customFormat="1" x14ac:dyDescent="0.35">
      <c r="A578" s="102" t="s">
        <v>48</v>
      </c>
      <c r="B578" s="103">
        <v>2024</v>
      </c>
      <c r="C578" s="17" t="s">
        <v>82</v>
      </c>
      <c r="D578" s="17" t="s">
        <v>87</v>
      </c>
      <c r="E578" s="117"/>
      <c r="F578" s="117"/>
      <c r="G578" s="110" t="s">
        <v>63</v>
      </c>
      <c r="H578" s="122">
        <v>13813.79</v>
      </c>
      <c r="I578" s="122">
        <v>14319.380999999999</v>
      </c>
      <c r="J578" s="123">
        <v>28133.17</v>
      </c>
      <c r="K578">
        <v>10459</v>
      </c>
      <c r="L578">
        <v>10446</v>
      </c>
      <c r="M578">
        <v>850</v>
      </c>
      <c r="N578">
        <v>21755</v>
      </c>
      <c r="O578">
        <v>6746</v>
      </c>
      <c r="P578">
        <v>6317</v>
      </c>
      <c r="Q578">
        <v>561</v>
      </c>
      <c r="R578">
        <v>13624</v>
      </c>
      <c r="S578" s="105">
        <f>Table1[[#This Row],[Female Voters]]/Table1[[#This Row],[Female Population]]</f>
        <v>0.75714195742080914</v>
      </c>
      <c r="T578" s="94">
        <f>Table1[[#This Row],[Male Voters]]/Table1[[#This Row],[Male Population]]</f>
        <v>0.72950080733238398</v>
      </c>
      <c r="U578" s="94">
        <f>Table1[[#This Row],[Total Voters]]/Table1[[#This Row],[Total Population]]</f>
        <v>0.77328647998074873</v>
      </c>
      <c r="V578" s="94">
        <f>Table1[[#This Row],[Female Ballots]]/Table1[[#This Row],[Female Population]]</f>
        <v>0.48835258100781898</v>
      </c>
      <c r="W578" s="94">
        <f>Table1[[#This Row],[Male Ballots]]/Table1[[#This Row],[Male Population]]</f>
        <v>0.44115035419477983</v>
      </c>
      <c r="X578" s="94">
        <f>Table1[[#This Row],[Total Ballots]]/Table1[[#This Row],[Total Population]]</f>
        <v>0.48426821435337719</v>
      </c>
      <c r="Y578" s="94">
        <f>Table1[[#This Row],[Female Ballots]]/Table1[[#This Row],[Female Voters]]</f>
        <v>0.64499474137106794</v>
      </c>
      <c r="Z578" s="95">
        <f>Table1[[#This Row],[Male Ballots]]/Table1[[#This Row],[Male Voters]]</f>
        <v>0.60472908290254646</v>
      </c>
      <c r="AA578" s="94">
        <f>Table1[[#This Row],[Total Ballots]]/Table1[[#This Row],[Total Voters]]</f>
        <v>0.62624683980694096</v>
      </c>
    </row>
    <row r="579" spans="1:27" s="7" customFormat="1" x14ac:dyDescent="0.35">
      <c r="A579" s="102" t="s">
        <v>48</v>
      </c>
      <c r="B579" s="103">
        <v>2024</v>
      </c>
      <c r="C579" s="17" t="s">
        <v>82</v>
      </c>
      <c r="D579" s="17" t="s">
        <v>87</v>
      </c>
      <c r="E579" s="117"/>
      <c r="F579" s="117"/>
      <c r="G579" s="110" t="s">
        <v>64</v>
      </c>
      <c r="H579" s="122">
        <v>14908.059000000001</v>
      </c>
      <c r="I579" s="122">
        <v>15050.101000000001</v>
      </c>
      <c r="J579" s="123">
        <v>29958.16</v>
      </c>
      <c r="K579">
        <v>11329</v>
      </c>
      <c r="L579">
        <v>10850</v>
      </c>
      <c r="M579">
        <v>620</v>
      </c>
      <c r="N579">
        <v>22799</v>
      </c>
      <c r="O579">
        <v>8454</v>
      </c>
      <c r="P579">
        <v>7930</v>
      </c>
      <c r="Q579">
        <v>428</v>
      </c>
      <c r="R579">
        <v>16812</v>
      </c>
      <c r="S579" s="105">
        <f>Table1[[#This Row],[Female Voters]]/Table1[[#This Row],[Female Population]]</f>
        <v>0.75992454819235689</v>
      </c>
      <c r="T579" s="94">
        <f>Table1[[#This Row],[Male Voters]]/Table1[[#This Row],[Male Population]]</f>
        <v>0.72092539445416348</v>
      </c>
      <c r="U579" s="94">
        <f>Table1[[#This Row],[Total Voters]]/Table1[[#This Row],[Total Population]]</f>
        <v>0.76102804711637828</v>
      </c>
      <c r="V579" s="94">
        <f>Table1[[#This Row],[Female Ballots]]/Table1[[#This Row],[Female Population]]</f>
        <v>0.5670758346207242</v>
      </c>
      <c r="W579" s="94">
        <f>Table1[[#This Row],[Male Ballots]]/Table1[[#This Row],[Male Population]]</f>
        <v>0.5269067629512918</v>
      </c>
      <c r="X579" s="94">
        <f>Table1[[#This Row],[Total Ballots]]/Table1[[#This Row],[Total Population]]</f>
        <v>0.5611826627536538</v>
      </c>
      <c r="Y579" s="94">
        <f>Table1[[#This Row],[Female Ballots]]/Table1[[#This Row],[Female Voters]]</f>
        <v>0.74622649836702271</v>
      </c>
      <c r="Z579" s="95">
        <f>Table1[[#This Row],[Male Ballots]]/Table1[[#This Row],[Male Voters]]</f>
        <v>0.73087557603686637</v>
      </c>
      <c r="AA579" s="94">
        <f>Table1[[#This Row],[Total Ballots]]/Table1[[#This Row],[Total Voters]]</f>
        <v>0.73740076319136805</v>
      </c>
    </row>
    <row r="580" spans="1:27" s="7" customFormat="1" x14ac:dyDescent="0.35">
      <c r="A580" s="102" t="s">
        <v>48</v>
      </c>
      <c r="B580" s="103">
        <v>2024</v>
      </c>
      <c r="C580" s="17" t="s">
        <v>82</v>
      </c>
      <c r="D580" s="17" t="s">
        <v>87</v>
      </c>
      <c r="E580" s="117"/>
      <c r="F580" s="117"/>
      <c r="G580" s="110" t="s">
        <v>65</v>
      </c>
      <c r="H580" s="122">
        <v>12173.909</v>
      </c>
      <c r="I580" s="122">
        <v>12184.507</v>
      </c>
      <c r="J580" s="123">
        <v>24358.41</v>
      </c>
      <c r="K580">
        <v>9390</v>
      </c>
      <c r="L580">
        <v>9023</v>
      </c>
      <c r="M580">
        <v>470</v>
      </c>
      <c r="N580">
        <v>18883</v>
      </c>
      <c r="O580">
        <v>7558</v>
      </c>
      <c r="P580">
        <v>7228</v>
      </c>
      <c r="Q580">
        <v>346</v>
      </c>
      <c r="R580">
        <v>15132</v>
      </c>
      <c r="S580" s="105">
        <f>Table1[[#This Row],[Female Voters]]/Table1[[#This Row],[Female Population]]</f>
        <v>0.77132168476041674</v>
      </c>
      <c r="T580" s="94">
        <f>Table1[[#This Row],[Male Voters]]/Table1[[#This Row],[Male Population]]</f>
        <v>0.74053057706807512</v>
      </c>
      <c r="U580" s="94">
        <f>Table1[[#This Row],[Total Voters]]/Table1[[#This Row],[Total Population]]</f>
        <v>0.77521480260821618</v>
      </c>
      <c r="V580" s="94">
        <f>Table1[[#This Row],[Female Ballots]]/Table1[[#This Row],[Female Population]]</f>
        <v>0.6208359204919307</v>
      </c>
      <c r="W580" s="94">
        <f>Table1[[#This Row],[Male Ballots]]/Table1[[#This Row],[Male Population]]</f>
        <v>0.59321234745074214</v>
      </c>
      <c r="X580" s="94">
        <f>Table1[[#This Row],[Total Ballots]]/Table1[[#This Row],[Total Population]]</f>
        <v>0.62122281380434929</v>
      </c>
      <c r="Y580" s="94">
        <f>Table1[[#This Row],[Female Ballots]]/Table1[[#This Row],[Female Voters]]</f>
        <v>0.80489882854100103</v>
      </c>
      <c r="Z580" s="95">
        <f>Table1[[#This Row],[Male Ballots]]/Table1[[#This Row],[Male Voters]]</f>
        <v>0.80106394768923861</v>
      </c>
      <c r="AA580" s="94">
        <f>Table1[[#This Row],[Total Ballots]]/Table1[[#This Row],[Total Voters]]</f>
        <v>0.80135571678229089</v>
      </c>
    </row>
    <row r="581" spans="1:27" s="7" customFormat="1" x14ac:dyDescent="0.35">
      <c r="A581" s="102" t="s">
        <v>48</v>
      </c>
      <c r="B581" s="103">
        <v>2024</v>
      </c>
      <c r="C581" s="17" t="s">
        <v>82</v>
      </c>
      <c r="D581" s="17" t="s">
        <v>87</v>
      </c>
      <c r="E581" s="117"/>
      <c r="F581" s="117"/>
      <c r="G581" s="110" t="s">
        <v>66</v>
      </c>
      <c r="H581" s="122">
        <v>12232.012999999999</v>
      </c>
      <c r="I581" s="122">
        <v>11526.921999999999</v>
      </c>
      <c r="J581" s="123">
        <v>23758.940000000002</v>
      </c>
      <c r="K581">
        <v>9917</v>
      </c>
      <c r="L581">
        <v>9355</v>
      </c>
      <c r="M581">
        <v>545</v>
      </c>
      <c r="N581">
        <v>19817</v>
      </c>
      <c r="O581">
        <v>8574</v>
      </c>
      <c r="P581">
        <v>8010</v>
      </c>
      <c r="Q581">
        <v>405</v>
      </c>
      <c r="R581">
        <v>16989</v>
      </c>
      <c r="S581" s="105">
        <f>Table1[[#This Row],[Female Voters]]/Table1[[#This Row],[Female Population]]</f>
        <v>0.81074145359394245</v>
      </c>
      <c r="T581" s="94">
        <f>Table1[[#This Row],[Male Voters]]/Table1[[#This Row],[Male Population]]</f>
        <v>0.81157832073471137</v>
      </c>
      <c r="U581" s="94">
        <f>Table1[[#This Row],[Total Voters]]/Table1[[#This Row],[Total Population]]</f>
        <v>0.83408603245767687</v>
      </c>
      <c r="V581" s="94">
        <f>Table1[[#This Row],[Female Ballots]]/Table1[[#This Row],[Female Population]]</f>
        <v>0.70094758728591944</v>
      </c>
      <c r="W581" s="94">
        <f>Table1[[#This Row],[Male Ballots]]/Table1[[#This Row],[Male Population]]</f>
        <v>0.6948949598166797</v>
      </c>
      <c r="X581" s="94">
        <f>Table1[[#This Row],[Total Ballots]]/Table1[[#This Row],[Total Population]]</f>
        <v>0.71505715322316565</v>
      </c>
      <c r="Y581" s="94">
        <f>Table1[[#This Row],[Female Ballots]]/Table1[[#This Row],[Female Voters]]</f>
        <v>0.8645759806393063</v>
      </c>
      <c r="Z581" s="95">
        <f>Table1[[#This Row],[Male Ballots]]/Table1[[#This Row],[Male Voters]]</f>
        <v>0.85622661678246925</v>
      </c>
      <c r="AA581" s="94">
        <f>Table1[[#This Row],[Total Ballots]]/Table1[[#This Row],[Total Voters]]</f>
        <v>0.85729424231720242</v>
      </c>
    </row>
    <row r="582" spans="1:27" s="7" customFormat="1" x14ac:dyDescent="0.35">
      <c r="A582" s="102" t="s">
        <v>48</v>
      </c>
      <c r="B582" s="103">
        <v>2024</v>
      </c>
      <c r="C582" s="17" t="s">
        <v>82</v>
      </c>
      <c r="D582" s="17" t="s">
        <v>87</v>
      </c>
      <c r="E582" s="117"/>
      <c r="F582" s="117"/>
      <c r="G582" s="110" t="s">
        <v>67</v>
      </c>
      <c r="H582" s="122">
        <v>19993.297999999999</v>
      </c>
      <c r="I582" s="122">
        <v>17316.97</v>
      </c>
      <c r="J582" s="123">
        <v>37310.269</v>
      </c>
      <c r="K582">
        <v>17446</v>
      </c>
      <c r="L582">
        <v>15391</v>
      </c>
      <c r="M582">
        <v>705</v>
      </c>
      <c r="N582">
        <v>33542</v>
      </c>
      <c r="O582">
        <v>15524</v>
      </c>
      <c r="P582">
        <v>14009</v>
      </c>
      <c r="Q582">
        <v>570</v>
      </c>
      <c r="R582">
        <v>30103</v>
      </c>
      <c r="S582" s="105">
        <f>Table1[[#This Row],[Female Voters]]/Table1[[#This Row],[Female Population]]</f>
        <v>0.87259240571515517</v>
      </c>
      <c r="T582" s="94">
        <f>Table1[[#This Row],[Male Voters]]/Table1[[#This Row],[Male Population]]</f>
        <v>0.88878135147199533</v>
      </c>
      <c r="U582" s="94">
        <f>Table1[[#This Row],[Total Voters]]/Table1[[#This Row],[Total Population]]</f>
        <v>0.89900182708411991</v>
      </c>
      <c r="V582" s="94">
        <f>Table1[[#This Row],[Female Ballots]]/Table1[[#This Row],[Female Population]]</f>
        <v>0.7764601918102757</v>
      </c>
      <c r="W582" s="94">
        <f>Table1[[#This Row],[Male Ballots]]/Table1[[#This Row],[Male Population]]</f>
        <v>0.80897524220461192</v>
      </c>
      <c r="X582" s="94">
        <f>Table1[[#This Row],[Total Ballots]]/Table1[[#This Row],[Total Population]]</f>
        <v>0.80682881166040377</v>
      </c>
      <c r="Y582" s="94">
        <f>Table1[[#This Row],[Female Ballots]]/Table1[[#This Row],[Female Voters]]</f>
        <v>0.88983147999541445</v>
      </c>
      <c r="Z582" s="95">
        <f>Table1[[#This Row],[Male Ballots]]/Table1[[#This Row],[Male Voters]]</f>
        <v>0.91020726398544605</v>
      </c>
      <c r="AA582" s="94">
        <f>Table1[[#This Row],[Total Ballots]]/Table1[[#This Row],[Total Voters]]</f>
        <v>0.89747182636694289</v>
      </c>
    </row>
    <row r="583" spans="1:27" s="7" customFormat="1" x14ac:dyDescent="0.35">
      <c r="A583" s="102" t="s">
        <v>44</v>
      </c>
      <c r="B583" s="103">
        <v>2024</v>
      </c>
      <c r="C583" s="17" t="s">
        <v>82</v>
      </c>
      <c r="D583" s="116"/>
      <c r="E583" s="117"/>
      <c r="F583" s="117"/>
      <c r="G583" s="110" t="s">
        <v>79</v>
      </c>
      <c r="H583" s="122">
        <v>32603.615900000001</v>
      </c>
      <c r="I583" s="122">
        <v>32620.266800000005</v>
      </c>
      <c r="J583" s="123">
        <v>65223.885199999997</v>
      </c>
      <c r="K583">
        <v>26792</v>
      </c>
      <c r="L583">
        <v>25602</v>
      </c>
      <c r="M583">
        <v>1147</v>
      </c>
      <c r="N583">
        <v>53541</v>
      </c>
      <c r="O583">
        <v>21774</v>
      </c>
      <c r="P583">
        <v>19968</v>
      </c>
      <c r="Q583">
        <v>859</v>
      </c>
      <c r="R583">
        <v>42601</v>
      </c>
      <c r="S583" s="105">
        <f>Table1[[#This Row],[Female Voters]]/Table1[[#This Row],[Female Population]]</f>
        <v>0.8217493446792814</v>
      </c>
      <c r="T583" s="94">
        <f>Table1[[#This Row],[Male Voters]]/Table1[[#This Row],[Male Population]]</f>
        <v>0.78484949730699305</v>
      </c>
      <c r="U583" s="94">
        <f>Table1[[#This Row],[Total Voters]]/Table1[[#This Row],[Total Population]]</f>
        <v>0.82088026243490331</v>
      </c>
      <c r="V583" s="94">
        <f>Table1[[#This Row],[Female Ballots]]/Table1[[#This Row],[Female Population]]</f>
        <v>0.66784003549741244</v>
      </c>
      <c r="W583" s="94">
        <f>Table1[[#This Row],[Male Ballots]]/Table1[[#This Row],[Male Population]]</f>
        <v>0.61213478486938666</v>
      </c>
      <c r="X583" s="94">
        <f>Table1[[#This Row],[Total Ballots]]/Table1[[#This Row],[Total Population]]</f>
        <v>0.65315029715525141</v>
      </c>
      <c r="Y583" s="94">
        <f>Table1[[#This Row],[Female Ballots]]/Table1[[#This Row],[Female Voters]]</f>
        <v>0.81270528515974916</v>
      </c>
      <c r="Z583" s="95">
        <f>Table1[[#This Row],[Male Ballots]]/Table1[[#This Row],[Male Voters]]</f>
        <v>0.77993906726037032</v>
      </c>
      <c r="AA583" s="94">
        <f>Table1[[#This Row],[Total Ballots]]/Table1[[#This Row],[Total Voters]]</f>
        <v>0.79567060757176744</v>
      </c>
    </row>
    <row r="584" spans="1:27" s="7" customFormat="1" x14ac:dyDescent="0.35">
      <c r="A584" s="102" t="s">
        <v>44</v>
      </c>
      <c r="B584" s="103">
        <v>2024</v>
      </c>
      <c r="C584" s="17" t="s">
        <v>82</v>
      </c>
      <c r="D584" s="116"/>
      <c r="E584" s="117"/>
      <c r="F584" s="117"/>
      <c r="G584" s="110" t="s">
        <v>62</v>
      </c>
      <c r="H584" s="122">
        <v>3181.3349000000003</v>
      </c>
      <c r="I584" s="122">
        <v>3367.7833000000005</v>
      </c>
      <c r="J584" s="123">
        <v>6549.1182000000008</v>
      </c>
      <c r="K584">
        <v>2480</v>
      </c>
      <c r="L584">
        <v>2566</v>
      </c>
      <c r="M584">
        <v>153</v>
      </c>
      <c r="N584">
        <v>5199</v>
      </c>
      <c r="O584">
        <v>1544</v>
      </c>
      <c r="P584">
        <v>1321</v>
      </c>
      <c r="Q584">
        <v>105</v>
      </c>
      <c r="R584">
        <v>2970</v>
      </c>
      <c r="S584" s="105">
        <f>Table1[[#This Row],[Female Voters]]/Table1[[#This Row],[Female Population]]</f>
        <v>0.7795469757050727</v>
      </c>
      <c r="T584" s="94">
        <f>Table1[[#This Row],[Male Voters]]/Table1[[#This Row],[Male Population]]</f>
        <v>0.76192550749925025</v>
      </c>
      <c r="U584" s="94">
        <f>Table1[[#This Row],[Total Voters]]/Table1[[#This Row],[Total Population]]</f>
        <v>0.79384733046961942</v>
      </c>
      <c r="V584" s="94">
        <f>Table1[[#This Row],[Female Ballots]]/Table1[[#This Row],[Female Population]]</f>
        <v>0.48533085906799683</v>
      </c>
      <c r="W584" s="94">
        <f>Table1[[#This Row],[Male Ballots]]/Table1[[#This Row],[Male Population]]</f>
        <v>0.39224614006489067</v>
      </c>
      <c r="X584" s="94">
        <f>Table1[[#This Row],[Total Ballots]]/Table1[[#This Row],[Total Population]]</f>
        <v>0.45349616685800537</v>
      </c>
      <c r="Y584" s="94">
        <f>Table1[[#This Row],[Female Ballots]]/Table1[[#This Row],[Female Voters]]</f>
        <v>0.6225806451612903</v>
      </c>
      <c r="Z584" s="95">
        <f>Table1[[#This Row],[Male Ballots]]/Table1[[#This Row],[Male Voters]]</f>
        <v>0.51480904130943106</v>
      </c>
      <c r="AA584" s="94">
        <f>Table1[[#This Row],[Total Ballots]]/Table1[[#This Row],[Total Voters]]</f>
        <v>0.57126370455856901</v>
      </c>
    </row>
    <row r="585" spans="1:27" s="7" customFormat="1" x14ac:dyDescent="0.35">
      <c r="A585" s="102" t="s">
        <v>44</v>
      </c>
      <c r="B585" s="103">
        <v>2024</v>
      </c>
      <c r="C585" s="17" t="s">
        <v>82</v>
      </c>
      <c r="D585" s="116"/>
      <c r="E585" s="117"/>
      <c r="F585" s="117"/>
      <c r="G585" s="110" t="s">
        <v>63</v>
      </c>
      <c r="H585" s="122">
        <v>4569.5200000000004</v>
      </c>
      <c r="I585" s="122">
        <v>5114.3500000000004</v>
      </c>
      <c r="J585" s="123">
        <v>9683.8709999999992</v>
      </c>
      <c r="K585">
        <v>3815</v>
      </c>
      <c r="L585">
        <v>3770</v>
      </c>
      <c r="M585">
        <v>219</v>
      </c>
      <c r="N585">
        <v>7804</v>
      </c>
      <c r="O585">
        <v>2534</v>
      </c>
      <c r="P585">
        <v>2297</v>
      </c>
      <c r="Q585">
        <v>158</v>
      </c>
      <c r="R585">
        <v>4989</v>
      </c>
      <c r="S585" s="105">
        <f>Table1[[#This Row],[Female Voters]]/Table1[[#This Row],[Female Population]]</f>
        <v>0.83487981232164421</v>
      </c>
      <c r="T585" s="94">
        <f>Table1[[#This Row],[Male Voters]]/Table1[[#This Row],[Male Population]]</f>
        <v>0.73714157224280696</v>
      </c>
      <c r="U585" s="94">
        <f>Table1[[#This Row],[Total Voters]]/Table1[[#This Row],[Total Population]]</f>
        <v>0.8058760799271284</v>
      </c>
      <c r="V585" s="94">
        <f>Table1[[#This Row],[Female Ballots]]/Table1[[#This Row],[Female Population]]</f>
        <v>0.55454402212923892</v>
      </c>
      <c r="W585" s="94">
        <f>Table1[[#This Row],[Male Ballots]]/Table1[[#This Row],[Male Population]]</f>
        <v>0.44912843274316383</v>
      </c>
      <c r="X585" s="94">
        <f>Table1[[#This Row],[Total Ballots]]/Table1[[#This Row],[Total Population]]</f>
        <v>0.51518654058898561</v>
      </c>
      <c r="Y585" s="94">
        <f>Table1[[#This Row],[Female Ballots]]/Table1[[#This Row],[Female Voters]]</f>
        <v>0.66422018348623857</v>
      </c>
      <c r="Z585" s="95">
        <f>Table1[[#This Row],[Male Ballots]]/Table1[[#This Row],[Male Voters]]</f>
        <v>0.60928381962864719</v>
      </c>
      <c r="AA585" s="94">
        <f>Table1[[#This Row],[Total Ballots]]/Table1[[#This Row],[Total Voters]]</f>
        <v>0.63928754484879546</v>
      </c>
    </row>
    <row r="586" spans="1:27" s="7" customFormat="1" x14ac:dyDescent="0.35">
      <c r="A586" s="102" t="s">
        <v>44</v>
      </c>
      <c r="B586" s="103">
        <v>2024</v>
      </c>
      <c r="C586" s="17" t="s">
        <v>82</v>
      </c>
      <c r="D586" s="116"/>
      <c r="E586" s="117"/>
      <c r="F586" s="117"/>
      <c r="G586" s="110" t="s">
        <v>64</v>
      </c>
      <c r="H586" s="122">
        <v>5374.7610000000004</v>
      </c>
      <c r="I586" s="122">
        <v>5577.3950000000004</v>
      </c>
      <c r="J586" s="123">
        <v>10952.155999999999</v>
      </c>
      <c r="K586">
        <v>4152</v>
      </c>
      <c r="L586">
        <v>3993</v>
      </c>
      <c r="M586">
        <v>196</v>
      </c>
      <c r="N586">
        <v>8341</v>
      </c>
      <c r="O586">
        <v>3202</v>
      </c>
      <c r="P586">
        <v>2980</v>
      </c>
      <c r="Q586">
        <v>147</v>
      </c>
      <c r="R586">
        <v>6329</v>
      </c>
      <c r="S586" s="105">
        <f>Table1[[#This Row],[Female Voters]]/Table1[[#This Row],[Female Population]]</f>
        <v>0.77249946555763127</v>
      </c>
      <c r="T586" s="94">
        <f>Table1[[#This Row],[Male Voters]]/Table1[[#This Row],[Male Population]]</f>
        <v>0.71592562477644128</v>
      </c>
      <c r="U586" s="94">
        <f>Table1[[#This Row],[Total Voters]]/Table1[[#This Row],[Total Population]]</f>
        <v>0.76158520751530578</v>
      </c>
      <c r="V586" s="94">
        <f>Table1[[#This Row],[Female Ballots]]/Table1[[#This Row],[Female Population]]</f>
        <v>0.59574742021087068</v>
      </c>
      <c r="W586" s="94">
        <f>Table1[[#This Row],[Male Ballots]]/Table1[[#This Row],[Male Population]]</f>
        <v>0.53429961478432131</v>
      </c>
      <c r="X586" s="94">
        <f>Table1[[#This Row],[Total Ballots]]/Table1[[#This Row],[Total Population]]</f>
        <v>0.57787708648415892</v>
      </c>
      <c r="Y586" s="94">
        <f>Table1[[#This Row],[Female Ballots]]/Table1[[#This Row],[Female Voters]]</f>
        <v>0.77119460500963388</v>
      </c>
      <c r="Z586" s="95">
        <f>Table1[[#This Row],[Male Ballots]]/Table1[[#This Row],[Male Voters]]</f>
        <v>0.74630603556223396</v>
      </c>
      <c r="AA586" s="94">
        <f>Table1[[#This Row],[Total Ballots]]/Table1[[#This Row],[Total Voters]]</f>
        <v>0.75878192063301764</v>
      </c>
    </row>
    <row r="587" spans="1:27" s="7" customFormat="1" x14ac:dyDescent="0.35">
      <c r="A587" s="102" t="s">
        <v>44</v>
      </c>
      <c r="B587" s="103">
        <v>2024</v>
      </c>
      <c r="C587" s="17" t="s">
        <v>82</v>
      </c>
      <c r="D587" s="116"/>
      <c r="E587" s="117"/>
      <c r="F587" s="117"/>
      <c r="G587" s="110" t="s">
        <v>65</v>
      </c>
      <c r="H587" s="122">
        <v>4684.1260000000002</v>
      </c>
      <c r="I587" s="122">
        <v>4757.8779999999997</v>
      </c>
      <c r="J587" s="123">
        <v>9442.0040000000008</v>
      </c>
      <c r="K587">
        <v>3449</v>
      </c>
      <c r="L587">
        <v>3342</v>
      </c>
      <c r="M587">
        <v>147</v>
      </c>
      <c r="N587">
        <v>6938</v>
      </c>
      <c r="O587">
        <v>2851</v>
      </c>
      <c r="P587">
        <v>2693</v>
      </c>
      <c r="Q587">
        <v>111</v>
      </c>
      <c r="R587">
        <v>5655</v>
      </c>
      <c r="S587" s="105">
        <f>Table1[[#This Row],[Female Voters]]/Table1[[#This Row],[Female Population]]</f>
        <v>0.7363166575792367</v>
      </c>
      <c r="T587" s="94">
        <f>Table1[[#This Row],[Male Voters]]/Table1[[#This Row],[Male Population]]</f>
        <v>0.70241397530579819</v>
      </c>
      <c r="U587" s="94">
        <f>Table1[[#This Row],[Total Voters]]/Table1[[#This Row],[Total Population]]</f>
        <v>0.73480163744899907</v>
      </c>
      <c r="V587" s="94">
        <f>Table1[[#This Row],[Female Ballots]]/Table1[[#This Row],[Female Population]]</f>
        <v>0.60865143251910814</v>
      </c>
      <c r="W587" s="94">
        <f>Table1[[#This Row],[Male Ballots]]/Table1[[#This Row],[Male Population]]</f>
        <v>0.56600862821619224</v>
      </c>
      <c r="X587" s="94">
        <f>Table1[[#This Row],[Total Ballots]]/Table1[[#This Row],[Total Population]]</f>
        <v>0.59891946667254103</v>
      </c>
      <c r="Y587" s="94">
        <f>Table1[[#This Row],[Female Ballots]]/Table1[[#This Row],[Female Voters]]</f>
        <v>0.82661641055378365</v>
      </c>
      <c r="Z587" s="95">
        <f>Table1[[#This Row],[Male Ballots]]/Table1[[#This Row],[Male Voters]]</f>
        <v>0.80580490724117293</v>
      </c>
      <c r="AA587" s="94">
        <f>Table1[[#This Row],[Total Ballots]]/Table1[[#This Row],[Total Voters]]</f>
        <v>0.81507639089074657</v>
      </c>
    </row>
    <row r="588" spans="1:27" s="7" customFormat="1" x14ac:dyDescent="0.35">
      <c r="A588" s="102" t="s">
        <v>44</v>
      </c>
      <c r="B588" s="103">
        <v>2024</v>
      </c>
      <c r="C588" s="17" t="s">
        <v>82</v>
      </c>
      <c r="D588" s="116"/>
      <c r="E588" s="117"/>
      <c r="F588" s="117"/>
      <c r="G588" s="110" t="s">
        <v>66</v>
      </c>
      <c r="H588" s="122">
        <v>5121.1640000000007</v>
      </c>
      <c r="I588" s="122">
        <v>5032.4690000000001</v>
      </c>
      <c r="J588" s="123">
        <v>10153.634</v>
      </c>
      <c r="K588">
        <v>4256</v>
      </c>
      <c r="L588">
        <v>4085</v>
      </c>
      <c r="M588">
        <v>189</v>
      </c>
      <c r="N588">
        <v>8530</v>
      </c>
      <c r="O588">
        <v>3718</v>
      </c>
      <c r="P588">
        <v>3473</v>
      </c>
      <c r="Q588">
        <v>138</v>
      </c>
      <c r="R588">
        <v>7329</v>
      </c>
      <c r="S588" s="105">
        <f>Table1[[#This Row],[Female Voters]]/Table1[[#This Row],[Female Population]]</f>
        <v>0.83106106346135356</v>
      </c>
      <c r="T588" s="94">
        <f>Table1[[#This Row],[Male Voters]]/Table1[[#This Row],[Male Population]]</f>
        <v>0.81172879554747379</v>
      </c>
      <c r="U588" s="94">
        <f>Table1[[#This Row],[Total Voters]]/Table1[[#This Row],[Total Population]]</f>
        <v>0.840093310434471</v>
      </c>
      <c r="V588" s="94">
        <f>Table1[[#This Row],[Female Ballots]]/Table1[[#This Row],[Female Population]]</f>
        <v>0.72600682188658661</v>
      </c>
      <c r="W588" s="94">
        <f>Table1[[#This Row],[Male Ballots]]/Table1[[#This Row],[Male Population]]</f>
        <v>0.69011850842995759</v>
      </c>
      <c r="X588" s="94">
        <f>Table1[[#This Row],[Total Ballots]]/Table1[[#This Row],[Total Population]]</f>
        <v>0.72181053601104783</v>
      </c>
      <c r="Y588" s="94">
        <f>Table1[[#This Row],[Female Ballots]]/Table1[[#This Row],[Female Voters]]</f>
        <v>0.87359022556390975</v>
      </c>
      <c r="Z588" s="95">
        <f>Table1[[#This Row],[Male Ballots]]/Table1[[#This Row],[Male Voters]]</f>
        <v>0.85018359853121173</v>
      </c>
      <c r="AA588" s="94">
        <f>Table1[[#This Row],[Total Ballots]]/Table1[[#This Row],[Total Voters]]</f>
        <v>0.85920281359906214</v>
      </c>
    </row>
    <row r="589" spans="1:27" s="7" customFormat="1" x14ac:dyDescent="0.35">
      <c r="A589" s="102" t="s">
        <v>44</v>
      </c>
      <c r="B589" s="103">
        <v>2024</v>
      </c>
      <c r="C589" s="17" t="s">
        <v>82</v>
      </c>
      <c r="D589" s="116"/>
      <c r="E589" s="117"/>
      <c r="F589" s="117"/>
      <c r="G589" s="110" t="s">
        <v>67</v>
      </c>
      <c r="H589" s="122">
        <v>9672.7099999999991</v>
      </c>
      <c r="I589" s="122">
        <v>8770.3915000000015</v>
      </c>
      <c r="J589" s="123">
        <v>18443.101999999999</v>
      </c>
      <c r="K589">
        <v>8640</v>
      </c>
      <c r="L589">
        <v>7846</v>
      </c>
      <c r="M589">
        <v>243</v>
      </c>
      <c r="N589">
        <v>16729</v>
      </c>
      <c r="O589">
        <v>7925</v>
      </c>
      <c r="P589">
        <v>7204</v>
      </c>
      <c r="Q589">
        <v>200</v>
      </c>
      <c r="R589">
        <v>15329</v>
      </c>
      <c r="S589" s="105">
        <f>Table1[[#This Row],[Female Voters]]/Table1[[#This Row],[Female Population]]</f>
        <v>0.89323467776869159</v>
      </c>
      <c r="T589" s="94">
        <f>Table1[[#This Row],[Male Voters]]/Table1[[#This Row],[Male Population]]</f>
        <v>0.89460088526264747</v>
      </c>
      <c r="U589" s="94">
        <f>Table1[[#This Row],[Total Voters]]/Table1[[#This Row],[Total Population]]</f>
        <v>0.90705999457141218</v>
      </c>
      <c r="V589" s="94">
        <f>Table1[[#This Row],[Female Ballots]]/Table1[[#This Row],[Female Population]]</f>
        <v>0.81931537283760192</v>
      </c>
      <c r="W589" s="94">
        <f>Table1[[#This Row],[Male Ballots]]/Table1[[#This Row],[Male Population]]</f>
        <v>0.82140004810503597</v>
      </c>
      <c r="X589" s="94">
        <f>Table1[[#This Row],[Total Ballots]]/Table1[[#This Row],[Total Population]]</f>
        <v>0.8311508552086303</v>
      </c>
      <c r="Y589" s="94">
        <f>Table1[[#This Row],[Female Ballots]]/Table1[[#This Row],[Female Voters]]</f>
        <v>0.91724537037037035</v>
      </c>
      <c r="Z589" s="95">
        <f>Table1[[#This Row],[Male Ballots]]/Table1[[#This Row],[Male Voters]]</f>
        <v>0.91817486617384658</v>
      </c>
      <c r="AA589" s="94">
        <f>Table1[[#This Row],[Total Ballots]]/Table1[[#This Row],[Total Voters]]</f>
        <v>0.91631298941957084</v>
      </c>
    </row>
    <row r="590" spans="1:27" s="7" customFormat="1" x14ac:dyDescent="0.35">
      <c r="A590" s="102" t="s">
        <v>33</v>
      </c>
      <c r="B590" s="103">
        <v>2024</v>
      </c>
      <c r="C590" s="17" t="s">
        <v>82</v>
      </c>
      <c r="D590" s="17" t="s">
        <v>87</v>
      </c>
      <c r="E590" s="117"/>
      <c r="F590" s="117"/>
      <c r="G590" s="110" t="s">
        <v>79</v>
      </c>
      <c r="H590" s="122">
        <v>34445.222300000001</v>
      </c>
      <c r="I590" s="122">
        <v>31987.526900000004</v>
      </c>
      <c r="J590" s="123">
        <v>66432.748200000002</v>
      </c>
      <c r="K590">
        <v>30060</v>
      </c>
      <c r="L590">
        <v>27255</v>
      </c>
      <c r="M590">
        <v>1549</v>
      </c>
      <c r="N590">
        <v>58864</v>
      </c>
      <c r="O590">
        <v>25395</v>
      </c>
      <c r="P590">
        <v>22388</v>
      </c>
      <c r="Q590">
        <v>1226</v>
      </c>
      <c r="R590">
        <v>49009</v>
      </c>
      <c r="S590" s="105">
        <f>Table1[[#This Row],[Female Voters]]/Table1[[#This Row],[Female Population]]</f>
        <v>0.87268996954622646</v>
      </c>
      <c r="T590" s="94">
        <f>Table1[[#This Row],[Male Voters]]/Table1[[#This Row],[Male Population]]</f>
        <v>0.85205086611431646</v>
      </c>
      <c r="U590" s="94">
        <f>Table1[[#This Row],[Total Voters]]/Table1[[#This Row],[Total Population]]</f>
        <v>0.88606901859285114</v>
      </c>
      <c r="V590" s="94">
        <f>Table1[[#This Row],[Female Ballots]]/Table1[[#This Row],[Female Population]]</f>
        <v>0.73725754413261546</v>
      </c>
      <c r="W590" s="94">
        <f>Table1[[#This Row],[Male Ballots]]/Table1[[#This Row],[Male Population]]</f>
        <v>0.69989780923013456</v>
      </c>
      <c r="X590" s="94">
        <f>Table1[[#This Row],[Total Ballots]]/Table1[[#This Row],[Total Population]]</f>
        <v>0.73772350727468472</v>
      </c>
      <c r="Y590" s="94">
        <f>Table1[[#This Row],[Female Ballots]]/Table1[[#This Row],[Female Voters]]</f>
        <v>0.84481037924151692</v>
      </c>
      <c r="Z590" s="95">
        <f>Table1[[#This Row],[Male Ballots]]/Table1[[#This Row],[Male Voters]]</f>
        <v>0.82142726105301778</v>
      </c>
      <c r="AA590" s="94">
        <f>Table1[[#This Row],[Total Ballots]]/Table1[[#This Row],[Total Voters]]</f>
        <v>0.83258018483283502</v>
      </c>
    </row>
    <row r="591" spans="1:27" s="7" customFormat="1" x14ac:dyDescent="0.35">
      <c r="A591" s="102" t="s">
        <v>33</v>
      </c>
      <c r="B591" s="103">
        <v>2024</v>
      </c>
      <c r="C591" s="17" t="s">
        <v>82</v>
      </c>
      <c r="D591" s="17" t="s">
        <v>87</v>
      </c>
      <c r="E591" s="117"/>
      <c r="F591" s="117"/>
      <c r="G591" s="110" t="s">
        <v>62</v>
      </c>
      <c r="H591" s="122">
        <v>2168.2433000000001</v>
      </c>
      <c r="I591" s="122">
        <v>2424.2019</v>
      </c>
      <c r="J591" s="123">
        <v>4592.4452000000001</v>
      </c>
      <c r="K591">
        <v>1640</v>
      </c>
      <c r="L591">
        <v>1655</v>
      </c>
      <c r="M591">
        <v>157</v>
      </c>
      <c r="N591">
        <v>3452</v>
      </c>
      <c r="O591">
        <v>1057</v>
      </c>
      <c r="P591">
        <v>970</v>
      </c>
      <c r="Q591">
        <v>105</v>
      </c>
      <c r="R591">
        <v>2132</v>
      </c>
      <c r="S591" s="105">
        <f>Table1[[#This Row],[Female Voters]]/Table1[[#This Row],[Female Population]]</f>
        <v>0.75637268197715635</v>
      </c>
      <c r="T591" s="94">
        <f>Table1[[#This Row],[Male Voters]]/Table1[[#This Row],[Male Population]]</f>
        <v>0.68269891216569045</v>
      </c>
      <c r="U591" s="94">
        <f>Table1[[#This Row],[Total Voters]]/Table1[[#This Row],[Total Population]]</f>
        <v>0.75166928502489261</v>
      </c>
      <c r="V591" s="94">
        <f>Table1[[#This Row],[Female Ballots]]/Table1[[#This Row],[Female Population]]</f>
        <v>0.48749141759137454</v>
      </c>
      <c r="W591" s="94">
        <f>Table1[[#This Row],[Male Ballots]]/Table1[[#This Row],[Male Population]]</f>
        <v>0.40013168870134125</v>
      </c>
      <c r="X591" s="94">
        <f>Table1[[#This Row],[Total Ballots]]/Table1[[#This Row],[Total Population]]</f>
        <v>0.46424070558316077</v>
      </c>
      <c r="Y591" s="94">
        <f>Table1[[#This Row],[Female Ballots]]/Table1[[#This Row],[Female Voters]]</f>
        <v>0.64451219512195124</v>
      </c>
      <c r="Z591" s="95">
        <f>Table1[[#This Row],[Male Ballots]]/Table1[[#This Row],[Male Voters]]</f>
        <v>0.58610271903323263</v>
      </c>
      <c r="AA591" s="94">
        <f>Table1[[#This Row],[Total Ballots]]/Table1[[#This Row],[Total Voters]]</f>
        <v>0.61761297798377757</v>
      </c>
    </row>
    <row r="592" spans="1:27" s="7" customFormat="1" x14ac:dyDescent="0.35">
      <c r="A592" s="102" t="s">
        <v>33</v>
      </c>
      <c r="B592" s="103">
        <v>2024</v>
      </c>
      <c r="C592" s="17" t="s">
        <v>82</v>
      </c>
      <c r="D592" s="17" t="s">
        <v>87</v>
      </c>
      <c r="E592" s="117"/>
      <c r="F592" s="117"/>
      <c r="G592" s="110" t="s">
        <v>63</v>
      </c>
      <c r="H592" s="122">
        <v>3419.7460000000001</v>
      </c>
      <c r="I592" s="122">
        <v>3652.9949999999999</v>
      </c>
      <c r="J592" s="123">
        <v>7072.741</v>
      </c>
      <c r="K592">
        <v>3030</v>
      </c>
      <c r="L592">
        <v>2950</v>
      </c>
      <c r="M592">
        <v>235</v>
      </c>
      <c r="N592">
        <v>6215</v>
      </c>
      <c r="O592">
        <v>2028</v>
      </c>
      <c r="P592">
        <v>1829</v>
      </c>
      <c r="Q592">
        <v>167</v>
      </c>
      <c r="R592">
        <v>4024</v>
      </c>
      <c r="S592" s="105">
        <f>Table1[[#This Row],[Female Voters]]/Table1[[#This Row],[Female Population]]</f>
        <v>0.88603071690119672</v>
      </c>
      <c r="T592" s="94">
        <f>Table1[[#This Row],[Male Voters]]/Table1[[#This Row],[Male Population]]</f>
        <v>0.80755653922329484</v>
      </c>
      <c r="U592" s="94">
        <f>Table1[[#This Row],[Total Voters]]/Table1[[#This Row],[Total Population]]</f>
        <v>0.87872580093064345</v>
      </c>
      <c r="V592" s="94">
        <f>Table1[[#This Row],[Female Ballots]]/Table1[[#This Row],[Female Population]]</f>
        <v>0.59302649962891985</v>
      </c>
      <c r="W592" s="94">
        <f>Table1[[#This Row],[Male Ballots]]/Table1[[#This Row],[Male Population]]</f>
        <v>0.50068505431844279</v>
      </c>
      <c r="X592" s="94">
        <f>Table1[[#This Row],[Total Ballots]]/Table1[[#This Row],[Total Population]]</f>
        <v>0.56894491117375856</v>
      </c>
      <c r="Y592" s="94">
        <f>Table1[[#This Row],[Female Ballots]]/Table1[[#This Row],[Female Voters]]</f>
        <v>0.66930693069306935</v>
      </c>
      <c r="Z592" s="95">
        <f>Table1[[#This Row],[Male Ballots]]/Table1[[#This Row],[Male Voters]]</f>
        <v>0.62</v>
      </c>
      <c r="AA592" s="94">
        <f>Table1[[#This Row],[Total Ballots]]/Table1[[#This Row],[Total Voters]]</f>
        <v>0.64746580852775548</v>
      </c>
    </row>
    <row r="593" spans="1:27" s="7" customFormat="1" x14ac:dyDescent="0.35">
      <c r="A593" s="102" t="s">
        <v>33</v>
      </c>
      <c r="B593" s="103">
        <v>2024</v>
      </c>
      <c r="C593" s="17" t="s">
        <v>82</v>
      </c>
      <c r="D593" s="17" t="s">
        <v>87</v>
      </c>
      <c r="E593" s="117"/>
      <c r="F593" s="117"/>
      <c r="G593" s="110" t="s">
        <v>64</v>
      </c>
      <c r="H593" s="122">
        <v>4286.2669999999998</v>
      </c>
      <c r="I593" s="122">
        <v>4295.683</v>
      </c>
      <c r="J593" s="123">
        <v>8581.9500000000007</v>
      </c>
      <c r="K593">
        <v>3640</v>
      </c>
      <c r="L593">
        <v>3664</v>
      </c>
      <c r="M593">
        <v>251</v>
      </c>
      <c r="N593">
        <v>7555</v>
      </c>
      <c r="O593">
        <v>2773</v>
      </c>
      <c r="P593">
        <v>2626</v>
      </c>
      <c r="Q593">
        <v>187</v>
      </c>
      <c r="R593">
        <v>5586</v>
      </c>
      <c r="S593" s="105">
        <f>Table1[[#This Row],[Female Voters]]/Table1[[#This Row],[Female Population]]</f>
        <v>0.84922381176907558</v>
      </c>
      <c r="T593" s="94">
        <f>Table1[[#This Row],[Male Voters]]/Table1[[#This Row],[Male Population]]</f>
        <v>0.85294934472585615</v>
      </c>
      <c r="U593" s="94">
        <f>Table1[[#This Row],[Total Voters]]/Table1[[#This Row],[Total Population]]</f>
        <v>0.88033605416018501</v>
      </c>
      <c r="V593" s="94">
        <f>Table1[[#This Row],[Female Ballots]]/Table1[[#This Row],[Female Population]]</f>
        <v>0.64694989836144134</v>
      </c>
      <c r="W593" s="94">
        <f>Table1[[#This Row],[Male Ballots]]/Table1[[#This Row],[Male Population]]</f>
        <v>0.61131140263376049</v>
      </c>
      <c r="X593" s="94">
        <f>Table1[[#This Row],[Total Ballots]]/Table1[[#This Row],[Total Population]]</f>
        <v>0.6509010189991784</v>
      </c>
      <c r="Y593" s="94">
        <f>Table1[[#This Row],[Female Ballots]]/Table1[[#This Row],[Female Voters]]</f>
        <v>0.76181318681318677</v>
      </c>
      <c r="Z593" s="95">
        <f>Table1[[#This Row],[Male Ballots]]/Table1[[#This Row],[Male Voters]]</f>
        <v>0.71670305676855894</v>
      </c>
      <c r="AA593" s="94">
        <f>Table1[[#This Row],[Total Ballots]]/Table1[[#This Row],[Total Voters]]</f>
        <v>0.73937789543348775</v>
      </c>
    </row>
    <row r="594" spans="1:27" s="7" customFormat="1" x14ac:dyDescent="0.35">
      <c r="A594" s="102" t="s">
        <v>33</v>
      </c>
      <c r="B594" s="103">
        <v>2024</v>
      </c>
      <c r="C594" s="17" t="s">
        <v>82</v>
      </c>
      <c r="D594" s="17" t="s">
        <v>87</v>
      </c>
      <c r="E594" s="117"/>
      <c r="F594" s="117"/>
      <c r="G594" s="110" t="s">
        <v>65</v>
      </c>
      <c r="H594" s="122">
        <v>3894.8559999999998</v>
      </c>
      <c r="I594" s="122">
        <v>3706.7579999999998</v>
      </c>
      <c r="J594" s="123">
        <v>7601.6139999999996</v>
      </c>
      <c r="K594">
        <v>3373</v>
      </c>
      <c r="L594">
        <v>3258</v>
      </c>
      <c r="M594">
        <v>178</v>
      </c>
      <c r="N594">
        <v>6809</v>
      </c>
      <c r="O594">
        <v>2757</v>
      </c>
      <c r="P594">
        <v>2553</v>
      </c>
      <c r="Q594">
        <v>135</v>
      </c>
      <c r="R594">
        <v>5445</v>
      </c>
      <c r="S594" s="105">
        <f>Table1[[#This Row],[Female Voters]]/Table1[[#This Row],[Female Population]]</f>
        <v>0.86601404519191472</v>
      </c>
      <c r="T594" s="94">
        <f>Table1[[#This Row],[Male Voters]]/Table1[[#This Row],[Male Population]]</f>
        <v>0.87893517731667403</v>
      </c>
      <c r="U594" s="94">
        <f>Table1[[#This Row],[Total Voters]]/Table1[[#This Row],[Total Population]]</f>
        <v>0.89573082769001433</v>
      </c>
      <c r="V594" s="94">
        <f>Table1[[#This Row],[Female Ballots]]/Table1[[#This Row],[Female Population]]</f>
        <v>0.70785672178894421</v>
      </c>
      <c r="W594" s="94">
        <f>Table1[[#This Row],[Male Ballots]]/Table1[[#This Row],[Male Population]]</f>
        <v>0.68874202200413415</v>
      </c>
      <c r="X594" s="94">
        <f>Table1[[#This Row],[Total Ballots]]/Table1[[#This Row],[Total Population]]</f>
        <v>0.71629524992981752</v>
      </c>
      <c r="Y594" s="94">
        <f>Table1[[#This Row],[Female Ballots]]/Table1[[#This Row],[Female Voters]]</f>
        <v>0.8173732582270975</v>
      </c>
      <c r="Z594" s="95">
        <f>Table1[[#This Row],[Male Ballots]]/Table1[[#This Row],[Male Voters]]</f>
        <v>0.78360957642725604</v>
      </c>
      <c r="AA594" s="94">
        <f>Table1[[#This Row],[Total Ballots]]/Table1[[#This Row],[Total Voters]]</f>
        <v>0.79967689822294019</v>
      </c>
    </row>
    <row r="595" spans="1:27" s="7" customFormat="1" x14ac:dyDescent="0.35">
      <c r="A595" s="102" t="s">
        <v>33</v>
      </c>
      <c r="B595" s="103">
        <v>2024</v>
      </c>
      <c r="C595" s="17" t="s">
        <v>82</v>
      </c>
      <c r="D595" s="17" t="s">
        <v>87</v>
      </c>
      <c r="E595" s="117"/>
      <c r="F595" s="117"/>
      <c r="G595" s="110" t="s">
        <v>66</v>
      </c>
      <c r="H595" s="122">
        <v>5773.6630000000005</v>
      </c>
      <c r="I595" s="122">
        <v>4822.8580000000002</v>
      </c>
      <c r="J595" s="123">
        <v>10596.52</v>
      </c>
      <c r="K595">
        <v>4991</v>
      </c>
      <c r="L595">
        <v>4144</v>
      </c>
      <c r="M595">
        <v>281</v>
      </c>
      <c r="N595">
        <v>9416</v>
      </c>
      <c r="O595">
        <v>4384</v>
      </c>
      <c r="P595">
        <v>3600</v>
      </c>
      <c r="Q595">
        <v>228</v>
      </c>
      <c r="R595">
        <v>8212</v>
      </c>
      <c r="S595" s="105">
        <f>Table1[[#This Row],[Female Voters]]/Table1[[#This Row],[Female Population]]</f>
        <v>0.86444255579170448</v>
      </c>
      <c r="T595" s="94">
        <f>Table1[[#This Row],[Male Voters]]/Table1[[#This Row],[Male Population]]</f>
        <v>0.85924155345233055</v>
      </c>
      <c r="U595" s="94">
        <f>Table1[[#This Row],[Total Voters]]/Table1[[#This Row],[Total Population]]</f>
        <v>0.88859361375243939</v>
      </c>
      <c r="V595" s="94">
        <f>Table1[[#This Row],[Female Ballots]]/Table1[[#This Row],[Female Population]]</f>
        <v>0.75930999090178963</v>
      </c>
      <c r="W595" s="94">
        <f>Table1[[#This Row],[Male Ballots]]/Table1[[#This Row],[Male Population]]</f>
        <v>0.74644536496824077</v>
      </c>
      <c r="X595" s="94">
        <f>Table1[[#This Row],[Total Ballots]]/Table1[[#This Row],[Total Population]]</f>
        <v>0.77497140570677914</v>
      </c>
      <c r="Y595" s="94">
        <f>Table1[[#This Row],[Female Ballots]]/Table1[[#This Row],[Female Voters]]</f>
        <v>0.87838108595471853</v>
      </c>
      <c r="Z595" s="95">
        <f>Table1[[#This Row],[Male Ballots]]/Table1[[#This Row],[Male Voters]]</f>
        <v>0.86872586872586877</v>
      </c>
      <c r="AA595" s="94">
        <f>Table1[[#This Row],[Total Ballots]]/Table1[[#This Row],[Total Voters]]</f>
        <v>0.8721325403568394</v>
      </c>
    </row>
    <row r="596" spans="1:27" s="7" customFormat="1" x14ac:dyDescent="0.35">
      <c r="A596" s="102" t="s">
        <v>33</v>
      </c>
      <c r="B596" s="103">
        <v>2024</v>
      </c>
      <c r="C596" s="17" t="s">
        <v>82</v>
      </c>
      <c r="D596" s="17" t="s">
        <v>87</v>
      </c>
      <c r="E596" s="117"/>
      <c r="F596" s="117"/>
      <c r="G596" s="110" t="s">
        <v>67</v>
      </c>
      <c r="H596" s="122">
        <v>14902.447</v>
      </c>
      <c r="I596" s="122">
        <v>13085.031000000001</v>
      </c>
      <c r="J596" s="123">
        <v>27987.478000000003</v>
      </c>
      <c r="K596">
        <v>13386</v>
      </c>
      <c r="L596">
        <v>11584</v>
      </c>
      <c r="M596">
        <v>447</v>
      </c>
      <c r="N596">
        <v>25417</v>
      </c>
      <c r="O596">
        <v>12396</v>
      </c>
      <c r="P596">
        <v>10810</v>
      </c>
      <c r="Q596">
        <v>404</v>
      </c>
      <c r="R596">
        <v>23610</v>
      </c>
      <c r="S596" s="105">
        <f>Table1[[#This Row],[Female Voters]]/Table1[[#This Row],[Female Population]]</f>
        <v>0.89824174513084998</v>
      </c>
      <c r="T596" s="94">
        <f>Table1[[#This Row],[Male Voters]]/Table1[[#This Row],[Male Population]]</f>
        <v>0.88528640092637145</v>
      </c>
      <c r="U596" s="94">
        <f>Table1[[#This Row],[Total Voters]]/Table1[[#This Row],[Total Population]]</f>
        <v>0.90815614039964576</v>
      </c>
      <c r="V596" s="94">
        <f>Table1[[#This Row],[Female Ballots]]/Table1[[#This Row],[Female Population]]</f>
        <v>0.83180970212475847</v>
      </c>
      <c r="W596" s="94">
        <f>Table1[[#This Row],[Male Ballots]]/Table1[[#This Row],[Male Population]]</f>
        <v>0.82613484064348031</v>
      </c>
      <c r="X596" s="94">
        <f>Table1[[#This Row],[Total Ballots]]/Table1[[#This Row],[Total Population]]</f>
        <v>0.8435915519076066</v>
      </c>
      <c r="Y596" s="94">
        <f>Table1[[#This Row],[Female Ballots]]/Table1[[#This Row],[Female Voters]]</f>
        <v>0.92604213357238907</v>
      </c>
      <c r="Z596" s="95">
        <f>Table1[[#This Row],[Male Ballots]]/Table1[[#This Row],[Male Voters]]</f>
        <v>0.93318370165745856</v>
      </c>
      <c r="AA596" s="94">
        <f>Table1[[#This Row],[Total Ballots]]/Table1[[#This Row],[Total Voters]]</f>
        <v>0.92890585041507656</v>
      </c>
    </row>
    <row r="597" spans="1:27" s="7" customFormat="1" x14ac:dyDescent="0.35">
      <c r="A597" s="102" t="s">
        <v>51</v>
      </c>
      <c r="B597" s="103">
        <v>2024</v>
      </c>
      <c r="C597" s="17" t="s">
        <v>82</v>
      </c>
      <c r="D597" s="17" t="s">
        <v>87</v>
      </c>
      <c r="E597" s="117"/>
      <c r="F597" s="117"/>
      <c r="G597" s="110" t="s">
        <v>79</v>
      </c>
      <c r="H597" s="122">
        <v>213494.41399999999</v>
      </c>
      <c r="I597" s="122">
        <v>204752.82699999999</v>
      </c>
      <c r="J597" s="123">
        <v>418247.26699999999</v>
      </c>
      <c r="K597">
        <v>175534</v>
      </c>
      <c r="L597">
        <v>162976</v>
      </c>
      <c r="M597">
        <v>8063</v>
      </c>
      <c r="N597">
        <v>346573</v>
      </c>
      <c r="O597">
        <v>143922</v>
      </c>
      <c r="P597">
        <v>128772</v>
      </c>
      <c r="Q597">
        <v>6117</v>
      </c>
      <c r="R597">
        <v>278811</v>
      </c>
      <c r="S597" s="105">
        <f>Table1[[#This Row],[Female Voters]]/Table1[[#This Row],[Female Population]]</f>
        <v>0.82219481395892635</v>
      </c>
      <c r="T597" s="94">
        <f>Table1[[#This Row],[Male Voters]]/Table1[[#This Row],[Male Population]]</f>
        <v>0.79596459002736997</v>
      </c>
      <c r="U597" s="94">
        <f>Table1[[#This Row],[Total Voters]]/Table1[[#This Row],[Total Population]]</f>
        <v>0.82863183419199726</v>
      </c>
      <c r="V597" s="94">
        <f>Table1[[#This Row],[Female Ballots]]/Table1[[#This Row],[Female Population]]</f>
        <v>0.67412536610911056</v>
      </c>
      <c r="W597" s="94">
        <f>Table1[[#This Row],[Male Ballots]]/Table1[[#This Row],[Male Population]]</f>
        <v>0.62891439345059696</v>
      </c>
      <c r="X597" s="94">
        <f>Table1[[#This Row],[Total Ballots]]/Table1[[#This Row],[Total Population]]</f>
        <v>0.66661762550142378</v>
      </c>
      <c r="Y597" s="94">
        <f>Table1[[#This Row],[Female Ballots]]/Table1[[#This Row],[Female Voters]]</f>
        <v>0.81990953319584814</v>
      </c>
      <c r="Z597" s="95">
        <f>Table1[[#This Row],[Male Ballots]]/Table1[[#This Row],[Male Voters]]</f>
        <v>0.79012860789318673</v>
      </c>
      <c r="AA597" s="94">
        <f>Table1[[#This Row],[Total Ballots]]/Table1[[#This Row],[Total Voters]]</f>
        <v>0.80447986427101936</v>
      </c>
    </row>
    <row r="598" spans="1:27" s="7" customFormat="1" x14ac:dyDescent="0.35">
      <c r="A598" s="102" t="s">
        <v>51</v>
      </c>
      <c r="B598" s="103">
        <v>2024</v>
      </c>
      <c r="C598" s="17" t="s">
        <v>82</v>
      </c>
      <c r="D598" s="17" t="s">
        <v>87</v>
      </c>
      <c r="E598" s="117"/>
      <c r="F598" s="117"/>
      <c r="G598" s="110" t="s">
        <v>62</v>
      </c>
      <c r="H598" s="122">
        <v>22394.143</v>
      </c>
      <c r="I598" s="122">
        <v>22285.873000000003</v>
      </c>
      <c r="J598" s="123">
        <v>44680.017</v>
      </c>
      <c r="K598">
        <v>16623</v>
      </c>
      <c r="L598">
        <v>16613</v>
      </c>
      <c r="M598">
        <v>1579</v>
      </c>
      <c r="N598">
        <v>34815</v>
      </c>
      <c r="O598">
        <v>11575</v>
      </c>
      <c r="P598">
        <v>10232</v>
      </c>
      <c r="Q598">
        <v>1166</v>
      </c>
      <c r="R598">
        <v>22973</v>
      </c>
      <c r="S598" s="105">
        <f>Table1[[#This Row],[Female Voters]]/Table1[[#This Row],[Female Population]]</f>
        <v>0.74229230384033895</v>
      </c>
      <c r="T598" s="94">
        <f>Table1[[#This Row],[Male Voters]]/Table1[[#This Row],[Male Population]]</f>
        <v>0.7454498192644281</v>
      </c>
      <c r="U598" s="94">
        <f>Table1[[#This Row],[Total Voters]]/Table1[[#This Row],[Total Population]]</f>
        <v>0.77920740271875899</v>
      </c>
      <c r="V598" s="94">
        <f>Table1[[#This Row],[Female Ballots]]/Table1[[#This Row],[Female Population]]</f>
        <v>0.51687622071538974</v>
      </c>
      <c r="W598" s="94">
        <f>Table1[[#This Row],[Male Ballots]]/Table1[[#This Row],[Male Population]]</f>
        <v>0.45912493533459509</v>
      </c>
      <c r="X598" s="94">
        <f>Table1[[#This Row],[Total Ballots]]/Table1[[#This Row],[Total Population]]</f>
        <v>0.51416721708051272</v>
      </c>
      <c r="Y598" s="94">
        <f>Table1[[#This Row],[Female Ballots]]/Table1[[#This Row],[Female Voters]]</f>
        <v>0.69632436984900437</v>
      </c>
      <c r="Z598" s="95">
        <f>Table1[[#This Row],[Male Ballots]]/Table1[[#This Row],[Male Voters]]</f>
        <v>0.61590320833082524</v>
      </c>
      <c r="AA598" s="94">
        <f>Table1[[#This Row],[Total Ballots]]/Table1[[#This Row],[Total Voters]]</f>
        <v>0.65985925606778684</v>
      </c>
    </row>
    <row r="599" spans="1:27" s="7" customFormat="1" x14ac:dyDescent="0.35">
      <c r="A599" s="102" t="s">
        <v>51</v>
      </c>
      <c r="B599" s="103">
        <v>2024</v>
      </c>
      <c r="C599" s="17" t="s">
        <v>82</v>
      </c>
      <c r="D599" s="17" t="s">
        <v>87</v>
      </c>
      <c r="E599" s="117"/>
      <c r="F599" s="117"/>
      <c r="G599" s="110" t="s">
        <v>63</v>
      </c>
      <c r="H599" s="122">
        <v>34196.25</v>
      </c>
      <c r="I599" s="122">
        <v>35456.28</v>
      </c>
      <c r="J599" s="123">
        <v>69652.53</v>
      </c>
      <c r="K599">
        <v>27730</v>
      </c>
      <c r="L599">
        <v>27196</v>
      </c>
      <c r="M599">
        <v>1974</v>
      </c>
      <c r="N599">
        <v>56900</v>
      </c>
      <c r="O599">
        <v>19884</v>
      </c>
      <c r="P599">
        <v>17896</v>
      </c>
      <c r="Q599">
        <v>1491</v>
      </c>
      <c r="R599">
        <v>39271</v>
      </c>
      <c r="S599" s="105">
        <f>Table1[[#This Row],[Female Voters]]/Table1[[#This Row],[Female Population]]</f>
        <v>0.81090762876046352</v>
      </c>
      <c r="T599" s="94">
        <f>Table1[[#This Row],[Male Voters]]/Table1[[#This Row],[Male Population]]</f>
        <v>0.76702914124098753</v>
      </c>
      <c r="U599" s="94">
        <f>Table1[[#This Row],[Total Voters]]/Table1[[#This Row],[Total Population]]</f>
        <v>0.81691217820802775</v>
      </c>
      <c r="V599" s="94">
        <f>Table1[[#This Row],[Female Ballots]]/Table1[[#This Row],[Female Population]]</f>
        <v>0.58146726614760391</v>
      </c>
      <c r="W599" s="94">
        <f>Table1[[#This Row],[Male Ballots]]/Table1[[#This Row],[Male Population]]</f>
        <v>0.50473428120490926</v>
      </c>
      <c r="X599" s="94">
        <f>Table1[[#This Row],[Total Ballots]]/Table1[[#This Row],[Total Population]]</f>
        <v>0.56381297276638764</v>
      </c>
      <c r="Y599" s="94">
        <f>Table1[[#This Row],[Female Ballots]]/Table1[[#This Row],[Female Voters]]</f>
        <v>0.7170573386224306</v>
      </c>
      <c r="Z599" s="95">
        <f>Table1[[#This Row],[Male Ballots]]/Table1[[#This Row],[Male Voters]]</f>
        <v>0.65803794675687599</v>
      </c>
      <c r="AA599" s="94">
        <f>Table1[[#This Row],[Total Ballots]]/Table1[[#This Row],[Total Voters]]</f>
        <v>0.69017574692442885</v>
      </c>
    </row>
    <row r="600" spans="1:27" s="7" customFormat="1" x14ac:dyDescent="0.35">
      <c r="A600" s="102" t="s">
        <v>51</v>
      </c>
      <c r="B600" s="103">
        <v>2024</v>
      </c>
      <c r="C600" s="17" t="s">
        <v>82</v>
      </c>
      <c r="D600" s="17" t="s">
        <v>87</v>
      </c>
      <c r="E600" s="117"/>
      <c r="F600" s="117"/>
      <c r="G600" s="110" t="s">
        <v>64</v>
      </c>
      <c r="H600" s="122">
        <v>37347.009999999995</v>
      </c>
      <c r="I600" s="122">
        <v>37455.279999999999</v>
      </c>
      <c r="J600" s="123">
        <v>74802.299999999988</v>
      </c>
      <c r="K600">
        <v>29263</v>
      </c>
      <c r="L600">
        <v>28011</v>
      </c>
      <c r="M600">
        <v>1480</v>
      </c>
      <c r="N600">
        <v>58754</v>
      </c>
      <c r="O600">
        <v>23098</v>
      </c>
      <c r="P600">
        <v>21449</v>
      </c>
      <c r="Q600">
        <v>1109</v>
      </c>
      <c r="R600">
        <v>45656</v>
      </c>
      <c r="S600" s="105">
        <f>Table1[[#This Row],[Female Voters]]/Table1[[#This Row],[Female Population]]</f>
        <v>0.78354331444471736</v>
      </c>
      <c r="T600" s="94">
        <f>Table1[[#This Row],[Male Voters]]/Table1[[#This Row],[Male Population]]</f>
        <v>0.74785183824550239</v>
      </c>
      <c r="U600" s="94">
        <f>Table1[[#This Row],[Total Voters]]/Table1[[#This Row],[Total Population]]</f>
        <v>0.78545713166573772</v>
      </c>
      <c r="V600" s="94">
        <f>Table1[[#This Row],[Female Ballots]]/Table1[[#This Row],[Female Population]]</f>
        <v>0.61846985876513283</v>
      </c>
      <c r="W600" s="94">
        <f>Table1[[#This Row],[Male Ballots]]/Table1[[#This Row],[Male Population]]</f>
        <v>0.57265624499403023</v>
      </c>
      <c r="X600" s="94">
        <f>Table1[[#This Row],[Total Ballots]]/Table1[[#This Row],[Total Population]]</f>
        <v>0.61035556393319468</v>
      </c>
      <c r="Y600" s="94">
        <f>Table1[[#This Row],[Female Ballots]]/Table1[[#This Row],[Female Voters]]</f>
        <v>0.78932440282951166</v>
      </c>
      <c r="Z600" s="95">
        <f>Table1[[#This Row],[Male Ballots]]/Table1[[#This Row],[Male Voters]]</f>
        <v>0.76573488986469607</v>
      </c>
      <c r="AA600" s="94">
        <f>Table1[[#This Row],[Total Ballots]]/Table1[[#This Row],[Total Voters]]</f>
        <v>0.7770704973278415</v>
      </c>
    </row>
    <row r="601" spans="1:27" s="7" customFormat="1" x14ac:dyDescent="0.35">
      <c r="A601" s="106" t="s">
        <v>51</v>
      </c>
      <c r="B601" s="103">
        <v>2024</v>
      </c>
      <c r="C601" s="17" t="s">
        <v>82</v>
      </c>
      <c r="D601" s="17" t="s">
        <v>87</v>
      </c>
      <c r="E601" s="117"/>
      <c r="F601" s="117"/>
      <c r="G601" s="110" t="s">
        <v>65</v>
      </c>
      <c r="H601" s="122">
        <v>34766.61</v>
      </c>
      <c r="I601" s="122">
        <v>34541.22</v>
      </c>
      <c r="J601" s="123">
        <v>69307.839999999997</v>
      </c>
      <c r="K601">
        <v>27700</v>
      </c>
      <c r="L601">
        <v>26175</v>
      </c>
      <c r="M601">
        <v>964</v>
      </c>
      <c r="N601">
        <v>54839</v>
      </c>
      <c r="O601">
        <v>23194</v>
      </c>
      <c r="P601">
        <v>21361</v>
      </c>
      <c r="Q601">
        <v>729</v>
      </c>
      <c r="R601">
        <v>45284</v>
      </c>
      <c r="S601" s="105">
        <f>Table1[[#This Row],[Female Voters]]/Table1[[#This Row],[Female Population]]</f>
        <v>0.79674147119894634</v>
      </c>
      <c r="T601" s="94">
        <f>Table1[[#This Row],[Male Voters]]/Table1[[#This Row],[Male Population]]</f>
        <v>0.75779025755314955</v>
      </c>
      <c r="U601" s="94">
        <f>Table1[[#This Row],[Total Voters]]/Table1[[#This Row],[Total Population]]</f>
        <v>0.791238047528245</v>
      </c>
      <c r="V601" s="94">
        <f>Table1[[#This Row],[Female Ballots]]/Table1[[#This Row],[Female Population]]</f>
        <v>0.66713435678658339</v>
      </c>
      <c r="W601" s="94">
        <f>Table1[[#This Row],[Male Ballots]]/Table1[[#This Row],[Male Population]]</f>
        <v>0.6184205421811968</v>
      </c>
      <c r="X601" s="94">
        <f>Table1[[#This Row],[Total Ballots]]/Table1[[#This Row],[Total Population]]</f>
        <v>0.65337485629331404</v>
      </c>
      <c r="Y601" s="94">
        <f>Table1[[#This Row],[Female Ballots]]/Table1[[#This Row],[Female Voters]]</f>
        <v>0.83732851985559564</v>
      </c>
      <c r="Z601" s="95">
        <f>Table1[[#This Row],[Male Ballots]]/Table1[[#This Row],[Male Voters]]</f>
        <v>0.81608404966571158</v>
      </c>
      <c r="AA601" s="94">
        <f>Table1[[#This Row],[Total Ballots]]/Table1[[#This Row],[Total Voters]]</f>
        <v>0.82576268713871515</v>
      </c>
    </row>
    <row r="602" spans="1:27" s="7" customFormat="1" x14ac:dyDescent="0.35">
      <c r="A602" s="102" t="s">
        <v>51</v>
      </c>
      <c r="B602" s="103">
        <v>2024</v>
      </c>
      <c r="C602" s="17" t="s">
        <v>82</v>
      </c>
      <c r="D602" s="17" t="s">
        <v>87</v>
      </c>
      <c r="E602" s="117"/>
      <c r="F602" s="117"/>
      <c r="G602" s="110" t="s">
        <v>66</v>
      </c>
      <c r="H602" s="122">
        <v>32594.68</v>
      </c>
      <c r="I602" s="122">
        <v>31141.480000000003</v>
      </c>
      <c r="J602" s="123">
        <v>63736.17</v>
      </c>
      <c r="K602">
        <v>27517</v>
      </c>
      <c r="L602">
        <v>25798</v>
      </c>
      <c r="M602">
        <v>945</v>
      </c>
      <c r="N602">
        <v>54260</v>
      </c>
      <c r="O602">
        <v>24027</v>
      </c>
      <c r="P602">
        <v>22234</v>
      </c>
      <c r="Q602">
        <v>695</v>
      </c>
      <c r="R602">
        <v>46956</v>
      </c>
      <c r="S602" s="105">
        <f>Table1[[#This Row],[Female Voters]]/Table1[[#This Row],[Female Population]]</f>
        <v>0.84421752261411986</v>
      </c>
      <c r="T602" s="94">
        <f>Table1[[#This Row],[Male Voters]]/Table1[[#This Row],[Male Population]]</f>
        <v>0.82841277935409607</v>
      </c>
      <c r="U602" s="94">
        <f>Table1[[#This Row],[Total Voters]]/Table1[[#This Row],[Total Population]]</f>
        <v>0.85132194168554531</v>
      </c>
      <c r="V602" s="94">
        <f>Table1[[#This Row],[Female Ballots]]/Table1[[#This Row],[Female Population]]</f>
        <v>0.73714483467854264</v>
      </c>
      <c r="W602" s="94">
        <f>Table1[[#This Row],[Male Ballots]]/Table1[[#This Row],[Male Population]]</f>
        <v>0.71396735158380387</v>
      </c>
      <c r="X602" s="94">
        <f>Table1[[#This Row],[Total Ballots]]/Table1[[#This Row],[Total Population]]</f>
        <v>0.73672453176900965</v>
      </c>
      <c r="Y602" s="94">
        <f>Table1[[#This Row],[Female Ballots]]/Table1[[#This Row],[Female Voters]]</f>
        <v>0.87316931351528149</v>
      </c>
      <c r="Z602" s="95">
        <f>Table1[[#This Row],[Male Ballots]]/Table1[[#This Row],[Male Voters]]</f>
        <v>0.86184975579502288</v>
      </c>
      <c r="AA602" s="94">
        <f>Table1[[#This Row],[Total Ballots]]/Table1[[#This Row],[Total Voters]]</f>
        <v>0.86538886841135276</v>
      </c>
    </row>
    <row r="603" spans="1:27" s="7" customFormat="1" x14ac:dyDescent="0.35">
      <c r="A603" s="102" t="s">
        <v>51</v>
      </c>
      <c r="B603" s="103">
        <v>2024</v>
      </c>
      <c r="C603" s="17" t="s">
        <v>82</v>
      </c>
      <c r="D603" s="17" t="s">
        <v>87</v>
      </c>
      <c r="E603" s="117"/>
      <c r="F603" s="117"/>
      <c r="G603" s="110" t="s">
        <v>67</v>
      </c>
      <c r="H603" s="122">
        <v>52195.721000000005</v>
      </c>
      <c r="I603" s="122">
        <v>43872.694000000003</v>
      </c>
      <c r="J603" s="123">
        <v>96068.41</v>
      </c>
      <c r="K603">
        <v>46701</v>
      </c>
      <c r="L603">
        <v>39183</v>
      </c>
      <c r="M603">
        <v>1121</v>
      </c>
      <c r="N603">
        <v>87005</v>
      </c>
      <c r="O603">
        <v>42144</v>
      </c>
      <c r="P603">
        <v>35600</v>
      </c>
      <c r="Q603">
        <v>927</v>
      </c>
      <c r="R603">
        <v>78671</v>
      </c>
      <c r="S603" s="105">
        <f>Table1[[#This Row],[Female Voters]]/Table1[[#This Row],[Female Population]]</f>
        <v>0.89472851615556748</v>
      </c>
      <c r="T603" s="94">
        <f>Table1[[#This Row],[Male Voters]]/Table1[[#This Row],[Male Population]]</f>
        <v>0.89310676932672517</v>
      </c>
      <c r="U603" s="94">
        <f>Table1[[#This Row],[Total Voters]]/Table1[[#This Row],[Total Population]]</f>
        <v>0.90565670858922298</v>
      </c>
      <c r="V603" s="94">
        <f>Table1[[#This Row],[Female Ballots]]/Table1[[#This Row],[Female Population]]</f>
        <v>0.80742250882979461</v>
      </c>
      <c r="W603" s="94">
        <f>Table1[[#This Row],[Male Ballots]]/Table1[[#This Row],[Male Population]]</f>
        <v>0.81143865931734205</v>
      </c>
      <c r="X603" s="94">
        <f>Table1[[#This Row],[Total Ballots]]/Table1[[#This Row],[Total Population]]</f>
        <v>0.81890602748603836</v>
      </c>
      <c r="Y603" s="94">
        <f>Table1[[#This Row],[Female Ballots]]/Table1[[#This Row],[Female Voters]]</f>
        <v>0.90242178968330444</v>
      </c>
      <c r="Z603" s="95">
        <f>Table1[[#This Row],[Male Ballots]]/Table1[[#This Row],[Male Voters]]</f>
        <v>0.90855728249495959</v>
      </c>
      <c r="AA603" s="94">
        <f>Table1[[#This Row],[Total Ballots]]/Table1[[#This Row],[Total Voters]]</f>
        <v>0.90421240158611571</v>
      </c>
    </row>
    <row r="604" spans="1:27" s="7" customFormat="1" x14ac:dyDescent="0.35">
      <c r="A604" s="102" t="s">
        <v>25</v>
      </c>
      <c r="B604" s="103">
        <v>2024</v>
      </c>
      <c r="C604" s="17" t="s">
        <v>82</v>
      </c>
      <c r="D604" s="116"/>
      <c r="E604" s="117"/>
      <c r="F604" s="117"/>
      <c r="G604" s="110" t="s">
        <v>79</v>
      </c>
      <c r="H604" s="122">
        <v>1710.9441500000003</v>
      </c>
      <c r="I604" s="122">
        <v>1615.4782</v>
      </c>
      <c r="J604" s="123">
        <v>3326.4223099999999</v>
      </c>
      <c r="K604">
        <v>1515</v>
      </c>
      <c r="L604">
        <v>1419</v>
      </c>
      <c r="M604">
        <v>44</v>
      </c>
      <c r="N604">
        <v>2978</v>
      </c>
      <c r="O604">
        <v>1290</v>
      </c>
      <c r="P604">
        <v>1177</v>
      </c>
      <c r="Q604">
        <v>37</v>
      </c>
      <c r="R604">
        <v>2504</v>
      </c>
      <c r="S604" s="105">
        <f>Table1[[#This Row],[Female Voters]]/Table1[[#This Row],[Female Population]]</f>
        <v>0.88547601042383517</v>
      </c>
      <c r="T604" s="94">
        <f>Table1[[#This Row],[Male Voters]]/Table1[[#This Row],[Male Population]]</f>
        <v>0.87837768408140693</v>
      </c>
      <c r="U604" s="94">
        <f>Table1[[#This Row],[Total Voters]]/Table1[[#This Row],[Total Population]]</f>
        <v>0.89525614082356253</v>
      </c>
      <c r="V604" s="94">
        <f>Table1[[#This Row],[Female Ballots]]/Table1[[#This Row],[Female Population]]</f>
        <v>0.75396967224207745</v>
      </c>
      <c r="W604" s="94">
        <f>Table1[[#This Row],[Male Ballots]]/Table1[[#This Row],[Male Population]]</f>
        <v>0.72857683873419032</v>
      </c>
      <c r="X604" s="94">
        <f>Table1[[#This Row],[Total Ballots]]/Table1[[#This Row],[Total Population]]</f>
        <v>0.7527607040370049</v>
      </c>
      <c r="Y604" s="94">
        <f>Table1[[#This Row],[Female Ballots]]/Table1[[#This Row],[Female Voters]]</f>
        <v>0.85148514851485146</v>
      </c>
      <c r="Z604" s="95">
        <f>Table1[[#This Row],[Male Ballots]]/Table1[[#This Row],[Male Voters]]</f>
        <v>0.8294573643410853</v>
      </c>
      <c r="AA604" s="94">
        <f>Table1[[#This Row],[Total Ballots]]/Table1[[#This Row],[Total Voters]]</f>
        <v>0.84083277367360643</v>
      </c>
    </row>
    <row r="605" spans="1:27" s="7" customFormat="1" x14ac:dyDescent="0.35">
      <c r="A605" s="102" t="s">
        <v>25</v>
      </c>
      <c r="B605" s="103">
        <v>2024</v>
      </c>
      <c r="C605" s="17" t="s">
        <v>82</v>
      </c>
      <c r="D605" s="116"/>
      <c r="E605" s="117"/>
      <c r="F605" s="117"/>
      <c r="G605" s="110" t="s">
        <v>62</v>
      </c>
      <c r="H605" s="122">
        <v>132.36977000000002</v>
      </c>
      <c r="I605" s="122">
        <v>132.37544</v>
      </c>
      <c r="J605" s="123">
        <v>264.74520999999999</v>
      </c>
      <c r="K605">
        <v>110</v>
      </c>
      <c r="L605">
        <v>109</v>
      </c>
      <c r="M605">
        <v>6</v>
      </c>
      <c r="N605">
        <v>225</v>
      </c>
      <c r="O605">
        <v>87</v>
      </c>
      <c r="P605">
        <v>72</v>
      </c>
      <c r="Q605">
        <v>5</v>
      </c>
      <c r="R605">
        <v>164</v>
      </c>
      <c r="S605" s="105">
        <f>Table1[[#This Row],[Female Voters]]/Table1[[#This Row],[Female Population]]</f>
        <v>0.83100544784507813</v>
      </c>
      <c r="T605" s="94">
        <f>Table1[[#This Row],[Male Voters]]/Table1[[#This Row],[Male Population]]</f>
        <v>0.82341558222582678</v>
      </c>
      <c r="U605" s="94">
        <f>Table1[[#This Row],[Total Voters]]/Table1[[#This Row],[Total Population]]</f>
        <v>0.84987373331513727</v>
      </c>
      <c r="V605" s="94">
        <f>Table1[[#This Row],[Female Ballots]]/Table1[[#This Row],[Female Population]]</f>
        <v>0.65724976329565266</v>
      </c>
      <c r="W605" s="94">
        <f>Table1[[#This Row],[Male Ballots]]/Table1[[#This Row],[Male Population]]</f>
        <v>0.54390754055283974</v>
      </c>
      <c r="X605" s="94">
        <f>Table1[[#This Row],[Total Ballots]]/Table1[[#This Row],[Total Population]]</f>
        <v>0.61946352117192227</v>
      </c>
      <c r="Y605" s="94">
        <f>Table1[[#This Row],[Female Ballots]]/Table1[[#This Row],[Female Voters]]</f>
        <v>0.79090909090909089</v>
      </c>
      <c r="Z605" s="95">
        <f>Table1[[#This Row],[Male Ballots]]/Table1[[#This Row],[Male Voters]]</f>
        <v>0.66055045871559637</v>
      </c>
      <c r="AA605" s="94">
        <f>Table1[[#This Row],[Total Ballots]]/Table1[[#This Row],[Total Voters]]</f>
        <v>0.72888888888888892</v>
      </c>
    </row>
    <row r="606" spans="1:27" s="7" customFormat="1" x14ac:dyDescent="0.35">
      <c r="A606" s="102" t="s">
        <v>25</v>
      </c>
      <c r="B606" s="103">
        <v>2024</v>
      </c>
      <c r="C606" s="17" t="s">
        <v>82</v>
      </c>
      <c r="D606" s="116"/>
      <c r="E606" s="117"/>
      <c r="F606" s="117"/>
      <c r="G606" s="110" t="s">
        <v>63</v>
      </c>
      <c r="H606" s="122">
        <v>176.72106000000002</v>
      </c>
      <c r="I606" s="122">
        <v>173.27921000000001</v>
      </c>
      <c r="J606" s="123">
        <v>350.00020000000001</v>
      </c>
      <c r="K606">
        <v>174</v>
      </c>
      <c r="L606">
        <v>157</v>
      </c>
      <c r="M606">
        <v>8</v>
      </c>
      <c r="N606">
        <v>339</v>
      </c>
      <c r="O606">
        <v>116</v>
      </c>
      <c r="P606">
        <v>105</v>
      </c>
      <c r="Q606">
        <v>4</v>
      </c>
      <c r="R606">
        <v>225</v>
      </c>
      <c r="S606" s="105">
        <f>Table1[[#This Row],[Female Voters]]/Table1[[#This Row],[Female Population]]</f>
        <v>0.98460251426739953</v>
      </c>
      <c r="T606" s="94">
        <f>Table1[[#This Row],[Male Voters]]/Table1[[#This Row],[Male Population]]</f>
        <v>0.90605214555167923</v>
      </c>
      <c r="U606" s="94">
        <f>Table1[[#This Row],[Total Voters]]/Table1[[#This Row],[Total Population]]</f>
        <v>0.96857087510235707</v>
      </c>
      <c r="V606" s="94">
        <f>Table1[[#This Row],[Female Ballots]]/Table1[[#This Row],[Female Population]]</f>
        <v>0.65640167617826639</v>
      </c>
      <c r="W606" s="94">
        <f>Table1[[#This Row],[Male Ballots]]/Table1[[#This Row],[Male Population]]</f>
        <v>0.6059584412925243</v>
      </c>
      <c r="X606" s="94">
        <f>Table1[[#This Row],[Total Ballots]]/Table1[[#This Row],[Total Population]]</f>
        <v>0.64285677551041398</v>
      </c>
      <c r="Y606" s="94">
        <f>Table1[[#This Row],[Female Ballots]]/Table1[[#This Row],[Female Voters]]</f>
        <v>0.66666666666666663</v>
      </c>
      <c r="Z606" s="95">
        <f>Table1[[#This Row],[Male Ballots]]/Table1[[#This Row],[Male Voters]]</f>
        <v>0.66878980891719741</v>
      </c>
      <c r="AA606" s="94">
        <f>Table1[[#This Row],[Total Ballots]]/Table1[[#This Row],[Total Voters]]</f>
        <v>0.66371681415929207</v>
      </c>
    </row>
    <row r="607" spans="1:27" s="7" customFormat="1" x14ac:dyDescent="0.35">
      <c r="A607" s="102" t="s">
        <v>25</v>
      </c>
      <c r="B607" s="103">
        <v>2024</v>
      </c>
      <c r="C607" s="17" t="s">
        <v>82</v>
      </c>
      <c r="D607" s="116"/>
      <c r="E607" s="117"/>
      <c r="F607" s="117"/>
      <c r="G607" s="110" t="s">
        <v>64</v>
      </c>
      <c r="H607" s="122">
        <v>216.7671</v>
      </c>
      <c r="I607" s="122">
        <v>208.79043000000001</v>
      </c>
      <c r="J607" s="123">
        <v>425.55759999999998</v>
      </c>
      <c r="K607">
        <v>178</v>
      </c>
      <c r="L607">
        <v>167</v>
      </c>
      <c r="M607">
        <v>4</v>
      </c>
      <c r="N607">
        <v>349</v>
      </c>
      <c r="O607">
        <v>146</v>
      </c>
      <c r="P607">
        <v>118</v>
      </c>
      <c r="Q607">
        <v>5</v>
      </c>
      <c r="R607">
        <v>269</v>
      </c>
      <c r="S607" s="105">
        <f>Table1[[#This Row],[Female Voters]]/Table1[[#This Row],[Female Population]]</f>
        <v>0.82115782330436682</v>
      </c>
      <c r="T607" s="94">
        <f>Table1[[#This Row],[Male Voters]]/Table1[[#This Row],[Male Population]]</f>
        <v>0.79984508868533866</v>
      </c>
      <c r="U607" s="94">
        <f>Table1[[#This Row],[Total Voters]]/Table1[[#This Row],[Total Population]]</f>
        <v>0.82010049873389645</v>
      </c>
      <c r="V607" s="94">
        <f>Table1[[#This Row],[Female Ballots]]/Table1[[#This Row],[Female Population]]</f>
        <v>0.67353394495751429</v>
      </c>
      <c r="W607" s="94">
        <f>Table1[[#This Row],[Male Ballots]]/Table1[[#This Row],[Male Population]]</f>
        <v>0.56516000278365242</v>
      </c>
      <c r="X607" s="94">
        <f>Table1[[#This Row],[Total Ballots]]/Table1[[#This Row],[Total Population]]</f>
        <v>0.63211184572899182</v>
      </c>
      <c r="Y607" s="94">
        <f>Table1[[#This Row],[Female Ballots]]/Table1[[#This Row],[Female Voters]]</f>
        <v>0.8202247191011236</v>
      </c>
      <c r="Z607" s="95">
        <f>Table1[[#This Row],[Male Ballots]]/Table1[[#This Row],[Male Voters]]</f>
        <v>0.70658682634730541</v>
      </c>
      <c r="AA607" s="94">
        <f>Table1[[#This Row],[Total Ballots]]/Table1[[#This Row],[Total Voters]]</f>
        <v>0.77077363896848139</v>
      </c>
    </row>
    <row r="608" spans="1:27" s="7" customFormat="1" x14ac:dyDescent="0.35">
      <c r="A608" s="102" t="s">
        <v>25</v>
      </c>
      <c r="B608" s="103">
        <v>2024</v>
      </c>
      <c r="C608" s="17" t="s">
        <v>82</v>
      </c>
      <c r="D608" s="116"/>
      <c r="E608" s="117"/>
      <c r="F608" s="117"/>
      <c r="G608" s="110" t="s">
        <v>65</v>
      </c>
      <c r="H608" s="122">
        <v>202.26323000000002</v>
      </c>
      <c r="I608" s="122">
        <v>213.84595000000002</v>
      </c>
      <c r="J608" s="123">
        <v>416.10919999999999</v>
      </c>
      <c r="K608">
        <v>181</v>
      </c>
      <c r="L608">
        <v>178</v>
      </c>
      <c r="M608">
        <v>1</v>
      </c>
      <c r="N608">
        <v>360</v>
      </c>
      <c r="O608">
        <v>148</v>
      </c>
      <c r="P608">
        <v>149</v>
      </c>
      <c r="Q608">
        <v>2</v>
      </c>
      <c r="R608">
        <v>299</v>
      </c>
      <c r="S608" s="105">
        <f>Table1[[#This Row],[Female Voters]]/Table1[[#This Row],[Female Population]]</f>
        <v>0.89487347749761526</v>
      </c>
      <c r="T608" s="94">
        <f>Table1[[#This Row],[Male Voters]]/Table1[[#This Row],[Male Population]]</f>
        <v>0.83237489417031274</v>
      </c>
      <c r="U608" s="94">
        <f>Table1[[#This Row],[Total Voters]]/Table1[[#This Row],[Total Population]]</f>
        <v>0.86515751153783671</v>
      </c>
      <c r="V608" s="94">
        <f>Table1[[#This Row],[Female Ballots]]/Table1[[#This Row],[Female Population]]</f>
        <v>0.73171974955606112</v>
      </c>
      <c r="W608" s="94">
        <f>Table1[[#This Row],[Male Ballots]]/Table1[[#This Row],[Male Population]]</f>
        <v>0.69676325410885731</v>
      </c>
      <c r="X608" s="94">
        <f>Table1[[#This Row],[Total Ballots]]/Table1[[#This Row],[Total Population]]</f>
        <v>0.71856137763836991</v>
      </c>
      <c r="Y608" s="94">
        <f>Table1[[#This Row],[Female Ballots]]/Table1[[#This Row],[Female Voters]]</f>
        <v>0.81767955801104975</v>
      </c>
      <c r="Z608" s="95">
        <f>Table1[[#This Row],[Male Ballots]]/Table1[[#This Row],[Male Voters]]</f>
        <v>0.8370786516853933</v>
      </c>
      <c r="AA608" s="94">
        <f>Table1[[#This Row],[Total Ballots]]/Table1[[#This Row],[Total Voters]]</f>
        <v>0.8305555555555556</v>
      </c>
    </row>
    <row r="609" spans="1:27" s="7" customFormat="1" x14ac:dyDescent="0.35">
      <c r="A609" s="102" t="s">
        <v>25</v>
      </c>
      <c r="B609" s="103">
        <v>2024</v>
      </c>
      <c r="C609" s="17" t="s">
        <v>82</v>
      </c>
      <c r="D609" s="116"/>
      <c r="E609" s="117"/>
      <c r="F609" s="117"/>
      <c r="G609" s="110" t="s">
        <v>66</v>
      </c>
      <c r="H609" s="122">
        <v>325.09130000000005</v>
      </c>
      <c r="I609" s="122">
        <v>297.01589999999999</v>
      </c>
      <c r="J609" s="123">
        <v>622.10709999999995</v>
      </c>
      <c r="K609">
        <v>277</v>
      </c>
      <c r="L609">
        <v>256</v>
      </c>
      <c r="M609">
        <v>11</v>
      </c>
      <c r="N609">
        <v>544</v>
      </c>
      <c r="O609">
        <v>239</v>
      </c>
      <c r="P609">
        <v>224</v>
      </c>
      <c r="Q609">
        <v>7</v>
      </c>
      <c r="R609">
        <v>470</v>
      </c>
      <c r="S609" s="105">
        <f>Table1[[#This Row],[Female Voters]]/Table1[[#This Row],[Female Population]]</f>
        <v>0.85206832665162047</v>
      </c>
      <c r="T609" s="94">
        <f>Table1[[#This Row],[Male Voters]]/Table1[[#This Row],[Male Population]]</f>
        <v>0.86190671947192055</v>
      </c>
      <c r="U609" s="94">
        <f>Table1[[#This Row],[Total Voters]]/Table1[[#This Row],[Total Population]]</f>
        <v>0.87444750268884575</v>
      </c>
      <c r="V609" s="94">
        <f>Table1[[#This Row],[Female Ballots]]/Table1[[#This Row],[Female Population]]</f>
        <v>0.73517808689435848</v>
      </c>
      <c r="W609" s="94">
        <f>Table1[[#This Row],[Male Ballots]]/Table1[[#This Row],[Male Population]]</f>
        <v>0.75416837953793048</v>
      </c>
      <c r="X609" s="94">
        <f>Table1[[#This Row],[Total Ballots]]/Table1[[#This Row],[Total Population]]</f>
        <v>0.755496923278966</v>
      </c>
      <c r="Y609" s="94">
        <f>Table1[[#This Row],[Female Ballots]]/Table1[[#This Row],[Female Voters]]</f>
        <v>0.86281588447653434</v>
      </c>
      <c r="Z609" s="95">
        <f>Table1[[#This Row],[Male Ballots]]/Table1[[#This Row],[Male Voters]]</f>
        <v>0.875</v>
      </c>
      <c r="AA609" s="94">
        <f>Table1[[#This Row],[Total Ballots]]/Table1[[#This Row],[Total Voters]]</f>
        <v>0.86397058823529416</v>
      </c>
    </row>
    <row r="610" spans="1:27" s="7" customFormat="1" x14ac:dyDescent="0.35">
      <c r="A610" s="102" t="s">
        <v>25</v>
      </c>
      <c r="B610" s="103">
        <v>2024</v>
      </c>
      <c r="C610" s="17" t="s">
        <v>82</v>
      </c>
      <c r="D610" s="116"/>
      <c r="E610" s="117"/>
      <c r="F610" s="117"/>
      <c r="G610" s="110" t="s">
        <v>67</v>
      </c>
      <c r="H610" s="122">
        <v>657.73169000000007</v>
      </c>
      <c r="I610" s="122">
        <v>590.17127000000005</v>
      </c>
      <c r="J610" s="123">
        <v>1247.903</v>
      </c>
      <c r="K610">
        <v>595</v>
      </c>
      <c r="L610">
        <v>552</v>
      </c>
      <c r="M610">
        <v>14</v>
      </c>
      <c r="N610">
        <v>1161</v>
      </c>
      <c r="O610">
        <v>554</v>
      </c>
      <c r="P610">
        <v>509</v>
      </c>
      <c r="Q610">
        <v>14</v>
      </c>
      <c r="R610">
        <v>1077</v>
      </c>
      <c r="S610" s="105">
        <f>Table1[[#This Row],[Female Voters]]/Table1[[#This Row],[Female Population]]</f>
        <v>0.90462419409957262</v>
      </c>
      <c r="T610" s="94">
        <f>Table1[[#This Row],[Male Voters]]/Table1[[#This Row],[Male Population]]</f>
        <v>0.93532170754432009</v>
      </c>
      <c r="U610" s="94">
        <f>Table1[[#This Row],[Total Voters]]/Table1[[#This Row],[Total Population]]</f>
        <v>0.93036077323317601</v>
      </c>
      <c r="V610" s="94">
        <f>Table1[[#This Row],[Female Ballots]]/Table1[[#This Row],[Female Population]]</f>
        <v>0.84228874543052645</v>
      </c>
      <c r="W610" s="94">
        <f>Table1[[#This Row],[Male Ballots]]/Table1[[#This Row],[Male Population]]</f>
        <v>0.86246150206532413</v>
      </c>
      <c r="X610" s="94">
        <f>Table1[[#This Row],[Total Ballots]]/Table1[[#This Row],[Total Population]]</f>
        <v>0.86304784907160248</v>
      </c>
      <c r="Y610" s="94">
        <f>Table1[[#This Row],[Female Ballots]]/Table1[[#This Row],[Female Voters]]</f>
        <v>0.93109243697478994</v>
      </c>
      <c r="Z610" s="95">
        <f>Table1[[#This Row],[Male Ballots]]/Table1[[#This Row],[Male Voters]]</f>
        <v>0.92210144927536231</v>
      </c>
      <c r="AA610" s="94">
        <f>Table1[[#This Row],[Total Ballots]]/Table1[[#This Row],[Total Voters]]</f>
        <v>0.92764857881136953</v>
      </c>
    </row>
    <row r="611" spans="1:27" s="7" customFormat="1" x14ac:dyDescent="0.35">
      <c r="A611" s="102" t="s">
        <v>46</v>
      </c>
      <c r="B611" s="103">
        <v>2024</v>
      </c>
      <c r="C611" s="17" t="s">
        <v>82</v>
      </c>
      <c r="D611" s="17" t="s">
        <v>87</v>
      </c>
      <c r="E611" s="117"/>
      <c r="F611" s="117"/>
      <c r="G611" s="110" t="s">
        <v>79</v>
      </c>
      <c r="H611" s="122">
        <v>45164.418900000004</v>
      </c>
      <c r="I611" s="122">
        <v>44320.134600000005</v>
      </c>
      <c r="J611" s="123">
        <v>89484.551999999996</v>
      </c>
      <c r="K611">
        <v>37932</v>
      </c>
      <c r="L611">
        <v>36032</v>
      </c>
      <c r="M611">
        <v>1912</v>
      </c>
      <c r="N611">
        <v>75876</v>
      </c>
      <c r="O611">
        <v>30400</v>
      </c>
      <c r="P611">
        <v>28046</v>
      </c>
      <c r="Q611">
        <v>1374</v>
      </c>
      <c r="R611">
        <v>59820</v>
      </c>
      <c r="S611" s="105">
        <f>Table1[[#This Row],[Female Voters]]/Table1[[#This Row],[Female Population]]</f>
        <v>0.83986467497758499</v>
      </c>
      <c r="T611" s="94">
        <f>Table1[[#This Row],[Male Voters]]/Table1[[#This Row],[Male Population]]</f>
        <v>0.81299392082622413</v>
      </c>
      <c r="U611" s="94">
        <f>Table1[[#This Row],[Total Voters]]/Table1[[#This Row],[Total Population]]</f>
        <v>0.84792289064597437</v>
      </c>
      <c r="V611" s="94">
        <f>Table1[[#This Row],[Female Ballots]]/Table1[[#This Row],[Female Population]]</f>
        <v>0.67309622796895985</v>
      </c>
      <c r="W611" s="94">
        <f>Table1[[#This Row],[Male Ballots]]/Table1[[#This Row],[Male Population]]</f>
        <v>0.63280493737489685</v>
      </c>
      <c r="X611" s="94">
        <f>Table1[[#This Row],[Total Ballots]]/Table1[[#This Row],[Total Population]]</f>
        <v>0.6684952727930068</v>
      </c>
      <c r="Y611" s="94">
        <f>Table1[[#This Row],[Female Ballots]]/Table1[[#This Row],[Female Voters]]</f>
        <v>0.80143414531266477</v>
      </c>
      <c r="Z611" s="95">
        <f>Table1[[#This Row],[Male Ballots]]/Table1[[#This Row],[Male Voters]]</f>
        <v>0.77836367673179396</v>
      </c>
      <c r="AA611" s="94">
        <f>Table1[[#This Row],[Total Ballots]]/Table1[[#This Row],[Total Voters]]</f>
        <v>0.78839158627233907</v>
      </c>
    </row>
    <row r="612" spans="1:27" s="7" customFormat="1" x14ac:dyDescent="0.35">
      <c r="A612" s="102" t="s">
        <v>46</v>
      </c>
      <c r="B612" s="103">
        <v>2024</v>
      </c>
      <c r="C612" s="17" t="s">
        <v>82</v>
      </c>
      <c r="D612" s="17" t="s">
        <v>87</v>
      </c>
      <c r="E612" s="117"/>
      <c r="F612" s="117"/>
      <c r="G612" s="110" t="s">
        <v>62</v>
      </c>
      <c r="H612" s="122">
        <v>4235.6189000000004</v>
      </c>
      <c r="I612" s="122">
        <v>4261.9618</v>
      </c>
      <c r="J612" s="123">
        <v>8497.5810000000001</v>
      </c>
      <c r="K612">
        <v>3135</v>
      </c>
      <c r="L612">
        <v>3266</v>
      </c>
      <c r="M612">
        <v>272</v>
      </c>
      <c r="N612">
        <v>6673</v>
      </c>
      <c r="O612">
        <v>2081</v>
      </c>
      <c r="P612">
        <v>1934</v>
      </c>
      <c r="Q612">
        <v>172</v>
      </c>
      <c r="R612">
        <v>4187</v>
      </c>
      <c r="S612" s="105">
        <f>Table1[[#This Row],[Female Voters]]/Table1[[#This Row],[Female Population]]</f>
        <v>0.74015157501540085</v>
      </c>
      <c r="T612" s="94">
        <f>Table1[[#This Row],[Male Voters]]/Table1[[#This Row],[Male Population]]</f>
        <v>0.76631376658514394</v>
      </c>
      <c r="U612" s="94">
        <f>Table1[[#This Row],[Total Voters]]/Table1[[#This Row],[Total Population]]</f>
        <v>0.78528230563498014</v>
      </c>
      <c r="V612" s="94">
        <f>Table1[[#This Row],[Female Ballots]]/Table1[[#This Row],[Female Population]]</f>
        <v>0.4913095462861401</v>
      </c>
      <c r="W612" s="94">
        <f>Table1[[#This Row],[Male Ballots]]/Table1[[#This Row],[Male Population]]</f>
        <v>0.4537816364285574</v>
      </c>
      <c r="X612" s="94">
        <f>Table1[[#This Row],[Total Ballots]]/Table1[[#This Row],[Total Population]]</f>
        <v>0.49272846001703308</v>
      </c>
      <c r="Y612" s="94">
        <f>Table1[[#This Row],[Female Ballots]]/Table1[[#This Row],[Female Voters]]</f>
        <v>0.66379585326953749</v>
      </c>
      <c r="Z612" s="95">
        <f>Table1[[#This Row],[Male Ballots]]/Table1[[#This Row],[Male Voters]]</f>
        <v>0.59216166564605022</v>
      </c>
      <c r="AA612" s="94">
        <f>Table1[[#This Row],[Total Ballots]]/Table1[[#This Row],[Total Voters]]</f>
        <v>0.62745391877716172</v>
      </c>
    </row>
    <row r="613" spans="1:27" s="7" customFormat="1" x14ac:dyDescent="0.35">
      <c r="A613" s="102" t="s">
        <v>46</v>
      </c>
      <c r="B613" s="103">
        <v>2024</v>
      </c>
      <c r="C613" s="17" t="s">
        <v>82</v>
      </c>
      <c r="D613" s="17" t="s">
        <v>87</v>
      </c>
      <c r="E613" s="117"/>
      <c r="F613" s="117"/>
      <c r="G613" s="110" t="s">
        <v>63</v>
      </c>
      <c r="H613" s="122">
        <v>6748.5020000000004</v>
      </c>
      <c r="I613" s="122">
        <v>6974.192</v>
      </c>
      <c r="J613" s="123">
        <v>13722.694</v>
      </c>
      <c r="K613">
        <v>5588</v>
      </c>
      <c r="L613">
        <v>5418</v>
      </c>
      <c r="M613">
        <v>333</v>
      </c>
      <c r="N613">
        <v>11339</v>
      </c>
      <c r="O613">
        <v>3728</v>
      </c>
      <c r="P613">
        <v>3406</v>
      </c>
      <c r="Q613">
        <v>219</v>
      </c>
      <c r="R613">
        <v>7353</v>
      </c>
      <c r="S613" s="105">
        <f>Table1[[#This Row],[Female Voters]]/Table1[[#This Row],[Female Population]]</f>
        <v>0.82803561442228213</v>
      </c>
      <c r="T613" s="94">
        <f>Table1[[#This Row],[Male Voters]]/Table1[[#This Row],[Male Population]]</f>
        <v>0.77686418727789541</v>
      </c>
      <c r="U613" s="94">
        <f>Table1[[#This Row],[Total Voters]]/Table1[[#This Row],[Total Population]]</f>
        <v>0.82629547813279236</v>
      </c>
      <c r="V613" s="94">
        <f>Table1[[#This Row],[Female Ballots]]/Table1[[#This Row],[Female Population]]</f>
        <v>0.55241889237048458</v>
      </c>
      <c r="W613" s="94">
        <f>Table1[[#This Row],[Male Ballots]]/Table1[[#This Row],[Male Population]]</f>
        <v>0.4883719863175548</v>
      </c>
      <c r="X613" s="94">
        <f>Table1[[#This Row],[Total Ballots]]/Table1[[#This Row],[Total Population]]</f>
        <v>0.53582773178502707</v>
      </c>
      <c r="Y613" s="94">
        <f>Table1[[#This Row],[Female Ballots]]/Table1[[#This Row],[Female Voters]]</f>
        <v>0.66714387974230493</v>
      </c>
      <c r="Z613" s="95">
        <f>Table1[[#This Row],[Male Ballots]]/Table1[[#This Row],[Male Voters]]</f>
        <v>0.62864525655223324</v>
      </c>
      <c r="AA613" s="94">
        <f>Table1[[#This Row],[Total Ballots]]/Table1[[#This Row],[Total Voters]]</f>
        <v>0.64846988270570594</v>
      </c>
    </row>
    <row r="614" spans="1:27" s="7" customFormat="1" x14ac:dyDescent="0.35">
      <c r="A614" s="102" t="s">
        <v>46</v>
      </c>
      <c r="B614" s="103">
        <v>2024</v>
      </c>
      <c r="C614" s="17" t="s">
        <v>82</v>
      </c>
      <c r="D614" s="17" t="s">
        <v>87</v>
      </c>
      <c r="E614" s="117"/>
      <c r="F614" s="117"/>
      <c r="G614" s="110" t="s">
        <v>64</v>
      </c>
      <c r="H614" s="122">
        <v>7019.6769999999997</v>
      </c>
      <c r="I614" s="122">
        <v>7366.8240000000005</v>
      </c>
      <c r="J614" s="123">
        <v>14386.501</v>
      </c>
      <c r="K614">
        <v>5836</v>
      </c>
      <c r="L614">
        <v>5795</v>
      </c>
      <c r="M614">
        <v>339</v>
      </c>
      <c r="N614">
        <v>11970</v>
      </c>
      <c r="O614">
        <v>4412</v>
      </c>
      <c r="P614">
        <v>4220</v>
      </c>
      <c r="Q614">
        <v>250</v>
      </c>
      <c r="R614">
        <v>8882</v>
      </c>
      <c r="S614" s="105">
        <f>Table1[[#This Row],[Female Voters]]/Table1[[#This Row],[Female Population]]</f>
        <v>0.83137728416848811</v>
      </c>
      <c r="T614" s="94">
        <f>Table1[[#This Row],[Male Voters]]/Table1[[#This Row],[Male Population]]</f>
        <v>0.78663478318472102</v>
      </c>
      <c r="U614" s="94">
        <f>Table1[[#This Row],[Total Voters]]/Table1[[#This Row],[Total Population]]</f>
        <v>0.83202997031731341</v>
      </c>
      <c r="V614" s="94">
        <f>Table1[[#This Row],[Female Ballots]]/Table1[[#This Row],[Female Population]]</f>
        <v>0.62851894752422377</v>
      </c>
      <c r="W614" s="94">
        <f>Table1[[#This Row],[Male Ballots]]/Table1[[#This Row],[Male Population]]</f>
        <v>0.57283844435539655</v>
      </c>
      <c r="X614" s="94">
        <f>Table1[[#This Row],[Total Ballots]]/Table1[[#This Row],[Total Population]]</f>
        <v>0.61738431047271325</v>
      </c>
      <c r="Y614" s="94">
        <f>Table1[[#This Row],[Female Ballots]]/Table1[[#This Row],[Female Voters]]</f>
        <v>0.75599725839616172</v>
      </c>
      <c r="Z614" s="95">
        <f>Table1[[#This Row],[Male Ballots]]/Table1[[#This Row],[Male Voters]]</f>
        <v>0.72821397756686801</v>
      </c>
      <c r="AA614" s="94">
        <f>Table1[[#This Row],[Total Ballots]]/Table1[[#This Row],[Total Voters]]</f>
        <v>0.74202172096908936</v>
      </c>
    </row>
    <row r="615" spans="1:27" s="7" customFormat="1" x14ac:dyDescent="0.35">
      <c r="A615" s="102" t="s">
        <v>46</v>
      </c>
      <c r="B615" s="103">
        <v>2024</v>
      </c>
      <c r="C615" s="17" t="s">
        <v>82</v>
      </c>
      <c r="D615" s="17" t="s">
        <v>87</v>
      </c>
      <c r="E615" s="117"/>
      <c r="F615" s="117"/>
      <c r="G615" s="110" t="s">
        <v>65</v>
      </c>
      <c r="H615" s="122">
        <v>6706.491</v>
      </c>
      <c r="I615" s="122">
        <v>6756.0060000000003</v>
      </c>
      <c r="J615" s="123">
        <v>13462.495999999999</v>
      </c>
      <c r="K615">
        <v>5563</v>
      </c>
      <c r="L615">
        <v>5321</v>
      </c>
      <c r="M615">
        <v>259</v>
      </c>
      <c r="N615">
        <v>11143</v>
      </c>
      <c r="O615">
        <v>4447</v>
      </c>
      <c r="P615">
        <v>4224</v>
      </c>
      <c r="Q615">
        <v>187</v>
      </c>
      <c r="R615">
        <v>8858</v>
      </c>
      <c r="S615" s="105">
        <f>Table1[[#This Row],[Female Voters]]/Table1[[#This Row],[Female Population]]</f>
        <v>0.82949488786311654</v>
      </c>
      <c r="T615" s="94">
        <f>Table1[[#This Row],[Male Voters]]/Table1[[#This Row],[Male Population]]</f>
        <v>0.78759551131245287</v>
      </c>
      <c r="U615" s="94">
        <f>Table1[[#This Row],[Total Voters]]/Table1[[#This Row],[Total Population]]</f>
        <v>0.82770683831586656</v>
      </c>
      <c r="V615" s="94">
        <f>Table1[[#This Row],[Female Ballots]]/Table1[[#This Row],[Female Population]]</f>
        <v>0.66308893876097053</v>
      </c>
      <c r="W615" s="94">
        <f>Table1[[#This Row],[Male Ballots]]/Table1[[#This Row],[Male Population]]</f>
        <v>0.62522146960793101</v>
      </c>
      <c r="X615" s="94">
        <f>Table1[[#This Row],[Total Ballots]]/Table1[[#This Row],[Total Population]]</f>
        <v>0.65797605436614437</v>
      </c>
      <c r="Y615" s="94">
        <f>Table1[[#This Row],[Female Ballots]]/Table1[[#This Row],[Female Voters]]</f>
        <v>0.79938881898256342</v>
      </c>
      <c r="Z615" s="95">
        <f>Table1[[#This Row],[Male Ballots]]/Table1[[#This Row],[Male Voters]]</f>
        <v>0.79383574516068411</v>
      </c>
      <c r="AA615" s="94">
        <f>Table1[[#This Row],[Total Ballots]]/Table1[[#This Row],[Total Voters]]</f>
        <v>0.79493852642914831</v>
      </c>
    </row>
    <row r="616" spans="1:27" s="7" customFormat="1" x14ac:dyDescent="0.35">
      <c r="A616" s="102" t="s">
        <v>46</v>
      </c>
      <c r="B616" s="103">
        <v>2024</v>
      </c>
      <c r="C616" s="17" t="s">
        <v>82</v>
      </c>
      <c r="D616" s="17" t="s">
        <v>87</v>
      </c>
      <c r="E616" s="117"/>
      <c r="F616" s="117"/>
      <c r="G616" s="110" t="s">
        <v>66</v>
      </c>
      <c r="H616" s="122">
        <v>7428.8209999999999</v>
      </c>
      <c r="I616" s="122">
        <v>7241.1970000000001</v>
      </c>
      <c r="J616" s="123">
        <v>14670.018</v>
      </c>
      <c r="K616">
        <v>6319</v>
      </c>
      <c r="L616">
        <v>5890</v>
      </c>
      <c r="M616">
        <v>328</v>
      </c>
      <c r="N616">
        <v>12537</v>
      </c>
      <c r="O616">
        <v>5404</v>
      </c>
      <c r="P616">
        <v>4940</v>
      </c>
      <c r="Q616">
        <v>244</v>
      </c>
      <c r="R616">
        <v>10588</v>
      </c>
      <c r="S616" s="105">
        <f>Table1[[#This Row],[Female Voters]]/Table1[[#This Row],[Female Population]]</f>
        <v>0.8506060382932904</v>
      </c>
      <c r="T616" s="94">
        <f>Table1[[#This Row],[Male Voters]]/Table1[[#This Row],[Male Population]]</f>
        <v>0.81340143073030602</v>
      </c>
      <c r="U616" s="94">
        <f>Table1[[#This Row],[Total Voters]]/Table1[[#This Row],[Total Population]]</f>
        <v>0.85460017840468905</v>
      </c>
      <c r="V616" s="94">
        <f>Table1[[#This Row],[Female Ballots]]/Table1[[#This Row],[Female Population]]</f>
        <v>0.72743709937283452</v>
      </c>
      <c r="W616" s="94">
        <f>Table1[[#This Row],[Male Ballots]]/Table1[[#This Row],[Male Population]]</f>
        <v>0.68220765158025665</v>
      </c>
      <c r="X616" s="94">
        <f>Table1[[#This Row],[Total Ballots]]/Table1[[#This Row],[Total Population]]</f>
        <v>0.72174417236570532</v>
      </c>
      <c r="Y616" s="94">
        <f>Table1[[#This Row],[Female Ballots]]/Table1[[#This Row],[Female Voters]]</f>
        <v>0.85519860737458464</v>
      </c>
      <c r="Z616" s="95">
        <f>Table1[[#This Row],[Male Ballots]]/Table1[[#This Row],[Male Voters]]</f>
        <v>0.83870967741935487</v>
      </c>
      <c r="AA616" s="94">
        <f>Table1[[#This Row],[Total Ballots]]/Table1[[#This Row],[Total Voters]]</f>
        <v>0.84454016112307573</v>
      </c>
    </row>
    <row r="617" spans="1:27" s="7" customFormat="1" x14ac:dyDescent="0.35">
      <c r="A617" s="102" t="s">
        <v>46</v>
      </c>
      <c r="B617" s="103">
        <v>2024</v>
      </c>
      <c r="C617" s="17" t="s">
        <v>82</v>
      </c>
      <c r="D617" s="17" t="s">
        <v>87</v>
      </c>
      <c r="E617" s="117"/>
      <c r="F617" s="117"/>
      <c r="G617" s="110" t="s">
        <v>67</v>
      </c>
      <c r="H617" s="122">
        <v>13025.309000000001</v>
      </c>
      <c r="I617" s="122">
        <v>11719.953800000001</v>
      </c>
      <c r="J617" s="123">
        <v>24745.262000000002</v>
      </c>
      <c r="K617">
        <v>11491</v>
      </c>
      <c r="L617">
        <v>10342</v>
      </c>
      <c r="M617">
        <v>381</v>
      </c>
      <c r="N617">
        <v>22214</v>
      </c>
      <c r="O617">
        <v>10328</v>
      </c>
      <c r="P617">
        <v>9322</v>
      </c>
      <c r="Q617">
        <v>302</v>
      </c>
      <c r="R617">
        <v>19952</v>
      </c>
      <c r="S617" s="105">
        <f>Table1[[#This Row],[Female Voters]]/Table1[[#This Row],[Female Population]]</f>
        <v>0.8822055584247559</v>
      </c>
      <c r="T617" s="94">
        <f>Table1[[#This Row],[Male Voters]]/Table1[[#This Row],[Male Population]]</f>
        <v>0.882426686699055</v>
      </c>
      <c r="U617" s="94">
        <f>Table1[[#This Row],[Total Voters]]/Table1[[#This Row],[Total Population]]</f>
        <v>0.8977072055248394</v>
      </c>
      <c r="V617" s="94">
        <f>Table1[[#This Row],[Female Ballots]]/Table1[[#This Row],[Female Population]]</f>
        <v>0.79291784939612553</v>
      </c>
      <c r="W617" s="94">
        <f>Table1[[#This Row],[Male Ballots]]/Table1[[#This Row],[Male Population]]</f>
        <v>0.79539562690084997</v>
      </c>
      <c r="X617" s="94">
        <f>Table1[[#This Row],[Total Ballots]]/Table1[[#This Row],[Total Population]]</f>
        <v>0.80629576684215343</v>
      </c>
      <c r="Y617" s="94">
        <f>Table1[[#This Row],[Female Ballots]]/Table1[[#This Row],[Female Voters]]</f>
        <v>0.89879035767122095</v>
      </c>
      <c r="Z617" s="95">
        <f>Table1[[#This Row],[Male Ballots]]/Table1[[#This Row],[Male Voters]]</f>
        <v>0.90137304196480372</v>
      </c>
      <c r="AA617" s="94">
        <f>Table1[[#This Row],[Total Ballots]]/Table1[[#This Row],[Total Voters]]</f>
        <v>0.89817232375979117</v>
      </c>
    </row>
    <row r="618" spans="1:27" s="7" customFormat="1" x14ac:dyDescent="0.35">
      <c r="A618" s="102" t="s">
        <v>53</v>
      </c>
      <c r="B618" s="103">
        <v>2024</v>
      </c>
      <c r="C618" s="17" t="s">
        <v>82</v>
      </c>
      <c r="D618" s="116"/>
      <c r="E618" s="117"/>
      <c r="F618" s="117"/>
      <c r="G618" s="110" t="s">
        <v>79</v>
      </c>
      <c r="H618" s="122">
        <v>17027.114699999998</v>
      </c>
      <c r="I618" s="122">
        <v>17397.407300000003</v>
      </c>
      <c r="J618" s="123">
        <v>34424.520799999998</v>
      </c>
      <c r="K618">
        <v>13726</v>
      </c>
      <c r="L618">
        <v>13063</v>
      </c>
      <c r="M618">
        <v>729</v>
      </c>
      <c r="N618">
        <v>27518</v>
      </c>
      <c r="O618">
        <v>10880</v>
      </c>
      <c r="P618">
        <v>9999</v>
      </c>
      <c r="Q618">
        <v>514</v>
      </c>
      <c r="R618">
        <v>21393</v>
      </c>
      <c r="S618" s="105">
        <f>Table1[[#This Row],[Female Voters]]/Table1[[#This Row],[Female Population]]</f>
        <v>0.80612600794895695</v>
      </c>
      <c r="T618" s="94">
        <f>Table1[[#This Row],[Male Voters]]/Table1[[#This Row],[Male Population]]</f>
        <v>0.75085900874436606</v>
      </c>
      <c r="U618" s="94">
        <f>Table1[[#This Row],[Total Voters]]/Table1[[#This Row],[Total Population]]</f>
        <v>0.79937205690892299</v>
      </c>
      <c r="V618" s="94">
        <f>Table1[[#This Row],[Female Ballots]]/Table1[[#This Row],[Female Population]]</f>
        <v>0.63898083684137053</v>
      </c>
      <c r="W618" s="94">
        <f>Table1[[#This Row],[Male Ballots]]/Table1[[#This Row],[Male Population]]</f>
        <v>0.57474081209790373</v>
      </c>
      <c r="X618" s="94">
        <f>Table1[[#This Row],[Total Ballots]]/Table1[[#This Row],[Total Population]]</f>
        <v>0.62144655910504354</v>
      </c>
      <c r="Y618" s="94">
        <f>Table1[[#This Row],[Female Ballots]]/Table1[[#This Row],[Female Voters]]</f>
        <v>0.79265627276701156</v>
      </c>
      <c r="Z618" s="95">
        <f>Table1[[#This Row],[Male Ballots]]/Table1[[#This Row],[Male Voters]]</f>
        <v>0.76544438490392708</v>
      </c>
      <c r="AA618" s="94">
        <f>Table1[[#This Row],[Total Ballots]]/Table1[[#This Row],[Total Voters]]</f>
        <v>0.7774184170361218</v>
      </c>
    </row>
    <row r="619" spans="1:27" s="7" customFormat="1" x14ac:dyDescent="0.35">
      <c r="A619" s="102" t="s">
        <v>53</v>
      </c>
      <c r="B619" s="103">
        <v>2024</v>
      </c>
      <c r="C619" s="17" t="s">
        <v>82</v>
      </c>
      <c r="D619" s="116"/>
      <c r="E619" s="117"/>
      <c r="F619" s="117"/>
      <c r="G619" s="110" t="s">
        <v>62</v>
      </c>
      <c r="H619" s="122">
        <v>1845.6261</v>
      </c>
      <c r="I619" s="122">
        <v>2017.6516000000001</v>
      </c>
      <c r="J619" s="123">
        <v>3863.2777000000001</v>
      </c>
      <c r="K619">
        <v>1409</v>
      </c>
      <c r="L619">
        <v>1443</v>
      </c>
      <c r="M619">
        <v>92</v>
      </c>
      <c r="N619">
        <v>2944</v>
      </c>
      <c r="O619">
        <v>861</v>
      </c>
      <c r="P619">
        <v>777</v>
      </c>
      <c r="Q619">
        <v>56</v>
      </c>
      <c r="R619">
        <v>1694</v>
      </c>
      <c r="S619" s="105">
        <f>Table1[[#This Row],[Female Voters]]/Table1[[#This Row],[Female Population]]</f>
        <v>0.76342656836073142</v>
      </c>
      <c r="T619" s="94">
        <f>Table1[[#This Row],[Male Voters]]/Table1[[#This Row],[Male Population]]</f>
        <v>0.71518789467914079</v>
      </c>
      <c r="U619" s="94">
        <f>Table1[[#This Row],[Total Voters]]/Table1[[#This Row],[Total Population]]</f>
        <v>0.76204721187917712</v>
      </c>
      <c r="V619" s="94">
        <f>Table1[[#This Row],[Female Ballots]]/Table1[[#This Row],[Female Population]]</f>
        <v>0.46650835724527306</v>
      </c>
      <c r="W619" s="94">
        <f>Table1[[#This Row],[Male Ballots]]/Table1[[#This Row],[Male Population]]</f>
        <v>0.38510117405799887</v>
      </c>
      <c r="X619" s="94">
        <f>Table1[[#This Row],[Total Ballots]]/Table1[[#This Row],[Total Population]]</f>
        <v>0.43848776390058625</v>
      </c>
      <c r="Y619" s="94">
        <f>Table1[[#This Row],[Female Ballots]]/Table1[[#This Row],[Female Voters]]</f>
        <v>0.61107168204400286</v>
      </c>
      <c r="Z619" s="95">
        <f>Table1[[#This Row],[Male Ballots]]/Table1[[#This Row],[Male Voters]]</f>
        <v>0.53846153846153844</v>
      </c>
      <c r="AA619" s="94">
        <f>Table1[[#This Row],[Total Ballots]]/Table1[[#This Row],[Total Voters]]</f>
        <v>0.57540760869565222</v>
      </c>
    </row>
    <row r="620" spans="1:27" s="7" customFormat="1" x14ac:dyDescent="0.35">
      <c r="A620" s="102" t="s">
        <v>53</v>
      </c>
      <c r="B620" s="103">
        <v>2024</v>
      </c>
      <c r="C620" s="17" t="s">
        <v>82</v>
      </c>
      <c r="D620" s="116"/>
      <c r="E620" s="117"/>
      <c r="F620" s="117"/>
      <c r="G620" s="110" t="s">
        <v>63</v>
      </c>
      <c r="H620" s="122">
        <v>2530.6260000000002</v>
      </c>
      <c r="I620" s="122">
        <v>2898.973</v>
      </c>
      <c r="J620" s="123">
        <v>5429.5990000000002</v>
      </c>
      <c r="K620">
        <v>2080</v>
      </c>
      <c r="L620">
        <v>2012</v>
      </c>
      <c r="M620">
        <v>129</v>
      </c>
      <c r="N620">
        <v>4221</v>
      </c>
      <c r="O620">
        <v>1388</v>
      </c>
      <c r="P620">
        <v>1185</v>
      </c>
      <c r="Q620">
        <v>85</v>
      </c>
      <c r="R620">
        <v>2658</v>
      </c>
      <c r="S620" s="105">
        <f>Table1[[#This Row],[Female Voters]]/Table1[[#This Row],[Female Population]]</f>
        <v>0.82193101627818566</v>
      </c>
      <c r="T620" s="94">
        <f>Table1[[#This Row],[Male Voters]]/Table1[[#This Row],[Male Population]]</f>
        <v>0.69403888894446408</v>
      </c>
      <c r="U620" s="94">
        <f>Table1[[#This Row],[Total Voters]]/Table1[[#This Row],[Total Population]]</f>
        <v>0.77740547690538475</v>
      </c>
      <c r="V620" s="94">
        <f>Table1[[#This Row],[Female Ballots]]/Table1[[#This Row],[Female Population]]</f>
        <v>0.54848088970871234</v>
      </c>
      <c r="W620" s="94">
        <f>Table1[[#This Row],[Male Ballots]]/Table1[[#This Row],[Male Population]]</f>
        <v>0.40876544900556161</v>
      </c>
      <c r="X620" s="94">
        <f>Table1[[#This Row],[Total Ballots]]/Table1[[#This Row],[Total Population]]</f>
        <v>0.48953891438391672</v>
      </c>
      <c r="Y620" s="94">
        <f>Table1[[#This Row],[Female Ballots]]/Table1[[#This Row],[Female Voters]]</f>
        <v>0.66730769230769227</v>
      </c>
      <c r="Z620" s="95">
        <f>Table1[[#This Row],[Male Ballots]]/Table1[[#This Row],[Male Voters]]</f>
        <v>0.58896620278330025</v>
      </c>
      <c r="AA620" s="94">
        <f>Table1[[#This Row],[Total Ballots]]/Table1[[#This Row],[Total Voters]]</f>
        <v>0.62970859985785355</v>
      </c>
    </row>
    <row r="621" spans="1:27" s="7" customFormat="1" x14ac:dyDescent="0.35">
      <c r="A621" s="102" t="s">
        <v>53</v>
      </c>
      <c r="B621" s="103">
        <v>2024</v>
      </c>
      <c r="C621" s="17" t="s">
        <v>82</v>
      </c>
      <c r="D621" s="116"/>
      <c r="E621" s="117"/>
      <c r="F621" s="117"/>
      <c r="G621" s="110" t="s">
        <v>64</v>
      </c>
      <c r="H621" s="122">
        <v>2825.7919999999999</v>
      </c>
      <c r="I621" s="122">
        <v>3075.087</v>
      </c>
      <c r="J621" s="123">
        <v>5900.8779999999997</v>
      </c>
      <c r="K621">
        <v>2057</v>
      </c>
      <c r="L621">
        <v>2018</v>
      </c>
      <c r="M621">
        <v>95</v>
      </c>
      <c r="N621">
        <v>4170</v>
      </c>
      <c r="O621">
        <v>1524</v>
      </c>
      <c r="P621">
        <v>1467</v>
      </c>
      <c r="Q621">
        <v>61</v>
      </c>
      <c r="R621">
        <v>3052</v>
      </c>
      <c r="S621" s="105">
        <f>Table1[[#This Row],[Female Voters]]/Table1[[#This Row],[Female Population]]</f>
        <v>0.72793751273979124</v>
      </c>
      <c r="T621" s="94">
        <f>Table1[[#This Row],[Male Voters]]/Table1[[#This Row],[Male Population]]</f>
        <v>0.65624159576623364</v>
      </c>
      <c r="U621" s="94">
        <f>Table1[[#This Row],[Total Voters]]/Table1[[#This Row],[Total Population]]</f>
        <v>0.70667449826957962</v>
      </c>
      <c r="V621" s="94">
        <f>Table1[[#This Row],[Female Ballots]]/Table1[[#This Row],[Female Population]]</f>
        <v>0.5393178266482459</v>
      </c>
      <c r="W621" s="94">
        <f>Table1[[#This Row],[Male Ballots]]/Table1[[#This Row],[Male Population]]</f>
        <v>0.47705967343362971</v>
      </c>
      <c r="X621" s="94">
        <f>Table1[[#This Row],[Total Ballots]]/Table1[[#This Row],[Total Population]]</f>
        <v>0.51721116755845487</v>
      </c>
      <c r="Y621" s="94">
        <f>Table1[[#This Row],[Female Ballots]]/Table1[[#This Row],[Female Voters]]</f>
        <v>0.74088478366553234</v>
      </c>
      <c r="Z621" s="95">
        <f>Table1[[#This Row],[Male Ballots]]/Table1[[#This Row],[Male Voters]]</f>
        <v>0.72695738354806738</v>
      </c>
      <c r="AA621" s="94">
        <f>Table1[[#This Row],[Total Ballots]]/Table1[[#This Row],[Total Voters]]</f>
        <v>0.73189448441247007</v>
      </c>
    </row>
    <row r="622" spans="1:27" s="7" customFormat="1" x14ac:dyDescent="0.35">
      <c r="A622" s="102" t="s">
        <v>53</v>
      </c>
      <c r="B622" s="103">
        <v>2024</v>
      </c>
      <c r="C622" s="17" t="s">
        <v>82</v>
      </c>
      <c r="D622" s="116"/>
      <c r="E622" s="117"/>
      <c r="F622" s="117"/>
      <c r="G622" s="110" t="s">
        <v>65</v>
      </c>
      <c r="H622" s="122">
        <v>2520.5909999999999</v>
      </c>
      <c r="I622" s="122">
        <v>2588.125</v>
      </c>
      <c r="J622" s="123">
        <v>5108.7160000000003</v>
      </c>
      <c r="K622">
        <v>1854</v>
      </c>
      <c r="L622">
        <v>1727</v>
      </c>
      <c r="M622">
        <v>104</v>
      </c>
      <c r="N622">
        <v>3685</v>
      </c>
      <c r="O622">
        <v>1483</v>
      </c>
      <c r="P622">
        <v>1374</v>
      </c>
      <c r="Q622">
        <v>75</v>
      </c>
      <c r="R622">
        <v>2932</v>
      </c>
      <c r="S622" s="105">
        <f>Table1[[#This Row],[Female Voters]]/Table1[[#This Row],[Female Population]]</f>
        <v>0.73554178365311951</v>
      </c>
      <c r="T622" s="94">
        <f>Table1[[#This Row],[Male Voters]]/Table1[[#This Row],[Male Population]]</f>
        <v>0.66727843516058927</v>
      </c>
      <c r="U622" s="94">
        <f>Table1[[#This Row],[Total Voters]]/Table1[[#This Row],[Total Population]]</f>
        <v>0.72131627594879022</v>
      </c>
      <c r="V622" s="94">
        <f>Table1[[#This Row],[Female Ballots]]/Table1[[#This Row],[Female Population]]</f>
        <v>0.58835408045176707</v>
      </c>
      <c r="W622" s="94">
        <f>Table1[[#This Row],[Male Ballots]]/Table1[[#This Row],[Male Population]]</f>
        <v>0.53088625935764311</v>
      </c>
      <c r="X622" s="94">
        <f>Table1[[#This Row],[Total Ballots]]/Table1[[#This Row],[Total Population]]</f>
        <v>0.57392111833971582</v>
      </c>
      <c r="Y622" s="94">
        <f>Table1[[#This Row],[Female Ballots]]/Table1[[#This Row],[Female Voters]]</f>
        <v>0.79989212513484353</v>
      </c>
      <c r="Z622" s="95">
        <f>Table1[[#This Row],[Male Ballots]]/Table1[[#This Row],[Male Voters]]</f>
        <v>0.79559930515344524</v>
      </c>
      <c r="AA622" s="94">
        <f>Table1[[#This Row],[Total Ballots]]/Table1[[#This Row],[Total Voters]]</f>
        <v>0.79565807327001359</v>
      </c>
    </row>
    <row r="623" spans="1:27" s="7" customFormat="1" x14ac:dyDescent="0.35">
      <c r="A623" s="102" t="s">
        <v>53</v>
      </c>
      <c r="B623" s="103">
        <v>2024</v>
      </c>
      <c r="C623" s="17" t="s">
        <v>82</v>
      </c>
      <c r="D623" s="116"/>
      <c r="E623" s="117"/>
      <c r="F623" s="117"/>
      <c r="G623" s="110" t="s">
        <v>66</v>
      </c>
      <c r="H623" s="122">
        <v>2689.143</v>
      </c>
      <c r="I623" s="122">
        <v>2562.9790000000003</v>
      </c>
      <c r="J623" s="123">
        <v>5252.1219999999994</v>
      </c>
      <c r="K623">
        <v>2189</v>
      </c>
      <c r="L623">
        <v>1987</v>
      </c>
      <c r="M623">
        <v>126</v>
      </c>
      <c r="N623">
        <v>4302</v>
      </c>
      <c r="O623">
        <v>1874</v>
      </c>
      <c r="P623">
        <v>1668</v>
      </c>
      <c r="Q623">
        <v>92</v>
      </c>
      <c r="R623">
        <v>3634</v>
      </c>
      <c r="S623" s="105">
        <f>Table1[[#This Row],[Female Voters]]/Table1[[#This Row],[Female Population]]</f>
        <v>0.81401398140597203</v>
      </c>
      <c r="T623" s="94">
        <f>Table1[[#This Row],[Male Voters]]/Table1[[#This Row],[Male Population]]</f>
        <v>0.77526971543660705</v>
      </c>
      <c r="U623" s="94">
        <f>Table1[[#This Row],[Total Voters]]/Table1[[#This Row],[Total Population]]</f>
        <v>0.81909750001999204</v>
      </c>
      <c r="V623" s="94">
        <f>Table1[[#This Row],[Female Ballots]]/Table1[[#This Row],[Female Population]]</f>
        <v>0.69687629107117022</v>
      </c>
      <c r="W623" s="94">
        <f>Table1[[#This Row],[Male Ballots]]/Table1[[#This Row],[Male Population]]</f>
        <v>0.65080517632021173</v>
      </c>
      <c r="X623" s="94">
        <f>Table1[[#This Row],[Total Ballots]]/Table1[[#This Row],[Total Population]]</f>
        <v>0.69191081242971897</v>
      </c>
      <c r="Y623" s="94">
        <f>Table1[[#This Row],[Female Ballots]]/Table1[[#This Row],[Female Voters]]</f>
        <v>0.85609867519415261</v>
      </c>
      <c r="Z623" s="95">
        <f>Table1[[#This Row],[Male Ballots]]/Table1[[#This Row],[Male Voters]]</f>
        <v>0.83945646703573229</v>
      </c>
      <c r="AA623" s="94">
        <f>Table1[[#This Row],[Total Ballots]]/Table1[[#This Row],[Total Voters]]</f>
        <v>0.84472338447233841</v>
      </c>
    </row>
    <row r="624" spans="1:27" s="7" customFormat="1" x14ac:dyDescent="0.35">
      <c r="A624" s="102" t="s">
        <v>53</v>
      </c>
      <c r="B624" s="103">
        <v>2024</v>
      </c>
      <c r="C624" s="17" t="s">
        <v>82</v>
      </c>
      <c r="D624" s="116"/>
      <c r="E624" s="117"/>
      <c r="F624" s="117"/>
      <c r="G624" s="110" t="s">
        <v>67</v>
      </c>
      <c r="H624" s="122">
        <v>4615.3366000000005</v>
      </c>
      <c r="I624" s="122">
        <v>4254.5916999999999</v>
      </c>
      <c r="J624" s="123">
        <v>8869.928100000001</v>
      </c>
      <c r="K624">
        <v>4137</v>
      </c>
      <c r="L624">
        <v>3876</v>
      </c>
      <c r="M624">
        <v>183</v>
      </c>
      <c r="N624">
        <v>8196</v>
      </c>
      <c r="O624">
        <v>3750</v>
      </c>
      <c r="P624">
        <v>3528</v>
      </c>
      <c r="Q624">
        <v>145</v>
      </c>
      <c r="R624">
        <v>7423</v>
      </c>
      <c r="S624" s="105">
        <f>Table1[[#This Row],[Female Voters]]/Table1[[#This Row],[Female Population]]</f>
        <v>0.89635932512484562</v>
      </c>
      <c r="T624" s="94">
        <f>Table1[[#This Row],[Male Voters]]/Table1[[#This Row],[Male Population]]</f>
        <v>0.91101573859602092</v>
      </c>
      <c r="U624" s="94">
        <f>Table1[[#This Row],[Total Voters]]/Table1[[#This Row],[Total Population]]</f>
        <v>0.92402101884005117</v>
      </c>
      <c r="V624" s="94">
        <f>Table1[[#This Row],[Female Ballots]]/Table1[[#This Row],[Female Population]]</f>
        <v>0.81250845279627049</v>
      </c>
      <c r="W624" s="94">
        <f>Table1[[#This Row],[Male Ballots]]/Table1[[#This Row],[Male Population]]</f>
        <v>0.82922175587377756</v>
      </c>
      <c r="X624" s="94">
        <f>Table1[[#This Row],[Total Ballots]]/Table1[[#This Row],[Total Population]]</f>
        <v>0.83687262357853831</v>
      </c>
      <c r="Y624" s="94">
        <f>Table1[[#This Row],[Female Ballots]]/Table1[[#This Row],[Female Voters]]</f>
        <v>0.9064539521392313</v>
      </c>
      <c r="Z624" s="95">
        <f>Table1[[#This Row],[Male Ballots]]/Table1[[#This Row],[Male Voters]]</f>
        <v>0.91021671826625383</v>
      </c>
      <c r="AA624" s="94">
        <f>Table1[[#This Row],[Total Ballots]]/Table1[[#This Row],[Total Voters]]</f>
        <v>0.9056857003416301</v>
      </c>
    </row>
    <row r="625" spans="1:27" s="7" customFormat="1" x14ac:dyDescent="0.35">
      <c r="A625" s="102" t="s">
        <v>32</v>
      </c>
      <c r="B625" s="103">
        <v>2024</v>
      </c>
      <c r="C625" s="17" t="s">
        <v>82</v>
      </c>
      <c r="D625" s="116"/>
      <c r="E625" s="117"/>
      <c r="F625" s="117"/>
      <c r="G625" s="110" t="s">
        <v>79</v>
      </c>
      <c r="H625" s="122">
        <v>3004.2090400000002</v>
      </c>
      <c r="I625" s="122">
        <v>3044.2910899999997</v>
      </c>
      <c r="J625" s="123">
        <v>6048.5002400000003</v>
      </c>
      <c r="K625">
        <v>2474</v>
      </c>
      <c r="L625">
        <v>2558</v>
      </c>
      <c r="M625">
        <v>141</v>
      </c>
      <c r="N625">
        <v>5173</v>
      </c>
      <c r="O625">
        <v>2025</v>
      </c>
      <c r="P625">
        <v>2035</v>
      </c>
      <c r="Q625">
        <v>105</v>
      </c>
      <c r="R625">
        <v>4165</v>
      </c>
      <c r="S625" s="105">
        <f>Table1[[#This Row],[Female Voters]]/Table1[[#This Row],[Female Population]]</f>
        <v>0.82351126937558239</v>
      </c>
      <c r="T625" s="94">
        <f>Table1[[#This Row],[Male Voters]]/Table1[[#This Row],[Male Population]]</f>
        <v>0.84026130365871166</v>
      </c>
      <c r="U625" s="94">
        <f>Table1[[#This Row],[Total Voters]]/Table1[[#This Row],[Total Population]]</f>
        <v>0.85525333466796716</v>
      </c>
      <c r="V625" s="94">
        <f>Table1[[#This Row],[Female Ballots]]/Table1[[#This Row],[Female Population]]</f>
        <v>0.67405429283975526</v>
      </c>
      <c r="W625" s="94">
        <f>Table1[[#This Row],[Male Ballots]]/Table1[[#This Row],[Male Population]]</f>
        <v>0.66846432875116424</v>
      </c>
      <c r="X625" s="94">
        <f>Table1[[#This Row],[Total Ballots]]/Table1[[#This Row],[Total Population]]</f>
        <v>0.68860045213456089</v>
      </c>
      <c r="Y625" s="94">
        <f>Table1[[#This Row],[Female Ballots]]/Table1[[#This Row],[Female Voters]]</f>
        <v>0.81851253031527893</v>
      </c>
      <c r="Z625" s="95">
        <f>Table1[[#This Row],[Male Ballots]]/Table1[[#This Row],[Male Voters]]</f>
        <v>0.79554339327599688</v>
      </c>
      <c r="AA625" s="94">
        <f>Table1[[#This Row],[Total Ballots]]/Table1[[#This Row],[Total Voters]]</f>
        <v>0.80514208389715836</v>
      </c>
    </row>
    <row r="626" spans="1:27" s="7" customFormat="1" x14ac:dyDescent="0.35">
      <c r="A626" s="102" t="s">
        <v>32</v>
      </c>
      <c r="B626" s="103">
        <v>2024</v>
      </c>
      <c r="C626" s="17" t="s">
        <v>82</v>
      </c>
      <c r="D626" s="116"/>
      <c r="E626" s="117"/>
      <c r="F626" s="117"/>
      <c r="G626" s="110" t="s">
        <v>62</v>
      </c>
      <c r="H626" s="122">
        <v>191.38558000000003</v>
      </c>
      <c r="I626" s="122">
        <v>236.67505</v>
      </c>
      <c r="J626" s="123">
        <v>428.06063999999998</v>
      </c>
      <c r="K626">
        <v>144</v>
      </c>
      <c r="L626">
        <v>156</v>
      </c>
      <c r="M626">
        <v>13</v>
      </c>
      <c r="N626">
        <v>313</v>
      </c>
      <c r="O626">
        <v>89</v>
      </c>
      <c r="P626">
        <v>83</v>
      </c>
      <c r="Q626">
        <v>12</v>
      </c>
      <c r="R626">
        <v>184</v>
      </c>
      <c r="S626" s="105">
        <f>Table1[[#This Row],[Female Voters]]/Table1[[#This Row],[Female Population]]</f>
        <v>0.75240778328231406</v>
      </c>
      <c r="T626" s="94">
        <f>Table1[[#This Row],[Male Voters]]/Table1[[#This Row],[Male Population]]</f>
        <v>0.65913158146581141</v>
      </c>
      <c r="U626" s="94">
        <f>Table1[[#This Row],[Total Voters]]/Table1[[#This Row],[Total Population]]</f>
        <v>0.73120481247703595</v>
      </c>
      <c r="V626" s="94">
        <f>Table1[[#This Row],[Female Ballots]]/Table1[[#This Row],[Female Population]]</f>
        <v>0.46502981050087466</v>
      </c>
      <c r="W626" s="94">
        <f>Table1[[#This Row],[Male Ballots]]/Table1[[#This Row],[Male Population]]</f>
        <v>0.35069180295937402</v>
      </c>
      <c r="X626" s="94">
        <f>Table1[[#This Row],[Total Ballots]]/Table1[[#This Row],[Total Population]]</f>
        <v>0.42984564056158026</v>
      </c>
      <c r="Y626" s="94">
        <f>Table1[[#This Row],[Female Ballots]]/Table1[[#This Row],[Female Voters]]</f>
        <v>0.61805555555555558</v>
      </c>
      <c r="Z626" s="95">
        <f>Table1[[#This Row],[Male Ballots]]/Table1[[#This Row],[Male Voters]]</f>
        <v>0.53205128205128205</v>
      </c>
      <c r="AA626" s="94">
        <f>Table1[[#This Row],[Total Ballots]]/Table1[[#This Row],[Total Voters]]</f>
        <v>0.58785942492012777</v>
      </c>
    </row>
    <row r="627" spans="1:27" s="7" customFormat="1" x14ac:dyDescent="0.35">
      <c r="A627" s="102" t="s">
        <v>32</v>
      </c>
      <c r="B627" s="103">
        <v>2024</v>
      </c>
      <c r="C627" s="17" t="s">
        <v>82</v>
      </c>
      <c r="D627" s="116"/>
      <c r="E627" s="117"/>
      <c r="F627" s="117"/>
      <c r="G627" s="110" t="s">
        <v>63</v>
      </c>
      <c r="H627" s="122">
        <v>250.43299999999999</v>
      </c>
      <c r="I627" s="122">
        <v>254.39060000000001</v>
      </c>
      <c r="J627" s="123">
        <v>504.8236</v>
      </c>
      <c r="K627">
        <v>223</v>
      </c>
      <c r="L627">
        <v>232</v>
      </c>
      <c r="M627">
        <v>12</v>
      </c>
      <c r="N627">
        <v>467</v>
      </c>
      <c r="O627">
        <v>145</v>
      </c>
      <c r="P627">
        <v>131</v>
      </c>
      <c r="Q627">
        <v>4</v>
      </c>
      <c r="R627">
        <v>280</v>
      </c>
      <c r="S627" s="105">
        <f>Table1[[#This Row],[Female Voters]]/Table1[[#This Row],[Female Population]]</f>
        <v>0.8904577272164611</v>
      </c>
      <c r="T627" s="94">
        <f>Table1[[#This Row],[Male Voters]]/Table1[[#This Row],[Male Population]]</f>
        <v>0.91198338303380699</v>
      </c>
      <c r="U627" s="94">
        <f>Table1[[#This Row],[Total Voters]]/Table1[[#This Row],[Total Population]]</f>
        <v>0.92507561056971188</v>
      </c>
      <c r="V627" s="94">
        <f>Table1[[#This Row],[Female Ballots]]/Table1[[#This Row],[Female Population]]</f>
        <v>0.57899717688962715</v>
      </c>
      <c r="W627" s="94">
        <f>Table1[[#This Row],[Male Ballots]]/Table1[[#This Row],[Male Population]]</f>
        <v>0.51495613438546861</v>
      </c>
      <c r="X627" s="94">
        <f>Table1[[#This Row],[Total Ballots]]/Table1[[#This Row],[Total Population]]</f>
        <v>0.55464918835014843</v>
      </c>
      <c r="Y627" s="94">
        <f>Table1[[#This Row],[Female Ballots]]/Table1[[#This Row],[Female Voters]]</f>
        <v>0.65022421524663676</v>
      </c>
      <c r="Z627" s="95">
        <f>Table1[[#This Row],[Male Ballots]]/Table1[[#This Row],[Male Voters]]</f>
        <v>0.56465517241379315</v>
      </c>
      <c r="AA627" s="94">
        <f>Table1[[#This Row],[Total Ballots]]/Table1[[#This Row],[Total Voters]]</f>
        <v>0.59957173447537471</v>
      </c>
    </row>
    <row r="628" spans="1:27" s="7" customFormat="1" x14ac:dyDescent="0.35">
      <c r="A628" s="102" t="s">
        <v>32</v>
      </c>
      <c r="B628" s="103">
        <v>2024</v>
      </c>
      <c r="C628" s="17" t="s">
        <v>82</v>
      </c>
      <c r="D628" s="116"/>
      <c r="E628" s="117"/>
      <c r="F628" s="117"/>
      <c r="G628" s="110" t="s">
        <v>64</v>
      </c>
      <c r="H628" s="122">
        <v>377.6678</v>
      </c>
      <c r="I628" s="122">
        <v>365.25369999999998</v>
      </c>
      <c r="J628" s="123">
        <v>742.92150000000004</v>
      </c>
      <c r="K628">
        <v>297</v>
      </c>
      <c r="L628">
        <v>289</v>
      </c>
      <c r="M628">
        <v>24</v>
      </c>
      <c r="N628">
        <v>610</v>
      </c>
      <c r="O628">
        <v>211</v>
      </c>
      <c r="P628">
        <v>180</v>
      </c>
      <c r="Q628">
        <v>13</v>
      </c>
      <c r="R628">
        <v>404</v>
      </c>
      <c r="S628" s="105">
        <f>Table1[[#This Row],[Female Voters]]/Table1[[#This Row],[Female Population]]</f>
        <v>0.78640540707997875</v>
      </c>
      <c r="T628" s="94">
        <f>Table1[[#This Row],[Male Voters]]/Table1[[#This Row],[Male Population]]</f>
        <v>0.79123086227463268</v>
      </c>
      <c r="U628" s="94">
        <f>Table1[[#This Row],[Total Voters]]/Table1[[#This Row],[Total Population]]</f>
        <v>0.82108271196889571</v>
      </c>
      <c r="V628" s="94">
        <f>Table1[[#This Row],[Female Ballots]]/Table1[[#This Row],[Female Population]]</f>
        <v>0.55869205688173573</v>
      </c>
      <c r="W628" s="94">
        <f>Table1[[#This Row],[Male Ballots]]/Table1[[#This Row],[Male Population]]</f>
        <v>0.49280814951361207</v>
      </c>
      <c r="X628" s="94">
        <f>Table1[[#This Row],[Total Ballots]]/Table1[[#This Row],[Total Population]]</f>
        <v>0.54379904202530138</v>
      </c>
      <c r="Y628" s="94">
        <f>Table1[[#This Row],[Female Ballots]]/Table1[[#This Row],[Female Voters]]</f>
        <v>0.71043771043771042</v>
      </c>
      <c r="Z628" s="95">
        <f>Table1[[#This Row],[Male Ballots]]/Table1[[#This Row],[Male Voters]]</f>
        <v>0.62283737024221453</v>
      </c>
      <c r="AA628" s="94">
        <f>Table1[[#This Row],[Total Ballots]]/Table1[[#This Row],[Total Voters]]</f>
        <v>0.6622950819672131</v>
      </c>
    </row>
    <row r="629" spans="1:27" s="7" customFormat="1" x14ac:dyDescent="0.35">
      <c r="A629" s="102" t="s">
        <v>32</v>
      </c>
      <c r="B629" s="103">
        <v>2024</v>
      </c>
      <c r="C629" s="17" t="s">
        <v>82</v>
      </c>
      <c r="D629" s="116"/>
      <c r="E629" s="117"/>
      <c r="F629" s="117"/>
      <c r="G629" s="110" t="s">
        <v>65</v>
      </c>
      <c r="H629" s="122">
        <v>449.00880000000001</v>
      </c>
      <c r="I629" s="122">
        <v>419.27679999999998</v>
      </c>
      <c r="J629" s="123">
        <v>868.28560000000004</v>
      </c>
      <c r="K629">
        <v>327</v>
      </c>
      <c r="L629">
        <v>385</v>
      </c>
      <c r="M629">
        <v>24</v>
      </c>
      <c r="N629">
        <v>736</v>
      </c>
      <c r="O629">
        <v>262</v>
      </c>
      <c r="P629">
        <v>302</v>
      </c>
      <c r="Q629">
        <v>19</v>
      </c>
      <c r="R629">
        <v>583</v>
      </c>
      <c r="S629" s="105">
        <f>Table1[[#This Row],[Female Voters]]/Table1[[#This Row],[Female Population]]</f>
        <v>0.72827080449202775</v>
      </c>
      <c r="T629" s="94">
        <f>Table1[[#This Row],[Male Voters]]/Table1[[#This Row],[Male Population]]</f>
        <v>0.91824780192941757</v>
      </c>
      <c r="U629" s="94">
        <f>Table1[[#This Row],[Total Voters]]/Table1[[#This Row],[Total Population]]</f>
        <v>0.84764736395490148</v>
      </c>
      <c r="V629" s="94">
        <f>Table1[[#This Row],[Female Ballots]]/Table1[[#This Row],[Female Population]]</f>
        <v>0.58350749473061547</v>
      </c>
      <c r="W629" s="94">
        <f>Table1[[#This Row],[Male Ballots]]/Table1[[#This Row],[Male Population]]</f>
        <v>0.72028788618878992</v>
      </c>
      <c r="X629" s="94">
        <f>Table1[[#This Row],[Total Ballots]]/Table1[[#This Row],[Total Population]]</f>
        <v>0.67143806139362439</v>
      </c>
      <c r="Y629" s="94">
        <f>Table1[[#This Row],[Female Ballots]]/Table1[[#This Row],[Female Voters]]</f>
        <v>0.80122324159021407</v>
      </c>
      <c r="Z629" s="95">
        <f>Table1[[#This Row],[Male Ballots]]/Table1[[#This Row],[Male Voters]]</f>
        <v>0.78441558441558445</v>
      </c>
      <c r="AA629" s="94">
        <f>Table1[[#This Row],[Total Ballots]]/Table1[[#This Row],[Total Voters]]</f>
        <v>0.79211956521739135</v>
      </c>
    </row>
    <row r="630" spans="1:27" s="7" customFormat="1" x14ac:dyDescent="0.35">
      <c r="A630" s="102" t="s">
        <v>32</v>
      </c>
      <c r="B630" s="103">
        <v>2024</v>
      </c>
      <c r="C630" s="17" t="s">
        <v>82</v>
      </c>
      <c r="D630" s="116"/>
      <c r="E630" s="117"/>
      <c r="F630" s="117"/>
      <c r="G630" s="110" t="s">
        <v>66</v>
      </c>
      <c r="H630" s="122">
        <v>561.0249</v>
      </c>
      <c r="I630" s="122">
        <v>518.2396</v>
      </c>
      <c r="J630" s="123">
        <v>1079.2644</v>
      </c>
      <c r="K630">
        <v>486</v>
      </c>
      <c r="L630">
        <v>420</v>
      </c>
      <c r="M630">
        <v>29</v>
      </c>
      <c r="N630">
        <v>935</v>
      </c>
      <c r="O630">
        <v>410</v>
      </c>
      <c r="P630">
        <v>361</v>
      </c>
      <c r="Q630">
        <v>24</v>
      </c>
      <c r="R630">
        <v>795</v>
      </c>
      <c r="S630" s="105">
        <f>Table1[[#This Row],[Female Voters]]/Table1[[#This Row],[Female Population]]</f>
        <v>0.8662717109347553</v>
      </c>
      <c r="T630" s="94">
        <f>Table1[[#This Row],[Male Voters]]/Table1[[#This Row],[Male Population]]</f>
        <v>0.81043594507251082</v>
      </c>
      <c r="U630" s="94">
        <f>Table1[[#This Row],[Total Voters]]/Table1[[#This Row],[Total Population]]</f>
        <v>0.86633080828015818</v>
      </c>
      <c r="V630" s="94">
        <f>Table1[[#This Row],[Female Ballots]]/Table1[[#This Row],[Female Population]]</f>
        <v>0.73080535284619275</v>
      </c>
      <c r="W630" s="94">
        <f>Table1[[#This Row],[Male Ballots]]/Table1[[#This Row],[Male Population]]</f>
        <v>0.69658899088375337</v>
      </c>
      <c r="X630" s="94">
        <f>Table1[[#This Row],[Total Ballots]]/Table1[[#This Row],[Total Population]]</f>
        <v>0.73661282629168534</v>
      </c>
      <c r="Y630" s="94">
        <f>Table1[[#This Row],[Female Ballots]]/Table1[[#This Row],[Female Voters]]</f>
        <v>0.84362139917695478</v>
      </c>
      <c r="Z630" s="95">
        <f>Table1[[#This Row],[Male Ballots]]/Table1[[#This Row],[Male Voters]]</f>
        <v>0.85952380952380958</v>
      </c>
      <c r="AA630" s="94">
        <f>Table1[[#This Row],[Total Ballots]]/Table1[[#This Row],[Total Voters]]</f>
        <v>0.85026737967914434</v>
      </c>
    </row>
    <row r="631" spans="1:27" s="7" customFormat="1" x14ac:dyDescent="0.35">
      <c r="A631" s="102" t="s">
        <v>32</v>
      </c>
      <c r="B631" s="103">
        <v>2024</v>
      </c>
      <c r="C631" s="17" t="s">
        <v>82</v>
      </c>
      <c r="D631" s="116"/>
      <c r="E631" s="117"/>
      <c r="F631" s="117"/>
      <c r="G631" s="110" t="s">
        <v>67</v>
      </c>
      <c r="H631" s="122">
        <v>1174.68896</v>
      </c>
      <c r="I631" s="122">
        <v>1250.45534</v>
      </c>
      <c r="J631" s="123">
        <v>2425.1445000000003</v>
      </c>
      <c r="K631">
        <v>997</v>
      </c>
      <c r="L631">
        <v>1076</v>
      </c>
      <c r="M631">
        <v>39</v>
      </c>
      <c r="N631">
        <v>2112</v>
      </c>
      <c r="O631">
        <v>908</v>
      </c>
      <c r="P631">
        <v>978</v>
      </c>
      <c r="Q631">
        <v>33</v>
      </c>
      <c r="R631">
        <v>1919</v>
      </c>
      <c r="S631" s="105">
        <f>Table1[[#This Row],[Female Voters]]/Table1[[#This Row],[Female Population]]</f>
        <v>0.84873531117547918</v>
      </c>
      <c r="T631" s="94">
        <f>Table1[[#This Row],[Male Voters]]/Table1[[#This Row],[Male Population]]</f>
        <v>0.86048654884387954</v>
      </c>
      <c r="U631" s="94">
        <f>Table1[[#This Row],[Total Voters]]/Table1[[#This Row],[Total Population]]</f>
        <v>0.87087594161914872</v>
      </c>
      <c r="V631" s="94">
        <f>Table1[[#This Row],[Female Ballots]]/Table1[[#This Row],[Female Population]]</f>
        <v>0.77297057427014559</v>
      </c>
      <c r="W631" s="94">
        <f>Table1[[#This Row],[Male Ballots]]/Table1[[#This Row],[Male Population]]</f>
        <v>0.78211509736925111</v>
      </c>
      <c r="X631" s="94">
        <f>Table1[[#This Row],[Total Ballots]]/Table1[[#This Row],[Total Population]]</f>
        <v>0.79129305490868673</v>
      </c>
      <c r="Y631" s="94">
        <f>Table1[[#This Row],[Female Ballots]]/Table1[[#This Row],[Female Voters]]</f>
        <v>0.91073219658976934</v>
      </c>
      <c r="Z631" s="95">
        <f>Table1[[#This Row],[Male Ballots]]/Table1[[#This Row],[Male Voters]]</f>
        <v>0.90892193308550184</v>
      </c>
      <c r="AA631" s="94">
        <f>Table1[[#This Row],[Total Ballots]]/Table1[[#This Row],[Total Voters]]</f>
        <v>0.9086174242424242</v>
      </c>
    </row>
    <row r="632" spans="1:27" s="7" customFormat="1" x14ac:dyDescent="0.35">
      <c r="A632" s="102" t="s">
        <v>60</v>
      </c>
      <c r="B632" s="103">
        <v>2024</v>
      </c>
      <c r="C632" s="17" t="s">
        <v>82</v>
      </c>
      <c r="D632" s="17" t="s">
        <v>87</v>
      </c>
      <c r="E632" s="117"/>
      <c r="F632" s="117"/>
      <c r="G632" s="110" t="s">
        <v>79</v>
      </c>
      <c r="H632" s="122">
        <v>34873.048300000002</v>
      </c>
      <c r="I632" s="122">
        <v>37279.603499999997</v>
      </c>
      <c r="J632" s="123">
        <v>72152.650199999989</v>
      </c>
      <c r="K632">
        <v>23132</v>
      </c>
      <c r="L632">
        <v>21993</v>
      </c>
      <c r="M632">
        <v>1031</v>
      </c>
      <c r="N632">
        <v>46156</v>
      </c>
      <c r="O632">
        <v>16572</v>
      </c>
      <c r="P632">
        <v>14980</v>
      </c>
      <c r="Q632">
        <v>680</v>
      </c>
      <c r="R632">
        <v>32232</v>
      </c>
      <c r="S632" s="105">
        <f>Table1[[#This Row],[Female Voters]]/Table1[[#This Row],[Female Population]]</f>
        <v>0.66332027533136528</v>
      </c>
      <c r="T632" s="94">
        <f>Table1[[#This Row],[Male Voters]]/Table1[[#This Row],[Male Population]]</f>
        <v>0.58994726164402478</v>
      </c>
      <c r="U632" s="94">
        <f>Table1[[#This Row],[Total Voters]]/Table1[[#This Row],[Total Population]]</f>
        <v>0.63969930241037776</v>
      </c>
      <c r="V632" s="94">
        <f>Table1[[#This Row],[Female Ballots]]/Table1[[#This Row],[Female Population]]</f>
        <v>0.47520938971085014</v>
      </c>
      <c r="W632" s="94">
        <f>Table1[[#This Row],[Male Ballots]]/Table1[[#This Row],[Male Population]]</f>
        <v>0.40182830807199976</v>
      </c>
      <c r="X632" s="94">
        <f>Table1[[#This Row],[Total Ballots]]/Table1[[#This Row],[Total Population]]</f>
        <v>0.44671955791860857</v>
      </c>
      <c r="Y632" s="94">
        <f>Table1[[#This Row],[Female Ballots]]/Table1[[#This Row],[Female Voters]]</f>
        <v>0.71641016773301058</v>
      </c>
      <c r="Z632" s="95">
        <f>Table1[[#This Row],[Male Ballots]]/Table1[[#This Row],[Male Voters]]</f>
        <v>0.68112581275860506</v>
      </c>
      <c r="AA632" s="94">
        <f>Table1[[#This Row],[Total Ballots]]/Table1[[#This Row],[Total Voters]]</f>
        <v>0.69832741138746857</v>
      </c>
    </row>
    <row r="633" spans="1:27" s="7" customFormat="1" x14ac:dyDescent="0.35">
      <c r="A633" s="102" t="s">
        <v>60</v>
      </c>
      <c r="B633" s="103">
        <v>2024</v>
      </c>
      <c r="C633" s="17" t="s">
        <v>82</v>
      </c>
      <c r="D633" s="17" t="s">
        <v>87</v>
      </c>
      <c r="E633" s="117"/>
      <c r="F633" s="117"/>
      <c r="G633" s="110" t="s">
        <v>62</v>
      </c>
      <c r="H633" s="122">
        <v>5037.3705</v>
      </c>
      <c r="I633" s="122">
        <v>5542.5722999999998</v>
      </c>
      <c r="J633" s="123">
        <v>10579.941999999999</v>
      </c>
      <c r="K633">
        <v>3444</v>
      </c>
      <c r="L633">
        <v>3534</v>
      </c>
      <c r="M633">
        <v>193</v>
      </c>
      <c r="N633">
        <v>7171</v>
      </c>
      <c r="O633">
        <v>1907</v>
      </c>
      <c r="P633">
        <v>1637</v>
      </c>
      <c r="Q633">
        <v>119</v>
      </c>
      <c r="R633">
        <v>3663</v>
      </c>
      <c r="S633" s="105">
        <f>Table1[[#This Row],[Female Voters]]/Table1[[#This Row],[Female Population]]</f>
        <v>0.68369003232936709</v>
      </c>
      <c r="T633" s="94">
        <f>Table1[[#This Row],[Male Voters]]/Table1[[#This Row],[Male Population]]</f>
        <v>0.63761008584407641</v>
      </c>
      <c r="U633" s="94">
        <f>Table1[[#This Row],[Total Voters]]/Table1[[#This Row],[Total Population]]</f>
        <v>0.67779199545706403</v>
      </c>
      <c r="V633" s="94">
        <f>Table1[[#This Row],[Female Ballots]]/Table1[[#This Row],[Female Population]]</f>
        <v>0.3785705260313888</v>
      </c>
      <c r="W633" s="94">
        <f>Table1[[#This Row],[Male Ballots]]/Table1[[#This Row],[Male Population]]</f>
        <v>0.29535022935109029</v>
      </c>
      <c r="X633" s="94">
        <f>Table1[[#This Row],[Total Ballots]]/Table1[[#This Row],[Total Population]]</f>
        <v>0.34622117966242161</v>
      </c>
      <c r="Y633" s="94">
        <f>Table1[[#This Row],[Female Ballots]]/Table1[[#This Row],[Female Voters]]</f>
        <v>0.55371660859465732</v>
      </c>
      <c r="Z633" s="95">
        <f>Table1[[#This Row],[Male Ballots]]/Table1[[#This Row],[Male Voters]]</f>
        <v>0.46321448783248442</v>
      </c>
      <c r="AA633" s="94">
        <f>Table1[[#This Row],[Total Ballots]]/Table1[[#This Row],[Total Voters]]</f>
        <v>0.51080741877004598</v>
      </c>
    </row>
    <row r="634" spans="1:27" s="7" customFormat="1" x14ac:dyDescent="0.35">
      <c r="A634" s="102" t="s">
        <v>60</v>
      </c>
      <c r="B634" s="103">
        <v>2024</v>
      </c>
      <c r="C634" s="17" t="s">
        <v>82</v>
      </c>
      <c r="D634" s="17" t="s">
        <v>87</v>
      </c>
      <c r="E634" s="117"/>
      <c r="F634" s="117"/>
      <c r="G634" s="110" t="s">
        <v>63</v>
      </c>
      <c r="H634" s="122">
        <v>6545.8969999999999</v>
      </c>
      <c r="I634" s="122">
        <v>7637.92</v>
      </c>
      <c r="J634" s="123">
        <v>14183.816999999999</v>
      </c>
      <c r="K634">
        <v>4598</v>
      </c>
      <c r="L634">
        <v>4395</v>
      </c>
      <c r="M634">
        <v>214</v>
      </c>
      <c r="N634">
        <v>9207</v>
      </c>
      <c r="O634">
        <v>2775</v>
      </c>
      <c r="P634">
        <v>2367</v>
      </c>
      <c r="Q634">
        <v>130</v>
      </c>
      <c r="R634">
        <v>5272</v>
      </c>
      <c r="S634" s="105">
        <f>Table1[[#This Row],[Female Voters]]/Table1[[#This Row],[Female Population]]</f>
        <v>0.70242474026096047</v>
      </c>
      <c r="T634" s="94">
        <f>Table1[[#This Row],[Male Voters]]/Table1[[#This Row],[Male Population]]</f>
        <v>0.57541843852776675</v>
      </c>
      <c r="U634" s="94">
        <f>Table1[[#This Row],[Total Voters]]/Table1[[#This Row],[Total Population]]</f>
        <v>0.64912004998372441</v>
      </c>
      <c r="V634" s="94">
        <f>Table1[[#This Row],[Female Ballots]]/Table1[[#This Row],[Female Population]]</f>
        <v>0.42392967686475974</v>
      </c>
      <c r="W634" s="94">
        <f>Table1[[#This Row],[Male Ballots]]/Table1[[#This Row],[Male Population]]</f>
        <v>0.30990112491358901</v>
      </c>
      <c r="X634" s="94">
        <f>Table1[[#This Row],[Total Ballots]]/Table1[[#This Row],[Total Population]]</f>
        <v>0.37169120272772838</v>
      </c>
      <c r="Y634" s="94">
        <f>Table1[[#This Row],[Female Ballots]]/Table1[[#This Row],[Female Voters]]</f>
        <v>0.60352327098738578</v>
      </c>
      <c r="Z634" s="95">
        <f>Table1[[#This Row],[Male Ballots]]/Table1[[#This Row],[Male Voters]]</f>
        <v>0.53856655290102384</v>
      </c>
      <c r="AA634" s="94">
        <f>Table1[[#This Row],[Total Ballots]]/Table1[[#This Row],[Total Voters]]</f>
        <v>0.57260779841425002</v>
      </c>
    </row>
    <row r="635" spans="1:27" s="7" customFormat="1" x14ac:dyDescent="0.35">
      <c r="A635" s="102" t="s">
        <v>60</v>
      </c>
      <c r="B635" s="103">
        <v>2024</v>
      </c>
      <c r="C635" s="17" t="s">
        <v>82</v>
      </c>
      <c r="D635" s="17" t="s">
        <v>87</v>
      </c>
      <c r="E635" s="117"/>
      <c r="F635" s="117"/>
      <c r="G635" s="110" t="s">
        <v>64</v>
      </c>
      <c r="H635" s="122">
        <v>6993.2619999999997</v>
      </c>
      <c r="I635" s="122">
        <v>7700.6790000000001</v>
      </c>
      <c r="J635" s="123">
        <v>14693.940999999999</v>
      </c>
      <c r="K635">
        <v>4286</v>
      </c>
      <c r="L635">
        <v>3929</v>
      </c>
      <c r="M635">
        <v>168</v>
      </c>
      <c r="N635">
        <v>8383</v>
      </c>
      <c r="O635">
        <v>2935</v>
      </c>
      <c r="P635">
        <v>2657</v>
      </c>
      <c r="Q635">
        <v>95</v>
      </c>
      <c r="R635">
        <v>5687</v>
      </c>
      <c r="S635" s="105">
        <f>Table1[[#This Row],[Female Voters]]/Table1[[#This Row],[Female Population]]</f>
        <v>0.61287565087651519</v>
      </c>
      <c r="T635" s="94">
        <f>Table1[[#This Row],[Male Voters]]/Table1[[#This Row],[Male Population]]</f>
        <v>0.51021474859554594</v>
      </c>
      <c r="U635" s="94">
        <f>Table1[[#This Row],[Total Voters]]/Table1[[#This Row],[Total Population]]</f>
        <v>0.57050725874018415</v>
      </c>
      <c r="V635" s="94">
        <f>Table1[[#This Row],[Female Ballots]]/Table1[[#This Row],[Female Population]]</f>
        <v>0.41968969559556041</v>
      </c>
      <c r="W635" s="94">
        <f>Table1[[#This Row],[Male Ballots]]/Table1[[#This Row],[Male Population]]</f>
        <v>0.34503450929456997</v>
      </c>
      <c r="X635" s="94">
        <f>Table1[[#This Row],[Total Ballots]]/Table1[[#This Row],[Total Population]]</f>
        <v>0.38703027322622302</v>
      </c>
      <c r="Y635" s="94">
        <f>Table1[[#This Row],[Female Ballots]]/Table1[[#This Row],[Female Voters]]</f>
        <v>0.68478768082127861</v>
      </c>
      <c r="Z635" s="95">
        <f>Table1[[#This Row],[Male Ballots]]/Table1[[#This Row],[Male Voters]]</f>
        <v>0.67625349961822345</v>
      </c>
      <c r="AA635" s="94">
        <f>Table1[[#This Row],[Total Ballots]]/Table1[[#This Row],[Total Voters]]</f>
        <v>0.67839675533818444</v>
      </c>
    </row>
    <row r="636" spans="1:27" s="7" customFormat="1" x14ac:dyDescent="0.35">
      <c r="A636" s="102" t="s">
        <v>60</v>
      </c>
      <c r="B636" s="103">
        <v>2024</v>
      </c>
      <c r="C636" s="17" t="s">
        <v>82</v>
      </c>
      <c r="D636" s="17" t="s">
        <v>87</v>
      </c>
      <c r="E636" s="117"/>
      <c r="F636" s="117"/>
      <c r="G636" s="110" t="s">
        <v>65</v>
      </c>
      <c r="H636" s="122">
        <v>5820.3940000000002</v>
      </c>
      <c r="I636" s="122">
        <v>6269.223</v>
      </c>
      <c r="J636" s="123">
        <v>12089.617</v>
      </c>
      <c r="K636">
        <v>3310</v>
      </c>
      <c r="L636">
        <v>3146</v>
      </c>
      <c r="M636">
        <v>119</v>
      </c>
      <c r="N636">
        <v>6575</v>
      </c>
      <c r="O636">
        <v>2533</v>
      </c>
      <c r="P636">
        <v>2389</v>
      </c>
      <c r="Q636">
        <v>80</v>
      </c>
      <c r="R636">
        <v>5002</v>
      </c>
      <c r="S636" s="105">
        <f>Table1[[#This Row],[Female Voters]]/Table1[[#This Row],[Female Population]]</f>
        <v>0.56869002339016905</v>
      </c>
      <c r="T636" s="94">
        <f>Table1[[#This Row],[Male Voters]]/Table1[[#This Row],[Male Population]]</f>
        <v>0.50181657280336012</v>
      </c>
      <c r="U636" s="94">
        <f>Table1[[#This Row],[Total Voters]]/Table1[[#This Row],[Total Population]]</f>
        <v>0.54385511137366882</v>
      </c>
      <c r="V636" s="94">
        <f>Table1[[#This Row],[Female Ballots]]/Table1[[#This Row],[Female Population]]</f>
        <v>0.43519390611700853</v>
      </c>
      <c r="W636" s="94">
        <f>Table1[[#This Row],[Male Ballots]]/Table1[[#This Row],[Male Population]]</f>
        <v>0.38106795690630241</v>
      </c>
      <c r="X636" s="94">
        <f>Table1[[#This Row],[Total Ballots]]/Table1[[#This Row],[Total Population]]</f>
        <v>0.41374346267545115</v>
      </c>
      <c r="Y636" s="94">
        <f>Table1[[#This Row],[Female Ballots]]/Table1[[#This Row],[Female Voters]]</f>
        <v>0.76525679758308152</v>
      </c>
      <c r="Z636" s="95">
        <f>Table1[[#This Row],[Male Ballots]]/Table1[[#This Row],[Male Voters]]</f>
        <v>0.75937698664971387</v>
      </c>
      <c r="AA636" s="94">
        <f>Table1[[#This Row],[Total Ballots]]/Table1[[#This Row],[Total Voters]]</f>
        <v>0.76076045627376421</v>
      </c>
    </row>
    <row r="637" spans="1:27" s="7" customFormat="1" x14ac:dyDescent="0.35">
      <c r="A637" s="102" t="s">
        <v>60</v>
      </c>
      <c r="B637" s="103">
        <v>2024</v>
      </c>
      <c r="C637" s="17" t="s">
        <v>82</v>
      </c>
      <c r="D637" s="17" t="s">
        <v>87</v>
      </c>
      <c r="E637" s="117"/>
      <c r="F637" s="117"/>
      <c r="G637" s="110" t="s">
        <v>66</v>
      </c>
      <c r="H637" s="122">
        <v>4541.4349999999995</v>
      </c>
      <c r="I637" s="122">
        <v>4576.0619999999999</v>
      </c>
      <c r="J637" s="123">
        <v>9117.4959999999992</v>
      </c>
      <c r="K637">
        <v>2928</v>
      </c>
      <c r="L637">
        <v>2741</v>
      </c>
      <c r="M637">
        <v>151</v>
      </c>
      <c r="N637">
        <v>5820</v>
      </c>
      <c r="O637">
        <v>2430</v>
      </c>
      <c r="P637">
        <v>2190</v>
      </c>
      <c r="Q637">
        <v>113</v>
      </c>
      <c r="R637">
        <v>4733</v>
      </c>
      <c r="S637" s="105">
        <f>Table1[[#This Row],[Female Voters]]/Table1[[#This Row],[Female Population]]</f>
        <v>0.64473013485825525</v>
      </c>
      <c r="T637" s="94">
        <f>Table1[[#This Row],[Male Voters]]/Table1[[#This Row],[Male Population]]</f>
        <v>0.59898663960409626</v>
      </c>
      <c r="U637" s="94">
        <f>Table1[[#This Row],[Total Voters]]/Table1[[#This Row],[Total Population]]</f>
        <v>0.63833315638416521</v>
      </c>
      <c r="V637" s="94">
        <f>Table1[[#This Row],[Female Ballots]]/Table1[[#This Row],[Female Population]]</f>
        <v>0.53507316519998638</v>
      </c>
      <c r="W637" s="94">
        <f>Table1[[#This Row],[Male Ballots]]/Table1[[#This Row],[Male Population]]</f>
        <v>0.47857743186171869</v>
      </c>
      <c r="X637" s="94">
        <f>Table1[[#This Row],[Total Ballots]]/Table1[[#This Row],[Total Population]]</f>
        <v>0.51911182631722574</v>
      </c>
      <c r="Y637" s="94">
        <f>Table1[[#This Row],[Female Ballots]]/Table1[[#This Row],[Female Voters]]</f>
        <v>0.82991803278688525</v>
      </c>
      <c r="Z637" s="95">
        <f>Table1[[#This Row],[Male Ballots]]/Table1[[#This Row],[Male Voters]]</f>
        <v>0.79897847500912078</v>
      </c>
      <c r="AA637" s="94">
        <f>Table1[[#This Row],[Total Ballots]]/Table1[[#This Row],[Total Voters]]</f>
        <v>0.81323024054982818</v>
      </c>
    </row>
    <row r="638" spans="1:27" s="7" customFormat="1" x14ac:dyDescent="0.35">
      <c r="A638" s="102" t="s">
        <v>60</v>
      </c>
      <c r="B638" s="103">
        <v>2024</v>
      </c>
      <c r="C638" s="17" t="s">
        <v>82</v>
      </c>
      <c r="D638" s="17" t="s">
        <v>87</v>
      </c>
      <c r="E638" s="117"/>
      <c r="F638" s="117"/>
      <c r="G638" s="110" t="s">
        <v>67</v>
      </c>
      <c r="H638" s="122">
        <v>5934.6898000000001</v>
      </c>
      <c r="I638" s="122">
        <v>5553.1472000000003</v>
      </c>
      <c r="J638" s="123">
        <v>11487.8372</v>
      </c>
      <c r="K638">
        <v>4566</v>
      </c>
      <c r="L638">
        <v>4248</v>
      </c>
      <c r="M638">
        <v>186</v>
      </c>
      <c r="N638">
        <v>9000</v>
      </c>
      <c r="O638">
        <v>3992</v>
      </c>
      <c r="P638">
        <v>3740</v>
      </c>
      <c r="Q638">
        <v>143</v>
      </c>
      <c r="R638">
        <v>7875</v>
      </c>
      <c r="S638" s="105">
        <f>Table1[[#This Row],[Female Voters]]/Table1[[#This Row],[Female Population]]</f>
        <v>0.76937466891698369</v>
      </c>
      <c r="T638" s="94">
        <f>Table1[[#This Row],[Male Voters]]/Table1[[#This Row],[Male Population]]</f>
        <v>0.76497161825640059</v>
      </c>
      <c r="U638" s="94">
        <f>Table1[[#This Row],[Total Voters]]/Table1[[#This Row],[Total Population]]</f>
        <v>0.78343728617602626</v>
      </c>
      <c r="V638" s="94">
        <f>Table1[[#This Row],[Female Ballots]]/Table1[[#This Row],[Female Population]]</f>
        <v>0.67265520769088893</v>
      </c>
      <c r="W638" s="94">
        <f>Table1[[#This Row],[Male Ballots]]/Table1[[#This Row],[Male Population]]</f>
        <v>0.67349196145926038</v>
      </c>
      <c r="X638" s="94">
        <f>Table1[[#This Row],[Total Ballots]]/Table1[[#This Row],[Total Population]]</f>
        <v>0.68550762540402299</v>
      </c>
      <c r="Y638" s="94">
        <f>Table1[[#This Row],[Female Ballots]]/Table1[[#This Row],[Female Voters]]</f>
        <v>0.87428821725799388</v>
      </c>
      <c r="Z638" s="95">
        <f>Table1[[#This Row],[Male Ballots]]/Table1[[#This Row],[Male Voters]]</f>
        <v>0.88041431261770242</v>
      </c>
      <c r="AA638" s="94">
        <f>Table1[[#This Row],[Total Ballots]]/Table1[[#This Row],[Total Voters]]</f>
        <v>0.875</v>
      </c>
    </row>
    <row r="639" spans="1:27" s="7" customFormat="1" x14ac:dyDescent="0.35">
      <c r="A639" s="102" t="s">
        <v>22</v>
      </c>
      <c r="B639" s="103">
        <v>2024</v>
      </c>
      <c r="C639" s="17" t="s">
        <v>82</v>
      </c>
      <c r="D639" s="116"/>
      <c r="E639" s="117"/>
      <c r="F639" s="117"/>
      <c r="G639" s="110" t="s">
        <v>79</v>
      </c>
      <c r="H639" s="122">
        <v>932.52026000000001</v>
      </c>
      <c r="I639" s="122">
        <v>894.32696999999996</v>
      </c>
      <c r="J639" s="123">
        <v>1826.8472099999999</v>
      </c>
      <c r="K639">
        <v>807</v>
      </c>
      <c r="L639">
        <v>845</v>
      </c>
      <c r="M639">
        <v>19</v>
      </c>
      <c r="N639">
        <v>1671</v>
      </c>
      <c r="O639">
        <v>686</v>
      </c>
      <c r="P639">
        <v>690</v>
      </c>
      <c r="Q639">
        <v>17</v>
      </c>
      <c r="R639">
        <v>1393</v>
      </c>
      <c r="S639" s="105">
        <f>Table1[[#This Row],[Female Voters]]/Table1[[#This Row],[Female Population]]</f>
        <v>0.86539674751945872</v>
      </c>
      <c r="T639" s="94">
        <f>Table1[[#This Row],[Male Voters]]/Table1[[#This Row],[Male Population]]</f>
        <v>0.94484459078764005</v>
      </c>
      <c r="U639" s="94">
        <f>Table1[[#This Row],[Total Voters]]/Table1[[#This Row],[Total Population]]</f>
        <v>0.91469061608058622</v>
      </c>
      <c r="V639" s="94">
        <f>Table1[[#This Row],[Female Ballots]]/Table1[[#This Row],[Female Population]]</f>
        <v>0.73564085352955222</v>
      </c>
      <c r="W639" s="94">
        <f>Table1[[#This Row],[Male Ballots]]/Table1[[#This Row],[Male Population]]</f>
        <v>0.77152990253665277</v>
      </c>
      <c r="X639" s="94">
        <f>Table1[[#This Row],[Total Ballots]]/Table1[[#This Row],[Total Population]]</f>
        <v>0.76251587564348089</v>
      </c>
      <c r="Y639" s="94">
        <f>Table1[[#This Row],[Female Ballots]]/Table1[[#This Row],[Female Voters]]</f>
        <v>0.85006195786864935</v>
      </c>
      <c r="Z639" s="95">
        <f>Table1[[#This Row],[Male Ballots]]/Table1[[#This Row],[Male Voters]]</f>
        <v>0.81656804733727806</v>
      </c>
      <c r="AA639" s="94">
        <f>Table1[[#This Row],[Total Ballots]]/Table1[[#This Row],[Total Voters]]</f>
        <v>0.83363255535607417</v>
      </c>
    </row>
    <row r="640" spans="1:27" s="7" customFormat="1" x14ac:dyDescent="0.35">
      <c r="A640" s="102" t="s">
        <v>22</v>
      </c>
      <c r="B640" s="103">
        <v>2024</v>
      </c>
      <c r="C640" s="17" t="s">
        <v>82</v>
      </c>
      <c r="D640" s="116"/>
      <c r="E640" s="117"/>
      <c r="F640" s="117"/>
      <c r="G640" s="110" t="s">
        <v>62</v>
      </c>
      <c r="H640" s="122">
        <v>60.496709999999993</v>
      </c>
      <c r="I640" s="122">
        <v>72.289380000000008</v>
      </c>
      <c r="J640" s="123">
        <v>132.7861</v>
      </c>
      <c r="K640">
        <v>53</v>
      </c>
      <c r="L640">
        <v>71</v>
      </c>
      <c r="M640">
        <v>2</v>
      </c>
      <c r="N640">
        <v>126</v>
      </c>
      <c r="O640">
        <v>30</v>
      </c>
      <c r="P640">
        <v>40</v>
      </c>
      <c r="Q640">
        <v>3</v>
      </c>
      <c r="R640">
        <v>73</v>
      </c>
      <c r="S640" s="105">
        <f>Table1[[#This Row],[Female Voters]]/Table1[[#This Row],[Female Population]]</f>
        <v>0.87608069926447252</v>
      </c>
      <c r="T640" s="94">
        <f>Table1[[#This Row],[Male Voters]]/Table1[[#This Row],[Male Population]]</f>
        <v>0.98216363178104438</v>
      </c>
      <c r="U640" s="94">
        <f>Table1[[#This Row],[Total Voters]]/Table1[[#This Row],[Total Population]]</f>
        <v>0.94889450025266198</v>
      </c>
      <c r="V640" s="94">
        <f>Table1[[#This Row],[Female Ballots]]/Table1[[#This Row],[Female Population]]</f>
        <v>0.49589473543272028</v>
      </c>
      <c r="W640" s="94">
        <f>Table1[[#This Row],[Male Ballots]]/Table1[[#This Row],[Male Population]]</f>
        <v>0.55333162353861653</v>
      </c>
      <c r="X640" s="94">
        <f>Table1[[#This Row],[Total Ballots]]/Table1[[#This Row],[Total Population]]</f>
        <v>0.54975633744797081</v>
      </c>
      <c r="Y640" s="94">
        <f>Table1[[#This Row],[Female Ballots]]/Table1[[#This Row],[Female Voters]]</f>
        <v>0.56603773584905659</v>
      </c>
      <c r="Z640" s="95">
        <f>Table1[[#This Row],[Male Ballots]]/Table1[[#This Row],[Male Voters]]</f>
        <v>0.56338028169014087</v>
      </c>
      <c r="AA640" s="94">
        <f>Table1[[#This Row],[Total Ballots]]/Table1[[#This Row],[Total Voters]]</f>
        <v>0.57936507936507942</v>
      </c>
    </row>
    <row r="641" spans="1:27" s="7" customFormat="1" x14ac:dyDescent="0.35">
      <c r="A641" s="106" t="s">
        <v>22</v>
      </c>
      <c r="B641" s="103">
        <v>2024</v>
      </c>
      <c r="C641" s="17" t="s">
        <v>82</v>
      </c>
      <c r="D641" s="116"/>
      <c r="E641" s="117"/>
      <c r="F641" s="117"/>
      <c r="G641" s="110" t="s">
        <v>63</v>
      </c>
      <c r="H641" s="122">
        <v>95.540220000000005</v>
      </c>
      <c r="I641" s="122">
        <v>101.02938</v>
      </c>
      <c r="J641" s="123">
        <v>196.56957</v>
      </c>
      <c r="K641">
        <v>95</v>
      </c>
      <c r="L641">
        <v>99</v>
      </c>
      <c r="M641">
        <v>3</v>
      </c>
      <c r="N641">
        <v>197</v>
      </c>
      <c r="O641">
        <v>67</v>
      </c>
      <c r="P641">
        <v>60</v>
      </c>
      <c r="Q641">
        <v>1</v>
      </c>
      <c r="R641">
        <v>128</v>
      </c>
      <c r="S641" s="105">
        <f>Table1[[#This Row],[Female Voters]]/Table1[[#This Row],[Female Population]]</f>
        <v>0.99434562742267074</v>
      </c>
      <c r="T641" s="94">
        <f>Table1[[#This Row],[Male Voters]]/Table1[[#This Row],[Male Population]]</f>
        <v>0.97991297185036663</v>
      </c>
      <c r="U641" s="94">
        <f>Table1[[#This Row],[Total Voters]]/Table1[[#This Row],[Total Population]]</f>
        <v>1.0021897082035638</v>
      </c>
      <c r="V641" s="94">
        <f>Table1[[#This Row],[Female Ballots]]/Table1[[#This Row],[Female Population]]</f>
        <v>0.70127533723493618</v>
      </c>
      <c r="W641" s="94">
        <f>Table1[[#This Row],[Male Ballots]]/Table1[[#This Row],[Male Population]]</f>
        <v>0.59388664960628279</v>
      </c>
      <c r="X641" s="94">
        <f>Table1[[#This Row],[Total Ballots]]/Table1[[#This Row],[Total Population]]</f>
        <v>0.65116894746221399</v>
      </c>
      <c r="Y641" s="94">
        <f>Table1[[#This Row],[Female Ballots]]/Table1[[#This Row],[Female Voters]]</f>
        <v>0.70526315789473681</v>
      </c>
      <c r="Z641" s="95">
        <f>Table1[[#This Row],[Male Ballots]]/Table1[[#This Row],[Male Voters]]</f>
        <v>0.60606060606060608</v>
      </c>
      <c r="AA641" s="94">
        <f>Table1[[#This Row],[Total Ballots]]/Table1[[#This Row],[Total Voters]]</f>
        <v>0.64974619289340096</v>
      </c>
    </row>
    <row r="642" spans="1:27" s="7" customFormat="1" x14ac:dyDescent="0.35">
      <c r="A642" s="102" t="s">
        <v>22</v>
      </c>
      <c r="B642" s="103">
        <v>2024</v>
      </c>
      <c r="C642" s="17" t="s">
        <v>82</v>
      </c>
      <c r="D642" s="116"/>
      <c r="E642" s="117"/>
      <c r="F642" s="117"/>
      <c r="G642" s="110" t="s">
        <v>64</v>
      </c>
      <c r="H642" s="122">
        <v>136.55218000000002</v>
      </c>
      <c r="I642" s="122">
        <v>119.34459</v>
      </c>
      <c r="J642" s="123">
        <v>255.89679999999998</v>
      </c>
      <c r="K642">
        <v>107</v>
      </c>
      <c r="L642">
        <v>109</v>
      </c>
      <c r="M642">
        <v>3</v>
      </c>
      <c r="N642">
        <v>219</v>
      </c>
      <c r="O642">
        <v>87</v>
      </c>
      <c r="P642">
        <v>81</v>
      </c>
      <c r="Q642">
        <v>2</v>
      </c>
      <c r="R642">
        <v>170</v>
      </c>
      <c r="S642" s="105">
        <f>Table1[[#This Row],[Female Voters]]/Table1[[#This Row],[Female Population]]</f>
        <v>0.78358324268422508</v>
      </c>
      <c r="T642" s="94">
        <f>Table1[[#This Row],[Male Voters]]/Table1[[#This Row],[Male Population]]</f>
        <v>0.91332166795327718</v>
      </c>
      <c r="U642" s="94">
        <f>Table1[[#This Row],[Total Voters]]/Table1[[#This Row],[Total Population]]</f>
        <v>0.85581374991793568</v>
      </c>
      <c r="V642" s="94">
        <f>Table1[[#This Row],[Female Ballots]]/Table1[[#This Row],[Female Population]]</f>
        <v>0.63711908517315496</v>
      </c>
      <c r="W642" s="94">
        <f>Table1[[#This Row],[Male Ballots]]/Table1[[#This Row],[Male Population]]</f>
        <v>0.67870692756160966</v>
      </c>
      <c r="X642" s="94">
        <f>Table1[[#This Row],[Total Ballots]]/Table1[[#This Row],[Total Population]]</f>
        <v>0.66433030815547522</v>
      </c>
      <c r="Y642" s="94">
        <f>Table1[[#This Row],[Female Ballots]]/Table1[[#This Row],[Female Voters]]</f>
        <v>0.81308411214953269</v>
      </c>
      <c r="Z642" s="95">
        <f>Table1[[#This Row],[Male Ballots]]/Table1[[#This Row],[Male Voters]]</f>
        <v>0.74311926605504586</v>
      </c>
      <c r="AA642" s="94">
        <f>Table1[[#This Row],[Total Ballots]]/Table1[[#This Row],[Total Voters]]</f>
        <v>0.77625570776255703</v>
      </c>
    </row>
    <row r="643" spans="1:27" s="7" customFormat="1" x14ac:dyDescent="0.35">
      <c r="A643" s="102" t="s">
        <v>22</v>
      </c>
      <c r="B643" s="103">
        <v>2024</v>
      </c>
      <c r="C643" s="17" t="s">
        <v>82</v>
      </c>
      <c r="D643" s="116"/>
      <c r="E643" s="117"/>
      <c r="F643" s="117"/>
      <c r="G643" s="110" t="s">
        <v>65</v>
      </c>
      <c r="H643" s="122">
        <v>133.75810999999999</v>
      </c>
      <c r="I643" s="122">
        <v>114.56165999999999</v>
      </c>
      <c r="J643" s="123">
        <v>248.31979999999999</v>
      </c>
      <c r="K643">
        <v>111</v>
      </c>
      <c r="L643">
        <v>111</v>
      </c>
      <c r="M643">
        <v>4</v>
      </c>
      <c r="N643">
        <v>226</v>
      </c>
      <c r="O643">
        <v>91</v>
      </c>
      <c r="P643">
        <v>96</v>
      </c>
      <c r="Q643">
        <v>4</v>
      </c>
      <c r="R643">
        <v>191</v>
      </c>
      <c r="S643" s="105">
        <f>Table1[[#This Row],[Female Voters]]/Table1[[#This Row],[Female Population]]</f>
        <v>0.8298562232974136</v>
      </c>
      <c r="T643" s="94">
        <f>Table1[[#This Row],[Male Voters]]/Table1[[#This Row],[Male Population]]</f>
        <v>0.96891054127532728</v>
      </c>
      <c r="U643" s="94">
        <f>Table1[[#This Row],[Total Voters]]/Table1[[#This Row],[Total Population]]</f>
        <v>0.91011671240070269</v>
      </c>
      <c r="V643" s="94">
        <f>Table1[[#This Row],[Female Ballots]]/Table1[[#This Row],[Female Population]]</f>
        <v>0.68033257946004178</v>
      </c>
      <c r="W643" s="94">
        <f>Table1[[#This Row],[Male Ballots]]/Table1[[#This Row],[Male Population]]</f>
        <v>0.83797668434622896</v>
      </c>
      <c r="X643" s="94">
        <f>Table1[[#This Row],[Total Ballots]]/Table1[[#This Row],[Total Population]]</f>
        <v>0.76916943393156734</v>
      </c>
      <c r="Y643" s="94">
        <f>Table1[[#This Row],[Female Ballots]]/Table1[[#This Row],[Female Voters]]</f>
        <v>0.81981981981981977</v>
      </c>
      <c r="Z643" s="95">
        <f>Table1[[#This Row],[Male Ballots]]/Table1[[#This Row],[Male Voters]]</f>
        <v>0.86486486486486491</v>
      </c>
      <c r="AA643" s="94">
        <f>Table1[[#This Row],[Total Ballots]]/Table1[[#This Row],[Total Voters]]</f>
        <v>0.84513274336283184</v>
      </c>
    </row>
    <row r="644" spans="1:27" s="7" customFormat="1" x14ac:dyDescent="0.35">
      <c r="A644" s="102" t="s">
        <v>22</v>
      </c>
      <c r="B644" s="103">
        <v>2024</v>
      </c>
      <c r="C644" s="17" t="s">
        <v>82</v>
      </c>
      <c r="D644" s="116"/>
      <c r="E644" s="117"/>
      <c r="F644" s="117"/>
      <c r="G644" s="110" t="s">
        <v>66</v>
      </c>
      <c r="H644" s="122">
        <v>164.84461999999999</v>
      </c>
      <c r="I644" s="122">
        <v>149.38789</v>
      </c>
      <c r="J644" s="123">
        <v>314.23249999999996</v>
      </c>
      <c r="K644">
        <v>130</v>
      </c>
      <c r="L644">
        <v>133</v>
      </c>
      <c r="M644">
        <v>3</v>
      </c>
      <c r="N644">
        <v>266</v>
      </c>
      <c r="O644">
        <v>120</v>
      </c>
      <c r="P644">
        <v>114</v>
      </c>
      <c r="Q644">
        <v>3</v>
      </c>
      <c r="R644">
        <v>237</v>
      </c>
      <c r="S644" s="105">
        <f>Table1[[#This Row],[Female Voters]]/Table1[[#This Row],[Female Population]]</f>
        <v>0.78862143028993004</v>
      </c>
      <c r="T644" s="94">
        <f>Table1[[#This Row],[Male Voters]]/Table1[[#This Row],[Male Population]]</f>
        <v>0.89029974250255495</v>
      </c>
      <c r="U644" s="94">
        <f>Table1[[#This Row],[Total Voters]]/Table1[[#This Row],[Total Population]]</f>
        <v>0.84650696538391168</v>
      </c>
      <c r="V644" s="94">
        <f>Table1[[#This Row],[Female Ballots]]/Table1[[#This Row],[Female Population]]</f>
        <v>0.72795824334455084</v>
      </c>
      <c r="W644" s="94">
        <f>Table1[[#This Row],[Male Ballots]]/Table1[[#This Row],[Male Population]]</f>
        <v>0.76311406500218992</v>
      </c>
      <c r="X644" s="94">
        <f>Table1[[#This Row],[Total Ballots]]/Table1[[#This Row],[Total Population]]</f>
        <v>0.75421861201498896</v>
      </c>
      <c r="Y644" s="94">
        <f>Table1[[#This Row],[Female Ballots]]/Table1[[#This Row],[Female Voters]]</f>
        <v>0.92307692307692313</v>
      </c>
      <c r="Z644" s="95">
        <f>Table1[[#This Row],[Male Ballots]]/Table1[[#This Row],[Male Voters]]</f>
        <v>0.8571428571428571</v>
      </c>
      <c r="AA644" s="94">
        <f>Table1[[#This Row],[Total Ballots]]/Table1[[#This Row],[Total Voters]]</f>
        <v>0.89097744360902253</v>
      </c>
    </row>
    <row r="645" spans="1:27" s="7" customFormat="1" x14ac:dyDescent="0.35">
      <c r="A645" s="102" t="s">
        <v>22</v>
      </c>
      <c r="B645" s="103">
        <v>2024</v>
      </c>
      <c r="C645" s="17" t="s">
        <v>82</v>
      </c>
      <c r="D645" s="116"/>
      <c r="E645" s="117"/>
      <c r="F645" s="117"/>
      <c r="G645" s="110" t="s">
        <v>67</v>
      </c>
      <c r="H645" s="122">
        <v>341.32841999999999</v>
      </c>
      <c r="I645" s="122">
        <v>337.71406999999999</v>
      </c>
      <c r="J645" s="123">
        <v>679.04243999999994</v>
      </c>
      <c r="K645">
        <v>311</v>
      </c>
      <c r="L645">
        <v>322</v>
      </c>
      <c r="M645">
        <v>4</v>
      </c>
      <c r="N645">
        <v>637</v>
      </c>
      <c r="O645">
        <v>291</v>
      </c>
      <c r="P645">
        <v>299</v>
      </c>
      <c r="Q645">
        <v>4</v>
      </c>
      <c r="R645">
        <v>594</v>
      </c>
      <c r="S645" s="105">
        <f>Table1[[#This Row],[Female Voters]]/Table1[[#This Row],[Female Population]]</f>
        <v>0.91114592801853422</v>
      </c>
      <c r="T645" s="94">
        <f>Table1[[#This Row],[Male Voters]]/Table1[[#This Row],[Male Population]]</f>
        <v>0.95346930615002212</v>
      </c>
      <c r="U645" s="94">
        <f>Table1[[#This Row],[Total Voters]]/Table1[[#This Row],[Total Population]]</f>
        <v>0.93808569608697812</v>
      </c>
      <c r="V645" s="94">
        <f>Table1[[#This Row],[Female Ballots]]/Table1[[#This Row],[Female Population]]</f>
        <v>0.85255133457682786</v>
      </c>
      <c r="W645" s="94">
        <f>Table1[[#This Row],[Male Ballots]]/Table1[[#This Row],[Male Population]]</f>
        <v>0.8853643557107348</v>
      </c>
      <c r="X645" s="94">
        <f>Table1[[#This Row],[Total Ballots]]/Table1[[#This Row],[Total Population]]</f>
        <v>0.87476122994609884</v>
      </c>
      <c r="Y645" s="94">
        <f>Table1[[#This Row],[Female Ballots]]/Table1[[#This Row],[Female Voters]]</f>
        <v>0.93569131832797425</v>
      </c>
      <c r="Z645" s="95">
        <f>Table1[[#This Row],[Male Ballots]]/Table1[[#This Row],[Male Voters]]</f>
        <v>0.9285714285714286</v>
      </c>
      <c r="AA645" s="94">
        <f>Table1[[#This Row],[Total Ballots]]/Table1[[#This Row],[Total Voters]]</f>
        <v>0.93249607535321821</v>
      </c>
    </row>
    <row r="646" spans="1:27" s="7" customFormat="1" x14ac:dyDescent="0.35">
      <c r="A646" s="102" t="s">
        <v>56</v>
      </c>
      <c r="B646" s="103">
        <v>2024</v>
      </c>
      <c r="C646" s="17" t="s">
        <v>82</v>
      </c>
      <c r="D646" s="116"/>
      <c r="E646" s="117"/>
      <c r="F646" s="117"/>
      <c r="G646" s="110" t="s">
        <v>79</v>
      </c>
      <c r="H646" s="122">
        <v>37332.609900000003</v>
      </c>
      <c r="I646" s="122">
        <v>39978.010399999999</v>
      </c>
      <c r="J646" s="123">
        <v>77310.618000000017</v>
      </c>
      <c r="K646">
        <v>25000</v>
      </c>
      <c r="L646">
        <v>24123</v>
      </c>
      <c r="M646">
        <v>1237</v>
      </c>
      <c r="N646">
        <v>50360</v>
      </c>
      <c r="O646">
        <v>18406</v>
      </c>
      <c r="P646">
        <v>17366</v>
      </c>
      <c r="Q646">
        <v>832</v>
      </c>
      <c r="R646">
        <v>36604</v>
      </c>
      <c r="S646" s="105">
        <f>Table1[[#This Row],[Female Voters]]/Table1[[#This Row],[Female Population]]</f>
        <v>0.66965583351835245</v>
      </c>
      <c r="T646" s="94">
        <f>Table1[[#This Row],[Male Voters]]/Table1[[#This Row],[Male Population]]</f>
        <v>0.60340671680849833</v>
      </c>
      <c r="U646" s="94">
        <f>Table1[[#This Row],[Total Voters]]/Table1[[#This Row],[Total Population]]</f>
        <v>0.6513982335518258</v>
      </c>
      <c r="V646" s="94">
        <f>Table1[[#This Row],[Female Ballots]]/Table1[[#This Row],[Female Population]]</f>
        <v>0.49302741086955182</v>
      </c>
      <c r="W646" s="94">
        <f>Table1[[#This Row],[Male Ballots]]/Table1[[#This Row],[Male Population]]</f>
        <v>0.43438880089940646</v>
      </c>
      <c r="X646" s="94">
        <f>Table1[[#This Row],[Total Ballots]]/Table1[[#This Row],[Total Population]]</f>
        <v>0.47346665887472267</v>
      </c>
      <c r="Y646" s="94">
        <f>Table1[[#This Row],[Female Ballots]]/Table1[[#This Row],[Female Voters]]</f>
        <v>0.73624000000000001</v>
      </c>
      <c r="Z646" s="95">
        <f>Table1[[#This Row],[Male Ballots]]/Table1[[#This Row],[Male Voters]]</f>
        <v>0.71989387721261866</v>
      </c>
      <c r="AA646" s="94">
        <f>Table1[[#This Row],[Total Ballots]]/Table1[[#This Row],[Total Voters]]</f>
        <v>0.72684670373312155</v>
      </c>
    </row>
    <row r="647" spans="1:27" s="7" customFormat="1" x14ac:dyDescent="0.35">
      <c r="A647" s="102" t="s">
        <v>56</v>
      </c>
      <c r="B647" s="103">
        <v>2024</v>
      </c>
      <c r="C647" s="17" t="s">
        <v>82</v>
      </c>
      <c r="D647" s="116"/>
      <c r="E647" s="117"/>
      <c r="F647" s="117"/>
      <c r="G647" s="110" t="s">
        <v>62</v>
      </c>
      <c r="H647" s="122">
        <v>4697.7785999999996</v>
      </c>
      <c r="I647" s="122">
        <v>5130.2936</v>
      </c>
      <c r="J647" s="123">
        <v>9828.0730000000003</v>
      </c>
      <c r="K647">
        <v>2793</v>
      </c>
      <c r="L647">
        <v>2865</v>
      </c>
      <c r="M647">
        <v>215</v>
      </c>
      <c r="N647">
        <v>5873</v>
      </c>
      <c r="O647">
        <v>1563</v>
      </c>
      <c r="P647">
        <v>1348</v>
      </c>
      <c r="Q647">
        <v>138</v>
      </c>
      <c r="R647">
        <v>3049</v>
      </c>
      <c r="S647" s="105">
        <f>Table1[[#This Row],[Female Voters]]/Table1[[#This Row],[Female Population]]</f>
        <v>0.59453631978314181</v>
      </c>
      <c r="T647" s="94">
        <f>Table1[[#This Row],[Male Voters]]/Table1[[#This Row],[Male Population]]</f>
        <v>0.55844757110977039</v>
      </c>
      <c r="U647" s="94">
        <f>Table1[[#This Row],[Total Voters]]/Table1[[#This Row],[Total Population]]</f>
        <v>0.59757390894430673</v>
      </c>
      <c r="V647" s="94">
        <f>Table1[[#This Row],[Female Ballots]]/Table1[[#This Row],[Female Population]]</f>
        <v>0.33271044318691395</v>
      </c>
      <c r="W647" s="94">
        <f>Table1[[#This Row],[Male Ballots]]/Table1[[#This Row],[Male Population]]</f>
        <v>0.26275299331796526</v>
      </c>
      <c r="X647" s="94">
        <f>Table1[[#This Row],[Total Ballots]]/Table1[[#This Row],[Total Population]]</f>
        <v>0.31023375589497554</v>
      </c>
      <c r="Y647" s="94">
        <f>Table1[[#This Row],[Female Ballots]]/Table1[[#This Row],[Female Voters]]</f>
        <v>0.55961331901181521</v>
      </c>
      <c r="Z647" s="95">
        <f>Table1[[#This Row],[Male Ballots]]/Table1[[#This Row],[Male Voters]]</f>
        <v>0.47050610820244326</v>
      </c>
      <c r="AA647" s="94">
        <f>Table1[[#This Row],[Total Ballots]]/Table1[[#This Row],[Total Voters]]</f>
        <v>0.51915545717691125</v>
      </c>
    </row>
    <row r="648" spans="1:27" s="7" customFormat="1" x14ac:dyDescent="0.35">
      <c r="A648" s="102" t="s">
        <v>56</v>
      </c>
      <c r="B648" s="103">
        <v>2024</v>
      </c>
      <c r="C648" s="17" t="s">
        <v>82</v>
      </c>
      <c r="D648" s="116"/>
      <c r="E648" s="117"/>
      <c r="F648" s="117"/>
      <c r="G648" s="110" t="s">
        <v>63</v>
      </c>
      <c r="H648" s="122">
        <v>6320.41</v>
      </c>
      <c r="I648" s="122">
        <v>7325.2000000000007</v>
      </c>
      <c r="J648" s="123">
        <v>13645.61</v>
      </c>
      <c r="K648">
        <v>4266</v>
      </c>
      <c r="L648">
        <v>4062</v>
      </c>
      <c r="M648">
        <v>227</v>
      </c>
      <c r="N648">
        <v>8555</v>
      </c>
      <c r="O648">
        <v>2439</v>
      </c>
      <c r="P648">
        <v>2174</v>
      </c>
      <c r="Q648">
        <v>139</v>
      </c>
      <c r="R648">
        <v>4752</v>
      </c>
      <c r="S648" s="105">
        <f>Table1[[#This Row],[Female Voters]]/Table1[[#This Row],[Female Population]]</f>
        <v>0.67495621328363198</v>
      </c>
      <c r="T648" s="94">
        <f>Table1[[#This Row],[Male Voters]]/Table1[[#This Row],[Male Population]]</f>
        <v>0.55452410855676293</v>
      </c>
      <c r="U648" s="94">
        <f>Table1[[#This Row],[Total Voters]]/Table1[[#This Row],[Total Population]]</f>
        <v>0.62694155849390387</v>
      </c>
      <c r="V648" s="94">
        <f>Table1[[#This Row],[Female Ballots]]/Table1[[#This Row],[Female Population]]</f>
        <v>0.38589268734148574</v>
      </c>
      <c r="W648" s="94">
        <f>Table1[[#This Row],[Male Ballots]]/Table1[[#This Row],[Male Population]]</f>
        <v>0.29678370556435318</v>
      </c>
      <c r="X648" s="94">
        <f>Table1[[#This Row],[Total Ballots]]/Table1[[#This Row],[Total Population]]</f>
        <v>0.34824386744161673</v>
      </c>
      <c r="Y648" s="94">
        <f>Table1[[#This Row],[Female Ballots]]/Table1[[#This Row],[Female Voters]]</f>
        <v>0.57172995780590719</v>
      </c>
      <c r="Z648" s="95">
        <f>Table1[[#This Row],[Male Ballots]]/Table1[[#This Row],[Male Voters]]</f>
        <v>0.53520433284096502</v>
      </c>
      <c r="AA648" s="94">
        <f>Table1[[#This Row],[Total Ballots]]/Table1[[#This Row],[Total Voters]]</f>
        <v>0.55546464056107536</v>
      </c>
    </row>
    <row r="649" spans="1:27" s="7" customFormat="1" x14ac:dyDescent="0.35">
      <c r="A649" s="102" t="s">
        <v>56</v>
      </c>
      <c r="B649" s="103">
        <v>2024</v>
      </c>
      <c r="C649" s="17" t="s">
        <v>82</v>
      </c>
      <c r="D649" s="116"/>
      <c r="E649" s="117"/>
      <c r="F649" s="117"/>
      <c r="G649" s="110" t="s">
        <v>64</v>
      </c>
      <c r="H649" s="122">
        <v>6341.0510000000004</v>
      </c>
      <c r="I649" s="122">
        <v>7219.067</v>
      </c>
      <c r="J649" s="123">
        <v>13560.117</v>
      </c>
      <c r="K649">
        <v>3816</v>
      </c>
      <c r="L649">
        <v>3786</v>
      </c>
      <c r="M649">
        <v>193</v>
      </c>
      <c r="N649">
        <v>7795</v>
      </c>
      <c r="O649">
        <v>2568</v>
      </c>
      <c r="P649">
        <v>2546</v>
      </c>
      <c r="Q649">
        <v>115</v>
      </c>
      <c r="R649">
        <v>5229</v>
      </c>
      <c r="S649" s="105">
        <f>Table1[[#This Row],[Female Voters]]/Table1[[#This Row],[Female Population]]</f>
        <v>0.60179298352907107</v>
      </c>
      <c r="T649" s="94">
        <f>Table1[[#This Row],[Male Voters]]/Table1[[#This Row],[Male Population]]</f>
        <v>0.52444450231588102</v>
      </c>
      <c r="U649" s="94">
        <f>Table1[[#This Row],[Total Voters]]/Table1[[#This Row],[Total Population]]</f>
        <v>0.57484754740685495</v>
      </c>
      <c r="V649" s="94">
        <f>Table1[[#This Row],[Female Ballots]]/Table1[[#This Row],[Female Population]]</f>
        <v>0.40498018388434343</v>
      </c>
      <c r="W649" s="94">
        <f>Table1[[#This Row],[Male Ballots]]/Table1[[#This Row],[Male Population]]</f>
        <v>0.35267715343270811</v>
      </c>
      <c r="X649" s="94">
        <f>Table1[[#This Row],[Total Ballots]]/Table1[[#This Row],[Total Population]]</f>
        <v>0.38561614180762599</v>
      </c>
      <c r="Y649" s="94">
        <f>Table1[[#This Row],[Female Ballots]]/Table1[[#This Row],[Female Voters]]</f>
        <v>0.67295597484276726</v>
      </c>
      <c r="Z649" s="95">
        <f>Table1[[#This Row],[Male Ballots]]/Table1[[#This Row],[Male Voters]]</f>
        <v>0.67247754886423661</v>
      </c>
      <c r="AA649" s="94">
        <f>Table1[[#This Row],[Total Ballots]]/Table1[[#This Row],[Total Voters]]</f>
        <v>0.67081462475946119</v>
      </c>
    </row>
    <row r="650" spans="1:27" s="7" customFormat="1" x14ac:dyDescent="0.35">
      <c r="A650" s="102" t="s">
        <v>56</v>
      </c>
      <c r="B650" s="103">
        <v>2024</v>
      </c>
      <c r="C650" s="17" t="s">
        <v>82</v>
      </c>
      <c r="D650" s="116"/>
      <c r="E650" s="117"/>
      <c r="F650" s="117"/>
      <c r="G650" s="110" t="s">
        <v>65</v>
      </c>
      <c r="H650" s="122">
        <v>5729.6710000000003</v>
      </c>
      <c r="I650" s="122">
        <v>6079.902</v>
      </c>
      <c r="J650" s="123">
        <v>11809.573</v>
      </c>
      <c r="K650">
        <v>3390</v>
      </c>
      <c r="L650">
        <v>3182</v>
      </c>
      <c r="M650">
        <v>145</v>
      </c>
      <c r="N650">
        <v>6717</v>
      </c>
      <c r="O650">
        <v>2617</v>
      </c>
      <c r="P650">
        <v>2452</v>
      </c>
      <c r="Q650">
        <v>99</v>
      </c>
      <c r="R650">
        <v>5168</v>
      </c>
      <c r="S650" s="105">
        <f>Table1[[#This Row],[Female Voters]]/Table1[[#This Row],[Female Population]]</f>
        <v>0.5916570078805572</v>
      </c>
      <c r="T650" s="94">
        <f>Table1[[#This Row],[Male Voters]]/Table1[[#This Row],[Male Population]]</f>
        <v>0.52336369895435819</v>
      </c>
      <c r="U650" s="94">
        <f>Table1[[#This Row],[Total Voters]]/Table1[[#This Row],[Total Population]]</f>
        <v>0.56877585667153252</v>
      </c>
      <c r="V650" s="94">
        <f>Table1[[#This Row],[Female Ballots]]/Table1[[#This Row],[Female Population]]</f>
        <v>0.45674524767652452</v>
      </c>
      <c r="W650" s="94">
        <f>Table1[[#This Row],[Male Ballots]]/Table1[[#This Row],[Male Population]]</f>
        <v>0.40329597417853119</v>
      </c>
      <c r="X650" s="94">
        <f>Table1[[#This Row],[Total Ballots]]/Table1[[#This Row],[Total Population]]</f>
        <v>0.43761108043449154</v>
      </c>
      <c r="Y650" s="94">
        <f>Table1[[#This Row],[Female Ballots]]/Table1[[#This Row],[Female Voters]]</f>
        <v>0.77197640117994104</v>
      </c>
      <c r="Z650" s="95">
        <f>Table1[[#This Row],[Male Ballots]]/Table1[[#This Row],[Male Voters]]</f>
        <v>0.77058453802639848</v>
      </c>
      <c r="AA650" s="94">
        <f>Table1[[#This Row],[Total Ballots]]/Table1[[#This Row],[Total Voters]]</f>
        <v>0.76939109721601906</v>
      </c>
    </row>
    <row r="651" spans="1:27" s="7" customFormat="1" x14ac:dyDescent="0.35">
      <c r="A651" s="102" t="s">
        <v>56</v>
      </c>
      <c r="B651" s="103">
        <v>2024</v>
      </c>
      <c r="C651" s="17" t="s">
        <v>82</v>
      </c>
      <c r="D651" s="116"/>
      <c r="E651" s="117"/>
      <c r="F651" s="117"/>
      <c r="G651" s="110" t="s">
        <v>66</v>
      </c>
      <c r="H651" s="122">
        <v>5632.8760000000002</v>
      </c>
      <c r="I651" s="122">
        <v>5870.5749999999998</v>
      </c>
      <c r="J651" s="123">
        <v>11503.451000000001</v>
      </c>
      <c r="K651">
        <v>3852</v>
      </c>
      <c r="L651">
        <v>3763</v>
      </c>
      <c r="M651">
        <v>207</v>
      </c>
      <c r="N651">
        <v>7822</v>
      </c>
      <c r="O651">
        <v>3205</v>
      </c>
      <c r="P651">
        <v>3106</v>
      </c>
      <c r="Q651">
        <v>151</v>
      </c>
      <c r="R651">
        <v>6462</v>
      </c>
      <c r="S651" s="105">
        <f>Table1[[#This Row],[Female Voters]]/Table1[[#This Row],[Female Population]]</f>
        <v>0.68384249892949889</v>
      </c>
      <c r="T651" s="94">
        <f>Table1[[#This Row],[Male Voters]]/Table1[[#This Row],[Male Population]]</f>
        <v>0.64099342909340229</v>
      </c>
      <c r="U651" s="94">
        <f>Table1[[#This Row],[Total Voters]]/Table1[[#This Row],[Total Population]]</f>
        <v>0.67996986295677697</v>
      </c>
      <c r="V651" s="94">
        <f>Table1[[#This Row],[Female Ballots]]/Table1[[#This Row],[Female Population]]</f>
        <v>0.56898110308126792</v>
      </c>
      <c r="W651" s="94">
        <f>Table1[[#This Row],[Male Ballots]]/Table1[[#This Row],[Male Population]]</f>
        <v>0.52907934912678911</v>
      </c>
      <c r="X651" s="94">
        <f>Table1[[#This Row],[Total Ballots]]/Table1[[#This Row],[Total Population]]</f>
        <v>0.56174447128952865</v>
      </c>
      <c r="Y651" s="94">
        <f>Table1[[#This Row],[Female Ballots]]/Table1[[#This Row],[Female Voters]]</f>
        <v>0.83203530633437173</v>
      </c>
      <c r="Z651" s="95">
        <f>Table1[[#This Row],[Male Ballots]]/Table1[[#This Row],[Male Voters]]</f>
        <v>0.82540526175923468</v>
      </c>
      <c r="AA651" s="94">
        <f>Table1[[#This Row],[Total Ballots]]/Table1[[#This Row],[Total Voters]]</f>
        <v>0.82613142418818719</v>
      </c>
    </row>
    <row r="652" spans="1:27" s="7" customFormat="1" x14ac:dyDescent="0.35">
      <c r="A652" s="102" t="s">
        <v>56</v>
      </c>
      <c r="B652" s="103">
        <v>2024</v>
      </c>
      <c r="C652" s="17" t="s">
        <v>82</v>
      </c>
      <c r="D652" s="116"/>
      <c r="E652" s="117"/>
      <c r="F652" s="117"/>
      <c r="G652" s="110" t="s">
        <v>67</v>
      </c>
      <c r="H652" s="122">
        <v>8610.8233</v>
      </c>
      <c r="I652" s="122">
        <v>8352.9727999999996</v>
      </c>
      <c r="J652" s="123">
        <v>16963.794000000002</v>
      </c>
      <c r="K652">
        <v>6883</v>
      </c>
      <c r="L652">
        <v>6465</v>
      </c>
      <c r="M652">
        <v>250</v>
      </c>
      <c r="N652">
        <v>13598</v>
      </c>
      <c r="O652">
        <v>6014</v>
      </c>
      <c r="P652">
        <v>5740</v>
      </c>
      <c r="Q652">
        <v>190</v>
      </c>
      <c r="R652">
        <v>11944</v>
      </c>
      <c r="S652" s="105">
        <f>Table1[[#This Row],[Female Voters]]/Table1[[#This Row],[Female Population]]</f>
        <v>0.79934284564868496</v>
      </c>
      <c r="T652" s="94">
        <f>Table1[[#This Row],[Male Voters]]/Table1[[#This Row],[Male Population]]</f>
        <v>0.77397594303192274</v>
      </c>
      <c r="U652" s="94">
        <f>Table1[[#This Row],[Total Voters]]/Table1[[#This Row],[Total Population]]</f>
        <v>0.80158955007352706</v>
      </c>
      <c r="V652" s="94">
        <f>Table1[[#This Row],[Female Ballots]]/Table1[[#This Row],[Female Population]]</f>
        <v>0.69842334356112035</v>
      </c>
      <c r="W652" s="94">
        <f>Table1[[#This Row],[Male Ballots]]/Table1[[#This Row],[Male Population]]</f>
        <v>0.68718049698425931</v>
      </c>
      <c r="X652" s="94">
        <f>Table1[[#This Row],[Total Ballots]]/Table1[[#This Row],[Total Population]]</f>
        <v>0.70408777659054333</v>
      </c>
      <c r="Y652" s="94">
        <f>Table1[[#This Row],[Female Ballots]]/Table1[[#This Row],[Female Voters]]</f>
        <v>0.87374691268342297</v>
      </c>
      <c r="Z652" s="95">
        <f>Table1[[#This Row],[Male Ballots]]/Table1[[#This Row],[Male Voters]]</f>
        <v>0.88785769528228919</v>
      </c>
      <c r="AA652" s="94">
        <f>Table1[[#This Row],[Total Ballots]]/Table1[[#This Row],[Total Voters]]</f>
        <v>0.8783644653625533</v>
      </c>
    </row>
    <row r="653" spans="1:27" s="7" customFormat="1" x14ac:dyDescent="0.35">
      <c r="A653" s="102" t="s">
        <v>54</v>
      </c>
      <c r="B653" s="103">
        <v>2024</v>
      </c>
      <c r="C653" s="17" t="s">
        <v>82</v>
      </c>
      <c r="D653" s="116"/>
      <c r="E653" s="117"/>
      <c r="F653" s="117"/>
      <c r="G653" s="110" t="s">
        <v>79</v>
      </c>
      <c r="H653" s="122">
        <v>31389.735099999998</v>
      </c>
      <c r="I653" s="122">
        <v>31585.898700000005</v>
      </c>
      <c r="J653" s="123">
        <v>62975.633699999998</v>
      </c>
      <c r="K653">
        <v>25222</v>
      </c>
      <c r="L653">
        <v>23619</v>
      </c>
      <c r="M653">
        <v>1375</v>
      </c>
      <c r="N653">
        <v>50216</v>
      </c>
      <c r="O653">
        <v>19447</v>
      </c>
      <c r="P653">
        <v>17695</v>
      </c>
      <c r="Q653">
        <v>952</v>
      </c>
      <c r="R653">
        <v>38094</v>
      </c>
      <c r="S653" s="105">
        <f>Table1[[#This Row],[Female Voters]]/Table1[[#This Row],[Female Population]]</f>
        <v>0.80351108155735917</v>
      </c>
      <c r="T653" s="94">
        <f>Table1[[#This Row],[Male Voters]]/Table1[[#This Row],[Male Population]]</f>
        <v>0.74777039666754819</v>
      </c>
      <c r="U653" s="94">
        <f>Table1[[#This Row],[Total Voters]]/Table1[[#This Row],[Total Population]]</f>
        <v>0.79738776808846945</v>
      </c>
      <c r="V653" s="94">
        <f>Table1[[#This Row],[Female Ballots]]/Table1[[#This Row],[Female Population]]</f>
        <v>0.61953374050614407</v>
      </c>
      <c r="W653" s="94">
        <f>Table1[[#This Row],[Male Ballots]]/Table1[[#This Row],[Male Population]]</f>
        <v>0.56021834832263284</v>
      </c>
      <c r="X653" s="94">
        <f>Table1[[#This Row],[Total Ballots]]/Table1[[#This Row],[Total Population]]</f>
        <v>0.60490062206392692</v>
      </c>
      <c r="Y653" s="94">
        <f>Table1[[#This Row],[Female Ballots]]/Table1[[#This Row],[Female Voters]]</f>
        <v>0.77103322496233451</v>
      </c>
      <c r="Z653" s="95">
        <f>Table1[[#This Row],[Male Ballots]]/Table1[[#This Row],[Male Voters]]</f>
        <v>0.74918497819552055</v>
      </c>
      <c r="AA653" s="94">
        <f>Table1[[#This Row],[Total Ballots]]/Table1[[#This Row],[Total Voters]]</f>
        <v>0.75860283574956189</v>
      </c>
    </row>
    <row r="654" spans="1:27" s="7" customFormat="1" x14ac:dyDescent="0.35">
      <c r="A654" s="102" t="s">
        <v>54</v>
      </c>
      <c r="B654" s="103">
        <v>2024</v>
      </c>
      <c r="C654" s="17" t="s">
        <v>82</v>
      </c>
      <c r="D654" s="116"/>
      <c r="E654" s="117"/>
      <c r="F654" s="117"/>
      <c r="G654" s="110" t="s">
        <v>62</v>
      </c>
      <c r="H654" s="122">
        <v>2605.9537999999998</v>
      </c>
      <c r="I654" s="122">
        <v>2779.4958999999999</v>
      </c>
      <c r="J654" s="123">
        <v>5385.4506999999994</v>
      </c>
      <c r="K654">
        <v>1879</v>
      </c>
      <c r="L654">
        <v>1902</v>
      </c>
      <c r="M654">
        <v>151</v>
      </c>
      <c r="N654">
        <v>3932</v>
      </c>
      <c r="O654">
        <v>1091</v>
      </c>
      <c r="P654">
        <v>959</v>
      </c>
      <c r="Q654">
        <v>87</v>
      </c>
      <c r="R654">
        <v>2137</v>
      </c>
      <c r="S654" s="105">
        <f>Table1[[#This Row],[Female Voters]]/Table1[[#This Row],[Female Population]]</f>
        <v>0.72104117885743035</v>
      </c>
      <c r="T654" s="94">
        <f>Table1[[#This Row],[Male Voters]]/Table1[[#This Row],[Male Population]]</f>
        <v>0.68429674603945267</v>
      </c>
      <c r="U654" s="94">
        <f>Table1[[#This Row],[Total Voters]]/Table1[[#This Row],[Total Population]]</f>
        <v>0.73011530864074203</v>
      </c>
      <c r="V654" s="94">
        <f>Table1[[#This Row],[Female Ballots]]/Table1[[#This Row],[Female Population]]</f>
        <v>0.41865669299279218</v>
      </c>
      <c r="W654" s="94">
        <f>Table1[[#This Row],[Male Ballots]]/Table1[[#This Row],[Male Population]]</f>
        <v>0.34502659277173248</v>
      </c>
      <c r="X654" s="94">
        <f>Table1[[#This Row],[Total Ballots]]/Table1[[#This Row],[Total Population]]</f>
        <v>0.39680987145606961</v>
      </c>
      <c r="Y654" s="94">
        <f>Table1[[#This Row],[Female Ballots]]/Table1[[#This Row],[Female Voters]]</f>
        <v>0.58062799361362427</v>
      </c>
      <c r="Z654" s="95">
        <f>Table1[[#This Row],[Male Ballots]]/Table1[[#This Row],[Male Voters]]</f>
        <v>0.50420609884332279</v>
      </c>
      <c r="AA654" s="94">
        <f>Table1[[#This Row],[Total Ballots]]/Table1[[#This Row],[Total Voters]]</f>
        <v>0.54348931841302139</v>
      </c>
    </row>
    <row r="655" spans="1:27" s="7" customFormat="1" x14ac:dyDescent="0.35">
      <c r="A655" s="102" t="s">
        <v>54</v>
      </c>
      <c r="B655" s="103">
        <v>2024</v>
      </c>
      <c r="C655" s="17" t="s">
        <v>82</v>
      </c>
      <c r="D655" s="116"/>
      <c r="E655" s="117"/>
      <c r="F655" s="117"/>
      <c r="G655" s="110" t="s">
        <v>63</v>
      </c>
      <c r="H655" s="122">
        <v>3757.2350000000001</v>
      </c>
      <c r="I655" s="122">
        <v>4252.3950000000004</v>
      </c>
      <c r="J655" s="123">
        <v>8009.6290000000008</v>
      </c>
      <c r="K655">
        <v>3019</v>
      </c>
      <c r="L655">
        <v>3075</v>
      </c>
      <c r="M655">
        <v>197</v>
      </c>
      <c r="N655">
        <v>6291</v>
      </c>
      <c r="O655">
        <v>1750</v>
      </c>
      <c r="P655">
        <v>1647</v>
      </c>
      <c r="Q655">
        <v>118</v>
      </c>
      <c r="R655">
        <v>3515</v>
      </c>
      <c r="S655" s="105">
        <f>Table1[[#This Row],[Female Voters]]/Table1[[#This Row],[Female Population]]</f>
        <v>0.80351641566204934</v>
      </c>
      <c r="T655" s="94">
        <f>Table1[[#This Row],[Male Voters]]/Table1[[#This Row],[Male Population]]</f>
        <v>0.72312191129939707</v>
      </c>
      <c r="U655" s="94">
        <f>Table1[[#This Row],[Total Voters]]/Table1[[#This Row],[Total Population]]</f>
        <v>0.78542963725286141</v>
      </c>
      <c r="V655" s="94">
        <f>Table1[[#This Row],[Female Ballots]]/Table1[[#This Row],[Female Population]]</f>
        <v>0.46576804485213191</v>
      </c>
      <c r="W655" s="94">
        <f>Table1[[#This Row],[Male Ballots]]/Table1[[#This Row],[Male Population]]</f>
        <v>0.3873111505398722</v>
      </c>
      <c r="X655" s="94">
        <f>Table1[[#This Row],[Total Ballots]]/Table1[[#This Row],[Total Population]]</f>
        <v>0.43884679302874074</v>
      </c>
      <c r="Y655" s="94">
        <f>Table1[[#This Row],[Female Ballots]]/Table1[[#This Row],[Female Voters]]</f>
        <v>0.57966213978138459</v>
      </c>
      <c r="Z655" s="95">
        <f>Table1[[#This Row],[Male Ballots]]/Table1[[#This Row],[Male Voters]]</f>
        <v>0.53560975609756101</v>
      </c>
      <c r="AA655" s="94">
        <f>Table1[[#This Row],[Total Ballots]]/Table1[[#This Row],[Total Voters]]</f>
        <v>0.55873470036560169</v>
      </c>
    </row>
    <row r="656" spans="1:27" s="7" customFormat="1" x14ac:dyDescent="0.35">
      <c r="A656" s="102" t="s">
        <v>54</v>
      </c>
      <c r="B656" s="103">
        <v>2024</v>
      </c>
      <c r="C656" s="17" t="s">
        <v>82</v>
      </c>
      <c r="D656" s="116"/>
      <c r="E656" s="117"/>
      <c r="F656" s="117"/>
      <c r="G656" s="110" t="s">
        <v>64</v>
      </c>
      <c r="H656" s="122">
        <v>4575.8279999999995</v>
      </c>
      <c r="I656" s="122">
        <v>4767.1200000000008</v>
      </c>
      <c r="J656" s="123">
        <v>9342.9480000000003</v>
      </c>
      <c r="K656">
        <v>3521</v>
      </c>
      <c r="L656">
        <v>3292</v>
      </c>
      <c r="M656">
        <v>224</v>
      </c>
      <c r="N656">
        <v>7037</v>
      </c>
      <c r="O656">
        <v>2409</v>
      </c>
      <c r="P656">
        <v>2172</v>
      </c>
      <c r="Q656">
        <v>147</v>
      </c>
      <c r="R656">
        <v>4728</v>
      </c>
      <c r="S656" s="105">
        <f>Table1[[#This Row],[Female Voters]]/Table1[[#This Row],[Female Population]]</f>
        <v>0.76947822339476057</v>
      </c>
      <c r="T656" s="94">
        <f>Table1[[#This Row],[Male Voters]]/Table1[[#This Row],[Male Population]]</f>
        <v>0.69056369464162837</v>
      </c>
      <c r="U656" s="94">
        <f>Table1[[#This Row],[Total Voters]]/Table1[[#This Row],[Total Population]]</f>
        <v>0.75318839407005156</v>
      </c>
      <c r="V656" s="94">
        <f>Table1[[#This Row],[Female Ballots]]/Table1[[#This Row],[Female Population]]</f>
        <v>0.52646209604032324</v>
      </c>
      <c r="W656" s="94">
        <f>Table1[[#This Row],[Male Ballots]]/Table1[[#This Row],[Male Population]]</f>
        <v>0.4556210038765543</v>
      </c>
      <c r="X656" s="94">
        <f>Table1[[#This Row],[Total Ballots]]/Table1[[#This Row],[Total Population]]</f>
        <v>0.50605012465016397</v>
      </c>
      <c r="Y656" s="94">
        <f>Table1[[#This Row],[Female Ballots]]/Table1[[#This Row],[Female Voters]]</f>
        <v>0.68418063050269806</v>
      </c>
      <c r="Z656" s="95">
        <f>Table1[[#This Row],[Male Ballots]]/Table1[[#This Row],[Male Voters]]</f>
        <v>0.65978128797083835</v>
      </c>
      <c r="AA656" s="94">
        <f>Table1[[#This Row],[Total Ballots]]/Table1[[#This Row],[Total Voters]]</f>
        <v>0.67187722040642317</v>
      </c>
    </row>
    <row r="657" spans="1:27" s="7" customFormat="1" x14ac:dyDescent="0.35">
      <c r="A657" s="102" t="s">
        <v>54</v>
      </c>
      <c r="B657" s="103">
        <v>2024</v>
      </c>
      <c r="C657" s="17" t="s">
        <v>82</v>
      </c>
      <c r="D657" s="116"/>
      <c r="E657" s="117"/>
      <c r="F657" s="117"/>
      <c r="G657" s="110" t="s">
        <v>65</v>
      </c>
      <c r="H657" s="122">
        <v>4308.3289999999997</v>
      </c>
      <c r="I657" s="122">
        <v>4608.9740000000002</v>
      </c>
      <c r="J657" s="123">
        <v>8917.3029999999999</v>
      </c>
      <c r="K657">
        <v>3455</v>
      </c>
      <c r="L657">
        <v>3275</v>
      </c>
      <c r="M657">
        <v>195</v>
      </c>
      <c r="N657">
        <v>6925</v>
      </c>
      <c r="O657">
        <v>2601</v>
      </c>
      <c r="P657">
        <v>2423</v>
      </c>
      <c r="Q657">
        <v>129</v>
      </c>
      <c r="R657">
        <v>5153</v>
      </c>
      <c r="S657" s="105">
        <f>Table1[[#This Row],[Female Voters]]/Table1[[#This Row],[Female Population]]</f>
        <v>0.80193504256522663</v>
      </c>
      <c r="T657" s="94">
        <f>Table1[[#This Row],[Male Voters]]/Table1[[#This Row],[Male Population]]</f>
        <v>0.7105702917829434</v>
      </c>
      <c r="U657" s="94">
        <f>Table1[[#This Row],[Total Voters]]/Table1[[#This Row],[Total Population]]</f>
        <v>0.77658009377947568</v>
      </c>
      <c r="V657" s="94">
        <f>Table1[[#This Row],[Female Ballots]]/Table1[[#This Row],[Female Population]]</f>
        <v>0.60371434029295357</v>
      </c>
      <c r="W657" s="94">
        <f>Table1[[#This Row],[Male Ballots]]/Table1[[#This Row],[Male Population]]</f>
        <v>0.52571353190536552</v>
      </c>
      <c r="X657" s="94">
        <f>Table1[[#This Row],[Total Ballots]]/Table1[[#This Row],[Total Population]]</f>
        <v>0.57786530299576</v>
      </c>
      <c r="Y657" s="94">
        <f>Table1[[#This Row],[Female Ballots]]/Table1[[#This Row],[Female Voters]]</f>
        <v>0.75282199710564401</v>
      </c>
      <c r="Z657" s="95">
        <f>Table1[[#This Row],[Male Ballots]]/Table1[[#This Row],[Male Voters]]</f>
        <v>0.73984732824427479</v>
      </c>
      <c r="AA657" s="94">
        <f>Table1[[#This Row],[Total Ballots]]/Table1[[#This Row],[Total Voters]]</f>
        <v>0.74411552346570398</v>
      </c>
    </row>
    <row r="658" spans="1:27" s="7" customFormat="1" x14ac:dyDescent="0.35">
      <c r="A658" s="102" t="s">
        <v>54</v>
      </c>
      <c r="B658" s="103">
        <v>2024</v>
      </c>
      <c r="C658" s="17" t="s">
        <v>82</v>
      </c>
      <c r="D658" s="116"/>
      <c r="E658" s="117"/>
      <c r="F658" s="117"/>
      <c r="G658" s="110" t="s">
        <v>66</v>
      </c>
      <c r="H658" s="122">
        <v>5492.4619999999995</v>
      </c>
      <c r="I658" s="122">
        <v>5309.0590000000002</v>
      </c>
      <c r="J658" s="123">
        <v>10801.521000000001</v>
      </c>
      <c r="K658">
        <v>4479</v>
      </c>
      <c r="L658">
        <v>4045</v>
      </c>
      <c r="M658">
        <v>276</v>
      </c>
      <c r="N658">
        <v>8800</v>
      </c>
      <c r="O658">
        <v>3747</v>
      </c>
      <c r="P658">
        <v>3307</v>
      </c>
      <c r="Q658">
        <v>205</v>
      </c>
      <c r="R658">
        <v>7259</v>
      </c>
      <c r="S658" s="105">
        <f>Table1[[#This Row],[Female Voters]]/Table1[[#This Row],[Female Population]]</f>
        <v>0.81548129053965246</v>
      </c>
      <c r="T658" s="94">
        <f>Table1[[#This Row],[Male Voters]]/Table1[[#This Row],[Male Population]]</f>
        <v>0.76190526419088578</v>
      </c>
      <c r="U658" s="94">
        <f>Table1[[#This Row],[Total Voters]]/Table1[[#This Row],[Total Population]]</f>
        <v>0.81470007788717902</v>
      </c>
      <c r="V658" s="94">
        <f>Table1[[#This Row],[Female Ballots]]/Table1[[#This Row],[Female Population]]</f>
        <v>0.68220772396786733</v>
      </c>
      <c r="W658" s="94">
        <f>Table1[[#This Row],[Male Ballots]]/Table1[[#This Row],[Male Population]]</f>
        <v>0.62289757940154744</v>
      </c>
      <c r="X658" s="94">
        <f>Table1[[#This Row],[Total Ballots]]/Table1[[#This Row],[Total Population]]</f>
        <v>0.67203498470261736</v>
      </c>
      <c r="Y658" s="94">
        <f>Table1[[#This Row],[Female Ballots]]/Table1[[#This Row],[Female Voters]]</f>
        <v>0.83657066309444073</v>
      </c>
      <c r="Z658" s="95">
        <f>Table1[[#This Row],[Male Ballots]]/Table1[[#This Row],[Male Voters]]</f>
        <v>0.81755253399258343</v>
      </c>
      <c r="AA658" s="94">
        <f>Table1[[#This Row],[Total Ballots]]/Table1[[#This Row],[Total Voters]]</f>
        <v>0.82488636363636358</v>
      </c>
    </row>
    <row r="659" spans="1:27" s="7" customFormat="1" x14ac:dyDescent="0.35">
      <c r="A659" s="102" t="s">
        <v>54</v>
      </c>
      <c r="B659" s="103">
        <v>2024</v>
      </c>
      <c r="C659" s="17" t="s">
        <v>82</v>
      </c>
      <c r="D659" s="116"/>
      <c r="E659" s="117"/>
      <c r="F659" s="117"/>
      <c r="G659" s="110" t="s">
        <v>67</v>
      </c>
      <c r="H659" s="122">
        <v>10649.927300000001</v>
      </c>
      <c r="I659" s="122">
        <v>9868.8547999999992</v>
      </c>
      <c r="J659" s="123">
        <v>20518.781999999999</v>
      </c>
      <c r="K659">
        <v>8869</v>
      </c>
      <c r="L659">
        <v>8030</v>
      </c>
      <c r="M659">
        <v>332</v>
      </c>
      <c r="N659">
        <v>17231</v>
      </c>
      <c r="O659">
        <v>7849</v>
      </c>
      <c r="P659">
        <v>7187</v>
      </c>
      <c r="Q659">
        <v>266</v>
      </c>
      <c r="R659">
        <v>15302</v>
      </c>
      <c r="S659" s="105">
        <f>Table1[[#This Row],[Female Voters]]/Table1[[#This Row],[Female Population]]</f>
        <v>0.83277563782055108</v>
      </c>
      <c r="T659" s="94">
        <f>Table1[[#This Row],[Male Voters]]/Table1[[#This Row],[Male Population]]</f>
        <v>0.81367090333520775</v>
      </c>
      <c r="U659" s="94">
        <f>Table1[[#This Row],[Total Voters]]/Table1[[#This Row],[Total Population]]</f>
        <v>0.8397671947584413</v>
      </c>
      <c r="V659" s="94">
        <f>Table1[[#This Row],[Female Ballots]]/Table1[[#This Row],[Female Population]]</f>
        <v>0.73700033614313964</v>
      </c>
      <c r="W659" s="94">
        <f>Table1[[#This Row],[Male Ballots]]/Table1[[#This Row],[Male Population]]</f>
        <v>0.72825065781695364</v>
      </c>
      <c r="X659" s="94">
        <f>Table1[[#This Row],[Total Ballots]]/Table1[[#This Row],[Total Population]]</f>
        <v>0.74575576659472287</v>
      </c>
      <c r="Y659" s="94">
        <f>Table1[[#This Row],[Female Ballots]]/Table1[[#This Row],[Female Voters]]</f>
        <v>0.88499267110158986</v>
      </c>
      <c r="Z659" s="95">
        <f>Table1[[#This Row],[Male Ballots]]/Table1[[#This Row],[Male Voters]]</f>
        <v>0.8950186799501868</v>
      </c>
      <c r="AA659" s="94">
        <f>Table1[[#This Row],[Total Ballots]]/Table1[[#This Row],[Total Voters]]</f>
        <v>0.88805060646509204</v>
      </c>
    </row>
    <row r="660" spans="1:27" s="7" customFormat="1" x14ac:dyDescent="0.35">
      <c r="A660" s="102" t="s">
        <v>30</v>
      </c>
      <c r="B660" s="103">
        <v>2024</v>
      </c>
      <c r="C660" s="17" t="s">
        <v>82</v>
      </c>
      <c r="D660" s="17" t="s">
        <v>87</v>
      </c>
      <c r="E660" s="117"/>
      <c r="F660" s="117"/>
      <c r="G660" s="110" t="s">
        <v>79</v>
      </c>
      <c r="H660" s="122">
        <v>37456.9113</v>
      </c>
      <c r="I660" s="122">
        <v>35721.584600000002</v>
      </c>
      <c r="J660" s="123">
        <v>73178.498800000001</v>
      </c>
      <c r="K660">
        <v>32309</v>
      </c>
      <c r="L660">
        <v>29679</v>
      </c>
      <c r="M660">
        <v>1797</v>
      </c>
      <c r="N660">
        <v>63785</v>
      </c>
      <c r="O660">
        <v>27436</v>
      </c>
      <c r="P660">
        <v>24111</v>
      </c>
      <c r="Q660">
        <v>1426</v>
      </c>
      <c r="R660">
        <v>52973</v>
      </c>
      <c r="S660" s="105">
        <f>Table1[[#This Row],[Female Voters]]/Table1[[#This Row],[Female Population]]</f>
        <v>0.86256444748555661</v>
      </c>
      <c r="T660" s="94">
        <f>Table1[[#This Row],[Male Voters]]/Table1[[#This Row],[Male Population]]</f>
        <v>0.83084220177623358</v>
      </c>
      <c r="U660" s="94">
        <f>Table1[[#This Row],[Total Voters]]/Table1[[#This Row],[Total Population]]</f>
        <v>0.87163580895977599</v>
      </c>
      <c r="V660" s="94">
        <f>Table1[[#This Row],[Female Ballots]]/Table1[[#This Row],[Female Population]]</f>
        <v>0.73246829617796061</v>
      </c>
      <c r="W660" s="94">
        <f>Table1[[#This Row],[Male Ballots]]/Table1[[#This Row],[Male Population]]</f>
        <v>0.6749700571793783</v>
      </c>
      <c r="X660" s="94">
        <f>Table1[[#This Row],[Total Ballots]]/Table1[[#This Row],[Total Population]]</f>
        <v>0.72388749248296957</v>
      </c>
      <c r="Y660" s="94">
        <f>Table1[[#This Row],[Female Ballots]]/Table1[[#This Row],[Female Voters]]</f>
        <v>0.84917515243430619</v>
      </c>
      <c r="Z660" s="95">
        <f>Table1[[#This Row],[Male Ballots]]/Table1[[#This Row],[Male Voters]]</f>
        <v>0.81239260082886888</v>
      </c>
      <c r="AA660" s="94">
        <f>Table1[[#This Row],[Total Ballots]]/Table1[[#This Row],[Total Voters]]</f>
        <v>0.83049306263228029</v>
      </c>
    </row>
    <row r="661" spans="1:27" s="7" customFormat="1" x14ac:dyDescent="0.35">
      <c r="A661" s="102" t="s">
        <v>30</v>
      </c>
      <c r="B661" s="103">
        <v>2024</v>
      </c>
      <c r="C661" s="17" t="s">
        <v>82</v>
      </c>
      <c r="D661" s="17" t="s">
        <v>87</v>
      </c>
      <c r="E661" s="117"/>
      <c r="F661" s="117"/>
      <c r="G661" s="110" t="s">
        <v>62</v>
      </c>
      <c r="H661" s="122">
        <v>3074.0922999999998</v>
      </c>
      <c r="I661" s="122">
        <v>3641.3966</v>
      </c>
      <c r="J661" s="123">
        <v>6715.488800000001</v>
      </c>
      <c r="K661">
        <v>2000</v>
      </c>
      <c r="L661">
        <v>2056</v>
      </c>
      <c r="M661">
        <v>264</v>
      </c>
      <c r="N661">
        <v>4320</v>
      </c>
      <c r="O661">
        <v>1341</v>
      </c>
      <c r="P661">
        <v>1137</v>
      </c>
      <c r="Q661">
        <v>194</v>
      </c>
      <c r="R661">
        <v>2672</v>
      </c>
      <c r="S661" s="105">
        <f>Table1[[#This Row],[Female Voters]]/Table1[[#This Row],[Female Population]]</f>
        <v>0.6505985522946075</v>
      </c>
      <c r="T661" s="94">
        <f>Table1[[#This Row],[Male Voters]]/Table1[[#This Row],[Male Population]]</f>
        <v>0.56461853125254191</v>
      </c>
      <c r="U661" s="94">
        <f>Table1[[#This Row],[Total Voters]]/Table1[[#This Row],[Total Population]]</f>
        <v>0.64328898888194097</v>
      </c>
      <c r="V661" s="94">
        <f>Table1[[#This Row],[Female Ballots]]/Table1[[#This Row],[Female Population]]</f>
        <v>0.43622632931353428</v>
      </c>
      <c r="W661" s="94">
        <f>Table1[[#This Row],[Male Ballots]]/Table1[[#This Row],[Male Population]]</f>
        <v>0.312242835619718</v>
      </c>
      <c r="X661" s="94">
        <f>Table1[[#This Row],[Total Ballots]]/Table1[[#This Row],[Total Population]]</f>
        <v>0.39788615238253389</v>
      </c>
      <c r="Y661" s="94">
        <f>Table1[[#This Row],[Female Ballots]]/Table1[[#This Row],[Female Voters]]</f>
        <v>0.67049999999999998</v>
      </c>
      <c r="Z661" s="95">
        <f>Table1[[#This Row],[Male Ballots]]/Table1[[#This Row],[Male Voters]]</f>
        <v>0.55301556420233466</v>
      </c>
      <c r="AA661" s="94">
        <f>Table1[[#This Row],[Total Ballots]]/Table1[[#This Row],[Total Voters]]</f>
        <v>0.61851851851851847</v>
      </c>
    </row>
    <row r="662" spans="1:27" s="7" customFormat="1" x14ac:dyDescent="0.35">
      <c r="A662" s="102" t="s">
        <v>30</v>
      </c>
      <c r="B662" s="103">
        <v>2024</v>
      </c>
      <c r="C662" s="17" t="s">
        <v>82</v>
      </c>
      <c r="D662" s="17" t="s">
        <v>87</v>
      </c>
      <c r="E662" s="117"/>
      <c r="F662" s="117"/>
      <c r="G662" s="110" t="s">
        <v>63</v>
      </c>
      <c r="H662" s="122">
        <v>5088.3549999999996</v>
      </c>
      <c r="I662" s="122">
        <v>5764.9120000000003</v>
      </c>
      <c r="J662" s="123">
        <v>10853.267</v>
      </c>
      <c r="K662">
        <v>3820</v>
      </c>
      <c r="L662">
        <v>3665</v>
      </c>
      <c r="M662">
        <v>314</v>
      </c>
      <c r="N662">
        <v>7799</v>
      </c>
      <c r="O662">
        <v>2537</v>
      </c>
      <c r="P662">
        <v>2154</v>
      </c>
      <c r="Q662">
        <v>222</v>
      </c>
      <c r="R662">
        <v>4913</v>
      </c>
      <c r="S662" s="105">
        <f>Table1[[#This Row],[Female Voters]]/Table1[[#This Row],[Female Population]]</f>
        <v>0.75073378331504004</v>
      </c>
      <c r="T662" s="94">
        <f>Table1[[#This Row],[Male Voters]]/Table1[[#This Row],[Male Population]]</f>
        <v>0.63574257508180521</v>
      </c>
      <c r="U662" s="94">
        <f>Table1[[#This Row],[Total Voters]]/Table1[[#This Row],[Total Population]]</f>
        <v>0.71858547292718411</v>
      </c>
      <c r="V662" s="94">
        <f>Table1[[#This Row],[Female Ballots]]/Table1[[#This Row],[Female Population]]</f>
        <v>0.49858942624875824</v>
      </c>
      <c r="W662" s="94">
        <f>Table1[[#This Row],[Male Ballots]]/Table1[[#This Row],[Male Population]]</f>
        <v>0.37363970169882904</v>
      </c>
      <c r="X662" s="94">
        <f>Table1[[#This Row],[Total Ballots]]/Table1[[#This Row],[Total Population]]</f>
        <v>0.45267475682667718</v>
      </c>
      <c r="Y662" s="94">
        <f>Table1[[#This Row],[Female Ballots]]/Table1[[#This Row],[Female Voters]]</f>
        <v>0.66413612565445024</v>
      </c>
      <c r="Z662" s="95">
        <f>Table1[[#This Row],[Male Ballots]]/Table1[[#This Row],[Male Voters]]</f>
        <v>0.58772169167803545</v>
      </c>
      <c r="AA662" s="94">
        <f>Table1[[#This Row],[Total Ballots]]/Table1[[#This Row],[Total Voters]]</f>
        <v>0.62995255802025896</v>
      </c>
    </row>
    <row r="663" spans="1:27" s="7" customFormat="1" x14ac:dyDescent="0.35">
      <c r="A663" s="102" t="s">
        <v>30</v>
      </c>
      <c r="B663" s="103">
        <v>2024</v>
      </c>
      <c r="C663" s="17" t="s">
        <v>82</v>
      </c>
      <c r="D663" s="17" t="s">
        <v>87</v>
      </c>
      <c r="E663" s="117"/>
      <c r="F663" s="117"/>
      <c r="G663" s="110" t="s">
        <v>64</v>
      </c>
      <c r="H663" s="122">
        <v>4911.1379999999999</v>
      </c>
      <c r="I663" s="122">
        <v>4885.5969999999998</v>
      </c>
      <c r="J663" s="123">
        <v>9796.7360000000008</v>
      </c>
      <c r="K663">
        <v>4251</v>
      </c>
      <c r="L663">
        <v>4181</v>
      </c>
      <c r="M663">
        <v>317</v>
      </c>
      <c r="N663">
        <v>8749</v>
      </c>
      <c r="O663">
        <v>3223</v>
      </c>
      <c r="P663">
        <v>2954</v>
      </c>
      <c r="Q663">
        <v>242</v>
      </c>
      <c r="R663">
        <v>6419</v>
      </c>
      <c r="S663" s="105">
        <f>Table1[[#This Row],[Female Voters]]/Table1[[#This Row],[Female Population]]</f>
        <v>0.86558349612655971</v>
      </c>
      <c r="T663" s="94">
        <f>Table1[[#This Row],[Male Voters]]/Table1[[#This Row],[Male Population]]</f>
        <v>0.85578077766135852</v>
      </c>
      <c r="U663" s="94">
        <f>Table1[[#This Row],[Total Voters]]/Table1[[#This Row],[Total Population]]</f>
        <v>0.89305254321439298</v>
      </c>
      <c r="V663" s="94">
        <f>Table1[[#This Row],[Female Ballots]]/Table1[[#This Row],[Female Population]]</f>
        <v>0.65626337520957467</v>
      </c>
      <c r="W663" s="94">
        <f>Table1[[#This Row],[Male Ballots]]/Table1[[#This Row],[Male Population]]</f>
        <v>0.60463439780235662</v>
      </c>
      <c r="X663" s="94">
        <f>Table1[[#This Row],[Total Ballots]]/Table1[[#This Row],[Total Population]]</f>
        <v>0.65521822778525418</v>
      </c>
      <c r="Y663" s="94">
        <f>Table1[[#This Row],[Female Ballots]]/Table1[[#This Row],[Female Voters]]</f>
        <v>0.7581745471653728</v>
      </c>
      <c r="Z663" s="95">
        <f>Table1[[#This Row],[Male Ballots]]/Table1[[#This Row],[Male Voters]]</f>
        <v>0.70652953838794552</v>
      </c>
      <c r="AA663" s="94">
        <f>Table1[[#This Row],[Total Ballots]]/Table1[[#This Row],[Total Voters]]</f>
        <v>0.73368384958280941</v>
      </c>
    </row>
    <row r="664" spans="1:27" s="7" customFormat="1" x14ac:dyDescent="0.35">
      <c r="A664" s="102" t="s">
        <v>30</v>
      </c>
      <c r="B664" s="103">
        <v>2024</v>
      </c>
      <c r="C664" s="17" t="s">
        <v>82</v>
      </c>
      <c r="D664" s="17" t="s">
        <v>87</v>
      </c>
      <c r="E664" s="117"/>
      <c r="F664" s="117"/>
      <c r="G664" s="110" t="s">
        <v>65</v>
      </c>
      <c r="H664" s="122">
        <v>4224.01</v>
      </c>
      <c r="I664" s="122">
        <v>4045.7919999999999</v>
      </c>
      <c r="J664" s="123">
        <v>8269.8019999999997</v>
      </c>
      <c r="K664">
        <v>3805</v>
      </c>
      <c r="L664">
        <v>3691</v>
      </c>
      <c r="M664">
        <v>207</v>
      </c>
      <c r="N664">
        <v>7703</v>
      </c>
      <c r="O664">
        <v>3166</v>
      </c>
      <c r="P664">
        <v>2986</v>
      </c>
      <c r="Q664">
        <v>170</v>
      </c>
      <c r="R664">
        <v>6322</v>
      </c>
      <c r="S664" s="105">
        <f>Table1[[#This Row],[Female Voters]]/Table1[[#This Row],[Female Population]]</f>
        <v>0.90080279166005761</v>
      </c>
      <c r="T664" s="94">
        <f>Table1[[#This Row],[Male Voters]]/Table1[[#This Row],[Male Population]]</f>
        <v>0.91230592180715175</v>
      </c>
      <c r="U664" s="94">
        <f>Table1[[#This Row],[Total Voters]]/Table1[[#This Row],[Total Population]]</f>
        <v>0.93146123691957805</v>
      </c>
      <c r="V664" s="94">
        <f>Table1[[#This Row],[Female Ballots]]/Table1[[#This Row],[Female Population]]</f>
        <v>0.74952474070847364</v>
      </c>
      <c r="W664" s="94">
        <f>Table1[[#This Row],[Male Ballots]]/Table1[[#This Row],[Male Population]]</f>
        <v>0.73805079450451239</v>
      </c>
      <c r="X664" s="94">
        <f>Table1[[#This Row],[Total Ballots]]/Table1[[#This Row],[Total Population]]</f>
        <v>0.76446812148585908</v>
      </c>
      <c r="Y664" s="94">
        <f>Table1[[#This Row],[Female Ballots]]/Table1[[#This Row],[Female Voters]]</f>
        <v>0.83206307490144549</v>
      </c>
      <c r="Z664" s="95">
        <f>Table1[[#This Row],[Male Ballots]]/Table1[[#This Row],[Male Voters]]</f>
        <v>0.8089948523435383</v>
      </c>
      <c r="AA664" s="94">
        <f>Table1[[#This Row],[Total Ballots]]/Table1[[#This Row],[Total Voters]]</f>
        <v>0.82071920031156698</v>
      </c>
    </row>
    <row r="665" spans="1:27" s="7" customFormat="1" x14ac:dyDescent="0.35">
      <c r="A665" s="102" t="s">
        <v>30</v>
      </c>
      <c r="B665" s="103">
        <v>2024</v>
      </c>
      <c r="C665" s="17" t="s">
        <v>82</v>
      </c>
      <c r="D665" s="17" t="s">
        <v>87</v>
      </c>
      <c r="E665" s="117"/>
      <c r="F665" s="117"/>
      <c r="G665" s="110" t="s">
        <v>66</v>
      </c>
      <c r="H665" s="122">
        <v>6117.6890000000003</v>
      </c>
      <c r="I665" s="122">
        <v>5314.2279999999992</v>
      </c>
      <c r="J665" s="123">
        <v>11431.918</v>
      </c>
      <c r="K665">
        <v>5443</v>
      </c>
      <c r="L665">
        <v>4811</v>
      </c>
      <c r="M665">
        <v>266</v>
      </c>
      <c r="N665">
        <v>10520</v>
      </c>
      <c r="O665">
        <v>4943</v>
      </c>
      <c r="P665">
        <v>4254</v>
      </c>
      <c r="Q665">
        <v>214</v>
      </c>
      <c r="R665">
        <v>9411</v>
      </c>
      <c r="S665" s="105">
        <f>Table1[[#This Row],[Female Voters]]/Table1[[#This Row],[Female Population]]</f>
        <v>0.88971505416506136</v>
      </c>
      <c r="T665" s="94">
        <f>Table1[[#This Row],[Male Voters]]/Table1[[#This Row],[Male Population]]</f>
        <v>0.90530553073748454</v>
      </c>
      <c r="U665" s="94">
        <f>Table1[[#This Row],[Total Voters]]/Table1[[#This Row],[Total Population]]</f>
        <v>0.92023053349402961</v>
      </c>
      <c r="V665" s="94">
        <f>Table1[[#This Row],[Female Ballots]]/Table1[[#This Row],[Female Population]]</f>
        <v>0.8079848452577435</v>
      </c>
      <c r="W665" s="94">
        <f>Table1[[#This Row],[Male Ballots]]/Table1[[#This Row],[Male Population]]</f>
        <v>0.8004925644891413</v>
      </c>
      <c r="X665" s="94">
        <f>Table1[[#This Row],[Total Ballots]]/Table1[[#This Row],[Total Population]]</f>
        <v>0.82322144018177879</v>
      </c>
      <c r="Y665" s="94">
        <f>Table1[[#This Row],[Female Ballots]]/Table1[[#This Row],[Female Voters]]</f>
        <v>0.90813889399228365</v>
      </c>
      <c r="Z665" s="95">
        <f>Table1[[#This Row],[Male Ballots]]/Table1[[#This Row],[Male Voters]]</f>
        <v>0.88422365412596138</v>
      </c>
      <c r="AA665" s="94">
        <f>Table1[[#This Row],[Total Ballots]]/Table1[[#This Row],[Total Voters]]</f>
        <v>0.89458174904942966</v>
      </c>
    </row>
    <row r="666" spans="1:27" s="7" customFormat="1" x14ac:dyDescent="0.35">
      <c r="A666" s="102" t="s">
        <v>30</v>
      </c>
      <c r="B666" s="103">
        <v>2024</v>
      </c>
      <c r="C666" s="17" t="s">
        <v>82</v>
      </c>
      <c r="D666" s="17" t="s">
        <v>87</v>
      </c>
      <c r="E666" s="117"/>
      <c r="F666" s="117"/>
      <c r="G666" s="110" t="s">
        <v>67</v>
      </c>
      <c r="H666" s="122">
        <v>14041.627</v>
      </c>
      <c r="I666" s="122">
        <v>12069.659</v>
      </c>
      <c r="J666" s="123">
        <v>26111.287</v>
      </c>
      <c r="K666">
        <v>12990</v>
      </c>
      <c r="L666">
        <v>11275</v>
      </c>
      <c r="M666">
        <v>429</v>
      </c>
      <c r="N666">
        <v>24694</v>
      </c>
      <c r="O666">
        <v>12226</v>
      </c>
      <c r="P666">
        <v>10626</v>
      </c>
      <c r="Q666">
        <v>384</v>
      </c>
      <c r="R666">
        <v>23236</v>
      </c>
      <c r="S666" s="105">
        <f>Table1[[#This Row],[Female Voters]]/Table1[[#This Row],[Female Population]]</f>
        <v>0.92510647092391785</v>
      </c>
      <c r="T666" s="94">
        <f>Table1[[#This Row],[Male Voters]]/Table1[[#This Row],[Male Population]]</f>
        <v>0.93416060884570151</v>
      </c>
      <c r="U666" s="94">
        <f>Table1[[#This Row],[Total Voters]]/Table1[[#This Row],[Total Population]]</f>
        <v>0.94572128903489128</v>
      </c>
      <c r="V666" s="94">
        <f>Table1[[#This Row],[Female Ballots]]/Table1[[#This Row],[Female Population]]</f>
        <v>0.87069682167173357</v>
      </c>
      <c r="W666" s="94">
        <f>Table1[[#This Row],[Male Ballots]]/Table1[[#This Row],[Male Population]]</f>
        <v>0.88038941282433913</v>
      </c>
      <c r="X666" s="94">
        <f>Table1[[#This Row],[Total Ballots]]/Table1[[#This Row],[Total Population]]</f>
        <v>0.88988336729629602</v>
      </c>
      <c r="Y666" s="94">
        <f>Table1[[#This Row],[Female Ballots]]/Table1[[#This Row],[Female Voters]]</f>
        <v>0.94118552732871441</v>
      </c>
      <c r="Z666" s="95">
        <f>Table1[[#This Row],[Male Ballots]]/Table1[[#This Row],[Male Voters]]</f>
        <v>0.94243902439024385</v>
      </c>
      <c r="AA666" s="94">
        <f>Table1[[#This Row],[Total Ballots]]/Table1[[#This Row],[Total Voters]]</f>
        <v>0.94095731756702028</v>
      </c>
    </row>
    <row r="667" spans="1:27" s="7" customFormat="1" x14ac:dyDescent="0.35">
      <c r="A667" s="102" t="s">
        <v>24</v>
      </c>
      <c r="B667" s="103">
        <v>2024</v>
      </c>
      <c r="C667" s="17" t="s">
        <v>82</v>
      </c>
      <c r="D667" s="116"/>
      <c r="E667" s="117"/>
      <c r="F667" s="117"/>
      <c r="G667" s="110" t="s">
        <v>79</v>
      </c>
      <c r="H667" s="122">
        <v>15496.802</v>
      </c>
      <c r="I667" s="122">
        <v>14436.6468</v>
      </c>
      <c r="J667" s="123">
        <v>29933.452300000001</v>
      </c>
      <c r="K667">
        <v>14576</v>
      </c>
      <c r="L667">
        <v>13243</v>
      </c>
      <c r="M667">
        <v>679</v>
      </c>
      <c r="N667">
        <v>28498</v>
      </c>
      <c r="O667">
        <v>12975</v>
      </c>
      <c r="P667">
        <v>11392</v>
      </c>
      <c r="Q667">
        <v>545</v>
      </c>
      <c r="R667">
        <v>24912</v>
      </c>
      <c r="S667" s="105">
        <f>Table1[[#This Row],[Female Voters]]/Table1[[#This Row],[Female Population]]</f>
        <v>0.94058115990641167</v>
      </c>
      <c r="T667" s="94">
        <f>Table1[[#This Row],[Male Voters]]/Table1[[#This Row],[Male Population]]</f>
        <v>0.91731827920040265</v>
      </c>
      <c r="U667" s="94">
        <f>Table1[[#This Row],[Total Voters]]/Table1[[#This Row],[Total Population]]</f>
        <v>0.95204521397620412</v>
      </c>
      <c r="V667" s="94">
        <f>Table1[[#This Row],[Female Ballots]]/Table1[[#This Row],[Female Population]]</f>
        <v>0.83726952180198211</v>
      </c>
      <c r="W667" s="94">
        <f>Table1[[#This Row],[Male Ballots]]/Table1[[#This Row],[Male Population]]</f>
        <v>0.78910290996382892</v>
      </c>
      <c r="X667" s="94">
        <f>Table1[[#This Row],[Total Ballots]]/Table1[[#This Row],[Total Population]]</f>
        <v>0.83224613553846571</v>
      </c>
      <c r="Y667" s="94">
        <f>Table1[[#This Row],[Female Ballots]]/Table1[[#This Row],[Female Voters]]</f>
        <v>0.890161909989023</v>
      </c>
      <c r="Z667" s="95">
        <f>Table1[[#This Row],[Male Ballots]]/Table1[[#This Row],[Male Voters]]</f>
        <v>0.86022804500490824</v>
      </c>
      <c r="AA667" s="94">
        <f>Table1[[#This Row],[Total Ballots]]/Table1[[#This Row],[Total Voters]]</f>
        <v>0.87416660818303038</v>
      </c>
    </row>
    <row r="668" spans="1:27" s="7" customFormat="1" x14ac:dyDescent="0.35">
      <c r="A668" s="102" t="s">
        <v>24</v>
      </c>
      <c r="B668" s="103">
        <v>2024</v>
      </c>
      <c r="C668" s="17" t="s">
        <v>82</v>
      </c>
      <c r="D668" s="116"/>
      <c r="E668" s="117"/>
      <c r="F668" s="117"/>
      <c r="G668" s="110" t="s">
        <v>62</v>
      </c>
      <c r="H668" s="122">
        <v>651.02890000000002</v>
      </c>
      <c r="I668" s="122">
        <v>713.80460000000005</v>
      </c>
      <c r="J668" s="123">
        <v>1364.8335999999999</v>
      </c>
      <c r="K668">
        <v>591</v>
      </c>
      <c r="L668">
        <v>588</v>
      </c>
      <c r="M668">
        <v>75</v>
      </c>
      <c r="N668">
        <v>1254</v>
      </c>
      <c r="O668">
        <v>405</v>
      </c>
      <c r="P668">
        <v>333</v>
      </c>
      <c r="Q668">
        <v>57</v>
      </c>
      <c r="R668">
        <v>795</v>
      </c>
      <c r="S668" s="105">
        <f>Table1[[#This Row],[Female Voters]]/Table1[[#This Row],[Female Population]]</f>
        <v>0.90779380147332933</v>
      </c>
      <c r="T668" s="94">
        <f>Table1[[#This Row],[Male Voters]]/Table1[[#This Row],[Male Population]]</f>
        <v>0.82375484831563139</v>
      </c>
      <c r="U668" s="94">
        <f>Table1[[#This Row],[Total Voters]]/Table1[[#This Row],[Total Population]]</f>
        <v>0.91879332396271607</v>
      </c>
      <c r="V668" s="94">
        <f>Table1[[#This Row],[Female Ballots]]/Table1[[#This Row],[Female Population]]</f>
        <v>0.62209219897918511</v>
      </c>
      <c r="W668" s="94">
        <f>Table1[[#This Row],[Male Ballots]]/Table1[[#This Row],[Male Population]]</f>
        <v>0.46651422532160758</v>
      </c>
      <c r="X668" s="94">
        <f>Table1[[#This Row],[Total Ballots]]/Table1[[#This Row],[Total Population]]</f>
        <v>0.58248859055052571</v>
      </c>
      <c r="Y668" s="94">
        <f>Table1[[#This Row],[Female Ballots]]/Table1[[#This Row],[Female Voters]]</f>
        <v>0.68527918781725883</v>
      </c>
      <c r="Z668" s="95">
        <f>Table1[[#This Row],[Male Ballots]]/Table1[[#This Row],[Male Voters]]</f>
        <v>0.56632653061224492</v>
      </c>
      <c r="AA668" s="94">
        <f>Table1[[#This Row],[Total Ballots]]/Table1[[#This Row],[Total Voters]]</f>
        <v>0.63397129186602874</v>
      </c>
    </row>
    <row r="669" spans="1:27" s="7" customFormat="1" x14ac:dyDescent="0.35">
      <c r="A669" s="102" t="s">
        <v>24</v>
      </c>
      <c r="B669" s="103">
        <v>2024</v>
      </c>
      <c r="C669" s="17" t="s">
        <v>82</v>
      </c>
      <c r="D669" s="116"/>
      <c r="E669" s="117"/>
      <c r="F669" s="117"/>
      <c r="G669" s="110" t="s">
        <v>63</v>
      </c>
      <c r="H669" s="122">
        <v>1198.1227000000001</v>
      </c>
      <c r="I669" s="122">
        <v>1218.7825</v>
      </c>
      <c r="J669" s="123">
        <v>2416.9057000000003</v>
      </c>
      <c r="K669">
        <v>1137</v>
      </c>
      <c r="L669">
        <v>1052</v>
      </c>
      <c r="M669">
        <v>113</v>
      </c>
      <c r="N669">
        <v>2302</v>
      </c>
      <c r="O669">
        <v>804</v>
      </c>
      <c r="P669">
        <v>676</v>
      </c>
      <c r="Q669">
        <v>87</v>
      </c>
      <c r="R669">
        <v>1567</v>
      </c>
      <c r="S669" s="105">
        <f>Table1[[#This Row],[Female Voters]]/Table1[[#This Row],[Female Population]]</f>
        <v>0.94898460733612666</v>
      </c>
      <c r="T669" s="94">
        <f>Table1[[#This Row],[Male Voters]]/Table1[[#This Row],[Male Population]]</f>
        <v>0.86315646967362925</v>
      </c>
      <c r="U669" s="94">
        <f>Table1[[#This Row],[Total Voters]]/Table1[[#This Row],[Total Population]]</f>
        <v>0.95245751623656638</v>
      </c>
      <c r="V669" s="94">
        <f>Table1[[#This Row],[Female Ballots]]/Table1[[#This Row],[Female Population]]</f>
        <v>0.67104980149361992</v>
      </c>
      <c r="W669" s="94">
        <f>Table1[[#This Row],[Male Ballots]]/Table1[[#This Row],[Male Population]]</f>
        <v>0.55465187594997467</v>
      </c>
      <c r="X669" s="94">
        <f>Table1[[#This Row],[Total Ballots]]/Table1[[#This Row],[Total Population]]</f>
        <v>0.64834966461455235</v>
      </c>
      <c r="Y669" s="94">
        <f>Table1[[#This Row],[Female Ballots]]/Table1[[#This Row],[Female Voters]]</f>
        <v>0.70712401055408969</v>
      </c>
      <c r="Z669" s="95">
        <f>Table1[[#This Row],[Male Ballots]]/Table1[[#This Row],[Male Voters]]</f>
        <v>0.64258555133079853</v>
      </c>
      <c r="AA669" s="94">
        <f>Table1[[#This Row],[Total Ballots]]/Table1[[#This Row],[Total Voters]]</f>
        <v>0.68071242397914855</v>
      </c>
    </row>
    <row r="670" spans="1:27" s="7" customFormat="1" x14ac:dyDescent="0.35">
      <c r="A670" s="102" t="s">
        <v>24</v>
      </c>
      <c r="B670" s="103">
        <v>2024</v>
      </c>
      <c r="C670" s="17" t="s">
        <v>82</v>
      </c>
      <c r="D670" s="116"/>
      <c r="E670" s="117"/>
      <c r="F670" s="117"/>
      <c r="G670" s="110" t="s">
        <v>64</v>
      </c>
      <c r="H670" s="122">
        <v>1723.1578</v>
      </c>
      <c r="I670" s="122">
        <v>1701.7199000000001</v>
      </c>
      <c r="J670" s="123">
        <v>3424.8780000000002</v>
      </c>
      <c r="K670">
        <v>1578</v>
      </c>
      <c r="L670">
        <v>1486</v>
      </c>
      <c r="M670">
        <v>133</v>
      </c>
      <c r="N670">
        <v>3197</v>
      </c>
      <c r="O670">
        <v>1247</v>
      </c>
      <c r="P670">
        <v>1135</v>
      </c>
      <c r="Q670">
        <v>102</v>
      </c>
      <c r="R670">
        <v>2484</v>
      </c>
      <c r="S670" s="105">
        <f>Table1[[#This Row],[Female Voters]]/Table1[[#This Row],[Female Population]]</f>
        <v>0.91576058791597614</v>
      </c>
      <c r="T670" s="94">
        <f>Table1[[#This Row],[Male Voters]]/Table1[[#This Row],[Male Population]]</f>
        <v>0.87323419089122711</v>
      </c>
      <c r="U670" s="94">
        <f>Table1[[#This Row],[Total Voters]]/Table1[[#This Row],[Total Population]]</f>
        <v>0.93346390732750184</v>
      </c>
      <c r="V670" s="94">
        <f>Table1[[#This Row],[Female Ballots]]/Table1[[#This Row],[Female Population]]</f>
        <v>0.72367138981699763</v>
      </c>
      <c r="W670" s="94">
        <f>Table1[[#This Row],[Male Ballots]]/Table1[[#This Row],[Male Population]]</f>
        <v>0.66697227904545275</v>
      </c>
      <c r="X670" s="94">
        <f>Table1[[#This Row],[Total Ballots]]/Table1[[#This Row],[Total Population]]</f>
        <v>0.72528130929043311</v>
      </c>
      <c r="Y670" s="94">
        <f>Table1[[#This Row],[Female Ballots]]/Table1[[#This Row],[Female Voters]]</f>
        <v>0.79024081115335865</v>
      </c>
      <c r="Z670" s="95">
        <f>Table1[[#This Row],[Male Ballots]]/Table1[[#This Row],[Male Voters]]</f>
        <v>0.76379542395693134</v>
      </c>
      <c r="AA670" s="94">
        <f>Table1[[#This Row],[Total Ballots]]/Table1[[#This Row],[Total Voters]]</f>
        <v>0.7769784172661871</v>
      </c>
    </row>
    <row r="671" spans="1:27" s="7" customFormat="1" x14ac:dyDescent="0.35">
      <c r="A671" s="102" t="s">
        <v>24</v>
      </c>
      <c r="B671" s="103">
        <v>2024</v>
      </c>
      <c r="C671" s="17" t="s">
        <v>82</v>
      </c>
      <c r="D671" s="116"/>
      <c r="E671" s="117"/>
      <c r="F671" s="117"/>
      <c r="G671" s="110" t="s">
        <v>65</v>
      </c>
      <c r="H671" s="122">
        <v>1632.7314999999999</v>
      </c>
      <c r="I671" s="122">
        <v>1577.3510999999999</v>
      </c>
      <c r="J671" s="123">
        <v>3210.0830000000001</v>
      </c>
      <c r="K671">
        <v>1475</v>
      </c>
      <c r="L671">
        <v>1373</v>
      </c>
      <c r="M671">
        <v>92</v>
      </c>
      <c r="N671">
        <v>2940</v>
      </c>
      <c r="O671">
        <v>1259</v>
      </c>
      <c r="P671">
        <v>1135</v>
      </c>
      <c r="Q671">
        <v>79</v>
      </c>
      <c r="R671">
        <v>2473</v>
      </c>
      <c r="S671" s="105">
        <f>Table1[[#This Row],[Female Voters]]/Table1[[#This Row],[Female Population]]</f>
        <v>0.90339409755982547</v>
      </c>
      <c r="T671" s="94">
        <f>Table1[[#This Row],[Male Voters]]/Table1[[#This Row],[Male Population]]</f>
        <v>0.87044666212867894</v>
      </c>
      <c r="U671" s="94">
        <f>Table1[[#This Row],[Total Voters]]/Table1[[#This Row],[Total Population]]</f>
        <v>0.91586416924422198</v>
      </c>
      <c r="V671" s="94">
        <f>Table1[[#This Row],[Female Ballots]]/Table1[[#This Row],[Female Population]]</f>
        <v>0.77110045344258993</v>
      </c>
      <c r="W671" s="94">
        <f>Table1[[#This Row],[Male Ballots]]/Table1[[#This Row],[Male Population]]</f>
        <v>0.71956078770287735</v>
      </c>
      <c r="X671" s="94">
        <f>Table1[[#This Row],[Total Ballots]]/Table1[[#This Row],[Total Population]]</f>
        <v>0.77038506480985069</v>
      </c>
      <c r="Y671" s="94">
        <f>Table1[[#This Row],[Female Ballots]]/Table1[[#This Row],[Female Voters]]</f>
        <v>0.85355932203389828</v>
      </c>
      <c r="Z671" s="95">
        <f>Table1[[#This Row],[Male Ballots]]/Table1[[#This Row],[Male Voters]]</f>
        <v>0.82665695557174068</v>
      </c>
      <c r="AA671" s="94">
        <f>Table1[[#This Row],[Total Ballots]]/Table1[[#This Row],[Total Voters]]</f>
        <v>0.84115646258503396</v>
      </c>
    </row>
    <row r="672" spans="1:27" s="7" customFormat="1" x14ac:dyDescent="0.35">
      <c r="A672" s="102" t="s">
        <v>24</v>
      </c>
      <c r="B672" s="103">
        <v>2024</v>
      </c>
      <c r="C672" s="17" t="s">
        <v>82</v>
      </c>
      <c r="D672" s="116"/>
      <c r="E672" s="117"/>
      <c r="F672" s="117"/>
      <c r="G672" s="110" t="s">
        <v>66</v>
      </c>
      <c r="H672" s="122">
        <v>2616.7460000000001</v>
      </c>
      <c r="I672" s="122">
        <v>2254.6857</v>
      </c>
      <c r="J672" s="123">
        <v>4871.433</v>
      </c>
      <c r="K672">
        <v>2410</v>
      </c>
      <c r="L672">
        <v>2072</v>
      </c>
      <c r="M672">
        <v>108</v>
      </c>
      <c r="N672">
        <v>4590</v>
      </c>
      <c r="O672">
        <v>2216</v>
      </c>
      <c r="P672">
        <v>1830</v>
      </c>
      <c r="Q672">
        <v>82</v>
      </c>
      <c r="R672">
        <v>4128</v>
      </c>
      <c r="S672" s="105">
        <f>Table1[[#This Row],[Female Voters]]/Table1[[#This Row],[Female Population]]</f>
        <v>0.92099118523540302</v>
      </c>
      <c r="T672" s="94">
        <f>Table1[[#This Row],[Male Voters]]/Table1[[#This Row],[Male Population]]</f>
        <v>0.9189750926259922</v>
      </c>
      <c r="U672" s="94">
        <f>Table1[[#This Row],[Total Voters]]/Table1[[#This Row],[Total Population]]</f>
        <v>0.94222788243213029</v>
      </c>
      <c r="V672" s="94">
        <f>Table1[[#This Row],[Female Ballots]]/Table1[[#This Row],[Female Population]]</f>
        <v>0.84685330559404692</v>
      </c>
      <c r="W672" s="94">
        <f>Table1[[#This Row],[Male Ballots]]/Table1[[#This Row],[Male Population]]</f>
        <v>0.81164305960693328</v>
      </c>
      <c r="X672" s="94">
        <f>Table1[[#This Row],[Total Ballots]]/Table1[[#This Row],[Total Population]]</f>
        <v>0.84738925897164141</v>
      </c>
      <c r="Y672" s="94">
        <f>Table1[[#This Row],[Female Ballots]]/Table1[[#This Row],[Female Voters]]</f>
        <v>0.91950207468879663</v>
      </c>
      <c r="Z672" s="95">
        <f>Table1[[#This Row],[Male Ballots]]/Table1[[#This Row],[Male Voters]]</f>
        <v>0.88320463320463316</v>
      </c>
      <c r="AA672" s="94">
        <f>Table1[[#This Row],[Total Ballots]]/Table1[[#This Row],[Total Voters]]</f>
        <v>0.89934640522875819</v>
      </c>
    </row>
    <row r="673" spans="1:27" s="7" customFormat="1" x14ac:dyDescent="0.35">
      <c r="A673" s="102" t="s">
        <v>24</v>
      </c>
      <c r="B673" s="103">
        <v>2024</v>
      </c>
      <c r="C673" s="17" t="s">
        <v>82</v>
      </c>
      <c r="D673" s="116"/>
      <c r="E673" s="117"/>
      <c r="F673" s="117"/>
      <c r="G673" s="110" t="s">
        <v>67</v>
      </c>
      <c r="H673" s="122">
        <v>7675.0150999999996</v>
      </c>
      <c r="I673" s="122">
        <v>6970.3029999999999</v>
      </c>
      <c r="J673" s="123">
        <v>14645.319</v>
      </c>
      <c r="K673">
        <v>7385</v>
      </c>
      <c r="L673">
        <v>6672</v>
      </c>
      <c r="M673">
        <v>158</v>
      </c>
      <c r="N673">
        <v>14215</v>
      </c>
      <c r="O673">
        <v>7044</v>
      </c>
      <c r="P673">
        <v>6283</v>
      </c>
      <c r="Q673">
        <v>138</v>
      </c>
      <c r="R673">
        <v>13465</v>
      </c>
      <c r="S673" s="105">
        <f>Table1[[#This Row],[Female Voters]]/Table1[[#This Row],[Female Population]]</f>
        <v>0.96221309062961979</v>
      </c>
      <c r="T673" s="94">
        <f>Table1[[#This Row],[Male Voters]]/Table1[[#This Row],[Male Population]]</f>
        <v>0.95720372557692257</v>
      </c>
      <c r="U673" s="94">
        <f>Table1[[#This Row],[Total Voters]]/Table1[[#This Row],[Total Population]]</f>
        <v>0.97061730099562871</v>
      </c>
      <c r="V673" s="94">
        <f>Table1[[#This Row],[Female Ballots]]/Table1[[#This Row],[Female Population]]</f>
        <v>0.91778321061544232</v>
      </c>
      <c r="W673" s="94">
        <f>Table1[[#This Row],[Male Ballots]]/Table1[[#This Row],[Male Population]]</f>
        <v>0.90139553474217693</v>
      </c>
      <c r="X673" s="94">
        <f>Table1[[#This Row],[Total Ballots]]/Table1[[#This Row],[Total Population]]</f>
        <v>0.91940639872712915</v>
      </c>
      <c r="Y673" s="94">
        <f>Table1[[#This Row],[Female Ballots]]/Table1[[#This Row],[Female Voters]]</f>
        <v>0.9538253215978334</v>
      </c>
      <c r="Z673" s="95">
        <f>Table1[[#This Row],[Male Ballots]]/Table1[[#This Row],[Male Voters]]</f>
        <v>0.94169664268585129</v>
      </c>
      <c r="AA673" s="94">
        <f>Table1[[#This Row],[Total Ballots]]/Table1[[#This Row],[Total Voters]]</f>
        <v>0.94723883221948646</v>
      </c>
    </row>
    <row r="674" spans="1:27" s="7" customFormat="1" x14ac:dyDescent="0.35">
      <c r="A674" s="102" t="s">
        <v>47</v>
      </c>
      <c r="B674" s="103">
        <v>2024</v>
      </c>
      <c r="C674" s="17" t="s">
        <v>82</v>
      </c>
      <c r="D674" s="116"/>
      <c r="E674" s="117"/>
      <c r="F674" s="117"/>
      <c r="G674" s="110" t="s">
        <v>79</v>
      </c>
      <c r="H674" s="122">
        <v>956938.59</v>
      </c>
      <c r="I674" s="122">
        <v>958215.48</v>
      </c>
      <c r="J674" s="123">
        <v>1915154.07</v>
      </c>
      <c r="K674">
        <v>700058</v>
      </c>
      <c r="L674">
        <v>675892</v>
      </c>
      <c r="M674">
        <v>50743</v>
      </c>
      <c r="N674">
        <v>1426693</v>
      </c>
      <c r="O674">
        <v>574109</v>
      </c>
      <c r="P674">
        <v>529522</v>
      </c>
      <c r="Q674">
        <v>38652</v>
      </c>
      <c r="R674">
        <v>1142283</v>
      </c>
      <c r="S674" s="105">
        <f>Table1[[#This Row],[Female Voters]]/Table1[[#This Row],[Female Population]]</f>
        <v>0.73156000532907761</v>
      </c>
      <c r="T674" s="94">
        <f>Table1[[#This Row],[Male Voters]]/Table1[[#This Row],[Male Population]]</f>
        <v>0.70536535268664202</v>
      </c>
      <c r="U674" s="94">
        <f>Table1[[#This Row],[Total Voters]]/Table1[[#This Row],[Total Population]]</f>
        <v>0.74494946508402848</v>
      </c>
      <c r="V674" s="94">
        <f>Table1[[#This Row],[Female Ballots]]/Table1[[#This Row],[Female Population]]</f>
        <v>0.59994340911677524</v>
      </c>
      <c r="W674" s="94">
        <f>Table1[[#This Row],[Male Ballots]]/Table1[[#This Row],[Male Population]]</f>
        <v>0.55261265451482788</v>
      </c>
      <c r="X674" s="94">
        <f>Table1[[#This Row],[Total Ballots]]/Table1[[#This Row],[Total Population]]</f>
        <v>0.59644444167356203</v>
      </c>
      <c r="Y674" s="94">
        <f>Table1[[#This Row],[Female Ballots]]/Table1[[#This Row],[Female Voters]]</f>
        <v>0.82008776415668416</v>
      </c>
      <c r="Z674" s="95">
        <f>Table1[[#This Row],[Male Ballots]]/Table1[[#This Row],[Male Voters]]</f>
        <v>0.78344173329466837</v>
      </c>
      <c r="AA674" s="94">
        <f>Table1[[#This Row],[Total Ballots]]/Table1[[#This Row],[Total Voters]]</f>
        <v>0.80065087583663763</v>
      </c>
    </row>
    <row r="675" spans="1:27" s="7" customFormat="1" x14ac:dyDescent="0.35">
      <c r="A675" s="102" t="s">
        <v>47</v>
      </c>
      <c r="B675" s="103">
        <v>2024</v>
      </c>
      <c r="C675" s="17" t="s">
        <v>82</v>
      </c>
      <c r="D675" s="116"/>
      <c r="E675" s="117"/>
      <c r="F675" s="117"/>
      <c r="G675" s="110" t="s">
        <v>62</v>
      </c>
      <c r="H675" s="122">
        <v>99566.49</v>
      </c>
      <c r="I675" s="122">
        <v>102398.13</v>
      </c>
      <c r="J675" s="123">
        <v>201964.61</v>
      </c>
      <c r="K675">
        <v>63012</v>
      </c>
      <c r="L675">
        <v>62384</v>
      </c>
      <c r="M675">
        <v>10045</v>
      </c>
      <c r="N675">
        <v>135441</v>
      </c>
      <c r="O675">
        <v>45157</v>
      </c>
      <c r="P675">
        <v>38516</v>
      </c>
      <c r="Q675">
        <v>7653</v>
      </c>
      <c r="R675">
        <v>91326</v>
      </c>
      <c r="S675" s="105">
        <f>Table1[[#This Row],[Female Voters]]/Table1[[#This Row],[Female Population]]</f>
        <v>0.63286352667448653</v>
      </c>
      <c r="T675" s="94">
        <f>Table1[[#This Row],[Male Voters]]/Table1[[#This Row],[Male Population]]</f>
        <v>0.60922987558464203</v>
      </c>
      <c r="U675" s="94">
        <f>Table1[[#This Row],[Total Voters]]/Table1[[#This Row],[Total Population]]</f>
        <v>0.67061749085644262</v>
      </c>
      <c r="V675" s="94">
        <f>Table1[[#This Row],[Female Ballots]]/Table1[[#This Row],[Female Population]]</f>
        <v>0.4535361244531167</v>
      </c>
      <c r="W675" s="94">
        <f>Table1[[#This Row],[Male Ballots]]/Table1[[#This Row],[Male Population]]</f>
        <v>0.37613968145707349</v>
      </c>
      <c r="X675" s="94">
        <f>Table1[[#This Row],[Total Ballots]]/Table1[[#This Row],[Total Population]]</f>
        <v>0.45218813335663116</v>
      </c>
      <c r="Y675" s="94">
        <f>Table1[[#This Row],[Female Ballots]]/Table1[[#This Row],[Female Voters]]</f>
        <v>0.71664127467783911</v>
      </c>
      <c r="Z675" s="95">
        <f>Table1[[#This Row],[Male Ballots]]/Table1[[#This Row],[Male Voters]]</f>
        <v>0.6174018979225443</v>
      </c>
      <c r="AA675" s="94">
        <f>Table1[[#This Row],[Total Ballots]]/Table1[[#This Row],[Total Voters]]</f>
        <v>0.67428622056836551</v>
      </c>
    </row>
    <row r="676" spans="1:27" s="7" customFormat="1" x14ac:dyDescent="0.35">
      <c r="A676" s="102" t="s">
        <v>47</v>
      </c>
      <c r="B676" s="103">
        <v>2024</v>
      </c>
      <c r="C676" s="17" t="s">
        <v>82</v>
      </c>
      <c r="D676" s="116"/>
      <c r="E676" s="117"/>
      <c r="F676" s="117"/>
      <c r="G676" s="110" t="s">
        <v>63</v>
      </c>
      <c r="H676" s="122">
        <v>197369.99</v>
      </c>
      <c r="I676" s="122">
        <v>211774.41999999998</v>
      </c>
      <c r="J676" s="123">
        <v>409144.4</v>
      </c>
      <c r="K676">
        <v>128152</v>
      </c>
      <c r="L676">
        <v>129264</v>
      </c>
      <c r="M676">
        <v>15473</v>
      </c>
      <c r="N676">
        <v>272889</v>
      </c>
      <c r="O676">
        <v>97519</v>
      </c>
      <c r="P676">
        <v>90317</v>
      </c>
      <c r="Q676">
        <v>11882</v>
      </c>
      <c r="R676">
        <v>199718</v>
      </c>
      <c r="S676" s="105">
        <f>Table1[[#This Row],[Female Voters]]/Table1[[#This Row],[Female Population]]</f>
        <v>0.64929830517800602</v>
      </c>
      <c r="T676" s="94">
        <f>Table1[[#This Row],[Male Voters]]/Table1[[#This Row],[Male Population]]</f>
        <v>0.61038533360166924</v>
      </c>
      <c r="U676" s="94">
        <f>Table1[[#This Row],[Total Voters]]/Table1[[#This Row],[Total Population]]</f>
        <v>0.66697478934087817</v>
      </c>
      <c r="V676" s="94">
        <f>Table1[[#This Row],[Female Ballots]]/Table1[[#This Row],[Female Population]]</f>
        <v>0.49409233896196686</v>
      </c>
      <c r="W676" s="94">
        <f>Table1[[#This Row],[Male Ballots]]/Table1[[#This Row],[Male Population]]</f>
        <v>0.42647738097925142</v>
      </c>
      <c r="X676" s="94">
        <f>Table1[[#This Row],[Total Ballots]]/Table1[[#This Row],[Total Population]]</f>
        <v>0.48813572909711089</v>
      </c>
      <c r="Y676" s="94">
        <f>Table1[[#This Row],[Female Ballots]]/Table1[[#This Row],[Female Voters]]</f>
        <v>0.76096354329234039</v>
      </c>
      <c r="Z676" s="95">
        <f>Table1[[#This Row],[Male Ballots]]/Table1[[#This Row],[Male Voters]]</f>
        <v>0.6987018814209679</v>
      </c>
      <c r="AA676" s="94">
        <f>Table1[[#This Row],[Total Ballots]]/Table1[[#This Row],[Total Voters]]</f>
        <v>0.73186533718838065</v>
      </c>
    </row>
    <row r="677" spans="1:27" s="7" customFormat="1" x14ac:dyDescent="0.35">
      <c r="A677" s="102" t="s">
        <v>47</v>
      </c>
      <c r="B677" s="103">
        <v>2024</v>
      </c>
      <c r="C677" s="17" t="s">
        <v>82</v>
      </c>
      <c r="D677" s="116"/>
      <c r="E677" s="117"/>
      <c r="F677" s="117"/>
      <c r="G677" s="110" t="s">
        <v>64</v>
      </c>
      <c r="H677" s="122">
        <v>189593.31</v>
      </c>
      <c r="I677" s="122">
        <v>202675.91</v>
      </c>
      <c r="J677" s="123">
        <v>392269.2</v>
      </c>
      <c r="K677">
        <v>129405</v>
      </c>
      <c r="L677">
        <v>130962</v>
      </c>
      <c r="M677">
        <v>10020</v>
      </c>
      <c r="N677">
        <v>270387</v>
      </c>
      <c r="O677">
        <v>104262</v>
      </c>
      <c r="P677">
        <v>101352</v>
      </c>
      <c r="Q677">
        <v>7707</v>
      </c>
      <c r="R677">
        <v>213321</v>
      </c>
      <c r="S677" s="105">
        <f>Table1[[#This Row],[Female Voters]]/Table1[[#This Row],[Female Population]]</f>
        <v>0.68253990607579984</v>
      </c>
      <c r="T677" s="94">
        <f>Table1[[#This Row],[Male Voters]]/Table1[[#This Row],[Male Population]]</f>
        <v>0.64616460831482136</v>
      </c>
      <c r="U677" s="94">
        <f>Table1[[#This Row],[Total Voters]]/Table1[[#This Row],[Total Population]]</f>
        <v>0.68928939615957607</v>
      </c>
      <c r="V677" s="94">
        <f>Table1[[#This Row],[Female Ballots]]/Table1[[#This Row],[Female Population]]</f>
        <v>0.54992446727155087</v>
      </c>
      <c r="W677" s="94">
        <f>Table1[[#This Row],[Male Ballots]]/Table1[[#This Row],[Male Population]]</f>
        <v>0.50006929782626852</v>
      </c>
      <c r="X677" s="94">
        <f>Table1[[#This Row],[Total Ballots]]/Table1[[#This Row],[Total Population]]</f>
        <v>0.54381276939407941</v>
      </c>
      <c r="Y677" s="94">
        <f>Table1[[#This Row],[Female Ballots]]/Table1[[#This Row],[Female Voters]]</f>
        <v>0.80570302538541783</v>
      </c>
      <c r="Z677" s="95">
        <f>Table1[[#This Row],[Male Ballots]]/Table1[[#This Row],[Male Voters]]</f>
        <v>0.77390388051495851</v>
      </c>
      <c r="AA677" s="94">
        <f>Table1[[#This Row],[Total Ballots]]/Table1[[#This Row],[Total Voters]]</f>
        <v>0.78894695381064917</v>
      </c>
    </row>
    <row r="678" spans="1:27" s="7" customFormat="1" x14ac:dyDescent="0.35">
      <c r="A678" s="102" t="s">
        <v>47</v>
      </c>
      <c r="B678" s="103">
        <v>2024</v>
      </c>
      <c r="C678" s="17" t="s">
        <v>82</v>
      </c>
      <c r="D678" s="116"/>
      <c r="E678" s="117"/>
      <c r="F678" s="117"/>
      <c r="G678" s="110" t="s">
        <v>65</v>
      </c>
      <c r="H678" s="122">
        <v>150782.84999999998</v>
      </c>
      <c r="I678" s="122">
        <v>155443.75</v>
      </c>
      <c r="J678" s="123">
        <v>306226.59999999998</v>
      </c>
      <c r="K678">
        <v>113217</v>
      </c>
      <c r="L678">
        <v>112520</v>
      </c>
      <c r="M678">
        <v>5684</v>
      </c>
      <c r="N678">
        <v>231421</v>
      </c>
      <c r="O678">
        <v>94830</v>
      </c>
      <c r="P678">
        <v>91755</v>
      </c>
      <c r="Q678">
        <v>4183</v>
      </c>
      <c r="R678">
        <v>190768</v>
      </c>
      <c r="S678" s="105">
        <f>Table1[[#This Row],[Female Voters]]/Table1[[#This Row],[Female Population]]</f>
        <v>0.75086125510958324</v>
      </c>
      <c r="T678" s="94">
        <f>Table1[[#This Row],[Male Voters]]/Table1[[#This Row],[Male Population]]</f>
        <v>0.72386313377025446</v>
      </c>
      <c r="U678" s="94">
        <f>Table1[[#This Row],[Total Voters]]/Table1[[#This Row],[Total Population]]</f>
        <v>0.75571815119914476</v>
      </c>
      <c r="V678" s="94">
        <f>Table1[[#This Row],[Female Ballots]]/Table1[[#This Row],[Female Population]]</f>
        <v>0.62891767863520298</v>
      </c>
      <c r="W678" s="94">
        <f>Table1[[#This Row],[Male Ballots]]/Table1[[#This Row],[Male Population]]</f>
        <v>0.59027783362148689</v>
      </c>
      <c r="X678" s="94">
        <f>Table1[[#This Row],[Total Ballots]]/Table1[[#This Row],[Total Population]]</f>
        <v>0.62296351786552839</v>
      </c>
      <c r="Y678" s="94">
        <f>Table1[[#This Row],[Female Ballots]]/Table1[[#This Row],[Female Voters]]</f>
        <v>0.83759506081242219</v>
      </c>
      <c r="Z678" s="95">
        <f>Table1[[#This Row],[Male Ballots]]/Table1[[#This Row],[Male Voters]]</f>
        <v>0.81545503021685029</v>
      </c>
      <c r="AA678" s="94">
        <f>Table1[[#This Row],[Total Ballots]]/Table1[[#This Row],[Total Voters]]</f>
        <v>0.82433314176327988</v>
      </c>
    </row>
    <row r="679" spans="1:27" s="7" customFormat="1" x14ac:dyDescent="0.35">
      <c r="A679" s="102" t="s">
        <v>47</v>
      </c>
      <c r="B679" s="103">
        <v>2024</v>
      </c>
      <c r="C679" s="17" t="s">
        <v>82</v>
      </c>
      <c r="D679" s="116"/>
      <c r="E679" s="117"/>
      <c r="F679" s="117"/>
      <c r="G679" s="110" t="s">
        <v>66</v>
      </c>
      <c r="H679" s="122">
        <v>130247.31</v>
      </c>
      <c r="I679" s="122">
        <v>131244.5</v>
      </c>
      <c r="J679" s="123">
        <v>261491.8</v>
      </c>
      <c r="K679">
        <v>103998</v>
      </c>
      <c r="L679">
        <v>103922</v>
      </c>
      <c r="M679">
        <v>4450</v>
      </c>
      <c r="N679">
        <v>212370</v>
      </c>
      <c r="O679">
        <v>90228</v>
      </c>
      <c r="P679">
        <v>87701</v>
      </c>
      <c r="Q679">
        <v>3308</v>
      </c>
      <c r="R679">
        <v>181237</v>
      </c>
      <c r="S679" s="105">
        <f>Table1[[#This Row],[Female Voters]]/Table1[[#This Row],[Female Population]]</f>
        <v>0.79846562666054299</v>
      </c>
      <c r="T679" s="94">
        <f>Table1[[#This Row],[Male Voters]]/Table1[[#This Row],[Male Population]]</f>
        <v>0.79181984768885549</v>
      </c>
      <c r="U679" s="94">
        <f>Table1[[#This Row],[Total Voters]]/Table1[[#This Row],[Total Population]]</f>
        <v>0.81214783790543343</v>
      </c>
      <c r="V679" s="94">
        <f>Table1[[#This Row],[Female Ballots]]/Table1[[#This Row],[Female Population]]</f>
        <v>0.69274367355456323</v>
      </c>
      <c r="W679" s="94">
        <f>Table1[[#This Row],[Male Ballots]]/Table1[[#This Row],[Male Population]]</f>
        <v>0.66822609709359249</v>
      </c>
      <c r="X679" s="94">
        <f>Table1[[#This Row],[Total Ballots]]/Table1[[#This Row],[Total Population]]</f>
        <v>0.69308865517006657</v>
      </c>
      <c r="Y679" s="94">
        <f>Table1[[#This Row],[Female Ballots]]/Table1[[#This Row],[Female Voters]]</f>
        <v>0.86759360756937631</v>
      </c>
      <c r="Z679" s="95">
        <f>Table1[[#This Row],[Male Ballots]]/Table1[[#This Row],[Male Voters]]</f>
        <v>0.84391177998883782</v>
      </c>
      <c r="AA679" s="94">
        <f>Table1[[#This Row],[Total Ballots]]/Table1[[#This Row],[Total Voters]]</f>
        <v>0.85340208127324957</v>
      </c>
    </row>
    <row r="680" spans="1:27" s="7" customFormat="1" x14ac:dyDescent="0.35">
      <c r="A680" s="102" t="s">
        <v>47</v>
      </c>
      <c r="B680" s="103">
        <v>2024</v>
      </c>
      <c r="C680" s="17" t="s">
        <v>82</v>
      </c>
      <c r="D680" s="116"/>
      <c r="E680" s="117"/>
      <c r="F680" s="117"/>
      <c r="G680" s="110" t="s">
        <v>67</v>
      </c>
      <c r="H680" s="122">
        <v>189378.64</v>
      </c>
      <c r="I680" s="122">
        <v>154678.77000000002</v>
      </c>
      <c r="J680" s="123">
        <v>344057.46</v>
      </c>
      <c r="K680">
        <v>162274</v>
      </c>
      <c r="L680">
        <v>136840</v>
      </c>
      <c r="M680">
        <v>5071</v>
      </c>
      <c r="N680">
        <v>304185</v>
      </c>
      <c r="O680">
        <v>142113</v>
      </c>
      <c r="P680">
        <v>119881</v>
      </c>
      <c r="Q680">
        <v>3919</v>
      </c>
      <c r="R680">
        <v>265913</v>
      </c>
      <c r="S680" s="105">
        <f>Table1[[#This Row],[Female Voters]]/Table1[[#This Row],[Female Population]]</f>
        <v>0.85687593912386306</v>
      </c>
      <c r="T680" s="94">
        <f>Table1[[#This Row],[Male Voters]]/Table1[[#This Row],[Male Population]]</f>
        <v>0.88467214990137288</v>
      </c>
      <c r="U680" s="94">
        <f>Table1[[#This Row],[Total Voters]]/Table1[[#This Row],[Total Population]]</f>
        <v>0.88411104354487757</v>
      </c>
      <c r="V680" s="94">
        <f>Table1[[#This Row],[Female Ballots]]/Table1[[#This Row],[Female Population]]</f>
        <v>0.75041725930654057</v>
      </c>
      <c r="W680" s="94">
        <f>Table1[[#This Row],[Male Ballots]]/Table1[[#This Row],[Male Population]]</f>
        <v>0.77503202281735228</v>
      </c>
      <c r="X680" s="94">
        <f>Table1[[#This Row],[Total Ballots]]/Table1[[#This Row],[Total Population]]</f>
        <v>0.77287381008974487</v>
      </c>
      <c r="Y680" s="94">
        <f>Table1[[#This Row],[Female Ballots]]/Table1[[#This Row],[Female Voters]]</f>
        <v>0.87575951785252104</v>
      </c>
      <c r="Z680" s="95">
        <f>Table1[[#This Row],[Male Ballots]]/Table1[[#This Row],[Male Voters]]</f>
        <v>0.87606693949137682</v>
      </c>
      <c r="AA680" s="94">
        <f>Table1[[#This Row],[Total Ballots]]/Table1[[#This Row],[Total Voters]]</f>
        <v>0.87418183013626571</v>
      </c>
    </row>
    <row r="681" spans="1:27" s="7" customFormat="1" x14ac:dyDescent="0.35">
      <c r="A681" s="106" t="s">
        <v>39</v>
      </c>
      <c r="B681" s="103">
        <v>2024</v>
      </c>
      <c r="C681" s="17" t="s">
        <v>82</v>
      </c>
      <c r="D681" s="116"/>
      <c r="E681" s="117"/>
      <c r="F681" s="117"/>
      <c r="G681" s="110" t="s">
        <v>79</v>
      </c>
      <c r="H681" s="122">
        <v>114212.219</v>
      </c>
      <c r="I681" s="122">
        <v>115275.58099999999</v>
      </c>
      <c r="J681" s="123">
        <v>229487.78999999998</v>
      </c>
      <c r="K681">
        <v>98277</v>
      </c>
      <c r="L681">
        <v>94095</v>
      </c>
      <c r="M681">
        <v>5060</v>
      </c>
      <c r="N681">
        <v>197432</v>
      </c>
      <c r="O681">
        <v>80752</v>
      </c>
      <c r="P681">
        <v>73625</v>
      </c>
      <c r="Q681">
        <v>3794</v>
      </c>
      <c r="R681">
        <v>158171</v>
      </c>
      <c r="S681" s="105">
        <f>Table1[[#This Row],[Female Voters]]/Table1[[#This Row],[Female Population]]</f>
        <v>0.86047710884594586</v>
      </c>
      <c r="T681" s="94">
        <f>Table1[[#This Row],[Male Voters]]/Table1[[#This Row],[Male Population]]</f>
        <v>0.8162613381232926</v>
      </c>
      <c r="U681" s="94">
        <f>Table1[[#This Row],[Total Voters]]/Table1[[#This Row],[Total Population]]</f>
        <v>0.86031592356177211</v>
      </c>
      <c r="V681" s="94">
        <f>Table1[[#This Row],[Female Ballots]]/Table1[[#This Row],[Female Population]]</f>
        <v>0.70703468251501178</v>
      </c>
      <c r="W681" s="94">
        <f>Table1[[#This Row],[Male Ballots]]/Table1[[#This Row],[Male Population]]</f>
        <v>0.6386868698584135</v>
      </c>
      <c r="X681" s="94">
        <f>Table1[[#This Row],[Total Ballots]]/Table1[[#This Row],[Total Population]]</f>
        <v>0.68923492618060422</v>
      </c>
      <c r="Y681" s="94">
        <f>Table1[[#This Row],[Female Ballots]]/Table1[[#This Row],[Female Voters]]</f>
        <v>0.82167750338329415</v>
      </c>
      <c r="Z681" s="95">
        <f>Table1[[#This Row],[Male Ballots]]/Table1[[#This Row],[Male Voters]]</f>
        <v>0.78245390297040229</v>
      </c>
      <c r="AA681" s="94">
        <f>Table1[[#This Row],[Total Ballots]]/Table1[[#This Row],[Total Voters]]</f>
        <v>0.80114165890027955</v>
      </c>
    </row>
    <row r="682" spans="1:27" s="7" customFormat="1" x14ac:dyDescent="0.35">
      <c r="A682" s="102" t="s">
        <v>39</v>
      </c>
      <c r="B682" s="103">
        <v>2024</v>
      </c>
      <c r="C682" s="17" t="s">
        <v>82</v>
      </c>
      <c r="D682" s="116"/>
      <c r="E682" s="117"/>
      <c r="F682" s="117"/>
      <c r="G682" s="110" t="s">
        <v>62</v>
      </c>
      <c r="H682" s="122">
        <v>10724.243</v>
      </c>
      <c r="I682" s="122">
        <v>15604.573999999999</v>
      </c>
      <c r="J682" s="123">
        <v>26328.82</v>
      </c>
      <c r="K682">
        <v>7873</v>
      </c>
      <c r="L682">
        <v>8155</v>
      </c>
      <c r="M682">
        <v>910</v>
      </c>
      <c r="N682">
        <v>16938</v>
      </c>
      <c r="O682">
        <v>5308</v>
      </c>
      <c r="P682">
        <v>4667</v>
      </c>
      <c r="Q682">
        <v>661</v>
      </c>
      <c r="R682">
        <v>10636</v>
      </c>
      <c r="S682" s="105">
        <f>Table1[[#This Row],[Female Voters]]/Table1[[#This Row],[Female Population]]</f>
        <v>0.73413107106953845</v>
      </c>
      <c r="T682" s="94">
        <f>Table1[[#This Row],[Male Voters]]/Table1[[#This Row],[Male Population]]</f>
        <v>0.52260318032392306</v>
      </c>
      <c r="U682" s="94">
        <f>Table1[[#This Row],[Total Voters]]/Table1[[#This Row],[Total Population]]</f>
        <v>0.64332545096969784</v>
      </c>
      <c r="V682" s="94">
        <f>Table1[[#This Row],[Female Ballots]]/Table1[[#This Row],[Female Population]]</f>
        <v>0.4949533500872742</v>
      </c>
      <c r="W682" s="94">
        <f>Table1[[#This Row],[Male Ballots]]/Table1[[#This Row],[Male Population]]</f>
        <v>0.29907897517740634</v>
      </c>
      <c r="X682" s="94">
        <f>Table1[[#This Row],[Total Ballots]]/Table1[[#This Row],[Total Population]]</f>
        <v>0.403967971219371</v>
      </c>
      <c r="Y682" s="94">
        <f>Table1[[#This Row],[Female Ballots]]/Table1[[#This Row],[Female Voters]]</f>
        <v>0.67420297218341163</v>
      </c>
      <c r="Z682" s="95">
        <f>Table1[[#This Row],[Male Ballots]]/Table1[[#This Row],[Male Voters]]</f>
        <v>0.5722869405272839</v>
      </c>
      <c r="AA682" s="94">
        <f>Table1[[#This Row],[Total Ballots]]/Table1[[#This Row],[Total Voters]]</f>
        <v>0.62793718266619436</v>
      </c>
    </row>
    <row r="683" spans="1:27" s="7" customFormat="1" x14ac:dyDescent="0.35">
      <c r="A683" s="102" t="s">
        <v>39</v>
      </c>
      <c r="B683" s="103">
        <v>2024</v>
      </c>
      <c r="C683" s="17" t="s">
        <v>82</v>
      </c>
      <c r="D683" s="116"/>
      <c r="E683" s="117"/>
      <c r="F683" s="117"/>
      <c r="G683" s="110" t="s">
        <v>63</v>
      </c>
      <c r="H683" s="122">
        <v>17961.565000000002</v>
      </c>
      <c r="I683" s="122">
        <v>21008.85</v>
      </c>
      <c r="J683" s="123">
        <v>38970.410000000003</v>
      </c>
      <c r="K683">
        <v>14229</v>
      </c>
      <c r="L683">
        <v>14801</v>
      </c>
      <c r="M683">
        <v>1064</v>
      </c>
      <c r="N683">
        <v>30094</v>
      </c>
      <c r="O683">
        <v>9630</v>
      </c>
      <c r="P683">
        <v>8946</v>
      </c>
      <c r="Q683">
        <v>769</v>
      </c>
      <c r="R683">
        <v>19345</v>
      </c>
      <c r="S683" s="105">
        <f>Table1[[#This Row],[Female Voters]]/Table1[[#This Row],[Female Population]]</f>
        <v>0.79219154901034505</v>
      </c>
      <c r="T683" s="94">
        <f>Table1[[#This Row],[Male Voters]]/Table1[[#This Row],[Male Population]]</f>
        <v>0.70451262206165499</v>
      </c>
      <c r="U683" s="94">
        <f>Table1[[#This Row],[Total Voters]]/Table1[[#This Row],[Total Population]]</f>
        <v>0.77222692807183702</v>
      </c>
      <c r="V683" s="94">
        <f>Table1[[#This Row],[Female Ballots]]/Table1[[#This Row],[Female Population]]</f>
        <v>0.53614481811579329</v>
      </c>
      <c r="W683" s="94">
        <f>Table1[[#This Row],[Male Ballots]]/Table1[[#This Row],[Male Population]]</f>
        <v>0.42582054705516964</v>
      </c>
      <c r="X683" s="94">
        <f>Table1[[#This Row],[Total Ballots]]/Table1[[#This Row],[Total Population]]</f>
        <v>0.49640227033793072</v>
      </c>
      <c r="Y683" s="94">
        <f>Table1[[#This Row],[Female Ballots]]/Table1[[#This Row],[Female Voters]]</f>
        <v>0.67678684376976594</v>
      </c>
      <c r="Z683" s="95">
        <f>Table1[[#This Row],[Male Ballots]]/Table1[[#This Row],[Male Voters]]</f>
        <v>0.60441862036348892</v>
      </c>
      <c r="AA683" s="94">
        <f>Table1[[#This Row],[Total Ballots]]/Table1[[#This Row],[Total Voters]]</f>
        <v>0.64281916661128469</v>
      </c>
    </row>
    <row r="684" spans="1:27" s="7" customFormat="1" x14ac:dyDescent="0.35">
      <c r="A684" s="102" t="s">
        <v>39</v>
      </c>
      <c r="B684" s="103">
        <v>2024</v>
      </c>
      <c r="C684" s="17" t="s">
        <v>82</v>
      </c>
      <c r="D684" s="116"/>
      <c r="E684" s="117"/>
      <c r="F684" s="117"/>
      <c r="G684" s="110" t="s">
        <v>64</v>
      </c>
      <c r="H684" s="122">
        <v>18510.974000000002</v>
      </c>
      <c r="I684" s="122">
        <v>18551.165000000001</v>
      </c>
      <c r="J684" s="123">
        <v>37062.14</v>
      </c>
      <c r="K684">
        <v>16371</v>
      </c>
      <c r="L684">
        <v>16655</v>
      </c>
      <c r="M684">
        <v>1002</v>
      </c>
      <c r="N684">
        <v>34028</v>
      </c>
      <c r="O684">
        <v>12637</v>
      </c>
      <c r="P684">
        <v>12131</v>
      </c>
      <c r="Q684">
        <v>737</v>
      </c>
      <c r="R684">
        <v>25505</v>
      </c>
      <c r="S684" s="105">
        <f>Table1[[#This Row],[Female Voters]]/Table1[[#This Row],[Female Population]]</f>
        <v>0.88439430577775102</v>
      </c>
      <c r="T684" s="94">
        <f>Table1[[#This Row],[Male Voters]]/Table1[[#This Row],[Male Population]]</f>
        <v>0.89778728182300138</v>
      </c>
      <c r="U684" s="94">
        <f>Table1[[#This Row],[Total Voters]]/Table1[[#This Row],[Total Population]]</f>
        <v>0.91813370733584188</v>
      </c>
      <c r="V684" s="94">
        <f>Table1[[#This Row],[Female Ballots]]/Table1[[#This Row],[Female Population]]</f>
        <v>0.68267612498402297</v>
      </c>
      <c r="W684" s="94">
        <f>Table1[[#This Row],[Male Ballots]]/Table1[[#This Row],[Male Population]]</f>
        <v>0.65392119578473906</v>
      </c>
      <c r="X684" s="94">
        <f>Table1[[#This Row],[Total Ballots]]/Table1[[#This Row],[Total Population]]</f>
        <v>0.68816857310452118</v>
      </c>
      <c r="Y684" s="94">
        <f>Table1[[#This Row],[Female Ballots]]/Table1[[#This Row],[Female Voters]]</f>
        <v>0.77191374992364548</v>
      </c>
      <c r="Z684" s="95">
        <f>Table1[[#This Row],[Male Ballots]]/Table1[[#This Row],[Male Voters]]</f>
        <v>0.72836985890123085</v>
      </c>
      <c r="AA684" s="94">
        <f>Table1[[#This Row],[Total Ballots]]/Table1[[#This Row],[Total Voters]]</f>
        <v>0.7495297989890678</v>
      </c>
    </row>
    <row r="685" spans="1:27" s="7" customFormat="1" x14ac:dyDescent="0.35">
      <c r="A685" s="102" t="s">
        <v>39</v>
      </c>
      <c r="B685" s="103">
        <v>2024</v>
      </c>
      <c r="C685" s="17" t="s">
        <v>82</v>
      </c>
      <c r="D685" s="116"/>
      <c r="E685" s="117"/>
      <c r="F685" s="117"/>
      <c r="G685" s="110" t="s">
        <v>65</v>
      </c>
      <c r="H685" s="122">
        <v>15714.880000000001</v>
      </c>
      <c r="I685" s="122">
        <v>15425.284</v>
      </c>
      <c r="J685" s="123">
        <v>31140.16</v>
      </c>
      <c r="K685">
        <v>13869</v>
      </c>
      <c r="L685">
        <v>13704</v>
      </c>
      <c r="M685">
        <v>598</v>
      </c>
      <c r="N685">
        <v>28171</v>
      </c>
      <c r="O685">
        <v>11530</v>
      </c>
      <c r="P685">
        <v>11030</v>
      </c>
      <c r="Q685">
        <v>450</v>
      </c>
      <c r="R685">
        <v>23010</v>
      </c>
      <c r="S685" s="105">
        <f>Table1[[#This Row],[Female Voters]]/Table1[[#This Row],[Female Population]]</f>
        <v>0.88253935123908034</v>
      </c>
      <c r="T685" s="94">
        <f>Table1[[#This Row],[Male Voters]]/Table1[[#This Row],[Male Population]]</f>
        <v>0.88841151968417564</v>
      </c>
      <c r="U685" s="94">
        <f>Table1[[#This Row],[Total Voters]]/Table1[[#This Row],[Total Population]]</f>
        <v>0.90465174231603174</v>
      </c>
      <c r="V685" s="94">
        <f>Table1[[#This Row],[Female Ballots]]/Table1[[#This Row],[Female Population]]</f>
        <v>0.73369952554521567</v>
      </c>
      <c r="W685" s="94">
        <f>Table1[[#This Row],[Male Ballots]]/Table1[[#This Row],[Male Population]]</f>
        <v>0.71505976810540406</v>
      </c>
      <c r="X685" s="94">
        <f>Table1[[#This Row],[Total Ballots]]/Table1[[#This Row],[Total Population]]</f>
        <v>0.738917205306588</v>
      </c>
      <c r="Y685" s="94">
        <f>Table1[[#This Row],[Female Ballots]]/Table1[[#This Row],[Female Voters]]</f>
        <v>0.83135049390727522</v>
      </c>
      <c r="Z685" s="95">
        <f>Table1[[#This Row],[Male Ballots]]/Table1[[#This Row],[Male Voters]]</f>
        <v>0.80487448920023352</v>
      </c>
      <c r="AA685" s="94">
        <f>Table1[[#This Row],[Total Ballots]]/Table1[[#This Row],[Total Voters]]</f>
        <v>0.81679741578218734</v>
      </c>
    </row>
    <row r="686" spans="1:27" s="7" customFormat="1" x14ac:dyDescent="0.35">
      <c r="A686" s="102" t="s">
        <v>39</v>
      </c>
      <c r="B686" s="103">
        <v>2024</v>
      </c>
      <c r="C686" s="17" t="s">
        <v>82</v>
      </c>
      <c r="D686" s="116"/>
      <c r="E686" s="117"/>
      <c r="F686" s="117"/>
      <c r="G686" s="110" t="s">
        <v>66</v>
      </c>
      <c r="H686" s="122">
        <v>18508.248</v>
      </c>
      <c r="I686" s="122">
        <v>17073.097999999998</v>
      </c>
      <c r="J686" s="123">
        <v>35581.339999999997</v>
      </c>
      <c r="K686">
        <v>16282</v>
      </c>
      <c r="L686">
        <v>15087</v>
      </c>
      <c r="M686">
        <v>669</v>
      </c>
      <c r="N686">
        <v>32038</v>
      </c>
      <c r="O686">
        <v>14416</v>
      </c>
      <c r="P686">
        <v>13127</v>
      </c>
      <c r="Q686">
        <v>505</v>
      </c>
      <c r="R686">
        <v>28048</v>
      </c>
      <c r="S686" s="105">
        <f>Table1[[#This Row],[Female Voters]]/Table1[[#This Row],[Female Population]]</f>
        <v>0.87971589747446655</v>
      </c>
      <c r="T686" s="94">
        <f>Table1[[#This Row],[Male Voters]]/Table1[[#This Row],[Male Population]]</f>
        <v>0.88367090729520803</v>
      </c>
      <c r="U686" s="94">
        <f>Table1[[#This Row],[Total Voters]]/Table1[[#This Row],[Total Population]]</f>
        <v>0.90041577973173592</v>
      </c>
      <c r="V686" s="94">
        <f>Table1[[#This Row],[Female Ballots]]/Table1[[#This Row],[Female Population]]</f>
        <v>0.77889598194275333</v>
      </c>
      <c r="W686" s="94">
        <f>Table1[[#This Row],[Male Ballots]]/Table1[[#This Row],[Male Population]]</f>
        <v>0.7688704182451247</v>
      </c>
      <c r="X686" s="94">
        <f>Table1[[#This Row],[Total Ballots]]/Table1[[#This Row],[Total Population]]</f>
        <v>0.78827835039377392</v>
      </c>
      <c r="Y686" s="94">
        <f>Table1[[#This Row],[Female Ballots]]/Table1[[#This Row],[Female Voters]]</f>
        <v>0.88539491462965236</v>
      </c>
      <c r="Z686" s="95">
        <f>Table1[[#This Row],[Male Ballots]]/Table1[[#This Row],[Male Voters]]</f>
        <v>0.87008682972095186</v>
      </c>
      <c r="AA686" s="94">
        <f>Table1[[#This Row],[Total Ballots]]/Table1[[#This Row],[Total Voters]]</f>
        <v>0.87546039078594173</v>
      </c>
    </row>
    <row r="687" spans="1:27" s="7" customFormat="1" x14ac:dyDescent="0.35">
      <c r="A687" s="102" t="s">
        <v>39</v>
      </c>
      <c r="B687" s="103">
        <v>2024</v>
      </c>
      <c r="C687" s="17" t="s">
        <v>82</v>
      </c>
      <c r="D687" s="116"/>
      <c r="E687" s="117"/>
      <c r="F687" s="117"/>
      <c r="G687" s="110" t="s">
        <v>67</v>
      </c>
      <c r="H687" s="122">
        <v>32792.308999999994</v>
      </c>
      <c r="I687" s="122">
        <v>27612.61</v>
      </c>
      <c r="J687" s="123">
        <v>60404.92</v>
      </c>
      <c r="K687">
        <v>29653</v>
      </c>
      <c r="L687">
        <v>25693</v>
      </c>
      <c r="M687">
        <v>817</v>
      </c>
      <c r="N687">
        <v>56163</v>
      </c>
      <c r="O687">
        <v>27231</v>
      </c>
      <c r="P687">
        <v>23724</v>
      </c>
      <c r="Q687">
        <v>672</v>
      </c>
      <c r="R687">
        <v>51627</v>
      </c>
      <c r="S687" s="105">
        <f>Table1[[#This Row],[Female Voters]]/Table1[[#This Row],[Female Population]]</f>
        <v>0.90426691209819976</v>
      </c>
      <c r="T687" s="94">
        <f>Table1[[#This Row],[Male Voters]]/Table1[[#This Row],[Male Population]]</f>
        <v>0.93048067531464784</v>
      </c>
      <c r="U687" s="94">
        <f>Table1[[#This Row],[Total Voters]]/Table1[[#This Row],[Total Population]]</f>
        <v>0.92977525671749917</v>
      </c>
      <c r="V687" s="94">
        <f>Table1[[#This Row],[Female Ballots]]/Table1[[#This Row],[Female Population]]</f>
        <v>0.83040813015027415</v>
      </c>
      <c r="W687" s="94">
        <f>Table1[[#This Row],[Male Ballots]]/Table1[[#This Row],[Male Population]]</f>
        <v>0.85917267509300999</v>
      </c>
      <c r="X687" s="94">
        <f>Table1[[#This Row],[Total Ballots]]/Table1[[#This Row],[Total Population]]</f>
        <v>0.85468203583416713</v>
      </c>
      <c r="Y687" s="94">
        <f>Table1[[#This Row],[Female Ballots]]/Table1[[#This Row],[Female Voters]]</f>
        <v>0.91832192358277409</v>
      </c>
      <c r="Z687" s="95">
        <f>Table1[[#This Row],[Male Ballots]]/Table1[[#This Row],[Male Voters]]</f>
        <v>0.92336434048184335</v>
      </c>
      <c r="AA687" s="94">
        <f>Table1[[#This Row],[Total Ballots]]/Table1[[#This Row],[Total Voters]]</f>
        <v>0.91923508359596173</v>
      </c>
    </row>
    <row r="688" spans="1:27" s="7" customFormat="1" x14ac:dyDescent="0.35">
      <c r="A688" s="102" t="s">
        <v>50</v>
      </c>
      <c r="B688" s="103">
        <v>2024</v>
      </c>
      <c r="C688" s="17" t="s">
        <v>82</v>
      </c>
      <c r="D688" s="116"/>
      <c r="E688" s="117"/>
      <c r="F688" s="117"/>
      <c r="G688" s="110" t="s">
        <v>79</v>
      </c>
      <c r="H688" s="122">
        <v>20216.2156</v>
      </c>
      <c r="I688" s="122">
        <v>20208.957300000002</v>
      </c>
      <c r="J688" s="123">
        <v>40425.171299999995</v>
      </c>
      <c r="K688">
        <v>15491</v>
      </c>
      <c r="L688">
        <v>15308</v>
      </c>
      <c r="M688">
        <v>915</v>
      </c>
      <c r="N688">
        <v>31714</v>
      </c>
      <c r="O688">
        <v>13255</v>
      </c>
      <c r="P688">
        <v>12771</v>
      </c>
      <c r="Q688">
        <v>706</v>
      </c>
      <c r="R688">
        <v>26732</v>
      </c>
      <c r="S688" s="105">
        <f>Table1[[#This Row],[Female Voters]]/Table1[[#This Row],[Female Population]]</f>
        <v>0.7662660661375218</v>
      </c>
      <c r="T688" s="94">
        <f>Table1[[#This Row],[Male Voters]]/Table1[[#This Row],[Male Population]]</f>
        <v>0.75748588968516439</v>
      </c>
      <c r="U688" s="94">
        <f>Table1[[#This Row],[Total Voters]]/Table1[[#This Row],[Total Population]]</f>
        <v>0.78451120873790836</v>
      </c>
      <c r="V688" s="94">
        <f>Table1[[#This Row],[Female Ballots]]/Table1[[#This Row],[Female Population]]</f>
        <v>0.6556617846912951</v>
      </c>
      <c r="W688" s="94">
        <f>Table1[[#This Row],[Male Ballots]]/Table1[[#This Row],[Male Population]]</f>
        <v>0.63194749785531978</v>
      </c>
      <c r="X688" s="94">
        <f>Table1[[#This Row],[Total Ballots]]/Table1[[#This Row],[Total Population]]</f>
        <v>0.66127116200989366</v>
      </c>
      <c r="Y688" s="94">
        <f>Table1[[#This Row],[Female Ballots]]/Table1[[#This Row],[Female Voters]]</f>
        <v>0.85565812407204178</v>
      </c>
      <c r="Z688" s="95">
        <f>Table1[[#This Row],[Male Ballots]]/Table1[[#This Row],[Male Voters]]</f>
        <v>0.8342696629213483</v>
      </c>
      <c r="AA688" s="94">
        <f>Table1[[#This Row],[Total Ballots]]/Table1[[#This Row],[Total Voters]]</f>
        <v>0.84290849467112317</v>
      </c>
    </row>
    <row r="689" spans="1:27" s="7" customFormat="1" x14ac:dyDescent="0.35">
      <c r="A689" s="102" t="s">
        <v>50</v>
      </c>
      <c r="B689" s="103">
        <v>2024</v>
      </c>
      <c r="C689" s="17" t="s">
        <v>82</v>
      </c>
      <c r="D689" s="116"/>
      <c r="E689" s="117"/>
      <c r="F689" s="117"/>
      <c r="G689" s="110" t="s">
        <v>62</v>
      </c>
      <c r="H689" s="122">
        <v>4928.1335999999992</v>
      </c>
      <c r="I689" s="122">
        <v>4711.6217999999999</v>
      </c>
      <c r="J689" s="123">
        <v>9639.7549999999992</v>
      </c>
      <c r="K689">
        <v>1663</v>
      </c>
      <c r="L689">
        <v>1572</v>
      </c>
      <c r="M689">
        <v>191</v>
      </c>
      <c r="N689">
        <v>3426</v>
      </c>
      <c r="O689">
        <v>1226</v>
      </c>
      <c r="P689">
        <v>1075</v>
      </c>
      <c r="Q689">
        <v>146</v>
      </c>
      <c r="R689">
        <v>2447</v>
      </c>
      <c r="S689" s="105">
        <f>Table1[[#This Row],[Female Voters]]/Table1[[#This Row],[Female Population]]</f>
        <v>0.33745026717619836</v>
      </c>
      <c r="T689" s="94">
        <f>Table1[[#This Row],[Male Voters]]/Table1[[#This Row],[Male Population]]</f>
        <v>0.33364307805859972</v>
      </c>
      <c r="U689" s="94">
        <f>Table1[[#This Row],[Total Voters]]/Table1[[#This Row],[Total Population]]</f>
        <v>0.35540322342217207</v>
      </c>
      <c r="V689" s="94">
        <f>Table1[[#This Row],[Female Ballots]]/Table1[[#This Row],[Female Population]]</f>
        <v>0.24877572312568802</v>
      </c>
      <c r="W689" s="94">
        <f>Table1[[#This Row],[Male Ballots]]/Table1[[#This Row],[Male Population]]</f>
        <v>0.228159229588419</v>
      </c>
      <c r="X689" s="94">
        <f>Table1[[#This Row],[Total Ballots]]/Table1[[#This Row],[Total Population]]</f>
        <v>0.25384462571922212</v>
      </c>
      <c r="Y689" s="94">
        <f>Table1[[#This Row],[Female Ballots]]/Table1[[#This Row],[Female Voters]]</f>
        <v>0.73722188815393863</v>
      </c>
      <c r="Z689" s="95">
        <f>Table1[[#This Row],[Male Ballots]]/Table1[[#This Row],[Male Voters]]</f>
        <v>0.6838422391857506</v>
      </c>
      <c r="AA689" s="94">
        <f>Table1[[#This Row],[Total Ballots]]/Table1[[#This Row],[Total Voters]]</f>
        <v>0.71424401634559254</v>
      </c>
    </row>
    <row r="690" spans="1:27" s="7" customFormat="1" x14ac:dyDescent="0.35">
      <c r="A690" s="102" t="s">
        <v>50</v>
      </c>
      <c r="B690" s="103">
        <v>2024</v>
      </c>
      <c r="C690" s="17" t="s">
        <v>82</v>
      </c>
      <c r="D690" s="116"/>
      <c r="E690" s="117"/>
      <c r="F690" s="117"/>
      <c r="G690" s="110" t="s">
        <v>63</v>
      </c>
      <c r="H690" s="122">
        <v>2481.5339999999997</v>
      </c>
      <c r="I690" s="122">
        <v>2836.0419999999999</v>
      </c>
      <c r="J690" s="123">
        <v>5317.576</v>
      </c>
      <c r="K690">
        <v>2190</v>
      </c>
      <c r="L690">
        <v>2260</v>
      </c>
      <c r="M690">
        <v>194</v>
      </c>
      <c r="N690">
        <v>4644</v>
      </c>
      <c r="O690">
        <v>1668</v>
      </c>
      <c r="P690">
        <v>1599</v>
      </c>
      <c r="Q690">
        <v>137</v>
      </c>
      <c r="R690">
        <v>3404</v>
      </c>
      <c r="S690" s="105">
        <f>Table1[[#This Row],[Female Voters]]/Table1[[#This Row],[Female Population]]</f>
        <v>0.88251863565036803</v>
      </c>
      <c r="T690" s="94">
        <f>Table1[[#This Row],[Male Voters]]/Table1[[#This Row],[Male Population]]</f>
        <v>0.79688523653739973</v>
      </c>
      <c r="U690" s="94">
        <f>Table1[[#This Row],[Total Voters]]/Table1[[#This Row],[Total Population]]</f>
        <v>0.87333025423614064</v>
      </c>
      <c r="V690" s="94">
        <f>Table1[[#This Row],[Female Ballots]]/Table1[[#This Row],[Female Population]]</f>
        <v>0.67216487865973229</v>
      </c>
      <c r="W690" s="94">
        <f>Table1[[#This Row],[Male Ballots]]/Table1[[#This Row],[Male Population]]</f>
        <v>0.56381393505455846</v>
      </c>
      <c r="X690" s="94">
        <f>Table1[[#This Row],[Total Ballots]]/Table1[[#This Row],[Total Population]]</f>
        <v>0.64014129746335546</v>
      </c>
      <c r="Y690" s="94">
        <f>Table1[[#This Row],[Female Ballots]]/Table1[[#This Row],[Female Voters]]</f>
        <v>0.76164383561643834</v>
      </c>
      <c r="Z690" s="95">
        <f>Table1[[#This Row],[Male Ballots]]/Table1[[#This Row],[Male Voters]]</f>
        <v>0.70752212389380531</v>
      </c>
      <c r="AA690" s="94">
        <f>Table1[[#This Row],[Total Ballots]]/Table1[[#This Row],[Total Voters]]</f>
        <v>0.73298880275624456</v>
      </c>
    </row>
    <row r="691" spans="1:27" s="7" customFormat="1" x14ac:dyDescent="0.35">
      <c r="A691" s="102" t="s">
        <v>50</v>
      </c>
      <c r="B691" s="103">
        <v>2024</v>
      </c>
      <c r="C691" s="17" t="s">
        <v>82</v>
      </c>
      <c r="D691" s="116"/>
      <c r="E691" s="117"/>
      <c r="F691" s="117"/>
      <c r="G691" s="110" t="s">
        <v>64</v>
      </c>
      <c r="H691" s="122">
        <v>2552.9650000000001</v>
      </c>
      <c r="I691" s="122">
        <v>2647.9870000000001</v>
      </c>
      <c r="J691" s="123">
        <v>5200.9519999999993</v>
      </c>
      <c r="K691">
        <v>2335</v>
      </c>
      <c r="L691">
        <v>2342</v>
      </c>
      <c r="M691">
        <v>158</v>
      </c>
      <c r="N691">
        <v>4835</v>
      </c>
      <c r="O691">
        <v>1926</v>
      </c>
      <c r="P691">
        <v>1899</v>
      </c>
      <c r="Q691">
        <v>121</v>
      </c>
      <c r="R691">
        <v>3946</v>
      </c>
      <c r="S691" s="105">
        <f>Table1[[#This Row],[Female Voters]]/Table1[[#This Row],[Female Population]]</f>
        <v>0.91462280133100138</v>
      </c>
      <c r="T691" s="94">
        <f>Table1[[#This Row],[Male Voters]]/Table1[[#This Row],[Male Population]]</f>
        <v>0.88444542967922424</v>
      </c>
      <c r="U691" s="94">
        <f>Table1[[#This Row],[Total Voters]]/Table1[[#This Row],[Total Population]]</f>
        <v>0.92963749713513999</v>
      </c>
      <c r="V691" s="94">
        <f>Table1[[#This Row],[Female Ballots]]/Table1[[#This Row],[Female Population]]</f>
        <v>0.75441692306788377</v>
      </c>
      <c r="W691" s="94">
        <f>Table1[[#This Row],[Male Ballots]]/Table1[[#This Row],[Male Population]]</f>
        <v>0.71714853585006266</v>
      </c>
      <c r="X691" s="94">
        <f>Table1[[#This Row],[Total Ballots]]/Table1[[#This Row],[Total Population]]</f>
        <v>0.75870725205693124</v>
      </c>
      <c r="Y691" s="94">
        <f>Table1[[#This Row],[Female Ballots]]/Table1[[#This Row],[Female Voters]]</f>
        <v>0.82483940042826553</v>
      </c>
      <c r="Z691" s="95">
        <f>Table1[[#This Row],[Male Ballots]]/Table1[[#This Row],[Male Voters]]</f>
        <v>0.81084543125533737</v>
      </c>
      <c r="AA691" s="94">
        <f>Table1[[#This Row],[Total Ballots]]/Table1[[#This Row],[Total Voters]]</f>
        <v>0.81613236814891421</v>
      </c>
    </row>
    <row r="692" spans="1:27" s="7" customFormat="1" x14ac:dyDescent="0.35">
      <c r="A692" s="102" t="s">
        <v>50</v>
      </c>
      <c r="B692" s="103">
        <v>2024</v>
      </c>
      <c r="C692" s="17" t="s">
        <v>82</v>
      </c>
      <c r="D692" s="116"/>
      <c r="E692" s="117"/>
      <c r="F692" s="117"/>
      <c r="G692" s="110" t="s">
        <v>65</v>
      </c>
      <c r="H692" s="122">
        <v>2354.5249999999996</v>
      </c>
      <c r="I692" s="122">
        <v>2487.5450000000001</v>
      </c>
      <c r="J692" s="123">
        <v>4842.0689999999995</v>
      </c>
      <c r="K692">
        <v>2074</v>
      </c>
      <c r="L692">
        <v>2141</v>
      </c>
      <c r="M692">
        <v>92</v>
      </c>
      <c r="N692">
        <v>4307</v>
      </c>
      <c r="O692">
        <v>1799</v>
      </c>
      <c r="P692">
        <v>1841</v>
      </c>
      <c r="Q692">
        <v>68</v>
      </c>
      <c r="R692">
        <v>3708</v>
      </c>
      <c r="S692" s="105">
        <f>Table1[[#This Row],[Female Voters]]/Table1[[#This Row],[Female Population]]</f>
        <v>0.88085707308268135</v>
      </c>
      <c r="T692" s="94">
        <f>Table1[[#This Row],[Male Voters]]/Table1[[#This Row],[Male Population]]</f>
        <v>0.86068794735371623</v>
      </c>
      <c r="U692" s="94">
        <f>Table1[[#This Row],[Total Voters]]/Table1[[#This Row],[Total Population]]</f>
        <v>0.88949579198479012</v>
      </c>
      <c r="V692" s="94">
        <f>Table1[[#This Row],[Female Ballots]]/Table1[[#This Row],[Female Population]]</f>
        <v>0.76406069164693524</v>
      </c>
      <c r="W692" s="94">
        <f>Table1[[#This Row],[Male Ballots]]/Table1[[#This Row],[Male Population]]</f>
        <v>0.7400871140019577</v>
      </c>
      <c r="X692" s="94">
        <f>Table1[[#This Row],[Total Ballots]]/Table1[[#This Row],[Total Population]]</f>
        <v>0.76578834378444427</v>
      </c>
      <c r="Y692" s="94">
        <f>Table1[[#This Row],[Female Ballots]]/Table1[[#This Row],[Female Voters]]</f>
        <v>0.86740597878495662</v>
      </c>
      <c r="Z692" s="95">
        <f>Table1[[#This Row],[Male Ballots]]/Table1[[#This Row],[Male Voters]]</f>
        <v>0.85987856141989727</v>
      </c>
      <c r="AA692" s="94">
        <f>Table1[[#This Row],[Total Ballots]]/Table1[[#This Row],[Total Voters]]</f>
        <v>0.86092407708381702</v>
      </c>
    </row>
    <row r="693" spans="1:27" s="7" customFormat="1" x14ac:dyDescent="0.35">
      <c r="A693" s="102" t="s">
        <v>50</v>
      </c>
      <c r="B693" s="103">
        <v>2024</v>
      </c>
      <c r="C693" s="17" t="s">
        <v>82</v>
      </c>
      <c r="D693" s="116"/>
      <c r="E693" s="117"/>
      <c r="F693" s="117"/>
      <c r="G693" s="110" t="s">
        <v>66</v>
      </c>
      <c r="H693" s="122">
        <v>2920.88</v>
      </c>
      <c r="I693" s="122">
        <v>2774.9929999999999</v>
      </c>
      <c r="J693" s="123">
        <v>5695.8729999999996</v>
      </c>
      <c r="K693">
        <v>2583</v>
      </c>
      <c r="L693">
        <v>2525</v>
      </c>
      <c r="M693">
        <v>135</v>
      </c>
      <c r="N693">
        <v>5243</v>
      </c>
      <c r="O693">
        <v>2361</v>
      </c>
      <c r="P693">
        <v>2227</v>
      </c>
      <c r="Q693">
        <v>104</v>
      </c>
      <c r="R693">
        <v>4692</v>
      </c>
      <c r="S693" s="105">
        <f>Table1[[#This Row],[Female Voters]]/Table1[[#This Row],[Female Population]]</f>
        <v>0.88432253293527974</v>
      </c>
      <c r="T693" s="94">
        <f>Table1[[#This Row],[Male Voters]]/Table1[[#This Row],[Male Population]]</f>
        <v>0.909912205183941</v>
      </c>
      <c r="U693" s="94">
        <f>Table1[[#This Row],[Total Voters]]/Table1[[#This Row],[Total Population]]</f>
        <v>0.92049102920658521</v>
      </c>
      <c r="V693" s="94">
        <f>Table1[[#This Row],[Female Ballots]]/Table1[[#This Row],[Female Population]]</f>
        <v>0.80831804113828709</v>
      </c>
      <c r="W693" s="94">
        <f>Table1[[#This Row],[Male Ballots]]/Table1[[#This Row],[Male Population]]</f>
        <v>0.80252454690876696</v>
      </c>
      <c r="X693" s="94">
        <f>Table1[[#This Row],[Total Ballots]]/Table1[[#This Row],[Total Population]]</f>
        <v>0.82375432176946362</v>
      </c>
      <c r="Y693" s="94">
        <f>Table1[[#This Row],[Female Ballots]]/Table1[[#This Row],[Female Voters]]</f>
        <v>0.91405342624854824</v>
      </c>
      <c r="Z693" s="95">
        <f>Table1[[#This Row],[Male Ballots]]/Table1[[#This Row],[Male Voters]]</f>
        <v>0.88198019801980199</v>
      </c>
      <c r="AA693" s="94">
        <f>Table1[[#This Row],[Total Ballots]]/Table1[[#This Row],[Total Voters]]</f>
        <v>0.89490749570856376</v>
      </c>
    </row>
    <row r="694" spans="1:27" s="7" customFormat="1" x14ac:dyDescent="0.35">
      <c r="A694" s="102" t="s">
        <v>50</v>
      </c>
      <c r="B694" s="103">
        <v>2024</v>
      </c>
      <c r="C694" s="17" t="s">
        <v>82</v>
      </c>
      <c r="D694" s="116"/>
      <c r="E694" s="117"/>
      <c r="F694" s="117"/>
      <c r="G694" s="110" t="s">
        <v>67</v>
      </c>
      <c r="H694" s="122">
        <v>4978.1779999999999</v>
      </c>
      <c r="I694" s="122">
        <v>4750.7685000000001</v>
      </c>
      <c r="J694" s="123">
        <v>9728.9462999999996</v>
      </c>
      <c r="K694">
        <v>4646</v>
      </c>
      <c r="L694">
        <v>4468</v>
      </c>
      <c r="M694">
        <v>145</v>
      </c>
      <c r="N694">
        <v>9259</v>
      </c>
      <c r="O694">
        <v>4275</v>
      </c>
      <c r="P694">
        <v>4130</v>
      </c>
      <c r="Q694">
        <v>130</v>
      </c>
      <c r="R694">
        <v>8535</v>
      </c>
      <c r="S694" s="105">
        <f>Table1[[#This Row],[Female Voters]]/Table1[[#This Row],[Female Population]]</f>
        <v>0.93327317745568761</v>
      </c>
      <c r="T694" s="94">
        <f>Table1[[#This Row],[Male Voters]]/Table1[[#This Row],[Male Population]]</f>
        <v>0.94047941927711276</v>
      </c>
      <c r="U694" s="94">
        <f>Table1[[#This Row],[Total Voters]]/Table1[[#This Row],[Total Population]]</f>
        <v>0.9516960742192605</v>
      </c>
      <c r="V694" s="94">
        <f>Table1[[#This Row],[Female Ballots]]/Table1[[#This Row],[Female Population]]</f>
        <v>0.85874791941951456</v>
      </c>
      <c r="W694" s="94">
        <f>Table1[[#This Row],[Male Ballots]]/Table1[[#This Row],[Male Population]]</f>
        <v>0.86933303527629269</v>
      </c>
      <c r="X694" s="94">
        <f>Table1[[#This Row],[Total Ballots]]/Table1[[#This Row],[Total Population]]</f>
        <v>0.87727897110502095</v>
      </c>
      <c r="Y694" s="94">
        <f>Table1[[#This Row],[Female Ballots]]/Table1[[#This Row],[Female Voters]]</f>
        <v>0.92014636246233317</v>
      </c>
      <c r="Z694" s="95">
        <f>Table1[[#This Row],[Male Ballots]]/Table1[[#This Row],[Male Voters]]</f>
        <v>0.92435094001790508</v>
      </c>
      <c r="AA694" s="94">
        <f>Table1[[#This Row],[Total Ballots]]/Table1[[#This Row],[Total Voters]]</f>
        <v>0.92180581056269573</v>
      </c>
    </row>
    <row r="695" spans="1:27" s="7" customFormat="1" x14ac:dyDescent="0.35">
      <c r="A695" s="102" t="s">
        <v>29</v>
      </c>
      <c r="B695" s="103">
        <v>2024</v>
      </c>
      <c r="C695" s="17" t="s">
        <v>82</v>
      </c>
      <c r="D695" s="17" t="s">
        <v>87</v>
      </c>
      <c r="E695" s="117"/>
      <c r="F695" s="117"/>
      <c r="G695" s="110" t="s">
        <v>79</v>
      </c>
      <c r="H695" s="122">
        <v>9461.0838000000003</v>
      </c>
      <c r="I695" s="122">
        <v>9720.2425999999996</v>
      </c>
      <c r="J695" s="123">
        <v>19181.327099999999</v>
      </c>
      <c r="K695">
        <v>7967</v>
      </c>
      <c r="L695">
        <v>8010</v>
      </c>
      <c r="M695">
        <v>504</v>
      </c>
      <c r="N695">
        <v>16481</v>
      </c>
      <c r="O695">
        <v>6688</v>
      </c>
      <c r="P695">
        <v>6639</v>
      </c>
      <c r="Q695">
        <v>396</v>
      </c>
      <c r="R695">
        <v>13723</v>
      </c>
      <c r="S695" s="105">
        <f>Table1[[#This Row],[Female Voters]]/Table1[[#This Row],[Female Population]]</f>
        <v>0.84208111548488762</v>
      </c>
      <c r="T695" s="94">
        <f>Table1[[#This Row],[Male Voters]]/Table1[[#This Row],[Male Population]]</f>
        <v>0.82405350664807486</v>
      </c>
      <c r="U695" s="94">
        <f>Table1[[#This Row],[Total Voters]]/Table1[[#This Row],[Total Population]]</f>
        <v>0.85922104941320776</v>
      </c>
      <c r="V695" s="94">
        <f>Table1[[#This Row],[Female Ballots]]/Table1[[#This Row],[Female Population]]</f>
        <v>0.70689575754524014</v>
      </c>
      <c r="W695" s="94">
        <f>Table1[[#This Row],[Male Ballots]]/Table1[[#This Row],[Male Population]]</f>
        <v>0.68300764427422833</v>
      </c>
      <c r="X695" s="94">
        <f>Table1[[#This Row],[Total Ballots]]/Table1[[#This Row],[Total Population]]</f>
        <v>0.71543537777425215</v>
      </c>
      <c r="Y695" s="94">
        <f>Table1[[#This Row],[Female Ballots]]/Table1[[#This Row],[Female Voters]]</f>
        <v>0.8394627839839337</v>
      </c>
      <c r="Z695" s="95">
        <f>Table1[[#This Row],[Male Ballots]]/Table1[[#This Row],[Male Voters]]</f>
        <v>0.82883895131086138</v>
      </c>
      <c r="AA695" s="94">
        <f>Table1[[#This Row],[Total Ballots]]/Table1[[#This Row],[Total Voters]]</f>
        <v>0.83265578544991203</v>
      </c>
    </row>
    <row r="696" spans="1:27" s="7" customFormat="1" x14ac:dyDescent="0.35">
      <c r="A696" s="102" t="s">
        <v>29</v>
      </c>
      <c r="B696" s="103">
        <v>2024</v>
      </c>
      <c r="C696" s="17" t="s">
        <v>82</v>
      </c>
      <c r="D696" s="17" t="s">
        <v>87</v>
      </c>
      <c r="E696" s="117"/>
      <c r="F696" s="117"/>
      <c r="G696" s="110" t="s">
        <v>62</v>
      </c>
      <c r="H696" s="122">
        <v>704.87040000000002</v>
      </c>
      <c r="I696" s="122">
        <v>778.79449999999997</v>
      </c>
      <c r="J696" s="123">
        <v>1483.6649</v>
      </c>
      <c r="K696">
        <v>441</v>
      </c>
      <c r="L696">
        <v>473</v>
      </c>
      <c r="M696">
        <v>83</v>
      </c>
      <c r="N696">
        <v>997</v>
      </c>
      <c r="O696">
        <v>303</v>
      </c>
      <c r="P696">
        <v>330</v>
      </c>
      <c r="Q696">
        <v>59</v>
      </c>
      <c r="R696">
        <v>692</v>
      </c>
      <c r="S696" s="105">
        <f>Table1[[#This Row],[Female Voters]]/Table1[[#This Row],[Female Population]]</f>
        <v>0.62564692743517103</v>
      </c>
      <c r="T696" s="94">
        <f>Table1[[#This Row],[Male Voters]]/Table1[[#This Row],[Male Population]]</f>
        <v>0.60734892195566359</v>
      </c>
      <c r="U696" s="94">
        <f>Table1[[#This Row],[Total Voters]]/Table1[[#This Row],[Total Population]]</f>
        <v>0.67198462402123282</v>
      </c>
      <c r="V696" s="94">
        <f>Table1[[#This Row],[Female Ballots]]/Table1[[#This Row],[Female Population]]</f>
        <v>0.42986625626498148</v>
      </c>
      <c r="W696" s="94">
        <f>Table1[[#This Row],[Male Ballots]]/Table1[[#This Row],[Male Population]]</f>
        <v>0.42373180601557925</v>
      </c>
      <c r="X696" s="94">
        <f>Table1[[#This Row],[Total Ballots]]/Table1[[#This Row],[Total Population]]</f>
        <v>0.46641259761553971</v>
      </c>
      <c r="Y696" s="94">
        <f>Table1[[#This Row],[Female Ballots]]/Table1[[#This Row],[Female Voters]]</f>
        <v>0.68707482993197277</v>
      </c>
      <c r="Z696" s="95">
        <f>Table1[[#This Row],[Male Ballots]]/Table1[[#This Row],[Male Voters]]</f>
        <v>0.69767441860465118</v>
      </c>
      <c r="AA696" s="94">
        <f>Table1[[#This Row],[Total Ballots]]/Table1[[#This Row],[Total Voters]]</f>
        <v>0.69408224674022068</v>
      </c>
    </row>
    <row r="697" spans="1:27" s="7" customFormat="1" x14ac:dyDescent="0.35">
      <c r="A697" s="102" t="s">
        <v>29</v>
      </c>
      <c r="B697" s="103">
        <v>2024</v>
      </c>
      <c r="C697" s="17" t="s">
        <v>82</v>
      </c>
      <c r="D697" s="17" t="s">
        <v>87</v>
      </c>
      <c r="E697" s="117"/>
      <c r="F697" s="117"/>
      <c r="G697" s="110" t="s">
        <v>63</v>
      </c>
      <c r="H697" s="122">
        <v>1050.8746999999998</v>
      </c>
      <c r="I697" s="122">
        <v>1118.9019000000001</v>
      </c>
      <c r="J697" s="123">
        <v>2169.7768999999998</v>
      </c>
      <c r="K697">
        <v>943</v>
      </c>
      <c r="L697">
        <v>880</v>
      </c>
      <c r="M697">
        <v>79</v>
      </c>
      <c r="N697">
        <v>1902</v>
      </c>
      <c r="O697">
        <v>653</v>
      </c>
      <c r="P697">
        <v>575</v>
      </c>
      <c r="Q697">
        <v>60</v>
      </c>
      <c r="R697">
        <v>1288</v>
      </c>
      <c r="S697" s="105">
        <f>Table1[[#This Row],[Female Voters]]/Table1[[#This Row],[Female Population]]</f>
        <v>0.89734770472635805</v>
      </c>
      <c r="T697" s="94">
        <f>Table1[[#This Row],[Male Voters]]/Table1[[#This Row],[Male Population]]</f>
        <v>0.78648539250849425</v>
      </c>
      <c r="U697" s="94">
        <f>Table1[[#This Row],[Total Voters]]/Table1[[#This Row],[Total Population]]</f>
        <v>0.87658781877528524</v>
      </c>
      <c r="V697" s="94">
        <f>Table1[[#This Row],[Female Ballots]]/Table1[[#This Row],[Female Population]]</f>
        <v>0.62138711684656611</v>
      </c>
      <c r="W697" s="94">
        <f>Table1[[#This Row],[Male Ballots]]/Table1[[#This Row],[Male Population]]</f>
        <v>0.51389670533225473</v>
      </c>
      <c r="X697" s="94">
        <f>Table1[[#This Row],[Total Ballots]]/Table1[[#This Row],[Total Population]]</f>
        <v>0.5936094167100775</v>
      </c>
      <c r="Y697" s="94">
        <f>Table1[[#This Row],[Female Ballots]]/Table1[[#This Row],[Female Voters]]</f>
        <v>0.69247083775185581</v>
      </c>
      <c r="Z697" s="95">
        <f>Table1[[#This Row],[Male Ballots]]/Table1[[#This Row],[Male Voters]]</f>
        <v>0.65340909090909094</v>
      </c>
      <c r="AA697" s="94">
        <f>Table1[[#This Row],[Total Ballots]]/Table1[[#This Row],[Total Voters]]</f>
        <v>0.67718191377497372</v>
      </c>
    </row>
    <row r="698" spans="1:27" s="7" customFormat="1" x14ac:dyDescent="0.35">
      <c r="A698" s="102" t="s">
        <v>29</v>
      </c>
      <c r="B698" s="103">
        <v>2024</v>
      </c>
      <c r="C698" s="17" t="s">
        <v>82</v>
      </c>
      <c r="D698" s="17" t="s">
        <v>87</v>
      </c>
      <c r="E698" s="117"/>
      <c r="F698" s="117"/>
      <c r="G698" s="110" t="s">
        <v>64</v>
      </c>
      <c r="H698" s="122">
        <v>1492.4794999999999</v>
      </c>
      <c r="I698" s="122">
        <v>1532.4069</v>
      </c>
      <c r="J698" s="123">
        <v>3024.8860000000004</v>
      </c>
      <c r="K698">
        <v>1201</v>
      </c>
      <c r="L698">
        <v>1214</v>
      </c>
      <c r="M698">
        <v>85</v>
      </c>
      <c r="N698">
        <v>2500</v>
      </c>
      <c r="O698">
        <v>960</v>
      </c>
      <c r="P698">
        <v>948</v>
      </c>
      <c r="Q698">
        <v>62</v>
      </c>
      <c r="R698">
        <v>1970</v>
      </c>
      <c r="S698" s="105">
        <f>Table1[[#This Row],[Female Voters]]/Table1[[#This Row],[Female Population]]</f>
        <v>0.80470117009982389</v>
      </c>
      <c r="T698" s="94">
        <f>Table1[[#This Row],[Male Voters]]/Table1[[#This Row],[Male Population]]</f>
        <v>0.79221778497604001</v>
      </c>
      <c r="U698" s="94">
        <f>Table1[[#This Row],[Total Voters]]/Table1[[#This Row],[Total Population]]</f>
        <v>0.82647742757908882</v>
      </c>
      <c r="V698" s="94">
        <f>Table1[[#This Row],[Female Ballots]]/Table1[[#This Row],[Female Population]]</f>
        <v>0.6432249153170948</v>
      </c>
      <c r="W698" s="94">
        <f>Table1[[#This Row],[Male Ballots]]/Table1[[#This Row],[Male Population]]</f>
        <v>0.61863464592857165</v>
      </c>
      <c r="X698" s="94">
        <f>Table1[[#This Row],[Total Ballots]]/Table1[[#This Row],[Total Population]]</f>
        <v>0.65126421293232195</v>
      </c>
      <c r="Y698" s="94">
        <f>Table1[[#This Row],[Female Ballots]]/Table1[[#This Row],[Female Voters]]</f>
        <v>0.79933388842631137</v>
      </c>
      <c r="Z698" s="95">
        <f>Table1[[#This Row],[Male Ballots]]/Table1[[#This Row],[Male Voters]]</f>
        <v>0.78088962108731463</v>
      </c>
      <c r="AA698" s="94">
        <f>Table1[[#This Row],[Total Ballots]]/Table1[[#This Row],[Total Voters]]</f>
        <v>0.78800000000000003</v>
      </c>
    </row>
    <row r="699" spans="1:27" s="7" customFormat="1" x14ac:dyDescent="0.35">
      <c r="A699" s="102" t="s">
        <v>29</v>
      </c>
      <c r="B699" s="103">
        <v>2024</v>
      </c>
      <c r="C699" s="17" t="s">
        <v>82</v>
      </c>
      <c r="D699" s="17" t="s">
        <v>87</v>
      </c>
      <c r="E699" s="117"/>
      <c r="F699" s="117"/>
      <c r="G699" s="110" t="s">
        <v>65</v>
      </c>
      <c r="H699" s="122">
        <v>1401.6206</v>
      </c>
      <c r="I699" s="122">
        <v>1482.4901</v>
      </c>
      <c r="J699" s="123">
        <v>2884.1109999999999</v>
      </c>
      <c r="K699">
        <v>1139</v>
      </c>
      <c r="L699">
        <v>1170</v>
      </c>
      <c r="M699">
        <v>67</v>
      </c>
      <c r="N699">
        <v>2376</v>
      </c>
      <c r="O699">
        <v>973</v>
      </c>
      <c r="P699">
        <v>956</v>
      </c>
      <c r="Q699">
        <v>47</v>
      </c>
      <c r="R699">
        <v>1976</v>
      </c>
      <c r="S699" s="105">
        <f>Table1[[#This Row],[Female Voters]]/Table1[[#This Row],[Female Population]]</f>
        <v>0.81263075043274913</v>
      </c>
      <c r="T699" s="94">
        <f>Table1[[#This Row],[Male Voters]]/Table1[[#This Row],[Male Population]]</f>
        <v>0.78921269018929707</v>
      </c>
      <c r="U699" s="94">
        <f>Table1[[#This Row],[Total Voters]]/Table1[[#This Row],[Total Population]]</f>
        <v>0.82382404838093959</v>
      </c>
      <c r="V699" s="94">
        <f>Table1[[#This Row],[Female Ballots]]/Table1[[#This Row],[Female Population]]</f>
        <v>0.69419641806063637</v>
      </c>
      <c r="W699" s="94">
        <f>Table1[[#This Row],[Male Ballots]]/Table1[[#This Row],[Male Population]]</f>
        <v>0.64486096736834875</v>
      </c>
      <c r="X699" s="94">
        <f>Table1[[#This Row],[Total Ballots]]/Table1[[#This Row],[Total Population]]</f>
        <v>0.68513313114509122</v>
      </c>
      <c r="Y699" s="94">
        <f>Table1[[#This Row],[Female Ballots]]/Table1[[#This Row],[Female Voters]]</f>
        <v>0.85425812115891131</v>
      </c>
      <c r="Z699" s="95">
        <f>Table1[[#This Row],[Male Ballots]]/Table1[[#This Row],[Male Voters]]</f>
        <v>0.81709401709401708</v>
      </c>
      <c r="AA699" s="94">
        <f>Table1[[#This Row],[Total Ballots]]/Table1[[#This Row],[Total Voters]]</f>
        <v>0.83164983164983164</v>
      </c>
    </row>
    <row r="700" spans="1:27" s="7" customFormat="1" x14ac:dyDescent="0.35">
      <c r="A700" s="102" t="s">
        <v>29</v>
      </c>
      <c r="B700" s="103">
        <v>2024</v>
      </c>
      <c r="C700" s="17" t="s">
        <v>82</v>
      </c>
      <c r="D700" s="17" t="s">
        <v>87</v>
      </c>
      <c r="E700" s="117"/>
      <c r="F700" s="117"/>
      <c r="G700" s="110" t="s">
        <v>66</v>
      </c>
      <c r="H700" s="122">
        <v>1592.6792</v>
      </c>
      <c r="I700" s="122">
        <v>1655.2015000000001</v>
      </c>
      <c r="J700" s="123">
        <v>3247.8809999999999</v>
      </c>
      <c r="K700">
        <v>1340</v>
      </c>
      <c r="L700">
        <v>1378</v>
      </c>
      <c r="M700">
        <v>81</v>
      </c>
      <c r="N700">
        <v>2799</v>
      </c>
      <c r="O700">
        <v>1179</v>
      </c>
      <c r="P700">
        <v>1196</v>
      </c>
      <c r="Q700">
        <v>67</v>
      </c>
      <c r="R700">
        <v>2442</v>
      </c>
      <c r="S700" s="105">
        <f>Table1[[#This Row],[Female Voters]]/Table1[[#This Row],[Female Population]]</f>
        <v>0.84134959507225304</v>
      </c>
      <c r="T700" s="94">
        <f>Table1[[#This Row],[Male Voters]]/Table1[[#This Row],[Male Population]]</f>
        <v>0.83252703673842721</v>
      </c>
      <c r="U700" s="94">
        <f>Table1[[#This Row],[Total Voters]]/Table1[[#This Row],[Total Population]]</f>
        <v>0.86179265804381389</v>
      </c>
      <c r="V700" s="94">
        <f>Table1[[#This Row],[Female Ballots]]/Table1[[#This Row],[Female Population]]</f>
        <v>0.74026206909715397</v>
      </c>
      <c r="W700" s="94">
        <f>Table1[[#This Row],[Male Ballots]]/Table1[[#This Row],[Male Population]]</f>
        <v>0.72257063565976709</v>
      </c>
      <c r="X700" s="94">
        <f>Table1[[#This Row],[Total Ballots]]/Table1[[#This Row],[Total Population]]</f>
        <v>0.75187483777884723</v>
      </c>
      <c r="Y700" s="94">
        <f>Table1[[#This Row],[Female Ballots]]/Table1[[#This Row],[Female Voters]]</f>
        <v>0.87985074626865667</v>
      </c>
      <c r="Z700" s="95">
        <f>Table1[[#This Row],[Male Ballots]]/Table1[[#This Row],[Male Voters]]</f>
        <v>0.86792452830188682</v>
      </c>
      <c r="AA700" s="94">
        <f>Table1[[#This Row],[Total Ballots]]/Table1[[#This Row],[Total Voters]]</f>
        <v>0.872454448017149</v>
      </c>
    </row>
    <row r="701" spans="1:27" s="7" customFormat="1" x14ac:dyDescent="0.35">
      <c r="A701" s="102" t="s">
        <v>29</v>
      </c>
      <c r="B701" s="103">
        <v>2024</v>
      </c>
      <c r="C701" s="17" t="s">
        <v>82</v>
      </c>
      <c r="D701" s="17" t="s">
        <v>87</v>
      </c>
      <c r="E701" s="117"/>
      <c r="F701" s="117"/>
      <c r="G701" s="110" t="s">
        <v>67</v>
      </c>
      <c r="H701" s="122">
        <v>3218.5594000000001</v>
      </c>
      <c r="I701" s="122">
        <v>3152.4477000000002</v>
      </c>
      <c r="J701" s="123">
        <v>6371.0073000000002</v>
      </c>
      <c r="K701">
        <v>2903</v>
      </c>
      <c r="L701">
        <v>2895</v>
      </c>
      <c r="M701">
        <v>109</v>
      </c>
      <c r="N701">
        <v>5907</v>
      </c>
      <c r="O701">
        <v>2620</v>
      </c>
      <c r="P701">
        <v>2634</v>
      </c>
      <c r="Q701">
        <v>101</v>
      </c>
      <c r="R701">
        <v>5355</v>
      </c>
      <c r="S701" s="105">
        <f>Table1[[#This Row],[Female Voters]]/Table1[[#This Row],[Female Population]]</f>
        <v>0.90195632244662005</v>
      </c>
      <c r="T701" s="94">
        <f>Table1[[#This Row],[Male Voters]]/Table1[[#This Row],[Male Population]]</f>
        <v>0.91833402977629097</v>
      </c>
      <c r="U701" s="94">
        <f>Table1[[#This Row],[Total Voters]]/Table1[[#This Row],[Total Population]]</f>
        <v>0.92716892664681139</v>
      </c>
      <c r="V701" s="94">
        <f>Table1[[#This Row],[Female Ballots]]/Table1[[#This Row],[Female Population]]</f>
        <v>0.81402878567349102</v>
      </c>
      <c r="W701" s="94">
        <f>Table1[[#This Row],[Male Ballots]]/Table1[[#This Row],[Male Population]]</f>
        <v>0.8355412208741797</v>
      </c>
      <c r="X701" s="94">
        <f>Table1[[#This Row],[Total Ballots]]/Table1[[#This Row],[Total Population]]</f>
        <v>0.84052642664528099</v>
      </c>
      <c r="Y701" s="94">
        <f>Table1[[#This Row],[Female Ballots]]/Table1[[#This Row],[Female Voters]]</f>
        <v>0.90251464002755766</v>
      </c>
      <c r="Z701" s="95">
        <f>Table1[[#This Row],[Male Ballots]]/Table1[[#This Row],[Male Voters]]</f>
        <v>0.90984455958549226</v>
      </c>
      <c r="AA701" s="94">
        <f>Table1[[#This Row],[Total Ballots]]/Table1[[#This Row],[Total Voters]]</f>
        <v>0.90655154900964952</v>
      </c>
    </row>
    <row r="702" spans="1:27" s="7" customFormat="1" x14ac:dyDescent="0.35">
      <c r="A702" s="102" t="s">
        <v>42</v>
      </c>
      <c r="B702" s="103">
        <v>2024</v>
      </c>
      <c r="C702" s="17" t="s">
        <v>82</v>
      </c>
      <c r="D702" s="116"/>
      <c r="E702" s="117"/>
      <c r="F702" s="117"/>
      <c r="G702" s="110" t="s">
        <v>79</v>
      </c>
      <c r="H702" s="122">
        <v>33708.982600000003</v>
      </c>
      <c r="I702" s="122">
        <v>33737.4355</v>
      </c>
      <c r="J702" s="123">
        <v>67446.417300000001</v>
      </c>
      <c r="K702">
        <v>28562</v>
      </c>
      <c r="L702">
        <v>27502</v>
      </c>
      <c r="M702">
        <v>1424</v>
      </c>
      <c r="N702">
        <v>57488</v>
      </c>
      <c r="O702">
        <v>23100</v>
      </c>
      <c r="P702">
        <v>21599</v>
      </c>
      <c r="Q702">
        <v>1064</v>
      </c>
      <c r="R702">
        <v>45763</v>
      </c>
      <c r="S702" s="105">
        <f>Table1[[#This Row],[Female Voters]]/Table1[[#This Row],[Female Population]]</f>
        <v>0.84731124457016382</v>
      </c>
      <c r="T702" s="94">
        <f>Table1[[#This Row],[Male Voters]]/Table1[[#This Row],[Male Population]]</f>
        <v>0.81517754957990218</v>
      </c>
      <c r="U702" s="94">
        <f>Table1[[#This Row],[Total Voters]]/Table1[[#This Row],[Total Population]]</f>
        <v>0.85235068520088764</v>
      </c>
      <c r="V702" s="94">
        <f>Table1[[#This Row],[Female Ballots]]/Table1[[#This Row],[Female Population]]</f>
        <v>0.68527728273828115</v>
      </c>
      <c r="W702" s="94">
        <f>Table1[[#This Row],[Male Ballots]]/Table1[[#This Row],[Male Population]]</f>
        <v>0.6402087082167226</v>
      </c>
      <c r="X702" s="94">
        <f>Table1[[#This Row],[Total Ballots]]/Table1[[#This Row],[Total Population]]</f>
        <v>0.67850898286334915</v>
      </c>
      <c r="Y702" s="94">
        <f>Table1[[#This Row],[Female Ballots]]/Table1[[#This Row],[Female Voters]]</f>
        <v>0.80876689307471461</v>
      </c>
      <c r="Z702" s="95">
        <f>Table1[[#This Row],[Male Ballots]]/Table1[[#This Row],[Male Voters]]</f>
        <v>0.78536106464984368</v>
      </c>
      <c r="AA702" s="94">
        <f>Table1[[#This Row],[Total Ballots]]/Table1[[#This Row],[Total Voters]]</f>
        <v>0.79604439187308651</v>
      </c>
    </row>
    <row r="703" spans="1:27" s="7" customFormat="1" x14ac:dyDescent="0.35">
      <c r="A703" s="102" t="s">
        <v>42</v>
      </c>
      <c r="B703" s="103">
        <v>2024</v>
      </c>
      <c r="C703" s="17" t="s">
        <v>82</v>
      </c>
      <c r="D703" s="116"/>
      <c r="E703" s="117"/>
      <c r="F703" s="117"/>
      <c r="G703" s="110" t="s">
        <v>62</v>
      </c>
      <c r="H703" s="122">
        <v>2999.9326000000001</v>
      </c>
      <c r="I703" s="122">
        <v>3221.0196999999998</v>
      </c>
      <c r="J703" s="123">
        <v>6220.9523000000008</v>
      </c>
      <c r="K703">
        <v>2349</v>
      </c>
      <c r="L703">
        <v>2516</v>
      </c>
      <c r="M703">
        <v>197</v>
      </c>
      <c r="N703">
        <v>5062</v>
      </c>
      <c r="O703">
        <v>1497</v>
      </c>
      <c r="P703">
        <v>1439</v>
      </c>
      <c r="Q703">
        <v>142</v>
      </c>
      <c r="R703">
        <v>3078</v>
      </c>
      <c r="S703" s="105">
        <f>Table1[[#This Row],[Female Voters]]/Table1[[#This Row],[Female Population]]</f>
        <v>0.78301759179522901</v>
      </c>
      <c r="T703" s="94">
        <f>Table1[[#This Row],[Male Voters]]/Table1[[#This Row],[Male Population]]</f>
        <v>0.7811190971604427</v>
      </c>
      <c r="U703" s="94">
        <f>Table1[[#This Row],[Total Voters]]/Table1[[#This Row],[Total Population]]</f>
        <v>0.81370178646121416</v>
      </c>
      <c r="V703" s="94">
        <f>Table1[[#This Row],[Female Ballots]]/Table1[[#This Row],[Female Population]]</f>
        <v>0.49901121111854313</v>
      </c>
      <c r="W703" s="94">
        <f>Table1[[#This Row],[Male Ballots]]/Table1[[#This Row],[Male Population]]</f>
        <v>0.44675293355082557</v>
      </c>
      <c r="X703" s="94">
        <f>Table1[[#This Row],[Total Ballots]]/Table1[[#This Row],[Total Population]]</f>
        <v>0.49477955328479206</v>
      </c>
      <c r="Y703" s="94">
        <f>Table1[[#This Row],[Female Ballots]]/Table1[[#This Row],[Female Voters]]</f>
        <v>0.63729246487867175</v>
      </c>
      <c r="Z703" s="95">
        <f>Table1[[#This Row],[Male Ballots]]/Table1[[#This Row],[Male Voters]]</f>
        <v>0.57193958664546896</v>
      </c>
      <c r="AA703" s="94">
        <f>Table1[[#This Row],[Total Ballots]]/Table1[[#This Row],[Total Voters]]</f>
        <v>0.60806005531410512</v>
      </c>
    </row>
    <row r="704" spans="1:27" s="7" customFormat="1" x14ac:dyDescent="0.35">
      <c r="A704" s="102" t="s">
        <v>42</v>
      </c>
      <c r="B704" s="103">
        <v>2024</v>
      </c>
      <c r="C704" s="17" t="s">
        <v>82</v>
      </c>
      <c r="D704" s="116"/>
      <c r="E704" s="117"/>
      <c r="F704" s="117"/>
      <c r="G704" s="110" t="s">
        <v>63</v>
      </c>
      <c r="H704" s="122">
        <v>4585.2800000000007</v>
      </c>
      <c r="I704" s="122">
        <v>4930.4939999999997</v>
      </c>
      <c r="J704" s="123">
        <v>9515.7740000000013</v>
      </c>
      <c r="K704">
        <v>3836</v>
      </c>
      <c r="L704">
        <v>3963</v>
      </c>
      <c r="M704">
        <v>227</v>
      </c>
      <c r="N704">
        <v>8026</v>
      </c>
      <c r="O704">
        <v>2562</v>
      </c>
      <c r="P704">
        <v>2403</v>
      </c>
      <c r="Q704">
        <v>157</v>
      </c>
      <c r="R704">
        <v>5122</v>
      </c>
      <c r="S704" s="105">
        <f>Table1[[#This Row],[Female Voters]]/Table1[[#This Row],[Female Population]]</f>
        <v>0.83659013190034182</v>
      </c>
      <c r="T704" s="94">
        <f>Table1[[#This Row],[Male Voters]]/Table1[[#This Row],[Male Population]]</f>
        <v>0.80377341499655008</v>
      </c>
      <c r="U704" s="94">
        <f>Table1[[#This Row],[Total Voters]]/Table1[[#This Row],[Total Population]]</f>
        <v>0.84344163701239638</v>
      </c>
      <c r="V704" s="94">
        <f>Table1[[#This Row],[Female Ballots]]/Table1[[#This Row],[Female Population]]</f>
        <v>0.55874450415241805</v>
      </c>
      <c r="W704" s="94">
        <f>Table1[[#This Row],[Male Ballots]]/Table1[[#This Row],[Male Population]]</f>
        <v>0.48737509872235929</v>
      </c>
      <c r="X704" s="94">
        <f>Table1[[#This Row],[Total Ballots]]/Table1[[#This Row],[Total Population]]</f>
        <v>0.53826414961095115</v>
      </c>
      <c r="Y704" s="94">
        <f>Table1[[#This Row],[Female Ballots]]/Table1[[#This Row],[Female Voters]]</f>
        <v>0.66788321167883213</v>
      </c>
      <c r="Z704" s="95">
        <f>Table1[[#This Row],[Male Ballots]]/Table1[[#This Row],[Male Voters]]</f>
        <v>0.60635881907645728</v>
      </c>
      <c r="AA704" s="94">
        <f>Table1[[#This Row],[Total Ballots]]/Table1[[#This Row],[Total Voters]]</f>
        <v>0.63817592823324198</v>
      </c>
    </row>
    <row r="705" spans="1:27" s="7" customFormat="1" x14ac:dyDescent="0.35">
      <c r="A705" s="102" t="s">
        <v>42</v>
      </c>
      <c r="B705" s="103">
        <v>2024</v>
      </c>
      <c r="C705" s="17" t="s">
        <v>82</v>
      </c>
      <c r="D705" s="116"/>
      <c r="E705" s="117"/>
      <c r="F705" s="117"/>
      <c r="G705" s="110" t="s">
        <v>64</v>
      </c>
      <c r="H705" s="122">
        <v>5227.2160000000003</v>
      </c>
      <c r="I705" s="122">
        <v>5396.3410000000003</v>
      </c>
      <c r="J705" s="123">
        <v>10623.557000000001</v>
      </c>
      <c r="K705">
        <v>4362</v>
      </c>
      <c r="L705">
        <v>4238</v>
      </c>
      <c r="M705">
        <v>252</v>
      </c>
      <c r="N705">
        <v>8852</v>
      </c>
      <c r="O705">
        <v>3284</v>
      </c>
      <c r="P705">
        <v>3120</v>
      </c>
      <c r="Q705">
        <v>183</v>
      </c>
      <c r="R705">
        <v>6587</v>
      </c>
      <c r="S705" s="105">
        <f>Table1[[#This Row],[Female Voters]]/Table1[[#This Row],[Female Population]]</f>
        <v>0.83447862112451443</v>
      </c>
      <c r="T705" s="94">
        <f>Table1[[#This Row],[Male Voters]]/Table1[[#This Row],[Male Population]]</f>
        <v>0.78534696009759197</v>
      </c>
      <c r="U705" s="94">
        <f>Table1[[#This Row],[Total Voters]]/Table1[[#This Row],[Total Population]]</f>
        <v>0.83324257590936812</v>
      </c>
      <c r="V705" s="94">
        <f>Table1[[#This Row],[Female Ballots]]/Table1[[#This Row],[Female Population]]</f>
        <v>0.62825029614234418</v>
      </c>
      <c r="W705" s="94">
        <f>Table1[[#This Row],[Male Ballots]]/Table1[[#This Row],[Male Population]]</f>
        <v>0.57816954117614139</v>
      </c>
      <c r="X705" s="94">
        <f>Table1[[#This Row],[Total Ballots]]/Table1[[#This Row],[Total Population]]</f>
        <v>0.62003714951592948</v>
      </c>
      <c r="Y705" s="94">
        <f>Table1[[#This Row],[Female Ballots]]/Table1[[#This Row],[Female Voters]]</f>
        <v>0.75286565795506644</v>
      </c>
      <c r="Z705" s="95">
        <f>Table1[[#This Row],[Male Ballots]]/Table1[[#This Row],[Male Voters]]</f>
        <v>0.73619631901840488</v>
      </c>
      <c r="AA705" s="94">
        <f>Table1[[#This Row],[Total Ballots]]/Table1[[#This Row],[Total Voters]]</f>
        <v>0.74412562132851334</v>
      </c>
    </row>
    <row r="706" spans="1:27" s="7" customFormat="1" x14ac:dyDescent="0.35">
      <c r="A706" s="102" t="s">
        <v>42</v>
      </c>
      <c r="B706" s="103">
        <v>2024</v>
      </c>
      <c r="C706" s="17" t="s">
        <v>82</v>
      </c>
      <c r="D706" s="116"/>
      <c r="E706" s="117"/>
      <c r="F706" s="117"/>
      <c r="G706" s="110" t="s">
        <v>65</v>
      </c>
      <c r="H706" s="122">
        <v>4863.8559999999998</v>
      </c>
      <c r="I706" s="122">
        <v>5042.6939999999995</v>
      </c>
      <c r="J706" s="123">
        <v>9906.5489999999991</v>
      </c>
      <c r="K706">
        <v>4087</v>
      </c>
      <c r="L706">
        <v>3921</v>
      </c>
      <c r="M706">
        <v>166</v>
      </c>
      <c r="N706">
        <v>8174</v>
      </c>
      <c r="O706">
        <v>3329</v>
      </c>
      <c r="P706">
        <v>3158</v>
      </c>
      <c r="Q706">
        <v>125</v>
      </c>
      <c r="R706">
        <v>6612</v>
      </c>
      <c r="S706" s="105">
        <f>Table1[[#This Row],[Female Voters]]/Table1[[#This Row],[Female Population]]</f>
        <v>0.84027981091545478</v>
      </c>
      <c r="T706" s="94">
        <f>Table1[[#This Row],[Male Voters]]/Table1[[#This Row],[Male Population]]</f>
        <v>0.77756056584040201</v>
      </c>
      <c r="U706" s="94">
        <f>Table1[[#This Row],[Total Voters]]/Table1[[#This Row],[Total Population]]</f>
        <v>0.82511074239879101</v>
      </c>
      <c r="V706" s="94">
        <f>Table1[[#This Row],[Female Ballots]]/Table1[[#This Row],[Female Population]]</f>
        <v>0.6844363813402371</v>
      </c>
      <c r="W706" s="94">
        <f>Table1[[#This Row],[Male Ballots]]/Table1[[#This Row],[Male Population]]</f>
        <v>0.62625255468604679</v>
      </c>
      <c r="X706" s="94">
        <f>Table1[[#This Row],[Total Ballots]]/Table1[[#This Row],[Total Population]]</f>
        <v>0.66743726801331127</v>
      </c>
      <c r="Y706" s="94">
        <f>Table1[[#This Row],[Female Ballots]]/Table1[[#This Row],[Female Voters]]</f>
        <v>0.81453388793736237</v>
      </c>
      <c r="Z706" s="95">
        <f>Table1[[#This Row],[Male Ballots]]/Table1[[#This Row],[Male Voters]]</f>
        <v>0.8054067839836776</v>
      </c>
      <c r="AA706" s="94">
        <f>Table1[[#This Row],[Total Ballots]]/Table1[[#This Row],[Total Voters]]</f>
        <v>0.80890628823097621</v>
      </c>
    </row>
    <row r="707" spans="1:27" s="7" customFormat="1" x14ac:dyDescent="0.35">
      <c r="A707" s="102" t="s">
        <v>42</v>
      </c>
      <c r="B707" s="103">
        <v>2024</v>
      </c>
      <c r="C707" s="17" t="s">
        <v>82</v>
      </c>
      <c r="D707" s="116"/>
      <c r="E707" s="117"/>
      <c r="F707" s="117"/>
      <c r="G707" s="110" t="s">
        <v>66</v>
      </c>
      <c r="H707" s="122">
        <v>5636.366</v>
      </c>
      <c r="I707" s="122">
        <v>5422.8379999999997</v>
      </c>
      <c r="J707" s="123">
        <v>11059.205</v>
      </c>
      <c r="K707">
        <v>4720</v>
      </c>
      <c r="L707">
        <v>4468</v>
      </c>
      <c r="M707">
        <v>257</v>
      </c>
      <c r="N707">
        <v>9445</v>
      </c>
      <c r="O707">
        <v>4076</v>
      </c>
      <c r="P707">
        <v>3799</v>
      </c>
      <c r="Q707">
        <v>197</v>
      </c>
      <c r="R707">
        <v>8072</v>
      </c>
      <c r="S707" s="105">
        <f>Table1[[#This Row],[Female Voters]]/Table1[[#This Row],[Female Population]]</f>
        <v>0.83741900366299848</v>
      </c>
      <c r="T707" s="94">
        <f>Table1[[#This Row],[Male Voters]]/Table1[[#This Row],[Male Population]]</f>
        <v>0.82392282417435303</v>
      </c>
      <c r="U707" s="94">
        <f>Table1[[#This Row],[Total Voters]]/Table1[[#This Row],[Total Population]]</f>
        <v>0.85403968910966022</v>
      </c>
      <c r="V707" s="94">
        <f>Table1[[#This Row],[Female Ballots]]/Table1[[#This Row],[Female Population]]</f>
        <v>0.72316098706152154</v>
      </c>
      <c r="W707" s="94">
        <f>Table1[[#This Row],[Male Ballots]]/Table1[[#This Row],[Male Population]]</f>
        <v>0.70055568689309922</v>
      </c>
      <c r="X707" s="94">
        <f>Table1[[#This Row],[Total Ballots]]/Table1[[#This Row],[Total Population]]</f>
        <v>0.72988971630420085</v>
      </c>
      <c r="Y707" s="94">
        <f>Table1[[#This Row],[Female Ballots]]/Table1[[#This Row],[Female Voters]]</f>
        <v>0.86355932203389829</v>
      </c>
      <c r="Z707" s="95">
        <f>Table1[[#This Row],[Male Ballots]]/Table1[[#This Row],[Male Voters]]</f>
        <v>0.85026857654431509</v>
      </c>
      <c r="AA707" s="94">
        <f>Table1[[#This Row],[Total Ballots]]/Table1[[#This Row],[Total Voters]]</f>
        <v>0.85463208046585493</v>
      </c>
    </row>
    <row r="708" spans="1:27" s="7" customFormat="1" x14ac:dyDescent="0.35">
      <c r="A708" s="102" t="s">
        <v>42</v>
      </c>
      <c r="B708" s="103">
        <v>2024</v>
      </c>
      <c r="C708" s="17" t="s">
        <v>82</v>
      </c>
      <c r="D708" s="116"/>
      <c r="E708" s="117"/>
      <c r="F708" s="117"/>
      <c r="G708" s="110" t="s">
        <v>67</v>
      </c>
      <c r="H708" s="122">
        <v>10396.332</v>
      </c>
      <c r="I708" s="122">
        <v>9724.0488000000005</v>
      </c>
      <c r="J708" s="123">
        <v>20120.38</v>
      </c>
      <c r="K708">
        <v>9208</v>
      </c>
      <c r="L708">
        <v>8396</v>
      </c>
      <c r="M708">
        <v>325</v>
      </c>
      <c r="N708">
        <v>17929</v>
      </c>
      <c r="O708">
        <v>8352</v>
      </c>
      <c r="P708">
        <v>7680</v>
      </c>
      <c r="Q708">
        <v>260</v>
      </c>
      <c r="R708">
        <v>16292</v>
      </c>
      <c r="S708" s="105">
        <f>Table1[[#This Row],[Female Voters]]/Table1[[#This Row],[Female Population]]</f>
        <v>0.88569699390131051</v>
      </c>
      <c r="T708" s="94">
        <f>Table1[[#This Row],[Male Voters]]/Table1[[#This Row],[Male Population]]</f>
        <v>0.86342635384552979</v>
      </c>
      <c r="U708" s="94">
        <f>Table1[[#This Row],[Total Voters]]/Table1[[#This Row],[Total Population]]</f>
        <v>0.89108655005521764</v>
      </c>
      <c r="V708" s="94">
        <f>Table1[[#This Row],[Female Ballots]]/Table1[[#This Row],[Female Population]]</f>
        <v>0.80336026206165789</v>
      </c>
      <c r="W708" s="94">
        <f>Table1[[#This Row],[Male Ballots]]/Table1[[#This Row],[Male Population]]</f>
        <v>0.78979447326508678</v>
      </c>
      <c r="X708" s="94">
        <f>Table1[[#This Row],[Total Ballots]]/Table1[[#This Row],[Total Population]]</f>
        <v>0.80972625765517348</v>
      </c>
      <c r="Y708" s="94">
        <f>Table1[[#This Row],[Female Ballots]]/Table1[[#This Row],[Female Voters]]</f>
        <v>0.90703735881841874</v>
      </c>
      <c r="Z708" s="95">
        <f>Table1[[#This Row],[Male Ballots]]/Table1[[#This Row],[Male Voters]]</f>
        <v>0.91472129585516915</v>
      </c>
      <c r="AA708" s="94">
        <f>Table1[[#This Row],[Total Ballots]]/Table1[[#This Row],[Total Voters]]</f>
        <v>0.90869540967148199</v>
      </c>
    </row>
    <row r="709" spans="1:27" s="7" customFormat="1" x14ac:dyDescent="0.35">
      <c r="A709" s="102" t="s">
        <v>27</v>
      </c>
      <c r="B709" s="103">
        <v>2024</v>
      </c>
      <c r="C709" s="17" t="s">
        <v>82</v>
      </c>
      <c r="D709" s="116"/>
      <c r="E709" s="117"/>
      <c r="F709" s="117"/>
      <c r="G709" s="110" t="s">
        <v>79</v>
      </c>
      <c r="H709" s="122">
        <v>4496.1296000000002</v>
      </c>
      <c r="I709" s="122">
        <v>4464.1170899999997</v>
      </c>
      <c r="J709" s="123">
        <v>8960.2464</v>
      </c>
      <c r="K709">
        <v>4154</v>
      </c>
      <c r="L709">
        <v>4266</v>
      </c>
      <c r="M709">
        <v>180</v>
      </c>
      <c r="N709">
        <v>8600</v>
      </c>
      <c r="O709">
        <v>3516</v>
      </c>
      <c r="P709">
        <v>3560</v>
      </c>
      <c r="Q709">
        <v>141</v>
      </c>
      <c r="R709">
        <v>7217</v>
      </c>
      <c r="S709" s="105">
        <f>Table1[[#This Row],[Female Voters]]/Table1[[#This Row],[Female Population]]</f>
        <v>0.92390575218294413</v>
      </c>
      <c r="T709" s="94">
        <f>Table1[[#This Row],[Male Voters]]/Table1[[#This Row],[Male Population]]</f>
        <v>0.95562009552934912</v>
      </c>
      <c r="U709" s="94">
        <f>Table1[[#This Row],[Total Voters]]/Table1[[#This Row],[Total Population]]</f>
        <v>0.95979503420798784</v>
      </c>
      <c r="V709" s="94">
        <f>Table1[[#This Row],[Female Ballots]]/Table1[[#This Row],[Female Population]]</f>
        <v>0.78200592794300228</v>
      </c>
      <c r="W709" s="94">
        <f>Table1[[#This Row],[Male Ballots]]/Table1[[#This Row],[Male Population]]</f>
        <v>0.79747012191384981</v>
      </c>
      <c r="X709" s="94">
        <f>Table1[[#This Row],[Total Ballots]]/Table1[[#This Row],[Total Population]]</f>
        <v>0.80544660021849401</v>
      </c>
      <c r="Y709" s="94">
        <f>Table1[[#This Row],[Female Ballots]]/Table1[[#This Row],[Female Voters]]</f>
        <v>0.84641309581126623</v>
      </c>
      <c r="Z709" s="95">
        <f>Table1[[#This Row],[Male Ballots]]/Table1[[#This Row],[Male Voters]]</f>
        <v>0.83450539146741676</v>
      </c>
      <c r="AA709" s="94">
        <f>Table1[[#This Row],[Total Ballots]]/Table1[[#This Row],[Total Voters]]</f>
        <v>0.83918604651162787</v>
      </c>
    </row>
    <row r="710" spans="1:27" s="7" customFormat="1" x14ac:dyDescent="0.35">
      <c r="A710" s="102" t="s">
        <v>27</v>
      </c>
      <c r="B710" s="103">
        <v>2024</v>
      </c>
      <c r="C710" s="17" t="s">
        <v>82</v>
      </c>
      <c r="D710" s="116"/>
      <c r="E710" s="117"/>
      <c r="F710" s="117"/>
      <c r="G710" s="110" t="s">
        <v>62</v>
      </c>
      <c r="H710" s="122">
        <v>368.09590000000003</v>
      </c>
      <c r="I710" s="122">
        <v>374.71749</v>
      </c>
      <c r="J710" s="123">
        <v>742.8134</v>
      </c>
      <c r="K710">
        <v>338</v>
      </c>
      <c r="L710">
        <v>382</v>
      </c>
      <c r="M710">
        <v>26</v>
      </c>
      <c r="N710">
        <v>746</v>
      </c>
      <c r="O710">
        <v>226</v>
      </c>
      <c r="P710">
        <v>235</v>
      </c>
      <c r="Q710">
        <v>17</v>
      </c>
      <c r="R710">
        <v>478</v>
      </c>
      <c r="S710" s="105">
        <f>Table1[[#This Row],[Female Voters]]/Table1[[#This Row],[Female Population]]</f>
        <v>0.91823896979020947</v>
      </c>
      <c r="T710" s="94">
        <f>Table1[[#This Row],[Male Voters]]/Table1[[#This Row],[Male Population]]</f>
        <v>1.0194346679681272</v>
      </c>
      <c r="U710" s="94">
        <f>Table1[[#This Row],[Total Voters]]/Table1[[#This Row],[Total Population]]</f>
        <v>1.0042899064556454</v>
      </c>
      <c r="V710" s="94">
        <f>Table1[[#This Row],[Female Ballots]]/Table1[[#This Row],[Female Population]]</f>
        <v>0.61397043542185603</v>
      </c>
      <c r="W710" s="94">
        <f>Table1[[#This Row],[Male Ballots]]/Table1[[#This Row],[Male Population]]</f>
        <v>0.62713912820028761</v>
      </c>
      <c r="X710" s="94">
        <f>Table1[[#This Row],[Total Ballots]]/Table1[[#This Row],[Total Population]]</f>
        <v>0.64349943067801418</v>
      </c>
      <c r="Y710" s="94">
        <f>Table1[[#This Row],[Female Ballots]]/Table1[[#This Row],[Female Voters]]</f>
        <v>0.66863905325443784</v>
      </c>
      <c r="Z710" s="95">
        <f>Table1[[#This Row],[Male Ballots]]/Table1[[#This Row],[Male Voters]]</f>
        <v>0.61518324607329844</v>
      </c>
      <c r="AA710" s="94">
        <f>Table1[[#This Row],[Total Ballots]]/Table1[[#This Row],[Total Voters]]</f>
        <v>0.64075067024128685</v>
      </c>
    </row>
    <row r="711" spans="1:27" s="7" customFormat="1" x14ac:dyDescent="0.35">
      <c r="A711" s="102" t="s">
        <v>27</v>
      </c>
      <c r="B711" s="103">
        <v>2024</v>
      </c>
      <c r="C711" s="17" t="s">
        <v>82</v>
      </c>
      <c r="D711" s="116"/>
      <c r="E711" s="117"/>
      <c r="F711" s="117"/>
      <c r="G711" s="110" t="s">
        <v>63</v>
      </c>
      <c r="H711" s="122">
        <v>444.00450000000001</v>
      </c>
      <c r="I711" s="122">
        <v>447.56899999999996</v>
      </c>
      <c r="J711" s="123">
        <v>891.57349999999997</v>
      </c>
      <c r="K711">
        <v>417</v>
      </c>
      <c r="L711">
        <v>436</v>
      </c>
      <c r="M711">
        <v>29</v>
      </c>
      <c r="N711">
        <v>882</v>
      </c>
      <c r="O711">
        <v>300</v>
      </c>
      <c r="P711">
        <v>274</v>
      </c>
      <c r="Q711">
        <v>20</v>
      </c>
      <c r="R711">
        <v>594</v>
      </c>
      <c r="S711" s="105">
        <f>Table1[[#This Row],[Female Voters]]/Table1[[#This Row],[Female Population]]</f>
        <v>0.93917967047631268</v>
      </c>
      <c r="T711" s="94">
        <f>Table1[[#This Row],[Male Voters]]/Table1[[#This Row],[Male Population]]</f>
        <v>0.97415147161666704</v>
      </c>
      <c r="U711" s="94">
        <f>Table1[[#This Row],[Total Voters]]/Table1[[#This Row],[Total Population]]</f>
        <v>0.98926224254085615</v>
      </c>
      <c r="V711" s="94">
        <f>Table1[[#This Row],[Female Ballots]]/Table1[[#This Row],[Female Population]]</f>
        <v>0.6756688276808005</v>
      </c>
      <c r="W711" s="94">
        <f>Table1[[#This Row],[Male Ballots]]/Table1[[#This Row],[Male Population]]</f>
        <v>0.61219610830955684</v>
      </c>
      <c r="X711" s="94">
        <f>Table1[[#This Row],[Total Ballots]]/Table1[[#This Row],[Total Population]]</f>
        <v>0.66623783681322968</v>
      </c>
      <c r="Y711" s="94">
        <f>Table1[[#This Row],[Female Ballots]]/Table1[[#This Row],[Female Voters]]</f>
        <v>0.71942446043165464</v>
      </c>
      <c r="Z711" s="95">
        <f>Table1[[#This Row],[Male Ballots]]/Table1[[#This Row],[Male Voters]]</f>
        <v>0.62844036697247707</v>
      </c>
      <c r="AA711" s="94">
        <f>Table1[[#This Row],[Total Ballots]]/Table1[[#This Row],[Total Voters]]</f>
        <v>0.67346938775510201</v>
      </c>
    </row>
    <row r="712" spans="1:27" s="7" customFormat="1" x14ac:dyDescent="0.35">
      <c r="A712" s="102" t="s">
        <v>27</v>
      </c>
      <c r="B712" s="103">
        <v>2024</v>
      </c>
      <c r="C712" s="17" t="s">
        <v>82</v>
      </c>
      <c r="D712" s="116"/>
      <c r="E712" s="117"/>
      <c r="F712" s="117"/>
      <c r="G712" s="110" t="s">
        <v>64</v>
      </c>
      <c r="H712" s="122">
        <v>656.11069999999995</v>
      </c>
      <c r="I712" s="122">
        <v>620.96010000000001</v>
      </c>
      <c r="J712" s="123">
        <v>1277.0708</v>
      </c>
      <c r="K712">
        <v>556</v>
      </c>
      <c r="L712">
        <v>544</v>
      </c>
      <c r="M712">
        <v>32</v>
      </c>
      <c r="N712">
        <v>1132</v>
      </c>
      <c r="O712">
        <v>431</v>
      </c>
      <c r="P712">
        <v>413</v>
      </c>
      <c r="Q712">
        <v>25</v>
      </c>
      <c r="R712">
        <v>869</v>
      </c>
      <c r="S712" s="105">
        <f>Table1[[#This Row],[Female Voters]]/Table1[[#This Row],[Female Population]]</f>
        <v>0.84741797382667294</v>
      </c>
      <c r="T712" s="94">
        <f>Table1[[#This Row],[Male Voters]]/Table1[[#This Row],[Male Population]]</f>
        <v>0.87606272931223761</v>
      </c>
      <c r="U712" s="94">
        <f>Table1[[#This Row],[Total Voters]]/Table1[[#This Row],[Total Population]]</f>
        <v>0.88640347896138572</v>
      </c>
      <c r="V712" s="94">
        <f>Table1[[#This Row],[Female Ballots]]/Table1[[#This Row],[Female Population]]</f>
        <v>0.65690134302031655</v>
      </c>
      <c r="W712" s="94">
        <f>Table1[[#This Row],[Male Ballots]]/Table1[[#This Row],[Male Population]]</f>
        <v>0.66509909412859214</v>
      </c>
      <c r="X712" s="94">
        <f>Table1[[#This Row],[Total Ballots]]/Table1[[#This Row],[Total Population]]</f>
        <v>0.68046344807194714</v>
      </c>
      <c r="Y712" s="94">
        <f>Table1[[#This Row],[Female Ballots]]/Table1[[#This Row],[Female Voters]]</f>
        <v>0.77517985611510787</v>
      </c>
      <c r="Z712" s="95">
        <f>Table1[[#This Row],[Male Ballots]]/Table1[[#This Row],[Male Voters]]</f>
        <v>0.7591911764705882</v>
      </c>
      <c r="AA712" s="94">
        <f>Table1[[#This Row],[Total Ballots]]/Table1[[#This Row],[Total Voters]]</f>
        <v>0.76766784452296821</v>
      </c>
    </row>
    <row r="713" spans="1:27" s="7" customFormat="1" x14ac:dyDescent="0.35">
      <c r="A713" s="102" t="s">
        <v>27</v>
      </c>
      <c r="B713" s="103">
        <v>2024</v>
      </c>
      <c r="C713" s="17" t="s">
        <v>82</v>
      </c>
      <c r="D713" s="116"/>
      <c r="E713" s="117"/>
      <c r="F713" s="117"/>
      <c r="G713" s="110" t="s">
        <v>65</v>
      </c>
      <c r="H713" s="122">
        <v>603.16980000000001</v>
      </c>
      <c r="I713" s="122">
        <v>601.53790000000004</v>
      </c>
      <c r="J713" s="123">
        <v>1204.7076</v>
      </c>
      <c r="K713">
        <v>576</v>
      </c>
      <c r="L713">
        <v>586</v>
      </c>
      <c r="M713">
        <v>27</v>
      </c>
      <c r="N713">
        <v>1189</v>
      </c>
      <c r="O713">
        <v>496</v>
      </c>
      <c r="P713">
        <v>490</v>
      </c>
      <c r="Q713">
        <v>23</v>
      </c>
      <c r="R713">
        <v>1009</v>
      </c>
      <c r="S713" s="105">
        <f>Table1[[#This Row],[Female Voters]]/Table1[[#This Row],[Female Population]]</f>
        <v>0.95495497287828401</v>
      </c>
      <c r="T713" s="94">
        <f>Table1[[#This Row],[Male Voters]]/Table1[[#This Row],[Male Population]]</f>
        <v>0.9741697073451232</v>
      </c>
      <c r="U713" s="94">
        <f>Table1[[#This Row],[Total Voters]]/Table1[[#This Row],[Total Population]]</f>
        <v>0.98696148343382251</v>
      </c>
      <c r="V713" s="94">
        <f>Table1[[#This Row],[Female Ballots]]/Table1[[#This Row],[Female Population]]</f>
        <v>0.82232233775630015</v>
      </c>
      <c r="W713" s="94">
        <f>Table1[[#This Row],[Male Ballots]]/Table1[[#This Row],[Male Population]]</f>
        <v>0.81457876552749209</v>
      </c>
      <c r="X713" s="94">
        <f>Table1[[#This Row],[Total Ballots]]/Table1[[#This Row],[Total Population]]</f>
        <v>0.83754763396528753</v>
      </c>
      <c r="Y713" s="94">
        <f>Table1[[#This Row],[Female Ballots]]/Table1[[#This Row],[Female Voters]]</f>
        <v>0.86111111111111116</v>
      </c>
      <c r="Z713" s="95">
        <f>Table1[[#This Row],[Male Ballots]]/Table1[[#This Row],[Male Voters]]</f>
        <v>0.83617747440273038</v>
      </c>
      <c r="AA713" s="94">
        <f>Table1[[#This Row],[Total Ballots]]/Table1[[#This Row],[Total Voters]]</f>
        <v>0.8486122792262405</v>
      </c>
    </row>
    <row r="714" spans="1:27" s="7" customFormat="1" x14ac:dyDescent="0.35">
      <c r="A714" s="102" t="s">
        <v>27</v>
      </c>
      <c r="B714" s="103">
        <v>2024</v>
      </c>
      <c r="C714" s="17" t="s">
        <v>82</v>
      </c>
      <c r="D714" s="116"/>
      <c r="E714" s="117"/>
      <c r="F714" s="117"/>
      <c r="G714" s="110" t="s">
        <v>66</v>
      </c>
      <c r="H714" s="122">
        <v>760.71839999999997</v>
      </c>
      <c r="I714" s="122">
        <v>774.76520000000005</v>
      </c>
      <c r="J714" s="123">
        <v>1535.4835</v>
      </c>
      <c r="K714">
        <v>724</v>
      </c>
      <c r="L714">
        <v>750</v>
      </c>
      <c r="M714">
        <v>31</v>
      </c>
      <c r="N714">
        <v>1505</v>
      </c>
      <c r="O714">
        <v>645</v>
      </c>
      <c r="P714">
        <v>671</v>
      </c>
      <c r="Q714">
        <v>24</v>
      </c>
      <c r="R714">
        <v>1340</v>
      </c>
      <c r="S714" s="105">
        <f>Table1[[#This Row],[Female Voters]]/Table1[[#This Row],[Female Population]]</f>
        <v>0.95173194180658705</v>
      </c>
      <c r="T714" s="94">
        <f>Table1[[#This Row],[Male Voters]]/Table1[[#This Row],[Male Population]]</f>
        <v>0.96803521892826361</v>
      </c>
      <c r="U714" s="94">
        <f>Table1[[#This Row],[Total Voters]]/Table1[[#This Row],[Total Population]]</f>
        <v>0.98014729562382141</v>
      </c>
      <c r="V714" s="94">
        <f>Table1[[#This Row],[Female Ballots]]/Table1[[#This Row],[Female Population]]</f>
        <v>0.84788273821166937</v>
      </c>
      <c r="W714" s="94">
        <f>Table1[[#This Row],[Male Ballots]]/Table1[[#This Row],[Male Population]]</f>
        <v>0.86606884253448657</v>
      </c>
      <c r="X714" s="94">
        <f>Table1[[#This Row],[Total Ballots]]/Table1[[#This Row],[Total Population]]</f>
        <v>0.87268928646905031</v>
      </c>
      <c r="Y714" s="94">
        <f>Table1[[#This Row],[Female Ballots]]/Table1[[#This Row],[Female Voters]]</f>
        <v>0.89088397790055252</v>
      </c>
      <c r="Z714" s="95">
        <f>Table1[[#This Row],[Male Ballots]]/Table1[[#This Row],[Male Voters]]</f>
        <v>0.89466666666666672</v>
      </c>
      <c r="AA714" s="94">
        <f>Table1[[#This Row],[Total Ballots]]/Table1[[#This Row],[Total Voters]]</f>
        <v>0.89036544850498334</v>
      </c>
    </row>
    <row r="715" spans="1:27" s="7" customFormat="1" x14ac:dyDescent="0.35">
      <c r="A715" s="102" t="s">
        <v>27</v>
      </c>
      <c r="B715" s="103">
        <v>2024</v>
      </c>
      <c r="C715" s="17" t="s">
        <v>82</v>
      </c>
      <c r="D715" s="116"/>
      <c r="E715" s="117"/>
      <c r="F715" s="117"/>
      <c r="G715" s="110" t="s">
        <v>67</v>
      </c>
      <c r="H715" s="122">
        <v>1664.0303000000001</v>
      </c>
      <c r="I715" s="122">
        <v>1644.5674000000001</v>
      </c>
      <c r="J715" s="123">
        <v>3308.5975999999996</v>
      </c>
      <c r="K715">
        <v>1543</v>
      </c>
      <c r="L715">
        <v>1568</v>
      </c>
      <c r="M715">
        <v>35</v>
      </c>
      <c r="N715">
        <v>3146</v>
      </c>
      <c r="O715">
        <v>1418</v>
      </c>
      <c r="P715">
        <v>1477</v>
      </c>
      <c r="Q715">
        <v>32</v>
      </c>
      <c r="R715">
        <v>2927</v>
      </c>
      <c r="S715" s="105">
        <f>Table1[[#This Row],[Female Voters]]/Table1[[#This Row],[Female Population]]</f>
        <v>0.92726676912073047</v>
      </c>
      <c r="T715" s="94">
        <f>Table1[[#This Row],[Male Voters]]/Table1[[#This Row],[Male Population]]</f>
        <v>0.95344222438070936</v>
      </c>
      <c r="U715" s="94">
        <f>Table1[[#This Row],[Total Voters]]/Table1[[#This Row],[Total Population]]</f>
        <v>0.95085603640648242</v>
      </c>
      <c r="V715" s="94">
        <f>Table1[[#This Row],[Female Ballots]]/Table1[[#This Row],[Female Population]]</f>
        <v>0.85214794466182486</v>
      </c>
      <c r="W715" s="94">
        <f>Table1[[#This Row],[Male Ballots]]/Table1[[#This Row],[Male Population]]</f>
        <v>0.89810852385861462</v>
      </c>
      <c r="X715" s="94">
        <f>Table1[[#This Row],[Total Ballots]]/Table1[[#This Row],[Total Population]]</f>
        <v>0.88466485014678131</v>
      </c>
      <c r="Y715" s="94">
        <f>Table1[[#This Row],[Female Ballots]]/Table1[[#This Row],[Female Voters]]</f>
        <v>0.9189889825016202</v>
      </c>
      <c r="Z715" s="95">
        <f>Table1[[#This Row],[Male Ballots]]/Table1[[#This Row],[Male Voters]]</f>
        <v>0.9419642857142857</v>
      </c>
      <c r="AA715" s="94">
        <f>Table1[[#This Row],[Total Ballots]]/Table1[[#This Row],[Total Voters]]</f>
        <v>0.93038779402415761</v>
      </c>
    </row>
    <row r="716" spans="1:27" s="7" customFormat="1" x14ac:dyDescent="0.35">
      <c r="A716" s="102" t="s">
        <v>41</v>
      </c>
      <c r="B716" s="103">
        <v>2024</v>
      </c>
      <c r="C716" s="17" t="s">
        <v>82</v>
      </c>
      <c r="D716" s="116"/>
      <c r="E716" s="117"/>
      <c r="F716" s="117"/>
      <c r="G716" s="110" t="s">
        <v>79</v>
      </c>
      <c r="H716" s="122">
        <v>27190.5805</v>
      </c>
      <c r="I716" s="122">
        <v>27848.210500000001</v>
      </c>
      <c r="J716" s="123">
        <v>55038.791400000002</v>
      </c>
      <c r="K716">
        <v>23204</v>
      </c>
      <c r="L716">
        <v>22638</v>
      </c>
      <c r="M716">
        <v>589</v>
      </c>
      <c r="N716">
        <v>46431</v>
      </c>
      <c r="O716">
        <v>18987</v>
      </c>
      <c r="P716">
        <v>17929</v>
      </c>
      <c r="Q716">
        <v>72</v>
      </c>
      <c r="R716">
        <v>36988</v>
      </c>
      <c r="S716" s="105">
        <f>Table1[[#This Row],[Female Voters]]/Table1[[#This Row],[Female Population]]</f>
        <v>0.8533837664848678</v>
      </c>
      <c r="T716" s="94">
        <f>Table1[[#This Row],[Male Voters]]/Table1[[#This Row],[Male Population]]</f>
        <v>0.81290681137303233</v>
      </c>
      <c r="U716" s="94">
        <f>Table1[[#This Row],[Total Voters]]/Table1[[#This Row],[Total Population]]</f>
        <v>0.84360500692244489</v>
      </c>
      <c r="V716" s="94">
        <f>Table1[[#This Row],[Female Ballots]]/Table1[[#This Row],[Female Population]]</f>
        <v>0.6982932931498097</v>
      </c>
      <c r="W716" s="94">
        <f>Table1[[#This Row],[Male Ballots]]/Table1[[#This Row],[Male Population]]</f>
        <v>0.64381156555822494</v>
      </c>
      <c r="X716" s="94">
        <f>Table1[[#This Row],[Total Ballots]]/Table1[[#This Row],[Total Population]]</f>
        <v>0.67203510577087266</v>
      </c>
      <c r="Y716" s="94">
        <f>Table1[[#This Row],[Female Ballots]]/Table1[[#This Row],[Female Voters]]</f>
        <v>0.81826409239786246</v>
      </c>
      <c r="Z716" s="95">
        <f>Table1[[#This Row],[Male Ballots]]/Table1[[#This Row],[Male Voters]]</f>
        <v>0.79198692463998588</v>
      </c>
      <c r="AA716" s="94">
        <f>Table1[[#This Row],[Total Ballots]]/Table1[[#This Row],[Total Voters]]</f>
        <v>0.79662294587667726</v>
      </c>
    </row>
    <row r="717" spans="1:27" s="7" customFormat="1" x14ac:dyDescent="0.35">
      <c r="A717" s="102" t="s">
        <v>41</v>
      </c>
      <c r="B717" s="103">
        <v>2024</v>
      </c>
      <c r="C717" s="17" t="s">
        <v>82</v>
      </c>
      <c r="D717" s="116"/>
      <c r="E717" s="117"/>
      <c r="F717" s="117"/>
      <c r="G717" s="110" t="s">
        <v>62</v>
      </c>
      <c r="H717" s="122">
        <v>2099.4022</v>
      </c>
      <c r="I717" s="122">
        <v>2424.3612000000003</v>
      </c>
      <c r="J717" s="123">
        <v>4523.7644</v>
      </c>
      <c r="K717">
        <v>1473</v>
      </c>
      <c r="L717">
        <v>1664</v>
      </c>
      <c r="M717">
        <v>92</v>
      </c>
      <c r="N717">
        <v>3229</v>
      </c>
      <c r="O717">
        <v>958</v>
      </c>
      <c r="P717">
        <v>911</v>
      </c>
      <c r="Q717">
        <v>18</v>
      </c>
      <c r="R717">
        <v>1887</v>
      </c>
      <c r="S717" s="105">
        <f>Table1[[#This Row],[Female Voters]]/Table1[[#This Row],[Female Population]]</f>
        <v>0.70162830161843215</v>
      </c>
      <c r="T717" s="94">
        <f>Table1[[#This Row],[Male Voters]]/Table1[[#This Row],[Male Population]]</f>
        <v>0.68636637147962931</v>
      </c>
      <c r="U717" s="94">
        <f>Table1[[#This Row],[Total Voters]]/Table1[[#This Row],[Total Population]]</f>
        <v>0.71378606719660287</v>
      </c>
      <c r="V717" s="94">
        <f>Table1[[#This Row],[Female Ballots]]/Table1[[#This Row],[Female Population]]</f>
        <v>0.45632037539067072</v>
      </c>
      <c r="W717" s="94">
        <f>Table1[[#This Row],[Male Ballots]]/Table1[[#This Row],[Male Population]]</f>
        <v>0.3757690891934749</v>
      </c>
      <c r="X717" s="94">
        <f>Table1[[#This Row],[Total Ballots]]/Table1[[#This Row],[Total Population]]</f>
        <v>0.41713047655620616</v>
      </c>
      <c r="Y717" s="94">
        <f>Table1[[#This Row],[Female Ballots]]/Table1[[#This Row],[Female Voters]]</f>
        <v>0.65037338764426345</v>
      </c>
      <c r="Z717" s="95">
        <f>Table1[[#This Row],[Male Ballots]]/Table1[[#This Row],[Male Voters]]</f>
        <v>0.54747596153846156</v>
      </c>
      <c r="AA717" s="94">
        <f>Table1[[#This Row],[Total Ballots]]/Table1[[#This Row],[Total Voters]]</f>
        <v>0.58439145246206259</v>
      </c>
    </row>
    <row r="718" spans="1:27" s="7" customFormat="1" x14ac:dyDescent="0.35">
      <c r="A718" s="102" t="s">
        <v>41</v>
      </c>
      <c r="B718" s="103">
        <v>2024</v>
      </c>
      <c r="C718" s="17" t="s">
        <v>82</v>
      </c>
      <c r="D718" s="116"/>
      <c r="E718" s="117"/>
      <c r="F718" s="117"/>
      <c r="G718" s="110" t="s">
        <v>63</v>
      </c>
      <c r="H718" s="122">
        <v>3498.4290000000001</v>
      </c>
      <c r="I718" s="122">
        <v>4030.1889999999999</v>
      </c>
      <c r="J718" s="123">
        <v>7528.6180000000004</v>
      </c>
      <c r="K718">
        <v>2824</v>
      </c>
      <c r="L718">
        <v>2848</v>
      </c>
      <c r="M718">
        <v>99</v>
      </c>
      <c r="N718">
        <v>5771</v>
      </c>
      <c r="O718">
        <v>1813</v>
      </c>
      <c r="P718">
        <v>1700</v>
      </c>
      <c r="Q718">
        <v>18</v>
      </c>
      <c r="R718">
        <v>3531</v>
      </c>
      <c r="S718" s="105">
        <f>Table1[[#This Row],[Female Voters]]/Table1[[#This Row],[Female Population]]</f>
        <v>0.80721946908169351</v>
      </c>
      <c r="T718" s="94">
        <f>Table1[[#This Row],[Male Voters]]/Table1[[#This Row],[Male Population]]</f>
        <v>0.70666661042447387</v>
      </c>
      <c r="U718" s="94">
        <f>Table1[[#This Row],[Total Voters]]/Table1[[#This Row],[Total Population]]</f>
        <v>0.76654174776831552</v>
      </c>
      <c r="V718" s="94">
        <f>Table1[[#This Row],[Female Ballots]]/Table1[[#This Row],[Female Population]]</f>
        <v>0.51823261240974161</v>
      </c>
      <c r="W718" s="94">
        <f>Table1[[#This Row],[Male Ballots]]/Table1[[#This Row],[Male Population]]</f>
        <v>0.42181644582921546</v>
      </c>
      <c r="X718" s="94">
        <f>Table1[[#This Row],[Total Ballots]]/Table1[[#This Row],[Total Population]]</f>
        <v>0.4690103814538073</v>
      </c>
      <c r="Y718" s="94">
        <f>Table1[[#This Row],[Female Ballots]]/Table1[[#This Row],[Female Voters]]</f>
        <v>0.64199716713881017</v>
      </c>
      <c r="Z718" s="95">
        <f>Table1[[#This Row],[Male Ballots]]/Table1[[#This Row],[Male Voters]]</f>
        <v>0.5969101123595506</v>
      </c>
      <c r="AA718" s="94">
        <f>Table1[[#This Row],[Total Ballots]]/Table1[[#This Row],[Total Voters]]</f>
        <v>0.61185236527464915</v>
      </c>
    </row>
    <row r="719" spans="1:27" s="7" customFormat="1" x14ac:dyDescent="0.35">
      <c r="A719" s="102" t="s">
        <v>41</v>
      </c>
      <c r="B719" s="103">
        <v>2024</v>
      </c>
      <c r="C719" s="17" t="s">
        <v>82</v>
      </c>
      <c r="D719" s="116"/>
      <c r="E719" s="117"/>
      <c r="F719" s="117"/>
      <c r="G719" s="110" t="s">
        <v>64</v>
      </c>
      <c r="H719" s="122">
        <v>3876.078</v>
      </c>
      <c r="I719" s="122">
        <v>4102.9340000000002</v>
      </c>
      <c r="J719" s="123">
        <v>7979.0129999999999</v>
      </c>
      <c r="K719">
        <v>3194</v>
      </c>
      <c r="L719">
        <v>3138</v>
      </c>
      <c r="M719">
        <v>105</v>
      </c>
      <c r="N719">
        <v>6437</v>
      </c>
      <c r="O719">
        <v>2356</v>
      </c>
      <c r="P719">
        <v>2236</v>
      </c>
      <c r="Q719">
        <v>17</v>
      </c>
      <c r="R719">
        <v>4609</v>
      </c>
      <c r="S719" s="105">
        <f>Table1[[#This Row],[Female Voters]]/Table1[[#This Row],[Female Population]]</f>
        <v>0.82402882501332531</v>
      </c>
      <c r="T719" s="94">
        <f>Table1[[#This Row],[Male Voters]]/Table1[[#This Row],[Male Population]]</f>
        <v>0.76481854204820254</v>
      </c>
      <c r="U719" s="94">
        <f>Table1[[#This Row],[Total Voters]]/Table1[[#This Row],[Total Population]]</f>
        <v>0.80674138518135008</v>
      </c>
      <c r="V719" s="94">
        <f>Table1[[#This Row],[Female Ballots]]/Table1[[#This Row],[Female Population]]</f>
        <v>0.60783090536361761</v>
      </c>
      <c r="W719" s="94">
        <f>Table1[[#This Row],[Male Ballots]]/Table1[[#This Row],[Male Population]]</f>
        <v>0.54497586361369688</v>
      </c>
      <c r="X719" s="94">
        <f>Table1[[#This Row],[Total Ballots]]/Table1[[#This Row],[Total Population]]</f>
        <v>0.57764036729856183</v>
      </c>
      <c r="Y719" s="94">
        <f>Table1[[#This Row],[Female Ballots]]/Table1[[#This Row],[Female Voters]]</f>
        <v>0.73763306199123357</v>
      </c>
      <c r="Z719" s="95">
        <f>Table1[[#This Row],[Male Ballots]]/Table1[[#This Row],[Male Voters]]</f>
        <v>0.71255576800509879</v>
      </c>
      <c r="AA719" s="94">
        <f>Table1[[#This Row],[Total Ballots]]/Table1[[#This Row],[Total Voters]]</f>
        <v>0.71601677800217489</v>
      </c>
    </row>
    <row r="720" spans="1:27" s="7" customFormat="1" x14ac:dyDescent="0.35">
      <c r="A720" s="102" t="s">
        <v>41</v>
      </c>
      <c r="B720" s="103">
        <v>2024</v>
      </c>
      <c r="C720" s="17" t="s">
        <v>82</v>
      </c>
      <c r="D720" s="116"/>
      <c r="E720" s="117"/>
      <c r="F720" s="117"/>
      <c r="G720" s="110" t="s">
        <v>65</v>
      </c>
      <c r="H720" s="122">
        <v>3544.1770000000001</v>
      </c>
      <c r="I720" s="122">
        <v>3781.9250000000002</v>
      </c>
      <c r="J720" s="123">
        <v>7326.1020000000008</v>
      </c>
      <c r="K720">
        <v>3046</v>
      </c>
      <c r="L720">
        <v>3069</v>
      </c>
      <c r="M720">
        <v>70</v>
      </c>
      <c r="N720">
        <v>6185</v>
      </c>
      <c r="O720">
        <v>2430</v>
      </c>
      <c r="P720">
        <v>2367</v>
      </c>
      <c r="Q720">
        <v>4</v>
      </c>
      <c r="R720">
        <v>4801</v>
      </c>
      <c r="S720" s="105">
        <f>Table1[[#This Row],[Female Voters]]/Table1[[#This Row],[Female Population]]</f>
        <v>0.85943788924763065</v>
      </c>
      <c r="T720" s="94">
        <f>Table1[[#This Row],[Male Voters]]/Table1[[#This Row],[Male Population]]</f>
        <v>0.8114915023433833</v>
      </c>
      <c r="U720" s="94">
        <f>Table1[[#This Row],[Total Voters]]/Table1[[#This Row],[Total Population]]</f>
        <v>0.84424158986593412</v>
      </c>
      <c r="V720" s="94">
        <f>Table1[[#This Row],[Female Ballots]]/Table1[[#This Row],[Female Population]]</f>
        <v>0.68563167133018466</v>
      </c>
      <c r="W720" s="94">
        <f>Table1[[#This Row],[Male Ballots]]/Table1[[#This Row],[Male Population]]</f>
        <v>0.6258717452091197</v>
      </c>
      <c r="X720" s="94">
        <f>Table1[[#This Row],[Total Ballots]]/Table1[[#This Row],[Total Population]]</f>
        <v>0.65532803119585281</v>
      </c>
      <c r="Y720" s="94">
        <f>Table1[[#This Row],[Female Ballots]]/Table1[[#This Row],[Female Voters]]</f>
        <v>0.79776756401838478</v>
      </c>
      <c r="Z720" s="95">
        <f>Table1[[#This Row],[Male Ballots]]/Table1[[#This Row],[Male Voters]]</f>
        <v>0.77126099706744866</v>
      </c>
      <c r="AA720" s="94">
        <f>Table1[[#This Row],[Total Ballots]]/Table1[[#This Row],[Total Voters]]</f>
        <v>0.77623282134195637</v>
      </c>
    </row>
    <row r="721" spans="1:27" s="7" customFormat="1" x14ac:dyDescent="0.35">
      <c r="A721" s="106" t="s">
        <v>41</v>
      </c>
      <c r="B721" s="103">
        <v>2024</v>
      </c>
      <c r="C721" s="17" t="s">
        <v>82</v>
      </c>
      <c r="D721" s="116"/>
      <c r="E721" s="117"/>
      <c r="F721" s="117"/>
      <c r="G721" s="110" t="s">
        <v>66</v>
      </c>
      <c r="H721" s="122">
        <v>4855.7610000000004</v>
      </c>
      <c r="I721" s="122">
        <v>4586.8050000000003</v>
      </c>
      <c r="J721" s="123">
        <v>9442.5659999999989</v>
      </c>
      <c r="K721">
        <v>4200</v>
      </c>
      <c r="L721">
        <v>3910</v>
      </c>
      <c r="M721">
        <v>95</v>
      </c>
      <c r="N721">
        <v>8205</v>
      </c>
      <c r="O721">
        <v>3637</v>
      </c>
      <c r="P721">
        <v>3325</v>
      </c>
      <c r="Q721">
        <v>4</v>
      </c>
      <c r="R721">
        <v>6966</v>
      </c>
      <c r="S721" s="105">
        <f>Table1[[#This Row],[Female Voters]]/Table1[[#This Row],[Female Population]]</f>
        <v>0.86495196118589845</v>
      </c>
      <c r="T721" s="94">
        <f>Table1[[#This Row],[Male Voters]]/Table1[[#This Row],[Male Population]]</f>
        <v>0.85244522058382677</v>
      </c>
      <c r="U721" s="94">
        <f>Table1[[#This Row],[Total Voters]]/Table1[[#This Row],[Total Population]]</f>
        <v>0.86893753244615934</v>
      </c>
      <c r="V721" s="94">
        <f>Table1[[#This Row],[Female Ballots]]/Table1[[#This Row],[Female Population]]</f>
        <v>0.74900721019836014</v>
      </c>
      <c r="W721" s="94">
        <f>Table1[[#This Row],[Male Ballots]]/Table1[[#This Row],[Male Population]]</f>
        <v>0.7249054625169371</v>
      </c>
      <c r="X721" s="94">
        <f>Table1[[#This Row],[Total Ballots]]/Table1[[#This Row],[Total Population]]</f>
        <v>0.73772319939304642</v>
      </c>
      <c r="Y721" s="94">
        <f>Table1[[#This Row],[Female Ballots]]/Table1[[#This Row],[Female Voters]]</f>
        <v>0.86595238095238092</v>
      </c>
      <c r="Z721" s="95">
        <f>Table1[[#This Row],[Male Ballots]]/Table1[[#This Row],[Male Voters]]</f>
        <v>0.85038363171355502</v>
      </c>
      <c r="AA721" s="94">
        <f>Table1[[#This Row],[Total Ballots]]/Table1[[#This Row],[Total Voters]]</f>
        <v>0.84899451553930527</v>
      </c>
    </row>
    <row r="722" spans="1:27" s="7" customFormat="1" x14ac:dyDescent="0.35">
      <c r="A722" s="102" t="s">
        <v>41</v>
      </c>
      <c r="B722" s="103">
        <v>2024</v>
      </c>
      <c r="C722" s="17" t="s">
        <v>82</v>
      </c>
      <c r="D722" s="116"/>
      <c r="E722" s="117"/>
      <c r="F722" s="117"/>
      <c r="G722" s="110" t="s">
        <v>67</v>
      </c>
      <c r="H722" s="122">
        <v>9316.7332999999999</v>
      </c>
      <c r="I722" s="122">
        <v>8921.9963000000007</v>
      </c>
      <c r="J722" s="123">
        <v>18238.727999999999</v>
      </c>
      <c r="K722">
        <v>8467</v>
      </c>
      <c r="L722">
        <v>8009</v>
      </c>
      <c r="M722">
        <v>128</v>
      </c>
      <c r="N722">
        <v>16604</v>
      </c>
      <c r="O722">
        <v>7793</v>
      </c>
      <c r="P722">
        <v>7390</v>
      </c>
      <c r="Q722">
        <v>11</v>
      </c>
      <c r="R722">
        <v>15194</v>
      </c>
      <c r="S722" s="105">
        <f>Table1[[#This Row],[Female Voters]]/Table1[[#This Row],[Female Population]]</f>
        <v>0.90879493137363931</v>
      </c>
      <c r="T722" s="94">
        <f>Table1[[#This Row],[Male Voters]]/Table1[[#This Row],[Male Population]]</f>
        <v>0.89766905641958172</v>
      </c>
      <c r="U722" s="94">
        <f>Table1[[#This Row],[Total Voters]]/Table1[[#This Row],[Total Population]]</f>
        <v>0.91037050390794805</v>
      </c>
      <c r="V722" s="94">
        <f>Table1[[#This Row],[Female Ballots]]/Table1[[#This Row],[Female Population]]</f>
        <v>0.83645197829157569</v>
      </c>
      <c r="W722" s="94">
        <f>Table1[[#This Row],[Male Ballots]]/Table1[[#This Row],[Male Population]]</f>
        <v>0.82828996465734905</v>
      </c>
      <c r="X722" s="94">
        <f>Table1[[#This Row],[Total Ballots]]/Table1[[#This Row],[Total Population]]</f>
        <v>0.8330624811116214</v>
      </c>
      <c r="Y722" s="94">
        <f>Table1[[#This Row],[Female Ballots]]/Table1[[#This Row],[Female Voters]]</f>
        <v>0.92039683477028467</v>
      </c>
      <c r="Z722" s="95">
        <f>Table1[[#This Row],[Male Ballots]]/Table1[[#This Row],[Male Voters]]</f>
        <v>0.92271194905731058</v>
      </c>
      <c r="AA722" s="94">
        <f>Table1[[#This Row],[Total Ballots]]/Table1[[#This Row],[Total Voters]]</f>
        <v>0.91508070344495307</v>
      </c>
    </row>
    <row r="723" spans="1:27" s="7" customFormat="1" x14ac:dyDescent="0.35">
      <c r="A723" s="102" t="s">
        <v>49</v>
      </c>
      <c r="B723" s="103">
        <v>2024</v>
      </c>
      <c r="C723" s="17" t="s">
        <v>82</v>
      </c>
      <c r="D723" s="17" t="s">
        <v>87</v>
      </c>
      <c r="E723" s="117"/>
      <c r="F723" s="117"/>
      <c r="G723" s="110" t="s">
        <v>79</v>
      </c>
      <c r="H723" s="122">
        <v>16596.210800000001</v>
      </c>
      <c r="I723" s="122">
        <v>17653.654599999998</v>
      </c>
      <c r="J723" s="123">
        <v>34249.8655</v>
      </c>
      <c r="K723">
        <v>13060</v>
      </c>
      <c r="L723">
        <v>12639</v>
      </c>
      <c r="M723">
        <v>818</v>
      </c>
      <c r="N723">
        <v>26517</v>
      </c>
      <c r="O723">
        <v>10407</v>
      </c>
      <c r="P723">
        <v>9877</v>
      </c>
      <c r="Q723">
        <v>615</v>
      </c>
      <c r="R723">
        <v>20899</v>
      </c>
      <c r="S723" s="105">
        <f>Table1[[#This Row],[Female Voters]]/Table1[[#This Row],[Female Population]]</f>
        <v>0.78692661580316869</v>
      </c>
      <c r="T723" s="94">
        <f>Table1[[#This Row],[Male Voters]]/Table1[[#This Row],[Male Population]]</f>
        <v>0.71594240888795913</v>
      </c>
      <c r="U723" s="94">
        <f>Table1[[#This Row],[Total Voters]]/Table1[[#This Row],[Total Population]]</f>
        <v>0.77422201847770755</v>
      </c>
      <c r="V723" s="94">
        <f>Table1[[#This Row],[Female Ballots]]/Table1[[#This Row],[Female Population]]</f>
        <v>0.62707084920854339</v>
      </c>
      <c r="W723" s="94">
        <f>Table1[[#This Row],[Male Ballots]]/Table1[[#This Row],[Male Population]]</f>
        <v>0.55948755222615498</v>
      </c>
      <c r="X723" s="94">
        <f>Table1[[#This Row],[Total Ballots]]/Table1[[#This Row],[Total Population]]</f>
        <v>0.61019217725103181</v>
      </c>
      <c r="Y723" s="94">
        <f>Table1[[#This Row],[Female Ballots]]/Table1[[#This Row],[Female Voters]]</f>
        <v>0.79686064318529859</v>
      </c>
      <c r="Z723" s="95">
        <f>Table1[[#This Row],[Male Ballots]]/Table1[[#This Row],[Male Voters]]</f>
        <v>0.78147005301052297</v>
      </c>
      <c r="AA723" s="94">
        <f>Table1[[#This Row],[Total Ballots]]/Table1[[#This Row],[Total Voters]]</f>
        <v>0.78813591281064976</v>
      </c>
    </row>
    <row r="724" spans="1:27" s="7" customFormat="1" x14ac:dyDescent="0.35">
      <c r="A724" s="102" t="s">
        <v>49</v>
      </c>
      <c r="B724" s="103">
        <v>2024</v>
      </c>
      <c r="C724" s="17" t="s">
        <v>82</v>
      </c>
      <c r="D724" s="17" t="s">
        <v>87</v>
      </c>
      <c r="E724" s="117"/>
      <c r="F724" s="117"/>
      <c r="G724" s="110" t="s">
        <v>62</v>
      </c>
      <c r="H724" s="122">
        <v>1366.1661999999999</v>
      </c>
      <c r="I724" s="122">
        <v>1644.7281</v>
      </c>
      <c r="J724" s="123">
        <v>3010.8945000000003</v>
      </c>
      <c r="K724">
        <v>980</v>
      </c>
      <c r="L724">
        <v>1062</v>
      </c>
      <c r="M724">
        <v>75</v>
      </c>
      <c r="N724">
        <v>2117</v>
      </c>
      <c r="O724">
        <v>557</v>
      </c>
      <c r="P724">
        <v>528</v>
      </c>
      <c r="Q724">
        <v>49</v>
      </c>
      <c r="R724">
        <v>1134</v>
      </c>
      <c r="S724" s="105">
        <f>Table1[[#This Row],[Female Voters]]/Table1[[#This Row],[Female Population]]</f>
        <v>0.71733585562283719</v>
      </c>
      <c r="T724" s="94">
        <f>Table1[[#This Row],[Male Voters]]/Table1[[#This Row],[Male Population]]</f>
        <v>0.64569943202162106</v>
      </c>
      <c r="U724" s="94">
        <f>Table1[[#This Row],[Total Voters]]/Table1[[#This Row],[Total Population]]</f>
        <v>0.70311331067893601</v>
      </c>
      <c r="V724" s="94">
        <f>Table1[[#This Row],[Female Ballots]]/Table1[[#This Row],[Female Population]]</f>
        <v>0.40771027712440849</v>
      </c>
      <c r="W724" s="94">
        <f>Table1[[#This Row],[Male Ballots]]/Table1[[#This Row],[Male Population]]</f>
        <v>0.32102570631583421</v>
      </c>
      <c r="X724" s="94">
        <f>Table1[[#This Row],[Total Ballots]]/Table1[[#This Row],[Total Population]]</f>
        <v>0.37663225994799882</v>
      </c>
      <c r="Y724" s="94">
        <f>Table1[[#This Row],[Female Ballots]]/Table1[[#This Row],[Female Voters]]</f>
        <v>0.56836734693877555</v>
      </c>
      <c r="Z724" s="95">
        <f>Table1[[#This Row],[Male Ballots]]/Table1[[#This Row],[Male Voters]]</f>
        <v>0.49717514124293788</v>
      </c>
      <c r="AA724" s="94">
        <f>Table1[[#This Row],[Total Ballots]]/Table1[[#This Row],[Total Voters]]</f>
        <v>0.53566367501180912</v>
      </c>
    </row>
    <row r="725" spans="1:27" s="7" customFormat="1" x14ac:dyDescent="0.35">
      <c r="A725" s="102" t="s">
        <v>49</v>
      </c>
      <c r="B725" s="103">
        <v>2024</v>
      </c>
      <c r="C725" s="17" t="s">
        <v>82</v>
      </c>
      <c r="D725" s="17" t="s">
        <v>87</v>
      </c>
      <c r="E725" s="117"/>
      <c r="F725" s="117"/>
      <c r="G725" s="110" t="s">
        <v>63</v>
      </c>
      <c r="H725" s="122">
        <v>1970.4389999999999</v>
      </c>
      <c r="I725" s="122">
        <v>2336.1570000000002</v>
      </c>
      <c r="J725" s="123">
        <v>4306.5949999999993</v>
      </c>
      <c r="K725">
        <v>1460</v>
      </c>
      <c r="L725">
        <v>1364</v>
      </c>
      <c r="M725">
        <v>122</v>
      </c>
      <c r="N725">
        <v>2946</v>
      </c>
      <c r="O725">
        <v>923</v>
      </c>
      <c r="P725">
        <v>800</v>
      </c>
      <c r="Q725">
        <v>77</v>
      </c>
      <c r="R725">
        <v>1800</v>
      </c>
      <c r="S725" s="105">
        <f>Table1[[#This Row],[Female Voters]]/Table1[[#This Row],[Female Population]]</f>
        <v>0.74095163565073574</v>
      </c>
      <c r="T725" s="94">
        <f>Table1[[#This Row],[Male Voters]]/Table1[[#This Row],[Male Population]]</f>
        <v>0.58386486867106957</v>
      </c>
      <c r="U725" s="94">
        <f>Table1[[#This Row],[Total Voters]]/Table1[[#This Row],[Total Population]]</f>
        <v>0.68406711102390649</v>
      </c>
      <c r="V725" s="94">
        <f>Table1[[#This Row],[Female Ballots]]/Table1[[#This Row],[Female Population]]</f>
        <v>0.46842353404495146</v>
      </c>
      <c r="W725" s="94">
        <f>Table1[[#This Row],[Male Ballots]]/Table1[[#This Row],[Male Population]]</f>
        <v>0.34244273822350124</v>
      </c>
      <c r="X725" s="94">
        <f>Table1[[#This Row],[Total Ballots]]/Table1[[#This Row],[Total Population]]</f>
        <v>0.4179636116235681</v>
      </c>
      <c r="Y725" s="94">
        <f>Table1[[#This Row],[Female Ballots]]/Table1[[#This Row],[Female Voters]]</f>
        <v>0.63219178082191785</v>
      </c>
      <c r="Z725" s="95">
        <f>Table1[[#This Row],[Male Ballots]]/Table1[[#This Row],[Male Voters]]</f>
        <v>0.5865102639296188</v>
      </c>
      <c r="AA725" s="94">
        <f>Table1[[#This Row],[Total Ballots]]/Table1[[#This Row],[Total Voters]]</f>
        <v>0.61099796334012224</v>
      </c>
    </row>
    <row r="726" spans="1:27" s="7" customFormat="1" x14ac:dyDescent="0.35">
      <c r="A726" s="102" t="s">
        <v>49</v>
      </c>
      <c r="B726" s="103">
        <v>2024</v>
      </c>
      <c r="C726" s="17" t="s">
        <v>82</v>
      </c>
      <c r="D726" s="17" t="s">
        <v>87</v>
      </c>
      <c r="E726" s="117"/>
      <c r="F726" s="117"/>
      <c r="G726" s="110" t="s">
        <v>64</v>
      </c>
      <c r="H726" s="122">
        <v>2465.9</v>
      </c>
      <c r="I726" s="122">
        <v>2788.62</v>
      </c>
      <c r="J726" s="123">
        <v>5254.52</v>
      </c>
      <c r="K726">
        <v>1815</v>
      </c>
      <c r="L726">
        <v>1702</v>
      </c>
      <c r="M726">
        <v>154</v>
      </c>
      <c r="N726">
        <v>3671</v>
      </c>
      <c r="O726">
        <v>1308</v>
      </c>
      <c r="P726">
        <v>1190</v>
      </c>
      <c r="Q726">
        <v>111</v>
      </c>
      <c r="R726">
        <v>2609</v>
      </c>
      <c r="S726" s="105">
        <f>Table1[[#This Row],[Female Voters]]/Table1[[#This Row],[Female Population]]</f>
        <v>0.73603957986941881</v>
      </c>
      <c r="T726" s="94">
        <f>Table1[[#This Row],[Male Voters]]/Table1[[#This Row],[Male Population]]</f>
        <v>0.61033772977314948</v>
      </c>
      <c r="U726" s="94">
        <f>Table1[[#This Row],[Total Voters]]/Table1[[#This Row],[Total Population]]</f>
        <v>0.69863660239184544</v>
      </c>
      <c r="V726" s="94">
        <f>Table1[[#This Row],[Female Ballots]]/Table1[[#This Row],[Female Population]]</f>
        <v>0.53043513524473818</v>
      </c>
      <c r="W726" s="94">
        <f>Table1[[#This Row],[Male Ballots]]/Table1[[#This Row],[Male Population]]</f>
        <v>0.42673437040543355</v>
      </c>
      <c r="X726" s="94">
        <f>Table1[[#This Row],[Total Ballots]]/Table1[[#This Row],[Total Population]]</f>
        <v>0.49652489666039901</v>
      </c>
      <c r="Y726" s="94">
        <f>Table1[[#This Row],[Female Ballots]]/Table1[[#This Row],[Female Voters]]</f>
        <v>0.72066115702479339</v>
      </c>
      <c r="Z726" s="95">
        <f>Table1[[#This Row],[Male Ballots]]/Table1[[#This Row],[Male Voters]]</f>
        <v>0.69917743830787304</v>
      </c>
      <c r="AA726" s="94">
        <f>Table1[[#This Row],[Total Ballots]]/Table1[[#This Row],[Total Voters]]</f>
        <v>0.71070552982838464</v>
      </c>
    </row>
    <row r="727" spans="1:27" s="7" customFormat="1" x14ac:dyDescent="0.35">
      <c r="A727" s="102" t="s">
        <v>49</v>
      </c>
      <c r="B727" s="103">
        <v>2024</v>
      </c>
      <c r="C727" s="17" t="s">
        <v>82</v>
      </c>
      <c r="D727" s="17" t="s">
        <v>87</v>
      </c>
      <c r="E727" s="117"/>
      <c r="F727" s="117"/>
      <c r="G727" s="110" t="s">
        <v>65</v>
      </c>
      <c r="H727" s="122">
        <v>2291.2669999999998</v>
      </c>
      <c r="I727" s="122">
        <v>2495.7569999999996</v>
      </c>
      <c r="J727" s="123">
        <v>4787.0239999999994</v>
      </c>
      <c r="K727">
        <v>1780</v>
      </c>
      <c r="L727">
        <v>1689</v>
      </c>
      <c r="M727">
        <v>112</v>
      </c>
      <c r="N727">
        <v>3581</v>
      </c>
      <c r="O727">
        <v>1421</v>
      </c>
      <c r="P727">
        <v>1320</v>
      </c>
      <c r="Q727">
        <v>85</v>
      </c>
      <c r="R727">
        <v>2826</v>
      </c>
      <c r="S727" s="105">
        <f>Table1[[#This Row],[Female Voters]]/Table1[[#This Row],[Female Population]]</f>
        <v>0.77686275759219692</v>
      </c>
      <c r="T727" s="94">
        <f>Table1[[#This Row],[Male Voters]]/Table1[[#This Row],[Male Population]]</f>
        <v>0.6767485776860489</v>
      </c>
      <c r="U727" s="94">
        <f>Table1[[#This Row],[Total Voters]]/Table1[[#This Row],[Total Population]]</f>
        <v>0.74806393283175532</v>
      </c>
      <c r="V727" s="94">
        <f>Table1[[#This Row],[Female Ballots]]/Table1[[#This Row],[Female Population]]</f>
        <v>0.62018088681938865</v>
      </c>
      <c r="W727" s="94">
        <f>Table1[[#This Row],[Male Ballots]]/Table1[[#This Row],[Male Population]]</f>
        <v>0.52889764508323533</v>
      </c>
      <c r="X727" s="94">
        <f>Table1[[#This Row],[Total Ballots]]/Table1[[#This Row],[Total Population]]</f>
        <v>0.59034590175440949</v>
      </c>
      <c r="Y727" s="94">
        <f>Table1[[#This Row],[Female Ballots]]/Table1[[#This Row],[Female Voters]]</f>
        <v>0.79831460674157306</v>
      </c>
      <c r="Z727" s="95">
        <f>Table1[[#This Row],[Male Ballots]]/Table1[[#This Row],[Male Voters]]</f>
        <v>0.78152753108348139</v>
      </c>
      <c r="AA727" s="94">
        <f>Table1[[#This Row],[Total Ballots]]/Table1[[#This Row],[Total Voters]]</f>
        <v>0.78916503769896673</v>
      </c>
    </row>
    <row r="728" spans="1:27" s="7" customFormat="1" x14ac:dyDescent="0.35">
      <c r="A728" s="102" t="s">
        <v>49</v>
      </c>
      <c r="B728" s="103">
        <v>2024</v>
      </c>
      <c r="C728" s="17" t="s">
        <v>82</v>
      </c>
      <c r="D728" s="17" t="s">
        <v>87</v>
      </c>
      <c r="E728" s="117"/>
      <c r="F728" s="117"/>
      <c r="G728" s="110" t="s">
        <v>66</v>
      </c>
      <c r="H728" s="122">
        <v>2723.8940000000002</v>
      </c>
      <c r="I728" s="122">
        <v>2730.7269999999999</v>
      </c>
      <c r="J728" s="123">
        <v>5454.6219999999994</v>
      </c>
      <c r="K728">
        <v>2284</v>
      </c>
      <c r="L728">
        <v>2111</v>
      </c>
      <c r="M728">
        <v>139</v>
      </c>
      <c r="N728">
        <v>4534</v>
      </c>
      <c r="O728">
        <v>1934</v>
      </c>
      <c r="P728">
        <v>1797</v>
      </c>
      <c r="Q728">
        <v>107</v>
      </c>
      <c r="R728">
        <v>3838</v>
      </c>
      <c r="S728" s="105">
        <f>Table1[[#This Row],[Female Voters]]/Table1[[#This Row],[Female Population]]</f>
        <v>0.83850546313476215</v>
      </c>
      <c r="T728" s="94">
        <f>Table1[[#This Row],[Male Voters]]/Table1[[#This Row],[Male Population]]</f>
        <v>0.77305420864114216</v>
      </c>
      <c r="U728" s="94">
        <f>Table1[[#This Row],[Total Voters]]/Table1[[#This Row],[Total Population]]</f>
        <v>0.83122166852258517</v>
      </c>
      <c r="V728" s="94">
        <f>Table1[[#This Row],[Female Ballots]]/Table1[[#This Row],[Female Population]]</f>
        <v>0.71001294470342824</v>
      </c>
      <c r="W728" s="94">
        <f>Table1[[#This Row],[Male Ballots]]/Table1[[#This Row],[Male Population]]</f>
        <v>0.65806651488779366</v>
      </c>
      <c r="X728" s="94">
        <f>Table1[[#This Row],[Total Ballots]]/Table1[[#This Row],[Total Population]]</f>
        <v>0.70362345915078994</v>
      </c>
      <c r="Y728" s="94">
        <f>Table1[[#This Row],[Female Ballots]]/Table1[[#This Row],[Female Voters]]</f>
        <v>0.84676007005253939</v>
      </c>
      <c r="Z728" s="95">
        <f>Table1[[#This Row],[Male Ballots]]/Table1[[#This Row],[Male Voters]]</f>
        <v>0.85125532922785407</v>
      </c>
      <c r="AA728" s="94">
        <f>Table1[[#This Row],[Total Ballots]]/Table1[[#This Row],[Total Voters]]</f>
        <v>0.84649316277018083</v>
      </c>
    </row>
    <row r="729" spans="1:27" s="7" customFormat="1" x14ac:dyDescent="0.35">
      <c r="A729" s="102" t="s">
        <v>49</v>
      </c>
      <c r="B729" s="103">
        <v>2024</v>
      </c>
      <c r="C729" s="17" t="s">
        <v>82</v>
      </c>
      <c r="D729" s="17" t="s">
        <v>87</v>
      </c>
      <c r="E729" s="117"/>
      <c r="F729" s="117"/>
      <c r="G729" s="110" t="s">
        <v>67</v>
      </c>
      <c r="H729" s="122">
        <v>5778.5446000000002</v>
      </c>
      <c r="I729" s="122">
        <v>5657.6655000000001</v>
      </c>
      <c r="J729" s="123">
        <v>11436.21</v>
      </c>
      <c r="K729">
        <v>4741</v>
      </c>
      <c r="L729">
        <v>4711</v>
      </c>
      <c r="M729">
        <v>216</v>
      </c>
      <c r="N729">
        <v>9668</v>
      </c>
      <c r="O729">
        <v>4264</v>
      </c>
      <c r="P729">
        <v>4242</v>
      </c>
      <c r="Q729">
        <v>186</v>
      </c>
      <c r="R729">
        <v>8692</v>
      </c>
      <c r="S729" s="105">
        <f>Table1[[#This Row],[Female Voters]]/Table1[[#This Row],[Female Population]]</f>
        <v>0.82044880297367606</v>
      </c>
      <c r="T729" s="94">
        <f>Table1[[#This Row],[Male Voters]]/Table1[[#This Row],[Male Population]]</f>
        <v>0.83267559738199437</v>
      </c>
      <c r="U729" s="94">
        <f>Table1[[#This Row],[Total Voters]]/Table1[[#This Row],[Total Population]]</f>
        <v>0.84538496582346778</v>
      </c>
      <c r="V729" s="94">
        <f>Table1[[#This Row],[Female Ballots]]/Table1[[#This Row],[Female Population]]</f>
        <v>0.73790206620539023</v>
      </c>
      <c r="W729" s="94">
        <f>Table1[[#This Row],[Male Ballots]]/Table1[[#This Row],[Male Population]]</f>
        <v>0.74977921547323712</v>
      </c>
      <c r="X729" s="94">
        <f>Table1[[#This Row],[Total Ballots]]/Table1[[#This Row],[Total Population]]</f>
        <v>0.76004200692362245</v>
      </c>
      <c r="Y729" s="94">
        <f>Table1[[#This Row],[Female Ballots]]/Table1[[#This Row],[Female Voters]]</f>
        <v>0.89938831470153979</v>
      </c>
      <c r="Z729" s="95">
        <f>Table1[[#This Row],[Male Ballots]]/Table1[[#This Row],[Male Voters]]</f>
        <v>0.90044576523031206</v>
      </c>
      <c r="AA729" s="94">
        <f>Table1[[#This Row],[Total Ballots]]/Table1[[#This Row],[Total Voters]]</f>
        <v>0.89904840711625977</v>
      </c>
    </row>
    <row r="730" spans="1:27" s="7" customFormat="1" x14ac:dyDescent="0.35">
      <c r="A730" s="102" t="s">
        <v>34</v>
      </c>
      <c r="B730" s="103">
        <v>2024</v>
      </c>
      <c r="C730" s="17" t="s">
        <v>82</v>
      </c>
      <c r="D730" s="116"/>
      <c r="E730" s="117"/>
      <c r="F730" s="117"/>
      <c r="G730" s="110" t="s">
        <v>79</v>
      </c>
      <c r="H730" s="122">
        <v>10315.26843</v>
      </c>
      <c r="I730" s="122">
        <v>10055.122500000001</v>
      </c>
      <c r="J730" s="123">
        <v>20370.392200000002</v>
      </c>
      <c r="K730">
        <v>8648</v>
      </c>
      <c r="L730">
        <v>8046</v>
      </c>
      <c r="M730">
        <v>486</v>
      </c>
      <c r="N730">
        <v>17180</v>
      </c>
      <c r="O730">
        <v>7340</v>
      </c>
      <c r="P730">
        <v>6627</v>
      </c>
      <c r="Q730">
        <v>390</v>
      </c>
      <c r="R730">
        <v>14357</v>
      </c>
      <c r="S730" s="105">
        <f>Table1[[#This Row],[Female Voters]]/Table1[[#This Row],[Female Population]]</f>
        <v>0.83836887606811406</v>
      </c>
      <c r="T730" s="94">
        <f>Table1[[#This Row],[Male Voters]]/Table1[[#This Row],[Male Population]]</f>
        <v>0.80018915731757612</v>
      </c>
      <c r="U730" s="94">
        <f>Table1[[#This Row],[Total Voters]]/Table1[[#This Row],[Total Population]]</f>
        <v>0.84338091438416185</v>
      </c>
      <c r="V730" s="94">
        <f>Table1[[#This Row],[Female Ballots]]/Table1[[#This Row],[Female Population]]</f>
        <v>0.71156655299953253</v>
      </c>
      <c r="W730" s="94">
        <f>Table1[[#This Row],[Male Ballots]]/Table1[[#This Row],[Male Population]]</f>
        <v>0.65906705761167994</v>
      </c>
      <c r="X730" s="94">
        <f>Table1[[#This Row],[Total Ballots]]/Table1[[#This Row],[Total Population]]</f>
        <v>0.70479742653163047</v>
      </c>
      <c r="Y730" s="94">
        <f>Table1[[#This Row],[Female Ballots]]/Table1[[#This Row],[Female Voters]]</f>
        <v>0.84875115633672527</v>
      </c>
      <c r="Z730" s="95">
        <f>Table1[[#This Row],[Male Ballots]]/Table1[[#This Row],[Male Voters]]</f>
        <v>0.8236390753169277</v>
      </c>
      <c r="AA730" s="94">
        <f>Table1[[#This Row],[Total Ballots]]/Table1[[#This Row],[Total Voters]]</f>
        <v>0.83568102444703141</v>
      </c>
    </row>
    <row r="731" spans="1:27" s="7" customFormat="1" x14ac:dyDescent="0.35">
      <c r="A731" s="102" t="s">
        <v>34</v>
      </c>
      <c r="B731" s="103">
        <v>2024</v>
      </c>
      <c r="C731" s="17" t="s">
        <v>82</v>
      </c>
      <c r="D731" s="116"/>
      <c r="E731" s="117"/>
      <c r="F731" s="117"/>
      <c r="G731" s="110" t="s">
        <v>62</v>
      </c>
      <c r="H731" s="122">
        <v>644.83762999999999</v>
      </c>
      <c r="I731" s="122">
        <v>777.8728000000001</v>
      </c>
      <c r="J731" s="123">
        <v>1422.7103999999999</v>
      </c>
      <c r="K731">
        <v>487</v>
      </c>
      <c r="L731">
        <v>555</v>
      </c>
      <c r="M731">
        <v>40</v>
      </c>
      <c r="N731">
        <v>1082</v>
      </c>
      <c r="O731">
        <v>309</v>
      </c>
      <c r="P731">
        <v>285</v>
      </c>
      <c r="Q731">
        <v>29</v>
      </c>
      <c r="R731">
        <v>623</v>
      </c>
      <c r="S731" s="105">
        <f>Table1[[#This Row],[Female Voters]]/Table1[[#This Row],[Female Population]]</f>
        <v>0.75522887831468521</v>
      </c>
      <c r="T731" s="94">
        <f>Table1[[#This Row],[Male Voters]]/Table1[[#This Row],[Male Population]]</f>
        <v>0.71348426117997688</v>
      </c>
      <c r="U731" s="94">
        <f>Table1[[#This Row],[Total Voters]]/Table1[[#This Row],[Total Population]]</f>
        <v>0.76052020144085541</v>
      </c>
      <c r="V731" s="94">
        <f>Table1[[#This Row],[Female Ballots]]/Table1[[#This Row],[Female Population]]</f>
        <v>0.47919039712369144</v>
      </c>
      <c r="W731" s="94">
        <f>Table1[[#This Row],[Male Ballots]]/Table1[[#This Row],[Male Population]]</f>
        <v>0.36638380979512325</v>
      </c>
      <c r="X731" s="94">
        <f>Table1[[#This Row],[Total Ballots]]/Table1[[#This Row],[Total Population]]</f>
        <v>0.43789656700337609</v>
      </c>
      <c r="Y731" s="94">
        <f>Table1[[#This Row],[Female Ballots]]/Table1[[#This Row],[Female Voters]]</f>
        <v>0.6344969199178645</v>
      </c>
      <c r="Z731" s="95">
        <f>Table1[[#This Row],[Male Ballots]]/Table1[[#This Row],[Male Voters]]</f>
        <v>0.51351351351351349</v>
      </c>
      <c r="AA731" s="94">
        <f>Table1[[#This Row],[Total Ballots]]/Table1[[#This Row],[Total Voters]]</f>
        <v>0.57578558225508314</v>
      </c>
    </row>
    <row r="732" spans="1:27" s="7" customFormat="1" x14ac:dyDescent="0.35">
      <c r="A732" s="102" t="s">
        <v>34</v>
      </c>
      <c r="B732" s="103">
        <v>2024</v>
      </c>
      <c r="C732" s="17" t="s">
        <v>82</v>
      </c>
      <c r="D732" s="116"/>
      <c r="E732" s="117"/>
      <c r="F732" s="117"/>
      <c r="G732" s="110" t="s">
        <v>63</v>
      </c>
      <c r="H732" s="122">
        <v>904.97829999999999</v>
      </c>
      <c r="I732" s="122">
        <v>950.86619999999994</v>
      </c>
      <c r="J732" s="123">
        <v>1855.845</v>
      </c>
      <c r="K732">
        <v>781</v>
      </c>
      <c r="L732">
        <v>717</v>
      </c>
      <c r="M732">
        <v>54</v>
      </c>
      <c r="N732">
        <v>1552</v>
      </c>
      <c r="O732">
        <v>517</v>
      </c>
      <c r="P732">
        <v>429</v>
      </c>
      <c r="Q732">
        <v>37</v>
      </c>
      <c r="R732">
        <v>983</v>
      </c>
      <c r="S732" s="105">
        <f>Table1[[#This Row],[Female Voters]]/Table1[[#This Row],[Female Population]]</f>
        <v>0.86300411844129299</v>
      </c>
      <c r="T732" s="94">
        <f>Table1[[#This Row],[Male Voters]]/Table1[[#This Row],[Male Population]]</f>
        <v>0.75404930788369595</v>
      </c>
      <c r="U732" s="94">
        <f>Table1[[#This Row],[Total Voters]]/Table1[[#This Row],[Total Population]]</f>
        <v>0.83627673647314293</v>
      </c>
      <c r="V732" s="94">
        <f>Table1[[#This Row],[Female Ballots]]/Table1[[#This Row],[Female Population]]</f>
        <v>0.57128441643296857</v>
      </c>
      <c r="W732" s="94">
        <f>Table1[[#This Row],[Male Ballots]]/Table1[[#This Row],[Male Population]]</f>
        <v>0.4511675775203704</v>
      </c>
      <c r="X732" s="94">
        <f>Table1[[#This Row],[Total Ballots]]/Table1[[#This Row],[Total Population]]</f>
        <v>0.52967785563988368</v>
      </c>
      <c r="Y732" s="94">
        <f>Table1[[#This Row],[Female Ballots]]/Table1[[#This Row],[Female Voters]]</f>
        <v>0.6619718309859155</v>
      </c>
      <c r="Z732" s="95">
        <f>Table1[[#This Row],[Male Ballots]]/Table1[[#This Row],[Male Voters]]</f>
        <v>0.59832635983263593</v>
      </c>
      <c r="AA732" s="94">
        <f>Table1[[#This Row],[Total Ballots]]/Table1[[#This Row],[Total Voters]]</f>
        <v>0.63337628865979378</v>
      </c>
    </row>
    <row r="733" spans="1:27" s="7" customFormat="1" x14ac:dyDescent="0.35">
      <c r="A733" s="102" t="s">
        <v>34</v>
      </c>
      <c r="B733" s="103">
        <v>2024</v>
      </c>
      <c r="C733" s="17" t="s">
        <v>82</v>
      </c>
      <c r="D733" s="116"/>
      <c r="E733" s="117"/>
      <c r="F733" s="117"/>
      <c r="G733" s="110" t="s">
        <v>64</v>
      </c>
      <c r="H733" s="122">
        <v>1208.1179999999999</v>
      </c>
      <c r="I733" s="122">
        <v>1238.8258000000001</v>
      </c>
      <c r="J733" s="123">
        <v>2446.944</v>
      </c>
      <c r="K733">
        <v>977</v>
      </c>
      <c r="L733">
        <v>883</v>
      </c>
      <c r="M733">
        <v>64</v>
      </c>
      <c r="N733">
        <v>1924</v>
      </c>
      <c r="O733">
        <v>712</v>
      </c>
      <c r="P733">
        <v>651</v>
      </c>
      <c r="Q733">
        <v>45</v>
      </c>
      <c r="R733">
        <v>1408</v>
      </c>
      <c r="S733" s="105">
        <f>Table1[[#This Row],[Female Voters]]/Table1[[#This Row],[Female Population]]</f>
        <v>0.80869583931370947</v>
      </c>
      <c r="T733" s="94">
        <f>Table1[[#This Row],[Male Voters]]/Table1[[#This Row],[Male Population]]</f>
        <v>0.71277172302998526</v>
      </c>
      <c r="U733" s="94">
        <f>Table1[[#This Row],[Total Voters]]/Table1[[#This Row],[Total Population]]</f>
        <v>0.78628689500045768</v>
      </c>
      <c r="V733" s="94">
        <f>Table1[[#This Row],[Female Ballots]]/Table1[[#This Row],[Female Population]]</f>
        <v>0.5893464049041568</v>
      </c>
      <c r="W733" s="94">
        <f>Table1[[#This Row],[Male Ballots]]/Table1[[#This Row],[Male Population]]</f>
        <v>0.52549761233581027</v>
      </c>
      <c r="X733" s="94">
        <f>Table1[[#This Row],[Total Ballots]]/Table1[[#This Row],[Total Population]]</f>
        <v>0.57541161546811048</v>
      </c>
      <c r="Y733" s="94">
        <f>Table1[[#This Row],[Female Ballots]]/Table1[[#This Row],[Female Voters]]</f>
        <v>0.7287615148413511</v>
      </c>
      <c r="Z733" s="95">
        <f>Table1[[#This Row],[Male Ballots]]/Table1[[#This Row],[Male Voters]]</f>
        <v>0.73725934314835784</v>
      </c>
      <c r="AA733" s="94">
        <f>Table1[[#This Row],[Total Ballots]]/Table1[[#This Row],[Total Voters]]</f>
        <v>0.73180873180873185</v>
      </c>
    </row>
    <row r="734" spans="1:27" s="7" customFormat="1" x14ac:dyDescent="0.35">
      <c r="A734" s="102" t="s">
        <v>34</v>
      </c>
      <c r="B734" s="103">
        <v>2024</v>
      </c>
      <c r="C734" s="17" t="s">
        <v>82</v>
      </c>
      <c r="D734" s="116"/>
      <c r="E734" s="117"/>
      <c r="F734" s="117"/>
      <c r="G734" s="110" t="s">
        <v>65</v>
      </c>
      <c r="H734" s="122">
        <v>1257.9952000000001</v>
      </c>
      <c r="I734" s="122">
        <v>1267.6197999999999</v>
      </c>
      <c r="J734" s="123">
        <v>2525.6149999999998</v>
      </c>
      <c r="K734">
        <v>1006</v>
      </c>
      <c r="L734">
        <v>964</v>
      </c>
      <c r="M734">
        <v>63</v>
      </c>
      <c r="N734">
        <v>2033</v>
      </c>
      <c r="O734">
        <v>823</v>
      </c>
      <c r="P734">
        <v>764</v>
      </c>
      <c r="Q734">
        <v>48</v>
      </c>
      <c r="R734">
        <v>1635</v>
      </c>
      <c r="S734" s="105">
        <f>Table1[[#This Row],[Female Voters]]/Table1[[#This Row],[Female Population]]</f>
        <v>0.79968508623880274</v>
      </c>
      <c r="T734" s="94">
        <f>Table1[[#This Row],[Male Voters]]/Table1[[#This Row],[Male Population]]</f>
        <v>0.76048039009804047</v>
      </c>
      <c r="U734" s="94">
        <f>Table1[[#This Row],[Total Voters]]/Table1[[#This Row],[Total Population]]</f>
        <v>0.80495245712430441</v>
      </c>
      <c r="V734" s="94">
        <f>Table1[[#This Row],[Female Ballots]]/Table1[[#This Row],[Female Population]]</f>
        <v>0.65421553277786748</v>
      </c>
      <c r="W734" s="94">
        <f>Table1[[#This Row],[Male Ballots]]/Table1[[#This Row],[Male Population]]</f>
        <v>0.60270437555487855</v>
      </c>
      <c r="X734" s="94">
        <f>Table1[[#This Row],[Total Ballots]]/Table1[[#This Row],[Total Population]]</f>
        <v>0.64736707692977757</v>
      </c>
      <c r="Y734" s="94">
        <f>Table1[[#This Row],[Female Ballots]]/Table1[[#This Row],[Female Voters]]</f>
        <v>0.81809145129224647</v>
      </c>
      <c r="Z734" s="95">
        <f>Table1[[#This Row],[Male Ballots]]/Table1[[#This Row],[Male Voters]]</f>
        <v>0.79253112033195017</v>
      </c>
      <c r="AA734" s="94">
        <f>Table1[[#This Row],[Total Ballots]]/Table1[[#This Row],[Total Voters]]</f>
        <v>0.80423020167240533</v>
      </c>
    </row>
    <row r="735" spans="1:27" s="7" customFormat="1" x14ac:dyDescent="0.35">
      <c r="A735" s="102" t="s">
        <v>34</v>
      </c>
      <c r="B735" s="103">
        <v>2024</v>
      </c>
      <c r="C735" s="17" t="s">
        <v>82</v>
      </c>
      <c r="D735" s="116"/>
      <c r="E735" s="117"/>
      <c r="F735" s="117"/>
      <c r="G735" s="110" t="s">
        <v>66</v>
      </c>
      <c r="H735" s="122">
        <v>1856.5378000000001</v>
      </c>
      <c r="I735" s="122">
        <v>1729.8559</v>
      </c>
      <c r="J735" s="123">
        <v>3586.3940000000002</v>
      </c>
      <c r="K735">
        <v>1528</v>
      </c>
      <c r="L735">
        <v>1404</v>
      </c>
      <c r="M735">
        <v>102</v>
      </c>
      <c r="N735">
        <v>3034</v>
      </c>
      <c r="O735">
        <v>1349</v>
      </c>
      <c r="P735">
        <v>1215</v>
      </c>
      <c r="Q735">
        <v>88</v>
      </c>
      <c r="R735">
        <v>2652</v>
      </c>
      <c r="S735" s="105">
        <f>Table1[[#This Row],[Female Voters]]/Table1[[#This Row],[Female Population]]</f>
        <v>0.82303737634644436</v>
      </c>
      <c r="T735" s="94">
        <f>Table1[[#This Row],[Male Voters]]/Table1[[#This Row],[Male Population]]</f>
        <v>0.81162829805650283</v>
      </c>
      <c r="U735" s="94">
        <f>Table1[[#This Row],[Total Voters]]/Table1[[#This Row],[Total Population]]</f>
        <v>0.84597509364559498</v>
      </c>
      <c r="V735" s="94">
        <f>Table1[[#This Row],[Female Ballots]]/Table1[[#This Row],[Female Population]]</f>
        <v>0.72662134861999572</v>
      </c>
      <c r="W735" s="94">
        <f>Table1[[#This Row],[Male Ballots]]/Table1[[#This Row],[Male Population]]</f>
        <v>0.7023706425488967</v>
      </c>
      <c r="X735" s="94">
        <f>Table1[[#This Row],[Total Ballots]]/Table1[[#This Row],[Total Population]]</f>
        <v>0.73946142002245152</v>
      </c>
      <c r="Y735" s="94">
        <f>Table1[[#This Row],[Female Ballots]]/Table1[[#This Row],[Female Voters]]</f>
        <v>0.88285340314136129</v>
      </c>
      <c r="Z735" s="95">
        <f>Table1[[#This Row],[Male Ballots]]/Table1[[#This Row],[Male Voters]]</f>
        <v>0.86538461538461542</v>
      </c>
      <c r="AA735" s="94">
        <f>Table1[[#This Row],[Total Ballots]]/Table1[[#This Row],[Total Voters]]</f>
        <v>0.87409360580092288</v>
      </c>
    </row>
    <row r="736" spans="1:27" s="7" customFormat="1" x14ac:dyDescent="0.35">
      <c r="A736" s="102" t="s">
        <v>34</v>
      </c>
      <c r="B736" s="103">
        <v>2024</v>
      </c>
      <c r="C736" s="17" t="s">
        <v>82</v>
      </c>
      <c r="D736" s="116"/>
      <c r="E736" s="117"/>
      <c r="F736" s="117"/>
      <c r="G736" s="110" t="s">
        <v>67</v>
      </c>
      <c r="H736" s="122">
        <v>4442.8014999999996</v>
      </c>
      <c r="I736" s="122">
        <v>4090.0820000000003</v>
      </c>
      <c r="J736" s="123">
        <v>8532.8837999999996</v>
      </c>
      <c r="K736">
        <v>3869</v>
      </c>
      <c r="L736">
        <v>3523</v>
      </c>
      <c r="M736">
        <v>163</v>
      </c>
      <c r="N736">
        <v>7555</v>
      </c>
      <c r="O736">
        <v>3630</v>
      </c>
      <c r="P736">
        <v>3283</v>
      </c>
      <c r="Q736">
        <v>143</v>
      </c>
      <c r="R736">
        <v>7056</v>
      </c>
      <c r="S736" s="105">
        <f>Table1[[#This Row],[Female Voters]]/Table1[[#This Row],[Female Population]]</f>
        <v>0.87084691944936099</v>
      </c>
      <c r="T736" s="94">
        <f>Table1[[#This Row],[Male Voters]]/Table1[[#This Row],[Male Population]]</f>
        <v>0.86135192399565574</v>
      </c>
      <c r="U736" s="94">
        <f>Table1[[#This Row],[Total Voters]]/Table1[[#This Row],[Total Population]]</f>
        <v>0.8853982050007525</v>
      </c>
      <c r="V736" s="94">
        <f>Table1[[#This Row],[Female Ballots]]/Table1[[#This Row],[Female Population]]</f>
        <v>0.8170520334973328</v>
      </c>
      <c r="W736" s="94">
        <f>Table1[[#This Row],[Male Ballots]]/Table1[[#This Row],[Male Population]]</f>
        <v>0.80267339383415781</v>
      </c>
      <c r="X736" s="94">
        <f>Table1[[#This Row],[Total Ballots]]/Table1[[#This Row],[Total Population]]</f>
        <v>0.8269185618114242</v>
      </c>
      <c r="Y736" s="94">
        <f>Table1[[#This Row],[Female Ballots]]/Table1[[#This Row],[Female Voters]]</f>
        <v>0.93822693202377871</v>
      </c>
      <c r="Z736" s="95">
        <f>Table1[[#This Row],[Male Ballots]]/Table1[[#This Row],[Male Voters]]</f>
        <v>0.93187624183934148</v>
      </c>
      <c r="AA736" s="94">
        <f>Table1[[#This Row],[Total Ballots]]/Table1[[#This Row],[Total Voters]]</f>
        <v>0.93395102581072142</v>
      </c>
    </row>
    <row r="737" spans="1:27" s="7" customFormat="1" x14ac:dyDescent="0.35">
      <c r="A737" s="102" t="s">
        <v>31</v>
      </c>
      <c r="B737" s="103">
        <v>2024</v>
      </c>
      <c r="C737" s="17" t="s">
        <v>82</v>
      </c>
      <c r="D737" s="17" t="s">
        <v>87</v>
      </c>
      <c r="E737" s="117"/>
      <c r="F737" s="117"/>
      <c r="G737" s="110" t="s">
        <v>79</v>
      </c>
      <c r="H737" s="122">
        <v>5687.6345499999998</v>
      </c>
      <c r="I737" s="122">
        <v>5757.0511000000006</v>
      </c>
      <c r="J737" s="123">
        <v>11444.686</v>
      </c>
      <c r="K737">
        <v>5286</v>
      </c>
      <c r="L737">
        <v>5308</v>
      </c>
      <c r="M737">
        <v>294</v>
      </c>
      <c r="N737">
        <v>10888</v>
      </c>
      <c r="O737">
        <v>4235</v>
      </c>
      <c r="P737">
        <v>4170</v>
      </c>
      <c r="Q737">
        <v>213</v>
      </c>
      <c r="R737">
        <v>8618</v>
      </c>
      <c r="S737" s="105">
        <f>Table1[[#This Row],[Female Voters]]/Table1[[#This Row],[Female Population]]</f>
        <v>0.9293846068221806</v>
      </c>
      <c r="T737" s="94">
        <f>Table1[[#This Row],[Male Voters]]/Table1[[#This Row],[Male Population]]</f>
        <v>0.92199980646341662</v>
      </c>
      <c r="U737" s="94">
        <f>Table1[[#This Row],[Total Voters]]/Table1[[#This Row],[Total Population]]</f>
        <v>0.95135856064552582</v>
      </c>
      <c r="V737" s="94">
        <f>Table1[[#This Row],[Female Ballots]]/Table1[[#This Row],[Female Population]]</f>
        <v>0.74459776955957901</v>
      </c>
      <c r="W737" s="94">
        <f>Table1[[#This Row],[Male Ballots]]/Table1[[#This Row],[Male Population]]</f>
        <v>0.72432916219902921</v>
      </c>
      <c r="X737" s="94">
        <f>Table1[[#This Row],[Total Ballots]]/Table1[[#This Row],[Total Population]]</f>
        <v>0.75301323251682051</v>
      </c>
      <c r="Y737" s="94">
        <f>Table1[[#This Row],[Female Ballots]]/Table1[[#This Row],[Female Voters]]</f>
        <v>0.80117290957245557</v>
      </c>
      <c r="Z737" s="95">
        <f>Table1[[#This Row],[Male Ballots]]/Table1[[#This Row],[Male Voters]]</f>
        <v>0.78560663149962318</v>
      </c>
      <c r="AA737" s="94">
        <f>Table1[[#This Row],[Total Ballots]]/Table1[[#This Row],[Total Voters]]</f>
        <v>0.79151359294636292</v>
      </c>
    </row>
    <row r="738" spans="1:27" s="7" customFormat="1" x14ac:dyDescent="0.35">
      <c r="A738" s="102" t="s">
        <v>31</v>
      </c>
      <c r="B738" s="103">
        <v>2024</v>
      </c>
      <c r="C738" s="17" t="s">
        <v>82</v>
      </c>
      <c r="D738" s="17" t="s">
        <v>87</v>
      </c>
      <c r="E738" s="117"/>
      <c r="F738" s="117"/>
      <c r="G738" s="110" t="s">
        <v>62</v>
      </c>
      <c r="H738" s="122">
        <v>389.21325000000002</v>
      </c>
      <c r="I738" s="122">
        <v>460.69350000000003</v>
      </c>
      <c r="J738" s="123">
        <v>849.9067</v>
      </c>
      <c r="K738">
        <v>383</v>
      </c>
      <c r="L738">
        <v>429</v>
      </c>
      <c r="M738">
        <v>22</v>
      </c>
      <c r="N738">
        <v>834</v>
      </c>
      <c r="O738">
        <v>226</v>
      </c>
      <c r="P738">
        <v>239</v>
      </c>
      <c r="Q738">
        <v>15</v>
      </c>
      <c r="R738">
        <v>480</v>
      </c>
      <c r="S738" s="105">
        <f>Table1[[#This Row],[Female Voters]]/Table1[[#This Row],[Female Population]]</f>
        <v>0.98403638622271972</v>
      </c>
      <c r="T738" s="94">
        <f>Table1[[#This Row],[Male Voters]]/Table1[[#This Row],[Male Population]]</f>
        <v>0.93120480319344634</v>
      </c>
      <c r="U738" s="94">
        <f>Table1[[#This Row],[Total Voters]]/Table1[[#This Row],[Total Population]]</f>
        <v>0.98128418095774517</v>
      </c>
      <c r="V738" s="94">
        <f>Table1[[#This Row],[Female Ballots]]/Table1[[#This Row],[Female Population]]</f>
        <v>0.58065854643951609</v>
      </c>
      <c r="W738" s="94">
        <f>Table1[[#This Row],[Male Ballots]]/Table1[[#This Row],[Male Population]]</f>
        <v>0.51878309548539314</v>
      </c>
      <c r="X738" s="94">
        <f>Table1[[#This Row],[Total Ballots]]/Table1[[#This Row],[Total Population]]</f>
        <v>0.56476787393251515</v>
      </c>
      <c r="Y738" s="94">
        <f>Table1[[#This Row],[Female Ballots]]/Table1[[#This Row],[Female Voters]]</f>
        <v>0.59007832898172319</v>
      </c>
      <c r="Z738" s="95">
        <f>Table1[[#This Row],[Male Ballots]]/Table1[[#This Row],[Male Voters]]</f>
        <v>0.55710955710955712</v>
      </c>
      <c r="AA738" s="94">
        <f>Table1[[#This Row],[Total Ballots]]/Table1[[#This Row],[Total Voters]]</f>
        <v>0.57553956834532372</v>
      </c>
    </row>
    <row r="739" spans="1:27" s="7" customFormat="1" x14ac:dyDescent="0.35">
      <c r="A739" s="102" t="s">
        <v>31</v>
      </c>
      <c r="B739" s="103">
        <v>2024</v>
      </c>
      <c r="C739" s="17" t="s">
        <v>82</v>
      </c>
      <c r="D739" s="17" t="s">
        <v>87</v>
      </c>
      <c r="E739" s="117"/>
      <c r="F739" s="117"/>
      <c r="G739" s="110" t="s">
        <v>63</v>
      </c>
      <c r="H739" s="122">
        <v>545.3143</v>
      </c>
      <c r="I739" s="122">
        <v>600.30330000000004</v>
      </c>
      <c r="J739" s="123">
        <v>1145.6177</v>
      </c>
      <c r="K739">
        <v>542</v>
      </c>
      <c r="L739">
        <v>599</v>
      </c>
      <c r="M739">
        <v>39</v>
      </c>
      <c r="N739">
        <v>1180</v>
      </c>
      <c r="O739">
        <v>334</v>
      </c>
      <c r="P739">
        <v>333</v>
      </c>
      <c r="Q739">
        <v>21</v>
      </c>
      <c r="R739">
        <v>688</v>
      </c>
      <c r="S739" s="105">
        <f>Table1[[#This Row],[Female Voters]]/Table1[[#This Row],[Female Population]]</f>
        <v>0.99392222063496227</v>
      </c>
      <c r="T739" s="94">
        <f>Table1[[#This Row],[Male Voters]]/Table1[[#This Row],[Male Population]]</f>
        <v>0.99782893080880941</v>
      </c>
      <c r="U739" s="94">
        <f>Table1[[#This Row],[Total Voters]]/Table1[[#This Row],[Total Population]]</f>
        <v>1.0300120188436335</v>
      </c>
      <c r="V739" s="94">
        <f>Table1[[#This Row],[Female Ballots]]/Table1[[#This Row],[Female Population]]</f>
        <v>0.6124908149300321</v>
      </c>
      <c r="W739" s="94">
        <f>Table1[[#This Row],[Male Ballots]]/Table1[[#This Row],[Male Population]]</f>
        <v>0.55471958924763531</v>
      </c>
      <c r="X739" s="94">
        <f>Table1[[#This Row],[Total Ballots]]/Table1[[#This Row],[Total Population]]</f>
        <v>0.60054938047832185</v>
      </c>
      <c r="Y739" s="94">
        <f>Table1[[#This Row],[Female Ballots]]/Table1[[#This Row],[Female Voters]]</f>
        <v>0.6162361623616236</v>
      </c>
      <c r="Z739" s="95">
        <f>Table1[[#This Row],[Male Ballots]]/Table1[[#This Row],[Male Voters]]</f>
        <v>0.55592654424040067</v>
      </c>
      <c r="AA739" s="94">
        <f>Table1[[#This Row],[Total Ballots]]/Table1[[#This Row],[Total Voters]]</f>
        <v>0.58305084745762714</v>
      </c>
    </row>
    <row r="740" spans="1:27" s="7" customFormat="1" x14ac:dyDescent="0.35">
      <c r="A740" s="102" t="s">
        <v>31</v>
      </c>
      <c r="B740" s="103">
        <v>2024</v>
      </c>
      <c r="C740" s="17" t="s">
        <v>82</v>
      </c>
      <c r="D740" s="17" t="s">
        <v>87</v>
      </c>
      <c r="E740" s="117"/>
      <c r="F740" s="117"/>
      <c r="G740" s="110" t="s">
        <v>64</v>
      </c>
      <c r="H740" s="122">
        <v>765.65969999999993</v>
      </c>
      <c r="I740" s="122">
        <v>727.82740000000001</v>
      </c>
      <c r="J740" s="123">
        <v>1493.4872</v>
      </c>
      <c r="K740">
        <v>709</v>
      </c>
      <c r="L740">
        <v>675</v>
      </c>
      <c r="M740">
        <v>52</v>
      </c>
      <c r="N740">
        <v>1436</v>
      </c>
      <c r="O740">
        <v>510</v>
      </c>
      <c r="P740">
        <v>477</v>
      </c>
      <c r="Q740">
        <v>36</v>
      </c>
      <c r="R740">
        <v>1023</v>
      </c>
      <c r="S740" s="105">
        <f>Table1[[#This Row],[Female Voters]]/Table1[[#This Row],[Female Population]]</f>
        <v>0.9259988477909965</v>
      </c>
      <c r="T740" s="94">
        <f>Table1[[#This Row],[Male Voters]]/Table1[[#This Row],[Male Population]]</f>
        <v>0.92741768171959449</v>
      </c>
      <c r="U740" s="94">
        <f>Table1[[#This Row],[Total Voters]]/Table1[[#This Row],[Total Population]]</f>
        <v>0.9615080731860306</v>
      </c>
      <c r="V740" s="94">
        <f>Table1[[#This Row],[Female Ballots]]/Table1[[#This Row],[Female Population]]</f>
        <v>0.66609226004712019</v>
      </c>
      <c r="W740" s="94">
        <f>Table1[[#This Row],[Male Ballots]]/Table1[[#This Row],[Male Population]]</f>
        <v>0.6553751617485134</v>
      </c>
      <c r="X740" s="94">
        <f>Table1[[#This Row],[Total Ballots]]/Table1[[#This Row],[Total Population]]</f>
        <v>0.68497406606497868</v>
      </c>
      <c r="Y740" s="94">
        <f>Table1[[#This Row],[Female Ballots]]/Table1[[#This Row],[Female Voters]]</f>
        <v>0.71932299012693934</v>
      </c>
      <c r="Z740" s="95">
        <f>Table1[[#This Row],[Male Ballots]]/Table1[[#This Row],[Male Voters]]</f>
        <v>0.70666666666666667</v>
      </c>
      <c r="AA740" s="94">
        <f>Table1[[#This Row],[Total Ballots]]/Table1[[#This Row],[Total Voters]]</f>
        <v>0.71239554317548748</v>
      </c>
    </row>
    <row r="741" spans="1:27" s="7" customFormat="1" x14ac:dyDescent="0.35">
      <c r="A741" s="102" t="s">
        <v>31</v>
      </c>
      <c r="B741" s="103">
        <v>2024</v>
      </c>
      <c r="C741" s="17" t="s">
        <v>82</v>
      </c>
      <c r="D741" s="17" t="s">
        <v>87</v>
      </c>
      <c r="E741" s="117"/>
      <c r="F741" s="117"/>
      <c r="G741" s="110" t="s">
        <v>65</v>
      </c>
      <c r="H741" s="122">
        <v>728.27970000000005</v>
      </c>
      <c r="I741" s="122">
        <v>759.26140000000009</v>
      </c>
      <c r="J741" s="123">
        <v>1487.5410000000002</v>
      </c>
      <c r="K741">
        <v>706</v>
      </c>
      <c r="L741">
        <v>686</v>
      </c>
      <c r="M741">
        <v>48</v>
      </c>
      <c r="N741">
        <v>1440</v>
      </c>
      <c r="O741">
        <v>557</v>
      </c>
      <c r="P741">
        <v>534</v>
      </c>
      <c r="Q741">
        <v>37</v>
      </c>
      <c r="R741">
        <v>1128</v>
      </c>
      <c r="S741" s="105">
        <f>Table1[[#This Row],[Female Voters]]/Table1[[#This Row],[Female Population]]</f>
        <v>0.96940777011909018</v>
      </c>
      <c r="T741" s="94">
        <f>Table1[[#This Row],[Male Voters]]/Table1[[#This Row],[Male Population]]</f>
        <v>0.90350964766548114</v>
      </c>
      <c r="U741" s="94">
        <f>Table1[[#This Row],[Total Voters]]/Table1[[#This Row],[Total Population]]</f>
        <v>0.96804054476481649</v>
      </c>
      <c r="V741" s="94">
        <f>Table1[[#This Row],[Female Ballots]]/Table1[[#This Row],[Female Population]]</f>
        <v>0.7648160452639281</v>
      </c>
      <c r="W741" s="94">
        <f>Table1[[#This Row],[Male Ballots]]/Table1[[#This Row],[Male Population]]</f>
        <v>0.70331509016525784</v>
      </c>
      <c r="X741" s="94">
        <f>Table1[[#This Row],[Total Ballots]]/Table1[[#This Row],[Total Population]]</f>
        <v>0.75829842673243952</v>
      </c>
      <c r="Y741" s="94">
        <f>Table1[[#This Row],[Female Ballots]]/Table1[[#This Row],[Female Voters]]</f>
        <v>0.78895184135977336</v>
      </c>
      <c r="Z741" s="95">
        <f>Table1[[#This Row],[Male Ballots]]/Table1[[#This Row],[Male Voters]]</f>
        <v>0.77842565597667635</v>
      </c>
      <c r="AA741" s="94">
        <f>Table1[[#This Row],[Total Ballots]]/Table1[[#This Row],[Total Voters]]</f>
        <v>0.78333333333333333</v>
      </c>
    </row>
    <row r="742" spans="1:27" s="7" customFormat="1" x14ac:dyDescent="0.35">
      <c r="A742" s="102" t="s">
        <v>31</v>
      </c>
      <c r="B742" s="103">
        <v>2024</v>
      </c>
      <c r="C742" s="17" t="s">
        <v>82</v>
      </c>
      <c r="D742" s="17" t="s">
        <v>87</v>
      </c>
      <c r="E742" s="117"/>
      <c r="F742" s="117"/>
      <c r="G742" s="110" t="s">
        <v>66</v>
      </c>
      <c r="H742" s="122">
        <v>1083.9792</v>
      </c>
      <c r="I742" s="122">
        <v>1050.7505000000001</v>
      </c>
      <c r="J742" s="123">
        <v>2134.7300999999998</v>
      </c>
      <c r="K742">
        <v>1012</v>
      </c>
      <c r="L742">
        <v>991</v>
      </c>
      <c r="M742">
        <v>53</v>
      </c>
      <c r="N742">
        <v>2056</v>
      </c>
      <c r="O742">
        <v>891</v>
      </c>
      <c r="P742">
        <v>836</v>
      </c>
      <c r="Q742">
        <v>40</v>
      </c>
      <c r="R742">
        <v>1767</v>
      </c>
      <c r="S742" s="105">
        <f>Table1[[#This Row],[Female Voters]]/Table1[[#This Row],[Female Population]]</f>
        <v>0.93359724983652825</v>
      </c>
      <c r="T742" s="94">
        <f>Table1[[#This Row],[Male Voters]]/Table1[[#This Row],[Male Population]]</f>
        <v>0.9431354065498897</v>
      </c>
      <c r="U742" s="94">
        <f>Table1[[#This Row],[Total Voters]]/Table1[[#This Row],[Total Population]]</f>
        <v>0.96311941261333234</v>
      </c>
      <c r="V742" s="94">
        <f>Table1[[#This Row],[Female Ballots]]/Table1[[#This Row],[Female Population]]</f>
        <v>0.82197149170389983</v>
      </c>
      <c r="W742" s="94">
        <f>Table1[[#This Row],[Male Ballots]]/Table1[[#This Row],[Male Population]]</f>
        <v>0.79562179604006844</v>
      </c>
      <c r="X742" s="94">
        <f>Table1[[#This Row],[Total Ballots]]/Table1[[#This Row],[Total Population]]</f>
        <v>0.8277393006263416</v>
      </c>
      <c r="Y742" s="94">
        <f>Table1[[#This Row],[Female Ballots]]/Table1[[#This Row],[Female Voters]]</f>
        <v>0.88043478260869568</v>
      </c>
      <c r="Z742" s="95">
        <f>Table1[[#This Row],[Male Ballots]]/Table1[[#This Row],[Male Voters]]</f>
        <v>0.84359233097880926</v>
      </c>
      <c r="AA742" s="94">
        <f>Table1[[#This Row],[Total Ballots]]/Table1[[#This Row],[Total Voters]]</f>
        <v>0.85943579766536971</v>
      </c>
    </row>
    <row r="743" spans="1:27" s="7" customFormat="1" x14ac:dyDescent="0.35">
      <c r="A743" s="102" t="s">
        <v>31</v>
      </c>
      <c r="B743" s="103">
        <v>2024</v>
      </c>
      <c r="C743" s="17" t="s">
        <v>82</v>
      </c>
      <c r="D743" s="17" t="s">
        <v>87</v>
      </c>
      <c r="E743" s="117"/>
      <c r="F743" s="117"/>
      <c r="G743" s="110" t="s">
        <v>67</v>
      </c>
      <c r="H743" s="122">
        <v>2175.1884</v>
      </c>
      <c r="I743" s="122">
        <v>2158.2150000000001</v>
      </c>
      <c r="J743" s="123">
        <v>4333.4032999999999</v>
      </c>
      <c r="K743">
        <v>1934</v>
      </c>
      <c r="L743">
        <v>1928</v>
      </c>
      <c r="M743">
        <v>80</v>
      </c>
      <c r="N743">
        <v>3942</v>
      </c>
      <c r="O743">
        <v>1717</v>
      </c>
      <c r="P743">
        <v>1751</v>
      </c>
      <c r="Q743">
        <v>64</v>
      </c>
      <c r="R743">
        <v>3532</v>
      </c>
      <c r="S743" s="105">
        <f>Table1[[#This Row],[Female Voters]]/Table1[[#This Row],[Female Population]]</f>
        <v>0.88911838625104844</v>
      </c>
      <c r="T743" s="94">
        <f>Table1[[#This Row],[Male Voters]]/Table1[[#This Row],[Male Population]]</f>
        <v>0.89333083126565238</v>
      </c>
      <c r="U743" s="94">
        <f>Table1[[#This Row],[Total Voters]]/Table1[[#This Row],[Total Population]]</f>
        <v>0.9096776198975064</v>
      </c>
      <c r="V743" s="94">
        <f>Table1[[#This Row],[Female Ballots]]/Table1[[#This Row],[Female Population]]</f>
        <v>0.78935691271615827</v>
      </c>
      <c r="W743" s="94">
        <f>Table1[[#This Row],[Male Ballots]]/Table1[[#This Row],[Male Population]]</f>
        <v>0.81131861283514384</v>
      </c>
      <c r="X743" s="94">
        <f>Table1[[#This Row],[Total Ballots]]/Table1[[#This Row],[Total Population]]</f>
        <v>0.81506376293201233</v>
      </c>
      <c r="Y743" s="94">
        <f>Table1[[#This Row],[Female Ballots]]/Table1[[#This Row],[Female Voters]]</f>
        <v>0.88779731127197514</v>
      </c>
      <c r="Z743" s="95">
        <f>Table1[[#This Row],[Male Ballots]]/Table1[[#This Row],[Male Voters]]</f>
        <v>0.90819502074688796</v>
      </c>
      <c r="AA743" s="94">
        <f>Table1[[#This Row],[Total Ballots]]/Table1[[#This Row],[Total Voters]]</f>
        <v>0.89599188229325211</v>
      </c>
    </row>
    <row r="744" spans="1:27" s="7" customFormat="1" x14ac:dyDescent="0.35">
      <c r="A744" s="102" t="s">
        <v>55</v>
      </c>
      <c r="B744" s="103">
        <v>2024</v>
      </c>
      <c r="C744" s="17" t="s">
        <v>82</v>
      </c>
      <c r="D744" s="116"/>
      <c r="E744" s="117"/>
      <c r="F744" s="117"/>
      <c r="G744" s="110" t="s">
        <v>79</v>
      </c>
      <c r="H744" s="122">
        <v>374285.90700000001</v>
      </c>
      <c r="I744" s="122">
        <v>361047.75299999991</v>
      </c>
      <c r="J744" s="123">
        <v>735333.64999999991</v>
      </c>
      <c r="K744">
        <v>291841</v>
      </c>
      <c r="L744">
        <v>269620</v>
      </c>
      <c r="M744">
        <v>15869</v>
      </c>
      <c r="N744">
        <v>577330</v>
      </c>
      <c r="O744">
        <v>229184</v>
      </c>
      <c r="P744">
        <v>202514</v>
      </c>
      <c r="Q744">
        <v>11661</v>
      </c>
      <c r="R744">
        <v>443359</v>
      </c>
      <c r="S744" s="105">
        <f>Table1[[#This Row],[Female Voters]]/Table1[[#This Row],[Female Population]]</f>
        <v>0.77972746112505908</v>
      </c>
      <c r="T744" s="94">
        <f>Table1[[#This Row],[Male Voters]]/Table1[[#This Row],[Male Population]]</f>
        <v>0.74677102338869861</v>
      </c>
      <c r="U744" s="94">
        <f>Table1[[#This Row],[Total Voters]]/Table1[[#This Row],[Total Population]]</f>
        <v>0.78512658845409844</v>
      </c>
      <c r="V744" s="94">
        <f>Table1[[#This Row],[Female Ballots]]/Table1[[#This Row],[Female Population]]</f>
        <v>0.61232334884572615</v>
      </c>
      <c r="W744" s="94">
        <f>Table1[[#This Row],[Male Ballots]]/Table1[[#This Row],[Male Population]]</f>
        <v>0.56090641284229248</v>
      </c>
      <c r="X744" s="94">
        <f>Table1[[#This Row],[Total Ballots]]/Table1[[#This Row],[Total Population]]</f>
        <v>0.60293582375837151</v>
      </c>
      <c r="Y744" s="94">
        <f>Table1[[#This Row],[Female Ballots]]/Table1[[#This Row],[Female Voters]]</f>
        <v>0.78530432667102978</v>
      </c>
      <c r="Z744" s="95">
        <f>Table1[[#This Row],[Male Ballots]]/Table1[[#This Row],[Male Voters]]</f>
        <v>0.75110896817743489</v>
      </c>
      <c r="AA744" s="94">
        <f>Table1[[#This Row],[Total Ballots]]/Table1[[#This Row],[Total Voters]]</f>
        <v>0.76794727452237022</v>
      </c>
    </row>
    <row r="745" spans="1:27" s="7" customFormat="1" x14ac:dyDescent="0.35">
      <c r="A745" s="102" t="s">
        <v>55</v>
      </c>
      <c r="B745" s="103">
        <v>2024</v>
      </c>
      <c r="C745" s="17" t="s">
        <v>82</v>
      </c>
      <c r="D745" s="116"/>
      <c r="E745" s="117"/>
      <c r="F745" s="117"/>
      <c r="G745" s="110" t="s">
        <v>62</v>
      </c>
      <c r="H745" s="122">
        <v>40255.212</v>
      </c>
      <c r="I745" s="122">
        <v>45354.002999999997</v>
      </c>
      <c r="J745" s="123">
        <v>85609.21</v>
      </c>
      <c r="K745">
        <v>26508</v>
      </c>
      <c r="L745">
        <v>26577</v>
      </c>
      <c r="M745">
        <v>2787</v>
      </c>
      <c r="N745">
        <v>55872</v>
      </c>
      <c r="O745">
        <v>17166</v>
      </c>
      <c r="P745">
        <v>15021</v>
      </c>
      <c r="Q745">
        <v>1965</v>
      </c>
      <c r="R745">
        <v>34152</v>
      </c>
      <c r="S745" s="105">
        <f>Table1[[#This Row],[Female Voters]]/Table1[[#This Row],[Female Population]]</f>
        <v>0.65849858150045271</v>
      </c>
      <c r="T745" s="94">
        <f>Table1[[#This Row],[Male Voters]]/Table1[[#This Row],[Male Population]]</f>
        <v>0.58599017158419298</v>
      </c>
      <c r="U745" s="94">
        <f>Table1[[#This Row],[Total Voters]]/Table1[[#This Row],[Total Population]]</f>
        <v>0.6526400605729219</v>
      </c>
      <c r="V745" s="94">
        <f>Table1[[#This Row],[Female Ballots]]/Table1[[#This Row],[Female Population]]</f>
        <v>0.42642925343431304</v>
      </c>
      <c r="W745" s="94">
        <f>Table1[[#This Row],[Male Ballots]]/Table1[[#This Row],[Male Population]]</f>
        <v>0.33119458055334172</v>
      </c>
      <c r="X745" s="94">
        <f>Table1[[#This Row],[Total Ballots]]/Table1[[#This Row],[Total Population]]</f>
        <v>0.39892904046188488</v>
      </c>
      <c r="Y745" s="94">
        <f>Table1[[#This Row],[Female Ballots]]/Table1[[#This Row],[Female Voters]]</f>
        <v>0.6475780896333182</v>
      </c>
      <c r="Z745" s="95">
        <f>Table1[[#This Row],[Male Ballots]]/Table1[[#This Row],[Male Voters]]</f>
        <v>0.56518794446325771</v>
      </c>
      <c r="AA745" s="94">
        <f>Table1[[#This Row],[Total Ballots]]/Table1[[#This Row],[Total Voters]]</f>
        <v>0.6112542955326461</v>
      </c>
    </row>
    <row r="746" spans="1:27" s="7" customFormat="1" x14ac:dyDescent="0.35">
      <c r="A746" s="102" t="s">
        <v>55</v>
      </c>
      <c r="B746" s="103">
        <v>2024</v>
      </c>
      <c r="C746" s="17" t="s">
        <v>82</v>
      </c>
      <c r="D746" s="116"/>
      <c r="E746" s="117"/>
      <c r="F746" s="117"/>
      <c r="G746" s="110" t="s">
        <v>63</v>
      </c>
      <c r="H746" s="122">
        <v>63991.509999999995</v>
      </c>
      <c r="I746" s="122">
        <v>66782.239999999991</v>
      </c>
      <c r="J746" s="123">
        <v>130773.75</v>
      </c>
      <c r="K746">
        <v>47635</v>
      </c>
      <c r="L746">
        <v>46144</v>
      </c>
      <c r="M746">
        <v>3704</v>
      </c>
      <c r="N746">
        <v>97483</v>
      </c>
      <c r="O746">
        <v>31995</v>
      </c>
      <c r="P746">
        <v>27783</v>
      </c>
      <c r="Q746">
        <v>2668</v>
      </c>
      <c r="R746">
        <v>62446</v>
      </c>
      <c r="S746" s="105">
        <f>Table1[[#This Row],[Female Voters]]/Table1[[#This Row],[Female Population]]</f>
        <v>0.74439562373196078</v>
      </c>
      <c r="T746" s="94">
        <f>Table1[[#This Row],[Male Voters]]/Table1[[#This Row],[Male Population]]</f>
        <v>0.69096214802019229</v>
      </c>
      <c r="U746" s="94">
        <f>Table1[[#This Row],[Total Voters]]/Table1[[#This Row],[Total Population]]</f>
        <v>0.74543247402479473</v>
      </c>
      <c r="V746" s="94">
        <f>Table1[[#This Row],[Female Ballots]]/Table1[[#This Row],[Female Population]]</f>
        <v>0.49998820155986323</v>
      </c>
      <c r="W746" s="94">
        <f>Table1[[#This Row],[Male Ballots]]/Table1[[#This Row],[Male Population]]</f>
        <v>0.41602378117295863</v>
      </c>
      <c r="X746" s="94">
        <f>Table1[[#This Row],[Total Ballots]]/Table1[[#This Row],[Total Population]]</f>
        <v>0.47751173305040195</v>
      </c>
      <c r="Y746" s="94">
        <f>Table1[[#This Row],[Female Ballots]]/Table1[[#This Row],[Female Voters]]</f>
        <v>0.67166999055316468</v>
      </c>
      <c r="Z746" s="95">
        <f>Table1[[#This Row],[Male Ballots]]/Table1[[#This Row],[Male Voters]]</f>
        <v>0.60209344660194175</v>
      </c>
      <c r="AA746" s="94">
        <f>Table1[[#This Row],[Total Ballots]]/Table1[[#This Row],[Total Voters]]</f>
        <v>0.64058348635146645</v>
      </c>
    </row>
    <row r="747" spans="1:27" s="7" customFormat="1" x14ac:dyDescent="0.35">
      <c r="A747" s="102" t="s">
        <v>55</v>
      </c>
      <c r="B747" s="103">
        <v>2024</v>
      </c>
      <c r="C747" s="17" t="s">
        <v>82</v>
      </c>
      <c r="D747" s="116"/>
      <c r="E747" s="117"/>
      <c r="F747" s="117"/>
      <c r="G747" s="110" t="s">
        <v>64</v>
      </c>
      <c r="H747" s="122">
        <v>68378.14</v>
      </c>
      <c r="I747" s="122">
        <v>67797.84</v>
      </c>
      <c r="J747" s="123">
        <v>136175.99</v>
      </c>
      <c r="K747">
        <v>53887</v>
      </c>
      <c r="L747">
        <v>50826</v>
      </c>
      <c r="M747">
        <v>3128</v>
      </c>
      <c r="N747">
        <v>107841</v>
      </c>
      <c r="O747">
        <v>40589</v>
      </c>
      <c r="P747">
        <v>36386</v>
      </c>
      <c r="Q747">
        <v>2268</v>
      </c>
      <c r="R747">
        <v>79243</v>
      </c>
      <c r="S747" s="105">
        <f>Table1[[#This Row],[Female Voters]]/Table1[[#This Row],[Female Population]]</f>
        <v>0.78807349834318396</v>
      </c>
      <c r="T747" s="94">
        <f>Table1[[#This Row],[Male Voters]]/Table1[[#This Row],[Male Population]]</f>
        <v>0.74966990098799613</v>
      </c>
      <c r="U747" s="94">
        <f>Table1[[#This Row],[Total Voters]]/Table1[[#This Row],[Total Population]]</f>
        <v>0.79192374514773134</v>
      </c>
      <c r="V747" s="94">
        <f>Table1[[#This Row],[Female Ballots]]/Table1[[#This Row],[Female Population]]</f>
        <v>0.59359614052093257</v>
      </c>
      <c r="W747" s="94">
        <f>Table1[[#This Row],[Male Ballots]]/Table1[[#This Row],[Male Population]]</f>
        <v>0.53668376455651101</v>
      </c>
      <c r="X747" s="94">
        <f>Table1[[#This Row],[Total Ballots]]/Table1[[#This Row],[Total Population]]</f>
        <v>0.58191609255052967</v>
      </c>
      <c r="Y747" s="94">
        <f>Table1[[#This Row],[Female Ballots]]/Table1[[#This Row],[Female Voters]]</f>
        <v>0.75322433982222059</v>
      </c>
      <c r="Z747" s="95">
        <f>Table1[[#This Row],[Male Ballots]]/Table1[[#This Row],[Male Voters]]</f>
        <v>0.71589344036516744</v>
      </c>
      <c r="AA747" s="94">
        <f>Table1[[#This Row],[Total Ballots]]/Table1[[#This Row],[Total Voters]]</f>
        <v>0.73481328993610961</v>
      </c>
    </row>
    <row r="748" spans="1:27" s="7" customFormat="1" x14ac:dyDescent="0.35">
      <c r="A748" s="102" t="s">
        <v>55</v>
      </c>
      <c r="B748" s="103">
        <v>2024</v>
      </c>
      <c r="C748" s="17" t="s">
        <v>82</v>
      </c>
      <c r="D748" s="116"/>
      <c r="E748" s="117"/>
      <c r="F748" s="117"/>
      <c r="G748" s="110" t="s">
        <v>65</v>
      </c>
      <c r="H748" s="122">
        <v>57035.35</v>
      </c>
      <c r="I748" s="122">
        <v>55598.3</v>
      </c>
      <c r="J748" s="123">
        <v>112633.65</v>
      </c>
      <c r="K748">
        <v>44649</v>
      </c>
      <c r="L748">
        <v>42340</v>
      </c>
      <c r="M748">
        <v>1936</v>
      </c>
      <c r="N748">
        <v>88925</v>
      </c>
      <c r="O748">
        <v>35934</v>
      </c>
      <c r="P748">
        <v>33102</v>
      </c>
      <c r="Q748">
        <v>1395</v>
      </c>
      <c r="R748">
        <v>70431</v>
      </c>
      <c r="S748" s="105">
        <f>Table1[[#This Row],[Female Voters]]/Table1[[#This Row],[Female Population]]</f>
        <v>0.78283029735067811</v>
      </c>
      <c r="T748" s="94">
        <f>Table1[[#This Row],[Male Voters]]/Table1[[#This Row],[Male Population]]</f>
        <v>0.76153407568217013</v>
      </c>
      <c r="U748" s="94">
        <f>Table1[[#This Row],[Total Voters]]/Table1[[#This Row],[Total Population]]</f>
        <v>0.78950651070972133</v>
      </c>
      <c r="V748" s="94">
        <f>Table1[[#This Row],[Female Ballots]]/Table1[[#This Row],[Female Population]]</f>
        <v>0.6300303232994976</v>
      </c>
      <c r="W748" s="94">
        <f>Table1[[#This Row],[Male Ballots]]/Table1[[#This Row],[Male Population]]</f>
        <v>0.59537791623125169</v>
      </c>
      <c r="X748" s="94">
        <f>Table1[[#This Row],[Total Ballots]]/Table1[[#This Row],[Total Population]]</f>
        <v>0.62531046450150563</v>
      </c>
      <c r="Y748" s="94">
        <f>Table1[[#This Row],[Female Ballots]]/Table1[[#This Row],[Female Voters]]</f>
        <v>0.80481085802593566</v>
      </c>
      <c r="Z748" s="95">
        <f>Table1[[#This Row],[Male Ballots]]/Table1[[#This Row],[Male Voters]]</f>
        <v>0.78181388757675951</v>
      </c>
      <c r="AA748" s="94">
        <f>Table1[[#This Row],[Total Ballots]]/Table1[[#This Row],[Total Voters]]</f>
        <v>0.79202698903570423</v>
      </c>
    </row>
    <row r="749" spans="1:27" s="7" customFormat="1" x14ac:dyDescent="0.35">
      <c r="A749" s="102" t="s">
        <v>55</v>
      </c>
      <c r="B749" s="103">
        <v>2024</v>
      </c>
      <c r="C749" s="17" t="s">
        <v>82</v>
      </c>
      <c r="D749" s="116"/>
      <c r="E749" s="117"/>
      <c r="F749" s="117"/>
      <c r="G749" s="110" t="s">
        <v>66</v>
      </c>
      <c r="H749" s="122">
        <v>57171.82</v>
      </c>
      <c r="I749" s="122">
        <v>54495.899999999994</v>
      </c>
      <c r="J749" s="123">
        <v>111667.72</v>
      </c>
      <c r="K749">
        <v>45974</v>
      </c>
      <c r="L749">
        <v>42975</v>
      </c>
      <c r="M749">
        <v>1979</v>
      </c>
      <c r="N749">
        <v>90928</v>
      </c>
      <c r="O749">
        <v>38990</v>
      </c>
      <c r="P749">
        <v>36022</v>
      </c>
      <c r="Q749">
        <v>1483</v>
      </c>
      <c r="R749">
        <v>76495</v>
      </c>
      <c r="S749" s="105">
        <f>Table1[[#This Row],[Female Voters]]/Table1[[#This Row],[Female Population]]</f>
        <v>0.80413742294717927</v>
      </c>
      <c r="T749" s="94">
        <f>Table1[[#This Row],[Male Voters]]/Table1[[#This Row],[Male Population]]</f>
        <v>0.78859143531898734</v>
      </c>
      <c r="U749" s="94">
        <f>Table1[[#This Row],[Total Voters]]/Table1[[#This Row],[Total Population]]</f>
        <v>0.81427291611219432</v>
      </c>
      <c r="V749" s="94">
        <f>Table1[[#This Row],[Female Ballots]]/Table1[[#This Row],[Female Population]]</f>
        <v>0.68197933877214334</v>
      </c>
      <c r="W749" s="94">
        <f>Table1[[#This Row],[Male Ballots]]/Table1[[#This Row],[Male Population]]</f>
        <v>0.66100385533590611</v>
      </c>
      <c r="X749" s="94">
        <f>Table1[[#This Row],[Total Ballots]]/Table1[[#This Row],[Total Population]]</f>
        <v>0.68502338903310644</v>
      </c>
      <c r="Y749" s="94">
        <f>Table1[[#This Row],[Female Ballots]]/Table1[[#This Row],[Female Voters]]</f>
        <v>0.84808804976725971</v>
      </c>
      <c r="Z749" s="95">
        <f>Table1[[#This Row],[Male Ballots]]/Table1[[#This Row],[Male Voters]]</f>
        <v>0.83820826061663756</v>
      </c>
      <c r="AA749" s="94">
        <f>Table1[[#This Row],[Total Ballots]]/Table1[[#This Row],[Total Voters]]</f>
        <v>0.84127001583670602</v>
      </c>
    </row>
    <row r="750" spans="1:27" s="7" customFormat="1" x14ac:dyDescent="0.35">
      <c r="A750" s="102" t="s">
        <v>55</v>
      </c>
      <c r="B750" s="103">
        <v>2024</v>
      </c>
      <c r="C750" s="17" t="s">
        <v>82</v>
      </c>
      <c r="D750" s="116"/>
      <c r="E750" s="117"/>
      <c r="F750" s="117"/>
      <c r="G750" s="110" t="s">
        <v>67</v>
      </c>
      <c r="H750" s="122">
        <v>87453.875</v>
      </c>
      <c r="I750" s="122">
        <v>71019.47</v>
      </c>
      <c r="J750" s="123">
        <v>158473.32999999999</v>
      </c>
      <c r="K750">
        <v>73188</v>
      </c>
      <c r="L750">
        <v>60758</v>
      </c>
      <c r="M750">
        <v>2335</v>
      </c>
      <c r="N750">
        <v>136281</v>
      </c>
      <c r="O750">
        <v>64510</v>
      </c>
      <c r="P750">
        <v>54200</v>
      </c>
      <c r="Q750">
        <v>1882</v>
      </c>
      <c r="R750">
        <v>120592</v>
      </c>
      <c r="S750" s="105">
        <f>Table1[[#This Row],[Female Voters]]/Table1[[#This Row],[Female Population]]</f>
        <v>0.83687543862407465</v>
      </c>
      <c r="T750" s="94">
        <f>Table1[[#This Row],[Male Voters]]/Table1[[#This Row],[Male Population]]</f>
        <v>0.85551187582785393</v>
      </c>
      <c r="U750" s="94">
        <f>Table1[[#This Row],[Total Voters]]/Table1[[#This Row],[Total Population]]</f>
        <v>0.85996173614828442</v>
      </c>
      <c r="V750" s="94">
        <f>Table1[[#This Row],[Female Ballots]]/Table1[[#This Row],[Female Population]]</f>
        <v>0.73764598767064349</v>
      </c>
      <c r="W750" s="94">
        <f>Table1[[#This Row],[Male Ballots]]/Table1[[#This Row],[Male Population]]</f>
        <v>0.76317100085370959</v>
      </c>
      <c r="X750" s="94">
        <f>Table1[[#This Row],[Total Ballots]]/Table1[[#This Row],[Total Population]]</f>
        <v>0.76096085063650776</v>
      </c>
      <c r="Y750" s="94">
        <f>Table1[[#This Row],[Female Ballots]]/Table1[[#This Row],[Female Voters]]</f>
        <v>0.88142864950538335</v>
      </c>
      <c r="Z750" s="95">
        <f>Table1[[#This Row],[Male Ballots]]/Table1[[#This Row],[Male Voters]]</f>
        <v>0.8920635965634155</v>
      </c>
      <c r="AA750" s="94">
        <f>Table1[[#This Row],[Total Ballots]]/Table1[[#This Row],[Total Voters]]</f>
        <v>0.8848775691402323</v>
      </c>
    </row>
    <row r="751" spans="1:27" s="7" customFormat="1" x14ac:dyDescent="0.35">
      <c r="A751" s="102" t="s">
        <v>23</v>
      </c>
      <c r="B751" s="103">
        <v>2024</v>
      </c>
      <c r="C751" s="17" t="s">
        <v>82</v>
      </c>
      <c r="D751" s="17" t="s">
        <v>87</v>
      </c>
      <c r="E751" s="117"/>
      <c r="F751" s="117"/>
      <c r="G751" s="110" t="s">
        <v>79</v>
      </c>
      <c r="H751" s="122">
        <v>8298.9817999999996</v>
      </c>
      <c r="I751" s="122">
        <v>7705.06052</v>
      </c>
      <c r="J751" s="123">
        <v>16004.042699999998</v>
      </c>
      <c r="K751">
        <v>7506</v>
      </c>
      <c r="L751">
        <v>7017</v>
      </c>
      <c r="M751">
        <v>528</v>
      </c>
      <c r="N751">
        <v>15051</v>
      </c>
      <c r="O751">
        <v>6672</v>
      </c>
      <c r="P751">
        <v>6021</v>
      </c>
      <c r="Q751">
        <v>448</v>
      </c>
      <c r="R751">
        <v>13141</v>
      </c>
      <c r="S751" s="105">
        <f>Table1[[#This Row],[Female Voters]]/Table1[[#This Row],[Female Population]]</f>
        <v>0.90444830232065343</v>
      </c>
      <c r="T751" s="94">
        <f>Table1[[#This Row],[Male Voters]]/Table1[[#This Row],[Male Population]]</f>
        <v>0.91070017967879635</v>
      </c>
      <c r="U751" s="94">
        <f>Table1[[#This Row],[Total Voters]]/Table1[[#This Row],[Total Population]]</f>
        <v>0.94044987770496269</v>
      </c>
      <c r="V751" s="94">
        <f>Table1[[#This Row],[Female Ballots]]/Table1[[#This Row],[Female Population]]</f>
        <v>0.80395404650724744</v>
      </c>
      <c r="W751" s="94">
        <f>Table1[[#This Row],[Male Ballots]]/Table1[[#This Row],[Male Population]]</f>
        <v>0.78143448508565383</v>
      </c>
      <c r="X751" s="94">
        <f>Table1[[#This Row],[Total Ballots]]/Table1[[#This Row],[Total Population]]</f>
        <v>0.82110503241784039</v>
      </c>
      <c r="Y751" s="94">
        <f>Table1[[#This Row],[Female Ballots]]/Table1[[#This Row],[Female Voters]]</f>
        <v>0.88888888888888884</v>
      </c>
      <c r="Z751" s="95">
        <f>Table1[[#This Row],[Male Ballots]]/Table1[[#This Row],[Male Voters]]</f>
        <v>0.8580589995724669</v>
      </c>
      <c r="AA751" s="94">
        <f>Table1[[#This Row],[Total Ballots]]/Table1[[#This Row],[Total Voters]]</f>
        <v>0.87309813301441763</v>
      </c>
    </row>
    <row r="752" spans="1:27" s="7" customFormat="1" x14ac:dyDescent="0.35">
      <c r="A752" s="102" t="s">
        <v>23</v>
      </c>
      <c r="B752" s="103">
        <v>2024</v>
      </c>
      <c r="C752" s="17" t="s">
        <v>82</v>
      </c>
      <c r="D752" s="17" t="s">
        <v>87</v>
      </c>
      <c r="E752" s="117"/>
      <c r="F752" s="117"/>
      <c r="G752" s="110" t="s">
        <v>62</v>
      </c>
      <c r="H752" s="122">
        <v>472.42139999999995</v>
      </c>
      <c r="I752" s="122">
        <v>431.80602000000005</v>
      </c>
      <c r="J752" s="123">
        <v>904.2274000000001</v>
      </c>
      <c r="K752">
        <v>368</v>
      </c>
      <c r="L752">
        <v>357</v>
      </c>
      <c r="M752">
        <v>62</v>
      </c>
      <c r="N752">
        <v>787</v>
      </c>
      <c r="O752">
        <v>250</v>
      </c>
      <c r="P752">
        <v>214</v>
      </c>
      <c r="Q752">
        <v>47</v>
      </c>
      <c r="R752">
        <v>511</v>
      </c>
      <c r="S752" s="105">
        <f>Table1[[#This Row],[Female Voters]]/Table1[[#This Row],[Female Population]]</f>
        <v>0.77896555913851495</v>
      </c>
      <c r="T752" s="94">
        <f>Table1[[#This Row],[Male Voters]]/Table1[[#This Row],[Male Population]]</f>
        <v>0.8267601271515389</v>
      </c>
      <c r="U752" s="94">
        <f>Table1[[#This Row],[Total Voters]]/Table1[[#This Row],[Total Population]]</f>
        <v>0.87035628427096978</v>
      </c>
      <c r="V752" s="94">
        <f>Table1[[#This Row],[Female Ballots]]/Table1[[#This Row],[Female Population]]</f>
        <v>0.52918855919736074</v>
      </c>
      <c r="W752" s="94">
        <f>Table1[[#This Row],[Male Ballots]]/Table1[[#This Row],[Male Population]]</f>
        <v>0.49559290535134265</v>
      </c>
      <c r="X752" s="94">
        <f>Table1[[#This Row],[Total Ballots]]/Table1[[#This Row],[Total Population]]</f>
        <v>0.56512333070198928</v>
      </c>
      <c r="Y752" s="94">
        <f>Table1[[#This Row],[Female Ballots]]/Table1[[#This Row],[Female Voters]]</f>
        <v>0.67934782608695654</v>
      </c>
      <c r="Z752" s="95">
        <f>Table1[[#This Row],[Male Ballots]]/Table1[[#This Row],[Male Voters]]</f>
        <v>0.59943977591036413</v>
      </c>
      <c r="AA752" s="94">
        <f>Table1[[#This Row],[Total Ballots]]/Table1[[#This Row],[Total Voters]]</f>
        <v>0.64930114358322744</v>
      </c>
    </row>
    <row r="753" spans="1:27" s="7" customFormat="1" x14ac:dyDescent="0.35">
      <c r="A753" s="102" t="s">
        <v>23</v>
      </c>
      <c r="B753" s="103">
        <v>2024</v>
      </c>
      <c r="C753" s="17" t="s">
        <v>82</v>
      </c>
      <c r="D753" s="17" t="s">
        <v>87</v>
      </c>
      <c r="E753" s="117"/>
      <c r="F753" s="117"/>
      <c r="G753" s="110" t="s">
        <v>63</v>
      </c>
      <c r="H753" s="122">
        <v>725.45669999999996</v>
      </c>
      <c r="I753" s="122">
        <v>718.46900000000005</v>
      </c>
      <c r="J753" s="123">
        <v>1443.9257</v>
      </c>
      <c r="K753">
        <v>647</v>
      </c>
      <c r="L753">
        <v>621</v>
      </c>
      <c r="M753">
        <v>79</v>
      </c>
      <c r="N753">
        <v>1347</v>
      </c>
      <c r="O753">
        <v>482</v>
      </c>
      <c r="P753">
        <v>418</v>
      </c>
      <c r="Q753">
        <v>65</v>
      </c>
      <c r="R753">
        <v>965</v>
      </c>
      <c r="S753" s="105">
        <f>Table1[[#This Row],[Female Voters]]/Table1[[#This Row],[Female Population]]</f>
        <v>0.89185198785813136</v>
      </c>
      <c r="T753" s="94">
        <f>Table1[[#This Row],[Male Voters]]/Table1[[#This Row],[Male Population]]</f>
        <v>0.86433791854624198</v>
      </c>
      <c r="U753" s="94">
        <f>Table1[[#This Row],[Total Voters]]/Table1[[#This Row],[Total Population]]</f>
        <v>0.9328734851107644</v>
      </c>
      <c r="V753" s="94">
        <f>Table1[[#This Row],[Female Ballots]]/Table1[[#This Row],[Female Population]]</f>
        <v>0.66440905432398656</v>
      </c>
      <c r="W753" s="94">
        <f>Table1[[#This Row],[Male Ballots]]/Table1[[#This Row],[Male Population]]</f>
        <v>0.58179267303112592</v>
      </c>
      <c r="X753" s="94">
        <f>Table1[[#This Row],[Total Ballots]]/Table1[[#This Row],[Total Population]]</f>
        <v>0.66831693625232935</v>
      </c>
      <c r="Y753" s="94">
        <f>Table1[[#This Row],[Female Ballots]]/Table1[[#This Row],[Female Voters]]</f>
        <v>0.74497681607418853</v>
      </c>
      <c r="Z753" s="95">
        <f>Table1[[#This Row],[Male Ballots]]/Table1[[#This Row],[Male Voters]]</f>
        <v>0.67310789049919484</v>
      </c>
      <c r="AA753" s="94">
        <f>Table1[[#This Row],[Total Ballots]]/Table1[[#This Row],[Total Voters]]</f>
        <v>0.7164068299925761</v>
      </c>
    </row>
    <row r="754" spans="1:27" s="7" customFormat="1" x14ac:dyDescent="0.35">
      <c r="A754" s="102" t="s">
        <v>23</v>
      </c>
      <c r="B754" s="103">
        <v>2024</v>
      </c>
      <c r="C754" s="17" t="s">
        <v>82</v>
      </c>
      <c r="D754" s="17" t="s">
        <v>87</v>
      </c>
      <c r="E754" s="117"/>
      <c r="F754" s="117"/>
      <c r="G754" s="110" t="s">
        <v>64</v>
      </c>
      <c r="H754" s="122">
        <v>1007.6222</v>
      </c>
      <c r="I754" s="122">
        <v>1002.7017</v>
      </c>
      <c r="J754" s="123">
        <v>2010.3240999999998</v>
      </c>
      <c r="K754">
        <v>916</v>
      </c>
      <c r="L754">
        <v>824</v>
      </c>
      <c r="M754">
        <v>90</v>
      </c>
      <c r="N754">
        <v>1830</v>
      </c>
      <c r="O754">
        <v>761</v>
      </c>
      <c r="P754">
        <v>664</v>
      </c>
      <c r="Q754">
        <v>75</v>
      </c>
      <c r="R754">
        <v>1500</v>
      </c>
      <c r="S754" s="105">
        <f>Table1[[#This Row],[Female Voters]]/Table1[[#This Row],[Female Population]]</f>
        <v>0.90907087993892943</v>
      </c>
      <c r="T754" s="94">
        <f>Table1[[#This Row],[Male Voters]]/Table1[[#This Row],[Male Population]]</f>
        <v>0.82177979752103747</v>
      </c>
      <c r="U754" s="94">
        <f>Table1[[#This Row],[Total Voters]]/Table1[[#This Row],[Total Population]]</f>
        <v>0.9103009808219481</v>
      </c>
      <c r="V754" s="94">
        <f>Table1[[#This Row],[Female Ballots]]/Table1[[#This Row],[Female Population]]</f>
        <v>0.75524338387939449</v>
      </c>
      <c r="W754" s="94">
        <f>Table1[[#This Row],[Male Ballots]]/Table1[[#This Row],[Male Population]]</f>
        <v>0.66221090479850586</v>
      </c>
      <c r="X754" s="94">
        <f>Table1[[#This Row],[Total Ballots]]/Table1[[#This Row],[Total Population]]</f>
        <v>0.74614834493602311</v>
      </c>
      <c r="Y754" s="94">
        <f>Table1[[#This Row],[Female Ballots]]/Table1[[#This Row],[Female Voters]]</f>
        <v>0.83078602620087338</v>
      </c>
      <c r="Z754" s="95">
        <f>Table1[[#This Row],[Male Ballots]]/Table1[[#This Row],[Male Voters]]</f>
        <v>0.80582524271844658</v>
      </c>
      <c r="AA754" s="94">
        <f>Table1[[#This Row],[Total Ballots]]/Table1[[#This Row],[Total Voters]]</f>
        <v>0.81967213114754101</v>
      </c>
    </row>
    <row r="755" spans="1:27" s="7" customFormat="1" x14ac:dyDescent="0.35">
      <c r="A755" s="102" t="s">
        <v>23</v>
      </c>
      <c r="B755" s="103">
        <v>2024</v>
      </c>
      <c r="C755" s="17" t="s">
        <v>82</v>
      </c>
      <c r="D755" s="17" t="s">
        <v>87</v>
      </c>
      <c r="E755" s="117"/>
      <c r="F755" s="117"/>
      <c r="G755" s="110" t="s">
        <v>65</v>
      </c>
      <c r="H755" s="122">
        <v>1036.7712000000001</v>
      </c>
      <c r="I755" s="122">
        <v>998.35739999999998</v>
      </c>
      <c r="J755" s="123">
        <v>2035.1280000000002</v>
      </c>
      <c r="K755">
        <v>952</v>
      </c>
      <c r="L755">
        <v>901</v>
      </c>
      <c r="M755">
        <v>70</v>
      </c>
      <c r="N755">
        <v>1923</v>
      </c>
      <c r="O755">
        <v>829</v>
      </c>
      <c r="P755">
        <v>760</v>
      </c>
      <c r="Q755">
        <v>57</v>
      </c>
      <c r="R755">
        <v>1646</v>
      </c>
      <c r="S755" s="105">
        <f>Table1[[#This Row],[Female Voters]]/Table1[[#This Row],[Female Population]]</f>
        <v>0.91823538308162866</v>
      </c>
      <c r="T755" s="94">
        <f>Table1[[#This Row],[Male Voters]]/Table1[[#This Row],[Male Population]]</f>
        <v>0.90248241761918124</v>
      </c>
      <c r="U755" s="94">
        <f>Table1[[#This Row],[Total Voters]]/Table1[[#This Row],[Total Population]]</f>
        <v>0.94490371121619865</v>
      </c>
      <c r="V755" s="94">
        <f>Table1[[#This Row],[Female Ballots]]/Table1[[#This Row],[Female Population]]</f>
        <v>0.79959782833473758</v>
      </c>
      <c r="W755" s="94">
        <f>Table1[[#This Row],[Male Ballots]]/Table1[[#This Row],[Male Population]]</f>
        <v>0.76125042995624614</v>
      </c>
      <c r="X755" s="94">
        <f>Table1[[#This Row],[Total Ballots]]/Table1[[#This Row],[Total Population]]</f>
        <v>0.80879433627761987</v>
      </c>
      <c r="Y755" s="94">
        <f>Table1[[#This Row],[Female Ballots]]/Table1[[#This Row],[Female Voters]]</f>
        <v>0.87079831932773111</v>
      </c>
      <c r="Z755" s="95">
        <f>Table1[[#This Row],[Male Ballots]]/Table1[[#This Row],[Male Voters]]</f>
        <v>0.84350721420643726</v>
      </c>
      <c r="AA755" s="94">
        <f>Table1[[#This Row],[Total Ballots]]/Table1[[#This Row],[Total Voters]]</f>
        <v>0.85595423816952676</v>
      </c>
    </row>
    <row r="756" spans="1:27" s="7" customFormat="1" x14ac:dyDescent="0.35">
      <c r="A756" s="102" t="s">
        <v>23</v>
      </c>
      <c r="B756" s="103">
        <v>2024</v>
      </c>
      <c r="C756" s="17" t="s">
        <v>82</v>
      </c>
      <c r="D756" s="17" t="s">
        <v>87</v>
      </c>
      <c r="E756" s="117"/>
      <c r="F756" s="117"/>
      <c r="G756" s="110" t="s">
        <v>66</v>
      </c>
      <c r="H756" s="122">
        <v>1383.9204</v>
      </c>
      <c r="I756" s="122">
        <v>1260.3692999999998</v>
      </c>
      <c r="J756" s="123">
        <v>2644.29</v>
      </c>
      <c r="K756">
        <v>1211</v>
      </c>
      <c r="L756">
        <v>1149</v>
      </c>
      <c r="M756">
        <v>85</v>
      </c>
      <c r="N756">
        <v>2445</v>
      </c>
      <c r="O756">
        <v>1118</v>
      </c>
      <c r="P756">
        <v>1002</v>
      </c>
      <c r="Q756">
        <v>73</v>
      </c>
      <c r="R756">
        <v>2193</v>
      </c>
      <c r="S756" s="105">
        <f>Table1[[#This Row],[Female Voters]]/Table1[[#This Row],[Female Population]]</f>
        <v>0.87505032803909821</v>
      </c>
      <c r="T756" s="94">
        <f>Table1[[#This Row],[Male Voters]]/Table1[[#This Row],[Male Population]]</f>
        <v>0.91163756527551099</v>
      </c>
      <c r="U756" s="94">
        <f>Table1[[#This Row],[Total Voters]]/Table1[[#This Row],[Total Population]]</f>
        <v>0.92463383365667151</v>
      </c>
      <c r="V756" s="94">
        <f>Table1[[#This Row],[Female Ballots]]/Table1[[#This Row],[Female Population]]</f>
        <v>0.80784993125327154</v>
      </c>
      <c r="W756" s="94">
        <f>Table1[[#This Row],[Male Ballots]]/Table1[[#This Row],[Male Population]]</f>
        <v>0.79500508303399653</v>
      </c>
      <c r="X756" s="94">
        <f>Table1[[#This Row],[Total Ballots]]/Table1[[#This Row],[Total Population]]</f>
        <v>0.82933415018776313</v>
      </c>
      <c r="Y756" s="94">
        <f>Table1[[#This Row],[Female Ballots]]/Table1[[#This Row],[Female Voters]]</f>
        <v>0.92320396366639146</v>
      </c>
      <c r="Z756" s="95">
        <f>Table1[[#This Row],[Male Ballots]]/Table1[[#This Row],[Male Voters]]</f>
        <v>0.87206266318537862</v>
      </c>
      <c r="AA756" s="94">
        <f>Table1[[#This Row],[Total Ballots]]/Table1[[#This Row],[Total Voters]]</f>
        <v>0.89693251533742335</v>
      </c>
    </row>
    <row r="757" spans="1:27" s="7" customFormat="1" x14ac:dyDescent="0.35">
      <c r="A757" s="102" t="s">
        <v>23</v>
      </c>
      <c r="B757" s="103">
        <v>2024</v>
      </c>
      <c r="C757" s="17" t="s">
        <v>82</v>
      </c>
      <c r="D757" s="17" t="s">
        <v>87</v>
      </c>
      <c r="E757" s="117"/>
      <c r="F757" s="117"/>
      <c r="G757" s="110" t="s">
        <v>67</v>
      </c>
      <c r="H757" s="122">
        <v>3672.7898999999998</v>
      </c>
      <c r="I757" s="122">
        <v>3293.3571000000002</v>
      </c>
      <c r="J757" s="123">
        <v>6966.1475</v>
      </c>
      <c r="K757">
        <v>3412</v>
      </c>
      <c r="L757">
        <v>3165</v>
      </c>
      <c r="M757">
        <v>142</v>
      </c>
      <c r="N757">
        <v>6719</v>
      </c>
      <c r="O757">
        <v>3232</v>
      </c>
      <c r="P757">
        <v>2963</v>
      </c>
      <c r="Q757">
        <v>131</v>
      </c>
      <c r="R757">
        <v>6326</v>
      </c>
      <c r="S757" s="105">
        <f>Table1[[#This Row],[Female Voters]]/Table1[[#This Row],[Female Population]]</f>
        <v>0.92899405980178729</v>
      </c>
      <c r="T757" s="94">
        <f>Table1[[#This Row],[Male Voters]]/Table1[[#This Row],[Male Population]]</f>
        <v>0.96102545332845923</v>
      </c>
      <c r="U757" s="94">
        <f>Table1[[#This Row],[Total Voters]]/Table1[[#This Row],[Total Population]]</f>
        <v>0.96452163839482297</v>
      </c>
      <c r="V757" s="94">
        <f>Table1[[#This Row],[Female Ballots]]/Table1[[#This Row],[Female Population]]</f>
        <v>0.87998499451329903</v>
      </c>
      <c r="W757" s="94">
        <f>Table1[[#This Row],[Male Ballots]]/Table1[[#This Row],[Male Population]]</f>
        <v>0.89968986357416258</v>
      </c>
      <c r="X757" s="94">
        <f>Table1[[#This Row],[Total Ballots]]/Table1[[#This Row],[Total Population]]</f>
        <v>0.90810595095782853</v>
      </c>
      <c r="Y757" s="94">
        <f>Table1[[#This Row],[Female Ballots]]/Table1[[#This Row],[Female Voters]]</f>
        <v>0.94724501758499413</v>
      </c>
      <c r="Z757" s="95">
        <f>Table1[[#This Row],[Male Ballots]]/Table1[[#This Row],[Male Voters]]</f>
        <v>0.93617693522906797</v>
      </c>
      <c r="AA757" s="94">
        <f>Table1[[#This Row],[Total Ballots]]/Table1[[#This Row],[Total Voters]]</f>
        <v>0.94150915314778982</v>
      </c>
    </row>
    <row r="758" spans="1:27" s="7" customFormat="1" x14ac:dyDescent="0.35">
      <c r="A758" s="102" t="s">
        <v>38</v>
      </c>
      <c r="B758" s="103">
        <v>2024</v>
      </c>
      <c r="C758" s="17" t="s">
        <v>82</v>
      </c>
      <c r="D758" s="17" t="s">
        <v>87</v>
      </c>
      <c r="E758" s="117"/>
      <c r="F758" s="117"/>
      <c r="G758" s="110" t="s">
        <v>79</v>
      </c>
      <c r="H758" s="122">
        <v>54128.664199999999</v>
      </c>
      <c r="I758" s="122">
        <v>51803.091300000007</v>
      </c>
      <c r="J758" s="123">
        <v>105931.75599999999</v>
      </c>
      <c r="K758">
        <v>44831</v>
      </c>
      <c r="L758">
        <v>41590</v>
      </c>
      <c r="M758">
        <v>2222</v>
      </c>
      <c r="N758">
        <v>88643</v>
      </c>
      <c r="O758">
        <v>36625</v>
      </c>
      <c r="P758">
        <v>32747</v>
      </c>
      <c r="Q758">
        <v>1643</v>
      </c>
      <c r="R758">
        <v>71015</v>
      </c>
      <c r="S758" s="105">
        <f>Table1[[#This Row],[Female Voters]]/Table1[[#This Row],[Female Population]]</f>
        <v>0.82823030389876129</v>
      </c>
      <c r="T758" s="94">
        <f>Table1[[#This Row],[Male Voters]]/Table1[[#This Row],[Male Population]]</f>
        <v>0.80284784085848548</v>
      </c>
      <c r="U758" s="94">
        <f>Table1[[#This Row],[Total Voters]]/Table1[[#This Row],[Total Population]]</f>
        <v>0.83679345408000227</v>
      </c>
      <c r="V758" s="94">
        <f>Table1[[#This Row],[Female Ballots]]/Table1[[#This Row],[Female Population]]</f>
        <v>0.67662855792402876</v>
      </c>
      <c r="W758" s="94">
        <f>Table1[[#This Row],[Male Ballots]]/Table1[[#This Row],[Male Population]]</f>
        <v>0.63214374235616311</v>
      </c>
      <c r="X758" s="94">
        <f>Table1[[#This Row],[Total Ballots]]/Table1[[#This Row],[Total Population]]</f>
        <v>0.67038443127479175</v>
      </c>
      <c r="Y758" s="94">
        <f>Table1[[#This Row],[Female Ballots]]/Table1[[#This Row],[Female Voters]]</f>
        <v>0.81695701635029327</v>
      </c>
      <c r="Z758" s="95">
        <f>Table1[[#This Row],[Male Ballots]]/Table1[[#This Row],[Male Voters]]</f>
        <v>0.78737677326280353</v>
      </c>
      <c r="AA758" s="94">
        <f>Table1[[#This Row],[Total Ballots]]/Table1[[#This Row],[Total Voters]]</f>
        <v>0.80113488938776889</v>
      </c>
    </row>
    <row r="759" spans="1:27" s="7" customFormat="1" x14ac:dyDescent="0.35">
      <c r="A759" s="102" t="s">
        <v>38</v>
      </c>
      <c r="B759" s="103">
        <v>2024</v>
      </c>
      <c r="C759" s="17" t="s">
        <v>82</v>
      </c>
      <c r="D759" s="17" t="s">
        <v>87</v>
      </c>
      <c r="E759" s="117"/>
      <c r="F759" s="117"/>
      <c r="G759" s="110" t="s">
        <v>62</v>
      </c>
      <c r="H759" s="122">
        <v>4771.4162000000006</v>
      </c>
      <c r="I759" s="122">
        <v>4934.9493000000002</v>
      </c>
      <c r="J759" s="123">
        <v>9706.3660000000018</v>
      </c>
      <c r="K759">
        <v>3444</v>
      </c>
      <c r="L759">
        <v>3643</v>
      </c>
      <c r="M759">
        <v>334</v>
      </c>
      <c r="N759">
        <v>7421</v>
      </c>
      <c r="O759">
        <v>2159</v>
      </c>
      <c r="P759">
        <v>1985</v>
      </c>
      <c r="Q759">
        <v>228</v>
      </c>
      <c r="R759">
        <v>4372</v>
      </c>
      <c r="S759" s="105">
        <f>Table1[[#This Row],[Female Voters]]/Table1[[#This Row],[Female Population]]</f>
        <v>0.7217982786745788</v>
      </c>
      <c r="T759" s="94">
        <f>Table1[[#This Row],[Male Voters]]/Table1[[#This Row],[Male Population]]</f>
        <v>0.73820413919956585</v>
      </c>
      <c r="U759" s="94">
        <f>Table1[[#This Row],[Total Voters]]/Table1[[#This Row],[Total Population]]</f>
        <v>0.76454978104060767</v>
      </c>
      <c r="V759" s="94">
        <f>Table1[[#This Row],[Female Ballots]]/Table1[[#This Row],[Female Population]]</f>
        <v>0.45248620315285004</v>
      </c>
      <c r="W759" s="94">
        <f>Table1[[#This Row],[Male Ballots]]/Table1[[#This Row],[Male Population]]</f>
        <v>0.40223310906152571</v>
      </c>
      <c r="X759" s="94">
        <f>Table1[[#This Row],[Total Ballots]]/Table1[[#This Row],[Total Population]]</f>
        <v>0.4504260399824197</v>
      </c>
      <c r="Y759" s="94">
        <f>Table1[[#This Row],[Female Ballots]]/Table1[[#This Row],[Female Voters]]</f>
        <v>0.62688734030197446</v>
      </c>
      <c r="Z759" s="95">
        <f>Table1[[#This Row],[Male Ballots]]/Table1[[#This Row],[Male Voters]]</f>
        <v>0.54488059291792479</v>
      </c>
      <c r="AA759" s="94">
        <f>Table1[[#This Row],[Total Ballots]]/Table1[[#This Row],[Total Voters]]</f>
        <v>0.58913893006333373</v>
      </c>
    </row>
    <row r="760" spans="1:27" s="7" customFormat="1" x14ac:dyDescent="0.35">
      <c r="A760" s="102" t="s">
        <v>38</v>
      </c>
      <c r="B760" s="103">
        <v>2024</v>
      </c>
      <c r="C760" s="17" t="s">
        <v>82</v>
      </c>
      <c r="D760" s="17" t="s">
        <v>87</v>
      </c>
      <c r="E760" s="117"/>
      <c r="F760" s="117"/>
      <c r="G760" s="110" t="s">
        <v>63</v>
      </c>
      <c r="H760" s="122">
        <v>7667.8109999999997</v>
      </c>
      <c r="I760" s="122">
        <v>7884.5460000000003</v>
      </c>
      <c r="J760" s="123">
        <v>15552.357</v>
      </c>
      <c r="K760">
        <v>6062</v>
      </c>
      <c r="L760">
        <v>5891</v>
      </c>
      <c r="M760">
        <v>430</v>
      </c>
      <c r="N760">
        <v>12383</v>
      </c>
      <c r="O760">
        <v>4010</v>
      </c>
      <c r="P760">
        <v>3578</v>
      </c>
      <c r="Q760">
        <v>304</v>
      </c>
      <c r="R760">
        <v>7892</v>
      </c>
      <c r="S760" s="105">
        <f>Table1[[#This Row],[Female Voters]]/Table1[[#This Row],[Female Population]]</f>
        <v>0.79057764986643519</v>
      </c>
      <c r="T760" s="94">
        <f>Table1[[#This Row],[Male Voters]]/Table1[[#This Row],[Male Population]]</f>
        <v>0.74715779450078668</v>
      </c>
      <c r="U760" s="94">
        <f>Table1[[#This Row],[Total Voters]]/Table1[[#This Row],[Total Population]]</f>
        <v>0.7962137186022672</v>
      </c>
      <c r="V760" s="94">
        <f>Table1[[#This Row],[Female Ballots]]/Table1[[#This Row],[Female Population]]</f>
        <v>0.52296541998752966</v>
      </c>
      <c r="W760" s="94">
        <f>Table1[[#This Row],[Male Ballots]]/Table1[[#This Row],[Male Population]]</f>
        <v>0.45379911538343487</v>
      </c>
      <c r="X760" s="94">
        <f>Table1[[#This Row],[Total Ballots]]/Table1[[#This Row],[Total Population]]</f>
        <v>0.50744719916087322</v>
      </c>
      <c r="Y760" s="94">
        <f>Table1[[#This Row],[Female Ballots]]/Table1[[#This Row],[Female Voters]]</f>
        <v>0.66149785549323659</v>
      </c>
      <c r="Z760" s="95">
        <f>Table1[[#This Row],[Male Ballots]]/Table1[[#This Row],[Male Voters]]</f>
        <v>0.6073671702597182</v>
      </c>
      <c r="AA760" s="94">
        <f>Table1[[#This Row],[Total Ballots]]/Table1[[#This Row],[Total Voters]]</f>
        <v>0.63732536542033436</v>
      </c>
    </row>
    <row r="761" spans="1:27" s="7" customFormat="1" x14ac:dyDescent="0.35">
      <c r="A761" s="106" t="s">
        <v>38</v>
      </c>
      <c r="B761" s="103">
        <v>2024</v>
      </c>
      <c r="C761" s="17" t="s">
        <v>82</v>
      </c>
      <c r="D761" s="17" t="s">
        <v>87</v>
      </c>
      <c r="E761" s="117"/>
      <c r="F761" s="117"/>
      <c r="G761" s="110" t="s">
        <v>64</v>
      </c>
      <c r="H761" s="122">
        <v>8368.9979999999996</v>
      </c>
      <c r="I761" s="122">
        <v>8579.348</v>
      </c>
      <c r="J761" s="123">
        <v>16948.345999999998</v>
      </c>
      <c r="K761">
        <v>6588</v>
      </c>
      <c r="L761">
        <v>6350</v>
      </c>
      <c r="M761">
        <v>383</v>
      </c>
      <c r="N761">
        <v>13321</v>
      </c>
      <c r="O761">
        <v>4998</v>
      </c>
      <c r="P761">
        <v>4633</v>
      </c>
      <c r="Q761">
        <v>272</v>
      </c>
      <c r="R761">
        <v>9903</v>
      </c>
      <c r="S761" s="105">
        <f>Table1[[#This Row],[Female Voters]]/Table1[[#This Row],[Female Population]]</f>
        <v>0.78719101139706338</v>
      </c>
      <c r="T761" s="94">
        <f>Table1[[#This Row],[Male Voters]]/Table1[[#This Row],[Male Population]]</f>
        <v>0.74014948455290541</v>
      </c>
      <c r="U761" s="94">
        <f>Table1[[#This Row],[Total Voters]]/Table1[[#This Row],[Total Population]]</f>
        <v>0.7859764014730406</v>
      </c>
      <c r="V761" s="94">
        <f>Table1[[#This Row],[Female Ballots]]/Table1[[#This Row],[Female Population]]</f>
        <v>0.59720410973930216</v>
      </c>
      <c r="W761" s="94">
        <f>Table1[[#This Row],[Male Ballots]]/Table1[[#This Row],[Male Population]]</f>
        <v>0.54001772628875766</v>
      </c>
      <c r="X761" s="94">
        <f>Table1[[#This Row],[Total Ballots]]/Table1[[#This Row],[Total Population]]</f>
        <v>0.58430480472843793</v>
      </c>
      <c r="Y761" s="94">
        <f>Table1[[#This Row],[Female Ballots]]/Table1[[#This Row],[Female Voters]]</f>
        <v>0.75865209471766848</v>
      </c>
      <c r="Z761" s="95">
        <f>Table1[[#This Row],[Male Ballots]]/Table1[[#This Row],[Male Voters]]</f>
        <v>0.72960629921259845</v>
      </c>
      <c r="AA761" s="94">
        <f>Table1[[#This Row],[Total Ballots]]/Table1[[#This Row],[Total Voters]]</f>
        <v>0.74341265670745438</v>
      </c>
    </row>
    <row r="762" spans="1:27" s="7" customFormat="1" x14ac:dyDescent="0.35">
      <c r="A762" s="102" t="s">
        <v>38</v>
      </c>
      <c r="B762" s="103">
        <v>2024</v>
      </c>
      <c r="C762" s="17" t="s">
        <v>82</v>
      </c>
      <c r="D762" s="17" t="s">
        <v>87</v>
      </c>
      <c r="E762" s="117"/>
      <c r="F762" s="117"/>
      <c r="G762" s="110" t="s">
        <v>65</v>
      </c>
      <c r="H762" s="122">
        <v>7392.4369999999999</v>
      </c>
      <c r="I762" s="122">
        <v>7372.9549999999999</v>
      </c>
      <c r="J762" s="123">
        <v>14765.392</v>
      </c>
      <c r="K762">
        <v>5783</v>
      </c>
      <c r="L762">
        <v>5475</v>
      </c>
      <c r="M762">
        <v>276</v>
      </c>
      <c r="N762">
        <v>11534</v>
      </c>
      <c r="O762">
        <v>4699</v>
      </c>
      <c r="P762">
        <v>4325</v>
      </c>
      <c r="Q762">
        <v>201</v>
      </c>
      <c r="R762">
        <v>9225</v>
      </c>
      <c r="S762" s="105">
        <f>Table1[[#This Row],[Female Voters]]/Table1[[#This Row],[Female Population]]</f>
        <v>0.78228600392536318</v>
      </c>
      <c r="T762" s="94">
        <f>Table1[[#This Row],[Male Voters]]/Table1[[#This Row],[Male Population]]</f>
        <v>0.74257878964404367</v>
      </c>
      <c r="U762" s="94">
        <f>Table1[[#This Row],[Total Voters]]/Table1[[#This Row],[Total Population]]</f>
        <v>0.78115095081796682</v>
      </c>
      <c r="V762" s="94">
        <f>Table1[[#This Row],[Female Ballots]]/Table1[[#This Row],[Female Population]]</f>
        <v>0.63564965112316818</v>
      </c>
      <c r="W762" s="94">
        <f>Table1[[#This Row],[Male Ballots]]/Table1[[#This Row],[Male Population]]</f>
        <v>0.58660333611150484</v>
      </c>
      <c r="X762" s="94">
        <f>Table1[[#This Row],[Total Ballots]]/Table1[[#This Row],[Total Population]]</f>
        <v>0.62477176359422082</v>
      </c>
      <c r="Y762" s="94">
        <f>Table1[[#This Row],[Female Ballots]]/Table1[[#This Row],[Female Voters]]</f>
        <v>0.81255403769669721</v>
      </c>
      <c r="Z762" s="95">
        <f>Table1[[#This Row],[Male Ballots]]/Table1[[#This Row],[Male Voters]]</f>
        <v>0.78995433789954339</v>
      </c>
      <c r="AA762" s="94">
        <f>Table1[[#This Row],[Total Ballots]]/Table1[[#This Row],[Total Voters]]</f>
        <v>0.79980925958037108</v>
      </c>
    </row>
    <row r="763" spans="1:27" s="7" customFormat="1" x14ac:dyDescent="0.35">
      <c r="A763" s="102" t="s">
        <v>38</v>
      </c>
      <c r="B763" s="103">
        <v>2024</v>
      </c>
      <c r="C763" s="17" t="s">
        <v>82</v>
      </c>
      <c r="D763" s="17" t="s">
        <v>87</v>
      </c>
      <c r="E763" s="117"/>
      <c r="F763" s="117"/>
      <c r="G763" s="110" t="s">
        <v>66</v>
      </c>
      <c r="H763" s="122">
        <v>8508.6219999999994</v>
      </c>
      <c r="I763" s="122">
        <v>7982.9589999999998</v>
      </c>
      <c r="J763" s="123">
        <v>16491.580999999998</v>
      </c>
      <c r="K763">
        <v>7109</v>
      </c>
      <c r="L763">
        <v>6487</v>
      </c>
      <c r="M763">
        <v>318</v>
      </c>
      <c r="N763">
        <v>13914</v>
      </c>
      <c r="O763">
        <v>6190</v>
      </c>
      <c r="P763">
        <v>5541</v>
      </c>
      <c r="Q763">
        <v>245</v>
      </c>
      <c r="R763">
        <v>11976</v>
      </c>
      <c r="S763" s="105">
        <f>Table1[[#This Row],[Female Voters]]/Table1[[#This Row],[Female Population]]</f>
        <v>0.83550544377221136</v>
      </c>
      <c r="T763" s="94">
        <f>Table1[[#This Row],[Male Voters]]/Table1[[#This Row],[Male Population]]</f>
        <v>0.81260595225404519</v>
      </c>
      <c r="U763" s="94">
        <f>Table1[[#This Row],[Total Voters]]/Table1[[#This Row],[Total Population]]</f>
        <v>0.84370322044927049</v>
      </c>
      <c r="V763" s="94">
        <f>Table1[[#This Row],[Female Ballots]]/Table1[[#This Row],[Female Population]]</f>
        <v>0.72749735503586832</v>
      </c>
      <c r="W763" s="94">
        <f>Table1[[#This Row],[Male Ballots]]/Table1[[#This Row],[Male Population]]</f>
        <v>0.69410352727603886</v>
      </c>
      <c r="X763" s="94">
        <f>Table1[[#This Row],[Total Ballots]]/Table1[[#This Row],[Total Population]]</f>
        <v>0.72618871410812591</v>
      </c>
      <c r="Y763" s="94">
        <f>Table1[[#This Row],[Female Ballots]]/Table1[[#This Row],[Female Voters]]</f>
        <v>0.87072724715149807</v>
      </c>
      <c r="Z763" s="95">
        <f>Table1[[#This Row],[Male Ballots]]/Table1[[#This Row],[Male Voters]]</f>
        <v>0.85416987821797441</v>
      </c>
      <c r="AA763" s="94">
        <f>Table1[[#This Row],[Total Ballots]]/Table1[[#This Row],[Total Voters]]</f>
        <v>0.86071582578697714</v>
      </c>
    </row>
    <row r="764" spans="1:27" s="7" customFormat="1" x14ac:dyDescent="0.35">
      <c r="A764" s="102" t="s">
        <v>38</v>
      </c>
      <c r="B764" s="103">
        <v>2024</v>
      </c>
      <c r="C764" s="17" t="s">
        <v>82</v>
      </c>
      <c r="D764" s="17" t="s">
        <v>87</v>
      </c>
      <c r="E764" s="117"/>
      <c r="F764" s="117"/>
      <c r="G764" s="110" t="s">
        <v>67</v>
      </c>
      <c r="H764" s="122">
        <v>17419.38</v>
      </c>
      <c r="I764" s="122">
        <v>15048.334000000001</v>
      </c>
      <c r="J764" s="123">
        <v>32467.714</v>
      </c>
      <c r="K764">
        <v>15845</v>
      </c>
      <c r="L764">
        <v>13744</v>
      </c>
      <c r="M764">
        <v>481</v>
      </c>
      <c r="N764">
        <v>30070</v>
      </c>
      <c r="O764">
        <v>14569</v>
      </c>
      <c r="P764">
        <v>12685</v>
      </c>
      <c r="Q764">
        <v>393</v>
      </c>
      <c r="R764">
        <v>27647</v>
      </c>
      <c r="S764" s="105">
        <f>Table1[[#This Row],[Female Voters]]/Table1[[#This Row],[Female Population]]</f>
        <v>0.90961905647617758</v>
      </c>
      <c r="T764" s="94">
        <f>Table1[[#This Row],[Male Voters]]/Table1[[#This Row],[Male Population]]</f>
        <v>0.91332369417106229</v>
      </c>
      <c r="U764" s="94">
        <f>Table1[[#This Row],[Total Voters]]/Table1[[#This Row],[Total Population]]</f>
        <v>0.92615082170552565</v>
      </c>
      <c r="V764" s="94">
        <f>Table1[[#This Row],[Female Ballots]]/Table1[[#This Row],[Female Population]]</f>
        <v>0.83636731043240342</v>
      </c>
      <c r="W764" s="94">
        <f>Table1[[#This Row],[Male Ballots]]/Table1[[#This Row],[Male Population]]</f>
        <v>0.84295045551221814</v>
      </c>
      <c r="X764" s="94">
        <f>Table1[[#This Row],[Total Ballots]]/Table1[[#This Row],[Total Population]]</f>
        <v>0.85152283896550274</v>
      </c>
      <c r="Y764" s="94">
        <f>Table1[[#This Row],[Female Ballots]]/Table1[[#This Row],[Female Voters]]</f>
        <v>0.91946986431050803</v>
      </c>
      <c r="Z764" s="95">
        <f>Table1[[#This Row],[Male Ballots]]/Table1[[#This Row],[Male Voters]]</f>
        <v>0.92294819557625141</v>
      </c>
      <c r="AA764" s="94">
        <f>Table1[[#This Row],[Total Ballots]]/Table1[[#This Row],[Total Voters]]</f>
        <v>0.9194213501829066</v>
      </c>
    </row>
    <row r="765" spans="1:27" s="7" customFormat="1" x14ac:dyDescent="0.35">
      <c r="A765" s="102" t="s">
        <v>36</v>
      </c>
      <c r="B765" s="103">
        <v>2024</v>
      </c>
      <c r="C765" s="17" t="s">
        <v>82</v>
      </c>
      <c r="D765" s="17" t="s">
        <v>87</v>
      </c>
      <c r="E765" s="117"/>
      <c r="F765" s="117"/>
      <c r="G765" s="110" t="s">
        <v>79</v>
      </c>
      <c r="H765" s="122">
        <v>4931.3914100000002</v>
      </c>
      <c r="I765" s="122">
        <v>5026.1761900000001</v>
      </c>
      <c r="J765" s="123">
        <v>9957.5679</v>
      </c>
      <c r="K765">
        <v>4501</v>
      </c>
      <c r="L765">
        <v>4650</v>
      </c>
      <c r="M765">
        <v>298</v>
      </c>
      <c r="N765">
        <v>9449</v>
      </c>
      <c r="O765">
        <v>3584</v>
      </c>
      <c r="P765">
        <v>3619</v>
      </c>
      <c r="Q765">
        <v>214</v>
      </c>
      <c r="R765">
        <v>7417</v>
      </c>
      <c r="S765" s="105">
        <f>Table1[[#This Row],[Female Voters]]/Table1[[#This Row],[Female Population]]</f>
        <v>0.91272414330623974</v>
      </c>
      <c r="T765" s="94">
        <f>Table1[[#This Row],[Male Voters]]/Table1[[#This Row],[Male Population]]</f>
        <v>0.92515658508978771</v>
      </c>
      <c r="U765" s="94">
        <f>Table1[[#This Row],[Total Voters]]/Table1[[#This Row],[Total Population]]</f>
        <v>0.94892649439026167</v>
      </c>
      <c r="V765" s="94">
        <f>Table1[[#This Row],[Female Ballots]]/Table1[[#This Row],[Female Population]]</f>
        <v>0.72677256823140712</v>
      </c>
      <c r="W765" s="94">
        <f>Table1[[#This Row],[Male Ballots]]/Table1[[#This Row],[Male Population]]</f>
        <v>0.72003046912686919</v>
      </c>
      <c r="X765" s="94">
        <f>Table1[[#This Row],[Total Ballots]]/Table1[[#This Row],[Total Population]]</f>
        <v>0.74486059994629816</v>
      </c>
      <c r="Y765" s="94">
        <f>Table1[[#This Row],[Female Ballots]]/Table1[[#This Row],[Female Voters]]</f>
        <v>0.79626749611197511</v>
      </c>
      <c r="Z765" s="95">
        <f>Table1[[#This Row],[Male Ballots]]/Table1[[#This Row],[Male Voters]]</f>
        <v>0.77827956989247316</v>
      </c>
      <c r="AA765" s="94">
        <f>Table1[[#This Row],[Total Ballots]]/Table1[[#This Row],[Total Voters]]</f>
        <v>0.78495078844322153</v>
      </c>
    </row>
    <row r="766" spans="1:27" s="7" customFormat="1" x14ac:dyDescent="0.35">
      <c r="A766" s="102" t="s">
        <v>36</v>
      </c>
      <c r="B766" s="103">
        <v>2024</v>
      </c>
      <c r="C766" s="17" t="s">
        <v>82</v>
      </c>
      <c r="D766" s="17" t="s">
        <v>87</v>
      </c>
      <c r="E766" s="117"/>
      <c r="F766" s="117"/>
      <c r="G766" s="110" t="s">
        <v>62</v>
      </c>
      <c r="H766" s="122">
        <v>304.48870999999997</v>
      </c>
      <c r="I766" s="122">
        <v>354.38989000000004</v>
      </c>
      <c r="J766" s="123">
        <v>658.87860000000001</v>
      </c>
      <c r="K766">
        <v>285</v>
      </c>
      <c r="L766">
        <v>331</v>
      </c>
      <c r="M766">
        <v>37</v>
      </c>
      <c r="N766">
        <v>653</v>
      </c>
      <c r="O766">
        <v>192</v>
      </c>
      <c r="P766">
        <v>203</v>
      </c>
      <c r="Q766">
        <v>26</v>
      </c>
      <c r="R766">
        <v>421</v>
      </c>
      <c r="S766" s="105">
        <f>Table1[[#This Row],[Female Voters]]/Table1[[#This Row],[Female Population]]</f>
        <v>0.93599529519501734</v>
      </c>
      <c r="T766" s="94">
        <f>Table1[[#This Row],[Male Voters]]/Table1[[#This Row],[Male Population]]</f>
        <v>0.93399955625144937</v>
      </c>
      <c r="U766" s="94">
        <f>Table1[[#This Row],[Total Voters]]/Table1[[#This Row],[Total Population]]</f>
        <v>0.99107787079440735</v>
      </c>
      <c r="V766" s="94">
        <f>Table1[[#This Row],[Female Ballots]]/Table1[[#This Row],[Female Population]]</f>
        <v>0.63056525149980114</v>
      </c>
      <c r="W766" s="94">
        <f>Table1[[#This Row],[Male Ballots]]/Table1[[#This Row],[Male Population]]</f>
        <v>0.57281543782188593</v>
      </c>
      <c r="X766" s="94">
        <f>Table1[[#This Row],[Total Ballots]]/Table1[[#This Row],[Total Population]]</f>
        <v>0.63896444656117224</v>
      </c>
      <c r="Y766" s="94">
        <f>Table1[[#This Row],[Female Ballots]]/Table1[[#This Row],[Female Voters]]</f>
        <v>0.67368421052631577</v>
      </c>
      <c r="Z766" s="95">
        <f>Table1[[#This Row],[Male Ballots]]/Table1[[#This Row],[Male Voters]]</f>
        <v>0.61329305135951662</v>
      </c>
      <c r="AA766" s="94">
        <f>Table1[[#This Row],[Total Ballots]]/Table1[[#This Row],[Total Voters]]</f>
        <v>0.6447166921898928</v>
      </c>
    </row>
    <row r="767" spans="1:27" s="7" customFormat="1" x14ac:dyDescent="0.35">
      <c r="A767" s="102" t="s">
        <v>36</v>
      </c>
      <c r="B767" s="103">
        <v>2024</v>
      </c>
      <c r="C767" s="17" t="s">
        <v>82</v>
      </c>
      <c r="D767" s="17" t="s">
        <v>87</v>
      </c>
      <c r="E767" s="117"/>
      <c r="F767" s="117"/>
      <c r="G767" s="110" t="s">
        <v>63</v>
      </c>
      <c r="H767" s="122">
        <v>536.09669999999994</v>
      </c>
      <c r="I767" s="122">
        <v>523.56439999999998</v>
      </c>
      <c r="J767" s="123">
        <v>1059.6611</v>
      </c>
      <c r="K767">
        <v>520</v>
      </c>
      <c r="L767">
        <v>520</v>
      </c>
      <c r="M767">
        <v>33</v>
      </c>
      <c r="N767">
        <v>1073</v>
      </c>
      <c r="O767">
        <v>333</v>
      </c>
      <c r="P767">
        <v>270</v>
      </c>
      <c r="Q767">
        <v>19</v>
      </c>
      <c r="R767">
        <v>622</v>
      </c>
      <c r="S767" s="105">
        <f>Table1[[#This Row],[Female Voters]]/Table1[[#This Row],[Female Population]]</f>
        <v>0.96997426024073652</v>
      </c>
      <c r="T767" s="94">
        <f>Table1[[#This Row],[Male Voters]]/Table1[[#This Row],[Male Population]]</f>
        <v>0.99319205049082793</v>
      </c>
      <c r="U767" s="94">
        <f>Table1[[#This Row],[Total Voters]]/Table1[[#This Row],[Total Population]]</f>
        <v>1.0125878924875131</v>
      </c>
      <c r="V767" s="94">
        <f>Table1[[#This Row],[Female Ballots]]/Table1[[#This Row],[Female Population]]</f>
        <v>0.62115659357724085</v>
      </c>
      <c r="W767" s="94">
        <f>Table1[[#This Row],[Male Ballots]]/Table1[[#This Row],[Male Population]]</f>
        <v>0.51569587237023762</v>
      </c>
      <c r="X767" s="94">
        <f>Table1[[#This Row],[Total Ballots]]/Table1[[#This Row],[Total Population]]</f>
        <v>0.586980120342249</v>
      </c>
      <c r="Y767" s="94">
        <f>Table1[[#This Row],[Female Ballots]]/Table1[[#This Row],[Female Voters]]</f>
        <v>0.64038461538461533</v>
      </c>
      <c r="Z767" s="95">
        <f>Table1[[#This Row],[Male Ballots]]/Table1[[#This Row],[Male Voters]]</f>
        <v>0.51923076923076927</v>
      </c>
      <c r="AA767" s="94">
        <f>Table1[[#This Row],[Total Ballots]]/Table1[[#This Row],[Total Voters]]</f>
        <v>0.57968313140726935</v>
      </c>
    </row>
    <row r="768" spans="1:27" s="7" customFormat="1" x14ac:dyDescent="0.35">
      <c r="A768" s="102" t="s">
        <v>36</v>
      </c>
      <c r="B768" s="103">
        <v>2024</v>
      </c>
      <c r="C768" s="17" t="s">
        <v>82</v>
      </c>
      <c r="D768" s="17" t="s">
        <v>87</v>
      </c>
      <c r="E768" s="117"/>
      <c r="F768" s="117"/>
      <c r="G768" s="110" t="s">
        <v>64</v>
      </c>
      <c r="H768" s="122">
        <v>822.94290000000001</v>
      </c>
      <c r="I768" s="122">
        <v>765.5311999999999</v>
      </c>
      <c r="J768" s="123">
        <v>1588.4742000000001</v>
      </c>
      <c r="K768">
        <v>739</v>
      </c>
      <c r="L768">
        <v>715</v>
      </c>
      <c r="M768">
        <v>58</v>
      </c>
      <c r="N768">
        <v>1512</v>
      </c>
      <c r="O768">
        <v>542</v>
      </c>
      <c r="P768">
        <v>513</v>
      </c>
      <c r="Q768">
        <v>39</v>
      </c>
      <c r="R768">
        <v>1094</v>
      </c>
      <c r="S768" s="105">
        <f>Table1[[#This Row],[Female Voters]]/Table1[[#This Row],[Female Population]]</f>
        <v>0.89799668968527468</v>
      </c>
      <c r="T768" s="94">
        <f>Table1[[#This Row],[Male Voters]]/Table1[[#This Row],[Male Population]]</f>
        <v>0.93399197838050241</v>
      </c>
      <c r="U768" s="94">
        <f>Table1[[#This Row],[Total Voters]]/Table1[[#This Row],[Total Population]]</f>
        <v>0.951856819581961</v>
      </c>
      <c r="V768" s="94">
        <f>Table1[[#This Row],[Female Ballots]]/Table1[[#This Row],[Female Population]]</f>
        <v>0.65861191584495105</v>
      </c>
      <c r="W768" s="94">
        <f>Table1[[#This Row],[Male Ballots]]/Table1[[#This Row],[Male Population]]</f>
        <v>0.67012291595691997</v>
      </c>
      <c r="X768" s="94">
        <f>Table1[[#This Row],[Total Ballots]]/Table1[[#This Row],[Total Population]]</f>
        <v>0.68871121734303264</v>
      </c>
      <c r="Y768" s="94">
        <f>Table1[[#This Row],[Female Ballots]]/Table1[[#This Row],[Female Voters]]</f>
        <v>0.73342354533152909</v>
      </c>
      <c r="Z768" s="95">
        <f>Table1[[#This Row],[Male Ballots]]/Table1[[#This Row],[Male Voters]]</f>
        <v>0.71748251748251746</v>
      </c>
      <c r="AA768" s="94">
        <f>Table1[[#This Row],[Total Ballots]]/Table1[[#This Row],[Total Voters]]</f>
        <v>0.72354497354497349</v>
      </c>
    </row>
    <row r="769" spans="1:27" s="7" customFormat="1" x14ac:dyDescent="0.35">
      <c r="A769" s="102" t="s">
        <v>36</v>
      </c>
      <c r="B769" s="103">
        <v>2024</v>
      </c>
      <c r="C769" s="17" t="s">
        <v>82</v>
      </c>
      <c r="D769" s="17" t="s">
        <v>87</v>
      </c>
      <c r="E769" s="117"/>
      <c r="F769" s="117"/>
      <c r="G769" s="110" t="s">
        <v>65</v>
      </c>
      <c r="H769" s="122">
        <v>806.25630000000001</v>
      </c>
      <c r="I769" s="122">
        <v>788.75170000000003</v>
      </c>
      <c r="J769" s="123">
        <v>1595.0079000000001</v>
      </c>
      <c r="K769">
        <v>714</v>
      </c>
      <c r="L769">
        <v>745</v>
      </c>
      <c r="M769">
        <v>52</v>
      </c>
      <c r="N769">
        <v>1511</v>
      </c>
      <c r="O769">
        <v>594</v>
      </c>
      <c r="P769">
        <v>588</v>
      </c>
      <c r="Q769">
        <v>41</v>
      </c>
      <c r="R769">
        <v>1223</v>
      </c>
      <c r="S769" s="105">
        <f>Table1[[#This Row],[Female Voters]]/Table1[[#This Row],[Female Population]]</f>
        <v>0.88557447551107504</v>
      </c>
      <c r="T769" s="94">
        <f>Table1[[#This Row],[Male Voters]]/Table1[[#This Row],[Male Population]]</f>
        <v>0.94453045235908839</v>
      </c>
      <c r="U769" s="94">
        <f>Table1[[#This Row],[Total Voters]]/Table1[[#This Row],[Total Population]]</f>
        <v>0.94733073108916888</v>
      </c>
      <c r="V769" s="94">
        <f>Table1[[#This Row],[Female Ballots]]/Table1[[#This Row],[Female Population]]</f>
        <v>0.73673842920669275</v>
      </c>
      <c r="W769" s="94">
        <f>Table1[[#This Row],[Male Ballots]]/Table1[[#This Row],[Male Population]]</f>
        <v>0.74548175300287778</v>
      </c>
      <c r="X769" s="94">
        <f>Table1[[#This Row],[Total Ballots]]/Table1[[#This Row],[Total Population]]</f>
        <v>0.76676736209268925</v>
      </c>
      <c r="Y769" s="94">
        <f>Table1[[#This Row],[Female Ballots]]/Table1[[#This Row],[Female Voters]]</f>
        <v>0.83193277310924374</v>
      </c>
      <c r="Z769" s="95">
        <f>Table1[[#This Row],[Male Ballots]]/Table1[[#This Row],[Male Voters]]</f>
        <v>0.78926174496644297</v>
      </c>
      <c r="AA769" s="94">
        <f>Table1[[#This Row],[Total Ballots]]/Table1[[#This Row],[Total Voters]]</f>
        <v>0.80939774983454671</v>
      </c>
    </row>
    <row r="770" spans="1:27" s="7" customFormat="1" x14ac:dyDescent="0.35">
      <c r="A770" s="102" t="s">
        <v>36</v>
      </c>
      <c r="B770" s="103">
        <v>2024</v>
      </c>
      <c r="C770" s="17" t="s">
        <v>82</v>
      </c>
      <c r="D770" s="17" t="s">
        <v>87</v>
      </c>
      <c r="E770" s="117"/>
      <c r="F770" s="117"/>
      <c r="G770" s="110" t="s">
        <v>66</v>
      </c>
      <c r="H770" s="122">
        <v>923.00729999999999</v>
      </c>
      <c r="I770" s="122">
        <v>1019.1523999999999</v>
      </c>
      <c r="J770" s="123">
        <v>1942.1599999999999</v>
      </c>
      <c r="K770">
        <v>813</v>
      </c>
      <c r="L770">
        <v>858</v>
      </c>
      <c r="M770">
        <v>49</v>
      </c>
      <c r="N770">
        <v>1720</v>
      </c>
      <c r="O770">
        <v>673</v>
      </c>
      <c r="P770">
        <v>743</v>
      </c>
      <c r="Q770">
        <v>43</v>
      </c>
      <c r="R770">
        <v>1459</v>
      </c>
      <c r="S770" s="105">
        <f>Table1[[#This Row],[Female Voters]]/Table1[[#This Row],[Female Population]]</f>
        <v>0.88081643557965361</v>
      </c>
      <c r="T770" s="94">
        <f>Table1[[#This Row],[Male Voters]]/Table1[[#This Row],[Male Population]]</f>
        <v>0.84187605308097202</v>
      </c>
      <c r="U770" s="94">
        <f>Table1[[#This Row],[Total Voters]]/Table1[[#This Row],[Total Population]]</f>
        <v>0.88561189603328261</v>
      </c>
      <c r="V770" s="94">
        <f>Table1[[#This Row],[Female Ballots]]/Table1[[#This Row],[Female Population]]</f>
        <v>0.72913832859176742</v>
      </c>
      <c r="W770" s="94">
        <f>Table1[[#This Row],[Male Ballots]]/Table1[[#This Row],[Male Population]]</f>
        <v>0.72903718815753171</v>
      </c>
      <c r="X770" s="94">
        <f>Table1[[#This Row],[Total Ballots]]/Table1[[#This Row],[Total Population]]</f>
        <v>0.75122543971660427</v>
      </c>
      <c r="Y770" s="94">
        <f>Table1[[#This Row],[Female Ballots]]/Table1[[#This Row],[Female Voters]]</f>
        <v>0.82779827798277983</v>
      </c>
      <c r="Z770" s="95">
        <f>Table1[[#This Row],[Male Ballots]]/Table1[[#This Row],[Male Voters]]</f>
        <v>0.86596736596736601</v>
      </c>
      <c r="AA770" s="94">
        <f>Table1[[#This Row],[Total Ballots]]/Table1[[#This Row],[Total Voters]]</f>
        <v>0.84825581395348837</v>
      </c>
    </row>
    <row r="771" spans="1:27" s="7" customFormat="1" x14ac:dyDescent="0.35">
      <c r="A771" s="102" t="s">
        <v>36</v>
      </c>
      <c r="B771" s="103">
        <v>2024</v>
      </c>
      <c r="C771" s="17" t="s">
        <v>82</v>
      </c>
      <c r="D771" s="17" t="s">
        <v>87</v>
      </c>
      <c r="E771" s="117"/>
      <c r="F771" s="117"/>
      <c r="G771" s="110" t="s">
        <v>67</v>
      </c>
      <c r="H771" s="122">
        <v>1538.5994999999998</v>
      </c>
      <c r="I771" s="122">
        <v>1574.7865999999999</v>
      </c>
      <c r="J771" s="123">
        <v>3113.3860999999997</v>
      </c>
      <c r="K771">
        <v>1430</v>
      </c>
      <c r="L771">
        <v>1481</v>
      </c>
      <c r="M771">
        <v>69</v>
      </c>
      <c r="N771">
        <v>2980</v>
      </c>
      <c r="O771">
        <v>1250</v>
      </c>
      <c r="P771">
        <v>1302</v>
      </c>
      <c r="Q771">
        <v>46</v>
      </c>
      <c r="R771">
        <v>2598</v>
      </c>
      <c r="S771" s="105">
        <f>Table1[[#This Row],[Female Voters]]/Table1[[#This Row],[Female Population]]</f>
        <v>0.92941665456150235</v>
      </c>
      <c r="T771" s="94">
        <f>Table1[[#This Row],[Male Voters]]/Table1[[#This Row],[Male Population]]</f>
        <v>0.94044488313527697</v>
      </c>
      <c r="U771" s="94">
        <f>Table1[[#This Row],[Total Voters]]/Table1[[#This Row],[Total Population]]</f>
        <v>0.95715722505474032</v>
      </c>
      <c r="V771" s="94">
        <f>Table1[[#This Row],[Female Ballots]]/Table1[[#This Row],[Female Population]]</f>
        <v>0.81242714559571882</v>
      </c>
      <c r="W771" s="94">
        <f>Table1[[#This Row],[Male Ballots]]/Table1[[#This Row],[Male Population]]</f>
        <v>0.82677868861723869</v>
      </c>
      <c r="X771" s="94">
        <f>Table1[[#This Row],[Total Ballots]]/Table1[[#This Row],[Total Population]]</f>
        <v>0.83446123177591125</v>
      </c>
      <c r="Y771" s="94">
        <f>Table1[[#This Row],[Female Ballots]]/Table1[[#This Row],[Female Voters]]</f>
        <v>0.87412587412587417</v>
      </c>
      <c r="Z771" s="95">
        <f>Table1[[#This Row],[Male Ballots]]/Table1[[#This Row],[Male Voters]]</f>
        <v>0.87913571910871036</v>
      </c>
      <c r="AA771" s="94">
        <f>Table1[[#This Row],[Total Ballots]]/Table1[[#This Row],[Total Voters]]</f>
        <v>0.87181208053691273</v>
      </c>
    </row>
    <row r="772" spans="1:27" s="7" customFormat="1" x14ac:dyDescent="0.35">
      <c r="A772" s="102" t="s">
        <v>52</v>
      </c>
      <c r="B772" s="103">
        <v>2024</v>
      </c>
      <c r="C772" s="17" t="s">
        <v>82</v>
      </c>
      <c r="D772" s="17" t="s">
        <v>87</v>
      </c>
      <c r="E772" s="117"/>
      <c r="F772" s="117"/>
      <c r="G772" s="110" t="s">
        <v>79</v>
      </c>
      <c r="H772" s="122">
        <v>340899.87</v>
      </c>
      <c r="I772" s="122">
        <v>330598.97600000002</v>
      </c>
      <c r="J772" s="123">
        <v>671498.81799999997</v>
      </c>
      <c r="K772">
        <v>263421</v>
      </c>
      <c r="L772">
        <v>252346</v>
      </c>
      <c r="M772">
        <v>14739</v>
      </c>
      <c r="N772">
        <v>530506</v>
      </c>
      <c r="O772">
        <v>214160</v>
      </c>
      <c r="P772">
        <v>196657</v>
      </c>
      <c r="Q772">
        <v>11313</v>
      </c>
      <c r="R772">
        <v>422130</v>
      </c>
      <c r="S772" s="105">
        <f>Table1[[#This Row],[Female Voters]]/Table1[[#This Row],[Female Population]]</f>
        <v>0.77272250059819614</v>
      </c>
      <c r="T772" s="94">
        <f>Table1[[#This Row],[Male Voters]]/Table1[[#This Row],[Male Population]]</f>
        <v>0.76329939993522544</v>
      </c>
      <c r="U772" s="94">
        <f>Table1[[#This Row],[Total Voters]]/Table1[[#This Row],[Total Population]]</f>
        <v>0.79003266391453275</v>
      </c>
      <c r="V772" s="94">
        <f>Table1[[#This Row],[Female Ballots]]/Table1[[#This Row],[Female Population]]</f>
        <v>0.62821965875199659</v>
      </c>
      <c r="W772" s="94">
        <f>Table1[[#This Row],[Male Ballots]]/Table1[[#This Row],[Male Population]]</f>
        <v>0.59485060232007492</v>
      </c>
      <c r="X772" s="94">
        <f>Table1[[#This Row],[Total Ballots]]/Table1[[#This Row],[Total Population]]</f>
        <v>0.62863848555575574</v>
      </c>
      <c r="Y772" s="94">
        <f>Table1[[#This Row],[Female Ballots]]/Table1[[#This Row],[Female Voters]]</f>
        <v>0.81299516743160194</v>
      </c>
      <c r="Z772" s="95">
        <f>Table1[[#This Row],[Male Ballots]]/Table1[[#This Row],[Male Voters]]</f>
        <v>0.77931490889492994</v>
      </c>
      <c r="AA772" s="94">
        <f>Table1[[#This Row],[Total Ballots]]/Table1[[#This Row],[Total Voters]]</f>
        <v>0.79571201833721017</v>
      </c>
    </row>
    <row r="773" spans="1:27" s="7" customFormat="1" x14ac:dyDescent="0.35">
      <c r="A773" s="102" t="s">
        <v>52</v>
      </c>
      <c r="B773" s="103">
        <v>2024</v>
      </c>
      <c r="C773" s="17" t="s">
        <v>82</v>
      </c>
      <c r="D773" s="17" t="s">
        <v>87</v>
      </c>
      <c r="E773" s="117"/>
      <c r="F773" s="117"/>
      <c r="G773" s="110" t="s">
        <v>62</v>
      </c>
      <c r="H773" s="122">
        <v>32980.103000000003</v>
      </c>
      <c r="I773" s="122">
        <v>34507.827000000005</v>
      </c>
      <c r="J773" s="123">
        <v>67487.928</v>
      </c>
      <c r="K773">
        <v>23589</v>
      </c>
      <c r="L773">
        <v>24647</v>
      </c>
      <c r="M773">
        <v>2645</v>
      </c>
      <c r="N773">
        <v>50881</v>
      </c>
      <c r="O773">
        <v>16541</v>
      </c>
      <c r="P773">
        <v>15011</v>
      </c>
      <c r="Q773">
        <v>1964</v>
      </c>
      <c r="R773">
        <v>33516</v>
      </c>
      <c r="S773" s="105">
        <f>Table1[[#This Row],[Female Voters]]/Table1[[#This Row],[Female Population]]</f>
        <v>0.71524943387835982</v>
      </c>
      <c r="T773" s="94">
        <f>Table1[[#This Row],[Male Voters]]/Table1[[#This Row],[Male Population]]</f>
        <v>0.71424375693085507</v>
      </c>
      <c r="U773" s="94">
        <f>Table1[[#This Row],[Total Voters]]/Table1[[#This Row],[Total Population]]</f>
        <v>0.75392742832466275</v>
      </c>
      <c r="V773" s="94">
        <f>Table1[[#This Row],[Female Ballots]]/Table1[[#This Row],[Female Population]]</f>
        <v>0.50154482537546952</v>
      </c>
      <c r="W773" s="94">
        <f>Table1[[#This Row],[Male Ballots]]/Table1[[#This Row],[Male Population]]</f>
        <v>0.43500276038824459</v>
      </c>
      <c r="X773" s="94">
        <f>Table1[[#This Row],[Total Ballots]]/Table1[[#This Row],[Total Population]]</f>
        <v>0.4966221514461075</v>
      </c>
      <c r="Y773" s="94">
        <f>Table1[[#This Row],[Female Ballots]]/Table1[[#This Row],[Female Voters]]</f>
        <v>0.70121666878629874</v>
      </c>
      <c r="Z773" s="95">
        <f>Table1[[#This Row],[Male Ballots]]/Table1[[#This Row],[Male Voters]]</f>
        <v>0.609039639712744</v>
      </c>
      <c r="AA773" s="94">
        <f>Table1[[#This Row],[Total Ballots]]/Table1[[#This Row],[Total Voters]]</f>
        <v>0.65871346868182623</v>
      </c>
    </row>
    <row r="774" spans="1:27" s="7" customFormat="1" x14ac:dyDescent="0.35">
      <c r="A774" s="102" t="s">
        <v>52</v>
      </c>
      <c r="B774" s="103">
        <v>2024</v>
      </c>
      <c r="C774" s="17" t="s">
        <v>82</v>
      </c>
      <c r="D774" s="17" t="s">
        <v>87</v>
      </c>
      <c r="E774" s="117"/>
      <c r="F774" s="117"/>
      <c r="G774" s="110" t="s">
        <v>63</v>
      </c>
      <c r="H774" s="122">
        <v>56058.36</v>
      </c>
      <c r="I774" s="122">
        <v>59246.94</v>
      </c>
      <c r="J774" s="123">
        <v>115305.3</v>
      </c>
      <c r="K774">
        <v>41539</v>
      </c>
      <c r="L774">
        <v>41705</v>
      </c>
      <c r="M774">
        <v>3436</v>
      </c>
      <c r="N774">
        <v>86680</v>
      </c>
      <c r="O774">
        <v>29625</v>
      </c>
      <c r="P774">
        <v>27376</v>
      </c>
      <c r="Q774">
        <v>2595</v>
      </c>
      <c r="R774">
        <v>59596</v>
      </c>
      <c r="S774" s="105">
        <f>Table1[[#This Row],[Female Voters]]/Table1[[#This Row],[Female Population]]</f>
        <v>0.74099563383588107</v>
      </c>
      <c r="T774" s="94">
        <f>Table1[[#This Row],[Male Voters]]/Table1[[#This Row],[Male Population]]</f>
        <v>0.70391821079704708</v>
      </c>
      <c r="U774" s="94">
        <f>Table1[[#This Row],[Total Voters]]/Table1[[#This Row],[Total Population]]</f>
        <v>0.7517434150901996</v>
      </c>
      <c r="V774" s="94">
        <f>Table1[[#This Row],[Female Ballots]]/Table1[[#This Row],[Female Population]]</f>
        <v>0.52846711890965059</v>
      </c>
      <c r="W774" s="94">
        <f>Table1[[#This Row],[Male Ballots]]/Table1[[#This Row],[Male Population]]</f>
        <v>0.46206605775758208</v>
      </c>
      <c r="X774" s="94">
        <f>Table1[[#This Row],[Total Ballots]]/Table1[[#This Row],[Total Population]]</f>
        <v>0.51685395207332185</v>
      </c>
      <c r="Y774" s="94">
        <f>Table1[[#This Row],[Female Ballots]]/Table1[[#This Row],[Female Voters]]</f>
        <v>0.71318519945111825</v>
      </c>
      <c r="Z774" s="95">
        <f>Table1[[#This Row],[Male Ballots]]/Table1[[#This Row],[Male Voters]]</f>
        <v>0.65642009351396713</v>
      </c>
      <c r="AA774" s="94">
        <f>Table1[[#This Row],[Total Ballots]]/Table1[[#This Row],[Total Voters]]</f>
        <v>0.68754037840332261</v>
      </c>
    </row>
    <row r="775" spans="1:27" s="7" customFormat="1" x14ac:dyDescent="0.35">
      <c r="A775" s="102" t="s">
        <v>52</v>
      </c>
      <c r="B775" s="103">
        <v>2024</v>
      </c>
      <c r="C775" s="17" t="s">
        <v>82</v>
      </c>
      <c r="D775" s="17" t="s">
        <v>87</v>
      </c>
      <c r="E775" s="117"/>
      <c r="F775" s="117"/>
      <c r="G775" s="110" t="s">
        <v>64</v>
      </c>
      <c r="H775" s="122">
        <v>66598.44</v>
      </c>
      <c r="I775" s="122">
        <v>67374.600000000006</v>
      </c>
      <c r="J775" s="123">
        <v>133973.03</v>
      </c>
      <c r="K775">
        <v>48994</v>
      </c>
      <c r="L775">
        <v>48105</v>
      </c>
      <c r="M775">
        <v>2950</v>
      </c>
      <c r="N775">
        <v>100049</v>
      </c>
      <c r="O775">
        <v>38649</v>
      </c>
      <c r="P775">
        <v>36513</v>
      </c>
      <c r="Q775">
        <v>2272</v>
      </c>
      <c r="R775">
        <v>77434</v>
      </c>
      <c r="S775" s="105">
        <f>Table1[[#This Row],[Female Voters]]/Table1[[#This Row],[Female Population]]</f>
        <v>0.7356628773887196</v>
      </c>
      <c r="T775" s="94">
        <f>Table1[[#This Row],[Male Voters]]/Table1[[#This Row],[Male Population]]</f>
        <v>0.71399310719469944</v>
      </c>
      <c r="U775" s="94">
        <f>Table1[[#This Row],[Total Voters]]/Table1[[#This Row],[Total Population]]</f>
        <v>0.74678463269808859</v>
      </c>
      <c r="V775" s="94">
        <f>Table1[[#This Row],[Female Ballots]]/Table1[[#This Row],[Female Population]]</f>
        <v>0.58032890860506636</v>
      </c>
      <c r="W775" s="94">
        <f>Table1[[#This Row],[Male Ballots]]/Table1[[#This Row],[Male Population]]</f>
        <v>0.54194013767799731</v>
      </c>
      <c r="X775" s="94">
        <f>Table1[[#This Row],[Total Ballots]]/Table1[[#This Row],[Total Population]]</f>
        <v>0.57798200130279953</v>
      </c>
      <c r="Y775" s="94">
        <f>Table1[[#This Row],[Female Ballots]]/Table1[[#This Row],[Female Voters]]</f>
        <v>0.78885169612605621</v>
      </c>
      <c r="Z775" s="95">
        <f>Table1[[#This Row],[Male Ballots]]/Table1[[#This Row],[Male Voters]]</f>
        <v>0.75902712815715623</v>
      </c>
      <c r="AA775" s="94">
        <f>Table1[[#This Row],[Total Ballots]]/Table1[[#This Row],[Total Voters]]</f>
        <v>0.77396075922797825</v>
      </c>
    </row>
    <row r="776" spans="1:27" s="7" customFormat="1" x14ac:dyDescent="0.35">
      <c r="A776" s="102" t="s">
        <v>52</v>
      </c>
      <c r="B776" s="103">
        <v>2024</v>
      </c>
      <c r="C776" s="17" t="s">
        <v>82</v>
      </c>
      <c r="D776" s="17" t="s">
        <v>87</v>
      </c>
      <c r="E776" s="117"/>
      <c r="F776" s="117"/>
      <c r="G776" s="110" t="s">
        <v>65</v>
      </c>
      <c r="H776" s="122">
        <v>53914.619999999995</v>
      </c>
      <c r="I776" s="122">
        <v>54018.869999999995</v>
      </c>
      <c r="J776" s="123">
        <v>107933.48</v>
      </c>
      <c r="K776">
        <v>41044</v>
      </c>
      <c r="L776">
        <v>40720</v>
      </c>
      <c r="M776">
        <v>1858</v>
      </c>
      <c r="N776">
        <v>83622</v>
      </c>
      <c r="O776">
        <v>33928</v>
      </c>
      <c r="P776">
        <v>32903</v>
      </c>
      <c r="Q776">
        <v>1429</v>
      </c>
      <c r="R776">
        <v>68260</v>
      </c>
      <c r="S776" s="105">
        <f>Table1[[#This Row],[Female Voters]]/Table1[[#This Row],[Female Population]]</f>
        <v>0.76127773876547777</v>
      </c>
      <c r="T776" s="94">
        <f>Table1[[#This Row],[Male Voters]]/Table1[[#This Row],[Male Population]]</f>
        <v>0.75381065912707923</v>
      </c>
      <c r="U776" s="94">
        <f>Table1[[#This Row],[Total Voters]]/Table1[[#This Row],[Total Population]]</f>
        <v>0.77475496944970179</v>
      </c>
      <c r="V776" s="94">
        <f>Table1[[#This Row],[Female Ballots]]/Table1[[#This Row],[Female Population]]</f>
        <v>0.62929127572446963</v>
      </c>
      <c r="W776" s="94">
        <f>Table1[[#This Row],[Male Ballots]]/Table1[[#This Row],[Male Population]]</f>
        <v>0.60910196751616619</v>
      </c>
      <c r="X776" s="94">
        <f>Table1[[#This Row],[Total Ballots]]/Table1[[#This Row],[Total Population]]</f>
        <v>0.63242656495463689</v>
      </c>
      <c r="Y776" s="94">
        <f>Table1[[#This Row],[Female Ballots]]/Table1[[#This Row],[Female Voters]]</f>
        <v>0.82662508527433975</v>
      </c>
      <c r="Z776" s="95">
        <f>Table1[[#This Row],[Male Ballots]]/Table1[[#This Row],[Male Voters]]</f>
        <v>0.80803045186640476</v>
      </c>
      <c r="AA776" s="94">
        <f>Table1[[#This Row],[Total Ballots]]/Table1[[#This Row],[Total Voters]]</f>
        <v>0.81629236325368926</v>
      </c>
    </row>
    <row r="777" spans="1:27" s="7" customFormat="1" x14ac:dyDescent="0.35">
      <c r="A777" s="102" t="s">
        <v>52</v>
      </c>
      <c r="B777" s="103">
        <v>2024</v>
      </c>
      <c r="C777" s="17" t="s">
        <v>82</v>
      </c>
      <c r="D777" s="17" t="s">
        <v>87</v>
      </c>
      <c r="E777" s="117"/>
      <c r="F777" s="117"/>
      <c r="G777" s="110" t="s">
        <v>66</v>
      </c>
      <c r="H777" s="122">
        <v>53599.009999999995</v>
      </c>
      <c r="I777" s="122">
        <v>52185.13</v>
      </c>
      <c r="J777" s="123">
        <v>105784.14</v>
      </c>
      <c r="K777">
        <v>42855</v>
      </c>
      <c r="L777">
        <v>41992</v>
      </c>
      <c r="M777">
        <v>1756</v>
      </c>
      <c r="N777">
        <v>86603</v>
      </c>
      <c r="O777">
        <v>37130</v>
      </c>
      <c r="P777">
        <v>35629</v>
      </c>
      <c r="Q777">
        <v>1349</v>
      </c>
      <c r="R777">
        <v>74108</v>
      </c>
      <c r="S777" s="105">
        <f>Table1[[#This Row],[Female Voters]]/Table1[[#This Row],[Female Population]]</f>
        <v>0.79954834986690992</v>
      </c>
      <c r="T777" s="94">
        <f>Table1[[#This Row],[Male Voters]]/Table1[[#This Row],[Male Population]]</f>
        <v>0.80467366853354594</v>
      </c>
      <c r="U777" s="94">
        <f>Table1[[#This Row],[Total Voters]]/Table1[[#This Row],[Total Population]]</f>
        <v>0.81867659934655612</v>
      </c>
      <c r="V777" s="94">
        <f>Table1[[#This Row],[Female Ballots]]/Table1[[#This Row],[Female Population]]</f>
        <v>0.69273667554680585</v>
      </c>
      <c r="W777" s="94">
        <f>Table1[[#This Row],[Male Ballots]]/Table1[[#This Row],[Male Population]]</f>
        <v>0.68274238274389665</v>
      </c>
      <c r="X777" s="94">
        <f>Table1[[#This Row],[Total Ballots]]/Table1[[#This Row],[Total Population]]</f>
        <v>0.70055870379056828</v>
      </c>
      <c r="Y777" s="94">
        <f>Table1[[#This Row],[Female Ballots]]/Table1[[#This Row],[Female Voters]]</f>
        <v>0.86640998716602502</v>
      </c>
      <c r="Z777" s="95">
        <f>Table1[[#This Row],[Male Ballots]]/Table1[[#This Row],[Male Voters]]</f>
        <v>0.84847113735949709</v>
      </c>
      <c r="AA777" s="94">
        <f>Table1[[#This Row],[Total Ballots]]/Table1[[#This Row],[Total Voters]]</f>
        <v>0.85572093345496114</v>
      </c>
    </row>
    <row r="778" spans="1:27" s="7" customFormat="1" x14ac:dyDescent="0.35">
      <c r="A778" s="102" t="s">
        <v>52</v>
      </c>
      <c r="B778" s="103">
        <v>2024</v>
      </c>
      <c r="C778" s="17" t="s">
        <v>82</v>
      </c>
      <c r="D778" s="17" t="s">
        <v>87</v>
      </c>
      <c r="E778" s="117"/>
      <c r="F778" s="117"/>
      <c r="G778" s="110" t="s">
        <v>67</v>
      </c>
      <c r="H778" s="122">
        <v>77749.337</v>
      </c>
      <c r="I778" s="122">
        <v>63265.609000000004</v>
      </c>
      <c r="J778" s="123">
        <v>141014.94</v>
      </c>
      <c r="K778">
        <v>65400</v>
      </c>
      <c r="L778">
        <v>55177</v>
      </c>
      <c r="M778">
        <v>2094</v>
      </c>
      <c r="N778">
        <v>122671</v>
      </c>
      <c r="O778">
        <v>58287</v>
      </c>
      <c r="P778">
        <v>49225</v>
      </c>
      <c r="Q778">
        <v>1704</v>
      </c>
      <c r="R778">
        <v>109216</v>
      </c>
      <c r="S778" s="105">
        <f>Table1[[#This Row],[Female Voters]]/Table1[[#This Row],[Female Population]]</f>
        <v>0.84116472916032714</v>
      </c>
      <c r="T778" s="94">
        <f>Table1[[#This Row],[Male Voters]]/Table1[[#This Row],[Male Population]]</f>
        <v>0.87214840530500537</v>
      </c>
      <c r="U778" s="94">
        <f>Table1[[#This Row],[Total Voters]]/Table1[[#This Row],[Total Population]]</f>
        <v>0.86991491823490474</v>
      </c>
      <c r="V778" s="94">
        <f>Table1[[#This Row],[Female Ballots]]/Table1[[#This Row],[Female Population]]</f>
        <v>0.74967841847963279</v>
      </c>
      <c r="W778" s="94">
        <f>Table1[[#This Row],[Male Ballots]]/Table1[[#This Row],[Male Population]]</f>
        <v>0.77806885570326201</v>
      </c>
      <c r="X778" s="94">
        <f>Table1[[#This Row],[Total Ballots]]/Table1[[#This Row],[Total Population]]</f>
        <v>0.7744994962945061</v>
      </c>
      <c r="Y778" s="94">
        <f>Table1[[#This Row],[Female Ballots]]/Table1[[#This Row],[Female Voters]]</f>
        <v>0.89123853211009174</v>
      </c>
      <c r="Z778" s="95">
        <f>Table1[[#This Row],[Male Ballots]]/Table1[[#This Row],[Male Voters]]</f>
        <v>0.89212896677963649</v>
      </c>
      <c r="AA778" s="94">
        <f>Table1[[#This Row],[Total Ballots]]/Table1[[#This Row],[Total Voters]]</f>
        <v>0.89031637469328528</v>
      </c>
    </row>
    <row r="779" spans="1:27" s="7" customFormat="1" x14ac:dyDescent="0.35">
      <c r="A779" s="102" t="s">
        <v>40</v>
      </c>
      <c r="B779" s="103">
        <v>2024</v>
      </c>
      <c r="C779" s="17" t="s">
        <v>82</v>
      </c>
      <c r="D779" s="116"/>
      <c r="E779" s="117"/>
      <c r="F779" s="117"/>
      <c r="G779" s="110" t="s">
        <v>79</v>
      </c>
      <c r="H779" s="122">
        <v>225102.08299999998</v>
      </c>
      <c r="I779" s="122">
        <v>214708.70400000003</v>
      </c>
      <c r="J779" s="123">
        <v>439810.783</v>
      </c>
      <c r="K779">
        <v>188748</v>
      </c>
      <c r="L779">
        <v>176824</v>
      </c>
      <c r="M779">
        <v>10136</v>
      </c>
      <c r="N779">
        <v>375708</v>
      </c>
      <c r="O779">
        <v>148830</v>
      </c>
      <c r="P779">
        <v>133543</v>
      </c>
      <c r="Q779">
        <v>7096</v>
      </c>
      <c r="R779">
        <v>289469</v>
      </c>
      <c r="S779" s="105">
        <f>Table1[[#This Row],[Female Voters]]/Table1[[#This Row],[Female Population]]</f>
        <v>0.83849957088135885</v>
      </c>
      <c r="T779" s="94">
        <f>Table1[[#This Row],[Male Voters]]/Table1[[#This Row],[Male Population]]</f>
        <v>0.82355301255043656</v>
      </c>
      <c r="U779" s="94">
        <f>Table1[[#This Row],[Total Voters]]/Table1[[#This Row],[Total Population]]</f>
        <v>0.85424917833358349</v>
      </c>
      <c r="V779" s="94">
        <f>Table1[[#This Row],[Female Ballots]]/Table1[[#This Row],[Female Population]]</f>
        <v>0.66116669386839932</v>
      </c>
      <c r="W779" s="94">
        <f>Table1[[#This Row],[Male Ballots]]/Table1[[#This Row],[Male Population]]</f>
        <v>0.62197292197339138</v>
      </c>
      <c r="X779" s="94">
        <f>Table1[[#This Row],[Total Ballots]]/Table1[[#This Row],[Total Population]]</f>
        <v>0.65816712820340284</v>
      </c>
      <c r="Y779" s="94">
        <f>Table1[[#This Row],[Female Ballots]]/Table1[[#This Row],[Female Voters]]</f>
        <v>0.78851166634878256</v>
      </c>
      <c r="Z779" s="95">
        <f>Table1[[#This Row],[Male Ballots]]/Table1[[#This Row],[Male Voters]]</f>
        <v>0.75523119033615349</v>
      </c>
      <c r="AA779" s="94">
        <f>Table1[[#This Row],[Total Ballots]]/Table1[[#This Row],[Total Voters]]</f>
        <v>0.77046269975619364</v>
      </c>
    </row>
    <row r="780" spans="1:27" s="7" customFormat="1" x14ac:dyDescent="0.35">
      <c r="A780" s="102" t="s">
        <v>40</v>
      </c>
      <c r="B780" s="103">
        <v>2024</v>
      </c>
      <c r="C780" s="17" t="s">
        <v>82</v>
      </c>
      <c r="D780" s="116"/>
      <c r="E780" s="117"/>
      <c r="F780" s="117"/>
      <c r="G780" s="110" t="s">
        <v>62</v>
      </c>
      <c r="H780" s="122">
        <v>28044.110000000004</v>
      </c>
      <c r="I780" s="122">
        <v>27800.063999999998</v>
      </c>
      <c r="J780" s="123">
        <v>55844.173000000003</v>
      </c>
      <c r="K780">
        <v>18110</v>
      </c>
      <c r="L780">
        <v>18496</v>
      </c>
      <c r="M780">
        <v>1712</v>
      </c>
      <c r="N780">
        <v>38318</v>
      </c>
      <c r="O780">
        <v>11715</v>
      </c>
      <c r="P780">
        <v>10703</v>
      </c>
      <c r="Q780">
        <v>1179</v>
      </c>
      <c r="R780">
        <v>23597</v>
      </c>
      <c r="S780" s="105">
        <f>Table1[[#This Row],[Female Voters]]/Table1[[#This Row],[Female Population]]</f>
        <v>0.64576839842662137</v>
      </c>
      <c r="T780" s="94">
        <f>Table1[[#This Row],[Male Voters]]/Table1[[#This Row],[Male Population]]</f>
        <v>0.66532220933016561</v>
      </c>
      <c r="U780" s="94">
        <f>Table1[[#This Row],[Total Voters]]/Table1[[#This Row],[Total Population]]</f>
        <v>0.68615932408919367</v>
      </c>
      <c r="V780" s="94">
        <f>Table1[[#This Row],[Female Ballots]]/Table1[[#This Row],[Female Population]]</f>
        <v>0.41773477568016948</v>
      </c>
      <c r="W780" s="94">
        <f>Table1[[#This Row],[Male Ballots]]/Table1[[#This Row],[Male Population]]</f>
        <v>0.38499911367110523</v>
      </c>
      <c r="X780" s="94">
        <f>Table1[[#This Row],[Total Ballots]]/Table1[[#This Row],[Total Population]]</f>
        <v>0.4225508004210215</v>
      </c>
      <c r="Y780" s="94">
        <f>Table1[[#This Row],[Female Ballots]]/Table1[[#This Row],[Female Voters]]</f>
        <v>0.64688017669795694</v>
      </c>
      <c r="Z780" s="95">
        <f>Table1[[#This Row],[Male Ballots]]/Table1[[#This Row],[Male Voters]]</f>
        <v>0.57866565743944631</v>
      </c>
      <c r="AA780" s="94">
        <f>Table1[[#This Row],[Total Ballots]]/Table1[[#This Row],[Total Voters]]</f>
        <v>0.61582024113993428</v>
      </c>
    </row>
    <row r="781" spans="1:27" s="7" customFormat="1" x14ac:dyDescent="0.35">
      <c r="A781" s="102" t="s">
        <v>40</v>
      </c>
      <c r="B781" s="103">
        <v>2024</v>
      </c>
      <c r="C781" s="17" t="s">
        <v>82</v>
      </c>
      <c r="D781" s="116"/>
      <c r="E781" s="117"/>
      <c r="F781" s="117"/>
      <c r="G781" s="110" t="s">
        <v>63</v>
      </c>
      <c r="H781" s="122">
        <v>36417.130000000005</v>
      </c>
      <c r="I781" s="122">
        <v>38369.14</v>
      </c>
      <c r="J781" s="123">
        <v>74786.28</v>
      </c>
      <c r="K781">
        <v>30943</v>
      </c>
      <c r="L781">
        <v>30822</v>
      </c>
      <c r="M781">
        <v>2342</v>
      </c>
      <c r="N781">
        <v>64107</v>
      </c>
      <c r="O781">
        <v>20324</v>
      </c>
      <c r="P781">
        <v>18599</v>
      </c>
      <c r="Q781">
        <v>1559</v>
      </c>
      <c r="R781">
        <v>40482</v>
      </c>
      <c r="S781" s="105">
        <f>Table1[[#This Row],[Female Voters]]/Table1[[#This Row],[Female Population]]</f>
        <v>0.84968255323799535</v>
      </c>
      <c r="T781" s="94">
        <f>Table1[[#This Row],[Male Voters]]/Table1[[#This Row],[Male Population]]</f>
        <v>0.80330182016068119</v>
      </c>
      <c r="U781" s="94">
        <f>Table1[[#This Row],[Total Voters]]/Table1[[#This Row],[Total Population]]</f>
        <v>0.85720268477052208</v>
      </c>
      <c r="V781" s="94">
        <f>Table1[[#This Row],[Female Ballots]]/Table1[[#This Row],[Female Population]]</f>
        <v>0.5580890092107752</v>
      </c>
      <c r="W781" s="94">
        <f>Table1[[#This Row],[Male Ballots]]/Table1[[#This Row],[Male Population]]</f>
        <v>0.4847385164223123</v>
      </c>
      <c r="X781" s="94">
        <f>Table1[[#This Row],[Total Ballots]]/Table1[[#This Row],[Total Population]]</f>
        <v>0.54130249559143739</v>
      </c>
      <c r="Y781" s="94">
        <f>Table1[[#This Row],[Female Ballots]]/Table1[[#This Row],[Female Voters]]</f>
        <v>0.65682060562970623</v>
      </c>
      <c r="Z781" s="95">
        <f>Table1[[#This Row],[Male Ballots]]/Table1[[#This Row],[Male Voters]]</f>
        <v>0.60343261306858742</v>
      </c>
      <c r="AA781" s="94">
        <f>Table1[[#This Row],[Total Ballots]]/Table1[[#This Row],[Total Voters]]</f>
        <v>0.6314755018952688</v>
      </c>
    </row>
    <row r="782" spans="1:27" s="7" customFormat="1" x14ac:dyDescent="0.35">
      <c r="A782" s="102" t="s">
        <v>40</v>
      </c>
      <c r="B782" s="103">
        <v>2024</v>
      </c>
      <c r="C782" s="17" t="s">
        <v>82</v>
      </c>
      <c r="D782" s="116"/>
      <c r="E782" s="117"/>
      <c r="F782" s="117"/>
      <c r="G782" s="110" t="s">
        <v>64</v>
      </c>
      <c r="H782" s="122">
        <v>36411.11</v>
      </c>
      <c r="I782" s="122">
        <v>36627.490000000005</v>
      </c>
      <c r="J782" s="123">
        <v>73038.59</v>
      </c>
      <c r="K782">
        <v>32091</v>
      </c>
      <c r="L782">
        <v>31423</v>
      </c>
      <c r="M782">
        <v>1685</v>
      </c>
      <c r="N782">
        <v>65199</v>
      </c>
      <c r="O782">
        <v>23867</v>
      </c>
      <c r="P782">
        <v>22168</v>
      </c>
      <c r="Q782">
        <v>1128</v>
      </c>
      <c r="R782">
        <v>47163</v>
      </c>
      <c r="S782" s="105">
        <f>Table1[[#This Row],[Female Voters]]/Table1[[#This Row],[Female Population]]</f>
        <v>0.88135187309587648</v>
      </c>
      <c r="T782" s="94">
        <f>Table1[[#This Row],[Male Voters]]/Table1[[#This Row],[Male Population]]</f>
        <v>0.85790754430620264</v>
      </c>
      <c r="U782" s="94">
        <f>Table1[[#This Row],[Total Voters]]/Table1[[#This Row],[Total Population]]</f>
        <v>0.89266509662905602</v>
      </c>
      <c r="V782" s="94">
        <f>Table1[[#This Row],[Female Ballots]]/Table1[[#This Row],[Female Population]]</f>
        <v>0.65548674566636389</v>
      </c>
      <c r="W782" s="94">
        <f>Table1[[#This Row],[Male Ballots]]/Table1[[#This Row],[Male Population]]</f>
        <v>0.60522847729942719</v>
      </c>
      <c r="X782" s="94">
        <f>Table1[[#This Row],[Total Ballots]]/Table1[[#This Row],[Total Population]]</f>
        <v>0.64572714232298301</v>
      </c>
      <c r="Y782" s="94">
        <f>Table1[[#This Row],[Female Ballots]]/Table1[[#This Row],[Female Voters]]</f>
        <v>0.74372877130659687</v>
      </c>
      <c r="Z782" s="95">
        <f>Table1[[#This Row],[Male Ballots]]/Table1[[#This Row],[Male Voters]]</f>
        <v>0.70547051522769944</v>
      </c>
      <c r="AA782" s="94">
        <f>Table1[[#This Row],[Total Ballots]]/Table1[[#This Row],[Total Voters]]</f>
        <v>0.72336999033727511</v>
      </c>
    </row>
    <row r="783" spans="1:27" s="7" customFormat="1" x14ac:dyDescent="0.35">
      <c r="A783" s="102" t="s">
        <v>40</v>
      </c>
      <c r="B783" s="103">
        <v>2024</v>
      </c>
      <c r="C783" s="17" t="s">
        <v>82</v>
      </c>
      <c r="D783" s="116"/>
      <c r="E783" s="117"/>
      <c r="F783" s="117"/>
      <c r="G783" s="110" t="s">
        <v>65</v>
      </c>
      <c r="H783" s="122">
        <v>31635.699999999997</v>
      </c>
      <c r="I783" s="122">
        <v>31318.5</v>
      </c>
      <c r="J783" s="123">
        <v>62954.2</v>
      </c>
      <c r="K783">
        <v>26929</v>
      </c>
      <c r="L783">
        <v>26451</v>
      </c>
      <c r="M783">
        <v>1235</v>
      </c>
      <c r="N783">
        <v>54615</v>
      </c>
      <c r="O783">
        <v>21534</v>
      </c>
      <c r="P783">
        <v>20421</v>
      </c>
      <c r="Q783">
        <v>829</v>
      </c>
      <c r="R783">
        <v>42784</v>
      </c>
      <c r="S783" s="105">
        <f>Table1[[#This Row],[Female Voters]]/Table1[[#This Row],[Female Population]]</f>
        <v>0.85122187907964741</v>
      </c>
      <c r="T783" s="94">
        <f>Table1[[#This Row],[Male Voters]]/Table1[[#This Row],[Male Population]]</f>
        <v>0.84458067915130031</v>
      </c>
      <c r="U783" s="94">
        <f>Table1[[#This Row],[Total Voters]]/Table1[[#This Row],[Total Population]]</f>
        <v>0.86753544640389368</v>
      </c>
      <c r="V783" s="94">
        <f>Table1[[#This Row],[Female Ballots]]/Table1[[#This Row],[Female Population]]</f>
        <v>0.68068669256567749</v>
      </c>
      <c r="W783" s="94">
        <f>Table1[[#This Row],[Male Ballots]]/Table1[[#This Row],[Male Population]]</f>
        <v>0.65204272235260308</v>
      </c>
      <c r="X783" s="94">
        <f>Table1[[#This Row],[Total Ballots]]/Table1[[#This Row],[Total Population]]</f>
        <v>0.67960517328470538</v>
      </c>
      <c r="Y783" s="94">
        <f>Table1[[#This Row],[Female Ballots]]/Table1[[#This Row],[Female Voters]]</f>
        <v>0.79965836087489328</v>
      </c>
      <c r="Z783" s="95">
        <f>Table1[[#This Row],[Male Ballots]]/Table1[[#This Row],[Male Voters]]</f>
        <v>0.77203130316434165</v>
      </c>
      <c r="AA783" s="94">
        <f>Table1[[#This Row],[Total Ballots]]/Table1[[#This Row],[Total Voters]]</f>
        <v>0.78337453080655495</v>
      </c>
    </row>
    <row r="784" spans="1:27" s="7" customFormat="1" x14ac:dyDescent="0.35">
      <c r="A784" s="102" t="s">
        <v>40</v>
      </c>
      <c r="B784" s="103">
        <v>2024</v>
      </c>
      <c r="C784" s="17" t="s">
        <v>82</v>
      </c>
      <c r="D784" s="116"/>
      <c r="E784" s="117"/>
      <c r="F784" s="117"/>
      <c r="G784" s="110" t="s">
        <v>66</v>
      </c>
      <c r="H784" s="122">
        <v>34029.800000000003</v>
      </c>
      <c r="I784" s="122">
        <v>31506.93</v>
      </c>
      <c r="J784" s="123">
        <v>65536.72</v>
      </c>
      <c r="K784">
        <v>29240</v>
      </c>
      <c r="L784">
        <v>26654</v>
      </c>
      <c r="M784">
        <v>1348</v>
      </c>
      <c r="N784">
        <v>57242</v>
      </c>
      <c r="O784">
        <v>25061</v>
      </c>
      <c r="P784">
        <v>22468</v>
      </c>
      <c r="Q784">
        <v>963</v>
      </c>
      <c r="R784">
        <v>48492</v>
      </c>
      <c r="S784" s="105">
        <f>Table1[[#This Row],[Female Voters]]/Table1[[#This Row],[Female Population]]</f>
        <v>0.85924689536817722</v>
      </c>
      <c r="T784" s="94">
        <f>Table1[[#This Row],[Male Voters]]/Table1[[#This Row],[Male Population]]</f>
        <v>0.84597261618316988</v>
      </c>
      <c r="U784" s="94">
        <f>Table1[[#This Row],[Total Voters]]/Table1[[#This Row],[Total Population]]</f>
        <v>0.87343400768302104</v>
      </c>
      <c r="V784" s="94">
        <f>Table1[[#This Row],[Female Ballots]]/Table1[[#This Row],[Female Population]]</f>
        <v>0.73644276487078963</v>
      </c>
      <c r="W784" s="94">
        <f>Table1[[#This Row],[Male Ballots]]/Table1[[#This Row],[Male Population]]</f>
        <v>0.71311295641942896</v>
      </c>
      <c r="X784" s="94">
        <f>Table1[[#This Row],[Total Ballots]]/Table1[[#This Row],[Total Population]]</f>
        <v>0.73992107020308617</v>
      </c>
      <c r="Y784" s="94">
        <f>Table1[[#This Row],[Female Ballots]]/Table1[[#This Row],[Female Voters]]</f>
        <v>0.85707934336525304</v>
      </c>
      <c r="Z784" s="95">
        <f>Table1[[#This Row],[Male Ballots]]/Table1[[#This Row],[Male Voters]]</f>
        <v>0.84295040144068434</v>
      </c>
      <c r="AA784" s="94">
        <f>Table1[[#This Row],[Total Ballots]]/Table1[[#This Row],[Total Voters]]</f>
        <v>0.84714021173264387</v>
      </c>
    </row>
    <row r="785" spans="1:27" s="7" customFormat="1" x14ac:dyDescent="0.35">
      <c r="A785" s="102" t="s">
        <v>40</v>
      </c>
      <c r="B785" s="103">
        <v>2024</v>
      </c>
      <c r="C785" s="17" t="s">
        <v>82</v>
      </c>
      <c r="D785" s="116"/>
      <c r="E785" s="117"/>
      <c r="F785" s="117"/>
      <c r="G785" s="110" t="s">
        <v>67</v>
      </c>
      <c r="H785" s="122">
        <v>58564.233000000007</v>
      </c>
      <c r="I785" s="122">
        <v>49086.58</v>
      </c>
      <c r="J785" s="123">
        <v>107650.81999999999</v>
      </c>
      <c r="K785">
        <v>51435</v>
      </c>
      <c r="L785">
        <v>42978</v>
      </c>
      <c r="M785">
        <v>1814</v>
      </c>
      <c r="N785">
        <v>96227</v>
      </c>
      <c r="O785">
        <v>46329</v>
      </c>
      <c r="P785">
        <v>39184</v>
      </c>
      <c r="Q785">
        <v>1438</v>
      </c>
      <c r="R785">
        <v>86951</v>
      </c>
      <c r="S785" s="105">
        <f>Table1[[#This Row],[Female Voters]]/Table1[[#This Row],[Female Population]]</f>
        <v>0.87826643268767801</v>
      </c>
      <c r="T785" s="94">
        <f>Table1[[#This Row],[Male Voters]]/Table1[[#This Row],[Male Population]]</f>
        <v>0.87555498875660109</v>
      </c>
      <c r="U785" s="94">
        <f>Table1[[#This Row],[Total Voters]]/Table1[[#This Row],[Total Population]]</f>
        <v>0.89388078976082119</v>
      </c>
      <c r="V785" s="94">
        <f>Table1[[#This Row],[Female Ballots]]/Table1[[#This Row],[Female Population]]</f>
        <v>0.79108011198575745</v>
      </c>
      <c r="W785" s="94">
        <f>Table1[[#This Row],[Male Ballots]]/Table1[[#This Row],[Male Population]]</f>
        <v>0.79826298756197722</v>
      </c>
      <c r="X785" s="94">
        <f>Table1[[#This Row],[Total Ballots]]/Table1[[#This Row],[Total Population]]</f>
        <v>0.80771330863991564</v>
      </c>
      <c r="Y785" s="94">
        <f>Table1[[#This Row],[Female Ballots]]/Table1[[#This Row],[Female Voters]]</f>
        <v>0.90072907553222514</v>
      </c>
      <c r="Z785" s="95">
        <f>Table1[[#This Row],[Male Ballots]]/Table1[[#This Row],[Male Voters]]</f>
        <v>0.91172227651356508</v>
      </c>
      <c r="AA785" s="94">
        <f>Table1[[#This Row],[Total Ballots]]/Table1[[#This Row],[Total Voters]]</f>
        <v>0.90360293888409693</v>
      </c>
    </row>
    <row r="786" spans="1:27" s="7" customFormat="1" x14ac:dyDescent="0.35">
      <c r="A786" s="102" t="s">
        <v>28</v>
      </c>
      <c r="B786" s="103">
        <v>2024</v>
      </c>
      <c r="C786" s="17" t="s">
        <v>82</v>
      </c>
      <c r="D786" s="17" t="s">
        <v>87</v>
      </c>
      <c r="E786" s="117"/>
      <c r="F786" s="117"/>
      <c r="G786" s="110" t="s">
        <v>79</v>
      </c>
      <c r="H786" s="122">
        <v>19102.084599999998</v>
      </c>
      <c r="I786" s="122">
        <v>18833.061300000001</v>
      </c>
      <c r="J786" s="123">
        <v>37935.146500000003</v>
      </c>
      <c r="K786">
        <v>17428</v>
      </c>
      <c r="L786">
        <v>17202</v>
      </c>
      <c r="M786">
        <v>893</v>
      </c>
      <c r="N786">
        <v>35523</v>
      </c>
      <c r="O786">
        <v>14194</v>
      </c>
      <c r="P786">
        <v>13684</v>
      </c>
      <c r="Q786">
        <v>689</v>
      </c>
      <c r="R786">
        <v>28567</v>
      </c>
      <c r="S786" s="105">
        <f>Table1[[#This Row],[Female Voters]]/Table1[[#This Row],[Female Population]]</f>
        <v>0.91236115664569939</v>
      </c>
      <c r="T786" s="94">
        <f>Table1[[#This Row],[Male Voters]]/Table1[[#This Row],[Male Population]]</f>
        <v>0.91339372425873211</v>
      </c>
      <c r="U786" s="94">
        <f>Table1[[#This Row],[Total Voters]]/Table1[[#This Row],[Total Population]]</f>
        <v>0.93641394003842837</v>
      </c>
      <c r="V786" s="94">
        <f>Table1[[#This Row],[Female Ballots]]/Table1[[#This Row],[Female Population]]</f>
        <v>0.74306026264798353</v>
      </c>
      <c r="W786" s="94">
        <f>Table1[[#This Row],[Male Ballots]]/Table1[[#This Row],[Male Population]]</f>
        <v>0.72659456590841121</v>
      </c>
      <c r="X786" s="94">
        <f>Table1[[#This Row],[Total Ballots]]/Table1[[#This Row],[Total Population]]</f>
        <v>0.75304836373836059</v>
      </c>
      <c r="Y786" s="94">
        <f>Table1[[#This Row],[Female Ballots]]/Table1[[#This Row],[Female Voters]]</f>
        <v>0.8144365389029149</v>
      </c>
      <c r="Z786" s="95">
        <f>Table1[[#This Row],[Male Ballots]]/Table1[[#This Row],[Male Voters]]</f>
        <v>0.79548889663992561</v>
      </c>
      <c r="AA786" s="94">
        <f>Table1[[#This Row],[Total Ballots]]/Table1[[#This Row],[Total Voters]]</f>
        <v>0.80418320524730458</v>
      </c>
    </row>
    <row r="787" spans="1:27" s="7" customFormat="1" x14ac:dyDescent="0.35">
      <c r="A787" s="102" t="s">
        <v>28</v>
      </c>
      <c r="B787" s="103">
        <v>2024</v>
      </c>
      <c r="C787" s="17" t="s">
        <v>82</v>
      </c>
      <c r="D787" s="17" t="s">
        <v>87</v>
      </c>
      <c r="E787" s="117"/>
      <c r="F787" s="117"/>
      <c r="G787" s="110" t="s">
        <v>62</v>
      </c>
      <c r="H787" s="122">
        <v>1557.1301000000001</v>
      </c>
      <c r="I787" s="122">
        <v>1598.7554</v>
      </c>
      <c r="J787" s="123">
        <v>3155.8854999999999</v>
      </c>
      <c r="K787">
        <v>1306</v>
      </c>
      <c r="L787">
        <v>1410</v>
      </c>
      <c r="M787">
        <v>93</v>
      </c>
      <c r="N787">
        <v>2809</v>
      </c>
      <c r="O787">
        <v>860</v>
      </c>
      <c r="P787">
        <v>843</v>
      </c>
      <c r="Q787">
        <v>67</v>
      </c>
      <c r="R787">
        <v>1770</v>
      </c>
      <c r="S787" s="105">
        <f>Table1[[#This Row],[Female Voters]]/Table1[[#This Row],[Female Population]]</f>
        <v>0.83872246769874903</v>
      </c>
      <c r="T787" s="94">
        <f>Table1[[#This Row],[Male Voters]]/Table1[[#This Row],[Male Population]]</f>
        <v>0.88193603599399883</v>
      </c>
      <c r="U787" s="94">
        <f>Table1[[#This Row],[Total Voters]]/Table1[[#This Row],[Total Population]]</f>
        <v>0.89008298938602182</v>
      </c>
      <c r="V787" s="94">
        <f>Table1[[#This Row],[Female Ballots]]/Table1[[#This Row],[Female Population]]</f>
        <v>0.55229810277253</v>
      </c>
      <c r="W787" s="94">
        <f>Table1[[#This Row],[Male Ballots]]/Table1[[#This Row],[Male Population]]</f>
        <v>0.52728516194534825</v>
      </c>
      <c r="X787" s="94">
        <f>Table1[[#This Row],[Total Ballots]]/Table1[[#This Row],[Total Population]]</f>
        <v>0.56085684984452067</v>
      </c>
      <c r="Y787" s="94">
        <f>Table1[[#This Row],[Female Ballots]]/Table1[[#This Row],[Female Voters]]</f>
        <v>0.65849923430321589</v>
      </c>
      <c r="Z787" s="95">
        <f>Table1[[#This Row],[Male Ballots]]/Table1[[#This Row],[Male Voters]]</f>
        <v>0.59787234042553195</v>
      </c>
      <c r="AA787" s="94">
        <f>Table1[[#This Row],[Total Ballots]]/Table1[[#This Row],[Total Voters]]</f>
        <v>0.6301174795300819</v>
      </c>
    </row>
    <row r="788" spans="1:27" s="7" customFormat="1" x14ac:dyDescent="0.35">
      <c r="A788" s="102" t="s">
        <v>28</v>
      </c>
      <c r="B788" s="103">
        <v>2024</v>
      </c>
      <c r="C788" s="17" t="s">
        <v>82</v>
      </c>
      <c r="D788" s="17" t="s">
        <v>87</v>
      </c>
      <c r="E788" s="117"/>
      <c r="F788" s="117"/>
      <c r="G788" s="110" t="s">
        <v>63</v>
      </c>
      <c r="H788" s="122">
        <v>2108.7963</v>
      </c>
      <c r="I788" s="122">
        <v>2140.4852000000001</v>
      </c>
      <c r="J788" s="123">
        <v>4249.2820000000002</v>
      </c>
      <c r="K788">
        <v>1996</v>
      </c>
      <c r="L788">
        <v>2009</v>
      </c>
      <c r="M788">
        <v>124</v>
      </c>
      <c r="N788">
        <v>4129</v>
      </c>
      <c r="O788">
        <v>1311</v>
      </c>
      <c r="P788">
        <v>1220</v>
      </c>
      <c r="Q788">
        <v>89</v>
      </c>
      <c r="R788">
        <v>2620</v>
      </c>
      <c r="S788" s="105">
        <f>Table1[[#This Row],[Female Voters]]/Table1[[#This Row],[Female Population]]</f>
        <v>0.94651152413345951</v>
      </c>
      <c r="T788" s="94">
        <f>Table1[[#This Row],[Male Voters]]/Table1[[#This Row],[Male Population]]</f>
        <v>0.93857224520870308</v>
      </c>
      <c r="U788" s="94">
        <f>Table1[[#This Row],[Total Voters]]/Table1[[#This Row],[Total Population]]</f>
        <v>0.97169357081972907</v>
      </c>
      <c r="V788" s="94">
        <f>Table1[[#This Row],[Female Ballots]]/Table1[[#This Row],[Female Population]]</f>
        <v>0.62168166740429132</v>
      </c>
      <c r="W788" s="94">
        <f>Table1[[#This Row],[Male Ballots]]/Table1[[#This Row],[Male Population]]</f>
        <v>0.56996423053987944</v>
      </c>
      <c r="X788" s="94">
        <f>Table1[[#This Row],[Total Ballots]]/Table1[[#This Row],[Total Population]]</f>
        <v>0.61657475309946475</v>
      </c>
      <c r="Y788" s="94">
        <f>Table1[[#This Row],[Female Ballots]]/Table1[[#This Row],[Female Voters]]</f>
        <v>0.65681362725450898</v>
      </c>
      <c r="Z788" s="95">
        <f>Table1[[#This Row],[Male Ballots]]/Table1[[#This Row],[Male Voters]]</f>
        <v>0.60726729716276751</v>
      </c>
      <c r="AA788" s="94">
        <f>Table1[[#This Row],[Total Ballots]]/Table1[[#This Row],[Total Voters]]</f>
        <v>0.63453620731411964</v>
      </c>
    </row>
    <row r="789" spans="1:27" s="7" customFormat="1" x14ac:dyDescent="0.35">
      <c r="A789" s="102" t="s">
        <v>28</v>
      </c>
      <c r="B789" s="103">
        <v>2024</v>
      </c>
      <c r="C789" s="17" t="s">
        <v>82</v>
      </c>
      <c r="D789" s="17" t="s">
        <v>87</v>
      </c>
      <c r="E789" s="117"/>
      <c r="F789" s="117"/>
      <c r="G789" s="110" t="s">
        <v>64</v>
      </c>
      <c r="H789" s="122">
        <v>2567.3020000000001</v>
      </c>
      <c r="I789" s="122">
        <v>2641.1679999999997</v>
      </c>
      <c r="J789" s="123">
        <v>5208.47</v>
      </c>
      <c r="K789">
        <v>2348</v>
      </c>
      <c r="L789">
        <v>2362</v>
      </c>
      <c r="M789">
        <v>133</v>
      </c>
      <c r="N789">
        <v>4843</v>
      </c>
      <c r="O789">
        <v>1733</v>
      </c>
      <c r="P789">
        <v>1706</v>
      </c>
      <c r="Q789">
        <v>91</v>
      </c>
      <c r="R789">
        <v>3530</v>
      </c>
      <c r="S789" s="105">
        <f>Table1[[#This Row],[Female Voters]]/Table1[[#This Row],[Female Population]]</f>
        <v>0.91457880685638071</v>
      </c>
      <c r="T789" s="94">
        <f>Table1[[#This Row],[Male Voters]]/Table1[[#This Row],[Male Population]]</f>
        <v>0.89430130911778438</v>
      </c>
      <c r="U789" s="94">
        <f>Table1[[#This Row],[Total Voters]]/Table1[[#This Row],[Total Population]]</f>
        <v>0.92983160121878394</v>
      </c>
      <c r="V789" s="94">
        <f>Table1[[#This Row],[Female Ballots]]/Table1[[#This Row],[Female Population]]</f>
        <v>0.67502771391912597</v>
      </c>
      <c r="W789" s="94">
        <f>Table1[[#This Row],[Male Ballots]]/Table1[[#This Row],[Male Population]]</f>
        <v>0.64592634773706181</v>
      </c>
      <c r="X789" s="94">
        <f>Table1[[#This Row],[Total Ballots]]/Table1[[#This Row],[Total Population]]</f>
        <v>0.677742216044251</v>
      </c>
      <c r="Y789" s="94">
        <f>Table1[[#This Row],[Female Ballots]]/Table1[[#This Row],[Female Voters]]</f>
        <v>0.73807495741056217</v>
      </c>
      <c r="Z789" s="95">
        <f>Table1[[#This Row],[Male Ballots]]/Table1[[#This Row],[Male Voters]]</f>
        <v>0.72226926333615582</v>
      </c>
      <c r="AA789" s="94">
        <f>Table1[[#This Row],[Total Ballots]]/Table1[[#This Row],[Total Voters]]</f>
        <v>0.72888705347924843</v>
      </c>
    </row>
    <row r="790" spans="1:27" s="7" customFormat="1" x14ac:dyDescent="0.35">
      <c r="A790" s="102" t="s">
        <v>28</v>
      </c>
      <c r="B790" s="103">
        <v>2024</v>
      </c>
      <c r="C790" s="17" t="s">
        <v>82</v>
      </c>
      <c r="D790" s="17" t="s">
        <v>87</v>
      </c>
      <c r="E790" s="117"/>
      <c r="F790" s="117"/>
      <c r="G790" s="110" t="s">
        <v>65</v>
      </c>
      <c r="H790" s="122">
        <v>2650.0129999999999</v>
      </c>
      <c r="I790" s="122">
        <v>2566.2370000000001</v>
      </c>
      <c r="J790" s="123">
        <v>5216.25</v>
      </c>
      <c r="K790">
        <v>2440</v>
      </c>
      <c r="L790">
        <v>2404</v>
      </c>
      <c r="M790">
        <v>133</v>
      </c>
      <c r="N790">
        <v>4977</v>
      </c>
      <c r="O790">
        <v>1997</v>
      </c>
      <c r="P790">
        <v>1901</v>
      </c>
      <c r="Q790">
        <v>102</v>
      </c>
      <c r="R790">
        <v>4000</v>
      </c>
      <c r="S790" s="105">
        <f>Table1[[#This Row],[Female Voters]]/Table1[[#This Row],[Female Population]]</f>
        <v>0.92075020009335806</v>
      </c>
      <c r="T790" s="94">
        <f>Table1[[#This Row],[Male Voters]]/Table1[[#This Row],[Male Population]]</f>
        <v>0.93678019606139262</v>
      </c>
      <c r="U790" s="94">
        <f>Table1[[#This Row],[Total Voters]]/Table1[[#This Row],[Total Population]]</f>
        <v>0.95413371675053915</v>
      </c>
      <c r="V790" s="94">
        <f>Table1[[#This Row],[Female Ballots]]/Table1[[#This Row],[Female Population]]</f>
        <v>0.75358120884690005</v>
      </c>
      <c r="W790" s="94">
        <f>Table1[[#This Row],[Male Ballots]]/Table1[[#This Row],[Male Population]]</f>
        <v>0.74077335803357214</v>
      </c>
      <c r="X790" s="94">
        <f>Table1[[#This Row],[Total Ballots]]/Table1[[#This Row],[Total Population]]</f>
        <v>0.76683441169422473</v>
      </c>
      <c r="Y790" s="94">
        <f>Table1[[#This Row],[Female Ballots]]/Table1[[#This Row],[Female Voters]]</f>
        <v>0.81844262295081971</v>
      </c>
      <c r="Z790" s="95">
        <f>Table1[[#This Row],[Male Ballots]]/Table1[[#This Row],[Male Voters]]</f>
        <v>0.79076539101497501</v>
      </c>
      <c r="AA790" s="94">
        <f>Table1[[#This Row],[Total Ballots]]/Table1[[#This Row],[Total Voters]]</f>
        <v>0.80369700622865181</v>
      </c>
    </row>
    <row r="791" spans="1:27" s="7" customFormat="1" x14ac:dyDescent="0.35">
      <c r="A791" s="102" t="s">
        <v>28</v>
      </c>
      <c r="B791" s="103">
        <v>2024</v>
      </c>
      <c r="C791" s="17" t="s">
        <v>82</v>
      </c>
      <c r="D791" s="17" t="s">
        <v>87</v>
      </c>
      <c r="E791" s="117"/>
      <c r="F791" s="117"/>
      <c r="G791" s="110" t="s">
        <v>66</v>
      </c>
      <c r="H791" s="122">
        <v>3438.777</v>
      </c>
      <c r="I791" s="122">
        <v>3316.0129999999999</v>
      </c>
      <c r="J791" s="123">
        <v>6754.7890000000007</v>
      </c>
      <c r="K791">
        <v>3154</v>
      </c>
      <c r="L791">
        <v>3022</v>
      </c>
      <c r="M791">
        <v>179</v>
      </c>
      <c r="N791">
        <v>6355</v>
      </c>
      <c r="O791">
        <v>2733</v>
      </c>
      <c r="P791">
        <v>2586</v>
      </c>
      <c r="Q791">
        <v>139</v>
      </c>
      <c r="R791">
        <v>5458</v>
      </c>
      <c r="S791" s="105">
        <f>Table1[[#This Row],[Female Voters]]/Table1[[#This Row],[Female Population]]</f>
        <v>0.91718654626339535</v>
      </c>
      <c r="T791" s="94">
        <f>Table1[[#This Row],[Male Voters]]/Table1[[#This Row],[Male Population]]</f>
        <v>0.91133538981903872</v>
      </c>
      <c r="U791" s="94">
        <f>Table1[[#This Row],[Total Voters]]/Table1[[#This Row],[Total Population]]</f>
        <v>0.94081399137708066</v>
      </c>
      <c r="V791" s="94">
        <f>Table1[[#This Row],[Female Ballots]]/Table1[[#This Row],[Female Population]]</f>
        <v>0.79475929959982861</v>
      </c>
      <c r="W791" s="94">
        <f>Table1[[#This Row],[Male Ballots]]/Table1[[#This Row],[Male Population]]</f>
        <v>0.77985218996427341</v>
      </c>
      <c r="X791" s="94">
        <f>Table1[[#This Row],[Total Ballots]]/Table1[[#This Row],[Total Population]]</f>
        <v>0.80801931784989867</v>
      </c>
      <c r="Y791" s="94">
        <f>Table1[[#This Row],[Female Ballots]]/Table1[[#This Row],[Female Voters]]</f>
        <v>0.86651870640456563</v>
      </c>
      <c r="Z791" s="95">
        <f>Table1[[#This Row],[Male Ballots]]/Table1[[#This Row],[Male Voters]]</f>
        <v>0.8557246856386499</v>
      </c>
      <c r="AA791" s="94">
        <f>Table1[[#This Row],[Total Ballots]]/Table1[[#This Row],[Total Voters]]</f>
        <v>0.85885129819040129</v>
      </c>
    </row>
    <row r="792" spans="1:27" s="7" customFormat="1" x14ac:dyDescent="0.35">
      <c r="A792" s="102" t="s">
        <v>28</v>
      </c>
      <c r="B792" s="103">
        <v>2024</v>
      </c>
      <c r="C792" s="17" t="s">
        <v>82</v>
      </c>
      <c r="D792" s="17" t="s">
        <v>87</v>
      </c>
      <c r="E792" s="117"/>
      <c r="F792" s="117"/>
      <c r="G792" s="110" t="s">
        <v>67</v>
      </c>
      <c r="H792" s="122">
        <v>6780.0662000000002</v>
      </c>
      <c r="I792" s="122">
        <v>6570.4027000000006</v>
      </c>
      <c r="J792" s="123">
        <v>13350.470000000001</v>
      </c>
      <c r="K792">
        <v>6184</v>
      </c>
      <c r="L792">
        <v>5995</v>
      </c>
      <c r="M792">
        <v>231</v>
      </c>
      <c r="N792">
        <v>12410</v>
      </c>
      <c r="O792">
        <v>5560</v>
      </c>
      <c r="P792">
        <v>5428</v>
      </c>
      <c r="Q792">
        <v>201</v>
      </c>
      <c r="R792">
        <v>11189</v>
      </c>
      <c r="S792" s="105">
        <f>Table1[[#This Row],[Female Voters]]/Table1[[#This Row],[Female Population]]</f>
        <v>0.91208548966675274</v>
      </c>
      <c r="T792" s="94">
        <f>Table1[[#This Row],[Male Voters]]/Table1[[#This Row],[Male Population]]</f>
        <v>0.91242504816333392</v>
      </c>
      <c r="U792" s="94">
        <f>Table1[[#This Row],[Total Voters]]/Table1[[#This Row],[Total Population]]</f>
        <v>0.92955528906472951</v>
      </c>
      <c r="V792" s="94">
        <f>Table1[[#This Row],[Female Ballots]]/Table1[[#This Row],[Female Population]]</f>
        <v>0.8200509900626044</v>
      </c>
      <c r="W792" s="94">
        <f>Table1[[#This Row],[Male Ballots]]/Table1[[#This Row],[Male Population]]</f>
        <v>0.82612896771152244</v>
      </c>
      <c r="X792" s="94">
        <f>Table1[[#This Row],[Total Ballots]]/Table1[[#This Row],[Total Population]]</f>
        <v>0.83809783475787736</v>
      </c>
      <c r="Y792" s="94">
        <f>Table1[[#This Row],[Female Ballots]]/Table1[[#This Row],[Female Voters]]</f>
        <v>0.89909443725743854</v>
      </c>
      <c r="Z792" s="95">
        <f>Table1[[#This Row],[Male Ballots]]/Table1[[#This Row],[Male Voters]]</f>
        <v>0.90542118432026686</v>
      </c>
      <c r="AA792" s="94">
        <f>Table1[[#This Row],[Total Ballots]]/Table1[[#This Row],[Total Voters]]</f>
        <v>0.90161160354552783</v>
      </c>
    </row>
    <row r="793" spans="1:27" s="7" customFormat="1" x14ac:dyDescent="0.35">
      <c r="A793" s="102" t="s">
        <v>43</v>
      </c>
      <c r="B793" s="103">
        <v>2024</v>
      </c>
      <c r="C793" s="17" t="s">
        <v>82</v>
      </c>
      <c r="D793" s="17" t="s">
        <v>87</v>
      </c>
      <c r="E793" s="117"/>
      <c r="F793" s="117"/>
      <c r="G793" s="110" t="s">
        <v>79</v>
      </c>
      <c r="H793" s="122">
        <v>126533.02599999998</v>
      </c>
      <c r="I793" s="122">
        <v>116164.47899999999</v>
      </c>
      <c r="J793" s="123">
        <v>242697.49900000001</v>
      </c>
      <c r="K793">
        <v>106014</v>
      </c>
      <c r="L793">
        <v>96116</v>
      </c>
      <c r="M793">
        <v>5744</v>
      </c>
      <c r="N793">
        <v>207874</v>
      </c>
      <c r="O793">
        <v>86439</v>
      </c>
      <c r="P793">
        <v>74996</v>
      </c>
      <c r="Q793">
        <v>4502</v>
      </c>
      <c r="R793">
        <v>165937</v>
      </c>
      <c r="S793" s="105">
        <f>Table1[[#This Row],[Female Voters]]/Table1[[#This Row],[Female Population]]</f>
        <v>0.83783659769584595</v>
      </c>
      <c r="T793" s="94">
        <f>Table1[[#This Row],[Male Voters]]/Table1[[#This Row],[Male Population]]</f>
        <v>0.82741299945915492</v>
      </c>
      <c r="U793" s="94">
        <f>Table1[[#This Row],[Total Voters]]/Table1[[#This Row],[Total Population]]</f>
        <v>0.85651480075614617</v>
      </c>
      <c r="V793" s="94">
        <f>Table1[[#This Row],[Female Ballots]]/Table1[[#This Row],[Female Population]]</f>
        <v>0.68313390371301175</v>
      </c>
      <c r="W793" s="94">
        <f>Table1[[#This Row],[Male Ballots]]/Table1[[#This Row],[Male Population]]</f>
        <v>0.64560182807689437</v>
      </c>
      <c r="X793" s="94">
        <f>Table1[[#This Row],[Total Ballots]]/Table1[[#This Row],[Total Population]]</f>
        <v>0.68371944780526972</v>
      </c>
      <c r="Y793" s="94">
        <f>Table1[[#This Row],[Female Ballots]]/Table1[[#This Row],[Female Voters]]</f>
        <v>0.815354575810742</v>
      </c>
      <c r="Z793" s="95">
        <f>Table1[[#This Row],[Male Ballots]]/Table1[[#This Row],[Male Voters]]</f>
        <v>0.78026551250572229</v>
      </c>
      <c r="AA793" s="94">
        <f>Table1[[#This Row],[Total Ballots]]/Table1[[#This Row],[Total Voters]]</f>
        <v>0.79825759835284837</v>
      </c>
    </row>
    <row r="794" spans="1:27" s="7" customFormat="1" x14ac:dyDescent="0.35">
      <c r="A794" s="102" t="s">
        <v>43</v>
      </c>
      <c r="B794" s="103">
        <v>2024</v>
      </c>
      <c r="C794" s="17" t="s">
        <v>82</v>
      </c>
      <c r="D794" s="17" t="s">
        <v>87</v>
      </c>
      <c r="E794" s="117"/>
      <c r="F794" s="117"/>
      <c r="G794" s="110" t="s">
        <v>62</v>
      </c>
      <c r="H794" s="122">
        <v>12489.761</v>
      </c>
      <c r="I794" s="122">
        <v>12389.8</v>
      </c>
      <c r="J794" s="123">
        <v>24879.565000000002</v>
      </c>
      <c r="K794">
        <v>8566</v>
      </c>
      <c r="L794">
        <v>8709</v>
      </c>
      <c r="M794">
        <v>1012</v>
      </c>
      <c r="N794">
        <v>18287</v>
      </c>
      <c r="O794">
        <v>5825</v>
      </c>
      <c r="P794">
        <v>5218</v>
      </c>
      <c r="Q794">
        <v>771</v>
      </c>
      <c r="R794">
        <v>11814</v>
      </c>
      <c r="S794" s="105">
        <f>Table1[[#This Row],[Female Voters]]/Table1[[#This Row],[Female Population]]</f>
        <v>0.6858417867243416</v>
      </c>
      <c r="T794" s="94">
        <f>Table1[[#This Row],[Male Voters]]/Table1[[#This Row],[Male Population]]</f>
        <v>0.70291691552728863</v>
      </c>
      <c r="U794" s="94">
        <f>Table1[[#This Row],[Total Voters]]/Table1[[#This Row],[Total Population]]</f>
        <v>0.73502088963372147</v>
      </c>
      <c r="V794" s="94">
        <f>Table1[[#This Row],[Female Ballots]]/Table1[[#This Row],[Female Population]]</f>
        <v>0.46638202284255076</v>
      </c>
      <c r="W794" s="94">
        <f>Table1[[#This Row],[Male Ballots]]/Table1[[#This Row],[Male Population]]</f>
        <v>0.42115288382379057</v>
      </c>
      <c r="X794" s="94">
        <f>Table1[[#This Row],[Total Ballots]]/Table1[[#This Row],[Total Population]]</f>
        <v>0.47484753049339884</v>
      </c>
      <c r="Y794" s="94">
        <f>Table1[[#This Row],[Female Ballots]]/Table1[[#This Row],[Female Voters]]</f>
        <v>0.6800140088722858</v>
      </c>
      <c r="Z794" s="95">
        <f>Table1[[#This Row],[Male Ballots]]/Table1[[#This Row],[Male Voters]]</f>
        <v>0.59915030428292571</v>
      </c>
      <c r="AA794" s="94">
        <f>Table1[[#This Row],[Total Ballots]]/Table1[[#This Row],[Total Voters]]</f>
        <v>0.64603270082572317</v>
      </c>
    </row>
    <row r="795" spans="1:27" s="7" customFormat="1" x14ac:dyDescent="0.35">
      <c r="A795" s="102" t="s">
        <v>43</v>
      </c>
      <c r="B795" s="103">
        <v>2024</v>
      </c>
      <c r="C795" s="17" t="s">
        <v>82</v>
      </c>
      <c r="D795" s="17" t="s">
        <v>87</v>
      </c>
      <c r="E795" s="117"/>
      <c r="F795" s="117"/>
      <c r="G795" s="110" t="s">
        <v>63</v>
      </c>
      <c r="H795" s="122">
        <v>19955.563999999998</v>
      </c>
      <c r="I795" s="122">
        <v>20297.811999999998</v>
      </c>
      <c r="J795" s="123">
        <v>40253.379999999997</v>
      </c>
      <c r="K795">
        <v>15894</v>
      </c>
      <c r="L795">
        <v>15401</v>
      </c>
      <c r="M795">
        <v>1517</v>
      </c>
      <c r="N795">
        <v>32812</v>
      </c>
      <c r="O795">
        <v>10949</v>
      </c>
      <c r="P795">
        <v>9646</v>
      </c>
      <c r="Q795">
        <v>1169</v>
      </c>
      <c r="R795">
        <v>21764</v>
      </c>
      <c r="S795" s="105">
        <f>Table1[[#This Row],[Female Voters]]/Table1[[#This Row],[Female Population]]</f>
        <v>0.79646959614872326</v>
      </c>
      <c r="T795" s="94">
        <f>Table1[[#This Row],[Male Voters]]/Table1[[#This Row],[Male Population]]</f>
        <v>0.75875173146741148</v>
      </c>
      <c r="U795" s="94">
        <f>Table1[[#This Row],[Total Voters]]/Table1[[#This Row],[Total Population]]</f>
        <v>0.81513651772844919</v>
      </c>
      <c r="V795" s="94">
        <f>Table1[[#This Row],[Female Ballots]]/Table1[[#This Row],[Female Population]]</f>
        <v>0.54866903285720214</v>
      </c>
      <c r="W795" s="94">
        <f>Table1[[#This Row],[Male Ballots]]/Table1[[#This Row],[Male Population]]</f>
        <v>0.47522363494153957</v>
      </c>
      <c r="X795" s="94">
        <f>Table1[[#This Row],[Total Ballots]]/Table1[[#This Row],[Total Population]]</f>
        <v>0.54067509361946753</v>
      </c>
      <c r="Y795" s="94">
        <f>Table1[[#This Row],[Female Ballots]]/Table1[[#This Row],[Female Voters]]</f>
        <v>0.68887630552409718</v>
      </c>
      <c r="Z795" s="95">
        <f>Table1[[#This Row],[Male Ballots]]/Table1[[#This Row],[Male Voters]]</f>
        <v>0.62632296604116611</v>
      </c>
      <c r="AA795" s="94">
        <f>Table1[[#This Row],[Total Ballots]]/Table1[[#This Row],[Total Voters]]</f>
        <v>0.66329391685968553</v>
      </c>
    </row>
    <row r="796" spans="1:27" s="7" customFormat="1" x14ac:dyDescent="0.35">
      <c r="A796" s="102" t="s">
        <v>43</v>
      </c>
      <c r="B796" s="103">
        <v>2024</v>
      </c>
      <c r="C796" s="17" t="s">
        <v>82</v>
      </c>
      <c r="D796" s="17" t="s">
        <v>87</v>
      </c>
      <c r="E796" s="117"/>
      <c r="F796" s="117"/>
      <c r="G796" s="110" t="s">
        <v>64</v>
      </c>
      <c r="H796" s="122">
        <v>21790.14</v>
      </c>
      <c r="I796" s="122">
        <v>20953.580000000002</v>
      </c>
      <c r="J796" s="123">
        <v>42743.72</v>
      </c>
      <c r="K796">
        <v>18336</v>
      </c>
      <c r="L796">
        <v>17316</v>
      </c>
      <c r="M796">
        <v>1144</v>
      </c>
      <c r="N796">
        <v>36796</v>
      </c>
      <c r="O796">
        <v>14010</v>
      </c>
      <c r="P796">
        <v>12615</v>
      </c>
      <c r="Q796">
        <v>875</v>
      </c>
      <c r="R796">
        <v>27500</v>
      </c>
      <c r="S796" s="105">
        <f>Table1[[#This Row],[Female Voters]]/Table1[[#This Row],[Female Population]]</f>
        <v>0.84148151411601768</v>
      </c>
      <c r="T796" s="94">
        <f>Table1[[#This Row],[Male Voters]]/Table1[[#This Row],[Male Population]]</f>
        <v>0.82639816203245453</v>
      </c>
      <c r="U796" s="94">
        <f>Table1[[#This Row],[Total Voters]]/Table1[[#This Row],[Total Population]]</f>
        <v>0.8608516058031449</v>
      </c>
      <c r="V796" s="94">
        <f>Table1[[#This Row],[Female Ballots]]/Table1[[#This Row],[Female Population]]</f>
        <v>0.64295135322673469</v>
      </c>
      <c r="W796" s="94">
        <f>Table1[[#This Row],[Male Ballots]]/Table1[[#This Row],[Male Population]]</f>
        <v>0.6020450920558682</v>
      </c>
      <c r="X796" s="94">
        <f>Table1[[#This Row],[Total Ballots]]/Table1[[#This Row],[Total Population]]</f>
        <v>0.6433693651371476</v>
      </c>
      <c r="Y796" s="94">
        <f>Table1[[#This Row],[Female Ballots]]/Table1[[#This Row],[Female Voters]]</f>
        <v>0.76407068062827221</v>
      </c>
      <c r="Z796" s="95">
        <f>Table1[[#This Row],[Male Ballots]]/Table1[[#This Row],[Male Voters]]</f>
        <v>0.7285169785169785</v>
      </c>
      <c r="AA796" s="94">
        <f>Table1[[#This Row],[Total Ballots]]/Table1[[#This Row],[Total Voters]]</f>
        <v>0.74736384389607569</v>
      </c>
    </row>
    <row r="797" spans="1:27" s="7" customFormat="1" x14ac:dyDescent="0.35">
      <c r="A797" s="102" t="s">
        <v>43</v>
      </c>
      <c r="B797" s="103">
        <v>2024</v>
      </c>
      <c r="C797" s="17" t="s">
        <v>82</v>
      </c>
      <c r="D797" s="17" t="s">
        <v>87</v>
      </c>
      <c r="E797" s="117"/>
      <c r="F797" s="117"/>
      <c r="G797" s="110" t="s">
        <v>65</v>
      </c>
      <c r="H797" s="122">
        <v>18751.999</v>
      </c>
      <c r="I797" s="122">
        <v>17837.561999999998</v>
      </c>
      <c r="J797" s="123">
        <v>36589.56</v>
      </c>
      <c r="K797">
        <v>15927</v>
      </c>
      <c r="L797">
        <v>15221</v>
      </c>
      <c r="M797">
        <v>690</v>
      </c>
      <c r="N797">
        <v>31838</v>
      </c>
      <c r="O797">
        <v>13101</v>
      </c>
      <c r="P797">
        <v>12073</v>
      </c>
      <c r="Q797">
        <v>540</v>
      </c>
      <c r="R797">
        <v>25714</v>
      </c>
      <c r="S797" s="105">
        <f>Table1[[#This Row],[Female Voters]]/Table1[[#This Row],[Female Population]]</f>
        <v>0.84934944802418133</v>
      </c>
      <c r="T797" s="94">
        <f>Table1[[#This Row],[Male Voters]]/Table1[[#This Row],[Male Population]]</f>
        <v>0.85331168015001158</v>
      </c>
      <c r="U797" s="94">
        <f>Table1[[#This Row],[Total Voters]]/Table1[[#This Row],[Total Population]]</f>
        <v>0.8701389139415725</v>
      </c>
      <c r="V797" s="94">
        <f>Table1[[#This Row],[Female Ballots]]/Table1[[#This Row],[Female Population]]</f>
        <v>0.69864551507281969</v>
      </c>
      <c r="W797" s="94">
        <f>Table1[[#This Row],[Male Ballots]]/Table1[[#This Row],[Male Population]]</f>
        <v>0.67683016322522105</v>
      </c>
      <c r="X797" s="94">
        <f>Table1[[#This Row],[Total Ballots]]/Table1[[#This Row],[Total Population]]</f>
        <v>0.70276876792177878</v>
      </c>
      <c r="Y797" s="94">
        <f>Table1[[#This Row],[Female Ballots]]/Table1[[#This Row],[Female Voters]]</f>
        <v>0.82256545488792621</v>
      </c>
      <c r="Z797" s="95">
        <f>Table1[[#This Row],[Male Ballots]]/Table1[[#This Row],[Male Voters]]</f>
        <v>0.79318047434465544</v>
      </c>
      <c r="AA797" s="94">
        <f>Table1[[#This Row],[Total Ballots]]/Table1[[#This Row],[Total Voters]]</f>
        <v>0.80765123437401842</v>
      </c>
    </row>
    <row r="798" spans="1:27" s="7" customFormat="1" x14ac:dyDescent="0.35">
      <c r="A798" s="102" t="s">
        <v>43</v>
      </c>
      <c r="B798" s="103">
        <v>2024</v>
      </c>
      <c r="C798" s="17" t="s">
        <v>82</v>
      </c>
      <c r="D798" s="17" t="s">
        <v>87</v>
      </c>
      <c r="E798" s="117"/>
      <c r="F798" s="117"/>
      <c r="G798" s="110" t="s">
        <v>66</v>
      </c>
      <c r="H798" s="122">
        <v>19082.067999999999</v>
      </c>
      <c r="I798" s="122">
        <v>17031.288</v>
      </c>
      <c r="J798" s="123">
        <v>36113.350000000006</v>
      </c>
      <c r="K798">
        <v>16216</v>
      </c>
      <c r="L798">
        <v>14501</v>
      </c>
      <c r="M798">
        <v>635</v>
      </c>
      <c r="N798">
        <v>31352</v>
      </c>
      <c r="O798">
        <v>14176</v>
      </c>
      <c r="P798">
        <v>12450</v>
      </c>
      <c r="Q798">
        <v>513</v>
      </c>
      <c r="R798">
        <v>27139</v>
      </c>
      <c r="S798" s="105">
        <f>Table1[[#This Row],[Female Voters]]/Table1[[#This Row],[Female Population]]</f>
        <v>0.84980307165869029</v>
      </c>
      <c r="T798" s="94">
        <f>Table1[[#This Row],[Male Voters]]/Table1[[#This Row],[Male Population]]</f>
        <v>0.85143296267434376</v>
      </c>
      <c r="U798" s="94">
        <f>Table1[[#This Row],[Total Voters]]/Table1[[#This Row],[Total Population]]</f>
        <v>0.86815540513411227</v>
      </c>
      <c r="V798" s="94">
        <f>Table1[[#This Row],[Female Ballots]]/Table1[[#This Row],[Female Population]]</f>
        <v>0.7428964198220025</v>
      </c>
      <c r="W798" s="94">
        <f>Table1[[#This Row],[Male Ballots]]/Table1[[#This Row],[Male Population]]</f>
        <v>0.73100754329326123</v>
      </c>
      <c r="X798" s="94">
        <f>Table1[[#This Row],[Total Ballots]]/Table1[[#This Row],[Total Population]]</f>
        <v>0.75149494577490028</v>
      </c>
      <c r="Y798" s="94">
        <f>Table1[[#This Row],[Female Ballots]]/Table1[[#This Row],[Female Voters]]</f>
        <v>0.87419832264430197</v>
      </c>
      <c r="Z798" s="95">
        <f>Table1[[#This Row],[Male Ballots]]/Table1[[#This Row],[Male Voters]]</f>
        <v>0.85856147851872289</v>
      </c>
      <c r="AA798" s="94">
        <f>Table1[[#This Row],[Total Ballots]]/Table1[[#This Row],[Total Voters]]</f>
        <v>0.86562260780811429</v>
      </c>
    </row>
    <row r="799" spans="1:27" s="7" customFormat="1" x14ac:dyDescent="0.35">
      <c r="A799" s="102" t="s">
        <v>43</v>
      </c>
      <c r="B799" s="103">
        <v>2024</v>
      </c>
      <c r="C799" s="17" t="s">
        <v>82</v>
      </c>
      <c r="D799" s="17" t="s">
        <v>87</v>
      </c>
      <c r="E799" s="117"/>
      <c r="F799" s="117"/>
      <c r="G799" s="110" t="s">
        <v>67</v>
      </c>
      <c r="H799" s="122">
        <v>34463.493999999999</v>
      </c>
      <c r="I799" s="122">
        <v>27654.436999999998</v>
      </c>
      <c r="J799" s="123">
        <v>62117.924000000006</v>
      </c>
      <c r="K799">
        <v>31075</v>
      </c>
      <c r="L799">
        <v>24968</v>
      </c>
      <c r="M799">
        <v>746</v>
      </c>
      <c r="N799">
        <v>56789</v>
      </c>
      <c r="O799">
        <v>28378</v>
      </c>
      <c r="P799">
        <v>22994</v>
      </c>
      <c r="Q799">
        <v>634</v>
      </c>
      <c r="R799">
        <v>52006</v>
      </c>
      <c r="S799" s="105">
        <f>Table1[[#This Row],[Female Voters]]/Table1[[#This Row],[Female Population]]</f>
        <v>0.90167874447088858</v>
      </c>
      <c r="T799" s="94">
        <f>Table1[[#This Row],[Male Voters]]/Table1[[#This Row],[Male Population]]</f>
        <v>0.90285692672029449</v>
      </c>
      <c r="U799" s="94">
        <f>Table1[[#This Row],[Total Voters]]/Table1[[#This Row],[Total Population]]</f>
        <v>0.91421278019529428</v>
      </c>
      <c r="V799" s="94">
        <f>Table1[[#This Row],[Female Ballots]]/Table1[[#This Row],[Female Population]]</f>
        <v>0.82342202447610224</v>
      </c>
      <c r="W799" s="94">
        <f>Table1[[#This Row],[Male Ballots]]/Table1[[#This Row],[Male Population]]</f>
        <v>0.83147597616975544</v>
      </c>
      <c r="X799" s="94">
        <f>Table1[[#This Row],[Total Ballots]]/Table1[[#This Row],[Total Population]]</f>
        <v>0.83721407045090557</v>
      </c>
      <c r="Y799" s="94">
        <f>Table1[[#This Row],[Female Ballots]]/Table1[[#This Row],[Female Voters]]</f>
        <v>0.91320997586484309</v>
      </c>
      <c r="Z799" s="95">
        <f>Table1[[#This Row],[Male Ballots]]/Table1[[#This Row],[Male Voters]]</f>
        <v>0.92093880166613262</v>
      </c>
      <c r="AA799" s="94">
        <f>Table1[[#This Row],[Total Ballots]]/Table1[[#This Row],[Total Voters]]</f>
        <v>0.91577594252408034</v>
      </c>
    </row>
    <row r="800" spans="1:27" s="7" customFormat="1" x14ac:dyDescent="0.35">
      <c r="A800" s="102" t="s">
        <v>26</v>
      </c>
      <c r="B800" s="103">
        <v>2024</v>
      </c>
      <c r="C800" s="17" t="s">
        <v>82</v>
      </c>
      <c r="D800" s="116"/>
      <c r="E800" s="117"/>
      <c r="F800" s="117"/>
      <c r="G800" s="110" t="s">
        <v>79</v>
      </c>
      <c r="H800" s="122">
        <v>1959.4357500000001</v>
      </c>
      <c r="I800" s="122">
        <v>1863.1328500000002</v>
      </c>
      <c r="J800" s="123">
        <v>3822.5686500000002</v>
      </c>
      <c r="K800">
        <v>1760</v>
      </c>
      <c r="L800">
        <v>1783</v>
      </c>
      <c r="M800">
        <v>80</v>
      </c>
      <c r="N800">
        <v>3623</v>
      </c>
      <c r="O800">
        <v>1509</v>
      </c>
      <c r="P800">
        <v>1527</v>
      </c>
      <c r="Q800">
        <v>63</v>
      </c>
      <c r="R800">
        <v>3099</v>
      </c>
      <c r="S800" s="105">
        <f>Table1[[#This Row],[Female Voters]]/Table1[[#This Row],[Female Population]]</f>
        <v>0.89821776498668038</v>
      </c>
      <c r="T800" s="94">
        <f>Table1[[#This Row],[Male Voters]]/Table1[[#This Row],[Male Population]]</f>
        <v>0.95699026507959417</v>
      </c>
      <c r="U800" s="94">
        <f>Table1[[#This Row],[Total Voters]]/Table1[[#This Row],[Total Population]]</f>
        <v>0.94779200368317773</v>
      </c>
      <c r="V800" s="94">
        <f>Table1[[#This Row],[Female Ballots]]/Table1[[#This Row],[Female Population]]</f>
        <v>0.77011966327551185</v>
      </c>
      <c r="W800" s="94">
        <f>Table1[[#This Row],[Male Ballots]]/Table1[[#This Row],[Male Population]]</f>
        <v>0.81958728815285498</v>
      </c>
      <c r="X800" s="94">
        <f>Table1[[#This Row],[Total Ballots]]/Table1[[#This Row],[Total Population]]</f>
        <v>0.81071140475135739</v>
      </c>
      <c r="Y800" s="94">
        <f>Table1[[#This Row],[Female Ballots]]/Table1[[#This Row],[Female Voters]]</f>
        <v>0.85738636363636367</v>
      </c>
      <c r="Z800" s="95">
        <f>Table1[[#This Row],[Male Ballots]]/Table1[[#This Row],[Male Voters]]</f>
        <v>0.85642176107683676</v>
      </c>
      <c r="AA800" s="94">
        <f>Table1[[#This Row],[Total Ballots]]/Table1[[#This Row],[Total Voters]]</f>
        <v>0.85536847916091641</v>
      </c>
    </row>
    <row r="801" spans="1:27" s="7" customFormat="1" x14ac:dyDescent="0.35">
      <c r="A801" s="106" t="s">
        <v>26</v>
      </c>
      <c r="B801" s="103">
        <v>2024</v>
      </c>
      <c r="C801" s="17" t="s">
        <v>82</v>
      </c>
      <c r="D801" s="116"/>
      <c r="E801" s="117"/>
      <c r="F801" s="117"/>
      <c r="G801" s="110" t="s">
        <v>62</v>
      </c>
      <c r="H801" s="122">
        <v>137.82559000000001</v>
      </c>
      <c r="I801" s="122">
        <v>118.71003999999999</v>
      </c>
      <c r="J801" s="123">
        <v>256.53564999999998</v>
      </c>
      <c r="K801">
        <v>100</v>
      </c>
      <c r="L801">
        <v>113</v>
      </c>
      <c r="M801">
        <v>9</v>
      </c>
      <c r="N801">
        <v>222</v>
      </c>
      <c r="O801">
        <v>71</v>
      </c>
      <c r="P801">
        <v>70</v>
      </c>
      <c r="Q801">
        <v>7</v>
      </c>
      <c r="R801">
        <v>148</v>
      </c>
      <c r="S801" s="105">
        <f>Table1[[#This Row],[Female Voters]]/Table1[[#This Row],[Female Population]]</f>
        <v>0.72555466658985457</v>
      </c>
      <c r="T801" s="94">
        <f>Table1[[#This Row],[Male Voters]]/Table1[[#This Row],[Male Population]]</f>
        <v>0.95189926648158829</v>
      </c>
      <c r="U801" s="94">
        <f>Table1[[#This Row],[Total Voters]]/Table1[[#This Row],[Total Population]]</f>
        <v>0.86537680045638887</v>
      </c>
      <c r="V801" s="94">
        <f>Table1[[#This Row],[Female Ballots]]/Table1[[#This Row],[Female Population]]</f>
        <v>0.51514381327879677</v>
      </c>
      <c r="W801" s="94">
        <f>Table1[[#This Row],[Male Ballots]]/Table1[[#This Row],[Male Population]]</f>
        <v>0.58967211197974501</v>
      </c>
      <c r="X801" s="94">
        <f>Table1[[#This Row],[Total Ballots]]/Table1[[#This Row],[Total Population]]</f>
        <v>0.57691786697092595</v>
      </c>
      <c r="Y801" s="94">
        <f>Table1[[#This Row],[Female Ballots]]/Table1[[#This Row],[Female Voters]]</f>
        <v>0.71</v>
      </c>
      <c r="Z801" s="95">
        <f>Table1[[#This Row],[Male Ballots]]/Table1[[#This Row],[Male Voters]]</f>
        <v>0.61946902654867253</v>
      </c>
      <c r="AA801" s="94">
        <f>Table1[[#This Row],[Total Ballots]]/Table1[[#This Row],[Total Voters]]</f>
        <v>0.66666666666666663</v>
      </c>
    </row>
    <row r="802" spans="1:27" s="7" customFormat="1" x14ac:dyDescent="0.35">
      <c r="A802" s="102" t="s">
        <v>26</v>
      </c>
      <c r="B802" s="103">
        <v>2024</v>
      </c>
      <c r="C802" s="17" t="s">
        <v>82</v>
      </c>
      <c r="D802" s="116"/>
      <c r="E802" s="117"/>
      <c r="F802" s="117"/>
      <c r="G802" s="110" t="s">
        <v>63</v>
      </c>
      <c r="H802" s="122">
        <v>189.81447</v>
      </c>
      <c r="I802" s="122">
        <v>159.51938999999999</v>
      </c>
      <c r="J802" s="123">
        <v>349.3338</v>
      </c>
      <c r="K802">
        <v>164</v>
      </c>
      <c r="L802">
        <v>162</v>
      </c>
      <c r="M802">
        <v>9</v>
      </c>
      <c r="N802">
        <v>335</v>
      </c>
      <c r="O802">
        <v>106</v>
      </c>
      <c r="P802">
        <v>109</v>
      </c>
      <c r="Q802">
        <v>7</v>
      </c>
      <c r="R802">
        <v>222</v>
      </c>
      <c r="S802" s="105">
        <f>Table1[[#This Row],[Female Voters]]/Table1[[#This Row],[Female Population]]</f>
        <v>0.86400156953260732</v>
      </c>
      <c r="T802" s="94">
        <f>Table1[[#This Row],[Male Voters]]/Table1[[#This Row],[Male Population]]</f>
        <v>1.0155505233564397</v>
      </c>
      <c r="U802" s="94">
        <f>Table1[[#This Row],[Total Voters]]/Table1[[#This Row],[Total Population]]</f>
        <v>0.95896818458448629</v>
      </c>
      <c r="V802" s="94">
        <f>Table1[[#This Row],[Female Ballots]]/Table1[[#This Row],[Female Population]]</f>
        <v>0.5584400388442462</v>
      </c>
      <c r="W802" s="94">
        <f>Table1[[#This Row],[Male Ballots]]/Table1[[#This Row],[Male Population]]</f>
        <v>0.68330251262871555</v>
      </c>
      <c r="X802" s="94">
        <f>Table1[[#This Row],[Total Ballots]]/Table1[[#This Row],[Total Population]]</f>
        <v>0.63549533426195803</v>
      </c>
      <c r="Y802" s="94">
        <f>Table1[[#This Row],[Female Ballots]]/Table1[[#This Row],[Female Voters]]</f>
        <v>0.64634146341463417</v>
      </c>
      <c r="Z802" s="95">
        <f>Table1[[#This Row],[Male Ballots]]/Table1[[#This Row],[Male Voters]]</f>
        <v>0.6728395061728395</v>
      </c>
      <c r="AA802" s="94">
        <f>Table1[[#This Row],[Total Ballots]]/Table1[[#This Row],[Total Voters]]</f>
        <v>0.66268656716417906</v>
      </c>
    </row>
    <row r="803" spans="1:27" s="7" customFormat="1" x14ac:dyDescent="0.35">
      <c r="A803" s="102" t="s">
        <v>26</v>
      </c>
      <c r="B803" s="103">
        <v>2024</v>
      </c>
      <c r="C803" s="17" t="s">
        <v>82</v>
      </c>
      <c r="D803" s="116"/>
      <c r="E803" s="117"/>
      <c r="F803" s="117"/>
      <c r="G803" s="110" t="s">
        <v>64</v>
      </c>
      <c r="H803" s="122">
        <v>212.5712</v>
      </c>
      <c r="I803" s="122">
        <v>218.41739999999999</v>
      </c>
      <c r="J803" s="123">
        <v>430.98869999999999</v>
      </c>
      <c r="K803">
        <v>208</v>
      </c>
      <c r="L803">
        <v>226</v>
      </c>
      <c r="M803">
        <v>9</v>
      </c>
      <c r="N803">
        <v>443</v>
      </c>
      <c r="O803">
        <v>162</v>
      </c>
      <c r="P803">
        <v>171</v>
      </c>
      <c r="Q803">
        <v>8</v>
      </c>
      <c r="R803">
        <v>341</v>
      </c>
      <c r="S803" s="105">
        <f>Table1[[#This Row],[Female Voters]]/Table1[[#This Row],[Female Population]]</f>
        <v>0.97849567580180197</v>
      </c>
      <c r="T803" s="94">
        <f>Table1[[#This Row],[Male Voters]]/Table1[[#This Row],[Male Population]]</f>
        <v>1.0347160986258421</v>
      </c>
      <c r="U803" s="94">
        <f>Table1[[#This Row],[Total Voters]]/Table1[[#This Row],[Total Population]]</f>
        <v>1.0278691761524141</v>
      </c>
      <c r="V803" s="94">
        <f>Table1[[#This Row],[Female Ballots]]/Table1[[#This Row],[Female Population]]</f>
        <v>0.76209759365332652</v>
      </c>
      <c r="W803" s="94">
        <f>Table1[[#This Row],[Male Ballots]]/Table1[[#This Row],[Male Population]]</f>
        <v>0.78290465869477432</v>
      </c>
      <c r="X803" s="94">
        <f>Table1[[#This Row],[Total Ballots]]/Table1[[#This Row],[Total Population]]</f>
        <v>0.79120403852815635</v>
      </c>
      <c r="Y803" s="94">
        <f>Table1[[#This Row],[Female Ballots]]/Table1[[#This Row],[Female Voters]]</f>
        <v>0.77884615384615385</v>
      </c>
      <c r="Z803" s="95">
        <f>Table1[[#This Row],[Male Ballots]]/Table1[[#This Row],[Male Voters]]</f>
        <v>0.75663716814159288</v>
      </c>
      <c r="AA803" s="94">
        <f>Table1[[#This Row],[Total Ballots]]/Table1[[#This Row],[Total Voters]]</f>
        <v>0.76975169300225732</v>
      </c>
    </row>
    <row r="804" spans="1:27" s="7" customFormat="1" x14ac:dyDescent="0.35">
      <c r="A804" s="102" t="s">
        <v>26</v>
      </c>
      <c r="B804" s="103">
        <v>2024</v>
      </c>
      <c r="C804" s="17" t="s">
        <v>82</v>
      </c>
      <c r="D804" s="116"/>
      <c r="E804" s="117"/>
      <c r="F804" s="117"/>
      <c r="G804" s="110" t="s">
        <v>65</v>
      </c>
      <c r="H804" s="122">
        <v>267.16790000000003</v>
      </c>
      <c r="I804" s="122">
        <v>234.6771</v>
      </c>
      <c r="J804" s="123">
        <v>501.84500000000003</v>
      </c>
      <c r="K804">
        <v>225</v>
      </c>
      <c r="L804">
        <v>224</v>
      </c>
      <c r="M804">
        <v>13</v>
      </c>
      <c r="N804">
        <v>462</v>
      </c>
      <c r="O804">
        <v>190</v>
      </c>
      <c r="P804">
        <v>192</v>
      </c>
      <c r="Q804">
        <v>10</v>
      </c>
      <c r="R804">
        <v>392</v>
      </c>
      <c r="S804" s="105">
        <f>Table1[[#This Row],[Female Voters]]/Table1[[#This Row],[Female Population]]</f>
        <v>0.84216704177410528</v>
      </c>
      <c r="T804" s="94">
        <f>Table1[[#This Row],[Male Voters]]/Table1[[#This Row],[Male Population]]</f>
        <v>0.95450301712438068</v>
      </c>
      <c r="U804" s="94">
        <f>Table1[[#This Row],[Total Voters]]/Table1[[#This Row],[Total Population]]</f>
        <v>0.92060297502216815</v>
      </c>
      <c r="V804" s="94">
        <f>Table1[[#This Row],[Female Ballots]]/Table1[[#This Row],[Female Population]]</f>
        <v>0.71116327972035553</v>
      </c>
      <c r="W804" s="94">
        <f>Table1[[#This Row],[Male Ballots]]/Table1[[#This Row],[Male Population]]</f>
        <v>0.81814544324946914</v>
      </c>
      <c r="X804" s="94">
        <f>Table1[[#This Row],[Total Ballots]]/Table1[[#This Row],[Total Population]]</f>
        <v>0.78111767577638513</v>
      </c>
      <c r="Y804" s="94">
        <f>Table1[[#This Row],[Female Ballots]]/Table1[[#This Row],[Female Voters]]</f>
        <v>0.84444444444444444</v>
      </c>
      <c r="Z804" s="95">
        <f>Table1[[#This Row],[Male Ballots]]/Table1[[#This Row],[Male Voters]]</f>
        <v>0.8571428571428571</v>
      </c>
      <c r="AA804" s="94">
        <f>Table1[[#This Row],[Total Ballots]]/Table1[[#This Row],[Total Voters]]</f>
        <v>0.84848484848484851</v>
      </c>
    </row>
    <row r="805" spans="1:27" s="7" customFormat="1" x14ac:dyDescent="0.35">
      <c r="A805" s="102" t="s">
        <v>26</v>
      </c>
      <c r="B805" s="103">
        <v>2024</v>
      </c>
      <c r="C805" s="17" t="s">
        <v>82</v>
      </c>
      <c r="D805" s="116"/>
      <c r="E805" s="117"/>
      <c r="F805" s="117"/>
      <c r="G805" s="110" t="s">
        <v>66</v>
      </c>
      <c r="H805" s="122">
        <v>344.0958</v>
      </c>
      <c r="I805" s="122">
        <v>345.17250000000001</v>
      </c>
      <c r="J805" s="123">
        <v>689.26829999999995</v>
      </c>
      <c r="K805">
        <v>298</v>
      </c>
      <c r="L805">
        <v>322</v>
      </c>
      <c r="M805">
        <v>13</v>
      </c>
      <c r="N805">
        <v>633</v>
      </c>
      <c r="O805">
        <v>274</v>
      </c>
      <c r="P805">
        <v>282</v>
      </c>
      <c r="Q805">
        <v>11</v>
      </c>
      <c r="R805">
        <v>567</v>
      </c>
      <c r="S805" s="105">
        <f>Table1[[#This Row],[Female Voters]]/Table1[[#This Row],[Female Population]]</f>
        <v>0.86603788828576234</v>
      </c>
      <c r="T805" s="94">
        <f>Table1[[#This Row],[Male Voters]]/Table1[[#This Row],[Male Population]]</f>
        <v>0.93286689988339155</v>
      </c>
      <c r="U805" s="94">
        <f>Table1[[#This Row],[Total Voters]]/Table1[[#This Row],[Total Population]]</f>
        <v>0.91836517071799184</v>
      </c>
      <c r="V805" s="94">
        <f>Table1[[#This Row],[Female Ballots]]/Table1[[#This Row],[Female Population]]</f>
        <v>0.79628987043724453</v>
      </c>
      <c r="W805" s="94">
        <f>Table1[[#This Row],[Male Ballots]]/Table1[[#This Row],[Male Population]]</f>
        <v>0.81698281294135533</v>
      </c>
      <c r="X805" s="94">
        <f>Table1[[#This Row],[Total Ballots]]/Table1[[#This Row],[Total Population]]</f>
        <v>0.82261145623554721</v>
      </c>
      <c r="Y805" s="94">
        <f>Table1[[#This Row],[Female Ballots]]/Table1[[#This Row],[Female Voters]]</f>
        <v>0.91946308724832215</v>
      </c>
      <c r="Z805" s="95">
        <f>Table1[[#This Row],[Male Ballots]]/Table1[[#This Row],[Male Voters]]</f>
        <v>0.87577639751552794</v>
      </c>
      <c r="AA805" s="94">
        <f>Table1[[#This Row],[Total Ballots]]/Table1[[#This Row],[Total Voters]]</f>
        <v>0.89573459715639814</v>
      </c>
    </row>
    <row r="806" spans="1:27" s="7" customFormat="1" x14ac:dyDescent="0.35">
      <c r="A806" s="102" t="s">
        <v>26</v>
      </c>
      <c r="B806" s="103">
        <v>2024</v>
      </c>
      <c r="C806" s="17" t="s">
        <v>82</v>
      </c>
      <c r="D806" s="116"/>
      <c r="E806" s="117"/>
      <c r="F806" s="117"/>
      <c r="G806" s="110" t="s">
        <v>67</v>
      </c>
      <c r="H806" s="122">
        <v>807.96078999999997</v>
      </c>
      <c r="I806" s="122">
        <v>786.63642000000004</v>
      </c>
      <c r="J806" s="123">
        <v>1594.5972000000002</v>
      </c>
      <c r="K806">
        <v>765</v>
      </c>
      <c r="L806">
        <v>736</v>
      </c>
      <c r="M806">
        <v>27</v>
      </c>
      <c r="N806">
        <v>1528</v>
      </c>
      <c r="O806">
        <v>706</v>
      </c>
      <c r="P806">
        <v>703</v>
      </c>
      <c r="Q806">
        <v>20</v>
      </c>
      <c r="R806">
        <v>1429</v>
      </c>
      <c r="S806" s="105">
        <f>Table1[[#This Row],[Female Voters]]/Table1[[#This Row],[Female Population]]</f>
        <v>0.94682812516186587</v>
      </c>
      <c r="T806" s="94">
        <f>Table1[[#This Row],[Male Voters]]/Table1[[#This Row],[Male Population]]</f>
        <v>0.93562919448860504</v>
      </c>
      <c r="U806" s="94">
        <f>Table1[[#This Row],[Total Voters]]/Table1[[#This Row],[Total Population]]</f>
        <v>0.9582357224758703</v>
      </c>
      <c r="V806" s="94">
        <f>Table1[[#This Row],[Female Ballots]]/Table1[[#This Row],[Female Population]]</f>
        <v>0.87380477956114677</v>
      </c>
      <c r="W806" s="94">
        <f>Table1[[#This Row],[Male Ballots]]/Table1[[#This Row],[Male Population]]</f>
        <v>0.89367842897484961</v>
      </c>
      <c r="X806" s="94">
        <f>Table1[[#This Row],[Total Ballots]]/Table1[[#This Row],[Total Population]]</f>
        <v>0.89615107815315354</v>
      </c>
      <c r="Y806" s="94">
        <f>Table1[[#This Row],[Female Ballots]]/Table1[[#This Row],[Female Voters]]</f>
        <v>0.9228758169934641</v>
      </c>
      <c r="Z806" s="95">
        <f>Table1[[#This Row],[Male Ballots]]/Table1[[#This Row],[Male Voters]]</f>
        <v>0.95516304347826086</v>
      </c>
      <c r="AA806" s="94">
        <f>Table1[[#This Row],[Total Ballots]]/Table1[[#This Row],[Total Voters]]</f>
        <v>0.93520942408376961</v>
      </c>
    </row>
    <row r="807" spans="1:27" s="7" customFormat="1" x14ac:dyDescent="0.35">
      <c r="A807" s="102" t="s">
        <v>45</v>
      </c>
      <c r="B807" s="103">
        <v>2024</v>
      </c>
      <c r="C807" s="17" t="s">
        <v>82</v>
      </c>
      <c r="D807" s="116"/>
      <c r="E807" s="117"/>
      <c r="F807" s="117"/>
      <c r="G807" s="110" t="s">
        <v>79</v>
      </c>
      <c r="H807" s="122">
        <v>25361.593500000003</v>
      </c>
      <c r="I807" s="122">
        <v>25252.510799999996</v>
      </c>
      <c r="J807" s="123">
        <v>50614.105000000003</v>
      </c>
      <c r="K807">
        <v>19339</v>
      </c>
      <c r="L807">
        <v>17817</v>
      </c>
      <c r="M807">
        <v>828</v>
      </c>
      <c r="N807">
        <v>37984</v>
      </c>
      <c r="O807">
        <v>15581</v>
      </c>
      <c r="P807">
        <v>13814</v>
      </c>
      <c r="Q807">
        <v>621</v>
      </c>
      <c r="R807">
        <v>30016</v>
      </c>
      <c r="S807" s="105">
        <f>Table1[[#This Row],[Female Voters]]/Table1[[#This Row],[Female Population]]</f>
        <v>0.76253095058873166</v>
      </c>
      <c r="T807" s="94">
        <f>Table1[[#This Row],[Male Voters]]/Table1[[#This Row],[Male Population]]</f>
        <v>0.70555360380243859</v>
      </c>
      <c r="U807" s="94">
        <f>Table1[[#This Row],[Total Voters]]/Table1[[#This Row],[Total Population]]</f>
        <v>0.75046274156186299</v>
      </c>
      <c r="V807" s="94">
        <f>Table1[[#This Row],[Female Ballots]]/Table1[[#This Row],[Female Population]]</f>
        <v>0.61435414143042699</v>
      </c>
      <c r="W807" s="94">
        <f>Table1[[#This Row],[Male Ballots]]/Table1[[#This Row],[Male Population]]</f>
        <v>0.54703471307890705</v>
      </c>
      <c r="X807" s="94">
        <f>Table1[[#This Row],[Total Ballots]]/Table1[[#This Row],[Total Population]]</f>
        <v>0.59303626923759689</v>
      </c>
      <c r="Y807" s="94">
        <f>Table1[[#This Row],[Female Ballots]]/Table1[[#This Row],[Female Voters]]</f>
        <v>0.80567764620714621</v>
      </c>
      <c r="Z807" s="95">
        <f>Table1[[#This Row],[Male Ballots]]/Table1[[#This Row],[Male Voters]]</f>
        <v>0.77532693494976712</v>
      </c>
      <c r="AA807" s="94">
        <f>Table1[[#This Row],[Total Ballots]]/Table1[[#This Row],[Total Voters]]</f>
        <v>0.79022746419545076</v>
      </c>
    </row>
    <row r="808" spans="1:27" s="7" customFormat="1" x14ac:dyDescent="0.35">
      <c r="A808" s="102" t="s">
        <v>45</v>
      </c>
      <c r="B808" s="103">
        <v>2024</v>
      </c>
      <c r="C808" s="17" t="s">
        <v>82</v>
      </c>
      <c r="D808" s="116"/>
      <c r="E808" s="117"/>
      <c r="F808" s="117"/>
      <c r="G808" s="110" t="s">
        <v>62</v>
      </c>
      <c r="H808" s="122">
        <v>3691.1306000000004</v>
      </c>
      <c r="I808" s="122">
        <v>3854.2841000000003</v>
      </c>
      <c r="J808" s="123">
        <v>7545.415</v>
      </c>
      <c r="K808">
        <v>1867</v>
      </c>
      <c r="L808">
        <v>1939</v>
      </c>
      <c r="M808">
        <v>185</v>
      </c>
      <c r="N808">
        <v>3991</v>
      </c>
      <c r="O808">
        <v>1166</v>
      </c>
      <c r="P808">
        <v>1079</v>
      </c>
      <c r="Q808">
        <v>133</v>
      </c>
      <c r="R808">
        <v>2378</v>
      </c>
      <c r="S808" s="105">
        <f>Table1[[#This Row],[Female Voters]]/Table1[[#This Row],[Female Population]]</f>
        <v>0.50580708252371231</v>
      </c>
      <c r="T808" s="94">
        <f>Table1[[#This Row],[Male Voters]]/Table1[[#This Row],[Male Population]]</f>
        <v>0.50307656355690022</v>
      </c>
      <c r="U808" s="94">
        <f>Table1[[#This Row],[Total Voters]]/Table1[[#This Row],[Total Population]]</f>
        <v>0.52893048294891665</v>
      </c>
      <c r="V808" s="94">
        <f>Table1[[#This Row],[Female Ballots]]/Table1[[#This Row],[Female Population]]</f>
        <v>0.31589237183859054</v>
      </c>
      <c r="W808" s="94">
        <f>Table1[[#This Row],[Male Ballots]]/Table1[[#This Row],[Male Population]]</f>
        <v>0.27994822696126626</v>
      </c>
      <c r="X808" s="94">
        <f>Table1[[#This Row],[Total Ballots]]/Table1[[#This Row],[Total Population]]</f>
        <v>0.31515827823916909</v>
      </c>
      <c r="Y808" s="94">
        <f>Table1[[#This Row],[Female Ballots]]/Table1[[#This Row],[Female Voters]]</f>
        <v>0.62453133369041247</v>
      </c>
      <c r="Z808" s="95">
        <f>Table1[[#This Row],[Male Ballots]]/Table1[[#This Row],[Male Voters]]</f>
        <v>0.55647240845796797</v>
      </c>
      <c r="AA808" s="94">
        <f>Table1[[#This Row],[Total Ballots]]/Table1[[#This Row],[Total Voters]]</f>
        <v>0.59584064144324733</v>
      </c>
    </row>
    <row r="809" spans="1:27" s="7" customFormat="1" x14ac:dyDescent="0.35">
      <c r="A809" s="102" t="s">
        <v>45</v>
      </c>
      <c r="B809" s="103">
        <v>2024</v>
      </c>
      <c r="C809" s="17" t="s">
        <v>82</v>
      </c>
      <c r="D809" s="116"/>
      <c r="E809" s="117"/>
      <c r="F809" s="117"/>
      <c r="G809" s="110" t="s">
        <v>63</v>
      </c>
      <c r="H809" s="122">
        <v>3176.0680000000002</v>
      </c>
      <c r="I809" s="122">
        <v>4011.6289999999999</v>
      </c>
      <c r="J809" s="123">
        <v>7187.6959999999999</v>
      </c>
      <c r="K809">
        <v>2583</v>
      </c>
      <c r="L809">
        <v>2500</v>
      </c>
      <c r="M809">
        <v>167</v>
      </c>
      <c r="N809">
        <v>5250</v>
      </c>
      <c r="O809">
        <v>1705</v>
      </c>
      <c r="P809">
        <v>1463</v>
      </c>
      <c r="Q809">
        <v>122</v>
      </c>
      <c r="R809">
        <v>3290</v>
      </c>
      <c r="S809" s="105">
        <f>Table1[[#This Row],[Female Voters]]/Table1[[#This Row],[Female Population]]</f>
        <v>0.81326974107607264</v>
      </c>
      <c r="T809" s="94">
        <f>Table1[[#This Row],[Male Voters]]/Table1[[#This Row],[Male Population]]</f>
        <v>0.62318823600088646</v>
      </c>
      <c r="U809" s="94">
        <f>Table1[[#This Row],[Total Voters]]/Table1[[#This Row],[Total Population]]</f>
        <v>0.73041486451291204</v>
      </c>
      <c r="V809" s="94">
        <f>Table1[[#This Row],[Female Ballots]]/Table1[[#This Row],[Female Population]]</f>
        <v>0.53682729714854971</v>
      </c>
      <c r="W809" s="94">
        <f>Table1[[#This Row],[Male Ballots]]/Table1[[#This Row],[Male Population]]</f>
        <v>0.36468975570771872</v>
      </c>
      <c r="X809" s="94">
        <f>Table1[[#This Row],[Total Ballots]]/Table1[[#This Row],[Total Population]]</f>
        <v>0.45772664842809158</v>
      </c>
      <c r="Y809" s="94">
        <f>Table1[[#This Row],[Female Ballots]]/Table1[[#This Row],[Female Voters]]</f>
        <v>0.66008517228029429</v>
      </c>
      <c r="Z809" s="95">
        <f>Table1[[#This Row],[Male Ballots]]/Table1[[#This Row],[Male Voters]]</f>
        <v>0.58520000000000005</v>
      </c>
      <c r="AA809" s="94">
        <f>Table1[[#This Row],[Total Ballots]]/Table1[[#This Row],[Total Voters]]</f>
        <v>0.62666666666666671</v>
      </c>
    </row>
    <row r="810" spans="1:27" s="7" customFormat="1" x14ac:dyDescent="0.35">
      <c r="A810" s="102" t="s">
        <v>45</v>
      </c>
      <c r="B810" s="103">
        <v>2024</v>
      </c>
      <c r="C810" s="17" t="s">
        <v>82</v>
      </c>
      <c r="D810" s="116"/>
      <c r="E810" s="117"/>
      <c r="F810" s="117"/>
      <c r="G810" s="110" t="s">
        <v>64</v>
      </c>
      <c r="H810" s="122">
        <v>3762.4549999999999</v>
      </c>
      <c r="I810" s="122">
        <v>3998.192</v>
      </c>
      <c r="J810" s="123">
        <v>7760.6480000000001</v>
      </c>
      <c r="K810">
        <v>2928</v>
      </c>
      <c r="L810">
        <v>2694</v>
      </c>
      <c r="M810">
        <v>124</v>
      </c>
      <c r="N810">
        <v>5746</v>
      </c>
      <c r="O810">
        <v>2244</v>
      </c>
      <c r="P810">
        <v>1985</v>
      </c>
      <c r="Q810">
        <v>93</v>
      </c>
      <c r="R810">
        <v>4322</v>
      </c>
      <c r="S810" s="105">
        <f>Table1[[#This Row],[Female Voters]]/Table1[[#This Row],[Female Population]]</f>
        <v>0.77821528762470249</v>
      </c>
      <c r="T810" s="94">
        <f>Table1[[#This Row],[Male Voters]]/Table1[[#This Row],[Male Population]]</f>
        <v>0.67380455966096675</v>
      </c>
      <c r="U810" s="94">
        <f>Table1[[#This Row],[Total Voters]]/Table1[[#This Row],[Total Population]]</f>
        <v>0.74040209013474134</v>
      </c>
      <c r="V810" s="94">
        <f>Table1[[#This Row],[Female Ballots]]/Table1[[#This Row],[Female Population]]</f>
        <v>0.59641909338450561</v>
      </c>
      <c r="W810" s="94">
        <f>Table1[[#This Row],[Male Ballots]]/Table1[[#This Row],[Male Population]]</f>
        <v>0.49647440643170715</v>
      </c>
      <c r="X810" s="94">
        <f>Table1[[#This Row],[Total Ballots]]/Table1[[#This Row],[Total Population]]</f>
        <v>0.55691225784238629</v>
      </c>
      <c r="Y810" s="94">
        <f>Table1[[#This Row],[Female Ballots]]/Table1[[#This Row],[Female Voters]]</f>
        <v>0.76639344262295084</v>
      </c>
      <c r="Z810" s="95">
        <f>Table1[[#This Row],[Male Ballots]]/Table1[[#This Row],[Male Voters]]</f>
        <v>0.73682256867112106</v>
      </c>
      <c r="AA810" s="94">
        <f>Table1[[#This Row],[Total Ballots]]/Table1[[#This Row],[Total Voters]]</f>
        <v>0.75217542638357116</v>
      </c>
    </row>
    <row r="811" spans="1:27" s="7" customFormat="1" x14ac:dyDescent="0.35">
      <c r="A811" s="102" t="s">
        <v>45</v>
      </c>
      <c r="B811" s="103">
        <v>2024</v>
      </c>
      <c r="C811" s="17" t="s">
        <v>82</v>
      </c>
      <c r="D811" s="116"/>
      <c r="E811" s="117"/>
      <c r="F811" s="117"/>
      <c r="G811" s="110" t="s">
        <v>65</v>
      </c>
      <c r="H811" s="122">
        <v>3428.4939999999997</v>
      </c>
      <c r="I811" s="122">
        <v>3449.7830000000004</v>
      </c>
      <c r="J811" s="123">
        <v>6878.2759999999998</v>
      </c>
      <c r="K811">
        <v>2488</v>
      </c>
      <c r="L811">
        <v>2393</v>
      </c>
      <c r="M811">
        <v>103</v>
      </c>
      <c r="N811">
        <v>4984</v>
      </c>
      <c r="O811">
        <v>2055</v>
      </c>
      <c r="P811">
        <v>1950</v>
      </c>
      <c r="Q811">
        <v>73</v>
      </c>
      <c r="R811">
        <v>4078</v>
      </c>
      <c r="S811" s="105">
        <f>Table1[[#This Row],[Female Voters]]/Table1[[#This Row],[Female Population]]</f>
        <v>0.72568305500899233</v>
      </c>
      <c r="T811" s="94">
        <f>Table1[[#This Row],[Male Voters]]/Table1[[#This Row],[Male Population]]</f>
        <v>0.69366681904340066</v>
      </c>
      <c r="U811" s="94">
        <f>Table1[[#This Row],[Total Voters]]/Table1[[#This Row],[Total Population]]</f>
        <v>0.72460017597432846</v>
      </c>
      <c r="V811" s="94">
        <f>Table1[[#This Row],[Female Ballots]]/Table1[[#This Row],[Female Population]]</f>
        <v>0.59938853619110899</v>
      </c>
      <c r="W811" s="94">
        <f>Table1[[#This Row],[Male Ballots]]/Table1[[#This Row],[Male Population]]</f>
        <v>0.56525294489537448</v>
      </c>
      <c r="X811" s="94">
        <f>Table1[[#This Row],[Total Ballots]]/Table1[[#This Row],[Total Population]]</f>
        <v>0.59288112311864194</v>
      </c>
      <c r="Y811" s="94">
        <f>Table1[[#This Row],[Female Ballots]]/Table1[[#This Row],[Female Voters]]</f>
        <v>0.82596463022508038</v>
      </c>
      <c r="Z811" s="95">
        <f>Table1[[#This Row],[Male Ballots]]/Table1[[#This Row],[Male Voters]]</f>
        <v>0.81487672377768494</v>
      </c>
      <c r="AA811" s="94">
        <f>Table1[[#This Row],[Total Ballots]]/Table1[[#This Row],[Total Voters]]</f>
        <v>0.8182182985553772</v>
      </c>
    </row>
    <row r="812" spans="1:27" s="7" customFormat="1" x14ac:dyDescent="0.35">
      <c r="A812" s="102" t="s">
        <v>45</v>
      </c>
      <c r="B812" s="103">
        <v>2024</v>
      </c>
      <c r="C812" s="17" t="s">
        <v>82</v>
      </c>
      <c r="D812" s="116"/>
      <c r="E812" s="117"/>
      <c r="F812" s="117"/>
      <c r="G812" s="110" t="s">
        <v>66</v>
      </c>
      <c r="H812" s="122">
        <v>3825.8249999999998</v>
      </c>
      <c r="I812" s="122">
        <v>3535.3130000000001</v>
      </c>
      <c r="J812" s="123">
        <v>7361.1379999999999</v>
      </c>
      <c r="K812">
        <v>3093</v>
      </c>
      <c r="L812">
        <v>2819</v>
      </c>
      <c r="M812">
        <v>95</v>
      </c>
      <c r="N812">
        <v>6007</v>
      </c>
      <c r="O812">
        <v>2644</v>
      </c>
      <c r="P812">
        <v>2373</v>
      </c>
      <c r="Q812">
        <v>75</v>
      </c>
      <c r="R812">
        <v>5092</v>
      </c>
      <c r="S812" s="105">
        <f>Table1[[#This Row],[Female Voters]]/Table1[[#This Row],[Female Population]]</f>
        <v>0.8084530787477211</v>
      </c>
      <c r="T812" s="94">
        <f>Table1[[#This Row],[Male Voters]]/Table1[[#This Row],[Male Population]]</f>
        <v>0.79738342828485054</v>
      </c>
      <c r="U812" s="94">
        <f>Table1[[#This Row],[Total Voters]]/Table1[[#This Row],[Total Population]]</f>
        <v>0.81604230215491136</v>
      </c>
      <c r="V812" s="94">
        <f>Table1[[#This Row],[Female Ballots]]/Table1[[#This Row],[Female Population]]</f>
        <v>0.69109277084027632</v>
      </c>
      <c r="W812" s="94">
        <f>Table1[[#This Row],[Male Ballots]]/Table1[[#This Row],[Male Population]]</f>
        <v>0.67122769610498423</v>
      </c>
      <c r="X812" s="94">
        <f>Table1[[#This Row],[Total Ballots]]/Table1[[#This Row],[Total Population]]</f>
        <v>0.69174086941448454</v>
      </c>
      <c r="Y812" s="94">
        <f>Table1[[#This Row],[Female Ballots]]/Table1[[#This Row],[Female Voters]]</f>
        <v>0.85483349498868411</v>
      </c>
      <c r="Z812" s="95">
        <f>Table1[[#This Row],[Male Ballots]]/Table1[[#This Row],[Male Voters]]</f>
        <v>0.8417878680383114</v>
      </c>
      <c r="AA812" s="94">
        <f>Table1[[#This Row],[Total Ballots]]/Table1[[#This Row],[Total Voters]]</f>
        <v>0.84767770933910436</v>
      </c>
    </row>
    <row r="813" spans="1:27" s="7" customFormat="1" x14ac:dyDescent="0.35">
      <c r="A813" s="102" t="s">
        <v>45</v>
      </c>
      <c r="B813" s="103">
        <v>2024</v>
      </c>
      <c r="C813" s="17" t="s">
        <v>82</v>
      </c>
      <c r="D813" s="116"/>
      <c r="E813" s="117"/>
      <c r="F813" s="117"/>
      <c r="G813" s="110" t="s">
        <v>67</v>
      </c>
      <c r="H813" s="122">
        <v>7477.6208999999999</v>
      </c>
      <c r="I813" s="122">
        <v>6403.3096999999998</v>
      </c>
      <c r="J813" s="123">
        <v>13880.932000000001</v>
      </c>
      <c r="K813">
        <v>6380</v>
      </c>
      <c r="L813">
        <v>5472</v>
      </c>
      <c r="M813">
        <v>154</v>
      </c>
      <c r="N813">
        <v>12006</v>
      </c>
      <c r="O813">
        <v>5767</v>
      </c>
      <c r="P813">
        <v>4964</v>
      </c>
      <c r="Q813">
        <v>125</v>
      </c>
      <c r="R813">
        <v>10856</v>
      </c>
      <c r="S813" s="105">
        <f>Table1[[#This Row],[Female Voters]]/Table1[[#This Row],[Female Population]]</f>
        <v>0.853212550531948</v>
      </c>
      <c r="T813" s="94">
        <f>Table1[[#This Row],[Male Voters]]/Table1[[#This Row],[Male Population]]</f>
        <v>0.8545580733038729</v>
      </c>
      <c r="U813" s="94">
        <f>Table1[[#This Row],[Total Voters]]/Table1[[#This Row],[Total Population]]</f>
        <v>0.86492751351278141</v>
      </c>
      <c r="V813" s="94">
        <f>Table1[[#This Row],[Female Ballots]]/Table1[[#This Row],[Female Population]]</f>
        <v>0.77123460484604134</v>
      </c>
      <c r="W813" s="94">
        <f>Table1[[#This Row],[Male Ballots]]/Table1[[#This Row],[Male Population]]</f>
        <v>0.77522410012434662</v>
      </c>
      <c r="X813" s="94">
        <f>Table1[[#This Row],[Total Ballots]]/Table1[[#This Row],[Total Population]]</f>
        <v>0.78208005053262986</v>
      </c>
      <c r="Y813" s="94">
        <f>Table1[[#This Row],[Female Ballots]]/Table1[[#This Row],[Female Voters]]</f>
        <v>0.90391849529780566</v>
      </c>
      <c r="Z813" s="95">
        <f>Table1[[#This Row],[Male Ballots]]/Table1[[#This Row],[Male Voters]]</f>
        <v>0.90716374269005851</v>
      </c>
      <c r="AA813" s="94">
        <f>Table1[[#This Row],[Total Ballots]]/Table1[[#This Row],[Total Voters]]</f>
        <v>0.90421455938697315</v>
      </c>
    </row>
    <row r="814" spans="1:27" s="7" customFormat="1" x14ac:dyDescent="0.35">
      <c r="A814" s="102" t="s">
        <v>35</v>
      </c>
      <c r="B814" s="103">
        <v>2024</v>
      </c>
      <c r="C814" s="17" t="s">
        <v>82</v>
      </c>
      <c r="D814" s="116"/>
      <c r="E814" s="117"/>
      <c r="F814" s="117"/>
      <c r="G814" s="110" t="s">
        <v>79</v>
      </c>
      <c r="H814" s="122">
        <v>99276.152999999991</v>
      </c>
      <c r="I814" s="122">
        <v>94132.159000000014</v>
      </c>
      <c r="J814" s="123">
        <v>193408.307</v>
      </c>
      <c r="K814">
        <v>83885</v>
      </c>
      <c r="L814">
        <v>78639</v>
      </c>
      <c r="M814">
        <v>4411</v>
      </c>
      <c r="N814">
        <v>166935</v>
      </c>
      <c r="O814">
        <v>71617</v>
      </c>
      <c r="P814">
        <v>64108</v>
      </c>
      <c r="Q814">
        <v>3309</v>
      </c>
      <c r="R814">
        <v>139034</v>
      </c>
      <c r="S814" s="105">
        <f>Table1[[#This Row],[Female Voters]]/Table1[[#This Row],[Female Population]]</f>
        <v>0.84496626294534205</v>
      </c>
      <c r="T814" s="94">
        <f>Table1[[#This Row],[Male Voters]]/Table1[[#This Row],[Male Population]]</f>
        <v>0.83541056356733501</v>
      </c>
      <c r="U814" s="94">
        <f>Table1[[#This Row],[Total Voters]]/Table1[[#This Row],[Total Population]]</f>
        <v>0.86312218223387893</v>
      </c>
      <c r="V814" s="94">
        <f>Table1[[#This Row],[Female Ballots]]/Table1[[#This Row],[Female Population]]</f>
        <v>0.72139177270497179</v>
      </c>
      <c r="W814" s="94">
        <f>Table1[[#This Row],[Male Ballots]]/Table1[[#This Row],[Male Population]]</f>
        <v>0.68104249048404375</v>
      </c>
      <c r="X814" s="94">
        <f>Table1[[#This Row],[Total Ballots]]/Table1[[#This Row],[Total Population]]</f>
        <v>0.71886260810917491</v>
      </c>
      <c r="Y814" s="94">
        <f>Table1[[#This Row],[Female Ballots]]/Table1[[#This Row],[Female Voters]]</f>
        <v>0.8537521606961912</v>
      </c>
      <c r="Z814" s="95">
        <f>Table1[[#This Row],[Male Ballots]]/Table1[[#This Row],[Male Voters]]</f>
        <v>0.8152189117359071</v>
      </c>
      <c r="AA814" s="94">
        <f>Table1[[#This Row],[Total Ballots]]/Table1[[#This Row],[Total Voters]]</f>
        <v>0.83286309042441664</v>
      </c>
    </row>
    <row r="815" spans="1:27" s="7" customFormat="1" x14ac:dyDescent="0.35">
      <c r="A815" s="102" t="s">
        <v>35</v>
      </c>
      <c r="B815" s="103">
        <v>2024</v>
      </c>
      <c r="C815" s="17" t="s">
        <v>82</v>
      </c>
      <c r="D815" s="116"/>
      <c r="E815" s="117"/>
      <c r="F815" s="117"/>
      <c r="G815" s="110" t="s">
        <v>62</v>
      </c>
      <c r="H815" s="122">
        <v>14852.36</v>
      </c>
      <c r="I815" s="122">
        <v>13797.48</v>
      </c>
      <c r="J815" s="123">
        <v>28649.839</v>
      </c>
      <c r="K815">
        <v>9048</v>
      </c>
      <c r="L815">
        <v>8503</v>
      </c>
      <c r="M815">
        <v>1379</v>
      </c>
      <c r="N815">
        <v>18930</v>
      </c>
      <c r="O815">
        <v>7048</v>
      </c>
      <c r="P815">
        <v>5793</v>
      </c>
      <c r="Q815">
        <v>1044</v>
      </c>
      <c r="R815">
        <v>13885</v>
      </c>
      <c r="S815" s="105">
        <f>Table1[[#This Row],[Female Voters]]/Table1[[#This Row],[Female Population]]</f>
        <v>0.60919611428756104</v>
      </c>
      <c r="T815" s="94">
        <f>Table1[[#This Row],[Male Voters]]/Table1[[#This Row],[Male Population]]</f>
        <v>0.61627195690807313</v>
      </c>
      <c r="U815" s="94">
        <f>Table1[[#This Row],[Total Voters]]/Table1[[#This Row],[Total Population]]</f>
        <v>0.66073669733362206</v>
      </c>
      <c r="V815" s="94">
        <f>Table1[[#This Row],[Female Ballots]]/Table1[[#This Row],[Female Population]]</f>
        <v>0.4745373799180736</v>
      </c>
      <c r="W815" s="94">
        <f>Table1[[#This Row],[Male Ballots]]/Table1[[#This Row],[Male Population]]</f>
        <v>0.41985927865088407</v>
      </c>
      <c r="X815" s="94">
        <f>Table1[[#This Row],[Total Ballots]]/Table1[[#This Row],[Total Population]]</f>
        <v>0.48464495734164509</v>
      </c>
      <c r="Y815" s="94">
        <f>Table1[[#This Row],[Female Ballots]]/Table1[[#This Row],[Female Voters]]</f>
        <v>0.77895667550839964</v>
      </c>
      <c r="Z815" s="95">
        <f>Table1[[#This Row],[Male Ballots]]/Table1[[#This Row],[Male Voters]]</f>
        <v>0.68128895683876278</v>
      </c>
      <c r="AA815" s="94">
        <f>Table1[[#This Row],[Total Ballots]]/Table1[[#This Row],[Total Voters]]</f>
        <v>0.73349181193872159</v>
      </c>
    </row>
    <row r="816" spans="1:27" s="7" customFormat="1" x14ac:dyDescent="0.35">
      <c r="A816" s="102" t="s">
        <v>35</v>
      </c>
      <c r="B816" s="103">
        <v>2024</v>
      </c>
      <c r="C816" s="17" t="s">
        <v>82</v>
      </c>
      <c r="D816" s="116"/>
      <c r="E816" s="117"/>
      <c r="F816" s="117"/>
      <c r="G816" s="110" t="s">
        <v>63</v>
      </c>
      <c r="H816" s="122">
        <v>15159.457</v>
      </c>
      <c r="I816" s="122">
        <v>16418.544000000002</v>
      </c>
      <c r="J816" s="123">
        <v>31578</v>
      </c>
      <c r="K816">
        <v>13618</v>
      </c>
      <c r="L816">
        <v>13566</v>
      </c>
      <c r="M816">
        <v>1152</v>
      </c>
      <c r="N816">
        <v>28336</v>
      </c>
      <c r="O816">
        <v>10524</v>
      </c>
      <c r="P816">
        <v>9502</v>
      </c>
      <c r="Q816">
        <v>843</v>
      </c>
      <c r="R816">
        <v>20869</v>
      </c>
      <c r="S816" s="105">
        <f>Table1[[#This Row],[Female Voters]]/Table1[[#This Row],[Female Population]]</f>
        <v>0.89831713629320631</v>
      </c>
      <c r="T816" s="94">
        <f>Table1[[#This Row],[Male Voters]]/Table1[[#This Row],[Male Population]]</f>
        <v>0.82626084261795674</v>
      </c>
      <c r="U816" s="94">
        <f>Table1[[#This Row],[Total Voters]]/Table1[[#This Row],[Total Population]]</f>
        <v>0.89733358667426688</v>
      </c>
      <c r="V816" s="94">
        <f>Table1[[#This Row],[Female Ballots]]/Table1[[#This Row],[Female Population]]</f>
        <v>0.69422011619545476</v>
      </c>
      <c r="W816" s="94">
        <f>Table1[[#This Row],[Male Ballots]]/Table1[[#This Row],[Male Population]]</f>
        <v>0.57873584892789509</v>
      </c>
      <c r="X816" s="94">
        <f>Table1[[#This Row],[Total Ballots]]/Table1[[#This Row],[Total Population]]</f>
        <v>0.66087149281145097</v>
      </c>
      <c r="Y816" s="94">
        <f>Table1[[#This Row],[Female Ballots]]/Table1[[#This Row],[Female Voters]]</f>
        <v>0.77280070494933173</v>
      </c>
      <c r="Z816" s="95">
        <f>Table1[[#This Row],[Male Ballots]]/Table1[[#This Row],[Male Voters]]</f>
        <v>0.70042753943682734</v>
      </c>
      <c r="AA816" s="94">
        <f>Table1[[#This Row],[Total Ballots]]/Table1[[#This Row],[Total Voters]]</f>
        <v>0.73648362507058163</v>
      </c>
    </row>
    <row r="817" spans="1:27" s="7" customFormat="1" x14ac:dyDescent="0.35">
      <c r="A817" s="102" t="s">
        <v>35</v>
      </c>
      <c r="B817" s="103">
        <v>2024</v>
      </c>
      <c r="C817" s="17" t="s">
        <v>82</v>
      </c>
      <c r="D817" s="116"/>
      <c r="E817" s="117"/>
      <c r="F817" s="117"/>
      <c r="G817" s="110" t="s">
        <v>64</v>
      </c>
      <c r="H817" s="122">
        <v>15201.409</v>
      </c>
      <c r="I817" s="122">
        <v>15161.989</v>
      </c>
      <c r="J817" s="123">
        <v>30363.4</v>
      </c>
      <c r="K817">
        <v>13406</v>
      </c>
      <c r="L817">
        <v>13399</v>
      </c>
      <c r="M817">
        <v>650</v>
      </c>
      <c r="N817">
        <v>27455</v>
      </c>
      <c r="O817">
        <v>11081</v>
      </c>
      <c r="P817">
        <v>10603</v>
      </c>
      <c r="Q817">
        <v>485</v>
      </c>
      <c r="R817">
        <v>22169</v>
      </c>
      <c r="S817" s="105">
        <f>Table1[[#This Row],[Female Voters]]/Table1[[#This Row],[Female Population]]</f>
        <v>0.88189193514890629</v>
      </c>
      <c r="T817" s="94">
        <f>Table1[[#This Row],[Male Voters]]/Table1[[#This Row],[Male Population]]</f>
        <v>0.88372310519418007</v>
      </c>
      <c r="U817" s="94">
        <f>Table1[[#This Row],[Total Voters]]/Table1[[#This Row],[Total Population]]</f>
        <v>0.9042136256150497</v>
      </c>
      <c r="V817" s="94">
        <f>Table1[[#This Row],[Female Ballots]]/Table1[[#This Row],[Female Population]]</f>
        <v>0.72894558655714092</v>
      </c>
      <c r="W817" s="94">
        <f>Table1[[#This Row],[Male Ballots]]/Table1[[#This Row],[Male Population]]</f>
        <v>0.69931458201163454</v>
      </c>
      <c r="X817" s="94">
        <f>Table1[[#This Row],[Total Ballots]]/Table1[[#This Row],[Total Population]]</f>
        <v>0.73012245005500043</v>
      </c>
      <c r="Y817" s="94">
        <f>Table1[[#This Row],[Female Ballots]]/Table1[[#This Row],[Female Voters]]</f>
        <v>0.82657019245114127</v>
      </c>
      <c r="Z817" s="95">
        <f>Table1[[#This Row],[Male Ballots]]/Table1[[#This Row],[Male Voters]]</f>
        <v>0.79132771102321064</v>
      </c>
      <c r="AA817" s="94">
        <f>Table1[[#This Row],[Total Ballots]]/Table1[[#This Row],[Total Voters]]</f>
        <v>0.80746676379530136</v>
      </c>
    </row>
    <row r="818" spans="1:27" s="7" customFormat="1" x14ac:dyDescent="0.35">
      <c r="A818" s="102" t="s">
        <v>35</v>
      </c>
      <c r="B818" s="103">
        <v>2024</v>
      </c>
      <c r="C818" s="17" t="s">
        <v>82</v>
      </c>
      <c r="D818" s="116"/>
      <c r="E818" s="117"/>
      <c r="F818" s="117"/>
      <c r="G818" s="110" t="s">
        <v>65</v>
      </c>
      <c r="H818" s="122">
        <v>13309.955999999998</v>
      </c>
      <c r="I818" s="122">
        <v>13292.989</v>
      </c>
      <c r="J818" s="123">
        <v>26602.940000000002</v>
      </c>
      <c r="K818">
        <v>11505</v>
      </c>
      <c r="L818">
        <v>11391</v>
      </c>
      <c r="M818">
        <v>367</v>
      </c>
      <c r="N818">
        <v>23263</v>
      </c>
      <c r="O818">
        <v>9915</v>
      </c>
      <c r="P818">
        <v>9484</v>
      </c>
      <c r="Q818">
        <v>271</v>
      </c>
      <c r="R818">
        <v>19670</v>
      </c>
      <c r="S818" s="105">
        <f>Table1[[#This Row],[Female Voters]]/Table1[[#This Row],[Female Population]]</f>
        <v>0.86439053592664028</v>
      </c>
      <c r="T818" s="94">
        <f>Table1[[#This Row],[Male Voters]]/Table1[[#This Row],[Male Population]]</f>
        <v>0.85691788355500786</v>
      </c>
      <c r="U818" s="94">
        <f>Table1[[#This Row],[Total Voters]]/Table1[[#This Row],[Total Population]]</f>
        <v>0.87445222219799756</v>
      </c>
      <c r="V818" s="94">
        <f>Table1[[#This Row],[Female Ballots]]/Table1[[#This Row],[Female Population]]</f>
        <v>0.74493108767602245</v>
      </c>
      <c r="W818" s="94">
        <f>Table1[[#This Row],[Male Ballots]]/Table1[[#This Row],[Male Population]]</f>
        <v>0.71345880147798213</v>
      </c>
      <c r="X818" s="94">
        <f>Table1[[#This Row],[Total Ballots]]/Table1[[#This Row],[Total Population]]</f>
        <v>0.7393919619410485</v>
      </c>
      <c r="Y818" s="94">
        <f>Table1[[#This Row],[Female Ballots]]/Table1[[#This Row],[Female Voters]]</f>
        <v>0.8617992177314211</v>
      </c>
      <c r="Z818" s="95">
        <f>Table1[[#This Row],[Male Ballots]]/Table1[[#This Row],[Male Voters]]</f>
        <v>0.83258713019050123</v>
      </c>
      <c r="AA818" s="94">
        <f>Table1[[#This Row],[Total Ballots]]/Table1[[#This Row],[Total Voters]]</f>
        <v>0.84554872544383786</v>
      </c>
    </row>
    <row r="819" spans="1:27" s="7" customFormat="1" x14ac:dyDescent="0.35">
      <c r="A819" s="102" t="s">
        <v>35</v>
      </c>
      <c r="B819" s="103">
        <v>2024</v>
      </c>
      <c r="C819" s="17" t="s">
        <v>82</v>
      </c>
      <c r="D819" s="116"/>
      <c r="E819" s="117"/>
      <c r="F819" s="117"/>
      <c r="G819" s="110" t="s">
        <v>66</v>
      </c>
      <c r="H819" s="122">
        <v>14162.609</v>
      </c>
      <c r="I819" s="122">
        <v>12871.462</v>
      </c>
      <c r="J819" s="123">
        <v>27034.07</v>
      </c>
      <c r="K819">
        <v>12114</v>
      </c>
      <c r="L819">
        <v>11094</v>
      </c>
      <c r="M819">
        <v>365</v>
      </c>
      <c r="N819">
        <v>23573</v>
      </c>
      <c r="O819">
        <v>10788</v>
      </c>
      <c r="P819">
        <v>9619</v>
      </c>
      <c r="Q819">
        <v>267</v>
      </c>
      <c r="R819">
        <v>20674</v>
      </c>
      <c r="S819" s="105">
        <f>Table1[[#This Row],[Female Voters]]/Table1[[#This Row],[Female Population]]</f>
        <v>0.85535087496943529</v>
      </c>
      <c r="T819" s="94">
        <f>Table1[[#This Row],[Male Voters]]/Table1[[#This Row],[Male Population]]</f>
        <v>0.86190675154073415</v>
      </c>
      <c r="U819" s="94">
        <f>Table1[[#This Row],[Total Voters]]/Table1[[#This Row],[Total Population]]</f>
        <v>0.87197377235466211</v>
      </c>
      <c r="V819" s="94">
        <f>Table1[[#This Row],[Female Ballots]]/Table1[[#This Row],[Female Population]]</f>
        <v>0.76172405804608456</v>
      </c>
      <c r="W819" s="94">
        <f>Table1[[#This Row],[Male Ballots]]/Table1[[#This Row],[Male Population]]</f>
        <v>0.74731215459440425</v>
      </c>
      <c r="X819" s="94">
        <f>Table1[[#This Row],[Total Ballots]]/Table1[[#This Row],[Total Population]]</f>
        <v>0.76473871673780536</v>
      </c>
      <c r="Y819" s="94">
        <f>Table1[[#This Row],[Female Ballots]]/Table1[[#This Row],[Female Voters]]</f>
        <v>0.89053987122337785</v>
      </c>
      <c r="Z819" s="95">
        <f>Table1[[#This Row],[Male Ballots]]/Table1[[#This Row],[Male Voters]]</f>
        <v>0.86704524968451413</v>
      </c>
      <c r="AA819" s="94">
        <f>Table1[[#This Row],[Total Ballots]]/Table1[[#This Row],[Total Voters]]</f>
        <v>0.87702031985746409</v>
      </c>
    </row>
    <row r="820" spans="1:27" s="7" customFormat="1" x14ac:dyDescent="0.35">
      <c r="A820" s="102" t="s">
        <v>35</v>
      </c>
      <c r="B820" s="103">
        <v>2024</v>
      </c>
      <c r="C820" s="17" t="s">
        <v>82</v>
      </c>
      <c r="D820" s="116"/>
      <c r="E820" s="117"/>
      <c r="F820" s="117"/>
      <c r="G820" s="110" t="s">
        <v>67</v>
      </c>
      <c r="H820" s="122">
        <v>26590.362000000001</v>
      </c>
      <c r="I820" s="122">
        <v>22589.695</v>
      </c>
      <c r="J820" s="123">
        <v>49180.057999999997</v>
      </c>
      <c r="K820">
        <v>24194</v>
      </c>
      <c r="L820">
        <v>20686</v>
      </c>
      <c r="M820">
        <v>498</v>
      </c>
      <c r="N820">
        <v>45378</v>
      </c>
      <c r="O820">
        <v>22261</v>
      </c>
      <c r="P820">
        <v>19107</v>
      </c>
      <c r="Q820">
        <v>399</v>
      </c>
      <c r="R820">
        <v>41767</v>
      </c>
      <c r="S820" s="105">
        <f>Table1[[#This Row],[Female Voters]]/Table1[[#This Row],[Female Population]]</f>
        <v>0.90987854922772393</v>
      </c>
      <c r="T820" s="94">
        <f>Table1[[#This Row],[Male Voters]]/Table1[[#This Row],[Male Population]]</f>
        <v>0.91572728184245078</v>
      </c>
      <c r="U820" s="94">
        <f>Table1[[#This Row],[Total Voters]]/Table1[[#This Row],[Total Population]]</f>
        <v>0.92269106311342708</v>
      </c>
      <c r="V820" s="94">
        <f>Table1[[#This Row],[Female Ballots]]/Table1[[#This Row],[Female Population]]</f>
        <v>0.83718303647013148</v>
      </c>
      <c r="W820" s="94">
        <f>Table1[[#This Row],[Male Ballots]]/Table1[[#This Row],[Male Population]]</f>
        <v>0.84582815305828607</v>
      </c>
      <c r="X820" s="94">
        <f>Table1[[#This Row],[Total Ballots]]/Table1[[#This Row],[Total Population]]</f>
        <v>0.84926699354441593</v>
      </c>
      <c r="Y820" s="94">
        <f>Table1[[#This Row],[Female Ballots]]/Table1[[#This Row],[Female Voters]]</f>
        <v>0.92010415805571633</v>
      </c>
      <c r="Z820" s="95">
        <f>Table1[[#This Row],[Male Ballots]]/Table1[[#This Row],[Male Voters]]</f>
        <v>0.92366818137871021</v>
      </c>
      <c r="AA820" s="94">
        <f>Table1[[#This Row],[Total Ballots]]/Table1[[#This Row],[Total Voters]]</f>
        <v>0.92042399400590591</v>
      </c>
    </row>
    <row r="821" spans="1:27" s="7" customFormat="1" x14ac:dyDescent="0.35">
      <c r="A821" s="102" t="s">
        <v>57</v>
      </c>
      <c r="B821" s="103">
        <v>2024</v>
      </c>
      <c r="C821" s="17" t="s">
        <v>82</v>
      </c>
      <c r="D821" s="116"/>
      <c r="E821" s="117"/>
      <c r="F821" s="117"/>
      <c r="G821" s="110" t="s">
        <v>79</v>
      </c>
      <c r="H821" s="122">
        <v>21077.252300000004</v>
      </c>
      <c r="I821" s="122">
        <v>20481.945599999999</v>
      </c>
      <c r="J821" s="123">
        <v>41559.198199999999</v>
      </c>
      <c r="K821">
        <v>11984</v>
      </c>
      <c r="L821">
        <v>11402</v>
      </c>
      <c r="M821">
        <v>1230</v>
      </c>
      <c r="N821">
        <v>24616</v>
      </c>
      <c r="O821">
        <v>10063</v>
      </c>
      <c r="P821">
        <v>9225</v>
      </c>
      <c r="Q821">
        <v>968</v>
      </c>
      <c r="R821">
        <v>20256</v>
      </c>
      <c r="S821" s="105">
        <f>Table1[[#This Row],[Female Voters]]/Table1[[#This Row],[Female Population]]</f>
        <v>0.56857506042189365</v>
      </c>
      <c r="T821" s="94">
        <f>Table1[[#This Row],[Male Voters]]/Table1[[#This Row],[Male Population]]</f>
        <v>0.55668539613736701</v>
      </c>
      <c r="U821" s="94">
        <f>Table1[[#This Row],[Total Voters]]/Table1[[#This Row],[Total Population]]</f>
        <v>0.59231171596568488</v>
      </c>
      <c r="V821" s="94">
        <f>Table1[[#This Row],[Female Ballots]]/Table1[[#This Row],[Female Population]]</f>
        <v>0.4774341482831706</v>
      </c>
      <c r="W821" s="94">
        <f>Table1[[#This Row],[Male Ballots]]/Table1[[#This Row],[Male Population]]</f>
        <v>0.45039666544178303</v>
      </c>
      <c r="X821" s="94">
        <f>Table1[[#This Row],[Total Ballots]]/Table1[[#This Row],[Total Population]]</f>
        <v>0.48740112604001107</v>
      </c>
      <c r="Y821" s="94">
        <f>Table1[[#This Row],[Female Ballots]]/Table1[[#This Row],[Female Voters]]</f>
        <v>0.83970293724966627</v>
      </c>
      <c r="Z821" s="95">
        <f>Table1[[#This Row],[Male Ballots]]/Table1[[#This Row],[Male Voters]]</f>
        <v>0.80906858445886687</v>
      </c>
      <c r="AA821" s="94">
        <f>Table1[[#This Row],[Total Ballots]]/Table1[[#This Row],[Total Voters]]</f>
        <v>0.8228794280142997</v>
      </c>
    </row>
    <row r="822" spans="1:27" s="7" customFormat="1" x14ac:dyDescent="0.35">
      <c r="A822" s="102" t="s">
        <v>57</v>
      </c>
      <c r="B822" s="103">
        <v>2024</v>
      </c>
      <c r="C822" s="17" t="s">
        <v>82</v>
      </c>
      <c r="D822" s="116"/>
      <c r="E822" s="117"/>
      <c r="F822" s="117"/>
      <c r="G822" s="110" t="s">
        <v>62</v>
      </c>
      <c r="H822" s="122">
        <v>8934.1380000000008</v>
      </c>
      <c r="I822" s="122">
        <v>8342.35</v>
      </c>
      <c r="J822" s="123">
        <v>17276.490000000002</v>
      </c>
      <c r="K822">
        <v>1895</v>
      </c>
      <c r="L822">
        <v>1690</v>
      </c>
      <c r="M822">
        <v>441</v>
      </c>
      <c r="N822">
        <v>4026</v>
      </c>
      <c r="O822">
        <v>1411</v>
      </c>
      <c r="P822">
        <v>1110</v>
      </c>
      <c r="Q822">
        <v>341</v>
      </c>
      <c r="R822">
        <v>2862</v>
      </c>
      <c r="S822" s="105">
        <f>Table1[[#This Row],[Female Voters]]/Table1[[#This Row],[Female Population]]</f>
        <v>0.21210776014429147</v>
      </c>
      <c r="T822" s="94">
        <f>Table1[[#This Row],[Male Voters]]/Table1[[#This Row],[Male Population]]</f>
        <v>0.20258080756621336</v>
      </c>
      <c r="U822" s="94">
        <f>Table1[[#This Row],[Total Voters]]/Table1[[#This Row],[Total Population]]</f>
        <v>0.23303344602983589</v>
      </c>
      <c r="V822" s="94">
        <f>Table1[[#This Row],[Female Ballots]]/Table1[[#This Row],[Female Population]]</f>
        <v>0.15793353538976002</v>
      </c>
      <c r="W822" s="94">
        <f>Table1[[#This Row],[Male Ballots]]/Table1[[#This Row],[Male Population]]</f>
        <v>0.13305603337189162</v>
      </c>
      <c r="X822" s="94">
        <f>Table1[[#This Row],[Total Ballots]]/Table1[[#This Row],[Total Population]]</f>
        <v>0.16565864941316202</v>
      </c>
      <c r="Y822" s="94">
        <f>Table1[[#This Row],[Female Ballots]]/Table1[[#This Row],[Female Voters]]</f>
        <v>0.74459102902374674</v>
      </c>
      <c r="Z822" s="95">
        <f>Table1[[#This Row],[Male Ballots]]/Table1[[#This Row],[Male Voters]]</f>
        <v>0.65680473372781067</v>
      </c>
      <c r="AA822" s="94">
        <f>Table1[[#This Row],[Total Ballots]]/Table1[[#This Row],[Total Voters]]</f>
        <v>0.71087928464977646</v>
      </c>
    </row>
    <row r="823" spans="1:27" s="7" customFormat="1" x14ac:dyDescent="0.35">
      <c r="A823" s="102" t="s">
        <v>57</v>
      </c>
      <c r="B823" s="103">
        <v>2024</v>
      </c>
      <c r="C823" s="17" t="s">
        <v>82</v>
      </c>
      <c r="D823" s="116"/>
      <c r="E823" s="117"/>
      <c r="F823" s="117"/>
      <c r="G823" s="110" t="s">
        <v>63</v>
      </c>
      <c r="H823" s="122">
        <v>2973.9479999999999</v>
      </c>
      <c r="I823" s="122">
        <v>3381.6379999999999</v>
      </c>
      <c r="J823" s="123">
        <v>6355.5860000000002</v>
      </c>
      <c r="K823">
        <v>2154</v>
      </c>
      <c r="L823">
        <v>2176</v>
      </c>
      <c r="M823">
        <v>320</v>
      </c>
      <c r="N823">
        <v>4650</v>
      </c>
      <c r="O823">
        <v>1627</v>
      </c>
      <c r="P823">
        <v>1515</v>
      </c>
      <c r="Q823">
        <v>253</v>
      </c>
      <c r="R823">
        <v>3395</v>
      </c>
      <c r="S823" s="105">
        <f>Table1[[#This Row],[Female Voters]]/Table1[[#This Row],[Female Population]]</f>
        <v>0.72428973203297442</v>
      </c>
      <c r="T823" s="94">
        <f>Table1[[#This Row],[Male Voters]]/Table1[[#This Row],[Male Population]]</f>
        <v>0.64347514429397823</v>
      </c>
      <c r="U823" s="94">
        <f>Table1[[#This Row],[Total Voters]]/Table1[[#This Row],[Total Population]]</f>
        <v>0.73163985193497494</v>
      </c>
      <c r="V823" s="94">
        <f>Table1[[#This Row],[Female Ballots]]/Table1[[#This Row],[Female Population]]</f>
        <v>0.54708421263586315</v>
      </c>
      <c r="W823" s="94">
        <f>Table1[[#This Row],[Male Ballots]]/Table1[[#This Row],[Male Population]]</f>
        <v>0.44800774062747106</v>
      </c>
      <c r="X823" s="94">
        <f>Table1[[#This Row],[Total Ballots]]/Table1[[#This Row],[Total Population]]</f>
        <v>0.53417576286435264</v>
      </c>
      <c r="Y823" s="94">
        <f>Table1[[#This Row],[Female Ballots]]/Table1[[#This Row],[Female Voters]]</f>
        <v>0.755338904363974</v>
      </c>
      <c r="Z823" s="95">
        <f>Table1[[#This Row],[Male Ballots]]/Table1[[#This Row],[Male Voters]]</f>
        <v>0.69623161764705888</v>
      </c>
      <c r="AA823" s="94">
        <f>Table1[[#This Row],[Total Ballots]]/Table1[[#This Row],[Total Voters]]</f>
        <v>0.73010752688172043</v>
      </c>
    </row>
    <row r="824" spans="1:27" s="7" customFormat="1" x14ac:dyDescent="0.35">
      <c r="A824" s="102" t="s">
        <v>57</v>
      </c>
      <c r="B824" s="103">
        <v>2024</v>
      </c>
      <c r="C824" s="17" t="s">
        <v>82</v>
      </c>
      <c r="D824" s="116"/>
      <c r="E824" s="117"/>
      <c r="F824" s="117"/>
      <c r="G824" s="110" t="s">
        <v>64</v>
      </c>
      <c r="H824" s="122">
        <v>2150.761</v>
      </c>
      <c r="I824" s="122">
        <v>2251.4269999999997</v>
      </c>
      <c r="J824" s="123">
        <v>4402.1880000000001</v>
      </c>
      <c r="K824">
        <v>1787</v>
      </c>
      <c r="L824">
        <v>1765</v>
      </c>
      <c r="M824">
        <v>146</v>
      </c>
      <c r="N824">
        <v>3698</v>
      </c>
      <c r="O824">
        <v>1468</v>
      </c>
      <c r="P824">
        <v>1393</v>
      </c>
      <c r="Q824">
        <v>112</v>
      </c>
      <c r="R824">
        <v>2973</v>
      </c>
      <c r="S824" s="105">
        <f>Table1[[#This Row],[Female Voters]]/Table1[[#This Row],[Female Population]]</f>
        <v>0.83086870182228523</v>
      </c>
      <c r="T824" s="94">
        <f>Table1[[#This Row],[Male Voters]]/Table1[[#This Row],[Male Population]]</f>
        <v>0.78394724767891666</v>
      </c>
      <c r="U824" s="94">
        <f>Table1[[#This Row],[Total Voters]]/Table1[[#This Row],[Total Population]]</f>
        <v>0.84003681805502173</v>
      </c>
      <c r="V824" s="94">
        <f>Table1[[#This Row],[Female Ballots]]/Table1[[#This Row],[Female Population]]</f>
        <v>0.68254910703699756</v>
      </c>
      <c r="W824" s="94">
        <f>Table1[[#This Row],[Male Ballots]]/Table1[[#This Row],[Male Population]]</f>
        <v>0.61871870595848777</v>
      </c>
      <c r="X824" s="94">
        <f>Table1[[#This Row],[Total Ballots]]/Table1[[#This Row],[Total Population]]</f>
        <v>0.67534598704098958</v>
      </c>
      <c r="Y824" s="94">
        <f>Table1[[#This Row],[Female Ballots]]/Table1[[#This Row],[Female Voters]]</f>
        <v>0.82148852825965302</v>
      </c>
      <c r="Z824" s="95">
        <f>Table1[[#This Row],[Male Ballots]]/Table1[[#This Row],[Male Voters]]</f>
        <v>0.78923512747875357</v>
      </c>
      <c r="AA824" s="94">
        <f>Table1[[#This Row],[Total Ballots]]/Table1[[#This Row],[Total Voters]]</f>
        <v>0.80394808004326668</v>
      </c>
    </row>
    <row r="825" spans="1:27" s="7" customFormat="1" x14ac:dyDescent="0.35">
      <c r="A825" s="102" t="s">
        <v>57</v>
      </c>
      <c r="B825" s="103">
        <v>2024</v>
      </c>
      <c r="C825" s="17" t="s">
        <v>82</v>
      </c>
      <c r="D825" s="116"/>
      <c r="E825" s="117"/>
      <c r="F825" s="117"/>
      <c r="G825" s="110" t="s">
        <v>65</v>
      </c>
      <c r="H825" s="122">
        <v>1752.2008000000001</v>
      </c>
      <c r="I825" s="122">
        <v>1728.7538</v>
      </c>
      <c r="J825" s="123">
        <v>3480.9539999999997</v>
      </c>
      <c r="K825">
        <v>1499</v>
      </c>
      <c r="L825">
        <v>1451</v>
      </c>
      <c r="M825">
        <v>97</v>
      </c>
      <c r="N825">
        <v>3047</v>
      </c>
      <c r="O825">
        <v>1311</v>
      </c>
      <c r="P825">
        <v>1244</v>
      </c>
      <c r="Q825">
        <v>75</v>
      </c>
      <c r="R825">
        <v>2630</v>
      </c>
      <c r="S825" s="105">
        <f>Table1[[#This Row],[Female Voters]]/Table1[[#This Row],[Female Population]]</f>
        <v>0.85549555735849447</v>
      </c>
      <c r="T825" s="94">
        <f>Table1[[#This Row],[Male Voters]]/Table1[[#This Row],[Male Population]]</f>
        <v>0.83933293451039703</v>
      </c>
      <c r="U825" s="94">
        <f>Table1[[#This Row],[Total Voters]]/Table1[[#This Row],[Total Population]]</f>
        <v>0.87533475018629958</v>
      </c>
      <c r="V825" s="94">
        <f>Table1[[#This Row],[Female Ballots]]/Table1[[#This Row],[Female Population]]</f>
        <v>0.7482019184102644</v>
      </c>
      <c r="W825" s="94">
        <f>Table1[[#This Row],[Male Ballots]]/Table1[[#This Row],[Male Population]]</f>
        <v>0.71959350139967881</v>
      </c>
      <c r="X825" s="94">
        <f>Table1[[#This Row],[Total Ballots]]/Table1[[#This Row],[Total Population]]</f>
        <v>0.75554000426319912</v>
      </c>
      <c r="Y825" s="94">
        <f>Table1[[#This Row],[Female Ballots]]/Table1[[#This Row],[Female Voters]]</f>
        <v>0.87458305537024683</v>
      </c>
      <c r="Z825" s="95">
        <f>Table1[[#This Row],[Male Ballots]]/Table1[[#This Row],[Male Voters]]</f>
        <v>0.85733976567884218</v>
      </c>
      <c r="AA825" s="94">
        <f>Table1[[#This Row],[Total Ballots]]/Table1[[#This Row],[Total Voters]]</f>
        <v>0.86314407614046607</v>
      </c>
    </row>
    <row r="826" spans="1:27" s="7" customFormat="1" x14ac:dyDescent="0.35">
      <c r="A826" s="102" t="s">
        <v>57</v>
      </c>
      <c r="B826" s="103">
        <v>2024</v>
      </c>
      <c r="C826" s="17" t="s">
        <v>82</v>
      </c>
      <c r="D826" s="116"/>
      <c r="E826" s="117"/>
      <c r="F826" s="117"/>
      <c r="G826" s="110" t="s">
        <v>66</v>
      </c>
      <c r="H826" s="122">
        <v>1956.7467000000001</v>
      </c>
      <c r="I826" s="122">
        <v>1838.1637000000001</v>
      </c>
      <c r="J826" s="123">
        <v>3794.91</v>
      </c>
      <c r="K826">
        <v>1715</v>
      </c>
      <c r="L826">
        <v>1584</v>
      </c>
      <c r="M826">
        <v>113</v>
      </c>
      <c r="N826">
        <v>3412</v>
      </c>
      <c r="O826">
        <v>1542</v>
      </c>
      <c r="P826">
        <v>1410</v>
      </c>
      <c r="Q826">
        <v>89</v>
      </c>
      <c r="R826">
        <v>3041</v>
      </c>
      <c r="S826" s="105">
        <f>Table1[[#This Row],[Female Voters]]/Table1[[#This Row],[Female Population]]</f>
        <v>0.87645478078486083</v>
      </c>
      <c r="T826" s="94">
        <f>Table1[[#This Row],[Male Voters]]/Table1[[#This Row],[Male Population]]</f>
        <v>0.86172956195359529</v>
      </c>
      <c r="U826" s="94">
        <f>Table1[[#This Row],[Total Voters]]/Table1[[#This Row],[Total Population]]</f>
        <v>0.89909905636760823</v>
      </c>
      <c r="V826" s="94">
        <f>Table1[[#This Row],[Female Ballots]]/Table1[[#This Row],[Female Population]]</f>
        <v>0.78804272418090693</v>
      </c>
      <c r="W826" s="94">
        <f>Table1[[#This Row],[Male Ballots]]/Table1[[#This Row],[Male Population]]</f>
        <v>0.76706987522384429</v>
      </c>
      <c r="X826" s="94">
        <f>Table1[[#This Row],[Total Ballots]]/Table1[[#This Row],[Total Population]]</f>
        <v>0.80133652708496383</v>
      </c>
      <c r="Y826" s="94">
        <f>Table1[[#This Row],[Female Ballots]]/Table1[[#This Row],[Female Voters]]</f>
        <v>0.89912536443148683</v>
      </c>
      <c r="Z826" s="95">
        <f>Table1[[#This Row],[Male Ballots]]/Table1[[#This Row],[Male Voters]]</f>
        <v>0.89015151515151514</v>
      </c>
      <c r="AA826" s="94">
        <f>Table1[[#This Row],[Total Ballots]]/Table1[[#This Row],[Total Voters]]</f>
        <v>0.89126611957796009</v>
      </c>
    </row>
    <row r="827" spans="1:27" s="7" customFormat="1" x14ac:dyDescent="0.35">
      <c r="A827" s="102" t="s">
        <v>57</v>
      </c>
      <c r="B827" s="103">
        <v>2024</v>
      </c>
      <c r="C827" s="17" t="s">
        <v>82</v>
      </c>
      <c r="D827" s="116"/>
      <c r="E827" s="117"/>
      <c r="F827" s="117"/>
      <c r="G827" s="110" t="s">
        <v>67</v>
      </c>
      <c r="H827" s="122">
        <v>3309.4577999999997</v>
      </c>
      <c r="I827" s="122">
        <v>2939.6131</v>
      </c>
      <c r="J827" s="123">
        <v>6249.0702000000001</v>
      </c>
      <c r="K827">
        <v>2934</v>
      </c>
      <c r="L827">
        <v>2736</v>
      </c>
      <c r="M827">
        <v>113</v>
      </c>
      <c r="N827">
        <v>5783</v>
      </c>
      <c r="O827">
        <v>2704</v>
      </c>
      <c r="P827">
        <v>2553</v>
      </c>
      <c r="Q827">
        <v>98</v>
      </c>
      <c r="R827">
        <v>5355</v>
      </c>
      <c r="S827" s="105">
        <f>Table1[[#This Row],[Female Voters]]/Table1[[#This Row],[Female Population]]</f>
        <v>0.88655005662861153</v>
      </c>
      <c r="T827" s="94">
        <f>Table1[[#This Row],[Male Voters]]/Table1[[#This Row],[Male Population]]</f>
        <v>0.93073472832190063</v>
      </c>
      <c r="U827" s="94">
        <f>Table1[[#This Row],[Total Voters]]/Table1[[#This Row],[Total Population]]</f>
        <v>0.92541767253630791</v>
      </c>
      <c r="V827" s="94">
        <f>Table1[[#This Row],[Female Ballots]]/Table1[[#This Row],[Female Population]]</f>
        <v>0.81705226759501215</v>
      </c>
      <c r="W827" s="94">
        <f>Table1[[#This Row],[Male Ballots]]/Table1[[#This Row],[Male Population]]</f>
        <v>0.86848163794072086</v>
      </c>
      <c r="X827" s="94">
        <f>Table1[[#This Row],[Total Ballots]]/Table1[[#This Row],[Total Population]]</f>
        <v>0.85692748338784863</v>
      </c>
      <c r="Y827" s="94">
        <f>Table1[[#This Row],[Female Ballots]]/Table1[[#This Row],[Female Voters]]</f>
        <v>0.92160872528970683</v>
      </c>
      <c r="Z827" s="95">
        <f>Table1[[#This Row],[Male Ballots]]/Table1[[#This Row],[Male Voters]]</f>
        <v>0.93311403508771928</v>
      </c>
      <c r="AA827" s="94">
        <f>Table1[[#This Row],[Total Ballots]]/Table1[[#This Row],[Total Voters]]</f>
        <v>0.92598997060349297</v>
      </c>
    </row>
    <row r="828" spans="1:27" s="7" customFormat="1" x14ac:dyDescent="0.35">
      <c r="A828" s="102" t="s">
        <v>58</v>
      </c>
      <c r="B828" s="103">
        <v>2024</v>
      </c>
      <c r="C828" s="17" t="s">
        <v>82</v>
      </c>
      <c r="D828" s="116"/>
      <c r="E828" s="117"/>
      <c r="F828" s="117"/>
      <c r="G828" s="110" t="s">
        <v>79</v>
      </c>
      <c r="H828" s="122">
        <v>96935.036000000007</v>
      </c>
      <c r="I828" s="122">
        <v>97722.570999999996</v>
      </c>
      <c r="J828" s="123">
        <v>194657.592</v>
      </c>
      <c r="K828">
        <v>68794</v>
      </c>
      <c r="L828">
        <v>62260</v>
      </c>
      <c r="M828">
        <v>1983</v>
      </c>
      <c r="N828">
        <v>133037</v>
      </c>
      <c r="O828">
        <v>46953</v>
      </c>
      <c r="P828">
        <v>41382</v>
      </c>
      <c r="Q828">
        <v>1243</v>
      </c>
      <c r="R828">
        <v>89578</v>
      </c>
      <c r="S828" s="105">
        <f>Table1[[#This Row],[Female Voters]]/Table1[[#This Row],[Female Population]]</f>
        <v>0.70969179812343597</v>
      </c>
      <c r="T828" s="94">
        <f>Table1[[#This Row],[Male Voters]]/Table1[[#This Row],[Male Population]]</f>
        <v>0.63710972156064127</v>
      </c>
      <c r="U828" s="94">
        <f>Table1[[#This Row],[Total Voters]]/Table1[[#This Row],[Total Population]]</f>
        <v>0.6834411061655381</v>
      </c>
      <c r="V828" s="94">
        <f>Table1[[#This Row],[Female Ballots]]/Table1[[#This Row],[Female Population]]</f>
        <v>0.4843759484444819</v>
      </c>
      <c r="W828" s="94">
        <f>Table1[[#This Row],[Male Ballots]]/Table1[[#This Row],[Male Population]]</f>
        <v>0.42346409408323898</v>
      </c>
      <c r="X828" s="94">
        <f>Table1[[#This Row],[Total Ballots]]/Table1[[#This Row],[Total Population]]</f>
        <v>0.46018241096910312</v>
      </c>
      <c r="Y828" s="94">
        <f>Table1[[#This Row],[Female Ballots]]/Table1[[#This Row],[Female Voters]]</f>
        <v>0.6825159170857924</v>
      </c>
      <c r="Z828" s="95">
        <f>Table1[[#This Row],[Male Ballots]]/Table1[[#This Row],[Male Voters]]</f>
        <v>0.66466431095406364</v>
      </c>
      <c r="AA828" s="94">
        <f>Table1[[#This Row],[Total Ballots]]/Table1[[#This Row],[Total Voters]]</f>
        <v>0.67333147921254988</v>
      </c>
    </row>
    <row r="829" spans="1:27" s="7" customFormat="1" x14ac:dyDescent="0.35">
      <c r="A829" s="102" t="s">
        <v>58</v>
      </c>
      <c r="B829" s="103">
        <v>2024</v>
      </c>
      <c r="C829" s="17" t="s">
        <v>82</v>
      </c>
      <c r="D829" s="116"/>
      <c r="E829" s="117"/>
      <c r="F829" s="117"/>
      <c r="G829" s="110" t="s">
        <v>62</v>
      </c>
      <c r="H829" s="122">
        <v>12730.113000000001</v>
      </c>
      <c r="I829" s="122">
        <v>12990.037</v>
      </c>
      <c r="J829" s="123">
        <v>25720.148000000001</v>
      </c>
      <c r="K829">
        <v>8294</v>
      </c>
      <c r="L829">
        <v>7957</v>
      </c>
      <c r="M829">
        <v>376</v>
      </c>
      <c r="N829">
        <v>16627</v>
      </c>
      <c r="O829">
        <v>4475</v>
      </c>
      <c r="P829">
        <v>3586</v>
      </c>
      <c r="Q829">
        <v>238</v>
      </c>
      <c r="R829">
        <v>8299</v>
      </c>
      <c r="S829" s="105">
        <f>Table1[[#This Row],[Female Voters]]/Table1[[#This Row],[Female Population]]</f>
        <v>0.65152603123004482</v>
      </c>
      <c r="T829" s="94">
        <f>Table1[[#This Row],[Male Voters]]/Table1[[#This Row],[Male Population]]</f>
        <v>0.61254636919048033</v>
      </c>
      <c r="U829" s="94">
        <f>Table1[[#This Row],[Total Voters]]/Table1[[#This Row],[Total Population]]</f>
        <v>0.64645817745683265</v>
      </c>
      <c r="V829" s="94">
        <f>Table1[[#This Row],[Female Ballots]]/Table1[[#This Row],[Female Population]]</f>
        <v>0.35152869420719202</v>
      </c>
      <c r="W829" s="94">
        <f>Table1[[#This Row],[Male Ballots]]/Table1[[#This Row],[Male Population]]</f>
        <v>0.27605772023590081</v>
      </c>
      <c r="X829" s="94">
        <f>Table1[[#This Row],[Total Ballots]]/Table1[[#This Row],[Total Population]]</f>
        <v>0.32266532836436246</v>
      </c>
      <c r="Y829" s="94">
        <f>Table1[[#This Row],[Female Ballots]]/Table1[[#This Row],[Female Voters]]</f>
        <v>0.53954666023631537</v>
      </c>
      <c r="Z829" s="95">
        <f>Table1[[#This Row],[Male Ballots]]/Table1[[#This Row],[Male Voters]]</f>
        <v>0.45067236395626492</v>
      </c>
      <c r="AA829" s="94">
        <f>Table1[[#This Row],[Total Ballots]]/Table1[[#This Row],[Total Voters]]</f>
        <v>0.49912792446021531</v>
      </c>
    </row>
    <row r="830" spans="1:27" s="7" customFormat="1" x14ac:dyDescent="0.35">
      <c r="A830" s="102" t="s">
        <v>58</v>
      </c>
      <c r="B830" s="103">
        <v>2024</v>
      </c>
      <c r="C830" s="17" t="s">
        <v>82</v>
      </c>
      <c r="D830" s="116"/>
      <c r="E830" s="117"/>
      <c r="F830" s="117"/>
      <c r="G830" s="110" t="s">
        <v>63</v>
      </c>
      <c r="H830" s="122">
        <v>16776.454999999998</v>
      </c>
      <c r="I830" s="122">
        <v>18126.501</v>
      </c>
      <c r="J830" s="123">
        <v>34902.949999999997</v>
      </c>
      <c r="K830">
        <v>12302</v>
      </c>
      <c r="L830">
        <v>11287</v>
      </c>
      <c r="M830">
        <v>445</v>
      </c>
      <c r="N830">
        <v>24034</v>
      </c>
      <c r="O830">
        <v>6456</v>
      </c>
      <c r="P830">
        <v>5443</v>
      </c>
      <c r="Q830">
        <v>269</v>
      </c>
      <c r="R830">
        <v>12168</v>
      </c>
      <c r="S830" s="105">
        <f>Table1[[#This Row],[Female Voters]]/Table1[[#This Row],[Female Population]]</f>
        <v>0.73328960140864097</v>
      </c>
      <c r="T830" s="94">
        <f>Table1[[#This Row],[Male Voters]]/Table1[[#This Row],[Male Population]]</f>
        <v>0.62267946803412311</v>
      </c>
      <c r="U830" s="94">
        <f>Table1[[#This Row],[Total Voters]]/Table1[[#This Row],[Total Population]]</f>
        <v>0.688595090099834</v>
      </c>
      <c r="V830" s="94">
        <f>Table1[[#This Row],[Female Ballots]]/Table1[[#This Row],[Female Population]]</f>
        <v>0.38482504200082801</v>
      </c>
      <c r="W830" s="94">
        <f>Table1[[#This Row],[Male Ballots]]/Table1[[#This Row],[Male Population]]</f>
        <v>0.30027858106757616</v>
      </c>
      <c r="X830" s="94">
        <f>Table1[[#This Row],[Total Ballots]]/Table1[[#This Row],[Total Population]]</f>
        <v>0.34862382692580429</v>
      </c>
      <c r="Y830" s="94">
        <f>Table1[[#This Row],[Female Ballots]]/Table1[[#This Row],[Female Voters]]</f>
        <v>0.524792716631442</v>
      </c>
      <c r="Z830" s="95">
        <f>Table1[[#This Row],[Male Ballots]]/Table1[[#This Row],[Male Voters]]</f>
        <v>0.4822362009391335</v>
      </c>
      <c r="AA830" s="94">
        <f>Table1[[#This Row],[Total Ballots]]/Table1[[#This Row],[Total Voters]]</f>
        <v>0.50628276608138467</v>
      </c>
    </row>
    <row r="831" spans="1:27" s="7" customFormat="1" x14ac:dyDescent="0.35">
      <c r="A831" s="102" t="s">
        <v>58</v>
      </c>
      <c r="B831" s="103">
        <v>2024</v>
      </c>
      <c r="C831" s="17" t="s">
        <v>82</v>
      </c>
      <c r="D831" s="116"/>
      <c r="E831" s="117"/>
      <c r="F831" s="117"/>
      <c r="G831" s="110" t="s">
        <v>64</v>
      </c>
      <c r="H831" s="122">
        <v>16494.205000000002</v>
      </c>
      <c r="I831" s="122">
        <v>17477.111000000001</v>
      </c>
      <c r="J831" s="123">
        <v>33971.32</v>
      </c>
      <c r="K831">
        <v>11000</v>
      </c>
      <c r="L831">
        <v>9910</v>
      </c>
      <c r="M831">
        <v>306</v>
      </c>
      <c r="N831">
        <v>21216</v>
      </c>
      <c r="O831">
        <v>6765</v>
      </c>
      <c r="P831">
        <v>6118</v>
      </c>
      <c r="Q831">
        <v>171</v>
      </c>
      <c r="R831">
        <v>13054</v>
      </c>
      <c r="S831" s="105">
        <f>Table1[[#This Row],[Female Voters]]/Table1[[#This Row],[Female Population]]</f>
        <v>0.66690089034300226</v>
      </c>
      <c r="T831" s="94">
        <f>Table1[[#This Row],[Male Voters]]/Table1[[#This Row],[Male Population]]</f>
        <v>0.56702735366274204</v>
      </c>
      <c r="U831" s="94">
        <f>Table1[[#This Row],[Total Voters]]/Table1[[#This Row],[Total Population]]</f>
        <v>0.62452680672991223</v>
      </c>
      <c r="V831" s="94">
        <f>Table1[[#This Row],[Female Ballots]]/Table1[[#This Row],[Female Population]]</f>
        <v>0.41014404756094636</v>
      </c>
      <c r="W831" s="94">
        <f>Table1[[#This Row],[Male Ballots]]/Table1[[#This Row],[Male Population]]</f>
        <v>0.35005785567191283</v>
      </c>
      <c r="X831" s="94">
        <f>Table1[[#This Row],[Total Ballots]]/Table1[[#This Row],[Total Population]]</f>
        <v>0.38426531556618937</v>
      </c>
      <c r="Y831" s="94">
        <f>Table1[[#This Row],[Female Ballots]]/Table1[[#This Row],[Female Voters]]</f>
        <v>0.61499999999999999</v>
      </c>
      <c r="Z831" s="95">
        <f>Table1[[#This Row],[Male Ballots]]/Table1[[#This Row],[Male Voters]]</f>
        <v>0.61735620585267403</v>
      </c>
      <c r="AA831" s="94">
        <f>Table1[[#This Row],[Total Ballots]]/Table1[[#This Row],[Total Voters]]</f>
        <v>0.615290346907994</v>
      </c>
    </row>
    <row r="832" spans="1:27" s="7" customFormat="1" x14ac:dyDescent="0.35">
      <c r="A832" s="102" t="s">
        <v>58</v>
      </c>
      <c r="B832" s="103">
        <v>2024</v>
      </c>
      <c r="C832" s="17" t="s">
        <v>82</v>
      </c>
      <c r="D832" s="116"/>
      <c r="E832" s="117"/>
      <c r="F832" s="117"/>
      <c r="G832" s="110" t="s">
        <v>65</v>
      </c>
      <c r="H832" s="122">
        <v>14982.242</v>
      </c>
      <c r="I832" s="122">
        <v>15504.246999999999</v>
      </c>
      <c r="J832" s="123">
        <v>30486.489999999998</v>
      </c>
      <c r="K832">
        <v>9382</v>
      </c>
      <c r="L832">
        <v>8416</v>
      </c>
      <c r="M832">
        <v>251</v>
      </c>
      <c r="N832">
        <v>18049</v>
      </c>
      <c r="O832">
        <v>6492</v>
      </c>
      <c r="P832">
        <v>5907</v>
      </c>
      <c r="Q832">
        <v>139</v>
      </c>
      <c r="R832">
        <v>12538</v>
      </c>
      <c r="S832" s="105">
        <f>Table1[[#This Row],[Female Voters]]/Table1[[#This Row],[Female Population]]</f>
        <v>0.62620801346020172</v>
      </c>
      <c r="T832" s="94">
        <f>Table1[[#This Row],[Male Voters]]/Table1[[#This Row],[Male Population]]</f>
        <v>0.54281900952687356</v>
      </c>
      <c r="U832" s="94">
        <f>Table1[[#This Row],[Total Voters]]/Table1[[#This Row],[Total Population]]</f>
        <v>0.59203273318771699</v>
      </c>
      <c r="V832" s="94">
        <f>Table1[[#This Row],[Female Ballots]]/Table1[[#This Row],[Female Population]]</f>
        <v>0.43331298479893732</v>
      </c>
      <c r="W832" s="94">
        <f>Table1[[#This Row],[Male Ballots]]/Table1[[#This Row],[Male Population]]</f>
        <v>0.38099238228080345</v>
      </c>
      <c r="X832" s="94">
        <f>Table1[[#This Row],[Total Ballots]]/Table1[[#This Row],[Total Population]]</f>
        <v>0.41126413699970055</v>
      </c>
      <c r="Y832" s="94">
        <f>Table1[[#This Row],[Female Ballots]]/Table1[[#This Row],[Female Voters]]</f>
        <v>0.69196333404391386</v>
      </c>
      <c r="Z832" s="95">
        <f>Table1[[#This Row],[Male Ballots]]/Table1[[#This Row],[Male Voters]]</f>
        <v>0.70187737642585546</v>
      </c>
      <c r="AA832" s="94">
        <f>Table1[[#This Row],[Total Ballots]]/Table1[[#This Row],[Total Voters]]</f>
        <v>0.69466452435037951</v>
      </c>
    </row>
    <row r="833" spans="1:27" s="7" customFormat="1" x14ac:dyDescent="0.35">
      <c r="A833" s="102" t="s">
        <v>58</v>
      </c>
      <c r="B833" s="103">
        <v>2024</v>
      </c>
      <c r="C833" s="17" t="s">
        <v>82</v>
      </c>
      <c r="D833" s="116"/>
      <c r="E833" s="117"/>
      <c r="F833" s="117"/>
      <c r="G833" s="110" t="s">
        <v>66</v>
      </c>
      <c r="H833" s="122">
        <v>13831.343000000001</v>
      </c>
      <c r="I833" s="122">
        <v>13995.172999999999</v>
      </c>
      <c r="J833" s="123">
        <v>27826.510000000002</v>
      </c>
      <c r="K833">
        <v>9881</v>
      </c>
      <c r="L833">
        <v>9206</v>
      </c>
      <c r="M833">
        <v>256</v>
      </c>
      <c r="N833">
        <v>19343</v>
      </c>
      <c r="O833">
        <v>7625</v>
      </c>
      <c r="P833">
        <v>7038</v>
      </c>
      <c r="Q833">
        <v>168</v>
      </c>
      <c r="R833">
        <v>14831</v>
      </c>
      <c r="S833" s="105">
        <f>Table1[[#This Row],[Female Voters]]/Table1[[#This Row],[Female Population]]</f>
        <v>0.71439194299497888</v>
      </c>
      <c r="T833" s="94">
        <f>Table1[[#This Row],[Male Voters]]/Table1[[#This Row],[Male Population]]</f>
        <v>0.65779822800332666</v>
      </c>
      <c r="U833" s="94">
        <f>Table1[[#This Row],[Total Voters]]/Table1[[#This Row],[Total Population]]</f>
        <v>0.69512849437460889</v>
      </c>
      <c r="V833" s="94">
        <f>Table1[[#This Row],[Female Ballots]]/Table1[[#This Row],[Female Population]]</f>
        <v>0.55128413777317209</v>
      </c>
      <c r="W833" s="94">
        <f>Table1[[#This Row],[Male Ballots]]/Table1[[#This Row],[Male Population]]</f>
        <v>0.50288767420024039</v>
      </c>
      <c r="X833" s="94">
        <f>Table1[[#This Row],[Total Ballots]]/Table1[[#This Row],[Total Population]]</f>
        <v>0.53298095952384972</v>
      </c>
      <c r="Y833" s="94">
        <f>Table1[[#This Row],[Female Ballots]]/Table1[[#This Row],[Female Voters]]</f>
        <v>0.77168302803359978</v>
      </c>
      <c r="Z833" s="95">
        <f>Table1[[#This Row],[Male Ballots]]/Table1[[#This Row],[Male Voters]]</f>
        <v>0.76450141212252876</v>
      </c>
      <c r="AA833" s="94">
        <f>Table1[[#This Row],[Total Ballots]]/Table1[[#This Row],[Total Voters]]</f>
        <v>0.76673732099467506</v>
      </c>
    </row>
    <row r="834" spans="1:27" s="7" customFormat="1" x14ac:dyDescent="0.35">
      <c r="A834" s="102" t="s">
        <v>58</v>
      </c>
      <c r="B834" s="103">
        <v>2024</v>
      </c>
      <c r="C834" s="17" t="s">
        <v>82</v>
      </c>
      <c r="D834" s="116"/>
      <c r="E834" s="117"/>
      <c r="F834" s="117"/>
      <c r="G834" s="110" t="s">
        <v>67</v>
      </c>
      <c r="H834" s="122">
        <v>22120.678</v>
      </c>
      <c r="I834" s="122">
        <v>19629.502</v>
      </c>
      <c r="J834" s="123">
        <v>41750.173999999999</v>
      </c>
      <c r="K834">
        <v>17935</v>
      </c>
      <c r="L834">
        <v>15484</v>
      </c>
      <c r="M834">
        <v>349</v>
      </c>
      <c r="N834">
        <v>33768</v>
      </c>
      <c r="O834">
        <v>15140</v>
      </c>
      <c r="P834">
        <v>13290</v>
      </c>
      <c r="Q834">
        <v>258</v>
      </c>
      <c r="R834">
        <v>28688</v>
      </c>
      <c r="S834" s="105">
        <f>Table1[[#This Row],[Female Voters]]/Table1[[#This Row],[Female Population]]</f>
        <v>0.81077985041868972</v>
      </c>
      <c r="T834" s="94">
        <f>Table1[[#This Row],[Male Voters]]/Table1[[#This Row],[Male Population]]</f>
        <v>0.78881267594053073</v>
      </c>
      <c r="U834" s="94">
        <f>Table1[[#This Row],[Total Voters]]/Table1[[#This Row],[Total Population]]</f>
        <v>0.80881100040445342</v>
      </c>
      <c r="V834" s="94">
        <f>Table1[[#This Row],[Female Ballots]]/Table1[[#This Row],[Female Population]]</f>
        <v>0.68442748454635971</v>
      </c>
      <c r="W834" s="94">
        <f>Table1[[#This Row],[Male Ballots]]/Table1[[#This Row],[Male Population]]</f>
        <v>0.67704213790039092</v>
      </c>
      <c r="X834" s="94">
        <f>Table1[[#This Row],[Total Ballots]]/Table1[[#This Row],[Total Population]]</f>
        <v>0.68713486080321484</v>
      </c>
      <c r="Y834" s="94">
        <f>Table1[[#This Row],[Female Ballots]]/Table1[[#This Row],[Female Voters]]</f>
        <v>0.8441594647337608</v>
      </c>
      <c r="Z834" s="95">
        <f>Table1[[#This Row],[Male Ballots]]/Table1[[#This Row],[Male Voters]]</f>
        <v>0.85830534745543785</v>
      </c>
      <c r="AA834" s="94">
        <f>Table1[[#This Row],[Total Ballots]]/Table1[[#This Row],[Total Voters]]</f>
        <v>0.849561715233357</v>
      </c>
    </row>
    <row r="835" spans="1:27" s="7" customFormat="1" x14ac:dyDescent="0.35">
      <c r="A835" s="102" t="s">
        <v>68</v>
      </c>
      <c r="B835" s="103">
        <v>2024</v>
      </c>
      <c r="C835" s="17" t="s">
        <v>82</v>
      </c>
      <c r="D835" s="116"/>
      <c r="E835" s="117"/>
      <c r="F835" s="117"/>
      <c r="G835" s="110" t="s">
        <v>79</v>
      </c>
      <c r="H835" s="122">
        <v>3200831.1499999994</v>
      </c>
      <c r="I835" s="122">
        <v>3140388.8300000005</v>
      </c>
      <c r="J835" s="123">
        <v>6341220.0600000005</v>
      </c>
      <c r="K835">
        <v>2501355</v>
      </c>
      <c r="L835">
        <v>2366759</v>
      </c>
      <c r="M835">
        <v>143974</v>
      </c>
      <c r="N835">
        <v>5012088</v>
      </c>
      <c r="O835">
        <v>2019124</v>
      </c>
      <c r="P835">
        <v>1834267</v>
      </c>
      <c r="Q835">
        <v>107550</v>
      </c>
      <c r="R835">
        <v>3960941</v>
      </c>
      <c r="S835" s="105">
        <f>Table1[[#This Row],[Female Voters]]/Table1[[#This Row],[Female Population]]</f>
        <v>0.78147046275777476</v>
      </c>
      <c r="T835" s="94">
        <f>Table1[[#This Row],[Male Voters]]/Table1[[#This Row],[Male Population]]</f>
        <v>0.75365157887152456</v>
      </c>
      <c r="U835" s="94">
        <f>Table1[[#This Row],[Total Voters]]/Table1[[#This Row],[Total Population]]</f>
        <v>0.7903980547238727</v>
      </c>
      <c r="V835" s="94">
        <f>Table1[[#This Row],[Female Ballots]]/Table1[[#This Row],[Female Population]]</f>
        <v>0.63081240633389868</v>
      </c>
      <c r="W835" s="94">
        <f>Table1[[#This Row],[Male Ballots]]/Table1[[#This Row],[Male Population]]</f>
        <v>0.58408913650352012</v>
      </c>
      <c r="X835" s="94">
        <f>Table1[[#This Row],[Total Ballots]]/Table1[[#This Row],[Total Population]]</f>
        <v>0.62463389734498498</v>
      </c>
      <c r="Y835" s="94">
        <f>Table1[[#This Row],[Female Ballots]]/Table1[[#This Row],[Female Voters]]</f>
        <v>0.8072120910466527</v>
      </c>
      <c r="Z835" s="95">
        <f>Table1[[#This Row],[Male Ballots]]/Table1[[#This Row],[Male Voters]]</f>
        <v>0.77501215797637191</v>
      </c>
      <c r="AA835" s="94">
        <f>Table1[[#This Row],[Total Ballots]]/Table1[[#This Row],[Total Voters]]</f>
        <v>0.79027762481424912</v>
      </c>
    </row>
    <row r="836" spans="1:27" s="7" customFormat="1" x14ac:dyDescent="0.35">
      <c r="A836" s="102" t="s">
        <v>68</v>
      </c>
      <c r="B836" s="103">
        <v>2024</v>
      </c>
      <c r="C836" s="17" t="s">
        <v>82</v>
      </c>
      <c r="D836" s="116"/>
      <c r="E836" s="117"/>
      <c r="F836" s="117"/>
      <c r="G836" s="110" t="s">
        <v>62</v>
      </c>
      <c r="H836" s="122">
        <v>346689.79</v>
      </c>
      <c r="I836" s="122">
        <v>363118.32</v>
      </c>
      <c r="J836" s="123">
        <v>709808.16</v>
      </c>
      <c r="K836">
        <v>226993</v>
      </c>
      <c r="L836">
        <v>229027</v>
      </c>
      <c r="M836">
        <v>26599</v>
      </c>
      <c r="N836">
        <v>482619</v>
      </c>
      <c r="O836">
        <v>153360</v>
      </c>
      <c r="P836">
        <v>134589</v>
      </c>
      <c r="Q836">
        <v>19499</v>
      </c>
      <c r="R836">
        <v>307448</v>
      </c>
      <c r="S836" s="105">
        <f>Table1[[#This Row],[Female Voters]]/Table1[[#This Row],[Female Population]]</f>
        <v>0.65474382732759451</v>
      </c>
      <c r="T836" s="94">
        <f>Table1[[#This Row],[Male Voters]]/Table1[[#This Row],[Male Population]]</f>
        <v>0.63072279030151934</v>
      </c>
      <c r="U836" s="94">
        <f>Table1[[#This Row],[Total Voters]]/Table1[[#This Row],[Total Population]]</f>
        <v>0.67992878526502143</v>
      </c>
      <c r="V836" s="94">
        <f>Table1[[#This Row],[Female Ballots]]/Table1[[#This Row],[Female Population]]</f>
        <v>0.44235510944813233</v>
      </c>
      <c r="W836" s="94">
        <f>Table1[[#This Row],[Male Ballots]]/Table1[[#This Row],[Male Population]]</f>
        <v>0.37064778224353978</v>
      </c>
      <c r="X836" s="94">
        <f>Table1[[#This Row],[Total Ballots]]/Table1[[#This Row],[Total Population]]</f>
        <v>0.43314238596524446</v>
      </c>
      <c r="Y836" s="94">
        <f>Table1[[#This Row],[Female Ballots]]/Table1[[#This Row],[Female Voters]]</f>
        <v>0.67561554761600573</v>
      </c>
      <c r="Z836" s="95">
        <f>Table1[[#This Row],[Male Ballots]]/Table1[[#This Row],[Male Voters]]</f>
        <v>0.58765560392442817</v>
      </c>
      <c r="AA836" s="94">
        <f>Table1[[#This Row],[Total Ballots]]/Table1[[#This Row],[Total Voters]]</f>
        <v>0.63704081273219659</v>
      </c>
    </row>
    <row r="837" spans="1:27" s="7" customFormat="1" x14ac:dyDescent="0.35">
      <c r="A837" s="102" t="s">
        <v>68</v>
      </c>
      <c r="B837" s="103">
        <v>2024</v>
      </c>
      <c r="C837" s="17" t="s">
        <v>82</v>
      </c>
      <c r="D837" s="116"/>
      <c r="E837" s="117"/>
      <c r="F837" s="117"/>
      <c r="G837" s="110" t="s">
        <v>63</v>
      </c>
      <c r="H837" s="122">
        <v>547697.4</v>
      </c>
      <c r="I837" s="122">
        <v>585949.60000000009</v>
      </c>
      <c r="J837" s="123">
        <v>1133647</v>
      </c>
      <c r="K837">
        <v>403120</v>
      </c>
      <c r="L837">
        <v>400028</v>
      </c>
      <c r="M837">
        <v>36065</v>
      </c>
      <c r="N837">
        <v>839213</v>
      </c>
      <c r="O837">
        <v>283251</v>
      </c>
      <c r="P837">
        <v>257344</v>
      </c>
      <c r="Q837">
        <v>26569</v>
      </c>
      <c r="R837">
        <v>567164</v>
      </c>
      <c r="S837" s="105">
        <f>Table1[[#This Row],[Female Voters]]/Table1[[#This Row],[Female Population]]</f>
        <v>0.73602686446932186</v>
      </c>
      <c r="T837" s="94">
        <f>Table1[[#This Row],[Male Voters]]/Table1[[#This Row],[Male Population]]</f>
        <v>0.68270035511586646</v>
      </c>
      <c r="U837" s="94">
        <f>Table1[[#This Row],[Total Voters]]/Table1[[#This Row],[Total Population]]</f>
        <v>0.74027717622857914</v>
      </c>
      <c r="V837" s="94">
        <f>Table1[[#This Row],[Female Ballots]]/Table1[[#This Row],[Female Population]]</f>
        <v>0.51716696117235539</v>
      </c>
      <c r="W837" s="94">
        <f>Table1[[#This Row],[Male Ballots]]/Table1[[#This Row],[Male Population]]</f>
        <v>0.4391913570723488</v>
      </c>
      <c r="X837" s="94">
        <f>Table1[[#This Row],[Total Ballots]]/Table1[[#This Row],[Total Population]]</f>
        <v>0.5003003580479638</v>
      </c>
      <c r="Y837" s="94">
        <f>Table1[[#This Row],[Female Ballots]]/Table1[[#This Row],[Female Voters]]</f>
        <v>0.70264685453462994</v>
      </c>
      <c r="Z837" s="95">
        <f>Table1[[#This Row],[Male Ballots]]/Table1[[#This Row],[Male Voters]]</f>
        <v>0.6433149679522433</v>
      </c>
      <c r="AA837" s="94">
        <f>Table1[[#This Row],[Total Ballots]]/Table1[[#This Row],[Total Voters]]</f>
        <v>0.67582842496481821</v>
      </c>
    </row>
    <row r="838" spans="1:27" s="7" customFormat="1" x14ac:dyDescent="0.35">
      <c r="A838" s="102" t="s">
        <v>68</v>
      </c>
      <c r="B838" s="103">
        <v>2024</v>
      </c>
      <c r="C838" s="17" t="s">
        <v>82</v>
      </c>
      <c r="D838" s="116"/>
      <c r="E838" s="117"/>
      <c r="F838" s="117"/>
      <c r="G838" s="110" t="s">
        <v>64</v>
      </c>
      <c r="H838" s="122">
        <v>569693.30000000005</v>
      </c>
      <c r="I838" s="122">
        <v>587522.80000000005</v>
      </c>
      <c r="J838" s="123">
        <v>1157216.1000000001</v>
      </c>
      <c r="K838">
        <v>430118</v>
      </c>
      <c r="L838">
        <v>421342</v>
      </c>
      <c r="M838">
        <v>26851</v>
      </c>
      <c r="N838">
        <v>878311</v>
      </c>
      <c r="O838">
        <v>332649</v>
      </c>
      <c r="P838">
        <v>313396</v>
      </c>
      <c r="Q838">
        <v>19880</v>
      </c>
      <c r="R838">
        <v>665925</v>
      </c>
      <c r="S838" s="105">
        <f>Table1[[#This Row],[Female Voters]]/Table1[[#This Row],[Female Population]]</f>
        <v>0.75499922502160366</v>
      </c>
      <c r="T838" s="94">
        <f>Table1[[#This Row],[Male Voters]]/Table1[[#This Row],[Male Population]]</f>
        <v>0.71715004081543721</v>
      </c>
      <c r="U838" s="94">
        <f>Table1[[#This Row],[Total Voters]]/Table1[[#This Row],[Total Population]]</f>
        <v>0.75898615651821633</v>
      </c>
      <c r="V838" s="94">
        <f>Table1[[#This Row],[Female Ballots]]/Table1[[#This Row],[Female Population]]</f>
        <v>0.58390892081756973</v>
      </c>
      <c r="W838" s="94">
        <f>Table1[[#This Row],[Male Ballots]]/Table1[[#This Row],[Male Population]]</f>
        <v>0.5334192987914681</v>
      </c>
      <c r="X838" s="94">
        <f>Table1[[#This Row],[Total Ballots]]/Table1[[#This Row],[Total Population]]</f>
        <v>0.5754543166138113</v>
      </c>
      <c r="Y838" s="94">
        <f>Table1[[#This Row],[Female Ballots]]/Table1[[#This Row],[Female Voters]]</f>
        <v>0.77339009295123662</v>
      </c>
      <c r="Z838" s="95">
        <f>Table1[[#This Row],[Male Ballots]]/Table1[[#This Row],[Male Voters]]</f>
        <v>0.74380432048074963</v>
      </c>
      <c r="AA838" s="94">
        <f>Table1[[#This Row],[Total Ballots]]/Table1[[#This Row],[Total Voters]]</f>
        <v>0.75818815886400148</v>
      </c>
    </row>
    <row r="839" spans="1:27" s="7" customFormat="1" x14ac:dyDescent="0.35">
      <c r="A839" s="102" t="s">
        <v>68</v>
      </c>
      <c r="B839" s="103">
        <v>2024</v>
      </c>
      <c r="C839" s="17" t="s">
        <v>82</v>
      </c>
      <c r="D839" s="116"/>
      <c r="E839" s="117"/>
      <c r="F839" s="117"/>
      <c r="G839" s="110" t="s">
        <v>65</v>
      </c>
      <c r="H839" s="122">
        <v>480150.1</v>
      </c>
      <c r="I839" s="122">
        <v>483794.30000000005</v>
      </c>
      <c r="J839" s="123">
        <v>963944.4</v>
      </c>
      <c r="K839">
        <v>374002</v>
      </c>
      <c r="L839">
        <v>364212</v>
      </c>
      <c r="M839">
        <v>16992</v>
      </c>
      <c r="N839">
        <v>755206</v>
      </c>
      <c r="O839">
        <v>306885</v>
      </c>
      <c r="P839">
        <v>291498</v>
      </c>
      <c r="Q839">
        <v>12445</v>
      </c>
      <c r="R839">
        <v>610828</v>
      </c>
      <c r="S839" s="105">
        <f>Table1[[#This Row],[Female Voters]]/Table1[[#This Row],[Female Population]]</f>
        <v>0.77892725628923121</v>
      </c>
      <c r="T839" s="94">
        <f>Table1[[#This Row],[Male Voters]]/Table1[[#This Row],[Male Population]]</f>
        <v>0.75282408246645316</v>
      </c>
      <c r="U839" s="94">
        <f>Table1[[#This Row],[Total Voters]]/Table1[[#This Row],[Total Population]]</f>
        <v>0.78345390045317964</v>
      </c>
      <c r="V839" s="94">
        <f>Table1[[#This Row],[Female Ballots]]/Table1[[#This Row],[Female Population]]</f>
        <v>0.63914388438115499</v>
      </c>
      <c r="W839" s="94">
        <f>Table1[[#This Row],[Male Ballots]]/Table1[[#This Row],[Male Population]]</f>
        <v>0.60252466802523297</v>
      </c>
      <c r="X839" s="94">
        <f>Table1[[#This Row],[Total Ballots]]/Table1[[#This Row],[Total Population]]</f>
        <v>0.63367555224139482</v>
      </c>
      <c r="Y839" s="94">
        <f>Table1[[#This Row],[Female Ballots]]/Table1[[#This Row],[Female Voters]]</f>
        <v>0.82054374040780531</v>
      </c>
      <c r="Z839" s="95">
        <f>Table1[[#This Row],[Male Ballots]]/Table1[[#This Row],[Male Voters]]</f>
        <v>0.80035254192613092</v>
      </c>
      <c r="AA839" s="94">
        <f>Table1[[#This Row],[Total Ballots]]/Table1[[#This Row],[Total Voters]]</f>
        <v>0.80882302312216803</v>
      </c>
    </row>
    <row r="840" spans="1:27" s="7" customFormat="1" x14ac:dyDescent="0.35">
      <c r="A840" s="102" t="s">
        <v>68</v>
      </c>
      <c r="B840" s="103">
        <v>2024</v>
      </c>
      <c r="C840" s="17" t="s">
        <v>82</v>
      </c>
      <c r="D840" s="116"/>
      <c r="E840" s="117"/>
      <c r="F840" s="117"/>
      <c r="G840" s="110" t="s">
        <v>66</v>
      </c>
      <c r="H840" s="122">
        <v>476383.8</v>
      </c>
      <c r="I840" s="122">
        <v>459491.9</v>
      </c>
      <c r="J840" s="123">
        <v>935875.7</v>
      </c>
      <c r="K840">
        <v>389453</v>
      </c>
      <c r="L840">
        <v>370488</v>
      </c>
      <c r="M840">
        <v>16749</v>
      </c>
      <c r="N840">
        <v>776690</v>
      </c>
      <c r="O840">
        <v>336536</v>
      </c>
      <c r="P840">
        <v>313787</v>
      </c>
      <c r="Q840">
        <v>12529</v>
      </c>
      <c r="R840">
        <v>662852</v>
      </c>
      <c r="S840" s="105">
        <f>Table1[[#This Row],[Female Voters]]/Table1[[#This Row],[Female Population]]</f>
        <v>0.81751940347257823</v>
      </c>
      <c r="T840" s="94">
        <f>Table1[[#This Row],[Male Voters]]/Table1[[#This Row],[Male Population]]</f>
        <v>0.8062993058201896</v>
      </c>
      <c r="U840" s="94">
        <f>Table1[[#This Row],[Total Voters]]/Table1[[#This Row],[Total Population]]</f>
        <v>0.82990721951643798</v>
      </c>
      <c r="V840" s="94">
        <f>Table1[[#This Row],[Female Ballots]]/Table1[[#This Row],[Female Population]]</f>
        <v>0.7064387999759858</v>
      </c>
      <c r="W840" s="94">
        <f>Table1[[#This Row],[Male Ballots]]/Table1[[#This Row],[Male Population]]</f>
        <v>0.68289995971637363</v>
      </c>
      <c r="X840" s="94">
        <f>Table1[[#This Row],[Total Ballots]]/Table1[[#This Row],[Total Population]]</f>
        <v>0.70826927122907457</v>
      </c>
      <c r="Y840" s="94">
        <f>Table1[[#This Row],[Female Ballots]]/Table1[[#This Row],[Female Voters]]</f>
        <v>0.86412481095279792</v>
      </c>
      <c r="Z840" s="95">
        <f>Table1[[#This Row],[Male Ballots]]/Table1[[#This Row],[Male Voters]]</f>
        <v>0.84695590680399901</v>
      </c>
      <c r="AA840" s="94">
        <f>Table1[[#This Row],[Total Ballots]]/Table1[[#This Row],[Total Voters]]</f>
        <v>0.85343187114550212</v>
      </c>
    </row>
    <row r="841" spans="1:27" s="7" customFormat="1" x14ac:dyDescent="0.35">
      <c r="A841" s="106" t="s">
        <v>68</v>
      </c>
      <c r="B841" s="103">
        <v>2024</v>
      </c>
      <c r="C841" s="17" t="s">
        <v>82</v>
      </c>
      <c r="D841" s="116"/>
      <c r="E841" s="117"/>
      <c r="F841" s="117"/>
      <c r="G841" s="110" t="s">
        <v>67</v>
      </c>
      <c r="H841" s="122">
        <v>780216.76</v>
      </c>
      <c r="I841" s="122">
        <v>660511.91</v>
      </c>
      <c r="J841" s="123">
        <v>1440728.7000000002</v>
      </c>
      <c r="K841">
        <v>677669</v>
      </c>
      <c r="L841">
        <v>581662</v>
      </c>
      <c r="M841">
        <v>20718</v>
      </c>
      <c r="N841">
        <v>1280049</v>
      </c>
      <c r="O841">
        <v>606443</v>
      </c>
      <c r="P841">
        <v>523653</v>
      </c>
      <c r="Q841">
        <v>16628</v>
      </c>
      <c r="R841">
        <v>1146724</v>
      </c>
      <c r="S841" s="105">
        <f>Table1[[#This Row],[Female Voters]]/Table1[[#This Row],[Female Population]]</f>
        <v>0.86856503825936782</v>
      </c>
      <c r="T841" s="94">
        <f>Table1[[#This Row],[Male Voters]]/Table1[[#This Row],[Male Population]]</f>
        <v>0.8806230307035644</v>
      </c>
      <c r="U841" s="94">
        <f>Table1[[#This Row],[Total Voters]]/Table1[[#This Row],[Total Population]]</f>
        <v>0.88847331215099679</v>
      </c>
      <c r="V841" s="94">
        <f>Table1[[#This Row],[Female Ballots]]/Table1[[#This Row],[Female Population]]</f>
        <v>0.77727502290517314</v>
      </c>
      <c r="W841" s="94">
        <f>Table1[[#This Row],[Male Ballots]]/Table1[[#This Row],[Male Population]]</f>
        <v>0.79279872485569558</v>
      </c>
      <c r="X841" s="94">
        <f>Table1[[#This Row],[Total Ballots]]/Table1[[#This Row],[Total Population]]</f>
        <v>0.7959333356793683</v>
      </c>
      <c r="Y841" s="94">
        <f>Table1[[#This Row],[Female Ballots]]/Table1[[#This Row],[Female Voters]]</f>
        <v>0.89489559062019952</v>
      </c>
      <c r="Z841" s="95">
        <f>Table1[[#This Row],[Male Ballots]]/Table1[[#This Row],[Male Voters]]</f>
        <v>0.90027026004793165</v>
      </c>
      <c r="AA841" s="94">
        <f>Table1[[#This Row],[Total Ballots]]/Table1[[#This Row],[Total Voters]]</f>
        <v>0.89584383097834541</v>
      </c>
    </row>
    <row r="842" spans="1:27" s="7" customFormat="1" x14ac:dyDescent="0.35">
      <c r="A842" s="102" t="s">
        <v>59</v>
      </c>
      <c r="B842" s="103">
        <v>2024</v>
      </c>
      <c r="C842" s="17" t="s">
        <v>81</v>
      </c>
      <c r="D842" s="116"/>
      <c r="E842" s="117"/>
      <c r="F842" s="117"/>
      <c r="G842" s="110" t="s">
        <v>79</v>
      </c>
      <c r="H842" s="122">
        <v>7037.4408999999996</v>
      </c>
      <c r="I842" s="122">
        <v>7583.8253000000004</v>
      </c>
      <c r="J842" s="123">
        <v>14621.267100000003</v>
      </c>
      <c r="K842">
        <v>3919</v>
      </c>
      <c r="L842">
        <v>3717</v>
      </c>
      <c r="M842">
        <v>146</v>
      </c>
      <c r="N842">
        <v>7782</v>
      </c>
      <c r="O842">
        <v>1300</v>
      </c>
      <c r="P842">
        <v>1222</v>
      </c>
      <c r="Q842">
        <v>38</v>
      </c>
      <c r="R842">
        <v>2560</v>
      </c>
      <c r="S842" s="105">
        <f>Table1[[#This Row],[Female Voters]]/Table1[[#This Row],[Female Population]]</f>
        <v>0.55687856646867195</v>
      </c>
      <c r="T842" s="94">
        <f>Table1[[#This Row],[Male Voters]]/Table1[[#This Row],[Male Population]]</f>
        <v>0.49012204962052591</v>
      </c>
      <c r="U842" s="94">
        <f>Table1[[#This Row],[Total Voters]]/Table1[[#This Row],[Total Population]]</f>
        <v>0.53223841318102993</v>
      </c>
      <c r="V842" s="94">
        <f>Table1[[#This Row],[Female Ballots]]/Table1[[#This Row],[Female Population]]</f>
        <v>0.1847262404718738</v>
      </c>
      <c r="W842" s="94">
        <f>Table1[[#This Row],[Male Ballots]]/Table1[[#This Row],[Male Population]]</f>
        <v>0.16113240372243279</v>
      </c>
      <c r="X842" s="94">
        <f>Table1[[#This Row],[Total Ballots]]/Table1[[#This Row],[Total Population]]</f>
        <v>0.17508742453655057</v>
      </c>
      <c r="Y842" s="94">
        <f>Table1[[#This Row],[Female Ballots]]/Table1[[#This Row],[Female Voters]]</f>
        <v>0.33171727481500385</v>
      </c>
      <c r="Z842" s="95">
        <f>Table1[[#This Row],[Male Ballots]]/Table1[[#This Row],[Male Voters]]</f>
        <v>0.32875975248856604</v>
      </c>
      <c r="AA842" s="94">
        <f>Table1[[#This Row],[Total Ballots]]/Table1[[#This Row],[Total Voters]]</f>
        <v>0.32896427653559496</v>
      </c>
    </row>
    <row r="843" spans="1:27" s="7" customFormat="1" x14ac:dyDescent="0.35">
      <c r="A843" s="102" t="s">
        <v>59</v>
      </c>
      <c r="B843" s="103">
        <v>2024</v>
      </c>
      <c r="C843" s="17" t="s">
        <v>81</v>
      </c>
      <c r="D843" s="116"/>
      <c r="E843" s="117"/>
      <c r="F843" s="117"/>
      <c r="G843" s="110" t="s">
        <v>62</v>
      </c>
      <c r="H843" s="122">
        <v>1023.6249999999999</v>
      </c>
      <c r="I843" s="122">
        <v>1112.6404</v>
      </c>
      <c r="J843" s="123">
        <v>2136.2653</v>
      </c>
      <c r="K843">
        <v>539</v>
      </c>
      <c r="L843">
        <v>518</v>
      </c>
      <c r="M843">
        <v>33</v>
      </c>
      <c r="N843">
        <v>1090</v>
      </c>
      <c r="O843">
        <v>43</v>
      </c>
      <c r="P843">
        <v>59</v>
      </c>
      <c r="Q843">
        <v>3</v>
      </c>
      <c r="R843">
        <v>105</v>
      </c>
      <c r="S843" s="105">
        <f>Table1[[#This Row],[Female Voters]]/Table1[[#This Row],[Female Population]]</f>
        <v>0.52656001953840526</v>
      </c>
      <c r="T843" s="94">
        <f>Table1[[#This Row],[Male Voters]]/Table1[[#This Row],[Male Population]]</f>
        <v>0.46555922290795843</v>
      </c>
      <c r="U843" s="94">
        <f>Table1[[#This Row],[Total Voters]]/Table1[[#This Row],[Total Population]]</f>
        <v>0.51023625202356659</v>
      </c>
      <c r="V843" s="94">
        <f>Table1[[#This Row],[Female Ballots]]/Table1[[#This Row],[Female Population]]</f>
        <v>4.2007571132006358E-2</v>
      </c>
      <c r="W843" s="94">
        <f>Table1[[#This Row],[Male Ballots]]/Table1[[#This Row],[Male Population]]</f>
        <v>5.3027015736620747E-2</v>
      </c>
      <c r="X843" s="94">
        <f>Table1[[#This Row],[Total Ballots]]/Table1[[#This Row],[Total Population]]</f>
        <v>4.9151198589426133E-2</v>
      </c>
      <c r="Y843" s="94">
        <f>Table1[[#This Row],[Female Ballots]]/Table1[[#This Row],[Female Voters]]</f>
        <v>7.9777365491651209E-2</v>
      </c>
      <c r="Z843" s="95">
        <f>Table1[[#This Row],[Male Ballots]]/Table1[[#This Row],[Male Voters]]</f>
        <v>0.11389961389961389</v>
      </c>
      <c r="AA843" s="94">
        <f>Table1[[#This Row],[Total Ballots]]/Table1[[#This Row],[Total Voters]]</f>
        <v>9.6330275229357804E-2</v>
      </c>
    </row>
    <row r="844" spans="1:27" s="7" customFormat="1" x14ac:dyDescent="0.35">
      <c r="A844" s="102" t="s">
        <v>59</v>
      </c>
      <c r="B844" s="103">
        <v>2024</v>
      </c>
      <c r="C844" s="17" t="s">
        <v>81</v>
      </c>
      <c r="D844" s="116"/>
      <c r="E844" s="117"/>
      <c r="F844" s="117"/>
      <c r="G844" s="110" t="s">
        <v>63</v>
      </c>
      <c r="H844" s="122">
        <v>1279.3706999999999</v>
      </c>
      <c r="I844" s="122">
        <v>1566.6739</v>
      </c>
      <c r="J844" s="123">
        <v>2846.0450000000001</v>
      </c>
      <c r="K844">
        <v>714</v>
      </c>
      <c r="L844">
        <v>667</v>
      </c>
      <c r="M844">
        <v>39</v>
      </c>
      <c r="N844">
        <v>1420</v>
      </c>
      <c r="O844">
        <v>88</v>
      </c>
      <c r="P844">
        <v>85</v>
      </c>
      <c r="Q844">
        <v>1</v>
      </c>
      <c r="R844">
        <v>174</v>
      </c>
      <c r="S844" s="105">
        <f>Table1[[#This Row],[Female Voters]]/Table1[[#This Row],[Female Population]]</f>
        <v>0.55808687818159353</v>
      </c>
      <c r="T844" s="94">
        <f>Table1[[#This Row],[Male Voters]]/Table1[[#This Row],[Male Population]]</f>
        <v>0.42574271518788948</v>
      </c>
      <c r="U844" s="94">
        <f>Table1[[#This Row],[Total Voters]]/Table1[[#This Row],[Total Population]]</f>
        <v>0.4989379999262134</v>
      </c>
      <c r="V844" s="94">
        <f>Table1[[#This Row],[Female Ballots]]/Table1[[#This Row],[Female Population]]</f>
        <v>6.8783816918739818E-2</v>
      </c>
      <c r="W844" s="94">
        <f>Table1[[#This Row],[Male Ballots]]/Table1[[#This Row],[Male Population]]</f>
        <v>5.425506865212984E-2</v>
      </c>
      <c r="X844" s="94">
        <f>Table1[[#This Row],[Total Ballots]]/Table1[[#This Row],[Total Population]]</f>
        <v>6.1137473230395159E-2</v>
      </c>
      <c r="Y844" s="94">
        <f>Table1[[#This Row],[Female Ballots]]/Table1[[#This Row],[Female Voters]]</f>
        <v>0.12324929971988796</v>
      </c>
      <c r="Z844" s="95">
        <f>Table1[[#This Row],[Male Ballots]]/Table1[[#This Row],[Male Voters]]</f>
        <v>0.12743628185907047</v>
      </c>
      <c r="AA844" s="94">
        <f>Table1[[#This Row],[Total Ballots]]/Table1[[#This Row],[Total Voters]]</f>
        <v>0.12253521126760564</v>
      </c>
    </row>
    <row r="845" spans="1:27" s="7" customFormat="1" x14ac:dyDescent="0.35">
      <c r="A845" s="102" t="s">
        <v>59</v>
      </c>
      <c r="B845" s="103">
        <v>2024</v>
      </c>
      <c r="C845" s="17" t="s">
        <v>81</v>
      </c>
      <c r="D845" s="116"/>
      <c r="E845" s="117"/>
      <c r="F845" s="117"/>
      <c r="G845" s="110" t="s">
        <v>64</v>
      </c>
      <c r="H845" s="122">
        <v>1264.4724999999999</v>
      </c>
      <c r="I845" s="122">
        <v>1387.3024999999998</v>
      </c>
      <c r="J845" s="123">
        <v>2651.7750000000001</v>
      </c>
      <c r="K845">
        <v>617</v>
      </c>
      <c r="L845">
        <v>578</v>
      </c>
      <c r="M845">
        <v>18</v>
      </c>
      <c r="N845">
        <v>1213</v>
      </c>
      <c r="O845">
        <v>139</v>
      </c>
      <c r="P845">
        <v>108</v>
      </c>
      <c r="Q845">
        <v>10</v>
      </c>
      <c r="R845">
        <v>257</v>
      </c>
      <c r="S845" s="105">
        <f>Table1[[#This Row],[Female Voters]]/Table1[[#This Row],[Female Population]]</f>
        <v>0.48795050900672027</v>
      </c>
      <c r="T845" s="94">
        <f>Table1[[#This Row],[Male Voters]]/Table1[[#This Row],[Male Population]]</f>
        <v>0.41663588150385378</v>
      </c>
      <c r="U845" s="94">
        <f>Table1[[#This Row],[Total Voters]]/Table1[[#This Row],[Total Population]]</f>
        <v>0.4574294576274382</v>
      </c>
      <c r="V845" s="94">
        <f>Table1[[#This Row],[Female Ballots]]/Table1[[#This Row],[Female Population]]</f>
        <v>0.10992726215872628</v>
      </c>
      <c r="W845" s="94">
        <f>Table1[[#This Row],[Male Ballots]]/Table1[[#This Row],[Male Population]]</f>
        <v>7.7848919035322151E-2</v>
      </c>
      <c r="X845" s="94">
        <f>Table1[[#This Row],[Total Ballots]]/Table1[[#This Row],[Total Population]]</f>
        <v>9.691621649649762E-2</v>
      </c>
      <c r="Y845" s="94">
        <f>Table1[[#This Row],[Female Ballots]]/Table1[[#This Row],[Female Voters]]</f>
        <v>0.22528363047001621</v>
      </c>
      <c r="Z845" s="95">
        <f>Table1[[#This Row],[Male Ballots]]/Table1[[#This Row],[Male Voters]]</f>
        <v>0.18685121107266436</v>
      </c>
      <c r="AA845" s="94">
        <f>Table1[[#This Row],[Total Ballots]]/Table1[[#This Row],[Total Voters]]</f>
        <v>0.21187139323990106</v>
      </c>
    </row>
    <row r="846" spans="1:27" s="7" customFormat="1" x14ac:dyDescent="0.35">
      <c r="A846" s="102" t="s">
        <v>59</v>
      </c>
      <c r="B846" s="103">
        <v>2024</v>
      </c>
      <c r="C846" s="17" t="s">
        <v>81</v>
      </c>
      <c r="D846" s="116"/>
      <c r="E846" s="117"/>
      <c r="F846" s="117"/>
      <c r="G846" s="110" t="s">
        <v>65</v>
      </c>
      <c r="H846" s="122">
        <v>1123.4834999999998</v>
      </c>
      <c r="I846" s="122">
        <v>1228.0493000000001</v>
      </c>
      <c r="J846" s="123">
        <v>2351.5330000000004</v>
      </c>
      <c r="K846">
        <v>556</v>
      </c>
      <c r="L846">
        <v>520</v>
      </c>
      <c r="M846">
        <v>20</v>
      </c>
      <c r="N846">
        <v>1096</v>
      </c>
      <c r="O846">
        <v>166</v>
      </c>
      <c r="P846">
        <v>163</v>
      </c>
      <c r="Q846">
        <v>5</v>
      </c>
      <c r="R846">
        <v>334</v>
      </c>
      <c r="S846" s="105">
        <f>Table1[[#This Row],[Female Voters]]/Table1[[#This Row],[Female Population]]</f>
        <v>0.49488933304316446</v>
      </c>
      <c r="T846" s="94">
        <f>Table1[[#This Row],[Male Voters]]/Table1[[#This Row],[Male Population]]</f>
        <v>0.42343576923174009</v>
      </c>
      <c r="U846" s="94">
        <f>Table1[[#This Row],[Total Voters]]/Table1[[#This Row],[Total Population]]</f>
        <v>0.46607893659157656</v>
      </c>
      <c r="V846" s="94">
        <f>Table1[[#This Row],[Female Ballots]]/Table1[[#This Row],[Female Population]]</f>
        <v>0.14775472893015343</v>
      </c>
      <c r="W846" s="94">
        <f>Table1[[#This Row],[Male Ballots]]/Table1[[#This Row],[Male Population]]</f>
        <v>0.13273082766302621</v>
      </c>
      <c r="X846" s="94">
        <f>Table1[[#This Row],[Total Ballots]]/Table1[[#This Row],[Total Population]]</f>
        <v>0.14203500439925781</v>
      </c>
      <c r="Y846" s="94">
        <f>Table1[[#This Row],[Female Ballots]]/Table1[[#This Row],[Female Voters]]</f>
        <v>0.29856115107913667</v>
      </c>
      <c r="Z846" s="95">
        <f>Table1[[#This Row],[Male Ballots]]/Table1[[#This Row],[Male Voters]]</f>
        <v>0.31346153846153846</v>
      </c>
      <c r="AA846" s="94">
        <f>Table1[[#This Row],[Total Ballots]]/Table1[[#This Row],[Total Voters]]</f>
        <v>0.30474452554744524</v>
      </c>
    </row>
    <row r="847" spans="1:27" s="7" customFormat="1" x14ac:dyDescent="0.35">
      <c r="A847" s="102" t="s">
        <v>59</v>
      </c>
      <c r="B847" s="103">
        <v>2024</v>
      </c>
      <c r="C847" s="17" t="s">
        <v>81</v>
      </c>
      <c r="D847" s="116"/>
      <c r="E847" s="117"/>
      <c r="F847" s="117"/>
      <c r="G847" s="110" t="s">
        <v>66</v>
      </c>
      <c r="H847" s="122">
        <v>973.35760000000005</v>
      </c>
      <c r="I847" s="122">
        <v>991.64620000000002</v>
      </c>
      <c r="J847" s="123">
        <v>1965.0041000000001</v>
      </c>
      <c r="K847">
        <v>600</v>
      </c>
      <c r="L847">
        <v>606</v>
      </c>
      <c r="M847">
        <v>21</v>
      </c>
      <c r="N847">
        <v>1227</v>
      </c>
      <c r="O847">
        <v>251</v>
      </c>
      <c r="P847">
        <v>229</v>
      </c>
      <c r="Q847">
        <v>6</v>
      </c>
      <c r="R847">
        <v>486</v>
      </c>
      <c r="S847" s="105">
        <f>Table1[[#This Row],[Female Voters]]/Table1[[#This Row],[Female Population]]</f>
        <v>0.61642298781044091</v>
      </c>
      <c r="T847" s="94">
        <f>Table1[[#This Row],[Male Voters]]/Table1[[#This Row],[Male Population]]</f>
        <v>0.6111050493613549</v>
      </c>
      <c r="U847" s="94">
        <f>Table1[[#This Row],[Total Voters]]/Table1[[#This Row],[Total Population]]</f>
        <v>0.62442617804207123</v>
      </c>
      <c r="V847" s="94">
        <f>Table1[[#This Row],[Female Ballots]]/Table1[[#This Row],[Female Population]]</f>
        <v>0.25787028323403444</v>
      </c>
      <c r="W847" s="94">
        <f>Table1[[#This Row],[Male Ballots]]/Table1[[#This Row],[Male Population]]</f>
        <v>0.23092913581476943</v>
      </c>
      <c r="X847" s="94">
        <f>Table1[[#This Row],[Total Ballots]]/Table1[[#This Row],[Total Population]]</f>
        <v>0.24732772822204288</v>
      </c>
      <c r="Y847" s="94">
        <f>Table1[[#This Row],[Female Ballots]]/Table1[[#This Row],[Female Voters]]</f>
        <v>0.41833333333333333</v>
      </c>
      <c r="Z847" s="95">
        <f>Table1[[#This Row],[Male Ballots]]/Table1[[#This Row],[Male Voters]]</f>
        <v>0.37788778877887791</v>
      </c>
      <c r="AA847" s="94">
        <f>Table1[[#This Row],[Total Ballots]]/Table1[[#This Row],[Total Voters]]</f>
        <v>0.39608801955990219</v>
      </c>
    </row>
    <row r="848" spans="1:27" s="7" customFormat="1" x14ac:dyDescent="0.35">
      <c r="A848" s="102" t="s">
        <v>59</v>
      </c>
      <c r="B848" s="103">
        <v>2024</v>
      </c>
      <c r="C848" s="17" t="s">
        <v>81</v>
      </c>
      <c r="D848" s="116"/>
      <c r="E848" s="117"/>
      <c r="F848" s="117"/>
      <c r="G848" s="110" t="s">
        <v>67</v>
      </c>
      <c r="H848" s="122">
        <v>1373.1315999999999</v>
      </c>
      <c r="I848" s="122">
        <v>1297.5129999999999</v>
      </c>
      <c r="J848" s="123">
        <v>2670.6447000000003</v>
      </c>
      <c r="K848">
        <v>893</v>
      </c>
      <c r="L848">
        <v>828</v>
      </c>
      <c r="M848">
        <v>15</v>
      </c>
      <c r="N848">
        <v>1736</v>
      </c>
      <c r="O848">
        <v>613</v>
      </c>
      <c r="P848">
        <v>578</v>
      </c>
      <c r="Q848">
        <v>13</v>
      </c>
      <c r="R848">
        <v>1204</v>
      </c>
      <c r="S848" s="105">
        <f>Table1[[#This Row],[Female Voters]]/Table1[[#This Row],[Female Population]]</f>
        <v>0.65033824871556378</v>
      </c>
      <c r="T848" s="94">
        <f>Table1[[#This Row],[Male Voters]]/Table1[[#This Row],[Male Population]]</f>
        <v>0.63814389528274484</v>
      </c>
      <c r="U848" s="94">
        <f>Table1[[#This Row],[Total Voters]]/Table1[[#This Row],[Total Population]]</f>
        <v>0.6500303091609303</v>
      </c>
      <c r="V848" s="94">
        <f>Table1[[#This Row],[Female Ballots]]/Table1[[#This Row],[Female Population]]</f>
        <v>0.44642480007014623</v>
      </c>
      <c r="W848" s="94">
        <f>Table1[[#This Row],[Male Ballots]]/Table1[[#This Row],[Male Population]]</f>
        <v>0.4454675983978581</v>
      </c>
      <c r="X848" s="94">
        <f>Table1[[#This Row],[Total Ballots]]/Table1[[#This Row],[Total Population]]</f>
        <v>0.45082747248258065</v>
      </c>
      <c r="Y848" s="94">
        <f>Table1[[#This Row],[Female Ballots]]/Table1[[#This Row],[Female Voters]]</f>
        <v>0.6864501679731243</v>
      </c>
      <c r="Z848" s="95">
        <f>Table1[[#This Row],[Male Ballots]]/Table1[[#This Row],[Male Voters]]</f>
        <v>0.69806763285024154</v>
      </c>
      <c r="AA848" s="94">
        <f>Table1[[#This Row],[Total Ballots]]/Table1[[#This Row],[Total Voters]]</f>
        <v>0.69354838709677424</v>
      </c>
    </row>
    <row r="849" spans="1:27" s="7" customFormat="1" x14ac:dyDescent="0.35">
      <c r="A849" s="102" t="s">
        <v>37</v>
      </c>
      <c r="B849" s="103">
        <v>2024</v>
      </c>
      <c r="C849" s="17" t="s">
        <v>81</v>
      </c>
      <c r="D849" s="116"/>
      <c r="E849" s="117"/>
      <c r="F849" s="117"/>
      <c r="G849" s="110" t="s">
        <v>79</v>
      </c>
      <c r="H849" s="122">
        <v>9523.3295999999991</v>
      </c>
      <c r="I849" s="122">
        <v>8806.0390000000007</v>
      </c>
      <c r="J849" s="123">
        <v>18329.369100000004</v>
      </c>
      <c r="K849">
        <v>7331</v>
      </c>
      <c r="L849">
        <v>6569</v>
      </c>
      <c r="M849">
        <v>243</v>
      </c>
      <c r="N849">
        <v>14143</v>
      </c>
      <c r="O849">
        <v>3035</v>
      </c>
      <c r="P849">
        <v>2705</v>
      </c>
      <c r="Q849">
        <v>73</v>
      </c>
      <c r="R849">
        <v>5813</v>
      </c>
      <c r="S849" s="105">
        <f>Table1[[#This Row],[Female Voters]]/Table1[[#This Row],[Female Population]]</f>
        <v>0.76979379144873872</v>
      </c>
      <c r="T849" s="94">
        <f>Table1[[#This Row],[Male Voters]]/Table1[[#This Row],[Male Population]]</f>
        <v>0.74596535400308805</v>
      </c>
      <c r="U849" s="94">
        <f>Table1[[#This Row],[Total Voters]]/Table1[[#This Row],[Total Population]]</f>
        <v>0.77160320809950833</v>
      </c>
      <c r="V849" s="94">
        <f>Table1[[#This Row],[Female Ballots]]/Table1[[#This Row],[Female Population]]</f>
        <v>0.31869105947986937</v>
      </c>
      <c r="W849" s="94">
        <f>Table1[[#This Row],[Male Ballots]]/Table1[[#This Row],[Male Population]]</f>
        <v>0.30717556440529048</v>
      </c>
      <c r="X849" s="94">
        <f>Table1[[#This Row],[Total Ballots]]/Table1[[#This Row],[Total Population]]</f>
        <v>0.31714130302499061</v>
      </c>
      <c r="Y849" s="94">
        <f>Table1[[#This Row],[Female Ballots]]/Table1[[#This Row],[Female Voters]]</f>
        <v>0.4139953621606875</v>
      </c>
      <c r="Z849" s="95">
        <f>Table1[[#This Row],[Male Ballots]]/Table1[[#This Row],[Male Voters]]</f>
        <v>0.41178261531435528</v>
      </c>
      <c r="AA849" s="94">
        <f>Table1[[#This Row],[Total Ballots]]/Table1[[#This Row],[Total Voters]]</f>
        <v>0.41101605034292582</v>
      </c>
    </row>
    <row r="850" spans="1:27" s="7" customFormat="1" x14ac:dyDescent="0.35">
      <c r="A850" s="102" t="s">
        <v>37</v>
      </c>
      <c r="B850" s="103">
        <v>2024</v>
      </c>
      <c r="C850" s="17" t="s">
        <v>81</v>
      </c>
      <c r="D850" s="116"/>
      <c r="E850" s="117"/>
      <c r="F850" s="117"/>
      <c r="G850" s="110" t="s">
        <v>62</v>
      </c>
      <c r="H850" s="122">
        <v>875.79459999999995</v>
      </c>
      <c r="I850" s="122">
        <v>836.7056</v>
      </c>
      <c r="J850" s="123">
        <v>1712.5002999999999</v>
      </c>
      <c r="K850">
        <v>564</v>
      </c>
      <c r="L850">
        <v>565</v>
      </c>
      <c r="M850">
        <v>37</v>
      </c>
      <c r="N850">
        <v>1166</v>
      </c>
      <c r="O850">
        <v>83</v>
      </c>
      <c r="P850">
        <v>64</v>
      </c>
      <c r="Q850">
        <v>9</v>
      </c>
      <c r="R850">
        <v>156</v>
      </c>
      <c r="S850" s="105">
        <f>Table1[[#This Row],[Female Voters]]/Table1[[#This Row],[Female Population]]</f>
        <v>0.64398661512642352</v>
      </c>
      <c r="T850" s="94">
        <f>Table1[[#This Row],[Male Voters]]/Table1[[#This Row],[Male Population]]</f>
        <v>0.67526738197999392</v>
      </c>
      <c r="U850" s="94">
        <f>Table1[[#This Row],[Total Voters]]/Table1[[#This Row],[Total Population]]</f>
        <v>0.68087579313124791</v>
      </c>
      <c r="V850" s="94">
        <f>Table1[[#This Row],[Female Ballots]]/Table1[[#This Row],[Female Population]]</f>
        <v>9.477107988562615E-2</v>
      </c>
      <c r="W850" s="94">
        <f>Table1[[#This Row],[Male Ballots]]/Table1[[#This Row],[Male Population]]</f>
        <v>7.6490464507468339E-2</v>
      </c>
      <c r="X850" s="94">
        <f>Table1[[#This Row],[Total Ballots]]/Table1[[#This Row],[Total Population]]</f>
        <v>9.1094874552722707E-2</v>
      </c>
      <c r="Y850" s="94">
        <f>Table1[[#This Row],[Female Ballots]]/Table1[[#This Row],[Female Voters]]</f>
        <v>0.14716312056737588</v>
      </c>
      <c r="Z850" s="95">
        <f>Table1[[#This Row],[Male Ballots]]/Table1[[#This Row],[Male Voters]]</f>
        <v>0.11327433628318584</v>
      </c>
      <c r="AA850" s="94">
        <f>Table1[[#This Row],[Total Ballots]]/Table1[[#This Row],[Total Voters]]</f>
        <v>0.13379073756432247</v>
      </c>
    </row>
    <row r="851" spans="1:27" s="7" customFormat="1" x14ac:dyDescent="0.35">
      <c r="A851" s="102" t="s">
        <v>37</v>
      </c>
      <c r="B851" s="103">
        <v>2024</v>
      </c>
      <c r="C851" s="17" t="s">
        <v>81</v>
      </c>
      <c r="D851" s="116"/>
      <c r="E851" s="117"/>
      <c r="F851" s="117"/>
      <c r="G851" s="110" t="s">
        <v>63</v>
      </c>
      <c r="H851" s="122">
        <v>1157.9889000000001</v>
      </c>
      <c r="I851" s="122">
        <v>1144.0043000000001</v>
      </c>
      <c r="J851" s="123">
        <v>2301.9929999999999</v>
      </c>
      <c r="K851">
        <v>867</v>
      </c>
      <c r="L851">
        <v>826</v>
      </c>
      <c r="M851">
        <v>37</v>
      </c>
      <c r="N851">
        <v>1730</v>
      </c>
      <c r="O851">
        <v>102</v>
      </c>
      <c r="P851">
        <v>112</v>
      </c>
      <c r="Q851">
        <v>4</v>
      </c>
      <c r="R851">
        <v>218</v>
      </c>
      <c r="S851" s="105">
        <f>Table1[[#This Row],[Female Voters]]/Table1[[#This Row],[Female Population]]</f>
        <v>0.7487118399839584</v>
      </c>
      <c r="T851" s="94">
        <f>Table1[[#This Row],[Male Voters]]/Table1[[#This Row],[Male Population]]</f>
        <v>0.72202525812184448</v>
      </c>
      <c r="U851" s="94">
        <f>Table1[[#This Row],[Total Voters]]/Table1[[#This Row],[Total Population]]</f>
        <v>0.75152270228449869</v>
      </c>
      <c r="V851" s="94">
        <f>Table1[[#This Row],[Female Ballots]]/Table1[[#This Row],[Female Population]]</f>
        <v>8.8083745880465691E-2</v>
      </c>
      <c r="W851" s="94">
        <f>Table1[[#This Row],[Male Ballots]]/Table1[[#This Row],[Male Population]]</f>
        <v>9.790172991482636E-2</v>
      </c>
      <c r="X851" s="94">
        <f>Table1[[#This Row],[Total Ballots]]/Table1[[#This Row],[Total Population]]</f>
        <v>9.4700548611572677E-2</v>
      </c>
      <c r="Y851" s="94">
        <f>Table1[[#This Row],[Female Ballots]]/Table1[[#This Row],[Female Voters]]</f>
        <v>0.11764705882352941</v>
      </c>
      <c r="Z851" s="95">
        <f>Table1[[#This Row],[Male Ballots]]/Table1[[#This Row],[Male Voters]]</f>
        <v>0.13559322033898305</v>
      </c>
      <c r="AA851" s="94">
        <f>Table1[[#This Row],[Total Ballots]]/Table1[[#This Row],[Total Voters]]</f>
        <v>0.12601156069364161</v>
      </c>
    </row>
    <row r="852" spans="1:27" s="7" customFormat="1" x14ac:dyDescent="0.35">
      <c r="A852" s="102" t="s">
        <v>37</v>
      </c>
      <c r="B852" s="103">
        <v>2024</v>
      </c>
      <c r="C852" s="17" t="s">
        <v>81</v>
      </c>
      <c r="D852" s="116"/>
      <c r="E852" s="117"/>
      <c r="F852" s="117"/>
      <c r="G852" s="110" t="s">
        <v>64</v>
      </c>
      <c r="H852" s="122">
        <v>1276.9180000000001</v>
      </c>
      <c r="I852" s="122">
        <v>1215.1583000000001</v>
      </c>
      <c r="J852" s="123">
        <v>2492.076</v>
      </c>
      <c r="K852">
        <v>989</v>
      </c>
      <c r="L852">
        <v>877</v>
      </c>
      <c r="M852">
        <v>39</v>
      </c>
      <c r="N852">
        <v>1905</v>
      </c>
      <c r="O852">
        <v>167</v>
      </c>
      <c r="P852">
        <v>144</v>
      </c>
      <c r="Q852">
        <v>2</v>
      </c>
      <c r="R852">
        <v>313</v>
      </c>
      <c r="S852" s="105">
        <f>Table1[[#This Row],[Female Voters]]/Table1[[#This Row],[Female Population]]</f>
        <v>0.7745211517106031</v>
      </c>
      <c r="T852" s="94">
        <f>Table1[[#This Row],[Male Voters]]/Table1[[#This Row],[Male Population]]</f>
        <v>0.72171666851964877</v>
      </c>
      <c r="U852" s="94">
        <f>Table1[[#This Row],[Total Voters]]/Table1[[#This Row],[Total Population]]</f>
        <v>0.76442291487097502</v>
      </c>
      <c r="V852" s="94">
        <f>Table1[[#This Row],[Female Ballots]]/Table1[[#This Row],[Female Population]]</f>
        <v>0.13078365251331722</v>
      </c>
      <c r="W852" s="94">
        <f>Table1[[#This Row],[Male Ballots]]/Table1[[#This Row],[Male Population]]</f>
        <v>0.1185030789815615</v>
      </c>
      <c r="X852" s="94">
        <f>Table1[[#This Row],[Total Ballots]]/Table1[[#This Row],[Total Population]]</f>
        <v>0.12559809572420744</v>
      </c>
      <c r="Y852" s="94">
        <f>Table1[[#This Row],[Female Ballots]]/Table1[[#This Row],[Female Voters]]</f>
        <v>0.16885743174924167</v>
      </c>
      <c r="Z852" s="95">
        <f>Table1[[#This Row],[Male Ballots]]/Table1[[#This Row],[Male Voters]]</f>
        <v>0.16419612314709237</v>
      </c>
      <c r="AA852" s="94">
        <f>Table1[[#This Row],[Total Ballots]]/Table1[[#This Row],[Total Voters]]</f>
        <v>0.16430446194225723</v>
      </c>
    </row>
    <row r="853" spans="1:27" s="7" customFormat="1" x14ac:dyDescent="0.35">
      <c r="A853" s="102" t="s">
        <v>37</v>
      </c>
      <c r="B853" s="103">
        <v>2024</v>
      </c>
      <c r="C853" s="17" t="s">
        <v>81</v>
      </c>
      <c r="D853" s="116"/>
      <c r="E853" s="117"/>
      <c r="F853" s="117"/>
      <c r="G853" s="110" t="s">
        <v>65</v>
      </c>
      <c r="H853" s="122">
        <v>1274.0302999999999</v>
      </c>
      <c r="I853" s="122">
        <v>1204.9979000000001</v>
      </c>
      <c r="J853" s="123">
        <v>2479.0280000000002</v>
      </c>
      <c r="K853">
        <v>1050</v>
      </c>
      <c r="L853">
        <v>933</v>
      </c>
      <c r="M853">
        <v>42</v>
      </c>
      <c r="N853">
        <v>2025</v>
      </c>
      <c r="O853">
        <v>270</v>
      </c>
      <c r="P853">
        <v>240</v>
      </c>
      <c r="Q853">
        <v>11</v>
      </c>
      <c r="R853">
        <v>521</v>
      </c>
      <c r="S853" s="105">
        <f>Table1[[#This Row],[Female Voters]]/Table1[[#This Row],[Female Population]]</f>
        <v>0.82415622297209112</v>
      </c>
      <c r="T853" s="94">
        <f>Table1[[#This Row],[Male Voters]]/Table1[[#This Row],[Male Population]]</f>
        <v>0.77427520828044594</v>
      </c>
      <c r="U853" s="94">
        <f>Table1[[#This Row],[Total Voters]]/Table1[[#This Row],[Total Population]]</f>
        <v>0.81685241150967225</v>
      </c>
      <c r="V853" s="94">
        <f>Table1[[#This Row],[Female Ballots]]/Table1[[#This Row],[Female Population]]</f>
        <v>0.21192588590710915</v>
      </c>
      <c r="W853" s="94">
        <f>Table1[[#This Row],[Male Ballots]]/Table1[[#This Row],[Male Population]]</f>
        <v>0.19917047158339446</v>
      </c>
      <c r="X853" s="94">
        <f>Table1[[#This Row],[Total Ballots]]/Table1[[#This Row],[Total Population]]</f>
        <v>0.21016301550446381</v>
      </c>
      <c r="Y853" s="94">
        <f>Table1[[#This Row],[Female Ballots]]/Table1[[#This Row],[Female Voters]]</f>
        <v>0.25714285714285712</v>
      </c>
      <c r="Z853" s="95">
        <f>Table1[[#This Row],[Male Ballots]]/Table1[[#This Row],[Male Voters]]</f>
        <v>0.25723472668810288</v>
      </c>
      <c r="AA853" s="94">
        <f>Table1[[#This Row],[Total Ballots]]/Table1[[#This Row],[Total Voters]]</f>
        <v>0.25728395061728393</v>
      </c>
    </row>
    <row r="854" spans="1:27" s="7" customFormat="1" x14ac:dyDescent="0.35">
      <c r="A854" s="102" t="s">
        <v>37</v>
      </c>
      <c r="B854" s="103">
        <v>2024</v>
      </c>
      <c r="C854" s="17" t="s">
        <v>81</v>
      </c>
      <c r="D854" s="116"/>
      <c r="E854" s="117"/>
      <c r="F854" s="117"/>
      <c r="G854" s="110" t="s">
        <v>66</v>
      </c>
      <c r="H854" s="122">
        <v>1674.7491</v>
      </c>
      <c r="I854" s="122">
        <v>1456.6082000000001</v>
      </c>
      <c r="J854" s="123">
        <v>3131.3580000000002</v>
      </c>
      <c r="K854">
        <v>1397</v>
      </c>
      <c r="L854">
        <v>1219</v>
      </c>
      <c r="M854">
        <v>47</v>
      </c>
      <c r="N854">
        <v>2663</v>
      </c>
      <c r="O854">
        <v>575</v>
      </c>
      <c r="P854">
        <v>499</v>
      </c>
      <c r="Q854">
        <v>22</v>
      </c>
      <c r="R854">
        <v>1096</v>
      </c>
      <c r="S854" s="105">
        <f>Table1[[#This Row],[Female Voters]]/Table1[[#This Row],[Female Population]]</f>
        <v>0.83415479966521555</v>
      </c>
      <c r="T854" s="94">
        <f>Table1[[#This Row],[Male Voters]]/Table1[[#This Row],[Male Population]]</f>
        <v>0.836875695193807</v>
      </c>
      <c r="U854" s="94">
        <f>Table1[[#This Row],[Total Voters]]/Table1[[#This Row],[Total Population]]</f>
        <v>0.850429749648555</v>
      </c>
      <c r="V854" s="94">
        <f>Table1[[#This Row],[Female Ballots]]/Table1[[#This Row],[Female Population]]</f>
        <v>0.34333501059949817</v>
      </c>
      <c r="W854" s="94">
        <f>Table1[[#This Row],[Male Ballots]]/Table1[[#This Row],[Male Population]]</f>
        <v>0.34257667916465112</v>
      </c>
      <c r="X854" s="94">
        <f>Table1[[#This Row],[Total Ballots]]/Table1[[#This Row],[Total Population]]</f>
        <v>0.3500078879514894</v>
      </c>
      <c r="Y854" s="94">
        <f>Table1[[#This Row],[Female Ballots]]/Table1[[#This Row],[Female Voters]]</f>
        <v>0.41159627773801</v>
      </c>
      <c r="Z854" s="95">
        <f>Table1[[#This Row],[Male Ballots]]/Table1[[#This Row],[Male Voters]]</f>
        <v>0.40935192780968005</v>
      </c>
      <c r="AA854" s="94">
        <f>Table1[[#This Row],[Total Ballots]]/Table1[[#This Row],[Total Voters]]</f>
        <v>0.41156590311678559</v>
      </c>
    </row>
    <row r="855" spans="1:27" s="7" customFormat="1" x14ac:dyDescent="0.35">
      <c r="A855" s="102" t="s">
        <v>37</v>
      </c>
      <c r="B855" s="103">
        <v>2024</v>
      </c>
      <c r="C855" s="17" t="s">
        <v>81</v>
      </c>
      <c r="D855" s="116"/>
      <c r="E855" s="117"/>
      <c r="F855" s="117"/>
      <c r="G855" s="110" t="s">
        <v>67</v>
      </c>
      <c r="H855" s="122">
        <v>3263.8487</v>
      </c>
      <c r="I855" s="122">
        <v>2948.5646999999999</v>
      </c>
      <c r="J855" s="123">
        <v>6212.4138000000003</v>
      </c>
      <c r="K855">
        <v>2464</v>
      </c>
      <c r="L855">
        <v>2149</v>
      </c>
      <c r="M855">
        <v>41</v>
      </c>
      <c r="N855">
        <v>4654</v>
      </c>
      <c r="O855">
        <v>1838</v>
      </c>
      <c r="P855">
        <v>1646</v>
      </c>
      <c r="Q855">
        <v>25</v>
      </c>
      <c r="R855">
        <v>3509</v>
      </c>
      <c r="S855" s="105">
        <f>Table1[[#This Row],[Female Voters]]/Table1[[#This Row],[Female Population]]</f>
        <v>0.75493695525776061</v>
      </c>
      <c r="T855" s="94">
        <f>Table1[[#This Row],[Male Voters]]/Table1[[#This Row],[Male Population]]</f>
        <v>0.72882918255109008</v>
      </c>
      <c r="U855" s="94">
        <f>Table1[[#This Row],[Total Voters]]/Table1[[#This Row],[Total Population]]</f>
        <v>0.74914520343123314</v>
      </c>
      <c r="V855" s="94">
        <f>Table1[[#This Row],[Female Ballots]]/Table1[[#This Row],[Female Population]]</f>
        <v>0.56313884893009902</v>
      </c>
      <c r="W855" s="94">
        <f>Table1[[#This Row],[Male Ballots]]/Table1[[#This Row],[Male Population]]</f>
        <v>0.55823770799399453</v>
      </c>
      <c r="X855" s="94">
        <f>Table1[[#This Row],[Total Ballots]]/Table1[[#This Row],[Total Population]]</f>
        <v>0.5648368110958738</v>
      </c>
      <c r="Y855" s="94">
        <f>Table1[[#This Row],[Female Ballots]]/Table1[[#This Row],[Female Voters]]</f>
        <v>0.74594155844155841</v>
      </c>
      <c r="Z855" s="95">
        <f>Table1[[#This Row],[Male Ballots]]/Table1[[#This Row],[Male Voters]]</f>
        <v>0.7659376454164728</v>
      </c>
      <c r="AA855" s="94">
        <f>Table1[[#This Row],[Total Ballots]]/Table1[[#This Row],[Total Voters]]</f>
        <v>0.75397507520412543</v>
      </c>
    </row>
    <row r="856" spans="1:27" s="7" customFormat="1" x14ac:dyDescent="0.35">
      <c r="A856" s="102" t="s">
        <v>48</v>
      </c>
      <c r="B856" s="103">
        <v>2024</v>
      </c>
      <c r="C856" s="17" t="s">
        <v>81</v>
      </c>
      <c r="D856" s="116"/>
      <c r="E856" s="117"/>
      <c r="F856" s="117"/>
      <c r="G856" s="110" t="s">
        <v>79</v>
      </c>
      <c r="H856" s="122">
        <v>82624.464000000007</v>
      </c>
      <c r="I856" s="122">
        <v>80089.456999999995</v>
      </c>
      <c r="J856" s="123">
        <v>162713.92200000002</v>
      </c>
      <c r="K856">
        <v>61693</v>
      </c>
      <c r="L856">
        <v>58589</v>
      </c>
      <c r="M856">
        <v>3143</v>
      </c>
      <c r="N856">
        <v>123425</v>
      </c>
      <c r="O856">
        <v>25747</v>
      </c>
      <c r="P856">
        <v>24023</v>
      </c>
      <c r="Q856">
        <v>1132</v>
      </c>
      <c r="R856">
        <v>50902</v>
      </c>
      <c r="S856" s="105">
        <f>Table1[[#This Row],[Female Voters]]/Table1[[#This Row],[Female Population]]</f>
        <v>0.74666747611215967</v>
      </c>
      <c r="T856" s="94">
        <f>Table1[[#This Row],[Male Voters]]/Table1[[#This Row],[Male Population]]</f>
        <v>0.73154447782059506</v>
      </c>
      <c r="U856" s="94">
        <f>Table1[[#This Row],[Total Voters]]/Table1[[#This Row],[Total Population]]</f>
        <v>0.75853988695570862</v>
      </c>
      <c r="V856" s="94">
        <f>Table1[[#This Row],[Female Ballots]]/Table1[[#This Row],[Female Population]]</f>
        <v>0.31161472950674751</v>
      </c>
      <c r="W856" s="94">
        <f>Table1[[#This Row],[Male Ballots]]/Table1[[#This Row],[Male Population]]</f>
        <v>0.29995208982375798</v>
      </c>
      <c r="X856" s="94">
        <f>Table1[[#This Row],[Total Ballots]]/Table1[[#This Row],[Total Population]]</f>
        <v>0.31283125238662735</v>
      </c>
      <c r="Y856" s="94">
        <f>Table1[[#This Row],[Female Ballots]]/Table1[[#This Row],[Female Voters]]</f>
        <v>0.41734070315919147</v>
      </c>
      <c r="Z856" s="95">
        <f>Table1[[#This Row],[Male Ballots]]/Table1[[#This Row],[Male Voters]]</f>
        <v>0.41002577275597807</v>
      </c>
      <c r="AA856" s="94">
        <f>Table1[[#This Row],[Total Ballots]]/Table1[[#This Row],[Total Voters]]</f>
        <v>0.41241239619201947</v>
      </c>
    </row>
    <row r="857" spans="1:27" s="7" customFormat="1" x14ac:dyDescent="0.35">
      <c r="A857" s="102" t="s">
        <v>48</v>
      </c>
      <c r="B857" s="103">
        <v>2024</v>
      </c>
      <c r="C857" s="17" t="s">
        <v>81</v>
      </c>
      <c r="D857" s="116"/>
      <c r="E857" s="117"/>
      <c r="F857" s="117"/>
      <c r="G857" s="110" t="s">
        <v>62</v>
      </c>
      <c r="H857" s="122">
        <v>9503.3950000000004</v>
      </c>
      <c r="I857" s="122">
        <v>9691.5759999999991</v>
      </c>
      <c r="J857" s="123">
        <v>19194.972999999998</v>
      </c>
      <c r="K857">
        <v>6396</v>
      </c>
      <c r="L857">
        <v>6849</v>
      </c>
      <c r="M857">
        <v>476</v>
      </c>
      <c r="N857">
        <v>13721</v>
      </c>
      <c r="O857">
        <v>1108</v>
      </c>
      <c r="P857">
        <v>1195</v>
      </c>
      <c r="Q857">
        <v>119</v>
      </c>
      <c r="R857">
        <v>2422</v>
      </c>
      <c r="S857" s="105">
        <f>Table1[[#This Row],[Female Voters]]/Table1[[#This Row],[Female Population]]</f>
        <v>0.67302264085624131</v>
      </c>
      <c r="T857" s="94">
        <f>Table1[[#This Row],[Male Voters]]/Table1[[#This Row],[Male Population]]</f>
        <v>0.70669620709779302</v>
      </c>
      <c r="U857" s="94">
        <f>Table1[[#This Row],[Total Voters]]/Table1[[#This Row],[Total Population]]</f>
        <v>0.71482257359778523</v>
      </c>
      <c r="V857" s="94">
        <f>Table1[[#This Row],[Female Ballots]]/Table1[[#This Row],[Female Population]]</f>
        <v>0.1165899133941081</v>
      </c>
      <c r="W857" s="94">
        <f>Table1[[#This Row],[Male Ballots]]/Table1[[#This Row],[Male Population]]</f>
        <v>0.12330295918847461</v>
      </c>
      <c r="X857" s="94">
        <f>Table1[[#This Row],[Total Ballots]]/Table1[[#This Row],[Total Population]]</f>
        <v>0.12617886985305998</v>
      </c>
      <c r="Y857" s="94">
        <f>Table1[[#This Row],[Female Ballots]]/Table1[[#This Row],[Female Voters]]</f>
        <v>0.17323327079424641</v>
      </c>
      <c r="Z857" s="95">
        <f>Table1[[#This Row],[Male Ballots]]/Table1[[#This Row],[Male Voters]]</f>
        <v>0.17447802598919551</v>
      </c>
      <c r="AA857" s="94">
        <f>Table1[[#This Row],[Total Ballots]]/Table1[[#This Row],[Total Voters]]</f>
        <v>0.17651774651993296</v>
      </c>
    </row>
    <row r="858" spans="1:27" s="7" customFormat="1" x14ac:dyDescent="0.35">
      <c r="A858" s="102" t="s">
        <v>48</v>
      </c>
      <c r="B858" s="103">
        <v>2024</v>
      </c>
      <c r="C858" s="17" t="s">
        <v>81</v>
      </c>
      <c r="D858" s="116"/>
      <c r="E858" s="117"/>
      <c r="F858" s="117"/>
      <c r="G858" s="110" t="s">
        <v>63</v>
      </c>
      <c r="H858" s="122">
        <v>13813.79</v>
      </c>
      <c r="I858" s="122">
        <v>14319.380999999999</v>
      </c>
      <c r="J858" s="123">
        <v>28133.17</v>
      </c>
      <c r="K858">
        <v>10354</v>
      </c>
      <c r="L858">
        <v>10075</v>
      </c>
      <c r="M858">
        <v>642</v>
      </c>
      <c r="N858">
        <v>21071</v>
      </c>
      <c r="O858">
        <v>1798</v>
      </c>
      <c r="P858">
        <v>1761</v>
      </c>
      <c r="Q858">
        <v>156</v>
      </c>
      <c r="R858">
        <v>3715</v>
      </c>
      <c r="S858" s="105">
        <f>Table1[[#This Row],[Female Voters]]/Table1[[#This Row],[Female Population]]</f>
        <v>0.7495408573606519</v>
      </c>
      <c r="T858" s="94">
        <f>Table1[[#This Row],[Male Voters]]/Table1[[#This Row],[Male Population]]</f>
        <v>0.70359186615678437</v>
      </c>
      <c r="U858" s="94">
        <f>Table1[[#This Row],[Total Voters]]/Table1[[#This Row],[Total Population]]</f>
        <v>0.74897354261890858</v>
      </c>
      <c r="V858" s="94">
        <f>Table1[[#This Row],[Female Ballots]]/Table1[[#This Row],[Female Population]]</f>
        <v>0.13015978960155034</v>
      </c>
      <c r="W858" s="94">
        <f>Table1[[#This Row],[Male Ballots]]/Table1[[#This Row],[Male Population]]</f>
        <v>0.12298017630790047</v>
      </c>
      <c r="X858" s="94">
        <f>Table1[[#This Row],[Total Ballots]]/Table1[[#This Row],[Total Population]]</f>
        <v>0.13205052967724576</v>
      </c>
      <c r="Y858" s="94">
        <f>Table1[[#This Row],[Female Ballots]]/Table1[[#This Row],[Female Voters]]</f>
        <v>0.17365269461077845</v>
      </c>
      <c r="Z858" s="95">
        <f>Table1[[#This Row],[Male Ballots]]/Table1[[#This Row],[Male Voters]]</f>
        <v>0.17478908188585607</v>
      </c>
      <c r="AA858" s="94">
        <f>Table1[[#This Row],[Total Ballots]]/Table1[[#This Row],[Total Voters]]</f>
        <v>0.1763086706848275</v>
      </c>
    </row>
    <row r="859" spans="1:27" s="7" customFormat="1" x14ac:dyDescent="0.35">
      <c r="A859" s="102" t="s">
        <v>48</v>
      </c>
      <c r="B859" s="103">
        <v>2024</v>
      </c>
      <c r="C859" s="17" t="s">
        <v>81</v>
      </c>
      <c r="D859" s="116"/>
      <c r="E859" s="117"/>
      <c r="F859" s="117"/>
      <c r="G859" s="110" t="s">
        <v>64</v>
      </c>
      <c r="H859" s="122">
        <v>14908.059000000001</v>
      </c>
      <c r="I859" s="122">
        <v>15050.101000000001</v>
      </c>
      <c r="J859" s="123">
        <v>29958.16</v>
      </c>
      <c r="K859">
        <v>10851</v>
      </c>
      <c r="L859">
        <v>10369</v>
      </c>
      <c r="M859">
        <v>560</v>
      </c>
      <c r="N859">
        <v>21780</v>
      </c>
      <c r="O859">
        <v>3081</v>
      </c>
      <c r="P859">
        <v>2802</v>
      </c>
      <c r="Q859">
        <v>161</v>
      </c>
      <c r="R859">
        <v>6044</v>
      </c>
      <c r="S859" s="105">
        <f>Table1[[#This Row],[Female Voters]]/Table1[[#This Row],[Female Population]]</f>
        <v>0.72786135337940361</v>
      </c>
      <c r="T859" s="94">
        <f>Table1[[#This Row],[Male Voters]]/Table1[[#This Row],[Male Population]]</f>
        <v>0.68896547604564251</v>
      </c>
      <c r="U859" s="94">
        <f>Table1[[#This Row],[Total Voters]]/Table1[[#This Row],[Total Population]]</f>
        <v>0.72701394211126447</v>
      </c>
      <c r="V859" s="94">
        <f>Table1[[#This Row],[Female Ballots]]/Table1[[#This Row],[Female Population]]</f>
        <v>0.20666674313537395</v>
      </c>
      <c r="W859" s="94">
        <f>Table1[[#This Row],[Male Ballots]]/Table1[[#This Row],[Male Population]]</f>
        <v>0.1861781525585775</v>
      </c>
      <c r="X859" s="94">
        <f>Table1[[#This Row],[Total Ballots]]/Table1[[#This Row],[Total Population]]</f>
        <v>0.20174803793023335</v>
      </c>
      <c r="Y859" s="94">
        <f>Table1[[#This Row],[Female Ballots]]/Table1[[#This Row],[Female Voters]]</f>
        <v>0.28393696433508431</v>
      </c>
      <c r="Z859" s="95">
        <f>Table1[[#This Row],[Male Ballots]]/Table1[[#This Row],[Male Voters]]</f>
        <v>0.27022856591763911</v>
      </c>
      <c r="AA859" s="94">
        <f>Table1[[#This Row],[Total Ballots]]/Table1[[#This Row],[Total Voters]]</f>
        <v>0.27750229568411389</v>
      </c>
    </row>
    <row r="860" spans="1:27" s="7" customFormat="1" x14ac:dyDescent="0.35">
      <c r="A860" s="102" t="s">
        <v>48</v>
      </c>
      <c r="B860" s="103">
        <v>2024</v>
      </c>
      <c r="C860" s="17" t="s">
        <v>81</v>
      </c>
      <c r="D860" s="116"/>
      <c r="E860" s="117"/>
      <c r="F860" s="117"/>
      <c r="G860" s="110" t="s">
        <v>65</v>
      </c>
      <c r="H860" s="122">
        <v>12173.909</v>
      </c>
      <c r="I860" s="122">
        <v>12184.507</v>
      </c>
      <c r="J860" s="123">
        <v>24358.41</v>
      </c>
      <c r="K860">
        <v>9025</v>
      </c>
      <c r="L860">
        <v>8730</v>
      </c>
      <c r="M860">
        <v>385</v>
      </c>
      <c r="N860">
        <v>18140</v>
      </c>
      <c r="O860">
        <v>3334</v>
      </c>
      <c r="P860">
        <v>3190</v>
      </c>
      <c r="Q860">
        <v>139</v>
      </c>
      <c r="R860">
        <v>6663</v>
      </c>
      <c r="S860" s="105">
        <f>Table1[[#This Row],[Female Voters]]/Table1[[#This Row],[Female Population]]</f>
        <v>0.74133953194491597</v>
      </c>
      <c r="T860" s="94">
        <f>Table1[[#This Row],[Male Voters]]/Table1[[#This Row],[Male Population]]</f>
        <v>0.71648364599404801</v>
      </c>
      <c r="U860" s="94">
        <f>Table1[[#This Row],[Total Voters]]/Table1[[#This Row],[Total Population]]</f>
        <v>0.74471199064306748</v>
      </c>
      <c r="V860" s="94">
        <f>Table1[[#This Row],[Female Ballots]]/Table1[[#This Row],[Female Population]]</f>
        <v>0.27386437667638225</v>
      </c>
      <c r="W860" s="94">
        <f>Table1[[#This Row],[Male Ballots]]/Table1[[#This Row],[Male Population]]</f>
        <v>0.26180788438957769</v>
      </c>
      <c r="X860" s="94">
        <f>Table1[[#This Row],[Total Ballots]]/Table1[[#This Row],[Total Population]]</f>
        <v>0.27354002170092384</v>
      </c>
      <c r="Y860" s="94">
        <f>Table1[[#This Row],[Female Ballots]]/Table1[[#This Row],[Female Voters]]</f>
        <v>0.36941828254847647</v>
      </c>
      <c r="Z860" s="95">
        <f>Table1[[#This Row],[Male Ballots]]/Table1[[#This Row],[Male Voters]]</f>
        <v>0.3654066437571592</v>
      </c>
      <c r="AA860" s="94">
        <f>Table1[[#This Row],[Total Ballots]]/Table1[[#This Row],[Total Voters]]</f>
        <v>0.36730981256890849</v>
      </c>
    </row>
    <row r="861" spans="1:27" s="7" customFormat="1" x14ac:dyDescent="0.35">
      <c r="A861" s="102" t="s">
        <v>48</v>
      </c>
      <c r="B861" s="103">
        <v>2024</v>
      </c>
      <c r="C861" s="17" t="s">
        <v>81</v>
      </c>
      <c r="D861" s="116"/>
      <c r="E861" s="117"/>
      <c r="F861" s="117"/>
      <c r="G861" s="110" t="s">
        <v>66</v>
      </c>
      <c r="H861" s="122">
        <v>12232.012999999999</v>
      </c>
      <c r="I861" s="122">
        <v>11526.921999999999</v>
      </c>
      <c r="J861" s="123">
        <v>23758.940000000002</v>
      </c>
      <c r="K861">
        <v>10115</v>
      </c>
      <c r="L861">
        <v>9344</v>
      </c>
      <c r="M861">
        <v>535</v>
      </c>
      <c r="N861">
        <v>19994</v>
      </c>
      <c r="O861">
        <v>5056</v>
      </c>
      <c r="P861">
        <v>4605</v>
      </c>
      <c r="Q861">
        <v>217</v>
      </c>
      <c r="R861">
        <v>9878</v>
      </c>
      <c r="S861" s="105">
        <f>Table1[[#This Row],[Female Voters]]/Table1[[#This Row],[Female Population]]</f>
        <v>0.82692848675030028</v>
      </c>
      <c r="T861" s="94">
        <f>Table1[[#This Row],[Male Voters]]/Table1[[#This Row],[Male Population]]</f>
        <v>0.81062403302460107</v>
      </c>
      <c r="U861" s="94">
        <f>Table1[[#This Row],[Total Voters]]/Table1[[#This Row],[Total Population]]</f>
        <v>0.8415358597647874</v>
      </c>
      <c r="V861" s="94">
        <f>Table1[[#This Row],[Female Ballots]]/Table1[[#This Row],[Female Population]]</f>
        <v>0.41334161433608685</v>
      </c>
      <c r="W861" s="94">
        <f>Table1[[#This Row],[Male Ballots]]/Table1[[#This Row],[Male Population]]</f>
        <v>0.39949953682344691</v>
      </c>
      <c r="X861" s="94">
        <f>Table1[[#This Row],[Total Ballots]]/Table1[[#This Row],[Total Population]]</f>
        <v>0.41575928892450587</v>
      </c>
      <c r="Y861" s="94">
        <f>Table1[[#This Row],[Female Ballots]]/Table1[[#This Row],[Female Voters]]</f>
        <v>0.49985170538803758</v>
      </c>
      <c r="Z861" s="95">
        <f>Table1[[#This Row],[Male Ballots]]/Table1[[#This Row],[Male Voters]]</f>
        <v>0.49282962328767121</v>
      </c>
      <c r="AA861" s="94">
        <f>Table1[[#This Row],[Total Ballots]]/Table1[[#This Row],[Total Voters]]</f>
        <v>0.49404821446433927</v>
      </c>
    </row>
    <row r="862" spans="1:27" s="7" customFormat="1" x14ac:dyDescent="0.35">
      <c r="A862" s="102" t="s">
        <v>48</v>
      </c>
      <c r="B862" s="103">
        <v>2024</v>
      </c>
      <c r="C862" s="17" t="s">
        <v>81</v>
      </c>
      <c r="D862" s="116"/>
      <c r="E862" s="117"/>
      <c r="F862" s="117"/>
      <c r="G862" s="110" t="s">
        <v>67</v>
      </c>
      <c r="H862" s="122">
        <v>19993.297999999999</v>
      </c>
      <c r="I862" s="122">
        <v>17316.97</v>
      </c>
      <c r="J862" s="123">
        <v>37310.269</v>
      </c>
      <c r="K862">
        <v>14952</v>
      </c>
      <c r="L862">
        <v>13222</v>
      </c>
      <c r="M862">
        <v>545</v>
      </c>
      <c r="N862">
        <v>28719</v>
      </c>
      <c r="O862">
        <v>11370</v>
      </c>
      <c r="P862">
        <v>10470</v>
      </c>
      <c r="Q862">
        <v>340</v>
      </c>
      <c r="R862">
        <v>22180</v>
      </c>
      <c r="S862" s="105">
        <f>Table1[[#This Row],[Female Voters]]/Table1[[#This Row],[Female Population]]</f>
        <v>0.74785060473764764</v>
      </c>
      <c r="T862" s="94">
        <f>Table1[[#This Row],[Male Voters]]/Table1[[#This Row],[Male Population]]</f>
        <v>0.76352849257115996</v>
      </c>
      <c r="U862" s="94">
        <f>Table1[[#This Row],[Total Voters]]/Table1[[#This Row],[Total Population]]</f>
        <v>0.7697344664011937</v>
      </c>
      <c r="V862" s="94">
        <f>Table1[[#This Row],[Female Ballots]]/Table1[[#This Row],[Female Population]]</f>
        <v>0.568690568209407</v>
      </c>
      <c r="W862" s="94">
        <f>Table1[[#This Row],[Male Ballots]]/Table1[[#This Row],[Male Population]]</f>
        <v>0.60460923591136317</v>
      </c>
      <c r="X862" s="94">
        <f>Table1[[#This Row],[Total Ballots]]/Table1[[#This Row],[Total Population]]</f>
        <v>0.59447440596046086</v>
      </c>
      <c r="Y862" s="94">
        <f>Table1[[#This Row],[Female Ballots]]/Table1[[#This Row],[Female Voters]]</f>
        <v>0.7604333868378812</v>
      </c>
      <c r="Z862" s="95">
        <f>Table1[[#This Row],[Male Ballots]]/Table1[[#This Row],[Male Voters]]</f>
        <v>0.79186204810164873</v>
      </c>
      <c r="AA862" s="94">
        <f>Table1[[#This Row],[Total Ballots]]/Table1[[#This Row],[Total Voters]]</f>
        <v>0.77231101361468013</v>
      </c>
    </row>
    <row r="863" spans="1:27" s="7" customFormat="1" x14ac:dyDescent="0.35">
      <c r="A863" s="102" t="s">
        <v>44</v>
      </c>
      <c r="B863" s="103">
        <v>2024</v>
      </c>
      <c r="C863" s="17" t="s">
        <v>81</v>
      </c>
      <c r="D863" s="116"/>
      <c r="E863" s="117"/>
      <c r="F863" s="117"/>
      <c r="G863" s="110" t="s">
        <v>79</v>
      </c>
      <c r="H863" s="122">
        <v>32603.615900000001</v>
      </c>
      <c r="I863" s="122">
        <v>32620.266800000005</v>
      </c>
      <c r="J863" s="123">
        <v>65223.885199999997</v>
      </c>
      <c r="K863">
        <v>25409</v>
      </c>
      <c r="L863">
        <v>24216</v>
      </c>
      <c r="M863">
        <v>923</v>
      </c>
      <c r="N863">
        <v>50548</v>
      </c>
      <c r="O863">
        <v>11952</v>
      </c>
      <c r="P863">
        <v>10722</v>
      </c>
      <c r="Q863">
        <v>366</v>
      </c>
      <c r="R863">
        <v>23040</v>
      </c>
      <c r="S863" s="105">
        <f>Table1[[#This Row],[Female Voters]]/Table1[[#This Row],[Female Population]]</f>
        <v>0.77933073674812858</v>
      </c>
      <c r="T863" s="94">
        <f>Table1[[#This Row],[Male Voters]]/Table1[[#This Row],[Male Population]]</f>
        <v>0.74236057443895576</v>
      </c>
      <c r="U863" s="94">
        <f>Table1[[#This Row],[Total Voters]]/Table1[[#This Row],[Total Population]]</f>
        <v>0.774992164986823</v>
      </c>
      <c r="V863" s="94">
        <f>Table1[[#This Row],[Female Ballots]]/Table1[[#This Row],[Female Population]]</f>
        <v>0.36658510628571106</v>
      </c>
      <c r="W863" s="94">
        <f>Table1[[#This Row],[Male Ballots]]/Table1[[#This Row],[Male Population]]</f>
        <v>0.32869136435144053</v>
      </c>
      <c r="X863" s="94">
        <f>Table1[[#This Row],[Total Ballots]]/Table1[[#This Row],[Total Population]]</f>
        <v>0.35324482632935827</v>
      </c>
      <c r="Y863" s="94">
        <f>Table1[[#This Row],[Female Ballots]]/Table1[[#This Row],[Female Voters]]</f>
        <v>0.47038450942579402</v>
      </c>
      <c r="Z863" s="95">
        <f>Table1[[#This Row],[Male Ballots]]/Table1[[#This Row],[Male Voters]]</f>
        <v>0.44276511397423191</v>
      </c>
      <c r="AA863" s="94">
        <f>Table1[[#This Row],[Total Ballots]]/Table1[[#This Row],[Total Voters]]</f>
        <v>0.45580438395188733</v>
      </c>
    </row>
    <row r="864" spans="1:27" s="7" customFormat="1" x14ac:dyDescent="0.35">
      <c r="A864" s="102" t="s">
        <v>44</v>
      </c>
      <c r="B864" s="103">
        <v>2024</v>
      </c>
      <c r="C864" s="17" t="s">
        <v>81</v>
      </c>
      <c r="D864" s="116"/>
      <c r="E864" s="117"/>
      <c r="F864" s="117"/>
      <c r="G864" s="110" t="s">
        <v>62</v>
      </c>
      <c r="H864" s="122">
        <v>3181.3349000000003</v>
      </c>
      <c r="I864" s="122">
        <v>3367.7833000000005</v>
      </c>
      <c r="J864" s="123">
        <v>6549.1182000000008</v>
      </c>
      <c r="K864">
        <v>2340</v>
      </c>
      <c r="L864">
        <v>2402</v>
      </c>
      <c r="M864">
        <v>118</v>
      </c>
      <c r="N864">
        <v>4860</v>
      </c>
      <c r="O864">
        <v>400</v>
      </c>
      <c r="P864">
        <v>393</v>
      </c>
      <c r="Q864">
        <v>24</v>
      </c>
      <c r="R864">
        <v>817</v>
      </c>
      <c r="S864" s="105">
        <f>Table1[[#This Row],[Female Voters]]/Table1[[#This Row],[Female Population]]</f>
        <v>0.73554029159268952</v>
      </c>
      <c r="T864" s="94">
        <f>Table1[[#This Row],[Male Voters]]/Table1[[#This Row],[Male Population]]</f>
        <v>0.71322878761231445</v>
      </c>
      <c r="U864" s="94">
        <f>Table1[[#This Row],[Total Voters]]/Table1[[#This Row],[Total Population]]</f>
        <v>0.74208463667673608</v>
      </c>
      <c r="V864" s="94">
        <f>Table1[[#This Row],[Female Ballots]]/Table1[[#This Row],[Female Population]]</f>
        <v>0.12573338317823754</v>
      </c>
      <c r="W864" s="94">
        <f>Table1[[#This Row],[Male Ballots]]/Table1[[#This Row],[Male Population]]</f>
        <v>0.11669396899735204</v>
      </c>
      <c r="X864" s="94">
        <f>Table1[[#This Row],[Total Ballots]]/Table1[[#This Row],[Total Population]]</f>
        <v>0.12474961896396983</v>
      </c>
      <c r="Y864" s="94">
        <f>Table1[[#This Row],[Female Ballots]]/Table1[[#This Row],[Female Voters]]</f>
        <v>0.17094017094017094</v>
      </c>
      <c r="Z864" s="95">
        <f>Table1[[#This Row],[Male Ballots]]/Table1[[#This Row],[Male Voters]]</f>
        <v>0.16361365528726063</v>
      </c>
      <c r="AA864" s="94">
        <f>Table1[[#This Row],[Total Ballots]]/Table1[[#This Row],[Total Voters]]</f>
        <v>0.16810699588477365</v>
      </c>
    </row>
    <row r="865" spans="1:27" s="7" customFormat="1" x14ac:dyDescent="0.35">
      <c r="A865" s="102" t="s">
        <v>44</v>
      </c>
      <c r="B865" s="103">
        <v>2024</v>
      </c>
      <c r="C865" s="17" t="s">
        <v>81</v>
      </c>
      <c r="D865" s="116"/>
      <c r="E865" s="117"/>
      <c r="F865" s="117"/>
      <c r="G865" s="110" t="s">
        <v>63</v>
      </c>
      <c r="H865" s="122">
        <v>4569.5200000000004</v>
      </c>
      <c r="I865" s="122">
        <v>5114.3500000000004</v>
      </c>
      <c r="J865" s="123">
        <v>9683.8709999999992</v>
      </c>
      <c r="K865">
        <v>3726</v>
      </c>
      <c r="L865">
        <v>3719</v>
      </c>
      <c r="M865">
        <v>159</v>
      </c>
      <c r="N865">
        <v>7604</v>
      </c>
      <c r="O865">
        <v>746</v>
      </c>
      <c r="P865">
        <v>660</v>
      </c>
      <c r="Q865">
        <v>52</v>
      </c>
      <c r="R865">
        <v>1458</v>
      </c>
      <c r="S865" s="105">
        <f>Table1[[#This Row],[Female Voters]]/Table1[[#This Row],[Female Population]]</f>
        <v>0.81540293072357706</v>
      </c>
      <c r="T865" s="94">
        <f>Table1[[#This Row],[Male Voters]]/Table1[[#This Row],[Male Population]]</f>
        <v>0.72716963054933659</v>
      </c>
      <c r="U865" s="94">
        <f>Table1[[#This Row],[Total Voters]]/Table1[[#This Row],[Total Population]]</f>
        <v>0.7852231819279708</v>
      </c>
      <c r="V865" s="94">
        <f>Table1[[#This Row],[Female Ballots]]/Table1[[#This Row],[Female Population]]</f>
        <v>0.16325565923773175</v>
      </c>
      <c r="W865" s="94">
        <f>Table1[[#This Row],[Male Ballots]]/Table1[[#This Row],[Male Population]]</f>
        <v>0.12904865720961606</v>
      </c>
      <c r="X865" s="94">
        <f>Table1[[#This Row],[Total Ballots]]/Table1[[#This Row],[Total Population]]</f>
        <v>0.1505596264138587</v>
      </c>
      <c r="Y865" s="94">
        <f>Table1[[#This Row],[Female Ballots]]/Table1[[#This Row],[Female Voters]]</f>
        <v>0.20021470746108427</v>
      </c>
      <c r="Z865" s="95">
        <f>Table1[[#This Row],[Male Ballots]]/Table1[[#This Row],[Male Voters]]</f>
        <v>0.1774670610379134</v>
      </c>
      <c r="AA865" s="94">
        <f>Table1[[#This Row],[Total Ballots]]/Table1[[#This Row],[Total Voters]]</f>
        <v>0.19174118884797475</v>
      </c>
    </row>
    <row r="866" spans="1:27" s="7" customFormat="1" x14ac:dyDescent="0.35">
      <c r="A866" s="102" t="s">
        <v>44</v>
      </c>
      <c r="B866" s="103">
        <v>2024</v>
      </c>
      <c r="C866" s="17" t="s">
        <v>81</v>
      </c>
      <c r="D866" s="116"/>
      <c r="E866" s="117"/>
      <c r="F866" s="117"/>
      <c r="G866" s="110" t="s">
        <v>64</v>
      </c>
      <c r="H866" s="122">
        <v>5374.7610000000004</v>
      </c>
      <c r="I866" s="122">
        <v>5577.3950000000004</v>
      </c>
      <c r="J866" s="123">
        <v>10952.155999999999</v>
      </c>
      <c r="K866">
        <v>3989</v>
      </c>
      <c r="L866">
        <v>3804</v>
      </c>
      <c r="M866">
        <v>142</v>
      </c>
      <c r="N866">
        <v>7935</v>
      </c>
      <c r="O866">
        <v>1295</v>
      </c>
      <c r="P866">
        <v>1160</v>
      </c>
      <c r="Q866">
        <v>47</v>
      </c>
      <c r="R866">
        <v>2502</v>
      </c>
      <c r="S866" s="105">
        <f>Table1[[#This Row],[Female Voters]]/Table1[[#This Row],[Female Population]]</f>
        <v>0.74217253567181862</v>
      </c>
      <c r="T866" s="94">
        <f>Table1[[#This Row],[Male Voters]]/Table1[[#This Row],[Male Population]]</f>
        <v>0.68203883712736857</v>
      </c>
      <c r="U866" s="94">
        <f>Table1[[#This Row],[Total Voters]]/Table1[[#This Row],[Total Population]]</f>
        <v>0.72451488090564098</v>
      </c>
      <c r="V866" s="94">
        <f>Table1[[#This Row],[Female Ballots]]/Table1[[#This Row],[Female Population]]</f>
        <v>0.24094094602532093</v>
      </c>
      <c r="W866" s="94">
        <f>Table1[[#This Row],[Male Ballots]]/Table1[[#This Row],[Male Population]]</f>
        <v>0.2079824003858432</v>
      </c>
      <c r="X866" s="94">
        <f>Table1[[#This Row],[Total Ballots]]/Table1[[#This Row],[Total Population]]</f>
        <v>0.22844817038763876</v>
      </c>
      <c r="Y866" s="94">
        <f>Table1[[#This Row],[Female Ballots]]/Table1[[#This Row],[Female Voters]]</f>
        <v>0.32464276761093008</v>
      </c>
      <c r="Z866" s="95">
        <f>Table1[[#This Row],[Male Ballots]]/Table1[[#This Row],[Male Voters]]</f>
        <v>0.3049421661409043</v>
      </c>
      <c r="AA866" s="94">
        <f>Table1[[#This Row],[Total Ballots]]/Table1[[#This Row],[Total Voters]]</f>
        <v>0.31531190926275993</v>
      </c>
    </row>
    <row r="867" spans="1:27" s="7" customFormat="1" x14ac:dyDescent="0.35">
      <c r="A867" s="102" t="s">
        <v>44</v>
      </c>
      <c r="B867" s="103">
        <v>2024</v>
      </c>
      <c r="C867" s="17" t="s">
        <v>81</v>
      </c>
      <c r="D867" s="116"/>
      <c r="E867" s="117"/>
      <c r="F867" s="117"/>
      <c r="G867" s="110" t="s">
        <v>65</v>
      </c>
      <c r="H867" s="122">
        <v>4684.1260000000002</v>
      </c>
      <c r="I867" s="122">
        <v>4757.8779999999997</v>
      </c>
      <c r="J867" s="123">
        <v>9442.0040000000008</v>
      </c>
      <c r="K867">
        <v>3393</v>
      </c>
      <c r="L867">
        <v>3300</v>
      </c>
      <c r="M867">
        <v>125</v>
      </c>
      <c r="N867">
        <v>6818</v>
      </c>
      <c r="O867">
        <v>1324</v>
      </c>
      <c r="P867">
        <v>1245</v>
      </c>
      <c r="Q867">
        <v>39</v>
      </c>
      <c r="R867">
        <v>2608</v>
      </c>
      <c r="S867" s="105">
        <f>Table1[[#This Row],[Female Voters]]/Table1[[#This Row],[Female Population]]</f>
        <v>0.7243613856672515</v>
      </c>
      <c r="T867" s="94">
        <f>Table1[[#This Row],[Male Voters]]/Table1[[#This Row],[Male Population]]</f>
        <v>0.69358651062511489</v>
      </c>
      <c r="U867" s="94">
        <f>Table1[[#This Row],[Total Voters]]/Table1[[#This Row],[Total Population]]</f>
        <v>0.72209247104745977</v>
      </c>
      <c r="V867" s="94">
        <f>Table1[[#This Row],[Female Ballots]]/Table1[[#This Row],[Female Population]]</f>
        <v>0.28265678591908072</v>
      </c>
      <c r="W867" s="94">
        <f>Table1[[#This Row],[Male Ballots]]/Table1[[#This Row],[Male Population]]</f>
        <v>0.2616712744631115</v>
      </c>
      <c r="X867" s="94">
        <f>Table1[[#This Row],[Total Ballots]]/Table1[[#This Row],[Total Population]]</f>
        <v>0.27621254979345483</v>
      </c>
      <c r="Y867" s="94">
        <f>Table1[[#This Row],[Female Ballots]]/Table1[[#This Row],[Female Voters]]</f>
        <v>0.39021514883583847</v>
      </c>
      <c r="Z867" s="95">
        <f>Table1[[#This Row],[Male Ballots]]/Table1[[#This Row],[Male Voters]]</f>
        <v>0.37727272727272726</v>
      </c>
      <c r="AA867" s="94">
        <f>Table1[[#This Row],[Total Ballots]]/Table1[[#This Row],[Total Voters]]</f>
        <v>0.38251686711645644</v>
      </c>
    </row>
    <row r="868" spans="1:27" s="7" customFormat="1" x14ac:dyDescent="0.35">
      <c r="A868" s="102" t="s">
        <v>44</v>
      </c>
      <c r="B868" s="103">
        <v>2024</v>
      </c>
      <c r="C868" s="17" t="s">
        <v>81</v>
      </c>
      <c r="D868" s="116"/>
      <c r="E868" s="117"/>
      <c r="F868" s="117"/>
      <c r="G868" s="110" t="s">
        <v>66</v>
      </c>
      <c r="H868" s="122">
        <v>5121.1640000000007</v>
      </c>
      <c r="I868" s="122">
        <v>5032.4690000000001</v>
      </c>
      <c r="J868" s="123">
        <v>10153.634</v>
      </c>
      <c r="K868">
        <v>4568</v>
      </c>
      <c r="L868">
        <v>4282</v>
      </c>
      <c r="M868">
        <v>196</v>
      </c>
      <c r="N868">
        <v>9046</v>
      </c>
      <c r="O868">
        <v>2222</v>
      </c>
      <c r="P868">
        <v>1949</v>
      </c>
      <c r="Q868">
        <v>70</v>
      </c>
      <c r="R868">
        <v>4241</v>
      </c>
      <c r="S868" s="105">
        <f>Table1[[#This Row],[Female Voters]]/Table1[[#This Row],[Female Population]]</f>
        <v>0.89198471285043779</v>
      </c>
      <c r="T868" s="94">
        <f>Table1[[#This Row],[Male Voters]]/Table1[[#This Row],[Male Population]]</f>
        <v>0.85087459058366777</v>
      </c>
      <c r="U868" s="94">
        <f>Table1[[#This Row],[Total Voters]]/Table1[[#This Row],[Total Population]]</f>
        <v>0.89091255406684933</v>
      </c>
      <c r="V868" s="94">
        <f>Table1[[#This Row],[Female Ballots]]/Table1[[#This Row],[Female Population]]</f>
        <v>0.43388573379020856</v>
      </c>
      <c r="W868" s="94">
        <f>Table1[[#This Row],[Male Ballots]]/Table1[[#This Row],[Male Population]]</f>
        <v>0.38728504835300526</v>
      </c>
      <c r="X868" s="94">
        <f>Table1[[#This Row],[Total Ballots]]/Table1[[#This Row],[Total Population]]</f>
        <v>0.41768296946689237</v>
      </c>
      <c r="Y868" s="94">
        <f>Table1[[#This Row],[Female Ballots]]/Table1[[#This Row],[Female Voters]]</f>
        <v>0.4864273204903678</v>
      </c>
      <c r="Z868" s="95">
        <f>Table1[[#This Row],[Male Ballots]]/Table1[[#This Row],[Male Voters]]</f>
        <v>0.45516113965436711</v>
      </c>
      <c r="AA868" s="94">
        <f>Table1[[#This Row],[Total Ballots]]/Table1[[#This Row],[Total Voters]]</f>
        <v>0.46882600044218437</v>
      </c>
    </row>
    <row r="869" spans="1:27" s="7" customFormat="1" x14ac:dyDescent="0.35">
      <c r="A869" s="102" t="s">
        <v>44</v>
      </c>
      <c r="B869" s="103">
        <v>2024</v>
      </c>
      <c r="C869" s="17" t="s">
        <v>81</v>
      </c>
      <c r="D869" s="116"/>
      <c r="E869" s="117"/>
      <c r="F869" s="117"/>
      <c r="G869" s="110" t="s">
        <v>67</v>
      </c>
      <c r="H869" s="122">
        <v>9672.7099999999991</v>
      </c>
      <c r="I869" s="122">
        <v>8770.3915000000015</v>
      </c>
      <c r="J869" s="123">
        <v>18443.101999999999</v>
      </c>
      <c r="K869">
        <v>7393</v>
      </c>
      <c r="L869">
        <v>6709</v>
      </c>
      <c r="M869">
        <v>183</v>
      </c>
      <c r="N869">
        <v>14285</v>
      </c>
      <c r="O869">
        <v>5965</v>
      </c>
      <c r="P869">
        <v>5315</v>
      </c>
      <c r="Q869">
        <v>134</v>
      </c>
      <c r="R869">
        <v>11414</v>
      </c>
      <c r="S869" s="105">
        <f>Table1[[#This Row],[Female Voters]]/Table1[[#This Row],[Female Population]]</f>
        <v>0.76431527462314086</v>
      </c>
      <c r="T869" s="94">
        <f>Table1[[#This Row],[Male Voters]]/Table1[[#This Row],[Male Population]]</f>
        <v>0.76496015029659725</v>
      </c>
      <c r="U869" s="94">
        <f>Table1[[#This Row],[Total Voters]]/Table1[[#This Row],[Total Population]]</f>
        <v>0.77454432556952735</v>
      </c>
      <c r="V869" s="94">
        <f>Table1[[#This Row],[Female Ballots]]/Table1[[#This Row],[Female Population]]</f>
        <v>0.61668343204748211</v>
      </c>
      <c r="W869" s="94">
        <f>Table1[[#This Row],[Male Ballots]]/Table1[[#This Row],[Male Population]]</f>
        <v>0.60601627646838785</v>
      </c>
      <c r="X869" s="94">
        <f>Table1[[#This Row],[Total Ballots]]/Table1[[#This Row],[Total Population]]</f>
        <v>0.61887636906199406</v>
      </c>
      <c r="Y869" s="94">
        <f>Table1[[#This Row],[Female Ballots]]/Table1[[#This Row],[Female Voters]]</f>
        <v>0.80684431218720409</v>
      </c>
      <c r="Z869" s="95">
        <f>Table1[[#This Row],[Male Ballots]]/Table1[[#This Row],[Male Voters]]</f>
        <v>0.7922194067670294</v>
      </c>
      <c r="AA869" s="94">
        <f>Table1[[#This Row],[Total Ballots]]/Table1[[#This Row],[Total Voters]]</f>
        <v>0.79901995099754985</v>
      </c>
    </row>
    <row r="870" spans="1:27" s="7" customFormat="1" x14ac:dyDescent="0.35">
      <c r="A870" s="102" t="s">
        <v>33</v>
      </c>
      <c r="B870" s="103">
        <v>2024</v>
      </c>
      <c r="C870" s="17" t="s">
        <v>81</v>
      </c>
      <c r="D870" s="116"/>
      <c r="E870" s="117"/>
      <c r="F870" s="117"/>
      <c r="G870" s="110" t="s">
        <v>79</v>
      </c>
      <c r="H870" s="122">
        <v>34445.222300000001</v>
      </c>
      <c r="I870" s="122">
        <v>31987.526900000004</v>
      </c>
      <c r="J870" s="123">
        <v>66432.748200000002</v>
      </c>
      <c r="K870">
        <v>28967</v>
      </c>
      <c r="L870">
        <v>26193</v>
      </c>
      <c r="M870">
        <v>1274</v>
      </c>
      <c r="N870">
        <v>56434</v>
      </c>
      <c r="O870">
        <v>15701</v>
      </c>
      <c r="P870">
        <v>13391</v>
      </c>
      <c r="Q870">
        <v>579</v>
      </c>
      <c r="R870">
        <v>29671</v>
      </c>
      <c r="S870" s="105">
        <f>Table1[[#This Row],[Female Voters]]/Table1[[#This Row],[Female Population]]</f>
        <v>0.84095842807204058</v>
      </c>
      <c r="T870" s="94">
        <f>Table1[[#This Row],[Male Voters]]/Table1[[#This Row],[Male Population]]</f>
        <v>0.81885042510116646</v>
      </c>
      <c r="U870" s="94">
        <f>Table1[[#This Row],[Total Voters]]/Table1[[#This Row],[Total Population]]</f>
        <v>0.849490673336317</v>
      </c>
      <c r="V870" s="94">
        <f>Table1[[#This Row],[Female Ballots]]/Table1[[#This Row],[Female Population]]</f>
        <v>0.45582519001481375</v>
      </c>
      <c r="W870" s="94">
        <f>Table1[[#This Row],[Male Ballots]]/Table1[[#This Row],[Male Population]]</f>
        <v>0.41863192618370249</v>
      </c>
      <c r="X870" s="94">
        <f>Table1[[#This Row],[Total Ballots]]/Table1[[#This Row],[Total Population]]</f>
        <v>0.44663213255416701</v>
      </c>
      <c r="Y870" s="94">
        <f>Table1[[#This Row],[Female Ballots]]/Table1[[#This Row],[Female Voters]]</f>
        <v>0.54203058652949909</v>
      </c>
      <c r="Z870" s="95">
        <f>Table1[[#This Row],[Male Ballots]]/Table1[[#This Row],[Male Voters]]</f>
        <v>0.51124346199366244</v>
      </c>
      <c r="AA870" s="94">
        <f>Table1[[#This Row],[Total Ballots]]/Table1[[#This Row],[Total Voters]]</f>
        <v>0.52576460998688734</v>
      </c>
    </row>
    <row r="871" spans="1:27" s="7" customFormat="1" x14ac:dyDescent="0.35">
      <c r="A871" s="102" t="s">
        <v>33</v>
      </c>
      <c r="B871" s="103">
        <v>2024</v>
      </c>
      <c r="C871" s="17" t="s">
        <v>81</v>
      </c>
      <c r="D871" s="116"/>
      <c r="E871" s="117"/>
      <c r="F871" s="117"/>
      <c r="G871" s="110" t="s">
        <v>62</v>
      </c>
      <c r="H871" s="122">
        <v>2168.2433000000001</v>
      </c>
      <c r="I871" s="122">
        <v>2424.2019</v>
      </c>
      <c r="J871" s="123">
        <v>4592.4452000000001</v>
      </c>
      <c r="K871">
        <v>1597</v>
      </c>
      <c r="L871">
        <v>1669</v>
      </c>
      <c r="M871">
        <v>132</v>
      </c>
      <c r="N871">
        <v>3398</v>
      </c>
      <c r="O871">
        <v>324</v>
      </c>
      <c r="P871">
        <v>303</v>
      </c>
      <c r="Q871">
        <v>32</v>
      </c>
      <c r="R871">
        <v>659</v>
      </c>
      <c r="S871" s="105">
        <f>Table1[[#This Row],[Female Voters]]/Table1[[#This Row],[Female Population]]</f>
        <v>0.73654095921799911</v>
      </c>
      <c r="T871" s="94">
        <f>Table1[[#This Row],[Male Voters]]/Table1[[#This Row],[Male Population]]</f>
        <v>0.68847400870364794</v>
      </c>
      <c r="U871" s="94">
        <f>Table1[[#This Row],[Total Voters]]/Table1[[#This Row],[Total Population]]</f>
        <v>0.73991084313863997</v>
      </c>
      <c r="V871" s="94">
        <f>Table1[[#This Row],[Female Ballots]]/Table1[[#This Row],[Female Population]]</f>
        <v>0.14942972497597479</v>
      </c>
      <c r="W871" s="94">
        <f>Table1[[#This Row],[Male Ballots]]/Table1[[#This Row],[Male Population]]</f>
        <v>0.1249895893572231</v>
      </c>
      <c r="X871" s="94">
        <f>Table1[[#This Row],[Total Ballots]]/Table1[[#This Row],[Total Population]]</f>
        <v>0.14349654079704641</v>
      </c>
      <c r="Y871" s="94">
        <f>Table1[[#This Row],[Female Ballots]]/Table1[[#This Row],[Female Voters]]</f>
        <v>0.2028804007514089</v>
      </c>
      <c r="Z871" s="95">
        <f>Table1[[#This Row],[Male Ballots]]/Table1[[#This Row],[Male Voters]]</f>
        <v>0.18154583582983821</v>
      </c>
      <c r="AA871" s="94">
        <f>Table1[[#This Row],[Total Ballots]]/Table1[[#This Row],[Total Voters]]</f>
        <v>0.19393761035903473</v>
      </c>
    </row>
    <row r="872" spans="1:27" s="7" customFormat="1" x14ac:dyDescent="0.35">
      <c r="A872" s="102" t="s">
        <v>33</v>
      </c>
      <c r="B872" s="103">
        <v>2024</v>
      </c>
      <c r="C872" s="17" t="s">
        <v>81</v>
      </c>
      <c r="D872" s="116"/>
      <c r="E872" s="117"/>
      <c r="F872" s="117"/>
      <c r="G872" s="110" t="s">
        <v>63</v>
      </c>
      <c r="H872" s="122">
        <v>3419.7460000000001</v>
      </c>
      <c r="I872" s="122">
        <v>3652.9949999999999</v>
      </c>
      <c r="J872" s="123">
        <v>7072.741</v>
      </c>
      <c r="K872">
        <v>3116</v>
      </c>
      <c r="L872">
        <v>2985</v>
      </c>
      <c r="M872">
        <v>191</v>
      </c>
      <c r="N872">
        <v>6292</v>
      </c>
      <c r="O872">
        <v>622</v>
      </c>
      <c r="P872">
        <v>572</v>
      </c>
      <c r="Q872">
        <v>72</v>
      </c>
      <c r="R872">
        <v>1266</v>
      </c>
      <c r="S872" s="105">
        <f>Table1[[#This Row],[Female Voters]]/Table1[[#This Row],[Female Population]]</f>
        <v>0.91117878345350789</v>
      </c>
      <c r="T872" s="94">
        <f>Table1[[#This Row],[Male Voters]]/Table1[[#This Row],[Male Population]]</f>
        <v>0.81713771850221528</v>
      </c>
      <c r="U872" s="94">
        <f>Table1[[#This Row],[Total Voters]]/Table1[[#This Row],[Total Population]]</f>
        <v>0.88961266926075766</v>
      </c>
      <c r="V872" s="94">
        <f>Table1[[#This Row],[Female Ballots]]/Table1[[#This Row],[Female Population]]</f>
        <v>0.18188485343648328</v>
      </c>
      <c r="W872" s="94">
        <f>Table1[[#This Row],[Male Ballots]]/Table1[[#This Row],[Male Population]]</f>
        <v>0.1565838442154999</v>
      </c>
      <c r="X872" s="94">
        <f>Table1[[#This Row],[Total Ballots]]/Table1[[#This Row],[Total Population]]</f>
        <v>0.17899708189512384</v>
      </c>
      <c r="Y872" s="94">
        <f>Table1[[#This Row],[Female Ballots]]/Table1[[#This Row],[Female Voters]]</f>
        <v>0.19961489088575096</v>
      </c>
      <c r="Z872" s="95">
        <f>Table1[[#This Row],[Male Ballots]]/Table1[[#This Row],[Male Voters]]</f>
        <v>0.19162479061976551</v>
      </c>
      <c r="AA872" s="94">
        <f>Table1[[#This Row],[Total Ballots]]/Table1[[#This Row],[Total Voters]]</f>
        <v>0.20120788302606485</v>
      </c>
    </row>
    <row r="873" spans="1:27" s="7" customFormat="1" x14ac:dyDescent="0.35">
      <c r="A873" s="102" t="s">
        <v>33</v>
      </c>
      <c r="B873" s="103">
        <v>2024</v>
      </c>
      <c r="C873" s="17" t="s">
        <v>81</v>
      </c>
      <c r="D873" s="116"/>
      <c r="E873" s="117"/>
      <c r="F873" s="117"/>
      <c r="G873" s="110" t="s">
        <v>64</v>
      </c>
      <c r="H873" s="122">
        <v>4286.2669999999998</v>
      </c>
      <c r="I873" s="122">
        <v>4295.683</v>
      </c>
      <c r="J873" s="123">
        <v>8581.9500000000007</v>
      </c>
      <c r="K873">
        <v>3471</v>
      </c>
      <c r="L873">
        <v>3563</v>
      </c>
      <c r="M873">
        <v>205</v>
      </c>
      <c r="N873">
        <v>7239</v>
      </c>
      <c r="O873">
        <v>1054</v>
      </c>
      <c r="P873">
        <v>965</v>
      </c>
      <c r="Q873">
        <v>65</v>
      </c>
      <c r="R873">
        <v>2084</v>
      </c>
      <c r="S873" s="105">
        <f>Table1[[#This Row],[Female Voters]]/Table1[[#This Row],[Female Population]]</f>
        <v>0.80979556336551128</v>
      </c>
      <c r="T873" s="94">
        <f>Table1[[#This Row],[Male Voters]]/Table1[[#This Row],[Male Population]]</f>
        <v>0.8294373677014808</v>
      </c>
      <c r="U873" s="94">
        <f>Table1[[#This Row],[Total Voters]]/Table1[[#This Row],[Total Population]]</f>
        <v>0.84351458584587413</v>
      </c>
      <c r="V873" s="94">
        <f>Table1[[#This Row],[Female Ballots]]/Table1[[#This Row],[Female Population]]</f>
        <v>0.2459016202210455</v>
      </c>
      <c r="W873" s="94">
        <f>Table1[[#This Row],[Male Ballots]]/Table1[[#This Row],[Male Population]]</f>
        <v>0.224644136916062</v>
      </c>
      <c r="X873" s="94">
        <f>Table1[[#This Row],[Total Ballots]]/Table1[[#This Row],[Total Population]]</f>
        <v>0.24283525306020193</v>
      </c>
      <c r="Y873" s="94">
        <f>Table1[[#This Row],[Female Ballots]]/Table1[[#This Row],[Female Voters]]</f>
        <v>0.30365888792855084</v>
      </c>
      <c r="Z873" s="95">
        <f>Table1[[#This Row],[Male Ballots]]/Table1[[#This Row],[Male Voters]]</f>
        <v>0.2708391804658995</v>
      </c>
      <c r="AA873" s="94">
        <f>Table1[[#This Row],[Total Ballots]]/Table1[[#This Row],[Total Voters]]</f>
        <v>0.28788506699820415</v>
      </c>
    </row>
    <row r="874" spans="1:27" s="7" customFormat="1" x14ac:dyDescent="0.35">
      <c r="A874" s="102" t="s">
        <v>33</v>
      </c>
      <c r="B874" s="103">
        <v>2024</v>
      </c>
      <c r="C874" s="17" t="s">
        <v>81</v>
      </c>
      <c r="D874" s="116"/>
      <c r="E874" s="117"/>
      <c r="F874" s="117"/>
      <c r="G874" s="110" t="s">
        <v>65</v>
      </c>
      <c r="H874" s="122">
        <v>3894.8559999999998</v>
      </c>
      <c r="I874" s="122">
        <v>3706.7579999999998</v>
      </c>
      <c r="J874" s="123">
        <v>7601.6139999999996</v>
      </c>
      <c r="K874">
        <v>3370</v>
      </c>
      <c r="L874">
        <v>3100</v>
      </c>
      <c r="M874">
        <v>160</v>
      </c>
      <c r="N874">
        <v>6630</v>
      </c>
      <c r="O874">
        <v>1337</v>
      </c>
      <c r="P874">
        <v>1141</v>
      </c>
      <c r="Q874">
        <v>47</v>
      </c>
      <c r="R874">
        <v>2525</v>
      </c>
      <c r="S874" s="105">
        <f>Table1[[#This Row],[Female Voters]]/Table1[[#This Row],[Female Population]]</f>
        <v>0.86524379848703015</v>
      </c>
      <c r="T874" s="94">
        <f>Table1[[#This Row],[Male Voters]]/Table1[[#This Row],[Male Population]]</f>
        <v>0.8363103283246438</v>
      </c>
      <c r="U874" s="94">
        <f>Table1[[#This Row],[Total Voters]]/Table1[[#This Row],[Total Population]]</f>
        <v>0.87218319688424073</v>
      </c>
      <c r="V874" s="94">
        <f>Table1[[#This Row],[Female Ballots]]/Table1[[#This Row],[Female Population]]</f>
        <v>0.34327328147690184</v>
      </c>
      <c r="W874" s="94">
        <f>Table1[[#This Row],[Male Ballots]]/Table1[[#This Row],[Male Population]]</f>
        <v>0.30781615632852216</v>
      </c>
      <c r="X874" s="94">
        <f>Table1[[#This Row],[Total Ballots]]/Table1[[#This Row],[Total Population]]</f>
        <v>0.33216630047250495</v>
      </c>
      <c r="Y874" s="94">
        <f>Table1[[#This Row],[Female Ballots]]/Table1[[#This Row],[Female Voters]]</f>
        <v>0.3967359050445104</v>
      </c>
      <c r="Z874" s="95">
        <f>Table1[[#This Row],[Male Ballots]]/Table1[[#This Row],[Male Voters]]</f>
        <v>0.36806451612903224</v>
      </c>
      <c r="AA874" s="94">
        <f>Table1[[#This Row],[Total Ballots]]/Table1[[#This Row],[Total Voters]]</f>
        <v>0.38084464555052788</v>
      </c>
    </row>
    <row r="875" spans="1:27" s="7" customFormat="1" x14ac:dyDescent="0.35">
      <c r="A875" s="102" t="s">
        <v>33</v>
      </c>
      <c r="B875" s="103">
        <v>2024</v>
      </c>
      <c r="C875" s="17" t="s">
        <v>81</v>
      </c>
      <c r="D875" s="116"/>
      <c r="E875" s="117"/>
      <c r="F875" s="117"/>
      <c r="G875" s="110" t="s">
        <v>66</v>
      </c>
      <c r="H875" s="122">
        <v>5773.6630000000005</v>
      </c>
      <c r="I875" s="122">
        <v>4822.8580000000002</v>
      </c>
      <c r="J875" s="123">
        <v>10596.52</v>
      </c>
      <c r="K875">
        <v>5602</v>
      </c>
      <c r="L875">
        <v>4594</v>
      </c>
      <c r="M875">
        <v>251</v>
      </c>
      <c r="N875">
        <v>10447</v>
      </c>
      <c r="O875">
        <v>2751</v>
      </c>
      <c r="P875">
        <v>2113</v>
      </c>
      <c r="Q875">
        <v>119</v>
      </c>
      <c r="R875">
        <v>4983</v>
      </c>
      <c r="S875" s="105">
        <f>Table1[[#This Row],[Female Voters]]/Table1[[#This Row],[Female Population]]</f>
        <v>0.97026792176820842</v>
      </c>
      <c r="T875" s="94">
        <f>Table1[[#This Row],[Male Voters]]/Table1[[#This Row],[Male Population]]</f>
        <v>0.95254722407336057</v>
      </c>
      <c r="U875" s="94">
        <f>Table1[[#This Row],[Total Voters]]/Table1[[#This Row],[Total Population]]</f>
        <v>0.98588970718688773</v>
      </c>
      <c r="V875" s="94">
        <f>Table1[[#This Row],[Female Ballots]]/Table1[[#This Row],[Female Population]]</f>
        <v>0.47647394730173892</v>
      </c>
      <c r="W875" s="94">
        <f>Table1[[#This Row],[Male Ballots]]/Table1[[#This Row],[Male Population]]</f>
        <v>0.43812196004941467</v>
      </c>
      <c r="X875" s="94">
        <f>Table1[[#This Row],[Total Ballots]]/Table1[[#This Row],[Total Population]]</f>
        <v>0.47024872316571853</v>
      </c>
      <c r="Y875" s="94">
        <f>Table1[[#This Row],[Female Ballots]]/Table1[[#This Row],[Female Voters]]</f>
        <v>0.49107461620849696</v>
      </c>
      <c r="Z875" s="95">
        <f>Table1[[#This Row],[Male Ballots]]/Table1[[#This Row],[Male Voters]]</f>
        <v>0.45994775794514586</v>
      </c>
      <c r="AA875" s="94">
        <f>Table1[[#This Row],[Total Ballots]]/Table1[[#This Row],[Total Voters]]</f>
        <v>0.47697903704412747</v>
      </c>
    </row>
    <row r="876" spans="1:27" s="7" customFormat="1" x14ac:dyDescent="0.35">
      <c r="A876" s="102" t="s">
        <v>33</v>
      </c>
      <c r="B876" s="103">
        <v>2024</v>
      </c>
      <c r="C876" s="17" t="s">
        <v>81</v>
      </c>
      <c r="D876" s="116"/>
      <c r="E876" s="117"/>
      <c r="F876" s="117"/>
      <c r="G876" s="110" t="s">
        <v>67</v>
      </c>
      <c r="H876" s="122">
        <v>14902.447</v>
      </c>
      <c r="I876" s="122">
        <v>13085.031000000001</v>
      </c>
      <c r="J876" s="123">
        <v>27987.478000000003</v>
      </c>
      <c r="K876">
        <v>11811</v>
      </c>
      <c r="L876">
        <v>10282</v>
      </c>
      <c r="M876">
        <v>335</v>
      </c>
      <c r="N876">
        <v>22428</v>
      </c>
      <c r="O876">
        <v>9613</v>
      </c>
      <c r="P876">
        <v>8297</v>
      </c>
      <c r="Q876">
        <v>244</v>
      </c>
      <c r="R876">
        <v>18154</v>
      </c>
      <c r="S876" s="105">
        <f>Table1[[#This Row],[Female Voters]]/Table1[[#This Row],[Female Population]]</f>
        <v>0.79255440398479526</v>
      </c>
      <c r="T876" s="94">
        <f>Table1[[#This Row],[Male Voters]]/Table1[[#This Row],[Male Population]]</f>
        <v>0.78578338866755448</v>
      </c>
      <c r="U876" s="94">
        <f>Table1[[#This Row],[Total Voters]]/Table1[[#This Row],[Total Population]]</f>
        <v>0.80135837891502759</v>
      </c>
      <c r="V876" s="94">
        <f>Table1[[#This Row],[Female Ballots]]/Table1[[#This Row],[Female Population]]</f>
        <v>0.64506184789652332</v>
      </c>
      <c r="W876" s="94">
        <f>Table1[[#This Row],[Male Ballots]]/Table1[[#This Row],[Male Population]]</f>
        <v>0.6340833277353336</v>
      </c>
      <c r="X876" s="94">
        <f>Table1[[#This Row],[Total Ballots]]/Table1[[#This Row],[Total Population]]</f>
        <v>0.6486472271635193</v>
      </c>
      <c r="Y876" s="94">
        <f>Table1[[#This Row],[Female Ballots]]/Table1[[#This Row],[Female Voters]]</f>
        <v>0.81390229447125562</v>
      </c>
      <c r="Z876" s="95">
        <f>Table1[[#This Row],[Male Ballots]]/Table1[[#This Row],[Male Voters]]</f>
        <v>0.80694417428515852</v>
      </c>
      <c r="AA876" s="94">
        <f>Table1[[#This Row],[Total Ballots]]/Table1[[#This Row],[Total Voters]]</f>
        <v>0.80943463527733195</v>
      </c>
    </row>
    <row r="877" spans="1:27" s="7" customFormat="1" x14ac:dyDescent="0.35">
      <c r="A877" s="102" t="s">
        <v>51</v>
      </c>
      <c r="B877" s="103">
        <v>2024</v>
      </c>
      <c r="C877" s="17" t="s">
        <v>81</v>
      </c>
      <c r="D877" s="116"/>
      <c r="E877" s="117"/>
      <c r="F877" s="117"/>
      <c r="G877" s="110" t="s">
        <v>79</v>
      </c>
      <c r="H877" s="122">
        <v>213494.41399999999</v>
      </c>
      <c r="I877" s="122">
        <v>204752.82699999999</v>
      </c>
      <c r="J877" s="123">
        <v>418247.26699999999</v>
      </c>
      <c r="K877">
        <v>166572</v>
      </c>
      <c r="L877">
        <v>154042</v>
      </c>
      <c r="M877">
        <v>5524</v>
      </c>
      <c r="N877">
        <v>326138</v>
      </c>
      <c r="O877">
        <v>70966</v>
      </c>
      <c r="P877">
        <v>63682</v>
      </c>
      <c r="Q877">
        <v>2085</v>
      </c>
      <c r="R877">
        <v>136733</v>
      </c>
      <c r="S877" s="105">
        <f>Table1[[#This Row],[Female Voters]]/Table1[[#This Row],[Female Population]]</f>
        <v>0.78021713486143018</v>
      </c>
      <c r="T877" s="94">
        <f>Table1[[#This Row],[Male Voters]]/Table1[[#This Row],[Male Population]]</f>
        <v>0.7523314928394127</v>
      </c>
      <c r="U877" s="94">
        <f>Table1[[#This Row],[Total Voters]]/Table1[[#This Row],[Total Population]]</f>
        <v>0.77977317661707524</v>
      </c>
      <c r="V877" s="94">
        <f>Table1[[#This Row],[Female Ballots]]/Table1[[#This Row],[Female Population]]</f>
        <v>0.33240213957073372</v>
      </c>
      <c r="W877" s="94">
        <f>Table1[[#This Row],[Male Ballots]]/Table1[[#This Row],[Male Population]]</f>
        <v>0.31101890475973748</v>
      </c>
      <c r="X877" s="94">
        <f>Table1[[#This Row],[Total Ballots]]/Table1[[#This Row],[Total Population]]</f>
        <v>0.326919051930111</v>
      </c>
      <c r="Y877" s="94">
        <f>Table1[[#This Row],[Female Ballots]]/Table1[[#This Row],[Female Voters]]</f>
        <v>0.42603798957808037</v>
      </c>
      <c r="Z877" s="95">
        <f>Table1[[#This Row],[Male Ballots]]/Table1[[#This Row],[Male Voters]]</f>
        <v>0.4134067332286</v>
      </c>
      <c r="AA877" s="94">
        <f>Table1[[#This Row],[Total Ballots]]/Table1[[#This Row],[Total Voters]]</f>
        <v>0.41924890690443922</v>
      </c>
    </row>
    <row r="878" spans="1:27" s="7" customFormat="1" x14ac:dyDescent="0.35">
      <c r="A878" s="102" t="s">
        <v>51</v>
      </c>
      <c r="B878" s="103">
        <v>2024</v>
      </c>
      <c r="C878" s="17" t="s">
        <v>81</v>
      </c>
      <c r="D878" s="116"/>
      <c r="E878" s="117"/>
      <c r="F878" s="117"/>
      <c r="G878" s="110" t="s">
        <v>62</v>
      </c>
      <c r="H878" s="122">
        <v>22394.143</v>
      </c>
      <c r="I878" s="122">
        <v>22285.873000000003</v>
      </c>
      <c r="J878" s="123">
        <v>44680.017</v>
      </c>
      <c r="K878">
        <v>16179</v>
      </c>
      <c r="L878">
        <v>16241</v>
      </c>
      <c r="M878">
        <v>1041</v>
      </c>
      <c r="N878">
        <v>33461</v>
      </c>
      <c r="O878">
        <v>3176</v>
      </c>
      <c r="P878">
        <v>3003</v>
      </c>
      <c r="Q878">
        <v>342</v>
      </c>
      <c r="R878">
        <v>6521</v>
      </c>
      <c r="S878" s="105">
        <f>Table1[[#This Row],[Female Voters]]/Table1[[#This Row],[Female Population]]</f>
        <v>0.72246569114075943</v>
      </c>
      <c r="T878" s="94">
        <f>Table1[[#This Row],[Male Voters]]/Table1[[#This Row],[Male Population]]</f>
        <v>0.72875763045046504</v>
      </c>
      <c r="U878" s="94">
        <f>Table1[[#This Row],[Total Voters]]/Table1[[#This Row],[Total Population]]</f>
        <v>0.74890302749884807</v>
      </c>
      <c r="V878" s="94">
        <f>Table1[[#This Row],[Female Ballots]]/Table1[[#This Row],[Female Population]]</f>
        <v>0.14182279714834364</v>
      </c>
      <c r="W878" s="94">
        <f>Table1[[#This Row],[Male Ballots]]/Table1[[#This Row],[Male Population]]</f>
        <v>0.13474904034497548</v>
      </c>
      <c r="X878" s="94">
        <f>Table1[[#This Row],[Total Ballots]]/Table1[[#This Row],[Total Population]]</f>
        <v>0.14594891492543524</v>
      </c>
      <c r="Y878" s="94">
        <f>Table1[[#This Row],[Female Ballots]]/Table1[[#This Row],[Female Voters]]</f>
        <v>0.19630385067062242</v>
      </c>
      <c r="Z878" s="95">
        <f>Table1[[#This Row],[Male Ballots]]/Table1[[#This Row],[Male Voters]]</f>
        <v>0.1849024074872237</v>
      </c>
      <c r="AA878" s="94">
        <f>Table1[[#This Row],[Total Ballots]]/Table1[[#This Row],[Total Voters]]</f>
        <v>0.19488359582797884</v>
      </c>
    </row>
    <row r="879" spans="1:27" s="7" customFormat="1" x14ac:dyDescent="0.35">
      <c r="A879" s="102" t="s">
        <v>51</v>
      </c>
      <c r="B879" s="103">
        <v>2024</v>
      </c>
      <c r="C879" s="17" t="s">
        <v>81</v>
      </c>
      <c r="D879" s="116"/>
      <c r="E879" s="117"/>
      <c r="F879" s="117"/>
      <c r="G879" s="110" t="s">
        <v>63</v>
      </c>
      <c r="H879" s="122">
        <v>34196.25</v>
      </c>
      <c r="I879" s="122">
        <v>35456.28</v>
      </c>
      <c r="J879" s="123">
        <v>69652.53</v>
      </c>
      <c r="K879">
        <v>27525</v>
      </c>
      <c r="L879">
        <v>26744</v>
      </c>
      <c r="M879">
        <v>1258</v>
      </c>
      <c r="N879">
        <v>55527</v>
      </c>
      <c r="O879">
        <v>5798</v>
      </c>
      <c r="P879">
        <v>5332</v>
      </c>
      <c r="Q879">
        <v>386</v>
      </c>
      <c r="R879">
        <v>11516</v>
      </c>
      <c r="S879" s="105">
        <f>Table1[[#This Row],[Female Voters]]/Table1[[#This Row],[Female Population]]</f>
        <v>0.80491281938809078</v>
      </c>
      <c r="T879" s="94">
        <f>Table1[[#This Row],[Male Voters]]/Table1[[#This Row],[Male Population]]</f>
        <v>0.75428104696826626</v>
      </c>
      <c r="U879" s="94">
        <f>Table1[[#This Row],[Total Voters]]/Table1[[#This Row],[Total Population]]</f>
        <v>0.79720004427692726</v>
      </c>
      <c r="V879" s="94">
        <f>Table1[[#This Row],[Female Ballots]]/Table1[[#This Row],[Female Population]]</f>
        <v>0.16955075483422891</v>
      </c>
      <c r="W879" s="94">
        <f>Table1[[#This Row],[Male Ballots]]/Table1[[#This Row],[Male Population]]</f>
        <v>0.15038238642068485</v>
      </c>
      <c r="X879" s="94">
        <f>Table1[[#This Row],[Total Ballots]]/Table1[[#This Row],[Total Population]]</f>
        <v>0.16533498496034529</v>
      </c>
      <c r="Y879" s="94">
        <f>Table1[[#This Row],[Female Ballots]]/Table1[[#This Row],[Female Voters]]</f>
        <v>0.21064486830154405</v>
      </c>
      <c r="Z879" s="95">
        <f>Table1[[#This Row],[Male Ballots]]/Table1[[#This Row],[Male Voters]]</f>
        <v>0.19937182171702064</v>
      </c>
      <c r="AA879" s="94">
        <f>Table1[[#This Row],[Total Ballots]]/Table1[[#This Row],[Total Voters]]</f>
        <v>0.20739460082482397</v>
      </c>
    </row>
    <row r="880" spans="1:27" s="7" customFormat="1" x14ac:dyDescent="0.35">
      <c r="A880" s="102" t="s">
        <v>51</v>
      </c>
      <c r="B880" s="103">
        <v>2024</v>
      </c>
      <c r="C880" s="17" t="s">
        <v>81</v>
      </c>
      <c r="D880" s="116"/>
      <c r="E880" s="117"/>
      <c r="F880" s="117"/>
      <c r="G880" s="110" t="s">
        <v>64</v>
      </c>
      <c r="H880" s="122">
        <v>37347.009999999995</v>
      </c>
      <c r="I880" s="122">
        <v>37455.279999999999</v>
      </c>
      <c r="J880" s="123">
        <v>74802.299999999988</v>
      </c>
      <c r="K880">
        <v>28378</v>
      </c>
      <c r="L880">
        <v>26674</v>
      </c>
      <c r="M880">
        <v>995</v>
      </c>
      <c r="N880">
        <v>56047</v>
      </c>
      <c r="O880">
        <v>8407</v>
      </c>
      <c r="P880">
        <v>7826</v>
      </c>
      <c r="Q880">
        <v>341</v>
      </c>
      <c r="R880">
        <v>16574</v>
      </c>
      <c r="S880" s="105">
        <f>Table1[[#This Row],[Female Voters]]/Table1[[#This Row],[Female Population]]</f>
        <v>0.75984663832526367</v>
      </c>
      <c r="T880" s="94">
        <f>Table1[[#This Row],[Male Voters]]/Table1[[#This Row],[Male Population]]</f>
        <v>0.71215593635930641</v>
      </c>
      <c r="U880" s="94">
        <f>Table1[[#This Row],[Total Voters]]/Table1[[#This Row],[Total Population]]</f>
        <v>0.74926840484851409</v>
      </c>
      <c r="V880" s="94">
        <f>Table1[[#This Row],[Female Ballots]]/Table1[[#This Row],[Female Population]]</f>
        <v>0.22510503518220071</v>
      </c>
      <c r="W880" s="94">
        <f>Table1[[#This Row],[Male Ballots]]/Table1[[#This Row],[Male Population]]</f>
        <v>0.20894250423438299</v>
      </c>
      <c r="X880" s="94">
        <f>Table1[[#This Row],[Total Ballots]]/Table1[[#This Row],[Total Population]]</f>
        <v>0.22157072710331102</v>
      </c>
      <c r="Y880" s="94">
        <f>Table1[[#This Row],[Female Ballots]]/Table1[[#This Row],[Female Voters]]</f>
        <v>0.296250616674889</v>
      </c>
      <c r="Z880" s="95">
        <f>Table1[[#This Row],[Male Ballots]]/Table1[[#This Row],[Male Voters]]</f>
        <v>0.29339431656294518</v>
      </c>
      <c r="AA880" s="94">
        <f>Table1[[#This Row],[Total Ballots]]/Table1[[#This Row],[Total Voters]]</f>
        <v>0.29571609541991545</v>
      </c>
    </row>
    <row r="881" spans="1:27" s="7" customFormat="1" x14ac:dyDescent="0.35">
      <c r="A881" s="106" t="s">
        <v>51</v>
      </c>
      <c r="B881" s="103">
        <v>2024</v>
      </c>
      <c r="C881" s="17" t="s">
        <v>81</v>
      </c>
      <c r="D881" s="116"/>
      <c r="E881" s="117"/>
      <c r="F881" s="117"/>
      <c r="G881" s="110" t="s">
        <v>65</v>
      </c>
      <c r="H881" s="122">
        <v>34766.61</v>
      </c>
      <c r="I881" s="122">
        <v>34541.22</v>
      </c>
      <c r="J881" s="123">
        <v>69307.839999999997</v>
      </c>
      <c r="K881">
        <v>26849</v>
      </c>
      <c r="L881">
        <v>25714</v>
      </c>
      <c r="M881">
        <v>744</v>
      </c>
      <c r="N881">
        <v>53307</v>
      </c>
      <c r="O881">
        <v>10105</v>
      </c>
      <c r="P881">
        <v>9132</v>
      </c>
      <c r="Q881">
        <v>237</v>
      </c>
      <c r="R881">
        <v>19474</v>
      </c>
      <c r="S881" s="105">
        <f>Table1[[#This Row],[Female Voters]]/Table1[[#This Row],[Female Population]]</f>
        <v>0.77226396246283435</v>
      </c>
      <c r="T881" s="94">
        <f>Table1[[#This Row],[Male Voters]]/Table1[[#This Row],[Male Population]]</f>
        <v>0.74444388472671197</v>
      </c>
      <c r="U881" s="94">
        <f>Table1[[#This Row],[Total Voters]]/Table1[[#This Row],[Total Population]]</f>
        <v>0.7691337661078459</v>
      </c>
      <c r="V881" s="94">
        <f>Table1[[#This Row],[Female Ballots]]/Table1[[#This Row],[Female Population]]</f>
        <v>0.29065243922257589</v>
      </c>
      <c r="W881" s="94">
        <f>Table1[[#This Row],[Male Ballots]]/Table1[[#This Row],[Male Population]]</f>
        <v>0.26437977581567762</v>
      </c>
      <c r="X881" s="94">
        <f>Table1[[#This Row],[Total Ballots]]/Table1[[#This Row],[Total Population]]</f>
        <v>0.28097831356452607</v>
      </c>
      <c r="Y881" s="94">
        <f>Table1[[#This Row],[Female Ballots]]/Table1[[#This Row],[Female Voters]]</f>
        <v>0.37636411039517298</v>
      </c>
      <c r="Z881" s="95">
        <f>Table1[[#This Row],[Male Ballots]]/Table1[[#This Row],[Male Voters]]</f>
        <v>0.35513727930310335</v>
      </c>
      <c r="AA881" s="94">
        <f>Table1[[#This Row],[Total Ballots]]/Table1[[#This Row],[Total Voters]]</f>
        <v>0.36531787570112745</v>
      </c>
    </row>
    <row r="882" spans="1:27" s="7" customFormat="1" x14ac:dyDescent="0.35">
      <c r="A882" s="102" t="s">
        <v>51</v>
      </c>
      <c r="B882" s="103">
        <v>2024</v>
      </c>
      <c r="C882" s="17" t="s">
        <v>81</v>
      </c>
      <c r="D882" s="116"/>
      <c r="E882" s="117"/>
      <c r="F882" s="117"/>
      <c r="G882" s="110" t="s">
        <v>66</v>
      </c>
      <c r="H882" s="122">
        <v>32594.68</v>
      </c>
      <c r="I882" s="122">
        <v>31141.480000000003</v>
      </c>
      <c r="J882" s="123">
        <v>63736.17</v>
      </c>
      <c r="K882">
        <v>27200</v>
      </c>
      <c r="L882">
        <v>25139</v>
      </c>
      <c r="M882">
        <v>751</v>
      </c>
      <c r="N882">
        <v>53090</v>
      </c>
      <c r="O882">
        <v>13345</v>
      </c>
      <c r="P882">
        <v>12177</v>
      </c>
      <c r="Q882">
        <v>308</v>
      </c>
      <c r="R882">
        <v>25830</v>
      </c>
      <c r="S882" s="105">
        <f>Table1[[#This Row],[Female Voters]]/Table1[[#This Row],[Female Population]]</f>
        <v>0.83449200912541555</v>
      </c>
      <c r="T882" s="94">
        <f>Table1[[#This Row],[Male Voters]]/Table1[[#This Row],[Male Population]]</f>
        <v>0.80725129313057686</v>
      </c>
      <c r="U882" s="94">
        <f>Table1[[#This Row],[Total Voters]]/Table1[[#This Row],[Total Population]]</f>
        <v>0.8329650181364836</v>
      </c>
      <c r="V882" s="94">
        <f>Table1[[#This Row],[Female Ballots]]/Table1[[#This Row],[Female Population]]</f>
        <v>0.409422641977157</v>
      </c>
      <c r="W882" s="94">
        <f>Table1[[#This Row],[Male Ballots]]/Table1[[#This Row],[Male Population]]</f>
        <v>0.3910218782151651</v>
      </c>
      <c r="X882" s="94">
        <f>Table1[[#This Row],[Total Ballots]]/Table1[[#This Row],[Total Population]]</f>
        <v>0.40526438912159296</v>
      </c>
      <c r="Y882" s="94">
        <f>Table1[[#This Row],[Female Ballots]]/Table1[[#This Row],[Female Voters]]</f>
        <v>0.49062499999999998</v>
      </c>
      <c r="Z882" s="95">
        <f>Table1[[#This Row],[Male Ballots]]/Table1[[#This Row],[Male Voters]]</f>
        <v>0.48438680934006922</v>
      </c>
      <c r="AA882" s="94">
        <f>Table1[[#This Row],[Total Ballots]]/Table1[[#This Row],[Total Voters]]</f>
        <v>0.48653230363533623</v>
      </c>
    </row>
    <row r="883" spans="1:27" s="7" customFormat="1" x14ac:dyDescent="0.35">
      <c r="A883" s="102" t="s">
        <v>51</v>
      </c>
      <c r="B883" s="103">
        <v>2024</v>
      </c>
      <c r="C883" s="17" t="s">
        <v>81</v>
      </c>
      <c r="D883" s="116"/>
      <c r="E883" s="117"/>
      <c r="F883" s="117"/>
      <c r="G883" s="110" t="s">
        <v>67</v>
      </c>
      <c r="H883" s="122">
        <v>52195.721000000005</v>
      </c>
      <c r="I883" s="122">
        <v>43872.694000000003</v>
      </c>
      <c r="J883" s="123">
        <v>96068.41</v>
      </c>
      <c r="K883">
        <v>40441</v>
      </c>
      <c r="L883">
        <v>33530</v>
      </c>
      <c r="M883">
        <v>735</v>
      </c>
      <c r="N883">
        <v>74706</v>
      </c>
      <c r="O883">
        <v>30135</v>
      </c>
      <c r="P883">
        <v>26212</v>
      </c>
      <c r="Q883">
        <v>471</v>
      </c>
      <c r="R883">
        <v>56818</v>
      </c>
      <c r="S883" s="105">
        <f>Table1[[#This Row],[Female Voters]]/Table1[[#This Row],[Female Population]]</f>
        <v>0.77479531320201511</v>
      </c>
      <c r="T883" s="94">
        <f>Table1[[#This Row],[Male Voters]]/Table1[[#This Row],[Male Population]]</f>
        <v>0.76425669232894611</v>
      </c>
      <c r="U883" s="94">
        <f>Table1[[#This Row],[Total Voters]]/Table1[[#This Row],[Total Population]]</f>
        <v>0.77763335523092347</v>
      </c>
      <c r="V883" s="94">
        <f>Table1[[#This Row],[Female Ballots]]/Table1[[#This Row],[Female Population]]</f>
        <v>0.57734617747688544</v>
      </c>
      <c r="W883" s="94">
        <f>Table1[[#This Row],[Male Ballots]]/Table1[[#This Row],[Male Population]]</f>
        <v>0.5974559027535441</v>
      </c>
      <c r="X883" s="94">
        <f>Table1[[#This Row],[Total Ballots]]/Table1[[#This Row],[Total Population]]</f>
        <v>0.59143270925374947</v>
      </c>
      <c r="Y883" s="94">
        <f>Table1[[#This Row],[Female Ballots]]/Table1[[#This Row],[Female Voters]]</f>
        <v>0.7451596152419574</v>
      </c>
      <c r="Z883" s="95">
        <f>Table1[[#This Row],[Male Ballots]]/Table1[[#This Row],[Male Voters]]</f>
        <v>0.78174768863704147</v>
      </c>
      <c r="AA883" s="94">
        <f>Table1[[#This Row],[Total Ballots]]/Table1[[#This Row],[Total Voters]]</f>
        <v>0.76055470778786172</v>
      </c>
    </row>
    <row r="884" spans="1:27" s="7" customFormat="1" x14ac:dyDescent="0.35">
      <c r="A884" s="102" t="s">
        <v>25</v>
      </c>
      <c r="B884" s="103">
        <v>2024</v>
      </c>
      <c r="C884" s="17" t="s">
        <v>81</v>
      </c>
      <c r="D884" s="116"/>
      <c r="E884" s="117"/>
      <c r="F884" s="117"/>
      <c r="G884" s="110" t="s">
        <v>79</v>
      </c>
      <c r="H884" s="122">
        <v>1710.9441500000003</v>
      </c>
      <c r="I884" s="122">
        <v>1615.4782</v>
      </c>
      <c r="J884" s="123">
        <v>3326.4223099999999</v>
      </c>
      <c r="K884">
        <v>1431</v>
      </c>
      <c r="L884">
        <v>1328</v>
      </c>
      <c r="M884">
        <v>41</v>
      </c>
      <c r="N884">
        <v>2800</v>
      </c>
      <c r="O884">
        <v>705</v>
      </c>
      <c r="P884">
        <v>623</v>
      </c>
      <c r="Q884">
        <v>18</v>
      </c>
      <c r="R884">
        <v>1346</v>
      </c>
      <c r="S884" s="105">
        <f>Table1[[#This Row],[Female Voters]]/Table1[[#This Row],[Female Population]]</f>
        <v>0.83638031083597897</v>
      </c>
      <c r="T884" s="94">
        <f>Table1[[#This Row],[Male Voters]]/Table1[[#This Row],[Male Population]]</f>
        <v>0.82204761413679239</v>
      </c>
      <c r="U884" s="94">
        <f>Table1[[#This Row],[Total Voters]]/Table1[[#This Row],[Total Population]]</f>
        <v>0.84174519620751342</v>
      </c>
      <c r="V884" s="94">
        <f>Table1[[#This Row],[Female Ballots]]/Table1[[#This Row],[Female Population]]</f>
        <v>0.41205319296950743</v>
      </c>
      <c r="W884" s="94">
        <f>Table1[[#This Row],[Male Ballots]]/Table1[[#This Row],[Male Population]]</f>
        <v>0.38564432500543799</v>
      </c>
      <c r="X884" s="94">
        <f>Table1[[#This Row],[Total Ballots]]/Table1[[#This Row],[Total Population]]</f>
        <v>0.40463894074832613</v>
      </c>
      <c r="Y884" s="94">
        <f>Table1[[#This Row],[Female Ballots]]/Table1[[#This Row],[Female Voters]]</f>
        <v>0.49266247379454925</v>
      </c>
      <c r="Z884" s="95">
        <f>Table1[[#This Row],[Male Ballots]]/Table1[[#This Row],[Male Voters]]</f>
        <v>0.46912650602409639</v>
      </c>
      <c r="AA884" s="94">
        <f>Table1[[#This Row],[Total Ballots]]/Table1[[#This Row],[Total Voters]]</f>
        <v>0.48071428571428571</v>
      </c>
    </row>
    <row r="885" spans="1:27" s="7" customFormat="1" x14ac:dyDescent="0.35">
      <c r="A885" s="102" t="s">
        <v>25</v>
      </c>
      <c r="B885" s="103">
        <v>2024</v>
      </c>
      <c r="C885" s="17" t="s">
        <v>81</v>
      </c>
      <c r="D885" s="116"/>
      <c r="E885" s="117"/>
      <c r="F885" s="117"/>
      <c r="G885" s="110" t="s">
        <v>62</v>
      </c>
      <c r="H885" s="122">
        <v>132.36977000000002</v>
      </c>
      <c r="I885" s="122">
        <v>132.37544</v>
      </c>
      <c r="J885" s="123">
        <v>264.74520999999999</v>
      </c>
      <c r="K885">
        <v>100</v>
      </c>
      <c r="L885">
        <v>93</v>
      </c>
      <c r="M885">
        <v>5</v>
      </c>
      <c r="N885">
        <v>198</v>
      </c>
      <c r="O885">
        <v>25</v>
      </c>
      <c r="P885">
        <v>20</v>
      </c>
      <c r="Q885">
        <v>3</v>
      </c>
      <c r="R885">
        <v>48</v>
      </c>
      <c r="S885" s="105">
        <f>Table1[[#This Row],[Female Voters]]/Table1[[#This Row],[Female Population]]</f>
        <v>0.75545949804098012</v>
      </c>
      <c r="T885" s="94">
        <f>Table1[[#This Row],[Male Voters]]/Table1[[#This Row],[Male Population]]</f>
        <v>0.7025472398807513</v>
      </c>
      <c r="U885" s="94">
        <f>Table1[[#This Row],[Total Voters]]/Table1[[#This Row],[Total Population]]</f>
        <v>0.74788888531732078</v>
      </c>
      <c r="V885" s="94">
        <f>Table1[[#This Row],[Female Ballots]]/Table1[[#This Row],[Female Population]]</f>
        <v>0.18886487451024503</v>
      </c>
      <c r="W885" s="94">
        <f>Table1[[#This Row],[Male Ballots]]/Table1[[#This Row],[Male Population]]</f>
        <v>0.15108542793134436</v>
      </c>
      <c r="X885" s="94">
        <f>Table1[[#This Row],[Total Ballots]]/Table1[[#This Row],[Total Population]]</f>
        <v>0.18130639644056262</v>
      </c>
      <c r="Y885" s="94">
        <f>Table1[[#This Row],[Female Ballots]]/Table1[[#This Row],[Female Voters]]</f>
        <v>0.25</v>
      </c>
      <c r="Z885" s="95">
        <f>Table1[[#This Row],[Male Ballots]]/Table1[[#This Row],[Male Voters]]</f>
        <v>0.21505376344086022</v>
      </c>
      <c r="AA885" s="94">
        <f>Table1[[#This Row],[Total Ballots]]/Table1[[#This Row],[Total Voters]]</f>
        <v>0.24242424242424243</v>
      </c>
    </row>
    <row r="886" spans="1:27" s="7" customFormat="1" x14ac:dyDescent="0.35">
      <c r="A886" s="102" t="s">
        <v>25</v>
      </c>
      <c r="B886" s="103">
        <v>2024</v>
      </c>
      <c r="C886" s="17" t="s">
        <v>81</v>
      </c>
      <c r="D886" s="116"/>
      <c r="E886" s="117"/>
      <c r="F886" s="117"/>
      <c r="G886" s="110" t="s">
        <v>63</v>
      </c>
      <c r="H886" s="122">
        <v>176.72106000000002</v>
      </c>
      <c r="I886" s="122">
        <v>173.27921000000001</v>
      </c>
      <c r="J886" s="123">
        <v>350.00020000000001</v>
      </c>
      <c r="K886">
        <v>157</v>
      </c>
      <c r="L886">
        <v>150</v>
      </c>
      <c r="M886">
        <v>7</v>
      </c>
      <c r="N886">
        <v>314</v>
      </c>
      <c r="O886">
        <v>26</v>
      </c>
      <c r="P886">
        <v>24</v>
      </c>
      <c r="Q886">
        <v>1</v>
      </c>
      <c r="R886">
        <v>51</v>
      </c>
      <c r="S886" s="105">
        <f>Table1[[#This Row],[Female Voters]]/Table1[[#This Row],[Female Population]]</f>
        <v>0.88840571689644676</v>
      </c>
      <c r="T886" s="94">
        <f>Table1[[#This Row],[Male Voters]]/Table1[[#This Row],[Male Population]]</f>
        <v>0.8656549161321776</v>
      </c>
      <c r="U886" s="94">
        <f>Table1[[#This Row],[Total Voters]]/Table1[[#This Row],[Total Population]]</f>
        <v>0.89714234449008889</v>
      </c>
      <c r="V886" s="94">
        <f>Table1[[#This Row],[Female Ballots]]/Table1[[#This Row],[Female Population]]</f>
        <v>0.14712451362616316</v>
      </c>
      <c r="W886" s="94">
        <f>Table1[[#This Row],[Male Ballots]]/Table1[[#This Row],[Male Population]]</f>
        <v>0.13850478658114843</v>
      </c>
      <c r="X886" s="94">
        <f>Table1[[#This Row],[Total Ballots]]/Table1[[#This Row],[Total Population]]</f>
        <v>0.14571420244902716</v>
      </c>
      <c r="Y886" s="94">
        <f>Table1[[#This Row],[Female Ballots]]/Table1[[#This Row],[Female Voters]]</f>
        <v>0.16560509554140126</v>
      </c>
      <c r="Z886" s="95">
        <f>Table1[[#This Row],[Male Ballots]]/Table1[[#This Row],[Male Voters]]</f>
        <v>0.16</v>
      </c>
      <c r="AA886" s="94">
        <f>Table1[[#This Row],[Total Ballots]]/Table1[[#This Row],[Total Voters]]</f>
        <v>0.16242038216560509</v>
      </c>
    </row>
    <row r="887" spans="1:27" s="7" customFormat="1" x14ac:dyDescent="0.35">
      <c r="A887" s="102" t="s">
        <v>25</v>
      </c>
      <c r="B887" s="103">
        <v>2024</v>
      </c>
      <c r="C887" s="17" t="s">
        <v>81</v>
      </c>
      <c r="D887" s="116"/>
      <c r="E887" s="117"/>
      <c r="F887" s="117"/>
      <c r="G887" s="110" t="s">
        <v>64</v>
      </c>
      <c r="H887" s="122">
        <v>216.7671</v>
      </c>
      <c r="I887" s="122">
        <v>208.79043000000001</v>
      </c>
      <c r="J887" s="123">
        <v>425.55759999999998</v>
      </c>
      <c r="K887">
        <v>176</v>
      </c>
      <c r="L887">
        <v>178</v>
      </c>
      <c r="M887">
        <v>5</v>
      </c>
      <c r="N887">
        <v>359</v>
      </c>
      <c r="O887">
        <v>56</v>
      </c>
      <c r="P887">
        <v>48</v>
      </c>
      <c r="Q887">
        <v>3</v>
      </c>
      <c r="R887">
        <v>107</v>
      </c>
      <c r="S887" s="105">
        <f>Table1[[#This Row],[Female Voters]]/Table1[[#This Row],[Female Population]]</f>
        <v>0.81193133090768843</v>
      </c>
      <c r="T887" s="94">
        <f>Table1[[#This Row],[Male Voters]]/Table1[[#This Row],[Male Population]]</f>
        <v>0.85252949572449266</v>
      </c>
      <c r="U887" s="94">
        <f>Table1[[#This Row],[Total Voters]]/Table1[[#This Row],[Total Population]]</f>
        <v>0.84359908035950959</v>
      </c>
      <c r="V887" s="94">
        <f>Table1[[#This Row],[Female Ballots]]/Table1[[#This Row],[Female Population]]</f>
        <v>0.25834178710699179</v>
      </c>
      <c r="W887" s="94">
        <f>Table1[[#This Row],[Male Ballots]]/Table1[[#This Row],[Male Population]]</f>
        <v>0.22989559435267218</v>
      </c>
      <c r="X887" s="94">
        <f>Table1[[#This Row],[Total Ballots]]/Table1[[#This Row],[Total Population]]</f>
        <v>0.25143482339405993</v>
      </c>
      <c r="Y887" s="94">
        <f>Table1[[#This Row],[Female Ballots]]/Table1[[#This Row],[Female Voters]]</f>
        <v>0.31818181818181818</v>
      </c>
      <c r="Z887" s="95">
        <f>Table1[[#This Row],[Male Ballots]]/Table1[[#This Row],[Male Voters]]</f>
        <v>0.2696629213483146</v>
      </c>
      <c r="AA887" s="94">
        <f>Table1[[#This Row],[Total Ballots]]/Table1[[#This Row],[Total Voters]]</f>
        <v>0.29805013927576601</v>
      </c>
    </row>
    <row r="888" spans="1:27" s="7" customFormat="1" x14ac:dyDescent="0.35">
      <c r="A888" s="102" t="s">
        <v>25</v>
      </c>
      <c r="B888" s="103">
        <v>2024</v>
      </c>
      <c r="C888" s="17" t="s">
        <v>81</v>
      </c>
      <c r="D888" s="116"/>
      <c r="E888" s="117"/>
      <c r="F888" s="117"/>
      <c r="G888" s="110" t="s">
        <v>65</v>
      </c>
      <c r="H888" s="122">
        <v>202.26323000000002</v>
      </c>
      <c r="I888" s="122">
        <v>213.84595000000002</v>
      </c>
      <c r="J888" s="123">
        <v>416.10919999999999</v>
      </c>
      <c r="K888">
        <v>182</v>
      </c>
      <c r="L888">
        <v>153</v>
      </c>
      <c r="M888">
        <v>3</v>
      </c>
      <c r="N888">
        <v>338</v>
      </c>
      <c r="O888">
        <v>64</v>
      </c>
      <c r="P888">
        <v>57</v>
      </c>
      <c r="Q888">
        <v>1</v>
      </c>
      <c r="R888">
        <v>122</v>
      </c>
      <c r="S888" s="105">
        <f>Table1[[#This Row],[Female Voters]]/Table1[[#This Row],[Female Population]]</f>
        <v>0.89981752985948049</v>
      </c>
      <c r="T888" s="94">
        <f>Table1[[#This Row],[Male Voters]]/Table1[[#This Row],[Male Population]]</f>
        <v>0.71546830791043736</v>
      </c>
      <c r="U888" s="94">
        <f>Table1[[#This Row],[Total Voters]]/Table1[[#This Row],[Total Population]]</f>
        <v>0.81228677472163557</v>
      </c>
      <c r="V888" s="94">
        <f>Table1[[#This Row],[Female Ballots]]/Table1[[#This Row],[Female Population]]</f>
        <v>0.31641935115937775</v>
      </c>
      <c r="W888" s="94">
        <f>Table1[[#This Row],[Male Ballots]]/Table1[[#This Row],[Male Population]]</f>
        <v>0.26654701667251585</v>
      </c>
      <c r="X888" s="94">
        <f>Table1[[#This Row],[Total Ballots]]/Table1[[#This Row],[Total Population]]</f>
        <v>0.29319226779893354</v>
      </c>
      <c r="Y888" s="94">
        <f>Table1[[#This Row],[Female Ballots]]/Table1[[#This Row],[Female Voters]]</f>
        <v>0.35164835164835168</v>
      </c>
      <c r="Z888" s="95">
        <f>Table1[[#This Row],[Male Ballots]]/Table1[[#This Row],[Male Voters]]</f>
        <v>0.37254901960784315</v>
      </c>
      <c r="AA888" s="94">
        <f>Table1[[#This Row],[Total Ballots]]/Table1[[#This Row],[Total Voters]]</f>
        <v>0.36094674556213019</v>
      </c>
    </row>
    <row r="889" spans="1:27" s="7" customFormat="1" x14ac:dyDescent="0.35">
      <c r="A889" s="102" t="s">
        <v>25</v>
      </c>
      <c r="B889" s="103">
        <v>2024</v>
      </c>
      <c r="C889" s="17" t="s">
        <v>81</v>
      </c>
      <c r="D889" s="116"/>
      <c r="E889" s="117"/>
      <c r="F889" s="117"/>
      <c r="G889" s="110" t="s">
        <v>66</v>
      </c>
      <c r="H889" s="122">
        <v>325.09130000000005</v>
      </c>
      <c r="I889" s="122">
        <v>297.01589999999999</v>
      </c>
      <c r="J889" s="123">
        <v>622.10709999999995</v>
      </c>
      <c r="K889">
        <v>295</v>
      </c>
      <c r="L889">
        <v>273</v>
      </c>
      <c r="M889">
        <v>11</v>
      </c>
      <c r="N889">
        <v>579</v>
      </c>
      <c r="O889">
        <v>129</v>
      </c>
      <c r="P889">
        <v>115</v>
      </c>
      <c r="Q889">
        <v>2</v>
      </c>
      <c r="R889">
        <v>246</v>
      </c>
      <c r="S889" s="105">
        <f>Table1[[#This Row],[Female Voters]]/Table1[[#This Row],[Female Population]]</f>
        <v>0.90743738758927095</v>
      </c>
      <c r="T889" s="94">
        <f>Table1[[#This Row],[Male Voters]]/Table1[[#This Row],[Male Population]]</f>
        <v>0.91914271256185276</v>
      </c>
      <c r="U889" s="94">
        <f>Table1[[#This Row],[Total Voters]]/Table1[[#This Row],[Total Population]]</f>
        <v>0.93070791186919433</v>
      </c>
      <c r="V889" s="94">
        <f>Table1[[#This Row],[Female Ballots]]/Table1[[#This Row],[Female Population]]</f>
        <v>0.39681160338649474</v>
      </c>
      <c r="W889" s="94">
        <f>Table1[[#This Row],[Male Ballots]]/Table1[[#This Row],[Male Population]]</f>
        <v>0.38718465913777683</v>
      </c>
      <c r="X889" s="94">
        <f>Table1[[#This Row],[Total Ballots]]/Table1[[#This Row],[Total Population]]</f>
        <v>0.39543030452473543</v>
      </c>
      <c r="Y889" s="94">
        <f>Table1[[#This Row],[Female Ballots]]/Table1[[#This Row],[Female Voters]]</f>
        <v>0.43728813559322033</v>
      </c>
      <c r="Z889" s="95">
        <f>Table1[[#This Row],[Male Ballots]]/Table1[[#This Row],[Male Voters]]</f>
        <v>0.42124542124542125</v>
      </c>
      <c r="AA889" s="94">
        <f>Table1[[#This Row],[Total Ballots]]/Table1[[#This Row],[Total Voters]]</f>
        <v>0.42487046632124353</v>
      </c>
    </row>
    <row r="890" spans="1:27" s="7" customFormat="1" x14ac:dyDescent="0.35">
      <c r="A890" s="102" t="s">
        <v>25</v>
      </c>
      <c r="B890" s="103">
        <v>2024</v>
      </c>
      <c r="C890" s="17" t="s">
        <v>81</v>
      </c>
      <c r="D890" s="116"/>
      <c r="E890" s="117"/>
      <c r="F890" s="117"/>
      <c r="G890" s="110" t="s">
        <v>67</v>
      </c>
      <c r="H890" s="122">
        <v>657.73169000000007</v>
      </c>
      <c r="I890" s="122">
        <v>590.17127000000005</v>
      </c>
      <c r="J890" s="123">
        <v>1247.903</v>
      </c>
      <c r="K890">
        <v>521</v>
      </c>
      <c r="L890">
        <v>481</v>
      </c>
      <c r="M890">
        <v>10</v>
      </c>
      <c r="N890">
        <v>1012</v>
      </c>
      <c r="O890">
        <v>405</v>
      </c>
      <c r="P890">
        <v>359</v>
      </c>
      <c r="Q890">
        <v>8</v>
      </c>
      <c r="R890">
        <v>772</v>
      </c>
      <c r="S890" s="105">
        <f>Table1[[#This Row],[Female Voters]]/Table1[[#This Row],[Female Population]]</f>
        <v>0.79211631113592829</v>
      </c>
      <c r="T890" s="94">
        <f>Table1[[#This Row],[Male Voters]]/Table1[[#This Row],[Male Population]]</f>
        <v>0.81501764733481508</v>
      </c>
      <c r="U890" s="94">
        <f>Table1[[#This Row],[Total Voters]]/Table1[[#This Row],[Total Population]]</f>
        <v>0.81096046727990878</v>
      </c>
      <c r="V890" s="94">
        <f>Table1[[#This Row],[Female Ballots]]/Table1[[#This Row],[Female Population]]</f>
        <v>0.61575260270643184</v>
      </c>
      <c r="W890" s="94">
        <f>Table1[[#This Row],[Male Ballots]]/Table1[[#This Row],[Male Population]]</f>
        <v>0.60829799458045453</v>
      </c>
      <c r="X890" s="94">
        <f>Table1[[#This Row],[Total Ballots]]/Table1[[#This Row],[Total Population]]</f>
        <v>0.61863782681827029</v>
      </c>
      <c r="Y890" s="94">
        <f>Table1[[#This Row],[Female Ballots]]/Table1[[#This Row],[Female Voters]]</f>
        <v>0.77735124760076779</v>
      </c>
      <c r="Z890" s="95">
        <f>Table1[[#This Row],[Male Ballots]]/Table1[[#This Row],[Male Voters]]</f>
        <v>0.74636174636174635</v>
      </c>
      <c r="AA890" s="94">
        <f>Table1[[#This Row],[Total Ballots]]/Table1[[#This Row],[Total Voters]]</f>
        <v>0.76284584980237158</v>
      </c>
    </row>
    <row r="891" spans="1:27" s="7" customFormat="1" x14ac:dyDescent="0.35">
      <c r="A891" s="102" t="s">
        <v>46</v>
      </c>
      <c r="B891" s="103">
        <v>2024</v>
      </c>
      <c r="C891" s="17" t="s">
        <v>81</v>
      </c>
      <c r="D891" s="116"/>
      <c r="E891" s="117"/>
      <c r="F891" s="117"/>
      <c r="G891" s="110" t="s">
        <v>79</v>
      </c>
      <c r="H891" s="122">
        <v>45164.418900000004</v>
      </c>
      <c r="I891" s="122">
        <v>44320.134600000005</v>
      </c>
      <c r="J891" s="123">
        <v>89484.551999999996</v>
      </c>
      <c r="K891">
        <v>36046</v>
      </c>
      <c r="L891">
        <v>33995</v>
      </c>
      <c r="M891">
        <v>1533</v>
      </c>
      <c r="N891">
        <v>71574</v>
      </c>
      <c r="O891">
        <v>15357</v>
      </c>
      <c r="P891">
        <v>14070</v>
      </c>
      <c r="Q891">
        <v>534</v>
      </c>
      <c r="R891">
        <v>29961</v>
      </c>
      <c r="S891" s="105">
        <f>Table1[[#This Row],[Female Voters]]/Table1[[#This Row],[Female Population]]</f>
        <v>0.79810613925556328</v>
      </c>
      <c r="T891" s="94">
        <f>Table1[[#This Row],[Male Voters]]/Table1[[#This Row],[Male Population]]</f>
        <v>0.76703286907436419</v>
      </c>
      <c r="U891" s="94">
        <f>Table1[[#This Row],[Total Voters]]/Table1[[#This Row],[Total Population]]</f>
        <v>0.7998475535755043</v>
      </c>
      <c r="V891" s="94">
        <f>Table1[[#This Row],[Female Ballots]]/Table1[[#This Row],[Female Population]]</f>
        <v>0.34002430174076698</v>
      </c>
      <c r="W891" s="94">
        <f>Table1[[#This Row],[Male Ballots]]/Table1[[#This Row],[Male Population]]</f>
        <v>0.31746293478088849</v>
      </c>
      <c r="X891" s="94">
        <f>Table1[[#This Row],[Total Ballots]]/Table1[[#This Row],[Total Population]]</f>
        <v>0.33481756717070005</v>
      </c>
      <c r="Y891" s="94">
        <f>Table1[[#This Row],[Female Ballots]]/Table1[[#This Row],[Female Voters]]</f>
        <v>0.42603895023026134</v>
      </c>
      <c r="Z891" s="95">
        <f>Table1[[#This Row],[Male Ballots]]/Table1[[#This Row],[Male Voters]]</f>
        <v>0.41388439476393585</v>
      </c>
      <c r="AA891" s="94">
        <f>Table1[[#This Row],[Total Ballots]]/Table1[[#This Row],[Total Voters]]</f>
        <v>0.41860172688406405</v>
      </c>
    </row>
    <row r="892" spans="1:27" s="7" customFormat="1" x14ac:dyDescent="0.35">
      <c r="A892" s="102" t="s">
        <v>46</v>
      </c>
      <c r="B892" s="103">
        <v>2024</v>
      </c>
      <c r="C892" s="17" t="s">
        <v>81</v>
      </c>
      <c r="D892" s="116"/>
      <c r="E892" s="117"/>
      <c r="F892" s="117"/>
      <c r="G892" s="110" t="s">
        <v>62</v>
      </c>
      <c r="H892" s="122">
        <v>4235.6189000000004</v>
      </c>
      <c r="I892" s="122">
        <v>4261.9618</v>
      </c>
      <c r="J892" s="123">
        <v>8497.5810000000001</v>
      </c>
      <c r="K892">
        <v>3023</v>
      </c>
      <c r="L892">
        <v>3119</v>
      </c>
      <c r="M892">
        <v>157</v>
      </c>
      <c r="N892">
        <v>6299</v>
      </c>
      <c r="O892">
        <v>548</v>
      </c>
      <c r="P892">
        <v>523</v>
      </c>
      <c r="Q892">
        <v>47</v>
      </c>
      <c r="R892">
        <v>1118</v>
      </c>
      <c r="S892" s="105">
        <f>Table1[[#This Row],[Female Voters]]/Table1[[#This Row],[Female Population]]</f>
        <v>0.7137091583003371</v>
      </c>
      <c r="T892" s="94">
        <f>Table1[[#This Row],[Male Voters]]/Table1[[#This Row],[Male Population]]</f>
        <v>0.73182260807687205</v>
      </c>
      <c r="U892" s="94">
        <f>Table1[[#This Row],[Total Voters]]/Table1[[#This Row],[Total Population]]</f>
        <v>0.74126978018803236</v>
      </c>
      <c r="V892" s="94">
        <f>Table1[[#This Row],[Female Ballots]]/Table1[[#This Row],[Female Population]]</f>
        <v>0.12937896749870484</v>
      </c>
      <c r="W892" s="94">
        <f>Table1[[#This Row],[Male Ballots]]/Table1[[#This Row],[Male Population]]</f>
        <v>0.12271344149541651</v>
      </c>
      <c r="X892" s="94">
        <f>Table1[[#This Row],[Total Ballots]]/Table1[[#This Row],[Total Population]]</f>
        <v>0.13156685414354979</v>
      </c>
      <c r="Y892" s="94">
        <f>Table1[[#This Row],[Female Ballots]]/Table1[[#This Row],[Female Voters]]</f>
        <v>0.18127687727423089</v>
      </c>
      <c r="Z892" s="95">
        <f>Table1[[#This Row],[Male Ballots]]/Table1[[#This Row],[Male Voters]]</f>
        <v>0.16768194934273806</v>
      </c>
      <c r="AA892" s="94">
        <f>Table1[[#This Row],[Total Ballots]]/Table1[[#This Row],[Total Voters]]</f>
        <v>0.17748849023654548</v>
      </c>
    </row>
    <row r="893" spans="1:27" s="7" customFormat="1" x14ac:dyDescent="0.35">
      <c r="A893" s="102" t="s">
        <v>46</v>
      </c>
      <c r="B893" s="103">
        <v>2024</v>
      </c>
      <c r="C893" s="17" t="s">
        <v>81</v>
      </c>
      <c r="D893" s="116"/>
      <c r="E893" s="117"/>
      <c r="F893" s="117"/>
      <c r="G893" s="110" t="s">
        <v>63</v>
      </c>
      <c r="H893" s="122">
        <v>6748.5020000000004</v>
      </c>
      <c r="I893" s="122">
        <v>6974.192</v>
      </c>
      <c r="J893" s="123">
        <v>13722.694</v>
      </c>
      <c r="K893">
        <v>5602</v>
      </c>
      <c r="L893">
        <v>5317</v>
      </c>
      <c r="M893">
        <v>297</v>
      </c>
      <c r="N893">
        <v>11216</v>
      </c>
      <c r="O893">
        <v>1032</v>
      </c>
      <c r="P893">
        <v>948</v>
      </c>
      <c r="Q893">
        <v>70</v>
      </c>
      <c r="R893">
        <v>2050</v>
      </c>
      <c r="S893" s="105">
        <f>Table1[[#This Row],[Female Voters]]/Table1[[#This Row],[Female Population]]</f>
        <v>0.83011014888933865</v>
      </c>
      <c r="T893" s="94">
        <f>Table1[[#This Row],[Male Voters]]/Table1[[#This Row],[Male Population]]</f>
        <v>0.76238222291557212</v>
      </c>
      <c r="U893" s="94">
        <f>Table1[[#This Row],[Total Voters]]/Table1[[#This Row],[Total Population]]</f>
        <v>0.81733222354152912</v>
      </c>
      <c r="V893" s="94">
        <f>Table1[[#This Row],[Female Ballots]]/Table1[[#This Row],[Female Population]]</f>
        <v>0.15292282642873928</v>
      </c>
      <c r="W893" s="94">
        <f>Table1[[#This Row],[Male Ballots]]/Table1[[#This Row],[Male Population]]</f>
        <v>0.13592972490576685</v>
      </c>
      <c r="X893" s="94">
        <f>Table1[[#This Row],[Total Ballots]]/Table1[[#This Row],[Total Population]]</f>
        <v>0.14938757652105339</v>
      </c>
      <c r="Y893" s="94">
        <f>Table1[[#This Row],[Female Ballots]]/Table1[[#This Row],[Female Voters]]</f>
        <v>0.18421992145662264</v>
      </c>
      <c r="Z893" s="95">
        <f>Table1[[#This Row],[Male Ballots]]/Table1[[#This Row],[Male Voters]]</f>
        <v>0.1782960315967651</v>
      </c>
      <c r="AA893" s="94">
        <f>Table1[[#This Row],[Total Ballots]]/Table1[[#This Row],[Total Voters]]</f>
        <v>0.18277460770328102</v>
      </c>
    </row>
    <row r="894" spans="1:27" s="7" customFormat="1" x14ac:dyDescent="0.35">
      <c r="A894" s="102" t="s">
        <v>46</v>
      </c>
      <c r="B894" s="103">
        <v>2024</v>
      </c>
      <c r="C894" s="17" t="s">
        <v>81</v>
      </c>
      <c r="D894" s="116"/>
      <c r="E894" s="117"/>
      <c r="F894" s="117"/>
      <c r="G894" s="110" t="s">
        <v>64</v>
      </c>
      <c r="H894" s="122">
        <v>7019.6769999999997</v>
      </c>
      <c r="I894" s="122">
        <v>7366.8240000000005</v>
      </c>
      <c r="J894" s="123">
        <v>14386.501</v>
      </c>
      <c r="K894">
        <v>5506</v>
      </c>
      <c r="L894">
        <v>5476</v>
      </c>
      <c r="M894">
        <v>270</v>
      </c>
      <c r="N894">
        <v>11252</v>
      </c>
      <c r="O894">
        <v>1553</v>
      </c>
      <c r="P894">
        <v>1464</v>
      </c>
      <c r="Q894">
        <v>74</v>
      </c>
      <c r="R894">
        <v>3091</v>
      </c>
      <c r="S894" s="105">
        <f>Table1[[#This Row],[Female Voters]]/Table1[[#This Row],[Female Population]]</f>
        <v>0.78436657413154487</v>
      </c>
      <c r="T894" s="94">
        <f>Table1[[#This Row],[Male Voters]]/Table1[[#This Row],[Male Population]]</f>
        <v>0.74333254059008325</v>
      </c>
      <c r="U894" s="94">
        <f>Table1[[#This Row],[Total Voters]]/Table1[[#This Row],[Total Population]]</f>
        <v>0.78212207401924905</v>
      </c>
      <c r="V894" s="94">
        <f>Table1[[#This Row],[Female Ballots]]/Table1[[#This Row],[Female Population]]</f>
        <v>0.2212352505677968</v>
      </c>
      <c r="W894" s="94">
        <f>Table1[[#This Row],[Male Ballots]]/Table1[[#This Row],[Male Population]]</f>
        <v>0.1987287873308769</v>
      </c>
      <c r="X894" s="94">
        <f>Table1[[#This Row],[Total Ballots]]/Table1[[#This Row],[Total Population]]</f>
        <v>0.21485418865921602</v>
      </c>
      <c r="Y894" s="94">
        <f>Table1[[#This Row],[Female Ballots]]/Table1[[#This Row],[Female Voters]]</f>
        <v>0.28205593897566289</v>
      </c>
      <c r="Z894" s="95">
        <f>Table1[[#This Row],[Male Ballots]]/Table1[[#This Row],[Male Voters]]</f>
        <v>0.26734842951059168</v>
      </c>
      <c r="AA894" s="94">
        <f>Table1[[#This Row],[Total Ballots]]/Table1[[#This Row],[Total Voters]]</f>
        <v>0.2747067188055457</v>
      </c>
    </row>
    <row r="895" spans="1:27" s="7" customFormat="1" x14ac:dyDescent="0.35">
      <c r="A895" s="102" t="s">
        <v>46</v>
      </c>
      <c r="B895" s="103">
        <v>2024</v>
      </c>
      <c r="C895" s="17" t="s">
        <v>81</v>
      </c>
      <c r="D895" s="116"/>
      <c r="E895" s="117"/>
      <c r="F895" s="117"/>
      <c r="G895" s="110" t="s">
        <v>65</v>
      </c>
      <c r="H895" s="122">
        <v>6706.491</v>
      </c>
      <c r="I895" s="122">
        <v>6756.0060000000003</v>
      </c>
      <c r="J895" s="123">
        <v>13462.495999999999</v>
      </c>
      <c r="K895">
        <v>5521</v>
      </c>
      <c r="L895">
        <v>5213</v>
      </c>
      <c r="M895">
        <v>238</v>
      </c>
      <c r="N895">
        <v>10972</v>
      </c>
      <c r="O895">
        <v>1935</v>
      </c>
      <c r="P895">
        <v>1816</v>
      </c>
      <c r="Q895">
        <v>76</v>
      </c>
      <c r="R895">
        <v>3827</v>
      </c>
      <c r="S895" s="105">
        <f>Table1[[#This Row],[Female Voters]]/Table1[[#This Row],[Female Population]]</f>
        <v>0.82323229838077772</v>
      </c>
      <c r="T895" s="94">
        <f>Table1[[#This Row],[Male Voters]]/Table1[[#This Row],[Male Population]]</f>
        <v>0.77160973510088648</v>
      </c>
      <c r="U895" s="94">
        <f>Table1[[#This Row],[Total Voters]]/Table1[[#This Row],[Total Population]]</f>
        <v>0.81500488468111709</v>
      </c>
      <c r="V895" s="94">
        <f>Table1[[#This Row],[Female Ballots]]/Table1[[#This Row],[Female Population]]</f>
        <v>0.28852644400775307</v>
      </c>
      <c r="W895" s="94">
        <f>Table1[[#This Row],[Male Ballots]]/Table1[[#This Row],[Male Population]]</f>
        <v>0.26879786666856126</v>
      </c>
      <c r="X895" s="94">
        <f>Table1[[#This Row],[Total Ballots]]/Table1[[#This Row],[Total Population]]</f>
        <v>0.28427120795430505</v>
      </c>
      <c r="Y895" s="94">
        <f>Table1[[#This Row],[Female Ballots]]/Table1[[#This Row],[Female Voters]]</f>
        <v>0.35047998550987142</v>
      </c>
      <c r="Z895" s="95">
        <f>Table1[[#This Row],[Male Ballots]]/Table1[[#This Row],[Male Voters]]</f>
        <v>0.34835986955687703</v>
      </c>
      <c r="AA895" s="94">
        <f>Table1[[#This Row],[Total Ballots]]/Table1[[#This Row],[Total Voters]]</f>
        <v>0.34879693765949688</v>
      </c>
    </row>
    <row r="896" spans="1:27" s="7" customFormat="1" x14ac:dyDescent="0.35">
      <c r="A896" s="102" t="s">
        <v>46</v>
      </c>
      <c r="B896" s="103">
        <v>2024</v>
      </c>
      <c r="C896" s="17" t="s">
        <v>81</v>
      </c>
      <c r="D896" s="116"/>
      <c r="E896" s="117"/>
      <c r="F896" s="117"/>
      <c r="G896" s="110" t="s">
        <v>66</v>
      </c>
      <c r="H896" s="122">
        <v>7428.8209999999999</v>
      </c>
      <c r="I896" s="122">
        <v>7241.1970000000001</v>
      </c>
      <c r="J896" s="123">
        <v>14670.018</v>
      </c>
      <c r="K896">
        <v>6416</v>
      </c>
      <c r="L896">
        <v>5989</v>
      </c>
      <c r="M896">
        <v>297</v>
      </c>
      <c r="N896">
        <v>12702</v>
      </c>
      <c r="O896">
        <v>2993</v>
      </c>
      <c r="P896">
        <v>2677</v>
      </c>
      <c r="Q896">
        <v>100</v>
      </c>
      <c r="R896">
        <v>5770</v>
      </c>
      <c r="S896" s="105">
        <f>Table1[[#This Row],[Female Voters]]/Table1[[#This Row],[Female Population]]</f>
        <v>0.86366329192748081</v>
      </c>
      <c r="T896" s="94">
        <f>Table1[[#This Row],[Male Voters]]/Table1[[#This Row],[Male Population]]</f>
        <v>0.82707320350489011</v>
      </c>
      <c r="U896" s="94">
        <f>Table1[[#This Row],[Total Voters]]/Table1[[#This Row],[Total Population]]</f>
        <v>0.86584760836694274</v>
      </c>
      <c r="V896" s="94">
        <f>Table1[[#This Row],[Female Ballots]]/Table1[[#This Row],[Female Population]]</f>
        <v>0.4028903105889885</v>
      </c>
      <c r="W896" s="94">
        <f>Table1[[#This Row],[Male Ballots]]/Table1[[#This Row],[Male Population]]</f>
        <v>0.36969025977334963</v>
      </c>
      <c r="X896" s="94">
        <f>Table1[[#This Row],[Total Ballots]]/Table1[[#This Row],[Total Population]]</f>
        <v>0.3933192174678995</v>
      </c>
      <c r="Y896" s="94">
        <f>Table1[[#This Row],[Female Ballots]]/Table1[[#This Row],[Female Voters]]</f>
        <v>0.46649002493765584</v>
      </c>
      <c r="Z896" s="95">
        <f>Table1[[#This Row],[Male Ballots]]/Table1[[#This Row],[Male Voters]]</f>
        <v>0.44698614125897479</v>
      </c>
      <c r="AA896" s="94">
        <f>Table1[[#This Row],[Total Ballots]]/Table1[[#This Row],[Total Voters]]</f>
        <v>0.45425917178397102</v>
      </c>
    </row>
    <row r="897" spans="1:27" s="7" customFormat="1" x14ac:dyDescent="0.35">
      <c r="A897" s="102" t="s">
        <v>46</v>
      </c>
      <c r="B897" s="103">
        <v>2024</v>
      </c>
      <c r="C897" s="17" t="s">
        <v>81</v>
      </c>
      <c r="D897" s="116"/>
      <c r="E897" s="117"/>
      <c r="F897" s="117"/>
      <c r="G897" s="110" t="s">
        <v>67</v>
      </c>
      <c r="H897" s="122">
        <v>13025.309000000001</v>
      </c>
      <c r="I897" s="122">
        <v>11719.953800000001</v>
      </c>
      <c r="J897" s="123">
        <v>24745.262000000002</v>
      </c>
      <c r="K897">
        <v>9978</v>
      </c>
      <c r="L897">
        <v>8881</v>
      </c>
      <c r="M897">
        <v>274</v>
      </c>
      <c r="N897">
        <v>19133</v>
      </c>
      <c r="O897">
        <v>7296</v>
      </c>
      <c r="P897">
        <v>6642</v>
      </c>
      <c r="Q897">
        <v>167</v>
      </c>
      <c r="R897">
        <v>14105</v>
      </c>
      <c r="S897" s="105">
        <f>Table1[[#This Row],[Female Voters]]/Table1[[#This Row],[Female Population]]</f>
        <v>0.76604708571597024</v>
      </c>
      <c r="T897" s="94">
        <f>Table1[[#This Row],[Male Voters]]/Table1[[#This Row],[Male Population]]</f>
        <v>0.75776749222339079</v>
      </c>
      <c r="U897" s="94">
        <f>Table1[[#This Row],[Total Voters]]/Table1[[#This Row],[Total Population]]</f>
        <v>0.77319852180187054</v>
      </c>
      <c r="V897" s="94">
        <f>Table1[[#This Row],[Female Ballots]]/Table1[[#This Row],[Female Population]]</f>
        <v>0.56014026231546599</v>
      </c>
      <c r="W897" s="94">
        <f>Table1[[#This Row],[Male Ballots]]/Table1[[#This Row],[Male Population]]</f>
        <v>0.56672578350948788</v>
      </c>
      <c r="X897" s="94">
        <f>Table1[[#This Row],[Total Ballots]]/Table1[[#This Row],[Total Population]]</f>
        <v>0.57000810902709365</v>
      </c>
      <c r="Y897" s="94">
        <f>Table1[[#This Row],[Female Ballots]]/Table1[[#This Row],[Female Voters]]</f>
        <v>0.73120865904990984</v>
      </c>
      <c r="Z897" s="95">
        <f>Table1[[#This Row],[Male Ballots]]/Table1[[#This Row],[Male Voters]]</f>
        <v>0.74788875126674925</v>
      </c>
      <c r="AA897" s="94">
        <f>Table1[[#This Row],[Total Ballots]]/Table1[[#This Row],[Total Voters]]</f>
        <v>0.73720796529556265</v>
      </c>
    </row>
    <row r="898" spans="1:27" s="7" customFormat="1" x14ac:dyDescent="0.35">
      <c r="A898" s="102" t="s">
        <v>53</v>
      </c>
      <c r="B898" s="103">
        <v>2024</v>
      </c>
      <c r="C898" s="17" t="s">
        <v>81</v>
      </c>
      <c r="D898" s="116"/>
      <c r="E898" s="117"/>
      <c r="F898" s="117"/>
      <c r="G898" s="110" t="s">
        <v>79</v>
      </c>
      <c r="H898" s="122">
        <v>17027.114699999998</v>
      </c>
      <c r="I898" s="122">
        <v>17397.407300000003</v>
      </c>
      <c r="J898" s="123">
        <v>34424.520799999998</v>
      </c>
      <c r="K898">
        <v>12904</v>
      </c>
      <c r="L898">
        <v>12255</v>
      </c>
      <c r="M898">
        <v>616</v>
      </c>
      <c r="N898">
        <v>25775</v>
      </c>
      <c r="O898">
        <v>5831</v>
      </c>
      <c r="P898">
        <v>5286</v>
      </c>
      <c r="Q898">
        <v>243</v>
      </c>
      <c r="R898">
        <v>11360</v>
      </c>
      <c r="S898" s="105">
        <f>Table1[[#This Row],[Female Voters]]/Table1[[#This Row],[Female Population]]</f>
        <v>0.75785006604789018</v>
      </c>
      <c r="T898" s="94">
        <f>Table1[[#This Row],[Male Voters]]/Table1[[#This Row],[Male Population]]</f>
        <v>0.70441530675665665</v>
      </c>
      <c r="U898" s="94">
        <f>Table1[[#This Row],[Total Voters]]/Table1[[#This Row],[Total Population]]</f>
        <v>0.7487395438195904</v>
      </c>
      <c r="V898" s="94">
        <f>Table1[[#This Row],[Female Ballots]]/Table1[[#This Row],[Female Population]]</f>
        <v>0.34245379224467198</v>
      </c>
      <c r="W898" s="94">
        <f>Table1[[#This Row],[Male Ballots]]/Table1[[#This Row],[Male Population]]</f>
        <v>0.30383837711266315</v>
      </c>
      <c r="X898" s="94">
        <f>Table1[[#This Row],[Total Ballots]]/Table1[[#This Row],[Total Population]]</f>
        <v>0.32999733143707261</v>
      </c>
      <c r="Y898" s="94">
        <f>Table1[[#This Row],[Female Ballots]]/Table1[[#This Row],[Female Voters]]</f>
        <v>0.45187538747675138</v>
      </c>
      <c r="Z898" s="95">
        <f>Table1[[#This Row],[Male Ballots]]/Table1[[#This Row],[Male Voters]]</f>
        <v>0.43133414932680536</v>
      </c>
      <c r="AA898" s="94">
        <f>Table1[[#This Row],[Total Ballots]]/Table1[[#This Row],[Total Voters]]</f>
        <v>0.44073714839961203</v>
      </c>
    </row>
    <row r="899" spans="1:27" s="7" customFormat="1" x14ac:dyDescent="0.35">
      <c r="A899" s="102" t="s">
        <v>53</v>
      </c>
      <c r="B899" s="103">
        <v>2024</v>
      </c>
      <c r="C899" s="17" t="s">
        <v>81</v>
      </c>
      <c r="D899" s="116"/>
      <c r="E899" s="117"/>
      <c r="F899" s="117"/>
      <c r="G899" s="110" t="s">
        <v>62</v>
      </c>
      <c r="H899" s="122">
        <v>1845.6261</v>
      </c>
      <c r="I899" s="122">
        <v>2017.6516000000001</v>
      </c>
      <c r="J899" s="123">
        <v>3863.2777000000001</v>
      </c>
      <c r="K899">
        <v>1271</v>
      </c>
      <c r="L899">
        <v>1335</v>
      </c>
      <c r="M899">
        <v>77</v>
      </c>
      <c r="N899">
        <v>2683</v>
      </c>
      <c r="O899">
        <v>215</v>
      </c>
      <c r="P899">
        <v>192</v>
      </c>
      <c r="Q899">
        <v>17</v>
      </c>
      <c r="R899">
        <v>424</v>
      </c>
      <c r="S899" s="105">
        <f>Table1[[#This Row],[Female Voters]]/Table1[[#This Row],[Female Population]]</f>
        <v>0.68865519402873643</v>
      </c>
      <c r="T899" s="94">
        <f>Table1[[#This Row],[Male Voters]]/Table1[[#This Row],[Male Population]]</f>
        <v>0.66166031836219885</v>
      </c>
      <c r="U899" s="94">
        <f>Table1[[#This Row],[Total Voters]]/Table1[[#This Row],[Total Population]]</f>
        <v>0.69448799914124737</v>
      </c>
      <c r="V899" s="94">
        <f>Table1[[#This Row],[Female Ballots]]/Table1[[#This Row],[Female Population]]</f>
        <v>0.11649163392303566</v>
      </c>
      <c r="W899" s="94">
        <f>Table1[[#This Row],[Male Ballots]]/Table1[[#This Row],[Male Population]]</f>
        <v>9.5160135674563426E-2</v>
      </c>
      <c r="X899" s="94">
        <f>Table1[[#This Row],[Total Ballots]]/Table1[[#This Row],[Total Population]]</f>
        <v>0.109751364754338</v>
      </c>
      <c r="Y899" s="94">
        <f>Table1[[#This Row],[Female Ballots]]/Table1[[#This Row],[Female Voters]]</f>
        <v>0.16915814319433517</v>
      </c>
      <c r="Z899" s="95">
        <f>Table1[[#This Row],[Male Ballots]]/Table1[[#This Row],[Male Voters]]</f>
        <v>0.14382022471910114</v>
      </c>
      <c r="AA899" s="94">
        <f>Table1[[#This Row],[Total Ballots]]/Table1[[#This Row],[Total Voters]]</f>
        <v>0.15803205367126352</v>
      </c>
    </row>
    <row r="900" spans="1:27" s="7" customFormat="1" x14ac:dyDescent="0.35">
      <c r="A900" s="102" t="s">
        <v>53</v>
      </c>
      <c r="B900" s="103">
        <v>2024</v>
      </c>
      <c r="C900" s="17" t="s">
        <v>81</v>
      </c>
      <c r="D900" s="116"/>
      <c r="E900" s="117"/>
      <c r="F900" s="117"/>
      <c r="G900" s="110" t="s">
        <v>63</v>
      </c>
      <c r="H900" s="122">
        <v>2530.6260000000002</v>
      </c>
      <c r="I900" s="122">
        <v>2898.973</v>
      </c>
      <c r="J900" s="123">
        <v>5429.5990000000002</v>
      </c>
      <c r="K900">
        <v>2030</v>
      </c>
      <c r="L900">
        <v>1938</v>
      </c>
      <c r="M900">
        <v>98</v>
      </c>
      <c r="N900">
        <v>4066</v>
      </c>
      <c r="O900">
        <v>387</v>
      </c>
      <c r="P900">
        <v>335</v>
      </c>
      <c r="Q900">
        <v>22</v>
      </c>
      <c r="R900">
        <v>744</v>
      </c>
      <c r="S900" s="105">
        <f>Table1[[#This Row],[Female Voters]]/Table1[[#This Row],[Female Population]]</f>
        <v>0.80217305915611392</v>
      </c>
      <c r="T900" s="94">
        <f>Table1[[#This Row],[Male Voters]]/Table1[[#This Row],[Male Population]]</f>
        <v>0.66851260774074128</v>
      </c>
      <c r="U900" s="94">
        <f>Table1[[#This Row],[Total Voters]]/Table1[[#This Row],[Total Population]]</f>
        <v>0.74885824901617959</v>
      </c>
      <c r="V900" s="94">
        <f>Table1[[#This Row],[Female Ballots]]/Table1[[#This Row],[Female Population]]</f>
        <v>0.15292658812483551</v>
      </c>
      <c r="W900" s="94">
        <f>Table1[[#This Row],[Male Ballots]]/Table1[[#This Row],[Male Population]]</f>
        <v>0.11555816490874526</v>
      </c>
      <c r="X900" s="94">
        <f>Table1[[#This Row],[Total Ballots]]/Table1[[#This Row],[Total Population]]</f>
        <v>0.13702669386818436</v>
      </c>
      <c r="Y900" s="94">
        <f>Table1[[#This Row],[Female Ballots]]/Table1[[#This Row],[Female Voters]]</f>
        <v>0.19064039408866995</v>
      </c>
      <c r="Z900" s="95">
        <f>Table1[[#This Row],[Male Ballots]]/Table1[[#This Row],[Male Voters]]</f>
        <v>0.17285861713106296</v>
      </c>
      <c r="AA900" s="94">
        <f>Table1[[#This Row],[Total Ballots]]/Table1[[#This Row],[Total Voters]]</f>
        <v>0.18298081652729956</v>
      </c>
    </row>
    <row r="901" spans="1:27" s="7" customFormat="1" x14ac:dyDescent="0.35">
      <c r="A901" s="102" t="s">
        <v>53</v>
      </c>
      <c r="B901" s="103">
        <v>2024</v>
      </c>
      <c r="C901" s="17" t="s">
        <v>81</v>
      </c>
      <c r="D901" s="116"/>
      <c r="E901" s="117"/>
      <c r="F901" s="117"/>
      <c r="G901" s="110" t="s">
        <v>64</v>
      </c>
      <c r="H901" s="122">
        <v>2825.7919999999999</v>
      </c>
      <c r="I901" s="122">
        <v>3075.087</v>
      </c>
      <c r="J901" s="123">
        <v>5900.8779999999997</v>
      </c>
      <c r="K901">
        <v>1954</v>
      </c>
      <c r="L901">
        <v>1874</v>
      </c>
      <c r="M901">
        <v>77</v>
      </c>
      <c r="N901">
        <v>3905</v>
      </c>
      <c r="O901">
        <v>569</v>
      </c>
      <c r="P901">
        <v>532</v>
      </c>
      <c r="Q901">
        <v>12</v>
      </c>
      <c r="R901">
        <v>1113</v>
      </c>
      <c r="S901" s="105">
        <f>Table1[[#This Row],[Female Voters]]/Table1[[#This Row],[Female Population]]</f>
        <v>0.69148755463954881</v>
      </c>
      <c r="T901" s="94">
        <f>Table1[[#This Row],[Male Voters]]/Table1[[#This Row],[Male Population]]</f>
        <v>0.60941365236170553</v>
      </c>
      <c r="U901" s="94">
        <f>Table1[[#This Row],[Total Voters]]/Table1[[#This Row],[Total Population]]</f>
        <v>0.66176592703662074</v>
      </c>
      <c r="V901" s="94">
        <f>Table1[[#This Row],[Female Ballots]]/Table1[[#This Row],[Female Population]]</f>
        <v>0.20135947727221254</v>
      </c>
      <c r="W901" s="94">
        <f>Table1[[#This Row],[Male Ballots]]/Table1[[#This Row],[Male Population]]</f>
        <v>0.17300323535561757</v>
      </c>
      <c r="X901" s="94">
        <f>Table1[[#This Row],[Total Ballots]]/Table1[[#This Row],[Total Population]]</f>
        <v>0.18861599917842736</v>
      </c>
      <c r="Y901" s="94">
        <f>Table1[[#This Row],[Female Ballots]]/Table1[[#This Row],[Female Voters]]</f>
        <v>0.29119754350051175</v>
      </c>
      <c r="Z901" s="95">
        <f>Table1[[#This Row],[Male Ballots]]/Table1[[#This Row],[Male Voters]]</f>
        <v>0.28388473852721452</v>
      </c>
      <c r="AA901" s="94">
        <f>Table1[[#This Row],[Total Ballots]]/Table1[[#This Row],[Total Voters]]</f>
        <v>0.28501920614596671</v>
      </c>
    </row>
    <row r="902" spans="1:27" s="7" customFormat="1" x14ac:dyDescent="0.35">
      <c r="A902" s="102" t="s">
        <v>53</v>
      </c>
      <c r="B902" s="103">
        <v>2024</v>
      </c>
      <c r="C902" s="17" t="s">
        <v>81</v>
      </c>
      <c r="D902" s="116"/>
      <c r="E902" s="117"/>
      <c r="F902" s="117"/>
      <c r="G902" s="110" t="s">
        <v>65</v>
      </c>
      <c r="H902" s="122">
        <v>2520.5909999999999</v>
      </c>
      <c r="I902" s="122">
        <v>2588.125</v>
      </c>
      <c r="J902" s="123">
        <v>5108.7160000000003</v>
      </c>
      <c r="K902">
        <v>1791</v>
      </c>
      <c r="L902">
        <v>1715</v>
      </c>
      <c r="M902">
        <v>102</v>
      </c>
      <c r="N902">
        <v>3608</v>
      </c>
      <c r="O902">
        <v>675</v>
      </c>
      <c r="P902">
        <v>625</v>
      </c>
      <c r="Q902">
        <v>34</v>
      </c>
      <c r="R902">
        <v>1334</v>
      </c>
      <c r="S902" s="105">
        <f>Table1[[#This Row],[Female Voters]]/Table1[[#This Row],[Female Population]]</f>
        <v>0.71054764537364457</v>
      </c>
      <c r="T902" s="94">
        <f>Table1[[#This Row],[Male Voters]]/Table1[[#This Row],[Male Population]]</f>
        <v>0.66264187394349194</v>
      </c>
      <c r="U902" s="94">
        <f>Table1[[#This Row],[Total Voters]]/Table1[[#This Row],[Total Population]]</f>
        <v>0.7062439955558304</v>
      </c>
      <c r="V902" s="94">
        <f>Table1[[#This Row],[Female Ballots]]/Table1[[#This Row],[Female Population]]</f>
        <v>0.26779433870865998</v>
      </c>
      <c r="W902" s="94">
        <f>Table1[[#This Row],[Male Ballots]]/Table1[[#This Row],[Male Population]]</f>
        <v>0.24148756339048538</v>
      </c>
      <c r="X902" s="94">
        <f>Table1[[#This Row],[Total Ballots]]/Table1[[#This Row],[Total Population]]</f>
        <v>0.26112236421049828</v>
      </c>
      <c r="Y902" s="94">
        <f>Table1[[#This Row],[Female Ballots]]/Table1[[#This Row],[Female Voters]]</f>
        <v>0.37688442211055279</v>
      </c>
      <c r="Z902" s="95">
        <f>Table1[[#This Row],[Male Ballots]]/Table1[[#This Row],[Male Voters]]</f>
        <v>0.36443148688046645</v>
      </c>
      <c r="AA902" s="94">
        <f>Table1[[#This Row],[Total Ballots]]/Table1[[#This Row],[Total Voters]]</f>
        <v>0.36973392461197341</v>
      </c>
    </row>
    <row r="903" spans="1:27" s="7" customFormat="1" x14ac:dyDescent="0.35">
      <c r="A903" s="102" t="s">
        <v>53</v>
      </c>
      <c r="B903" s="103">
        <v>2024</v>
      </c>
      <c r="C903" s="17" t="s">
        <v>81</v>
      </c>
      <c r="D903" s="116"/>
      <c r="E903" s="117"/>
      <c r="F903" s="117"/>
      <c r="G903" s="110" t="s">
        <v>66</v>
      </c>
      <c r="H903" s="122">
        <v>2689.143</v>
      </c>
      <c r="I903" s="122">
        <v>2562.9790000000003</v>
      </c>
      <c r="J903" s="123">
        <v>5252.1219999999994</v>
      </c>
      <c r="K903">
        <v>2248</v>
      </c>
      <c r="L903">
        <v>2051</v>
      </c>
      <c r="M903">
        <v>120</v>
      </c>
      <c r="N903">
        <v>4419</v>
      </c>
      <c r="O903">
        <v>1123</v>
      </c>
      <c r="P903">
        <v>942</v>
      </c>
      <c r="Q903">
        <v>58</v>
      </c>
      <c r="R903">
        <v>2123</v>
      </c>
      <c r="S903" s="105">
        <f>Table1[[#This Row],[Female Voters]]/Table1[[#This Row],[Female Population]]</f>
        <v>0.8359540567385223</v>
      </c>
      <c r="T903" s="94">
        <f>Table1[[#This Row],[Male Voters]]/Table1[[#This Row],[Male Population]]</f>
        <v>0.80024065745368955</v>
      </c>
      <c r="U903" s="94">
        <f>Table1[[#This Row],[Total Voters]]/Table1[[#This Row],[Total Population]]</f>
        <v>0.84137421027158177</v>
      </c>
      <c r="V903" s="94">
        <f>Table1[[#This Row],[Female Ballots]]/Table1[[#This Row],[Female Population]]</f>
        <v>0.41760516268565856</v>
      </c>
      <c r="W903" s="94">
        <f>Table1[[#This Row],[Male Ballots]]/Table1[[#This Row],[Male Population]]</f>
        <v>0.36754105281393251</v>
      </c>
      <c r="X903" s="94">
        <f>Table1[[#This Row],[Total Ballots]]/Table1[[#This Row],[Total Population]]</f>
        <v>0.40421757148824805</v>
      </c>
      <c r="Y903" s="94">
        <f>Table1[[#This Row],[Female Ballots]]/Table1[[#This Row],[Female Voters]]</f>
        <v>0.49955516014234874</v>
      </c>
      <c r="Z903" s="95">
        <f>Table1[[#This Row],[Male Ballots]]/Table1[[#This Row],[Male Voters]]</f>
        <v>0.45928815212091662</v>
      </c>
      <c r="AA903" s="94">
        <f>Table1[[#This Row],[Total Ballots]]/Table1[[#This Row],[Total Voters]]</f>
        <v>0.48042543561891832</v>
      </c>
    </row>
    <row r="904" spans="1:27" s="7" customFormat="1" x14ac:dyDescent="0.35">
      <c r="A904" s="102" t="s">
        <v>53</v>
      </c>
      <c r="B904" s="103">
        <v>2024</v>
      </c>
      <c r="C904" s="17" t="s">
        <v>81</v>
      </c>
      <c r="D904" s="116"/>
      <c r="E904" s="117"/>
      <c r="F904" s="117"/>
      <c r="G904" s="110" t="s">
        <v>67</v>
      </c>
      <c r="H904" s="122">
        <v>4615.3366000000005</v>
      </c>
      <c r="I904" s="122">
        <v>4254.5916999999999</v>
      </c>
      <c r="J904" s="123">
        <v>8869.928100000001</v>
      </c>
      <c r="K904">
        <v>3610</v>
      </c>
      <c r="L904">
        <v>3342</v>
      </c>
      <c r="M904">
        <v>142</v>
      </c>
      <c r="N904">
        <v>7094</v>
      </c>
      <c r="O904">
        <v>2862</v>
      </c>
      <c r="P904">
        <v>2660</v>
      </c>
      <c r="Q904">
        <v>100</v>
      </c>
      <c r="R904">
        <v>5622</v>
      </c>
      <c r="S904" s="105">
        <f>Table1[[#This Row],[Female Voters]]/Table1[[#This Row],[Female Population]]</f>
        <v>0.78217480389187644</v>
      </c>
      <c r="T904" s="94">
        <f>Table1[[#This Row],[Male Voters]]/Table1[[#This Row],[Male Population]]</f>
        <v>0.78550428234981984</v>
      </c>
      <c r="U904" s="94">
        <f>Table1[[#This Row],[Total Voters]]/Table1[[#This Row],[Total Population]]</f>
        <v>0.79978100386180118</v>
      </c>
      <c r="V904" s="94">
        <f>Table1[[#This Row],[Female Ballots]]/Table1[[#This Row],[Female Population]]</f>
        <v>0.62010645117411367</v>
      </c>
      <c r="W904" s="94">
        <f>Table1[[#This Row],[Male Ballots]]/Table1[[#This Row],[Male Population]]</f>
        <v>0.62520687942864173</v>
      </c>
      <c r="X904" s="94">
        <f>Table1[[#This Row],[Total Ballots]]/Table1[[#This Row],[Total Population]]</f>
        <v>0.63382700926290481</v>
      </c>
      <c r="Y904" s="94">
        <f>Table1[[#This Row],[Female Ballots]]/Table1[[#This Row],[Female Voters]]</f>
        <v>0.79279778393351796</v>
      </c>
      <c r="Z904" s="95">
        <f>Table1[[#This Row],[Male Ballots]]/Table1[[#This Row],[Male Voters]]</f>
        <v>0.79593058049072407</v>
      </c>
      <c r="AA904" s="94">
        <f>Table1[[#This Row],[Total Ballots]]/Table1[[#This Row],[Total Voters]]</f>
        <v>0.79250070482097545</v>
      </c>
    </row>
    <row r="905" spans="1:27" s="7" customFormat="1" x14ac:dyDescent="0.35">
      <c r="A905" s="102" t="s">
        <v>32</v>
      </c>
      <c r="B905" s="103">
        <v>2024</v>
      </c>
      <c r="C905" s="17" t="s">
        <v>81</v>
      </c>
      <c r="D905" s="116"/>
      <c r="E905" s="117"/>
      <c r="F905" s="117"/>
      <c r="G905" s="110" t="s">
        <v>79</v>
      </c>
      <c r="H905" s="122">
        <v>3004.2090400000002</v>
      </c>
      <c r="I905" s="122">
        <v>3044.2910899999997</v>
      </c>
      <c r="J905" s="123">
        <v>6048.5002400000003</v>
      </c>
      <c r="K905">
        <v>2384</v>
      </c>
      <c r="L905">
        <v>2472</v>
      </c>
      <c r="M905">
        <v>116</v>
      </c>
      <c r="N905">
        <v>4972</v>
      </c>
      <c r="O905">
        <v>1225</v>
      </c>
      <c r="P905">
        <v>1212</v>
      </c>
      <c r="Q905">
        <v>47</v>
      </c>
      <c r="R905">
        <v>2484</v>
      </c>
      <c r="S905" s="105">
        <f>Table1[[#This Row],[Female Voters]]/Table1[[#This Row],[Female Population]]</f>
        <v>0.79355330080492659</v>
      </c>
      <c r="T905" s="94">
        <f>Table1[[#This Row],[Male Voters]]/Table1[[#This Row],[Male Population]]</f>
        <v>0.81201170549035773</v>
      </c>
      <c r="U905" s="94">
        <f>Table1[[#This Row],[Total Voters]]/Table1[[#This Row],[Total Population]]</f>
        <v>0.822021956305651</v>
      </c>
      <c r="V905" s="94">
        <f>Table1[[#This Row],[Female Ballots]]/Table1[[#This Row],[Female Population]]</f>
        <v>0.40776123887837046</v>
      </c>
      <c r="W905" s="94">
        <f>Table1[[#This Row],[Male Ballots]]/Table1[[#This Row],[Male Population]]</f>
        <v>0.39812224395401036</v>
      </c>
      <c r="X905" s="94">
        <f>Table1[[#This Row],[Total Ballots]]/Table1[[#This Row],[Total Population]]</f>
        <v>0.41068031767160845</v>
      </c>
      <c r="Y905" s="94">
        <f>Table1[[#This Row],[Female Ballots]]/Table1[[#This Row],[Female Voters]]</f>
        <v>0.51384228187919467</v>
      </c>
      <c r="Z905" s="95">
        <f>Table1[[#This Row],[Male Ballots]]/Table1[[#This Row],[Male Voters]]</f>
        <v>0.49029126213592233</v>
      </c>
      <c r="AA905" s="94">
        <f>Table1[[#This Row],[Total Ballots]]/Table1[[#This Row],[Total Voters]]</f>
        <v>0.499597747385358</v>
      </c>
    </row>
    <row r="906" spans="1:27" s="7" customFormat="1" x14ac:dyDescent="0.35">
      <c r="A906" s="102" t="s">
        <v>32</v>
      </c>
      <c r="B906" s="103">
        <v>2024</v>
      </c>
      <c r="C906" s="17" t="s">
        <v>81</v>
      </c>
      <c r="D906" s="116"/>
      <c r="E906" s="117"/>
      <c r="F906" s="117"/>
      <c r="G906" s="110" t="s">
        <v>62</v>
      </c>
      <c r="H906" s="122">
        <v>191.38558000000003</v>
      </c>
      <c r="I906" s="122">
        <v>236.67505</v>
      </c>
      <c r="J906" s="123">
        <v>428.06063999999998</v>
      </c>
      <c r="K906">
        <v>126</v>
      </c>
      <c r="L906">
        <v>154</v>
      </c>
      <c r="M906">
        <v>7</v>
      </c>
      <c r="N906">
        <v>287</v>
      </c>
      <c r="O906">
        <v>31</v>
      </c>
      <c r="P906">
        <v>22</v>
      </c>
      <c r="Q906">
        <v>2</v>
      </c>
      <c r="R906">
        <v>55</v>
      </c>
      <c r="S906" s="105">
        <f>Table1[[#This Row],[Female Voters]]/Table1[[#This Row],[Female Population]]</f>
        <v>0.65835681037202476</v>
      </c>
      <c r="T906" s="94">
        <f>Table1[[#This Row],[Male Voters]]/Table1[[#This Row],[Male Population]]</f>
        <v>0.65068117657522417</v>
      </c>
      <c r="U906" s="94">
        <f>Table1[[#This Row],[Total Voters]]/Table1[[#This Row],[Total Population]]</f>
        <v>0.6704657545715953</v>
      </c>
      <c r="V906" s="94">
        <f>Table1[[#This Row],[Female Ballots]]/Table1[[#This Row],[Female Population]]</f>
        <v>0.16197667556772039</v>
      </c>
      <c r="W906" s="94">
        <f>Table1[[#This Row],[Male Ballots]]/Table1[[#This Row],[Male Population]]</f>
        <v>9.2954453796460584E-2</v>
      </c>
      <c r="X906" s="94">
        <f>Table1[[#This Row],[Total Ballots]]/Table1[[#This Row],[Total Population]]</f>
        <v>0.12848646864612454</v>
      </c>
      <c r="Y906" s="94">
        <f>Table1[[#This Row],[Female Ballots]]/Table1[[#This Row],[Female Voters]]</f>
        <v>0.24603174603174602</v>
      </c>
      <c r="Z906" s="95">
        <f>Table1[[#This Row],[Male Ballots]]/Table1[[#This Row],[Male Voters]]</f>
        <v>0.14285714285714285</v>
      </c>
      <c r="AA906" s="94">
        <f>Table1[[#This Row],[Total Ballots]]/Table1[[#This Row],[Total Voters]]</f>
        <v>0.19163763066202091</v>
      </c>
    </row>
    <row r="907" spans="1:27" s="7" customFormat="1" x14ac:dyDescent="0.35">
      <c r="A907" s="102" t="s">
        <v>32</v>
      </c>
      <c r="B907" s="103">
        <v>2024</v>
      </c>
      <c r="C907" s="17" t="s">
        <v>81</v>
      </c>
      <c r="D907" s="116"/>
      <c r="E907" s="117"/>
      <c r="F907" s="117"/>
      <c r="G907" s="110" t="s">
        <v>63</v>
      </c>
      <c r="H907" s="122">
        <v>250.43299999999999</v>
      </c>
      <c r="I907" s="122">
        <v>254.39060000000001</v>
      </c>
      <c r="J907" s="123">
        <v>504.8236</v>
      </c>
      <c r="K907">
        <v>220</v>
      </c>
      <c r="L907">
        <v>221</v>
      </c>
      <c r="M907">
        <v>12</v>
      </c>
      <c r="N907">
        <v>453</v>
      </c>
      <c r="O907">
        <v>38</v>
      </c>
      <c r="P907">
        <v>46</v>
      </c>
      <c r="Q907">
        <v>2</v>
      </c>
      <c r="R907">
        <v>86</v>
      </c>
      <c r="S907" s="105">
        <f>Table1[[#This Row],[Female Voters]]/Table1[[#This Row],[Female Population]]</f>
        <v>0.87847847528081369</v>
      </c>
      <c r="T907" s="94">
        <f>Table1[[#This Row],[Male Voters]]/Table1[[#This Row],[Male Population]]</f>
        <v>0.8687427915968593</v>
      </c>
      <c r="U907" s="94">
        <f>Table1[[#This Row],[Total Voters]]/Table1[[#This Row],[Total Population]]</f>
        <v>0.89734315115220442</v>
      </c>
      <c r="V907" s="94">
        <f>Table1[[#This Row],[Female Ballots]]/Table1[[#This Row],[Female Population]]</f>
        <v>0.15173719118486781</v>
      </c>
      <c r="W907" s="94">
        <f>Table1[[#This Row],[Male Ballots]]/Table1[[#This Row],[Male Population]]</f>
        <v>0.18082429146359968</v>
      </c>
      <c r="X907" s="94">
        <f>Table1[[#This Row],[Total Ballots]]/Table1[[#This Row],[Total Population]]</f>
        <v>0.17035653642183132</v>
      </c>
      <c r="Y907" s="94">
        <f>Table1[[#This Row],[Female Ballots]]/Table1[[#This Row],[Female Voters]]</f>
        <v>0.17272727272727273</v>
      </c>
      <c r="Z907" s="95">
        <f>Table1[[#This Row],[Male Ballots]]/Table1[[#This Row],[Male Voters]]</f>
        <v>0.20814479638009051</v>
      </c>
      <c r="AA907" s="94">
        <f>Table1[[#This Row],[Total Ballots]]/Table1[[#This Row],[Total Voters]]</f>
        <v>0.18984547461368653</v>
      </c>
    </row>
    <row r="908" spans="1:27" s="7" customFormat="1" x14ac:dyDescent="0.35">
      <c r="A908" s="102" t="s">
        <v>32</v>
      </c>
      <c r="B908" s="103">
        <v>2024</v>
      </c>
      <c r="C908" s="17" t="s">
        <v>81</v>
      </c>
      <c r="D908" s="116"/>
      <c r="E908" s="117"/>
      <c r="F908" s="117"/>
      <c r="G908" s="110" t="s">
        <v>64</v>
      </c>
      <c r="H908" s="122">
        <v>377.6678</v>
      </c>
      <c r="I908" s="122">
        <v>365.25369999999998</v>
      </c>
      <c r="J908" s="123">
        <v>742.92150000000004</v>
      </c>
      <c r="K908">
        <v>300</v>
      </c>
      <c r="L908">
        <v>319</v>
      </c>
      <c r="M908">
        <v>22</v>
      </c>
      <c r="N908">
        <v>641</v>
      </c>
      <c r="O908">
        <v>89</v>
      </c>
      <c r="P908">
        <v>78</v>
      </c>
      <c r="Q908">
        <v>5</v>
      </c>
      <c r="R908">
        <v>172</v>
      </c>
      <c r="S908" s="105">
        <f>Table1[[#This Row],[Female Voters]]/Table1[[#This Row],[Female Population]]</f>
        <v>0.79434889604038261</v>
      </c>
      <c r="T908" s="94">
        <f>Table1[[#This Row],[Male Voters]]/Table1[[#This Row],[Male Population]]</f>
        <v>0.87336555386023473</v>
      </c>
      <c r="U908" s="94">
        <f>Table1[[#This Row],[Total Voters]]/Table1[[#This Row],[Total Population]]</f>
        <v>0.86280986618370847</v>
      </c>
      <c r="V908" s="94">
        <f>Table1[[#This Row],[Female Ballots]]/Table1[[#This Row],[Female Population]]</f>
        <v>0.23565683915864682</v>
      </c>
      <c r="W908" s="94">
        <f>Table1[[#This Row],[Male Ballots]]/Table1[[#This Row],[Male Population]]</f>
        <v>0.21355019812256523</v>
      </c>
      <c r="X908" s="94">
        <f>Table1[[#This Row],[Total Ballots]]/Table1[[#This Row],[Total Population]]</f>
        <v>0.23151840403057389</v>
      </c>
      <c r="Y908" s="94">
        <f>Table1[[#This Row],[Female Ballots]]/Table1[[#This Row],[Female Voters]]</f>
        <v>0.29666666666666669</v>
      </c>
      <c r="Z908" s="95">
        <f>Table1[[#This Row],[Male Ballots]]/Table1[[#This Row],[Male Voters]]</f>
        <v>0.2445141065830721</v>
      </c>
      <c r="AA908" s="94">
        <f>Table1[[#This Row],[Total Ballots]]/Table1[[#This Row],[Total Voters]]</f>
        <v>0.26833073322932915</v>
      </c>
    </row>
    <row r="909" spans="1:27" s="7" customFormat="1" x14ac:dyDescent="0.35">
      <c r="A909" s="102" t="s">
        <v>32</v>
      </c>
      <c r="B909" s="103">
        <v>2024</v>
      </c>
      <c r="C909" s="17" t="s">
        <v>81</v>
      </c>
      <c r="D909" s="116"/>
      <c r="E909" s="117"/>
      <c r="F909" s="117"/>
      <c r="G909" s="110" t="s">
        <v>65</v>
      </c>
      <c r="H909" s="122">
        <v>449.00880000000001</v>
      </c>
      <c r="I909" s="122">
        <v>419.27679999999998</v>
      </c>
      <c r="J909" s="123">
        <v>868.28560000000004</v>
      </c>
      <c r="K909">
        <v>352</v>
      </c>
      <c r="L909">
        <v>353</v>
      </c>
      <c r="M909">
        <v>17</v>
      </c>
      <c r="N909">
        <v>722</v>
      </c>
      <c r="O909">
        <v>133</v>
      </c>
      <c r="P909">
        <v>135</v>
      </c>
      <c r="Q909">
        <v>5</v>
      </c>
      <c r="R909">
        <v>273</v>
      </c>
      <c r="S909" s="105">
        <f>Table1[[#This Row],[Female Voters]]/Table1[[#This Row],[Female Population]]</f>
        <v>0.78394900055410943</v>
      </c>
      <c r="T909" s="94">
        <f>Table1[[#This Row],[Male Voters]]/Table1[[#This Row],[Male Population]]</f>
        <v>0.84192590670411527</v>
      </c>
      <c r="U909" s="94">
        <f>Table1[[#This Row],[Total Voters]]/Table1[[#This Row],[Total Population]]</f>
        <v>0.83152363692315057</v>
      </c>
      <c r="V909" s="94">
        <f>Table1[[#This Row],[Female Ballots]]/Table1[[#This Row],[Female Population]]</f>
        <v>0.29620800305027428</v>
      </c>
      <c r="W909" s="94">
        <f>Table1[[#This Row],[Male Ballots]]/Table1[[#This Row],[Male Population]]</f>
        <v>0.32198299548174381</v>
      </c>
      <c r="X909" s="94">
        <f>Table1[[#This Row],[Total Ballots]]/Table1[[#This Row],[Total Population]]</f>
        <v>0.31441267711914145</v>
      </c>
      <c r="Y909" s="94">
        <f>Table1[[#This Row],[Female Ballots]]/Table1[[#This Row],[Female Voters]]</f>
        <v>0.37784090909090912</v>
      </c>
      <c r="Z909" s="95">
        <f>Table1[[#This Row],[Male Ballots]]/Table1[[#This Row],[Male Voters]]</f>
        <v>0.38243626062322944</v>
      </c>
      <c r="AA909" s="94">
        <f>Table1[[#This Row],[Total Ballots]]/Table1[[#This Row],[Total Voters]]</f>
        <v>0.37811634349030471</v>
      </c>
    </row>
    <row r="910" spans="1:27" s="7" customFormat="1" x14ac:dyDescent="0.35">
      <c r="A910" s="102" t="s">
        <v>32</v>
      </c>
      <c r="B910" s="103">
        <v>2024</v>
      </c>
      <c r="C910" s="17" t="s">
        <v>81</v>
      </c>
      <c r="D910" s="116"/>
      <c r="E910" s="117"/>
      <c r="F910" s="117"/>
      <c r="G910" s="110" t="s">
        <v>66</v>
      </c>
      <c r="H910" s="122">
        <v>561.0249</v>
      </c>
      <c r="I910" s="122">
        <v>518.2396</v>
      </c>
      <c r="J910" s="123">
        <v>1079.2644</v>
      </c>
      <c r="K910">
        <v>504</v>
      </c>
      <c r="L910">
        <v>488</v>
      </c>
      <c r="M910">
        <v>29</v>
      </c>
      <c r="N910">
        <v>1021</v>
      </c>
      <c r="O910">
        <v>249</v>
      </c>
      <c r="P910">
        <v>202</v>
      </c>
      <c r="Q910">
        <v>11</v>
      </c>
      <c r="R910">
        <v>462</v>
      </c>
      <c r="S910" s="105">
        <f>Table1[[#This Row],[Female Voters]]/Table1[[#This Row],[Female Population]]</f>
        <v>0.89835584837678328</v>
      </c>
      <c r="T910" s="94">
        <f>Table1[[#This Row],[Male Voters]]/Table1[[#This Row],[Male Population]]</f>
        <v>0.94164938379853647</v>
      </c>
      <c r="U910" s="94">
        <f>Table1[[#This Row],[Total Voters]]/Table1[[#This Row],[Total Population]]</f>
        <v>0.94601471150164873</v>
      </c>
      <c r="V910" s="94">
        <f>Table1[[#This Row],[Female Ballots]]/Table1[[#This Row],[Female Population]]</f>
        <v>0.44383056794805364</v>
      </c>
      <c r="W910" s="94">
        <f>Table1[[#This Row],[Male Ballots]]/Table1[[#This Row],[Male Population]]</f>
        <v>0.38978109739201711</v>
      </c>
      <c r="X910" s="94">
        <f>Table1[[#This Row],[Total Ballots]]/Table1[[#This Row],[Total Population]]</f>
        <v>0.4280693405619605</v>
      </c>
      <c r="Y910" s="94">
        <f>Table1[[#This Row],[Female Ballots]]/Table1[[#This Row],[Female Voters]]</f>
        <v>0.49404761904761907</v>
      </c>
      <c r="Z910" s="95">
        <f>Table1[[#This Row],[Male Ballots]]/Table1[[#This Row],[Male Voters]]</f>
        <v>0.41393442622950821</v>
      </c>
      <c r="AA910" s="94">
        <f>Table1[[#This Row],[Total Ballots]]/Table1[[#This Row],[Total Voters]]</f>
        <v>0.45249755142017628</v>
      </c>
    </row>
    <row r="911" spans="1:27" s="7" customFormat="1" x14ac:dyDescent="0.35">
      <c r="A911" s="102" t="s">
        <v>32</v>
      </c>
      <c r="B911" s="103">
        <v>2024</v>
      </c>
      <c r="C911" s="17" t="s">
        <v>81</v>
      </c>
      <c r="D911" s="116"/>
      <c r="E911" s="117"/>
      <c r="F911" s="117"/>
      <c r="G911" s="110" t="s">
        <v>67</v>
      </c>
      <c r="H911" s="122">
        <v>1174.68896</v>
      </c>
      <c r="I911" s="122">
        <v>1250.45534</v>
      </c>
      <c r="J911" s="123">
        <v>2425.1445000000003</v>
      </c>
      <c r="K911">
        <v>882</v>
      </c>
      <c r="L911">
        <v>937</v>
      </c>
      <c r="M911">
        <v>29</v>
      </c>
      <c r="N911">
        <v>1848</v>
      </c>
      <c r="O911">
        <v>685</v>
      </c>
      <c r="P911">
        <v>729</v>
      </c>
      <c r="Q911">
        <v>22</v>
      </c>
      <c r="R911">
        <v>1436</v>
      </c>
      <c r="S911" s="105">
        <f>Table1[[#This Row],[Female Voters]]/Table1[[#This Row],[Female Population]]</f>
        <v>0.75083705562364356</v>
      </c>
      <c r="T911" s="94">
        <f>Table1[[#This Row],[Male Voters]]/Table1[[#This Row],[Male Population]]</f>
        <v>0.74932704114006987</v>
      </c>
      <c r="U911" s="94">
        <f>Table1[[#This Row],[Total Voters]]/Table1[[#This Row],[Total Population]]</f>
        <v>0.76201644891675513</v>
      </c>
      <c r="V911" s="94">
        <f>Table1[[#This Row],[Female Ballots]]/Table1[[#This Row],[Female Population]]</f>
        <v>0.58313308741745562</v>
      </c>
      <c r="W911" s="94">
        <f>Table1[[#This Row],[Male Ballots]]/Table1[[#This Row],[Male Population]]</f>
        <v>0.58298763392861352</v>
      </c>
      <c r="X911" s="94">
        <f>Table1[[#This Row],[Total Ballots]]/Table1[[#This Row],[Total Population]]</f>
        <v>0.59212966485089846</v>
      </c>
      <c r="Y911" s="94">
        <f>Table1[[#This Row],[Female Ballots]]/Table1[[#This Row],[Female Voters]]</f>
        <v>0.77664399092970526</v>
      </c>
      <c r="Z911" s="95">
        <f>Table1[[#This Row],[Male Ballots]]/Table1[[#This Row],[Male Voters]]</f>
        <v>0.77801494130202775</v>
      </c>
      <c r="AA911" s="94">
        <f>Table1[[#This Row],[Total Ballots]]/Table1[[#This Row],[Total Voters]]</f>
        <v>0.77705627705627711</v>
      </c>
    </row>
    <row r="912" spans="1:27" s="7" customFormat="1" x14ac:dyDescent="0.35">
      <c r="A912" s="102" t="s">
        <v>60</v>
      </c>
      <c r="B912" s="103">
        <v>2024</v>
      </c>
      <c r="C912" s="17" t="s">
        <v>81</v>
      </c>
      <c r="D912" s="116"/>
      <c r="E912" s="117"/>
      <c r="F912" s="117"/>
      <c r="G912" s="110" t="s">
        <v>79</v>
      </c>
      <c r="H912" s="122">
        <v>34873.048300000002</v>
      </c>
      <c r="I912" s="122">
        <v>37279.603499999997</v>
      </c>
      <c r="J912" s="123">
        <v>72152.650199999989</v>
      </c>
      <c r="K912">
        <v>21322</v>
      </c>
      <c r="L912">
        <v>20189</v>
      </c>
      <c r="M912">
        <v>860</v>
      </c>
      <c r="N912">
        <v>42371</v>
      </c>
      <c r="O912">
        <v>7315</v>
      </c>
      <c r="P912">
        <v>6771</v>
      </c>
      <c r="Q912">
        <v>277</v>
      </c>
      <c r="R912">
        <v>14363</v>
      </c>
      <c r="S912" s="105">
        <f>Table1[[#This Row],[Female Voters]]/Table1[[#This Row],[Female Population]]</f>
        <v>0.61141772914643655</v>
      </c>
      <c r="T912" s="94">
        <f>Table1[[#This Row],[Male Voters]]/Table1[[#This Row],[Male Population]]</f>
        <v>0.54155618902974656</v>
      </c>
      <c r="U912" s="94">
        <f>Table1[[#This Row],[Total Voters]]/Table1[[#This Row],[Total Population]]</f>
        <v>0.58724107683573357</v>
      </c>
      <c r="V912" s="94">
        <f>Table1[[#This Row],[Female Ballots]]/Table1[[#This Row],[Female Population]]</f>
        <v>0.20976084273080309</v>
      </c>
      <c r="W912" s="94">
        <f>Table1[[#This Row],[Male Ballots]]/Table1[[#This Row],[Male Population]]</f>
        <v>0.18162746822132914</v>
      </c>
      <c r="X912" s="94">
        <f>Table1[[#This Row],[Total Ballots]]/Table1[[#This Row],[Total Population]]</f>
        <v>0.19906406708814145</v>
      </c>
      <c r="Y912" s="94">
        <f>Table1[[#This Row],[Female Ballots]]/Table1[[#This Row],[Female Voters]]</f>
        <v>0.34307288246881157</v>
      </c>
      <c r="Z912" s="95">
        <f>Table1[[#This Row],[Male Ballots]]/Table1[[#This Row],[Male Voters]]</f>
        <v>0.33538065283074942</v>
      </c>
      <c r="AA912" s="94">
        <f>Table1[[#This Row],[Total Ballots]]/Table1[[#This Row],[Total Voters]]</f>
        <v>0.33898185079417525</v>
      </c>
    </row>
    <row r="913" spans="1:27" s="7" customFormat="1" x14ac:dyDescent="0.35">
      <c r="A913" s="102" t="s">
        <v>60</v>
      </c>
      <c r="B913" s="103">
        <v>2024</v>
      </c>
      <c r="C913" s="17" t="s">
        <v>81</v>
      </c>
      <c r="D913" s="116"/>
      <c r="E913" s="117"/>
      <c r="F913" s="117"/>
      <c r="G913" s="110" t="s">
        <v>62</v>
      </c>
      <c r="H913" s="122">
        <v>5037.3705</v>
      </c>
      <c r="I913" s="122">
        <v>5542.5722999999998</v>
      </c>
      <c r="J913" s="123">
        <v>10579.941999999999</v>
      </c>
      <c r="K913">
        <v>3028</v>
      </c>
      <c r="L913">
        <v>3115</v>
      </c>
      <c r="M913">
        <v>145</v>
      </c>
      <c r="N913">
        <v>6288</v>
      </c>
      <c r="O913">
        <v>412</v>
      </c>
      <c r="P913">
        <v>409</v>
      </c>
      <c r="Q913">
        <v>33</v>
      </c>
      <c r="R913">
        <v>854</v>
      </c>
      <c r="S913" s="105">
        <f>Table1[[#This Row],[Female Voters]]/Table1[[#This Row],[Female Population]]</f>
        <v>0.60110726419666771</v>
      </c>
      <c r="T913" s="94">
        <f>Table1[[#This Row],[Male Voters]]/Table1[[#This Row],[Male Population]]</f>
        <v>0.56201341748848277</v>
      </c>
      <c r="U913" s="94">
        <f>Table1[[#This Row],[Total Voters]]/Table1[[#This Row],[Total Population]]</f>
        <v>0.5943321806490055</v>
      </c>
      <c r="V913" s="94">
        <f>Table1[[#This Row],[Female Ballots]]/Table1[[#This Row],[Female Population]]</f>
        <v>8.1788703054500353E-2</v>
      </c>
      <c r="W913" s="94">
        <f>Table1[[#This Row],[Male Ballots]]/Table1[[#This Row],[Male Population]]</f>
        <v>7.3792451927059216E-2</v>
      </c>
      <c r="X913" s="94">
        <f>Table1[[#This Row],[Total Ballots]]/Table1[[#This Row],[Total Population]]</f>
        <v>8.0718778987635284E-2</v>
      </c>
      <c r="Y913" s="94">
        <f>Table1[[#This Row],[Female Ballots]]/Table1[[#This Row],[Female Voters]]</f>
        <v>0.13606340819022458</v>
      </c>
      <c r="Z913" s="95">
        <f>Table1[[#This Row],[Male Ballots]]/Table1[[#This Row],[Male Voters]]</f>
        <v>0.13130016051364365</v>
      </c>
      <c r="AA913" s="94">
        <f>Table1[[#This Row],[Total Ballots]]/Table1[[#This Row],[Total Voters]]</f>
        <v>0.13581424936386768</v>
      </c>
    </row>
    <row r="914" spans="1:27" s="7" customFormat="1" x14ac:dyDescent="0.35">
      <c r="A914" s="102" t="s">
        <v>60</v>
      </c>
      <c r="B914" s="103">
        <v>2024</v>
      </c>
      <c r="C914" s="17" t="s">
        <v>81</v>
      </c>
      <c r="D914" s="116"/>
      <c r="E914" s="117"/>
      <c r="F914" s="117"/>
      <c r="G914" s="110" t="s">
        <v>63</v>
      </c>
      <c r="H914" s="122">
        <v>6545.8969999999999</v>
      </c>
      <c r="I914" s="122">
        <v>7637.92</v>
      </c>
      <c r="J914" s="123">
        <v>14183.816999999999</v>
      </c>
      <c r="K914">
        <v>4356</v>
      </c>
      <c r="L914">
        <v>4138</v>
      </c>
      <c r="M914">
        <v>158</v>
      </c>
      <c r="N914">
        <v>8652</v>
      </c>
      <c r="O914">
        <v>647</v>
      </c>
      <c r="P914">
        <v>567</v>
      </c>
      <c r="Q914">
        <v>32</v>
      </c>
      <c r="R914">
        <v>1246</v>
      </c>
      <c r="S914" s="105">
        <f>Table1[[#This Row],[Female Voters]]/Table1[[#This Row],[Female Population]]</f>
        <v>0.66545501708933097</v>
      </c>
      <c r="T914" s="94">
        <f>Table1[[#This Row],[Male Voters]]/Table1[[#This Row],[Male Population]]</f>
        <v>0.54177053438632505</v>
      </c>
      <c r="U914" s="94">
        <f>Table1[[#This Row],[Total Voters]]/Table1[[#This Row],[Total Population]]</f>
        <v>0.6099909495448228</v>
      </c>
      <c r="V914" s="94">
        <f>Table1[[#This Row],[Female Ballots]]/Table1[[#This Row],[Female Population]]</f>
        <v>9.8840540876216049E-2</v>
      </c>
      <c r="W914" s="94">
        <f>Table1[[#This Row],[Male Ballots]]/Table1[[#This Row],[Male Population]]</f>
        <v>7.423487022644909E-2</v>
      </c>
      <c r="X914" s="94">
        <f>Table1[[#This Row],[Total Ballots]]/Table1[[#This Row],[Total Population]]</f>
        <v>8.784659305742594E-2</v>
      </c>
      <c r="Y914" s="94">
        <f>Table1[[#This Row],[Female Ballots]]/Table1[[#This Row],[Female Voters]]</f>
        <v>0.1485307621671258</v>
      </c>
      <c r="Z914" s="95">
        <f>Table1[[#This Row],[Male Ballots]]/Table1[[#This Row],[Male Voters]]</f>
        <v>0.13702271628806187</v>
      </c>
      <c r="AA914" s="94">
        <f>Table1[[#This Row],[Total Ballots]]/Table1[[#This Row],[Total Voters]]</f>
        <v>0.14401294498381878</v>
      </c>
    </row>
    <row r="915" spans="1:27" s="7" customFormat="1" x14ac:dyDescent="0.35">
      <c r="A915" s="102" t="s">
        <v>60</v>
      </c>
      <c r="B915" s="103">
        <v>2024</v>
      </c>
      <c r="C915" s="17" t="s">
        <v>81</v>
      </c>
      <c r="D915" s="116"/>
      <c r="E915" s="117"/>
      <c r="F915" s="117"/>
      <c r="G915" s="110" t="s">
        <v>64</v>
      </c>
      <c r="H915" s="122">
        <v>6993.2619999999997</v>
      </c>
      <c r="I915" s="122">
        <v>7700.6790000000001</v>
      </c>
      <c r="J915" s="123">
        <v>14693.940999999999</v>
      </c>
      <c r="K915">
        <v>4092</v>
      </c>
      <c r="L915">
        <v>3764</v>
      </c>
      <c r="M915">
        <v>160</v>
      </c>
      <c r="N915">
        <v>8016</v>
      </c>
      <c r="O915">
        <v>975</v>
      </c>
      <c r="P915">
        <v>864</v>
      </c>
      <c r="Q915">
        <v>32</v>
      </c>
      <c r="R915">
        <v>1871</v>
      </c>
      <c r="S915" s="105">
        <f>Table1[[#This Row],[Female Voters]]/Table1[[#This Row],[Female Population]]</f>
        <v>0.58513466247939805</v>
      </c>
      <c r="T915" s="94">
        <f>Table1[[#This Row],[Male Voters]]/Table1[[#This Row],[Male Population]]</f>
        <v>0.48878806661074953</v>
      </c>
      <c r="U915" s="94">
        <f>Table1[[#This Row],[Total Voters]]/Table1[[#This Row],[Total Population]]</f>
        <v>0.54553097770026437</v>
      </c>
      <c r="V915" s="94">
        <f>Table1[[#This Row],[Female Ballots]]/Table1[[#This Row],[Female Population]]</f>
        <v>0.13941991591334632</v>
      </c>
      <c r="W915" s="94">
        <f>Table1[[#This Row],[Male Ballots]]/Table1[[#This Row],[Male Population]]</f>
        <v>0.11219789839311572</v>
      </c>
      <c r="X915" s="94">
        <f>Table1[[#This Row],[Total Ballots]]/Table1[[#This Row],[Total Population]]</f>
        <v>0.12733139462040852</v>
      </c>
      <c r="Y915" s="94">
        <f>Table1[[#This Row],[Female Ballots]]/Table1[[#This Row],[Female Voters]]</f>
        <v>0.23826979472140764</v>
      </c>
      <c r="Z915" s="95">
        <f>Table1[[#This Row],[Male Ballots]]/Table1[[#This Row],[Male Voters]]</f>
        <v>0.22954303931987247</v>
      </c>
      <c r="AA915" s="94">
        <f>Table1[[#This Row],[Total Ballots]]/Table1[[#This Row],[Total Voters]]</f>
        <v>0.23340818363273452</v>
      </c>
    </row>
    <row r="916" spans="1:27" s="7" customFormat="1" x14ac:dyDescent="0.35">
      <c r="A916" s="102" t="s">
        <v>60</v>
      </c>
      <c r="B916" s="103">
        <v>2024</v>
      </c>
      <c r="C916" s="17" t="s">
        <v>81</v>
      </c>
      <c r="D916" s="116"/>
      <c r="E916" s="117"/>
      <c r="F916" s="117"/>
      <c r="G916" s="110" t="s">
        <v>65</v>
      </c>
      <c r="H916" s="122">
        <v>5820.3940000000002</v>
      </c>
      <c r="I916" s="122">
        <v>6269.223</v>
      </c>
      <c r="J916" s="123">
        <v>12089.617</v>
      </c>
      <c r="K916">
        <v>3018</v>
      </c>
      <c r="L916">
        <v>2852</v>
      </c>
      <c r="M916">
        <v>110</v>
      </c>
      <c r="N916">
        <v>5980</v>
      </c>
      <c r="O916">
        <v>1021</v>
      </c>
      <c r="P916">
        <v>983</v>
      </c>
      <c r="Q916">
        <v>35</v>
      </c>
      <c r="R916">
        <v>2039</v>
      </c>
      <c r="S916" s="105">
        <f>Table1[[#This Row],[Female Voters]]/Table1[[#This Row],[Female Population]]</f>
        <v>0.5185215983660213</v>
      </c>
      <c r="T916" s="94">
        <f>Table1[[#This Row],[Male Voters]]/Table1[[#This Row],[Male Population]]</f>
        <v>0.45492080916566535</v>
      </c>
      <c r="U916" s="94">
        <f>Table1[[#This Row],[Total Voters]]/Table1[[#This Row],[Total Population]]</f>
        <v>0.49463932562958779</v>
      </c>
      <c r="V916" s="94">
        <f>Table1[[#This Row],[Female Ballots]]/Table1[[#This Row],[Female Population]]</f>
        <v>0.17541767790977725</v>
      </c>
      <c r="W916" s="94">
        <f>Table1[[#This Row],[Male Ballots]]/Table1[[#This Row],[Male Population]]</f>
        <v>0.15679774032603402</v>
      </c>
      <c r="X916" s="94">
        <f>Table1[[#This Row],[Total Ballots]]/Table1[[#This Row],[Total Population]]</f>
        <v>0.16865712123055676</v>
      </c>
      <c r="Y916" s="94">
        <f>Table1[[#This Row],[Female Ballots]]/Table1[[#This Row],[Female Voters]]</f>
        <v>0.33830351225977467</v>
      </c>
      <c r="Z916" s="95">
        <f>Table1[[#This Row],[Male Ballots]]/Table1[[#This Row],[Male Voters]]</f>
        <v>0.3446704067321178</v>
      </c>
      <c r="AA916" s="94">
        <f>Table1[[#This Row],[Total Ballots]]/Table1[[#This Row],[Total Voters]]</f>
        <v>0.34096989966555186</v>
      </c>
    </row>
    <row r="917" spans="1:27" s="7" customFormat="1" x14ac:dyDescent="0.35">
      <c r="A917" s="102" t="s">
        <v>60</v>
      </c>
      <c r="B917" s="103">
        <v>2024</v>
      </c>
      <c r="C917" s="17" t="s">
        <v>81</v>
      </c>
      <c r="D917" s="116"/>
      <c r="E917" s="117"/>
      <c r="F917" s="117"/>
      <c r="G917" s="110" t="s">
        <v>66</v>
      </c>
      <c r="H917" s="122">
        <v>4541.4349999999995</v>
      </c>
      <c r="I917" s="122">
        <v>4576.0619999999999</v>
      </c>
      <c r="J917" s="123">
        <v>9117.4959999999992</v>
      </c>
      <c r="K917">
        <v>2918</v>
      </c>
      <c r="L917">
        <v>2715</v>
      </c>
      <c r="M917">
        <v>148</v>
      </c>
      <c r="N917">
        <v>5781</v>
      </c>
      <c r="O917">
        <v>1367</v>
      </c>
      <c r="P917">
        <v>1196</v>
      </c>
      <c r="Q917">
        <v>52</v>
      </c>
      <c r="R917">
        <v>2615</v>
      </c>
      <c r="S917" s="105">
        <f>Table1[[#This Row],[Female Voters]]/Table1[[#This Row],[Female Population]]</f>
        <v>0.64252818767636233</v>
      </c>
      <c r="T917" s="94">
        <f>Table1[[#This Row],[Male Voters]]/Table1[[#This Row],[Male Population]]</f>
        <v>0.59330489840391154</v>
      </c>
      <c r="U917" s="94">
        <f>Table1[[#This Row],[Total Voters]]/Table1[[#This Row],[Total Population]]</f>
        <v>0.63405566616097231</v>
      </c>
      <c r="V917" s="94">
        <f>Table1[[#This Row],[Female Ballots]]/Table1[[#This Row],[Female Population]]</f>
        <v>0.30100617976476601</v>
      </c>
      <c r="W917" s="94">
        <f>Table1[[#This Row],[Male Ballots]]/Table1[[#This Row],[Male Population]]</f>
        <v>0.26136009520850023</v>
      </c>
      <c r="X917" s="94">
        <f>Table1[[#This Row],[Total Ballots]]/Table1[[#This Row],[Total Population]]</f>
        <v>0.28681120342690586</v>
      </c>
      <c r="Y917" s="94">
        <f>Table1[[#This Row],[Female Ballots]]/Table1[[#This Row],[Female Voters]]</f>
        <v>0.46847155586017819</v>
      </c>
      <c r="Z917" s="95">
        <f>Table1[[#This Row],[Male Ballots]]/Table1[[#This Row],[Male Voters]]</f>
        <v>0.44051565377532226</v>
      </c>
      <c r="AA917" s="94">
        <f>Table1[[#This Row],[Total Ballots]]/Table1[[#This Row],[Total Voters]]</f>
        <v>0.45234388514097906</v>
      </c>
    </row>
    <row r="918" spans="1:27" s="7" customFormat="1" x14ac:dyDescent="0.35">
      <c r="A918" s="102" t="s">
        <v>60</v>
      </c>
      <c r="B918" s="103">
        <v>2024</v>
      </c>
      <c r="C918" s="17" t="s">
        <v>81</v>
      </c>
      <c r="D918" s="116"/>
      <c r="E918" s="117"/>
      <c r="F918" s="117"/>
      <c r="G918" s="110" t="s">
        <v>67</v>
      </c>
      <c r="H918" s="122">
        <v>5934.6898000000001</v>
      </c>
      <c r="I918" s="122">
        <v>5553.1472000000003</v>
      </c>
      <c r="J918" s="123">
        <v>11487.8372</v>
      </c>
      <c r="K918">
        <v>3910</v>
      </c>
      <c r="L918">
        <v>3605</v>
      </c>
      <c r="M918">
        <v>139</v>
      </c>
      <c r="N918">
        <v>7654</v>
      </c>
      <c r="O918">
        <v>2893</v>
      </c>
      <c r="P918">
        <v>2752</v>
      </c>
      <c r="Q918">
        <v>93</v>
      </c>
      <c r="R918">
        <v>5738</v>
      </c>
      <c r="S918" s="105">
        <f>Table1[[#This Row],[Female Voters]]/Table1[[#This Row],[Female Population]]</f>
        <v>0.65883814180144684</v>
      </c>
      <c r="T918" s="94">
        <f>Table1[[#This Row],[Male Voters]]/Table1[[#This Row],[Male Population]]</f>
        <v>0.649181422743485</v>
      </c>
      <c r="U918" s="94">
        <f>Table1[[#This Row],[Total Voters]]/Table1[[#This Row],[Total Population]]</f>
        <v>0.66626988759903383</v>
      </c>
      <c r="V918" s="94">
        <f>Table1[[#This Row],[Female Ballots]]/Table1[[#This Row],[Female Population]]</f>
        <v>0.48747282461165869</v>
      </c>
      <c r="W918" s="94">
        <f>Table1[[#This Row],[Male Ballots]]/Table1[[#This Row],[Male Population]]</f>
        <v>0.49557483367269639</v>
      </c>
      <c r="X918" s="94">
        <f>Table1[[#This Row],[Total Ballots]]/Table1[[#This Row],[Total Population]]</f>
        <v>0.4994847942308932</v>
      </c>
      <c r="Y918" s="94">
        <f>Table1[[#This Row],[Female Ballots]]/Table1[[#This Row],[Female Voters]]</f>
        <v>0.73989769820971862</v>
      </c>
      <c r="Z918" s="95">
        <f>Table1[[#This Row],[Male Ballots]]/Table1[[#This Row],[Male Voters]]</f>
        <v>0.76338418862690705</v>
      </c>
      <c r="AA918" s="94">
        <f>Table1[[#This Row],[Total Ballots]]/Table1[[#This Row],[Total Voters]]</f>
        <v>0.74967337339952966</v>
      </c>
    </row>
    <row r="919" spans="1:27" s="7" customFormat="1" x14ac:dyDescent="0.35">
      <c r="A919" s="102" t="s">
        <v>22</v>
      </c>
      <c r="B919" s="103">
        <v>2024</v>
      </c>
      <c r="C919" s="17" t="s">
        <v>81</v>
      </c>
      <c r="D919" s="116"/>
      <c r="E919" s="117"/>
      <c r="F919" s="117"/>
      <c r="G919" s="110" t="s">
        <v>79</v>
      </c>
      <c r="H919" s="122">
        <v>932.52026000000001</v>
      </c>
      <c r="I919" s="122">
        <v>894.32696999999996</v>
      </c>
      <c r="J919" s="123">
        <v>1826.8472099999999</v>
      </c>
      <c r="K919">
        <v>786</v>
      </c>
      <c r="L919">
        <v>803</v>
      </c>
      <c r="M919">
        <v>17</v>
      </c>
      <c r="N919">
        <v>1606</v>
      </c>
      <c r="O919">
        <v>412</v>
      </c>
      <c r="P919">
        <v>380</v>
      </c>
      <c r="Q919">
        <v>4</v>
      </c>
      <c r="R919">
        <v>796</v>
      </c>
      <c r="S919" s="105">
        <f>Table1[[#This Row],[Female Voters]]/Table1[[#This Row],[Female Population]]</f>
        <v>0.8428771295542683</v>
      </c>
      <c r="T919" s="94">
        <f>Table1[[#This Row],[Male Voters]]/Table1[[#This Row],[Male Population]]</f>
        <v>0.89788190106801768</v>
      </c>
      <c r="U919" s="94">
        <f>Table1[[#This Row],[Total Voters]]/Table1[[#This Row],[Total Population]]</f>
        <v>0.87911019115824152</v>
      </c>
      <c r="V919" s="94">
        <f>Table1[[#This Row],[Female Ballots]]/Table1[[#This Row],[Female Population]]</f>
        <v>0.44181345722183024</v>
      </c>
      <c r="W919" s="94">
        <f>Table1[[#This Row],[Male Ballots]]/Table1[[#This Row],[Male Population]]</f>
        <v>0.42490052603467837</v>
      </c>
      <c r="X919" s="94">
        <f>Table1[[#This Row],[Total Ballots]]/Table1[[#This Row],[Total Population]]</f>
        <v>0.43572335751056052</v>
      </c>
      <c r="Y919" s="94">
        <f>Table1[[#This Row],[Female Ballots]]/Table1[[#This Row],[Female Voters]]</f>
        <v>0.5241730279898219</v>
      </c>
      <c r="Z919" s="95">
        <f>Table1[[#This Row],[Male Ballots]]/Table1[[#This Row],[Male Voters]]</f>
        <v>0.47322540473225405</v>
      </c>
      <c r="AA919" s="94">
        <f>Table1[[#This Row],[Total Ballots]]/Table1[[#This Row],[Total Voters]]</f>
        <v>0.49564134495641343</v>
      </c>
    </row>
    <row r="920" spans="1:27" s="7" customFormat="1" x14ac:dyDescent="0.35">
      <c r="A920" s="102" t="s">
        <v>22</v>
      </c>
      <c r="B920" s="103">
        <v>2024</v>
      </c>
      <c r="C920" s="17" t="s">
        <v>81</v>
      </c>
      <c r="D920" s="116"/>
      <c r="E920" s="117"/>
      <c r="F920" s="117"/>
      <c r="G920" s="110" t="s">
        <v>62</v>
      </c>
      <c r="H920" s="122">
        <v>60.496709999999993</v>
      </c>
      <c r="I920" s="122">
        <v>72.289380000000008</v>
      </c>
      <c r="J920" s="123">
        <v>132.7861</v>
      </c>
      <c r="K920">
        <v>56</v>
      </c>
      <c r="L920">
        <v>74</v>
      </c>
      <c r="M920">
        <v>0</v>
      </c>
      <c r="N920">
        <v>130</v>
      </c>
      <c r="O920">
        <v>11</v>
      </c>
      <c r="P920">
        <v>8</v>
      </c>
      <c r="Q920">
        <v>0</v>
      </c>
      <c r="R920">
        <v>19</v>
      </c>
      <c r="S920" s="105">
        <f>Table1[[#This Row],[Female Voters]]/Table1[[#This Row],[Female Population]]</f>
        <v>0.92567017280774455</v>
      </c>
      <c r="T920" s="94">
        <f>Table1[[#This Row],[Male Voters]]/Table1[[#This Row],[Male Population]]</f>
        <v>1.0236635035464405</v>
      </c>
      <c r="U920" s="94">
        <f>Table1[[#This Row],[Total Voters]]/Table1[[#This Row],[Total Population]]</f>
        <v>0.97901813518131786</v>
      </c>
      <c r="V920" s="94">
        <f>Table1[[#This Row],[Female Ballots]]/Table1[[#This Row],[Female Population]]</f>
        <v>0.1818280696586641</v>
      </c>
      <c r="W920" s="94">
        <f>Table1[[#This Row],[Male Ballots]]/Table1[[#This Row],[Male Population]]</f>
        <v>0.11066632470772331</v>
      </c>
      <c r="X920" s="94">
        <f>Table1[[#This Row],[Total Ballots]]/Table1[[#This Row],[Total Population]]</f>
        <v>0.1430872659111157</v>
      </c>
      <c r="Y920" s="94">
        <f>Table1[[#This Row],[Female Ballots]]/Table1[[#This Row],[Female Voters]]</f>
        <v>0.19642857142857142</v>
      </c>
      <c r="Z920" s="95">
        <f>Table1[[#This Row],[Male Ballots]]/Table1[[#This Row],[Male Voters]]</f>
        <v>0.10810810810810811</v>
      </c>
      <c r="AA920" s="94">
        <f>Table1[[#This Row],[Total Ballots]]/Table1[[#This Row],[Total Voters]]</f>
        <v>0.14615384615384616</v>
      </c>
    </row>
    <row r="921" spans="1:27" s="7" customFormat="1" x14ac:dyDescent="0.35">
      <c r="A921" s="106" t="s">
        <v>22</v>
      </c>
      <c r="B921" s="103">
        <v>2024</v>
      </c>
      <c r="C921" s="17" t="s">
        <v>81</v>
      </c>
      <c r="D921" s="116"/>
      <c r="E921" s="117"/>
      <c r="F921" s="117"/>
      <c r="G921" s="110" t="s">
        <v>63</v>
      </c>
      <c r="H921" s="122">
        <v>95.540220000000005</v>
      </c>
      <c r="I921" s="122">
        <v>101.02938</v>
      </c>
      <c r="J921" s="123">
        <v>196.56957</v>
      </c>
      <c r="K921">
        <v>101</v>
      </c>
      <c r="L921">
        <v>94</v>
      </c>
      <c r="M921">
        <v>4</v>
      </c>
      <c r="N921">
        <v>199</v>
      </c>
      <c r="O921">
        <v>20</v>
      </c>
      <c r="P921">
        <v>18</v>
      </c>
      <c r="Q921">
        <v>0</v>
      </c>
      <c r="R921">
        <v>38</v>
      </c>
      <c r="S921" s="105">
        <f>Table1[[#This Row],[Female Voters]]/Table1[[#This Row],[Female Population]]</f>
        <v>1.0571464038914711</v>
      </c>
      <c r="T921" s="94">
        <f>Table1[[#This Row],[Male Voters]]/Table1[[#This Row],[Male Population]]</f>
        <v>0.9304224177165098</v>
      </c>
      <c r="U921" s="94">
        <f>Table1[[#This Row],[Total Voters]]/Table1[[#This Row],[Total Population]]</f>
        <v>1.0123642230076608</v>
      </c>
      <c r="V921" s="94">
        <f>Table1[[#This Row],[Female Ballots]]/Table1[[#This Row],[Female Population]]</f>
        <v>0.20933592156266753</v>
      </c>
      <c r="W921" s="94">
        <f>Table1[[#This Row],[Male Ballots]]/Table1[[#This Row],[Male Population]]</f>
        <v>0.17816599488188484</v>
      </c>
      <c r="X921" s="94">
        <f>Table1[[#This Row],[Total Ballots]]/Table1[[#This Row],[Total Population]]</f>
        <v>0.19331578127784479</v>
      </c>
      <c r="Y921" s="94">
        <f>Table1[[#This Row],[Female Ballots]]/Table1[[#This Row],[Female Voters]]</f>
        <v>0.19801980198019803</v>
      </c>
      <c r="Z921" s="95">
        <f>Table1[[#This Row],[Male Ballots]]/Table1[[#This Row],[Male Voters]]</f>
        <v>0.19148936170212766</v>
      </c>
      <c r="AA921" s="94">
        <f>Table1[[#This Row],[Total Ballots]]/Table1[[#This Row],[Total Voters]]</f>
        <v>0.19095477386934673</v>
      </c>
    </row>
    <row r="922" spans="1:27" s="7" customFormat="1" x14ac:dyDescent="0.35">
      <c r="A922" s="102" t="s">
        <v>22</v>
      </c>
      <c r="B922" s="103">
        <v>2024</v>
      </c>
      <c r="C922" s="17" t="s">
        <v>81</v>
      </c>
      <c r="D922" s="116"/>
      <c r="E922" s="117"/>
      <c r="F922" s="117"/>
      <c r="G922" s="110" t="s">
        <v>64</v>
      </c>
      <c r="H922" s="122">
        <v>136.55218000000002</v>
      </c>
      <c r="I922" s="122">
        <v>119.34459</v>
      </c>
      <c r="J922" s="123">
        <v>255.89679999999998</v>
      </c>
      <c r="K922">
        <v>96</v>
      </c>
      <c r="L922">
        <v>107</v>
      </c>
      <c r="M922">
        <v>3</v>
      </c>
      <c r="N922">
        <v>206</v>
      </c>
      <c r="O922">
        <v>30</v>
      </c>
      <c r="P922">
        <v>22</v>
      </c>
      <c r="Q922">
        <v>0</v>
      </c>
      <c r="R922">
        <v>52</v>
      </c>
      <c r="S922" s="105">
        <f>Table1[[#This Row],[Female Voters]]/Table1[[#This Row],[Female Population]]</f>
        <v>0.7030279560531365</v>
      </c>
      <c r="T922" s="94">
        <f>Table1[[#This Row],[Male Voters]]/Table1[[#This Row],[Male Population]]</f>
        <v>0.89656347221101518</v>
      </c>
      <c r="U922" s="94">
        <f>Table1[[#This Row],[Total Voters]]/Table1[[#This Row],[Total Population]]</f>
        <v>0.80501202047075227</v>
      </c>
      <c r="V922" s="94">
        <f>Table1[[#This Row],[Female Ballots]]/Table1[[#This Row],[Female Population]]</f>
        <v>0.21969623626660514</v>
      </c>
      <c r="W922" s="94">
        <f>Table1[[#This Row],[Male Ballots]]/Table1[[#This Row],[Male Population]]</f>
        <v>0.18434015316488164</v>
      </c>
      <c r="X922" s="94">
        <f>Table1[[#This Row],[Total Ballots]]/Table1[[#This Row],[Total Population]]</f>
        <v>0.20320691778873359</v>
      </c>
      <c r="Y922" s="94">
        <f>Table1[[#This Row],[Female Ballots]]/Table1[[#This Row],[Female Voters]]</f>
        <v>0.3125</v>
      </c>
      <c r="Z922" s="95">
        <f>Table1[[#This Row],[Male Ballots]]/Table1[[#This Row],[Male Voters]]</f>
        <v>0.20560747663551401</v>
      </c>
      <c r="AA922" s="94">
        <f>Table1[[#This Row],[Total Ballots]]/Table1[[#This Row],[Total Voters]]</f>
        <v>0.25242718446601942</v>
      </c>
    </row>
    <row r="923" spans="1:27" s="7" customFormat="1" x14ac:dyDescent="0.35">
      <c r="A923" s="102" t="s">
        <v>22</v>
      </c>
      <c r="B923" s="103">
        <v>2024</v>
      </c>
      <c r="C923" s="17" t="s">
        <v>81</v>
      </c>
      <c r="D923" s="116"/>
      <c r="E923" s="117"/>
      <c r="F923" s="117"/>
      <c r="G923" s="110" t="s">
        <v>65</v>
      </c>
      <c r="H923" s="122">
        <v>133.75810999999999</v>
      </c>
      <c r="I923" s="122">
        <v>114.56165999999999</v>
      </c>
      <c r="J923" s="123">
        <v>248.31979999999999</v>
      </c>
      <c r="K923">
        <v>104</v>
      </c>
      <c r="L923">
        <v>98</v>
      </c>
      <c r="M923">
        <v>3</v>
      </c>
      <c r="N923">
        <v>205</v>
      </c>
      <c r="O923">
        <v>42</v>
      </c>
      <c r="P923">
        <v>44</v>
      </c>
      <c r="Q923">
        <v>1</v>
      </c>
      <c r="R923">
        <v>87</v>
      </c>
      <c r="S923" s="105">
        <f>Table1[[#This Row],[Female Voters]]/Table1[[#This Row],[Female Population]]</f>
        <v>0.77752294795433341</v>
      </c>
      <c r="T923" s="94">
        <f>Table1[[#This Row],[Male Voters]]/Table1[[#This Row],[Male Population]]</f>
        <v>0.85543453193677543</v>
      </c>
      <c r="U923" s="94">
        <f>Table1[[#This Row],[Total Voters]]/Table1[[#This Row],[Total Population]]</f>
        <v>0.8255483453192215</v>
      </c>
      <c r="V923" s="94">
        <f>Table1[[#This Row],[Female Ballots]]/Table1[[#This Row],[Female Population]]</f>
        <v>0.31399965205848079</v>
      </c>
      <c r="W923" s="94">
        <f>Table1[[#This Row],[Male Ballots]]/Table1[[#This Row],[Male Population]]</f>
        <v>0.38407264699202165</v>
      </c>
      <c r="X923" s="94">
        <f>Table1[[#This Row],[Total Ballots]]/Table1[[#This Row],[Total Population]]</f>
        <v>0.35035466362327933</v>
      </c>
      <c r="Y923" s="94">
        <f>Table1[[#This Row],[Female Ballots]]/Table1[[#This Row],[Female Voters]]</f>
        <v>0.40384615384615385</v>
      </c>
      <c r="Z923" s="95">
        <f>Table1[[#This Row],[Male Ballots]]/Table1[[#This Row],[Male Voters]]</f>
        <v>0.44897959183673469</v>
      </c>
      <c r="AA923" s="94">
        <f>Table1[[#This Row],[Total Ballots]]/Table1[[#This Row],[Total Voters]]</f>
        <v>0.42439024390243901</v>
      </c>
    </row>
    <row r="924" spans="1:27" s="7" customFormat="1" x14ac:dyDescent="0.35">
      <c r="A924" s="102" t="s">
        <v>22</v>
      </c>
      <c r="B924" s="103">
        <v>2024</v>
      </c>
      <c r="C924" s="17" t="s">
        <v>81</v>
      </c>
      <c r="D924" s="116"/>
      <c r="E924" s="117"/>
      <c r="F924" s="117"/>
      <c r="G924" s="110" t="s">
        <v>66</v>
      </c>
      <c r="H924" s="122">
        <v>164.84461999999999</v>
      </c>
      <c r="I924" s="122">
        <v>149.38789</v>
      </c>
      <c r="J924" s="123">
        <v>314.23249999999996</v>
      </c>
      <c r="K924">
        <v>148</v>
      </c>
      <c r="L924">
        <v>142</v>
      </c>
      <c r="M924">
        <v>4</v>
      </c>
      <c r="N924">
        <v>294</v>
      </c>
      <c r="O924">
        <v>71</v>
      </c>
      <c r="P924">
        <v>60</v>
      </c>
      <c r="Q924">
        <v>2</v>
      </c>
      <c r="R924">
        <v>133</v>
      </c>
      <c r="S924" s="105">
        <f>Table1[[#This Row],[Female Voters]]/Table1[[#This Row],[Female Population]]</f>
        <v>0.89781516679161266</v>
      </c>
      <c r="T924" s="94">
        <f>Table1[[#This Row],[Male Voters]]/Table1[[#This Row],[Male Population]]</f>
        <v>0.95054558973956993</v>
      </c>
      <c r="U924" s="94">
        <f>Table1[[#This Row],[Total Voters]]/Table1[[#This Row],[Total Population]]</f>
        <v>0.93561296174011299</v>
      </c>
      <c r="V924" s="94">
        <f>Table1[[#This Row],[Female Ballots]]/Table1[[#This Row],[Female Population]]</f>
        <v>0.43070862731219256</v>
      </c>
      <c r="W924" s="94">
        <f>Table1[[#This Row],[Male Ballots]]/Table1[[#This Row],[Male Population]]</f>
        <v>0.40163898158009997</v>
      </c>
      <c r="X924" s="94">
        <f>Table1[[#This Row],[Total Ballots]]/Table1[[#This Row],[Total Population]]</f>
        <v>0.42325348269195584</v>
      </c>
      <c r="Y924" s="94">
        <f>Table1[[#This Row],[Female Ballots]]/Table1[[#This Row],[Female Voters]]</f>
        <v>0.47972972972972971</v>
      </c>
      <c r="Z924" s="95">
        <f>Table1[[#This Row],[Male Ballots]]/Table1[[#This Row],[Male Voters]]</f>
        <v>0.42253521126760563</v>
      </c>
      <c r="AA924" s="94">
        <f>Table1[[#This Row],[Total Ballots]]/Table1[[#This Row],[Total Voters]]</f>
        <v>0.45238095238095238</v>
      </c>
    </row>
    <row r="925" spans="1:27" s="7" customFormat="1" x14ac:dyDescent="0.35">
      <c r="A925" s="102" t="s">
        <v>22</v>
      </c>
      <c r="B925" s="103">
        <v>2024</v>
      </c>
      <c r="C925" s="17" t="s">
        <v>81</v>
      </c>
      <c r="D925" s="116"/>
      <c r="E925" s="117"/>
      <c r="F925" s="117"/>
      <c r="G925" s="110" t="s">
        <v>67</v>
      </c>
      <c r="H925" s="122">
        <v>341.32841999999999</v>
      </c>
      <c r="I925" s="122">
        <v>337.71406999999999</v>
      </c>
      <c r="J925" s="123">
        <v>679.04243999999994</v>
      </c>
      <c r="K925">
        <v>281</v>
      </c>
      <c r="L925">
        <v>288</v>
      </c>
      <c r="M925">
        <v>3</v>
      </c>
      <c r="N925">
        <v>572</v>
      </c>
      <c r="O925">
        <v>238</v>
      </c>
      <c r="P925">
        <v>228</v>
      </c>
      <c r="Q925">
        <v>1</v>
      </c>
      <c r="R925">
        <v>467</v>
      </c>
      <c r="S925" s="105">
        <f>Table1[[#This Row],[Female Voters]]/Table1[[#This Row],[Female Population]]</f>
        <v>0.82325403785597462</v>
      </c>
      <c r="T925" s="94">
        <f>Table1[[#This Row],[Male Voters]]/Table1[[#This Row],[Male Population]]</f>
        <v>0.85279242289194523</v>
      </c>
      <c r="U925" s="94">
        <f>Table1[[#This Row],[Total Voters]]/Table1[[#This Row],[Total Population]]</f>
        <v>0.84236266587402109</v>
      </c>
      <c r="V925" s="94">
        <f>Table1[[#This Row],[Female Ballots]]/Table1[[#This Row],[Female Population]]</f>
        <v>0.69727566195630586</v>
      </c>
      <c r="W925" s="94">
        <f>Table1[[#This Row],[Male Ballots]]/Table1[[#This Row],[Male Population]]</f>
        <v>0.67512733478945663</v>
      </c>
      <c r="X925" s="94">
        <f>Table1[[#This Row],[Total Ballots]]/Table1[[#This Row],[Total Population]]</f>
        <v>0.6877331555300138</v>
      </c>
      <c r="Y925" s="94">
        <f>Table1[[#This Row],[Female Ballots]]/Table1[[#This Row],[Female Voters]]</f>
        <v>0.84697508896797158</v>
      </c>
      <c r="Z925" s="95">
        <f>Table1[[#This Row],[Male Ballots]]/Table1[[#This Row],[Male Voters]]</f>
        <v>0.79166666666666663</v>
      </c>
      <c r="AA925" s="94">
        <f>Table1[[#This Row],[Total Ballots]]/Table1[[#This Row],[Total Voters]]</f>
        <v>0.81643356643356646</v>
      </c>
    </row>
    <row r="926" spans="1:27" s="7" customFormat="1" x14ac:dyDescent="0.35">
      <c r="A926" s="102" t="s">
        <v>56</v>
      </c>
      <c r="B926" s="103">
        <v>2024</v>
      </c>
      <c r="C926" s="17" t="s">
        <v>81</v>
      </c>
      <c r="D926" s="116"/>
      <c r="E926" s="117"/>
      <c r="F926" s="117"/>
      <c r="G926" s="110" t="s">
        <v>79</v>
      </c>
      <c r="H926" s="122">
        <v>37332.609900000003</v>
      </c>
      <c r="I926" s="122">
        <v>39978.010399999999</v>
      </c>
      <c r="J926" s="123">
        <v>77310.618000000017</v>
      </c>
      <c r="K926">
        <v>23565</v>
      </c>
      <c r="L926">
        <v>22685</v>
      </c>
      <c r="M926">
        <v>985</v>
      </c>
      <c r="N926">
        <v>47235</v>
      </c>
      <c r="O926">
        <v>8738</v>
      </c>
      <c r="P926">
        <v>8268</v>
      </c>
      <c r="Q926">
        <v>284</v>
      </c>
      <c r="R926">
        <v>17290</v>
      </c>
      <c r="S926" s="105">
        <f>Table1[[#This Row],[Female Voters]]/Table1[[#This Row],[Female Population]]</f>
        <v>0.63121758867439903</v>
      </c>
      <c r="T926" s="94">
        <f>Table1[[#This Row],[Male Voters]]/Table1[[#This Row],[Male Population]]</f>
        <v>0.56743694278492662</v>
      </c>
      <c r="U926" s="94">
        <f>Table1[[#This Row],[Total Voters]]/Table1[[#This Row],[Total Population]]</f>
        <v>0.6109768777168485</v>
      </c>
      <c r="V926" s="94">
        <f>Table1[[#This Row],[Female Ballots]]/Table1[[#This Row],[Female Population]]</f>
        <v>0.23405810693133455</v>
      </c>
      <c r="W926" s="94">
        <f>Table1[[#This Row],[Male Ballots]]/Table1[[#This Row],[Male Population]]</f>
        <v>0.20681369376000763</v>
      </c>
      <c r="X926" s="94">
        <f>Table1[[#This Row],[Total Ballots]]/Table1[[#This Row],[Total Population]]</f>
        <v>0.22364327756376229</v>
      </c>
      <c r="Y926" s="94">
        <f>Table1[[#This Row],[Female Ballots]]/Table1[[#This Row],[Female Voters]]</f>
        <v>0.3708041587099512</v>
      </c>
      <c r="Z926" s="95">
        <f>Table1[[#This Row],[Male Ballots]]/Table1[[#This Row],[Male Voters]]</f>
        <v>0.36446991404011464</v>
      </c>
      <c r="AA926" s="94">
        <f>Table1[[#This Row],[Total Ballots]]/Table1[[#This Row],[Total Voters]]</f>
        <v>0.36604212977664868</v>
      </c>
    </row>
    <row r="927" spans="1:27" s="7" customFormat="1" x14ac:dyDescent="0.35">
      <c r="A927" s="102" t="s">
        <v>56</v>
      </c>
      <c r="B927" s="103">
        <v>2024</v>
      </c>
      <c r="C927" s="17" t="s">
        <v>81</v>
      </c>
      <c r="D927" s="116"/>
      <c r="E927" s="117"/>
      <c r="F927" s="117"/>
      <c r="G927" s="110" t="s">
        <v>62</v>
      </c>
      <c r="H927" s="122">
        <v>4697.7785999999996</v>
      </c>
      <c r="I927" s="122">
        <v>5130.2936</v>
      </c>
      <c r="J927" s="123">
        <v>9828.0730000000003</v>
      </c>
      <c r="K927">
        <v>2721</v>
      </c>
      <c r="L927">
        <v>2723</v>
      </c>
      <c r="M927">
        <v>171</v>
      </c>
      <c r="N927">
        <v>5615</v>
      </c>
      <c r="O927">
        <v>314</v>
      </c>
      <c r="P927">
        <v>329</v>
      </c>
      <c r="Q927">
        <v>33</v>
      </c>
      <c r="R927">
        <v>676</v>
      </c>
      <c r="S927" s="105">
        <f>Table1[[#This Row],[Female Voters]]/Table1[[#This Row],[Female Population]]</f>
        <v>0.5792099270067772</v>
      </c>
      <c r="T927" s="94">
        <f>Table1[[#This Row],[Male Voters]]/Table1[[#This Row],[Male Population]]</f>
        <v>0.53076884332701735</v>
      </c>
      <c r="U927" s="94">
        <f>Table1[[#This Row],[Total Voters]]/Table1[[#This Row],[Total Population]]</f>
        <v>0.57132257768130124</v>
      </c>
      <c r="V927" s="94">
        <f>Table1[[#This Row],[Female Ballots]]/Table1[[#This Row],[Female Population]]</f>
        <v>6.6840101830256543E-2</v>
      </c>
      <c r="W927" s="94">
        <f>Table1[[#This Row],[Male Ballots]]/Table1[[#This Row],[Male Population]]</f>
        <v>6.4128883383984106E-2</v>
      </c>
      <c r="X927" s="94">
        <f>Table1[[#This Row],[Total Ballots]]/Table1[[#This Row],[Total Population]]</f>
        <v>6.878255788291357E-2</v>
      </c>
      <c r="Y927" s="94">
        <f>Table1[[#This Row],[Female Ballots]]/Table1[[#This Row],[Female Voters]]</f>
        <v>0.11539875045938992</v>
      </c>
      <c r="Z927" s="95">
        <f>Table1[[#This Row],[Male Ballots]]/Table1[[#This Row],[Male Voters]]</f>
        <v>0.12082262210796915</v>
      </c>
      <c r="AA927" s="94">
        <f>Table1[[#This Row],[Total Ballots]]/Table1[[#This Row],[Total Voters]]</f>
        <v>0.12039180765805878</v>
      </c>
    </row>
    <row r="928" spans="1:27" s="7" customFormat="1" x14ac:dyDescent="0.35">
      <c r="A928" s="102" t="s">
        <v>56</v>
      </c>
      <c r="B928" s="103">
        <v>2024</v>
      </c>
      <c r="C928" s="17" t="s">
        <v>81</v>
      </c>
      <c r="D928" s="116"/>
      <c r="E928" s="117"/>
      <c r="F928" s="117"/>
      <c r="G928" s="110" t="s">
        <v>63</v>
      </c>
      <c r="H928" s="122">
        <v>6320.41</v>
      </c>
      <c r="I928" s="122">
        <v>7325.2000000000007</v>
      </c>
      <c r="J928" s="123">
        <v>13645.61</v>
      </c>
      <c r="K928">
        <v>4067</v>
      </c>
      <c r="L928">
        <v>3836</v>
      </c>
      <c r="M928">
        <v>156</v>
      </c>
      <c r="N928">
        <v>8059</v>
      </c>
      <c r="O928">
        <v>539</v>
      </c>
      <c r="P928">
        <v>525</v>
      </c>
      <c r="Q928">
        <v>33</v>
      </c>
      <c r="R928">
        <v>1097</v>
      </c>
      <c r="S928" s="105">
        <f>Table1[[#This Row],[Female Voters]]/Table1[[#This Row],[Female Population]]</f>
        <v>0.64347091407044799</v>
      </c>
      <c r="T928" s="94">
        <f>Table1[[#This Row],[Male Voters]]/Table1[[#This Row],[Male Population]]</f>
        <v>0.52367170862229018</v>
      </c>
      <c r="U928" s="94">
        <f>Table1[[#This Row],[Total Voters]]/Table1[[#This Row],[Total Population]]</f>
        <v>0.59059287199326371</v>
      </c>
      <c r="V928" s="94">
        <f>Table1[[#This Row],[Female Ballots]]/Table1[[#This Row],[Female Population]]</f>
        <v>8.527927776837263E-2</v>
      </c>
      <c r="W928" s="94">
        <f>Table1[[#This Row],[Male Ballots]]/Table1[[#This Row],[Male Population]]</f>
        <v>7.167039807786818E-2</v>
      </c>
      <c r="X928" s="94">
        <f>Table1[[#This Row],[Total Ballots]]/Table1[[#This Row],[Total Population]]</f>
        <v>8.0392155425810935E-2</v>
      </c>
      <c r="Y928" s="94">
        <f>Table1[[#This Row],[Female Ballots]]/Table1[[#This Row],[Female Voters]]</f>
        <v>0.13253012048192772</v>
      </c>
      <c r="Z928" s="95">
        <f>Table1[[#This Row],[Male Ballots]]/Table1[[#This Row],[Male Voters]]</f>
        <v>0.13686131386861314</v>
      </c>
      <c r="AA928" s="94">
        <f>Table1[[#This Row],[Total Ballots]]/Table1[[#This Row],[Total Voters]]</f>
        <v>0.13612110683707657</v>
      </c>
    </row>
    <row r="929" spans="1:27" s="7" customFormat="1" x14ac:dyDescent="0.35">
      <c r="A929" s="102" t="s">
        <v>56</v>
      </c>
      <c r="B929" s="103">
        <v>2024</v>
      </c>
      <c r="C929" s="17" t="s">
        <v>81</v>
      </c>
      <c r="D929" s="116"/>
      <c r="E929" s="117"/>
      <c r="F929" s="117"/>
      <c r="G929" s="110" t="s">
        <v>64</v>
      </c>
      <c r="H929" s="122">
        <v>6341.0510000000004</v>
      </c>
      <c r="I929" s="122">
        <v>7219.067</v>
      </c>
      <c r="J929" s="123">
        <v>13560.117</v>
      </c>
      <c r="K929">
        <v>3601</v>
      </c>
      <c r="L929">
        <v>3542</v>
      </c>
      <c r="M929">
        <v>156</v>
      </c>
      <c r="N929">
        <v>7299</v>
      </c>
      <c r="O929">
        <v>819</v>
      </c>
      <c r="P929">
        <v>774</v>
      </c>
      <c r="Q929">
        <v>28</v>
      </c>
      <c r="R929">
        <v>1621</v>
      </c>
      <c r="S929" s="105">
        <f>Table1[[#This Row],[Female Voters]]/Table1[[#This Row],[Female Population]]</f>
        <v>0.56788693230822462</v>
      </c>
      <c r="T929" s="94">
        <f>Table1[[#This Row],[Male Voters]]/Table1[[#This Row],[Male Population]]</f>
        <v>0.49064512076145017</v>
      </c>
      <c r="U929" s="94">
        <f>Table1[[#This Row],[Total Voters]]/Table1[[#This Row],[Total Population]]</f>
        <v>0.53826969192079976</v>
      </c>
      <c r="V929" s="94">
        <f>Table1[[#This Row],[Female Ballots]]/Table1[[#This Row],[Female Population]]</f>
        <v>0.12915839976685253</v>
      </c>
      <c r="W929" s="94">
        <f>Table1[[#This Row],[Male Ballots]]/Table1[[#This Row],[Male Population]]</f>
        <v>0.10721607099643209</v>
      </c>
      <c r="X929" s="94">
        <f>Table1[[#This Row],[Total Ballots]]/Table1[[#This Row],[Total Population]]</f>
        <v>0.11954174141712789</v>
      </c>
      <c r="Y929" s="94">
        <f>Table1[[#This Row],[Female Ballots]]/Table1[[#This Row],[Female Voters]]</f>
        <v>0.22743682310469315</v>
      </c>
      <c r="Z929" s="95">
        <f>Table1[[#This Row],[Male Ballots]]/Table1[[#This Row],[Male Voters]]</f>
        <v>0.21852060982495766</v>
      </c>
      <c r="AA929" s="94">
        <f>Table1[[#This Row],[Total Ballots]]/Table1[[#This Row],[Total Voters]]</f>
        <v>0.22208521715303467</v>
      </c>
    </row>
    <row r="930" spans="1:27" s="7" customFormat="1" x14ac:dyDescent="0.35">
      <c r="A930" s="102" t="s">
        <v>56</v>
      </c>
      <c r="B930" s="103">
        <v>2024</v>
      </c>
      <c r="C930" s="17" t="s">
        <v>81</v>
      </c>
      <c r="D930" s="116"/>
      <c r="E930" s="117"/>
      <c r="F930" s="117"/>
      <c r="G930" s="110" t="s">
        <v>65</v>
      </c>
      <c r="H930" s="122">
        <v>5729.6710000000003</v>
      </c>
      <c r="I930" s="122">
        <v>6079.902</v>
      </c>
      <c r="J930" s="123">
        <v>11809.573</v>
      </c>
      <c r="K930">
        <v>3318</v>
      </c>
      <c r="L930">
        <v>3219</v>
      </c>
      <c r="M930">
        <v>129</v>
      </c>
      <c r="N930">
        <v>6666</v>
      </c>
      <c r="O930">
        <v>1060</v>
      </c>
      <c r="P930">
        <v>983</v>
      </c>
      <c r="Q930">
        <v>30</v>
      </c>
      <c r="R930">
        <v>2073</v>
      </c>
      <c r="S930" s="105">
        <f>Table1[[#This Row],[Female Voters]]/Table1[[#This Row],[Female Population]]</f>
        <v>0.57909084134150113</v>
      </c>
      <c r="T930" s="94">
        <f>Table1[[#This Row],[Male Voters]]/Table1[[#This Row],[Male Population]]</f>
        <v>0.52944932336080419</v>
      </c>
      <c r="U930" s="94">
        <f>Table1[[#This Row],[Total Voters]]/Table1[[#This Row],[Total Population]]</f>
        <v>0.56445732627250789</v>
      </c>
      <c r="V930" s="94">
        <f>Table1[[#This Row],[Female Ballots]]/Table1[[#This Row],[Female Population]]</f>
        <v>0.18500189626943675</v>
      </c>
      <c r="W930" s="94">
        <f>Table1[[#This Row],[Male Ballots]]/Table1[[#This Row],[Male Population]]</f>
        <v>0.16168023760909303</v>
      </c>
      <c r="X930" s="94">
        <f>Table1[[#This Row],[Total Ballots]]/Table1[[#This Row],[Total Population]]</f>
        <v>0.17553555916035235</v>
      </c>
      <c r="Y930" s="94">
        <f>Table1[[#This Row],[Female Ballots]]/Table1[[#This Row],[Female Voters]]</f>
        <v>0.31946955997588911</v>
      </c>
      <c r="Z930" s="95">
        <f>Table1[[#This Row],[Male Ballots]]/Table1[[#This Row],[Male Voters]]</f>
        <v>0.3053743398570985</v>
      </c>
      <c r="AA930" s="94">
        <f>Table1[[#This Row],[Total Ballots]]/Table1[[#This Row],[Total Voters]]</f>
        <v>0.310981098109811</v>
      </c>
    </row>
    <row r="931" spans="1:27" s="7" customFormat="1" x14ac:dyDescent="0.35">
      <c r="A931" s="102" t="s">
        <v>56</v>
      </c>
      <c r="B931" s="103">
        <v>2024</v>
      </c>
      <c r="C931" s="17" t="s">
        <v>81</v>
      </c>
      <c r="D931" s="116"/>
      <c r="E931" s="117"/>
      <c r="F931" s="117"/>
      <c r="G931" s="110" t="s">
        <v>66</v>
      </c>
      <c r="H931" s="122">
        <v>5632.8760000000002</v>
      </c>
      <c r="I931" s="122">
        <v>5870.5749999999998</v>
      </c>
      <c r="J931" s="123">
        <v>11503.451000000001</v>
      </c>
      <c r="K931">
        <v>3924</v>
      </c>
      <c r="L931">
        <v>3822</v>
      </c>
      <c r="M931">
        <v>182</v>
      </c>
      <c r="N931">
        <v>7928</v>
      </c>
      <c r="O931">
        <v>1750</v>
      </c>
      <c r="P931">
        <v>1586</v>
      </c>
      <c r="Q931">
        <v>58</v>
      </c>
      <c r="R931">
        <v>3394</v>
      </c>
      <c r="S931" s="105">
        <f>Table1[[#This Row],[Female Voters]]/Table1[[#This Row],[Female Population]]</f>
        <v>0.69662460171322782</v>
      </c>
      <c r="T931" s="94">
        <f>Table1[[#This Row],[Male Voters]]/Table1[[#This Row],[Male Population]]</f>
        <v>0.65104355195189567</v>
      </c>
      <c r="U931" s="94">
        <f>Table1[[#This Row],[Total Voters]]/Table1[[#This Row],[Total Population]]</f>
        <v>0.68918448907201846</v>
      </c>
      <c r="V931" s="94">
        <f>Table1[[#This Row],[Female Ballots]]/Table1[[#This Row],[Female Population]]</f>
        <v>0.31067610932674533</v>
      </c>
      <c r="W931" s="94">
        <f>Table1[[#This Row],[Male Ballots]]/Table1[[#This Row],[Male Population]]</f>
        <v>0.27016092972153494</v>
      </c>
      <c r="X931" s="94">
        <f>Table1[[#This Row],[Total Ballots]]/Table1[[#This Row],[Total Population]]</f>
        <v>0.29504189655782426</v>
      </c>
      <c r="Y931" s="94">
        <f>Table1[[#This Row],[Female Ballots]]/Table1[[#This Row],[Female Voters]]</f>
        <v>0.44597349643221201</v>
      </c>
      <c r="Z931" s="95">
        <f>Table1[[#This Row],[Male Ballots]]/Table1[[#This Row],[Male Voters]]</f>
        <v>0.41496598639455784</v>
      </c>
      <c r="AA931" s="94">
        <f>Table1[[#This Row],[Total Ballots]]/Table1[[#This Row],[Total Voters]]</f>
        <v>0.42810292633703328</v>
      </c>
    </row>
    <row r="932" spans="1:27" s="7" customFormat="1" x14ac:dyDescent="0.35">
      <c r="A932" s="102" t="s">
        <v>56</v>
      </c>
      <c r="B932" s="103">
        <v>2024</v>
      </c>
      <c r="C932" s="17" t="s">
        <v>81</v>
      </c>
      <c r="D932" s="116"/>
      <c r="E932" s="117"/>
      <c r="F932" s="117"/>
      <c r="G932" s="110" t="s">
        <v>67</v>
      </c>
      <c r="H932" s="122">
        <v>8610.8233</v>
      </c>
      <c r="I932" s="122">
        <v>8352.9727999999996</v>
      </c>
      <c r="J932" s="123">
        <v>16963.794000000002</v>
      </c>
      <c r="K932">
        <v>5934</v>
      </c>
      <c r="L932">
        <v>5543</v>
      </c>
      <c r="M932">
        <v>191</v>
      </c>
      <c r="N932">
        <v>11668</v>
      </c>
      <c r="O932">
        <v>4256</v>
      </c>
      <c r="P932">
        <v>4071</v>
      </c>
      <c r="Q932">
        <v>102</v>
      </c>
      <c r="R932">
        <v>8429</v>
      </c>
      <c r="S932" s="105">
        <f>Table1[[#This Row],[Female Voters]]/Table1[[#This Row],[Female Population]]</f>
        <v>0.68913271045754709</v>
      </c>
      <c r="T932" s="94">
        <f>Table1[[#This Row],[Male Voters]]/Table1[[#This Row],[Male Population]]</f>
        <v>0.66359607923061836</v>
      </c>
      <c r="U932" s="94">
        <f>Table1[[#This Row],[Total Voters]]/Table1[[#This Row],[Total Population]]</f>
        <v>0.68781783131768748</v>
      </c>
      <c r="V932" s="94">
        <f>Table1[[#This Row],[Female Ballots]]/Table1[[#This Row],[Female Population]]</f>
        <v>0.49426168111009777</v>
      </c>
      <c r="W932" s="94">
        <f>Table1[[#This Row],[Male Ballots]]/Table1[[#This Row],[Male Population]]</f>
        <v>0.48737139428970727</v>
      </c>
      <c r="X932" s="94">
        <f>Table1[[#This Row],[Total Ballots]]/Table1[[#This Row],[Total Population]]</f>
        <v>0.49688177066993383</v>
      </c>
      <c r="Y932" s="94">
        <f>Table1[[#This Row],[Female Ballots]]/Table1[[#This Row],[Female Voters]]</f>
        <v>0.71722278395685879</v>
      </c>
      <c r="Z932" s="95">
        <f>Table1[[#This Row],[Male Ballots]]/Table1[[#This Row],[Male Voters]]</f>
        <v>0.73443983402489632</v>
      </c>
      <c r="AA932" s="94">
        <f>Table1[[#This Row],[Total Ballots]]/Table1[[#This Row],[Total Voters]]</f>
        <v>0.72240315392526566</v>
      </c>
    </row>
    <row r="933" spans="1:27" s="7" customFormat="1" x14ac:dyDescent="0.35">
      <c r="A933" s="102" t="s">
        <v>54</v>
      </c>
      <c r="B933" s="103">
        <v>2024</v>
      </c>
      <c r="C933" s="17" t="s">
        <v>81</v>
      </c>
      <c r="D933" s="116"/>
      <c r="E933" s="117"/>
      <c r="F933" s="117"/>
      <c r="G933" s="110" t="s">
        <v>79</v>
      </c>
      <c r="H933" s="122">
        <v>31389.735099999998</v>
      </c>
      <c r="I933" s="122">
        <v>31585.898700000005</v>
      </c>
      <c r="J933" s="123">
        <v>62975.633699999998</v>
      </c>
      <c r="K933">
        <v>24210</v>
      </c>
      <c r="L933">
        <v>22540</v>
      </c>
      <c r="M933">
        <v>1181</v>
      </c>
      <c r="N933">
        <v>47931</v>
      </c>
      <c r="O933">
        <v>10267</v>
      </c>
      <c r="P933">
        <v>9392</v>
      </c>
      <c r="Q933">
        <v>415</v>
      </c>
      <c r="R933">
        <v>20074</v>
      </c>
      <c r="S933" s="105">
        <f>Table1[[#This Row],[Female Voters]]/Table1[[#This Row],[Female Population]]</f>
        <v>0.77127124274457481</v>
      </c>
      <c r="T933" s="94">
        <f>Table1[[#This Row],[Male Voters]]/Table1[[#This Row],[Male Population]]</f>
        <v>0.71360958300040378</v>
      </c>
      <c r="U933" s="94">
        <f>Table1[[#This Row],[Total Voters]]/Table1[[#This Row],[Total Population]]</f>
        <v>0.76110389342537099</v>
      </c>
      <c r="V933" s="94">
        <f>Table1[[#This Row],[Female Ballots]]/Table1[[#This Row],[Female Population]]</f>
        <v>0.32708144771823833</v>
      </c>
      <c r="W933" s="94">
        <f>Table1[[#This Row],[Male Ballots]]/Table1[[#This Row],[Male Population]]</f>
        <v>0.2973478794826882</v>
      </c>
      <c r="X933" s="94">
        <f>Table1[[#This Row],[Total Ballots]]/Table1[[#This Row],[Total Population]]</f>
        <v>0.31875820568360552</v>
      </c>
      <c r="Y933" s="94">
        <f>Table1[[#This Row],[Female Ballots]]/Table1[[#This Row],[Female Voters]]</f>
        <v>0.42408095828170178</v>
      </c>
      <c r="Z933" s="95">
        <f>Table1[[#This Row],[Male Ballots]]/Table1[[#This Row],[Male Voters]]</f>
        <v>0.41668145519077199</v>
      </c>
      <c r="AA933" s="94">
        <f>Table1[[#This Row],[Total Ballots]]/Table1[[#This Row],[Total Voters]]</f>
        <v>0.41881037324487286</v>
      </c>
    </row>
    <row r="934" spans="1:27" s="7" customFormat="1" x14ac:dyDescent="0.35">
      <c r="A934" s="102" t="s">
        <v>54</v>
      </c>
      <c r="B934" s="103">
        <v>2024</v>
      </c>
      <c r="C934" s="17" t="s">
        <v>81</v>
      </c>
      <c r="D934" s="116"/>
      <c r="E934" s="117"/>
      <c r="F934" s="117"/>
      <c r="G934" s="110" t="s">
        <v>62</v>
      </c>
      <c r="H934" s="122">
        <v>2605.9537999999998</v>
      </c>
      <c r="I934" s="122">
        <v>2779.4958999999999</v>
      </c>
      <c r="J934" s="123">
        <v>5385.4506999999994</v>
      </c>
      <c r="K934">
        <v>1818</v>
      </c>
      <c r="L934">
        <v>1850</v>
      </c>
      <c r="M934">
        <v>123</v>
      </c>
      <c r="N934">
        <v>3791</v>
      </c>
      <c r="O934">
        <v>279</v>
      </c>
      <c r="P934">
        <v>279</v>
      </c>
      <c r="Q934">
        <v>25</v>
      </c>
      <c r="R934">
        <v>583</v>
      </c>
      <c r="S934" s="105">
        <f>Table1[[#This Row],[Female Voters]]/Table1[[#This Row],[Female Population]]</f>
        <v>0.69763324276892402</v>
      </c>
      <c r="T934" s="94">
        <f>Table1[[#This Row],[Male Voters]]/Table1[[#This Row],[Male Population]]</f>
        <v>0.66558831765141302</v>
      </c>
      <c r="U934" s="94">
        <f>Table1[[#This Row],[Total Voters]]/Table1[[#This Row],[Total Population]]</f>
        <v>0.70393365591481516</v>
      </c>
      <c r="V934" s="94">
        <f>Table1[[#This Row],[Female Ballots]]/Table1[[#This Row],[Female Population]]</f>
        <v>0.10706252735562696</v>
      </c>
      <c r="W934" s="94">
        <f>Table1[[#This Row],[Male Ballots]]/Table1[[#This Row],[Male Population]]</f>
        <v>0.1003779138512131</v>
      </c>
      <c r="X934" s="94">
        <f>Table1[[#This Row],[Total Ballots]]/Table1[[#This Row],[Total Population]]</f>
        <v>0.10825463502989639</v>
      </c>
      <c r="Y934" s="94">
        <f>Table1[[#This Row],[Female Ballots]]/Table1[[#This Row],[Female Voters]]</f>
        <v>0.15346534653465346</v>
      </c>
      <c r="Z934" s="95">
        <f>Table1[[#This Row],[Male Ballots]]/Table1[[#This Row],[Male Voters]]</f>
        <v>0.1508108108108108</v>
      </c>
      <c r="AA934" s="94">
        <f>Table1[[#This Row],[Total Ballots]]/Table1[[#This Row],[Total Voters]]</f>
        <v>0.1537852809285149</v>
      </c>
    </row>
    <row r="935" spans="1:27" s="7" customFormat="1" x14ac:dyDescent="0.35">
      <c r="A935" s="102" t="s">
        <v>54</v>
      </c>
      <c r="B935" s="103">
        <v>2024</v>
      </c>
      <c r="C935" s="17" t="s">
        <v>81</v>
      </c>
      <c r="D935" s="116"/>
      <c r="E935" s="117"/>
      <c r="F935" s="117"/>
      <c r="G935" s="110" t="s">
        <v>63</v>
      </c>
      <c r="H935" s="122">
        <v>3757.2350000000001</v>
      </c>
      <c r="I935" s="122">
        <v>4252.3950000000004</v>
      </c>
      <c r="J935" s="123">
        <v>8009.6290000000008</v>
      </c>
      <c r="K935">
        <v>3053</v>
      </c>
      <c r="L935">
        <v>3068</v>
      </c>
      <c r="M935">
        <v>162</v>
      </c>
      <c r="N935">
        <v>6283</v>
      </c>
      <c r="O935">
        <v>439</v>
      </c>
      <c r="P935">
        <v>465</v>
      </c>
      <c r="Q935">
        <v>50</v>
      </c>
      <c r="R935">
        <v>954</v>
      </c>
      <c r="S935" s="105">
        <f>Table1[[#This Row],[Female Voters]]/Table1[[#This Row],[Female Population]]</f>
        <v>0.81256562339060501</v>
      </c>
      <c r="T935" s="94">
        <f>Table1[[#This Row],[Male Voters]]/Table1[[#This Row],[Male Population]]</f>
        <v>0.72147578011920332</v>
      </c>
      <c r="U935" s="94">
        <f>Table1[[#This Row],[Total Voters]]/Table1[[#This Row],[Total Population]]</f>
        <v>0.78443083943088987</v>
      </c>
      <c r="V935" s="94">
        <f>Table1[[#This Row],[Female Ballots]]/Table1[[#This Row],[Female Population]]</f>
        <v>0.11684124096576338</v>
      </c>
      <c r="W935" s="94">
        <f>Table1[[#This Row],[Male Ballots]]/Table1[[#This Row],[Male Population]]</f>
        <v>0.10935014268429907</v>
      </c>
      <c r="X935" s="94">
        <f>Table1[[#This Row],[Total Ballots]]/Table1[[#This Row],[Total Population]]</f>
        <v>0.11910664027010488</v>
      </c>
      <c r="Y935" s="94">
        <f>Table1[[#This Row],[Female Ballots]]/Table1[[#This Row],[Female Voters]]</f>
        <v>0.14379299050114641</v>
      </c>
      <c r="Z935" s="95">
        <f>Table1[[#This Row],[Male Ballots]]/Table1[[#This Row],[Male Voters]]</f>
        <v>0.1515645371577575</v>
      </c>
      <c r="AA935" s="94">
        <f>Table1[[#This Row],[Total Ballots]]/Table1[[#This Row],[Total Voters]]</f>
        <v>0.15183829380869013</v>
      </c>
    </row>
    <row r="936" spans="1:27" s="7" customFormat="1" x14ac:dyDescent="0.35">
      <c r="A936" s="102" t="s">
        <v>54</v>
      </c>
      <c r="B936" s="103">
        <v>2024</v>
      </c>
      <c r="C936" s="17" t="s">
        <v>81</v>
      </c>
      <c r="D936" s="116"/>
      <c r="E936" s="117"/>
      <c r="F936" s="117"/>
      <c r="G936" s="110" t="s">
        <v>64</v>
      </c>
      <c r="H936" s="122">
        <v>4575.8279999999995</v>
      </c>
      <c r="I936" s="122">
        <v>4767.1200000000008</v>
      </c>
      <c r="J936" s="123">
        <v>9342.9480000000003</v>
      </c>
      <c r="K936">
        <v>3444</v>
      </c>
      <c r="L936">
        <v>3207</v>
      </c>
      <c r="M936">
        <v>179</v>
      </c>
      <c r="N936">
        <v>6830</v>
      </c>
      <c r="O936">
        <v>810</v>
      </c>
      <c r="P936">
        <v>709</v>
      </c>
      <c r="Q936">
        <v>41</v>
      </c>
      <c r="R936">
        <v>1560</v>
      </c>
      <c r="S936" s="105">
        <f>Table1[[#This Row],[Female Voters]]/Table1[[#This Row],[Female Population]]</f>
        <v>0.75265066781356305</v>
      </c>
      <c r="T936" s="94">
        <f>Table1[[#This Row],[Male Voters]]/Table1[[#This Row],[Male Population]]</f>
        <v>0.67273322257463619</v>
      </c>
      <c r="U936" s="94">
        <f>Table1[[#This Row],[Total Voters]]/Table1[[#This Row],[Total Population]]</f>
        <v>0.73103264622686537</v>
      </c>
      <c r="V936" s="94">
        <f>Table1[[#This Row],[Female Ballots]]/Table1[[#This Row],[Female Population]]</f>
        <v>0.1770171431268833</v>
      </c>
      <c r="W936" s="94">
        <f>Table1[[#This Row],[Male Ballots]]/Table1[[#This Row],[Male Population]]</f>
        <v>0.14872711406467634</v>
      </c>
      <c r="X936" s="94">
        <f>Table1[[#This Row],[Total Ballots]]/Table1[[#This Row],[Total Population]]</f>
        <v>0.16697085331096781</v>
      </c>
      <c r="Y936" s="94">
        <f>Table1[[#This Row],[Female Ballots]]/Table1[[#This Row],[Female Voters]]</f>
        <v>0.23519163763066203</v>
      </c>
      <c r="Z936" s="95">
        <f>Table1[[#This Row],[Male Ballots]]/Table1[[#This Row],[Male Voters]]</f>
        <v>0.2210788899282819</v>
      </c>
      <c r="AA936" s="94">
        <f>Table1[[#This Row],[Total Ballots]]/Table1[[#This Row],[Total Voters]]</f>
        <v>0.22840409956076135</v>
      </c>
    </row>
    <row r="937" spans="1:27" s="7" customFormat="1" x14ac:dyDescent="0.35">
      <c r="A937" s="102" t="s">
        <v>54</v>
      </c>
      <c r="B937" s="103">
        <v>2024</v>
      </c>
      <c r="C937" s="17" t="s">
        <v>81</v>
      </c>
      <c r="D937" s="116"/>
      <c r="E937" s="117"/>
      <c r="F937" s="117"/>
      <c r="G937" s="110" t="s">
        <v>65</v>
      </c>
      <c r="H937" s="122">
        <v>4308.3289999999997</v>
      </c>
      <c r="I937" s="122">
        <v>4608.9740000000002</v>
      </c>
      <c r="J937" s="123">
        <v>8917.3029999999999</v>
      </c>
      <c r="K937">
        <v>3478</v>
      </c>
      <c r="L937">
        <v>3242</v>
      </c>
      <c r="M937">
        <v>201</v>
      </c>
      <c r="N937">
        <v>6921</v>
      </c>
      <c r="O937">
        <v>1093</v>
      </c>
      <c r="P937">
        <v>960</v>
      </c>
      <c r="Q937">
        <v>52</v>
      </c>
      <c r="R937">
        <v>2105</v>
      </c>
      <c r="S937" s="105">
        <f>Table1[[#This Row],[Female Voters]]/Table1[[#This Row],[Female Population]]</f>
        <v>0.80727353923063916</v>
      </c>
      <c r="T937" s="94">
        <f>Table1[[#This Row],[Male Voters]]/Table1[[#This Row],[Male Population]]</f>
        <v>0.70341034685810766</v>
      </c>
      <c r="U937" s="94">
        <f>Table1[[#This Row],[Total Voters]]/Table1[[#This Row],[Total Population]]</f>
        <v>0.77613152766032512</v>
      </c>
      <c r="V937" s="94">
        <f>Table1[[#This Row],[Female Ballots]]/Table1[[#This Row],[Female Population]]</f>
        <v>0.25369464588242913</v>
      </c>
      <c r="W937" s="94">
        <f>Table1[[#This Row],[Male Ballots]]/Table1[[#This Row],[Male Population]]</f>
        <v>0.20828930690431319</v>
      </c>
      <c r="X937" s="94">
        <f>Table1[[#This Row],[Total Ballots]]/Table1[[#This Row],[Total Population]]</f>
        <v>0.23605792020300309</v>
      </c>
      <c r="Y937" s="94">
        <f>Table1[[#This Row],[Female Ballots]]/Table1[[#This Row],[Female Voters]]</f>
        <v>0.31426106958021854</v>
      </c>
      <c r="Z937" s="95">
        <f>Table1[[#This Row],[Male Ballots]]/Table1[[#This Row],[Male Voters]]</f>
        <v>0.29611351017890192</v>
      </c>
      <c r="AA937" s="94">
        <f>Table1[[#This Row],[Total Ballots]]/Table1[[#This Row],[Total Voters]]</f>
        <v>0.30414679959543417</v>
      </c>
    </row>
    <row r="938" spans="1:27" s="7" customFormat="1" x14ac:dyDescent="0.35">
      <c r="A938" s="102" t="s">
        <v>54</v>
      </c>
      <c r="B938" s="103">
        <v>2024</v>
      </c>
      <c r="C938" s="17" t="s">
        <v>81</v>
      </c>
      <c r="D938" s="116"/>
      <c r="E938" s="117"/>
      <c r="F938" s="117"/>
      <c r="G938" s="110" t="s">
        <v>66</v>
      </c>
      <c r="H938" s="122">
        <v>5492.4619999999995</v>
      </c>
      <c r="I938" s="122">
        <v>5309.0590000000002</v>
      </c>
      <c r="J938" s="123">
        <v>10801.521000000001</v>
      </c>
      <c r="K938">
        <v>4800</v>
      </c>
      <c r="L938">
        <v>4270</v>
      </c>
      <c r="M938">
        <v>254</v>
      </c>
      <c r="N938">
        <v>9324</v>
      </c>
      <c r="O938">
        <v>2060</v>
      </c>
      <c r="P938">
        <v>1840</v>
      </c>
      <c r="Q938">
        <v>85</v>
      </c>
      <c r="R938">
        <v>3985</v>
      </c>
      <c r="S938" s="105">
        <f>Table1[[#This Row],[Female Voters]]/Table1[[#This Row],[Female Population]]</f>
        <v>0.87392502670023031</v>
      </c>
      <c r="T938" s="94">
        <f>Table1[[#This Row],[Male Voters]]/Table1[[#This Row],[Male Population]]</f>
        <v>0.80428565589495238</v>
      </c>
      <c r="U938" s="94">
        <f>Table1[[#This Row],[Total Voters]]/Table1[[#This Row],[Total Population]]</f>
        <v>0.86321176434318825</v>
      </c>
      <c r="V938" s="94">
        <f>Table1[[#This Row],[Female Ballots]]/Table1[[#This Row],[Female Population]]</f>
        <v>0.37505949062551552</v>
      </c>
      <c r="W938" s="94">
        <f>Table1[[#This Row],[Male Ballots]]/Table1[[#This Row],[Male Population]]</f>
        <v>0.34657742549103332</v>
      </c>
      <c r="X938" s="94">
        <f>Table1[[#This Row],[Total Ballots]]/Table1[[#This Row],[Total Population]]</f>
        <v>0.36892952390686456</v>
      </c>
      <c r="Y938" s="94">
        <f>Table1[[#This Row],[Female Ballots]]/Table1[[#This Row],[Female Voters]]</f>
        <v>0.42916666666666664</v>
      </c>
      <c r="Z938" s="95">
        <f>Table1[[#This Row],[Male Ballots]]/Table1[[#This Row],[Male Voters]]</f>
        <v>0.43091334894613581</v>
      </c>
      <c r="AA938" s="94">
        <f>Table1[[#This Row],[Total Ballots]]/Table1[[#This Row],[Total Voters]]</f>
        <v>0.42739167739167738</v>
      </c>
    </row>
    <row r="939" spans="1:27" s="7" customFormat="1" x14ac:dyDescent="0.35">
      <c r="A939" s="102" t="s">
        <v>54</v>
      </c>
      <c r="B939" s="103">
        <v>2024</v>
      </c>
      <c r="C939" s="17" t="s">
        <v>81</v>
      </c>
      <c r="D939" s="116"/>
      <c r="E939" s="117"/>
      <c r="F939" s="117"/>
      <c r="G939" s="110" t="s">
        <v>67</v>
      </c>
      <c r="H939" s="122">
        <v>10649.927300000001</v>
      </c>
      <c r="I939" s="122">
        <v>9868.8547999999992</v>
      </c>
      <c r="J939" s="123">
        <v>20518.781999999999</v>
      </c>
      <c r="K939">
        <v>7617</v>
      </c>
      <c r="L939">
        <v>6903</v>
      </c>
      <c r="M939">
        <v>262</v>
      </c>
      <c r="N939">
        <v>14782</v>
      </c>
      <c r="O939">
        <v>5586</v>
      </c>
      <c r="P939">
        <v>5139</v>
      </c>
      <c r="Q939">
        <v>162</v>
      </c>
      <c r="R939">
        <v>10887</v>
      </c>
      <c r="S939" s="105">
        <f>Table1[[#This Row],[Female Voters]]/Table1[[#This Row],[Female Population]]</f>
        <v>0.71521614987925775</v>
      </c>
      <c r="T939" s="94">
        <f>Table1[[#This Row],[Male Voters]]/Table1[[#This Row],[Male Population]]</f>
        <v>0.69947325600534727</v>
      </c>
      <c r="U939" s="94">
        <f>Table1[[#This Row],[Total Voters]]/Table1[[#This Row],[Total Population]]</f>
        <v>0.72041313173462251</v>
      </c>
      <c r="V939" s="94">
        <f>Table1[[#This Row],[Female Ballots]]/Table1[[#This Row],[Female Population]]</f>
        <v>0.52451062271570614</v>
      </c>
      <c r="W939" s="94">
        <f>Table1[[#This Row],[Male Ballots]]/Table1[[#This Row],[Male Population]]</f>
        <v>0.5207291123586093</v>
      </c>
      <c r="X939" s="94">
        <f>Table1[[#This Row],[Total Ballots]]/Table1[[#This Row],[Total Population]]</f>
        <v>0.53058704946521684</v>
      </c>
      <c r="Y939" s="94">
        <f>Table1[[#This Row],[Female Ballots]]/Table1[[#This Row],[Female Voters]]</f>
        <v>0.73335959038991727</v>
      </c>
      <c r="Z939" s="95">
        <f>Table1[[#This Row],[Male Ballots]]/Table1[[#This Row],[Male Voters]]</f>
        <v>0.74445893089960891</v>
      </c>
      <c r="AA939" s="94">
        <f>Table1[[#This Row],[Total Ballots]]/Table1[[#This Row],[Total Voters]]</f>
        <v>0.73650385604113111</v>
      </c>
    </row>
    <row r="940" spans="1:27" s="7" customFormat="1" x14ac:dyDescent="0.35">
      <c r="A940" s="102" t="s">
        <v>30</v>
      </c>
      <c r="B940" s="103">
        <v>2024</v>
      </c>
      <c r="C940" s="17" t="s">
        <v>81</v>
      </c>
      <c r="D940" s="116"/>
      <c r="E940" s="117"/>
      <c r="F940" s="117"/>
      <c r="G940" s="110" t="s">
        <v>79</v>
      </c>
      <c r="H940" s="122">
        <v>37456.9113</v>
      </c>
      <c r="I940" s="122">
        <v>35721.584600000002</v>
      </c>
      <c r="J940" s="123">
        <v>73178.498800000001</v>
      </c>
      <c r="K940">
        <v>31106</v>
      </c>
      <c r="L940">
        <v>28621</v>
      </c>
      <c r="M940">
        <v>1384</v>
      </c>
      <c r="N940">
        <v>61111</v>
      </c>
      <c r="O940">
        <v>16419</v>
      </c>
      <c r="P940">
        <v>14386</v>
      </c>
      <c r="Q940">
        <v>636</v>
      </c>
      <c r="R940">
        <v>31441</v>
      </c>
      <c r="S940" s="105">
        <f>Table1[[#This Row],[Female Voters]]/Table1[[#This Row],[Female Population]]</f>
        <v>0.83044754413586686</v>
      </c>
      <c r="T940" s="94">
        <f>Table1[[#This Row],[Male Voters]]/Table1[[#This Row],[Male Population]]</f>
        <v>0.80122425476052361</v>
      </c>
      <c r="U940" s="94">
        <f>Table1[[#This Row],[Total Voters]]/Table1[[#This Row],[Total Population]]</f>
        <v>0.83509502110748413</v>
      </c>
      <c r="V940" s="94">
        <f>Table1[[#This Row],[Female Ballots]]/Table1[[#This Row],[Female Population]]</f>
        <v>0.43834367090486714</v>
      </c>
      <c r="W940" s="94">
        <f>Table1[[#This Row],[Male Ballots]]/Table1[[#This Row],[Male Population]]</f>
        <v>0.40272569543289521</v>
      </c>
      <c r="X940" s="94">
        <f>Table1[[#This Row],[Total Ballots]]/Table1[[#This Row],[Total Population]]</f>
        <v>0.42964805941058742</v>
      </c>
      <c r="Y940" s="94">
        <f>Table1[[#This Row],[Female Ballots]]/Table1[[#This Row],[Female Voters]]</f>
        <v>0.52784028804732208</v>
      </c>
      <c r="Z940" s="95">
        <f>Table1[[#This Row],[Male Ballots]]/Table1[[#This Row],[Male Voters]]</f>
        <v>0.50263792320324241</v>
      </c>
      <c r="AA940" s="94">
        <f>Table1[[#This Row],[Total Ballots]]/Table1[[#This Row],[Total Voters]]</f>
        <v>0.51449002634550245</v>
      </c>
    </row>
    <row r="941" spans="1:27" s="7" customFormat="1" x14ac:dyDescent="0.35">
      <c r="A941" s="102" t="s">
        <v>30</v>
      </c>
      <c r="B941" s="103">
        <v>2024</v>
      </c>
      <c r="C941" s="17" t="s">
        <v>81</v>
      </c>
      <c r="D941" s="116"/>
      <c r="E941" s="117"/>
      <c r="F941" s="117"/>
      <c r="G941" s="110" t="s">
        <v>62</v>
      </c>
      <c r="H941" s="122">
        <v>3074.0922999999998</v>
      </c>
      <c r="I941" s="122">
        <v>3641.3966</v>
      </c>
      <c r="J941" s="123">
        <v>6715.488800000001</v>
      </c>
      <c r="K941">
        <v>2042</v>
      </c>
      <c r="L941">
        <v>2059</v>
      </c>
      <c r="M941">
        <v>174</v>
      </c>
      <c r="N941">
        <v>4275</v>
      </c>
      <c r="O941">
        <v>371</v>
      </c>
      <c r="P941">
        <v>351</v>
      </c>
      <c r="Q941">
        <v>58</v>
      </c>
      <c r="R941">
        <v>780</v>
      </c>
      <c r="S941" s="105">
        <f>Table1[[#This Row],[Female Voters]]/Table1[[#This Row],[Female Population]]</f>
        <v>0.66426112189279418</v>
      </c>
      <c r="T941" s="94">
        <f>Table1[[#This Row],[Male Voters]]/Table1[[#This Row],[Male Population]]</f>
        <v>0.56544239097713223</v>
      </c>
      <c r="U941" s="94">
        <f>Table1[[#This Row],[Total Voters]]/Table1[[#This Row],[Total Population]]</f>
        <v>0.63658806191442074</v>
      </c>
      <c r="V941" s="94">
        <f>Table1[[#This Row],[Female Ballots]]/Table1[[#This Row],[Female Population]]</f>
        <v>0.12068603145064968</v>
      </c>
      <c r="W941" s="94">
        <f>Table1[[#This Row],[Male Ballots]]/Table1[[#This Row],[Male Population]]</f>
        <v>9.6391587777063331E-2</v>
      </c>
      <c r="X941" s="94">
        <f>Table1[[#This Row],[Total Ballots]]/Table1[[#This Row],[Total Population]]</f>
        <v>0.11614940077035046</v>
      </c>
      <c r="Y941" s="94">
        <f>Table1[[#This Row],[Female Ballots]]/Table1[[#This Row],[Female Voters]]</f>
        <v>0.18168462291870716</v>
      </c>
      <c r="Z941" s="95">
        <f>Table1[[#This Row],[Male Ballots]]/Table1[[#This Row],[Male Voters]]</f>
        <v>0.17047110247693054</v>
      </c>
      <c r="AA941" s="94">
        <f>Table1[[#This Row],[Total Ballots]]/Table1[[#This Row],[Total Voters]]</f>
        <v>0.18245614035087721</v>
      </c>
    </row>
    <row r="942" spans="1:27" s="7" customFormat="1" x14ac:dyDescent="0.35">
      <c r="A942" s="102" t="s">
        <v>30</v>
      </c>
      <c r="B942" s="103">
        <v>2024</v>
      </c>
      <c r="C942" s="17" t="s">
        <v>81</v>
      </c>
      <c r="D942" s="116"/>
      <c r="E942" s="117"/>
      <c r="F942" s="117"/>
      <c r="G942" s="110" t="s">
        <v>63</v>
      </c>
      <c r="H942" s="122">
        <v>5088.3549999999996</v>
      </c>
      <c r="I942" s="122">
        <v>5764.9120000000003</v>
      </c>
      <c r="J942" s="123">
        <v>10853.267</v>
      </c>
      <c r="K942">
        <v>3760</v>
      </c>
      <c r="L942">
        <v>3696</v>
      </c>
      <c r="M942">
        <v>235</v>
      </c>
      <c r="N942">
        <v>7691</v>
      </c>
      <c r="O942">
        <v>723</v>
      </c>
      <c r="P942">
        <v>623</v>
      </c>
      <c r="Q942">
        <v>61</v>
      </c>
      <c r="R942">
        <v>1407</v>
      </c>
      <c r="S942" s="105">
        <f>Table1[[#This Row],[Female Voters]]/Table1[[#This Row],[Female Population]]</f>
        <v>0.73894215321061529</v>
      </c>
      <c r="T942" s="94">
        <f>Table1[[#This Row],[Male Voters]]/Table1[[#This Row],[Male Population]]</f>
        <v>0.64111993383420252</v>
      </c>
      <c r="U942" s="94">
        <f>Table1[[#This Row],[Total Voters]]/Table1[[#This Row],[Total Population]]</f>
        <v>0.70863455215835014</v>
      </c>
      <c r="V942" s="94">
        <f>Table1[[#This Row],[Female Ballots]]/Table1[[#This Row],[Female Population]]</f>
        <v>0.14208914275831777</v>
      </c>
      <c r="W942" s="94">
        <f>Table1[[#This Row],[Male Ballots]]/Table1[[#This Row],[Male Population]]</f>
        <v>0.10806756460462882</v>
      </c>
      <c r="X942" s="94">
        <f>Table1[[#This Row],[Total Ballots]]/Table1[[#This Row],[Total Population]]</f>
        <v>0.12963838446064213</v>
      </c>
      <c r="Y942" s="94">
        <f>Table1[[#This Row],[Female Ballots]]/Table1[[#This Row],[Female Voters]]</f>
        <v>0.19228723404255318</v>
      </c>
      <c r="Z942" s="95">
        <f>Table1[[#This Row],[Male Ballots]]/Table1[[#This Row],[Male Voters]]</f>
        <v>0.16856060606060605</v>
      </c>
      <c r="AA942" s="94">
        <f>Table1[[#This Row],[Total Ballots]]/Table1[[#This Row],[Total Voters]]</f>
        <v>0.18294109998699778</v>
      </c>
    </row>
    <row r="943" spans="1:27" s="7" customFormat="1" x14ac:dyDescent="0.35">
      <c r="A943" s="102" t="s">
        <v>30</v>
      </c>
      <c r="B943" s="103">
        <v>2024</v>
      </c>
      <c r="C943" s="17" t="s">
        <v>81</v>
      </c>
      <c r="D943" s="116"/>
      <c r="E943" s="117"/>
      <c r="F943" s="117"/>
      <c r="G943" s="110" t="s">
        <v>64</v>
      </c>
      <c r="H943" s="122">
        <v>4911.1379999999999</v>
      </c>
      <c r="I943" s="122">
        <v>4885.5969999999998</v>
      </c>
      <c r="J943" s="123">
        <v>9796.7360000000008</v>
      </c>
      <c r="K943">
        <v>4090</v>
      </c>
      <c r="L943">
        <v>4033</v>
      </c>
      <c r="M943">
        <v>228</v>
      </c>
      <c r="N943">
        <v>8351</v>
      </c>
      <c r="O943">
        <v>1146</v>
      </c>
      <c r="P943">
        <v>1056</v>
      </c>
      <c r="Q943">
        <v>82</v>
      </c>
      <c r="R943">
        <v>2284</v>
      </c>
      <c r="S943" s="105">
        <f>Table1[[#This Row],[Female Voters]]/Table1[[#This Row],[Female Population]]</f>
        <v>0.83280087018528093</v>
      </c>
      <c r="T943" s="94">
        <f>Table1[[#This Row],[Male Voters]]/Table1[[#This Row],[Male Population]]</f>
        <v>0.82548765278839009</v>
      </c>
      <c r="U943" s="94">
        <f>Table1[[#This Row],[Total Voters]]/Table1[[#This Row],[Total Population]]</f>
        <v>0.85242676744581047</v>
      </c>
      <c r="V943" s="94">
        <f>Table1[[#This Row],[Female Ballots]]/Table1[[#This Row],[Female Population]]</f>
        <v>0.23334713868761173</v>
      </c>
      <c r="W943" s="94">
        <f>Table1[[#This Row],[Male Ballots]]/Table1[[#This Row],[Male Population]]</f>
        <v>0.21614553963415323</v>
      </c>
      <c r="X943" s="94">
        <f>Table1[[#This Row],[Total Ballots]]/Table1[[#This Row],[Total Population]]</f>
        <v>0.23313887400864938</v>
      </c>
      <c r="Y943" s="94">
        <f>Table1[[#This Row],[Female Ballots]]/Table1[[#This Row],[Female Voters]]</f>
        <v>0.28019559902200492</v>
      </c>
      <c r="Z943" s="95">
        <f>Table1[[#This Row],[Male Ballots]]/Table1[[#This Row],[Male Voters]]</f>
        <v>0.26183982147284901</v>
      </c>
      <c r="AA943" s="94">
        <f>Table1[[#This Row],[Total Ballots]]/Table1[[#This Row],[Total Voters]]</f>
        <v>0.27350017961920731</v>
      </c>
    </row>
    <row r="944" spans="1:27" s="7" customFormat="1" x14ac:dyDescent="0.35">
      <c r="A944" s="102" t="s">
        <v>30</v>
      </c>
      <c r="B944" s="103">
        <v>2024</v>
      </c>
      <c r="C944" s="17" t="s">
        <v>81</v>
      </c>
      <c r="D944" s="116"/>
      <c r="E944" s="117"/>
      <c r="F944" s="117"/>
      <c r="G944" s="110" t="s">
        <v>65</v>
      </c>
      <c r="H944" s="122">
        <v>4224.01</v>
      </c>
      <c r="I944" s="122">
        <v>4045.7919999999999</v>
      </c>
      <c r="J944" s="123">
        <v>8269.8019999999997</v>
      </c>
      <c r="K944">
        <v>3818</v>
      </c>
      <c r="L944">
        <v>3690</v>
      </c>
      <c r="M944">
        <v>187</v>
      </c>
      <c r="N944">
        <v>7695</v>
      </c>
      <c r="O944">
        <v>1491</v>
      </c>
      <c r="P944">
        <v>1353</v>
      </c>
      <c r="Q944">
        <v>77</v>
      </c>
      <c r="R944">
        <v>2921</v>
      </c>
      <c r="S944" s="105">
        <f>Table1[[#This Row],[Female Voters]]/Table1[[#This Row],[Female Population]]</f>
        <v>0.90388043588911948</v>
      </c>
      <c r="T944" s="94">
        <f>Table1[[#This Row],[Male Voters]]/Table1[[#This Row],[Male Population]]</f>
        <v>0.91205875141381465</v>
      </c>
      <c r="U944" s="94">
        <f>Table1[[#This Row],[Total Voters]]/Table1[[#This Row],[Total Population]]</f>
        <v>0.93049386188448047</v>
      </c>
      <c r="V944" s="94">
        <f>Table1[[#This Row],[Female Ballots]]/Table1[[#This Row],[Female Population]]</f>
        <v>0.35298211888702913</v>
      </c>
      <c r="W944" s="94">
        <f>Table1[[#This Row],[Male Ballots]]/Table1[[#This Row],[Male Population]]</f>
        <v>0.33442154218506537</v>
      </c>
      <c r="X944" s="94">
        <f>Table1[[#This Row],[Total Ballots]]/Table1[[#This Row],[Total Population]]</f>
        <v>0.35321280969000224</v>
      </c>
      <c r="Y944" s="94">
        <f>Table1[[#This Row],[Female Ballots]]/Table1[[#This Row],[Female Voters]]</f>
        <v>0.39051859612362494</v>
      </c>
      <c r="Z944" s="95">
        <f>Table1[[#This Row],[Male Ballots]]/Table1[[#This Row],[Male Voters]]</f>
        <v>0.36666666666666664</v>
      </c>
      <c r="AA944" s="94">
        <f>Table1[[#This Row],[Total Ballots]]/Table1[[#This Row],[Total Voters]]</f>
        <v>0.37959714100064978</v>
      </c>
    </row>
    <row r="945" spans="1:27" s="7" customFormat="1" x14ac:dyDescent="0.35">
      <c r="A945" s="102" t="s">
        <v>30</v>
      </c>
      <c r="B945" s="103">
        <v>2024</v>
      </c>
      <c r="C945" s="17" t="s">
        <v>81</v>
      </c>
      <c r="D945" s="116"/>
      <c r="E945" s="117"/>
      <c r="F945" s="117"/>
      <c r="G945" s="110" t="s">
        <v>66</v>
      </c>
      <c r="H945" s="122">
        <v>6117.6890000000003</v>
      </c>
      <c r="I945" s="122">
        <v>5314.2279999999992</v>
      </c>
      <c r="J945" s="123">
        <v>11431.918</v>
      </c>
      <c r="K945">
        <v>5940</v>
      </c>
      <c r="L945">
        <v>5131</v>
      </c>
      <c r="M945">
        <v>257</v>
      </c>
      <c r="N945">
        <v>11328</v>
      </c>
      <c r="O945">
        <v>3118</v>
      </c>
      <c r="P945">
        <v>2597</v>
      </c>
      <c r="Q945">
        <v>128</v>
      </c>
      <c r="R945">
        <v>5843</v>
      </c>
      <c r="S945" s="105">
        <f>Table1[[#This Row],[Female Voters]]/Table1[[#This Row],[Female Population]]</f>
        <v>0.97095488181893519</v>
      </c>
      <c r="T945" s="94">
        <f>Table1[[#This Row],[Male Voters]]/Table1[[#This Row],[Male Population]]</f>
        <v>0.96552123845646076</v>
      </c>
      <c r="U945" s="94">
        <f>Table1[[#This Row],[Total Voters]]/Table1[[#This Row],[Total Population]]</f>
        <v>0.99090983682703115</v>
      </c>
      <c r="V945" s="94">
        <f>Table1[[#This Row],[Female Ballots]]/Table1[[#This Row],[Female Population]]</f>
        <v>0.50966958274603369</v>
      </c>
      <c r="W945" s="94">
        <f>Table1[[#This Row],[Male Ballots]]/Table1[[#This Row],[Male Population]]</f>
        <v>0.48868810295681714</v>
      </c>
      <c r="X945" s="94">
        <f>Table1[[#This Row],[Total Ballots]]/Table1[[#This Row],[Total Population]]</f>
        <v>0.51111283338456415</v>
      </c>
      <c r="Y945" s="94">
        <f>Table1[[#This Row],[Female Ballots]]/Table1[[#This Row],[Female Voters]]</f>
        <v>0.52491582491582489</v>
      </c>
      <c r="Z945" s="95">
        <f>Table1[[#This Row],[Male Ballots]]/Table1[[#This Row],[Male Voters]]</f>
        <v>0.50613915416098232</v>
      </c>
      <c r="AA945" s="94">
        <f>Table1[[#This Row],[Total Ballots]]/Table1[[#This Row],[Total Voters]]</f>
        <v>0.51580155367231639</v>
      </c>
    </row>
    <row r="946" spans="1:27" s="7" customFormat="1" x14ac:dyDescent="0.35">
      <c r="A946" s="102" t="s">
        <v>30</v>
      </c>
      <c r="B946" s="103">
        <v>2024</v>
      </c>
      <c r="C946" s="17" t="s">
        <v>81</v>
      </c>
      <c r="D946" s="116"/>
      <c r="E946" s="117"/>
      <c r="F946" s="117"/>
      <c r="G946" s="110" t="s">
        <v>67</v>
      </c>
      <c r="H946" s="122">
        <v>14041.627</v>
      </c>
      <c r="I946" s="122">
        <v>12069.659</v>
      </c>
      <c r="J946" s="123">
        <v>26111.287</v>
      </c>
      <c r="K946">
        <v>11456</v>
      </c>
      <c r="L946">
        <v>10012</v>
      </c>
      <c r="M946">
        <v>303</v>
      </c>
      <c r="N946">
        <v>21771</v>
      </c>
      <c r="O946">
        <v>9570</v>
      </c>
      <c r="P946">
        <v>8406</v>
      </c>
      <c r="Q946">
        <v>230</v>
      </c>
      <c r="R946">
        <v>18206</v>
      </c>
      <c r="S946" s="105">
        <f>Table1[[#This Row],[Female Voters]]/Table1[[#This Row],[Female Population]]</f>
        <v>0.81585987150919193</v>
      </c>
      <c r="T946" s="94">
        <f>Table1[[#This Row],[Male Voters]]/Table1[[#This Row],[Male Population]]</f>
        <v>0.82951805017855107</v>
      </c>
      <c r="U946" s="94">
        <f>Table1[[#This Row],[Total Voters]]/Table1[[#This Row],[Total Population]]</f>
        <v>0.83377736225717258</v>
      </c>
      <c r="V946" s="94">
        <f>Table1[[#This Row],[Female Ballots]]/Table1[[#This Row],[Female Population]]</f>
        <v>0.68154495202016119</v>
      </c>
      <c r="W946" s="94">
        <f>Table1[[#This Row],[Male Ballots]]/Table1[[#This Row],[Male Population]]</f>
        <v>0.69645712443077312</v>
      </c>
      <c r="X946" s="94">
        <f>Table1[[#This Row],[Total Ballots]]/Table1[[#This Row],[Total Population]]</f>
        <v>0.69724636705957843</v>
      </c>
      <c r="Y946" s="94">
        <f>Table1[[#This Row],[Female Ballots]]/Table1[[#This Row],[Female Voters]]</f>
        <v>0.83537011173184361</v>
      </c>
      <c r="Z946" s="95">
        <f>Table1[[#This Row],[Male Ballots]]/Table1[[#This Row],[Male Voters]]</f>
        <v>0.83959248901318417</v>
      </c>
      <c r="AA946" s="94">
        <f>Table1[[#This Row],[Total Ballots]]/Table1[[#This Row],[Total Voters]]</f>
        <v>0.83625005741582836</v>
      </c>
    </row>
    <row r="947" spans="1:27" s="7" customFormat="1" x14ac:dyDescent="0.35">
      <c r="A947" s="102" t="s">
        <v>24</v>
      </c>
      <c r="B947" s="103">
        <v>2024</v>
      </c>
      <c r="C947" s="17" t="s">
        <v>81</v>
      </c>
      <c r="D947" s="116"/>
      <c r="E947" s="117"/>
      <c r="F947" s="117"/>
      <c r="G947" s="110" t="s">
        <v>79</v>
      </c>
      <c r="H947" s="122">
        <v>15496.802</v>
      </c>
      <c r="I947" s="122">
        <v>14436.6468</v>
      </c>
      <c r="J947" s="123">
        <v>29933.452300000001</v>
      </c>
      <c r="K947">
        <v>14128</v>
      </c>
      <c r="L947">
        <v>12802</v>
      </c>
      <c r="M947">
        <v>467</v>
      </c>
      <c r="N947">
        <v>27397</v>
      </c>
      <c r="O947">
        <v>8589</v>
      </c>
      <c r="P947">
        <v>7264</v>
      </c>
      <c r="Q947">
        <v>231</v>
      </c>
      <c r="R947">
        <v>16084</v>
      </c>
      <c r="S947" s="105">
        <f>Table1[[#This Row],[Female Voters]]/Table1[[#This Row],[Female Population]]</f>
        <v>0.91167196948118712</v>
      </c>
      <c r="T947" s="94">
        <f>Table1[[#This Row],[Male Voters]]/Table1[[#This Row],[Male Population]]</f>
        <v>0.88677101943091108</v>
      </c>
      <c r="U947" s="94">
        <f>Table1[[#This Row],[Total Voters]]/Table1[[#This Row],[Total Population]]</f>
        <v>0.9152636229667368</v>
      </c>
      <c r="V947" s="94">
        <f>Table1[[#This Row],[Female Ballots]]/Table1[[#This Row],[Female Population]]</f>
        <v>0.55424338518360117</v>
      </c>
      <c r="W947" s="94">
        <f>Table1[[#This Row],[Male Ballots]]/Table1[[#This Row],[Male Population]]</f>
        <v>0.50316393416232919</v>
      </c>
      <c r="X947" s="94">
        <f>Table1[[#This Row],[Total Ballots]]/Table1[[#This Row],[Total Population]]</f>
        <v>0.5373252586705477</v>
      </c>
      <c r="Y947" s="94">
        <f>Table1[[#This Row],[Female Ballots]]/Table1[[#This Row],[Female Voters]]</f>
        <v>0.60794167610419025</v>
      </c>
      <c r="Z947" s="95">
        <f>Table1[[#This Row],[Male Ballots]]/Table1[[#This Row],[Male Voters]]</f>
        <v>0.56741134197781595</v>
      </c>
      <c r="AA947" s="94">
        <f>Table1[[#This Row],[Total Ballots]]/Table1[[#This Row],[Total Voters]]</f>
        <v>0.58707157717998326</v>
      </c>
    </row>
    <row r="948" spans="1:27" s="7" customFormat="1" x14ac:dyDescent="0.35">
      <c r="A948" s="102" t="s">
        <v>24</v>
      </c>
      <c r="B948" s="103">
        <v>2024</v>
      </c>
      <c r="C948" s="17" t="s">
        <v>81</v>
      </c>
      <c r="D948" s="116"/>
      <c r="E948" s="117"/>
      <c r="F948" s="117"/>
      <c r="G948" s="110" t="s">
        <v>62</v>
      </c>
      <c r="H948" s="122">
        <v>651.02890000000002</v>
      </c>
      <c r="I948" s="122">
        <v>713.80460000000005</v>
      </c>
      <c r="J948" s="123">
        <v>1364.8335999999999</v>
      </c>
      <c r="K948">
        <v>571</v>
      </c>
      <c r="L948">
        <v>584</v>
      </c>
      <c r="M948">
        <v>42</v>
      </c>
      <c r="N948">
        <v>1197</v>
      </c>
      <c r="O948">
        <v>128</v>
      </c>
      <c r="P948">
        <v>106</v>
      </c>
      <c r="Q948">
        <v>18</v>
      </c>
      <c r="R948">
        <v>252</v>
      </c>
      <c r="S948" s="105">
        <f>Table1[[#This Row],[Female Voters]]/Table1[[#This Row],[Female Population]]</f>
        <v>0.87707319905460412</v>
      </c>
      <c r="T948" s="94">
        <f>Table1[[#This Row],[Male Voters]]/Table1[[#This Row],[Male Population]]</f>
        <v>0.8181510738372938</v>
      </c>
      <c r="U948" s="94">
        <f>Table1[[#This Row],[Total Voters]]/Table1[[#This Row],[Total Population]]</f>
        <v>0.87702999105531987</v>
      </c>
      <c r="V948" s="94">
        <f>Table1[[#This Row],[Female Ballots]]/Table1[[#This Row],[Female Population]]</f>
        <v>0.19661185547984122</v>
      </c>
      <c r="W948" s="94">
        <f>Table1[[#This Row],[Male Ballots]]/Table1[[#This Row],[Male Population]]</f>
        <v>0.14850002367594717</v>
      </c>
      <c r="X948" s="94">
        <f>Table1[[#This Row],[Total Ballots]]/Table1[[#This Row],[Total Population]]</f>
        <v>0.18463789285375157</v>
      </c>
      <c r="Y948" s="94">
        <f>Table1[[#This Row],[Female Ballots]]/Table1[[#This Row],[Female Voters]]</f>
        <v>0.22416812609457093</v>
      </c>
      <c r="Z948" s="95">
        <f>Table1[[#This Row],[Male Ballots]]/Table1[[#This Row],[Male Voters]]</f>
        <v>0.1815068493150685</v>
      </c>
      <c r="AA948" s="94">
        <f>Table1[[#This Row],[Total Ballots]]/Table1[[#This Row],[Total Voters]]</f>
        <v>0.21052631578947367</v>
      </c>
    </row>
    <row r="949" spans="1:27" s="7" customFormat="1" x14ac:dyDescent="0.35">
      <c r="A949" s="102" t="s">
        <v>24</v>
      </c>
      <c r="B949" s="103">
        <v>2024</v>
      </c>
      <c r="C949" s="17" t="s">
        <v>81</v>
      </c>
      <c r="D949" s="116"/>
      <c r="E949" s="117"/>
      <c r="F949" s="117"/>
      <c r="G949" s="110" t="s">
        <v>63</v>
      </c>
      <c r="H949" s="122">
        <v>1198.1227000000001</v>
      </c>
      <c r="I949" s="122">
        <v>1218.7825</v>
      </c>
      <c r="J949" s="123">
        <v>2416.9057000000003</v>
      </c>
      <c r="K949">
        <v>1228</v>
      </c>
      <c r="L949">
        <v>1106</v>
      </c>
      <c r="M949">
        <v>73</v>
      </c>
      <c r="N949">
        <v>2407</v>
      </c>
      <c r="O949">
        <v>258</v>
      </c>
      <c r="P949">
        <v>206</v>
      </c>
      <c r="Q949">
        <v>21</v>
      </c>
      <c r="R949">
        <v>485</v>
      </c>
      <c r="S949" s="105">
        <f>Table1[[#This Row],[Female Voters]]/Table1[[#This Row],[Female Population]]</f>
        <v>1.0249367614852802</v>
      </c>
      <c r="T949" s="94">
        <f>Table1[[#This Row],[Male Voters]]/Table1[[#This Row],[Male Population]]</f>
        <v>0.9074629804743668</v>
      </c>
      <c r="U949" s="94">
        <f>Table1[[#This Row],[Total Voters]]/Table1[[#This Row],[Total Population]]</f>
        <v>0.99590149503971126</v>
      </c>
      <c r="V949" s="94">
        <f>Table1[[#This Row],[Female Ballots]]/Table1[[#This Row],[Female Population]]</f>
        <v>0.21533687659869893</v>
      </c>
      <c r="W949" s="94">
        <f>Table1[[#This Row],[Male Ballots]]/Table1[[#This Row],[Male Population]]</f>
        <v>0.16902113379540648</v>
      </c>
      <c r="X949" s="94">
        <f>Table1[[#This Row],[Total Ballots]]/Table1[[#This Row],[Total Population]]</f>
        <v>0.20066980685262151</v>
      </c>
      <c r="Y949" s="94">
        <f>Table1[[#This Row],[Female Ballots]]/Table1[[#This Row],[Female Voters]]</f>
        <v>0.21009771986970685</v>
      </c>
      <c r="Z949" s="95">
        <f>Table1[[#This Row],[Male Ballots]]/Table1[[#This Row],[Male Voters]]</f>
        <v>0.18625678119349007</v>
      </c>
      <c r="AA949" s="94">
        <f>Table1[[#This Row],[Total Ballots]]/Table1[[#This Row],[Total Voters]]</f>
        <v>0.20149563772330703</v>
      </c>
    </row>
    <row r="950" spans="1:27" s="7" customFormat="1" x14ac:dyDescent="0.35">
      <c r="A950" s="102" t="s">
        <v>24</v>
      </c>
      <c r="B950" s="103">
        <v>2024</v>
      </c>
      <c r="C950" s="17" t="s">
        <v>81</v>
      </c>
      <c r="D950" s="116"/>
      <c r="E950" s="117"/>
      <c r="F950" s="117"/>
      <c r="G950" s="110" t="s">
        <v>64</v>
      </c>
      <c r="H950" s="122">
        <v>1723.1578</v>
      </c>
      <c r="I950" s="122">
        <v>1701.7199000000001</v>
      </c>
      <c r="J950" s="123">
        <v>3424.8780000000002</v>
      </c>
      <c r="K950">
        <v>1496</v>
      </c>
      <c r="L950">
        <v>1427</v>
      </c>
      <c r="M950">
        <v>87</v>
      </c>
      <c r="N950">
        <v>3010</v>
      </c>
      <c r="O950">
        <v>536</v>
      </c>
      <c r="P950">
        <v>421</v>
      </c>
      <c r="Q950">
        <v>32</v>
      </c>
      <c r="R950">
        <v>989</v>
      </c>
      <c r="S950" s="105">
        <f>Table1[[#This Row],[Female Voters]]/Table1[[#This Row],[Female Population]]</f>
        <v>0.86817353581894818</v>
      </c>
      <c r="T950" s="94">
        <f>Table1[[#This Row],[Male Voters]]/Table1[[#This Row],[Male Population]]</f>
        <v>0.83856338519635343</v>
      </c>
      <c r="U950" s="94">
        <f>Table1[[#This Row],[Total Voters]]/Table1[[#This Row],[Total Population]]</f>
        <v>0.8788634222883267</v>
      </c>
      <c r="V950" s="94">
        <f>Table1[[#This Row],[Female Ballots]]/Table1[[#This Row],[Female Population]]</f>
        <v>0.3110568283415483</v>
      </c>
      <c r="W950" s="94">
        <f>Table1[[#This Row],[Male Ballots]]/Table1[[#This Row],[Male Population]]</f>
        <v>0.24739676606003139</v>
      </c>
      <c r="X950" s="94">
        <f>Table1[[#This Row],[Total Ballots]]/Table1[[#This Row],[Total Population]]</f>
        <v>0.28876941018045021</v>
      </c>
      <c r="Y950" s="94">
        <f>Table1[[#This Row],[Female Ballots]]/Table1[[#This Row],[Female Voters]]</f>
        <v>0.35828877005347592</v>
      </c>
      <c r="Z950" s="95">
        <f>Table1[[#This Row],[Male Ballots]]/Table1[[#This Row],[Male Voters]]</f>
        <v>0.29502452697967763</v>
      </c>
      <c r="AA950" s="94">
        <f>Table1[[#This Row],[Total Ballots]]/Table1[[#This Row],[Total Voters]]</f>
        <v>0.32857142857142857</v>
      </c>
    </row>
    <row r="951" spans="1:27" s="7" customFormat="1" x14ac:dyDescent="0.35">
      <c r="A951" s="102" t="s">
        <v>24</v>
      </c>
      <c r="B951" s="103">
        <v>2024</v>
      </c>
      <c r="C951" s="17" t="s">
        <v>81</v>
      </c>
      <c r="D951" s="116"/>
      <c r="E951" s="117"/>
      <c r="F951" s="117"/>
      <c r="G951" s="110" t="s">
        <v>65</v>
      </c>
      <c r="H951" s="122">
        <v>1632.7314999999999</v>
      </c>
      <c r="I951" s="122">
        <v>1577.3510999999999</v>
      </c>
      <c r="J951" s="123">
        <v>3210.0830000000001</v>
      </c>
      <c r="K951">
        <v>1544</v>
      </c>
      <c r="L951">
        <v>1425</v>
      </c>
      <c r="M951">
        <v>71</v>
      </c>
      <c r="N951">
        <v>3040</v>
      </c>
      <c r="O951">
        <v>623</v>
      </c>
      <c r="P951">
        <v>515</v>
      </c>
      <c r="Q951">
        <v>39</v>
      </c>
      <c r="R951">
        <v>1177</v>
      </c>
      <c r="S951" s="105">
        <f>Table1[[#This Row],[Female Voters]]/Table1[[#This Row],[Female Population]]</f>
        <v>0.94565456720838681</v>
      </c>
      <c r="T951" s="94">
        <f>Table1[[#This Row],[Male Voters]]/Table1[[#This Row],[Male Population]]</f>
        <v>0.90341332376792971</v>
      </c>
      <c r="U951" s="94">
        <f>Table1[[#This Row],[Total Voters]]/Table1[[#This Row],[Total Population]]</f>
        <v>0.94701601173552208</v>
      </c>
      <c r="V951" s="94">
        <f>Table1[[#This Row],[Female Ballots]]/Table1[[#This Row],[Female Population]]</f>
        <v>0.3815691679862856</v>
      </c>
      <c r="W951" s="94">
        <f>Table1[[#This Row],[Male Ballots]]/Table1[[#This Row],[Male Population]]</f>
        <v>0.32649674508104126</v>
      </c>
      <c r="X951" s="94">
        <f>Table1[[#This Row],[Total Ballots]]/Table1[[#This Row],[Total Population]]</f>
        <v>0.36665718612260179</v>
      </c>
      <c r="Y951" s="94">
        <f>Table1[[#This Row],[Female Ballots]]/Table1[[#This Row],[Female Voters]]</f>
        <v>0.40349740932642486</v>
      </c>
      <c r="Z951" s="95">
        <f>Table1[[#This Row],[Male Ballots]]/Table1[[#This Row],[Male Voters]]</f>
        <v>0.36140350877192984</v>
      </c>
      <c r="AA951" s="94">
        <f>Table1[[#This Row],[Total Ballots]]/Table1[[#This Row],[Total Voters]]</f>
        <v>0.38717105263157897</v>
      </c>
    </row>
    <row r="952" spans="1:27" s="7" customFormat="1" x14ac:dyDescent="0.35">
      <c r="A952" s="102" t="s">
        <v>24</v>
      </c>
      <c r="B952" s="103">
        <v>2024</v>
      </c>
      <c r="C952" s="17" t="s">
        <v>81</v>
      </c>
      <c r="D952" s="116"/>
      <c r="E952" s="117"/>
      <c r="F952" s="117"/>
      <c r="G952" s="110" t="s">
        <v>66</v>
      </c>
      <c r="H952" s="122">
        <v>2616.7460000000001</v>
      </c>
      <c r="I952" s="122">
        <v>2254.6857</v>
      </c>
      <c r="J952" s="123">
        <v>4871.433</v>
      </c>
      <c r="K952">
        <v>2772</v>
      </c>
      <c r="L952">
        <v>2298</v>
      </c>
      <c r="M952">
        <v>82</v>
      </c>
      <c r="N952">
        <v>5152</v>
      </c>
      <c r="O952">
        <v>1416</v>
      </c>
      <c r="P952">
        <v>1118</v>
      </c>
      <c r="Q952">
        <v>33</v>
      </c>
      <c r="R952">
        <v>2567</v>
      </c>
      <c r="S952" s="105">
        <f>Table1[[#This Row],[Female Voters]]/Table1[[#This Row],[Female Population]]</f>
        <v>1.0593309400300983</v>
      </c>
      <c r="T952" s="94">
        <f>Table1[[#This Row],[Male Voters]]/Table1[[#This Row],[Male Population]]</f>
        <v>1.0192107928834604</v>
      </c>
      <c r="U952" s="94">
        <f>Table1[[#This Row],[Total Voters]]/Table1[[#This Row],[Total Population]]</f>
        <v>1.0575943464684827</v>
      </c>
      <c r="V952" s="94">
        <f>Table1[[#This Row],[Female Ballots]]/Table1[[#This Row],[Female Population]]</f>
        <v>0.54113009057814554</v>
      </c>
      <c r="W952" s="94">
        <f>Table1[[#This Row],[Male Ballots]]/Table1[[#This Row],[Male Population]]</f>
        <v>0.49585625171614828</v>
      </c>
      <c r="X952" s="94">
        <f>Table1[[#This Row],[Total Ballots]]/Table1[[#This Row],[Total Population]]</f>
        <v>0.52694966758241368</v>
      </c>
      <c r="Y952" s="94">
        <f>Table1[[#This Row],[Female Ballots]]/Table1[[#This Row],[Female Voters]]</f>
        <v>0.51082251082251084</v>
      </c>
      <c r="Z952" s="95">
        <f>Table1[[#This Row],[Male Ballots]]/Table1[[#This Row],[Male Voters]]</f>
        <v>0.4865100087032202</v>
      </c>
      <c r="AA952" s="94">
        <f>Table1[[#This Row],[Total Ballots]]/Table1[[#This Row],[Total Voters]]</f>
        <v>0.49825310559006208</v>
      </c>
    </row>
    <row r="953" spans="1:27" s="7" customFormat="1" x14ac:dyDescent="0.35">
      <c r="A953" s="102" t="s">
        <v>24</v>
      </c>
      <c r="B953" s="103">
        <v>2024</v>
      </c>
      <c r="C953" s="17" t="s">
        <v>81</v>
      </c>
      <c r="D953" s="116"/>
      <c r="E953" s="117"/>
      <c r="F953" s="117"/>
      <c r="G953" s="110" t="s">
        <v>67</v>
      </c>
      <c r="H953" s="122">
        <v>7675.0150999999996</v>
      </c>
      <c r="I953" s="122">
        <v>6970.3029999999999</v>
      </c>
      <c r="J953" s="123">
        <v>14645.319</v>
      </c>
      <c r="K953">
        <v>6517</v>
      </c>
      <c r="L953">
        <v>5962</v>
      </c>
      <c r="M953">
        <v>112</v>
      </c>
      <c r="N953">
        <v>12591</v>
      </c>
      <c r="O953">
        <v>5628</v>
      </c>
      <c r="P953">
        <v>4898</v>
      </c>
      <c r="Q953">
        <v>88</v>
      </c>
      <c r="R953">
        <v>10614</v>
      </c>
      <c r="S953" s="105">
        <f>Table1[[#This Row],[Female Voters]]/Table1[[#This Row],[Female Population]]</f>
        <v>0.84911885059353176</v>
      </c>
      <c r="T953" s="94">
        <f>Table1[[#This Row],[Male Voters]]/Table1[[#This Row],[Male Population]]</f>
        <v>0.85534301736954621</v>
      </c>
      <c r="U953" s="94">
        <f>Table1[[#This Row],[Total Voters]]/Table1[[#This Row],[Total Population]]</f>
        <v>0.85972862728357102</v>
      </c>
      <c r="V953" s="94">
        <f>Table1[[#This Row],[Female Ballots]]/Table1[[#This Row],[Female Population]]</f>
        <v>0.73328845958882871</v>
      </c>
      <c r="W953" s="94">
        <f>Table1[[#This Row],[Male Ballots]]/Table1[[#This Row],[Male Population]]</f>
        <v>0.70269542084468928</v>
      </c>
      <c r="X953" s="94">
        <f>Table1[[#This Row],[Total Ballots]]/Table1[[#This Row],[Total Population]]</f>
        <v>0.72473668890380605</v>
      </c>
      <c r="Y953" s="94">
        <f>Table1[[#This Row],[Female Ballots]]/Table1[[#This Row],[Female Voters]]</f>
        <v>0.86358754027926965</v>
      </c>
      <c r="Z953" s="95">
        <f>Table1[[#This Row],[Male Ballots]]/Table1[[#This Row],[Male Voters]]</f>
        <v>0.82153639718215365</v>
      </c>
      <c r="AA953" s="94">
        <f>Table1[[#This Row],[Total Ballots]]/Table1[[#This Row],[Total Voters]]</f>
        <v>0.84298308315463422</v>
      </c>
    </row>
    <row r="954" spans="1:27" s="7" customFormat="1" x14ac:dyDescent="0.35">
      <c r="A954" s="102" t="s">
        <v>47</v>
      </c>
      <c r="B954" s="103">
        <v>2024</v>
      </c>
      <c r="C954" s="17" t="s">
        <v>81</v>
      </c>
      <c r="D954" s="116"/>
      <c r="E954" s="117"/>
      <c r="F954" s="117"/>
      <c r="G954" s="110" t="s">
        <v>79</v>
      </c>
      <c r="H954" s="122">
        <v>956938.59</v>
      </c>
      <c r="I954" s="122">
        <v>958215.48</v>
      </c>
      <c r="J954" s="123">
        <v>1915154.07</v>
      </c>
      <c r="K954">
        <v>666243</v>
      </c>
      <c r="L954">
        <v>642332</v>
      </c>
      <c r="M954">
        <v>36330</v>
      </c>
      <c r="N954">
        <v>1344905</v>
      </c>
      <c r="O954">
        <v>287039</v>
      </c>
      <c r="P954">
        <v>257310</v>
      </c>
      <c r="Q954">
        <v>13992</v>
      </c>
      <c r="R954">
        <v>558341</v>
      </c>
      <c r="S954" s="105">
        <f>Table1[[#This Row],[Female Voters]]/Table1[[#This Row],[Female Population]]</f>
        <v>0.69622335953658221</v>
      </c>
      <c r="T954" s="94">
        <f>Table1[[#This Row],[Male Voters]]/Table1[[#This Row],[Male Population]]</f>
        <v>0.67034191516087804</v>
      </c>
      <c r="U954" s="94">
        <f>Table1[[#This Row],[Total Voters]]/Table1[[#This Row],[Total Population]]</f>
        <v>0.70224376256057564</v>
      </c>
      <c r="V954" s="94">
        <f>Table1[[#This Row],[Female Ballots]]/Table1[[#This Row],[Female Population]]</f>
        <v>0.29995550707177565</v>
      </c>
      <c r="W954" s="94">
        <f>Table1[[#This Row],[Male Ballots]]/Table1[[#This Row],[Male Population]]</f>
        <v>0.26853041447420573</v>
      </c>
      <c r="X954" s="94">
        <f>Table1[[#This Row],[Total Ballots]]/Table1[[#This Row],[Total Population]]</f>
        <v>0.29153842437334559</v>
      </c>
      <c r="Y954" s="94">
        <f>Table1[[#This Row],[Female Ballots]]/Table1[[#This Row],[Female Voters]]</f>
        <v>0.43083229392278793</v>
      </c>
      <c r="Z954" s="95">
        <f>Table1[[#This Row],[Male Ballots]]/Table1[[#This Row],[Male Voters]]</f>
        <v>0.40058723526151585</v>
      </c>
      <c r="AA954" s="94">
        <f>Table1[[#This Row],[Total Ballots]]/Table1[[#This Row],[Total Voters]]</f>
        <v>0.41515274313055567</v>
      </c>
    </row>
    <row r="955" spans="1:27" s="7" customFormat="1" x14ac:dyDescent="0.35">
      <c r="A955" s="102" t="s">
        <v>47</v>
      </c>
      <c r="B955" s="103">
        <v>2024</v>
      </c>
      <c r="C955" s="17" t="s">
        <v>81</v>
      </c>
      <c r="D955" s="116"/>
      <c r="E955" s="117"/>
      <c r="F955" s="117"/>
      <c r="G955" s="110" t="s">
        <v>62</v>
      </c>
      <c r="H955" s="122">
        <v>99566.49</v>
      </c>
      <c r="I955" s="122">
        <v>102398.13</v>
      </c>
      <c r="J955" s="123">
        <v>201964.61</v>
      </c>
      <c r="K955">
        <v>65651</v>
      </c>
      <c r="L955">
        <v>64710</v>
      </c>
      <c r="M955">
        <v>7019</v>
      </c>
      <c r="N955">
        <v>137380</v>
      </c>
      <c r="O955">
        <v>14100</v>
      </c>
      <c r="P955">
        <v>12465</v>
      </c>
      <c r="Q955">
        <v>2207</v>
      </c>
      <c r="R955">
        <v>28772</v>
      </c>
      <c r="S955" s="105">
        <f>Table1[[#This Row],[Female Voters]]/Table1[[#This Row],[Female Population]]</f>
        <v>0.65936842807253726</v>
      </c>
      <c r="T955" s="94">
        <f>Table1[[#This Row],[Male Voters]]/Table1[[#This Row],[Male Population]]</f>
        <v>0.63194513415430531</v>
      </c>
      <c r="U955" s="94">
        <f>Table1[[#This Row],[Total Voters]]/Table1[[#This Row],[Total Population]]</f>
        <v>0.68021818277964641</v>
      </c>
      <c r="V955" s="94">
        <f>Table1[[#This Row],[Female Ballots]]/Table1[[#This Row],[Female Population]]</f>
        <v>0.14161391046324923</v>
      </c>
      <c r="W955" s="94">
        <f>Table1[[#This Row],[Male Ballots]]/Table1[[#This Row],[Male Population]]</f>
        <v>0.12173073863751223</v>
      </c>
      <c r="X955" s="94">
        <f>Table1[[#This Row],[Total Ballots]]/Table1[[#This Row],[Total Population]]</f>
        <v>0.14246060237979319</v>
      </c>
      <c r="Y955" s="94">
        <f>Table1[[#This Row],[Female Ballots]]/Table1[[#This Row],[Female Voters]]</f>
        <v>0.21477205221550319</v>
      </c>
      <c r="Z955" s="95">
        <f>Table1[[#This Row],[Male Ballots]]/Table1[[#This Row],[Male Voters]]</f>
        <v>0.19262865090403339</v>
      </c>
      <c r="AA955" s="94">
        <f>Table1[[#This Row],[Total Ballots]]/Table1[[#This Row],[Total Voters]]</f>
        <v>0.20943368758188965</v>
      </c>
    </row>
    <row r="956" spans="1:27" s="7" customFormat="1" x14ac:dyDescent="0.35">
      <c r="A956" s="102" t="s">
        <v>47</v>
      </c>
      <c r="B956" s="103">
        <v>2024</v>
      </c>
      <c r="C956" s="17" t="s">
        <v>81</v>
      </c>
      <c r="D956" s="116"/>
      <c r="E956" s="117"/>
      <c r="F956" s="117"/>
      <c r="G956" s="110" t="s">
        <v>63</v>
      </c>
      <c r="H956" s="122">
        <v>197369.99</v>
      </c>
      <c r="I956" s="122">
        <v>211774.41999999998</v>
      </c>
      <c r="J956" s="123">
        <v>409144.4</v>
      </c>
      <c r="K956">
        <v>126470</v>
      </c>
      <c r="L956">
        <v>129203</v>
      </c>
      <c r="M956">
        <v>10793</v>
      </c>
      <c r="N956">
        <v>266466</v>
      </c>
      <c r="O956">
        <v>32786</v>
      </c>
      <c r="P956">
        <v>30137</v>
      </c>
      <c r="Q956">
        <v>4001</v>
      </c>
      <c r="R956">
        <v>66924</v>
      </c>
      <c r="S956" s="105">
        <f>Table1[[#This Row],[Female Voters]]/Table1[[#This Row],[Female Population]]</f>
        <v>0.64077623958941277</v>
      </c>
      <c r="T956" s="94">
        <f>Table1[[#This Row],[Male Voters]]/Table1[[#This Row],[Male Population]]</f>
        <v>0.61009729125925605</v>
      </c>
      <c r="U956" s="94">
        <f>Table1[[#This Row],[Total Voters]]/Table1[[#This Row],[Total Population]]</f>
        <v>0.65127617535520466</v>
      </c>
      <c r="V956" s="94">
        <f>Table1[[#This Row],[Female Ballots]]/Table1[[#This Row],[Female Population]]</f>
        <v>0.16611441283449424</v>
      </c>
      <c r="W956" s="94">
        <f>Table1[[#This Row],[Male Ballots]]/Table1[[#This Row],[Male Population]]</f>
        <v>0.1423070831689682</v>
      </c>
      <c r="X956" s="94">
        <f>Table1[[#This Row],[Total Ballots]]/Table1[[#This Row],[Total Population]]</f>
        <v>0.16357061223372482</v>
      </c>
      <c r="Y956" s="94">
        <f>Table1[[#This Row],[Female Ballots]]/Table1[[#This Row],[Female Voters]]</f>
        <v>0.25923934529928044</v>
      </c>
      <c r="Z956" s="95">
        <f>Table1[[#This Row],[Male Ballots]]/Table1[[#This Row],[Male Voters]]</f>
        <v>0.23325309783828549</v>
      </c>
      <c r="AA956" s="94">
        <f>Table1[[#This Row],[Total Ballots]]/Table1[[#This Row],[Total Voters]]</f>
        <v>0.25115399338001848</v>
      </c>
    </row>
    <row r="957" spans="1:27" s="7" customFormat="1" x14ac:dyDescent="0.35">
      <c r="A957" s="102" t="s">
        <v>47</v>
      </c>
      <c r="B957" s="103">
        <v>2024</v>
      </c>
      <c r="C957" s="17" t="s">
        <v>81</v>
      </c>
      <c r="D957" s="116"/>
      <c r="E957" s="117"/>
      <c r="F957" s="117"/>
      <c r="G957" s="110" t="s">
        <v>64</v>
      </c>
      <c r="H957" s="122">
        <v>189593.31</v>
      </c>
      <c r="I957" s="122">
        <v>202675.91</v>
      </c>
      <c r="J957" s="123">
        <v>392269.2</v>
      </c>
      <c r="K957">
        <v>123484</v>
      </c>
      <c r="L957">
        <v>123379</v>
      </c>
      <c r="M957">
        <v>7010</v>
      </c>
      <c r="N957">
        <v>253873</v>
      </c>
      <c r="O957">
        <v>40614</v>
      </c>
      <c r="P957">
        <v>39217</v>
      </c>
      <c r="Q957">
        <v>2891</v>
      </c>
      <c r="R957">
        <v>82722</v>
      </c>
      <c r="S957" s="105">
        <f>Table1[[#This Row],[Female Voters]]/Table1[[#This Row],[Female Population]]</f>
        <v>0.65130990117742027</v>
      </c>
      <c r="T957" s="94">
        <f>Table1[[#This Row],[Male Voters]]/Table1[[#This Row],[Male Population]]</f>
        <v>0.60875019631094784</v>
      </c>
      <c r="U957" s="94">
        <f>Table1[[#This Row],[Total Voters]]/Table1[[#This Row],[Total Population]]</f>
        <v>0.64719075573611184</v>
      </c>
      <c r="V957" s="94">
        <f>Table1[[#This Row],[Female Ballots]]/Table1[[#This Row],[Female Population]]</f>
        <v>0.21421641934517627</v>
      </c>
      <c r="W957" s="94">
        <f>Table1[[#This Row],[Male Ballots]]/Table1[[#This Row],[Male Population]]</f>
        <v>0.1934961091330489</v>
      </c>
      <c r="X957" s="94">
        <f>Table1[[#This Row],[Total Ballots]]/Table1[[#This Row],[Total Population]]</f>
        <v>0.21088069111722255</v>
      </c>
      <c r="Y957" s="94">
        <f>Table1[[#This Row],[Female Ballots]]/Table1[[#This Row],[Female Voters]]</f>
        <v>0.32890091023938323</v>
      </c>
      <c r="Z957" s="95">
        <f>Table1[[#This Row],[Male Ballots]]/Table1[[#This Row],[Male Voters]]</f>
        <v>0.31785798231465645</v>
      </c>
      <c r="AA957" s="94">
        <f>Table1[[#This Row],[Total Ballots]]/Table1[[#This Row],[Total Voters]]</f>
        <v>0.32584008539702924</v>
      </c>
    </row>
    <row r="958" spans="1:27" s="7" customFormat="1" x14ac:dyDescent="0.35">
      <c r="A958" s="102" t="s">
        <v>47</v>
      </c>
      <c r="B958" s="103">
        <v>2024</v>
      </c>
      <c r="C958" s="17" t="s">
        <v>81</v>
      </c>
      <c r="D958" s="116"/>
      <c r="E958" s="117"/>
      <c r="F958" s="117"/>
      <c r="G958" s="110" t="s">
        <v>65</v>
      </c>
      <c r="H958" s="122">
        <v>150782.84999999998</v>
      </c>
      <c r="I958" s="122">
        <v>155443.75</v>
      </c>
      <c r="J958" s="123">
        <v>306226.59999999998</v>
      </c>
      <c r="K958">
        <v>110153</v>
      </c>
      <c r="L958">
        <v>110461</v>
      </c>
      <c r="M958">
        <v>4315</v>
      </c>
      <c r="N958">
        <v>224929</v>
      </c>
      <c r="O958">
        <v>42779</v>
      </c>
      <c r="P958">
        <v>39849</v>
      </c>
      <c r="Q958">
        <v>1422</v>
      </c>
      <c r="R958">
        <v>84050</v>
      </c>
      <c r="S958" s="105">
        <f>Table1[[#This Row],[Female Voters]]/Table1[[#This Row],[Female Population]]</f>
        <v>0.73054064172417499</v>
      </c>
      <c r="T958" s="94">
        <f>Table1[[#This Row],[Male Voters]]/Table1[[#This Row],[Male Population]]</f>
        <v>0.71061718467291224</v>
      </c>
      <c r="U958" s="94">
        <f>Table1[[#This Row],[Total Voters]]/Table1[[#This Row],[Total Population]]</f>
        <v>0.73451816400012282</v>
      </c>
      <c r="V958" s="94">
        <f>Table1[[#This Row],[Female Ballots]]/Table1[[#This Row],[Female Population]]</f>
        <v>0.28371263708041072</v>
      </c>
      <c r="W958" s="94">
        <f>Table1[[#This Row],[Male Ballots]]/Table1[[#This Row],[Male Population]]</f>
        <v>0.2563563990189377</v>
      </c>
      <c r="X958" s="94">
        <f>Table1[[#This Row],[Total Ballots]]/Table1[[#This Row],[Total Population]]</f>
        <v>0.27446995133668989</v>
      </c>
      <c r="Y958" s="94">
        <f>Table1[[#This Row],[Female Ballots]]/Table1[[#This Row],[Female Voters]]</f>
        <v>0.38835982678637893</v>
      </c>
      <c r="Z958" s="95">
        <f>Table1[[#This Row],[Male Ballots]]/Table1[[#This Row],[Male Voters]]</f>
        <v>0.36075175853921293</v>
      </c>
      <c r="AA958" s="94">
        <f>Table1[[#This Row],[Total Ballots]]/Table1[[#This Row],[Total Voters]]</f>
        <v>0.37367347029507086</v>
      </c>
    </row>
    <row r="959" spans="1:27" s="7" customFormat="1" x14ac:dyDescent="0.35">
      <c r="A959" s="102" t="s">
        <v>47</v>
      </c>
      <c r="B959" s="103">
        <v>2024</v>
      </c>
      <c r="C959" s="17" t="s">
        <v>81</v>
      </c>
      <c r="D959" s="116"/>
      <c r="E959" s="117"/>
      <c r="F959" s="117"/>
      <c r="G959" s="110" t="s">
        <v>66</v>
      </c>
      <c r="H959" s="122">
        <v>130247.31</v>
      </c>
      <c r="I959" s="122">
        <v>131244.5</v>
      </c>
      <c r="J959" s="123">
        <v>261491.8</v>
      </c>
      <c r="K959">
        <v>100345</v>
      </c>
      <c r="L959">
        <v>98464</v>
      </c>
      <c r="M959">
        <v>3565</v>
      </c>
      <c r="N959">
        <v>202374</v>
      </c>
      <c r="O959">
        <v>52425</v>
      </c>
      <c r="P959">
        <v>48597</v>
      </c>
      <c r="Q959">
        <v>1439</v>
      </c>
      <c r="R959">
        <v>102461</v>
      </c>
      <c r="S959" s="105">
        <f>Table1[[#This Row],[Female Voters]]/Table1[[#This Row],[Female Population]]</f>
        <v>0.77041898216554339</v>
      </c>
      <c r="T959" s="94">
        <f>Table1[[#This Row],[Male Voters]]/Table1[[#This Row],[Male Population]]</f>
        <v>0.7502333431115209</v>
      </c>
      <c r="U959" s="94">
        <f>Table1[[#This Row],[Total Voters]]/Table1[[#This Row],[Total Population]]</f>
        <v>0.77392101779099765</v>
      </c>
      <c r="V959" s="94">
        <f>Table1[[#This Row],[Female Ballots]]/Table1[[#This Row],[Female Population]]</f>
        <v>0.40250351427603381</v>
      </c>
      <c r="W959" s="94">
        <f>Table1[[#This Row],[Male Ballots]]/Table1[[#This Row],[Male Population]]</f>
        <v>0.37027837356994009</v>
      </c>
      <c r="X959" s="94">
        <f>Table1[[#This Row],[Total Ballots]]/Table1[[#This Row],[Total Population]]</f>
        <v>0.3918325545963583</v>
      </c>
      <c r="Y959" s="94">
        <f>Table1[[#This Row],[Female Ballots]]/Table1[[#This Row],[Female Voters]]</f>
        <v>0.52244755593203451</v>
      </c>
      <c r="Z959" s="95">
        <f>Table1[[#This Row],[Male Ballots]]/Table1[[#This Row],[Male Voters]]</f>
        <v>0.4935509424764381</v>
      </c>
      <c r="AA959" s="94">
        <f>Table1[[#This Row],[Total Ballots]]/Table1[[#This Row],[Total Voters]]</f>
        <v>0.50629527508474403</v>
      </c>
    </row>
    <row r="960" spans="1:27" s="7" customFormat="1" x14ac:dyDescent="0.35">
      <c r="A960" s="102" t="s">
        <v>47</v>
      </c>
      <c r="B960" s="103">
        <v>2024</v>
      </c>
      <c r="C960" s="17" t="s">
        <v>81</v>
      </c>
      <c r="D960" s="116"/>
      <c r="E960" s="117"/>
      <c r="F960" s="117"/>
      <c r="G960" s="110" t="s">
        <v>67</v>
      </c>
      <c r="H960" s="122">
        <v>189378.64</v>
      </c>
      <c r="I960" s="122">
        <v>154678.77000000002</v>
      </c>
      <c r="J960" s="123">
        <v>344057.46</v>
      </c>
      <c r="K960">
        <v>140140</v>
      </c>
      <c r="L960">
        <v>116115</v>
      </c>
      <c r="M960">
        <v>3628</v>
      </c>
      <c r="N960">
        <v>259883</v>
      </c>
      <c r="O960">
        <v>104335</v>
      </c>
      <c r="P960">
        <v>87045</v>
      </c>
      <c r="Q960">
        <v>2032</v>
      </c>
      <c r="R960">
        <v>193412</v>
      </c>
      <c r="S960" s="105">
        <f>Table1[[#This Row],[Female Voters]]/Table1[[#This Row],[Female Population]]</f>
        <v>0.73999897770941847</v>
      </c>
      <c r="T960" s="94">
        <f>Table1[[#This Row],[Male Voters]]/Table1[[#This Row],[Male Population]]</f>
        <v>0.75068479016221801</v>
      </c>
      <c r="U960" s="94">
        <f>Table1[[#This Row],[Total Voters]]/Table1[[#This Row],[Total Population]]</f>
        <v>0.75534766779944251</v>
      </c>
      <c r="V960" s="94">
        <f>Table1[[#This Row],[Female Ballots]]/Table1[[#This Row],[Female Population]]</f>
        <v>0.55093330483311098</v>
      </c>
      <c r="W960" s="94">
        <f>Table1[[#This Row],[Male Ballots]]/Table1[[#This Row],[Male Population]]</f>
        <v>0.5627469109044505</v>
      </c>
      <c r="X960" s="94">
        <f>Table1[[#This Row],[Total Ballots]]/Table1[[#This Row],[Total Population]]</f>
        <v>0.56215028733863226</v>
      </c>
      <c r="Y960" s="94">
        <f>Table1[[#This Row],[Female Ballots]]/Table1[[#This Row],[Female Voters]]</f>
        <v>0.74450549450549453</v>
      </c>
      <c r="Z960" s="95">
        <f>Table1[[#This Row],[Male Ballots]]/Table1[[#This Row],[Male Voters]]</f>
        <v>0.74964474874047282</v>
      </c>
      <c r="AA960" s="94">
        <f>Table1[[#This Row],[Total Ballots]]/Table1[[#This Row],[Total Voters]]</f>
        <v>0.74422720993677927</v>
      </c>
    </row>
    <row r="961" spans="1:27" s="7" customFormat="1" x14ac:dyDescent="0.35">
      <c r="A961" s="106" t="s">
        <v>39</v>
      </c>
      <c r="B961" s="103">
        <v>2024</v>
      </c>
      <c r="C961" s="17" t="s">
        <v>81</v>
      </c>
      <c r="D961" s="116"/>
      <c r="E961" s="117"/>
      <c r="F961" s="117"/>
      <c r="G961" s="110" t="s">
        <v>79</v>
      </c>
      <c r="H961" s="122">
        <v>114212.219</v>
      </c>
      <c r="I961" s="122">
        <v>115275.58099999999</v>
      </c>
      <c r="J961" s="123">
        <v>229487.78999999998</v>
      </c>
      <c r="K961">
        <v>93042</v>
      </c>
      <c r="L961">
        <v>88656</v>
      </c>
      <c r="M961">
        <v>3626</v>
      </c>
      <c r="N961">
        <v>185324</v>
      </c>
      <c r="O961">
        <v>44393</v>
      </c>
      <c r="P961">
        <v>39839</v>
      </c>
      <c r="Q961">
        <v>1492</v>
      </c>
      <c r="R961">
        <v>85724</v>
      </c>
      <c r="S961" s="105">
        <f>Table1[[#This Row],[Female Voters]]/Table1[[#This Row],[Female Population]]</f>
        <v>0.81464138263525032</v>
      </c>
      <c r="T961" s="94">
        <f>Table1[[#This Row],[Male Voters]]/Table1[[#This Row],[Male Population]]</f>
        <v>0.76907875224675737</v>
      </c>
      <c r="U961" s="94">
        <f>Table1[[#This Row],[Total Voters]]/Table1[[#This Row],[Total Population]]</f>
        <v>0.80755494660522031</v>
      </c>
      <c r="V961" s="94">
        <f>Table1[[#This Row],[Female Ballots]]/Table1[[#This Row],[Female Population]]</f>
        <v>0.38868870939281902</v>
      </c>
      <c r="W961" s="94">
        <f>Table1[[#This Row],[Male Ballots]]/Table1[[#This Row],[Male Population]]</f>
        <v>0.34559791114824223</v>
      </c>
      <c r="X961" s="94">
        <f>Table1[[#This Row],[Total Ballots]]/Table1[[#This Row],[Total Population]]</f>
        <v>0.37354492803299039</v>
      </c>
      <c r="Y961" s="94">
        <f>Table1[[#This Row],[Female Ballots]]/Table1[[#This Row],[Female Voters]]</f>
        <v>0.47712860858537004</v>
      </c>
      <c r="Z961" s="95">
        <f>Table1[[#This Row],[Male Ballots]]/Table1[[#This Row],[Male Voters]]</f>
        <v>0.44936608915358239</v>
      </c>
      <c r="AA961" s="94">
        <f>Table1[[#This Row],[Total Ballots]]/Table1[[#This Row],[Total Voters]]</f>
        <v>0.46256286287798665</v>
      </c>
    </row>
    <row r="962" spans="1:27" s="7" customFormat="1" x14ac:dyDescent="0.35">
      <c r="A962" s="102" t="s">
        <v>39</v>
      </c>
      <c r="B962" s="103">
        <v>2024</v>
      </c>
      <c r="C962" s="17" t="s">
        <v>81</v>
      </c>
      <c r="D962" s="116"/>
      <c r="E962" s="117"/>
      <c r="F962" s="117"/>
      <c r="G962" s="110" t="s">
        <v>62</v>
      </c>
      <c r="H962" s="122">
        <v>10724.243</v>
      </c>
      <c r="I962" s="122">
        <v>15604.573999999999</v>
      </c>
      <c r="J962" s="123">
        <v>26328.82</v>
      </c>
      <c r="K962">
        <v>7540</v>
      </c>
      <c r="L962">
        <v>7936</v>
      </c>
      <c r="M962">
        <v>569</v>
      </c>
      <c r="N962">
        <v>16045</v>
      </c>
      <c r="O962">
        <v>1591</v>
      </c>
      <c r="P962">
        <v>1513</v>
      </c>
      <c r="Q962">
        <v>195</v>
      </c>
      <c r="R962">
        <v>3299</v>
      </c>
      <c r="S962" s="105">
        <f>Table1[[#This Row],[Female Voters]]/Table1[[#This Row],[Female Population]]</f>
        <v>0.70307992834552513</v>
      </c>
      <c r="T962" s="94">
        <f>Table1[[#This Row],[Male Voters]]/Table1[[#This Row],[Male Population]]</f>
        <v>0.50856883372785444</v>
      </c>
      <c r="U962" s="94">
        <f>Table1[[#This Row],[Total Voters]]/Table1[[#This Row],[Total Population]]</f>
        <v>0.60940824541320116</v>
      </c>
      <c r="V962" s="94">
        <f>Table1[[#This Row],[Female Ballots]]/Table1[[#This Row],[Female Population]]</f>
        <v>0.14835545968139663</v>
      </c>
      <c r="W962" s="94">
        <f>Table1[[#This Row],[Male Ballots]]/Table1[[#This Row],[Male Population]]</f>
        <v>9.695875068425451E-2</v>
      </c>
      <c r="X962" s="94">
        <f>Table1[[#This Row],[Total Ballots]]/Table1[[#This Row],[Total Population]]</f>
        <v>0.12529995647355255</v>
      </c>
      <c r="Y962" s="94">
        <f>Table1[[#This Row],[Female Ballots]]/Table1[[#This Row],[Female Voters]]</f>
        <v>0.21100795755968169</v>
      </c>
      <c r="Z962" s="95">
        <f>Table1[[#This Row],[Male Ballots]]/Table1[[#This Row],[Male Voters]]</f>
        <v>0.19065020161290322</v>
      </c>
      <c r="AA962" s="94">
        <f>Table1[[#This Row],[Total Ballots]]/Table1[[#This Row],[Total Voters]]</f>
        <v>0.20560922405733872</v>
      </c>
    </row>
    <row r="963" spans="1:27" s="7" customFormat="1" x14ac:dyDescent="0.35">
      <c r="A963" s="102" t="s">
        <v>39</v>
      </c>
      <c r="B963" s="103">
        <v>2024</v>
      </c>
      <c r="C963" s="17" t="s">
        <v>81</v>
      </c>
      <c r="D963" s="116"/>
      <c r="E963" s="117"/>
      <c r="F963" s="117"/>
      <c r="G963" s="110" t="s">
        <v>63</v>
      </c>
      <c r="H963" s="122">
        <v>17961.565000000002</v>
      </c>
      <c r="I963" s="122">
        <v>21008.85</v>
      </c>
      <c r="J963" s="123">
        <v>38970.410000000003</v>
      </c>
      <c r="K963">
        <v>14309</v>
      </c>
      <c r="L963">
        <v>14585</v>
      </c>
      <c r="M963">
        <v>789</v>
      </c>
      <c r="N963">
        <v>29683</v>
      </c>
      <c r="O963">
        <v>2942</v>
      </c>
      <c r="P963">
        <v>2735</v>
      </c>
      <c r="Q963">
        <v>215</v>
      </c>
      <c r="R963">
        <v>5892</v>
      </c>
      <c r="S963" s="105">
        <f>Table1[[#This Row],[Female Voters]]/Table1[[#This Row],[Female Population]]</f>
        <v>0.79664550388565791</v>
      </c>
      <c r="T963" s="94">
        <f>Table1[[#This Row],[Male Voters]]/Table1[[#This Row],[Male Population]]</f>
        <v>0.69423124064382391</v>
      </c>
      <c r="U963" s="94">
        <f>Table1[[#This Row],[Total Voters]]/Table1[[#This Row],[Total Population]]</f>
        <v>0.76168046474235185</v>
      </c>
      <c r="V963" s="94">
        <f>Table1[[#This Row],[Female Ballots]]/Table1[[#This Row],[Female Population]]</f>
        <v>0.16379419053963279</v>
      </c>
      <c r="W963" s="94">
        <f>Table1[[#This Row],[Male Ballots]]/Table1[[#This Row],[Male Population]]</f>
        <v>0.13018323230448123</v>
      </c>
      <c r="X963" s="94">
        <f>Table1[[#This Row],[Total Ballots]]/Table1[[#This Row],[Total Population]]</f>
        <v>0.15119163488400558</v>
      </c>
      <c r="Y963" s="94">
        <f>Table1[[#This Row],[Female Ballots]]/Table1[[#This Row],[Female Voters]]</f>
        <v>0.20560486407156336</v>
      </c>
      <c r="Z963" s="95">
        <f>Table1[[#This Row],[Male Ballots]]/Table1[[#This Row],[Male Voters]]</f>
        <v>0.18752142612272882</v>
      </c>
      <c r="AA963" s="94">
        <f>Table1[[#This Row],[Total Ballots]]/Table1[[#This Row],[Total Voters]]</f>
        <v>0.19849745645655761</v>
      </c>
    </row>
    <row r="964" spans="1:27" s="7" customFormat="1" x14ac:dyDescent="0.35">
      <c r="A964" s="102" t="s">
        <v>39</v>
      </c>
      <c r="B964" s="103">
        <v>2024</v>
      </c>
      <c r="C964" s="17" t="s">
        <v>81</v>
      </c>
      <c r="D964" s="116"/>
      <c r="E964" s="117"/>
      <c r="F964" s="117"/>
      <c r="G964" s="110" t="s">
        <v>64</v>
      </c>
      <c r="H964" s="122">
        <v>18510.974000000002</v>
      </c>
      <c r="I964" s="122">
        <v>18551.165000000001</v>
      </c>
      <c r="J964" s="123">
        <v>37062.14</v>
      </c>
      <c r="K964">
        <v>15471</v>
      </c>
      <c r="L964">
        <v>15578</v>
      </c>
      <c r="M964">
        <v>679</v>
      </c>
      <c r="N964">
        <v>31728</v>
      </c>
      <c r="O964">
        <v>4856</v>
      </c>
      <c r="P964">
        <v>4535</v>
      </c>
      <c r="Q964">
        <v>255</v>
      </c>
      <c r="R964">
        <v>9646</v>
      </c>
      <c r="S964" s="105">
        <f>Table1[[#This Row],[Female Voters]]/Table1[[#This Row],[Female Population]]</f>
        <v>0.83577449787353153</v>
      </c>
      <c r="T964" s="94">
        <f>Table1[[#This Row],[Male Voters]]/Table1[[#This Row],[Male Population]]</f>
        <v>0.83973162871442297</v>
      </c>
      <c r="U964" s="94">
        <f>Table1[[#This Row],[Total Voters]]/Table1[[#This Row],[Total Population]]</f>
        <v>0.85607576896531068</v>
      </c>
      <c r="V964" s="94">
        <f>Table1[[#This Row],[Female Ballots]]/Table1[[#This Row],[Female Population]]</f>
        <v>0.26233087464765492</v>
      </c>
      <c r="W964" s="94">
        <f>Table1[[#This Row],[Male Ballots]]/Table1[[#This Row],[Male Population]]</f>
        <v>0.24445904071253746</v>
      </c>
      <c r="X964" s="94">
        <f>Table1[[#This Row],[Total Ballots]]/Table1[[#This Row],[Total Population]]</f>
        <v>0.26026559718354092</v>
      </c>
      <c r="Y964" s="94">
        <f>Table1[[#This Row],[Female Ballots]]/Table1[[#This Row],[Female Voters]]</f>
        <v>0.3138775774028828</v>
      </c>
      <c r="Z964" s="95">
        <f>Table1[[#This Row],[Male Ballots]]/Table1[[#This Row],[Male Voters]]</f>
        <v>0.29111567595326743</v>
      </c>
      <c r="AA964" s="94">
        <f>Table1[[#This Row],[Total Ballots]]/Table1[[#This Row],[Total Voters]]</f>
        <v>0.30402168431669185</v>
      </c>
    </row>
    <row r="965" spans="1:27" s="7" customFormat="1" x14ac:dyDescent="0.35">
      <c r="A965" s="102" t="s">
        <v>39</v>
      </c>
      <c r="B965" s="103">
        <v>2024</v>
      </c>
      <c r="C965" s="17" t="s">
        <v>81</v>
      </c>
      <c r="D965" s="116"/>
      <c r="E965" s="117"/>
      <c r="F965" s="117"/>
      <c r="G965" s="110" t="s">
        <v>65</v>
      </c>
      <c r="H965" s="122">
        <v>15714.880000000001</v>
      </c>
      <c r="I965" s="122">
        <v>15425.284</v>
      </c>
      <c r="J965" s="123">
        <v>31140.16</v>
      </c>
      <c r="K965">
        <v>13664</v>
      </c>
      <c r="L965">
        <v>13249</v>
      </c>
      <c r="M965">
        <v>472</v>
      </c>
      <c r="N965">
        <v>27385</v>
      </c>
      <c r="O965">
        <v>5452</v>
      </c>
      <c r="P965">
        <v>5046</v>
      </c>
      <c r="Q965">
        <v>160</v>
      </c>
      <c r="R965">
        <v>10658</v>
      </c>
      <c r="S965" s="105">
        <f>Table1[[#This Row],[Female Voters]]/Table1[[#This Row],[Female Population]]</f>
        <v>0.86949439003034057</v>
      </c>
      <c r="T965" s="94">
        <f>Table1[[#This Row],[Male Voters]]/Table1[[#This Row],[Male Population]]</f>
        <v>0.85891449389197638</v>
      </c>
      <c r="U965" s="94">
        <f>Table1[[#This Row],[Total Voters]]/Table1[[#This Row],[Total Population]]</f>
        <v>0.8794110242208133</v>
      </c>
      <c r="V965" s="94">
        <f>Table1[[#This Row],[Female Ballots]]/Table1[[#This Row],[Female Population]]</f>
        <v>0.34693233419536129</v>
      </c>
      <c r="W965" s="94">
        <f>Table1[[#This Row],[Male Ballots]]/Table1[[#This Row],[Male Population]]</f>
        <v>0.32712525746689658</v>
      </c>
      <c r="X965" s="94">
        <f>Table1[[#This Row],[Total Ballots]]/Table1[[#This Row],[Total Population]]</f>
        <v>0.3422589993115</v>
      </c>
      <c r="Y965" s="94">
        <f>Table1[[#This Row],[Female Ballots]]/Table1[[#This Row],[Female Voters]]</f>
        <v>0.39900468384074944</v>
      </c>
      <c r="Z965" s="95">
        <f>Table1[[#This Row],[Male Ballots]]/Table1[[#This Row],[Male Voters]]</f>
        <v>0.3808589327496415</v>
      </c>
      <c r="AA965" s="94">
        <f>Table1[[#This Row],[Total Ballots]]/Table1[[#This Row],[Total Voters]]</f>
        <v>0.38919116304546286</v>
      </c>
    </row>
    <row r="966" spans="1:27" s="7" customFormat="1" x14ac:dyDescent="0.35">
      <c r="A966" s="102" t="s">
        <v>39</v>
      </c>
      <c r="B966" s="103">
        <v>2024</v>
      </c>
      <c r="C966" s="17" t="s">
        <v>81</v>
      </c>
      <c r="D966" s="116"/>
      <c r="E966" s="117"/>
      <c r="F966" s="117"/>
      <c r="G966" s="110" t="s">
        <v>66</v>
      </c>
      <c r="H966" s="122">
        <v>18508.248</v>
      </c>
      <c r="I966" s="122">
        <v>17073.097999999998</v>
      </c>
      <c r="J966" s="123">
        <v>35581.339999999997</v>
      </c>
      <c r="K966">
        <v>16557</v>
      </c>
      <c r="L966">
        <v>15268</v>
      </c>
      <c r="M966">
        <v>543</v>
      </c>
      <c r="N966">
        <v>32368</v>
      </c>
      <c r="O966">
        <v>8836</v>
      </c>
      <c r="P966">
        <v>7775</v>
      </c>
      <c r="Q966">
        <v>251</v>
      </c>
      <c r="R966">
        <v>16862</v>
      </c>
      <c r="S966" s="105">
        <f>Table1[[#This Row],[Female Voters]]/Table1[[#This Row],[Female Population]]</f>
        <v>0.89457413797351326</v>
      </c>
      <c r="T966" s="94">
        <f>Table1[[#This Row],[Male Voters]]/Table1[[#This Row],[Male Population]]</f>
        <v>0.89427238102891471</v>
      </c>
      <c r="U966" s="94">
        <f>Table1[[#This Row],[Total Voters]]/Table1[[#This Row],[Total Population]]</f>
        <v>0.90969030396269512</v>
      </c>
      <c r="V966" s="94">
        <f>Table1[[#This Row],[Female Ballots]]/Table1[[#This Row],[Female Population]]</f>
        <v>0.47740877472573312</v>
      </c>
      <c r="W966" s="94">
        <f>Table1[[#This Row],[Male Ballots]]/Table1[[#This Row],[Male Population]]</f>
        <v>0.45539479712469294</v>
      </c>
      <c r="X966" s="94">
        <f>Table1[[#This Row],[Total Ballots]]/Table1[[#This Row],[Total Population]]</f>
        <v>0.47390008358313662</v>
      </c>
      <c r="Y966" s="94">
        <f>Table1[[#This Row],[Female Ballots]]/Table1[[#This Row],[Female Voters]]</f>
        <v>0.5336715588572809</v>
      </c>
      <c r="Z966" s="95">
        <f>Table1[[#This Row],[Male Ballots]]/Table1[[#This Row],[Male Voters]]</f>
        <v>0.50923500130992927</v>
      </c>
      <c r="AA966" s="94">
        <f>Table1[[#This Row],[Total Ballots]]/Table1[[#This Row],[Total Voters]]</f>
        <v>0.52094661393969355</v>
      </c>
    </row>
    <row r="967" spans="1:27" s="7" customFormat="1" x14ac:dyDescent="0.35">
      <c r="A967" s="102" t="s">
        <v>39</v>
      </c>
      <c r="B967" s="103">
        <v>2024</v>
      </c>
      <c r="C967" s="17" t="s">
        <v>81</v>
      </c>
      <c r="D967" s="116"/>
      <c r="E967" s="117"/>
      <c r="F967" s="117"/>
      <c r="G967" s="110" t="s">
        <v>67</v>
      </c>
      <c r="H967" s="122">
        <v>32792.308999999994</v>
      </c>
      <c r="I967" s="122">
        <v>27612.61</v>
      </c>
      <c r="J967" s="123">
        <v>60404.92</v>
      </c>
      <c r="K967">
        <v>25501</v>
      </c>
      <c r="L967">
        <v>22040</v>
      </c>
      <c r="M967">
        <v>574</v>
      </c>
      <c r="N967">
        <v>48115</v>
      </c>
      <c r="O967">
        <v>20716</v>
      </c>
      <c r="P967">
        <v>18235</v>
      </c>
      <c r="Q967">
        <v>416</v>
      </c>
      <c r="R967">
        <v>39367</v>
      </c>
      <c r="S967" s="105">
        <f>Table1[[#This Row],[Female Voters]]/Table1[[#This Row],[Female Population]]</f>
        <v>0.77765185733032716</v>
      </c>
      <c r="T967" s="94">
        <f>Table1[[#This Row],[Male Voters]]/Table1[[#This Row],[Male Population]]</f>
        <v>0.79818604615789668</v>
      </c>
      <c r="U967" s="94">
        <f>Table1[[#This Row],[Total Voters]]/Table1[[#This Row],[Total Population]]</f>
        <v>0.79654107645536165</v>
      </c>
      <c r="V967" s="94">
        <f>Table1[[#This Row],[Female Ballots]]/Table1[[#This Row],[Female Population]]</f>
        <v>0.63173349580232374</v>
      </c>
      <c r="W967" s="94">
        <f>Table1[[#This Row],[Male Ballots]]/Table1[[#This Row],[Male Population]]</f>
        <v>0.66038668564833236</v>
      </c>
      <c r="X967" s="94">
        <f>Table1[[#This Row],[Total Ballots]]/Table1[[#This Row],[Total Population]]</f>
        <v>0.65171843618036418</v>
      </c>
      <c r="Y967" s="94">
        <f>Table1[[#This Row],[Female Ballots]]/Table1[[#This Row],[Female Voters]]</f>
        <v>0.81236029959609424</v>
      </c>
      <c r="Z967" s="95">
        <f>Table1[[#This Row],[Male Ballots]]/Table1[[#This Row],[Male Voters]]</f>
        <v>0.82735934664246824</v>
      </c>
      <c r="AA967" s="94">
        <f>Table1[[#This Row],[Total Ballots]]/Table1[[#This Row],[Total Voters]]</f>
        <v>0.81818559700717031</v>
      </c>
    </row>
    <row r="968" spans="1:27" s="7" customFormat="1" x14ac:dyDescent="0.35">
      <c r="A968" s="102" t="s">
        <v>50</v>
      </c>
      <c r="B968" s="103">
        <v>2024</v>
      </c>
      <c r="C968" s="17" t="s">
        <v>81</v>
      </c>
      <c r="D968" s="116"/>
      <c r="E968" s="117"/>
      <c r="F968" s="117"/>
      <c r="G968" s="110" t="s">
        <v>79</v>
      </c>
      <c r="H968" s="122">
        <v>20216.2156</v>
      </c>
      <c r="I968" s="122">
        <v>20208.957300000002</v>
      </c>
      <c r="J968" s="123">
        <v>40425.171299999995</v>
      </c>
      <c r="K968">
        <v>14299</v>
      </c>
      <c r="L968">
        <v>14178</v>
      </c>
      <c r="M968">
        <v>665</v>
      </c>
      <c r="N968">
        <v>29142</v>
      </c>
      <c r="O968">
        <v>6318</v>
      </c>
      <c r="P968">
        <v>5914</v>
      </c>
      <c r="Q968">
        <v>239</v>
      </c>
      <c r="R968">
        <v>12471</v>
      </c>
      <c r="S968" s="105">
        <f>Table1[[#This Row],[Female Voters]]/Table1[[#This Row],[Female Population]]</f>
        <v>0.70730349749534727</v>
      </c>
      <c r="T968" s="94">
        <f>Table1[[#This Row],[Male Voters]]/Table1[[#This Row],[Male Population]]</f>
        <v>0.70157009040738583</v>
      </c>
      <c r="U968" s="94">
        <f>Table1[[#This Row],[Total Voters]]/Table1[[#This Row],[Total Population]]</f>
        <v>0.720887483289403</v>
      </c>
      <c r="V968" s="94">
        <f>Table1[[#This Row],[Female Ballots]]/Table1[[#This Row],[Female Population]]</f>
        <v>0.31252139990038491</v>
      </c>
      <c r="W968" s="94">
        <f>Table1[[#This Row],[Male Ballots]]/Table1[[#This Row],[Male Population]]</f>
        <v>0.29264251055644513</v>
      </c>
      <c r="X968" s="94">
        <f>Table1[[#This Row],[Total Ballots]]/Table1[[#This Row],[Total Population]]</f>
        <v>0.30849590982438219</v>
      </c>
      <c r="Y968" s="94">
        <f>Table1[[#This Row],[Female Ballots]]/Table1[[#This Row],[Female Voters]]</f>
        <v>0.4418490803552696</v>
      </c>
      <c r="Z968" s="95">
        <f>Table1[[#This Row],[Male Ballots]]/Table1[[#This Row],[Male Voters]]</f>
        <v>0.41712512343066721</v>
      </c>
      <c r="AA968" s="94">
        <f>Table1[[#This Row],[Total Ballots]]/Table1[[#This Row],[Total Voters]]</f>
        <v>0.42793905703108914</v>
      </c>
    </row>
    <row r="969" spans="1:27" s="7" customFormat="1" x14ac:dyDescent="0.35">
      <c r="A969" s="102" t="s">
        <v>50</v>
      </c>
      <c r="B969" s="103">
        <v>2024</v>
      </c>
      <c r="C969" s="17" t="s">
        <v>81</v>
      </c>
      <c r="D969" s="116"/>
      <c r="E969" s="117"/>
      <c r="F969" s="117"/>
      <c r="G969" s="110" t="s">
        <v>62</v>
      </c>
      <c r="H969" s="122">
        <v>4928.1335999999992</v>
      </c>
      <c r="I969" s="122">
        <v>4711.6217999999999</v>
      </c>
      <c r="J969" s="123">
        <v>9639.7549999999992</v>
      </c>
      <c r="K969">
        <v>1439</v>
      </c>
      <c r="L969">
        <v>1455</v>
      </c>
      <c r="M969">
        <v>132</v>
      </c>
      <c r="N969">
        <v>3026</v>
      </c>
      <c r="O969">
        <v>246</v>
      </c>
      <c r="P969">
        <v>224</v>
      </c>
      <c r="Q969">
        <v>29</v>
      </c>
      <c r="R969">
        <v>499</v>
      </c>
      <c r="S969" s="105">
        <f>Table1[[#This Row],[Female Voters]]/Table1[[#This Row],[Female Population]]</f>
        <v>0.29199695397868275</v>
      </c>
      <c r="T969" s="94">
        <f>Table1[[#This Row],[Male Voters]]/Table1[[#This Row],[Male Population]]</f>
        <v>0.30881086423362758</v>
      </c>
      <c r="U969" s="94">
        <f>Table1[[#This Row],[Total Voters]]/Table1[[#This Row],[Total Population]]</f>
        <v>0.31390839290002703</v>
      </c>
      <c r="V969" s="94">
        <f>Table1[[#This Row],[Female Ballots]]/Table1[[#This Row],[Female Population]]</f>
        <v>4.9917477886557302E-2</v>
      </c>
      <c r="W969" s="94">
        <f>Table1[[#This Row],[Male Ballots]]/Table1[[#This Row],[Male Population]]</f>
        <v>4.7542016211912425E-2</v>
      </c>
      <c r="X969" s="94">
        <f>Table1[[#This Row],[Total Ballots]]/Table1[[#This Row],[Total Population]]</f>
        <v>5.1764801076375905E-2</v>
      </c>
      <c r="Y969" s="94">
        <f>Table1[[#This Row],[Female Ballots]]/Table1[[#This Row],[Female Voters]]</f>
        <v>0.17095205003474634</v>
      </c>
      <c r="Z969" s="95">
        <f>Table1[[#This Row],[Male Ballots]]/Table1[[#This Row],[Male Voters]]</f>
        <v>0.15395189003436427</v>
      </c>
      <c r="AA969" s="94">
        <f>Table1[[#This Row],[Total Ballots]]/Table1[[#This Row],[Total Voters]]</f>
        <v>0.16490416391275611</v>
      </c>
    </row>
    <row r="970" spans="1:27" s="7" customFormat="1" x14ac:dyDescent="0.35">
      <c r="A970" s="102" t="s">
        <v>50</v>
      </c>
      <c r="B970" s="103">
        <v>2024</v>
      </c>
      <c r="C970" s="17" t="s">
        <v>81</v>
      </c>
      <c r="D970" s="116"/>
      <c r="E970" s="117"/>
      <c r="F970" s="117"/>
      <c r="G970" s="110" t="s">
        <v>63</v>
      </c>
      <c r="H970" s="122">
        <v>2481.5339999999997</v>
      </c>
      <c r="I970" s="122">
        <v>2836.0419999999999</v>
      </c>
      <c r="J970" s="123">
        <v>5317.576</v>
      </c>
      <c r="K970">
        <v>2022</v>
      </c>
      <c r="L970">
        <v>2084</v>
      </c>
      <c r="M970">
        <v>133</v>
      </c>
      <c r="N970">
        <v>4239</v>
      </c>
      <c r="O970">
        <v>376</v>
      </c>
      <c r="P970">
        <v>377</v>
      </c>
      <c r="Q970">
        <v>25</v>
      </c>
      <c r="R970">
        <v>778</v>
      </c>
      <c r="S970" s="105">
        <f>Table1[[#This Row],[Female Voters]]/Table1[[#This Row],[Female Population]]</f>
        <v>0.81481857592924389</v>
      </c>
      <c r="T970" s="94">
        <f>Table1[[#This Row],[Male Voters]]/Table1[[#This Row],[Male Population]]</f>
        <v>0.73482691723183224</v>
      </c>
      <c r="U970" s="94">
        <f>Table1[[#This Row],[Total Voters]]/Table1[[#This Row],[Total Population]]</f>
        <v>0.79716773206438418</v>
      </c>
      <c r="V970" s="94">
        <f>Table1[[#This Row],[Female Ballots]]/Table1[[#This Row],[Female Population]]</f>
        <v>0.15151918128061112</v>
      </c>
      <c r="W970" s="94">
        <f>Table1[[#This Row],[Male Ballots]]/Table1[[#This Row],[Male Population]]</f>
        <v>0.1329317407852211</v>
      </c>
      <c r="X970" s="94">
        <f>Table1[[#This Row],[Total Ballots]]/Table1[[#This Row],[Total Population]]</f>
        <v>0.14630726481389264</v>
      </c>
      <c r="Y970" s="94">
        <f>Table1[[#This Row],[Female Ballots]]/Table1[[#This Row],[Female Voters]]</f>
        <v>0.18595450049455983</v>
      </c>
      <c r="Z970" s="95">
        <f>Table1[[#This Row],[Male Ballots]]/Table1[[#This Row],[Male Voters]]</f>
        <v>0.1809021113243762</v>
      </c>
      <c r="AA970" s="94">
        <f>Table1[[#This Row],[Total Ballots]]/Table1[[#This Row],[Total Voters]]</f>
        <v>0.18353385232366123</v>
      </c>
    </row>
    <row r="971" spans="1:27" s="7" customFormat="1" x14ac:dyDescent="0.35">
      <c r="A971" s="102" t="s">
        <v>50</v>
      </c>
      <c r="B971" s="103">
        <v>2024</v>
      </c>
      <c r="C971" s="17" t="s">
        <v>81</v>
      </c>
      <c r="D971" s="116"/>
      <c r="E971" s="117"/>
      <c r="F971" s="117"/>
      <c r="G971" s="110" t="s">
        <v>64</v>
      </c>
      <c r="H971" s="122">
        <v>2552.9650000000001</v>
      </c>
      <c r="I971" s="122">
        <v>2647.9870000000001</v>
      </c>
      <c r="J971" s="123">
        <v>5200.9519999999993</v>
      </c>
      <c r="K971">
        <v>2186</v>
      </c>
      <c r="L971">
        <v>2165</v>
      </c>
      <c r="M971">
        <v>109</v>
      </c>
      <c r="N971">
        <v>4460</v>
      </c>
      <c r="O971">
        <v>622</v>
      </c>
      <c r="P971">
        <v>584</v>
      </c>
      <c r="Q971">
        <v>35</v>
      </c>
      <c r="R971">
        <v>1241</v>
      </c>
      <c r="S971" s="105">
        <f>Table1[[#This Row],[Female Voters]]/Table1[[#This Row],[Female Population]]</f>
        <v>0.85625929066790962</v>
      </c>
      <c r="T971" s="94">
        <f>Table1[[#This Row],[Male Voters]]/Table1[[#This Row],[Male Population]]</f>
        <v>0.81760220121926575</v>
      </c>
      <c r="U971" s="94">
        <f>Table1[[#This Row],[Total Voters]]/Table1[[#This Row],[Total Population]]</f>
        <v>0.85753531276581685</v>
      </c>
      <c r="V971" s="94">
        <f>Table1[[#This Row],[Female Ballots]]/Table1[[#This Row],[Female Population]]</f>
        <v>0.24363827941236951</v>
      </c>
      <c r="W971" s="94">
        <f>Table1[[#This Row],[Male Ballots]]/Table1[[#This Row],[Male Population]]</f>
        <v>0.22054488938200981</v>
      </c>
      <c r="X971" s="94">
        <f>Table1[[#This Row],[Total Ballots]]/Table1[[#This Row],[Total Population]]</f>
        <v>0.23861016213954678</v>
      </c>
      <c r="Y971" s="94">
        <f>Table1[[#This Row],[Female Ballots]]/Table1[[#This Row],[Female Voters]]</f>
        <v>0.28453796889295518</v>
      </c>
      <c r="Z971" s="95">
        <f>Table1[[#This Row],[Male Ballots]]/Table1[[#This Row],[Male Voters]]</f>
        <v>0.26974595842956123</v>
      </c>
      <c r="AA971" s="94">
        <f>Table1[[#This Row],[Total Ballots]]/Table1[[#This Row],[Total Voters]]</f>
        <v>0.27825112107623318</v>
      </c>
    </row>
    <row r="972" spans="1:27" s="7" customFormat="1" x14ac:dyDescent="0.35">
      <c r="A972" s="102" t="s">
        <v>50</v>
      </c>
      <c r="B972" s="103">
        <v>2024</v>
      </c>
      <c r="C972" s="17" t="s">
        <v>81</v>
      </c>
      <c r="D972" s="116"/>
      <c r="E972" s="117"/>
      <c r="F972" s="117"/>
      <c r="G972" s="110" t="s">
        <v>65</v>
      </c>
      <c r="H972" s="122">
        <v>2354.5249999999996</v>
      </c>
      <c r="I972" s="122">
        <v>2487.5450000000001</v>
      </c>
      <c r="J972" s="123">
        <v>4842.0689999999995</v>
      </c>
      <c r="K972">
        <v>2015</v>
      </c>
      <c r="L972">
        <v>2135</v>
      </c>
      <c r="M972">
        <v>79</v>
      </c>
      <c r="N972">
        <v>4229</v>
      </c>
      <c r="O972">
        <v>774</v>
      </c>
      <c r="P972">
        <v>738</v>
      </c>
      <c r="Q972">
        <v>29</v>
      </c>
      <c r="R972">
        <v>1541</v>
      </c>
      <c r="S972" s="105">
        <f>Table1[[#This Row],[Female Voters]]/Table1[[#This Row],[Female Population]]</f>
        <v>0.85579894033828496</v>
      </c>
      <c r="T972" s="94">
        <f>Table1[[#This Row],[Male Voters]]/Table1[[#This Row],[Male Population]]</f>
        <v>0.85827593068668107</v>
      </c>
      <c r="U972" s="94">
        <f>Table1[[#This Row],[Total Voters]]/Table1[[#This Row],[Total Population]]</f>
        <v>0.87338697569158974</v>
      </c>
      <c r="V972" s="94">
        <f>Table1[[#This Row],[Female Ballots]]/Table1[[#This Row],[Female Population]]</f>
        <v>0.32872872447733625</v>
      </c>
      <c r="W972" s="94">
        <f>Table1[[#This Row],[Male Ballots]]/Table1[[#This Row],[Male Population]]</f>
        <v>0.29667805004532583</v>
      </c>
      <c r="X972" s="94">
        <f>Table1[[#This Row],[Total Ballots]]/Table1[[#This Row],[Total Population]]</f>
        <v>0.31825238343361073</v>
      </c>
      <c r="Y972" s="94">
        <f>Table1[[#This Row],[Female Ballots]]/Table1[[#This Row],[Female Voters]]</f>
        <v>0.38411910669975186</v>
      </c>
      <c r="Z972" s="95">
        <f>Table1[[#This Row],[Male Ballots]]/Table1[[#This Row],[Male Voters]]</f>
        <v>0.34566744730679155</v>
      </c>
      <c r="AA972" s="94">
        <f>Table1[[#This Row],[Total Ballots]]/Table1[[#This Row],[Total Voters]]</f>
        <v>0.36438874438401514</v>
      </c>
    </row>
    <row r="973" spans="1:27" s="7" customFormat="1" x14ac:dyDescent="0.35">
      <c r="A973" s="102" t="s">
        <v>50</v>
      </c>
      <c r="B973" s="103">
        <v>2024</v>
      </c>
      <c r="C973" s="17" t="s">
        <v>81</v>
      </c>
      <c r="D973" s="116"/>
      <c r="E973" s="117"/>
      <c r="F973" s="117"/>
      <c r="G973" s="110" t="s">
        <v>66</v>
      </c>
      <c r="H973" s="122">
        <v>2920.88</v>
      </c>
      <c r="I973" s="122">
        <v>2774.9929999999999</v>
      </c>
      <c r="J973" s="123">
        <v>5695.8729999999996</v>
      </c>
      <c r="K973">
        <v>2649</v>
      </c>
      <c r="L973">
        <v>2516</v>
      </c>
      <c r="M973">
        <v>107</v>
      </c>
      <c r="N973">
        <v>5272</v>
      </c>
      <c r="O973">
        <v>1306</v>
      </c>
      <c r="P973">
        <v>1169</v>
      </c>
      <c r="Q973">
        <v>48</v>
      </c>
      <c r="R973">
        <v>2523</v>
      </c>
      <c r="S973" s="105">
        <f>Table1[[#This Row],[Female Voters]]/Table1[[#This Row],[Female Population]]</f>
        <v>0.90691846292898026</v>
      </c>
      <c r="T973" s="94">
        <f>Table1[[#This Row],[Male Voters]]/Table1[[#This Row],[Male Population]]</f>
        <v>0.90666895375952306</v>
      </c>
      <c r="U973" s="94">
        <f>Table1[[#This Row],[Total Voters]]/Table1[[#This Row],[Total Population]]</f>
        <v>0.92558243486117064</v>
      </c>
      <c r="V973" s="94">
        <f>Table1[[#This Row],[Female Ballots]]/Table1[[#This Row],[Female Population]]</f>
        <v>0.44712552381474074</v>
      </c>
      <c r="W973" s="94">
        <f>Table1[[#This Row],[Male Ballots]]/Table1[[#This Row],[Male Population]]</f>
        <v>0.42126232390496121</v>
      </c>
      <c r="X973" s="94">
        <f>Table1[[#This Row],[Total Ballots]]/Table1[[#This Row],[Total Population]]</f>
        <v>0.44295229194892516</v>
      </c>
      <c r="Y973" s="94">
        <f>Table1[[#This Row],[Female Ballots]]/Table1[[#This Row],[Female Voters]]</f>
        <v>0.49301623254058136</v>
      </c>
      <c r="Z973" s="95">
        <f>Table1[[#This Row],[Male Ballots]]/Table1[[#This Row],[Male Voters]]</f>
        <v>0.46462639109697934</v>
      </c>
      <c r="AA973" s="94">
        <f>Table1[[#This Row],[Total Ballots]]/Table1[[#This Row],[Total Voters]]</f>
        <v>0.47856600910470409</v>
      </c>
    </row>
    <row r="974" spans="1:27" s="7" customFormat="1" x14ac:dyDescent="0.35">
      <c r="A974" s="102" t="s">
        <v>50</v>
      </c>
      <c r="B974" s="103">
        <v>2024</v>
      </c>
      <c r="C974" s="17" t="s">
        <v>81</v>
      </c>
      <c r="D974" s="116"/>
      <c r="E974" s="117"/>
      <c r="F974" s="117"/>
      <c r="G974" s="110" t="s">
        <v>67</v>
      </c>
      <c r="H974" s="122">
        <v>4978.1779999999999</v>
      </c>
      <c r="I974" s="122">
        <v>4750.7685000000001</v>
      </c>
      <c r="J974" s="123">
        <v>9728.9462999999996</v>
      </c>
      <c r="K974">
        <v>3988</v>
      </c>
      <c r="L974">
        <v>3823</v>
      </c>
      <c r="M974">
        <v>105</v>
      </c>
      <c r="N974">
        <v>7916</v>
      </c>
      <c r="O974">
        <v>2994</v>
      </c>
      <c r="P974">
        <v>2822</v>
      </c>
      <c r="Q974">
        <v>73</v>
      </c>
      <c r="R974">
        <v>5889</v>
      </c>
      <c r="S974" s="105">
        <f>Table1[[#This Row],[Female Voters]]/Table1[[#This Row],[Female Population]]</f>
        <v>0.80109630471228632</v>
      </c>
      <c r="T974" s="94">
        <f>Table1[[#This Row],[Male Voters]]/Table1[[#This Row],[Male Population]]</f>
        <v>0.80471191134655373</v>
      </c>
      <c r="U974" s="94">
        <f>Table1[[#This Row],[Total Voters]]/Table1[[#This Row],[Total Population]]</f>
        <v>0.81365440366342656</v>
      </c>
      <c r="V974" s="94">
        <f>Table1[[#This Row],[Female Ballots]]/Table1[[#This Row],[Female Population]]</f>
        <v>0.60142485865310558</v>
      </c>
      <c r="W974" s="94">
        <f>Table1[[#This Row],[Male Ballots]]/Table1[[#This Row],[Male Population]]</f>
        <v>0.59400915872874038</v>
      </c>
      <c r="X974" s="94">
        <f>Table1[[#This Row],[Total Ballots]]/Table1[[#This Row],[Total Population]]</f>
        <v>0.60530707215436064</v>
      </c>
      <c r="Y974" s="94">
        <f>Table1[[#This Row],[Female Ballots]]/Table1[[#This Row],[Female Voters]]</f>
        <v>0.75075225677031088</v>
      </c>
      <c r="Z974" s="95">
        <f>Table1[[#This Row],[Male Ballots]]/Table1[[#This Row],[Male Voters]]</f>
        <v>0.73816374574941146</v>
      </c>
      <c r="AA974" s="94">
        <f>Table1[[#This Row],[Total Ballots]]/Table1[[#This Row],[Total Voters]]</f>
        <v>0.74393633148054572</v>
      </c>
    </row>
    <row r="975" spans="1:27" s="7" customFormat="1" x14ac:dyDescent="0.35">
      <c r="A975" s="102" t="s">
        <v>29</v>
      </c>
      <c r="B975" s="103">
        <v>2024</v>
      </c>
      <c r="C975" s="17" t="s">
        <v>81</v>
      </c>
      <c r="D975" s="116"/>
      <c r="E975" s="117"/>
      <c r="F975" s="117"/>
      <c r="G975" s="110" t="s">
        <v>79</v>
      </c>
      <c r="H975" s="122">
        <v>9461.0838000000003</v>
      </c>
      <c r="I975" s="122">
        <v>9720.2425999999996</v>
      </c>
      <c r="J975" s="123">
        <v>19181.327099999999</v>
      </c>
      <c r="K975">
        <v>7561</v>
      </c>
      <c r="L975">
        <v>7630</v>
      </c>
      <c r="M975">
        <v>377</v>
      </c>
      <c r="N975">
        <v>15568</v>
      </c>
      <c r="O975">
        <v>3845</v>
      </c>
      <c r="P975">
        <v>3713</v>
      </c>
      <c r="Q975">
        <v>160</v>
      </c>
      <c r="R975">
        <v>7718</v>
      </c>
      <c r="S975" s="105">
        <f>Table1[[#This Row],[Female Voters]]/Table1[[#This Row],[Female Population]]</f>
        <v>0.79916848427026932</v>
      </c>
      <c r="T975" s="94">
        <f>Table1[[#This Row],[Male Voters]]/Table1[[#This Row],[Male Population]]</f>
        <v>0.78495983217538212</v>
      </c>
      <c r="U975" s="94">
        <f>Table1[[#This Row],[Total Voters]]/Table1[[#This Row],[Total Population]]</f>
        <v>0.81162267442902847</v>
      </c>
      <c r="V975" s="94">
        <f>Table1[[#This Row],[Female Ballots]]/Table1[[#This Row],[Female Population]]</f>
        <v>0.40640164290691516</v>
      </c>
      <c r="W975" s="94">
        <f>Table1[[#This Row],[Male Ballots]]/Table1[[#This Row],[Male Population]]</f>
        <v>0.38198635083449461</v>
      </c>
      <c r="X975" s="94">
        <f>Table1[[#This Row],[Total Ballots]]/Table1[[#This Row],[Total Population]]</f>
        <v>0.40237049083011572</v>
      </c>
      <c r="Y975" s="94">
        <f>Table1[[#This Row],[Female Ballots]]/Table1[[#This Row],[Female Voters]]</f>
        <v>0.50853061764316887</v>
      </c>
      <c r="Z975" s="95">
        <f>Table1[[#This Row],[Male Ballots]]/Table1[[#This Row],[Male Voters]]</f>
        <v>0.48663171690694629</v>
      </c>
      <c r="AA975" s="94">
        <f>Table1[[#This Row],[Total Ballots]]/Table1[[#This Row],[Total Voters]]</f>
        <v>0.49576053442959916</v>
      </c>
    </row>
    <row r="976" spans="1:27" s="7" customFormat="1" x14ac:dyDescent="0.35">
      <c r="A976" s="102" t="s">
        <v>29</v>
      </c>
      <c r="B976" s="103">
        <v>2024</v>
      </c>
      <c r="C976" s="17" t="s">
        <v>81</v>
      </c>
      <c r="D976" s="116"/>
      <c r="E976" s="117"/>
      <c r="F976" s="117"/>
      <c r="G976" s="110" t="s">
        <v>62</v>
      </c>
      <c r="H976" s="122">
        <v>704.87040000000002</v>
      </c>
      <c r="I976" s="122">
        <v>778.79449999999997</v>
      </c>
      <c r="J976" s="123">
        <v>1483.6649</v>
      </c>
      <c r="K976">
        <v>444</v>
      </c>
      <c r="L976">
        <v>471</v>
      </c>
      <c r="M976">
        <v>53</v>
      </c>
      <c r="N976">
        <v>968</v>
      </c>
      <c r="O976">
        <v>102</v>
      </c>
      <c r="P976">
        <v>114</v>
      </c>
      <c r="Q976">
        <v>16</v>
      </c>
      <c r="R976">
        <v>232</v>
      </c>
      <c r="S976" s="105">
        <f>Table1[[#This Row],[Female Voters]]/Table1[[#This Row],[Female Population]]</f>
        <v>0.62990302898234907</v>
      </c>
      <c r="T976" s="94">
        <f>Table1[[#This Row],[Male Voters]]/Table1[[#This Row],[Male Population]]</f>
        <v>0.60478085040405394</v>
      </c>
      <c r="U976" s="94">
        <f>Table1[[#This Row],[Total Voters]]/Table1[[#This Row],[Total Population]]</f>
        <v>0.65243843134659318</v>
      </c>
      <c r="V976" s="94">
        <f>Table1[[#This Row],[Female Ballots]]/Table1[[#This Row],[Female Population]]</f>
        <v>0.14470745260405316</v>
      </c>
      <c r="W976" s="94">
        <f>Table1[[#This Row],[Male Ballots]]/Table1[[#This Row],[Male Population]]</f>
        <v>0.14638007844174555</v>
      </c>
      <c r="X976" s="94">
        <f>Table1[[#This Row],[Total Ballots]]/Table1[[#This Row],[Total Population]]</f>
        <v>0.15636954139711737</v>
      </c>
      <c r="Y976" s="94">
        <f>Table1[[#This Row],[Female Ballots]]/Table1[[#This Row],[Female Voters]]</f>
        <v>0.22972972972972974</v>
      </c>
      <c r="Z976" s="95">
        <f>Table1[[#This Row],[Male Ballots]]/Table1[[#This Row],[Male Voters]]</f>
        <v>0.24203821656050956</v>
      </c>
      <c r="AA976" s="94">
        <f>Table1[[#This Row],[Total Ballots]]/Table1[[#This Row],[Total Voters]]</f>
        <v>0.23966942148760331</v>
      </c>
    </row>
    <row r="977" spans="1:27" s="7" customFormat="1" x14ac:dyDescent="0.35">
      <c r="A977" s="102" t="s">
        <v>29</v>
      </c>
      <c r="B977" s="103">
        <v>2024</v>
      </c>
      <c r="C977" s="17" t="s">
        <v>81</v>
      </c>
      <c r="D977" s="116"/>
      <c r="E977" s="117"/>
      <c r="F977" s="117"/>
      <c r="G977" s="110" t="s">
        <v>63</v>
      </c>
      <c r="H977" s="122">
        <v>1050.8746999999998</v>
      </c>
      <c r="I977" s="122">
        <v>1118.9019000000001</v>
      </c>
      <c r="J977" s="123">
        <v>2169.7768999999998</v>
      </c>
      <c r="K977">
        <v>932</v>
      </c>
      <c r="L977">
        <v>876</v>
      </c>
      <c r="M977">
        <v>68</v>
      </c>
      <c r="N977">
        <v>1876</v>
      </c>
      <c r="O977">
        <v>189</v>
      </c>
      <c r="P977">
        <v>171</v>
      </c>
      <c r="Q977">
        <v>17</v>
      </c>
      <c r="R977">
        <v>377</v>
      </c>
      <c r="S977" s="105">
        <f>Table1[[#This Row],[Female Voters]]/Table1[[#This Row],[Female Population]]</f>
        <v>0.88688023415160733</v>
      </c>
      <c r="T977" s="94">
        <f>Table1[[#This Row],[Male Voters]]/Table1[[#This Row],[Male Population]]</f>
        <v>0.78291045890618283</v>
      </c>
      <c r="U977" s="94">
        <f>Table1[[#This Row],[Total Voters]]/Table1[[#This Row],[Total Population]]</f>
        <v>0.864605019990765</v>
      </c>
      <c r="V977" s="94">
        <f>Table1[[#This Row],[Female Ballots]]/Table1[[#This Row],[Female Population]]</f>
        <v>0.17985017623889893</v>
      </c>
      <c r="W977" s="94">
        <f>Table1[[#This Row],[Male Ballots]]/Table1[[#This Row],[Male Population]]</f>
        <v>0.15282841149880969</v>
      </c>
      <c r="X977" s="94">
        <f>Table1[[#This Row],[Total Ballots]]/Table1[[#This Row],[Total Population]]</f>
        <v>0.17375058237554286</v>
      </c>
      <c r="Y977" s="94">
        <f>Table1[[#This Row],[Female Ballots]]/Table1[[#This Row],[Female Voters]]</f>
        <v>0.20278969957081544</v>
      </c>
      <c r="Z977" s="95">
        <f>Table1[[#This Row],[Male Ballots]]/Table1[[#This Row],[Male Voters]]</f>
        <v>0.1952054794520548</v>
      </c>
      <c r="AA977" s="94">
        <f>Table1[[#This Row],[Total Ballots]]/Table1[[#This Row],[Total Voters]]</f>
        <v>0.20095948827292112</v>
      </c>
    </row>
    <row r="978" spans="1:27" s="7" customFormat="1" x14ac:dyDescent="0.35">
      <c r="A978" s="102" t="s">
        <v>29</v>
      </c>
      <c r="B978" s="103">
        <v>2024</v>
      </c>
      <c r="C978" s="17" t="s">
        <v>81</v>
      </c>
      <c r="D978" s="116"/>
      <c r="E978" s="117"/>
      <c r="F978" s="117"/>
      <c r="G978" s="110" t="s">
        <v>64</v>
      </c>
      <c r="H978" s="122">
        <v>1492.4794999999999</v>
      </c>
      <c r="I978" s="122">
        <v>1532.4069</v>
      </c>
      <c r="J978" s="123">
        <v>3024.8860000000004</v>
      </c>
      <c r="K978">
        <v>1165</v>
      </c>
      <c r="L978">
        <v>1192</v>
      </c>
      <c r="M978">
        <v>56</v>
      </c>
      <c r="N978">
        <v>2413</v>
      </c>
      <c r="O978">
        <v>396</v>
      </c>
      <c r="P978">
        <v>329</v>
      </c>
      <c r="Q978">
        <v>23</v>
      </c>
      <c r="R978">
        <v>748</v>
      </c>
      <c r="S978" s="105">
        <f>Table1[[#This Row],[Female Voters]]/Table1[[#This Row],[Female Population]]</f>
        <v>0.78058023577543278</v>
      </c>
      <c r="T978" s="94">
        <f>Table1[[#This Row],[Male Voters]]/Table1[[#This Row],[Male Population]]</f>
        <v>0.7778612847540689</v>
      </c>
      <c r="U978" s="94">
        <f>Table1[[#This Row],[Total Voters]]/Table1[[#This Row],[Total Population]]</f>
        <v>0.79771601309933649</v>
      </c>
      <c r="V978" s="94">
        <f>Table1[[#This Row],[Female Ballots]]/Table1[[#This Row],[Female Population]]</f>
        <v>0.26533027756830163</v>
      </c>
      <c r="W978" s="94">
        <f>Table1[[#This Row],[Male Ballots]]/Table1[[#This Row],[Male Population]]</f>
        <v>0.21469493513765828</v>
      </c>
      <c r="X978" s="94">
        <f>Table1[[#This Row],[Total Ballots]]/Table1[[#This Row],[Total Population]]</f>
        <v>0.24728204633166337</v>
      </c>
      <c r="Y978" s="94">
        <f>Table1[[#This Row],[Female Ballots]]/Table1[[#This Row],[Female Voters]]</f>
        <v>0.33991416309012873</v>
      </c>
      <c r="Z978" s="95">
        <f>Table1[[#This Row],[Male Ballots]]/Table1[[#This Row],[Male Voters]]</f>
        <v>0.27600671140939598</v>
      </c>
      <c r="AA978" s="94">
        <f>Table1[[#This Row],[Total Ballots]]/Table1[[#This Row],[Total Voters]]</f>
        <v>0.30998756734355576</v>
      </c>
    </row>
    <row r="979" spans="1:27" s="7" customFormat="1" x14ac:dyDescent="0.35">
      <c r="A979" s="102" t="s">
        <v>29</v>
      </c>
      <c r="B979" s="103">
        <v>2024</v>
      </c>
      <c r="C979" s="17" t="s">
        <v>81</v>
      </c>
      <c r="D979" s="116"/>
      <c r="E979" s="117"/>
      <c r="F979" s="117"/>
      <c r="G979" s="110" t="s">
        <v>65</v>
      </c>
      <c r="H979" s="122">
        <v>1401.6206</v>
      </c>
      <c r="I979" s="122">
        <v>1482.4901</v>
      </c>
      <c r="J979" s="123">
        <v>2884.1109999999999</v>
      </c>
      <c r="K979">
        <v>1105</v>
      </c>
      <c r="L979">
        <v>1160</v>
      </c>
      <c r="M979">
        <v>48</v>
      </c>
      <c r="N979">
        <v>2313</v>
      </c>
      <c r="O979">
        <v>489</v>
      </c>
      <c r="P979">
        <v>424</v>
      </c>
      <c r="Q979">
        <v>20</v>
      </c>
      <c r="R979">
        <v>933</v>
      </c>
      <c r="S979" s="105">
        <f>Table1[[#This Row],[Female Voters]]/Table1[[#This Row],[Female Population]]</f>
        <v>0.78837311609147298</v>
      </c>
      <c r="T979" s="94">
        <f>Table1[[#This Row],[Male Voters]]/Table1[[#This Row],[Male Population]]</f>
        <v>0.78246728258084153</v>
      </c>
      <c r="U979" s="94">
        <f>Table1[[#This Row],[Total Voters]]/Table1[[#This Row],[Total Population]]</f>
        <v>0.8019802289162935</v>
      </c>
      <c r="V979" s="94">
        <f>Table1[[#This Row],[Female Ballots]]/Table1[[#This Row],[Female Population]]</f>
        <v>0.34888185861423554</v>
      </c>
      <c r="W979" s="94">
        <f>Table1[[#This Row],[Male Ballots]]/Table1[[#This Row],[Male Population]]</f>
        <v>0.28600528259851449</v>
      </c>
      <c r="X979" s="94">
        <f>Table1[[#This Row],[Total Ballots]]/Table1[[#This Row],[Total Population]]</f>
        <v>0.32349656445261643</v>
      </c>
      <c r="Y979" s="94">
        <f>Table1[[#This Row],[Female Ballots]]/Table1[[#This Row],[Female Voters]]</f>
        <v>0.44253393665158369</v>
      </c>
      <c r="Z979" s="95">
        <f>Table1[[#This Row],[Male Ballots]]/Table1[[#This Row],[Male Voters]]</f>
        <v>0.36551724137931035</v>
      </c>
      <c r="AA979" s="94">
        <f>Table1[[#This Row],[Total Ballots]]/Table1[[#This Row],[Total Voters]]</f>
        <v>0.40337224383916992</v>
      </c>
    </row>
    <row r="980" spans="1:27" s="7" customFormat="1" x14ac:dyDescent="0.35">
      <c r="A980" s="102" t="s">
        <v>29</v>
      </c>
      <c r="B980" s="103">
        <v>2024</v>
      </c>
      <c r="C980" s="17" t="s">
        <v>81</v>
      </c>
      <c r="D980" s="116"/>
      <c r="E980" s="117"/>
      <c r="F980" s="117"/>
      <c r="G980" s="110" t="s">
        <v>66</v>
      </c>
      <c r="H980" s="122">
        <v>1592.6792</v>
      </c>
      <c r="I980" s="122">
        <v>1655.2015000000001</v>
      </c>
      <c r="J980" s="123">
        <v>3247.8809999999999</v>
      </c>
      <c r="K980">
        <v>1468</v>
      </c>
      <c r="L980">
        <v>1412</v>
      </c>
      <c r="M980">
        <v>78</v>
      </c>
      <c r="N980">
        <v>2958</v>
      </c>
      <c r="O980">
        <v>730</v>
      </c>
      <c r="P980">
        <v>720</v>
      </c>
      <c r="Q980">
        <v>30</v>
      </c>
      <c r="R980">
        <v>1480</v>
      </c>
      <c r="S980" s="105">
        <f>Table1[[#This Row],[Female Voters]]/Table1[[#This Row],[Female Population]]</f>
        <v>0.92171731758661757</v>
      </c>
      <c r="T980" s="94">
        <f>Table1[[#This Row],[Male Voters]]/Table1[[#This Row],[Male Population]]</f>
        <v>0.85306834243444074</v>
      </c>
      <c r="U980" s="94">
        <f>Table1[[#This Row],[Total Voters]]/Table1[[#This Row],[Total Population]]</f>
        <v>0.910747653624009</v>
      </c>
      <c r="V980" s="94">
        <f>Table1[[#This Row],[Female Ballots]]/Table1[[#This Row],[Female Population]]</f>
        <v>0.45834716746473486</v>
      </c>
      <c r="W980" s="94">
        <f>Table1[[#This Row],[Male Ballots]]/Table1[[#This Row],[Male Population]]</f>
        <v>0.43499235591557883</v>
      </c>
      <c r="X980" s="94">
        <f>Table1[[#This Row],[Total Ballots]]/Table1[[#This Row],[Total Population]]</f>
        <v>0.455681719865968</v>
      </c>
      <c r="Y980" s="94">
        <f>Table1[[#This Row],[Female Ballots]]/Table1[[#This Row],[Female Voters]]</f>
        <v>0.49727520435967304</v>
      </c>
      <c r="Z980" s="95">
        <f>Table1[[#This Row],[Male Ballots]]/Table1[[#This Row],[Male Voters]]</f>
        <v>0.50991501416430596</v>
      </c>
      <c r="AA980" s="94">
        <f>Table1[[#This Row],[Total Ballots]]/Table1[[#This Row],[Total Voters]]</f>
        <v>0.5003380662609872</v>
      </c>
    </row>
    <row r="981" spans="1:27" s="7" customFormat="1" x14ac:dyDescent="0.35">
      <c r="A981" s="102" t="s">
        <v>29</v>
      </c>
      <c r="B981" s="103">
        <v>2024</v>
      </c>
      <c r="C981" s="17" t="s">
        <v>81</v>
      </c>
      <c r="D981" s="116"/>
      <c r="E981" s="117"/>
      <c r="F981" s="117"/>
      <c r="G981" s="110" t="s">
        <v>67</v>
      </c>
      <c r="H981" s="122">
        <v>3218.5594000000001</v>
      </c>
      <c r="I981" s="122">
        <v>3152.4477000000002</v>
      </c>
      <c r="J981" s="123">
        <v>6371.0073000000002</v>
      </c>
      <c r="K981">
        <v>2447</v>
      </c>
      <c r="L981">
        <v>2519</v>
      </c>
      <c r="M981">
        <v>74</v>
      </c>
      <c r="N981">
        <v>5040</v>
      </c>
      <c r="O981">
        <v>1939</v>
      </c>
      <c r="P981">
        <v>1955</v>
      </c>
      <c r="Q981">
        <v>54</v>
      </c>
      <c r="R981">
        <v>3948</v>
      </c>
      <c r="S981" s="105">
        <f>Table1[[#This Row],[Female Voters]]/Table1[[#This Row],[Female Population]]</f>
        <v>0.76027802997825666</v>
      </c>
      <c r="T981" s="94">
        <f>Table1[[#This Row],[Male Voters]]/Table1[[#This Row],[Male Population]]</f>
        <v>0.799061630744897</v>
      </c>
      <c r="U981" s="94">
        <f>Table1[[#This Row],[Total Voters]]/Table1[[#This Row],[Total Population]]</f>
        <v>0.79108369566614678</v>
      </c>
      <c r="V981" s="94">
        <f>Table1[[#This Row],[Female Ballots]]/Table1[[#This Row],[Female Population]]</f>
        <v>0.60244344100034319</v>
      </c>
      <c r="W981" s="94">
        <f>Table1[[#This Row],[Male Ballots]]/Table1[[#This Row],[Male Population]]</f>
        <v>0.62015303219780615</v>
      </c>
      <c r="X981" s="94">
        <f>Table1[[#This Row],[Total Ballots]]/Table1[[#This Row],[Total Population]]</f>
        <v>0.61968222827181507</v>
      </c>
      <c r="Y981" s="94">
        <f>Table1[[#This Row],[Female Ballots]]/Table1[[#This Row],[Female Voters]]</f>
        <v>0.79239885574172453</v>
      </c>
      <c r="Z981" s="95">
        <f>Table1[[#This Row],[Male Ballots]]/Table1[[#This Row],[Male Voters]]</f>
        <v>0.77610162763001189</v>
      </c>
      <c r="AA981" s="94">
        <f>Table1[[#This Row],[Total Ballots]]/Table1[[#This Row],[Total Voters]]</f>
        <v>0.78333333333333333</v>
      </c>
    </row>
    <row r="982" spans="1:27" s="7" customFormat="1" x14ac:dyDescent="0.35">
      <c r="A982" s="102" t="s">
        <v>42</v>
      </c>
      <c r="B982" s="103">
        <v>2024</v>
      </c>
      <c r="C982" s="17" t="s">
        <v>81</v>
      </c>
      <c r="D982" s="116"/>
      <c r="E982" s="117"/>
      <c r="F982" s="117"/>
      <c r="G982" s="110" t="s">
        <v>79</v>
      </c>
      <c r="H982" s="122">
        <v>33708.982600000003</v>
      </c>
      <c r="I982" s="122">
        <v>33737.4355</v>
      </c>
      <c r="J982" s="123">
        <v>67446.417300000001</v>
      </c>
      <c r="K982">
        <v>27059</v>
      </c>
      <c r="L982">
        <v>25886</v>
      </c>
      <c r="M982">
        <v>1110</v>
      </c>
      <c r="N982">
        <v>54055</v>
      </c>
      <c r="O982">
        <v>12590</v>
      </c>
      <c r="P982">
        <v>11714</v>
      </c>
      <c r="Q982">
        <v>464</v>
      </c>
      <c r="R982">
        <v>24768</v>
      </c>
      <c r="S982" s="105">
        <f>Table1[[#This Row],[Female Voters]]/Table1[[#This Row],[Female Population]]</f>
        <v>0.80272372266732239</v>
      </c>
      <c r="T982" s="94">
        <f>Table1[[#This Row],[Male Voters]]/Table1[[#This Row],[Male Population]]</f>
        <v>0.76727823607102563</v>
      </c>
      <c r="U982" s="94">
        <f>Table1[[#This Row],[Total Voters]]/Table1[[#This Row],[Total Population]]</f>
        <v>0.80145102088321007</v>
      </c>
      <c r="V982" s="94">
        <f>Table1[[#This Row],[Female Ballots]]/Table1[[#This Row],[Female Population]]</f>
        <v>0.37349095193398091</v>
      </c>
      <c r="W982" s="94">
        <f>Table1[[#This Row],[Male Ballots]]/Table1[[#This Row],[Male Population]]</f>
        <v>0.3472107416107546</v>
      </c>
      <c r="X982" s="94">
        <f>Table1[[#This Row],[Total Ballots]]/Table1[[#This Row],[Total Population]]</f>
        <v>0.36722484294210245</v>
      </c>
      <c r="Y982" s="94">
        <f>Table1[[#This Row],[Female Ballots]]/Table1[[#This Row],[Female Voters]]</f>
        <v>0.46527957426364613</v>
      </c>
      <c r="Z982" s="95">
        <f>Table1[[#This Row],[Male Ballots]]/Table1[[#This Row],[Male Voters]]</f>
        <v>0.45252259908831027</v>
      </c>
      <c r="AA982" s="94">
        <f>Table1[[#This Row],[Total Ballots]]/Table1[[#This Row],[Total Voters]]</f>
        <v>0.45819998150032376</v>
      </c>
    </row>
    <row r="983" spans="1:27" s="7" customFormat="1" x14ac:dyDescent="0.35">
      <c r="A983" s="102" t="s">
        <v>42</v>
      </c>
      <c r="B983" s="103">
        <v>2024</v>
      </c>
      <c r="C983" s="17" t="s">
        <v>81</v>
      </c>
      <c r="D983" s="116"/>
      <c r="E983" s="117"/>
      <c r="F983" s="117"/>
      <c r="G983" s="110" t="s">
        <v>62</v>
      </c>
      <c r="H983" s="122">
        <v>2999.9326000000001</v>
      </c>
      <c r="I983" s="122">
        <v>3221.0196999999998</v>
      </c>
      <c r="J983" s="123">
        <v>6220.9523000000008</v>
      </c>
      <c r="K983">
        <v>2234</v>
      </c>
      <c r="L983">
        <v>2395</v>
      </c>
      <c r="M983">
        <v>121</v>
      </c>
      <c r="N983">
        <v>4750</v>
      </c>
      <c r="O983">
        <v>420</v>
      </c>
      <c r="P983">
        <v>431</v>
      </c>
      <c r="Q983">
        <v>33</v>
      </c>
      <c r="R983">
        <v>884</v>
      </c>
      <c r="S983" s="105">
        <f>Table1[[#This Row],[Female Voters]]/Table1[[#This Row],[Female Population]]</f>
        <v>0.74468339722032417</v>
      </c>
      <c r="T983" s="94">
        <f>Table1[[#This Row],[Male Voters]]/Table1[[#This Row],[Male Population]]</f>
        <v>0.74355335361655817</v>
      </c>
      <c r="U983" s="94">
        <f>Table1[[#This Row],[Total Voters]]/Table1[[#This Row],[Total Population]]</f>
        <v>0.7635486933407285</v>
      </c>
      <c r="V983" s="94">
        <f>Table1[[#This Row],[Female Ballots]]/Table1[[#This Row],[Female Population]]</f>
        <v>0.14000314540400008</v>
      </c>
      <c r="W983" s="94">
        <f>Table1[[#This Row],[Male Ballots]]/Table1[[#This Row],[Male Population]]</f>
        <v>0.13380855758193594</v>
      </c>
      <c r="X983" s="94">
        <f>Table1[[#This Row],[Total Ballots]]/Table1[[#This Row],[Total Population]]</f>
        <v>0.14210043050804294</v>
      </c>
      <c r="Y983" s="94">
        <f>Table1[[#This Row],[Female Ballots]]/Table1[[#This Row],[Female Voters]]</f>
        <v>0.18800358102059087</v>
      </c>
      <c r="Z983" s="95">
        <f>Table1[[#This Row],[Male Ballots]]/Table1[[#This Row],[Male Voters]]</f>
        <v>0.17995824634655533</v>
      </c>
      <c r="AA983" s="94">
        <f>Table1[[#This Row],[Total Ballots]]/Table1[[#This Row],[Total Voters]]</f>
        <v>0.18610526315789475</v>
      </c>
    </row>
    <row r="984" spans="1:27" s="7" customFormat="1" x14ac:dyDescent="0.35">
      <c r="A984" s="102" t="s">
        <v>42</v>
      </c>
      <c r="B984" s="103">
        <v>2024</v>
      </c>
      <c r="C984" s="17" t="s">
        <v>81</v>
      </c>
      <c r="D984" s="116"/>
      <c r="E984" s="117"/>
      <c r="F984" s="117"/>
      <c r="G984" s="110" t="s">
        <v>63</v>
      </c>
      <c r="H984" s="122">
        <v>4585.2800000000007</v>
      </c>
      <c r="I984" s="122">
        <v>4930.4939999999997</v>
      </c>
      <c r="J984" s="123">
        <v>9515.7740000000013</v>
      </c>
      <c r="K984">
        <v>3869</v>
      </c>
      <c r="L984">
        <v>3791</v>
      </c>
      <c r="M984">
        <v>193</v>
      </c>
      <c r="N984">
        <v>7853</v>
      </c>
      <c r="O984">
        <v>762</v>
      </c>
      <c r="P984">
        <v>735</v>
      </c>
      <c r="Q984">
        <v>58</v>
      </c>
      <c r="R984">
        <v>1555</v>
      </c>
      <c r="S984" s="105">
        <f>Table1[[#This Row],[Female Voters]]/Table1[[#This Row],[Female Population]]</f>
        <v>0.84378707516225826</v>
      </c>
      <c r="T984" s="94">
        <f>Table1[[#This Row],[Male Voters]]/Table1[[#This Row],[Male Population]]</f>
        <v>0.76888847243298541</v>
      </c>
      <c r="U984" s="94">
        <f>Table1[[#This Row],[Total Voters]]/Table1[[#This Row],[Total Population]]</f>
        <v>0.82526129771472079</v>
      </c>
      <c r="V984" s="94">
        <f>Table1[[#This Row],[Female Ballots]]/Table1[[#This Row],[Female Population]]</f>
        <v>0.16618396259334214</v>
      </c>
      <c r="W984" s="94">
        <f>Table1[[#This Row],[Male Ballots]]/Table1[[#This Row],[Male Population]]</f>
        <v>0.14907228362918606</v>
      </c>
      <c r="X984" s="94">
        <f>Table1[[#This Row],[Total Ballots]]/Table1[[#This Row],[Total Population]]</f>
        <v>0.16341287634615953</v>
      </c>
      <c r="Y984" s="94">
        <f>Table1[[#This Row],[Female Ballots]]/Table1[[#This Row],[Female Voters]]</f>
        <v>0.19695011630912382</v>
      </c>
      <c r="Z984" s="95">
        <f>Table1[[#This Row],[Male Ballots]]/Table1[[#This Row],[Male Voters]]</f>
        <v>0.19388024268003165</v>
      </c>
      <c r="AA984" s="94">
        <f>Table1[[#This Row],[Total Ballots]]/Table1[[#This Row],[Total Voters]]</f>
        <v>0.19801349802623203</v>
      </c>
    </row>
    <row r="985" spans="1:27" s="7" customFormat="1" x14ac:dyDescent="0.35">
      <c r="A985" s="102" t="s">
        <v>42</v>
      </c>
      <c r="B985" s="103">
        <v>2024</v>
      </c>
      <c r="C985" s="17" t="s">
        <v>81</v>
      </c>
      <c r="D985" s="116"/>
      <c r="E985" s="117"/>
      <c r="F985" s="117"/>
      <c r="G985" s="110" t="s">
        <v>64</v>
      </c>
      <c r="H985" s="122">
        <v>5227.2160000000003</v>
      </c>
      <c r="I985" s="122">
        <v>5396.3410000000003</v>
      </c>
      <c r="J985" s="123">
        <v>10623.557000000001</v>
      </c>
      <c r="K985">
        <v>4164</v>
      </c>
      <c r="L985">
        <v>4088</v>
      </c>
      <c r="M985">
        <v>184</v>
      </c>
      <c r="N985">
        <v>8436</v>
      </c>
      <c r="O985">
        <v>1230</v>
      </c>
      <c r="P985">
        <v>1131</v>
      </c>
      <c r="Q985">
        <v>61</v>
      </c>
      <c r="R985">
        <v>2422</v>
      </c>
      <c r="S985" s="105">
        <f>Table1[[#This Row],[Female Voters]]/Table1[[#This Row],[Female Population]]</f>
        <v>0.79659994918901378</v>
      </c>
      <c r="T985" s="94">
        <f>Table1[[#This Row],[Male Voters]]/Table1[[#This Row],[Male Population]]</f>
        <v>0.75755034754104678</v>
      </c>
      <c r="U985" s="94">
        <f>Table1[[#This Row],[Total Voters]]/Table1[[#This Row],[Total Population]]</f>
        <v>0.79408431658059531</v>
      </c>
      <c r="V985" s="94">
        <f>Table1[[#This Row],[Female Ballots]]/Table1[[#This Row],[Female Population]]</f>
        <v>0.23530690141750407</v>
      </c>
      <c r="W985" s="94">
        <f>Table1[[#This Row],[Male Ballots]]/Table1[[#This Row],[Male Population]]</f>
        <v>0.20958645867635123</v>
      </c>
      <c r="X985" s="94">
        <f>Table1[[#This Row],[Total Ballots]]/Table1[[#This Row],[Total Population]]</f>
        <v>0.22798390407280725</v>
      </c>
      <c r="Y985" s="94">
        <f>Table1[[#This Row],[Female Ballots]]/Table1[[#This Row],[Female Voters]]</f>
        <v>0.29538904899135449</v>
      </c>
      <c r="Z985" s="95">
        <f>Table1[[#This Row],[Male Ballots]]/Table1[[#This Row],[Male Voters]]</f>
        <v>0.27666340508806264</v>
      </c>
      <c r="AA985" s="94">
        <f>Table1[[#This Row],[Total Ballots]]/Table1[[#This Row],[Total Voters]]</f>
        <v>0.28710289236605024</v>
      </c>
    </row>
    <row r="986" spans="1:27" s="7" customFormat="1" x14ac:dyDescent="0.35">
      <c r="A986" s="102" t="s">
        <v>42</v>
      </c>
      <c r="B986" s="103">
        <v>2024</v>
      </c>
      <c r="C986" s="17" t="s">
        <v>81</v>
      </c>
      <c r="D986" s="116"/>
      <c r="E986" s="117"/>
      <c r="F986" s="117"/>
      <c r="G986" s="110" t="s">
        <v>65</v>
      </c>
      <c r="H986" s="122">
        <v>4863.8559999999998</v>
      </c>
      <c r="I986" s="122">
        <v>5042.6939999999995</v>
      </c>
      <c r="J986" s="123">
        <v>9906.5489999999991</v>
      </c>
      <c r="K986">
        <v>3933</v>
      </c>
      <c r="L986">
        <v>3811</v>
      </c>
      <c r="M986">
        <v>144</v>
      </c>
      <c r="N986">
        <v>7888</v>
      </c>
      <c r="O986">
        <v>1531</v>
      </c>
      <c r="P986">
        <v>1452</v>
      </c>
      <c r="Q986">
        <v>49</v>
      </c>
      <c r="R986">
        <v>3032</v>
      </c>
      <c r="S986" s="105">
        <f>Table1[[#This Row],[Female Voters]]/Table1[[#This Row],[Female Population]]</f>
        <v>0.80861768933948708</v>
      </c>
      <c r="T986" s="94">
        <f>Table1[[#This Row],[Male Voters]]/Table1[[#This Row],[Male Population]]</f>
        <v>0.75574682897673351</v>
      </c>
      <c r="U986" s="94">
        <f>Table1[[#This Row],[Total Voters]]/Table1[[#This Row],[Total Population]]</f>
        <v>0.79624095131412576</v>
      </c>
      <c r="V986" s="94">
        <f>Table1[[#This Row],[Female Ballots]]/Table1[[#This Row],[Female Population]]</f>
        <v>0.31477083203121148</v>
      </c>
      <c r="W986" s="94">
        <f>Table1[[#This Row],[Male Ballots]]/Table1[[#This Row],[Male Population]]</f>
        <v>0.28794132660042432</v>
      </c>
      <c r="X986" s="94">
        <f>Table1[[#This Row],[Total Ballots]]/Table1[[#This Row],[Total Population]]</f>
        <v>0.30606016282764059</v>
      </c>
      <c r="Y986" s="94">
        <f>Table1[[#This Row],[Female Ballots]]/Table1[[#This Row],[Female Voters]]</f>
        <v>0.38927027714213069</v>
      </c>
      <c r="Z986" s="95">
        <f>Table1[[#This Row],[Male Ballots]]/Table1[[#This Row],[Male Voters]]</f>
        <v>0.38100236158488587</v>
      </c>
      <c r="AA986" s="94">
        <f>Table1[[#This Row],[Total Ballots]]/Table1[[#This Row],[Total Voters]]</f>
        <v>0.3843813387423935</v>
      </c>
    </row>
    <row r="987" spans="1:27" s="7" customFormat="1" x14ac:dyDescent="0.35">
      <c r="A987" s="102" t="s">
        <v>42</v>
      </c>
      <c r="B987" s="103">
        <v>2024</v>
      </c>
      <c r="C987" s="17" t="s">
        <v>81</v>
      </c>
      <c r="D987" s="116"/>
      <c r="E987" s="117"/>
      <c r="F987" s="117"/>
      <c r="G987" s="110" t="s">
        <v>66</v>
      </c>
      <c r="H987" s="122">
        <v>5636.366</v>
      </c>
      <c r="I987" s="122">
        <v>5422.8379999999997</v>
      </c>
      <c r="J987" s="123">
        <v>11059.205</v>
      </c>
      <c r="K987">
        <v>4916</v>
      </c>
      <c r="L987">
        <v>4602</v>
      </c>
      <c r="M987">
        <v>228</v>
      </c>
      <c r="N987">
        <v>9746</v>
      </c>
      <c r="O987">
        <v>2438</v>
      </c>
      <c r="P987">
        <v>2205</v>
      </c>
      <c r="Q987">
        <v>99</v>
      </c>
      <c r="R987">
        <v>4742</v>
      </c>
      <c r="S987" s="105">
        <f>Table1[[#This Row],[Female Voters]]/Table1[[#This Row],[Female Population]]</f>
        <v>0.8721931826286653</v>
      </c>
      <c r="T987" s="94">
        <f>Table1[[#This Row],[Male Voters]]/Table1[[#This Row],[Male Population]]</f>
        <v>0.84863313268808693</v>
      </c>
      <c r="U987" s="94">
        <f>Table1[[#This Row],[Total Voters]]/Table1[[#This Row],[Total Population]]</f>
        <v>0.88125683536926935</v>
      </c>
      <c r="V987" s="94">
        <f>Table1[[#This Row],[Female Ballots]]/Table1[[#This Row],[Female Population]]</f>
        <v>0.43254820570559116</v>
      </c>
      <c r="W987" s="94">
        <f>Table1[[#This Row],[Male Ballots]]/Table1[[#This Row],[Male Population]]</f>
        <v>0.40661365875211469</v>
      </c>
      <c r="X987" s="94">
        <f>Table1[[#This Row],[Total Ballots]]/Table1[[#This Row],[Total Population]]</f>
        <v>0.42878308160487122</v>
      </c>
      <c r="Y987" s="94">
        <f>Table1[[#This Row],[Female Ballots]]/Table1[[#This Row],[Female Voters]]</f>
        <v>0.49593165174938975</v>
      </c>
      <c r="Z987" s="95">
        <f>Table1[[#This Row],[Male Ballots]]/Table1[[#This Row],[Male Voters]]</f>
        <v>0.4791395045632334</v>
      </c>
      <c r="AA987" s="94">
        <f>Table1[[#This Row],[Total Ballots]]/Table1[[#This Row],[Total Voters]]</f>
        <v>0.4865585881387236</v>
      </c>
    </row>
    <row r="988" spans="1:27" s="7" customFormat="1" x14ac:dyDescent="0.35">
      <c r="A988" s="102" t="s">
        <v>42</v>
      </c>
      <c r="B988" s="103">
        <v>2024</v>
      </c>
      <c r="C988" s="17" t="s">
        <v>81</v>
      </c>
      <c r="D988" s="116"/>
      <c r="E988" s="117"/>
      <c r="F988" s="117"/>
      <c r="G988" s="110" t="s">
        <v>67</v>
      </c>
      <c r="H988" s="122">
        <v>10396.332</v>
      </c>
      <c r="I988" s="122">
        <v>9724.0488000000005</v>
      </c>
      <c r="J988" s="123">
        <v>20120.38</v>
      </c>
      <c r="K988">
        <v>7943</v>
      </c>
      <c r="L988">
        <v>7199</v>
      </c>
      <c r="M988">
        <v>240</v>
      </c>
      <c r="N988">
        <v>15382</v>
      </c>
      <c r="O988">
        <v>6209</v>
      </c>
      <c r="P988">
        <v>5760</v>
      </c>
      <c r="Q988">
        <v>164</v>
      </c>
      <c r="R988">
        <v>12133</v>
      </c>
      <c r="S988" s="105">
        <f>Table1[[#This Row],[Female Voters]]/Table1[[#This Row],[Female Population]]</f>
        <v>0.76401946378780516</v>
      </c>
      <c r="T988" s="94">
        <f>Table1[[#This Row],[Male Voters]]/Table1[[#This Row],[Male Population]]</f>
        <v>0.74032948086397921</v>
      </c>
      <c r="U988" s="94">
        <f>Table1[[#This Row],[Total Voters]]/Table1[[#This Row],[Total Population]]</f>
        <v>0.76449848362704875</v>
      </c>
      <c r="V988" s="94">
        <f>Table1[[#This Row],[Female Ballots]]/Table1[[#This Row],[Female Population]]</f>
        <v>0.59722986915000409</v>
      </c>
      <c r="W988" s="94">
        <f>Table1[[#This Row],[Male Ballots]]/Table1[[#This Row],[Male Population]]</f>
        <v>0.59234585494881509</v>
      </c>
      <c r="X988" s="94">
        <f>Table1[[#This Row],[Total Ballots]]/Table1[[#This Row],[Total Population]]</f>
        <v>0.60302042009146939</v>
      </c>
      <c r="Y988" s="94">
        <f>Table1[[#This Row],[Female Ballots]]/Table1[[#This Row],[Female Voters]]</f>
        <v>0.78169457383859997</v>
      </c>
      <c r="Z988" s="95">
        <f>Table1[[#This Row],[Male Ballots]]/Table1[[#This Row],[Male Voters]]</f>
        <v>0.80011112654535355</v>
      </c>
      <c r="AA988" s="94">
        <f>Table1[[#This Row],[Total Ballots]]/Table1[[#This Row],[Total Voters]]</f>
        <v>0.78877909244571576</v>
      </c>
    </row>
    <row r="989" spans="1:27" s="7" customFormat="1" x14ac:dyDescent="0.35">
      <c r="A989" s="102" t="s">
        <v>27</v>
      </c>
      <c r="B989" s="103">
        <v>2024</v>
      </c>
      <c r="C989" s="17" t="s">
        <v>81</v>
      </c>
      <c r="D989" s="116"/>
      <c r="E989" s="117"/>
      <c r="F989" s="117"/>
      <c r="G989" s="110" t="s">
        <v>79</v>
      </c>
      <c r="H989" s="122">
        <v>4496.1296000000002</v>
      </c>
      <c r="I989" s="122">
        <v>4464.1170899999997</v>
      </c>
      <c r="J989" s="123">
        <v>8960.2464</v>
      </c>
      <c r="K989">
        <v>3957</v>
      </c>
      <c r="L989">
        <v>4066</v>
      </c>
      <c r="M989">
        <v>140</v>
      </c>
      <c r="N989">
        <v>8163</v>
      </c>
      <c r="O989">
        <v>2007</v>
      </c>
      <c r="P989">
        <v>1984</v>
      </c>
      <c r="Q989">
        <v>62</v>
      </c>
      <c r="R989">
        <v>4053</v>
      </c>
      <c r="S989" s="105">
        <f>Table1[[#This Row],[Female Voters]]/Table1[[#This Row],[Female Population]]</f>
        <v>0.88009028921230381</v>
      </c>
      <c r="T989" s="94">
        <f>Table1[[#This Row],[Male Voters]]/Table1[[#This Row],[Male Population]]</f>
        <v>0.91081840328699804</v>
      </c>
      <c r="U989" s="94">
        <f>Table1[[#This Row],[Total Voters]]/Table1[[#This Row],[Total Population]]</f>
        <v>0.91102405398137265</v>
      </c>
      <c r="V989" s="94">
        <f>Table1[[#This Row],[Female Ballots]]/Table1[[#This Row],[Female Population]]</f>
        <v>0.4463839298582496</v>
      </c>
      <c r="W989" s="94">
        <f>Table1[[#This Row],[Male Ballots]]/Table1[[#This Row],[Male Population]]</f>
        <v>0.44443278704412303</v>
      </c>
      <c r="X989" s="94">
        <f>Table1[[#This Row],[Total Ballots]]/Table1[[#This Row],[Total Population]]</f>
        <v>0.45233131088895057</v>
      </c>
      <c r="Y989" s="94">
        <f>Table1[[#This Row],[Female Ballots]]/Table1[[#This Row],[Female Voters]]</f>
        <v>0.50720242608036392</v>
      </c>
      <c r="Z989" s="95">
        <f>Table1[[#This Row],[Male Ballots]]/Table1[[#This Row],[Male Voters]]</f>
        <v>0.48794884407279882</v>
      </c>
      <c r="AA989" s="94">
        <f>Table1[[#This Row],[Total Ballots]]/Table1[[#This Row],[Total Voters]]</f>
        <v>0.49650863653068722</v>
      </c>
    </row>
    <row r="990" spans="1:27" s="7" customFormat="1" x14ac:dyDescent="0.35">
      <c r="A990" s="102" t="s">
        <v>27</v>
      </c>
      <c r="B990" s="103">
        <v>2024</v>
      </c>
      <c r="C990" s="17" t="s">
        <v>81</v>
      </c>
      <c r="D990" s="116"/>
      <c r="E990" s="117"/>
      <c r="F990" s="117"/>
      <c r="G990" s="110" t="s">
        <v>62</v>
      </c>
      <c r="H990" s="122">
        <v>368.09590000000003</v>
      </c>
      <c r="I990" s="122">
        <v>374.71749</v>
      </c>
      <c r="J990" s="123">
        <v>742.8134</v>
      </c>
      <c r="K990">
        <v>287</v>
      </c>
      <c r="L990">
        <v>340</v>
      </c>
      <c r="M990">
        <v>17</v>
      </c>
      <c r="N990">
        <v>644</v>
      </c>
      <c r="O990">
        <v>65</v>
      </c>
      <c r="P990">
        <v>71</v>
      </c>
      <c r="Q990">
        <v>5</v>
      </c>
      <c r="R990">
        <v>141</v>
      </c>
      <c r="S990" s="105">
        <f>Table1[[#This Row],[Female Voters]]/Table1[[#This Row],[Female Population]]</f>
        <v>0.77968811931890569</v>
      </c>
      <c r="T990" s="94">
        <f>Table1[[#This Row],[Male Voters]]/Table1[[#This Row],[Male Population]]</f>
        <v>0.90735022803445875</v>
      </c>
      <c r="U990" s="94">
        <f>Table1[[#This Row],[Total Voters]]/Table1[[#This Row],[Total Population]]</f>
        <v>0.86697412836117393</v>
      </c>
      <c r="V990" s="94">
        <f>Table1[[#This Row],[Female Ballots]]/Table1[[#This Row],[Female Population]]</f>
        <v>0.17658441726734797</v>
      </c>
      <c r="W990" s="94">
        <f>Table1[[#This Row],[Male Ballots]]/Table1[[#This Row],[Male Population]]</f>
        <v>0.18947607703072519</v>
      </c>
      <c r="X990" s="94">
        <f>Table1[[#This Row],[Total Ballots]]/Table1[[#This Row],[Total Population]]</f>
        <v>0.18981886971882844</v>
      </c>
      <c r="Y990" s="94">
        <f>Table1[[#This Row],[Female Ballots]]/Table1[[#This Row],[Female Voters]]</f>
        <v>0.2264808362369338</v>
      </c>
      <c r="Z990" s="95">
        <f>Table1[[#This Row],[Male Ballots]]/Table1[[#This Row],[Male Voters]]</f>
        <v>0.20882352941176471</v>
      </c>
      <c r="AA990" s="94">
        <f>Table1[[#This Row],[Total Ballots]]/Table1[[#This Row],[Total Voters]]</f>
        <v>0.21894409937888198</v>
      </c>
    </row>
    <row r="991" spans="1:27" s="7" customFormat="1" x14ac:dyDescent="0.35">
      <c r="A991" s="102" t="s">
        <v>27</v>
      </c>
      <c r="B991" s="103">
        <v>2024</v>
      </c>
      <c r="C991" s="17" t="s">
        <v>81</v>
      </c>
      <c r="D991" s="116"/>
      <c r="E991" s="117"/>
      <c r="F991" s="117"/>
      <c r="G991" s="110" t="s">
        <v>63</v>
      </c>
      <c r="H991" s="122">
        <v>444.00450000000001</v>
      </c>
      <c r="I991" s="122">
        <v>447.56899999999996</v>
      </c>
      <c r="J991" s="123">
        <v>891.57349999999997</v>
      </c>
      <c r="K991">
        <v>425</v>
      </c>
      <c r="L991">
        <v>444</v>
      </c>
      <c r="M991">
        <v>20</v>
      </c>
      <c r="N991">
        <v>889</v>
      </c>
      <c r="O991">
        <v>76</v>
      </c>
      <c r="P991">
        <v>68</v>
      </c>
      <c r="Q991">
        <v>6</v>
      </c>
      <c r="R991">
        <v>150</v>
      </c>
      <c r="S991" s="105">
        <f>Table1[[#This Row],[Female Voters]]/Table1[[#This Row],[Female Population]]</f>
        <v>0.95719750588113406</v>
      </c>
      <c r="T991" s="94">
        <f>Table1[[#This Row],[Male Voters]]/Table1[[#This Row],[Male Population]]</f>
        <v>0.99202581054541317</v>
      </c>
      <c r="U991" s="94">
        <f>Table1[[#This Row],[Total Voters]]/Table1[[#This Row],[Total Population]]</f>
        <v>0.99711353018006932</v>
      </c>
      <c r="V991" s="94">
        <f>Table1[[#This Row],[Female Ballots]]/Table1[[#This Row],[Female Population]]</f>
        <v>0.17116943634580281</v>
      </c>
      <c r="W991" s="94">
        <f>Table1[[#This Row],[Male Ballots]]/Table1[[#This Row],[Male Population]]</f>
        <v>0.15193188089434256</v>
      </c>
      <c r="X991" s="94">
        <f>Table1[[#This Row],[Total Ballots]]/Table1[[#This Row],[Total Population]]</f>
        <v>0.1682418779831388</v>
      </c>
      <c r="Y991" s="94">
        <f>Table1[[#This Row],[Female Ballots]]/Table1[[#This Row],[Female Voters]]</f>
        <v>0.17882352941176471</v>
      </c>
      <c r="Z991" s="95">
        <f>Table1[[#This Row],[Male Ballots]]/Table1[[#This Row],[Male Voters]]</f>
        <v>0.15315315315315314</v>
      </c>
      <c r="AA991" s="94">
        <f>Table1[[#This Row],[Total Ballots]]/Table1[[#This Row],[Total Voters]]</f>
        <v>0.1687289088863892</v>
      </c>
    </row>
    <row r="992" spans="1:27" s="7" customFormat="1" x14ac:dyDescent="0.35">
      <c r="A992" s="102" t="s">
        <v>27</v>
      </c>
      <c r="B992" s="103">
        <v>2024</v>
      </c>
      <c r="C992" s="17" t="s">
        <v>81</v>
      </c>
      <c r="D992" s="116"/>
      <c r="E992" s="117"/>
      <c r="F992" s="117"/>
      <c r="G992" s="110" t="s">
        <v>64</v>
      </c>
      <c r="H992" s="122">
        <v>656.11069999999995</v>
      </c>
      <c r="I992" s="122">
        <v>620.96010000000001</v>
      </c>
      <c r="J992" s="123">
        <v>1277.0708</v>
      </c>
      <c r="K992">
        <v>544</v>
      </c>
      <c r="L992">
        <v>544</v>
      </c>
      <c r="M992">
        <v>27</v>
      </c>
      <c r="N992">
        <v>1115</v>
      </c>
      <c r="O992">
        <v>164</v>
      </c>
      <c r="P992">
        <v>137</v>
      </c>
      <c r="Q992">
        <v>11</v>
      </c>
      <c r="R992">
        <v>312</v>
      </c>
      <c r="S992" s="105">
        <f>Table1[[#This Row],[Female Voters]]/Table1[[#This Row],[Female Population]]</f>
        <v>0.8291283772692627</v>
      </c>
      <c r="T992" s="94">
        <f>Table1[[#This Row],[Male Voters]]/Table1[[#This Row],[Male Population]]</f>
        <v>0.87606272931223761</v>
      </c>
      <c r="U992" s="94">
        <f>Table1[[#This Row],[Total Voters]]/Table1[[#This Row],[Total Population]]</f>
        <v>0.873091765938114</v>
      </c>
      <c r="V992" s="94">
        <f>Table1[[#This Row],[Female Ballots]]/Table1[[#This Row],[Female Population]]</f>
        <v>0.2499578196179395</v>
      </c>
      <c r="W992" s="94">
        <f>Table1[[#This Row],[Male Ballots]]/Table1[[#This Row],[Male Population]]</f>
        <v>0.2206260917569422</v>
      </c>
      <c r="X992" s="94">
        <f>Table1[[#This Row],[Total Ballots]]/Table1[[#This Row],[Total Population]]</f>
        <v>0.24430908607416285</v>
      </c>
      <c r="Y992" s="94">
        <f>Table1[[#This Row],[Female Ballots]]/Table1[[#This Row],[Female Voters]]</f>
        <v>0.3014705882352941</v>
      </c>
      <c r="Z992" s="95">
        <f>Table1[[#This Row],[Male Ballots]]/Table1[[#This Row],[Male Voters]]</f>
        <v>0.25183823529411764</v>
      </c>
      <c r="AA992" s="94">
        <f>Table1[[#This Row],[Total Ballots]]/Table1[[#This Row],[Total Voters]]</f>
        <v>0.27982062780269057</v>
      </c>
    </row>
    <row r="993" spans="1:27" s="7" customFormat="1" x14ac:dyDescent="0.35">
      <c r="A993" s="102" t="s">
        <v>27</v>
      </c>
      <c r="B993" s="103">
        <v>2024</v>
      </c>
      <c r="C993" s="17" t="s">
        <v>81</v>
      </c>
      <c r="D993" s="116"/>
      <c r="E993" s="117"/>
      <c r="F993" s="117"/>
      <c r="G993" s="110" t="s">
        <v>65</v>
      </c>
      <c r="H993" s="122">
        <v>603.16980000000001</v>
      </c>
      <c r="I993" s="122">
        <v>601.53790000000004</v>
      </c>
      <c r="J993" s="123">
        <v>1204.7076</v>
      </c>
      <c r="K993">
        <v>578</v>
      </c>
      <c r="L993">
        <v>590</v>
      </c>
      <c r="M993">
        <v>22</v>
      </c>
      <c r="N993">
        <v>1190</v>
      </c>
      <c r="O993">
        <v>248</v>
      </c>
      <c r="P993">
        <v>203</v>
      </c>
      <c r="Q993">
        <v>9</v>
      </c>
      <c r="R993">
        <v>460</v>
      </c>
      <c r="S993" s="105">
        <f>Table1[[#This Row],[Female Voters]]/Table1[[#This Row],[Female Population]]</f>
        <v>0.95827078875633365</v>
      </c>
      <c r="T993" s="94">
        <f>Table1[[#This Row],[Male Voters]]/Table1[[#This Row],[Male Population]]</f>
        <v>0.98081932992085774</v>
      </c>
      <c r="U993" s="94">
        <f>Table1[[#This Row],[Total Voters]]/Table1[[#This Row],[Total Population]]</f>
        <v>0.98779156037531435</v>
      </c>
      <c r="V993" s="94">
        <f>Table1[[#This Row],[Female Ballots]]/Table1[[#This Row],[Female Population]]</f>
        <v>0.41116116887815007</v>
      </c>
      <c r="W993" s="94">
        <f>Table1[[#This Row],[Male Ballots]]/Table1[[#This Row],[Male Population]]</f>
        <v>0.3374683457185324</v>
      </c>
      <c r="X993" s="94">
        <f>Table1[[#This Row],[Total Ballots]]/Table1[[#This Row],[Total Population]]</f>
        <v>0.38183539308625597</v>
      </c>
      <c r="Y993" s="94">
        <f>Table1[[#This Row],[Female Ballots]]/Table1[[#This Row],[Female Voters]]</f>
        <v>0.4290657439446367</v>
      </c>
      <c r="Z993" s="95">
        <f>Table1[[#This Row],[Male Ballots]]/Table1[[#This Row],[Male Voters]]</f>
        <v>0.34406779661016951</v>
      </c>
      <c r="AA993" s="94">
        <f>Table1[[#This Row],[Total Ballots]]/Table1[[#This Row],[Total Voters]]</f>
        <v>0.38655462184873951</v>
      </c>
    </row>
    <row r="994" spans="1:27" s="7" customFormat="1" x14ac:dyDescent="0.35">
      <c r="A994" s="102" t="s">
        <v>27</v>
      </c>
      <c r="B994" s="103">
        <v>2024</v>
      </c>
      <c r="C994" s="17" t="s">
        <v>81</v>
      </c>
      <c r="D994" s="116"/>
      <c r="E994" s="117"/>
      <c r="F994" s="117"/>
      <c r="G994" s="110" t="s">
        <v>66</v>
      </c>
      <c r="H994" s="122">
        <v>760.71839999999997</v>
      </c>
      <c r="I994" s="122">
        <v>774.76520000000005</v>
      </c>
      <c r="J994" s="123">
        <v>1535.4835</v>
      </c>
      <c r="K994">
        <v>808</v>
      </c>
      <c r="L994">
        <v>799</v>
      </c>
      <c r="M994">
        <v>28</v>
      </c>
      <c r="N994">
        <v>1635</v>
      </c>
      <c r="O994">
        <v>404</v>
      </c>
      <c r="P994">
        <v>409</v>
      </c>
      <c r="Q994">
        <v>14</v>
      </c>
      <c r="R994">
        <v>827</v>
      </c>
      <c r="S994" s="105">
        <f>Table1[[#This Row],[Female Voters]]/Table1[[#This Row],[Female Population]]</f>
        <v>1.0621538798062464</v>
      </c>
      <c r="T994" s="94">
        <f>Table1[[#This Row],[Male Voters]]/Table1[[#This Row],[Male Population]]</f>
        <v>1.0312801865649102</v>
      </c>
      <c r="U994" s="94">
        <f>Table1[[#This Row],[Total Voters]]/Table1[[#This Row],[Total Population]]</f>
        <v>1.0648111816245502</v>
      </c>
      <c r="V994" s="94">
        <f>Table1[[#This Row],[Female Ballots]]/Table1[[#This Row],[Female Population]]</f>
        <v>0.53107693990312321</v>
      </c>
      <c r="W994" s="94">
        <f>Table1[[#This Row],[Male Ballots]]/Table1[[#This Row],[Male Population]]</f>
        <v>0.52790187272221312</v>
      </c>
      <c r="X994" s="94">
        <f>Table1[[#This Row],[Total Ballots]]/Table1[[#This Row],[Total Population]]</f>
        <v>0.5385925670969437</v>
      </c>
      <c r="Y994" s="94">
        <f>Table1[[#This Row],[Female Ballots]]/Table1[[#This Row],[Female Voters]]</f>
        <v>0.5</v>
      </c>
      <c r="Z994" s="95">
        <f>Table1[[#This Row],[Male Ballots]]/Table1[[#This Row],[Male Voters]]</f>
        <v>0.51188986232790989</v>
      </c>
      <c r="AA994" s="94">
        <f>Table1[[#This Row],[Total Ballots]]/Table1[[#This Row],[Total Voters]]</f>
        <v>0.50581039755351687</v>
      </c>
    </row>
    <row r="995" spans="1:27" s="7" customFormat="1" x14ac:dyDescent="0.35">
      <c r="A995" s="102" t="s">
        <v>27</v>
      </c>
      <c r="B995" s="103">
        <v>2024</v>
      </c>
      <c r="C995" s="17" t="s">
        <v>81</v>
      </c>
      <c r="D995" s="116"/>
      <c r="E995" s="117"/>
      <c r="F995" s="117"/>
      <c r="G995" s="110" t="s">
        <v>67</v>
      </c>
      <c r="H995" s="122">
        <v>1664.0303000000001</v>
      </c>
      <c r="I995" s="122">
        <v>1644.5674000000001</v>
      </c>
      <c r="J995" s="123">
        <v>3308.5975999999996</v>
      </c>
      <c r="K995">
        <v>1315</v>
      </c>
      <c r="L995">
        <v>1349</v>
      </c>
      <c r="M995">
        <v>26</v>
      </c>
      <c r="N995">
        <v>2690</v>
      </c>
      <c r="O995">
        <v>1050</v>
      </c>
      <c r="P995">
        <v>1096</v>
      </c>
      <c r="Q995">
        <v>17</v>
      </c>
      <c r="R995">
        <v>2163</v>
      </c>
      <c r="S995" s="105">
        <f>Table1[[#This Row],[Female Voters]]/Table1[[#This Row],[Female Population]]</f>
        <v>0.79025003330768673</v>
      </c>
      <c r="T995" s="94">
        <f>Table1[[#This Row],[Male Voters]]/Table1[[#This Row],[Male Population]]</f>
        <v>0.82027650554182208</v>
      </c>
      <c r="U995" s="94">
        <f>Table1[[#This Row],[Total Voters]]/Table1[[#This Row],[Total Population]]</f>
        <v>0.81303329241368016</v>
      </c>
      <c r="V995" s="94">
        <f>Table1[[#This Row],[Female Ballots]]/Table1[[#This Row],[Female Population]]</f>
        <v>0.63099812545480682</v>
      </c>
      <c r="W995" s="94">
        <f>Table1[[#This Row],[Male Ballots]]/Table1[[#This Row],[Male Population]]</f>
        <v>0.66643665683753672</v>
      </c>
      <c r="X995" s="94">
        <f>Table1[[#This Row],[Total Ballots]]/Table1[[#This Row],[Total Population]]</f>
        <v>0.65375130538691084</v>
      </c>
      <c r="Y995" s="94">
        <f>Table1[[#This Row],[Female Ballots]]/Table1[[#This Row],[Female Voters]]</f>
        <v>0.79847908745247154</v>
      </c>
      <c r="Z995" s="95">
        <f>Table1[[#This Row],[Male Ballots]]/Table1[[#This Row],[Male Voters]]</f>
        <v>0.8124536693847294</v>
      </c>
      <c r="AA995" s="94">
        <f>Table1[[#This Row],[Total Ballots]]/Table1[[#This Row],[Total Voters]]</f>
        <v>0.80408921933085498</v>
      </c>
    </row>
    <row r="996" spans="1:27" s="7" customFormat="1" x14ac:dyDescent="0.35">
      <c r="A996" s="102" t="s">
        <v>41</v>
      </c>
      <c r="B996" s="103">
        <v>2024</v>
      </c>
      <c r="C996" s="17" t="s">
        <v>81</v>
      </c>
      <c r="D996" s="116"/>
      <c r="E996" s="117"/>
      <c r="F996" s="117"/>
      <c r="G996" s="110" t="s">
        <v>79</v>
      </c>
      <c r="H996" s="122">
        <v>27190.5805</v>
      </c>
      <c r="I996" s="122">
        <v>27848.210500000001</v>
      </c>
      <c r="J996" s="123">
        <v>55038.791400000002</v>
      </c>
      <c r="K996">
        <v>22040</v>
      </c>
      <c r="L996">
        <v>21400</v>
      </c>
      <c r="M996">
        <v>338</v>
      </c>
      <c r="N996">
        <v>43778</v>
      </c>
      <c r="O996">
        <v>10339</v>
      </c>
      <c r="P996">
        <v>9654</v>
      </c>
      <c r="Q996">
        <v>146</v>
      </c>
      <c r="R996">
        <v>20139</v>
      </c>
      <c r="S996" s="105">
        <f>Table1[[#This Row],[Female Voters]]/Table1[[#This Row],[Female Population]]</f>
        <v>0.81057482388064495</v>
      </c>
      <c r="T996" s="94">
        <f>Table1[[#This Row],[Male Voters]]/Table1[[#This Row],[Male Population]]</f>
        <v>0.76845153120341425</v>
      </c>
      <c r="U996" s="94">
        <f>Table1[[#This Row],[Total Voters]]/Table1[[#This Row],[Total Population]]</f>
        <v>0.79540264032759989</v>
      </c>
      <c r="V996" s="94">
        <f>Table1[[#This Row],[Female Ballots]]/Table1[[#This Row],[Female Population]]</f>
        <v>0.38024197387032616</v>
      </c>
      <c r="W996" s="94">
        <f>Table1[[#This Row],[Male Ballots]]/Table1[[#This Row],[Male Population]]</f>
        <v>0.34666500384288607</v>
      </c>
      <c r="X996" s="94">
        <f>Table1[[#This Row],[Total Ballots]]/Table1[[#This Row],[Total Population]]</f>
        <v>0.36590556383474654</v>
      </c>
      <c r="Y996" s="94">
        <f>Table1[[#This Row],[Female Ballots]]/Table1[[#This Row],[Female Voters]]</f>
        <v>0.46910163339382938</v>
      </c>
      <c r="Z996" s="95">
        <f>Table1[[#This Row],[Male Ballots]]/Table1[[#This Row],[Male Voters]]</f>
        <v>0.45112149532710283</v>
      </c>
      <c r="AA996" s="94">
        <f>Table1[[#This Row],[Total Ballots]]/Table1[[#This Row],[Total Voters]]</f>
        <v>0.46002558362647905</v>
      </c>
    </row>
    <row r="997" spans="1:27" s="7" customFormat="1" x14ac:dyDescent="0.35">
      <c r="A997" s="102" t="s">
        <v>41</v>
      </c>
      <c r="B997" s="103">
        <v>2024</v>
      </c>
      <c r="C997" s="17" t="s">
        <v>81</v>
      </c>
      <c r="D997" s="116"/>
      <c r="E997" s="117"/>
      <c r="F997" s="117"/>
      <c r="G997" s="110" t="s">
        <v>62</v>
      </c>
      <c r="H997" s="122">
        <v>2099.4022</v>
      </c>
      <c r="I997" s="122">
        <v>2424.3612000000003</v>
      </c>
      <c r="J997" s="123">
        <v>4523.7644</v>
      </c>
      <c r="K997">
        <v>1380</v>
      </c>
      <c r="L997">
        <v>1569</v>
      </c>
      <c r="M997">
        <v>50</v>
      </c>
      <c r="N997">
        <v>2999</v>
      </c>
      <c r="O997">
        <v>218</v>
      </c>
      <c r="P997">
        <v>252</v>
      </c>
      <c r="Q997">
        <v>11</v>
      </c>
      <c r="R997">
        <v>481</v>
      </c>
      <c r="S997" s="105">
        <f>Table1[[#This Row],[Female Voters]]/Table1[[#This Row],[Female Population]]</f>
        <v>0.65732997707633156</v>
      </c>
      <c r="T997" s="94">
        <f>Table1[[#This Row],[Male Voters]]/Table1[[#This Row],[Male Population]]</f>
        <v>0.64718079137712636</v>
      </c>
      <c r="U997" s="94">
        <f>Table1[[#This Row],[Total Voters]]/Table1[[#This Row],[Total Population]]</f>
        <v>0.66294345479176586</v>
      </c>
      <c r="V997" s="94">
        <f>Table1[[#This Row],[Female Ballots]]/Table1[[#This Row],[Female Population]]</f>
        <v>0.10383908333524658</v>
      </c>
      <c r="W997" s="94">
        <f>Table1[[#This Row],[Male Ballots]]/Table1[[#This Row],[Male Population]]</f>
        <v>0.10394490721927079</v>
      </c>
      <c r="X997" s="94">
        <f>Table1[[#This Row],[Total Ballots]]/Table1[[#This Row],[Total Population]]</f>
        <v>0.10632737637707215</v>
      </c>
      <c r="Y997" s="94">
        <f>Table1[[#This Row],[Female Ballots]]/Table1[[#This Row],[Female Voters]]</f>
        <v>0.15797101449275364</v>
      </c>
      <c r="Z997" s="95">
        <f>Table1[[#This Row],[Male Ballots]]/Table1[[#This Row],[Male Voters]]</f>
        <v>0.16061185468451242</v>
      </c>
      <c r="AA997" s="94">
        <f>Table1[[#This Row],[Total Ballots]]/Table1[[#This Row],[Total Voters]]</f>
        <v>0.16038679559853283</v>
      </c>
    </row>
    <row r="998" spans="1:27" s="7" customFormat="1" x14ac:dyDescent="0.35">
      <c r="A998" s="102" t="s">
        <v>41</v>
      </c>
      <c r="B998" s="103">
        <v>2024</v>
      </c>
      <c r="C998" s="17" t="s">
        <v>81</v>
      </c>
      <c r="D998" s="116"/>
      <c r="E998" s="117"/>
      <c r="F998" s="117"/>
      <c r="G998" s="110" t="s">
        <v>63</v>
      </c>
      <c r="H998" s="122">
        <v>3498.4290000000001</v>
      </c>
      <c r="I998" s="122">
        <v>4030.1889999999999</v>
      </c>
      <c r="J998" s="123">
        <v>7528.6180000000004</v>
      </c>
      <c r="K998">
        <v>2802</v>
      </c>
      <c r="L998">
        <v>2840</v>
      </c>
      <c r="M998">
        <v>57</v>
      </c>
      <c r="N998">
        <v>5699</v>
      </c>
      <c r="O998">
        <v>489</v>
      </c>
      <c r="P998">
        <v>451</v>
      </c>
      <c r="Q998">
        <v>19</v>
      </c>
      <c r="R998">
        <v>959</v>
      </c>
      <c r="S998" s="105">
        <f>Table1[[#This Row],[Female Voters]]/Table1[[#This Row],[Female Population]]</f>
        <v>0.80093093214125544</v>
      </c>
      <c r="T998" s="94">
        <f>Table1[[#This Row],[Male Voters]]/Table1[[#This Row],[Male Population]]</f>
        <v>0.70468159185586587</v>
      </c>
      <c r="U998" s="94">
        <f>Table1[[#This Row],[Total Voters]]/Table1[[#This Row],[Total Population]]</f>
        <v>0.75697823956534915</v>
      </c>
      <c r="V998" s="94">
        <f>Table1[[#This Row],[Female Ballots]]/Table1[[#This Row],[Female Population]]</f>
        <v>0.13977702563064734</v>
      </c>
      <c r="W998" s="94">
        <f>Table1[[#This Row],[Male Ballots]]/Table1[[#This Row],[Male Population]]</f>
        <v>0.1119054218052801</v>
      </c>
      <c r="X998" s="94">
        <f>Table1[[#This Row],[Total Ballots]]/Table1[[#This Row],[Total Population]]</f>
        <v>0.1273806162033988</v>
      </c>
      <c r="Y998" s="94">
        <f>Table1[[#This Row],[Female Ballots]]/Table1[[#This Row],[Female Voters]]</f>
        <v>0.17451820128479659</v>
      </c>
      <c r="Z998" s="95">
        <f>Table1[[#This Row],[Male Ballots]]/Table1[[#This Row],[Male Voters]]</f>
        <v>0.15880281690140846</v>
      </c>
      <c r="AA998" s="94">
        <f>Table1[[#This Row],[Total Ballots]]/Table1[[#This Row],[Total Voters]]</f>
        <v>0.16827513598876995</v>
      </c>
    </row>
    <row r="999" spans="1:27" s="7" customFormat="1" x14ac:dyDescent="0.35">
      <c r="A999" s="102" t="s">
        <v>41</v>
      </c>
      <c r="B999" s="103">
        <v>2024</v>
      </c>
      <c r="C999" s="17" t="s">
        <v>81</v>
      </c>
      <c r="D999" s="116"/>
      <c r="E999" s="117"/>
      <c r="F999" s="117"/>
      <c r="G999" s="110" t="s">
        <v>64</v>
      </c>
      <c r="H999" s="122">
        <v>3876.078</v>
      </c>
      <c r="I999" s="122">
        <v>4102.9340000000002</v>
      </c>
      <c r="J999" s="123">
        <v>7979.0129999999999</v>
      </c>
      <c r="K999">
        <v>3024</v>
      </c>
      <c r="L999">
        <v>2918</v>
      </c>
      <c r="M999">
        <v>50</v>
      </c>
      <c r="N999">
        <v>5992</v>
      </c>
      <c r="O999">
        <v>755</v>
      </c>
      <c r="P999">
        <v>708</v>
      </c>
      <c r="Q999">
        <v>22</v>
      </c>
      <c r="R999">
        <v>1485</v>
      </c>
      <c r="S999" s="105">
        <f>Table1[[#This Row],[Female Voters]]/Table1[[#This Row],[Female Population]]</f>
        <v>0.78017005849727483</v>
      </c>
      <c r="T999" s="94">
        <f>Table1[[#This Row],[Male Voters]]/Table1[[#This Row],[Male Population]]</f>
        <v>0.71119837657637186</v>
      </c>
      <c r="U999" s="94">
        <f>Table1[[#This Row],[Total Voters]]/Table1[[#This Row],[Total Population]]</f>
        <v>0.75097007612345035</v>
      </c>
      <c r="V999" s="94">
        <f>Table1[[#This Row],[Female Ballots]]/Table1[[#This Row],[Female Population]]</f>
        <v>0.19478452188010664</v>
      </c>
      <c r="W999" s="94">
        <f>Table1[[#This Row],[Male Ballots]]/Table1[[#This Row],[Male Population]]</f>
        <v>0.17255944160934589</v>
      </c>
      <c r="X999" s="94">
        <f>Table1[[#This Row],[Total Ballots]]/Table1[[#This Row],[Total Population]]</f>
        <v>0.18611324483366551</v>
      </c>
      <c r="Y999" s="94">
        <f>Table1[[#This Row],[Female Ballots]]/Table1[[#This Row],[Female Voters]]</f>
        <v>0.24966931216931218</v>
      </c>
      <c r="Z999" s="95">
        <f>Table1[[#This Row],[Male Ballots]]/Table1[[#This Row],[Male Voters]]</f>
        <v>0.24263193968471555</v>
      </c>
      <c r="AA999" s="94">
        <f>Table1[[#This Row],[Total Ballots]]/Table1[[#This Row],[Total Voters]]</f>
        <v>0.24783044058744993</v>
      </c>
    </row>
    <row r="1000" spans="1:27" s="7" customFormat="1" x14ac:dyDescent="0.35">
      <c r="A1000" s="102" t="s">
        <v>41</v>
      </c>
      <c r="B1000" s="103">
        <v>2024</v>
      </c>
      <c r="C1000" s="17" t="s">
        <v>81</v>
      </c>
      <c r="D1000" s="116"/>
      <c r="E1000" s="117"/>
      <c r="F1000" s="117"/>
      <c r="G1000" s="110" t="s">
        <v>65</v>
      </c>
      <c r="H1000" s="122">
        <v>3544.1770000000001</v>
      </c>
      <c r="I1000" s="122">
        <v>3781.9250000000002</v>
      </c>
      <c r="J1000" s="123">
        <v>7326.1020000000008</v>
      </c>
      <c r="K1000">
        <v>3064</v>
      </c>
      <c r="L1000">
        <v>3017</v>
      </c>
      <c r="M1000">
        <v>42</v>
      </c>
      <c r="N1000">
        <v>6123</v>
      </c>
      <c r="O1000">
        <v>1083</v>
      </c>
      <c r="P1000">
        <v>999</v>
      </c>
      <c r="Q1000">
        <v>14</v>
      </c>
      <c r="R1000">
        <v>2096</v>
      </c>
      <c r="S1000" s="105">
        <f>Table1[[#This Row],[Female Voters]]/Table1[[#This Row],[Female Population]]</f>
        <v>0.86451664236859493</v>
      </c>
      <c r="T1000" s="94">
        <f>Table1[[#This Row],[Male Voters]]/Table1[[#This Row],[Male Population]]</f>
        <v>0.79774189070380819</v>
      </c>
      <c r="U1000" s="94">
        <f>Table1[[#This Row],[Total Voters]]/Table1[[#This Row],[Total Population]]</f>
        <v>0.83577869923186976</v>
      </c>
      <c r="V1000" s="94">
        <f>Table1[[#This Row],[Female Ballots]]/Table1[[#This Row],[Female Population]]</f>
        <v>0.3055716461113539</v>
      </c>
      <c r="W1000" s="94">
        <f>Table1[[#This Row],[Male Ballots]]/Table1[[#This Row],[Male Population]]</f>
        <v>0.26415119284491362</v>
      </c>
      <c r="X1000" s="94">
        <f>Table1[[#This Row],[Total Ballots]]/Table1[[#This Row],[Total Population]]</f>
        <v>0.28610030272578785</v>
      </c>
      <c r="Y1000" s="94">
        <f>Table1[[#This Row],[Female Ballots]]/Table1[[#This Row],[Female Voters]]</f>
        <v>0.35345953002610964</v>
      </c>
      <c r="Z1000" s="95">
        <f>Table1[[#This Row],[Male Ballots]]/Table1[[#This Row],[Male Voters]]</f>
        <v>0.33112363274776269</v>
      </c>
      <c r="AA1000" s="94">
        <f>Table1[[#This Row],[Total Ballots]]/Table1[[#This Row],[Total Voters]]</f>
        <v>0.34231585823942512</v>
      </c>
    </row>
    <row r="1001" spans="1:27" s="7" customFormat="1" x14ac:dyDescent="0.35">
      <c r="A1001" s="106" t="s">
        <v>41</v>
      </c>
      <c r="B1001" s="103">
        <v>2024</v>
      </c>
      <c r="C1001" s="17" t="s">
        <v>81</v>
      </c>
      <c r="D1001" s="116"/>
      <c r="E1001" s="117"/>
      <c r="F1001" s="117"/>
      <c r="G1001" s="110" t="s">
        <v>66</v>
      </c>
      <c r="H1001" s="122">
        <v>4855.7610000000004</v>
      </c>
      <c r="I1001" s="122">
        <v>4586.8050000000003</v>
      </c>
      <c r="J1001" s="123">
        <v>9442.5659999999989</v>
      </c>
      <c r="K1001">
        <v>4442</v>
      </c>
      <c r="L1001">
        <v>4119</v>
      </c>
      <c r="M1001">
        <v>70</v>
      </c>
      <c r="N1001">
        <v>8631</v>
      </c>
      <c r="O1001">
        <v>2047</v>
      </c>
      <c r="P1001">
        <v>1829</v>
      </c>
      <c r="Q1001">
        <v>25</v>
      </c>
      <c r="R1001">
        <v>3901</v>
      </c>
      <c r="S1001" s="105">
        <f>Table1[[#This Row],[Female Voters]]/Table1[[#This Row],[Female Population]]</f>
        <v>0.91478966942565743</v>
      </c>
      <c r="T1001" s="94">
        <f>Table1[[#This Row],[Male Voters]]/Table1[[#This Row],[Male Population]]</f>
        <v>0.89801070679917716</v>
      </c>
      <c r="U1001" s="94">
        <f>Table1[[#This Row],[Total Voters]]/Table1[[#This Row],[Total Population]]</f>
        <v>0.91405238787846455</v>
      </c>
      <c r="V1001" s="94">
        <f>Table1[[#This Row],[Female Ballots]]/Table1[[#This Row],[Female Population]]</f>
        <v>0.42156111060655577</v>
      </c>
      <c r="W1001" s="94">
        <f>Table1[[#This Row],[Male Ballots]]/Table1[[#This Row],[Male Population]]</f>
        <v>0.39875250855442945</v>
      </c>
      <c r="X1001" s="94">
        <f>Table1[[#This Row],[Total Ballots]]/Table1[[#This Row],[Total Population]]</f>
        <v>0.41312922779676631</v>
      </c>
      <c r="Y1001" s="94">
        <f>Table1[[#This Row],[Female Ballots]]/Table1[[#This Row],[Female Voters]]</f>
        <v>0.46082845565060782</v>
      </c>
      <c r="Z1001" s="95">
        <f>Table1[[#This Row],[Male Ballots]]/Table1[[#This Row],[Male Voters]]</f>
        <v>0.44403981548919641</v>
      </c>
      <c r="AA1001" s="94">
        <f>Table1[[#This Row],[Total Ballots]]/Table1[[#This Row],[Total Voters]]</f>
        <v>0.45197543737689722</v>
      </c>
    </row>
    <row r="1002" spans="1:27" s="7" customFormat="1" x14ac:dyDescent="0.35">
      <c r="A1002" s="102" t="s">
        <v>41</v>
      </c>
      <c r="B1002" s="103">
        <v>2024</v>
      </c>
      <c r="C1002" s="17" t="s">
        <v>81</v>
      </c>
      <c r="D1002" s="116"/>
      <c r="E1002" s="117"/>
      <c r="F1002" s="117"/>
      <c r="G1002" s="110" t="s">
        <v>67</v>
      </c>
      <c r="H1002" s="122">
        <v>9316.7332999999999</v>
      </c>
      <c r="I1002" s="122">
        <v>8921.9963000000007</v>
      </c>
      <c r="J1002" s="123">
        <v>18238.727999999999</v>
      </c>
      <c r="K1002">
        <v>7328</v>
      </c>
      <c r="L1002">
        <v>6937</v>
      </c>
      <c r="M1002">
        <v>69</v>
      </c>
      <c r="N1002">
        <v>14334</v>
      </c>
      <c r="O1002">
        <v>5747</v>
      </c>
      <c r="P1002">
        <v>5415</v>
      </c>
      <c r="Q1002">
        <v>55</v>
      </c>
      <c r="R1002">
        <v>11217</v>
      </c>
      <c r="S1002" s="105">
        <f>Table1[[#This Row],[Female Voters]]/Table1[[#This Row],[Female Population]]</f>
        <v>0.78654178069044867</v>
      </c>
      <c r="T1002" s="94">
        <f>Table1[[#This Row],[Male Voters]]/Table1[[#This Row],[Male Population]]</f>
        <v>0.77751657440162802</v>
      </c>
      <c r="U1002" s="94">
        <f>Table1[[#This Row],[Total Voters]]/Table1[[#This Row],[Total Population]]</f>
        <v>0.78591007004435842</v>
      </c>
      <c r="V1002" s="94">
        <f>Table1[[#This Row],[Female Ballots]]/Table1[[#This Row],[Female Population]]</f>
        <v>0.61684710884661687</v>
      </c>
      <c r="W1002" s="94">
        <f>Table1[[#This Row],[Male Ballots]]/Table1[[#This Row],[Male Population]]</f>
        <v>0.60692694974554062</v>
      </c>
      <c r="X1002" s="94">
        <f>Table1[[#This Row],[Total Ballots]]/Table1[[#This Row],[Total Population]]</f>
        <v>0.61500999411801094</v>
      </c>
      <c r="Y1002" s="94">
        <f>Table1[[#This Row],[Female Ballots]]/Table1[[#This Row],[Female Voters]]</f>
        <v>0.78425218340611358</v>
      </c>
      <c r="Z1002" s="95">
        <f>Table1[[#This Row],[Male Ballots]]/Table1[[#This Row],[Male Voters]]</f>
        <v>0.7805967997693527</v>
      </c>
      <c r="AA1002" s="94">
        <f>Table1[[#This Row],[Total Ballots]]/Table1[[#This Row],[Total Voters]]</f>
        <v>0.7825449979070741</v>
      </c>
    </row>
    <row r="1003" spans="1:27" s="7" customFormat="1" x14ac:dyDescent="0.35">
      <c r="A1003" s="102" t="s">
        <v>49</v>
      </c>
      <c r="B1003" s="103">
        <v>2024</v>
      </c>
      <c r="C1003" s="17" t="s">
        <v>81</v>
      </c>
      <c r="D1003" s="116"/>
      <c r="E1003" s="117"/>
      <c r="F1003" s="117"/>
      <c r="G1003" s="110" t="s">
        <v>79</v>
      </c>
      <c r="H1003" s="122">
        <v>16596.210800000001</v>
      </c>
      <c r="I1003" s="122">
        <v>17653.654599999998</v>
      </c>
      <c r="J1003" s="123">
        <v>34249.8655</v>
      </c>
      <c r="K1003">
        <v>12496</v>
      </c>
      <c r="L1003">
        <v>12016</v>
      </c>
      <c r="M1003">
        <v>713</v>
      </c>
      <c r="N1003">
        <v>25225</v>
      </c>
      <c r="O1003">
        <v>6134</v>
      </c>
      <c r="P1003">
        <v>5739</v>
      </c>
      <c r="Q1003">
        <v>305</v>
      </c>
      <c r="R1003">
        <v>12178</v>
      </c>
      <c r="S1003" s="105">
        <f>Table1[[#This Row],[Female Voters]]/Table1[[#This Row],[Female Population]]</f>
        <v>0.75294295490630903</v>
      </c>
      <c r="T1003" s="94">
        <f>Table1[[#This Row],[Male Voters]]/Table1[[#This Row],[Male Population]]</f>
        <v>0.68065226562209968</v>
      </c>
      <c r="U1003" s="94">
        <f>Table1[[#This Row],[Total Voters]]/Table1[[#This Row],[Total Population]]</f>
        <v>0.73649924260286515</v>
      </c>
      <c r="V1003" s="94">
        <f>Table1[[#This Row],[Female Ballots]]/Table1[[#This Row],[Female Population]]</f>
        <v>0.36960243961229994</v>
      </c>
      <c r="W1003" s="94">
        <f>Table1[[#This Row],[Male Ballots]]/Table1[[#This Row],[Male Population]]</f>
        <v>0.32508849470749251</v>
      </c>
      <c r="X1003" s="94">
        <f>Table1[[#This Row],[Total Ballots]]/Table1[[#This Row],[Total Population]]</f>
        <v>0.35556344009584506</v>
      </c>
      <c r="Y1003" s="94">
        <f>Table1[[#This Row],[Female Ballots]]/Table1[[#This Row],[Female Voters]]</f>
        <v>0.49087708066581304</v>
      </c>
      <c r="Z1003" s="95">
        <f>Table1[[#This Row],[Male Ballots]]/Table1[[#This Row],[Male Voters]]</f>
        <v>0.47761318242343542</v>
      </c>
      <c r="AA1003" s="94">
        <f>Table1[[#This Row],[Total Ballots]]/Table1[[#This Row],[Total Voters]]</f>
        <v>0.48277502477700696</v>
      </c>
    </row>
    <row r="1004" spans="1:27" s="7" customFormat="1" x14ac:dyDescent="0.35">
      <c r="A1004" s="102" t="s">
        <v>49</v>
      </c>
      <c r="B1004" s="103">
        <v>2024</v>
      </c>
      <c r="C1004" s="17" t="s">
        <v>81</v>
      </c>
      <c r="D1004" s="116"/>
      <c r="E1004" s="117"/>
      <c r="F1004" s="117"/>
      <c r="G1004" s="110" t="s">
        <v>62</v>
      </c>
      <c r="H1004" s="122">
        <v>1366.1661999999999</v>
      </c>
      <c r="I1004" s="122">
        <v>1644.7281</v>
      </c>
      <c r="J1004" s="123">
        <v>3010.8945000000003</v>
      </c>
      <c r="K1004">
        <v>866</v>
      </c>
      <c r="L1004">
        <v>933</v>
      </c>
      <c r="M1004">
        <v>73</v>
      </c>
      <c r="N1004">
        <v>1872</v>
      </c>
      <c r="O1004">
        <v>192</v>
      </c>
      <c r="P1004">
        <v>167</v>
      </c>
      <c r="Q1004">
        <v>19</v>
      </c>
      <c r="R1004">
        <v>378</v>
      </c>
      <c r="S1004" s="105">
        <f>Table1[[#This Row],[Female Voters]]/Table1[[#This Row],[Female Population]]</f>
        <v>0.63389066425446627</v>
      </c>
      <c r="T1004" s="94">
        <f>Table1[[#This Row],[Male Voters]]/Table1[[#This Row],[Male Population]]</f>
        <v>0.56726701513763889</v>
      </c>
      <c r="U1004" s="94">
        <f>Table1[[#This Row],[Total Voters]]/Table1[[#This Row],[Total Population]]</f>
        <v>0.62174214340622025</v>
      </c>
      <c r="V1004" s="94">
        <f>Table1[[#This Row],[Female Ballots]]/Table1[[#This Row],[Female Population]]</f>
        <v>0.14053926967304564</v>
      </c>
      <c r="W1004" s="94">
        <f>Table1[[#This Row],[Male Ballots]]/Table1[[#This Row],[Male Population]]</f>
        <v>0.10153653968701574</v>
      </c>
      <c r="X1004" s="94">
        <f>Table1[[#This Row],[Total Ballots]]/Table1[[#This Row],[Total Population]]</f>
        <v>0.12554408664933292</v>
      </c>
      <c r="Y1004" s="94">
        <f>Table1[[#This Row],[Female Ballots]]/Table1[[#This Row],[Female Voters]]</f>
        <v>0.22170900692840648</v>
      </c>
      <c r="Z1004" s="95">
        <f>Table1[[#This Row],[Male Ballots]]/Table1[[#This Row],[Male Voters]]</f>
        <v>0.17899249732047159</v>
      </c>
      <c r="AA1004" s="94">
        <f>Table1[[#This Row],[Total Ballots]]/Table1[[#This Row],[Total Voters]]</f>
        <v>0.20192307692307693</v>
      </c>
    </row>
    <row r="1005" spans="1:27" s="7" customFormat="1" x14ac:dyDescent="0.35">
      <c r="A1005" s="102" t="s">
        <v>49</v>
      </c>
      <c r="B1005" s="103">
        <v>2024</v>
      </c>
      <c r="C1005" s="17" t="s">
        <v>81</v>
      </c>
      <c r="D1005" s="116"/>
      <c r="E1005" s="117"/>
      <c r="F1005" s="117"/>
      <c r="G1005" s="110" t="s">
        <v>63</v>
      </c>
      <c r="H1005" s="122">
        <v>1970.4389999999999</v>
      </c>
      <c r="I1005" s="122">
        <v>2336.1570000000002</v>
      </c>
      <c r="J1005" s="123">
        <v>4306.5949999999993</v>
      </c>
      <c r="K1005">
        <v>1526</v>
      </c>
      <c r="L1005">
        <v>1387</v>
      </c>
      <c r="M1005">
        <v>99</v>
      </c>
      <c r="N1005">
        <v>3012</v>
      </c>
      <c r="O1005">
        <v>287</v>
      </c>
      <c r="P1005">
        <v>270</v>
      </c>
      <c r="Q1005">
        <v>25</v>
      </c>
      <c r="R1005">
        <v>582</v>
      </c>
      <c r="S1005" s="105">
        <f>Table1[[#This Row],[Female Voters]]/Table1[[#This Row],[Female Population]]</f>
        <v>0.7744467095911115</v>
      </c>
      <c r="T1005" s="94">
        <f>Table1[[#This Row],[Male Voters]]/Table1[[#This Row],[Male Population]]</f>
        <v>0.59371009739499525</v>
      </c>
      <c r="U1005" s="94">
        <f>Table1[[#This Row],[Total Voters]]/Table1[[#This Row],[Total Population]]</f>
        <v>0.69939244345010398</v>
      </c>
      <c r="V1005" s="94">
        <f>Table1[[#This Row],[Female Ballots]]/Table1[[#This Row],[Female Population]]</f>
        <v>0.14565282152860354</v>
      </c>
      <c r="W1005" s="94">
        <f>Table1[[#This Row],[Male Ballots]]/Table1[[#This Row],[Male Population]]</f>
        <v>0.11557442415043166</v>
      </c>
      <c r="X1005" s="94">
        <f>Table1[[#This Row],[Total Ballots]]/Table1[[#This Row],[Total Population]]</f>
        <v>0.13514156775828701</v>
      </c>
      <c r="Y1005" s="94">
        <f>Table1[[#This Row],[Female Ballots]]/Table1[[#This Row],[Female Voters]]</f>
        <v>0.18807339449541285</v>
      </c>
      <c r="Z1005" s="95">
        <f>Table1[[#This Row],[Male Ballots]]/Table1[[#This Row],[Male Voters]]</f>
        <v>0.19466474405191059</v>
      </c>
      <c r="AA1005" s="94">
        <f>Table1[[#This Row],[Total Ballots]]/Table1[[#This Row],[Total Voters]]</f>
        <v>0.19322709163346613</v>
      </c>
    </row>
    <row r="1006" spans="1:27" s="7" customFormat="1" x14ac:dyDescent="0.35">
      <c r="A1006" s="102" t="s">
        <v>49</v>
      </c>
      <c r="B1006" s="103">
        <v>2024</v>
      </c>
      <c r="C1006" s="17" t="s">
        <v>81</v>
      </c>
      <c r="D1006" s="116"/>
      <c r="E1006" s="117"/>
      <c r="F1006" s="117"/>
      <c r="G1006" s="110" t="s">
        <v>64</v>
      </c>
      <c r="H1006" s="122">
        <v>2465.9</v>
      </c>
      <c r="I1006" s="122">
        <v>2788.62</v>
      </c>
      <c r="J1006" s="123">
        <v>5254.52</v>
      </c>
      <c r="K1006">
        <v>1767</v>
      </c>
      <c r="L1006">
        <v>1651</v>
      </c>
      <c r="M1006">
        <v>129</v>
      </c>
      <c r="N1006">
        <v>3547</v>
      </c>
      <c r="O1006">
        <v>575</v>
      </c>
      <c r="P1006">
        <v>491</v>
      </c>
      <c r="Q1006">
        <v>50</v>
      </c>
      <c r="R1006">
        <v>1116</v>
      </c>
      <c r="S1006" s="105">
        <f>Table1[[#This Row],[Female Voters]]/Table1[[#This Row],[Female Population]]</f>
        <v>0.71657407031915321</v>
      </c>
      <c r="T1006" s="94">
        <f>Table1[[#This Row],[Male Voters]]/Table1[[#This Row],[Male Population]]</f>
        <v>0.59204911389863091</v>
      </c>
      <c r="U1006" s="94">
        <f>Table1[[#This Row],[Total Voters]]/Table1[[#This Row],[Total Population]]</f>
        <v>0.67503787215578204</v>
      </c>
      <c r="V1006" s="94">
        <f>Table1[[#This Row],[Female Ballots]]/Table1[[#This Row],[Female Population]]</f>
        <v>0.2331805831542236</v>
      </c>
      <c r="W1006" s="94">
        <f>Table1[[#This Row],[Male Ballots]]/Table1[[#This Row],[Male Population]]</f>
        <v>0.17607275283114945</v>
      </c>
      <c r="X1006" s="94">
        <f>Table1[[#This Row],[Total Ballots]]/Table1[[#This Row],[Total Population]]</f>
        <v>0.21238857212457082</v>
      </c>
      <c r="Y1006" s="94">
        <f>Table1[[#This Row],[Female Ballots]]/Table1[[#This Row],[Female Voters]]</f>
        <v>0.32541029994340692</v>
      </c>
      <c r="Z1006" s="95">
        <f>Table1[[#This Row],[Male Ballots]]/Table1[[#This Row],[Male Voters]]</f>
        <v>0.29739551786795881</v>
      </c>
      <c r="AA1006" s="94">
        <f>Table1[[#This Row],[Total Ballots]]/Table1[[#This Row],[Total Voters]]</f>
        <v>0.31463208345080351</v>
      </c>
    </row>
    <row r="1007" spans="1:27" s="7" customFormat="1" x14ac:dyDescent="0.35">
      <c r="A1007" s="102" t="s">
        <v>49</v>
      </c>
      <c r="B1007" s="103">
        <v>2024</v>
      </c>
      <c r="C1007" s="17" t="s">
        <v>81</v>
      </c>
      <c r="D1007" s="116"/>
      <c r="E1007" s="117"/>
      <c r="F1007" s="117"/>
      <c r="G1007" s="110" t="s">
        <v>65</v>
      </c>
      <c r="H1007" s="122">
        <v>2291.2669999999998</v>
      </c>
      <c r="I1007" s="122">
        <v>2495.7569999999996</v>
      </c>
      <c r="J1007" s="123">
        <v>4787.0239999999994</v>
      </c>
      <c r="K1007">
        <v>1778</v>
      </c>
      <c r="L1007">
        <v>1686</v>
      </c>
      <c r="M1007">
        <v>98</v>
      </c>
      <c r="N1007">
        <v>3562</v>
      </c>
      <c r="O1007">
        <v>698</v>
      </c>
      <c r="P1007">
        <v>621</v>
      </c>
      <c r="Q1007">
        <v>38</v>
      </c>
      <c r="R1007">
        <v>1357</v>
      </c>
      <c r="S1007" s="105">
        <f>Table1[[#This Row],[Female Voters]]/Table1[[#This Row],[Female Population]]</f>
        <v>0.77598987808928432</v>
      </c>
      <c r="T1007" s="94">
        <f>Table1[[#This Row],[Male Voters]]/Table1[[#This Row],[Male Population]]</f>
        <v>0.67554653758358696</v>
      </c>
      <c r="U1007" s="94">
        <f>Table1[[#This Row],[Total Voters]]/Table1[[#This Row],[Total Population]]</f>
        <v>0.74409486979802075</v>
      </c>
      <c r="V1007" s="94">
        <f>Table1[[#This Row],[Female Ballots]]/Table1[[#This Row],[Female Population]]</f>
        <v>0.3046349465164907</v>
      </c>
      <c r="W1007" s="94">
        <f>Table1[[#This Row],[Male Ballots]]/Table1[[#This Row],[Male Population]]</f>
        <v>0.24882230120961299</v>
      </c>
      <c r="X1007" s="94">
        <f>Table1[[#This Row],[Total Ballots]]/Table1[[#This Row],[Total Population]]</f>
        <v>0.28347465983040826</v>
      </c>
      <c r="Y1007" s="94">
        <f>Table1[[#This Row],[Female Ballots]]/Table1[[#This Row],[Female Voters]]</f>
        <v>0.39257592800899888</v>
      </c>
      <c r="Z1007" s="95">
        <f>Table1[[#This Row],[Male Ballots]]/Table1[[#This Row],[Male Voters]]</f>
        <v>0.3683274021352313</v>
      </c>
      <c r="AA1007" s="94">
        <f>Table1[[#This Row],[Total Ballots]]/Table1[[#This Row],[Total Voters]]</f>
        <v>0.38096574957888829</v>
      </c>
    </row>
    <row r="1008" spans="1:27" s="7" customFormat="1" x14ac:dyDescent="0.35">
      <c r="A1008" s="102" t="s">
        <v>49</v>
      </c>
      <c r="B1008" s="103">
        <v>2024</v>
      </c>
      <c r="C1008" s="17" t="s">
        <v>81</v>
      </c>
      <c r="D1008" s="116"/>
      <c r="E1008" s="117"/>
      <c r="F1008" s="117"/>
      <c r="G1008" s="110" t="s">
        <v>66</v>
      </c>
      <c r="H1008" s="122">
        <v>2723.8940000000002</v>
      </c>
      <c r="I1008" s="122">
        <v>2730.7269999999999</v>
      </c>
      <c r="J1008" s="123">
        <v>5454.6219999999994</v>
      </c>
      <c r="K1008">
        <v>2457</v>
      </c>
      <c r="L1008">
        <v>2252</v>
      </c>
      <c r="M1008">
        <v>147</v>
      </c>
      <c r="N1008">
        <v>4856</v>
      </c>
      <c r="O1008">
        <v>1193</v>
      </c>
      <c r="P1008">
        <v>1074</v>
      </c>
      <c r="Q1008">
        <v>57</v>
      </c>
      <c r="R1008">
        <v>2324</v>
      </c>
      <c r="S1008" s="105">
        <f>Table1[[#This Row],[Female Voters]]/Table1[[#This Row],[Female Population]]</f>
        <v>0.90201747938796439</v>
      </c>
      <c r="T1008" s="94">
        <f>Table1[[#This Row],[Male Voters]]/Table1[[#This Row],[Male Population]]</f>
        <v>0.8246888099762445</v>
      </c>
      <c r="U1008" s="94">
        <f>Table1[[#This Row],[Total Voters]]/Table1[[#This Row],[Total Population]]</f>
        <v>0.89025417343309954</v>
      </c>
      <c r="V1008" s="94">
        <f>Table1[[#This Row],[Female Ballots]]/Table1[[#This Row],[Female Population]]</f>
        <v>0.43797592711023259</v>
      </c>
      <c r="W1008" s="94">
        <f>Table1[[#This Row],[Male Ballots]]/Table1[[#This Row],[Male Population]]</f>
        <v>0.39330185697801356</v>
      </c>
      <c r="X1008" s="94">
        <f>Table1[[#This Row],[Total Ballots]]/Table1[[#This Row],[Total Population]]</f>
        <v>0.4260606876150172</v>
      </c>
      <c r="Y1008" s="94">
        <f>Table1[[#This Row],[Female Ballots]]/Table1[[#This Row],[Female Voters]]</f>
        <v>0.48555148555148553</v>
      </c>
      <c r="Z1008" s="95">
        <f>Table1[[#This Row],[Male Ballots]]/Table1[[#This Row],[Male Voters]]</f>
        <v>0.4769094138543517</v>
      </c>
      <c r="AA1008" s="94">
        <f>Table1[[#This Row],[Total Ballots]]/Table1[[#This Row],[Total Voters]]</f>
        <v>0.47858319604612848</v>
      </c>
    </row>
    <row r="1009" spans="1:27" s="7" customFormat="1" x14ac:dyDescent="0.35">
      <c r="A1009" s="102" t="s">
        <v>49</v>
      </c>
      <c r="B1009" s="103">
        <v>2024</v>
      </c>
      <c r="C1009" s="17" t="s">
        <v>81</v>
      </c>
      <c r="D1009" s="116"/>
      <c r="E1009" s="117"/>
      <c r="F1009" s="117"/>
      <c r="G1009" s="110" t="s">
        <v>67</v>
      </c>
      <c r="H1009" s="122">
        <v>5778.5446000000002</v>
      </c>
      <c r="I1009" s="122">
        <v>5657.6655000000001</v>
      </c>
      <c r="J1009" s="123">
        <v>11436.21</v>
      </c>
      <c r="K1009">
        <v>4102</v>
      </c>
      <c r="L1009">
        <v>4107</v>
      </c>
      <c r="M1009">
        <v>167</v>
      </c>
      <c r="N1009">
        <v>8376</v>
      </c>
      <c r="O1009">
        <v>3189</v>
      </c>
      <c r="P1009">
        <v>3116</v>
      </c>
      <c r="Q1009">
        <v>116</v>
      </c>
      <c r="R1009">
        <v>6421</v>
      </c>
      <c r="S1009" s="105">
        <f>Table1[[#This Row],[Female Voters]]/Table1[[#This Row],[Female Population]]</f>
        <v>0.70986732541616104</v>
      </c>
      <c r="T1009" s="94">
        <f>Table1[[#This Row],[Male Voters]]/Table1[[#This Row],[Male Population]]</f>
        <v>0.7259177835805245</v>
      </c>
      <c r="U1009" s="94">
        <f>Table1[[#This Row],[Total Voters]]/Table1[[#This Row],[Total Population]]</f>
        <v>0.73241047514867252</v>
      </c>
      <c r="V1009" s="94">
        <f>Table1[[#This Row],[Female Ballots]]/Table1[[#This Row],[Female Population]]</f>
        <v>0.55186906405464098</v>
      </c>
      <c r="W1009" s="94">
        <f>Table1[[#This Row],[Male Ballots]]/Table1[[#This Row],[Male Population]]</f>
        <v>0.55075719835327841</v>
      </c>
      <c r="X1009" s="94">
        <f>Table1[[#This Row],[Total Ballots]]/Table1[[#This Row],[Total Population]]</f>
        <v>0.56146223268023243</v>
      </c>
      <c r="Y1009" s="94">
        <f>Table1[[#This Row],[Female Ballots]]/Table1[[#This Row],[Female Voters]]</f>
        <v>0.77742564602632858</v>
      </c>
      <c r="Z1009" s="95">
        <f>Table1[[#This Row],[Male Ballots]]/Table1[[#This Row],[Male Voters]]</f>
        <v>0.75870465059654246</v>
      </c>
      <c r="AA1009" s="94">
        <f>Table1[[#This Row],[Total Ballots]]/Table1[[#This Row],[Total Voters]]</f>
        <v>0.76659503342884427</v>
      </c>
    </row>
    <row r="1010" spans="1:27" s="7" customFormat="1" x14ac:dyDescent="0.35">
      <c r="A1010" s="102" t="s">
        <v>34</v>
      </c>
      <c r="B1010" s="103">
        <v>2024</v>
      </c>
      <c r="C1010" s="17" t="s">
        <v>81</v>
      </c>
      <c r="D1010" s="116"/>
      <c r="E1010" s="117"/>
      <c r="F1010" s="117"/>
      <c r="G1010" s="110" t="s">
        <v>79</v>
      </c>
      <c r="H1010" s="122">
        <v>10315.26843</v>
      </c>
      <c r="I1010" s="122">
        <v>10055.122500000001</v>
      </c>
      <c r="J1010" s="123">
        <v>20370.392200000002</v>
      </c>
      <c r="K1010">
        <v>8392</v>
      </c>
      <c r="L1010">
        <v>7825</v>
      </c>
      <c r="M1010">
        <v>455</v>
      </c>
      <c r="N1010">
        <v>16672</v>
      </c>
      <c r="O1010">
        <v>4307</v>
      </c>
      <c r="P1010">
        <v>3922</v>
      </c>
      <c r="Q1010">
        <v>205</v>
      </c>
      <c r="R1010">
        <v>8434</v>
      </c>
      <c r="S1010" s="105">
        <f>Table1[[#This Row],[Female Voters]]/Table1[[#This Row],[Female Population]]</f>
        <v>0.81355129601799414</v>
      </c>
      <c r="T1010" s="94">
        <f>Table1[[#This Row],[Male Voters]]/Table1[[#This Row],[Male Population]]</f>
        <v>0.77821031021750342</v>
      </c>
      <c r="U1010" s="94">
        <f>Table1[[#This Row],[Total Voters]]/Table1[[#This Row],[Total Population]]</f>
        <v>0.81844275929061383</v>
      </c>
      <c r="V1010" s="94">
        <f>Table1[[#This Row],[Female Ballots]]/Table1[[#This Row],[Female Population]]</f>
        <v>0.41753639560885375</v>
      </c>
      <c r="W1010" s="94">
        <f>Table1[[#This Row],[Male Ballots]]/Table1[[#This Row],[Male Population]]</f>
        <v>0.39004994717866437</v>
      </c>
      <c r="X1010" s="94">
        <f>Table1[[#This Row],[Total Ballots]]/Table1[[#This Row],[Total Population]]</f>
        <v>0.41403228358067645</v>
      </c>
      <c r="Y1010" s="94">
        <f>Table1[[#This Row],[Female Ballots]]/Table1[[#This Row],[Female Voters]]</f>
        <v>0.5132268827454719</v>
      </c>
      <c r="Z1010" s="95">
        <f>Table1[[#This Row],[Male Ballots]]/Table1[[#This Row],[Male Voters]]</f>
        <v>0.5012140575079872</v>
      </c>
      <c r="AA1010" s="94">
        <f>Table1[[#This Row],[Total Ballots]]/Table1[[#This Row],[Total Voters]]</f>
        <v>0.50587811900191937</v>
      </c>
    </row>
    <row r="1011" spans="1:27" s="7" customFormat="1" x14ac:dyDescent="0.35">
      <c r="A1011" s="102" t="s">
        <v>34</v>
      </c>
      <c r="B1011" s="103">
        <v>2024</v>
      </c>
      <c r="C1011" s="17" t="s">
        <v>81</v>
      </c>
      <c r="D1011" s="116"/>
      <c r="E1011" s="117"/>
      <c r="F1011" s="117"/>
      <c r="G1011" s="110" t="s">
        <v>62</v>
      </c>
      <c r="H1011" s="122">
        <v>644.83762999999999</v>
      </c>
      <c r="I1011" s="122">
        <v>777.8728000000001</v>
      </c>
      <c r="J1011" s="123">
        <v>1422.7103999999999</v>
      </c>
      <c r="K1011">
        <v>441</v>
      </c>
      <c r="L1011">
        <v>528</v>
      </c>
      <c r="M1011">
        <v>25</v>
      </c>
      <c r="N1011">
        <v>994</v>
      </c>
      <c r="O1011">
        <v>78</v>
      </c>
      <c r="P1011">
        <v>97</v>
      </c>
      <c r="Q1011">
        <v>10</v>
      </c>
      <c r="R1011">
        <v>185</v>
      </c>
      <c r="S1011" s="105">
        <f>Table1[[#This Row],[Female Voters]]/Table1[[#This Row],[Female Population]]</f>
        <v>0.68389309104060814</v>
      </c>
      <c r="T1011" s="94">
        <f>Table1[[#This Row],[Male Voters]]/Table1[[#This Row],[Male Population]]</f>
        <v>0.67877421604149157</v>
      </c>
      <c r="U1011" s="94">
        <f>Table1[[#This Row],[Total Voters]]/Table1[[#This Row],[Total Population]]</f>
        <v>0.69866643274695961</v>
      </c>
      <c r="V1011" s="94">
        <f>Table1[[#This Row],[Female Ballots]]/Table1[[#This Row],[Female Population]]</f>
        <v>0.12096068276908715</v>
      </c>
      <c r="W1011" s="94">
        <f>Table1[[#This Row],[Male Ballots]]/Table1[[#This Row],[Male Population]]</f>
        <v>0.12469905105307705</v>
      </c>
      <c r="X1011" s="94">
        <f>Table1[[#This Row],[Total Ballots]]/Table1[[#This Row],[Total Population]]</f>
        <v>0.1300334910042128</v>
      </c>
      <c r="Y1011" s="94">
        <f>Table1[[#This Row],[Female Ballots]]/Table1[[#This Row],[Female Voters]]</f>
        <v>0.17687074829931973</v>
      </c>
      <c r="Z1011" s="95">
        <f>Table1[[#This Row],[Male Ballots]]/Table1[[#This Row],[Male Voters]]</f>
        <v>0.18371212121212122</v>
      </c>
      <c r="AA1011" s="94">
        <f>Table1[[#This Row],[Total Ballots]]/Table1[[#This Row],[Total Voters]]</f>
        <v>0.18611670020120724</v>
      </c>
    </row>
    <row r="1012" spans="1:27" s="7" customFormat="1" x14ac:dyDescent="0.35">
      <c r="A1012" s="102" t="s">
        <v>34</v>
      </c>
      <c r="B1012" s="103">
        <v>2024</v>
      </c>
      <c r="C1012" s="17" t="s">
        <v>81</v>
      </c>
      <c r="D1012" s="116"/>
      <c r="E1012" s="117"/>
      <c r="F1012" s="117"/>
      <c r="G1012" s="110" t="s">
        <v>63</v>
      </c>
      <c r="H1012" s="122">
        <v>904.97829999999999</v>
      </c>
      <c r="I1012" s="122">
        <v>950.86619999999994</v>
      </c>
      <c r="J1012" s="123">
        <v>1855.845</v>
      </c>
      <c r="K1012">
        <v>793</v>
      </c>
      <c r="L1012">
        <v>717</v>
      </c>
      <c r="M1012">
        <v>47</v>
      </c>
      <c r="N1012">
        <v>1557</v>
      </c>
      <c r="O1012">
        <v>149</v>
      </c>
      <c r="P1012">
        <v>128</v>
      </c>
      <c r="Q1012">
        <v>13</v>
      </c>
      <c r="R1012">
        <v>290</v>
      </c>
      <c r="S1012" s="105">
        <f>Table1[[#This Row],[Female Voters]]/Table1[[#This Row],[Female Population]]</f>
        <v>0.87626410489621687</v>
      </c>
      <c r="T1012" s="94">
        <f>Table1[[#This Row],[Male Voters]]/Table1[[#This Row],[Male Population]]</f>
        <v>0.75404930788369595</v>
      </c>
      <c r="U1012" s="94">
        <f>Table1[[#This Row],[Total Voters]]/Table1[[#This Row],[Total Population]]</f>
        <v>0.8389709269901312</v>
      </c>
      <c r="V1012" s="94">
        <f>Table1[[#This Row],[Female Ballots]]/Table1[[#This Row],[Female Population]]</f>
        <v>0.16464483181530432</v>
      </c>
      <c r="W1012" s="94">
        <f>Table1[[#This Row],[Male Ballots]]/Table1[[#This Row],[Male Population]]</f>
        <v>0.13461410238370025</v>
      </c>
      <c r="X1012" s="94">
        <f>Table1[[#This Row],[Total Ballots]]/Table1[[#This Row],[Total Population]]</f>
        <v>0.15626304998531665</v>
      </c>
      <c r="Y1012" s="94">
        <f>Table1[[#This Row],[Female Ballots]]/Table1[[#This Row],[Female Voters]]</f>
        <v>0.18789407313997478</v>
      </c>
      <c r="Z1012" s="95">
        <f>Table1[[#This Row],[Male Ballots]]/Table1[[#This Row],[Male Voters]]</f>
        <v>0.17852161785216178</v>
      </c>
      <c r="AA1012" s="94">
        <f>Table1[[#This Row],[Total Ballots]]/Table1[[#This Row],[Total Voters]]</f>
        <v>0.18625561978163135</v>
      </c>
    </row>
    <row r="1013" spans="1:27" s="7" customFormat="1" x14ac:dyDescent="0.35">
      <c r="A1013" s="102" t="s">
        <v>34</v>
      </c>
      <c r="B1013" s="103">
        <v>2024</v>
      </c>
      <c r="C1013" s="17" t="s">
        <v>81</v>
      </c>
      <c r="D1013" s="116"/>
      <c r="E1013" s="117"/>
      <c r="F1013" s="117"/>
      <c r="G1013" s="110" t="s">
        <v>64</v>
      </c>
      <c r="H1013" s="122">
        <v>1208.1179999999999</v>
      </c>
      <c r="I1013" s="122">
        <v>1238.8258000000001</v>
      </c>
      <c r="J1013" s="123">
        <v>2446.944</v>
      </c>
      <c r="K1013">
        <v>937</v>
      </c>
      <c r="L1013">
        <v>895</v>
      </c>
      <c r="M1013">
        <v>60</v>
      </c>
      <c r="N1013">
        <v>1892</v>
      </c>
      <c r="O1013">
        <v>275</v>
      </c>
      <c r="P1013">
        <v>232</v>
      </c>
      <c r="Q1013">
        <v>16</v>
      </c>
      <c r="R1013">
        <v>523</v>
      </c>
      <c r="S1013" s="105">
        <f>Table1[[#This Row],[Female Voters]]/Table1[[#This Row],[Female Population]]</f>
        <v>0.77558649072358832</v>
      </c>
      <c r="T1013" s="94">
        <f>Table1[[#This Row],[Male Voters]]/Table1[[#This Row],[Male Population]]</f>
        <v>0.72245831496244262</v>
      </c>
      <c r="U1013" s="94">
        <f>Table1[[#This Row],[Total Voters]]/Table1[[#This Row],[Total Population]]</f>
        <v>0.77320935828527337</v>
      </c>
      <c r="V1013" s="94">
        <f>Table1[[#This Row],[Female Ballots]]/Table1[[#This Row],[Female Population]]</f>
        <v>0.22762677155708302</v>
      </c>
      <c r="W1013" s="94">
        <f>Table1[[#This Row],[Male Ballots]]/Table1[[#This Row],[Male Population]]</f>
        <v>0.18727411069417507</v>
      </c>
      <c r="X1013" s="94">
        <f>Table1[[#This Row],[Total Ballots]]/Table1[[#This Row],[Total Population]]</f>
        <v>0.21373599068879387</v>
      </c>
      <c r="Y1013" s="94">
        <f>Table1[[#This Row],[Female Ballots]]/Table1[[#This Row],[Female Voters]]</f>
        <v>0.29348986125933829</v>
      </c>
      <c r="Z1013" s="95">
        <f>Table1[[#This Row],[Male Ballots]]/Table1[[#This Row],[Male Voters]]</f>
        <v>0.25921787709497207</v>
      </c>
      <c r="AA1013" s="94">
        <f>Table1[[#This Row],[Total Ballots]]/Table1[[#This Row],[Total Voters]]</f>
        <v>0.27642706131078226</v>
      </c>
    </row>
    <row r="1014" spans="1:27" s="7" customFormat="1" x14ac:dyDescent="0.35">
      <c r="A1014" s="102" t="s">
        <v>34</v>
      </c>
      <c r="B1014" s="103">
        <v>2024</v>
      </c>
      <c r="C1014" s="17" t="s">
        <v>81</v>
      </c>
      <c r="D1014" s="116"/>
      <c r="E1014" s="117"/>
      <c r="F1014" s="117"/>
      <c r="G1014" s="110" t="s">
        <v>65</v>
      </c>
      <c r="H1014" s="122">
        <v>1257.9952000000001</v>
      </c>
      <c r="I1014" s="122">
        <v>1267.6197999999999</v>
      </c>
      <c r="J1014" s="123">
        <v>2525.6149999999998</v>
      </c>
      <c r="K1014">
        <v>1063</v>
      </c>
      <c r="L1014">
        <v>983</v>
      </c>
      <c r="M1014">
        <v>59</v>
      </c>
      <c r="N1014">
        <v>2105</v>
      </c>
      <c r="O1014">
        <v>380</v>
      </c>
      <c r="P1014">
        <v>330</v>
      </c>
      <c r="Q1014">
        <v>20</v>
      </c>
      <c r="R1014">
        <v>730</v>
      </c>
      <c r="S1014" s="105">
        <f>Table1[[#This Row],[Female Voters]]/Table1[[#This Row],[Female Population]]</f>
        <v>0.84499527502171701</v>
      </c>
      <c r="T1014" s="94">
        <f>Table1[[#This Row],[Male Voters]]/Table1[[#This Row],[Male Population]]</f>
        <v>0.77546911147964082</v>
      </c>
      <c r="U1014" s="94">
        <f>Table1[[#This Row],[Total Voters]]/Table1[[#This Row],[Total Population]]</f>
        <v>0.83346036509919375</v>
      </c>
      <c r="V1014" s="94">
        <f>Table1[[#This Row],[Female Ballots]]/Table1[[#This Row],[Female Population]]</f>
        <v>0.30206792521942849</v>
      </c>
      <c r="W1014" s="94">
        <f>Table1[[#This Row],[Male Ballots]]/Table1[[#This Row],[Male Population]]</f>
        <v>0.2603304239962172</v>
      </c>
      <c r="X1014" s="94">
        <f>Table1[[#This Row],[Total Ballots]]/Table1[[#This Row],[Total Population]]</f>
        <v>0.28903851141207193</v>
      </c>
      <c r="Y1014" s="94">
        <f>Table1[[#This Row],[Female Ballots]]/Table1[[#This Row],[Female Voters]]</f>
        <v>0.35747883349012227</v>
      </c>
      <c r="Z1014" s="95">
        <f>Table1[[#This Row],[Male Ballots]]/Table1[[#This Row],[Male Voters]]</f>
        <v>0.33570701932858599</v>
      </c>
      <c r="AA1014" s="94">
        <f>Table1[[#This Row],[Total Ballots]]/Table1[[#This Row],[Total Voters]]</f>
        <v>0.34679334916864607</v>
      </c>
    </row>
    <row r="1015" spans="1:27" s="7" customFormat="1" x14ac:dyDescent="0.35">
      <c r="A1015" s="102" t="s">
        <v>34</v>
      </c>
      <c r="B1015" s="103">
        <v>2024</v>
      </c>
      <c r="C1015" s="17" t="s">
        <v>81</v>
      </c>
      <c r="D1015" s="116"/>
      <c r="E1015" s="117"/>
      <c r="F1015" s="117"/>
      <c r="G1015" s="110" t="s">
        <v>66</v>
      </c>
      <c r="H1015" s="122">
        <v>1856.5378000000001</v>
      </c>
      <c r="I1015" s="122">
        <v>1729.8559</v>
      </c>
      <c r="J1015" s="123">
        <v>3586.3940000000002</v>
      </c>
      <c r="K1015">
        <v>1695</v>
      </c>
      <c r="L1015">
        <v>1537</v>
      </c>
      <c r="M1015">
        <v>115</v>
      </c>
      <c r="N1015">
        <v>3347</v>
      </c>
      <c r="O1015">
        <v>775</v>
      </c>
      <c r="P1015">
        <v>665</v>
      </c>
      <c r="Q1015">
        <v>42</v>
      </c>
      <c r="R1015">
        <v>1482</v>
      </c>
      <c r="S1015" s="105">
        <f>Table1[[#This Row],[Female Voters]]/Table1[[#This Row],[Female Population]]</f>
        <v>0.91298975975603613</v>
      </c>
      <c r="T1015" s="94">
        <f>Table1[[#This Row],[Male Voters]]/Table1[[#This Row],[Male Population]]</f>
        <v>0.8885133148951887</v>
      </c>
      <c r="U1015" s="94">
        <f>Table1[[#This Row],[Total Voters]]/Table1[[#This Row],[Total Population]]</f>
        <v>0.93324938643105015</v>
      </c>
      <c r="V1015" s="94">
        <f>Table1[[#This Row],[Female Ballots]]/Table1[[#This Row],[Female Population]]</f>
        <v>0.41744369546367438</v>
      </c>
      <c r="W1015" s="94">
        <f>Table1[[#This Row],[Male Ballots]]/Table1[[#This Row],[Male Population]]</f>
        <v>0.38442508419342908</v>
      </c>
      <c r="X1015" s="94">
        <f>Table1[[#This Row],[Total Ballots]]/Table1[[#This Row],[Total Population]]</f>
        <v>0.41322844060078173</v>
      </c>
      <c r="Y1015" s="94">
        <f>Table1[[#This Row],[Female Ballots]]/Table1[[#This Row],[Female Voters]]</f>
        <v>0.45722713864306785</v>
      </c>
      <c r="Z1015" s="95">
        <f>Table1[[#This Row],[Male Ballots]]/Table1[[#This Row],[Male Voters]]</f>
        <v>0.43266102797657774</v>
      </c>
      <c r="AA1015" s="94">
        <f>Table1[[#This Row],[Total Ballots]]/Table1[[#This Row],[Total Voters]]</f>
        <v>0.44278458320884373</v>
      </c>
    </row>
    <row r="1016" spans="1:27" s="7" customFormat="1" x14ac:dyDescent="0.35">
      <c r="A1016" s="102" t="s">
        <v>34</v>
      </c>
      <c r="B1016" s="103">
        <v>2024</v>
      </c>
      <c r="C1016" s="17" t="s">
        <v>81</v>
      </c>
      <c r="D1016" s="116"/>
      <c r="E1016" s="117"/>
      <c r="F1016" s="117"/>
      <c r="G1016" s="110" t="s">
        <v>67</v>
      </c>
      <c r="H1016" s="122">
        <v>4442.8014999999996</v>
      </c>
      <c r="I1016" s="122">
        <v>4090.0820000000003</v>
      </c>
      <c r="J1016" s="123">
        <v>8532.8837999999996</v>
      </c>
      <c r="K1016">
        <v>3463</v>
      </c>
      <c r="L1016">
        <v>3165</v>
      </c>
      <c r="M1016">
        <v>149</v>
      </c>
      <c r="N1016">
        <v>6777</v>
      </c>
      <c r="O1016">
        <v>2650</v>
      </c>
      <c r="P1016">
        <v>2470</v>
      </c>
      <c r="Q1016">
        <v>104</v>
      </c>
      <c r="R1016">
        <v>5224</v>
      </c>
      <c r="S1016" s="105">
        <f>Table1[[#This Row],[Female Voters]]/Table1[[#This Row],[Female Population]]</f>
        <v>0.77946313829235903</v>
      </c>
      <c r="T1016" s="94">
        <f>Table1[[#This Row],[Male Voters]]/Table1[[#This Row],[Male Population]]</f>
        <v>0.77382311650475466</v>
      </c>
      <c r="U1016" s="94">
        <f>Table1[[#This Row],[Total Voters]]/Table1[[#This Row],[Total Population]]</f>
        <v>0.79422152684183989</v>
      </c>
      <c r="V1016" s="94">
        <f>Table1[[#This Row],[Female Ballots]]/Table1[[#This Row],[Female Population]]</f>
        <v>0.59647049277353492</v>
      </c>
      <c r="W1016" s="94">
        <f>Table1[[#This Row],[Male Ballots]]/Table1[[#This Row],[Male Population]]</f>
        <v>0.60389987291208336</v>
      </c>
      <c r="X1016" s="94">
        <f>Table1[[#This Row],[Total Ballots]]/Table1[[#This Row],[Total Population]]</f>
        <v>0.6122197515451927</v>
      </c>
      <c r="Y1016" s="94">
        <f>Table1[[#This Row],[Female Ballots]]/Table1[[#This Row],[Female Voters]]</f>
        <v>0.76523245740687262</v>
      </c>
      <c r="Z1016" s="95">
        <f>Table1[[#This Row],[Male Ballots]]/Table1[[#This Row],[Male Voters]]</f>
        <v>0.78041074249605058</v>
      </c>
      <c r="AA1016" s="94">
        <f>Table1[[#This Row],[Total Ballots]]/Table1[[#This Row],[Total Voters]]</f>
        <v>0.77084255570311344</v>
      </c>
    </row>
    <row r="1017" spans="1:27" s="7" customFormat="1" x14ac:dyDescent="0.35">
      <c r="A1017" s="102" t="s">
        <v>31</v>
      </c>
      <c r="B1017" s="103">
        <v>2024</v>
      </c>
      <c r="C1017" s="17" t="s">
        <v>81</v>
      </c>
      <c r="D1017" s="116"/>
      <c r="E1017" s="117"/>
      <c r="F1017" s="117"/>
      <c r="G1017" s="110" t="s">
        <v>79</v>
      </c>
      <c r="H1017" s="122">
        <v>5687.6345499999998</v>
      </c>
      <c r="I1017" s="122">
        <v>5757.0511000000006</v>
      </c>
      <c r="J1017" s="123">
        <v>11444.686</v>
      </c>
      <c r="K1017">
        <v>5133</v>
      </c>
      <c r="L1017">
        <v>5180</v>
      </c>
      <c r="M1017">
        <v>266</v>
      </c>
      <c r="N1017">
        <v>10579</v>
      </c>
      <c r="O1017">
        <v>2289</v>
      </c>
      <c r="P1017">
        <v>2194</v>
      </c>
      <c r="Q1017">
        <v>98</v>
      </c>
      <c r="R1017">
        <v>4581</v>
      </c>
      <c r="S1017" s="105">
        <f>Table1[[#This Row],[Female Voters]]/Table1[[#This Row],[Female Population]]</f>
        <v>0.90248414430916635</v>
      </c>
      <c r="T1017" s="94">
        <f>Table1[[#This Row],[Male Voters]]/Table1[[#This Row],[Male Population]]</f>
        <v>0.89976620148464537</v>
      </c>
      <c r="U1017" s="94">
        <f>Table1[[#This Row],[Total Voters]]/Table1[[#This Row],[Total Population]]</f>
        <v>0.92435913051699281</v>
      </c>
      <c r="V1017" s="94">
        <f>Table1[[#This Row],[Female Ballots]]/Table1[[#This Row],[Female Population]]</f>
        <v>0.40245201759666505</v>
      </c>
      <c r="W1017" s="94">
        <f>Table1[[#This Row],[Male Ballots]]/Table1[[#This Row],[Male Population]]</f>
        <v>0.38109788533924943</v>
      </c>
      <c r="X1017" s="94">
        <f>Table1[[#This Row],[Total Ballots]]/Table1[[#This Row],[Total Population]]</f>
        <v>0.40027310491524187</v>
      </c>
      <c r="Y1017" s="94">
        <f>Table1[[#This Row],[Female Ballots]]/Table1[[#This Row],[Female Voters]]</f>
        <v>0.44593804792518993</v>
      </c>
      <c r="Z1017" s="95">
        <f>Table1[[#This Row],[Male Ballots]]/Table1[[#This Row],[Male Voters]]</f>
        <v>0.42355212355212357</v>
      </c>
      <c r="AA1017" s="94">
        <f>Table1[[#This Row],[Total Ballots]]/Table1[[#This Row],[Total Voters]]</f>
        <v>0.43302769637962002</v>
      </c>
    </row>
    <row r="1018" spans="1:27" s="7" customFormat="1" x14ac:dyDescent="0.35">
      <c r="A1018" s="102" t="s">
        <v>31</v>
      </c>
      <c r="B1018" s="103">
        <v>2024</v>
      </c>
      <c r="C1018" s="17" t="s">
        <v>81</v>
      </c>
      <c r="D1018" s="116"/>
      <c r="E1018" s="117"/>
      <c r="F1018" s="117"/>
      <c r="G1018" s="110" t="s">
        <v>62</v>
      </c>
      <c r="H1018" s="122">
        <v>389.21325000000002</v>
      </c>
      <c r="I1018" s="122">
        <v>460.69350000000003</v>
      </c>
      <c r="J1018" s="123">
        <v>849.9067</v>
      </c>
      <c r="K1018">
        <v>365</v>
      </c>
      <c r="L1018">
        <v>422</v>
      </c>
      <c r="M1018">
        <v>20</v>
      </c>
      <c r="N1018">
        <v>807</v>
      </c>
      <c r="O1018">
        <v>57</v>
      </c>
      <c r="P1018">
        <v>59</v>
      </c>
      <c r="Q1018">
        <v>2</v>
      </c>
      <c r="R1018">
        <v>118</v>
      </c>
      <c r="S1018" s="105">
        <f>Table1[[#This Row],[Female Voters]]/Table1[[#This Row],[Female Population]]</f>
        <v>0.93778924535585562</v>
      </c>
      <c r="T1018" s="94">
        <f>Table1[[#This Row],[Male Voters]]/Table1[[#This Row],[Male Population]]</f>
        <v>0.91601031922525489</v>
      </c>
      <c r="U1018" s="94">
        <f>Table1[[#This Row],[Total Voters]]/Table1[[#This Row],[Total Population]]</f>
        <v>0.94951598804904114</v>
      </c>
      <c r="V1018" s="94">
        <f>Table1[[#This Row],[Female Ballots]]/Table1[[#This Row],[Female Population]]</f>
        <v>0.14644927941173635</v>
      </c>
      <c r="W1018" s="94">
        <f>Table1[[#This Row],[Male Ballots]]/Table1[[#This Row],[Male Population]]</f>
        <v>0.12806779344618494</v>
      </c>
      <c r="X1018" s="94">
        <f>Table1[[#This Row],[Total Ballots]]/Table1[[#This Row],[Total Population]]</f>
        <v>0.13883876900841</v>
      </c>
      <c r="Y1018" s="94">
        <f>Table1[[#This Row],[Female Ballots]]/Table1[[#This Row],[Female Voters]]</f>
        <v>0.15616438356164383</v>
      </c>
      <c r="Z1018" s="95">
        <f>Table1[[#This Row],[Male Ballots]]/Table1[[#This Row],[Male Voters]]</f>
        <v>0.13981042654028436</v>
      </c>
      <c r="AA1018" s="94">
        <f>Table1[[#This Row],[Total Ballots]]/Table1[[#This Row],[Total Voters]]</f>
        <v>0.14622057001239158</v>
      </c>
    </row>
    <row r="1019" spans="1:27" s="7" customFormat="1" x14ac:dyDescent="0.35">
      <c r="A1019" s="102" t="s">
        <v>31</v>
      </c>
      <c r="B1019" s="103">
        <v>2024</v>
      </c>
      <c r="C1019" s="17" t="s">
        <v>81</v>
      </c>
      <c r="D1019" s="116"/>
      <c r="E1019" s="117"/>
      <c r="F1019" s="117"/>
      <c r="G1019" s="110" t="s">
        <v>63</v>
      </c>
      <c r="H1019" s="122">
        <v>545.3143</v>
      </c>
      <c r="I1019" s="122">
        <v>600.30330000000004</v>
      </c>
      <c r="J1019" s="123">
        <v>1145.6177</v>
      </c>
      <c r="K1019">
        <v>559</v>
      </c>
      <c r="L1019">
        <v>635</v>
      </c>
      <c r="M1019">
        <v>44</v>
      </c>
      <c r="N1019">
        <v>1238</v>
      </c>
      <c r="O1019">
        <v>99</v>
      </c>
      <c r="P1019">
        <v>93</v>
      </c>
      <c r="Q1019">
        <v>10</v>
      </c>
      <c r="R1019">
        <v>202</v>
      </c>
      <c r="S1019" s="105">
        <f>Table1[[#This Row],[Female Voters]]/Table1[[#This Row],[Female Population]]</f>
        <v>1.0250969028319998</v>
      </c>
      <c r="T1019" s="94">
        <f>Table1[[#This Row],[Male Voters]]/Table1[[#This Row],[Male Population]]</f>
        <v>1.0577986161328781</v>
      </c>
      <c r="U1019" s="94">
        <f>Table1[[#This Row],[Total Voters]]/Table1[[#This Row],[Total Population]]</f>
        <v>1.0806397282444222</v>
      </c>
      <c r="V1019" s="94">
        <f>Table1[[#This Row],[Female Ballots]]/Table1[[#This Row],[Female Population]]</f>
        <v>0.1815466786768658</v>
      </c>
      <c r="W1019" s="94">
        <f>Table1[[#This Row],[Male Ballots]]/Table1[[#This Row],[Male Population]]</f>
        <v>0.15492168708717743</v>
      </c>
      <c r="X1019" s="94">
        <f>Table1[[#This Row],[Total Ballots]]/Table1[[#This Row],[Total Population]]</f>
        <v>0.17632409136136776</v>
      </c>
      <c r="Y1019" s="94">
        <f>Table1[[#This Row],[Female Ballots]]/Table1[[#This Row],[Female Voters]]</f>
        <v>0.17710196779964221</v>
      </c>
      <c r="Z1019" s="95">
        <f>Table1[[#This Row],[Male Ballots]]/Table1[[#This Row],[Male Voters]]</f>
        <v>0.14645669291338584</v>
      </c>
      <c r="AA1019" s="94">
        <f>Table1[[#This Row],[Total Ballots]]/Table1[[#This Row],[Total Voters]]</f>
        <v>0.16316639741518579</v>
      </c>
    </row>
    <row r="1020" spans="1:27" s="7" customFormat="1" x14ac:dyDescent="0.35">
      <c r="A1020" s="102" t="s">
        <v>31</v>
      </c>
      <c r="B1020" s="103">
        <v>2024</v>
      </c>
      <c r="C1020" s="17" t="s">
        <v>81</v>
      </c>
      <c r="D1020" s="116"/>
      <c r="E1020" s="117"/>
      <c r="F1020" s="117"/>
      <c r="G1020" s="110" t="s">
        <v>64</v>
      </c>
      <c r="H1020" s="122">
        <v>765.65969999999993</v>
      </c>
      <c r="I1020" s="122">
        <v>727.82740000000001</v>
      </c>
      <c r="J1020" s="123">
        <v>1493.4872</v>
      </c>
      <c r="K1020">
        <v>693</v>
      </c>
      <c r="L1020">
        <v>640</v>
      </c>
      <c r="M1020">
        <v>41</v>
      </c>
      <c r="N1020">
        <v>1374</v>
      </c>
      <c r="O1020">
        <v>140</v>
      </c>
      <c r="P1020">
        <v>136</v>
      </c>
      <c r="Q1020">
        <v>10</v>
      </c>
      <c r="R1020">
        <v>286</v>
      </c>
      <c r="S1020" s="105">
        <f>Table1[[#This Row],[Female Voters]]/Table1[[#This Row],[Female Population]]</f>
        <v>0.90510183571108682</v>
      </c>
      <c r="T1020" s="94">
        <f>Table1[[#This Row],[Male Voters]]/Table1[[#This Row],[Male Population]]</f>
        <v>0.87932935748228214</v>
      </c>
      <c r="U1020" s="94">
        <f>Table1[[#This Row],[Total Voters]]/Table1[[#This Row],[Total Population]]</f>
        <v>0.91999449342451678</v>
      </c>
      <c r="V1020" s="94">
        <f>Table1[[#This Row],[Female Ballots]]/Table1[[#This Row],[Female Population]]</f>
        <v>0.18284885569920947</v>
      </c>
      <c r="W1020" s="94">
        <f>Table1[[#This Row],[Male Ballots]]/Table1[[#This Row],[Male Population]]</f>
        <v>0.18685748846498496</v>
      </c>
      <c r="X1020" s="94">
        <f>Table1[[#This Row],[Total Ballots]]/Table1[[#This Row],[Total Population]]</f>
        <v>0.19149812599666069</v>
      </c>
      <c r="Y1020" s="94">
        <f>Table1[[#This Row],[Female Ballots]]/Table1[[#This Row],[Female Voters]]</f>
        <v>0.20202020202020202</v>
      </c>
      <c r="Z1020" s="95">
        <f>Table1[[#This Row],[Male Ballots]]/Table1[[#This Row],[Male Voters]]</f>
        <v>0.21249999999999999</v>
      </c>
      <c r="AA1020" s="94">
        <f>Table1[[#This Row],[Total Ballots]]/Table1[[#This Row],[Total Voters]]</f>
        <v>0.20815138282387191</v>
      </c>
    </row>
    <row r="1021" spans="1:27" s="7" customFormat="1" x14ac:dyDescent="0.35">
      <c r="A1021" s="102" t="s">
        <v>31</v>
      </c>
      <c r="B1021" s="103">
        <v>2024</v>
      </c>
      <c r="C1021" s="17" t="s">
        <v>81</v>
      </c>
      <c r="D1021" s="116"/>
      <c r="E1021" s="117"/>
      <c r="F1021" s="117"/>
      <c r="G1021" s="110" t="s">
        <v>65</v>
      </c>
      <c r="H1021" s="122">
        <v>728.27970000000005</v>
      </c>
      <c r="I1021" s="122">
        <v>759.26140000000009</v>
      </c>
      <c r="J1021" s="123">
        <v>1487.5410000000002</v>
      </c>
      <c r="K1021">
        <v>737</v>
      </c>
      <c r="L1021">
        <v>745</v>
      </c>
      <c r="M1021">
        <v>45</v>
      </c>
      <c r="N1021">
        <v>1527</v>
      </c>
      <c r="O1021">
        <v>226</v>
      </c>
      <c r="P1021">
        <v>202</v>
      </c>
      <c r="Q1021">
        <v>13</v>
      </c>
      <c r="R1021">
        <v>441</v>
      </c>
      <c r="S1021" s="105">
        <f>Table1[[#This Row],[Female Voters]]/Table1[[#This Row],[Female Population]]</f>
        <v>1.0119738336795601</v>
      </c>
      <c r="T1021" s="94">
        <f>Table1[[#This Row],[Male Voters]]/Table1[[#This Row],[Male Population]]</f>
        <v>0.98121674564254147</v>
      </c>
      <c r="U1021" s="94">
        <f>Table1[[#This Row],[Total Voters]]/Table1[[#This Row],[Total Population]]</f>
        <v>1.0265263276776908</v>
      </c>
      <c r="V1021" s="94">
        <f>Table1[[#This Row],[Female Ballots]]/Table1[[#This Row],[Female Population]]</f>
        <v>0.31032033434407136</v>
      </c>
      <c r="W1021" s="94">
        <f>Table1[[#This Row],[Male Ballots]]/Table1[[#This Row],[Male Population]]</f>
        <v>0.26604803036213875</v>
      </c>
      <c r="X1021" s="94">
        <f>Table1[[#This Row],[Total Ballots]]/Table1[[#This Row],[Total Population]]</f>
        <v>0.29646241683422503</v>
      </c>
      <c r="Y1021" s="94">
        <f>Table1[[#This Row],[Female Ballots]]/Table1[[#This Row],[Female Voters]]</f>
        <v>0.30664857530529172</v>
      </c>
      <c r="Z1021" s="95">
        <f>Table1[[#This Row],[Male Ballots]]/Table1[[#This Row],[Male Voters]]</f>
        <v>0.27114093959731544</v>
      </c>
      <c r="AA1021" s="94">
        <f>Table1[[#This Row],[Total Ballots]]/Table1[[#This Row],[Total Voters]]</f>
        <v>0.28880157170923382</v>
      </c>
    </row>
    <row r="1022" spans="1:27" s="7" customFormat="1" x14ac:dyDescent="0.35">
      <c r="A1022" s="102" t="s">
        <v>31</v>
      </c>
      <c r="B1022" s="103">
        <v>2024</v>
      </c>
      <c r="C1022" s="17" t="s">
        <v>81</v>
      </c>
      <c r="D1022" s="116"/>
      <c r="E1022" s="117"/>
      <c r="F1022" s="117"/>
      <c r="G1022" s="110" t="s">
        <v>66</v>
      </c>
      <c r="H1022" s="122">
        <v>1083.9792</v>
      </c>
      <c r="I1022" s="122">
        <v>1050.7505000000001</v>
      </c>
      <c r="J1022" s="123">
        <v>2134.7300999999998</v>
      </c>
      <c r="K1022">
        <v>1096</v>
      </c>
      <c r="L1022">
        <v>1033</v>
      </c>
      <c r="M1022">
        <v>58</v>
      </c>
      <c r="N1022">
        <v>2187</v>
      </c>
      <c r="O1022">
        <v>506</v>
      </c>
      <c r="P1022">
        <v>456</v>
      </c>
      <c r="Q1022">
        <v>28</v>
      </c>
      <c r="R1022">
        <v>990</v>
      </c>
      <c r="S1022" s="105">
        <f>Table1[[#This Row],[Female Voters]]/Table1[[#This Row],[Female Population]]</f>
        <v>1.0110895116806669</v>
      </c>
      <c r="T1022" s="94">
        <f>Table1[[#This Row],[Male Voters]]/Table1[[#This Row],[Male Population]]</f>
        <v>0.98310683649448649</v>
      </c>
      <c r="U1022" s="94">
        <f>Table1[[#This Row],[Total Voters]]/Table1[[#This Row],[Total Population]]</f>
        <v>1.0244854841368471</v>
      </c>
      <c r="V1022" s="94">
        <f>Table1[[#This Row],[Female Ballots]]/Table1[[#This Row],[Female Population]]</f>
        <v>0.46679862491826413</v>
      </c>
      <c r="W1022" s="94">
        <f>Table1[[#This Row],[Male Ballots]]/Table1[[#This Row],[Male Population]]</f>
        <v>0.4339755251127646</v>
      </c>
      <c r="X1022" s="94">
        <f>Table1[[#This Row],[Total Ballots]]/Table1[[#This Row],[Total Population]]</f>
        <v>0.46375886113190612</v>
      </c>
      <c r="Y1022" s="94">
        <f>Table1[[#This Row],[Female Ballots]]/Table1[[#This Row],[Female Voters]]</f>
        <v>0.46167883211678834</v>
      </c>
      <c r="Z1022" s="95">
        <f>Table1[[#This Row],[Male Ballots]]/Table1[[#This Row],[Male Voters]]</f>
        <v>0.44143272023233299</v>
      </c>
      <c r="AA1022" s="94">
        <f>Table1[[#This Row],[Total Ballots]]/Table1[[#This Row],[Total Voters]]</f>
        <v>0.45267489711934156</v>
      </c>
    </row>
    <row r="1023" spans="1:27" s="7" customFormat="1" x14ac:dyDescent="0.35">
      <c r="A1023" s="102" t="s">
        <v>31</v>
      </c>
      <c r="B1023" s="103">
        <v>2024</v>
      </c>
      <c r="C1023" s="17" t="s">
        <v>81</v>
      </c>
      <c r="D1023" s="116"/>
      <c r="E1023" s="117"/>
      <c r="F1023" s="117"/>
      <c r="G1023" s="110" t="s">
        <v>67</v>
      </c>
      <c r="H1023" s="122">
        <v>2175.1884</v>
      </c>
      <c r="I1023" s="122">
        <v>2158.2150000000001</v>
      </c>
      <c r="J1023" s="123">
        <v>4333.4032999999999</v>
      </c>
      <c r="K1023">
        <v>1683</v>
      </c>
      <c r="L1023">
        <v>1705</v>
      </c>
      <c r="M1023">
        <v>58</v>
      </c>
      <c r="N1023">
        <v>3446</v>
      </c>
      <c r="O1023">
        <v>1261</v>
      </c>
      <c r="P1023">
        <v>1248</v>
      </c>
      <c r="Q1023">
        <v>35</v>
      </c>
      <c r="R1023">
        <v>2544</v>
      </c>
      <c r="S1023" s="105">
        <f>Table1[[#This Row],[Female Voters]]/Table1[[#This Row],[Female Population]]</f>
        <v>0.77372608276138288</v>
      </c>
      <c r="T1023" s="94">
        <f>Table1[[#This Row],[Male Voters]]/Table1[[#This Row],[Male Population]]</f>
        <v>0.79000470296054837</v>
      </c>
      <c r="U1023" s="94">
        <f>Table1[[#This Row],[Total Voters]]/Table1[[#This Row],[Total Population]]</f>
        <v>0.79521792951973802</v>
      </c>
      <c r="V1023" s="94">
        <f>Table1[[#This Row],[Female Ballots]]/Table1[[#This Row],[Female Population]]</f>
        <v>0.57971989920505274</v>
      </c>
      <c r="W1023" s="94">
        <f>Table1[[#This Row],[Male Ballots]]/Table1[[#This Row],[Male Population]]</f>
        <v>0.57825564181511102</v>
      </c>
      <c r="X1023" s="94">
        <f>Table1[[#This Row],[Total Ballots]]/Table1[[#This Row],[Total Population]]</f>
        <v>0.58706744419565104</v>
      </c>
      <c r="Y1023" s="94">
        <f>Table1[[#This Row],[Female Ballots]]/Table1[[#This Row],[Female Voters]]</f>
        <v>0.74925727866904335</v>
      </c>
      <c r="Z1023" s="95">
        <f>Table1[[#This Row],[Male Ballots]]/Table1[[#This Row],[Male Voters]]</f>
        <v>0.73196480938416419</v>
      </c>
      <c r="AA1023" s="94">
        <f>Table1[[#This Row],[Total Ballots]]/Table1[[#This Row],[Total Voters]]</f>
        <v>0.73824724318049917</v>
      </c>
    </row>
    <row r="1024" spans="1:27" s="7" customFormat="1" x14ac:dyDescent="0.35">
      <c r="A1024" s="102" t="s">
        <v>55</v>
      </c>
      <c r="B1024" s="103">
        <v>2024</v>
      </c>
      <c r="C1024" s="17" t="s">
        <v>81</v>
      </c>
      <c r="D1024" s="116"/>
      <c r="E1024" s="117"/>
      <c r="F1024" s="117"/>
      <c r="G1024" s="110" t="s">
        <v>79</v>
      </c>
      <c r="H1024" s="122">
        <v>374285.90700000001</v>
      </c>
      <c r="I1024" s="122">
        <v>361047.75299999991</v>
      </c>
      <c r="J1024" s="123">
        <v>735333.64999999991</v>
      </c>
      <c r="K1024">
        <v>275945</v>
      </c>
      <c r="L1024">
        <v>254096</v>
      </c>
      <c r="M1024">
        <v>11617</v>
      </c>
      <c r="N1024">
        <v>541658</v>
      </c>
      <c r="O1024">
        <v>110946</v>
      </c>
      <c r="P1024">
        <v>97710</v>
      </c>
      <c r="Q1024">
        <v>4212</v>
      </c>
      <c r="R1024">
        <v>212868</v>
      </c>
      <c r="S1024" s="105">
        <f>Table1[[#This Row],[Female Voters]]/Table1[[#This Row],[Female Population]]</f>
        <v>0.7372572539847192</v>
      </c>
      <c r="T1024" s="94">
        <f>Table1[[#This Row],[Male Voters]]/Table1[[#This Row],[Male Population]]</f>
        <v>0.70377394095013257</v>
      </c>
      <c r="U1024" s="94">
        <f>Table1[[#This Row],[Total Voters]]/Table1[[#This Row],[Total Population]]</f>
        <v>0.73661527661626813</v>
      </c>
      <c r="V1024" s="94">
        <f>Table1[[#This Row],[Female Ballots]]/Table1[[#This Row],[Female Population]]</f>
        <v>0.29642045806442829</v>
      </c>
      <c r="W1024" s="94">
        <f>Table1[[#This Row],[Male Ballots]]/Table1[[#This Row],[Male Population]]</f>
        <v>0.27062902119764759</v>
      </c>
      <c r="X1024" s="94">
        <f>Table1[[#This Row],[Total Ballots]]/Table1[[#This Row],[Total Population]]</f>
        <v>0.28948491613296906</v>
      </c>
      <c r="Y1024" s="94">
        <f>Table1[[#This Row],[Female Ballots]]/Table1[[#This Row],[Female Voters]]</f>
        <v>0.40205838119915199</v>
      </c>
      <c r="Z1024" s="95">
        <f>Table1[[#This Row],[Male Ballots]]/Table1[[#This Row],[Male Voters]]</f>
        <v>0.38453970153013034</v>
      </c>
      <c r="AA1024" s="94">
        <f>Table1[[#This Row],[Total Ballots]]/Table1[[#This Row],[Total Voters]]</f>
        <v>0.39299336481691399</v>
      </c>
    </row>
    <row r="1025" spans="1:27" s="7" customFormat="1" x14ac:dyDescent="0.35">
      <c r="A1025" s="102" t="s">
        <v>55</v>
      </c>
      <c r="B1025" s="103">
        <v>2024</v>
      </c>
      <c r="C1025" s="17" t="s">
        <v>81</v>
      </c>
      <c r="D1025" s="116"/>
      <c r="E1025" s="117"/>
      <c r="F1025" s="117"/>
      <c r="G1025" s="110" t="s">
        <v>62</v>
      </c>
      <c r="H1025" s="122">
        <v>40255.212</v>
      </c>
      <c r="I1025" s="122">
        <v>45354.002999999997</v>
      </c>
      <c r="J1025" s="123">
        <v>85609.21</v>
      </c>
      <c r="K1025">
        <v>25781</v>
      </c>
      <c r="L1025">
        <v>25949</v>
      </c>
      <c r="M1025">
        <v>1814</v>
      </c>
      <c r="N1025">
        <v>53544</v>
      </c>
      <c r="O1025">
        <v>4485</v>
      </c>
      <c r="P1025">
        <v>4339</v>
      </c>
      <c r="Q1025">
        <v>536</v>
      </c>
      <c r="R1025">
        <v>9360</v>
      </c>
      <c r="S1025" s="105">
        <f>Table1[[#This Row],[Female Voters]]/Table1[[#This Row],[Female Population]]</f>
        <v>0.64043880827158484</v>
      </c>
      <c r="T1025" s="94">
        <f>Table1[[#This Row],[Male Voters]]/Table1[[#This Row],[Male Population]]</f>
        <v>0.57214354375731735</v>
      </c>
      <c r="U1025" s="94">
        <f>Table1[[#This Row],[Total Voters]]/Table1[[#This Row],[Total Population]]</f>
        <v>0.62544672471571683</v>
      </c>
      <c r="V1025" s="94">
        <f>Table1[[#This Row],[Female Ballots]]/Table1[[#This Row],[Female Population]]</f>
        <v>0.11141414433490004</v>
      </c>
      <c r="W1025" s="94">
        <f>Table1[[#This Row],[Male Ballots]]/Table1[[#This Row],[Male Population]]</f>
        <v>9.5669614873906503E-2</v>
      </c>
      <c r="X1025" s="94">
        <f>Table1[[#This Row],[Total Ballots]]/Table1[[#This Row],[Total Population]]</f>
        <v>0.10933403076608228</v>
      </c>
      <c r="Y1025" s="94">
        <f>Table1[[#This Row],[Female Ballots]]/Table1[[#This Row],[Female Voters]]</f>
        <v>0.17396532330010472</v>
      </c>
      <c r="Z1025" s="95">
        <f>Table1[[#This Row],[Male Ballots]]/Table1[[#This Row],[Male Voters]]</f>
        <v>0.16721260934910787</v>
      </c>
      <c r="AA1025" s="94">
        <f>Table1[[#This Row],[Total Ballots]]/Table1[[#This Row],[Total Voters]]</f>
        <v>0.17480950246526222</v>
      </c>
    </row>
    <row r="1026" spans="1:27" s="7" customFormat="1" x14ac:dyDescent="0.35">
      <c r="A1026" s="102" t="s">
        <v>55</v>
      </c>
      <c r="B1026" s="103">
        <v>2024</v>
      </c>
      <c r="C1026" s="17" t="s">
        <v>81</v>
      </c>
      <c r="D1026" s="116"/>
      <c r="E1026" s="117"/>
      <c r="F1026" s="117"/>
      <c r="G1026" s="110" t="s">
        <v>63</v>
      </c>
      <c r="H1026" s="122">
        <v>63991.509999999995</v>
      </c>
      <c r="I1026" s="122">
        <v>66782.239999999991</v>
      </c>
      <c r="J1026" s="123">
        <v>130773.75</v>
      </c>
      <c r="K1026">
        <v>48077</v>
      </c>
      <c r="L1026">
        <v>45929</v>
      </c>
      <c r="M1026">
        <v>2649</v>
      </c>
      <c r="N1026">
        <v>96655</v>
      </c>
      <c r="O1026">
        <v>8913</v>
      </c>
      <c r="P1026">
        <v>7927</v>
      </c>
      <c r="Q1026">
        <v>676</v>
      </c>
      <c r="R1026">
        <v>17516</v>
      </c>
      <c r="S1026" s="105">
        <f>Table1[[#This Row],[Female Voters]]/Table1[[#This Row],[Female Population]]</f>
        <v>0.75130279001073741</v>
      </c>
      <c r="T1026" s="94">
        <f>Table1[[#This Row],[Male Voters]]/Table1[[#This Row],[Male Population]]</f>
        <v>0.68774272920465096</v>
      </c>
      <c r="U1026" s="94">
        <f>Table1[[#This Row],[Total Voters]]/Table1[[#This Row],[Total Population]]</f>
        <v>0.73910092812968964</v>
      </c>
      <c r="V1026" s="94">
        <f>Table1[[#This Row],[Female Ballots]]/Table1[[#This Row],[Female Population]]</f>
        <v>0.13928410190664356</v>
      </c>
      <c r="W1026" s="94">
        <f>Table1[[#This Row],[Male Ballots]]/Table1[[#This Row],[Male Population]]</f>
        <v>0.11869922302696048</v>
      </c>
      <c r="X1026" s="94">
        <f>Table1[[#This Row],[Total Ballots]]/Table1[[#This Row],[Total Population]]</f>
        <v>0.13394125350079814</v>
      </c>
      <c r="Y1026" s="94">
        <f>Table1[[#This Row],[Female Ballots]]/Table1[[#This Row],[Female Voters]]</f>
        <v>0.18539010337583459</v>
      </c>
      <c r="Z1026" s="95">
        <f>Table1[[#This Row],[Male Ballots]]/Table1[[#This Row],[Male Voters]]</f>
        <v>0.17259247969692351</v>
      </c>
      <c r="AA1026" s="94">
        <f>Table1[[#This Row],[Total Ballots]]/Table1[[#This Row],[Total Voters]]</f>
        <v>0.18122187160519374</v>
      </c>
    </row>
    <row r="1027" spans="1:27" s="7" customFormat="1" x14ac:dyDescent="0.35">
      <c r="A1027" s="102" t="s">
        <v>55</v>
      </c>
      <c r="B1027" s="103">
        <v>2024</v>
      </c>
      <c r="C1027" s="17" t="s">
        <v>81</v>
      </c>
      <c r="D1027" s="116"/>
      <c r="E1027" s="117"/>
      <c r="F1027" s="117"/>
      <c r="G1027" s="110" t="s">
        <v>64</v>
      </c>
      <c r="H1027" s="122">
        <v>68378.14</v>
      </c>
      <c r="I1027" s="122">
        <v>67797.84</v>
      </c>
      <c r="J1027" s="123">
        <v>136175.99</v>
      </c>
      <c r="K1027">
        <v>50818</v>
      </c>
      <c r="L1027">
        <v>48095</v>
      </c>
      <c r="M1027">
        <v>2274</v>
      </c>
      <c r="N1027">
        <v>101187</v>
      </c>
      <c r="O1027">
        <v>14043</v>
      </c>
      <c r="P1027">
        <v>12590</v>
      </c>
      <c r="Q1027">
        <v>727</v>
      </c>
      <c r="R1027">
        <v>27360</v>
      </c>
      <c r="S1027" s="105">
        <f>Table1[[#This Row],[Female Voters]]/Table1[[#This Row],[Female Population]]</f>
        <v>0.7431907331787615</v>
      </c>
      <c r="T1027" s="94">
        <f>Table1[[#This Row],[Male Voters]]/Table1[[#This Row],[Male Population]]</f>
        <v>0.70938838169475604</v>
      </c>
      <c r="U1027" s="94">
        <f>Table1[[#This Row],[Total Voters]]/Table1[[#This Row],[Total Population]]</f>
        <v>0.74306050574701166</v>
      </c>
      <c r="V1027" s="94">
        <f>Table1[[#This Row],[Female Ballots]]/Table1[[#This Row],[Female Population]]</f>
        <v>0.20537265272205416</v>
      </c>
      <c r="W1027" s="94">
        <f>Table1[[#This Row],[Male Ballots]]/Table1[[#This Row],[Male Population]]</f>
        <v>0.1856991314177561</v>
      </c>
      <c r="X1027" s="94">
        <f>Table1[[#This Row],[Total Ballots]]/Table1[[#This Row],[Total Population]]</f>
        <v>0.20091647580458202</v>
      </c>
      <c r="Y1027" s="94">
        <f>Table1[[#This Row],[Female Ballots]]/Table1[[#This Row],[Female Voters]]</f>
        <v>0.27633909244755794</v>
      </c>
      <c r="Z1027" s="95">
        <f>Table1[[#This Row],[Male Ballots]]/Table1[[#This Row],[Male Voters]]</f>
        <v>0.26177357313650068</v>
      </c>
      <c r="AA1027" s="94">
        <f>Table1[[#This Row],[Total Ballots]]/Table1[[#This Row],[Total Voters]]</f>
        <v>0.27039046517833321</v>
      </c>
    </row>
    <row r="1028" spans="1:27" s="7" customFormat="1" x14ac:dyDescent="0.35">
      <c r="A1028" s="102" t="s">
        <v>55</v>
      </c>
      <c r="B1028" s="103">
        <v>2024</v>
      </c>
      <c r="C1028" s="17" t="s">
        <v>81</v>
      </c>
      <c r="D1028" s="116"/>
      <c r="E1028" s="117"/>
      <c r="F1028" s="117"/>
      <c r="G1028" s="110" t="s">
        <v>65</v>
      </c>
      <c r="H1028" s="122">
        <v>57035.35</v>
      </c>
      <c r="I1028" s="122">
        <v>55598.3</v>
      </c>
      <c r="J1028" s="123">
        <v>112633.65</v>
      </c>
      <c r="K1028">
        <v>43116</v>
      </c>
      <c r="L1028">
        <v>40642</v>
      </c>
      <c r="M1028">
        <v>1498</v>
      </c>
      <c r="N1028">
        <v>85256</v>
      </c>
      <c r="O1028">
        <v>15377</v>
      </c>
      <c r="P1028">
        <v>13881</v>
      </c>
      <c r="Q1028">
        <v>475</v>
      </c>
      <c r="R1028">
        <v>29733</v>
      </c>
      <c r="S1028" s="105">
        <f>Table1[[#This Row],[Female Voters]]/Table1[[#This Row],[Female Population]]</f>
        <v>0.75595222962601261</v>
      </c>
      <c r="T1028" s="94">
        <f>Table1[[#This Row],[Male Voters]]/Table1[[#This Row],[Male Population]]</f>
        <v>0.73099357354451477</v>
      </c>
      <c r="U1028" s="94">
        <f>Table1[[#This Row],[Total Voters]]/Table1[[#This Row],[Total Population]]</f>
        <v>0.75693187604237278</v>
      </c>
      <c r="V1028" s="94">
        <f>Table1[[#This Row],[Female Ballots]]/Table1[[#This Row],[Female Population]]</f>
        <v>0.26960472759437787</v>
      </c>
      <c r="W1028" s="94">
        <f>Table1[[#This Row],[Male Ballots]]/Table1[[#This Row],[Male Population]]</f>
        <v>0.24966590705111485</v>
      </c>
      <c r="X1028" s="94">
        <f>Table1[[#This Row],[Total Ballots]]/Table1[[#This Row],[Total Population]]</f>
        <v>0.26397972541953496</v>
      </c>
      <c r="Y1028" s="94">
        <f>Table1[[#This Row],[Female Ballots]]/Table1[[#This Row],[Female Voters]]</f>
        <v>0.35664254569069487</v>
      </c>
      <c r="Z1028" s="95">
        <f>Table1[[#This Row],[Male Ballots]]/Table1[[#This Row],[Male Voters]]</f>
        <v>0.3415432311401998</v>
      </c>
      <c r="AA1028" s="94">
        <f>Table1[[#This Row],[Total Ballots]]/Table1[[#This Row],[Total Voters]]</f>
        <v>0.34874964811860748</v>
      </c>
    </row>
    <row r="1029" spans="1:27" s="7" customFormat="1" x14ac:dyDescent="0.35">
      <c r="A1029" s="102" t="s">
        <v>55</v>
      </c>
      <c r="B1029" s="103">
        <v>2024</v>
      </c>
      <c r="C1029" s="17" t="s">
        <v>81</v>
      </c>
      <c r="D1029" s="116"/>
      <c r="E1029" s="117"/>
      <c r="F1029" s="117"/>
      <c r="G1029" s="110" t="s">
        <v>66</v>
      </c>
      <c r="H1029" s="122">
        <v>57171.82</v>
      </c>
      <c r="I1029" s="122">
        <v>54495.899999999994</v>
      </c>
      <c r="J1029" s="123">
        <v>111667.72</v>
      </c>
      <c r="K1029">
        <v>45733</v>
      </c>
      <c r="L1029">
        <v>42332</v>
      </c>
      <c r="M1029">
        <v>1732</v>
      </c>
      <c r="N1029">
        <v>89797</v>
      </c>
      <c r="O1029">
        <v>21862</v>
      </c>
      <c r="P1029">
        <v>19684</v>
      </c>
      <c r="Q1029">
        <v>693</v>
      </c>
      <c r="R1029">
        <v>42239</v>
      </c>
      <c r="S1029" s="105">
        <f>Table1[[#This Row],[Female Voters]]/Table1[[#This Row],[Female Population]]</f>
        <v>0.7999220595041403</v>
      </c>
      <c r="T1029" s="94">
        <f>Table1[[#This Row],[Male Voters]]/Table1[[#This Row],[Male Population]]</f>
        <v>0.77679238254620997</v>
      </c>
      <c r="U1029" s="94">
        <f>Table1[[#This Row],[Total Voters]]/Table1[[#This Row],[Total Population]]</f>
        <v>0.80414465344147801</v>
      </c>
      <c r="V1029" s="94">
        <f>Table1[[#This Row],[Female Ballots]]/Table1[[#This Row],[Female Population]]</f>
        <v>0.38239118502786862</v>
      </c>
      <c r="W1029" s="94">
        <f>Table1[[#This Row],[Male Ballots]]/Table1[[#This Row],[Male Population]]</f>
        <v>0.36120148488234899</v>
      </c>
      <c r="X1029" s="94">
        <f>Table1[[#This Row],[Total Ballots]]/Table1[[#This Row],[Total Population]]</f>
        <v>0.37825613346453207</v>
      </c>
      <c r="Y1029" s="94">
        <f>Table1[[#This Row],[Female Ballots]]/Table1[[#This Row],[Female Voters]]</f>
        <v>0.47803555419500143</v>
      </c>
      <c r="Z1029" s="95">
        <f>Table1[[#This Row],[Male Ballots]]/Table1[[#This Row],[Male Voters]]</f>
        <v>0.4649910233393178</v>
      </c>
      <c r="AA1029" s="94">
        <f>Table1[[#This Row],[Total Ballots]]/Table1[[#This Row],[Total Voters]]</f>
        <v>0.47038319765693731</v>
      </c>
    </row>
    <row r="1030" spans="1:27" s="7" customFormat="1" x14ac:dyDescent="0.35">
      <c r="A1030" s="102" t="s">
        <v>55</v>
      </c>
      <c r="B1030" s="103">
        <v>2024</v>
      </c>
      <c r="C1030" s="17" t="s">
        <v>81</v>
      </c>
      <c r="D1030" s="116"/>
      <c r="E1030" s="117"/>
      <c r="F1030" s="117"/>
      <c r="G1030" s="110" t="s">
        <v>67</v>
      </c>
      <c r="H1030" s="122">
        <v>87453.875</v>
      </c>
      <c r="I1030" s="122">
        <v>71019.47</v>
      </c>
      <c r="J1030" s="123">
        <v>158473.32999999999</v>
      </c>
      <c r="K1030">
        <v>62420</v>
      </c>
      <c r="L1030">
        <v>51149</v>
      </c>
      <c r="M1030">
        <v>1650</v>
      </c>
      <c r="N1030">
        <v>115219</v>
      </c>
      <c r="O1030">
        <v>46266</v>
      </c>
      <c r="P1030">
        <v>39289</v>
      </c>
      <c r="Q1030">
        <v>1105</v>
      </c>
      <c r="R1030">
        <v>86660</v>
      </c>
      <c r="S1030" s="105">
        <f>Table1[[#This Row],[Female Voters]]/Table1[[#This Row],[Female Population]]</f>
        <v>0.71374767556040253</v>
      </c>
      <c r="T1030" s="94">
        <f>Table1[[#This Row],[Male Voters]]/Table1[[#This Row],[Male Population]]</f>
        <v>0.72021095060270091</v>
      </c>
      <c r="U1030" s="94">
        <f>Table1[[#This Row],[Total Voters]]/Table1[[#This Row],[Total Population]]</f>
        <v>0.7270560920250746</v>
      </c>
      <c r="V1030" s="94">
        <f>Table1[[#This Row],[Female Ballots]]/Table1[[#This Row],[Female Population]]</f>
        <v>0.52903316176670279</v>
      </c>
      <c r="W1030" s="94">
        <f>Table1[[#This Row],[Male Ballots]]/Table1[[#This Row],[Male Population]]</f>
        <v>0.55321449174430615</v>
      </c>
      <c r="X1030" s="94">
        <f>Table1[[#This Row],[Total Ballots]]/Table1[[#This Row],[Total Population]]</f>
        <v>0.5468428031391781</v>
      </c>
      <c r="Y1030" s="94">
        <f>Table1[[#This Row],[Female Ballots]]/Table1[[#This Row],[Female Voters]]</f>
        <v>0.74120474206984943</v>
      </c>
      <c r="Z1030" s="95">
        <f>Table1[[#This Row],[Male Ballots]]/Table1[[#This Row],[Male Voters]]</f>
        <v>0.76812840915755931</v>
      </c>
      <c r="AA1030" s="94">
        <f>Table1[[#This Row],[Total Ballots]]/Table1[[#This Row],[Total Voters]]</f>
        <v>0.75213289474826206</v>
      </c>
    </row>
    <row r="1031" spans="1:27" s="7" customFormat="1" x14ac:dyDescent="0.35">
      <c r="A1031" s="102" t="s">
        <v>23</v>
      </c>
      <c r="B1031" s="103">
        <v>2024</v>
      </c>
      <c r="C1031" s="17" t="s">
        <v>81</v>
      </c>
      <c r="D1031" s="116"/>
      <c r="E1031" s="117"/>
      <c r="F1031" s="117"/>
      <c r="G1031" s="110" t="s">
        <v>79</v>
      </c>
      <c r="H1031" s="122">
        <v>8298.9817999999996</v>
      </c>
      <c r="I1031" s="122">
        <v>7705.06052</v>
      </c>
      <c r="J1031" s="123">
        <v>16004.042699999998</v>
      </c>
      <c r="K1031">
        <v>7268</v>
      </c>
      <c r="L1031">
        <v>6807</v>
      </c>
      <c r="M1031">
        <v>435</v>
      </c>
      <c r="N1031">
        <v>14510</v>
      </c>
      <c r="O1031">
        <v>4343</v>
      </c>
      <c r="P1031">
        <v>3757</v>
      </c>
      <c r="Q1031">
        <v>206</v>
      </c>
      <c r="R1031">
        <v>8306</v>
      </c>
      <c r="S1031" s="105">
        <f>Table1[[#This Row],[Female Voters]]/Table1[[#This Row],[Female Population]]</f>
        <v>0.87577008543385415</v>
      </c>
      <c r="T1031" s="94">
        <f>Table1[[#This Row],[Male Voters]]/Table1[[#This Row],[Male Population]]</f>
        <v>0.88344536455373612</v>
      </c>
      <c r="U1031" s="94">
        <f>Table1[[#This Row],[Total Voters]]/Table1[[#This Row],[Total Population]]</f>
        <v>0.90664591890897672</v>
      </c>
      <c r="V1031" s="94">
        <f>Table1[[#This Row],[Female Ballots]]/Table1[[#This Row],[Female Population]]</f>
        <v>0.52331720982928298</v>
      </c>
      <c r="W1031" s="94">
        <f>Table1[[#This Row],[Male Ballots]]/Table1[[#This Row],[Male Population]]</f>
        <v>0.48760162107071936</v>
      </c>
      <c r="X1031" s="94">
        <f>Table1[[#This Row],[Total Ballots]]/Table1[[#This Row],[Total Population]]</f>
        <v>0.51899386646850176</v>
      </c>
      <c r="Y1031" s="94">
        <f>Table1[[#This Row],[Female Ballots]]/Table1[[#This Row],[Female Voters]]</f>
        <v>0.59755090809025868</v>
      </c>
      <c r="Z1031" s="95">
        <f>Table1[[#This Row],[Male Ballots]]/Table1[[#This Row],[Male Voters]]</f>
        <v>0.55193183487586306</v>
      </c>
      <c r="AA1031" s="94">
        <f>Table1[[#This Row],[Total Ballots]]/Table1[[#This Row],[Total Voters]]</f>
        <v>0.57243280496209514</v>
      </c>
    </row>
    <row r="1032" spans="1:27" s="7" customFormat="1" x14ac:dyDescent="0.35">
      <c r="A1032" s="102" t="s">
        <v>23</v>
      </c>
      <c r="B1032" s="103">
        <v>2024</v>
      </c>
      <c r="C1032" s="17" t="s">
        <v>81</v>
      </c>
      <c r="D1032" s="116"/>
      <c r="E1032" s="117"/>
      <c r="F1032" s="117"/>
      <c r="G1032" s="110" t="s">
        <v>62</v>
      </c>
      <c r="H1032" s="122">
        <v>472.42139999999995</v>
      </c>
      <c r="I1032" s="122">
        <v>431.80602000000005</v>
      </c>
      <c r="J1032" s="123">
        <v>904.2274000000001</v>
      </c>
      <c r="K1032">
        <v>360</v>
      </c>
      <c r="L1032">
        <v>347</v>
      </c>
      <c r="M1032">
        <v>39</v>
      </c>
      <c r="N1032">
        <v>746</v>
      </c>
      <c r="O1032">
        <v>90</v>
      </c>
      <c r="P1032">
        <v>88</v>
      </c>
      <c r="Q1032">
        <v>17</v>
      </c>
      <c r="R1032">
        <v>195</v>
      </c>
      <c r="S1032" s="105">
        <f>Table1[[#This Row],[Female Voters]]/Table1[[#This Row],[Female Population]]</f>
        <v>0.76203152524419948</v>
      </c>
      <c r="T1032" s="94">
        <f>Table1[[#This Row],[Male Voters]]/Table1[[#This Row],[Male Population]]</f>
        <v>0.80360158017250427</v>
      </c>
      <c r="U1032" s="94">
        <f>Table1[[#This Row],[Total Voters]]/Table1[[#This Row],[Total Population]]</f>
        <v>0.82501370783499806</v>
      </c>
      <c r="V1032" s="94">
        <f>Table1[[#This Row],[Female Ballots]]/Table1[[#This Row],[Female Population]]</f>
        <v>0.19050788131104987</v>
      </c>
      <c r="W1032" s="94">
        <f>Table1[[#This Row],[Male Ballots]]/Table1[[#This Row],[Male Population]]</f>
        <v>0.20379521341550538</v>
      </c>
      <c r="X1032" s="94">
        <f>Table1[[#This Row],[Total Ballots]]/Table1[[#This Row],[Total Population]]</f>
        <v>0.21565371719547535</v>
      </c>
      <c r="Y1032" s="94">
        <f>Table1[[#This Row],[Female Ballots]]/Table1[[#This Row],[Female Voters]]</f>
        <v>0.25</v>
      </c>
      <c r="Z1032" s="95">
        <f>Table1[[#This Row],[Male Ballots]]/Table1[[#This Row],[Male Voters]]</f>
        <v>0.25360230547550433</v>
      </c>
      <c r="AA1032" s="94">
        <f>Table1[[#This Row],[Total Ballots]]/Table1[[#This Row],[Total Voters]]</f>
        <v>0.26139410187667561</v>
      </c>
    </row>
    <row r="1033" spans="1:27" s="7" customFormat="1" x14ac:dyDescent="0.35">
      <c r="A1033" s="102" t="s">
        <v>23</v>
      </c>
      <c r="B1033" s="103">
        <v>2024</v>
      </c>
      <c r="C1033" s="17" t="s">
        <v>81</v>
      </c>
      <c r="D1033" s="116"/>
      <c r="E1033" s="117"/>
      <c r="F1033" s="117"/>
      <c r="G1033" s="110" t="s">
        <v>63</v>
      </c>
      <c r="H1033" s="122">
        <v>725.45669999999996</v>
      </c>
      <c r="I1033" s="122">
        <v>718.46900000000005</v>
      </c>
      <c r="J1033" s="123">
        <v>1443.9257</v>
      </c>
      <c r="K1033">
        <v>669</v>
      </c>
      <c r="L1033">
        <v>622</v>
      </c>
      <c r="M1033">
        <v>68</v>
      </c>
      <c r="N1033">
        <v>1359</v>
      </c>
      <c r="O1033">
        <v>184</v>
      </c>
      <c r="P1033">
        <v>141</v>
      </c>
      <c r="Q1033">
        <v>26</v>
      </c>
      <c r="R1033">
        <v>351</v>
      </c>
      <c r="S1033" s="105">
        <f>Table1[[#This Row],[Female Voters]]/Table1[[#This Row],[Female Population]]</f>
        <v>0.92217771232935064</v>
      </c>
      <c r="T1033" s="94">
        <f>Table1[[#This Row],[Male Voters]]/Table1[[#This Row],[Male Population]]</f>
        <v>0.86572976704631643</v>
      </c>
      <c r="U1033" s="94">
        <f>Table1[[#This Row],[Total Voters]]/Table1[[#This Row],[Total Population]]</f>
        <v>0.9411841620382545</v>
      </c>
      <c r="V1033" s="94">
        <f>Table1[[#This Row],[Female Ballots]]/Table1[[#This Row],[Female Population]]</f>
        <v>0.25363333194110693</v>
      </c>
      <c r="W1033" s="94">
        <f>Table1[[#This Row],[Male Ballots]]/Table1[[#This Row],[Male Population]]</f>
        <v>0.1962506385104994</v>
      </c>
      <c r="X1033" s="94">
        <f>Table1[[#This Row],[Total Ballots]]/Table1[[#This Row],[Total Population]]</f>
        <v>0.24308730012908558</v>
      </c>
      <c r="Y1033" s="94">
        <f>Table1[[#This Row],[Female Ballots]]/Table1[[#This Row],[Female Voters]]</f>
        <v>0.27503736920777277</v>
      </c>
      <c r="Z1033" s="95">
        <f>Table1[[#This Row],[Male Ballots]]/Table1[[#This Row],[Male Voters]]</f>
        <v>0.22668810289389069</v>
      </c>
      <c r="AA1033" s="94">
        <f>Table1[[#This Row],[Total Ballots]]/Table1[[#This Row],[Total Voters]]</f>
        <v>0.25827814569536423</v>
      </c>
    </row>
    <row r="1034" spans="1:27" s="7" customFormat="1" x14ac:dyDescent="0.35">
      <c r="A1034" s="102" t="s">
        <v>23</v>
      </c>
      <c r="B1034" s="103">
        <v>2024</v>
      </c>
      <c r="C1034" s="17" t="s">
        <v>81</v>
      </c>
      <c r="D1034" s="116"/>
      <c r="E1034" s="117"/>
      <c r="F1034" s="117"/>
      <c r="G1034" s="110" t="s">
        <v>64</v>
      </c>
      <c r="H1034" s="122">
        <v>1007.6222</v>
      </c>
      <c r="I1034" s="122">
        <v>1002.7017</v>
      </c>
      <c r="J1034" s="123">
        <v>2010.3240999999998</v>
      </c>
      <c r="K1034">
        <v>901</v>
      </c>
      <c r="L1034">
        <v>841</v>
      </c>
      <c r="M1034">
        <v>82</v>
      </c>
      <c r="N1034">
        <v>1824</v>
      </c>
      <c r="O1034">
        <v>350</v>
      </c>
      <c r="P1034">
        <v>303</v>
      </c>
      <c r="Q1034">
        <v>28</v>
      </c>
      <c r="R1034">
        <v>681</v>
      </c>
      <c r="S1034" s="105">
        <f>Table1[[#This Row],[Female Voters]]/Table1[[#This Row],[Female Population]]</f>
        <v>0.89418434806220026</v>
      </c>
      <c r="T1034" s="94">
        <f>Table1[[#This Row],[Male Voters]]/Table1[[#This Row],[Male Population]]</f>
        <v>0.83873399237280644</v>
      </c>
      <c r="U1034" s="94">
        <f>Table1[[#This Row],[Total Voters]]/Table1[[#This Row],[Total Population]]</f>
        <v>0.90731638744220411</v>
      </c>
      <c r="V1034" s="94">
        <f>Table1[[#This Row],[Female Ballots]]/Table1[[#This Row],[Female Population]]</f>
        <v>0.34735241045701454</v>
      </c>
      <c r="W1034" s="94">
        <f>Table1[[#This Row],[Male Ballots]]/Table1[[#This Row],[Male Population]]</f>
        <v>0.30218359059329408</v>
      </c>
      <c r="X1034" s="94">
        <f>Table1[[#This Row],[Total Ballots]]/Table1[[#This Row],[Total Population]]</f>
        <v>0.33875134860095446</v>
      </c>
      <c r="Y1034" s="94">
        <f>Table1[[#This Row],[Female Ballots]]/Table1[[#This Row],[Female Voters]]</f>
        <v>0.38845726970033295</v>
      </c>
      <c r="Z1034" s="95">
        <f>Table1[[#This Row],[Male Ballots]]/Table1[[#This Row],[Male Voters]]</f>
        <v>0.36028537455410226</v>
      </c>
      <c r="AA1034" s="94">
        <f>Table1[[#This Row],[Total Ballots]]/Table1[[#This Row],[Total Voters]]</f>
        <v>0.37335526315789475</v>
      </c>
    </row>
    <row r="1035" spans="1:27" s="7" customFormat="1" x14ac:dyDescent="0.35">
      <c r="A1035" s="102" t="s">
        <v>23</v>
      </c>
      <c r="B1035" s="103">
        <v>2024</v>
      </c>
      <c r="C1035" s="17" t="s">
        <v>81</v>
      </c>
      <c r="D1035" s="116"/>
      <c r="E1035" s="117"/>
      <c r="F1035" s="117"/>
      <c r="G1035" s="110" t="s">
        <v>65</v>
      </c>
      <c r="H1035" s="122">
        <v>1036.7712000000001</v>
      </c>
      <c r="I1035" s="122">
        <v>998.35739999999998</v>
      </c>
      <c r="J1035" s="123">
        <v>2035.1280000000002</v>
      </c>
      <c r="K1035">
        <v>943</v>
      </c>
      <c r="L1035">
        <v>935</v>
      </c>
      <c r="M1035">
        <v>67</v>
      </c>
      <c r="N1035">
        <v>1945</v>
      </c>
      <c r="O1035">
        <v>431</v>
      </c>
      <c r="P1035">
        <v>347</v>
      </c>
      <c r="Q1035">
        <v>31</v>
      </c>
      <c r="R1035">
        <v>809</v>
      </c>
      <c r="S1035" s="105">
        <f>Table1[[#This Row],[Female Voters]]/Table1[[#This Row],[Female Population]]</f>
        <v>0.90955458639283182</v>
      </c>
      <c r="T1035" s="94">
        <f>Table1[[#This Row],[Male Voters]]/Table1[[#This Row],[Male Population]]</f>
        <v>0.93653835790669759</v>
      </c>
      <c r="U1035" s="94">
        <f>Table1[[#This Row],[Total Voters]]/Table1[[#This Row],[Total Population]]</f>
        <v>0.95571384207774635</v>
      </c>
      <c r="V1035" s="94">
        <f>Table1[[#This Row],[Female Ballots]]/Table1[[#This Row],[Female Population]]</f>
        <v>0.41571370809682978</v>
      </c>
      <c r="W1035" s="94">
        <f>Table1[[#This Row],[Male Ballots]]/Table1[[#This Row],[Male Population]]</f>
        <v>0.34757091999318079</v>
      </c>
      <c r="X1035" s="94">
        <f>Table1[[#This Row],[Total Ballots]]/Table1[[#This Row],[Total Population]]</f>
        <v>0.39751799395418858</v>
      </c>
      <c r="Y1035" s="94">
        <f>Table1[[#This Row],[Female Ballots]]/Table1[[#This Row],[Female Voters]]</f>
        <v>0.45705196182396607</v>
      </c>
      <c r="Z1035" s="95">
        <f>Table1[[#This Row],[Male Ballots]]/Table1[[#This Row],[Male Voters]]</f>
        <v>0.37112299465240639</v>
      </c>
      <c r="AA1035" s="94">
        <f>Table1[[#This Row],[Total Ballots]]/Table1[[#This Row],[Total Voters]]</f>
        <v>0.41593830334190229</v>
      </c>
    </row>
    <row r="1036" spans="1:27" s="7" customFormat="1" x14ac:dyDescent="0.35">
      <c r="A1036" s="102" t="s">
        <v>23</v>
      </c>
      <c r="B1036" s="103">
        <v>2024</v>
      </c>
      <c r="C1036" s="17" t="s">
        <v>81</v>
      </c>
      <c r="D1036" s="116"/>
      <c r="E1036" s="117"/>
      <c r="F1036" s="117"/>
      <c r="G1036" s="110" t="s">
        <v>66</v>
      </c>
      <c r="H1036" s="122">
        <v>1383.9204</v>
      </c>
      <c r="I1036" s="122">
        <v>1260.3692999999998</v>
      </c>
      <c r="J1036" s="123">
        <v>2644.29</v>
      </c>
      <c r="K1036">
        <v>1356</v>
      </c>
      <c r="L1036">
        <v>1201</v>
      </c>
      <c r="M1036">
        <v>70</v>
      </c>
      <c r="N1036">
        <v>2627</v>
      </c>
      <c r="O1036">
        <v>731</v>
      </c>
      <c r="P1036">
        <v>606</v>
      </c>
      <c r="Q1036">
        <v>30</v>
      </c>
      <c r="R1036">
        <v>1367</v>
      </c>
      <c r="S1036" s="105">
        <f>Table1[[#This Row],[Female Voters]]/Table1[[#This Row],[Female Population]]</f>
        <v>0.9798251402320538</v>
      </c>
      <c r="T1036" s="94">
        <f>Table1[[#This Row],[Male Voters]]/Table1[[#This Row],[Male Population]]</f>
        <v>0.95289531409563855</v>
      </c>
      <c r="U1036" s="94">
        <f>Table1[[#This Row],[Total Voters]]/Table1[[#This Row],[Total Population]]</f>
        <v>0.99346138282866103</v>
      </c>
      <c r="V1036" s="94">
        <f>Table1[[#This Row],[Female Ballots]]/Table1[[#This Row],[Female Population]]</f>
        <v>0.52820957043483141</v>
      </c>
      <c r="W1036" s="94">
        <f>Table1[[#This Row],[Male Ballots]]/Table1[[#This Row],[Male Population]]</f>
        <v>0.48081145740379433</v>
      </c>
      <c r="X1036" s="94">
        <f>Table1[[#This Row],[Total Ballots]]/Table1[[#This Row],[Total Population]]</f>
        <v>0.51696296548411858</v>
      </c>
      <c r="Y1036" s="94">
        <f>Table1[[#This Row],[Female Ballots]]/Table1[[#This Row],[Female Voters]]</f>
        <v>0.53908554572271383</v>
      </c>
      <c r="Z1036" s="95">
        <f>Table1[[#This Row],[Male Ballots]]/Table1[[#This Row],[Male Voters]]</f>
        <v>0.50457951706910908</v>
      </c>
      <c r="AA1036" s="94">
        <f>Table1[[#This Row],[Total Ballots]]/Table1[[#This Row],[Total Voters]]</f>
        <v>0.52036543585839357</v>
      </c>
    </row>
    <row r="1037" spans="1:27" s="7" customFormat="1" x14ac:dyDescent="0.35">
      <c r="A1037" s="102" t="s">
        <v>23</v>
      </c>
      <c r="B1037" s="103">
        <v>2024</v>
      </c>
      <c r="C1037" s="17" t="s">
        <v>81</v>
      </c>
      <c r="D1037" s="116"/>
      <c r="E1037" s="117"/>
      <c r="F1037" s="117"/>
      <c r="G1037" s="110" t="s">
        <v>67</v>
      </c>
      <c r="H1037" s="122">
        <v>3672.7898999999998</v>
      </c>
      <c r="I1037" s="122">
        <v>3293.3571000000002</v>
      </c>
      <c r="J1037" s="123">
        <v>6966.1475</v>
      </c>
      <c r="K1037">
        <v>3039</v>
      </c>
      <c r="L1037">
        <v>2861</v>
      </c>
      <c r="M1037">
        <v>109</v>
      </c>
      <c r="N1037">
        <v>6009</v>
      </c>
      <c r="O1037">
        <v>2557</v>
      </c>
      <c r="P1037">
        <v>2272</v>
      </c>
      <c r="Q1037">
        <v>74</v>
      </c>
      <c r="R1037">
        <v>4903</v>
      </c>
      <c r="S1037" s="105">
        <f>Table1[[#This Row],[Female Voters]]/Table1[[#This Row],[Female Population]]</f>
        <v>0.82743638562064226</v>
      </c>
      <c r="T1037" s="94">
        <f>Table1[[#This Row],[Male Voters]]/Table1[[#This Row],[Male Population]]</f>
        <v>0.86871842716357717</v>
      </c>
      <c r="U1037" s="94">
        <f>Table1[[#This Row],[Total Voters]]/Table1[[#This Row],[Total Population]]</f>
        <v>0.86260016745267021</v>
      </c>
      <c r="V1037" s="94">
        <f>Table1[[#This Row],[Female Ballots]]/Table1[[#This Row],[Female Population]]</f>
        <v>0.69620099968146831</v>
      </c>
      <c r="W1037" s="94">
        <f>Table1[[#This Row],[Male Ballots]]/Table1[[#This Row],[Male Population]]</f>
        <v>0.68987356396911825</v>
      </c>
      <c r="X1037" s="94">
        <f>Table1[[#This Row],[Total Ballots]]/Table1[[#This Row],[Total Population]]</f>
        <v>0.70383235497095054</v>
      </c>
      <c r="Y1037" s="94">
        <f>Table1[[#This Row],[Female Ballots]]/Table1[[#This Row],[Female Voters]]</f>
        <v>0.84139519578808819</v>
      </c>
      <c r="Z1037" s="95">
        <f>Table1[[#This Row],[Male Ballots]]/Table1[[#This Row],[Male Voters]]</f>
        <v>0.79412792729814752</v>
      </c>
      <c r="AA1037" s="94">
        <f>Table1[[#This Row],[Total Ballots]]/Table1[[#This Row],[Total Voters]]</f>
        <v>0.81594275253785986</v>
      </c>
    </row>
    <row r="1038" spans="1:27" s="7" customFormat="1" x14ac:dyDescent="0.35">
      <c r="A1038" s="102" t="s">
        <v>38</v>
      </c>
      <c r="B1038" s="103">
        <v>2024</v>
      </c>
      <c r="C1038" s="17" t="s">
        <v>81</v>
      </c>
      <c r="D1038" s="116"/>
      <c r="E1038" s="117"/>
      <c r="F1038" s="117"/>
      <c r="G1038" s="110" t="s">
        <v>79</v>
      </c>
      <c r="H1038" s="122">
        <v>54128.664199999999</v>
      </c>
      <c r="I1038" s="122">
        <v>51803.091300000007</v>
      </c>
      <c r="J1038" s="123">
        <v>105931.75599999999</v>
      </c>
      <c r="K1038">
        <v>42963</v>
      </c>
      <c r="L1038">
        <v>39723</v>
      </c>
      <c r="M1038">
        <v>1767</v>
      </c>
      <c r="N1038">
        <v>84453</v>
      </c>
      <c r="O1038">
        <v>19761</v>
      </c>
      <c r="P1038">
        <v>17278</v>
      </c>
      <c r="Q1038">
        <v>647</v>
      </c>
      <c r="R1038">
        <v>37686</v>
      </c>
      <c r="S1038" s="105">
        <f>Table1[[#This Row],[Female Voters]]/Table1[[#This Row],[Female Population]]</f>
        <v>0.79371993813215147</v>
      </c>
      <c r="T1038" s="94">
        <f>Table1[[#This Row],[Male Voters]]/Table1[[#This Row],[Male Population]]</f>
        <v>0.7668075206160524</v>
      </c>
      <c r="U1038" s="94">
        <f>Table1[[#This Row],[Total Voters]]/Table1[[#This Row],[Total Population]]</f>
        <v>0.79723968703020465</v>
      </c>
      <c r="V1038" s="94">
        <f>Table1[[#This Row],[Female Ballots]]/Table1[[#This Row],[Female Population]]</f>
        <v>0.36507459203103704</v>
      </c>
      <c r="W1038" s="94">
        <f>Table1[[#This Row],[Male Ballots]]/Table1[[#This Row],[Male Population]]</f>
        <v>0.33353221914770165</v>
      </c>
      <c r="X1038" s="94">
        <f>Table1[[#This Row],[Total Ballots]]/Table1[[#This Row],[Total Population]]</f>
        <v>0.35575734249133001</v>
      </c>
      <c r="Y1038" s="94">
        <f>Table1[[#This Row],[Female Ballots]]/Table1[[#This Row],[Female Voters]]</f>
        <v>0.45995391383283291</v>
      </c>
      <c r="Z1038" s="95">
        <f>Table1[[#This Row],[Male Ballots]]/Table1[[#This Row],[Male Voters]]</f>
        <v>0.43496211262996248</v>
      </c>
      <c r="AA1038" s="94">
        <f>Table1[[#This Row],[Total Ballots]]/Table1[[#This Row],[Total Voters]]</f>
        <v>0.44623636815743667</v>
      </c>
    </row>
    <row r="1039" spans="1:27" s="7" customFormat="1" x14ac:dyDescent="0.35">
      <c r="A1039" s="102" t="s">
        <v>38</v>
      </c>
      <c r="B1039" s="103">
        <v>2024</v>
      </c>
      <c r="C1039" s="17" t="s">
        <v>81</v>
      </c>
      <c r="D1039" s="116"/>
      <c r="E1039" s="117"/>
      <c r="F1039" s="117"/>
      <c r="G1039" s="110" t="s">
        <v>62</v>
      </c>
      <c r="H1039" s="122">
        <v>4771.4162000000006</v>
      </c>
      <c r="I1039" s="122">
        <v>4934.9493000000002</v>
      </c>
      <c r="J1039" s="123">
        <v>9706.3660000000018</v>
      </c>
      <c r="K1039">
        <v>3381</v>
      </c>
      <c r="L1039">
        <v>3506</v>
      </c>
      <c r="M1039">
        <v>219</v>
      </c>
      <c r="N1039">
        <v>7106</v>
      </c>
      <c r="O1039">
        <v>582</v>
      </c>
      <c r="P1039">
        <v>560</v>
      </c>
      <c r="Q1039">
        <v>52</v>
      </c>
      <c r="R1039">
        <v>1194</v>
      </c>
      <c r="S1039" s="105">
        <f>Table1[[#This Row],[Female Voters]]/Table1[[#This Row],[Female Population]]</f>
        <v>0.70859465162565349</v>
      </c>
      <c r="T1039" s="94">
        <f>Table1[[#This Row],[Male Voters]]/Table1[[#This Row],[Male Population]]</f>
        <v>0.71044296240287608</v>
      </c>
      <c r="U1039" s="94">
        <f>Table1[[#This Row],[Total Voters]]/Table1[[#This Row],[Total Population]]</f>
        <v>0.73209685272531433</v>
      </c>
      <c r="V1039" s="94">
        <f>Table1[[#This Row],[Female Ballots]]/Table1[[#This Row],[Female Population]]</f>
        <v>0.12197636416626156</v>
      </c>
      <c r="W1039" s="94">
        <f>Table1[[#This Row],[Male Ballots]]/Table1[[#This Row],[Male Population]]</f>
        <v>0.11347634311055636</v>
      </c>
      <c r="X1039" s="94">
        <f>Table1[[#This Row],[Total Ballots]]/Table1[[#This Row],[Total Population]]</f>
        <v>0.12301205209034975</v>
      </c>
      <c r="Y1039" s="94">
        <f>Table1[[#This Row],[Female Ballots]]/Table1[[#This Row],[Female Voters]]</f>
        <v>0.17213842058562556</v>
      </c>
      <c r="Z1039" s="95">
        <f>Table1[[#This Row],[Male Ballots]]/Table1[[#This Row],[Male Voters]]</f>
        <v>0.15972618368511124</v>
      </c>
      <c r="AA1039" s="94">
        <f>Table1[[#This Row],[Total Ballots]]/Table1[[#This Row],[Total Voters]]</f>
        <v>0.16802701942020828</v>
      </c>
    </row>
    <row r="1040" spans="1:27" s="7" customFormat="1" x14ac:dyDescent="0.35">
      <c r="A1040" s="102" t="s">
        <v>38</v>
      </c>
      <c r="B1040" s="103">
        <v>2024</v>
      </c>
      <c r="C1040" s="17" t="s">
        <v>81</v>
      </c>
      <c r="D1040" s="116"/>
      <c r="E1040" s="117"/>
      <c r="F1040" s="117"/>
      <c r="G1040" s="110" t="s">
        <v>63</v>
      </c>
      <c r="H1040" s="122">
        <v>7667.8109999999997</v>
      </c>
      <c r="I1040" s="122">
        <v>7884.5460000000003</v>
      </c>
      <c r="J1040" s="123">
        <v>15552.357</v>
      </c>
      <c r="K1040">
        <v>6102</v>
      </c>
      <c r="L1040">
        <v>5905</v>
      </c>
      <c r="M1040">
        <v>357</v>
      </c>
      <c r="N1040">
        <v>12364</v>
      </c>
      <c r="O1040">
        <v>1059</v>
      </c>
      <c r="P1040">
        <v>960</v>
      </c>
      <c r="Q1040">
        <v>91</v>
      </c>
      <c r="R1040">
        <v>2110</v>
      </c>
      <c r="S1040" s="105">
        <f>Table1[[#This Row],[Female Voters]]/Table1[[#This Row],[Female Population]]</f>
        <v>0.79579426253463992</v>
      </c>
      <c r="T1040" s="94">
        <f>Table1[[#This Row],[Male Voters]]/Table1[[#This Row],[Male Population]]</f>
        <v>0.7489334198823876</v>
      </c>
      <c r="U1040" s="94">
        <f>Table1[[#This Row],[Total Voters]]/Table1[[#This Row],[Total Population]]</f>
        <v>0.79499203882729796</v>
      </c>
      <c r="V1040" s="94">
        <f>Table1[[#This Row],[Female Ballots]]/Table1[[#This Row],[Female Population]]</f>
        <v>0.1381098203907217</v>
      </c>
      <c r="W1040" s="94">
        <f>Table1[[#This Row],[Male Ballots]]/Table1[[#This Row],[Male Population]]</f>
        <v>0.12175716902406301</v>
      </c>
      <c r="X1040" s="94">
        <f>Table1[[#This Row],[Total Ballots]]/Table1[[#This Row],[Total Population]]</f>
        <v>0.13567075395710115</v>
      </c>
      <c r="Y1040" s="94">
        <f>Table1[[#This Row],[Female Ballots]]/Table1[[#This Row],[Female Voters]]</f>
        <v>0.1735496558505408</v>
      </c>
      <c r="Z1040" s="95">
        <f>Table1[[#This Row],[Male Ballots]]/Table1[[#This Row],[Male Voters]]</f>
        <v>0.16257408975444537</v>
      </c>
      <c r="AA1040" s="94">
        <f>Table1[[#This Row],[Total Ballots]]/Table1[[#This Row],[Total Voters]]</f>
        <v>0.17065674538984146</v>
      </c>
    </row>
    <row r="1041" spans="1:27" s="7" customFormat="1" x14ac:dyDescent="0.35">
      <c r="A1041" s="106" t="s">
        <v>38</v>
      </c>
      <c r="B1041" s="103">
        <v>2024</v>
      </c>
      <c r="C1041" s="17" t="s">
        <v>81</v>
      </c>
      <c r="D1041" s="116"/>
      <c r="E1041" s="117"/>
      <c r="F1041" s="117"/>
      <c r="G1041" s="110" t="s">
        <v>64</v>
      </c>
      <c r="H1041" s="122">
        <v>8368.9979999999996</v>
      </c>
      <c r="I1041" s="122">
        <v>8579.348</v>
      </c>
      <c r="J1041" s="123">
        <v>16948.345999999998</v>
      </c>
      <c r="K1041">
        <v>6254</v>
      </c>
      <c r="L1041">
        <v>6070</v>
      </c>
      <c r="M1041">
        <v>296</v>
      </c>
      <c r="N1041">
        <v>12620</v>
      </c>
      <c r="O1041">
        <v>1714</v>
      </c>
      <c r="P1041">
        <v>1554</v>
      </c>
      <c r="Q1041">
        <v>89</v>
      </c>
      <c r="R1041">
        <v>3357</v>
      </c>
      <c r="S1041" s="105">
        <f>Table1[[#This Row],[Female Voters]]/Table1[[#This Row],[Female Population]]</f>
        <v>0.747281813187194</v>
      </c>
      <c r="T1041" s="94">
        <f>Table1[[#This Row],[Male Voters]]/Table1[[#This Row],[Male Population]]</f>
        <v>0.70751297184821038</v>
      </c>
      <c r="U1041" s="94">
        <f>Table1[[#This Row],[Total Voters]]/Table1[[#This Row],[Total Population]]</f>
        <v>0.74461543327000768</v>
      </c>
      <c r="V1041" s="94">
        <f>Table1[[#This Row],[Female Ballots]]/Table1[[#This Row],[Female Population]]</f>
        <v>0.20480349021471866</v>
      </c>
      <c r="W1041" s="94">
        <f>Table1[[#This Row],[Male Ballots]]/Table1[[#This Row],[Male Population]]</f>
        <v>0.18113264551105748</v>
      </c>
      <c r="X1041" s="94">
        <f>Table1[[#This Row],[Total Ballots]]/Table1[[#This Row],[Total Population]]</f>
        <v>0.19807242547443865</v>
      </c>
      <c r="Y1041" s="94">
        <f>Table1[[#This Row],[Female Ballots]]/Table1[[#This Row],[Female Voters]]</f>
        <v>0.27406459865685961</v>
      </c>
      <c r="Z1041" s="95">
        <f>Table1[[#This Row],[Male Ballots]]/Table1[[#This Row],[Male Voters]]</f>
        <v>0.25601317957166392</v>
      </c>
      <c r="AA1041" s="94">
        <f>Table1[[#This Row],[Total Ballots]]/Table1[[#This Row],[Total Voters]]</f>
        <v>0.26600633914421551</v>
      </c>
    </row>
    <row r="1042" spans="1:27" s="7" customFormat="1" x14ac:dyDescent="0.35">
      <c r="A1042" s="102" t="s">
        <v>38</v>
      </c>
      <c r="B1042" s="103">
        <v>2024</v>
      </c>
      <c r="C1042" s="17" t="s">
        <v>81</v>
      </c>
      <c r="D1042" s="116"/>
      <c r="E1042" s="117"/>
      <c r="F1042" s="117"/>
      <c r="G1042" s="110" t="s">
        <v>65</v>
      </c>
      <c r="H1042" s="122">
        <v>7392.4369999999999</v>
      </c>
      <c r="I1042" s="122">
        <v>7372.9549999999999</v>
      </c>
      <c r="J1042" s="123">
        <v>14765.392</v>
      </c>
      <c r="K1042">
        <v>5820</v>
      </c>
      <c r="L1042">
        <v>5355</v>
      </c>
      <c r="M1042">
        <v>235</v>
      </c>
      <c r="N1042">
        <v>11410</v>
      </c>
      <c r="O1042">
        <v>1987</v>
      </c>
      <c r="P1042">
        <v>1798</v>
      </c>
      <c r="Q1042">
        <v>68</v>
      </c>
      <c r="R1042">
        <v>3853</v>
      </c>
      <c r="S1042" s="105">
        <f>Table1[[#This Row],[Female Voters]]/Table1[[#This Row],[Female Population]]</f>
        <v>0.78729111928853779</v>
      </c>
      <c r="T1042" s="94">
        <f>Table1[[#This Row],[Male Voters]]/Table1[[#This Row],[Male Population]]</f>
        <v>0.72630309014499617</v>
      </c>
      <c r="U1042" s="94">
        <f>Table1[[#This Row],[Total Voters]]/Table1[[#This Row],[Total Population]]</f>
        <v>0.77275293470027751</v>
      </c>
      <c r="V1042" s="94">
        <f>Table1[[#This Row],[Female Ballots]]/Table1[[#This Row],[Female Population]]</f>
        <v>0.26878822234129285</v>
      </c>
      <c r="W1042" s="94">
        <f>Table1[[#This Row],[Male Ballots]]/Table1[[#This Row],[Male Population]]</f>
        <v>0.24386423082739553</v>
      </c>
      <c r="X1042" s="94">
        <f>Table1[[#This Row],[Total Ballots]]/Table1[[#This Row],[Total Population]]</f>
        <v>0.26094803307626374</v>
      </c>
      <c r="Y1042" s="94">
        <f>Table1[[#This Row],[Female Ballots]]/Table1[[#This Row],[Female Voters]]</f>
        <v>0.34140893470790379</v>
      </c>
      <c r="Z1042" s="95">
        <f>Table1[[#This Row],[Male Ballots]]/Table1[[#This Row],[Male Voters]]</f>
        <v>0.33576097105508868</v>
      </c>
      <c r="AA1042" s="94">
        <f>Table1[[#This Row],[Total Ballots]]/Table1[[#This Row],[Total Voters]]</f>
        <v>0.33768624014022786</v>
      </c>
    </row>
    <row r="1043" spans="1:27" s="7" customFormat="1" x14ac:dyDescent="0.35">
      <c r="A1043" s="102" t="s">
        <v>38</v>
      </c>
      <c r="B1043" s="103">
        <v>2024</v>
      </c>
      <c r="C1043" s="17" t="s">
        <v>81</v>
      </c>
      <c r="D1043" s="116"/>
      <c r="E1043" s="117"/>
      <c r="F1043" s="117"/>
      <c r="G1043" s="110" t="s">
        <v>66</v>
      </c>
      <c r="H1043" s="122">
        <v>8508.6219999999994</v>
      </c>
      <c r="I1043" s="122">
        <v>7982.9589999999998</v>
      </c>
      <c r="J1043" s="123">
        <v>16491.580999999998</v>
      </c>
      <c r="K1043">
        <v>7484</v>
      </c>
      <c r="L1043">
        <v>6800</v>
      </c>
      <c r="M1043">
        <v>292</v>
      </c>
      <c r="N1043">
        <v>14576</v>
      </c>
      <c r="O1043">
        <v>3561</v>
      </c>
      <c r="P1043">
        <v>2978</v>
      </c>
      <c r="Q1043">
        <v>118</v>
      </c>
      <c r="R1043">
        <v>6657</v>
      </c>
      <c r="S1043" s="105">
        <f>Table1[[#This Row],[Female Voters]]/Table1[[#This Row],[Female Population]]</f>
        <v>0.87957838531315657</v>
      </c>
      <c r="T1043" s="94">
        <f>Table1[[#This Row],[Male Voters]]/Table1[[#This Row],[Male Population]]</f>
        <v>0.85181447130067933</v>
      </c>
      <c r="U1043" s="94">
        <f>Table1[[#This Row],[Total Voters]]/Table1[[#This Row],[Total Population]]</f>
        <v>0.88384491456580183</v>
      </c>
      <c r="V1043" s="94">
        <f>Table1[[#This Row],[Female Ballots]]/Table1[[#This Row],[Female Population]]</f>
        <v>0.41851665287281542</v>
      </c>
      <c r="W1043" s="94">
        <f>Table1[[#This Row],[Male Ballots]]/Table1[[#This Row],[Male Population]]</f>
        <v>0.37304463169609164</v>
      </c>
      <c r="X1043" s="94">
        <f>Table1[[#This Row],[Total Ballots]]/Table1[[#This Row],[Total Population]]</f>
        <v>0.40366051017182653</v>
      </c>
      <c r="Y1043" s="94">
        <f>Table1[[#This Row],[Female Ballots]]/Table1[[#This Row],[Female Voters]]</f>
        <v>0.47581507215392838</v>
      </c>
      <c r="Z1043" s="95">
        <f>Table1[[#This Row],[Male Ballots]]/Table1[[#This Row],[Male Voters]]</f>
        <v>0.43794117647058822</v>
      </c>
      <c r="AA1043" s="94">
        <f>Table1[[#This Row],[Total Ballots]]/Table1[[#This Row],[Total Voters]]</f>
        <v>0.45670965971459931</v>
      </c>
    </row>
    <row r="1044" spans="1:27" s="7" customFormat="1" x14ac:dyDescent="0.35">
      <c r="A1044" s="102" t="s">
        <v>38</v>
      </c>
      <c r="B1044" s="103">
        <v>2024</v>
      </c>
      <c r="C1044" s="17" t="s">
        <v>81</v>
      </c>
      <c r="D1044" s="116"/>
      <c r="E1044" s="117"/>
      <c r="F1044" s="117"/>
      <c r="G1044" s="110" t="s">
        <v>67</v>
      </c>
      <c r="H1044" s="122">
        <v>17419.38</v>
      </c>
      <c r="I1044" s="122">
        <v>15048.334000000001</v>
      </c>
      <c r="J1044" s="123">
        <v>32467.714</v>
      </c>
      <c r="K1044">
        <v>13922</v>
      </c>
      <c r="L1044">
        <v>12087</v>
      </c>
      <c r="M1044">
        <v>368</v>
      </c>
      <c r="N1044">
        <v>26377</v>
      </c>
      <c r="O1044">
        <v>10858</v>
      </c>
      <c r="P1044">
        <v>9428</v>
      </c>
      <c r="Q1044">
        <v>229</v>
      </c>
      <c r="R1044">
        <v>20515</v>
      </c>
      <c r="S1044" s="105">
        <f>Table1[[#This Row],[Female Voters]]/Table1[[#This Row],[Female Population]]</f>
        <v>0.79922477149014481</v>
      </c>
      <c r="T1044" s="94">
        <f>Table1[[#This Row],[Male Voters]]/Table1[[#This Row],[Male Population]]</f>
        <v>0.80321183727049117</v>
      </c>
      <c r="U1044" s="94">
        <f>Table1[[#This Row],[Total Voters]]/Table1[[#This Row],[Total Population]]</f>
        <v>0.81240705766965915</v>
      </c>
      <c r="V1044" s="94">
        <f>Table1[[#This Row],[Female Ballots]]/Table1[[#This Row],[Female Population]]</f>
        <v>0.62332872926590954</v>
      </c>
      <c r="W1044" s="94">
        <f>Table1[[#This Row],[Male Ballots]]/Table1[[#This Row],[Male Population]]</f>
        <v>0.6265145364264243</v>
      </c>
      <c r="X1044" s="94">
        <f>Table1[[#This Row],[Total Ballots]]/Table1[[#This Row],[Total Population]]</f>
        <v>0.63185846715293847</v>
      </c>
      <c r="Y1044" s="94">
        <f>Table1[[#This Row],[Female Ballots]]/Table1[[#This Row],[Female Voters]]</f>
        <v>0.77991667863812675</v>
      </c>
      <c r="Z1044" s="95">
        <f>Table1[[#This Row],[Male Ballots]]/Table1[[#This Row],[Male Voters]]</f>
        <v>0.78001158269214854</v>
      </c>
      <c r="AA1044" s="94">
        <f>Table1[[#This Row],[Total Ballots]]/Table1[[#This Row],[Total Voters]]</f>
        <v>0.77776092808128294</v>
      </c>
    </row>
    <row r="1045" spans="1:27" s="7" customFormat="1" x14ac:dyDescent="0.35">
      <c r="A1045" s="102" t="s">
        <v>36</v>
      </c>
      <c r="B1045" s="103">
        <v>2024</v>
      </c>
      <c r="C1045" s="17" t="s">
        <v>81</v>
      </c>
      <c r="D1045" s="116"/>
      <c r="E1045" s="117"/>
      <c r="F1045" s="117"/>
      <c r="G1045" s="110" t="s">
        <v>79</v>
      </c>
      <c r="H1045" s="122">
        <v>4931.3914100000002</v>
      </c>
      <c r="I1045" s="122">
        <v>5026.1761900000001</v>
      </c>
      <c r="J1045" s="123">
        <v>9957.5679</v>
      </c>
      <c r="K1045">
        <v>4322</v>
      </c>
      <c r="L1045">
        <v>4448</v>
      </c>
      <c r="M1045">
        <v>215</v>
      </c>
      <c r="N1045">
        <v>8985</v>
      </c>
      <c r="O1045">
        <v>2032</v>
      </c>
      <c r="P1045">
        <v>2029</v>
      </c>
      <c r="Q1045">
        <v>74</v>
      </c>
      <c r="R1045">
        <v>4135</v>
      </c>
      <c r="S1045" s="105">
        <f>Table1[[#This Row],[Female Voters]]/Table1[[#This Row],[Female Population]]</f>
        <v>0.87642607139959305</v>
      </c>
      <c r="T1045" s="94">
        <f>Table1[[#This Row],[Male Voters]]/Table1[[#This Row],[Male Population]]</f>
        <v>0.88496698719986577</v>
      </c>
      <c r="U1045" s="94">
        <f>Table1[[#This Row],[Total Voters]]/Table1[[#This Row],[Total Population]]</f>
        <v>0.90232877046211257</v>
      </c>
      <c r="V1045" s="94">
        <f>Table1[[#This Row],[Female Ballots]]/Table1[[#This Row],[Female Population]]</f>
        <v>0.41205409002405669</v>
      </c>
      <c r="W1045" s="94">
        <f>Table1[[#This Row],[Male Ballots]]/Table1[[#This Row],[Male Population]]</f>
        <v>0.40368660454778049</v>
      </c>
      <c r="X1045" s="94">
        <f>Table1[[#This Row],[Total Ballots]]/Table1[[#This Row],[Total Population]]</f>
        <v>0.41526204405796718</v>
      </c>
      <c r="Y1045" s="94">
        <f>Table1[[#This Row],[Female Ballots]]/Table1[[#This Row],[Female Voters]]</f>
        <v>0.47015270708005552</v>
      </c>
      <c r="Z1045" s="95">
        <f>Table1[[#This Row],[Male Ballots]]/Table1[[#This Row],[Male Voters]]</f>
        <v>0.45616007194244607</v>
      </c>
      <c r="AA1045" s="94">
        <f>Table1[[#This Row],[Total Ballots]]/Table1[[#This Row],[Total Voters]]</f>
        <v>0.46021146355036169</v>
      </c>
    </row>
    <row r="1046" spans="1:27" s="7" customFormat="1" x14ac:dyDescent="0.35">
      <c r="A1046" s="102" t="s">
        <v>36</v>
      </c>
      <c r="B1046" s="103">
        <v>2024</v>
      </c>
      <c r="C1046" s="17" t="s">
        <v>81</v>
      </c>
      <c r="D1046" s="116"/>
      <c r="E1046" s="117"/>
      <c r="F1046" s="117"/>
      <c r="G1046" s="110" t="s">
        <v>62</v>
      </c>
      <c r="H1046" s="122">
        <v>304.48870999999997</v>
      </c>
      <c r="I1046" s="122">
        <v>354.38989000000004</v>
      </c>
      <c r="J1046" s="123">
        <v>658.87860000000001</v>
      </c>
      <c r="K1046">
        <v>287</v>
      </c>
      <c r="L1046">
        <v>324</v>
      </c>
      <c r="M1046">
        <v>19</v>
      </c>
      <c r="N1046">
        <v>630</v>
      </c>
      <c r="O1046">
        <v>61</v>
      </c>
      <c r="P1046">
        <v>70</v>
      </c>
      <c r="Q1046">
        <v>9</v>
      </c>
      <c r="R1046">
        <v>140</v>
      </c>
      <c r="S1046" s="105">
        <f>Table1[[#This Row],[Female Voters]]/Table1[[#This Row],[Female Population]]</f>
        <v>0.94256368323147366</v>
      </c>
      <c r="T1046" s="94">
        <f>Table1[[#This Row],[Male Voters]]/Table1[[#This Row],[Male Population]]</f>
        <v>0.91424729977483266</v>
      </c>
      <c r="U1046" s="94">
        <f>Table1[[#This Row],[Total Voters]]/Table1[[#This Row],[Total Population]]</f>
        <v>0.95617007442645729</v>
      </c>
      <c r="V1046" s="94">
        <f>Table1[[#This Row],[Female Ballots]]/Table1[[#This Row],[Female Population]]</f>
        <v>0.20033583511191599</v>
      </c>
      <c r="W1046" s="94">
        <f>Table1[[#This Row],[Male Ballots]]/Table1[[#This Row],[Male Population]]</f>
        <v>0.19752256476616756</v>
      </c>
      <c r="X1046" s="94">
        <f>Table1[[#This Row],[Total Ballots]]/Table1[[#This Row],[Total Population]]</f>
        <v>0.21248223876143496</v>
      </c>
      <c r="Y1046" s="94">
        <f>Table1[[#This Row],[Female Ballots]]/Table1[[#This Row],[Female Voters]]</f>
        <v>0.21254355400696864</v>
      </c>
      <c r="Z1046" s="95">
        <f>Table1[[#This Row],[Male Ballots]]/Table1[[#This Row],[Male Voters]]</f>
        <v>0.21604938271604937</v>
      </c>
      <c r="AA1046" s="94">
        <f>Table1[[#This Row],[Total Ballots]]/Table1[[#This Row],[Total Voters]]</f>
        <v>0.22222222222222221</v>
      </c>
    </row>
    <row r="1047" spans="1:27" s="7" customFormat="1" x14ac:dyDescent="0.35">
      <c r="A1047" s="102" t="s">
        <v>36</v>
      </c>
      <c r="B1047" s="103">
        <v>2024</v>
      </c>
      <c r="C1047" s="17" t="s">
        <v>81</v>
      </c>
      <c r="D1047" s="116"/>
      <c r="E1047" s="117"/>
      <c r="F1047" s="117"/>
      <c r="G1047" s="110" t="s">
        <v>63</v>
      </c>
      <c r="H1047" s="122">
        <v>536.09669999999994</v>
      </c>
      <c r="I1047" s="122">
        <v>523.56439999999998</v>
      </c>
      <c r="J1047" s="123">
        <v>1059.6611</v>
      </c>
      <c r="K1047">
        <v>541</v>
      </c>
      <c r="L1047">
        <v>544</v>
      </c>
      <c r="M1047">
        <v>29</v>
      </c>
      <c r="N1047">
        <v>1114</v>
      </c>
      <c r="O1047">
        <v>105</v>
      </c>
      <c r="P1047">
        <v>83</v>
      </c>
      <c r="Q1047">
        <v>2</v>
      </c>
      <c r="R1047">
        <v>190</v>
      </c>
      <c r="S1047" s="105">
        <f>Table1[[#This Row],[Female Voters]]/Table1[[#This Row],[Female Population]]</f>
        <v>1.0091462976735355</v>
      </c>
      <c r="T1047" s="94">
        <f>Table1[[#This Row],[Male Voters]]/Table1[[#This Row],[Male Population]]</f>
        <v>1.0390316835904045</v>
      </c>
      <c r="U1047" s="94">
        <f>Table1[[#This Row],[Total Voters]]/Table1[[#This Row],[Total Population]]</f>
        <v>1.0512795081370827</v>
      </c>
      <c r="V1047" s="94">
        <f>Table1[[#This Row],[Female Ballots]]/Table1[[#This Row],[Female Population]]</f>
        <v>0.19586018716399486</v>
      </c>
      <c r="W1047" s="94">
        <f>Table1[[#This Row],[Male Ballots]]/Table1[[#This Row],[Male Population]]</f>
        <v>0.15852873113603599</v>
      </c>
      <c r="X1047" s="94">
        <f>Table1[[#This Row],[Total Ballots]]/Table1[[#This Row],[Total Population]]</f>
        <v>0.17930260910776097</v>
      </c>
      <c r="Y1047" s="94">
        <f>Table1[[#This Row],[Female Ballots]]/Table1[[#This Row],[Female Voters]]</f>
        <v>0.19408502772643252</v>
      </c>
      <c r="Z1047" s="95">
        <f>Table1[[#This Row],[Male Ballots]]/Table1[[#This Row],[Male Voters]]</f>
        <v>0.15257352941176472</v>
      </c>
      <c r="AA1047" s="94">
        <f>Table1[[#This Row],[Total Ballots]]/Table1[[#This Row],[Total Voters]]</f>
        <v>0.17055655296229802</v>
      </c>
    </row>
    <row r="1048" spans="1:27" s="7" customFormat="1" x14ac:dyDescent="0.35">
      <c r="A1048" s="102" t="s">
        <v>36</v>
      </c>
      <c r="B1048" s="103">
        <v>2024</v>
      </c>
      <c r="C1048" s="17" t="s">
        <v>81</v>
      </c>
      <c r="D1048" s="116"/>
      <c r="E1048" s="117"/>
      <c r="F1048" s="117"/>
      <c r="G1048" s="110" t="s">
        <v>64</v>
      </c>
      <c r="H1048" s="122">
        <v>822.94290000000001</v>
      </c>
      <c r="I1048" s="122">
        <v>765.5311999999999</v>
      </c>
      <c r="J1048" s="123">
        <v>1588.4742000000001</v>
      </c>
      <c r="K1048">
        <v>727</v>
      </c>
      <c r="L1048">
        <v>704</v>
      </c>
      <c r="M1048">
        <v>45</v>
      </c>
      <c r="N1048">
        <v>1476</v>
      </c>
      <c r="O1048">
        <v>220</v>
      </c>
      <c r="P1048">
        <v>192</v>
      </c>
      <c r="Q1048">
        <v>14</v>
      </c>
      <c r="R1048">
        <v>426</v>
      </c>
      <c r="S1048" s="105">
        <f>Table1[[#This Row],[Female Voters]]/Table1[[#This Row],[Female Population]]</f>
        <v>0.88341487605033109</v>
      </c>
      <c r="T1048" s="94">
        <f>Table1[[#This Row],[Male Voters]]/Table1[[#This Row],[Male Population]]</f>
        <v>0.91962287102080242</v>
      </c>
      <c r="U1048" s="94">
        <f>Table1[[#This Row],[Total Voters]]/Table1[[#This Row],[Total Population]]</f>
        <v>0.92919356197286673</v>
      </c>
      <c r="V1048" s="94">
        <f>Table1[[#This Row],[Female Ballots]]/Table1[[#This Row],[Female Population]]</f>
        <v>0.2673332499739654</v>
      </c>
      <c r="W1048" s="94">
        <f>Table1[[#This Row],[Male Ballots]]/Table1[[#This Row],[Male Population]]</f>
        <v>0.25080623755112791</v>
      </c>
      <c r="X1048" s="94">
        <f>Table1[[#This Row],[Total Ballots]]/Table1[[#This Row],[Total Population]]</f>
        <v>0.26818188170761603</v>
      </c>
      <c r="Y1048" s="94">
        <f>Table1[[#This Row],[Female Ballots]]/Table1[[#This Row],[Female Voters]]</f>
        <v>0.30261348005502064</v>
      </c>
      <c r="Z1048" s="95">
        <f>Table1[[#This Row],[Male Ballots]]/Table1[[#This Row],[Male Voters]]</f>
        <v>0.27272727272727271</v>
      </c>
      <c r="AA1048" s="94">
        <f>Table1[[#This Row],[Total Ballots]]/Table1[[#This Row],[Total Voters]]</f>
        <v>0.2886178861788618</v>
      </c>
    </row>
    <row r="1049" spans="1:27" s="7" customFormat="1" x14ac:dyDescent="0.35">
      <c r="A1049" s="102" t="s">
        <v>36</v>
      </c>
      <c r="B1049" s="103">
        <v>2024</v>
      </c>
      <c r="C1049" s="17" t="s">
        <v>81</v>
      </c>
      <c r="D1049" s="116"/>
      <c r="E1049" s="117"/>
      <c r="F1049" s="117"/>
      <c r="G1049" s="110" t="s">
        <v>65</v>
      </c>
      <c r="H1049" s="122">
        <v>806.25630000000001</v>
      </c>
      <c r="I1049" s="122">
        <v>788.75170000000003</v>
      </c>
      <c r="J1049" s="123">
        <v>1595.0079000000001</v>
      </c>
      <c r="K1049">
        <v>699</v>
      </c>
      <c r="L1049">
        <v>717</v>
      </c>
      <c r="M1049">
        <v>37</v>
      </c>
      <c r="N1049">
        <v>1453</v>
      </c>
      <c r="O1049">
        <v>287</v>
      </c>
      <c r="P1049">
        <v>275</v>
      </c>
      <c r="Q1049">
        <v>17</v>
      </c>
      <c r="R1049">
        <v>579</v>
      </c>
      <c r="S1049" s="105">
        <f>Table1[[#This Row],[Female Voters]]/Table1[[#This Row],[Female Population]]</f>
        <v>0.86696996972302731</v>
      </c>
      <c r="T1049" s="94">
        <f>Table1[[#This Row],[Male Voters]]/Table1[[#This Row],[Male Population]]</f>
        <v>0.90903132126371322</v>
      </c>
      <c r="U1049" s="94">
        <f>Table1[[#This Row],[Total Voters]]/Table1[[#This Row],[Total Population]]</f>
        <v>0.91096727483293338</v>
      </c>
      <c r="V1049" s="94">
        <f>Table1[[#This Row],[Female Ballots]]/Table1[[#This Row],[Female Population]]</f>
        <v>0.35596621074464779</v>
      </c>
      <c r="W1049" s="94">
        <f>Table1[[#This Row],[Male Ballots]]/Table1[[#This Row],[Male Population]]</f>
        <v>0.34865218040100576</v>
      </c>
      <c r="X1049" s="94">
        <f>Table1[[#This Row],[Total Ballots]]/Table1[[#This Row],[Total Population]]</f>
        <v>0.36300760642000579</v>
      </c>
      <c r="Y1049" s="94">
        <f>Table1[[#This Row],[Female Ballots]]/Table1[[#This Row],[Female Voters]]</f>
        <v>0.41058655221745349</v>
      </c>
      <c r="Z1049" s="95">
        <f>Table1[[#This Row],[Male Ballots]]/Table1[[#This Row],[Male Voters]]</f>
        <v>0.38354253835425384</v>
      </c>
      <c r="AA1049" s="94">
        <f>Table1[[#This Row],[Total Ballots]]/Table1[[#This Row],[Total Voters]]</f>
        <v>0.39848589125946315</v>
      </c>
    </row>
    <row r="1050" spans="1:27" s="7" customFormat="1" x14ac:dyDescent="0.35">
      <c r="A1050" s="102" t="s">
        <v>36</v>
      </c>
      <c r="B1050" s="103">
        <v>2024</v>
      </c>
      <c r="C1050" s="17" t="s">
        <v>81</v>
      </c>
      <c r="D1050" s="116"/>
      <c r="E1050" s="117"/>
      <c r="F1050" s="117"/>
      <c r="G1050" s="110" t="s">
        <v>66</v>
      </c>
      <c r="H1050" s="122">
        <v>923.00729999999999</v>
      </c>
      <c r="I1050" s="122">
        <v>1019.1523999999999</v>
      </c>
      <c r="J1050" s="123">
        <v>1942.1599999999999</v>
      </c>
      <c r="K1050">
        <v>858</v>
      </c>
      <c r="L1050">
        <v>898</v>
      </c>
      <c r="M1050">
        <v>43</v>
      </c>
      <c r="N1050">
        <v>1799</v>
      </c>
      <c r="O1050">
        <v>417</v>
      </c>
      <c r="P1050">
        <v>430</v>
      </c>
      <c r="Q1050">
        <v>13</v>
      </c>
      <c r="R1050">
        <v>860</v>
      </c>
      <c r="S1050" s="105">
        <f>Table1[[#This Row],[Female Voters]]/Table1[[#This Row],[Female Population]]</f>
        <v>0.92957011282575985</v>
      </c>
      <c r="T1050" s="94">
        <f>Table1[[#This Row],[Male Voters]]/Table1[[#This Row],[Male Population]]</f>
        <v>0.88112435392390775</v>
      </c>
      <c r="U1050" s="94">
        <f>Table1[[#This Row],[Total Voters]]/Table1[[#This Row],[Total Population]]</f>
        <v>0.9262882563743462</v>
      </c>
      <c r="V1050" s="94">
        <f>Table1[[#This Row],[Female Ballots]]/Table1[[#This Row],[Female Population]]</f>
        <v>0.45178407581391827</v>
      </c>
      <c r="W1050" s="94">
        <f>Table1[[#This Row],[Male Ballots]]/Table1[[#This Row],[Male Population]]</f>
        <v>0.4219192340615594</v>
      </c>
      <c r="X1050" s="94">
        <f>Table1[[#This Row],[Total Ballots]]/Table1[[#This Row],[Total Population]]</f>
        <v>0.4428059480166413</v>
      </c>
      <c r="Y1050" s="94">
        <f>Table1[[#This Row],[Female Ballots]]/Table1[[#This Row],[Female Voters]]</f>
        <v>0.48601398601398599</v>
      </c>
      <c r="Z1050" s="95">
        <f>Table1[[#This Row],[Male Ballots]]/Table1[[#This Row],[Male Voters]]</f>
        <v>0.47884187082405344</v>
      </c>
      <c r="AA1050" s="94">
        <f>Table1[[#This Row],[Total Ballots]]/Table1[[#This Row],[Total Voters]]</f>
        <v>0.47804335742078935</v>
      </c>
    </row>
    <row r="1051" spans="1:27" s="7" customFormat="1" x14ac:dyDescent="0.35">
      <c r="A1051" s="102" t="s">
        <v>36</v>
      </c>
      <c r="B1051" s="103">
        <v>2024</v>
      </c>
      <c r="C1051" s="17" t="s">
        <v>81</v>
      </c>
      <c r="D1051" s="116"/>
      <c r="E1051" s="117"/>
      <c r="F1051" s="117"/>
      <c r="G1051" s="110" t="s">
        <v>67</v>
      </c>
      <c r="H1051" s="122">
        <v>1538.5994999999998</v>
      </c>
      <c r="I1051" s="122">
        <v>1574.7865999999999</v>
      </c>
      <c r="J1051" s="123">
        <v>3113.3860999999997</v>
      </c>
      <c r="K1051">
        <v>1210</v>
      </c>
      <c r="L1051">
        <v>1261</v>
      </c>
      <c r="M1051">
        <v>42</v>
      </c>
      <c r="N1051">
        <v>2513</v>
      </c>
      <c r="O1051">
        <v>942</v>
      </c>
      <c r="P1051">
        <v>979</v>
      </c>
      <c r="Q1051">
        <v>19</v>
      </c>
      <c r="R1051">
        <v>1940</v>
      </c>
      <c r="S1051" s="105">
        <f>Table1[[#This Row],[Female Voters]]/Table1[[#This Row],[Female Population]]</f>
        <v>0.78642947693665577</v>
      </c>
      <c r="T1051" s="94">
        <f>Table1[[#This Row],[Male Voters]]/Table1[[#This Row],[Male Population]]</f>
        <v>0.80074341501254842</v>
      </c>
      <c r="U1051" s="94">
        <f>Table1[[#This Row],[Total Voters]]/Table1[[#This Row],[Total Population]]</f>
        <v>0.80715976730287331</v>
      </c>
      <c r="V1051" s="94">
        <f>Table1[[#This Row],[Female Ballots]]/Table1[[#This Row],[Female Population]]</f>
        <v>0.61224509692093365</v>
      </c>
      <c r="W1051" s="94">
        <f>Table1[[#This Row],[Male Ballots]]/Table1[[#This Row],[Male Population]]</f>
        <v>0.62167153314614187</v>
      </c>
      <c r="X1051" s="94">
        <f>Table1[[#This Row],[Total Ballots]]/Table1[[#This Row],[Total Population]]</f>
        <v>0.62311577738462964</v>
      </c>
      <c r="Y1051" s="94">
        <f>Table1[[#This Row],[Female Ballots]]/Table1[[#This Row],[Female Voters]]</f>
        <v>0.7785123966942149</v>
      </c>
      <c r="Z1051" s="95">
        <f>Table1[[#This Row],[Male Ballots]]/Table1[[#This Row],[Male Voters]]</f>
        <v>0.77636796193497226</v>
      </c>
      <c r="AA1051" s="94">
        <f>Table1[[#This Row],[Total Ballots]]/Table1[[#This Row],[Total Voters]]</f>
        <v>0.77198567449263833</v>
      </c>
    </row>
    <row r="1052" spans="1:27" s="7" customFormat="1" x14ac:dyDescent="0.35">
      <c r="A1052" s="102" t="s">
        <v>52</v>
      </c>
      <c r="B1052" s="103">
        <v>2024</v>
      </c>
      <c r="C1052" s="17" t="s">
        <v>81</v>
      </c>
      <c r="D1052" s="116"/>
      <c r="E1052" s="117"/>
      <c r="F1052" s="117"/>
      <c r="G1052" s="110" t="s">
        <v>79</v>
      </c>
      <c r="H1052" s="122">
        <v>340899.87</v>
      </c>
      <c r="I1052" s="122">
        <v>330598.97600000002</v>
      </c>
      <c r="J1052" s="123">
        <v>671498.81799999997</v>
      </c>
      <c r="K1052">
        <v>251541</v>
      </c>
      <c r="L1052">
        <v>239852</v>
      </c>
      <c r="M1052">
        <v>10837</v>
      </c>
      <c r="N1052">
        <v>502230</v>
      </c>
      <c r="O1052">
        <v>105257</v>
      </c>
      <c r="P1052">
        <v>94614</v>
      </c>
      <c r="Q1052">
        <v>4122</v>
      </c>
      <c r="R1052">
        <v>203993</v>
      </c>
      <c r="S1052" s="105">
        <f>Table1[[#This Row],[Female Voters]]/Table1[[#This Row],[Female Population]]</f>
        <v>0.7378735580039969</v>
      </c>
      <c r="T1052" s="94">
        <f>Table1[[#This Row],[Male Voters]]/Table1[[#This Row],[Male Population]]</f>
        <v>0.72550738935138137</v>
      </c>
      <c r="U1052" s="94">
        <f>Table1[[#This Row],[Total Voters]]/Table1[[#This Row],[Total Population]]</f>
        <v>0.74792387795387005</v>
      </c>
      <c r="V1052" s="94">
        <f>Table1[[#This Row],[Female Ballots]]/Table1[[#This Row],[Female Population]]</f>
        <v>0.30876221806714094</v>
      </c>
      <c r="W1052" s="94">
        <f>Table1[[#This Row],[Male Ballots]]/Table1[[#This Row],[Male Population]]</f>
        <v>0.28618963417478943</v>
      </c>
      <c r="X1052" s="94">
        <f>Table1[[#This Row],[Total Ballots]]/Table1[[#This Row],[Total Population]]</f>
        <v>0.30378757867001938</v>
      </c>
      <c r="Y1052" s="94">
        <f>Table1[[#This Row],[Female Ballots]]/Table1[[#This Row],[Female Voters]]</f>
        <v>0.41844868232216614</v>
      </c>
      <c r="Z1052" s="95">
        <f>Table1[[#This Row],[Male Ballots]]/Table1[[#This Row],[Male Voters]]</f>
        <v>0.39446825542417824</v>
      </c>
      <c r="AA1052" s="94">
        <f>Table1[[#This Row],[Total Ballots]]/Table1[[#This Row],[Total Voters]]</f>
        <v>0.40617446189992634</v>
      </c>
    </row>
    <row r="1053" spans="1:27" s="7" customFormat="1" x14ac:dyDescent="0.35">
      <c r="A1053" s="102" t="s">
        <v>52</v>
      </c>
      <c r="B1053" s="103">
        <v>2024</v>
      </c>
      <c r="C1053" s="17" t="s">
        <v>81</v>
      </c>
      <c r="D1053" s="116"/>
      <c r="E1053" s="117"/>
      <c r="F1053" s="117"/>
      <c r="G1053" s="110" t="s">
        <v>62</v>
      </c>
      <c r="H1053" s="122">
        <v>32980.103000000003</v>
      </c>
      <c r="I1053" s="122">
        <v>34507.827000000005</v>
      </c>
      <c r="J1053" s="123">
        <v>67487.928</v>
      </c>
      <c r="K1053">
        <v>23317</v>
      </c>
      <c r="L1053">
        <v>24262</v>
      </c>
      <c r="M1053">
        <v>1780</v>
      </c>
      <c r="N1053">
        <v>49359</v>
      </c>
      <c r="O1053">
        <v>4671</v>
      </c>
      <c r="P1053">
        <v>4527</v>
      </c>
      <c r="Q1053">
        <v>609</v>
      </c>
      <c r="R1053">
        <v>9807</v>
      </c>
      <c r="S1053" s="105">
        <f>Table1[[#This Row],[Female Voters]]/Table1[[#This Row],[Female Population]]</f>
        <v>0.70700203695543329</v>
      </c>
      <c r="T1053" s="94">
        <f>Table1[[#This Row],[Male Voters]]/Table1[[#This Row],[Male Population]]</f>
        <v>0.7030868677995864</v>
      </c>
      <c r="U1053" s="94">
        <f>Table1[[#This Row],[Total Voters]]/Table1[[#This Row],[Total Population]]</f>
        <v>0.73137524684414668</v>
      </c>
      <c r="V1053" s="94">
        <f>Table1[[#This Row],[Female Ballots]]/Table1[[#This Row],[Female Population]]</f>
        <v>0.14163084936393314</v>
      </c>
      <c r="W1053" s="94">
        <f>Table1[[#This Row],[Male Ballots]]/Table1[[#This Row],[Male Population]]</f>
        <v>0.13118762882403459</v>
      </c>
      <c r="X1053" s="94">
        <f>Table1[[#This Row],[Total Ballots]]/Table1[[#This Row],[Total Population]]</f>
        <v>0.14531487764745127</v>
      </c>
      <c r="Y1053" s="94">
        <f>Table1[[#This Row],[Female Ballots]]/Table1[[#This Row],[Female Voters]]</f>
        <v>0.20032594244542609</v>
      </c>
      <c r="Z1053" s="95">
        <f>Table1[[#This Row],[Male Ballots]]/Table1[[#This Row],[Male Voters]]</f>
        <v>0.18658808012529882</v>
      </c>
      <c r="AA1053" s="94">
        <f>Table1[[#This Row],[Total Ballots]]/Table1[[#This Row],[Total Voters]]</f>
        <v>0.19868716951315871</v>
      </c>
    </row>
    <row r="1054" spans="1:27" s="7" customFormat="1" x14ac:dyDescent="0.35">
      <c r="A1054" s="102" t="s">
        <v>52</v>
      </c>
      <c r="B1054" s="103">
        <v>2024</v>
      </c>
      <c r="C1054" s="17" t="s">
        <v>81</v>
      </c>
      <c r="D1054" s="116"/>
      <c r="E1054" s="117"/>
      <c r="F1054" s="117"/>
      <c r="G1054" s="110" t="s">
        <v>63</v>
      </c>
      <c r="H1054" s="122">
        <v>56058.36</v>
      </c>
      <c r="I1054" s="122">
        <v>59246.94</v>
      </c>
      <c r="J1054" s="123">
        <v>115305.3</v>
      </c>
      <c r="K1054">
        <v>43059</v>
      </c>
      <c r="L1054">
        <v>42457</v>
      </c>
      <c r="M1054">
        <v>2535</v>
      </c>
      <c r="N1054">
        <v>88051</v>
      </c>
      <c r="O1054">
        <v>8862</v>
      </c>
      <c r="P1054">
        <v>8201</v>
      </c>
      <c r="Q1054">
        <v>715</v>
      </c>
      <c r="R1054">
        <v>17778</v>
      </c>
      <c r="S1054" s="105">
        <f>Table1[[#This Row],[Female Voters]]/Table1[[#This Row],[Female Population]]</f>
        <v>0.76811023369217368</v>
      </c>
      <c r="T1054" s="94">
        <f>Table1[[#This Row],[Male Voters]]/Table1[[#This Row],[Male Population]]</f>
        <v>0.71661084943796249</v>
      </c>
      <c r="U1054" s="94">
        <f>Table1[[#This Row],[Total Voters]]/Table1[[#This Row],[Total Population]]</f>
        <v>0.76363358839532958</v>
      </c>
      <c r="V1054" s="94">
        <f>Table1[[#This Row],[Female Ballots]]/Table1[[#This Row],[Female Population]]</f>
        <v>0.1580852525832008</v>
      </c>
      <c r="W1054" s="94">
        <f>Table1[[#This Row],[Male Ballots]]/Table1[[#This Row],[Male Population]]</f>
        <v>0.13842065092306877</v>
      </c>
      <c r="X1054" s="94">
        <f>Table1[[#This Row],[Total Ballots]]/Table1[[#This Row],[Total Population]]</f>
        <v>0.15418198469628022</v>
      </c>
      <c r="Y1054" s="94">
        <f>Table1[[#This Row],[Female Ballots]]/Table1[[#This Row],[Female Voters]]</f>
        <v>0.20581063192363966</v>
      </c>
      <c r="Z1054" s="95">
        <f>Table1[[#This Row],[Male Ballots]]/Table1[[#This Row],[Male Voters]]</f>
        <v>0.19316013849306357</v>
      </c>
      <c r="AA1054" s="94">
        <f>Table1[[#This Row],[Total Ballots]]/Table1[[#This Row],[Total Voters]]</f>
        <v>0.20190571373408592</v>
      </c>
    </row>
    <row r="1055" spans="1:27" s="7" customFormat="1" x14ac:dyDescent="0.35">
      <c r="A1055" s="102" t="s">
        <v>52</v>
      </c>
      <c r="B1055" s="103">
        <v>2024</v>
      </c>
      <c r="C1055" s="17" t="s">
        <v>81</v>
      </c>
      <c r="D1055" s="116"/>
      <c r="E1055" s="117"/>
      <c r="F1055" s="117"/>
      <c r="G1055" s="110" t="s">
        <v>64</v>
      </c>
      <c r="H1055" s="122">
        <v>66598.44</v>
      </c>
      <c r="I1055" s="122">
        <v>67374.600000000006</v>
      </c>
      <c r="J1055" s="123">
        <v>133973.03</v>
      </c>
      <c r="K1055">
        <v>46458</v>
      </c>
      <c r="L1055">
        <v>45724</v>
      </c>
      <c r="M1055">
        <v>2175</v>
      </c>
      <c r="N1055">
        <v>94357</v>
      </c>
      <c r="O1055">
        <v>13894</v>
      </c>
      <c r="P1055">
        <v>12991</v>
      </c>
      <c r="Q1055">
        <v>732</v>
      </c>
      <c r="R1055">
        <v>27617</v>
      </c>
      <c r="S1055" s="105">
        <f>Table1[[#This Row],[Female Voters]]/Table1[[#This Row],[Female Population]]</f>
        <v>0.69758390737080322</v>
      </c>
      <c r="T1055" s="94">
        <f>Table1[[#This Row],[Male Voters]]/Table1[[#This Row],[Male Population]]</f>
        <v>0.67865337976032503</v>
      </c>
      <c r="U1055" s="94">
        <f>Table1[[#This Row],[Total Voters]]/Table1[[#This Row],[Total Population]]</f>
        <v>0.70429846962481923</v>
      </c>
      <c r="V1055" s="94">
        <f>Table1[[#This Row],[Female Ballots]]/Table1[[#This Row],[Female Population]]</f>
        <v>0.20862350529531923</v>
      </c>
      <c r="W1055" s="94">
        <f>Table1[[#This Row],[Male Ballots]]/Table1[[#This Row],[Male Population]]</f>
        <v>0.19281747127255669</v>
      </c>
      <c r="X1055" s="94">
        <f>Table1[[#This Row],[Total Ballots]]/Table1[[#This Row],[Total Population]]</f>
        <v>0.20613850414519996</v>
      </c>
      <c r="Y1055" s="94">
        <f>Table1[[#This Row],[Female Ballots]]/Table1[[#This Row],[Female Voters]]</f>
        <v>0.29906582289379657</v>
      </c>
      <c r="Z1055" s="95">
        <f>Table1[[#This Row],[Male Ballots]]/Table1[[#This Row],[Male Voters]]</f>
        <v>0.28411774997812966</v>
      </c>
      <c r="AA1055" s="94">
        <f>Table1[[#This Row],[Total Ballots]]/Table1[[#This Row],[Total Voters]]</f>
        <v>0.29268628718590034</v>
      </c>
    </row>
    <row r="1056" spans="1:27" s="7" customFormat="1" x14ac:dyDescent="0.35">
      <c r="A1056" s="102" t="s">
        <v>52</v>
      </c>
      <c r="B1056" s="103">
        <v>2024</v>
      </c>
      <c r="C1056" s="17" t="s">
        <v>81</v>
      </c>
      <c r="D1056" s="116"/>
      <c r="E1056" s="117"/>
      <c r="F1056" s="117"/>
      <c r="G1056" s="110" t="s">
        <v>65</v>
      </c>
      <c r="H1056" s="122">
        <v>53914.619999999995</v>
      </c>
      <c r="I1056" s="122">
        <v>54018.869999999995</v>
      </c>
      <c r="J1056" s="123">
        <v>107933.48</v>
      </c>
      <c r="K1056">
        <v>40288</v>
      </c>
      <c r="L1056">
        <v>40055</v>
      </c>
      <c r="M1056">
        <v>1444</v>
      </c>
      <c r="N1056">
        <v>81787</v>
      </c>
      <c r="O1056">
        <v>14837</v>
      </c>
      <c r="P1056">
        <v>13998</v>
      </c>
      <c r="Q1056">
        <v>508</v>
      </c>
      <c r="R1056">
        <v>29343</v>
      </c>
      <c r="S1056" s="105">
        <f>Table1[[#This Row],[Female Voters]]/Table1[[#This Row],[Female Population]]</f>
        <v>0.7472555681557248</v>
      </c>
      <c r="T1056" s="94">
        <f>Table1[[#This Row],[Male Voters]]/Table1[[#This Row],[Male Population]]</f>
        <v>0.74150014615263149</v>
      </c>
      <c r="U1056" s="94">
        <f>Table1[[#This Row],[Total Voters]]/Table1[[#This Row],[Total Population]]</f>
        <v>0.75775375722157756</v>
      </c>
      <c r="V1056" s="94">
        <f>Table1[[#This Row],[Female Ballots]]/Table1[[#This Row],[Female Population]]</f>
        <v>0.27519437213876313</v>
      </c>
      <c r="W1056" s="94">
        <f>Table1[[#This Row],[Male Ballots]]/Table1[[#This Row],[Male Population]]</f>
        <v>0.25913167009972626</v>
      </c>
      <c r="X1056" s="94">
        <f>Table1[[#This Row],[Total Ballots]]/Table1[[#This Row],[Total Population]]</f>
        <v>0.27186189123152521</v>
      </c>
      <c r="Y1056" s="94">
        <f>Table1[[#This Row],[Female Ballots]]/Table1[[#This Row],[Female Voters]]</f>
        <v>0.36827343129467832</v>
      </c>
      <c r="Z1056" s="95">
        <f>Table1[[#This Row],[Male Ballots]]/Table1[[#This Row],[Male Voters]]</f>
        <v>0.34946947946573459</v>
      </c>
      <c r="AA1056" s="94">
        <f>Table1[[#This Row],[Total Ballots]]/Table1[[#This Row],[Total Voters]]</f>
        <v>0.35877339919547119</v>
      </c>
    </row>
    <row r="1057" spans="1:27" s="7" customFormat="1" x14ac:dyDescent="0.35">
      <c r="A1057" s="102" t="s">
        <v>52</v>
      </c>
      <c r="B1057" s="103">
        <v>2024</v>
      </c>
      <c r="C1057" s="17" t="s">
        <v>81</v>
      </c>
      <c r="D1057" s="116"/>
      <c r="E1057" s="117"/>
      <c r="F1057" s="117"/>
      <c r="G1057" s="110" t="s">
        <v>66</v>
      </c>
      <c r="H1057" s="122">
        <v>53599.009999999995</v>
      </c>
      <c r="I1057" s="122">
        <v>52185.13</v>
      </c>
      <c r="J1057" s="123">
        <v>105784.14</v>
      </c>
      <c r="K1057">
        <v>42832</v>
      </c>
      <c r="L1057">
        <v>41113</v>
      </c>
      <c r="M1057">
        <v>1461</v>
      </c>
      <c r="N1057">
        <v>85406</v>
      </c>
      <c r="O1057">
        <v>21050</v>
      </c>
      <c r="P1057">
        <v>19387</v>
      </c>
      <c r="Q1057">
        <v>602</v>
      </c>
      <c r="R1057">
        <v>41039</v>
      </c>
      <c r="S1057" s="105">
        <f>Table1[[#This Row],[Female Voters]]/Table1[[#This Row],[Female Population]]</f>
        <v>0.79911923746352787</v>
      </c>
      <c r="T1057" s="94">
        <f>Table1[[#This Row],[Male Voters]]/Table1[[#This Row],[Male Population]]</f>
        <v>0.78782978982710217</v>
      </c>
      <c r="U1057" s="94">
        <f>Table1[[#This Row],[Total Voters]]/Table1[[#This Row],[Total Population]]</f>
        <v>0.80736110346976397</v>
      </c>
      <c r="V1057" s="94">
        <f>Table1[[#This Row],[Female Ballots]]/Table1[[#This Row],[Female Population]]</f>
        <v>0.39273113439968393</v>
      </c>
      <c r="W1057" s="94">
        <f>Table1[[#This Row],[Male Ballots]]/Table1[[#This Row],[Male Population]]</f>
        <v>0.37150429633882298</v>
      </c>
      <c r="X1057" s="94">
        <f>Table1[[#This Row],[Total Ballots]]/Table1[[#This Row],[Total Population]]</f>
        <v>0.38795040541994291</v>
      </c>
      <c r="Y1057" s="94">
        <f>Table1[[#This Row],[Female Ballots]]/Table1[[#This Row],[Female Voters]]</f>
        <v>0.49145498692566303</v>
      </c>
      <c r="Z1057" s="95">
        <f>Table1[[#This Row],[Male Ballots]]/Table1[[#This Row],[Male Voters]]</f>
        <v>0.47155400968063632</v>
      </c>
      <c r="AA1057" s="94">
        <f>Table1[[#This Row],[Total Ballots]]/Table1[[#This Row],[Total Voters]]</f>
        <v>0.48051659134018687</v>
      </c>
    </row>
    <row r="1058" spans="1:27" s="7" customFormat="1" x14ac:dyDescent="0.35">
      <c r="A1058" s="102" t="s">
        <v>52</v>
      </c>
      <c r="B1058" s="103">
        <v>2024</v>
      </c>
      <c r="C1058" s="17" t="s">
        <v>81</v>
      </c>
      <c r="D1058" s="116"/>
      <c r="E1058" s="117"/>
      <c r="F1058" s="117"/>
      <c r="G1058" s="110" t="s">
        <v>67</v>
      </c>
      <c r="H1058" s="122">
        <v>77749.337</v>
      </c>
      <c r="I1058" s="122">
        <v>63265.609000000004</v>
      </c>
      <c r="J1058" s="123">
        <v>141014.94</v>
      </c>
      <c r="K1058">
        <v>55587</v>
      </c>
      <c r="L1058">
        <v>46241</v>
      </c>
      <c r="M1058">
        <v>1442</v>
      </c>
      <c r="N1058">
        <v>103270</v>
      </c>
      <c r="O1058">
        <v>41943</v>
      </c>
      <c r="P1058">
        <v>35510</v>
      </c>
      <c r="Q1058">
        <v>956</v>
      </c>
      <c r="R1058">
        <v>78409</v>
      </c>
      <c r="S1058" s="105">
        <f>Table1[[#This Row],[Female Voters]]/Table1[[#This Row],[Female Population]]</f>
        <v>0.71495143424824315</v>
      </c>
      <c r="T1058" s="94">
        <f>Table1[[#This Row],[Male Voters]]/Table1[[#This Row],[Male Population]]</f>
        <v>0.73090262989486121</v>
      </c>
      <c r="U1058" s="94">
        <f>Table1[[#This Row],[Total Voters]]/Table1[[#This Row],[Total Population]]</f>
        <v>0.73233375130323064</v>
      </c>
      <c r="V1058" s="94">
        <f>Table1[[#This Row],[Female Ballots]]/Table1[[#This Row],[Female Population]]</f>
        <v>0.53946440726562084</v>
      </c>
      <c r="W1058" s="94">
        <f>Table1[[#This Row],[Male Ballots]]/Table1[[#This Row],[Male Population]]</f>
        <v>0.5612844096703471</v>
      </c>
      <c r="X1058" s="94">
        <f>Table1[[#This Row],[Total Ballots]]/Table1[[#This Row],[Total Population]]</f>
        <v>0.5560332827145833</v>
      </c>
      <c r="Y1058" s="94">
        <f>Table1[[#This Row],[Female Ballots]]/Table1[[#This Row],[Female Voters]]</f>
        <v>0.75454692643963517</v>
      </c>
      <c r="Z1058" s="95">
        <f>Table1[[#This Row],[Male Ballots]]/Table1[[#This Row],[Male Voters]]</f>
        <v>0.76793321943729587</v>
      </c>
      <c r="AA1058" s="94">
        <f>Table1[[#This Row],[Total Ballots]]/Table1[[#This Row],[Total Voters]]</f>
        <v>0.75926212840127816</v>
      </c>
    </row>
    <row r="1059" spans="1:27" s="7" customFormat="1" x14ac:dyDescent="0.35">
      <c r="A1059" s="102" t="s">
        <v>40</v>
      </c>
      <c r="B1059" s="103">
        <v>2024</v>
      </c>
      <c r="C1059" s="17" t="s">
        <v>81</v>
      </c>
      <c r="D1059" s="116"/>
      <c r="E1059" s="117"/>
      <c r="F1059" s="117"/>
      <c r="G1059" s="110" t="s">
        <v>79</v>
      </c>
      <c r="H1059" s="122">
        <v>225102.08299999998</v>
      </c>
      <c r="I1059" s="122">
        <v>214708.70400000003</v>
      </c>
      <c r="J1059" s="123">
        <v>439810.783</v>
      </c>
      <c r="K1059">
        <v>180943</v>
      </c>
      <c r="L1059">
        <v>168839</v>
      </c>
      <c r="M1059">
        <v>8341</v>
      </c>
      <c r="N1059">
        <v>358123</v>
      </c>
      <c r="O1059">
        <v>75157</v>
      </c>
      <c r="P1059">
        <v>66542</v>
      </c>
      <c r="Q1059">
        <v>2866</v>
      </c>
      <c r="R1059">
        <v>144565</v>
      </c>
      <c r="S1059" s="105">
        <f>Table1[[#This Row],[Female Voters]]/Table1[[#This Row],[Female Population]]</f>
        <v>0.80382641328112459</v>
      </c>
      <c r="T1059" s="94">
        <f>Table1[[#This Row],[Male Voters]]/Table1[[#This Row],[Male Population]]</f>
        <v>0.78636309033843355</v>
      </c>
      <c r="U1059" s="94">
        <f>Table1[[#This Row],[Total Voters]]/Table1[[#This Row],[Total Population]]</f>
        <v>0.81426607496342351</v>
      </c>
      <c r="V1059" s="94">
        <f>Table1[[#This Row],[Female Ballots]]/Table1[[#This Row],[Female Population]]</f>
        <v>0.3338796291813968</v>
      </c>
      <c r="W1059" s="94">
        <f>Table1[[#This Row],[Male Ballots]]/Table1[[#This Row],[Male Population]]</f>
        <v>0.309917570924372</v>
      </c>
      <c r="X1059" s="94">
        <f>Table1[[#This Row],[Total Ballots]]/Table1[[#This Row],[Total Population]]</f>
        <v>0.32869817109509114</v>
      </c>
      <c r="Y1059" s="94">
        <f>Table1[[#This Row],[Female Ballots]]/Table1[[#This Row],[Female Voters]]</f>
        <v>0.41536284907401777</v>
      </c>
      <c r="Z1059" s="95">
        <f>Table1[[#This Row],[Male Ballots]]/Table1[[#This Row],[Male Voters]]</f>
        <v>0.39411510373788045</v>
      </c>
      <c r="AA1059" s="94">
        <f>Table1[[#This Row],[Total Ballots]]/Table1[[#This Row],[Total Voters]]</f>
        <v>0.40367415664450484</v>
      </c>
    </row>
    <row r="1060" spans="1:27" s="7" customFormat="1" x14ac:dyDescent="0.35">
      <c r="A1060" s="102" t="s">
        <v>40</v>
      </c>
      <c r="B1060" s="103">
        <v>2024</v>
      </c>
      <c r="C1060" s="17" t="s">
        <v>81</v>
      </c>
      <c r="D1060" s="116"/>
      <c r="E1060" s="117"/>
      <c r="F1060" s="117"/>
      <c r="G1060" s="110" t="s">
        <v>62</v>
      </c>
      <c r="H1060" s="122">
        <v>28044.110000000004</v>
      </c>
      <c r="I1060" s="122">
        <v>27800.063999999998</v>
      </c>
      <c r="J1060" s="123">
        <v>55844.173000000003</v>
      </c>
      <c r="K1060">
        <v>18288</v>
      </c>
      <c r="L1060">
        <v>18688</v>
      </c>
      <c r="M1060">
        <v>1500</v>
      </c>
      <c r="N1060">
        <v>38476</v>
      </c>
      <c r="O1060">
        <v>2914</v>
      </c>
      <c r="P1060">
        <v>2883</v>
      </c>
      <c r="Q1060">
        <v>281</v>
      </c>
      <c r="R1060">
        <v>6078</v>
      </c>
      <c r="S1060" s="105">
        <f>Table1[[#This Row],[Female Voters]]/Table1[[#This Row],[Female Population]]</f>
        <v>0.65211554226538115</v>
      </c>
      <c r="T1060" s="94">
        <f>Table1[[#This Row],[Male Voters]]/Table1[[#This Row],[Male Population]]</f>
        <v>0.67222866825054794</v>
      </c>
      <c r="U1060" s="94">
        <f>Table1[[#This Row],[Total Voters]]/Table1[[#This Row],[Total Population]]</f>
        <v>0.68898862554558737</v>
      </c>
      <c r="V1060" s="94">
        <f>Table1[[#This Row],[Female Ballots]]/Table1[[#This Row],[Female Population]]</f>
        <v>0.10390773677610021</v>
      </c>
      <c r="W1060" s="94">
        <f>Table1[[#This Row],[Male Ballots]]/Table1[[#This Row],[Male Population]]</f>
        <v>0.10370479722636611</v>
      </c>
      <c r="X1060" s="94">
        <f>Table1[[#This Row],[Total Ballots]]/Table1[[#This Row],[Total Population]]</f>
        <v>0.10883857121494125</v>
      </c>
      <c r="Y1060" s="94">
        <f>Table1[[#This Row],[Female Ballots]]/Table1[[#This Row],[Female Voters]]</f>
        <v>0.15933945756780402</v>
      </c>
      <c r="Z1060" s="95">
        <f>Table1[[#This Row],[Male Ballots]]/Table1[[#This Row],[Male Voters]]</f>
        <v>0.1542701198630137</v>
      </c>
      <c r="AA1060" s="94">
        <f>Table1[[#This Row],[Total Ballots]]/Table1[[#This Row],[Total Voters]]</f>
        <v>0.15796860380496933</v>
      </c>
    </row>
    <row r="1061" spans="1:27" s="7" customFormat="1" x14ac:dyDescent="0.35">
      <c r="A1061" s="102" t="s">
        <v>40</v>
      </c>
      <c r="B1061" s="103">
        <v>2024</v>
      </c>
      <c r="C1061" s="17" t="s">
        <v>81</v>
      </c>
      <c r="D1061" s="116"/>
      <c r="E1061" s="117"/>
      <c r="F1061" s="117"/>
      <c r="G1061" s="110" t="s">
        <v>63</v>
      </c>
      <c r="H1061" s="122">
        <v>36417.130000000005</v>
      </c>
      <c r="I1061" s="122">
        <v>38369.14</v>
      </c>
      <c r="J1061" s="123">
        <v>74786.28</v>
      </c>
      <c r="K1061">
        <v>30989</v>
      </c>
      <c r="L1061">
        <v>30627</v>
      </c>
      <c r="M1061">
        <v>1642</v>
      </c>
      <c r="N1061">
        <v>63258</v>
      </c>
      <c r="O1061">
        <v>5635</v>
      </c>
      <c r="P1061">
        <v>5195</v>
      </c>
      <c r="Q1061">
        <v>442</v>
      </c>
      <c r="R1061">
        <v>11272</v>
      </c>
      <c r="S1061" s="105">
        <f>Table1[[#This Row],[Female Voters]]/Table1[[#This Row],[Female Population]]</f>
        <v>0.85094569506163709</v>
      </c>
      <c r="T1061" s="94">
        <f>Table1[[#This Row],[Male Voters]]/Table1[[#This Row],[Male Population]]</f>
        <v>0.79821961086435611</v>
      </c>
      <c r="U1061" s="94">
        <f>Table1[[#This Row],[Total Voters]]/Table1[[#This Row],[Total Population]]</f>
        <v>0.84585033511494356</v>
      </c>
      <c r="V1061" s="94">
        <f>Table1[[#This Row],[Female Ballots]]/Table1[[#This Row],[Female Population]]</f>
        <v>0.15473487339611877</v>
      </c>
      <c r="W1061" s="94">
        <f>Table1[[#This Row],[Male Ballots]]/Table1[[#This Row],[Male Population]]</f>
        <v>0.13539526817645639</v>
      </c>
      <c r="X1061" s="94">
        <f>Table1[[#This Row],[Total Ballots]]/Table1[[#This Row],[Total Population]]</f>
        <v>0.15072283311858806</v>
      </c>
      <c r="Y1061" s="94">
        <f>Table1[[#This Row],[Female Ballots]]/Table1[[#This Row],[Female Voters]]</f>
        <v>0.18183871696408402</v>
      </c>
      <c r="Z1061" s="95">
        <f>Table1[[#This Row],[Male Ballots]]/Table1[[#This Row],[Male Voters]]</f>
        <v>0.16962157573382963</v>
      </c>
      <c r="AA1061" s="94">
        <f>Table1[[#This Row],[Total Ballots]]/Table1[[#This Row],[Total Voters]]</f>
        <v>0.17819090075563565</v>
      </c>
    </row>
    <row r="1062" spans="1:27" s="7" customFormat="1" x14ac:dyDescent="0.35">
      <c r="A1062" s="102" t="s">
        <v>40</v>
      </c>
      <c r="B1062" s="103">
        <v>2024</v>
      </c>
      <c r="C1062" s="17" t="s">
        <v>81</v>
      </c>
      <c r="D1062" s="116"/>
      <c r="E1062" s="117"/>
      <c r="F1062" s="117"/>
      <c r="G1062" s="110" t="s">
        <v>64</v>
      </c>
      <c r="H1062" s="122">
        <v>36411.11</v>
      </c>
      <c r="I1062" s="122">
        <v>36627.490000000005</v>
      </c>
      <c r="J1062" s="123">
        <v>73038.59</v>
      </c>
      <c r="K1062">
        <v>30900</v>
      </c>
      <c r="L1062">
        <v>30085</v>
      </c>
      <c r="M1062">
        <v>1385</v>
      </c>
      <c r="N1062">
        <v>62370</v>
      </c>
      <c r="O1062">
        <v>8272</v>
      </c>
      <c r="P1062">
        <v>7483</v>
      </c>
      <c r="Q1062">
        <v>376</v>
      </c>
      <c r="R1062">
        <v>16131</v>
      </c>
      <c r="S1062" s="105">
        <f>Table1[[#This Row],[Female Voters]]/Table1[[#This Row],[Female Population]]</f>
        <v>0.84864207655300816</v>
      </c>
      <c r="T1062" s="94">
        <f>Table1[[#This Row],[Male Voters]]/Table1[[#This Row],[Male Population]]</f>
        <v>0.82137760463520693</v>
      </c>
      <c r="U1062" s="94">
        <f>Table1[[#This Row],[Total Voters]]/Table1[[#This Row],[Total Population]]</f>
        <v>0.85393214737579137</v>
      </c>
      <c r="V1062" s="94">
        <f>Table1[[#This Row],[Female Ballots]]/Table1[[#This Row],[Female Population]]</f>
        <v>0.22718340638338133</v>
      </c>
      <c r="W1062" s="94">
        <f>Table1[[#This Row],[Male Ballots]]/Table1[[#This Row],[Male Population]]</f>
        <v>0.20430010355609951</v>
      </c>
      <c r="X1062" s="94">
        <f>Table1[[#This Row],[Total Ballots]]/Table1[[#This Row],[Total Population]]</f>
        <v>0.2208558516805979</v>
      </c>
      <c r="Y1062" s="94">
        <f>Table1[[#This Row],[Female Ballots]]/Table1[[#This Row],[Female Voters]]</f>
        <v>0.26770226537216829</v>
      </c>
      <c r="Z1062" s="95">
        <f>Table1[[#This Row],[Male Ballots]]/Table1[[#This Row],[Male Voters]]</f>
        <v>0.24872860229350174</v>
      </c>
      <c r="AA1062" s="94">
        <f>Table1[[#This Row],[Total Ballots]]/Table1[[#This Row],[Total Voters]]</f>
        <v>0.25863395863395866</v>
      </c>
    </row>
    <row r="1063" spans="1:27" s="7" customFormat="1" x14ac:dyDescent="0.35">
      <c r="A1063" s="102" t="s">
        <v>40</v>
      </c>
      <c r="B1063" s="103">
        <v>2024</v>
      </c>
      <c r="C1063" s="17" t="s">
        <v>81</v>
      </c>
      <c r="D1063" s="116"/>
      <c r="E1063" s="117"/>
      <c r="F1063" s="117"/>
      <c r="G1063" s="110" t="s">
        <v>65</v>
      </c>
      <c r="H1063" s="122">
        <v>31635.699999999997</v>
      </c>
      <c r="I1063" s="122">
        <v>31318.5</v>
      </c>
      <c r="J1063" s="123">
        <v>62954.2</v>
      </c>
      <c r="K1063">
        <v>26406</v>
      </c>
      <c r="L1063">
        <v>25630</v>
      </c>
      <c r="M1063">
        <v>1126</v>
      </c>
      <c r="N1063">
        <v>53162</v>
      </c>
      <c r="O1063">
        <v>9341</v>
      </c>
      <c r="P1063">
        <v>8697</v>
      </c>
      <c r="Q1063">
        <v>309</v>
      </c>
      <c r="R1063">
        <v>18347</v>
      </c>
      <c r="S1063" s="105">
        <f>Table1[[#This Row],[Female Voters]]/Table1[[#This Row],[Female Population]]</f>
        <v>0.83468992309321444</v>
      </c>
      <c r="T1063" s="94">
        <f>Table1[[#This Row],[Male Voters]]/Table1[[#This Row],[Male Population]]</f>
        <v>0.81836614141801167</v>
      </c>
      <c r="U1063" s="94">
        <f>Table1[[#This Row],[Total Voters]]/Table1[[#This Row],[Total Population]]</f>
        <v>0.84445517534969872</v>
      </c>
      <c r="V1063" s="94">
        <f>Table1[[#This Row],[Female Ballots]]/Table1[[#This Row],[Female Population]]</f>
        <v>0.29526768808656045</v>
      </c>
      <c r="W1063" s="94">
        <f>Table1[[#This Row],[Male Ballots]]/Table1[[#This Row],[Male Population]]</f>
        <v>0.27769529192011111</v>
      </c>
      <c r="X1063" s="94">
        <f>Table1[[#This Row],[Total Ballots]]/Table1[[#This Row],[Total Population]]</f>
        <v>0.29143409017984506</v>
      </c>
      <c r="Y1063" s="94">
        <f>Table1[[#This Row],[Female Ballots]]/Table1[[#This Row],[Female Voters]]</f>
        <v>0.3537453609028251</v>
      </c>
      <c r="Z1063" s="95">
        <f>Table1[[#This Row],[Male Ballots]]/Table1[[#This Row],[Male Voters]]</f>
        <v>0.33932891143191574</v>
      </c>
      <c r="AA1063" s="94">
        <f>Table1[[#This Row],[Total Ballots]]/Table1[[#This Row],[Total Voters]]</f>
        <v>0.34511493171814456</v>
      </c>
    </row>
    <row r="1064" spans="1:27" s="7" customFormat="1" x14ac:dyDescent="0.35">
      <c r="A1064" s="102" t="s">
        <v>40</v>
      </c>
      <c r="B1064" s="103">
        <v>2024</v>
      </c>
      <c r="C1064" s="17" t="s">
        <v>81</v>
      </c>
      <c r="D1064" s="116"/>
      <c r="E1064" s="117"/>
      <c r="F1064" s="117"/>
      <c r="G1064" s="110" t="s">
        <v>66</v>
      </c>
      <c r="H1064" s="122">
        <v>34029.800000000003</v>
      </c>
      <c r="I1064" s="122">
        <v>31506.93</v>
      </c>
      <c r="J1064" s="123">
        <v>65536.72</v>
      </c>
      <c r="K1064">
        <v>29756</v>
      </c>
      <c r="L1064">
        <v>26834</v>
      </c>
      <c r="M1064">
        <v>1275</v>
      </c>
      <c r="N1064">
        <v>57865</v>
      </c>
      <c r="O1064">
        <v>14495</v>
      </c>
      <c r="P1064">
        <v>12849</v>
      </c>
      <c r="Q1064">
        <v>505</v>
      </c>
      <c r="R1064">
        <v>27849</v>
      </c>
      <c r="S1064" s="105">
        <f>Table1[[#This Row],[Female Voters]]/Table1[[#This Row],[Female Population]]</f>
        <v>0.87441007587467445</v>
      </c>
      <c r="T1064" s="94">
        <f>Table1[[#This Row],[Male Voters]]/Table1[[#This Row],[Male Population]]</f>
        <v>0.851685645031109</v>
      </c>
      <c r="U1064" s="94">
        <f>Table1[[#This Row],[Total Voters]]/Table1[[#This Row],[Total Population]]</f>
        <v>0.88294012883159245</v>
      </c>
      <c r="V1064" s="94">
        <f>Table1[[#This Row],[Female Ballots]]/Table1[[#This Row],[Female Population]]</f>
        <v>0.42595019659239841</v>
      </c>
      <c r="W1064" s="94">
        <f>Table1[[#This Row],[Male Ballots]]/Table1[[#This Row],[Male Population]]</f>
        <v>0.40781504259539092</v>
      </c>
      <c r="X1064" s="94">
        <f>Table1[[#This Row],[Total Ballots]]/Table1[[#This Row],[Total Population]]</f>
        <v>0.42493734810042372</v>
      </c>
      <c r="Y1064" s="94">
        <f>Table1[[#This Row],[Female Ballots]]/Table1[[#This Row],[Female Voters]]</f>
        <v>0.48712864632343056</v>
      </c>
      <c r="Z1064" s="95">
        <f>Table1[[#This Row],[Male Ballots]]/Table1[[#This Row],[Male Voters]]</f>
        <v>0.47883282402921667</v>
      </c>
      <c r="AA1064" s="94">
        <f>Table1[[#This Row],[Total Ballots]]/Table1[[#This Row],[Total Voters]]</f>
        <v>0.48127538235548256</v>
      </c>
    </row>
    <row r="1065" spans="1:27" s="7" customFormat="1" x14ac:dyDescent="0.35">
      <c r="A1065" s="102" t="s">
        <v>40</v>
      </c>
      <c r="B1065" s="103">
        <v>2024</v>
      </c>
      <c r="C1065" s="17" t="s">
        <v>81</v>
      </c>
      <c r="D1065" s="116"/>
      <c r="E1065" s="117"/>
      <c r="F1065" s="117"/>
      <c r="G1065" s="110" t="s">
        <v>67</v>
      </c>
      <c r="H1065" s="122">
        <v>58564.233000000007</v>
      </c>
      <c r="I1065" s="122">
        <v>49086.58</v>
      </c>
      <c r="J1065" s="123">
        <v>107650.81999999999</v>
      </c>
      <c r="K1065">
        <v>44604</v>
      </c>
      <c r="L1065">
        <v>36975</v>
      </c>
      <c r="M1065">
        <v>1413</v>
      </c>
      <c r="N1065">
        <v>82992</v>
      </c>
      <c r="O1065">
        <v>34500</v>
      </c>
      <c r="P1065">
        <v>29435</v>
      </c>
      <c r="Q1065">
        <v>953</v>
      </c>
      <c r="R1065">
        <v>64888</v>
      </c>
      <c r="S1065" s="105">
        <f>Table1[[#This Row],[Female Voters]]/Table1[[#This Row],[Female Population]]</f>
        <v>0.76162527391078427</v>
      </c>
      <c r="T1065" s="94">
        <f>Table1[[#This Row],[Male Voters]]/Table1[[#This Row],[Male Population]]</f>
        <v>0.75326087089383698</v>
      </c>
      <c r="U1065" s="94">
        <f>Table1[[#This Row],[Total Voters]]/Table1[[#This Row],[Total Population]]</f>
        <v>0.77093699797177584</v>
      </c>
      <c r="V1065" s="94">
        <f>Table1[[#This Row],[Female Ballots]]/Table1[[#This Row],[Female Population]]</f>
        <v>0.58909676149946322</v>
      </c>
      <c r="W1065" s="94">
        <f>Table1[[#This Row],[Male Ballots]]/Table1[[#This Row],[Male Population]]</f>
        <v>0.59965473251548584</v>
      </c>
      <c r="X1065" s="94">
        <f>Table1[[#This Row],[Total Ballots]]/Table1[[#This Row],[Total Population]]</f>
        <v>0.60276363895788254</v>
      </c>
      <c r="Y1065" s="94">
        <f>Table1[[#This Row],[Female Ballots]]/Table1[[#This Row],[Female Voters]]</f>
        <v>0.77347323110034971</v>
      </c>
      <c r="Z1065" s="95">
        <f>Table1[[#This Row],[Male Ballots]]/Table1[[#This Row],[Male Voters]]</f>
        <v>0.79607843137254897</v>
      </c>
      <c r="AA1065" s="94">
        <f>Table1[[#This Row],[Total Ballots]]/Table1[[#This Row],[Total Voters]]</f>
        <v>0.7818584923848082</v>
      </c>
    </row>
    <row r="1066" spans="1:27" s="7" customFormat="1" x14ac:dyDescent="0.35">
      <c r="A1066" s="102" t="s">
        <v>28</v>
      </c>
      <c r="B1066" s="103">
        <v>2024</v>
      </c>
      <c r="C1066" s="17" t="s">
        <v>81</v>
      </c>
      <c r="D1066" s="116"/>
      <c r="E1066" s="117"/>
      <c r="F1066" s="117"/>
      <c r="G1066" s="110" t="s">
        <v>79</v>
      </c>
      <c r="H1066" s="122">
        <v>19102.084599999998</v>
      </c>
      <c r="I1066" s="122">
        <v>18833.061300000001</v>
      </c>
      <c r="J1066" s="123">
        <v>37935.146500000003</v>
      </c>
      <c r="K1066">
        <v>16665</v>
      </c>
      <c r="L1066">
        <v>16415</v>
      </c>
      <c r="M1066">
        <v>737</v>
      </c>
      <c r="N1066">
        <v>33817</v>
      </c>
      <c r="O1066">
        <v>8097</v>
      </c>
      <c r="P1066">
        <v>7629</v>
      </c>
      <c r="Q1066">
        <v>280</v>
      </c>
      <c r="R1066">
        <v>16006</v>
      </c>
      <c r="S1066" s="105">
        <f>Table1[[#This Row],[Female Voters]]/Table1[[#This Row],[Female Population]]</f>
        <v>0.87241787213108679</v>
      </c>
      <c r="T1066" s="94">
        <f>Table1[[#This Row],[Male Voters]]/Table1[[#This Row],[Male Population]]</f>
        <v>0.87160551003994235</v>
      </c>
      <c r="U1066" s="94">
        <f>Table1[[#This Row],[Total Voters]]/Table1[[#This Row],[Total Population]]</f>
        <v>0.89144245165891212</v>
      </c>
      <c r="V1066" s="94">
        <f>Table1[[#This Row],[Female Ballots]]/Table1[[#This Row],[Female Population]]</f>
        <v>0.42388043868259284</v>
      </c>
      <c r="W1066" s="94">
        <f>Table1[[#This Row],[Male Ballots]]/Table1[[#This Row],[Male Population]]</f>
        <v>0.40508549717299541</v>
      </c>
      <c r="X1066" s="94">
        <f>Table1[[#This Row],[Total Ballots]]/Table1[[#This Row],[Total Population]]</f>
        <v>0.42193062309644697</v>
      </c>
      <c r="Y1066" s="94">
        <f>Table1[[#This Row],[Female Ballots]]/Table1[[#This Row],[Female Voters]]</f>
        <v>0.48586858685868589</v>
      </c>
      <c r="Z1066" s="95">
        <f>Table1[[#This Row],[Male Ballots]]/Table1[[#This Row],[Male Voters]]</f>
        <v>0.46475784343588183</v>
      </c>
      <c r="AA1066" s="94">
        <f>Table1[[#This Row],[Total Ballots]]/Table1[[#This Row],[Total Voters]]</f>
        <v>0.47331223940621581</v>
      </c>
    </row>
    <row r="1067" spans="1:27" s="7" customFormat="1" x14ac:dyDescent="0.35">
      <c r="A1067" s="102" t="s">
        <v>28</v>
      </c>
      <c r="B1067" s="103">
        <v>2024</v>
      </c>
      <c r="C1067" s="17" t="s">
        <v>81</v>
      </c>
      <c r="D1067" s="116"/>
      <c r="E1067" s="117"/>
      <c r="F1067" s="117"/>
      <c r="G1067" s="110" t="s">
        <v>62</v>
      </c>
      <c r="H1067" s="122">
        <v>1557.1301000000001</v>
      </c>
      <c r="I1067" s="122">
        <v>1598.7554</v>
      </c>
      <c r="J1067" s="123">
        <v>3155.8854999999999</v>
      </c>
      <c r="K1067">
        <v>1192</v>
      </c>
      <c r="L1067">
        <v>1273</v>
      </c>
      <c r="M1067">
        <v>70</v>
      </c>
      <c r="N1067">
        <v>2535</v>
      </c>
      <c r="O1067">
        <v>280</v>
      </c>
      <c r="P1067">
        <v>264</v>
      </c>
      <c r="Q1067">
        <v>15</v>
      </c>
      <c r="R1067">
        <v>559</v>
      </c>
      <c r="S1067" s="105">
        <f>Table1[[#This Row],[Female Voters]]/Table1[[#This Row],[Female Population]]</f>
        <v>0.76551085872657654</v>
      </c>
      <c r="T1067" s="94">
        <f>Table1[[#This Row],[Male Voters]]/Table1[[#This Row],[Male Population]]</f>
        <v>0.79624437859600039</v>
      </c>
      <c r="U1067" s="94">
        <f>Table1[[#This Row],[Total Voters]]/Table1[[#This Row],[Total Population]]</f>
        <v>0.80326108155698306</v>
      </c>
      <c r="V1067" s="94">
        <f>Table1[[#This Row],[Female Ballots]]/Table1[[#This Row],[Female Population]]</f>
        <v>0.17981798694919582</v>
      </c>
      <c r="W1067" s="94">
        <f>Table1[[#This Row],[Male Ballots]]/Table1[[#This Row],[Male Population]]</f>
        <v>0.1651284492924934</v>
      </c>
      <c r="X1067" s="94">
        <f>Table1[[#This Row],[Total Ballots]]/Table1[[#This Row],[Total Population]]</f>
        <v>0.17712936670230908</v>
      </c>
      <c r="Y1067" s="94">
        <f>Table1[[#This Row],[Female Ballots]]/Table1[[#This Row],[Female Voters]]</f>
        <v>0.2348993288590604</v>
      </c>
      <c r="Z1067" s="95">
        <f>Table1[[#This Row],[Male Ballots]]/Table1[[#This Row],[Male Voters]]</f>
        <v>0.20738413197172034</v>
      </c>
      <c r="AA1067" s="94">
        <f>Table1[[#This Row],[Total Ballots]]/Table1[[#This Row],[Total Voters]]</f>
        <v>0.22051282051282051</v>
      </c>
    </row>
    <row r="1068" spans="1:27" s="7" customFormat="1" x14ac:dyDescent="0.35">
      <c r="A1068" s="102" t="s">
        <v>28</v>
      </c>
      <c r="B1068" s="103">
        <v>2024</v>
      </c>
      <c r="C1068" s="17" t="s">
        <v>81</v>
      </c>
      <c r="D1068" s="116"/>
      <c r="E1068" s="117"/>
      <c r="F1068" s="117"/>
      <c r="G1068" s="110" t="s">
        <v>63</v>
      </c>
      <c r="H1068" s="122">
        <v>2108.7963</v>
      </c>
      <c r="I1068" s="122">
        <v>2140.4852000000001</v>
      </c>
      <c r="J1068" s="123">
        <v>4249.2820000000002</v>
      </c>
      <c r="K1068">
        <v>2020</v>
      </c>
      <c r="L1068">
        <v>2015</v>
      </c>
      <c r="M1068">
        <v>108</v>
      </c>
      <c r="N1068">
        <v>4143</v>
      </c>
      <c r="O1068">
        <v>450</v>
      </c>
      <c r="P1068">
        <v>390</v>
      </c>
      <c r="Q1068">
        <v>18</v>
      </c>
      <c r="R1068">
        <v>858</v>
      </c>
      <c r="S1068" s="105">
        <f>Table1[[#This Row],[Female Voters]]/Table1[[#This Row],[Female Population]]</f>
        <v>0.9578924242232405</v>
      </c>
      <c r="T1068" s="94">
        <f>Table1[[#This Row],[Male Voters]]/Table1[[#This Row],[Male Population]]</f>
        <v>0.94137534798185007</v>
      </c>
      <c r="U1068" s="94">
        <f>Table1[[#This Row],[Total Voters]]/Table1[[#This Row],[Total Population]]</f>
        <v>0.97498824507293225</v>
      </c>
      <c r="V1068" s="94">
        <f>Table1[[#This Row],[Female Ballots]]/Table1[[#This Row],[Female Population]]</f>
        <v>0.21339187668339518</v>
      </c>
      <c r="W1068" s="94">
        <f>Table1[[#This Row],[Male Ballots]]/Table1[[#This Row],[Male Population]]</f>
        <v>0.18220168025455163</v>
      </c>
      <c r="X1068" s="94">
        <f>Table1[[#This Row],[Total Ballots]]/Table1[[#This Row],[Total Population]]</f>
        <v>0.20191646494631327</v>
      </c>
      <c r="Y1068" s="94">
        <f>Table1[[#This Row],[Female Ballots]]/Table1[[#This Row],[Female Voters]]</f>
        <v>0.22277227722772278</v>
      </c>
      <c r="Z1068" s="95">
        <f>Table1[[#This Row],[Male Ballots]]/Table1[[#This Row],[Male Voters]]</f>
        <v>0.19354838709677419</v>
      </c>
      <c r="AA1068" s="94">
        <f>Table1[[#This Row],[Total Ballots]]/Table1[[#This Row],[Total Voters]]</f>
        <v>0.20709630702389573</v>
      </c>
    </row>
    <row r="1069" spans="1:27" s="7" customFormat="1" x14ac:dyDescent="0.35">
      <c r="A1069" s="102" t="s">
        <v>28</v>
      </c>
      <c r="B1069" s="103">
        <v>2024</v>
      </c>
      <c r="C1069" s="17" t="s">
        <v>81</v>
      </c>
      <c r="D1069" s="116"/>
      <c r="E1069" s="117"/>
      <c r="F1069" s="117"/>
      <c r="G1069" s="110" t="s">
        <v>64</v>
      </c>
      <c r="H1069" s="122">
        <v>2567.3020000000001</v>
      </c>
      <c r="I1069" s="122">
        <v>2641.1679999999997</v>
      </c>
      <c r="J1069" s="123">
        <v>5208.47</v>
      </c>
      <c r="K1069">
        <v>2341</v>
      </c>
      <c r="L1069">
        <v>2327</v>
      </c>
      <c r="M1069">
        <v>110</v>
      </c>
      <c r="N1069">
        <v>4778</v>
      </c>
      <c r="O1069">
        <v>664</v>
      </c>
      <c r="P1069">
        <v>613</v>
      </c>
      <c r="Q1069">
        <v>24</v>
      </c>
      <c r="R1069">
        <v>1301</v>
      </c>
      <c r="S1069" s="105">
        <f>Table1[[#This Row],[Female Voters]]/Table1[[#This Row],[Female Population]]</f>
        <v>0.91185220905059083</v>
      </c>
      <c r="T1069" s="94">
        <f>Table1[[#This Row],[Male Voters]]/Table1[[#This Row],[Male Population]]</f>
        <v>0.88104959623923973</v>
      </c>
      <c r="U1069" s="94">
        <f>Table1[[#This Row],[Total Voters]]/Table1[[#This Row],[Total Population]]</f>
        <v>0.91735192868539128</v>
      </c>
      <c r="V1069" s="94">
        <f>Table1[[#This Row],[Female Ballots]]/Table1[[#This Row],[Female Population]]</f>
        <v>0.25863727757778399</v>
      </c>
      <c r="W1069" s="94">
        <f>Table1[[#This Row],[Male Ballots]]/Table1[[#This Row],[Male Population]]</f>
        <v>0.2320942855585105</v>
      </c>
      <c r="X1069" s="94">
        <f>Table1[[#This Row],[Total Ballots]]/Table1[[#This Row],[Total Population]]</f>
        <v>0.24978544562990665</v>
      </c>
      <c r="Y1069" s="94">
        <f>Table1[[#This Row],[Female Ballots]]/Table1[[#This Row],[Female Voters]]</f>
        <v>0.28363947031183256</v>
      </c>
      <c r="Z1069" s="95">
        <f>Table1[[#This Row],[Male Ballots]]/Table1[[#This Row],[Male Voters]]</f>
        <v>0.26342930812204557</v>
      </c>
      <c r="AA1069" s="94">
        <f>Table1[[#This Row],[Total Ballots]]/Table1[[#This Row],[Total Voters]]</f>
        <v>0.27228966094600249</v>
      </c>
    </row>
    <row r="1070" spans="1:27" s="7" customFormat="1" x14ac:dyDescent="0.35">
      <c r="A1070" s="102" t="s">
        <v>28</v>
      </c>
      <c r="B1070" s="103">
        <v>2024</v>
      </c>
      <c r="C1070" s="17" t="s">
        <v>81</v>
      </c>
      <c r="D1070" s="116"/>
      <c r="E1070" s="117"/>
      <c r="F1070" s="117"/>
      <c r="G1070" s="110" t="s">
        <v>65</v>
      </c>
      <c r="H1070" s="122">
        <v>2650.0129999999999</v>
      </c>
      <c r="I1070" s="122">
        <v>2566.2370000000001</v>
      </c>
      <c r="J1070" s="123">
        <v>5216.25</v>
      </c>
      <c r="K1070">
        <v>2463</v>
      </c>
      <c r="L1070">
        <v>2405</v>
      </c>
      <c r="M1070">
        <v>121</v>
      </c>
      <c r="N1070">
        <v>4989</v>
      </c>
      <c r="O1070">
        <v>900</v>
      </c>
      <c r="P1070">
        <v>811</v>
      </c>
      <c r="Q1070">
        <v>42</v>
      </c>
      <c r="R1070">
        <v>1753</v>
      </c>
      <c r="S1070" s="105">
        <f>Table1[[#This Row],[Female Voters]]/Table1[[#This Row],[Female Population]]</f>
        <v>0.92942940279915609</v>
      </c>
      <c r="T1070" s="94">
        <f>Table1[[#This Row],[Male Voters]]/Table1[[#This Row],[Male Population]]</f>
        <v>0.93716987168371435</v>
      </c>
      <c r="U1070" s="94">
        <f>Table1[[#This Row],[Total Voters]]/Table1[[#This Row],[Total Population]]</f>
        <v>0.95643421998562184</v>
      </c>
      <c r="V1070" s="94">
        <f>Table1[[#This Row],[Female Ballots]]/Table1[[#This Row],[Female Population]]</f>
        <v>0.33962097544427139</v>
      </c>
      <c r="W1070" s="94">
        <f>Table1[[#This Row],[Male Ballots]]/Table1[[#This Row],[Male Population]]</f>
        <v>0.31602692970290741</v>
      </c>
      <c r="X1070" s="94">
        <f>Table1[[#This Row],[Total Ballots]]/Table1[[#This Row],[Total Population]]</f>
        <v>0.33606518092499399</v>
      </c>
      <c r="Y1070" s="94">
        <f>Table1[[#This Row],[Female Ballots]]/Table1[[#This Row],[Female Voters]]</f>
        <v>0.36540803897685747</v>
      </c>
      <c r="Z1070" s="95">
        <f>Table1[[#This Row],[Male Ballots]]/Table1[[#This Row],[Male Voters]]</f>
        <v>0.33721413721413723</v>
      </c>
      <c r="AA1070" s="94">
        <f>Table1[[#This Row],[Total Ballots]]/Table1[[#This Row],[Total Voters]]</f>
        <v>0.35137302064541992</v>
      </c>
    </row>
    <row r="1071" spans="1:27" s="7" customFormat="1" x14ac:dyDescent="0.35">
      <c r="A1071" s="102" t="s">
        <v>28</v>
      </c>
      <c r="B1071" s="103">
        <v>2024</v>
      </c>
      <c r="C1071" s="17" t="s">
        <v>81</v>
      </c>
      <c r="D1071" s="116"/>
      <c r="E1071" s="117"/>
      <c r="F1071" s="117"/>
      <c r="G1071" s="110" t="s">
        <v>66</v>
      </c>
      <c r="H1071" s="122">
        <v>3438.777</v>
      </c>
      <c r="I1071" s="122">
        <v>3316.0129999999999</v>
      </c>
      <c r="J1071" s="123">
        <v>6754.7890000000007</v>
      </c>
      <c r="K1071">
        <v>3387</v>
      </c>
      <c r="L1071">
        <v>3268</v>
      </c>
      <c r="M1071">
        <v>166</v>
      </c>
      <c r="N1071">
        <v>6821</v>
      </c>
      <c r="O1071">
        <v>1669</v>
      </c>
      <c r="P1071">
        <v>1527</v>
      </c>
      <c r="Q1071">
        <v>67</v>
      </c>
      <c r="R1071">
        <v>3263</v>
      </c>
      <c r="S1071" s="105">
        <f>Table1[[#This Row],[Female Voters]]/Table1[[#This Row],[Female Population]]</f>
        <v>0.98494319346674708</v>
      </c>
      <c r="T1071" s="94">
        <f>Table1[[#This Row],[Male Voters]]/Table1[[#This Row],[Male Population]]</f>
        <v>0.98552086496645219</v>
      </c>
      <c r="U1071" s="94">
        <f>Table1[[#This Row],[Total Voters]]/Table1[[#This Row],[Total Population]]</f>
        <v>1.0098020826409233</v>
      </c>
      <c r="V1071" s="94">
        <f>Table1[[#This Row],[Female Ballots]]/Table1[[#This Row],[Female Population]]</f>
        <v>0.48534697073988803</v>
      </c>
      <c r="W1071" s="94">
        <f>Table1[[#This Row],[Male Ballots]]/Table1[[#This Row],[Male Population]]</f>
        <v>0.4604927664638227</v>
      </c>
      <c r="X1071" s="94">
        <f>Table1[[#This Row],[Total Ballots]]/Table1[[#This Row],[Total Population]]</f>
        <v>0.48306468196119817</v>
      </c>
      <c r="Y1071" s="94">
        <f>Table1[[#This Row],[Female Ballots]]/Table1[[#This Row],[Female Voters]]</f>
        <v>0.49276645999409507</v>
      </c>
      <c r="Z1071" s="95">
        <f>Table1[[#This Row],[Male Ballots]]/Table1[[#This Row],[Male Voters]]</f>
        <v>0.46725826193390452</v>
      </c>
      <c r="AA1071" s="94">
        <f>Table1[[#This Row],[Total Ballots]]/Table1[[#This Row],[Total Voters]]</f>
        <v>0.47837560475003665</v>
      </c>
    </row>
    <row r="1072" spans="1:27" s="7" customFormat="1" x14ac:dyDescent="0.35">
      <c r="A1072" s="102" t="s">
        <v>28</v>
      </c>
      <c r="B1072" s="103">
        <v>2024</v>
      </c>
      <c r="C1072" s="17" t="s">
        <v>81</v>
      </c>
      <c r="D1072" s="116"/>
      <c r="E1072" s="117"/>
      <c r="F1072" s="117"/>
      <c r="G1072" s="110" t="s">
        <v>67</v>
      </c>
      <c r="H1072" s="122">
        <v>6780.0662000000002</v>
      </c>
      <c r="I1072" s="122">
        <v>6570.4027000000006</v>
      </c>
      <c r="J1072" s="123">
        <v>13350.470000000001</v>
      </c>
      <c r="K1072">
        <v>5262</v>
      </c>
      <c r="L1072">
        <v>5127</v>
      </c>
      <c r="M1072">
        <v>162</v>
      </c>
      <c r="N1072">
        <v>10551</v>
      </c>
      <c r="O1072">
        <v>4134</v>
      </c>
      <c r="P1072">
        <v>4024</v>
      </c>
      <c r="Q1072">
        <v>114</v>
      </c>
      <c r="R1072">
        <v>8272</v>
      </c>
      <c r="S1072" s="105">
        <f>Table1[[#This Row],[Female Voters]]/Table1[[#This Row],[Female Population]]</f>
        <v>0.776098616854213</v>
      </c>
      <c r="T1072" s="94">
        <f>Table1[[#This Row],[Male Voters]]/Table1[[#This Row],[Male Population]]</f>
        <v>0.78031746821241255</v>
      </c>
      <c r="U1072" s="94">
        <f>Table1[[#This Row],[Total Voters]]/Table1[[#This Row],[Total Population]]</f>
        <v>0.79030925502997262</v>
      </c>
      <c r="V1072" s="94">
        <f>Table1[[#This Row],[Female Ballots]]/Table1[[#This Row],[Female Population]]</f>
        <v>0.6097285598774832</v>
      </c>
      <c r="W1072" s="94">
        <f>Table1[[#This Row],[Male Ballots]]/Table1[[#This Row],[Male Population]]</f>
        <v>0.61244343516417943</v>
      </c>
      <c r="X1072" s="94">
        <f>Table1[[#This Row],[Total Ballots]]/Table1[[#This Row],[Total Population]]</f>
        <v>0.61960365440317822</v>
      </c>
      <c r="Y1072" s="94">
        <f>Table1[[#This Row],[Female Ballots]]/Table1[[#This Row],[Female Voters]]</f>
        <v>0.78563283922462945</v>
      </c>
      <c r="Z1072" s="95">
        <f>Table1[[#This Row],[Male Ballots]]/Table1[[#This Row],[Male Voters]]</f>
        <v>0.78486444314413883</v>
      </c>
      <c r="AA1072" s="94">
        <f>Table1[[#This Row],[Total Ballots]]/Table1[[#This Row],[Total Voters]]</f>
        <v>0.78400151644393901</v>
      </c>
    </row>
    <row r="1073" spans="1:27" s="7" customFormat="1" x14ac:dyDescent="0.35">
      <c r="A1073" s="102" t="s">
        <v>43</v>
      </c>
      <c r="B1073" s="103">
        <v>2024</v>
      </c>
      <c r="C1073" s="17" t="s">
        <v>81</v>
      </c>
      <c r="D1073" s="116"/>
      <c r="E1073" s="117"/>
      <c r="F1073" s="117"/>
      <c r="G1073" s="110" t="s">
        <v>79</v>
      </c>
      <c r="H1073" s="122">
        <v>126533.02599999998</v>
      </c>
      <c r="I1073" s="122">
        <v>116164.47899999999</v>
      </c>
      <c r="J1073" s="123">
        <v>242697.49900000001</v>
      </c>
      <c r="K1073">
        <v>100416</v>
      </c>
      <c r="L1073">
        <v>90580</v>
      </c>
      <c r="M1073">
        <v>4036</v>
      </c>
      <c r="N1073">
        <v>195032</v>
      </c>
      <c r="O1073">
        <v>46610</v>
      </c>
      <c r="P1073">
        <v>39638</v>
      </c>
      <c r="Q1073">
        <v>1662</v>
      </c>
      <c r="R1073">
        <v>87910</v>
      </c>
      <c r="S1073" s="105">
        <f>Table1[[#This Row],[Female Voters]]/Table1[[#This Row],[Female Population]]</f>
        <v>0.79359518360052506</v>
      </c>
      <c r="T1073" s="94">
        <f>Table1[[#This Row],[Male Voters]]/Table1[[#This Row],[Male Population]]</f>
        <v>0.77975643483925927</v>
      </c>
      <c r="U1073" s="94">
        <f>Table1[[#This Row],[Total Voters]]/Table1[[#This Row],[Total Population]]</f>
        <v>0.80360119409388719</v>
      </c>
      <c r="V1073" s="94">
        <f>Table1[[#This Row],[Female Ballots]]/Table1[[#This Row],[Female Population]]</f>
        <v>0.3683623277925876</v>
      </c>
      <c r="W1073" s="94">
        <f>Table1[[#This Row],[Male Ballots]]/Table1[[#This Row],[Male Population]]</f>
        <v>0.3412230687144906</v>
      </c>
      <c r="X1073" s="94">
        <f>Table1[[#This Row],[Total Ballots]]/Table1[[#This Row],[Total Population]]</f>
        <v>0.36222046111814277</v>
      </c>
      <c r="Y1073" s="94">
        <f>Table1[[#This Row],[Female Ballots]]/Table1[[#This Row],[Female Voters]]</f>
        <v>0.46416905672402803</v>
      </c>
      <c r="Z1073" s="95">
        <f>Table1[[#This Row],[Male Ballots]]/Table1[[#This Row],[Male Voters]]</f>
        <v>0.43760211967321705</v>
      </c>
      <c r="AA1073" s="94">
        <f>Table1[[#This Row],[Total Ballots]]/Table1[[#This Row],[Total Voters]]</f>
        <v>0.45074654415685633</v>
      </c>
    </row>
    <row r="1074" spans="1:27" s="7" customFormat="1" x14ac:dyDescent="0.35">
      <c r="A1074" s="102" t="s">
        <v>43</v>
      </c>
      <c r="B1074" s="103">
        <v>2024</v>
      </c>
      <c r="C1074" s="17" t="s">
        <v>81</v>
      </c>
      <c r="D1074" s="116"/>
      <c r="E1074" s="117"/>
      <c r="F1074" s="117"/>
      <c r="G1074" s="110" t="s">
        <v>62</v>
      </c>
      <c r="H1074" s="122">
        <v>12489.761</v>
      </c>
      <c r="I1074" s="122">
        <v>12389.8</v>
      </c>
      <c r="J1074" s="123">
        <v>24879.565000000002</v>
      </c>
      <c r="K1074">
        <v>8401</v>
      </c>
      <c r="L1074">
        <v>8491</v>
      </c>
      <c r="M1074">
        <v>694</v>
      </c>
      <c r="N1074">
        <v>17586</v>
      </c>
      <c r="O1074">
        <v>1701</v>
      </c>
      <c r="P1074">
        <v>1636</v>
      </c>
      <c r="Q1074">
        <v>187</v>
      </c>
      <c r="R1074">
        <v>3524</v>
      </c>
      <c r="S1074" s="105">
        <f>Table1[[#This Row],[Female Voters]]/Table1[[#This Row],[Female Population]]</f>
        <v>0.67263096547644108</v>
      </c>
      <c r="T1074" s="94">
        <f>Table1[[#This Row],[Male Voters]]/Table1[[#This Row],[Male Population]]</f>
        <v>0.68532179696201723</v>
      </c>
      <c r="U1074" s="94">
        <f>Table1[[#This Row],[Total Voters]]/Table1[[#This Row],[Total Population]]</f>
        <v>0.70684515585381003</v>
      </c>
      <c r="V1074" s="94">
        <f>Table1[[#This Row],[Female Ballots]]/Table1[[#This Row],[Female Population]]</f>
        <v>0.13619155722835688</v>
      </c>
      <c r="W1074" s="94">
        <f>Table1[[#This Row],[Male Ballots]]/Table1[[#This Row],[Male Population]]</f>
        <v>0.13204410079258747</v>
      </c>
      <c r="X1074" s="94">
        <f>Table1[[#This Row],[Total Ballots]]/Table1[[#This Row],[Total Population]]</f>
        <v>0.1416423478465158</v>
      </c>
      <c r="Y1074" s="94">
        <f>Table1[[#This Row],[Female Ballots]]/Table1[[#This Row],[Female Voters]]</f>
        <v>0.20247589572669919</v>
      </c>
      <c r="Z1074" s="95">
        <f>Table1[[#This Row],[Male Ballots]]/Table1[[#This Row],[Male Voters]]</f>
        <v>0.1926745966317277</v>
      </c>
      <c r="AA1074" s="94">
        <f>Table1[[#This Row],[Total Ballots]]/Table1[[#This Row],[Total Voters]]</f>
        <v>0.2003866712157398</v>
      </c>
    </row>
    <row r="1075" spans="1:27" s="7" customFormat="1" x14ac:dyDescent="0.35">
      <c r="A1075" s="102" t="s">
        <v>43</v>
      </c>
      <c r="B1075" s="103">
        <v>2024</v>
      </c>
      <c r="C1075" s="17" t="s">
        <v>81</v>
      </c>
      <c r="D1075" s="116"/>
      <c r="E1075" s="117"/>
      <c r="F1075" s="117"/>
      <c r="G1075" s="110" t="s">
        <v>63</v>
      </c>
      <c r="H1075" s="122">
        <v>19955.563999999998</v>
      </c>
      <c r="I1075" s="122">
        <v>20297.811999999998</v>
      </c>
      <c r="J1075" s="123">
        <v>40253.379999999997</v>
      </c>
      <c r="K1075">
        <v>15662</v>
      </c>
      <c r="L1075">
        <v>15067</v>
      </c>
      <c r="M1075">
        <v>1053</v>
      </c>
      <c r="N1075">
        <v>31782</v>
      </c>
      <c r="O1075">
        <v>3335</v>
      </c>
      <c r="P1075">
        <v>2983</v>
      </c>
      <c r="Q1075">
        <v>328</v>
      </c>
      <c r="R1075">
        <v>6646</v>
      </c>
      <c r="S1075" s="105">
        <f>Table1[[#This Row],[Female Voters]]/Table1[[#This Row],[Female Population]]</f>
        <v>0.78484376587903004</v>
      </c>
      <c r="T1075" s="94">
        <f>Table1[[#This Row],[Male Voters]]/Table1[[#This Row],[Male Population]]</f>
        <v>0.74229675592620536</v>
      </c>
      <c r="U1075" s="94">
        <f>Table1[[#This Row],[Total Voters]]/Table1[[#This Row],[Total Population]]</f>
        <v>0.78954860436564589</v>
      </c>
      <c r="V1075" s="94">
        <f>Table1[[#This Row],[Female Ballots]]/Table1[[#This Row],[Female Population]]</f>
        <v>0.16712131012683981</v>
      </c>
      <c r="W1075" s="94">
        <f>Table1[[#This Row],[Male Ballots]]/Table1[[#This Row],[Male Population]]</f>
        <v>0.1469616528126283</v>
      </c>
      <c r="X1075" s="94">
        <f>Table1[[#This Row],[Total Ballots]]/Table1[[#This Row],[Total Population]]</f>
        <v>0.16510414777591348</v>
      </c>
      <c r="Y1075" s="94">
        <f>Table1[[#This Row],[Female Ballots]]/Table1[[#This Row],[Female Voters]]</f>
        <v>0.21293576810113651</v>
      </c>
      <c r="Z1075" s="95">
        <f>Table1[[#This Row],[Male Ballots]]/Table1[[#This Row],[Male Voters]]</f>
        <v>0.19798234552332913</v>
      </c>
      <c r="AA1075" s="94">
        <f>Table1[[#This Row],[Total Ballots]]/Table1[[#This Row],[Total Voters]]</f>
        <v>0.20911207601787174</v>
      </c>
    </row>
    <row r="1076" spans="1:27" s="7" customFormat="1" x14ac:dyDescent="0.35">
      <c r="A1076" s="102" t="s">
        <v>43</v>
      </c>
      <c r="B1076" s="103">
        <v>2024</v>
      </c>
      <c r="C1076" s="17" t="s">
        <v>81</v>
      </c>
      <c r="D1076" s="116"/>
      <c r="E1076" s="117"/>
      <c r="F1076" s="117"/>
      <c r="G1076" s="110" t="s">
        <v>64</v>
      </c>
      <c r="H1076" s="122">
        <v>21790.14</v>
      </c>
      <c r="I1076" s="122">
        <v>20953.580000000002</v>
      </c>
      <c r="J1076" s="123">
        <v>42743.72</v>
      </c>
      <c r="K1076">
        <v>17628</v>
      </c>
      <c r="L1076">
        <v>16537</v>
      </c>
      <c r="M1076">
        <v>759</v>
      </c>
      <c r="N1076">
        <v>34924</v>
      </c>
      <c r="O1076">
        <v>5388</v>
      </c>
      <c r="P1076">
        <v>4769</v>
      </c>
      <c r="Q1076">
        <v>323</v>
      </c>
      <c r="R1076">
        <v>10480</v>
      </c>
      <c r="S1076" s="105">
        <f>Table1[[#This Row],[Female Voters]]/Table1[[#This Row],[Female Population]]</f>
        <v>0.80898975408143314</v>
      </c>
      <c r="T1076" s="94">
        <f>Table1[[#This Row],[Male Voters]]/Table1[[#This Row],[Male Population]]</f>
        <v>0.78922074414014209</v>
      </c>
      <c r="U1076" s="94">
        <f>Table1[[#This Row],[Total Voters]]/Table1[[#This Row],[Total Population]]</f>
        <v>0.81705569847453607</v>
      </c>
      <c r="V1076" s="94">
        <f>Table1[[#This Row],[Female Ballots]]/Table1[[#This Row],[Female Population]]</f>
        <v>0.24726780094115963</v>
      </c>
      <c r="W1076" s="94">
        <f>Table1[[#This Row],[Male Ballots]]/Table1[[#This Row],[Male Population]]</f>
        <v>0.22759833880415659</v>
      </c>
      <c r="X1076" s="94">
        <f>Table1[[#This Row],[Total Ballots]]/Table1[[#This Row],[Total Population]]</f>
        <v>0.24518221624135661</v>
      </c>
      <c r="Y1076" s="94">
        <f>Table1[[#This Row],[Female Ballots]]/Table1[[#This Row],[Female Voters]]</f>
        <v>0.3056501021102791</v>
      </c>
      <c r="Z1076" s="95">
        <f>Table1[[#This Row],[Male Ballots]]/Table1[[#This Row],[Male Voters]]</f>
        <v>0.28838362459938321</v>
      </c>
      <c r="AA1076" s="94">
        <f>Table1[[#This Row],[Total Ballots]]/Table1[[#This Row],[Total Voters]]</f>
        <v>0.30008017409231474</v>
      </c>
    </row>
    <row r="1077" spans="1:27" s="7" customFormat="1" x14ac:dyDescent="0.35">
      <c r="A1077" s="102" t="s">
        <v>43</v>
      </c>
      <c r="B1077" s="103">
        <v>2024</v>
      </c>
      <c r="C1077" s="17" t="s">
        <v>81</v>
      </c>
      <c r="D1077" s="116"/>
      <c r="E1077" s="117"/>
      <c r="F1077" s="117"/>
      <c r="G1077" s="110" t="s">
        <v>65</v>
      </c>
      <c r="H1077" s="122">
        <v>18751.999</v>
      </c>
      <c r="I1077" s="122">
        <v>17837.561999999998</v>
      </c>
      <c r="J1077" s="123">
        <v>36589.56</v>
      </c>
      <c r="K1077">
        <v>15259</v>
      </c>
      <c r="L1077">
        <v>14480</v>
      </c>
      <c r="M1077">
        <v>499</v>
      </c>
      <c r="N1077">
        <v>30238</v>
      </c>
      <c r="O1077">
        <v>6161</v>
      </c>
      <c r="P1077">
        <v>5510</v>
      </c>
      <c r="Q1077">
        <v>218</v>
      </c>
      <c r="R1077">
        <v>11889</v>
      </c>
      <c r="S1077" s="105">
        <f>Table1[[#This Row],[Female Voters]]/Table1[[#This Row],[Female Population]]</f>
        <v>0.81372657923029967</v>
      </c>
      <c r="T1077" s="94">
        <f>Table1[[#This Row],[Male Voters]]/Table1[[#This Row],[Male Population]]</f>
        <v>0.81177012867565657</v>
      </c>
      <c r="U1077" s="94">
        <f>Table1[[#This Row],[Total Voters]]/Table1[[#This Row],[Total Population]]</f>
        <v>0.8264105936228805</v>
      </c>
      <c r="V1077" s="94">
        <f>Table1[[#This Row],[Female Ballots]]/Table1[[#This Row],[Female Population]]</f>
        <v>0.32855163868129472</v>
      </c>
      <c r="W1077" s="94">
        <f>Table1[[#This Row],[Male Ballots]]/Table1[[#This Row],[Male Population]]</f>
        <v>0.30889871609135827</v>
      </c>
      <c r="X1077" s="94">
        <f>Table1[[#This Row],[Total Ballots]]/Table1[[#This Row],[Total Population]]</f>
        <v>0.32492875016808076</v>
      </c>
      <c r="Y1077" s="94">
        <f>Table1[[#This Row],[Female Ballots]]/Table1[[#This Row],[Female Voters]]</f>
        <v>0.40376171439806013</v>
      </c>
      <c r="Z1077" s="95">
        <f>Table1[[#This Row],[Male Ballots]]/Table1[[#This Row],[Male Voters]]</f>
        <v>0.38052486187845302</v>
      </c>
      <c r="AA1077" s="94">
        <f>Table1[[#This Row],[Total Ballots]]/Table1[[#This Row],[Total Voters]]</f>
        <v>0.39318076592367218</v>
      </c>
    </row>
    <row r="1078" spans="1:27" s="7" customFormat="1" x14ac:dyDescent="0.35">
      <c r="A1078" s="102" t="s">
        <v>43</v>
      </c>
      <c r="B1078" s="103">
        <v>2024</v>
      </c>
      <c r="C1078" s="17" t="s">
        <v>81</v>
      </c>
      <c r="D1078" s="116"/>
      <c r="E1078" s="117"/>
      <c r="F1078" s="117"/>
      <c r="G1078" s="110" t="s">
        <v>66</v>
      </c>
      <c r="H1078" s="122">
        <v>19082.067999999999</v>
      </c>
      <c r="I1078" s="122">
        <v>17031.288</v>
      </c>
      <c r="J1078" s="123">
        <v>36113.350000000006</v>
      </c>
      <c r="K1078">
        <v>16432</v>
      </c>
      <c r="L1078">
        <v>14380</v>
      </c>
      <c r="M1078">
        <v>534</v>
      </c>
      <c r="N1078">
        <v>31346</v>
      </c>
      <c r="O1078">
        <v>8549</v>
      </c>
      <c r="P1078">
        <v>7196</v>
      </c>
      <c r="Q1078">
        <v>240</v>
      </c>
      <c r="R1078">
        <v>15985</v>
      </c>
      <c r="S1078" s="105">
        <f>Table1[[#This Row],[Female Voters]]/Table1[[#This Row],[Female Population]]</f>
        <v>0.86112259950022196</v>
      </c>
      <c r="T1078" s="94">
        <f>Table1[[#This Row],[Male Voters]]/Table1[[#This Row],[Male Population]]</f>
        <v>0.84432839137004789</v>
      </c>
      <c r="U1078" s="94">
        <f>Table1[[#This Row],[Total Voters]]/Table1[[#This Row],[Total Population]]</f>
        <v>0.86798926158885825</v>
      </c>
      <c r="V1078" s="94">
        <f>Table1[[#This Row],[Female Ballots]]/Table1[[#This Row],[Female Population]]</f>
        <v>0.44801223850580557</v>
      </c>
      <c r="W1078" s="94">
        <f>Table1[[#This Row],[Male Ballots]]/Table1[[#This Row],[Male Population]]</f>
        <v>0.42251648847697248</v>
      </c>
      <c r="X1078" s="94">
        <f>Table1[[#This Row],[Total Ballots]]/Table1[[#This Row],[Total Population]]</f>
        <v>0.44263409514763924</v>
      </c>
      <c r="Y1078" s="94">
        <f>Table1[[#This Row],[Female Ballots]]/Table1[[#This Row],[Female Voters]]</f>
        <v>0.52026533592989288</v>
      </c>
      <c r="Z1078" s="95">
        <f>Table1[[#This Row],[Male Ballots]]/Table1[[#This Row],[Male Voters]]</f>
        <v>0.50041724617524341</v>
      </c>
      <c r="AA1078" s="94">
        <f>Table1[[#This Row],[Total Ballots]]/Table1[[#This Row],[Total Voters]]</f>
        <v>0.50995342308428504</v>
      </c>
    </row>
    <row r="1079" spans="1:27" s="7" customFormat="1" x14ac:dyDescent="0.35">
      <c r="A1079" s="102" t="s">
        <v>43</v>
      </c>
      <c r="B1079" s="103">
        <v>2024</v>
      </c>
      <c r="C1079" s="17" t="s">
        <v>81</v>
      </c>
      <c r="D1079" s="116"/>
      <c r="E1079" s="117"/>
      <c r="F1079" s="117"/>
      <c r="G1079" s="110" t="s">
        <v>67</v>
      </c>
      <c r="H1079" s="122">
        <v>34463.493999999999</v>
      </c>
      <c r="I1079" s="122">
        <v>27654.436999999998</v>
      </c>
      <c r="J1079" s="123">
        <v>62117.924000000006</v>
      </c>
      <c r="K1079">
        <v>27034</v>
      </c>
      <c r="L1079">
        <v>21625</v>
      </c>
      <c r="M1079">
        <v>497</v>
      </c>
      <c r="N1079">
        <v>49156</v>
      </c>
      <c r="O1079">
        <v>21476</v>
      </c>
      <c r="P1079">
        <v>17544</v>
      </c>
      <c r="Q1079">
        <v>366</v>
      </c>
      <c r="R1079">
        <v>39386</v>
      </c>
      <c r="S1079" s="105">
        <f>Table1[[#This Row],[Female Voters]]/Table1[[#This Row],[Female Population]]</f>
        <v>0.78442423742641998</v>
      </c>
      <c r="T1079" s="94">
        <f>Table1[[#This Row],[Male Voters]]/Table1[[#This Row],[Male Population]]</f>
        <v>0.78197216598551622</v>
      </c>
      <c r="U1079" s="94">
        <f>Table1[[#This Row],[Total Voters]]/Table1[[#This Row],[Total Population]]</f>
        <v>0.79133359318318486</v>
      </c>
      <c r="V1079" s="94">
        <f>Table1[[#This Row],[Female Ballots]]/Table1[[#This Row],[Female Population]]</f>
        <v>0.62315213889804677</v>
      </c>
      <c r="W1079" s="94">
        <f>Table1[[#This Row],[Male Ballots]]/Table1[[#This Row],[Male Population]]</f>
        <v>0.63440091006011079</v>
      </c>
      <c r="X1079" s="94">
        <f>Table1[[#This Row],[Total Ballots]]/Table1[[#This Row],[Total Population]]</f>
        <v>0.63405209742682311</v>
      </c>
      <c r="Y1079" s="94">
        <f>Table1[[#This Row],[Female Ballots]]/Table1[[#This Row],[Female Voters]]</f>
        <v>0.79440704298291043</v>
      </c>
      <c r="Z1079" s="95">
        <f>Table1[[#This Row],[Male Ballots]]/Table1[[#This Row],[Male Voters]]</f>
        <v>0.81128323699421967</v>
      </c>
      <c r="AA1079" s="94">
        <f>Table1[[#This Row],[Total Ballots]]/Table1[[#This Row],[Total Voters]]</f>
        <v>0.80124501586784924</v>
      </c>
    </row>
    <row r="1080" spans="1:27" s="7" customFormat="1" x14ac:dyDescent="0.35">
      <c r="A1080" s="102" t="s">
        <v>26</v>
      </c>
      <c r="B1080" s="103">
        <v>2024</v>
      </c>
      <c r="C1080" s="17" t="s">
        <v>81</v>
      </c>
      <c r="D1080" s="116"/>
      <c r="E1080" s="117"/>
      <c r="F1080" s="117"/>
      <c r="G1080" s="110" t="s">
        <v>79</v>
      </c>
      <c r="H1080" s="122">
        <v>1959.4357500000001</v>
      </c>
      <c r="I1080" s="122">
        <v>1863.1328500000002</v>
      </c>
      <c r="J1080" s="123">
        <v>3822.5686500000002</v>
      </c>
      <c r="K1080">
        <v>1669</v>
      </c>
      <c r="L1080">
        <v>1662</v>
      </c>
      <c r="M1080">
        <v>67</v>
      </c>
      <c r="N1080">
        <v>3398</v>
      </c>
      <c r="O1080">
        <v>921</v>
      </c>
      <c r="P1080">
        <v>905</v>
      </c>
      <c r="Q1080">
        <v>32</v>
      </c>
      <c r="R1080">
        <v>1858</v>
      </c>
      <c r="S1080" s="105">
        <f>Table1[[#This Row],[Female Voters]]/Table1[[#This Row],[Female Population]]</f>
        <v>0.85177582372884642</v>
      </c>
      <c r="T1080" s="94">
        <f>Table1[[#This Row],[Male Voters]]/Table1[[#This Row],[Male Population]]</f>
        <v>0.89204588926656514</v>
      </c>
      <c r="U1080" s="94">
        <f>Table1[[#This Row],[Total Voters]]/Table1[[#This Row],[Total Population]]</f>
        <v>0.88893105948535411</v>
      </c>
      <c r="V1080" s="94">
        <f>Table1[[#This Row],[Female Ballots]]/Table1[[#This Row],[Female Population]]</f>
        <v>0.4700332736095072</v>
      </c>
      <c r="W1080" s="94">
        <f>Table1[[#This Row],[Male Ballots]]/Table1[[#This Row],[Male Population]]</f>
        <v>0.4857409926511681</v>
      </c>
      <c r="X1080" s="94">
        <f>Table1[[#This Row],[Total Ballots]]/Table1[[#This Row],[Total Population]]</f>
        <v>0.48606059697580578</v>
      </c>
      <c r="Y1080" s="94">
        <f>Table1[[#This Row],[Female Ballots]]/Table1[[#This Row],[Female Voters]]</f>
        <v>0.55182744158178554</v>
      </c>
      <c r="Z1080" s="95">
        <f>Table1[[#This Row],[Male Ballots]]/Table1[[#This Row],[Male Voters]]</f>
        <v>0.54452466907340558</v>
      </c>
      <c r="AA1080" s="94">
        <f>Table1[[#This Row],[Total Ballots]]/Table1[[#This Row],[Total Voters]]</f>
        <v>0.54679223072395522</v>
      </c>
    </row>
    <row r="1081" spans="1:27" s="7" customFormat="1" x14ac:dyDescent="0.35">
      <c r="A1081" s="106" t="s">
        <v>26</v>
      </c>
      <c r="B1081" s="103">
        <v>2024</v>
      </c>
      <c r="C1081" s="17" t="s">
        <v>81</v>
      </c>
      <c r="D1081" s="116"/>
      <c r="E1081" s="117"/>
      <c r="F1081" s="117"/>
      <c r="G1081" s="110" t="s">
        <v>62</v>
      </c>
      <c r="H1081" s="122">
        <v>137.82559000000001</v>
      </c>
      <c r="I1081" s="122">
        <v>118.71003999999999</v>
      </c>
      <c r="J1081" s="123">
        <v>256.53564999999998</v>
      </c>
      <c r="K1081">
        <v>79</v>
      </c>
      <c r="L1081">
        <v>95</v>
      </c>
      <c r="M1081">
        <v>10</v>
      </c>
      <c r="N1081">
        <v>184</v>
      </c>
      <c r="O1081">
        <v>24</v>
      </c>
      <c r="P1081">
        <v>24</v>
      </c>
      <c r="Q1081">
        <v>2</v>
      </c>
      <c r="R1081">
        <v>50</v>
      </c>
      <c r="S1081" s="105">
        <f>Table1[[#This Row],[Female Voters]]/Table1[[#This Row],[Female Population]]</f>
        <v>0.57318818660598514</v>
      </c>
      <c r="T1081" s="94">
        <f>Table1[[#This Row],[Male Voters]]/Table1[[#This Row],[Male Population]]</f>
        <v>0.80026929482965392</v>
      </c>
      <c r="U1081" s="94">
        <f>Table1[[#This Row],[Total Voters]]/Table1[[#This Row],[Total Population]]</f>
        <v>0.71724924001790791</v>
      </c>
      <c r="V1081" s="94">
        <f>Table1[[#This Row],[Female Ballots]]/Table1[[#This Row],[Female Population]]</f>
        <v>0.17413311998156511</v>
      </c>
      <c r="W1081" s="94">
        <f>Table1[[#This Row],[Male Ballots]]/Table1[[#This Row],[Male Population]]</f>
        <v>0.20217329553591257</v>
      </c>
      <c r="X1081" s="94">
        <f>Table1[[#This Row],[Total Ballots]]/Table1[[#This Row],[Total Population]]</f>
        <v>0.19490468478747497</v>
      </c>
      <c r="Y1081" s="94">
        <f>Table1[[#This Row],[Female Ballots]]/Table1[[#This Row],[Female Voters]]</f>
        <v>0.30379746835443039</v>
      </c>
      <c r="Z1081" s="95">
        <f>Table1[[#This Row],[Male Ballots]]/Table1[[#This Row],[Male Voters]]</f>
        <v>0.25263157894736843</v>
      </c>
      <c r="AA1081" s="94">
        <f>Table1[[#This Row],[Total Ballots]]/Table1[[#This Row],[Total Voters]]</f>
        <v>0.27173913043478259</v>
      </c>
    </row>
    <row r="1082" spans="1:27" s="7" customFormat="1" x14ac:dyDescent="0.35">
      <c r="A1082" s="102" t="s">
        <v>26</v>
      </c>
      <c r="B1082" s="103">
        <v>2024</v>
      </c>
      <c r="C1082" s="17" t="s">
        <v>81</v>
      </c>
      <c r="D1082" s="116"/>
      <c r="E1082" s="117"/>
      <c r="F1082" s="117"/>
      <c r="G1082" s="110" t="s">
        <v>63</v>
      </c>
      <c r="H1082" s="122">
        <v>189.81447</v>
      </c>
      <c r="I1082" s="122">
        <v>159.51938999999999</v>
      </c>
      <c r="J1082" s="123">
        <v>349.3338</v>
      </c>
      <c r="K1082">
        <v>174</v>
      </c>
      <c r="L1082">
        <v>167</v>
      </c>
      <c r="M1082">
        <v>9</v>
      </c>
      <c r="N1082">
        <v>350</v>
      </c>
      <c r="O1082">
        <v>37</v>
      </c>
      <c r="P1082">
        <v>39</v>
      </c>
      <c r="Q1082">
        <v>2</v>
      </c>
      <c r="R1082">
        <v>78</v>
      </c>
      <c r="S1082" s="105">
        <f>Table1[[#This Row],[Female Voters]]/Table1[[#This Row],[Female Population]]</f>
        <v>0.91668459206508335</v>
      </c>
      <c r="T1082" s="94">
        <f>Table1[[#This Row],[Male Voters]]/Table1[[#This Row],[Male Population]]</f>
        <v>1.0468946753118853</v>
      </c>
      <c r="U1082" s="94">
        <f>Table1[[#This Row],[Total Voters]]/Table1[[#This Row],[Total Population]]</f>
        <v>1.001907058521105</v>
      </c>
      <c r="V1082" s="94">
        <f>Table1[[#This Row],[Female Ballots]]/Table1[[#This Row],[Female Population]]</f>
        <v>0.19492718337016141</v>
      </c>
      <c r="W1082" s="94">
        <f>Table1[[#This Row],[Male Ballots]]/Table1[[#This Row],[Male Population]]</f>
        <v>0.24448438525247623</v>
      </c>
      <c r="X1082" s="94">
        <f>Table1[[#This Row],[Total Ballots]]/Table1[[#This Row],[Total Population]]</f>
        <v>0.22328214447041769</v>
      </c>
      <c r="Y1082" s="94">
        <f>Table1[[#This Row],[Female Ballots]]/Table1[[#This Row],[Female Voters]]</f>
        <v>0.21264367816091953</v>
      </c>
      <c r="Z1082" s="95">
        <f>Table1[[#This Row],[Male Ballots]]/Table1[[#This Row],[Male Voters]]</f>
        <v>0.23353293413173654</v>
      </c>
      <c r="AA1082" s="94">
        <f>Table1[[#This Row],[Total Ballots]]/Table1[[#This Row],[Total Voters]]</f>
        <v>0.22285714285714286</v>
      </c>
    </row>
    <row r="1083" spans="1:27" s="7" customFormat="1" x14ac:dyDescent="0.35">
      <c r="A1083" s="102" t="s">
        <v>26</v>
      </c>
      <c r="B1083" s="103">
        <v>2024</v>
      </c>
      <c r="C1083" s="17" t="s">
        <v>81</v>
      </c>
      <c r="D1083" s="116"/>
      <c r="E1083" s="117"/>
      <c r="F1083" s="117"/>
      <c r="G1083" s="110" t="s">
        <v>64</v>
      </c>
      <c r="H1083" s="122">
        <v>212.5712</v>
      </c>
      <c r="I1083" s="122">
        <v>218.41739999999999</v>
      </c>
      <c r="J1083" s="123">
        <v>430.98869999999999</v>
      </c>
      <c r="K1083">
        <v>191</v>
      </c>
      <c r="L1083">
        <v>199</v>
      </c>
      <c r="M1083">
        <v>5</v>
      </c>
      <c r="N1083">
        <v>395</v>
      </c>
      <c r="O1083">
        <v>49</v>
      </c>
      <c r="P1083">
        <v>63</v>
      </c>
      <c r="Q1083">
        <v>1</v>
      </c>
      <c r="R1083">
        <v>113</v>
      </c>
      <c r="S1083" s="105">
        <f>Table1[[#This Row],[Female Voters]]/Table1[[#This Row],[Female Population]]</f>
        <v>0.89852247152953924</v>
      </c>
      <c r="T1083" s="94">
        <f>Table1[[#This Row],[Male Voters]]/Table1[[#This Row],[Male Population]]</f>
        <v>0.91109957356877247</v>
      </c>
      <c r="U1083" s="94">
        <f>Table1[[#This Row],[Total Voters]]/Table1[[#This Row],[Total Population]]</f>
        <v>0.9164973466821752</v>
      </c>
      <c r="V1083" s="94">
        <f>Table1[[#This Row],[Female Ballots]]/Table1[[#This Row],[Female Population]]</f>
        <v>0.23051100054946294</v>
      </c>
      <c r="W1083" s="94">
        <f>Table1[[#This Row],[Male Ballots]]/Table1[[#This Row],[Male Population]]</f>
        <v>0.2884385584664958</v>
      </c>
      <c r="X1083" s="94">
        <f>Table1[[#This Row],[Total Ballots]]/Table1[[#This Row],[Total Population]]</f>
        <v>0.26218784854452098</v>
      </c>
      <c r="Y1083" s="94">
        <f>Table1[[#This Row],[Female Ballots]]/Table1[[#This Row],[Female Voters]]</f>
        <v>0.25654450261780104</v>
      </c>
      <c r="Z1083" s="95">
        <f>Table1[[#This Row],[Male Ballots]]/Table1[[#This Row],[Male Voters]]</f>
        <v>0.3165829145728643</v>
      </c>
      <c r="AA1083" s="94">
        <f>Table1[[#This Row],[Total Ballots]]/Table1[[#This Row],[Total Voters]]</f>
        <v>0.28607594936708863</v>
      </c>
    </row>
    <row r="1084" spans="1:27" s="7" customFormat="1" x14ac:dyDescent="0.35">
      <c r="A1084" s="102" t="s">
        <v>26</v>
      </c>
      <c r="B1084" s="103">
        <v>2024</v>
      </c>
      <c r="C1084" s="17" t="s">
        <v>81</v>
      </c>
      <c r="D1084" s="116"/>
      <c r="E1084" s="117"/>
      <c r="F1084" s="117"/>
      <c r="G1084" s="110" t="s">
        <v>65</v>
      </c>
      <c r="H1084" s="122">
        <v>267.16790000000003</v>
      </c>
      <c r="I1084" s="122">
        <v>234.6771</v>
      </c>
      <c r="J1084" s="123">
        <v>501.84500000000003</v>
      </c>
      <c r="K1084">
        <v>232</v>
      </c>
      <c r="L1084">
        <v>210</v>
      </c>
      <c r="M1084">
        <v>10</v>
      </c>
      <c r="N1084">
        <v>452</v>
      </c>
      <c r="O1084">
        <v>84</v>
      </c>
      <c r="P1084">
        <v>81</v>
      </c>
      <c r="Q1084">
        <v>5</v>
      </c>
      <c r="R1084">
        <v>170</v>
      </c>
      <c r="S1084" s="105">
        <f>Table1[[#This Row],[Female Voters]]/Table1[[#This Row],[Female Population]]</f>
        <v>0.86836779418485521</v>
      </c>
      <c r="T1084" s="94">
        <f>Table1[[#This Row],[Male Voters]]/Table1[[#This Row],[Male Population]]</f>
        <v>0.89484657855410688</v>
      </c>
      <c r="U1084" s="94">
        <f>Table1[[#This Row],[Total Voters]]/Table1[[#This Row],[Total Population]]</f>
        <v>0.900676503701342</v>
      </c>
      <c r="V1084" s="94">
        <f>Table1[[#This Row],[Female Ballots]]/Table1[[#This Row],[Female Population]]</f>
        <v>0.3144090289289993</v>
      </c>
      <c r="W1084" s="94">
        <f>Table1[[#This Row],[Male Ballots]]/Table1[[#This Row],[Male Population]]</f>
        <v>0.34515510887086981</v>
      </c>
      <c r="X1084" s="94">
        <f>Table1[[#This Row],[Total Ballots]]/Table1[[#This Row],[Total Population]]</f>
        <v>0.33875001245404457</v>
      </c>
      <c r="Y1084" s="94">
        <f>Table1[[#This Row],[Female Ballots]]/Table1[[#This Row],[Female Voters]]</f>
        <v>0.36206896551724138</v>
      </c>
      <c r="Z1084" s="95">
        <f>Table1[[#This Row],[Male Ballots]]/Table1[[#This Row],[Male Voters]]</f>
        <v>0.38571428571428573</v>
      </c>
      <c r="AA1084" s="94">
        <f>Table1[[#This Row],[Total Ballots]]/Table1[[#This Row],[Total Voters]]</f>
        <v>0.37610619469026546</v>
      </c>
    </row>
    <row r="1085" spans="1:27" s="7" customFormat="1" x14ac:dyDescent="0.35">
      <c r="A1085" s="102" t="s">
        <v>26</v>
      </c>
      <c r="B1085" s="103">
        <v>2024</v>
      </c>
      <c r="C1085" s="17" t="s">
        <v>81</v>
      </c>
      <c r="D1085" s="116"/>
      <c r="E1085" s="117"/>
      <c r="F1085" s="117"/>
      <c r="G1085" s="110" t="s">
        <v>66</v>
      </c>
      <c r="H1085" s="122">
        <v>344.0958</v>
      </c>
      <c r="I1085" s="122">
        <v>345.17250000000001</v>
      </c>
      <c r="J1085" s="123">
        <v>689.26829999999995</v>
      </c>
      <c r="K1085">
        <v>323</v>
      </c>
      <c r="L1085">
        <v>344</v>
      </c>
      <c r="M1085">
        <v>11</v>
      </c>
      <c r="N1085">
        <v>678</v>
      </c>
      <c r="O1085">
        <v>169</v>
      </c>
      <c r="P1085">
        <v>159</v>
      </c>
      <c r="Q1085">
        <v>4</v>
      </c>
      <c r="R1085">
        <v>332</v>
      </c>
      <c r="S1085" s="105">
        <f>Table1[[#This Row],[Female Voters]]/Table1[[#This Row],[Female Population]]</f>
        <v>0.93869207354463491</v>
      </c>
      <c r="T1085" s="94">
        <f>Table1[[#This Row],[Male Voters]]/Table1[[#This Row],[Male Population]]</f>
        <v>0.99660314770151148</v>
      </c>
      <c r="U1085" s="94">
        <f>Table1[[#This Row],[Total Voters]]/Table1[[#This Row],[Total Population]]</f>
        <v>0.9836517942287496</v>
      </c>
      <c r="V1085" s="94">
        <f>Table1[[#This Row],[Female Ballots]]/Table1[[#This Row],[Female Population]]</f>
        <v>0.4911422923499793</v>
      </c>
      <c r="W1085" s="94">
        <f>Table1[[#This Row],[Male Ballots]]/Table1[[#This Row],[Male Population]]</f>
        <v>0.46063924559459402</v>
      </c>
      <c r="X1085" s="94">
        <f>Table1[[#This Row],[Total Ballots]]/Table1[[#This Row],[Total Population]]</f>
        <v>0.48167020012381251</v>
      </c>
      <c r="Y1085" s="94">
        <f>Table1[[#This Row],[Female Ballots]]/Table1[[#This Row],[Female Voters]]</f>
        <v>0.52321981424148611</v>
      </c>
      <c r="Z1085" s="95">
        <f>Table1[[#This Row],[Male Ballots]]/Table1[[#This Row],[Male Voters]]</f>
        <v>0.46220930232558138</v>
      </c>
      <c r="AA1085" s="94">
        <f>Table1[[#This Row],[Total Ballots]]/Table1[[#This Row],[Total Voters]]</f>
        <v>0.48967551622418881</v>
      </c>
    </row>
    <row r="1086" spans="1:27" s="7" customFormat="1" x14ac:dyDescent="0.35">
      <c r="A1086" s="102" t="s">
        <v>26</v>
      </c>
      <c r="B1086" s="103">
        <v>2024</v>
      </c>
      <c r="C1086" s="17" t="s">
        <v>81</v>
      </c>
      <c r="D1086" s="116"/>
      <c r="E1086" s="117"/>
      <c r="F1086" s="117"/>
      <c r="G1086" s="110" t="s">
        <v>67</v>
      </c>
      <c r="H1086" s="122">
        <v>807.96078999999997</v>
      </c>
      <c r="I1086" s="122">
        <v>786.63642000000004</v>
      </c>
      <c r="J1086" s="123">
        <v>1594.5972000000002</v>
      </c>
      <c r="K1086">
        <v>670</v>
      </c>
      <c r="L1086">
        <v>647</v>
      </c>
      <c r="M1086">
        <v>22</v>
      </c>
      <c r="N1086">
        <v>1339</v>
      </c>
      <c r="O1086">
        <v>558</v>
      </c>
      <c r="P1086">
        <v>539</v>
      </c>
      <c r="Q1086">
        <v>18</v>
      </c>
      <c r="R1086">
        <v>1115</v>
      </c>
      <c r="S1086" s="105">
        <f>Table1[[#This Row],[Female Voters]]/Table1[[#This Row],[Female Population]]</f>
        <v>0.82924816190647077</v>
      </c>
      <c r="T1086" s="94">
        <f>Table1[[#This Row],[Male Voters]]/Table1[[#This Row],[Male Population]]</f>
        <v>0.82248925113332527</v>
      </c>
      <c r="U1086" s="94">
        <f>Table1[[#This Row],[Total Voters]]/Table1[[#This Row],[Total Population]]</f>
        <v>0.83971049240522933</v>
      </c>
      <c r="V1086" s="94">
        <f>Table1[[#This Row],[Female Ballots]]/Table1[[#This Row],[Female Population]]</f>
        <v>0.69062757364747862</v>
      </c>
      <c r="W1086" s="94">
        <f>Table1[[#This Row],[Male Ballots]]/Table1[[#This Row],[Male Population]]</f>
        <v>0.68519583672467133</v>
      </c>
      <c r="X1086" s="94">
        <f>Table1[[#This Row],[Total Ballots]]/Table1[[#This Row],[Total Population]]</f>
        <v>0.69923614565483994</v>
      </c>
      <c r="Y1086" s="94">
        <f>Table1[[#This Row],[Female Ballots]]/Table1[[#This Row],[Female Voters]]</f>
        <v>0.83283582089552244</v>
      </c>
      <c r="Z1086" s="95">
        <f>Table1[[#This Row],[Male Ballots]]/Table1[[#This Row],[Male Voters]]</f>
        <v>0.83307573415765068</v>
      </c>
      <c r="AA1086" s="94">
        <f>Table1[[#This Row],[Total Ballots]]/Table1[[#This Row],[Total Voters]]</f>
        <v>0.83271097834204633</v>
      </c>
    </row>
    <row r="1087" spans="1:27" s="7" customFormat="1" x14ac:dyDescent="0.35">
      <c r="A1087" s="102" t="s">
        <v>45</v>
      </c>
      <c r="B1087" s="103">
        <v>2024</v>
      </c>
      <c r="C1087" s="17" t="s">
        <v>81</v>
      </c>
      <c r="D1087" s="116"/>
      <c r="E1087" s="117"/>
      <c r="F1087" s="117"/>
      <c r="G1087" s="110" t="s">
        <v>79</v>
      </c>
      <c r="H1087" s="122">
        <v>25361.593500000003</v>
      </c>
      <c r="I1087" s="122">
        <v>25252.510799999996</v>
      </c>
      <c r="J1087" s="123">
        <v>50614.105000000003</v>
      </c>
      <c r="K1087">
        <v>18345</v>
      </c>
      <c r="L1087">
        <v>16771</v>
      </c>
      <c r="M1087">
        <v>592</v>
      </c>
      <c r="N1087">
        <v>35708</v>
      </c>
      <c r="O1087">
        <v>7991</v>
      </c>
      <c r="P1087">
        <v>7081</v>
      </c>
      <c r="Q1087">
        <v>198</v>
      </c>
      <c r="R1087">
        <v>15270</v>
      </c>
      <c r="S1087" s="105">
        <f>Table1[[#This Row],[Female Voters]]/Table1[[#This Row],[Female Population]]</f>
        <v>0.72333782969906835</v>
      </c>
      <c r="T1087" s="94">
        <f>Table1[[#This Row],[Male Voters]]/Table1[[#This Row],[Male Population]]</f>
        <v>0.66413198009601493</v>
      </c>
      <c r="U1087" s="94">
        <f>Table1[[#This Row],[Total Voters]]/Table1[[#This Row],[Total Population]]</f>
        <v>0.7054950393768693</v>
      </c>
      <c r="V1087" s="94">
        <f>Table1[[#This Row],[Female Ballots]]/Table1[[#This Row],[Female Population]]</f>
        <v>0.31508272538158927</v>
      </c>
      <c r="W1087" s="94">
        <f>Table1[[#This Row],[Male Ballots]]/Table1[[#This Row],[Male Population]]</f>
        <v>0.2804077604829695</v>
      </c>
      <c r="X1087" s="94">
        <f>Table1[[#This Row],[Total Ballots]]/Table1[[#This Row],[Total Population]]</f>
        <v>0.30169455727805516</v>
      </c>
      <c r="Y1087" s="94">
        <f>Table1[[#This Row],[Female Ballots]]/Table1[[#This Row],[Female Voters]]</f>
        <v>0.43559553011719815</v>
      </c>
      <c r="Z1087" s="95">
        <f>Table1[[#This Row],[Male Ballots]]/Table1[[#This Row],[Male Voters]]</f>
        <v>0.42221692206785522</v>
      </c>
      <c r="AA1087" s="94">
        <f>Table1[[#This Row],[Total Ballots]]/Table1[[#This Row],[Total Voters]]</f>
        <v>0.42763526380642991</v>
      </c>
    </row>
    <row r="1088" spans="1:27" s="7" customFormat="1" x14ac:dyDescent="0.35">
      <c r="A1088" s="102" t="s">
        <v>45</v>
      </c>
      <c r="B1088" s="103">
        <v>2024</v>
      </c>
      <c r="C1088" s="17" t="s">
        <v>81</v>
      </c>
      <c r="D1088" s="116"/>
      <c r="E1088" s="117"/>
      <c r="F1088" s="117"/>
      <c r="G1088" s="110" t="s">
        <v>62</v>
      </c>
      <c r="H1088" s="122">
        <v>3691.1306000000004</v>
      </c>
      <c r="I1088" s="122">
        <v>3854.2841000000003</v>
      </c>
      <c r="J1088" s="123">
        <v>7545.415</v>
      </c>
      <c r="K1088">
        <v>1783</v>
      </c>
      <c r="L1088">
        <v>1806</v>
      </c>
      <c r="M1088">
        <v>119</v>
      </c>
      <c r="N1088">
        <v>3708</v>
      </c>
      <c r="O1088">
        <v>288</v>
      </c>
      <c r="P1088">
        <v>265</v>
      </c>
      <c r="Q1088">
        <v>19</v>
      </c>
      <c r="R1088">
        <v>572</v>
      </c>
      <c r="S1088" s="105">
        <f>Table1[[#This Row],[Female Voters]]/Table1[[#This Row],[Female Population]]</f>
        <v>0.48304982760566634</v>
      </c>
      <c r="T1088" s="94">
        <f>Table1[[#This Row],[Male Voters]]/Table1[[#This Row],[Male Population]]</f>
        <v>0.46856950685083121</v>
      </c>
      <c r="U1088" s="94">
        <f>Table1[[#This Row],[Total Voters]]/Table1[[#This Row],[Total Population]]</f>
        <v>0.49142426228378427</v>
      </c>
      <c r="V1088" s="94">
        <f>Table1[[#This Row],[Female Ballots]]/Table1[[#This Row],[Female Population]]</f>
        <v>7.8024874004729058E-2</v>
      </c>
      <c r="W1088" s="94">
        <f>Table1[[#This Row],[Male Ballots]]/Table1[[#This Row],[Male Population]]</f>
        <v>6.8754661857956964E-2</v>
      </c>
      <c r="X1088" s="94">
        <f>Table1[[#This Row],[Total Ballots]]/Table1[[#This Row],[Total Population]]</f>
        <v>7.5807626220691635E-2</v>
      </c>
      <c r="Y1088" s="94">
        <f>Table1[[#This Row],[Female Ballots]]/Table1[[#This Row],[Female Voters]]</f>
        <v>0.16152551878855861</v>
      </c>
      <c r="Z1088" s="95">
        <f>Table1[[#This Row],[Male Ballots]]/Table1[[#This Row],[Male Voters]]</f>
        <v>0.14673311184939092</v>
      </c>
      <c r="AA1088" s="94">
        <f>Table1[[#This Row],[Total Ballots]]/Table1[[#This Row],[Total Voters]]</f>
        <v>0.15426105717367852</v>
      </c>
    </row>
    <row r="1089" spans="1:27" s="7" customFormat="1" x14ac:dyDescent="0.35">
      <c r="A1089" s="102" t="s">
        <v>45</v>
      </c>
      <c r="B1089" s="103">
        <v>2024</v>
      </c>
      <c r="C1089" s="17" t="s">
        <v>81</v>
      </c>
      <c r="D1089" s="116"/>
      <c r="E1089" s="117"/>
      <c r="F1089" s="117"/>
      <c r="G1089" s="110" t="s">
        <v>63</v>
      </c>
      <c r="H1089" s="122">
        <v>3176.0680000000002</v>
      </c>
      <c r="I1089" s="122">
        <v>4011.6289999999999</v>
      </c>
      <c r="J1089" s="123">
        <v>7187.6959999999999</v>
      </c>
      <c r="K1089">
        <v>2542</v>
      </c>
      <c r="L1089">
        <v>2357</v>
      </c>
      <c r="M1089">
        <v>104</v>
      </c>
      <c r="N1089">
        <v>5003</v>
      </c>
      <c r="O1089">
        <v>455</v>
      </c>
      <c r="P1089">
        <v>403</v>
      </c>
      <c r="Q1089">
        <v>29</v>
      </c>
      <c r="R1089">
        <v>887</v>
      </c>
      <c r="S1089" s="105">
        <f>Table1[[#This Row],[Female Voters]]/Table1[[#This Row],[Female Population]]</f>
        <v>0.80036069756692862</v>
      </c>
      <c r="T1089" s="94">
        <f>Table1[[#This Row],[Male Voters]]/Table1[[#This Row],[Male Population]]</f>
        <v>0.58754186890163573</v>
      </c>
      <c r="U1089" s="94">
        <f>Table1[[#This Row],[Total Voters]]/Table1[[#This Row],[Total Population]]</f>
        <v>0.6960505842205903</v>
      </c>
      <c r="V1089" s="94">
        <f>Table1[[#This Row],[Female Ballots]]/Table1[[#This Row],[Female Population]]</f>
        <v>0.143258897479525</v>
      </c>
      <c r="W1089" s="94">
        <f>Table1[[#This Row],[Male Ballots]]/Table1[[#This Row],[Male Population]]</f>
        <v>0.10045794364334289</v>
      </c>
      <c r="X1089" s="94">
        <f>Table1[[#This Row],[Total Ballots]]/Table1[[#This Row],[Total Population]]</f>
        <v>0.12340533044246724</v>
      </c>
      <c r="Y1089" s="94">
        <f>Table1[[#This Row],[Female Ballots]]/Table1[[#This Row],[Female Voters]]</f>
        <v>0.17899291896144767</v>
      </c>
      <c r="Z1089" s="95">
        <f>Table1[[#This Row],[Male Ballots]]/Table1[[#This Row],[Male Voters]]</f>
        <v>0.17098005939753924</v>
      </c>
      <c r="AA1089" s="94">
        <f>Table1[[#This Row],[Total Ballots]]/Table1[[#This Row],[Total Voters]]</f>
        <v>0.17729362382570457</v>
      </c>
    </row>
    <row r="1090" spans="1:27" s="7" customFormat="1" x14ac:dyDescent="0.35">
      <c r="A1090" s="102" t="s">
        <v>45</v>
      </c>
      <c r="B1090" s="103">
        <v>2024</v>
      </c>
      <c r="C1090" s="17" t="s">
        <v>81</v>
      </c>
      <c r="D1090" s="116"/>
      <c r="E1090" s="117"/>
      <c r="F1090" s="117"/>
      <c r="G1090" s="110" t="s">
        <v>64</v>
      </c>
      <c r="H1090" s="122">
        <v>3762.4549999999999</v>
      </c>
      <c r="I1090" s="122">
        <v>3998.192</v>
      </c>
      <c r="J1090" s="123">
        <v>7760.6480000000001</v>
      </c>
      <c r="K1090">
        <v>2788</v>
      </c>
      <c r="L1090">
        <v>2647</v>
      </c>
      <c r="M1090">
        <v>94</v>
      </c>
      <c r="N1090">
        <v>5529</v>
      </c>
      <c r="O1090">
        <v>822</v>
      </c>
      <c r="P1090">
        <v>761</v>
      </c>
      <c r="Q1090">
        <v>26</v>
      </c>
      <c r="R1090">
        <v>1609</v>
      </c>
      <c r="S1090" s="105">
        <f>Table1[[#This Row],[Female Voters]]/Table1[[#This Row],[Female Population]]</f>
        <v>0.74100554026559784</v>
      </c>
      <c r="T1090" s="94">
        <f>Table1[[#This Row],[Male Voters]]/Table1[[#This Row],[Male Population]]</f>
        <v>0.66204924625930917</v>
      </c>
      <c r="U1090" s="94">
        <f>Table1[[#This Row],[Total Voters]]/Table1[[#This Row],[Total Population]]</f>
        <v>0.71244050754524624</v>
      </c>
      <c r="V1090" s="94">
        <f>Table1[[#This Row],[Female Ballots]]/Table1[[#This Row],[Female Population]]</f>
        <v>0.21847437377988574</v>
      </c>
      <c r="W1090" s="94">
        <f>Table1[[#This Row],[Male Ballots]]/Table1[[#This Row],[Male Population]]</f>
        <v>0.19033603188641265</v>
      </c>
      <c r="X1090" s="94">
        <f>Table1[[#This Row],[Total Ballots]]/Table1[[#This Row],[Total Population]]</f>
        <v>0.20732804786404435</v>
      </c>
      <c r="Y1090" s="94">
        <f>Table1[[#This Row],[Female Ballots]]/Table1[[#This Row],[Female Voters]]</f>
        <v>0.29483500717360117</v>
      </c>
      <c r="Z1090" s="95">
        <f>Table1[[#This Row],[Male Ballots]]/Table1[[#This Row],[Male Voters]]</f>
        <v>0.28749527767283717</v>
      </c>
      <c r="AA1090" s="94">
        <f>Table1[[#This Row],[Total Ballots]]/Table1[[#This Row],[Total Voters]]</f>
        <v>0.29101103273648038</v>
      </c>
    </row>
    <row r="1091" spans="1:27" s="7" customFormat="1" x14ac:dyDescent="0.35">
      <c r="A1091" s="102" t="s">
        <v>45</v>
      </c>
      <c r="B1091" s="103">
        <v>2024</v>
      </c>
      <c r="C1091" s="17" t="s">
        <v>81</v>
      </c>
      <c r="D1091" s="116"/>
      <c r="E1091" s="117"/>
      <c r="F1091" s="117"/>
      <c r="G1091" s="110" t="s">
        <v>65</v>
      </c>
      <c r="H1091" s="122">
        <v>3428.4939999999997</v>
      </c>
      <c r="I1091" s="122">
        <v>3449.7830000000004</v>
      </c>
      <c r="J1091" s="123">
        <v>6878.2759999999998</v>
      </c>
      <c r="K1091">
        <v>2493</v>
      </c>
      <c r="L1091">
        <v>2367</v>
      </c>
      <c r="M1091">
        <v>80</v>
      </c>
      <c r="N1091">
        <v>4940</v>
      </c>
      <c r="O1091">
        <v>908</v>
      </c>
      <c r="P1091">
        <v>853</v>
      </c>
      <c r="Q1091">
        <v>25</v>
      </c>
      <c r="R1091">
        <v>1786</v>
      </c>
      <c r="S1091" s="105">
        <f>Table1[[#This Row],[Female Voters]]/Table1[[#This Row],[Female Population]]</f>
        <v>0.72714142127709724</v>
      </c>
      <c r="T1091" s="94">
        <f>Table1[[#This Row],[Male Voters]]/Table1[[#This Row],[Male Population]]</f>
        <v>0.68613011311146233</v>
      </c>
      <c r="U1091" s="94">
        <f>Table1[[#This Row],[Total Voters]]/Table1[[#This Row],[Total Population]]</f>
        <v>0.71820322418001259</v>
      </c>
      <c r="V1091" s="94">
        <f>Table1[[#This Row],[Female Ballots]]/Table1[[#This Row],[Female Population]]</f>
        <v>0.26483931428784768</v>
      </c>
      <c r="W1091" s="94">
        <f>Table1[[#This Row],[Male Ballots]]/Table1[[#This Row],[Male Population]]</f>
        <v>0.24726192922859203</v>
      </c>
      <c r="X1091" s="94">
        <f>Table1[[#This Row],[Total Ballots]]/Table1[[#This Row],[Total Population]]</f>
        <v>0.25965808874200452</v>
      </c>
      <c r="Y1091" s="94">
        <f>Table1[[#This Row],[Female Ballots]]/Table1[[#This Row],[Female Voters]]</f>
        <v>0.36421981548335342</v>
      </c>
      <c r="Z1091" s="95">
        <f>Table1[[#This Row],[Male Ballots]]/Table1[[#This Row],[Male Voters]]</f>
        <v>0.36037177862272918</v>
      </c>
      <c r="AA1091" s="94">
        <f>Table1[[#This Row],[Total Ballots]]/Table1[[#This Row],[Total Voters]]</f>
        <v>0.36153846153846153</v>
      </c>
    </row>
    <row r="1092" spans="1:27" s="7" customFormat="1" x14ac:dyDescent="0.35">
      <c r="A1092" s="102" t="s">
        <v>45</v>
      </c>
      <c r="B1092" s="103">
        <v>2024</v>
      </c>
      <c r="C1092" s="17" t="s">
        <v>81</v>
      </c>
      <c r="D1092" s="116"/>
      <c r="E1092" s="117"/>
      <c r="F1092" s="117"/>
      <c r="G1092" s="110" t="s">
        <v>66</v>
      </c>
      <c r="H1092" s="122">
        <v>3825.8249999999998</v>
      </c>
      <c r="I1092" s="122">
        <v>3535.3130000000001</v>
      </c>
      <c r="J1092" s="123">
        <v>7361.1379999999999</v>
      </c>
      <c r="K1092">
        <v>3148</v>
      </c>
      <c r="L1092">
        <v>2854</v>
      </c>
      <c r="M1092">
        <v>81</v>
      </c>
      <c r="N1092">
        <v>6083</v>
      </c>
      <c r="O1092">
        <v>1444</v>
      </c>
      <c r="P1092">
        <v>1260</v>
      </c>
      <c r="Q1092">
        <v>28</v>
      </c>
      <c r="R1092">
        <v>2732</v>
      </c>
      <c r="S1092" s="105">
        <f>Table1[[#This Row],[Female Voters]]/Table1[[#This Row],[Female Population]]</f>
        <v>0.82282906301255287</v>
      </c>
      <c r="T1092" s="94">
        <f>Table1[[#This Row],[Male Voters]]/Table1[[#This Row],[Male Population]]</f>
        <v>0.80728354179672346</v>
      </c>
      <c r="U1092" s="94">
        <f>Table1[[#This Row],[Total Voters]]/Table1[[#This Row],[Total Population]]</f>
        <v>0.82636679274318725</v>
      </c>
      <c r="V1092" s="94">
        <f>Table1[[#This Row],[Female Ballots]]/Table1[[#This Row],[Female Population]]</f>
        <v>0.37743493233485592</v>
      </c>
      <c r="W1092" s="94">
        <f>Table1[[#This Row],[Male Ballots]]/Table1[[#This Row],[Male Population]]</f>
        <v>0.35640408642742522</v>
      </c>
      <c r="X1092" s="94">
        <f>Table1[[#This Row],[Total Ballots]]/Table1[[#This Row],[Total Population]]</f>
        <v>0.37113826693644381</v>
      </c>
      <c r="Y1092" s="94">
        <f>Table1[[#This Row],[Female Ballots]]/Table1[[#This Row],[Female Voters]]</f>
        <v>0.45870393900889456</v>
      </c>
      <c r="Z1092" s="95">
        <f>Table1[[#This Row],[Male Ballots]]/Table1[[#This Row],[Male Voters]]</f>
        <v>0.44148563419761738</v>
      </c>
      <c r="AA1092" s="94">
        <f>Table1[[#This Row],[Total Ballots]]/Table1[[#This Row],[Total Voters]]</f>
        <v>0.44912049975341117</v>
      </c>
    </row>
    <row r="1093" spans="1:27" s="7" customFormat="1" x14ac:dyDescent="0.35">
      <c r="A1093" s="102" t="s">
        <v>45</v>
      </c>
      <c r="B1093" s="103">
        <v>2024</v>
      </c>
      <c r="C1093" s="17" t="s">
        <v>81</v>
      </c>
      <c r="D1093" s="116"/>
      <c r="E1093" s="117"/>
      <c r="F1093" s="117"/>
      <c r="G1093" s="110" t="s">
        <v>67</v>
      </c>
      <c r="H1093" s="122">
        <v>7477.6208999999999</v>
      </c>
      <c r="I1093" s="122">
        <v>6403.3096999999998</v>
      </c>
      <c r="J1093" s="123">
        <v>13880.932000000001</v>
      </c>
      <c r="K1093">
        <v>5591</v>
      </c>
      <c r="L1093">
        <v>4740</v>
      </c>
      <c r="M1093">
        <v>114</v>
      </c>
      <c r="N1093">
        <v>10445</v>
      </c>
      <c r="O1093">
        <v>4074</v>
      </c>
      <c r="P1093">
        <v>3539</v>
      </c>
      <c r="Q1093">
        <v>71</v>
      </c>
      <c r="R1093">
        <v>7684</v>
      </c>
      <c r="S1093" s="105">
        <f>Table1[[#This Row],[Female Voters]]/Table1[[#This Row],[Female Population]]</f>
        <v>0.74769770690033244</v>
      </c>
      <c r="T1093" s="94">
        <f>Table1[[#This Row],[Male Voters]]/Table1[[#This Row],[Male Population]]</f>
        <v>0.74024219069085484</v>
      </c>
      <c r="U1093" s="94">
        <f>Table1[[#This Row],[Total Voters]]/Table1[[#This Row],[Total Population]]</f>
        <v>0.75247108767624538</v>
      </c>
      <c r="V1093" s="94">
        <f>Table1[[#This Row],[Female Ballots]]/Table1[[#This Row],[Female Population]]</f>
        <v>0.54482569449328466</v>
      </c>
      <c r="W1093" s="94">
        <f>Table1[[#This Row],[Male Ballots]]/Table1[[#This Row],[Male Population]]</f>
        <v>0.55268293520146305</v>
      </c>
      <c r="X1093" s="94">
        <f>Table1[[#This Row],[Total Ballots]]/Table1[[#This Row],[Total Population]]</f>
        <v>0.55356513525172513</v>
      </c>
      <c r="Y1093" s="94">
        <f>Table1[[#This Row],[Female Ballots]]/Table1[[#This Row],[Female Voters]]</f>
        <v>0.72867107851904844</v>
      </c>
      <c r="Z1093" s="95">
        <f>Table1[[#This Row],[Male Ballots]]/Table1[[#This Row],[Male Voters]]</f>
        <v>0.74662447257383968</v>
      </c>
      <c r="AA1093" s="94">
        <f>Table1[[#This Row],[Total Ballots]]/Table1[[#This Row],[Total Voters]]</f>
        <v>0.73566299664911439</v>
      </c>
    </row>
    <row r="1094" spans="1:27" s="7" customFormat="1" x14ac:dyDescent="0.35">
      <c r="A1094" s="102" t="s">
        <v>35</v>
      </c>
      <c r="B1094" s="103">
        <v>2024</v>
      </c>
      <c r="C1094" s="17" t="s">
        <v>81</v>
      </c>
      <c r="D1094" s="116"/>
      <c r="E1094" s="117"/>
      <c r="F1094" s="117"/>
      <c r="G1094" s="110" t="s">
        <v>79</v>
      </c>
      <c r="H1094" s="122">
        <v>99276.152999999991</v>
      </c>
      <c r="I1094" s="122">
        <v>94132.159000000014</v>
      </c>
      <c r="J1094" s="123">
        <v>193408.307</v>
      </c>
      <c r="K1094">
        <v>79410</v>
      </c>
      <c r="L1094">
        <v>74231</v>
      </c>
      <c r="M1094">
        <v>3039</v>
      </c>
      <c r="N1094">
        <v>156680</v>
      </c>
      <c r="O1094">
        <v>38327</v>
      </c>
      <c r="P1094">
        <v>32913</v>
      </c>
      <c r="Q1094">
        <v>1302</v>
      </c>
      <c r="R1094">
        <v>72542</v>
      </c>
      <c r="S1094" s="105">
        <f>Table1[[#This Row],[Female Voters]]/Table1[[#This Row],[Female Population]]</f>
        <v>0.79988997962078578</v>
      </c>
      <c r="T1094" s="94">
        <f>Table1[[#This Row],[Male Voters]]/Table1[[#This Row],[Male Population]]</f>
        <v>0.78858278391341252</v>
      </c>
      <c r="U1094" s="94">
        <f>Table1[[#This Row],[Total Voters]]/Table1[[#This Row],[Total Population]]</f>
        <v>0.81009964065297357</v>
      </c>
      <c r="V1094" s="94">
        <f>Table1[[#This Row],[Female Ballots]]/Table1[[#This Row],[Female Population]]</f>
        <v>0.38606451642017198</v>
      </c>
      <c r="W1094" s="94">
        <f>Table1[[#This Row],[Male Ballots]]/Table1[[#This Row],[Male Population]]</f>
        <v>0.34964671319182211</v>
      </c>
      <c r="X1094" s="94">
        <f>Table1[[#This Row],[Total Ballots]]/Table1[[#This Row],[Total Population]]</f>
        <v>0.37507179047898909</v>
      </c>
      <c r="Y1094" s="94">
        <f>Table1[[#This Row],[Female Ballots]]/Table1[[#This Row],[Female Voters]]</f>
        <v>0.48264702178566932</v>
      </c>
      <c r="Z1094" s="95">
        <f>Table1[[#This Row],[Male Ballots]]/Table1[[#This Row],[Male Voters]]</f>
        <v>0.44338618636418747</v>
      </c>
      <c r="AA1094" s="94">
        <f>Table1[[#This Row],[Total Ballots]]/Table1[[#This Row],[Total Voters]]</f>
        <v>0.46299463875414859</v>
      </c>
    </row>
    <row r="1095" spans="1:27" s="7" customFormat="1" x14ac:dyDescent="0.35">
      <c r="A1095" s="102" t="s">
        <v>35</v>
      </c>
      <c r="B1095" s="103">
        <v>2024</v>
      </c>
      <c r="C1095" s="17" t="s">
        <v>81</v>
      </c>
      <c r="D1095" s="116"/>
      <c r="E1095" s="117"/>
      <c r="F1095" s="117"/>
      <c r="G1095" s="110" t="s">
        <v>62</v>
      </c>
      <c r="H1095" s="122">
        <v>14852.36</v>
      </c>
      <c r="I1095" s="122">
        <v>13797.48</v>
      </c>
      <c r="J1095" s="123">
        <v>28649.839</v>
      </c>
      <c r="K1095">
        <v>8709</v>
      </c>
      <c r="L1095">
        <v>8389</v>
      </c>
      <c r="M1095">
        <v>913</v>
      </c>
      <c r="N1095">
        <v>18011</v>
      </c>
      <c r="O1095">
        <v>2065</v>
      </c>
      <c r="P1095">
        <v>1772</v>
      </c>
      <c r="Q1095">
        <v>293</v>
      </c>
      <c r="R1095">
        <v>4130</v>
      </c>
      <c r="S1095" s="105">
        <f>Table1[[#This Row],[Female Voters]]/Table1[[#This Row],[Female Population]]</f>
        <v>0.58637145881193287</v>
      </c>
      <c r="T1095" s="94">
        <f>Table1[[#This Row],[Male Voters]]/Table1[[#This Row],[Male Population]]</f>
        <v>0.60800957856072269</v>
      </c>
      <c r="U1095" s="94">
        <f>Table1[[#This Row],[Total Voters]]/Table1[[#This Row],[Total Population]]</f>
        <v>0.62865972824489524</v>
      </c>
      <c r="V1095" s="94">
        <f>Table1[[#This Row],[Female Ballots]]/Table1[[#This Row],[Female Population]]</f>
        <v>0.13903514323649574</v>
      </c>
      <c r="W1095" s="94">
        <f>Table1[[#This Row],[Male Ballots]]/Table1[[#This Row],[Male Population]]</f>
        <v>0.12842924939916564</v>
      </c>
      <c r="X1095" s="94">
        <f>Table1[[#This Row],[Total Ballots]]/Table1[[#This Row],[Total Population]]</f>
        <v>0.14415438774367981</v>
      </c>
      <c r="Y1095" s="94">
        <f>Table1[[#This Row],[Female Ballots]]/Table1[[#This Row],[Female Voters]]</f>
        <v>0.2371110345619474</v>
      </c>
      <c r="Z1095" s="95">
        <f>Table1[[#This Row],[Male Ballots]]/Table1[[#This Row],[Male Voters]]</f>
        <v>0.21122899034449874</v>
      </c>
      <c r="AA1095" s="94">
        <f>Table1[[#This Row],[Total Ballots]]/Table1[[#This Row],[Total Voters]]</f>
        <v>0.22930431403031482</v>
      </c>
    </row>
    <row r="1096" spans="1:27" s="7" customFormat="1" x14ac:dyDescent="0.35">
      <c r="A1096" s="102" t="s">
        <v>35</v>
      </c>
      <c r="B1096" s="103">
        <v>2024</v>
      </c>
      <c r="C1096" s="17" t="s">
        <v>81</v>
      </c>
      <c r="D1096" s="116"/>
      <c r="E1096" s="117"/>
      <c r="F1096" s="117"/>
      <c r="G1096" s="110" t="s">
        <v>63</v>
      </c>
      <c r="H1096" s="122">
        <v>15159.457</v>
      </c>
      <c r="I1096" s="122">
        <v>16418.544000000002</v>
      </c>
      <c r="J1096" s="123">
        <v>31578</v>
      </c>
      <c r="K1096">
        <v>13316</v>
      </c>
      <c r="L1096">
        <v>13160</v>
      </c>
      <c r="M1096">
        <v>751</v>
      </c>
      <c r="N1096">
        <v>27227</v>
      </c>
      <c r="O1096">
        <v>3718</v>
      </c>
      <c r="P1096">
        <v>3192</v>
      </c>
      <c r="Q1096">
        <v>318</v>
      </c>
      <c r="R1096">
        <v>7228</v>
      </c>
      <c r="S1096" s="105">
        <f>Table1[[#This Row],[Female Voters]]/Table1[[#This Row],[Female Population]]</f>
        <v>0.87839557841682581</v>
      </c>
      <c r="T1096" s="94">
        <f>Table1[[#This Row],[Male Voters]]/Table1[[#This Row],[Male Population]]</f>
        <v>0.80153270594518</v>
      </c>
      <c r="U1096" s="94">
        <f>Table1[[#This Row],[Total Voters]]/Table1[[#This Row],[Total Population]]</f>
        <v>0.86221419975932612</v>
      </c>
      <c r="V1096" s="94">
        <f>Table1[[#This Row],[Female Ballots]]/Table1[[#This Row],[Female Population]]</f>
        <v>0.24525944431914679</v>
      </c>
      <c r="W1096" s="94">
        <f>Table1[[#This Row],[Male Ballots]]/Table1[[#This Row],[Male Population]]</f>
        <v>0.19441431591010747</v>
      </c>
      <c r="X1096" s="94">
        <f>Table1[[#This Row],[Total Ballots]]/Table1[[#This Row],[Total Population]]</f>
        <v>0.22889353347267086</v>
      </c>
      <c r="Y1096" s="94">
        <f>Table1[[#This Row],[Female Ballots]]/Table1[[#This Row],[Female Voters]]</f>
        <v>0.27921297686993091</v>
      </c>
      <c r="Z1096" s="95">
        <f>Table1[[#This Row],[Male Ballots]]/Table1[[#This Row],[Male Voters]]</f>
        <v>0.24255319148936169</v>
      </c>
      <c r="AA1096" s="94">
        <f>Table1[[#This Row],[Total Ballots]]/Table1[[#This Row],[Total Voters]]</f>
        <v>0.26547177434164615</v>
      </c>
    </row>
    <row r="1097" spans="1:27" s="7" customFormat="1" x14ac:dyDescent="0.35">
      <c r="A1097" s="102" t="s">
        <v>35</v>
      </c>
      <c r="B1097" s="103">
        <v>2024</v>
      </c>
      <c r="C1097" s="17" t="s">
        <v>81</v>
      </c>
      <c r="D1097" s="116"/>
      <c r="E1097" s="117"/>
      <c r="F1097" s="117"/>
      <c r="G1097" s="110" t="s">
        <v>64</v>
      </c>
      <c r="H1097" s="122">
        <v>15201.409</v>
      </c>
      <c r="I1097" s="122">
        <v>15161.989</v>
      </c>
      <c r="J1097" s="123">
        <v>30363.4</v>
      </c>
      <c r="K1097">
        <v>12829</v>
      </c>
      <c r="L1097">
        <v>12678</v>
      </c>
      <c r="M1097">
        <v>461</v>
      </c>
      <c r="N1097">
        <v>25968</v>
      </c>
      <c r="O1097">
        <v>4681</v>
      </c>
      <c r="P1097">
        <v>4206</v>
      </c>
      <c r="Q1097">
        <v>201</v>
      </c>
      <c r="R1097">
        <v>9088</v>
      </c>
      <c r="S1097" s="105">
        <f>Table1[[#This Row],[Female Voters]]/Table1[[#This Row],[Female Population]]</f>
        <v>0.84393492734785314</v>
      </c>
      <c r="T1097" s="94">
        <f>Table1[[#This Row],[Male Voters]]/Table1[[#This Row],[Male Population]]</f>
        <v>0.83616997743501864</v>
      </c>
      <c r="U1097" s="94">
        <f>Table1[[#This Row],[Total Voters]]/Table1[[#This Row],[Total Population]]</f>
        <v>0.85524019049250077</v>
      </c>
      <c r="V1097" s="94">
        <f>Table1[[#This Row],[Female Ballots]]/Table1[[#This Row],[Female Population]]</f>
        <v>0.30793198183142101</v>
      </c>
      <c r="W1097" s="94">
        <f>Table1[[#This Row],[Male Ballots]]/Table1[[#This Row],[Male Population]]</f>
        <v>0.27740423766301375</v>
      </c>
      <c r="X1097" s="94">
        <f>Table1[[#This Row],[Total Ballots]]/Table1[[#This Row],[Total Population]]</f>
        <v>0.2993077191618857</v>
      </c>
      <c r="Y1097" s="94">
        <f>Table1[[#This Row],[Female Ballots]]/Table1[[#This Row],[Female Voters]]</f>
        <v>0.36487645178891576</v>
      </c>
      <c r="Z1097" s="95">
        <f>Table1[[#This Row],[Male Ballots]]/Table1[[#This Row],[Male Voters]]</f>
        <v>0.33175579744439188</v>
      </c>
      <c r="AA1097" s="94">
        <f>Table1[[#This Row],[Total Ballots]]/Table1[[#This Row],[Total Voters]]</f>
        <v>0.34996919285274186</v>
      </c>
    </row>
    <row r="1098" spans="1:27" s="7" customFormat="1" x14ac:dyDescent="0.35">
      <c r="A1098" s="102" t="s">
        <v>35</v>
      </c>
      <c r="B1098" s="103">
        <v>2024</v>
      </c>
      <c r="C1098" s="17" t="s">
        <v>81</v>
      </c>
      <c r="D1098" s="116"/>
      <c r="E1098" s="117"/>
      <c r="F1098" s="117"/>
      <c r="G1098" s="110" t="s">
        <v>65</v>
      </c>
      <c r="H1098" s="122">
        <v>13309.955999999998</v>
      </c>
      <c r="I1098" s="122">
        <v>13292.989</v>
      </c>
      <c r="J1098" s="123">
        <v>26602.940000000002</v>
      </c>
      <c r="K1098">
        <v>11168</v>
      </c>
      <c r="L1098">
        <v>10936</v>
      </c>
      <c r="M1098">
        <v>252</v>
      </c>
      <c r="N1098">
        <v>22356</v>
      </c>
      <c r="O1098">
        <v>4762</v>
      </c>
      <c r="P1098">
        <v>4365</v>
      </c>
      <c r="Q1098">
        <v>107</v>
      </c>
      <c r="R1098">
        <v>9234</v>
      </c>
      <c r="S1098" s="105">
        <f>Table1[[#This Row],[Female Voters]]/Table1[[#This Row],[Female Population]]</f>
        <v>0.83907114343578604</v>
      </c>
      <c r="T1098" s="94">
        <f>Table1[[#This Row],[Male Voters]]/Table1[[#This Row],[Male Population]]</f>
        <v>0.82268931389321098</v>
      </c>
      <c r="U1098" s="94">
        <f>Table1[[#This Row],[Total Voters]]/Table1[[#This Row],[Total Population]]</f>
        <v>0.84035824611866194</v>
      </c>
      <c r="V1098" s="94">
        <f>Table1[[#This Row],[Female Ballots]]/Table1[[#This Row],[Female Population]]</f>
        <v>0.35777729092417743</v>
      </c>
      <c r="W1098" s="94">
        <f>Table1[[#This Row],[Male Ballots]]/Table1[[#This Row],[Male Population]]</f>
        <v>0.32836858587635936</v>
      </c>
      <c r="X1098" s="94">
        <f>Table1[[#This Row],[Total Ballots]]/Table1[[#This Row],[Total Population]]</f>
        <v>0.34710449296205603</v>
      </c>
      <c r="Y1098" s="94">
        <f>Table1[[#This Row],[Female Ballots]]/Table1[[#This Row],[Female Voters]]</f>
        <v>0.42639684813753581</v>
      </c>
      <c r="Z1098" s="95">
        <f>Table1[[#This Row],[Male Ballots]]/Table1[[#This Row],[Male Voters]]</f>
        <v>0.39914045354791516</v>
      </c>
      <c r="AA1098" s="94">
        <f>Table1[[#This Row],[Total Ballots]]/Table1[[#This Row],[Total Voters]]</f>
        <v>0.41304347826086957</v>
      </c>
    </row>
    <row r="1099" spans="1:27" s="7" customFormat="1" x14ac:dyDescent="0.35">
      <c r="A1099" s="102" t="s">
        <v>35</v>
      </c>
      <c r="B1099" s="103">
        <v>2024</v>
      </c>
      <c r="C1099" s="17" t="s">
        <v>81</v>
      </c>
      <c r="D1099" s="116"/>
      <c r="E1099" s="117"/>
      <c r="F1099" s="117"/>
      <c r="G1099" s="110" t="s">
        <v>66</v>
      </c>
      <c r="H1099" s="122">
        <v>14162.609</v>
      </c>
      <c r="I1099" s="122">
        <v>12871.462</v>
      </c>
      <c r="J1099" s="123">
        <v>27034.07</v>
      </c>
      <c r="K1099">
        <v>12331</v>
      </c>
      <c r="L1099">
        <v>11032</v>
      </c>
      <c r="M1099">
        <v>311</v>
      </c>
      <c r="N1099">
        <v>23674</v>
      </c>
      <c r="O1099">
        <v>6405</v>
      </c>
      <c r="P1099">
        <v>5386</v>
      </c>
      <c r="Q1099">
        <v>147</v>
      </c>
      <c r="R1099">
        <v>11938</v>
      </c>
      <c r="S1099" s="105">
        <f>Table1[[#This Row],[Female Voters]]/Table1[[#This Row],[Female Population]]</f>
        <v>0.87067291061978758</v>
      </c>
      <c r="T1099" s="94">
        <f>Table1[[#This Row],[Male Voters]]/Table1[[#This Row],[Male Population]]</f>
        <v>0.85708989390637991</v>
      </c>
      <c r="U1099" s="94">
        <f>Table1[[#This Row],[Total Voters]]/Table1[[#This Row],[Total Population]]</f>
        <v>0.87570979878353505</v>
      </c>
      <c r="V1099" s="94">
        <f>Table1[[#This Row],[Female Ballots]]/Table1[[#This Row],[Female Population]]</f>
        <v>0.4522471812926559</v>
      </c>
      <c r="W1099" s="94">
        <f>Table1[[#This Row],[Male Ballots]]/Table1[[#This Row],[Male Population]]</f>
        <v>0.41844508417147952</v>
      </c>
      <c r="X1099" s="94">
        <f>Table1[[#This Row],[Total Ballots]]/Table1[[#This Row],[Total Population]]</f>
        <v>0.44159092582064041</v>
      </c>
      <c r="Y1099" s="94">
        <f>Table1[[#This Row],[Female Ballots]]/Table1[[#This Row],[Female Voters]]</f>
        <v>0.51942259346362829</v>
      </c>
      <c r="Z1099" s="95">
        <f>Table1[[#This Row],[Male Ballots]]/Table1[[#This Row],[Male Voters]]</f>
        <v>0.48821609862219001</v>
      </c>
      <c r="AA1099" s="94">
        <f>Table1[[#This Row],[Total Ballots]]/Table1[[#This Row],[Total Voters]]</f>
        <v>0.50426628368674498</v>
      </c>
    </row>
    <row r="1100" spans="1:27" s="7" customFormat="1" x14ac:dyDescent="0.35">
      <c r="A1100" s="102" t="s">
        <v>35</v>
      </c>
      <c r="B1100" s="103">
        <v>2024</v>
      </c>
      <c r="C1100" s="17" t="s">
        <v>81</v>
      </c>
      <c r="D1100" s="116"/>
      <c r="E1100" s="117"/>
      <c r="F1100" s="117"/>
      <c r="G1100" s="110" t="s">
        <v>67</v>
      </c>
      <c r="H1100" s="122">
        <v>26590.362000000001</v>
      </c>
      <c r="I1100" s="122">
        <v>22589.695</v>
      </c>
      <c r="J1100" s="123">
        <v>49180.057999999997</v>
      </c>
      <c r="K1100">
        <v>21057</v>
      </c>
      <c r="L1100">
        <v>18036</v>
      </c>
      <c r="M1100">
        <v>351</v>
      </c>
      <c r="N1100">
        <v>39444</v>
      </c>
      <c r="O1100">
        <v>16696</v>
      </c>
      <c r="P1100">
        <v>13992</v>
      </c>
      <c r="Q1100">
        <v>236</v>
      </c>
      <c r="R1100">
        <v>30924</v>
      </c>
      <c r="S1100" s="105">
        <f>Table1[[#This Row],[Female Voters]]/Table1[[#This Row],[Female Population]]</f>
        <v>0.79190347239349357</v>
      </c>
      <c r="T1100" s="94">
        <f>Table1[[#This Row],[Male Voters]]/Table1[[#This Row],[Male Population]]</f>
        <v>0.79841715437061012</v>
      </c>
      <c r="U1100" s="94">
        <f>Table1[[#This Row],[Total Voters]]/Table1[[#This Row],[Total Population]]</f>
        <v>0.80203240101912854</v>
      </c>
      <c r="V1100" s="94">
        <f>Table1[[#This Row],[Female Ballots]]/Table1[[#This Row],[Female Population]]</f>
        <v>0.62789667925543846</v>
      </c>
      <c r="W1100" s="94">
        <f>Table1[[#This Row],[Male Ballots]]/Table1[[#This Row],[Male Population]]</f>
        <v>0.61939747305131831</v>
      </c>
      <c r="X1100" s="94">
        <f>Table1[[#This Row],[Total Ballots]]/Table1[[#This Row],[Total Population]]</f>
        <v>0.62879145038828543</v>
      </c>
      <c r="Y1100" s="94">
        <f>Table1[[#This Row],[Female Ballots]]/Table1[[#This Row],[Female Voters]]</f>
        <v>0.79289547418910578</v>
      </c>
      <c r="Z1100" s="95">
        <f>Table1[[#This Row],[Male Ballots]]/Table1[[#This Row],[Male Voters]]</f>
        <v>0.7757817697937458</v>
      </c>
      <c r="AA1100" s="94">
        <f>Table1[[#This Row],[Total Ballots]]/Table1[[#This Row],[Total Voters]]</f>
        <v>0.78399756616975969</v>
      </c>
    </row>
    <row r="1101" spans="1:27" s="7" customFormat="1" x14ac:dyDescent="0.35">
      <c r="A1101" s="102" t="s">
        <v>57</v>
      </c>
      <c r="B1101" s="103">
        <v>2024</v>
      </c>
      <c r="C1101" s="17" t="s">
        <v>81</v>
      </c>
      <c r="D1101" s="116"/>
      <c r="E1101" s="117"/>
      <c r="F1101" s="117"/>
      <c r="G1101" s="110" t="s">
        <v>79</v>
      </c>
      <c r="H1101" s="122">
        <v>21077.252300000004</v>
      </c>
      <c r="I1101" s="122">
        <v>20481.945599999999</v>
      </c>
      <c r="J1101" s="123">
        <v>41559.198199999999</v>
      </c>
      <c r="K1101">
        <v>10918</v>
      </c>
      <c r="L1101">
        <v>10454</v>
      </c>
      <c r="M1101">
        <v>788</v>
      </c>
      <c r="N1101">
        <v>22160</v>
      </c>
      <c r="O1101">
        <v>4887</v>
      </c>
      <c r="P1101">
        <v>4485</v>
      </c>
      <c r="Q1101">
        <v>289</v>
      </c>
      <c r="R1101">
        <v>9661</v>
      </c>
      <c r="S1101" s="105">
        <f>Table1[[#This Row],[Female Voters]]/Table1[[#This Row],[Female Population]]</f>
        <v>0.51799920808463251</v>
      </c>
      <c r="T1101" s="94">
        <f>Table1[[#This Row],[Male Voters]]/Table1[[#This Row],[Male Population]]</f>
        <v>0.51040073068058534</v>
      </c>
      <c r="U1101" s="94">
        <f>Table1[[#This Row],[Total Voters]]/Table1[[#This Row],[Total Population]]</f>
        <v>0.53321529191580985</v>
      </c>
      <c r="V1101" s="94">
        <f>Table1[[#This Row],[Female Ballots]]/Table1[[#This Row],[Female Population]]</f>
        <v>0.23186134181256629</v>
      </c>
      <c r="W1101" s="94">
        <f>Table1[[#This Row],[Male Ballots]]/Table1[[#This Row],[Male Population]]</f>
        <v>0.21897333815787501</v>
      </c>
      <c r="X1101" s="94">
        <f>Table1[[#This Row],[Total Ballots]]/Table1[[#This Row],[Total Population]]</f>
        <v>0.23246358010824184</v>
      </c>
      <c r="Y1101" s="94">
        <f>Table1[[#This Row],[Female Ballots]]/Table1[[#This Row],[Female Voters]]</f>
        <v>0.44760945228063748</v>
      </c>
      <c r="Z1101" s="95">
        <f>Table1[[#This Row],[Male Ballots]]/Table1[[#This Row],[Male Voters]]</f>
        <v>0.42902238377654484</v>
      </c>
      <c r="AA1101" s="94">
        <f>Table1[[#This Row],[Total Ballots]]/Table1[[#This Row],[Total Voters]]</f>
        <v>0.43596570397111911</v>
      </c>
    </row>
    <row r="1102" spans="1:27" s="7" customFormat="1" x14ac:dyDescent="0.35">
      <c r="A1102" s="102" t="s">
        <v>57</v>
      </c>
      <c r="B1102" s="103">
        <v>2024</v>
      </c>
      <c r="C1102" s="17" t="s">
        <v>81</v>
      </c>
      <c r="D1102" s="116"/>
      <c r="E1102" s="117"/>
      <c r="F1102" s="117"/>
      <c r="G1102" s="110" t="s">
        <v>62</v>
      </c>
      <c r="H1102" s="122">
        <v>8934.1380000000008</v>
      </c>
      <c r="I1102" s="122">
        <v>8342.35</v>
      </c>
      <c r="J1102" s="123">
        <v>17276.490000000002</v>
      </c>
      <c r="K1102">
        <v>1634</v>
      </c>
      <c r="L1102">
        <v>1515</v>
      </c>
      <c r="M1102">
        <v>228</v>
      </c>
      <c r="N1102">
        <v>3377</v>
      </c>
      <c r="O1102">
        <v>228</v>
      </c>
      <c r="P1102">
        <v>223</v>
      </c>
      <c r="Q1102">
        <v>54</v>
      </c>
      <c r="R1102">
        <v>505</v>
      </c>
      <c r="S1102" s="105">
        <f>Table1[[#This Row],[Female Voters]]/Table1[[#This Row],[Female Population]]</f>
        <v>0.18289397365476109</v>
      </c>
      <c r="T1102" s="94">
        <f>Table1[[#This Row],[Male Voters]]/Table1[[#This Row],[Male Population]]</f>
        <v>0.18160350500758179</v>
      </c>
      <c r="U1102" s="94">
        <f>Table1[[#This Row],[Total Voters]]/Table1[[#This Row],[Total Population]]</f>
        <v>0.19546794516710278</v>
      </c>
      <c r="V1102" s="94">
        <f>Table1[[#This Row],[Female Ballots]]/Table1[[#This Row],[Female Population]]</f>
        <v>2.5520089347175964E-2</v>
      </c>
      <c r="W1102" s="94">
        <f>Table1[[#This Row],[Male Ballots]]/Table1[[#This Row],[Male Population]]</f>
        <v>2.6731076974713358E-2</v>
      </c>
      <c r="X1102" s="94">
        <f>Table1[[#This Row],[Total Ballots]]/Table1[[#This Row],[Total Population]]</f>
        <v>2.9230474477165209E-2</v>
      </c>
      <c r="Y1102" s="94">
        <f>Table1[[#This Row],[Female Ballots]]/Table1[[#This Row],[Female Voters]]</f>
        <v>0.13953488372093023</v>
      </c>
      <c r="Z1102" s="95">
        <f>Table1[[#This Row],[Male Ballots]]/Table1[[#This Row],[Male Voters]]</f>
        <v>0.14719471947194721</v>
      </c>
      <c r="AA1102" s="94">
        <f>Table1[[#This Row],[Total Ballots]]/Table1[[#This Row],[Total Voters]]</f>
        <v>0.14954101273319514</v>
      </c>
    </row>
    <row r="1103" spans="1:27" s="7" customFormat="1" x14ac:dyDescent="0.35">
      <c r="A1103" s="102" t="s">
        <v>57</v>
      </c>
      <c r="B1103" s="103">
        <v>2024</v>
      </c>
      <c r="C1103" s="17" t="s">
        <v>81</v>
      </c>
      <c r="D1103" s="116"/>
      <c r="E1103" s="117"/>
      <c r="F1103" s="117"/>
      <c r="G1103" s="110" t="s">
        <v>63</v>
      </c>
      <c r="H1103" s="122">
        <v>2973.9479999999999</v>
      </c>
      <c r="I1103" s="122">
        <v>3381.6379999999999</v>
      </c>
      <c r="J1103" s="123">
        <v>6355.5860000000002</v>
      </c>
      <c r="K1103">
        <v>1899</v>
      </c>
      <c r="L1103">
        <v>1912</v>
      </c>
      <c r="M1103">
        <v>189</v>
      </c>
      <c r="N1103">
        <v>4000</v>
      </c>
      <c r="O1103">
        <v>477</v>
      </c>
      <c r="P1103">
        <v>406</v>
      </c>
      <c r="Q1103">
        <v>65</v>
      </c>
      <c r="R1103">
        <v>948</v>
      </c>
      <c r="S1103" s="105">
        <f>Table1[[#This Row],[Female Voters]]/Table1[[#This Row],[Female Population]]</f>
        <v>0.63854512587308188</v>
      </c>
      <c r="T1103" s="94">
        <f>Table1[[#This Row],[Male Voters]]/Table1[[#This Row],[Male Population]]</f>
        <v>0.5654064686994883</v>
      </c>
      <c r="U1103" s="94">
        <f>Table1[[#This Row],[Total Voters]]/Table1[[#This Row],[Total Population]]</f>
        <v>0.62936761456772039</v>
      </c>
      <c r="V1103" s="94">
        <f>Table1[[#This Row],[Female Ballots]]/Table1[[#This Row],[Female Population]]</f>
        <v>0.16039285152262245</v>
      </c>
      <c r="W1103" s="94">
        <f>Table1[[#This Row],[Male Ballots]]/Table1[[#This Row],[Male Population]]</f>
        <v>0.12006016019455661</v>
      </c>
      <c r="X1103" s="94">
        <f>Table1[[#This Row],[Total Ballots]]/Table1[[#This Row],[Total Population]]</f>
        <v>0.14916012465254974</v>
      </c>
      <c r="Y1103" s="94">
        <f>Table1[[#This Row],[Female Ballots]]/Table1[[#This Row],[Female Voters]]</f>
        <v>0.25118483412322273</v>
      </c>
      <c r="Z1103" s="95">
        <f>Table1[[#This Row],[Male Ballots]]/Table1[[#This Row],[Male Voters]]</f>
        <v>0.21234309623430964</v>
      </c>
      <c r="AA1103" s="94">
        <f>Table1[[#This Row],[Total Ballots]]/Table1[[#This Row],[Total Voters]]</f>
        <v>0.23699999999999999</v>
      </c>
    </row>
    <row r="1104" spans="1:27" s="7" customFormat="1" x14ac:dyDescent="0.35">
      <c r="A1104" s="102" t="s">
        <v>57</v>
      </c>
      <c r="B1104" s="103">
        <v>2024</v>
      </c>
      <c r="C1104" s="17" t="s">
        <v>81</v>
      </c>
      <c r="D1104" s="116"/>
      <c r="E1104" s="117"/>
      <c r="F1104" s="117"/>
      <c r="G1104" s="110" t="s">
        <v>64</v>
      </c>
      <c r="H1104" s="122">
        <v>2150.761</v>
      </c>
      <c r="I1104" s="122">
        <v>2251.4269999999997</v>
      </c>
      <c r="J1104" s="123">
        <v>4402.1880000000001</v>
      </c>
      <c r="K1104">
        <v>1657</v>
      </c>
      <c r="L1104">
        <v>1648</v>
      </c>
      <c r="M1104">
        <v>92</v>
      </c>
      <c r="N1104">
        <v>3397</v>
      </c>
      <c r="O1104">
        <v>549</v>
      </c>
      <c r="P1104">
        <v>503</v>
      </c>
      <c r="Q1104">
        <v>32</v>
      </c>
      <c r="R1104">
        <v>1084</v>
      </c>
      <c r="S1104" s="105">
        <f>Table1[[#This Row],[Female Voters]]/Table1[[#This Row],[Female Population]]</f>
        <v>0.77042497980947211</v>
      </c>
      <c r="T1104" s="94">
        <f>Table1[[#This Row],[Male Voters]]/Table1[[#This Row],[Male Population]]</f>
        <v>0.7319802063313624</v>
      </c>
      <c r="U1104" s="94">
        <f>Table1[[#This Row],[Total Voters]]/Table1[[#This Row],[Total Population]]</f>
        <v>0.7716617282133339</v>
      </c>
      <c r="V1104" s="94">
        <f>Table1[[#This Row],[Female Ballots]]/Table1[[#This Row],[Female Population]]</f>
        <v>0.25525848757718778</v>
      </c>
      <c r="W1104" s="94">
        <f>Table1[[#This Row],[Male Ballots]]/Table1[[#This Row],[Male Population]]</f>
        <v>0.22341386151982723</v>
      </c>
      <c r="X1104" s="94">
        <f>Table1[[#This Row],[Total Ballots]]/Table1[[#This Row],[Total Population]]</f>
        <v>0.2462411873368425</v>
      </c>
      <c r="Y1104" s="94">
        <f>Table1[[#This Row],[Female Ballots]]/Table1[[#This Row],[Female Voters]]</f>
        <v>0.33132166566083282</v>
      </c>
      <c r="Z1104" s="95">
        <f>Table1[[#This Row],[Male Ballots]]/Table1[[#This Row],[Male Voters]]</f>
        <v>0.30521844660194175</v>
      </c>
      <c r="AA1104" s="94">
        <f>Table1[[#This Row],[Total Ballots]]/Table1[[#This Row],[Total Voters]]</f>
        <v>0.31910509272887844</v>
      </c>
    </row>
    <row r="1105" spans="1:27" s="7" customFormat="1" x14ac:dyDescent="0.35">
      <c r="A1105" s="102" t="s">
        <v>57</v>
      </c>
      <c r="B1105" s="103">
        <v>2024</v>
      </c>
      <c r="C1105" s="17" t="s">
        <v>81</v>
      </c>
      <c r="D1105" s="116"/>
      <c r="E1105" s="117"/>
      <c r="F1105" s="117"/>
      <c r="G1105" s="110" t="s">
        <v>65</v>
      </c>
      <c r="H1105" s="122">
        <v>1752.2008000000001</v>
      </c>
      <c r="I1105" s="122">
        <v>1728.7538</v>
      </c>
      <c r="J1105" s="123">
        <v>3480.9539999999997</v>
      </c>
      <c r="K1105">
        <v>1466</v>
      </c>
      <c r="L1105">
        <v>1441</v>
      </c>
      <c r="M1105">
        <v>93</v>
      </c>
      <c r="N1105">
        <v>3000</v>
      </c>
      <c r="O1105">
        <v>589</v>
      </c>
      <c r="P1105">
        <v>595</v>
      </c>
      <c r="Q1105">
        <v>38</v>
      </c>
      <c r="R1105">
        <v>1222</v>
      </c>
      <c r="S1105" s="105">
        <f>Table1[[#This Row],[Female Voters]]/Table1[[#This Row],[Female Population]]</f>
        <v>0.83666209945800729</v>
      </c>
      <c r="T1105" s="94">
        <f>Table1[[#This Row],[Male Voters]]/Table1[[#This Row],[Male Population]]</f>
        <v>0.83354842083355074</v>
      </c>
      <c r="U1105" s="94">
        <f>Table1[[#This Row],[Total Voters]]/Table1[[#This Row],[Total Population]]</f>
        <v>0.86183270448273674</v>
      </c>
      <c r="V1105" s="94">
        <f>Table1[[#This Row],[Female Ballots]]/Table1[[#This Row],[Female Population]]</f>
        <v>0.33614868798142311</v>
      </c>
      <c r="W1105" s="94">
        <f>Table1[[#This Row],[Male Ballots]]/Table1[[#This Row],[Male Population]]</f>
        <v>0.3441785637723544</v>
      </c>
      <c r="X1105" s="94">
        <f>Table1[[#This Row],[Total Ballots]]/Table1[[#This Row],[Total Population]]</f>
        <v>0.35105318829263477</v>
      </c>
      <c r="Y1105" s="94">
        <f>Table1[[#This Row],[Female Ballots]]/Table1[[#This Row],[Female Voters]]</f>
        <v>0.40177353342428379</v>
      </c>
      <c r="Z1105" s="95">
        <f>Table1[[#This Row],[Male Ballots]]/Table1[[#This Row],[Male Voters]]</f>
        <v>0.41290770298403884</v>
      </c>
      <c r="AA1105" s="94">
        <f>Table1[[#This Row],[Total Ballots]]/Table1[[#This Row],[Total Voters]]</f>
        <v>0.40733333333333333</v>
      </c>
    </row>
    <row r="1106" spans="1:27" s="7" customFormat="1" x14ac:dyDescent="0.35">
      <c r="A1106" s="102" t="s">
        <v>57</v>
      </c>
      <c r="B1106" s="103">
        <v>2024</v>
      </c>
      <c r="C1106" s="17" t="s">
        <v>81</v>
      </c>
      <c r="D1106" s="116"/>
      <c r="E1106" s="117"/>
      <c r="F1106" s="117"/>
      <c r="G1106" s="110" t="s">
        <v>66</v>
      </c>
      <c r="H1106" s="122">
        <v>1956.7467000000001</v>
      </c>
      <c r="I1106" s="122">
        <v>1838.1637000000001</v>
      </c>
      <c r="J1106" s="123">
        <v>3794.91</v>
      </c>
      <c r="K1106">
        <v>1750</v>
      </c>
      <c r="L1106">
        <v>1624</v>
      </c>
      <c r="M1106">
        <v>92</v>
      </c>
      <c r="N1106">
        <v>3466</v>
      </c>
      <c r="O1106">
        <v>982</v>
      </c>
      <c r="P1106">
        <v>828</v>
      </c>
      <c r="Q1106">
        <v>44</v>
      </c>
      <c r="R1106">
        <v>1854</v>
      </c>
      <c r="S1106" s="105">
        <f>Table1[[#This Row],[Female Voters]]/Table1[[#This Row],[Female Population]]</f>
        <v>0.89434161304577642</v>
      </c>
      <c r="T1106" s="94">
        <f>Table1[[#This Row],[Male Voters]]/Table1[[#This Row],[Male Population]]</f>
        <v>0.88349040947767599</v>
      </c>
      <c r="U1106" s="94">
        <f>Table1[[#This Row],[Total Voters]]/Table1[[#This Row],[Total Population]]</f>
        <v>0.91332864284001469</v>
      </c>
      <c r="V1106" s="94">
        <f>Table1[[#This Row],[Female Ballots]]/Table1[[#This Row],[Female Population]]</f>
        <v>0.50185340800625855</v>
      </c>
      <c r="W1106" s="94">
        <f>Table1[[#This Row],[Male Ballots]]/Table1[[#This Row],[Male Population]]</f>
        <v>0.45044954374847024</v>
      </c>
      <c r="X1106" s="94">
        <f>Table1[[#This Row],[Total Ballots]]/Table1[[#This Row],[Total Population]]</f>
        <v>0.4885491355526218</v>
      </c>
      <c r="Y1106" s="94">
        <f>Table1[[#This Row],[Female Ballots]]/Table1[[#This Row],[Female Voters]]</f>
        <v>0.56114285714285717</v>
      </c>
      <c r="Z1106" s="95">
        <f>Table1[[#This Row],[Male Ballots]]/Table1[[#This Row],[Male Voters]]</f>
        <v>0.50985221674876846</v>
      </c>
      <c r="AA1106" s="94">
        <f>Table1[[#This Row],[Total Ballots]]/Table1[[#This Row],[Total Voters]]</f>
        <v>0.5349105597230237</v>
      </c>
    </row>
    <row r="1107" spans="1:27" s="7" customFormat="1" x14ac:dyDescent="0.35">
      <c r="A1107" s="102" t="s">
        <v>57</v>
      </c>
      <c r="B1107" s="103">
        <v>2024</v>
      </c>
      <c r="C1107" s="17" t="s">
        <v>81</v>
      </c>
      <c r="D1107" s="116"/>
      <c r="E1107" s="117"/>
      <c r="F1107" s="117"/>
      <c r="G1107" s="110" t="s">
        <v>67</v>
      </c>
      <c r="H1107" s="122">
        <v>3309.4577999999997</v>
      </c>
      <c r="I1107" s="122">
        <v>2939.6131</v>
      </c>
      <c r="J1107" s="123">
        <v>6249.0702000000001</v>
      </c>
      <c r="K1107">
        <v>2512</v>
      </c>
      <c r="L1107">
        <v>2314</v>
      </c>
      <c r="M1107">
        <v>94</v>
      </c>
      <c r="N1107">
        <v>4920</v>
      </c>
      <c r="O1107">
        <v>2062</v>
      </c>
      <c r="P1107">
        <v>1930</v>
      </c>
      <c r="Q1107">
        <v>56</v>
      </c>
      <c r="R1107">
        <v>4048</v>
      </c>
      <c r="S1107" s="105">
        <f>Table1[[#This Row],[Female Voters]]/Table1[[#This Row],[Female Population]]</f>
        <v>0.75903672196696392</v>
      </c>
      <c r="T1107" s="94">
        <f>Table1[[#This Row],[Male Voters]]/Table1[[#This Row],[Male Population]]</f>
        <v>0.78717842154125661</v>
      </c>
      <c r="U1107" s="94">
        <f>Table1[[#This Row],[Total Voters]]/Table1[[#This Row],[Total Population]]</f>
        <v>0.78731712759443795</v>
      </c>
      <c r="V1107" s="94">
        <f>Table1[[#This Row],[Female Ballots]]/Table1[[#This Row],[Female Population]]</f>
        <v>0.62306278690122596</v>
      </c>
      <c r="W1107" s="94">
        <f>Table1[[#This Row],[Male Ballots]]/Table1[[#This Row],[Male Population]]</f>
        <v>0.6565489859873056</v>
      </c>
      <c r="X1107" s="94">
        <f>Table1[[#This Row],[Total Ballots]]/Table1[[#This Row],[Total Population]]</f>
        <v>0.64777636839477337</v>
      </c>
      <c r="Y1107" s="94">
        <f>Table1[[#This Row],[Female Ballots]]/Table1[[#This Row],[Female Voters]]</f>
        <v>0.82085987261146498</v>
      </c>
      <c r="Z1107" s="95">
        <f>Table1[[#This Row],[Male Ballots]]/Table1[[#This Row],[Male Voters]]</f>
        <v>0.83405358686257558</v>
      </c>
      <c r="AA1107" s="94">
        <f>Table1[[#This Row],[Total Ballots]]/Table1[[#This Row],[Total Voters]]</f>
        <v>0.82276422764227641</v>
      </c>
    </row>
    <row r="1108" spans="1:27" s="7" customFormat="1" x14ac:dyDescent="0.35">
      <c r="A1108" s="102" t="s">
        <v>58</v>
      </c>
      <c r="B1108" s="103">
        <v>2024</v>
      </c>
      <c r="C1108" s="17" t="s">
        <v>81</v>
      </c>
      <c r="D1108" s="116"/>
      <c r="E1108" s="117"/>
      <c r="F1108" s="117"/>
      <c r="G1108" s="110" t="s">
        <v>79</v>
      </c>
      <c r="H1108" s="122">
        <v>96935.036000000007</v>
      </c>
      <c r="I1108" s="122">
        <v>97722.570999999996</v>
      </c>
      <c r="J1108" s="123">
        <v>194657.592</v>
      </c>
      <c r="K1108">
        <v>65168</v>
      </c>
      <c r="L1108">
        <v>58634</v>
      </c>
      <c r="M1108">
        <v>1489</v>
      </c>
      <c r="N1108">
        <v>125291</v>
      </c>
      <c r="O1108">
        <v>22650</v>
      </c>
      <c r="P1108">
        <v>20571</v>
      </c>
      <c r="Q1108">
        <v>401</v>
      </c>
      <c r="R1108">
        <v>43622</v>
      </c>
      <c r="S1108" s="105">
        <f>Table1[[#This Row],[Female Voters]]/Table1[[#This Row],[Female Population]]</f>
        <v>0.67228530249888174</v>
      </c>
      <c r="T1108" s="94">
        <f>Table1[[#This Row],[Male Voters]]/Table1[[#This Row],[Male Population]]</f>
        <v>0.60000468059727985</v>
      </c>
      <c r="U1108" s="94">
        <f>Table1[[#This Row],[Total Voters]]/Table1[[#This Row],[Total Population]]</f>
        <v>0.64364815526948471</v>
      </c>
      <c r="V1108" s="94">
        <f>Table1[[#This Row],[Female Ballots]]/Table1[[#This Row],[Female Population]]</f>
        <v>0.23366164531057684</v>
      </c>
      <c r="W1108" s="94">
        <f>Table1[[#This Row],[Male Ballots]]/Table1[[#This Row],[Male Population]]</f>
        <v>0.21050408098657167</v>
      </c>
      <c r="X1108" s="94">
        <f>Table1[[#This Row],[Total Ballots]]/Table1[[#This Row],[Total Population]]</f>
        <v>0.2240960629986628</v>
      </c>
      <c r="Y1108" s="94">
        <f>Table1[[#This Row],[Female Ballots]]/Table1[[#This Row],[Female Voters]]</f>
        <v>0.3475632212128652</v>
      </c>
      <c r="Z1108" s="95">
        <f>Table1[[#This Row],[Male Ballots]]/Table1[[#This Row],[Male Voters]]</f>
        <v>0.35083739809666747</v>
      </c>
      <c r="AA1108" s="94">
        <f>Table1[[#This Row],[Total Ballots]]/Table1[[#This Row],[Total Voters]]</f>
        <v>0.34816547078401483</v>
      </c>
    </row>
    <row r="1109" spans="1:27" s="7" customFormat="1" x14ac:dyDescent="0.35">
      <c r="A1109" s="102" t="s">
        <v>58</v>
      </c>
      <c r="B1109" s="103">
        <v>2024</v>
      </c>
      <c r="C1109" s="17" t="s">
        <v>81</v>
      </c>
      <c r="D1109" s="116"/>
      <c r="E1109" s="117"/>
      <c r="F1109" s="117"/>
      <c r="G1109" s="110" t="s">
        <v>62</v>
      </c>
      <c r="H1109" s="122">
        <v>12730.113000000001</v>
      </c>
      <c r="I1109" s="122">
        <v>12990.037</v>
      </c>
      <c r="J1109" s="123">
        <v>25720.148000000001</v>
      </c>
      <c r="K1109">
        <v>8007</v>
      </c>
      <c r="L1109">
        <v>7666</v>
      </c>
      <c r="M1109">
        <v>251</v>
      </c>
      <c r="N1109">
        <v>15924</v>
      </c>
      <c r="O1109">
        <v>1001</v>
      </c>
      <c r="P1109">
        <v>971</v>
      </c>
      <c r="Q1109">
        <v>52</v>
      </c>
      <c r="R1109">
        <v>2024</v>
      </c>
      <c r="S1109" s="105">
        <f>Table1[[#This Row],[Female Voters]]/Table1[[#This Row],[Female Population]]</f>
        <v>0.62898106246189645</v>
      </c>
      <c r="T1109" s="94">
        <f>Table1[[#This Row],[Male Voters]]/Table1[[#This Row],[Male Population]]</f>
        <v>0.59014458542342874</v>
      </c>
      <c r="U1109" s="94">
        <f>Table1[[#This Row],[Total Voters]]/Table1[[#This Row],[Total Population]]</f>
        <v>0.61912551980649566</v>
      </c>
      <c r="V1109" s="94">
        <f>Table1[[#This Row],[Female Ballots]]/Table1[[#This Row],[Female Population]]</f>
        <v>7.8632452045005408E-2</v>
      </c>
      <c r="W1109" s="94">
        <f>Table1[[#This Row],[Male Ballots]]/Table1[[#This Row],[Male Population]]</f>
        <v>7.4749594631639618E-2</v>
      </c>
      <c r="X1109" s="94">
        <f>Table1[[#This Row],[Total Ballots]]/Table1[[#This Row],[Total Population]]</f>
        <v>7.8693170816901983E-2</v>
      </c>
      <c r="Y1109" s="94">
        <f>Table1[[#This Row],[Female Ballots]]/Table1[[#This Row],[Female Voters]]</f>
        <v>0.12501561134007744</v>
      </c>
      <c r="Z1109" s="95">
        <f>Table1[[#This Row],[Male Ballots]]/Table1[[#This Row],[Male Voters]]</f>
        <v>0.12666318810331334</v>
      </c>
      <c r="AA1109" s="94">
        <f>Table1[[#This Row],[Total Ballots]]/Table1[[#This Row],[Total Voters]]</f>
        <v>0.12710374277819644</v>
      </c>
    </row>
    <row r="1110" spans="1:27" s="7" customFormat="1" x14ac:dyDescent="0.35">
      <c r="A1110" s="102" t="s">
        <v>58</v>
      </c>
      <c r="B1110" s="103">
        <v>2024</v>
      </c>
      <c r="C1110" s="17" t="s">
        <v>81</v>
      </c>
      <c r="D1110" s="116"/>
      <c r="E1110" s="117"/>
      <c r="F1110" s="117"/>
      <c r="G1110" s="110" t="s">
        <v>63</v>
      </c>
      <c r="H1110" s="122">
        <v>16776.454999999998</v>
      </c>
      <c r="I1110" s="122">
        <v>18126.501</v>
      </c>
      <c r="J1110" s="123">
        <v>34902.949999999997</v>
      </c>
      <c r="K1110">
        <v>11893</v>
      </c>
      <c r="L1110">
        <v>10638</v>
      </c>
      <c r="M1110">
        <v>294</v>
      </c>
      <c r="N1110">
        <v>22825</v>
      </c>
      <c r="O1110">
        <v>1630</v>
      </c>
      <c r="P1110">
        <v>1470</v>
      </c>
      <c r="Q1110">
        <v>51</v>
      </c>
      <c r="R1110">
        <v>3151</v>
      </c>
      <c r="S1110" s="105">
        <f>Table1[[#This Row],[Female Voters]]/Table1[[#This Row],[Female Population]]</f>
        <v>0.70891019586676696</v>
      </c>
      <c r="T1110" s="94">
        <f>Table1[[#This Row],[Male Voters]]/Table1[[#This Row],[Male Population]]</f>
        <v>0.58687553654177382</v>
      </c>
      <c r="U1110" s="94">
        <f>Table1[[#This Row],[Total Voters]]/Table1[[#This Row],[Total Population]]</f>
        <v>0.65395618421938551</v>
      </c>
      <c r="V1110" s="94">
        <f>Table1[[#This Row],[Female Ballots]]/Table1[[#This Row],[Female Population]]</f>
        <v>9.7159978076417228E-2</v>
      </c>
      <c r="W1110" s="94">
        <f>Table1[[#This Row],[Male Ballots]]/Table1[[#This Row],[Male Population]]</f>
        <v>8.1096732347848047E-2</v>
      </c>
      <c r="X1110" s="94">
        <f>Table1[[#This Row],[Total Ballots]]/Table1[[#This Row],[Total Population]]</f>
        <v>9.0278901926627991E-2</v>
      </c>
      <c r="Y1110" s="94">
        <f>Table1[[#This Row],[Female Ballots]]/Table1[[#This Row],[Female Voters]]</f>
        <v>0.13705541074581687</v>
      </c>
      <c r="Z1110" s="95">
        <f>Table1[[#This Row],[Male Ballots]]/Table1[[#This Row],[Male Voters]]</f>
        <v>0.13818386914833616</v>
      </c>
      <c r="AA1110" s="94">
        <f>Table1[[#This Row],[Total Ballots]]/Table1[[#This Row],[Total Voters]]</f>
        <v>0.13805038335158817</v>
      </c>
    </row>
    <row r="1111" spans="1:27" s="7" customFormat="1" x14ac:dyDescent="0.35">
      <c r="A1111" s="102" t="s">
        <v>58</v>
      </c>
      <c r="B1111" s="103">
        <v>2024</v>
      </c>
      <c r="C1111" s="17" t="s">
        <v>81</v>
      </c>
      <c r="D1111" s="116"/>
      <c r="E1111" s="117"/>
      <c r="F1111" s="117"/>
      <c r="G1111" s="110" t="s">
        <v>64</v>
      </c>
      <c r="H1111" s="122">
        <v>16494.205000000002</v>
      </c>
      <c r="I1111" s="122">
        <v>17477.111000000001</v>
      </c>
      <c r="J1111" s="123">
        <v>33971.32</v>
      </c>
      <c r="K1111">
        <v>10519</v>
      </c>
      <c r="L1111">
        <v>9459</v>
      </c>
      <c r="M1111">
        <v>242</v>
      </c>
      <c r="N1111">
        <v>20220</v>
      </c>
      <c r="O1111">
        <v>2258</v>
      </c>
      <c r="P1111">
        <v>2074</v>
      </c>
      <c r="Q1111">
        <v>42</v>
      </c>
      <c r="R1111">
        <v>4374</v>
      </c>
      <c r="S1111" s="105">
        <f>Table1[[#This Row],[Female Voters]]/Table1[[#This Row],[Female Population]]</f>
        <v>0.63773913322891274</v>
      </c>
      <c r="T1111" s="94">
        <f>Table1[[#This Row],[Male Voters]]/Table1[[#This Row],[Male Population]]</f>
        <v>0.54122217339009859</v>
      </c>
      <c r="U1111" s="94">
        <f>Table1[[#This Row],[Total Voters]]/Table1[[#This Row],[Total Population]]</f>
        <v>0.59520795777143776</v>
      </c>
      <c r="V1111" s="94">
        <f>Table1[[#This Row],[Female Ballots]]/Table1[[#This Row],[Female Population]]</f>
        <v>0.1368965645813181</v>
      </c>
      <c r="W1111" s="94">
        <f>Table1[[#This Row],[Male Ballots]]/Table1[[#This Row],[Male Population]]</f>
        <v>0.11866949863738921</v>
      </c>
      <c r="X1111" s="94">
        <f>Table1[[#This Row],[Total Ballots]]/Table1[[#This Row],[Total Population]]</f>
        <v>0.12875566801643268</v>
      </c>
      <c r="Y1111" s="94">
        <f>Table1[[#This Row],[Female Ballots]]/Table1[[#This Row],[Female Voters]]</f>
        <v>0.21465918813575435</v>
      </c>
      <c r="Z1111" s="95">
        <f>Table1[[#This Row],[Male Ballots]]/Table1[[#This Row],[Male Voters]]</f>
        <v>0.21926207844381013</v>
      </c>
      <c r="AA1111" s="94">
        <f>Table1[[#This Row],[Total Ballots]]/Table1[[#This Row],[Total Voters]]</f>
        <v>0.21632047477744806</v>
      </c>
    </row>
    <row r="1112" spans="1:27" s="7" customFormat="1" x14ac:dyDescent="0.35">
      <c r="A1112" s="102" t="s">
        <v>58</v>
      </c>
      <c r="B1112" s="103">
        <v>2024</v>
      </c>
      <c r="C1112" s="17" t="s">
        <v>81</v>
      </c>
      <c r="D1112" s="116"/>
      <c r="E1112" s="117"/>
      <c r="F1112" s="117"/>
      <c r="G1112" s="110" t="s">
        <v>65</v>
      </c>
      <c r="H1112" s="122">
        <v>14982.242</v>
      </c>
      <c r="I1112" s="122">
        <v>15504.246999999999</v>
      </c>
      <c r="J1112" s="123">
        <v>30486.489999999998</v>
      </c>
      <c r="K1112">
        <v>9067</v>
      </c>
      <c r="L1112">
        <v>8138</v>
      </c>
      <c r="M1112">
        <v>197</v>
      </c>
      <c r="N1112">
        <v>17402</v>
      </c>
      <c r="O1112">
        <v>2743</v>
      </c>
      <c r="P1112">
        <v>2569</v>
      </c>
      <c r="Q1112">
        <v>36</v>
      </c>
      <c r="R1112">
        <v>5348</v>
      </c>
      <c r="S1112" s="105">
        <f>Table1[[#This Row],[Female Voters]]/Table1[[#This Row],[Female Population]]</f>
        <v>0.60518312279297048</v>
      </c>
      <c r="T1112" s="94">
        <f>Table1[[#This Row],[Male Voters]]/Table1[[#This Row],[Male Population]]</f>
        <v>0.52488843863233092</v>
      </c>
      <c r="U1112" s="94">
        <f>Table1[[#This Row],[Total Voters]]/Table1[[#This Row],[Total Population]]</f>
        <v>0.57081021790307773</v>
      </c>
      <c r="V1112" s="94">
        <f>Table1[[#This Row],[Female Ballots]]/Table1[[#This Row],[Female Population]]</f>
        <v>0.18308341301655653</v>
      </c>
      <c r="W1112" s="94">
        <f>Table1[[#This Row],[Male Ballots]]/Table1[[#This Row],[Male Population]]</f>
        <v>0.16569653463338144</v>
      </c>
      <c r="X1112" s="94">
        <f>Table1[[#This Row],[Total Ballots]]/Table1[[#This Row],[Total Population]]</f>
        <v>0.17542196559853235</v>
      </c>
      <c r="Y1112" s="94">
        <f>Table1[[#This Row],[Female Ballots]]/Table1[[#This Row],[Female Voters]]</f>
        <v>0.30252564243961622</v>
      </c>
      <c r="Z1112" s="95">
        <f>Table1[[#This Row],[Male Ballots]]/Table1[[#This Row],[Male Voters]]</f>
        <v>0.31567952813959205</v>
      </c>
      <c r="AA1112" s="94">
        <f>Table1[[#This Row],[Total Ballots]]/Table1[[#This Row],[Total Voters]]</f>
        <v>0.30732099758648429</v>
      </c>
    </row>
    <row r="1113" spans="1:27" s="7" customFormat="1" x14ac:dyDescent="0.35">
      <c r="A1113" s="102" t="s">
        <v>58</v>
      </c>
      <c r="B1113" s="103">
        <v>2024</v>
      </c>
      <c r="C1113" s="17" t="s">
        <v>81</v>
      </c>
      <c r="D1113" s="116"/>
      <c r="E1113" s="117"/>
      <c r="F1113" s="117"/>
      <c r="G1113" s="110" t="s">
        <v>66</v>
      </c>
      <c r="H1113" s="122">
        <v>13831.343000000001</v>
      </c>
      <c r="I1113" s="122">
        <v>13995.172999999999</v>
      </c>
      <c r="J1113" s="123">
        <v>27826.510000000002</v>
      </c>
      <c r="K1113">
        <v>10048</v>
      </c>
      <c r="L1113">
        <v>9374</v>
      </c>
      <c r="M1113">
        <v>234</v>
      </c>
      <c r="N1113">
        <v>19656</v>
      </c>
      <c r="O1113">
        <v>4174</v>
      </c>
      <c r="P1113">
        <v>3801</v>
      </c>
      <c r="Q1113">
        <v>72</v>
      </c>
      <c r="R1113">
        <v>8047</v>
      </c>
      <c r="S1113" s="105">
        <f>Table1[[#This Row],[Female Voters]]/Table1[[#This Row],[Female Population]]</f>
        <v>0.72646596935669949</v>
      </c>
      <c r="T1113" s="94">
        <f>Table1[[#This Row],[Male Voters]]/Table1[[#This Row],[Male Population]]</f>
        <v>0.66980236685891636</v>
      </c>
      <c r="U1113" s="94">
        <f>Table1[[#This Row],[Total Voters]]/Table1[[#This Row],[Total Population]]</f>
        <v>0.70637676086580736</v>
      </c>
      <c r="V1113" s="94">
        <f>Table1[[#This Row],[Female Ballots]]/Table1[[#This Row],[Female Population]]</f>
        <v>0.30177835948396331</v>
      </c>
      <c r="W1113" s="94">
        <f>Table1[[#This Row],[Male Ballots]]/Table1[[#This Row],[Male Population]]</f>
        <v>0.27159364160771721</v>
      </c>
      <c r="X1113" s="94">
        <f>Table1[[#This Row],[Total Ballots]]/Table1[[#This Row],[Total Population]]</f>
        <v>0.28918466598937487</v>
      </c>
      <c r="Y1113" s="94">
        <f>Table1[[#This Row],[Female Ballots]]/Table1[[#This Row],[Female Voters]]</f>
        <v>0.415406050955414</v>
      </c>
      <c r="Z1113" s="95">
        <f>Table1[[#This Row],[Male Ballots]]/Table1[[#This Row],[Male Voters]]</f>
        <v>0.40548325154683168</v>
      </c>
      <c r="AA1113" s="94">
        <f>Table1[[#This Row],[Total Ballots]]/Table1[[#This Row],[Total Voters]]</f>
        <v>0.40939153439153442</v>
      </c>
    </row>
    <row r="1114" spans="1:27" s="7" customFormat="1" x14ac:dyDescent="0.35">
      <c r="A1114" s="102" t="s">
        <v>58</v>
      </c>
      <c r="B1114" s="103">
        <v>2024</v>
      </c>
      <c r="C1114" s="17" t="s">
        <v>81</v>
      </c>
      <c r="D1114" s="116"/>
      <c r="E1114" s="117"/>
      <c r="F1114" s="117"/>
      <c r="G1114" s="110" t="s">
        <v>67</v>
      </c>
      <c r="H1114" s="122">
        <v>22120.678</v>
      </c>
      <c r="I1114" s="122">
        <v>19629.502</v>
      </c>
      <c r="J1114" s="123">
        <v>41750.173999999999</v>
      </c>
      <c r="K1114">
        <v>15634</v>
      </c>
      <c r="L1114">
        <v>13359</v>
      </c>
      <c r="M1114">
        <v>271</v>
      </c>
      <c r="N1114">
        <v>29264</v>
      </c>
      <c r="O1114">
        <v>10844</v>
      </c>
      <c r="P1114">
        <v>9686</v>
      </c>
      <c r="Q1114">
        <v>148</v>
      </c>
      <c r="R1114">
        <v>20678</v>
      </c>
      <c r="S1114" s="105">
        <f>Table1[[#This Row],[Female Voters]]/Table1[[#This Row],[Female Population]]</f>
        <v>0.70675953060751573</v>
      </c>
      <c r="T1114" s="94">
        <f>Table1[[#This Row],[Male Voters]]/Table1[[#This Row],[Male Population]]</f>
        <v>0.68055725509490761</v>
      </c>
      <c r="U1114" s="94">
        <f>Table1[[#This Row],[Total Voters]]/Table1[[#This Row],[Total Population]]</f>
        <v>0.7009312104902844</v>
      </c>
      <c r="V1114" s="94">
        <f>Table1[[#This Row],[Female Ballots]]/Table1[[#This Row],[Female Population]]</f>
        <v>0.49022005564205584</v>
      </c>
      <c r="W1114" s="94">
        <f>Table1[[#This Row],[Male Ballots]]/Table1[[#This Row],[Male Population]]</f>
        <v>0.4934409441462142</v>
      </c>
      <c r="X1114" s="94">
        <f>Table1[[#This Row],[Total Ballots]]/Table1[[#This Row],[Total Population]]</f>
        <v>0.49527937296740371</v>
      </c>
      <c r="Y1114" s="94">
        <f>Table1[[#This Row],[Female Ballots]]/Table1[[#This Row],[Female Voters]]</f>
        <v>0.69361647690930028</v>
      </c>
      <c r="Z1114" s="95">
        <f>Table1[[#This Row],[Male Ballots]]/Table1[[#This Row],[Male Voters]]</f>
        <v>0.72505427052923122</v>
      </c>
      <c r="AA1114" s="94">
        <f>Table1[[#This Row],[Total Ballots]]/Table1[[#This Row],[Total Voters]]</f>
        <v>0.70660196828868238</v>
      </c>
    </row>
    <row r="1115" spans="1:27" s="7" customFormat="1" x14ac:dyDescent="0.35">
      <c r="A1115" s="102" t="s">
        <v>68</v>
      </c>
      <c r="B1115" s="103">
        <v>2024</v>
      </c>
      <c r="C1115" s="17" t="s">
        <v>81</v>
      </c>
      <c r="D1115" s="116"/>
      <c r="E1115" s="117"/>
      <c r="F1115" s="117"/>
      <c r="G1115" s="110" t="s">
        <v>79</v>
      </c>
      <c r="H1115" s="122">
        <v>3200831.1499999994</v>
      </c>
      <c r="I1115" s="122">
        <v>3140388.8300000005</v>
      </c>
      <c r="J1115" s="123">
        <v>6341220.0600000005</v>
      </c>
      <c r="K1115">
        <v>2377568</v>
      </c>
      <c r="L1115">
        <v>2242697</v>
      </c>
      <c r="M1115">
        <v>106433</v>
      </c>
      <c r="N1115">
        <v>4726698</v>
      </c>
      <c r="O1115">
        <v>1029799</v>
      </c>
      <c r="P1115">
        <v>920532</v>
      </c>
      <c r="Q1115">
        <v>40416</v>
      </c>
      <c r="R1115">
        <v>1990747</v>
      </c>
      <c r="S1115" s="105">
        <f>Table1[[#This Row],[Female Voters]]/Table1[[#This Row],[Female Population]]</f>
        <v>0.74279707006725437</v>
      </c>
      <c r="T1115" s="94">
        <f>Table1[[#This Row],[Male Voters]]/Table1[[#This Row],[Male Population]]</f>
        <v>0.71414627977771772</v>
      </c>
      <c r="U1115" s="94">
        <f>Table1[[#This Row],[Total Voters]]/Table1[[#This Row],[Total Population]]</f>
        <v>0.74539251993724365</v>
      </c>
      <c r="V1115" s="94">
        <f>Table1[[#This Row],[Female Ballots]]/Table1[[#This Row],[Female Population]]</f>
        <v>0.32172862351705123</v>
      </c>
      <c r="W1115" s="94">
        <f>Table1[[#This Row],[Male Ballots]]/Table1[[#This Row],[Male Population]]</f>
        <v>0.29312675908352404</v>
      </c>
      <c r="X1115" s="94">
        <f>Table1[[#This Row],[Total Ballots]]/Table1[[#This Row],[Total Population]]</f>
        <v>0.31393753586277523</v>
      </c>
      <c r="Y1115" s="94">
        <f>Table1[[#This Row],[Female Ballots]]/Table1[[#This Row],[Female Voters]]</f>
        <v>0.43313125008411957</v>
      </c>
      <c r="Z1115" s="95">
        <f>Table1[[#This Row],[Male Ballots]]/Table1[[#This Row],[Male Voters]]</f>
        <v>0.41045758744939687</v>
      </c>
      <c r="AA1115" s="94">
        <f>Table1[[#This Row],[Total Ballots]]/Table1[[#This Row],[Total Voters]]</f>
        <v>0.42117076233768269</v>
      </c>
    </row>
    <row r="1116" spans="1:27" s="7" customFormat="1" x14ac:dyDescent="0.35">
      <c r="A1116" s="102" t="s">
        <v>68</v>
      </c>
      <c r="B1116" s="103">
        <v>2024</v>
      </c>
      <c r="C1116" s="17" t="s">
        <v>81</v>
      </c>
      <c r="D1116" s="116"/>
      <c r="E1116" s="117"/>
      <c r="F1116" s="117"/>
      <c r="G1116" s="110" t="s">
        <v>62</v>
      </c>
      <c r="H1116" s="122">
        <v>346689.79</v>
      </c>
      <c r="I1116" s="122">
        <v>363118.32</v>
      </c>
      <c r="J1116" s="123">
        <v>709808.16</v>
      </c>
      <c r="K1116">
        <v>224237</v>
      </c>
      <c r="L1116">
        <v>226420</v>
      </c>
      <c r="M1116">
        <v>18473</v>
      </c>
      <c r="N1116">
        <v>469130</v>
      </c>
      <c r="O1116">
        <v>42927</v>
      </c>
      <c r="P1116">
        <v>40271</v>
      </c>
      <c r="Q1116">
        <v>5418</v>
      </c>
      <c r="R1116">
        <v>88616</v>
      </c>
      <c r="S1116" s="105">
        <f>Table1[[#This Row],[Female Voters]]/Table1[[#This Row],[Female Population]]</f>
        <v>0.64679435757251469</v>
      </c>
      <c r="T1116" s="94">
        <f>Table1[[#This Row],[Male Voters]]/Table1[[#This Row],[Male Population]]</f>
        <v>0.6235433122735311</v>
      </c>
      <c r="U1116" s="94">
        <f>Table1[[#This Row],[Total Voters]]/Table1[[#This Row],[Total Population]]</f>
        <v>0.66092505896241027</v>
      </c>
      <c r="V1116" s="94">
        <f>Table1[[#This Row],[Female Ballots]]/Table1[[#This Row],[Female Population]]</f>
        <v>0.12381962560824189</v>
      </c>
      <c r="W1116" s="94">
        <f>Table1[[#This Row],[Male Ballots]]/Table1[[#This Row],[Male Population]]</f>
        <v>0.11090324498086464</v>
      </c>
      <c r="X1116" s="94">
        <f>Table1[[#This Row],[Total Ballots]]/Table1[[#This Row],[Total Population]]</f>
        <v>0.12484500037305854</v>
      </c>
      <c r="Y1116" s="94">
        <f>Table1[[#This Row],[Female Ballots]]/Table1[[#This Row],[Female Voters]]</f>
        <v>0.19143584689413434</v>
      </c>
      <c r="Z1116" s="95">
        <f>Table1[[#This Row],[Male Ballots]]/Table1[[#This Row],[Male Voters]]</f>
        <v>0.17785972970585637</v>
      </c>
      <c r="AA1116" s="94">
        <f>Table1[[#This Row],[Total Ballots]]/Table1[[#This Row],[Total Voters]]</f>
        <v>0.18889433632468611</v>
      </c>
    </row>
    <row r="1117" spans="1:27" s="7" customFormat="1" x14ac:dyDescent="0.35">
      <c r="A1117" s="102" t="s">
        <v>68</v>
      </c>
      <c r="B1117" s="103">
        <v>2024</v>
      </c>
      <c r="C1117" s="17" t="s">
        <v>81</v>
      </c>
      <c r="D1117" s="116"/>
      <c r="E1117" s="117"/>
      <c r="F1117" s="117"/>
      <c r="G1117" s="110" t="s">
        <v>63</v>
      </c>
      <c r="H1117" s="122">
        <v>547697.4</v>
      </c>
      <c r="I1117" s="122">
        <v>585949.60000000009</v>
      </c>
      <c r="J1117" s="123">
        <v>1133647</v>
      </c>
      <c r="K1117">
        <v>401526</v>
      </c>
      <c r="L1117">
        <v>396542</v>
      </c>
      <c r="M1117">
        <v>25559</v>
      </c>
      <c r="N1117">
        <v>823627</v>
      </c>
      <c r="O1117">
        <v>86278</v>
      </c>
      <c r="P1117">
        <v>78834</v>
      </c>
      <c r="Q1117">
        <v>8115</v>
      </c>
      <c r="R1117">
        <v>173227</v>
      </c>
      <c r="S1117" s="105">
        <f>Table1[[#This Row],[Female Voters]]/Table1[[#This Row],[Female Population]]</f>
        <v>0.73311649827076042</v>
      </c>
      <c r="T1117" s="94">
        <f>Table1[[#This Row],[Male Voters]]/Table1[[#This Row],[Male Population]]</f>
        <v>0.67675103797323177</v>
      </c>
      <c r="U1117" s="94">
        <f>Table1[[#This Row],[Total Voters]]/Table1[[#This Row],[Total Population]]</f>
        <v>0.72652862840019861</v>
      </c>
      <c r="V1117" s="94">
        <f>Table1[[#This Row],[Female Ballots]]/Table1[[#This Row],[Female Population]]</f>
        <v>0.15752859151787099</v>
      </c>
      <c r="W1117" s="94">
        <f>Table1[[#This Row],[Male Ballots]]/Table1[[#This Row],[Male Population]]</f>
        <v>0.13454058164729524</v>
      </c>
      <c r="X1117" s="94">
        <f>Table1[[#This Row],[Total Ballots]]/Table1[[#This Row],[Total Population]]</f>
        <v>0.15280506189316428</v>
      </c>
      <c r="Y1117" s="94">
        <f>Table1[[#This Row],[Female Ballots]]/Table1[[#This Row],[Female Voters]]</f>
        <v>0.21487525091774878</v>
      </c>
      <c r="Z1117" s="95">
        <f>Table1[[#This Row],[Male Ballots]]/Table1[[#This Row],[Male Voters]]</f>
        <v>0.198803657620126</v>
      </c>
      <c r="AA1117" s="94">
        <f>Table1[[#This Row],[Total Ballots]]/Table1[[#This Row],[Total Voters]]</f>
        <v>0.21032214825400333</v>
      </c>
    </row>
    <row r="1118" spans="1:27" s="7" customFormat="1" x14ac:dyDescent="0.35">
      <c r="A1118" s="102" t="s">
        <v>68</v>
      </c>
      <c r="B1118" s="103">
        <v>2024</v>
      </c>
      <c r="C1118" s="17" t="s">
        <v>81</v>
      </c>
      <c r="D1118" s="116"/>
      <c r="E1118" s="117"/>
      <c r="F1118" s="117"/>
      <c r="G1118" s="110" t="s">
        <v>64</v>
      </c>
      <c r="H1118" s="122">
        <v>569693.30000000005</v>
      </c>
      <c r="I1118" s="122">
        <v>587522.80000000005</v>
      </c>
      <c r="J1118" s="123">
        <v>1157216.1000000001</v>
      </c>
      <c r="K1118">
        <v>410496</v>
      </c>
      <c r="L1118">
        <v>399856</v>
      </c>
      <c r="M1118">
        <v>19511</v>
      </c>
      <c r="N1118">
        <v>829863</v>
      </c>
      <c r="O1118">
        <v>123257</v>
      </c>
      <c r="P1118">
        <v>114575</v>
      </c>
      <c r="Q1118">
        <v>6924</v>
      </c>
      <c r="R1118">
        <v>244756</v>
      </c>
      <c r="S1118" s="105">
        <f>Table1[[#This Row],[Female Voters]]/Table1[[#This Row],[Female Population]]</f>
        <v>0.72055613081635328</v>
      </c>
      <c r="T1118" s="94">
        <f>Table1[[#This Row],[Male Voters]]/Table1[[#This Row],[Male Population]]</f>
        <v>0.68057954516828956</v>
      </c>
      <c r="U1118" s="94">
        <f>Table1[[#This Row],[Total Voters]]/Table1[[#This Row],[Total Population]]</f>
        <v>0.71712016450514293</v>
      </c>
      <c r="V1118" s="94">
        <f>Table1[[#This Row],[Female Ballots]]/Table1[[#This Row],[Female Population]]</f>
        <v>0.21635676600023204</v>
      </c>
      <c r="W1118" s="94">
        <f>Table1[[#This Row],[Male Ballots]]/Table1[[#This Row],[Male Population]]</f>
        <v>0.19501370840416746</v>
      </c>
      <c r="X1118" s="94">
        <f>Table1[[#This Row],[Total Ballots]]/Table1[[#This Row],[Total Population]]</f>
        <v>0.21150414343526674</v>
      </c>
      <c r="Y1118" s="94">
        <f>Table1[[#This Row],[Female Ballots]]/Table1[[#This Row],[Female Voters]]</f>
        <v>0.30026358356719673</v>
      </c>
      <c r="Z1118" s="95">
        <f>Table1[[#This Row],[Male Ballots]]/Table1[[#This Row],[Male Voters]]</f>
        <v>0.28654065463566886</v>
      </c>
      <c r="AA1118" s="94">
        <f>Table1[[#This Row],[Total Ballots]]/Table1[[#This Row],[Total Voters]]</f>
        <v>0.294935429100948</v>
      </c>
    </row>
    <row r="1119" spans="1:27" s="7" customFormat="1" x14ac:dyDescent="0.35">
      <c r="A1119" s="102" t="s">
        <v>68</v>
      </c>
      <c r="B1119" s="103">
        <v>2024</v>
      </c>
      <c r="C1119" s="17" t="s">
        <v>81</v>
      </c>
      <c r="D1119" s="116"/>
      <c r="E1119" s="117"/>
      <c r="F1119" s="117"/>
      <c r="G1119" s="110" t="s">
        <v>65</v>
      </c>
      <c r="H1119" s="122">
        <v>480150.1</v>
      </c>
      <c r="I1119" s="122">
        <v>483794.30000000005</v>
      </c>
      <c r="J1119" s="123">
        <v>963944.4</v>
      </c>
      <c r="K1119">
        <v>364879</v>
      </c>
      <c r="L1119">
        <v>355405</v>
      </c>
      <c r="M1119">
        <v>13520</v>
      </c>
      <c r="N1119">
        <v>733804</v>
      </c>
      <c r="O1119">
        <v>136740</v>
      </c>
      <c r="P1119">
        <v>126226</v>
      </c>
      <c r="Q1119">
        <v>4481</v>
      </c>
      <c r="R1119">
        <v>267447</v>
      </c>
      <c r="S1119" s="105">
        <f>Table1[[#This Row],[Female Voters]]/Table1[[#This Row],[Female Population]]</f>
        <v>0.75992694784401793</v>
      </c>
      <c r="T1119" s="94">
        <f>Table1[[#This Row],[Male Voters]]/Table1[[#This Row],[Male Population]]</f>
        <v>0.73462006476719544</v>
      </c>
      <c r="U1119" s="94">
        <f>Table1[[#This Row],[Total Voters]]/Table1[[#This Row],[Total Population]]</f>
        <v>0.76125137507930951</v>
      </c>
      <c r="V1119" s="94">
        <f>Table1[[#This Row],[Female Ballots]]/Table1[[#This Row],[Female Population]]</f>
        <v>0.28478594506176297</v>
      </c>
      <c r="W1119" s="94">
        <f>Table1[[#This Row],[Male Ballots]]/Table1[[#This Row],[Male Population]]</f>
        <v>0.26090840673401894</v>
      </c>
      <c r="X1119" s="94">
        <f>Table1[[#This Row],[Total Ballots]]/Table1[[#This Row],[Total Population]]</f>
        <v>0.27745064964327815</v>
      </c>
      <c r="Y1119" s="94">
        <f>Table1[[#This Row],[Female Ballots]]/Table1[[#This Row],[Female Voters]]</f>
        <v>0.37475437062697498</v>
      </c>
      <c r="Z1119" s="95">
        <f>Table1[[#This Row],[Male Ballots]]/Table1[[#This Row],[Male Voters]]</f>
        <v>0.35516101349165036</v>
      </c>
      <c r="AA1119" s="94">
        <f>Table1[[#This Row],[Total Ballots]]/Table1[[#This Row],[Total Voters]]</f>
        <v>0.36446653329771983</v>
      </c>
    </row>
    <row r="1120" spans="1:27" s="7" customFormat="1" x14ac:dyDescent="0.35">
      <c r="A1120" s="102" t="s">
        <v>68</v>
      </c>
      <c r="B1120" s="103">
        <v>2024</v>
      </c>
      <c r="C1120" s="17" t="s">
        <v>81</v>
      </c>
      <c r="D1120" s="116"/>
      <c r="E1120" s="117"/>
      <c r="F1120" s="117"/>
      <c r="G1120" s="110" t="s">
        <v>66</v>
      </c>
      <c r="H1120" s="122">
        <v>476383.8</v>
      </c>
      <c r="I1120" s="122">
        <v>459491.9</v>
      </c>
      <c r="J1120" s="123">
        <v>935875.7</v>
      </c>
      <c r="K1120">
        <v>391318</v>
      </c>
      <c r="L1120">
        <v>366419</v>
      </c>
      <c r="M1120">
        <v>14426</v>
      </c>
      <c r="N1120">
        <v>772163</v>
      </c>
      <c r="O1120">
        <v>194644</v>
      </c>
      <c r="P1120">
        <v>174895</v>
      </c>
      <c r="Q1120">
        <v>5867</v>
      </c>
      <c r="R1120">
        <v>375406</v>
      </c>
      <c r="S1120" s="105">
        <f>Table1[[#This Row],[Female Voters]]/Table1[[#This Row],[Female Population]]</f>
        <v>0.82143431409716283</v>
      </c>
      <c r="T1120" s="94">
        <f>Table1[[#This Row],[Male Voters]]/Table1[[#This Row],[Male Population]]</f>
        <v>0.79744387224236157</v>
      </c>
      <c r="U1120" s="94">
        <f>Table1[[#This Row],[Total Voters]]/Table1[[#This Row],[Total Population]]</f>
        <v>0.82507003868141893</v>
      </c>
      <c r="V1120" s="94">
        <f>Table1[[#This Row],[Female Ballots]]/Table1[[#This Row],[Female Population]]</f>
        <v>0.40858652204378065</v>
      </c>
      <c r="W1120" s="94">
        <f>Table1[[#This Row],[Male Ballots]]/Table1[[#This Row],[Male Population]]</f>
        <v>0.38062694902782834</v>
      </c>
      <c r="X1120" s="94">
        <f>Table1[[#This Row],[Total Ballots]]/Table1[[#This Row],[Total Population]]</f>
        <v>0.40112805578775046</v>
      </c>
      <c r="Y1120" s="94">
        <f>Table1[[#This Row],[Female Ballots]]/Table1[[#This Row],[Female Voters]]</f>
        <v>0.49740620160585508</v>
      </c>
      <c r="Z1120" s="95">
        <f>Table1[[#This Row],[Male Ballots]]/Table1[[#This Row],[Male Voters]]</f>
        <v>0.47730876401059991</v>
      </c>
      <c r="AA1120" s="94">
        <f>Table1[[#This Row],[Total Ballots]]/Table1[[#This Row],[Total Voters]]</f>
        <v>0.48617455122817332</v>
      </c>
    </row>
    <row r="1121" spans="1:27" s="7" customFormat="1" x14ac:dyDescent="0.35">
      <c r="A1121" s="106" t="s">
        <v>68</v>
      </c>
      <c r="B1121" s="103">
        <v>2024</v>
      </c>
      <c r="C1121" s="17" t="s">
        <v>81</v>
      </c>
      <c r="D1121" s="116"/>
      <c r="E1121" s="117"/>
      <c r="F1121" s="117"/>
      <c r="G1121" s="110" t="s">
        <v>67</v>
      </c>
      <c r="H1121" s="122">
        <v>780216.76</v>
      </c>
      <c r="I1121" s="122">
        <v>660511.91</v>
      </c>
      <c r="J1121" s="123">
        <v>1440728.7000000002</v>
      </c>
      <c r="K1121">
        <v>585112</v>
      </c>
      <c r="L1121">
        <v>498055</v>
      </c>
      <c r="M1121">
        <v>14944</v>
      </c>
      <c r="N1121">
        <v>1098111</v>
      </c>
      <c r="O1121">
        <v>445953</v>
      </c>
      <c r="P1121">
        <v>385731</v>
      </c>
      <c r="Q1121">
        <v>9611</v>
      </c>
      <c r="R1121">
        <v>841295</v>
      </c>
      <c r="S1121" s="105">
        <f>Table1[[#This Row],[Female Voters]]/Table1[[#This Row],[Female Population]]</f>
        <v>0.74993518467867826</v>
      </c>
      <c r="T1121" s="94">
        <f>Table1[[#This Row],[Male Voters]]/Table1[[#This Row],[Male Population]]</f>
        <v>0.75404393540761439</v>
      </c>
      <c r="U1121" s="94">
        <f>Table1[[#This Row],[Total Voters]]/Table1[[#This Row],[Total Population]]</f>
        <v>0.76219138273569464</v>
      </c>
      <c r="V1121" s="94">
        <f>Table1[[#This Row],[Female Ballots]]/Table1[[#This Row],[Female Population]]</f>
        <v>0.57157577594205999</v>
      </c>
      <c r="W1121" s="94">
        <f>Table1[[#This Row],[Male Ballots]]/Table1[[#This Row],[Male Population]]</f>
        <v>0.58398795564488759</v>
      </c>
      <c r="X1121" s="94">
        <f>Table1[[#This Row],[Total Ballots]]/Table1[[#This Row],[Total Population]]</f>
        <v>0.5839371423641383</v>
      </c>
      <c r="Y1121" s="94">
        <f>Table1[[#This Row],[Female Ballots]]/Table1[[#This Row],[Female Voters]]</f>
        <v>0.76216690137956489</v>
      </c>
      <c r="Z1121" s="95">
        <f>Table1[[#This Row],[Male Ballots]]/Table1[[#This Row],[Male Voters]]</f>
        <v>0.77447470660870787</v>
      </c>
      <c r="AA1121" s="94">
        <f>Table1[[#This Row],[Total Ballots]]/Table1[[#This Row],[Total Voters]]</f>
        <v>0.76612928929771218</v>
      </c>
    </row>
    <row r="1122" spans="1:27" s="7" customFormat="1" x14ac:dyDescent="0.35">
      <c r="A1122" s="102" t="s">
        <v>59</v>
      </c>
      <c r="B1122" s="103">
        <v>2024</v>
      </c>
      <c r="C1122" s="17" t="s">
        <v>83</v>
      </c>
      <c r="D1122" s="116"/>
      <c r="E1122" s="117"/>
      <c r="F1122" s="117"/>
      <c r="G1122" s="110" t="s">
        <v>79</v>
      </c>
      <c r="H1122" s="122">
        <v>7037.4408999999996</v>
      </c>
      <c r="I1122" s="122">
        <v>7583.8253000000004</v>
      </c>
      <c r="J1122" s="123">
        <v>14621.267100000003</v>
      </c>
      <c r="K1122">
        <v>3995</v>
      </c>
      <c r="L1122">
        <v>3797</v>
      </c>
      <c r="M1122">
        <v>148</v>
      </c>
      <c r="N1122">
        <v>7940</v>
      </c>
      <c r="O1122">
        <v>1270</v>
      </c>
      <c r="P1122">
        <v>1193</v>
      </c>
      <c r="Q1122">
        <v>44</v>
      </c>
      <c r="R1122">
        <v>2507</v>
      </c>
      <c r="S1122" s="105">
        <f>Table1[[#This Row],[Female Voters]]/Table1[[#This Row],[Female Population]]</f>
        <v>0.56767794668087379</v>
      </c>
      <c r="T1122" s="94">
        <f>Table1[[#This Row],[Male Voters]]/Table1[[#This Row],[Male Population]]</f>
        <v>0.50067081582166717</v>
      </c>
      <c r="U1122" s="94">
        <f>Table1[[#This Row],[Total Voters]]/Table1[[#This Row],[Total Population]]</f>
        <v>0.54304459016414508</v>
      </c>
      <c r="V1122" s="94">
        <f>Table1[[#This Row],[Female Ballots]]/Table1[[#This Row],[Female Population]]</f>
        <v>0.18046332723021519</v>
      </c>
      <c r="W1122" s="94">
        <f>Table1[[#This Row],[Male Ballots]]/Table1[[#This Row],[Male Population]]</f>
        <v>0.15730847597451908</v>
      </c>
      <c r="X1122" s="94">
        <f>Table1[[#This Row],[Total Ballots]]/Table1[[#This Row],[Total Population]]</f>
        <v>0.1714625677004423</v>
      </c>
      <c r="Y1122" s="94">
        <f>Table1[[#This Row],[Female Ballots]]/Table1[[#This Row],[Female Voters]]</f>
        <v>0.31789737171464333</v>
      </c>
      <c r="Z1122" s="95">
        <f>Table1[[#This Row],[Male Ballots]]/Table1[[#This Row],[Male Voters]]</f>
        <v>0.31419541743481694</v>
      </c>
      <c r="AA1122" s="94">
        <f>Table1[[#This Row],[Total Ballots]]/Table1[[#This Row],[Total Voters]]</f>
        <v>0.31574307304785892</v>
      </c>
    </row>
    <row r="1123" spans="1:27" s="7" customFormat="1" x14ac:dyDescent="0.35">
      <c r="A1123" s="102" t="s">
        <v>59</v>
      </c>
      <c r="B1123" s="103">
        <v>2024</v>
      </c>
      <c r="C1123" s="17" t="s">
        <v>83</v>
      </c>
      <c r="D1123" s="116"/>
      <c r="E1123" s="117"/>
      <c r="F1123" s="117"/>
      <c r="G1123" s="110" t="s">
        <v>62</v>
      </c>
      <c r="H1123" s="122">
        <v>1023.6249999999999</v>
      </c>
      <c r="I1123" s="122">
        <v>1112.6404</v>
      </c>
      <c r="J1123" s="123">
        <v>2136.2653</v>
      </c>
      <c r="K1123">
        <v>500</v>
      </c>
      <c r="L1123">
        <v>513</v>
      </c>
      <c r="M1123">
        <v>35</v>
      </c>
      <c r="N1123">
        <v>1048</v>
      </c>
      <c r="O1123">
        <v>46</v>
      </c>
      <c r="P1123">
        <v>73</v>
      </c>
      <c r="Q1123">
        <v>3</v>
      </c>
      <c r="R1123">
        <v>122</v>
      </c>
      <c r="S1123" s="105">
        <f>Table1[[#This Row],[Female Voters]]/Table1[[#This Row],[Female Population]]</f>
        <v>0.48846012944193434</v>
      </c>
      <c r="T1123" s="94">
        <f>Table1[[#This Row],[Male Voters]]/Table1[[#This Row],[Male Population]]</f>
        <v>0.46106540801502444</v>
      </c>
      <c r="U1123" s="94">
        <f>Table1[[#This Row],[Total Voters]]/Table1[[#This Row],[Total Population]]</f>
        <v>0.49057577258779611</v>
      </c>
      <c r="V1123" s="94">
        <f>Table1[[#This Row],[Female Ballots]]/Table1[[#This Row],[Female Population]]</f>
        <v>4.4938331908657959E-2</v>
      </c>
      <c r="W1123" s="94">
        <f>Table1[[#This Row],[Male Ballots]]/Table1[[#This Row],[Male Population]]</f>
        <v>6.560969743683584E-2</v>
      </c>
      <c r="X1123" s="94">
        <f>Table1[[#This Row],[Total Ballots]]/Table1[[#This Row],[Total Population]]</f>
        <v>5.7109011694380846E-2</v>
      </c>
      <c r="Y1123" s="94">
        <f>Table1[[#This Row],[Female Ballots]]/Table1[[#This Row],[Female Voters]]</f>
        <v>9.1999999999999998E-2</v>
      </c>
      <c r="Z1123" s="95">
        <f>Table1[[#This Row],[Male Ballots]]/Table1[[#This Row],[Male Voters]]</f>
        <v>0.14230019493177387</v>
      </c>
      <c r="AA1123" s="94">
        <f>Table1[[#This Row],[Total Ballots]]/Table1[[#This Row],[Total Voters]]</f>
        <v>0.11641221374045801</v>
      </c>
    </row>
    <row r="1124" spans="1:27" s="7" customFormat="1" x14ac:dyDescent="0.35">
      <c r="A1124" s="102" t="s">
        <v>59</v>
      </c>
      <c r="B1124" s="103">
        <v>2024</v>
      </c>
      <c r="C1124" s="17" t="s">
        <v>83</v>
      </c>
      <c r="D1124" s="116"/>
      <c r="E1124" s="117"/>
      <c r="F1124" s="117"/>
      <c r="G1124" s="110" t="s">
        <v>63</v>
      </c>
      <c r="H1124" s="122">
        <v>1279.3706999999999</v>
      </c>
      <c r="I1124" s="122">
        <v>1566.6739</v>
      </c>
      <c r="J1124" s="123">
        <v>2846.0450000000001</v>
      </c>
      <c r="K1124">
        <v>694</v>
      </c>
      <c r="L1124">
        <v>677</v>
      </c>
      <c r="M1124">
        <v>32</v>
      </c>
      <c r="N1124">
        <v>1403</v>
      </c>
      <c r="O1124">
        <v>101</v>
      </c>
      <c r="P1124">
        <v>96</v>
      </c>
      <c r="Q1124">
        <v>4</v>
      </c>
      <c r="R1124">
        <v>201</v>
      </c>
      <c r="S1124" s="105">
        <f>Table1[[#This Row],[Female Voters]]/Table1[[#This Row],[Female Population]]</f>
        <v>0.54245419251824356</v>
      </c>
      <c r="T1124" s="94">
        <f>Table1[[#This Row],[Male Voters]]/Table1[[#This Row],[Male Population]]</f>
        <v>0.43212566444108119</v>
      </c>
      <c r="U1124" s="94">
        <f>Table1[[#This Row],[Total Voters]]/Table1[[#This Row],[Total Population]]</f>
        <v>0.49296479851864605</v>
      </c>
      <c r="V1124" s="94">
        <f>Table1[[#This Row],[Female Ballots]]/Table1[[#This Row],[Female Population]]</f>
        <v>7.8945062599917293E-2</v>
      </c>
      <c r="W1124" s="94">
        <f>Table1[[#This Row],[Male Ballots]]/Table1[[#This Row],[Male Population]]</f>
        <v>6.1276312830640764E-2</v>
      </c>
      <c r="X1124" s="94">
        <f>Table1[[#This Row],[Total Ballots]]/Table1[[#This Row],[Total Population]]</f>
        <v>7.062432252476683E-2</v>
      </c>
      <c r="Y1124" s="94">
        <f>Table1[[#This Row],[Female Ballots]]/Table1[[#This Row],[Female Voters]]</f>
        <v>0.14553314121037464</v>
      </c>
      <c r="Z1124" s="95">
        <f>Table1[[#This Row],[Male Ballots]]/Table1[[#This Row],[Male Voters]]</f>
        <v>0.14180206794682423</v>
      </c>
      <c r="AA1124" s="94">
        <f>Table1[[#This Row],[Total Ballots]]/Table1[[#This Row],[Total Voters]]</f>
        <v>0.14326443335709194</v>
      </c>
    </row>
    <row r="1125" spans="1:27" s="7" customFormat="1" x14ac:dyDescent="0.35">
      <c r="A1125" s="102" t="s">
        <v>59</v>
      </c>
      <c r="B1125" s="103">
        <v>2024</v>
      </c>
      <c r="C1125" s="17" t="s">
        <v>83</v>
      </c>
      <c r="D1125" s="116"/>
      <c r="E1125" s="117"/>
      <c r="F1125" s="117"/>
      <c r="G1125" s="110" t="s">
        <v>64</v>
      </c>
      <c r="H1125" s="122">
        <v>1264.4724999999999</v>
      </c>
      <c r="I1125" s="122">
        <v>1387.3024999999998</v>
      </c>
      <c r="J1125" s="123">
        <v>2651.7750000000001</v>
      </c>
      <c r="K1125">
        <v>641</v>
      </c>
      <c r="L1125">
        <v>571</v>
      </c>
      <c r="M1125">
        <v>26</v>
      </c>
      <c r="N1125">
        <v>1238</v>
      </c>
      <c r="O1125">
        <v>155</v>
      </c>
      <c r="P1125">
        <v>132</v>
      </c>
      <c r="Q1125">
        <v>14</v>
      </c>
      <c r="R1125">
        <v>301</v>
      </c>
      <c r="S1125" s="105">
        <f>Table1[[#This Row],[Female Voters]]/Table1[[#This Row],[Female Population]]</f>
        <v>0.50693075571038526</v>
      </c>
      <c r="T1125" s="94">
        <f>Table1[[#This Row],[Male Voters]]/Table1[[#This Row],[Male Population]]</f>
        <v>0.41159011823304587</v>
      </c>
      <c r="U1125" s="94">
        <f>Table1[[#This Row],[Total Voters]]/Table1[[#This Row],[Total Population]]</f>
        <v>0.46685710514655276</v>
      </c>
      <c r="V1125" s="94">
        <f>Table1[[#This Row],[Female Ballots]]/Table1[[#This Row],[Female Population]]</f>
        <v>0.12258075996116959</v>
      </c>
      <c r="W1125" s="94">
        <f>Table1[[#This Row],[Male Ballots]]/Table1[[#This Row],[Male Population]]</f>
        <v>9.5148678820949309E-2</v>
      </c>
      <c r="X1125" s="94">
        <f>Table1[[#This Row],[Total Ballots]]/Table1[[#This Row],[Total Population]]</f>
        <v>0.11350887613013924</v>
      </c>
      <c r="Y1125" s="94">
        <f>Table1[[#This Row],[Female Ballots]]/Table1[[#This Row],[Female Voters]]</f>
        <v>0.24180967238689546</v>
      </c>
      <c r="Z1125" s="95">
        <f>Table1[[#This Row],[Male Ballots]]/Table1[[#This Row],[Male Voters]]</f>
        <v>0.23117338003502627</v>
      </c>
      <c r="AA1125" s="94">
        <f>Table1[[#This Row],[Total Ballots]]/Table1[[#This Row],[Total Voters]]</f>
        <v>0.24313408723747981</v>
      </c>
    </row>
    <row r="1126" spans="1:27" s="7" customFormat="1" x14ac:dyDescent="0.35">
      <c r="A1126" s="102" t="s">
        <v>59</v>
      </c>
      <c r="B1126" s="103">
        <v>2024</v>
      </c>
      <c r="C1126" s="17" t="s">
        <v>83</v>
      </c>
      <c r="D1126" s="116"/>
      <c r="E1126" s="117"/>
      <c r="F1126" s="117"/>
      <c r="G1126" s="110" t="s">
        <v>65</v>
      </c>
      <c r="H1126" s="122">
        <v>1123.4834999999998</v>
      </c>
      <c r="I1126" s="122">
        <v>1228.0493000000001</v>
      </c>
      <c r="J1126" s="123">
        <v>2351.5330000000004</v>
      </c>
      <c r="K1126">
        <v>574</v>
      </c>
      <c r="L1126">
        <v>519</v>
      </c>
      <c r="M1126">
        <v>20</v>
      </c>
      <c r="N1126">
        <v>1113</v>
      </c>
      <c r="O1126">
        <v>163</v>
      </c>
      <c r="P1126">
        <v>160</v>
      </c>
      <c r="Q1126">
        <v>7</v>
      </c>
      <c r="R1126">
        <v>330</v>
      </c>
      <c r="S1126" s="105">
        <f>Table1[[#This Row],[Female Voters]]/Table1[[#This Row],[Female Population]]</f>
        <v>0.5109109301560727</v>
      </c>
      <c r="T1126" s="94">
        <f>Table1[[#This Row],[Male Voters]]/Table1[[#This Row],[Male Population]]</f>
        <v>0.42262146967552522</v>
      </c>
      <c r="U1126" s="94">
        <f>Table1[[#This Row],[Total Voters]]/Table1[[#This Row],[Total Population]]</f>
        <v>0.47330826316279628</v>
      </c>
      <c r="V1126" s="94">
        <f>Table1[[#This Row],[Female Ballots]]/Table1[[#This Row],[Female Population]]</f>
        <v>0.14508446274466871</v>
      </c>
      <c r="W1126" s="94">
        <f>Table1[[#This Row],[Male Ballots]]/Table1[[#This Row],[Male Population]]</f>
        <v>0.13028792899438157</v>
      </c>
      <c r="X1126" s="94">
        <f>Table1[[#This Row],[Total Ballots]]/Table1[[#This Row],[Total Population]]</f>
        <v>0.14033398638250025</v>
      </c>
      <c r="Y1126" s="94">
        <f>Table1[[#This Row],[Female Ballots]]/Table1[[#This Row],[Female Voters]]</f>
        <v>0.28397212543554007</v>
      </c>
      <c r="Z1126" s="95">
        <f>Table1[[#This Row],[Male Ballots]]/Table1[[#This Row],[Male Voters]]</f>
        <v>0.30828516377649323</v>
      </c>
      <c r="AA1126" s="94">
        <f>Table1[[#This Row],[Total Ballots]]/Table1[[#This Row],[Total Voters]]</f>
        <v>0.29649595687331537</v>
      </c>
    </row>
    <row r="1127" spans="1:27" s="7" customFormat="1" x14ac:dyDescent="0.35">
      <c r="A1127" s="102" t="s">
        <v>59</v>
      </c>
      <c r="B1127" s="103">
        <v>2024</v>
      </c>
      <c r="C1127" s="17" t="s">
        <v>83</v>
      </c>
      <c r="D1127" s="116"/>
      <c r="E1127" s="117"/>
      <c r="F1127" s="117"/>
      <c r="G1127" s="110" t="s">
        <v>66</v>
      </c>
      <c r="H1127" s="122">
        <v>973.35760000000005</v>
      </c>
      <c r="I1127" s="122">
        <v>991.64620000000002</v>
      </c>
      <c r="J1127" s="123">
        <v>1965.0041000000001</v>
      </c>
      <c r="K1127">
        <v>570</v>
      </c>
      <c r="L1127">
        <v>582</v>
      </c>
      <c r="M1127">
        <v>18</v>
      </c>
      <c r="N1127">
        <v>1170</v>
      </c>
      <c r="O1127">
        <v>244</v>
      </c>
      <c r="P1127">
        <v>233</v>
      </c>
      <c r="Q1127">
        <v>5</v>
      </c>
      <c r="R1127">
        <v>482</v>
      </c>
      <c r="S1127" s="105">
        <f>Table1[[#This Row],[Female Voters]]/Table1[[#This Row],[Female Population]]</f>
        <v>0.58560183841991886</v>
      </c>
      <c r="T1127" s="94">
        <f>Table1[[#This Row],[Male Voters]]/Table1[[#This Row],[Male Population]]</f>
        <v>0.586902869188628</v>
      </c>
      <c r="U1127" s="94">
        <f>Table1[[#This Row],[Total Voters]]/Table1[[#This Row],[Total Population]]</f>
        <v>0.59541860497899213</v>
      </c>
      <c r="V1127" s="94">
        <f>Table1[[#This Row],[Female Ballots]]/Table1[[#This Row],[Female Population]]</f>
        <v>0.2506786817095793</v>
      </c>
      <c r="W1127" s="94">
        <f>Table1[[#This Row],[Male Ballots]]/Table1[[#This Row],[Male Population]]</f>
        <v>0.2349628325102239</v>
      </c>
      <c r="X1127" s="94">
        <f>Table1[[#This Row],[Total Ballots]]/Table1[[#This Row],[Total Population]]</f>
        <v>0.24529210905972154</v>
      </c>
      <c r="Y1127" s="94">
        <f>Table1[[#This Row],[Female Ballots]]/Table1[[#This Row],[Female Voters]]</f>
        <v>0.42807017543859649</v>
      </c>
      <c r="Z1127" s="95">
        <f>Table1[[#This Row],[Male Ballots]]/Table1[[#This Row],[Male Voters]]</f>
        <v>0.40034364261168387</v>
      </c>
      <c r="AA1127" s="94">
        <f>Table1[[#This Row],[Total Ballots]]/Table1[[#This Row],[Total Voters]]</f>
        <v>0.41196581196581195</v>
      </c>
    </row>
    <row r="1128" spans="1:27" s="7" customFormat="1" x14ac:dyDescent="0.35">
      <c r="A1128" s="102" t="s">
        <v>59</v>
      </c>
      <c r="B1128" s="103">
        <v>2024</v>
      </c>
      <c r="C1128" s="17" t="s">
        <v>83</v>
      </c>
      <c r="D1128" s="116"/>
      <c r="E1128" s="117"/>
      <c r="F1128" s="117"/>
      <c r="G1128" s="110" t="s">
        <v>67</v>
      </c>
      <c r="H1128" s="122">
        <v>1373.1315999999999</v>
      </c>
      <c r="I1128" s="122">
        <v>1297.5129999999999</v>
      </c>
      <c r="J1128" s="123">
        <v>2670.6447000000003</v>
      </c>
      <c r="K1128">
        <v>1016</v>
      </c>
      <c r="L1128">
        <v>935</v>
      </c>
      <c r="M1128">
        <v>17</v>
      </c>
      <c r="N1128">
        <v>1968</v>
      </c>
      <c r="O1128">
        <v>561</v>
      </c>
      <c r="P1128">
        <v>499</v>
      </c>
      <c r="Q1128">
        <v>11</v>
      </c>
      <c r="R1128">
        <v>1071</v>
      </c>
      <c r="S1128" s="105">
        <f>Table1[[#This Row],[Female Voters]]/Table1[[#This Row],[Female Population]]</f>
        <v>0.73991451365622929</v>
      </c>
      <c r="T1128" s="94">
        <f>Table1[[#This Row],[Male Voters]]/Table1[[#This Row],[Male Population]]</f>
        <v>0.72060935034947626</v>
      </c>
      <c r="U1128" s="94">
        <f>Table1[[#This Row],[Total Voters]]/Table1[[#This Row],[Total Population]]</f>
        <v>0.73690071914096245</v>
      </c>
      <c r="V1128" s="94">
        <f>Table1[[#This Row],[Female Ballots]]/Table1[[#This Row],[Female Population]]</f>
        <v>0.40855515960742583</v>
      </c>
      <c r="W1128" s="94">
        <f>Table1[[#This Row],[Male Ballots]]/Table1[[#This Row],[Male Population]]</f>
        <v>0.38458188858223386</v>
      </c>
      <c r="X1128" s="94">
        <f>Table1[[#This Row],[Total Ballots]]/Table1[[#This Row],[Total Population]]</f>
        <v>0.40102676331299325</v>
      </c>
      <c r="Y1128" s="94">
        <f>Table1[[#This Row],[Female Ballots]]/Table1[[#This Row],[Female Voters]]</f>
        <v>0.55216535433070868</v>
      </c>
      <c r="Z1128" s="95">
        <f>Table1[[#This Row],[Male Ballots]]/Table1[[#This Row],[Male Voters]]</f>
        <v>0.53368983957219251</v>
      </c>
      <c r="AA1128" s="94">
        <f>Table1[[#This Row],[Total Ballots]]/Table1[[#This Row],[Total Voters]]</f>
        <v>0.54420731707317072</v>
      </c>
    </row>
    <row r="1129" spans="1:27" s="7" customFormat="1" x14ac:dyDescent="0.35">
      <c r="A1129" s="102" t="s">
        <v>37</v>
      </c>
      <c r="B1129" s="103">
        <v>2024</v>
      </c>
      <c r="C1129" s="17" t="s">
        <v>83</v>
      </c>
      <c r="D1129" s="116"/>
      <c r="E1129" s="117"/>
      <c r="F1129" s="117"/>
      <c r="G1129" s="110" t="s">
        <v>79</v>
      </c>
      <c r="H1129" s="122">
        <v>9523.3295999999991</v>
      </c>
      <c r="I1129" s="122">
        <v>8806.0390000000007</v>
      </c>
      <c r="J1129" s="123">
        <v>18329.369100000004</v>
      </c>
      <c r="K1129">
        <v>7412</v>
      </c>
      <c r="L1129">
        <v>6639</v>
      </c>
      <c r="M1129">
        <v>242</v>
      </c>
      <c r="N1129">
        <v>14293</v>
      </c>
      <c r="O1129">
        <v>3352</v>
      </c>
      <c r="P1129">
        <v>2932</v>
      </c>
      <c r="Q1129">
        <v>84</v>
      </c>
      <c r="R1129">
        <v>6368</v>
      </c>
      <c r="S1129" s="105">
        <f>Table1[[#This Row],[Female Voters]]/Table1[[#This Row],[Female Population]]</f>
        <v>0.77829922005429708</v>
      </c>
      <c r="T1129" s="94">
        <f>Table1[[#This Row],[Male Voters]]/Table1[[#This Row],[Male Population]]</f>
        <v>0.75391444439435251</v>
      </c>
      <c r="U1129" s="94">
        <f>Table1[[#This Row],[Total Voters]]/Table1[[#This Row],[Total Population]]</f>
        <v>0.77978679582594024</v>
      </c>
      <c r="V1129" s="94">
        <f>Table1[[#This Row],[Female Ballots]]/Table1[[#This Row],[Female Population]]</f>
        <v>0.35197773686211598</v>
      </c>
      <c r="W1129" s="94">
        <f>Table1[[#This Row],[Male Ballots]]/Table1[[#This Row],[Male Population]]</f>
        <v>0.33295332895981949</v>
      </c>
      <c r="X1129" s="94">
        <f>Table1[[#This Row],[Total Ballots]]/Table1[[#This Row],[Total Population]]</f>
        <v>0.34742057761278861</v>
      </c>
      <c r="Y1129" s="94">
        <f>Table1[[#This Row],[Female Ballots]]/Table1[[#This Row],[Female Voters]]</f>
        <v>0.45223961144090663</v>
      </c>
      <c r="Z1129" s="95">
        <f>Table1[[#This Row],[Male Ballots]]/Table1[[#This Row],[Male Voters]]</f>
        <v>0.44163277602048501</v>
      </c>
      <c r="AA1129" s="94">
        <f>Table1[[#This Row],[Total Ballots]]/Table1[[#This Row],[Total Voters]]</f>
        <v>0.44553277828307564</v>
      </c>
    </row>
    <row r="1130" spans="1:27" s="7" customFormat="1" x14ac:dyDescent="0.35">
      <c r="A1130" s="102" t="s">
        <v>37</v>
      </c>
      <c r="B1130" s="103">
        <v>2024</v>
      </c>
      <c r="C1130" s="17" t="s">
        <v>83</v>
      </c>
      <c r="D1130" s="116"/>
      <c r="E1130" s="117"/>
      <c r="F1130" s="117"/>
      <c r="G1130" s="110" t="s">
        <v>62</v>
      </c>
      <c r="H1130" s="122">
        <v>875.79459999999995</v>
      </c>
      <c r="I1130" s="122">
        <v>836.7056</v>
      </c>
      <c r="J1130" s="123">
        <v>1712.5002999999999</v>
      </c>
      <c r="K1130">
        <v>545</v>
      </c>
      <c r="L1130">
        <v>533</v>
      </c>
      <c r="M1130">
        <v>39</v>
      </c>
      <c r="N1130">
        <v>1117</v>
      </c>
      <c r="O1130">
        <v>116</v>
      </c>
      <c r="P1130">
        <v>91</v>
      </c>
      <c r="Q1130">
        <v>10</v>
      </c>
      <c r="R1130">
        <v>217</v>
      </c>
      <c r="S1130" s="105">
        <f>Table1[[#This Row],[Female Voters]]/Table1[[#This Row],[Female Population]]</f>
        <v>0.62229203057429228</v>
      </c>
      <c r="T1130" s="94">
        <f>Table1[[#This Row],[Male Voters]]/Table1[[#This Row],[Male Population]]</f>
        <v>0.6370221497262597</v>
      </c>
      <c r="U1130" s="94">
        <f>Table1[[#This Row],[Total Voters]]/Table1[[#This Row],[Total Population]]</f>
        <v>0.65226265945763628</v>
      </c>
      <c r="V1130" s="94">
        <f>Table1[[#This Row],[Female Ballots]]/Table1[[#This Row],[Female Population]]</f>
        <v>0.13245114779195943</v>
      </c>
      <c r="W1130" s="94">
        <f>Table1[[#This Row],[Male Ballots]]/Table1[[#This Row],[Male Population]]</f>
        <v>0.10875987922155654</v>
      </c>
      <c r="X1130" s="94">
        <f>Table1[[#This Row],[Total Ballots]]/Table1[[#This Row],[Total Population]]</f>
        <v>0.12671530626885147</v>
      </c>
      <c r="Y1130" s="94">
        <f>Table1[[#This Row],[Female Ballots]]/Table1[[#This Row],[Female Voters]]</f>
        <v>0.21284403669724772</v>
      </c>
      <c r="Z1130" s="95">
        <f>Table1[[#This Row],[Male Ballots]]/Table1[[#This Row],[Male Voters]]</f>
        <v>0.17073170731707318</v>
      </c>
      <c r="AA1130" s="94">
        <f>Table1[[#This Row],[Total Ballots]]/Table1[[#This Row],[Total Voters]]</f>
        <v>0.19427036705461057</v>
      </c>
    </row>
    <row r="1131" spans="1:27" s="7" customFormat="1" x14ac:dyDescent="0.35">
      <c r="A1131" s="102" t="s">
        <v>37</v>
      </c>
      <c r="B1131" s="103">
        <v>2024</v>
      </c>
      <c r="C1131" s="17" t="s">
        <v>83</v>
      </c>
      <c r="D1131" s="116"/>
      <c r="E1131" s="117"/>
      <c r="F1131" s="117"/>
      <c r="G1131" s="110" t="s">
        <v>63</v>
      </c>
      <c r="H1131" s="122">
        <v>1157.9889000000001</v>
      </c>
      <c r="I1131" s="122">
        <v>1144.0043000000001</v>
      </c>
      <c r="J1131" s="123">
        <v>2301.9929999999999</v>
      </c>
      <c r="K1131">
        <v>851</v>
      </c>
      <c r="L1131">
        <v>813</v>
      </c>
      <c r="M1131">
        <v>36</v>
      </c>
      <c r="N1131">
        <v>1700</v>
      </c>
      <c r="O1131">
        <v>151</v>
      </c>
      <c r="P1131">
        <v>146</v>
      </c>
      <c r="Q1131">
        <v>8</v>
      </c>
      <c r="R1131">
        <v>305</v>
      </c>
      <c r="S1131" s="105">
        <f>Table1[[#This Row],[Female Voters]]/Table1[[#This Row],[Female Population]]</f>
        <v>0.73489478180663037</v>
      </c>
      <c r="T1131" s="94">
        <f>Table1[[#This Row],[Male Voters]]/Table1[[#This Row],[Male Population]]</f>
        <v>0.71066166447101642</v>
      </c>
      <c r="U1131" s="94">
        <f>Table1[[#This Row],[Total Voters]]/Table1[[#This Row],[Total Population]]</f>
        <v>0.73849051669575017</v>
      </c>
      <c r="V1131" s="94">
        <f>Table1[[#This Row],[Female Ballots]]/Table1[[#This Row],[Female Population]]</f>
        <v>0.13039848654853253</v>
      </c>
      <c r="W1131" s="94">
        <f>Table1[[#This Row],[Male Ballots]]/Table1[[#This Row],[Male Population]]</f>
        <v>0.12762189792468437</v>
      </c>
      <c r="X1131" s="94">
        <f>Table1[[#This Row],[Total Ballots]]/Table1[[#This Row],[Total Population]]</f>
        <v>0.13249388681894342</v>
      </c>
      <c r="Y1131" s="94">
        <f>Table1[[#This Row],[Female Ballots]]/Table1[[#This Row],[Female Voters]]</f>
        <v>0.17743830787309048</v>
      </c>
      <c r="Z1131" s="95">
        <f>Table1[[#This Row],[Male Ballots]]/Table1[[#This Row],[Male Voters]]</f>
        <v>0.17958179581795819</v>
      </c>
      <c r="AA1131" s="94">
        <f>Table1[[#This Row],[Total Ballots]]/Table1[[#This Row],[Total Voters]]</f>
        <v>0.17941176470588235</v>
      </c>
    </row>
    <row r="1132" spans="1:27" s="7" customFormat="1" x14ac:dyDescent="0.35">
      <c r="A1132" s="102" t="s">
        <v>37</v>
      </c>
      <c r="B1132" s="103">
        <v>2024</v>
      </c>
      <c r="C1132" s="17" t="s">
        <v>83</v>
      </c>
      <c r="D1132" s="116"/>
      <c r="E1132" s="117"/>
      <c r="F1132" s="117"/>
      <c r="G1132" s="110" t="s">
        <v>64</v>
      </c>
      <c r="H1132" s="122">
        <v>1276.9180000000001</v>
      </c>
      <c r="I1132" s="122">
        <v>1215.1583000000001</v>
      </c>
      <c r="J1132" s="123">
        <v>2492.076</v>
      </c>
      <c r="K1132">
        <v>958</v>
      </c>
      <c r="L1132">
        <v>853</v>
      </c>
      <c r="M1132">
        <v>37</v>
      </c>
      <c r="N1132">
        <v>1848</v>
      </c>
      <c r="O1132">
        <v>233</v>
      </c>
      <c r="P1132">
        <v>208</v>
      </c>
      <c r="Q1132">
        <v>5</v>
      </c>
      <c r="R1132">
        <v>446</v>
      </c>
      <c r="S1132" s="105">
        <f>Table1[[#This Row],[Female Voters]]/Table1[[#This Row],[Female Population]]</f>
        <v>0.75024394675304129</v>
      </c>
      <c r="T1132" s="94">
        <f>Table1[[#This Row],[Male Voters]]/Table1[[#This Row],[Male Population]]</f>
        <v>0.70196615535605522</v>
      </c>
      <c r="U1132" s="94">
        <f>Table1[[#This Row],[Total Voters]]/Table1[[#This Row],[Total Population]]</f>
        <v>0.74155041820554424</v>
      </c>
      <c r="V1132" s="94">
        <f>Table1[[#This Row],[Female Ballots]]/Table1[[#This Row],[Female Population]]</f>
        <v>0.18247060500361023</v>
      </c>
      <c r="W1132" s="94">
        <f>Table1[[#This Row],[Male Ballots]]/Table1[[#This Row],[Male Population]]</f>
        <v>0.17117111408447772</v>
      </c>
      <c r="X1132" s="94">
        <f>Table1[[#This Row],[Total Ballots]]/Table1[[#This Row],[Total Population]]</f>
        <v>0.17896725461021254</v>
      </c>
      <c r="Y1132" s="94">
        <f>Table1[[#This Row],[Female Ballots]]/Table1[[#This Row],[Female Voters]]</f>
        <v>0.24321503131524008</v>
      </c>
      <c r="Z1132" s="95">
        <f>Table1[[#This Row],[Male Ballots]]/Table1[[#This Row],[Male Voters]]</f>
        <v>0.24384525205158264</v>
      </c>
      <c r="AA1132" s="94">
        <f>Table1[[#This Row],[Total Ballots]]/Table1[[#This Row],[Total Voters]]</f>
        <v>0.24134199134199133</v>
      </c>
    </row>
    <row r="1133" spans="1:27" s="7" customFormat="1" x14ac:dyDescent="0.35">
      <c r="A1133" s="102" t="s">
        <v>37</v>
      </c>
      <c r="B1133" s="103">
        <v>2024</v>
      </c>
      <c r="C1133" s="17" t="s">
        <v>83</v>
      </c>
      <c r="D1133" s="116"/>
      <c r="E1133" s="117"/>
      <c r="F1133" s="117"/>
      <c r="G1133" s="110" t="s">
        <v>65</v>
      </c>
      <c r="H1133" s="122">
        <v>1274.0302999999999</v>
      </c>
      <c r="I1133" s="122">
        <v>1204.9979000000001</v>
      </c>
      <c r="J1133" s="123">
        <v>2479.0280000000002</v>
      </c>
      <c r="K1133">
        <v>1007</v>
      </c>
      <c r="L1133">
        <v>889</v>
      </c>
      <c r="M1133">
        <v>39</v>
      </c>
      <c r="N1133">
        <v>1935</v>
      </c>
      <c r="O1133">
        <v>307</v>
      </c>
      <c r="P1133">
        <v>301</v>
      </c>
      <c r="Q1133">
        <v>17</v>
      </c>
      <c r="R1133">
        <v>625</v>
      </c>
      <c r="S1133" s="105">
        <f>Table1[[#This Row],[Female Voters]]/Table1[[#This Row],[Female Population]]</f>
        <v>0.79040506336466254</v>
      </c>
      <c r="T1133" s="94">
        <f>Table1[[#This Row],[Male Voters]]/Table1[[#This Row],[Male Population]]</f>
        <v>0.73776062182349023</v>
      </c>
      <c r="U1133" s="94">
        <f>Table1[[#This Row],[Total Voters]]/Table1[[#This Row],[Total Population]]</f>
        <v>0.78054785988702013</v>
      </c>
      <c r="V1133" s="94">
        <f>Table1[[#This Row],[Female Ballots]]/Table1[[#This Row],[Female Population]]</f>
        <v>0.24096758138326854</v>
      </c>
      <c r="W1133" s="94">
        <f>Table1[[#This Row],[Male Ballots]]/Table1[[#This Row],[Male Population]]</f>
        <v>0.24979296644417387</v>
      </c>
      <c r="X1133" s="94">
        <f>Table1[[#This Row],[Total Ballots]]/Table1[[#This Row],[Total Population]]</f>
        <v>0.25211494182397293</v>
      </c>
      <c r="Y1133" s="94">
        <f>Table1[[#This Row],[Female Ballots]]/Table1[[#This Row],[Female Voters]]</f>
        <v>0.30486593843098314</v>
      </c>
      <c r="Z1133" s="95">
        <f>Table1[[#This Row],[Male Ballots]]/Table1[[#This Row],[Male Voters]]</f>
        <v>0.33858267716535434</v>
      </c>
      <c r="AA1133" s="94">
        <f>Table1[[#This Row],[Total Ballots]]/Table1[[#This Row],[Total Voters]]</f>
        <v>0.32299741602067183</v>
      </c>
    </row>
    <row r="1134" spans="1:27" s="7" customFormat="1" x14ac:dyDescent="0.35">
      <c r="A1134" s="102" t="s">
        <v>37</v>
      </c>
      <c r="B1134" s="103">
        <v>2024</v>
      </c>
      <c r="C1134" s="17" t="s">
        <v>83</v>
      </c>
      <c r="D1134" s="116"/>
      <c r="E1134" s="117"/>
      <c r="F1134" s="117"/>
      <c r="G1134" s="110" t="s">
        <v>66</v>
      </c>
      <c r="H1134" s="122">
        <v>1674.7491</v>
      </c>
      <c r="I1134" s="122">
        <v>1456.6082000000001</v>
      </c>
      <c r="J1134" s="123">
        <v>3131.3580000000002</v>
      </c>
      <c r="K1134">
        <v>1300</v>
      </c>
      <c r="L1134">
        <v>1153</v>
      </c>
      <c r="M1134">
        <v>42</v>
      </c>
      <c r="N1134">
        <v>2495</v>
      </c>
      <c r="O1134">
        <v>666</v>
      </c>
      <c r="P1134">
        <v>571</v>
      </c>
      <c r="Q1134">
        <v>18</v>
      </c>
      <c r="R1134">
        <v>1255</v>
      </c>
      <c r="S1134" s="105">
        <f>Table1[[#This Row],[Female Voters]]/Table1[[#This Row],[Female Population]]</f>
        <v>0.77623567613799582</v>
      </c>
      <c r="T1134" s="94">
        <f>Table1[[#This Row],[Male Voters]]/Table1[[#This Row],[Male Population]]</f>
        <v>0.79156495205780109</v>
      </c>
      <c r="U1134" s="94">
        <f>Table1[[#This Row],[Total Voters]]/Table1[[#This Row],[Total Population]]</f>
        <v>0.79677890551000552</v>
      </c>
      <c r="V1134" s="94">
        <f>Table1[[#This Row],[Female Ballots]]/Table1[[#This Row],[Female Population]]</f>
        <v>0.39767150792915784</v>
      </c>
      <c r="W1134" s="94">
        <f>Table1[[#This Row],[Male Ballots]]/Table1[[#This Row],[Male Population]]</f>
        <v>0.39200658076756673</v>
      </c>
      <c r="X1134" s="94">
        <f>Table1[[#This Row],[Total Ballots]]/Table1[[#This Row],[Total Population]]</f>
        <v>0.40078457972547371</v>
      </c>
      <c r="Y1134" s="94">
        <f>Table1[[#This Row],[Female Ballots]]/Table1[[#This Row],[Female Voters]]</f>
        <v>0.51230769230769235</v>
      </c>
      <c r="Z1134" s="95">
        <f>Table1[[#This Row],[Male Ballots]]/Table1[[#This Row],[Male Voters]]</f>
        <v>0.49522983521248914</v>
      </c>
      <c r="AA1134" s="94">
        <f>Table1[[#This Row],[Total Ballots]]/Table1[[#This Row],[Total Voters]]</f>
        <v>0.50300601202404804</v>
      </c>
    </row>
    <row r="1135" spans="1:27" s="7" customFormat="1" x14ac:dyDescent="0.35">
      <c r="A1135" s="102" t="s">
        <v>37</v>
      </c>
      <c r="B1135" s="103">
        <v>2024</v>
      </c>
      <c r="C1135" s="17" t="s">
        <v>83</v>
      </c>
      <c r="D1135" s="116"/>
      <c r="E1135" s="117"/>
      <c r="F1135" s="117"/>
      <c r="G1135" s="110" t="s">
        <v>67</v>
      </c>
      <c r="H1135" s="122">
        <v>3263.8487</v>
      </c>
      <c r="I1135" s="122">
        <v>2948.5646999999999</v>
      </c>
      <c r="J1135" s="123">
        <v>6212.4138000000003</v>
      </c>
      <c r="K1135">
        <v>2751</v>
      </c>
      <c r="L1135">
        <v>2398</v>
      </c>
      <c r="M1135">
        <v>49</v>
      </c>
      <c r="N1135">
        <v>5198</v>
      </c>
      <c r="O1135">
        <v>1879</v>
      </c>
      <c r="P1135">
        <v>1615</v>
      </c>
      <c r="Q1135">
        <v>26</v>
      </c>
      <c r="R1135">
        <v>3520</v>
      </c>
      <c r="S1135" s="105">
        <f>Table1[[#This Row],[Female Voters]]/Table1[[#This Row],[Female Population]]</f>
        <v>0.84286995288721567</v>
      </c>
      <c r="T1135" s="94">
        <f>Table1[[#This Row],[Male Voters]]/Table1[[#This Row],[Male Population]]</f>
        <v>0.8132770496777636</v>
      </c>
      <c r="U1135" s="94">
        <f>Table1[[#This Row],[Total Voters]]/Table1[[#This Row],[Total Population]]</f>
        <v>0.83671181079405876</v>
      </c>
      <c r="V1135" s="94">
        <f>Table1[[#This Row],[Female Ballots]]/Table1[[#This Row],[Female Population]]</f>
        <v>0.57570070573430687</v>
      </c>
      <c r="W1135" s="94">
        <f>Table1[[#This Row],[Male Ballots]]/Table1[[#This Row],[Male Population]]</f>
        <v>0.54772411811075405</v>
      </c>
      <c r="X1135" s="94">
        <f>Table1[[#This Row],[Total Ballots]]/Table1[[#This Row],[Total Population]]</f>
        <v>0.56660745940651924</v>
      </c>
      <c r="Y1135" s="94">
        <f>Table1[[#This Row],[Female Ballots]]/Table1[[#This Row],[Female Voters]]</f>
        <v>0.68302435478007995</v>
      </c>
      <c r="Z1135" s="95">
        <f>Table1[[#This Row],[Male Ballots]]/Table1[[#This Row],[Male Voters]]</f>
        <v>0.67347789824854043</v>
      </c>
      <c r="AA1135" s="94">
        <f>Table1[[#This Row],[Total Ballots]]/Table1[[#This Row],[Total Voters]]</f>
        <v>0.67718353212774141</v>
      </c>
    </row>
    <row r="1136" spans="1:27" s="7" customFormat="1" x14ac:dyDescent="0.35">
      <c r="A1136" s="102" t="s">
        <v>48</v>
      </c>
      <c r="B1136" s="103">
        <v>2024</v>
      </c>
      <c r="C1136" s="17" t="s">
        <v>83</v>
      </c>
      <c r="D1136" s="116"/>
      <c r="E1136" s="117"/>
      <c r="F1136" s="117"/>
      <c r="G1136" s="110" t="s">
        <v>79</v>
      </c>
      <c r="H1136" s="122">
        <v>82624.464000000007</v>
      </c>
      <c r="I1136" s="122">
        <v>80089.456999999995</v>
      </c>
      <c r="J1136" s="123">
        <v>162713.92200000002</v>
      </c>
      <c r="K1136">
        <v>62644</v>
      </c>
      <c r="L1136">
        <v>59657</v>
      </c>
      <c r="M1136">
        <v>3186</v>
      </c>
      <c r="N1136">
        <v>125487</v>
      </c>
      <c r="O1136">
        <v>23169</v>
      </c>
      <c r="P1136">
        <v>21296</v>
      </c>
      <c r="Q1136">
        <v>1027</v>
      </c>
      <c r="R1136">
        <v>45492</v>
      </c>
      <c r="S1136" s="105">
        <f>Table1[[#This Row],[Female Voters]]/Table1[[#This Row],[Female Population]]</f>
        <v>0.75817738436403037</v>
      </c>
      <c r="T1136" s="94">
        <f>Table1[[#This Row],[Male Voters]]/Table1[[#This Row],[Male Population]]</f>
        <v>0.74487956635790409</v>
      </c>
      <c r="U1136" s="94">
        <f>Table1[[#This Row],[Total Voters]]/Table1[[#This Row],[Total Population]]</f>
        <v>0.77121243503675108</v>
      </c>
      <c r="V1136" s="94">
        <f>Table1[[#This Row],[Female Ballots]]/Table1[[#This Row],[Female Population]]</f>
        <v>0.28041331681135018</v>
      </c>
      <c r="W1136" s="94">
        <f>Table1[[#This Row],[Male Ballots]]/Table1[[#This Row],[Male Population]]</f>
        <v>0.26590266431697746</v>
      </c>
      <c r="X1136" s="94">
        <f>Table1[[#This Row],[Total Ballots]]/Table1[[#This Row],[Total Population]]</f>
        <v>0.27958271450183592</v>
      </c>
      <c r="Y1136" s="94">
        <f>Table1[[#This Row],[Female Ballots]]/Table1[[#This Row],[Female Voters]]</f>
        <v>0.36985186131153824</v>
      </c>
      <c r="Z1136" s="95">
        <f>Table1[[#This Row],[Male Ballots]]/Table1[[#This Row],[Male Voters]]</f>
        <v>0.35697403489950885</v>
      </c>
      <c r="AA1136" s="94">
        <f>Table1[[#This Row],[Total Ballots]]/Table1[[#This Row],[Total Voters]]</f>
        <v>0.36252360802314182</v>
      </c>
    </row>
    <row r="1137" spans="1:27" s="7" customFormat="1" x14ac:dyDescent="0.35">
      <c r="A1137" s="102" t="s">
        <v>48</v>
      </c>
      <c r="B1137" s="103">
        <v>2024</v>
      </c>
      <c r="C1137" s="17" t="s">
        <v>83</v>
      </c>
      <c r="D1137" s="116"/>
      <c r="E1137" s="117"/>
      <c r="F1137" s="117"/>
      <c r="G1137" s="110" t="s">
        <v>62</v>
      </c>
      <c r="H1137" s="122">
        <v>9503.3950000000004</v>
      </c>
      <c r="I1137" s="122">
        <v>9691.5759999999991</v>
      </c>
      <c r="J1137" s="123">
        <v>19194.972999999998</v>
      </c>
      <c r="K1137">
        <v>6262</v>
      </c>
      <c r="L1137">
        <v>6793</v>
      </c>
      <c r="M1137">
        <v>404</v>
      </c>
      <c r="N1137">
        <v>13459</v>
      </c>
      <c r="O1137">
        <v>940</v>
      </c>
      <c r="P1137">
        <v>1065</v>
      </c>
      <c r="Q1137">
        <v>80</v>
      </c>
      <c r="R1137">
        <v>2085</v>
      </c>
      <c r="S1137" s="105">
        <f>Table1[[#This Row],[Female Voters]]/Table1[[#This Row],[Female Population]]</f>
        <v>0.6589224166731994</v>
      </c>
      <c r="T1137" s="94">
        <f>Table1[[#This Row],[Male Voters]]/Table1[[#This Row],[Male Population]]</f>
        <v>0.70091799311071812</v>
      </c>
      <c r="U1137" s="94">
        <f>Table1[[#This Row],[Total Voters]]/Table1[[#This Row],[Total Population]]</f>
        <v>0.70117316653688444</v>
      </c>
      <c r="V1137" s="94">
        <f>Table1[[#This Row],[Female Ballots]]/Table1[[#This Row],[Female Population]]</f>
        <v>9.8912020388503261E-2</v>
      </c>
      <c r="W1137" s="94">
        <f>Table1[[#This Row],[Male Ballots]]/Table1[[#This Row],[Male Population]]</f>
        <v>0.1098892481470506</v>
      </c>
      <c r="X1137" s="94">
        <f>Table1[[#This Row],[Total Ballots]]/Table1[[#This Row],[Total Population]]</f>
        <v>0.10862218977854254</v>
      </c>
      <c r="Y1137" s="94">
        <f>Table1[[#This Row],[Female Ballots]]/Table1[[#This Row],[Female Voters]]</f>
        <v>0.15011178537208558</v>
      </c>
      <c r="Z1137" s="95">
        <f>Table1[[#This Row],[Male Ballots]]/Table1[[#This Row],[Male Voters]]</f>
        <v>0.15677903724422199</v>
      </c>
      <c r="AA1137" s="94">
        <f>Table1[[#This Row],[Total Ballots]]/Table1[[#This Row],[Total Voters]]</f>
        <v>0.15491492681477079</v>
      </c>
    </row>
    <row r="1138" spans="1:27" s="7" customFormat="1" x14ac:dyDescent="0.35">
      <c r="A1138" s="102" t="s">
        <v>48</v>
      </c>
      <c r="B1138" s="103">
        <v>2024</v>
      </c>
      <c r="C1138" s="17" t="s">
        <v>83</v>
      </c>
      <c r="D1138" s="116"/>
      <c r="E1138" s="117"/>
      <c r="F1138" s="117"/>
      <c r="G1138" s="110" t="s">
        <v>63</v>
      </c>
      <c r="H1138" s="122">
        <v>13813.79</v>
      </c>
      <c r="I1138" s="122">
        <v>14319.380999999999</v>
      </c>
      <c r="J1138" s="123">
        <v>28133.17</v>
      </c>
      <c r="K1138">
        <v>9929</v>
      </c>
      <c r="L1138">
        <v>9763</v>
      </c>
      <c r="M1138">
        <v>702</v>
      </c>
      <c r="N1138">
        <v>20394</v>
      </c>
      <c r="O1138">
        <v>1692</v>
      </c>
      <c r="P1138">
        <v>1645</v>
      </c>
      <c r="Q1138">
        <v>142</v>
      </c>
      <c r="R1138">
        <v>3479</v>
      </c>
      <c r="S1138" s="105">
        <f>Table1[[#This Row],[Female Voters]]/Table1[[#This Row],[Female Population]]</f>
        <v>0.71877449997430098</v>
      </c>
      <c r="T1138" s="94">
        <f>Table1[[#This Row],[Male Voters]]/Table1[[#This Row],[Male Population]]</f>
        <v>0.68180321481773554</v>
      </c>
      <c r="U1138" s="94">
        <f>Table1[[#This Row],[Total Voters]]/Table1[[#This Row],[Total Population]]</f>
        <v>0.72490942186749663</v>
      </c>
      <c r="V1138" s="94">
        <f>Table1[[#This Row],[Female Ballots]]/Table1[[#This Row],[Female Population]]</f>
        <v>0.12248629811224869</v>
      </c>
      <c r="W1138" s="94">
        <f>Table1[[#This Row],[Male Ballots]]/Table1[[#This Row],[Male Population]]</f>
        <v>0.11487926747671566</v>
      </c>
      <c r="X1138" s="94">
        <f>Table1[[#This Row],[Total Ballots]]/Table1[[#This Row],[Total Population]]</f>
        <v>0.12366185538280969</v>
      </c>
      <c r="Y1138" s="94">
        <f>Table1[[#This Row],[Female Ballots]]/Table1[[#This Row],[Female Voters]]</f>
        <v>0.17040991036358144</v>
      </c>
      <c r="Z1138" s="95">
        <f>Table1[[#This Row],[Male Ballots]]/Table1[[#This Row],[Male Voters]]</f>
        <v>0.16849329099661989</v>
      </c>
      <c r="AA1138" s="94">
        <f>Table1[[#This Row],[Total Ballots]]/Table1[[#This Row],[Total Voters]]</f>
        <v>0.17058938903599097</v>
      </c>
    </row>
    <row r="1139" spans="1:27" s="7" customFormat="1" x14ac:dyDescent="0.35">
      <c r="A1139" s="102" t="s">
        <v>48</v>
      </c>
      <c r="B1139" s="103">
        <v>2024</v>
      </c>
      <c r="C1139" s="17" t="s">
        <v>83</v>
      </c>
      <c r="D1139" s="116"/>
      <c r="E1139" s="117"/>
      <c r="F1139" s="117"/>
      <c r="G1139" s="110" t="s">
        <v>64</v>
      </c>
      <c r="H1139" s="122">
        <v>14908.059000000001</v>
      </c>
      <c r="I1139" s="122">
        <v>15050.101000000001</v>
      </c>
      <c r="J1139" s="123">
        <v>29958.16</v>
      </c>
      <c r="K1139">
        <v>10883</v>
      </c>
      <c r="L1139">
        <v>10367</v>
      </c>
      <c r="M1139">
        <v>546</v>
      </c>
      <c r="N1139">
        <v>21796</v>
      </c>
      <c r="O1139">
        <v>2729</v>
      </c>
      <c r="P1139">
        <v>2455</v>
      </c>
      <c r="Q1139">
        <v>137</v>
      </c>
      <c r="R1139">
        <v>5321</v>
      </c>
      <c r="S1139" s="105">
        <f>Table1[[#This Row],[Female Voters]]/Table1[[#This Row],[Female Population]]</f>
        <v>0.73000784340872271</v>
      </c>
      <c r="T1139" s="94">
        <f>Table1[[#This Row],[Male Voters]]/Table1[[#This Row],[Male Population]]</f>
        <v>0.68883258657201041</v>
      </c>
      <c r="U1139" s="94">
        <f>Table1[[#This Row],[Total Voters]]/Table1[[#This Row],[Total Population]]</f>
        <v>0.72754802030565291</v>
      </c>
      <c r="V1139" s="94">
        <f>Table1[[#This Row],[Female Ballots]]/Table1[[#This Row],[Female Population]]</f>
        <v>0.1830553528128645</v>
      </c>
      <c r="W1139" s="94">
        <f>Table1[[#This Row],[Male Ballots]]/Table1[[#This Row],[Male Population]]</f>
        <v>0.16312182888340748</v>
      </c>
      <c r="X1139" s="94">
        <f>Table1[[#This Row],[Total Ballots]]/Table1[[#This Row],[Total Population]]</f>
        <v>0.17761437952130571</v>
      </c>
      <c r="Y1139" s="94">
        <f>Table1[[#This Row],[Female Ballots]]/Table1[[#This Row],[Female Voters]]</f>
        <v>0.25075806303408987</v>
      </c>
      <c r="Z1139" s="95">
        <f>Table1[[#This Row],[Male Ballots]]/Table1[[#This Row],[Male Voters]]</f>
        <v>0.23680910581653322</v>
      </c>
      <c r="AA1139" s="94">
        <f>Table1[[#This Row],[Total Ballots]]/Table1[[#This Row],[Total Voters]]</f>
        <v>0.24412736281886585</v>
      </c>
    </row>
    <row r="1140" spans="1:27" s="7" customFormat="1" x14ac:dyDescent="0.35">
      <c r="A1140" s="102" t="s">
        <v>48</v>
      </c>
      <c r="B1140" s="103">
        <v>2024</v>
      </c>
      <c r="C1140" s="17" t="s">
        <v>83</v>
      </c>
      <c r="D1140" s="116"/>
      <c r="E1140" s="117"/>
      <c r="F1140" s="117"/>
      <c r="G1140" s="110" t="s">
        <v>65</v>
      </c>
      <c r="H1140" s="122">
        <v>12173.909</v>
      </c>
      <c r="I1140" s="122">
        <v>12184.507</v>
      </c>
      <c r="J1140" s="123">
        <v>24358.41</v>
      </c>
      <c r="K1140">
        <v>9018</v>
      </c>
      <c r="L1140">
        <v>8735</v>
      </c>
      <c r="M1140">
        <v>406</v>
      </c>
      <c r="N1140">
        <v>18159</v>
      </c>
      <c r="O1140">
        <v>2827</v>
      </c>
      <c r="P1140">
        <v>2676</v>
      </c>
      <c r="Q1140">
        <v>112</v>
      </c>
      <c r="R1140">
        <v>5615</v>
      </c>
      <c r="S1140" s="105">
        <f>Table1[[#This Row],[Female Voters]]/Table1[[#This Row],[Female Population]]</f>
        <v>0.74076453175393375</v>
      </c>
      <c r="T1140" s="94">
        <f>Table1[[#This Row],[Male Voters]]/Table1[[#This Row],[Male Population]]</f>
        <v>0.71689400317961161</v>
      </c>
      <c r="U1140" s="94">
        <f>Table1[[#This Row],[Total Voters]]/Table1[[#This Row],[Total Population]]</f>
        <v>0.74549200871485455</v>
      </c>
      <c r="V1140" s="94">
        <f>Table1[[#This Row],[Female Ballots]]/Table1[[#This Row],[Female Population]]</f>
        <v>0.23221793427238532</v>
      </c>
      <c r="W1140" s="94">
        <f>Table1[[#This Row],[Male Ballots]]/Table1[[#This Row],[Male Population]]</f>
        <v>0.21962316571363946</v>
      </c>
      <c r="X1140" s="94">
        <f>Table1[[#This Row],[Total Ballots]]/Table1[[#This Row],[Total Population]]</f>
        <v>0.23051586700445556</v>
      </c>
      <c r="Y1140" s="94">
        <f>Table1[[#This Row],[Female Ballots]]/Table1[[#This Row],[Female Voters]]</f>
        <v>0.31348414282546017</v>
      </c>
      <c r="Z1140" s="95">
        <f>Table1[[#This Row],[Male Ballots]]/Table1[[#This Row],[Male Voters]]</f>
        <v>0.30635374928448772</v>
      </c>
      <c r="AA1140" s="94">
        <f>Table1[[#This Row],[Total Ballots]]/Table1[[#This Row],[Total Voters]]</f>
        <v>0.30921306239330359</v>
      </c>
    </row>
    <row r="1141" spans="1:27" s="7" customFormat="1" x14ac:dyDescent="0.35">
      <c r="A1141" s="102" t="s">
        <v>48</v>
      </c>
      <c r="B1141" s="103">
        <v>2024</v>
      </c>
      <c r="C1141" s="17" t="s">
        <v>83</v>
      </c>
      <c r="D1141" s="116"/>
      <c r="E1141" s="117"/>
      <c r="F1141" s="117"/>
      <c r="G1141" s="110" t="s">
        <v>66</v>
      </c>
      <c r="H1141" s="122">
        <v>12232.012999999999</v>
      </c>
      <c r="I1141" s="122">
        <v>11526.921999999999</v>
      </c>
      <c r="J1141" s="123">
        <v>23758.940000000002</v>
      </c>
      <c r="K1141">
        <v>9834</v>
      </c>
      <c r="L1141">
        <v>9213</v>
      </c>
      <c r="M1141">
        <v>514</v>
      </c>
      <c r="N1141">
        <v>19561</v>
      </c>
      <c r="O1141">
        <v>4544</v>
      </c>
      <c r="P1141">
        <v>4088</v>
      </c>
      <c r="Q1141">
        <v>223</v>
      </c>
      <c r="R1141">
        <v>8855</v>
      </c>
      <c r="S1141" s="105">
        <f>Table1[[#This Row],[Female Voters]]/Table1[[#This Row],[Female Population]]</f>
        <v>0.80395598009910563</v>
      </c>
      <c r="T1141" s="94">
        <f>Table1[[#This Row],[Male Voters]]/Table1[[#This Row],[Male Population]]</f>
        <v>0.79925933393146942</v>
      </c>
      <c r="U1141" s="94">
        <f>Table1[[#This Row],[Total Voters]]/Table1[[#This Row],[Total Population]]</f>
        <v>0.82331114098524594</v>
      </c>
      <c r="V1141" s="94">
        <f>Table1[[#This Row],[Female Ballots]]/Table1[[#This Row],[Female Population]]</f>
        <v>0.37148423566914135</v>
      </c>
      <c r="W1141" s="94">
        <f>Table1[[#This Row],[Male Ballots]]/Table1[[#This Row],[Male Population]]</f>
        <v>0.35464801444826299</v>
      </c>
      <c r="X1141" s="94">
        <f>Table1[[#This Row],[Total Ballots]]/Table1[[#This Row],[Total Population]]</f>
        <v>0.37270181245459599</v>
      </c>
      <c r="Y1141" s="94">
        <f>Table1[[#This Row],[Female Ballots]]/Table1[[#This Row],[Female Voters]]</f>
        <v>0.46207036811063656</v>
      </c>
      <c r="Z1141" s="95">
        <f>Table1[[#This Row],[Male Ballots]]/Table1[[#This Row],[Male Voters]]</f>
        <v>0.44372082926299794</v>
      </c>
      <c r="AA1141" s="94">
        <f>Table1[[#This Row],[Total Ballots]]/Table1[[#This Row],[Total Voters]]</f>
        <v>0.45268646797198508</v>
      </c>
    </row>
    <row r="1142" spans="1:27" s="7" customFormat="1" x14ac:dyDescent="0.35">
      <c r="A1142" s="102" t="s">
        <v>48</v>
      </c>
      <c r="B1142" s="103">
        <v>2024</v>
      </c>
      <c r="C1142" s="17" t="s">
        <v>83</v>
      </c>
      <c r="D1142" s="116"/>
      <c r="E1142" s="117"/>
      <c r="F1142" s="117"/>
      <c r="G1142" s="110" t="s">
        <v>67</v>
      </c>
      <c r="H1142" s="122">
        <v>19993.297999999999</v>
      </c>
      <c r="I1142" s="122">
        <v>17316.97</v>
      </c>
      <c r="J1142" s="123">
        <v>37310.269</v>
      </c>
      <c r="K1142">
        <v>16718</v>
      </c>
      <c r="L1142">
        <v>14786</v>
      </c>
      <c r="M1142">
        <v>614</v>
      </c>
      <c r="N1142">
        <v>32118</v>
      </c>
      <c r="O1142">
        <v>10437</v>
      </c>
      <c r="P1142">
        <v>9367</v>
      </c>
      <c r="Q1142">
        <v>333</v>
      </c>
      <c r="R1142">
        <v>20137</v>
      </c>
      <c r="S1142" s="105">
        <f>Table1[[#This Row],[Female Voters]]/Table1[[#This Row],[Female Population]]</f>
        <v>0.83618020398635584</v>
      </c>
      <c r="T1142" s="94">
        <f>Table1[[#This Row],[Male Voters]]/Table1[[#This Row],[Male Population]]</f>
        <v>0.85384452360892227</v>
      </c>
      <c r="U1142" s="94">
        <f>Table1[[#This Row],[Total Voters]]/Table1[[#This Row],[Total Population]]</f>
        <v>0.86083539092146455</v>
      </c>
      <c r="V1142" s="94">
        <f>Table1[[#This Row],[Female Ballots]]/Table1[[#This Row],[Female Population]]</f>
        <v>0.52202493055422872</v>
      </c>
      <c r="W1142" s="94">
        <f>Table1[[#This Row],[Male Ballots]]/Table1[[#This Row],[Male Population]]</f>
        <v>0.54091449023703331</v>
      </c>
      <c r="X1142" s="94">
        <f>Table1[[#This Row],[Total Ballots]]/Table1[[#This Row],[Total Population]]</f>
        <v>0.53971736306698836</v>
      </c>
      <c r="Y1142" s="94">
        <f>Table1[[#This Row],[Female Ballots]]/Table1[[#This Row],[Female Voters]]</f>
        <v>0.62429716473262353</v>
      </c>
      <c r="Z1142" s="95">
        <f>Table1[[#This Row],[Male Ballots]]/Table1[[#This Row],[Male Voters]]</f>
        <v>0.63350466657649129</v>
      </c>
      <c r="AA1142" s="94">
        <f>Table1[[#This Row],[Total Ballots]]/Table1[[#This Row],[Total Voters]]</f>
        <v>0.62696930070365531</v>
      </c>
    </row>
    <row r="1143" spans="1:27" s="7" customFormat="1" x14ac:dyDescent="0.35">
      <c r="A1143" s="102" t="s">
        <v>44</v>
      </c>
      <c r="B1143" s="103">
        <v>2024</v>
      </c>
      <c r="C1143" s="17" t="s">
        <v>83</v>
      </c>
      <c r="D1143" s="116"/>
      <c r="E1143" s="117"/>
      <c r="F1143" s="117"/>
      <c r="G1143" s="110" t="s">
        <v>79</v>
      </c>
      <c r="H1143" s="122">
        <v>32603.615900000001</v>
      </c>
      <c r="I1143" s="122">
        <v>32620.266800000005</v>
      </c>
      <c r="J1143" s="123">
        <v>65223.885199999997</v>
      </c>
      <c r="K1143">
        <v>25674</v>
      </c>
      <c r="L1143">
        <v>24501</v>
      </c>
      <c r="M1143">
        <v>924</v>
      </c>
      <c r="N1143">
        <v>51099</v>
      </c>
      <c r="O1143">
        <v>10759</v>
      </c>
      <c r="P1143">
        <v>9552</v>
      </c>
      <c r="Q1143">
        <v>342</v>
      </c>
      <c r="R1143">
        <v>20653</v>
      </c>
      <c r="S1143" s="105">
        <f>Table1[[#This Row],[Female Voters]]/Table1[[#This Row],[Female Population]]</f>
        <v>0.78745866957658517</v>
      </c>
      <c r="T1143" s="94">
        <f>Table1[[#This Row],[Male Voters]]/Table1[[#This Row],[Male Population]]</f>
        <v>0.75109747416290285</v>
      </c>
      <c r="U1143" s="94">
        <f>Table1[[#This Row],[Total Voters]]/Table1[[#This Row],[Total Population]]</f>
        <v>0.78343999047759882</v>
      </c>
      <c r="V1143" s="94">
        <f>Table1[[#This Row],[Female Ballots]]/Table1[[#This Row],[Female Population]]</f>
        <v>0.32999407283533849</v>
      </c>
      <c r="W1143" s="94">
        <f>Table1[[#This Row],[Male Ballots]]/Table1[[#This Row],[Male Population]]</f>
        <v>0.2928240918004999</v>
      </c>
      <c r="X1143" s="94">
        <f>Table1[[#This Row],[Total Ballots]]/Table1[[#This Row],[Total Population]]</f>
        <v>0.31664780374046164</v>
      </c>
      <c r="Y1143" s="94">
        <f>Table1[[#This Row],[Female Ballots]]/Table1[[#This Row],[Female Voters]]</f>
        <v>0.41906208615720186</v>
      </c>
      <c r="Z1143" s="95">
        <f>Table1[[#This Row],[Male Ballots]]/Table1[[#This Row],[Male Voters]]</f>
        <v>0.38986163830047754</v>
      </c>
      <c r="AA1143" s="94">
        <f>Table1[[#This Row],[Total Ballots]]/Table1[[#This Row],[Total Voters]]</f>
        <v>0.40417620697078221</v>
      </c>
    </row>
    <row r="1144" spans="1:27" s="7" customFormat="1" x14ac:dyDescent="0.35">
      <c r="A1144" s="102" t="s">
        <v>44</v>
      </c>
      <c r="B1144" s="103">
        <v>2024</v>
      </c>
      <c r="C1144" s="17" t="s">
        <v>83</v>
      </c>
      <c r="D1144" s="116"/>
      <c r="E1144" s="117"/>
      <c r="F1144" s="117"/>
      <c r="G1144" s="110" t="s">
        <v>62</v>
      </c>
      <c r="H1144" s="122">
        <v>3181.3349000000003</v>
      </c>
      <c r="I1144" s="122">
        <v>3367.7833000000005</v>
      </c>
      <c r="J1144" s="123">
        <v>6549.1182000000008</v>
      </c>
      <c r="K1144">
        <v>2275</v>
      </c>
      <c r="L1144">
        <v>2331</v>
      </c>
      <c r="M1144">
        <v>110</v>
      </c>
      <c r="N1144">
        <v>4716</v>
      </c>
      <c r="O1144">
        <v>364</v>
      </c>
      <c r="P1144">
        <v>347</v>
      </c>
      <c r="Q1144">
        <v>26</v>
      </c>
      <c r="R1144">
        <v>737</v>
      </c>
      <c r="S1144" s="105">
        <f>Table1[[#This Row],[Female Voters]]/Table1[[#This Row],[Female Population]]</f>
        <v>0.71510861682622595</v>
      </c>
      <c r="T1144" s="94">
        <f>Table1[[#This Row],[Male Voters]]/Table1[[#This Row],[Male Population]]</f>
        <v>0.69214667107589722</v>
      </c>
      <c r="U1144" s="94">
        <f>Table1[[#This Row],[Total Voters]]/Table1[[#This Row],[Total Population]]</f>
        <v>0.72009694373816602</v>
      </c>
      <c r="V1144" s="94">
        <f>Table1[[#This Row],[Female Ballots]]/Table1[[#This Row],[Female Population]]</f>
        <v>0.11441737869219615</v>
      </c>
      <c r="W1144" s="94">
        <f>Table1[[#This Row],[Male Ballots]]/Table1[[#This Row],[Male Population]]</f>
        <v>0.10303513293150422</v>
      </c>
      <c r="X1144" s="94">
        <f>Table1[[#This Row],[Total Ballots]]/Table1[[#This Row],[Total Population]]</f>
        <v>0.11253423399809763</v>
      </c>
      <c r="Y1144" s="94">
        <f>Table1[[#This Row],[Female Ballots]]/Table1[[#This Row],[Female Voters]]</f>
        <v>0.16</v>
      </c>
      <c r="Z1144" s="95">
        <f>Table1[[#This Row],[Male Ballots]]/Table1[[#This Row],[Male Voters]]</f>
        <v>0.14886314886314886</v>
      </c>
      <c r="AA1144" s="94">
        <f>Table1[[#This Row],[Total Ballots]]/Table1[[#This Row],[Total Voters]]</f>
        <v>0.15627650551314673</v>
      </c>
    </row>
    <row r="1145" spans="1:27" s="7" customFormat="1" x14ac:dyDescent="0.35">
      <c r="A1145" s="102" t="s">
        <v>44</v>
      </c>
      <c r="B1145" s="103">
        <v>2024</v>
      </c>
      <c r="C1145" s="17" t="s">
        <v>83</v>
      </c>
      <c r="D1145" s="116"/>
      <c r="E1145" s="117"/>
      <c r="F1145" s="117"/>
      <c r="G1145" s="110" t="s">
        <v>63</v>
      </c>
      <c r="H1145" s="122">
        <v>4569.5200000000004</v>
      </c>
      <c r="I1145" s="122">
        <v>5114.3500000000004</v>
      </c>
      <c r="J1145" s="123">
        <v>9683.8709999999992</v>
      </c>
      <c r="K1145">
        <v>3608</v>
      </c>
      <c r="L1145">
        <v>3538</v>
      </c>
      <c r="M1145">
        <v>160</v>
      </c>
      <c r="N1145">
        <v>7306</v>
      </c>
      <c r="O1145">
        <v>638</v>
      </c>
      <c r="P1145">
        <v>603</v>
      </c>
      <c r="Q1145">
        <v>36</v>
      </c>
      <c r="R1145">
        <v>1277</v>
      </c>
      <c r="S1145" s="105">
        <f>Table1[[#This Row],[Female Voters]]/Table1[[#This Row],[Female Population]]</f>
        <v>0.78957964950366766</v>
      </c>
      <c r="T1145" s="94">
        <f>Table1[[#This Row],[Male Voters]]/Table1[[#This Row],[Male Population]]</f>
        <v>0.69177901395094188</v>
      </c>
      <c r="U1145" s="94">
        <f>Table1[[#This Row],[Total Voters]]/Table1[[#This Row],[Total Population]]</f>
        <v>0.75445036390922604</v>
      </c>
      <c r="V1145" s="94">
        <f>Table1[[#This Row],[Female Ballots]]/Table1[[#This Row],[Female Population]]</f>
        <v>0.1396207916805266</v>
      </c>
      <c r="W1145" s="94">
        <f>Table1[[#This Row],[Male Ballots]]/Table1[[#This Row],[Male Population]]</f>
        <v>0.11790354590514923</v>
      </c>
      <c r="X1145" s="94">
        <f>Table1[[#This Row],[Total Ballots]]/Table1[[#This Row],[Total Population]]</f>
        <v>0.13186875372462109</v>
      </c>
      <c r="Y1145" s="94">
        <f>Table1[[#This Row],[Female Ballots]]/Table1[[#This Row],[Female Voters]]</f>
        <v>0.17682926829268292</v>
      </c>
      <c r="Z1145" s="95">
        <f>Table1[[#This Row],[Male Ballots]]/Table1[[#This Row],[Male Voters]]</f>
        <v>0.17043527416619558</v>
      </c>
      <c r="AA1145" s="94">
        <f>Table1[[#This Row],[Total Ballots]]/Table1[[#This Row],[Total Voters]]</f>
        <v>0.17478784560635094</v>
      </c>
    </row>
    <row r="1146" spans="1:27" s="7" customFormat="1" x14ac:dyDescent="0.35">
      <c r="A1146" s="102" t="s">
        <v>44</v>
      </c>
      <c r="B1146" s="103">
        <v>2024</v>
      </c>
      <c r="C1146" s="17" t="s">
        <v>83</v>
      </c>
      <c r="D1146" s="116"/>
      <c r="E1146" s="117"/>
      <c r="F1146" s="117"/>
      <c r="G1146" s="110" t="s">
        <v>64</v>
      </c>
      <c r="H1146" s="122">
        <v>5374.7610000000004</v>
      </c>
      <c r="I1146" s="122">
        <v>5577.3950000000004</v>
      </c>
      <c r="J1146" s="123">
        <v>10952.155999999999</v>
      </c>
      <c r="K1146">
        <v>3940</v>
      </c>
      <c r="L1146">
        <v>3847</v>
      </c>
      <c r="M1146">
        <v>144</v>
      </c>
      <c r="N1146">
        <v>7931</v>
      </c>
      <c r="O1146">
        <v>1084</v>
      </c>
      <c r="P1146">
        <v>994</v>
      </c>
      <c r="Q1146">
        <v>47</v>
      </c>
      <c r="R1146">
        <v>2125</v>
      </c>
      <c r="S1146" s="105">
        <f>Table1[[#This Row],[Female Voters]]/Table1[[#This Row],[Female Population]]</f>
        <v>0.73305585122761729</v>
      </c>
      <c r="T1146" s="94">
        <f>Table1[[#This Row],[Male Voters]]/Table1[[#This Row],[Male Population]]</f>
        <v>0.68974852955546451</v>
      </c>
      <c r="U1146" s="94">
        <f>Table1[[#This Row],[Total Voters]]/Table1[[#This Row],[Total Population]]</f>
        <v>0.72414965601293491</v>
      </c>
      <c r="V1146" s="94">
        <f>Table1[[#This Row],[Female Ballots]]/Table1[[#This Row],[Female Population]]</f>
        <v>0.20168338647988254</v>
      </c>
      <c r="W1146" s="94">
        <f>Table1[[#This Row],[Male Ballots]]/Table1[[#This Row],[Male Population]]</f>
        <v>0.17821940170993805</v>
      </c>
      <c r="X1146" s="94">
        <f>Table1[[#This Row],[Total Ballots]]/Table1[[#This Row],[Total Population]]</f>
        <v>0.19402572425009287</v>
      </c>
      <c r="Y1146" s="94">
        <f>Table1[[#This Row],[Female Ballots]]/Table1[[#This Row],[Female Voters]]</f>
        <v>0.2751269035532995</v>
      </c>
      <c r="Z1146" s="95">
        <f>Table1[[#This Row],[Male Ballots]]/Table1[[#This Row],[Male Voters]]</f>
        <v>0.25838315570574472</v>
      </c>
      <c r="AA1146" s="94">
        <f>Table1[[#This Row],[Total Ballots]]/Table1[[#This Row],[Total Voters]]</f>
        <v>0.26793594754759803</v>
      </c>
    </row>
    <row r="1147" spans="1:27" s="7" customFormat="1" x14ac:dyDescent="0.35">
      <c r="A1147" s="102" t="s">
        <v>44</v>
      </c>
      <c r="B1147" s="103">
        <v>2024</v>
      </c>
      <c r="C1147" s="17" t="s">
        <v>83</v>
      </c>
      <c r="D1147" s="116"/>
      <c r="E1147" s="117"/>
      <c r="F1147" s="117"/>
      <c r="G1147" s="110" t="s">
        <v>65</v>
      </c>
      <c r="H1147" s="122">
        <v>4684.1260000000002</v>
      </c>
      <c r="I1147" s="122">
        <v>4757.8779999999997</v>
      </c>
      <c r="J1147" s="123">
        <v>9442.0040000000008</v>
      </c>
      <c r="K1147">
        <v>3359</v>
      </c>
      <c r="L1147">
        <v>3225</v>
      </c>
      <c r="M1147">
        <v>125</v>
      </c>
      <c r="N1147">
        <v>6709</v>
      </c>
      <c r="O1147">
        <v>1158</v>
      </c>
      <c r="P1147">
        <v>1056</v>
      </c>
      <c r="Q1147">
        <v>39</v>
      </c>
      <c r="R1147">
        <v>2253</v>
      </c>
      <c r="S1147" s="105">
        <f>Table1[[#This Row],[Female Voters]]/Table1[[#This Row],[Female Population]]</f>
        <v>0.7171028277206889</v>
      </c>
      <c r="T1147" s="94">
        <f>Table1[[#This Row],[Male Voters]]/Table1[[#This Row],[Male Population]]</f>
        <v>0.67782318083818038</v>
      </c>
      <c r="U1147" s="94">
        <f>Table1[[#This Row],[Total Voters]]/Table1[[#This Row],[Total Population]]</f>
        <v>0.71054831156606157</v>
      </c>
      <c r="V1147" s="94">
        <f>Table1[[#This Row],[Female Ballots]]/Table1[[#This Row],[Female Population]]</f>
        <v>0.2472179441799815</v>
      </c>
      <c r="W1147" s="94">
        <f>Table1[[#This Row],[Male Ballots]]/Table1[[#This Row],[Male Population]]</f>
        <v>0.22194768340003676</v>
      </c>
      <c r="X1147" s="94">
        <f>Table1[[#This Row],[Total Ballots]]/Table1[[#This Row],[Total Population]]</f>
        <v>0.23861459918890099</v>
      </c>
      <c r="Y1147" s="94">
        <f>Table1[[#This Row],[Female Ballots]]/Table1[[#This Row],[Female Voters]]</f>
        <v>0.34474545995832095</v>
      </c>
      <c r="Z1147" s="95">
        <f>Table1[[#This Row],[Male Ballots]]/Table1[[#This Row],[Male Voters]]</f>
        <v>0.32744186046511625</v>
      </c>
      <c r="AA1147" s="94">
        <f>Table1[[#This Row],[Total Ballots]]/Table1[[#This Row],[Total Voters]]</f>
        <v>0.33581755850350276</v>
      </c>
    </row>
    <row r="1148" spans="1:27" s="7" customFormat="1" x14ac:dyDescent="0.35">
      <c r="A1148" s="102" t="s">
        <v>44</v>
      </c>
      <c r="B1148" s="103">
        <v>2024</v>
      </c>
      <c r="C1148" s="17" t="s">
        <v>83</v>
      </c>
      <c r="D1148" s="116"/>
      <c r="E1148" s="117"/>
      <c r="F1148" s="117"/>
      <c r="G1148" s="110" t="s">
        <v>66</v>
      </c>
      <c r="H1148" s="122">
        <v>5121.1640000000007</v>
      </c>
      <c r="I1148" s="122">
        <v>5032.4690000000001</v>
      </c>
      <c r="J1148" s="123">
        <v>10153.634</v>
      </c>
      <c r="K1148">
        <v>4247</v>
      </c>
      <c r="L1148">
        <v>4046</v>
      </c>
      <c r="M1148">
        <v>176</v>
      </c>
      <c r="N1148">
        <v>8469</v>
      </c>
      <c r="O1148">
        <v>2025</v>
      </c>
      <c r="P1148">
        <v>1755</v>
      </c>
      <c r="Q1148">
        <v>71</v>
      </c>
      <c r="R1148">
        <v>3851</v>
      </c>
      <c r="S1148" s="105">
        <f>Table1[[#This Row],[Female Voters]]/Table1[[#This Row],[Female Population]]</f>
        <v>0.82930365049820698</v>
      </c>
      <c r="T1148" s="94">
        <f>Table1[[#This Row],[Male Voters]]/Table1[[#This Row],[Male Population]]</f>
        <v>0.80397912038802422</v>
      </c>
      <c r="U1148" s="94">
        <f>Table1[[#This Row],[Total Voters]]/Table1[[#This Row],[Total Population]]</f>
        <v>0.83408560915234875</v>
      </c>
      <c r="V1148" s="94">
        <f>Table1[[#This Row],[Female Ballots]]/Table1[[#This Row],[Female Population]]</f>
        <v>0.39541791670799836</v>
      </c>
      <c r="W1148" s="94">
        <f>Table1[[#This Row],[Male Ballots]]/Table1[[#This Row],[Male Population]]</f>
        <v>0.34873538217523048</v>
      </c>
      <c r="X1148" s="94">
        <f>Table1[[#This Row],[Total Ballots]]/Table1[[#This Row],[Total Population]]</f>
        <v>0.37927307602381571</v>
      </c>
      <c r="Y1148" s="94">
        <f>Table1[[#This Row],[Female Ballots]]/Table1[[#This Row],[Female Voters]]</f>
        <v>0.47680715799387802</v>
      </c>
      <c r="Z1148" s="95">
        <f>Table1[[#This Row],[Male Ballots]]/Table1[[#This Row],[Male Voters]]</f>
        <v>0.43376173999011369</v>
      </c>
      <c r="AA1148" s="94">
        <f>Table1[[#This Row],[Total Ballots]]/Table1[[#This Row],[Total Voters]]</f>
        <v>0.4547172039201795</v>
      </c>
    </row>
    <row r="1149" spans="1:27" s="7" customFormat="1" x14ac:dyDescent="0.35">
      <c r="A1149" s="102" t="s">
        <v>44</v>
      </c>
      <c r="B1149" s="103">
        <v>2024</v>
      </c>
      <c r="C1149" s="17" t="s">
        <v>83</v>
      </c>
      <c r="D1149" s="116"/>
      <c r="E1149" s="117"/>
      <c r="F1149" s="117"/>
      <c r="G1149" s="110" t="s">
        <v>67</v>
      </c>
      <c r="H1149" s="122">
        <v>9672.7099999999991</v>
      </c>
      <c r="I1149" s="122">
        <v>8770.3915000000015</v>
      </c>
      <c r="J1149" s="123">
        <v>18443.101999999999</v>
      </c>
      <c r="K1149">
        <v>8245</v>
      </c>
      <c r="L1149">
        <v>7514</v>
      </c>
      <c r="M1149">
        <v>209</v>
      </c>
      <c r="N1149">
        <v>15968</v>
      </c>
      <c r="O1149">
        <v>5490</v>
      </c>
      <c r="P1149">
        <v>4797</v>
      </c>
      <c r="Q1149">
        <v>123</v>
      </c>
      <c r="R1149">
        <v>10410</v>
      </c>
      <c r="S1149" s="105">
        <f>Table1[[#This Row],[Female Voters]]/Table1[[#This Row],[Female Population]]</f>
        <v>0.85239813868088687</v>
      </c>
      <c r="T1149" s="94">
        <f>Table1[[#This Row],[Male Voters]]/Table1[[#This Row],[Male Population]]</f>
        <v>0.85674624673254307</v>
      </c>
      <c r="U1149" s="94">
        <f>Table1[[#This Row],[Total Voters]]/Table1[[#This Row],[Total Population]]</f>
        <v>0.86579795524635716</v>
      </c>
      <c r="V1149" s="94">
        <f>Table1[[#This Row],[Female Ballots]]/Table1[[#This Row],[Female Population]]</f>
        <v>0.56757620149885613</v>
      </c>
      <c r="W1149" s="94">
        <f>Table1[[#This Row],[Male Ballots]]/Table1[[#This Row],[Male Population]]</f>
        <v>0.54695391876177923</v>
      </c>
      <c r="X1149" s="94">
        <f>Table1[[#This Row],[Total Ballots]]/Table1[[#This Row],[Total Population]]</f>
        <v>0.56443867197611342</v>
      </c>
      <c r="Y1149" s="94">
        <f>Table1[[#This Row],[Female Ballots]]/Table1[[#This Row],[Female Voters]]</f>
        <v>0.66585809581564581</v>
      </c>
      <c r="Z1149" s="95">
        <f>Table1[[#This Row],[Male Ballots]]/Table1[[#This Row],[Male Voters]]</f>
        <v>0.63840830449826991</v>
      </c>
      <c r="AA1149" s="94">
        <f>Table1[[#This Row],[Total Ballots]]/Table1[[#This Row],[Total Voters]]</f>
        <v>0.65192885771543085</v>
      </c>
    </row>
    <row r="1150" spans="1:27" s="7" customFormat="1" x14ac:dyDescent="0.35">
      <c r="A1150" s="102" t="s">
        <v>33</v>
      </c>
      <c r="B1150" s="103">
        <v>2024</v>
      </c>
      <c r="C1150" s="17" t="s">
        <v>83</v>
      </c>
      <c r="D1150" s="116"/>
      <c r="E1150" s="117"/>
      <c r="F1150" s="117"/>
      <c r="G1150" s="110" t="s">
        <v>79</v>
      </c>
      <c r="H1150" s="122">
        <v>34445.222300000001</v>
      </c>
      <c r="I1150" s="122">
        <v>31987.526900000004</v>
      </c>
      <c r="J1150" s="123">
        <v>66432.748200000002</v>
      </c>
      <c r="K1150">
        <v>29065</v>
      </c>
      <c r="L1150">
        <v>26318</v>
      </c>
      <c r="M1150">
        <v>1268</v>
      </c>
      <c r="N1150">
        <v>56651</v>
      </c>
      <c r="O1150">
        <v>14106</v>
      </c>
      <c r="P1150">
        <v>11908</v>
      </c>
      <c r="Q1150">
        <v>484</v>
      </c>
      <c r="R1150">
        <v>26498</v>
      </c>
      <c r="S1150" s="105">
        <f>Table1[[#This Row],[Female Voters]]/Table1[[#This Row],[Female Population]]</f>
        <v>0.84380352511181211</v>
      </c>
      <c r="T1150" s="94">
        <f>Table1[[#This Row],[Male Voters]]/Table1[[#This Row],[Male Population]]</f>
        <v>0.82275819829009655</v>
      </c>
      <c r="U1150" s="94">
        <f>Table1[[#This Row],[Total Voters]]/Table1[[#This Row],[Total Population]]</f>
        <v>0.85275713462054248</v>
      </c>
      <c r="V1150" s="94">
        <f>Table1[[#This Row],[Female Ballots]]/Table1[[#This Row],[Female Population]]</f>
        <v>0.40951978411241086</v>
      </c>
      <c r="W1150" s="94">
        <f>Table1[[#This Row],[Male Ballots]]/Table1[[#This Row],[Male Population]]</f>
        <v>0.37227010507023595</v>
      </c>
      <c r="X1150" s="94">
        <f>Table1[[#This Row],[Total Ballots]]/Table1[[#This Row],[Total Population]]</f>
        <v>0.3988695442829806</v>
      </c>
      <c r="Y1150" s="94">
        <f>Table1[[#This Row],[Female Ballots]]/Table1[[#This Row],[Female Voters]]</f>
        <v>0.48532599346292793</v>
      </c>
      <c r="Z1150" s="95">
        <f>Table1[[#This Row],[Male Ballots]]/Table1[[#This Row],[Male Voters]]</f>
        <v>0.45246599285660005</v>
      </c>
      <c r="AA1150" s="94">
        <f>Table1[[#This Row],[Total Ballots]]/Table1[[#This Row],[Total Voters]]</f>
        <v>0.46774108135778714</v>
      </c>
    </row>
    <row r="1151" spans="1:27" s="7" customFormat="1" x14ac:dyDescent="0.35">
      <c r="A1151" s="102" t="s">
        <v>33</v>
      </c>
      <c r="B1151" s="103">
        <v>2024</v>
      </c>
      <c r="C1151" s="17" t="s">
        <v>83</v>
      </c>
      <c r="D1151" s="116"/>
      <c r="E1151" s="117"/>
      <c r="F1151" s="117"/>
      <c r="G1151" s="110" t="s">
        <v>62</v>
      </c>
      <c r="H1151" s="122">
        <v>2168.2433000000001</v>
      </c>
      <c r="I1151" s="122">
        <v>2424.2019</v>
      </c>
      <c r="J1151" s="123">
        <v>4592.4452000000001</v>
      </c>
      <c r="K1151">
        <v>1472</v>
      </c>
      <c r="L1151">
        <v>1515</v>
      </c>
      <c r="M1151">
        <v>123</v>
      </c>
      <c r="N1151">
        <v>3110</v>
      </c>
      <c r="O1151">
        <v>284</v>
      </c>
      <c r="P1151">
        <v>276</v>
      </c>
      <c r="Q1151">
        <v>19</v>
      </c>
      <c r="R1151">
        <v>579</v>
      </c>
      <c r="S1151" s="105">
        <f>Table1[[#This Row],[Female Voters]]/Table1[[#This Row],[Female Population]]</f>
        <v>0.67889060235998422</v>
      </c>
      <c r="T1151" s="94">
        <f>Table1[[#This Row],[Male Voters]]/Table1[[#This Row],[Male Population]]</f>
        <v>0.62494794678611543</v>
      </c>
      <c r="U1151" s="94">
        <f>Table1[[#This Row],[Total Voters]]/Table1[[#This Row],[Total Population]]</f>
        <v>0.67719915307862577</v>
      </c>
      <c r="V1151" s="94">
        <f>Table1[[#This Row],[Female Ballots]]/Table1[[#This Row],[Female Population]]</f>
        <v>0.13098161078140999</v>
      </c>
      <c r="W1151" s="94">
        <f>Table1[[#This Row],[Male Ballots]]/Table1[[#This Row],[Male Population]]</f>
        <v>0.11385190317687648</v>
      </c>
      <c r="X1151" s="94">
        <f>Table1[[#This Row],[Total Ballots]]/Table1[[#This Row],[Total Population]]</f>
        <v>0.12607662689148691</v>
      </c>
      <c r="Y1151" s="94">
        <f>Table1[[#This Row],[Female Ballots]]/Table1[[#This Row],[Female Voters]]</f>
        <v>0.19293478260869565</v>
      </c>
      <c r="Z1151" s="95">
        <f>Table1[[#This Row],[Male Ballots]]/Table1[[#This Row],[Male Voters]]</f>
        <v>0.18217821782178217</v>
      </c>
      <c r="AA1151" s="94">
        <f>Table1[[#This Row],[Total Ballots]]/Table1[[#This Row],[Total Voters]]</f>
        <v>0.18617363344051446</v>
      </c>
    </row>
    <row r="1152" spans="1:27" s="7" customFormat="1" x14ac:dyDescent="0.35">
      <c r="A1152" s="102" t="s">
        <v>33</v>
      </c>
      <c r="B1152" s="103">
        <v>2024</v>
      </c>
      <c r="C1152" s="17" t="s">
        <v>83</v>
      </c>
      <c r="D1152" s="116"/>
      <c r="E1152" s="117"/>
      <c r="F1152" s="117"/>
      <c r="G1152" s="110" t="s">
        <v>63</v>
      </c>
      <c r="H1152" s="122">
        <v>3419.7460000000001</v>
      </c>
      <c r="I1152" s="122">
        <v>3652.9949999999999</v>
      </c>
      <c r="J1152" s="123">
        <v>7072.741</v>
      </c>
      <c r="K1152">
        <v>2871</v>
      </c>
      <c r="L1152">
        <v>2855</v>
      </c>
      <c r="M1152">
        <v>199</v>
      </c>
      <c r="N1152">
        <v>5925</v>
      </c>
      <c r="O1152">
        <v>579</v>
      </c>
      <c r="P1152">
        <v>543</v>
      </c>
      <c r="Q1152">
        <v>50</v>
      </c>
      <c r="R1152">
        <v>1172</v>
      </c>
      <c r="S1152" s="105">
        <f>Table1[[#This Row],[Female Voters]]/Table1[[#This Row],[Female Population]]</f>
        <v>0.83953603571727253</v>
      </c>
      <c r="T1152" s="94">
        <f>Table1[[#This Row],[Male Voters]]/Table1[[#This Row],[Male Population]]</f>
        <v>0.78155048118051085</v>
      </c>
      <c r="U1152" s="94">
        <f>Table1[[#This Row],[Total Voters]]/Table1[[#This Row],[Total Population]]</f>
        <v>0.83772330981722642</v>
      </c>
      <c r="V1152" s="94">
        <f>Table1[[#This Row],[Female Ballots]]/Table1[[#This Row],[Female Population]]</f>
        <v>0.1693108201603277</v>
      </c>
      <c r="W1152" s="94">
        <f>Table1[[#This Row],[Male Ballots]]/Table1[[#This Row],[Male Population]]</f>
        <v>0.14864515281296581</v>
      </c>
      <c r="X1152" s="94">
        <f>Table1[[#This Row],[Total Ballots]]/Table1[[#This Row],[Total Population]]</f>
        <v>0.16570661925836108</v>
      </c>
      <c r="Y1152" s="94">
        <f>Table1[[#This Row],[Female Ballots]]/Table1[[#This Row],[Female Voters]]</f>
        <v>0.20167189132706373</v>
      </c>
      <c r="Z1152" s="95">
        <f>Table1[[#This Row],[Male Ballots]]/Table1[[#This Row],[Male Voters]]</f>
        <v>0.19019264448336251</v>
      </c>
      <c r="AA1152" s="94">
        <f>Table1[[#This Row],[Total Ballots]]/Table1[[#This Row],[Total Voters]]</f>
        <v>0.19780590717299579</v>
      </c>
    </row>
    <row r="1153" spans="1:27" s="7" customFormat="1" x14ac:dyDescent="0.35">
      <c r="A1153" s="102" t="s">
        <v>33</v>
      </c>
      <c r="B1153" s="103">
        <v>2024</v>
      </c>
      <c r="C1153" s="17" t="s">
        <v>83</v>
      </c>
      <c r="D1153" s="116"/>
      <c r="E1153" s="117"/>
      <c r="F1153" s="117"/>
      <c r="G1153" s="110" t="s">
        <v>64</v>
      </c>
      <c r="H1153" s="122">
        <v>4286.2669999999998</v>
      </c>
      <c r="I1153" s="122">
        <v>4295.683</v>
      </c>
      <c r="J1153" s="123">
        <v>8581.9500000000007</v>
      </c>
      <c r="K1153">
        <v>3485</v>
      </c>
      <c r="L1153">
        <v>3499</v>
      </c>
      <c r="M1153">
        <v>198</v>
      </c>
      <c r="N1153">
        <v>7182</v>
      </c>
      <c r="O1153">
        <v>910</v>
      </c>
      <c r="P1153">
        <v>855</v>
      </c>
      <c r="Q1153">
        <v>58</v>
      </c>
      <c r="R1153">
        <v>1823</v>
      </c>
      <c r="S1153" s="105">
        <f>Table1[[#This Row],[Female Voters]]/Table1[[#This Row],[Female Population]]</f>
        <v>0.81306180879539236</v>
      </c>
      <c r="T1153" s="94">
        <f>Table1[[#This Row],[Male Voters]]/Table1[[#This Row],[Male Population]]</f>
        <v>0.81453868919098549</v>
      </c>
      <c r="U1153" s="94">
        <f>Table1[[#This Row],[Total Voters]]/Table1[[#This Row],[Total Population]]</f>
        <v>0.83687273871322942</v>
      </c>
      <c r="V1153" s="94">
        <f>Table1[[#This Row],[Female Ballots]]/Table1[[#This Row],[Female Population]]</f>
        <v>0.21230595294226889</v>
      </c>
      <c r="W1153" s="94">
        <f>Table1[[#This Row],[Male Ballots]]/Table1[[#This Row],[Male Population]]</f>
        <v>0.19903703322614821</v>
      </c>
      <c r="X1153" s="94">
        <f>Table1[[#This Row],[Total Ballots]]/Table1[[#This Row],[Total Population]]</f>
        <v>0.21242258461072366</v>
      </c>
      <c r="Y1153" s="94">
        <f>Table1[[#This Row],[Female Ballots]]/Table1[[#This Row],[Female Voters]]</f>
        <v>0.26111908177905307</v>
      </c>
      <c r="Z1153" s="95">
        <f>Table1[[#This Row],[Male Ballots]]/Table1[[#This Row],[Male Voters]]</f>
        <v>0.24435553015147185</v>
      </c>
      <c r="AA1153" s="94">
        <f>Table1[[#This Row],[Total Ballots]]/Table1[[#This Row],[Total Voters]]</f>
        <v>0.25382901698691174</v>
      </c>
    </row>
    <row r="1154" spans="1:27" s="7" customFormat="1" x14ac:dyDescent="0.35">
      <c r="A1154" s="102" t="s">
        <v>33</v>
      </c>
      <c r="B1154" s="103">
        <v>2024</v>
      </c>
      <c r="C1154" s="17" t="s">
        <v>83</v>
      </c>
      <c r="D1154" s="116"/>
      <c r="E1154" s="117"/>
      <c r="F1154" s="117"/>
      <c r="G1154" s="110" t="s">
        <v>65</v>
      </c>
      <c r="H1154" s="122">
        <v>3894.8559999999998</v>
      </c>
      <c r="I1154" s="122">
        <v>3706.7579999999998</v>
      </c>
      <c r="J1154" s="123">
        <v>7601.6139999999996</v>
      </c>
      <c r="K1154">
        <v>3242</v>
      </c>
      <c r="L1154">
        <v>3093</v>
      </c>
      <c r="M1154">
        <v>140</v>
      </c>
      <c r="N1154">
        <v>6475</v>
      </c>
      <c r="O1154">
        <v>1104</v>
      </c>
      <c r="P1154">
        <v>981</v>
      </c>
      <c r="Q1154">
        <v>45</v>
      </c>
      <c r="R1154">
        <v>2130</v>
      </c>
      <c r="S1154" s="105">
        <f>Table1[[#This Row],[Female Voters]]/Table1[[#This Row],[Female Population]]</f>
        <v>0.83237993907862062</v>
      </c>
      <c r="T1154" s="94">
        <f>Table1[[#This Row],[Male Voters]]/Table1[[#This Row],[Male Population]]</f>
        <v>0.83442188564778175</v>
      </c>
      <c r="U1154" s="94">
        <f>Table1[[#This Row],[Total Voters]]/Table1[[#This Row],[Total Population]]</f>
        <v>0.85179279032058197</v>
      </c>
      <c r="V1154" s="94">
        <f>Table1[[#This Row],[Female Ballots]]/Table1[[#This Row],[Female Population]]</f>
        <v>0.28345078739753155</v>
      </c>
      <c r="W1154" s="94">
        <f>Table1[[#This Row],[Male Ballots]]/Table1[[#This Row],[Male Population]]</f>
        <v>0.26465175228595988</v>
      </c>
      <c r="X1154" s="94">
        <f>Table1[[#This Row],[Total Ballots]]/Table1[[#This Row],[Total Population]]</f>
        <v>0.28020365148769721</v>
      </c>
      <c r="Y1154" s="94">
        <f>Table1[[#This Row],[Female Ballots]]/Table1[[#This Row],[Female Voters]]</f>
        <v>0.34053053670573719</v>
      </c>
      <c r="Z1154" s="95">
        <f>Table1[[#This Row],[Male Ballots]]/Table1[[#This Row],[Male Voters]]</f>
        <v>0.31716779825412222</v>
      </c>
      <c r="AA1154" s="94">
        <f>Table1[[#This Row],[Total Ballots]]/Table1[[#This Row],[Total Voters]]</f>
        <v>0.32895752895752894</v>
      </c>
    </row>
    <row r="1155" spans="1:27" s="7" customFormat="1" x14ac:dyDescent="0.35">
      <c r="A1155" s="102" t="s">
        <v>33</v>
      </c>
      <c r="B1155" s="103">
        <v>2024</v>
      </c>
      <c r="C1155" s="17" t="s">
        <v>83</v>
      </c>
      <c r="D1155" s="116"/>
      <c r="E1155" s="117"/>
      <c r="F1155" s="117"/>
      <c r="G1155" s="110" t="s">
        <v>66</v>
      </c>
      <c r="H1155" s="122">
        <v>5773.6630000000005</v>
      </c>
      <c r="I1155" s="122">
        <v>4822.8580000000002</v>
      </c>
      <c r="J1155" s="123">
        <v>10596.52</v>
      </c>
      <c r="K1155">
        <v>5010</v>
      </c>
      <c r="L1155">
        <v>4108</v>
      </c>
      <c r="M1155">
        <v>235</v>
      </c>
      <c r="N1155">
        <v>9353</v>
      </c>
      <c r="O1155">
        <v>2470</v>
      </c>
      <c r="P1155">
        <v>1878</v>
      </c>
      <c r="Q1155">
        <v>103</v>
      </c>
      <c r="R1155">
        <v>4451</v>
      </c>
      <c r="S1155" s="105">
        <f>Table1[[#This Row],[Female Voters]]/Table1[[#This Row],[Female Population]]</f>
        <v>0.86773336095300324</v>
      </c>
      <c r="T1155" s="94">
        <f>Table1[[#This Row],[Male Voters]]/Table1[[#This Row],[Male Population]]</f>
        <v>0.85177709980264815</v>
      </c>
      <c r="U1155" s="94">
        <f>Table1[[#This Row],[Total Voters]]/Table1[[#This Row],[Total Population]]</f>
        <v>0.88264826565702703</v>
      </c>
      <c r="V1155" s="94">
        <f>Table1[[#This Row],[Female Ballots]]/Table1[[#This Row],[Female Population]]</f>
        <v>0.42780467096884589</v>
      </c>
      <c r="W1155" s="94">
        <f>Table1[[#This Row],[Male Ballots]]/Table1[[#This Row],[Male Population]]</f>
        <v>0.38939566539176562</v>
      </c>
      <c r="X1155" s="94">
        <f>Table1[[#This Row],[Total Ballots]]/Table1[[#This Row],[Total Population]]</f>
        <v>0.42004356147112448</v>
      </c>
      <c r="Y1155" s="94">
        <f>Table1[[#This Row],[Female Ballots]]/Table1[[#This Row],[Female Voters]]</f>
        <v>0.49301397205588821</v>
      </c>
      <c r="Z1155" s="95">
        <f>Table1[[#This Row],[Male Ballots]]/Table1[[#This Row],[Male Voters]]</f>
        <v>0.45715676728334959</v>
      </c>
      <c r="AA1155" s="94">
        <f>Table1[[#This Row],[Total Ballots]]/Table1[[#This Row],[Total Voters]]</f>
        <v>0.47589008874158023</v>
      </c>
    </row>
    <row r="1156" spans="1:27" s="7" customFormat="1" x14ac:dyDescent="0.35">
      <c r="A1156" s="102" t="s">
        <v>33</v>
      </c>
      <c r="B1156" s="103">
        <v>2024</v>
      </c>
      <c r="C1156" s="17" t="s">
        <v>83</v>
      </c>
      <c r="D1156" s="116"/>
      <c r="E1156" s="117"/>
      <c r="F1156" s="117"/>
      <c r="G1156" s="110" t="s">
        <v>67</v>
      </c>
      <c r="H1156" s="122">
        <v>14902.447</v>
      </c>
      <c r="I1156" s="122">
        <v>13085.031000000001</v>
      </c>
      <c r="J1156" s="123">
        <v>27987.478000000003</v>
      </c>
      <c r="K1156">
        <v>12985</v>
      </c>
      <c r="L1156">
        <v>11248</v>
      </c>
      <c r="M1156">
        <v>373</v>
      </c>
      <c r="N1156">
        <v>24606</v>
      </c>
      <c r="O1156">
        <v>8759</v>
      </c>
      <c r="P1156">
        <v>7375</v>
      </c>
      <c r="Q1156">
        <v>209</v>
      </c>
      <c r="R1156">
        <v>16343</v>
      </c>
      <c r="S1156" s="105">
        <f>Table1[[#This Row],[Female Voters]]/Table1[[#This Row],[Female Population]]</f>
        <v>0.87133341255969576</v>
      </c>
      <c r="T1156" s="94">
        <f>Table1[[#This Row],[Male Voters]]/Table1[[#This Row],[Male Population]]</f>
        <v>0.85960820421441875</v>
      </c>
      <c r="U1156" s="94">
        <f>Table1[[#This Row],[Total Voters]]/Table1[[#This Row],[Total Population]]</f>
        <v>0.87917889564754625</v>
      </c>
      <c r="V1156" s="94">
        <f>Table1[[#This Row],[Female Ballots]]/Table1[[#This Row],[Female Population]]</f>
        <v>0.58775582291955142</v>
      </c>
      <c r="W1156" s="94">
        <f>Table1[[#This Row],[Male Ballots]]/Table1[[#This Row],[Male Population]]</f>
        <v>0.56362113318646323</v>
      </c>
      <c r="X1156" s="94">
        <f>Table1[[#This Row],[Total Ballots]]/Table1[[#This Row],[Total Population]]</f>
        <v>0.58393971761228358</v>
      </c>
      <c r="Y1156" s="94">
        <f>Table1[[#This Row],[Female Ballots]]/Table1[[#This Row],[Female Voters]]</f>
        <v>0.67454755487100504</v>
      </c>
      <c r="Z1156" s="95">
        <f>Table1[[#This Row],[Male Ballots]]/Table1[[#This Row],[Male Voters]]</f>
        <v>0.65567211948790893</v>
      </c>
      <c r="AA1156" s="94">
        <f>Table1[[#This Row],[Total Ballots]]/Table1[[#This Row],[Total Voters]]</f>
        <v>0.66418759652117365</v>
      </c>
    </row>
    <row r="1157" spans="1:27" s="7" customFormat="1" x14ac:dyDescent="0.35">
      <c r="A1157" s="102" t="s">
        <v>51</v>
      </c>
      <c r="B1157" s="103">
        <v>2024</v>
      </c>
      <c r="C1157" s="17" t="s">
        <v>83</v>
      </c>
      <c r="D1157" s="116"/>
      <c r="E1157" s="117"/>
      <c r="F1157" s="117"/>
      <c r="G1157" s="110" t="s">
        <v>79</v>
      </c>
      <c r="H1157" s="122">
        <v>213494.41399999999</v>
      </c>
      <c r="I1157" s="122">
        <v>204752.82699999999</v>
      </c>
      <c r="J1157" s="123">
        <v>418247.26699999999</v>
      </c>
      <c r="K1157">
        <v>168135</v>
      </c>
      <c r="L1157">
        <v>155725</v>
      </c>
      <c r="M1157">
        <v>5600</v>
      </c>
      <c r="N1157">
        <v>329460</v>
      </c>
      <c r="O1157">
        <v>60907</v>
      </c>
      <c r="P1157">
        <v>53301</v>
      </c>
      <c r="Q1157">
        <v>1659</v>
      </c>
      <c r="R1157">
        <v>115867</v>
      </c>
      <c r="S1157" s="105">
        <f>Table1[[#This Row],[Female Voters]]/Table1[[#This Row],[Female Population]]</f>
        <v>0.78753816949983524</v>
      </c>
      <c r="T1157" s="94">
        <f>Table1[[#This Row],[Male Voters]]/Table1[[#This Row],[Male Population]]</f>
        <v>0.76055115956958197</v>
      </c>
      <c r="U1157" s="94">
        <f>Table1[[#This Row],[Total Voters]]/Table1[[#This Row],[Total Population]]</f>
        <v>0.78771584656881932</v>
      </c>
      <c r="V1157" s="94">
        <f>Table1[[#This Row],[Female Ballots]]/Table1[[#This Row],[Female Population]]</f>
        <v>0.28528615273278302</v>
      </c>
      <c r="W1157" s="94">
        <f>Table1[[#This Row],[Male Ballots]]/Table1[[#This Row],[Male Population]]</f>
        <v>0.26031875008006605</v>
      </c>
      <c r="X1157" s="94">
        <f>Table1[[#This Row],[Total Ballots]]/Table1[[#This Row],[Total Population]]</f>
        <v>0.2770299034613895</v>
      </c>
      <c r="Y1157" s="94">
        <f>Table1[[#This Row],[Female Ballots]]/Table1[[#This Row],[Female Voters]]</f>
        <v>0.36225057245665687</v>
      </c>
      <c r="Z1157" s="95">
        <f>Table1[[#This Row],[Male Ballots]]/Table1[[#This Row],[Male Voters]]</f>
        <v>0.34227644886819714</v>
      </c>
      <c r="AA1157" s="94">
        <f>Table1[[#This Row],[Total Ballots]]/Table1[[#This Row],[Total Voters]]</f>
        <v>0.35168761002853155</v>
      </c>
    </row>
    <row r="1158" spans="1:27" s="7" customFormat="1" x14ac:dyDescent="0.35">
      <c r="A1158" s="102" t="s">
        <v>51</v>
      </c>
      <c r="B1158" s="103">
        <v>2024</v>
      </c>
      <c r="C1158" s="17" t="s">
        <v>83</v>
      </c>
      <c r="D1158" s="116"/>
      <c r="E1158" s="117"/>
      <c r="F1158" s="117"/>
      <c r="G1158" s="110" t="s">
        <v>62</v>
      </c>
      <c r="H1158" s="122">
        <v>22394.143</v>
      </c>
      <c r="I1158" s="122">
        <v>22285.873000000003</v>
      </c>
      <c r="J1158" s="123">
        <v>44680.017</v>
      </c>
      <c r="K1158">
        <v>14918</v>
      </c>
      <c r="L1158">
        <v>15079</v>
      </c>
      <c r="M1158">
        <v>1003</v>
      </c>
      <c r="N1158">
        <v>31000</v>
      </c>
      <c r="O1158">
        <v>2431</v>
      </c>
      <c r="P1158">
        <v>2345</v>
      </c>
      <c r="Q1158">
        <v>227</v>
      </c>
      <c r="R1158">
        <v>5003</v>
      </c>
      <c r="S1158" s="105">
        <f>Table1[[#This Row],[Female Voters]]/Table1[[#This Row],[Female Population]]</f>
        <v>0.66615632489262933</v>
      </c>
      <c r="T1158" s="94">
        <f>Table1[[#This Row],[Male Voters]]/Table1[[#This Row],[Male Population]]</f>
        <v>0.67661697614448391</v>
      </c>
      <c r="U1158" s="94">
        <f>Table1[[#This Row],[Total Voters]]/Table1[[#This Row],[Total Population]]</f>
        <v>0.6938224754927913</v>
      </c>
      <c r="V1158" s="94">
        <f>Table1[[#This Row],[Female Ballots]]/Table1[[#This Row],[Female Population]]</f>
        <v>0.10855516998350863</v>
      </c>
      <c r="W1158" s="94">
        <f>Table1[[#This Row],[Male Ballots]]/Table1[[#This Row],[Male Population]]</f>
        <v>0.10522360959339576</v>
      </c>
      <c r="X1158" s="94">
        <f>Table1[[#This Row],[Total Ballots]]/Table1[[#This Row],[Total Population]]</f>
        <v>0.11197399499646564</v>
      </c>
      <c r="Y1158" s="94">
        <f>Table1[[#This Row],[Female Ballots]]/Table1[[#This Row],[Female Voters]]</f>
        <v>0.16295750100549672</v>
      </c>
      <c r="Z1158" s="95">
        <f>Table1[[#This Row],[Male Ballots]]/Table1[[#This Row],[Male Voters]]</f>
        <v>0.15551429139863387</v>
      </c>
      <c r="AA1158" s="94">
        <f>Table1[[#This Row],[Total Ballots]]/Table1[[#This Row],[Total Voters]]</f>
        <v>0.16138709677419355</v>
      </c>
    </row>
    <row r="1159" spans="1:27" s="7" customFormat="1" x14ac:dyDescent="0.35">
      <c r="A1159" s="102" t="s">
        <v>51</v>
      </c>
      <c r="B1159" s="103">
        <v>2024</v>
      </c>
      <c r="C1159" s="17" t="s">
        <v>83</v>
      </c>
      <c r="D1159" s="116"/>
      <c r="E1159" s="117"/>
      <c r="F1159" s="117"/>
      <c r="G1159" s="110" t="s">
        <v>63</v>
      </c>
      <c r="H1159" s="122">
        <v>34196.25</v>
      </c>
      <c r="I1159" s="122">
        <v>35456.28</v>
      </c>
      <c r="J1159" s="123">
        <v>69652.53</v>
      </c>
      <c r="K1159">
        <v>26278</v>
      </c>
      <c r="L1159">
        <v>25682</v>
      </c>
      <c r="M1159">
        <v>1285</v>
      </c>
      <c r="N1159">
        <v>53245</v>
      </c>
      <c r="O1159">
        <v>4569</v>
      </c>
      <c r="P1159">
        <v>4077</v>
      </c>
      <c r="Q1159">
        <v>306</v>
      </c>
      <c r="R1159">
        <v>8952</v>
      </c>
      <c r="S1159" s="105">
        <f>Table1[[#This Row],[Female Voters]]/Table1[[#This Row],[Female Population]]</f>
        <v>0.76844683262053592</v>
      </c>
      <c r="T1159" s="94">
        <f>Table1[[#This Row],[Male Voters]]/Table1[[#This Row],[Male Population]]</f>
        <v>0.72432866617704961</v>
      </c>
      <c r="U1159" s="94">
        <f>Table1[[#This Row],[Total Voters]]/Table1[[#This Row],[Total Population]]</f>
        <v>0.76443741526689701</v>
      </c>
      <c r="V1159" s="94">
        <f>Table1[[#This Row],[Female Ballots]]/Table1[[#This Row],[Female Population]]</f>
        <v>0.13361114157254084</v>
      </c>
      <c r="W1159" s="94">
        <f>Table1[[#This Row],[Male Ballots]]/Table1[[#This Row],[Male Population]]</f>
        <v>0.11498668219000978</v>
      </c>
      <c r="X1159" s="94">
        <f>Table1[[#This Row],[Total Ballots]]/Table1[[#This Row],[Total Population]]</f>
        <v>0.12852368750998708</v>
      </c>
      <c r="Y1159" s="94">
        <f>Table1[[#This Row],[Female Ballots]]/Table1[[#This Row],[Female Voters]]</f>
        <v>0.1738716797320953</v>
      </c>
      <c r="Z1159" s="95">
        <f>Table1[[#This Row],[Male Ballots]]/Table1[[#This Row],[Male Voters]]</f>
        <v>0.15874931858889493</v>
      </c>
      <c r="AA1159" s="94">
        <f>Table1[[#This Row],[Total Ballots]]/Table1[[#This Row],[Total Voters]]</f>
        <v>0.16812846276645693</v>
      </c>
    </row>
    <row r="1160" spans="1:27" s="7" customFormat="1" x14ac:dyDescent="0.35">
      <c r="A1160" s="102" t="s">
        <v>51</v>
      </c>
      <c r="B1160" s="103">
        <v>2024</v>
      </c>
      <c r="C1160" s="17" t="s">
        <v>83</v>
      </c>
      <c r="D1160" s="116"/>
      <c r="E1160" s="117"/>
      <c r="F1160" s="117"/>
      <c r="G1160" s="110" t="s">
        <v>64</v>
      </c>
      <c r="H1160" s="122">
        <v>37347.009999999995</v>
      </c>
      <c r="I1160" s="122">
        <v>37455.279999999999</v>
      </c>
      <c r="J1160" s="123">
        <v>74802.299999999988</v>
      </c>
      <c r="K1160">
        <v>28191</v>
      </c>
      <c r="L1160">
        <v>26741</v>
      </c>
      <c r="M1160">
        <v>994</v>
      </c>
      <c r="N1160">
        <v>55926</v>
      </c>
      <c r="O1160">
        <v>6478</v>
      </c>
      <c r="P1160">
        <v>5966</v>
      </c>
      <c r="Q1160">
        <v>233</v>
      </c>
      <c r="R1160">
        <v>12677</v>
      </c>
      <c r="S1160" s="105">
        <f>Table1[[#This Row],[Female Voters]]/Table1[[#This Row],[Female Population]]</f>
        <v>0.75483954404917564</v>
      </c>
      <c r="T1160" s="94">
        <f>Table1[[#This Row],[Male Voters]]/Table1[[#This Row],[Male Population]]</f>
        <v>0.71394473622944488</v>
      </c>
      <c r="U1160" s="94">
        <f>Table1[[#This Row],[Total Voters]]/Table1[[#This Row],[Total Population]]</f>
        <v>0.74765080752864566</v>
      </c>
      <c r="V1160" s="94">
        <f>Table1[[#This Row],[Female Ballots]]/Table1[[#This Row],[Female Population]]</f>
        <v>0.17345431401335745</v>
      </c>
      <c r="W1160" s="94">
        <f>Table1[[#This Row],[Male Ballots]]/Table1[[#This Row],[Male Population]]</f>
        <v>0.15928328395889713</v>
      </c>
      <c r="X1160" s="94">
        <f>Table1[[#This Row],[Total Ballots]]/Table1[[#This Row],[Total Population]]</f>
        <v>0.16947339854523191</v>
      </c>
      <c r="Y1160" s="94">
        <f>Table1[[#This Row],[Female Ballots]]/Table1[[#This Row],[Female Voters]]</f>
        <v>0.22978964917881595</v>
      </c>
      <c r="Z1160" s="95">
        <f>Table1[[#This Row],[Male Ballots]]/Table1[[#This Row],[Male Voters]]</f>
        <v>0.22310310010844769</v>
      </c>
      <c r="AA1160" s="94">
        <f>Table1[[#This Row],[Total Ballots]]/Table1[[#This Row],[Total Voters]]</f>
        <v>0.22667453420591496</v>
      </c>
    </row>
    <row r="1161" spans="1:27" s="7" customFormat="1" x14ac:dyDescent="0.35">
      <c r="A1161" s="106" t="s">
        <v>51</v>
      </c>
      <c r="B1161" s="103">
        <v>2024</v>
      </c>
      <c r="C1161" s="17" t="s">
        <v>83</v>
      </c>
      <c r="D1161" s="116"/>
      <c r="E1161" s="117"/>
      <c r="F1161" s="117"/>
      <c r="G1161" s="110" t="s">
        <v>65</v>
      </c>
      <c r="H1161" s="122">
        <v>34766.61</v>
      </c>
      <c r="I1161" s="122">
        <v>34541.22</v>
      </c>
      <c r="J1161" s="123">
        <v>69307.839999999997</v>
      </c>
      <c r="K1161">
        <v>26886</v>
      </c>
      <c r="L1161">
        <v>25417</v>
      </c>
      <c r="M1161">
        <v>730</v>
      </c>
      <c r="N1161">
        <v>53033</v>
      </c>
      <c r="O1161">
        <v>7977</v>
      </c>
      <c r="P1161">
        <v>7350</v>
      </c>
      <c r="Q1161">
        <v>186</v>
      </c>
      <c r="R1161">
        <v>15513</v>
      </c>
      <c r="S1161" s="105">
        <f>Table1[[#This Row],[Female Voters]]/Table1[[#This Row],[Female Population]]</f>
        <v>0.77332820197310004</v>
      </c>
      <c r="T1161" s="94">
        <f>Table1[[#This Row],[Male Voters]]/Table1[[#This Row],[Male Population]]</f>
        <v>0.73584546232009174</v>
      </c>
      <c r="U1161" s="94">
        <f>Table1[[#This Row],[Total Voters]]/Table1[[#This Row],[Total Population]]</f>
        <v>0.76518038940471966</v>
      </c>
      <c r="V1161" s="94">
        <f>Table1[[#This Row],[Female Ballots]]/Table1[[#This Row],[Female Population]]</f>
        <v>0.22944428576729223</v>
      </c>
      <c r="W1161" s="94">
        <f>Table1[[#This Row],[Male Ballots]]/Table1[[#This Row],[Male Population]]</f>
        <v>0.21278924137595603</v>
      </c>
      <c r="X1161" s="94">
        <f>Table1[[#This Row],[Total Ballots]]/Table1[[#This Row],[Total Population]]</f>
        <v>0.22382749195473414</v>
      </c>
      <c r="Y1161" s="94">
        <f>Table1[[#This Row],[Female Ballots]]/Table1[[#This Row],[Female Voters]]</f>
        <v>0.29669716581120287</v>
      </c>
      <c r="Z1161" s="95">
        <f>Table1[[#This Row],[Male Ballots]]/Table1[[#This Row],[Male Voters]]</f>
        <v>0.28917653538969978</v>
      </c>
      <c r="AA1161" s="94">
        <f>Table1[[#This Row],[Total Ballots]]/Table1[[#This Row],[Total Voters]]</f>
        <v>0.29251598061584294</v>
      </c>
    </row>
    <row r="1162" spans="1:27" s="7" customFormat="1" x14ac:dyDescent="0.35">
      <c r="A1162" s="102" t="s">
        <v>51</v>
      </c>
      <c r="B1162" s="103">
        <v>2024</v>
      </c>
      <c r="C1162" s="17" t="s">
        <v>83</v>
      </c>
      <c r="D1162" s="116"/>
      <c r="E1162" s="117"/>
      <c r="F1162" s="117"/>
      <c r="G1162" s="110" t="s">
        <v>66</v>
      </c>
      <c r="H1162" s="122">
        <v>32594.68</v>
      </c>
      <c r="I1162" s="122">
        <v>31141.480000000003</v>
      </c>
      <c r="J1162" s="123">
        <v>63736.17</v>
      </c>
      <c r="K1162">
        <v>26926</v>
      </c>
      <c r="L1162">
        <v>25152</v>
      </c>
      <c r="M1162">
        <v>728</v>
      </c>
      <c r="N1162">
        <v>52806</v>
      </c>
      <c r="O1162">
        <v>11615</v>
      </c>
      <c r="P1162">
        <v>10249</v>
      </c>
      <c r="Q1162">
        <v>276</v>
      </c>
      <c r="R1162">
        <v>22140</v>
      </c>
      <c r="S1162" s="105">
        <f>Table1[[#This Row],[Female Voters]]/Table1[[#This Row],[Female Population]]</f>
        <v>0.82608572932760804</v>
      </c>
      <c r="T1162" s="94">
        <f>Table1[[#This Row],[Male Voters]]/Table1[[#This Row],[Male Population]]</f>
        <v>0.80766874278293765</v>
      </c>
      <c r="U1162" s="94">
        <f>Table1[[#This Row],[Total Voters]]/Table1[[#This Row],[Total Population]]</f>
        <v>0.8285091495143182</v>
      </c>
      <c r="V1162" s="94">
        <f>Table1[[#This Row],[Female Ballots]]/Table1[[#This Row],[Female Population]]</f>
        <v>0.35634649580851846</v>
      </c>
      <c r="W1162" s="94">
        <f>Table1[[#This Row],[Male Ballots]]/Table1[[#This Row],[Male Population]]</f>
        <v>0.32911088361889029</v>
      </c>
      <c r="X1162" s="94">
        <f>Table1[[#This Row],[Total Ballots]]/Table1[[#This Row],[Total Population]]</f>
        <v>0.34736947638993682</v>
      </c>
      <c r="Y1162" s="94">
        <f>Table1[[#This Row],[Female Ballots]]/Table1[[#This Row],[Female Voters]]</f>
        <v>0.43136745153383349</v>
      </c>
      <c r="Z1162" s="95">
        <f>Table1[[#This Row],[Male Ballots]]/Table1[[#This Row],[Male Voters]]</f>
        <v>0.40748250636132316</v>
      </c>
      <c r="AA1162" s="94">
        <f>Table1[[#This Row],[Total Ballots]]/Table1[[#This Row],[Total Voters]]</f>
        <v>0.41927053743892739</v>
      </c>
    </row>
    <row r="1163" spans="1:27" s="7" customFormat="1" x14ac:dyDescent="0.35">
      <c r="A1163" s="102" t="s">
        <v>51</v>
      </c>
      <c r="B1163" s="103">
        <v>2024</v>
      </c>
      <c r="C1163" s="17" t="s">
        <v>83</v>
      </c>
      <c r="D1163" s="116"/>
      <c r="E1163" s="117"/>
      <c r="F1163" s="117"/>
      <c r="G1163" s="110" t="s">
        <v>67</v>
      </c>
      <c r="H1163" s="122">
        <v>52195.721000000005</v>
      </c>
      <c r="I1163" s="122">
        <v>43872.694000000003</v>
      </c>
      <c r="J1163" s="123">
        <v>96068.41</v>
      </c>
      <c r="K1163">
        <v>44936</v>
      </c>
      <c r="L1163">
        <v>37654</v>
      </c>
      <c r="M1163">
        <v>860</v>
      </c>
      <c r="N1163">
        <v>83450</v>
      </c>
      <c r="O1163">
        <v>27837</v>
      </c>
      <c r="P1163">
        <v>23314</v>
      </c>
      <c r="Q1163">
        <v>431</v>
      </c>
      <c r="R1163">
        <v>51582</v>
      </c>
      <c r="S1163" s="105">
        <f>Table1[[#This Row],[Female Voters]]/Table1[[#This Row],[Female Population]]</f>
        <v>0.8609134836934238</v>
      </c>
      <c r="T1163" s="94">
        <f>Table1[[#This Row],[Male Voters]]/Table1[[#This Row],[Male Population]]</f>
        <v>0.85825593477346063</v>
      </c>
      <c r="U1163" s="94">
        <f>Table1[[#This Row],[Total Voters]]/Table1[[#This Row],[Total Population]]</f>
        <v>0.86865182842101785</v>
      </c>
      <c r="V1163" s="94">
        <f>Table1[[#This Row],[Female Ballots]]/Table1[[#This Row],[Female Population]]</f>
        <v>0.53331957997093282</v>
      </c>
      <c r="W1163" s="94">
        <f>Table1[[#This Row],[Male Ballots]]/Table1[[#This Row],[Male Population]]</f>
        <v>0.53140114896978974</v>
      </c>
      <c r="X1163" s="94">
        <f>Table1[[#This Row],[Total Ballots]]/Table1[[#This Row],[Total Population]]</f>
        <v>0.53692988152921439</v>
      </c>
      <c r="Y1163" s="94">
        <f>Table1[[#This Row],[Female Ballots]]/Table1[[#This Row],[Female Voters]]</f>
        <v>0.61948103970090795</v>
      </c>
      <c r="Z1163" s="95">
        <f>Table1[[#This Row],[Male Ballots]]/Table1[[#This Row],[Male Voters]]</f>
        <v>0.61916396664365003</v>
      </c>
      <c r="AA1163" s="94">
        <f>Table1[[#This Row],[Total Ballots]]/Table1[[#This Row],[Total Voters]]</f>
        <v>0.61811863391252242</v>
      </c>
    </row>
    <row r="1164" spans="1:27" s="7" customFormat="1" x14ac:dyDescent="0.35">
      <c r="A1164" s="102" t="s">
        <v>25</v>
      </c>
      <c r="B1164" s="103">
        <v>2024</v>
      </c>
      <c r="C1164" s="17" t="s">
        <v>83</v>
      </c>
      <c r="D1164" s="116"/>
      <c r="E1164" s="117"/>
      <c r="F1164" s="117"/>
      <c r="G1164" s="110" t="s">
        <v>79</v>
      </c>
      <c r="H1164" s="122">
        <v>1710.9441500000003</v>
      </c>
      <c r="I1164" s="122">
        <v>1615.4782</v>
      </c>
      <c r="J1164" s="123">
        <v>3326.4223099999999</v>
      </c>
      <c r="K1164">
        <v>1435</v>
      </c>
      <c r="L1164">
        <v>1335</v>
      </c>
      <c r="M1164">
        <v>38</v>
      </c>
      <c r="N1164">
        <v>2808</v>
      </c>
      <c r="O1164">
        <v>789</v>
      </c>
      <c r="P1164">
        <v>692</v>
      </c>
      <c r="Q1164">
        <v>17</v>
      </c>
      <c r="R1164">
        <v>1498</v>
      </c>
      <c r="S1164" s="105">
        <f>Table1[[#This Row],[Female Voters]]/Table1[[#This Row],[Female Population]]</f>
        <v>0.83871820129254349</v>
      </c>
      <c r="T1164" s="94">
        <f>Table1[[#This Row],[Male Voters]]/Table1[[#This Row],[Male Population]]</f>
        <v>0.82638069644022427</v>
      </c>
      <c r="U1164" s="94">
        <f>Table1[[#This Row],[Total Voters]]/Table1[[#This Row],[Total Population]]</f>
        <v>0.84415018248239204</v>
      </c>
      <c r="V1164" s="94">
        <f>Table1[[#This Row],[Female Ballots]]/Table1[[#This Row],[Female Population]]</f>
        <v>0.46114889255736363</v>
      </c>
      <c r="W1164" s="94">
        <f>Table1[[#This Row],[Male Ballots]]/Table1[[#This Row],[Male Population]]</f>
        <v>0.42835613628212377</v>
      </c>
      <c r="X1164" s="94">
        <f>Table1[[#This Row],[Total Ballots]]/Table1[[#This Row],[Total Population]]</f>
        <v>0.4503336799710197</v>
      </c>
      <c r="Y1164" s="94">
        <f>Table1[[#This Row],[Female Ballots]]/Table1[[#This Row],[Female Voters]]</f>
        <v>0.54982578397212545</v>
      </c>
      <c r="Z1164" s="95">
        <f>Table1[[#This Row],[Male Ballots]]/Table1[[#This Row],[Male Voters]]</f>
        <v>0.51835205992509359</v>
      </c>
      <c r="AA1164" s="94">
        <f>Table1[[#This Row],[Total Ballots]]/Table1[[#This Row],[Total Voters]]</f>
        <v>0.5334757834757835</v>
      </c>
    </row>
    <row r="1165" spans="1:27" s="7" customFormat="1" x14ac:dyDescent="0.35">
      <c r="A1165" s="102" t="s">
        <v>25</v>
      </c>
      <c r="B1165" s="103">
        <v>2024</v>
      </c>
      <c r="C1165" s="17" t="s">
        <v>83</v>
      </c>
      <c r="D1165" s="116"/>
      <c r="E1165" s="117"/>
      <c r="F1165" s="117"/>
      <c r="G1165" s="110" t="s">
        <v>62</v>
      </c>
      <c r="H1165" s="122">
        <v>132.36977000000002</v>
      </c>
      <c r="I1165" s="122">
        <v>132.37544</v>
      </c>
      <c r="J1165" s="123">
        <v>264.74520999999999</v>
      </c>
      <c r="K1165">
        <v>84</v>
      </c>
      <c r="L1165">
        <v>91</v>
      </c>
      <c r="M1165">
        <v>4</v>
      </c>
      <c r="N1165">
        <v>179</v>
      </c>
      <c r="O1165">
        <v>25</v>
      </c>
      <c r="P1165">
        <v>20</v>
      </c>
      <c r="Q1165">
        <v>1</v>
      </c>
      <c r="R1165">
        <v>46</v>
      </c>
      <c r="S1165" s="105">
        <f>Table1[[#This Row],[Female Voters]]/Table1[[#This Row],[Female Population]]</f>
        <v>0.63458597835442332</v>
      </c>
      <c r="T1165" s="94">
        <f>Table1[[#This Row],[Male Voters]]/Table1[[#This Row],[Male Population]]</f>
        <v>0.68743869708761685</v>
      </c>
      <c r="U1165" s="94">
        <f>Table1[[#This Row],[Total Voters]]/Table1[[#This Row],[Total Population]]</f>
        <v>0.67612177005959806</v>
      </c>
      <c r="V1165" s="94">
        <f>Table1[[#This Row],[Female Ballots]]/Table1[[#This Row],[Female Population]]</f>
        <v>0.18886487451024503</v>
      </c>
      <c r="W1165" s="94">
        <f>Table1[[#This Row],[Male Ballots]]/Table1[[#This Row],[Male Population]]</f>
        <v>0.15108542793134436</v>
      </c>
      <c r="X1165" s="94">
        <f>Table1[[#This Row],[Total Ballots]]/Table1[[#This Row],[Total Population]]</f>
        <v>0.17375196325553918</v>
      </c>
      <c r="Y1165" s="94">
        <f>Table1[[#This Row],[Female Ballots]]/Table1[[#This Row],[Female Voters]]</f>
        <v>0.29761904761904762</v>
      </c>
      <c r="Z1165" s="95">
        <f>Table1[[#This Row],[Male Ballots]]/Table1[[#This Row],[Male Voters]]</f>
        <v>0.21978021978021978</v>
      </c>
      <c r="AA1165" s="94">
        <f>Table1[[#This Row],[Total Ballots]]/Table1[[#This Row],[Total Voters]]</f>
        <v>0.25698324022346369</v>
      </c>
    </row>
    <row r="1166" spans="1:27" s="7" customFormat="1" x14ac:dyDescent="0.35">
      <c r="A1166" s="102" t="s">
        <v>25</v>
      </c>
      <c r="B1166" s="103">
        <v>2024</v>
      </c>
      <c r="C1166" s="17" t="s">
        <v>83</v>
      </c>
      <c r="D1166" s="116"/>
      <c r="E1166" s="117"/>
      <c r="F1166" s="117"/>
      <c r="G1166" s="110" t="s">
        <v>63</v>
      </c>
      <c r="H1166" s="122">
        <v>176.72106000000002</v>
      </c>
      <c r="I1166" s="122">
        <v>173.27921000000001</v>
      </c>
      <c r="J1166" s="123">
        <v>350.00020000000001</v>
      </c>
      <c r="K1166">
        <v>154</v>
      </c>
      <c r="L1166">
        <v>145</v>
      </c>
      <c r="M1166">
        <v>6</v>
      </c>
      <c r="N1166">
        <v>305</v>
      </c>
      <c r="O1166">
        <v>46</v>
      </c>
      <c r="P1166">
        <v>44</v>
      </c>
      <c r="Q1166">
        <v>1</v>
      </c>
      <c r="R1166">
        <v>91</v>
      </c>
      <c r="S1166" s="105">
        <f>Table1[[#This Row],[Female Voters]]/Table1[[#This Row],[Female Population]]</f>
        <v>0.87142981147804333</v>
      </c>
      <c r="T1166" s="94">
        <f>Table1[[#This Row],[Male Voters]]/Table1[[#This Row],[Male Population]]</f>
        <v>0.83679975226110503</v>
      </c>
      <c r="U1166" s="94">
        <f>Table1[[#This Row],[Total Voters]]/Table1[[#This Row],[Total Population]]</f>
        <v>0.87142807346967233</v>
      </c>
      <c r="V1166" s="94">
        <f>Table1[[#This Row],[Female Ballots]]/Table1[[#This Row],[Female Population]]</f>
        <v>0.26029721641551945</v>
      </c>
      <c r="W1166" s="94">
        <f>Table1[[#This Row],[Male Ballots]]/Table1[[#This Row],[Male Population]]</f>
        <v>0.25392544206543877</v>
      </c>
      <c r="X1166" s="94">
        <f>Table1[[#This Row],[Total Ballots]]/Table1[[#This Row],[Total Population]]</f>
        <v>0.25999985142865634</v>
      </c>
      <c r="Y1166" s="94">
        <f>Table1[[#This Row],[Female Ballots]]/Table1[[#This Row],[Female Voters]]</f>
        <v>0.29870129870129869</v>
      </c>
      <c r="Z1166" s="95">
        <f>Table1[[#This Row],[Male Ballots]]/Table1[[#This Row],[Male Voters]]</f>
        <v>0.30344827586206896</v>
      </c>
      <c r="AA1166" s="94">
        <f>Table1[[#This Row],[Total Ballots]]/Table1[[#This Row],[Total Voters]]</f>
        <v>0.29836065573770493</v>
      </c>
    </row>
    <row r="1167" spans="1:27" s="7" customFormat="1" x14ac:dyDescent="0.35">
      <c r="A1167" s="102" t="s">
        <v>25</v>
      </c>
      <c r="B1167" s="103">
        <v>2024</v>
      </c>
      <c r="C1167" s="17" t="s">
        <v>83</v>
      </c>
      <c r="D1167" s="116"/>
      <c r="E1167" s="117"/>
      <c r="F1167" s="117"/>
      <c r="G1167" s="110" t="s">
        <v>64</v>
      </c>
      <c r="H1167" s="122">
        <v>216.7671</v>
      </c>
      <c r="I1167" s="122">
        <v>208.79043000000001</v>
      </c>
      <c r="J1167" s="123">
        <v>425.55759999999998</v>
      </c>
      <c r="K1167">
        <v>178</v>
      </c>
      <c r="L1167">
        <v>154</v>
      </c>
      <c r="M1167">
        <v>5</v>
      </c>
      <c r="N1167">
        <v>337</v>
      </c>
      <c r="O1167">
        <v>72</v>
      </c>
      <c r="P1167">
        <v>54</v>
      </c>
      <c r="Q1167">
        <v>1</v>
      </c>
      <c r="R1167">
        <v>127</v>
      </c>
      <c r="S1167" s="105">
        <f>Table1[[#This Row],[Female Voters]]/Table1[[#This Row],[Female Population]]</f>
        <v>0.82115782330436682</v>
      </c>
      <c r="T1167" s="94">
        <f>Table1[[#This Row],[Male Voters]]/Table1[[#This Row],[Male Population]]</f>
        <v>0.73758169854815658</v>
      </c>
      <c r="U1167" s="94">
        <f>Table1[[#This Row],[Total Voters]]/Table1[[#This Row],[Total Population]]</f>
        <v>0.79190220078316076</v>
      </c>
      <c r="V1167" s="94">
        <f>Table1[[#This Row],[Female Ballots]]/Table1[[#This Row],[Female Population]]</f>
        <v>0.332153726280418</v>
      </c>
      <c r="W1167" s="94">
        <f>Table1[[#This Row],[Male Ballots]]/Table1[[#This Row],[Male Population]]</f>
        <v>0.2586325436467562</v>
      </c>
      <c r="X1167" s="94">
        <f>Table1[[#This Row],[Total Ballots]]/Table1[[#This Row],[Total Population]]</f>
        <v>0.29843198664528608</v>
      </c>
      <c r="Y1167" s="94">
        <f>Table1[[#This Row],[Female Ballots]]/Table1[[#This Row],[Female Voters]]</f>
        <v>0.4044943820224719</v>
      </c>
      <c r="Z1167" s="95">
        <f>Table1[[#This Row],[Male Ballots]]/Table1[[#This Row],[Male Voters]]</f>
        <v>0.35064935064935066</v>
      </c>
      <c r="AA1167" s="94">
        <f>Table1[[#This Row],[Total Ballots]]/Table1[[#This Row],[Total Voters]]</f>
        <v>0.37685459940652821</v>
      </c>
    </row>
    <row r="1168" spans="1:27" s="7" customFormat="1" x14ac:dyDescent="0.35">
      <c r="A1168" s="102" t="s">
        <v>25</v>
      </c>
      <c r="B1168" s="103">
        <v>2024</v>
      </c>
      <c r="C1168" s="17" t="s">
        <v>83</v>
      </c>
      <c r="D1168" s="116"/>
      <c r="E1168" s="117"/>
      <c r="F1168" s="117"/>
      <c r="G1168" s="110" t="s">
        <v>65</v>
      </c>
      <c r="H1168" s="122">
        <v>202.26323000000002</v>
      </c>
      <c r="I1168" s="122">
        <v>213.84595000000002</v>
      </c>
      <c r="J1168" s="123">
        <v>416.10919999999999</v>
      </c>
      <c r="K1168">
        <v>169</v>
      </c>
      <c r="L1168">
        <v>168</v>
      </c>
      <c r="M1168">
        <v>1</v>
      </c>
      <c r="N1168">
        <v>338</v>
      </c>
      <c r="O1168">
        <v>78</v>
      </c>
      <c r="P1168">
        <v>69</v>
      </c>
      <c r="Q1168">
        <v>1</v>
      </c>
      <c r="R1168">
        <v>148</v>
      </c>
      <c r="S1168" s="105">
        <f>Table1[[#This Row],[Female Voters]]/Table1[[#This Row],[Female Population]]</f>
        <v>0.83554484915523197</v>
      </c>
      <c r="T1168" s="94">
        <f>Table1[[#This Row],[Male Voters]]/Table1[[#This Row],[Male Population]]</f>
        <v>0.78561225966636261</v>
      </c>
      <c r="U1168" s="94">
        <f>Table1[[#This Row],[Total Voters]]/Table1[[#This Row],[Total Population]]</f>
        <v>0.81228677472163557</v>
      </c>
      <c r="V1168" s="94">
        <f>Table1[[#This Row],[Female Ballots]]/Table1[[#This Row],[Female Population]]</f>
        <v>0.38563608422549167</v>
      </c>
      <c r="W1168" s="94">
        <f>Table1[[#This Row],[Male Ballots]]/Table1[[#This Row],[Male Population]]</f>
        <v>0.32266217807725606</v>
      </c>
      <c r="X1168" s="94">
        <f>Table1[[#This Row],[Total Ballots]]/Table1[[#This Row],[Total Population]]</f>
        <v>0.355675865854444</v>
      </c>
      <c r="Y1168" s="94">
        <f>Table1[[#This Row],[Female Ballots]]/Table1[[#This Row],[Female Voters]]</f>
        <v>0.46153846153846156</v>
      </c>
      <c r="Z1168" s="95">
        <f>Table1[[#This Row],[Male Ballots]]/Table1[[#This Row],[Male Voters]]</f>
        <v>0.4107142857142857</v>
      </c>
      <c r="AA1168" s="94">
        <f>Table1[[#This Row],[Total Ballots]]/Table1[[#This Row],[Total Voters]]</f>
        <v>0.43786982248520712</v>
      </c>
    </row>
    <row r="1169" spans="1:27" s="7" customFormat="1" x14ac:dyDescent="0.35">
      <c r="A1169" s="102" t="s">
        <v>25</v>
      </c>
      <c r="B1169" s="103">
        <v>2024</v>
      </c>
      <c r="C1169" s="17" t="s">
        <v>83</v>
      </c>
      <c r="D1169" s="116"/>
      <c r="E1169" s="117"/>
      <c r="F1169" s="117"/>
      <c r="G1169" s="110" t="s">
        <v>66</v>
      </c>
      <c r="H1169" s="122">
        <v>325.09130000000005</v>
      </c>
      <c r="I1169" s="122">
        <v>297.01589999999999</v>
      </c>
      <c r="J1169" s="123">
        <v>622.10709999999995</v>
      </c>
      <c r="K1169">
        <v>278</v>
      </c>
      <c r="L1169">
        <v>251</v>
      </c>
      <c r="M1169">
        <v>9</v>
      </c>
      <c r="N1169">
        <v>538</v>
      </c>
      <c r="O1169">
        <v>159</v>
      </c>
      <c r="P1169">
        <v>138</v>
      </c>
      <c r="Q1169">
        <v>2</v>
      </c>
      <c r="R1169">
        <v>299</v>
      </c>
      <c r="S1169" s="105">
        <f>Table1[[#This Row],[Female Voters]]/Table1[[#This Row],[Female Population]]</f>
        <v>0.85514438559260109</v>
      </c>
      <c r="T1169" s="94">
        <f>Table1[[#This Row],[Male Voters]]/Table1[[#This Row],[Male Population]]</f>
        <v>0.84507260385723459</v>
      </c>
      <c r="U1169" s="94">
        <f>Table1[[#This Row],[Total Voters]]/Table1[[#This Row],[Total Population]]</f>
        <v>0.86480286111507176</v>
      </c>
      <c r="V1169" s="94">
        <f>Table1[[#This Row],[Female Ballots]]/Table1[[#This Row],[Female Population]]</f>
        <v>0.48909337161591215</v>
      </c>
      <c r="W1169" s="94">
        <f>Table1[[#This Row],[Male Ballots]]/Table1[[#This Row],[Male Population]]</f>
        <v>0.46462159096533218</v>
      </c>
      <c r="X1169" s="94">
        <f>Table1[[#This Row],[Total Ballots]]/Table1[[#This Row],[Total Population]]</f>
        <v>0.48062463842640601</v>
      </c>
      <c r="Y1169" s="94">
        <f>Table1[[#This Row],[Female Ballots]]/Table1[[#This Row],[Female Voters]]</f>
        <v>0.57194244604316546</v>
      </c>
      <c r="Z1169" s="95">
        <f>Table1[[#This Row],[Male Ballots]]/Table1[[#This Row],[Male Voters]]</f>
        <v>0.54980079681274896</v>
      </c>
      <c r="AA1169" s="94">
        <f>Table1[[#This Row],[Total Ballots]]/Table1[[#This Row],[Total Voters]]</f>
        <v>0.55576208178438657</v>
      </c>
    </row>
    <row r="1170" spans="1:27" s="7" customFormat="1" x14ac:dyDescent="0.35">
      <c r="A1170" s="102" t="s">
        <v>25</v>
      </c>
      <c r="B1170" s="103">
        <v>2024</v>
      </c>
      <c r="C1170" s="17" t="s">
        <v>83</v>
      </c>
      <c r="D1170" s="116"/>
      <c r="E1170" s="117"/>
      <c r="F1170" s="117"/>
      <c r="G1170" s="110" t="s">
        <v>67</v>
      </c>
      <c r="H1170" s="122">
        <v>657.73169000000007</v>
      </c>
      <c r="I1170" s="122">
        <v>590.17127000000005</v>
      </c>
      <c r="J1170" s="123">
        <v>1247.903</v>
      </c>
      <c r="K1170">
        <v>572</v>
      </c>
      <c r="L1170">
        <v>526</v>
      </c>
      <c r="M1170">
        <v>13</v>
      </c>
      <c r="N1170">
        <v>1111</v>
      </c>
      <c r="O1170">
        <v>409</v>
      </c>
      <c r="P1170">
        <v>367</v>
      </c>
      <c r="Q1170">
        <v>11</v>
      </c>
      <c r="R1170">
        <v>787</v>
      </c>
      <c r="S1170" s="105">
        <f>Table1[[#This Row],[Female Voters]]/Table1[[#This Row],[Female Population]]</f>
        <v>0.86965552777303456</v>
      </c>
      <c r="T1170" s="94">
        <f>Table1[[#This Row],[Male Voters]]/Table1[[#This Row],[Male Population]]</f>
        <v>0.89126669958027605</v>
      </c>
      <c r="U1170" s="94">
        <f>Table1[[#This Row],[Total Voters]]/Table1[[#This Row],[Total Population]]</f>
        <v>0.89029355647033459</v>
      </c>
      <c r="V1170" s="94">
        <f>Table1[[#This Row],[Female Ballots]]/Table1[[#This Row],[Female Population]]</f>
        <v>0.62183410989365584</v>
      </c>
      <c r="W1170" s="94">
        <f>Table1[[#This Row],[Male Ballots]]/Table1[[#This Row],[Male Population]]</f>
        <v>0.62185338164631421</v>
      </c>
      <c r="X1170" s="94">
        <f>Table1[[#This Row],[Total Ballots]]/Table1[[#This Row],[Total Population]]</f>
        <v>0.63065799184712268</v>
      </c>
      <c r="Y1170" s="94">
        <f>Table1[[#This Row],[Female Ballots]]/Table1[[#This Row],[Female Voters]]</f>
        <v>0.715034965034965</v>
      </c>
      <c r="Z1170" s="95">
        <f>Table1[[#This Row],[Male Ballots]]/Table1[[#This Row],[Male Voters]]</f>
        <v>0.69771863117870725</v>
      </c>
      <c r="AA1170" s="94">
        <f>Table1[[#This Row],[Total Ballots]]/Table1[[#This Row],[Total Voters]]</f>
        <v>0.7083708370837084</v>
      </c>
    </row>
    <row r="1171" spans="1:27" s="7" customFormat="1" x14ac:dyDescent="0.35">
      <c r="A1171" s="102" t="s">
        <v>46</v>
      </c>
      <c r="B1171" s="103">
        <v>2024</v>
      </c>
      <c r="C1171" s="17" t="s">
        <v>83</v>
      </c>
      <c r="D1171" s="116"/>
      <c r="E1171" s="117"/>
      <c r="F1171" s="117"/>
      <c r="G1171" s="110" t="s">
        <v>79</v>
      </c>
      <c r="H1171" s="122">
        <v>45164.418900000004</v>
      </c>
      <c r="I1171" s="122">
        <v>44320.134600000005</v>
      </c>
      <c r="J1171" s="123">
        <v>89484.551999999996</v>
      </c>
      <c r="K1171">
        <v>36130</v>
      </c>
      <c r="L1171">
        <v>34140</v>
      </c>
      <c r="M1171">
        <v>1507</v>
      </c>
      <c r="N1171">
        <v>71777</v>
      </c>
      <c r="O1171">
        <v>14517</v>
      </c>
      <c r="P1171">
        <v>13246</v>
      </c>
      <c r="Q1171">
        <v>510</v>
      </c>
      <c r="R1171">
        <v>28273</v>
      </c>
      <c r="S1171" s="105">
        <f>Table1[[#This Row],[Female Voters]]/Table1[[#This Row],[Female Population]]</f>
        <v>0.79996601041179338</v>
      </c>
      <c r="T1171" s="94">
        <f>Table1[[#This Row],[Male Voters]]/Table1[[#This Row],[Male Population]]</f>
        <v>0.77030451978816861</v>
      </c>
      <c r="U1171" s="94">
        <f>Table1[[#This Row],[Total Voters]]/Table1[[#This Row],[Total Population]]</f>
        <v>0.80211610155907143</v>
      </c>
      <c r="V1171" s="94">
        <f>Table1[[#This Row],[Female Ballots]]/Table1[[#This Row],[Female Population]]</f>
        <v>0.32142559017846678</v>
      </c>
      <c r="W1171" s="94">
        <f>Table1[[#This Row],[Male Ballots]]/Table1[[#This Row],[Male Population]]</f>
        <v>0.29887093348313065</v>
      </c>
      <c r="X1171" s="94">
        <f>Table1[[#This Row],[Total Ballots]]/Table1[[#This Row],[Total Population]]</f>
        <v>0.31595397605611303</v>
      </c>
      <c r="Y1171" s="94">
        <f>Table1[[#This Row],[Female Ballots]]/Table1[[#This Row],[Female Voters]]</f>
        <v>0.40179905895377804</v>
      </c>
      <c r="Z1171" s="95">
        <f>Table1[[#This Row],[Male Ballots]]/Table1[[#This Row],[Male Voters]]</f>
        <v>0.38799062683069713</v>
      </c>
      <c r="AA1171" s="94">
        <f>Table1[[#This Row],[Total Ballots]]/Table1[[#This Row],[Total Voters]]</f>
        <v>0.39390055310196859</v>
      </c>
    </row>
    <row r="1172" spans="1:27" s="7" customFormat="1" x14ac:dyDescent="0.35">
      <c r="A1172" s="102" t="s">
        <v>46</v>
      </c>
      <c r="B1172" s="103">
        <v>2024</v>
      </c>
      <c r="C1172" s="17" t="s">
        <v>83</v>
      </c>
      <c r="D1172" s="116"/>
      <c r="E1172" s="117"/>
      <c r="F1172" s="117"/>
      <c r="G1172" s="110" t="s">
        <v>62</v>
      </c>
      <c r="H1172" s="122">
        <v>4235.6189000000004</v>
      </c>
      <c r="I1172" s="122">
        <v>4261.9618</v>
      </c>
      <c r="J1172" s="123">
        <v>8497.5810000000001</v>
      </c>
      <c r="K1172">
        <v>2764</v>
      </c>
      <c r="L1172">
        <v>2878</v>
      </c>
      <c r="M1172">
        <v>166</v>
      </c>
      <c r="N1172">
        <v>5808</v>
      </c>
      <c r="O1172">
        <v>494</v>
      </c>
      <c r="P1172">
        <v>502</v>
      </c>
      <c r="Q1172">
        <v>31</v>
      </c>
      <c r="R1172">
        <v>1027</v>
      </c>
      <c r="S1172" s="105">
        <f>Table1[[#This Row],[Female Voters]]/Table1[[#This Row],[Female Population]]</f>
        <v>0.6525610696467522</v>
      </c>
      <c r="T1172" s="94">
        <f>Table1[[#This Row],[Male Voters]]/Table1[[#This Row],[Male Population]]</f>
        <v>0.67527587882181395</v>
      </c>
      <c r="U1172" s="94">
        <f>Table1[[#This Row],[Total Voters]]/Table1[[#This Row],[Total Population]]</f>
        <v>0.68348863047024788</v>
      </c>
      <c r="V1172" s="94">
        <f>Table1[[#This Row],[Female Ballots]]/Table1[[#This Row],[Female Population]]</f>
        <v>0.11662994515394196</v>
      </c>
      <c r="W1172" s="94">
        <f>Table1[[#This Row],[Male Ballots]]/Table1[[#This Row],[Male Population]]</f>
        <v>0.11778613313709194</v>
      </c>
      <c r="X1172" s="94">
        <f>Table1[[#This Row],[Total Ballots]]/Table1[[#This Row],[Total Population]]</f>
        <v>0.12085792415512132</v>
      </c>
      <c r="Y1172" s="94">
        <f>Table1[[#This Row],[Female Ballots]]/Table1[[#This Row],[Female Voters]]</f>
        <v>0.17872648335745298</v>
      </c>
      <c r="Z1172" s="95">
        <f>Table1[[#This Row],[Male Ballots]]/Table1[[#This Row],[Male Voters]]</f>
        <v>0.17442668519805421</v>
      </c>
      <c r="AA1172" s="94">
        <f>Table1[[#This Row],[Total Ballots]]/Table1[[#This Row],[Total Voters]]</f>
        <v>0.17682506887052341</v>
      </c>
    </row>
    <row r="1173" spans="1:27" s="7" customFormat="1" x14ac:dyDescent="0.35">
      <c r="A1173" s="102" t="s">
        <v>46</v>
      </c>
      <c r="B1173" s="103">
        <v>2024</v>
      </c>
      <c r="C1173" s="17" t="s">
        <v>83</v>
      </c>
      <c r="D1173" s="116"/>
      <c r="E1173" s="117"/>
      <c r="F1173" s="117"/>
      <c r="G1173" s="110" t="s">
        <v>63</v>
      </c>
      <c r="H1173" s="122">
        <v>6748.5020000000004</v>
      </c>
      <c r="I1173" s="122">
        <v>6974.192</v>
      </c>
      <c r="J1173" s="123">
        <v>13722.694</v>
      </c>
      <c r="K1173">
        <v>5259</v>
      </c>
      <c r="L1173">
        <v>5037</v>
      </c>
      <c r="M1173">
        <v>250</v>
      </c>
      <c r="N1173">
        <v>10546</v>
      </c>
      <c r="O1173">
        <v>998</v>
      </c>
      <c r="P1173">
        <v>912</v>
      </c>
      <c r="Q1173">
        <v>69</v>
      </c>
      <c r="R1173">
        <v>1979</v>
      </c>
      <c r="S1173" s="105">
        <f>Table1[[#This Row],[Female Voters]]/Table1[[#This Row],[Female Population]]</f>
        <v>0.77928405444645343</v>
      </c>
      <c r="T1173" s="94">
        <f>Table1[[#This Row],[Male Voters]]/Table1[[#This Row],[Male Population]]</f>
        <v>0.72223420290121065</v>
      </c>
      <c r="U1173" s="94">
        <f>Table1[[#This Row],[Total Voters]]/Table1[[#This Row],[Total Population]]</f>
        <v>0.76850799121513602</v>
      </c>
      <c r="V1173" s="94">
        <f>Table1[[#This Row],[Female Ballots]]/Table1[[#This Row],[Female Population]]</f>
        <v>0.14788467129445912</v>
      </c>
      <c r="W1173" s="94">
        <f>Table1[[#This Row],[Male Ballots]]/Table1[[#This Row],[Male Population]]</f>
        <v>0.1307678366182061</v>
      </c>
      <c r="X1173" s="94">
        <f>Table1[[#This Row],[Total Ballots]]/Table1[[#This Row],[Total Population]]</f>
        <v>0.14421366533422667</v>
      </c>
      <c r="Y1173" s="94">
        <f>Table1[[#This Row],[Female Ballots]]/Table1[[#This Row],[Female Voters]]</f>
        <v>0.18976991823540598</v>
      </c>
      <c r="Z1173" s="95">
        <f>Table1[[#This Row],[Male Ballots]]/Table1[[#This Row],[Male Voters]]</f>
        <v>0.18106015485407981</v>
      </c>
      <c r="AA1173" s="94">
        <f>Table1[[#This Row],[Total Ballots]]/Table1[[#This Row],[Total Voters]]</f>
        <v>0.18765408685757634</v>
      </c>
    </row>
    <row r="1174" spans="1:27" s="7" customFormat="1" x14ac:dyDescent="0.35">
      <c r="A1174" s="102" t="s">
        <v>46</v>
      </c>
      <c r="B1174" s="103">
        <v>2024</v>
      </c>
      <c r="C1174" s="17" t="s">
        <v>83</v>
      </c>
      <c r="D1174" s="116"/>
      <c r="E1174" s="117"/>
      <c r="F1174" s="117"/>
      <c r="G1174" s="110" t="s">
        <v>64</v>
      </c>
      <c r="H1174" s="122">
        <v>7019.6769999999997</v>
      </c>
      <c r="I1174" s="122">
        <v>7366.8240000000005</v>
      </c>
      <c r="J1174" s="123">
        <v>14386.501</v>
      </c>
      <c r="K1174">
        <v>5459</v>
      </c>
      <c r="L1174">
        <v>5420</v>
      </c>
      <c r="M1174">
        <v>265</v>
      </c>
      <c r="N1174">
        <v>11144</v>
      </c>
      <c r="O1174">
        <v>1363</v>
      </c>
      <c r="P1174">
        <v>1295</v>
      </c>
      <c r="Q1174">
        <v>70</v>
      </c>
      <c r="R1174">
        <v>2728</v>
      </c>
      <c r="S1174" s="105">
        <f>Table1[[#This Row],[Female Voters]]/Table1[[#This Row],[Female Population]]</f>
        <v>0.77767110936870742</v>
      </c>
      <c r="T1174" s="94">
        <f>Table1[[#This Row],[Male Voters]]/Table1[[#This Row],[Male Population]]</f>
        <v>0.7357308929872628</v>
      </c>
      <c r="U1174" s="94">
        <f>Table1[[#This Row],[Total Voters]]/Table1[[#This Row],[Total Population]]</f>
        <v>0.77461503669307774</v>
      </c>
      <c r="V1174" s="94">
        <f>Table1[[#This Row],[Female Ballots]]/Table1[[#This Row],[Female Population]]</f>
        <v>0.19416847812228399</v>
      </c>
      <c r="W1174" s="94">
        <f>Table1[[#This Row],[Male Ballots]]/Table1[[#This Row],[Male Population]]</f>
        <v>0.17578810081522239</v>
      </c>
      <c r="X1174" s="94">
        <f>Table1[[#This Row],[Total Ballots]]/Table1[[#This Row],[Total Population]]</f>
        <v>0.189622202090696</v>
      </c>
      <c r="Y1174" s="94">
        <f>Table1[[#This Row],[Female Ballots]]/Table1[[#This Row],[Female Voters]]</f>
        <v>0.24967942846675215</v>
      </c>
      <c r="Z1174" s="95">
        <f>Table1[[#This Row],[Male Ballots]]/Table1[[#This Row],[Male Voters]]</f>
        <v>0.238929889298893</v>
      </c>
      <c r="AA1174" s="94">
        <f>Table1[[#This Row],[Total Ballots]]/Table1[[#This Row],[Total Voters]]</f>
        <v>0.2447954055994257</v>
      </c>
    </row>
    <row r="1175" spans="1:27" s="7" customFormat="1" x14ac:dyDescent="0.35">
      <c r="A1175" s="102" t="s">
        <v>46</v>
      </c>
      <c r="B1175" s="103">
        <v>2024</v>
      </c>
      <c r="C1175" s="17" t="s">
        <v>83</v>
      </c>
      <c r="D1175" s="116"/>
      <c r="E1175" s="117"/>
      <c r="F1175" s="117"/>
      <c r="G1175" s="110" t="s">
        <v>65</v>
      </c>
      <c r="H1175" s="122">
        <v>6706.491</v>
      </c>
      <c r="I1175" s="122">
        <v>6756.0060000000003</v>
      </c>
      <c r="J1175" s="123">
        <v>13462.495999999999</v>
      </c>
      <c r="K1175">
        <v>5376</v>
      </c>
      <c r="L1175">
        <v>5118</v>
      </c>
      <c r="M1175">
        <v>218</v>
      </c>
      <c r="N1175">
        <v>10712</v>
      </c>
      <c r="O1175">
        <v>1760</v>
      </c>
      <c r="P1175">
        <v>1677</v>
      </c>
      <c r="Q1175">
        <v>73</v>
      </c>
      <c r="R1175">
        <v>3510</v>
      </c>
      <c r="S1175" s="105">
        <f>Table1[[#This Row],[Female Voters]]/Table1[[#This Row],[Female Population]]</f>
        <v>0.80161145373936982</v>
      </c>
      <c r="T1175" s="94">
        <f>Table1[[#This Row],[Male Voters]]/Table1[[#This Row],[Male Population]]</f>
        <v>0.75754817269256414</v>
      </c>
      <c r="U1175" s="94">
        <f>Table1[[#This Row],[Total Voters]]/Table1[[#This Row],[Total Population]]</f>
        <v>0.79569197272184899</v>
      </c>
      <c r="V1175" s="94">
        <f>Table1[[#This Row],[Female Ballots]]/Table1[[#This Row],[Female Population]]</f>
        <v>0.26243232116467463</v>
      </c>
      <c r="W1175" s="94">
        <f>Table1[[#This Row],[Male Ballots]]/Table1[[#This Row],[Male Population]]</f>
        <v>0.24822358061848968</v>
      </c>
      <c r="X1175" s="94">
        <f>Table1[[#This Row],[Total Ballots]]/Table1[[#This Row],[Total Population]]</f>
        <v>0.26072431145012043</v>
      </c>
      <c r="Y1175" s="94">
        <f>Table1[[#This Row],[Female Ballots]]/Table1[[#This Row],[Female Voters]]</f>
        <v>0.32738095238095238</v>
      </c>
      <c r="Z1175" s="95">
        <f>Table1[[#This Row],[Male Ballots]]/Table1[[#This Row],[Male Voters]]</f>
        <v>0.32766705744431418</v>
      </c>
      <c r="AA1175" s="94">
        <f>Table1[[#This Row],[Total Ballots]]/Table1[[#This Row],[Total Voters]]</f>
        <v>0.32766990291262138</v>
      </c>
    </row>
    <row r="1176" spans="1:27" s="7" customFormat="1" x14ac:dyDescent="0.35">
      <c r="A1176" s="102" t="s">
        <v>46</v>
      </c>
      <c r="B1176" s="103">
        <v>2024</v>
      </c>
      <c r="C1176" s="17" t="s">
        <v>83</v>
      </c>
      <c r="D1176" s="116"/>
      <c r="E1176" s="117"/>
      <c r="F1176" s="117"/>
      <c r="G1176" s="110" t="s">
        <v>66</v>
      </c>
      <c r="H1176" s="122">
        <v>7428.8209999999999</v>
      </c>
      <c r="I1176" s="122">
        <v>7241.1970000000001</v>
      </c>
      <c r="J1176" s="123">
        <v>14670.018</v>
      </c>
      <c r="K1176">
        <v>6212</v>
      </c>
      <c r="L1176">
        <v>5752</v>
      </c>
      <c r="M1176">
        <v>285</v>
      </c>
      <c r="N1176">
        <v>12249</v>
      </c>
      <c r="O1176">
        <v>2848</v>
      </c>
      <c r="P1176">
        <v>2522</v>
      </c>
      <c r="Q1176">
        <v>99</v>
      </c>
      <c r="R1176">
        <v>5469</v>
      </c>
      <c r="S1176" s="105">
        <f>Table1[[#This Row],[Female Voters]]/Table1[[#This Row],[Female Population]]</f>
        <v>0.83620267603701859</v>
      </c>
      <c r="T1176" s="94">
        <f>Table1[[#This Row],[Male Voters]]/Table1[[#This Row],[Male Population]]</f>
        <v>0.79434380807482519</v>
      </c>
      <c r="U1176" s="94">
        <f>Table1[[#This Row],[Total Voters]]/Table1[[#This Row],[Total Population]]</f>
        <v>0.8349683006523918</v>
      </c>
      <c r="V1176" s="94">
        <f>Table1[[#This Row],[Female Ballots]]/Table1[[#This Row],[Female Population]]</f>
        <v>0.38337173556880694</v>
      </c>
      <c r="W1176" s="94">
        <f>Table1[[#This Row],[Male Ballots]]/Table1[[#This Row],[Male Population]]</f>
        <v>0.34828495896465733</v>
      </c>
      <c r="X1176" s="94">
        <f>Table1[[#This Row],[Total Ballots]]/Table1[[#This Row],[Total Population]]</f>
        <v>0.37280117856706108</v>
      </c>
      <c r="Y1176" s="94">
        <f>Table1[[#This Row],[Female Ballots]]/Table1[[#This Row],[Female Voters]]</f>
        <v>0.45846748229233741</v>
      </c>
      <c r="Z1176" s="95">
        <f>Table1[[#This Row],[Male Ballots]]/Table1[[#This Row],[Male Voters]]</f>
        <v>0.43845618915159945</v>
      </c>
      <c r="AA1176" s="94">
        <f>Table1[[#This Row],[Total Ballots]]/Table1[[#This Row],[Total Voters]]</f>
        <v>0.44648542738182706</v>
      </c>
    </row>
    <row r="1177" spans="1:27" s="7" customFormat="1" x14ac:dyDescent="0.35">
      <c r="A1177" s="102" t="s">
        <v>46</v>
      </c>
      <c r="B1177" s="103">
        <v>2024</v>
      </c>
      <c r="C1177" s="17" t="s">
        <v>83</v>
      </c>
      <c r="D1177" s="116"/>
      <c r="E1177" s="117"/>
      <c r="F1177" s="117"/>
      <c r="G1177" s="110" t="s">
        <v>67</v>
      </c>
      <c r="H1177" s="122">
        <v>13025.309000000001</v>
      </c>
      <c r="I1177" s="122">
        <v>11719.953800000001</v>
      </c>
      <c r="J1177" s="123">
        <v>24745.262000000002</v>
      </c>
      <c r="K1177">
        <v>11060</v>
      </c>
      <c r="L1177">
        <v>9935</v>
      </c>
      <c r="M1177">
        <v>323</v>
      </c>
      <c r="N1177">
        <v>21318</v>
      </c>
      <c r="O1177">
        <v>7054</v>
      </c>
      <c r="P1177">
        <v>6338</v>
      </c>
      <c r="Q1177">
        <v>168</v>
      </c>
      <c r="R1177">
        <v>13560</v>
      </c>
      <c r="S1177" s="105">
        <f>Table1[[#This Row],[Female Voters]]/Table1[[#This Row],[Female Population]]</f>
        <v>0.8491161322929075</v>
      </c>
      <c r="T1177" s="94">
        <f>Table1[[#This Row],[Male Voters]]/Table1[[#This Row],[Male Population]]</f>
        <v>0.84769958734820261</v>
      </c>
      <c r="U1177" s="94">
        <f>Table1[[#This Row],[Total Voters]]/Table1[[#This Row],[Total Population]]</f>
        <v>0.86149825368589739</v>
      </c>
      <c r="V1177" s="94">
        <f>Table1[[#This Row],[Female Ballots]]/Table1[[#This Row],[Female Population]]</f>
        <v>0.54156104857090137</v>
      </c>
      <c r="W1177" s="94">
        <f>Table1[[#This Row],[Male Ballots]]/Table1[[#This Row],[Male Population]]</f>
        <v>0.54078711470688556</v>
      </c>
      <c r="X1177" s="94">
        <f>Table1[[#This Row],[Total Ballots]]/Table1[[#This Row],[Total Population]]</f>
        <v>0.54798369077684439</v>
      </c>
      <c r="Y1177" s="94">
        <f>Table1[[#This Row],[Female Ballots]]/Table1[[#This Row],[Female Voters]]</f>
        <v>0.63779385171790237</v>
      </c>
      <c r="Z1177" s="95">
        <f>Table1[[#This Row],[Male Ballots]]/Table1[[#This Row],[Male Voters]]</f>
        <v>0.63794665324609967</v>
      </c>
      <c r="AA1177" s="94">
        <f>Table1[[#This Row],[Total Ballots]]/Table1[[#This Row],[Total Voters]]</f>
        <v>0.63608218406980022</v>
      </c>
    </row>
    <row r="1178" spans="1:27" s="7" customFormat="1" x14ac:dyDescent="0.35">
      <c r="A1178" s="102" t="s">
        <v>53</v>
      </c>
      <c r="B1178" s="103">
        <v>2024</v>
      </c>
      <c r="C1178" s="17" t="s">
        <v>83</v>
      </c>
      <c r="D1178" s="116"/>
      <c r="E1178" s="117"/>
      <c r="F1178" s="117"/>
      <c r="G1178" s="110" t="s">
        <v>79</v>
      </c>
      <c r="H1178" s="122">
        <v>17027.114699999998</v>
      </c>
      <c r="I1178" s="122">
        <v>17397.407300000003</v>
      </c>
      <c r="J1178" s="123">
        <v>34424.520799999998</v>
      </c>
      <c r="K1178">
        <v>13039</v>
      </c>
      <c r="L1178">
        <v>12409</v>
      </c>
      <c r="M1178">
        <v>609</v>
      </c>
      <c r="N1178">
        <v>26057</v>
      </c>
      <c r="O1178">
        <v>5136</v>
      </c>
      <c r="P1178">
        <v>4751</v>
      </c>
      <c r="Q1178">
        <v>222</v>
      </c>
      <c r="R1178">
        <v>10109</v>
      </c>
      <c r="S1178" s="105">
        <f>Table1[[#This Row],[Female Voters]]/Table1[[#This Row],[Female Population]]</f>
        <v>0.76577859665207992</v>
      </c>
      <c r="T1178" s="94">
        <f>Table1[[#This Row],[Male Voters]]/Table1[[#This Row],[Male Population]]</f>
        <v>0.71326720045233394</v>
      </c>
      <c r="U1178" s="94">
        <f>Table1[[#This Row],[Total Voters]]/Table1[[#This Row],[Total Population]]</f>
        <v>0.75693137898378537</v>
      </c>
      <c r="V1178" s="94">
        <f>Table1[[#This Row],[Female Ballots]]/Table1[[#This Row],[Female Population]]</f>
        <v>0.30163654209717639</v>
      </c>
      <c r="W1178" s="94">
        <f>Table1[[#This Row],[Male Ballots]]/Table1[[#This Row],[Male Population]]</f>
        <v>0.27308666849456353</v>
      </c>
      <c r="X1178" s="94">
        <f>Table1[[#This Row],[Total Ballots]]/Table1[[#This Row],[Total Population]]</f>
        <v>0.2936569562937823</v>
      </c>
      <c r="Y1178" s="94">
        <f>Table1[[#This Row],[Female Ballots]]/Table1[[#This Row],[Female Voters]]</f>
        <v>0.39389523736482857</v>
      </c>
      <c r="Z1178" s="95">
        <f>Table1[[#This Row],[Male Ballots]]/Table1[[#This Row],[Male Voters]]</f>
        <v>0.38286727375292129</v>
      </c>
      <c r="AA1178" s="94">
        <f>Table1[[#This Row],[Total Ballots]]/Table1[[#This Row],[Total Voters]]</f>
        <v>0.38795717081782244</v>
      </c>
    </row>
    <row r="1179" spans="1:27" s="7" customFormat="1" x14ac:dyDescent="0.35">
      <c r="A1179" s="102" t="s">
        <v>53</v>
      </c>
      <c r="B1179" s="103">
        <v>2024</v>
      </c>
      <c r="C1179" s="17" t="s">
        <v>83</v>
      </c>
      <c r="D1179" s="116"/>
      <c r="E1179" s="117"/>
      <c r="F1179" s="117"/>
      <c r="G1179" s="110" t="s">
        <v>62</v>
      </c>
      <c r="H1179" s="122">
        <v>1845.6261</v>
      </c>
      <c r="I1179" s="122">
        <v>2017.6516000000001</v>
      </c>
      <c r="J1179" s="123">
        <v>3863.2777000000001</v>
      </c>
      <c r="K1179">
        <v>1251</v>
      </c>
      <c r="L1179">
        <v>1306</v>
      </c>
      <c r="M1179">
        <v>68</v>
      </c>
      <c r="N1179">
        <v>2625</v>
      </c>
      <c r="O1179">
        <v>179</v>
      </c>
      <c r="P1179">
        <v>184</v>
      </c>
      <c r="Q1179">
        <v>19</v>
      </c>
      <c r="R1179">
        <v>382</v>
      </c>
      <c r="S1179" s="105">
        <f>Table1[[#This Row],[Female Voters]]/Table1[[#This Row],[Female Population]]</f>
        <v>0.67781876296612842</v>
      </c>
      <c r="T1179" s="94">
        <f>Table1[[#This Row],[Male Voters]]/Table1[[#This Row],[Male Population]]</f>
        <v>0.64728717286968662</v>
      </c>
      <c r="U1179" s="94">
        <f>Table1[[#This Row],[Total Voters]]/Table1[[#This Row],[Total Population]]</f>
        <v>0.67947484075504072</v>
      </c>
      <c r="V1179" s="94">
        <f>Table1[[#This Row],[Female Ballots]]/Table1[[#This Row],[Female Population]]</f>
        <v>9.6986058010341311E-2</v>
      </c>
      <c r="W1179" s="94">
        <f>Table1[[#This Row],[Male Ballots]]/Table1[[#This Row],[Male Population]]</f>
        <v>9.1195130021456627E-2</v>
      </c>
      <c r="X1179" s="94">
        <f>Table1[[#This Row],[Total Ballots]]/Table1[[#This Row],[Total Population]]</f>
        <v>9.8879767302257351E-2</v>
      </c>
      <c r="Y1179" s="94">
        <f>Table1[[#This Row],[Female Ballots]]/Table1[[#This Row],[Female Voters]]</f>
        <v>0.14308553157474022</v>
      </c>
      <c r="Z1179" s="95">
        <f>Table1[[#This Row],[Male Ballots]]/Table1[[#This Row],[Male Voters]]</f>
        <v>0.14088820826952528</v>
      </c>
      <c r="AA1179" s="94">
        <f>Table1[[#This Row],[Total Ballots]]/Table1[[#This Row],[Total Voters]]</f>
        <v>0.14552380952380953</v>
      </c>
    </row>
    <row r="1180" spans="1:27" s="7" customFormat="1" x14ac:dyDescent="0.35">
      <c r="A1180" s="102" t="s">
        <v>53</v>
      </c>
      <c r="B1180" s="103">
        <v>2024</v>
      </c>
      <c r="C1180" s="17" t="s">
        <v>83</v>
      </c>
      <c r="D1180" s="116"/>
      <c r="E1180" s="117"/>
      <c r="F1180" s="117"/>
      <c r="G1180" s="110" t="s">
        <v>63</v>
      </c>
      <c r="H1180" s="122">
        <v>2530.6260000000002</v>
      </c>
      <c r="I1180" s="122">
        <v>2898.973</v>
      </c>
      <c r="J1180" s="123">
        <v>5429.5990000000002</v>
      </c>
      <c r="K1180">
        <v>1928</v>
      </c>
      <c r="L1180">
        <v>1872</v>
      </c>
      <c r="M1180">
        <v>99</v>
      </c>
      <c r="N1180">
        <v>3899</v>
      </c>
      <c r="O1180">
        <v>335</v>
      </c>
      <c r="P1180">
        <v>320</v>
      </c>
      <c r="Q1180">
        <v>20</v>
      </c>
      <c r="R1180">
        <v>675</v>
      </c>
      <c r="S1180" s="105">
        <f>Table1[[#This Row],[Female Voters]]/Table1[[#This Row],[Female Population]]</f>
        <v>0.76186682662708749</v>
      </c>
      <c r="T1180" s="94">
        <f>Table1[[#This Row],[Male Voters]]/Table1[[#This Row],[Male Population]]</f>
        <v>0.64574592450498847</v>
      </c>
      <c r="U1180" s="94">
        <f>Table1[[#This Row],[Total Voters]]/Table1[[#This Row],[Total Population]]</f>
        <v>0.71810091316135871</v>
      </c>
      <c r="V1180" s="94">
        <f>Table1[[#This Row],[Female Ballots]]/Table1[[#This Row],[Female Population]]</f>
        <v>0.13237831271788086</v>
      </c>
      <c r="W1180" s="94">
        <f>Table1[[#This Row],[Male Ballots]]/Table1[[#This Row],[Male Population]]</f>
        <v>0.11038391871880145</v>
      </c>
      <c r="X1180" s="94">
        <f>Table1[[#This Row],[Total Ballots]]/Table1[[#This Row],[Total Population]]</f>
        <v>0.12431857306589307</v>
      </c>
      <c r="Y1180" s="94">
        <f>Table1[[#This Row],[Female Ballots]]/Table1[[#This Row],[Female Voters]]</f>
        <v>0.17375518672199169</v>
      </c>
      <c r="Z1180" s="95">
        <f>Table1[[#This Row],[Male Ballots]]/Table1[[#This Row],[Male Voters]]</f>
        <v>0.17094017094017094</v>
      </c>
      <c r="AA1180" s="94">
        <f>Table1[[#This Row],[Total Ballots]]/Table1[[#This Row],[Total Voters]]</f>
        <v>0.17312131315721979</v>
      </c>
    </row>
    <row r="1181" spans="1:27" s="7" customFormat="1" x14ac:dyDescent="0.35">
      <c r="A1181" s="102" t="s">
        <v>53</v>
      </c>
      <c r="B1181" s="103">
        <v>2024</v>
      </c>
      <c r="C1181" s="17" t="s">
        <v>83</v>
      </c>
      <c r="D1181" s="116"/>
      <c r="E1181" s="117"/>
      <c r="F1181" s="117"/>
      <c r="G1181" s="110" t="s">
        <v>64</v>
      </c>
      <c r="H1181" s="122">
        <v>2825.7919999999999</v>
      </c>
      <c r="I1181" s="122">
        <v>3075.087</v>
      </c>
      <c r="J1181" s="123">
        <v>5900.8779999999997</v>
      </c>
      <c r="K1181">
        <v>1986</v>
      </c>
      <c r="L1181">
        <v>1887</v>
      </c>
      <c r="M1181">
        <v>73</v>
      </c>
      <c r="N1181">
        <v>3946</v>
      </c>
      <c r="O1181">
        <v>478</v>
      </c>
      <c r="P1181">
        <v>472</v>
      </c>
      <c r="Q1181">
        <v>17</v>
      </c>
      <c r="R1181">
        <v>967</v>
      </c>
      <c r="S1181" s="105">
        <f>Table1[[#This Row],[Female Voters]]/Table1[[#This Row],[Female Population]]</f>
        <v>0.70281181346680865</v>
      </c>
      <c r="T1181" s="94">
        <f>Table1[[#This Row],[Male Voters]]/Table1[[#This Row],[Male Population]]</f>
        <v>0.61364117503016991</v>
      </c>
      <c r="U1181" s="94">
        <f>Table1[[#This Row],[Total Voters]]/Table1[[#This Row],[Total Population]]</f>
        <v>0.6687140456047389</v>
      </c>
      <c r="V1181" s="94">
        <f>Table1[[#This Row],[Female Ballots]]/Table1[[#This Row],[Female Population]]</f>
        <v>0.16915611623219262</v>
      </c>
      <c r="W1181" s="94">
        <f>Table1[[#This Row],[Male Ballots]]/Table1[[#This Row],[Male Population]]</f>
        <v>0.15349159227039755</v>
      </c>
      <c r="X1181" s="94">
        <f>Table1[[#This Row],[Total Ballots]]/Table1[[#This Row],[Total Population]]</f>
        <v>0.16387391842366511</v>
      </c>
      <c r="Y1181" s="94">
        <f>Table1[[#This Row],[Female Ballots]]/Table1[[#This Row],[Female Voters]]</f>
        <v>0.2406847935548842</v>
      </c>
      <c r="Z1181" s="95">
        <f>Table1[[#This Row],[Male Ballots]]/Table1[[#This Row],[Male Voters]]</f>
        <v>0.25013248542660305</v>
      </c>
      <c r="AA1181" s="94">
        <f>Table1[[#This Row],[Total Ballots]]/Table1[[#This Row],[Total Voters]]</f>
        <v>0.24505828687278255</v>
      </c>
    </row>
    <row r="1182" spans="1:27" s="7" customFormat="1" x14ac:dyDescent="0.35">
      <c r="A1182" s="102" t="s">
        <v>53</v>
      </c>
      <c r="B1182" s="103">
        <v>2024</v>
      </c>
      <c r="C1182" s="17" t="s">
        <v>83</v>
      </c>
      <c r="D1182" s="116"/>
      <c r="E1182" s="117"/>
      <c r="F1182" s="117"/>
      <c r="G1182" s="110" t="s">
        <v>65</v>
      </c>
      <c r="H1182" s="122">
        <v>2520.5909999999999</v>
      </c>
      <c r="I1182" s="122">
        <v>2588.125</v>
      </c>
      <c r="J1182" s="123">
        <v>5108.7160000000003</v>
      </c>
      <c r="K1182">
        <v>1748</v>
      </c>
      <c r="L1182">
        <v>1671</v>
      </c>
      <c r="M1182">
        <v>94</v>
      </c>
      <c r="N1182">
        <v>3513</v>
      </c>
      <c r="O1182">
        <v>577</v>
      </c>
      <c r="P1182">
        <v>537</v>
      </c>
      <c r="Q1182">
        <v>30</v>
      </c>
      <c r="R1182">
        <v>1144</v>
      </c>
      <c r="S1182" s="105">
        <f>Table1[[#This Row],[Female Voters]]/Table1[[#This Row],[Female Population]]</f>
        <v>0.69348815416701881</v>
      </c>
      <c r="T1182" s="94">
        <f>Table1[[#This Row],[Male Voters]]/Table1[[#This Row],[Male Population]]</f>
        <v>0.64564114948080176</v>
      </c>
      <c r="U1182" s="94">
        <f>Table1[[#This Row],[Total Voters]]/Table1[[#This Row],[Total Population]]</f>
        <v>0.68764832494113981</v>
      </c>
      <c r="V1182" s="94">
        <f>Table1[[#This Row],[Female Ballots]]/Table1[[#This Row],[Female Population]]</f>
        <v>0.22891456805169899</v>
      </c>
      <c r="W1182" s="94">
        <f>Table1[[#This Row],[Male Ballots]]/Table1[[#This Row],[Male Population]]</f>
        <v>0.20748611446510504</v>
      </c>
      <c r="X1182" s="94">
        <f>Table1[[#This Row],[Total Ballots]]/Table1[[#This Row],[Total Population]]</f>
        <v>0.22393102298111697</v>
      </c>
      <c r="Y1182" s="94">
        <f>Table1[[#This Row],[Female Ballots]]/Table1[[#This Row],[Female Voters]]</f>
        <v>0.33009153318077805</v>
      </c>
      <c r="Z1182" s="95">
        <f>Table1[[#This Row],[Male Ballots]]/Table1[[#This Row],[Male Voters]]</f>
        <v>0.32136445242369838</v>
      </c>
      <c r="AA1182" s="94">
        <f>Table1[[#This Row],[Total Ballots]]/Table1[[#This Row],[Total Voters]]</f>
        <v>0.32564759464844861</v>
      </c>
    </row>
    <row r="1183" spans="1:27" s="7" customFormat="1" x14ac:dyDescent="0.35">
      <c r="A1183" s="102" t="s">
        <v>53</v>
      </c>
      <c r="B1183" s="103">
        <v>2024</v>
      </c>
      <c r="C1183" s="17" t="s">
        <v>83</v>
      </c>
      <c r="D1183" s="116"/>
      <c r="E1183" s="117"/>
      <c r="F1183" s="117"/>
      <c r="G1183" s="110" t="s">
        <v>66</v>
      </c>
      <c r="H1183" s="122">
        <v>2689.143</v>
      </c>
      <c r="I1183" s="122">
        <v>2562.9790000000003</v>
      </c>
      <c r="J1183" s="123">
        <v>5252.1219999999994</v>
      </c>
      <c r="K1183">
        <v>2141</v>
      </c>
      <c r="L1183">
        <v>1964</v>
      </c>
      <c r="M1183">
        <v>112</v>
      </c>
      <c r="N1183">
        <v>4217</v>
      </c>
      <c r="O1183">
        <v>987</v>
      </c>
      <c r="P1183">
        <v>881</v>
      </c>
      <c r="Q1183">
        <v>45</v>
      </c>
      <c r="R1183">
        <v>1913</v>
      </c>
      <c r="S1183" s="105">
        <f>Table1[[#This Row],[Female Voters]]/Table1[[#This Row],[Female Population]]</f>
        <v>0.79616442859304992</v>
      </c>
      <c r="T1183" s="94">
        <f>Table1[[#This Row],[Male Voters]]/Table1[[#This Row],[Male Population]]</f>
        <v>0.76629578314921809</v>
      </c>
      <c r="U1183" s="94">
        <f>Table1[[#This Row],[Total Voters]]/Table1[[#This Row],[Total Population]]</f>
        <v>0.80291356522182855</v>
      </c>
      <c r="V1183" s="94">
        <f>Table1[[#This Row],[Female Ballots]]/Table1[[#This Row],[Female Population]]</f>
        <v>0.3670314297157124</v>
      </c>
      <c r="W1183" s="94">
        <f>Table1[[#This Row],[Male Ballots]]/Table1[[#This Row],[Male Population]]</f>
        <v>0.34374062370390079</v>
      </c>
      <c r="X1183" s="94">
        <f>Table1[[#This Row],[Total Ballots]]/Table1[[#This Row],[Total Population]]</f>
        <v>0.36423373257513825</v>
      </c>
      <c r="Y1183" s="94">
        <f>Table1[[#This Row],[Female Ballots]]/Table1[[#This Row],[Female Voters]]</f>
        <v>0.46099953292853807</v>
      </c>
      <c r="Z1183" s="95">
        <f>Table1[[#This Row],[Male Ballots]]/Table1[[#This Row],[Male Voters]]</f>
        <v>0.4485743380855397</v>
      </c>
      <c r="AA1183" s="94">
        <f>Table1[[#This Row],[Total Ballots]]/Table1[[#This Row],[Total Voters]]</f>
        <v>0.45364002845624851</v>
      </c>
    </row>
    <row r="1184" spans="1:27" s="7" customFormat="1" x14ac:dyDescent="0.35">
      <c r="A1184" s="102" t="s">
        <v>53</v>
      </c>
      <c r="B1184" s="103">
        <v>2024</v>
      </c>
      <c r="C1184" s="17" t="s">
        <v>83</v>
      </c>
      <c r="D1184" s="116"/>
      <c r="E1184" s="117"/>
      <c r="F1184" s="117"/>
      <c r="G1184" s="110" t="s">
        <v>67</v>
      </c>
      <c r="H1184" s="122">
        <v>4615.3366000000005</v>
      </c>
      <c r="I1184" s="122">
        <v>4254.5916999999999</v>
      </c>
      <c r="J1184" s="123">
        <v>8869.928100000001</v>
      </c>
      <c r="K1184">
        <v>3985</v>
      </c>
      <c r="L1184">
        <v>3709</v>
      </c>
      <c r="M1184">
        <v>163</v>
      </c>
      <c r="N1184">
        <v>7857</v>
      </c>
      <c r="O1184">
        <v>2580</v>
      </c>
      <c r="P1184">
        <v>2357</v>
      </c>
      <c r="Q1184">
        <v>91</v>
      </c>
      <c r="R1184">
        <v>5028</v>
      </c>
      <c r="S1184" s="105">
        <f>Table1[[#This Row],[Female Voters]]/Table1[[#This Row],[Female Population]]</f>
        <v>0.86342564917150344</v>
      </c>
      <c r="T1184" s="94">
        <f>Table1[[#This Row],[Male Voters]]/Table1[[#This Row],[Male Population]]</f>
        <v>0.87176402849655354</v>
      </c>
      <c r="U1184" s="94">
        <f>Table1[[#This Row],[Total Voters]]/Table1[[#This Row],[Total Population]]</f>
        <v>0.88580199426870199</v>
      </c>
      <c r="V1184" s="94">
        <f>Table1[[#This Row],[Female Ballots]]/Table1[[#This Row],[Female Population]]</f>
        <v>0.5590058155238341</v>
      </c>
      <c r="W1184" s="94">
        <f>Table1[[#This Row],[Male Ballots]]/Table1[[#This Row],[Male Population]]</f>
        <v>0.55398970481703336</v>
      </c>
      <c r="X1184" s="94">
        <f>Table1[[#This Row],[Total Ballots]]/Table1[[#This Row],[Total Population]]</f>
        <v>0.56685916089894794</v>
      </c>
      <c r="Y1184" s="94">
        <f>Table1[[#This Row],[Female Ballots]]/Table1[[#This Row],[Female Voters]]</f>
        <v>0.64742785445420326</v>
      </c>
      <c r="Z1184" s="95">
        <f>Table1[[#This Row],[Male Ballots]]/Table1[[#This Row],[Male Voters]]</f>
        <v>0.63548126179563225</v>
      </c>
      <c r="AA1184" s="94">
        <f>Table1[[#This Row],[Total Ballots]]/Table1[[#This Row],[Total Voters]]</f>
        <v>0.63993890798014508</v>
      </c>
    </row>
    <row r="1185" spans="1:27" s="7" customFormat="1" x14ac:dyDescent="0.35">
      <c r="A1185" s="102" t="s">
        <v>32</v>
      </c>
      <c r="B1185" s="103">
        <v>2024</v>
      </c>
      <c r="C1185" s="17" t="s">
        <v>83</v>
      </c>
      <c r="D1185" s="116"/>
      <c r="E1185" s="117"/>
      <c r="F1185" s="117"/>
      <c r="G1185" s="110" t="s">
        <v>79</v>
      </c>
      <c r="H1185" s="122">
        <v>3004.2090400000002</v>
      </c>
      <c r="I1185" s="122">
        <v>3044.2910899999997</v>
      </c>
      <c r="J1185" s="123">
        <v>6048.5002400000003</v>
      </c>
      <c r="K1185">
        <v>2432</v>
      </c>
      <c r="L1185">
        <v>2502</v>
      </c>
      <c r="M1185">
        <v>114</v>
      </c>
      <c r="N1185">
        <v>5048</v>
      </c>
      <c r="O1185">
        <v>1172</v>
      </c>
      <c r="P1185">
        <v>1151</v>
      </c>
      <c r="Q1185">
        <v>34</v>
      </c>
      <c r="R1185">
        <v>2357</v>
      </c>
      <c r="S1185" s="105">
        <f>Table1[[#This Row],[Female Voters]]/Table1[[#This Row],[Female Population]]</f>
        <v>0.80953088404260976</v>
      </c>
      <c r="T1185" s="94">
        <f>Table1[[#This Row],[Male Voters]]/Table1[[#This Row],[Male Population]]</f>
        <v>0.82186621647931846</v>
      </c>
      <c r="U1185" s="94">
        <f>Table1[[#This Row],[Total Voters]]/Table1[[#This Row],[Total Population]]</f>
        <v>0.83458705459189997</v>
      </c>
      <c r="V1185" s="94">
        <f>Table1[[#This Row],[Female Ballots]]/Table1[[#This Row],[Female Population]]</f>
        <v>0.3901193240534287</v>
      </c>
      <c r="W1185" s="94">
        <f>Table1[[#This Row],[Male Ballots]]/Table1[[#This Row],[Male Population]]</f>
        <v>0.37808473827645706</v>
      </c>
      <c r="X1185" s="94">
        <f>Table1[[#This Row],[Total Ballots]]/Table1[[#This Row],[Total Population]]</f>
        <v>0.3896833771143241</v>
      </c>
      <c r="Y1185" s="94">
        <f>Table1[[#This Row],[Female Ballots]]/Table1[[#This Row],[Female Voters]]</f>
        <v>0.48190789473684209</v>
      </c>
      <c r="Z1185" s="95">
        <f>Table1[[#This Row],[Male Ballots]]/Table1[[#This Row],[Male Voters]]</f>
        <v>0.46003197442046362</v>
      </c>
      <c r="AA1185" s="94">
        <f>Table1[[#This Row],[Total Ballots]]/Table1[[#This Row],[Total Voters]]</f>
        <v>0.46691759112519809</v>
      </c>
    </row>
    <row r="1186" spans="1:27" s="7" customFormat="1" x14ac:dyDescent="0.35">
      <c r="A1186" s="102" t="s">
        <v>32</v>
      </c>
      <c r="B1186" s="103">
        <v>2024</v>
      </c>
      <c r="C1186" s="17" t="s">
        <v>83</v>
      </c>
      <c r="D1186" s="116"/>
      <c r="E1186" s="117"/>
      <c r="F1186" s="117"/>
      <c r="G1186" s="110" t="s">
        <v>62</v>
      </c>
      <c r="H1186" s="122">
        <v>191.38558000000003</v>
      </c>
      <c r="I1186" s="122">
        <v>236.67505</v>
      </c>
      <c r="J1186" s="123">
        <v>428.06063999999998</v>
      </c>
      <c r="K1186">
        <v>132</v>
      </c>
      <c r="L1186">
        <v>142</v>
      </c>
      <c r="M1186">
        <v>8</v>
      </c>
      <c r="N1186">
        <v>282</v>
      </c>
      <c r="O1186">
        <v>27</v>
      </c>
      <c r="P1186">
        <v>22</v>
      </c>
      <c r="Q1186">
        <v>0</v>
      </c>
      <c r="R1186">
        <v>49</v>
      </c>
      <c r="S1186" s="105">
        <f>Table1[[#This Row],[Female Voters]]/Table1[[#This Row],[Female Population]]</f>
        <v>0.68970713467545453</v>
      </c>
      <c r="T1186" s="94">
        <f>Table1[[#This Row],[Male Voters]]/Table1[[#This Row],[Male Population]]</f>
        <v>0.59997874723170019</v>
      </c>
      <c r="U1186" s="94">
        <f>Table1[[#This Row],[Total Voters]]/Table1[[#This Row],[Total Population]]</f>
        <v>0.65878516651285668</v>
      </c>
      <c r="V1186" s="94">
        <f>Table1[[#This Row],[Female Ballots]]/Table1[[#This Row],[Female Population]]</f>
        <v>0.14107645936543389</v>
      </c>
      <c r="W1186" s="94">
        <f>Table1[[#This Row],[Male Ballots]]/Table1[[#This Row],[Male Population]]</f>
        <v>9.2954453796460584E-2</v>
      </c>
      <c r="X1186" s="94">
        <f>Table1[[#This Row],[Total Ballots]]/Table1[[#This Row],[Total Population]]</f>
        <v>0.11446976297563823</v>
      </c>
      <c r="Y1186" s="94">
        <f>Table1[[#This Row],[Female Ballots]]/Table1[[#This Row],[Female Voters]]</f>
        <v>0.20454545454545456</v>
      </c>
      <c r="Z1186" s="95">
        <f>Table1[[#This Row],[Male Ballots]]/Table1[[#This Row],[Male Voters]]</f>
        <v>0.15492957746478872</v>
      </c>
      <c r="AA1186" s="94">
        <f>Table1[[#This Row],[Total Ballots]]/Table1[[#This Row],[Total Voters]]</f>
        <v>0.17375886524822695</v>
      </c>
    </row>
    <row r="1187" spans="1:27" s="7" customFormat="1" x14ac:dyDescent="0.35">
      <c r="A1187" s="102" t="s">
        <v>32</v>
      </c>
      <c r="B1187" s="103">
        <v>2024</v>
      </c>
      <c r="C1187" s="17" t="s">
        <v>83</v>
      </c>
      <c r="D1187" s="116"/>
      <c r="E1187" s="117"/>
      <c r="F1187" s="117"/>
      <c r="G1187" s="110" t="s">
        <v>63</v>
      </c>
      <c r="H1187" s="122">
        <v>250.43299999999999</v>
      </c>
      <c r="I1187" s="122">
        <v>254.39060000000001</v>
      </c>
      <c r="J1187" s="123">
        <v>504.8236</v>
      </c>
      <c r="K1187">
        <v>211</v>
      </c>
      <c r="L1187">
        <v>228</v>
      </c>
      <c r="M1187">
        <v>12</v>
      </c>
      <c r="N1187">
        <v>451</v>
      </c>
      <c r="O1187">
        <v>57</v>
      </c>
      <c r="P1187">
        <v>63</v>
      </c>
      <c r="Q1187">
        <v>1</v>
      </c>
      <c r="R1187">
        <v>121</v>
      </c>
      <c r="S1187" s="105">
        <f>Table1[[#This Row],[Female Voters]]/Table1[[#This Row],[Female Population]]</f>
        <v>0.84254071947387132</v>
      </c>
      <c r="T1187" s="94">
        <f>Table1[[#This Row],[Male Voters]]/Table1[[#This Row],[Male Population]]</f>
        <v>0.89625953160218963</v>
      </c>
      <c r="U1187" s="94">
        <f>Table1[[#This Row],[Total Voters]]/Table1[[#This Row],[Total Population]]</f>
        <v>0.89338137123541772</v>
      </c>
      <c r="V1187" s="94">
        <f>Table1[[#This Row],[Female Ballots]]/Table1[[#This Row],[Female Population]]</f>
        <v>0.22760578677730173</v>
      </c>
      <c r="W1187" s="94">
        <f>Table1[[#This Row],[Male Ballots]]/Table1[[#This Row],[Male Population]]</f>
        <v>0.24765066004797345</v>
      </c>
      <c r="X1187" s="94">
        <f>Table1[[#This Row],[Total Ballots]]/Table1[[#This Row],[Total Population]]</f>
        <v>0.23968768496559986</v>
      </c>
      <c r="Y1187" s="94">
        <f>Table1[[#This Row],[Female Ballots]]/Table1[[#This Row],[Female Voters]]</f>
        <v>0.27014218009478674</v>
      </c>
      <c r="Z1187" s="95">
        <f>Table1[[#This Row],[Male Ballots]]/Table1[[#This Row],[Male Voters]]</f>
        <v>0.27631578947368424</v>
      </c>
      <c r="AA1187" s="94">
        <f>Table1[[#This Row],[Total Ballots]]/Table1[[#This Row],[Total Voters]]</f>
        <v>0.26829268292682928</v>
      </c>
    </row>
    <row r="1188" spans="1:27" s="7" customFormat="1" x14ac:dyDescent="0.35">
      <c r="A1188" s="102" t="s">
        <v>32</v>
      </c>
      <c r="B1188" s="103">
        <v>2024</v>
      </c>
      <c r="C1188" s="17" t="s">
        <v>83</v>
      </c>
      <c r="D1188" s="116"/>
      <c r="E1188" s="117"/>
      <c r="F1188" s="117"/>
      <c r="G1188" s="110" t="s">
        <v>64</v>
      </c>
      <c r="H1188" s="122">
        <v>377.6678</v>
      </c>
      <c r="I1188" s="122">
        <v>365.25369999999998</v>
      </c>
      <c r="J1188" s="123">
        <v>742.92150000000004</v>
      </c>
      <c r="K1188">
        <v>296</v>
      </c>
      <c r="L1188">
        <v>294</v>
      </c>
      <c r="M1188">
        <v>20</v>
      </c>
      <c r="N1188">
        <v>610</v>
      </c>
      <c r="O1188">
        <v>83</v>
      </c>
      <c r="P1188">
        <v>78</v>
      </c>
      <c r="Q1188">
        <v>5</v>
      </c>
      <c r="R1188">
        <v>166</v>
      </c>
      <c r="S1188" s="105">
        <f>Table1[[#This Row],[Female Voters]]/Table1[[#This Row],[Female Population]]</f>
        <v>0.78375757742651087</v>
      </c>
      <c r="T1188" s="94">
        <f>Table1[[#This Row],[Male Voters]]/Table1[[#This Row],[Male Population]]</f>
        <v>0.80491997753889977</v>
      </c>
      <c r="U1188" s="94">
        <f>Table1[[#This Row],[Total Voters]]/Table1[[#This Row],[Total Population]]</f>
        <v>0.82108271196889571</v>
      </c>
      <c r="V1188" s="94">
        <f>Table1[[#This Row],[Female Ballots]]/Table1[[#This Row],[Female Population]]</f>
        <v>0.21976986123783918</v>
      </c>
      <c r="W1188" s="94">
        <f>Table1[[#This Row],[Male Ballots]]/Table1[[#This Row],[Male Population]]</f>
        <v>0.21355019812256523</v>
      </c>
      <c r="X1188" s="94">
        <f>Table1[[#This Row],[Total Ballots]]/Table1[[#This Row],[Total Population]]</f>
        <v>0.22344218063415852</v>
      </c>
      <c r="Y1188" s="94">
        <f>Table1[[#This Row],[Female Ballots]]/Table1[[#This Row],[Female Voters]]</f>
        <v>0.28040540540540543</v>
      </c>
      <c r="Z1188" s="95">
        <f>Table1[[#This Row],[Male Ballots]]/Table1[[#This Row],[Male Voters]]</f>
        <v>0.26530612244897961</v>
      </c>
      <c r="AA1188" s="94">
        <f>Table1[[#This Row],[Total Ballots]]/Table1[[#This Row],[Total Voters]]</f>
        <v>0.27213114754098361</v>
      </c>
    </row>
    <row r="1189" spans="1:27" s="7" customFormat="1" x14ac:dyDescent="0.35">
      <c r="A1189" s="102" t="s">
        <v>32</v>
      </c>
      <c r="B1189" s="103">
        <v>2024</v>
      </c>
      <c r="C1189" s="17" t="s">
        <v>83</v>
      </c>
      <c r="D1189" s="116"/>
      <c r="E1189" s="117"/>
      <c r="F1189" s="117"/>
      <c r="G1189" s="110" t="s">
        <v>65</v>
      </c>
      <c r="H1189" s="122">
        <v>449.00880000000001</v>
      </c>
      <c r="I1189" s="122">
        <v>419.27679999999998</v>
      </c>
      <c r="J1189" s="123">
        <v>868.28560000000004</v>
      </c>
      <c r="K1189">
        <v>338</v>
      </c>
      <c r="L1189">
        <v>359</v>
      </c>
      <c r="M1189">
        <v>16</v>
      </c>
      <c r="N1189">
        <v>713</v>
      </c>
      <c r="O1189">
        <v>132</v>
      </c>
      <c r="P1189">
        <v>116</v>
      </c>
      <c r="Q1189">
        <v>0</v>
      </c>
      <c r="R1189">
        <v>248</v>
      </c>
      <c r="S1189" s="105">
        <f>Table1[[#This Row],[Female Voters]]/Table1[[#This Row],[Female Population]]</f>
        <v>0.75276921075934367</v>
      </c>
      <c r="T1189" s="94">
        <f>Table1[[#This Row],[Male Voters]]/Table1[[#This Row],[Male Population]]</f>
        <v>0.8562362620588595</v>
      </c>
      <c r="U1189" s="94">
        <f>Table1[[#This Row],[Total Voters]]/Table1[[#This Row],[Total Population]]</f>
        <v>0.82115838383131079</v>
      </c>
      <c r="V1189" s="94">
        <f>Table1[[#This Row],[Female Ballots]]/Table1[[#This Row],[Female Population]]</f>
        <v>0.29398087520779104</v>
      </c>
      <c r="W1189" s="94">
        <f>Table1[[#This Row],[Male Ballots]]/Table1[[#This Row],[Male Population]]</f>
        <v>0.27666687019172059</v>
      </c>
      <c r="X1189" s="94">
        <f>Table1[[#This Row],[Total Ballots]]/Table1[[#This Row],[Total Population]]</f>
        <v>0.28562030741958633</v>
      </c>
      <c r="Y1189" s="94">
        <f>Table1[[#This Row],[Female Ballots]]/Table1[[#This Row],[Female Voters]]</f>
        <v>0.39053254437869822</v>
      </c>
      <c r="Z1189" s="95">
        <f>Table1[[#This Row],[Male Ballots]]/Table1[[#This Row],[Male Voters]]</f>
        <v>0.32311977715877438</v>
      </c>
      <c r="AA1189" s="94">
        <f>Table1[[#This Row],[Total Ballots]]/Table1[[#This Row],[Total Voters]]</f>
        <v>0.34782608695652173</v>
      </c>
    </row>
    <row r="1190" spans="1:27" s="7" customFormat="1" x14ac:dyDescent="0.35">
      <c r="A1190" s="102" t="s">
        <v>32</v>
      </c>
      <c r="B1190" s="103">
        <v>2024</v>
      </c>
      <c r="C1190" s="17" t="s">
        <v>83</v>
      </c>
      <c r="D1190" s="116"/>
      <c r="E1190" s="117"/>
      <c r="F1190" s="117"/>
      <c r="G1190" s="110" t="s">
        <v>66</v>
      </c>
      <c r="H1190" s="122">
        <v>561.0249</v>
      </c>
      <c r="I1190" s="122">
        <v>518.2396</v>
      </c>
      <c r="J1190" s="123">
        <v>1079.2644</v>
      </c>
      <c r="K1190">
        <v>472</v>
      </c>
      <c r="L1190">
        <v>430</v>
      </c>
      <c r="M1190">
        <v>22</v>
      </c>
      <c r="N1190">
        <v>924</v>
      </c>
      <c r="O1190">
        <v>227</v>
      </c>
      <c r="P1190">
        <v>190</v>
      </c>
      <c r="Q1190">
        <v>10</v>
      </c>
      <c r="R1190">
        <v>427</v>
      </c>
      <c r="S1190" s="105">
        <f>Table1[[#This Row],[Female Voters]]/Table1[[#This Row],[Female Population]]</f>
        <v>0.84131738181317794</v>
      </c>
      <c r="T1190" s="94">
        <f>Table1[[#This Row],[Male Voters]]/Table1[[#This Row],[Male Population]]</f>
        <v>0.82973203900280879</v>
      </c>
      <c r="U1190" s="94">
        <f>Table1[[#This Row],[Total Voters]]/Table1[[#This Row],[Total Population]]</f>
        <v>0.856138681123921</v>
      </c>
      <c r="V1190" s="94">
        <f>Table1[[#This Row],[Female Ballots]]/Table1[[#This Row],[Female Population]]</f>
        <v>0.40461662218557498</v>
      </c>
      <c r="W1190" s="94">
        <f>Table1[[#This Row],[Male Ballots]]/Table1[[#This Row],[Male Population]]</f>
        <v>0.3666257846756597</v>
      </c>
      <c r="X1190" s="94">
        <f>Table1[[#This Row],[Total Ballots]]/Table1[[#This Row],[Total Population]]</f>
        <v>0.39563984506484229</v>
      </c>
      <c r="Y1190" s="94">
        <f>Table1[[#This Row],[Female Ballots]]/Table1[[#This Row],[Female Voters]]</f>
        <v>0.4809322033898305</v>
      </c>
      <c r="Z1190" s="95">
        <f>Table1[[#This Row],[Male Ballots]]/Table1[[#This Row],[Male Voters]]</f>
        <v>0.44186046511627908</v>
      </c>
      <c r="AA1190" s="94">
        <f>Table1[[#This Row],[Total Ballots]]/Table1[[#This Row],[Total Voters]]</f>
        <v>0.4621212121212121</v>
      </c>
    </row>
    <row r="1191" spans="1:27" s="7" customFormat="1" x14ac:dyDescent="0.35">
      <c r="A1191" s="102" t="s">
        <v>32</v>
      </c>
      <c r="B1191" s="103">
        <v>2024</v>
      </c>
      <c r="C1191" s="17" t="s">
        <v>83</v>
      </c>
      <c r="D1191" s="116"/>
      <c r="E1191" s="117"/>
      <c r="F1191" s="117"/>
      <c r="G1191" s="110" t="s">
        <v>67</v>
      </c>
      <c r="H1191" s="122">
        <v>1174.68896</v>
      </c>
      <c r="I1191" s="122">
        <v>1250.45534</v>
      </c>
      <c r="J1191" s="123">
        <v>2425.1445000000003</v>
      </c>
      <c r="K1191">
        <v>983</v>
      </c>
      <c r="L1191">
        <v>1049</v>
      </c>
      <c r="M1191">
        <v>36</v>
      </c>
      <c r="N1191">
        <v>2068</v>
      </c>
      <c r="O1191">
        <v>646</v>
      </c>
      <c r="P1191">
        <v>682</v>
      </c>
      <c r="Q1191">
        <v>18</v>
      </c>
      <c r="R1191">
        <v>1346</v>
      </c>
      <c r="S1191" s="105">
        <f>Table1[[#This Row],[Female Voters]]/Table1[[#This Row],[Female Population]]</f>
        <v>0.83681726267351664</v>
      </c>
      <c r="T1191" s="94">
        <f>Table1[[#This Row],[Male Voters]]/Table1[[#This Row],[Male Population]]</f>
        <v>0.83889441425393085</v>
      </c>
      <c r="U1191" s="94">
        <f>Table1[[#This Row],[Total Voters]]/Table1[[#This Row],[Total Population]]</f>
        <v>0.85273269283541653</v>
      </c>
      <c r="V1191" s="94">
        <f>Table1[[#This Row],[Female Ballots]]/Table1[[#This Row],[Female Population]]</f>
        <v>0.54993280944770262</v>
      </c>
      <c r="W1191" s="94">
        <f>Table1[[#This Row],[Male Ballots]]/Table1[[#This Row],[Male Population]]</f>
        <v>0.54540132556833254</v>
      </c>
      <c r="X1191" s="94">
        <f>Table1[[#This Row],[Total Ballots]]/Table1[[#This Row],[Total Population]]</f>
        <v>0.55501847415690064</v>
      </c>
      <c r="Y1191" s="94">
        <f>Table1[[#This Row],[Female Ballots]]/Table1[[#This Row],[Female Voters]]</f>
        <v>0.65717192268565616</v>
      </c>
      <c r="Z1191" s="95">
        <f>Table1[[#This Row],[Male Ballots]]/Table1[[#This Row],[Male Voters]]</f>
        <v>0.65014299332697811</v>
      </c>
      <c r="AA1191" s="94">
        <f>Table1[[#This Row],[Total Ballots]]/Table1[[#This Row],[Total Voters]]</f>
        <v>0.65087040618955516</v>
      </c>
    </row>
    <row r="1192" spans="1:27" s="7" customFormat="1" x14ac:dyDescent="0.35">
      <c r="A1192" s="102" t="s">
        <v>60</v>
      </c>
      <c r="B1192" s="103">
        <v>2024</v>
      </c>
      <c r="C1192" s="17" t="s">
        <v>83</v>
      </c>
      <c r="D1192" s="116"/>
      <c r="E1192" s="117"/>
      <c r="F1192" s="117"/>
      <c r="G1192" s="110" t="s">
        <v>79</v>
      </c>
      <c r="H1192" s="122">
        <v>34873.048300000002</v>
      </c>
      <c r="I1192" s="122">
        <v>37279.603499999997</v>
      </c>
      <c r="J1192" s="123">
        <v>72152.650199999989</v>
      </c>
      <c r="K1192">
        <v>21988</v>
      </c>
      <c r="L1192">
        <v>20851</v>
      </c>
      <c r="M1192">
        <v>908</v>
      </c>
      <c r="N1192">
        <v>43747</v>
      </c>
      <c r="O1192">
        <v>6430</v>
      </c>
      <c r="P1192">
        <v>5963</v>
      </c>
      <c r="Q1192">
        <v>264</v>
      </c>
      <c r="R1192">
        <v>12657</v>
      </c>
      <c r="S1192" s="105">
        <f>Table1[[#This Row],[Female Voters]]/Table1[[#This Row],[Female Population]]</f>
        <v>0.6305155721072998</v>
      </c>
      <c r="T1192" s="94">
        <f>Table1[[#This Row],[Male Voters]]/Table1[[#This Row],[Male Population]]</f>
        <v>0.55931388862545173</v>
      </c>
      <c r="U1192" s="94">
        <f>Table1[[#This Row],[Total Voters]]/Table1[[#This Row],[Total Population]]</f>
        <v>0.60631175540659499</v>
      </c>
      <c r="V1192" s="94">
        <f>Table1[[#This Row],[Female Ballots]]/Table1[[#This Row],[Female Population]]</f>
        <v>0.18438307843596224</v>
      </c>
      <c r="W1192" s="94">
        <f>Table1[[#This Row],[Male Ballots]]/Table1[[#This Row],[Male Population]]</f>
        <v>0.15995341795950166</v>
      </c>
      <c r="X1192" s="94">
        <f>Table1[[#This Row],[Total Ballots]]/Table1[[#This Row],[Total Population]]</f>
        <v>0.17541975194141937</v>
      </c>
      <c r="Y1192" s="94">
        <f>Table1[[#This Row],[Female Ballots]]/Table1[[#This Row],[Female Voters]]</f>
        <v>0.29243223576496269</v>
      </c>
      <c r="Z1192" s="95">
        <f>Table1[[#This Row],[Male Ballots]]/Table1[[#This Row],[Male Voters]]</f>
        <v>0.28598148769843174</v>
      </c>
      <c r="AA1192" s="94">
        <f>Table1[[#This Row],[Total Ballots]]/Table1[[#This Row],[Total Voters]]</f>
        <v>0.28932269641346836</v>
      </c>
    </row>
    <row r="1193" spans="1:27" s="7" customFormat="1" x14ac:dyDescent="0.35">
      <c r="A1193" s="102" t="s">
        <v>60</v>
      </c>
      <c r="B1193" s="103">
        <v>2024</v>
      </c>
      <c r="C1193" s="17" t="s">
        <v>83</v>
      </c>
      <c r="D1193" s="116"/>
      <c r="E1193" s="117"/>
      <c r="F1193" s="117"/>
      <c r="G1193" s="110" t="s">
        <v>62</v>
      </c>
      <c r="H1193" s="122">
        <v>5037.3705</v>
      </c>
      <c r="I1193" s="122">
        <v>5542.5722999999998</v>
      </c>
      <c r="J1193" s="123">
        <v>10579.941999999999</v>
      </c>
      <c r="K1193">
        <v>3131</v>
      </c>
      <c r="L1193">
        <v>3233</v>
      </c>
      <c r="M1193">
        <v>148</v>
      </c>
      <c r="N1193">
        <v>6512</v>
      </c>
      <c r="O1193">
        <v>324</v>
      </c>
      <c r="P1193">
        <v>393</v>
      </c>
      <c r="Q1193">
        <v>26</v>
      </c>
      <c r="R1193">
        <v>743</v>
      </c>
      <c r="S1193" s="105">
        <f>Table1[[#This Row],[Female Voters]]/Table1[[#This Row],[Female Population]]</f>
        <v>0.6215544399602928</v>
      </c>
      <c r="T1193" s="94">
        <f>Table1[[#This Row],[Male Voters]]/Table1[[#This Row],[Male Population]]</f>
        <v>0.58330317134518928</v>
      </c>
      <c r="U1193" s="94">
        <f>Table1[[#This Row],[Total Voters]]/Table1[[#This Row],[Total Population]]</f>
        <v>0.61550431939986061</v>
      </c>
      <c r="V1193" s="94">
        <f>Table1[[#This Row],[Female Ballots]]/Table1[[#This Row],[Female Population]]</f>
        <v>6.4319271334121644E-2</v>
      </c>
      <c r="W1193" s="94">
        <f>Table1[[#This Row],[Male Ballots]]/Table1[[#This Row],[Male Population]]</f>
        <v>7.0905705641404082E-2</v>
      </c>
      <c r="X1193" s="94">
        <f>Table1[[#This Row],[Total Ballots]]/Table1[[#This Row],[Total Population]]</f>
        <v>7.0227228088774032E-2</v>
      </c>
      <c r="Y1193" s="94">
        <f>Table1[[#This Row],[Female Ballots]]/Table1[[#This Row],[Female Voters]]</f>
        <v>0.10348131587352284</v>
      </c>
      <c r="Z1193" s="95">
        <f>Table1[[#This Row],[Male Ballots]]/Table1[[#This Row],[Male Voters]]</f>
        <v>0.12155892360037117</v>
      </c>
      <c r="AA1193" s="94">
        <f>Table1[[#This Row],[Total Ballots]]/Table1[[#This Row],[Total Voters]]</f>
        <v>0.11409705159705159</v>
      </c>
    </row>
    <row r="1194" spans="1:27" s="7" customFormat="1" x14ac:dyDescent="0.35">
      <c r="A1194" s="102" t="s">
        <v>60</v>
      </c>
      <c r="B1194" s="103">
        <v>2024</v>
      </c>
      <c r="C1194" s="17" t="s">
        <v>83</v>
      </c>
      <c r="D1194" s="116"/>
      <c r="E1194" s="117"/>
      <c r="F1194" s="117"/>
      <c r="G1194" s="110" t="s">
        <v>63</v>
      </c>
      <c r="H1194" s="122">
        <v>6545.8969999999999</v>
      </c>
      <c r="I1194" s="122">
        <v>7637.92</v>
      </c>
      <c r="J1194" s="123">
        <v>14183.816999999999</v>
      </c>
      <c r="K1194">
        <v>4329</v>
      </c>
      <c r="L1194">
        <v>4137</v>
      </c>
      <c r="M1194">
        <v>170</v>
      </c>
      <c r="N1194">
        <v>8636</v>
      </c>
      <c r="O1194">
        <v>580</v>
      </c>
      <c r="P1194">
        <v>566</v>
      </c>
      <c r="Q1194">
        <v>23</v>
      </c>
      <c r="R1194">
        <v>1169</v>
      </c>
      <c r="S1194" s="105">
        <f>Table1[[#This Row],[Female Voters]]/Table1[[#This Row],[Female Population]]</f>
        <v>0.66133029590902515</v>
      </c>
      <c r="T1194" s="94">
        <f>Table1[[#This Row],[Male Voters]]/Table1[[#This Row],[Male Population]]</f>
        <v>0.54163960868927663</v>
      </c>
      <c r="U1194" s="94">
        <f>Table1[[#This Row],[Total Voters]]/Table1[[#This Row],[Total Population]]</f>
        <v>0.60886290340604365</v>
      </c>
      <c r="V1194" s="94">
        <f>Table1[[#This Row],[Female Ballots]]/Table1[[#This Row],[Female Population]]</f>
        <v>8.8605121651012836E-2</v>
      </c>
      <c r="W1194" s="94">
        <f>Table1[[#This Row],[Male Ballots]]/Table1[[#This Row],[Male Population]]</f>
        <v>7.4103944529400667E-2</v>
      </c>
      <c r="X1194" s="94">
        <f>Table1[[#This Row],[Total Ballots]]/Table1[[#This Row],[Total Population]]</f>
        <v>8.2417871014551308E-2</v>
      </c>
      <c r="Y1194" s="94">
        <f>Table1[[#This Row],[Female Ballots]]/Table1[[#This Row],[Female Voters]]</f>
        <v>0.13398013398013398</v>
      </c>
      <c r="Z1194" s="95">
        <f>Table1[[#This Row],[Male Ballots]]/Table1[[#This Row],[Male Voters]]</f>
        <v>0.13681411650954797</v>
      </c>
      <c r="AA1194" s="94">
        <f>Table1[[#This Row],[Total Ballots]]/Table1[[#This Row],[Total Voters]]</f>
        <v>0.13536359425660027</v>
      </c>
    </row>
    <row r="1195" spans="1:27" s="7" customFormat="1" x14ac:dyDescent="0.35">
      <c r="A1195" s="102" t="s">
        <v>60</v>
      </c>
      <c r="B1195" s="103">
        <v>2024</v>
      </c>
      <c r="C1195" s="17" t="s">
        <v>83</v>
      </c>
      <c r="D1195" s="116"/>
      <c r="E1195" s="117"/>
      <c r="F1195" s="117"/>
      <c r="G1195" s="110" t="s">
        <v>64</v>
      </c>
      <c r="H1195" s="122">
        <v>6993.2619999999997</v>
      </c>
      <c r="I1195" s="122">
        <v>7700.6790000000001</v>
      </c>
      <c r="J1195" s="123">
        <v>14693.940999999999</v>
      </c>
      <c r="K1195">
        <v>4126</v>
      </c>
      <c r="L1195">
        <v>3757</v>
      </c>
      <c r="M1195">
        <v>155</v>
      </c>
      <c r="N1195">
        <v>8038</v>
      </c>
      <c r="O1195">
        <v>848</v>
      </c>
      <c r="P1195">
        <v>781</v>
      </c>
      <c r="Q1195">
        <v>38</v>
      </c>
      <c r="R1195">
        <v>1667</v>
      </c>
      <c r="S1195" s="105">
        <f>Table1[[#This Row],[Female Voters]]/Table1[[#This Row],[Female Population]]</f>
        <v>0.58999648518817116</v>
      </c>
      <c r="T1195" s="94">
        <f>Table1[[#This Row],[Male Voters]]/Table1[[#This Row],[Male Population]]</f>
        <v>0.48787905585987934</v>
      </c>
      <c r="U1195" s="94">
        <f>Table1[[#This Row],[Total Voters]]/Table1[[#This Row],[Total Population]]</f>
        <v>0.54702819345742582</v>
      </c>
      <c r="V1195" s="94">
        <f>Table1[[#This Row],[Female Ballots]]/Table1[[#This Row],[Female Population]]</f>
        <v>0.12125957814822325</v>
      </c>
      <c r="W1195" s="94">
        <f>Table1[[#This Row],[Male Ballots]]/Table1[[#This Row],[Male Population]]</f>
        <v>0.10141962806136966</v>
      </c>
      <c r="X1195" s="94">
        <f>Table1[[#This Row],[Total Ballots]]/Table1[[#This Row],[Total Population]]</f>
        <v>0.11344812123582095</v>
      </c>
      <c r="Y1195" s="94">
        <f>Table1[[#This Row],[Female Ballots]]/Table1[[#This Row],[Female Voters]]</f>
        <v>0.20552593310712555</v>
      </c>
      <c r="Z1195" s="95">
        <f>Table1[[#This Row],[Male Ballots]]/Table1[[#This Row],[Male Voters]]</f>
        <v>0.20787862656374767</v>
      </c>
      <c r="AA1195" s="94">
        <f>Table1[[#This Row],[Total Ballots]]/Table1[[#This Row],[Total Voters]]</f>
        <v>0.20738989798457327</v>
      </c>
    </row>
    <row r="1196" spans="1:27" s="7" customFormat="1" x14ac:dyDescent="0.35">
      <c r="A1196" s="102" t="s">
        <v>60</v>
      </c>
      <c r="B1196" s="103">
        <v>2024</v>
      </c>
      <c r="C1196" s="17" t="s">
        <v>83</v>
      </c>
      <c r="D1196" s="116"/>
      <c r="E1196" s="117"/>
      <c r="F1196" s="117"/>
      <c r="G1196" s="110" t="s">
        <v>65</v>
      </c>
      <c r="H1196" s="122">
        <v>5820.3940000000002</v>
      </c>
      <c r="I1196" s="122">
        <v>6269.223</v>
      </c>
      <c r="J1196" s="123">
        <v>12089.617</v>
      </c>
      <c r="K1196">
        <v>3144</v>
      </c>
      <c r="L1196">
        <v>2971</v>
      </c>
      <c r="M1196">
        <v>112</v>
      </c>
      <c r="N1196">
        <v>6227</v>
      </c>
      <c r="O1196">
        <v>839</v>
      </c>
      <c r="P1196">
        <v>769</v>
      </c>
      <c r="Q1196">
        <v>32</v>
      </c>
      <c r="R1196">
        <v>1640</v>
      </c>
      <c r="S1196" s="105">
        <f>Table1[[#This Row],[Female Voters]]/Table1[[#This Row],[Female Population]]</f>
        <v>0.5401696173832905</v>
      </c>
      <c r="T1196" s="94">
        <f>Table1[[#This Row],[Male Voters]]/Table1[[#This Row],[Male Population]]</f>
        <v>0.47390242778092279</v>
      </c>
      <c r="U1196" s="94">
        <f>Table1[[#This Row],[Total Voters]]/Table1[[#This Row],[Total Population]]</f>
        <v>0.51507008038385338</v>
      </c>
      <c r="V1196" s="94">
        <f>Table1[[#This Row],[Female Ballots]]/Table1[[#This Row],[Female Population]]</f>
        <v>0.14414831710705495</v>
      </c>
      <c r="W1196" s="94">
        <f>Table1[[#This Row],[Male Ballots]]/Table1[[#This Row],[Male Population]]</f>
        <v>0.1226627286985963</v>
      </c>
      <c r="X1196" s="94">
        <f>Table1[[#This Row],[Total Ballots]]/Table1[[#This Row],[Total Population]]</f>
        <v>0.13565359431982005</v>
      </c>
      <c r="Y1196" s="94">
        <f>Table1[[#This Row],[Female Ballots]]/Table1[[#This Row],[Female Voters]]</f>
        <v>0.26685750636132316</v>
      </c>
      <c r="Z1196" s="95">
        <f>Table1[[#This Row],[Male Ballots]]/Table1[[#This Row],[Male Voters]]</f>
        <v>0.25883540895321439</v>
      </c>
      <c r="AA1196" s="94">
        <f>Table1[[#This Row],[Total Ballots]]/Table1[[#This Row],[Total Voters]]</f>
        <v>0.26336919865103581</v>
      </c>
    </row>
    <row r="1197" spans="1:27" s="7" customFormat="1" x14ac:dyDescent="0.35">
      <c r="A1197" s="102" t="s">
        <v>60</v>
      </c>
      <c r="B1197" s="103">
        <v>2024</v>
      </c>
      <c r="C1197" s="17" t="s">
        <v>83</v>
      </c>
      <c r="D1197" s="116"/>
      <c r="E1197" s="117"/>
      <c r="F1197" s="117"/>
      <c r="G1197" s="110" t="s">
        <v>66</v>
      </c>
      <c r="H1197" s="122">
        <v>4541.4349999999995</v>
      </c>
      <c r="I1197" s="122">
        <v>4576.0619999999999</v>
      </c>
      <c r="J1197" s="123">
        <v>9117.4959999999992</v>
      </c>
      <c r="K1197">
        <v>2860</v>
      </c>
      <c r="L1197">
        <v>2667</v>
      </c>
      <c r="M1197">
        <v>145</v>
      </c>
      <c r="N1197">
        <v>5672</v>
      </c>
      <c r="O1197">
        <v>1221</v>
      </c>
      <c r="P1197">
        <v>1061</v>
      </c>
      <c r="Q1197">
        <v>51</v>
      </c>
      <c r="R1197">
        <v>2333</v>
      </c>
      <c r="S1197" s="105">
        <f>Table1[[#This Row],[Female Voters]]/Table1[[#This Row],[Female Population]]</f>
        <v>0.62975689402138313</v>
      </c>
      <c r="T1197" s="94">
        <f>Table1[[#This Row],[Male Voters]]/Table1[[#This Row],[Male Population]]</f>
        <v>0.58281553003433961</v>
      </c>
      <c r="U1197" s="94">
        <f>Table1[[#This Row],[Total Voters]]/Table1[[#This Row],[Total Population]]</f>
        <v>0.62210062938333077</v>
      </c>
      <c r="V1197" s="94">
        <f>Table1[[#This Row],[Female Ballots]]/Table1[[#This Row],[Female Population]]</f>
        <v>0.26885775090912895</v>
      </c>
      <c r="W1197" s="94">
        <f>Table1[[#This Row],[Male Ballots]]/Table1[[#This Row],[Male Population]]</f>
        <v>0.23185874666907921</v>
      </c>
      <c r="X1197" s="94">
        <f>Table1[[#This Row],[Total Ballots]]/Table1[[#This Row],[Total Population]]</f>
        <v>0.25588165873612667</v>
      </c>
      <c r="Y1197" s="94">
        <f>Table1[[#This Row],[Female Ballots]]/Table1[[#This Row],[Female Voters]]</f>
        <v>0.42692307692307691</v>
      </c>
      <c r="Z1197" s="95">
        <f>Table1[[#This Row],[Male Ballots]]/Table1[[#This Row],[Male Voters]]</f>
        <v>0.39782527184101985</v>
      </c>
      <c r="AA1197" s="94">
        <f>Table1[[#This Row],[Total Ballots]]/Table1[[#This Row],[Total Voters]]</f>
        <v>0.41131875881523272</v>
      </c>
    </row>
    <row r="1198" spans="1:27" s="7" customFormat="1" x14ac:dyDescent="0.35">
      <c r="A1198" s="102" t="s">
        <v>60</v>
      </c>
      <c r="B1198" s="103">
        <v>2024</v>
      </c>
      <c r="C1198" s="17" t="s">
        <v>83</v>
      </c>
      <c r="D1198" s="116"/>
      <c r="E1198" s="117"/>
      <c r="F1198" s="117"/>
      <c r="G1198" s="110" t="s">
        <v>67</v>
      </c>
      <c r="H1198" s="122">
        <v>5934.6898000000001</v>
      </c>
      <c r="I1198" s="122">
        <v>5553.1472000000003</v>
      </c>
      <c r="J1198" s="123">
        <v>11487.8372</v>
      </c>
      <c r="K1198">
        <v>4398</v>
      </c>
      <c r="L1198">
        <v>4086</v>
      </c>
      <c r="M1198">
        <v>178</v>
      </c>
      <c r="N1198">
        <v>8662</v>
      </c>
      <c r="O1198">
        <v>2618</v>
      </c>
      <c r="P1198">
        <v>2393</v>
      </c>
      <c r="Q1198">
        <v>94</v>
      </c>
      <c r="R1198">
        <v>5105</v>
      </c>
      <c r="S1198" s="105">
        <f>Table1[[#This Row],[Female Voters]]/Table1[[#This Row],[Female Population]]</f>
        <v>0.74106653392398036</v>
      </c>
      <c r="T1198" s="94">
        <f>Table1[[#This Row],[Male Voters]]/Table1[[#This Row],[Male Population]]</f>
        <v>0.73579897179747</v>
      </c>
      <c r="U1198" s="94">
        <f>Table1[[#This Row],[Total Voters]]/Table1[[#This Row],[Total Population]]</f>
        <v>0.75401486365074877</v>
      </c>
      <c r="V1198" s="94">
        <f>Table1[[#This Row],[Female Ballots]]/Table1[[#This Row],[Female Population]]</f>
        <v>0.44113510364096875</v>
      </c>
      <c r="W1198" s="94">
        <f>Table1[[#This Row],[Male Ballots]]/Table1[[#This Row],[Male Population]]</f>
        <v>0.43092680849518988</v>
      </c>
      <c r="X1198" s="94">
        <f>Table1[[#This Row],[Total Ballots]]/Table1[[#This Row],[Total Population]]</f>
        <v>0.44438303843651267</v>
      </c>
      <c r="Y1198" s="94">
        <f>Table1[[#This Row],[Female Ballots]]/Table1[[#This Row],[Female Voters]]</f>
        <v>0.59527057753524326</v>
      </c>
      <c r="Z1198" s="95">
        <f>Table1[[#This Row],[Male Ballots]]/Table1[[#This Row],[Male Voters]]</f>
        <v>0.58565834557023988</v>
      </c>
      <c r="AA1198" s="94">
        <f>Table1[[#This Row],[Total Ballots]]/Table1[[#This Row],[Total Voters]]</f>
        <v>0.58935580697298551</v>
      </c>
    </row>
    <row r="1199" spans="1:27" s="7" customFormat="1" x14ac:dyDescent="0.35">
      <c r="A1199" s="102" t="s">
        <v>22</v>
      </c>
      <c r="B1199" s="103">
        <v>2024</v>
      </c>
      <c r="C1199" s="17" t="s">
        <v>83</v>
      </c>
      <c r="D1199" s="116"/>
      <c r="E1199" s="117"/>
      <c r="F1199" s="117"/>
      <c r="G1199" s="110" t="s">
        <v>79</v>
      </c>
      <c r="H1199" s="122">
        <v>932.52026000000001</v>
      </c>
      <c r="I1199" s="122">
        <v>894.32696999999996</v>
      </c>
      <c r="J1199" s="123">
        <v>1826.8472099999999</v>
      </c>
      <c r="K1199">
        <v>794</v>
      </c>
      <c r="L1199">
        <v>814</v>
      </c>
      <c r="M1199">
        <v>17</v>
      </c>
      <c r="N1199">
        <v>1625</v>
      </c>
      <c r="O1199">
        <v>387</v>
      </c>
      <c r="P1199">
        <v>387</v>
      </c>
      <c r="Q1199">
        <v>6</v>
      </c>
      <c r="R1199">
        <v>780</v>
      </c>
      <c r="S1199" s="105">
        <f>Table1[[#This Row],[Female Voters]]/Table1[[#This Row],[Female Population]]</f>
        <v>0.85145603163624561</v>
      </c>
      <c r="T1199" s="94">
        <f>Table1[[#This Row],[Male Voters]]/Table1[[#This Row],[Male Population]]</f>
        <v>0.91018165313744259</v>
      </c>
      <c r="U1199" s="94">
        <f>Table1[[#This Row],[Total Voters]]/Table1[[#This Row],[Total Population]]</f>
        <v>0.88951062305861917</v>
      </c>
      <c r="V1199" s="94">
        <f>Table1[[#This Row],[Female Ballots]]/Table1[[#This Row],[Female Population]]</f>
        <v>0.41500438821565122</v>
      </c>
      <c r="W1199" s="94">
        <f>Table1[[#This Row],[Male Ballots]]/Table1[[#This Row],[Male Population]]</f>
        <v>0.43272764098794875</v>
      </c>
      <c r="X1199" s="94">
        <f>Table1[[#This Row],[Total Ballots]]/Table1[[#This Row],[Total Population]]</f>
        <v>0.42696509906813718</v>
      </c>
      <c r="Y1199" s="94">
        <f>Table1[[#This Row],[Female Ballots]]/Table1[[#This Row],[Female Voters]]</f>
        <v>0.48740554156171284</v>
      </c>
      <c r="Z1199" s="95">
        <f>Table1[[#This Row],[Male Ballots]]/Table1[[#This Row],[Male Voters]]</f>
        <v>0.47542997542997545</v>
      </c>
      <c r="AA1199" s="94">
        <f>Table1[[#This Row],[Total Ballots]]/Table1[[#This Row],[Total Voters]]</f>
        <v>0.48</v>
      </c>
    </row>
    <row r="1200" spans="1:27" s="7" customFormat="1" x14ac:dyDescent="0.35">
      <c r="A1200" s="102" t="s">
        <v>22</v>
      </c>
      <c r="B1200" s="103">
        <v>2024</v>
      </c>
      <c r="C1200" s="17" t="s">
        <v>83</v>
      </c>
      <c r="D1200" s="116"/>
      <c r="E1200" s="117"/>
      <c r="F1200" s="117"/>
      <c r="G1200" s="110" t="s">
        <v>62</v>
      </c>
      <c r="H1200" s="122">
        <v>60.496709999999993</v>
      </c>
      <c r="I1200" s="122">
        <v>72.289380000000008</v>
      </c>
      <c r="J1200" s="123">
        <v>132.7861</v>
      </c>
      <c r="K1200">
        <v>48</v>
      </c>
      <c r="L1200">
        <v>70</v>
      </c>
      <c r="M1200">
        <v>1</v>
      </c>
      <c r="N1200">
        <v>119</v>
      </c>
      <c r="O1200">
        <v>11</v>
      </c>
      <c r="P1200">
        <v>16</v>
      </c>
      <c r="Q1200">
        <v>0</v>
      </c>
      <c r="R1200">
        <v>27</v>
      </c>
      <c r="S1200" s="105">
        <f>Table1[[#This Row],[Female Voters]]/Table1[[#This Row],[Female Population]]</f>
        <v>0.79343157669235242</v>
      </c>
      <c r="T1200" s="94">
        <f>Table1[[#This Row],[Male Voters]]/Table1[[#This Row],[Male Population]]</f>
        <v>0.96833034119257888</v>
      </c>
      <c r="U1200" s="94">
        <f>Table1[[#This Row],[Total Voters]]/Table1[[#This Row],[Total Population]]</f>
        <v>0.8961781391275141</v>
      </c>
      <c r="V1200" s="94">
        <f>Table1[[#This Row],[Female Ballots]]/Table1[[#This Row],[Female Population]]</f>
        <v>0.1818280696586641</v>
      </c>
      <c r="W1200" s="94">
        <f>Table1[[#This Row],[Male Ballots]]/Table1[[#This Row],[Male Population]]</f>
        <v>0.22133264941544661</v>
      </c>
      <c r="X1200" s="94">
        <f>Table1[[#This Row],[Total Ballots]]/Table1[[#This Row],[Total Population]]</f>
        <v>0.20333453576842755</v>
      </c>
      <c r="Y1200" s="94">
        <f>Table1[[#This Row],[Female Ballots]]/Table1[[#This Row],[Female Voters]]</f>
        <v>0.22916666666666666</v>
      </c>
      <c r="Z1200" s="95">
        <f>Table1[[#This Row],[Male Ballots]]/Table1[[#This Row],[Male Voters]]</f>
        <v>0.22857142857142856</v>
      </c>
      <c r="AA1200" s="94">
        <f>Table1[[#This Row],[Total Ballots]]/Table1[[#This Row],[Total Voters]]</f>
        <v>0.22689075630252101</v>
      </c>
    </row>
    <row r="1201" spans="1:27" s="7" customFormat="1" x14ac:dyDescent="0.35">
      <c r="A1201" s="106" t="s">
        <v>22</v>
      </c>
      <c r="B1201" s="103">
        <v>2024</v>
      </c>
      <c r="C1201" s="17" t="s">
        <v>83</v>
      </c>
      <c r="D1201" s="116"/>
      <c r="E1201" s="117"/>
      <c r="F1201" s="117"/>
      <c r="G1201" s="110" t="s">
        <v>63</v>
      </c>
      <c r="H1201" s="122">
        <v>95.540220000000005</v>
      </c>
      <c r="I1201" s="122">
        <v>101.02938</v>
      </c>
      <c r="J1201" s="123">
        <v>196.56957</v>
      </c>
      <c r="K1201">
        <v>98</v>
      </c>
      <c r="L1201">
        <v>85</v>
      </c>
      <c r="M1201">
        <v>3</v>
      </c>
      <c r="N1201">
        <v>186</v>
      </c>
      <c r="O1201">
        <v>22</v>
      </c>
      <c r="P1201">
        <v>17</v>
      </c>
      <c r="Q1201">
        <v>0</v>
      </c>
      <c r="R1201">
        <v>39</v>
      </c>
      <c r="S1201" s="105">
        <f>Table1[[#This Row],[Female Voters]]/Table1[[#This Row],[Female Population]]</f>
        <v>1.0257460156570708</v>
      </c>
      <c r="T1201" s="94">
        <f>Table1[[#This Row],[Male Voters]]/Table1[[#This Row],[Male Population]]</f>
        <v>0.8413394202755673</v>
      </c>
      <c r="U1201" s="94">
        <f>Table1[[#This Row],[Total Voters]]/Table1[[#This Row],[Total Population]]</f>
        <v>0.94622987678102977</v>
      </c>
      <c r="V1201" s="94">
        <f>Table1[[#This Row],[Female Ballots]]/Table1[[#This Row],[Female Population]]</f>
        <v>0.23026951371893428</v>
      </c>
      <c r="W1201" s="94">
        <f>Table1[[#This Row],[Male Ballots]]/Table1[[#This Row],[Male Population]]</f>
        <v>0.16826788405511348</v>
      </c>
      <c r="X1201" s="94">
        <f>Table1[[#This Row],[Total Ballots]]/Table1[[#This Row],[Total Population]]</f>
        <v>0.19840303867989334</v>
      </c>
      <c r="Y1201" s="94">
        <f>Table1[[#This Row],[Female Ballots]]/Table1[[#This Row],[Female Voters]]</f>
        <v>0.22448979591836735</v>
      </c>
      <c r="Z1201" s="95">
        <f>Table1[[#This Row],[Male Ballots]]/Table1[[#This Row],[Male Voters]]</f>
        <v>0.2</v>
      </c>
      <c r="AA1201" s="94">
        <f>Table1[[#This Row],[Total Ballots]]/Table1[[#This Row],[Total Voters]]</f>
        <v>0.20967741935483872</v>
      </c>
    </row>
    <row r="1202" spans="1:27" s="7" customFormat="1" x14ac:dyDescent="0.35">
      <c r="A1202" s="102" t="s">
        <v>22</v>
      </c>
      <c r="B1202" s="103">
        <v>2024</v>
      </c>
      <c r="C1202" s="17" t="s">
        <v>83</v>
      </c>
      <c r="D1202" s="116"/>
      <c r="E1202" s="117"/>
      <c r="F1202" s="117"/>
      <c r="G1202" s="110" t="s">
        <v>64</v>
      </c>
      <c r="H1202" s="122">
        <v>136.55218000000002</v>
      </c>
      <c r="I1202" s="122">
        <v>119.34459</v>
      </c>
      <c r="J1202" s="123">
        <v>255.89679999999998</v>
      </c>
      <c r="K1202">
        <v>96</v>
      </c>
      <c r="L1202">
        <v>103</v>
      </c>
      <c r="M1202">
        <v>3</v>
      </c>
      <c r="N1202">
        <v>202</v>
      </c>
      <c r="O1202">
        <v>28</v>
      </c>
      <c r="P1202">
        <v>30</v>
      </c>
      <c r="Q1202">
        <v>1</v>
      </c>
      <c r="R1202">
        <v>59</v>
      </c>
      <c r="S1202" s="105">
        <f>Table1[[#This Row],[Female Voters]]/Table1[[#This Row],[Female Population]]</f>
        <v>0.7030279560531365</v>
      </c>
      <c r="T1202" s="94">
        <f>Table1[[#This Row],[Male Voters]]/Table1[[#This Row],[Male Population]]</f>
        <v>0.86304708072649128</v>
      </c>
      <c r="U1202" s="94">
        <f>Table1[[#This Row],[Total Voters]]/Table1[[#This Row],[Total Population]]</f>
        <v>0.78938071910238816</v>
      </c>
      <c r="V1202" s="94">
        <f>Table1[[#This Row],[Female Ballots]]/Table1[[#This Row],[Female Population]]</f>
        <v>0.20504982051549814</v>
      </c>
      <c r="W1202" s="94">
        <f>Table1[[#This Row],[Male Ballots]]/Table1[[#This Row],[Male Population]]</f>
        <v>0.25137293613392947</v>
      </c>
      <c r="X1202" s="94">
        <f>Table1[[#This Row],[Total Ballots]]/Table1[[#This Row],[Total Population]]</f>
        <v>0.2305616951833708</v>
      </c>
      <c r="Y1202" s="94">
        <f>Table1[[#This Row],[Female Ballots]]/Table1[[#This Row],[Female Voters]]</f>
        <v>0.29166666666666669</v>
      </c>
      <c r="Z1202" s="95">
        <f>Table1[[#This Row],[Male Ballots]]/Table1[[#This Row],[Male Voters]]</f>
        <v>0.29126213592233008</v>
      </c>
      <c r="AA1202" s="94">
        <f>Table1[[#This Row],[Total Ballots]]/Table1[[#This Row],[Total Voters]]</f>
        <v>0.29207920792079206</v>
      </c>
    </row>
    <row r="1203" spans="1:27" s="7" customFormat="1" x14ac:dyDescent="0.35">
      <c r="A1203" s="102" t="s">
        <v>22</v>
      </c>
      <c r="B1203" s="103">
        <v>2024</v>
      </c>
      <c r="C1203" s="17" t="s">
        <v>83</v>
      </c>
      <c r="D1203" s="116"/>
      <c r="E1203" s="117"/>
      <c r="F1203" s="117"/>
      <c r="G1203" s="110" t="s">
        <v>65</v>
      </c>
      <c r="H1203" s="122">
        <v>133.75810999999999</v>
      </c>
      <c r="I1203" s="122">
        <v>114.56165999999999</v>
      </c>
      <c r="J1203" s="123">
        <v>248.31979999999999</v>
      </c>
      <c r="K1203">
        <v>105</v>
      </c>
      <c r="L1203">
        <v>106</v>
      </c>
      <c r="M1203">
        <v>3</v>
      </c>
      <c r="N1203">
        <v>214</v>
      </c>
      <c r="O1203">
        <v>44</v>
      </c>
      <c r="P1203">
        <v>47</v>
      </c>
      <c r="Q1203">
        <v>2</v>
      </c>
      <c r="R1203">
        <v>93</v>
      </c>
      <c r="S1203" s="105">
        <f>Table1[[#This Row],[Female Voters]]/Table1[[#This Row],[Female Population]]</f>
        <v>0.78499913014620204</v>
      </c>
      <c r="T1203" s="94">
        <f>Table1[[#This Row],[Male Voters]]/Table1[[#This Row],[Male Population]]</f>
        <v>0.92526592229896121</v>
      </c>
      <c r="U1203" s="94">
        <f>Table1[[#This Row],[Total Voters]]/Table1[[#This Row],[Total Population]]</f>
        <v>0.86179193121128483</v>
      </c>
      <c r="V1203" s="94">
        <f>Table1[[#This Row],[Female Ballots]]/Table1[[#This Row],[Female Population]]</f>
        <v>0.328952016442218</v>
      </c>
      <c r="W1203" s="94">
        <f>Table1[[#This Row],[Male Ballots]]/Table1[[#This Row],[Male Population]]</f>
        <v>0.4102594183778413</v>
      </c>
      <c r="X1203" s="94">
        <f>Table1[[#This Row],[Total Ballots]]/Table1[[#This Row],[Total Population]]</f>
        <v>0.37451705421798825</v>
      </c>
      <c r="Y1203" s="94">
        <f>Table1[[#This Row],[Female Ballots]]/Table1[[#This Row],[Female Voters]]</f>
        <v>0.41904761904761906</v>
      </c>
      <c r="Z1203" s="95">
        <f>Table1[[#This Row],[Male Ballots]]/Table1[[#This Row],[Male Voters]]</f>
        <v>0.44339622641509435</v>
      </c>
      <c r="AA1203" s="94">
        <f>Table1[[#This Row],[Total Ballots]]/Table1[[#This Row],[Total Voters]]</f>
        <v>0.43457943925233644</v>
      </c>
    </row>
    <row r="1204" spans="1:27" s="7" customFormat="1" x14ac:dyDescent="0.35">
      <c r="A1204" s="102" t="s">
        <v>22</v>
      </c>
      <c r="B1204" s="103">
        <v>2024</v>
      </c>
      <c r="C1204" s="17" t="s">
        <v>83</v>
      </c>
      <c r="D1204" s="116"/>
      <c r="E1204" s="117"/>
      <c r="F1204" s="117"/>
      <c r="G1204" s="110" t="s">
        <v>66</v>
      </c>
      <c r="H1204" s="122">
        <v>164.84461999999999</v>
      </c>
      <c r="I1204" s="122">
        <v>149.38789</v>
      </c>
      <c r="J1204" s="123">
        <v>314.23249999999996</v>
      </c>
      <c r="K1204">
        <v>135</v>
      </c>
      <c r="L1204">
        <v>135</v>
      </c>
      <c r="M1204">
        <v>4</v>
      </c>
      <c r="N1204">
        <v>274</v>
      </c>
      <c r="O1204">
        <v>71</v>
      </c>
      <c r="P1204">
        <v>66</v>
      </c>
      <c r="Q1204">
        <v>2</v>
      </c>
      <c r="R1204">
        <v>139</v>
      </c>
      <c r="S1204" s="105">
        <f>Table1[[#This Row],[Female Voters]]/Table1[[#This Row],[Female Population]]</f>
        <v>0.81895302376261969</v>
      </c>
      <c r="T1204" s="94">
        <f>Table1[[#This Row],[Male Voters]]/Table1[[#This Row],[Male Population]]</f>
        <v>0.90368770855522496</v>
      </c>
      <c r="U1204" s="94">
        <f>Table1[[#This Row],[Total Voters]]/Table1[[#This Row],[Total Population]]</f>
        <v>0.87196582148568347</v>
      </c>
      <c r="V1204" s="94">
        <f>Table1[[#This Row],[Female Ballots]]/Table1[[#This Row],[Female Population]]</f>
        <v>0.43070862731219256</v>
      </c>
      <c r="W1204" s="94">
        <f>Table1[[#This Row],[Male Ballots]]/Table1[[#This Row],[Male Population]]</f>
        <v>0.44180287973810994</v>
      </c>
      <c r="X1204" s="94">
        <f>Table1[[#This Row],[Total Ballots]]/Table1[[#This Row],[Total Population]]</f>
        <v>0.44234762476828471</v>
      </c>
      <c r="Y1204" s="94">
        <f>Table1[[#This Row],[Female Ballots]]/Table1[[#This Row],[Female Voters]]</f>
        <v>0.52592592592592591</v>
      </c>
      <c r="Z1204" s="95">
        <f>Table1[[#This Row],[Male Ballots]]/Table1[[#This Row],[Male Voters]]</f>
        <v>0.48888888888888887</v>
      </c>
      <c r="AA1204" s="94">
        <f>Table1[[#This Row],[Total Ballots]]/Table1[[#This Row],[Total Voters]]</f>
        <v>0.50729927007299269</v>
      </c>
    </row>
    <row r="1205" spans="1:27" s="7" customFormat="1" x14ac:dyDescent="0.35">
      <c r="A1205" s="102" t="s">
        <v>22</v>
      </c>
      <c r="B1205" s="103">
        <v>2024</v>
      </c>
      <c r="C1205" s="17" t="s">
        <v>83</v>
      </c>
      <c r="D1205" s="116"/>
      <c r="E1205" s="117"/>
      <c r="F1205" s="117"/>
      <c r="G1205" s="110" t="s">
        <v>67</v>
      </c>
      <c r="H1205" s="122">
        <v>341.32841999999999</v>
      </c>
      <c r="I1205" s="122">
        <v>337.71406999999999</v>
      </c>
      <c r="J1205" s="123">
        <v>679.04243999999994</v>
      </c>
      <c r="K1205">
        <v>312</v>
      </c>
      <c r="L1205">
        <v>315</v>
      </c>
      <c r="M1205">
        <v>3</v>
      </c>
      <c r="N1205">
        <v>630</v>
      </c>
      <c r="O1205">
        <v>211</v>
      </c>
      <c r="P1205">
        <v>211</v>
      </c>
      <c r="Q1205">
        <v>1</v>
      </c>
      <c r="R1205">
        <v>423</v>
      </c>
      <c r="S1205" s="105">
        <f>Table1[[#This Row],[Female Voters]]/Table1[[#This Row],[Female Population]]</f>
        <v>0.91407565769061949</v>
      </c>
      <c r="T1205" s="94">
        <f>Table1[[#This Row],[Male Voters]]/Table1[[#This Row],[Male Population]]</f>
        <v>0.93274171253806515</v>
      </c>
      <c r="U1205" s="94">
        <f>Table1[[#This Row],[Total Voters]]/Table1[[#This Row],[Total Population]]</f>
        <v>0.92777706206404431</v>
      </c>
      <c r="V1205" s="94">
        <f>Table1[[#This Row],[Female Ballots]]/Table1[[#This Row],[Female Population]]</f>
        <v>0.61817296081000228</v>
      </c>
      <c r="W1205" s="94">
        <f>Table1[[#This Row],[Male Ballots]]/Table1[[#This Row],[Male Population]]</f>
        <v>0.62478889316041819</v>
      </c>
      <c r="X1205" s="94">
        <f>Table1[[#This Row],[Total Ballots]]/Table1[[#This Row],[Total Population]]</f>
        <v>0.62293602738585829</v>
      </c>
      <c r="Y1205" s="94">
        <f>Table1[[#This Row],[Female Ballots]]/Table1[[#This Row],[Female Voters]]</f>
        <v>0.67628205128205132</v>
      </c>
      <c r="Z1205" s="95">
        <f>Table1[[#This Row],[Male Ballots]]/Table1[[#This Row],[Male Voters]]</f>
        <v>0.66984126984126979</v>
      </c>
      <c r="AA1205" s="94">
        <f>Table1[[#This Row],[Total Ballots]]/Table1[[#This Row],[Total Voters]]</f>
        <v>0.67142857142857137</v>
      </c>
    </row>
    <row r="1206" spans="1:27" s="7" customFormat="1" x14ac:dyDescent="0.35">
      <c r="A1206" s="102" t="s">
        <v>56</v>
      </c>
      <c r="B1206" s="103">
        <v>2024</v>
      </c>
      <c r="C1206" s="17" t="s">
        <v>83</v>
      </c>
      <c r="D1206" s="116"/>
      <c r="E1206" s="117"/>
      <c r="F1206" s="117"/>
      <c r="G1206" s="110" t="s">
        <v>79</v>
      </c>
      <c r="H1206" s="122">
        <v>37332.609900000003</v>
      </c>
      <c r="I1206" s="122">
        <v>39978.010399999999</v>
      </c>
      <c r="J1206" s="123">
        <v>77310.618000000017</v>
      </c>
      <c r="K1206">
        <v>23800</v>
      </c>
      <c r="L1206">
        <v>22799</v>
      </c>
      <c r="M1206">
        <v>981</v>
      </c>
      <c r="N1206">
        <v>47580</v>
      </c>
      <c r="O1206">
        <v>8866</v>
      </c>
      <c r="P1206">
        <v>8264</v>
      </c>
      <c r="Q1206">
        <v>300</v>
      </c>
      <c r="R1206">
        <v>17430</v>
      </c>
      <c r="S1206" s="105">
        <f>Table1[[#This Row],[Female Voters]]/Table1[[#This Row],[Female Population]]</f>
        <v>0.63751235350947155</v>
      </c>
      <c r="T1206" s="94">
        <f>Table1[[#This Row],[Male Voters]]/Table1[[#This Row],[Male Population]]</f>
        <v>0.57028851040571049</v>
      </c>
      <c r="U1206" s="94">
        <f>Table1[[#This Row],[Total Voters]]/Table1[[#This Row],[Total Population]]</f>
        <v>0.61543939540102999</v>
      </c>
      <c r="V1206" s="94">
        <f>Table1[[#This Row],[Female Ballots]]/Table1[[#This Row],[Female Population]]</f>
        <v>0.23748674479894852</v>
      </c>
      <c r="W1206" s="94">
        <f>Table1[[#This Row],[Male Ballots]]/Table1[[#This Row],[Male Population]]</f>
        <v>0.20671363875576959</v>
      </c>
      <c r="X1206" s="94">
        <f>Table1[[#This Row],[Total Ballots]]/Table1[[#This Row],[Total Population]]</f>
        <v>0.22545415430516927</v>
      </c>
      <c r="Y1206" s="94">
        <f>Table1[[#This Row],[Female Ballots]]/Table1[[#This Row],[Female Voters]]</f>
        <v>0.37252100840336133</v>
      </c>
      <c r="Z1206" s="95">
        <f>Table1[[#This Row],[Male Ballots]]/Table1[[#This Row],[Male Voters]]</f>
        <v>0.36247203824729157</v>
      </c>
      <c r="AA1206" s="94">
        <f>Table1[[#This Row],[Total Ballots]]/Table1[[#This Row],[Total Voters]]</f>
        <v>0.36633039092055486</v>
      </c>
    </row>
    <row r="1207" spans="1:27" s="7" customFormat="1" x14ac:dyDescent="0.35">
      <c r="A1207" s="102" t="s">
        <v>56</v>
      </c>
      <c r="B1207" s="103">
        <v>2024</v>
      </c>
      <c r="C1207" s="17" t="s">
        <v>83</v>
      </c>
      <c r="D1207" s="116"/>
      <c r="E1207" s="117"/>
      <c r="F1207" s="117"/>
      <c r="G1207" s="110" t="s">
        <v>62</v>
      </c>
      <c r="H1207" s="122">
        <v>4697.7785999999996</v>
      </c>
      <c r="I1207" s="122">
        <v>5130.2936</v>
      </c>
      <c r="J1207" s="123">
        <v>9828.0730000000003</v>
      </c>
      <c r="K1207">
        <v>2449</v>
      </c>
      <c r="L1207">
        <v>2558</v>
      </c>
      <c r="M1207">
        <v>147</v>
      </c>
      <c r="N1207">
        <v>5154</v>
      </c>
      <c r="O1207">
        <v>344</v>
      </c>
      <c r="P1207">
        <v>356</v>
      </c>
      <c r="Q1207">
        <v>26</v>
      </c>
      <c r="R1207">
        <v>726</v>
      </c>
      <c r="S1207" s="105">
        <f>Table1[[#This Row],[Female Voters]]/Table1[[#This Row],[Female Population]]</f>
        <v>0.52131022096273338</v>
      </c>
      <c r="T1207" s="94">
        <f>Table1[[#This Row],[Male Voters]]/Table1[[#This Row],[Male Population]]</f>
        <v>0.49860694132593114</v>
      </c>
      <c r="U1207" s="94">
        <f>Table1[[#This Row],[Total Voters]]/Table1[[#This Row],[Total Population]]</f>
        <v>0.52441612918422564</v>
      </c>
      <c r="V1207" s="94">
        <f>Table1[[#This Row],[Female Ballots]]/Table1[[#This Row],[Female Population]]</f>
        <v>7.3226098820408439E-2</v>
      </c>
      <c r="W1207" s="94">
        <f>Table1[[#This Row],[Male Ballots]]/Table1[[#This Row],[Male Population]]</f>
        <v>6.9391740075070943E-2</v>
      </c>
      <c r="X1207" s="94">
        <f>Table1[[#This Row],[Total Ballots]]/Table1[[#This Row],[Total Population]]</f>
        <v>7.3870025181945631E-2</v>
      </c>
      <c r="Y1207" s="94">
        <f>Table1[[#This Row],[Female Ballots]]/Table1[[#This Row],[Female Voters]]</f>
        <v>0.14046549612086565</v>
      </c>
      <c r="Z1207" s="95">
        <f>Table1[[#This Row],[Male Ballots]]/Table1[[#This Row],[Male Voters]]</f>
        <v>0.13917122752150118</v>
      </c>
      <c r="AA1207" s="94">
        <f>Table1[[#This Row],[Total Ballots]]/Table1[[#This Row],[Total Voters]]</f>
        <v>0.14086146682188591</v>
      </c>
    </row>
    <row r="1208" spans="1:27" s="7" customFormat="1" x14ac:dyDescent="0.35">
      <c r="A1208" s="102" t="s">
        <v>56</v>
      </c>
      <c r="B1208" s="103">
        <v>2024</v>
      </c>
      <c r="C1208" s="17" t="s">
        <v>83</v>
      </c>
      <c r="D1208" s="116"/>
      <c r="E1208" s="117"/>
      <c r="F1208" s="117"/>
      <c r="G1208" s="110" t="s">
        <v>63</v>
      </c>
      <c r="H1208" s="122">
        <v>6320.41</v>
      </c>
      <c r="I1208" s="122">
        <v>7325.2000000000007</v>
      </c>
      <c r="J1208" s="123">
        <v>13645.61</v>
      </c>
      <c r="K1208">
        <v>4041</v>
      </c>
      <c r="L1208">
        <v>3734</v>
      </c>
      <c r="M1208">
        <v>166</v>
      </c>
      <c r="N1208">
        <v>7941</v>
      </c>
      <c r="O1208">
        <v>676</v>
      </c>
      <c r="P1208">
        <v>581</v>
      </c>
      <c r="Q1208">
        <v>40</v>
      </c>
      <c r="R1208">
        <v>1297</v>
      </c>
      <c r="S1208" s="105">
        <f>Table1[[#This Row],[Female Voters]]/Table1[[#This Row],[Female Population]]</f>
        <v>0.63935725688681588</v>
      </c>
      <c r="T1208" s="94">
        <f>Table1[[#This Row],[Male Voters]]/Table1[[#This Row],[Male Population]]</f>
        <v>0.50974717413859005</v>
      </c>
      <c r="U1208" s="94">
        <f>Table1[[#This Row],[Total Voters]]/Table1[[#This Row],[Total Population]]</f>
        <v>0.58194540222093405</v>
      </c>
      <c r="V1208" s="94">
        <f>Table1[[#This Row],[Female Ballots]]/Table1[[#This Row],[Female Population]]</f>
        <v>0.10695508677443394</v>
      </c>
      <c r="W1208" s="94">
        <f>Table1[[#This Row],[Male Ballots]]/Table1[[#This Row],[Male Population]]</f>
        <v>7.9315240539507448E-2</v>
      </c>
      <c r="X1208" s="94">
        <f>Table1[[#This Row],[Total Ballots]]/Table1[[#This Row],[Total Population]]</f>
        <v>9.5048883853488406E-2</v>
      </c>
      <c r="Y1208" s="94">
        <f>Table1[[#This Row],[Female Ballots]]/Table1[[#This Row],[Female Voters]]</f>
        <v>0.16728532541450136</v>
      </c>
      <c r="Z1208" s="95">
        <f>Table1[[#This Row],[Male Ballots]]/Table1[[#This Row],[Male Voters]]</f>
        <v>0.15559721478307445</v>
      </c>
      <c r="AA1208" s="94">
        <f>Table1[[#This Row],[Total Ballots]]/Table1[[#This Row],[Total Voters]]</f>
        <v>0.16332955547160308</v>
      </c>
    </row>
    <row r="1209" spans="1:27" s="7" customFormat="1" x14ac:dyDescent="0.35">
      <c r="A1209" s="102" t="s">
        <v>56</v>
      </c>
      <c r="B1209" s="103">
        <v>2024</v>
      </c>
      <c r="C1209" s="17" t="s">
        <v>83</v>
      </c>
      <c r="D1209" s="116"/>
      <c r="E1209" s="117"/>
      <c r="F1209" s="117"/>
      <c r="G1209" s="110" t="s">
        <v>64</v>
      </c>
      <c r="H1209" s="122">
        <v>6341.0510000000004</v>
      </c>
      <c r="I1209" s="122">
        <v>7219.067</v>
      </c>
      <c r="J1209" s="123">
        <v>13560.117</v>
      </c>
      <c r="K1209">
        <v>3660</v>
      </c>
      <c r="L1209">
        <v>3563</v>
      </c>
      <c r="M1209">
        <v>160</v>
      </c>
      <c r="N1209">
        <v>7383</v>
      </c>
      <c r="O1209">
        <v>879</v>
      </c>
      <c r="P1209">
        <v>865</v>
      </c>
      <c r="Q1209">
        <v>41</v>
      </c>
      <c r="R1209">
        <v>1785</v>
      </c>
      <c r="S1209" s="105">
        <f>Table1[[#This Row],[Female Voters]]/Table1[[#This Row],[Female Population]]</f>
        <v>0.5771913835734801</v>
      </c>
      <c r="T1209" s="94">
        <f>Table1[[#This Row],[Male Voters]]/Table1[[#This Row],[Male Population]]</f>
        <v>0.49355408392802008</v>
      </c>
      <c r="U1209" s="94">
        <f>Table1[[#This Row],[Total Voters]]/Table1[[#This Row],[Total Population]]</f>
        <v>0.54446432873698658</v>
      </c>
      <c r="V1209" s="94">
        <f>Table1[[#This Row],[Female Ballots]]/Table1[[#This Row],[Female Population]]</f>
        <v>0.13862055359592595</v>
      </c>
      <c r="W1209" s="94">
        <f>Table1[[#This Row],[Male Ballots]]/Table1[[#This Row],[Male Population]]</f>
        <v>0.11982157805156816</v>
      </c>
      <c r="X1209" s="94">
        <f>Table1[[#This Row],[Total Ballots]]/Table1[[#This Row],[Total Population]]</f>
        <v>0.1316360323439687</v>
      </c>
      <c r="Y1209" s="94">
        <f>Table1[[#This Row],[Female Ballots]]/Table1[[#This Row],[Female Voters]]</f>
        <v>0.24016393442622952</v>
      </c>
      <c r="Z1209" s="95">
        <f>Table1[[#This Row],[Male Ballots]]/Table1[[#This Row],[Male Voters]]</f>
        <v>0.24277294414818973</v>
      </c>
      <c r="AA1209" s="94">
        <f>Table1[[#This Row],[Total Ballots]]/Table1[[#This Row],[Total Voters]]</f>
        <v>0.24177163754571313</v>
      </c>
    </row>
    <row r="1210" spans="1:27" s="7" customFormat="1" x14ac:dyDescent="0.35">
      <c r="A1210" s="102" t="s">
        <v>56</v>
      </c>
      <c r="B1210" s="103">
        <v>2024</v>
      </c>
      <c r="C1210" s="17" t="s">
        <v>83</v>
      </c>
      <c r="D1210" s="116"/>
      <c r="E1210" s="117"/>
      <c r="F1210" s="117"/>
      <c r="G1210" s="110" t="s">
        <v>65</v>
      </c>
      <c r="H1210" s="122">
        <v>5729.6710000000003</v>
      </c>
      <c r="I1210" s="122">
        <v>6079.902</v>
      </c>
      <c r="J1210" s="123">
        <v>11809.573</v>
      </c>
      <c r="K1210">
        <v>3265</v>
      </c>
      <c r="L1210">
        <v>3105</v>
      </c>
      <c r="M1210">
        <v>108</v>
      </c>
      <c r="N1210">
        <v>6478</v>
      </c>
      <c r="O1210">
        <v>1084</v>
      </c>
      <c r="P1210">
        <v>1041</v>
      </c>
      <c r="Q1210">
        <v>30</v>
      </c>
      <c r="R1210">
        <v>2155</v>
      </c>
      <c r="S1210" s="105">
        <f>Table1[[#This Row],[Female Voters]]/Table1[[#This Row],[Female Population]]</f>
        <v>0.5698407465280293</v>
      </c>
      <c r="T1210" s="94">
        <f>Table1[[#This Row],[Male Voters]]/Table1[[#This Row],[Male Population]]</f>
        <v>0.510699021135538</v>
      </c>
      <c r="U1210" s="94">
        <f>Table1[[#This Row],[Total Voters]]/Table1[[#This Row],[Total Population]]</f>
        <v>0.54853803774277021</v>
      </c>
      <c r="V1210" s="94">
        <f>Table1[[#This Row],[Female Ballots]]/Table1[[#This Row],[Female Population]]</f>
        <v>0.18919061844912211</v>
      </c>
      <c r="W1210" s="94">
        <f>Table1[[#This Row],[Male Ballots]]/Table1[[#This Row],[Male Population]]</f>
        <v>0.17121986505703546</v>
      </c>
      <c r="X1210" s="94">
        <f>Table1[[#This Row],[Total Ballots]]/Table1[[#This Row],[Total Population]]</f>
        <v>0.18247907862545071</v>
      </c>
      <c r="Y1210" s="94">
        <f>Table1[[#This Row],[Female Ballots]]/Table1[[#This Row],[Female Voters]]</f>
        <v>0.33200612557427261</v>
      </c>
      <c r="Z1210" s="95">
        <f>Table1[[#This Row],[Male Ballots]]/Table1[[#This Row],[Male Voters]]</f>
        <v>0.33526570048309179</v>
      </c>
      <c r="AA1210" s="94">
        <f>Table1[[#This Row],[Total Ballots]]/Table1[[#This Row],[Total Voters]]</f>
        <v>0.33266440259339303</v>
      </c>
    </row>
    <row r="1211" spans="1:27" s="7" customFormat="1" x14ac:dyDescent="0.35">
      <c r="A1211" s="102" t="s">
        <v>56</v>
      </c>
      <c r="B1211" s="103">
        <v>2024</v>
      </c>
      <c r="C1211" s="17" t="s">
        <v>83</v>
      </c>
      <c r="D1211" s="116"/>
      <c r="E1211" s="117"/>
      <c r="F1211" s="117"/>
      <c r="G1211" s="110" t="s">
        <v>66</v>
      </c>
      <c r="H1211" s="122">
        <v>5632.8760000000002</v>
      </c>
      <c r="I1211" s="122">
        <v>5870.5749999999998</v>
      </c>
      <c r="J1211" s="123">
        <v>11503.451000000001</v>
      </c>
      <c r="K1211">
        <v>3792</v>
      </c>
      <c r="L1211">
        <v>3651</v>
      </c>
      <c r="M1211">
        <v>181</v>
      </c>
      <c r="N1211">
        <v>7624</v>
      </c>
      <c r="O1211">
        <v>1762</v>
      </c>
      <c r="P1211">
        <v>1571</v>
      </c>
      <c r="Q1211">
        <v>63</v>
      </c>
      <c r="R1211">
        <v>3396</v>
      </c>
      <c r="S1211" s="105">
        <f>Table1[[#This Row],[Female Voters]]/Table1[[#This Row],[Female Population]]</f>
        <v>0.67319074660972478</v>
      </c>
      <c r="T1211" s="94">
        <f>Table1[[#This Row],[Male Voters]]/Table1[[#This Row],[Male Population]]</f>
        <v>0.62191522976880464</v>
      </c>
      <c r="U1211" s="94">
        <f>Table1[[#This Row],[Total Voters]]/Table1[[#This Row],[Total Population]]</f>
        <v>0.66275763681698641</v>
      </c>
      <c r="V1211" s="94">
        <f>Table1[[#This Row],[Female Ballots]]/Table1[[#This Row],[Female Population]]</f>
        <v>0.31280645979070015</v>
      </c>
      <c r="W1211" s="94">
        <f>Table1[[#This Row],[Male Ballots]]/Table1[[#This Row],[Male Population]]</f>
        <v>0.26760581374056203</v>
      </c>
      <c r="X1211" s="94">
        <f>Table1[[#This Row],[Total Ballots]]/Table1[[#This Row],[Total Population]]</f>
        <v>0.29521575742792311</v>
      </c>
      <c r="Y1211" s="94">
        <f>Table1[[#This Row],[Female Ballots]]/Table1[[#This Row],[Female Voters]]</f>
        <v>0.46466244725738398</v>
      </c>
      <c r="Z1211" s="95">
        <f>Table1[[#This Row],[Male Ballots]]/Table1[[#This Row],[Male Voters]]</f>
        <v>0.43029307039167353</v>
      </c>
      <c r="AA1211" s="94">
        <f>Table1[[#This Row],[Total Ballots]]/Table1[[#This Row],[Total Voters]]</f>
        <v>0.44543546694648478</v>
      </c>
    </row>
    <row r="1212" spans="1:27" s="7" customFormat="1" x14ac:dyDescent="0.35">
      <c r="A1212" s="102" t="s">
        <v>56</v>
      </c>
      <c r="B1212" s="103">
        <v>2024</v>
      </c>
      <c r="C1212" s="17" t="s">
        <v>83</v>
      </c>
      <c r="D1212" s="116"/>
      <c r="E1212" s="117"/>
      <c r="F1212" s="117"/>
      <c r="G1212" s="110" t="s">
        <v>67</v>
      </c>
      <c r="H1212" s="122">
        <v>8610.8233</v>
      </c>
      <c r="I1212" s="122">
        <v>8352.9727999999996</v>
      </c>
      <c r="J1212" s="123">
        <v>16963.794000000002</v>
      </c>
      <c r="K1212">
        <v>6593</v>
      </c>
      <c r="L1212">
        <v>6188</v>
      </c>
      <c r="M1212">
        <v>219</v>
      </c>
      <c r="N1212">
        <v>13000</v>
      </c>
      <c r="O1212">
        <v>4121</v>
      </c>
      <c r="P1212">
        <v>3850</v>
      </c>
      <c r="Q1212">
        <v>100</v>
      </c>
      <c r="R1212">
        <v>8071</v>
      </c>
      <c r="S1212" s="105">
        <f>Table1[[#This Row],[Female Voters]]/Table1[[#This Row],[Female Population]]</f>
        <v>0.76566430064823188</v>
      </c>
      <c r="T1212" s="94">
        <f>Table1[[#This Row],[Male Voters]]/Table1[[#This Row],[Male Population]]</f>
        <v>0.74081409674888443</v>
      </c>
      <c r="U1212" s="94">
        <f>Table1[[#This Row],[Total Voters]]/Table1[[#This Row],[Total Population]]</f>
        <v>0.76633800198233948</v>
      </c>
      <c r="V1212" s="94">
        <f>Table1[[#This Row],[Female Ballots]]/Table1[[#This Row],[Female Population]]</f>
        <v>0.47858373774781793</v>
      </c>
      <c r="W1212" s="94">
        <f>Table1[[#This Row],[Male Ballots]]/Table1[[#This Row],[Male Population]]</f>
        <v>0.4609137479772471</v>
      </c>
      <c r="X1212" s="94">
        <f>Table1[[#This Row],[Total Ballots]]/Table1[[#This Row],[Total Population]]</f>
        <v>0.47577800107688167</v>
      </c>
      <c r="Y1212" s="94">
        <f>Table1[[#This Row],[Female Ballots]]/Table1[[#This Row],[Female Voters]]</f>
        <v>0.62505687850750802</v>
      </c>
      <c r="Z1212" s="95">
        <f>Table1[[#This Row],[Male Ballots]]/Table1[[#This Row],[Male Voters]]</f>
        <v>0.62217194570135748</v>
      </c>
      <c r="AA1212" s="94">
        <f>Table1[[#This Row],[Total Ballots]]/Table1[[#This Row],[Total Voters]]</f>
        <v>0.62084615384615383</v>
      </c>
    </row>
    <row r="1213" spans="1:27" s="7" customFormat="1" x14ac:dyDescent="0.35">
      <c r="A1213" s="102" t="s">
        <v>54</v>
      </c>
      <c r="B1213" s="103">
        <v>2024</v>
      </c>
      <c r="C1213" s="17" t="s">
        <v>83</v>
      </c>
      <c r="D1213" s="116"/>
      <c r="E1213" s="117"/>
      <c r="F1213" s="117"/>
      <c r="G1213" s="110" t="s">
        <v>79</v>
      </c>
      <c r="H1213" s="122">
        <v>31389.735099999998</v>
      </c>
      <c r="I1213" s="122">
        <v>31585.898700000005</v>
      </c>
      <c r="J1213" s="123">
        <v>62975.633699999998</v>
      </c>
      <c r="K1213">
        <v>24166</v>
      </c>
      <c r="L1213">
        <v>22514</v>
      </c>
      <c r="M1213">
        <v>1172</v>
      </c>
      <c r="N1213">
        <v>47852</v>
      </c>
      <c r="O1213">
        <v>9418</v>
      </c>
      <c r="P1213">
        <v>8559</v>
      </c>
      <c r="Q1213">
        <v>395</v>
      </c>
      <c r="R1213">
        <v>18372</v>
      </c>
      <c r="S1213" s="105">
        <f>Table1[[#This Row],[Female Voters]]/Table1[[#This Row],[Female Population]]</f>
        <v>0.76986951062227993</v>
      </c>
      <c r="T1213" s="94">
        <f>Table1[[#This Row],[Male Voters]]/Table1[[#This Row],[Male Population]]</f>
        <v>0.71278643086384608</v>
      </c>
      <c r="U1213" s="94">
        <f>Table1[[#This Row],[Total Voters]]/Table1[[#This Row],[Total Population]]</f>
        <v>0.75984943999062926</v>
      </c>
      <c r="V1213" s="94">
        <f>Table1[[#This Row],[Female Ballots]]/Table1[[#This Row],[Female Population]]</f>
        <v>0.30003438926759213</v>
      </c>
      <c r="W1213" s="94">
        <f>Table1[[#This Row],[Male Ballots]]/Table1[[#This Row],[Male Population]]</f>
        <v>0.27097535141528201</v>
      </c>
      <c r="X1213" s="94">
        <f>Table1[[#This Row],[Total Ballots]]/Table1[[#This Row],[Total Population]]</f>
        <v>0.29173187978575277</v>
      </c>
      <c r="Y1213" s="94">
        <f>Table1[[#This Row],[Female Ballots]]/Table1[[#This Row],[Female Voters]]</f>
        <v>0.38972109575436564</v>
      </c>
      <c r="Z1213" s="95">
        <f>Table1[[#This Row],[Male Ballots]]/Table1[[#This Row],[Male Voters]]</f>
        <v>0.38016345385093719</v>
      </c>
      <c r="AA1213" s="94">
        <f>Table1[[#This Row],[Total Ballots]]/Table1[[#This Row],[Total Voters]]</f>
        <v>0.383933795870601</v>
      </c>
    </row>
    <row r="1214" spans="1:27" s="7" customFormat="1" x14ac:dyDescent="0.35">
      <c r="A1214" s="102" t="s">
        <v>54</v>
      </c>
      <c r="B1214" s="103">
        <v>2024</v>
      </c>
      <c r="C1214" s="17" t="s">
        <v>83</v>
      </c>
      <c r="D1214" s="116"/>
      <c r="E1214" s="117"/>
      <c r="F1214" s="117"/>
      <c r="G1214" s="110" t="s">
        <v>62</v>
      </c>
      <c r="H1214" s="122">
        <v>2605.9537999999998</v>
      </c>
      <c r="I1214" s="122">
        <v>2779.4958999999999</v>
      </c>
      <c r="J1214" s="123">
        <v>5385.4506999999994</v>
      </c>
      <c r="K1214">
        <v>1711</v>
      </c>
      <c r="L1214">
        <v>1740</v>
      </c>
      <c r="M1214">
        <v>119</v>
      </c>
      <c r="N1214">
        <v>3570</v>
      </c>
      <c r="O1214">
        <v>245</v>
      </c>
      <c r="P1214">
        <v>247</v>
      </c>
      <c r="Q1214">
        <v>18</v>
      </c>
      <c r="R1214">
        <v>510</v>
      </c>
      <c r="S1214" s="105">
        <f>Table1[[#This Row],[Female Voters]]/Table1[[#This Row],[Female Population]]</f>
        <v>0.65657342044974099</v>
      </c>
      <c r="T1214" s="94">
        <f>Table1[[#This Row],[Male Voters]]/Table1[[#This Row],[Male Population]]</f>
        <v>0.62601279606132898</v>
      </c>
      <c r="U1214" s="94">
        <f>Table1[[#This Row],[Total Voters]]/Table1[[#This Row],[Total Population]]</f>
        <v>0.66289716476283045</v>
      </c>
      <c r="V1214" s="94">
        <f>Table1[[#This Row],[Female Ballots]]/Table1[[#This Row],[Female Population]]</f>
        <v>9.4015481011213639E-2</v>
      </c>
      <c r="W1214" s="94">
        <f>Table1[[#This Row],[Male Ballots]]/Table1[[#This Row],[Male Population]]</f>
        <v>8.8865034843188653E-2</v>
      </c>
      <c r="X1214" s="94">
        <f>Table1[[#This Row],[Total Ballots]]/Table1[[#This Row],[Total Population]]</f>
        <v>9.4699594966118628E-2</v>
      </c>
      <c r="Y1214" s="94">
        <f>Table1[[#This Row],[Female Ballots]]/Table1[[#This Row],[Female Voters]]</f>
        <v>0.14319111630625364</v>
      </c>
      <c r="Z1214" s="95">
        <f>Table1[[#This Row],[Male Ballots]]/Table1[[#This Row],[Male Voters]]</f>
        <v>0.14195402298850573</v>
      </c>
      <c r="AA1214" s="94">
        <f>Table1[[#This Row],[Total Ballots]]/Table1[[#This Row],[Total Voters]]</f>
        <v>0.14285714285714285</v>
      </c>
    </row>
    <row r="1215" spans="1:27" s="7" customFormat="1" x14ac:dyDescent="0.35">
      <c r="A1215" s="102" t="s">
        <v>54</v>
      </c>
      <c r="B1215" s="103">
        <v>2024</v>
      </c>
      <c r="C1215" s="17" t="s">
        <v>83</v>
      </c>
      <c r="D1215" s="116"/>
      <c r="E1215" s="117"/>
      <c r="F1215" s="117"/>
      <c r="G1215" s="110" t="s">
        <v>63</v>
      </c>
      <c r="H1215" s="122">
        <v>3757.2350000000001</v>
      </c>
      <c r="I1215" s="122">
        <v>4252.3950000000004</v>
      </c>
      <c r="J1215" s="123">
        <v>8009.6290000000008</v>
      </c>
      <c r="K1215">
        <v>2850</v>
      </c>
      <c r="L1215">
        <v>2936</v>
      </c>
      <c r="M1215">
        <v>155</v>
      </c>
      <c r="N1215">
        <v>5941</v>
      </c>
      <c r="O1215">
        <v>397</v>
      </c>
      <c r="P1215">
        <v>420</v>
      </c>
      <c r="Q1215">
        <v>34</v>
      </c>
      <c r="R1215">
        <v>851</v>
      </c>
      <c r="S1215" s="105">
        <f>Table1[[#This Row],[Female Voters]]/Table1[[#This Row],[Female Population]]</f>
        <v>0.75853653018775768</v>
      </c>
      <c r="T1215" s="94">
        <f>Table1[[#This Row],[Male Voters]]/Table1[[#This Row],[Male Population]]</f>
        <v>0.6904344492926926</v>
      </c>
      <c r="U1215" s="94">
        <f>Table1[[#This Row],[Total Voters]]/Table1[[#This Row],[Total Population]]</f>
        <v>0.74173223254160703</v>
      </c>
      <c r="V1215" s="94">
        <f>Table1[[#This Row],[Female Ballots]]/Table1[[#This Row],[Female Population]]</f>
        <v>0.10566280788931222</v>
      </c>
      <c r="W1215" s="94">
        <f>Table1[[#This Row],[Male Ballots]]/Table1[[#This Row],[Male Population]]</f>
        <v>9.8767870811624969E-2</v>
      </c>
      <c r="X1215" s="94">
        <f>Table1[[#This Row],[Total Ballots]]/Table1[[#This Row],[Total Population]]</f>
        <v>0.10624711831222144</v>
      </c>
      <c r="Y1215" s="94">
        <f>Table1[[#This Row],[Female Ballots]]/Table1[[#This Row],[Female Voters]]</f>
        <v>0.13929824561403509</v>
      </c>
      <c r="Z1215" s="95">
        <f>Table1[[#This Row],[Male Ballots]]/Table1[[#This Row],[Male Voters]]</f>
        <v>0.14305177111716622</v>
      </c>
      <c r="AA1215" s="94">
        <f>Table1[[#This Row],[Total Ballots]]/Table1[[#This Row],[Total Voters]]</f>
        <v>0.14324187847163777</v>
      </c>
    </row>
    <row r="1216" spans="1:27" s="7" customFormat="1" x14ac:dyDescent="0.35">
      <c r="A1216" s="102" t="s">
        <v>54</v>
      </c>
      <c r="B1216" s="103">
        <v>2024</v>
      </c>
      <c r="C1216" s="17" t="s">
        <v>83</v>
      </c>
      <c r="D1216" s="116"/>
      <c r="E1216" s="117"/>
      <c r="F1216" s="117"/>
      <c r="G1216" s="110" t="s">
        <v>64</v>
      </c>
      <c r="H1216" s="122">
        <v>4575.8279999999995</v>
      </c>
      <c r="I1216" s="122">
        <v>4767.1200000000008</v>
      </c>
      <c r="J1216" s="123">
        <v>9342.9480000000003</v>
      </c>
      <c r="K1216">
        <v>3355</v>
      </c>
      <c r="L1216">
        <v>3104</v>
      </c>
      <c r="M1216">
        <v>175</v>
      </c>
      <c r="N1216">
        <v>6634</v>
      </c>
      <c r="O1216">
        <v>755</v>
      </c>
      <c r="P1216">
        <v>651</v>
      </c>
      <c r="Q1216">
        <v>35</v>
      </c>
      <c r="R1216">
        <v>1441</v>
      </c>
      <c r="S1216" s="105">
        <f>Table1[[#This Row],[Female Voters]]/Table1[[#This Row],[Female Population]]</f>
        <v>0.73320063603789309</v>
      </c>
      <c r="T1216" s="94">
        <f>Table1[[#This Row],[Male Voters]]/Table1[[#This Row],[Male Population]]</f>
        <v>0.65112688583463385</v>
      </c>
      <c r="U1216" s="94">
        <f>Table1[[#This Row],[Total Voters]]/Table1[[#This Row],[Total Population]]</f>
        <v>0.71005425696471813</v>
      </c>
      <c r="V1216" s="94">
        <f>Table1[[#This Row],[Female Ballots]]/Table1[[#This Row],[Female Population]]</f>
        <v>0.16499746056888503</v>
      </c>
      <c r="W1216" s="94">
        <f>Table1[[#This Row],[Male Ballots]]/Table1[[#This Row],[Male Population]]</f>
        <v>0.1365604390071993</v>
      </c>
      <c r="X1216" s="94">
        <f>Table1[[#This Row],[Total Ballots]]/Table1[[#This Row],[Total Population]]</f>
        <v>0.15423397411609269</v>
      </c>
      <c r="Y1216" s="94">
        <f>Table1[[#This Row],[Female Ballots]]/Table1[[#This Row],[Female Voters]]</f>
        <v>0.22503725782414308</v>
      </c>
      <c r="Z1216" s="95">
        <f>Table1[[#This Row],[Male Ballots]]/Table1[[#This Row],[Male Voters]]</f>
        <v>0.20972938144329897</v>
      </c>
      <c r="AA1216" s="94">
        <f>Table1[[#This Row],[Total Ballots]]/Table1[[#This Row],[Total Voters]]</f>
        <v>0.21721435031655109</v>
      </c>
    </row>
    <row r="1217" spans="1:27" s="7" customFormat="1" x14ac:dyDescent="0.35">
      <c r="A1217" s="102" t="s">
        <v>54</v>
      </c>
      <c r="B1217" s="103">
        <v>2024</v>
      </c>
      <c r="C1217" s="17" t="s">
        <v>83</v>
      </c>
      <c r="D1217" s="116"/>
      <c r="E1217" s="117"/>
      <c r="F1217" s="117"/>
      <c r="G1217" s="110" t="s">
        <v>65</v>
      </c>
      <c r="H1217" s="122">
        <v>4308.3289999999997</v>
      </c>
      <c r="I1217" s="122">
        <v>4608.9740000000002</v>
      </c>
      <c r="J1217" s="123">
        <v>8917.3029999999999</v>
      </c>
      <c r="K1217">
        <v>3329</v>
      </c>
      <c r="L1217">
        <v>3124</v>
      </c>
      <c r="M1217">
        <v>177</v>
      </c>
      <c r="N1217">
        <v>6630</v>
      </c>
      <c r="O1217">
        <v>939</v>
      </c>
      <c r="P1217">
        <v>865</v>
      </c>
      <c r="Q1217">
        <v>64</v>
      </c>
      <c r="R1217">
        <v>1868</v>
      </c>
      <c r="S1217" s="105">
        <f>Table1[[#This Row],[Female Voters]]/Table1[[#This Row],[Female Population]]</f>
        <v>0.7726893651807929</v>
      </c>
      <c r="T1217" s="94">
        <f>Table1[[#This Row],[Male Voters]]/Table1[[#This Row],[Male Population]]</f>
        <v>0.67780811955111919</v>
      </c>
      <c r="U1217" s="94">
        <f>Table1[[#This Row],[Total Voters]]/Table1[[#This Row],[Total Population]]</f>
        <v>0.74349834249211899</v>
      </c>
      <c r="V1217" s="94">
        <f>Table1[[#This Row],[Female Ballots]]/Table1[[#This Row],[Female Population]]</f>
        <v>0.21794992907923236</v>
      </c>
      <c r="W1217" s="94">
        <f>Table1[[#This Row],[Male Ballots]]/Table1[[#This Row],[Male Population]]</f>
        <v>0.18767734424190718</v>
      </c>
      <c r="X1217" s="94">
        <f>Table1[[#This Row],[Total Ballots]]/Table1[[#This Row],[Total Population]]</f>
        <v>0.20948037764333005</v>
      </c>
      <c r="Y1217" s="94">
        <f>Table1[[#This Row],[Female Ballots]]/Table1[[#This Row],[Female Voters]]</f>
        <v>0.28206668669270052</v>
      </c>
      <c r="Z1217" s="95">
        <f>Table1[[#This Row],[Male Ballots]]/Table1[[#This Row],[Male Voters]]</f>
        <v>0.27688860435339308</v>
      </c>
      <c r="AA1217" s="94">
        <f>Table1[[#This Row],[Total Ballots]]/Table1[[#This Row],[Total Voters]]</f>
        <v>0.28174962292609351</v>
      </c>
    </row>
    <row r="1218" spans="1:27" s="7" customFormat="1" x14ac:dyDescent="0.35">
      <c r="A1218" s="102" t="s">
        <v>54</v>
      </c>
      <c r="B1218" s="103">
        <v>2024</v>
      </c>
      <c r="C1218" s="17" t="s">
        <v>83</v>
      </c>
      <c r="D1218" s="116"/>
      <c r="E1218" s="117"/>
      <c r="F1218" s="117"/>
      <c r="G1218" s="110" t="s">
        <v>66</v>
      </c>
      <c r="H1218" s="122">
        <v>5492.4619999999995</v>
      </c>
      <c r="I1218" s="122">
        <v>5309.0590000000002</v>
      </c>
      <c r="J1218" s="123">
        <v>10801.521000000001</v>
      </c>
      <c r="K1218">
        <v>4419</v>
      </c>
      <c r="L1218">
        <v>3963</v>
      </c>
      <c r="M1218">
        <v>239</v>
      </c>
      <c r="N1218">
        <v>8621</v>
      </c>
      <c r="O1218">
        <v>1939</v>
      </c>
      <c r="P1218">
        <v>1721</v>
      </c>
      <c r="Q1218">
        <v>86</v>
      </c>
      <c r="R1218">
        <v>3746</v>
      </c>
      <c r="S1218" s="105">
        <f>Table1[[#This Row],[Female Voters]]/Table1[[#This Row],[Female Population]]</f>
        <v>0.80455722770589955</v>
      </c>
      <c r="T1218" s="94">
        <f>Table1[[#This Row],[Male Voters]]/Table1[[#This Row],[Male Population]]</f>
        <v>0.74645996588095931</v>
      </c>
      <c r="U1218" s="94">
        <f>Table1[[#This Row],[Total Voters]]/Table1[[#This Row],[Total Population]]</f>
        <v>0.79812833766651936</v>
      </c>
      <c r="V1218" s="94">
        <f>Table1[[#This Row],[Female Ballots]]/Table1[[#This Row],[Female Population]]</f>
        <v>0.35302929724411386</v>
      </c>
      <c r="W1218" s="94">
        <f>Table1[[#This Row],[Male Ballots]]/Table1[[#This Row],[Male Population]]</f>
        <v>0.3241629072119937</v>
      </c>
      <c r="X1218" s="94">
        <f>Table1[[#This Row],[Total Ballots]]/Table1[[#This Row],[Total Population]]</f>
        <v>0.34680301042788325</v>
      </c>
      <c r="Y1218" s="94">
        <f>Table1[[#This Row],[Female Ballots]]/Table1[[#This Row],[Female Voters]]</f>
        <v>0.43878705589499889</v>
      </c>
      <c r="Z1218" s="95">
        <f>Table1[[#This Row],[Male Ballots]]/Table1[[#This Row],[Male Voters]]</f>
        <v>0.43426696946757509</v>
      </c>
      <c r="AA1218" s="94">
        <f>Table1[[#This Row],[Total Ballots]]/Table1[[#This Row],[Total Voters]]</f>
        <v>0.43452035726713839</v>
      </c>
    </row>
    <row r="1219" spans="1:27" s="7" customFormat="1" x14ac:dyDescent="0.35">
      <c r="A1219" s="102" t="s">
        <v>54</v>
      </c>
      <c r="B1219" s="103">
        <v>2024</v>
      </c>
      <c r="C1219" s="17" t="s">
        <v>83</v>
      </c>
      <c r="D1219" s="116"/>
      <c r="E1219" s="117"/>
      <c r="F1219" s="117"/>
      <c r="G1219" s="110" t="s">
        <v>67</v>
      </c>
      <c r="H1219" s="122">
        <v>10649.927300000001</v>
      </c>
      <c r="I1219" s="122">
        <v>9868.8547999999992</v>
      </c>
      <c r="J1219" s="123">
        <v>20518.781999999999</v>
      </c>
      <c r="K1219">
        <v>8502</v>
      </c>
      <c r="L1219">
        <v>7647</v>
      </c>
      <c r="M1219">
        <v>307</v>
      </c>
      <c r="N1219">
        <v>16456</v>
      </c>
      <c r="O1219">
        <v>5143</v>
      </c>
      <c r="P1219">
        <v>4655</v>
      </c>
      <c r="Q1219">
        <v>158</v>
      </c>
      <c r="R1219">
        <v>9956</v>
      </c>
      <c r="S1219" s="105">
        <f>Table1[[#This Row],[Female Voters]]/Table1[[#This Row],[Female Population]]</f>
        <v>0.79831530868760003</v>
      </c>
      <c r="T1219" s="94">
        <f>Table1[[#This Row],[Male Voters]]/Table1[[#This Row],[Male Population]]</f>
        <v>0.77486194244138651</v>
      </c>
      <c r="U1219" s="94">
        <f>Table1[[#This Row],[Total Voters]]/Table1[[#This Row],[Total Population]]</f>
        <v>0.80199692164963787</v>
      </c>
      <c r="V1219" s="94">
        <f>Table1[[#This Row],[Female Ballots]]/Table1[[#This Row],[Female Population]]</f>
        <v>0.48291409463424217</v>
      </c>
      <c r="W1219" s="94">
        <f>Table1[[#This Row],[Male Ballots]]/Table1[[#This Row],[Male Population]]</f>
        <v>0.47168593462333647</v>
      </c>
      <c r="X1219" s="94">
        <f>Table1[[#This Row],[Total Ballots]]/Table1[[#This Row],[Total Population]]</f>
        <v>0.48521398589838327</v>
      </c>
      <c r="Y1219" s="94">
        <f>Table1[[#This Row],[Female Ballots]]/Table1[[#This Row],[Female Voters]]</f>
        <v>0.6049164902375912</v>
      </c>
      <c r="Z1219" s="95">
        <f>Table1[[#This Row],[Male Ballots]]/Table1[[#This Row],[Male Voters]]</f>
        <v>0.60873545181116773</v>
      </c>
      <c r="AA1219" s="94">
        <f>Table1[[#This Row],[Total Ballots]]/Table1[[#This Row],[Total Voters]]</f>
        <v>0.60500729217306759</v>
      </c>
    </row>
    <row r="1220" spans="1:27" s="7" customFormat="1" x14ac:dyDescent="0.35">
      <c r="A1220" s="102" t="s">
        <v>30</v>
      </c>
      <c r="B1220" s="103">
        <v>2024</v>
      </c>
      <c r="C1220" s="17" t="s">
        <v>83</v>
      </c>
      <c r="D1220" s="116"/>
      <c r="E1220" s="117"/>
      <c r="F1220" s="117"/>
      <c r="G1220" s="110" t="s">
        <v>79</v>
      </c>
      <c r="H1220" s="122">
        <v>37456.9113</v>
      </c>
      <c r="I1220" s="122">
        <v>35721.584600000002</v>
      </c>
      <c r="J1220" s="123">
        <v>73178.498800000001</v>
      </c>
      <c r="K1220">
        <v>30976</v>
      </c>
      <c r="L1220">
        <v>28484</v>
      </c>
      <c r="M1220">
        <v>1418</v>
      </c>
      <c r="N1220">
        <v>60878</v>
      </c>
      <c r="O1220">
        <v>14648</v>
      </c>
      <c r="P1220">
        <v>12559</v>
      </c>
      <c r="Q1220">
        <v>541</v>
      </c>
      <c r="R1220">
        <v>27748</v>
      </c>
      <c r="S1220" s="105">
        <f>Table1[[#This Row],[Female Voters]]/Table1[[#This Row],[Female Population]]</f>
        <v>0.82697688957604998</v>
      </c>
      <c r="T1220" s="94">
        <f>Table1[[#This Row],[Male Voters]]/Table1[[#This Row],[Male Population]]</f>
        <v>0.79738903855905652</v>
      </c>
      <c r="U1220" s="94">
        <f>Table1[[#This Row],[Total Voters]]/Table1[[#This Row],[Total Population]]</f>
        <v>0.83191102575610631</v>
      </c>
      <c r="V1220" s="94">
        <f>Table1[[#This Row],[Female Ballots]]/Table1[[#This Row],[Female Population]]</f>
        <v>0.39106267686305463</v>
      </c>
      <c r="W1220" s="94">
        <f>Table1[[#This Row],[Male Ballots]]/Table1[[#This Row],[Male Population]]</f>
        <v>0.35158014798705206</v>
      </c>
      <c r="X1220" s="94">
        <f>Table1[[#This Row],[Total Ballots]]/Table1[[#This Row],[Total Population]]</f>
        <v>0.37918241635205557</v>
      </c>
      <c r="Y1220" s="94">
        <f>Table1[[#This Row],[Female Ballots]]/Table1[[#This Row],[Female Voters]]</f>
        <v>0.47288223140495866</v>
      </c>
      <c r="Z1220" s="95">
        <f>Table1[[#This Row],[Male Ballots]]/Table1[[#This Row],[Male Voters]]</f>
        <v>0.4409141974441792</v>
      </c>
      <c r="AA1220" s="94">
        <f>Table1[[#This Row],[Total Ballots]]/Table1[[#This Row],[Total Voters]]</f>
        <v>0.45579683958080097</v>
      </c>
    </row>
    <row r="1221" spans="1:27" s="7" customFormat="1" x14ac:dyDescent="0.35">
      <c r="A1221" s="102" t="s">
        <v>30</v>
      </c>
      <c r="B1221" s="103">
        <v>2024</v>
      </c>
      <c r="C1221" s="17" t="s">
        <v>83</v>
      </c>
      <c r="D1221" s="116"/>
      <c r="E1221" s="117"/>
      <c r="F1221" s="117"/>
      <c r="G1221" s="110" t="s">
        <v>62</v>
      </c>
      <c r="H1221" s="122">
        <v>3074.0922999999998</v>
      </c>
      <c r="I1221" s="122">
        <v>3641.3966</v>
      </c>
      <c r="J1221" s="123">
        <v>6715.488800000001</v>
      </c>
      <c r="K1221">
        <v>1739</v>
      </c>
      <c r="L1221">
        <v>1830</v>
      </c>
      <c r="M1221">
        <v>190</v>
      </c>
      <c r="N1221">
        <v>3759</v>
      </c>
      <c r="O1221">
        <v>310</v>
      </c>
      <c r="P1221">
        <v>299</v>
      </c>
      <c r="Q1221">
        <v>49</v>
      </c>
      <c r="R1221">
        <v>658</v>
      </c>
      <c r="S1221" s="105">
        <f>Table1[[#This Row],[Female Voters]]/Table1[[#This Row],[Female Population]]</f>
        <v>0.56569544122016124</v>
      </c>
      <c r="T1221" s="94">
        <f>Table1[[#This Row],[Male Voters]]/Table1[[#This Row],[Male Population]]</f>
        <v>0.50255443200007377</v>
      </c>
      <c r="U1221" s="94">
        <f>Table1[[#This Row],[Total Voters]]/Table1[[#This Row],[Total Population]]</f>
        <v>0.55975076602018892</v>
      </c>
      <c r="V1221" s="94">
        <f>Table1[[#This Row],[Female Ballots]]/Table1[[#This Row],[Female Population]]</f>
        <v>0.10084277560566415</v>
      </c>
      <c r="W1221" s="94">
        <f>Table1[[#This Row],[Male Ballots]]/Table1[[#This Row],[Male Population]]</f>
        <v>8.2111352550831726E-2</v>
      </c>
      <c r="X1221" s="94">
        <f>Table1[[#This Row],[Total Ballots]]/Table1[[#This Row],[Total Population]]</f>
        <v>9.7982443213962309E-2</v>
      </c>
      <c r="Y1221" s="94">
        <f>Table1[[#This Row],[Female Ballots]]/Table1[[#This Row],[Female Voters]]</f>
        <v>0.17826336975273147</v>
      </c>
      <c r="Z1221" s="95">
        <f>Table1[[#This Row],[Male Ballots]]/Table1[[#This Row],[Male Voters]]</f>
        <v>0.16338797814207651</v>
      </c>
      <c r="AA1221" s="94">
        <f>Table1[[#This Row],[Total Ballots]]/Table1[[#This Row],[Total Voters]]</f>
        <v>0.1750465549348231</v>
      </c>
    </row>
    <row r="1222" spans="1:27" s="7" customFormat="1" x14ac:dyDescent="0.35">
      <c r="A1222" s="102" t="s">
        <v>30</v>
      </c>
      <c r="B1222" s="103">
        <v>2024</v>
      </c>
      <c r="C1222" s="17" t="s">
        <v>83</v>
      </c>
      <c r="D1222" s="116"/>
      <c r="E1222" s="117"/>
      <c r="F1222" s="117"/>
      <c r="G1222" s="110" t="s">
        <v>63</v>
      </c>
      <c r="H1222" s="122">
        <v>5088.3549999999996</v>
      </c>
      <c r="I1222" s="122">
        <v>5764.9120000000003</v>
      </c>
      <c r="J1222" s="123">
        <v>10853.267</v>
      </c>
      <c r="K1222">
        <v>3503</v>
      </c>
      <c r="L1222">
        <v>3439</v>
      </c>
      <c r="M1222">
        <v>231</v>
      </c>
      <c r="N1222">
        <v>7173</v>
      </c>
      <c r="O1222">
        <v>634</v>
      </c>
      <c r="P1222">
        <v>543</v>
      </c>
      <c r="Q1222">
        <v>53</v>
      </c>
      <c r="R1222">
        <v>1230</v>
      </c>
      <c r="S1222" s="105">
        <f>Table1[[#This Row],[Female Voters]]/Table1[[#This Row],[Female Population]]</f>
        <v>0.68843467092999611</v>
      </c>
      <c r="T1222" s="94">
        <f>Table1[[#This Row],[Male Voters]]/Table1[[#This Row],[Male Population]]</f>
        <v>0.59653989514497352</v>
      </c>
      <c r="U1222" s="94">
        <f>Table1[[#This Row],[Total Voters]]/Table1[[#This Row],[Total Population]]</f>
        <v>0.66090698773005396</v>
      </c>
      <c r="V1222" s="94">
        <f>Table1[[#This Row],[Female Ballots]]/Table1[[#This Row],[Female Population]]</f>
        <v>0.12459822477008779</v>
      </c>
      <c r="W1222" s="94">
        <f>Table1[[#This Row],[Male Ballots]]/Table1[[#This Row],[Male Population]]</f>
        <v>9.4190509759732671E-2</v>
      </c>
      <c r="X1222" s="94">
        <f>Table1[[#This Row],[Total Ballots]]/Table1[[#This Row],[Total Population]]</f>
        <v>0.11332993097838651</v>
      </c>
      <c r="Y1222" s="94">
        <f>Table1[[#This Row],[Female Ballots]]/Table1[[#This Row],[Female Voters]]</f>
        <v>0.18098772480730801</v>
      </c>
      <c r="Z1222" s="95">
        <f>Table1[[#This Row],[Male Ballots]]/Table1[[#This Row],[Male Voters]]</f>
        <v>0.15789473684210525</v>
      </c>
      <c r="AA1222" s="94">
        <f>Table1[[#This Row],[Total Ballots]]/Table1[[#This Row],[Total Voters]]</f>
        <v>0.17147636971978253</v>
      </c>
    </row>
    <row r="1223" spans="1:27" s="7" customFormat="1" x14ac:dyDescent="0.35">
      <c r="A1223" s="102" t="s">
        <v>30</v>
      </c>
      <c r="B1223" s="103">
        <v>2024</v>
      </c>
      <c r="C1223" s="17" t="s">
        <v>83</v>
      </c>
      <c r="D1223" s="116"/>
      <c r="E1223" s="117"/>
      <c r="F1223" s="117"/>
      <c r="G1223" s="110" t="s">
        <v>64</v>
      </c>
      <c r="H1223" s="122">
        <v>4911.1379999999999</v>
      </c>
      <c r="I1223" s="122">
        <v>4885.5969999999998</v>
      </c>
      <c r="J1223" s="123">
        <v>9796.7360000000008</v>
      </c>
      <c r="K1223">
        <v>4050</v>
      </c>
      <c r="L1223">
        <v>3977</v>
      </c>
      <c r="M1223">
        <v>234</v>
      </c>
      <c r="N1223">
        <v>8261</v>
      </c>
      <c r="O1223">
        <v>979</v>
      </c>
      <c r="P1223">
        <v>947</v>
      </c>
      <c r="Q1223">
        <v>64</v>
      </c>
      <c r="R1223">
        <v>1990</v>
      </c>
      <c r="S1223" s="105">
        <f>Table1[[#This Row],[Female Voters]]/Table1[[#This Row],[Female Population]]</f>
        <v>0.82465611839862774</v>
      </c>
      <c r="T1223" s="94">
        <f>Table1[[#This Row],[Male Voters]]/Table1[[#This Row],[Male Population]]</f>
        <v>0.81402538932294255</v>
      </c>
      <c r="U1223" s="94">
        <f>Table1[[#This Row],[Total Voters]]/Table1[[#This Row],[Total Population]]</f>
        <v>0.84324003423180938</v>
      </c>
      <c r="V1223" s="94">
        <f>Table1[[#This Row],[Female Ballots]]/Table1[[#This Row],[Female Population]]</f>
        <v>0.19934279997833496</v>
      </c>
      <c r="W1223" s="94">
        <f>Table1[[#This Row],[Male Ballots]]/Table1[[#This Row],[Male Population]]</f>
        <v>0.1938350625317643</v>
      </c>
      <c r="X1223" s="94">
        <f>Table1[[#This Row],[Total Ballots]]/Table1[[#This Row],[Total Population]]</f>
        <v>0.20312887884291256</v>
      </c>
      <c r="Y1223" s="94">
        <f>Table1[[#This Row],[Female Ballots]]/Table1[[#This Row],[Female Voters]]</f>
        <v>0.24172839506172838</v>
      </c>
      <c r="Z1223" s="95">
        <f>Table1[[#This Row],[Male Ballots]]/Table1[[#This Row],[Male Voters]]</f>
        <v>0.2381191853155645</v>
      </c>
      <c r="AA1223" s="94">
        <f>Table1[[#This Row],[Total Ballots]]/Table1[[#This Row],[Total Voters]]</f>
        <v>0.24089093330105313</v>
      </c>
    </row>
    <row r="1224" spans="1:27" s="7" customFormat="1" x14ac:dyDescent="0.35">
      <c r="A1224" s="102" t="s">
        <v>30</v>
      </c>
      <c r="B1224" s="103">
        <v>2024</v>
      </c>
      <c r="C1224" s="17" t="s">
        <v>83</v>
      </c>
      <c r="D1224" s="116"/>
      <c r="E1224" s="117"/>
      <c r="F1224" s="117"/>
      <c r="G1224" s="110" t="s">
        <v>65</v>
      </c>
      <c r="H1224" s="122">
        <v>4224.01</v>
      </c>
      <c r="I1224" s="122">
        <v>4045.7919999999999</v>
      </c>
      <c r="J1224" s="123">
        <v>8269.8019999999997</v>
      </c>
      <c r="K1224">
        <v>3685</v>
      </c>
      <c r="L1224">
        <v>3525</v>
      </c>
      <c r="M1224">
        <v>186</v>
      </c>
      <c r="N1224">
        <v>7396</v>
      </c>
      <c r="O1224">
        <v>1253</v>
      </c>
      <c r="P1224">
        <v>1138</v>
      </c>
      <c r="Q1224">
        <v>60</v>
      </c>
      <c r="R1224">
        <v>2451</v>
      </c>
      <c r="S1224" s="105">
        <f>Table1[[#This Row],[Female Voters]]/Table1[[#This Row],[Female Population]]</f>
        <v>0.87239376800717794</v>
      </c>
      <c r="T1224" s="94">
        <f>Table1[[#This Row],[Male Voters]]/Table1[[#This Row],[Male Population]]</f>
        <v>0.87127563651319695</v>
      </c>
      <c r="U1224" s="94">
        <f>Table1[[#This Row],[Total Voters]]/Table1[[#This Row],[Total Population]]</f>
        <v>0.89433821994770857</v>
      </c>
      <c r="V1224" s="94">
        <f>Table1[[#This Row],[Female Ballots]]/Table1[[#This Row],[Female Population]]</f>
        <v>0.29663755530881791</v>
      </c>
      <c r="W1224" s="94">
        <f>Table1[[#This Row],[Male Ballots]]/Table1[[#This Row],[Male Population]]</f>
        <v>0.28127990761759381</v>
      </c>
      <c r="X1224" s="94">
        <f>Table1[[#This Row],[Total Ballots]]/Table1[[#This Row],[Total Population]]</f>
        <v>0.29637952637801968</v>
      </c>
      <c r="Y1224" s="94">
        <f>Table1[[#This Row],[Female Ballots]]/Table1[[#This Row],[Female Voters]]</f>
        <v>0.34002713704206239</v>
      </c>
      <c r="Z1224" s="95">
        <f>Table1[[#This Row],[Male Ballots]]/Table1[[#This Row],[Male Voters]]</f>
        <v>0.32283687943262412</v>
      </c>
      <c r="AA1224" s="94">
        <f>Table1[[#This Row],[Total Ballots]]/Table1[[#This Row],[Total Voters]]</f>
        <v>0.33139534883720928</v>
      </c>
    </row>
    <row r="1225" spans="1:27" s="7" customFormat="1" x14ac:dyDescent="0.35">
      <c r="A1225" s="102" t="s">
        <v>30</v>
      </c>
      <c r="B1225" s="103">
        <v>2024</v>
      </c>
      <c r="C1225" s="17" t="s">
        <v>83</v>
      </c>
      <c r="D1225" s="116"/>
      <c r="E1225" s="117"/>
      <c r="F1225" s="117"/>
      <c r="G1225" s="110" t="s">
        <v>66</v>
      </c>
      <c r="H1225" s="122">
        <v>6117.6890000000003</v>
      </c>
      <c r="I1225" s="122">
        <v>5314.2279999999992</v>
      </c>
      <c r="J1225" s="123">
        <v>11431.918</v>
      </c>
      <c r="K1225">
        <v>5437</v>
      </c>
      <c r="L1225">
        <v>4773</v>
      </c>
      <c r="M1225">
        <v>222</v>
      </c>
      <c r="N1225">
        <v>10432</v>
      </c>
      <c r="O1225">
        <v>2795</v>
      </c>
      <c r="P1225">
        <v>2269</v>
      </c>
      <c r="Q1225">
        <v>96</v>
      </c>
      <c r="R1225">
        <v>5160</v>
      </c>
      <c r="S1225" s="105">
        <f>Table1[[#This Row],[Female Voters]]/Table1[[#This Row],[Female Population]]</f>
        <v>0.88873429165817353</v>
      </c>
      <c r="T1225" s="94">
        <f>Table1[[#This Row],[Male Voters]]/Table1[[#This Row],[Male Population]]</f>
        <v>0.89815491544585602</v>
      </c>
      <c r="U1225" s="94">
        <f>Table1[[#This Row],[Total Voters]]/Table1[[#This Row],[Total Population]]</f>
        <v>0.91253278758647505</v>
      </c>
      <c r="V1225" s="94">
        <f>Table1[[#This Row],[Female Ballots]]/Table1[[#This Row],[Female Population]]</f>
        <v>0.45687186779190636</v>
      </c>
      <c r="W1225" s="94">
        <f>Table1[[#This Row],[Male Ballots]]/Table1[[#This Row],[Male Population]]</f>
        <v>0.42696700254486641</v>
      </c>
      <c r="X1225" s="94">
        <f>Table1[[#This Row],[Total Ballots]]/Table1[[#This Row],[Total Population]]</f>
        <v>0.45136782821570276</v>
      </c>
      <c r="Y1225" s="94">
        <f>Table1[[#This Row],[Female Ballots]]/Table1[[#This Row],[Female Voters]]</f>
        <v>0.5140702593341917</v>
      </c>
      <c r="Z1225" s="95">
        <f>Table1[[#This Row],[Male Ballots]]/Table1[[#This Row],[Male Voters]]</f>
        <v>0.47538235910328935</v>
      </c>
      <c r="AA1225" s="94">
        <f>Table1[[#This Row],[Total Ballots]]/Table1[[#This Row],[Total Voters]]</f>
        <v>0.49463190184049077</v>
      </c>
    </row>
    <row r="1226" spans="1:27" s="7" customFormat="1" x14ac:dyDescent="0.35">
      <c r="A1226" s="102" t="s">
        <v>30</v>
      </c>
      <c r="B1226" s="103">
        <v>2024</v>
      </c>
      <c r="C1226" s="17" t="s">
        <v>83</v>
      </c>
      <c r="D1226" s="116"/>
      <c r="E1226" s="117"/>
      <c r="F1226" s="117"/>
      <c r="G1226" s="110" t="s">
        <v>67</v>
      </c>
      <c r="H1226" s="122">
        <v>14041.627</v>
      </c>
      <c r="I1226" s="122">
        <v>12069.659</v>
      </c>
      <c r="J1226" s="123">
        <v>26111.287</v>
      </c>
      <c r="K1226">
        <v>12562</v>
      </c>
      <c r="L1226">
        <v>10940</v>
      </c>
      <c r="M1226">
        <v>355</v>
      </c>
      <c r="N1226">
        <v>23857</v>
      </c>
      <c r="O1226">
        <v>8677</v>
      </c>
      <c r="P1226">
        <v>7363</v>
      </c>
      <c r="Q1226">
        <v>219</v>
      </c>
      <c r="R1226">
        <v>16259</v>
      </c>
      <c r="S1226" s="105">
        <f>Table1[[#This Row],[Female Voters]]/Table1[[#This Row],[Female Population]]</f>
        <v>0.89462567265175175</v>
      </c>
      <c r="T1226" s="94">
        <f>Table1[[#This Row],[Male Voters]]/Table1[[#This Row],[Male Population]]</f>
        <v>0.90640506082234806</v>
      </c>
      <c r="U1226" s="94">
        <f>Table1[[#This Row],[Total Voters]]/Table1[[#This Row],[Total Population]]</f>
        <v>0.91366618581458658</v>
      </c>
      <c r="V1226" s="94">
        <f>Table1[[#This Row],[Female Ballots]]/Table1[[#This Row],[Female Population]]</f>
        <v>0.61794833319529141</v>
      </c>
      <c r="W1226" s="94">
        <f>Table1[[#This Row],[Male Ballots]]/Table1[[#This Row],[Male Population]]</f>
        <v>0.61004208983866071</v>
      </c>
      <c r="X1226" s="94">
        <f>Table1[[#This Row],[Total Ballots]]/Table1[[#This Row],[Total Population]]</f>
        <v>0.62268091189836794</v>
      </c>
      <c r="Y1226" s="94">
        <f>Table1[[#This Row],[Female Ballots]]/Table1[[#This Row],[Female Voters]]</f>
        <v>0.69073395956057948</v>
      </c>
      <c r="Z1226" s="95">
        <f>Table1[[#This Row],[Male Ballots]]/Table1[[#This Row],[Male Voters]]</f>
        <v>0.67303473491773314</v>
      </c>
      <c r="AA1226" s="94">
        <f>Table1[[#This Row],[Total Ballots]]/Table1[[#This Row],[Total Voters]]</f>
        <v>0.6815190510122815</v>
      </c>
    </row>
    <row r="1227" spans="1:27" s="7" customFormat="1" x14ac:dyDescent="0.35">
      <c r="A1227" s="102" t="s">
        <v>24</v>
      </c>
      <c r="B1227" s="103">
        <v>2024</v>
      </c>
      <c r="C1227" s="17" t="s">
        <v>83</v>
      </c>
      <c r="D1227" s="116"/>
      <c r="E1227" s="117"/>
      <c r="F1227" s="117"/>
      <c r="G1227" s="110" t="s">
        <v>79</v>
      </c>
      <c r="H1227" s="122">
        <v>15496.802</v>
      </c>
      <c r="I1227" s="122">
        <v>14436.6468</v>
      </c>
      <c r="J1227" s="123">
        <v>29933.452300000001</v>
      </c>
      <c r="K1227">
        <v>14039</v>
      </c>
      <c r="L1227">
        <v>12801</v>
      </c>
      <c r="M1227">
        <v>465</v>
      </c>
      <c r="N1227">
        <v>27305</v>
      </c>
      <c r="O1227">
        <v>7978</v>
      </c>
      <c r="P1227">
        <v>6656</v>
      </c>
      <c r="Q1227">
        <v>222</v>
      </c>
      <c r="R1227">
        <v>14856</v>
      </c>
      <c r="S1227" s="105">
        <f>Table1[[#This Row],[Female Voters]]/Table1[[#This Row],[Female Population]]</f>
        <v>0.90592884906189031</v>
      </c>
      <c r="T1227" s="94">
        <f>Table1[[#This Row],[Male Voters]]/Table1[[#This Row],[Male Population]]</f>
        <v>0.88670175126816841</v>
      </c>
      <c r="U1227" s="94">
        <f>Table1[[#This Row],[Total Voters]]/Table1[[#This Row],[Total Population]]</f>
        <v>0.91219013852271225</v>
      </c>
      <c r="V1227" s="94">
        <f>Table1[[#This Row],[Female Ballots]]/Table1[[#This Row],[Female Population]]</f>
        <v>0.51481589556348462</v>
      </c>
      <c r="W1227" s="94">
        <f>Table1[[#This Row],[Male Ballots]]/Table1[[#This Row],[Male Population]]</f>
        <v>0.4610488912148214</v>
      </c>
      <c r="X1227" s="94">
        <f>Table1[[#This Row],[Total Ballots]]/Table1[[#This Row],[Total Population]]</f>
        <v>0.49630092283074212</v>
      </c>
      <c r="Y1227" s="94">
        <f>Table1[[#This Row],[Female Ballots]]/Table1[[#This Row],[Female Voters]]</f>
        <v>0.56827409359641001</v>
      </c>
      <c r="Z1227" s="95">
        <f>Table1[[#This Row],[Male Ballots]]/Table1[[#This Row],[Male Voters]]</f>
        <v>0.51995937817358018</v>
      </c>
      <c r="AA1227" s="94">
        <f>Table1[[#This Row],[Total Ballots]]/Table1[[#This Row],[Total Voters]]</f>
        <v>0.54407617652444606</v>
      </c>
    </row>
    <row r="1228" spans="1:27" s="7" customFormat="1" x14ac:dyDescent="0.35">
      <c r="A1228" s="102" t="s">
        <v>24</v>
      </c>
      <c r="B1228" s="103">
        <v>2024</v>
      </c>
      <c r="C1228" s="17" t="s">
        <v>83</v>
      </c>
      <c r="D1228" s="116"/>
      <c r="E1228" s="117"/>
      <c r="F1228" s="117"/>
      <c r="G1228" s="110" t="s">
        <v>62</v>
      </c>
      <c r="H1228" s="122">
        <v>651.02890000000002</v>
      </c>
      <c r="I1228" s="122">
        <v>713.80460000000005</v>
      </c>
      <c r="J1228" s="123">
        <v>1364.8335999999999</v>
      </c>
      <c r="K1228">
        <v>550</v>
      </c>
      <c r="L1228">
        <v>550</v>
      </c>
      <c r="M1228">
        <v>41</v>
      </c>
      <c r="N1228">
        <v>1141</v>
      </c>
      <c r="O1228">
        <v>120</v>
      </c>
      <c r="P1228">
        <v>116</v>
      </c>
      <c r="Q1228">
        <v>17</v>
      </c>
      <c r="R1228">
        <v>253</v>
      </c>
      <c r="S1228" s="105">
        <f>Table1[[#This Row],[Female Voters]]/Table1[[#This Row],[Female Population]]</f>
        <v>0.84481656651494275</v>
      </c>
      <c r="T1228" s="94">
        <f>Table1[[#This Row],[Male Voters]]/Table1[[#This Row],[Male Population]]</f>
        <v>0.77051899077142394</v>
      </c>
      <c r="U1228" s="94">
        <f>Table1[[#This Row],[Total Voters]]/Table1[[#This Row],[Total Population]]</f>
        <v>0.83599934819893063</v>
      </c>
      <c r="V1228" s="94">
        <f>Table1[[#This Row],[Female Ballots]]/Table1[[#This Row],[Female Population]]</f>
        <v>0.18432361451235113</v>
      </c>
      <c r="W1228" s="94">
        <f>Table1[[#This Row],[Male Ballots]]/Table1[[#This Row],[Male Population]]</f>
        <v>0.16250945987179125</v>
      </c>
      <c r="X1228" s="94">
        <f>Table1[[#This Row],[Total Ballots]]/Table1[[#This Row],[Total Population]]</f>
        <v>0.1853705829047585</v>
      </c>
      <c r="Y1228" s="94">
        <f>Table1[[#This Row],[Female Ballots]]/Table1[[#This Row],[Female Voters]]</f>
        <v>0.21818181818181817</v>
      </c>
      <c r="Z1228" s="95">
        <f>Table1[[#This Row],[Male Ballots]]/Table1[[#This Row],[Male Voters]]</f>
        <v>0.21090909090909091</v>
      </c>
      <c r="AA1228" s="94">
        <f>Table1[[#This Row],[Total Ballots]]/Table1[[#This Row],[Total Voters]]</f>
        <v>0.22173531989482909</v>
      </c>
    </row>
    <row r="1229" spans="1:27" s="7" customFormat="1" x14ac:dyDescent="0.35">
      <c r="A1229" s="102" t="s">
        <v>24</v>
      </c>
      <c r="B1229" s="103">
        <v>2024</v>
      </c>
      <c r="C1229" s="17" t="s">
        <v>83</v>
      </c>
      <c r="D1229" s="116"/>
      <c r="E1229" s="117"/>
      <c r="F1229" s="117"/>
      <c r="G1229" s="110" t="s">
        <v>63</v>
      </c>
      <c r="H1229" s="122">
        <v>1198.1227000000001</v>
      </c>
      <c r="I1229" s="122">
        <v>1218.7825</v>
      </c>
      <c r="J1229" s="123">
        <v>2416.9057000000003</v>
      </c>
      <c r="K1229">
        <v>1061</v>
      </c>
      <c r="L1229">
        <v>982</v>
      </c>
      <c r="M1229">
        <v>76</v>
      </c>
      <c r="N1229">
        <v>2119</v>
      </c>
      <c r="O1229">
        <v>278</v>
      </c>
      <c r="P1229">
        <v>214</v>
      </c>
      <c r="Q1229">
        <v>27</v>
      </c>
      <c r="R1229">
        <v>519</v>
      </c>
      <c r="S1229" s="105">
        <f>Table1[[#This Row],[Female Voters]]/Table1[[#This Row],[Female Population]]</f>
        <v>0.88555203903573476</v>
      </c>
      <c r="T1229" s="94">
        <f>Table1[[#This Row],[Male Voters]]/Table1[[#This Row],[Male Population]]</f>
        <v>0.80572210382082121</v>
      </c>
      <c r="U1229" s="94">
        <f>Table1[[#This Row],[Total Voters]]/Table1[[#This Row],[Total Population]]</f>
        <v>0.87674086746537105</v>
      </c>
      <c r="V1229" s="94">
        <f>Table1[[#This Row],[Female Ballots]]/Table1[[#This Row],[Female Population]]</f>
        <v>0.23202965773038101</v>
      </c>
      <c r="W1229" s="94">
        <f>Table1[[#This Row],[Male Ballots]]/Table1[[#This Row],[Male Population]]</f>
        <v>0.17558506132144169</v>
      </c>
      <c r="X1229" s="94">
        <f>Table1[[#This Row],[Total Ballots]]/Table1[[#This Row],[Total Population]]</f>
        <v>0.21473738094125888</v>
      </c>
      <c r="Y1229" s="94">
        <f>Table1[[#This Row],[Female Ballots]]/Table1[[#This Row],[Female Voters]]</f>
        <v>0.26201696512723843</v>
      </c>
      <c r="Z1229" s="95">
        <f>Table1[[#This Row],[Male Ballots]]/Table1[[#This Row],[Male Voters]]</f>
        <v>0.21792260692464357</v>
      </c>
      <c r="AA1229" s="94">
        <f>Table1[[#This Row],[Total Ballots]]/Table1[[#This Row],[Total Voters]]</f>
        <v>0.24492685228881547</v>
      </c>
    </row>
    <row r="1230" spans="1:27" s="7" customFormat="1" x14ac:dyDescent="0.35">
      <c r="A1230" s="102" t="s">
        <v>24</v>
      </c>
      <c r="B1230" s="103">
        <v>2024</v>
      </c>
      <c r="C1230" s="17" t="s">
        <v>83</v>
      </c>
      <c r="D1230" s="116"/>
      <c r="E1230" s="117"/>
      <c r="F1230" s="117"/>
      <c r="G1230" s="110" t="s">
        <v>64</v>
      </c>
      <c r="H1230" s="122">
        <v>1723.1578</v>
      </c>
      <c r="I1230" s="122">
        <v>1701.7199000000001</v>
      </c>
      <c r="J1230" s="123">
        <v>3424.8780000000002</v>
      </c>
      <c r="K1230">
        <v>1484</v>
      </c>
      <c r="L1230">
        <v>1423</v>
      </c>
      <c r="M1230">
        <v>83</v>
      </c>
      <c r="N1230">
        <v>2990</v>
      </c>
      <c r="O1230">
        <v>496</v>
      </c>
      <c r="P1230">
        <v>402</v>
      </c>
      <c r="Q1230">
        <v>35</v>
      </c>
      <c r="R1230">
        <v>933</v>
      </c>
      <c r="S1230" s="105">
        <f>Table1[[#This Row],[Female Voters]]/Table1[[#This Row],[Female Population]]</f>
        <v>0.86120957697548073</v>
      </c>
      <c r="T1230" s="94">
        <f>Table1[[#This Row],[Male Voters]]/Table1[[#This Row],[Male Population]]</f>
        <v>0.83621282209839587</v>
      </c>
      <c r="U1230" s="94">
        <f>Table1[[#This Row],[Total Voters]]/Table1[[#This Row],[Total Population]]</f>
        <v>0.87302379821996579</v>
      </c>
      <c r="V1230" s="94">
        <f>Table1[[#This Row],[Female Ballots]]/Table1[[#This Row],[Female Population]]</f>
        <v>0.28784363219665665</v>
      </c>
      <c r="W1230" s="94">
        <f>Table1[[#This Row],[Male Ballots]]/Table1[[#This Row],[Male Population]]</f>
        <v>0.23623159134473304</v>
      </c>
      <c r="X1230" s="94">
        <f>Table1[[#This Row],[Total Ballots]]/Table1[[#This Row],[Total Population]]</f>
        <v>0.27241846278903947</v>
      </c>
      <c r="Y1230" s="94">
        <f>Table1[[#This Row],[Female Ballots]]/Table1[[#This Row],[Female Voters]]</f>
        <v>0.33423180592991913</v>
      </c>
      <c r="Z1230" s="95">
        <f>Table1[[#This Row],[Male Ballots]]/Table1[[#This Row],[Male Voters]]</f>
        <v>0.28250175685172174</v>
      </c>
      <c r="AA1230" s="94">
        <f>Table1[[#This Row],[Total Ballots]]/Table1[[#This Row],[Total Voters]]</f>
        <v>0.31204013377926421</v>
      </c>
    </row>
    <row r="1231" spans="1:27" s="7" customFormat="1" x14ac:dyDescent="0.35">
      <c r="A1231" s="102" t="s">
        <v>24</v>
      </c>
      <c r="B1231" s="103">
        <v>2024</v>
      </c>
      <c r="C1231" s="17" t="s">
        <v>83</v>
      </c>
      <c r="D1231" s="116"/>
      <c r="E1231" s="117"/>
      <c r="F1231" s="117"/>
      <c r="G1231" s="110" t="s">
        <v>65</v>
      </c>
      <c r="H1231" s="122">
        <v>1632.7314999999999</v>
      </c>
      <c r="I1231" s="122">
        <v>1577.3510999999999</v>
      </c>
      <c r="J1231" s="123">
        <v>3210.0830000000001</v>
      </c>
      <c r="K1231">
        <v>1431</v>
      </c>
      <c r="L1231">
        <v>1352</v>
      </c>
      <c r="M1231">
        <v>64</v>
      </c>
      <c r="N1231">
        <v>2847</v>
      </c>
      <c r="O1231">
        <v>563</v>
      </c>
      <c r="P1231">
        <v>490</v>
      </c>
      <c r="Q1231">
        <v>28</v>
      </c>
      <c r="R1231">
        <v>1081</v>
      </c>
      <c r="S1231" s="105">
        <f>Table1[[#This Row],[Female Voters]]/Table1[[#This Row],[Female Population]]</f>
        <v>0.87644539227668483</v>
      </c>
      <c r="T1231" s="94">
        <f>Table1[[#This Row],[Male Voters]]/Table1[[#This Row],[Male Population]]</f>
        <v>0.85713320262052006</v>
      </c>
      <c r="U1231" s="94">
        <f>Table1[[#This Row],[Total Voters]]/Table1[[#This Row],[Total Population]]</f>
        <v>0.88689295572731297</v>
      </c>
      <c r="V1231" s="94">
        <f>Table1[[#This Row],[Female Ballots]]/Table1[[#This Row],[Female Population]]</f>
        <v>0.34482093350927573</v>
      </c>
      <c r="W1231" s="94">
        <f>Table1[[#This Row],[Male Ballots]]/Table1[[#This Row],[Male Population]]</f>
        <v>0.31064738852370916</v>
      </c>
      <c r="X1231" s="94">
        <f>Table1[[#This Row],[Total Ballots]]/Table1[[#This Row],[Total Population]]</f>
        <v>0.33675141733095376</v>
      </c>
      <c r="Y1231" s="94">
        <f>Table1[[#This Row],[Female Ballots]]/Table1[[#This Row],[Female Voters]]</f>
        <v>0.39343116701607267</v>
      </c>
      <c r="Z1231" s="95">
        <f>Table1[[#This Row],[Male Ballots]]/Table1[[#This Row],[Male Voters]]</f>
        <v>0.3624260355029586</v>
      </c>
      <c r="AA1231" s="94">
        <f>Table1[[#This Row],[Total Ballots]]/Table1[[#This Row],[Total Voters]]</f>
        <v>0.37969792764313315</v>
      </c>
    </row>
    <row r="1232" spans="1:27" s="7" customFormat="1" x14ac:dyDescent="0.35">
      <c r="A1232" s="102" t="s">
        <v>24</v>
      </c>
      <c r="B1232" s="103">
        <v>2024</v>
      </c>
      <c r="C1232" s="17" t="s">
        <v>83</v>
      </c>
      <c r="D1232" s="116"/>
      <c r="E1232" s="117"/>
      <c r="F1232" s="117"/>
      <c r="G1232" s="110" t="s">
        <v>66</v>
      </c>
      <c r="H1232" s="122">
        <v>2616.7460000000001</v>
      </c>
      <c r="I1232" s="122">
        <v>2254.6857</v>
      </c>
      <c r="J1232" s="123">
        <v>4871.433</v>
      </c>
      <c r="K1232">
        <v>2409</v>
      </c>
      <c r="L1232">
        <v>2032</v>
      </c>
      <c r="M1232">
        <v>67</v>
      </c>
      <c r="N1232">
        <v>4508</v>
      </c>
      <c r="O1232">
        <v>1339</v>
      </c>
      <c r="P1232">
        <v>1022</v>
      </c>
      <c r="Q1232">
        <v>35</v>
      </c>
      <c r="R1232">
        <v>2396</v>
      </c>
      <c r="S1232" s="105">
        <f>Table1[[#This Row],[Female Voters]]/Table1[[#This Row],[Female Population]]</f>
        <v>0.92060903121663318</v>
      </c>
      <c r="T1232" s="94">
        <f>Table1[[#This Row],[Male Voters]]/Table1[[#This Row],[Male Population]]</f>
        <v>0.90123426072201551</v>
      </c>
      <c r="U1232" s="94">
        <f>Table1[[#This Row],[Total Voters]]/Table1[[#This Row],[Total Population]]</f>
        <v>0.92539505315992232</v>
      </c>
      <c r="V1232" s="94">
        <f>Table1[[#This Row],[Female Ballots]]/Table1[[#This Row],[Female Population]]</f>
        <v>0.51170423113286501</v>
      </c>
      <c r="W1232" s="94">
        <f>Table1[[#This Row],[Male Ballots]]/Table1[[#This Row],[Male Population]]</f>
        <v>0.45327825514660425</v>
      </c>
      <c r="X1232" s="94">
        <f>Table1[[#This Row],[Total Ballots]]/Table1[[#This Row],[Total Population]]</f>
        <v>0.4918470601976872</v>
      </c>
      <c r="Y1232" s="94">
        <f>Table1[[#This Row],[Female Ballots]]/Table1[[#This Row],[Female Voters]]</f>
        <v>0.55583229555832292</v>
      </c>
      <c r="Z1232" s="95">
        <f>Table1[[#This Row],[Male Ballots]]/Table1[[#This Row],[Male Voters]]</f>
        <v>0.50295275590551181</v>
      </c>
      <c r="AA1232" s="94">
        <f>Table1[[#This Row],[Total Ballots]]/Table1[[#This Row],[Total Voters]]</f>
        <v>0.53149955634427681</v>
      </c>
    </row>
    <row r="1233" spans="1:27" s="7" customFormat="1" x14ac:dyDescent="0.35">
      <c r="A1233" s="102" t="s">
        <v>24</v>
      </c>
      <c r="B1233" s="103">
        <v>2024</v>
      </c>
      <c r="C1233" s="17" t="s">
        <v>83</v>
      </c>
      <c r="D1233" s="116"/>
      <c r="E1233" s="117"/>
      <c r="F1233" s="117"/>
      <c r="G1233" s="110" t="s">
        <v>67</v>
      </c>
      <c r="H1233" s="122">
        <v>7675.0150999999996</v>
      </c>
      <c r="I1233" s="122">
        <v>6970.3029999999999</v>
      </c>
      <c r="J1233" s="123">
        <v>14645.319</v>
      </c>
      <c r="K1233">
        <v>7104</v>
      </c>
      <c r="L1233">
        <v>6462</v>
      </c>
      <c r="M1233">
        <v>134</v>
      </c>
      <c r="N1233">
        <v>13700</v>
      </c>
      <c r="O1233">
        <v>5182</v>
      </c>
      <c r="P1233">
        <v>4412</v>
      </c>
      <c r="Q1233">
        <v>80</v>
      </c>
      <c r="R1233">
        <v>9674</v>
      </c>
      <c r="S1233" s="105">
        <f>Table1[[#This Row],[Female Voters]]/Table1[[#This Row],[Female Population]]</f>
        <v>0.92560078481148533</v>
      </c>
      <c r="T1233" s="94">
        <f>Table1[[#This Row],[Male Voters]]/Table1[[#This Row],[Male Population]]</f>
        <v>0.92707591047333238</v>
      </c>
      <c r="U1233" s="94">
        <f>Table1[[#This Row],[Total Voters]]/Table1[[#This Row],[Total Population]]</f>
        <v>0.9354524814379257</v>
      </c>
      <c r="V1233" s="94">
        <f>Table1[[#This Row],[Female Ballots]]/Table1[[#This Row],[Female Population]]</f>
        <v>0.67517782473157617</v>
      </c>
      <c r="W1233" s="94">
        <f>Table1[[#This Row],[Male Ballots]]/Table1[[#This Row],[Male Population]]</f>
        <v>0.63297104874780907</v>
      </c>
      <c r="X1233" s="94">
        <f>Table1[[#This Row],[Total Ballots]]/Table1[[#This Row],[Total Population]]</f>
        <v>0.66055235806061996</v>
      </c>
      <c r="Y1233" s="94">
        <f>Table1[[#This Row],[Female Ballots]]/Table1[[#This Row],[Female Voters]]</f>
        <v>0.72944819819819817</v>
      </c>
      <c r="Z1233" s="95">
        <f>Table1[[#This Row],[Male Ballots]]/Table1[[#This Row],[Male Voters]]</f>
        <v>0.68276075518415347</v>
      </c>
      <c r="AA1233" s="94">
        <f>Table1[[#This Row],[Total Ballots]]/Table1[[#This Row],[Total Voters]]</f>
        <v>0.70613138686131383</v>
      </c>
    </row>
    <row r="1234" spans="1:27" s="7" customFormat="1" x14ac:dyDescent="0.35">
      <c r="A1234" s="102" t="s">
        <v>47</v>
      </c>
      <c r="B1234" s="103">
        <v>2024</v>
      </c>
      <c r="C1234" s="17" t="s">
        <v>83</v>
      </c>
      <c r="D1234" s="116"/>
      <c r="E1234" s="117"/>
      <c r="F1234" s="117"/>
      <c r="G1234" s="110" t="s">
        <v>79</v>
      </c>
      <c r="H1234" s="122">
        <v>956938.59</v>
      </c>
      <c r="I1234" s="122">
        <v>958215.48</v>
      </c>
      <c r="J1234" s="123">
        <v>1915154.07</v>
      </c>
      <c r="K1234">
        <v>674700</v>
      </c>
      <c r="L1234">
        <v>651833</v>
      </c>
      <c r="M1234">
        <v>37859</v>
      </c>
      <c r="N1234">
        <v>1364392</v>
      </c>
      <c r="O1234">
        <v>241665</v>
      </c>
      <c r="P1234">
        <v>210940</v>
      </c>
      <c r="Q1234">
        <v>11713</v>
      </c>
      <c r="R1234">
        <v>464318</v>
      </c>
      <c r="S1234" s="105">
        <f>Table1[[#This Row],[Female Voters]]/Table1[[#This Row],[Female Population]]</f>
        <v>0.7050609172318989</v>
      </c>
      <c r="T1234" s="94">
        <f>Table1[[#This Row],[Male Voters]]/Table1[[#This Row],[Male Population]]</f>
        <v>0.68025722147590439</v>
      </c>
      <c r="U1234" s="94">
        <f>Table1[[#This Row],[Total Voters]]/Table1[[#This Row],[Total Population]]</f>
        <v>0.71241892303735121</v>
      </c>
      <c r="V1234" s="94">
        <f>Table1[[#This Row],[Female Ballots]]/Table1[[#This Row],[Female Population]]</f>
        <v>0.25253971626329752</v>
      </c>
      <c r="W1234" s="94">
        <f>Table1[[#This Row],[Male Ballots]]/Table1[[#This Row],[Male Population]]</f>
        <v>0.22013837639108064</v>
      </c>
      <c r="X1234" s="94">
        <f>Table1[[#This Row],[Total Ballots]]/Table1[[#This Row],[Total Population]]</f>
        <v>0.24244420189128699</v>
      </c>
      <c r="Y1234" s="94">
        <f>Table1[[#This Row],[Female Ballots]]/Table1[[#This Row],[Female Voters]]</f>
        <v>0.35818141396176079</v>
      </c>
      <c r="Z1234" s="95">
        <f>Table1[[#This Row],[Male Ballots]]/Table1[[#This Row],[Male Voters]]</f>
        <v>0.32361049532625685</v>
      </c>
      <c r="AA1234" s="94">
        <f>Table1[[#This Row],[Total Ballots]]/Table1[[#This Row],[Total Voters]]</f>
        <v>0.34031128883781203</v>
      </c>
    </row>
    <row r="1235" spans="1:27" s="7" customFormat="1" x14ac:dyDescent="0.35">
      <c r="A1235" s="102" t="s">
        <v>47</v>
      </c>
      <c r="B1235" s="103">
        <v>2024</v>
      </c>
      <c r="C1235" s="17" t="s">
        <v>83</v>
      </c>
      <c r="D1235" s="116"/>
      <c r="E1235" s="117"/>
      <c r="F1235" s="117"/>
      <c r="G1235" s="110" t="s">
        <v>62</v>
      </c>
      <c r="H1235" s="122">
        <v>99566.49</v>
      </c>
      <c r="I1235" s="122">
        <v>102398.13</v>
      </c>
      <c r="J1235" s="123">
        <v>201964.61</v>
      </c>
      <c r="K1235">
        <v>56992</v>
      </c>
      <c r="L1235">
        <v>57072</v>
      </c>
      <c r="M1235">
        <v>6516</v>
      </c>
      <c r="N1235">
        <v>120580</v>
      </c>
      <c r="O1235">
        <v>10922</v>
      </c>
      <c r="P1235">
        <v>9336</v>
      </c>
      <c r="Q1235">
        <v>1767</v>
      </c>
      <c r="R1235">
        <v>22025</v>
      </c>
      <c r="S1235" s="105">
        <f>Table1[[#This Row],[Female Voters]]/Table1[[#This Row],[Female Population]]</f>
        <v>0.57240141738450356</v>
      </c>
      <c r="T1235" s="94">
        <f>Table1[[#This Row],[Male Voters]]/Table1[[#This Row],[Male Population]]</f>
        <v>0.55735392824068175</v>
      </c>
      <c r="U1235" s="94">
        <f>Table1[[#This Row],[Total Voters]]/Table1[[#This Row],[Total Population]]</f>
        <v>0.59703529247029963</v>
      </c>
      <c r="V1235" s="94">
        <f>Table1[[#This Row],[Female Ballots]]/Table1[[#This Row],[Female Population]]</f>
        <v>0.10969554114039773</v>
      </c>
      <c r="W1235" s="94">
        <f>Table1[[#This Row],[Male Ballots]]/Table1[[#This Row],[Male Population]]</f>
        <v>9.1173539985544658E-2</v>
      </c>
      <c r="X1235" s="94">
        <f>Table1[[#This Row],[Total Ballots]]/Table1[[#This Row],[Total Population]]</f>
        <v>0.1090537594680573</v>
      </c>
      <c r="Y1235" s="94">
        <f>Table1[[#This Row],[Female Ballots]]/Table1[[#This Row],[Female Voters]]</f>
        <v>0.19164093206064009</v>
      </c>
      <c r="Z1235" s="95">
        <f>Table1[[#This Row],[Male Ballots]]/Table1[[#This Row],[Male Voters]]</f>
        <v>0.16358284272497897</v>
      </c>
      <c r="AA1235" s="94">
        <f>Table1[[#This Row],[Total Ballots]]/Table1[[#This Row],[Total Voters]]</f>
        <v>0.18265881572400067</v>
      </c>
    </row>
    <row r="1236" spans="1:27" s="7" customFormat="1" x14ac:dyDescent="0.35">
      <c r="A1236" s="102" t="s">
        <v>47</v>
      </c>
      <c r="B1236" s="103">
        <v>2024</v>
      </c>
      <c r="C1236" s="17" t="s">
        <v>83</v>
      </c>
      <c r="D1236" s="116"/>
      <c r="E1236" s="117"/>
      <c r="F1236" s="117"/>
      <c r="G1236" s="110" t="s">
        <v>63</v>
      </c>
      <c r="H1236" s="122">
        <v>197369.99</v>
      </c>
      <c r="I1236" s="122">
        <v>211774.41999999998</v>
      </c>
      <c r="J1236" s="123">
        <v>409144.4</v>
      </c>
      <c r="K1236">
        <v>122636</v>
      </c>
      <c r="L1236">
        <v>124139</v>
      </c>
      <c r="M1236">
        <v>11243</v>
      </c>
      <c r="N1236">
        <v>258018</v>
      </c>
      <c r="O1236">
        <v>28274</v>
      </c>
      <c r="P1236">
        <v>25100</v>
      </c>
      <c r="Q1236">
        <v>3496</v>
      </c>
      <c r="R1236">
        <v>56870</v>
      </c>
      <c r="S1236" s="105">
        <f>Table1[[#This Row],[Female Voters]]/Table1[[#This Row],[Female Population]]</f>
        <v>0.62135079400875481</v>
      </c>
      <c r="T1236" s="94">
        <f>Table1[[#This Row],[Male Voters]]/Table1[[#This Row],[Male Population]]</f>
        <v>0.58618505483334582</v>
      </c>
      <c r="U1236" s="94">
        <f>Table1[[#This Row],[Total Voters]]/Table1[[#This Row],[Total Population]]</f>
        <v>0.63062820852491197</v>
      </c>
      <c r="V1236" s="94">
        <f>Table1[[#This Row],[Female Ballots]]/Table1[[#This Row],[Female Population]]</f>
        <v>0.1432537945611691</v>
      </c>
      <c r="W1236" s="94">
        <f>Table1[[#This Row],[Male Ballots]]/Table1[[#This Row],[Male Population]]</f>
        <v>0.11852234089461797</v>
      </c>
      <c r="X1236" s="94">
        <f>Table1[[#This Row],[Total Ballots]]/Table1[[#This Row],[Total Population]]</f>
        <v>0.13899738087579835</v>
      </c>
      <c r="Y1236" s="94">
        <f>Table1[[#This Row],[Female Ballots]]/Table1[[#This Row],[Female Voters]]</f>
        <v>0.23055220326820836</v>
      </c>
      <c r="Z1236" s="95">
        <f>Table1[[#This Row],[Male Ballots]]/Table1[[#This Row],[Male Voters]]</f>
        <v>0.20219270334061012</v>
      </c>
      <c r="AA1236" s="94">
        <f>Table1[[#This Row],[Total Ballots]]/Table1[[#This Row],[Total Voters]]</f>
        <v>0.220410979078979</v>
      </c>
    </row>
    <row r="1237" spans="1:27" s="7" customFormat="1" x14ac:dyDescent="0.35">
      <c r="A1237" s="102" t="s">
        <v>47</v>
      </c>
      <c r="B1237" s="103">
        <v>2024</v>
      </c>
      <c r="C1237" s="17" t="s">
        <v>83</v>
      </c>
      <c r="D1237" s="116"/>
      <c r="E1237" s="117"/>
      <c r="F1237" s="117"/>
      <c r="G1237" s="110" t="s">
        <v>64</v>
      </c>
      <c r="H1237" s="122">
        <v>189593.31</v>
      </c>
      <c r="I1237" s="122">
        <v>202675.91</v>
      </c>
      <c r="J1237" s="123">
        <v>392269.2</v>
      </c>
      <c r="K1237">
        <v>124895</v>
      </c>
      <c r="L1237">
        <v>126184</v>
      </c>
      <c r="M1237">
        <v>7695</v>
      </c>
      <c r="N1237">
        <v>258774</v>
      </c>
      <c r="O1237">
        <v>32241</v>
      </c>
      <c r="P1237">
        <v>31008</v>
      </c>
      <c r="Q1237">
        <v>2217</v>
      </c>
      <c r="R1237">
        <v>65466</v>
      </c>
      <c r="S1237" s="105">
        <f>Table1[[#This Row],[Female Voters]]/Table1[[#This Row],[Female Population]]</f>
        <v>0.65875214689801032</v>
      </c>
      <c r="T1237" s="94">
        <f>Table1[[#This Row],[Male Voters]]/Table1[[#This Row],[Male Population]]</f>
        <v>0.62259002562268007</v>
      </c>
      <c r="U1237" s="94">
        <f>Table1[[#This Row],[Total Voters]]/Table1[[#This Row],[Total Population]]</f>
        <v>0.65968472671318568</v>
      </c>
      <c r="V1237" s="94">
        <f>Table1[[#This Row],[Female Ballots]]/Table1[[#This Row],[Female Population]]</f>
        <v>0.17005346865878337</v>
      </c>
      <c r="W1237" s="94">
        <f>Table1[[#This Row],[Male Ballots]]/Table1[[#This Row],[Male Population]]</f>
        <v>0.1529930222096943</v>
      </c>
      <c r="X1237" s="94">
        <f>Table1[[#This Row],[Total Ballots]]/Table1[[#This Row],[Total Population]]</f>
        <v>0.16689049254950428</v>
      </c>
      <c r="Y1237" s="94">
        <f>Table1[[#This Row],[Female Ballots]]/Table1[[#This Row],[Female Voters]]</f>
        <v>0.2581448416670003</v>
      </c>
      <c r="Z1237" s="95">
        <f>Table1[[#This Row],[Male Ballots]]/Table1[[#This Row],[Male Voters]]</f>
        <v>0.24573638496164332</v>
      </c>
      <c r="AA1237" s="94">
        <f>Table1[[#This Row],[Total Ballots]]/Table1[[#This Row],[Total Voters]]</f>
        <v>0.25298523035544529</v>
      </c>
    </row>
    <row r="1238" spans="1:27" s="7" customFormat="1" x14ac:dyDescent="0.35">
      <c r="A1238" s="102" t="s">
        <v>47</v>
      </c>
      <c r="B1238" s="103">
        <v>2024</v>
      </c>
      <c r="C1238" s="17" t="s">
        <v>83</v>
      </c>
      <c r="D1238" s="116"/>
      <c r="E1238" s="117"/>
      <c r="F1238" s="117"/>
      <c r="G1238" s="110" t="s">
        <v>65</v>
      </c>
      <c r="H1238" s="122">
        <v>150782.84999999998</v>
      </c>
      <c r="I1238" s="122">
        <v>155443.75</v>
      </c>
      <c r="J1238" s="123">
        <v>306226.59999999998</v>
      </c>
      <c r="K1238">
        <v>111041</v>
      </c>
      <c r="L1238">
        <v>110675</v>
      </c>
      <c r="M1238">
        <v>4489</v>
      </c>
      <c r="N1238">
        <v>226205</v>
      </c>
      <c r="O1238">
        <v>34296</v>
      </c>
      <c r="P1238">
        <v>31729</v>
      </c>
      <c r="Q1238">
        <v>1153</v>
      </c>
      <c r="R1238">
        <v>67178</v>
      </c>
      <c r="S1238" s="105">
        <f>Table1[[#This Row],[Female Voters]]/Table1[[#This Row],[Female Population]]</f>
        <v>0.73642990565571631</v>
      </c>
      <c r="T1238" s="94">
        <f>Table1[[#This Row],[Male Voters]]/Table1[[#This Row],[Male Population]]</f>
        <v>0.71199388846447675</v>
      </c>
      <c r="U1238" s="94">
        <f>Table1[[#This Row],[Total Voters]]/Table1[[#This Row],[Total Population]]</f>
        <v>0.73868501299364597</v>
      </c>
      <c r="V1238" s="94">
        <f>Table1[[#This Row],[Female Ballots]]/Table1[[#This Row],[Female Population]]</f>
        <v>0.22745292319385133</v>
      </c>
      <c r="W1238" s="94">
        <f>Table1[[#This Row],[Male Ballots]]/Table1[[#This Row],[Male Population]]</f>
        <v>0.20411885328293997</v>
      </c>
      <c r="X1238" s="94">
        <f>Table1[[#This Row],[Total Ballots]]/Table1[[#This Row],[Total Population]]</f>
        <v>0.21937349661982339</v>
      </c>
      <c r="Y1238" s="94">
        <f>Table1[[#This Row],[Female Ballots]]/Table1[[#This Row],[Female Voters]]</f>
        <v>0.30885888995956451</v>
      </c>
      <c r="Z1238" s="95">
        <f>Table1[[#This Row],[Male Ballots]]/Table1[[#This Row],[Male Voters]]</f>
        <v>0.28668624350576011</v>
      </c>
      <c r="AA1238" s="94">
        <f>Table1[[#This Row],[Total Ballots]]/Table1[[#This Row],[Total Voters]]</f>
        <v>0.29697840454455032</v>
      </c>
    </row>
    <row r="1239" spans="1:27" s="7" customFormat="1" x14ac:dyDescent="0.35">
      <c r="A1239" s="102" t="s">
        <v>47</v>
      </c>
      <c r="B1239" s="103">
        <v>2024</v>
      </c>
      <c r="C1239" s="17" t="s">
        <v>83</v>
      </c>
      <c r="D1239" s="116"/>
      <c r="E1239" s="117"/>
      <c r="F1239" s="117"/>
      <c r="G1239" s="110" t="s">
        <v>66</v>
      </c>
      <c r="H1239" s="122">
        <v>130247.31</v>
      </c>
      <c r="I1239" s="122">
        <v>131244.5</v>
      </c>
      <c r="J1239" s="123">
        <v>261491.8</v>
      </c>
      <c r="K1239">
        <v>102361</v>
      </c>
      <c r="L1239">
        <v>102002</v>
      </c>
      <c r="M1239">
        <v>3727</v>
      </c>
      <c r="N1239">
        <v>208090</v>
      </c>
      <c r="O1239">
        <v>43568</v>
      </c>
      <c r="P1239">
        <v>39261</v>
      </c>
      <c r="Q1239">
        <v>1251</v>
      </c>
      <c r="R1239">
        <v>84080</v>
      </c>
      <c r="S1239" s="105">
        <f>Table1[[#This Row],[Female Voters]]/Table1[[#This Row],[Female Population]]</f>
        <v>0.78589722889478486</v>
      </c>
      <c r="T1239" s="94">
        <f>Table1[[#This Row],[Male Voters]]/Table1[[#This Row],[Male Population]]</f>
        <v>0.7771906632277924</v>
      </c>
      <c r="U1239" s="94">
        <f>Table1[[#This Row],[Total Voters]]/Table1[[#This Row],[Total Population]]</f>
        <v>0.7957802118460312</v>
      </c>
      <c r="V1239" s="94">
        <f>Table1[[#This Row],[Female Ballots]]/Table1[[#This Row],[Female Population]]</f>
        <v>0.33450210987082957</v>
      </c>
      <c r="W1239" s="94">
        <f>Table1[[#This Row],[Male Ballots]]/Table1[[#This Row],[Male Population]]</f>
        <v>0.29914396412802058</v>
      </c>
      <c r="X1239" s="94">
        <f>Table1[[#This Row],[Total Ballots]]/Table1[[#This Row],[Total Population]]</f>
        <v>0.32153971940993947</v>
      </c>
      <c r="Y1239" s="94">
        <f>Table1[[#This Row],[Female Ballots]]/Table1[[#This Row],[Female Voters]]</f>
        <v>0.42563085550160706</v>
      </c>
      <c r="Z1239" s="95">
        <f>Table1[[#This Row],[Male Ballots]]/Table1[[#This Row],[Male Voters]]</f>
        <v>0.38490421756436149</v>
      </c>
      <c r="AA1239" s="94">
        <f>Table1[[#This Row],[Total Ballots]]/Table1[[#This Row],[Total Voters]]</f>
        <v>0.40405593733480705</v>
      </c>
    </row>
    <row r="1240" spans="1:27" s="7" customFormat="1" x14ac:dyDescent="0.35">
      <c r="A1240" s="102" t="s">
        <v>47</v>
      </c>
      <c r="B1240" s="103">
        <v>2024</v>
      </c>
      <c r="C1240" s="17" t="s">
        <v>83</v>
      </c>
      <c r="D1240" s="116"/>
      <c r="E1240" s="117"/>
      <c r="F1240" s="117"/>
      <c r="G1240" s="110" t="s">
        <v>67</v>
      </c>
      <c r="H1240" s="122">
        <v>189378.64</v>
      </c>
      <c r="I1240" s="122">
        <v>154678.77000000002</v>
      </c>
      <c r="J1240" s="123">
        <v>344057.46</v>
      </c>
      <c r="K1240">
        <v>156775</v>
      </c>
      <c r="L1240">
        <v>131761</v>
      </c>
      <c r="M1240">
        <v>4189</v>
      </c>
      <c r="N1240">
        <v>292725</v>
      </c>
      <c r="O1240">
        <v>92364</v>
      </c>
      <c r="P1240">
        <v>74506</v>
      </c>
      <c r="Q1240">
        <v>1829</v>
      </c>
      <c r="R1240">
        <v>168699</v>
      </c>
      <c r="S1240" s="105">
        <f>Table1[[#This Row],[Female Voters]]/Table1[[#This Row],[Female Population]]</f>
        <v>0.82783887348647123</v>
      </c>
      <c r="T1240" s="94">
        <f>Table1[[#This Row],[Male Voters]]/Table1[[#This Row],[Male Population]]</f>
        <v>0.8518363573747062</v>
      </c>
      <c r="U1240" s="94">
        <f>Table1[[#This Row],[Total Voters]]/Table1[[#This Row],[Total Population]]</f>
        <v>0.8508026537195269</v>
      </c>
      <c r="V1240" s="94">
        <f>Table1[[#This Row],[Female Ballots]]/Table1[[#This Row],[Female Population]]</f>
        <v>0.48772131851828693</v>
      </c>
      <c r="W1240" s="94">
        <f>Table1[[#This Row],[Male Ballots]]/Table1[[#This Row],[Male Population]]</f>
        <v>0.4816821338830144</v>
      </c>
      <c r="X1240" s="94">
        <f>Table1[[#This Row],[Total Ballots]]/Table1[[#This Row],[Total Population]]</f>
        <v>0.49032216886098035</v>
      </c>
      <c r="Y1240" s="94">
        <f>Table1[[#This Row],[Female Ballots]]/Table1[[#This Row],[Female Voters]]</f>
        <v>0.58915005581247015</v>
      </c>
      <c r="Z1240" s="95">
        <f>Table1[[#This Row],[Male Ballots]]/Table1[[#This Row],[Male Voters]]</f>
        <v>0.56546322508177682</v>
      </c>
      <c r="AA1240" s="94">
        <f>Table1[[#This Row],[Total Ballots]]/Table1[[#This Row],[Total Voters]]</f>
        <v>0.5763054060978734</v>
      </c>
    </row>
    <row r="1241" spans="1:27" s="7" customFormat="1" x14ac:dyDescent="0.35">
      <c r="A1241" s="106" t="s">
        <v>39</v>
      </c>
      <c r="B1241" s="103">
        <v>2024</v>
      </c>
      <c r="C1241" s="17" t="s">
        <v>83</v>
      </c>
      <c r="D1241" s="116"/>
      <c r="E1241" s="117"/>
      <c r="F1241" s="117"/>
      <c r="G1241" s="110" t="s">
        <v>79</v>
      </c>
      <c r="H1241" s="122">
        <v>114212.219</v>
      </c>
      <c r="I1241" s="122">
        <v>115275.58099999999</v>
      </c>
      <c r="J1241" s="123">
        <v>229487.78999999998</v>
      </c>
      <c r="K1241">
        <v>93664</v>
      </c>
      <c r="L1241">
        <v>89519</v>
      </c>
      <c r="M1241">
        <v>3687</v>
      </c>
      <c r="N1241">
        <v>186870</v>
      </c>
      <c r="O1241">
        <v>38870</v>
      </c>
      <c r="P1241">
        <v>34417</v>
      </c>
      <c r="Q1241">
        <v>1258</v>
      </c>
      <c r="R1241">
        <v>74545</v>
      </c>
      <c r="S1241" s="105">
        <f>Table1[[#This Row],[Female Voters]]/Table1[[#This Row],[Female Population]]</f>
        <v>0.82008738487079047</v>
      </c>
      <c r="T1241" s="94">
        <f>Table1[[#This Row],[Male Voters]]/Table1[[#This Row],[Male Population]]</f>
        <v>0.77656515997087017</v>
      </c>
      <c r="U1241" s="94">
        <f>Table1[[#This Row],[Total Voters]]/Table1[[#This Row],[Total Population]]</f>
        <v>0.81429168845976518</v>
      </c>
      <c r="V1241" s="94">
        <f>Table1[[#This Row],[Female Ballots]]/Table1[[#This Row],[Female Population]]</f>
        <v>0.3403313615682399</v>
      </c>
      <c r="W1241" s="94">
        <f>Table1[[#This Row],[Male Ballots]]/Table1[[#This Row],[Male Population]]</f>
        <v>0.29856279796152146</v>
      </c>
      <c r="X1241" s="94">
        <f>Table1[[#This Row],[Total Ballots]]/Table1[[#This Row],[Total Population]]</f>
        <v>0.32483209673159519</v>
      </c>
      <c r="Y1241" s="94">
        <f>Table1[[#This Row],[Female Ballots]]/Table1[[#This Row],[Female Voters]]</f>
        <v>0.41499402118209772</v>
      </c>
      <c r="Z1241" s="95">
        <f>Table1[[#This Row],[Male Ballots]]/Table1[[#This Row],[Male Voters]]</f>
        <v>0.3844658675811839</v>
      </c>
      <c r="AA1241" s="94">
        <f>Table1[[#This Row],[Total Ballots]]/Table1[[#This Row],[Total Voters]]</f>
        <v>0.39891368330925242</v>
      </c>
    </row>
    <row r="1242" spans="1:27" s="7" customFormat="1" x14ac:dyDescent="0.35">
      <c r="A1242" s="102" t="s">
        <v>39</v>
      </c>
      <c r="B1242" s="103">
        <v>2024</v>
      </c>
      <c r="C1242" s="17" t="s">
        <v>83</v>
      </c>
      <c r="D1242" s="116"/>
      <c r="E1242" s="117"/>
      <c r="F1242" s="117"/>
      <c r="G1242" s="110" t="s">
        <v>62</v>
      </c>
      <c r="H1242" s="122">
        <v>10724.243</v>
      </c>
      <c r="I1242" s="122">
        <v>15604.573999999999</v>
      </c>
      <c r="J1242" s="123">
        <v>26328.82</v>
      </c>
      <c r="K1242">
        <v>6901</v>
      </c>
      <c r="L1242">
        <v>7199</v>
      </c>
      <c r="M1242">
        <v>566</v>
      </c>
      <c r="N1242">
        <v>14666</v>
      </c>
      <c r="O1242">
        <v>1234</v>
      </c>
      <c r="P1242">
        <v>1194</v>
      </c>
      <c r="Q1242">
        <v>155</v>
      </c>
      <c r="R1242">
        <v>2583</v>
      </c>
      <c r="S1242" s="105">
        <f>Table1[[#This Row],[Female Voters]]/Table1[[#This Row],[Female Population]]</f>
        <v>0.64349530311836456</v>
      </c>
      <c r="T1242" s="94">
        <f>Table1[[#This Row],[Male Voters]]/Table1[[#This Row],[Male Population]]</f>
        <v>0.461339091986747</v>
      </c>
      <c r="U1242" s="94">
        <f>Table1[[#This Row],[Total Voters]]/Table1[[#This Row],[Total Population]]</f>
        <v>0.55703217994577803</v>
      </c>
      <c r="V1242" s="94">
        <f>Table1[[#This Row],[Female Ballots]]/Table1[[#This Row],[Female Population]]</f>
        <v>0.11506639676105809</v>
      </c>
      <c r="W1242" s="94">
        <f>Table1[[#This Row],[Male Ballots]]/Table1[[#This Row],[Male Population]]</f>
        <v>7.6516026647058741E-2</v>
      </c>
      <c r="X1242" s="94">
        <f>Table1[[#This Row],[Total Ballots]]/Table1[[#This Row],[Total Population]]</f>
        <v>9.8105422119183466E-2</v>
      </c>
      <c r="Y1242" s="94">
        <f>Table1[[#This Row],[Female Ballots]]/Table1[[#This Row],[Female Voters]]</f>
        <v>0.17881466454137082</v>
      </c>
      <c r="Z1242" s="95">
        <f>Table1[[#This Row],[Male Ballots]]/Table1[[#This Row],[Male Voters]]</f>
        <v>0.16585636894013056</v>
      </c>
      <c r="AA1242" s="94">
        <f>Table1[[#This Row],[Total Ballots]]/Table1[[#This Row],[Total Voters]]</f>
        <v>0.17612164189281332</v>
      </c>
    </row>
    <row r="1243" spans="1:27" s="7" customFormat="1" x14ac:dyDescent="0.35">
      <c r="A1243" s="102" t="s">
        <v>39</v>
      </c>
      <c r="B1243" s="103">
        <v>2024</v>
      </c>
      <c r="C1243" s="17" t="s">
        <v>83</v>
      </c>
      <c r="D1243" s="116"/>
      <c r="E1243" s="117"/>
      <c r="F1243" s="117"/>
      <c r="G1243" s="110" t="s">
        <v>63</v>
      </c>
      <c r="H1243" s="122">
        <v>17961.565000000002</v>
      </c>
      <c r="I1243" s="122">
        <v>21008.85</v>
      </c>
      <c r="J1243" s="123">
        <v>38970.410000000003</v>
      </c>
      <c r="K1243">
        <v>13348</v>
      </c>
      <c r="L1243">
        <v>13913</v>
      </c>
      <c r="M1243">
        <v>728</v>
      </c>
      <c r="N1243">
        <v>27989</v>
      </c>
      <c r="O1243">
        <v>2562</v>
      </c>
      <c r="P1243">
        <v>2436</v>
      </c>
      <c r="Q1243">
        <v>177</v>
      </c>
      <c r="R1243">
        <v>5175</v>
      </c>
      <c r="S1243" s="105">
        <f>Table1[[#This Row],[Female Voters]]/Table1[[#This Row],[Female Population]]</f>
        <v>0.74314237094596147</v>
      </c>
      <c r="T1243" s="94">
        <f>Table1[[#This Row],[Male Voters]]/Table1[[#This Row],[Male Population]]</f>
        <v>0.6622447206772385</v>
      </c>
      <c r="U1243" s="94">
        <f>Table1[[#This Row],[Total Voters]]/Table1[[#This Row],[Total Population]]</f>
        <v>0.7182115866884643</v>
      </c>
      <c r="V1243" s="94">
        <f>Table1[[#This Row],[Female Ballots]]/Table1[[#This Row],[Female Population]]</f>
        <v>0.1426379048818964</v>
      </c>
      <c r="W1243" s="94">
        <f>Table1[[#This Row],[Male Ballots]]/Table1[[#This Row],[Male Population]]</f>
        <v>0.11595113487887249</v>
      </c>
      <c r="X1243" s="94">
        <f>Table1[[#This Row],[Total Ballots]]/Table1[[#This Row],[Total Population]]</f>
        <v>0.13279306017052425</v>
      </c>
      <c r="Y1243" s="94">
        <f>Table1[[#This Row],[Female Ballots]]/Table1[[#This Row],[Female Voters]]</f>
        <v>0.19193886724602938</v>
      </c>
      <c r="Z1243" s="95">
        <f>Table1[[#This Row],[Male Ballots]]/Table1[[#This Row],[Male Voters]]</f>
        <v>0.17508804715014734</v>
      </c>
      <c r="AA1243" s="94">
        <f>Table1[[#This Row],[Total Ballots]]/Table1[[#This Row],[Total Voters]]</f>
        <v>0.18489406552574225</v>
      </c>
    </row>
    <row r="1244" spans="1:27" s="7" customFormat="1" x14ac:dyDescent="0.35">
      <c r="A1244" s="102" t="s">
        <v>39</v>
      </c>
      <c r="B1244" s="103">
        <v>2024</v>
      </c>
      <c r="C1244" s="17" t="s">
        <v>83</v>
      </c>
      <c r="D1244" s="116"/>
      <c r="E1244" s="117"/>
      <c r="F1244" s="117"/>
      <c r="G1244" s="110" t="s">
        <v>64</v>
      </c>
      <c r="H1244" s="122">
        <v>18510.974000000002</v>
      </c>
      <c r="I1244" s="122">
        <v>18551.165000000001</v>
      </c>
      <c r="J1244" s="123">
        <v>37062.14</v>
      </c>
      <c r="K1244">
        <v>15549</v>
      </c>
      <c r="L1244">
        <v>15650</v>
      </c>
      <c r="M1244">
        <v>729</v>
      </c>
      <c r="N1244">
        <v>31928</v>
      </c>
      <c r="O1244">
        <v>4119</v>
      </c>
      <c r="P1244">
        <v>3736</v>
      </c>
      <c r="Q1244">
        <v>192</v>
      </c>
      <c r="R1244">
        <v>8047</v>
      </c>
      <c r="S1244" s="105">
        <f>Table1[[#This Row],[Female Voters]]/Table1[[#This Row],[Female Population]]</f>
        <v>0.83998821455856387</v>
      </c>
      <c r="T1244" s="94">
        <f>Table1[[#This Row],[Male Voters]]/Table1[[#This Row],[Male Population]]</f>
        <v>0.84361278658240602</v>
      </c>
      <c r="U1244" s="94">
        <f>Table1[[#This Row],[Total Voters]]/Table1[[#This Row],[Total Population]]</f>
        <v>0.86147211143231339</v>
      </c>
      <c r="V1244" s="94">
        <f>Table1[[#This Row],[Female Ballots]]/Table1[[#This Row],[Female Population]]</f>
        <v>0.22251665417497749</v>
      </c>
      <c r="W1244" s="94">
        <f>Table1[[#This Row],[Male Ballots]]/Table1[[#This Row],[Male Population]]</f>
        <v>0.2013889693720044</v>
      </c>
      <c r="X1244" s="94">
        <f>Table1[[#This Row],[Total Ballots]]/Table1[[#This Row],[Total Population]]</f>
        <v>0.21712183915985422</v>
      </c>
      <c r="Y1244" s="94">
        <f>Table1[[#This Row],[Female Ballots]]/Table1[[#This Row],[Female Voters]]</f>
        <v>0.26490449546594635</v>
      </c>
      <c r="Z1244" s="95">
        <f>Table1[[#This Row],[Male Ballots]]/Table1[[#This Row],[Male Voters]]</f>
        <v>0.2387220447284345</v>
      </c>
      <c r="AA1244" s="94">
        <f>Table1[[#This Row],[Total Ballots]]/Table1[[#This Row],[Total Voters]]</f>
        <v>0.25203583061889251</v>
      </c>
    </row>
    <row r="1245" spans="1:27" s="7" customFormat="1" x14ac:dyDescent="0.35">
      <c r="A1245" s="102" t="s">
        <v>39</v>
      </c>
      <c r="B1245" s="103">
        <v>2024</v>
      </c>
      <c r="C1245" s="17" t="s">
        <v>83</v>
      </c>
      <c r="D1245" s="116"/>
      <c r="E1245" s="117"/>
      <c r="F1245" s="117"/>
      <c r="G1245" s="110" t="s">
        <v>65</v>
      </c>
      <c r="H1245" s="122">
        <v>15714.880000000001</v>
      </c>
      <c r="I1245" s="122">
        <v>15425.284</v>
      </c>
      <c r="J1245" s="123">
        <v>31140.16</v>
      </c>
      <c r="K1245">
        <v>13434</v>
      </c>
      <c r="L1245">
        <v>13199</v>
      </c>
      <c r="M1245">
        <v>460</v>
      </c>
      <c r="N1245">
        <v>27093</v>
      </c>
      <c r="O1245">
        <v>4555</v>
      </c>
      <c r="P1245">
        <v>4225</v>
      </c>
      <c r="Q1245">
        <v>141</v>
      </c>
      <c r="R1245">
        <v>8921</v>
      </c>
      <c r="S1245" s="105">
        <f>Table1[[#This Row],[Female Voters]]/Table1[[#This Row],[Female Population]]</f>
        <v>0.85485857989370573</v>
      </c>
      <c r="T1245" s="94">
        <f>Table1[[#This Row],[Male Voters]]/Table1[[#This Row],[Male Population]]</f>
        <v>0.85567306248624009</v>
      </c>
      <c r="U1245" s="94">
        <f>Table1[[#This Row],[Total Voters]]/Table1[[#This Row],[Total Population]]</f>
        <v>0.87003406533556671</v>
      </c>
      <c r="V1245" s="94">
        <f>Table1[[#This Row],[Female Ballots]]/Table1[[#This Row],[Female Population]]</f>
        <v>0.28985267466248549</v>
      </c>
      <c r="W1245" s="94">
        <f>Table1[[#This Row],[Male Ballots]]/Table1[[#This Row],[Male Population]]</f>
        <v>0.2739009537847083</v>
      </c>
      <c r="X1245" s="94">
        <f>Table1[[#This Row],[Total Ballots]]/Table1[[#This Row],[Total Population]]</f>
        <v>0.28647893909344074</v>
      </c>
      <c r="Y1245" s="94">
        <f>Table1[[#This Row],[Female Ballots]]/Table1[[#This Row],[Female Voters]]</f>
        <v>0.33906505880601456</v>
      </c>
      <c r="Z1245" s="95">
        <f>Table1[[#This Row],[Male Ballots]]/Table1[[#This Row],[Male Voters]]</f>
        <v>0.32010000757633156</v>
      </c>
      <c r="AA1245" s="94">
        <f>Table1[[#This Row],[Total Ballots]]/Table1[[#This Row],[Total Voters]]</f>
        <v>0.32927324401136826</v>
      </c>
    </row>
    <row r="1246" spans="1:27" s="7" customFormat="1" x14ac:dyDescent="0.35">
      <c r="A1246" s="102" t="s">
        <v>39</v>
      </c>
      <c r="B1246" s="103">
        <v>2024</v>
      </c>
      <c r="C1246" s="17" t="s">
        <v>83</v>
      </c>
      <c r="D1246" s="116"/>
      <c r="E1246" s="117"/>
      <c r="F1246" s="117"/>
      <c r="G1246" s="110" t="s">
        <v>66</v>
      </c>
      <c r="H1246" s="122">
        <v>18508.248</v>
      </c>
      <c r="I1246" s="122">
        <v>17073.097999999998</v>
      </c>
      <c r="J1246" s="123">
        <v>35581.339999999997</v>
      </c>
      <c r="K1246">
        <v>16046</v>
      </c>
      <c r="L1246">
        <v>14840</v>
      </c>
      <c r="M1246">
        <v>544</v>
      </c>
      <c r="N1246">
        <v>31430</v>
      </c>
      <c r="O1246">
        <v>7786</v>
      </c>
      <c r="P1246">
        <v>6714</v>
      </c>
      <c r="Q1246">
        <v>220</v>
      </c>
      <c r="R1246">
        <v>14720</v>
      </c>
      <c r="S1246" s="105">
        <f>Table1[[#This Row],[Female Voters]]/Table1[[#This Row],[Female Population]]</f>
        <v>0.86696482562801191</v>
      </c>
      <c r="T1246" s="94">
        <f>Table1[[#This Row],[Male Voters]]/Table1[[#This Row],[Male Population]]</f>
        <v>0.86920370280777404</v>
      </c>
      <c r="U1246" s="94">
        <f>Table1[[#This Row],[Total Voters]]/Table1[[#This Row],[Total Population]]</f>
        <v>0.88332817145166553</v>
      </c>
      <c r="V1246" s="94">
        <f>Table1[[#This Row],[Female Ballots]]/Table1[[#This Row],[Female Population]]</f>
        <v>0.42067731100210026</v>
      </c>
      <c r="W1246" s="94">
        <f>Table1[[#This Row],[Male Ballots]]/Table1[[#This Row],[Male Population]]</f>
        <v>0.39325024667462233</v>
      </c>
      <c r="X1246" s="94">
        <f>Table1[[#This Row],[Total Ballots]]/Table1[[#This Row],[Total Population]]</f>
        <v>0.41369998993854651</v>
      </c>
      <c r="Y1246" s="94">
        <f>Table1[[#This Row],[Female Ballots]]/Table1[[#This Row],[Female Voters]]</f>
        <v>0.48522996385391998</v>
      </c>
      <c r="Z1246" s="95">
        <f>Table1[[#This Row],[Male Ballots]]/Table1[[#This Row],[Male Voters]]</f>
        <v>0.45242587601078166</v>
      </c>
      <c r="AA1246" s="94">
        <f>Table1[[#This Row],[Total Ballots]]/Table1[[#This Row],[Total Voters]]</f>
        <v>0.46834234807508751</v>
      </c>
    </row>
    <row r="1247" spans="1:27" s="7" customFormat="1" x14ac:dyDescent="0.35">
      <c r="A1247" s="102" t="s">
        <v>39</v>
      </c>
      <c r="B1247" s="103">
        <v>2024</v>
      </c>
      <c r="C1247" s="17" t="s">
        <v>83</v>
      </c>
      <c r="D1247" s="116"/>
      <c r="E1247" s="117"/>
      <c r="F1247" s="117"/>
      <c r="G1247" s="110" t="s">
        <v>67</v>
      </c>
      <c r="H1247" s="122">
        <v>32792.308999999994</v>
      </c>
      <c r="I1247" s="122">
        <v>27612.61</v>
      </c>
      <c r="J1247" s="123">
        <v>60404.92</v>
      </c>
      <c r="K1247">
        <v>28386</v>
      </c>
      <c r="L1247">
        <v>24718</v>
      </c>
      <c r="M1247">
        <v>660</v>
      </c>
      <c r="N1247">
        <v>53764</v>
      </c>
      <c r="O1247">
        <v>18614</v>
      </c>
      <c r="P1247">
        <v>16112</v>
      </c>
      <c r="Q1247">
        <v>373</v>
      </c>
      <c r="R1247">
        <v>35099</v>
      </c>
      <c r="S1247" s="105">
        <f>Table1[[#This Row],[Female Voters]]/Table1[[#This Row],[Female Population]]</f>
        <v>0.86562980362255082</v>
      </c>
      <c r="T1247" s="94">
        <f>Table1[[#This Row],[Male Voters]]/Table1[[#This Row],[Male Population]]</f>
        <v>0.89517072091337979</v>
      </c>
      <c r="U1247" s="94">
        <f>Table1[[#This Row],[Total Voters]]/Table1[[#This Row],[Total Population]]</f>
        <v>0.89005994875914085</v>
      </c>
      <c r="V1247" s="94">
        <f>Table1[[#This Row],[Female Ballots]]/Table1[[#This Row],[Female Population]]</f>
        <v>0.56763309957831887</v>
      </c>
      <c r="W1247" s="94">
        <f>Table1[[#This Row],[Male Ballots]]/Table1[[#This Row],[Male Population]]</f>
        <v>0.58350152339818651</v>
      </c>
      <c r="X1247" s="94">
        <f>Table1[[#This Row],[Total Ballots]]/Table1[[#This Row],[Total Population]]</f>
        <v>0.58106193998766986</v>
      </c>
      <c r="Y1247" s="94">
        <f>Table1[[#This Row],[Female Ballots]]/Table1[[#This Row],[Female Voters]]</f>
        <v>0.65574579017825685</v>
      </c>
      <c r="Z1247" s="95">
        <f>Table1[[#This Row],[Male Ballots]]/Table1[[#This Row],[Male Voters]]</f>
        <v>0.65183267254632249</v>
      </c>
      <c r="AA1247" s="94">
        <f>Table1[[#This Row],[Total Ballots]]/Table1[[#This Row],[Total Voters]]</f>
        <v>0.65283461052005054</v>
      </c>
    </row>
    <row r="1248" spans="1:27" s="7" customFormat="1" x14ac:dyDescent="0.35">
      <c r="A1248" s="102" t="s">
        <v>50</v>
      </c>
      <c r="B1248" s="103">
        <v>2024</v>
      </c>
      <c r="C1248" s="17" t="s">
        <v>83</v>
      </c>
      <c r="D1248" s="116"/>
      <c r="E1248" s="117"/>
      <c r="F1248" s="117"/>
      <c r="G1248" s="110" t="s">
        <v>79</v>
      </c>
      <c r="H1248" s="122">
        <v>20216.2156</v>
      </c>
      <c r="I1248" s="122">
        <v>20208.957300000002</v>
      </c>
      <c r="J1248" s="123">
        <v>40425.171299999995</v>
      </c>
      <c r="K1248">
        <v>14482</v>
      </c>
      <c r="L1248">
        <v>14414</v>
      </c>
      <c r="M1248">
        <v>702</v>
      </c>
      <c r="N1248">
        <v>29598</v>
      </c>
      <c r="O1248">
        <v>6216</v>
      </c>
      <c r="P1248">
        <v>5832</v>
      </c>
      <c r="Q1248">
        <v>273</v>
      </c>
      <c r="R1248">
        <v>12321</v>
      </c>
      <c r="S1248" s="105">
        <f>Table1[[#This Row],[Female Voters]]/Table1[[#This Row],[Female Population]]</f>
        <v>0.71635563680870129</v>
      </c>
      <c r="T1248" s="94">
        <f>Table1[[#This Row],[Male Voters]]/Table1[[#This Row],[Male Population]]</f>
        <v>0.71324808034504572</v>
      </c>
      <c r="U1248" s="94">
        <f>Table1[[#This Row],[Total Voters]]/Table1[[#This Row],[Total Population]]</f>
        <v>0.73216758391324377</v>
      </c>
      <c r="V1248" s="94">
        <f>Table1[[#This Row],[Female Ballots]]/Table1[[#This Row],[Female Population]]</f>
        <v>0.30747594520113847</v>
      </c>
      <c r="W1248" s="94">
        <f>Table1[[#This Row],[Male Ballots]]/Table1[[#This Row],[Male Population]]</f>
        <v>0.28858490388319041</v>
      </c>
      <c r="X1248" s="94">
        <f>Table1[[#This Row],[Total Ballots]]/Table1[[#This Row],[Total Population]]</f>
        <v>0.30478535040864507</v>
      </c>
      <c r="Y1248" s="94">
        <f>Table1[[#This Row],[Female Ballots]]/Table1[[#This Row],[Female Voters]]</f>
        <v>0.42922248308244715</v>
      </c>
      <c r="Z1248" s="95">
        <f>Table1[[#This Row],[Male Ballots]]/Table1[[#This Row],[Male Voters]]</f>
        <v>0.40460663244068268</v>
      </c>
      <c r="AA1248" s="94">
        <f>Table1[[#This Row],[Total Ballots]]/Table1[[#This Row],[Total Voters]]</f>
        <v>0.41627812690046623</v>
      </c>
    </row>
    <row r="1249" spans="1:27" s="7" customFormat="1" x14ac:dyDescent="0.35">
      <c r="A1249" s="102" t="s">
        <v>50</v>
      </c>
      <c r="B1249" s="103">
        <v>2024</v>
      </c>
      <c r="C1249" s="17" t="s">
        <v>83</v>
      </c>
      <c r="D1249" s="116"/>
      <c r="E1249" s="117"/>
      <c r="F1249" s="117"/>
      <c r="G1249" s="110" t="s">
        <v>62</v>
      </c>
      <c r="H1249" s="122">
        <v>4928.1335999999992</v>
      </c>
      <c r="I1249" s="122">
        <v>4711.6217999999999</v>
      </c>
      <c r="J1249" s="123">
        <v>9639.7549999999992</v>
      </c>
      <c r="K1249">
        <v>1348</v>
      </c>
      <c r="L1249">
        <v>1394</v>
      </c>
      <c r="M1249">
        <v>127</v>
      </c>
      <c r="N1249">
        <v>2869</v>
      </c>
      <c r="O1249">
        <v>267</v>
      </c>
      <c r="P1249">
        <v>292</v>
      </c>
      <c r="Q1249">
        <v>34</v>
      </c>
      <c r="R1249">
        <v>593</v>
      </c>
      <c r="S1249" s="105">
        <f>Table1[[#This Row],[Female Voters]]/Table1[[#This Row],[Female Population]]</f>
        <v>0.27353154549219205</v>
      </c>
      <c r="T1249" s="94">
        <f>Table1[[#This Row],[Male Voters]]/Table1[[#This Row],[Male Population]]</f>
        <v>0.29586415446163356</v>
      </c>
      <c r="U1249" s="94">
        <f>Table1[[#This Row],[Total Voters]]/Table1[[#This Row],[Total Population]]</f>
        <v>0.29762167192008515</v>
      </c>
      <c r="V1249" s="94">
        <f>Table1[[#This Row],[Female Ballots]]/Table1[[#This Row],[Female Population]]</f>
        <v>5.4178725998824388E-2</v>
      </c>
      <c r="W1249" s="94">
        <f>Table1[[#This Row],[Male Ballots]]/Table1[[#This Row],[Male Population]]</f>
        <v>6.19744139905287E-2</v>
      </c>
      <c r="X1249" s="94">
        <f>Table1[[#This Row],[Total Ballots]]/Table1[[#This Row],[Total Population]]</f>
        <v>6.151608624907999E-2</v>
      </c>
      <c r="Y1249" s="94">
        <f>Table1[[#This Row],[Female Ballots]]/Table1[[#This Row],[Female Voters]]</f>
        <v>0.19807121661721069</v>
      </c>
      <c r="Z1249" s="95">
        <f>Table1[[#This Row],[Male Ballots]]/Table1[[#This Row],[Male Voters]]</f>
        <v>0.20946915351506457</v>
      </c>
      <c r="AA1249" s="94">
        <f>Table1[[#This Row],[Total Ballots]]/Table1[[#This Row],[Total Voters]]</f>
        <v>0.20669222725688394</v>
      </c>
    </row>
    <row r="1250" spans="1:27" s="7" customFormat="1" x14ac:dyDescent="0.35">
      <c r="A1250" s="102" t="s">
        <v>50</v>
      </c>
      <c r="B1250" s="103">
        <v>2024</v>
      </c>
      <c r="C1250" s="17" t="s">
        <v>83</v>
      </c>
      <c r="D1250" s="116"/>
      <c r="E1250" s="117"/>
      <c r="F1250" s="117"/>
      <c r="G1250" s="110" t="s">
        <v>63</v>
      </c>
      <c r="H1250" s="122">
        <v>2481.5339999999997</v>
      </c>
      <c r="I1250" s="122">
        <v>2836.0419999999999</v>
      </c>
      <c r="J1250" s="123">
        <v>5317.576</v>
      </c>
      <c r="K1250">
        <v>1996</v>
      </c>
      <c r="L1250">
        <v>2036</v>
      </c>
      <c r="M1250">
        <v>147</v>
      </c>
      <c r="N1250">
        <v>4179</v>
      </c>
      <c r="O1250">
        <v>430</v>
      </c>
      <c r="P1250">
        <v>422</v>
      </c>
      <c r="Q1250">
        <v>40</v>
      </c>
      <c r="R1250">
        <v>892</v>
      </c>
      <c r="S1250" s="105">
        <f>Table1[[#This Row],[Female Voters]]/Table1[[#This Row],[Female Population]]</f>
        <v>0.80434118573430802</v>
      </c>
      <c r="T1250" s="94">
        <f>Table1[[#This Row],[Male Voters]]/Table1[[#This Row],[Male Population]]</f>
        <v>0.71790192105758666</v>
      </c>
      <c r="U1250" s="94">
        <f>Table1[[#This Row],[Total Voters]]/Table1[[#This Row],[Total Population]]</f>
        <v>0.78588439544634625</v>
      </c>
      <c r="V1250" s="94">
        <f>Table1[[#This Row],[Female Ballots]]/Table1[[#This Row],[Female Population]]</f>
        <v>0.17327991476240101</v>
      </c>
      <c r="W1250" s="94">
        <f>Table1[[#This Row],[Male Ballots]]/Table1[[#This Row],[Male Population]]</f>
        <v>0.14879892469857639</v>
      </c>
      <c r="X1250" s="94">
        <f>Table1[[#This Row],[Total Ballots]]/Table1[[#This Row],[Total Population]]</f>
        <v>0.16774560438816483</v>
      </c>
      <c r="Y1250" s="94">
        <f>Table1[[#This Row],[Female Ballots]]/Table1[[#This Row],[Female Voters]]</f>
        <v>0.21543086172344689</v>
      </c>
      <c r="Z1250" s="95">
        <f>Table1[[#This Row],[Male Ballots]]/Table1[[#This Row],[Male Voters]]</f>
        <v>0.20726915520628683</v>
      </c>
      <c r="AA1250" s="94">
        <f>Table1[[#This Row],[Total Ballots]]/Table1[[#This Row],[Total Voters]]</f>
        <v>0.21344819334769083</v>
      </c>
    </row>
    <row r="1251" spans="1:27" s="7" customFormat="1" x14ac:dyDescent="0.35">
      <c r="A1251" s="102" t="s">
        <v>50</v>
      </c>
      <c r="B1251" s="103">
        <v>2024</v>
      </c>
      <c r="C1251" s="17" t="s">
        <v>83</v>
      </c>
      <c r="D1251" s="116"/>
      <c r="E1251" s="117"/>
      <c r="F1251" s="117"/>
      <c r="G1251" s="110" t="s">
        <v>64</v>
      </c>
      <c r="H1251" s="122">
        <v>2552.9650000000001</v>
      </c>
      <c r="I1251" s="122">
        <v>2647.9870000000001</v>
      </c>
      <c r="J1251" s="123">
        <v>5200.9519999999993</v>
      </c>
      <c r="K1251">
        <v>2170</v>
      </c>
      <c r="L1251">
        <v>2199</v>
      </c>
      <c r="M1251">
        <v>128</v>
      </c>
      <c r="N1251">
        <v>4497</v>
      </c>
      <c r="O1251">
        <v>652</v>
      </c>
      <c r="P1251">
        <v>656</v>
      </c>
      <c r="Q1251">
        <v>40</v>
      </c>
      <c r="R1251">
        <v>1348</v>
      </c>
      <c r="S1251" s="105">
        <f>Table1[[#This Row],[Female Voters]]/Table1[[#This Row],[Female Population]]</f>
        <v>0.84999206804636962</v>
      </c>
      <c r="T1251" s="94">
        <f>Table1[[#This Row],[Male Voters]]/Table1[[#This Row],[Male Population]]</f>
        <v>0.83044214340931433</v>
      </c>
      <c r="U1251" s="94">
        <f>Table1[[#This Row],[Total Voters]]/Table1[[#This Row],[Total Population]]</f>
        <v>0.86464939495692339</v>
      </c>
      <c r="V1251" s="94">
        <f>Table1[[#This Row],[Female Ballots]]/Table1[[#This Row],[Female Population]]</f>
        <v>0.25538932182775714</v>
      </c>
      <c r="W1251" s="94">
        <f>Table1[[#This Row],[Male Ballots]]/Table1[[#This Row],[Male Population]]</f>
        <v>0.24773535519623019</v>
      </c>
      <c r="X1251" s="94">
        <f>Table1[[#This Row],[Total Ballots]]/Table1[[#This Row],[Total Population]]</f>
        <v>0.25918331874626033</v>
      </c>
      <c r="Y1251" s="94">
        <f>Table1[[#This Row],[Female Ballots]]/Table1[[#This Row],[Female Voters]]</f>
        <v>0.30046082949308756</v>
      </c>
      <c r="Z1251" s="95">
        <f>Table1[[#This Row],[Male Ballots]]/Table1[[#This Row],[Male Voters]]</f>
        <v>0.29831741700773079</v>
      </c>
      <c r="AA1251" s="94">
        <f>Table1[[#This Row],[Total Ballots]]/Table1[[#This Row],[Total Voters]]</f>
        <v>0.29975539248387811</v>
      </c>
    </row>
    <row r="1252" spans="1:27" s="7" customFormat="1" x14ac:dyDescent="0.35">
      <c r="A1252" s="102" t="s">
        <v>50</v>
      </c>
      <c r="B1252" s="103">
        <v>2024</v>
      </c>
      <c r="C1252" s="17" t="s">
        <v>83</v>
      </c>
      <c r="D1252" s="116"/>
      <c r="E1252" s="117"/>
      <c r="F1252" s="117"/>
      <c r="G1252" s="110" t="s">
        <v>65</v>
      </c>
      <c r="H1252" s="122">
        <v>2354.5249999999996</v>
      </c>
      <c r="I1252" s="122">
        <v>2487.5450000000001</v>
      </c>
      <c r="J1252" s="123">
        <v>4842.0689999999995</v>
      </c>
      <c r="K1252">
        <v>1985</v>
      </c>
      <c r="L1252">
        <v>2066</v>
      </c>
      <c r="M1252">
        <v>73</v>
      </c>
      <c r="N1252">
        <v>4124</v>
      </c>
      <c r="O1252">
        <v>729</v>
      </c>
      <c r="P1252">
        <v>712</v>
      </c>
      <c r="Q1252">
        <v>29</v>
      </c>
      <c r="R1252">
        <v>1470</v>
      </c>
      <c r="S1252" s="105">
        <f>Table1[[#This Row],[Female Voters]]/Table1[[#This Row],[Female Population]]</f>
        <v>0.84305751690893083</v>
      </c>
      <c r="T1252" s="94">
        <f>Table1[[#This Row],[Male Voters]]/Table1[[#This Row],[Male Population]]</f>
        <v>0.83053773901577654</v>
      </c>
      <c r="U1252" s="94">
        <f>Table1[[#This Row],[Total Voters]]/Table1[[#This Row],[Total Population]]</f>
        <v>0.85170203068151251</v>
      </c>
      <c r="V1252" s="94">
        <f>Table1[[#This Row],[Female Ballots]]/Table1[[#This Row],[Female Population]]</f>
        <v>0.30961658933330505</v>
      </c>
      <c r="W1252" s="94">
        <f>Table1[[#This Row],[Male Ballots]]/Table1[[#This Row],[Male Population]]</f>
        <v>0.28622597782150672</v>
      </c>
      <c r="X1252" s="94">
        <f>Table1[[#This Row],[Total Ballots]]/Table1[[#This Row],[Total Population]]</f>
        <v>0.3035892301410823</v>
      </c>
      <c r="Y1252" s="94">
        <f>Table1[[#This Row],[Female Ballots]]/Table1[[#This Row],[Female Voters]]</f>
        <v>0.3672544080604534</v>
      </c>
      <c r="Z1252" s="95">
        <f>Table1[[#This Row],[Male Ballots]]/Table1[[#This Row],[Male Voters]]</f>
        <v>0.34462729912875123</v>
      </c>
      <c r="AA1252" s="94">
        <f>Table1[[#This Row],[Total Ballots]]/Table1[[#This Row],[Total Voters]]</f>
        <v>0.35645004849660522</v>
      </c>
    </row>
    <row r="1253" spans="1:27" s="7" customFormat="1" x14ac:dyDescent="0.35">
      <c r="A1253" s="102" t="s">
        <v>50</v>
      </c>
      <c r="B1253" s="103">
        <v>2024</v>
      </c>
      <c r="C1253" s="17" t="s">
        <v>83</v>
      </c>
      <c r="D1253" s="116"/>
      <c r="E1253" s="117"/>
      <c r="F1253" s="117"/>
      <c r="G1253" s="110" t="s">
        <v>66</v>
      </c>
      <c r="H1253" s="122">
        <v>2920.88</v>
      </c>
      <c r="I1253" s="122">
        <v>2774.9929999999999</v>
      </c>
      <c r="J1253" s="123">
        <v>5695.8729999999996</v>
      </c>
      <c r="K1253">
        <v>2528</v>
      </c>
      <c r="L1253">
        <v>2436</v>
      </c>
      <c r="M1253">
        <v>110</v>
      </c>
      <c r="N1253">
        <v>5074</v>
      </c>
      <c r="O1253">
        <v>1271</v>
      </c>
      <c r="P1253">
        <v>1113</v>
      </c>
      <c r="Q1253">
        <v>60</v>
      </c>
      <c r="R1253">
        <v>2444</v>
      </c>
      <c r="S1253" s="105">
        <f>Table1[[#This Row],[Female Voters]]/Table1[[#This Row],[Female Population]]</f>
        <v>0.86549259127386269</v>
      </c>
      <c r="T1253" s="94">
        <f>Table1[[#This Row],[Male Voters]]/Table1[[#This Row],[Male Population]]</f>
        <v>0.87784005220914074</v>
      </c>
      <c r="U1253" s="94">
        <f>Table1[[#This Row],[Total Voters]]/Table1[[#This Row],[Total Population]]</f>
        <v>0.89082042384020854</v>
      </c>
      <c r="V1253" s="94">
        <f>Table1[[#This Row],[Female Ballots]]/Table1[[#This Row],[Female Population]]</f>
        <v>0.4351428336665662</v>
      </c>
      <c r="W1253" s="94">
        <f>Table1[[#This Row],[Male Ballots]]/Table1[[#This Row],[Male Population]]</f>
        <v>0.40108209281969359</v>
      </c>
      <c r="X1253" s="94">
        <f>Table1[[#This Row],[Total Ballots]]/Table1[[#This Row],[Total Population]]</f>
        <v>0.42908260068298576</v>
      </c>
      <c r="Y1253" s="94">
        <f>Table1[[#This Row],[Female Ballots]]/Table1[[#This Row],[Female Voters]]</f>
        <v>0.50276898734177211</v>
      </c>
      <c r="Z1253" s="95">
        <f>Table1[[#This Row],[Male Ballots]]/Table1[[#This Row],[Male Voters]]</f>
        <v>0.45689655172413796</v>
      </c>
      <c r="AA1253" s="94">
        <f>Table1[[#This Row],[Total Ballots]]/Table1[[#This Row],[Total Voters]]</f>
        <v>0.4816712652739456</v>
      </c>
    </row>
    <row r="1254" spans="1:27" s="7" customFormat="1" x14ac:dyDescent="0.35">
      <c r="A1254" s="102" t="s">
        <v>50</v>
      </c>
      <c r="B1254" s="103">
        <v>2024</v>
      </c>
      <c r="C1254" s="17" t="s">
        <v>83</v>
      </c>
      <c r="D1254" s="116"/>
      <c r="E1254" s="117"/>
      <c r="F1254" s="117"/>
      <c r="G1254" s="110" t="s">
        <v>67</v>
      </c>
      <c r="H1254" s="122">
        <v>4978.1779999999999</v>
      </c>
      <c r="I1254" s="122">
        <v>4750.7685000000001</v>
      </c>
      <c r="J1254" s="123">
        <v>9728.9462999999996</v>
      </c>
      <c r="K1254">
        <v>4455</v>
      </c>
      <c r="L1254">
        <v>4283</v>
      </c>
      <c r="M1254">
        <v>117</v>
      </c>
      <c r="N1254">
        <v>8855</v>
      </c>
      <c r="O1254">
        <v>2867</v>
      </c>
      <c r="P1254">
        <v>2637</v>
      </c>
      <c r="Q1254">
        <v>70</v>
      </c>
      <c r="R1254">
        <v>5574</v>
      </c>
      <c r="S1254" s="105">
        <f>Table1[[#This Row],[Female Voters]]/Table1[[#This Row],[Female Population]]</f>
        <v>0.89490572655296774</v>
      </c>
      <c r="T1254" s="94">
        <f>Table1[[#This Row],[Male Voters]]/Table1[[#This Row],[Male Population]]</f>
        <v>0.90153835111098335</v>
      </c>
      <c r="U1254" s="94">
        <f>Table1[[#This Row],[Total Voters]]/Table1[[#This Row],[Total Population]]</f>
        <v>0.91017050839308267</v>
      </c>
      <c r="V1254" s="94">
        <f>Table1[[#This Row],[Female Ballots]]/Table1[[#This Row],[Female Population]]</f>
        <v>0.57591351695339144</v>
      </c>
      <c r="W1254" s="94">
        <f>Table1[[#This Row],[Male Ballots]]/Table1[[#This Row],[Male Population]]</f>
        <v>0.55506809056261108</v>
      </c>
      <c r="X1254" s="94">
        <f>Table1[[#This Row],[Total Ballots]]/Table1[[#This Row],[Total Population]]</f>
        <v>0.57292946513642495</v>
      </c>
      <c r="Y1254" s="94">
        <f>Table1[[#This Row],[Female Ballots]]/Table1[[#This Row],[Female Voters]]</f>
        <v>0.64354657687991024</v>
      </c>
      <c r="Z1254" s="95">
        <f>Table1[[#This Row],[Male Ballots]]/Table1[[#This Row],[Male Voters]]</f>
        <v>0.61568993696007468</v>
      </c>
      <c r="AA1254" s="94">
        <f>Table1[[#This Row],[Total Ballots]]/Table1[[#This Row],[Total Voters]]</f>
        <v>0.62947487295313387</v>
      </c>
    </row>
    <row r="1255" spans="1:27" s="7" customFormat="1" x14ac:dyDescent="0.35">
      <c r="A1255" s="102" t="s">
        <v>29</v>
      </c>
      <c r="B1255" s="103">
        <v>2024</v>
      </c>
      <c r="C1255" s="17" t="s">
        <v>83</v>
      </c>
      <c r="D1255" s="116"/>
      <c r="E1255" s="117"/>
      <c r="F1255" s="117"/>
      <c r="G1255" s="110" t="s">
        <v>79</v>
      </c>
      <c r="H1255" s="122">
        <v>9461.0838000000003</v>
      </c>
      <c r="I1255" s="122">
        <v>9720.2425999999996</v>
      </c>
      <c r="J1255" s="123">
        <v>19181.327099999999</v>
      </c>
      <c r="K1255">
        <v>7608</v>
      </c>
      <c r="L1255">
        <v>7705</v>
      </c>
      <c r="M1255">
        <v>382</v>
      </c>
      <c r="N1255">
        <v>15695</v>
      </c>
      <c r="O1255">
        <v>3524</v>
      </c>
      <c r="P1255">
        <v>3368</v>
      </c>
      <c r="Q1255">
        <v>143</v>
      </c>
      <c r="R1255">
        <v>7035</v>
      </c>
      <c r="S1255" s="105">
        <f>Table1[[#This Row],[Female Voters]]/Table1[[#This Row],[Female Population]]</f>
        <v>0.80413620266210939</v>
      </c>
      <c r="T1255" s="94">
        <f>Table1[[#This Row],[Male Voters]]/Table1[[#This Row],[Male Population]]</f>
        <v>0.79267568897920304</v>
      </c>
      <c r="U1255" s="94">
        <f>Table1[[#This Row],[Total Voters]]/Table1[[#This Row],[Total Population]]</f>
        <v>0.81824369701718924</v>
      </c>
      <c r="V1255" s="94">
        <f>Table1[[#This Row],[Female Ballots]]/Table1[[#This Row],[Female Population]]</f>
        <v>0.37247318325200757</v>
      </c>
      <c r="W1255" s="94">
        <f>Table1[[#This Row],[Male Ballots]]/Table1[[#This Row],[Male Population]]</f>
        <v>0.34649340953691837</v>
      </c>
      <c r="X1255" s="94">
        <f>Table1[[#This Row],[Total Ballots]]/Table1[[#This Row],[Total Population]]</f>
        <v>0.366762944155204</v>
      </c>
      <c r="Y1255" s="94">
        <f>Table1[[#This Row],[Female Ballots]]/Table1[[#This Row],[Female Voters]]</f>
        <v>0.46319663512092535</v>
      </c>
      <c r="Z1255" s="95">
        <f>Table1[[#This Row],[Male Ballots]]/Table1[[#This Row],[Male Voters]]</f>
        <v>0.43711875405580791</v>
      </c>
      <c r="AA1255" s="94">
        <f>Table1[[#This Row],[Total Ballots]]/Table1[[#This Row],[Total Voters]]</f>
        <v>0.4482319209939471</v>
      </c>
    </row>
    <row r="1256" spans="1:27" s="7" customFormat="1" x14ac:dyDescent="0.35">
      <c r="A1256" s="102" t="s">
        <v>29</v>
      </c>
      <c r="B1256" s="103">
        <v>2024</v>
      </c>
      <c r="C1256" s="17" t="s">
        <v>83</v>
      </c>
      <c r="D1256" s="116"/>
      <c r="E1256" s="117"/>
      <c r="F1256" s="117"/>
      <c r="G1256" s="110" t="s">
        <v>62</v>
      </c>
      <c r="H1256" s="122">
        <v>704.87040000000002</v>
      </c>
      <c r="I1256" s="122">
        <v>778.79449999999997</v>
      </c>
      <c r="J1256" s="123">
        <v>1483.6649</v>
      </c>
      <c r="K1256">
        <v>392</v>
      </c>
      <c r="L1256">
        <v>412</v>
      </c>
      <c r="M1256">
        <v>50</v>
      </c>
      <c r="N1256">
        <v>854</v>
      </c>
      <c r="O1256">
        <v>80</v>
      </c>
      <c r="P1256">
        <v>92</v>
      </c>
      <c r="Q1256">
        <v>10</v>
      </c>
      <c r="R1256">
        <v>182</v>
      </c>
      <c r="S1256" s="105">
        <f>Table1[[#This Row],[Female Voters]]/Table1[[#This Row],[Female Population]]</f>
        <v>0.55613060216459653</v>
      </c>
      <c r="T1256" s="94">
        <f>Table1[[#This Row],[Male Voters]]/Table1[[#This Row],[Male Population]]</f>
        <v>0.52902273963157165</v>
      </c>
      <c r="U1256" s="94">
        <f>Table1[[#This Row],[Total Voters]]/Table1[[#This Row],[Total Population]]</f>
        <v>0.57560167393594064</v>
      </c>
      <c r="V1256" s="94">
        <f>Table1[[#This Row],[Female Ballots]]/Table1[[#This Row],[Female Population]]</f>
        <v>0.11349604125808091</v>
      </c>
      <c r="W1256" s="94">
        <f>Table1[[#This Row],[Male Ballots]]/Table1[[#This Row],[Male Population]]</f>
        <v>0.11813129137404027</v>
      </c>
      <c r="X1256" s="94">
        <f>Table1[[#This Row],[Total Ballots]]/Table1[[#This Row],[Total Population]]</f>
        <v>0.12266920919946277</v>
      </c>
      <c r="Y1256" s="94">
        <f>Table1[[#This Row],[Female Ballots]]/Table1[[#This Row],[Female Voters]]</f>
        <v>0.20408163265306123</v>
      </c>
      <c r="Z1256" s="95">
        <f>Table1[[#This Row],[Male Ballots]]/Table1[[#This Row],[Male Voters]]</f>
        <v>0.22330097087378642</v>
      </c>
      <c r="AA1256" s="94">
        <f>Table1[[#This Row],[Total Ballots]]/Table1[[#This Row],[Total Voters]]</f>
        <v>0.21311475409836064</v>
      </c>
    </row>
    <row r="1257" spans="1:27" s="7" customFormat="1" x14ac:dyDescent="0.35">
      <c r="A1257" s="102" t="s">
        <v>29</v>
      </c>
      <c r="B1257" s="103">
        <v>2024</v>
      </c>
      <c r="C1257" s="17" t="s">
        <v>83</v>
      </c>
      <c r="D1257" s="116"/>
      <c r="E1257" s="117"/>
      <c r="F1257" s="117"/>
      <c r="G1257" s="110" t="s">
        <v>63</v>
      </c>
      <c r="H1257" s="122">
        <v>1050.8746999999998</v>
      </c>
      <c r="I1257" s="122">
        <v>1118.9019000000001</v>
      </c>
      <c r="J1257" s="123">
        <v>2169.7768999999998</v>
      </c>
      <c r="K1257">
        <v>878</v>
      </c>
      <c r="L1257">
        <v>834</v>
      </c>
      <c r="M1257">
        <v>62</v>
      </c>
      <c r="N1257">
        <v>1774</v>
      </c>
      <c r="O1257">
        <v>162</v>
      </c>
      <c r="P1257">
        <v>171</v>
      </c>
      <c r="Q1257">
        <v>18</v>
      </c>
      <c r="R1257">
        <v>351</v>
      </c>
      <c r="S1257" s="105">
        <f>Table1[[#This Row],[Female Voters]]/Table1[[#This Row],[Female Population]]</f>
        <v>0.83549446951192197</v>
      </c>
      <c r="T1257" s="94">
        <f>Table1[[#This Row],[Male Voters]]/Table1[[#This Row],[Male Population]]</f>
        <v>0.74537365608191386</v>
      </c>
      <c r="U1257" s="94">
        <f>Table1[[#This Row],[Total Voters]]/Table1[[#This Row],[Total Population]]</f>
        <v>0.8175955786053396</v>
      </c>
      <c r="V1257" s="94">
        <f>Table1[[#This Row],[Female Ballots]]/Table1[[#This Row],[Female Population]]</f>
        <v>0.15415729391905622</v>
      </c>
      <c r="W1257" s="94">
        <f>Table1[[#This Row],[Male Ballots]]/Table1[[#This Row],[Male Population]]</f>
        <v>0.15282841149880969</v>
      </c>
      <c r="X1257" s="94">
        <f>Table1[[#This Row],[Total Ballots]]/Table1[[#This Row],[Total Population]]</f>
        <v>0.16176778359102267</v>
      </c>
      <c r="Y1257" s="94">
        <f>Table1[[#This Row],[Female Ballots]]/Table1[[#This Row],[Female Voters]]</f>
        <v>0.18451025056947609</v>
      </c>
      <c r="Z1257" s="95">
        <f>Table1[[#This Row],[Male Ballots]]/Table1[[#This Row],[Male Voters]]</f>
        <v>0.20503597122302158</v>
      </c>
      <c r="AA1257" s="94">
        <f>Table1[[#This Row],[Total Ballots]]/Table1[[#This Row],[Total Voters]]</f>
        <v>0.19785794813979707</v>
      </c>
    </row>
    <row r="1258" spans="1:27" s="7" customFormat="1" x14ac:dyDescent="0.35">
      <c r="A1258" s="102" t="s">
        <v>29</v>
      </c>
      <c r="B1258" s="103">
        <v>2024</v>
      </c>
      <c r="C1258" s="17" t="s">
        <v>83</v>
      </c>
      <c r="D1258" s="116"/>
      <c r="E1258" s="117"/>
      <c r="F1258" s="117"/>
      <c r="G1258" s="110" t="s">
        <v>64</v>
      </c>
      <c r="H1258" s="122">
        <v>1492.4794999999999</v>
      </c>
      <c r="I1258" s="122">
        <v>1532.4069</v>
      </c>
      <c r="J1258" s="123">
        <v>3024.8860000000004</v>
      </c>
      <c r="K1258">
        <v>1133</v>
      </c>
      <c r="L1258">
        <v>1165</v>
      </c>
      <c r="M1258">
        <v>59</v>
      </c>
      <c r="N1258">
        <v>2357</v>
      </c>
      <c r="O1258">
        <v>333</v>
      </c>
      <c r="P1258">
        <v>286</v>
      </c>
      <c r="Q1258">
        <v>6</v>
      </c>
      <c r="R1258">
        <v>625</v>
      </c>
      <c r="S1258" s="105">
        <f>Table1[[#This Row],[Female Voters]]/Table1[[#This Row],[Female Population]]</f>
        <v>0.75913940526486301</v>
      </c>
      <c r="T1258" s="94">
        <f>Table1[[#This Row],[Male Voters]]/Table1[[#This Row],[Male Population]]</f>
        <v>0.76024194357255903</v>
      </c>
      <c r="U1258" s="94">
        <f>Table1[[#This Row],[Total Voters]]/Table1[[#This Row],[Total Population]]</f>
        <v>0.77920291872156489</v>
      </c>
      <c r="V1258" s="94">
        <f>Table1[[#This Row],[Female Ballots]]/Table1[[#This Row],[Female Population]]</f>
        <v>0.22311864250061728</v>
      </c>
      <c r="W1258" s="94">
        <f>Table1[[#This Row],[Male Ballots]]/Table1[[#This Row],[Male Population]]</f>
        <v>0.18663450288562392</v>
      </c>
      <c r="X1258" s="94">
        <f>Table1[[#This Row],[Total Ballots]]/Table1[[#This Row],[Total Population]]</f>
        <v>0.2066193568947722</v>
      </c>
      <c r="Y1258" s="94">
        <f>Table1[[#This Row],[Female Ballots]]/Table1[[#This Row],[Female Voters]]</f>
        <v>0.29390997352162401</v>
      </c>
      <c r="Z1258" s="95">
        <f>Table1[[#This Row],[Male Ballots]]/Table1[[#This Row],[Male Voters]]</f>
        <v>0.24549356223175967</v>
      </c>
      <c r="AA1258" s="94">
        <f>Table1[[#This Row],[Total Ballots]]/Table1[[#This Row],[Total Voters]]</f>
        <v>0.26516758591429784</v>
      </c>
    </row>
    <row r="1259" spans="1:27" s="7" customFormat="1" x14ac:dyDescent="0.35">
      <c r="A1259" s="102" t="s">
        <v>29</v>
      </c>
      <c r="B1259" s="103">
        <v>2024</v>
      </c>
      <c r="C1259" s="17" t="s">
        <v>83</v>
      </c>
      <c r="D1259" s="116"/>
      <c r="E1259" s="117"/>
      <c r="F1259" s="117"/>
      <c r="G1259" s="110" t="s">
        <v>65</v>
      </c>
      <c r="H1259" s="122">
        <v>1401.6206</v>
      </c>
      <c r="I1259" s="122">
        <v>1482.4901</v>
      </c>
      <c r="J1259" s="123">
        <v>2884.1109999999999</v>
      </c>
      <c r="K1259">
        <v>1116</v>
      </c>
      <c r="L1259">
        <v>1119</v>
      </c>
      <c r="M1259">
        <v>48</v>
      </c>
      <c r="N1259">
        <v>2283</v>
      </c>
      <c r="O1259">
        <v>429</v>
      </c>
      <c r="P1259">
        <v>385</v>
      </c>
      <c r="Q1259">
        <v>18</v>
      </c>
      <c r="R1259">
        <v>832</v>
      </c>
      <c r="S1259" s="105">
        <f>Table1[[#This Row],[Female Voters]]/Table1[[#This Row],[Female Population]]</f>
        <v>0.79622117426070937</v>
      </c>
      <c r="T1259" s="94">
        <f>Table1[[#This Row],[Male Voters]]/Table1[[#This Row],[Male Population]]</f>
        <v>0.75481111138617385</v>
      </c>
      <c r="U1259" s="94">
        <f>Table1[[#This Row],[Total Voters]]/Table1[[#This Row],[Total Population]]</f>
        <v>0.79157841012360486</v>
      </c>
      <c r="V1259" s="94">
        <f>Table1[[#This Row],[Female Ballots]]/Table1[[#This Row],[Female Population]]</f>
        <v>0.30607426860021891</v>
      </c>
      <c r="W1259" s="94">
        <f>Table1[[#This Row],[Male Ballots]]/Table1[[#This Row],[Male Population]]</f>
        <v>0.25969819292553792</v>
      </c>
      <c r="X1259" s="94">
        <f>Table1[[#This Row],[Total Ballots]]/Table1[[#This Row],[Total Population]]</f>
        <v>0.28847710785056468</v>
      </c>
      <c r="Y1259" s="94">
        <f>Table1[[#This Row],[Female Ballots]]/Table1[[#This Row],[Female Voters]]</f>
        <v>0.38440860215053763</v>
      </c>
      <c r="Z1259" s="95">
        <f>Table1[[#This Row],[Male Ballots]]/Table1[[#This Row],[Male Voters]]</f>
        <v>0.34405719392314565</v>
      </c>
      <c r="AA1259" s="94">
        <f>Table1[[#This Row],[Total Ballots]]/Table1[[#This Row],[Total Voters]]</f>
        <v>0.36443276390713975</v>
      </c>
    </row>
    <row r="1260" spans="1:27" s="7" customFormat="1" x14ac:dyDescent="0.35">
      <c r="A1260" s="102" t="s">
        <v>29</v>
      </c>
      <c r="B1260" s="103">
        <v>2024</v>
      </c>
      <c r="C1260" s="17" t="s">
        <v>83</v>
      </c>
      <c r="D1260" s="116"/>
      <c r="E1260" s="117"/>
      <c r="F1260" s="117"/>
      <c r="G1260" s="110" t="s">
        <v>66</v>
      </c>
      <c r="H1260" s="122">
        <v>1592.6792</v>
      </c>
      <c r="I1260" s="122">
        <v>1655.2015000000001</v>
      </c>
      <c r="J1260" s="123">
        <v>3247.8809999999999</v>
      </c>
      <c r="K1260">
        <v>1340</v>
      </c>
      <c r="L1260">
        <v>1367</v>
      </c>
      <c r="M1260">
        <v>69</v>
      </c>
      <c r="N1260">
        <v>2776</v>
      </c>
      <c r="O1260">
        <v>707</v>
      </c>
      <c r="P1260">
        <v>648</v>
      </c>
      <c r="Q1260">
        <v>36</v>
      </c>
      <c r="R1260">
        <v>1391</v>
      </c>
      <c r="S1260" s="105">
        <f>Table1[[#This Row],[Female Voters]]/Table1[[#This Row],[Female Population]]</f>
        <v>0.84134959507225304</v>
      </c>
      <c r="T1260" s="94">
        <f>Table1[[#This Row],[Male Voters]]/Table1[[#This Row],[Male Population]]</f>
        <v>0.82588132018971705</v>
      </c>
      <c r="U1260" s="94">
        <f>Table1[[#This Row],[Total Voters]]/Table1[[#This Row],[Total Population]]</f>
        <v>0.85471111780265352</v>
      </c>
      <c r="V1260" s="94">
        <f>Table1[[#This Row],[Female Ballots]]/Table1[[#This Row],[Female Population]]</f>
        <v>0.44390609232543504</v>
      </c>
      <c r="W1260" s="94">
        <f>Table1[[#This Row],[Male Ballots]]/Table1[[#This Row],[Male Population]]</f>
        <v>0.39149312032402095</v>
      </c>
      <c r="X1260" s="94">
        <f>Table1[[#This Row],[Total Ballots]]/Table1[[#This Row],[Total Population]]</f>
        <v>0.42827923806321722</v>
      </c>
      <c r="Y1260" s="94">
        <f>Table1[[#This Row],[Female Ballots]]/Table1[[#This Row],[Female Voters]]</f>
        <v>0.52761194029850744</v>
      </c>
      <c r="Z1260" s="95">
        <f>Table1[[#This Row],[Male Ballots]]/Table1[[#This Row],[Male Voters]]</f>
        <v>0.47403072421360642</v>
      </c>
      <c r="AA1260" s="94">
        <f>Table1[[#This Row],[Total Ballots]]/Table1[[#This Row],[Total Voters]]</f>
        <v>0.50108069164265134</v>
      </c>
    </row>
    <row r="1261" spans="1:27" s="7" customFormat="1" x14ac:dyDescent="0.35">
      <c r="A1261" s="102" t="s">
        <v>29</v>
      </c>
      <c r="B1261" s="103">
        <v>2024</v>
      </c>
      <c r="C1261" s="17" t="s">
        <v>83</v>
      </c>
      <c r="D1261" s="116"/>
      <c r="E1261" s="117"/>
      <c r="F1261" s="117"/>
      <c r="G1261" s="110" t="s">
        <v>67</v>
      </c>
      <c r="H1261" s="122">
        <v>3218.5594000000001</v>
      </c>
      <c r="I1261" s="122">
        <v>3152.4477000000002</v>
      </c>
      <c r="J1261" s="123">
        <v>6371.0073000000002</v>
      </c>
      <c r="K1261">
        <v>2749</v>
      </c>
      <c r="L1261">
        <v>2808</v>
      </c>
      <c r="M1261">
        <v>94</v>
      </c>
      <c r="N1261">
        <v>5651</v>
      </c>
      <c r="O1261">
        <v>1813</v>
      </c>
      <c r="P1261">
        <v>1786</v>
      </c>
      <c r="Q1261">
        <v>55</v>
      </c>
      <c r="R1261">
        <v>3654</v>
      </c>
      <c r="S1261" s="105">
        <f>Table1[[#This Row],[Female Voters]]/Table1[[#This Row],[Female Population]]</f>
        <v>0.85410882893756745</v>
      </c>
      <c r="T1261" s="94">
        <f>Table1[[#This Row],[Male Voters]]/Table1[[#This Row],[Male Population]]</f>
        <v>0.89073642680892051</v>
      </c>
      <c r="U1261" s="94">
        <f>Table1[[#This Row],[Total Voters]]/Table1[[#This Row],[Total Population]]</f>
        <v>0.88698689766059435</v>
      </c>
      <c r="V1261" s="94">
        <f>Table1[[#This Row],[Female Ballots]]/Table1[[#This Row],[Female Population]]</f>
        <v>0.56329549176566385</v>
      </c>
      <c r="W1261" s="94">
        <f>Table1[[#This Row],[Male Ballots]]/Table1[[#This Row],[Male Population]]</f>
        <v>0.56654389539912109</v>
      </c>
      <c r="X1261" s="94">
        <f>Table1[[#This Row],[Total Ballots]]/Table1[[#This Row],[Total Population]]</f>
        <v>0.57353567935795646</v>
      </c>
      <c r="Y1261" s="94">
        <f>Table1[[#This Row],[Female Ballots]]/Table1[[#This Row],[Female Voters]]</f>
        <v>0.65951255001818843</v>
      </c>
      <c r="Z1261" s="95">
        <f>Table1[[#This Row],[Male Ballots]]/Table1[[#This Row],[Male Voters]]</f>
        <v>0.63603988603988604</v>
      </c>
      <c r="AA1261" s="94">
        <f>Table1[[#This Row],[Total Ballots]]/Table1[[#This Row],[Total Voters]]</f>
        <v>0.64661121925322951</v>
      </c>
    </row>
    <row r="1262" spans="1:27" s="7" customFormat="1" x14ac:dyDescent="0.35">
      <c r="A1262" s="102" t="s">
        <v>42</v>
      </c>
      <c r="B1262" s="103">
        <v>2024</v>
      </c>
      <c r="C1262" s="17" t="s">
        <v>83</v>
      </c>
      <c r="D1262" s="116"/>
      <c r="E1262" s="117"/>
      <c r="F1262" s="117"/>
      <c r="G1262" s="110" t="s">
        <v>79</v>
      </c>
      <c r="H1262" s="122">
        <v>33708.982600000003</v>
      </c>
      <c r="I1262" s="122">
        <v>33737.4355</v>
      </c>
      <c r="J1262" s="123">
        <v>67446.417300000001</v>
      </c>
      <c r="K1262">
        <v>27422</v>
      </c>
      <c r="L1262">
        <v>26319</v>
      </c>
      <c r="M1262">
        <v>1121</v>
      </c>
      <c r="N1262">
        <v>54862</v>
      </c>
      <c r="O1262">
        <v>11751</v>
      </c>
      <c r="P1262">
        <v>10755</v>
      </c>
      <c r="Q1262">
        <v>420</v>
      </c>
      <c r="R1262">
        <v>22926</v>
      </c>
      <c r="S1262" s="105">
        <f>Table1[[#This Row],[Female Voters]]/Table1[[#This Row],[Female Population]]</f>
        <v>0.81349236568178118</v>
      </c>
      <c r="T1262" s="94">
        <f>Table1[[#This Row],[Male Voters]]/Table1[[#This Row],[Male Population]]</f>
        <v>0.78011264371294609</v>
      </c>
      <c r="U1262" s="94">
        <f>Table1[[#This Row],[Total Voters]]/Table1[[#This Row],[Total Population]]</f>
        <v>0.81341607451104747</v>
      </c>
      <c r="V1262" s="94">
        <f>Table1[[#This Row],[Female Ballots]]/Table1[[#This Row],[Female Population]]</f>
        <v>0.34860144369946067</v>
      </c>
      <c r="W1262" s="94">
        <f>Table1[[#This Row],[Male Ballots]]/Table1[[#This Row],[Male Population]]</f>
        <v>0.31878534454700924</v>
      </c>
      <c r="X1262" s="94">
        <f>Table1[[#This Row],[Total Ballots]]/Table1[[#This Row],[Total Population]]</f>
        <v>0.3399142744384141</v>
      </c>
      <c r="Y1262" s="94">
        <f>Table1[[#This Row],[Female Ballots]]/Table1[[#This Row],[Female Voters]]</f>
        <v>0.42852454233826853</v>
      </c>
      <c r="Z1262" s="95">
        <f>Table1[[#This Row],[Male Ballots]]/Table1[[#This Row],[Male Voters]]</f>
        <v>0.40864014590219994</v>
      </c>
      <c r="AA1262" s="94">
        <f>Table1[[#This Row],[Total Ballots]]/Table1[[#This Row],[Total Voters]]</f>
        <v>0.41788487477671249</v>
      </c>
    </row>
    <row r="1263" spans="1:27" s="7" customFormat="1" x14ac:dyDescent="0.35">
      <c r="A1263" s="102" t="s">
        <v>42</v>
      </c>
      <c r="B1263" s="103">
        <v>2024</v>
      </c>
      <c r="C1263" s="17" t="s">
        <v>83</v>
      </c>
      <c r="D1263" s="116"/>
      <c r="E1263" s="117"/>
      <c r="F1263" s="117"/>
      <c r="G1263" s="110" t="s">
        <v>62</v>
      </c>
      <c r="H1263" s="122">
        <v>2999.9326000000001</v>
      </c>
      <c r="I1263" s="122">
        <v>3221.0196999999998</v>
      </c>
      <c r="J1263" s="123">
        <v>6220.9523000000008</v>
      </c>
      <c r="K1263">
        <v>2127</v>
      </c>
      <c r="L1263">
        <v>2253</v>
      </c>
      <c r="M1263">
        <v>128</v>
      </c>
      <c r="N1263">
        <v>4508</v>
      </c>
      <c r="O1263">
        <v>399</v>
      </c>
      <c r="P1263">
        <v>428</v>
      </c>
      <c r="Q1263">
        <v>30</v>
      </c>
      <c r="R1263">
        <v>857</v>
      </c>
      <c r="S1263" s="105">
        <f>Table1[[#This Row],[Female Voters]]/Table1[[#This Row],[Female Population]]</f>
        <v>0.70901592922454326</v>
      </c>
      <c r="T1263" s="94">
        <f>Table1[[#This Row],[Male Voters]]/Table1[[#This Row],[Male Population]]</f>
        <v>0.69946793557332176</v>
      </c>
      <c r="U1263" s="94">
        <f>Table1[[#This Row],[Total Voters]]/Table1[[#This Row],[Total Population]]</f>
        <v>0.72464789675368502</v>
      </c>
      <c r="V1263" s="94">
        <f>Table1[[#This Row],[Female Ballots]]/Table1[[#This Row],[Female Population]]</f>
        <v>0.13300298813380007</v>
      </c>
      <c r="W1263" s="94">
        <f>Table1[[#This Row],[Male Ballots]]/Table1[[#This Row],[Male Population]]</f>
        <v>0.13287717551059997</v>
      </c>
      <c r="X1263" s="94">
        <f>Table1[[#This Row],[Total Ballots]]/Table1[[#This Row],[Total Population]]</f>
        <v>0.1377602589880009</v>
      </c>
      <c r="Y1263" s="94">
        <f>Table1[[#This Row],[Female Ballots]]/Table1[[#This Row],[Female Voters]]</f>
        <v>0.18758815232722145</v>
      </c>
      <c r="Z1263" s="95">
        <f>Table1[[#This Row],[Male Ballots]]/Table1[[#This Row],[Male Voters]]</f>
        <v>0.18996893031513537</v>
      </c>
      <c r="AA1263" s="94">
        <f>Table1[[#This Row],[Total Ballots]]/Table1[[#This Row],[Total Voters]]</f>
        <v>0.19010647737355812</v>
      </c>
    </row>
    <row r="1264" spans="1:27" s="7" customFormat="1" x14ac:dyDescent="0.35">
      <c r="A1264" s="102" t="s">
        <v>42</v>
      </c>
      <c r="B1264" s="103">
        <v>2024</v>
      </c>
      <c r="C1264" s="17" t="s">
        <v>83</v>
      </c>
      <c r="D1264" s="116"/>
      <c r="E1264" s="117"/>
      <c r="F1264" s="117"/>
      <c r="G1264" s="110" t="s">
        <v>63</v>
      </c>
      <c r="H1264" s="122">
        <v>4585.2800000000007</v>
      </c>
      <c r="I1264" s="122">
        <v>4930.4939999999997</v>
      </c>
      <c r="J1264" s="123">
        <v>9515.7740000000013</v>
      </c>
      <c r="K1264">
        <v>3663</v>
      </c>
      <c r="L1264">
        <v>3766</v>
      </c>
      <c r="M1264">
        <v>171</v>
      </c>
      <c r="N1264">
        <v>7600</v>
      </c>
      <c r="O1264">
        <v>738</v>
      </c>
      <c r="P1264">
        <v>727</v>
      </c>
      <c r="Q1264">
        <v>44</v>
      </c>
      <c r="R1264">
        <v>1509</v>
      </c>
      <c r="S1264" s="105">
        <f>Table1[[#This Row],[Female Voters]]/Table1[[#This Row],[Female Population]]</f>
        <v>0.79886070207271953</v>
      </c>
      <c r="T1264" s="94">
        <f>Table1[[#This Row],[Male Voters]]/Table1[[#This Row],[Male Population]]</f>
        <v>0.76381798659525801</v>
      </c>
      <c r="U1264" s="94">
        <f>Table1[[#This Row],[Total Voters]]/Table1[[#This Row],[Total Population]]</f>
        <v>0.79867386510020089</v>
      </c>
      <c r="V1264" s="94">
        <f>Table1[[#This Row],[Female Ballots]]/Table1[[#This Row],[Female Population]]</f>
        <v>0.16094982203922115</v>
      </c>
      <c r="W1264" s="94">
        <f>Table1[[#This Row],[Male Ballots]]/Table1[[#This Row],[Male Population]]</f>
        <v>0.14744972816111326</v>
      </c>
      <c r="X1264" s="94">
        <f>Table1[[#This Row],[Total Ballots]]/Table1[[#This Row],[Total Population]]</f>
        <v>0.15857879768897409</v>
      </c>
      <c r="Y1264" s="94">
        <f>Table1[[#This Row],[Female Ballots]]/Table1[[#This Row],[Female Voters]]</f>
        <v>0.20147420147420148</v>
      </c>
      <c r="Z1264" s="95">
        <f>Table1[[#This Row],[Male Ballots]]/Table1[[#This Row],[Male Voters]]</f>
        <v>0.1930430164630908</v>
      </c>
      <c r="AA1264" s="94">
        <f>Table1[[#This Row],[Total Ballots]]/Table1[[#This Row],[Total Voters]]</f>
        <v>0.19855263157894737</v>
      </c>
    </row>
    <row r="1265" spans="1:27" s="7" customFormat="1" x14ac:dyDescent="0.35">
      <c r="A1265" s="102" t="s">
        <v>42</v>
      </c>
      <c r="B1265" s="103">
        <v>2024</v>
      </c>
      <c r="C1265" s="17" t="s">
        <v>83</v>
      </c>
      <c r="D1265" s="116"/>
      <c r="E1265" s="117"/>
      <c r="F1265" s="117"/>
      <c r="G1265" s="110" t="s">
        <v>64</v>
      </c>
      <c r="H1265" s="122">
        <v>5227.2160000000003</v>
      </c>
      <c r="I1265" s="122">
        <v>5396.3410000000003</v>
      </c>
      <c r="J1265" s="123">
        <v>10623.557000000001</v>
      </c>
      <c r="K1265">
        <v>4173</v>
      </c>
      <c r="L1265">
        <v>4026</v>
      </c>
      <c r="M1265">
        <v>198</v>
      </c>
      <c r="N1265">
        <v>8397</v>
      </c>
      <c r="O1265">
        <v>1168</v>
      </c>
      <c r="P1265">
        <v>1074</v>
      </c>
      <c r="Q1265">
        <v>57</v>
      </c>
      <c r="R1265">
        <v>2299</v>
      </c>
      <c r="S1265" s="105">
        <f>Table1[[#This Row],[Female Voters]]/Table1[[#This Row],[Female Population]]</f>
        <v>0.79832170700426375</v>
      </c>
      <c r="T1265" s="94">
        <f>Table1[[#This Row],[Male Voters]]/Table1[[#This Row],[Male Population]]</f>
        <v>0.74606108101767465</v>
      </c>
      <c r="U1265" s="94">
        <f>Table1[[#This Row],[Total Voters]]/Table1[[#This Row],[Total Population]]</f>
        <v>0.79041322976852291</v>
      </c>
      <c r="V1265" s="94">
        <f>Table1[[#This Row],[Female Ballots]]/Table1[[#This Row],[Female Population]]</f>
        <v>0.22344590313467053</v>
      </c>
      <c r="W1265" s="94">
        <f>Table1[[#This Row],[Male Ballots]]/Table1[[#This Row],[Male Population]]</f>
        <v>0.19902374590486405</v>
      </c>
      <c r="X1265" s="94">
        <f>Table1[[#This Row],[Total Ballots]]/Table1[[#This Row],[Total Population]]</f>
        <v>0.21640586105011719</v>
      </c>
      <c r="Y1265" s="94">
        <f>Table1[[#This Row],[Female Ballots]]/Table1[[#This Row],[Female Voters]]</f>
        <v>0.27989456026839205</v>
      </c>
      <c r="Z1265" s="95">
        <f>Table1[[#This Row],[Male Ballots]]/Table1[[#This Row],[Male Voters]]</f>
        <v>0.2667660208643815</v>
      </c>
      <c r="AA1265" s="94">
        <f>Table1[[#This Row],[Total Ballots]]/Table1[[#This Row],[Total Voters]]</f>
        <v>0.27378825771108728</v>
      </c>
    </row>
    <row r="1266" spans="1:27" s="7" customFormat="1" x14ac:dyDescent="0.35">
      <c r="A1266" s="102" t="s">
        <v>42</v>
      </c>
      <c r="B1266" s="103">
        <v>2024</v>
      </c>
      <c r="C1266" s="17" t="s">
        <v>83</v>
      </c>
      <c r="D1266" s="116"/>
      <c r="E1266" s="117"/>
      <c r="F1266" s="117"/>
      <c r="G1266" s="110" t="s">
        <v>65</v>
      </c>
      <c r="H1266" s="122">
        <v>4863.8559999999998</v>
      </c>
      <c r="I1266" s="122">
        <v>5042.6939999999995</v>
      </c>
      <c r="J1266" s="123">
        <v>9906.5489999999991</v>
      </c>
      <c r="K1266">
        <v>3910</v>
      </c>
      <c r="L1266">
        <v>3801</v>
      </c>
      <c r="M1266">
        <v>151</v>
      </c>
      <c r="N1266">
        <v>7862</v>
      </c>
      <c r="O1266">
        <v>1385</v>
      </c>
      <c r="P1266">
        <v>1321</v>
      </c>
      <c r="Q1266">
        <v>50</v>
      </c>
      <c r="R1266">
        <v>2756</v>
      </c>
      <c r="S1266" s="105">
        <f>Table1[[#This Row],[Female Voters]]/Table1[[#This Row],[Female Population]]</f>
        <v>0.80388893092229707</v>
      </c>
      <c r="T1266" s="94">
        <f>Table1[[#This Row],[Male Voters]]/Table1[[#This Row],[Male Population]]</f>
        <v>0.75376376198912731</v>
      </c>
      <c r="U1266" s="94">
        <f>Table1[[#This Row],[Total Voters]]/Table1[[#This Row],[Total Population]]</f>
        <v>0.79361642485188344</v>
      </c>
      <c r="V1266" s="94">
        <f>Table1[[#This Row],[Female Ballots]]/Table1[[#This Row],[Female Population]]</f>
        <v>0.28475349599165767</v>
      </c>
      <c r="W1266" s="94">
        <f>Table1[[#This Row],[Male Ballots]]/Table1[[#This Row],[Male Population]]</f>
        <v>0.26196314906278273</v>
      </c>
      <c r="X1266" s="94">
        <f>Table1[[#This Row],[Total Ballots]]/Table1[[#This Row],[Total Population]]</f>
        <v>0.27819980499768387</v>
      </c>
      <c r="Y1266" s="94">
        <f>Table1[[#This Row],[Female Ballots]]/Table1[[#This Row],[Female Voters]]</f>
        <v>0.35421994884910485</v>
      </c>
      <c r="Z1266" s="95">
        <f>Table1[[#This Row],[Male Ballots]]/Table1[[#This Row],[Male Voters]]</f>
        <v>0.34754012102078402</v>
      </c>
      <c r="AA1266" s="94">
        <f>Table1[[#This Row],[Total Ballots]]/Table1[[#This Row],[Total Voters]]</f>
        <v>0.35054693462223352</v>
      </c>
    </row>
    <row r="1267" spans="1:27" s="7" customFormat="1" x14ac:dyDescent="0.35">
      <c r="A1267" s="102" t="s">
        <v>42</v>
      </c>
      <c r="B1267" s="103">
        <v>2024</v>
      </c>
      <c r="C1267" s="17" t="s">
        <v>83</v>
      </c>
      <c r="D1267" s="116"/>
      <c r="E1267" s="117"/>
      <c r="F1267" s="117"/>
      <c r="G1267" s="110" t="s">
        <v>66</v>
      </c>
      <c r="H1267" s="122">
        <v>5636.366</v>
      </c>
      <c r="I1267" s="122">
        <v>5422.8379999999997</v>
      </c>
      <c r="J1267" s="123">
        <v>11059.205</v>
      </c>
      <c r="K1267">
        <v>4699</v>
      </c>
      <c r="L1267">
        <v>4346</v>
      </c>
      <c r="M1267">
        <v>207</v>
      </c>
      <c r="N1267">
        <v>9252</v>
      </c>
      <c r="O1267">
        <v>2350</v>
      </c>
      <c r="P1267">
        <v>1983</v>
      </c>
      <c r="Q1267">
        <v>89</v>
      </c>
      <c r="R1267">
        <v>4422</v>
      </c>
      <c r="S1267" s="105">
        <f>Table1[[#This Row],[Female Voters]]/Table1[[#This Row],[Female Population]]</f>
        <v>0.83369319877381987</v>
      </c>
      <c r="T1267" s="94">
        <f>Table1[[#This Row],[Male Voters]]/Table1[[#This Row],[Male Population]]</f>
        <v>0.8014253791096102</v>
      </c>
      <c r="U1267" s="94">
        <f>Table1[[#This Row],[Total Voters]]/Table1[[#This Row],[Total Population]]</f>
        <v>0.83658816343489428</v>
      </c>
      <c r="V1267" s="94">
        <f>Table1[[#This Row],[Female Ballots]]/Table1[[#This Row],[Female Population]]</f>
        <v>0.4169353090271285</v>
      </c>
      <c r="W1267" s="94">
        <f>Table1[[#This Row],[Male Ballots]]/Table1[[#This Row],[Male Population]]</f>
        <v>0.36567568494577934</v>
      </c>
      <c r="X1267" s="94">
        <f>Table1[[#This Row],[Total Ballots]]/Table1[[#This Row],[Total Population]]</f>
        <v>0.39984790950163235</v>
      </c>
      <c r="Y1267" s="94">
        <f>Table1[[#This Row],[Female Ballots]]/Table1[[#This Row],[Female Voters]]</f>
        <v>0.50010640561821662</v>
      </c>
      <c r="Z1267" s="95">
        <f>Table1[[#This Row],[Male Ballots]]/Table1[[#This Row],[Male Voters]]</f>
        <v>0.45628163828808099</v>
      </c>
      <c r="AA1267" s="94">
        <f>Table1[[#This Row],[Total Ballots]]/Table1[[#This Row],[Total Voters]]</f>
        <v>0.47795071335927369</v>
      </c>
    </row>
    <row r="1268" spans="1:27" s="7" customFormat="1" x14ac:dyDescent="0.35">
      <c r="A1268" s="102" t="s">
        <v>42</v>
      </c>
      <c r="B1268" s="103">
        <v>2024</v>
      </c>
      <c r="C1268" s="17" t="s">
        <v>83</v>
      </c>
      <c r="D1268" s="116"/>
      <c r="E1268" s="117"/>
      <c r="F1268" s="117"/>
      <c r="G1268" s="110" t="s">
        <v>67</v>
      </c>
      <c r="H1268" s="122">
        <v>10396.332</v>
      </c>
      <c r="I1268" s="122">
        <v>9724.0488000000005</v>
      </c>
      <c r="J1268" s="123">
        <v>20120.38</v>
      </c>
      <c r="K1268">
        <v>8850</v>
      </c>
      <c r="L1268">
        <v>8127</v>
      </c>
      <c r="M1268">
        <v>266</v>
      </c>
      <c r="N1268">
        <v>17243</v>
      </c>
      <c r="O1268">
        <v>5711</v>
      </c>
      <c r="P1268">
        <v>5222</v>
      </c>
      <c r="Q1268">
        <v>150</v>
      </c>
      <c r="R1268">
        <v>11083</v>
      </c>
      <c r="S1268" s="105">
        <f>Table1[[#This Row],[Female Voters]]/Table1[[#This Row],[Female Population]]</f>
        <v>0.85126177194033437</v>
      </c>
      <c r="T1268" s="94">
        <f>Table1[[#This Row],[Male Voters]]/Table1[[#This Row],[Male Population]]</f>
        <v>0.83576297971684388</v>
      </c>
      <c r="U1268" s="94">
        <f>Table1[[#This Row],[Total Voters]]/Table1[[#This Row],[Total Population]]</f>
        <v>0.85699176655709286</v>
      </c>
      <c r="V1268" s="94">
        <f>Table1[[#This Row],[Female Ballots]]/Table1[[#This Row],[Female Population]]</f>
        <v>0.54932835927132762</v>
      </c>
      <c r="W1268" s="94">
        <f>Table1[[#This Row],[Male Ballots]]/Table1[[#This Row],[Male Population]]</f>
        <v>0.53701910669144315</v>
      </c>
      <c r="X1268" s="94">
        <f>Table1[[#This Row],[Total Ballots]]/Table1[[#This Row],[Total Population]]</f>
        <v>0.55083452698209479</v>
      </c>
      <c r="Y1268" s="94">
        <f>Table1[[#This Row],[Female Ballots]]/Table1[[#This Row],[Female Voters]]</f>
        <v>0.6453107344632768</v>
      </c>
      <c r="Z1268" s="95">
        <f>Table1[[#This Row],[Male Ballots]]/Table1[[#This Row],[Male Voters]]</f>
        <v>0.64254952627045647</v>
      </c>
      <c r="AA1268" s="94">
        <f>Table1[[#This Row],[Total Ballots]]/Table1[[#This Row],[Total Voters]]</f>
        <v>0.64275358116337067</v>
      </c>
    </row>
    <row r="1269" spans="1:27" s="7" customFormat="1" x14ac:dyDescent="0.35">
      <c r="A1269" s="102" t="s">
        <v>27</v>
      </c>
      <c r="B1269" s="103">
        <v>2024</v>
      </c>
      <c r="C1269" s="17" t="s">
        <v>83</v>
      </c>
      <c r="D1269" s="116"/>
      <c r="E1269" s="117"/>
      <c r="F1269" s="117"/>
      <c r="G1269" s="110" t="s">
        <v>79</v>
      </c>
      <c r="H1269" s="122">
        <v>4496.1296000000002</v>
      </c>
      <c r="I1269" s="122">
        <v>4464.1170899999997</v>
      </c>
      <c r="J1269" s="123">
        <v>8960.2464</v>
      </c>
      <c r="K1269">
        <v>4061</v>
      </c>
      <c r="L1269">
        <v>4090</v>
      </c>
      <c r="M1269">
        <v>137</v>
      </c>
      <c r="N1269">
        <v>8288</v>
      </c>
      <c r="O1269">
        <v>1994</v>
      </c>
      <c r="P1269">
        <v>1980</v>
      </c>
      <c r="Q1269">
        <v>63</v>
      </c>
      <c r="R1269">
        <v>4037</v>
      </c>
      <c r="S1269" s="105">
        <f>Table1[[#This Row],[Female Voters]]/Table1[[#This Row],[Female Population]]</f>
        <v>0.90322129504451998</v>
      </c>
      <c r="T1269" s="94">
        <f>Table1[[#This Row],[Male Voters]]/Table1[[#This Row],[Male Population]]</f>
        <v>0.91619460635608019</v>
      </c>
      <c r="U1269" s="94">
        <f>Table1[[#This Row],[Total Voters]]/Table1[[#This Row],[Total Population]]</f>
        <v>0.92497456319951199</v>
      </c>
      <c r="V1269" s="94">
        <f>Table1[[#This Row],[Female Ballots]]/Table1[[#This Row],[Female Population]]</f>
        <v>0.44349255412922262</v>
      </c>
      <c r="W1269" s="94">
        <f>Table1[[#This Row],[Male Ballots]]/Table1[[#This Row],[Male Population]]</f>
        <v>0.44353675319927599</v>
      </c>
      <c r="X1269" s="94">
        <f>Table1[[#This Row],[Total Ballots]]/Table1[[#This Row],[Total Population]]</f>
        <v>0.45054564570902872</v>
      </c>
      <c r="Y1269" s="94">
        <f>Table1[[#This Row],[Female Ballots]]/Table1[[#This Row],[Female Voters]]</f>
        <v>0.49101206599359765</v>
      </c>
      <c r="Z1269" s="95">
        <f>Table1[[#This Row],[Male Ballots]]/Table1[[#This Row],[Male Voters]]</f>
        <v>0.4841075794621027</v>
      </c>
      <c r="AA1269" s="94">
        <f>Table1[[#This Row],[Total Ballots]]/Table1[[#This Row],[Total Voters]]</f>
        <v>0.48708976833976836</v>
      </c>
    </row>
    <row r="1270" spans="1:27" s="7" customFormat="1" x14ac:dyDescent="0.35">
      <c r="A1270" s="102" t="s">
        <v>27</v>
      </c>
      <c r="B1270" s="103">
        <v>2024</v>
      </c>
      <c r="C1270" s="17" t="s">
        <v>83</v>
      </c>
      <c r="D1270" s="116"/>
      <c r="E1270" s="117"/>
      <c r="F1270" s="117"/>
      <c r="G1270" s="110" t="s">
        <v>62</v>
      </c>
      <c r="H1270" s="122">
        <v>368.09590000000003</v>
      </c>
      <c r="I1270" s="122">
        <v>374.71749</v>
      </c>
      <c r="J1270" s="123">
        <v>742.8134</v>
      </c>
      <c r="K1270">
        <v>326</v>
      </c>
      <c r="L1270">
        <v>339</v>
      </c>
      <c r="M1270">
        <v>19</v>
      </c>
      <c r="N1270">
        <v>684</v>
      </c>
      <c r="O1270">
        <v>85</v>
      </c>
      <c r="P1270">
        <v>88</v>
      </c>
      <c r="Q1270">
        <v>6</v>
      </c>
      <c r="R1270">
        <v>179</v>
      </c>
      <c r="S1270" s="105">
        <f>Table1[[#This Row],[Female Voters]]/Table1[[#This Row],[Female Population]]</f>
        <v>0.88563876967931443</v>
      </c>
      <c r="T1270" s="94">
        <f>Table1[[#This Row],[Male Voters]]/Table1[[#This Row],[Male Population]]</f>
        <v>0.90468155089318092</v>
      </c>
      <c r="U1270" s="94">
        <f>Table1[[#This Row],[Total Voters]]/Table1[[#This Row],[Total Population]]</f>
        <v>0.92082345310410396</v>
      </c>
      <c r="V1270" s="94">
        <f>Table1[[#This Row],[Female Ballots]]/Table1[[#This Row],[Female Population]]</f>
        <v>0.23091808411883966</v>
      </c>
      <c r="W1270" s="94">
        <f>Table1[[#This Row],[Male Ballots]]/Table1[[#This Row],[Male Population]]</f>
        <v>0.23484358843244812</v>
      </c>
      <c r="X1270" s="94">
        <f>Table1[[#This Row],[Total Ballots]]/Table1[[#This Row],[Total Population]]</f>
        <v>0.240975728224612</v>
      </c>
      <c r="Y1270" s="94">
        <f>Table1[[#This Row],[Female Ballots]]/Table1[[#This Row],[Female Voters]]</f>
        <v>0.2607361963190184</v>
      </c>
      <c r="Z1270" s="95">
        <f>Table1[[#This Row],[Male Ballots]]/Table1[[#This Row],[Male Voters]]</f>
        <v>0.25958702064896755</v>
      </c>
      <c r="AA1270" s="94">
        <f>Table1[[#This Row],[Total Ballots]]/Table1[[#This Row],[Total Voters]]</f>
        <v>0.26169590643274854</v>
      </c>
    </row>
    <row r="1271" spans="1:27" s="7" customFormat="1" x14ac:dyDescent="0.35">
      <c r="A1271" s="102" t="s">
        <v>27</v>
      </c>
      <c r="B1271" s="103">
        <v>2024</v>
      </c>
      <c r="C1271" s="17" t="s">
        <v>83</v>
      </c>
      <c r="D1271" s="116"/>
      <c r="E1271" s="117"/>
      <c r="F1271" s="117"/>
      <c r="G1271" s="110" t="s">
        <v>63</v>
      </c>
      <c r="H1271" s="122">
        <v>444.00450000000001</v>
      </c>
      <c r="I1271" s="122">
        <v>447.56899999999996</v>
      </c>
      <c r="J1271" s="123">
        <v>891.57349999999997</v>
      </c>
      <c r="K1271">
        <v>403</v>
      </c>
      <c r="L1271">
        <v>425</v>
      </c>
      <c r="M1271">
        <v>18</v>
      </c>
      <c r="N1271">
        <v>846</v>
      </c>
      <c r="O1271">
        <v>96</v>
      </c>
      <c r="P1271">
        <v>92</v>
      </c>
      <c r="Q1271">
        <v>5</v>
      </c>
      <c r="R1271">
        <v>193</v>
      </c>
      <c r="S1271" s="105">
        <f>Table1[[#This Row],[Female Voters]]/Table1[[#This Row],[Female Population]]</f>
        <v>0.90764845851787535</v>
      </c>
      <c r="T1271" s="94">
        <f>Table1[[#This Row],[Male Voters]]/Table1[[#This Row],[Male Population]]</f>
        <v>0.94957425558964104</v>
      </c>
      <c r="U1271" s="94">
        <f>Table1[[#This Row],[Total Voters]]/Table1[[#This Row],[Total Population]]</f>
        <v>0.94888419182490291</v>
      </c>
      <c r="V1271" s="94">
        <f>Table1[[#This Row],[Female Ballots]]/Table1[[#This Row],[Female Population]]</f>
        <v>0.21621402485785618</v>
      </c>
      <c r="W1271" s="94">
        <f>Table1[[#This Row],[Male Ballots]]/Table1[[#This Row],[Male Population]]</f>
        <v>0.20555489768058111</v>
      </c>
      <c r="X1271" s="94">
        <f>Table1[[#This Row],[Total Ballots]]/Table1[[#This Row],[Total Population]]</f>
        <v>0.21647121633830527</v>
      </c>
      <c r="Y1271" s="94">
        <f>Table1[[#This Row],[Female Ballots]]/Table1[[#This Row],[Female Voters]]</f>
        <v>0.23821339950372208</v>
      </c>
      <c r="Z1271" s="95">
        <f>Table1[[#This Row],[Male Ballots]]/Table1[[#This Row],[Male Voters]]</f>
        <v>0.21647058823529411</v>
      </c>
      <c r="AA1271" s="94">
        <f>Table1[[#This Row],[Total Ballots]]/Table1[[#This Row],[Total Voters]]</f>
        <v>0.22813238770685579</v>
      </c>
    </row>
    <row r="1272" spans="1:27" s="7" customFormat="1" x14ac:dyDescent="0.35">
      <c r="A1272" s="102" t="s">
        <v>27</v>
      </c>
      <c r="B1272" s="103">
        <v>2024</v>
      </c>
      <c r="C1272" s="17" t="s">
        <v>83</v>
      </c>
      <c r="D1272" s="116"/>
      <c r="E1272" s="117"/>
      <c r="F1272" s="117"/>
      <c r="G1272" s="110" t="s">
        <v>64</v>
      </c>
      <c r="H1272" s="122">
        <v>656.11069999999995</v>
      </c>
      <c r="I1272" s="122">
        <v>620.96010000000001</v>
      </c>
      <c r="J1272" s="123">
        <v>1277.0708</v>
      </c>
      <c r="K1272">
        <v>531</v>
      </c>
      <c r="L1272">
        <v>525</v>
      </c>
      <c r="M1272">
        <v>27</v>
      </c>
      <c r="N1272">
        <v>1083</v>
      </c>
      <c r="O1272">
        <v>179</v>
      </c>
      <c r="P1272">
        <v>157</v>
      </c>
      <c r="Q1272">
        <v>15</v>
      </c>
      <c r="R1272">
        <v>351</v>
      </c>
      <c r="S1272" s="105">
        <f>Table1[[#This Row],[Female Voters]]/Table1[[#This Row],[Female Population]]</f>
        <v>0.80931464766540162</v>
      </c>
      <c r="T1272" s="94">
        <f>Table1[[#This Row],[Male Voters]]/Table1[[#This Row],[Male Population]]</f>
        <v>0.84546495016346457</v>
      </c>
      <c r="U1272" s="94">
        <f>Table1[[#This Row],[Total Voters]]/Table1[[#This Row],[Total Population]]</f>
        <v>0.84803442377666138</v>
      </c>
      <c r="V1272" s="94">
        <f>Table1[[#This Row],[Female Ballots]]/Table1[[#This Row],[Female Population]]</f>
        <v>0.27281981531470223</v>
      </c>
      <c r="W1272" s="94">
        <f>Table1[[#This Row],[Male Ballots]]/Table1[[#This Row],[Male Population]]</f>
        <v>0.25283428033459798</v>
      </c>
      <c r="X1272" s="94">
        <f>Table1[[#This Row],[Total Ballots]]/Table1[[#This Row],[Total Population]]</f>
        <v>0.2748477218334332</v>
      </c>
      <c r="Y1272" s="94">
        <f>Table1[[#This Row],[Female Ballots]]/Table1[[#This Row],[Female Voters]]</f>
        <v>0.33709981167608288</v>
      </c>
      <c r="Z1272" s="95">
        <f>Table1[[#This Row],[Male Ballots]]/Table1[[#This Row],[Male Voters]]</f>
        <v>0.29904761904761906</v>
      </c>
      <c r="AA1272" s="94">
        <f>Table1[[#This Row],[Total Ballots]]/Table1[[#This Row],[Total Voters]]</f>
        <v>0.32409972299168976</v>
      </c>
    </row>
    <row r="1273" spans="1:27" s="7" customFormat="1" x14ac:dyDescent="0.35">
      <c r="A1273" s="102" t="s">
        <v>27</v>
      </c>
      <c r="B1273" s="103">
        <v>2024</v>
      </c>
      <c r="C1273" s="17" t="s">
        <v>83</v>
      </c>
      <c r="D1273" s="116"/>
      <c r="E1273" s="117"/>
      <c r="F1273" s="117"/>
      <c r="G1273" s="110" t="s">
        <v>65</v>
      </c>
      <c r="H1273" s="122">
        <v>603.16980000000001</v>
      </c>
      <c r="I1273" s="122">
        <v>601.53790000000004</v>
      </c>
      <c r="J1273" s="123">
        <v>1204.7076</v>
      </c>
      <c r="K1273">
        <v>569</v>
      </c>
      <c r="L1273">
        <v>551</v>
      </c>
      <c r="M1273">
        <v>18</v>
      </c>
      <c r="N1273">
        <v>1138</v>
      </c>
      <c r="O1273">
        <v>236</v>
      </c>
      <c r="P1273">
        <v>213</v>
      </c>
      <c r="Q1273">
        <v>9</v>
      </c>
      <c r="R1273">
        <v>458</v>
      </c>
      <c r="S1273" s="105">
        <f>Table1[[#This Row],[Female Voters]]/Table1[[#This Row],[Female Population]]</f>
        <v>0.94334961730511047</v>
      </c>
      <c r="T1273" s="94">
        <f>Table1[[#This Row],[Male Voters]]/Table1[[#This Row],[Male Population]]</f>
        <v>0.9159855098074452</v>
      </c>
      <c r="U1273" s="94">
        <f>Table1[[#This Row],[Total Voters]]/Table1[[#This Row],[Total Population]]</f>
        <v>0.94462755941773757</v>
      </c>
      <c r="V1273" s="94">
        <f>Table1[[#This Row],[Female Ballots]]/Table1[[#This Row],[Female Population]]</f>
        <v>0.3912662736098525</v>
      </c>
      <c r="W1273" s="94">
        <f>Table1[[#This Row],[Male Ballots]]/Table1[[#This Row],[Male Population]]</f>
        <v>0.35409240215786902</v>
      </c>
      <c r="X1273" s="94">
        <f>Table1[[#This Row],[Total Ballots]]/Table1[[#This Row],[Total Population]]</f>
        <v>0.38017523920327223</v>
      </c>
      <c r="Y1273" s="94">
        <f>Table1[[#This Row],[Female Ballots]]/Table1[[#This Row],[Female Voters]]</f>
        <v>0.41476274165202109</v>
      </c>
      <c r="Z1273" s="95">
        <f>Table1[[#This Row],[Male Ballots]]/Table1[[#This Row],[Male Voters]]</f>
        <v>0.38656987295825773</v>
      </c>
      <c r="AA1273" s="94">
        <f>Table1[[#This Row],[Total Ballots]]/Table1[[#This Row],[Total Voters]]</f>
        <v>0.4024604569420035</v>
      </c>
    </row>
    <row r="1274" spans="1:27" s="7" customFormat="1" x14ac:dyDescent="0.35">
      <c r="A1274" s="102" t="s">
        <v>27</v>
      </c>
      <c r="B1274" s="103">
        <v>2024</v>
      </c>
      <c r="C1274" s="17" t="s">
        <v>83</v>
      </c>
      <c r="D1274" s="116"/>
      <c r="E1274" s="117"/>
      <c r="F1274" s="117"/>
      <c r="G1274" s="110" t="s">
        <v>66</v>
      </c>
      <c r="H1274" s="122">
        <v>760.71839999999997</v>
      </c>
      <c r="I1274" s="122">
        <v>774.76520000000005</v>
      </c>
      <c r="J1274" s="123">
        <v>1535.4835</v>
      </c>
      <c r="K1274">
        <v>733</v>
      </c>
      <c r="L1274">
        <v>751</v>
      </c>
      <c r="M1274">
        <v>27</v>
      </c>
      <c r="N1274">
        <v>1511</v>
      </c>
      <c r="O1274">
        <v>399</v>
      </c>
      <c r="P1274">
        <v>417</v>
      </c>
      <c r="Q1274">
        <v>12</v>
      </c>
      <c r="R1274">
        <v>828</v>
      </c>
      <c r="S1274" s="105">
        <f>Table1[[#This Row],[Female Voters]]/Table1[[#This Row],[Female Population]]</f>
        <v>0.96356286373512201</v>
      </c>
      <c r="T1274" s="94">
        <f>Table1[[#This Row],[Male Voters]]/Table1[[#This Row],[Male Population]]</f>
        <v>0.9693259325535013</v>
      </c>
      <c r="U1274" s="94">
        <f>Table1[[#This Row],[Total Voters]]/Table1[[#This Row],[Total Population]]</f>
        <v>0.98405485959308581</v>
      </c>
      <c r="V1274" s="94">
        <f>Table1[[#This Row],[Female Ballots]]/Table1[[#This Row],[Female Population]]</f>
        <v>0.5245042054983815</v>
      </c>
      <c r="W1274" s="94">
        <f>Table1[[#This Row],[Male Ballots]]/Table1[[#This Row],[Male Population]]</f>
        <v>0.53822758172411456</v>
      </c>
      <c r="X1274" s="94">
        <f>Table1[[#This Row],[Total Ballots]]/Table1[[#This Row],[Total Population]]</f>
        <v>0.53924382775848778</v>
      </c>
      <c r="Y1274" s="94">
        <f>Table1[[#This Row],[Female Ballots]]/Table1[[#This Row],[Female Voters]]</f>
        <v>0.5443383356070941</v>
      </c>
      <c r="Z1274" s="95">
        <f>Table1[[#This Row],[Male Ballots]]/Table1[[#This Row],[Male Voters]]</f>
        <v>0.55525965379494013</v>
      </c>
      <c r="AA1274" s="94">
        <f>Table1[[#This Row],[Total Ballots]]/Table1[[#This Row],[Total Voters]]</f>
        <v>0.54798146922567836</v>
      </c>
    </row>
    <row r="1275" spans="1:27" s="7" customFormat="1" x14ac:dyDescent="0.35">
      <c r="A1275" s="102" t="s">
        <v>27</v>
      </c>
      <c r="B1275" s="103">
        <v>2024</v>
      </c>
      <c r="C1275" s="17" t="s">
        <v>83</v>
      </c>
      <c r="D1275" s="116"/>
      <c r="E1275" s="117"/>
      <c r="F1275" s="117"/>
      <c r="G1275" s="110" t="s">
        <v>67</v>
      </c>
      <c r="H1275" s="122">
        <v>1664.0303000000001</v>
      </c>
      <c r="I1275" s="122">
        <v>1644.5674000000001</v>
      </c>
      <c r="J1275" s="123">
        <v>3308.5975999999996</v>
      </c>
      <c r="K1275">
        <v>1499</v>
      </c>
      <c r="L1275">
        <v>1499</v>
      </c>
      <c r="M1275">
        <v>28</v>
      </c>
      <c r="N1275">
        <v>3026</v>
      </c>
      <c r="O1275">
        <v>999</v>
      </c>
      <c r="P1275">
        <v>1013</v>
      </c>
      <c r="Q1275">
        <v>16</v>
      </c>
      <c r="R1275">
        <v>2028</v>
      </c>
      <c r="S1275" s="105">
        <f>Table1[[#This Row],[Female Voters]]/Table1[[#This Row],[Female Population]]</f>
        <v>0.90082494291119575</v>
      </c>
      <c r="T1275" s="94">
        <f>Table1[[#This Row],[Male Voters]]/Table1[[#This Row],[Male Population]]</f>
        <v>0.91148590200681334</v>
      </c>
      <c r="U1275" s="94">
        <f>Table1[[#This Row],[Total Voters]]/Table1[[#This Row],[Total Population]]</f>
        <v>0.91458689325048181</v>
      </c>
      <c r="V1275" s="94">
        <f>Table1[[#This Row],[Female Ballots]]/Table1[[#This Row],[Female Population]]</f>
        <v>0.60034964507557342</v>
      </c>
      <c r="W1275" s="94">
        <f>Table1[[#This Row],[Male Ballots]]/Table1[[#This Row],[Male Population]]</f>
        <v>0.61596745746024151</v>
      </c>
      <c r="X1275" s="94">
        <f>Table1[[#This Row],[Total Ballots]]/Table1[[#This Row],[Total Population]]</f>
        <v>0.61294851933641015</v>
      </c>
      <c r="Y1275" s="94">
        <f>Table1[[#This Row],[Female Ballots]]/Table1[[#This Row],[Female Voters]]</f>
        <v>0.66644429619746492</v>
      </c>
      <c r="Z1275" s="95">
        <f>Table1[[#This Row],[Male Ballots]]/Table1[[#This Row],[Male Voters]]</f>
        <v>0.67578385590393597</v>
      </c>
      <c r="AA1275" s="94">
        <f>Table1[[#This Row],[Total Ballots]]/Table1[[#This Row],[Total Voters]]</f>
        <v>0.67019167217448772</v>
      </c>
    </row>
    <row r="1276" spans="1:27" s="7" customFormat="1" x14ac:dyDescent="0.35">
      <c r="A1276" s="102" t="s">
        <v>41</v>
      </c>
      <c r="B1276" s="103">
        <v>2024</v>
      </c>
      <c r="C1276" s="17" t="s">
        <v>83</v>
      </c>
      <c r="D1276" s="116"/>
      <c r="E1276" s="117"/>
      <c r="F1276" s="117"/>
      <c r="G1276" s="110" t="s">
        <v>79</v>
      </c>
      <c r="H1276" s="122">
        <v>27190.5805</v>
      </c>
      <c r="I1276" s="122">
        <v>27848.210500000001</v>
      </c>
      <c r="J1276" s="123">
        <v>55038.791400000002</v>
      </c>
      <c r="K1276">
        <v>22113</v>
      </c>
      <c r="L1276">
        <v>21481</v>
      </c>
      <c r="M1276">
        <v>336</v>
      </c>
      <c r="N1276">
        <v>43930</v>
      </c>
      <c r="O1276">
        <v>9325</v>
      </c>
      <c r="P1276">
        <v>8691</v>
      </c>
      <c r="Q1276">
        <v>120</v>
      </c>
      <c r="R1276">
        <v>18136</v>
      </c>
      <c r="S1276" s="105">
        <f>Table1[[#This Row],[Female Voters]]/Table1[[#This Row],[Female Population]]</f>
        <v>0.81325957715393393</v>
      </c>
      <c r="T1276" s="94">
        <f>Table1[[#This Row],[Male Voters]]/Table1[[#This Row],[Male Population]]</f>
        <v>0.77136015615796927</v>
      </c>
      <c r="U1276" s="94">
        <f>Table1[[#This Row],[Total Voters]]/Table1[[#This Row],[Total Population]]</f>
        <v>0.79816432887732336</v>
      </c>
      <c r="V1276" s="94">
        <f>Table1[[#This Row],[Female Ballots]]/Table1[[#This Row],[Female Population]]</f>
        <v>0.34294964758108054</v>
      </c>
      <c r="W1276" s="94">
        <f>Table1[[#This Row],[Male Ballots]]/Table1[[#This Row],[Male Population]]</f>
        <v>0.31208468493873243</v>
      </c>
      <c r="X1276" s="94">
        <f>Table1[[#This Row],[Total Ballots]]/Table1[[#This Row],[Total Population]]</f>
        <v>0.32951304959069283</v>
      </c>
      <c r="Y1276" s="94">
        <f>Table1[[#This Row],[Female Ballots]]/Table1[[#This Row],[Female Voters]]</f>
        <v>0.42169764391986614</v>
      </c>
      <c r="Z1276" s="95">
        <f>Table1[[#This Row],[Male Ballots]]/Table1[[#This Row],[Male Voters]]</f>
        <v>0.40459010288161629</v>
      </c>
      <c r="AA1276" s="94">
        <f>Table1[[#This Row],[Total Ballots]]/Table1[[#This Row],[Total Voters]]</f>
        <v>0.41283860687457319</v>
      </c>
    </row>
    <row r="1277" spans="1:27" s="7" customFormat="1" x14ac:dyDescent="0.35">
      <c r="A1277" s="102" t="s">
        <v>41</v>
      </c>
      <c r="B1277" s="103">
        <v>2024</v>
      </c>
      <c r="C1277" s="17" t="s">
        <v>83</v>
      </c>
      <c r="D1277" s="116"/>
      <c r="E1277" s="117"/>
      <c r="F1277" s="117"/>
      <c r="G1277" s="110" t="s">
        <v>62</v>
      </c>
      <c r="H1277" s="122">
        <v>2099.4022</v>
      </c>
      <c r="I1277" s="122">
        <v>2424.3612000000003</v>
      </c>
      <c r="J1277" s="123">
        <v>4523.7644</v>
      </c>
      <c r="K1277">
        <v>1305</v>
      </c>
      <c r="L1277">
        <v>1475</v>
      </c>
      <c r="M1277">
        <v>43</v>
      </c>
      <c r="N1277">
        <v>2823</v>
      </c>
      <c r="O1277">
        <v>210</v>
      </c>
      <c r="P1277">
        <v>244</v>
      </c>
      <c r="Q1277">
        <v>8</v>
      </c>
      <c r="R1277">
        <v>462</v>
      </c>
      <c r="S1277" s="105">
        <f>Table1[[#This Row],[Female Voters]]/Table1[[#This Row],[Female Population]]</f>
        <v>0.62160552180044393</v>
      </c>
      <c r="T1277" s="94">
        <f>Table1[[#This Row],[Male Voters]]/Table1[[#This Row],[Male Population]]</f>
        <v>0.60840769106517623</v>
      </c>
      <c r="U1277" s="94">
        <f>Table1[[#This Row],[Total Voters]]/Table1[[#This Row],[Total Population]]</f>
        <v>0.62403780356023841</v>
      </c>
      <c r="V1277" s="94">
        <f>Table1[[#This Row],[Female Ballots]]/Table1[[#This Row],[Female Population]]</f>
        <v>0.10002847477248523</v>
      </c>
      <c r="W1277" s="94">
        <f>Table1[[#This Row],[Male Ballots]]/Table1[[#This Row],[Male Population]]</f>
        <v>0.10064506889484949</v>
      </c>
      <c r="X1277" s="94">
        <f>Table1[[#This Row],[Total Ballots]]/Table1[[#This Row],[Total Population]]</f>
        <v>0.10212733448275954</v>
      </c>
      <c r="Y1277" s="94">
        <f>Table1[[#This Row],[Female Ballots]]/Table1[[#This Row],[Female Voters]]</f>
        <v>0.16091954022988506</v>
      </c>
      <c r="Z1277" s="95">
        <f>Table1[[#This Row],[Male Ballots]]/Table1[[#This Row],[Male Voters]]</f>
        <v>0.16542372881355932</v>
      </c>
      <c r="AA1277" s="94">
        <f>Table1[[#This Row],[Total Ballots]]/Table1[[#This Row],[Total Voters]]</f>
        <v>0.16365568544102019</v>
      </c>
    </row>
    <row r="1278" spans="1:27" s="7" customFormat="1" x14ac:dyDescent="0.35">
      <c r="A1278" s="102" t="s">
        <v>41</v>
      </c>
      <c r="B1278" s="103">
        <v>2024</v>
      </c>
      <c r="C1278" s="17" t="s">
        <v>83</v>
      </c>
      <c r="D1278" s="116"/>
      <c r="E1278" s="117"/>
      <c r="F1278" s="117"/>
      <c r="G1278" s="110" t="s">
        <v>63</v>
      </c>
      <c r="H1278" s="122">
        <v>3498.4290000000001</v>
      </c>
      <c r="I1278" s="122">
        <v>4030.1889999999999</v>
      </c>
      <c r="J1278" s="123">
        <v>7528.6180000000004</v>
      </c>
      <c r="K1278">
        <v>2641</v>
      </c>
      <c r="L1278">
        <v>2656</v>
      </c>
      <c r="M1278">
        <v>58</v>
      </c>
      <c r="N1278">
        <v>5355</v>
      </c>
      <c r="O1278">
        <v>444</v>
      </c>
      <c r="P1278">
        <v>440</v>
      </c>
      <c r="Q1278">
        <v>13</v>
      </c>
      <c r="R1278">
        <v>897</v>
      </c>
      <c r="S1278" s="105">
        <f>Table1[[#This Row],[Female Voters]]/Table1[[#This Row],[Female Population]]</f>
        <v>0.75491027544077638</v>
      </c>
      <c r="T1278" s="94">
        <f>Table1[[#This Row],[Male Voters]]/Table1[[#This Row],[Male Population]]</f>
        <v>0.65902616477788012</v>
      </c>
      <c r="U1278" s="94">
        <f>Table1[[#This Row],[Total Voters]]/Table1[[#This Row],[Total Population]]</f>
        <v>0.71128592259562107</v>
      </c>
      <c r="V1278" s="94">
        <f>Table1[[#This Row],[Female Ballots]]/Table1[[#This Row],[Female Population]]</f>
        <v>0.12691410916156937</v>
      </c>
      <c r="W1278" s="94">
        <f>Table1[[#This Row],[Male Ballots]]/Table1[[#This Row],[Male Population]]</f>
        <v>0.109176021273444</v>
      </c>
      <c r="X1278" s="94">
        <f>Table1[[#This Row],[Total Ballots]]/Table1[[#This Row],[Total Population]]</f>
        <v>0.11914537302862224</v>
      </c>
      <c r="Y1278" s="94">
        <f>Table1[[#This Row],[Female Ballots]]/Table1[[#This Row],[Female Voters]]</f>
        <v>0.16811813706929193</v>
      </c>
      <c r="Z1278" s="95">
        <f>Table1[[#This Row],[Male Ballots]]/Table1[[#This Row],[Male Voters]]</f>
        <v>0.16566265060240964</v>
      </c>
      <c r="AA1278" s="94">
        <f>Table1[[#This Row],[Total Ballots]]/Table1[[#This Row],[Total Voters]]</f>
        <v>0.16750700280112044</v>
      </c>
    </row>
    <row r="1279" spans="1:27" s="7" customFormat="1" x14ac:dyDescent="0.35">
      <c r="A1279" s="102" t="s">
        <v>41</v>
      </c>
      <c r="B1279" s="103">
        <v>2024</v>
      </c>
      <c r="C1279" s="17" t="s">
        <v>83</v>
      </c>
      <c r="D1279" s="116"/>
      <c r="E1279" s="117"/>
      <c r="F1279" s="117"/>
      <c r="G1279" s="110" t="s">
        <v>64</v>
      </c>
      <c r="H1279" s="122">
        <v>3876.078</v>
      </c>
      <c r="I1279" s="122">
        <v>4102.9340000000002</v>
      </c>
      <c r="J1279" s="123">
        <v>7979.0129999999999</v>
      </c>
      <c r="K1279">
        <v>2919</v>
      </c>
      <c r="L1279">
        <v>2914</v>
      </c>
      <c r="M1279">
        <v>51</v>
      </c>
      <c r="N1279">
        <v>5884</v>
      </c>
      <c r="O1279">
        <v>645</v>
      </c>
      <c r="P1279">
        <v>643</v>
      </c>
      <c r="Q1279">
        <v>14</v>
      </c>
      <c r="R1279">
        <v>1302</v>
      </c>
      <c r="S1279" s="105">
        <f>Table1[[#This Row],[Female Voters]]/Table1[[#This Row],[Female Population]]</f>
        <v>0.75308082035500834</v>
      </c>
      <c r="T1279" s="94">
        <f>Table1[[#This Row],[Male Voters]]/Table1[[#This Row],[Male Population]]</f>
        <v>0.71022346447688411</v>
      </c>
      <c r="U1279" s="94">
        <f>Table1[[#This Row],[Total Voters]]/Table1[[#This Row],[Total Population]]</f>
        <v>0.73743456740827473</v>
      </c>
      <c r="V1279" s="94">
        <f>Table1[[#This Row],[Female Ballots]]/Table1[[#This Row],[Female Population]]</f>
        <v>0.16640532001677985</v>
      </c>
      <c r="W1279" s="94">
        <f>Table1[[#This Row],[Male Ballots]]/Table1[[#This Row],[Male Population]]</f>
        <v>0.15671711999266866</v>
      </c>
      <c r="X1279" s="94">
        <f>Table1[[#This Row],[Total Ballots]]/Table1[[#This Row],[Total Population]]</f>
        <v>0.16317807728850675</v>
      </c>
      <c r="Y1279" s="94">
        <f>Table1[[#This Row],[Female Ballots]]/Table1[[#This Row],[Female Voters]]</f>
        <v>0.22096608427543679</v>
      </c>
      <c r="Z1279" s="95">
        <f>Table1[[#This Row],[Male Ballots]]/Table1[[#This Row],[Male Voters]]</f>
        <v>0.2206588881262869</v>
      </c>
      <c r="AA1279" s="94">
        <f>Table1[[#This Row],[Total Ballots]]/Table1[[#This Row],[Total Voters]]</f>
        <v>0.22127804214819852</v>
      </c>
    </row>
    <row r="1280" spans="1:27" s="7" customFormat="1" x14ac:dyDescent="0.35">
      <c r="A1280" s="102" t="s">
        <v>41</v>
      </c>
      <c r="B1280" s="103">
        <v>2024</v>
      </c>
      <c r="C1280" s="17" t="s">
        <v>83</v>
      </c>
      <c r="D1280" s="116"/>
      <c r="E1280" s="117"/>
      <c r="F1280" s="117"/>
      <c r="G1280" s="110" t="s">
        <v>65</v>
      </c>
      <c r="H1280" s="122">
        <v>3544.1770000000001</v>
      </c>
      <c r="I1280" s="122">
        <v>3781.9250000000002</v>
      </c>
      <c r="J1280" s="123">
        <v>7326.1020000000008</v>
      </c>
      <c r="K1280">
        <v>2982</v>
      </c>
      <c r="L1280">
        <v>2877</v>
      </c>
      <c r="M1280">
        <v>35</v>
      </c>
      <c r="N1280">
        <v>5894</v>
      </c>
      <c r="O1280">
        <v>953</v>
      </c>
      <c r="P1280">
        <v>847</v>
      </c>
      <c r="Q1280">
        <v>11</v>
      </c>
      <c r="R1280">
        <v>1811</v>
      </c>
      <c r="S1280" s="105">
        <f>Table1[[#This Row],[Female Voters]]/Table1[[#This Row],[Female Population]]</f>
        <v>0.84138010037309086</v>
      </c>
      <c r="T1280" s="94">
        <f>Table1[[#This Row],[Male Voters]]/Table1[[#This Row],[Male Population]]</f>
        <v>0.76072370552033686</v>
      </c>
      <c r="U1280" s="94">
        <f>Table1[[#This Row],[Total Voters]]/Table1[[#This Row],[Total Population]]</f>
        <v>0.80452060318024499</v>
      </c>
      <c r="V1280" s="94">
        <f>Table1[[#This Row],[Female Ballots]]/Table1[[#This Row],[Female Population]]</f>
        <v>0.26889176245994484</v>
      </c>
      <c r="W1280" s="94">
        <f>Table1[[#This Row],[Male Ballots]]/Table1[[#This Row],[Male Population]]</f>
        <v>0.22396002036000184</v>
      </c>
      <c r="X1280" s="94">
        <f>Table1[[#This Row],[Total Ballots]]/Table1[[#This Row],[Total Population]]</f>
        <v>0.24719830545629856</v>
      </c>
      <c r="Y1280" s="94">
        <f>Table1[[#This Row],[Female Ballots]]/Table1[[#This Row],[Female Voters]]</f>
        <v>0.31958417169684777</v>
      </c>
      <c r="Z1280" s="95">
        <f>Table1[[#This Row],[Male Ballots]]/Table1[[#This Row],[Male Voters]]</f>
        <v>0.2944038929440389</v>
      </c>
      <c r="AA1280" s="94">
        <f>Table1[[#This Row],[Total Ballots]]/Table1[[#This Row],[Total Voters]]</f>
        <v>0.30726162198846285</v>
      </c>
    </row>
    <row r="1281" spans="1:27" s="7" customFormat="1" x14ac:dyDescent="0.35">
      <c r="A1281" s="106" t="s">
        <v>41</v>
      </c>
      <c r="B1281" s="103">
        <v>2024</v>
      </c>
      <c r="C1281" s="17" t="s">
        <v>83</v>
      </c>
      <c r="D1281" s="116"/>
      <c r="E1281" s="117"/>
      <c r="F1281" s="117"/>
      <c r="G1281" s="110" t="s">
        <v>66</v>
      </c>
      <c r="H1281" s="122">
        <v>4855.7610000000004</v>
      </c>
      <c r="I1281" s="122">
        <v>4586.8050000000003</v>
      </c>
      <c r="J1281" s="123">
        <v>9442.5659999999989</v>
      </c>
      <c r="K1281">
        <v>4109</v>
      </c>
      <c r="L1281">
        <v>3823</v>
      </c>
      <c r="M1281">
        <v>67</v>
      </c>
      <c r="N1281">
        <v>7999</v>
      </c>
      <c r="O1281">
        <v>1855</v>
      </c>
      <c r="P1281">
        <v>1634</v>
      </c>
      <c r="Q1281">
        <v>29</v>
      </c>
      <c r="R1281">
        <v>3518</v>
      </c>
      <c r="S1281" s="105">
        <f>Table1[[#This Row],[Female Voters]]/Table1[[#This Row],[Female Population]]</f>
        <v>0.84621133536020399</v>
      </c>
      <c r="T1281" s="94">
        <f>Table1[[#This Row],[Male Voters]]/Table1[[#This Row],[Male Population]]</f>
        <v>0.83347776938413554</v>
      </c>
      <c r="U1281" s="94">
        <f>Table1[[#This Row],[Total Voters]]/Table1[[#This Row],[Total Population]]</f>
        <v>0.84712142864556106</v>
      </c>
      <c r="V1281" s="94">
        <f>Table1[[#This Row],[Female Ballots]]/Table1[[#This Row],[Female Population]]</f>
        <v>0.38202044952377184</v>
      </c>
      <c r="W1281" s="94">
        <f>Table1[[#This Row],[Male Ballots]]/Table1[[#This Row],[Male Population]]</f>
        <v>0.35623925586546623</v>
      </c>
      <c r="X1281" s="94">
        <f>Table1[[#This Row],[Total Ballots]]/Table1[[#This Row],[Total Population]]</f>
        <v>0.37256821927429479</v>
      </c>
      <c r="Y1281" s="94">
        <f>Table1[[#This Row],[Female Ballots]]/Table1[[#This Row],[Female Voters]]</f>
        <v>0.45144804088586032</v>
      </c>
      <c r="Z1281" s="95">
        <f>Table1[[#This Row],[Male Ballots]]/Table1[[#This Row],[Male Voters]]</f>
        <v>0.42741302641904266</v>
      </c>
      <c r="AA1281" s="94">
        <f>Table1[[#This Row],[Total Ballots]]/Table1[[#This Row],[Total Voters]]</f>
        <v>0.43980497562195275</v>
      </c>
    </row>
    <row r="1282" spans="1:27" s="7" customFormat="1" x14ac:dyDescent="0.35">
      <c r="A1282" s="102" t="s">
        <v>41</v>
      </c>
      <c r="B1282" s="103">
        <v>2024</v>
      </c>
      <c r="C1282" s="17" t="s">
        <v>83</v>
      </c>
      <c r="D1282" s="116"/>
      <c r="E1282" s="117"/>
      <c r="F1282" s="117"/>
      <c r="G1282" s="110" t="s">
        <v>67</v>
      </c>
      <c r="H1282" s="122">
        <v>9316.7332999999999</v>
      </c>
      <c r="I1282" s="122">
        <v>8921.9963000000007</v>
      </c>
      <c r="J1282" s="123">
        <v>18238.727999999999</v>
      </c>
      <c r="K1282">
        <v>8157</v>
      </c>
      <c r="L1282">
        <v>7736</v>
      </c>
      <c r="M1282">
        <v>82</v>
      </c>
      <c r="N1282">
        <v>15975</v>
      </c>
      <c r="O1282">
        <v>5218</v>
      </c>
      <c r="P1282">
        <v>4883</v>
      </c>
      <c r="Q1282">
        <v>45</v>
      </c>
      <c r="R1282">
        <v>10146</v>
      </c>
      <c r="S1282" s="105">
        <f>Table1[[#This Row],[Female Voters]]/Table1[[#This Row],[Female Population]]</f>
        <v>0.8755214663062213</v>
      </c>
      <c r="T1282" s="94">
        <f>Table1[[#This Row],[Male Voters]]/Table1[[#This Row],[Male Population]]</f>
        <v>0.86707052321911404</v>
      </c>
      <c r="U1282" s="94">
        <f>Table1[[#This Row],[Total Voters]]/Table1[[#This Row],[Total Population]]</f>
        <v>0.8758834497668917</v>
      </c>
      <c r="V1282" s="94">
        <f>Table1[[#This Row],[Female Ballots]]/Table1[[#This Row],[Female Population]]</f>
        <v>0.56006755071544234</v>
      </c>
      <c r="W1282" s="94">
        <f>Table1[[#This Row],[Male Ballots]]/Table1[[#This Row],[Male Population]]</f>
        <v>0.54729903889334719</v>
      </c>
      <c r="X1282" s="94">
        <f>Table1[[#This Row],[Total Ballots]]/Table1[[#This Row],[Total Population]]</f>
        <v>0.55628879382377983</v>
      </c>
      <c r="Y1282" s="94">
        <f>Table1[[#This Row],[Female Ballots]]/Table1[[#This Row],[Female Voters]]</f>
        <v>0.63969596665440731</v>
      </c>
      <c r="Z1282" s="95">
        <f>Table1[[#This Row],[Male Ballots]]/Table1[[#This Row],[Male Voters]]</f>
        <v>0.63120475698035161</v>
      </c>
      <c r="AA1282" s="94">
        <f>Table1[[#This Row],[Total Ballots]]/Table1[[#This Row],[Total Voters]]</f>
        <v>0.63511737089201881</v>
      </c>
    </row>
    <row r="1283" spans="1:27" s="7" customFormat="1" x14ac:dyDescent="0.35">
      <c r="A1283" s="102" t="s">
        <v>49</v>
      </c>
      <c r="B1283" s="103">
        <v>2024</v>
      </c>
      <c r="C1283" s="17" t="s">
        <v>83</v>
      </c>
      <c r="D1283" s="116"/>
      <c r="E1283" s="117"/>
      <c r="F1283" s="117"/>
      <c r="G1283" s="110" t="s">
        <v>79</v>
      </c>
      <c r="H1283" s="122">
        <v>16596.210800000001</v>
      </c>
      <c r="I1283" s="122">
        <v>17653.654599999998</v>
      </c>
      <c r="J1283" s="123">
        <v>34249.8655</v>
      </c>
      <c r="K1283">
        <v>12525</v>
      </c>
      <c r="L1283">
        <v>12049</v>
      </c>
      <c r="M1283">
        <v>710</v>
      </c>
      <c r="N1283">
        <v>25284</v>
      </c>
      <c r="O1283">
        <v>5626</v>
      </c>
      <c r="P1283">
        <v>5204</v>
      </c>
      <c r="Q1283">
        <v>292</v>
      </c>
      <c r="R1283">
        <v>11122</v>
      </c>
      <c r="S1283" s="105">
        <f>Table1[[#This Row],[Female Voters]]/Table1[[#This Row],[Female Population]]</f>
        <v>0.75469034172547378</v>
      </c>
      <c r="T1283" s="94">
        <f>Table1[[#This Row],[Male Voters]]/Table1[[#This Row],[Male Population]]</f>
        <v>0.6825215669507888</v>
      </c>
      <c r="U1283" s="94">
        <f>Table1[[#This Row],[Total Voters]]/Table1[[#This Row],[Total Population]]</f>
        <v>0.73822187710488962</v>
      </c>
      <c r="V1283" s="94">
        <f>Table1[[#This Row],[Female Ballots]]/Table1[[#This Row],[Female Population]]</f>
        <v>0.33899304291796534</v>
      </c>
      <c r="W1283" s="94">
        <f>Table1[[#This Row],[Male Ballots]]/Table1[[#This Row],[Male Population]]</f>
        <v>0.29478315498480412</v>
      </c>
      <c r="X1283" s="94">
        <f>Table1[[#This Row],[Total Ballots]]/Table1[[#This Row],[Total Population]]</f>
        <v>0.32473120222910073</v>
      </c>
      <c r="Y1283" s="94">
        <f>Table1[[#This Row],[Female Ballots]]/Table1[[#This Row],[Female Voters]]</f>
        <v>0.44918163672654693</v>
      </c>
      <c r="Z1283" s="95">
        <f>Table1[[#This Row],[Male Ballots]]/Table1[[#This Row],[Male Voters]]</f>
        <v>0.43190306249481286</v>
      </c>
      <c r="AA1283" s="94">
        <f>Table1[[#This Row],[Total Ballots]]/Table1[[#This Row],[Total Voters]]</f>
        <v>0.43988292991615252</v>
      </c>
    </row>
    <row r="1284" spans="1:27" s="7" customFormat="1" x14ac:dyDescent="0.35">
      <c r="A1284" s="102" t="s">
        <v>49</v>
      </c>
      <c r="B1284" s="103">
        <v>2024</v>
      </c>
      <c r="C1284" s="17" t="s">
        <v>83</v>
      </c>
      <c r="D1284" s="116"/>
      <c r="E1284" s="117"/>
      <c r="F1284" s="117"/>
      <c r="G1284" s="110" t="s">
        <v>62</v>
      </c>
      <c r="H1284" s="122">
        <v>1366.1661999999999</v>
      </c>
      <c r="I1284" s="122">
        <v>1644.7281</v>
      </c>
      <c r="J1284" s="123">
        <v>3010.8945000000003</v>
      </c>
      <c r="K1284">
        <v>881</v>
      </c>
      <c r="L1284">
        <v>960</v>
      </c>
      <c r="M1284">
        <v>71</v>
      </c>
      <c r="N1284">
        <v>1912</v>
      </c>
      <c r="O1284">
        <v>143</v>
      </c>
      <c r="P1284">
        <v>141</v>
      </c>
      <c r="Q1284">
        <v>15</v>
      </c>
      <c r="R1284">
        <v>299</v>
      </c>
      <c r="S1284" s="105">
        <f>Table1[[#This Row],[Female Voters]]/Table1[[#This Row],[Female Population]]</f>
        <v>0.64487029469767299</v>
      </c>
      <c r="T1284" s="94">
        <f>Table1[[#This Row],[Male Voters]]/Table1[[#This Row],[Male Population]]</f>
        <v>0.58368310239242582</v>
      </c>
      <c r="U1284" s="94">
        <f>Table1[[#This Row],[Total Voters]]/Table1[[#This Row],[Total Population]]</f>
        <v>0.63502723194054123</v>
      </c>
      <c r="V1284" s="94">
        <f>Table1[[#This Row],[Female Ballots]]/Table1[[#This Row],[Female Population]]</f>
        <v>0.10467247689190379</v>
      </c>
      <c r="W1284" s="94">
        <f>Table1[[#This Row],[Male Ballots]]/Table1[[#This Row],[Male Population]]</f>
        <v>8.5728455663887537E-2</v>
      </c>
      <c r="X1284" s="94">
        <f>Table1[[#This Row],[Total Ballots]]/Table1[[#This Row],[Total Population]]</f>
        <v>9.9306036794049063E-2</v>
      </c>
      <c r="Y1284" s="94">
        <f>Table1[[#This Row],[Female Ballots]]/Table1[[#This Row],[Female Voters]]</f>
        <v>0.1623155505107832</v>
      </c>
      <c r="Z1284" s="95">
        <f>Table1[[#This Row],[Male Ballots]]/Table1[[#This Row],[Male Voters]]</f>
        <v>0.14687500000000001</v>
      </c>
      <c r="AA1284" s="94">
        <f>Table1[[#This Row],[Total Ballots]]/Table1[[#This Row],[Total Voters]]</f>
        <v>0.15638075313807531</v>
      </c>
    </row>
    <row r="1285" spans="1:27" s="7" customFormat="1" x14ac:dyDescent="0.35">
      <c r="A1285" s="102" t="s">
        <v>49</v>
      </c>
      <c r="B1285" s="103">
        <v>2024</v>
      </c>
      <c r="C1285" s="17" t="s">
        <v>83</v>
      </c>
      <c r="D1285" s="116"/>
      <c r="E1285" s="117"/>
      <c r="F1285" s="117"/>
      <c r="G1285" s="110" t="s">
        <v>63</v>
      </c>
      <c r="H1285" s="122">
        <v>1970.4389999999999</v>
      </c>
      <c r="I1285" s="122">
        <v>2336.1570000000002</v>
      </c>
      <c r="J1285" s="123">
        <v>4306.5949999999993</v>
      </c>
      <c r="K1285">
        <v>1377</v>
      </c>
      <c r="L1285">
        <v>1273</v>
      </c>
      <c r="M1285">
        <v>90</v>
      </c>
      <c r="N1285">
        <v>2740</v>
      </c>
      <c r="O1285">
        <v>286</v>
      </c>
      <c r="P1285">
        <v>247</v>
      </c>
      <c r="Q1285">
        <v>23</v>
      </c>
      <c r="R1285">
        <v>556</v>
      </c>
      <c r="S1285" s="105">
        <f>Table1[[#This Row],[Female Voters]]/Table1[[#This Row],[Female Population]]</f>
        <v>0.6988290426651117</v>
      </c>
      <c r="T1285" s="94">
        <f>Table1[[#This Row],[Male Voters]]/Table1[[#This Row],[Male Population]]</f>
        <v>0.54491200719814636</v>
      </c>
      <c r="U1285" s="94">
        <f>Table1[[#This Row],[Total Voters]]/Table1[[#This Row],[Total Population]]</f>
        <v>0.63623349769365367</v>
      </c>
      <c r="V1285" s="94">
        <f>Table1[[#This Row],[Female Ballots]]/Table1[[#This Row],[Female Population]]</f>
        <v>0.14514532040829481</v>
      </c>
      <c r="W1285" s="94">
        <f>Table1[[#This Row],[Male Ballots]]/Table1[[#This Row],[Male Population]]</f>
        <v>0.10572919542650601</v>
      </c>
      <c r="X1285" s="94">
        <f>Table1[[#This Row],[Total Ballots]]/Table1[[#This Row],[Total Population]]</f>
        <v>0.12910431559039104</v>
      </c>
      <c r="Y1285" s="94">
        <f>Table1[[#This Row],[Female Ballots]]/Table1[[#This Row],[Female Voters]]</f>
        <v>0.20769789397240376</v>
      </c>
      <c r="Z1285" s="95">
        <f>Table1[[#This Row],[Male Ballots]]/Table1[[#This Row],[Male Voters]]</f>
        <v>0.19402985074626866</v>
      </c>
      <c r="AA1285" s="94">
        <f>Table1[[#This Row],[Total Ballots]]/Table1[[#This Row],[Total Voters]]</f>
        <v>0.20291970802919709</v>
      </c>
    </row>
    <row r="1286" spans="1:27" s="7" customFormat="1" x14ac:dyDescent="0.35">
      <c r="A1286" s="102" t="s">
        <v>49</v>
      </c>
      <c r="B1286" s="103">
        <v>2024</v>
      </c>
      <c r="C1286" s="17" t="s">
        <v>83</v>
      </c>
      <c r="D1286" s="116"/>
      <c r="E1286" s="117"/>
      <c r="F1286" s="117"/>
      <c r="G1286" s="110" t="s">
        <v>64</v>
      </c>
      <c r="H1286" s="122">
        <v>2465.9</v>
      </c>
      <c r="I1286" s="122">
        <v>2788.62</v>
      </c>
      <c r="J1286" s="123">
        <v>5254.52</v>
      </c>
      <c r="K1286">
        <v>1743</v>
      </c>
      <c r="L1286">
        <v>1629</v>
      </c>
      <c r="M1286">
        <v>128</v>
      </c>
      <c r="N1286">
        <v>3500</v>
      </c>
      <c r="O1286">
        <v>488</v>
      </c>
      <c r="P1286">
        <v>446</v>
      </c>
      <c r="Q1286">
        <v>43</v>
      </c>
      <c r="R1286">
        <v>977</v>
      </c>
      <c r="S1286" s="105">
        <f>Table1[[#This Row],[Female Voters]]/Table1[[#This Row],[Female Population]]</f>
        <v>0.70684131554402041</v>
      </c>
      <c r="T1286" s="94">
        <f>Table1[[#This Row],[Male Voters]]/Table1[[#This Row],[Male Population]]</f>
        <v>0.58415990705079934</v>
      </c>
      <c r="U1286" s="94">
        <f>Table1[[#This Row],[Total Voters]]/Table1[[#This Row],[Total Population]]</f>
        <v>0.66609319214695151</v>
      </c>
      <c r="V1286" s="94">
        <f>Table1[[#This Row],[Female Ballots]]/Table1[[#This Row],[Female Population]]</f>
        <v>0.19789934709436716</v>
      </c>
      <c r="W1286" s="94">
        <f>Table1[[#This Row],[Male Ballots]]/Table1[[#This Row],[Male Population]]</f>
        <v>0.1599357388242213</v>
      </c>
      <c r="X1286" s="94">
        <f>Table1[[#This Row],[Total Ballots]]/Table1[[#This Row],[Total Population]]</f>
        <v>0.18593515677930619</v>
      </c>
      <c r="Y1286" s="94">
        <f>Table1[[#This Row],[Female Ballots]]/Table1[[#This Row],[Female Voters]]</f>
        <v>0.27997705106138843</v>
      </c>
      <c r="Z1286" s="95">
        <f>Table1[[#This Row],[Male Ballots]]/Table1[[#This Row],[Male Voters]]</f>
        <v>0.27378759975445061</v>
      </c>
      <c r="AA1286" s="94">
        <f>Table1[[#This Row],[Total Ballots]]/Table1[[#This Row],[Total Voters]]</f>
        <v>0.27914285714285714</v>
      </c>
    </row>
    <row r="1287" spans="1:27" s="7" customFormat="1" x14ac:dyDescent="0.35">
      <c r="A1287" s="102" t="s">
        <v>49</v>
      </c>
      <c r="B1287" s="103">
        <v>2024</v>
      </c>
      <c r="C1287" s="17" t="s">
        <v>83</v>
      </c>
      <c r="D1287" s="116"/>
      <c r="E1287" s="117"/>
      <c r="F1287" s="117"/>
      <c r="G1287" s="110" t="s">
        <v>65</v>
      </c>
      <c r="H1287" s="122">
        <v>2291.2669999999998</v>
      </c>
      <c r="I1287" s="122">
        <v>2495.7569999999996</v>
      </c>
      <c r="J1287" s="123">
        <v>4787.0239999999994</v>
      </c>
      <c r="K1287">
        <v>1684</v>
      </c>
      <c r="L1287">
        <v>1618</v>
      </c>
      <c r="M1287">
        <v>102</v>
      </c>
      <c r="N1287">
        <v>3404</v>
      </c>
      <c r="O1287">
        <v>638</v>
      </c>
      <c r="P1287">
        <v>546</v>
      </c>
      <c r="Q1287">
        <v>39</v>
      </c>
      <c r="R1287">
        <v>1223</v>
      </c>
      <c r="S1287" s="105">
        <f>Table1[[#This Row],[Female Voters]]/Table1[[#This Row],[Female Population]]</f>
        <v>0.73496454145239298</v>
      </c>
      <c r="T1287" s="94">
        <f>Table1[[#This Row],[Male Voters]]/Table1[[#This Row],[Male Population]]</f>
        <v>0.64830029526111732</v>
      </c>
      <c r="U1287" s="94">
        <f>Table1[[#This Row],[Total Voters]]/Table1[[#This Row],[Total Population]]</f>
        <v>0.71108897720170205</v>
      </c>
      <c r="V1287" s="94">
        <f>Table1[[#This Row],[Female Ballots]]/Table1[[#This Row],[Female Population]]</f>
        <v>0.27844856142911328</v>
      </c>
      <c r="W1287" s="94">
        <f>Table1[[#This Row],[Male Ballots]]/Table1[[#This Row],[Male Population]]</f>
        <v>0.21877129864806552</v>
      </c>
      <c r="X1287" s="94">
        <f>Table1[[#This Row],[Total Ballots]]/Table1[[#This Row],[Total Population]]</f>
        <v>0.25548232053985948</v>
      </c>
      <c r="Y1287" s="94">
        <f>Table1[[#This Row],[Female Ballots]]/Table1[[#This Row],[Female Voters]]</f>
        <v>0.37885985748218526</v>
      </c>
      <c r="Z1287" s="95">
        <f>Table1[[#This Row],[Male Ballots]]/Table1[[#This Row],[Male Voters]]</f>
        <v>0.33745364647713227</v>
      </c>
      <c r="AA1287" s="94">
        <f>Table1[[#This Row],[Total Ballots]]/Table1[[#This Row],[Total Voters]]</f>
        <v>0.35928319623971799</v>
      </c>
    </row>
    <row r="1288" spans="1:27" s="7" customFormat="1" x14ac:dyDescent="0.35">
      <c r="A1288" s="102" t="s">
        <v>49</v>
      </c>
      <c r="B1288" s="103">
        <v>2024</v>
      </c>
      <c r="C1288" s="17" t="s">
        <v>83</v>
      </c>
      <c r="D1288" s="116"/>
      <c r="E1288" s="117"/>
      <c r="F1288" s="117"/>
      <c r="G1288" s="110" t="s">
        <v>66</v>
      </c>
      <c r="H1288" s="122">
        <v>2723.8940000000002</v>
      </c>
      <c r="I1288" s="122">
        <v>2730.7269999999999</v>
      </c>
      <c r="J1288" s="123">
        <v>5454.6219999999994</v>
      </c>
      <c r="K1288">
        <v>2287</v>
      </c>
      <c r="L1288">
        <v>2046</v>
      </c>
      <c r="M1288">
        <v>136</v>
      </c>
      <c r="N1288">
        <v>4469</v>
      </c>
      <c r="O1288">
        <v>1131</v>
      </c>
      <c r="P1288">
        <v>989</v>
      </c>
      <c r="Q1288">
        <v>75</v>
      </c>
      <c r="R1288">
        <v>2195</v>
      </c>
      <c r="S1288" s="105">
        <f>Table1[[#This Row],[Female Voters]]/Table1[[#This Row],[Female Population]]</f>
        <v>0.83960682757845928</v>
      </c>
      <c r="T1288" s="94">
        <f>Table1[[#This Row],[Male Voters]]/Table1[[#This Row],[Male Population]]</f>
        <v>0.74925102362850626</v>
      </c>
      <c r="U1288" s="94">
        <f>Table1[[#This Row],[Total Voters]]/Table1[[#This Row],[Total Population]]</f>
        <v>0.81930516908412732</v>
      </c>
      <c r="V1288" s="94">
        <f>Table1[[#This Row],[Female Ballots]]/Table1[[#This Row],[Female Population]]</f>
        <v>0.41521439527382487</v>
      </c>
      <c r="W1288" s="94">
        <f>Table1[[#This Row],[Male Ballots]]/Table1[[#This Row],[Male Population]]</f>
        <v>0.36217461503841286</v>
      </c>
      <c r="X1288" s="94">
        <f>Table1[[#This Row],[Total Ballots]]/Table1[[#This Row],[Total Population]]</f>
        <v>0.40241101949869307</v>
      </c>
      <c r="Y1288" s="94">
        <f>Table1[[#This Row],[Female Ballots]]/Table1[[#This Row],[Female Voters]]</f>
        <v>0.49453432444250112</v>
      </c>
      <c r="Z1288" s="95">
        <f>Table1[[#This Row],[Male Ballots]]/Table1[[#This Row],[Male Voters]]</f>
        <v>0.48338220918866082</v>
      </c>
      <c r="AA1288" s="94">
        <f>Table1[[#This Row],[Total Ballots]]/Table1[[#This Row],[Total Voters]]</f>
        <v>0.49116133363168496</v>
      </c>
    </row>
    <row r="1289" spans="1:27" s="7" customFormat="1" x14ac:dyDescent="0.35">
      <c r="A1289" s="102" t="s">
        <v>49</v>
      </c>
      <c r="B1289" s="103">
        <v>2024</v>
      </c>
      <c r="C1289" s="17" t="s">
        <v>83</v>
      </c>
      <c r="D1289" s="116"/>
      <c r="E1289" s="117"/>
      <c r="F1289" s="117"/>
      <c r="G1289" s="110" t="s">
        <v>67</v>
      </c>
      <c r="H1289" s="122">
        <v>5778.5446000000002</v>
      </c>
      <c r="I1289" s="122">
        <v>5657.6655000000001</v>
      </c>
      <c r="J1289" s="123">
        <v>11436.21</v>
      </c>
      <c r="K1289">
        <v>4553</v>
      </c>
      <c r="L1289">
        <v>4523</v>
      </c>
      <c r="M1289">
        <v>183</v>
      </c>
      <c r="N1289">
        <v>9259</v>
      </c>
      <c r="O1289">
        <v>2940</v>
      </c>
      <c r="P1289">
        <v>2835</v>
      </c>
      <c r="Q1289">
        <v>97</v>
      </c>
      <c r="R1289">
        <v>5872</v>
      </c>
      <c r="S1289" s="105">
        <f>Table1[[#This Row],[Female Voters]]/Table1[[#This Row],[Female Population]]</f>
        <v>0.78791465934173111</v>
      </c>
      <c r="T1289" s="94">
        <f>Table1[[#This Row],[Male Voters]]/Table1[[#This Row],[Male Population]]</f>
        <v>0.79944634407955006</v>
      </c>
      <c r="U1289" s="94">
        <f>Table1[[#This Row],[Total Voters]]/Table1[[#This Row],[Total Population]]</f>
        <v>0.80962136931728257</v>
      </c>
      <c r="V1289" s="94">
        <f>Table1[[#This Row],[Female Ballots]]/Table1[[#This Row],[Female Population]]</f>
        <v>0.50877862913786287</v>
      </c>
      <c r="W1289" s="94">
        <f>Table1[[#This Row],[Male Ballots]]/Table1[[#This Row],[Male Population]]</f>
        <v>0.50109006974696546</v>
      </c>
      <c r="X1289" s="94">
        <f>Table1[[#This Row],[Total Ballots]]/Table1[[#This Row],[Total Population]]</f>
        <v>0.51345681829906942</v>
      </c>
      <c r="Y1289" s="94">
        <f>Table1[[#This Row],[Female Ballots]]/Table1[[#This Row],[Female Voters]]</f>
        <v>0.64572809136832854</v>
      </c>
      <c r="Z1289" s="95">
        <f>Table1[[#This Row],[Male Ballots]]/Table1[[#This Row],[Male Voters]]</f>
        <v>0.62679637408799471</v>
      </c>
      <c r="AA1289" s="94">
        <f>Table1[[#This Row],[Total Ballots]]/Table1[[#This Row],[Total Voters]]</f>
        <v>0.63419375742520789</v>
      </c>
    </row>
    <row r="1290" spans="1:27" s="7" customFormat="1" x14ac:dyDescent="0.35">
      <c r="A1290" s="102" t="s">
        <v>34</v>
      </c>
      <c r="B1290" s="103">
        <v>2024</v>
      </c>
      <c r="C1290" s="17" t="s">
        <v>83</v>
      </c>
      <c r="D1290" s="116"/>
      <c r="E1290" s="117"/>
      <c r="F1290" s="117"/>
      <c r="G1290" s="110" t="s">
        <v>79</v>
      </c>
      <c r="H1290" s="122">
        <v>10315.26843</v>
      </c>
      <c r="I1290" s="122">
        <v>10055.122500000001</v>
      </c>
      <c r="J1290" s="123">
        <v>20370.392200000002</v>
      </c>
      <c r="K1290">
        <v>8372</v>
      </c>
      <c r="L1290">
        <v>7796</v>
      </c>
      <c r="M1290">
        <v>460</v>
      </c>
      <c r="N1290">
        <v>16628</v>
      </c>
      <c r="O1290">
        <v>4179</v>
      </c>
      <c r="P1290">
        <v>3736</v>
      </c>
      <c r="Q1290">
        <v>215</v>
      </c>
      <c r="R1290">
        <v>8130</v>
      </c>
      <c r="S1290" s="105">
        <f>Table1[[#This Row],[Female Voters]]/Table1[[#This Row],[Female Population]]</f>
        <v>0.81161242257657851</v>
      </c>
      <c r="T1290" s="94">
        <f>Table1[[#This Row],[Male Voters]]/Table1[[#This Row],[Male Population]]</f>
        <v>0.77532620810934916</v>
      </c>
      <c r="U1290" s="94">
        <f>Table1[[#This Row],[Total Voters]]/Table1[[#This Row],[Total Population]]</f>
        <v>0.81628276160534596</v>
      </c>
      <c r="V1290" s="94">
        <f>Table1[[#This Row],[Female Ballots]]/Table1[[#This Row],[Female Population]]</f>
        <v>0.40512760558379379</v>
      </c>
      <c r="W1290" s="94">
        <f>Table1[[#This Row],[Male Ballots]]/Table1[[#This Row],[Male Population]]</f>
        <v>0.37155191296774348</v>
      </c>
      <c r="X1290" s="94">
        <f>Table1[[#This Row],[Total Ballots]]/Table1[[#This Row],[Total Population]]</f>
        <v>0.39910866320973432</v>
      </c>
      <c r="Y1290" s="94">
        <f>Table1[[#This Row],[Female Ballots]]/Table1[[#This Row],[Female Voters]]</f>
        <v>0.49916387959866221</v>
      </c>
      <c r="Z1290" s="95">
        <f>Table1[[#This Row],[Male Ballots]]/Table1[[#This Row],[Male Voters]]</f>
        <v>0.47922011287839916</v>
      </c>
      <c r="AA1290" s="94">
        <f>Table1[[#This Row],[Total Ballots]]/Table1[[#This Row],[Total Voters]]</f>
        <v>0.48893432764012507</v>
      </c>
    </row>
    <row r="1291" spans="1:27" s="7" customFormat="1" x14ac:dyDescent="0.35">
      <c r="A1291" s="102" t="s">
        <v>34</v>
      </c>
      <c r="B1291" s="103">
        <v>2024</v>
      </c>
      <c r="C1291" s="17" t="s">
        <v>83</v>
      </c>
      <c r="D1291" s="116"/>
      <c r="E1291" s="117"/>
      <c r="F1291" s="117"/>
      <c r="G1291" s="110" t="s">
        <v>62</v>
      </c>
      <c r="H1291" s="122">
        <v>644.83762999999999</v>
      </c>
      <c r="I1291" s="122">
        <v>777.8728000000001</v>
      </c>
      <c r="J1291" s="123">
        <v>1422.7103999999999</v>
      </c>
      <c r="K1291">
        <v>430</v>
      </c>
      <c r="L1291">
        <v>512</v>
      </c>
      <c r="M1291">
        <v>26</v>
      </c>
      <c r="N1291">
        <v>968</v>
      </c>
      <c r="O1291">
        <v>62</v>
      </c>
      <c r="P1291">
        <v>95</v>
      </c>
      <c r="Q1291">
        <v>8</v>
      </c>
      <c r="R1291">
        <v>165</v>
      </c>
      <c r="S1291" s="105">
        <f>Table1[[#This Row],[Female Voters]]/Table1[[#This Row],[Female Population]]</f>
        <v>0.66683453321419839</v>
      </c>
      <c r="T1291" s="94">
        <f>Table1[[#This Row],[Male Voters]]/Table1[[#This Row],[Male Population]]</f>
        <v>0.6582053004038706</v>
      </c>
      <c r="U1291" s="94">
        <f>Table1[[#This Row],[Total Voters]]/Table1[[#This Row],[Total Population]]</f>
        <v>0.68039145563285408</v>
      </c>
      <c r="V1291" s="94">
        <f>Table1[[#This Row],[Female Ballots]]/Table1[[#This Row],[Female Population]]</f>
        <v>9.6148235021582096E-2</v>
      </c>
      <c r="W1291" s="94">
        <f>Table1[[#This Row],[Male Ballots]]/Table1[[#This Row],[Male Population]]</f>
        <v>0.12212793659837443</v>
      </c>
      <c r="X1291" s="94">
        <f>Table1[[#This Row],[Total Ballots]]/Table1[[#This Row],[Total Population]]</f>
        <v>0.11597581630105466</v>
      </c>
      <c r="Y1291" s="94">
        <f>Table1[[#This Row],[Female Ballots]]/Table1[[#This Row],[Female Voters]]</f>
        <v>0.14418604651162792</v>
      </c>
      <c r="Z1291" s="95">
        <f>Table1[[#This Row],[Male Ballots]]/Table1[[#This Row],[Male Voters]]</f>
        <v>0.185546875</v>
      </c>
      <c r="AA1291" s="94">
        <f>Table1[[#This Row],[Total Ballots]]/Table1[[#This Row],[Total Voters]]</f>
        <v>0.17045454545454544</v>
      </c>
    </row>
    <row r="1292" spans="1:27" s="7" customFormat="1" x14ac:dyDescent="0.35">
      <c r="A1292" s="102" t="s">
        <v>34</v>
      </c>
      <c r="B1292" s="103">
        <v>2024</v>
      </c>
      <c r="C1292" s="17" t="s">
        <v>83</v>
      </c>
      <c r="D1292" s="116"/>
      <c r="E1292" s="117"/>
      <c r="F1292" s="117"/>
      <c r="G1292" s="110" t="s">
        <v>63</v>
      </c>
      <c r="H1292" s="122">
        <v>904.97829999999999</v>
      </c>
      <c r="I1292" s="122">
        <v>950.86619999999994</v>
      </c>
      <c r="J1292" s="123">
        <v>1855.845</v>
      </c>
      <c r="K1292">
        <v>723</v>
      </c>
      <c r="L1292">
        <v>658</v>
      </c>
      <c r="M1292">
        <v>51</v>
      </c>
      <c r="N1292">
        <v>1432</v>
      </c>
      <c r="O1292">
        <v>178</v>
      </c>
      <c r="P1292">
        <v>156</v>
      </c>
      <c r="Q1292">
        <v>16</v>
      </c>
      <c r="R1292">
        <v>350</v>
      </c>
      <c r="S1292" s="105">
        <f>Table1[[#This Row],[Female Voters]]/Table1[[#This Row],[Female Population]]</f>
        <v>0.79891418390916114</v>
      </c>
      <c r="T1292" s="94">
        <f>Table1[[#This Row],[Male Voters]]/Table1[[#This Row],[Male Population]]</f>
        <v>0.6920006200662091</v>
      </c>
      <c r="U1292" s="94">
        <f>Table1[[#This Row],[Total Voters]]/Table1[[#This Row],[Total Population]]</f>
        <v>0.77161616406542566</v>
      </c>
      <c r="V1292" s="94">
        <f>Table1[[#This Row],[Female Ballots]]/Table1[[#This Row],[Female Population]]</f>
        <v>0.19668979908137024</v>
      </c>
      <c r="W1292" s="94">
        <f>Table1[[#This Row],[Male Ballots]]/Table1[[#This Row],[Male Population]]</f>
        <v>0.16406093728013468</v>
      </c>
      <c r="X1292" s="94">
        <f>Table1[[#This Row],[Total Ballots]]/Table1[[#This Row],[Total Population]]</f>
        <v>0.18859333618917529</v>
      </c>
      <c r="Y1292" s="94">
        <f>Table1[[#This Row],[Female Ballots]]/Table1[[#This Row],[Female Voters]]</f>
        <v>0.24619640387275243</v>
      </c>
      <c r="Z1292" s="95">
        <f>Table1[[#This Row],[Male Ballots]]/Table1[[#This Row],[Male Voters]]</f>
        <v>0.23708206686930092</v>
      </c>
      <c r="AA1292" s="94">
        <f>Table1[[#This Row],[Total Ballots]]/Table1[[#This Row],[Total Voters]]</f>
        <v>0.24441340782122906</v>
      </c>
    </row>
    <row r="1293" spans="1:27" s="7" customFormat="1" x14ac:dyDescent="0.35">
      <c r="A1293" s="102" t="s">
        <v>34</v>
      </c>
      <c r="B1293" s="103">
        <v>2024</v>
      </c>
      <c r="C1293" s="17" t="s">
        <v>83</v>
      </c>
      <c r="D1293" s="116"/>
      <c r="E1293" s="117"/>
      <c r="F1293" s="117"/>
      <c r="G1293" s="110" t="s">
        <v>64</v>
      </c>
      <c r="H1293" s="122">
        <v>1208.1179999999999</v>
      </c>
      <c r="I1293" s="122">
        <v>1238.8258000000001</v>
      </c>
      <c r="J1293" s="123">
        <v>2446.944</v>
      </c>
      <c r="K1293">
        <v>910</v>
      </c>
      <c r="L1293">
        <v>867</v>
      </c>
      <c r="M1293">
        <v>49</v>
      </c>
      <c r="N1293">
        <v>1826</v>
      </c>
      <c r="O1293">
        <v>256</v>
      </c>
      <c r="P1293">
        <v>237</v>
      </c>
      <c r="Q1293">
        <v>13</v>
      </c>
      <c r="R1293">
        <v>506</v>
      </c>
      <c r="S1293" s="105">
        <f>Table1[[#This Row],[Female Voters]]/Table1[[#This Row],[Female Population]]</f>
        <v>0.75323768042525652</v>
      </c>
      <c r="T1293" s="94">
        <f>Table1[[#This Row],[Male Voters]]/Table1[[#This Row],[Male Population]]</f>
        <v>0.69985626712004223</v>
      </c>
      <c r="U1293" s="94">
        <f>Table1[[#This Row],[Total Voters]]/Table1[[#This Row],[Total Population]]</f>
        <v>0.7462369388102057</v>
      </c>
      <c r="V1293" s="94">
        <f>Table1[[#This Row],[Female Ballots]]/Table1[[#This Row],[Female Population]]</f>
        <v>0.21189983097677545</v>
      </c>
      <c r="W1293" s="94">
        <f>Table1[[#This Row],[Male Ballots]]/Table1[[#This Row],[Male Population]]</f>
        <v>0.1913101906660323</v>
      </c>
      <c r="X1293" s="94">
        <f>Table1[[#This Row],[Total Ballots]]/Table1[[#This Row],[Total Population]]</f>
        <v>0.20678854930885218</v>
      </c>
      <c r="Y1293" s="94">
        <f>Table1[[#This Row],[Female Ballots]]/Table1[[#This Row],[Female Voters]]</f>
        <v>0.28131868131868132</v>
      </c>
      <c r="Z1293" s="95">
        <f>Table1[[#This Row],[Male Ballots]]/Table1[[#This Row],[Male Voters]]</f>
        <v>0.27335640138408307</v>
      </c>
      <c r="AA1293" s="94">
        <f>Table1[[#This Row],[Total Ballots]]/Table1[[#This Row],[Total Voters]]</f>
        <v>0.27710843373493976</v>
      </c>
    </row>
    <row r="1294" spans="1:27" s="7" customFormat="1" x14ac:dyDescent="0.35">
      <c r="A1294" s="102" t="s">
        <v>34</v>
      </c>
      <c r="B1294" s="103">
        <v>2024</v>
      </c>
      <c r="C1294" s="17" t="s">
        <v>83</v>
      </c>
      <c r="D1294" s="116"/>
      <c r="E1294" s="117"/>
      <c r="F1294" s="117"/>
      <c r="G1294" s="110" t="s">
        <v>65</v>
      </c>
      <c r="H1294" s="122">
        <v>1257.9952000000001</v>
      </c>
      <c r="I1294" s="122">
        <v>1267.6197999999999</v>
      </c>
      <c r="J1294" s="123">
        <v>2525.6149999999998</v>
      </c>
      <c r="K1294">
        <v>996</v>
      </c>
      <c r="L1294">
        <v>909</v>
      </c>
      <c r="M1294">
        <v>58</v>
      </c>
      <c r="N1294">
        <v>1963</v>
      </c>
      <c r="O1294">
        <v>378</v>
      </c>
      <c r="P1294">
        <v>316</v>
      </c>
      <c r="Q1294">
        <v>21</v>
      </c>
      <c r="R1294">
        <v>715</v>
      </c>
      <c r="S1294" s="105">
        <f>Table1[[#This Row],[Female Voters]]/Table1[[#This Row],[Female Population]]</f>
        <v>0.79173593031197576</v>
      </c>
      <c r="T1294" s="94">
        <f>Table1[[#This Row],[Male Voters]]/Table1[[#This Row],[Male Population]]</f>
        <v>0.71709198609867097</v>
      </c>
      <c r="U1294" s="94">
        <f>Table1[[#This Row],[Total Voters]]/Table1[[#This Row],[Total Population]]</f>
        <v>0.77723643548205101</v>
      </c>
      <c r="V1294" s="94">
        <f>Table1[[#This Row],[Female Ballots]]/Table1[[#This Row],[Female Population]]</f>
        <v>0.30047809403406306</v>
      </c>
      <c r="W1294" s="94">
        <f>Table1[[#This Row],[Male Ballots]]/Table1[[#This Row],[Male Population]]</f>
        <v>0.24928610297819584</v>
      </c>
      <c r="X1294" s="94">
        <f>Table1[[#This Row],[Total Ballots]]/Table1[[#This Row],[Total Population]]</f>
        <v>0.28309936391730334</v>
      </c>
      <c r="Y1294" s="94">
        <f>Table1[[#This Row],[Female Ballots]]/Table1[[#This Row],[Female Voters]]</f>
        <v>0.37951807228915663</v>
      </c>
      <c r="Z1294" s="95">
        <f>Table1[[#This Row],[Male Ballots]]/Table1[[#This Row],[Male Voters]]</f>
        <v>0.34763476347634764</v>
      </c>
      <c r="AA1294" s="94">
        <f>Table1[[#This Row],[Total Ballots]]/Table1[[#This Row],[Total Voters]]</f>
        <v>0.36423841059602646</v>
      </c>
    </row>
    <row r="1295" spans="1:27" s="7" customFormat="1" x14ac:dyDescent="0.35">
      <c r="A1295" s="102" t="s">
        <v>34</v>
      </c>
      <c r="B1295" s="103">
        <v>2024</v>
      </c>
      <c r="C1295" s="17" t="s">
        <v>83</v>
      </c>
      <c r="D1295" s="116"/>
      <c r="E1295" s="117"/>
      <c r="F1295" s="117"/>
      <c r="G1295" s="110" t="s">
        <v>66</v>
      </c>
      <c r="H1295" s="122">
        <v>1856.5378000000001</v>
      </c>
      <c r="I1295" s="122">
        <v>1729.8559</v>
      </c>
      <c r="J1295" s="123">
        <v>3586.3940000000002</v>
      </c>
      <c r="K1295">
        <v>1517</v>
      </c>
      <c r="L1295">
        <v>1387</v>
      </c>
      <c r="M1295">
        <v>104</v>
      </c>
      <c r="N1295">
        <v>3008</v>
      </c>
      <c r="O1295">
        <v>741</v>
      </c>
      <c r="P1295">
        <v>659</v>
      </c>
      <c r="Q1295">
        <v>53</v>
      </c>
      <c r="R1295">
        <v>1453</v>
      </c>
      <c r="S1295" s="105">
        <f>Table1[[#This Row],[Female Voters]]/Table1[[#This Row],[Female Population]]</f>
        <v>0.81711236905599227</v>
      </c>
      <c r="T1295" s="94">
        <f>Table1[[#This Row],[Male Voters]]/Table1[[#This Row],[Male Population]]</f>
        <v>0.80180088988915199</v>
      </c>
      <c r="U1295" s="94">
        <f>Table1[[#This Row],[Total Voters]]/Table1[[#This Row],[Total Population]]</f>
        <v>0.83872547188066893</v>
      </c>
      <c r="V1295" s="94">
        <f>Table1[[#This Row],[Female Ballots]]/Table1[[#This Row],[Female Population]]</f>
        <v>0.39913003656591317</v>
      </c>
      <c r="W1295" s="94">
        <f>Table1[[#This Row],[Male Ballots]]/Table1[[#This Row],[Male Population]]</f>
        <v>0.38095658719318759</v>
      </c>
      <c r="X1295" s="94">
        <f>Table1[[#This Row],[Total Ballots]]/Table1[[#This Row],[Total Population]]</f>
        <v>0.40514232401682576</v>
      </c>
      <c r="Y1295" s="94">
        <f>Table1[[#This Row],[Female Ballots]]/Table1[[#This Row],[Female Voters]]</f>
        <v>0.48846407382992751</v>
      </c>
      <c r="Z1295" s="95">
        <f>Table1[[#This Row],[Male Ballots]]/Table1[[#This Row],[Male Voters]]</f>
        <v>0.47512617159336695</v>
      </c>
      <c r="AA1295" s="94">
        <f>Table1[[#This Row],[Total Ballots]]/Table1[[#This Row],[Total Voters]]</f>
        <v>0.48304521276595747</v>
      </c>
    </row>
    <row r="1296" spans="1:27" s="7" customFormat="1" x14ac:dyDescent="0.35">
      <c r="A1296" s="102" t="s">
        <v>34</v>
      </c>
      <c r="B1296" s="103">
        <v>2024</v>
      </c>
      <c r="C1296" s="17" t="s">
        <v>83</v>
      </c>
      <c r="D1296" s="116"/>
      <c r="E1296" s="117"/>
      <c r="F1296" s="117"/>
      <c r="G1296" s="110" t="s">
        <v>67</v>
      </c>
      <c r="H1296" s="122">
        <v>4442.8014999999996</v>
      </c>
      <c r="I1296" s="122">
        <v>4090.0820000000003</v>
      </c>
      <c r="J1296" s="123">
        <v>8532.8837999999996</v>
      </c>
      <c r="K1296">
        <v>3796</v>
      </c>
      <c r="L1296">
        <v>3463</v>
      </c>
      <c r="M1296">
        <v>172</v>
      </c>
      <c r="N1296">
        <v>7431</v>
      </c>
      <c r="O1296">
        <v>2564</v>
      </c>
      <c r="P1296">
        <v>2273</v>
      </c>
      <c r="Q1296">
        <v>104</v>
      </c>
      <c r="R1296">
        <v>4941</v>
      </c>
      <c r="S1296" s="105">
        <f>Table1[[#This Row],[Female Voters]]/Table1[[#This Row],[Female Population]]</f>
        <v>0.85441584549748628</v>
      </c>
      <c r="T1296" s="94">
        <f>Table1[[#This Row],[Male Voters]]/Table1[[#This Row],[Male Population]]</f>
        <v>0.84668229145528129</v>
      </c>
      <c r="U1296" s="94">
        <f>Table1[[#This Row],[Total Voters]]/Table1[[#This Row],[Total Population]]</f>
        <v>0.87086618945871508</v>
      </c>
      <c r="V1296" s="94">
        <f>Table1[[#This Row],[Female Ballots]]/Table1[[#This Row],[Female Population]]</f>
        <v>0.5771133371589976</v>
      </c>
      <c r="W1296" s="94">
        <f>Table1[[#This Row],[Male Ballots]]/Table1[[#This Row],[Male Population]]</f>
        <v>0.55573457940452042</v>
      </c>
      <c r="X1296" s="94">
        <f>Table1[[#This Row],[Total Ballots]]/Table1[[#This Row],[Total Population]]</f>
        <v>0.57905394188070392</v>
      </c>
      <c r="Y1296" s="94">
        <f>Table1[[#This Row],[Female Ballots]]/Table1[[#This Row],[Female Voters]]</f>
        <v>0.67544783983140144</v>
      </c>
      <c r="Z1296" s="95">
        <f>Table1[[#This Row],[Male Ballots]]/Table1[[#This Row],[Male Voters]]</f>
        <v>0.6563673115795553</v>
      </c>
      <c r="AA1296" s="94">
        <f>Table1[[#This Row],[Total Ballots]]/Table1[[#This Row],[Total Voters]]</f>
        <v>0.66491723859507468</v>
      </c>
    </row>
    <row r="1297" spans="1:27" s="7" customFormat="1" x14ac:dyDescent="0.35">
      <c r="A1297" s="102" t="s">
        <v>31</v>
      </c>
      <c r="B1297" s="103">
        <v>2024</v>
      </c>
      <c r="C1297" s="17" t="s">
        <v>83</v>
      </c>
      <c r="D1297" s="116"/>
      <c r="E1297" s="117"/>
      <c r="F1297" s="117"/>
      <c r="G1297" s="110" t="s">
        <v>79</v>
      </c>
      <c r="H1297" s="122">
        <v>5687.6345499999998</v>
      </c>
      <c r="I1297" s="122">
        <v>5757.0511000000006</v>
      </c>
      <c r="J1297" s="123">
        <v>11444.686</v>
      </c>
      <c r="K1297">
        <v>5152</v>
      </c>
      <c r="L1297">
        <v>5211</v>
      </c>
      <c r="M1297">
        <v>256</v>
      </c>
      <c r="N1297">
        <v>10619</v>
      </c>
      <c r="O1297">
        <v>2273</v>
      </c>
      <c r="P1297">
        <v>2162</v>
      </c>
      <c r="Q1297">
        <v>105</v>
      </c>
      <c r="R1297">
        <v>4540</v>
      </c>
      <c r="S1297" s="105">
        <f>Table1[[#This Row],[Female Voters]]/Table1[[#This Row],[Female Population]]</f>
        <v>0.90582472462123997</v>
      </c>
      <c r="T1297" s="94">
        <f>Table1[[#This Row],[Male Voters]]/Table1[[#This Row],[Male Population]]</f>
        <v>0.90515090269044152</v>
      </c>
      <c r="U1297" s="94">
        <f>Table1[[#This Row],[Total Voters]]/Table1[[#This Row],[Total Population]]</f>
        <v>0.92785420237829153</v>
      </c>
      <c r="V1297" s="94">
        <f>Table1[[#This Row],[Female Ballots]]/Table1[[#This Row],[Female Population]]</f>
        <v>0.39963889733386615</v>
      </c>
      <c r="W1297" s="94">
        <f>Table1[[#This Row],[Male Ballots]]/Table1[[#This Row],[Male Population]]</f>
        <v>0.37553948409455662</v>
      </c>
      <c r="X1297" s="94">
        <f>Table1[[#This Row],[Total Ballots]]/Table1[[#This Row],[Total Population]]</f>
        <v>0.39669065625741068</v>
      </c>
      <c r="Y1297" s="94">
        <f>Table1[[#This Row],[Female Ballots]]/Table1[[#This Row],[Female Voters]]</f>
        <v>0.44118788819875776</v>
      </c>
      <c r="Z1297" s="95">
        <f>Table1[[#This Row],[Male Ballots]]/Table1[[#This Row],[Male Voters]]</f>
        <v>0.41489157551333716</v>
      </c>
      <c r="AA1297" s="94">
        <f>Table1[[#This Row],[Total Ballots]]/Table1[[#This Row],[Total Voters]]</f>
        <v>0.42753554948676897</v>
      </c>
    </row>
    <row r="1298" spans="1:27" s="7" customFormat="1" x14ac:dyDescent="0.35">
      <c r="A1298" s="102" t="s">
        <v>31</v>
      </c>
      <c r="B1298" s="103">
        <v>2024</v>
      </c>
      <c r="C1298" s="17" t="s">
        <v>83</v>
      </c>
      <c r="D1298" s="116"/>
      <c r="E1298" s="117"/>
      <c r="F1298" s="117"/>
      <c r="G1298" s="110" t="s">
        <v>62</v>
      </c>
      <c r="H1298" s="122">
        <v>389.21325000000002</v>
      </c>
      <c r="I1298" s="122">
        <v>460.69350000000003</v>
      </c>
      <c r="J1298" s="123">
        <v>849.9067</v>
      </c>
      <c r="K1298">
        <v>343</v>
      </c>
      <c r="L1298">
        <v>437</v>
      </c>
      <c r="M1298">
        <v>19</v>
      </c>
      <c r="N1298">
        <v>799</v>
      </c>
      <c r="O1298">
        <v>71</v>
      </c>
      <c r="P1298">
        <v>71</v>
      </c>
      <c r="Q1298">
        <v>2</v>
      </c>
      <c r="R1298">
        <v>144</v>
      </c>
      <c r="S1298" s="105">
        <f>Table1[[#This Row],[Female Voters]]/Table1[[#This Row],[Female Population]]</f>
        <v>0.88126496207413285</v>
      </c>
      <c r="T1298" s="94">
        <f>Table1[[#This Row],[Male Voters]]/Table1[[#This Row],[Male Population]]</f>
        <v>0.94856992772852222</v>
      </c>
      <c r="U1298" s="94">
        <f>Table1[[#This Row],[Total Voters]]/Table1[[#This Row],[Total Population]]</f>
        <v>0.94010319015016586</v>
      </c>
      <c r="V1298" s="94">
        <f>Table1[[#This Row],[Female Ballots]]/Table1[[#This Row],[Female Population]]</f>
        <v>0.18241927786374179</v>
      </c>
      <c r="W1298" s="94">
        <f>Table1[[#This Row],[Male Ballots]]/Table1[[#This Row],[Male Population]]</f>
        <v>0.15411548024879881</v>
      </c>
      <c r="X1298" s="94">
        <f>Table1[[#This Row],[Total Ballots]]/Table1[[#This Row],[Total Population]]</f>
        <v>0.16943036217975455</v>
      </c>
      <c r="Y1298" s="94">
        <f>Table1[[#This Row],[Female Ballots]]/Table1[[#This Row],[Female Voters]]</f>
        <v>0.20699708454810495</v>
      </c>
      <c r="Z1298" s="95">
        <f>Table1[[#This Row],[Male Ballots]]/Table1[[#This Row],[Male Voters]]</f>
        <v>0.16247139588100687</v>
      </c>
      <c r="AA1298" s="94">
        <f>Table1[[#This Row],[Total Ballots]]/Table1[[#This Row],[Total Voters]]</f>
        <v>0.18022528160200249</v>
      </c>
    </row>
    <row r="1299" spans="1:27" s="7" customFormat="1" x14ac:dyDescent="0.35">
      <c r="A1299" s="102" t="s">
        <v>31</v>
      </c>
      <c r="B1299" s="103">
        <v>2024</v>
      </c>
      <c r="C1299" s="17" t="s">
        <v>83</v>
      </c>
      <c r="D1299" s="116"/>
      <c r="E1299" s="117"/>
      <c r="F1299" s="117"/>
      <c r="G1299" s="110" t="s">
        <v>63</v>
      </c>
      <c r="H1299" s="122">
        <v>545.3143</v>
      </c>
      <c r="I1299" s="122">
        <v>600.30330000000004</v>
      </c>
      <c r="J1299" s="123">
        <v>1145.6177</v>
      </c>
      <c r="K1299">
        <v>553</v>
      </c>
      <c r="L1299">
        <v>588</v>
      </c>
      <c r="M1299">
        <v>37</v>
      </c>
      <c r="N1299">
        <v>1178</v>
      </c>
      <c r="O1299">
        <v>119</v>
      </c>
      <c r="P1299">
        <v>115</v>
      </c>
      <c r="Q1299">
        <v>11</v>
      </c>
      <c r="R1299">
        <v>245</v>
      </c>
      <c r="S1299" s="105">
        <f>Table1[[#This Row],[Female Voters]]/Table1[[#This Row],[Female Population]]</f>
        <v>1.0140940738212807</v>
      </c>
      <c r="T1299" s="94">
        <f>Table1[[#This Row],[Male Voters]]/Table1[[#This Row],[Male Population]]</f>
        <v>0.97950486029312178</v>
      </c>
      <c r="U1299" s="94">
        <f>Table1[[#This Row],[Total Voters]]/Table1[[#This Row],[Total Population]]</f>
        <v>1.0282662357608476</v>
      </c>
      <c r="V1299" s="94">
        <f>Table1[[#This Row],[Female Ballots]]/Table1[[#This Row],[Female Population]]</f>
        <v>0.21822277537926293</v>
      </c>
      <c r="W1299" s="94">
        <f>Table1[[#This Row],[Male Ballots]]/Table1[[#This Row],[Male Population]]</f>
        <v>0.19156982811855272</v>
      </c>
      <c r="X1299" s="94">
        <f>Table1[[#This Row],[Total Ballots]]/Table1[[#This Row],[Total Population]]</f>
        <v>0.21385842764126287</v>
      </c>
      <c r="Y1299" s="94">
        <f>Table1[[#This Row],[Female Ballots]]/Table1[[#This Row],[Female Voters]]</f>
        <v>0.21518987341772153</v>
      </c>
      <c r="Z1299" s="95">
        <f>Table1[[#This Row],[Male Ballots]]/Table1[[#This Row],[Male Voters]]</f>
        <v>0.195578231292517</v>
      </c>
      <c r="AA1299" s="94">
        <f>Table1[[#This Row],[Total Ballots]]/Table1[[#This Row],[Total Voters]]</f>
        <v>0.20797962648556875</v>
      </c>
    </row>
    <row r="1300" spans="1:27" s="7" customFormat="1" x14ac:dyDescent="0.35">
      <c r="A1300" s="102" t="s">
        <v>31</v>
      </c>
      <c r="B1300" s="103">
        <v>2024</v>
      </c>
      <c r="C1300" s="17" t="s">
        <v>83</v>
      </c>
      <c r="D1300" s="116"/>
      <c r="E1300" s="117"/>
      <c r="F1300" s="117"/>
      <c r="G1300" s="110" t="s">
        <v>64</v>
      </c>
      <c r="H1300" s="122">
        <v>765.65969999999993</v>
      </c>
      <c r="I1300" s="122">
        <v>727.82740000000001</v>
      </c>
      <c r="J1300" s="123">
        <v>1493.4872</v>
      </c>
      <c r="K1300">
        <v>687</v>
      </c>
      <c r="L1300">
        <v>654</v>
      </c>
      <c r="M1300">
        <v>42</v>
      </c>
      <c r="N1300">
        <v>1383</v>
      </c>
      <c r="O1300">
        <v>174</v>
      </c>
      <c r="P1300">
        <v>154</v>
      </c>
      <c r="Q1300">
        <v>11</v>
      </c>
      <c r="R1300">
        <v>339</v>
      </c>
      <c r="S1300" s="105">
        <f>Table1[[#This Row],[Female Voters]]/Table1[[#This Row],[Female Population]]</f>
        <v>0.89726545618112075</v>
      </c>
      <c r="T1300" s="94">
        <f>Table1[[#This Row],[Male Voters]]/Table1[[#This Row],[Male Population]]</f>
        <v>0.89856468717720706</v>
      </c>
      <c r="U1300" s="94">
        <f>Table1[[#This Row],[Total Voters]]/Table1[[#This Row],[Total Population]]</f>
        <v>0.92602065822860746</v>
      </c>
      <c r="V1300" s="94">
        <f>Table1[[#This Row],[Female Ballots]]/Table1[[#This Row],[Female Population]]</f>
        <v>0.22725500636901749</v>
      </c>
      <c r="W1300" s="94">
        <f>Table1[[#This Row],[Male Ballots]]/Table1[[#This Row],[Male Population]]</f>
        <v>0.21158862664417416</v>
      </c>
      <c r="X1300" s="94">
        <f>Table1[[#This Row],[Total Ballots]]/Table1[[#This Row],[Total Population]]</f>
        <v>0.22698554095408383</v>
      </c>
      <c r="Y1300" s="94">
        <f>Table1[[#This Row],[Female Ballots]]/Table1[[#This Row],[Female Voters]]</f>
        <v>0.25327510917030566</v>
      </c>
      <c r="Z1300" s="95">
        <f>Table1[[#This Row],[Male Ballots]]/Table1[[#This Row],[Male Voters]]</f>
        <v>0.23547400611620795</v>
      </c>
      <c r="AA1300" s="94">
        <f>Table1[[#This Row],[Total Ballots]]/Table1[[#This Row],[Total Voters]]</f>
        <v>0.24511930585683298</v>
      </c>
    </row>
    <row r="1301" spans="1:27" s="7" customFormat="1" x14ac:dyDescent="0.35">
      <c r="A1301" s="102" t="s">
        <v>31</v>
      </c>
      <c r="B1301" s="103">
        <v>2024</v>
      </c>
      <c r="C1301" s="17" t="s">
        <v>83</v>
      </c>
      <c r="D1301" s="116"/>
      <c r="E1301" s="117"/>
      <c r="F1301" s="117"/>
      <c r="G1301" s="110" t="s">
        <v>65</v>
      </c>
      <c r="H1301" s="122">
        <v>728.27970000000005</v>
      </c>
      <c r="I1301" s="122">
        <v>759.26140000000009</v>
      </c>
      <c r="J1301" s="123">
        <v>1487.5410000000002</v>
      </c>
      <c r="K1301">
        <v>681</v>
      </c>
      <c r="L1301">
        <v>685</v>
      </c>
      <c r="M1301">
        <v>40</v>
      </c>
      <c r="N1301">
        <v>1406</v>
      </c>
      <c r="O1301">
        <v>242</v>
      </c>
      <c r="P1301">
        <v>216</v>
      </c>
      <c r="Q1301">
        <v>12</v>
      </c>
      <c r="R1301">
        <v>470</v>
      </c>
      <c r="S1301" s="105">
        <f>Table1[[#This Row],[Female Voters]]/Table1[[#This Row],[Female Population]]</f>
        <v>0.93508029950580795</v>
      </c>
      <c r="T1301" s="94">
        <f>Table1[[#This Row],[Male Voters]]/Table1[[#This Row],[Male Population]]</f>
        <v>0.90219257820824283</v>
      </c>
      <c r="U1301" s="94">
        <f>Table1[[#This Row],[Total Voters]]/Table1[[#This Row],[Total Population]]</f>
        <v>0.94518403190231381</v>
      </c>
      <c r="V1301" s="94">
        <f>Table1[[#This Row],[Female Ballots]]/Table1[[#This Row],[Female Population]]</f>
        <v>0.332289915536572</v>
      </c>
      <c r="W1301" s="94">
        <f>Table1[[#This Row],[Male Ballots]]/Table1[[#This Row],[Male Population]]</f>
        <v>0.28448700276347511</v>
      </c>
      <c r="X1301" s="94">
        <f>Table1[[#This Row],[Total Ballots]]/Table1[[#This Row],[Total Population]]</f>
        <v>0.31595767780518313</v>
      </c>
      <c r="Y1301" s="94">
        <f>Table1[[#This Row],[Female Ballots]]/Table1[[#This Row],[Female Voters]]</f>
        <v>0.35535976505139499</v>
      </c>
      <c r="Z1301" s="95">
        <f>Table1[[#This Row],[Male Ballots]]/Table1[[#This Row],[Male Voters]]</f>
        <v>0.31532846715328466</v>
      </c>
      <c r="AA1301" s="94">
        <f>Table1[[#This Row],[Total Ballots]]/Table1[[#This Row],[Total Voters]]</f>
        <v>0.33428165007112376</v>
      </c>
    </row>
    <row r="1302" spans="1:27" s="7" customFormat="1" x14ac:dyDescent="0.35">
      <c r="A1302" s="102" t="s">
        <v>31</v>
      </c>
      <c r="B1302" s="103">
        <v>2024</v>
      </c>
      <c r="C1302" s="17" t="s">
        <v>83</v>
      </c>
      <c r="D1302" s="116"/>
      <c r="E1302" s="117"/>
      <c r="F1302" s="117"/>
      <c r="G1302" s="110" t="s">
        <v>66</v>
      </c>
      <c r="H1302" s="122">
        <v>1083.9792</v>
      </c>
      <c r="I1302" s="122">
        <v>1050.7505000000001</v>
      </c>
      <c r="J1302" s="123">
        <v>2134.7300999999998</v>
      </c>
      <c r="K1302">
        <v>1003</v>
      </c>
      <c r="L1302">
        <v>984</v>
      </c>
      <c r="M1302">
        <v>53</v>
      </c>
      <c r="N1302">
        <v>2040</v>
      </c>
      <c r="O1302">
        <v>512</v>
      </c>
      <c r="P1302">
        <v>472</v>
      </c>
      <c r="Q1302">
        <v>30</v>
      </c>
      <c r="R1302">
        <v>1014</v>
      </c>
      <c r="S1302" s="105">
        <f>Table1[[#This Row],[Female Voters]]/Table1[[#This Row],[Female Population]]</f>
        <v>0.92529450749608477</v>
      </c>
      <c r="T1302" s="94">
        <f>Table1[[#This Row],[Male Voters]]/Table1[[#This Row],[Male Population]]</f>
        <v>0.93647350155912357</v>
      </c>
      <c r="U1302" s="94">
        <f>Table1[[#This Row],[Total Voters]]/Table1[[#This Row],[Total Population]]</f>
        <v>0.95562431990817021</v>
      </c>
      <c r="V1302" s="94">
        <f>Table1[[#This Row],[Female Ballots]]/Table1[[#This Row],[Female Population]]</f>
        <v>0.47233378647855973</v>
      </c>
      <c r="W1302" s="94">
        <f>Table1[[#This Row],[Male Ballots]]/Table1[[#This Row],[Male Population]]</f>
        <v>0.44920273652023002</v>
      </c>
      <c r="X1302" s="94">
        <f>Table1[[#This Row],[Total Ballots]]/Table1[[#This Row],[Total Population]]</f>
        <v>0.47500150018964932</v>
      </c>
      <c r="Y1302" s="94">
        <f>Table1[[#This Row],[Female Ballots]]/Table1[[#This Row],[Female Voters]]</f>
        <v>0.51046859421734792</v>
      </c>
      <c r="Z1302" s="95">
        <f>Table1[[#This Row],[Male Ballots]]/Table1[[#This Row],[Male Voters]]</f>
        <v>0.47967479674796748</v>
      </c>
      <c r="AA1302" s="94">
        <f>Table1[[#This Row],[Total Ballots]]/Table1[[#This Row],[Total Voters]]</f>
        <v>0.49705882352941178</v>
      </c>
    </row>
    <row r="1303" spans="1:27" s="7" customFormat="1" x14ac:dyDescent="0.35">
      <c r="A1303" s="102" t="s">
        <v>31</v>
      </c>
      <c r="B1303" s="103">
        <v>2024</v>
      </c>
      <c r="C1303" s="17" t="s">
        <v>83</v>
      </c>
      <c r="D1303" s="116"/>
      <c r="E1303" s="117"/>
      <c r="F1303" s="117"/>
      <c r="G1303" s="110" t="s">
        <v>67</v>
      </c>
      <c r="H1303" s="122">
        <v>2175.1884</v>
      </c>
      <c r="I1303" s="122">
        <v>2158.2150000000001</v>
      </c>
      <c r="J1303" s="123">
        <v>4333.4032999999999</v>
      </c>
      <c r="K1303">
        <v>1885</v>
      </c>
      <c r="L1303">
        <v>1863</v>
      </c>
      <c r="M1303">
        <v>65</v>
      </c>
      <c r="N1303">
        <v>3813</v>
      </c>
      <c r="O1303">
        <v>1155</v>
      </c>
      <c r="P1303">
        <v>1134</v>
      </c>
      <c r="Q1303">
        <v>39</v>
      </c>
      <c r="R1303">
        <v>2328</v>
      </c>
      <c r="S1303" s="105">
        <f>Table1[[#This Row],[Female Voters]]/Table1[[#This Row],[Female Population]]</f>
        <v>0.86659160190446027</v>
      </c>
      <c r="T1303" s="94">
        <f>Table1[[#This Row],[Male Voters]]/Table1[[#This Row],[Male Population]]</f>
        <v>0.86321334992111531</v>
      </c>
      <c r="U1303" s="94">
        <f>Table1[[#This Row],[Total Voters]]/Table1[[#This Row],[Total Population]]</f>
        <v>0.87990886977909488</v>
      </c>
      <c r="V1303" s="94">
        <f>Table1[[#This Row],[Female Ballots]]/Table1[[#This Row],[Female Population]]</f>
        <v>0.53098848816957644</v>
      </c>
      <c r="W1303" s="94">
        <f>Table1[[#This Row],[Male Ballots]]/Table1[[#This Row],[Male Population]]</f>
        <v>0.52543421299546145</v>
      </c>
      <c r="X1303" s="94">
        <f>Table1[[#This Row],[Total Ballots]]/Table1[[#This Row],[Total Population]]</f>
        <v>0.53722209516017128</v>
      </c>
      <c r="Y1303" s="94">
        <f>Table1[[#This Row],[Female Ballots]]/Table1[[#This Row],[Female Voters]]</f>
        <v>0.61273209549071617</v>
      </c>
      <c r="Z1303" s="95">
        <f>Table1[[#This Row],[Male Ballots]]/Table1[[#This Row],[Male Voters]]</f>
        <v>0.60869565217391308</v>
      </c>
      <c r="AA1303" s="94">
        <f>Table1[[#This Row],[Total Ballots]]/Table1[[#This Row],[Total Voters]]</f>
        <v>0.61054287962234466</v>
      </c>
    </row>
    <row r="1304" spans="1:27" s="7" customFormat="1" x14ac:dyDescent="0.35">
      <c r="A1304" s="102" t="s">
        <v>55</v>
      </c>
      <c r="B1304" s="103">
        <v>2024</v>
      </c>
      <c r="C1304" s="17" t="s">
        <v>83</v>
      </c>
      <c r="D1304" s="116"/>
      <c r="E1304" s="117"/>
      <c r="F1304" s="117"/>
      <c r="G1304" s="110" t="s">
        <v>79</v>
      </c>
      <c r="H1304" s="122">
        <v>374285.90700000001</v>
      </c>
      <c r="I1304" s="122">
        <v>361047.75299999991</v>
      </c>
      <c r="J1304" s="123">
        <v>735333.64999999991</v>
      </c>
      <c r="K1304">
        <v>278650</v>
      </c>
      <c r="L1304">
        <v>257788</v>
      </c>
      <c r="M1304">
        <v>11867</v>
      </c>
      <c r="N1304">
        <v>548305</v>
      </c>
      <c r="O1304">
        <v>90840</v>
      </c>
      <c r="P1304">
        <v>79833</v>
      </c>
      <c r="Q1304">
        <v>3496</v>
      </c>
      <c r="R1304">
        <v>174169</v>
      </c>
      <c r="S1304" s="105">
        <f>Table1[[#This Row],[Female Voters]]/Table1[[#This Row],[Female Population]]</f>
        <v>0.74448434950023379</v>
      </c>
      <c r="T1304" s="94">
        <f>Table1[[#This Row],[Male Voters]]/Table1[[#This Row],[Male Population]]</f>
        <v>0.71399973509875314</v>
      </c>
      <c r="U1304" s="94">
        <f>Table1[[#This Row],[Total Voters]]/Table1[[#This Row],[Total Population]]</f>
        <v>0.74565471062013833</v>
      </c>
      <c r="V1304" s="94">
        <f>Table1[[#This Row],[Female Ballots]]/Table1[[#This Row],[Female Population]]</f>
        <v>0.24270216511251116</v>
      </c>
      <c r="W1304" s="94">
        <f>Table1[[#This Row],[Male Ballots]]/Table1[[#This Row],[Male Population]]</f>
        <v>0.22111479530520722</v>
      </c>
      <c r="X1304" s="94">
        <f>Table1[[#This Row],[Total Ballots]]/Table1[[#This Row],[Total Population]]</f>
        <v>0.23685710561457377</v>
      </c>
      <c r="Y1304" s="94">
        <f>Table1[[#This Row],[Female Ballots]]/Table1[[#This Row],[Female Voters]]</f>
        <v>0.32600035887313833</v>
      </c>
      <c r="Z1304" s="95">
        <f>Table1[[#This Row],[Male Ballots]]/Table1[[#This Row],[Male Voters]]</f>
        <v>0.30968470215836269</v>
      </c>
      <c r="AA1304" s="94">
        <f>Table1[[#This Row],[Total Ballots]]/Table1[[#This Row],[Total Voters]]</f>
        <v>0.31764984816844638</v>
      </c>
    </row>
    <row r="1305" spans="1:27" s="7" customFormat="1" x14ac:dyDescent="0.35">
      <c r="A1305" s="102" t="s">
        <v>55</v>
      </c>
      <c r="B1305" s="103">
        <v>2024</v>
      </c>
      <c r="C1305" s="17" t="s">
        <v>83</v>
      </c>
      <c r="D1305" s="116"/>
      <c r="E1305" s="117"/>
      <c r="F1305" s="117"/>
      <c r="G1305" s="110" t="s">
        <v>62</v>
      </c>
      <c r="H1305" s="122">
        <v>40255.212</v>
      </c>
      <c r="I1305" s="122">
        <v>45354.002999999997</v>
      </c>
      <c r="J1305" s="123">
        <v>85609.21</v>
      </c>
      <c r="K1305">
        <v>23629</v>
      </c>
      <c r="L1305">
        <v>24222</v>
      </c>
      <c r="M1305">
        <v>1807</v>
      </c>
      <c r="N1305">
        <v>49658</v>
      </c>
      <c r="O1305">
        <v>3442</v>
      </c>
      <c r="P1305">
        <v>3478</v>
      </c>
      <c r="Q1305">
        <v>383</v>
      </c>
      <c r="R1305">
        <v>7303</v>
      </c>
      <c r="S1305" s="105">
        <f>Table1[[#This Row],[Female Voters]]/Table1[[#This Row],[Female Population]]</f>
        <v>0.58697989219383573</v>
      </c>
      <c r="T1305" s="94">
        <f>Table1[[#This Row],[Male Voters]]/Table1[[#This Row],[Male Population]]</f>
        <v>0.53406531723340944</v>
      </c>
      <c r="U1305" s="94">
        <f>Table1[[#This Row],[Total Voters]]/Table1[[#This Row],[Total Population]]</f>
        <v>0.58005441236988398</v>
      </c>
      <c r="V1305" s="94">
        <f>Table1[[#This Row],[Female Ballots]]/Table1[[#This Row],[Female Population]]</f>
        <v>8.5504455919894293E-2</v>
      </c>
      <c r="W1305" s="94">
        <f>Table1[[#This Row],[Male Ballots]]/Table1[[#This Row],[Male Population]]</f>
        <v>7.6685623538014946E-2</v>
      </c>
      <c r="X1305" s="94">
        <f>Table1[[#This Row],[Total Ballots]]/Table1[[#This Row],[Total Population]]</f>
        <v>8.5306242167168686E-2</v>
      </c>
      <c r="Y1305" s="94">
        <f>Table1[[#This Row],[Female Ballots]]/Table1[[#This Row],[Female Voters]]</f>
        <v>0.14566845825045496</v>
      </c>
      <c r="Z1305" s="95">
        <f>Table1[[#This Row],[Male Ballots]]/Table1[[#This Row],[Male Voters]]</f>
        <v>0.14358847328874577</v>
      </c>
      <c r="AA1305" s="94">
        <f>Table1[[#This Row],[Total Ballots]]/Table1[[#This Row],[Total Voters]]</f>
        <v>0.14706593096781989</v>
      </c>
    </row>
    <row r="1306" spans="1:27" s="7" customFormat="1" x14ac:dyDescent="0.35">
      <c r="A1306" s="102" t="s">
        <v>55</v>
      </c>
      <c r="B1306" s="103">
        <v>2024</v>
      </c>
      <c r="C1306" s="17" t="s">
        <v>83</v>
      </c>
      <c r="D1306" s="116"/>
      <c r="E1306" s="117"/>
      <c r="F1306" s="117"/>
      <c r="G1306" s="110" t="s">
        <v>63</v>
      </c>
      <c r="H1306" s="122">
        <v>63991.509999999995</v>
      </c>
      <c r="I1306" s="122">
        <v>66782.239999999991</v>
      </c>
      <c r="J1306" s="123">
        <v>130773.75</v>
      </c>
      <c r="K1306">
        <v>45185</v>
      </c>
      <c r="L1306">
        <v>43990</v>
      </c>
      <c r="M1306">
        <v>2575</v>
      </c>
      <c r="N1306">
        <v>91750</v>
      </c>
      <c r="O1306">
        <v>6951</v>
      </c>
      <c r="P1306">
        <v>6359</v>
      </c>
      <c r="Q1306">
        <v>554</v>
      </c>
      <c r="R1306">
        <v>13864</v>
      </c>
      <c r="S1306" s="105">
        <f>Table1[[#This Row],[Female Voters]]/Table1[[#This Row],[Female Population]]</f>
        <v>0.70610929481113982</v>
      </c>
      <c r="T1306" s="94">
        <f>Table1[[#This Row],[Male Voters]]/Table1[[#This Row],[Male Population]]</f>
        <v>0.6587080637007684</v>
      </c>
      <c r="U1306" s="94">
        <f>Table1[[#This Row],[Total Voters]]/Table1[[#This Row],[Total Population]]</f>
        <v>0.70159340081629529</v>
      </c>
      <c r="V1306" s="94">
        <f>Table1[[#This Row],[Female Ballots]]/Table1[[#This Row],[Female Population]]</f>
        <v>0.10862378462392902</v>
      </c>
      <c r="W1306" s="94">
        <f>Table1[[#This Row],[Male Ballots]]/Table1[[#This Row],[Male Population]]</f>
        <v>9.52199267350122E-2</v>
      </c>
      <c r="X1306" s="94">
        <f>Table1[[#This Row],[Total Ballots]]/Table1[[#This Row],[Total Population]]</f>
        <v>0.10601515977021382</v>
      </c>
      <c r="Y1306" s="94">
        <f>Table1[[#This Row],[Female Ballots]]/Table1[[#This Row],[Female Voters]]</f>
        <v>0.15383423702556159</v>
      </c>
      <c r="Z1306" s="95">
        <f>Table1[[#This Row],[Male Ballots]]/Table1[[#This Row],[Male Voters]]</f>
        <v>0.14455558081382133</v>
      </c>
      <c r="AA1306" s="94">
        <f>Table1[[#This Row],[Total Ballots]]/Table1[[#This Row],[Total Voters]]</f>
        <v>0.15110626702997276</v>
      </c>
    </row>
    <row r="1307" spans="1:27" s="7" customFormat="1" x14ac:dyDescent="0.35">
      <c r="A1307" s="102" t="s">
        <v>55</v>
      </c>
      <c r="B1307" s="103">
        <v>2024</v>
      </c>
      <c r="C1307" s="17" t="s">
        <v>83</v>
      </c>
      <c r="D1307" s="116"/>
      <c r="E1307" s="117"/>
      <c r="F1307" s="117"/>
      <c r="G1307" s="110" t="s">
        <v>64</v>
      </c>
      <c r="H1307" s="122">
        <v>68378.14</v>
      </c>
      <c r="I1307" s="122">
        <v>67797.84</v>
      </c>
      <c r="J1307" s="123">
        <v>136175.99</v>
      </c>
      <c r="K1307">
        <v>51493</v>
      </c>
      <c r="L1307">
        <v>48449</v>
      </c>
      <c r="M1307">
        <v>2388</v>
      </c>
      <c r="N1307">
        <v>102330</v>
      </c>
      <c r="O1307">
        <v>10809</v>
      </c>
      <c r="P1307">
        <v>9877</v>
      </c>
      <c r="Q1307">
        <v>584</v>
      </c>
      <c r="R1307">
        <v>21270</v>
      </c>
      <c r="S1307" s="105">
        <f>Table1[[#This Row],[Female Voters]]/Table1[[#This Row],[Female Population]]</f>
        <v>0.75306230909469019</v>
      </c>
      <c r="T1307" s="94">
        <f>Table1[[#This Row],[Male Voters]]/Table1[[#This Row],[Male Population]]</f>
        <v>0.71460978697846422</v>
      </c>
      <c r="U1307" s="94">
        <f>Table1[[#This Row],[Total Voters]]/Table1[[#This Row],[Total Population]]</f>
        <v>0.75145405588753211</v>
      </c>
      <c r="V1307" s="94">
        <f>Table1[[#This Row],[Female Ballots]]/Table1[[#This Row],[Female Population]]</f>
        <v>0.15807683566707137</v>
      </c>
      <c r="W1307" s="94">
        <f>Table1[[#This Row],[Male Ballots]]/Table1[[#This Row],[Male Population]]</f>
        <v>0.14568310730843342</v>
      </c>
      <c r="X1307" s="94">
        <f>Table1[[#This Row],[Total Ballots]]/Table1[[#This Row],[Total Population]]</f>
        <v>0.15619493568579895</v>
      </c>
      <c r="Y1307" s="94">
        <f>Table1[[#This Row],[Female Ballots]]/Table1[[#This Row],[Female Voters]]</f>
        <v>0.20991202687743965</v>
      </c>
      <c r="Z1307" s="95">
        <f>Table1[[#This Row],[Male Ballots]]/Table1[[#This Row],[Male Voters]]</f>
        <v>0.20386385683915045</v>
      </c>
      <c r="AA1307" s="94">
        <f>Table1[[#This Row],[Total Ballots]]/Table1[[#This Row],[Total Voters]]</f>
        <v>0.20785693345060099</v>
      </c>
    </row>
    <row r="1308" spans="1:27" s="7" customFormat="1" x14ac:dyDescent="0.35">
      <c r="A1308" s="102" t="s">
        <v>55</v>
      </c>
      <c r="B1308" s="103">
        <v>2024</v>
      </c>
      <c r="C1308" s="17" t="s">
        <v>83</v>
      </c>
      <c r="D1308" s="116"/>
      <c r="E1308" s="117"/>
      <c r="F1308" s="117"/>
      <c r="G1308" s="110" t="s">
        <v>65</v>
      </c>
      <c r="H1308" s="122">
        <v>57035.35</v>
      </c>
      <c r="I1308" s="122">
        <v>55598.3</v>
      </c>
      <c r="J1308" s="123">
        <v>112633.65</v>
      </c>
      <c r="K1308">
        <v>43340</v>
      </c>
      <c r="L1308">
        <v>40965</v>
      </c>
      <c r="M1308">
        <v>1526</v>
      </c>
      <c r="N1308">
        <v>85831</v>
      </c>
      <c r="O1308">
        <v>11698</v>
      </c>
      <c r="P1308">
        <v>10775</v>
      </c>
      <c r="Q1308">
        <v>427</v>
      </c>
      <c r="R1308">
        <v>22900</v>
      </c>
      <c r="S1308" s="105">
        <f>Table1[[#This Row],[Female Voters]]/Table1[[#This Row],[Female Population]]</f>
        <v>0.75987961851728802</v>
      </c>
      <c r="T1308" s="94">
        <f>Table1[[#This Row],[Male Voters]]/Table1[[#This Row],[Male Population]]</f>
        <v>0.73680310369201929</v>
      </c>
      <c r="U1308" s="94">
        <f>Table1[[#This Row],[Total Voters]]/Table1[[#This Row],[Total Population]]</f>
        <v>0.76203692235846043</v>
      </c>
      <c r="V1308" s="94">
        <f>Table1[[#This Row],[Female Ballots]]/Table1[[#This Row],[Female Population]]</f>
        <v>0.20510087165240504</v>
      </c>
      <c r="W1308" s="94">
        <f>Table1[[#This Row],[Male Ballots]]/Table1[[#This Row],[Male Population]]</f>
        <v>0.19380088959554517</v>
      </c>
      <c r="X1308" s="94">
        <f>Table1[[#This Row],[Total Ballots]]/Table1[[#This Row],[Total Population]]</f>
        <v>0.20331401850157568</v>
      </c>
      <c r="Y1308" s="94">
        <f>Table1[[#This Row],[Female Ballots]]/Table1[[#This Row],[Female Voters]]</f>
        <v>0.26991232118135672</v>
      </c>
      <c r="Z1308" s="95">
        <f>Table1[[#This Row],[Male Ballots]]/Table1[[#This Row],[Male Voters]]</f>
        <v>0.26302941535457097</v>
      </c>
      <c r="AA1308" s="94">
        <f>Table1[[#This Row],[Total Ballots]]/Table1[[#This Row],[Total Voters]]</f>
        <v>0.26680336941198401</v>
      </c>
    </row>
    <row r="1309" spans="1:27" s="7" customFormat="1" x14ac:dyDescent="0.35">
      <c r="A1309" s="102" t="s">
        <v>55</v>
      </c>
      <c r="B1309" s="103">
        <v>2024</v>
      </c>
      <c r="C1309" s="17" t="s">
        <v>83</v>
      </c>
      <c r="D1309" s="116"/>
      <c r="E1309" s="117"/>
      <c r="F1309" s="117"/>
      <c r="G1309" s="110" t="s">
        <v>66</v>
      </c>
      <c r="H1309" s="122">
        <v>57171.82</v>
      </c>
      <c r="I1309" s="122">
        <v>54495.899999999994</v>
      </c>
      <c r="J1309" s="123">
        <v>111667.72</v>
      </c>
      <c r="K1309">
        <v>45074</v>
      </c>
      <c r="L1309">
        <v>42286</v>
      </c>
      <c r="M1309">
        <v>1665</v>
      </c>
      <c r="N1309">
        <v>89025</v>
      </c>
      <c r="O1309">
        <v>17893</v>
      </c>
      <c r="P1309">
        <v>16050</v>
      </c>
      <c r="Q1309">
        <v>593</v>
      </c>
      <c r="R1309">
        <v>34536</v>
      </c>
      <c r="S1309" s="105">
        <f>Table1[[#This Row],[Female Voters]]/Table1[[#This Row],[Female Population]]</f>
        <v>0.78839540179060241</v>
      </c>
      <c r="T1309" s="94">
        <f>Table1[[#This Row],[Male Voters]]/Table1[[#This Row],[Male Population]]</f>
        <v>0.77594828234784641</v>
      </c>
      <c r="U1309" s="94">
        <f>Table1[[#This Row],[Total Voters]]/Table1[[#This Row],[Total Population]]</f>
        <v>0.79723128581831881</v>
      </c>
      <c r="V1309" s="94">
        <f>Table1[[#This Row],[Female Ballots]]/Table1[[#This Row],[Female Population]]</f>
        <v>0.31296887172736498</v>
      </c>
      <c r="W1309" s="94">
        <f>Table1[[#This Row],[Male Ballots]]/Table1[[#This Row],[Male Population]]</f>
        <v>0.2945175692116288</v>
      </c>
      <c r="X1309" s="94">
        <f>Table1[[#This Row],[Total Ballots]]/Table1[[#This Row],[Total Population]]</f>
        <v>0.30927469460288076</v>
      </c>
      <c r="Y1309" s="94">
        <f>Table1[[#This Row],[Female Ballots]]/Table1[[#This Row],[Female Voters]]</f>
        <v>0.39696942805164842</v>
      </c>
      <c r="Z1309" s="95">
        <f>Table1[[#This Row],[Male Ballots]]/Table1[[#This Row],[Male Voters]]</f>
        <v>0.37955824622806605</v>
      </c>
      <c r="AA1309" s="94">
        <f>Table1[[#This Row],[Total Ballots]]/Table1[[#This Row],[Total Voters]]</f>
        <v>0.38793597304128052</v>
      </c>
    </row>
    <row r="1310" spans="1:27" s="7" customFormat="1" x14ac:dyDescent="0.35">
      <c r="A1310" s="102" t="s">
        <v>55</v>
      </c>
      <c r="B1310" s="103">
        <v>2024</v>
      </c>
      <c r="C1310" s="17" t="s">
        <v>83</v>
      </c>
      <c r="D1310" s="116"/>
      <c r="E1310" s="117"/>
      <c r="F1310" s="117"/>
      <c r="G1310" s="110" t="s">
        <v>67</v>
      </c>
      <c r="H1310" s="122">
        <v>87453.875</v>
      </c>
      <c r="I1310" s="122">
        <v>71019.47</v>
      </c>
      <c r="J1310" s="123">
        <v>158473.32999999999</v>
      </c>
      <c r="K1310">
        <v>69929</v>
      </c>
      <c r="L1310">
        <v>57876</v>
      </c>
      <c r="M1310">
        <v>1906</v>
      </c>
      <c r="N1310">
        <v>129711</v>
      </c>
      <c r="O1310">
        <v>40047</v>
      </c>
      <c r="P1310">
        <v>33294</v>
      </c>
      <c r="Q1310">
        <v>955</v>
      </c>
      <c r="R1310">
        <v>74296</v>
      </c>
      <c r="S1310" s="105">
        <f>Table1[[#This Row],[Female Voters]]/Table1[[#This Row],[Female Population]]</f>
        <v>0.7996100801708329</v>
      </c>
      <c r="T1310" s="94">
        <f>Table1[[#This Row],[Male Voters]]/Table1[[#This Row],[Male Population]]</f>
        <v>0.81493145471234862</v>
      </c>
      <c r="U1310" s="94">
        <f>Table1[[#This Row],[Total Voters]]/Table1[[#This Row],[Total Population]]</f>
        <v>0.81850365610415332</v>
      </c>
      <c r="V1310" s="94">
        <f>Table1[[#This Row],[Female Ballots]]/Table1[[#This Row],[Female Population]]</f>
        <v>0.45792138998986609</v>
      </c>
      <c r="W1310" s="94">
        <f>Table1[[#This Row],[Male Ballots]]/Table1[[#This Row],[Male Population]]</f>
        <v>0.46880102033991522</v>
      </c>
      <c r="X1310" s="94">
        <f>Table1[[#This Row],[Total Ballots]]/Table1[[#This Row],[Total Population]]</f>
        <v>0.46882336605156216</v>
      </c>
      <c r="Y1310" s="94">
        <f>Table1[[#This Row],[Female Ballots]]/Table1[[#This Row],[Female Voters]]</f>
        <v>0.57268086201718882</v>
      </c>
      <c r="Z1310" s="95">
        <f>Table1[[#This Row],[Male Ballots]]/Table1[[#This Row],[Male Voters]]</f>
        <v>0.5752643582832262</v>
      </c>
      <c r="AA1310" s="94">
        <f>Table1[[#This Row],[Total Ballots]]/Table1[[#This Row],[Total Voters]]</f>
        <v>0.57278102859433666</v>
      </c>
    </row>
    <row r="1311" spans="1:27" s="7" customFormat="1" x14ac:dyDescent="0.35">
      <c r="A1311" s="102" t="s">
        <v>23</v>
      </c>
      <c r="B1311" s="103">
        <v>2024</v>
      </c>
      <c r="C1311" s="17" t="s">
        <v>83</v>
      </c>
      <c r="D1311" s="116"/>
      <c r="E1311" s="117"/>
      <c r="F1311" s="117"/>
      <c r="G1311" s="110" t="s">
        <v>79</v>
      </c>
      <c r="H1311" s="122">
        <v>8298.9817999999996</v>
      </c>
      <c r="I1311" s="122">
        <v>7705.06052</v>
      </c>
      <c r="J1311" s="123">
        <v>16004.042699999998</v>
      </c>
      <c r="K1311">
        <v>7248</v>
      </c>
      <c r="L1311">
        <v>6742</v>
      </c>
      <c r="M1311">
        <v>416</v>
      </c>
      <c r="N1311">
        <v>14406</v>
      </c>
      <c r="O1311">
        <v>3750</v>
      </c>
      <c r="P1311">
        <v>3110</v>
      </c>
      <c r="Q1311">
        <v>171</v>
      </c>
      <c r="R1311">
        <v>7031</v>
      </c>
      <c r="S1311" s="105">
        <f>Table1[[#This Row],[Female Voters]]/Table1[[#This Row],[Female Population]]</f>
        <v>0.87336015124168609</v>
      </c>
      <c r="T1311" s="94">
        <f>Table1[[#This Row],[Male Voters]]/Table1[[#This Row],[Male Population]]</f>
        <v>0.87500935034836036</v>
      </c>
      <c r="U1311" s="94">
        <f>Table1[[#This Row],[Total Voters]]/Table1[[#This Row],[Total Population]]</f>
        <v>0.9001475608409869</v>
      </c>
      <c r="V1311" s="94">
        <f>Table1[[#This Row],[Female Ballots]]/Table1[[#This Row],[Female Population]]</f>
        <v>0.45186266103150152</v>
      </c>
      <c r="W1311" s="94">
        <f>Table1[[#This Row],[Male Ballots]]/Table1[[#This Row],[Male Population]]</f>
        <v>0.40363083351874829</v>
      </c>
      <c r="X1311" s="94">
        <f>Table1[[#This Row],[Total Ballots]]/Table1[[#This Row],[Total Population]]</f>
        <v>0.4393264959234332</v>
      </c>
      <c r="Y1311" s="94">
        <f>Table1[[#This Row],[Female Ballots]]/Table1[[#This Row],[Female Voters]]</f>
        <v>0.51738410596026485</v>
      </c>
      <c r="Z1311" s="95">
        <f>Table1[[#This Row],[Male Ballots]]/Table1[[#This Row],[Male Voters]]</f>
        <v>0.46128745179471969</v>
      </c>
      <c r="AA1311" s="94">
        <f>Table1[[#This Row],[Total Ballots]]/Table1[[#This Row],[Total Voters]]</f>
        <v>0.4880605303345828</v>
      </c>
    </row>
    <row r="1312" spans="1:27" s="7" customFormat="1" x14ac:dyDescent="0.35">
      <c r="A1312" s="102" t="s">
        <v>23</v>
      </c>
      <c r="B1312" s="103">
        <v>2024</v>
      </c>
      <c r="C1312" s="17" t="s">
        <v>83</v>
      </c>
      <c r="D1312" s="116"/>
      <c r="E1312" s="117"/>
      <c r="F1312" s="117"/>
      <c r="G1312" s="110" t="s">
        <v>62</v>
      </c>
      <c r="H1312" s="122">
        <v>472.42139999999995</v>
      </c>
      <c r="I1312" s="122">
        <v>431.80602000000005</v>
      </c>
      <c r="J1312" s="123">
        <v>904.2274000000001</v>
      </c>
      <c r="K1312">
        <v>334</v>
      </c>
      <c r="L1312">
        <v>309</v>
      </c>
      <c r="M1312">
        <v>37</v>
      </c>
      <c r="N1312">
        <v>680</v>
      </c>
      <c r="O1312">
        <v>74</v>
      </c>
      <c r="P1312">
        <v>54</v>
      </c>
      <c r="Q1312">
        <v>11</v>
      </c>
      <c r="R1312">
        <v>139</v>
      </c>
      <c r="S1312" s="105">
        <f>Table1[[#This Row],[Female Voters]]/Table1[[#This Row],[Female Population]]</f>
        <v>0.7069959150876739</v>
      </c>
      <c r="T1312" s="94">
        <f>Table1[[#This Row],[Male Voters]]/Table1[[#This Row],[Male Population]]</f>
        <v>0.71559910165217233</v>
      </c>
      <c r="U1312" s="94">
        <f>Table1[[#This Row],[Total Voters]]/Table1[[#This Row],[Total Population]]</f>
        <v>0.75202321893806789</v>
      </c>
      <c r="V1312" s="94">
        <f>Table1[[#This Row],[Female Ballots]]/Table1[[#This Row],[Female Population]]</f>
        <v>0.15663981352241876</v>
      </c>
      <c r="W1312" s="94">
        <f>Table1[[#This Row],[Male Ballots]]/Table1[[#This Row],[Male Population]]</f>
        <v>0.12505615368678741</v>
      </c>
      <c r="X1312" s="94">
        <f>Table1[[#This Row],[Total Ballots]]/Table1[[#This Row],[Total Population]]</f>
        <v>0.15372239328292858</v>
      </c>
      <c r="Y1312" s="94">
        <f>Table1[[#This Row],[Female Ballots]]/Table1[[#This Row],[Female Voters]]</f>
        <v>0.22155688622754491</v>
      </c>
      <c r="Z1312" s="95">
        <f>Table1[[#This Row],[Male Ballots]]/Table1[[#This Row],[Male Voters]]</f>
        <v>0.17475728155339806</v>
      </c>
      <c r="AA1312" s="94">
        <f>Table1[[#This Row],[Total Ballots]]/Table1[[#This Row],[Total Voters]]</f>
        <v>0.20441176470588235</v>
      </c>
    </row>
    <row r="1313" spans="1:27" s="7" customFormat="1" x14ac:dyDescent="0.35">
      <c r="A1313" s="102" t="s">
        <v>23</v>
      </c>
      <c r="B1313" s="103">
        <v>2024</v>
      </c>
      <c r="C1313" s="17" t="s">
        <v>83</v>
      </c>
      <c r="D1313" s="116"/>
      <c r="E1313" s="117"/>
      <c r="F1313" s="117"/>
      <c r="G1313" s="110" t="s">
        <v>63</v>
      </c>
      <c r="H1313" s="122">
        <v>725.45669999999996</v>
      </c>
      <c r="I1313" s="122">
        <v>718.46900000000005</v>
      </c>
      <c r="J1313" s="123">
        <v>1443.9257</v>
      </c>
      <c r="K1313">
        <v>608</v>
      </c>
      <c r="L1313">
        <v>600</v>
      </c>
      <c r="M1313">
        <v>59</v>
      </c>
      <c r="N1313">
        <v>1267</v>
      </c>
      <c r="O1313">
        <v>153</v>
      </c>
      <c r="P1313">
        <v>104</v>
      </c>
      <c r="Q1313">
        <v>16</v>
      </c>
      <c r="R1313">
        <v>273</v>
      </c>
      <c r="S1313" s="105">
        <f>Table1[[#This Row],[Female Voters]]/Table1[[#This Row],[Female Population]]</f>
        <v>0.83809274902278807</v>
      </c>
      <c r="T1313" s="94">
        <f>Table1[[#This Row],[Male Voters]]/Table1[[#This Row],[Male Population]]</f>
        <v>0.83510910004467831</v>
      </c>
      <c r="U1313" s="94">
        <f>Table1[[#This Row],[Total Voters]]/Table1[[#This Row],[Total Population]]</f>
        <v>0.87746897226083032</v>
      </c>
      <c r="V1313" s="94">
        <f>Table1[[#This Row],[Female Ballots]]/Table1[[#This Row],[Female Population]]</f>
        <v>0.21090162927711606</v>
      </c>
      <c r="W1313" s="94">
        <f>Table1[[#This Row],[Male Ballots]]/Table1[[#This Row],[Male Population]]</f>
        <v>0.14475224400774422</v>
      </c>
      <c r="X1313" s="94">
        <f>Table1[[#This Row],[Total Ballots]]/Table1[[#This Row],[Total Population]]</f>
        <v>0.18906790010039989</v>
      </c>
      <c r="Y1313" s="94">
        <f>Table1[[#This Row],[Female Ballots]]/Table1[[#This Row],[Female Voters]]</f>
        <v>0.25164473684210525</v>
      </c>
      <c r="Z1313" s="95">
        <f>Table1[[#This Row],[Male Ballots]]/Table1[[#This Row],[Male Voters]]</f>
        <v>0.17333333333333334</v>
      </c>
      <c r="AA1313" s="94">
        <f>Table1[[#This Row],[Total Ballots]]/Table1[[#This Row],[Total Voters]]</f>
        <v>0.21546961325966851</v>
      </c>
    </row>
    <row r="1314" spans="1:27" s="7" customFormat="1" x14ac:dyDescent="0.35">
      <c r="A1314" s="102" t="s">
        <v>23</v>
      </c>
      <c r="B1314" s="103">
        <v>2024</v>
      </c>
      <c r="C1314" s="17" t="s">
        <v>83</v>
      </c>
      <c r="D1314" s="116"/>
      <c r="E1314" s="117"/>
      <c r="F1314" s="117"/>
      <c r="G1314" s="110" t="s">
        <v>64</v>
      </c>
      <c r="H1314" s="122">
        <v>1007.6222</v>
      </c>
      <c r="I1314" s="122">
        <v>1002.7017</v>
      </c>
      <c r="J1314" s="123">
        <v>2010.3240999999998</v>
      </c>
      <c r="K1314">
        <v>875</v>
      </c>
      <c r="L1314">
        <v>790</v>
      </c>
      <c r="M1314">
        <v>74</v>
      </c>
      <c r="N1314">
        <v>1739</v>
      </c>
      <c r="O1314">
        <v>290</v>
      </c>
      <c r="P1314">
        <v>220</v>
      </c>
      <c r="Q1314">
        <v>23</v>
      </c>
      <c r="R1314">
        <v>533</v>
      </c>
      <c r="S1314" s="105">
        <f>Table1[[#This Row],[Female Voters]]/Table1[[#This Row],[Female Population]]</f>
        <v>0.86838102614253632</v>
      </c>
      <c r="T1314" s="94">
        <f>Table1[[#This Row],[Male Voters]]/Table1[[#This Row],[Male Population]]</f>
        <v>0.78787140781749954</v>
      </c>
      <c r="U1314" s="94">
        <f>Table1[[#This Row],[Total Voters]]/Table1[[#This Row],[Total Population]]</f>
        <v>0.8650346478958294</v>
      </c>
      <c r="V1314" s="94">
        <f>Table1[[#This Row],[Female Ballots]]/Table1[[#This Row],[Female Population]]</f>
        <v>0.28780628295009775</v>
      </c>
      <c r="W1314" s="94">
        <f>Table1[[#This Row],[Male Ballots]]/Table1[[#This Row],[Male Population]]</f>
        <v>0.21940722749348088</v>
      </c>
      <c r="X1314" s="94">
        <f>Table1[[#This Row],[Total Ballots]]/Table1[[#This Row],[Total Population]]</f>
        <v>0.26513137856726687</v>
      </c>
      <c r="Y1314" s="94">
        <f>Table1[[#This Row],[Female Ballots]]/Table1[[#This Row],[Female Voters]]</f>
        <v>0.33142857142857141</v>
      </c>
      <c r="Z1314" s="95">
        <f>Table1[[#This Row],[Male Ballots]]/Table1[[#This Row],[Male Voters]]</f>
        <v>0.27848101265822783</v>
      </c>
      <c r="AA1314" s="94">
        <f>Table1[[#This Row],[Total Ballots]]/Table1[[#This Row],[Total Voters]]</f>
        <v>0.3064979873490512</v>
      </c>
    </row>
    <row r="1315" spans="1:27" s="7" customFormat="1" x14ac:dyDescent="0.35">
      <c r="A1315" s="102" t="s">
        <v>23</v>
      </c>
      <c r="B1315" s="103">
        <v>2024</v>
      </c>
      <c r="C1315" s="17" t="s">
        <v>83</v>
      </c>
      <c r="D1315" s="116"/>
      <c r="E1315" s="117"/>
      <c r="F1315" s="117"/>
      <c r="G1315" s="110" t="s">
        <v>65</v>
      </c>
      <c r="H1315" s="122">
        <v>1036.7712000000001</v>
      </c>
      <c r="I1315" s="122">
        <v>998.35739999999998</v>
      </c>
      <c r="J1315" s="123">
        <v>2035.1280000000002</v>
      </c>
      <c r="K1315">
        <v>895</v>
      </c>
      <c r="L1315">
        <v>844</v>
      </c>
      <c r="M1315">
        <v>64</v>
      </c>
      <c r="N1315">
        <v>1803</v>
      </c>
      <c r="O1315">
        <v>333</v>
      </c>
      <c r="P1315">
        <v>296</v>
      </c>
      <c r="Q1315">
        <v>26</v>
      </c>
      <c r="R1315">
        <v>655</v>
      </c>
      <c r="S1315" s="105">
        <f>Table1[[#This Row],[Female Voters]]/Table1[[#This Row],[Female Population]]</f>
        <v>0.86325700405258154</v>
      </c>
      <c r="T1315" s="94">
        <f>Table1[[#This Row],[Male Voters]]/Table1[[#This Row],[Male Population]]</f>
        <v>0.84538863537246278</v>
      </c>
      <c r="U1315" s="94">
        <f>Table1[[#This Row],[Total Voters]]/Table1[[#This Row],[Total Population]]</f>
        <v>0.88593936106230164</v>
      </c>
      <c r="V1315" s="94">
        <f>Table1[[#This Row],[Female Ballots]]/Table1[[#This Row],[Female Population]]</f>
        <v>0.32118947748548565</v>
      </c>
      <c r="W1315" s="94">
        <f>Table1[[#This Row],[Male Ballots]]/Table1[[#This Row],[Male Population]]</f>
        <v>0.29648700956190638</v>
      </c>
      <c r="X1315" s="94">
        <f>Table1[[#This Row],[Total Ballots]]/Table1[[#This Row],[Total Population]]</f>
        <v>0.32184707792335421</v>
      </c>
      <c r="Y1315" s="94">
        <f>Table1[[#This Row],[Female Ballots]]/Table1[[#This Row],[Female Voters]]</f>
        <v>0.37206703910614525</v>
      </c>
      <c r="Z1315" s="95">
        <f>Table1[[#This Row],[Male Ballots]]/Table1[[#This Row],[Male Voters]]</f>
        <v>0.35071090047393366</v>
      </c>
      <c r="AA1315" s="94">
        <f>Table1[[#This Row],[Total Ballots]]/Table1[[#This Row],[Total Voters]]</f>
        <v>0.36328341652800888</v>
      </c>
    </row>
    <row r="1316" spans="1:27" s="7" customFormat="1" x14ac:dyDescent="0.35">
      <c r="A1316" s="102" t="s">
        <v>23</v>
      </c>
      <c r="B1316" s="103">
        <v>2024</v>
      </c>
      <c r="C1316" s="17" t="s">
        <v>83</v>
      </c>
      <c r="D1316" s="116"/>
      <c r="E1316" s="117"/>
      <c r="F1316" s="117"/>
      <c r="G1316" s="110" t="s">
        <v>66</v>
      </c>
      <c r="H1316" s="122">
        <v>1383.9204</v>
      </c>
      <c r="I1316" s="122">
        <v>1260.3692999999998</v>
      </c>
      <c r="J1316" s="123">
        <v>2644.29</v>
      </c>
      <c r="K1316">
        <v>1208</v>
      </c>
      <c r="L1316">
        <v>1111</v>
      </c>
      <c r="M1316">
        <v>71</v>
      </c>
      <c r="N1316">
        <v>2390</v>
      </c>
      <c r="O1316">
        <v>625</v>
      </c>
      <c r="P1316">
        <v>495</v>
      </c>
      <c r="Q1316">
        <v>35</v>
      </c>
      <c r="R1316">
        <v>1155</v>
      </c>
      <c r="S1316" s="105">
        <f>Table1[[#This Row],[Female Voters]]/Table1[[#This Row],[Female Population]]</f>
        <v>0.8728825733040716</v>
      </c>
      <c r="T1316" s="94">
        <f>Table1[[#This Row],[Male Voters]]/Table1[[#This Row],[Male Population]]</f>
        <v>0.88148767190695632</v>
      </c>
      <c r="U1316" s="94">
        <f>Table1[[#This Row],[Total Voters]]/Table1[[#This Row],[Total Population]]</f>
        <v>0.90383429956623518</v>
      </c>
      <c r="V1316" s="94">
        <f>Table1[[#This Row],[Female Ballots]]/Table1[[#This Row],[Female Population]]</f>
        <v>0.45161556979722245</v>
      </c>
      <c r="W1316" s="94">
        <f>Table1[[#This Row],[Male Ballots]]/Table1[[#This Row],[Male Population]]</f>
        <v>0.39274203203775282</v>
      </c>
      <c r="X1316" s="94">
        <f>Table1[[#This Row],[Total Ballots]]/Table1[[#This Row],[Total Population]]</f>
        <v>0.43679021589916389</v>
      </c>
      <c r="Y1316" s="94">
        <f>Table1[[#This Row],[Female Ballots]]/Table1[[#This Row],[Female Voters]]</f>
        <v>0.51738410596026485</v>
      </c>
      <c r="Z1316" s="95">
        <f>Table1[[#This Row],[Male Ballots]]/Table1[[#This Row],[Male Voters]]</f>
        <v>0.44554455445544555</v>
      </c>
      <c r="AA1316" s="94">
        <f>Table1[[#This Row],[Total Ballots]]/Table1[[#This Row],[Total Voters]]</f>
        <v>0.48326359832635984</v>
      </c>
    </row>
    <row r="1317" spans="1:27" s="7" customFormat="1" x14ac:dyDescent="0.35">
      <c r="A1317" s="102" t="s">
        <v>23</v>
      </c>
      <c r="B1317" s="103">
        <v>2024</v>
      </c>
      <c r="C1317" s="17" t="s">
        <v>83</v>
      </c>
      <c r="D1317" s="116"/>
      <c r="E1317" s="117"/>
      <c r="F1317" s="117"/>
      <c r="G1317" s="110" t="s">
        <v>67</v>
      </c>
      <c r="H1317" s="122">
        <v>3672.7898999999998</v>
      </c>
      <c r="I1317" s="122">
        <v>3293.3571000000002</v>
      </c>
      <c r="J1317" s="123">
        <v>6966.1475</v>
      </c>
      <c r="K1317">
        <v>3328</v>
      </c>
      <c r="L1317">
        <v>3088</v>
      </c>
      <c r="M1317">
        <v>111</v>
      </c>
      <c r="N1317">
        <v>6527</v>
      </c>
      <c r="O1317">
        <v>2275</v>
      </c>
      <c r="P1317">
        <v>1941</v>
      </c>
      <c r="Q1317">
        <v>60</v>
      </c>
      <c r="R1317">
        <v>4276</v>
      </c>
      <c r="S1317" s="105">
        <f>Table1[[#This Row],[Female Voters]]/Table1[[#This Row],[Female Population]]</f>
        <v>0.90612316266715942</v>
      </c>
      <c r="T1317" s="94">
        <f>Table1[[#This Row],[Male Voters]]/Table1[[#This Row],[Male Population]]</f>
        <v>0.9376450552538016</v>
      </c>
      <c r="U1317" s="94">
        <f>Table1[[#This Row],[Total Voters]]/Table1[[#This Row],[Total Population]]</f>
        <v>0.93695977583018442</v>
      </c>
      <c r="V1317" s="94">
        <f>Table1[[#This Row],[Female Ballots]]/Table1[[#This Row],[Female Population]]</f>
        <v>0.61942013072950353</v>
      </c>
      <c r="W1317" s="94">
        <f>Table1[[#This Row],[Male Ballots]]/Table1[[#This Row],[Male Population]]</f>
        <v>0.58936821640143422</v>
      </c>
      <c r="X1317" s="94">
        <f>Table1[[#This Row],[Total Ballots]]/Table1[[#This Row],[Total Population]]</f>
        <v>0.61382564753330304</v>
      </c>
      <c r="Y1317" s="94">
        <f>Table1[[#This Row],[Female Ballots]]/Table1[[#This Row],[Female Voters]]</f>
        <v>0.68359375</v>
      </c>
      <c r="Z1317" s="95">
        <f>Table1[[#This Row],[Male Ballots]]/Table1[[#This Row],[Male Voters]]</f>
        <v>0.62856217616580312</v>
      </c>
      <c r="AA1317" s="94">
        <f>Table1[[#This Row],[Total Ballots]]/Table1[[#This Row],[Total Voters]]</f>
        <v>0.6551248659414739</v>
      </c>
    </row>
    <row r="1318" spans="1:27" s="7" customFormat="1" x14ac:dyDescent="0.35">
      <c r="A1318" s="102" t="s">
        <v>38</v>
      </c>
      <c r="B1318" s="103">
        <v>2024</v>
      </c>
      <c r="C1318" s="17" t="s">
        <v>83</v>
      </c>
      <c r="D1318" s="116"/>
      <c r="E1318" s="117"/>
      <c r="F1318" s="117"/>
      <c r="G1318" s="110" t="s">
        <v>79</v>
      </c>
      <c r="H1318" s="122">
        <v>54128.664199999999</v>
      </c>
      <c r="I1318" s="122">
        <v>51803.091300000007</v>
      </c>
      <c r="J1318" s="123">
        <v>105931.75599999999</v>
      </c>
      <c r="K1318">
        <v>43194</v>
      </c>
      <c r="L1318">
        <v>39992</v>
      </c>
      <c r="M1318">
        <v>1791</v>
      </c>
      <c r="N1318">
        <v>84977</v>
      </c>
      <c r="O1318">
        <v>18009</v>
      </c>
      <c r="P1318">
        <v>15407</v>
      </c>
      <c r="Q1318">
        <v>624</v>
      </c>
      <c r="R1318">
        <v>34040</v>
      </c>
      <c r="S1318" s="105">
        <f>Table1[[#This Row],[Female Voters]]/Table1[[#This Row],[Female Population]]</f>
        <v>0.79798754760329005</v>
      </c>
      <c r="T1318" s="94">
        <f>Table1[[#This Row],[Male Voters]]/Table1[[#This Row],[Male Population]]</f>
        <v>0.77200026091879181</v>
      </c>
      <c r="U1318" s="94">
        <f>Table1[[#This Row],[Total Voters]]/Table1[[#This Row],[Total Population]]</f>
        <v>0.80218626792139658</v>
      </c>
      <c r="V1318" s="94">
        <f>Table1[[#This Row],[Female Ballots]]/Table1[[#This Row],[Female Population]]</f>
        <v>0.33270726824993402</v>
      </c>
      <c r="W1318" s="94">
        <f>Table1[[#This Row],[Male Ballots]]/Table1[[#This Row],[Male Population]]</f>
        <v>0.29741468343608285</v>
      </c>
      <c r="X1318" s="94">
        <f>Table1[[#This Row],[Total Ballots]]/Table1[[#This Row],[Total Population]]</f>
        <v>0.32133895713009802</v>
      </c>
      <c r="Y1318" s="94">
        <f>Table1[[#This Row],[Female Ballots]]/Table1[[#This Row],[Female Voters]]</f>
        <v>0.41693290734824279</v>
      </c>
      <c r="Z1318" s="95">
        <f>Table1[[#This Row],[Male Ballots]]/Table1[[#This Row],[Male Voters]]</f>
        <v>0.38525205041008204</v>
      </c>
      <c r="AA1318" s="94">
        <f>Table1[[#This Row],[Total Ballots]]/Table1[[#This Row],[Total Voters]]</f>
        <v>0.40057898019464089</v>
      </c>
    </row>
    <row r="1319" spans="1:27" s="7" customFormat="1" x14ac:dyDescent="0.35">
      <c r="A1319" s="102" t="s">
        <v>38</v>
      </c>
      <c r="B1319" s="103">
        <v>2024</v>
      </c>
      <c r="C1319" s="17" t="s">
        <v>83</v>
      </c>
      <c r="D1319" s="116"/>
      <c r="E1319" s="117"/>
      <c r="F1319" s="117"/>
      <c r="G1319" s="110" t="s">
        <v>62</v>
      </c>
      <c r="H1319" s="122">
        <v>4771.4162000000006</v>
      </c>
      <c r="I1319" s="122">
        <v>4934.9493000000002</v>
      </c>
      <c r="J1319" s="123">
        <v>9706.3660000000018</v>
      </c>
      <c r="K1319">
        <v>3126</v>
      </c>
      <c r="L1319">
        <v>3264</v>
      </c>
      <c r="M1319">
        <v>225</v>
      </c>
      <c r="N1319">
        <v>6615</v>
      </c>
      <c r="O1319">
        <v>518</v>
      </c>
      <c r="P1319">
        <v>505</v>
      </c>
      <c r="Q1319">
        <v>46</v>
      </c>
      <c r="R1319">
        <v>1069</v>
      </c>
      <c r="S1319" s="105">
        <f>Table1[[#This Row],[Female Voters]]/Table1[[#This Row],[Female Population]]</f>
        <v>0.65515139928476573</v>
      </c>
      <c r="T1319" s="94">
        <f>Table1[[#This Row],[Male Voters]]/Table1[[#This Row],[Male Population]]</f>
        <v>0.66140497127295717</v>
      </c>
      <c r="U1319" s="94">
        <f>Table1[[#This Row],[Total Voters]]/Table1[[#This Row],[Total Population]]</f>
        <v>0.68151149462115879</v>
      </c>
      <c r="V1319" s="94">
        <f>Table1[[#This Row],[Female Ballots]]/Table1[[#This Row],[Female Population]]</f>
        <v>0.10856315573560738</v>
      </c>
      <c r="W1319" s="94">
        <f>Table1[[#This Row],[Male Ballots]]/Table1[[#This Row],[Male Population]]</f>
        <v>0.10233134512648387</v>
      </c>
      <c r="X1319" s="94">
        <f>Table1[[#This Row],[Total Ballots]]/Table1[[#This Row],[Total Population]]</f>
        <v>0.11013390593348735</v>
      </c>
      <c r="Y1319" s="94">
        <f>Table1[[#This Row],[Female Ballots]]/Table1[[#This Row],[Female Voters]]</f>
        <v>0.16570697376839411</v>
      </c>
      <c r="Z1319" s="95">
        <f>Table1[[#This Row],[Male Ballots]]/Table1[[#This Row],[Male Voters]]</f>
        <v>0.15471813725490197</v>
      </c>
      <c r="AA1319" s="94">
        <f>Table1[[#This Row],[Total Ballots]]/Table1[[#This Row],[Total Voters]]</f>
        <v>0.16160241874527589</v>
      </c>
    </row>
    <row r="1320" spans="1:27" s="7" customFormat="1" x14ac:dyDescent="0.35">
      <c r="A1320" s="102" t="s">
        <v>38</v>
      </c>
      <c r="B1320" s="103">
        <v>2024</v>
      </c>
      <c r="C1320" s="17" t="s">
        <v>83</v>
      </c>
      <c r="D1320" s="116"/>
      <c r="E1320" s="117"/>
      <c r="F1320" s="117"/>
      <c r="G1320" s="110" t="s">
        <v>63</v>
      </c>
      <c r="H1320" s="122">
        <v>7667.8109999999997</v>
      </c>
      <c r="I1320" s="122">
        <v>7884.5460000000003</v>
      </c>
      <c r="J1320" s="123">
        <v>15552.357</v>
      </c>
      <c r="K1320">
        <v>5807</v>
      </c>
      <c r="L1320">
        <v>5596</v>
      </c>
      <c r="M1320">
        <v>361</v>
      </c>
      <c r="N1320">
        <v>11764</v>
      </c>
      <c r="O1320">
        <v>1005</v>
      </c>
      <c r="P1320">
        <v>877</v>
      </c>
      <c r="Q1320">
        <v>92</v>
      </c>
      <c r="R1320">
        <v>1974</v>
      </c>
      <c r="S1320" s="105">
        <f>Table1[[#This Row],[Female Voters]]/Table1[[#This Row],[Female Population]]</f>
        <v>0.75732174410662967</v>
      </c>
      <c r="T1320" s="94">
        <f>Table1[[#This Row],[Male Voters]]/Table1[[#This Row],[Male Population]]</f>
        <v>0.70974283110276737</v>
      </c>
      <c r="U1320" s="94">
        <f>Table1[[#This Row],[Total Voters]]/Table1[[#This Row],[Total Population]]</f>
        <v>0.75641267751248253</v>
      </c>
      <c r="V1320" s="94">
        <f>Table1[[#This Row],[Female Ballots]]/Table1[[#This Row],[Female Population]]</f>
        <v>0.13106739328864522</v>
      </c>
      <c r="W1320" s="94">
        <f>Table1[[#This Row],[Male Ballots]]/Table1[[#This Row],[Male Population]]</f>
        <v>0.11123024711885757</v>
      </c>
      <c r="X1320" s="94">
        <f>Table1[[#This Row],[Total Ballots]]/Table1[[#This Row],[Total Population]]</f>
        <v>0.12692609872574298</v>
      </c>
      <c r="Y1320" s="94">
        <f>Table1[[#This Row],[Female Ballots]]/Table1[[#This Row],[Female Voters]]</f>
        <v>0.17306698811778887</v>
      </c>
      <c r="Z1320" s="95">
        <f>Table1[[#This Row],[Male Ballots]]/Table1[[#This Row],[Male Voters]]</f>
        <v>0.15671908506075768</v>
      </c>
      <c r="AA1320" s="94">
        <f>Table1[[#This Row],[Total Ballots]]/Table1[[#This Row],[Total Voters]]</f>
        <v>0.16780006800408023</v>
      </c>
    </row>
    <row r="1321" spans="1:27" s="7" customFormat="1" x14ac:dyDescent="0.35">
      <c r="A1321" s="106" t="s">
        <v>38</v>
      </c>
      <c r="B1321" s="103">
        <v>2024</v>
      </c>
      <c r="C1321" s="17" t="s">
        <v>83</v>
      </c>
      <c r="D1321" s="116"/>
      <c r="E1321" s="117"/>
      <c r="F1321" s="117"/>
      <c r="G1321" s="110" t="s">
        <v>64</v>
      </c>
      <c r="H1321" s="122">
        <v>8368.9979999999996</v>
      </c>
      <c r="I1321" s="122">
        <v>8579.348</v>
      </c>
      <c r="J1321" s="123">
        <v>16948.345999999998</v>
      </c>
      <c r="K1321">
        <v>6291</v>
      </c>
      <c r="L1321">
        <v>6126</v>
      </c>
      <c r="M1321">
        <v>311</v>
      </c>
      <c r="N1321">
        <v>12728</v>
      </c>
      <c r="O1321">
        <v>1572</v>
      </c>
      <c r="P1321">
        <v>1436</v>
      </c>
      <c r="Q1321">
        <v>93</v>
      </c>
      <c r="R1321">
        <v>3101</v>
      </c>
      <c r="S1321" s="105">
        <f>Table1[[#This Row],[Female Voters]]/Table1[[#This Row],[Female Population]]</f>
        <v>0.75170289203080232</v>
      </c>
      <c r="T1321" s="94">
        <f>Table1[[#This Row],[Male Voters]]/Table1[[#This Row],[Male Population]]</f>
        <v>0.71404027438914941</v>
      </c>
      <c r="U1321" s="94">
        <f>Table1[[#This Row],[Total Voters]]/Table1[[#This Row],[Total Population]]</f>
        <v>0.75098773650242934</v>
      </c>
      <c r="V1321" s="94">
        <f>Table1[[#This Row],[Female Ballots]]/Table1[[#This Row],[Female Population]]</f>
        <v>0.18783610654465446</v>
      </c>
      <c r="W1321" s="94">
        <f>Table1[[#This Row],[Male Ballots]]/Table1[[#This Row],[Male Population]]</f>
        <v>0.16737868658550742</v>
      </c>
      <c r="X1321" s="94">
        <f>Table1[[#This Row],[Total Ballots]]/Table1[[#This Row],[Total Population]]</f>
        <v>0.18296770670129112</v>
      </c>
      <c r="Y1321" s="94">
        <f>Table1[[#This Row],[Female Ballots]]/Table1[[#This Row],[Female Voters]]</f>
        <v>0.24988078206962328</v>
      </c>
      <c r="Z1321" s="95">
        <f>Table1[[#This Row],[Male Ballots]]/Table1[[#This Row],[Male Voters]]</f>
        <v>0.23441070845576231</v>
      </c>
      <c r="AA1321" s="94">
        <f>Table1[[#This Row],[Total Ballots]]/Table1[[#This Row],[Total Voters]]</f>
        <v>0.24363607793840353</v>
      </c>
    </row>
    <row r="1322" spans="1:27" s="7" customFormat="1" x14ac:dyDescent="0.35">
      <c r="A1322" s="102" t="s">
        <v>38</v>
      </c>
      <c r="B1322" s="103">
        <v>2024</v>
      </c>
      <c r="C1322" s="17" t="s">
        <v>83</v>
      </c>
      <c r="D1322" s="116"/>
      <c r="E1322" s="117"/>
      <c r="F1322" s="117"/>
      <c r="G1322" s="110" t="s">
        <v>65</v>
      </c>
      <c r="H1322" s="122">
        <v>7392.4369999999999</v>
      </c>
      <c r="I1322" s="122">
        <v>7372.9549999999999</v>
      </c>
      <c r="J1322" s="123">
        <v>14765.392</v>
      </c>
      <c r="K1322">
        <v>5630</v>
      </c>
      <c r="L1322">
        <v>5334</v>
      </c>
      <c r="M1322">
        <v>222</v>
      </c>
      <c r="N1322">
        <v>11186</v>
      </c>
      <c r="O1322">
        <v>1772</v>
      </c>
      <c r="P1322">
        <v>1575</v>
      </c>
      <c r="Q1322">
        <v>61</v>
      </c>
      <c r="R1322">
        <v>3408</v>
      </c>
      <c r="S1322" s="105">
        <f>Table1[[#This Row],[Female Voters]]/Table1[[#This Row],[Female Population]]</f>
        <v>0.76158917553169547</v>
      </c>
      <c r="T1322" s="94">
        <f>Table1[[#This Row],[Male Voters]]/Table1[[#This Row],[Male Population]]</f>
        <v>0.72345484273266281</v>
      </c>
      <c r="U1322" s="94">
        <f>Table1[[#This Row],[Total Voters]]/Table1[[#This Row],[Total Population]]</f>
        <v>0.75758232493929045</v>
      </c>
      <c r="V1322" s="94">
        <f>Table1[[#This Row],[Female Ballots]]/Table1[[#This Row],[Female Population]]</f>
        <v>0.23970444387960291</v>
      </c>
      <c r="W1322" s="94">
        <f>Table1[[#This Row],[Male Ballots]]/Table1[[#This Row],[Male Population]]</f>
        <v>0.21361855592499887</v>
      </c>
      <c r="X1322" s="94">
        <f>Table1[[#This Row],[Total Ballots]]/Table1[[#This Row],[Total Population]]</f>
        <v>0.2308099913635886</v>
      </c>
      <c r="Y1322" s="94">
        <f>Table1[[#This Row],[Female Ballots]]/Table1[[#This Row],[Female Voters]]</f>
        <v>0.31474245115452931</v>
      </c>
      <c r="Z1322" s="95">
        <f>Table1[[#This Row],[Male Ballots]]/Table1[[#This Row],[Male Voters]]</f>
        <v>0.29527559055118108</v>
      </c>
      <c r="AA1322" s="94">
        <f>Table1[[#This Row],[Total Ballots]]/Table1[[#This Row],[Total Voters]]</f>
        <v>0.30466654747005184</v>
      </c>
    </row>
    <row r="1323" spans="1:27" s="7" customFormat="1" x14ac:dyDescent="0.35">
      <c r="A1323" s="102" t="s">
        <v>38</v>
      </c>
      <c r="B1323" s="103">
        <v>2024</v>
      </c>
      <c r="C1323" s="17" t="s">
        <v>83</v>
      </c>
      <c r="D1323" s="116"/>
      <c r="E1323" s="117"/>
      <c r="F1323" s="117"/>
      <c r="G1323" s="110" t="s">
        <v>66</v>
      </c>
      <c r="H1323" s="122">
        <v>8508.6219999999994</v>
      </c>
      <c r="I1323" s="122">
        <v>7982.9589999999998</v>
      </c>
      <c r="J1323" s="123">
        <v>16491.580999999998</v>
      </c>
      <c r="K1323">
        <v>7074</v>
      </c>
      <c r="L1323">
        <v>6399</v>
      </c>
      <c r="M1323">
        <v>267</v>
      </c>
      <c r="N1323">
        <v>13740</v>
      </c>
      <c r="O1323">
        <v>3269</v>
      </c>
      <c r="P1323">
        <v>2675</v>
      </c>
      <c r="Q1323">
        <v>115</v>
      </c>
      <c r="R1323">
        <v>6059</v>
      </c>
      <c r="S1323" s="105">
        <f>Table1[[#This Row],[Female Voters]]/Table1[[#This Row],[Female Population]]</f>
        <v>0.83139196922838976</v>
      </c>
      <c r="T1323" s="94">
        <f>Table1[[#This Row],[Male Voters]]/Table1[[#This Row],[Male Population]]</f>
        <v>0.8015824708607423</v>
      </c>
      <c r="U1323" s="94">
        <f>Table1[[#This Row],[Total Voters]]/Table1[[#This Row],[Total Population]]</f>
        <v>0.83315238241864142</v>
      </c>
      <c r="V1323" s="94">
        <f>Table1[[#This Row],[Female Ballots]]/Table1[[#This Row],[Female Population]]</f>
        <v>0.38419852239293273</v>
      </c>
      <c r="W1323" s="94">
        <f>Table1[[#This Row],[Male Ballots]]/Table1[[#This Row],[Male Population]]</f>
        <v>0.33508878098960548</v>
      </c>
      <c r="X1323" s="94">
        <f>Table1[[#This Row],[Total Ballots]]/Table1[[#This Row],[Total Population]]</f>
        <v>0.36739958406656104</v>
      </c>
      <c r="Y1323" s="94">
        <f>Table1[[#This Row],[Female Ballots]]/Table1[[#This Row],[Female Voters]]</f>
        <v>0.46211478654226745</v>
      </c>
      <c r="Z1323" s="95">
        <f>Table1[[#This Row],[Male Ballots]]/Table1[[#This Row],[Male Voters]]</f>
        <v>0.41803406782309738</v>
      </c>
      <c r="AA1323" s="94">
        <f>Table1[[#This Row],[Total Ballots]]/Table1[[#This Row],[Total Voters]]</f>
        <v>0.44097525473071325</v>
      </c>
    </row>
    <row r="1324" spans="1:27" s="7" customFormat="1" x14ac:dyDescent="0.35">
      <c r="A1324" s="102" t="s">
        <v>38</v>
      </c>
      <c r="B1324" s="103">
        <v>2024</v>
      </c>
      <c r="C1324" s="17" t="s">
        <v>83</v>
      </c>
      <c r="D1324" s="116"/>
      <c r="E1324" s="117"/>
      <c r="F1324" s="117"/>
      <c r="G1324" s="110" t="s">
        <v>67</v>
      </c>
      <c r="H1324" s="122">
        <v>17419.38</v>
      </c>
      <c r="I1324" s="122">
        <v>15048.334000000001</v>
      </c>
      <c r="J1324" s="123">
        <v>32467.714</v>
      </c>
      <c r="K1324">
        <v>15266</v>
      </c>
      <c r="L1324">
        <v>13273</v>
      </c>
      <c r="M1324">
        <v>405</v>
      </c>
      <c r="N1324">
        <v>28944</v>
      </c>
      <c r="O1324">
        <v>9873</v>
      </c>
      <c r="P1324">
        <v>8339</v>
      </c>
      <c r="Q1324">
        <v>217</v>
      </c>
      <c r="R1324">
        <v>18429</v>
      </c>
      <c r="S1324" s="105">
        <f>Table1[[#This Row],[Female Voters]]/Table1[[#This Row],[Female Population]]</f>
        <v>0.87638021559894774</v>
      </c>
      <c r="T1324" s="94">
        <f>Table1[[#This Row],[Male Voters]]/Table1[[#This Row],[Male Population]]</f>
        <v>0.88202454836528743</v>
      </c>
      <c r="U1324" s="94">
        <f>Table1[[#This Row],[Total Voters]]/Table1[[#This Row],[Total Population]]</f>
        <v>0.89147021561173045</v>
      </c>
      <c r="V1324" s="94">
        <f>Table1[[#This Row],[Female Ballots]]/Table1[[#This Row],[Female Population]]</f>
        <v>0.56678251464747886</v>
      </c>
      <c r="W1324" s="94">
        <f>Table1[[#This Row],[Male Ballots]]/Table1[[#This Row],[Male Population]]</f>
        <v>0.55414772160160719</v>
      </c>
      <c r="X1324" s="94">
        <f>Table1[[#This Row],[Total Ballots]]/Table1[[#This Row],[Total Population]]</f>
        <v>0.56761002637882052</v>
      </c>
      <c r="Y1324" s="94">
        <f>Table1[[#This Row],[Female Ballots]]/Table1[[#This Row],[Female Voters]]</f>
        <v>0.64673129830996989</v>
      </c>
      <c r="Z1324" s="95">
        <f>Table1[[#This Row],[Male Ballots]]/Table1[[#This Row],[Male Voters]]</f>
        <v>0.6282679123031718</v>
      </c>
      <c r="AA1324" s="94">
        <f>Table1[[#This Row],[Total Ballots]]/Table1[[#This Row],[Total Voters]]</f>
        <v>0.63671227197346603</v>
      </c>
    </row>
    <row r="1325" spans="1:27" s="7" customFormat="1" x14ac:dyDescent="0.35">
      <c r="A1325" s="102" t="s">
        <v>36</v>
      </c>
      <c r="B1325" s="103">
        <v>2024</v>
      </c>
      <c r="C1325" s="17" t="s">
        <v>83</v>
      </c>
      <c r="D1325" s="116"/>
      <c r="E1325" s="117"/>
      <c r="F1325" s="117"/>
      <c r="G1325" s="110" t="s">
        <v>79</v>
      </c>
      <c r="H1325" s="122">
        <v>4931.3914100000002</v>
      </c>
      <c r="I1325" s="122">
        <v>5026.1761900000001</v>
      </c>
      <c r="J1325" s="123">
        <v>9957.5679</v>
      </c>
      <c r="K1325">
        <v>4354</v>
      </c>
      <c r="L1325">
        <v>4450</v>
      </c>
      <c r="M1325">
        <v>222</v>
      </c>
      <c r="N1325">
        <v>9026</v>
      </c>
      <c r="O1325">
        <v>1857</v>
      </c>
      <c r="P1325">
        <v>1799</v>
      </c>
      <c r="Q1325">
        <v>74</v>
      </c>
      <c r="R1325">
        <v>3730</v>
      </c>
      <c r="S1325" s="105">
        <f>Table1[[#This Row],[Female Voters]]/Table1[[#This Row],[Female Population]]</f>
        <v>0.88291511218737351</v>
      </c>
      <c r="T1325" s="94">
        <f>Table1[[#This Row],[Male Voters]]/Table1[[#This Row],[Male Population]]</f>
        <v>0.88536490401065704</v>
      </c>
      <c r="U1325" s="94">
        <f>Table1[[#This Row],[Total Voters]]/Table1[[#This Row],[Total Population]]</f>
        <v>0.90644624175748778</v>
      </c>
      <c r="V1325" s="94">
        <f>Table1[[#This Row],[Female Ballots]]/Table1[[#This Row],[Female Population]]</f>
        <v>0.37656714821588255</v>
      </c>
      <c r="W1325" s="94">
        <f>Table1[[#This Row],[Male Ballots]]/Table1[[#This Row],[Male Population]]</f>
        <v>0.35792617130678023</v>
      </c>
      <c r="X1325" s="94">
        <f>Table1[[#This Row],[Total Ballots]]/Table1[[#This Row],[Total Population]]</f>
        <v>0.37458946174999219</v>
      </c>
      <c r="Y1325" s="94">
        <f>Table1[[#This Row],[Female Ballots]]/Table1[[#This Row],[Female Voters]]</f>
        <v>0.42650436380339918</v>
      </c>
      <c r="Z1325" s="95">
        <f>Table1[[#This Row],[Male Ballots]]/Table1[[#This Row],[Male Voters]]</f>
        <v>0.40426966292134831</v>
      </c>
      <c r="AA1325" s="94">
        <f>Table1[[#This Row],[Total Ballots]]/Table1[[#This Row],[Total Voters]]</f>
        <v>0.41325060935076446</v>
      </c>
    </row>
    <row r="1326" spans="1:27" s="7" customFormat="1" x14ac:dyDescent="0.35">
      <c r="A1326" s="102" t="s">
        <v>36</v>
      </c>
      <c r="B1326" s="103">
        <v>2024</v>
      </c>
      <c r="C1326" s="17" t="s">
        <v>83</v>
      </c>
      <c r="D1326" s="116"/>
      <c r="E1326" s="117"/>
      <c r="F1326" s="117"/>
      <c r="G1326" s="110" t="s">
        <v>62</v>
      </c>
      <c r="H1326" s="122">
        <v>304.48870999999997</v>
      </c>
      <c r="I1326" s="122">
        <v>354.38989000000004</v>
      </c>
      <c r="J1326" s="123">
        <v>658.87860000000001</v>
      </c>
      <c r="K1326">
        <v>265</v>
      </c>
      <c r="L1326">
        <v>300</v>
      </c>
      <c r="M1326">
        <v>22</v>
      </c>
      <c r="N1326">
        <v>587</v>
      </c>
      <c r="O1326">
        <v>59</v>
      </c>
      <c r="P1326">
        <v>61</v>
      </c>
      <c r="Q1326">
        <v>6</v>
      </c>
      <c r="R1326">
        <v>126</v>
      </c>
      <c r="S1326" s="105">
        <f>Table1[[#This Row],[Female Voters]]/Table1[[#This Row],[Female Population]]</f>
        <v>0.87031141483045471</v>
      </c>
      <c r="T1326" s="94">
        <f>Table1[[#This Row],[Male Voters]]/Table1[[#This Row],[Male Population]]</f>
        <v>0.84652527756928952</v>
      </c>
      <c r="U1326" s="94">
        <f>Table1[[#This Row],[Total Voters]]/Table1[[#This Row],[Total Population]]</f>
        <v>0.89090767252115943</v>
      </c>
      <c r="V1326" s="94">
        <f>Table1[[#This Row],[Female Ballots]]/Table1[[#This Row],[Female Population]]</f>
        <v>0.19376744707545973</v>
      </c>
      <c r="W1326" s="94">
        <f>Table1[[#This Row],[Male Ballots]]/Table1[[#This Row],[Male Population]]</f>
        <v>0.17212680643908887</v>
      </c>
      <c r="X1326" s="94">
        <f>Table1[[#This Row],[Total Ballots]]/Table1[[#This Row],[Total Population]]</f>
        <v>0.19123401488529146</v>
      </c>
      <c r="Y1326" s="94">
        <f>Table1[[#This Row],[Female Ballots]]/Table1[[#This Row],[Female Voters]]</f>
        <v>0.22264150943396227</v>
      </c>
      <c r="Z1326" s="95">
        <f>Table1[[#This Row],[Male Ballots]]/Table1[[#This Row],[Male Voters]]</f>
        <v>0.20333333333333334</v>
      </c>
      <c r="AA1326" s="94">
        <f>Table1[[#This Row],[Total Ballots]]/Table1[[#This Row],[Total Voters]]</f>
        <v>0.21465076660988075</v>
      </c>
    </row>
    <row r="1327" spans="1:27" s="7" customFormat="1" x14ac:dyDescent="0.35">
      <c r="A1327" s="102" t="s">
        <v>36</v>
      </c>
      <c r="B1327" s="103">
        <v>2024</v>
      </c>
      <c r="C1327" s="17" t="s">
        <v>83</v>
      </c>
      <c r="D1327" s="116"/>
      <c r="E1327" s="117"/>
      <c r="F1327" s="117"/>
      <c r="G1327" s="110" t="s">
        <v>63</v>
      </c>
      <c r="H1327" s="122">
        <v>536.09669999999994</v>
      </c>
      <c r="I1327" s="122">
        <v>523.56439999999998</v>
      </c>
      <c r="J1327" s="123">
        <v>1059.6611</v>
      </c>
      <c r="K1327">
        <v>499</v>
      </c>
      <c r="L1327">
        <v>488</v>
      </c>
      <c r="M1327">
        <v>22</v>
      </c>
      <c r="N1327">
        <v>1009</v>
      </c>
      <c r="O1327">
        <v>95</v>
      </c>
      <c r="P1327">
        <v>88</v>
      </c>
      <c r="Q1327">
        <v>4</v>
      </c>
      <c r="R1327">
        <v>187</v>
      </c>
      <c r="S1327" s="105">
        <f>Table1[[#This Row],[Female Voters]]/Table1[[#This Row],[Female Population]]</f>
        <v>0.93080222280793756</v>
      </c>
      <c r="T1327" s="94">
        <f>Table1[[#This Row],[Male Voters]]/Table1[[#This Row],[Male Population]]</f>
        <v>0.93207253969139237</v>
      </c>
      <c r="U1327" s="94">
        <f>Table1[[#This Row],[Total Voters]]/Table1[[#This Row],[Total Population]]</f>
        <v>0.95219122415647794</v>
      </c>
      <c r="V1327" s="94">
        <f>Table1[[#This Row],[Female Ballots]]/Table1[[#This Row],[Female Population]]</f>
        <v>0.17720683600551917</v>
      </c>
      <c r="W1327" s="94">
        <f>Table1[[#This Row],[Male Ballots]]/Table1[[#This Row],[Male Population]]</f>
        <v>0.16807865469844779</v>
      </c>
      <c r="X1327" s="94">
        <f>Table1[[#This Row],[Total Ballots]]/Table1[[#This Row],[Total Population]]</f>
        <v>0.17647151527974367</v>
      </c>
      <c r="Y1327" s="94">
        <f>Table1[[#This Row],[Female Ballots]]/Table1[[#This Row],[Female Voters]]</f>
        <v>0.19038076152304609</v>
      </c>
      <c r="Z1327" s="95">
        <f>Table1[[#This Row],[Male Ballots]]/Table1[[#This Row],[Male Voters]]</f>
        <v>0.18032786885245902</v>
      </c>
      <c r="AA1327" s="94">
        <f>Table1[[#This Row],[Total Ballots]]/Table1[[#This Row],[Total Voters]]</f>
        <v>0.18533201189296333</v>
      </c>
    </row>
    <row r="1328" spans="1:27" s="7" customFormat="1" x14ac:dyDescent="0.35">
      <c r="A1328" s="102" t="s">
        <v>36</v>
      </c>
      <c r="B1328" s="103">
        <v>2024</v>
      </c>
      <c r="C1328" s="17" t="s">
        <v>83</v>
      </c>
      <c r="D1328" s="116"/>
      <c r="E1328" s="117"/>
      <c r="F1328" s="117"/>
      <c r="G1328" s="110" t="s">
        <v>64</v>
      </c>
      <c r="H1328" s="122">
        <v>822.94290000000001</v>
      </c>
      <c r="I1328" s="122">
        <v>765.5311999999999</v>
      </c>
      <c r="J1328" s="123">
        <v>1588.4742000000001</v>
      </c>
      <c r="K1328">
        <v>711</v>
      </c>
      <c r="L1328">
        <v>685</v>
      </c>
      <c r="M1328">
        <v>46</v>
      </c>
      <c r="N1328">
        <v>1442</v>
      </c>
      <c r="O1328">
        <v>210</v>
      </c>
      <c r="P1328">
        <v>165</v>
      </c>
      <c r="Q1328">
        <v>13</v>
      </c>
      <c r="R1328">
        <v>388</v>
      </c>
      <c r="S1328" s="105">
        <f>Table1[[#This Row],[Female Voters]]/Table1[[#This Row],[Female Population]]</f>
        <v>0.86397245787040633</v>
      </c>
      <c r="T1328" s="94">
        <f>Table1[[#This Row],[Male Voters]]/Table1[[#This Row],[Male Population]]</f>
        <v>0.89480350376313866</v>
      </c>
      <c r="U1328" s="94">
        <f>Table1[[#This Row],[Total Voters]]/Table1[[#This Row],[Total Population]]</f>
        <v>0.9077893742309443</v>
      </c>
      <c r="V1328" s="94">
        <f>Table1[[#This Row],[Female Ballots]]/Table1[[#This Row],[Female Population]]</f>
        <v>0.25518173861151239</v>
      </c>
      <c r="W1328" s="94">
        <f>Table1[[#This Row],[Male Ballots]]/Table1[[#This Row],[Male Population]]</f>
        <v>0.21553661039550057</v>
      </c>
      <c r="X1328" s="94">
        <f>Table1[[#This Row],[Total Ballots]]/Table1[[#This Row],[Total Population]]</f>
        <v>0.24425955423134979</v>
      </c>
      <c r="Y1328" s="94">
        <f>Table1[[#This Row],[Female Ballots]]/Table1[[#This Row],[Female Voters]]</f>
        <v>0.29535864978902954</v>
      </c>
      <c r="Z1328" s="95">
        <f>Table1[[#This Row],[Male Ballots]]/Table1[[#This Row],[Male Voters]]</f>
        <v>0.24087591240875914</v>
      </c>
      <c r="AA1328" s="94">
        <f>Table1[[#This Row],[Total Ballots]]/Table1[[#This Row],[Total Voters]]</f>
        <v>0.26907073509015256</v>
      </c>
    </row>
    <row r="1329" spans="1:27" s="7" customFormat="1" x14ac:dyDescent="0.35">
      <c r="A1329" s="102" t="s">
        <v>36</v>
      </c>
      <c r="B1329" s="103">
        <v>2024</v>
      </c>
      <c r="C1329" s="17" t="s">
        <v>83</v>
      </c>
      <c r="D1329" s="116"/>
      <c r="E1329" s="117"/>
      <c r="F1329" s="117"/>
      <c r="G1329" s="110" t="s">
        <v>65</v>
      </c>
      <c r="H1329" s="122">
        <v>806.25630000000001</v>
      </c>
      <c r="I1329" s="122">
        <v>788.75170000000003</v>
      </c>
      <c r="J1329" s="123">
        <v>1595.0079000000001</v>
      </c>
      <c r="K1329">
        <v>693</v>
      </c>
      <c r="L1329">
        <v>705</v>
      </c>
      <c r="M1329">
        <v>37</v>
      </c>
      <c r="N1329">
        <v>1435</v>
      </c>
      <c r="O1329">
        <v>239</v>
      </c>
      <c r="P1329">
        <v>233</v>
      </c>
      <c r="Q1329">
        <v>14</v>
      </c>
      <c r="R1329">
        <v>486</v>
      </c>
      <c r="S1329" s="105">
        <f>Table1[[#This Row],[Female Voters]]/Table1[[#This Row],[Female Population]]</f>
        <v>0.85952816740780813</v>
      </c>
      <c r="T1329" s="94">
        <f>Table1[[#This Row],[Male Voters]]/Table1[[#This Row],[Male Population]]</f>
        <v>0.89381740793712394</v>
      </c>
      <c r="U1329" s="94">
        <f>Table1[[#This Row],[Total Voters]]/Table1[[#This Row],[Total Population]]</f>
        <v>0.89968206427065345</v>
      </c>
      <c r="V1329" s="94">
        <f>Table1[[#This Row],[Female Ballots]]/Table1[[#This Row],[Female Population]]</f>
        <v>0.2964317922228949</v>
      </c>
      <c r="W1329" s="94">
        <f>Table1[[#This Row],[Male Ballots]]/Table1[[#This Row],[Male Population]]</f>
        <v>0.29540348375794306</v>
      </c>
      <c r="X1329" s="94">
        <f>Table1[[#This Row],[Total Ballots]]/Table1[[#This Row],[Total Population]]</f>
        <v>0.30470068518155929</v>
      </c>
      <c r="Y1329" s="94">
        <f>Table1[[#This Row],[Female Ballots]]/Table1[[#This Row],[Female Voters]]</f>
        <v>0.34487734487734489</v>
      </c>
      <c r="Z1329" s="95">
        <f>Table1[[#This Row],[Male Ballots]]/Table1[[#This Row],[Male Voters]]</f>
        <v>0.3304964539007092</v>
      </c>
      <c r="AA1329" s="94">
        <f>Table1[[#This Row],[Total Ballots]]/Table1[[#This Row],[Total Voters]]</f>
        <v>0.33867595818815333</v>
      </c>
    </row>
    <row r="1330" spans="1:27" s="7" customFormat="1" x14ac:dyDescent="0.35">
      <c r="A1330" s="102" t="s">
        <v>36</v>
      </c>
      <c r="B1330" s="103">
        <v>2024</v>
      </c>
      <c r="C1330" s="17" t="s">
        <v>83</v>
      </c>
      <c r="D1330" s="116"/>
      <c r="E1330" s="117"/>
      <c r="F1330" s="117"/>
      <c r="G1330" s="110" t="s">
        <v>66</v>
      </c>
      <c r="H1330" s="122">
        <v>923.00729999999999</v>
      </c>
      <c r="I1330" s="122">
        <v>1019.1523999999999</v>
      </c>
      <c r="J1330" s="123">
        <v>1942.1599999999999</v>
      </c>
      <c r="K1330">
        <v>821</v>
      </c>
      <c r="L1330">
        <v>854</v>
      </c>
      <c r="M1330">
        <v>44</v>
      </c>
      <c r="N1330">
        <v>1719</v>
      </c>
      <c r="O1330">
        <v>384</v>
      </c>
      <c r="P1330">
        <v>388</v>
      </c>
      <c r="Q1330">
        <v>16</v>
      </c>
      <c r="R1330">
        <v>788</v>
      </c>
      <c r="S1330" s="105">
        <f>Table1[[#This Row],[Female Voters]]/Table1[[#This Row],[Female Population]]</f>
        <v>0.88948375597896134</v>
      </c>
      <c r="T1330" s="94">
        <f>Table1[[#This Row],[Male Voters]]/Table1[[#This Row],[Male Population]]</f>
        <v>0.83795122299667846</v>
      </c>
      <c r="U1330" s="94">
        <f>Table1[[#This Row],[Total Voters]]/Table1[[#This Row],[Total Population]]</f>
        <v>0.88509700539605396</v>
      </c>
      <c r="V1330" s="94">
        <f>Table1[[#This Row],[Female Ballots]]/Table1[[#This Row],[Female Population]]</f>
        <v>0.41603137916677368</v>
      </c>
      <c r="W1330" s="94">
        <f>Table1[[#This Row],[Male Ballots]]/Table1[[#This Row],[Male Population]]</f>
        <v>0.38070851817647688</v>
      </c>
      <c r="X1330" s="94">
        <f>Table1[[#This Row],[Total Ballots]]/Table1[[#This Row],[Total Population]]</f>
        <v>0.40573382213617831</v>
      </c>
      <c r="Y1330" s="94">
        <f>Table1[[#This Row],[Female Ballots]]/Table1[[#This Row],[Female Voters]]</f>
        <v>0.46772228989037756</v>
      </c>
      <c r="Z1330" s="95">
        <f>Table1[[#This Row],[Male Ballots]]/Table1[[#This Row],[Male Voters]]</f>
        <v>0.45433255269320844</v>
      </c>
      <c r="AA1330" s="94">
        <f>Table1[[#This Row],[Total Ballots]]/Table1[[#This Row],[Total Voters]]</f>
        <v>0.45840605002908669</v>
      </c>
    </row>
    <row r="1331" spans="1:27" s="7" customFormat="1" x14ac:dyDescent="0.35">
      <c r="A1331" s="102" t="s">
        <v>36</v>
      </c>
      <c r="B1331" s="103">
        <v>2024</v>
      </c>
      <c r="C1331" s="17" t="s">
        <v>83</v>
      </c>
      <c r="D1331" s="116"/>
      <c r="E1331" s="117"/>
      <c r="F1331" s="117"/>
      <c r="G1331" s="110" t="s">
        <v>67</v>
      </c>
      <c r="H1331" s="122">
        <v>1538.5994999999998</v>
      </c>
      <c r="I1331" s="122">
        <v>1574.7865999999999</v>
      </c>
      <c r="J1331" s="123">
        <v>3113.3860999999997</v>
      </c>
      <c r="K1331">
        <v>1365</v>
      </c>
      <c r="L1331">
        <v>1418</v>
      </c>
      <c r="M1331">
        <v>51</v>
      </c>
      <c r="N1331">
        <v>2834</v>
      </c>
      <c r="O1331">
        <v>870</v>
      </c>
      <c r="P1331">
        <v>864</v>
      </c>
      <c r="Q1331">
        <v>21</v>
      </c>
      <c r="R1331">
        <v>1755</v>
      </c>
      <c r="S1331" s="105">
        <f>Table1[[#This Row],[Female Voters]]/Table1[[#This Row],[Female Population]]</f>
        <v>0.88717044299052494</v>
      </c>
      <c r="T1331" s="94">
        <f>Table1[[#This Row],[Male Voters]]/Table1[[#This Row],[Male Population]]</f>
        <v>0.90043946271831377</v>
      </c>
      <c r="U1331" s="94">
        <f>Table1[[#This Row],[Total Voters]]/Table1[[#This Row],[Total Population]]</f>
        <v>0.91026294490105175</v>
      </c>
      <c r="V1331" s="94">
        <f>Table1[[#This Row],[Female Ballots]]/Table1[[#This Row],[Female Population]]</f>
        <v>0.56544929333462024</v>
      </c>
      <c r="W1331" s="94">
        <f>Table1[[#This Row],[Male Ballots]]/Table1[[#This Row],[Male Population]]</f>
        <v>0.548645765718352</v>
      </c>
      <c r="X1331" s="94">
        <f>Table1[[#This Row],[Total Ballots]]/Table1[[#This Row],[Total Population]]</f>
        <v>0.56369494294331179</v>
      </c>
      <c r="Y1331" s="94">
        <f>Table1[[#This Row],[Female Ballots]]/Table1[[#This Row],[Female Voters]]</f>
        <v>0.63736263736263732</v>
      </c>
      <c r="Z1331" s="95">
        <f>Table1[[#This Row],[Male Ballots]]/Table1[[#This Row],[Male Voters]]</f>
        <v>0.60930888575458397</v>
      </c>
      <c r="AA1331" s="94">
        <f>Table1[[#This Row],[Total Ballots]]/Table1[[#This Row],[Total Voters]]</f>
        <v>0.61926605504587151</v>
      </c>
    </row>
    <row r="1332" spans="1:27" s="7" customFormat="1" x14ac:dyDescent="0.35">
      <c r="A1332" s="102" t="s">
        <v>52</v>
      </c>
      <c r="B1332" s="103">
        <v>2024</v>
      </c>
      <c r="C1332" s="17" t="s">
        <v>83</v>
      </c>
      <c r="D1332" s="116"/>
      <c r="E1332" s="117"/>
      <c r="F1332" s="117"/>
      <c r="G1332" s="110" t="s">
        <v>79</v>
      </c>
      <c r="H1332" s="122">
        <v>340899.87</v>
      </c>
      <c r="I1332" s="122">
        <v>330598.97600000002</v>
      </c>
      <c r="J1332" s="123">
        <v>671498.81799999997</v>
      </c>
      <c r="K1332">
        <v>254636</v>
      </c>
      <c r="L1332">
        <v>243176</v>
      </c>
      <c r="M1332">
        <v>11100</v>
      </c>
      <c r="N1332">
        <v>508912</v>
      </c>
      <c r="O1332">
        <v>93246</v>
      </c>
      <c r="P1332">
        <v>81921</v>
      </c>
      <c r="Q1332">
        <v>3555</v>
      </c>
      <c r="R1332">
        <v>178722</v>
      </c>
      <c r="S1332" s="105">
        <f>Table1[[#This Row],[Female Voters]]/Table1[[#This Row],[Female Population]]</f>
        <v>0.74695247023708167</v>
      </c>
      <c r="T1332" s="94">
        <f>Table1[[#This Row],[Male Voters]]/Table1[[#This Row],[Male Population]]</f>
        <v>0.73556186695508696</v>
      </c>
      <c r="U1332" s="94">
        <f>Table1[[#This Row],[Total Voters]]/Table1[[#This Row],[Total Population]]</f>
        <v>0.75787475176166286</v>
      </c>
      <c r="V1332" s="94">
        <f>Table1[[#This Row],[Female Ballots]]/Table1[[#This Row],[Female Population]]</f>
        <v>0.27352899841234907</v>
      </c>
      <c r="W1332" s="94">
        <f>Table1[[#This Row],[Male Ballots]]/Table1[[#This Row],[Male Population]]</f>
        <v>0.24779568585233608</v>
      </c>
      <c r="X1332" s="94">
        <f>Table1[[#This Row],[Total Ballots]]/Table1[[#This Row],[Total Population]]</f>
        <v>0.26615385643165795</v>
      </c>
      <c r="Y1332" s="94">
        <f>Table1[[#This Row],[Female Ballots]]/Table1[[#This Row],[Female Voters]]</f>
        <v>0.36619331123643162</v>
      </c>
      <c r="Z1332" s="95">
        <f>Table1[[#This Row],[Male Ballots]]/Table1[[#This Row],[Male Voters]]</f>
        <v>0.33687946178899231</v>
      </c>
      <c r="AA1332" s="94">
        <f>Table1[[#This Row],[Total Ballots]]/Table1[[#This Row],[Total Voters]]</f>
        <v>0.35118448769138871</v>
      </c>
    </row>
    <row r="1333" spans="1:27" s="7" customFormat="1" x14ac:dyDescent="0.35">
      <c r="A1333" s="102" t="s">
        <v>52</v>
      </c>
      <c r="B1333" s="103">
        <v>2024</v>
      </c>
      <c r="C1333" s="17" t="s">
        <v>83</v>
      </c>
      <c r="D1333" s="116"/>
      <c r="E1333" s="117"/>
      <c r="F1333" s="117"/>
      <c r="G1333" s="110" t="s">
        <v>62</v>
      </c>
      <c r="H1333" s="122">
        <v>32980.103000000003</v>
      </c>
      <c r="I1333" s="122">
        <v>34507.827000000005</v>
      </c>
      <c r="J1333" s="123">
        <v>67487.928</v>
      </c>
      <c r="K1333">
        <v>21816</v>
      </c>
      <c r="L1333">
        <v>22846</v>
      </c>
      <c r="M1333">
        <v>1807</v>
      </c>
      <c r="N1333">
        <v>46469</v>
      </c>
      <c r="O1333">
        <v>4116</v>
      </c>
      <c r="P1333">
        <v>3936</v>
      </c>
      <c r="Q1333">
        <v>473</v>
      </c>
      <c r="R1333">
        <v>8525</v>
      </c>
      <c r="S1333" s="105">
        <f>Table1[[#This Row],[Female Voters]]/Table1[[#This Row],[Female Population]]</f>
        <v>0.66148974731825427</v>
      </c>
      <c r="T1333" s="94">
        <f>Table1[[#This Row],[Male Voters]]/Table1[[#This Row],[Male Population]]</f>
        <v>0.66205269894276442</v>
      </c>
      <c r="U1333" s="94">
        <f>Table1[[#This Row],[Total Voters]]/Table1[[#This Row],[Total Population]]</f>
        <v>0.68855277346787114</v>
      </c>
      <c r="V1333" s="94">
        <f>Table1[[#This Row],[Female Ballots]]/Table1[[#This Row],[Female Population]]</f>
        <v>0.12480252108369704</v>
      </c>
      <c r="W1333" s="94">
        <f>Table1[[#This Row],[Male Ballots]]/Table1[[#This Row],[Male Population]]</f>
        <v>0.11406107953421696</v>
      </c>
      <c r="X1333" s="94">
        <f>Table1[[#This Row],[Total Ballots]]/Table1[[#This Row],[Total Population]]</f>
        <v>0.12631888772759478</v>
      </c>
      <c r="Y1333" s="94">
        <f>Table1[[#This Row],[Female Ballots]]/Table1[[#This Row],[Female Voters]]</f>
        <v>0.18866886688668866</v>
      </c>
      <c r="Z1333" s="95">
        <f>Table1[[#This Row],[Male Ballots]]/Table1[[#This Row],[Male Voters]]</f>
        <v>0.17228398844436663</v>
      </c>
      <c r="AA1333" s="94">
        <f>Table1[[#This Row],[Total Ballots]]/Table1[[#This Row],[Total Voters]]</f>
        <v>0.18345563709139426</v>
      </c>
    </row>
    <row r="1334" spans="1:27" s="7" customFormat="1" x14ac:dyDescent="0.35">
      <c r="A1334" s="102" t="s">
        <v>52</v>
      </c>
      <c r="B1334" s="103">
        <v>2024</v>
      </c>
      <c r="C1334" s="17" t="s">
        <v>83</v>
      </c>
      <c r="D1334" s="116"/>
      <c r="E1334" s="117"/>
      <c r="F1334" s="117"/>
      <c r="G1334" s="110" t="s">
        <v>63</v>
      </c>
      <c r="H1334" s="122">
        <v>56058.36</v>
      </c>
      <c r="I1334" s="122">
        <v>59246.94</v>
      </c>
      <c r="J1334" s="123">
        <v>115305.3</v>
      </c>
      <c r="K1334">
        <v>40235</v>
      </c>
      <c r="L1334">
        <v>40194</v>
      </c>
      <c r="M1334">
        <v>2406</v>
      </c>
      <c r="N1334">
        <v>82835</v>
      </c>
      <c r="O1334">
        <v>8076</v>
      </c>
      <c r="P1334">
        <v>7406</v>
      </c>
      <c r="Q1334">
        <v>622</v>
      </c>
      <c r="R1334">
        <v>16104</v>
      </c>
      <c r="S1334" s="105">
        <f>Table1[[#This Row],[Female Voters]]/Table1[[#This Row],[Female Population]]</f>
        <v>0.71773416132758794</v>
      </c>
      <c r="T1334" s="94">
        <f>Table1[[#This Row],[Male Voters]]/Table1[[#This Row],[Male Population]]</f>
        <v>0.67841478395339905</v>
      </c>
      <c r="U1334" s="94">
        <f>Table1[[#This Row],[Total Voters]]/Table1[[#This Row],[Total Population]]</f>
        <v>0.71839715954080163</v>
      </c>
      <c r="V1334" s="94">
        <f>Table1[[#This Row],[Female Ballots]]/Table1[[#This Row],[Female Population]]</f>
        <v>0.14406415028909159</v>
      </c>
      <c r="W1334" s="94">
        <f>Table1[[#This Row],[Male Ballots]]/Table1[[#This Row],[Male Population]]</f>
        <v>0.12500223640242011</v>
      </c>
      <c r="X1334" s="94">
        <f>Table1[[#This Row],[Total Ballots]]/Table1[[#This Row],[Total Population]]</f>
        <v>0.13966400503706247</v>
      </c>
      <c r="Y1334" s="94">
        <f>Table1[[#This Row],[Female Ballots]]/Table1[[#This Row],[Female Voters]]</f>
        <v>0.20072076550267182</v>
      </c>
      <c r="Z1334" s="95">
        <f>Table1[[#This Row],[Male Ballots]]/Table1[[#This Row],[Male Voters]]</f>
        <v>0.18425635667014978</v>
      </c>
      <c r="AA1334" s="94">
        <f>Table1[[#This Row],[Total Ballots]]/Table1[[#This Row],[Total Voters]]</f>
        <v>0.1944105752399348</v>
      </c>
    </row>
    <row r="1335" spans="1:27" s="7" customFormat="1" x14ac:dyDescent="0.35">
      <c r="A1335" s="102" t="s">
        <v>52</v>
      </c>
      <c r="B1335" s="103">
        <v>2024</v>
      </c>
      <c r="C1335" s="17" t="s">
        <v>83</v>
      </c>
      <c r="D1335" s="116"/>
      <c r="E1335" s="117"/>
      <c r="F1335" s="117"/>
      <c r="G1335" s="110" t="s">
        <v>64</v>
      </c>
      <c r="H1335" s="122">
        <v>66598.44</v>
      </c>
      <c r="I1335" s="122">
        <v>67374.600000000006</v>
      </c>
      <c r="J1335" s="123">
        <v>133973.03</v>
      </c>
      <c r="K1335">
        <v>47126</v>
      </c>
      <c r="L1335">
        <v>46102</v>
      </c>
      <c r="M1335">
        <v>2255</v>
      </c>
      <c r="N1335">
        <v>95483</v>
      </c>
      <c r="O1335">
        <v>11988</v>
      </c>
      <c r="P1335">
        <v>11053</v>
      </c>
      <c r="Q1335">
        <v>597</v>
      </c>
      <c r="R1335">
        <v>23638</v>
      </c>
      <c r="S1335" s="105">
        <f>Table1[[#This Row],[Female Voters]]/Table1[[#This Row],[Female Population]]</f>
        <v>0.70761417234397683</v>
      </c>
      <c r="T1335" s="94">
        <f>Table1[[#This Row],[Male Voters]]/Table1[[#This Row],[Male Population]]</f>
        <v>0.68426380267934794</v>
      </c>
      <c r="U1335" s="94">
        <f>Table1[[#This Row],[Total Voters]]/Table1[[#This Row],[Total Population]]</f>
        <v>0.71270314629743015</v>
      </c>
      <c r="V1335" s="94">
        <f>Table1[[#This Row],[Female Ballots]]/Table1[[#This Row],[Female Population]]</f>
        <v>0.18000421631497673</v>
      </c>
      <c r="W1335" s="94">
        <f>Table1[[#This Row],[Male Ballots]]/Table1[[#This Row],[Male Population]]</f>
        <v>0.16405292202105837</v>
      </c>
      <c r="X1335" s="94">
        <f>Table1[[#This Row],[Total Ballots]]/Table1[[#This Row],[Total Population]]</f>
        <v>0.1764384966138334</v>
      </c>
      <c r="Y1335" s="94">
        <f>Table1[[#This Row],[Female Ballots]]/Table1[[#This Row],[Female Voters]]</f>
        <v>0.25438186988074524</v>
      </c>
      <c r="Z1335" s="95">
        <f>Table1[[#This Row],[Male Ballots]]/Table1[[#This Row],[Male Voters]]</f>
        <v>0.23975098694199817</v>
      </c>
      <c r="AA1335" s="94">
        <f>Table1[[#This Row],[Total Ballots]]/Table1[[#This Row],[Total Voters]]</f>
        <v>0.24756239330561461</v>
      </c>
    </row>
    <row r="1336" spans="1:27" s="7" customFormat="1" x14ac:dyDescent="0.35">
      <c r="A1336" s="102" t="s">
        <v>52</v>
      </c>
      <c r="B1336" s="103">
        <v>2024</v>
      </c>
      <c r="C1336" s="17" t="s">
        <v>83</v>
      </c>
      <c r="D1336" s="116"/>
      <c r="E1336" s="117"/>
      <c r="F1336" s="117"/>
      <c r="G1336" s="110" t="s">
        <v>65</v>
      </c>
      <c r="H1336" s="122">
        <v>53914.619999999995</v>
      </c>
      <c r="I1336" s="122">
        <v>54018.869999999995</v>
      </c>
      <c r="J1336" s="123">
        <v>107933.48</v>
      </c>
      <c r="K1336">
        <v>40284</v>
      </c>
      <c r="L1336">
        <v>39780</v>
      </c>
      <c r="M1336">
        <v>1461</v>
      </c>
      <c r="N1336">
        <v>81525</v>
      </c>
      <c r="O1336">
        <v>12501</v>
      </c>
      <c r="P1336">
        <v>11730</v>
      </c>
      <c r="Q1336">
        <v>439</v>
      </c>
      <c r="R1336">
        <v>24670</v>
      </c>
      <c r="S1336" s="105">
        <f>Table1[[#This Row],[Female Voters]]/Table1[[#This Row],[Female Population]]</f>
        <v>0.74718137677683727</v>
      </c>
      <c r="T1336" s="94">
        <f>Table1[[#This Row],[Male Voters]]/Table1[[#This Row],[Male Population]]</f>
        <v>0.7364093325165818</v>
      </c>
      <c r="U1336" s="94">
        <f>Table1[[#This Row],[Total Voters]]/Table1[[#This Row],[Total Population]]</f>
        <v>0.75532633618410161</v>
      </c>
      <c r="V1336" s="94">
        <f>Table1[[#This Row],[Female Ballots]]/Table1[[#This Row],[Female Population]]</f>
        <v>0.23186660686841531</v>
      </c>
      <c r="W1336" s="94">
        <f>Table1[[#This Row],[Male Ballots]]/Table1[[#This Row],[Male Population]]</f>
        <v>0.21714634163950489</v>
      </c>
      <c r="X1336" s="94">
        <f>Table1[[#This Row],[Total Ballots]]/Table1[[#This Row],[Total Population]]</f>
        <v>0.22856670608600779</v>
      </c>
      <c r="Y1336" s="94">
        <f>Table1[[#This Row],[Female Ballots]]/Table1[[#This Row],[Female Voters]]</f>
        <v>0.31032171581769435</v>
      </c>
      <c r="Z1336" s="95">
        <f>Table1[[#This Row],[Male Ballots]]/Table1[[#This Row],[Male Voters]]</f>
        <v>0.29487179487179488</v>
      </c>
      <c r="AA1336" s="94">
        <f>Table1[[#This Row],[Total Ballots]]/Table1[[#This Row],[Total Voters]]</f>
        <v>0.3026065624041705</v>
      </c>
    </row>
    <row r="1337" spans="1:27" s="7" customFormat="1" x14ac:dyDescent="0.35">
      <c r="A1337" s="102" t="s">
        <v>52</v>
      </c>
      <c r="B1337" s="103">
        <v>2024</v>
      </c>
      <c r="C1337" s="17" t="s">
        <v>83</v>
      </c>
      <c r="D1337" s="116"/>
      <c r="E1337" s="117"/>
      <c r="F1337" s="117"/>
      <c r="G1337" s="110" t="s">
        <v>66</v>
      </c>
      <c r="H1337" s="122">
        <v>53599.009999999995</v>
      </c>
      <c r="I1337" s="122">
        <v>52185.13</v>
      </c>
      <c r="J1337" s="123">
        <v>105784.14</v>
      </c>
      <c r="K1337">
        <v>42511</v>
      </c>
      <c r="L1337">
        <v>41331</v>
      </c>
      <c r="M1337">
        <v>1482</v>
      </c>
      <c r="N1337">
        <v>85324</v>
      </c>
      <c r="O1337">
        <v>18569</v>
      </c>
      <c r="P1337">
        <v>16699</v>
      </c>
      <c r="Q1337">
        <v>580</v>
      </c>
      <c r="R1337">
        <v>35848</v>
      </c>
      <c r="S1337" s="105">
        <f>Table1[[#This Row],[Female Voters]]/Table1[[#This Row],[Female Population]]</f>
        <v>0.79313032087719537</v>
      </c>
      <c r="T1337" s="94">
        <f>Table1[[#This Row],[Male Voters]]/Table1[[#This Row],[Male Population]]</f>
        <v>0.7920072250466752</v>
      </c>
      <c r="U1337" s="94">
        <f>Table1[[#This Row],[Total Voters]]/Table1[[#This Row],[Total Population]]</f>
        <v>0.80658594000953265</v>
      </c>
      <c r="V1337" s="94">
        <f>Table1[[#This Row],[Female Ballots]]/Table1[[#This Row],[Female Population]]</f>
        <v>0.34644296601746938</v>
      </c>
      <c r="W1337" s="94">
        <f>Table1[[#This Row],[Male Ballots]]/Table1[[#This Row],[Male Population]]</f>
        <v>0.31999537032867409</v>
      </c>
      <c r="X1337" s="94">
        <f>Table1[[#This Row],[Total Ballots]]/Table1[[#This Row],[Total Population]]</f>
        <v>0.33887877710212516</v>
      </c>
      <c r="Y1337" s="94">
        <f>Table1[[#This Row],[Female Ballots]]/Table1[[#This Row],[Female Voters]]</f>
        <v>0.43680459175272285</v>
      </c>
      <c r="Z1337" s="95">
        <f>Table1[[#This Row],[Male Ballots]]/Table1[[#This Row],[Male Voters]]</f>
        <v>0.40403087271055627</v>
      </c>
      <c r="AA1337" s="94">
        <f>Table1[[#This Row],[Total Ballots]]/Table1[[#This Row],[Total Voters]]</f>
        <v>0.42013970277999158</v>
      </c>
    </row>
    <row r="1338" spans="1:27" s="7" customFormat="1" x14ac:dyDescent="0.35">
      <c r="A1338" s="102" t="s">
        <v>52</v>
      </c>
      <c r="B1338" s="103">
        <v>2024</v>
      </c>
      <c r="C1338" s="17" t="s">
        <v>83</v>
      </c>
      <c r="D1338" s="116"/>
      <c r="E1338" s="117"/>
      <c r="F1338" s="117"/>
      <c r="G1338" s="110" t="s">
        <v>67</v>
      </c>
      <c r="H1338" s="122">
        <v>77749.337</v>
      </c>
      <c r="I1338" s="122">
        <v>63265.609000000004</v>
      </c>
      <c r="J1338" s="123">
        <v>141014.94</v>
      </c>
      <c r="K1338">
        <v>62664</v>
      </c>
      <c r="L1338">
        <v>52923</v>
      </c>
      <c r="M1338">
        <v>1689</v>
      </c>
      <c r="N1338">
        <v>117276</v>
      </c>
      <c r="O1338">
        <v>37996</v>
      </c>
      <c r="P1338">
        <v>31097</v>
      </c>
      <c r="Q1338">
        <v>844</v>
      </c>
      <c r="R1338">
        <v>69937</v>
      </c>
      <c r="S1338" s="105">
        <f>Table1[[#This Row],[Female Voters]]/Table1[[#This Row],[Female Population]]</f>
        <v>0.80597471847251889</v>
      </c>
      <c r="T1338" s="94">
        <f>Table1[[#This Row],[Male Voters]]/Table1[[#This Row],[Male Population]]</f>
        <v>0.83652083393364629</v>
      </c>
      <c r="U1338" s="94">
        <f>Table1[[#This Row],[Total Voters]]/Table1[[#This Row],[Total Population]]</f>
        <v>0.83165656064527627</v>
      </c>
      <c r="V1338" s="94">
        <f>Table1[[#This Row],[Female Ballots]]/Table1[[#This Row],[Female Population]]</f>
        <v>0.48869870105773378</v>
      </c>
      <c r="W1338" s="94">
        <f>Table1[[#This Row],[Male Ballots]]/Table1[[#This Row],[Male Population]]</f>
        <v>0.49153087264203837</v>
      </c>
      <c r="X1338" s="94">
        <f>Table1[[#This Row],[Total Ballots]]/Table1[[#This Row],[Total Population]]</f>
        <v>0.49595454212156526</v>
      </c>
      <c r="Y1338" s="94">
        <f>Table1[[#This Row],[Female Ballots]]/Table1[[#This Row],[Female Voters]]</f>
        <v>0.60634495084897233</v>
      </c>
      <c r="Z1338" s="95">
        <f>Table1[[#This Row],[Male Ballots]]/Table1[[#This Row],[Male Voters]]</f>
        <v>0.58758951684522798</v>
      </c>
      <c r="AA1338" s="94">
        <f>Table1[[#This Row],[Total Ballots]]/Table1[[#This Row],[Total Voters]]</f>
        <v>0.59634537330741155</v>
      </c>
    </row>
    <row r="1339" spans="1:27" s="7" customFormat="1" x14ac:dyDescent="0.35">
      <c r="A1339" s="102" t="s">
        <v>40</v>
      </c>
      <c r="B1339" s="103">
        <v>2024</v>
      </c>
      <c r="C1339" s="17" t="s">
        <v>83</v>
      </c>
      <c r="D1339" s="116"/>
      <c r="E1339" s="117"/>
      <c r="F1339" s="117"/>
      <c r="G1339" s="110" t="s">
        <v>79</v>
      </c>
      <c r="H1339" s="122">
        <v>225102.08299999998</v>
      </c>
      <c r="I1339" s="122">
        <v>214708.70400000003</v>
      </c>
      <c r="J1339" s="123">
        <v>439810.783</v>
      </c>
      <c r="K1339">
        <v>182781</v>
      </c>
      <c r="L1339">
        <v>170750</v>
      </c>
      <c r="M1339">
        <v>8531</v>
      </c>
      <c r="N1339">
        <v>362062</v>
      </c>
      <c r="O1339">
        <v>67936</v>
      </c>
      <c r="P1339">
        <v>59503</v>
      </c>
      <c r="Q1339">
        <v>2620</v>
      </c>
      <c r="R1339">
        <v>130059</v>
      </c>
      <c r="S1339" s="105">
        <f>Table1[[#This Row],[Female Voters]]/Table1[[#This Row],[Female Population]]</f>
        <v>0.81199159760773965</v>
      </c>
      <c r="T1339" s="94">
        <f>Table1[[#This Row],[Male Voters]]/Table1[[#This Row],[Male Population]]</f>
        <v>0.79526352131490663</v>
      </c>
      <c r="U1339" s="94">
        <f>Table1[[#This Row],[Total Voters]]/Table1[[#This Row],[Total Population]]</f>
        <v>0.82322219917013728</v>
      </c>
      <c r="V1339" s="94">
        <f>Table1[[#This Row],[Female Ballots]]/Table1[[#This Row],[Female Population]]</f>
        <v>0.30180085006143637</v>
      </c>
      <c r="W1339" s="94">
        <f>Table1[[#This Row],[Male Ballots]]/Table1[[#This Row],[Male Population]]</f>
        <v>0.27713361820674021</v>
      </c>
      <c r="X1339" s="94">
        <f>Table1[[#This Row],[Total Ballots]]/Table1[[#This Row],[Total Population]]</f>
        <v>0.29571580558542149</v>
      </c>
      <c r="Y1339" s="94">
        <f>Table1[[#This Row],[Female Ballots]]/Table1[[#This Row],[Female Voters]]</f>
        <v>0.37167976977913458</v>
      </c>
      <c r="Z1339" s="95">
        <f>Table1[[#This Row],[Male Ballots]]/Table1[[#This Row],[Male Voters]]</f>
        <v>0.34848023426061492</v>
      </c>
      <c r="AA1339" s="94">
        <f>Table1[[#This Row],[Total Ballots]]/Table1[[#This Row],[Total Voters]]</f>
        <v>0.35921748208870302</v>
      </c>
    </row>
    <row r="1340" spans="1:27" s="7" customFormat="1" x14ac:dyDescent="0.35">
      <c r="A1340" s="102" t="s">
        <v>40</v>
      </c>
      <c r="B1340" s="103">
        <v>2024</v>
      </c>
      <c r="C1340" s="17" t="s">
        <v>83</v>
      </c>
      <c r="D1340" s="116"/>
      <c r="E1340" s="117"/>
      <c r="F1340" s="117"/>
      <c r="G1340" s="110" t="s">
        <v>62</v>
      </c>
      <c r="H1340" s="122">
        <v>28044.110000000004</v>
      </c>
      <c r="I1340" s="122">
        <v>27800.063999999998</v>
      </c>
      <c r="J1340" s="123">
        <v>55844.173000000003</v>
      </c>
      <c r="K1340">
        <v>16500</v>
      </c>
      <c r="L1340">
        <v>17097</v>
      </c>
      <c r="M1340">
        <v>1329</v>
      </c>
      <c r="N1340">
        <v>34926</v>
      </c>
      <c r="O1340">
        <v>2659</v>
      </c>
      <c r="P1340">
        <v>2713</v>
      </c>
      <c r="Q1340">
        <v>229</v>
      </c>
      <c r="R1340">
        <v>5601</v>
      </c>
      <c r="S1340" s="105">
        <f>Table1[[#This Row],[Female Voters]]/Table1[[#This Row],[Female Population]]</f>
        <v>0.58835883898615426</v>
      </c>
      <c r="T1340" s="94">
        <f>Table1[[#This Row],[Male Voters]]/Table1[[#This Row],[Male Population]]</f>
        <v>0.61499858417592135</v>
      </c>
      <c r="U1340" s="94">
        <f>Table1[[#This Row],[Total Voters]]/Table1[[#This Row],[Total Population]]</f>
        <v>0.62541887763294479</v>
      </c>
      <c r="V1340" s="94">
        <f>Table1[[#This Row],[Female Ballots]]/Table1[[#This Row],[Female Population]]</f>
        <v>9.4814918355405092E-2</v>
      </c>
      <c r="W1340" s="94">
        <f>Table1[[#This Row],[Male Ballots]]/Table1[[#This Row],[Male Population]]</f>
        <v>9.7589703390610905E-2</v>
      </c>
      <c r="X1340" s="94">
        <f>Table1[[#This Row],[Total Ballots]]/Table1[[#This Row],[Total Population]]</f>
        <v>0.10029694593203126</v>
      </c>
      <c r="Y1340" s="94">
        <f>Table1[[#This Row],[Female Ballots]]/Table1[[#This Row],[Female Voters]]</f>
        <v>0.16115151515151516</v>
      </c>
      <c r="Z1340" s="95">
        <f>Table1[[#This Row],[Male Ballots]]/Table1[[#This Row],[Male Voters]]</f>
        <v>0.15868280984968122</v>
      </c>
      <c r="AA1340" s="94">
        <f>Table1[[#This Row],[Total Ballots]]/Table1[[#This Row],[Total Voters]]</f>
        <v>0.16036763442707438</v>
      </c>
    </row>
    <row r="1341" spans="1:27" s="7" customFormat="1" x14ac:dyDescent="0.35">
      <c r="A1341" s="102" t="s">
        <v>40</v>
      </c>
      <c r="B1341" s="103">
        <v>2024</v>
      </c>
      <c r="C1341" s="17" t="s">
        <v>83</v>
      </c>
      <c r="D1341" s="116"/>
      <c r="E1341" s="117"/>
      <c r="F1341" s="117"/>
      <c r="G1341" s="110" t="s">
        <v>63</v>
      </c>
      <c r="H1341" s="122">
        <v>36417.130000000005</v>
      </c>
      <c r="I1341" s="122">
        <v>38369.14</v>
      </c>
      <c r="J1341" s="123">
        <v>74786.28</v>
      </c>
      <c r="K1341">
        <v>30078</v>
      </c>
      <c r="L1341">
        <v>29878</v>
      </c>
      <c r="M1341">
        <v>1819</v>
      </c>
      <c r="N1341">
        <v>61775</v>
      </c>
      <c r="O1341">
        <v>4990</v>
      </c>
      <c r="P1341">
        <v>4783</v>
      </c>
      <c r="Q1341">
        <v>355</v>
      </c>
      <c r="R1341">
        <v>10128</v>
      </c>
      <c r="S1341" s="105">
        <f>Table1[[#This Row],[Female Voters]]/Table1[[#This Row],[Female Population]]</f>
        <v>0.82592999503255737</v>
      </c>
      <c r="T1341" s="94">
        <f>Table1[[#This Row],[Male Voters]]/Table1[[#This Row],[Male Population]]</f>
        <v>0.77869871464411244</v>
      </c>
      <c r="U1341" s="94">
        <f>Table1[[#This Row],[Total Voters]]/Table1[[#This Row],[Total Population]]</f>
        <v>0.82602049466827343</v>
      </c>
      <c r="V1341" s="94">
        <f>Table1[[#This Row],[Female Ballots]]/Table1[[#This Row],[Female Population]]</f>
        <v>0.137023428260272</v>
      </c>
      <c r="W1341" s="94">
        <f>Table1[[#This Row],[Male Ballots]]/Table1[[#This Row],[Male Population]]</f>
        <v>0.12465747212473358</v>
      </c>
      <c r="X1341" s="94">
        <f>Table1[[#This Row],[Total Ballots]]/Table1[[#This Row],[Total Population]]</f>
        <v>0.13542590967220192</v>
      </c>
      <c r="Y1341" s="94">
        <f>Table1[[#This Row],[Female Ballots]]/Table1[[#This Row],[Female Voters]]</f>
        <v>0.16590198816410665</v>
      </c>
      <c r="Z1341" s="95">
        <f>Table1[[#This Row],[Male Ballots]]/Table1[[#This Row],[Male Voters]]</f>
        <v>0.1600843429948457</v>
      </c>
      <c r="AA1341" s="94">
        <f>Table1[[#This Row],[Total Ballots]]/Table1[[#This Row],[Total Voters]]</f>
        <v>0.16394981788749494</v>
      </c>
    </row>
    <row r="1342" spans="1:27" s="7" customFormat="1" x14ac:dyDescent="0.35">
      <c r="A1342" s="102" t="s">
        <v>40</v>
      </c>
      <c r="B1342" s="103">
        <v>2024</v>
      </c>
      <c r="C1342" s="17" t="s">
        <v>83</v>
      </c>
      <c r="D1342" s="116"/>
      <c r="E1342" s="117"/>
      <c r="F1342" s="117"/>
      <c r="G1342" s="110" t="s">
        <v>64</v>
      </c>
      <c r="H1342" s="122">
        <v>36411.11</v>
      </c>
      <c r="I1342" s="122">
        <v>36627.490000000005</v>
      </c>
      <c r="J1342" s="123">
        <v>73038.59</v>
      </c>
      <c r="K1342">
        <v>31055</v>
      </c>
      <c r="L1342">
        <v>30179</v>
      </c>
      <c r="M1342">
        <v>1403</v>
      </c>
      <c r="N1342">
        <v>62637</v>
      </c>
      <c r="O1342">
        <v>7386</v>
      </c>
      <c r="P1342">
        <v>6643</v>
      </c>
      <c r="Q1342">
        <v>340</v>
      </c>
      <c r="R1342">
        <v>14369</v>
      </c>
      <c r="S1342" s="105">
        <f>Table1[[#This Row],[Female Voters]]/Table1[[#This Row],[Female Population]]</f>
        <v>0.8528990190082093</v>
      </c>
      <c r="T1342" s="94">
        <f>Table1[[#This Row],[Male Voters]]/Table1[[#This Row],[Male Population]]</f>
        <v>0.82394398305753402</v>
      </c>
      <c r="U1342" s="94">
        <f>Table1[[#This Row],[Total Voters]]/Table1[[#This Row],[Total Population]]</f>
        <v>0.85758774916109415</v>
      </c>
      <c r="V1342" s="94">
        <f>Table1[[#This Row],[Female Ballots]]/Table1[[#This Row],[Female Population]]</f>
        <v>0.20285017402655398</v>
      </c>
      <c r="W1342" s="94">
        <f>Table1[[#This Row],[Male Ballots]]/Table1[[#This Row],[Male Population]]</f>
        <v>0.18136650914381519</v>
      </c>
      <c r="X1342" s="94">
        <f>Table1[[#This Row],[Total Ballots]]/Table1[[#This Row],[Total Population]]</f>
        <v>0.19673161817609022</v>
      </c>
      <c r="Y1342" s="94">
        <f>Table1[[#This Row],[Female Ballots]]/Table1[[#This Row],[Female Voters]]</f>
        <v>0.23783609724682014</v>
      </c>
      <c r="Z1342" s="95">
        <f>Table1[[#This Row],[Male Ballots]]/Table1[[#This Row],[Male Voters]]</f>
        <v>0.22011995095927631</v>
      </c>
      <c r="AA1342" s="94">
        <f>Table1[[#This Row],[Total Ballots]]/Table1[[#This Row],[Total Voters]]</f>
        <v>0.22940115267334005</v>
      </c>
    </row>
    <row r="1343" spans="1:27" s="7" customFormat="1" x14ac:dyDescent="0.35">
      <c r="A1343" s="102" t="s">
        <v>40</v>
      </c>
      <c r="B1343" s="103">
        <v>2024</v>
      </c>
      <c r="C1343" s="17" t="s">
        <v>83</v>
      </c>
      <c r="D1343" s="116"/>
      <c r="E1343" s="117"/>
      <c r="F1343" s="117"/>
      <c r="G1343" s="110" t="s">
        <v>65</v>
      </c>
      <c r="H1343" s="122">
        <v>31635.699999999997</v>
      </c>
      <c r="I1343" s="122">
        <v>31318.5</v>
      </c>
      <c r="J1343" s="123">
        <v>62954.2</v>
      </c>
      <c r="K1343">
        <v>26500</v>
      </c>
      <c r="L1343">
        <v>25716</v>
      </c>
      <c r="M1343">
        <v>1130</v>
      </c>
      <c r="N1343">
        <v>53346</v>
      </c>
      <c r="O1343">
        <v>8497</v>
      </c>
      <c r="P1343">
        <v>7780</v>
      </c>
      <c r="Q1343">
        <v>311</v>
      </c>
      <c r="R1343">
        <v>16588</v>
      </c>
      <c r="S1343" s="105">
        <f>Table1[[#This Row],[Female Voters]]/Table1[[#This Row],[Female Population]]</f>
        <v>0.83766124979058476</v>
      </c>
      <c r="T1343" s="94">
        <f>Table1[[#This Row],[Male Voters]]/Table1[[#This Row],[Male Population]]</f>
        <v>0.82111212222807606</v>
      </c>
      <c r="U1343" s="94">
        <f>Table1[[#This Row],[Total Voters]]/Table1[[#This Row],[Total Population]]</f>
        <v>0.84737793507025749</v>
      </c>
      <c r="V1343" s="94">
        <f>Table1[[#This Row],[Female Ballots]]/Table1[[#This Row],[Female Population]]</f>
        <v>0.26858896752719241</v>
      </c>
      <c r="W1343" s="94">
        <f>Table1[[#This Row],[Male Ballots]]/Table1[[#This Row],[Male Population]]</f>
        <v>0.24841547328256461</v>
      </c>
      <c r="X1343" s="94">
        <f>Table1[[#This Row],[Total Ballots]]/Table1[[#This Row],[Total Population]]</f>
        <v>0.26349314263385126</v>
      </c>
      <c r="Y1343" s="94">
        <f>Table1[[#This Row],[Female Ballots]]/Table1[[#This Row],[Female Voters]]</f>
        <v>0.32064150943396225</v>
      </c>
      <c r="Z1343" s="95">
        <f>Table1[[#This Row],[Male Ballots]]/Table1[[#This Row],[Male Voters]]</f>
        <v>0.3025353865297869</v>
      </c>
      <c r="AA1343" s="94">
        <f>Table1[[#This Row],[Total Ballots]]/Table1[[#This Row],[Total Voters]]</f>
        <v>0.31095114910208826</v>
      </c>
    </row>
    <row r="1344" spans="1:27" s="7" customFormat="1" x14ac:dyDescent="0.35">
      <c r="A1344" s="102" t="s">
        <v>40</v>
      </c>
      <c r="B1344" s="103">
        <v>2024</v>
      </c>
      <c r="C1344" s="17" t="s">
        <v>83</v>
      </c>
      <c r="D1344" s="116"/>
      <c r="E1344" s="117"/>
      <c r="F1344" s="117"/>
      <c r="G1344" s="110" t="s">
        <v>66</v>
      </c>
      <c r="H1344" s="122">
        <v>34029.800000000003</v>
      </c>
      <c r="I1344" s="122">
        <v>31506.93</v>
      </c>
      <c r="J1344" s="123">
        <v>65536.72</v>
      </c>
      <c r="K1344">
        <v>28957</v>
      </c>
      <c r="L1344">
        <v>26470</v>
      </c>
      <c r="M1344">
        <v>1224</v>
      </c>
      <c r="N1344">
        <v>56651</v>
      </c>
      <c r="O1344">
        <v>13217</v>
      </c>
      <c r="P1344">
        <v>11735</v>
      </c>
      <c r="Q1344">
        <v>505</v>
      </c>
      <c r="R1344">
        <v>25457</v>
      </c>
      <c r="S1344" s="105">
        <f>Table1[[#This Row],[Female Voters]]/Table1[[#This Row],[Female Population]]</f>
        <v>0.85093065489659059</v>
      </c>
      <c r="T1344" s="94">
        <f>Table1[[#This Row],[Male Voters]]/Table1[[#This Row],[Male Population]]</f>
        <v>0.84013263113860981</v>
      </c>
      <c r="U1344" s="94">
        <f>Table1[[#This Row],[Total Voters]]/Table1[[#This Row],[Total Population]]</f>
        <v>0.86441616242009056</v>
      </c>
      <c r="V1344" s="94">
        <f>Table1[[#This Row],[Female Ballots]]/Table1[[#This Row],[Female Population]]</f>
        <v>0.38839487743095752</v>
      </c>
      <c r="W1344" s="94">
        <f>Table1[[#This Row],[Male Ballots]]/Table1[[#This Row],[Male Population]]</f>
        <v>0.37245774183647851</v>
      </c>
      <c r="X1344" s="94">
        <f>Table1[[#This Row],[Total Ballots]]/Table1[[#This Row],[Total Population]]</f>
        <v>0.38843872564876608</v>
      </c>
      <c r="Y1344" s="94">
        <f>Table1[[#This Row],[Female Ballots]]/Table1[[#This Row],[Female Voters]]</f>
        <v>0.45643540422005041</v>
      </c>
      <c r="Z1344" s="95">
        <f>Table1[[#This Row],[Male Ballots]]/Table1[[#This Row],[Male Voters]]</f>
        <v>0.44333207404608993</v>
      </c>
      <c r="AA1344" s="94">
        <f>Table1[[#This Row],[Total Ballots]]/Table1[[#This Row],[Total Voters]]</f>
        <v>0.44936541279059505</v>
      </c>
    </row>
    <row r="1345" spans="1:27" s="7" customFormat="1" x14ac:dyDescent="0.35">
      <c r="A1345" s="102" t="s">
        <v>40</v>
      </c>
      <c r="B1345" s="103">
        <v>2024</v>
      </c>
      <c r="C1345" s="17" t="s">
        <v>83</v>
      </c>
      <c r="D1345" s="116"/>
      <c r="E1345" s="117"/>
      <c r="F1345" s="117"/>
      <c r="G1345" s="110" t="s">
        <v>67</v>
      </c>
      <c r="H1345" s="122">
        <v>58564.233000000007</v>
      </c>
      <c r="I1345" s="122">
        <v>49086.58</v>
      </c>
      <c r="J1345" s="123">
        <v>107650.81999999999</v>
      </c>
      <c r="K1345">
        <v>49691</v>
      </c>
      <c r="L1345">
        <v>41410</v>
      </c>
      <c r="M1345">
        <v>1626</v>
      </c>
      <c r="N1345">
        <v>92727</v>
      </c>
      <c r="O1345">
        <v>31187</v>
      </c>
      <c r="P1345">
        <v>25849</v>
      </c>
      <c r="Q1345">
        <v>880</v>
      </c>
      <c r="R1345">
        <v>57916</v>
      </c>
      <c r="S1345" s="105">
        <f>Table1[[#This Row],[Female Voters]]/Table1[[#This Row],[Female Population]]</f>
        <v>0.84848716451216899</v>
      </c>
      <c r="T1345" s="94">
        <f>Table1[[#This Row],[Male Voters]]/Table1[[#This Row],[Male Population]]</f>
        <v>0.84361143106731007</v>
      </c>
      <c r="U1345" s="94">
        <f>Table1[[#This Row],[Total Voters]]/Table1[[#This Row],[Total Population]]</f>
        <v>0.8613682645427132</v>
      </c>
      <c r="V1345" s="94">
        <f>Table1[[#This Row],[Female Ballots]]/Table1[[#This Row],[Female Population]]</f>
        <v>0.53252639712706551</v>
      </c>
      <c r="W1345" s="94">
        <f>Table1[[#This Row],[Male Ballots]]/Table1[[#This Row],[Male Population]]</f>
        <v>0.52660014203474759</v>
      </c>
      <c r="X1345" s="94">
        <f>Table1[[#This Row],[Total Ballots]]/Table1[[#This Row],[Total Population]]</f>
        <v>0.5379986887234115</v>
      </c>
      <c r="Y1345" s="94">
        <f>Table1[[#This Row],[Female Ballots]]/Table1[[#This Row],[Female Voters]]</f>
        <v>0.62761868346380634</v>
      </c>
      <c r="Z1345" s="95">
        <f>Table1[[#This Row],[Male Ballots]]/Table1[[#This Row],[Male Voters]]</f>
        <v>0.62422120260806568</v>
      </c>
      <c r="AA1345" s="94">
        <f>Table1[[#This Row],[Total Ballots]]/Table1[[#This Row],[Total Voters]]</f>
        <v>0.62458615074358059</v>
      </c>
    </row>
    <row r="1346" spans="1:27" s="7" customFormat="1" x14ac:dyDescent="0.35">
      <c r="A1346" s="102" t="s">
        <v>28</v>
      </c>
      <c r="B1346" s="103">
        <v>2024</v>
      </c>
      <c r="C1346" s="17" t="s">
        <v>83</v>
      </c>
      <c r="D1346" s="116"/>
      <c r="E1346" s="117"/>
      <c r="F1346" s="117"/>
      <c r="G1346" s="110" t="s">
        <v>79</v>
      </c>
      <c r="H1346" s="122">
        <v>19102.084599999998</v>
      </c>
      <c r="I1346" s="122">
        <v>18833.061300000001</v>
      </c>
      <c r="J1346" s="123">
        <v>37935.146500000003</v>
      </c>
      <c r="K1346">
        <v>16903</v>
      </c>
      <c r="L1346">
        <v>16719</v>
      </c>
      <c r="M1346">
        <v>748</v>
      </c>
      <c r="N1346">
        <v>34370</v>
      </c>
      <c r="O1346">
        <v>7993</v>
      </c>
      <c r="P1346">
        <v>7540</v>
      </c>
      <c r="Q1346">
        <v>266</v>
      </c>
      <c r="R1346">
        <v>15799</v>
      </c>
      <c r="S1346" s="105">
        <f>Table1[[#This Row],[Female Voters]]/Table1[[#This Row],[Female Population]]</f>
        <v>0.88487724528243383</v>
      </c>
      <c r="T1346" s="94">
        <f>Table1[[#This Row],[Male Voters]]/Table1[[#This Row],[Male Population]]</f>
        <v>0.88774733611683188</v>
      </c>
      <c r="U1346" s="94">
        <f>Table1[[#This Row],[Total Voters]]/Table1[[#This Row],[Total Population]]</f>
        <v>0.90601996225321013</v>
      </c>
      <c r="V1346" s="94">
        <f>Table1[[#This Row],[Female Ballots]]/Table1[[#This Row],[Female Population]]</f>
        <v>0.4184360067172983</v>
      </c>
      <c r="W1346" s="94">
        <f>Table1[[#This Row],[Male Ballots]]/Table1[[#This Row],[Male Population]]</f>
        <v>0.4003597651965376</v>
      </c>
      <c r="X1346" s="94">
        <f>Table1[[#This Row],[Total Ballots]]/Table1[[#This Row],[Total Population]]</f>
        <v>0.41647394191557952</v>
      </c>
      <c r="Y1346" s="94">
        <f>Table1[[#This Row],[Female Ballots]]/Table1[[#This Row],[Female Voters]]</f>
        <v>0.47287463763828907</v>
      </c>
      <c r="Z1346" s="95">
        <f>Table1[[#This Row],[Male Ballots]]/Table1[[#This Row],[Male Voters]]</f>
        <v>0.45098391052096415</v>
      </c>
      <c r="AA1346" s="94">
        <f>Table1[[#This Row],[Total Ballots]]/Table1[[#This Row],[Total Voters]]</f>
        <v>0.45967413441955196</v>
      </c>
    </row>
    <row r="1347" spans="1:27" s="7" customFormat="1" x14ac:dyDescent="0.35">
      <c r="A1347" s="102" t="s">
        <v>28</v>
      </c>
      <c r="B1347" s="103">
        <v>2024</v>
      </c>
      <c r="C1347" s="17" t="s">
        <v>83</v>
      </c>
      <c r="D1347" s="116"/>
      <c r="E1347" s="117"/>
      <c r="F1347" s="117"/>
      <c r="G1347" s="110" t="s">
        <v>62</v>
      </c>
      <c r="H1347" s="122">
        <v>1557.1301000000001</v>
      </c>
      <c r="I1347" s="122">
        <v>1598.7554</v>
      </c>
      <c r="J1347" s="123">
        <v>3155.8854999999999</v>
      </c>
      <c r="K1347">
        <v>1218</v>
      </c>
      <c r="L1347">
        <v>1322</v>
      </c>
      <c r="M1347">
        <v>67</v>
      </c>
      <c r="N1347">
        <v>2607</v>
      </c>
      <c r="O1347">
        <v>258</v>
      </c>
      <c r="P1347">
        <v>281</v>
      </c>
      <c r="Q1347">
        <v>12</v>
      </c>
      <c r="R1347">
        <v>551</v>
      </c>
      <c r="S1347" s="105">
        <f>Table1[[#This Row],[Female Voters]]/Table1[[#This Row],[Female Population]]</f>
        <v>0.78220824322900184</v>
      </c>
      <c r="T1347" s="94">
        <f>Table1[[#This Row],[Male Voters]]/Table1[[#This Row],[Male Population]]</f>
        <v>0.82689321956316775</v>
      </c>
      <c r="U1347" s="94">
        <f>Table1[[#This Row],[Total Voters]]/Table1[[#This Row],[Total Population]]</f>
        <v>0.82607559748286186</v>
      </c>
      <c r="V1347" s="94">
        <f>Table1[[#This Row],[Female Ballots]]/Table1[[#This Row],[Female Population]]</f>
        <v>0.16568943083175899</v>
      </c>
      <c r="W1347" s="94">
        <f>Table1[[#This Row],[Male Ballots]]/Table1[[#This Row],[Male Population]]</f>
        <v>0.17576172064844942</v>
      </c>
      <c r="X1347" s="94">
        <f>Table1[[#This Row],[Total Ballots]]/Table1[[#This Row],[Total Population]]</f>
        <v>0.17459442048832255</v>
      </c>
      <c r="Y1347" s="94">
        <f>Table1[[#This Row],[Female Ballots]]/Table1[[#This Row],[Female Voters]]</f>
        <v>0.21182266009852216</v>
      </c>
      <c r="Z1347" s="95">
        <f>Table1[[#This Row],[Male Ballots]]/Table1[[#This Row],[Male Voters]]</f>
        <v>0.21255673222390317</v>
      </c>
      <c r="AA1347" s="94">
        <f>Table1[[#This Row],[Total Ballots]]/Table1[[#This Row],[Total Voters]]</f>
        <v>0.21135404679708478</v>
      </c>
    </row>
    <row r="1348" spans="1:27" s="7" customFormat="1" x14ac:dyDescent="0.35">
      <c r="A1348" s="102" t="s">
        <v>28</v>
      </c>
      <c r="B1348" s="103">
        <v>2024</v>
      </c>
      <c r="C1348" s="17" t="s">
        <v>83</v>
      </c>
      <c r="D1348" s="116"/>
      <c r="E1348" s="117"/>
      <c r="F1348" s="117"/>
      <c r="G1348" s="110" t="s">
        <v>63</v>
      </c>
      <c r="H1348" s="122">
        <v>2108.7963</v>
      </c>
      <c r="I1348" s="122">
        <v>2140.4852000000001</v>
      </c>
      <c r="J1348" s="123">
        <v>4249.2820000000002</v>
      </c>
      <c r="K1348">
        <v>1941</v>
      </c>
      <c r="L1348">
        <v>1949</v>
      </c>
      <c r="M1348">
        <v>103</v>
      </c>
      <c r="N1348">
        <v>3993</v>
      </c>
      <c r="O1348">
        <v>477</v>
      </c>
      <c r="P1348">
        <v>421</v>
      </c>
      <c r="Q1348">
        <v>16</v>
      </c>
      <c r="R1348">
        <v>914</v>
      </c>
      <c r="S1348" s="105">
        <f>Table1[[#This Row],[Female Voters]]/Table1[[#This Row],[Female Population]]</f>
        <v>0.92043029476104454</v>
      </c>
      <c r="T1348" s="94">
        <f>Table1[[#This Row],[Male Voters]]/Table1[[#This Row],[Male Population]]</f>
        <v>0.9105412174772336</v>
      </c>
      <c r="U1348" s="94">
        <f>Table1[[#This Row],[Total Voters]]/Table1[[#This Row],[Total Population]]</f>
        <v>0.93968816378861175</v>
      </c>
      <c r="V1348" s="94">
        <f>Table1[[#This Row],[Female Ballots]]/Table1[[#This Row],[Female Population]]</f>
        <v>0.22619538928439889</v>
      </c>
      <c r="W1348" s="94">
        <f>Table1[[#This Row],[Male Ballots]]/Table1[[#This Row],[Male Population]]</f>
        <v>0.19668437791581087</v>
      </c>
      <c r="X1348" s="94">
        <f>Table1[[#This Row],[Total Ballots]]/Table1[[#This Row],[Total Population]]</f>
        <v>0.21509516195912626</v>
      </c>
      <c r="Y1348" s="94">
        <f>Table1[[#This Row],[Female Ballots]]/Table1[[#This Row],[Female Voters]]</f>
        <v>0.24574961360123648</v>
      </c>
      <c r="Z1348" s="95">
        <f>Table1[[#This Row],[Male Ballots]]/Table1[[#This Row],[Male Voters]]</f>
        <v>0.21600820933812212</v>
      </c>
      <c r="AA1348" s="94">
        <f>Table1[[#This Row],[Total Ballots]]/Table1[[#This Row],[Total Voters]]</f>
        <v>0.22890057600801403</v>
      </c>
    </row>
    <row r="1349" spans="1:27" s="7" customFormat="1" x14ac:dyDescent="0.35">
      <c r="A1349" s="102" t="s">
        <v>28</v>
      </c>
      <c r="B1349" s="103">
        <v>2024</v>
      </c>
      <c r="C1349" s="17" t="s">
        <v>83</v>
      </c>
      <c r="D1349" s="116"/>
      <c r="E1349" s="117"/>
      <c r="F1349" s="117"/>
      <c r="G1349" s="110" t="s">
        <v>64</v>
      </c>
      <c r="H1349" s="122">
        <v>2567.3020000000001</v>
      </c>
      <c r="I1349" s="122">
        <v>2641.1679999999997</v>
      </c>
      <c r="J1349" s="123">
        <v>5208.47</v>
      </c>
      <c r="K1349">
        <v>2259</v>
      </c>
      <c r="L1349">
        <v>2266</v>
      </c>
      <c r="M1349">
        <v>116</v>
      </c>
      <c r="N1349">
        <v>4641</v>
      </c>
      <c r="O1349">
        <v>692</v>
      </c>
      <c r="P1349">
        <v>668</v>
      </c>
      <c r="Q1349">
        <v>35</v>
      </c>
      <c r="R1349">
        <v>1395</v>
      </c>
      <c r="S1349" s="105">
        <f>Table1[[#This Row],[Female Voters]]/Table1[[#This Row],[Female Population]]</f>
        <v>0.87991206332562355</v>
      </c>
      <c r="T1349" s="94">
        <f>Table1[[#This Row],[Male Voters]]/Table1[[#This Row],[Male Population]]</f>
        <v>0.85795375379377614</v>
      </c>
      <c r="U1349" s="94">
        <f>Table1[[#This Row],[Total Voters]]/Table1[[#This Row],[Total Population]]</f>
        <v>0.89104861888424047</v>
      </c>
      <c r="V1349" s="94">
        <f>Table1[[#This Row],[Female Ballots]]/Table1[[#This Row],[Female Population]]</f>
        <v>0.26954366880094355</v>
      </c>
      <c r="W1349" s="94">
        <f>Table1[[#This Row],[Male Ballots]]/Table1[[#This Row],[Male Population]]</f>
        <v>0.25291840579622354</v>
      </c>
      <c r="X1349" s="94">
        <f>Table1[[#This Row],[Total Ballots]]/Table1[[#This Row],[Total Population]]</f>
        <v>0.26783297206281304</v>
      </c>
      <c r="Y1349" s="94">
        <f>Table1[[#This Row],[Female Ballots]]/Table1[[#This Row],[Female Voters]]</f>
        <v>0.30633023461708719</v>
      </c>
      <c r="Z1349" s="95">
        <f>Table1[[#This Row],[Male Ballots]]/Table1[[#This Row],[Male Voters]]</f>
        <v>0.29479258605472197</v>
      </c>
      <c r="AA1349" s="94">
        <f>Table1[[#This Row],[Total Ballots]]/Table1[[#This Row],[Total Voters]]</f>
        <v>0.30058177117000645</v>
      </c>
    </row>
    <row r="1350" spans="1:27" s="7" customFormat="1" x14ac:dyDescent="0.35">
      <c r="A1350" s="102" t="s">
        <v>28</v>
      </c>
      <c r="B1350" s="103">
        <v>2024</v>
      </c>
      <c r="C1350" s="17" t="s">
        <v>83</v>
      </c>
      <c r="D1350" s="116"/>
      <c r="E1350" s="117"/>
      <c r="F1350" s="117"/>
      <c r="G1350" s="110" t="s">
        <v>65</v>
      </c>
      <c r="H1350" s="122">
        <v>2650.0129999999999</v>
      </c>
      <c r="I1350" s="122">
        <v>2566.2370000000001</v>
      </c>
      <c r="J1350" s="123">
        <v>5216.25</v>
      </c>
      <c r="K1350">
        <v>2364</v>
      </c>
      <c r="L1350">
        <v>2358</v>
      </c>
      <c r="M1350">
        <v>105</v>
      </c>
      <c r="N1350">
        <v>4827</v>
      </c>
      <c r="O1350">
        <v>960</v>
      </c>
      <c r="P1350">
        <v>860</v>
      </c>
      <c r="Q1350">
        <v>31</v>
      </c>
      <c r="R1350">
        <v>1851</v>
      </c>
      <c r="S1350" s="105">
        <f>Table1[[#This Row],[Female Voters]]/Table1[[#This Row],[Female Population]]</f>
        <v>0.89207109550028629</v>
      </c>
      <c r="T1350" s="94">
        <f>Table1[[#This Row],[Male Voters]]/Table1[[#This Row],[Male Population]]</f>
        <v>0.91885511743459392</v>
      </c>
      <c r="U1350" s="94">
        <f>Table1[[#This Row],[Total Voters]]/Table1[[#This Row],[Total Population]]</f>
        <v>0.9253774263120057</v>
      </c>
      <c r="V1350" s="94">
        <f>Table1[[#This Row],[Female Ballots]]/Table1[[#This Row],[Female Population]]</f>
        <v>0.36226237380722287</v>
      </c>
      <c r="W1350" s="94">
        <f>Table1[[#This Row],[Male Ballots]]/Table1[[#This Row],[Male Population]]</f>
        <v>0.33512103519667125</v>
      </c>
      <c r="X1350" s="94">
        <f>Table1[[#This Row],[Total Ballots]]/Table1[[#This Row],[Total Population]]</f>
        <v>0.35485262401150253</v>
      </c>
      <c r="Y1350" s="94">
        <f>Table1[[#This Row],[Female Ballots]]/Table1[[#This Row],[Female Voters]]</f>
        <v>0.40609137055837563</v>
      </c>
      <c r="Z1350" s="95">
        <f>Table1[[#This Row],[Male Ballots]]/Table1[[#This Row],[Male Voters]]</f>
        <v>0.36471586089906699</v>
      </c>
      <c r="AA1350" s="94">
        <f>Table1[[#This Row],[Total Ballots]]/Table1[[#This Row],[Total Voters]]</f>
        <v>0.38346799254195152</v>
      </c>
    </row>
    <row r="1351" spans="1:27" s="7" customFormat="1" x14ac:dyDescent="0.35">
      <c r="A1351" s="102" t="s">
        <v>28</v>
      </c>
      <c r="B1351" s="103">
        <v>2024</v>
      </c>
      <c r="C1351" s="17" t="s">
        <v>83</v>
      </c>
      <c r="D1351" s="116"/>
      <c r="E1351" s="117"/>
      <c r="F1351" s="117"/>
      <c r="G1351" s="110" t="s">
        <v>66</v>
      </c>
      <c r="H1351" s="122">
        <v>3438.777</v>
      </c>
      <c r="I1351" s="122">
        <v>3316.0129999999999</v>
      </c>
      <c r="J1351" s="123">
        <v>6754.7890000000007</v>
      </c>
      <c r="K1351">
        <v>3159</v>
      </c>
      <c r="L1351">
        <v>3051</v>
      </c>
      <c r="M1351">
        <v>156</v>
      </c>
      <c r="N1351">
        <v>6366</v>
      </c>
      <c r="O1351">
        <v>1656</v>
      </c>
      <c r="P1351">
        <v>1543</v>
      </c>
      <c r="Q1351">
        <v>61</v>
      </c>
      <c r="R1351">
        <v>3260</v>
      </c>
      <c r="S1351" s="105">
        <f>Table1[[#This Row],[Female Voters]]/Table1[[#This Row],[Female Population]]</f>
        <v>0.91864055156818836</v>
      </c>
      <c r="T1351" s="94">
        <f>Table1[[#This Row],[Male Voters]]/Table1[[#This Row],[Male Population]]</f>
        <v>0.92008083201121349</v>
      </c>
      <c r="U1351" s="94">
        <f>Table1[[#This Row],[Total Voters]]/Table1[[#This Row],[Total Population]]</f>
        <v>0.94244246563438172</v>
      </c>
      <c r="V1351" s="94">
        <f>Table1[[#This Row],[Female Ballots]]/Table1[[#This Row],[Female Population]]</f>
        <v>0.48156655694742634</v>
      </c>
      <c r="W1351" s="94">
        <f>Table1[[#This Row],[Male Ballots]]/Table1[[#This Row],[Male Population]]</f>
        <v>0.46531783801812598</v>
      </c>
      <c r="X1351" s="94">
        <f>Table1[[#This Row],[Total Ballots]]/Table1[[#This Row],[Total Population]]</f>
        <v>0.48262055261829789</v>
      </c>
      <c r="Y1351" s="94">
        <f>Table1[[#This Row],[Female Ballots]]/Table1[[#This Row],[Female Voters]]</f>
        <v>0.5242165242165242</v>
      </c>
      <c r="Z1351" s="95">
        <f>Table1[[#This Row],[Male Ballots]]/Table1[[#This Row],[Male Voters]]</f>
        <v>0.50573582431989517</v>
      </c>
      <c r="AA1351" s="94">
        <f>Table1[[#This Row],[Total Ballots]]/Table1[[#This Row],[Total Voters]]</f>
        <v>0.51209550738297205</v>
      </c>
    </row>
    <row r="1352" spans="1:27" s="7" customFormat="1" x14ac:dyDescent="0.35">
      <c r="A1352" s="102" t="s">
        <v>28</v>
      </c>
      <c r="B1352" s="103">
        <v>2024</v>
      </c>
      <c r="C1352" s="17" t="s">
        <v>83</v>
      </c>
      <c r="D1352" s="116"/>
      <c r="E1352" s="117"/>
      <c r="F1352" s="117"/>
      <c r="G1352" s="110" t="s">
        <v>67</v>
      </c>
      <c r="H1352" s="122">
        <v>6780.0662000000002</v>
      </c>
      <c r="I1352" s="122">
        <v>6570.4027000000006</v>
      </c>
      <c r="J1352" s="123">
        <v>13350.470000000001</v>
      </c>
      <c r="K1352">
        <v>5962</v>
      </c>
      <c r="L1352">
        <v>5773</v>
      </c>
      <c r="M1352">
        <v>201</v>
      </c>
      <c r="N1352">
        <v>11936</v>
      </c>
      <c r="O1352">
        <v>3950</v>
      </c>
      <c r="P1352">
        <v>3767</v>
      </c>
      <c r="Q1352">
        <v>111</v>
      </c>
      <c r="R1352">
        <v>7828</v>
      </c>
      <c r="S1352" s="105">
        <f>Table1[[#This Row],[Female Voters]]/Table1[[#This Row],[Female Population]]</f>
        <v>0.87934244653835381</v>
      </c>
      <c r="T1352" s="94">
        <f>Table1[[#This Row],[Male Voters]]/Table1[[#This Row],[Male Population]]</f>
        <v>0.87863716481183107</v>
      </c>
      <c r="U1352" s="94">
        <f>Table1[[#This Row],[Total Voters]]/Table1[[#This Row],[Total Population]]</f>
        <v>0.89405092105371564</v>
      </c>
      <c r="V1352" s="94">
        <f>Table1[[#This Row],[Female Ballots]]/Table1[[#This Row],[Female Population]]</f>
        <v>0.5825901817890804</v>
      </c>
      <c r="W1352" s="94">
        <f>Table1[[#This Row],[Male Ballots]]/Table1[[#This Row],[Male Population]]</f>
        <v>0.57332863326626837</v>
      </c>
      <c r="X1352" s="94">
        <f>Table1[[#This Row],[Total Ballots]]/Table1[[#This Row],[Total Population]]</f>
        <v>0.58634639829159563</v>
      </c>
      <c r="Y1352" s="94">
        <f>Table1[[#This Row],[Female Ballots]]/Table1[[#This Row],[Female Voters]]</f>
        <v>0.66252935256625289</v>
      </c>
      <c r="Z1352" s="95">
        <f>Table1[[#This Row],[Male Ballots]]/Table1[[#This Row],[Male Voters]]</f>
        <v>0.65252035336913217</v>
      </c>
      <c r="AA1352" s="94">
        <f>Table1[[#This Row],[Total Ballots]]/Table1[[#This Row],[Total Voters]]</f>
        <v>0.65583109919571048</v>
      </c>
    </row>
    <row r="1353" spans="1:27" s="7" customFormat="1" x14ac:dyDescent="0.35">
      <c r="A1353" s="102" t="s">
        <v>43</v>
      </c>
      <c r="B1353" s="103">
        <v>2024</v>
      </c>
      <c r="C1353" s="17" t="s">
        <v>83</v>
      </c>
      <c r="D1353" s="116"/>
      <c r="E1353" s="117"/>
      <c r="F1353" s="117"/>
      <c r="G1353" s="110" t="s">
        <v>79</v>
      </c>
      <c r="H1353" s="122">
        <v>126533.02599999998</v>
      </c>
      <c r="I1353" s="122">
        <v>116164.47899999999</v>
      </c>
      <c r="J1353" s="123">
        <v>242697.49900000001</v>
      </c>
      <c r="K1353">
        <v>100879</v>
      </c>
      <c r="L1353">
        <v>91308</v>
      </c>
      <c r="M1353">
        <v>4013</v>
      </c>
      <c r="N1353">
        <v>196200</v>
      </c>
      <c r="O1353">
        <v>39645</v>
      </c>
      <c r="P1353">
        <v>33265</v>
      </c>
      <c r="Q1353">
        <v>1377</v>
      </c>
      <c r="R1353">
        <v>74287</v>
      </c>
      <c r="S1353" s="105">
        <f>Table1[[#This Row],[Female Voters]]/Table1[[#This Row],[Female Population]]</f>
        <v>0.79725430734581515</v>
      </c>
      <c r="T1353" s="94">
        <f>Table1[[#This Row],[Male Voters]]/Table1[[#This Row],[Male Population]]</f>
        <v>0.78602341082251148</v>
      </c>
      <c r="U1353" s="94">
        <f>Table1[[#This Row],[Total Voters]]/Table1[[#This Row],[Total Population]]</f>
        <v>0.80841376943896726</v>
      </c>
      <c r="V1353" s="94">
        <f>Table1[[#This Row],[Female Ballots]]/Table1[[#This Row],[Female Population]]</f>
        <v>0.31331741011236075</v>
      </c>
      <c r="W1353" s="94">
        <f>Table1[[#This Row],[Male Ballots]]/Table1[[#This Row],[Male Population]]</f>
        <v>0.28636120341055377</v>
      </c>
      <c r="X1353" s="94">
        <f>Table1[[#This Row],[Total Ballots]]/Table1[[#This Row],[Total Population]]</f>
        <v>0.30608885672942182</v>
      </c>
      <c r="Y1353" s="94">
        <f>Table1[[#This Row],[Female Ballots]]/Table1[[#This Row],[Female Voters]]</f>
        <v>0.39299556894893883</v>
      </c>
      <c r="Z1353" s="95">
        <f>Table1[[#This Row],[Male Ballots]]/Table1[[#This Row],[Male Voters]]</f>
        <v>0.36431637972576336</v>
      </c>
      <c r="AA1353" s="94">
        <f>Table1[[#This Row],[Total Ballots]]/Table1[[#This Row],[Total Voters]]</f>
        <v>0.37862895005096842</v>
      </c>
    </row>
    <row r="1354" spans="1:27" s="7" customFormat="1" x14ac:dyDescent="0.35">
      <c r="A1354" s="102" t="s">
        <v>43</v>
      </c>
      <c r="B1354" s="103">
        <v>2024</v>
      </c>
      <c r="C1354" s="17" t="s">
        <v>83</v>
      </c>
      <c r="D1354" s="116"/>
      <c r="E1354" s="117"/>
      <c r="F1354" s="117"/>
      <c r="G1354" s="110" t="s">
        <v>62</v>
      </c>
      <c r="H1354" s="122">
        <v>12489.761</v>
      </c>
      <c r="I1354" s="122">
        <v>12389.8</v>
      </c>
      <c r="J1354" s="123">
        <v>24879.565000000002</v>
      </c>
      <c r="K1354">
        <v>7654</v>
      </c>
      <c r="L1354">
        <v>7906</v>
      </c>
      <c r="M1354">
        <v>617</v>
      </c>
      <c r="N1354">
        <v>16177</v>
      </c>
      <c r="O1354">
        <v>1330</v>
      </c>
      <c r="P1354">
        <v>1278</v>
      </c>
      <c r="Q1354">
        <v>151</v>
      </c>
      <c r="R1354">
        <v>2759</v>
      </c>
      <c r="S1354" s="105">
        <f>Table1[[#This Row],[Female Voters]]/Table1[[#This Row],[Female Population]]</f>
        <v>0.61282197473594568</v>
      </c>
      <c r="T1354" s="94">
        <f>Table1[[#This Row],[Male Voters]]/Table1[[#This Row],[Male Population]]</f>
        <v>0.63810553842677042</v>
      </c>
      <c r="U1354" s="94">
        <f>Table1[[#This Row],[Total Voters]]/Table1[[#This Row],[Total Population]]</f>
        <v>0.65021233289247615</v>
      </c>
      <c r="V1354" s="94">
        <f>Table1[[#This Row],[Female Ballots]]/Table1[[#This Row],[Female Population]]</f>
        <v>0.10648722581641074</v>
      </c>
      <c r="W1354" s="94">
        <f>Table1[[#This Row],[Male Ballots]]/Table1[[#This Row],[Male Population]]</f>
        <v>0.10314936480007748</v>
      </c>
      <c r="X1354" s="94">
        <f>Table1[[#This Row],[Total Ballots]]/Table1[[#This Row],[Total Population]]</f>
        <v>0.11089422182421597</v>
      </c>
      <c r="Y1354" s="94">
        <f>Table1[[#This Row],[Female Ballots]]/Table1[[#This Row],[Female Voters]]</f>
        <v>0.17376535145022209</v>
      </c>
      <c r="Z1354" s="95">
        <f>Table1[[#This Row],[Male Ballots]]/Table1[[#This Row],[Male Voters]]</f>
        <v>0.16164938021755629</v>
      </c>
      <c r="AA1354" s="94">
        <f>Table1[[#This Row],[Total Ballots]]/Table1[[#This Row],[Total Voters]]</f>
        <v>0.17055078197440812</v>
      </c>
    </row>
    <row r="1355" spans="1:27" s="7" customFormat="1" x14ac:dyDescent="0.35">
      <c r="A1355" s="102" t="s">
        <v>43</v>
      </c>
      <c r="B1355" s="103">
        <v>2024</v>
      </c>
      <c r="C1355" s="17" t="s">
        <v>83</v>
      </c>
      <c r="D1355" s="116"/>
      <c r="E1355" s="117"/>
      <c r="F1355" s="117"/>
      <c r="G1355" s="110" t="s">
        <v>63</v>
      </c>
      <c r="H1355" s="122">
        <v>19955.563999999998</v>
      </c>
      <c r="I1355" s="122">
        <v>20297.811999999998</v>
      </c>
      <c r="J1355" s="123">
        <v>40253.379999999997</v>
      </c>
      <c r="K1355">
        <v>14634</v>
      </c>
      <c r="L1355">
        <v>14217</v>
      </c>
      <c r="M1355">
        <v>994</v>
      </c>
      <c r="N1355">
        <v>29845</v>
      </c>
      <c r="O1355">
        <v>2752</v>
      </c>
      <c r="P1355">
        <v>2444</v>
      </c>
      <c r="Q1355">
        <v>289</v>
      </c>
      <c r="R1355">
        <v>5485</v>
      </c>
      <c r="S1355" s="105">
        <f>Table1[[#This Row],[Female Voters]]/Table1[[#This Row],[Female Population]]</f>
        <v>0.73332931106332055</v>
      </c>
      <c r="T1355" s="94">
        <f>Table1[[#This Row],[Male Voters]]/Table1[[#This Row],[Male Population]]</f>
        <v>0.70042032116565078</v>
      </c>
      <c r="U1355" s="94">
        <f>Table1[[#This Row],[Total Voters]]/Table1[[#This Row],[Total Population]]</f>
        <v>0.74142842166297596</v>
      </c>
      <c r="V1355" s="94">
        <f>Table1[[#This Row],[Female Ballots]]/Table1[[#This Row],[Female Population]]</f>
        <v>0.13790640044049871</v>
      </c>
      <c r="W1355" s="94">
        <f>Table1[[#This Row],[Male Ballots]]/Table1[[#This Row],[Male Population]]</f>
        <v>0.12040706653505315</v>
      </c>
      <c r="X1355" s="94">
        <f>Table1[[#This Row],[Total Ballots]]/Table1[[#This Row],[Total Population]]</f>
        <v>0.13626184931551091</v>
      </c>
      <c r="Y1355" s="94">
        <f>Table1[[#This Row],[Female Ballots]]/Table1[[#This Row],[Female Voters]]</f>
        <v>0.18805521388547219</v>
      </c>
      <c r="Z1355" s="95">
        <f>Table1[[#This Row],[Male Ballots]]/Table1[[#This Row],[Male Voters]]</f>
        <v>0.17190687205458255</v>
      </c>
      <c r="AA1355" s="94">
        <f>Table1[[#This Row],[Total Ballots]]/Table1[[#This Row],[Total Voters]]</f>
        <v>0.18378287820405428</v>
      </c>
    </row>
    <row r="1356" spans="1:27" s="7" customFormat="1" x14ac:dyDescent="0.35">
      <c r="A1356" s="102" t="s">
        <v>43</v>
      </c>
      <c r="B1356" s="103">
        <v>2024</v>
      </c>
      <c r="C1356" s="17" t="s">
        <v>83</v>
      </c>
      <c r="D1356" s="116"/>
      <c r="E1356" s="117"/>
      <c r="F1356" s="117"/>
      <c r="G1356" s="110" t="s">
        <v>64</v>
      </c>
      <c r="H1356" s="122">
        <v>21790.14</v>
      </c>
      <c r="I1356" s="122">
        <v>20953.580000000002</v>
      </c>
      <c r="J1356" s="123">
        <v>42743.72</v>
      </c>
      <c r="K1356">
        <v>17434</v>
      </c>
      <c r="L1356">
        <v>16379</v>
      </c>
      <c r="M1356">
        <v>804</v>
      </c>
      <c r="N1356">
        <v>34617</v>
      </c>
      <c r="O1356">
        <v>4341</v>
      </c>
      <c r="P1356">
        <v>3895</v>
      </c>
      <c r="Q1356">
        <v>241</v>
      </c>
      <c r="R1356">
        <v>8477</v>
      </c>
      <c r="S1356" s="105">
        <f>Table1[[#This Row],[Female Voters]]/Table1[[#This Row],[Female Population]]</f>
        <v>0.80008664469342561</v>
      </c>
      <c r="T1356" s="94">
        <f>Table1[[#This Row],[Male Voters]]/Table1[[#This Row],[Male Population]]</f>
        <v>0.7816802665701994</v>
      </c>
      <c r="U1356" s="94">
        <f>Table1[[#This Row],[Total Voters]]/Table1[[#This Row],[Total Population]]</f>
        <v>0.80987335683464146</v>
      </c>
      <c r="V1356" s="94">
        <f>Table1[[#This Row],[Female Ballots]]/Table1[[#This Row],[Female Population]]</f>
        <v>0.1992185456357784</v>
      </c>
      <c r="W1356" s="94">
        <f>Table1[[#This Row],[Male Ballots]]/Table1[[#This Row],[Male Population]]</f>
        <v>0.18588708946156215</v>
      </c>
      <c r="X1356" s="94">
        <f>Table1[[#This Row],[Total Ballots]]/Table1[[#This Row],[Total Population]]</f>
        <v>0.19832153120973092</v>
      </c>
      <c r="Y1356" s="94">
        <f>Table1[[#This Row],[Female Ballots]]/Table1[[#This Row],[Female Voters]]</f>
        <v>0.24899621429390845</v>
      </c>
      <c r="Z1356" s="95">
        <f>Table1[[#This Row],[Male Ballots]]/Table1[[#This Row],[Male Voters]]</f>
        <v>0.23780450576958301</v>
      </c>
      <c r="AA1356" s="94">
        <f>Table1[[#This Row],[Total Ballots]]/Table1[[#This Row],[Total Voters]]</f>
        <v>0.24487968339255278</v>
      </c>
    </row>
    <row r="1357" spans="1:27" s="7" customFormat="1" x14ac:dyDescent="0.35">
      <c r="A1357" s="102" t="s">
        <v>43</v>
      </c>
      <c r="B1357" s="103">
        <v>2024</v>
      </c>
      <c r="C1357" s="17" t="s">
        <v>83</v>
      </c>
      <c r="D1357" s="116"/>
      <c r="E1357" s="117"/>
      <c r="F1357" s="117"/>
      <c r="G1357" s="110" t="s">
        <v>65</v>
      </c>
      <c r="H1357" s="122">
        <v>18751.999</v>
      </c>
      <c r="I1357" s="122">
        <v>17837.561999999998</v>
      </c>
      <c r="J1357" s="123">
        <v>36589.56</v>
      </c>
      <c r="K1357">
        <v>15336</v>
      </c>
      <c r="L1357">
        <v>14569</v>
      </c>
      <c r="M1357">
        <v>505</v>
      </c>
      <c r="N1357">
        <v>30410</v>
      </c>
      <c r="O1357">
        <v>4902</v>
      </c>
      <c r="P1357">
        <v>4342</v>
      </c>
      <c r="Q1357">
        <v>168</v>
      </c>
      <c r="R1357">
        <v>9412</v>
      </c>
      <c r="S1357" s="105">
        <f>Table1[[#This Row],[Female Voters]]/Table1[[#This Row],[Female Population]]</f>
        <v>0.81783280811821712</v>
      </c>
      <c r="T1357" s="94">
        <f>Table1[[#This Row],[Male Voters]]/Table1[[#This Row],[Male Population]]</f>
        <v>0.81675959977041712</v>
      </c>
      <c r="U1357" s="94">
        <f>Table1[[#This Row],[Total Voters]]/Table1[[#This Row],[Total Population]]</f>
        <v>0.8311113880571398</v>
      </c>
      <c r="V1357" s="94">
        <f>Table1[[#This Row],[Female Ballots]]/Table1[[#This Row],[Female Population]]</f>
        <v>0.26141212998144892</v>
      </c>
      <c r="W1357" s="94">
        <f>Table1[[#This Row],[Male Ballots]]/Table1[[#This Row],[Male Population]]</f>
        <v>0.24341891565674728</v>
      </c>
      <c r="X1357" s="94">
        <f>Table1[[#This Row],[Total Ballots]]/Table1[[#This Row],[Total Population]]</f>
        <v>0.25723184427470569</v>
      </c>
      <c r="Y1357" s="94">
        <f>Table1[[#This Row],[Female Ballots]]/Table1[[#This Row],[Female Voters]]</f>
        <v>0.31964006259780908</v>
      </c>
      <c r="Z1357" s="95">
        <f>Table1[[#This Row],[Male Ballots]]/Table1[[#This Row],[Male Voters]]</f>
        <v>0.29803006383416841</v>
      </c>
      <c r="AA1357" s="94">
        <f>Table1[[#This Row],[Total Ballots]]/Table1[[#This Row],[Total Voters]]</f>
        <v>0.30950345281157515</v>
      </c>
    </row>
    <row r="1358" spans="1:27" s="7" customFormat="1" x14ac:dyDescent="0.35">
      <c r="A1358" s="102" t="s">
        <v>43</v>
      </c>
      <c r="B1358" s="103">
        <v>2024</v>
      </c>
      <c r="C1358" s="17" t="s">
        <v>83</v>
      </c>
      <c r="D1358" s="116"/>
      <c r="E1358" s="117"/>
      <c r="F1358" s="117"/>
      <c r="G1358" s="110" t="s">
        <v>66</v>
      </c>
      <c r="H1358" s="122">
        <v>19082.067999999999</v>
      </c>
      <c r="I1358" s="122">
        <v>17031.288</v>
      </c>
      <c r="J1358" s="123">
        <v>36113.350000000006</v>
      </c>
      <c r="K1358">
        <v>16018</v>
      </c>
      <c r="L1358">
        <v>14190</v>
      </c>
      <c r="M1358">
        <v>512</v>
      </c>
      <c r="N1358">
        <v>30720</v>
      </c>
      <c r="O1358">
        <v>7238</v>
      </c>
      <c r="P1358">
        <v>6062</v>
      </c>
      <c r="Q1358">
        <v>206</v>
      </c>
      <c r="R1358">
        <v>13506</v>
      </c>
      <c r="S1358" s="105">
        <f>Table1[[#This Row],[Female Voters]]/Table1[[#This Row],[Female Population]]</f>
        <v>0.83942683780395289</v>
      </c>
      <c r="T1358" s="94">
        <f>Table1[[#This Row],[Male Voters]]/Table1[[#This Row],[Male Population]]</f>
        <v>0.83317245295834352</v>
      </c>
      <c r="U1358" s="94">
        <f>Table1[[#This Row],[Total Voters]]/Table1[[#This Row],[Total Population]]</f>
        <v>0.85065495170068672</v>
      </c>
      <c r="V1358" s="94">
        <f>Table1[[#This Row],[Female Ballots]]/Table1[[#This Row],[Female Population]]</f>
        <v>0.37930899313428712</v>
      </c>
      <c r="W1358" s="94">
        <f>Table1[[#This Row],[Male Ballots]]/Table1[[#This Row],[Male Population]]</f>
        <v>0.3559331507986947</v>
      </c>
      <c r="X1358" s="94">
        <f>Table1[[#This Row],[Total Ballots]]/Table1[[#This Row],[Total Population]]</f>
        <v>0.3739891203668449</v>
      </c>
      <c r="Y1358" s="94">
        <f>Table1[[#This Row],[Female Ballots]]/Table1[[#This Row],[Female Voters]]</f>
        <v>0.45186665001872894</v>
      </c>
      <c r="Z1358" s="95">
        <f>Table1[[#This Row],[Male Ballots]]/Table1[[#This Row],[Male Voters]]</f>
        <v>0.42720225510923188</v>
      </c>
      <c r="AA1358" s="94">
        <f>Table1[[#This Row],[Total Ballots]]/Table1[[#This Row],[Total Voters]]</f>
        <v>0.43964843749999999</v>
      </c>
    </row>
    <row r="1359" spans="1:27" s="7" customFormat="1" x14ac:dyDescent="0.35">
      <c r="A1359" s="102" t="s">
        <v>43</v>
      </c>
      <c r="B1359" s="103">
        <v>2024</v>
      </c>
      <c r="C1359" s="17" t="s">
        <v>83</v>
      </c>
      <c r="D1359" s="116"/>
      <c r="E1359" s="117"/>
      <c r="F1359" s="117"/>
      <c r="G1359" s="110" t="s">
        <v>67</v>
      </c>
      <c r="H1359" s="122">
        <v>34463.493999999999</v>
      </c>
      <c r="I1359" s="122">
        <v>27654.436999999998</v>
      </c>
      <c r="J1359" s="123">
        <v>62117.924000000006</v>
      </c>
      <c r="K1359">
        <v>29803</v>
      </c>
      <c r="L1359">
        <v>24047</v>
      </c>
      <c r="M1359">
        <v>581</v>
      </c>
      <c r="N1359">
        <v>54431</v>
      </c>
      <c r="O1359">
        <v>19082</v>
      </c>
      <c r="P1359">
        <v>15244</v>
      </c>
      <c r="Q1359">
        <v>322</v>
      </c>
      <c r="R1359">
        <v>34648</v>
      </c>
      <c r="S1359" s="105">
        <f>Table1[[#This Row],[Female Voters]]/Table1[[#This Row],[Female Population]]</f>
        <v>0.86477012458458224</v>
      </c>
      <c r="T1359" s="94">
        <f>Table1[[#This Row],[Male Voters]]/Table1[[#This Row],[Male Population]]</f>
        <v>0.86955304857589399</v>
      </c>
      <c r="U1359" s="94">
        <f>Table1[[#This Row],[Total Voters]]/Table1[[#This Row],[Total Population]]</f>
        <v>0.87625272216115901</v>
      </c>
      <c r="V1359" s="94">
        <f>Table1[[#This Row],[Female Ballots]]/Table1[[#This Row],[Female Population]]</f>
        <v>0.55368733071580034</v>
      </c>
      <c r="W1359" s="94">
        <f>Table1[[#This Row],[Male Ballots]]/Table1[[#This Row],[Male Population]]</f>
        <v>0.55123161610558191</v>
      </c>
      <c r="X1359" s="94">
        <f>Table1[[#This Row],[Total Ballots]]/Table1[[#This Row],[Total Population]]</f>
        <v>0.55777781627087208</v>
      </c>
      <c r="Y1359" s="94">
        <f>Table1[[#This Row],[Female Ballots]]/Table1[[#This Row],[Female Voters]]</f>
        <v>0.6402711136462772</v>
      </c>
      <c r="Z1359" s="95">
        <f>Table1[[#This Row],[Male Ballots]]/Table1[[#This Row],[Male Voters]]</f>
        <v>0.63392522975838983</v>
      </c>
      <c r="AA1359" s="94">
        <f>Table1[[#This Row],[Total Ballots]]/Table1[[#This Row],[Total Voters]]</f>
        <v>0.63654902537157132</v>
      </c>
    </row>
    <row r="1360" spans="1:27" s="7" customFormat="1" x14ac:dyDescent="0.35">
      <c r="A1360" s="102" t="s">
        <v>26</v>
      </c>
      <c r="B1360" s="103">
        <v>2024</v>
      </c>
      <c r="C1360" s="17" t="s">
        <v>83</v>
      </c>
      <c r="D1360" s="116"/>
      <c r="E1360" s="117"/>
      <c r="F1360" s="117"/>
      <c r="G1360" s="110" t="s">
        <v>79</v>
      </c>
      <c r="H1360" s="122">
        <v>1959.4357500000001</v>
      </c>
      <c r="I1360" s="122">
        <v>1863.1328500000002</v>
      </c>
      <c r="J1360" s="123">
        <v>3822.5686500000002</v>
      </c>
      <c r="K1360">
        <v>1678</v>
      </c>
      <c r="L1360">
        <v>1651</v>
      </c>
      <c r="M1360">
        <v>72</v>
      </c>
      <c r="N1360">
        <v>3401</v>
      </c>
      <c r="O1360">
        <v>849</v>
      </c>
      <c r="P1360">
        <v>810</v>
      </c>
      <c r="Q1360">
        <v>30</v>
      </c>
      <c r="R1360">
        <v>1689</v>
      </c>
      <c r="S1360" s="105">
        <f>Table1[[#This Row],[Female Voters]]/Table1[[#This Row],[Female Population]]</f>
        <v>0.85636898275434647</v>
      </c>
      <c r="T1360" s="94">
        <f>Table1[[#This Row],[Male Voters]]/Table1[[#This Row],[Male Population]]</f>
        <v>0.88614185510174426</v>
      </c>
      <c r="U1360" s="94">
        <f>Table1[[#This Row],[Total Voters]]/Table1[[#This Row],[Total Population]]</f>
        <v>0.88971587207465841</v>
      </c>
      <c r="V1360" s="94">
        <f>Table1[[#This Row],[Female Ballots]]/Table1[[#This Row],[Female Population]]</f>
        <v>0.43328800140550666</v>
      </c>
      <c r="W1360" s="94">
        <f>Table1[[#This Row],[Male Ballots]]/Table1[[#This Row],[Male Population]]</f>
        <v>0.43475160668226098</v>
      </c>
      <c r="X1360" s="94">
        <f>Table1[[#This Row],[Total Ballots]]/Table1[[#This Row],[Total Population]]</f>
        <v>0.44184948777832933</v>
      </c>
      <c r="Y1360" s="94">
        <f>Table1[[#This Row],[Female Ballots]]/Table1[[#This Row],[Female Voters]]</f>
        <v>0.50595947556615017</v>
      </c>
      <c r="Z1360" s="95">
        <f>Table1[[#This Row],[Male Ballots]]/Table1[[#This Row],[Male Voters]]</f>
        <v>0.49061175045427013</v>
      </c>
      <c r="AA1360" s="94">
        <f>Table1[[#This Row],[Total Ballots]]/Table1[[#This Row],[Total Voters]]</f>
        <v>0.49661864157600705</v>
      </c>
    </row>
    <row r="1361" spans="1:27" s="7" customFormat="1" x14ac:dyDescent="0.35">
      <c r="A1361" s="106" t="s">
        <v>26</v>
      </c>
      <c r="B1361" s="103">
        <v>2024</v>
      </c>
      <c r="C1361" s="17" t="s">
        <v>83</v>
      </c>
      <c r="D1361" s="116"/>
      <c r="E1361" s="117"/>
      <c r="F1361" s="117"/>
      <c r="G1361" s="110" t="s">
        <v>62</v>
      </c>
      <c r="H1361" s="122">
        <v>137.82559000000001</v>
      </c>
      <c r="I1361" s="122">
        <v>118.71003999999999</v>
      </c>
      <c r="J1361" s="123">
        <v>256.53564999999998</v>
      </c>
      <c r="K1361">
        <v>86</v>
      </c>
      <c r="L1361">
        <v>87</v>
      </c>
      <c r="M1361">
        <v>11</v>
      </c>
      <c r="N1361">
        <v>184</v>
      </c>
      <c r="O1361">
        <v>16</v>
      </c>
      <c r="P1361">
        <v>23</v>
      </c>
      <c r="Q1361">
        <v>3</v>
      </c>
      <c r="R1361">
        <v>42</v>
      </c>
      <c r="S1361" s="105">
        <f>Table1[[#This Row],[Female Voters]]/Table1[[#This Row],[Female Population]]</f>
        <v>0.62397701326727495</v>
      </c>
      <c r="T1361" s="94">
        <f>Table1[[#This Row],[Male Voters]]/Table1[[#This Row],[Male Population]]</f>
        <v>0.73287819631768303</v>
      </c>
      <c r="U1361" s="94">
        <f>Table1[[#This Row],[Total Voters]]/Table1[[#This Row],[Total Population]]</f>
        <v>0.71724924001790791</v>
      </c>
      <c r="V1361" s="94">
        <f>Table1[[#This Row],[Female Ballots]]/Table1[[#This Row],[Female Population]]</f>
        <v>0.11608874665437674</v>
      </c>
      <c r="W1361" s="94">
        <f>Table1[[#This Row],[Male Ballots]]/Table1[[#This Row],[Male Population]]</f>
        <v>0.19374940822191619</v>
      </c>
      <c r="X1361" s="94">
        <f>Table1[[#This Row],[Total Ballots]]/Table1[[#This Row],[Total Population]]</f>
        <v>0.16371993522147898</v>
      </c>
      <c r="Y1361" s="94">
        <f>Table1[[#This Row],[Female Ballots]]/Table1[[#This Row],[Female Voters]]</f>
        <v>0.18604651162790697</v>
      </c>
      <c r="Z1361" s="95">
        <f>Table1[[#This Row],[Male Ballots]]/Table1[[#This Row],[Male Voters]]</f>
        <v>0.26436781609195403</v>
      </c>
      <c r="AA1361" s="94">
        <f>Table1[[#This Row],[Total Ballots]]/Table1[[#This Row],[Total Voters]]</f>
        <v>0.22826086956521738</v>
      </c>
    </row>
    <row r="1362" spans="1:27" s="7" customFormat="1" x14ac:dyDescent="0.35">
      <c r="A1362" s="102" t="s">
        <v>26</v>
      </c>
      <c r="B1362" s="103">
        <v>2024</v>
      </c>
      <c r="C1362" s="17" t="s">
        <v>83</v>
      </c>
      <c r="D1362" s="116"/>
      <c r="E1362" s="117"/>
      <c r="F1362" s="117"/>
      <c r="G1362" s="110" t="s">
        <v>63</v>
      </c>
      <c r="H1362" s="122">
        <v>189.81447</v>
      </c>
      <c r="I1362" s="122">
        <v>159.51938999999999</v>
      </c>
      <c r="J1362" s="123">
        <v>349.3338</v>
      </c>
      <c r="K1362">
        <v>159</v>
      </c>
      <c r="L1362">
        <v>160</v>
      </c>
      <c r="M1362">
        <v>11</v>
      </c>
      <c r="N1362">
        <v>330</v>
      </c>
      <c r="O1362">
        <v>36</v>
      </c>
      <c r="P1362">
        <v>37</v>
      </c>
      <c r="Q1362">
        <v>2</v>
      </c>
      <c r="R1362">
        <v>75</v>
      </c>
      <c r="S1362" s="105">
        <f>Table1[[#This Row],[Female Voters]]/Table1[[#This Row],[Female Population]]</f>
        <v>0.83766005826636925</v>
      </c>
      <c r="T1362" s="94">
        <f>Table1[[#This Row],[Male Voters]]/Table1[[#This Row],[Male Population]]</f>
        <v>1.0030128625742614</v>
      </c>
      <c r="U1362" s="94">
        <f>Table1[[#This Row],[Total Voters]]/Table1[[#This Row],[Total Population]]</f>
        <v>0.9446552266056133</v>
      </c>
      <c r="V1362" s="94">
        <f>Table1[[#This Row],[Female Ballots]]/Table1[[#This Row],[Female Population]]</f>
        <v>0.18965888111691379</v>
      </c>
      <c r="W1362" s="94">
        <f>Table1[[#This Row],[Male Ballots]]/Table1[[#This Row],[Male Population]]</f>
        <v>0.23194672447029796</v>
      </c>
      <c r="X1362" s="94">
        <f>Table1[[#This Row],[Total Ballots]]/Table1[[#This Row],[Total Population]]</f>
        <v>0.21469436968309394</v>
      </c>
      <c r="Y1362" s="94">
        <f>Table1[[#This Row],[Female Ballots]]/Table1[[#This Row],[Female Voters]]</f>
        <v>0.22641509433962265</v>
      </c>
      <c r="Z1362" s="95">
        <f>Table1[[#This Row],[Male Ballots]]/Table1[[#This Row],[Male Voters]]</f>
        <v>0.23125000000000001</v>
      </c>
      <c r="AA1362" s="94">
        <f>Table1[[#This Row],[Total Ballots]]/Table1[[#This Row],[Total Voters]]</f>
        <v>0.22727272727272727</v>
      </c>
    </row>
    <row r="1363" spans="1:27" s="7" customFormat="1" x14ac:dyDescent="0.35">
      <c r="A1363" s="102" t="s">
        <v>26</v>
      </c>
      <c r="B1363" s="103">
        <v>2024</v>
      </c>
      <c r="C1363" s="17" t="s">
        <v>83</v>
      </c>
      <c r="D1363" s="116"/>
      <c r="E1363" s="117"/>
      <c r="F1363" s="117"/>
      <c r="G1363" s="110" t="s">
        <v>64</v>
      </c>
      <c r="H1363" s="122">
        <v>212.5712</v>
      </c>
      <c r="I1363" s="122">
        <v>218.41739999999999</v>
      </c>
      <c r="J1363" s="123">
        <v>430.98869999999999</v>
      </c>
      <c r="K1363">
        <v>189</v>
      </c>
      <c r="L1363">
        <v>187</v>
      </c>
      <c r="M1363">
        <v>5</v>
      </c>
      <c r="N1363">
        <v>381</v>
      </c>
      <c r="O1363">
        <v>56</v>
      </c>
      <c r="P1363">
        <v>59</v>
      </c>
      <c r="Q1363">
        <v>0</v>
      </c>
      <c r="R1363">
        <v>115</v>
      </c>
      <c r="S1363" s="105">
        <f>Table1[[#This Row],[Female Voters]]/Table1[[#This Row],[Female Population]]</f>
        <v>0.8891138592622142</v>
      </c>
      <c r="T1363" s="94">
        <f>Table1[[#This Row],[Male Voters]]/Table1[[#This Row],[Male Population]]</f>
        <v>0.85615889576563042</v>
      </c>
      <c r="U1363" s="94">
        <f>Table1[[#This Row],[Total Voters]]/Table1[[#This Row],[Total Population]]</f>
        <v>0.88401389642002215</v>
      </c>
      <c r="V1363" s="94">
        <f>Table1[[#This Row],[Female Ballots]]/Table1[[#This Row],[Female Population]]</f>
        <v>0.2634411434851005</v>
      </c>
      <c r="W1363" s="94">
        <f>Table1[[#This Row],[Male Ballots]]/Table1[[#This Row],[Male Population]]</f>
        <v>0.2701249991987818</v>
      </c>
      <c r="X1363" s="94">
        <f>Table1[[#This Row],[Total Ballots]]/Table1[[#This Row],[Total Population]]</f>
        <v>0.26682834143911432</v>
      </c>
      <c r="Y1363" s="94">
        <f>Table1[[#This Row],[Female Ballots]]/Table1[[#This Row],[Female Voters]]</f>
        <v>0.29629629629629628</v>
      </c>
      <c r="Z1363" s="95">
        <f>Table1[[#This Row],[Male Ballots]]/Table1[[#This Row],[Male Voters]]</f>
        <v>0.31550802139037432</v>
      </c>
      <c r="AA1363" s="94">
        <f>Table1[[#This Row],[Total Ballots]]/Table1[[#This Row],[Total Voters]]</f>
        <v>0.30183727034120733</v>
      </c>
    </row>
    <row r="1364" spans="1:27" s="7" customFormat="1" x14ac:dyDescent="0.35">
      <c r="A1364" s="102" t="s">
        <v>26</v>
      </c>
      <c r="B1364" s="103">
        <v>2024</v>
      </c>
      <c r="C1364" s="17" t="s">
        <v>83</v>
      </c>
      <c r="D1364" s="116"/>
      <c r="E1364" s="117"/>
      <c r="F1364" s="117"/>
      <c r="G1364" s="110" t="s">
        <v>65</v>
      </c>
      <c r="H1364" s="122">
        <v>267.16790000000003</v>
      </c>
      <c r="I1364" s="122">
        <v>234.6771</v>
      </c>
      <c r="J1364" s="123">
        <v>501.84500000000003</v>
      </c>
      <c r="K1364">
        <v>211</v>
      </c>
      <c r="L1364">
        <v>198</v>
      </c>
      <c r="M1364">
        <v>10</v>
      </c>
      <c r="N1364">
        <v>419</v>
      </c>
      <c r="O1364">
        <v>81</v>
      </c>
      <c r="P1364">
        <v>65</v>
      </c>
      <c r="Q1364">
        <v>3</v>
      </c>
      <c r="R1364">
        <v>149</v>
      </c>
      <c r="S1364" s="105">
        <f>Table1[[#This Row],[Female Voters]]/Table1[[#This Row],[Female Population]]</f>
        <v>0.78976553695260532</v>
      </c>
      <c r="T1364" s="94">
        <f>Table1[[#This Row],[Male Voters]]/Table1[[#This Row],[Male Population]]</f>
        <v>0.84371248835101509</v>
      </c>
      <c r="U1364" s="94">
        <f>Table1[[#This Row],[Total Voters]]/Table1[[#This Row],[Total Population]]</f>
        <v>0.83491914834261571</v>
      </c>
      <c r="V1364" s="94">
        <f>Table1[[#This Row],[Female Ballots]]/Table1[[#This Row],[Female Population]]</f>
        <v>0.30318013503867791</v>
      </c>
      <c r="W1364" s="94">
        <f>Table1[[#This Row],[Male Ballots]]/Table1[[#This Row],[Male Population]]</f>
        <v>0.27697632193341404</v>
      </c>
      <c r="X1364" s="94">
        <f>Table1[[#This Row],[Total Ballots]]/Table1[[#This Row],[Total Population]]</f>
        <v>0.29690442268030964</v>
      </c>
      <c r="Y1364" s="94">
        <f>Table1[[#This Row],[Female Ballots]]/Table1[[#This Row],[Female Voters]]</f>
        <v>0.38388625592417064</v>
      </c>
      <c r="Z1364" s="95">
        <f>Table1[[#This Row],[Male Ballots]]/Table1[[#This Row],[Male Voters]]</f>
        <v>0.32828282828282829</v>
      </c>
      <c r="AA1364" s="94">
        <f>Table1[[#This Row],[Total Ballots]]/Table1[[#This Row],[Total Voters]]</f>
        <v>0.35560859188544153</v>
      </c>
    </row>
    <row r="1365" spans="1:27" s="7" customFormat="1" x14ac:dyDescent="0.35">
      <c r="A1365" s="102" t="s">
        <v>26</v>
      </c>
      <c r="B1365" s="103">
        <v>2024</v>
      </c>
      <c r="C1365" s="17" t="s">
        <v>83</v>
      </c>
      <c r="D1365" s="116"/>
      <c r="E1365" s="117"/>
      <c r="F1365" s="117"/>
      <c r="G1365" s="110" t="s">
        <v>66</v>
      </c>
      <c r="H1365" s="122">
        <v>344.0958</v>
      </c>
      <c r="I1365" s="122">
        <v>345.17250000000001</v>
      </c>
      <c r="J1365" s="123">
        <v>689.26829999999995</v>
      </c>
      <c r="K1365">
        <v>299</v>
      </c>
      <c r="L1365">
        <v>314</v>
      </c>
      <c r="M1365">
        <v>10</v>
      </c>
      <c r="N1365">
        <v>623</v>
      </c>
      <c r="O1365">
        <v>162</v>
      </c>
      <c r="P1365">
        <v>152</v>
      </c>
      <c r="Q1365">
        <v>3</v>
      </c>
      <c r="R1365">
        <v>317</v>
      </c>
      <c r="S1365" s="105">
        <f>Table1[[#This Row],[Female Voters]]/Table1[[#This Row],[Female Population]]</f>
        <v>0.86894405569611721</v>
      </c>
      <c r="T1365" s="94">
        <f>Table1[[#This Row],[Male Voters]]/Table1[[#This Row],[Male Population]]</f>
        <v>0.9096900824949844</v>
      </c>
      <c r="U1365" s="94">
        <f>Table1[[#This Row],[Total Voters]]/Table1[[#This Row],[Total Population]]</f>
        <v>0.90385703216004576</v>
      </c>
      <c r="V1365" s="94">
        <f>Table1[[#This Row],[Female Ballots]]/Table1[[#This Row],[Female Population]]</f>
        <v>0.47079912047749495</v>
      </c>
      <c r="W1365" s="94">
        <f>Table1[[#This Row],[Male Ballots]]/Table1[[#This Row],[Male Population]]</f>
        <v>0.44035953037973763</v>
      </c>
      <c r="X1365" s="94">
        <f>Table1[[#This Row],[Total Ballots]]/Table1[[#This Row],[Total Population]]</f>
        <v>0.45990799228689327</v>
      </c>
      <c r="Y1365" s="94">
        <f>Table1[[#This Row],[Female Ballots]]/Table1[[#This Row],[Female Voters]]</f>
        <v>0.5418060200668896</v>
      </c>
      <c r="Z1365" s="95">
        <f>Table1[[#This Row],[Male Ballots]]/Table1[[#This Row],[Male Voters]]</f>
        <v>0.48407643312101911</v>
      </c>
      <c r="AA1365" s="94">
        <f>Table1[[#This Row],[Total Ballots]]/Table1[[#This Row],[Total Voters]]</f>
        <v>0.5088282504012841</v>
      </c>
    </row>
    <row r="1366" spans="1:27" s="7" customFormat="1" x14ac:dyDescent="0.35">
      <c r="A1366" s="102" t="s">
        <v>26</v>
      </c>
      <c r="B1366" s="103">
        <v>2024</v>
      </c>
      <c r="C1366" s="17" t="s">
        <v>83</v>
      </c>
      <c r="D1366" s="116"/>
      <c r="E1366" s="117"/>
      <c r="F1366" s="117"/>
      <c r="G1366" s="110" t="s">
        <v>67</v>
      </c>
      <c r="H1366" s="122">
        <v>807.96078999999997</v>
      </c>
      <c r="I1366" s="122">
        <v>786.63642000000004</v>
      </c>
      <c r="J1366" s="123">
        <v>1594.5972000000002</v>
      </c>
      <c r="K1366">
        <v>734</v>
      </c>
      <c r="L1366">
        <v>705</v>
      </c>
      <c r="M1366">
        <v>25</v>
      </c>
      <c r="N1366">
        <v>1464</v>
      </c>
      <c r="O1366">
        <v>498</v>
      </c>
      <c r="P1366">
        <v>474</v>
      </c>
      <c r="Q1366">
        <v>19</v>
      </c>
      <c r="R1366">
        <v>991</v>
      </c>
      <c r="S1366" s="105">
        <f>Table1[[#This Row],[Female Voters]]/Table1[[#This Row],[Female Population]]</f>
        <v>0.90845992662589481</v>
      </c>
      <c r="T1366" s="94">
        <f>Table1[[#This Row],[Male Voters]]/Table1[[#This Row],[Male Population]]</f>
        <v>0.89622089961204687</v>
      </c>
      <c r="U1366" s="94">
        <f>Table1[[#This Row],[Total Voters]]/Table1[[#This Row],[Total Population]]</f>
        <v>0.91810019483290195</v>
      </c>
      <c r="V1366" s="94">
        <f>Table1[[#This Row],[Female Ballots]]/Table1[[#This Row],[Female Population]]</f>
        <v>0.61636654422301862</v>
      </c>
      <c r="W1366" s="94">
        <f>Table1[[#This Row],[Male Ballots]]/Table1[[#This Row],[Male Population]]</f>
        <v>0.60256554101575921</v>
      </c>
      <c r="X1366" s="94">
        <f>Table1[[#This Row],[Total Ballots]]/Table1[[#This Row],[Total Population]]</f>
        <v>0.62147356084658867</v>
      </c>
      <c r="Y1366" s="94">
        <f>Table1[[#This Row],[Female Ballots]]/Table1[[#This Row],[Female Voters]]</f>
        <v>0.67847411444141692</v>
      </c>
      <c r="Z1366" s="95">
        <f>Table1[[#This Row],[Male Ballots]]/Table1[[#This Row],[Male Voters]]</f>
        <v>0.67234042553191486</v>
      </c>
      <c r="AA1366" s="94">
        <f>Table1[[#This Row],[Total Ballots]]/Table1[[#This Row],[Total Voters]]</f>
        <v>0.67691256830601088</v>
      </c>
    </row>
    <row r="1367" spans="1:27" s="7" customFormat="1" x14ac:dyDescent="0.35">
      <c r="A1367" s="102" t="s">
        <v>45</v>
      </c>
      <c r="B1367" s="103">
        <v>2024</v>
      </c>
      <c r="C1367" s="17" t="s">
        <v>83</v>
      </c>
      <c r="D1367" s="116"/>
      <c r="E1367" s="117"/>
      <c r="F1367" s="117"/>
      <c r="G1367" s="110" t="s">
        <v>79</v>
      </c>
      <c r="H1367" s="122">
        <v>25361.593500000003</v>
      </c>
      <c r="I1367" s="122">
        <v>25252.510799999996</v>
      </c>
      <c r="J1367" s="123">
        <v>50614.105000000003</v>
      </c>
      <c r="K1367">
        <v>18689</v>
      </c>
      <c r="L1367">
        <v>17169</v>
      </c>
      <c r="M1367">
        <v>590</v>
      </c>
      <c r="N1367">
        <v>36448</v>
      </c>
      <c r="O1367">
        <v>7619</v>
      </c>
      <c r="P1367">
        <v>6695</v>
      </c>
      <c r="Q1367">
        <v>197</v>
      </c>
      <c r="R1367">
        <v>14511</v>
      </c>
      <c r="S1367" s="105">
        <f>Table1[[#This Row],[Female Voters]]/Table1[[#This Row],[Female Population]]</f>
        <v>0.73690164618402221</v>
      </c>
      <c r="T1367" s="94">
        <f>Table1[[#This Row],[Male Voters]]/Table1[[#This Row],[Male Population]]</f>
        <v>0.67989278911624118</v>
      </c>
      <c r="U1367" s="94">
        <f>Table1[[#This Row],[Total Voters]]/Table1[[#This Row],[Total Population]]</f>
        <v>0.72011546978851049</v>
      </c>
      <c r="V1367" s="94">
        <f>Table1[[#This Row],[Female Ballots]]/Table1[[#This Row],[Female Population]]</f>
        <v>0.30041487732227862</v>
      </c>
      <c r="W1367" s="94">
        <f>Table1[[#This Row],[Male Ballots]]/Table1[[#This Row],[Male Population]]</f>
        <v>0.26512215173470993</v>
      </c>
      <c r="X1367" s="94">
        <f>Table1[[#This Row],[Total Ballots]]/Table1[[#This Row],[Total Population]]</f>
        <v>0.28669873743692592</v>
      </c>
      <c r="Y1367" s="94">
        <f>Table1[[#This Row],[Female Ballots]]/Table1[[#This Row],[Female Voters]]</f>
        <v>0.40767296270533471</v>
      </c>
      <c r="Z1367" s="95">
        <f>Table1[[#This Row],[Male Ballots]]/Table1[[#This Row],[Male Voters]]</f>
        <v>0.38994699749548606</v>
      </c>
      <c r="AA1367" s="94">
        <f>Table1[[#This Row],[Total Ballots]]/Table1[[#This Row],[Total Voters]]</f>
        <v>0.3981288410886743</v>
      </c>
    </row>
    <row r="1368" spans="1:27" s="7" customFormat="1" x14ac:dyDescent="0.35">
      <c r="A1368" s="102" t="s">
        <v>45</v>
      </c>
      <c r="B1368" s="103">
        <v>2024</v>
      </c>
      <c r="C1368" s="17" t="s">
        <v>83</v>
      </c>
      <c r="D1368" s="116"/>
      <c r="E1368" s="117"/>
      <c r="F1368" s="117"/>
      <c r="G1368" s="110" t="s">
        <v>62</v>
      </c>
      <c r="H1368" s="122">
        <v>3691.1306000000004</v>
      </c>
      <c r="I1368" s="122">
        <v>3854.2841000000003</v>
      </c>
      <c r="J1368" s="123">
        <v>7545.415</v>
      </c>
      <c r="K1368">
        <v>1751</v>
      </c>
      <c r="L1368">
        <v>1797</v>
      </c>
      <c r="M1368">
        <v>99</v>
      </c>
      <c r="N1368">
        <v>3647</v>
      </c>
      <c r="O1368">
        <v>238</v>
      </c>
      <c r="P1368">
        <v>272</v>
      </c>
      <c r="Q1368">
        <v>20</v>
      </c>
      <c r="R1368">
        <v>530</v>
      </c>
      <c r="S1368" s="105">
        <f>Table1[[#This Row],[Female Voters]]/Table1[[#This Row],[Female Population]]</f>
        <v>0.47438039716069647</v>
      </c>
      <c r="T1368" s="94">
        <f>Table1[[#This Row],[Male Voters]]/Table1[[#This Row],[Male Population]]</f>
        <v>0.46623444286320248</v>
      </c>
      <c r="U1368" s="94">
        <f>Table1[[#This Row],[Total Voters]]/Table1[[#This Row],[Total Population]]</f>
        <v>0.48333988256444477</v>
      </c>
      <c r="V1368" s="94">
        <f>Table1[[#This Row],[Female Ballots]]/Table1[[#This Row],[Female Population]]</f>
        <v>6.4478888934463602E-2</v>
      </c>
      <c r="W1368" s="94">
        <f>Table1[[#This Row],[Male Ballots]]/Table1[[#This Row],[Male Population]]</f>
        <v>7.0570822737223746E-2</v>
      </c>
      <c r="X1368" s="94">
        <f>Table1[[#This Row],[Total Ballots]]/Table1[[#This Row],[Total Population]]</f>
        <v>7.0241331987703798E-2</v>
      </c>
      <c r="Y1368" s="94">
        <f>Table1[[#This Row],[Female Ballots]]/Table1[[#This Row],[Female Voters]]</f>
        <v>0.13592233009708737</v>
      </c>
      <c r="Z1368" s="95">
        <f>Table1[[#This Row],[Male Ballots]]/Table1[[#This Row],[Male Voters]]</f>
        <v>0.15136338341680577</v>
      </c>
      <c r="AA1368" s="94">
        <f>Table1[[#This Row],[Total Ballots]]/Table1[[#This Row],[Total Voters]]</f>
        <v>0.14532492459555799</v>
      </c>
    </row>
    <row r="1369" spans="1:27" s="7" customFormat="1" x14ac:dyDescent="0.35">
      <c r="A1369" s="102" t="s">
        <v>45</v>
      </c>
      <c r="B1369" s="103">
        <v>2024</v>
      </c>
      <c r="C1369" s="17" t="s">
        <v>83</v>
      </c>
      <c r="D1369" s="116"/>
      <c r="E1369" s="117"/>
      <c r="F1369" s="117"/>
      <c r="G1369" s="110" t="s">
        <v>63</v>
      </c>
      <c r="H1369" s="122">
        <v>3176.0680000000002</v>
      </c>
      <c r="I1369" s="122">
        <v>4011.6289999999999</v>
      </c>
      <c r="J1369" s="123">
        <v>7187.6959999999999</v>
      </c>
      <c r="K1369">
        <v>2450</v>
      </c>
      <c r="L1369">
        <v>2395</v>
      </c>
      <c r="M1369">
        <v>119</v>
      </c>
      <c r="N1369">
        <v>4964</v>
      </c>
      <c r="O1369">
        <v>454</v>
      </c>
      <c r="P1369">
        <v>413</v>
      </c>
      <c r="Q1369">
        <v>27</v>
      </c>
      <c r="R1369">
        <v>894</v>
      </c>
      <c r="S1369" s="105">
        <f>Table1[[#This Row],[Female Voters]]/Table1[[#This Row],[Female Population]]</f>
        <v>0.77139406335128835</v>
      </c>
      <c r="T1369" s="94">
        <f>Table1[[#This Row],[Male Voters]]/Table1[[#This Row],[Male Population]]</f>
        <v>0.59701433008884919</v>
      </c>
      <c r="U1369" s="94">
        <f>Table1[[#This Row],[Total Voters]]/Table1[[#This Row],[Total Population]]</f>
        <v>0.69062464522706579</v>
      </c>
      <c r="V1369" s="94">
        <f>Table1[[#This Row],[Female Ballots]]/Table1[[#This Row],[Female Population]]</f>
        <v>0.14294404275978978</v>
      </c>
      <c r="W1369" s="94">
        <f>Table1[[#This Row],[Male Ballots]]/Table1[[#This Row],[Male Population]]</f>
        <v>0.10295069658734644</v>
      </c>
      <c r="X1369" s="94">
        <f>Table1[[#This Row],[Total Ballots]]/Table1[[#This Row],[Total Population]]</f>
        <v>0.12437921692848446</v>
      </c>
      <c r="Y1369" s="94">
        <f>Table1[[#This Row],[Female Ballots]]/Table1[[#This Row],[Female Voters]]</f>
        <v>0.18530612244897959</v>
      </c>
      <c r="Z1369" s="95">
        <f>Table1[[#This Row],[Male Ballots]]/Table1[[#This Row],[Male Voters]]</f>
        <v>0.17244258872651358</v>
      </c>
      <c r="AA1369" s="94">
        <f>Table1[[#This Row],[Total Ballots]]/Table1[[#This Row],[Total Voters]]</f>
        <v>0.18009669621273167</v>
      </c>
    </row>
    <row r="1370" spans="1:27" s="7" customFormat="1" x14ac:dyDescent="0.35">
      <c r="A1370" s="102" t="s">
        <v>45</v>
      </c>
      <c r="B1370" s="103">
        <v>2024</v>
      </c>
      <c r="C1370" s="17" t="s">
        <v>83</v>
      </c>
      <c r="D1370" s="116"/>
      <c r="E1370" s="117"/>
      <c r="F1370" s="117"/>
      <c r="G1370" s="110" t="s">
        <v>64</v>
      </c>
      <c r="H1370" s="122">
        <v>3762.4549999999999</v>
      </c>
      <c r="I1370" s="122">
        <v>3998.192</v>
      </c>
      <c r="J1370" s="123">
        <v>7760.6480000000001</v>
      </c>
      <c r="K1370">
        <v>2835</v>
      </c>
      <c r="L1370">
        <v>2617</v>
      </c>
      <c r="M1370">
        <v>94</v>
      </c>
      <c r="N1370">
        <v>5546</v>
      </c>
      <c r="O1370">
        <v>727</v>
      </c>
      <c r="P1370">
        <v>692</v>
      </c>
      <c r="Q1370">
        <v>21</v>
      </c>
      <c r="R1370">
        <v>1440</v>
      </c>
      <c r="S1370" s="105">
        <f>Table1[[#This Row],[Female Voters]]/Table1[[#This Row],[Female Population]]</f>
        <v>0.75349738402186872</v>
      </c>
      <c r="T1370" s="94">
        <f>Table1[[#This Row],[Male Voters]]/Table1[[#This Row],[Male Population]]</f>
        <v>0.65454585472633631</v>
      </c>
      <c r="U1370" s="94">
        <f>Table1[[#This Row],[Total Voters]]/Table1[[#This Row],[Total Population]]</f>
        <v>0.71463104627345553</v>
      </c>
      <c r="V1370" s="94">
        <f>Table1[[#This Row],[Female Ballots]]/Table1[[#This Row],[Female Population]]</f>
        <v>0.19322490235763617</v>
      </c>
      <c r="W1370" s="94">
        <f>Table1[[#This Row],[Male Ballots]]/Table1[[#This Row],[Male Population]]</f>
        <v>0.17307823136057499</v>
      </c>
      <c r="X1370" s="94">
        <f>Table1[[#This Row],[Total Ballots]]/Table1[[#This Row],[Total Population]]</f>
        <v>0.18555151580125784</v>
      </c>
      <c r="Y1370" s="94">
        <f>Table1[[#This Row],[Female Ballots]]/Table1[[#This Row],[Female Voters]]</f>
        <v>0.25643738977072311</v>
      </c>
      <c r="Z1370" s="95">
        <f>Table1[[#This Row],[Male Ballots]]/Table1[[#This Row],[Male Voters]]</f>
        <v>0.26442491402369123</v>
      </c>
      <c r="AA1370" s="94">
        <f>Table1[[#This Row],[Total Ballots]]/Table1[[#This Row],[Total Voters]]</f>
        <v>0.25964659213847818</v>
      </c>
    </row>
    <row r="1371" spans="1:27" s="7" customFormat="1" x14ac:dyDescent="0.35">
      <c r="A1371" s="102" t="s">
        <v>45</v>
      </c>
      <c r="B1371" s="103">
        <v>2024</v>
      </c>
      <c r="C1371" s="17" t="s">
        <v>83</v>
      </c>
      <c r="D1371" s="116"/>
      <c r="E1371" s="117"/>
      <c r="F1371" s="117"/>
      <c r="G1371" s="110" t="s">
        <v>65</v>
      </c>
      <c r="H1371" s="122">
        <v>3428.4939999999997</v>
      </c>
      <c r="I1371" s="122">
        <v>3449.7830000000004</v>
      </c>
      <c r="J1371" s="123">
        <v>6878.2759999999998</v>
      </c>
      <c r="K1371">
        <v>2434</v>
      </c>
      <c r="L1371">
        <v>2338</v>
      </c>
      <c r="M1371">
        <v>75</v>
      </c>
      <c r="N1371">
        <v>4847</v>
      </c>
      <c r="O1371">
        <v>821</v>
      </c>
      <c r="P1371">
        <v>746</v>
      </c>
      <c r="Q1371">
        <v>27</v>
      </c>
      <c r="R1371">
        <v>1594</v>
      </c>
      <c r="S1371" s="105">
        <f>Table1[[#This Row],[Female Voters]]/Table1[[#This Row],[Female Population]]</f>
        <v>0.70993269931345959</v>
      </c>
      <c r="T1371" s="94">
        <f>Table1[[#This Row],[Male Voters]]/Table1[[#This Row],[Male Population]]</f>
        <v>0.67772378726430027</v>
      </c>
      <c r="U1371" s="94">
        <f>Table1[[#This Row],[Total Voters]]/Table1[[#This Row],[Total Population]]</f>
        <v>0.70468239425111756</v>
      </c>
      <c r="V1371" s="94">
        <f>Table1[[#This Row],[Female Ballots]]/Table1[[#This Row],[Female Population]]</f>
        <v>0.23946374122282263</v>
      </c>
      <c r="W1371" s="94">
        <f>Table1[[#This Row],[Male Ballots]]/Table1[[#This Row],[Male Population]]</f>
        <v>0.21624548558561507</v>
      </c>
      <c r="X1371" s="94">
        <f>Table1[[#This Row],[Total Ballots]]/Table1[[#This Row],[Total Population]]</f>
        <v>0.2317441172758988</v>
      </c>
      <c r="Y1371" s="94">
        <f>Table1[[#This Row],[Female Ballots]]/Table1[[#This Row],[Female Voters]]</f>
        <v>0.3373048479868529</v>
      </c>
      <c r="Z1371" s="95">
        <f>Table1[[#This Row],[Male Ballots]]/Table1[[#This Row],[Male Voters]]</f>
        <v>0.31907613344739094</v>
      </c>
      <c r="AA1371" s="94">
        <f>Table1[[#This Row],[Total Ballots]]/Table1[[#This Row],[Total Voters]]</f>
        <v>0.32886321435939758</v>
      </c>
    </row>
    <row r="1372" spans="1:27" s="7" customFormat="1" x14ac:dyDescent="0.35">
      <c r="A1372" s="102" t="s">
        <v>45</v>
      </c>
      <c r="B1372" s="103">
        <v>2024</v>
      </c>
      <c r="C1372" s="17" t="s">
        <v>83</v>
      </c>
      <c r="D1372" s="116"/>
      <c r="E1372" s="117"/>
      <c r="F1372" s="117"/>
      <c r="G1372" s="110" t="s">
        <v>66</v>
      </c>
      <c r="H1372" s="122">
        <v>3825.8249999999998</v>
      </c>
      <c r="I1372" s="122">
        <v>3535.3130000000001</v>
      </c>
      <c r="J1372" s="123">
        <v>7361.1379999999999</v>
      </c>
      <c r="K1372">
        <v>3039</v>
      </c>
      <c r="L1372">
        <v>2738</v>
      </c>
      <c r="M1372">
        <v>78</v>
      </c>
      <c r="N1372">
        <v>5855</v>
      </c>
      <c r="O1372">
        <v>1396</v>
      </c>
      <c r="P1372">
        <v>1197</v>
      </c>
      <c r="Q1372">
        <v>31</v>
      </c>
      <c r="R1372">
        <v>2624</v>
      </c>
      <c r="S1372" s="105">
        <f>Table1[[#This Row],[Female Voters]]/Table1[[#This Row],[Female Population]]</f>
        <v>0.7943384760149772</v>
      </c>
      <c r="T1372" s="94">
        <f>Table1[[#This Row],[Male Voters]]/Table1[[#This Row],[Male Population]]</f>
        <v>0.7744717370145161</v>
      </c>
      <c r="U1372" s="94">
        <f>Table1[[#This Row],[Total Voters]]/Table1[[#This Row],[Total Population]]</f>
        <v>0.79539332097835957</v>
      </c>
      <c r="V1372" s="94">
        <f>Table1[[#This Row],[Female Ballots]]/Table1[[#This Row],[Female Population]]</f>
        <v>0.36488861879463907</v>
      </c>
      <c r="W1372" s="94">
        <f>Table1[[#This Row],[Male Ballots]]/Table1[[#This Row],[Male Population]]</f>
        <v>0.33858388210605395</v>
      </c>
      <c r="X1372" s="94">
        <f>Table1[[#This Row],[Total Ballots]]/Table1[[#This Row],[Total Population]]</f>
        <v>0.35646662241626226</v>
      </c>
      <c r="Y1372" s="94">
        <f>Table1[[#This Row],[Female Ballots]]/Table1[[#This Row],[Female Voters]]</f>
        <v>0.45936163211582759</v>
      </c>
      <c r="Z1372" s="95">
        <f>Table1[[#This Row],[Male Ballots]]/Table1[[#This Row],[Male Voters]]</f>
        <v>0.43718042366691018</v>
      </c>
      <c r="AA1372" s="94">
        <f>Table1[[#This Row],[Total Ballots]]/Table1[[#This Row],[Total Voters]]</f>
        <v>0.44816396242527756</v>
      </c>
    </row>
    <row r="1373" spans="1:27" s="7" customFormat="1" x14ac:dyDescent="0.35">
      <c r="A1373" s="102" t="s">
        <v>45</v>
      </c>
      <c r="B1373" s="103">
        <v>2024</v>
      </c>
      <c r="C1373" s="17" t="s">
        <v>83</v>
      </c>
      <c r="D1373" s="116"/>
      <c r="E1373" s="117"/>
      <c r="F1373" s="117"/>
      <c r="G1373" s="110" t="s">
        <v>67</v>
      </c>
      <c r="H1373" s="122">
        <v>7477.6208999999999</v>
      </c>
      <c r="I1373" s="122">
        <v>6403.3096999999998</v>
      </c>
      <c r="J1373" s="123">
        <v>13880.932000000001</v>
      </c>
      <c r="K1373">
        <v>6180</v>
      </c>
      <c r="L1373">
        <v>5284</v>
      </c>
      <c r="M1373">
        <v>125</v>
      </c>
      <c r="N1373">
        <v>11589</v>
      </c>
      <c r="O1373">
        <v>3983</v>
      </c>
      <c r="P1373">
        <v>3375</v>
      </c>
      <c r="Q1373">
        <v>71</v>
      </c>
      <c r="R1373">
        <v>7429</v>
      </c>
      <c r="S1373" s="105">
        <f>Table1[[#This Row],[Female Voters]]/Table1[[#This Row],[Female Population]]</f>
        <v>0.82646607559364238</v>
      </c>
      <c r="T1373" s="94">
        <f>Table1[[#This Row],[Male Voters]]/Table1[[#This Row],[Male Population]]</f>
        <v>0.82519825645790645</v>
      </c>
      <c r="U1373" s="94">
        <f>Table1[[#This Row],[Total Voters]]/Table1[[#This Row],[Total Population]]</f>
        <v>0.8348863030234569</v>
      </c>
      <c r="V1373" s="94">
        <f>Table1[[#This Row],[Female Ballots]]/Table1[[#This Row],[Female Population]]</f>
        <v>0.53265604839635561</v>
      </c>
      <c r="W1373" s="94">
        <f>Table1[[#This Row],[Male Ballots]]/Table1[[#This Row],[Male Population]]</f>
        <v>0.52707118008051368</v>
      </c>
      <c r="X1373" s="94">
        <f>Table1[[#This Row],[Total Ballots]]/Table1[[#This Row],[Total Population]]</f>
        <v>0.53519461085177855</v>
      </c>
      <c r="Y1373" s="94">
        <f>Table1[[#This Row],[Female Ballots]]/Table1[[#This Row],[Female Voters]]</f>
        <v>0.64449838187702269</v>
      </c>
      <c r="Z1373" s="95">
        <f>Table1[[#This Row],[Male Ballots]]/Table1[[#This Row],[Male Voters]]</f>
        <v>0.63872066616199852</v>
      </c>
      <c r="AA1373" s="94">
        <f>Table1[[#This Row],[Total Ballots]]/Table1[[#This Row],[Total Voters]]</f>
        <v>0.64103891621365083</v>
      </c>
    </row>
    <row r="1374" spans="1:27" s="7" customFormat="1" x14ac:dyDescent="0.35">
      <c r="A1374" s="102" t="s">
        <v>35</v>
      </c>
      <c r="B1374" s="103">
        <v>2024</v>
      </c>
      <c r="C1374" s="17" t="s">
        <v>83</v>
      </c>
      <c r="D1374" s="116"/>
      <c r="E1374" s="117"/>
      <c r="F1374" s="117"/>
      <c r="G1374" s="110" t="s">
        <v>79</v>
      </c>
      <c r="H1374" s="122">
        <v>99276.152999999991</v>
      </c>
      <c r="I1374" s="122">
        <v>94132.159000000014</v>
      </c>
      <c r="J1374" s="123">
        <v>193408.307</v>
      </c>
      <c r="K1374">
        <v>80399</v>
      </c>
      <c r="L1374">
        <v>75300</v>
      </c>
      <c r="M1374">
        <v>3273</v>
      </c>
      <c r="N1374">
        <v>158972</v>
      </c>
      <c r="O1374">
        <v>34939</v>
      </c>
      <c r="P1374">
        <v>29616</v>
      </c>
      <c r="Q1374">
        <v>1242</v>
      </c>
      <c r="R1374">
        <v>65797</v>
      </c>
      <c r="S1374" s="105">
        <f>Table1[[#This Row],[Female Voters]]/Table1[[#This Row],[Female Population]]</f>
        <v>0.80985209005832459</v>
      </c>
      <c r="T1374" s="94">
        <f>Table1[[#This Row],[Male Voters]]/Table1[[#This Row],[Male Population]]</f>
        <v>0.79993915788120817</v>
      </c>
      <c r="U1374" s="94">
        <f>Table1[[#This Row],[Total Voters]]/Table1[[#This Row],[Total Population]]</f>
        <v>0.82195021747437147</v>
      </c>
      <c r="V1374" s="94">
        <f>Table1[[#This Row],[Female Ballots]]/Table1[[#This Row],[Female Population]]</f>
        <v>0.35193748895568105</v>
      </c>
      <c r="W1374" s="94">
        <f>Table1[[#This Row],[Male Ballots]]/Table1[[#This Row],[Male Population]]</f>
        <v>0.31462148870929429</v>
      </c>
      <c r="X1374" s="94">
        <f>Table1[[#This Row],[Total Ballots]]/Table1[[#This Row],[Total Population]]</f>
        <v>0.34019738355912499</v>
      </c>
      <c r="Y1374" s="94">
        <f>Table1[[#This Row],[Female Ballots]]/Table1[[#This Row],[Female Voters]]</f>
        <v>0.43457008171743428</v>
      </c>
      <c r="Z1374" s="95">
        <f>Table1[[#This Row],[Male Ballots]]/Table1[[#This Row],[Male Voters]]</f>
        <v>0.39330677290836652</v>
      </c>
      <c r="AA1374" s="94">
        <f>Table1[[#This Row],[Total Ballots]]/Table1[[#This Row],[Total Voters]]</f>
        <v>0.41389049643962461</v>
      </c>
    </row>
    <row r="1375" spans="1:27" s="7" customFormat="1" x14ac:dyDescent="0.35">
      <c r="A1375" s="102" t="s">
        <v>35</v>
      </c>
      <c r="B1375" s="103">
        <v>2024</v>
      </c>
      <c r="C1375" s="17" t="s">
        <v>83</v>
      </c>
      <c r="D1375" s="116"/>
      <c r="E1375" s="117"/>
      <c r="F1375" s="117"/>
      <c r="G1375" s="110" t="s">
        <v>62</v>
      </c>
      <c r="H1375" s="122">
        <v>14852.36</v>
      </c>
      <c r="I1375" s="122">
        <v>13797.48</v>
      </c>
      <c r="J1375" s="123">
        <v>28649.839</v>
      </c>
      <c r="K1375">
        <v>8036</v>
      </c>
      <c r="L1375">
        <v>7635</v>
      </c>
      <c r="M1375">
        <v>957</v>
      </c>
      <c r="N1375">
        <v>16628</v>
      </c>
      <c r="O1375">
        <v>1992</v>
      </c>
      <c r="P1375">
        <v>1687</v>
      </c>
      <c r="Q1375">
        <v>339</v>
      </c>
      <c r="R1375">
        <v>4018</v>
      </c>
      <c r="S1375" s="105">
        <f>Table1[[#This Row],[Female Voters]]/Table1[[#This Row],[Female Population]]</f>
        <v>0.54105879469660034</v>
      </c>
      <c r="T1375" s="94">
        <f>Table1[[#This Row],[Male Voters]]/Table1[[#This Row],[Male Population]]</f>
        <v>0.55336191826333503</v>
      </c>
      <c r="U1375" s="94">
        <f>Table1[[#This Row],[Total Voters]]/Table1[[#This Row],[Total Population]]</f>
        <v>0.58038720566632152</v>
      </c>
      <c r="V1375" s="94">
        <f>Table1[[#This Row],[Female Ballots]]/Table1[[#This Row],[Female Population]]</f>
        <v>0.13412009943200945</v>
      </c>
      <c r="W1375" s="94">
        <f>Table1[[#This Row],[Male Ballots]]/Table1[[#This Row],[Male Population]]</f>
        <v>0.12226870414017632</v>
      </c>
      <c r="X1375" s="94">
        <f>Table1[[#This Row],[Total Ballots]]/Table1[[#This Row],[Total Population]]</f>
        <v>0.14024511621164781</v>
      </c>
      <c r="Y1375" s="94">
        <f>Table1[[#This Row],[Female Ballots]]/Table1[[#This Row],[Female Voters]]</f>
        <v>0.24788451966152314</v>
      </c>
      <c r="Z1375" s="95">
        <f>Table1[[#This Row],[Male Ballots]]/Table1[[#This Row],[Male Voters]]</f>
        <v>0.22095612311722332</v>
      </c>
      <c r="AA1375" s="94">
        <f>Table1[[#This Row],[Total Ballots]]/Table1[[#This Row],[Total Voters]]</f>
        <v>0.24164060620639885</v>
      </c>
    </row>
    <row r="1376" spans="1:27" s="7" customFormat="1" x14ac:dyDescent="0.35">
      <c r="A1376" s="102" t="s">
        <v>35</v>
      </c>
      <c r="B1376" s="103">
        <v>2024</v>
      </c>
      <c r="C1376" s="17" t="s">
        <v>83</v>
      </c>
      <c r="D1376" s="116"/>
      <c r="E1376" s="117"/>
      <c r="F1376" s="117"/>
      <c r="G1376" s="110" t="s">
        <v>63</v>
      </c>
      <c r="H1376" s="122">
        <v>15159.457</v>
      </c>
      <c r="I1376" s="122">
        <v>16418.544000000002</v>
      </c>
      <c r="J1376" s="123">
        <v>31578</v>
      </c>
      <c r="K1376">
        <v>13040</v>
      </c>
      <c r="L1376">
        <v>13019</v>
      </c>
      <c r="M1376">
        <v>853</v>
      </c>
      <c r="N1376">
        <v>26912</v>
      </c>
      <c r="O1376">
        <v>3382</v>
      </c>
      <c r="P1376">
        <v>2956</v>
      </c>
      <c r="Q1376">
        <v>300</v>
      </c>
      <c r="R1376">
        <v>6638</v>
      </c>
      <c r="S1376" s="105">
        <f>Table1[[#This Row],[Female Voters]]/Table1[[#This Row],[Female Population]]</f>
        <v>0.86018912154967031</v>
      </c>
      <c r="T1376" s="94">
        <f>Table1[[#This Row],[Male Voters]]/Table1[[#This Row],[Male Population]]</f>
        <v>0.79294485552433869</v>
      </c>
      <c r="U1376" s="94">
        <f>Table1[[#This Row],[Total Voters]]/Table1[[#This Row],[Total Population]]</f>
        <v>0.85223890050034834</v>
      </c>
      <c r="V1376" s="94">
        <f>Table1[[#This Row],[Female Ballots]]/Table1[[#This Row],[Female Population]]</f>
        <v>0.22309506204608778</v>
      </c>
      <c r="W1376" s="94">
        <f>Table1[[#This Row],[Male Ballots]]/Table1[[#This Row],[Male Population]]</f>
        <v>0.18004032513479878</v>
      </c>
      <c r="X1376" s="94">
        <f>Table1[[#This Row],[Total Ballots]]/Table1[[#This Row],[Total Population]]</f>
        <v>0.21020963962252201</v>
      </c>
      <c r="Y1376" s="94">
        <f>Table1[[#This Row],[Female Ballots]]/Table1[[#This Row],[Female Voters]]</f>
        <v>0.2593558282208589</v>
      </c>
      <c r="Z1376" s="95">
        <f>Table1[[#This Row],[Male Ballots]]/Table1[[#This Row],[Male Voters]]</f>
        <v>0.22705276902987942</v>
      </c>
      <c r="AA1376" s="94">
        <f>Table1[[#This Row],[Total Ballots]]/Table1[[#This Row],[Total Voters]]</f>
        <v>0.24665576694411415</v>
      </c>
    </row>
    <row r="1377" spans="1:27" s="7" customFormat="1" x14ac:dyDescent="0.35">
      <c r="A1377" s="102" t="s">
        <v>35</v>
      </c>
      <c r="B1377" s="103">
        <v>2024</v>
      </c>
      <c r="C1377" s="17" t="s">
        <v>83</v>
      </c>
      <c r="D1377" s="116"/>
      <c r="E1377" s="117"/>
      <c r="F1377" s="117"/>
      <c r="G1377" s="110" t="s">
        <v>64</v>
      </c>
      <c r="H1377" s="122">
        <v>15201.409</v>
      </c>
      <c r="I1377" s="122">
        <v>15161.989</v>
      </c>
      <c r="J1377" s="123">
        <v>30363.4</v>
      </c>
      <c r="K1377">
        <v>12866</v>
      </c>
      <c r="L1377">
        <v>12780</v>
      </c>
      <c r="M1377">
        <v>519</v>
      </c>
      <c r="N1377">
        <v>26165</v>
      </c>
      <c r="O1377">
        <v>4038</v>
      </c>
      <c r="P1377">
        <v>3682</v>
      </c>
      <c r="Q1377">
        <v>177</v>
      </c>
      <c r="R1377">
        <v>7897</v>
      </c>
      <c r="S1377" s="105">
        <f>Table1[[#This Row],[Female Voters]]/Table1[[#This Row],[Female Population]]</f>
        <v>0.84636891225017363</v>
      </c>
      <c r="T1377" s="94">
        <f>Table1[[#This Row],[Male Voters]]/Table1[[#This Row],[Male Population]]</f>
        <v>0.8428973269931801</v>
      </c>
      <c r="U1377" s="94">
        <f>Table1[[#This Row],[Total Voters]]/Table1[[#This Row],[Total Population]]</f>
        <v>0.86172826495056543</v>
      </c>
      <c r="V1377" s="94">
        <f>Table1[[#This Row],[Female Ballots]]/Table1[[#This Row],[Female Population]]</f>
        <v>0.26563327123163388</v>
      </c>
      <c r="W1377" s="94">
        <f>Table1[[#This Row],[Male Ballots]]/Table1[[#This Row],[Male Population]]</f>
        <v>0.24284412816814471</v>
      </c>
      <c r="X1377" s="94">
        <f>Table1[[#This Row],[Total Ballots]]/Table1[[#This Row],[Total Population]]</f>
        <v>0.26008286292048977</v>
      </c>
      <c r="Y1377" s="94">
        <f>Table1[[#This Row],[Female Ballots]]/Table1[[#This Row],[Female Voters]]</f>
        <v>0.31385045857298305</v>
      </c>
      <c r="Z1377" s="95">
        <f>Table1[[#This Row],[Male Ballots]]/Table1[[#This Row],[Male Voters]]</f>
        <v>0.28810641627543038</v>
      </c>
      <c r="AA1377" s="94">
        <f>Table1[[#This Row],[Total Ballots]]/Table1[[#This Row],[Total Voters]]</f>
        <v>0.30181540225492071</v>
      </c>
    </row>
    <row r="1378" spans="1:27" s="7" customFormat="1" x14ac:dyDescent="0.35">
      <c r="A1378" s="102" t="s">
        <v>35</v>
      </c>
      <c r="B1378" s="103">
        <v>2024</v>
      </c>
      <c r="C1378" s="17" t="s">
        <v>83</v>
      </c>
      <c r="D1378" s="116"/>
      <c r="E1378" s="117"/>
      <c r="F1378" s="117"/>
      <c r="G1378" s="110" t="s">
        <v>65</v>
      </c>
      <c r="H1378" s="122">
        <v>13309.955999999998</v>
      </c>
      <c r="I1378" s="122">
        <v>13292.989</v>
      </c>
      <c r="J1378" s="123">
        <v>26602.940000000002</v>
      </c>
      <c r="K1378">
        <v>11135</v>
      </c>
      <c r="L1378">
        <v>10977</v>
      </c>
      <c r="M1378">
        <v>261</v>
      </c>
      <c r="N1378">
        <v>22373</v>
      </c>
      <c r="O1378">
        <v>4163</v>
      </c>
      <c r="P1378">
        <v>3780</v>
      </c>
      <c r="Q1378">
        <v>89</v>
      </c>
      <c r="R1378">
        <v>8032</v>
      </c>
      <c r="S1378" s="105">
        <f>Table1[[#This Row],[Female Voters]]/Table1[[#This Row],[Female Population]]</f>
        <v>0.83659179639662229</v>
      </c>
      <c r="T1378" s="94">
        <f>Table1[[#This Row],[Male Voters]]/Table1[[#This Row],[Male Population]]</f>
        <v>0.82577364654405416</v>
      </c>
      <c r="U1378" s="94">
        <f>Table1[[#This Row],[Total Voters]]/Table1[[#This Row],[Total Population]]</f>
        <v>0.84099727323371021</v>
      </c>
      <c r="V1378" s="94">
        <f>Table1[[#This Row],[Female Ballots]]/Table1[[#This Row],[Female Population]]</f>
        <v>0.31277338557693207</v>
      </c>
      <c r="W1378" s="94">
        <f>Table1[[#This Row],[Male Ballots]]/Table1[[#This Row],[Male Population]]</f>
        <v>0.28436042488262048</v>
      </c>
      <c r="X1378" s="94">
        <f>Table1[[#This Row],[Total Ballots]]/Table1[[#This Row],[Total Population]]</f>
        <v>0.30192151694511959</v>
      </c>
      <c r="Y1378" s="94">
        <f>Table1[[#This Row],[Female Ballots]]/Table1[[#This Row],[Female Voters]]</f>
        <v>0.37386618769645263</v>
      </c>
      <c r="Z1378" s="95">
        <f>Table1[[#This Row],[Male Ballots]]/Table1[[#This Row],[Male Voters]]</f>
        <v>0.3443563815250068</v>
      </c>
      <c r="AA1378" s="94">
        <f>Table1[[#This Row],[Total Ballots]]/Table1[[#This Row],[Total Voters]]</f>
        <v>0.35900415679613823</v>
      </c>
    </row>
    <row r="1379" spans="1:27" s="7" customFormat="1" x14ac:dyDescent="0.35">
      <c r="A1379" s="102" t="s">
        <v>35</v>
      </c>
      <c r="B1379" s="103">
        <v>2024</v>
      </c>
      <c r="C1379" s="17" t="s">
        <v>83</v>
      </c>
      <c r="D1379" s="116"/>
      <c r="E1379" s="117"/>
      <c r="F1379" s="117"/>
      <c r="G1379" s="110" t="s">
        <v>66</v>
      </c>
      <c r="H1379" s="122">
        <v>14162.609</v>
      </c>
      <c r="I1379" s="122">
        <v>12871.462</v>
      </c>
      <c r="J1379" s="123">
        <v>27034.07</v>
      </c>
      <c r="K1379">
        <v>12007</v>
      </c>
      <c r="L1379">
        <v>10894</v>
      </c>
      <c r="M1379">
        <v>293</v>
      </c>
      <c r="N1379">
        <v>23194</v>
      </c>
      <c r="O1379">
        <v>5924</v>
      </c>
      <c r="P1379">
        <v>4911</v>
      </c>
      <c r="Q1379">
        <v>116</v>
      </c>
      <c r="R1379">
        <v>10951</v>
      </c>
      <c r="S1379" s="105">
        <f>Table1[[#This Row],[Female Voters]]/Table1[[#This Row],[Female Population]]</f>
        <v>0.84779576983308658</v>
      </c>
      <c r="T1379" s="94">
        <f>Table1[[#This Row],[Male Voters]]/Table1[[#This Row],[Male Population]]</f>
        <v>0.84636850110733342</v>
      </c>
      <c r="U1379" s="94">
        <f>Table1[[#This Row],[Total Voters]]/Table1[[#This Row],[Total Population]]</f>
        <v>0.85795442565621827</v>
      </c>
      <c r="V1379" s="94">
        <f>Table1[[#This Row],[Female Ballots]]/Table1[[#This Row],[Female Population]]</f>
        <v>0.4182845124086953</v>
      </c>
      <c r="W1379" s="94">
        <f>Table1[[#This Row],[Male Ballots]]/Table1[[#This Row],[Male Population]]</f>
        <v>0.38154173939215297</v>
      </c>
      <c r="X1379" s="94">
        <f>Table1[[#This Row],[Total Ballots]]/Table1[[#This Row],[Total Population]]</f>
        <v>0.40508143982759531</v>
      </c>
      <c r="Y1379" s="94">
        <f>Table1[[#This Row],[Female Ballots]]/Table1[[#This Row],[Female Voters]]</f>
        <v>0.49337886233030731</v>
      </c>
      <c r="Z1379" s="95">
        <f>Table1[[#This Row],[Male Ballots]]/Table1[[#This Row],[Male Voters]]</f>
        <v>0.45079860473655226</v>
      </c>
      <c r="AA1379" s="94">
        <f>Table1[[#This Row],[Total Ballots]]/Table1[[#This Row],[Total Voters]]</f>
        <v>0.47214796930240577</v>
      </c>
    </row>
    <row r="1380" spans="1:27" s="7" customFormat="1" x14ac:dyDescent="0.35">
      <c r="A1380" s="102" t="s">
        <v>35</v>
      </c>
      <c r="B1380" s="103">
        <v>2024</v>
      </c>
      <c r="C1380" s="17" t="s">
        <v>83</v>
      </c>
      <c r="D1380" s="116"/>
      <c r="E1380" s="117"/>
      <c r="F1380" s="117"/>
      <c r="G1380" s="110" t="s">
        <v>67</v>
      </c>
      <c r="H1380" s="122">
        <v>26590.362000000001</v>
      </c>
      <c r="I1380" s="122">
        <v>22589.695</v>
      </c>
      <c r="J1380" s="123">
        <v>49180.057999999997</v>
      </c>
      <c r="K1380">
        <v>23315</v>
      </c>
      <c r="L1380">
        <v>19995</v>
      </c>
      <c r="M1380">
        <v>390</v>
      </c>
      <c r="N1380">
        <v>43700</v>
      </c>
      <c r="O1380">
        <v>15440</v>
      </c>
      <c r="P1380">
        <v>12600</v>
      </c>
      <c r="Q1380">
        <v>221</v>
      </c>
      <c r="R1380">
        <v>28261</v>
      </c>
      <c r="S1380" s="105">
        <f>Table1[[#This Row],[Female Voters]]/Table1[[#This Row],[Female Population]]</f>
        <v>0.87682145884286944</v>
      </c>
      <c r="T1380" s="94">
        <f>Table1[[#This Row],[Male Voters]]/Table1[[#This Row],[Male Population]]</f>
        <v>0.88513811275451038</v>
      </c>
      <c r="U1380" s="94">
        <f>Table1[[#This Row],[Total Voters]]/Table1[[#This Row],[Total Population]]</f>
        <v>0.88857154255491122</v>
      </c>
      <c r="V1380" s="94">
        <f>Table1[[#This Row],[Female Ballots]]/Table1[[#This Row],[Female Population]]</f>
        <v>0.58066151938811517</v>
      </c>
      <c r="W1380" s="94">
        <f>Table1[[#This Row],[Male Ballots]]/Table1[[#This Row],[Male Population]]</f>
        <v>0.55777645514912888</v>
      </c>
      <c r="X1380" s="94">
        <f>Table1[[#This Row],[Total Ballots]]/Table1[[#This Row],[Total Population]]</f>
        <v>0.57464348659369213</v>
      </c>
      <c r="Y1380" s="94">
        <f>Table1[[#This Row],[Female Ballots]]/Table1[[#This Row],[Female Voters]]</f>
        <v>0.66223461291014374</v>
      </c>
      <c r="Z1380" s="95">
        <f>Table1[[#This Row],[Male Ballots]]/Table1[[#This Row],[Male Voters]]</f>
        <v>0.6301575393848462</v>
      </c>
      <c r="AA1380" s="94">
        <f>Table1[[#This Row],[Total Ballots]]/Table1[[#This Row],[Total Voters]]</f>
        <v>0.64670480549199083</v>
      </c>
    </row>
    <row r="1381" spans="1:27" s="7" customFormat="1" x14ac:dyDescent="0.35">
      <c r="A1381" s="102" t="s">
        <v>57</v>
      </c>
      <c r="B1381" s="103">
        <v>2024</v>
      </c>
      <c r="C1381" s="17" t="s">
        <v>83</v>
      </c>
      <c r="D1381" s="116"/>
      <c r="E1381" s="117"/>
      <c r="F1381" s="117"/>
      <c r="G1381" s="110" t="s">
        <v>79</v>
      </c>
      <c r="H1381" s="122">
        <v>21077.252300000004</v>
      </c>
      <c r="I1381" s="122">
        <v>20481.945599999999</v>
      </c>
      <c r="J1381" s="123">
        <v>41559.198199999999</v>
      </c>
      <c r="K1381">
        <v>11068</v>
      </c>
      <c r="L1381">
        <v>10566</v>
      </c>
      <c r="M1381">
        <v>794</v>
      </c>
      <c r="N1381">
        <v>22428</v>
      </c>
      <c r="O1381">
        <v>4396</v>
      </c>
      <c r="P1381">
        <v>3991</v>
      </c>
      <c r="Q1381">
        <v>256</v>
      </c>
      <c r="R1381">
        <v>8643</v>
      </c>
      <c r="S1381" s="105">
        <f>Table1[[#This Row],[Female Voters]]/Table1[[#This Row],[Female Population]]</f>
        <v>0.52511588524278363</v>
      </c>
      <c r="T1381" s="94">
        <f>Table1[[#This Row],[Male Voters]]/Table1[[#This Row],[Male Population]]</f>
        <v>0.51586896119868619</v>
      </c>
      <c r="U1381" s="94">
        <f>Table1[[#This Row],[Total Voters]]/Table1[[#This Row],[Total Population]]</f>
        <v>0.5396639245075715</v>
      </c>
      <c r="V1381" s="94">
        <f>Table1[[#This Row],[Female Ballots]]/Table1[[#This Row],[Female Population]]</f>
        <v>0.20856608524821801</v>
      </c>
      <c r="W1381" s="94">
        <f>Table1[[#This Row],[Male Ballots]]/Table1[[#This Row],[Male Population]]</f>
        <v>0.19485453569410907</v>
      </c>
      <c r="X1381" s="94">
        <f>Table1[[#This Row],[Total Ballots]]/Table1[[#This Row],[Total Population]]</f>
        <v>0.20796840108431158</v>
      </c>
      <c r="Y1381" s="94">
        <f>Table1[[#This Row],[Female Ballots]]/Table1[[#This Row],[Female Voters]]</f>
        <v>0.39718106252258761</v>
      </c>
      <c r="Z1381" s="95">
        <f>Table1[[#This Row],[Male Ballots]]/Table1[[#This Row],[Male Voters]]</f>
        <v>0.3777209918606852</v>
      </c>
      <c r="AA1381" s="94">
        <f>Table1[[#This Row],[Total Ballots]]/Table1[[#This Row],[Total Voters]]</f>
        <v>0.38536650615302298</v>
      </c>
    </row>
    <row r="1382" spans="1:27" s="7" customFormat="1" x14ac:dyDescent="0.35">
      <c r="A1382" s="102" t="s">
        <v>57</v>
      </c>
      <c r="B1382" s="103">
        <v>2024</v>
      </c>
      <c r="C1382" s="17" t="s">
        <v>83</v>
      </c>
      <c r="D1382" s="116"/>
      <c r="E1382" s="117"/>
      <c r="F1382" s="117"/>
      <c r="G1382" s="110" t="s">
        <v>62</v>
      </c>
      <c r="H1382" s="122">
        <v>8934.1380000000008</v>
      </c>
      <c r="I1382" s="122">
        <v>8342.35</v>
      </c>
      <c r="J1382" s="123">
        <v>17276.490000000002</v>
      </c>
      <c r="K1382">
        <v>1446</v>
      </c>
      <c r="L1382">
        <v>1328</v>
      </c>
      <c r="M1382">
        <v>199</v>
      </c>
      <c r="N1382">
        <v>2973</v>
      </c>
      <c r="O1382">
        <v>207</v>
      </c>
      <c r="P1382">
        <v>216</v>
      </c>
      <c r="Q1382">
        <v>50</v>
      </c>
      <c r="R1382">
        <v>473</v>
      </c>
      <c r="S1382" s="105">
        <f>Table1[[#This Row],[Female Voters]]/Table1[[#This Row],[Female Population]]</f>
        <v>0.1618510929649844</v>
      </c>
      <c r="T1382" s="94">
        <f>Table1[[#This Row],[Male Voters]]/Table1[[#This Row],[Male Population]]</f>
        <v>0.15918775884492978</v>
      </c>
      <c r="U1382" s="94">
        <f>Table1[[#This Row],[Total Voters]]/Table1[[#This Row],[Total Population]]</f>
        <v>0.17208356558537063</v>
      </c>
      <c r="V1382" s="94">
        <f>Table1[[#This Row],[Female Ballots]]/Table1[[#This Row],[Female Population]]</f>
        <v>2.3169554802041338E-2</v>
      </c>
      <c r="W1382" s="94">
        <f>Table1[[#This Row],[Male Ballots]]/Table1[[#This Row],[Male Population]]</f>
        <v>2.5891984872368098E-2</v>
      </c>
      <c r="X1382" s="94">
        <f>Table1[[#This Row],[Total Ballots]]/Table1[[#This Row],[Total Population]]</f>
        <v>2.7378246391483452E-2</v>
      </c>
      <c r="Y1382" s="94">
        <f>Table1[[#This Row],[Female Ballots]]/Table1[[#This Row],[Female Voters]]</f>
        <v>0.14315352697095435</v>
      </c>
      <c r="Z1382" s="95">
        <f>Table1[[#This Row],[Male Ballots]]/Table1[[#This Row],[Male Voters]]</f>
        <v>0.16265060240963855</v>
      </c>
      <c r="AA1382" s="94">
        <f>Table1[[#This Row],[Total Ballots]]/Table1[[#This Row],[Total Voters]]</f>
        <v>0.15909855364951228</v>
      </c>
    </row>
    <row r="1383" spans="1:27" s="7" customFormat="1" x14ac:dyDescent="0.35">
      <c r="A1383" s="102" t="s">
        <v>57</v>
      </c>
      <c r="B1383" s="103">
        <v>2024</v>
      </c>
      <c r="C1383" s="17" t="s">
        <v>83</v>
      </c>
      <c r="D1383" s="116"/>
      <c r="E1383" s="117"/>
      <c r="F1383" s="117"/>
      <c r="G1383" s="110" t="s">
        <v>63</v>
      </c>
      <c r="H1383" s="122">
        <v>2973.9479999999999</v>
      </c>
      <c r="I1383" s="122">
        <v>3381.6379999999999</v>
      </c>
      <c r="J1383" s="123">
        <v>6355.5860000000002</v>
      </c>
      <c r="K1383">
        <v>2015</v>
      </c>
      <c r="L1383">
        <v>2010</v>
      </c>
      <c r="M1383">
        <v>205</v>
      </c>
      <c r="N1383">
        <v>4230</v>
      </c>
      <c r="O1383">
        <v>443</v>
      </c>
      <c r="P1383">
        <v>389</v>
      </c>
      <c r="Q1383">
        <v>52</v>
      </c>
      <c r="R1383">
        <v>884</v>
      </c>
      <c r="S1383" s="105">
        <f>Table1[[#This Row],[Female Voters]]/Table1[[#This Row],[Female Population]]</f>
        <v>0.6775505153418957</v>
      </c>
      <c r="T1383" s="94">
        <f>Table1[[#This Row],[Male Voters]]/Table1[[#This Row],[Male Population]]</f>
        <v>0.59438650736713983</v>
      </c>
      <c r="U1383" s="94">
        <f>Table1[[#This Row],[Total Voters]]/Table1[[#This Row],[Total Population]]</f>
        <v>0.66555625240536431</v>
      </c>
      <c r="V1383" s="94">
        <f>Table1[[#This Row],[Female Ballots]]/Table1[[#This Row],[Female Population]]</f>
        <v>0.14896023736797012</v>
      </c>
      <c r="W1383" s="94">
        <f>Table1[[#This Row],[Male Ballots]]/Table1[[#This Row],[Male Population]]</f>
        <v>0.1150330106297599</v>
      </c>
      <c r="X1383" s="94">
        <f>Table1[[#This Row],[Total Ballots]]/Table1[[#This Row],[Total Population]]</f>
        <v>0.13909024281946622</v>
      </c>
      <c r="Y1383" s="94">
        <f>Table1[[#This Row],[Female Ballots]]/Table1[[#This Row],[Female Voters]]</f>
        <v>0.21985111662531018</v>
      </c>
      <c r="Z1383" s="95">
        <f>Table1[[#This Row],[Male Ballots]]/Table1[[#This Row],[Male Voters]]</f>
        <v>0.1935323383084577</v>
      </c>
      <c r="AA1383" s="94">
        <f>Table1[[#This Row],[Total Ballots]]/Table1[[#This Row],[Total Voters]]</f>
        <v>0.20898345153664302</v>
      </c>
    </row>
    <row r="1384" spans="1:27" s="7" customFormat="1" x14ac:dyDescent="0.35">
      <c r="A1384" s="102" t="s">
        <v>57</v>
      </c>
      <c r="B1384" s="103">
        <v>2024</v>
      </c>
      <c r="C1384" s="17" t="s">
        <v>83</v>
      </c>
      <c r="D1384" s="116"/>
      <c r="E1384" s="117"/>
      <c r="F1384" s="117"/>
      <c r="G1384" s="110" t="s">
        <v>64</v>
      </c>
      <c r="H1384" s="122">
        <v>2150.761</v>
      </c>
      <c r="I1384" s="122">
        <v>2251.4269999999997</v>
      </c>
      <c r="J1384" s="123">
        <v>4402.1880000000001</v>
      </c>
      <c r="K1384">
        <v>1675</v>
      </c>
      <c r="L1384">
        <v>1664</v>
      </c>
      <c r="M1384">
        <v>101</v>
      </c>
      <c r="N1384">
        <v>3440</v>
      </c>
      <c r="O1384">
        <v>485</v>
      </c>
      <c r="P1384">
        <v>454</v>
      </c>
      <c r="Q1384">
        <v>27</v>
      </c>
      <c r="R1384">
        <v>966</v>
      </c>
      <c r="S1384" s="105">
        <f>Table1[[#This Row],[Female Voters]]/Table1[[#This Row],[Female Population]]</f>
        <v>0.77879411054970782</v>
      </c>
      <c r="T1384" s="94">
        <f>Table1[[#This Row],[Male Voters]]/Table1[[#This Row],[Male Population]]</f>
        <v>0.73908681027632706</v>
      </c>
      <c r="U1384" s="94">
        <f>Table1[[#This Row],[Total Voters]]/Table1[[#This Row],[Total Population]]</f>
        <v>0.78142959819071789</v>
      </c>
      <c r="V1384" s="94">
        <f>Table1[[#This Row],[Female Ballots]]/Table1[[#This Row],[Female Population]]</f>
        <v>0.22550157827857209</v>
      </c>
      <c r="W1384" s="94">
        <f>Table1[[#This Row],[Male Ballots]]/Table1[[#This Row],[Male Population]]</f>
        <v>0.20164988693837288</v>
      </c>
      <c r="X1384" s="94">
        <f>Table1[[#This Row],[Total Ballots]]/Table1[[#This Row],[Total Population]]</f>
        <v>0.21943633484076555</v>
      </c>
      <c r="Y1384" s="94">
        <f>Table1[[#This Row],[Female Ballots]]/Table1[[#This Row],[Female Voters]]</f>
        <v>0.28955223880597014</v>
      </c>
      <c r="Z1384" s="95">
        <f>Table1[[#This Row],[Male Ballots]]/Table1[[#This Row],[Male Voters]]</f>
        <v>0.27283653846153844</v>
      </c>
      <c r="AA1384" s="94">
        <f>Table1[[#This Row],[Total Ballots]]/Table1[[#This Row],[Total Voters]]</f>
        <v>0.28081395348837207</v>
      </c>
    </row>
    <row r="1385" spans="1:27" s="7" customFormat="1" x14ac:dyDescent="0.35">
      <c r="A1385" s="102" t="s">
        <v>57</v>
      </c>
      <c r="B1385" s="103">
        <v>2024</v>
      </c>
      <c r="C1385" s="17" t="s">
        <v>83</v>
      </c>
      <c r="D1385" s="116"/>
      <c r="E1385" s="117"/>
      <c r="F1385" s="117"/>
      <c r="G1385" s="110" t="s">
        <v>65</v>
      </c>
      <c r="H1385" s="122">
        <v>1752.2008000000001</v>
      </c>
      <c r="I1385" s="122">
        <v>1728.7538</v>
      </c>
      <c r="J1385" s="123">
        <v>3480.9539999999997</v>
      </c>
      <c r="K1385">
        <v>1440</v>
      </c>
      <c r="L1385">
        <v>1386</v>
      </c>
      <c r="M1385">
        <v>83</v>
      </c>
      <c r="N1385">
        <v>2909</v>
      </c>
      <c r="O1385">
        <v>541</v>
      </c>
      <c r="P1385">
        <v>504</v>
      </c>
      <c r="Q1385">
        <v>33</v>
      </c>
      <c r="R1385">
        <v>1078</v>
      </c>
      <c r="S1385" s="105">
        <f>Table1[[#This Row],[Female Voters]]/Table1[[#This Row],[Female Population]]</f>
        <v>0.82182361747580523</v>
      </c>
      <c r="T1385" s="94">
        <f>Table1[[#This Row],[Male Voters]]/Table1[[#This Row],[Male Population]]</f>
        <v>0.80173359561089619</v>
      </c>
      <c r="U1385" s="94">
        <f>Table1[[#This Row],[Total Voters]]/Table1[[#This Row],[Total Population]]</f>
        <v>0.83569044578009366</v>
      </c>
      <c r="V1385" s="94">
        <f>Table1[[#This Row],[Female Ballots]]/Table1[[#This Row],[Female Population]]</f>
        <v>0.30875456739889628</v>
      </c>
      <c r="W1385" s="94">
        <f>Table1[[#This Row],[Male Ballots]]/Table1[[#This Row],[Male Population]]</f>
        <v>0.29153948931305312</v>
      </c>
      <c r="X1385" s="94">
        <f>Table1[[#This Row],[Total Ballots]]/Table1[[#This Row],[Total Population]]</f>
        <v>0.30968521847746339</v>
      </c>
      <c r="Y1385" s="94">
        <f>Table1[[#This Row],[Female Ballots]]/Table1[[#This Row],[Female Voters]]</f>
        <v>0.37569444444444444</v>
      </c>
      <c r="Z1385" s="95">
        <f>Table1[[#This Row],[Male Ballots]]/Table1[[#This Row],[Male Voters]]</f>
        <v>0.36363636363636365</v>
      </c>
      <c r="AA1385" s="94">
        <f>Table1[[#This Row],[Total Ballots]]/Table1[[#This Row],[Total Voters]]</f>
        <v>0.37057408044001378</v>
      </c>
    </row>
    <row r="1386" spans="1:27" s="7" customFormat="1" x14ac:dyDescent="0.35">
      <c r="A1386" s="102" t="s">
        <v>57</v>
      </c>
      <c r="B1386" s="103">
        <v>2024</v>
      </c>
      <c r="C1386" s="17" t="s">
        <v>83</v>
      </c>
      <c r="D1386" s="116"/>
      <c r="E1386" s="117"/>
      <c r="F1386" s="117"/>
      <c r="G1386" s="110" t="s">
        <v>66</v>
      </c>
      <c r="H1386" s="122">
        <v>1956.7467000000001</v>
      </c>
      <c r="I1386" s="122">
        <v>1838.1637000000001</v>
      </c>
      <c r="J1386" s="123">
        <v>3794.91</v>
      </c>
      <c r="K1386">
        <v>1688</v>
      </c>
      <c r="L1386">
        <v>1562</v>
      </c>
      <c r="M1386">
        <v>97</v>
      </c>
      <c r="N1386">
        <v>3347</v>
      </c>
      <c r="O1386">
        <v>847</v>
      </c>
      <c r="P1386">
        <v>735</v>
      </c>
      <c r="Q1386">
        <v>38</v>
      </c>
      <c r="R1386">
        <v>1620</v>
      </c>
      <c r="S1386" s="105">
        <f>Table1[[#This Row],[Female Voters]]/Table1[[#This Row],[Female Population]]</f>
        <v>0.86265636732644024</v>
      </c>
      <c r="T1386" s="94">
        <f>Table1[[#This Row],[Male Voters]]/Table1[[#This Row],[Male Population]]</f>
        <v>0.84976109581535086</v>
      </c>
      <c r="U1386" s="94">
        <f>Table1[[#This Row],[Total Voters]]/Table1[[#This Row],[Total Population]]</f>
        <v>0.88197085042860046</v>
      </c>
      <c r="V1386" s="94">
        <f>Table1[[#This Row],[Female Ballots]]/Table1[[#This Row],[Female Population]]</f>
        <v>0.43286134071415577</v>
      </c>
      <c r="W1386" s="94">
        <f>Table1[[#This Row],[Male Ballots]]/Table1[[#This Row],[Male Population]]</f>
        <v>0.39985557325498267</v>
      </c>
      <c r="X1386" s="94">
        <f>Table1[[#This Row],[Total Ballots]]/Table1[[#This Row],[Total Population]]</f>
        <v>0.4268875941721938</v>
      </c>
      <c r="Y1386" s="94">
        <f>Table1[[#This Row],[Female Ballots]]/Table1[[#This Row],[Female Voters]]</f>
        <v>0.50177725118483407</v>
      </c>
      <c r="Z1386" s="95">
        <f>Table1[[#This Row],[Male Ballots]]/Table1[[#This Row],[Male Voters]]</f>
        <v>0.47055057618437901</v>
      </c>
      <c r="AA1386" s="94">
        <f>Table1[[#This Row],[Total Ballots]]/Table1[[#This Row],[Total Voters]]</f>
        <v>0.48401553630116523</v>
      </c>
    </row>
    <row r="1387" spans="1:27" s="7" customFormat="1" x14ac:dyDescent="0.35">
      <c r="A1387" s="102" t="s">
        <v>57</v>
      </c>
      <c r="B1387" s="103">
        <v>2024</v>
      </c>
      <c r="C1387" s="17" t="s">
        <v>83</v>
      </c>
      <c r="D1387" s="116"/>
      <c r="E1387" s="117"/>
      <c r="F1387" s="117"/>
      <c r="G1387" s="110" t="s">
        <v>67</v>
      </c>
      <c r="H1387" s="122">
        <v>3309.4577999999997</v>
      </c>
      <c r="I1387" s="122">
        <v>2939.6131</v>
      </c>
      <c r="J1387" s="123">
        <v>6249.0702000000001</v>
      </c>
      <c r="K1387">
        <v>2804</v>
      </c>
      <c r="L1387">
        <v>2616</v>
      </c>
      <c r="M1387">
        <v>109</v>
      </c>
      <c r="N1387">
        <v>5529</v>
      </c>
      <c r="O1387">
        <v>1873</v>
      </c>
      <c r="P1387">
        <v>1693</v>
      </c>
      <c r="Q1387">
        <v>56</v>
      </c>
      <c r="R1387">
        <v>3622</v>
      </c>
      <c r="S1387" s="105">
        <f>Table1[[#This Row],[Female Voters]]/Table1[[#This Row],[Female Population]]</f>
        <v>0.84726869760962065</v>
      </c>
      <c r="T1387" s="94">
        <f>Table1[[#This Row],[Male Voters]]/Table1[[#This Row],[Male Population]]</f>
        <v>0.88991302971129094</v>
      </c>
      <c r="U1387" s="94">
        <f>Table1[[#This Row],[Total Voters]]/Table1[[#This Row],[Total Population]]</f>
        <v>0.88477162570521295</v>
      </c>
      <c r="V1387" s="94">
        <f>Table1[[#This Row],[Female Ballots]]/Table1[[#This Row],[Female Population]]</f>
        <v>0.56595373417361605</v>
      </c>
      <c r="W1387" s="94">
        <f>Table1[[#This Row],[Male Ballots]]/Table1[[#This Row],[Male Population]]</f>
        <v>0.5759261312313515</v>
      </c>
      <c r="X1387" s="94">
        <f>Table1[[#This Row],[Total Ballots]]/Table1[[#This Row],[Total Population]]</f>
        <v>0.57960622685915741</v>
      </c>
      <c r="Y1387" s="94">
        <f>Table1[[#This Row],[Female Ballots]]/Table1[[#This Row],[Female Voters]]</f>
        <v>0.66797432239657628</v>
      </c>
      <c r="Z1387" s="95">
        <f>Table1[[#This Row],[Male Ballots]]/Table1[[#This Row],[Male Voters]]</f>
        <v>0.64717125382262997</v>
      </c>
      <c r="AA1387" s="94">
        <f>Table1[[#This Row],[Total Ballots]]/Table1[[#This Row],[Total Voters]]</f>
        <v>0.65509133658889496</v>
      </c>
    </row>
    <row r="1388" spans="1:27" s="7" customFormat="1" x14ac:dyDescent="0.35">
      <c r="A1388" s="102" t="s">
        <v>58</v>
      </c>
      <c r="B1388" s="103">
        <v>2024</v>
      </c>
      <c r="C1388" s="17" t="s">
        <v>83</v>
      </c>
      <c r="D1388" s="116"/>
      <c r="E1388" s="117"/>
      <c r="F1388" s="117"/>
      <c r="G1388" s="110" t="s">
        <v>79</v>
      </c>
      <c r="H1388" s="122">
        <v>96935.036000000007</v>
      </c>
      <c r="I1388" s="122">
        <v>97722.570999999996</v>
      </c>
      <c r="J1388" s="123">
        <v>194657.592</v>
      </c>
      <c r="K1388">
        <v>65704</v>
      </c>
      <c r="L1388">
        <v>59208</v>
      </c>
      <c r="M1388">
        <v>1496</v>
      </c>
      <c r="N1388">
        <v>126408</v>
      </c>
      <c r="O1388">
        <v>19382</v>
      </c>
      <c r="P1388">
        <v>17182</v>
      </c>
      <c r="Q1388">
        <v>380</v>
      </c>
      <c r="R1388">
        <v>36944</v>
      </c>
      <c r="S1388" s="105">
        <f>Table1[[#This Row],[Female Voters]]/Table1[[#This Row],[Female Population]]</f>
        <v>0.6778147789618606</v>
      </c>
      <c r="T1388" s="94">
        <f>Table1[[#This Row],[Male Voters]]/Table1[[#This Row],[Male Population]]</f>
        <v>0.60587845156059195</v>
      </c>
      <c r="U1388" s="94">
        <f>Table1[[#This Row],[Total Voters]]/Table1[[#This Row],[Total Population]]</f>
        <v>0.64938643646634653</v>
      </c>
      <c r="V1388" s="94">
        <f>Table1[[#This Row],[Female Ballots]]/Table1[[#This Row],[Female Population]]</f>
        <v>0.19994834478629583</v>
      </c>
      <c r="W1388" s="94">
        <f>Table1[[#This Row],[Male Ballots]]/Table1[[#This Row],[Male Population]]</f>
        <v>0.17582427298192962</v>
      </c>
      <c r="X1388" s="94">
        <f>Table1[[#This Row],[Total Ballots]]/Table1[[#This Row],[Total Population]]</f>
        <v>0.18978966923622481</v>
      </c>
      <c r="Y1388" s="94">
        <f>Table1[[#This Row],[Female Ballots]]/Table1[[#This Row],[Female Voters]]</f>
        <v>0.29498965055399978</v>
      </c>
      <c r="Z1388" s="95">
        <f>Table1[[#This Row],[Male Ballots]]/Table1[[#This Row],[Male Voters]]</f>
        <v>0.29019727063910283</v>
      </c>
      <c r="AA1388" s="94">
        <f>Table1[[#This Row],[Total Ballots]]/Table1[[#This Row],[Total Voters]]</f>
        <v>0.29225998354534521</v>
      </c>
    </row>
    <row r="1389" spans="1:27" s="7" customFormat="1" x14ac:dyDescent="0.35">
      <c r="A1389" s="102" t="s">
        <v>58</v>
      </c>
      <c r="B1389" s="103">
        <v>2024</v>
      </c>
      <c r="C1389" s="17" t="s">
        <v>83</v>
      </c>
      <c r="D1389" s="116"/>
      <c r="E1389" s="117"/>
      <c r="F1389" s="117"/>
      <c r="G1389" s="110" t="s">
        <v>62</v>
      </c>
      <c r="H1389" s="122">
        <v>12730.113000000001</v>
      </c>
      <c r="I1389" s="122">
        <v>12990.037</v>
      </c>
      <c r="J1389" s="123">
        <v>25720.148000000001</v>
      </c>
      <c r="K1389">
        <v>7397</v>
      </c>
      <c r="L1389">
        <v>7135</v>
      </c>
      <c r="M1389">
        <v>223</v>
      </c>
      <c r="N1389">
        <v>14755</v>
      </c>
      <c r="O1389">
        <v>833</v>
      </c>
      <c r="P1389">
        <v>801</v>
      </c>
      <c r="Q1389">
        <v>40</v>
      </c>
      <c r="R1389">
        <v>1674</v>
      </c>
      <c r="S1389" s="105">
        <f>Table1[[#This Row],[Female Voters]]/Table1[[#This Row],[Female Population]]</f>
        <v>0.58106318459231265</v>
      </c>
      <c r="T1389" s="94">
        <f>Table1[[#This Row],[Male Voters]]/Table1[[#This Row],[Male Population]]</f>
        <v>0.54926710370416953</v>
      </c>
      <c r="U1389" s="94">
        <f>Table1[[#This Row],[Total Voters]]/Table1[[#This Row],[Total Population]]</f>
        <v>0.57367477045621973</v>
      </c>
      <c r="V1389" s="94">
        <f>Table1[[#This Row],[Female Ballots]]/Table1[[#This Row],[Female Population]]</f>
        <v>6.5435397156333175E-2</v>
      </c>
      <c r="W1389" s="94">
        <f>Table1[[#This Row],[Male Ballots]]/Table1[[#This Row],[Male Population]]</f>
        <v>6.1662641915492616E-2</v>
      </c>
      <c r="X1389" s="94">
        <f>Table1[[#This Row],[Total Ballots]]/Table1[[#This Row],[Total Population]]</f>
        <v>6.5085162029394225E-2</v>
      </c>
      <c r="Y1389" s="94">
        <f>Table1[[#This Row],[Female Ballots]]/Table1[[#This Row],[Female Voters]]</f>
        <v>0.11261322157631472</v>
      </c>
      <c r="Z1389" s="95">
        <f>Table1[[#This Row],[Male Ballots]]/Table1[[#This Row],[Male Voters]]</f>
        <v>0.1122634898388227</v>
      </c>
      <c r="AA1389" s="94">
        <f>Table1[[#This Row],[Total Ballots]]/Table1[[#This Row],[Total Voters]]</f>
        <v>0.11345306675703151</v>
      </c>
    </row>
    <row r="1390" spans="1:27" s="7" customFormat="1" x14ac:dyDescent="0.35">
      <c r="A1390" s="102" t="s">
        <v>58</v>
      </c>
      <c r="B1390" s="103">
        <v>2024</v>
      </c>
      <c r="C1390" s="17" t="s">
        <v>83</v>
      </c>
      <c r="D1390" s="116"/>
      <c r="E1390" s="117"/>
      <c r="F1390" s="117"/>
      <c r="G1390" s="110" t="s">
        <v>63</v>
      </c>
      <c r="H1390" s="122">
        <v>16776.454999999998</v>
      </c>
      <c r="I1390" s="122">
        <v>18126.501</v>
      </c>
      <c r="J1390" s="123">
        <v>34902.949999999997</v>
      </c>
      <c r="K1390">
        <v>11664</v>
      </c>
      <c r="L1390">
        <v>10651</v>
      </c>
      <c r="M1390">
        <v>300</v>
      </c>
      <c r="N1390">
        <v>22615</v>
      </c>
      <c r="O1390">
        <v>1359</v>
      </c>
      <c r="P1390">
        <v>1282</v>
      </c>
      <c r="Q1390">
        <v>47</v>
      </c>
      <c r="R1390">
        <v>2688</v>
      </c>
      <c r="S1390" s="105">
        <f>Table1[[#This Row],[Female Voters]]/Table1[[#This Row],[Female Population]]</f>
        <v>0.69526011305725799</v>
      </c>
      <c r="T1390" s="94">
        <f>Table1[[#This Row],[Male Voters]]/Table1[[#This Row],[Male Population]]</f>
        <v>0.58759271852852346</v>
      </c>
      <c r="U1390" s="94">
        <f>Table1[[#This Row],[Total Voters]]/Table1[[#This Row],[Total Population]]</f>
        <v>0.64793950081583362</v>
      </c>
      <c r="V1390" s="94">
        <f>Table1[[#This Row],[Female Ballots]]/Table1[[#This Row],[Female Population]]</f>
        <v>8.1006386629356456E-2</v>
      </c>
      <c r="W1390" s="94">
        <f>Table1[[#This Row],[Male Ballots]]/Table1[[#This Row],[Male Population]]</f>
        <v>7.072517746254503E-2</v>
      </c>
      <c r="X1390" s="94">
        <f>Table1[[#This Row],[Total Ballots]]/Table1[[#This Row],[Total Population]]</f>
        <v>7.7013547565463678E-2</v>
      </c>
      <c r="Y1390" s="94">
        <f>Table1[[#This Row],[Female Ballots]]/Table1[[#This Row],[Female Voters]]</f>
        <v>0.11651234567901235</v>
      </c>
      <c r="Z1390" s="95">
        <f>Table1[[#This Row],[Male Ballots]]/Table1[[#This Row],[Male Voters]]</f>
        <v>0.12036428504365787</v>
      </c>
      <c r="AA1390" s="94">
        <f>Table1[[#This Row],[Total Ballots]]/Table1[[#This Row],[Total Voters]]</f>
        <v>0.11885916427150121</v>
      </c>
    </row>
    <row r="1391" spans="1:27" s="7" customFormat="1" x14ac:dyDescent="0.35">
      <c r="A1391" s="102" t="s">
        <v>58</v>
      </c>
      <c r="B1391" s="103">
        <v>2024</v>
      </c>
      <c r="C1391" s="17" t="s">
        <v>83</v>
      </c>
      <c r="D1391" s="116"/>
      <c r="E1391" s="117"/>
      <c r="F1391" s="117"/>
      <c r="G1391" s="110" t="s">
        <v>64</v>
      </c>
      <c r="H1391" s="122">
        <v>16494.205000000002</v>
      </c>
      <c r="I1391" s="122">
        <v>17477.111000000001</v>
      </c>
      <c r="J1391" s="123">
        <v>33971.32</v>
      </c>
      <c r="K1391">
        <v>10573</v>
      </c>
      <c r="L1391">
        <v>9411</v>
      </c>
      <c r="M1391">
        <v>226</v>
      </c>
      <c r="N1391">
        <v>20210</v>
      </c>
      <c r="O1391">
        <v>1875</v>
      </c>
      <c r="P1391">
        <v>1734</v>
      </c>
      <c r="Q1391">
        <v>52</v>
      </c>
      <c r="R1391">
        <v>3661</v>
      </c>
      <c r="S1391" s="105">
        <f>Table1[[#This Row],[Female Voters]]/Table1[[#This Row],[Female Population]]</f>
        <v>0.64101301032696023</v>
      </c>
      <c r="T1391" s="94">
        <f>Table1[[#This Row],[Male Voters]]/Table1[[#This Row],[Male Population]]</f>
        <v>0.53847572404844257</v>
      </c>
      <c r="U1391" s="94">
        <f>Table1[[#This Row],[Total Voters]]/Table1[[#This Row],[Total Population]]</f>
        <v>0.59491359181803949</v>
      </c>
      <c r="V1391" s="94">
        <f>Table1[[#This Row],[Female Ballots]]/Table1[[#This Row],[Female Population]]</f>
        <v>0.11367628812664811</v>
      </c>
      <c r="W1391" s="94">
        <f>Table1[[#This Row],[Male Ballots]]/Table1[[#This Row],[Male Population]]</f>
        <v>9.9215482467325408E-2</v>
      </c>
      <c r="X1391" s="94">
        <f>Table1[[#This Row],[Total Ballots]]/Table1[[#This Row],[Total Population]]</f>
        <v>0.10776737553913124</v>
      </c>
      <c r="Y1391" s="94">
        <f>Table1[[#This Row],[Female Ballots]]/Table1[[#This Row],[Female Voters]]</f>
        <v>0.17733850373593116</v>
      </c>
      <c r="Z1391" s="95">
        <f>Table1[[#This Row],[Male Ballots]]/Table1[[#This Row],[Male Voters]]</f>
        <v>0.18425247051322921</v>
      </c>
      <c r="AA1391" s="94">
        <f>Table1[[#This Row],[Total Ballots]]/Table1[[#This Row],[Total Voters]]</f>
        <v>0.18114794656110836</v>
      </c>
    </row>
    <row r="1392" spans="1:27" s="7" customFormat="1" x14ac:dyDescent="0.35">
      <c r="A1392" s="102" t="s">
        <v>58</v>
      </c>
      <c r="B1392" s="103">
        <v>2024</v>
      </c>
      <c r="C1392" s="17" t="s">
        <v>83</v>
      </c>
      <c r="D1392" s="116"/>
      <c r="E1392" s="117"/>
      <c r="F1392" s="117"/>
      <c r="G1392" s="110" t="s">
        <v>65</v>
      </c>
      <c r="H1392" s="122">
        <v>14982.242</v>
      </c>
      <c r="I1392" s="122">
        <v>15504.246999999999</v>
      </c>
      <c r="J1392" s="123">
        <v>30486.489999999998</v>
      </c>
      <c r="K1392">
        <v>9041</v>
      </c>
      <c r="L1392">
        <v>8100</v>
      </c>
      <c r="M1392">
        <v>211</v>
      </c>
      <c r="N1392">
        <v>17352</v>
      </c>
      <c r="O1392">
        <v>2223</v>
      </c>
      <c r="P1392">
        <v>2041</v>
      </c>
      <c r="Q1392">
        <v>44</v>
      </c>
      <c r="R1392">
        <v>4308</v>
      </c>
      <c r="S1392" s="105">
        <f>Table1[[#This Row],[Female Voters]]/Table1[[#This Row],[Female Population]]</f>
        <v>0.60344773499186566</v>
      </c>
      <c r="T1392" s="94">
        <f>Table1[[#This Row],[Male Voters]]/Table1[[#This Row],[Male Population]]</f>
        <v>0.5224374972870337</v>
      </c>
      <c r="U1392" s="94">
        <f>Table1[[#This Row],[Total Voters]]/Table1[[#This Row],[Total Population]]</f>
        <v>0.56917014717010717</v>
      </c>
      <c r="V1392" s="94">
        <f>Table1[[#This Row],[Female Ballots]]/Table1[[#This Row],[Female Population]]</f>
        <v>0.14837565699446051</v>
      </c>
      <c r="W1392" s="94">
        <f>Table1[[#This Row],[Male Ballots]]/Table1[[#This Row],[Male Population]]</f>
        <v>0.13164134962504145</v>
      </c>
      <c r="X1392" s="94">
        <f>Table1[[#This Row],[Total Ballots]]/Table1[[#This Row],[Total Population]]</f>
        <v>0.14130849435274445</v>
      </c>
      <c r="Y1392" s="94">
        <f>Table1[[#This Row],[Female Ballots]]/Table1[[#This Row],[Female Voters]]</f>
        <v>0.24587988054418758</v>
      </c>
      <c r="Z1392" s="95">
        <f>Table1[[#This Row],[Male Ballots]]/Table1[[#This Row],[Male Voters]]</f>
        <v>0.25197530864197532</v>
      </c>
      <c r="AA1392" s="94">
        <f>Table1[[#This Row],[Total Ballots]]/Table1[[#This Row],[Total Voters]]</f>
        <v>0.24827109266943292</v>
      </c>
    </row>
    <row r="1393" spans="1:27" s="7" customFormat="1" x14ac:dyDescent="0.35">
      <c r="A1393" s="102" t="s">
        <v>58</v>
      </c>
      <c r="B1393" s="103">
        <v>2024</v>
      </c>
      <c r="C1393" s="17" t="s">
        <v>83</v>
      </c>
      <c r="D1393" s="116"/>
      <c r="E1393" s="117"/>
      <c r="F1393" s="117"/>
      <c r="G1393" s="110" t="s">
        <v>66</v>
      </c>
      <c r="H1393" s="122">
        <v>13831.343000000001</v>
      </c>
      <c r="I1393" s="122">
        <v>13995.172999999999</v>
      </c>
      <c r="J1393" s="123">
        <v>27826.510000000002</v>
      </c>
      <c r="K1393">
        <v>9780</v>
      </c>
      <c r="L1393">
        <v>9027</v>
      </c>
      <c r="M1393">
        <v>225</v>
      </c>
      <c r="N1393">
        <v>19032</v>
      </c>
      <c r="O1393">
        <v>3547</v>
      </c>
      <c r="P1393">
        <v>3180</v>
      </c>
      <c r="Q1393">
        <v>63</v>
      </c>
      <c r="R1393">
        <v>6790</v>
      </c>
      <c r="S1393" s="105">
        <f>Table1[[#This Row],[Female Voters]]/Table1[[#This Row],[Female Population]]</f>
        <v>0.70708968753070467</v>
      </c>
      <c r="T1393" s="94">
        <f>Table1[[#This Row],[Male Voters]]/Table1[[#This Row],[Male Population]]</f>
        <v>0.64500810386552565</v>
      </c>
      <c r="U1393" s="94">
        <f>Table1[[#This Row],[Total Voters]]/Table1[[#This Row],[Total Population]]</f>
        <v>0.68395210179070243</v>
      </c>
      <c r="V1393" s="94">
        <f>Table1[[#This Row],[Female Ballots]]/Table1[[#This Row],[Female Population]]</f>
        <v>0.25644653595822181</v>
      </c>
      <c r="W1393" s="94">
        <f>Table1[[#This Row],[Male Ballots]]/Table1[[#This Row],[Male Population]]</f>
        <v>0.22722119976651953</v>
      </c>
      <c r="X1393" s="94">
        <f>Table1[[#This Row],[Total Ballots]]/Table1[[#This Row],[Total Population]]</f>
        <v>0.24401191525635085</v>
      </c>
      <c r="Y1393" s="94">
        <f>Table1[[#This Row],[Female Ballots]]/Table1[[#This Row],[Female Voters]]</f>
        <v>0.36267893660531697</v>
      </c>
      <c r="Z1393" s="95">
        <f>Table1[[#This Row],[Male Ballots]]/Table1[[#This Row],[Male Voters]]</f>
        <v>0.3522765038218677</v>
      </c>
      <c r="AA1393" s="94">
        <f>Table1[[#This Row],[Total Ballots]]/Table1[[#This Row],[Total Voters]]</f>
        <v>0.3567675493905002</v>
      </c>
    </row>
    <row r="1394" spans="1:27" s="7" customFormat="1" x14ac:dyDescent="0.35">
      <c r="A1394" s="102" t="s">
        <v>58</v>
      </c>
      <c r="B1394" s="103">
        <v>2024</v>
      </c>
      <c r="C1394" s="17" t="s">
        <v>83</v>
      </c>
      <c r="D1394" s="116"/>
      <c r="E1394" s="117"/>
      <c r="F1394" s="117"/>
      <c r="G1394" s="110" t="s">
        <v>67</v>
      </c>
      <c r="H1394" s="122">
        <v>22120.678</v>
      </c>
      <c r="I1394" s="122">
        <v>19629.502</v>
      </c>
      <c r="J1394" s="123">
        <v>41750.173999999999</v>
      </c>
      <c r="K1394">
        <v>17249</v>
      </c>
      <c r="L1394">
        <v>14884</v>
      </c>
      <c r="M1394">
        <v>311</v>
      </c>
      <c r="N1394">
        <v>32444</v>
      </c>
      <c r="O1394">
        <v>9545</v>
      </c>
      <c r="P1394">
        <v>8144</v>
      </c>
      <c r="Q1394">
        <v>134</v>
      </c>
      <c r="R1394">
        <v>17823</v>
      </c>
      <c r="S1394" s="105">
        <f>Table1[[#This Row],[Female Voters]]/Table1[[#This Row],[Female Population]]</f>
        <v>0.77976814273052575</v>
      </c>
      <c r="T1394" s="94">
        <f>Table1[[#This Row],[Male Voters]]/Table1[[#This Row],[Male Population]]</f>
        <v>0.75824643946647241</v>
      </c>
      <c r="U1394" s="94">
        <f>Table1[[#This Row],[Total Voters]]/Table1[[#This Row],[Total Population]]</f>
        <v>0.77709855772098102</v>
      </c>
      <c r="V1394" s="94">
        <f>Table1[[#This Row],[Female Ballots]]/Table1[[#This Row],[Female Population]]</f>
        <v>0.43149671994682987</v>
      </c>
      <c r="W1394" s="94">
        <f>Table1[[#This Row],[Male Ballots]]/Table1[[#This Row],[Male Population]]</f>
        <v>0.41488571640788441</v>
      </c>
      <c r="X1394" s="94">
        <f>Table1[[#This Row],[Total Ballots]]/Table1[[#This Row],[Total Population]]</f>
        <v>0.42689642443166825</v>
      </c>
      <c r="Y1394" s="94">
        <f>Table1[[#This Row],[Female Ballots]]/Table1[[#This Row],[Female Voters]]</f>
        <v>0.55336541248768045</v>
      </c>
      <c r="Z1394" s="95">
        <f>Table1[[#This Row],[Male Ballots]]/Table1[[#This Row],[Male Voters]]</f>
        <v>0.54716474066111265</v>
      </c>
      <c r="AA1394" s="94">
        <f>Table1[[#This Row],[Total Ballots]]/Table1[[#This Row],[Total Voters]]</f>
        <v>0.5493465663913204</v>
      </c>
    </row>
    <row r="1395" spans="1:27" s="7" customFormat="1" x14ac:dyDescent="0.35">
      <c r="A1395" s="102" t="s">
        <v>68</v>
      </c>
      <c r="B1395" s="103">
        <v>2024</v>
      </c>
      <c r="C1395" s="17" t="s">
        <v>83</v>
      </c>
      <c r="D1395" s="116"/>
      <c r="E1395" s="117"/>
      <c r="F1395" s="117"/>
      <c r="G1395" s="110" t="s">
        <v>79</v>
      </c>
      <c r="H1395" s="122">
        <v>3200831.1499999994</v>
      </c>
      <c r="I1395" s="122">
        <v>3140388.8300000005</v>
      </c>
      <c r="J1395" s="123">
        <v>6341220.0600000005</v>
      </c>
      <c r="K1395">
        <v>2402006</v>
      </c>
      <c r="L1395">
        <v>2270522</v>
      </c>
      <c r="M1395">
        <v>109160</v>
      </c>
      <c r="N1395">
        <v>4781688</v>
      </c>
      <c r="O1395">
        <v>898788</v>
      </c>
      <c r="P1395">
        <v>790167</v>
      </c>
      <c r="Q1395">
        <v>35041</v>
      </c>
      <c r="R1395">
        <v>1723996</v>
      </c>
      <c r="S1395" s="105">
        <f>Table1[[#This Row],[Female Voters]]/Table1[[#This Row],[Female Population]]</f>
        <v>0.75043196202336393</v>
      </c>
      <c r="T1395" s="94">
        <f>Table1[[#This Row],[Male Voters]]/Table1[[#This Row],[Male Population]]</f>
        <v>0.7230066475558059</v>
      </c>
      <c r="U1395" s="94">
        <f>Table1[[#This Row],[Total Voters]]/Table1[[#This Row],[Total Population]]</f>
        <v>0.75406435272016081</v>
      </c>
      <c r="V1395" s="94">
        <f>Table1[[#This Row],[Female Ballots]]/Table1[[#This Row],[Female Population]]</f>
        <v>0.2807983170246266</v>
      </c>
      <c r="W1395" s="94">
        <f>Table1[[#This Row],[Male Ballots]]/Table1[[#This Row],[Male Population]]</f>
        <v>0.25161438368764033</v>
      </c>
      <c r="X1395" s="94">
        <f>Table1[[#This Row],[Total Ballots]]/Table1[[#This Row],[Total Population]]</f>
        <v>0.27187134079683711</v>
      </c>
      <c r="Y1395" s="94">
        <f>Table1[[#This Row],[Female Ballots]]/Table1[[#This Row],[Female Voters]]</f>
        <v>0.3741822460060466</v>
      </c>
      <c r="Z1395" s="95">
        <f>Table1[[#This Row],[Male Ballots]]/Table1[[#This Row],[Male Voters]]</f>
        <v>0.34801116219089706</v>
      </c>
      <c r="AA1395" s="94">
        <f>Table1[[#This Row],[Total Ballots]]/Table1[[#This Row],[Total Voters]]</f>
        <v>0.36054129838667853</v>
      </c>
    </row>
    <row r="1396" spans="1:27" s="7" customFormat="1" x14ac:dyDescent="0.35">
      <c r="A1396" s="102" t="s">
        <v>68</v>
      </c>
      <c r="B1396" s="103">
        <v>2024</v>
      </c>
      <c r="C1396" s="17" t="s">
        <v>83</v>
      </c>
      <c r="D1396" s="116"/>
      <c r="E1396" s="117"/>
      <c r="F1396" s="117"/>
      <c r="G1396" s="110" t="s">
        <v>62</v>
      </c>
      <c r="H1396" s="122">
        <v>346689.79</v>
      </c>
      <c r="I1396" s="122">
        <v>363118.32</v>
      </c>
      <c r="J1396" s="123">
        <v>709808.16</v>
      </c>
      <c r="K1396">
        <v>204134</v>
      </c>
      <c r="L1396">
        <v>208463</v>
      </c>
      <c r="M1396">
        <v>17571</v>
      </c>
      <c r="N1396">
        <v>430168</v>
      </c>
      <c r="O1396">
        <v>35475</v>
      </c>
      <c r="P1396">
        <v>33638</v>
      </c>
      <c r="Q1396">
        <v>4350</v>
      </c>
      <c r="R1396">
        <v>73463</v>
      </c>
      <c r="S1396" s="105">
        <f>Table1[[#This Row],[Female Voters]]/Table1[[#This Row],[Female Population]]</f>
        <v>0.58880880224364274</v>
      </c>
      <c r="T1396" s="94">
        <f>Table1[[#This Row],[Male Voters]]/Table1[[#This Row],[Male Population]]</f>
        <v>0.57409111167952087</v>
      </c>
      <c r="U1396" s="94">
        <f>Table1[[#This Row],[Total Voters]]/Table1[[#This Row],[Total Population]]</f>
        <v>0.60603417126114745</v>
      </c>
      <c r="V1396" s="94">
        <f>Table1[[#This Row],[Female Ballots]]/Table1[[#This Row],[Female Population]]</f>
        <v>0.10232490550125518</v>
      </c>
      <c r="W1396" s="94">
        <f>Table1[[#This Row],[Male Ballots]]/Table1[[#This Row],[Male Population]]</f>
        <v>9.2636471770413564E-2</v>
      </c>
      <c r="X1396" s="94">
        <f>Table1[[#This Row],[Total Ballots]]/Table1[[#This Row],[Total Population]]</f>
        <v>0.10349697867660466</v>
      </c>
      <c r="Y1396" s="94">
        <f>Table1[[#This Row],[Female Ballots]]/Table1[[#This Row],[Female Voters]]</f>
        <v>0.17378290730598528</v>
      </c>
      <c r="Z1396" s="95">
        <f>Table1[[#This Row],[Male Ballots]]/Table1[[#This Row],[Male Voters]]</f>
        <v>0.16136196831092328</v>
      </c>
      <c r="AA1396" s="94">
        <f>Table1[[#This Row],[Total Ballots]]/Table1[[#This Row],[Total Voters]]</f>
        <v>0.17077746368860539</v>
      </c>
    </row>
    <row r="1397" spans="1:27" s="7" customFormat="1" x14ac:dyDescent="0.35">
      <c r="A1397" s="102" t="s">
        <v>68</v>
      </c>
      <c r="B1397" s="103">
        <v>2024</v>
      </c>
      <c r="C1397" s="17" t="s">
        <v>83</v>
      </c>
      <c r="D1397" s="116"/>
      <c r="E1397" s="117"/>
      <c r="F1397" s="117"/>
      <c r="G1397" s="110" t="s">
        <v>63</v>
      </c>
      <c r="H1397" s="122">
        <v>547697.4</v>
      </c>
      <c r="I1397" s="122">
        <v>585949.60000000009</v>
      </c>
      <c r="J1397" s="123">
        <v>1133647</v>
      </c>
      <c r="K1397">
        <v>384198</v>
      </c>
      <c r="L1397">
        <v>381358</v>
      </c>
      <c r="M1397">
        <v>26014</v>
      </c>
      <c r="N1397">
        <v>791570</v>
      </c>
      <c r="O1397">
        <v>75215</v>
      </c>
      <c r="P1397">
        <v>68255</v>
      </c>
      <c r="Q1397">
        <v>7033</v>
      </c>
      <c r="R1397">
        <v>150503</v>
      </c>
      <c r="S1397" s="105">
        <f>Table1[[#This Row],[Female Voters]]/Table1[[#This Row],[Female Population]]</f>
        <v>0.70147859018501824</v>
      </c>
      <c r="T1397" s="94">
        <f>Table1[[#This Row],[Male Voters]]/Table1[[#This Row],[Male Population]]</f>
        <v>0.65083754643744096</v>
      </c>
      <c r="U1397" s="94">
        <f>Table1[[#This Row],[Total Voters]]/Table1[[#This Row],[Total Population]]</f>
        <v>0.69825086645137335</v>
      </c>
      <c r="V1397" s="94">
        <f>Table1[[#This Row],[Female Ballots]]/Table1[[#This Row],[Female Population]]</f>
        <v>0.13732948157139324</v>
      </c>
      <c r="W1397" s="94">
        <f>Table1[[#This Row],[Male Ballots]]/Table1[[#This Row],[Male Population]]</f>
        <v>0.11648612781713648</v>
      </c>
      <c r="X1397" s="94">
        <f>Table1[[#This Row],[Total Ballots]]/Table1[[#This Row],[Total Population]]</f>
        <v>0.13276002141760176</v>
      </c>
      <c r="Y1397" s="94">
        <f>Table1[[#This Row],[Female Ballots]]/Table1[[#This Row],[Female Voters]]</f>
        <v>0.19577145117881925</v>
      </c>
      <c r="Z1397" s="95">
        <f>Table1[[#This Row],[Male Ballots]]/Table1[[#This Row],[Male Voters]]</f>
        <v>0.17897880731491145</v>
      </c>
      <c r="AA1397" s="94">
        <f>Table1[[#This Row],[Total Ballots]]/Table1[[#This Row],[Total Voters]]</f>
        <v>0.19013226878229342</v>
      </c>
    </row>
    <row r="1398" spans="1:27" s="7" customFormat="1" x14ac:dyDescent="0.35">
      <c r="A1398" s="102" t="s">
        <v>68</v>
      </c>
      <c r="B1398" s="103">
        <v>2024</v>
      </c>
      <c r="C1398" s="17" t="s">
        <v>83</v>
      </c>
      <c r="D1398" s="116"/>
      <c r="E1398" s="117"/>
      <c r="F1398" s="117"/>
      <c r="G1398" s="110" t="s">
        <v>64</v>
      </c>
      <c r="H1398" s="122">
        <v>569693.30000000005</v>
      </c>
      <c r="I1398" s="122">
        <v>587522.80000000005</v>
      </c>
      <c r="J1398" s="123">
        <v>1157216.1000000001</v>
      </c>
      <c r="K1398">
        <v>412880</v>
      </c>
      <c r="L1398">
        <v>403008</v>
      </c>
      <c r="M1398">
        <v>20566</v>
      </c>
      <c r="N1398">
        <v>836454</v>
      </c>
      <c r="O1398">
        <v>102294</v>
      </c>
      <c r="P1398">
        <v>95160</v>
      </c>
      <c r="Q1398">
        <v>5612</v>
      </c>
      <c r="R1398">
        <v>203066</v>
      </c>
      <c r="S1398" s="105">
        <f>Table1[[#This Row],[Female Voters]]/Table1[[#This Row],[Female Population]]</f>
        <v>0.72474083862316785</v>
      </c>
      <c r="T1398" s="94">
        <f>Table1[[#This Row],[Male Voters]]/Table1[[#This Row],[Male Population]]</f>
        <v>0.68594444334756022</v>
      </c>
      <c r="U1398" s="94">
        <f>Table1[[#This Row],[Total Voters]]/Table1[[#This Row],[Total Population]]</f>
        <v>0.72281572992287257</v>
      </c>
      <c r="V1398" s="94">
        <f>Table1[[#This Row],[Female Ballots]]/Table1[[#This Row],[Female Population]]</f>
        <v>0.17955977365364836</v>
      </c>
      <c r="W1398" s="94">
        <f>Table1[[#This Row],[Male Ballots]]/Table1[[#This Row],[Male Population]]</f>
        <v>0.16196818234117891</v>
      </c>
      <c r="X1398" s="94">
        <f>Table1[[#This Row],[Total Ballots]]/Table1[[#This Row],[Total Population]]</f>
        <v>0.17547802869317147</v>
      </c>
      <c r="Y1398" s="94">
        <f>Table1[[#This Row],[Female Ballots]]/Table1[[#This Row],[Female Voters]]</f>
        <v>0.24775721759348962</v>
      </c>
      <c r="Z1398" s="95">
        <f>Table1[[#This Row],[Male Ballots]]/Table1[[#This Row],[Male Voters]]</f>
        <v>0.23612434492615531</v>
      </c>
      <c r="AA1398" s="94">
        <f>Table1[[#This Row],[Total Ballots]]/Table1[[#This Row],[Total Voters]]</f>
        <v>0.242770074624546</v>
      </c>
    </row>
    <row r="1399" spans="1:27" s="7" customFormat="1" x14ac:dyDescent="0.35">
      <c r="A1399" s="102" t="s">
        <v>68</v>
      </c>
      <c r="B1399" s="103">
        <v>2024</v>
      </c>
      <c r="C1399" s="17" t="s">
        <v>83</v>
      </c>
      <c r="D1399" s="116"/>
      <c r="E1399" s="117"/>
      <c r="F1399" s="117"/>
      <c r="G1399" s="110" t="s">
        <v>65</v>
      </c>
      <c r="H1399" s="122">
        <v>480150.1</v>
      </c>
      <c r="I1399" s="122">
        <v>483794.30000000005</v>
      </c>
      <c r="J1399" s="123">
        <v>963944.4</v>
      </c>
      <c r="K1399">
        <v>364377</v>
      </c>
      <c r="L1399">
        <v>354147</v>
      </c>
      <c r="M1399">
        <v>13603</v>
      </c>
      <c r="N1399">
        <v>732127</v>
      </c>
      <c r="O1399">
        <v>113377</v>
      </c>
      <c r="P1399">
        <v>104510</v>
      </c>
      <c r="Q1399">
        <v>3882</v>
      </c>
      <c r="R1399">
        <v>221769</v>
      </c>
      <c r="S1399" s="105">
        <f>Table1[[#This Row],[Female Voters]]/Table1[[#This Row],[Female Population]]</f>
        <v>0.75888144144924685</v>
      </c>
      <c r="T1399" s="94">
        <f>Table1[[#This Row],[Male Voters]]/Table1[[#This Row],[Male Population]]</f>
        <v>0.7320197860950407</v>
      </c>
      <c r="U1399" s="94">
        <f>Table1[[#This Row],[Total Voters]]/Table1[[#This Row],[Total Population]]</f>
        <v>0.75951164818219807</v>
      </c>
      <c r="V1399" s="94">
        <f>Table1[[#This Row],[Female Ballots]]/Table1[[#This Row],[Female Population]]</f>
        <v>0.23612824406367927</v>
      </c>
      <c r="W1399" s="94">
        <f>Table1[[#This Row],[Male Ballots]]/Table1[[#This Row],[Male Population]]</f>
        <v>0.21602156122963828</v>
      </c>
      <c r="X1399" s="94">
        <f>Table1[[#This Row],[Total Ballots]]/Table1[[#This Row],[Total Population]]</f>
        <v>0.23006409913268855</v>
      </c>
      <c r="Y1399" s="94">
        <f>Table1[[#This Row],[Female Ballots]]/Table1[[#This Row],[Female Voters]]</f>
        <v>0.31115300910869786</v>
      </c>
      <c r="Z1399" s="95">
        <f>Table1[[#This Row],[Male Ballots]]/Table1[[#This Row],[Male Voters]]</f>
        <v>0.29510344574428132</v>
      </c>
      <c r="AA1399" s="94">
        <f>Table1[[#This Row],[Total Ballots]]/Table1[[#This Row],[Total Voters]]</f>
        <v>0.30291056059945881</v>
      </c>
    </row>
    <row r="1400" spans="1:27" s="7" customFormat="1" x14ac:dyDescent="0.35">
      <c r="A1400" s="102" t="s">
        <v>68</v>
      </c>
      <c r="B1400" s="103">
        <v>2024</v>
      </c>
      <c r="C1400" s="17" t="s">
        <v>83</v>
      </c>
      <c r="D1400" s="116"/>
      <c r="E1400" s="117"/>
      <c r="F1400" s="117"/>
      <c r="G1400" s="110" t="s">
        <v>66</v>
      </c>
      <c r="H1400" s="122">
        <v>476383.8</v>
      </c>
      <c r="I1400" s="122">
        <v>459491.9</v>
      </c>
      <c r="J1400" s="123">
        <v>935875.7</v>
      </c>
      <c r="K1400">
        <v>384300</v>
      </c>
      <c r="L1400">
        <v>364081</v>
      </c>
      <c r="M1400">
        <v>14167</v>
      </c>
      <c r="N1400">
        <v>762548</v>
      </c>
      <c r="O1400">
        <v>169959</v>
      </c>
      <c r="P1400">
        <v>149927</v>
      </c>
      <c r="Q1400">
        <v>5402</v>
      </c>
      <c r="R1400">
        <v>325288</v>
      </c>
      <c r="S1400" s="105">
        <f>Table1[[#This Row],[Female Voters]]/Table1[[#This Row],[Female Population]]</f>
        <v>0.8067024949211119</v>
      </c>
      <c r="T1400" s="94">
        <f>Table1[[#This Row],[Male Voters]]/Table1[[#This Row],[Male Population]]</f>
        <v>0.79235564326596397</v>
      </c>
      <c r="U1400" s="94">
        <f>Table1[[#This Row],[Total Voters]]/Table1[[#This Row],[Total Population]]</f>
        <v>0.81479623843209092</v>
      </c>
      <c r="V1400" s="94">
        <f>Table1[[#This Row],[Female Ballots]]/Table1[[#This Row],[Female Population]]</f>
        <v>0.35676905889746879</v>
      </c>
      <c r="W1400" s="94">
        <f>Table1[[#This Row],[Male Ballots]]/Table1[[#This Row],[Male Population]]</f>
        <v>0.32628866798304823</v>
      </c>
      <c r="X1400" s="94">
        <f>Table1[[#This Row],[Total Ballots]]/Table1[[#This Row],[Total Population]]</f>
        <v>0.34757607233524712</v>
      </c>
      <c r="Y1400" s="94">
        <f>Table1[[#This Row],[Female Ballots]]/Table1[[#This Row],[Female Voters]]</f>
        <v>0.44225604996096801</v>
      </c>
      <c r="Z1400" s="95">
        <f>Table1[[#This Row],[Male Ballots]]/Table1[[#This Row],[Male Voters]]</f>
        <v>0.41179572677508575</v>
      </c>
      <c r="AA1400" s="94">
        <f>Table1[[#This Row],[Total Ballots]]/Table1[[#This Row],[Total Voters]]</f>
        <v>0.42658035953146556</v>
      </c>
    </row>
    <row r="1401" spans="1:27" s="7" customFormat="1" x14ac:dyDescent="0.35">
      <c r="A1401" s="106" t="s">
        <v>68</v>
      </c>
      <c r="B1401" s="103">
        <v>2024</v>
      </c>
      <c r="C1401" s="17" t="s">
        <v>83</v>
      </c>
      <c r="D1401" s="116"/>
      <c r="E1401" s="117"/>
      <c r="F1401" s="117"/>
      <c r="G1401" s="110" t="s">
        <v>67</v>
      </c>
      <c r="H1401" s="122">
        <v>780216.76</v>
      </c>
      <c r="I1401" s="122">
        <v>660511.91</v>
      </c>
      <c r="J1401" s="118">
        <v>1440728.7000000002</v>
      </c>
      <c r="K1401">
        <v>652117</v>
      </c>
      <c r="L1401">
        <v>559465</v>
      </c>
      <c r="M1401">
        <v>17239</v>
      </c>
      <c r="N1401">
        <v>1228821</v>
      </c>
      <c r="O1401">
        <v>402468</v>
      </c>
      <c r="P1401">
        <v>338677</v>
      </c>
      <c r="Q1401">
        <v>8762</v>
      </c>
      <c r="R1401">
        <v>749907</v>
      </c>
      <c r="S1401" s="105">
        <f>Table1[[#This Row],[Female Voters]]/Table1[[#This Row],[Female Population]]</f>
        <v>0.83581516500619646</v>
      </c>
      <c r="T1401" s="94">
        <f>Table1[[#This Row],[Male Voters]]/Table1[[#This Row],[Male Population]]</f>
        <v>0.84701727785650371</v>
      </c>
      <c r="U1401" s="94">
        <f>Table1[[#This Row],[Total Voters]]/Table1[[#This Row],[Total Population]]</f>
        <v>0.8529163054779153</v>
      </c>
      <c r="V1401" s="94">
        <f>Table1[[#This Row],[Female Ballots]]/Table1[[#This Row],[Female Population]]</f>
        <v>0.51584126441990297</v>
      </c>
      <c r="W1401" s="94">
        <f>Table1[[#This Row],[Male Ballots]]/Table1[[#This Row],[Male Population]]</f>
        <v>0.51274927048628083</v>
      </c>
      <c r="X1401" s="94">
        <f>Table1[[#This Row],[Total Ballots]]/Table1[[#This Row],[Total Population]]</f>
        <v>0.52050535260385933</v>
      </c>
      <c r="Y1401" s="94">
        <f>Table1[[#This Row],[Female Ballots]]/Table1[[#This Row],[Female Voters]]</f>
        <v>0.61717145849594479</v>
      </c>
      <c r="Z1401" s="95">
        <f>Table1[[#This Row],[Male Ballots]]/Table1[[#This Row],[Male Voters]]</f>
        <v>0.60535869089219163</v>
      </c>
      <c r="AA1401" s="94">
        <f>Table1[[#This Row],[Total Ballots]]/Table1[[#This Row],[Total Voters]]</f>
        <v>0.61026544956507089</v>
      </c>
    </row>
    <row r="1402" spans="1:27" s="7" customFormat="1" x14ac:dyDescent="0.35">
      <c r="A1402" s="8" t="s">
        <v>59</v>
      </c>
      <c r="B1402" s="16">
        <v>2023</v>
      </c>
      <c r="C1402" s="17" t="s">
        <v>82</v>
      </c>
      <c r="D1402" s="17"/>
      <c r="E1402" s="35"/>
      <c r="F1402" s="35"/>
      <c r="G1402" s="124" t="s">
        <v>79</v>
      </c>
      <c r="H1402" s="132">
        <v>6918.4434000000001</v>
      </c>
      <c r="I1402" s="132">
        <v>7406.5546999999997</v>
      </c>
      <c r="J1402" s="133">
        <v>14324.997300000001</v>
      </c>
      <c r="K1402">
        <v>4037</v>
      </c>
      <c r="L1402">
        <v>3819</v>
      </c>
      <c r="M1402">
        <v>135</v>
      </c>
      <c r="N1402">
        <v>7991</v>
      </c>
      <c r="O1402">
        <v>1361</v>
      </c>
      <c r="P1402">
        <v>1193</v>
      </c>
      <c r="Q1402">
        <v>36</v>
      </c>
      <c r="R1402">
        <v>2590</v>
      </c>
      <c r="S1402" s="105">
        <f>Table1[[#This Row],[Female Voters]]/Table1[[#This Row],[Female Population]]</f>
        <v>0.58351275953200687</v>
      </c>
      <c r="T1402" s="94">
        <f>Table1[[#This Row],[Male Voters]]/Table1[[#This Row],[Male Population]]</f>
        <v>0.51562435635559412</v>
      </c>
      <c r="U1402" s="94">
        <f>Table1[[#This Row],[Total Voters]]/Table1[[#This Row],[Total Population]]</f>
        <v>0.55783605627625488</v>
      </c>
      <c r="V1402" s="94">
        <f>Table1[[#This Row],[Female Ballots]]/Table1[[#This Row],[Female Population]]</f>
        <v>0.19672055133095401</v>
      </c>
      <c r="W1402" s="94">
        <f>Table1[[#This Row],[Male Ballots]]/Table1[[#This Row],[Male Population]]</f>
        <v>0.16107354206133118</v>
      </c>
      <c r="X1402" s="94">
        <f>Table1[[#This Row],[Total Ballots]]/Table1[[#This Row],[Total Population]]</f>
        <v>0.18080282639913656</v>
      </c>
      <c r="Y1402" s="94">
        <f>Table1[[#This Row],[Female Ballots]]/Table1[[#This Row],[Female Voters]]</f>
        <v>0.33713153331681944</v>
      </c>
      <c r="Z1402" s="95">
        <f>Table1[[#This Row],[Male Ballots]]/Table1[[#This Row],[Male Voters]]</f>
        <v>0.31238544121497774</v>
      </c>
      <c r="AA1402" s="94">
        <f>Table1[[#This Row],[Total Ballots]]/Table1[[#This Row],[Total Voters]]</f>
        <v>0.32411462895757726</v>
      </c>
    </row>
    <row r="1403" spans="1:27" s="7" customFormat="1" x14ac:dyDescent="0.35">
      <c r="A1403" s="8" t="s">
        <v>59</v>
      </c>
      <c r="B1403" s="16">
        <v>2023</v>
      </c>
      <c r="C1403" s="17" t="s">
        <v>82</v>
      </c>
      <c r="D1403" s="17"/>
      <c r="E1403" s="35"/>
      <c r="F1403" s="35"/>
      <c r="G1403" s="124" t="s">
        <v>62</v>
      </c>
      <c r="H1403" s="132">
        <v>972.15899999999999</v>
      </c>
      <c r="I1403" s="132">
        <v>1071.6200000000001</v>
      </c>
      <c r="J1403" s="133">
        <v>2043.7785000000001</v>
      </c>
      <c r="K1403">
        <v>505</v>
      </c>
      <c r="L1403">
        <v>512</v>
      </c>
      <c r="M1403">
        <v>29</v>
      </c>
      <c r="N1403">
        <v>1046</v>
      </c>
      <c r="O1403">
        <v>49</v>
      </c>
      <c r="P1403">
        <v>57</v>
      </c>
      <c r="Q1403">
        <v>2</v>
      </c>
      <c r="R1403">
        <v>108</v>
      </c>
      <c r="S1403" s="105">
        <f>Table1[[#This Row],[Female Voters]]/Table1[[#This Row],[Female Population]]</f>
        <v>0.51946235132318885</v>
      </c>
      <c r="T1403" s="94">
        <f>Table1[[#This Row],[Male Voters]]/Table1[[#This Row],[Male Population]]</f>
        <v>0.47778130307385075</v>
      </c>
      <c r="U1403" s="94">
        <f>Table1[[#This Row],[Total Voters]]/Table1[[#This Row],[Total Population]]</f>
        <v>0.51179714435786461</v>
      </c>
      <c r="V1403" s="94">
        <f>Table1[[#This Row],[Female Ballots]]/Table1[[#This Row],[Female Population]]</f>
        <v>5.04032776531411E-2</v>
      </c>
      <c r="W1403" s="94">
        <f>Table1[[#This Row],[Male Ballots]]/Table1[[#This Row],[Male Population]]</f>
        <v>5.3190496631268541E-2</v>
      </c>
      <c r="X1403" s="94">
        <f>Table1[[#This Row],[Total Ballots]]/Table1[[#This Row],[Total Population]]</f>
        <v>5.2843299799855997E-2</v>
      </c>
      <c r="Y1403" s="94">
        <f>Table1[[#This Row],[Female Ballots]]/Table1[[#This Row],[Female Voters]]</f>
        <v>9.7029702970297033E-2</v>
      </c>
      <c r="Z1403" s="95">
        <f>Table1[[#This Row],[Male Ballots]]/Table1[[#This Row],[Male Voters]]</f>
        <v>0.111328125</v>
      </c>
      <c r="AA1403" s="94">
        <f>Table1[[#This Row],[Total Ballots]]/Table1[[#This Row],[Total Voters]]</f>
        <v>0.10325047801147227</v>
      </c>
    </row>
    <row r="1404" spans="1:27" s="7" customFormat="1" x14ac:dyDescent="0.35">
      <c r="A1404" s="8" t="s">
        <v>59</v>
      </c>
      <c r="B1404" s="16">
        <v>2023</v>
      </c>
      <c r="C1404" s="17" t="s">
        <v>82</v>
      </c>
      <c r="D1404" s="17"/>
      <c r="E1404" s="35"/>
      <c r="F1404" s="35"/>
      <c r="G1404" s="124" t="s">
        <v>63</v>
      </c>
      <c r="H1404" s="132">
        <v>1281.4454000000001</v>
      </c>
      <c r="I1404" s="132">
        <v>1539.268</v>
      </c>
      <c r="J1404" s="133">
        <v>2820.7129999999997</v>
      </c>
      <c r="K1404">
        <v>713</v>
      </c>
      <c r="L1404">
        <v>671</v>
      </c>
      <c r="M1404">
        <v>32</v>
      </c>
      <c r="N1404">
        <v>1416</v>
      </c>
      <c r="O1404">
        <v>101</v>
      </c>
      <c r="P1404">
        <v>86</v>
      </c>
      <c r="Q1404">
        <v>3</v>
      </c>
      <c r="R1404">
        <v>190</v>
      </c>
      <c r="S1404" s="105">
        <f>Table1[[#This Row],[Female Voters]]/Table1[[#This Row],[Female Population]]</f>
        <v>0.55640294935703072</v>
      </c>
      <c r="T1404" s="94">
        <f>Table1[[#This Row],[Male Voters]]/Table1[[#This Row],[Male Population]]</f>
        <v>0.4359214899549656</v>
      </c>
      <c r="U1404" s="94">
        <f>Table1[[#This Row],[Total Voters]]/Table1[[#This Row],[Total Population]]</f>
        <v>0.50200073527508826</v>
      </c>
      <c r="V1404" s="94">
        <f>Table1[[#This Row],[Female Ballots]]/Table1[[#This Row],[Female Population]]</f>
        <v>7.8817248085638295E-2</v>
      </c>
      <c r="W1404" s="94">
        <f>Table1[[#This Row],[Male Ballots]]/Table1[[#This Row],[Male Population]]</f>
        <v>5.5870712572469512E-2</v>
      </c>
      <c r="X1404" s="94">
        <f>Table1[[#This Row],[Total Ballots]]/Table1[[#This Row],[Total Population]]</f>
        <v>6.7358855721939809E-2</v>
      </c>
      <c r="Y1404" s="94">
        <f>Table1[[#This Row],[Female Ballots]]/Table1[[#This Row],[Female Voters]]</f>
        <v>0.14165497896213183</v>
      </c>
      <c r="Z1404" s="95">
        <f>Table1[[#This Row],[Male Ballots]]/Table1[[#This Row],[Male Voters]]</f>
        <v>0.12816691505216096</v>
      </c>
      <c r="AA1404" s="94">
        <f>Table1[[#This Row],[Total Ballots]]/Table1[[#This Row],[Total Voters]]</f>
        <v>0.13418079096045199</v>
      </c>
    </row>
    <row r="1405" spans="1:27" s="7" customFormat="1" x14ac:dyDescent="0.35">
      <c r="A1405" s="8" t="s">
        <v>59</v>
      </c>
      <c r="B1405" s="16">
        <v>2023</v>
      </c>
      <c r="C1405" s="17" t="s">
        <v>82</v>
      </c>
      <c r="D1405" s="17"/>
      <c r="E1405" s="35"/>
      <c r="F1405" s="35"/>
      <c r="G1405" s="124" t="s">
        <v>64</v>
      </c>
      <c r="H1405" s="132">
        <v>1253.2111</v>
      </c>
      <c r="I1405" s="132">
        <v>1360.6210000000001</v>
      </c>
      <c r="J1405" s="133">
        <v>2613.8319999999999</v>
      </c>
      <c r="K1405">
        <v>638</v>
      </c>
      <c r="L1405">
        <v>579</v>
      </c>
      <c r="M1405">
        <v>21</v>
      </c>
      <c r="N1405">
        <v>1238</v>
      </c>
      <c r="O1405">
        <v>165</v>
      </c>
      <c r="P1405">
        <v>131</v>
      </c>
      <c r="Q1405">
        <v>9</v>
      </c>
      <c r="R1405">
        <v>305</v>
      </c>
      <c r="S1405" s="105">
        <f>Table1[[#This Row],[Female Voters]]/Table1[[#This Row],[Female Population]]</f>
        <v>0.50909220322098969</v>
      </c>
      <c r="T1405" s="94">
        <f>Table1[[#This Row],[Male Voters]]/Table1[[#This Row],[Male Population]]</f>
        <v>0.42554098459453438</v>
      </c>
      <c r="U1405" s="94">
        <f>Table1[[#This Row],[Total Voters]]/Table1[[#This Row],[Total Population]]</f>
        <v>0.47363411267441829</v>
      </c>
      <c r="V1405" s="94">
        <f>Table1[[#This Row],[Female Ballots]]/Table1[[#This Row],[Female Population]]</f>
        <v>0.13166177669508353</v>
      </c>
      <c r="W1405" s="94">
        <f>Table1[[#This Row],[Male Ballots]]/Table1[[#This Row],[Male Population]]</f>
        <v>9.6279566462666666E-2</v>
      </c>
      <c r="X1405" s="94">
        <f>Table1[[#This Row],[Total Ballots]]/Table1[[#This Row],[Total Population]]</f>
        <v>0.11668691790444069</v>
      </c>
      <c r="Y1405" s="94">
        <f>Table1[[#This Row],[Female Ballots]]/Table1[[#This Row],[Female Voters]]</f>
        <v>0.25862068965517243</v>
      </c>
      <c r="Z1405" s="95">
        <f>Table1[[#This Row],[Male Ballots]]/Table1[[#This Row],[Male Voters]]</f>
        <v>0.22625215889464595</v>
      </c>
      <c r="AA1405" s="94">
        <f>Table1[[#This Row],[Total Ballots]]/Table1[[#This Row],[Total Voters]]</f>
        <v>0.24636510500807754</v>
      </c>
    </row>
    <row r="1406" spans="1:27" s="7" customFormat="1" x14ac:dyDescent="0.35">
      <c r="A1406" s="8" t="s">
        <v>59</v>
      </c>
      <c r="B1406" s="16">
        <v>2023</v>
      </c>
      <c r="C1406" s="17" t="s">
        <v>82</v>
      </c>
      <c r="D1406" s="17"/>
      <c r="E1406" s="35"/>
      <c r="F1406" s="35"/>
      <c r="G1406" s="124" t="s">
        <v>65</v>
      </c>
      <c r="H1406" s="132">
        <v>1111.2176999999999</v>
      </c>
      <c r="I1406" s="132">
        <v>1179.8534</v>
      </c>
      <c r="J1406" s="133">
        <v>2291.0709999999999</v>
      </c>
      <c r="K1406">
        <v>579</v>
      </c>
      <c r="L1406">
        <v>525</v>
      </c>
      <c r="M1406">
        <v>18</v>
      </c>
      <c r="N1406">
        <v>1122</v>
      </c>
      <c r="O1406">
        <v>192</v>
      </c>
      <c r="P1406">
        <v>164</v>
      </c>
      <c r="Q1406">
        <v>9</v>
      </c>
      <c r="R1406">
        <v>365</v>
      </c>
      <c r="S1406" s="105">
        <f>Table1[[#This Row],[Female Voters]]/Table1[[#This Row],[Female Population]]</f>
        <v>0.5210500156719966</v>
      </c>
      <c r="T1406" s="94">
        <f>Table1[[#This Row],[Male Voters]]/Table1[[#This Row],[Male Population]]</f>
        <v>0.44497053617000215</v>
      </c>
      <c r="U1406" s="94">
        <f>Table1[[#This Row],[Total Voters]]/Table1[[#This Row],[Total Population]]</f>
        <v>0.48972729347977434</v>
      </c>
      <c r="V1406" s="94">
        <f>Table1[[#This Row],[Female Ballots]]/Table1[[#This Row],[Female Population]]</f>
        <v>0.1727834248860507</v>
      </c>
      <c r="W1406" s="94">
        <f>Table1[[#This Row],[Male Ballots]]/Table1[[#This Row],[Male Population]]</f>
        <v>0.1390003198702483</v>
      </c>
      <c r="X1406" s="94">
        <f>Table1[[#This Row],[Total Ballots]]/Table1[[#This Row],[Total Population]]</f>
        <v>0.15931413736195868</v>
      </c>
      <c r="Y1406" s="94">
        <f>Table1[[#This Row],[Female Ballots]]/Table1[[#This Row],[Female Voters]]</f>
        <v>0.33160621761658032</v>
      </c>
      <c r="Z1406" s="95">
        <f>Table1[[#This Row],[Male Ballots]]/Table1[[#This Row],[Male Voters]]</f>
        <v>0.31238095238095237</v>
      </c>
      <c r="AA1406" s="94">
        <f>Table1[[#This Row],[Total Ballots]]/Table1[[#This Row],[Total Voters]]</f>
        <v>0.32531194295900179</v>
      </c>
    </row>
    <row r="1407" spans="1:27" s="7" customFormat="1" x14ac:dyDescent="0.35">
      <c r="A1407" s="8" t="s">
        <v>59</v>
      </c>
      <c r="B1407" s="16">
        <v>2023</v>
      </c>
      <c r="C1407" s="17" t="s">
        <v>82</v>
      </c>
      <c r="D1407" s="17"/>
      <c r="E1407" s="35"/>
      <c r="F1407" s="35"/>
      <c r="G1407" s="124" t="s">
        <v>66</v>
      </c>
      <c r="H1407" s="132">
        <v>975.01620000000003</v>
      </c>
      <c r="I1407" s="132">
        <v>979.67110000000002</v>
      </c>
      <c r="J1407" s="133">
        <v>1954.6876999999999</v>
      </c>
      <c r="K1407">
        <v>589</v>
      </c>
      <c r="L1407">
        <v>592</v>
      </c>
      <c r="M1407">
        <v>19</v>
      </c>
      <c r="N1407">
        <v>1200</v>
      </c>
      <c r="O1407">
        <v>255</v>
      </c>
      <c r="P1407">
        <v>223</v>
      </c>
      <c r="Q1407">
        <v>5</v>
      </c>
      <c r="R1407">
        <v>483</v>
      </c>
      <c r="S1407" s="105">
        <f>Table1[[#This Row],[Female Voters]]/Table1[[#This Row],[Female Population]]</f>
        <v>0.60409252687288684</v>
      </c>
      <c r="T1407" s="94">
        <f>Table1[[#This Row],[Male Voters]]/Table1[[#This Row],[Male Population]]</f>
        <v>0.604284437909825</v>
      </c>
      <c r="U1407" s="94">
        <f>Table1[[#This Row],[Total Voters]]/Table1[[#This Row],[Total Population]]</f>
        <v>0.61390881008766773</v>
      </c>
      <c r="V1407" s="94">
        <f>Table1[[#This Row],[Female Ballots]]/Table1[[#This Row],[Female Population]]</f>
        <v>0.26153411604853333</v>
      </c>
      <c r="W1407" s="94">
        <f>Table1[[#This Row],[Male Ballots]]/Table1[[#This Row],[Male Population]]</f>
        <v>0.22762741495589692</v>
      </c>
      <c r="X1407" s="94">
        <f>Table1[[#This Row],[Total Ballots]]/Table1[[#This Row],[Total Population]]</f>
        <v>0.24709829606028627</v>
      </c>
      <c r="Y1407" s="94">
        <f>Table1[[#This Row],[Female Ballots]]/Table1[[#This Row],[Female Voters]]</f>
        <v>0.43293718166383699</v>
      </c>
      <c r="Z1407" s="95">
        <f>Table1[[#This Row],[Male Ballots]]/Table1[[#This Row],[Male Voters]]</f>
        <v>0.3766891891891892</v>
      </c>
      <c r="AA1407" s="94">
        <f>Table1[[#This Row],[Total Ballots]]/Table1[[#This Row],[Total Voters]]</f>
        <v>0.40250000000000002</v>
      </c>
    </row>
    <row r="1408" spans="1:27" s="7" customFormat="1" x14ac:dyDescent="0.35">
      <c r="A1408" s="8" t="s">
        <v>59</v>
      </c>
      <c r="B1408" s="16">
        <v>2023</v>
      </c>
      <c r="C1408" s="17" t="s">
        <v>82</v>
      </c>
      <c r="D1408" s="17"/>
      <c r="E1408" s="35"/>
      <c r="F1408" s="35"/>
      <c r="G1408" s="124" t="s">
        <v>67</v>
      </c>
      <c r="H1408" s="132">
        <v>1325.394</v>
      </c>
      <c r="I1408" s="132">
        <v>1275.5211999999999</v>
      </c>
      <c r="J1408" s="133">
        <v>2600.9151000000002</v>
      </c>
      <c r="K1408">
        <v>1013</v>
      </c>
      <c r="L1408">
        <v>940</v>
      </c>
      <c r="M1408">
        <v>16</v>
      </c>
      <c r="N1408">
        <v>1969</v>
      </c>
      <c r="O1408">
        <v>599</v>
      </c>
      <c r="P1408">
        <v>532</v>
      </c>
      <c r="Q1408">
        <v>8</v>
      </c>
      <c r="R1408">
        <v>1139</v>
      </c>
      <c r="S1408" s="105">
        <f>Table1[[#This Row],[Female Voters]]/Table1[[#This Row],[Female Population]]</f>
        <v>0.76430103048602904</v>
      </c>
      <c r="T1408" s="94">
        <f>Table1[[#This Row],[Male Voters]]/Table1[[#This Row],[Male Population]]</f>
        <v>0.73695364687000109</v>
      </c>
      <c r="U1408" s="94">
        <f>Table1[[#This Row],[Total Voters]]/Table1[[#This Row],[Total Population]]</f>
        <v>0.75704124290715979</v>
      </c>
      <c r="V1408" s="94">
        <f>Table1[[#This Row],[Female Ballots]]/Table1[[#This Row],[Female Population]]</f>
        <v>0.45194108317979409</v>
      </c>
      <c r="W1408" s="94">
        <f>Table1[[#This Row],[Male Ballots]]/Table1[[#This Row],[Male Population]]</f>
        <v>0.4170844043987666</v>
      </c>
      <c r="X1408" s="94">
        <f>Table1[[#This Row],[Total Ballots]]/Table1[[#This Row],[Total Population]]</f>
        <v>0.43792279109764093</v>
      </c>
      <c r="Y1408" s="94">
        <f>Table1[[#This Row],[Female Ballots]]/Table1[[#This Row],[Female Voters]]</f>
        <v>0.59131293188548861</v>
      </c>
      <c r="Z1408" s="95">
        <f>Table1[[#This Row],[Male Ballots]]/Table1[[#This Row],[Male Voters]]</f>
        <v>0.56595744680851068</v>
      </c>
      <c r="AA1408" s="94">
        <f>Table1[[#This Row],[Total Ballots]]/Table1[[#This Row],[Total Voters]]</f>
        <v>0.57846622651091928</v>
      </c>
    </row>
    <row r="1409" spans="1:27" s="7" customFormat="1" x14ac:dyDescent="0.35">
      <c r="A1409" s="8" t="s">
        <v>37</v>
      </c>
      <c r="B1409" s="16">
        <v>2023</v>
      </c>
      <c r="C1409" s="17" t="s">
        <v>82</v>
      </c>
      <c r="D1409" s="17" t="s">
        <v>87</v>
      </c>
      <c r="E1409" s="35"/>
      <c r="F1409" s="35"/>
      <c r="G1409" s="124" t="s">
        <v>79</v>
      </c>
      <c r="H1409" s="132">
        <v>9448.693299999999</v>
      </c>
      <c r="I1409" s="132">
        <v>8764.2317000000003</v>
      </c>
      <c r="J1409" s="133">
        <v>18212.9274</v>
      </c>
      <c r="K1409">
        <v>7550</v>
      </c>
      <c r="L1409">
        <v>6761</v>
      </c>
      <c r="M1409">
        <v>216</v>
      </c>
      <c r="N1409">
        <v>14527</v>
      </c>
      <c r="O1409">
        <v>2742</v>
      </c>
      <c r="P1409">
        <v>2292</v>
      </c>
      <c r="Q1409">
        <v>47</v>
      </c>
      <c r="R1409">
        <v>5081</v>
      </c>
      <c r="S1409" s="105">
        <f>Table1[[#This Row],[Female Voters]]/Table1[[#This Row],[Female Population]]</f>
        <v>0.79905228800261729</v>
      </c>
      <c r="T1409" s="94">
        <f>Table1[[#This Row],[Male Voters]]/Table1[[#This Row],[Male Population]]</f>
        <v>0.77143099719739261</v>
      </c>
      <c r="U1409" s="94">
        <f>Table1[[#This Row],[Total Voters]]/Table1[[#This Row],[Total Population]]</f>
        <v>0.79762026614129033</v>
      </c>
      <c r="V1409" s="94">
        <f>Table1[[#This Row],[Female Ballots]]/Table1[[#This Row],[Female Population]]</f>
        <v>0.29019885744412938</v>
      </c>
      <c r="W1409" s="94">
        <f>Table1[[#This Row],[Male Ballots]]/Table1[[#This Row],[Male Population]]</f>
        <v>0.26151750415270286</v>
      </c>
      <c r="X1409" s="94">
        <f>Table1[[#This Row],[Total Ballots]]/Table1[[#This Row],[Total Population]]</f>
        <v>0.27897766725847706</v>
      </c>
      <c r="Y1409" s="94">
        <f>Table1[[#This Row],[Female Ballots]]/Table1[[#This Row],[Female Voters]]</f>
        <v>0.36317880794701984</v>
      </c>
      <c r="Z1409" s="95">
        <f>Table1[[#This Row],[Male Ballots]]/Table1[[#This Row],[Male Voters]]</f>
        <v>0.33900310604940098</v>
      </c>
      <c r="AA1409" s="94">
        <f>Table1[[#This Row],[Total Ballots]]/Table1[[#This Row],[Total Voters]]</f>
        <v>0.34976251118606733</v>
      </c>
    </row>
    <row r="1410" spans="1:27" s="7" customFormat="1" x14ac:dyDescent="0.35">
      <c r="A1410" s="8" t="s">
        <v>37</v>
      </c>
      <c r="B1410" s="16">
        <v>2023</v>
      </c>
      <c r="C1410" s="17" t="s">
        <v>82</v>
      </c>
      <c r="D1410" s="17" t="s">
        <v>87</v>
      </c>
      <c r="E1410" s="35"/>
      <c r="F1410" s="35"/>
      <c r="G1410" s="124" t="s">
        <v>62</v>
      </c>
      <c r="H1410" s="132">
        <v>850.44740000000002</v>
      </c>
      <c r="I1410" s="132">
        <v>831.42440000000011</v>
      </c>
      <c r="J1410" s="133">
        <v>1681.8719000000001</v>
      </c>
      <c r="K1410">
        <v>568</v>
      </c>
      <c r="L1410">
        <v>545</v>
      </c>
      <c r="M1410">
        <v>28</v>
      </c>
      <c r="N1410">
        <v>1141</v>
      </c>
      <c r="O1410">
        <v>75</v>
      </c>
      <c r="P1410">
        <v>54</v>
      </c>
      <c r="Q1410">
        <v>6</v>
      </c>
      <c r="R1410">
        <v>135</v>
      </c>
      <c r="S1410" s="105">
        <f>Table1[[#This Row],[Female Voters]]/Table1[[#This Row],[Female Population]]</f>
        <v>0.6678837515406596</v>
      </c>
      <c r="T1410" s="94">
        <f>Table1[[#This Row],[Male Voters]]/Table1[[#This Row],[Male Population]]</f>
        <v>0.65550157055770786</v>
      </c>
      <c r="U1410" s="94">
        <f>Table1[[#This Row],[Total Voters]]/Table1[[#This Row],[Total Population]]</f>
        <v>0.67841076362593367</v>
      </c>
      <c r="V1410" s="94">
        <f>Table1[[#This Row],[Female Ballots]]/Table1[[#This Row],[Female Population]]</f>
        <v>8.8188875643573014E-2</v>
      </c>
      <c r="W1410" s="94">
        <f>Table1[[#This Row],[Male Ballots]]/Table1[[#This Row],[Male Population]]</f>
        <v>6.4948779468103165E-2</v>
      </c>
      <c r="X1410" s="94">
        <f>Table1[[#This Row],[Total Ballots]]/Table1[[#This Row],[Total Population]]</f>
        <v>8.0267706476337464E-2</v>
      </c>
      <c r="Y1410" s="94">
        <f>Table1[[#This Row],[Female Ballots]]/Table1[[#This Row],[Female Voters]]</f>
        <v>0.13204225352112675</v>
      </c>
      <c r="Z1410" s="95">
        <f>Table1[[#This Row],[Male Ballots]]/Table1[[#This Row],[Male Voters]]</f>
        <v>9.9082568807339455E-2</v>
      </c>
      <c r="AA1410" s="94">
        <f>Table1[[#This Row],[Total Ballots]]/Table1[[#This Row],[Total Voters]]</f>
        <v>0.11831726555652936</v>
      </c>
    </row>
    <row r="1411" spans="1:27" s="7" customFormat="1" x14ac:dyDescent="0.35">
      <c r="A1411" s="8" t="s">
        <v>37</v>
      </c>
      <c r="B1411" s="16">
        <v>2023</v>
      </c>
      <c r="C1411" s="17" t="s">
        <v>82</v>
      </c>
      <c r="D1411" s="17" t="s">
        <v>87</v>
      </c>
      <c r="E1411" s="35"/>
      <c r="F1411" s="35"/>
      <c r="G1411" s="124" t="s">
        <v>63</v>
      </c>
      <c r="H1411" s="132">
        <v>1165.9189999999999</v>
      </c>
      <c r="I1411" s="132">
        <v>1155.8224</v>
      </c>
      <c r="J1411" s="133">
        <v>2321.7420000000002</v>
      </c>
      <c r="K1411">
        <v>863</v>
      </c>
      <c r="L1411">
        <v>849</v>
      </c>
      <c r="M1411">
        <v>27</v>
      </c>
      <c r="N1411">
        <v>1739</v>
      </c>
      <c r="O1411">
        <v>101</v>
      </c>
      <c r="P1411">
        <v>84</v>
      </c>
      <c r="Q1411">
        <v>4</v>
      </c>
      <c r="R1411">
        <v>189</v>
      </c>
      <c r="S1411" s="105">
        <f>Table1[[#This Row],[Female Voters]]/Table1[[#This Row],[Female Population]]</f>
        <v>0.74018864089186309</v>
      </c>
      <c r="T1411" s="94">
        <f>Table1[[#This Row],[Male Voters]]/Table1[[#This Row],[Male Population]]</f>
        <v>0.73454191578221706</v>
      </c>
      <c r="U1411" s="94">
        <f>Table1[[#This Row],[Total Voters]]/Table1[[#This Row],[Total Population]]</f>
        <v>0.74900656489825301</v>
      </c>
      <c r="V1411" s="94">
        <f>Table1[[#This Row],[Female Ballots]]/Table1[[#This Row],[Female Population]]</f>
        <v>8.6626944067297998E-2</v>
      </c>
      <c r="W1411" s="94">
        <f>Table1[[#This Row],[Male Ballots]]/Table1[[#This Row],[Male Population]]</f>
        <v>7.2675525236403096E-2</v>
      </c>
      <c r="X1411" s="94">
        <f>Table1[[#This Row],[Total Ballots]]/Table1[[#This Row],[Total Population]]</f>
        <v>8.1404393769850383E-2</v>
      </c>
      <c r="Y1411" s="94">
        <f>Table1[[#This Row],[Female Ballots]]/Table1[[#This Row],[Female Voters]]</f>
        <v>0.11703360370799537</v>
      </c>
      <c r="Z1411" s="95">
        <f>Table1[[#This Row],[Male Ballots]]/Table1[[#This Row],[Male Voters]]</f>
        <v>9.8939929328621903E-2</v>
      </c>
      <c r="AA1411" s="94">
        <f>Table1[[#This Row],[Total Ballots]]/Table1[[#This Row],[Total Voters]]</f>
        <v>0.10868315123634273</v>
      </c>
    </row>
    <row r="1412" spans="1:27" s="7" customFormat="1" x14ac:dyDescent="0.35">
      <c r="A1412" s="8" t="s">
        <v>37</v>
      </c>
      <c r="B1412" s="16">
        <v>2023</v>
      </c>
      <c r="C1412" s="17" t="s">
        <v>82</v>
      </c>
      <c r="D1412" s="17" t="s">
        <v>87</v>
      </c>
      <c r="E1412" s="35"/>
      <c r="F1412" s="35"/>
      <c r="G1412" s="124" t="s">
        <v>64</v>
      </c>
      <c r="H1412" s="132">
        <v>1284.6201000000001</v>
      </c>
      <c r="I1412" s="132">
        <v>1216.4070999999999</v>
      </c>
      <c r="J1412" s="133">
        <v>2501.0280000000002</v>
      </c>
      <c r="K1412">
        <v>981</v>
      </c>
      <c r="L1412">
        <v>868</v>
      </c>
      <c r="M1412">
        <v>35</v>
      </c>
      <c r="N1412">
        <v>1884</v>
      </c>
      <c r="O1412">
        <v>187</v>
      </c>
      <c r="P1412">
        <v>163</v>
      </c>
      <c r="Q1412">
        <v>3</v>
      </c>
      <c r="R1412">
        <v>353</v>
      </c>
      <c r="S1412" s="105">
        <f>Table1[[#This Row],[Female Voters]]/Table1[[#This Row],[Female Population]]</f>
        <v>0.7636498915126736</v>
      </c>
      <c r="T1412" s="94">
        <f>Table1[[#This Row],[Male Voters]]/Table1[[#This Row],[Male Population]]</f>
        <v>0.71357689378827205</v>
      </c>
      <c r="U1412" s="94">
        <f>Table1[[#This Row],[Total Voters]]/Table1[[#This Row],[Total Population]]</f>
        <v>0.75329024705041281</v>
      </c>
      <c r="V1412" s="94">
        <f>Table1[[#This Row],[Female Ballots]]/Table1[[#This Row],[Female Population]]</f>
        <v>0.1455683279438022</v>
      </c>
      <c r="W1412" s="94">
        <f>Table1[[#This Row],[Male Ballots]]/Table1[[#This Row],[Male Population]]</f>
        <v>0.13400119088420318</v>
      </c>
      <c r="X1412" s="94">
        <f>Table1[[#This Row],[Total Ballots]]/Table1[[#This Row],[Total Population]]</f>
        <v>0.14114196242505081</v>
      </c>
      <c r="Y1412" s="94">
        <f>Table1[[#This Row],[Female Ballots]]/Table1[[#This Row],[Female Voters]]</f>
        <v>0.19062181447502549</v>
      </c>
      <c r="Z1412" s="95">
        <f>Table1[[#This Row],[Male Ballots]]/Table1[[#This Row],[Male Voters]]</f>
        <v>0.18778801843317972</v>
      </c>
      <c r="AA1412" s="94">
        <f>Table1[[#This Row],[Total Ballots]]/Table1[[#This Row],[Total Voters]]</f>
        <v>0.18736730360934181</v>
      </c>
    </row>
    <row r="1413" spans="1:27" s="7" customFormat="1" x14ac:dyDescent="0.35">
      <c r="A1413" s="8" t="s">
        <v>37</v>
      </c>
      <c r="B1413" s="16">
        <v>2023</v>
      </c>
      <c r="C1413" s="17" t="s">
        <v>82</v>
      </c>
      <c r="D1413" s="17" t="s">
        <v>87</v>
      </c>
      <c r="E1413" s="35"/>
      <c r="F1413" s="35"/>
      <c r="G1413" s="124" t="s">
        <v>65</v>
      </c>
      <c r="H1413" s="132">
        <v>1282.3488</v>
      </c>
      <c r="I1413" s="132">
        <v>1210.6039000000001</v>
      </c>
      <c r="J1413" s="133">
        <v>2492.953</v>
      </c>
      <c r="K1413">
        <v>1026</v>
      </c>
      <c r="L1413">
        <v>934</v>
      </c>
      <c r="M1413">
        <v>38</v>
      </c>
      <c r="N1413">
        <v>1998</v>
      </c>
      <c r="O1413">
        <v>258</v>
      </c>
      <c r="P1413">
        <v>196</v>
      </c>
      <c r="Q1413">
        <v>8</v>
      </c>
      <c r="R1413">
        <v>462</v>
      </c>
      <c r="S1413" s="105">
        <f>Table1[[#This Row],[Female Voters]]/Table1[[#This Row],[Female Population]]</f>
        <v>0.80009432691011995</v>
      </c>
      <c r="T1413" s="94">
        <f>Table1[[#This Row],[Male Voters]]/Table1[[#This Row],[Male Population]]</f>
        <v>0.77151576993928395</v>
      </c>
      <c r="U1413" s="94">
        <f>Table1[[#This Row],[Total Voters]]/Table1[[#This Row],[Total Population]]</f>
        <v>0.80145915306064741</v>
      </c>
      <c r="V1413" s="94">
        <f>Table1[[#This Row],[Female Ballots]]/Table1[[#This Row],[Female Population]]</f>
        <v>0.20119331027564419</v>
      </c>
      <c r="W1413" s="94">
        <f>Table1[[#This Row],[Male Ballots]]/Table1[[#This Row],[Male Population]]</f>
        <v>0.16190266692516023</v>
      </c>
      <c r="X1413" s="94">
        <f>Table1[[#This Row],[Total Ballots]]/Table1[[#This Row],[Total Population]]</f>
        <v>0.18532238674375329</v>
      </c>
      <c r="Y1413" s="94">
        <f>Table1[[#This Row],[Female Ballots]]/Table1[[#This Row],[Female Voters]]</f>
        <v>0.25146198830409355</v>
      </c>
      <c r="Z1413" s="95">
        <f>Table1[[#This Row],[Male Ballots]]/Table1[[#This Row],[Male Voters]]</f>
        <v>0.20985010706638116</v>
      </c>
      <c r="AA1413" s="94">
        <f>Table1[[#This Row],[Total Ballots]]/Table1[[#This Row],[Total Voters]]</f>
        <v>0.23123123123123124</v>
      </c>
    </row>
    <row r="1414" spans="1:27" s="7" customFormat="1" x14ac:dyDescent="0.35">
      <c r="A1414" s="8" t="s">
        <v>37</v>
      </c>
      <c r="B1414" s="16">
        <v>2023</v>
      </c>
      <c r="C1414" s="17" t="s">
        <v>82</v>
      </c>
      <c r="D1414" s="17" t="s">
        <v>87</v>
      </c>
      <c r="E1414" s="35"/>
      <c r="F1414" s="35"/>
      <c r="G1414" s="124" t="s">
        <v>66</v>
      </c>
      <c r="H1414" s="132">
        <v>1715.8386</v>
      </c>
      <c r="I1414" s="132">
        <v>1482.9072999999999</v>
      </c>
      <c r="J1414" s="133">
        <v>3198.7460000000001</v>
      </c>
      <c r="K1414">
        <v>1348</v>
      </c>
      <c r="L1414">
        <v>1148</v>
      </c>
      <c r="M1414">
        <v>39</v>
      </c>
      <c r="N1414">
        <v>2535</v>
      </c>
      <c r="O1414">
        <v>512</v>
      </c>
      <c r="P1414">
        <v>412</v>
      </c>
      <c r="Q1414">
        <v>10</v>
      </c>
      <c r="R1414">
        <v>934</v>
      </c>
      <c r="S1414" s="105">
        <f>Table1[[#This Row],[Female Voters]]/Table1[[#This Row],[Female Population]]</f>
        <v>0.78562167793637461</v>
      </c>
      <c r="T1414" s="94">
        <f>Table1[[#This Row],[Male Voters]]/Table1[[#This Row],[Male Population]]</f>
        <v>0.77415493200417862</v>
      </c>
      <c r="U1414" s="94">
        <f>Table1[[#This Row],[Total Voters]]/Table1[[#This Row],[Total Population]]</f>
        <v>0.79249806017733193</v>
      </c>
      <c r="V1414" s="94">
        <f>Table1[[#This Row],[Female Ballots]]/Table1[[#This Row],[Female Population]]</f>
        <v>0.29839636432004735</v>
      </c>
      <c r="W1414" s="94">
        <f>Table1[[#This Row],[Male Ballots]]/Table1[[#This Row],[Male Population]]</f>
        <v>0.27783260625933937</v>
      </c>
      <c r="X1414" s="94">
        <f>Table1[[#This Row],[Total Ballots]]/Table1[[#This Row],[Total Population]]</f>
        <v>0.29198942335527733</v>
      </c>
      <c r="Y1414" s="94">
        <f>Table1[[#This Row],[Female Ballots]]/Table1[[#This Row],[Female Voters]]</f>
        <v>0.37982195845697331</v>
      </c>
      <c r="Z1414" s="95">
        <f>Table1[[#This Row],[Male Ballots]]/Table1[[#This Row],[Male Voters]]</f>
        <v>0.35888501742160278</v>
      </c>
      <c r="AA1414" s="94">
        <f>Table1[[#This Row],[Total Ballots]]/Table1[[#This Row],[Total Voters]]</f>
        <v>0.36844181459566078</v>
      </c>
    </row>
    <row r="1415" spans="1:27" s="7" customFormat="1" x14ac:dyDescent="0.35">
      <c r="A1415" s="8" t="s">
        <v>37</v>
      </c>
      <c r="B1415" s="16">
        <v>2023</v>
      </c>
      <c r="C1415" s="17" t="s">
        <v>82</v>
      </c>
      <c r="D1415" s="17" t="s">
        <v>87</v>
      </c>
      <c r="E1415" s="35"/>
      <c r="F1415" s="35"/>
      <c r="G1415" s="124" t="s">
        <v>67</v>
      </c>
      <c r="H1415" s="132">
        <v>3149.5194000000001</v>
      </c>
      <c r="I1415" s="132">
        <v>2867.0666000000001</v>
      </c>
      <c r="J1415" s="133">
        <v>6016.5865000000003</v>
      </c>
      <c r="K1415">
        <v>2764</v>
      </c>
      <c r="L1415">
        <v>2417</v>
      </c>
      <c r="M1415">
        <v>49</v>
      </c>
      <c r="N1415">
        <v>5230</v>
      </c>
      <c r="O1415">
        <v>1609</v>
      </c>
      <c r="P1415">
        <v>1383</v>
      </c>
      <c r="Q1415">
        <v>16</v>
      </c>
      <c r="R1415">
        <v>3008</v>
      </c>
      <c r="S1415" s="105">
        <f>Table1[[#This Row],[Female Voters]]/Table1[[#This Row],[Female Population]]</f>
        <v>0.87759421326314102</v>
      </c>
      <c r="T1415" s="94">
        <f>Table1[[#This Row],[Male Voters]]/Table1[[#This Row],[Male Population]]</f>
        <v>0.84302192352280891</v>
      </c>
      <c r="U1415" s="94">
        <f>Table1[[#This Row],[Total Voters]]/Table1[[#This Row],[Total Population]]</f>
        <v>0.86926365971801445</v>
      </c>
      <c r="V1415" s="94">
        <f>Table1[[#This Row],[Female Ballots]]/Table1[[#This Row],[Female Population]]</f>
        <v>0.51087159520274739</v>
      </c>
      <c r="W1415" s="94">
        <f>Table1[[#This Row],[Male Ballots]]/Table1[[#This Row],[Male Population]]</f>
        <v>0.48237456360448688</v>
      </c>
      <c r="X1415" s="94">
        <f>Table1[[#This Row],[Total Ballots]]/Table1[[#This Row],[Total Population]]</f>
        <v>0.4999512597383915</v>
      </c>
      <c r="Y1415" s="94">
        <f>Table1[[#This Row],[Female Ballots]]/Table1[[#This Row],[Female Voters]]</f>
        <v>0.58212735166425467</v>
      </c>
      <c r="Z1415" s="95">
        <f>Table1[[#This Row],[Male Ballots]]/Table1[[#This Row],[Male Voters]]</f>
        <v>0.57219693835333052</v>
      </c>
      <c r="AA1415" s="94">
        <f>Table1[[#This Row],[Total Ballots]]/Table1[[#This Row],[Total Voters]]</f>
        <v>0.57514340344168258</v>
      </c>
    </row>
    <row r="1416" spans="1:27" s="7" customFormat="1" x14ac:dyDescent="0.35">
      <c r="A1416" s="8" t="s">
        <v>48</v>
      </c>
      <c r="B1416" s="16">
        <v>2023</v>
      </c>
      <c r="C1416" s="17" t="s">
        <v>82</v>
      </c>
      <c r="D1416" s="17" t="s">
        <v>87</v>
      </c>
      <c r="E1416" s="35"/>
      <c r="F1416" s="35"/>
      <c r="G1416" s="124" t="s">
        <v>79</v>
      </c>
      <c r="H1416" s="132">
        <v>81340.47</v>
      </c>
      <c r="I1416" s="132">
        <v>78822.204999999987</v>
      </c>
      <c r="J1416" s="133">
        <v>160162.66800000001</v>
      </c>
      <c r="K1416">
        <v>62635</v>
      </c>
      <c r="L1416">
        <v>59333</v>
      </c>
      <c r="M1416">
        <v>3144</v>
      </c>
      <c r="N1416">
        <v>125112</v>
      </c>
      <c r="O1416">
        <v>22957</v>
      </c>
      <c r="P1416">
        <v>21221</v>
      </c>
      <c r="Q1416">
        <v>862</v>
      </c>
      <c r="R1416">
        <v>45040</v>
      </c>
      <c r="S1416" s="105">
        <f>Table1[[#This Row],[Female Voters]]/Table1[[#This Row],[Female Population]]</f>
        <v>0.77003489161053529</v>
      </c>
      <c r="T1416" s="94">
        <f>Table1[[#This Row],[Male Voters]]/Table1[[#This Row],[Male Population]]</f>
        <v>0.75274473734907577</v>
      </c>
      <c r="U1416" s="94">
        <f>Table1[[#This Row],[Total Voters]]/Table1[[#This Row],[Total Population]]</f>
        <v>0.78115581840831971</v>
      </c>
      <c r="V1416" s="94">
        <f>Table1[[#This Row],[Female Ballots]]/Table1[[#This Row],[Female Population]]</f>
        <v>0.28223343189435712</v>
      </c>
      <c r="W1416" s="94">
        <f>Table1[[#This Row],[Male Ballots]]/Table1[[#This Row],[Male Population]]</f>
        <v>0.26922616539336858</v>
      </c>
      <c r="X1416" s="94">
        <f>Table1[[#This Row],[Total Ballots]]/Table1[[#This Row],[Total Population]]</f>
        <v>0.28121409665827996</v>
      </c>
      <c r="Y1416" s="94">
        <f>Table1[[#This Row],[Female Ballots]]/Table1[[#This Row],[Female Voters]]</f>
        <v>0.36652031611718688</v>
      </c>
      <c r="Z1416" s="95">
        <f>Table1[[#This Row],[Male Ballots]]/Table1[[#This Row],[Male Voters]]</f>
        <v>0.35765931269276796</v>
      </c>
      <c r="AA1416" s="94">
        <f>Table1[[#This Row],[Total Ballots]]/Table1[[#This Row],[Total Voters]]</f>
        <v>0.3599974422917066</v>
      </c>
    </row>
    <row r="1417" spans="1:27" s="7" customFormat="1" x14ac:dyDescent="0.35">
      <c r="A1417" s="8" t="s">
        <v>48</v>
      </c>
      <c r="B1417" s="16">
        <v>2023</v>
      </c>
      <c r="C1417" s="17" t="s">
        <v>82</v>
      </c>
      <c r="D1417" s="17" t="s">
        <v>87</v>
      </c>
      <c r="E1417" s="35"/>
      <c r="F1417" s="35"/>
      <c r="G1417" s="124" t="s">
        <v>62</v>
      </c>
      <c r="H1417" s="132">
        <v>9079.1790000000001</v>
      </c>
      <c r="I1417" s="132">
        <v>9374.8029999999999</v>
      </c>
      <c r="J1417" s="133">
        <v>18453.98</v>
      </c>
      <c r="K1417">
        <v>6213</v>
      </c>
      <c r="L1417">
        <v>6617</v>
      </c>
      <c r="M1417">
        <v>357</v>
      </c>
      <c r="N1417">
        <v>13187</v>
      </c>
      <c r="O1417">
        <v>887</v>
      </c>
      <c r="P1417">
        <v>888</v>
      </c>
      <c r="Q1417">
        <v>80</v>
      </c>
      <c r="R1417">
        <v>1855</v>
      </c>
      <c r="S1417" s="105">
        <f>Table1[[#This Row],[Female Voters]]/Table1[[#This Row],[Female Population]]</f>
        <v>0.68431297587590245</v>
      </c>
      <c r="T1417" s="94">
        <f>Table1[[#This Row],[Male Voters]]/Table1[[#This Row],[Male Population]]</f>
        <v>0.70582816513584334</v>
      </c>
      <c r="U1417" s="94">
        <f>Table1[[#This Row],[Total Voters]]/Table1[[#This Row],[Total Population]]</f>
        <v>0.71458839773317195</v>
      </c>
      <c r="V1417" s="94">
        <f>Table1[[#This Row],[Female Ballots]]/Table1[[#This Row],[Female Population]]</f>
        <v>9.7696058200857153E-2</v>
      </c>
      <c r="W1417" s="94">
        <f>Table1[[#This Row],[Male Ballots]]/Table1[[#This Row],[Male Population]]</f>
        <v>9.472199042475879E-2</v>
      </c>
      <c r="X1417" s="94">
        <f>Table1[[#This Row],[Total Ballots]]/Table1[[#This Row],[Total Population]]</f>
        <v>0.10052032136157078</v>
      </c>
      <c r="Y1417" s="94">
        <f>Table1[[#This Row],[Female Ballots]]/Table1[[#This Row],[Female Voters]]</f>
        <v>0.14276516980524706</v>
      </c>
      <c r="Z1417" s="95">
        <f>Table1[[#This Row],[Male Ballots]]/Table1[[#This Row],[Male Voters]]</f>
        <v>0.13419978842375699</v>
      </c>
      <c r="AA1417" s="94">
        <f>Table1[[#This Row],[Total Ballots]]/Table1[[#This Row],[Total Voters]]</f>
        <v>0.14066884052475923</v>
      </c>
    </row>
    <row r="1418" spans="1:27" s="7" customFormat="1" x14ac:dyDescent="0.35">
      <c r="A1418" s="8" t="s">
        <v>48</v>
      </c>
      <c r="B1418" s="16">
        <v>2023</v>
      </c>
      <c r="C1418" s="17" t="s">
        <v>82</v>
      </c>
      <c r="D1418" s="17" t="s">
        <v>87</v>
      </c>
      <c r="E1418" s="35"/>
      <c r="F1418" s="35"/>
      <c r="G1418" s="124" t="s">
        <v>63</v>
      </c>
      <c r="H1418" s="132">
        <v>13817.916000000001</v>
      </c>
      <c r="I1418" s="132">
        <v>14233.721</v>
      </c>
      <c r="J1418" s="133">
        <v>28051.64</v>
      </c>
      <c r="K1418">
        <v>9970</v>
      </c>
      <c r="L1418">
        <v>9667</v>
      </c>
      <c r="M1418">
        <v>714</v>
      </c>
      <c r="N1418">
        <v>20351</v>
      </c>
      <c r="O1418">
        <v>1552</v>
      </c>
      <c r="P1418">
        <v>1451</v>
      </c>
      <c r="Q1418">
        <v>140</v>
      </c>
      <c r="R1418">
        <v>3143</v>
      </c>
      <c r="S1418" s="105">
        <f>Table1[[#This Row],[Female Voters]]/Table1[[#This Row],[Female Population]]</f>
        <v>0.72152703779643756</v>
      </c>
      <c r="T1418" s="94">
        <f>Table1[[#This Row],[Male Voters]]/Table1[[#This Row],[Male Population]]</f>
        <v>0.67916182985461082</v>
      </c>
      <c r="U1418" s="94">
        <f>Table1[[#This Row],[Total Voters]]/Table1[[#This Row],[Total Population]]</f>
        <v>0.72548342984581293</v>
      </c>
      <c r="V1418" s="94">
        <f>Table1[[#This Row],[Female Ballots]]/Table1[[#This Row],[Female Population]]</f>
        <v>0.11231795011635617</v>
      </c>
      <c r="W1418" s="94">
        <f>Table1[[#This Row],[Male Ballots]]/Table1[[#This Row],[Male Population]]</f>
        <v>0.10194101739102517</v>
      </c>
      <c r="X1418" s="94">
        <f>Table1[[#This Row],[Total Ballots]]/Table1[[#This Row],[Total Population]]</f>
        <v>0.11204336003171295</v>
      </c>
      <c r="Y1418" s="94">
        <f>Table1[[#This Row],[Female Ballots]]/Table1[[#This Row],[Female Voters]]</f>
        <v>0.15566700100300904</v>
      </c>
      <c r="Z1418" s="95">
        <f>Table1[[#This Row],[Male Ballots]]/Table1[[#This Row],[Male Voters]]</f>
        <v>0.15009827247336299</v>
      </c>
      <c r="AA1418" s="94">
        <f>Table1[[#This Row],[Total Ballots]]/Table1[[#This Row],[Total Voters]]</f>
        <v>0.15443958527836471</v>
      </c>
    </row>
    <row r="1419" spans="1:27" s="7" customFormat="1" x14ac:dyDescent="0.35">
      <c r="A1419" s="8" t="s">
        <v>48</v>
      </c>
      <c r="B1419" s="16">
        <v>2023</v>
      </c>
      <c r="C1419" s="17" t="s">
        <v>82</v>
      </c>
      <c r="D1419" s="17" t="s">
        <v>87</v>
      </c>
      <c r="E1419" s="35"/>
      <c r="F1419" s="35"/>
      <c r="G1419" s="124" t="s">
        <v>64</v>
      </c>
      <c r="H1419" s="132">
        <v>14707.817999999999</v>
      </c>
      <c r="I1419" s="132">
        <v>14781.766</v>
      </c>
      <c r="J1419" s="133">
        <v>29489.58</v>
      </c>
      <c r="K1419">
        <v>10841</v>
      </c>
      <c r="L1419">
        <v>10283</v>
      </c>
      <c r="M1419">
        <v>561</v>
      </c>
      <c r="N1419">
        <v>21685</v>
      </c>
      <c r="O1419">
        <v>2998</v>
      </c>
      <c r="P1419">
        <v>2660</v>
      </c>
      <c r="Q1419">
        <v>136</v>
      </c>
      <c r="R1419">
        <v>5794</v>
      </c>
      <c r="S1419" s="105">
        <f>Table1[[#This Row],[Female Voters]]/Table1[[#This Row],[Female Population]]</f>
        <v>0.73709098113669891</v>
      </c>
      <c r="T1419" s="94">
        <f>Table1[[#This Row],[Male Voters]]/Table1[[#This Row],[Male Population]]</f>
        <v>0.69565436227308697</v>
      </c>
      <c r="U1419" s="94">
        <f>Table1[[#This Row],[Total Voters]]/Table1[[#This Row],[Total Population]]</f>
        <v>0.73534448439075761</v>
      </c>
      <c r="V1419" s="94">
        <f>Table1[[#This Row],[Female Ballots]]/Table1[[#This Row],[Female Population]]</f>
        <v>0.203837170136318</v>
      </c>
      <c r="W1419" s="94">
        <f>Table1[[#This Row],[Male Ballots]]/Table1[[#This Row],[Male Population]]</f>
        <v>0.17995143476090747</v>
      </c>
      <c r="X1419" s="94">
        <f>Table1[[#This Row],[Total Ballots]]/Table1[[#This Row],[Total Population]]</f>
        <v>0.19647617904358081</v>
      </c>
      <c r="Y1419" s="94">
        <f>Table1[[#This Row],[Female Ballots]]/Table1[[#This Row],[Female Voters]]</f>
        <v>0.27654275435845399</v>
      </c>
      <c r="Z1419" s="95">
        <f>Table1[[#This Row],[Male Ballots]]/Table1[[#This Row],[Male Voters]]</f>
        <v>0.25867937372362149</v>
      </c>
      <c r="AA1419" s="94">
        <f>Table1[[#This Row],[Total Ballots]]/Table1[[#This Row],[Total Voters]]</f>
        <v>0.26718930136038738</v>
      </c>
    </row>
    <row r="1420" spans="1:27" s="7" customFormat="1" x14ac:dyDescent="0.35">
      <c r="A1420" s="8" t="s">
        <v>48</v>
      </c>
      <c r="B1420" s="16">
        <v>2023</v>
      </c>
      <c r="C1420" s="17" t="s">
        <v>82</v>
      </c>
      <c r="D1420" s="17" t="s">
        <v>87</v>
      </c>
      <c r="E1420" s="35"/>
      <c r="F1420" s="35"/>
      <c r="G1420" s="124" t="s">
        <v>65</v>
      </c>
      <c r="H1420" s="132">
        <v>12014.098</v>
      </c>
      <c r="I1420" s="132">
        <v>11973.835999999999</v>
      </c>
      <c r="J1420" s="133">
        <v>23987.93</v>
      </c>
      <c r="K1420">
        <v>9020</v>
      </c>
      <c r="L1420">
        <v>8739</v>
      </c>
      <c r="M1420">
        <v>398</v>
      </c>
      <c r="N1420">
        <v>18157</v>
      </c>
      <c r="O1420">
        <v>3049</v>
      </c>
      <c r="P1420">
        <v>2882</v>
      </c>
      <c r="Q1420">
        <v>99</v>
      </c>
      <c r="R1420">
        <v>6030</v>
      </c>
      <c r="S1420" s="105">
        <f>Table1[[#This Row],[Female Voters]]/Table1[[#This Row],[Female Population]]</f>
        <v>0.75078461986909051</v>
      </c>
      <c r="T1420" s="94">
        <f>Table1[[#This Row],[Male Voters]]/Table1[[#This Row],[Male Population]]</f>
        <v>0.72984129730856517</v>
      </c>
      <c r="U1420" s="94">
        <f>Table1[[#This Row],[Total Voters]]/Table1[[#This Row],[Total Population]]</f>
        <v>0.75692233552457422</v>
      </c>
      <c r="V1420" s="94">
        <f>Table1[[#This Row],[Female Ballots]]/Table1[[#This Row],[Female Population]]</f>
        <v>0.25378517804665818</v>
      </c>
      <c r="W1420" s="94">
        <f>Table1[[#This Row],[Male Ballots]]/Table1[[#This Row],[Male Population]]</f>
        <v>0.24069145426745447</v>
      </c>
      <c r="X1420" s="94">
        <f>Table1[[#This Row],[Total Ballots]]/Table1[[#This Row],[Total Population]]</f>
        <v>0.25137642139192501</v>
      </c>
      <c r="Y1420" s="94">
        <f>Table1[[#This Row],[Female Ballots]]/Table1[[#This Row],[Female Voters]]</f>
        <v>0.33802660753880265</v>
      </c>
      <c r="Z1420" s="95">
        <f>Table1[[#This Row],[Male Ballots]]/Table1[[#This Row],[Male Voters]]</f>
        <v>0.32978601670671703</v>
      </c>
      <c r="AA1420" s="94">
        <f>Table1[[#This Row],[Total Ballots]]/Table1[[#This Row],[Total Voters]]</f>
        <v>0.33210332103321033</v>
      </c>
    </row>
    <row r="1421" spans="1:27" s="7" customFormat="1" x14ac:dyDescent="0.35">
      <c r="A1421" s="8" t="s">
        <v>48</v>
      </c>
      <c r="B1421" s="16">
        <v>2023</v>
      </c>
      <c r="C1421" s="17" t="s">
        <v>82</v>
      </c>
      <c r="D1421" s="17" t="s">
        <v>87</v>
      </c>
      <c r="E1421" s="35"/>
      <c r="F1421" s="35"/>
      <c r="G1421" s="124" t="s">
        <v>66</v>
      </c>
      <c r="H1421" s="132">
        <v>12390.475</v>
      </c>
      <c r="I1421" s="132">
        <v>11662.028</v>
      </c>
      <c r="J1421" s="133">
        <v>24052.5</v>
      </c>
      <c r="K1421">
        <v>9894</v>
      </c>
      <c r="L1421">
        <v>9185</v>
      </c>
      <c r="M1421">
        <v>517</v>
      </c>
      <c r="N1421">
        <v>19596</v>
      </c>
      <c r="O1421">
        <v>4479</v>
      </c>
      <c r="P1421">
        <v>3977</v>
      </c>
      <c r="Q1421">
        <v>164</v>
      </c>
      <c r="R1421">
        <v>8620</v>
      </c>
      <c r="S1421" s="105">
        <f>Table1[[#This Row],[Female Voters]]/Table1[[#This Row],[Female Population]]</f>
        <v>0.79851660247084955</v>
      </c>
      <c r="T1421" s="94">
        <f>Table1[[#This Row],[Male Voters]]/Table1[[#This Row],[Male Population]]</f>
        <v>0.78759886359387921</v>
      </c>
      <c r="U1421" s="94">
        <f>Table1[[#This Row],[Total Voters]]/Table1[[#This Row],[Total Population]]</f>
        <v>0.81471780480199563</v>
      </c>
      <c r="V1421" s="94">
        <f>Table1[[#This Row],[Female Ballots]]/Table1[[#This Row],[Female Population]]</f>
        <v>0.36148735217979938</v>
      </c>
      <c r="W1421" s="94">
        <f>Table1[[#This Row],[Male Ballots]]/Table1[[#This Row],[Male Population]]</f>
        <v>0.34102130435632633</v>
      </c>
      <c r="X1421" s="94">
        <f>Table1[[#This Row],[Total Ballots]]/Table1[[#This Row],[Total Population]]</f>
        <v>0.35838270450057169</v>
      </c>
      <c r="Y1421" s="94">
        <f>Table1[[#This Row],[Female Ballots]]/Table1[[#This Row],[Female Voters]]</f>
        <v>0.45269860521528199</v>
      </c>
      <c r="Z1421" s="95">
        <f>Table1[[#This Row],[Male Ballots]]/Table1[[#This Row],[Male Voters]]</f>
        <v>0.43298856831790966</v>
      </c>
      <c r="AA1421" s="94">
        <f>Table1[[#This Row],[Total Ballots]]/Table1[[#This Row],[Total Voters]]</f>
        <v>0.4398856909573382</v>
      </c>
    </row>
    <row r="1422" spans="1:27" s="7" customFormat="1" x14ac:dyDescent="0.35">
      <c r="A1422" s="8" t="s">
        <v>48</v>
      </c>
      <c r="B1422" s="16">
        <v>2023</v>
      </c>
      <c r="C1422" s="17" t="s">
        <v>82</v>
      </c>
      <c r="D1422" s="17" t="s">
        <v>87</v>
      </c>
      <c r="E1422" s="35"/>
      <c r="F1422" s="35"/>
      <c r="G1422" s="124" t="s">
        <v>67</v>
      </c>
      <c r="H1422" s="132">
        <v>19330.984</v>
      </c>
      <c r="I1422" s="132">
        <v>16796.050999999999</v>
      </c>
      <c r="J1422" s="133">
        <v>36127.038</v>
      </c>
      <c r="K1422">
        <v>16697</v>
      </c>
      <c r="L1422">
        <v>14842</v>
      </c>
      <c r="M1422">
        <v>597</v>
      </c>
      <c r="N1422">
        <v>32136</v>
      </c>
      <c r="O1422">
        <v>9992</v>
      </c>
      <c r="P1422">
        <v>9363</v>
      </c>
      <c r="Q1422">
        <v>243</v>
      </c>
      <c r="R1422">
        <v>19598</v>
      </c>
      <c r="S1422" s="105">
        <f>Table1[[#This Row],[Female Voters]]/Table1[[#This Row],[Female Population]]</f>
        <v>0.86374289068782006</v>
      </c>
      <c r="T1422" s="94">
        <f>Table1[[#This Row],[Male Voters]]/Table1[[#This Row],[Male Population]]</f>
        <v>0.8836600936732093</v>
      </c>
      <c r="U1422" s="94">
        <f>Table1[[#This Row],[Total Voters]]/Table1[[#This Row],[Total Population]]</f>
        <v>0.88952767176761072</v>
      </c>
      <c r="V1422" s="94">
        <f>Table1[[#This Row],[Female Ballots]]/Table1[[#This Row],[Female Population]]</f>
        <v>0.51689039730207209</v>
      </c>
      <c r="W1422" s="94">
        <f>Table1[[#This Row],[Male Ballots]]/Table1[[#This Row],[Male Population]]</f>
        <v>0.55745246308194707</v>
      </c>
      <c r="X1422" s="94">
        <f>Table1[[#This Row],[Total Ballots]]/Table1[[#This Row],[Total Population]]</f>
        <v>0.5424745864856122</v>
      </c>
      <c r="Y1422" s="94">
        <f>Table1[[#This Row],[Female Ballots]]/Table1[[#This Row],[Female Voters]]</f>
        <v>0.59843085584236688</v>
      </c>
      <c r="Z1422" s="95">
        <f>Table1[[#This Row],[Male Ballots]]/Table1[[#This Row],[Male Voters]]</f>
        <v>0.63084489960921708</v>
      </c>
      <c r="AA1422" s="94">
        <f>Table1[[#This Row],[Total Ballots]]/Table1[[#This Row],[Total Voters]]</f>
        <v>0.60984565596216078</v>
      </c>
    </row>
    <row r="1423" spans="1:27" s="7" customFormat="1" x14ac:dyDescent="0.35">
      <c r="A1423" s="8" t="s">
        <v>44</v>
      </c>
      <c r="B1423" s="16">
        <v>2023</v>
      </c>
      <c r="C1423" s="17" t="s">
        <v>82</v>
      </c>
      <c r="D1423" s="17"/>
      <c r="E1423" s="35"/>
      <c r="F1423" s="35"/>
      <c r="G1423" s="124" t="s">
        <v>79</v>
      </c>
      <c r="H1423" s="132">
        <v>32110.876500000002</v>
      </c>
      <c r="I1423" s="132">
        <v>32109.897900000004</v>
      </c>
      <c r="J1423" s="133">
        <v>64220.774299999997</v>
      </c>
      <c r="K1423">
        <v>25896</v>
      </c>
      <c r="L1423">
        <v>24645</v>
      </c>
      <c r="M1423">
        <v>864</v>
      </c>
      <c r="N1423">
        <v>51405</v>
      </c>
      <c r="O1423">
        <v>11662</v>
      </c>
      <c r="P1423">
        <v>10404</v>
      </c>
      <c r="Q1423">
        <v>306</v>
      </c>
      <c r="R1423">
        <v>22372</v>
      </c>
      <c r="S1423" s="105">
        <f>Table1[[#This Row],[Female Voters]]/Table1[[#This Row],[Female Population]]</f>
        <v>0.80645571913927661</v>
      </c>
      <c r="T1423" s="94">
        <f>Table1[[#This Row],[Male Voters]]/Table1[[#This Row],[Male Population]]</f>
        <v>0.76752034767447819</v>
      </c>
      <c r="U1423" s="94">
        <f>Table1[[#This Row],[Total Voters]]/Table1[[#This Row],[Total Population]]</f>
        <v>0.8004419217972587</v>
      </c>
      <c r="V1423" s="94">
        <f>Table1[[#This Row],[Female Ballots]]/Table1[[#This Row],[Female Population]]</f>
        <v>0.36317912405785618</v>
      </c>
      <c r="W1423" s="94">
        <f>Table1[[#This Row],[Male Ballots]]/Table1[[#This Row],[Male Population]]</f>
        <v>0.32401224172064397</v>
      </c>
      <c r="X1423" s="94">
        <f>Table1[[#This Row],[Total Ballots]]/Table1[[#This Row],[Total Population]]</f>
        <v>0.34836079514538026</v>
      </c>
      <c r="Y1423" s="94">
        <f>Table1[[#This Row],[Female Ballots]]/Table1[[#This Row],[Female Voters]]</f>
        <v>0.45033982082174856</v>
      </c>
      <c r="Z1423" s="95">
        <f>Table1[[#This Row],[Male Ballots]]/Table1[[#This Row],[Male Voters]]</f>
        <v>0.42215459525258675</v>
      </c>
      <c r="AA1423" s="94">
        <f>Table1[[#This Row],[Total Ballots]]/Table1[[#This Row],[Total Voters]]</f>
        <v>0.43521058262814899</v>
      </c>
    </row>
    <row r="1424" spans="1:27" s="7" customFormat="1" x14ac:dyDescent="0.35">
      <c r="A1424" s="8" t="s">
        <v>44</v>
      </c>
      <c r="B1424" s="16">
        <v>2023</v>
      </c>
      <c r="C1424" s="17" t="s">
        <v>82</v>
      </c>
      <c r="D1424" s="17"/>
      <c r="E1424" s="35"/>
      <c r="F1424" s="35"/>
      <c r="G1424" s="124" t="s">
        <v>62</v>
      </c>
      <c r="H1424" s="132">
        <v>3081.0875000000001</v>
      </c>
      <c r="I1424" s="132">
        <v>3327.7548000000002</v>
      </c>
      <c r="J1424" s="133">
        <v>6408.8423000000003</v>
      </c>
      <c r="K1424">
        <v>2281</v>
      </c>
      <c r="L1424">
        <v>2321</v>
      </c>
      <c r="M1424">
        <v>96</v>
      </c>
      <c r="N1424">
        <v>4698</v>
      </c>
      <c r="O1424">
        <v>340</v>
      </c>
      <c r="P1424">
        <v>362</v>
      </c>
      <c r="Q1424">
        <v>20</v>
      </c>
      <c r="R1424">
        <v>722</v>
      </c>
      <c r="S1424" s="105">
        <f>Table1[[#This Row],[Female Voters]]/Table1[[#This Row],[Female Population]]</f>
        <v>0.74032301906388565</v>
      </c>
      <c r="T1424" s="94">
        <f>Table1[[#This Row],[Male Voters]]/Table1[[#This Row],[Male Population]]</f>
        <v>0.69746725329642678</v>
      </c>
      <c r="U1424" s="94">
        <f>Table1[[#This Row],[Total Voters]]/Table1[[#This Row],[Total Population]]</f>
        <v>0.73304971164604871</v>
      </c>
      <c r="V1424" s="94">
        <f>Table1[[#This Row],[Female Ballots]]/Table1[[#This Row],[Female Population]]</f>
        <v>0.11035064729580059</v>
      </c>
      <c r="W1424" s="94">
        <f>Table1[[#This Row],[Male Ballots]]/Table1[[#This Row],[Male Population]]</f>
        <v>0.10878205329310921</v>
      </c>
      <c r="X1424" s="94">
        <f>Table1[[#This Row],[Total Ballots]]/Table1[[#This Row],[Total Population]]</f>
        <v>0.11265685223679166</v>
      </c>
      <c r="Y1424" s="94">
        <f>Table1[[#This Row],[Female Ballots]]/Table1[[#This Row],[Female Voters]]</f>
        <v>0.14905743095133714</v>
      </c>
      <c r="Z1424" s="95">
        <f>Table1[[#This Row],[Male Ballots]]/Table1[[#This Row],[Male Voters]]</f>
        <v>0.15596725549332185</v>
      </c>
      <c r="AA1424" s="94">
        <f>Table1[[#This Row],[Total Ballots]]/Table1[[#This Row],[Total Voters]]</f>
        <v>0.15368241805023414</v>
      </c>
    </row>
    <row r="1425" spans="1:27" s="7" customFormat="1" x14ac:dyDescent="0.35">
      <c r="A1425" s="8" t="s">
        <v>44</v>
      </c>
      <c r="B1425" s="16">
        <v>2023</v>
      </c>
      <c r="C1425" s="17" t="s">
        <v>82</v>
      </c>
      <c r="D1425" s="17"/>
      <c r="E1425" s="35"/>
      <c r="F1425" s="35"/>
      <c r="G1425" s="124" t="s">
        <v>63</v>
      </c>
      <c r="H1425" s="132">
        <v>4528.5969999999998</v>
      </c>
      <c r="I1425" s="132">
        <v>5090.0949999999993</v>
      </c>
      <c r="J1425" s="133">
        <v>9618.6919999999991</v>
      </c>
      <c r="K1425">
        <v>3702</v>
      </c>
      <c r="L1425">
        <v>3583</v>
      </c>
      <c r="M1425">
        <v>140</v>
      </c>
      <c r="N1425">
        <v>7425</v>
      </c>
      <c r="O1425">
        <v>843</v>
      </c>
      <c r="P1425">
        <v>693</v>
      </c>
      <c r="Q1425">
        <v>33</v>
      </c>
      <c r="R1425">
        <v>1569</v>
      </c>
      <c r="S1425" s="105">
        <f>Table1[[#This Row],[Female Voters]]/Table1[[#This Row],[Female Population]]</f>
        <v>0.81747172468647578</v>
      </c>
      <c r="T1425" s="94">
        <f>Table1[[#This Row],[Male Voters]]/Table1[[#This Row],[Male Population]]</f>
        <v>0.7039161351605423</v>
      </c>
      <c r="U1425" s="94">
        <f>Table1[[#This Row],[Total Voters]]/Table1[[#This Row],[Total Population]]</f>
        <v>0.77193447924104452</v>
      </c>
      <c r="V1425" s="94">
        <f>Table1[[#This Row],[Female Ballots]]/Table1[[#This Row],[Female Population]]</f>
        <v>0.18615036842536442</v>
      </c>
      <c r="W1425" s="94">
        <f>Table1[[#This Row],[Male Ballots]]/Table1[[#This Row],[Male Population]]</f>
        <v>0.13614677132745068</v>
      </c>
      <c r="X1425" s="94">
        <f>Table1[[#This Row],[Total Ballots]]/Table1[[#This Row],[Total Population]]</f>
        <v>0.16311989197699647</v>
      </c>
      <c r="Y1425" s="94">
        <f>Table1[[#This Row],[Female Ballots]]/Table1[[#This Row],[Female Voters]]</f>
        <v>0.22771474878444084</v>
      </c>
      <c r="Z1425" s="95">
        <f>Table1[[#This Row],[Male Ballots]]/Table1[[#This Row],[Male Voters]]</f>
        <v>0.19341334077588612</v>
      </c>
      <c r="AA1425" s="94">
        <f>Table1[[#This Row],[Total Ballots]]/Table1[[#This Row],[Total Voters]]</f>
        <v>0.21131313131313131</v>
      </c>
    </row>
    <row r="1426" spans="1:27" s="7" customFormat="1" x14ac:dyDescent="0.35">
      <c r="A1426" s="8" t="s">
        <v>44</v>
      </c>
      <c r="B1426" s="16">
        <v>2023</v>
      </c>
      <c r="C1426" s="17" t="s">
        <v>82</v>
      </c>
      <c r="D1426" s="17"/>
      <c r="E1426" s="35"/>
      <c r="F1426" s="35"/>
      <c r="G1426" s="124" t="s">
        <v>64</v>
      </c>
      <c r="H1426" s="132">
        <v>5273.2240000000002</v>
      </c>
      <c r="I1426" s="132">
        <v>5436.8230000000003</v>
      </c>
      <c r="J1426" s="133">
        <v>10710.047</v>
      </c>
      <c r="K1426">
        <v>3940</v>
      </c>
      <c r="L1426">
        <v>3821</v>
      </c>
      <c r="M1426">
        <v>148</v>
      </c>
      <c r="N1426">
        <v>7909</v>
      </c>
      <c r="O1426">
        <v>1425</v>
      </c>
      <c r="P1426">
        <v>1240</v>
      </c>
      <c r="Q1426">
        <v>56</v>
      </c>
      <c r="R1426">
        <v>2721</v>
      </c>
      <c r="S1426" s="105">
        <f>Table1[[#This Row],[Female Voters]]/Table1[[#This Row],[Female Population]]</f>
        <v>0.74717099065012216</v>
      </c>
      <c r="T1426" s="94">
        <f>Table1[[#This Row],[Male Voters]]/Table1[[#This Row],[Male Population]]</f>
        <v>0.70280014633546095</v>
      </c>
      <c r="U1426" s="94">
        <f>Table1[[#This Row],[Total Voters]]/Table1[[#This Row],[Total Population]]</f>
        <v>0.73846548012347657</v>
      </c>
      <c r="V1426" s="94">
        <f>Table1[[#This Row],[Female Ballots]]/Table1[[#This Row],[Female Population]]</f>
        <v>0.27023316286203658</v>
      </c>
      <c r="W1426" s="94">
        <f>Table1[[#This Row],[Male Ballots]]/Table1[[#This Row],[Male Population]]</f>
        <v>0.22807437358177743</v>
      </c>
      <c r="X1426" s="94">
        <f>Table1[[#This Row],[Total Ballots]]/Table1[[#This Row],[Total Population]]</f>
        <v>0.25406050972512073</v>
      </c>
      <c r="Y1426" s="94">
        <f>Table1[[#This Row],[Female Ballots]]/Table1[[#This Row],[Female Voters]]</f>
        <v>0.3616751269035533</v>
      </c>
      <c r="Z1426" s="95">
        <f>Table1[[#This Row],[Male Ballots]]/Table1[[#This Row],[Male Voters]]</f>
        <v>0.3245223763412719</v>
      </c>
      <c r="AA1426" s="94">
        <f>Table1[[#This Row],[Total Ballots]]/Table1[[#This Row],[Total Voters]]</f>
        <v>0.34403843722341637</v>
      </c>
    </row>
    <row r="1427" spans="1:27" s="7" customFormat="1" x14ac:dyDescent="0.35">
      <c r="A1427" s="8" t="s">
        <v>44</v>
      </c>
      <c r="B1427" s="16">
        <v>2023</v>
      </c>
      <c r="C1427" s="17" t="s">
        <v>82</v>
      </c>
      <c r="D1427" s="17"/>
      <c r="E1427" s="35"/>
      <c r="F1427" s="35"/>
      <c r="G1427" s="124" t="s">
        <v>65</v>
      </c>
      <c r="H1427" s="132">
        <v>4621.0810000000001</v>
      </c>
      <c r="I1427" s="132">
        <v>4677.1210000000001</v>
      </c>
      <c r="J1427" s="133">
        <v>9298.2010000000009</v>
      </c>
      <c r="K1427">
        <v>3355</v>
      </c>
      <c r="L1427">
        <v>3250</v>
      </c>
      <c r="M1427">
        <v>115</v>
      </c>
      <c r="N1427">
        <v>6720</v>
      </c>
      <c r="O1427">
        <v>1409</v>
      </c>
      <c r="P1427">
        <v>1272</v>
      </c>
      <c r="Q1427">
        <v>34</v>
      </c>
      <c r="R1427">
        <v>2715</v>
      </c>
      <c r="S1427" s="105">
        <f>Table1[[#This Row],[Female Voters]]/Table1[[#This Row],[Female Population]]</f>
        <v>0.72602059994187507</v>
      </c>
      <c r="T1427" s="94">
        <f>Table1[[#This Row],[Male Voters]]/Table1[[#This Row],[Male Population]]</f>
        <v>0.69487190945027932</v>
      </c>
      <c r="U1427" s="94">
        <f>Table1[[#This Row],[Total Voters]]/Table1[[#This Row],[Total Population]]</f>
        <v>0.72272044882660624</v>
      </c>
      <c r="V1427" s="94">
        <f>Table1[[#This Row],[Female Ballots]]/Table1[[#This Row],[Female Population]]</f>
        <v>0.30490701201731801</v>
      </c>
      <c r="W1427" s="94">
        <f>Table1[[#This Row],[Male Ballots]]/Table1[[#This Row],[Male Population]]</f>
        <v>0.27196217502177089</v>
      </c>
      <c r="X1427" s="94">
        <f>Table1[[#This Row],[Total Ballots]]/Table1[[#This Row],[Total Population]]</f>
        <v>0.29199196704824942</v>
      </c>
      <c r="Y1427" s="94">
        <f>Table1[[#This Row],[Female Ballots]]/Table1[[#This Row],[Female Voters]]</f>
        <v>0.41997019374068556</v>
      </c>
      <c r="Z1427" s="95">
        <f>Table1[[#This Row],[Male Ballots]]/Table1[[#This Row],[Male Voters]]</f>
        <v>0.39138461538461539</v>
      </c>
      <c r="AA1427" s="94">
        <f>Table1[[#This Row],[Total Ballots]]/Table1[[#This Row],[Total Voters]]</f>
        <v>0.40401785714285715</v>
      </c>
    </row>
    <row r="1428" spans="1:27" s="7" customFormat="1" x14ac:dyDescent="0.35">
      <c r="A1428" s="8" t="s">
        <v>44</v>
      </c>
      <c r="B1428" s="16">
        <v>2023</v>
      </c>
      <c r="C1428" s="17" t="s">
        <v>82</v>
      </c>
      <c r="D1428" s="17"/>
      <c r="E1428" s="35"/>
      <c r="F1428" s="35"/>
      <c r="G1428" s="124" t="s">
        <v>66</v>
      </c>
      <c r="H1428" s="132">
        <v>5216.2420000000002</v>
      </c>
      <c r="I1428" s="132">
        <v>5084.5079999999998</v>
      </c>
      <c r="J1428" s="133">
        <v>10300.75</v>
      </c>
      <c r="K1428">
        <v>4341</v>
      </c>
      <c r="L1428">
        <v>4112</v>
      </c>
      <c r="M1428">
        <v>169</v>
      </c>
      <c r="N1428">
        <v>8622</v>
      </c>
      <c r="O1428">
        <v>2242</v>
      </c>
      <c r="P1428">
        <v>1963</v>
      </c>
      <c r="Q1428">
        <v>63</v>
      </c>
      <c r="R1428">
        <v>4268</v>
      </c>
      <c r="S1428" s="105">
        <f>Table1[[#This Row],[Female Voters]]/Table1[[#This Row],[Female Population]]</f>
        <v>0.83220832162311487</v>
      </c>
      <c r="T1428" s="94">
        <f>Table1[[#This Row],[Male Voters]]/Table1[[#This Row],[Male Population]]</f>
        <v>0.80873114960188874</v>
      </c>
      <c r="U1428" s="94">
        <f>Table1[[#This Row],[Total Voters]]/Table1[[#This Row],[Total Population]]</f>
        <v>0.8370264301143121</v>
      </c>
      <c r="V1428" s="94">
        <f>Table1[[#This Row],[Female Ballots]]/Table1[[#This Row],[Female Population]]</f>
        <v>0.4298113469428757</v>
      </c>
      <c r="W1428" s="94">
        <f>Table1[[#This Row],[Male Ballots]]/Table1[[#This Row],[Male Population]]</f>
        <v>0.38607471952055145</v>
      </c>
      <c r="X1428" s="94">
        <f>Table1[[#This Row],[Total Ballots]]/Table1[[#This Row],[Total Population]]</f>
        <v>0.41433876174064993</v>
      </c>
      <c r="Y1428" s="94">
        <f>Table1[[#This Row],[Female Ballots]]/Table1[[#This Row],[Female Voters]]</f>
        <v>0.51647085924902092</v>
      </c>
      <c r="Z1428" s="95">
        <f>Table1[[#This Row],[Male Ballots]]/Table1[[#This Row],[Male Voters]]</f>
        <v>0.4773832684824903</v>
      </c>
      <c r="AA1428" s="94">
        <f>Table1[[#This Row],[Total Ballots]]/Table1[[#This Row],[Total Voters]]</f>
        <v>0.49501275806077477</v>
      </c>
    </row>
    <row r="1429" spans="1:27" s="7" customFormat="1" x14ac:dyDescent="0.35">
      <c r="A1429" s="8" t="s">
        <v>44</v>
      </c>
      <c r="B1429" s="16">
        <v>2023</v>
      </c>
      <c r="C1429" s="17" t="s">
        <v>82</v>
      </c>
      <c r="D1429" s="17"/>
      <c r="E1429" s="35"/>
      <c r="F1429" s="35"/>
      <c r="G1429" s="124" t="s">
        <v>67</v>
      </c>
      <c r="H1429" s="132">
        <v>9390.6450000000004</v>
      </c>
      <c r="I1429" s="132">
        <v>8493.5961000000007</v>
      </c>
      <c r="J1429" s="133">
        <v>17884.241999999998</v>
      </c>
      <c r="K1429">
        <v>8277</v>
      </c>
      <c r="L1429">
        <v>7558</v>
      </c>
      <c r="M1429">
        <v>196</v>
      </c>
      <c r="N1429">
        <v>16031</v>
      </c>
      <c r="O1429">
        <v>5403</v>
      </c>
      <c r="P1429">
        <v>4874</v>
      </c>
      <c r="Q1429">
        <v>100</v>
      </c>
      <c r="R1429">
        <v>10377</v>
      </c>
      <c r="S1429" s="105">
        <f>Table1[[#This Row],[Female Voters]]/Table1[[#This Row],[Female Population]]</f>
        <v>0.88140910448643295</v>
      </c>
      <c r="T1429" s="94">
        <f>Table1[[#This Row],[Male Voters]]/Table1[[#This Row],[Male Population]]</f>
        <v>0.88984688122855282</v>
      </c>
      <c r="U1429" s="94">
        <f>Table1[[#This Row],[Total Voters]]/Table1[[#This Row],[Total Population]]</f>
        <v>0.89637570325876836</v>
      </c>
      <c r="V1429" s="94">
        <f>Table1[[#This Row],[Female Ballots]]/Table1[[#This Row],[Female Population]]</f>
        <v>0.5753598394998426</v>
      </c>
      <c r="W1429" s="94">
        <f>Table1[[#This Row],[Male Ballots]]/Table1[[#This Row],[Male Population]]</f>
        <v>0.57384409884995591</v>
      </c>
      <c r="X1429" s="94">
        <f>Table1[[#This Row],[Total Ballots]]/Table1[[#This Row],[Total Population]]</f>
        <v>0.580231468574402</v>
      </c>
      <c r="Y1429" s="94">
        <f>Table1[[#This Row],[Female Ballots]]/Table1[[#This Row],[Female Voters]]</f>
        <v>0.65277274374773464</v>
      </c>
      <c r="Z1429" s="95">
        <f>Table1[[#This Row],[Male Ballots]]/Table1[[#This Row],[Male Voters]]</f>
        <v>0.64487959777718973</v>
      </c>
      <c r="AA1429" s="94">
        <f>Table1[[#This Row],[Total Ballots]]/Table1[[#This Row],[Total Voters]]</f>
        <v>0.64730834009107352</v>
      </c>
    </row>
    <row r="1430" spans="1:27" s="7" customFormat="1" x14ac:dyDescent="0.35">
      <c r="A1430" s="8" t="s">
        <v>33</v>
      </c>
      <c r="B1430" s="16">
        <v>2023</v>
      </c>
      <c r="C1430" s="17" t="s">
        <v>82</v>
      </c>
      <c r="D1430" s="17" t="s">
        <v>87</v>
      </c>
      <c r="E1430" s="35"/>
      <c r="F1430" s="35"/>
      <c r="G1430" s="124" t="s">
        <v>79</v>
      </c>
      <c r="H1430" s="132">
        <v>34110.6106</v>
      </c>
      <c r="I1430" s="132">
        <v>31696.269200000002</v>
      </c>
      <c r="J1430" s="133">
        <v>65806.881900000008</v>
      </c>
      <c r="K1430">
        <v>29388</v>
      </c>
      <c r="L1430">
        <v>26575</v>
      </c>
      <c r="M1430">
        <v>1161</v>
      </c>
      <c r="N1430">
        <v>57124</v>
      </c>
      <c r="O1430">
        <v>13735</v>
      </c>
      <c r="P1430">
        <v>11630</v>
      </c>
      <c r="Q1430">
        <v>434</v>
      </c>
      <c r="R1430">
        <v>25799</v>
      </c>
      <c r="S1430" s="105">
        <f>Table1[[#This Row],[Female Voters]]/Table1[[#This Row],[Female Population]]</f>
        <v>0.86155010077714644</v>
      </c>
      <c r="T1430" s="94">
        <f>Table1[[#This Row],[Male Voters]]/Table1[[#This Row],[Male Population]]</f>
        <v>0.83842675086820617</v>
      </c>
      <c r="U1430" s="94">
        <f>Table1[[#This Row],[Total Voters]]/Table1[[#This Row],[Total Population]]</f>
        <v>0.868055108382213</v>
      </c>
      <c r="V1430" s="94">
        <f>Table1[[#This Row],[Female Ballots]]/Table1[[#This Row],[Female Population]]</f>
        <v>0.4026606313520521</v>
      </c>
      <c r="W1430" s="94">
        <f>Table1[[#This Row],[Male Ballots]]/Table1[[#This Row],[Male Population]]</f>
        <v>0.36692015475436457</v>
      </c>
      <c r="X1430" s="94">
        <f>Table1[[#This Row],[Total Ballots]]/Table1[[#This Row],[Total Population]]</f>
        <v>0.39204106402129951</v>
      </c>
      <c r="Y1430" s="94">
        <f>Table1[[#This Row],[Female Ballots]]/Table1[[#This Row],[Female Voters]]</f>
        <v>0.4673676330475024</v>
      </c>
      <c r="Z1430" s="95">
        <f>Table1[[#This Row],[Male Ballots]]/Table1[[#This Row],[Male Voters]]</f>
        <v>0.43762935089369709</v>
      </c>
      <c r="AA1430" s="94">
        <f>Table1[[#This Row],[Total Ballots]]/Table1[[#This Row],[Total Voters]]</f>
        <v>0.45163153840767456</v>
      </c>
    </row>
    <row r="1431" spans="1:27" s="7" customFormat="1" x14ac:dyDescent="0.35">
      <c r="A1431" s="8" t="s">
        <v>33</v>
      </c>
      <c r="B1431" s="16">
        <v>2023</v>
      </c>
      <c r="C1431" s="17" t="s">
        <v>82</v>
      </c>
      <c r="D1431" s="17" t="s">
        <v>87</v>
      </c>
      <c r="E1431" s="35"/>
      <c r="F1431" s="35"/>
      <c r="G1431" s="124" t="s">
        <v>62</v>
      </c>
      <c r="H1431" s="132">
        <v>2122.3136</v>
      </c>
      <c r="I1431" s="132">
        <v>2418.3982000000001</v>
      </c>
      <c r="J1431" s="133">
        <v>4540.7129000000004</v>
      </c>
      <c r="K1431">
        <v>1501</v>
      </c>
      <c r="L1431">
        <v>1521</v>
      </c>
      <c r="M1431">
        <v>113</v>
      </c>
      <c r="N1431">
        <v>3135</v>
      </c>
      <c r="O1431">
        <v>238</v>
      </c>
      <c r="P1431">
        <v>248</v>
      </c>
      <c r="Q1431">
        <v>26</v>
      </c>
      <c r="R1431">
        <v>512</v>
      </c>
      <c r="S1431" s="105">
        <f>Table1[[#This Row],[Female Voters]]/Table1[[#This Row],[Female Population]]</f>
        <v>0.70724703455700422</v>
      </c>
      <c r="T1431" s="94">
        <f>Table1[[#This Row],[Male Voters]]/Table1[[#This Row],[Male Population]]</f>
        <v>0.62892868511066535</v>
      </c>
      <c r="U1431" s="94">
        <f>Table1[[#This Row],[Total Voters]]/Table1[[#This Row],[Total Population]]</f>
        <v>0.69042022013767923</v>
      </c>
      <c r="V1431" s="94">
        <f>Table1[[#This Row],[Female Ballots]]/Table1[[#This Row],[Female Population]]</f>
        <v>0.11214176830417522</v>
      </c>
      <c r="W1431" s="94">
        <f>Table1[[#This Row],[Male Ballots]]/Table1[[#This Row],[Male Population]]</f>
        <v>0.10254721492928666</v>
      </c>
      <c r="X1431" s="94">
        <f>Table1[[#This Row],[Total Ballots]]/Table1[[#This Row],[Total Population]]</f>
        <v>0.11275762446905638</v>
      </c>
      <c r="Y1431" s="94">
        <f>Table1[[#This Row],[Female Ballots]]/Table1[[#This Row],[Female Voters]]</f>
        <v>0.15856095936042638</v>
      </c>
      <c r="Z1431" s="95">
        <f>Table1[[#This Row],[Male Ballots]]/Table1[[#This Row],[Male Voters]]</f>
        <v>0.16305062458908612</v>
      </c>
      <c r="AA1431" s="94">
        <f>Table1[[#This Row],[Total Ballots]]/Table1[[#This Row],[Total Voters]]</f>
        <v>0.16331738437001594</v>
      </c>
    </row>
    <row r="1432" spans="1:27" s="7" customFormat="1" x14ac:dyDescent="0.35">
      <c r="A1432" s="8" t="s">
        <v>33</v>
      </c>
      <c r="B1432" s="16">
        <v>2023</v>
      </c>
      <c r="C1432" s="17" t="s">
        <v>82</v>
      </c>
      <c r="D1432" s="17" t="s">
        <v>87</v>
      </c>
      <c r="E1432" s="35"/>
      <c r="F1432" s="35"/>
      <c r="G1432" s="124" t="s">
        <v>63</v>
      </c>
      <c r="H1432" s="132">
        <v>3467.15</v>
      </c>
      <c r="I1432" s="132">
        <v>3674.7200000000003</v>
      </c>
      <c r="J1432" s="133">
        <v>7141.87</v>
      </c>
      <c r="K1432">
        <v>2907</v>
      </c>
      <c r="L1432">
        <v>2888</v>
      </c>
      <c r="M1432">
        <v>190</v>
      </c>
      <c r="N1432">
        <v>5985</v>
      </c>
      <c r="O1432">
        <v>538</v>
      </c>
      <c r="P1432">
        <v>472</v>
      </c>
      <c r="Q1432">
        <v>49</v>
      </c>
      <c r="R1432">
        <v>1059</v>
      </c>
      <c r="S1432" s="105">
        <f>Table1[[#This Row],[Female Voters]]/Table1[[#This Row],[Female Population]]</f>
        <v>0.83844079431233143</v>
      </c>
      <c r="T1432" s="94">
        <f>Table1[[#This Row],[Male Voters]]/Table1[[#This Row],[Male Population]]</f>
        <v>0.78591021900988367</v>
      </c>
      <c r="U1432" s="94">
        <f>Table1[[#This Row],[Total Voters]]/Table1[[#This Row],[Total Population]]</f>
        <v>0.83801581378546519</v>
      </c>
      <c r="V1432" s="94">
        <f>Table1[[#This Row],[Female Ballots]]/Table1[[#This Row],[Female Population]]</f>
        <v>0.15517067331958526</v>
      </c>
      <c r="W1432" s="94">
        <f>Table1[[#This Row],[Male Ballots]]/Table1[[#This Row],[Male Population]]</f>
        <v>0.12844516044759871</v>
      </c>
      <c r="X1432" s="94">
        <f>Table1[[#This Row],[Total Ballots]]/Table1[[#This Row],[Total Population]]</f>
        <v>0.14828049236404472</v>
      </c>
      <c r="Y1432" s="94">
        <f>Table1[[#This Row],[Female Ballots]]/Table1[[#This Row],[Female Voters]]</f>
        <v>0.18507051943584452</v>
      </c>
      <c r="Z1432" s="95">
        <f>Table1[[#This Row],[Male Ballots]]/Table1[[#This Row],[Male Voters]]</f>
        <v>0.16343490304709141</v>
      </c>
      <c r="AA1432" s="94">
        <f>Table1[[#This Row],[Total Ballots]]/Table1[[#This Row],[Total Voters]]</f>
        <v>0.17694235588972432</v>
      </c>
    </row>
    <row r="1433" spans="1:27" s="7" customFormat="1" x14ac:dyDescent="0.35">
      <c r="A1433" s="8" t="s">
        <v>33</v>
      </c>
      <c r="B1433" s="16">
        <v>2023</v>
      </c>
      <c r="C1433" s="17" t="s">
        <v>82</v>
      </c>
      <c r="D1433" s="17" t="s">
        <v>87</v>
      </c>
      <c r="E1433" s="35"/>
      <c r="F1433" s="35"/>
      <c r="G1433" s="124" t="s">
        <v>64</v>
      </c>
      <c r="H1433" s="132">
        <v>4192.38</v>
      </c>
      <c r="I1433" s="132">
        <v>4217.5280000000002</v>
      </c>
      <c r="J1433" s="133">
        <v>8409.9079999999994</v>
      </c>
      <c r="K1433">
        <v>3525</v>
      </c>
      <c r="L1433">
        <v>3553</v>
      </c>
      <c r="M1433">
        <v>196</v>
      </c>
      <c r="N1433">
        <v>7274</v>
      </c>
      <c r="O1433">
        <v>965</v>
      </c>
      <c r="P1433">
        <v>886</v>
      </c>
      <c r="Q1433">
        <v>61</v>
      </c>
      <c r="R1433">
        <v>1912</v>
      </c>
      <c r="S1433" s="105">
        <f>Table1[[#This Row],[Female Voters]]/Table1[[#This Row],[Female Population]]</f>
        <v>0.84081118600890181</v>
      </c>
      <c r="T1433" s="94">
        <f>Table1[[#This Row],[Male Voters]]/Table1[[#This Row],[Male Population]]</f>
        <v>0.84243661215764298</v>
      </c>
      <c r="U1433" s="94">
        <f>Table1[[#This Row],[Total Voters]]/Table1[[#This Row],[Total Population]]</f>
        <v>0.86493217286086843</v>
      </c>
      <c r="V1433" s="94">
        <f>Table1[[#This Row],[Female Ballots]]/Table1[[#This Row],[Female Population]]</f>
        <v>0.23017951616981283</v>
      </c>
      <c r="W1433" s="94">
        <f>Table1[[#This Row],[Male Ballots]]/Table1[[#This Row],[Male Population]]</f>
        <v>0.21007566517637818</v>
      </c>
      <c r="X1433" s="94">
        <f>Table1[[#This Row],[Total Ballots]]/Table1[[#This Row],[Total Population]]</f>
        <v>0.22735088184080018</v>
      </c>
      <c r="Y1433" s="94">
        <f>Table1[[#This Row],[Female Ballots]]/Table1[[#This Row],[Female Voters]]</f>
        <v>0.27375886524822696</v>
      </c>
      <c r="Z1433" s="95">
        <f>Table1[[#This Row],[Male Ballots]]/Table1[[#This Row],[Male Voters]]</f>
        <v>0.24936673233886855</v>
      </c>
      <c r="AA1433" s="94">
        <f>Table1[[#This Row],[Total Ballots]]/Table1[[#This Row],[Total Voters]]</f>
        <v>0.26285400054990377</v>
      </c>
    </row>
    <row r="1434" spans="1:27" s="7" customFormat="1" x14ac:dyDescent="0.35">
      <c r="A1434" s="8" t="s">
        <v>33</v>
      </c>
      <c r="B1434" s="16">
        <v>2023</v>
      </c>
      <c r="C1434" s="17" t="s">
        <v>82</v>
      </c>
      <c r="D1434" s="17" t="s">
        <v>87</v>
      </c>
      <c r="E1434" s="35"/>
      <c r="F1434" s="35"/>
      <c r="G1434" s="124" t="s">
        <v>65</v>
      </c>
      <c r="H1434" s="132">
        <v>3861.2550000000001</v>
      </c>
      <c r="I1434" s="132">
        <v>3676.596</v>
      </c>
      <c r="J1434" s="133">
        <v>7537.8520000000008</v>
      </c>
      <c r="K1434">
        <v>3273</v>
      </c>
      <c r="L1434">
        <v>3088</v>
      </c>
      <c r="M1434">
        <v>140</v>
      </c>
      <c r="N1434">
        <v>6501</v>
      </c>
      <c r="O1434">
        <v>1140</v>
      </c>
      <c r="P1434">
        <v>986</v>
      </c>
      <c r="Q1434">
        <v>38</v>
      </c>
      <c r="R1434">
        <v>2164</v>
      </c>
      <c r="S1434" s="105">
        <f>Table1[[#This Row],[Female Voters]]/Table1[[#This Row],[Female Population]]</f>
        <v>0.8476518644844746</v>
      </c>
      <c r="T1434" s="94">
        <f>Table1[[#This Row],[Male Voters]]/Table1[[#This Row],[Male Population]]</f>
        <v>0.83990734908050813</v>
      </c>
      <c r="U1434" s="94">
        <f>Table1[[#This Row],[Total Voters]]/Table1[[#This Row],[Total Population]]</f>
        <v>0.86244728604382248</v>
      </c>
      <c r="V1434" s="94">
        <f>Table1[[#This Row],[Female Ballots]]/Table1[[#This Row],[Female Population]]</f>
        <v>0.2952407960624201</v>
      </c>
      <c r="W1434" s="94">
        <f>Table1[[#This Row],[Male Ballots]]/Table1[[#This Row],[Male Population]]</f>
        <v>0.2681828517465612</v>
      </c>
      <c r="X1434" s="94">
        <f>Table1[[#This Row],[Total Ballots]]/Table1[[#This Row],[Total Population]]</f>
        <v>0.2870844373171561</v>
      </c>
      <c r="Y1434" s="94">
        <f>Table1[[#This Row],[Female Ballots]]/Table1[[#This Row],[Female Voters]]</f>
        <v>0.34830430797433548</v>
      </c>
      <c r="Z1434" s="95">
        <f>Table1[[#This Row],[Male Ballots]]/Table1[[#This Row],[Male Voters]]</f>
        <v>0.31930051813471505</v>
      </c>
      <c r="AA1434" s="94">
        <f>Table1[[#This Row],[Total Ballots]]/Table1[[#This Row],[Total Voters]]</f>
        <v>0.33287186586678974</v>
      </c>
    </row>
    <row r="1435" spans="1:27" s="7" customFormat="1" x14ac:dyDescent="0.35">
      <c r="A1435" s="8" t="s">
        <v>33</v>
      </c>
      <c r="B1435" s="16">
        <v>2023</v>
      </c>
      <c r="C1435" s="17" t="s">
        <v>82</v>
      </c>
      <c r="D1435" s="17" t="s">
        <v>87</v>
      </c>
      <c r="E1435" s="35"/>
      <c r="F1435" s="35"/>
      <c r="G1435" s="124" t="s">
        <v>66</v>
      </c>
      <c r="H1435" s="132">
        <v>5970.8240000000005</v>
      </c>
      <c r="I1435" s="132">
        <v>4988.0010000000002</v>
      </c>
      <c r="J1435" s="133">
        <v>10958.825000000001</v>
      </c>
      <c r="K1435">
        <v>5121</v>
      </c>
      <c r="L1435">
        <v>4217</v>
      </c>
      <c r="M1435">
        <v>196</v>
      </c>
      <c r="N1435">
        <v>9534</v>
      </c>
      <c r="O1435">
        <v>2430</v>
      </c>
      <c r="P1435">
        <v>1834</v>
      </c>
      <c r="Q1435">
        <v>82</v>
      </c>
      <c r="R1435">
        <v>4346</v>
      </c>
      <c r="S1435" s="105">
        <f>Table1[[#This Row],[Female Voters]]/Table1[[#This Row],[Female Population]]</f>
        <v>0.85767056607262238</v>
      </c>
      <c r="T1435" s="94">
        <f>Table1[[#This Row],[Male Voters]]/Table1[[#This Row],[Male Population]]</f>
        <v>0.8454288601786567</v>
      </c>
      <c r="U1435" s="94">
        <f>Table1[[#This Row],[Total Voters]]/Table1[[#This Row],[Total Population]]</f>
        <v>0.86998378019541323</v>
      </c>
      <c r="V1435" s="94">
        <f>Table1[[#This Row],[Female Ballots]]/Table1[[#This Row],[Female Population]]</f>
        <v>0.40697900323305458</v>
      </c>
      <c r="W1435" s="94">
        <f>Table1[[#This Row],[Male Ballots]]/Table1[[#This Row],[Male Population]]</f>
        <v>0.36768236413745703</v>
      </c>
      <c r="X1435" s="94">
        <f>Table1[[#This Row],[Total Ballots]]/Table1[[#This Row],[Total Population]]</f>
        <v>0.39657536277840005</v>
      </c>
      <c r="Y1435" s="94">
        <f>Table1[[#This Row],[Female Ballots]]/Table1[[#This Row],[Female Voters]]</f>
        <v>0.47451669595782076</v>
      </c>
      <c r="Z1435" s="95">
        <f>Table1[[#This Row],[Male Ballots]]/Table1[[#This Row],[Male Voters]]</f>
        <v>0.43490633151529523</v>
      </c>
      <c r="AA1435" s="94">
        <f>Table1[[#This Row],[Total Ballots]]/Table1[[#This Row],[Total Voters]]</f>
        <v>0.45584224879379065</v>
      </c>
    </row>
    <row r="1436" spans="1:27" s="7" customFormat="1" x14ac:dyDescent="0.35">
      <c r="A1436" s="8" t="s">
        <v>33</v>
      </c>
      <c r="B1436" s="16">
        <v>2023</v>
      </c>
      <c r="C1436" s="17" t="s">
        <v>82</v>
      </c>
      <c r="D1436" s="17" t="s">
        <v>87</v>
      </c>
      <c r="E1436" s="35"/>
      <c r="F1436" s="35"/>
      <c r="G1436" s="124" t="s">
        <v>67</v>
      </c>
      <c r="H1436" s="132">
        <v>14496.687999999998</v>
      </c>
      <c r="I1436" s="132">
        <v>12721.026</v>
      </c>
      <c r="J1436" s="133">
        <v>27217.714</v>
      </c>
      <c r="K1436">
        <v>13061</v>
      </c>
      <c r="L1436">
        <v>11308</v>
      </c>
      <c r="M1436">
        <v>326</v>
      </c>
      <c r="N1436">
        <v>24695</v>
      </c>
      <c r="O1436">
        <v>8424</v>
      </c>
      <c r="P1436">
        <v>7204</v>
      </c>
      <c r="Q1436">
        <v>178</v>
      </c>
      <c r="R1436">
        <v>15806</v>
      </c>
      <c r="S1436" s="105">
        <f>Table1[[#This Row],[Female Voters]]/Table1[[#This Row],[Female Population]]</f>
        <v>0.90096441338876865</v>
      </c>
      <c r="T1436" s="94">
        <f>Table1[[#This Row],[Male Voters]]/Table1[[#This Row],[Male Population]]</f>
        <v>0.88892200990706249</v>
      </c>
      <c r="U1436" s="94">
        <f>Table1[[#This Row],[Total Voters]]/Table1[[#This Row],[Total Population]]</f>
        <v>0.90731352383231012</v>
      </c>
      <c r="V1436" s="94">
        <f>Table1[[#This Row],[Female Ballots]]/Table1[[#This Row],[Female Population]]</f>
        <v>0.58109824809639288</v>
      </c>
      <c r="W1436" s="94">
        <f>Table1[[#This Row],[Male Ballots]]/Table1[[#This Row],[Male Population]]</f>
        <v>0.56630652276003524</v>
      </c>
      <c r="X1436" s="94">
        <f>Table1[[#This Row],[Total Ballots]]/Table1[[#This Row],[Total Population]]</f>
        <v>0.58072474418681896</v>
      </c>
      <c r="Y1436" s="94">
        <f>Table1[[#This Row],[Female Ballots]]/Table1[[#This Row],[Female Voters]]</f>
        <v>0.64497358548350048</v>
      </c>
      <c r="Z1436" s="95">
        <f>Table1[[#This Row],[Male Ballots]]/Table1[[#This Row],[Male Voters]]</f>
        <v>0.63707110010611956</v>
      </c>
      <c r="AA1436" s="94">
        <f>Table1[[#This Row],[Total Ballots]]/Table1[[#This Row],[Total Voters]]</f>
        <v>0.64004859283255722</v>
      </c>
    </row>
    <row r="1437" spans="1:27" s="7" customFormat="1" x14ac:dyDescent="0.35">
      <c r="A1437" s="8" t="s">
        <v>51</v>
      </c>
      <c r="B1437" s="16">
        <v>2023</v>
      </c>
      <c r="C1437" s="17" t="s">
        <v>82</v>
      </c>
      <c r="D1437" s="17" t="s">
        <v>87</v>
      </c>
      <c r="E1437" s="35"/>
      <c r="F1437" s="35"/>
      <c r="G1437" s="124" t="s">
        <v>79</v>
      </c>
      <c r="H1437" s="132">
        <v>208819.302</v>
      </c>
      <c r="I1437" s="132">
        <v>200682.897</v>
      </c>
      <c r="J1437" s="133">
        <v>409502.17499999999</v>
      </c>
      <c r="K1437">
        <v>168360</v>
      </c>
      <c r="L1437">
        <v>155925</v>
      </c>
      <c r="M1437">
        <v>5014</v>
      </c>
      <c r="N1437">
        <v>329299</v>
      </c>
      <c r="O1437">
        <v>46882</v>
      </c>
      <c r="P1437">
        <v>40849</v>
      </c>
      <c r="Q1437">
        <v>1086</v>
      </c>
      <c r="R1437">
        <v>88817</v>
      </c>
      <c r="S1437" s="105">
        <f>Table1[[#This Row],[Female Voters]]/Table1[[#This Row],[Female Population]]</f>
        <v>0.8062473075405644</v>
      </c>
      <c r="T1437" s="94">
        <f>Table1[[#This Row],[Male Voters]]/Table1[[#This Row],[Male Population]]</f>
        <v>0.77697204062187719</v>
      </c>
      <c r="U1437" s="94">
        <f>Table1[[#This Row],[Total Voters]]/Table1[[#This Row],[Total Population]]</f>
        <v>0.80414469105078623</v>
      </c>
      <c r="V1437" s="94">
        <f>Table1[[#This Row],[Female Ballots]]/Table1[[#This Row],[Female Population]]</f>
        <v>0.22450989707838406</v>
      </c>
      <c r="W1437" s="94">
        <f>Table1[[#This Row],[Male Ballots]]/Table1[[#This Row],[Male Population]]</f>
        <v>0.20354998164093674</v>
      </c>
      <c r="X1437" s="94">
        <f>Table1[[#This Row],[Total Ballots]]/Table1[[#This Row],[Total Population]]</f>
        <v>0.21689017891052717</v>
      </c>
      <c r="Y1437" s="94">
        <f>Table1[[#This Row],[Female Ballots]]/Table1[[#This Row],[Female Voters]]</f>
        <v>0.27846281777144216</v>
      </c>
      <c r="Z1437" s="95">
        <f>Table1[[#This Row],[Male Ballots]]/Table1[[#This Row],[Male Voters]]</f>
        <v>0.26197851531184863</v>
      </c>
      <c r="AA1437" s="94">
        <f>Table1[[#This Row],[Total Ballots]]/Table1[[#This Row],[Total Voters]]</f>
        <v>0.26971536506336186</v>
      </c>
    </row>
    <row r="1438" spans="1:27" s="7" customFormat="1" x14ac:dyDescent="0.35">
      <c r="A1438" s="8" t="s">
        <v>51</v>
      </c>
      <c r="B1438" s="16">
        <v>2023</v>
      </c>
      <c r="C1438" s="17" t="s">
        <v>82</v>
      </c>
      <c r="D1438" s="17" t="s">
        <v>87</v>
      </c>
      <c r="E1438" s="35"/>
      <c r="F1438" s="35"/>
      <c r="G1438" s="124" t="s">
        <v>62</v>
      </c>
      <c r="H1438" s="132">
        <v>21729.659</v>
      </c>
      <c r="I1438" s="132">
        <v>21971.866000000002</v>
      </c>
      <c r="J1438" s="133">
        <v>43701.525000000001</v>
      </c>
      <c r="K1438">
        <v>14956</v>
      </c>
      <c r="L1438">
        <v>15104</v>
      </c>
      <c r="M1438">
        <v>892</v>
      </c>
      <c r="N1438">
        <v>30952</v>
      </c>
      <c r="O1438">
        <v>1593</v>
      </c>
      <c r="P1438">
        <v>1465</v>
      </c>
      <c r="Q1438">
        <v>154</v>
      </c>
      <c r="R1438">
        <v>3212</v>
      </c>
      <c r="S1438" s="105">
        <f>Table1[[#This Row],[Female Voters]]/Table1[[#This Row],[Female Population]]</f>
        <v>0.68827587216163866</v>
      </c>
      <c r="T1438" s="94">
        <f>Table1[[#This Row],[Male Voters]]/Table1[[#This Row],[Male Population]]</f>
        <v>0.68742454555293564</v>
      </c>
      <c r="U1438" s="94">
        <f>Table1[[#This Row],[Total Voters]]/Table1[[#This Row],[Total Population]]</f>
        <v>0.70825903672697921</v>
      </c>
      <c r="V1438" s="94">
        <f>Table1[[#This Row],[Female Ballots]]/Table1[[#This Row],[Female Population]]</f>
        <v>7.3309940114568761E-2</v>
      </c>
      <c r="W1438" s="94">
        <f>Table1[[#This Row],[Male Ballots]]/Table1[[#This Row],[Male Population]]</f>
        <v>6.6676175796812148E-2</v>
      </c>
      <c r="X1438" s="94">
        <f>Table1[[#This Row],[Total Ballots]]/Table1[[#This Row],[Total Population]]</f>
        <v>7.3498579282988405E-2</v>
      </c>
      <c r="Y1438" s="94">
        <f>Table1[[#This Row],[Female Ballots]]/Table1[[#This Row],[Female Voters]]</f>
        <v>0.10651243648034234</v>
      </c>
      <c r="Z1438" s="95">
        <f>Table1[[#This Row],[Male Ballots]]/Table1[[#This Row],[Male Voters]]</f>
        <v>9.6994173728813554E-2</v>
      </c>
      <c r="AA1438" s="94">
        <f>Table1[[#This Row],[Total Ballots]]/Table1[[#This Row],[Total Voters]]</f>
        <v>0.10377358490566038</v>
      </c>
    </row>
    <row r="1439" spans="1:27" s="7" customFormat="1" x14ac:dyDescent="0.35">
      <c r="A1439" s="8" t="s">
        <v>51</v>
      </c>
      <c r="B1439" s="16">
        <v>2023</v>
      </c>
      <c r="C1439" s="17" t="s">
        <v>82</v>
      </c>
      <c r="D1439" s="17" t="s">
        <v>87</v>
      </c>
      <c r="E1439" s="35"/>
      <c r="F1439" s="35"/>
      <c r="G1439" s="124" t="s">
        <v>63</v>
      </c>
      <c r="H1439" s="132">
        <v>33603.32</v>
      </c>
      <c r="I1439" s="132">
        <v>34811</v>
      </c>
      <c r="J1439" s="133">
        <v>68414.319999999992</v>
      </c>
      <c r="K1439">
        <v>26505</v>
      </c>
      <c r="L1439">
        <v>25811</v>
      </c>
      <c r="M1439">
        <v>1103</v>
      </c>
      <c r="N1439">
        <v>53419</v>
      </c>
      <c r="O1439">
        <v>3369</v>
      </c>
      <c r="P1439">
        <v>2931</v>
      </c>
      <c r="Q1439">
        <v>207</v>
      </c>
      <c r="R1439">
        <v>6507</v>
      </c>
      <c r="S1439" s="105">
        <f>Table1[[#This Row],[Female Voters]]/Table1[[#This Row],[Female Population]]</f>
        <v>0.78876134858103308</v>
      </c>
      <c r="T1439" s="94">
        <f>Table1[[#This Row],[Male Voters]]/Table1[[#This Row],[Male Population]]</f>
        <v>0.74146103243227712</v>
      </c>
      <c r="U1439" s="94">
        <f>Table1[[#This Row],[Total Voters]]/Table1[[#This Row],[Total Population]]</f>
        <v>0.78081606306983697</v>
      </c>
      <c r="V1439" s="94">
        <f>Table1[[#This Row],[Female Ballots]]/Table1[[#This Row],[Female Population]]</f>
        <v>0.10025795070249011</v>
      </c>
      <c r="W1439" s="94">
        <f>Table1[[#This Row],[Male Ballots]]/Table1[[#This Row],[Male Population]]</f>
        <v>8.4197523771221736E-2</v>
      </c>
      <c r="X1439" s="94">
        <f>Table1[[#This Row],[Total Ballots]]/Table1[[#This Row],[Total Population]]</f>
        <v>9.5111666680309043E-2</v>
      </c>
      <c r="Y1439" s="94">
        <f>Table1[[#This Row],[Female Ballots]]/Table1[[#This Row],[Female Voters]]</f>
        <v>0.12710809281267685</v>
      </c>
      <c r="Z1439" s="95">
        <f>Table1[[#This Row],[Male Ballots]]/Table1[[#This Row],[Male Voters]]</f>
        <v>0.11355623571345551</v>
      </c>
      <c r="AA1439" s="94">
        <f>Table1[[#This Row],[Total Ballots]]/Table1[[#This Row],[Total Voters]]</f>
        <v>0.12181059173702241</v>
      </c>
    </row>
    <row r="1440" spans="1:27" s="7" customFormat="1" x14ac:dyDescent="0.35">
      <c r="A1440" s="8" t="s">
        <v>51</v>
      </c>
      <c r="B1440" s="16">
        <v>2023</v>
      </c>
      <c r="C1440" s="17" t="s">
        <v>82</v>
      </c>
      <c r="D1440" s="17" t="s">
        <v>87</v>
      </c>
      <c r="E1440" s="35"/>
      <c r="F1440" s="35"/>
      <c r="G1440" s="124" t="s">
        <v>64</v>
      </c>
      <c r="H1440" s="132">
        <v>36608.259999999995</v>
      </c>
      <c r="I1440" s="132">
        <v>36719.589999999997</v>
      </c>
      <c r="J1440" s="133">
        <v>73327.850000000006</v>
      </c>
      <c r="K1440">
        <v>28137</v>
      </c>
      <c r="L1440">
        <v>26661</v>
      </c>
      <c r="M1440">
        <v>962</v>
      </c>
      <c r="N1440">
        <v>55760</v>
      </c>
      <c r="O1440">
        <v>5595</v>
      </c>
      <c r="P1440">
        <v>5049</v>
      </c>
      <c r="Q1440">
        <v>179</v>
      </c>
      <c r="R1440">
        <v>10823</v>
      </c>
      <c r="S1440" s="105">
        <f>Table1[[#This Row],[Female Voters]]/Table1[[#This Row],[Female Population]]</f>
        <v>0.76859703247299938</v>
      </c>
      <c r="T1440" s="94">
        <f>Table1[[#This Row],[Male Voters]]/Table1[[#This Row],[Male Population]]</f>
        <v>0.72607019849622512</v>
      </c>
      <c r="U1440" s="94">
        <f>Table1[[#This Row],[Total Voters]]/Table1[[#This Row],[Total Population]]</f>
        <v>0.76042049507792731</v>
      </c>
      <c r="V1440" s="94">
        <f>Table1[[#This Row],[Female Ballots]]/Table1[[#This Row],[Female Population]]</f>
        <v>0.15283436033288664</v>
      </c>
      <c r="W1440" s="94">
        <f>Table1[[#This Row],[Male Ballots]]/Table1[[#This Row],[Male Population]]</f>
        <v>0.13750153528402687</v>
      </c>
      <c r="X1440" s="94">
        <f>Table1[[#This Row],[Total Ballots]]/Table1[[#This Row],[Total Population]]</f>
        <v>0.14759739989649226</v>
      </c>
      <c r="Y1440" s="94">
        <f>Table1[[#This Row],[Female Ballots]]/Table1[[#This Row],[Female Voters]]</f>
        <v>0.19884849131037424</v>
      </c>
      <c r="Z1440" s="95">
        <f>Table1[[#This Row],[Male Ballots]]/Table1[[#This Row],[Male Voters]]</f>
        <v>0.1893777427703387</v>
      </c>
      <c r="AA1440" s="94">
        <f>Table1[[#This Row],[Total Ballots]]/Table1[[#This Row],[Total Voters]]</f>
        <v>0.19409971305595408</v>
      </c>
    </row>
    <row r="1441" spans="1:27" s="7" customFormat="1" x14ac:dyDescent="0.35">
      <c r="A1441" s="14" t="s">
        <v>51</v>
      </c>
      <c r="B1441" s="16">
        <v>2023</v>
      </c>
      <c r="C1441" s="17" t="s">
        <v>82</v>
      </c>
      <c r="D1441" s="17" t="s">
        <v>87</v>
      </c>
      <c r="E1441" s="35"/>
      <c r="F1441" s="35"/>
      <c r="G1441" s="124" t="s">
        <v>65</v>
      </c>
      <c r="H1441" s="132">
        <v>34185.33</v>
      </c>
      <c r="I1441" s="132">
        <v>34076.39</v>
      </c>
      <c r="J1441" s="133">
        <v>68261.709999999992</v>
      </c>
      <c r="K1441">
        <v>26926</v>
      </c>
      <c r="L1441">
        <v>25501</v>
      </c>
      <c r="M1441">
        <v>662</v>
      </c>
      <c r="N1441">
        <v>53089</v>
      </c>
      <c r="O1441">
        <v>6445</v>
      </c>
      <c r="P1441">
        <v>5746</v>
      </c>
      <c r="Q1441">
        <v>137</v>
      </c>
      <c r="R1441">
        <v>12328</v>
      </c>
      <c r="S1441" s="105">
        <f>Table1[[#This Row],[Female Voters]]/Table1[[#This Row],[Female Population]]</f>
        <v>0.78764780097193732</v>
      </c>
      <c r="T1441" s="94">
        <f>Table1[[#This Row],[Male Voters]]/Table1[[#This Row],[Male Population]]</f>
        <v>0.74834804977874714</v>
      </c>
      <c r="U1441" s="94">
        <f>Table1[[#This Row],[Total Voters]]/Table1[[#This Row],[Total Population]]</f>
        <v>0.77772736721655533</v>
      </c>
      <c r="V1441" s="94">
        <f>Table1[[#This Row],[Female Ballots]]/Table1[[#This Row],[Female Population]]</f>
        <v>0.18853116234361347</v>
      </c>
      <c r="W1441" s="94">
        <f>Table1[[#This Row],[Male Ballots]]/Table1[[#This Row],[Male Population]]</f>
        <v>0.16862114795610686</v>
      </c>
      <c r="X1441" s="94">
        <f>Table1[[#This Row],[Total Ballots]]/Table1[[#This Row],[Total Population]]</f>
        <v>0.18059905033143767</v>
      </c>
      <c r="Y1441" s="94">
        <f>Table1[[#This Row],[Female Ballots]]/Table1[[#This Row],[Female Voters]]</f>
        <v>0.23935972665824853</v>
      </c>
      <c r="Z1441" s="95">
        <f>Table1[[#This Row],[Male Ballots]]/Table1[[#This Row],[Male Voters]]</f>
        <v>0.22532449707854593</v>
      </c>
      <c r="AA1441" s="94">
        <f>Table1[[#This Row],[Total Ballots]]/Table1[[#This Row],[Total Voters]]</f>
        <v>0.23221382960688655</v>
      </c>
    </row>
    <row r="1442" spans="1:27" s="7" customFormat="1" x14ac:dyDescent="0.35">
      <c r="A1442" s="8" t="s">
        <v>51</v>
      </c>
      <c r="B1442" s="16">
        <v>2023</v>
      </c>
      <c r="C1442" s="17" t="s">
        <v>82</v>
      </c>
      <c r="D1442" s="17" t="s">
        <v>87</v>
      </c>
      <c r="E1442" s="35"/>
      <c r="F1442" s="35"/>
      <c r="G1442" s="124" t="s">
        <v>66</v>
      </c>
      <c r="H1442" s="132">
        <v>32400.67</v>
      </c>
      <c r="I1442" s="132">
        <v>30967.53</v>
      </c>
      <c r="J1442" s="133">
        <v>63368.2</v>
      </c>
      <c r="K1442">
        <v>27116</v>
      </c>
      <c r="L1442">
        <v>25250</v>
      </c>
      <c r="M1442">
        <v>667</v>
      </c>
      <c r="N1442">
        <v>53033</v>
      </c>
      <c r="O1442">
        <v>8441</v>
      </c>
      <c r="P1442">
        <v>7437</v>
      </c>
      <c r="Q1442">
        <v>155</v>
      </c>
      <c r="R1442">
        <v>16033</v>
      </c>
      <c r="S1442" s="105">
        <f>Table1[[#This Row],[Female Voters]]/Table1[[#This Row],[Female Population]]</f>
        <v>0.83689627405853029</v>
      </c>
      <c r="T1442" s="94">
        <f>Table1[[#This Row],[Male Voters]]/Table1[[#This Row],[Male Population]]</f>
        <v>0.81537016352288993</v>
      </c>
      <c r="U1442" s="94">
        <f>Table1[[#This Row],[Total Voters]]/Table1[[#This Row],[Total Population]]</f>
        <v>0.83690242108817992</v>
      </c>
      <c r="V1442" s="94">
        <f>Table1[[#This Row],[Female Ballots]]/Table1[[#This Row],[Female Population]]</f>
        <v>0.26051930407611945</v>
      </c>
      <c r="W1442" s="94">
        <f>Table1[[#This Row],[Male Ballots]]/Table1[[#This Row],[Male Population]]</f>
        <v>0.24015476855919735</v>
      </c>
      <c r="X1442" s="94">
        <f>Table1[[#This Row],[Total Ballots]]/Table1[[#This Row],[Total Population]]</f>
        <v>0.25301334107643897</v>
      </c>
      <c r="Y1442" s="94">
        <f>Table1[[#This Row],[Female Ballots]]/Table1[[#This Row],[Female Voters]]</f>
        <v>0.31129222599203421</v>
      </c>
      <c r="Z1442" s="95">
        <f>Table1[[#This Row],[Male Ballots]]/Table1[[#This Row],[Male Voters]]</f>
        <v>0.29453465346534652</v>
      </c>
      <c r="AA1442" s="94">
        <f>Table1[[#This Row],[Total Ballots]]/Table1[[#This Row],[Total Voters]]</f>
        <v>0.30232119623630571</v>
      </c>
    </row>
    <row r="1443" spans="1:27" s="7" customFormat="1" x14ac:dyDescent="0.35">
      <c r="A1443" s="8" t="s">
        <v>51</v>
      </c>
      <c r="B1443" s="16">
        <v>2023</v>
      </c>
      <c r="C1443" s="17" t="s">
        <v>82</v>
      </c>
      <c r="D1443" s="17" t="s">
        <v>87</v>
      </c>
      <c r="E1443" s="35"/>
      <c r="F1443" s="35"/>
      <c r="G1443" s="124" t="s">
        <v>67</v>
      </c>
      <c r="H1443" s="132">
        <v>50292.063000000002</v>
      </c>
      <c r="I1443" s="132">
        <v>42136.521000000001</v>
      </c>
      <c r="J1443" s="133">
        <v>92428.57</v>
      </c>
      <c r="K1443">
        <v>44720</v>
      </c>
      <c r="L1443">
        <v>37598</v>
      </c>
      <c r="M1443">
        <v>728</v>
      </c>
      <c r="N1443">
        <v>83046</v>
      </c>
      <c r="O1443">
        <v>21439</v>
      </c>
      <c r="P1443">
        <v>18221</v>
      </c>
      <c r="Q1443">
        <v>254</v>
      </c>
      <c r="R1443">
        <v>39914</v>
      </c>
      <c r="S1443" s="105">
        <f>Table1[[#This Row],[Female Voters]]/Table1[[#This Row],[Female Population]]</f>
        <v>0.88920591704500163</v>
      </c>
      <c r="T1443" s="94">
        <f>Table1[[#This Row],[Male Voters]]/Table1[[#This Row],[Male Population]]</f>
        <v>0.89229008726183157</v>
      </c>
      <c r="U1443" s="94">
        <f>Table1[[#This Row],[Total Voters]]/Table1[[#This Row],[Total Population]]</f>
        <v>0.89848842192408684</v>
      </c>
      <c r="V1443" s="94">
        <f>Table1[[#This Row],[Female Ballots]]/Table1[[#This Row],[Female Population]]</f>
        <v>0.42628992968532625</v>
      </c>
      <c r="W1443" s="94">
        <f>Table1[[#This Row],[Male Ballots]]/Table1[[#This Row],[Male Population]]</f>
        <v>0.43242772700669807</v>
      </c>
      <c r="X1443" s="94">
        <f>Table1[[#This Row],[Total Ballots]]/Table1[[#This Row],[Total Population]]</f>
        <v>0.43183617359870435</v>
      </c>
      <c r="Y1443" s="94">
        <f>Table1[[#This Row],[Female Ballots]]/Table1[[#This Row],[Female Voters]]</f>
        <v>0.47940518783542041</v>
      </c>
      <c r="Z1443" s="95">
        <f>Table1[[#This Row],[Male Ballots]]/Table1[[#This Row],[Male Voters]]</f>
        <v>0.48462684185329008</v>
      </c>
      <c r="AA1443" s="94">
        <f>Table1[[#This Row],[Total Ballots]]/Table1[[#This Row],[Total Voters]]</f>
        <v>0.48062519567468631</v>
      </c>
    </row>
    <row r="1444" spans="1:27" s="7" customFormat="1" x14ac:dyDescent="0.35">
      <c r="A1444" s="8" t="s">
        <v>25</v>
      </c>
      <c r="B1444" s="16">
        <v>2023</v>
      </c>
      <c r="C1444" s="17" t="s">
        <v>82</v>
      </c>
      <c r="D1444" s="17"/>
      <c r="E1444" s="35"/>
      <c r="F1444" s="35"/>
      <c r="G1444" s="124" t="s">
        <v>79</v>
      </c>
      <c r="H1444" s="132">
        <v>1680.4523800000002</v>
      </c>
      <c r="I1444" s="132">
        <v>1613.5624399999999</v>
      </c>
      <c r="J1444" s="133">
        <v>3294.0145900000007</v>
      </c>
      <c r="K1444">
        <v>1457</v>
      </c>
      <c r="L1444">
        <v>1367</v>
      </c>
      <c r="M1444">
        <v>37</v>
      </c>
      <c r="N1444">
        <v>2861</v>
      </c>
      <c r="O1444">
        <v>861</v>
      </c>
      <c r="P1444">
        <v>719</v>
      </c>
      <c r="Q1444">
        <v>19</v>
      </c>
      <c r="R1444">
        <v>1599</v>
      </c>
      <c r="S1444" s="105">
        <f>Table1[[#This Row],[Female Voters]]/Table1[[#This Row],[Female Population]]</f>
        <v>0.86702843671178587</v>
      </c>
      <c r="T1444" s="94">
        <f>Table1[[#This Row],[Male Voters]]/Table1[[#This Row],[Male Population]]</f>
        <v>0.84719374107394319</v>
      </c>
      <c r="U1444" s="94">
        <f>Table1[[#This Row],[Total Voters]]/Table1[[#This Row],[Total Population]]</f>
        <v>0.86854502972920933</v>
      </c>
      <c r="V1444" s="94">
        <f>Table1[[#This Row],[Female Ballots]]/Table1[[#This Row],[Female Population]]</f>
        <v>0.51236203432316241</v>
      </c>
      <c r="W1444" s="94">
        <f>Table1[[#This Row],[Male Ballots]]/Table1[[#This Row],[Male Population]]</f>
        <v>0.44559787844342735</v>
      </c>
      <c r="X1444" s="94">
        <f>Table1[[#This Row],[Total Ballots]]/Table1[[#This Row],[Total Population]]</f>
        <v>0.48542590092170773</v>
      </c>
      <c r="Y1444" s="94">
        <f>Table1[[#This Row],[Female Ballots]]/Table1[[#This Row],[Female Voters]]</f>
        <v>0.59094028826355527</v>
      </c>
      <c r="Z1444" s="95">
        <f>Table1[[#This Row],[Male Ballots]]/Table1[[#This Row],[Male Voters]]</f>
        <v>0.52596927578639352</v>
      </c>
      <c r="AA1444" s="94">
        <f>Table1[[#This Row],[Total Ballots]]/Table1[[#This Row],[Total Voters]]</f>
        <v>0.55889549108703251</v>
      </c>
    </row>
    <row r="1445" spans="1:27" s="7" customFormat="1" x14ac:dyDescent="0.35">
      <c r="A1445" s="8" t="s">
        <v>25</v>
      </c>
      <c r="B1445" s="16">
        <v>2023</v>
      </c>
      <c r="C1445" s="17" t="s">
        <v>82</v>
      </c>
      <c r="D1445" s="17"/>
      <c r="E1445" s="35"/>
      <c r="F1445" s="35"/>
      <c r="G1445" s="124" t="s">
        <v>62</v>
      </c>
      <c r="H1445" s="132">
        <v>128.74871000000002</v>
      </c>
      <c r="I1445" s="132">
        <v>132.81978000000001</v>
      </c>
      <c r="J1445" s="133">
        <v>261.56849</v>
      </c>
      <c r="K1445">
        <v>80</v>
      </c>
      <c r="L1445">
        <v>94</v>
      </c>
      <c r="M1445">
        <v>4</v>
      </c>
      <c r="N1445">
        <v>178</v>
      </c>
      <c r="O1445">
        <v>29</v>
      </c>
      <c r="P1445">
        <v>18</v>
      </c>
      <c r="Q1445">
        <v>1</v>
      </c>
      <c r="R1445">
        <v>48</v>
      </c>
      <c r="S1445" s="105">
        <f>Table1[[#This Row],[Female Voters]]/Table1[[#This Row],[Female Population]]</f>
        <v>0.62136544902080948</v>
      </c>
      <c r="T1445" s="94">
        <f>Table1[[#This Row],[Male Voters]]/Table1[[#This Row],[Male Population]]</f>
        <v>0.70772591251092265</v>
      </c>
      <c r="U1445" s="94">
        <f>Table1[[#This Row],[Total Voters]]/Table1[[#This Row],[Total Population]]</f>
        <v>0.68051010272682311</v>
      </c>
      <c r="V1445" s="94">
        <f>Table1[[#This Row],[Female Ballots]]/Table1[[#This Row],[Female Population]]</f>
        <v>0.22524497527004345</v>
      </c>
      <c r="W1445" s="94">
        <f>Table1[[#This Row],[Male Ballots]]/Table1[[#This Row],[Male Population]]</f>
        <v>0.13552198324677242</v>
      </c>
      <c r="X1445" s="94">
        <f>Table1[[#This Row],[Total Ballots]]/Table1[[#This Row],[Total Population]]</f>
        <v>0.1835083423083568</v>
      </c>
      <c r="Y1445" s="94">
        <f>Table1[[#This Row],[Female Ballots]]/Table1[[#This Row],[Female Voters]]</f>
        <v>0.36249999999999999</v>
      </c>
      <c r="Z1445" s="95">
        <f>Table1[[#This Row],[Male Ballots]]/Table1[[#This Row],[Male Voters]]</f>
        <v>0.19148936170212766</v>
      </c>
      <c r="AA1445" s="94">
        <f>Table1[[#This Row],[Total Ballots]]/Table1[[#This Row],[Total Voters]]</f>
        <v>0.2696629213483146</v>
      </c>
    </row>
    <row r="1446" spans="1:27" s="7" customFormat="1" x14ac:dyDescent="0.35">
      <c r="A1446" s="8" t="s">
        <v>25</v>
      </c>
      <c r="B1446" s="16">
        <v>2023</v>
      </c>
      <c r="C1446" s="17" t="s">
        <v>82</v>
      </c>
      <c r="D1446" s="17"/>
      <c r="E1446" s="35"/>
      <c r="F1446" s="35"/>
      <c r="G1446" s="124" t="s">
        <v>63</v>
      </c>
      <c r="H1446" s="132">
        <v>169.4128</v>
      </c>
      <c r="I1446" s="132">
        <v>166.63114999999999</v>
      </c>
      <c r="J1446" s="133">
        <v>336.04390000000001</v>
      </c>
      <c r="K1446">
        <v>156</v>
      </c>
      <c r="L1446">
        <v>152</v>
      </c>
      <c r="M1446">
        <v>4</v>
      </c>
      <c r="N1446">
        <v>312</v>
      </c>
      <c r="O1446">
        <v>49</v>
      </c>
      <c r="P1446">
        <v>44</v>
      </c>
      <c r="Q1446">
        <v>2</v>
      </c>
      <c r="R1446">
        <v>95</v>
      </c>
      <c r="S1446" s="105">
        <f>Table1[[#This Row],[Female Voters]]/Table1[[#This Row],[Female Population]]</f>
        <v>0.92082770605290742</v>
      </c>
      <c r="T1446" s="94">
        <f>Table1[[#This Row],[Male Voters]]/Table1[[#This Row],[Male Population]]</f>
        <v>0.91219438862421587</v>
      </c>
      <c r="U1446" s="94">
        <f>Table1[[#This Row],[Total Voters]]/Table1[[#This Row],[Total Population]]</f>
        <v>0.92845012214177969</v>
      </c>
      <c r="V1446" s="94">
        <f>Table1[[#This Row],[Female Ballots]]/Table1[[#This Row],[Female Population]]</f>
        <v>0.2892343435679004</v>
      </c>
      <c r="W1446" s="94">
        <f>Table1[[#This Row],[Male Ballots]]/Table1[[#This Row],[Male Population]]</f>
        <v>0.26405627039122037</v>
      </c>
      <c r="X1446" s="94">
        <f>Table1[[#This Row],[Total Ballots]]/Table1[[#This Row],[Total Population]]</f>
        <v>0.28270115898547776</v>
      </c>
      <c r="Y1446" s="94">
        <f>Table1[[#This Row],[Female Ballots]]/Table1[[#This Row],[Female Voters]]</f>
        <v>0.3141025641025641</v>
      </c>
      <c r="Z1446" s="95">
        <f>Table1[[#This Row],[Male Ballots]]/Table1[[#This Row],[Male Voters]]</f>
        <v>0.28947368421052633</v>
      </c>
      <c r="AA1446" s="94">
        <f>Table1[[#This Row],[Total Ballots]]/Table1[[#This Row],[Total Voters]]</f>
        <v>0.30448717948717946</v>
      </c>
    </row>
    <row r="1447" spans="1:27" s="7" customFormat="1" x14ac:dyDescent="0.35">
      <c r="A1447" s="8" t="s">
        <v>25</v>
      </c>
      <c r="B1447" s="16">
        <v>2023</v>
      </c>
      <c r="C1447" s="17" t="s">
        <v>82</v>
      </c>
      <c r="D1447" s="17"/>
      <c r="E1447" s="35"/>
      <c r="F1447" s="35"/>
      <c r="G1447" s="124" t="s">
        <v>64</v>
      </c>
      <c r="H1447" s="132">
        <v>211.40960000000001</v>
      </c>
      <c r="I1447" s="132">
        <v>215.64697999999999</v>
      </c>
      <c r="J1447" s="133">
        <v>427.0566</v>
      </c>
      <c r="K1447">
        <v>183</v>
      </c>
      <c r="L1447">
        <v>157</v>
      </c>
      <c r="M1447">
        <v>5</v>
      </c>
      <c r="N1447">
        <v>345</v>
      </c>
      <c r="O1447">
        <v>79</v>
      </c>
      <c r="P1447">
        <v>50</v>
      </c>
      <c r="Q1447">
        <v>3</v>
      </c>
      <c r="R1447">
        <v>132</v>
      </c>
      <c r="S1447" s="105">
        <f>Table1[[#This Row],[Female Voters]]/Table1[[#This Row],[Female Population]]</f>
        <v>0.86561821222877289</v>
      </c>
      <c r="T1447" s="94">
        <f>Table1[[#This Row],[Male Voters]]/Table1[[#This Row],[Male Population]]</f>
        <v>0.72804172819855861</v>
      </c>
      <c r="U1447" s="94">
        <f>Table1[[#This Row],[Total Voters]]/Table1[[#This Row],[Total Population]]</f>
        <v>0.80785544585893299</v>
      </c>
      <c r="V1447" s="94">
        <f>Table1[[#This Row],[Female Ballots]]/Table1[[#This Row],[Female Population]]</f>
        <v>0.37368217904957957</v>
      </c>
      <c r="W1447" s="94">
        <f>Table1[[#This Row],[Male Ballots]]/Table1[[#This Row],[Male Population]]</f>
        <v>0.23186042299317153</v>
      </c>
      <c r="X1447" s="94">
        <f>Table1[[#This Row],[Total Ballots]]/Table1[[#This Row],[Total Population]]</f>
        <v>0.30909251841559177</v>
      </c>
      <c r="Y1447" s="94">
        <f>Table1[[#This Row],[Female Ballots]]/Table1[[#This Row],[Female Voters]]</f>
        <v>0.43169398907103823</v>
      </c>
      <c r="Z1447" s="95">
        <f>Table1[[#This Row],[Male Ballots]]/Table1[[#This Row],[Male Voters]]</f>
        <v>0.31847133757961782</v>
      </c>
      <c r="AA1447" s="94">
        <f>Table1[[#This Row],[Total Ballots]]/Table1[[#This Row],[Total Voters]]</f>
        <v>0.38260869565217392</v>
      </c>
    </row>
    <row r="1448" spans="1:27" s="7" customFormat="1" x14ac:dyDescent="0.35">
      <c r="A1448" s="8" t="s">
        <v>25</v>
      </c>
      <c r="B1448" s="16">
        <v>2023</v>
      </c>
      <c r="C1448" s="17" t="s">
        <v>82</v>
      </c>
      <c r="D1448" s="17"/>
      <c r="E1448" s="35"/>
      <c r="F1448" s="35"/>
      <c r="G1448" s="124" t="s">
        <v>65</v>
      </c>
      <c r="H1448" s="132">
        <v>199.09181000000001</v>
      </c>
      <c r="I1448" s="132">
        <v>206.67673000000002</v>
      </c>
      <c r="J1448" s="133">
        <v>405.76850000000002</v>
      </c>
      <c r="K1448">
        <v>173</v>
      </c>
      <c r="L1448">
        <v>167</v>
      </c>
      <c r="M1448">
        <v>1</v>
      </c>
      <c r="N1448">
        <v>341</v>
      </c>
      <c r="O1448">
        <v>82</v>
      </c>
      <c r="P1448">
        <v>72</v>
      </c>
      <c r="Q1448">
        <v>1</v>
      </c>
      <c r="R1448">
        <v>155</v>
      </c>
      <c r="S1448" s="105">
        <f>Table1[[#This Row],[Female Voters]]/Table1[[#This Row],[Female Population]]</f>
        <v>0.86894583961037875</v>
      </c>
      <c r="T1448" s="94">
        <f>Table1[[#This Row],[Male Voters]]/Table1[[#This Row],[Male Population]]</f>
        <v>0.80802517051629363</v>
      </c>
      <c r="U1448" s="94">
        <f>Table1[[#This Row],[Total Voters]]/Table1[[#This Row],[Total Population]]</f>
        <v>0.84038066040118931</v>
      </c>
      <c r="V1448" s="94">
        <f>Table1[[#This Row],[Female Ballots]]/Table1[[#This Row],[Female Population]]</f>
        <v>0.41187028235867662</v>
      </c>
      <c r="W1448" s="94">
        <f>Table1[[#This Row],[Male Ballots]]/Table1[[#This Row],[Male Population]]</f>
        <v>0.34837013339624634</v>
      </c>
      <c r="X1448" s="94">
        <f>Table1[[#This Row],[Total Ballots]]/Table1[[#This Row],[Total Population]]</f>
        <v>0.38199120927326785</v>
      </c>
      <c r="Y1448" s="94">
        <f>Table1[[#This Row],[Female Ballots]]/Table1[[#This Row],[Female Voters]]</f>
        <v>0.47398843930635837</v>
      </c>
      <c r="Z1448" s="95">
        <f>Table1[[#This Row],[Male Ballots]]/Table1[[#This Row],[Male Voters]]</f>
        <v>0.43113772455089822</v>
      </c>
      <c r="AA1448" s="94">
        <f>Table1[[#This Row],[Total Ballots]]/Table1[[#This Row],[Total Voters]]</f>
        <v>0.45454545454545453</v>
      </c>
    </row>
    <row r="1449" spans="1:27" s="7" customFormat="1" x14ac:dyDescent="0.35">
      <c r="A1449" s="8" t="s">
        <v>25</v>
      </c>
      <c r="B1449" s="16">
        <v>2023</v>
      </c>
      <c r="C1449" s="17" t="s">
        <v>82</v>
      </c>
      <c r="D1449" s="17"/>
      <c r="E1449" s="35"/>
      <c r="F1449" s="35"/>
      <c r="G1449" s="124" t="s">
        <v>66</v>
      </c>
      <c r="H1449" s="132">
        <v>336.67259999999999</v>
      </c>
      <c r="I1449" s="132">
        <v>310.67779999999999</v>
      </c>
      <c r="J1449" s="133">
        <v>647.35030000000006</v>
      </c>
      <c r="K1449">
        <v>285</v>
      </c>
      <c r="L1449">
        <v>260</v>
      </c>
      <c r="M1449">
        <v>13</v>
      </c>
      <c r="N1449">
        <v>558</v>
      </c>
      <c r="O1449">
        <v>182</v>
      </c>
      <c r="P1449">
        <v>142</v>
      </c>
      <c r="Q1449">
        <v>6</v>
      </c>
      <c r="R1449">
        <v>330</v>
      </c>
      <c r="S1449" s="105">
        <f>Table1[[#This Row],[Female Voters]]/Table1[[#This Row],[Female Population]]</f>
        <v>0.84651973460269714</v>
      </c>
      <c r="T1449" s="94">
        <f>Table1[[#This Row],[Male Voters]]/Table1[[#This Row],[Male Population]]</f>
        <v>0.83687988005580061</v>
      </c>
      <c r="U1449" s="94">
        <f>Table1[[#This Row],[Total Voters]]/Table1[[#This Row],[Total Population]]</f>
        <v>0.8619753478140042</v>
      </c>
      <c r="V1449" s="94">
        <f>Table1[[#This Row],[Female Ballots]]/Table1[[#This Row],[Female Population]]</f>
        <v>0.54058453227259962</v>
      </c>
      <c r="W1449" s="94">
        <f>Table1[[#This Row],[Male Ballots]]/Table1[[#This Row],[Male Population]]</f>
        <v>0.45706516526124497</v>
      </c>
      <c r="X1449" s="94">
        <f>Table1[[#This Row],[Total Ballots]]/Table1[[#This Row],[Total Population]]</f>
        <v>0.50977036698677669</v>
      </c>
      <c r="Y1449" s="94">
        <f>Table1[[#This Row],[Female Ballots]]/Table1[[#This Row],[Female Voters]]</f>
        <v>0.63859649122807016</v>
      </c>
      <c r="Z1449" s="95">
        <f>Table1[[#This Row],[Male Ballots]]/Table1[[#This Row],[Male Voters]]</f>
        <v>0.5461538461538461</v>
      </c>
      <c r="AA1449" s="94">
        <f>Table1[[#This Row],[Total Ballots]]/Table1[[#This Row],[Total Voters]]</f>
        <v>0.59139784946236562</v>
      </c>
    </row>
    <row r="1450" spans="1:27" s="7" customFormat="1" x14ac:dyDescent="0.35">
      <c r="A1450" s="8" t="s">
        <v>25</v>
      </c>
      <c r="B1450" s="16">
        <v>2023</v>
      </c>
      <c r="C1450" s="17" t="s">
        <v>82</v>
      </c>
      <c r="D1450" s="17"/>
      <c r="E1450" s="35"/>
      <c r="F1450" s="35"/>
      <c r="G1450" s="124" t="s">
        <v>67</v>
      </c>
      <c r="H1450" s="132">
        <v>635.11685999999997</v>
      </c>
      <c r="I1450" s="132">
        <v>581.1099999999999</v>
      </c>
      <c r="J1450" s="133">
        <v>1216.2268000000001</v>
      </c>
      <c r="K1450">
        <v>580</v>
      </c>
      <c r="L1450">
        <v>537</v>
      </c>
      <c r="M1450">
        <v>10</v>
      </c>
      <c r="N1450">
        <v>1127</v>
      </c>
      <c r="O1450">
        <v>440</v>
      </c>
      <c r="P1450">
        <v>393</v>
      </c>
      <c r="Q1450">
        <v>6</v>
      </c>
      <c r="R1450">
        <v>839</v>
      </c>
      <c r="S1450" s="105">
        <f>Table1[[#This Row],[Female Voters]]/Table1[[#This Row],[Female Population]]</f>
        <v>0.91321776593995629</v>
      </c>
      <c r="T1450" s="94">
        <f>Table1[[#This Row],[Male Voters]]/Table1[[#This Row],[Male Population]]</f>
        <v>0.92409354511194108</v>
      </c>
      <c r="U1450" s="94">
        <f>Table1[[#This Row],[Total Voters]]/Table1[[#This Row],[Total Population]]</f>
        <v>0.92663638064874077</v>
      </c>
      <c r="V1450" s="94">
        <f>Table1[[#This Row],[Female Ballots]]/Table1[[#This Row],[Female Population]]</f>
        <v>0.69278589140272551</v>
      </c>
      <c r="W1450" s="94">
        <f>Table1[[#This Row],[Male Ballots]]/Table1[[#This Row],[Male Population]]</f>
        <v>0.67629192407633676</v>
      </c>
      <c r="X1450" s="94">
        <f>Table1[[#This Row],[Total Ballots]]/Table1[[#This Row],[Total Population]]</f>
        <v>0.68983844131703065</v>
      </c>
      <c r="Y1450" s="94">
        <f>Table1[[#This Row],[Female Ballots]]/Table1[[#This Row],[Female Voters]]</f>
        <v>0.75862068965517238</v>
      </c>
      <c r="Z1450" s="95">
        <f>Table1[[#This Row],[Male Ballots]]/Table1[[#This Row],[Male Voters]]</f>
        <v>0.73184357541899436</v>
      </c>
      <c r="AA1450" s="94">
        <f>Table1[[#This Row],[Total Ballots]]/Table1[[#This Row],[Total Voters]]</f>
        <v>0.74445430346051467</v>
      </c>
    </row>
    <row r="1451" spans="1:27" s="7" customFormat="1" x14ac:dyDescent="0.35">
      <c r="A1451" s="8" t="s">
        <v>46</v>
      </c>
      <c r="B1451" s="16">
        <v>2023</v>
      </c>
      <c r="C1451" s="17" t="s">
        <v>82</v>
      </c>
      <c r="D1451" s="17" t="s">
        <v>87</v>
      </c>
      <c r="E1451" s="35"/>
      <c r="F1451" s="35"/>
      <c r="G1451" s="124" t="s">
        <v>79</v>
      </c>
      <c r="H1451" s="132">
        <v>44629.740300000005</v>
      </c>
      <c r="I1451" s="132">
        <v>43783.122899999995</v>
      </c>
      <c r="J1451" s="133">
        <v>88412.864000000001</v>
      </c>
      <c r="K1451">
        <v>36474</v>
      </c>
      <c r="L1451">
        <v>34427</v>
      </c>
      <c r="M1451">
        <v>1428</v>
      </c>
      <c r="N1451">
        <v>72329</v>
      </c>
      <c r="O1451">
        <v>12830</v>
      </c>
      <c r="P1451">
        <v>11139</v>
      </c>
      <c r="Q1451">
        <v>338</v>
      </c>
      <c r="R1451">
        <v>24307</v>
      </c>
      <c r="S1451" s="105">
        <f>Table1[[#This Row],[Female Voters]]/Table1[[#This Row],[Female Population]]</f>
        <v>0.81725772444165434</v>
      </c>
      <c r="T1451" s="94">
        <f>Table1[[#This Row],[Male Voters]]/Table1[[#This Row],[Male Population]]</f>
        <v>0.78630754774232892</v>
      </c>
      <c r="U1451" s="94">
        <f>Table1[[#This Row],[Total Voters]]/Table1[[#This Row],[Total Population]]</f>
        <v>0.81808230983219821</v>
      </c>
      <c r="V1451" s="94">
        <f>Table1[[#This Row],[Female Ballots]]/Table1[[#This Row],[Female Population]]</f>
        <v>0.2874764655531728</v>
      </c>
      <c r="W1451" s="94">
        <f>Table1[[#This Row],[Male Ballots]]/Table1[[#This Row],[Male Population]]</f>
        <v>0.25441309943654111</v>
      </c>
      <c r="X1451" s="94">
        <f>Table1[[#This Row],[Total Ballots]]/Table1[[#This Row],[Total Population]]</f>
        <v>0.27492605600922509</v>
      </c>
      <c r="Y1451" s="94">
        <f>Table1[[#This Row],[Female Ballots]]/Table1[[#This Row],[Female Voters]]</f>
        <v>0.35175741624170642</v>
      </c>
      <c r="Z1451" s="95">
        <f>Table1[[#This Row],[Male Ballots]]/Table1[[#This Row],[Male Voters]]</f>
        <v>0.32355418712057399</v>
      </c>
      <c r="AA1451" s="94">
        <f>Table1[[#This Row],[Total Ballots]]/Table1[[#This Row],[Total Voters]]</f>
        <v>0.33606160737740048</v>
      </c>
    </row>
    <row r="1452" spans="1:27" s="7" customFormat="1" x14ac:dyDescent="0.35">
      <c r="A1452" s="8" t="s">
        <v>46</v>
      </c>
      <c r="B1452" s="16">
        <v>2023</v>
      </c>
      <c r="C1452" s="17" t="s">
        <v>82</v>
      </c>
      <c r="D1452" s="17" t="s">
        <v>87</v>
      </c>
      <c r="E1452" s="35"/>
      <c r="F1452" s="35"/>
      <c r="G1452" s="124" t="s">
        <v>62</v>
      </c>
      <c r="H1452" s="132">
        <v>4154.5682999999999</v>
      </c>
      <c r="I1452" s="132">
        <v>4250.4088000000002</v>
      </c>
      <c r="J1452" s="133">
        <v>8404.9770000000008</v>
      </c>
      <c r="K1452">
        <v>2802</v>
      </c>
      <c r="L1452">
        <v>2884</v>
      </c>
      <c r="M1452">
        <v>146</v>
      </c>
      <c r="N1452">
        <v>5832</v>
      </c>
      <c r="O1452">
        <v>396</v>
      </c>
      <c r="P1452">
        <v>387</v>
      </c>
      <c r="Q1452">
        <v>20</v>
      </c>
      <c r="R1452">
        <v>803</v>
      </c>
      <c r="S1452" s="105">
        <f>Table1[[#This Row],[Female Voters]]/Table1[[#This Row],[Female Population]]</f>
        <v>0.6744383044563258</v>
      </c>
      <c r="T1452" s="94">
        <f>Table1[[#This Row],[Male Voters]]/Table1[[#This Row],[Male Population]]</f>
        <v>0.67852296936708767</v>
      </c>
      <c r="U1452" s="94">
        <f>Table1[[#This Row],[Total Voters]]/Table1[[#This Row],[Total Population]]</f>
        <v>0.69387459358901271</v>
      </c>
      <c r="V1452" s="94">
        <f>Table1[[#This Row],[Female Ballots]]/Table1[[#This Row],[Female Population]]</f>
        <v>9.5316762514170247E-2</v>
      </c>
      <c r="W1452" s="94">
        <f>Table1[[#This Row],[Male Ballots]]/Table1[[#This Row],[Male Population]]</f>
        <v>9.1050065584279791E-2</v>
      </c>
      <c r="X1452" s="94">
        <f>Table1[[#This Row],[Total Ballots]]/Table1[[#This Row],[Total Population]]</f>
        <v>9.5538631456100351E-2</v>
      </c>
      <c r="Y1452" s="94">
        <f>Table1[[#This Row],[Female Ballots]]/Table1[[#This Row],[Female Voters]]</f>
        <v>0.14132762312633834</v>
      </c>
      <c r="Z1452" s="95">
        <f>Table1[[#This Row],[Male Ballots]]/Table1[[#This Row],[Male Voters]]</f>
        <v>0.1341886269070735</v>
      </c>
      <c r="AA1452" s="94">
        <f>Table1[[#This Row],[Total Ballots]]/Table1[[#This Row],[Total Voters]]</f>
        <v>0.13768861454046638</v>
      </c>
    </row>
    <row r="1453" spans="1:27" s="7" customFormat="1" x14ac:dyDescent="0.35">
      <c r="A1453" s="8" t="s">
        <v>46</v>
      </c>
      <c r="B1453" s="16">
        <v>2023</v>
      </c>
      <c r="C1453" s="17" t="s">
        <v>82</v>
      </c>
      <c r="D1453" s="17" t="s">
        <v>87</v>
      </c>
      <c r="E1453" s="35"/>
      <c r="F1453" s="35"/>
      <c r="G1453" s="124" t="s">
        <v>63</v>
      </c>
      <c r="H1453" s="132">
        <v>6739.5190000000002</v>
      </c>
      <c r="I1453" s="132">
        <v>6955.0969999999998</v>
      </c>
      <c r="J1453" s="133">
        <v>13694.617</v>
      </c>
      <c r="K1453">
        <v>5336</v>
      </c>
      <c r="L1453">
        <v>5100</v>
      </c>
      <c r="M1453">
        <v>245</v>
      </c>
      <c r="N1453">
        <v>10681</v>
      </c>
      <c r="O1453">
        <v>912</v>
      </c>
      <c r="P1453">
        <v>724</v>
      </c>
      <c r="Q1453">
        <v>49</v>
      </c>
      <c r="R1453">
        <v>1685</v>
      </c>
      <c r="S1453" s="105">
        <f>Table1[[#This Row],[Female Voters]]/Table1[[#This Row],[Female Population]]</f>
        <v>0.79174789773572862</v>
      </c>
      <c r="T1453" s="94">
        <f>Table1[[#This Row],[Male Voters]]/Table1[[#This Row],[Male Population]]</f>
        <v>0.73327517933969866</v>
      </c>
      <c r="U1453" s="94">
        <f>Table1[[#This Row],[Total Voters]]/Table1[[#This Row],[Total Population]]</f>
        <v>0.77994149087922648</v>
      </c>
      <c r="V1453" s="94">
        <f>Table1[[#This Row],[Female Ballots]]/Table1[[#This Row],[Female Population]]</f>
        <v>0.13532122989786066</v>
      </c>
      <c r="W1453" s="94">
        <f>Table1[[#This Row],[Male Ballots]]/Table1[[#This Row],[Male Population]]</f>
        <v>0.10409631957685134</v>
      </c>
      <c r="X1453" s="94">
        <f>Table1[[#This Row],[Total Ballots]]/Table1[[#This Row],[Total Population]]</f>
        <v>0.12304104598178978</v>
      </c>
      <c r="Y1453" s="94">
        <f>Table1[[#This Row],[Female Ballots]]/Table1[[#This Row],[Female Voters]]</f>
        <v>0.17091454272863568</v>
      </c>
      <c r="Z1453" s="95">
        <f>Table1[[#This Row],[Male Ballots]]/Table1[[#This Row],[Male Voters]]</f>
        <v>0.1419607843137255</v>
      </c>
      <c r="AA1453" s="94">
        <f>Table1[[#This Row],[Total Ballots]]/Table1[[#This Row],[Total Voters]]</f>
        <v>0.1577567643479075</v>
      </c>
    </row>
    <row r="1454" spans="1:27" s="7" customFormat="1" x14ac:dyDescent="0.35">
      <c r="A1454" s="8" t="s">
        <v>46</v>
      </c>
      <c r="B1454" s="16">
        <v>2023</v>
      </c>
      <c r="C1454" s="17" t="s">
        <v>82</v>
      </c>
      <c r="D1454" s="17" t="s">
        <v>87</v>
      </c>
      <c r="E1454" s="35"/>
      <c r="F1454" s="35"/>
      <c r="G1454" s="124" t="s">
        <v>64</v>
      </c>
      <c r="H1454" s="132">
        <v>6888.9400000000005</v>
      </c>
      <c r="I1454" s="132">
        <v>7189.7780000000002</v>
      </c>
      <c r="J1454" s="133">
        <v>14078.718000000001</v>
      </c>
      <c r="K1454">
        <v>5486</v>
      </c>
      <c r="L1454">
        <v>5437</v>
      </c>
      <c r="M1454">
        <v>267</v>
      </c>
      <c r="N1454">
        <v>11190</v>
      </c>
      <c r="O1454">
        <v>1354</v>
      </c>
      <c r="P1454">
        <v>1199</v>
      </c>
      <c r="Q1454">
        <v>50</v>
      </c>
      <c r="R1454">
        <v>2603</v>
      </c>
      <c r="S1454" s="105">
        <f>Table1[[#This Row],[Female Voters]]/Table1[[#This Row],[Female Population]]</f>
        <v>0.79634893031438791</v>
      </c>
      <c r="T1454" s="94">
        <f>Table1[[#This Row],[Male Voters]]/Table1[[#This Row],[Male Population]]</f>
        <v>0.75621250058068545</v>
      </c>
      <c r="U1454" s="94">
        <f>Table1[[#This Row],[Total Voters]]/Table1[[#This Row],[Total Population]]</f>
        <v>0.79481668714438347</v>
      </c>
      <c r="V1454" s="94">
        <f>Table1[[#This Row],[Female Ballots]]/Table1[[#This Row],[Female Population]]</f>
        <v>0.19654692884536662</v>
      </c>
      <c r="W1454" s="94">
        <f>Table1[[#This Row],[Male Ballots]]/Table1[[#This Row],[Male Population]]</f>
        <v>0.16676453709697295</v>
      </c>
      <c r="X1454" s="94">
        <f>Table1[[#This Row],[Total Ballots]]/Table1[[#This Row],[Total Population]]</f>
        <v>0.18488899344386328</v>
      </c>
      <c r="Y1454" s="94">
        <f>Table1[[#This Row],[Female Ballots]]/Table1[[#This Row],[Female Voters]]</f>
        <v>0.24681006197593874</v>
      </c>
      <c r="Z1454" s="95">
        <f>Table1[[#This Row],[Male Ballots]]/Table1[[#This Row],[Male Voters]]</f>
        <v>0.22052602538164429</v>
      </c>
      <c r="AA1454" s="94">
        <f>Table1[[#This Row],[Total Ballots]]/Table1[[#This Row],[Total Voters]]</f>
        <v>0.23261840929401251</v>
      </c>
    </row>
    <row r="1455" spans="1:27" s="7" customFormat="1" x14ac:dyDescent="0.35">
      <c r="A1455" s="8" t="s">
        <v>46</v>
      </c>
      <c r="B1455" s="16">
        <v>2023</v>
      </c>
      <c r="C1455" s="17" t="s">
        <v>82</v>
      </c>
      <c r="D1455" s="17" t="s">
        <v>87</v>
      </c>
      <c r="E1455" s="35"/>
      <c r="F1455" s="35"/>
      <c r="G1455" s="124" t="s">
        <v>65</v>
      </c>
      <c r="H1455" s="132">
        <v>6686.134</v>
      </c>
      <c r="I1455" s="132">
        <v>6737.2510000000002</v>
      </c>
      <c r="J1455" s="133">
        <v>13423.385</v>
      </c>
      <c r="K1455">
        <v>5454</v>
      </c>
      <c r="L1455">
        <v>5164</v>
      </c>
      <c r="M1455">
        <v>204</v>
      </c>
      <c r="N1455">
        <v>10822</v>
      </c>
      <c r="O1455">
        <v>1603</v>
      </c>
      <c r="P1455">
        <v>1388</v>
      </c>
      <c r="Q1455">
        <v>43</v>
      </c>
      <c r="R1455">
        <v>3034</v>
      </c>
      <c r="S1455" s="105">
        <f>Table1[[#This Row],[Female Voters]]/Table1[[#This Row],[Female Population]]</f>
        <v>0.81571802180452857</v>
      </c>
      <c r="T1455" s="94">
        <f>Table1[[#This Row],[Male Voters]]/Table1[[#This Row],[Male Population]]</f>
        <v>0.76648472796990941</v>
      </c>
      <c r="U1455" s="94">
        <f>Table1[[#This Row],[Total Voters]]/Table1[[#This Row],[Total Population]]</f>
        <v>0.80620499225791409</v>
      </c>
      <c r="V1455" s="94">
        <f>Table1[[#This Row],[Female Ballots]]/Table1[[#This Row],[Female Population]]</f>
        <v>0.23974990629861739</v>
      </c>
      <c r="W1455" s="94">
        <f>Table1[[#This Row],[Male Ballots]]/Table1[[#This Row],[Male Population]]</f>
        <v>0.20601874562785324</v>
      </c>
      <c r="X1455" s="94">
        <f>Table1[[#This Row],[Total Ballots]]/Table1[[#This Row],[Total Population]]</f>
        <v>0.22602346576515536</v>
      </c>
      <c r="Y1455" s="94">
        <f>Table1[[#This Row],[Female Ballots]]/Table1[[#This Row],[Female Voters]]</f>
        <v>0.29391272460579393</v>
      </c>
      <c r="Z1455" s="95">
        <f>Table1[[#This Row],[Male Ballots]]/Table1[[#This Row],[Male Voters]]</f>
        <v>0.26878388845855927</v>
      </c>
      <c r="AA1455" s="94">
        <f>Table1[[#This Row],[Total Ballots]]/Table1[[#This Row],[Total Voters]]</f>
        <v>0.28035483274810569</v>
      </c>
    </row>
    <row r="1456" spans="1:27" s="7" customFormat="1" x14ac:dyDescent="0.35">
      <c r="A1456" s="8" t="s">
        <v>46</v>
      </c>
      <c r="B1456" s="16">
        <v>2023</v>
      </c>
      <c r="C1456" s="17" t="s">
        <v>82</v>
      </c>
      <c r="D1456" s="17" t="s">
        <v>87</v>
      </c>
      <c r="E1456" s="35"/>
      <c r="F1456" s="35"/>
      <c r="G1456" s="124" t="s">
        <v>66</v>
      </c>
      <c r="H1456" s="132">
        <v>7504.3810000000003</v>
      </c>
      <c r="I1456" s="132">
        <v>7275.3510000000006</v>
      </c>
      <c r="J1456" s="133">
        <v>14779.731</v>
      </c>
      <c r="K1456">
        <v>6288</v>
      </c>
      <c r="L1456">
        <v>5844</v>
      </c>
      <c r="M1456">
        <v>271</v>
      </c>
      <c r="N1456">
        <v>12403</v>
      </c>
      <c r="O1456">
        <v>2419</v>
      </c>
      <c r="P1456">
        <v>2010</v>
      </c>
      <c r="Q1456">
        <v>66</v>
      </c>
      <c r="R1456">
        <v>4495</v>
      </c>
      <c r="S1456" s="105">
        <f>Table1[[#This Row],[Female Voters]]/Table1[[#This Row],[Female Population]]</f>
        <v>0.83791054851825886</v>
      </c>
      <c r="T1456" s="94">
        <f>Table1[[#This Row],[Male Voters]]/Table1[[#This Row],[Male Population]]</f>
        <v>0.80326021383710555</v>
      </c>
      <c r="U1456" s="94">
        <f>Table1[[#This Row],[Total Voters]]/Table1[[#This Row],[Total Population]]</f>
        <v>0.83918983369859712</v>
      </c>
      <c r="V1456" s="94">
        <f>Table1[[#This Row],[Female Ballots]]/Table1[[#This Row],[Female Population]]</f>
        <v>0.32234504085013804</v>
      </c>
      <c r="W1456" s="94">
        <f>Table1[[#This Row],[Male Ballots]]/Table1[[#This Row],[Male Population]]</f>
        <v>0.27627533022118106</v>
      </c>
      <c r="X1456" s="94">
        <f>Table1[[#This Row],[Total Ballots]]/Table1[[#This Row],[Total Population]]</f>
        <v>0.304132734215528</v>
      </c>
      <c r="Y1456" s="94">
        <f>Table1[[#This Row],[Female Ballots]]/Table1[[#This Row],[Female Voters]]</f>
        <v>0.38470101781170485</v>
      </c>
      <c r="Z1456" s="95">
        <f>Table1[[#This Row],[Male Ballots]]/Table1[[#This Row],[Male Voters]]</f>
        <v>0.34394250513347024</v>
      </c>
      <c r="AA1456" s="94">
        <f>Table1[[#This Row],[Total Ballots]]/Table1[[#This Row],[Total Voters]]</f>
        <v>0.36241231960009673</v>
      </c>
    </row>
    <row r="1457" spans="1:27" s="7" customFormat="1" x14ac:dyDescent="0.35">
      <c r="A1457" s="8" t="s">
        <v>46</v>
      </c>
      <c r="B1457" s="16">
        <v>2023</v>
      </c>
      <c r="C1457" s="17" t="s">
        <v>82</v>
      </c>
      <c r="D1457" s="17" t="s">
        <v>87</v>
      </c>
      <c r="E1457" s="35"/>
      <c r="F1457" s="35"/>
      <c r="G1457" s="124" t="s">
        <v>67</v>
      </c>
      <c r="H1457" s="132">
        <v>12656.198</v>
      </c>
      <c r="I1457" s="132">
        <v>11375.2371</v>
      </c>
      <c r="J1457" s="133">
        <v>24031.436000000002</v>
      </c>
      <c r="K1457">
        <v>11108</v>
      </c>
      <c r="L1457">
        <v>9998</v>
      </c>
      <c r="M1457">
        <v>295</v>
      </c>
      <c r="N1457">
        <v>21401</v>
      </c>
      <c r="O1457">
        <v>6146</v>
      </c>
      <c r="P1457">
        <v>5431</v>
      </c>
      <c r="Q1457">
        <v>110</v>
      </c>
      <c r="R1457">
        <v>11687</v>
      </c>
      <c r="S1457" s="105">
        <f>Table1[[#This Row],[Female Voters]]/Table1[[#This Row],[Female Population]]</f>
        <v>0.8776727418455369</v>
      </c>
      <c r="T1457" s="94">
        <f>Table1[[#This Row],[Male Voters]]/Table1[[#This Row],[Male Population]]</f>
        <v>0.87892673463483229</v>
      </c>
      <c r="U1457" s="94">
        <f>Table1[[#This Row],[Total Voters]]/Table1[[#This Row],[Total Population]]</f>
        <v>0.89054187190478329</v>
      </c>
      <c r="V1457" s="94">
        <f>Table1[[#This Row],[Female Ballots]]/Table1[[#This Row],[Female Population]]</f>
        <v>0.48561187174852982</v>
      </c>
      <c r="W1457" s="94">
        <f>Table1[[#This Row],[Male Ballots]]/Table1[[#This Row],[Male Population]]</f>
        <v>0.47744059769971736</v>
      </c>
      <c r="X1457" s="94">
        <f>Table1[[#This Row],[Total Ballots]]/Table1[[#This Row],[Total Population]]</f>
        <v>0.48632133344008238</v>
      </c>
      <c r="Y1457" s="94">
        <f>Table1[[#This Row],[Female Ballots]]/Table1[[#This Row],[Female Voters]]</f>
        <v>0.55329492257832191</v>
      </c>
      <c r="Z1457" s="95">
        <f>Table1[[#This Row],[Male Ballots]]/Table1[[#This Row],[Male Voters]]</f>
        <v>0.54320864172834571</v>
      </c>
      <c r="AA1457" s="94">
        <f>Table1[[#This Row],[Total Ballots]]/Table1[[#This Row],[Total Voters]]</f>
        <v>0.54609597682351296</v>
      </c>
    </row>
    <row r="1458" spans="1:27" s="7" customFormat="1" x14ac:dyDescent="0.35">
      <c r="A1458" s="8" t="s">
        <v>53</v>
      </c>
      <c r="B1458" s="16">
        <v>2023</v>
      </c>
      <c r="C1458" s="17" t="s">
        <v>82</v>
      </c>
      <c r="D1458" s="17"/>
      <c r="E1458" s="35"/>
      <c r="F1458" s="35"/>
      <c r="G1458" s="124" t="s">
        <v>79</v>
      </c>
      <c r="H1458" s="132">
        <v>16713.213300000003</v>
      </c>
      <c r="I1458" s="132">
        <v>16992.449999999997</v>
      </c>
      <c r="J1458" s="133">
        <v>33705.663900000007</v>
      </c>
      <c r="K1458">
        <v>13294</v>
      </c>
      <c r="L1458">
        <v>12621</v>
      </c>
      <c r="M1458">
        <v>612</v>
      </c>
      <c r="N1458">
        <v>26527</v>
      </c>
      <c r="O1458">
        <v>4799</v>
      </c>
      <c r="P1458">
        <v>4420</v>
      </c>
      <c r="Q1458">
        <v>181</v>
      </c>
      <c r="R1458">
        <v>9400</v>
      </c>
      <c r="S1458" s="105">
        <f>Table1[[#This Row],[Female Voters]]/Table1[[#This Row],[Female Population]]</f>
        <v>0.79541855664583649</v>
      </c>
      <c r="T1458" s="94">
        <f>Table1[[#This Row],[Male Voters]]/Table1[[#This Row],[Male Population]]</f>
        <v>0.74274162937069121</v>
      </c>
      <c r="U1458" s="94">
        <f>Table1[[#This Row],[Total Voters]]/Table1[[#This Row],[Total Population]]</f>
        <v>0.78701906239562291</v>
      </c>
      <c r="V1458" s="94">
        <f>Table1[[#This Row],[Female Ballots]]/Table1[[#This Row],[Female Population]]</f>
        <v>0.28713808134070778</v>
      </c>
      <c r="W1458" s="94">
        <f>Table1[[#This Row],[Male Ballots]]/Table1[[#This Row],[Male Population]]</f>
        <v>0.26011552189354686</v>
      </c>
      <c r="X1458" s="94">
        <f>Table1[[#This Row],[Total Ballots]]/Table1[[#This Row],[Total Population]]</f>
        <v>0.27888487904847348</v>
      </c>
      <c r="Y1458" s="94">
        <f>Table1[[#This Row],[Female Ballots]]/Table1[[#This Row],[Female Voters]]</f>
        <v>0.36098992026478111</v>
      </c>
      <c r="Z1458" s="95">
        <f>Table1[[#This Row],[Male Ballots]]/Table1[[#This Row],[Male Voters]]</f>
        <v>0.35020996751446004</v>
      </c>
      <c r="AA1458" s="94">
        <f>Table1[[#This Row],[Total Ballots]]/Table1[[#This Row],[Total Voters]]</f>
        <v>0.35435593923172615</v>
      </c>
    </row>
    <row r="1459" spans="1:27" s="7" customFormat="1" x14ac:dyDescent="0.35">
      <c r="A1459" s="8" t="s">
        <v>53</v>
      </c>
      <c r="B1459" s="16">
        <v>2023</v>
      </c>
      <c r="C1459" s="17" t="s">
        <v>82</v>
      </c>
      <c r="D1459" s="17"/>
      <c r="E1459" s="35"/>
      <c r="F1459" s="35"/>
      <c r="G1459" s="124" t="s">
        <v>62</v>
      </c>
      <c r="H1459" s="132">
        <v>1733.4485</v>
      </c>
      <c r="I1459" s="132">
        <v>1925.6610000000001</v>
      </c>
      <c r="J1459" s="133">
        <v>3659.1095</v>
      </c>
      <c r="K1459">
        <v>1273</v>
      </c>
      <c r="L1459">
        <v>1308</v>
      </c>
      <c r="M1459">
        <v>65</v>
      </c>
      <c r="N1459">
        <v>2646</v>
      </c>
      <c r="O1459">
        <v>141</v>
      </c>
      <c r="P1459">
        <v>135</v>
      </c>
      <c r="Q1459">
        <v>11</v>
      </c>
      <c r="R1459">
        <v>287</v>
      </c>
      <c r="S1459" s="105">
        <f>Table1[[#This Row],[Female Voters]]/Table1[[#This Row],[Female Population]]</f>
        <v>0.73437428340097788</v>
      </c>
      <c r="T1459" s="94">
        <f>Table1[[#This Row],[Male Voters]]/Table1[[#This Row],[Male Population]]</f>
        <v>0.67924728184244265</v>
      </c>
      <c r="U1459" s="94">
        <f>Table1[[#This Row],[Total Voters]]/Table1[[#This Row],[Total Population]]</f>
        <v>0.72312676075968751</v>
      </c>
      <c r="V1459" s="94">
        <f>Table1[[#This Row],[Female Ballots]]/Table1[[#This Row],[Female Population]]</f>
        <v>8.134074937905568E-2</v>
      </c>
      <c r="W1459" s="94">
        <f>Table1[[#This Row],[Male Ballots]]/Table1[[#This Row],[Male Population]]</f>
        <v>7.0105797437866782E-2</v>
      </c>
      <c r="X1459" s="94">
        <f>Table1[[#This Row],[Total Ballots]]/Table1[[#This Row],[Total Population]]</f>
        <v>7.8434384103564E-2</v>
      </c>
      <c r="Y1459" s="94">
        <f>Table1[[#This Row],[Female Ballots]]/Table1[[#This Row],[Female Voters]]</f>
        <v>0.11076197957580518</v>
      </c>
      <c r="Z1459" s="95">
        <f>Table1[[#This Row],[Male Ballots]]/Table1[[#This Row],[Male Voters]]</f>
        <v>0.10321100917431193</v>
      </c>
      <c r="AA1459" s="94">
        <f>Table1[[#This Row],[Total Ballots]]/Table1[[#This Row],[Total Voters]]</f>
        <v>0.10846560846560846</v>
      </c>
    </row>
    <row r="1460" spans="1:27" s="7" customFormat="1" x14ac:dyDescent="0.35">
      <c r="A1460" s="8" t="s">
        <v>53</v>
      </c>
      <c r="B1460" s="16">
        <v>2023</v>
      </c>
      <c r="C1460" s="17" t="s">
        <v>82</v>
      </c>
      <c r="D1460" s="17"/>
      <c r="E1460" s="35"/>
      <c r="F1460" s="35"/>
      <c r="G1460" s="124" t="s">
        <v>63</v>
      </c>
      <c r="H1460" s="132">
        <v>2512.1280000000002</v>
      </c>
      <c r="I1460" s="132">
        <v>2835.3469999999998</v>
      </c>
      <c r="J1460" s="133">
        <v>5347.4750000000004</v>
      </c>
      <c r="K1460">
        <v>1967</v>
      </c>
      <c r="L1460">
        <v>1932</v>
      </c>
      <c r="M1460">
        <v>90</v>
      </c>
      <c r="N1460">
        <v>3989</v>
      </c>
      <c r="O1460">
        <v>269</v>
      </c>
      <c r="P1460">
        <v>266</v>
      </c>
      <c r="Q1460">
        <v>11</v>
      </c>
      <c r="R1460">
        <v>546</v>
      </c>
      <c r="S1460" s="105">
        <f>Table1[[#This Row],[Female Voters]]/Table1[[#This Row],[Female Population]]</f>
        <v>0.78300150310812178</v>
      </c>
      <c r="T1460" s="94">
        <f>Table1[[#This Row],[Male Voters]]/Table1[[#This Row],[Male Population]]</f>
        <v>0.68139807931798124</v>
      </c>
      <c r="U1460" s="94">
        <f>Table1[[#This Row],[Total Voters]]/Table1[[#This Row],[Total Population]]</f>
        <v>0.74595954165283607</v>
      </c>
      <c r="V1460" s="94">
        <f>Table1[[#This Row],[Female Ballots]]/Table1[[#This Row],[Female Population]]</f>
        <v>0.10708053092836033</v>
      </c>
      <c r="W1460" s="94">
        <f>Table1[[#This Row],[Male Ballots]]/Table1[[#This Row],[Male Population]]</f>
        <v>9.3815677587258284E-2</v>
      </c>
      <c r="X1460" s="94">
        <f>Table1[[#This Row],[Total Ballots]]/Table1[[#This Row],[Total Population]]</f>
        <v>0.10210426416205778</v>
      </c>
      <c r="Y1460" s="94">
        <f>Table1[[#This Row],[Female Ballots]]/Table1[[#This Row],[Female Voters]]</f>
        <v>0.13675648195221149</v>
      </c>
      <c r="Z1460" s="95">
        <f>Table1[[#This Row],[Male Ballots]]/Table1[[#This Row],[Male Voters]]</f>
        <v>0.13768115942028986</v>
      </c>
      <c r="AA1460" s="94">
        <f>Table1[[#This Row],[Total Ballots]]/Table1[[#This Row],[Total Voters]]</f>
        <v>0.13687641012785159</v>
      </c>
    </row>
    <row r="1461" spans="1:27" s="7" customFormat="1" x14ac:dyDescent="0.35">
      <c r="A1461" s="8" t="s">
        <v>53</v>
      </c>
      <c r="B1461" s="16">
        <v>2023</v>
      </c>
      <c r="C1461" s="17" t="s">
        <v>82</v>
      </c>
      <c r="D1461" s="17"/>
      <c r="E1461" s="35"/>
      <c r="F1461" s="35"/>
      <c r="G1461" s="124" t="s">
        <v>64</v>
      </c>
      <c r="H1461" s="132">
        <v>2789.627</v>
      </c>
      <c r="I1461" s="132">
        <v>2985.6800000000003</v>
      </c>
      <c r="J1461" s="133">
        <v>5775.308</v>
      </c>
      <c r="K1461">
        <v>2010</v>
      </c>
      <c r="L1461">
        <v>1908</v>
      </c>
      <c r="M1461">
        <v>79</v>
      </c>
      <c r="N1461">
        <v>3997</v>
      </c>
      <c r="O1461">
        <v>460</v>
      </c>
      <c r="P1461">
        <v>417</v>
      </c>
      <c r="Q1461">
        <v>13</v>
      </c>
      <c r="R1461">
        <v>890</v>
      </c>
      <c r="S1461" s="105">
        <f>Table1[[#This Row],[Female Voters]]/Table1[[#This Row],[Female Population]]</f>
        <v>0.72052643597154742</v>
      </c>
      <c r="T1461" s="94">
        <f>Table1[[#This Row],[Male Voters]]/Table1[[#This Row],[Male Population]]</f>
        <v>0.63905040057876261</v>
      </c>
      <c r="U1461" s="94">
        <f>Table1[[#This Row],[Total Voters]]/Table1[[#This Row],[Total Population]]</f>
        <v>0.69208430095849438</v>
      </c>
      <c r="V1461" s="94">
        <f>Table1[[#This Row],[Female Ballots]]/Table1[[#This Row],[Female Population]]</f>
        <v>0.1648965972870208</v>
      </c>
      <c r="W1461" s="94">
        <f>Table1[[#This Row],[Male Ballots]]/Table1[[#This Row],[Male Population]]</f>
        <v>0.13966667559818868</v>
      </c>
      <c r="X1461" s="94">
        <f>Table1[[#This Row],[Total Ballots]]/Table1[[#This Row],[Total Population]]</f>
        <v>0.15410433521467601</v>
      </c>
      <c r="Y1461" s="94">
        <f>Table1[[#This Row],[Female Ballots]]/Table1[[#This Row],[Female Voters]]</f>
        <v>0.22885572139303484</v>
      </c>
      <c r="Z1461" s="95">
        <f>Table1[[#This Row],[Male Ballots]]/Table1[[#This Row],[Male Voters]]</f>
        <v>0.21855345911949686</v>
      </c>
      <c r="AA1461" s="94">
        <f>Table1[[#This Row],[Total Ballots]]/Table1[[#This Row],[Total Voters]]</f>
        <v>0.22266700025018765</v>
      </c>
    </row>
    <row r="1462" spans="1:27" s="7" customFormat="1" x14ac:dyDescent="0.35">
      <c r="A1462" s="8" t="s">
        <v>53</v>
      </c>
      <c r="B1462" s="16">
        <v>2023</v>
      </c>
      <c r="C1462" s="17" t="s">
        <v>82</v>
      </c>
      <c r="D1462" s="17"/>
      <c r="E1462" s="35"/>
      <c r="F1462" s="35"/>
      <c r="G1462" s="124" t="s">
        <v>65</v>
      </c>
      <c r="H1462" s="132">
        <v>2502.5410000000002</v>
      </c>
      <c r="I1462" s="132">
        <v>2533.087</v>
      </c>
      <c r="J1462" s="133">
        <v>5035.6279999999997</v>
      </c>
      <c r="K1462">
        <v>1784</v>
      </c>
      <c r="L1462">
        <v>1706</v>
      </c>
      <c r="M1462">
        <v>107</v>
      </c>
      <c r="N1462">
        <v>3597</v>
      </c>
      <c r="O1462">
        <v>498</v>
      </c>
      <c r="P1462">
        <v>493</v>
      </c>
      <c r="Q1462">
        <v>31</v>
      </c>
      <c r="R1462">
        <v>1022</v>
      </c>
      <c r="S1462" s="105">
        <f>Table1[[#This Row],[Female Voters]]/Table1[[#This Row],[Female Population]]</f>
        <v>0.71287543340948256</v>
      </c>
      <c r="T1462" s="94">
        <f>Table1[[#This Row],[Male Voters]]/Table1[[#This Row],[Male Population]]</f>
        <v>0.67348654033596167</v>
      </c>
      <c r="U1462" s="94">
        <f>Table1[[#This Row],[Total Voters]]/Table1[[#This Row],[Total Population]]</f>
        <v>0.71431011186688143</v>
      </c>
      <c r="V1462" s="94">
        <f>Table1[[#This Row],[Female Ballots]]/Table1[[#This Row],[Female Population]]</f>
        <v>0.19899773869838694</v>
      </c>
      <c r="W1462" s="94">
        <f>Table1[[#This Row],[Male Ballots]]/Table1[[#This Row],[Male Population]]</f>
        <v>0.19462418779931365</v>
      </c>
      <c r="X1462" s="94">
        <f>Table1[[#This Row],[Total Ballots]]/Table1[[#This Row],[Total Population]]</f>
        <v>0.20295383217346477</v>
      </c>
      <c r="Y1462" s="94">
        <f>Table1[[#This Row],[Female Ballots]]/Table1[[#This Row],[Female Voters]]</f>
        <v>0.27914798206278024</v>
      </c>
      <c r="Z1462" s="95">
        <f>Table1[[#This Row],[Male Ballots]]/Table1[[#This Row],[Male Voters]]</f>
        <v>0.28898007033997658</v>
      </c>
      <c r="AA1462" s="94">
        <f>Table1[[#This Row],[Total Ballots]]/Table1[[#This Row],[Total Voters]]</f>
        <v>0.28412566027244929</v>
      </c>
    </row>
    <row r="1463" spans="1:27" s="7" customFormat="1" x14ac:dyDescent="0.35">
      <c r="A1463" s="8" t="s">
        <v>53</v>
      </c>
      <c r="B1463" s="16">
        <v>2023</v>
      </c>
      <c r="C1463" s="17" t="s">
        <v>82</v>
      </c>
      <c r="D1463" s="17"/>
      <c r="E1463" s="35"/>
      <c r="F1463" s="35"/>
      <c r="G1463" s="124" t="s">
        <v>66</v>
      </c>
      <c r="H1463" s="132">
        <v>2712.1120000000001</v>
      </c>
      <c r="I1463" s="132">
        <v>2591.8270000000002</v>
      </c>
      <c r="J1463" s="133">
        <v>5303.9390000000003</v>
      </c>
      <c r="K1463">
        <v>2186</v>
      </c>
      <c r="L1463">
        <v>1976</v>
      </c>
      <c r="M1463">
        <v>116</v>
      </c>
      <c r="N1463">
        <v>4278</v>
      </c>
      <c r="O1463">
        <v>919</v>
      </c>
      <c r="P1463">
        <v>785</v>
      </c>
      <c r="Q1463">
        <v>43</v>
      </c>
      <c r="R1463">
        <v>1747</v>
      </c>
      <c r="S1463" s="105">
        <f>Table1[[#This Row],[Female Voters]]/Table1[[#This Row],[Female Population]]</f>
        <v>0.80601391092993202</v>
      </c>
      <c r="T1463" s="94">
        <f>Table1[[#This Row],[Male Voters]]/Table1[[#This Row],[Male Population]]</f>
        <v>0.76239656427685942</v>
      </c>
      <c r="U1463" s="94">
        <f>Table1[[#This Row],[Total Voters]]/Table1[[#This Row],[Total Population]]</f>
        <v>0.80657036214028854</v>
      </c>
      <c r="V1463" s="94">
        <f>Table1[[#This Row],[Female Ballots]]/Table1[[#This Row],[Female Population]]</f>
        <v>0.33885031296642615</v>
      </c>
      <c r="W1463" s="94">
        <f>Table1[[#This Row],[Male Ballots]]/Table1[[#This Row],[Male Population]]</f>
        <v>0.30287515331848919</v>
      </c>
      <c r="X1463" s="94">
        <f>Table1[[#This Row],[Total Ballots]]/Table1[[#This Row],[Total Population]]</f>
        <v>0.32937784540885556</v>
      </c>
      <c r="Y1463" s="94">
        <f>Table1[[#This Row],[Female Ballots]]/Table1[[#This Row],[Female Voters]]</f>
        <v>0.4204025617566331</v>
      </c>
      <c r="Z1463" s="95">
        <f>Table1[[#This Row],[Male Ballots]]/Table1[[#This Row],[Male Voters]]</f>
        <v>0.39726720647773278</v>
      </c>
      <c r="AA1463" s="94">
        <f>Table1[[#This Row],[Total Ballots]]/Table1[[#This Row],[Total Voters]]</f>
        <v>0.40836839644693784</v>
      </c>
    </row>
    <row r="1464" spans="1:27" s="7" customFormat="1" x14ac:dyDescent="0.35">
      <c r="A1464" s="8" t="s">
        <v>53</v>
      </c>
      <c r="B1464" s="16">
        <v>2023</v>
      </c>
      <c r="C1464" s="17" t="s">
        <v>82</v>
      </c>
      <c r="D1464" s="17"/>
      <c r="E1464" s="35"/>
      <c r="F1464" s="35"/>
      <c r="G1464" s="124" t="s">
        <v>67</v>
      </c>
      <c r="H1464" s="132">
        <v>4463.3568000000005</v>
      </c>
      <c r="I1464" s="132">
        <v>4120.848</v>
      </c>
      <c r="J1464" s="133">
        <v>8584.2044000000005</v>
      </c>
      <c r="K1464">
        <v>4074</v>
      </c>
      <c r="L1464">
        <v>3791</v>
      </c>
      <c r="M1464">
        <v>155</v>
      </c>
      <c r="N1464">
        <v>8020</v>
      </c>
      <c r="O1464">
        <v>2512</v>
      </c>
      <c r="P1464">
        <v>2324</v>
      </c>
      <c r="Q1464">
        <v>72</v>
      </c>
      <c r="R1464">
        <v>4908</v>
      </c>
      <c r="S1464" s="105">
        <f>Table1[[#This Row],[Female Voters]]/Table1[[#This Row],[Female Population]]</f>
        <v>0.91276592541290891</v>
      </c>
      <c r="T1464" s="94">
        <f>Table1[[#This Row],[Male Voters]]/Table1[[#This Row],[Male Population]]</f>
        <v>0.91995628084316627</v>
      </c>
      <c r="U1464" s="94">
        <f>Table1[[#This Row],[Total Voters]]/Table1[[#This Row],[Total Population]]</f>
        <v>0.93427411863585164</v>
      </c>
      <c r="V1464" s="94">
        <f>Table1[[#This Row],[Female Ballots]]/Table1[[#This Row],[Female Population]]</f>
        <v>0.56280510668562278</v>
      </c>
      <c r="W1464" s="94">
        <f>Table1[[#This Row],[Male Ballots]]/Table1[[#This Row],[Male Population]]</f>
        <v>0.56396159237127896</v>
      </c>
      <c r="X1464" s="94">
        <f>Table1[[#This Row],[Total Ballots]]/Table1[[#This Row],[Total Population]]</f>
        <v>0.57174780227740152</v>
      </c>
      <c r="Y1464" s="94">
        <f>Table1[[#This Row],[Female Ballots]]/Table1[[#This Row],[Female Voters]]</f>
        <v>0.61659302896416301</v>
      </c>
      <c r="Z1464" s="95">
        <f>Table1[[#This Row],[Male Ballots]]/Table1[[#This Row],[Male Voters]]</f>
        <v>0.613030862569243</v>
      </c>
      <c r="AA1464" s="94">
        <f>Table1[[#This Row],[Total Ballots]]/Table1[[#This Row],[Total Voters]]</f>
        <v>0.61197007481296761</v>
      </c>
    </row>
    <row r="1465" spans="1:27" s="7" customFormat="1" x14ac:dyDescent="0.35">
      <c r="A1465" s="8" t="s">
        <v>32</v>
      </c>
      <c r="B1465" s="16">
        <v>2023</v>
      </c>
      <c r="C1465" s="17" t="s">
        <v>82</v>
      </c>
      <c r="D1465" s="17"/>
      <c r="E1465" s="35"/>
      <c r="F1465" s="35"/>
      <c r="G1465" s="124" t="s">
        <v>79</v>
      </c>
      <c r="H1465" s="132">
        <v>2968.5465199999999</v>
      </c>
      <c r="I1465" s="132">
        <v>3015.4453699999999</v>
      </c>
      <c r="J1465" s="133">
        <v>5983.9921600000007</v>
      </c>
      <c r="K1465">
        <v>2452</v>
      </c>
      <c r="L1465">
        <v>2527</v>
      </c>
      <c r="M1465">
        <v>108</v>
      </c>
      <c r="N1465">
        <v>5087</v>
      </c>
      <c r="O1465">
        <v>1126</v>
      </c>
      <c r="P1465">
        <v>1038</v>
      </c>
      <c r="Q1465">
        <v>32</v>
      </c>
      <c r="R1465">
        <v>2196</v>
      </c>
      <c r="S1465" s="105">
        <f>Table1[[#This Row],[Female Voters]]/Table1[[#This Row],[Female Population]]</f>
        <v>0.82599345621843245</v>
      </c>
      <c r="T1465" s="94">
        <f>Table1[[#This Row],[Male Voters]]/Table1[[#This Row],[Male Population]]</f>
        <v>0.83801882970275798</v>
      </c>
      <c r="U1465" s="94">
        <f>Table1[[#This Row],[Total Voters]]/Table1[[#This Row],[Total Population]]</f>
        <v>0.85010138114886824</v>
      </c>
      <c r="V1465" s="94">
        <f>Table1[[#This Row],[Female Ballots]]/Table1[[#This Row],[Female Population]]</f>
        <v>0.37931020868758358</v>
      </c>
      <c r="W1465" s="94">
        <f>Table1[[#This Row],[Male Ballots]]/Table1[[#This Row],[Male Population]]</f>
        <v>0.34422775830291363</v>
      </c>
      <c r="X1465" s="94">
        <f>Table1[[#This Row],[Total Ballots]]/Table1[[#This Row],[Total Population]]</f>
        <v>0.36697909042715049</v>
      </c>
      <c r="Y1465" s="94">
        <f>Table1[[#This Row],[Female Ballots]]/Table1[[#This Row],[Female Voters]]</f>
        <v>0.45921696574225124</v>
      </c>
      <c r="Z1465" s="95">
        <f>Table1[[#This Row],[Male Ballots]]/Table1[[#This Row],[Male Voters]]</f>
        <v>0.41076375148397309</v>
      </c>
      <c r="AA1465" s="94">
        <f>Table1[[#This Row],[Total Ballots]]/Table1[[#This Row],[Total Voters]]</f>
        <v>0.43168861804599962</v>
      </c>
    </row>
    <row r="1466" spans="1:27" s="7" customFormat="1" x14ac:dyDescent="0.35">
      <c r="A1466" s="8" t="s">
        <v>32</v>
      </c>
      <c r="B1466" s="16">
        <v>2023</v>
      </c>
      <c r="C1466" s="17" t="s">
        <v>82</v>
      </c>
      <c r="D1466" s="17"/>
      <c r="E1466" s="35"/>
      <c r="F1466" s="35"/>
      <c r="G1466" s="124" t="s">
        <v>62</v>
      </c>
      <c r="H1466" s="132">
        <v>181.04426000000001</v>
      </c>
      <c r="I1466" s="132">
        <v>223.97429</v>
      </c>
      <c r="J1466" s="133">
        <v>405.01866000000001</v>
      </c>
      <c r="K1466">
        <v>130</v>
      </c>
      <c r="L1466">
        <v>147</v>
      </c>
      <c r="M1466">
        <v>7</v>
      </c>
      <c r="N1466">
        <v>284</v>
      </c>
      <c r="O1466">
        <v>28</v>
      </c>
      <c r="P1466">
        <v>24</v>
      </c>
      <c r="Q1466">
        <v>0</v>
      </c>
      <c r="R1466">
        <v>52</v>
      </c>
      <c r="S1466" s="105">
        <f>Table1[[#This Row],[Female Voters]]/Table1[[#This Row],[Female Population]]</f>
        <v>0.71805645757562264</v>
      </c>
      <c r="T1466" s="94">
        <f>Table1[[#This Row],[Male Voters]]/Table1[[#This Row],[Male Population]]</f>
        <v>0.65632533091186496</v>
      </c>
      <c r="U1466" s="94">
        <f>Table1[[#This Row],[Total Voters]]/Table1[[#This Row],[Total Population]]</f>
        <v>0.70120226065633617</v>
      </c>
      <c r="V1466" s="94">
        <f>Table1[[#This Row],[Female Ballots]]/Table1[[#This Row],[Female Population]]</f>
        <v>0.15465831393936488</v>
      </c>
      <c r="W1466" s="94">
        <f>Table1[[#This Row],[Male Ballots]]/Table1[[#This Row],[Male Population]]</f>
        <v>0.10715515606724325</v>
      </c>
      <c r="X1466" s="94">
        <f>Table1[[#This Row],[Total Ballots]]/Table1[[#This Row],[Total Population]]</f>
        <v>0.12838914631735732</v>
      </c>
      <c r="Y1466" s="94">
        <f>Table1[[#This Row],[Female Ballots]]/Table1[[#This Row],[Female Voters]]</f>
        <v>0.2153846153846154</v>
      </c>
      <c r="Z1466" s="95">
        <f>Table1[[#This Row],[Male Ballots]]/Table1[[#This Row],[Male Voters]]</f>
        <v>0.16326530612244897</v>
      </c>
      <c r="AA1466" s="94">
        <f>Table1[[#This Row],[Total Ballots]]/Table1[[#This Row],[Total Voters]]</f>
        <v>0.18309859154929578</v>
      </c>
    </row>
    <row r="1467" spans="1:27" s="7" customFormat="1" x14ac:dyDescent="0.35">
      <c r="A1467" s="8" t="s">
        <v>32</v>
      </c>
      <c r="B1467" s="16">
        <v>2023</v>
      </c>
      <c r="C1467" s="17" t="s">
        <v>82</v>
      </c>
      <c r="D1467" s="17"/>
      <c r="E1467" s="35"/>
      <c r="F1467" s="35"/>
      <c r="G1467" s="124" t="s">
        <v>63</v>
      </c>
      <c r="H1467" s="132">
        <v>257.85050000000001</v>
      </c>
      <c r="I1467" s="132">
        <v>262.3485</v>
      </c>
      <c r="J1467" s="133">
        <v>520.19900000000007</v>
      </c>
      <c r="K1467">
        <v>219</v>
      </c>
      <c r="L1467">
        <v>235</v>
      </c>
      <c r="M1467">
        <v>10</v>
      </c>
      <c r="N1467">
        <v>464</v>
      </c>
      <c r="O1467">
        <v>54</v>
      </c>
      <c r="P1467">
        <v>40</v>
      </c>
      <c r="Q1467">
        <v>1</v>
      </c>
      <c r="R1467">
        <v>95</v>
      </c>
      <c r="S1467" s="105">
        <f>Table1[[#This Row],[Female Voters]]/Table1[[#This Row],[Female Population]]</f>
        <v>0.84932935945441246</v>
      </c>
      <c r="T1467" s="94">
        <f>Table1[[#This Row],[Male Voters]]/Table1[[#This Row],[Male Population]]</f>
        <v>0.89575507388073494</v>
      </c>
      <c r="U1467" s="94">
        <f>Table1[[#This Row],[Total Voters]]/Table1[[#This Row],[Total Population]]</f>
        <v>0.8919663436492572</v>
      </c>
      <c r="V1467" s="94">
        <f>Table1[[#This Row],[Female Ballots]]/Table1[[#This Row],[Female Population]]</f>
        <v>0.20942367767369074</v>
      </c>
      <c r="W1467" s="94">
        <f>Table1[[#This Row],[Male Ballots]]/Table1[[#This Row],[Male Population]]</f>
        <v>0.15246894874565703</v>
      </c>
      <c r="X1467" s="94">
        <f>Table1[[#This Row],[Total Ballots]]/Table1[[#This Row],[Total Population]]</f>
        <v>0.18262241949715394</v>
      </c>
      <c r="Y1467" s="94">
        <f>Table1[[#This Row],[Female Ballots]]/Table1[[#This Row],[Female Voters]]</f>
        <v>0.24657534246575341</v>
      </c>
      <c r="Z1467" s="95">
        <f>Table1[[#This Row],[Male Ballots]]/Table1[[#This Row],[Male Voters]]</f>
        <v>0.1702127659574468</v>
      </c>
      <c r="AA1467" s="94">
        <f>Table1[[#This Row],[Total Ballots]]/Table1[[#This Row],[Total Voters]]</f>
        <v>0.20474137931034483</v>
      </c>
    </row>
    <row r="1468" spans="1:27" s="7" customFormat="1" x14ac:dyDescent="0.35">
      <c r="A1468" s="8" t="s">
        <v>32</v>
      </c>
      <c r="B1468" s="16">
        <v>2023</v>
      </c>
      <c r="C1468" s="17" t="s">
        <v>82</v>
      </c>
      <c r="D1468" s="17"/>
      <c r="E1468" s="35"/>
      <c r="F1468" s="35"/>
      <c r="G1468" s="124" t="s">
        <v>64</v>
      </c>
      <c r="H1468" s="132">
        <v>380.57169999999996</v>
      </c>
      <c r="I1468" s="132">
        <v>366.07979999999998</v>
      </c>
      <c r="J1468" s="133">
        <v>746.65159999999992</v>
      </c>
      <c r="K1468">
        <v>298</v>
      </c>
      <c r="L1468">
        <v>290</v>
      </c>
      <c r="M1468">
        <v>16</v>
      </c>
      <c r="N1468">
        <v>604</v>
      </c>
      <c r="O1468">
        <v>79</v>
      </c>
      <c r="P1468">
        <v>61</v>
      </c>
      <c r="Q1468">
        <v>6</v>
      </c>
      <c r="R1468">
        <v>146</v>
      </c>
      <c r="S1468" s="105">
        <f>Table1[[#This Row],[Female Voters]]/Table1[[#This Row],[Female Population]]</f>
        <v>0.78303247456392588</v>
      </c>
      <c r="T1468" s="94">
        <f>Table1[[#This Row],[Male Voters]]/Table1[[#This Row],[Male Population]]</f>
        <v>0.79217700621558473</v>
      </c>
      <c r="U1468" s="94">
        <f>Table1[[#This Row],[Total Voters]]/Table1[[#This Row],[Total Population]]</f>
        <v>0.80894489478091258</v>
      </c>
      <c r="V1468" s="94">
        <f>Table1[[#This Row],[Female Ballots]]/Table1[[#This Row],[Female Population]]</f>
        <v>0.20758243453204747</v>
      </c>
      <c r="W1468" s="94">
        <f>Table1[[#This Row],[Male Ballots]]/Table1[[#This Row],[Male Population]]</f>
        <v>0.16663033579017472</v>
      </c>
      <c r="X1468" s="94">
        <f>Table1[[#This Row],[Total Ballots]]/Table1[[#This Row],[Total Population]]</f>
        <v>0.19553965999671066</v>
      </c>
      <c r="Y1468" s="94">
        <f>Table1[[#This Row],[Female Ballots]]/Table1[[#This Row],[Female Voters]]</f>
        <v>0.2651006711409396</v>
      </c>
      <c r="Z1468" s="95">
        <f>Table1[[#This Row],[Male Ballots]]/Table1[[#This Row],[Male Voters]]</f>
        <v>0.2103448275862069</v>
      </c>
      <c r="AA1468" s="94">
        <f>Table1[[#This Row],[Total Ballots]]/Table1[[#This Row],[Total Voters]]</f>
        <v>0.24172185430463577</v>
      </c>
    </row>
    <row r="1469" spans="1:27" s="7" customFormat="1" x14ac:dyDescent="0.35">
      <c r="A1469" s="8" t="s">
        <v>32</v>
      </c>
      <c r="B1469" s="16">
        <v>2023</v>
      </c>
      <c r="C1469" s="17" t="s">
        <v>82</v>
      </c>
      <c r="D1469" s="17"/>
      <c r="E1469" s="35"/>
      <c r="F1469" s="35"/>
      <c r="G1469" s="124" t="s">
        <v>65</v>
      </c>
      <c r="H1469" s="132">
        <v>433.75049999999999</v>
      </c>
      <c r="I1469" s="132">
        <v>408.49080000000004</v>
      </c>
      <c r="J1469" s="133">
        <v>842.24130000000002</v>
      </c>
      <c r="K1469">
        <v>349</v>
      </c>
      <c r="L1469">
        <v>363</v>
      </c>
      <c r="M1469">
        <v>16</v>
      </c>
      <c r="N1469">
        <v>728</v>
      </c>
      <c r="O1469">
        <v>133</v>
      </c>
      <c r="P1469">
        <v>112</v>
      </c>
      <c r="Q1469">
        <v>3</v>
      </c>
      <c r="R1469">
        <v>248</v>
      </c>
      <c r="S1469" s="105">
        <f>Table1[[#This Row],[Female Voters]]/Table1[[#This Row],[Female Population]]</f>
        <v>0.80461002350429567</v>
      </c>
      <c r="T1469" s="94">
        <f>Table1[[#This Row],[Male Voters]]/Table1[[#This Row],[Male Population]]</f>
        <v>0.88863690442967125</v>
      </c>
      <c r="U1469" s="94">
        <f>Table1[[#This Row],[Total Voters]]/Table1[[#This Row],[Total Population]]</f>
        <v>0.86436036798480431</v>
      </c>
      <c r="V1469" s="94">
        <f>Table1[[#This Row],[Female Ballots]]/Table1[[#This Row],[Female Population]]</f>
        <v>0.30662788861338491</v>
      </c>
      <c r="W1469" s="94">
        <f>Table1[[#This Row],[Male Ballots]]/Table1[[#This Row],[Male Population]]</f>
        <v>0.27417998153201978</v>
      </c>
      <c r="X1469" s="94">
        <f>Table1[[#This Row],[Total Ballots]]/Table1[[#This Row],[Total Population]]</f>
        <v>0.29445243304976848</v>
      </c>
      <c r="Y1469" s="94">
        <f>Table1[[#This Row],[Female Ballots]]/Table1[[#This Row],[Female Voters]]</f>
        <v>0.38108882521489973</v>
      </c>
      <c r="Z1469" s="95">
        <f>Table1[[#This Row],[Male Ballots]]/Table1[[#This Row],[Male Voters]]</f>
        <v>0.30853994490358128</v>
      </c>
      <c r="AA1469" s="94">
        <f>Table1[[#This Row],[Total Ballots]]/Table1[[#This Row],[Total Voters]]</f>
        <v>0.34065934065934067</v>
      </c>
    </row>
    <row r="1470" spans="1:27" s="7" customFormat="1" x14ac:dyDescent="0.35">
      <c r="A1470" s="8" t="s">
        <v>32</v>
      </c>
      <c r="B1470" s="16">
        <v>2023</v>
      </c>
      <c r="C1470" s="17" t="s">
        <v>82</v>
      </c>
      <c r="D1470" s="17"/>
      <c r="E1470" s="35"/>
      <c r="F1470" s="35"/>
      <c r="G1470" s="124" t="s">
        <v>66</v>
      </c>
      <c r="H1470" s="132">
        <v>572.63239999999996</v>
      </c>
      <c r="I1470" s="132">
        <v>534.34870000000001</v>
      </c>
      <c r="J1470" s="133">
        <v>1106.9811999999999</v>
      </c>
      <c r="K1470">
        <v>464</v>
      </c>
      <c r="L1470">
        <v>437</v>
      </c>
      <c r="M1470">
        <v>26</v>
      </c>
      <c r="N1470">
        <v>927</v>
      </c>
      <c r="O1470">
        <v>228</v>
      </c>
      <c r="P1470">
        <v>170</v>
      </c>
      <c r="Q1470">
        <v>12</v>
      </c>
      <c r="R1470">
        <v>410</v>
      </c>
      <c r="S1470" s="105">
        <f>Table1[[#This Row],[Female Voters]]/Table1[[#This Row],[Female Population]]</f>
        <v>0.81029295582995309</v>
      </c>
      <c r="T1470" s="94">
        <f>Table1[[#This Row],[Male Voters]]/Table1[[#This Row],[Male Population]]</f>
        <v>0.81781802781591872</v>
      </c>
      <c r="U1470" s="94">
        <f>Table1[[#This Row],[Total Voters]]/Table1[[#This Row],[Total Population]]</f>
        <v>0.83741259562493031</v>
      </c>
      <c r="V1470" s="94">
        <f>Table1[[#This Row],[Female Ballots]]/Table1[[#This Row],[Female Population]]</f>
        <v>0.3981611938129942</v>
      </c>
      <c r="W1470" s="94">
        <f>Table1[[#This Row],[Male Ballots]]/Table1[[#This Row],[Male Population]]</f>
        <v>0.31814431288033451</v>
      </c>
      <c r="X1470" s="94">
        <f>Table1[[#This Row],[Total Ballots]]/Table1[[#This Row],[Total Population]]</f>
        <v>0.37037666041663581</v>
      </c>
      <c r="Y1470" s="94">
        <f>Table1[[#This Row],[Female Ballots]]/Table1[[#This Row],[Female Voters]]</f>
        <v>0.49137931034482757</v>
      </c>
      <c r="Z1470" s="95">
        <f>Table1[[#This Row],[Male Ballots]]/Table1[[#This Row],[Male Voters]]</f>
        <v>0.38901601830663618</v>
      </c>
      <c r="AA1470" s="94">
        <f>Table1[[#This Row],[Total Ballots]]/Table1[[#This Row],[Total Voters]]</f>
        <v>0.44228694714131606</v>
      </c>
    </row>
    <row r="1471" spans="1:27" s="7" customFormat="1" x14ac:dyDescent="0.35">
      <c r="A1471" s="8" t="s">
        <v>32</v>
      </c>
      <c r="B1471" s="16">
        <v>2023</v>
      </c>
      <c r="C1471" s="17" t="s">
        <v>82</v>
      </c>
      <c r="D1471" s="17"/>
      <c r="E1471" s="35"/>
      <c r="F1471" s="35"/>
      <c r="G1471" s="124" t="s">
        <v>67</v>
      </c>
      <c r="H1471" s="132">
        <v>1142.6971600000002</v>
      </c>
      <c r="I1471" s="132">
        <v>1220.2032799999999</v>
      </c>
      <c r="J1471" s="133">
        <v>2362.9004000000004</v>
      </c>
      <c r="K1471">
        <v>992</v>
      </c>
      <c r="L1471">
        <v>1055</v>
      </c>
      <c r="M1471">
        <v>33</v>
      </c>
      <c r="N1471">
        <v>2080</v>
      </c>
      <c r="O1471">
        <v>604</v>
      </c>
      <c r="P1471">
        <v>631</v>
      </c>
      <c r="Q1471">
        <v>10</v>
      </c>
      <c r="R1471">
        <v>1245</v>
      </c>
      <c r="S1471" s="105">
        <f>Table1[[#This Row],[Female Voters]]/Table1[[#This Row],[Female Population]]</f>
        <v>0.86812152399153586</v>
      </c>
      <c r="T1471" s="94">
        <f>Table1[[#This Row],[Male Voters]]/Table1[[#This Row],[Male Population]]</f>
        <v>0.86461003448540152</v>
      </c>
      <c r="U1471" s="94">
        <f>Table1[[#This Row],[Total Voters]]/Table1[[#This Row],[Total Population]]</f>
        <v>0.88027409026635217</v>
      </c>
      <c r="V1471" s="94">
        <f>Table1[[#This Row],[Female Ballots]]/Table1[[#This Row],[Female Population]]</f>
        <v>0.52857399243033032</v>
      </c>
      <c r="W1471" s="94">
        <f>Table1[[#This Row],[Male Ballots]]/Table1[[#This Row],[Male Population]]</f>
        <v>0.51712694953581839</v>
      </c>
      <c r="X1471" s="94">
        <f>Table1[[#This Row],[Total Ballots]]/Table1[[#This Row],[Total Population]]</f>
        <v>0.52689482806808097</v>
      </c>
      <c r="Y1471" s="94">
        <f>Table1[[#This Row],[Female Ballots]]/Table1[[#This Row],[Female Voters]]</f>
        <v>0.6088709677419355</v>
      </c>
      <c r="Z1471" s="95">
        <f>Table1[[#This Row],[Male Ballots]]/Table1[[#This Row],[Male Voters]]</f>
        <v>0.59810426540284356</v>
      </c>
      <c r="AA1471" s="94">
        <f>Table1[[#This Row],[Total Ballots]]/Table1[[#This Row],[Total Voters]]</f>
        <v>0.59855769230769229</v>
      </c>
    </row>
    <row r="1472" spans="1:27" s="7" customFormat="1" x14ac:dyDescent="0.35">
      <c r="A1472" s="8" t="s">
        <v>60</v>
      </c>
      <c r="B1472" s="16">
        <v>2023</v>
      </c>
      <c r="C1472" s="17" t="s">
        <v>82</v>
      </c>
      <c r="D1472" s="17" t="s">
        <v>87</v>
      </c>
      <c r="E1472" s="35"/>
      <c r="F1472" s="35"/>
      <c r="G1472" s="124" t="s">
        <v>79</v>
      </c>
      <c r="H1472" s="132">
        <v>34153.5916</v>
      </c>
      <c r="I1472" s="132">
        <v>36516.0144</v>
      </c>
      <c r="J1472" s="133">
        <v>70669.603899999987</v>
      </c>
      <c r="K1472">
        <v>21945</v>
      </c>
      <c r="L1472">
        <v>20774</v>
      </c>
      <c r="M1472">
        <v>863</v>
      </c>
      <c r="N1472">
        <v>43582</v>
      </c>
      <c r="O1472">
        <v>6234</v>
      </c>
      <c r="P1472">
        <v>5760</v>
      </c>
      <c r="Q1472">
        <v>204</v>
      </c>
      <c r="R1472">
        <v>12198</v>
      </c>
      <c r="S1472" s="105">
        <f>Table1[[#This Row],[Female Voters]]/Table1[[#This Row],[Female Population]]</f>
        <v>0.64253857272217307</v>
      </c>
      <c r="T1472" s="94">
        <f>Table1[[#This Row],[Male Voters]]/Table1[[#This Row],[Male Population]]</f>
        <v>0.56890107919335253</v>
      </c>
      <c r="U1472" s="94">
        <f>Table1[[#This Row],[Total Voters]]/Table1[[#This Row],[Total Population]]</f>
        <v>0.61670078215904656</v>
      </c>
      <c r="V1472" s="94">
        <f>Table1[[#This Row],[Female Ballots]]/Table1[[#This Row],[Female Population]]</f>
        <v>0.18252838743905342</v>
      </c>
      <c r="W1472" s="94">
        <f>Table1[[#This Row],[Male Ballots]]/Table1[[#This Row],[Male Population]]</f>
        <v>0.1577390110789309</v>
      </c>
      <c r="X1472" s="94">
        <f>Table1[[#This Row],[Total Ballots]]/Table1[[#This Row],[Total Population]]</f>
        <v>0.17260603324253246</v>
      </c>
      <c r="Y1472" s="94">
        <f>Table1[[#This Row],[Female Ballots]]/Table1[[#This Row],[Female Voters]]</f>
        <v>0.2840738209159262</v>
      </c>
      <c r="Z1472" s="95">
        <f>Table1[[#This Row],[Male Ballots]]/Table1[[#This Row],[Male Voters]]</f>
        <v>0.27726966400308078</v>
      </c>
      <c r="AA1472" s="94">
        <f>Table1[[#This Row],[Total Ballots]]/Table1[[#This Row],[Total Voters]]</f>
        <v>0.27988619154696892</v>
      </c>
    </row>
    <row r="1473" spans="1:27" s="7" customFormat="1" x14ac:dyDescent="0.35">
      <c r="A1473" s="8" t="s">
        <v>60</v>
      </c>
      <c r="B1473" s="16">
        <v>2023</v>
      </c>
      <c r="C1473" s="17" t="s">
        <v>82</v>
      </c>
      <c r="D1473" s="17" t="s">
        <v>87</v>
      </c>
      <c r="E1473" s="35"/>
      <c r="F1473" s="35"/>
      <c r="G1473" s="124" t="s">
        <v>62</v>
      </c>
      <c r="H1473" s="132">
        <v>4791.5603000000001</v>
      </c>
      <c r="I1473" s="132">
        <v>5428.3715000000002</v>
      </c>
      <c r="J1473" s="133">
        <v>10219.933000000001</v>
      </c>
      <c r="K1473">
        <v>3092</v>
      </c>
      <c r="L1473">
        <v>3197</v>
      </c>
      <c r="M1473">
        <v>125</v>
      </c>
      <c r="N1473">
        <v>6414</v>
      </c>
      <c r="O1473">
        <v>285</v>
      </c>
      <c r="P1473">
        <v>306</v>
      </c>
      <c r="Q1473">
        <v>18</v>
      </c>
      <c r="R1473">
        <v>609</v>
      </c>
      <c r="S1473" s="105">
        <f>Table1[[#This Row],[Female Voters]]/Table1[[#This Row],[Female Population]]</f>
        <v>0.64530128108791618</v>
      </c>
      <c r="T1473" s="94">
        <f>Table1[[#This Row],[Male Voters]]/Table1[[#This Row],[Male Population]]</f>
        <v>0.58894274277285552</v>
      </c>
      <c r="U1473" s="94">
        <f>Table1[[#This Row],[Total Voters]]/Table1[[#This Row],[Total Population]]</f>
        <v>0.62759706937413384</v>
      </c>
      <c r="V1473" s="94">
        <f>Table1[[#This Row],[Female Ballots]]/Table1[[#This Row],[Female Population]]</f>
        <v>5.9479581212825393E-2</v>
      </c>
      <c r="W1473" s="94">
        <f>Table1[[#This Row],[Male Ballots]]/Table1[[#This Row],[Male Population]]</f>
        <v>5.6370497118703095E-2</v>
      </c>
      <c r="X1473" s="94">
        <f>Table1[[#This Row],[Total Ballots]]/Table1[[#This Row],[Total Population]]</f>
        <v>5.958943175067781E-2</v>
      </c>
      <c r="Y1473" s="94">
        <f>Table1[[#This Row],[Female Ballots]]/Table1[[#This Row],[Female Voters]]</f>
        <v>9.2173350582147484E-2</v>
      </c>
      <c r="Z1473" s="95">
        <f>Table1[[#This Row],[Male Ballots]]/Table1[[#This Row],[Male Voters]]</f>
        <v>9.5714732561776664E-2</v>
      </c>
      <c r="AA1473" s="94">
        <f>Table1[[#This Row],[Total Ballots]]/Table1[[#This Row],[Total Voters]]</f>
        <v>9.494855004677269E-2</v>
      </c>
    </row>
    <row r="1474" spans="1:27" s="7" customFormat="1" x14ac:dyDescent="0.35">
      <c r="A1474" s="8" t="s">
        <v>60</v>
      </c>
      <c r="B1474" s="16">
        <v>2023</v>
      </c>
      <c r="C1474" s="17" t="s">
        <v>82</v>
      </c>
      <c r="D1474" s="17" t="s">
        <v>87</v>
      </c>
      <c r="E1474" s="35"/>
      <c r="F1474" s="35"/>
      <c r="G1474" s="124" t="s">
        <v>63</v>
      </c>
      <c r="H1474" s="132">
        <v>6541.9409999999998</v>
      </c>
      <c r="I1474" s="132">
        <v>7506.52</v>
      </c>
      <c r="J1474" s="133">
        <v>14048.46</v>
      </c>
      <c r="K1474">
        <v>4348</v>
      </c>
      <c r="L1474">
        <v>4132</v>
      </c>
      <c r="M1474">
        <v>167</v>
      </c>
      <c r="N1474">
        <v>8647</v>
      </c>
      <c r="O1474">
        <v>577</v>
      </c>
      <c r="P1474">
        <v>510</v>
      </c>
      <c r="Q1474">
        <v>24</v>
      </c>
      <c r="R1474">
        <v>1111</v>
      </c>
      <c r="S1474" s="105">
        <f>Table1[[#This Row],[Female Voters]]/Table1[[#This Row],[Female Population]]</f>
        <v>0.66463454806455757</v>
      </c>
      <c r="T1474" s="94">
        <f>Table1[[#This Row],[Male Voters]]/Table1[[#This Row],[Male Population]]</f>
        <v>0.55045480462318086</v>
      </c>
      <c r="U1474" s="94">
        <f>Table1[[#This Row],[Total Voters]]/Table1[[#This Row],[Total Population]]</f>
        <v>0.61551230526335277</v>
      </c>
      <c r="V1474" s="94">
        <f>Table1[[#This Row],[Female Ballots]]/Table1[[#This Row],[Female Population]]</f>
        <v>8.8200122868732689E-2</v>
      </c>
      <c r="W1474" s="94">
        <f>Table1[[#This Row],[Male Ballots]]/Table1[[#This Row],[Male Population]]</f>
        <v>6.7940936679047007E-2</v>
      </c>
      <c r="X1474" s="94">
        <f>Table1[[#This Row],[Total Ballots]]/Table1[[#This Row],[Total Population]]</f>
        <v>7.9083401312314658E-2</v>
      </c>
      <c r="Y1474" s="94">
        <f>Table1[[#This Row],[Female Ballots]]/Table1[[#This Row],[Female Voters]]</f>
        <v>0.1327046918123275</v>
      </c>
      <c r="Z1474" s="95">
        <f>Table1[[#This Row],[Male Ballots]]/Table1[[#This Row],[Male Voters]]</f>
        <v>0.1234269119070668</v>
      </c>
      <c r="AA1474" s="94">
        <f>Table1[[#This Row],[Total Ballots]]/Table1[[#This Row],[Total Voters]]</f>
        <v>0.1284838672371921</v>
      </c>
    </row>
    <row r="1475" spans="1:27" s="7" customFormat="1" x14ac:dyDescent="0.35">
      <c r="A1475" s="8" t="s">
        <v>60</v>
      </c>
      <c r="B1475" s="16">
        <v>2023</v>
      </c>
      <c r="C1475" s="17" t="s">
        <v>82</v>
      </c>
      <c r="D1475" s="17" t="s">
        <v>87</v>
      </c>
      <c r="E1475" s="35"/>
      <c r="F1475" s="35"/>
      <c r="G1475" s="124" t="s">
        <v>64</v>
      </c>
      <c r="H1475" s="132">
        <v>6996.759</v>
      </c>
      <c r="I1475" s="132">
        <v>7663.4979999999996</v>
      </c>
      <c r="J1475" s="133">
        <v>14660.255999999999</v>
      </c>
      <c r="K1475">
        <v>4140</v>
      </c>
      <c r="L1475">
        <v>3742</v>
      </c>
      <c r="M1475">
        <v>156</v>
      </c>
      <c r="N1475">
        <v>8038</v>
      </c>
      <c r="O1475">
        <v>879</v>
      </c>
      <c r="P1475">
        <v>756</v>
      </c>
      <c r="Q1475">
        <v>26</v>
      </c>
      <c r="R1475">
        <v>1661</v>
      </c>
      <c r="S1475" s="105">
        <f>Table1[[#This Row],[Female Voters]]/Table1[[#This Row],[Female Population]]</f>
        <v>0.5917025296998224</v>
      </c>
      <c r="T1475" s="94">
        <f>Table1[[#This Row],[Male Voters]]/Table1[[#This Row],[Male Population]]</f>
        <v>0.48828876839271051</v>
      </c>
      <c r="U1475" s="94">
        <f>Table1[[#This Row],[Total Voters]]/Table1[[#This Row],[Total Population]]</f>
        <v>0.54828510498043148</v>
      </c>
      <c r="V1475" s="94">
        <f>Table1[[#This Row],[Female Ballots]]/Table1[[#This Row],[Female Population]]</f>
        <v>0.1256295950739478</v>
      </c>
      <c r="W1475" s="94">
        <f>Table1[[#This Row],[Male Ballots]]/Table1[[#This Row],[Male Population]]</f>
        <v>9.8649467906170268E-2</v>
      </c>
      <c r="X1475" s="94">
        <f>Table1[[#This Row],[Total Ballots]]/Table1[[#This Row],[Total Population]]</f>
        <v>0.11329952219115411</v>
      </c>
      <c r="Y1475" s="94">
        <f>Table1[[#This Row],[Female Ballots]]/Table1[[#This Row],[Female Voters]]</f>
        <v>0.21231884057971015</v>
      </c>
      <c r="Z1475" s="95">
        <f>Table1[[#This Row],[Male Ballots]]/Table1[[#This Row],[Male Voters]]</f>
        <v>0.20203099946552647</v>
      </c>
      <c r="AA1475" s="94">
        <f>Table1[[#This Row],[Total Ballots]]/Table1[[#This Row],[Total Voters]]</f>
        <v>0.20664344364269718</v>
      </c>
    </row>
    <row r="1476" spans="1:27" s="7" customFormat="1" x14ac:dyDescent="0.35">
      <c r="A1476" s="8" t="s">
        <v>60</v>
      </c>
      <c r="B1476" s="16">
        <v>2023</v>
      </c>
      <c r="C1476" s="17" t="s">
        <v>82</v>
      </c>
      <c r="D1476" s="17" t="s">
        <v>87</v>
      </c>
      <c r="E1476" s="35"/>
      <c r="F1476" s="35"/>
      <c r="G1476" s="124" t="s">
        <v>65</v>
      </c>
      <c r="H1476" s="132">
        <v>5619.009</v>
      </c>
      <c r="I1476" s="132">
        <v>6053.4</v>
      </c>
      <c r="J1476" s="133">
        <v>11672.409</v>
      </c>
      <c r="K1476">
        <v>3113</v>
      </c>
      <c r="L1476">
        <v>2930</v>
      </c>
      <c r="M1476">
        <v>108</v>
      </c>
      <c r="N1476">
        <v>6151</v>
      </c>
      <c r="O1476">
        <v>845</v>
      </c>
      <c r="P1476">
        <v>769</v>
      </c>
      <c r="Q1476">
        <v>20</v>
      </c>
      <c r="R1476">
        <v>1634</v>
      </c>
      <c r="S1476" s="105">
        <f>Table1[[#This Row],[Female Voters]]/Table1[[#This Row],[Female Population]]</f>
        <v>0.55401228223695675</v>
      </c>
      <c r="T1476" s="94">
        <f>Table1[[#This Row],[Male Voters]]/Table1[[#This Row],[Male Population]]</f>
        <v>0.48402550632702285</v>
      </c>
      <c r="U1476" s="94">
        <f>Table1[[#This Row],[Total Voters]]/Table1[[#This Row],[Total Population]]</f>
        <v>0.52696919718971469</v>
      </c>
      <c r="V1476" s="94">
        <f>Table1[[#This Row],[Female Ballots]]/Table1[[#This Row],[Female Population]]</f>
        <v>0.15038238949252439</v>
      </c>
      <c r="W1476" s="94">
        <f>Table1[[#This Row],[Male Ballots]]/Table1[[#This Row],[Male Population]]</f>
        <v>0.12703604585852579</v>
      </c>
      <c r="X1476" s="94">
        <f>Table1[[#This Row],[Total Ballots]]/Table1[[#This Row],[Total Population]]</f>
        <v>0.13998824064509735</v>
      </c>
      <c r="Y1476" s="94">
        <f>Table1[[#This Row],[Female Ballots]]/Table1[[#This Row],[Female Voters]]</f>
        <v>0.27144233858014777</v>
      </c>
      <c r="Z1476" s="95">
        <f>Table1[[#This Row],[Male Ballots]]/Table1[[#This Row],[Male Voters]]</f>
        <v>0.26245733788395903</v>
      </c>
      <c r="AA1476" s="94">
        <f>Table1[[#This Row],[Total Ballots]]/Table1[[#This Row],[Total Voters]]</f>
        <v>0.26564786213623803</v>
      </c>
    </row>
    <row r="1477" spans="1:27" s="7" customFormat="1" x14ac:dyDescent="0.35">
      <c r="A1477" s="8" t="s">
        <v>60</v>
      </c>
      <c r="B1477" s="16">
        <v>2023</v>
      </c>
      <c r="C1477" s="17" t="s">
        <v>82</v>
      </c>
      <c r="D1477" s="17" t="s">
        <v>87</v>
      </c>
      <c r="E1477" s="35"/>
      <c r="F1477" s="35"/>
      <c r="G1477" s="124" t="s">
        <v>66</v>
      </c>
      <c r="H1477" s="132">
        <v>4520.7269999999999</v>
      </c>
      <c r="I1477" s="132">
        <v>4524.8279999999995</v>
      </c>
      <c r="J1477" s="133">
        <v>9045.5540000000001</v>
      </c>
      <c r="K1477">
        <v>2879</v>
      </c>
      <c r="L1477">
        <v>2677</v>
      </c>
      <c r="M1477">
        <v>140</v>
      </c>
      <c r="N1477">
        <v>5696</v>
      </c>
      <c r="O1477">
        <v>1148</v>
      </c>
      <c r="P1477">
        <v>1033</v>
      </c>
      <c r="Q1477">
        <v>33</v>
      </c>
      <c r="R1477">
        <v>2214</v>
      </c>
      <c r="S1477" s="105">
        <f>Table1[[#This Row],[Female Voters]]/Table1[[#This Row],[Female Population]]</f>
        <v>0.63684447213910511</v>
      </c>
      <c r="T1477" s="94">
        <f>Table1[[#This Row],[Male Voters]]/Table1[[#This Row],[Male Population]]</f>
        <v>0.59162469822057329</v>
      </c>
      <c r="U1477" s="94">
        <f>Table1[[#This Row],[Total Voters]]/Table1[[#This Row],[Total Population]]</f>
        <v>0.62970161916008682</v>
      </c>
      <c r="V1477" s="94">
        <f>Table1[[#This Row],[Female Ballots]]/Table1[[#This Row],[Female Population]]</f>
        <v>0.25394145676126872</v>
      </c>
      <c r="W1477" s="94">
        <f>Table1[[#This Row],[Male Ballots]]/Table1[[#This Row],[Male Population]]</f>
        <v>0.2282959705871693</v>
      </c>
      <c r="X1477" s="94">
        <f>Table1[[#This Row],[Total Ballots]]/Table1[[#This Row],[Total Population]]</f>
        <v>0.24476112795302532</v>
      </c>
      <c r="Y1477" s="94">
        <f>Table1[[#This Row],[Female Ballots]]/Table1[[#This Row],[Female Voters]]</f>
        <v>0.39874956582146581</v>
      </c>
      <c r="Z1477" s="95">
        <f>Table1[[#This Row],[Male Ballots]]/Table1[[#This Row],[Male Voters]]</f>
        <v>0.38587971610011207</v>
      </c>
      <c r="AA1477" s="94">
        <f>Table1[[#This Row],[Total Ballots]]/Table1[[#This Row],[Total Voters]]</f>
        <v>0.3886938202247191</v>
      </c>
    </row>
    <row r="1478" spans="1:27" s="7" customFormat="1" x14ac:dyDescent="0.35">
      <c r="A1478" s="8" t="s">
        <v>60</v>
      </c>
      <c r="B1478" s="16">
        <v>2023</v>
      </c>
      <c r="C1478" s="17" t="s">
        <v>82</v>
      </c>
      <c r="D1478" s="17" t="s">
        <v>87</v>
      </c>
      <c r="E1478" s="35"/>
      <c r="F1478" s="35"/>
      <c r="G1478" s="124" t="s">
        <v>67</v>
      </c>
      <c r="H1478" s="132">
        <v>5683.5953</v>
      </c>
      <c r="I1478" s="132">
        <v>5339.3968999999997</v>
      </c>
      <c r="J1478" s="133">
        <v>11022.991900000001</v>
      </c>
      <c r="K1478">
        <v>4373</v>
      </c>
      <c r="L1478">
        <v>4096</v>
      </c>
      <c r="M1478">
        <v>167</v>
      </c>
      <c r="N1478">
        <v>8636</v>
      </c>
      <c r="O1478">
        <v>2500</v>
      </c>
      <c r="P1478">
        <v>2386</v>
      </c>
      <c r="Q1478">
        <v>83</v>
      </c>
      <c r="R1478">
        <v>4969</v>
      </c>
      <c r="S1478" s="105">
        <f>Table1[[#This Row],[Female Voters]]/Table1[[#This Row],[Female Population]]</f>
        <v>0.76940735030870333</v>
      </c>
      <c r="T1478" s="94">
        <f>Table1[[#This Row],[Male Voters]]/Table1[[#This Row],[Male Population]]</f>
        <v>0.76712783797735662</v>
      </c>
      <c r="U1478" s="94">
        <f>Table1[[#This Row],[Total Voters]]/Table1[[#This Row],[Total Population]]</f>
        <v>0.78345335625257961</v>
      </c>
      <c r="V1478" s="94">
        <f>Table1[[#This Row],[Female Ballots]]/Table1[[#This Row],[Female Population]]</f>
        <v>0.43986242299834405</v>
      </c>
      <c r="W1478" s="94">
        <f>Table1[[#This Row],[Male Ballots]]/Table1[[#This Row],[Male Population]]</f>
        <v>0.44686694858739573</v>
      </c>
      <c r="X1478" s="94">
        <f>Table1[[#This Row],[Total Ballots]]/Table1[[#This Row],[Total Population]]</f>
        <v>0.45078505410132791</v>
      </c>
      <c r="Y1478" s="94">
        <f>Table1[[#This Row],[Female Ballots]]/Table1[[#This Row],[Female Voters]]</f>
        <v>0.57168991538989256</v>
      </c>
      <c r="Z1478" s="95">
        <f>Table1[[#This Row],[Male Ballots]]/Table1[[#This Row],[Male Voters]]</f>
        <v>0.58251953125</v>
      </c>
      <c r="AA1478" s="94">
        <f>Table1[[#This Row],[Total Ballots]]/Table1[[#This Row],[Total Voters]]</f>
        <v>0.57538212135247802</v>
      </c>
    </row>
    <row r="1479" spans="1:27" s="7" customFormat="1" x14ac:dyDescent="0.35">
      <c r="A1479" s="8" t="s">
        <v>22</v>
      </c>
      <c r="B1479" s="16">
        <v>2023</v>
      </c>
      <c r="C1479" s="17" t="s">
        <v>82</v>
      </c>
      <c r="D1479" s="17"/>
      <c r="E1479" s="35"/>
      <c r="F1479" s="35"/>
      <c r="G1479" s="124" t="s">
        <v>79</v>
      </c>
      <c r="H1479" s="132">
        <v>902.84638900000004</v>
      </c>
      <c r="I1479" s="132">
        <v>899.25473899999997</v>
      </c>
      <c r="J1479" s="133">
        <v>1802.1009999999999</v>
      </c>
      <c r="K1479">
        <v>799</v>
      </c>
      <c r="L1479">
        <v>815</v>
      </c>
      <c r="M1479">
        <v>19</v>
      </c>
      <c r="N1479">
        <v>1633</v>
      </c>
      <c r="O1479">
        <v>408</v>
      </c>
      <c r="P1479">
        <v>399</v>
      </c>
      <c r="Q1479">
        <v>4</v>
      </c>
      <c r="R1479">
        <v>811</v>
      </c>
      <c r="S1479" s="105">
        <f>Table1[[#This Row],[Female Voters]]/Table1[[#This Row],[Female Population]]</f>
        <v>0.88497889534118734</v>
      </c>
      <c r="T1479" s="94">
        <f>Table1[[#This Row],[Male Voters]]/Table1[[#This Row],[Male Population]]</f>
        <v>0.90630603838274582</v>
      </c>
      <c r="U1479" s="94">
        <f>Table1[[#This Row],[Total Voters]]/Table1[[#This Row],[Total Population]]</f>
        <v>0.90616452684949411</v>
      </c>
      <c r="V1479" s="94">
        <f>Table1[[#This Row],[Female Ballots]]/Table1[[#This Row],[Female Population]]</f>
        <v>0.45190411676996806</v>
      </c>
      <c r="W1479" s="94">
        <f>Table1[[#This Row],[Male Ballots]]/Table1[[#This Row],[Male Population]]</f>
        <v>0.44370074762541789</v>
      </c>
      <c r="X1479" s="94">
        <f>Table1[[#This Row],[Total Ballots]]/Table1[[#This Row],[Total Population]]</f>
        <v>0.45003027022347808</v>
      </c>
      <c r="Y1479" s="94">
        <f>Table1[[#This Row],[Female Ballots]]/Table1[[#This Row],[Female Voters]]</f>
        <v>0.51063829787234039</v>
      </c>
      <c r="Z1479" s="95">
        <f>Table1[[#This Row],[Male Ballots]]/Table1[[#This Row],[Male Voters]]</f>
        <v>0.48957055214723927</v>
      </c>
      <c r="AA1479" s="94">
        <f>Table1[[#This Row],[Total Ballots]]/Table1[[#This Row],[Total Voters]]</f>
        <v>0.49663196570728718</v>
      </c>
    </row>
    <row r="1480" spans="1:27" s="7" customFormat="1" x14ac:dyDescent="0.35">
      <c r="A1480" s="8" t="s">
        <v>22</v>
      </c>
      <c r="B1480" s="16">
        <v>2023</v>
      </c>
      <c r="C1480" s="17" t="s">
        <v>82</v>
      </c>
      <c r="D1480" s="17"/>
      <c r="E1480" s="35"/>
      <c r="F1480" s="35"/>
      <c r="G1480" s="124" t="s">
        <v>62</v>
      </c>
      <c r="H1480" s="132">
        <v>54.012938999999996</v>
      </c>
      <c r="I1480" s="132">
        <v>71.750078999999999</v>
      </c>
      <c r="J1480" s="133">
        <v>125.76302</v>
      </c>
      <c r="K1480">
        <v>49</v>
      </c>
      <c r="L1480">
        <v>72</v>
      </c>
      <c r="M1480">
        <v>0</v>
      </c>
      <c r="N1480">
        <v>121</v>
      </c>
      <c r="O1480">
        <v>10</v>
      </c>
      <c r="P1480">
        <v>15</v>
      </c>
      <c r="Q1480">
        <v>0</v>
      </c>
      <c r="R1480">
        <v>25</v>
      </c>
      <c r="S1480" s="105">
        <f>Table1[[#This Row],[Female Voters]]/Table1[[#This Row],[Female Population]]</f>
        <v>0.90719003459522918</v>
      </c>
      <c r="T1480" s="94">
        <f>Table1[[#This Row],[Male Voters]]/Table1[[#This Row],[Male Population]]</f>
        <v>1.0034832156770168</v>
      </c>
      <c r="U1480" s="94">
        <f>Table1[[#This Row],[Total Voters]]/Table1[[#This Row],[Total Population]]</f>
        <v>0.96212702271303596</v>
      </c>
      <c r="V1480" s="94">
        <f>Table1[[#This Row],[Female Ballots]]/Table1[[#This Row],[Female Population]]</f>
        <v>0.18514082338678148</v>
      </c>
      <c r="W1480" s="94">
        <f>Table1[[#This Row],[Male Ballots]]/Table1[[#This Row],[Male Population]]</f>
        <v>0.20905900326604518</v>
      </c>
      <c r="X1480" s="94">
        <f>Table1[[#This Row],[Total Ballots]]/Table1[[#This Row],[Total Population]]</f>
        <v>0.19878657494070992</v>
      </c>
      <c r="Y1480" s="94">
        <f>Table1[[#This Row],[Female Ballots]]/Table1[[#This Row],[Female Voters]]</f>
        <v>0.20408163265306123</v>
      </c>
      <c r="Z1480" s="95">
        <f>Table1[[#This Row],[Male Ballots]]/Table1[[#This Row],[Male Voters]]</f>
        <v>0.20833333333333334</v>
      </c>
      <c r="AA1480" s="94">
        <f>Table1[[#This Row],[Total Ballots]]/Table1[[#This Row],[Total Voters]]</f>
        <v>0.20661157024793389</v>
      </c>
    </row>
    <row r="1481" spans="1:27" s="7" customFormat="1" x14ac:dyDescent="0.35">
      <c r="A1481" s="14" t="s">
        <v>22</v>
      </c>
      <c r="B1481" s="16">
        <v>2023</v>
      </c>
      <c r="C1481" s="17" t="s">
        <v>82</v>
      </c>
      <c r="D1481" s="17"/>
      <c r="E1481" s="35"/>
      <c r="F1481" s="35"/>
      <c r="G1481" s="124" t="s">
        <v>63</v>
      </c>
      <c r="H1481" s="132">
        <v>95.65</v>
      </c>
      <c r="I1481" s="132">
        <v>103.21646000000001</v>
      </c>
      <c r="J1481" s="133">
        <v>198.86642000000001</v>
      </c>
      <c r="K1481">
        <v>94</v>
      </c>
      <c r="L1481">
        <v>84</v>
      </c>
      <c r="M1481">
        <v>6</v>
      </c>
      <c r="N1481">
        <v>184</v>
      </c>
      <c r="O1481">
        <v>22</v>
      </c>
      <c r="P1481">
        <v>20</v>
      </c>
      <c r="Q1481">
        <v>0</v>
      </c>
      <c r="R1481">
        <v>42</v>
      </c>
      <c r="S1481" s="105">
        <f>Table1[[#This Row],[Female Voters]]/Table1[[#This Row],[Female Population]]</f>
        <v>0.98274960794563504</v>
      </c>
      <c r="T1481" s="94">
        <f>Table1[[#This Row],[Male Voters]]/Table1[[#This Row],[Male Population]]</f>
        <v>0.81382368664842786</v>
      </c>
      <c r="U1481" s="94">
        <f>Table1[[#This Row],[Total Voters]]/Table1[[#This Row],[Total Population]]</f>
        <v>0.92524419155330495</v>
      </c>
      <c r="V1481" s="94">
        <f>Table1[[#This Row],[Female Ballots]]/Table1[[#This Row],[Female Population]]</f>
        <v>0.23000522739153162</v>
      </c>
      <c r="W1481" s="94">
        <f>Table1[[#This Row],[Male Ballots]]/Table1[[#This Row],[Male Population]]</f>
        <v>0.19376754444010189</v>
      </c>
      <c r="X1481" s="94">
        <f>Table1[[#This Row],[Total Ballots]]/Table1[[#This Row],[Total Population]]</f>
        <v>0.21119704372412396</v>
      </c>
      <c r="Y1481" s="94">
        <f>Table1[[#This Row],[Female Ballots]]/Table1[[#This Row],[Female Voters]]</f>
        <v>0.23404255319148937</v>
      </c>
      <c r="Z1481" s="95">
        <f>Table1[[#This Row],[Male Ballots]]/Table1[[#This Row],[Male Voters]]</f>
        <v>0.23809523809523808</v>
      </c>
      <c r="AA1481" s="94">
        <f>Table1[[#This Row],[Total Ballots]]/Table1[[#This Row],[Total Voters]]</f>
        <v>0.22826086956521738</v>
      </c>
    </row>
    <row r="1482" spans="1:27" s="7" customFormat="1" x14ac:dyDescent="0.35">
      <c r="A1482" s="8" t="s">
        <v>22</v>
      </c>
      <c r="B1482" s="16">
        <v>2023</v>
      </c>
      <c r="C1482" s="17" t="s">
        <v>82</v>
      </c>
      <c r="D1482" s="17"/>
      <c r="E1482" s="35"/>
      <c r="F1482" s="35"/>
      <c r="G1482" s="124" t="s">
        <v>64</v>
      </c>
      <c r="H1482" s="132">
        <v>130.85503</v>
      </c>
      <c r="I1482" s="132">
        <v>116.54541</v>
      </c>
      <c r="J1482" s="133">
        <v>247.40039999999999</v>
      </c>
      <c r="K1482">
        <v>98</v>
      </c>
      <c r="L1482">
        <v>104</v>
      </c>
      <c r="M1482">
        <v>4</v>
      </c>
      <c r="N1482">
        <v>206</v>
      </c>
      <c r="O1482">
        <v>34</v>
      </c>
      <c r="P1482">
        <v>27</v>
      </c>
      <c r="Q1482">
        <v>1</v>
      </c>
      <c r="R1482">
        <v>62</v>
      </c>
      <c r="S1482" s="105">
        <f>Table1[[#This Row],[Female Voters]]/Table1[[#This Row],[Female Population]]</f>
        <v>0.748920389227682</v>
      </c>
      <c r="T1482" s="94">
        <f>Table1[[#This Row],[Male Voters]]/Table1[[#This Row],[Male Population]]</f>
        <v>0.89235603529988861</v>
      </c>
      <c r="U1482" s="94">
        <f>Table1[[#This Row],[Total Voters]]/Table1[[#This Row],[Total Population]]</f>
        <v>0.83265831421452841</v>
      </c>
      <c r="V1482" s="94">
        <f>Table1[[#This Row],[Female Ballots]]/Table1[[#This Row],[Female Population]]</f>
        <v>0.25982952279327742</v>
      </c>
      <c r="W1482" s="94">
        <f>Table1[[#This Row],[Male Ballots]]/Table1[[#This Row],[Male Population]]</f>
        <v>0.23166935531824032</v>
      </c>
      <c r="X1482" s="94">
        <f>Table1[[#This Row],[Total Ballots]]/Table1[[#This Row],[Total Population]]</f>
        <v>0.25060590039466391</v>
      </c>
      <c r="Y1482" s="94">
        <f>Table1[[#This Row],[Female Ballots]]/Table1[[#This Row],[Female Voters]]</f>
        <v>0.34693877551020408</v>
      </c>
      <c r="Z1482" s="95">
        <f>Table1[[#This Row],[Male Ballots]]/Table1[[#This Row],[Male Voters]]</f>
        <v>0.25961538461538464</v>
      </c>
      <c r="AA1482" s="94">
        <f>Table1[[#This Row],[Total Ballots]]/Table1[[#This Row],[Total Voters]]</f>
        <v>0.30097087378640774</v>
      </c>
    </row>
    <row r="1483" spans="1:27" s="7" customFormat="1" x14ac:dyDescent="0.35">
      <c r="A1483" s="8" t="s">
        <v>22</v>
      </c>
      <c r="B1483" s="16">
        <v>2023</v>
      </c>
      <c r="C1483" s="17" t="s">
        <v>82</v>
      </c>
      <c r="D1483" s="17"/>
      <c r="E1483" s="35"/>
      <c r="F1483" s="35"/>
      <c r="G1483" s="124" t="s">
        <v>65</v>
      </c>
      <c r="H1483" s="132">
        <v>125.30627999999999</v>
      </c>
      <c r="I1483" s="132">
        <v>117.79159000000001</v>
      </c>
      <c r="J1483" s="133">
        <v>243.09790000000001</v>
      </c>
      <c r="K1483">
        <v>107</v>
      </c>
      <c r="L1483">
        <v>104</v>
      </c>
      <c r="M1483">
        <v>1</v>
      </c>
      <c r="N1483">
        <v>212</v>
      </c>
      <c r="O1483">
        <v>48</v>
      </c>
      <c r="P1483">
        <v>42</v>
      </c>
      <c r="Q1483">
        <v>0</v>
      </c>
      <c r="R1483">
        <v>90</v>
      </c>
      <c r="S1483" s="105">
        <f>Table1[[#This Row],[Female Voters]]/Table1[[#This Row],[Female Population]]</f>
        <v>0.85390772114534097</v>
      </c>
      <c r="T1483" s="94">
        <f>Table1[[#This Row],[Male Voters]]/Table1[[#This Row],[Male Population]]</f>
        <v>0.88291532527916461</v>
      </c>
      <c r="U1483" s="94">
        <f>Table1[[#This Row],[Total Voters]]/Table1[[#This Row],[Total Population]]</f>
        <v>0.87207664072787128</v>
      </c>
      <c r="V1483" s="94">
        <f>Table1[[#This Row],[Female Ballots]]/Table1[[#This Row],[Female Population]]</f>
        <v>0.38306140761660151</v>
      </c>
      <c r="W1483" s="94">
        <f>Table1[[#This Row],[Male Ballots]]/Table1[[#This Row],[Male Population]]</f>
        <v>0.35656195828581644</v>
      </c>
      <c r="X1483" s="94">
        <f>Table1[[#This Row],[Total Ballots]]/Table1[[#This Row],[Total Population]]</f>
        <v>0.37022121540334157</v>
      </c>
      <c r="Y1483" s="94">
        <f>Table1[[#This Row],[Female Ballots]]/Table1[[#This Row],[Female Voters]]</f>
        <v>0.44859813084112149</v>
      </c>
      <c r="Z1483" s="95">
        <f>Table1[[#This Row],[Male Ballots]]/Table1[[#This Row],[Male Voters]]</f>
        <v>0.40384615384615385</v>
      </c>
      <c r="AA1483" s="94">
        <f>Table1[[#This Row],[Total Ballots]]/Table1[[#This Row],[Total Voters]]</f>
        <v>0.42452830188679247</v>
      </c>
    </row>
    <row r="1484" spans="1:27" s="7" customFormat="1" x14ac:dyDescent="0.35">
      <c r="A1484" s="8" t="s">
        <v>22</v>
      </c>
      <c r="B1484" s="16">
        <v>2023</v>
      </c>
      <c r="C1484" s="17" t="s">
        <v>82</v>
      </c>
      <c r="D1484" s="17"/>
      <c r="E1484" s="35"/>
      <c r="F1484" s="35"/>
      <c r="G1484" s="124" t="s">
        <v>66</v>
      </c>
      <c r="H1484" s="132">
        <v>167.86720000000003</v>
      </c>
      <c r="I1484" s="132">
        <v>155.37315000000001</v>
      </c>
      <c r="J1484" s="133">
        <v>323.24030000000005</v>
      </c>
      <c r="K1484">
        <v>132</v>
      </c>
      <c r="L1484">
        <v>134</v>
      </c>
      <c r="M1484">
        <v>6</v>
      </c>
      <c r="N1484">
        <v>272</v>
      </c>
      <c r="O1484">
        <v>73</v>
      </c>
      <c r="P1484">
        <v>69</v>
      </c>
      <c r="Q1484">
        <v>2</v>
      </c>
      <c r="R1484">
        <v>144</v>
      </c>
      <c r="S1484" s="105">
        <f>Table1[[#This Row],[Female Voters]]/Table1[[#This Row],[Female Population]]</f>
        <v>0.78633586549367585</v>
      </c>
      <c r="T1484" s="94">
        <f>Table1[[#This Row],[Male Voters]]/Table1[[#This Row],[Male Population]]</f>
        <v>0.86243987458579552</v>
      </c>
      <c r="U1484" s="94">
        <f>Table1[[#This Row],[Total Voters]]/Table1[[#This Row],[Total Population]]</f>
        <v>0.84147923387028156</v>
      </c>
      <c r="V1484" s="94">
        <f>Table1[[#This Row],[Female Ballots]]/Table1[[#This Row],[Female Population]]</f>
        <v>0.43486756197756316</v>
      </c>
      <c r="W1484" s="94">
        <f>Table1[[#This Row],[Male Ballots]]/Table1[[#This Row],[Male Population]]</f>
        <v>0.44409217422701408</v>
      </c>
      <c r="X1484" s="94">
        <f>Table1[[#This Row],[Total Ballots]]/Table1[[#This Row],[Total Population]]</f>
        <v>0.44548900616661963</v>
      </c>
      <c r="Y1484" s="94">
        <f>Table1[[#This Row],[Female Ballots]]/Table1[[#This Row],[Female Voters]]</f>
        <v>0.55303030303030298</v>
      </c>
      <c r="Z1484" s="95">
        <f>Table1[[#This Row],[Male Ballots]]/Table1[[#This Row],[Male Voters]]</f>
        <v>0.5149253731343284</v>
      </c>
      <c r="AA1484" s="94">
        <f>Table1[[#This Row],[Total Ballots]]/Table1[[#This Row],[Total Voters]]</f>
        <v>0.52941176470588236</v>
      </c>
    </row>
    <row r="1485" spans="1:27" s="7" customFormat="1" x14ac:dyDescent="0.35">
      <c r="A1485" s="8" t="s">
        <v>22</v>
      </c>
      <c r="B1485" s="16">
        <v>2023</v>
      </c>
      <c r="C1485" s="17" t="s">
        <v>82</v>
      </c>
      <c r="D1485" s="17"/>
      <c r="E1485" s="35"/>
      <c r="F1485" s="35"/>
      <c r="G1485" s="124" t="s">
        <v>67</v>
      </c>
      <c r="H1485" s="132">
        <v>329.15494000000001</v>
      </c>
      <c r="I1485" s="132">
        <v>334.57805000000002</v>
      </c>
      <c r="J1485" s="133">
        <v>663.73296000000005</v>
      </c>
      <c r="K1485">
        <v>319</v>
      </c>
      <c r="L1485">
        <v>317</v>
      </c>
      <c r="M1485">
        <v>2</v>
      </c>
      <c r="N1485">
        <v>638</v>
      </c>
      <c r="O1485">
        <v>221</v>
      </c>
      <c r="P1485">
        <v>226</v>
      </c>
      <c r="Q1485">
        <v>1</v>
      </c>
      <c r="R1485">
        <v>448</v>
      </c>
      <c r="S1485" s="105">
        <f>Table1[[#This Row],[Female Voters]]/Table1[[#This Row],[Female Population]]</f>
        <v>0.96914845027086638</v>
      </c>
      <c r="T1485" s="94">
        <f>Table1[[#This Row],[Male Voters]]/Table1[[#This Row],[Male Population]]</f>
        <v>0.94746203464333656</v>
      </c>
      <c r="U1485" s="94">
        <f>Table1[[#This Row],[Total Voters]]/Table1[[#This Row],[Total Population]]</f>
        <v>0.96122995006907586</v>
      </c>
      <c r="V1485" s="94">
        <f>Table1[[#This Row],[Female Ballots]]/Table1[[#This Row],[Female Population]]</f>
        <v>0.67141632448232436</v>
      </c>
      <c r="W1485" s="94">
        <f>Table1[[#This Row],[Male Ballots]]/Table1[[#This Row],[Male Population]]</f>
        <v>0.67547766507695284</v>
      </c>
      <c r="X1485" s="94">
        <f>Table1[[#This Row],[Total Ballots]]/Table1[[#This Row],[Total Population]]</f>
        <v>0.67497024707044828</v>
      </c>
      <c r="Y1485" s="94">
        <f>Table1[[#This Row],[Female Ballots]]/Table1[[#This Row],[Female Voters]]</f>
        <v>0.69278996865203757</v>
      </c>
      <c r="Z1485" s="95">
        <f>Table1[[#This Row],[Male Ballots]]/Table1[[#This Row],[Male Voters]]</f>
        <v>0.71293375394321767</v>
      </c>
      <c r="AA1485" s="94">
        <f>Table1[[#This Row],[Total Ballots]]/Table1[[#This Row],[Total Voters]]</f>
        <v>0.70219435736677116</v>
      </c>
    </row>
    <row r="1486" spans="1:27" s="7" customFormat="1" x14ac:dyDescent="0.35">
      <c r="A1486" s="8" t="s">
        <v>56</v>
      </c>
      <c r="B1486" s="16">
        <v>2023</v>
      </c>
      <c r="C1486" s="17" t="s">
        <v>82</v>
      </c>
      <c r="D1486" s="17"/>
      <c r="E1486" s="35"/>
      <c r="F1486" s="35"/>
      <c r="G1486" s="124" t="s">
        <v>79</v>
      </c>
      <c r="H1486" s="132">
        <v>36282.882799999999</v>
      </c>
      <c r="I1486" s="132">
        <v>38902.706099999996</v>
      </c>
      <c r="J1486" s="133">
        <v>75185.587</v>
      </c>
      <c r="K1486">
        <v>23754</v>
      </c>
      <c r="L1486">
        <v>22783</v>
      </c>
      <c r="M1486">
        <v>924</v>
      </c>
      <c r="N1486">
        <v>47461</v>
      </c>
      <c r="O1486">
        <v>7462</v>
      </c>
      <c r="P1486">
        <v>6690</v>
      </c>
      <c r="Q1486">
        <v>175</v>
      </c>
      <c r="R1486">
        <v>14327</v>
      </c>
      <c r="S1486" s="105">
        <f>Table1[[#This Row],[Female Voters]]/Table1[[#This Row],[Female Population]]</f>
        <v>0.65468888265956637</v>
      </c>
      <c r="T1486" s="94">
        <f>Table1[[#This Row],[Male Voters]]/Table1[[#This Row],[Male Population]]</f>
        <v>0.58564049352854664</v>
      </c>
      <c r="U1486" s="94">
        <f>Table1[[#This Row],[Total Voters]]/Table1[[#This Row],[Total Population]]</f>
        <v>0.63125130618452174</v>
      </c>
      <c r="V1486" s="94">
        <f>Table1[[#This Row],[Female Ballots]]/Table1[[#This Row],[Female Population]]</f>
        <v>0.20566171770673083</v>
      </c>
      <c r="W1486" s="94">
        <f>Table1[[#This Row],[Male Ballots]]/Table1[[#This Row],[Male Population]]</f>
        <v>0.17196747143510413</v>
      </c>
      <c r="X1486" s="94">
        <f>Table1[[#This Row],[Total Ballots]]/Table1[[#This Row],[Total Population]]</f>
        <v>0.19055513924497258</v>
      </c>
      <c r="Y1486" s="94">
        <f>Table1[[#This Row],[Female Ballots]]/Table1[[#This Row],[Female Voters]]</f>
        <v>0.31413656647301508</v>
      </c>
      <c r="Z1486" s="95">
        <f>Table1[[#This Row],[Male Ballots]]/Table1[[#This Row],[Male Voters]]</f>
        <v>0.29363999473291491</v>
      </c>
      <c r="AA1486" s="94">
        <f>Table1[[#This Row],[Total Ballots]]/Table1[[#This Row],[Total Voters]]</f>
        <v>0.30186890288868756</v>
      </c>
    </row>
    <row r="1487" spans="1:27" s="7" customFormat="1" x14ac:dyDescent="0.35">
      <c r="A1487" s="8" t="s">
        <v>56</v>
      </c>
      <c r="B1487" s="16">
        <v>2023</v>
      </c>
      <c r="C1487" s="17" t="s">
        <v>82</v>
      </c>
      <c r="D1487" s="17"/>
      <c r="E1487" s="35"/>
      <c r="F1487" s="35"/>
      <c r="G1487" s="124" t="s">
        <v>62</v>
      </c>
      <c r="H1487" s="132">
        <v>4358.6197999999995</v>
      </c>
      <c r="I1487" s="132">
        <v>4972.1085000000003</v>
      </c>
      <c r="J1487" s="133">
        <v>9330.7279999999992</v>
      </c>
      <c r="K1487">
        <v>2417</v>
      </c>
      <c r="L1487">
        <v>2517</v>
      </c>
      <c r="M1487">
        <v>141</v>
      </c>
      <c r="N1487">
        <v>5075</v>
      </c>
      <c r="O1487">
        <v>242</v>
      </c>
      <c r="P1487">
        <v>226</v>
      </c>
      <c r="Q1487">
        <v>17</v>
      </c>
      <c r="R1487">
        <v>485</v>
      </c>
      <c r="S1487" s="105">
        <f>Table1[[#This Row],[Female Voters]]/Table1[[#This Row],[Female Population]]</f>
        <v>0.55453334103607754</v>
      </c>
      <c r="T1487" s="94">
        <f>Table1[[#This Row],[Male Voters]]/Table1[[#This Row],[Male Population]]</f>
        <v>0.50622386860624624</v>
      </c>
      <c r="U1487" s="94">
        <f>Table1[[#This Row],[Total Voters]]/Table1[[#This Row],[Total Population]]</f>
        <v>0.54390182630980144</v>
      </c>
      <c r="V1487" s="94">
        <f>Table1[[#This Row],[Female Ballots]]/Table1[[#This Row],[Female Population]]</f>
        <v>5.5522163231580796E-2</v>
      </c>
      <c r="W1487" s="94">
        <f>Table1[[#This Row],[Male Ballots]]/Table1[[#This Row],[Male Population]]</f>
        <v>4.5453553557811541E-2</v>
      </c>
      <c r="X1487" s="94">
        <f>Table1[[#This Row],[Total Ballots]]/Table1[[#This Row],[Total Population]]</f>
        <v>5.1978795223695307E-2</v>
      </c>
      <c r="Y1487" s="94">
        <f>Table1[[#This Row],[Female Ballots]]/Table1[[#This Row],[Female Voters]]</f>
        <v>0.10012412081092263</v>
      </c>
      <c r="Z1487" s="95">
        <f>Table1[[#This Row],[Male Ballots]]/Table1[[#This Row],[Male Voters]]</f>
        <v>8.9789431863329355E-2</v>
      </c>
      <c r="AA1487" s="94">
        <f>Table1[[#This Row],[Total Ballots]]/Table1[[#This Row],[Total Voters]]</f>
        <v>9.556650246305419E-2</v>
      </c>
    </row>
    <row r="1488" spans="1:27" s="7" customFormat="1" x14ac:dyDescent="0.35">
      <c r="A1488" s="8" t="s">
        <v>56</v>
      </c>
      <c r="B1488" s="16">
        <v>2023</v>
      </c>
      <c r="C1488" s="17" t="s">
        <v>82</v>
      </c>
      <c r="D1488" s="17"/>
      <c r="E1488" s="35"/>
      <c r="F1488" s="35"/>
      <c r="G1488" s="124" t="s">
        <v>63</v>
      </c>
      <c r="H1488" s="132">
        <v>6278.5640000000003</v>
      </c>
      <c r="I1488" s="132">
        <v>7220.6990000000005</v>
      </c>
      <c r="J1488" s="133">
        <v>13499.262999999999</v>
      </c>
      <c r="K1488">
        <v>4030</v>
      </c>
      <c r="L1488">
        <v>3693</v>
      </c>
      <c r="M1488">
        <v>143</v>
      </c>
      <c r="N1488">
        <v>7866</v>
      </c>
      <c r="O1488">
        <v>492</v>
      </c>
      <c r="P1488">
        <v>387</v>
      </c>
      <c r="Q1488">
        <v>14</v>
      </c>
      <c r="R1488">
        <v>893</v>
      </c>
      <c r="S1488" s="105">
        <f>Table1[[#This Row],[Female Voters]]/Table1[[#This Row],[Female Population]]</f>
        <v>0.64186651597403477</v>
      </c>
      <c r="T1488" s="94">
        <f>Table1[[#This Row],[Male Voters]]/Table1[[#This Row],[Male Population]]</f>
        <v>0.51144632950355629</v>
      </c>
      <c r="U1488" s="94">
        <f>Table1[[#This Row],[Total Voters]]/Table1[[#This Row],[Total Population]]</f>
        <v>0.58269847768726346</v>
      </c>
      <c r="V1488" s="94">
        <f>Table1[[#This Row],[Female Ballots]]/Table1[[#This Row],[Female Population]]</f>
        <v>7.8361867458864795E-2</v>
      </c>
      <c r="W1488" s="94">
        <f>Table1[[#This Row],[Male Ballots]]/Table1[[#This Row],[Male Population]]</f>
        <v>5.3595919176245954E-2</v>
      </c>
      <c r="X1488" s="94">
        <f>Table1[[#This Row],[Total Ballots]]/Table1[[#This Row],[Total Population]]</f>
        <v>6.6151759544206226E-2</v>
      </c>
      <c r="Y1488" s="94">
        <f>Table1[[#This Row],[Female Ballots]]/Table1[[#This Row],[Female Voters]]</f>
        <v>0.12208436724565756</v>
      </c>
      <c r="Z1488" s="95">
        <f>Table1[[#This Row],[Male Ballots]]/Table1[[#This Row],[Male Voters]]</f>
        <v>0.10479285134037368</v>
      </c>
      <c r="AA1488" s="94">
        <f>Table1[[#This Row],[Total Ballots]]/Table1[[#This Row],[Total Voters]]</f>
        <v>0.11352657004830918</v>
      </c>
    </row>
    <row r="1489" spans="1:27" s="7" customFormat="1" x14ac:dyDescent="0.35">
      <c r="A1489" s="8" t="s">
        <v>56</v>
      </c>
      <c r="B1489" s="16">
        <v>2023</v>
      </c>
      <c r="C1489" s="17" t="s">
        <v>82</v>
      </c>
      <c r="D1489" s="17"/>
      <c r="E1489" s="35"/>
      <c r="F1489" s="35"/>
      <c r="G1489" s="124" t="s">
        <v>64</v>
      </c>
      <c r="H1489" s="132">
        <v>6182.8389999999999</v>
      </c>
      <c r="I1489" s="132">
        <v>7038.6720000000005</v>
      </c>
      <c r="J1489" s="133">
        <v>13221.511</v>
      </c>
      <c r="K1489">
        <v>3648</v>
      </c>
      <c r="L1489">
        <v>3569</v>
      </c>
      <c r="M1489">
        <v>150</v>
      </c>
      <c r="N1489">
        <v>7367</v>
      </c>
      <c r="O1489">
        <v>811</v>
      </c>
      <c r="P1489">
        <v>695</v>
      </c>
      <c r="Q1489">
        <v>20</v>
      </c>
      <c r="R1489">
        <v>1526</v>
      </c>
      <c r="S1489" s="105">
        <f>Table1[[#This Row],[Female Voters]]/Table1[[#This Row],[Female Population]]</f>
        <v>0.59002021563233331</v>
      </c>
      <c r="T1489" s="94">
        <f>Table1[[#This Row],[Male Voters]]/Table1[[#This Row],[Male Population]]</f>
        <v>0.50705587644942107</v>
      </c>
      <c r="U1489" s="94">
        <f>Table1[[#This Row],[Total Voters]]/Table1[[#This Row],[Total Population]]</f>
        <v>0.55719803886257779</v>
      </c>
      <c r="V1489" s="94">
        <f>Table1[[#This Row],[Female Ballots]]/Table1[[#This Row],[Female Population]]</f>
        <v>0.13116951613975392</v>
      </c>
      <c r="W1489" s="94">
        <f>Table1[[#This Row],[Male Ballots]]/Table1[[#This Row],[Male Population]]</f>
        <v>9.8740216904552439E-2</v>
      </c>
      <c r="X1489" s="94">
        <f>Table1[[#This Row],[Total Ballots]]/Table1[[#This Row],[Total Population]]</f>
        <v>0.11541797302895258</v>
      </c>
      <c r="Y1489" s="94">
        <f>Table1[[#This Row],[Female Ballots]]/Table1[[#This Row],[Female Voters]]</f>
        <v>0.22231359649122806</v>
      </c>
      <c r="Z1489" s="95">
        <f>Table1[[#This Row],[Male Ballots]]/Table1[[#This Row],[Male Voters]]</f>
        <v>0.19473241804427011</v>
      </c>
      <c r="AA1489" s="94">
        <f>Table1[[#This Row],[Total Ballots]]/Table1[[#This Row],[Total Voters]]</f>
        <v>0.2071399484186236</v>
      </c>
    </row>
    <row r="1490" spans="1:27" s="7" customFormat="1" x14ac:dyDescent="0.35">
      <c r="A1490" s="8" t="s">
        <v>56</v>
      </c>
      <c r="B1490" s="16">
        <v>2023</v>
      </c>
      <c r="C1490" s="17" t="s">
        <v>82</v>
      </c>
      <c r="D1490" s="17"/>
      <c r="E1490" s="35"/>
      <c r="F1490" s="35"/>
      <c r="G1490" s="124" t="s">
        <v>65</v>
      </c>
      <c r="H1490" s="132">
        <v>5611.3980000000001</v>
      </c>
      <c r="I1490" s="132">
        <v>5927.5959999999995</v>
      </c>
      <c r="J1490" s="133">
        <v>11538.993</v>
      </c>
      <c r="K1490">
        <v>3226</v>
      </c>
      <c r="L1490">
        <v>3096</v>
      </c>
      <c r="M1490">
        <v>118</v>
      </c>
      <c r="N1490">
        <v>6440</v>
      </c>
      <c r="O1490">
        <v>868</v>
      </c>
      <c r="P1490">
        <v>798</v>
      </c>
      <c r="Q1490">
        <v>20</v>
      </c>
      <c r="R1490">
        <v>1686</v>
      </c>
      <c r="S1490" s="105">
        <f>Table1[[#This Row],[Female Voters]]/Table1[[#This Row],[Female Population]]</f>
        <v>0.57490129910585563</v>
      </c>
      <c r="T1490" s="94">
        <f>Table1[[#This Row],[Male Voters]]/Table1[[#This Row],[Male Population]]</f>
        <v>0.52230280201282275</v>
      </c>
      <c r="U1490" s="94">
        <f>Table1[[#This Row],[Total Voters]]/Table1[[#This Row],[Total Population]]</f>
        <v>0.55810762689603843</v>
      </c>
      <c r="V1490" s="94">
        <f>Table1[[#This Row],[Female Ballots]]/Table1[[#This Row],[Female Population]]</f>
        <v>0.15468516045377639</v>
      </c>
      <c r="W1490" s="94">
        <f>Table1[[#This Row],[Male Ballots]]/Table1[[#This Row],[Male Population]]</f>
        <v>0.13462455943353765</v>
      </c>
      <c r="X1490" s="94">
        <f>Table1[[#This Row],[Total Ballots]]/Table1[[#This Row],[Total Population]]</f>
        <v>0.14611327002278274</v>
      </c>
      <c r="Y1490" s="94">
        <f>Table1[[#This Row],[Female Ballots]]/Table1[[#This Row],[Female Voters]]</f>
        <v>0.26906385616862988</v>
      </c>
      <c r="Z1490" s="95">
        <f>Table1[[#This Row],[Male Ballots]]/Table1[[#This Row],[Male Voters]]</f>
        <v>0.25775193798449614</v>
      </c>
      <c r="AA1490" s="94">
        <f>Table1[[#This Row],[Total Ballots]]/Table1[[#This Row],[Total Voters]]</f>
        <v>0.26180124223602486</v>
      </c>
    </row>
    <row r="1491" spans="1:27" s="7" customFormat="1" x14ac:dyDescent="0.35">
      <c r="A1491" s="8" t="s">
        <v>56</v>
      </c>
      <c r="B1491" s="16">
        <v>2023</v>
      </c>
      <c r="C1491" s="17" t="s">
        <v>82</v>
      </c>
      <c r="D1491" s="17"/>
      <c r="E1491" s="35"/>
      <c r="F1491" s="35"/>
      <c r="G1491" s="124" t="s">
        <v>66</v>
      </c>
      <c r="H1491" s="132">
        <v>5557.9279999999999</v>
      </c>
      <c r="I1491" s="132">
        <v>5789.8070000000007</v>
      </c>
      <c r="J1491" s="133">
        <v>11347.734</v>
      </c>
      <c r="K1491">
        <v>3792</v>
      </c>
      <c r="L1491">
        <v>3712</v>
      </c>
      <c r="M1491">
        <v>168</v>
      </c>
      <c r="N1491">
        <v>7672</v>
      </c>
      <c r="O1491">
        <v>1490</v>
      </c>
      <c r="P1491">
        <v>1255</v>
      </c>
      <c r="Q1491">
        <v>31</v>
      </c>
      <c r="R1491">
        <v>2776</v>
      </c>
      <c r="S1491" s="105">
        <f>Table1[[#This Row],[Female Voters]]/Table1[[#This Row],[Female Population]]</f>
        <v>0.68226864399826703</v>
      </c>
      <c r="T1491" s="94">
        <f>Table1[[#This Row],[Male Voters]]/Table1[[#This Row],[Male Population]]</f>
        <v>0.64112672494955347</v>
      </c>
      <c r="U1491" s="94">
        <f>Table1[[#This Row],[Total Voters]]/Table1[[#This Row],[Total Population]]</f>
        <v>0.67608211471999602</v>
      </c>
      <c r="V1491" s="94">
        <f>Table1[[#This Row],[Female Ballots]]/Table1[[#This Row],[Female Population]]</f>
        <v>0.2680855167609224</v>
      </c>
      <c r="W1491" s="94">
        <f>Table1[[#This Row],[Male Ballots]]/Table1[[#This Row],[Male Population]]</f>
        <v>0.21676024779409742</v>
      </c>
      <c r="X1491" s="94">
        <f>Table1[[#This Row],[Total Ballots]]/Table1[[#This Row],[Total Population]]</f>
        <v>0.24463033765155229</v>
      </c>
      <c r="Y1491" s="94">
        <f>Table1[[#This Row],[Female Ballots]]/Table1[[#This Row],[Female Voters]]</f>
        <v>0.3929324894514768</v>
      </c>
      <c r="Z1491" s="95">
        <f>Table1[[#This Row],[Male Ballots]]/Table1[[#This Row],[Male Voters]]</f>
        <v>0.33809267241379309</v>
      </c>
      <c r="AA1491" s="94">
        <f>Table1[[#This Row],[Total Ballots]]/Table1[[#This Row],[Total Voters]]</f>
        <v>0.36183524504692388</v>
      </c>
    </row>
    <row r="1492" spans="1:27" s="7" customFormat="1" x14ac:dyDescent="0.35">
      <c r="A1492" s="8" t="s">
        <v>56</v>
      </c>
      <c r="B1492" s="16">
        <v>2023</v>
      </c>
      <c r="C1492" s="17" t="s">
        <v>82</v>
      </c>
      <c r="D1492" s="17"/>
      <c r="E1492" s="35"/>
      <c r="F1492" s="35"/>
      <c r="G1492" s="124" t="s">
        <v>67</v>
      </c>
      <c r="H1492" s="132">
        <v>8293.5339999999997</v>
      </c>
      <c r="I1492" s="132">
        <v>7953.8235999999997</v>
      </c>
      <c r="J1492" s="133">
        <v>16247.358</v>
      </c>
      <c r="K1492">
        <v>6641</v>
      </c>
      <c r="L1492">
        <v>6196</v>
      </c>
      <c r="M1492">
        <v>204</v>
      </c>
      <c r="N1492">
        <v>13041</v>
      </c>
      <c r="O1492">
        <v>3559</v>
      </c>
      <c r="P1492">
        <v>3329</v>
      </c>
      <c r="Q1492">
        <v>73</v>
      </c>
      <c r="R1492">
        <v>6961</v>
      </c>
      <c r="S1492" s="105">
        <f>Table1[[#This Row],[Female Voters]]/Table1[[#This Row],[Female Population]]</f>
        <v>0.80074429067270969</v>
      </c>
      <c r="T1492" s="94">
        <f>Table1[[#This Row],[Male Voters]]/Table1[[#This Row],[Male Population]]</f>
        <v>0.77899640620644395</v>
      </c>
      <c r="U1492" s="94">
        <f>Table1[[#This Row],[Total Voters]]/Table1[[#This Row],[Total Population]]</f>
        <v>0.8026535760460255</v>
      </c>
      <c r="V1492" s="94">
        <f>Table1[[#This Row],[Female Ballots]]/Table1[[#This Row],[Female Population]]</f>
        <v>0.42912948810482965</v>
      </c>
      <c r="W1492" s="94">
        <f>Table1[[#This Row],[Male Ballots]]/Table1[[#This Row],[Male Population]]</f>
        <v>0.41854083864771657</v>
      </c>
      <c r="X1492" s="94">
        <f>Table1[[#This Row],[Total Ballots]]/Table1[[#This Row],[Total Population]]</f>
        <v>0.42843888834110749</v>
      </c>
      <c r="Y1492" s="94">
        <f>Table1[[#This Row],[Female Ballots]]/Table1[[#This Row],[Female Voters]]</f>
        <v>0.53591326607438639</v>
      </c>
      <c r="Z1492" s="95">
        <f>Table1[[#This Row],[Male Ballots]]/Table1[[#This Row],[Male Voters]]</f>
        <v>0.5372821174951582</v>
      </c>
      <c r="AA1492" s="94">
        <f>Table1[[#This Row],[Total Ballots]]/Table1[[#This Row],[Total Voters]]</f>
        <v>0.53377808450272224</v>
      </c>
    </row>
    <row r="1493" spans="1:27" s="7" customFormat="1" x14ac:dyDescent="0.35">
      <c r="A1493" s="8" t="s">
        <v>54</v>
      </c>
      <c r="B1493" s="16">
        <v>2023</v>
      </c>
      <c r="C1493" s="17" t="s">
        <v>82</v>
      </c>
      <c r="D1493" s="17"/>
      <c r="E1493" s="35"/>
      <c r="F1493" s="35"/>
      <c r="G1493" s="124" t="s">
        <v>79</v>
      </c>
      <c r="H1493" s="132">
        <v>30983.6466</v>
      </c>
      <c r="I1493" s="132">
        <v>31386.322</v>
      </c>
      <c r="J1493" s="133">
        <v>62369.968400000005</v>
      </c>
      <c r="K1493">
        <v>24399</v>
      </c>
      <c r="L1493">
        <v>22675</v>
      </c>
      <c r="M1493">
        <v>1111</v>
      </c>
      <c r="N1493">
        <v>48185</v>
      </c>
      <c r="O1493">
        <v>8283</v>
      </c>
      <c r="P1493">
        <v>7219</v>
      </c>
      <c r="Q1493">
        <v>310</v>
      </c>
      <c r="R1493">
        <v>15812</v>
      </c>
      <c r="S1493" s="105">
        <f>Table1[[#This Row],[Female Voters]]/Table1[[#This Row],[Female Population]]</f>
        <v>0.78747993465688448</v>
      </c>
      <c r="T1493" s="94">
        <f>Table1[[#This Row],[Male Voters]]/Table1[[#This Row],[Male Population]]</f>
        <v>0.72244846019230924</v>
      </c>
      <c r="U1493" s="94">
        <f>Table1[[#This Row],[Total Voters]]/Table1[[#This Row],[Total Population]]</f>
        <v>0.77256733065781058</v>
      </c>
      <c r="V1493" s="94">
        <f>Table1[[#This Row],[Female Ballots]]/Table1[[#This Row],[Female Population]]</f>
        <v>0.26733457513680781</v>
      </c>
      <c r="W1493" s="94">
        <f>Table1[[#This Row],[Male Ballots]]/Table1[[#This Row],[Male Population]]</f>
        <v>0.23000464979617555</v>
      </c>
      <c r="X1493" s="94">
        <f>Table1[[#This Row],[Total Ballots]]/Table1[[#This Row],[Total Population]]</f>
        <v>0.25351944863258902</v>
      </c>
      <c r="Y1493" s="94">
        <f>Table1[[#This Row],[Female Ballots]]/Table1[[#This Row],[Female Voters]]</f>
        <v>0.33948112627566701</v>
      </c>
      <c r="Z1493" s="95">
        <f>Table1[[#This Row],[Male Ballots]]/Table1[[#This Row],[Male Voters]]</f>
        <v>0.31836824696802646</v>
      </c>
      <c r="AA1493" s="94">
        <f>Table1[[#This Row],[Total Ballots]]/Table1[[#This Row],[Total Voters]]</f>
        <v>0.3281519144962125</v>
      </c>
    </row>
    <row r="1494" spans="1:27" s="7" customFormat="1" x14ac:dyDescent="0.35">
      <c r="A1494" s="8" t="s">
        <v>54</v>
      </c>
      <c r="B1494" s="16">
        <v>2023</v>
      </c>
      <c r="C1494" s="17" t="s">
        <v>82</v>
      </c>
      <c r="D1494" s="17"/>
      <c r="E1494" s="35"/>
      <c r="F1494" s="35"/>
      <c r="G1494" s="124" t="s">
        <v>62</v>
      </c>
      <c r="H1494" s="132">
        <v>2514.7287999999999</v>
      </c>
      <c r="I1494" s="132">
        <v>2756.7136000000005</v>
      </c>
      <c r="J1494" s="133">
        <v>5271.4423999999999</v>
      </c>
      <c r="K1494">
        <v>1747</v>
      </c>
      <c r="L1494">
        <v>1737</v>
      </c>
      <c r="M1494">
        <v>100</v>
      </c>
      <c r="N1494">
        <v>3584</v>
      </c>
      <c r="O1494">
        <v>194</v>
      </c>
      <c r="P1494">
        <v>192</v>
      </c>
      <c r="Q1494">
        <v>12</v>
      </c>
      <c r="R1494">
        <v>398</v>
      </c>
      <c r="S1494" s="105">
        <f>Table1[[#This Row],[Female Voters]]/Table1[[#This Row],[Female Population]]</f>
        <v>0.69470711911359984</v>
      </c>
      <c r="T1494" s="94">
        <f>Table1[[#This Row],[Male Voters]]/Table1[[#This Row],[Male Population]]</f>
        <v>0.63009809941808959</v>
      </c>
      <c r="U1494" s="94">
        <f>Table1[[#This Row],[Total Voters]]/Table1[[#This Row],[Total Population]]</f>
        <v>0.67988981535679871</v>
      </c>
      <c r="V1494" s="94">
        <f>Table1[[#This Row],[Female Ballots]]/Table1[[#This Row],[Female Population]]</f>
        <v>7.7145495768768391E-2</v>
      </c>
      <c r="W1494" s="94">
        <f>Table1[[#This Row],[Male Ballots]]/Table1[[#This Row],[Male Population]]</f>
        <v>6.9648149158476225E-2</v>
      </c>
      <c r="X1494" s="94">
        <f>Table1[[#This Row],[Total Ballots]]/Table1[[#This Row],[Total Population]]</f>
        <v>7.5501156950894502E-2</v>
      </c>
      <c r="Y1494" s="94">
        <f>Table1[[#This Row],[Female Ballots]]/Table1[[#This Row],[Female Voters]]</f>
        <v>0.11104751001717229</v>
      </c>
      <c r="Z1494" s="95">
        <f>Table1[[#This Row],[Male Ballots]]/Table1[[#This Row],[Male Voters]]</f>
        <v>0.11053540587219343</v>
      </c>
      <c r="AA1494" s="94">
        <f>Table1[[#This Row],[Total Ballots]]/Table1[[#This Row],[Total Voters]]</f>
        <v>0.11104910714285714</v>
      </c>
    </row>
    <row r="1495" spans="1:27" s="7" customFormat="1" x14ac:dyDescent="0.35">
      <c r="A1495" s="8" t="s">
        <v>54</v>
      </c>
      <c r="B1495" s="16">
        <v>2023</v>
      </c>
      <c r="C1495" s="17" t="s">
        <v>82</v>
      </c>
      <c r="D1495" s="17"/>
      <c r="E1495" s="35"/>
      <c r="F1495" s="35"/>
      <c r="G1495" s="124" t="s">
        <v>63</v>
      </c>
      <c r="H1495" s="132">
        <v>3796.3419999999996</v>
      </c>
      <c r="I1495" s="132">
        <v>4307.451</v>
      </c>
      <c r="J1495" s="133">
        <v>8103.7939999999999</v>
      </c>
      <c r="K1495">
        <v>2898</v>
      </c>
      <c r="L1495">
        <v>2969</v>
      </c>
      <c r="M1495">
        <v>151</v>
      </c>
      <c r="N1495">
        <v>6018</v>
      </c>
      <c r="O1495">
        <v>321</v>
      </c>
      <c r="P1495">
        <v>311</v>
      </c>
      <c r="Q1495">
        <v>29</v>
      </c>
      <c r="R1495">
        <v>661</v>
      </c>
      <c r="S1495" s="105">
        <f>Table1[[#This Row],[Female Voters]]/Table1[[#This Row],[Female Population]]</f>
        <v>0.76336641956915374</v>
      </c>
      <c r="T1495" s="94">
        <f>Table1[[#This Row],[Male Voters]]/Table1[[#This Row],[Male Population]]</f>
        <v>0.6892707543277915</v>
      </c>
      <c r="U1495" s="94">
        <f>Table1[[#This Row],[Total Voters]]/Table1[[#This Row],[Total Population]]</f>
        <v>0.74261512570531785</v>
      </c>
      <c r="V1495" s="94">
        <f>Table1[[#This Row],[Female Ballots]]/Table1[[#This Row],[Female Population]]</f>
        <v>8.4555079600309987E-2</v>
      </c>
      <c r="W1495" s="94">
        <f>Table1[[#This Row],[Male Ballots]]/Table1[[#This Row],[Male Population]]</f>
        <v>7.2200473087215611E-2</v>
      </c>
      <c r="X1495" s="94">
        <f>Table1[[#This Row],[Total Ballots]]/Table1[[#This Row],[Total Population]]</f>
        <v>8.1566732816752252E-2</v>
      </c>
      <c r="Y1495" s="94">
        <f>Table1[[#This Row],[Female Ballots]]/Table1[[#This Row],[Female Voters]]</f>
        <v>0.11076604554865424</v>
      </c>
      <c r="Z1495" s="95">
        <f>Table1[[#This Row],[Male Ballots]]/Table1[[#This Row],[Male Voters]]</f>
        <v>0.1047490737622095</v>
      </c>
      <c r="AA1495" s="94">
        <f>Table1[[#This Row],[Total Ballots]]/Table1[[#This Row],[Total Voters]]</f>
        <v>0.10983715520106348</v>
      </c>
    </row>
    <row r="1496" spans="1:27" s="7" customFormat="1" x14ac:dyDescent="0.35">
      <c r="A1496" s="8" t="s">
        <v>54</v>
      </c>
      <c r="B1496" s="16">
        <v>2023</v>
      </c>
      <c r="C1496" s="17" t="s">
        <v>82</v>
      </c>
      <c r="D1496" s="17"/>
      <c r="E1496" s="35"/>
      <c r="F1496" s="35"/>
      <c r="G1496" s="124" t="s">
        <v>64</v>
      </c>
      <c r="H1496" s="132">
        <v>4532.1639999999998</v>
      </c>
      <c r="I1496" s="132">
        <v>4754.2080000000005</v>
      </c>
      <c r="J1496" s="133">
        <v>9286.3719999999994</v>
      </c>
      <c r="K1496">
        <v>3367</v>
      </c>
      <c r="L1496">
        <v>3115</v>
      </c>
      <c r="M1496">
        <v>170</v>
      </c>
      <c r="N1496">
        <v>6652</v>
      </c>
      <c r="O1496">
        <v>657</v>
      </c>
      <c r="P1496">
        <v>530</v>
      </c>
      <c r="Q1496">
        <v>34</v>
      </c>
      <c r="R1496">
        <v>1221</v>
      </c>
      <c r="S1496" s="105">
        <f>Table1[[#This Row],[Female Voters]]/Table1[[#This Row],[Female Population]]</f>
        <v>0.74291221588627421</v>
      </c>
      <c r="T1496" s="94">
        <f>Table1[[#This Row],[Male Voters]]/Table1[[#This Row],[Male Population]]</f>
        <v>0.65520902745525644</v>
      </c>
      <c r="U1496" s="94">
        <f>Table1[[#This Row],[Total Voters]]/Table1[[#This Row],[Total Population]]</f>
        <v>0.71631849337933051</v>
      </c>
      <c r="V1496" s="94">
        <f>Table1[[#This Row],[Female Ballots]]/Table1[[#This Row],[Female Population]]</f>
        <v>0.14496386273753553</v>
      </c>
      <c r="W1496" s="94">
        <f>Table1[[#This Row],[Male Ballots]]/Table1[[#This Row],[Male Population]]</f>
        <v>0.11148018765691362</v>
      </c>
      <c r="X1496" s="94">
        <f>Table1[[#This Row],[Total Ballots]]/Table1[[#This Row],[Total Population]]</f>
        <v>0.13148299465065583</v>
      </c>
      <c r="Y1496" s="94">
        <f>Table1[[#This Row],[Female Ballots]]/Table1[[#This Row],[Female Voters]]</f>
        <v>0.19512919512919513</v>
      </c>
      <c r="Z1496" s="95">
        <f>Table1[[#This Row],[Male Ballots]]/Table1[[#This Row],[Male Voters]]</f>
        <v>0.17014446227929375</v>
      </c>
      <c r="AA1496" s="94">
        <f>Table1[[#This Row],[Total Ballots]]/Table1[[#This Row],[Total Voters]]</f>
        <v>0.18355381840048104</v>
      </c>
    </row>
    <row r="1497" spans="1:27" s="7" customFormat="1" x14ac:dyDescent="0.35">
      <c r="A1497" s="8" t="s">
        <v>54</v>
      </c>
      <c r="B1497" s="16">
        <v>2023</v>
      </c>
      <c r="C1497" s="17" t="s">
        <v>82</v>
      </c>
      <c r="D1497" s="17"/>
      <c r="E1497" s="35"/>
      <c r="F1497" s="35"/>
      <c r="G1497" s="124" t="s">
        <v>65</v>
      </c>
      <c r="H1497" s="132">
        <v>4292.0529999999999</v>
      </c>
      <c r="I1497" s="132">
        <v>4579.4889999999996</v>
      </c>
      <c r="J1497" s="133">
        <v>8871.5420000000013</v>
      </c>
      <c r="K1497">
        <v>3343</v>
      </c>
      <c r="L1497">
        <v>3142</v>
      </c>
      <c r="M1497">
        <v>170</v>
      </c>
      <c r="N1497">
        <v>6655</v>
      </c>
      <c r="O1497">
        <v>799</v>
      </c>
      <c r="P1497">
        <v>678</v>
      </c>
      <c r="Q1497">
        <v>41</v>
      </c>
      <c r="R1497">
        <v>1518</v>
      </c>
      <c r="S1497" s="105">
        <f>Table1[[#This Row],[Female Voters]]/Table1[[#This Row],[Female Population]]</f>
        <v>0.77888134186600211</v>
      </c>
      <c r="T1497" s="94">
        <f>Table1[[#This Row],[Male Voters]]/Table1[[#This Row],[Male Population]]</f>
        <v>0.68610275076542393</v>
      </c>
      <c r="U1497" s="94">
        <f>Table1[[#This Row],[Total Voters]]/Table1[[#This Row],[Total Population]]</f>
        <v>0.75015143928755557</v>
      </c>
      <c r="V1497" s="94">
        <f>Table1[[#This Row],[Female Ballots]]/Table1[[#This Row],[Female Population]]</f>
        <v>0.18615799944688474</v>
      </c>
      <c r="W1497" s="94">
        <f>Table1[[#This Row],[Male Ballots]]/Table1[[#This Row],[Male Population]]</f>
        <v>0.14805145290227797</v>
      </c>
      <c r="X1497" s="94">
        <f>Table1[[#This Row],[Total Ballots]]/Table1[[#This Row],[Total Population]]</f>
        <v>0.17110892334162423</v>
      </c>
      <c r="Y1497" s="94">
        <f>Table1[[#This Row],[Female Ballots]]/Table1[[#This Row],[Female Voters]]</f>
        <v>0.23900688004786119</v>
      </c>
      <c r="Z1497" s="95">
        <f>Table1[[#This Row],[Male Ballots]]/Table1[[#This Row],[Male Voters]]</f>
        <v>0.21578612348822407</v>
      </c>
      <c r="AA1497" s="94">
        <f>Table1[[#This Row],[Total Ballots]]/Table1[[#This Row],[Total Voters]]</f>
        <v>0.228099173553719</v>
      </c>
    </row>
    <row r="1498" spans="1:27" s="7" customFormat="1" x14ac:dyDescent="0.35">
      <c r="A1498" s="8" t="s">
        <v>54</v>
      </c>
      <c r="B1498" s="16">
        <v>2023</v>
      </c>
      <c r="C1498" s="17" t="s">
        <v>82</v>
      </c>
      <c r="D1498" s="17"/>
      <c r="E1498" s="35"/>
      <c r="F1498" s="35"/>
      <c r="G1498" s="124" t="s">
        <v>66</v>
      </c>
      <c r="H1498" s="132">
        <v>5606.6090000000004</v>
      </c>
      <c r="I1498" s="132">
        <v>5434.3919999999998</v>
      </c>
      <c r="J1498" s="133">
        <v>11041.001</v>
      </c>
      <c r="K1498">
        <v>4491</v>
      </c>
      <c r="L1498">
        <v>3997</v>
      </c>
      <c r="M1498">
        <v>223</v>
      </c>
      <c r="N1498">
        <v>8711</v>
      </c>
      <c r="O1498">
        <v>1656</v>
      </c>
      <c r="P1498">
        <v>1381</v>
      </c>
      <c r="Q1498">
        <v>64</v>
      </c>
      <c r="R1498">
        <v>3101</v>
      </c>
      <c r="S1498" s="105">
        <f>Table1[[#This Row],[Female Voters]]/Table1[[#This Row],[Female Population]]</f>
        <v>0.80101894032560494</v>
      </c>
      <c r="T1498" s="94">
        <f>Table1[[#This Row],[Male Voters]]/Table1[[#This Row],[Male Population]]</f>
        <v>0.73550086191794783</v>
      </c>
      <c r="U1498" s="94">
        <f>Table1[[#This Row],[Total Voters]]/Table1[[#This Row],[Total Population]]</f>
        <v>0.78896831908628573</v>
      </c>
      <c r="V1498" s="94">
        <f>Table1[[#This Row],[Female Ballots]]/Table1[[#This Row],[Female Population]]</f>
        <v>0.29536570144270802</v>
      </c>
      <c r="W1498" s="94">
        <f>Table1[[#This Row],[Male Ballots]]/Table1[[#This Row],[Male Population]]</f>
        <v>0.25412226427537798</v>
      </c>
      <c r="X1498" s="94">
        <f>Table1[[#This Row],[Total Ballots]]/Table1[[#This Row],[Total Population]]</f>
        <v>0.28086221530094962</v>
      </c>
      <c r="Y1498" s="94">
        <f>Table1[[#This Row],[Female Ballots]]/Table1[[#This Row],[Female Voters]]</f>
        <v>0.36873747494989978</v>
      </c>
      <c r="Z1498" s="95">
        <f>Table1[[#This Row],[Male Ballots]]/Table1[[#This Row],[Male Voters]]</f>
        <v>0.34550913184888665</v>
      </c>
      <c r="AA1498" s="94">
        <f>Table1[[#This Row],[Total Ballots]]/Table1[[#This Row],[Total Voters]]</f>
        <v>0.35598668350361612</v>
      </c>
    </row>
    <row r="1499" spans="1:27" s="7" customFormat="1" x14ac:dyDescent="0.35">
      <c r="A1499" s="8" t="s">
        <v>54</v>
      </c>
      <c r="B1499" s="16">
        <v>2023</v>
      </c>
      <c r="C1499" s="17" t="s">
        <v>82</v>
      </c>
      <c r="D1499" s="17"/>
      <c r="E1499" s="35"/>
      <c r="F1499" s="35"/>
      <c r="G1499" s="124" t="s">
        <v>67</v>
      </c>
      <c r="H1499" s="132">
        <v>10241.7498</v>
      </c>
      <c r="I1499" s="132">
        <v>9554.0684000000001</v>
      </c>
      <c r="J1499" s="133">
        <v>19795.817000000003</v>
      </c>
      <c r="K1499">
        <v>8553</v>
      </c>
      <c r="L1499">
        <v>7715</v>
      </c>
      <c r="M1499">
        <v>297</v>
      </c>
      <c r="N1499">
        <v>16565</v>
      </c>
      <c r="O1499">
        <v>4656</v>
      </c>
      <c r="P1499">
        <v>4127</v>
      </c>
      <c r="Q1499">
        <v>130</v>
      </c>
      <c r="R1499">
        <v>8913</v>
      </c>
      <c r="S1499" s="105">
        <f>Table1[[#This Row],[Female Voters]]/Table1[[#This Row],[Female Population]]</f>
        <v>0.83511120336097255</v>
      </c>
      <c r="T1499" s="94">
        <f>Table1[[#This Row],[Male Voters]]/Table1[[#This Row],[Male Population]]</f>
        <v>0.80750939568320446</v>
      </c>
      <c r="U1499" s="94">
        <f>Table1[[#This Row],[Total Voters]]/Table1[[#This Row],[Total Population]]</f>
        <v>0.83679294469129506</v>
      </c>
      <c r="V1499" s="94">
        <f>Table1[[#This Row],[Female Ballots]]/Table1[[#This Row],[Female Population]]</f>
        <v>0.45460981677173956</v>
      </c>
      <c r="W1499" s="94">
        <f>Table1[[#This Row],[Male Ballots]]/Table1[[#This Row],[Male Population]]</f>
        <v>0.43196257627797596</v>
      </c>
      <c r="X1499" s="94">
        <f>Table1[[#This Row],[Total Ballots]]/Table1[[#This Row],[Total Population]]</f>
        <v>0.45024663543818366</v>
      </c>
      <c r="Y1499" s="94">
        <f>Table1[[#This Row],[Female Ballots]]/Table1[[#This Row],[Female Voters]]</f>
        <v>0.54437039635215712</v>
      </c>
      <c r="Z1499" s="95">
        <f>Table1[[#This Row],[Male Ballots]]/Table1[[#This Row],[Male Voters]]</f>
        <v>0.53493195074530131</v>
      </c>
      <c r="AA1499" s="94">
        <f>Table1[[#This Row],[Total Ballots]]/Table1[[#This Row],[Total Voters]]</f>
        <v>0.53806217929369149</v>
      </c>
    </row>
    <row r="1500" spans="1:27" s="7" customFormat="1" x14ac:dyDescent="0.35">
      <c r="A1500" s="8" t="s">
        <v>30</v>
      </c>
      <c r="B1500" s="16">
        <v>2023</v>
      </c>
      <c r="C1500" s="17" t="s">
        <v>82</v>
      </c>
      <c r="D1500" s="17" t="s">
        <v>87</v>
      </c>
      <c r="E1500" s="35"/>
      <c r="F1500" s="35"/>
      <c r="G1500" s="124" t="s">
        <v>79</v>
      </c>
      <c r="H1500" s="132">
        <v>37072.197399999997</v>
      </c>
      <c r="I1500" s="132">
        <v>35552.657299999999</v>
      </c>
      <c r="J1500" s="133">
        <v>72624.853700000007</v>
      </c>
      <c r="K1500">
        <v>31288</v>
      </c>
      <c r="L1500">
        <v>28765</v>
      </c>
      <c r="M1500">
        <v>1296</v>
      </c>
      <c r="N1500">
        <v>61349</v>
      </c>
      <c r="O1500">
        <v>15303</v>
      </c>
      <c r="P1500">
        <v>13213</v>
      </c>
      <c r="Q1500">
        <v>522</v>
      </c>
      <c r="R1500">
        <v>29038</v>
      </c>
      <c r="S1500" s="105">
        <f>Table1[[#This Row],[Female Voters]]/Table1[[#This Row],[Female Population]]</f>
        <v>0.84397478958180128</v>
      </c>
      <c r="T1500" s="94">
        <f>Table1[[#This Row],[Male Voters]]/Table1[[#This Row],[Male Population]]</f>
        <v>0.80908157602047936</v>
      </c>
      <c r="U1500" s="94">
        <f>Table1[[#This Row],[Total Voters]]/Table1[[#This Row],[Total Population]]</f>
        <v>0.84473836261924196</v>
      </c>
      <c r="V1500" s="94">
        <f>Table1[[#This Row],[Female Ballots]]/Table1[[#This Row],[Female Population]]</f>
        <v>0.4127891269806413</v>
      </c>
      <c r="W1500" s="94">
        <f>Table1[[#This Row],[Male Ballots]]/Table1[[#This Row],[Male Population]]</f>
        <v>0.37164591913640166</v>
      </c>
      <c r="X1500" s="94">
        <f>Table1[[#This Row],[Total Ballots]]/Table1[[#This Row],[Total Population]]</f>
        <v>0.399835573093898</v>
      </c>
      <c r="Y1500" s="94">
        <f>Table1[[#This Row],[Female Ballots]]/Table1[[#This Row],[Female Voters]]</f>
        <v>0.48910125287650219</v>
      </c>
      <c r="Z1500" s="95">
        <f>Table1[[#This Row],[Male Ballots]]/Table1[[#This Row],[Male Voters]]</f>
        <v>0.45934295150356336</v>
      </c>
      <c r="AA1500" s="94">
        <f>Table1[[#This Row],[Total Ballots]]/Table1[[#This Row],[Total Voters]]</f>
        <v>0.47332474856965884</v>
      </c>
    </row>
    <row r="1501" spans="1:27" s="7" customFormat="1" x14ac:dyDescent="0.35">
      <c r="A1501" s="8" t="s">
        <v>30</v>
      </c>
      <c r="B1501" s="16">
        <v>2023</v>
      </c>
      <c r="C1501" s="17" t="s">
        <v>82</v>
      </c>
      <c r="D1501" s="17" t="s">
        <v>87</v>
      </c>
      <c r="E1501" s="35"/>
      <c r="F1501" s="35"/>
      <c r="G1501" s="124" t="s">
        <v>62</v>
      </c>
      <c r="H1501" s="132">
        <v>3084.0254</v>
      </c>
      <c r="I1501" s="132">
        <v>3752.7303000000002</v>
      </c>
      <c r="J1501" s="133">
        <v>6836.7547000000004</v>
      </c>
      <c r="K1501">
        <v>1787</v>
      </c>
      <c r="L1501">
        <v>1825</v>
      </c>
      <c r="M1501">
        <v>174</v>
      </c>
      <c r="N1501">
        <v>3786</v>
      </c>
      <c r="O1501">
        <v>329</v>
      </c>
      <c r="P1501">
        <v>295</v>
      </c>
      <c r="Q1501">
        <v>39</v>
      </c>
      <c r="R1501">
        <v>663</v>
      </c>
      <c r="S1501" s="105">
        <f>Table1[[#This Row],[Female Voters]]/Table1[[#This Row],[Female Population]]</f>
        <v>0.57943751046927172</v>
      </c>
      <c r="T1501" s="94">
        <f>Table1[[#This Row],[Male Voters]]/Table1[[#This Row],[Male Population]]</f>
        <v>0.48631259219454165</v>
      </c>
      <c r="U1501" s="94">
        <f>Table1[[#This Row],[Total Voters]]/Table1[[#This Row],[Total Population]]</f>
        <v>0.55377151384413426</v>
      </c>
      <c r="V1501" s="94">
        <f>Table1[[#This Row],[Female Ballots]]/Table1[[#This Row],[Female Population]]</f>
        <v>0.10667875822293811</v>
      </c>
      <c r="W1501" s="94">
        <f>Table1[[#This Row],[Male Ballots]]/Table1[[#This Row],[Male Population]]</f>
        <v>7.8609432710898514E-2</v>
      </c>
      <c r="X1501" s="94">
        <f>Table1[[#This Row],[Total Ballots]]/Table1[[#This Row],[Total Population]]</f>
        <v>9.6975835625636816E-2</v>
      </c>
      <c r="Y1501" s="94">
        <f>Table1[[#This Row],[Female Ballots]]/Table1[[#This Row],[Female Voters]]</f>
        <v>0.18410744264129827</v>
      </c>
      <c r="Z1501" s="95">
        <f>Table1[[#This Row],[Male Ballots]]/Table1[[#This Row],[Male Voters]]</f>
        <v>0.16164383561643836</v>
      </c>
      <c r="AA1501" s="94">
        <f>Table1[[#This Row],[Total Ballots]]/Table1[[#This Row],[Total Voters]]</f>
        <v>0.1751188589540412</v>
      </c>
    </row>
    <row r="1502" spans="1:27" s="7" customFormat="1" x14ac:dyDescent="0.35">
      <c r="A1502" s="8" t="s">
        <v>30</v>
      </c>
      <c r="B1502" s="16">
        <v>2023</v>
      </c>
      <c r="C1502" s="17" t="s">
        <v>82</v>
      </c>
      <c r="D1502" s="17" t="s">
        <v>87</v>
      </c>
      <c r="E1502" s="35"/>
      <c r="F1502" s="35"/>
      <c r="G1502" s="124" t="s">
        <v>63</v>
      </c>
      <c r="H1502" s="132">
        <v>5099.8909999999996</v>
      </c>
      <c r="I1502" s="132">
        <v>5761.6759999999995</v>
      </c>
      <c r="J1502" s="133">
        <v>10861.565999999999</v>
      </c>
      <c r="K1502">
        <v>3569</v>
      </c>
      <c r="L1502">
        <v>3486</v>
      </c>
      <c r="M1502">
        <v>197</v>
      </c>
      <c r="N1502">
        <v>7252</v>
      </c>
      <c r="O1502">
        <v>683</v>
      </c>
      <c r="P1502">
        <v>541</v>
      </c>
      <c r="Q1502">
        <v>50</v>
      </c>
      <c r="R1502">
        <v>1274</v>
      </c>
      <c r="S1502" s="105">
        <f>Table1[[#This Row],[Female Voters]]/Table1[[#This Row],[Female Population]]</f>
        <v>0.69981887848191271</v>
      </c>
      <c r="T1502" s="94">
        <f>Table1[[#This Row],[Male Voters]]/Table1[[#This Row],[Male Population]]</f>
        <v>0.60503228574463408</v>
      </c>
      <c r="U1502" s="94">
        <f>Table1[[#This Row],[Total Voters]]/Table1[[#This Row],[Total Population]]</f>
        <v>0.66767536099306501</v>
      </c>
      <c r="V1502" s="94">
        <f>Table1[[#This Row],[Female Ballots]]/Table1[[#This Row],[Female Population]]</f>
        <v>0.13392443093391604</v>
      </c>
      <c r="W1502" s="94">
        <f>Table1[[#This Row],[Male Ballots]]/Table1[[#This Row],[Male Population]]</f>
        <v>9.3896289898980786E-2</v>
      </c>
      <c r="X1502" s="94">
        <f>Table1[[#This Row],[Total Ballots]]/Table1[[#This Row],[Total Population]]</f>
        <v>0.11729432017445736</v>
      </c>
      <c r="Y1502" s="94">
        <f>Table1[[#This Row],[Female Ballots]]/Table1[[#This Row],[Female Voters]]</f>
        <v>0.19137013168954889</v>
      </c>
      <c r="Z1502" s="95">
        <f>Table1[[#This Row],[Male Ballots]]/Table1[[#This Row],[Male Voters]]</f>
        <v>0.15519219736087206</v>
      </c>
      <c r="AA1502" s="94">
        <f>Table1[[#This Row],[Total Ballots]]/Table1[[#This Row],[Total Voters]]</f>
        <v>0.17567567567567569</v>
      </c>
    </row>
    <row r="1503" spans="1:27" s="7" customFormat="1" x14ac:dyDescent="0.35">
      <c r="A1503" s="8" t="s">
        <v>30</v>
      </c>
      <c r="B1503" s="16">
        <v>2023</v>
      </c>
      <c r="C1503" s="17" t="s">
        <v>82</v>
      </c>
      <c r="D1503" s="17" t="s">
        <v>87</v>
      </c>
      <c r="E1503" s="35"/>
      <c r="F1503" s="35"/>
      <c r="G1503" s="124" t="s">
        <v>64</v>
      </c>
      <c r="H1503" s="132">
        <v>4780.46</v>
      </c>
      <c r="I1503" s="132">
        <v>4816.7839999999997</v>
      </c>
      <c r="J1503" s="133">
        <v>9597.2439999999988</v>
      </c>
      <c r="K1503">
        <v>4078</v>
      </c>
      <c r="L1503">
        <v>3981</v>
      </c>
      <c r="M1503">
        <v>227</v>
      </c>
      <c r="N1503">
        <v>8286</v>
      </c>
      <c r="O1503">
        <v>1298</v>
      </c>
      <c r="P1503">
        <v>1106</v>
      </c>
      <c r="Q1503">
        <v>79</v>
      </c>
      <c r="R1503">
        <v>2483</v>
      </c>
      <c r="S1503" s="105">
        <f>Table1[[#This Row],[Female Voters]]/Table1[[#This Row],[Female Population]]</f>
        <v>0.85305598206030386</v>
      </c>
      <c r="T1503" s="94">
        <f>Table1[[#This Row],[Male Voters]]/Table1[[#This Row],[Male Population]]</f>
        <v>0.82648505724981658</v>
      </c>
      <c r="U1503" s="94">
        <f>Table1[[#This Row],[Total Voters]]/Table1[[#This Row],[Total Population]]</f>
        <v>0.86337285995854651</v>
      </c>
      <c r="V1503" s="94">
        <f>Table1[[#This Row],[Female Ballots]]/Table1[[#This Row],[Female Population]]</f>
        <v>0.2715219874238044</v>
      </c>
      <c r="W1503" s="94">
        <f>Table1[[#This Row],[Male Ballots]]/Table1[[#This Row],[Male Population]]</f>
        <v>0.22961378380263681</v>
      </c>
      <c r="X1503" s="94">
        <f>Table1[[#This Row],[Total Ballots]]/Table1[[#This Row],[Total Population]]</f>
        <v>0.25872010756421326</v>
      </c>
      <c r="Y1503" s="94">
        <f>Table1[[#This Row],[Female Ballots]]/Table1[[#This Row],[Female Voters]]</f>
        <v>0.3182932810201079</v>
      </c>
      <c r="Z1503" s="95">
        <f>Table1[[#This Row],[Male Ballots]]/Table1[[#This Row],[Male Voters]]</f>
        <v>0.27781964330570208</v>
      </c>
      <c r="AA1503" s="94">
        <f>Table1[[#This Row],[Total Ballots]]/Table1[[#This Row],[Total Voters]]</f>
        <v>0.29966208061790972</v>
      </c>
    </row>
    <row r="1504" spans="1:27" s="7" customFormat="1" x14ac:dyDescent="0.35">
      <c r="A1504" s="8" t="s">
        <v>30</v>
      </c>
      <c r="B1504" s="16">
        <v>2023</v>
      </c>
      <c r="C1504" s="17" t="s">
        <v>82</v>
      </c>
      <c r="D1504" s="17" t="s">
        <v>87</v>
      </c>
      <c r="E1504" s="35"/>
      <c r="F1504" s="35"/>
      <c r="G1504" s="124" t="s">
        <v>65</v>
      </c>
      <c r="H1504" s="132">
        <v>4236.8220000000001</v>
      </c>
      <c r="I1504" s="132">
        <v>4067.1439999999998</v>
      </c>
      <c r="J1504" s="133">
        <v>8303.9660000000003</v>
      </c>
      <c r="K1504">
        <v>3716</v>
      </c>
      <c r="L1504">
        <v>3577</v>
      </c>
      <c r="M1504">
        <v>174</v>
      </c>
      <c r="N1504">
        <v>7467</v>
      </c>
      <c r="O1504">
        <v>1482</v>
      </c>
      <c r="P1504">
        <v>1304</v>
      </c>
      <c r="Q1504">
        <v>70</v>
      </c>
      <c r="R1504">
        <v>2856</v>
      </c>
      <c r="S1504" s="105">
        <f>Table1[[#This Row],[Female Voters]]/Table1[[#This Row],[Female Population]]</f>
        <v>0.87707248498992874</v>
      </c>
      <c r="T1504" s="94">
        <f>Table1[[#This Row],[Male Voters]]/Table1[[#This Row],[Male Population]]</f>
        <v>0.87948693235351394</v>
      </c>
      <c r="U1504" s="94">
        <f>Table1[[#This Row],[Total Voters]]/Table1[[#This Row],[Total Population]]</f>
        <v>0.89920888404408206</v>
      </c>
      <c r="V1504" s="94">
        <f>Table1[[#This Row],[Female Ballots]]/Table1[[#This Row],[Female Population]]</f>
        <v>0.34979047975109645</v>
      </c>
      <c r="W1504" s="94">
        <f>Table1[[#This Row],[Male Ballots]]/Table1[[#This Row],[Male Population]]</f>
        <v>0.32061810449789829</v>
      </c>
      <c r="X1504" s="94">
        <f>Table1[[#This Row],[Total Ballots]]/Table1[[#This Row],[Total Population]]</f>
        <v>0.34393204403775257</v>
      </c>
      <c r="Y1504" s="94">
        <f>Table1[[#This Row],[Female Ballots]]/Table1[[#This Row],[Female Voters]]</f>
        <v>0.39881593110871905</v>
      </c>
      <c r="Z1504" s="95">
        <f>Table1[[#This Row],[Male Ballots]]/Table1[[#This Row],[Male Voters]]</f>
        <v>0.36455129997204361</v>
      </c>
      <c r="AA1504" s="94">
        <f>Table1[[#This Row],[Total Ballots]]/Table1[[#This Row],[Total Voters]]</f>
        <v>0.38248292486942548</v>
      </c>
    </row>
    <row r="1505" spans="1:27" s="7" customFormat="1" x14ac:dyDescent="0.35">
      <c r="A1505" s="8" t="s">
        <v>30</v>
      </c>
      <c r="B1505" s="16">
        <v>2023</v>
      </c>
      <c r="C1505" s="17" t="s">
        <v>82</v>
      </c>
      <c r="D1505" s="17" t="s">
        <v>87</v>
      </c>
      <c r="E1505" s="35"/>
      <c r="F1505" s="35"/>
      <c r="G1505" s="124" t="s">
        <v>66</v>
      </c>
      <c r="H1505" s="132">
        <v>6291.5789999999997</v>
      </c>
      <c r="I1505" s="132">
        <v>5432.0640000000003</v>
      </c>
      <c r="J1505" s="133">
        <v>11723.643</v>
      </c>
      <c r="K1505">
        <v>5514</v>
      </c>
      <c r="L1505">
        <v>4891</v>
      </c>
      <c r="M1505">
        <v>203</v>
      </c>
      <c r="N1505">
        <v>10608</v>
      </c>
      <c r="O1505">
        <v>2920</v>
      </c>
      <c r="P1505">
        <v>2435</v>
      </c>
      <c r="Q1505">
        <v>89</v>
      </c>
      <c r="R1505">
        <v>5444</v>
      </c>
      <c r="S1505" s="105">
        <f>Table1[[#This Row],[Female Voters]]/Table1[[#This Row],[Female Population]]</f>
        <v>0.87640956268688675</v>
      </c>
      <c r="T1505" s="94">
        <f>Table1[[#This Row],[Male Voters]]/Table1[[#This Row],[Male Population]]</f>
        <v>0.90039439888778916</v>
      </c>
      <c r="U1505" s="94">
        <f>Table1[[#This Row],[Total Voters]]/Table1[[#This Row],[Total Population]]</f>
        <v>0.90483819747837768</v>
      </c>
      <c r="V1505" s="94">
        <f>Table1[[#This Row],[Female Ballots]]/Table1[[#This Row],[Female Population]]</f>
        <v>0.4641124271029578</v>
      </c>
      <c r="W1505" s="94">
        <f>Table1[[#This Row],[Male Ballots]]/Table1[[#This Row],[Male Population]]</f>
        <v>0.44826423252745179</v>
      </c>
      <c r="X1505" s="94">
        <f>Table1[[#This Row],[Total Ballots]]/Table1[[#This Row],[Total Population]]</f>
        <v>0.46436077932431069</v>
      </c>
      <c r="Y1505" s="94">
        <f>Table1[[#This Row],[Female Ballots]]/Table1[[#This Row],[Female Voters]]</f>
        <v>0.52956111715632936</v>
      </c>
      <c r="Z1505" s="95">
        <f>Table1[[#This Row],[Male Ballots]]/Table1[[#This Row],[Male Voters]]</f>
        <v>0.49785319975465142</v>
      </c>
      <c r="AA1505" s="94">
        <f>Table1[[#This Row],[Total Ballots]]/Table1[[#This Row],[Total Voters]]</f>
        <v>0.51319758672699844</v>
      </c>
    </row>
    <row r="1506" spans="1:27" s="7" customFormat="1" x14ac:dyDescent="0.35">
      <c r="A1506" s="8" t="s">
        <v>30</v>
      </c>
      <c r="B1506" s="16">
        <v>2023</v>
      </c>
      <c r="C1506" s="17" t="s">
        <v>82</v>
      </c>
      <c r="D1506" s="17" t="s">
        <v>87</v>
      </c>
      <c r="E1506" s="35"/>
      <c r="F1506" s="35"/>
      <c r="G1506" s="124" t="s">
        <v>67</v>
      </c>
      <c r="H1506" s="132">
        <v>13579.419999999998</v>
      </c>
      <c r="I1506" s="132">
        <v>11722.258999999998</v>
      </c>
      <c r="J1506" s="133">
        <v>25301.68</v>
      </c>
      <c r="K1506">
        <v>12624</v>
      </c>
      <c r="L1506">
        <v>11005</v>
      </c>
      <c r="M1506">
        <v>321</v>
      </c>
      <c r="N1506">
        <v>23950</v>
      </c>
      <c r="O1506">
        <v>8591</v>
      </c>
      <c r="P1506">
        <v>7532</v>
      </c>
      <c r="Q1506">
        <v>195</v>
      </c>
      <c r="R1506">
        <v>16318</v>
      </c>
      <c r="S1506" s="105">
        <f>Table1[[#This Row],[Female Voters]]/Table1[[#This Row],[Female Population]]</f>
        <v>0.92964206129569615</v>
      </c>
      <c r="T1506" s="94">
        <f>Table1[[#This Row],[Male Voters]]/Table1[[#This Row],[Male Population]]</f>
        <v>0.93881222040905266</v>
      </c>
      <c r="U1506" s="94">
        <f>Table1[[#This Row],[Total Voters]]/Table1[[#This Row],[Total Population]]</f>
        <v>0.94657746046902813</v>
      </c>
      <c r="V1506" s="94">
        <f>Table1[[#This Row],[Female Ballots]]/Table1[[#This Row],[Female Population]]</f>
        <v>0.63264852254367276</v>
      </c>
      <c r="W1506" s="94">
        <f>Table1[[#This Row],[Male Ballots]]/Table1[[#This Row],[Male Population]]</f>
        <v>0.64253826843443751</v>
      </c>
      <c r="X1506" s="94">
        <f>Table1[[#This Row],[Total Ballots]]/Table1[[#This Row],[Total Population]]</f>
        <v>0.64493741127071402</v>
      </c>
      <c r="Y1506" s="94">
        <f>Table1[[#This Row],[Female Ballots]]/Table1[[#This Row],[Female Voters]]</f>
        <v>0.68052915082382759</v>
      </c>
      <c r="Z1506" s="95">
        <f>Table1[[#This Row],[Male Ballots]]/Table1[[#This Row],[Male Voters]]</f>
        <v>0.68441617446615177</v>
      </c>
      <c r="AA1506" s="94">
        <f>Table1[[#This Row],[Total Ballots]]/Table1[[#This Row],[Total Voters]]</f>
        <v>0.68133611691022966</v>
      </c>
    </row>
    <row r="1507" spans="1:27" s="7" customFormat="1" x14ac:dyDescent="0.35">
      <c r="A1507" s="8" t="s">
        <v>24</v>
      </c>
      <c r="B1507" s="16">
        <v>2023</v>
      </c>
      <c r="C1507" s="17" t="s">
        <v>82</v>
      </c>
      <c r="D1507" s="17"/>
      <c r="E1507" s="35"/>
      <c r="F1507" s="35"/>
      <c r="G1507" s="124" t="s">
        <v>79</v>
      </c>
      <c r="H1507" s="132">
        <v>15314.58484</v>
      </c>
      <c r="I1507" s="132">
        <v>14261.343700000001</v>
      </c>
      <c r="J1507" s="133">
        <v>29575.928099999997</v>
      </c>
      <c r="K1507">
        <v>14269</v>
      </c>
      <c r="L1507">
        <v>13045</v>
      </c>
      <c r="M1507">
        <v>379</v>
      </c>
      <c r="N1507">
        <v>27693</v>
      </c>
      <c r="O1507">
        <v>6583</v>
      </c>
      <c r="P1507">
        <v>5503</v>
      </c>
      <c r="Q1507">
        <v>135</v>
      </c>
      <c r="R1507">
        <v>12221</v>
      </c>
      <c r="S1507" s="105">
        <f>Table1[[#This Row],[Female Voters]]/Table1[[#This Row],[Female Population]]</f>
        <v>0.93172620407775941</v>
      </c>
      <c r="T1507" s="94">
        <f>Table1[[#This Row],[Male Voters]]/Table1[[#This Row],[Male Population]]</f>
        <v>0.91471044204621466</v>
      </c>
      <c r="U1507" s="94">
        <f>Table1[[#This Row],[Total Voters]]/Table1[[#This Row],[Total Population]]</f>
        <v>0.93633578991558353</v>
      </c>
      <c r="V1507" s="94">
        <f>Table1[[#This Row],[Female Ballots]]/Table1[[#This Row],[Female Population]]</f>
        <v>0.42985167856499334</v>
      </c>
      <c r="W1507" s="94">
        <f>Table1[[#This Row],[Male Ballots]]/Table1[[#This Row],[Male Population]]</f>
        <v>0.38586826849983286</v>
      </c>
      <c r="X1507" s="94">
        <f>Table1[[#This Row],[Total Ballots]]/Table1[[#This Row],[Total Population]]</f>
        <v>0.41320765856203179</v>
      </c>
      <c r="Y1507" s="94">
        <f>Table1[[#This Row],[Female Ballots]]/Table1[[#This Row],[Female Voters]]</f>
        <v>0.46134977924171278</v>
      </c>
      <c r="Z1507" s="95">
        <f>Table1[[#This Row],[Male Ballots]]/Table1[[#This Row],[Male Voters]]</f>
        <v>0.42184745113070143</v>
      </c>
      <c r="AA1507" s="94">
        <f>Table1[[#This Row],[Total Ballots]]/Table1[[#This Row],[Total Voters]]</f>
        <v>0.44130285631748095</v>
      </c>
    </row>
    <row r="1508" spans="1:27" s="7" customFormat="1" x14ac:dyDescent="0.35">
      <c r="A1508" s="8" t="s">
        <v>24</v>
      </c>
      <c r="B1508" s="16">
        <v>2023</v>
      </c>
      <c r="C1508" s="17" t="s">
        <v>82</v>
      </c>
      <c r="D1508" s="17"/>
      <c r="E1508" s="35"/>
      <c r="F1508" s="35"/>
      <c r="G1508" s="124" t="s">
        <v>62</v>
      </c>
      <c r="H1508" s="132">
        <v>629.61803999999995</v>
      </c>
      <c r="I1508" s="132">
        <v>688.1336</v>
      </c>
      <c r="J1508" s="133">
        <v>1317.7517</v>
      </c>
      <c r="K1508">
        <v>574</v>
      </c>
      <c r="L1508">
        <v>561</v>
      </c>
      <c r="M1508">
        <v>35</v>
      </c>
      <c r="N1508">
        <v>1170</v>
      </c>
      <c r="O1508">
        <v>62</v>
      </c>
      <c r="P1508">
        <v>78</v>
      </c>
      <c r="Q1508">
        <v>9</v>
      </c>
      <c r="R1508">
        <v>149</v>
      </c>
      <c r="S1508" s="105">
        <f>Table1[[#This Row],[Female Voters]]/Table1[[#This Row],[Female Population]]</f>
        <v>0.91166383987345734</v>
      </c>
      <c r="T1508" s="94">
        <f>Table1[[#This Row],[Male Voters]]/Table1[[#This Row],[Male Population]]</f>
        <v>0.81524866682865071</v>
      </c>
      <c r="U1508" s="94">
        <f>Table1[[#This Row],[Total Voters]]/Table1[[#This Row],[Total Population]]</f>
        <v>0.88787591774687147</v>
      </c>
      <c r="V1508" s="94">
        <f>Table1[[#This Row],[Female Ballots]]/Table1[[#This Row],[Female Population]]</f>
        <v>9.8472400822568557E-2</v>
      </c>
      <c r="W1508" s="94">
        <f>Table1[[#This Row],[Male Ballots]]/Table1[[#This Row],[Male Population]]</f>
        <v>0.11335008201895679</v>
      </c>
      <c r="X1508" s="94">
        <f>Table1[[#This Row],[Total Ballots]]/Table1[[#This Row],[Total Population]]</f>
        <v>0.11307137755921695</v>
      </c>
      <c r="Y1508" s="94">
        <f>Table1[[#This Row],[Female Ballots]]/Table1[[#This Row],[Female Voters]]</f>
        <v>0.10801393728222997</v>
      </c>
      <c r="Z1508" s="95">
        <f>Table1[[#This Row],[Male Ballots]]/Table1[[#This Row],[Male Voters]]</f>
        <v>0.13903743315508021</v>
      </c>
      <c r="AA1508" s="94">
        <f>Table1[[#This Row],[Total Ballots]]/Table1[[#This Row],[Total Voters]]</f>
        <v>0.12735042735042734</v>
      </c>
    </row>
    <row r="1509" spans="1:27" s="7" customFormat="1" x14ac:dyDescent="0.35">
      <c r="A1509" s="8" t="s">
        <v>24</v>
      </c>
      <c r="B1509" s="16">
        <v>2023</v>
      </c>
      <c r="C1509" s="17" t="s">
        <v>82</v>
      </c>
      <c r="D1509" s="17"/>
      <c r="E1509" s="35"/>
      <c r="F1509" s="35"/>
      <c r="G1509" s="124" t="s">
        <v>63</v>
      </c>
      <c r="H1509" s="132">
        <v>1245.0983000000001</v>
      </c>
      <c r="I1509" s="132">
        <v>1242.877</v>
      </c>
      <c r="J1509" s="133">
        <v>2487.9754000000003</v>
      </c>
      <c r="K1509">
        <v>1106</v>
      </c>
      <c r="L1509">
        <v>1017</v>
      </c>
      <c r="M1509">
        <v>65</v>
      </c>
      <c r="N1509">
        <v>2188</v>
      </c>
      <c r="O1509">
        <v>182</v>
      </c>
      <c r="P1509">
        <v>125</v>
      </c>
      <c r="Q1509">
        <v>12</v>
      </c>
      <c r="R1509">
        <v>319</v>
      </c>
      <c r="S1509" s="105">
        <f>Table1[[#This Row],[Female Voters]]/Table1[[#This Row],[Female Population]]</f>
        <v>0.88828327851704547</v>
      </c>
      <c r="T1509" s="94">
        <f>Table1[[#This Row],[Male Voters]]/Table1[[#This Row],[Male Population]]</f>
        <v>0.81826278867498559</v>
      </c>
      <c r="U1509" s="94">
        <f>Table1[[#This Row],[Total Voters]]/Table1[[#This Row],[Total Population]]</f>
        <v>0.87942991719291108</v>
      </c>
      <c r="V1509" s="94">
        <f>Table1[[#This Row],[Female Ballots]]/Table1[[#This Row],[Female Population]]</f>
        <v>0.14617319773065307</v>
      </c>
      <c r="W1509" s="94">
        <f>Table1[[#This Row],[Male Ballots]]/Table1[[#This Row],[Male Population]]</f>
        <v>0.100573105786011</v>
      </c>
      <c r="X1509" s="94">
        <f>Table1[[#This Row],[Total Ballots]]/Table1[[#This Row],[Total Population]]</f>
        <v>0.12821670182108713</v>
      </c>
      <c r="Y1509" s="94">
        <f>Table1[[#This Row],[Female Ballots]]/Table1[[#This Row],[Female Voters]]</f>
        <v>0.16455696202531644</v>
      </c>
      <c r="Z1509" s="95">
        <f>Table1[[#This Row],[Male Ballots]]/Table1[[#This Row],[Male Voters]]</f>
        <v>0.12291052114060963</v>
      </c>
      <c r="AA1509" s="94">
        <f>Table1[[#This Row],[Total Ballots]]/Table1[[#This Row],[Total Voters]]</f>
        <v>0.14579524680073125</v>
      </c>
    </row>
    <row r="1510" spans="1:27" s="7" customFormat="1" x14ac:dyDescent="0.35">
      <c r="A1510" s="8" t="s">
        <v>24</v>
      </c>
      <c r="B1510" s="16">
        <v>2023</v>
      </c>
      <c r="C1510" s="17" t="s">
        <v>82</v>
      </c>
      <c r="D1510" s="17"/>
      <c r="E1510" s="35"/>
      <c r="F1510" s="35"/>
      <c r="G1510" s="124" t="s">
        <v>64</v>
      </c>
      <c r="H1510" s="132">
        <v>1670.3968</v>
      </c>
      <c r="I1510" s="132">
        <v>1641.6662000000001</v>
      </c>
      <c r="J1510" s="133">
        <v>3312.0630000000001</v>
      </c>
      <c r="K1510">
        <v>1486</v>
      </c>
      <c r="L1510">
        <v>1451</v>
      </c>
      <c r="M1510">
        <v>67</v>
      </c>
      <c r="N1510">
        <v>3004</v>
      </c>
      <c r="O1510">
        <v>367</v>
      </c>
      <c r="P1510">
        <v>322</v>
      </c>
      <c r="Q1510">
        <v>19</v>
      </c>
      <c r="R1510">
        <v>708</v>
      </c>
      <c r="S1510" s="105">
        <f>Table1[[#This Row],[Female Voters]]/Table1[[#This Row],[Female Population]]</f>
        <v>0.88960898392525656</v>
      </c>
      <c r="T1510" s="94">
        <f>Table1[[#This Row],[Male Voters]]/Table1[[#This Row],[Male Population]]</f>
        <v>0.88385811926931301</v>
      </c>
      <c r="U1510" s="94">
        <f>Table1[[#This Row],[Total Voters]]/Table1[[#This Row],[Total Population]]</f>
        <v>0.90698757843676281</v>
      </c>
      <c r="V1510" s="94">
        <f>Table1[[#This Row],[Female Ballots]]/Table1[[#This Row],[Female Population]]</f>
        <v>0.21970827530320938</v>
      </c>
      <c r="W1510" s="94">
        <f>Table1[[#This Row],[Male Ballots]]/Table1[[#This Row],[Male Population]]</f>
        <v>0.19614218773585029</v>
      </c>
      <c r="X1510" s="94">
        <f>Table1[[#This Row],[Total Ballots]]/Table1[[#This Row],[Total Population]]</f>
        <v>0.21376404977803865</v>
      </c>
      <c r="Y1510" s="94">
        <f>Table1[[#This Row],[Female Ballots]]/Table1[[#This Row],[Female Voters]]</f>
        <v>0.24697173620457605</v>
      </c>
      <c r="Z1510" s="95">
        <f>Table1[[#This Row],[Male Ballots]]/Table1[[#This Row],[Male Voters]]</f>
        <v>0.22191592005513439</v>
      </c>
      <c r="AA1510" s="94">
        <f>Table1[[#This Row],[Total Ballots]]/Table1[[#This Row],[Total Voters]]</f>
        <v>0.23568575233022637</v>
      </c>
    </row>
    <row r="1511" spans="1:27" s="7" customFormat="1" x14ac:dyDescent="0.35">
      <c r="A1511" s="8" t="s">
        <v>24</v>
      </c>
      <c r="B1511" s="16">
        <v>2023</v>
      </c>
      <c r="C1511" s="17" t="s">
        <v>82</v>
      </c>
      <c r="D1511" s="17"/>
      <c r="E1511" s="35"/>
      <c r="F1511" s="35"/>
      <c r="G1511" s="124" t="s">
        <v>65</v>
      </c>
      <c r="H1511" s="132">
        <v>1626.1610000000001</v>
      </c>
      <c r="I1511" s="132">
        <v>1558.4512</v>
      </c>
      <c r="J1511" s="133">
        <v>3184.6120000000001</v>
      </c>
      <c r="K1511">
        <v>1484</v>
      </c>
      <c r="L1511">
        <v>1367</v>
      </c>
      <c r="M1511">
        <v>42</v>
      </c>
      <c r="N1511">
        <v>2893</v>
      </c>
      <c r="O1511">
        <v>458</v>
      </c>
      <c r="P1511">
        <v>350</v>
      </c>
      <c r="Q1511">
        <v>12</v>
      </c>
      <c r="R1511">
        <v>820</v>
      </c>
      <c r="S1511" s="105">
        <f>Table1[[#This Row],[Female Voters]]/Table1[[#This Row],[Female Population]]</f>
        <v>0.91257876680107319</v>
      </c>
      <c r="T1511" s="94">
        <f>Table1[[#This Row],[Male Voters]]/Table1[[#This Row],[Male Population]]</f>
        <v>0.87715290668068402</v>
      </c>
      <c r="U1511" s="94">
        <f>Table1[[#This Row],[Total Voters]]/Table1[[#This Row],[Total Population]]</f>
        <v>0.90843091717295543</v>
      </c>
      <c r="V1511" s="94">
        <f>Table1[[#This Row],[Female Ballots]]/Table1[[#This Row],[Female Population]]</f>
        <v>0.28164492937661151</v>
      </c>
      <c r="W1511" s="94">
        <f>Table1[[#This Row],[Male Ballots]]/Table1[[#This Row],[Male Population]]</f>
        <v>0.22458194391970696</v>
      </c>
      <c r="X1511" s="94">
        <f>Table1[[#This Row],[Total Ballots]]/Table1[[#This Row],[Total Population]]</f>
        <v>0.25748819636426667</v>
      </c>
      <c r="Y1511" s="94">
        <f>Table1[[#This Row],[Female Ballots]]/Table1[[#This Row],[Female Voters]]</f>
        <v>0.30862533692722371</v>
      </c>
      <c r="Z1511" s="95">
        <f>Table1[[#This Row],[Male Ballots]]/Table1[[#This Row],[Male Voters]]</f>
        <v>0.25603511338697876</v>
      </c>
      <c r="AA1511" s="94">
        <f>Table1[[#This Row],[Total Ballots]]/Table1[[#This Row],[Total Voters]]</f>
        <v>0.28344279294849639</v>
      </c>
    </row>
    <row r="1512" spans="1:27" s="7" customFormat="1" x14ac:dyDescent="0.35">
      <c r="A1512" s="8" t="s">
        <v>24</v>
      </c>
      <c r="B1512" s="16">
        <v>2023</v>
      </c>
      <c r="C1512" s="17" t="s">
        <v>82</v>
      </c>
      <c r="D1512" s="17"/>
      <c r="E1512" s="35"/>
      <c r="F1512" s="35"/>
      <c r="G1512" s="124" t="s">
        <v>66</v>
      </c>
      <c r="H1512" s="132">
        <v>2722.7469999999998</v>
      </c>
      <c r="I1512" s="132">
        <v>2333.248</v>
      </c>
      <c r="J1512" s="133">
        <v>5055.9949999999999</v>
      </c>
      <c r="K1512">
        <v>2482</v>
      </c>
      <c r="L1512">
        <v>2121</v>
      </c>
      <c r="M1512">
        <v>60</v>
      </c>
      <c r="N1512">
        <v>4663</v>
      </c>
      <c r="O1512">
        <v>1104</v>
      </c>
      <c r="P1512">
        <v>819</v>
      </c>
      <c r="Q1512">
        <v>22</v>
      </c>
      <c r="R1512">
        <v>1945</v>
      </c>
      <c r="S1512" s="105">
        <f>Table1[[#This Row],[Female Voters]]/Table1[[#This Row],[Female Population]]</f>
        <v>0.91157937186231408</v>
      </c>
      <c r="T1512" s="94">
        <f>Table1[[#This Row],[Male Voters]]/Table1[[#This Row],[Male Population]]</f>
        <v>0.90903324464437552</v>
      </c>
      <c r="U1512" s="94">
        <f>Table1[[#This Row],[Total Voters]]/Table1[[#This Row],[Total Population]]</f>
        <v>0.92227148167670259</v>
      </c>
      <c r="V1512" s="94">
        <f>Table1[[#This Row],[Female Ballots]]/Table1[[#This Row],[Female Population]]</f>
        <v>0.40547285517163367</v>
      </c>
      <c r="W1512" s="94">
        <f>Table1[[#This Row],[Male Ballots]]/Table1[[#This Row],[Male Population]]</f>
        <v>0.35101283704089747</v>
      </c>
      <c r="X1512" s="94">
        <f>Table1[[#This Row],[Total Ballots]]/Table1[[#This Row],[Total Population]]</f>
        <v>0.38469183612721136</v>
      </c>
      <c r="Y1512" s="94">
        <f>Table1[[#This Row],[Female Ballots]]/Table1[[#This Row],[Female Voters]]</f>
        <v>0.44480257856567285</v>
      </c>
      <c r="Z1512" s="95">
        <f>Table1[[#This Row],[Male Ballots]]/Table1[[#This Row],[Male Voters]]</f>
        <v>0.38613861386138615</v>
      </c>
      <c r="AA1512" s="94">
        <f>Table1[[#This Row],[Total Ballots]]/Table1[[#This Row],[Total Voters]]</f>
        <v>0.41711344627921937</v>
      </c>
    </row>
    <row r="1513" spans="1:27" s="7" customFormat="1" x14ac:dyDescent="0.35">
      <c r="A1513" s="8" t="s">
        <v>24</v>
      </c>
      <c r="B1513" s="16">
        <v>2023</v>
      </c>
      <c r="C1513" s="17" t="s">
        <v>82</v>
      </c>
      <c r="D1513" s="17"/>
      <c r="E1513" s="35"/>
      <c r="F1513" s="35"/>
      <c r="G1513" s="124" t="s">
        <v>67</v>
      </c>
      <c r="H1513" s="132">
        <v>7420.5637000000006</v>
      </c>
      <c r="I1513" s="132">
        <v>6796.9677000000001</v>
      </c>
      <c r="J1513" s="133">
        <v>14217.531000000001</v>
      </c>
      <c r="K1513">
        <v>7137</v>
      </c>
      <c r="L1513">
        <v>6528</v>
      </c>
      <c r="M1513">
        <v>110</v>
      </c>
      <c r="N1513">
        <v>13775</v>
      </c>
      <c r="O1513">
        <v>4410</v>
      </c>
      <c r="P1513">
        <v>3809</v>
      </c>
      <c r="Q1513">
        <v>61</v>
      </c>
      <c r="R1513">
        <v>8280</v>
      </c>
      <c r="S1513" s="105">
        <f>Table1[[#This Row],[Female Voters]]/Table1[[#This Row],[Female Population]]</f>
        <v>0.96178677099692567</v>
      </c>
      <c r="T1513" s="94">
        <f>Table1[[#This Row],[Male Voters]]/Table1[[#This Row],[Male Population]]</f>
        <v>0.96042828039332895</v>
      </c>
      <c r="U1513" s="94">
        <f>Table1[[#This Row],[Total Voters]]/Table1[[#This Row],[Total Population]]</f>
        <v>0.96887427219254874</v>
      </c>
      <c r="V1513" s="94">
        <f>Table1[[#This Row],[Female Ballots]]/Table1[[#This Row],[Female Population]]</f>
        <v>0.59429447388208523</v>
      </c>
      <c r="W1513" s="94">
        <f>Table1[[#This Row],[Male Ballots]]/Table1[[#This Row],[Male Population]]</f>
        <v>0.56039695465964923</v>
      </c>
      <c r="X1513" s="94">
        <f>Table1[[#This Row],[Total Ballots]]/Table1[[#This Row],[Total Population]]</f>
        <v>0.58237959882063906</v>
      </c>
      <c r="Y1513" s="94">
        <f>Table1[[#This Row],[Female Ballots]]/Table1[[#This Row],[Female Voters]]</f>
        <v>0.61790668348045397</v>
      </c>
      <c r="Z1513" s="95">
        <f>Table1[[#This Row],[Male Ballots]]/Table1[[#This Row],[Male Voters]]</f>
        <v>0.58348651960784315</v>
      </c>
      <c r="AA1513" s="94">
        <f>Table1[[#This Row],[Total Ballots]]/Table1[[#This Row],[Total Voters]]</f>
        <v>0.60108892921960078</v>
      </c>
    </row>
    <row r="1514" spans="1:27" s="7" customFormat="1" x14ac:dyDescent="0.35">
      <c r="A1514" s="8" t="s">
        <v>47</v>
      </c>
      <c r="B1514" s="16">
        <v>2023</v>
      </c>
      <c r="C1514" s="17" t="s">
        <v>82</v>
      </c>
      <c r="D1514" s="17"/>
      <c r="E1514" s="35"/>
      <c r="F1514" s="35"/>
      <c r="G1514" s="124" t="s">
        <v>79</v>
      </c>
      <c r="H1514" s="132">
        <v>944843.96000000008</v>
      </c>
      <c r="I1514" s="132">
        <v>943453.16999999993</v>
      </c>
      <c r="J1514" s="133">
        <v>1888297.2</v>
      </c>
      <c r="K1514">
        <v>683377</v>
      </c>
      <c r="L1514">
        <v>660256</v>
      </c>
      <c r="M1514">
        <v>36151</v>
      </c>
      <c r="N1514">
        <v>1379784</v>
      </c>
      <c r="O1514">
        <v>262998</v>
      </c>
      <c r="P1514">
        <v>241272</v>
      </c>
      <c r="Q1514">
        <v>11661</v>
      </c>
      <c r="R1514">
        <v>515931</v>
      </c>
      <c r="S1514" s="105">
        <f>Table1[[#This Row],[Female Voters]]/Table1[[#This Row],[Female Population]]</f>
        <v>0.72326969206640213</v>
      </c>
      <c r="T1514" s="94">
        <f>Table1[[#This Row],[Male Voters]]/Table1[[#This Row],[Male Population]]</f>
        <v>0.69982911817446125</v>
      </c>
      <c r="U1514" s="94">
        <f>Table1[[#This Row],[Total Voters]]/Table1[[#This Row],[Total Population]]</f>
        <v>0.73070277284740981</v>
      </c>
      <c r="V1514" s="94">
        <f>Table1[[#This Row],[Female Ballots]]/Table1[[#This Row],[Female Population]]</f>
        <v>0.27835072364753222</v>
      </c>
      <c r="W1514" s="94">
        <f>Table1[[#This Row],[Male Ballots]]/Table1[[#This Row],[Male Population]]</f>
        <v>0.25573288391198051</v>
      </c>
      <c r="X1514" s="94">
        <f>Table1[[#This Row],[Total Ballots]]/Table1[[#This Row],[Total Population]]</f>
        <v>0.27322552826959656</v>
      </c>
      <c r="Y1514" s="94">
        <f>Table1[[#This Row],[Female Ballots]]/Table1[[#This Row],[Female Voters]]</f>
        <v>0.3848505290637525</v>
      </c>
      <c r="Z1514" s="95">
        <f>Table1[[#This Row],[Male Ballots]]/Table1[[#This Row],[Male Voters]]</f>
        <v>0.36542189696117872</v>
      </c>
      <c r="AA1514" s="94">
        <f>Table1[[#This Row],[Total Ballots]]/Table1[[#This Row],[Total Voters]]</f>
        <v>0.37392157033274775</v>
      </c>
    </row>
    <row r="1515" spans="1:27" s="7" customFormat="1" x14ac:dyDescent="0.35">
      <c r="A1515" s="8" t="s">
        <v>47</v>
      </c>
      <c r="B1515" s="16">
        <v>2023</v>
      </c>
      <c r="C1515" s="17" t="s">
        <v>82</v>
      </c>
      <c r="D1515" s="17"/>
      <c r="E1515" s="35"/>
      <c r="F1515" s="35"/>
      <c r="G1515" s="124" t="s">
        <v>62</v>
      </c>
      <c r="H1515" s="132">
        <v>102012.77</v>
      </c>
      <c r="I1515" s="132">
        <v>103649.54999999999</v>
      </c>
      <c r="J1515" s="133">
        <v>205662.3</v>
      </c>
      <c r="K1515">
        <v>58560</v>
      </c>
      <c r="L1515">
        <v>58147</v>
      </c>
      <c r="M1515">
        <v>6144</v>
      </c>
      <c r="N1515">
        <v>122851</v>
      </c>
      <c r="O1515">
        <v>9808</v>
      </c>
      <c r="P1515">
        <v>8904</v>
      </c>
      <c r="Q1515">
        <v>1518</v>
      </c>
      <c r="R1515">
        <v>20230</v>
      </c>
      <c r="S1515" s="105">
        <f>Table1[[#This Row],[Female Voters]]/Table1[[#This Row],[Female Population]]</f>
        <v>0.5740457787784804</v>
      </c>
      <c r="T1515" s="94">
        <f>Table1[[#This Row],[Male Voters]]/Table1[[#This Row],[Male Population]]</f>
        <v>0.56099616447924772</v>
      </c>
      <c r="U1515" s="94">
        <f>Table1[[#This Row],[Total Voters]]/Table1[[#This Row],[Total Population]]</f>
        <v>0.59734331474460811</v>
      </c>
      <c r="V1515" s="94">
        <f>Table1[[#This Row],[Female Ballots]]/Table1[[#This Row],[Female Population]]</f>
        <v>9.6144825789947666E-2</v>
      </c>
      <c r="W1515" s="94">
        <f>Table1[[#This Row],[Male Ballots]]/Table1[[#This Row],[Male Population]]</f>
        <v>8.5904859210676754E-2</v>
      </c>
      <c r="X1515" s="94">
        <f>Table1[[#This Row],[Total Ballots]]/Table1[[#This Row],[Total Population]]</f>
        <v>9.8365135467219811E-2</v>
      </c>
      <c r="Y1515" s="94">
        <f>Table1[[#This Row],[Female Ballots]]/Table1[[#This Row],[Female Voters]]</f>
        <v>0.16748633879781422</v>
      </c>
      <c r="Z1515" s="95">
        <f>Table1[[#This Row],[Male Ballots]]/Table1[[#This Row],[Male Voters]]</f>
        <v>0.15312913821865273</v>
      </c>
      <c r="AA1515" s="94">
        <f>Table1[[#This Row],[Total Ballots]]/Table1[[#This Row],[Total Voters]]</f>
        <v>0.16467102424888685</v>
      </c>
    </row>
    <row r="1516" spans="1:27" s="7" customFormat="1" x14ac:dyDescent="0.35">
      <c r="A1516" s="8" t="s">
        <v>47</v>
      </c>
      <c r="B1516" s="16">
        <v>2023</v>
      </c>
      <c r="C1516" s="17" t="s">
        <v>82</v>
      </c>
      <c r="D1516" s="17"/>
      <c r="E1516" s="35"/>
      <c r="F1516" s="35"/>
      <c r="G1516" s="124" t="s">
        <v>63</v>
      </c>
      <c r="H1516" s="132">
        <v>196755.90000000002</v>
      </c>
      <c r="I1516" s="132">
        <v>211184.78</v>
      </c>
      <c r="J1516" s="133">
        <v>407940.8</v>
      </c>
      <c r="K1516">
        <v>125539</v>
      </c>
      <c r="L1516">
        <v>127540</v>
      </c>
      <c r="M1516">
        <v>10873</v>
      </c>
      <c r="N1516">
        <v>263952</v>
      </c>
      <c r="O1516">
        <v>31492</v>
      </c>
      <c r="P1516">
        <v>29006</v>
      </c>
      <c r="Q1516">
        <v>3790</v>
      </c>
      <c r="R1516">
        <v>64288</v>
      </c>
      <c r="S1516" s="105">
        <f>Table1[[#This Row],[Female Voters]]/Table1[[#This Row],[Female Population]]</f>
        <v>0.63804439917684797</v>
      </c>
      <c r="T1516" s="94">
        <f>Table1[[#This Row],[Male Voters]]/Table1[[#This Row],[Male Population]]</f>
        <v>0.60392609732576374</v>
      </c>
      <c r="U1516" s="94">
        <f>Table1[[#This Row],[Total Voters]]/Table1[[#This Row],[Total Population]]</f>
        <v>0.64703505998909649</v>
      </c>
      <c r="V1516" s="94">
        <f>Table1[[#This Row],[Female Ballots]]/Table1[[#This Row],[Female Population]]</f>
        <v>0.160056191453471</v>
      </c>
      <c r="W1516" s="94">
        <f>Table1[[#This Row],[Male Ballots]]/Table1[[#This Row],[Male Population]]</f>
        <v>0.1373489131176972</v>
      </c>
      <c r="X1516" s="94">
        <f>Table1[[#This Row],[Total Ballots]]/Table1[[#This Row],[Total Population]]</f>
        <v>0.15759149366770867</v>
      </c>
      <c r="Y1516" s="94">
        <f>Table1[[#This Row],[Female Ballots]]/Table1[[#This Row],[Female Voters]]</f>
        <v>0.25085431618859477</v>
      </c>
      <c r="Z1516" s="95">
        <f>Table1[[#This Row],[Male Ballots]]/Table1[[#This Row],[Male Voters]]</f>
        <v>0.22742668966598714</v>
      </c>
      <c r="AA1516" s="94">
        <f>Table1[[#This Row],[Total Ballots]]/Table1[[#This Row],[Total Voters]]</f>
        <v>0.24355943504879676</v>
      </c>
    </row>
    <row r="1517" spans="1:27" s="7" customFormat="1" x14ac:dyDescent="0.35">
      <c r="A1517" s="8" t="s">
        <v>47</v>
      </c>
      <c r="B1517" s="16">
        <v>2023</v>
      </c>
      <c r="C1517" s="17" t="s">
        <v>82</v>
      </c>
      <c r="D1517" s="17"/>
      <c r="E1517" s="35"/>
      <c r="F1517" s="35"/>
      <c r="G1517" s="124" t="s">
        <v>64</v>
      </c>
      <c r="H1517" s="132">
        <v>184259.22</v>
      </c>
      <c r="I1517" s="132">
        <v>196226.78999999998</v>
      </c>
      <c r="J1517" s="133">
        <v>380486</v>
      </c>
      <c r="K1517">
        <v>125827</v>
      </c>
      <c r="L1517">
        <v>127104</v>
      </c>
      <c r="M1517">
        <v>7410</v>
      </c>
      <c r="N1517">
        <v>260341</v>
      </c>
      <c r="O1517">
        <v>41926</v>
      </c>
      <c r="P1517">
        <v>40675</v>
      </c>
      <c r="Q1517">
        <v>2547</v>
      </c>
      <c r="R1517">
        <v>85148</v>
      </c>
      <c r="S1517" s="105">
        <f>Table1[[#This Row],[Female Voters]]/Table1[[#This Row],[Female Population]]</f>
        <v>0.68288034650314922</v>
      </c>
      <c r="T1517" s="94">
        <f>Table1[[#This Row],[Male Voters]]/Table1[[#This Row],[Male Population]]</f>
        <v>0.64774030090386747</v>
      </c>
      <c r="U1517" s="94">
        <f>Table1[[#This Row],[Total Voters]]/Table1[[#This Row],[Total Population]]</f>
        <v>0.68423279700172934</v>
      </c>
      <c r="V1517" s="94">
        <f>Table1[[#This Row],[Female Ballots]]/Table1[[#This Row],[Female Population]]</f>
        <v>0.22753813893274921</v>
      </c>
      <c r="W1517" s="94">
        <f>Table1[[#This Row],[Male Ballots]]/Table1[[#This Row],[Male Population]]</f>
        <v>0.20728566165710607</v>
      </c>
      <c r="X1517" s="94">
        <f>Table1[[#This Row],[Total Ballots]]/Table1[[#This Row],[Total Population]]</f>
        <v>0.2237874718123663</v>
      </c>
      <c r="Y1517" s="94">
        <f>Table1[[#This Row],[Female Ballots]]/Table1[[#This Row],[Female Voters]]</f>
        <v>0.3332035254754544</v>
      </c>
      <c r="Z1517" s="95">
        <f>Table1[[#This Row],[Male Ballots]]/Table1[[#This Row],[Male Voters]]</f>
        <v>0.32001353222557904</v>
      </c>
      <c r="AA1517" s="94">
        <f>Table1[[#This Row],[Total Ballots]]/Table1[[#This Row],[Total Voters]]</f>
        <v>0.32706335152741983</v>
      </c>
    </row>
    <row r="1518" spans="1:27" s="7" customFormat="1" x14ac:dyDescent="0.35">
      <c r="A1518" s="8" t="s">
        <v>47</v>
      </c>
      <c r="B1518" s="16">
        <v>2023</v>
      </c>
      <c r="C1518" s="17" t="s">
        <v>82</v>
      </c>
      <c r="D1518" s="17"/>
      <c r="E1518" s="35"/>
      <c r="F1518" s="35"/>
      <c r="G1518" s="124" t="s">
        <v>65</v>
      </c>
      <c r="H1518" s="132">
        <v>149200.15</v>
      </c>
      <c r="I1518" s="132">
        <v>153695.47</v>
      </c>
      <c r="J1518" s="133">
        <v>302895.59999999998</v>
      </c>
      <c r="K1518">
        <v>111899</v>
      </c>
      <c r="L1518">
        <v>111748</v>
      </c>
      <c r="M1518">
        <v>4355</v>
      </c>
      <c r="N1518">
        <v>228002</v>
      </c>
      <c r="O1518">
        <v>42254</v>
      </c>
      <c r="P1518">
        <v>40991</v>
      </c>
      <c r="Q1518">
        <v>1253</v>
      </c>
      <c r="R1518">
        <v>84498</v>
      </c>
      <c r="S1518" s="105">
        <f>Table1[[#This Row],[Female Voters]]/Table1[[#This Row],[Female Population]]</f>
        <v>0.74999254357318013</v>
      </c>
      <c r="T1518" s="94">
        <f>Table1[[#This Row],[Male Voters]]/Table1[[#This Row],[Male Population]]</f>
        <v>0.72707412912039637</v>
      </c>
      <c r="U1518" s="94">
        <f>Table1[[#This Row],[Total Voters]]/Table1[[#This Row],[Total Population]]</f>
        <v>0.75274120852201232</v>
      </c>
      <c r="V1518" s="94">
        <f>Table1[[#This Row],[Female Ballots]]/Table1[[#This Row],[Female Population]]</f>
        <v>0.28320346862922058</v>
      </c>
      <c r="W1518" s="94">
        <f>Table1[[#This Row],[Male Ballots]]/Table1[[#This Row],[Male Population]]</f>
        <v>0.26670272064622336</v>
      </c>
      <c r="X1518" s="94">
        <f>Table1[[#This Row],[Total Ballots]]/Table1[[#This Row],[Total Population]]</f>
        <v>0.27896740659157809</v>
      </c>
      <c r="Y1518" s="94">
        <f>Table1[[#This Row],[Female Ballots]]/Table1[[#This Row],[Female Voters]]</f>
        <v>0.37760837898462007</v>
      </c>
      <c r="Z1518" s="95">
        <f>Table1[[#This Row],[Male Ballots]]/Table1[[#This Row],[Male Voters]]</f>
        <v>0.36681640834735296</v>
      </c>
      <c r="AA1518" s="94">
        <f>Table1[[#This Row],[Total Ballots]]/Table1[[#This Row],[Total Voters]]</f>
        <v>0.37060201226305034</v>
      </c>
    </row>
    <row r="1519" spans="1:27" s="7" customFormat="1" x14ac:dyDescent="0.35">
      <c r="A1519" s="8" t="s">
        <v>47</v>
      </c>
      <c r="B1519" s="16">
        <v>2023</v>
      </c>
      <c r="C1519" s="17" t="s">
        <v>82</v>
      </c>
      <c r="D1519" s="17"/>
      <c r="E1519" s="35"/>
      <c r="F1519" s="35"/>
      <c r="G1519" s="124" t="s">
        <v>66</v>
      </c>
      <c r="H1519" s="132">
        <v>129520.53</v>
      </c>
      <c r="I1519" s="132">
        <v>129756.70999999999</v>
      </c>
      <c r="J1519" s="133">
        <v>259277.2</v>
      </c>
      <c r="K1519">
        <v>103419</v>
      </c>
      <c r="L1519">
        <v>103044</v>
      </c>
      <c r="M1519">
        <v>3512</v>
      </c>
      <c r="N1519">
        <v>209975</v>
      </c>
      <c r="O1519">
        <v>47120</v>
      </c>
      <c r="P1519">
        <v>44906</v>
      </c>
      <c r="Q1519">
        <v>1088</v>
      </c>
      <c r="R1519">
        <v>93114</v>
      </c>
      <c r="S1519" s="105">
        <f>Table1[[#This Row],[Female Voters]]/Table1[[#This Row],[Female Population]]</f>
        <v>0.79847573199399358</v>
      </c>
      <c r="T1519" s="94">
        <f>Table1[[#This Row],[Male Voters]]/Table1[[#This Row],[Male Population]]</f>
        <v>0.79413234198061899</v>
      </c>
      <c r="U1519" s="94">
        <f>Table1[[#This Row],[Total Voters]]/Table1[[#This Row],[Total Population]]</f>
        <v>0.80984752997949683</v>
      </c>
      <c r="V1519" s="94">
        <f>Table1[[#This Row],[Female Ballots]]/Table1[[#This Row],[Female Population]]</f>
        <v>0.36380332909385099</v>
      </c>
      <c r="W1519" s="94">
        <f>Table1[[#This Row],[Male Ballots]]/Table1[[#This Row],[Male Population]]</f>
        <v>0.34607844172374597</v>
      </c>
      <c r="X1519" s="94">
        <f>Table1[[#This Row],[Total Ballots]]/Table1[[#This Row],[Total Population]]</f>
        <v>0.35912914826294018</v>
      </c>
      <c r="Y1519" s="94">
        <f>Table1[[#This Row],[Female Ballots]]/Table1[[#This Row],[Female Voters]]</f>
        <v>0.45562227443699899</v>
      </c>
      <c r="Z1519" s="95">
        <f>Table1[[#This Row],[Male Ballots]]/Table1[[#This Row],[Male Voters]]</f>
        <v>0.43579441791855905</v>
      </c>
      <c r="AA1519" s="94">
        <f>Table1[[#This Row],[Total Ballots]]/Table1[[#This Row],[Total Voters]]</f>
        <v>0.44345279199904752</v>
      </c>
    </row>
    <row r="1520" spans="1:27" s="7" customFormat="1" x14ac:dyDescent="0.35">
      <c r="A1520" s="8" t="s">
        <v>47</v>
      </c>
      <c r="B1520" s="16">
        <v>2023</v>
      </c>
      <c r="C1520" s="17" t="s">
        <v>82</v>
      </c>
      <c r="D1520" s="17"/>
      <c r="E1520" s="35"/>
      <c r="F1520" s="35"/>
      <c r="G1520" s="124" t="s">
        <v>67</v>
      </c>
      <c r="H1520" s="132">
        <v>183095.39</v>
      </c>
      <c r="I1520" s="132">
        <v>148939.87</v>
      </c>
      <c r="J1520" s="133">
        <v>332035.3</v>
      </c>
      <c r="K1520">
        <v>158133</v>
      </c>
      <c r="L1520">
        <v>132673</v>
      </c>
      <c r="M1520">
        <v>3857</v>
      </c>
      <c r="N1520">
        <v>294663</v>
      </c>
      <c r="O1520">
        <v>90398</v>
      </c>
      <c r="P1520">
        <v>76790</v>
      </c>
      <c r="Q1520">
        <v>1465</v>
      </c>
      <c r="R1520">
        <v>168653</v>
      </c>
      <c r="S1520" s="105">
        <f>Table1[[#This Row],[Female Voters]]/Table1[[#This Row],[Female Population]]</f>
        <v>0.86366456304552497</v>
      </c>
      <c r="T1520" s="94">
        <f>Table1[[#This Row],[Male Voters]]/Table1[[#This Row],[Male Population]]</f>
        <v>0.89078230026654381</v>
      </c>
      <c r="U1520" s="94">
        <f>Table1[[#This Row],[Total Voters]]/Table1[[#This Row],[Total Population]]</f>
        <v>0.88744479879097193</v>
      </c>
      <c r="V1520" s="94">
        <f>Table1[[#This Row],[Female Ballots]]/Table1[[#This Row],[Female Population]]</f>
        <v>0.49372078674400266</v>
      </c>
      <c r="W1520" s="94">
        <f>Table1[[#This Row],[Male Ballots]]/Table1[[#This Row],[Male Population]]</f>
        <v>0.51557719232600374</v>
      </c>
      <c r="X1520" s="94">
        <f>Table1[[#This Row],[Total Ballots]]/Table1[[#This Row],[Total Population]]</f>
        <v>0.50793695730544319</v>
      </c>
      <c r="Y1520" s="94">
        <f>Table1[[#This Row],[Female Ballots]]/Table1[[#This Row],[Female Voters]]</f>
        <v>0.57165803469231591</v>
      </c>
      <c r="Z1520" s="95">
        <f>Table1[[#This Row],[Male Ballots]]/Table1[[#This Row],[Male Voters]]</f>
        <v>0.57879146472907073</v>
      </c>
      <c r="AA1520" s="94">
        <f>Table1[[#This Row],[Total Ballots]]/Table1[[#This Row],[Total Voters]]</f>
        <v>0.57235893206815924</v>
      </c>
    </row>
    <row r="1521" spans="1:27" s="7" customFormat="1" x14ac:dyDescent="0.35">
      <c r="A1521" s="14" t="s">
        <v>39</v>
      </c>
      <c r="B1521" s="16">
        <v>2023</v>
      </c>
      <c r="C1521" s="17" t="s">
        <v>82</v>
      </c>
      <c r="D1521" s="17"/>
      <c r="E1521" s="35"/>
      <c r="F1521" s="35"/>
      <c r="G1521" s="124" t="s">
        <v>79</v>
      </c>
      <c r="H1521" s="132">
        <v>112830.64</v>
      </c>
      <c r="I1521" s="132">
        <v>113664.13800000001</v>
      </c>
      <c r="J1521" s="133">
        <v>226494.77499999999</v>
      </c>
      <c r="K1521">
        <v>93885</v>
      </c>
      <c r="L1521">
        <v>89753</v>
      </c>
      <c r="M1521">
        <v>3280</v>
      </c>
      <c r="N1521">
        <v>186918</v>
      </c>
      <c r="O1521">
        <v>36209</v>
      </c>
      <c r="P1521">
        <v>32341</v>
      </c>
      <c r="Q1521">
        <v>1001</v>
      </c>
      <c r="R1521">
        <v>69551</v>
      </c>
      <c r="S1521" s="105">
        <f>Table1[[#This Row],[Female Voters]]/Table1[[#This Row],[Female Population]]</f>
        <v>0.83208780877251076</v>
      </c>
      <c r="T1521" s="94">
        <f>Table1[[#This Row],[Male Voters]]/Table1[[#This Row],[Male Population]]</f>
        <v>0.78963340222577494</v>
      </c>
      <c r="U1521" s="94">
        <f>Table1[[#This Row],[Total Voters]]/Table1[[#This Row],[Total Population]]</f>
        <v>0.82526407066123275</v>
      </c>
      <c r="V1521" s="94">
        <f>Table1[[#This Row],[Female Ballots]]/Table1[[#This Row],[Female Population]]</f>
        <v>0.3209146026292149</v>
      </c>
      <c r="W1521" s="94">
        <f>Table1[[#This Row],[Male Ballots]]/Table1[[#This Row],[Male Population]]</f>
        <v>0.28453125646367017</v>
      </c>
      <c r="X1521" s="94">
        <f>Table1[[#This Row],[Total Ballots]]/Table1[[#This Row],[Total Population]]</f>
        <v>0.30707551642195718</v>
      </c>
      <c r="Y1521" s="94">
        <f>Table1[[#This Row],[Female Ballots]]/Table1[[#This Row],[Female Voters]]</f>
        <v>0.38567396282686267</v>
      </c>
      <c r="Z1521" s="95">
        <f>Table1[[#This Row],[Male Ballots]]/Table1[[#This Row],[Male Voters]]</f>
        <v>0.36033335933060734</v>
      </c>
      <c r="AA1521" s="94">
        <f>Table1[[#This Row],[Total Ballots]]/Table1[[#This Row],[Total Voters]]</f>
        <v>0.37209364534180761</v>
      </c>
    </row>
    <row r="1522" spans="1:27" s="7" customFormat="1" x14ac:dyDescent="0.35">
      <c r="A1522" s="8" t="s">
        <v>39</v>
      </c>
      <c r="B1522" s="16">
        <v>2023</v>
      </c>
      <c r="C1522" s="17" t="s">
        <v>82</v>
      </c>
      <c r="D1522" s="17"/>
      <c r="E1522" s="35"/>
      <c r="F1522" s="35"/>
      <c r="G1522" s="124" t="s">
        <v>62</v>
      </c>
      <c r="H1522" s="132">
        <v>10627.074000000001</v>
      </c>
      <c r="I1522" s="132">
        <v>15262.508999999998</v>
      </c>
      <c r="J1522" s="133">
        <v>25889.584000000003</v>
      </c>
      <c r="K1522">
        <v>6914</v>
      </c>
      <c r="L1522">
        <v>7249</v>
      </c>
      <c r="M1522">
        <v>480</v>
      </c>
      <c r="N1522">
        <v>14643</v>
      </c>
      <c r="O1522">
        <v>1113</v>
      </c>
      <c r="P1522">
        <v>1058</v>
      </c>
      <c r="Q1522">
        <v>107</v>
      </c>
      <c r="R1522">
        <v>2278</v>
      </c>
      <c r="S1522" s="105">
        <f>Table1[[#This Row],[Female Voters]]/Table1[[#This Row],[Female Population]]</f>
        <v>0.65060241417345921</v>
      </c>
      <c r="T1522" s="94">
        <f>Table1[[#This Row],[Male Voters]]/Table1[[#This Row],[Male Population]]</f>
        <v>0.47495467488340226</v>
      </c>
      <c r="U1522" s="94">
        <f>Table1[[#This Row],[Total Voters]]/Table1[[#This Row],[Total Population]]</f>
        <v>0.56559425597568502</v>
      </c>
      <c r="V1522" s="94">
        <f>Table1[[#This Row],[Female Ballots]]/Table1[[#This Row],[Female Population]]</f>
        <v>0.10473249739297948</v>
      </c>
      <c r="W1522" s="94">
        <f>Table1[[#This Row],[Male Ballots]]/Table1[[#This Row],[Male Population]]</f>
        <v>6.9320188443459732E-2</v>
      </c>
      <c r="X1522" s="94">
        <f>Table1[[#This Row],[Total Ballots]]/Table1[[#This Row],[Total Population]]</f>
        <v>8.7989053821799529E-2</v>
      </c>
      <c r="Y1522" s="94">
        <f>Table1[[#This Row],[Female Ballots]]/Table1[[#This Row],[Female Voters]]</f>
        <v>0.1609777263523286</v>
      </c>
      <c r="Z1522" s="95">
        <f>Table1[[#This Row],[Male Ballots]]/Table1[[#This Row],[Male Voters]]</f>
        <v>0.14595116567802455</v>
      </c>
      <c r="AA1522" s="94">
        <f>Table1[[#This Row],[Total Ballots]]/Table1[[#This Row],[Total Voters]]</f>
        <v>0.1555692139588882</v>
      </c>
    </row>
    <row r="1523" spans="1:27" s="7" customFormat="1" x14ac:dyDescent="0.35">
      <c r="A1523" s="8" t="s">
        <v>39</v>
      </c>
      <c r="B1523" s="16">
        <v>2023</v>
      </c>
      <c r="C1523" s="17" t="s">
        <v>82</v>
      </c>
      <c r="D1523" s="17"/>
      <c r="E1523" s="35"/>
      <c r="F1523" s="35"/>
      <c r="G1523" s="124" t="s">
        <v>63</v>
      </c>
      <c r="H1523" s="132">
        <v>18028.839</v>
      </c>
      <c r="I1523" s="132">
        <v>20682.749</v>
      </c>
      <c r="J1523" s="133">
        <v>38711.589999999997</v>
      </c>
      <c r="K1523">
        <v>13532</v>
      </c>
      <c r="L1523">
        <v>13979</v>
      </c>
      <c r="M1523">
        <v>659</v>
      </c>
      <c r="N1523">
        <v>28170</v>
      </c>
      <c r="O1523">
        <v>2417</v>
      </c>
      <c r="P1523">
        <v>2102</v>
      </c>
      <c r="Q1523">
        <v>165</v>
      </c>
      <c r="R1523">
        <v>4684</v>
      </c>
      <c r="S1523" s="105">
        <f>Table1[[#This Row],[Female Voters]]/Table1[[#This Row],[Female Population]]</f>
        <v>0.75057523116158509</v>
      </c>
      <c r="T1523" s="94">
        <f>Table1[[#This Row],[Male Voters]]/Table1[[#This Row],[Male Population]]</f>
        <v>0.67587727337405679</v>
      </c>
      <c r="U1523" s="94">
        <f>Table1[[#This Row],[Total Voters]]/Table1[[#This Row],[Total Population]]</f>
        <v>0.72768904609704754</v>
      </c>
      <c r="V1523" s="94">
        <f>Table1[[#This Row],[Female Ballots]]/Table1[[#This Row],[Female Population]]</f>
        <v>0.13406298652952639</v>
      </c>
      <c r="W1523" s="94">
        <f>Table1[[#This Row],[Male Ballots]]/Table1[[#This Row],[Male Population]]</f>
        <v>0.10163059078848755</v>
      </c>
      <c r="X1523" s="94">
        <f>Table1[[#This Row],[Total Ballots]]/Table1[[#This Row],[Total Population]]</f>
        <v>0.12099735505568231</v>
      </c>
      <c r="Y1523" s="94">
        <f>Table1[[#This Row],[Female Ballots]]/Table1[[#This Row],[Female Voters]]</f>
        <v>0.17861365651788352</v>
      </c>
      <c r="Z1523" s="95">
        <f>Table1[[#This Row],[Male Ballots]]/Table1[[#This Row],[Male Voters]]</f>
        <v>0.15036840975749338</v>
      </c>
      <c r="AA1523" s="94">
        <f>Table1[[#This Row],[Total Ballots]]/Table1[[#This Row],[Total Voters]]</f>
        <v>0.16627618033368832</v>
      </c>
    </row>
    <row r="1524" spans="1:27" s="7" customFormat="1" x14ac:dyDescent="0.35">
      <c r="A1524" s="8" t="s">
        <v>39</v>
      </c>
      <c r="B1524" s="16">
        <v>2023</v>
      </c>
      <c r="C1524" s="17" t="s">
        <v>82</v>
      </c>
      <c r="D1524" s="17"/>
      <c r="E1524" s="35"/>
      <c r="F1524" s="35"/>
      <c r="G1524" s="124" t="s">
        <v>64</v>
      </c>
      <c r="H1524" s="132">
        <v>17981.948</v>
      </c>
      <c r="I1524" s="132">
        <v>18191.864999999998</v>
      </c>
      <c r="J1524" s="133">
        <v>36173.81</v>
      </c>
      <c r="K1524">
        <v>15411</v>
      </c>
      <c r="L1524">
        <v>15507</v>
      </c>
      <c r="M1524">
        <v>654</v>
      </c>
      <c r="N1524">
        <v>31572</v>
      </c>
      <c r="O1524">
        <v>4436</v>
      </c>
      <c r="P1524">
        <v>3929</v>
      </c>
      <c r="Q1524">
        <v>192</v>
      </c>
      <c r="R1524">
        <v>8557</v>
      </c>
      <c r="S1524" s="105">
        <f>Table1[[#This Row],[Female Voters]]/Table1[[#This Row],[Female Population]]</f>
        <v>0.8570261686887316</v>
      </c>
      <c r="T1524" s="94">
        <f>Table1[[#This Row],[Male Voters]]/Table1[[#This Row],[Male Population]]</f>
        <v>0.85241397734646784</v>
      </c>
      <c r="U1524" s="94">
        <f>Table1[[#This Row],[Total Voters]]/Table1[[#This Row],[Total Population]]</f>
        <v>0.87278614002782684</v>
      </c>
      <c r="V1524" s="94">
        <f>Table1[[#This Row],[Female Ballots]]/Table1[[#This Row],[Female Population]]</f>
        <v>0.24669184895874463</v>
      </c>
      <c r="W1524" s="94">
        <f>Table1[[#This Row],[Male Ballots]]/Table1[[#This Row],[Male Population]]</f>
        <v>0.21597565725119444</v>
      </c>
      <c r="X1524" s="94">
        <f>Table1[[#This Row],[Total Ballots]]/Table1[[#This Row],[Total Population]]</f>
        <v>0.23655235652534251</v>
      </c>
      <c r="Y1524" s="94">
        <f>Table1[[#This Row],[Female Ballots]]/Table1[[#This Row],[Female Voters]]</f>
        <v>0.28784634352086175</v>
      </c>
      <c r="Z1524" s="95">
        <f>Table1[[#This Row],[Male Ballots]]/Table1[[#This Row],[Male Voters]]</f>
        <v>0.2533694460566196</v>
      </c>
      <c r="AA1524" s="94">
        <f>Table1[[#This Row],[Total Ballots]]/Table1[[#This Row],[Total Voters]]</f>
        <v>0.27103129355124794</v>
      </c>
    </row>
    <row r="1525" spans="1:27" s="7" customFormat="1" x14ac:dyDescent="0.35">
      <c r="A1525" s="8" t="s">
        <v>39</v>
      </c>
      <c r="B1525" s="16">
        <v>2023</v>
      </c>
      <c r="C1525" s="17" t="s">
        <v>82</v>
      </c>
      <c r="D1525" s="17"/>
      <c r="E1525" s="35"/>
      <c r="F1525" s="35"/>
      <c r="G1525" s="124" t="s">
        <v>65</v>
      </c>
      <c r="H1525" s="132">
        <v>15691.217000000001</v>
      </c>
      <c r="I1525" s="132">
        <v>15382.130000000001</v>
      </c>
      <c r="J1525" s="133">
        <v>31073.34</v>
      </c>
      <c r="K1525">
        <v>13461</v>
      </c>
      <c r="L1525">
        <v>13202</v>
      </c>
      <c r="M1525">
        <v>433</v>
      </c>
      <c r="N1525">
        <v>27096</v>
      </c>
      <c r="O1525">
        <v>4682</v>
      </c>
      <c r="P1525">
        <v>4303</v>
      </c>
      <c r="Q1525">
        <v>126</v>
      </c>
      <c r="R1525">
        <v>9111</v>
      </c>
      <c r="S1525" s="105">
        <f>Table1[[#This Row],[Female Voters]]/Table1[[#This Row],[Female Population]]</f>
        <v>0.8578684495918959</v>
      </c>
      <c r="T1525" s="94">
        <f>Table1[[#This Row],[Male Voters]]/Table1[[#This Row],[Male Population]]</f>
        <v>0.85826865330094071</v>
      </c>
      <c r="U1525" s="94">
        <f>Table1[[#This Row],[Total Voters]]/Table1[[#This Row],[Total Population]]</f>
        <v>0.87200152928523289</v>
      </c>
      <c r="V1525" s="94">
        <f>Table1[[#This Row],[Female Ballots]]/Table1[[#This Row],[Female Population]]</f>
        <v>0.29838348421285615</v>
      </c>
      <c r="W1525" s="94">
        <f>Table1[[#This Row],[Male Ballots]]/Table1[[#This Row],[Male Population]]</f>
        <v>0.27974019202802208</v>
      </c>
      <c r="X1525" s="94">
        <f>Table1[[#This Row],[Total Ballots]]/Table1[[#This Row],[Total Population]]</f>
        <v>0.29320954876431049</v>
      </c>
      <c r="Y1525" s="94">
        <f>Table1[[#This Row],[Female Ballots]]/Table1[[#This Row],[Female Voters]]</f>
        <v>0.34781962707079711</v>
      </c>
      <c r="Z1525" s="95">
        <f>Table1[[#This Row],[Male Ballots]]/Table1[[#This Row],[Male Voters]]</f>
        <v>0.32593546432358733</v>
      </c>
      <c r="AA1525" s="94">
        <f>Table1[[#This Row],[Total Ballots]]/Table1[[#This Row],[Total Voters]]</f>
        <v>0.33624889282550929</v>
      </c>
    </row>
    <row r="1526" spans="1:27" s="7" customFormat="1" x14ac:dyDescent="0.35">
      <c r="A1526" s="8" t="s">
        <v>39</v>
      </c>
      <c r="B1526" s="16">
        <v>2023</v>
      </c>
      <c r="C1526" s="17" t="s">
        <v>82</v>
      </c>
      <c r="D1526" s="17"/>
      <c r="E1526" s="35"/>
      <c r="F1526" s="35"/>
      <c r="G1526" s="124" t="s">
        <v>66</v>
      </c>
      <c r="H1526" s="132">
        <v>18841.055</v>
      </c>
      <c r="I1526" s="132">
        <v>17356.945</v>
      </c>
      <c r="J1526" s="133">
        <v>36198</v>
      </c>
      <c r="K1526">
        <v>16203</v>
      </c>
      <c r="L1526">
        <v>15019</v>
      </c>
      <c r="M1526">
        <v>480</v>
      </c>
      <c r="N1526">
        <v>31702</v>
      </c>
      <c r="O1526">
        <v>7165</v>
      </c>
      <c r="P1526">
        <v>6229</v>
      </c>
      <c r="Q1526">
        <v>169</v>
      </c>
      <c r="R1526">
        <v>13563</v>
      </c>
      <c r="S1526" s="105">
        <f>Table1[[#This Row],[Female Voters]]/Table1[[#This Row],[Female Population]]</f>
        <v>0.85998368987299278</v>
      </c>
      <c r="T1526" s="94">
        <f>Table1[[#This Row],[Male Voters]]/Table1[[#This Row],[Male Population]]</f>
        <v>0.86530204480108686</v>
      </c>
      <c r="U1526" s="94">
        <f>Table1[[#This Row],[Total Voters]]/Table1[[#This Row],[Total Population]]</f>
        <v>0.87579424277584395</v>
      </c>
      <c r="V1526" s="94">
        <f>Table1[[#This Row],[Female Ballots]]/Table1[[#This Row],[Female Population]]</f>
        <v>0.38028656038634778</v>
      </c>
      <c r="W1526" s="94">
        <f>Table1[[#This Row],[Male Ballots]]/Table1[[#This Row],[Male Population]]</f>
        <v>0.35887651888048272</v>
      </c>
      <c r="X1526" s="94">
        <f>Table1[[#This Row],[Total Ballots]]/Table1[[#This Row],[Total Population]]</f>
        <v>0.3746892093485828</v>
      </c>
      <c r="Y1526" s="94">
        <f>Table1[[#This Row],[Female Ballots]]/Table1[[#This Row],[Female Voters]]</f>
        <v>0.44220206134666418</v>
      </c>
      <c r="Z1526" s="95">
        <f>Table1[[#This Row],[Male Ballots]]/Table1[[#This Row],[Male Voters]]</f>
        <v>0.41474132765164123</v>
      </c>
      <c r="AA1526" s="94">
        <f>Table1[[#This Row],[Total Ballots]]/Table1[[#This Row],[Total Voters]]</f>
        <v>0.42782789729354614</v>
      </c>
    </row>
    <row r="1527" spans="1:27" s="7" customFormat="1" x14ac:dyDescent="0.35">
      <c r="A1527" s="8" t="s">
        <v>39</v>
      </c>
      <c r="B1527" s="16">
        <v>2023</v>
      </c>
      <c r="C1527" s="17" t="s">
        <v>82</v>
      </c>
      <c r="D1527" s="17"/>
      <c r="E1527" s="35"/>
      <c r="F1527" s="35"/>
      <c r="G1527" s="124" t="s">
        <v>67</v>
      </c>
      <c r="H1527" s="132">
        <v>31660.506999999998</v>
      </c>
      <c r="I1527" s="132">
        <v>26787.94</v>
      </c>
      <c r="J1527" s="133">
        <v>58448.451000000001</v>
      </c>
      <c r="K1527">
        <v>28364</v>
      </c>
      <c r="L1527">
        <v>24797</v>
      </c>
      <c r="M1527">
        <v>574</v>
      </c>
      <c r="N1527">
        <v>53735</v>
      </c>
      <c r="O1527">
        <v>16396</v>
      </c>
      <c r="P1527">
        <v>14720</v>
      </c>
      <c r="Q1527">
        <v>242</v>
      </c>
      <c r="R1527">
        <v>31358</v>
      </c>
      <c r="S1527" s="105">
        <f>Table1[[#This Row],[Female Voters]]/Table1[[#This Row],[Female Population]]</f>
        <v>0.89587952587114295</v>
      </c>
      <c r="T1527" s="94">
        <f>Table1[[#This Row],[Male Voters]]/Table1[[#This Row],[Male Population]]</f>
        <v>0.92567774901690836</v>
      </c>
      <c r="U1527" s="94">
        <f>Table1[[#This Row],[Total Voters]]/Table1[[#This Row],[Total Population]]</f>
        <v>0.91935712718887963</v>
      </c>
      <c r="V1527" s="94">
        <f>Table1[[#This Row],[Female Ballots]]/Table1[[#This Row],[Female Population]]</f>
        <v>0.51786915478011775</v>
      </c>
      <c r="W1527" s="94">
        <f>Table1[[#This Row],[Male Ballots]]/Table1[[#This Row],[Male Population]]</f>
        <v>0.54950100679634195</v>
      </c>
      <c r="X1527" s="94">
        <f>Table1[[#This Row],[Total Ballots]]/Table1[[#This Row],[Total Population]]</f>
        <v>0.53650694695057011</v>
      </c>
      <c r="Y1527" s="94">
        <f>Table1[[#This Row],[Female Ballots]]/Table1[[#This Row],[Female Voters]]</f>
        <v>0.57805669158087714</v>
      </c>
      <c r="Z1527" s="95">
        <f>Table1[[#This Row],[Male Ballots]]/Table1[[#This Row],[Male Voters]]</f>
        <v>0.59362019599145055</v>
      </c>
      <c r="AA1527" s="94">
        <f>Table1[[#This Row],[Total Ballots]]/Table1[[#This Row],[Total Voters]]</f>
        <v>0.58356750721131478</v>
      </c>
    </row>
    <row r="1528" spans="1:27" s="7" customFormat="1" x14ac:dyDescent="0.35">
      <c r="A1528" s="8" t="s">
        <v>50</v>
      </c>
      <c r="B1528" s="16">
        <v>2023</v>
      </c>
      <c r="C1528" s="17" t="s">
        <v>82</v>
      </c>
      <c r="D1528" s="17"/>
      <c r="E1528" s="35"/>
      <c r="F1528" s="35"/>
      <c r="G1528" s="124" t="s">
        <v>79</v>
      </c>
      <c r="H1528" s="132">
        <v>19503.023700000002</v>
      </c>
      <c r="I1528" s="132">
        <v>19643.318299999999</v>
      </c>
      <c r="J1528" s="133">
        <v>39146.342599999996</v>
      </c>
      <c r="K1528">
        <v>14592</v>
      </c>
      <c r="L1528">
        <v>14407</v>
      </c>
      <c r="M1528">
        <v>622</v>
      </c>
      <c r="N1528">
        <v>29621</v>
      </c>
      <c r="O1528">
        <v>5466</v>
      </c>
      <c r="P1528">
        <v>4830</v>
      </c>
      <c r="Q1528">
        <v>164</v>
      </c>
      <c r="R1528">
        <v>10460</v>
      </c>
      <c r="S1528" s="105">
        <f>Table1[[#This Row],[Female Voters]]/Table1[[#This Row],[Female Population]]</f>
        <v>0.74819167655526142</v>
      </c>
      <c r="T1528" s="94">
        <f>Table1[[#This Row],[Male Voters]]/Table1[[#This Row],[Male Population]]</f>
        <v>0.73343005392322136</v>
      </c>
      <c r="U1528" s="94">
        <f>Table1[[#This Row],[Total Voters]]/Table1[[#This Row],[Total Population]]</f>
        <v>0.75667349827976016</v>
      </c>
      <c r="V1528" s="94">
        <f>Table1[[#This Row],[Female Ballots]]/Table1[[#This Row],[Female Population]]</f>
        <v>0.28026423410437634</v>
      </c>
      <c r="W1528" s="94">
        <f>Table1[[#This Row],[Male Ballots]]/Table1[[#This Row],[Male Population]]</f>
        <v>0.24588513642320811</v>
      </c>
      <c r="X1528" s="94">
        <f>Table1[[#This Row],[Total Ballots]]/Table1[[#This Row],[Total Population]]</f>
        <v>0.26720248445380951</v>
      </c>
      <c r="Y1528" s="94">
        <f>Table1[[#This Row],[Female Ballots]]/Table1[[#This Row],[Female Voters]]</f>
        <v>0.37458881578947367</v>
      </c>
      <c r="Z1528" s="95">
        <f>Table1[[#This Row],[Male Ballots]]/Table1[[#This Row],[Male Voters]]</f>
        <v>0.33525369611994171</v>
      </c>
      <c r="AA1528" s="94">
        <f>Table1[[#This Row],[Total Ballots]]/Table1[[#This Row],[Total Voters]]</f>
        <v>0.35312784848587153</v>
      </c>
    </row>
    <row r="1529" spans="1:27" s="7" customFormat="1" x14ac:dyDescent="0.35">
      <c r="A1529" s="8" t="s">
        <v>50</v>
      </c>
      <c r="B1529" s="16">
        <v>2023</v>
      </c>
      <c r="C1529" s="17" t="s">
        <v>82</v>
      </c>
      <c r="D1529" s="17"/>
      <c r="E1529" s="35"/>
      <c r="F1529" s="35"/>
      <c r="G1529" s="124" t="s">
        <v>62</v>
      </c>
      <c r="H1529" s="132">
        <v>4658.6926999999996</v>
      </c>
      <c r="I1529" s="132">
        <v>4572.8051999999998</v>
      </c>
      <c r="J1529" s="133">
        <v>9231.4979999999996</v>
      </c>
      <c r="K1529">
        <v>1387</v>
      </c>
      <c r="L1529">
        <v>1392</v>
      </c>
      <c r="M1529">
        <v>108</v>
      </c>
      <c r="N1529">
        <v>2887</v>
      </c>
      <c r="O1529">
        <v>194</v>
      </c>
      <c r="P1529">
        <v>184</v>
      </c>
      <c r="Q1529">
        <v>13</v>
      </c>
      <c r="R1529">
        <v>391</v>
      </c>
      <c r="S1529" s="105">
        <f>Table1[[#This Row],[Female Voters]]/Table1[[#This Row],[Female Population]]</f>
        <v>0.29772300714318423</v>
      </c>
      <c r="T1529" s="94">
        <f>Table1[[#This Row],[Male Voters]]/Table1[[#This Row],[Male Population]]</f>
        <v>0.30440833123615241</v>
      </c>
      <c r="U1529" s="94">
        <f>Table1[[#This Row],[Total Voters]]/Table1[[#This Row],[Total Population]]</f>
        <v>0.31273364301221751</v>
      </c>
      <c r="V1529" s="94">
        <f>Table1[[#This Row],[Female Ballots]]/Table1[[#This Row],[Female Population]]</f>
        <v>4.1642583551389861E-2</v>
      </c>
      <c r="W1529" s="94">
        <f>Table1[[#This Row],[Male Ballots]]/Table1[[#This Row],[Male Population]]</f>
        <v>4.023788286454888E-2</v>
      </c>
      <c r="X1529" s="94">
        <f>Table1[[#This Row],[Total Ballots]]/Table1[[#This Row],[Total Population]]</f>
        <v>4.235498940691966E-2</v>
      </c>
      <c r="Y1529" s="94">
        <f>Table1[[#This Row],[Female Ballots]]/Table1[[#This Row],[Female Voters]]</f>
        <v>0.13987022350396539</v>
      </c>
      <c r="Z1529" s="95">
        <f>Table1[[#This Row],[Male Ballots]]/Table1[[#This Row],[Male Voters]]</f>
        <v>0.13218390804597702</v>
      </c>
      <c r="AA1529" s="94">
        <f>Table1[[#This Row],[Total Ballots]]/Table1[[#This Row],[Total Voters]]</f>
        <v>0.13543470730862486</v>
      </c>
    </row>
    <row r="1530" spans="1:27" s="7" customFormat="1" x14ac:dyDescent="0.35">
      <c r="A1530" s="8" t="s">
        <v>50</v>
      </c>
      <c r="B1530" s="16">
        <v>2023</v>
      </c>
      <c r="C1530" s="17" t="s">
        <v>82</v>
      </c>
      <c r="D1530" s="17"/>
      <c r="E1530" s="35"/>
      <c r="F1530" s="35"/>
      <c r="G1530" s="124" t="s">
        <v>63</v>
      </c>
      <c r="H1530" s="132">
        <v>2414.1120000000001</v>
      </c>
      <c r="I1530" s="132">
        <v>2841.556</v>
      </c>
      <c r="J1530" s="133">
        <v>5255.6679999999997</v>
      </c>
      <c r="K1530">
        <v>2034</v>
      </c>
      <c r="L1530">
        <v>2065</v>
      </c>
      <c r="M1530">
        <v>127</v>
      </c>
      <c r="N1530">
        <v>4226</v>
      </c>
      <c r="O1530">
        <v>368</v>
      </c>
      <c r="P1530">
        <v>298</v>
      </c>
      <c r="Q1530">
        <v>28</v>
      </c>
      <c r="R1530">
        <v>694</v>
      </c>
      <c r="S1530" s="105">
        <f>Table1[[#This Row],[Female Voters]]/Table1[[#This Row],[Female Population]]</f>
        <v>0.84254583051656262</v>
      </c>
      <c r="T1530" s="94">
        <f>Table1[[#This Row],[Male Voters]]/Table1[[#This Row],[Male Population]]</f>
        <v>0.7267145183835898</v>
      </c>
      <c r="U1530" s="94">
        <f>Table1[[#This Row],[Total Voters]]/Table1[[#This Row],[Total Population]]</f>
        <v>0.80408427625184853</v>
      </c>
      <c r="V1530" s="94">
        <f>Table1[[#This Row],[Female Ballots]]/Table1[[#This Row],[Female Population]]</f>
        <v>0.15243700375127583</v>
      </c>
      <c r="W1530" s="94">
        <f>Table1[[#This Row],[Male Ballots]]/Table1[[#This Row],[Male Population]]</f>
        <v>0.1048721193599563</v>
      </c>
      <c r="X1530" s="94">
        <f>Table1[[#This Row],[Total Ballots]]/Table1[[#This Row],[Total Population]]</f>
        <v>0.13204791474651748</v>
      </c>
      <c r="Y1530" s="94">
        <f>Table1[[#This Row],[Female Ballots]]/Table1[[#This Row],[Female Voters]]</f>
        <v>0.18092428711897737</v>
      </c>
      <c r="Z1530" s="95">
        <f>Table1[[#This Row],[Male Ballots]]/Table1[[#This Row],[Male Voters]]</f>
        <v>0.14430992736077483</v>
      </c>
      <c r="AA1530" s="94">
        <f>Table1[[#This Row],[Total Ballots]]/Table1[[#This Row],[Total Voters]]</f>
        <v>0.16422148603880737</v>
      </c>
    </row>
    <row r="1531" spans="1:27" s="7" customFormat="1" x14ac:dyDescent="0.35">
      <c r="A1531" s="8" t="s">
        <v>50</v>
      </c>
      <c r="B1531" s="16">
        <v>2023</v>
      </c>
      <c r="C1531" s="17" t="s">
        <v>82</v>
      </c>
      <c r="D1531" s="17"/>
      <c r="E1531" s="35"/>
      <c r="F1531" s="35"/>
      <c r="G1531" s="124" t="s">
        <v>64</v>
      </c>
      <c r="H1531" s="132">
        <v>2488.183</v>
      </c>
      <c r="I1531" s="132">
        <v>2553.0879999999997</v>
      </c>
      <c r="J1531" s="133">
        <v>5041.2719999999999</v>
      </c>
      <c r="K1531">
        <v>2179</v>
      </c>
      <c r="L1531">
        <v>2171</v>
      </c>
      <c r="M1531">
        <v>114</v>
      </c>
      <c r="N1531">
        <v>4464</v>
      </c>
      <c r="O1531">
        <v>631</v>
      </c>
      <c r="P1531">
        <v>523</v>
      </c>
      <c r="Q1531">
        <v>28</v>
      </c>
      <c r="R1531">
        <v>1182</v>
      </c>
      <c r="S1531" s="105">
        <f>Table1[[#This Row],[Female Voters]]/Table1[[#This Row],[Female Population]]</f>
        <v>0.87573944520961677</v>
      </c>
      <c r="T1531" s="94">
        <f>Table1[[#This Row],[Male Voters]]/Table1[[#This Row],[Male Population]]</f>
        <v>0.85034280056151623</v>
      </c>
      <c r="U1531" s="94">
        <f>Table1[[#This Row],[Total Voters]]/Table1[[#This Row],[Total Population]]</f>
        <v>0.88549080470167052</v>
      </c>
      <c r="V1531" s="94">
        <f>Table1[[#This Row],[Female Ballots]]/Table1[[#This Row],[Female Population]]</f>
        <v>0.25359871038424425</v>
      </c>
      <c r="W1531" s="94">
        <f>Table1[[#This Row],[Male Ballots]]/Table1[[#This Row],[Male Population]]</f>
        <v>0.20484996991878074</v>
      </c>
      <c r="X1531" s="94">
        <f>Table1[[#This Row],[Total Ballots]]/Table1[[#This Row],[Total Population]]</f>
        <v>0.23446463511589932</v>
      </c>
      <c r="Y1531" s="94">
        <f>Table1[[#This Row],[Female Ballots]]/Table1[[#This Row],[Female Voters]]</f>
        <v>0.28958237723726482</v>
      </c>
      <c r="Z1531" s="95">
        <f>Table1[[#This Row],[Male Ballots]]/Table1[[#This Row],[Male Voters]]</f>
        <v>0.24090280976508521</v>
      </c>
      <c r="AA1531" s="94">
        <f>Table1[[#This Row],[Total Ballots]]/Table1[[#This Row],[Total Voters]]</f>
        <v>0.26478494623655913</v>
      </c>
    </row>
    <row r="1532" spans="1:27" s="7" customFormat="1" x14ac:dyDescent="0.35">
      <c r="A1532" s="8" t="s">
        <v>50</v>
      </c>
      <c r="B1532" s="16">
        <v>2023</v>
      </c>
      <c r="C1532" s="17" t="s">
        <v>82</v>
      </c>
      <c r="D1532" s="17"/>
      <c r="E1532" s="35"/>
      <c r="F1532" s="35"/>
      <c r="G1532" s="124" t="s">
        <v>65</v>
      </c>
      <c r="H1532" s="132">
        <v>2297.3580000000002</v>
      </c>
      <c r="I1532" s="132">
        <v>2405.4290000000001</v>
      </c>
      <c r="J1532" s="133">
        <v>4702.7860000000001</v>
      </c>
      <c r="K1532">
        <v>2004</v>
      </c>
      <c r="L1532">
        <v>2069</v>
      </c>
      <c r="M1532">
        <v>64</v>
      </c>
      <c r="N1532">
        <v>4137</v>
      </c>
      <c r="O1532">
        <v>668</v>
      </c>
      <c r="P1532">
        <v>616</v>
      </c>
      <c r="Q1532">
        <v>18</v>
      </c>
      <c r="R1532">
        <v>1302</v>
      </c>
      <c r="S1532" s="105">
        <f>Table1[[#This Row],[Female Voters]]/Table1[[#This Row],[Female Population]]</f>
        <v>0.87230636235188419</v>
      </c>
      <c r="T1532" s="94">
        <f>Table1[[#This Row],[Male Voters]]/Table1[[#This Row],[Male Population]]</f>
        <v>0.86013763033537882</v>
      </c>
      <c r="U1532" s="94">
        <f>Table1[[#This Row],[Total Voters]]/Table1[[#This Row],[Total Population]]</f>
        <v>0.87969131489291663</v>
      </c>
      <c r="V1532" s="94">
        <f>Table1[[#This Row],[Female Ballots]]/Table1[[#This Row],[Female Population]]</f>
        <v>0.29076878745062806</v>
      </c>
      <c r="W1532" s="94">
        <f>Table1[[#This Row],[Male Ballots]]/Table1[[#This Row],[Male Population]]</f>
        <v>0.25608737568225876</v>
      </c>
      <c r="X1532" s="94">
        <f>Table1[[#This Row],[Total Ballots]]/Table1[[#This Row],[Total Population]]</f>
        <v>0.27685716509320218</v>
      </c>
      <c r="Y1532" s="94">
        <f>Table1[[#This Row],[Female Ballots]]/Table1[[#This Row],[Female Voters]]</f>
        <v>0.33333333333333331</v>
      </c>
      <c r="Z1532" s="95">
        <f>Table1[[#This Row],[Male Ballots]]/Table1[[#This Row],[Male Voters]]</f>
        <v>0.29772837119381346</v>
      </c>
      <c r="AA1532" s="94">
        <f>Table1[[#This Row],[Total Ballots]]/Table1[[#This Row],[Total Voters]]</f>
        <v>0.31472081218274112</v>
      </c>
    </row>
    <row r="1533" spans="1:27" s="7" customFormat="1" x14ac:dyDescent="0.35">
      <c r="A1533" s="8" t="s">
        <v>50</v>
      </c>
      <c r="B1533" s="16">
        <v>2023</v>
      </c>
      <c r="C1533" s="17" t="s">
        <v>82</v>
      </c>
      <c r="D1533" s="17"/>
      <c r="E1533" s="35"/>
      <c r="F1533" s="35"/>
      <c r="G1533" s="124" t="s">
        <v>66</v>
      </c>
      <c r="H1533" s="132">
        <v>2889.0299999999997</v>
      </c>
      <c r="I1533" s="132">
        <v>2745.056</v>
      </c>
      <c r="J1533" s="133">
        <v>5634.0869999999995</v>
      </c>
      <c r="K1533">
        <v>2566</v>
      </c>
      <c r="L1533">
        <v>2448</v>
      </c>
      <c r="M1533">
        <v>99</v>
      </c>
      <c r="N1533">
        <v>5113</v>
      </c>
      <c r="O1533">
        <v>1080</v>
      </c>
      <c r="P1533">
        <v>911</v>
      </c>
      <c r="Q1533">
        <v>35</v>
      </c>
      <c r="R1533">
        <v>2026</v>
      </c>
      <c r="S1533" s="105">
        <f>Table1[[#This Row],[Female Voters]]/Table1[[#This Row],[Female Population]]</f>
        <v>0.88818738469313241</v>
      </c>
      <c r="T1533" s="94">
        <f>Table1[[#This Row],[Male Voters]]/Table1[[#This Row],[Male Population]]</f>
        <v>0.8917850856230255</v>
      </c>
      <c r="U1533" s="94">
        <f>Table1[[#This Row],[Total Voters]]/Table1[[#This Row],[Total Population]]</f>
        <v>0.90751172283992076</v>
      </c>
      <c r="V1533" s="94">
        <f>Table1[[#This Row],[Female Ballots]]/Table1[[#This Row],[Female Population]]</f>
        <v>0.37382789379134174</v>
      </c>
      <c r="W1533" s="94">
        <f>Table1[[#This Row],[Male Ballots]]/Table1[[#This Row],[Male Population]]</f>
        <v>0.33186936805660794</v>
      </c>
      <c r="X1533" s="94">
        <f>Table1[[#This Row],[Total Ballots]]/Table1[[#This Row],[Total Population]]</f>
        <v>0.35959686103533728</v>
      </c>
      <c r="Y1533" s="94">
        <f>Table1[[#This Row],[Female Ballots]]/Table1[[#This Row],[Female Voters]]</f>
        <v>0.42088854247856589</v>
      </c>
      <c r="Z1533" s="95">
        <f>Table1[[#This Row],[Male Ballots]]/Table1[[#This Row],[Male Voters]]</f>
        <v>0.372140522875817</v>
      </c>
      <c r="AA1533" s="94">
        <f>Table1[[#This Row],[Total Ballots]]/Table1[[#This Row],[Total Voters]]</f>
        <v>0.39624486602777237</v>
      </c>
    </row>
    <row r="1534" spans="1:27" s="7" customFormat="1" x14ac:dyDescent="0.35">
      <c r="A1534" s="8" t="s">
        <v>50</v>
      </c>
      <c r="B1534" s="16">
        <v>2023</v>
      </c>
      <c r="C1534" s="17" t="s">
        <v>82</v>
      </c>
      <c r="D1534" s="17"/>
      <c r="E1534" s="35"/>
      <c r="F1534" s="35"/>
      <c r="G1534" s="124" t="s">
        <v>67</v>
      </c>
      <c r="H1534" s="132">
        <v>4755.6480000000001</v>
      </c>
      <c r="I1534" s="132">
        <v>4525.3841000000002</v>
      </c>
      <c r="J1534" s="133">
        <v>9281.0316000000003</v>
      </c>
      <c r="K1534">
        <v>4422</v>
      </c>
      <c r="L1534">
        <v>4262</v>
      </c>
      <c r="M1534">
        <v>110</v>
      </c>
      <c r="N1534">
        <v>8794</v>
      </c>
      <c r="O1534">
        <v>2525</v>
      </c>
      <c r="P1534">
        <v>2298</v>
      </c>
      <c r="Q1534">
        <v>42</v>
      </c>
      <c r="R1534">
        <v>4865</v>
      </c>
      <c r="S1534" s="105">
        <f>Table1[[#This Row],[Female Voters]]/Table1[[#This Row],[Female Population]]</f>
        <v>0.92984173765594091</v>
      </c>
      <c r="T1534" s="94">
        <f>Table1[[#This Row],[Male Voters]]/Table1[[#This Row],[Male Population]]</f>
        <v>0.94179850943481236</v>
      </c>
      <c r="U1534" s="94">
        <f>Table1[[#This Row],[Total Voters]]/Table1[[#This Row],[Total Population]]</f>
        <v>0.94752397998515592</v>
      </c>
      <c r="V1534" s="94">
        <f>Table1[[#This Row],[Female Ballots]]/Table1[[#This Row],[Female Population]]</f>
        <v>0.53094762270041851</v>
      </c>
      <c r="W1534" s="94">
        <f>Table1[[#This Row],[Male Ballots]]/Table1[[#This Row],[Male Population]]</f>
        <v>0.50780219959671491</v>
      </c>
      <c r="X1534" s="94">
        <f>Table1[[#This Row],[Total Ballots]]/Table1[[#This Row],[Total Population]]</f>
        <v>0.52418741899337995</v>
      </c>
      <c r="Y1534" s="94">
        <f>Table1[[#This Row],[Female Ballots]]/Table1[[#This Row],[Female Voters]]</f>
        <v>0.57100859339665311</v>
      </c>
      <c r="Z1534" s="95">
        <f>Table1[[#This Row],[Male Ballots]]/Table1[[#This Row],[Male Voters]]</f>
        <v>0.53918348193336463</v>
      </c>
      <c r="AA1534" s="94">
        <f>Table1[[#This Row],[Total Ballots]]/Table1[[#This Row],[Total Voters]]</f>
        <v>0.55321810325221743</v>
      </c>
    </row>
    <row r="1535" spans="1:27" s="7" customFormat="1" x14ac:dyDescent="0.35">
      <c r="A1535" s="8" t="s">
        <v>29</v>
      </c>
      <c r="B1535" s="16">
        <v>2023</v>
      </c>
      <c r="C1535" s="17" t="s">
        <v>82</v>
      </c>
      <c r="D1535" s="17" t="s">
        <v>87</v>
      </c>
      <c r="E1535" s="35"/>
      <c r="F1535" s="35"/>
      <c r="G1535" s="124" t="s">
        <v>79</v>
      </c>
      <c r="H1535" s="132">
        <v>9323.9379000000008</v>
      </c>
      <c r="I1535" s="132">
        <v>9618.6755999999987</v>
      </c>
      <c r="J1535" s="133">
        <v>18942.6126</v>
      </c>
      <c r="K1535">
        <v>7591</v>
      </c>
      <c r="L1535">
        <v>7699</v>
      </c>
      <c r="M1535">
        <v>337</v>
      </c>
      <c r="N1535">
        <v>15627</v>
      </c>
      <c r="O1535">
        <v>3220</v>
      </c>
      <c r="P1535">
        <v>2960</v>
      </c>
      <c r="Q1535">
        <v>113</v>
      </c>
      <c r="R1535">
        <v>6293</v>
      </c>
      <c r="S1535" s="105">
        <f>Table1[[#This Row],[Female Voters]]/Table1[[#This Row],[Female Population]]</f>
        <v>0.81414098650313826</v>
      </c>
      <c r="T1535" s="94">
        <f>Table1[[#This Row],[Male Voters]]/Table1[[#This Row],[Male Population]]</f>
        <v>0.80042204562965003</v>
      </c>
      <c r="U1535" s="94">
        <f>Table1[[#This Row],[Total Voters]]/Table1[[#This Row],[Total Population]]</f>
        <v>0.82496540102393268</v>
      </c>
      <c r="V1535" s="94">
        <f>Table1[[#This Row],[Female Ballots]]/Table1[[#This Row],[Female Population]]</f>
        <v>0.34534764544066726</v>
      </c>
      <c r="W1535" s="94">
        <f>Table1[[#This Row],[Male Ballots]]/Table1[[#This Row],[Male Population]]</f>
        <v>0.30773467399191634</v>
      </c>
      <c r="X1535" s="94">
        <f>Table1[[#This Row],[Total Ballots]]/Table1[[#This Row],[Total Population]]</f>
        <v>0.33221394180863945</v>
      </c>
      <c r="Y1535" s="94">
        <f>Table1[[#This Row],[Female Ballots]]/Table1[[#This Row],[Female Voters]]</f>
        <v>0.4241865366881834</v>
      </c>
      <c r="Z1535" s="95">
        <f>Table1[[#This Row],[Male Ballots]]/Table1[[#This Row],[Male Voters]]</f>
        <v>0.38446551500194831</v>
      </c>
      <c r="AA1535" s="94">
        <f>Table1[[#This Row],[Total Ballots]]/Table1[[#This Row],[Total Voters]]</f>
        <v>0.40270045434184426</v>
      </c>
    </row>
    <row r="1536" spans="1:27" s="7" customFormat="1" x14ac:dyDescent="0.35">
      <c r="A1536" s="8" t="s">
        <v>29</v>
      </c>
      <c r="B1536" s="16">
        <v>2023</v>
      </c>
      <c r="C1536" s="17" t="s">
        <v>82</v>
      </c>
      <c r="D1536" s="17" t="s">
        <v>87</v>
      </c>
      <c r="E1536" s="35"/>
      <c r="F1536" s="35"/>
      <c r="G1536" s="124" t="s">
        <v>62</v>
      </c>
      <c r="H1536" s="132">
        <v>673.54489999999998</v>
      </c>
      <c r="I1536" s="132">
        <v>747.74239999999998</v>
      </c>
      <c r="J1536" s="133">
        <v>1421.2873</v>
      </c>
      <c r="K1536">
        <v>382</v>
      </c>
      <c r="L1536">
        <v>411</v>
      </c>
      <c r="M1536">
        <v>48</v>
      </c>
      <c r="N1536">
        <v>841</v>
      </c>
      <c r="O1536">
        <v>74</v>
      </c>
      <c r="P1536">
        <v>82</v>
      </c>
      <c r="Q1536">
        <v>6</v>
      </c>
      <c r="R1536">
        <v>162</v>
      </c>
      <c r="S1536" s="105">
        <f>Table1[[#This Row],[Female Voters]]/Table1[[#This Row],[Female Population]]</f>
        <v>0.56714853011284028</v>
      </c>
      <c r="T1536" s="94">
        <f>Table1[[#This Row],[Male Voters]]/Table1[[#This Row],[Male Population]]</f>
        <v>0.54965453343290416</v>
      </c>
      <c r="U1536" s="94">
        <f>Table1[[#This Row],[Total Voters]]/Table1[[#This Row],[Total Population]]</f>
        <v>0.5917171004060896</v>
      </c>
      <c r="V1536" s="94">
        <f>Table1[[#This Row],[Female Ballots]]/Table1[[#This Row],[Female Population]]</f>
        <v>0.10986646918416278</v>
      </c>
      <c r="W1536" s="94">
        <f>Table1[[#This Row],[Male Ballots]]/Table1[[#This Row],[Male Population]]</f>
        <v>0.10966343489415607</v>
      </c>
      <c r="X1536" s="94">
        <f>Table1[[#This Row],[Total Ballots]]/Table1[[#This Row],[Total Population]]</f>
        <v>0.11398117748607196</v>
      </c>
      <c r="Y1536" s="94">
        <f>Table1[[#This Row],[Female Ballots]]/Table1[[#This Row],[Female Voters]]</f>
        <v>0.193717277486911</v>
      </c>
      <c r="Z1536" s="95">
        <f>Table1[[#This Row],[Male Ballots]]/Table1[[#This Row],[Male Voters]]</f>
        <v>0.19951338199513383</v>
      </c>
      <c r="AA1536" s="94">
        <f>Table1[[#This Row],[Total Ballots]]/Table1[[#This Row],[Total Voters]]</f>
        <v>0.19262782401902498</v>
      </c>
    </row>
    <row r="1537" spans="1:27" s="7" customFormat="1" x14ac:dyDescent="0.35">
      <c r="A1537" s="8" t="s">
        <v>29</v>
      </c>
      <c r="B1537" s="16">
        <v>2023</v>
      </c>
      <c r="C1537" s="17" t="s">
        <v>82</v>
      </c>
      <c r="D1537" s="17" t="s">
        <v>87</v>
      </c>
      <c r="E1537" s="35"/>
      <c r="F1537" s="35"/>
      <c r="G1537" s="124" t="s">
        <v>63</v>
      </c>
      <c r="H1537" s="132">
        <v>1066.58</v>
      </c>
      <c r="I1537" s="132">
        <v>1127.4948999999999</v>
      </c>
      <c r="J1537" s="133">
        <v>2194.0744999999997</v>
      </c>
      <c r="K1537">
        <v>876</v>
      </c>
      <c r="L1537">
        <v>827</v>
      </c>
      <c r="M1537">
        <v>47</v>
      </c>
      <c r="N1537">
        <v>1750</v>
      </c>
      <c r="O1537">
        <v>155</v>
      </c>
      <c r="P1537">
        <v>116</v>
      </c>
      <c r="Q1537">
        <v>18</v>
      </c>
      <c r="R1537">
        <v>289</v>
      </c>
      <c r="S1537" s="105">
        <f>Table1[[#This Row],[Female Voters]]/Table1[[#This Row],[Female Population]]</f>
        <v>0.82131673198447375</v>
      </c>
      <c r="T1537" s="94">
        <f>Table1[[#This Row],[Male Voters]]/Table1[[#This Row],[Male Population]]</f>
        <v>0.73348447075015599</v>
      </c>
      <c r="U1537" s="94">
        <f>Table1[[#This Row],[Total Voters]]/Table1[[#This Row],[Total Population]]</f>
        <v>0.79760281613044604</v>
      </c>
      <c r="V1537" s="94">
        <f>Table1[[#This Row],[Female Ballots]]/Table1[[#This Row],[Female Population]]</f>
        <v>0.14532430759999251</v>
      </c>
      <c r="W1537" s="94">
        <f>Table1[[#This Row],[Male Ballots]]/Table1[[#This Row],[Male Population]]</f>
        <v>0.10288294873883687</v>
      </c>
      <c r="X1537" s="94">
        <f>Table1[[#This Row],[Total Ballots]]/Table1[[#This Row],[Total Population]]</f>
        <v>0.13171840792097081</v>
      </c>
      <c r="Y1537" s="94">
        <f>Table1[[#This Row],[Female Ballots]]/Table1[[#This Row],[Female Voters]]</f>
        <v>0.1769406392694064</v>
      </c>
      <c r="Z1537" s="95">
        <f>Table1[[#This Row],[Male Ballots]]/Table1[[#This Row],[Male Voters]]</f>
        <v>0.14026602176541716</v>
      </c>
      <c r="AA1537" s="94">
        <f>Table1[[#This Row],[Total Ballots]]/Table1[[#This Row],[Total Voters]]</f>
        <v>0.16514285714285715</v>
      </c>
    </row>
    <row r="1538" spans="1:27" s="7" customFormat="1" x14ac:dyDescent="0.35">
      <c r="A1538" s="8" t="s">
        <v>29</v>
      </c>
      <c r="B1538" s="16">
        <v>2023</v>
      </c>
      <c r="C1538" s="17" t="s">
        <v>82</v>
      </c>
      <c r="D1538" s="17" t="s">
        <v>87</v>
      </c>
      <c r="E1538" s="35"/>
      <c r="F1538" s="35"/>
      <c r="G1538" s="124" t="s">
        <v>64</v>
      </c>
      <c r="H1538" s="132">
        <v>1482.5747999999999</v>
      </c>
      <c r="I1538" s="132">
        <v>1537.0603999999998</v>
      </c>
      <c r="J1538" s="133">
        <v>3019.6350000000002</v>
      </c>
      <c r="K1538">
        <v>1136</v>
      </c>
      <c r="L1538">
        <v>1172</v>
      </c>
      <c r="M1538">
        <v>54</v>
      </c>
      <c r="N1538">
        <v>2362</v>
      </c>
      <c r="O1538">
        <v>365</v>
      </c>
      <c r="P1538">
        <v>294</v>
      </c>
      <c r="Q1538">
        <v>16</v>
      </c>
      <c r="R1538">
        <v>675</v>
      </c>
      <c r="S1538" s="105">
        <f>Table1[[#This Row],[Female Voters]]/Table1[[#This Row],[Female Population]]</f>
        <v>0.76623452658172797</v>
      </c>
      <c r="T1538" s="94">
        <f>Table1[[#This Row],[Male Voters]]/Table1[[#This Row],[Male Population]]</f>
        <v>0.76249443418098606</v>
      </c>
      <c r="U1538" s="94">
        <f>Table1[[#This Row],[Total Voters]]/Table1[[#This Row],[Total Population]]</f>
        <v>0.7822137443763898</v>
      </c>
      <c r="V1538" s="94">
        <f>Table1[[#This Row],[Female Ballots]]/Table1[[#This Row],[Female Population]]</f>
        <v>0.24619331179782633</v>
      </c>
      <c r="W1538" s="94">
        <f>Table1[[#This Row],[Male Ballots]]/Table1[[#This Row],[Male Population]]</f>
        <v>0.19127420106587875</v>
      </c>
      <c r="X1538" s="94">
        <f>Table1[[#This Row],[Total Ballots]]/Table1[[#This Row],[Total Population]]</f>
        <v>0.22353695065794374</v>
      </c>
      <c r="Y1538" s="94">
        <f>Table1[[#This Row],[Female Ballots]]/Table1[[#This Row],[Female Voters]]</f>
        <v>0.32130281690140844</v>
      </c>
      <c r="Z1538" s="95">
        <f>Table1[[#This Row],[Male Ballots]]/Table1[[#This Row],[Male Voters]]</f>
        <v>0.25085324232081913</v>
      </c>
      <c r="AA1538" s="94">
        <f>Table1[[#This Row],[Total Ballots]]/Table1[[#This Row],[Total Voters]]</f>
        <v>0.28577476714648603</v>
      </c>
    </row>
    <row r="1539" spans="1:27" s="7" customFormat="1" x14ac:dyDescent="0.35">
      <c r="A1539" s="8" t="s">
        <v>29</v>
      </c>
      <c r="B1539" s="16">
        <v>2023</v>
      </c>
      <c r="C1539" s="17" t="s">
        <v>82</v>
      </c>
      <c r="D1539" s="17" t="s">
        <v>87</v>
      </c>
      <c r="E1539" s="35"/>
      <c r="F1539" s="35"/>
      <c r="G1539" s="124" t="s">
        <v>65</v>
      </c>
      <c r="H1539" s="132">
        <v>1373.4805999999999</v>
      </c>
      <c r="I1539" s="132">
        <v>1478.8883000000001</v>
      </c>
      <c r="J1539" s="133">
        <v>2852.3689999999997</v>
      </c>
      <c r="K1539">
        <v>1108</v>
      </c>
      <c r="L1539">
        <v>1121</v>
      </c>
      <c r="M1539">
        <v>39</v>
      </c>
      <c r="N1539">
        <v>2268</v>
      </c>
      <c r="O1539">
        <v>428</v>
      </c>
      <c r="P1539">
        <v>380</v>
      </c>
      <c r="Q1539">
        <v>14</v>
      </c>
      <c r="R1539">
        <v>822</v>
      </c>
      <c r="S1539" s="105">
        <f>Table1[[#This Row],[Female Voters]]/Table1[[#This Row],[Female Population]]</f>
        <v>0.80670961060534829</v>
      </c>
      <c r="T1539" s="94">
        <f>Table1[[#This Row],[Male Voters]]/Table1[[#This Row],[Male Population]]</f>
        <v>0.75800180446352838</v>
      </c>
      <c r="U1539" s="94">
        <f>Table1[[#This Row],[Total Voters]]/Table1[[#This Row],[Total Population]]</f>
        <v>0.79512854052193116</v>
      </c>
      <c r="V1539" s="94">
        <f>Table1[[#This Row],[Female Ballots]]/Table1[[#This Row],[Female Population]]</f>
        <v>0.31161706980062187</v>
      </c>
      <c r="W1539" s="94">
        <f>Table1[[#This Row],[Male Ballots]]/Table1[[#This Row],[Male Population]]</f>
        <v>0.25694976422492488</v>
      </c>
      <c r="X1539" s="94">
        <f>Table1[[#This Row],[Total Ballots]]/Table1[[#This Row],[Total Population]]</f>
        <v>0.28818150807276338</v>
      </c>
      <c r="Y1539" s="94">
        <f>Table1[[#This Row],[Female Ballots]]/Table1[[#This Row],[Female Voters]]</f>
        <v>0.38628158844765342</v>
      </c>
      <c r="Z1539" s="95">
        <f>Table1[[#This Row],[Male Ballots]]/Table1[[#This Row],[Male Voters]]</f>
        <v>0.33898305084745761</v>
      </c>
      <c r="AA1539" s="94">
        <f>Table1[[#This Row],[Total Ballots]]/Table1[[#This Row],[Total Voters]]</f>
        <v>0.36243386243386244</v>
      </c>
    </row>
    <row r="1540" spans="1:27" s="7" customFormat="1" x14ac:dyDescent="0.35">
      <c r="A1540" s="8" t="s">
        <v>29</v>
      </c>
      <c r="B1540" s="16">
        <v>2023</v>
      </c>
      <c r="C1540" s="17" t="s">
        <v>82</v>
      </c>
      <c r="D1540" s="17" t="s">
        <v>87</v>
      </c>
      <c r="E1540" s="35"/>
      <c r="F1540" s="35"/>
      <c r="G1540" s="124" t="s">
        <v>66</v>
      </c>
      <c r="H1540" s="132">
        <v>1635.5538999999999</v>
      </c>
      <c r="I1540" s="132">
        <v>1667.2284999999999</v>
      </c>
      <c r="J1540" s="133">
        <v>3302.7820000000002</v>
      </c>
      <c r="K1540">
        <v>1355</v>
      </c>
      <c r="L1540">
        <v>1372</v>
      </c>
      <c r="M1540">
        <v>72</v>
      </c>
      <c r="N1540">
        <v>2799</v>
      </c>
      <c r="O1540">
        <v>615</v>
      </c>
      <c r="P1540">
        <v>524</v>
      </c>
      <c r="Q1540">
        <v>22</v>
      </c>
      <c r="R1540">
        <v>1161</v>
      </c>
      <c r="S1540" s="105">
        <f>Table1[[#This Row],[Female Voters]]/Table1[[#This Row],[Female Population]]</f>
        <v>0.82846551250924849</v>
      </c>
      <c r="T1540" s="94">
        <f>Table1[[#This Row],[Male Voters]]/Table1[[#This Row],[Male Population]]</f>
        <v>0.82292259279396918</v>
      </c>
      <c r="U1540" s="94">
        <f>Table1[[#This Row],[Total Voters]]/Table1[[#This Row],[Total Population]]</f>
        <v>0.84746737750175449</v>
      </c>
      <c r="V1540" s="94">
        <f>Table1[[#This Row],[Female Ballots]]/Table1[[#This Row],[Female Population]]</f>
        <v>0.37601940235659614</v>
      </c>
      <c r="W1540" s="94">
        <f>Table1[[#This Row],[Male Ballots]]/Table1[[#This Row],[Male Population]]</f>
        <v>0.31429405147524769</v>
      </c>
      <c r="X1540" s="94">
        <f>Table1[[#This Row],[Total Ballots]]/Table1[[#This Row],[Total Population]]</f>
        <v>0.3515218382563548</v>
      </c>
      <c r="Y1540" s="94">
        <f>Table1[[#This Row],[Female Ballots]]/Table1[[#This Row],[Female Voters]]</f>
        <v>0.45387453874538747</v>
      </c>
      <c r="Z1540" s="95">
        <f>Table1[[#This Row],[Male Ballots]]/Table1[[#This Row],[Male Voters]]</f>
        <v>0.38192419825072887</v>
      </c>
      <c r="AA1540" s="94">
        <f>Table1[[#This Row],[Total Ballots]]/Table1[[#This Row],[Total Voters]]</f>
        <v>0.41479099678456594</v>
      </c>
    </row>
    <row r="1541" spans="1:27" s="7" customFormat="1" x14ac:dyDescent="0.35">
      <c r="A1541" s="8" t="s">
        <v>29</v>
      </c>
      <c r="B1541" s="16">
        <v>2023</v>
      </c>
      <c r="C1541" s="17" t="s">
        <v>82</v>
      </c>
      <c r="D1541" s="17" t="s">
        <v>87</v>
      </c>
      <c r="E1541" s="35"/>
      <c r="F1541" s="35"/>
      <c r="G1541" s="124" t="s">
        <v>67</v>
      </c>
      <c r="H1541" s="132">
        <v>3092.2037</v>
      </c>
      <c r="I1541" s="132">
        <v>3060.2610999999997</v>
      </c>
      <c r="J1541" s="133">
        <v>6152.4647999999997</v>
      </c>
      <c r="K1541">
        <v>2734</v>
      </c>
      <c r="L1541">
        <v>2796</v>
      </c>
      <c r="M1541">
        <v>77</v>
      </c>
      <c r="N1541">
        <v>5607</v>
      </c>
      <c r="O1541">
        <v>1583</v>
      </c>
      <c r="P1541">
        <v>1564</v>
      </c>
      <c r="Q1541">
        <v>37</v>
      </c>
      <c r="R1541">
        <v>3184</v>
      </c>
      <c r="S1541" s="105">
        <f>Table1[[#This Row],[Female Voters]]/Table1[[#This Row],[Female Population]]</f>
        <v>0.88415908693208023</v>
      </c>
      <c r="T1541" s="94">
        <f>Table1[[#This Row],[Male Voters]]/Table1[[#This Row],[Male Population]]</f>
        <v>0.91364753157826961</v>
      </c>
      <c r="U1541" s="94">
        <f>Table1[[#This Row],[Total Voters]]/Table1[[#This Row],[Total Population]]</f>
        <v>0.91134206895421821</v>
      </c>
      <c r="V1541" s="94">
        <f>Table1[[#This Row],[Female Ballots]]/Table1[[#This Row],[Female Population]]</f>
        <v>0.51193263884911588</v>
      </c>
      <c r="W1541" s="94">
        <f>Table1[[#This Row],[Male Ballots]]/Table1[[#This Row],[Male Population]]</f>
        <v>0.51106750335780182</v>
      </c>
      <c r="X1541" s="94">
        <f>Table1[[#This Row],[Total Ballots]]/Table1[[#This Row],[Total Population]]</f>
        <v>0.51751616685397372</v>
      </c>
      <c r="Y1541" s="94">
        <f>Table1[[#This Row],[Female Ballots]]/Table1[[#This Row],[Female Voters]]</f>
        <v>0.57900512070226773</v>
      </c>
      <c r="Z1541" s="95">
        <f>Table1[[#This Row],[Male Ballots]]/Table1[[#This Row],[Male Voters]]</f>
        <v>0.55937052932761089</v>
      </c>
      <c r="AA1541" s="94">
        <f>Table1[[#This Row],[Total Ballots]]/Table1[[#This Row],[Total Voters]]</f>
        <v>0.56786160156946675</v>
      </c>
    </row>
    <row r="1542" spans="1:27" s="7" customFormat="1" x14ac:dyDescent="0.35">
      <c r="A1542" s="8" t="s">
        <v>42</v>
      </c>
      <c r="B1542" s="16">
        <v>2023</v>
      </c>
      <c r="C1542" s="17" t="s">
        <v>82</v>
      </c>
      <c r="D1542" s="17"/>
      <c r="E1542" s="35"/>
      <c r="F1542" s="35"/>
      <c r="G1542" s="124" t="s">
        <v>79</v>
      </c>
      <c r="H1542" s="132">
        <v>33265.922900000005</v>
      </c>
      <c r="I1542" s="132">
        <v>33150.645400000001</v>
      </c>
      <c r="J1542" s="133">
        <v>66416.569400000008</v>
      </c>
      <c r="K1542">
        <v>27601</v>
      </c>
      <c r="L1542">
        <v>26503</v>
      </c>
      <c r="M1542">
        <v>1076</v>
      </c>
      <c r="N1542">
        <v>55180</v>
      </c>
      <c r="O1542">
        <v>9799</v>
      </c>
      <c r="P1542">
        <v>8809</v>
      </c>
      <c r="Q1542">
        <v>277</v>
      </c>
      <c r="R1542">
        <v>18885</v>
      </c>
      <c r="S1542" s="105">
        <f>Table1[[#This Row],[Female Voters]]/Table1[[#This Row],[Female Population]]</f>
        <v>0.8297079291312851</v>
      </c>
      <c r="T1542" s="94">
        <f>Table1[[#This Row],[Male Voters]]/Table1[[#This Row],[Male Population]]</f>
        <v>0.79947161451040705</v>
      </c>
      <c r="U1542" s="94">
        <f>Table1[[#This Row],[Total Voters]]/Table1[[#This Row],[Total Population]]</f>
        <v>0.83081677506818041</v>
      </c>
      <c r="V1542" s="94">
        <f>Table1[[#This Row],[Female Ballots]]/Table1[[#This Row],[Female Population]]</f>
        <v>0.2945657040526598</v>
      </c>
      <c r="W1542" s="94">
        <f>Table1[[#This Row],[Male Ballots]]/Table1[[#This Row],[Male Population]]</f>
        <v>0.26572634993103333</v>
      </c>
      <c r="X1542" s="94">
        <f>Table1[[#This Row],[Total Ballots]]/Table1[[#This Row],[Total Population]]</f>
        <v>0.28434169621534228</v>
      </c>
      <c r="Y1542" s="94">
        <f>Table1[[#This Row],[Female Ballots]]/Table1[[#This Row],[Female Voters]]</f>
        <v>0.35502336871852469</v>
      </c>
      <c r="Z1542" s="95">
        <f>Table1[[#This Row],[Male Ballots]]/Table1[[#This Row],[Male Voters]]</f>
        <v>0.33237746670188278</v>
      </c>
      <c r="AA1542" s="94">
        <f>Table1[[#This Row],[Total Ballots]]/Table1[[#This Row],[Total Voters]]</f>
        <v>0.34224356650960491</v>
      </c>
    </row>
    <row r="1543" spans="1:27" s="7" customFormat="1" x14ac:dyDescent="0.35">
      <c r="A1543" s="8" t="s">
        <v>42</v>
      </c>
      <c r="B1543" s="16">
        <v>2023</v>
      </c>
      <c r="C1543" s="17" t="s">
        <v>82</v>
      </c>
      <c r="D1543" s="17"/>
      <c r="E1543" s="35"/>
      <c r="F1543" s="35"/>
      <c r="G1543" s="124" t="s">
        <v>62</v>
      </c>
      <c r="H1543" s="132">
        <v>2942.1579000000002</v>
      </c>
      <c r="I1543" s="132">
        <v>3188.4175999999998</v>
      </c>
      <c r="J1543" s="133">
        <v>6130.5754000000006</v>
      </c>
      <c r="K1543">
        <v>2141</v>
      </c>
      <c r="L1543">
        <v>2300</v>
      </c>
      <c r="M1543">
        <v>119</v>
      </c>
      <c r="N1543">
        <v>4560</v>
      </c>
      <c r="O1543">
        <v>266</v>
      </c>
      <c r="P1543">
        <v>294</v>
      </c>
      <c r="Q1543">
        <v>20</v>
      </c>
      <c r="R1543">
        <v>580</v>
      </c>
      <c r="S1543" s="105">
        <f>Table1[[#This Row],[Female Voters]]/Table1[[#This Row],[Female Population]]</f>
        <v>0.72769717763958208</v>
      </c>
      <c r="T1543" s="94">
        <f>Table1[[#This Row],[Male Voters]]/Table1[[#This Row],[Male Population]]</f>
        <v>0.7213609660164968</v>
      </c>
      <c r="U1543" s="94">
        <f>Table1[[#This Row],[Total Voters]]/Table1[[#This Row],[Total Population]]</f>
        <v>0.74381272596369985</v>
      </c>
      <c r="V1543" s="94">
        <f>Table1[[#This Row],[Female Ballots]]/Table1[[#This Row],[Female Population]]</f>
        <v>9.0409831504964427E-2</v>
      </c>
      <c r="W1543" s="94">
        <f>Table1[[#This Row],[Male Ballots]]/Table1[[#This Row],[Male Population]]</f>
        <v>9.2208749569065232E-2</v>
      </c>
      <c r="X1543" s="94">
        <f>Table1[[#This Row],[Total Ballots]]/Table1[[#This Row],[Total Population]]</f>
        <v>9.4607759004154801E-2</v>
      </c>
      <c r="Y1543" s="94">
        <f>Table1[[#This Row],[Female Ballots]]/Table1[[#This Row],[Female Voters]]</f>
        <v>0.12424100887435778</v>
      </c>
      <c r="Z1543" s="95">
        <f>Table1[[#This Row],[Male Ballots]]/Table1[[#This Row],[Male Voters]]</f>
        <v>0.12782608695652173</v>
      </c>
      <c r="AA1543" s="94">
        <f>Table1[[#This Row],[Total Ballots]]/Table1[[#This Row],[Total Voters]]</f>
        <v>0.12719298245614036</v>
      </c>
    </row>
    <row r="1544" spans="1:27" s="7" customFormat="1" x14ac:dyDescent="0.35">
      <c r="A1544" s="8" t="s">
        <v>42</v>
      </c>
      <c r="B1544" s="16">
        <v>2023</v>
      </c>
      <c r="C1544" s="17" t="s">
        <v>82</v>
      </c>
      <c r="D1544" s="17"/>
      <c r="E1544" s="35"/>
      <c r="F1544" s="35"/>
      <c r="G1544" s="124" t="s">
        <v>63</v>
      </c>
      <c r="H1544" s="132">
        <v>4574.8269999999993</v>
      </c>
      <c r="I1544" s="132">
        <v>4849.4470000000001</v>
      </c>
      <c r="J1544" s="133">
        <v>9424.273000000001</v>
      </c>
      <c r="K1544">
        <v>3678</v>
      </c>
      <c r="L1544">
        <v>3774</v>
      </c>
      <c r="M1544">
        <v>176</v>
      </c>
      <c r="N1544">
        <v>7628</v>
      </c>
      <c r="O1544">
        <v>514</v>
      </c>
      <c r="P1544">
        <v>467</v>
      </c>
      <c r="Q1544">
        <v>37</v>
      </c>
      <c r="R1544">
        <v>1018</v>
      </c>
      <c r="S1544" s="105">
        <f>Table1[[#This Row],[Female Voters]]/Table1[[#This Row],[Female Population]]</f>
        <v>0.80396482752243981</v>
      </c>
      <c r="T1544" s="94">
        <f>Table1[[#This Row],[Male Voters]]/Table1[[#This Row],[Male Population]]</f>
        <v>0.77823306451230412</v>
      </c>
      <c r="U1544" s="94">
        <f>Table1[[#This Row],[Total Voters]]/Table1[[#This Row],[Total Population]]</f>
        <v>0.8093993032672121</v>
      </c>
      <c r="V1544" s="94">
        <f>Table1[[#This Row],[Female Ballots]]/Table1[[#This Row],[Female Population]]</f>
        <v>0.11235397535251061</v>
      </c>
      <c r="W1544" s="94">
        <f>Table1[[#This Row],[Male Ballots]]/Table1[[#This Row],[Male Population]]</f>
        <v>9.6299639938326992E-2</v>
      </c>
      <c r="X1544" s="94">
        <f>Table1[[#This Row],[Total Ballots]]/Table1[[#This Row],[Total Population]]</f>
        <v>0.10801894215076324</v>
      </c>
      <c r="Y1544" s="94">
        <f>Table1[[#This Row],[Female Ballots]]/Table1[[#This Row],[Female Voters]]</f>
        <v>0.13974986405655249</v>
      </c>
      <c r="Z1544" s="95">
        <f>Table1[[#This Row],[Male Ballots]]/Table1[[#This Row],[Male Voters]]</f>
        <v>0.1237413884472708</v>
      </c>
      <c r="AA1544" s="94">
        <f>Table1[[#This Row],[Total Ballots]]/Table1[[#This Row],[Total Voters]]</f>
        <v>0.13345568956476139</v>
      </c>
    </row>
    <row r="1545" spans="1:27" s="7" customFormat="1" x14ac:dyDescent="0.35">
      <c r="A1545" s="8" t="s">
        <v>42</v>
      </c>
      <c r="B1545" s="16">
        <v>2023</v>
      </c>
      <c r="C1545" s="17" t="s">
        <v>82</v>
      </c>
      <c r="D1545" s="17"/>
      <c r="E1545" s="35"/>
      <c r="F1545" s="35"/>
      <c r="G1545" s="124" t="s">
        <v>64</v>
      </c>
      <c r="H1545" s="132">
        <v>5119.7999999999993</v>
      </c>
      <c r="I1545" s="132">
        <v>5280.7629999999999</v>
      </c>
      <c r="J1545" s="133">
        <v>10400.563999999998</v>
      </c>
      <c r="K1545">
        <v>4186</v>
      </c>
      <c r="L1545">
        <v>4069</v>
      </c>
      <c r="M1545">
        <v>195</v>
      </c>
      <c r="N1545">
        <v>8450</v>
      </c>
      <c r="O1545">
        <v>901</v>
      </c>
      <c r="P1545">
        <v>797</v>
      </c>
      <c r="Q1545">
        <v>40</v>
      </c>
      <c r="R1545">
        <v>1738</v>
      </c>
      <c r="S1545" s="105">
        <f>Table1[[#This Row],[Female Voters]]/Table1[[#This Row],[Female Population]]</f>
        <v>0.81761006289308191</v>
      </c>
      <c r="T1545" s="94">
        <f>Table1[[#This Row],[Male Voters]]/Table1[[#This Row],[Male Population]]</f>
        <v>0.77053259159708554</v>
      </c>
      <c r="U1545" s="94">
        <f>Table1[[#This Row],[Total Voters]]/Table1[[#This Row],[Total Population]]</f>
        <v>0.81245593988941378</v>
      </c>
      <c r="V1545" s="94">
        <f>Table1[[#This Row],[Female Ballots]]/Table1[[#This Row],[Female Population]]</f>
        <v>0.17598343685300211</v>
      </c>
      <c r="W1545" s="94">
        <f>Table1[[#This Row],[Male Ballots]]/Table1[[#This Row],[Male Population]]</f>
        <v>0.15092515986799634</v>
      </c>
      <c r="X1545" s="94">
        <f>Table1[[#This Row],[Total Ballots]]/Table1[[#This Row],[Total Population]]</f>
        <v>0.16710632231098238</v>
      </c>
      <c r="Y1545" s="94">
        <f>Table1[[#This Row],[Female Ballots]]/Table1[[#This Row],[Female Voters]]</f>
        <v>0.21524128045867177</v>
      </c>
      <c r="Z1545" s="95">
        <f>Table1[[#This Row],[Male Ballots]]/Table1[[#This Row],[Male Voters]]</f>
        <v>0.19587122143032687</v>
      </c>
      <c r="AA1545" s="94">
        <f>Table1[[#This Row],[Total Ballots]]/Table1[[#This Row],[Total Voters]]</f>
        <v>0.20568047337278106</v>
      </c>
    </row>
    <row r="1546" spans="1:27" s="7" customFormat="1" x14ac:dyDescent="0.35">
      <c r="A1546" s="8" t="s">
        <v>42</v>
      </c>
      <c r="B1546" s="16">
        <v>2023</v>
      </c>
      <c r="C1546" s="17" t="s">
        <v>82</v>
      </c>
      <c r="D1546" s="17"/>
      <c r="E1546" s="35"/>
      <c r="F1546" s="35"/>
      <c r="G1546" s="124" t="s">
        <v>65</v>
      </c>
      <c r="H1546" s="132">
        <v>4803.8100000000004</v>
      </c>
      <c r="I1546" s="132">
        <v>4928.5509999999995</v>
      </c>
      <c r="J1546" s="133">
        <v>9732.3619999999992</v>
      </c>
      <c r="K1546">
        <v>3924</v>
      </c>
      <c r="L1546">
        <v>3793</v>
      </c>
      <c r="M1546">
        <v>143</v>
      </c>
      <c r="N1546">
        <v>7860</v>
      </c>
      <c r="O1546">
        <v>1165</v>
      </c>
      <c r="P1546">
        <v>1022</v>
      </c>
      <c r="Q1546">
        <v>23</v>
      </c>
      <c r="R1546">
        <v>2210</v>
      </c>
      <c r="S1546" s="105">
        <f>Table1[[#This Row],[Female Voters]]/Table1[[#This Row],[Female Population]]</f>
        <v>0.81685162402343137</v>
      </c>
      <c r="T1546" s="94">
        <f>Table1[[#This Row],[Male Voters]]/Table1[[#This Row],[Male Population]]</f>
        <v>0.7695973928239761</v>
      </c>
      <c r="U1546" s="94">
        <f>Table1[[#This Row],[Total Voters]]/Table1[[#This Row],[Total Population]]</f>
        <v>0.80761484211129841</v>
      </c>
      <c r="V1546" s="94">
        <f>Table1[[#This Row],[Female Ballots]]/Table1[[#This Row],[Female Population]]</f>
        <v>0.24251583638820018</v>
      </c>
      <c r="W1546" s="94">
        <f>Table1[[#This Row],[Male Ballots]]/Table1[[#This Row],[Male Population]]</f>
        <v>0.20736317834592766</v>
      </c>
      <c r="X1546" s="94">
        <f>Table1[[#This Row],[Total Ballots]]/Table1[[#This Row],[Total Population]]</f>
        <v>0.22707745560635745</v>
      </c>
      <c r="Y1546" s="94">
        <f>Table1[[#This Row],[Female Ballots]]/Table1[[#This Row],[Female Voters]]</f>
        <v>0.29689092762487257</v>
      </c>
      <c r="Z1546" s="95">
        <f>Table1[[#This Row],[Male Ballots]]/Table1[[#This Row],[Male Voters]]</f>
        <v>0.26944371210123913</v>
      </c>
      <c r="AA1546" s="94">
        <f>Table1[[#This Row],[Total Ballots]]/Table1[[#This Row],[Total Voters]]</f>
        <v>0.28117048346055978</v>
      </c>
    </row>
    <row r="1547" spans="1:27" s="7" customFormat="1" x14ac:dyDescent="0.35">
      <c r="A1547" s="8" t="s">
        <v>42</v>
      </c>
      <c r="B1547" s="16">
        <v>2023</v>
      </c>
      <c r="C1547" s="17" t="s">
        <v>82</v>
      </c>
      <c r="D1547" s="17"/>
      <c r="E1547" s="35"/>
      <c r="F1547" s="35"/>
      <c r="G1547" s="124" t="s">
        <v>66</v>
      </c>
      <c r="H1547" s="132">
        <v>5695.8310000000001</v>
      </c>
      <c r="I1547" s="132">
        <v>5495.3580000000002</v>
      </c>
      <c r="J1547" s="133">
        <v>11191.189</v>
      </c>
      <c r="K1547">
        <v>4801</v>
      </c>
      <c r="L1547">
        <v>4411</v>
      </c>
      <c r="M1547">
        <v>205</v>
      </c>
      <c r="N1547">
        <v>9417</v>
      </c>
      <c r="O1547">
        <v>1960</v>
      </c>
      <c r="P1547">
        <v>1579</v>
      </c>
      <c r="Q1547">
        <v>56</v>
      </c>
      <c r="R1547">
        <v>3595</v>
      </c>
      <c r="S1547" s="105">
        <f>Table1[[#This Row],[Female Voters]]/Table1[[#This Row],[Female Population]]</f>
        <v>0.84289719972379795</v>
      </c>
      <c r="T1547" s="94">
        <f>Table1[[#This Row],[Male Voters]]/Table1[[#This Row],[Male Population]]</f>
        <v>0.80267745977605098</v>
      </c>
      <c r="U1547" s="94">
        <f>Table1[[#This Row],[Total Voters]]/Table1[[#This Row],[Total Population]]</f>
        <v>0.84146554937102747</v>
      </c>
      <c r="V1547" s="94">
        <f>Table1[[#This Row],[Female Ballots]]/Table1[[#This Row],[Female Population]]</f>
        <v>0.34411133335943428</v>
      </c>
      <c r="W1547" s="94">
        <f>Table1[[#This Row],[Male Ballots]]/Table1[[#This Row],[Male Population]]</f>
        <v>0.28733341849611982</v>
      </c>
      <c r="X1547" s="94">
        <f>Table1[[#This Row],[Total Ballots]]/Table1[[#This Row],[Total Population]]</f>
        <v>0.32123485717201272</v>
      </c>
      <c r="Y1547" s="94">
        <f>Table1[[#This Row],[Female Ballots]]/Table1[[#This Row],[Female Voters]]</f>
        <v>0.40824828160799831</v>
      </c>
      <c r="Z1547" s="95">
        <f>Table1[[#This Row],[Male Ballots]]/Table1[[#This Row],[Male Voters]]</f>
        <v>0.35796871457719337</v>
      </c>
      <c r="AA1547" s="94">
        <f>Table1[[#This Row],[Total Ballots]]/Table1[[#This Row],[Total Voters]]</f>
        <v>0.3817563980036105</v>
      </c>
    </row>
    <row r="1548" spans="1:27" s="7" customFormat="1" x14ac:dyDescent="0.35">
      <c r="A1548" s="8" t="s">
        <v>42</v>
      </c>
      <c r="B1548" s="16">
        <v>2023</v>
      </c>
      <c r="C1548" s="17" t="s">
        <v>82</v>
      </c>
      <c r="D1548" s="17"/>
      <c r="E1548" s="35"/>
      <c r="F1548" s="35"/>
      <c r="G1548" s="124" t="s">
        <v>67</v>
      </c>
      <c r="H1548" s="132">
        <v>10129.496999999999</v>
      </c>
      <c r="I1548" s="132">
        <v>9408.1088</v>
      </c>
      <c r="J1548" s="133">
        <v>19537.606</v>
      </c>
      <c r="K1548">
        <v>8871</v>
      </c>
      <c r="L1548">
        <v>8156</v>
      </c>
      <c r="M1548">
        <v>238</v>
      </c>
      <c r="N1548">
        <v>17265</v>
      </c>
      <c r="O1548">
        <v>4993</v>
      </c>
      <c r="P1548">
        <v>4650</v>
      </c>
      <c r="Q1548">
        <v>101</v>
      </c>
      <c r="R1548">
        <v>9744</v>
      </c>
      <c r="S1548" s="105">
        <f>Table1[[#This Row],[Female Voters]]/Table1[[#This Row],[Female Population]]</f>
        <v>0.8757591813295369</v>
      </c>
      <c r="T1548" s="94">
        <f>Table1[[#This Row],[Male Voters]]/Table1[[#This Row],[Male Population]]</f>
        <v>0.86691174319752762</v>
      </c>
      <c r="U1548" s="94">
        <f>Table1[[#This Row],[Total Voters]]/Table1[[#This Row],[Total Population]]</f>
        <v>0.88368042635315713</v>
      </c>
      <c r="V1548" s="94">
        <f>Table1[[#This Row],[Female Ballots]]/Table1[[#This Row],[Female Population]]</f>
        <v>0.49291687435220133</v>
      </c>
      <c r="W1548" s="94">
        <f>Table1[[#This Row],[Male Ballots]]/Table1[[#This Row],[Male Population]]</f>
        <v>0.49425448821340162</v>
      </c>
      <c r="X1548" s="94">
        <f>Table1[[#This Row],[Total Ballots]]/Table1[[#This Row],[Total Population]]</f>
        <v>0.49873049952998338</v>
      </c>
      <c r="Y1548" s="94">
        <f>Table1[[#This Row],[Female Ballots]]/Table1[[#This Row],[Female Voters]]</f>
        <v>0.56284522601735998</v>
      </c>
      <c r="Z1548" s="95">
        <f>Table1[[#This Row],[Male Ballots]]/Table1[[#This Row],[Male Voters]]</f>
        <v>0.57013241785188817</v>
      </c>
      <c r="AA1548" s="94">
        <f>Table1[[#This Row],[Total Ballots]]/Table1[[#This Row],[Total Voters]]</f>
        <v>0.56437880104257165</v>
      </c>
    </row>
    <row r="1549" spans="1:27" s="7" customFormat="1" x14ac:dyDescent="0.35">
      <c r="A1549" s="8" t="s">
        <v>27</v>
      </c>
      <c r="B1549" s="16">
        <v>2023</v>
      </c>
      <c r="C1549" s="17" t="s">
        <v>82</v>
      </c>
      <c r="D1549" s="17"/>
      <c r="E1549" s="35"/>
      <c r="F1549" s="35"/>
      <c r="G1549" s="124" t="s">
        <v>79</v>
      </c>
      <c r="H1549" s="132">
        <v>4428.9756099999995</v>
      </c>
      <c r="I1549" s="132">
        <v>4389.2418400000006</v>
      </c>
      <c r="J1549" s="133">
        <v>8818.2173000000003</v>
      </c>
      <c r="K1549">
        <v>4081</v>
      </c>
      <c r="L1549">
        <v>4149</v>
      </c>
      <c r="M1549">
        <v>128</v>
      </c>
      <c r="N1549">
        <v>8358</v>
      </c>
      <c r="O1549">
        <v>1770</v>
      </c>
      <c r="P1549">
        <v>1608</v>
      </c>
      <c r="Q1549">
        <v>46</v>
      </c>
      <c r="R1549">
        <v>3424</v>
      </c>
      <c r="S1549" s="105">
        <f>Table1[[#This Row],[Female Voters]]/Table1[[#This Row],[Female Population]]</f>
        <v>0.92143203290297648</v>
      </c>
      <c r="T1549" s="94">
        <f>Table1[[#This Row],[Male Voters]]/Table1[[#This Row],[Male Population]]</f>
        <v>0.94526575459783724</v>
      </c>
      <c r="U1549" s="94">
        <f>Table1[[#This Row],[Total Voters]]/Table1[[#This Row],[Total Population]]</f>
        <v>0.94781061927335353</v>
      </c>
      <c r="V1549" s="94">
        <f>Table1[[#This Row],[Female Ballots]]/Table1[[#This Row],[Female Population]]</f>
        <v>0.39964094541491507</v>
      </c>
      <c r="W1549" s="94">
        <f>Table1[[#This Row],[Male Ballots]]/Table1[[#This Row],[Male Population]]</f>
        <v>0.36635028522374602</v>
      </c>
      <c r="X1549" s="94">
        <f>Table1[[#This Row],[Total Ballots]]/Table1[[#This Row],[Total Population]]</f>
        <v>0.38828709743861722</v>
      </c>
      <c r="Y1549" s="94">
        <f>Table1[[#This Row],[Female Ballots]]/Table1[[#This Row],[Female Voters]]</f>
        <v>0.43371722617005637</v>
      </c>
      <c r="Z1549" s="95">
        <f>Table1[[#This Row],[Male Ballots]]/Table1[[#This Row],[Male Voters]]</f>
        <v>0.38756326825741144</v>
      </c>
      <c r="AA1549" s="94">
        <f>Table1[[#This Row],[Total Ballots]]/Table1[[#This Row],[Total Voters]]</f>
        <v>0.40966738454175639</v>
      </c>
    </row>
    <row r="1550" spans="1:27" s="7" customFormat="1" x14ac:dyDescent="0.35">
      <c r="A1550" s="8" t="s">
        <v>27</v>
      </c>
      <c r="B1550" s="16">
        <v>2023</v>
      </c>
      <c r="C1550" s="17" t="s">
        <v>82</v>
      </c>
      <c r="D1550" s="17"/>
      <c r="E1550" s="35"/>
      <c r="F1550" s="35"/>
      <c r="G1550" s="124" t="s">
        <v>62</v>
      </c>
      <c r="H1550" s="132">
        <v>340.00430999999998</v>
      </c>
      <c r="I1550" s="132">
        <v>337.41113999999999</v>
      </c>
      <c r="J1550" s="133">
        <v>677.41540000000009</v>
      </c>
      <c r="K1550">
        <v>325</v>
      </c>
      <c r="L1550">
        <v>343</v>
      </c>
      <c r="M1550">
        <v>14</v>
      </c>
      <c r="N1550">
        <v>682</v>
      </c>
      <c r="O1550">
        <v>55</v>
      </c>
      <c r="P1550">
        <v>62</v>
      </c>
      <c r="Q1550">
        <v>2</v>
      </c>
      <c r="R1550">
        <v>119</v>
      </c>
      <c r="S1550" s="105">
        <f>Table1[[#This Row],[Female Voters]]/Table1[[#This Row],[Female Population]]</f>
        <v>0.95587023588024522</v>
      </c>
      <c r="T1550" s="94">
        <f>Table1[[#This Row],[Male Voters]]/Table1[[#This Row],[Male Population]]</f>
        <v>1.016563946288199</v>
      </c>
      <c r="U1550" s="94">
        <f>Table1[[#This Row],[Total Voters]]/Table1[[#This Row],[Total Population]]</f>
        <v>1.0067677823681007</v>
      </c>
      <c r="V1550" s="94">
        <f>Table1[[#This Row],[Female Ballots]]/Table1[[#This Row],[Female Population]]</f>
        <v>0.16176265530281073</v>
      </c>
      <c r="W1550" s="94">
        <f>Table1[[#This Row],[Male Ballots]]/Table1[[#This Row],[Male Population]]</f>
        <v>0.18375208358562198</v>
      </c>
      <c r="X1550" s="94">
        <f>Table1[[#This Row],[Total Ballots]]/Table1[[#This Row],[Total Population]]</f>
        <v>0.17566769223138415</v>
      </c>
      <c r="Y1550" s="94">
        <f>Table1[[#This Row],[Female Ballots]]/Table1[[#This Row],[Female Voters]]</f>
        <v>0.16923076923076924</v>
      </c>
      <c r="Z1550" s="95">
        <f>Table1[[#This Row],[Male Ballots]]/Table1[[#This Row],[Male Voters]]</f>
        <v>0.18075801749271136</v>
      </c>
      <c r="AA1550" s="94">
        <f>Table1[[#This Row],[Total Ballots]]/Table1[[#This Row],[Total Voters]]</f>
        <v>0.1744868035190616</v>
      </c>
    </row>
    <row r="1551" spans="1:27" s="7" customFormat="1" x14ac:dyDescent="0.35">
      <c r="A1551" s="8" t="s">
        <v>27</v>
      </c>
      <c r="B1551" s="16">
        <v>2023</v>
      </c>
      <c r="C1551" s="17" t="s">
        <v>82</v>
      </c>
      <c r="D1551" s="17"/>
      <c r="E1551" s="35"/>
      <c r="F1551" s="35"/>
      <c r="G1551" s="124" t="s">
        <v>63</v>
      </c>
      <c r="H1551" s="132">
        <v>443.1327</v>
      </c>
      <c r="I1551" s="132">
        <v>444.48079999999999</v>
      </c>
      <c r="J1551" s="133">
        <v>887.61339999999996</v>
      </c>
      <c r="K1551">
        <v>410</v>
      </c>
      <c r="L1551">
        <v>431</v>
      </c>
      <c r="M1551">
        <v>18</v>
      </c>
      <c r="N1551">
        <v>859</v>
      </c>
      <c r="O1551">
        <v>69</v>
      </c>
      <c r="P1551">
        <v>57</v>
      </c>
      <c r="Q1551">
        <v>5</v>
      </c>
      <c r="R1551">
        <v>131</v>
      </c>
      <c r="S1551" s="105">
        <f>Table1[[#This Row],[Female Voters]]/Table1[[#This Row],[Female Population]]</f>
        <v>0.92523074916385095</v>
      </c>
      <c r="T1551" s="94">
        <f>Table1[[#This Row],[Male Voters]]/Table1[[#This Row],[Male Population]]</f>
        <v>0.96967068093829922</v>
      </c>
      <c r="U1551" s="94">
        <f>Table1[[#This Row],[Total Voters]]/Table1[[#This Row],[Total Population]]</f>
        <v>0.96776366828170923</v>
      </c>
      <c r="V1551" s="94">
        <f>Table1[[#This Row],[Female Ballots]]/Table1[[#This Row],[Female Population]]</f>
        <v>0.15570956510318468</v>
      </c>
      <c r="W1551" s="94">
        <f>Table1[[#This Row],[Male Ballots]]/Table1[[#This Row],[Male Population]]</f>
        <v>0.12823951000808134</v>
      </c>
      <c r="X1551" s="94">
        <f>Table1[[#This Row],[Total Ballots]]/Table1[[#This Row],[Total Population]]</f>
        <v>0.14758677595448649</v>
      </c>
      <c r="Y1551" s="94">
        <f>Table1[[#This Row],[Female Ballots]]/Table1[[#This Row],[Female Voters]]</f>
        <v>0.16829268292682928</v>
      </c>
      <c r="Z1551" s="95">
        <f>Table1[[#This Row],[Male Ballots]]/Table1[[#This Row],[Male Voters]]</f>
        <v>0.13225058004640372</v>
      </c>
      <c r="AA1551" s="94">
        <f>Table1[[#This Row],[Total Ballots]]/Table1[[#This Row],[Total Voters]]</f>
        <v>0.15250291036088476</v>
      </c>
    </row>
    <row r="1552" spans="1:27" s="7" customFormat="1" x14ac:dyDescent="0.35">
      <c r="A1552" s="8" t="s">
        <v>27</v>
      </c>
      <c r="B1552" s="16">
        <v>2023</v>
      </c>
      <c r="C1552" s="17" t="s">
        <v>82</v>
      </c>
      <c r="D1552" s="17"/>
      <c r="E1552" s="35"/>
      <c r="F1552" s="35"/>
      <c r="G1552" s="124" t="s">
        <v>64</v>
      </c>
      <c r="H1552" s="132">
        <v>644.21139999999991</v>
      </c>
      <c r="I1552" s="132">
        <v>605.5403</v>
      </c>
      <c r="J1552" s="133">
        <v>1249.7518</v>
      </c>
      <c r="K1552">
        <v>542</v>
      </c>
      <c r="L1552">
        <v>536</v>
      </c>
      <c r="M1552">
        <v>21</v>
      </c>
      <c r="N1552">
        <v>1099</v>
      </c>
      <c r="O1552">
        <v>165</v>
      </c>
      <c r="P1552">
        <v>124</v>
      </c>
      <c r="Q1552">
        <v>8</v>
      </c>
      <c r="R1552">
        <v>297</v>
      </c>
      <c r="S1552" s="105">
        <f>Table1[[#This Row],[Female Voters]]/Table1[[#This Row],[Female Population]]</f>
        <v>0.84133872824976408</v>
      </c>
      <c r="T1552" s="94">
        <f>Table1[[#This Row],[Male Voters]]/Table1[[#This Row],[Male Population]]</f>
        <v>0.88515991421215068</v>
      </c>
      <c r="U1552" s="94">
        <f>Table1[[#This Row],[Total Voters]]/Table1[[#This Row],[Total Population]]</f>
        <v>0.879374608622288</v>
      </c>
      <c r="V1552" s="94">
        <f>Table1[[#This Row],[Female Ballots]]/Table1[[#This Row],[Female Population]]</f>
        <v>0.25612710361847063</v>
      </c>
      <c r="W1552" s="94">
        <f>Table1[[#This Row],[Male Ballots]]/Table1[[#This Row],[Male Population]]</f>
        <v>0.20477580104907964</v>
      </c>
      <c r="X1552" s="94">
        <f>Table1[[#This Row],[Total Ballots]]/Table1[[#This Row],[Total Population]]</f>
        <v>0.23764718722549549</v>
      </c>
      <c r="Y1552" s="94">
        <f>Table1[[#This Row],[Female Ballots]]/Table1[[#This Row],[Female Voters]]</f>
        <v>0.30442804428044279</v>
      </c>
      <c r="Z1552" s="95">
        <f>Table1[[#This Row],[Male Ballots]]/Table1[[#This Row],[Male Voters]]</f>
        <v>0.23134328358208955</v>
      </c>
      <c r="AA1552" s="94">
        <f>Table1[[#This Row],[Total Ballots]]/Table1[[#This Row],[Total Voters]]</f>
        <v>0.27024567788899001</v>
      </c>
    </row>
    <row r="1553" spans="1:27" s="7" customFormat="1" x14ac:dyDescent="0.35">
      <c r="A1553" s="8" t="s">
        <v>27</v>
      </c>
      <c r="B1553" s="16">
        <v>2023</v>
      </c>
      <c r="C1553" s="17" t="s">
        <v>82</v>
      </c>
      <c r="D1553" s="17"/>
      <c r="E1553" s="35"/>
      <c r="F1553" s="35"/>
      <c r="G1553" s="124" t="s">
        <v>65</v>
      </c>
      <c r="H1553" s="132">
        <v>597.4088999999999</v>
      </c>
      <c r="I1553" s="132">
        <v>598.60390000000007</v>
      </c>
      <c r="J1553" s="133">
        <v>1196.0127</v>
      </c>
      <c r="K1553">
        <v>573</v>
      </c>
      <c r="L1553">
        <v>559</v>
      </c>
      <c r="M1553">
        <v>17</v>
      </c>
      <c r="N1553">
        <v>1149</v>
      </c>
      <c r="O1553">
        <v>208</v>
      </c>
      <c r="P1553">
        <v>171</v>
      </c>
      <c r="Q1553">
        <v>6</v>
      </c>
      <c r="R1553">
        <v>385</v>
      </c>
      <c r="S1553" s="105">
        <f>Table1[[#This Row],[Female Voters]]/Table1[[#This Row],[Female Population]]</f>
        <v>0.95914205496436378</v>
      </c>
      <c r="T1553" s="94">
        <f>Table1[[#This Row],[Male Voters]]/Table1[[#This Row],[Male Population]]</f>
        <v>0.9338395556727912</v>
      </c>
      <c r="U1553" s="94">
        <f>Table1[[#This Row],[Total Voters]]/Table1[[#This Row],[Total Population]]</f>
        <v>0.96069213980754553</v>
      </c>
      <c r="V1553" s="94">
        <f>Table1[[#This Row],[Female Ballots]]/Table1[[#This Row],[Female Population]]</f>
        <v>0.34817023984744794</v>
      </c>
      <c r="W1553" s="94">
        <f>Table1[[#This Row],[Male Ballots]]/Table1[[#This Row],[Male Population]]</f>
        <v>0.28566469413246387</v>
      </c>
      <c r="X1553" s="94">
        <f>Table1[[#This Row],[Total Ballots]]/Table1[[#This Row],[Total Population]]</f>
        <v>0.32190293631497391</v>
      </c>
      <c r="Y1553" s="94">
        <f>Table1[[#This Row],[Female Ballots]]/Table1[[#This Row],[Female Voters]]</f>
        <v>0.36300174520069806</v>
      </c>
      <c r="Z1553" s="95">
        <f>Table1[[#This Row],[Male Ballots]]/Table1[[#This Row],[Male Voters]]</f>
        <v>0.30590339892665475</v>
      </c>
      <c r="AA1553" s="94">
        <f>Table1[[#This Row],[Total Ballots]]/Table1[[#This Row],[Total Voters]]</f>
        <v>0.33507397737162753</v>
      </c>
    </row>
    <row r="1554" spans="1:27" s="7" customFormat="1" x14ac:dyDescent="0.35">
      <c r="A1554" s="8" t="s">
        <v>27</v>
      </c>
      <c r="B1554" s="16">
        <v>2023</v>
      </c>
      <c r="C1554" s="17" t="s">
        <v>82</v>
      </c>
      <c r="D1554" s="17"/>
      <c r="E1554" s="35"/>
      <c r="F1554" s="35"/>
      <c r="G1554" s="124" t="s">
        <v>66</v>
      </c>
      <c r="H1554" s="132">
        <v>790.33259999999996</v>
      </c>
      <c r="I1554" s="132">
        <v>795.11059999999998</v>
      </c>
      <c r="J1554" s="133">
        <v>1585.4432000000002</v>
      </c>
      <c r="K1554">
        <v>748</v>
      </c>
      <c r="L1554">
        <v>759</v>
      </c>
      <c r="M1554">
        <v>27</v>
      </c>
      <c r="N1554">
        <v>1534</v>
      </c>
      <c r="O1554">
        <v>358</v>
      </c>
      <c r="P1554">
        <v>304</v>
      </c>
      <c r="Q1554">
        <v>9</v>
      </c>
      <c r="R1554">
        <v>671</v>
      </c>
      <c r="S1554" s="105">
        <f>Table1[[#This Row],[Female Voters]]/Table1[[#This Row],[Female Population]]</f>
        <v>0.94643698108872143</v>
      </c>
      <c r="T1554" s="94">
        <f>Table1[[#This Row],[Male Voters]]/Table1[[#This Row],[Male Population]]</f>
        <v>0.95458417986126709</v>
      </c>
      <c r="U1554" s="94">
        <f>Table1[[#This Row],[Total Voters]]/Table1[[#This Row],[Total Population]]</f>
        <v>0.96755279533192984</v>
      </c>
      <c r="V1554" s="94">
        <f>Table1[[#This Row],[Female Ballots]]/Table1[[#This Row],[Female Population]]</f>
        <v>0.45297384923765011</v>
      </c>
      <c r="W1554" s="94">
        <f>Table1[[#This Row],[Male Ballots]]/Table1[[#This Row],[Male Population]]</f>
        <v>0.3823367466111004</v>
      </c>
      <c r="X1554" s="94">
        <f>Table1[[#This Row],[Total Ballots]]/Table1[[#This Row],[Total Population]]</f>
        <v>0.42322550565040734</v>
      </c>
      <c r="Y1554" s="94">
        <f>Table1[[#This Row],[Female Ballots]]/Table1[[#This Row],[Female Voters]]</f>
        <v>0.47860962566844922</v>
      </c>
      <c r="Z1554" s="95">
        <f>Table1[[#This Row],[Male Ballots]]/Table1[[#This Row],[Male Voters]]</f>
        <v>0.40052700922266138</v>
      </c>
      <c r="AA1554" s="94">
        <f>Table1[[#This Row],[Total Ballots]]/Table1[[#This Row],[Total Voters]]</f>
        <v>0.43741851368970014</v>
      </c>
    </row>
    <row r="1555" spans="1:27" s="7" customFormat="1" x14ac:dyDescent="0.35">
      <c r="A1555" s="8" t="s">
        <v>27</v>
      </c>
      <c r="B1555" s="16">
        <v>2023</v>
      </c>
      <c r="C1555" s="17" t="s">
        <v>82</v>
      </c>
      <c r="D1555" s="17"/>
      <c r="E1555" s="35"/>
      <c r="F1555" s="35"/>
      <c r="G1555" s="124" t="s">
        <v>67</v>
      </c>
      <c r="H1555" s="132">
        <v>1613.8857000000003</v>
      </c>
      <c r="I1555" s="132">
        <v>1608.0951</v>
      </c>
      <c r="J1555" s="133">
        <v>3221.9808000000003</v>
      </c>
      <c r="K1555">
        <v>1483</v>
      </c>
      <c r="L1555">
        <v>1521</v>
      </c>
      <c r="M1555">
        <v>31</v>
      </c>
      <c r="N1555">
        <v>3035</v>
      </c>
      <c r="O1555">
        <v>915</v>
      </c>
      <c r="P1555">
        <v>890</v>
      </c>
      <c r="Q1555">
        <v>16</v>
      </c>
      <c r="R1555">
        <v>1821</v>
      </c>
      <c r="S1555" s="105">
        <f>Table1[[#This Row],[Female Voters]]/Table1[[#This Row],[Female Population]]</f>
        <v>0.91890026660500168</v>
      </c>
      <c r="T1555" s="94">
        <f>Table1[[#This Row],[Male Voters]]/Table1[[#This Row],[Male Population]]</f>
        <v>0.94583958374103616</v>
      </c>
      <c r="U1555" s="94">
        <f>Table1[[#This Row],[Total Voters]]/Table1[[#This Row],[Total Population]]</f>
        <v>0.9419671277991476</v>
      </c>
      <c r="V1555" s="94">
        <f>Table1[[#This Row],[Female Ballots]]/Table1[[#This Row],[Female Population]]</f>
        <v>0.56695464864705092</v>
      </c>
      <c r="W1555" s="94">
        <f>Table1[[#This Row],[Male Ballots]]/Table1[[#This Row],[Male Population]]</f>
        <v>0.55344985504899558</v>
      </c>
      <c r="X1555" s="94">
        <f>Table1[[#This Row],[Total Ballots]]/Table1[[#This Row],[Total Population]]</f>
        <v>0.56518027667948856</v>
      </c>
      <c r="Y1555" s="94">
        <f>Table1[[#This Row],[Female Ballots]]/Table1[[#This Row],[Female Voters]]</f>
        <v>0.61699258260283207</v>
      </c>
      <c r="Z1555" s="95">
        <f>Table1[[#This Row],[Male Ballots]]/Table1[[#This Row],[Male Voters]]</f>
        <v>0.58514135437212356</v>
      </c>
      <c r="AA1555" s="94">
        <f>Table1[[#This Row],[Total Ballots]]/Table1[[#This Row],[Total Voters]]</f>
        <v>0.6</v>
      </c>
    </row>
    <row r="1556" spans="1:27" s="7" customFormat="1" x14ac:dyDescent="0.35">
      <c r="A1556" s="8" t="s">
        <v>41</v>
      </c>
      <c r="B1556" s="16">
        <v>2023</v>
      </c>
      <c r="C1556" s="17" t="s">
        <v>82</v>
      </c>
      <c r="D1556" s="17"/>
      <c r="E1556" s="35"/>
      <c r="F1556" s="35"/>
      <c r="G1556" s="124" t="s">
        <v>79</v>
      </c>
      <c r="H1556" s="132">
        <v>26743.449400000001</v>
      </c>
      <c r="I1556" s="132">
        <v>27787.296899999998</v>
      </c>
      <c r="J1556" s="133">
        <v>54530.749100000001</v>
      </c>
      <c r="K1556">
        <v>22340</v>
      </c>
      <c r="L1556">
        <v>21670</v>
      </c>
      <c r="M1556">
        <v>149</v>
      </c>
      <c r="N1556">
        <v>44159</v>
      </c>
      <c r="O1556">
        <v>8228</v>
      </c>
      <c r="P1556">
        <v>7487</v>
      </c>
      <c r="Q1556">
        <v>50</v>
      </c>
      <c r="R1556">
        <v>15765</v>
      </c>
      <c r="S1556" s="105">
        <f>Table1[[#This Row],[Female Voters]]/Table1[[#This Row],[Female Population]]</f>
        <v>0.83534474801145131</v>
      </c>
      <c r="T1556" s="94">
        <f>Table1[[#This Row],[Male Voters]]/Table1[[#This Row],[Male Population]]</f>
        <v>0.77985275350766492</v>
      </c>
      <c r="U1556" s="94">
        <f>Table1[[#This Row],[Total Voters]]/Table1[[#This Row],[Total Population]]</f>
        <v>0.8097999886086289</v>
      </c>
      <c r="V1556" s="94">
        <f>Table1[[#This Row],[Female Ballots]]/Table1[[#This Row],[Female Population]]</f>
        <v>0.30766412652812092</v>
      </c>
      <c r="W1556" s="94">
        <f>Table1[[#This Row],[Male Ballots]]/Table1[[#This Row],[Male Population]]</f>
        <v>0.2694396661519099</v>
      </c>
      <c r="X1556" s="94">
        <f>Table1[[#This Row],[Total Ballots]]/Table1[[#This Row],[Total Population]]</f>
        <v>0.2891029421050077</v>
      </c>
      <c r="Y1556" s="94">
        <f>Table1[[#This Row],[Female Ballots]]/Table1[[#This Row],[Female Voters]]</f>
        <v>0.3683079677708147</v>
      </c>
      <c r="Z1556" s="95">
        <f>Table1[[#This Row],[Male Ballots]]/Table1[[#This Row],[Male Voters]]</f>
        <v>0.34550069220119983</v>
      </c>
      <c r="AA1556" s="94">
        <f>Table1[[#This Row],[Total Ballots]]/Table1[[#This Row],[Total Voters]]</f>
        <v>0.35700536696936069</v>
      </c>
    </row>
    <row r="1557" spans="1:27" s="7" customFormat="1" x14ac:dyDescent="0.35">
      <c r="A1557" s="8" t="s">
        <v>41</v>
      </c>
      <c r="B1557" s="16">
        <v>2023</v>
      </c>
      <c r="C1557" s="17" t="s">
        <v>82</v>
      </c>
      <c r="D1557" s="17"/>
      <c r="E1557" s="35"/>
      <c r="F1557" s="35"/>
      <c r="G1557" s="124" t="s">
        <v>62</v>
      </c>
      <c r="H1557" s="132">
        <v>2044.4730999999999</v>
      </c>
      <c r="I1557" s="132">
        <v>2423.011</v>
      </c>
      <c r="J1557" s="133">
        <v>4467.4841000000006</v>
      </c>
      <c r="K1557">
        <v>1317</v>
      </c>
      <c r="L1557">
        <v>1467</v>
      </c>
      <c r="M1557">
        <v>26</v>
      </c>
      <c r="N1557">
        <v>2810</v>
      </c>
      <c r="O1557">
        <v>168</v>
      </c>
      <c r="P1557">
        <v>165</v>
      </c>
      <c r="Q1557">
        <v>7</v>
      </c>
      <c r="R1557">
        <v>340</v>
      </c>
      <c r="S1557" s="105">
        <f>Table1[[#This Row],[Female Voters]]/Table1[[#This Row],[Female Population]]</f>
        <v>0.64417575364527913</v>
      </c>
      <c r="T1557" s="94">
        <f>Table1[[#This Row],[Male Voters]]/Table1[[#This Row],[Male Population]]</f>
        <v>0.60544504337784688</v>
      </c>
      <c r="U1557" s="94">
        <f>Table1[[#This Row],[Total Voters]]/Table1[[#This Row],[Total Population]]</f>
        <v>0.62898936786367066</v>
      </c>
      <c r="V1557" s="94">
        <f>Table1[[#This Row],[Female Ballots]]/Table1[[#This Row],[Female Population]]</f>
        <v>8.2172761285046997E-2</v>
      </c>
      <c r="W1557" s="94">
        <f>Table1[[#This Row],[Male Ballots]]/Table1[[#This Row],[Male Population]]</f>
        <v>6.8097090768469482E-2</v>
      </c>
      <c r="X1557" s="94">
        <f>Table1[[#This Row],[Total Ballots]]/Table1[[#This Row],[Total Population]]</f>
        <v>7.6105475115177235E-2</v>
      </c>
      <c r="Y1557" s="94">
        <f>Table1[[#This Row],[Female Ballots]]/Table1[[#This Row],[Female Voters]]</f>
        <v>0.12756264236902051</v>
      </c>
      <c r="Z1557" s="95">
        <f>Table1[[#This Row],[Male Ballots]]/Table1[[#This Row],[Male Voters]]</f>
        <v>0.11247443762781185</v>
      </c>
      <c r="AA1557" s="94">
        <f>Table1[[#This Row],[Total Ballots]]/Table1[[#This Row],[Total Voters]]</f>
        <v>0.12099644128113879</v>
      </c>
    </row>
    <row r="1558" spans="1:27" s="7" customFormat="1" x14ac:dyDescent="0.35">
      <c r="A1558" s="8" t="s">
        <v>41</v>
      </c>
      <c r="B1558" s="16">
        <v>2023</v>
      </c>
      <c r="C1558" s="17" t="s">
        <v>82</v>
      </c>
      <c r="D1558" s="17"/>
      <c r="E1558" s="35"/>
      <c r="F1558" s="35"/>
      <c r="G1558" s="124" t="s">
        <v>63</v>
      </c>
      <c r="H1558" s="132">
        <v>3447.991</v>
      </c>
      <c r="I1558" s="132">
        <v>4122.1469999999999</v>
      </c>
      <c r="J1558" s="133">
        <v>7570.1389999999992</v>
      </c>
      <c r="K1558">
        <v>2651</v>
      </c>
      <c r="L1558">
        <v>2659</v>
      </c>
      <c r="M1558">
        <v>35</v>
      </c>
      <c r="N1558">
        <v>5345</v>
      </c>
      <c r="O1558">
        <v>348</v>
      </c>
      <c r="P1558">
        <v>304</v>
      </c>
      <c r="Q1558">
        <v>10</v>
      </c>
      <c r="R1558">
        <v>662</v>
      </c>
      <c r="S1558" s="105">
        <f>Table1[[#This Row],[Female Voters]]/Table1[[#This Row],[Female Population]]</f>
        <v>0.76885351498887322</v>
      </c>
      <c r="T1558" s="94">
        <f>Table1[[#This Row],[Male Voters]]/Table1[[#This Row],[Male Population]]</f>
        <v>0.64505220216552206</v>
      </c>
      <c r="U1558" s="94">
        <f>Table1[[#This Row],[Total Voters]]/Table1[[#This Row],[Total Population]]</f>
        <v>0.70606365352076106</v>
      </c>
      <c r="V1558" s="94">
        <f>Table1[[#This Row],[Female Ballots]]/Table1[[#This Row],[Female Population]]</f>
        <v>0.10092833768997657</v>
      </c>
      <c r="W1558" s="94">
        <f>Table1[[#This Row],[Male Ballots]]/Table1[[#This Row],[Male Population]]</f>
        <v>7.3747976479247343E-2</v>
      </c>
      <c r="X1558" s="94">
        <f>Table1[[#This Row],[Total Ballots]]/Table1[[#This Row],[Total Population]]</f>
        <v>8.7448856619409501E-2</v>
      </c>
      <c r="Y1558" s="94">
        <f>Table1[[#This Row],[Female Ballots]]/Table1[[#This Row],[Female Voters]]</f>
        <v>0.13127121840814787</v>
      </c>
      <c r="Z1558" s="95">
        <f>Table1[[#This Row],[Male Ballots]]/Table1[[#This Row],[Male Voters]]</f>
        <v>0.1143286949981196</v>
      </c>
      <c r="AA1558" s="94">
        <f>Table1[[#This Row],[Total Ballots]]/Table1[[#This Row],[Total Voters]]</f>
        <v>0.12385406922357343</v>
      </c>
    </row>
    <row r="1559" spans="1:27" s="7" customFormat="1" x14ac:dyDescent="0.35">
      <c r="A1559" s="8" t="s">
        <v>41</v>
      </c>
      <c r="B1559" s="16">
        <v>2023</v>
      </c>
      <c r="C1559" s="17" t="s">
        <v>82</v>
      </c>
      <c r="D1559" s="17"/>
      <c r="E1559" s="35"/>
      <c r="F1559" s="35"/>
      <c r="G1559" s="124" t="s">
        <v>64</v>
      </c>
      <c r="H1559" s="132">
        <v>3784.288</v>
      </c>
      <c r="I1559" s="132">
        <v>4129.6390000000001</v>
      </c>
      <c r="J1559" s="133">
        <v>7913.9269999999997</v>
      </c>
      <c r="K1559">
        <v>2931</v>
      </c>
      <c r="L1559">
        <v>2919</v>
      </c>
      <c r="M1559">
        <v>19</v>
      </c>
      <c r="N1559">
        <v>5869</v>
      </c>
      <c r="O1559">
        <v>616</v>
      </c>
      <c r="P1559">
        <v>515</v>
      </c>
      <c r="Q1559">
        <v>2</v>
      </c>
      <c r="R1559">
        <v>1133</v>
      </c>
      <c r="S1559" s="105">
        <f>Table1[[#This Row],[Female Voters]]/Table1[[#This Row],[Female Population]]</f>
        <v>0.77451821848654223</v>
      </c>
      <c r="T1559" s="94">
        <f>Table1[[#This Row],[Male Voters]]/Table1[[#This Row],[Male Population]]</f>
        <v>0.7068414454629085</v>
      </c>
      <c r="U1559" s="94">
        <f>Table1[[#This Row],[Total Voters]]/Table1[[#This Row],[Total Population]]</f>
        <v>0.74160401024674605</v>
      </c>
      <c r="V1559" s="94">
        <f>Table1[[#This Row],[Female Ballots]]/Table1[[#This Row],[Female Population]]</f>
        <v>0.16277830862767315</v>
      </c>
      <c r="W1559" s="94">
        <f>Table1[[#This Row],[Male Ballots]]/Table1[[#This Row],[Male Population]]</f>
        <v>0.12470823720911198</v>
      </c>
      <c r="X1559" s="94">
        <f>Table1[[#This Row],[Total Ballots]]/Table1[[#This Row],[Total Population]]</f>
        <v>0.14316533372117282</v>
      </c>
      <c r="Y1559" s="94">
        <f>Table1[[#This Row],[Female Ballots]]/Table1[[#This Row],[Female Voters]]</f>
        <v>0.21016717843739338</v>
      </c>
      <c r="Z1559" s="95">
        <f>Table1[[#This Row],[Male Ballots]]/Table1[[#This Row],[Male Voters]]</f>
        <v>0.17643028434395341</v>
      </c>
      <c r="AA1559" s="94">
        <f>Table1[[#This Row],[Total Ballots]]/Table1[[#This Row],[Total Voters]]</f>
        <v>0.19304821945817005</v>
      </c>
    </row>
    <row r="1560" spans="1:27" s="7" customFormat="1" x14ac:dyDescent="0.35">
      <c r="A1560" s="8" t="s">
        <v>41</v>
      </c>
      <c r="B1560" s="16">
        <v>2023</v>
      </c>
      <c r="C1560" s="17" t="s">
        <v>82</v>
      </c>
      <c r="D1560" s="17"/>
      <c r="E1560" s="35"/>
      <c r="F1560" s="35"/>
      <c r="G1560" s="124" t="s">
        <v>65</v>
      </c>
      <c r="H1560" s="132">
        <v>3492.3739999999998</v>
      </c>
      <c r="I1560" s="132">
        <v>3789.2750000000001</v>
      </c>
      <c r="J1560" s="133">
        <v>7281.65</v>
      </c>
      <c r="K1560">
        <v>3000</v>
      </c>
      <c r="L1560">
        <v>2890</v>
      </c>
      <c r="M1560">
        <v>10</v>
      </c>
      <c r="N1560">
        <v>5900</v>
      </c>
      <c r="O1560">
        <v>812</v>
      </c>
      <c r="P1560">
        <v>679</v>
      </c>
      <c r="Q1560">
        <v>4</v>
      </c>
      <c r="R1560">
        <v>1495</v>
      </c>
      <c r="S1560" s="105">
        <f>Table1[[#This Row],[Female Voters]]/Table1[[#This Row],[Female Population]]</f>
        <v>0.85901452708100567</v>
      </c>
      <c r="T1560" s="94">
        <f>Table1[[#This Row],[Male Voters]]/Table1[[#This Row],[Male Population]]</f>
        <v>0.76267887656609767</v>
      </c>
      <c r="U1560" s="94">
        <f>Table1[[#This Row],[Total Voters]]/Table1[[#This Row],[Total Population]]</f>
        <v>0.81025591727149759</v>
      </c>
      <c r="V1560" s="94">
        <f>Table1[[#This Row],[Female Ballots]]/Table1[[#This Row],[Female Population]]</f>
        <v>0.23250659866325887</v>
      </c>
      <c r="W1560" s="94">
        <f>Table1[[#This Row],[Male Ballots]]/Table1[[#This Row],[Male Population]]</f>
        <v>0.17918995058421466</v>
      </c>
      <c r="X1560" s="94">
        <f>Table1[[#This Row],[Total Ballots]]/Table1[[#This Row],[Total Population]]</f>
        <v>0.20531060954591338</v>
      </c>
      <c r="Y1560" s="94">
        <f>Table1[[#This Row],[Female Ballots]]/Table1[[#This Row],[Female Voters]]</f>
        <v>0.27066666666666667</v>
      </c>
      <c r="Z1560" s="95">
        <f>Table1[[#This Row],[Male Ballots]]/Table1[[#This Row],[Male Voters]]</f>
        <v>0.23494809688581314</v>
      </c>
      <c r="AA1560" s="94">
        <f>Table1[[#This Row],[Total Ballots]]/Table1[[#This Row],[Total Voters]]</f>
        <v>0.25338983050847458</v>
      </c>
    </row>
    <row r="1561" spans="1:27" s="7" customFormat="1" x14ac:dyDescent="0.35">
      <c r="A1561" s="14" t="s">
        <v>41</v>
      </c>
      <c r="B1561" s="16">
        <v>2023</v>
      </c>
      <c r="C1561" s="17" t="s">
        <v>82</v>
      </c>
      <c r="D1561" s="17"/>
      <c r="E1561" s="35"/>
      <c r="F1561" s="35"/>
      <c r="G1561" s="124" t="s">
        <v>66</v>
      </c>
      <c r="H1561" s="132">
        <v>4948.8220000000001</v>
      </c>
      <c r="I1561" s="132">
        <v>4679.4009999999998</v>
      </c>
      <c r="J1561" s="133">
        <v>9628.2240000000002</v>
      </c>
      <c r="K1561">
        <v>4207</v>
      </c>
      <c r="L1561">
        <v>3915</v>
      </c>
      <c r="M1561">
        <v>30</v>
      </c>
      <c r="N1561">
        <v>8152</v>
      </c>
      <c r="O1561">
        <v>1591</v>
      </c>
      <c r="P1561">
        <v>1393</v>
      </c>
      <c r="Q1561">
        <v>8</v>
      </c>
      <c r="R1561">
        <v>2992</v>
      </c>
      <c r="S1561" s="105">
        <f>Table1[[#This Row],[Female Voters]]/Table1[[#This Row],[Female Population]]</f>
        <v>0.85010129683387281</v>
      </c>
      <c r="T1561" s="94">
        <f>Table1[[#This Row],[Male Voters]]/Table1[[#This Row],[Male Population]]</f>
        <v>0.83664554501740718</v>
      </c>
      <c r="U1561" s="94">
        <f>Table1[[#This Row],[Total Voters]]/Table1[[#This Row],[Total Population]]</f>
        <v>0.84667743500774384</v>
      </c>
      <c r="V1561" s="94">
        <f>Table1[[#This Row],[Female Ballots]]/Table1[[#This Row],[Female Population]]</f>
        <v>0.32149064969400798</v>
      </c>
      <c r="W1561" s="94">
        <f>Table1[[#This Row],[Male Ballots]]/Table1[[#This Row],[Male Population]]</f>
        <v>0.2976876741275219</v>
      </c>
      <c r="X1561" s="94">
        <f>Table1[[#This Row],[Total Ballots]]/Table1[[#This Row],[Total Population]]</f>
        <v>0.31075305269175291</v>
      </c>
      <c r="Y1561" s="94">
        <f>Table1[[#This Row],[Female Ballots]]/Table1[[#This Row],[Female Voters]]</f>
        <v>0.37817922510102209</v>
      </c>
      <c r="Z1561" s="95">
        <f>Table1[[#This Row],[Male Ballots]]/Table1[[#This Row],[Male Voters]]</f>
        <v>0.35581098339719031</v>
      </c>
      <c r="AA1561" s="94">
        <f>Table1[[#This Row],[Total Ballots]]/Table1[[#This Row],[Total Voters]]</f>
        <v>0.36702649656526004</v>
      </c>
    </row>
    <row r="1562" spans="1:27" s="7" customFormat="1" x14ac:dyDescent="0.35">
      <c r="A1562" s="8" t="s">
        <v>41</v>
      </c>
      <c r="B1562" s="16">
        <v>2023</v>
      </c>
      <c r="C1562" s="17" t="s">
        <v>82</v>
      </c>
      <c r="D1562" s="17"/>
      <c r="E1562" s="35"/>
      <c r="F1562" s="35"/>
      <c r="G1562" s="124" t="s">
        <v>67</v>
      </c>
      <c r="H1562" s="132">
        <v>9025.5012999999999</v>
      </c>
      <c r="I1562" s="132">
        <v>8643.8238999999994</v>
      </c>
      <c r="J1562" s="133">
        <v>17669.325000000001</v>
      </c>
      <c r="K1562">
        <v>8234</v>
      </c>
      <c r="L1562">
        <v>7820</v>
      </c>
      <c r="M1562">
        <v>29</v>
      </c>
      <c r="N1562">
        <v>16083</v>
      </c>
      <c r="O1562">
        <v>4693</v>
      </c>
      <c r="P1562">
        <v>4431</v>
      </c>
      <c r="Q1562">
        <v>19</v>
      </c>
      <c r="R1562">
        <v>9143</v>
      </c>
      <c r="S1562" s="105">
        <f>Table1[[#This Row],[Female Voters]]/Table1[[#This Row],[Female Population]]</f>
        <v>0.91230389607278661</v>
      </c>
      <c r="T1562" s="94">
        <f>Table1[[#This Row],[Male Voters]]/Table1[[#This Row],[Male Population]]</f>
        <v>0.90469219300036885</v>
      </c>
      <c r="U1562" s="94">
        <f>Table1[[#This Row],[Total Voters]]/Table1[[#This Row],[Total Population]]</f>
        <v>0.91022152798706224</v>
      </c>
      <c r="V1562" s="94">
        <f>Table1[[#This Row],[Female Ballots]]/Table1[[#This Row],[Female Population]]</f>
        <v>0.51997111783696714</v>
      </c>
      <c r="W1562" s="94">
        <f>Table1[[#This Row],[Male Ballots]]/Table1[[#This Row],[Male Population]]</f>
        <v>0.51262034618729335</v>
      </c>
      <c r="X1562" s="94">
        <f>Table1[[#This Row],[Total Ballots]]/Table1[[#This Row],[Total Population]]</f>
        <v>0.51745044024036002</v>
      </c>
      <c r="Y1562" s="94">
        <f>Table1[[#This Row],[Female Ballots]]/Table1[[#This Row],[Female Voters]]</f>
        <v>0.56995384989069708</v>
      </c>
      <c r="Z1562" s="95">
        <f>Table1[[#This Row],[Male Ballots]]/Table1[[#This Row],[Male Voters]]</f>
        <v>0.56662404092071617</v>
      </c>
      <c r="AA1562" s="94">
        <f>Table1[[#This Row],[Total Ballots]]/Table1[[#This Row],[Total Voters]]</f>
        <v>0.56848846608219861</v>
      </c>
    </row>
    <row r="1563" spans="1:27" s="7" customFormat="1" x14ac:dyDescent="0.35">
      <c r="A1563" s="8" t="s">
        <v>49</v>
      </c>
      <c r="B1563" s="16">
        <v>2023</v>
      </c>
      <c r="C1563" s="17" t="s">
        <v>82</v>
      </c>
      <c r="D1563" s="17"/>
      <c r="E1563" s="35"/>
      <c r="F1563" s="35"/>
      <c r="G1563" s="124" t="s">
        <v>79</v>
      </c>
      <c r="H1563" s="132">
        <v>16411.263500000001</v>
      </c>
      <c r="I1563" s="132">
        <v>17566.909899999999</v>
      </c>
      <c r="J1563" s="133">
        <v>33978.1757</v>
      </c>
      <c r="K1563">
        <v>12796</v>
      </c>
      <c r="L1563">
        <v>12321</v>
      </c>
      <c r="M1563">
        <v>717</v>
      </c>
      <c r="N1563">
        <v>25834</v>
      </c>
      <c r="O1563">
        <v>5637</v>
      </c>
      <c r="P1563">
        <v>4997</v>
      </c>
      <c r="Q1563">
        <v>247</v>
      </c>
      <c r="R1563">
        <v>10881</v>
      </c>
      <c r="S1563" s="105">
        <f>Table1[[#This Row],[Female Voters]]/Table1[[#This Row],[Female Population]]</f>
        <v>0.77970839966100103</v>
      </c>
      <c r="T1563" s="94">
        <f>Table1[[#This Row],[Male Voters]]/Table1[[#This Row],[Male Population]]</f>
        <v>0.70137548778570336</v>
      </c>
      <c r="U1563" s="94">
        <f>Table1[[#This Row],[Total Voters]]/Table1[[#This Row],[Total Population]]</f>
        <v>0.76031156669779654</v>
      </c>
      <c r="V1563" s="94">
        <f>Table1[[#This Row],[Female Ballots]]/Table1[[#This Row],[Female Population]]</f>
        <v>0.34348360807198053</v>
      </c>
      <c r="W1563" s="94">
        <f>Table1[[#This Row],[Male Ballots]]/Table1[[#This Row],[Male Population]]</f>
        <v>0.28445526438317992</v>
      </c>
      <c r="X1563" s="94">
        <f>Table1[[#This Row],[Total Ballots]]/Table1[[#This Row],[Total Population]]</f>
        <v>0.3202349677649115</v>
      </c>
      <c r="Y1563" s="94">
        <f>Table1[[#This Row],[Female Ballots]]/Table1[[#This Row],[Female Voters]]</f>
        <v>0.44052829009065331</v>
      </c>
      <c r="Z1563" s="95">
        <f>Table1[[#This Row],[Male Ballots]]/Table1[[#This Row],[Male Voters]]</f>
        <v>0.4055677298920542</v>
      </c>
      <c r="AA1563" s="94">
        <f>Table1[[#This Row],[Total Ballots]]/Table1[[#This Row],[Total Voters]]</f>
        <v>0.42118913060308122</v>
      </c>
    </row>
    <row r="1564" spans="1:27" s="7" customFormat="1" x14ac:dyDescent="0.35">
      <c r="A1564" s="8" t="s">
        <v>49</v>
      </c>
      <c r="B1564" s="16">
        <v>2023</v>
      </c>
      <c r="C1564" s="17" t="s">
        <v>82</v>
      </c>
      <c r="D1564" s="17"/>
      <c r="E1564" s="35"/>
      <c r="F1564" s="35"/>
      <c r="G1564" s="124" t="s">
        <v>62</v>
      </c>
      <c r="H1564" s="132">
        <v>1252.5479</v>
      </c>
      <c r="I1564" s="132">
        <v>1602.6503</v>
      </c>
      <c r="J1564" s="133">
        <v>2855.1988000000001</v>
      </c>
      <c r="K1564">
        <v>906</v>
      </c>
      <c r="L1564">
        <v>975</v>
      </c>
      <c r="M1564">
        <v>72</v>
      </c>
      <c r="N1564">
        <v>1953</v>
      </c>
      <c r="O1564">
        <v>125</v>
      </c>
      <c r="P1564">
        <v>134</v>
      </c>
      <c r="Q1564">
        <v>18</v>
      </c>
      <c r="R1564">
        <v>277</v>
      </c>
      <c r="S1564" s="105">
        <f>Table1[[#This Row],[Female Voters]]/Table1[[#This Row],[Female Population]]</f>
        <v>0.72332563090002389</v>
      </c>
      <c r="T1564" s="94">
        <f>Table1[[#This Row],[Male Voters]]/Table1[[#This Row],[Male Population]]</f>
        <v>0.60836727762756482</v>
      </c>
      <c r="U1564" s="94">
        <f>Table1[[#This Row],[Total Voters]]/Table1[[#This Row],[Total Population]]</f>
        <v>0.68401541777055941</v>
      </c>
      <c r="V1564" s="94">
        <f>Table1[[#This Row],[Female Ballots]]/Table1[[#This Row],[Female Population]]</f>
        <v>9.9796582629694236E-2</v>
      </c>
      <c r="W1564" s="94">
        <f>Table1[[#This Row],[Male Ballots]]/Table1[[#This Row],[Male Population]]</f>
        <v>8.3611502771378132E-2</v>
      </c>
      <c r="X1564" s="94">
        <f>Table1[[#This Row],[Total Ballots]]/Table1[[#This Row],[Total Population]]</f>
        <v>9.701601163463644E-2</v>
      </c>
      <c r="Y1564" s="94">
        <f>Table1[[#This Row],[Female Ballots]]/Table1[[#This Row],[Female Voters]]</f>
        <v>0.13796909492273732</v>
      </c>
      <c r="Z1564" s="95">
        <f>Table1[[#This Row],[Male Ballots]]/Table1[[#This Row],[Male Voters]]</f>
        <v>0.13743589743589743</v>
      </c>
      <c r="AA1564" s="94">
        <f>Table1[[#This Row],[Total Ballots]]/Table1[[#This Row],[Total Voters]]</f>
        <v>0.14183307731694828</v>
      </c>
    </row>
    <row r="1565" spans="1:27" s="7" customFormat="1" x14ac:dyDescent="0.35">
      <c r="A1565" s="8" t="s">
        <v>49</v>
      </c>
      <c r="B1565" s="16">
        <v>2023</v>
      </c>
      <c r="C1565" s="17" t="s">
        <v>82</v>
      </c>
      <c r="D1565" s="17"/>
      <c r="E1565" s="35"/>
      <c r="F1565" s="35"/>
      <c r="G1565" s="124" t="s">
        <v>63</v>
      </c>
      <c r="H1565" s="132">
        <v>2016.3977</v>
      </c>
      <c r="I1565" s="132">
        <v>2419.96</v>
      </c>
      <c r="J1565" s="133">
        <v>4436.3580000000002</v>
      </c>
      <c r="K1565">
        <v>1441</v>
      </c>
      <c r="L1565">
        <v>1308</v>
      </c>
      <c r="M1565">
        <v>87</v>
      </c>
      <c r="N1565">
        <v>2836</v>
      </c>
      <c r="O1565">
        <v>281</v>
      </c>
      <c r="P1565">
        <v>204</v>
      </c>
      <c r="Q1565">
        <v>25</v>
      </c>
      <c r="R1565">
        <v>510</v>
      </c>
      <c r="S1565" s="105">
        <f>Table1[[#This Row],[Female Voters]]/Table1[[#This Row],[Female Population]]</f>
        <v>0.71464076754302985</v>
      </c>
      <c r="T1565" s="94">
        <f>Table1[[#This Row],[Male Voters]]/Table1[[#This Row],[Male Population]]</f>
        <v>0.54050480173226001</v>
      </c>
      <c r="U1565" s="94">
        <f>Table1[[#This Row],[Total Voters]]/Table1[[#This Row],[Total Population]]</f>
        <v>0.63926310726050506</v>
      </c>
      <c r="V1565" s="94">
        <f>Table1[[#This Row],[Female Ballots]]/Table1[[#This Row],[Female Population]]</f>
        <v>0.13935742934045203</v>
      </c>
      <c r="W1565" s="94">
        <f>Table1[[#This Row],[Male Ballots]]/Table1[[#This Row],[Male Population]]</f>
        <v>8.429891403163689E-2</v>
      </c>
      <c r="X1565" s="94">
        <f>Table1[[#This Row],[Total Ballots]]/Table1[[#This Row],[Total Population]]</f>
        <v>0.11495916244811621</v>
      </c>
      <c r="Y1565" s="94">
        <f>Table1[[#This Row],[Female Ballots]]/Table1[[#This Row],[Female Voters]]</f>
        <v>0.19500346981263011</v>
      </c>
      <c r="Z1565" s="95">
        <f>Table1[[#This Row],[Male Ballots]]/Table1[[#This Row],[Male Voters]]</f>
        <v>0.15596330275229359</v>
      </c>
      <c r="AA1565" s="94">
        <f>Table1[[#This Row],[Total Ballots]]/Table1[[#This Row],[Total Voters]]</f>
        <v>0.17983074753173484</v>
      </c>
    </row>
    <row r="1566" spans="1:27" s="7" customFormat="1" x14ac:dyDescent="0.35">
      <c r="A1566" s="8" t="s">
        <v>49</v>
      </c>
      <c r="B1566" s="16">
        <v>2023</v>
      </c>
      <c r="C1566" s="17" t="s">
        <v>82</v>
      </c>
      <c r="D1566" s="17"/>
      <c r="E1566" s="35"/>
      <c r="F1566" s="35"/>
      <c r="G1566" s="124" t="s">
        <v>64</v>
      </c>
      <c r="H1566" s="132">
        <v>2440.0650000000001</v>
      </c>
      <c r="I1566" s="132">
        <v>2735.8490000000002</v>
      </c>
      <c r="J1566" s="133">
        <v>5175.9130000000005</v>
      </c>
      <c r="K1566">
        <v>1772</v>
      </c>
      <c r="L1566">
        <v>1669</v>
      </c>
      <c r="M1566">
        <v>123</v>
      </c>
      <c r="N1566">
        <v>3564</v>
      </c>
      <c r="O1566">
        <v>575</v>
      </c>
      <c r="P1566">
        <v>472</v>
      </c>
      <c r="Q1566">
        <v>43</v>
      </c>
      <c r="R1566">
        <v>1090</v>
      </c>
      <c r="S1566" s="105">
        <f>Table1[[#This Row],[Female Voters]]/Table1[[#This Row],[Female Population]]</f>
        <v>0.72621016243419745</v>
      </c>
      <c r="T1566" s="94">
        <f>Table1[[#This Row],[Male Voters]]/Table1[[#This Row],[Male Population]]</f>
        <v>0.61004828848375769</v>
      </c>
      <c r="U1566" s="94">
        <f>Table1[[#This Row],[Total Voters]]/Table1[[#This Row],[Total Population]]</f>
        <v>0.68857417039274027</v>
      </c>
      <c r="V1566" s="94">
        <f>Table1[[#This Row],[Female Ballots]]/Table1[[#This Row],[Female Population]]</f>
        <v>0.23564946015782365</v>
      </c>
      <c r="W1566" s="94">
        <f>Table1[[#This Row],[Male Ballots]]/Table1[[#This Row],[Male Population]]</f>
        <v>0.17252414150049947</v>
      </c>
      <c r="X1566" s="94">
        <f>Table1[[#This Row],[Total Ballots]]/Table1[[#This Row],[Total Population]]</f>
        <v>0.21059086580473821</v>
      </c>
      <c r="Y1566" s="94">
        <f>Table1[[#This Row],[Female Ballots]]/Table1[[#This Row],[Female Voters]]</f>
        <v>0.3244920993227991</v>
      </c>
      <c r="Z1566" s="95">
        <f>Table1[[#This Row],[Male Ballots]]/Table1[[#This Row],[Male Voters]]</f>
        <v>0.28280407429598564</v>
      </c>
      <c r="AA1566" s="94">
        <f>Table1[[#This Row],[Total Ballots]]/Table1[[#This Row],[Total Voters]]</f>
        <v>0.3058361391694725</v>
      </c>
    </row>
    <row r="1567" spans="1:27" s="7" customFormat="1" x14ac:dyDescent="0.35">
      <c r="A1567" s="8" t="s">
        <v>49</v>
      </c>
      <c r="B1567" s="16">
        <v>2023</v>
      </c>
      <c r="C1567" s="17" t="s">
        <v>82</v>
      </c>
      <c r="D1567" s="17"/>
      <c r="E1567" s="35"/>
      <c r="F1567" s="35"/>
      <c r="G1567" s="124" t="s">
        <v>65</v>
      </c>
      <c r="H1567" s="132">
        <v>2297.8810000000003</v>
      </c>
      <c r="I1567" s="132">
        <v>2494.712</v>
      </c>
      <c r="J1567" s="133">
        <v>4792.5929999999998</v>
      </c>
      <c r="K1567">
        <v>1745</v>
      </c>
      <c r="L1567">
        <v>1661</v>
      </c>
      <c r="M1567">
        <v>111</v>
      </c>
      <c r="N1567">
        <v>3517</v>
      </c>
      <c r="O1567">
        <v>687</v>
      </c>
      <c r="P1567">
        <v>572</v>
      </c>
      <c r="Q1567">
        <v>32</v>
      </c>
      <c r="R1567">
        <v>1291</v>
      </c>
      <c r="S1567" s="105">
        <f>Table1[[#This Row],[Female Voters]]/Table1[[#This Row],[Female Population]]</f>
        <v>0.75939528635294851</v>
      </c>
      <c r="T1567" s="94">
        <f>Table1[[#This Row],[Male Voters]]/Table1[[#This Row],[Male Population]]</f>
        <v>0.66580831775371263</v>
      </c>
      <c r="U1567" s="94">
        <f>Table1[[#This Row],[Total Voters]]/Table1[[#This Row],[Total Population]]</f>
        <v>0.73384074132729404</v>
      </c>
      <c r="V1567" s="94">
        <f>Table1[[#This Row],[Female Ballots]]/Table1[[#This Row],[Female Population]]</f>
        <v>0.29897109554411211</v>
      </c>
      <c r="W1567" s="94">
        <f>Table1[[#This Row],[Male Ballots]]/Table1[[#This Row],[Male Population]]</f>
        <v>0.22928498359730501</v>
      </c>
      <c r="X1567" s="94">
        <f>Table1[[#This Row],[Total Ballots]]/Table1[[#This Row],[Total Population]]</f>
        <v>0.26937401110421855</v>
      </c>
      <c r="Y1567" s="94">
        <f>Table1[[#This Row],[Female Ballots]]/Table1[[#This Row],[Female Voters]]</f>
        <v>0.39369627507163324</v>
      </c>
      <c r="Z1567" s="95">
        <f>Table1[[#This Row],[Male Ballots]]/Table1[[#This Row],[Male Voters]]</f>
        <v>0.3443708609271523</v>
      </c>
      <c r="AA1567" s="94">
        <f>Table1[[#This Row],[Total Ballots]]/Table1[[#This Row],[Total Voters]]</f>
        <v>0.36707421097526299</v>
      </c>
    </row>
    <row r="1568" spans="1:27" s="7" customFormat="1" x14ac:dyDescent="0.35">
      <c r="A1568" s="8" t="s">
        <v>49</v>
      </c>
      <c r="B1568" s="16">
        <v>2023</v>
      </c>
      <c r="C1568" s="17" t="s">
        <v>82</v>
      </c>
      <c r="D1568" s="17"/>
      <c r="E1568" s="35"/>
      <c r="F1568" s="35"/>
      <c r="G1568" s="124" t="s">
        <v>66</v>
      </c>
      <c r="H1568" s="132">
        <v>2816.7939999999999</v>
      </c>
      <c r="I1568" s="132">
        <v>2782.846</v>
      </c>
      <c r="J1568" s="133">
        <v>5599.6419999999998</v>
      </c>
      <c r="K1568">
        <v>2323</v>
      </c>
      <c r="L1568">
        <v>2130</v>
      </c>
      <c r="M1568">
        <v>149</v>
      </c>
      <c r="N1568">
        <v>4602</v>
      </c>
      <c r="O1568">
        <v>1081</v>
      </c>
      <c r="P1568">
        <v>903</v>
      </c>
      <c r="Q1568">
        <v>55</v>
      </c>
      <c r="R1568">
        <v>2039</v>
      </c>
      <c r="S1568" s="105">
        <f>Table1[[#This Row],[Female Voters]]/Table1[[#This Row],[Female Population]]</f>
        <v>0.82469644567547362</v>
      </c>
      <c r="T1568" s="94">
        <f>Table1[[#This Row],[Male Voters]]/Table1[[#This Row],[Male Population]]</f>
        <v>0.76540347543486054</v>
      </c>
      <c r="U1568" s="94">
        <f>Table1[[#This Row],[Total Voters]]/Table1[[#This Row],[Total Population]]</f>
        <v>0.82183825323118875</v>
      </c>
      <c r="V1568" s="94">
        <f>Table1[[#This Row],[Female Ballots]]/Table1[[#This Row],[Female Population]]</f>
        <v>0.38376963313611151</v>
      </c>
      <c r="W1568" s="94">
        <f>Table1[[#This Row],[Male Ballots]]/Table1[[#This Row],[Male Population]]</f>
        <v>0.32448795226182114</v>
      </c>
      <c r="X1568" s="94">
        <f>Table1[[#This Row],[Total Ballots]]/Table1[[#This Row],[Total Population]]</f>
        <v>0.36413042119478356</v>
      </c>
      <c r="Y1568" s="94">
        <f>Table1[[#This Row],[Female Ballots]]/Table1[[#This Row],[Female Voters]]</f>
        <v>0.46534653465346537</v>
      </c>
      <c r="Z1568" s="95">
        <f>Table1[[#This Row],[Male Ballots]]/Table1[[#This Row],[Male Voters]]</f>
        <v>0.42394366197183098</v>
      </c>
      <c r="AA1568" s="94">
        <f>Table1[[#This Row],[Total Ballots]]/Table1[[#This Row],[Total Voters]]</f>
        <v>0.44306823120382444</v>
      </c>
    </row>
    <row r="1569" spans="1:27" s="7" customFormat="1" x14ac:dyDescent="0.35">
      <c r="A1569" s="8" t="s">
        <v>49</v>
      </c>
      <c r="B1569" s="16">
        <v>2023</v>
      </c>
      <c r="C1569" s="17" t="s">
        <v>82</v>
      </c>
      <c r="D1569" s="17"/>
      <c r="E1569" s="35"/>
      <c r="F1569" s="35"/>
      <c r="G1569" s="124" t="s">
        <v>67</v>
      </c>
      <c r="H1569" s="132">
        <v>5587.5779000000002</v>
      </c>
      <c r="I1569" s="132">
        <v>5530.8925999999992</v>
      </c>
      <c r="J1569" s="133">
        <v>11118.4709</v>
      </c>
      <c r="K1569">
        <v>4609</v>
      </c>
      <c r="L1569">
        <v>4578</v>
      </c>
      <c r="M1569">
        <v>175</v>
      </c>
      <c r="N1569">
        <v>9362</v>
      </c>
      <c r="O1569">
        <v>2888</v>
      </c>
      <c r="P1569">
        <v>2712</v>
      </c>
      <c r="Q1569">
        <v>74</v>
      </c>
      <c r="R1569">
        <v>5674</v>
      </c>
      <c r="S1569" s="105">
        <f>Table1[[#This Row],[Female Voters]]/Table1[[#This Row],[Female Population]]</f>
        <v>0.82486545735675554</v>
      </c>
      <c r="T1569" s="94">
        <f>Table1[[#This Row],[Male Voters]]/Table1[[#This Row],[Male Population]]</f>
        <v>0.82771449946433617</v>
      </c>
      <c r="U1569" s="94">
        <f>Table1[[#This Row],[Total Voters]]/Table1[[#This Row],[Total Population]]</f>
        <v>0.8420222604530988</v>
      </c>
      <c r="V1569" s="94">
        <f>Table1[[#This Row],[Female Ballots]]/Table1[[#This Row],[Female Population]]</f>
        <v>0.51686080296079628</v>
      </c>
      <c r="W1569" s="94">
        <f>Table1[[#This Row],[Male Ballots]]/Table1[[#This Row],[Male Population]]</f>
        <v>0.49033676770364343</v>
      </c>
      <c r="X1569" s="94">
        <f>Table1[[#This Row],[Total Ballots]]/Table1[[#This Row],[Total Population]]</f>
        <v>0.51032197242158539</v>
      </c>
      <c r="Y1569" s="94">
        <f>Table1[[#This Row],[Female Ballots]]/Table1[[#This Row],[Female Voters]]</f>
        <v>0.62660013018008243</v>
      </c>
      <c r="Z1569" s="95">
        <f>Table1[[#This Row],[Male Ballots]]/Table1[[#This Row],[Male Voters]]</f>
        <v>0.5923984272608126</v>
      </c>
      <c r="AA1569" s="94">
        <f>Table1[[#This Row],[Total Ballots]]/Table1[[#This Row],[Total Voters]]</f>
        <v>0.60606707968382822</v>
      </c>
    </row>
    <row r="1570" spans="1:27" s="7" customFormat="1" x14ac:dyDescent="0.35">
      <c r="A1570" s="8" t="s">
        <v>34</v>
      </c>
      <c r="B1570" s="16">
        <v>2023</v>
      </c>
      <c r="C1570" s="17" t="s">
        <v>82</v>
      </c>
      <c r="D1570" s="17"/>
      <c r="E1570" s="35"/>
      <c r="F1570" s="35"/>
      <c r="G1570" s="124" t="s">
        <v>79</v>
      </c>
      <c r="H1570" s="132">
        <v>10185.193240000001</v>
      </c>
      <c r="I1570" s="132">
        <v>9922.2985000000008</v>
      </c>
      <c r="J1570" s="133">
        <v>20107.4918</v>
      </c>
      <c r="K1570">
        <v>8430</v>
      </c>
      <c r="L1570">
        <v>7913</v>
      </c>
      <c r="M1570">
        <v>445</v>
      </c>
      <c r="N1570">
        <v>16788</v>
      </c>
      <c r="O1570">
        <v>3823</v>
      </c>
      <c r="P1570">
        <v>3341</v>
      </c>
      <c r="Q1570">
        <v>162</v>
      </c>
      <c r="R1570">
        <v>7326</v>
      </c>
      <c r="S1570" s="105">
        <f>Table1[[#This Row],[Female Voters]]/Table1[[#This Row],[Female Population]]</f>
        <v>0.82767207271955501</v>
      </c>
      <c r="T1570" s="94">
        <f>Table1[[#This Row],[Male Voters]]/Table1[[#This Row],[Male Population]]</f>
        <v>0.79749666874061487</v>
      </c>
      <c r="U1570" s="94">
        <f>Table1[[#This Row],[Total Voters]]/Table1[[#This Row],[Total Population]]</f>
        <v>0.83491268662359963</v>
      </c>
      <c r="V1570" s="94">
        <f>Table1[[#This Row],[Female Ballots]]/Table1[[#This Row],[Female Population]]</f>
        <v>0.37534879406961547</v>
      </c>
      <c r="W1570" s="94">
        <f>Table1[[#This Row],[Male Ballots]]/Table1[[#This Row],[Male Population]]</f>
        <v>0.3367163364416017</v>
      </c>
      <c r="X1570" s="94">
        <f>Table1[[#This Row],[Total Ballots]]/Table1[[#This Row],[Total Population]]</f>
        <v>0.36434181213989109</v>
      </c>
      <c r="Y1570" s="94">
        <f>Table1[[#This Row],[Female Ballots]]/Table1[[#This Row],[Female Voters]]</f>
        <v>0.4534994068801898</v>
      </c>
      <c r="Z1570" s="95">
        <f>Table1[[#This Row],[Male Ballots]]/Table1[[#This Row],[Male Voters]]</f>
        <v>0.42221660558574498</v>
      </c>
      <c r="AA1570" s="94">
        <f>Table1[[#This Row],[Total Ballots]]/Table1[[#This Row],[Total Voters]]</f>
        <v>0.43638313080771979</v>
      </c>
    </row>
    <row r="1571" spans="1:27" s="7" customFormat="1" x14ac:dyDescent="0.35">
      <c r="A1571" s="8" t="s">
        <v>34</v>
      </c>
      <c r="B1571" s="16">
        <v>2023</v>
      </c>
      <c r="C1571" s="17" t="s">
        <v>82</v>
      </c>
      <c r="D1571" s="17"/>
      <c r="E1571" s="35"/>
      <c r="F1571" s="35"/>
      <c r="G1571" s="124" t="s">
        <v>62</v>
      </c>
      <c r="H1571" s="132">
        <v>615.66714000000002</v>
      </c>
      <c r="I1571" s="132">
        <v>739.9307</v>
      </c>
      <c r="J1571" s="133">
        <v>1355.598</v>
      </c>
      <c r="K1571">
        <v>422</v>
      </c>
      <c r="L1571">
        <v>499</v>
      </c>
      <c r="M1571">
        <v>32</v>
      </c>
      <c r="N1571">
        <v>953</v>
      </c>
      <c r="O1571">
        <v>64</v>
      </c>
      <c r="P1571">
        <v>60</v>
      </c>
      <c r="Q1571">
        <v>8</v>
      </c>
      <c r="R1571">
        <v>132</v>
      </c>
      <c r="S1571" s="105">
        <f>Table1[[#This Row],[Female Voters]]/Table1[[#This Row],[Female Population]]</f>
        <v>0.68543531493332577</v>
      </c>
      <c r="T1571" s="94">
        <f>Table1[[#This Row],[Male Voters]]/Table1[[#This Row],[Male Population]]</f>
        <v>0.6743874798004732</v>
      </c>
      <c r="U1571" s="94">
        <f>Table1[[#This Row],[Total Voters]]/Table1[[#This Row],[Total Population]]</f>
        <v>0.70301077458066474</v>
      </c>
      <c r="V1571" s="94">
        <f>Table1[[#This Row],[Female Ballots]]/Table1[[#This Row],[Female Population]]</f>
        <v>0.10395227525055178</v>
      </c>
      <c r="W1571" s="94">
        <f>Table1[[#This Row],[Male Ballots]]/Table1[[#This Row],[Male Population]]</f>
        <v>8.1088674925908599E-2</v>
      </c>
      <c r="X1571" s="94">
        <f>Table1[[#This Row],[Total Ballots]]/Table1[[#This Row],[Total Population]]</f>
        <v>9.7374000256713278E-2</v>
      </c>
      <c r="Y1571" s="94">
        <f>Table1[[#This Row],[Female Ballots]]/Table1[[#This Row],[Female Voters]]</f>
        <v>0.15165876777251186</v>
      </c>
      <c r="Z1571" s="95">
        <f>Table1[[#This Row],[Male Ballots]]/Table1[[#This Row],[Male Voters]]</f>
        <v>0.12024048096192384</v>
      </c>
      <c r="AA1571" s="94">
        <f>Table1[[#This Row],[Total Ballots]]/Table1[[#This Row],[Total Voters]]</f>
        <v>0.13850996852046171</v>
      </c>
    </row>
    <row r="1572" spans="1:27" s="7" customFormat="1" x14ac:dyDescent="0.35">
      <c r="A1572" s="8" t="s">
        <v>34</v>
      </c>
      <c r="B1572" s="16">
        <v>2023</v>
      </c>
      <c r="C1572" s="17" t="s">
        <v>82</v>
      </c>
      <c r="D1572" s="17"/>
      <c r="E1572" s="35"/>
      <c r="F1572" s="35"/>
      <c r="G1572" s="124" t="s">
        <v>63</v>
      </c>
      <c r="H1572" s="132">
        <v>924.63630000000001</v>
      </c>
      <c r="I1572" s="132">
        <v>955.30189999999993</v>
      </c>
      <c r="J1572" s="133">
        <v>1879.9379999999999</v>
      </c>
      <c r="K1572">
        <v>732</v>
      </c>
      <c r="L1572">
        <v>671</v>
      </c>
      <c r="M1572">
        <v>40</v>
      </c>
      <c r="N1572">
        <v>1443</v>
      </c>
      <c r="O1572">
        <v>144</v>
      </c>
      <c r="P1572">
        <v>130</v>
      </c>
      <c r="Q1572">
        <v>9</v>
      </c>
      <c r="R1572">
        <v>283</v>
      </c>
      <c r="S1572" s="105">
        <f>Table1[[#This Row],[Female Voters]]/Table1[[#This Row],[Female Population]]</f>
        <v>0.79166262453680436</v>
      </c>
      <c r="T1572" s="94">
        <f>Table1[[#This Row],[Male Voters]]/Table1[[#This Row],[Male Population]]</f>
        <v>0.70239575572915747</v>
      </c>
      <c r="U1572" s="94">
        <f>Table1[[#This Row],[Total Voters]]/Table1[[#This Row],[Total Population]]</f>
        <v>0.7675785052485774</v>
      </c>
      <c r="V1572" s="94">
        <f>Table1[[#This Row],[Female Ballots]]/Table1[[#This Row],[Female Population]]</f>
        <v>0.15573690974494511</v>
      </c>
      <c r="W1572" s="94">
        <f>Table1[[#This Row],[Male Ballots]]/Table1[[#This Row],[Male Population]]</f>
        <v>0.13608263523813782</v>
      </c>
      <c r="X1572" s="94">
        <f>Table1[[#This Row],[Total Ballots]]/Table1[[#This Row],[Total Population]]</f>
        <v>0.15053687940772517</v>
      </c>
      <c r="Y1572" s="94">
        <f>Table1[[#This Row],[Female Ballots]]/Table1[[#This Row],[Female Voters]]</f>
        <v>0.19672131147540983</v>
      </c>
      <c r="Z1572" s="95">
        <f>Table1[[#This Row],[Male Ballots]]/Table1[[#This Row],[Male Voters]]</f>
        <v>0.19374068554396423</v>
      </c>
      <c r="AA1572" s="94">
        <f>Table1[[#This Row],[Total Ballots]]/Table1[[#This Row],[Total Voters]]</f>
        <v>0.19611919611919612</v>
      </c>
    </row>
    <row r="1573" spans="1:27" s="7" customFormat="1" x14ac:dyDescent="0.35">
      <c r="A1573" s="8" t="s">
        <v>34</v>
      </c>
      <c r="B1573" s="16">
        <v>2023</v>
      </c>
      <c r="C1573" s="17" t="s">
        <v>82</v>
      </c>
      <c r="D1573" s="17"/>
      <c r="E1573" s="35"/>
      <c r="F1573" s="35"/>
      <c r="G1573" s="124" t="s">
        <v>64</v>
      </c>
      <c r="H1573" s="132">
        <v>1183.0005999999998</v>
      </c>
      <c r="I1573" s="132">
        <v>1242.5998999999999</v>
      </c>
      <c r="J1573" s="133">
        <v>2425.6009999999997</v>
      </c>
      <c r="K1573">
        <v>931</v>
      </c>
      <c r="L1573">
        <v>877</v>
      </c>
      <c r="M1573">
        <v>50</v>
      </c>
      <c r="N1573">
        <v>1858</v>
      </c>
      <c r="O1573">
        <v>270</v>
      </c>
      <c r="P1573">
        <v>204</v>
      </c>
      <c r="Q1573">
        <v>10</v>
      </c>
      <c r="R1573">
        <v>484</v>
      </c>
      <c r="S1573" s="105">
        <f>Table1[[#This Row],[Female Voters]]/Table1[[#This Row],[Female Population]]</f>
        <v>0.78698184937522442</v>
      </c>
      <c r="T1573" s="94">
        <f>Table1[[#This Row],[Male Voters]]/Table1[[#This Row],[Male Population]]</f>
        <v>0.70577826378386155</v>
      </c>
      <c r="U1573" s="94">
        <f>Table1[[#This Row],[Total Voters]]/Table1[[#This Row],[Total Population]]</f>
        <v>0.76599572641996783</v>
      </c>
      <c r="V1573" s="94">
        <f>Table1[[#This Row],[Female Ballots]]/Table1[[#This Row],[Female Population]]</f>
        <v>0.22823318939990397</v>
      </c>
      <c r="W1573" s="94">
        <f>Table1[[#This Row],[Male Ballots]]/Table1[[#This Row],[Male Population]]</f>
        <v>0.16417191084596097</v>
      </c>
      <c r="X1573" s="94">
        <f>Table1[[#This Row],[Total Ballots]]/Table1[[#This Row],[Total Population]]</f>
        <v>0.19953817631176771</v>
      </c>
      <c r="Y1573" s="94">
        <f>Table1[[#This Row],[Female Ballots]]/Table1[[#This Row],[Female Voters]]</f>
        <v>0.29001074113856068</v>
      </c>
      <c r="Z1573" s="95">
        <f>Table1[[#This Row],[Male Ballots]]/Table1[[#This Row],[Male Voters]]</f>
        <v>0.23261117445838084</v>
      </c>
      <c r="AA1573" s="94">
        <f>Table1[[#This Row],[Total Ballots]]/Table1[[#This Row],[Total Voters]]</f>
        <v>0.2604951560818084</v>
      </c>
    </row>
    <row r="1574" spans="1:27" s="7" customFormat="1" x14ac:dyDescent="0.35">
      <c r="A1574" s="8" t="s">
        <v>34</v>
      </c>
      <c r="B1574" s="16">
        <v>2023</v>
      </c>
      <c r="C1574" s="17" t="s">
        <v>82</v>
      </c>
      <c r="D1574" s="17"/>
      <c r="E1574" s="35"/>
      <c r="F1574" s="35"/>
      <c r="G1574" s="124" t="s">
        <v>65</v>
      </c>
      <c r="H1574" s="132">
        <v>1246.1480999999999</v>
      </c>
      <c r="I1574" s="132">
        <v>1254.1356000000001</v>
      </c>
      <c r="J1574" s="133">
        <v>2500.2839999999997</v>
      </c>
      <c r="K1574">
        <v>993</v>
      </c>
      <c r="L1574">
        <v>929</v>
      </c>
      <c r="M1574">
        <v>61</v>
      </c>
      <c r="N1574">
        <v>1983</v>
      </c>
      <c r="O1574">
        <v>330</v>
      </c>
      <c r="P1574">
        <v>278</v>
      </c>
      <c r="Q1574">
        <v>17</v>
      </c>
      <c r="R1574">
        <v>625</v>
      </c>
      <c r="S1574" s="105">
        <f>Table1[[#This Row],[Female Voters]]/Table1[[#This Row],[Female Population]]</f>
        <v>0.79685552624122291</v>
      </c>
      <c r="T1574" s="94">
        <f>Table1[[#This Row],[Male Voters]]/Table1[[#This Row],[Male Population]]</f>
        <v>0.74074924593480951</v>
      </c>
      <c r="U1574" s="94">
        <f>Table1[[#This Row],[Total Voters]]/Table1[[#This Row],[Total Population]]</f>
        <v>0.79310990271505166</v>
      </c>
      <c r="V1574" s="94">
        <f>Table1[[#This Row],[Female Ballots]]/Table1[[#This Row],[Female Population]]</f>
        <v>0.26481603591098041</v>
      </c>
      <c r="W1574" s="94">
        <f>Table1[[#This Row],[Male Ballots]]/Table1[[#This Row],[Male Population]]</f>
        <v>0.22166662041967392</v>
      </c>
      <c r="X1574" s="94">
        <f>Table1[[#This Row],[Total Ballots]]/Table1[[#This Row],[Total Population]]</f>
        <v>0.24997160322587358</v>
      </c>
      <c r="Y1574" s="94">
        <f>Table1[[#This Row],[Female Ballots]]/Table1[[#This Row],[Female Voters]]</f>
        <v>0.33232628398791542</v>
      </c>
      <c r="Z1574" s="95">
        <f>Table1[[#This Row],[Male Ballots]]/Table1[[#This Row],[Male Voters]]</f>
        <v>0.29924650161463939</v>
      </c>
      <c r="AA1574" s="94">
        <f>Table1[[#This Row],[Total Ballots]]/Table1[[#This Row],[Total Voters]]</f>
        <v>0.31517902168431672</v>
      </c>
    </row>
    <row r="1575" spans="1:27" s="7" customFormat="1" x14ac:dyDescent="0.35">
      <c r="A1575" s="8" t="s">
        <v>34</v>
      </c>
      <c r="B1575" s="16">
        <v>2023</v>
      </c>
      <c r="C1575" s="17" t="s">
        <v>82</v>
      </c>
      <c r="D1575" s="17"/>
      <c r="E1575" s="35"/>
      <c r="F1575" s="35"/>
      <c r="G1575" s="124" t="s">
        <v>66</v>
      </c>
      <c r="H1575" s="132">
        <v>1911.2433999999998</v>
      </c>
      <c r="I1575" s="132">
        <v>1763.5574999999999</v>
      </c>
      <c r="J1575" s="133">
        <v>3674.8009999999999</v>
      </c>
      <c r="K1575">
        <v>1542</v>
      </c>
      <c r="L1575">
        <v>1407</v>
      </c>
      <c r="M1575">
        <v>95</v>
      </c>
      <c r="N1575">
        <v>3044</v>
      </c>
      <c r="O1575">
        <v>671</v>
      </c>
      <c r="P1575">
        <v>562</v>
      </c>
      <c r="Q1575">
        <v>36</v>
      </c>
      <c r="R1575">
        <v>1269</v>
      </c>
      <c r="S1575" s="105">
        <f>Table1[[#This Row],[Female Voters]]/Table1[[#This Row],[Female Population]]</f>
        <v>0.80680461735015019</v>
      </c>
      <c r="T1575" s="94">
        <f>Table1[[#This Row],[Male Voters]]/Table1[[#This Row],[Male Population]]</f>
        <v>0.79781918083192638</v>
      </c>
      <c r="U1575" s="94">
        <f>Table1[[#This Row],[Total Voters]]/Table1[[#This Row],[Total Population]]</f>
        <v>0.82834417428317886</v>
      </c>
      <c r="V1575" s="94">
        <f>Table1[[#This Row],[Female Ballots]]/Table1[[#This Row],[Female Population]]</f>
        <v>0.3510803490544428</v>
      </c>
      <c r="W1575" s="94">
        <f>Table1[[#This Row],[Male Ballots]]/Table1[[#This Row],[Male Population]]</f>
        <v>0.31867404380066999</v>
      </c>
      <c r="X1575" s="94">
        <f>Table1[[#This Row],[Total Ballots]]/Table1[[#This Row],[Total Population]]</f>
        <v>0.34532482167061562</v>
      </c>
      <c r="Y1575" s="94">
        <f>Table1[[#This Row],[Female Ballots]]/Table1[[#This Row],[Female Voters]]</f>
        <v>0.43514915693904022</v>
      </c>
      <c r="Z1575" s="95">
        <f>Table1[[#This Row],[Male Ballots]]/Table1[[#This Row],[Male Voters]]</f>
        <v>0.39943141435678747</v>
      </c>
      <c r="AA1575" s="94">
        <f>Table1[[#This Row],[Total Ballots]]/Table1[[#This Row],[Total Voters]]</f>
        <v>0.41688567674113008</v>
      </c>
    </row>
    <row r="1576" spans="1:27" s="7" customFormat="1" x14ac:dyDescent="0.35">
      <c r="A1576" s="8" t="s">
        <v>34</v>
      </c>
      <c r="B1576" s="16">
        <v>2023</v>
      </c>
      <c r="C1576" s="17" t="s">
        <v>82</v>
      </c>
      <c r="D1576" s="17"/>
      <c r="E1576" s="35"/>
      <c r="F1576" s="35"/>
      <c r="G1576" s="124" t="s">
        <v>67</v>
      </c>
      <c r="H1576" s="132">
        <v>4304.4976999999999</v>
      </c>
      <c r="I1576" s="132">
        <v>3966.7729000000004</v>
      </c>
      <c r="J1576" s="133">
        <v>8271.2698</v>
      </c>
      <c r="K1576">
        <v>3810</v>
      </c>
      <c r="L1576">
        <v>3530</v>
      </c>
      <c r="M1576">
        <v>167</v>
      </c>
      <c r="N1576">
        <v>7507</v>
      </c>
      <c r="O1576">
        <v>2344</v>
      </c>
      <c r="P1576">
        <v>2107</v>
      </c>
      <c r="Q1576">
        <v>82</v>
      </c>
      <c r="R1576">
        <v>4533</v>
      </c>
      <c r="S1576" s="105">
        <f>Table1[[#This Row],[Female Voters]]/Table1[[#This Row],[Female Population]]</f>
        <v>0.88512069596413079</v>
      </c>
      <c r="T1576" s="94">
        <f>Table1[[#This Row],[Male Voters]]/Table1[[#This Row],[Male Population]]</f>
        <v>0.88989213372915799</v>
      </c>
      <c r="U1576" s="94">
        <f>Table1[[#This Row],[Total Voters]]/Table1[[#This Row],[Total Population]]</f>
        <v>0.90759945951708643</v>
      </c>
      <c r="V1576" s="94">
        <f>Table1[[#This Row],[Female Ballots]]/Table1[[#This Row],[Female Population]]</f>
        <v>0.54454669588974347</v>
      </c>
      <c r="W1576" s="94">
        <f>Table1[[#This Row],[Male Ballots]]/Table1[[#This Row],[Male Population]]</f>
        <v>0.53116224525986844</v>
      </c>
      <c r="X1576" s="94">
        <f>Table1[[#This Row],[Total Ballots]]/Table1[[#This Row],[Total Population]]</f>
        <v>0.54804160783148437</v>
      </c>
      <c r="Y1576" s="94">
        <f>Table1[[#This Row],[Female Ballots]]/Table1[[#This Row],[Female Voters]]</f>
        <v>0.61522309711286094</v>
      </c>
      <c r="Z1576" s="95">
        <f>Table1[[#This Row],[Male Ballots]]/Table1[[#This Row],[Male Voters]]</f>
        <v>0.59688385269121813</v>
      </c>
      <c r="AA1576" s="94">
        <f>Table1[[#This Row],[Total Ballots]]/Table1[[#This Row],[Total Voters]]</f>
        <v>0.60383641934194754</v>
      </c>
    </row>
    <row r="1577" spans="1:27" s="7" customFormat="1" x14ac:dyDescent="0.35">
      <c r="A1577" s="8" t="s">
        <v>31</v>
      </c>
      <c r="B1577" s="16">
        <v>2023</v>
      </c>
      <c r="C1577" s="17" t="s">
        <v>82</v>
      </c>
      <c r="D1577" s="17" t="s">
        <v>87</v>
      </c>
      <c r="E1577" s="35"/>
      <c r="F1577" s="35"/>
      <c r="G1577" s="124" t="s">
        <v>79</v>
      </c>
      <c r="H1577" s="132">
        <v>5611.7472400000006</v>
      </c>
      <c r="I1577" s="132">
        <v>5674.7868699999999</v>
      </c>
      <c r="J1577" s="133">
        <v>11286.534599999999</v>
      </c>
      <c r="K1577">
        <v>5200</v>
      </c>
      <c r="L1577">
        <v>5257</v>
      </c>
      <c r="M1577">
        <v>248</v>
      </c>
      <c r="N1577">
        <v>10705</v>
      </c>
      <c r="O1577">
        <v>1599</v>
      </c>
      <c r="P1577">
        <v>1474</v>
      </c>
      <c r="Q1577">
        <v>62</v>
      </c>
      <c r="R1577">
        <v>3135</v>
      </c>
      <c r="S1577" s="105">
        <f>Table1[[#This Row],[Female Voters]]/Table1[[#This Row],[Female Population]]</f>
        <v>0.92662762195255244</v>
      </c>
      <c r="T1577" s="94">
        <f>Table1[[#This Row],[Male Voters]]/Table1[[#This Row],[Male Population]]</f>
        <v>0.92637840335314658</v>
      </c>
      <c r="U1577" s="94">
        <f>Table1[[#This Row],[Total Voters]]/Table1[[#This Row],[Total Population]]</f>
        <v>0.94847536284520861</v>
      </c>
      <c r="V1577" s="94">
        <f>Table1[[#This Row],[Female Ballots]]/Table1[[#This Row],[Female Population]]</f>
        <v>0.28493799375040985</v>
      </c>
      <c r="W1577" s="94">
        <f>Table1[[#This Row],[Male Ballots]]/Table1[[#This Row],[Male Population]]</f>
        <v>0.25974543780531445</v>
      </c>
      <c r="X1577" s="94">
        <f>Table1[[#This Row],[Total Ballots]]/Table1[[#This Row],[Total Population]]</f>
        <v>0.27776462050628015</v>
      </c>
      <c r="Y1577" s="94">
        <f>Table1[[#This Row],[Female Ballots]]/Table1[[#This Row],[Female Voters]]</f>
        <v>0.3075</v>
      </c>
      <c r="Z1577" s="95">
        <f>Table1[[#This Row],[Male Ballots]]/Table1[[#This Row],[Male Voters]]</f>
        <v>0.28038805402320716</v>
      </c>
      <c r="AA1577" s="94">
        <f>Table1[[#This Row],[Total Ballots]]/Table1[[#This Row],[Total Voters]]</f>
        <v>0.29285380663241478</v>
      </c>
    </row>
    <row r="1578" spans="1:27" s="7" customFormat="1" x14ac:dyDescent="0.35">
      <c r="A1578" s="8" t="s">
        <v>31</v>
      </c>
      <c r="B1578" s="16">
        <v>2023</v>
      </c>
      <c r="C1578" s="17" t="s">
        <v>82</v>
      </c>
      <c r="D1578" s="17" t="s">
        <v>87</v>
      </c>
      <c r="E1578" s="35"/>
      <c r="F1578" s="35"/>
      <c r="G1578" s="124" t="s">
        <v>62</v>
      </c>
      <c r="H1578" s="132">
        <v>363.21694000000002</v>
      </c>
      <c r="I1578" s="132">
        <v>425.32256999999998</v>
      </c>
      <c r="J1578" s="133">
        <v>788.53960000000006</v>
      </c>
      <c r="K1578">
        <v>340</v>
      </c>
      <c r="L1578">
        <v>441</v>
      </c>
      <c r="M1578">
        <v>18</v>
      </c>
      <c r="N1578">
        <v>799</v>
      </c>
      <c r="O1578">
        <v>40</v>
      </c>
      <c r="P1578">
        <v>40</v>
      </c>
      <c r="Q1578">
        <v>3</v>
      </c>
      <c r="R1578">
        <v>83</v>
      </c>
      <c r="S1578" s="105">
        <f>Table1[[#This Row],[Female Voters]]/Table1[[#This Row],[Female Population]]</f>
        <v>0.93607968835374245</v>
      </c>
      <c r="T1578" s="94">
        <f>Table1[[#This Row],[Male Voters]]/Table1[[#This Row],[Male Population]]</f>
        <v>1.0368600942103778</v>
      </c>
      <c r="U1578" s="94">
        <f>Table1[[#This Row],[Total Voters]]/Table1[[#This Row],[Total Population]]</f>
        <v>1.0132655354277704</v>
      </c>
      <c r="V1578" s="94">
        <f>Table1[[#This Row],[Female Ballots]]/Table1[[#This Row],[Female Population]]</f>
        <v>0.11012702215926382</v>
      </c>
      <c r="W1578" s="94">
        <f>Table1[[#This Row],[Male Ballots]]/Table1[[#This Row],[Male Population]]</f>
        <v>9.4046267048560353E-2</v>
      </c>
      <c r="X1578" s="94">
        <f>Table1[[#This Row],[Total Ballots]]/Table1[[#This Row],[Total Population]]</f>
        <v>0.10525787164018141</v>
      </c>
      <c r="Y1578" s="94">
        <f>Table1[[#This Row],[Female Ballots]]/Table1[[#This Row],[Female Voters]]</f>
        <v>0.11764705882352941</v>
      </c>
      <c r="Z1578" s="95">
        <f>Table1[[#This Row],[Male Ballots]]/Table1[[#This Row],[Male Voters]]</f>
        <v>9.0702947845804988E-2</v>
      </c>
      <c r="AA1578" s="94">
        <f>Table1[[#This Row],[Total Ballots]]/Table1[[#This Row],[Total Voters]]</f>
        <v>0.10387984981226533</v>
      </c>
    </row>
    <row r="1579" spans="1:27" s="7" customFormat="1" x14ac:dyDescent="0.35">
      <c r="A1579" s="8" t="s">
        <v>31</v>
      </c>
      <c r="B1579" s="16">
        <v>2023</v>
      </c>
      <c r="C1579" s="17" t="s">
        <v>82</v>
      </c>
      <c r="D1579" s="17" t="s">
        <v>87</v>
      </c>
      <c r="E1579" s="35"/>
      <c r="F1579" s="35"/>
      <c r="G1579" s="124" t="s">
        <v>63</v>
      </c>
      <c r="H1579" s="132">
        <v>551.20489999999995</v>
      </c>
      <c r="I1579" s="132">
        <v>600.29780000000005</v>
      </c>
      <c r="J1579" s="133">
        <v>1151.5027</v>
      </c>
      <c r="K1579">
        <v>552</v>
      </c>
      <c r="L1579">
        <v>583</v>
      </c>
      <c r="M1579">
        <v>35</v>
      </c>
      <c r="N1579">
        <v>1170</v>
      </c>
      <c r="O1579">
        <v>65</v>
      </c>
      <c r="P1579">
        <v>48</v>
      </c>
      <c r="Q1579">
        <v>3</v>
      </c>
      <c r="R1579">
        <v>116</v>
      </c>
      <c r="S1579" s="105">
        <f>Table1[[#This Row],[Female Voters]]/Table1[[#This Row],[Female Population]]</f>
        <v>1.0014424762914844</v>
      </c>
      <c r="T1579" s="94">
        <f>Table1[[#This Row],[Male Voters]]/Table1[[#This Row],[Male Population]]</f>
        <v>0.97118463535931654</v>
      </c>
      <c r="U1579" s="94">
        <f>Table1[[#This Row],[Total Voters]]/Table1[[#This Row],[Total Population]]</f>
        <v>1.0160636184352847</v>
      </c>
      <c r="V1579" s="94">
        <f>Table1[[#This Row],[Female Ballots]]/Table1[[#This Row],[Female Population]]</f>
        <v>0.11792347999809147</v>
      </c>
      <c r="W1579" s="94">
        <f>Table1[[#This Row],[Male Ballots]]/Table1[[#This Row],[Male Population]]</f>
        <v>7.9960313031298788E-2</v>
      </c>
      <c r="X1579" s="94">
        <f>Table1[[#This Row],[Total Ballots]]/Table1[[#This Row],[Total Population]]</f>
        <v>0.10073793140042138</v>
      </c>
      <c r="Y1579" s="94">
        <f>Table1[[#This Row],[Female Ballots]]/Table1[[#This Row],[Female Voters]]</f>
        <v>0.11775362318840579</v>
      </c>
      <c r="Z1579" s="95">
        <f>Table1[[#This Row],[Male Ballots]]/Table1[[#This Row],[Male Voters]]</f>
        <v>8.2332761578044603E-2</v>
      </c>
      <c r="AA1579" s="94">
        <f>Table1[[#This Row],[Total Ballots]]/Table1[[#This Row],[Total Voters]]</f>
        <v>9.914529914529914E-2</v>
      </c>
    </row>
    <row r="1580" spans="1:27" s="7" customFormat="1" x14ac:dyDescent="0.35">
      <c r="A1580" s="8" t="s">
        <v>31</v>
      </c>
      <c r="B1580" s="16">
        <v>2023</v>
      </c>
      <c r="C1580" s="17" t="s">
        <v>82</v>
      </c>
      <c r="D1580" s="17" t="s">
        <v>87</v>
      </c>
      <c r="E1580" s="35"/>
      <c r="F1580" s="35"/>
      <c r="G1580" s="124" t="s">
        <v>64</v>
      </c>
      <c r="H1580" s="132">
        <v>740.06619999999998</v>
      </c>
      <c r="I1580" s="132">
        <v>708.85450000000003</v>
      </c>
      <c r="J1580" s="133">
        <v>1448.9207000000001</v>
      </c>
      <c r="K1580">
        <v>694</v>
      </c>
      <c r="L1580">
        <v>653</v>
      </c>
      <c r="M1580">
        <v>43</v>
      </c>
      <c r="N1580">
        <v>1390</v>
      </c>
      <c r="O1580">
        <v>104</v>
      </c>
      <c r="P1580">
        <v>86</v>
      </c>
      <c r="Q1580">
        <v>7</v>
      </c>
      <c r="R1580">
        <v>197</v>
      </c>
      <c r="S1580" s="105">
        <f>Table1[[#This Row],[Female Voters]]/Table1[[#This Row],[Female Population]]</f>
        <v>0.93775394687664426</v>
      </c>
      <c r="T1580" s="94">
        <f>Table1[[#This Row],[Male Voters]]/Table1[[#This Row],[Male Population]]</f>
        <v>0.92120456313672261</v>
      </c>
      <c r="U1580" s="94">
        <f>Table1[[#This Row],[Total Voters]]/Table1[[#This Row],[Total Population]]</f>
        <v>0.95933476552581509</v>
      </c>
      <c r="V1580" s="94">
        <f>Table1[[#This Row],[Female Ballots]]/Table1[[#This Row],[Female Population]]</f>
        <v>0.14052796898439626</v>
      </c>
      <c r="W1580" s="94">
        <f>Table1[[#This Row],[Male Ballots]]/Table1[[#This Row],[Male Population]]</f>
        <v>0.12132249989243209</v>
      </c>
      <c r="X1580" s="94">
        <f>Table1[[#This Row],[Total Ballots]]/Table1[[#This Row],[Total Population]]</f>
        <v>0.13596327252416229</v>
      </c>
      <c r="Y1580" s="94">
        <f>Table1[[#This Row],[Female Ballots]]/Table1[[#This Row],[Female Voters]]</f>
        <v>0.14985590778097982</v>
      </c>
      <c r="Z1580" s="95">
        <f>Table1[[#This Row],[Male Ballots]]/Table1[[#This Row],[Male Voters]]</f>
        <v>0.13169984686064318</v>
      </c>
      <c r="AA1580" s="94">
        <f>Table1[[#This Row],[Total Ballots]]/Table1[[#This Row],[Total Voters]]</f>
        <v>0.14172661870503597</v>
      </c>
    </row>
    <row r="1581" spans="1:27" s="7" customFormat="1" x14ac:dyDescent="0.35">
      <c r="A1581" s="8" t="s">
        <v>31</v>
      </c>
      <c r="B1581" s="16">
        <v>2023</v>
      </c>
      <c r="C1581" s="17" t="s">
        <v>82</v>
      </c>
      <c r="D1581" s="17" t="s">
        <v>87</v>
      </c>
      <c r="E1581" s="35"/>
      <c r="F1581" s="35"/>
      <c r="G1581" s="124" t="s">
        <v>65</v>
      </c>
      <c r="H1581" s="132">
        <v>725.4543000000001</v>
      </c>
      <c r="I1581" s="132">
        <v>764.10709999999995</v>
      </c>
      <c r="J1581" s="133">
        <v>1489.5614</v>
      </c>
      <c r="K1581">
        <v>699</v>
      </c>
      <c r="L1581">
        <v>701</v>
      </c>
      <c r="M1581">
        <v>39</v>
      </c>
      <c r="N1581">
        <v>1439</v>
      </c>
      <c r="O1581">
        <v>150</v>
      </c>
      <c r="P1581">
        <v>133</v>
      </c>
      <c r="Q1581">
        <v>6</v>
      </c>
      <c r="R1581">
        <v>289</v>
      </c>
      <c r="S1581" s="105">
        <f>Table1[[#This Row],[Female Voters]]/Table1[[#This Row],[Female Population]]</f>
        <v>0.96353416059426478</v>
      </c>
      <c r="T1581" s="94">
        <f>Table1[[#This Row],[Male Voters]]/Table1[[#This Row],[Male Population]]</f>
        <v>0.91741066141120797</v>
      </c>
      <c r="U1581" s="94">
        <f>Table1[[#This Row],[Total Voters]]/Table1[[#This Row],[Total Population]]</f>
        <v>0.96605618271257565</v>
      </c>
      <c r="V1581" s="94">
        <f>Table1[[#This Row],[Female Ballots]]/Table1[[#This Row],[Female Population]]</f>
        <v>0.20676698725198814</v>
      </c>
      <c r="W1581" s="94">
        <f>Table1[[#This Row],[Male Ballots]]/Table1[[#This Row],[Male Population]]</f>
        <v>0.17405936942609224</v>
      </c>
      <c r="X1581" s="94">
        <f>Table1[[#This Row],[Total Ballots]]/Table1[[#This Row],[Total Population]]</f>
        <v>0.19401684281023931</v>
      </c>
      <c r="Y1581" s="94">
        <f>Table1[[#This Row],[Female Ballots]]/Table1[[#This Row],[Female Voters]]</f>
        <v>0.21459227467811159</v>
      </c>
      <c r="Z1581" s="95">
        <f>Table1[[#This Row],[Male Ballots]]/Table1[[#This Row],[Male Voters]]</f>
        <v>0.18972895863052783</v>
      </c>
      <c r="AA1581" s="94">
        <f>Table1[[#This Row],[Total Ballots]]/Table1[[#This Row],[Total Voters]]</f>
        <v>0.20083391243919388</v>
      </c>
    </row>
    <row r="1582" spans="1:27" s="7" customFormat="1" x14ac:dyDescent="0.35">
      <c r="A1582" s="8" t="s">
        <v>31</v>
      </c>
      <c r="B1582" s="16">
        <v>2023</v>
      </c>
      <c r="C1582" s="17" t="s">
        <v>82</v>
      </c>
      <c r="D1582" s="17" t="s">
        <v>87</v>
      </c>
      <c r="E1582" s="35"/>
      <c r="F1582" s="35"/>
      <c r="G1582" s="124" t="s">
        <v>66</v>
      </c>
      <c r="H1582" s="132">
        <v>1128.1358</v>
      </c>
      <c r="I1582" s="132">
        <v>1074.1786000000002</v>
      </c>
      <c r="J1582" s="133">
        <v>2202.3146999999999</v>
      </c>
      <c r="K1582">
        <v>1012</v>
      </c>
      <c r="L1582">
        <v>989</v>
      </c>
      <c r="M1582">
        <v>47</v>
      </c>
      <c r="N1582">
        <v>2048</v>
      </c>
      <c r="O1582">
        <v>338</v>
      </c>
      <c r="P1582">
        <v>299</v>
      </c>
      <c r="Q1582">
        <v>15</v>
      </c>
      <c r="R1582">
        <v>652</v>
      </c>
      <c r="S1582" s="105">
        <f>Table1[[#This Row],[Female Voters]]/Table1[[#This Row],[Female Population]]</f>
        <v>0.89705512403737209</v>
      </c>
      <c r="T1582" s="94">
        <f>Table1[[#This Row],[Male Voters]]/Table1[[#This Row],[Male Population]]</f>
        <v>0.92070350312322347</v>
      </c>
      <c r="U1582" s="94">
        <f>Table1[[#This Row],[Total Voters]]/Table1[[#This Row],[Total Population]]</f>
        <v>0.9299306770281287</v>
      </c>
      <c r="V1582" s="94">
        <f>Table1[[#This Row],[Female Ballots]]/Table1[[#This Row],[Female Population]]</f>
        <v>0.29960932008362823</v>
      </c>
      <c r="W1582" s="94">
        <f>Table1[[#This Row],[Male Ballots]]/Table1[[#This Row],[Male Population]]</f>
        <v>0.2783522218744629</v>
      </c>
      <c r="X1582" s="94">
        <f>Table1[[#This Row],[Total Ballots]]/Table1[[#This Row],[Total Population]]</f>
        <v>0.2960521491320019</v>
      </c>
      <c r="Y1582" s="94">
        <f>Table1[[#This Row],[Female Ballots]]/Table1[[#This Row],[Female Voters]]</f>
        <v>0.33399209486166009</v>
      </c>
      <c r="Z1582" s="95">
        <f>Table1[[#This Row],[Male Ballots]]/Table1[[#This Row],[Male Voters]]</f>
        <v>0.30232558139534882</v>
      </c>
      <c r="AA1582" s="94">
        <f>Table1[[#This Row],[Total Ballots]]/Table1[[#This Row],[Total Voters]]</f>
        <v>0.318359375</v>
      </c>
    </row>
    <row r="1583" spans="1:27" s="7" customFormat="1" x14ac:dyDescent="0.35">
      <c r="A1583" s="8" t="s">
        <v>31</v>
      </c>
      <c r="B1583" s="16">
        <v>2023</v>
      </c>
      <c r="C1583" s="17" t="s">
        <v>82</v>
      </c>
      <c r="D1583" s="17" t="s">
        <v>87</v>
      </c>
      <c r="E1583" s="35"/>
      <c r="F1583" s="35"/>
      <c r="G1583" s="124" t="s">
        <v>67</v>
      </c>
      <c r="H1583" s="132">
        <v>2103.6691000000001</v>
      </c>
      <c r="I1583" s="132">
        <v>2102.0263</v>
      </c>
      <c r="J1583" s="133">
        <v>4205.6954999999998</v>
      </c>
      <c r="K1583">
        <v>1903</v>
      </c>
      <c r="L1583">
        <v>1890</v>
      </c>
      <c r="M1583">
        <v>66</v>
      </c>
      <c r="N1583">
        <v>3859</v>
      </c>
      <c r="O1583">
        <v>902</v>
      </c>
      <c r="P1583">
        <v>868</v>
      </c>
      <c r="Q1583">
        <v>28</v>
      </c>
      <c r="R1583">
        <v>1798</v>
      </c>
      <c r="S1583" s="105">
        <f>Table1[[#This Row],[Female Voters]]/Table1[[#This Row],[Female Population]]</f>
        <v>0.90460995030064373</v>
      </c>
      <c r="T1583" s="94">
        <f>Table1[[#This Row],[Male Voters]]/Table1[[#This Row],[Male Population]]</f>
        <v>0.89913242284361528</v>
      </c>
      <c r="U1583" s="94">
        <f>Table1[[#This Row],[Total Voters]]/Table1[[#This Row],[Total Population]]</f>
        <v>0.91756523980397542</v>
      </c>
      <c r="V1583" s="94">
        <f>Table1[[#This Row],[Female Ballots]]/Table1[[#This Row],[Female Population]]</f>
        <v>0.42877465852400454</v>
      </c>
      <c r="W1583" s="94">
        <f>Table1[[#This Row],[Male Ballots]]/Table1[[#This Row],[Male Population]]</f>
        <v>0.41293489049114179</v>
      </c>
      <c r="X1583" s="94">
        <f>Table1[[#This Row],[Total Ballots]]/Table1[[#This Row],[Total Population]]</f>
        <v>0.42751549654510179</v>
      </c>
      <c r="Y1583" s="94">
        <f>Table1[[#This Row],[Female Ballots]]/Table1[[#This Row],[Female Voters]]</f>
        <v>0.47398843930635837</v>
      </c>
      <c r="Z1583" s="95">
        <f>Table1[[#This Row],[Male Ballots]]/Table1[[#This Row],[Male Voters]]</f>
        <v>0.45925925925925926</v>
      </c>
      <c r="AA1583" s="94">
        <f>Table1[[#This Row],[Total Ballots]]/Table1[[#This Row],[Total Voters]]</f>
        <v>0.4659238144597046</v>
      </c>
    </row>
    <row r="1584" spans="1:27" s="7" customFormat="1" x14ac:dyDescent="0.35">
      <c r="A1584" s="8" t="s">
        <v>55</v>
      </c>
      <c r="B1584" s="16">
        <v>2023</v>
      </c>
      <c r="C1584" s="17" t="s">
        <v>82</v>
      </c>
      <c r="D1584" s="17"/>
      <c r="E1584" s="35"/>
      <c r="F1584" s="35"/>
      <c r="G1584" s="124" t="s">
        <v>79</v>
      </c>
      <c r="H1584" s="132">
        <v>370470.05300000001</v>
      </c>
      <c r="I1584" s="132">
        <v>358370.64599999995</v>
      </c>
      <c r="J1584" s="133">
        <v>728840.7</v>
      </c>
      <c r="K1584">
        <v>280328</v>
      </c>
      <c r="L1584">
        <v>258923</v>
      </c>
      <c r="M1584">
        <v>11058</v>
      </c>
      <c r="N1584">
        <v>550309</v>
      </c>
      <c r="O1584">
        <v>88015</v>
      </c>
      <c r="P1584">
        <v>77338</v>
      </c>
      <c r="Q1584">
        <v>2931</v>
      </c>
      <c r="R1584">
        <v>168284</v>
      </c>
      <c r="S1584" s="105">
        <f>Table1[[#This Row],[Female Voters]]/Table1[[#This Row],[Female Population]]</f>
        <v>0.7566819442758036</v>
      </c>
      <c r="T1584" s="94">
        <f>Table1[[#This Row],[Male Voters]]/Table1[[#This Row],[Male Population]]</f>
        <v>0.72250058114413762</v>
      </c>
      <c r="U1584" s="94">
        <f>Table1[[#This Row],[Total Voters]]/Table1[[#This Row],[Total Population]]</f>
        <v>0.75504702193497153</v>
      </c>
      <c r="V1584" s="94">
        <f>Table1[[#This Row],[Female Ballots]]/Table1[[#This Row],[Female Population]]</f>
        <v>0.2375765579087171</v>
      </c>
      <c r="W1584" s="94">
        <f>Table1[[#This Row],[Male Ballots]]/Table1[[#This Row],[Male Population]]</f>
        <v>0.21580450537235132</v>
      </c>
      <c r="X1584" s="94">
        <f>Table1[[#This Row],[Total Ballots]]/Table1[[#This Row],[Total Population]]</f>
        <v>0.23089270398867684</v>
      </c>
      <c r="Y1584" s="94">
        <f>Table1[[#This Row],[Female Ballots]]/Table1[[#This Row],[Female Voters]]</f>
        <v>0.31397149053965356</v>
      </c>
      <c r="Z1584" s="95">
        <f>Table1[[#This Row],[Male Ballots]]/Table1[[#This Row],[Male Voters]]</f>
        <v>0.29869111666402753</v>
      </c>
      <c r="AA1584" s="94">
        <f>Table1[[#This Row],[Total Ballots]]/Table1[[#This Row],[Total Voters]]</f>
        <v>0.30579910559340295</v>
      </c>
    </row>
    <row r="1585" spans="1:27" s="7" customFormat="1" x14ac:dyDescent="0.35">
      <c r="A1585" s="8" t="s">
        <v>55</v>
      </c>
      <c r="B1585" s="16">
        <v>2023</v>
      </c>
      <c r="C1585" s="17" t="s">
        <v>82</v>
      </c>
      <c r="D1585" s="17"/>
      <c r="E1585" s="35"/>
      <c r="F1585" s="35"/>
      <c r="G1585" s="124" t="s">
        <v>62</v>
      </c>
      <c r="H1585" s="132">
        <v>39684.419000000002</v>
      </c>
      <c r="I1585" s="132">
        <v>45012.230999999992</v>
      </c>
      <c r="J1585" s="133">
        <v>84696.65</v>
      </c>
      <c r="K1585">
        <v>23700</v>
      </c>
      <c r="L1585">
        <v>24125</v>
      </c>
      <c r="M1585">
        <v>1666</v>
      </c>
      <c r="N1585">
        <v>49491</v>
      </c>
      <c r="O1585">
        <v>2977</v>
      </c>
      <c r="P1585">
        <v>2834</v>
      </c>
      <c r="Q1585">
        <v>356</v>
      </c>
      <c r="R1585">
        <v>6167</v>
      </c>
      <c r="S1585" s="105">
        <f>Table1[[#This Row],[Female Voters]]/Table1[[#This Row],[Female Population]]</f>
        <v>0.59721171676974782</v>
      </c>
      <c r="T1585" s="94">
        <f>Table1[[#This Row],[Male Voters]]/Table1[[#This Row],[Male Population]]</f>
        <v>0.53596543570568644</v>
      </c>
      <c r="U1585" s="94">
        <f>Table1[[#This Row],[Total Voters]]/Table1[[#This Row],[Total Population]]</f>
        <v>0.58433243817789726</v>
      </c>
      <c r="V1585" s="94">
        <f>Table1[[#This Row],[Female Ballots]]/Table1[[#This Row],[Female Population]]</f>
        <v>7.5016847292132455E-2</v>
      </c>
      <c r="W1585" s="94">
        <f>Table1[[#This Row],[Male Ballots]]/Table1[[#This Row],[Male Population]]</f>
        <v>6.2960665069012031E-2</v>
      </c>
      <c r="X1585" s="94">
        <f>Table1[[#This Row],[Total Ballots]]/Table1[[#This Row],[Total Population]]</f>
        <v>7.2812797200361531E-2</v>
      </c>
      <c r="Y1585" s="94">
        <f>Table1[[#This Row],[Female Ballots]]/Table1[[#This Row],[Female Voters]]</f>
        <v>0.12561181434599156</v>
      </c>
      <c r="Z1585" s="95">
        <f>Table1[[#This Row],[Male Ballots]]/Table1[[#This Row],[Male Voters]]</f>
        <v>0.11747150259067357</v>
      </c>
      <c r="AA1585" s="94">
        <f>Table1[[#This Row],[Total Ballots]]/Table1[[#This Row],[Total Voters]]</f>
        <v>0.12460851467943666</v>
      </c>
    </row>
    <row r="1586" spans="1:27" s="7" customFormat="1" x14ac:dyDescent="0.35">
      <c r="A1586" s="8" t="s">
        <v>55</v>
      </c>
      <c r="B1586" s="16">
        <v>2023</v>
      </c>
      <c r="C1586" s="17" t="s">
        <v>82</v>
      </c>
      <c r="D1586" s="17"/>
      <c r="E1586" s="35"/>
      <c r="F1586" s="35"/>
      <c r="G1586" s="124" t="s">
        <v>63</v>
      </c>
      <c r="H1586" s="132">
        <v>64696.49</v>
      </c>
      <c r="I1586" s="132">
        <v>67786.539999999994</v>
      </c>
      <c r="J1586" s="133">
        <v>132483.02000000002</v>
      </c>
      <c r="K1586">
        <v>45819</v>
      </c>
      <c r="L1586">
        <v>44378</v>
      </c>
      <c r="M1586">
        <v>2418</v>
      </c>
      <c r="N1586">
        <v>92615</v>
      </c>
      <c r="O1586">
        <v>7293</v>
      </c>
      <c r="P1586">
        <v>6216</v>
      </c>
      <c r="Q1586">
        <v>567</v>
      </c>
      <c r="R1586">
        <v>14076</v>
      </c>
      <c r="S1586" s="105">
        <f>Table1[[#This Row],[Female Voters]]/Table1[[#This Row],[Female Population]]</f>
        <v>0.70821461875288749</v>
      </c>
      <c r="T1586" s="94">
        <f>Table1[[#This Row],[Male Voters]]/Table1[[#This Row],[Male Population]]</f>
        <v>0.65467274181570567</v>
      </c>
      <c r="U1586" s="94">
        <f>Table1[[#This Row],[Total Voters]]/Table1[[#This Row],[Total Population]]</f>
        <v>0.69907071864756698</v>
      </c>
      <c r="V1586" s="94">
        <f>Table1[[#This Row],[Female Ballots]]/Table1[[#This Row],[Female Population]]</f>
        <v>0.11272636274394485</v>
      </c>
      <c r="W1586" s="94">
        <f>Table1[[#This Row],[Male Ballots]]/Table1[[#This Row],[Male Population]]</f>
        <v>9.1699620603146292E-2</v>
      </c>
      <c r="X1586" s="94">
        <f>Table1[[#This Row],[Total Ballots]]/Table1[[#This Row],[Total Population]]</f>
        <v>0.10624757799150411</v>
      </c>
      <c r="Y1586" s="94">
        <f>Table1[[#This Row],[Female Ballots]]/Table1[[#This Row],[Female Voters]]</f>
        <v>0.15916977673017743</v>
      </c>
      <c r="Z1586" s="95">
        <f>Table1[[#This Row],[Male Ballots]]/Table1[[#This Row],[Male Voters]]</f>
        <v>0.14006940375861915</v>
      </c>
      <c r="AA1586" s="94">
        <f>Table1[[#This Row],[Total Ballots]]/Table1[[#This Row],[Total Voters]]</f>
        <v>0.15198401986719215</v>
      </c>
    </row>
    <row r="1587" spans="1:27" s="7" customFormat="1" x14ac:dyDescent="0.35">
      <c r="A1587" s="8" t="s">
        <v>55</v>
      </c>
      <c r="B1587" s="16">
        <v>2023</v>
      </c>
      <c r="C1587" s="17" t="s">
        <v>82</v>
      </c>
      <c r="D1587" s="17"/>
      <c r="E1587" s="35"/>
      <c r="F1587" s="35"/>
      <c r="G1587" s="124" t="s">
        <v>64</v>
      </c>
      <c r="H1587" s="132">
        <v>67419.38</v>
      </c>
      <c r="I1587" s="132">
        <v>66706.58</v>
      </c>
      <c r="J1587" s="133">
        <v>134125.96</v>
      </c>
      <c r="K1587">
        <v>51593</v>
      </c>
      <c r="L1587">
        <v>48464</v>
      </c>
      <c r="M1587">
        <v>2287</v>
      </c>
      <c r="N1587">
        <v>102344</v>
      </c>
      <c r="O1587">
        <v>12256</v>
      </c>
      <c r="P1587">
        <v>10700</v>
      </c>
      <c r="Q1587">
        <v>591</v>
      </c>
      <c r="R1587">
        <v>23547</v>
      </c>
      <c r="S1587" s="105">
        <f>Table1[[#This Row],[Female Voters]]/Table1[[#This Row],[Female Population]]</f>
        <v>0.76525473832598279</v>
      </c>
      <c r="T1587" s="94">
        <f>Table1[[#This Row],[Male Voters]]/Table1[[#This Row],[Male Population]]</f>
        <v>0.72652502946485942</v>
      </c>
      <c r="U1587" s="94">
        <f>Table1[[#This Row],[Total Voters]]/Table1[[#This Row],[Total Population]]</f>
        <v>0.76304393273308169</v>
      </c>
      <c r="V1587" s="94">
        <f>Table1[[#This Row],[Female Ballots]]/Table1[[#This Row],[Female Population]]</f>
        <v>0.18178749196447666</v>
      </c>
      <c r="W1587" s="94">
        <f>Table1[[#This Row],[Male Ballots]]/Table1[[#This Row],[Male Population]]</f>
        <v>0.1604039661454687</v>
      </c>
      <c r="X1587" s="94">
        <f>Table1[[#This Row],[Total Ballots]]/Table1[[#This Row],[Total Population]]</f>
        <v>0.17555885527305826</v>
      </c>
      <c r="Y1587" s="94">
        <f>Table1[[#This Row],[Female Ballots]]/Table1[[#This Row],[Female Voters]]</f>
        <v>0.23755160583800128</v>
      </c>
      <c r="Z1587" s="95">
        <f>Table1[[#This Row],[Male Ballots]]/Table1[[#This Row],[Male Voters]]</f>
        <v>0.22078243644767251</v>
      </c>
      <c r="AA1587" s="94">
        <f>Table1[[#This Row],[Total Ballots]]/Table1[[#This Row],[Total Voters]]</f>
        <v>0.23007699523176736</v>
      </c>
    </row>
    <row r="1588" spans="1:27" s="7" customFormat="1" x14ac:dyDescent="0.35">
      <c r="A1588" s="8" t="s">
        <v>55</v>
      </c>
      <c r="B1588" s="16">
        <v>2023</v>
      </c>
      <c r="C1588" s="17" t="s">
        <v>82</v>
      </c>
      <c r="D1588" s="17"/>
      <c r="E1588" s="35"/>
      <c r="F1588" s="35"/>
      <c r="G1588" s="124" t="s">
        <v>65</v>
      </c>
      <c r="H1588" s="132">
        <v>56608.740000000005</v>
      </c>
      <c r="I1588" s="132">
        <v>55452.97</v>
      </c>
      <c r="J1588" s="133">
        <v>112061.70999999999</v>
      </c>
      <c r="K1588">
        <v>43614</v>
      </c>
      <c r="L1588">
        <v>41162</v>
      </c>
      <c r="M1588">
        <v>1430</v>
      </c>
      <c r="N1588">
        <v>86206</v>
      </c>
      <c r="O1588">
        <v>12157</v>
      </c>
      <c r="P1588">
        <v>11126</v>
      </c>
      <c r="Q1588">
        <v>347</v>
      </c>
      <c r="R1588">
        <v>23630</v>
      </c>
      <c r="S1588" s="105">
        <f>Table1[[#This Row],[Female Voters]]/Table1[[#This Row],[Female Population]]</f>
        <v>0.77044640103277329</v>
      </c>
      <c r="T1588" s="94">
        <f>Table1[[#This Row],[Male Voters]]/Table1[[#This Row],[Male Population]]</f>
        <v>0.74228666201287319</v>
      </c>
      <c r="U1588" s="94">
        <f>Table1[[#This Row],[Total Voters]]/Table1[[#This Row],[Total Population]]</f>
        <v>0.76927257312064934</v>
      </c>
      <c r="V1588" s="94">
        <f>Table1[[#This Row],[Female Ballots]]/Table1[[#This Row],[Female Population]]</f>
        <v>0.21475482407840202</v>
      </c>
      <c r="W1588" s="94">
        <f>Table1[[#This Row],[Male Ballots]]/Table1[[#This Row],[Male Population]]</f>
        <v>0.20063848699176978</v>
      </c>
      <c r="X1588" s="94">
        <f>Table1[[#This Row],[Total Ballots]]/Table1[[#This Row],[Total Population]]</f>
        <v>0.21086595947893355</v>
      </c>
      <c r="Y1588" s="94">
        <f>Table1[[#This Row],[Female Ballots]]/Table1[[#This Row],[Female Voters]]</f>
        <v>0.27874077131196406</v>
      </c>
      <c r="Z1588" s="95">
        <f>Table1[[#This Row],[Male Ballots]]/Table1[[#This Row],[Male Voters]]</f>
        <v>0.27029784752927455</v>
      </c>
      <c r="AA1588" s="94">
        <f>Table1[[#This Row],[Total Ballots]]/Table1[[#This Row],[Total Voters]]</f>
        <v>0.27411085075284786</v>
      </c>
    </row>
    <row r="1589" spans="1:27" s="7" customFormat="1" x14ac:dyDescent="0.35">
      <c r="A1589" s="8" t="s">
        <v>55</v>
      </c>
      <c r="B1589" s="16">
        <v>2023</v>
      </c>
      <c r="C1589" s="17" t="s">
        <v>82</v>
      </c>
      <c r="D1589" s="17"/>
      <c r="E1589" s="35"/>
      <c r="F1589" s="35"/>
      <c r="G1589" s="124" t="s">
        <v>66</v>
      </c>
      <c r="H1589" s="132">
        <v>57890.45</v>
      </c>
      <c r="I1589" s="132">
        <v>54938.820000000007</v>
      </c>
      <c r="J1589" s="133">
        <v>112829.28</v>
      </c>
      <c r="K1589">
        <v>45518</v>
      </c>
      <c r="L1589">
        <v>42526</v>
      </c>
      <c r="M1589">
        <v>1544</v>
      </c>
      <c r="N1589">
        <v>89588</v>
      </c>
      <c r="O1589">
        <v>16773</v>
      </c>
      <c r="P1589">
        <v>15073</v>
      </c>
      <c r="Q1589">
        <v>419</v>
      </c>
      <c r="R1589">
        <v>32265</v>
      </c>
      <c r="S1589" s="105">
        <f>Table1[[#This Row],[Female Voters]]/Table1[[#This Row],[Female Population]]</f>
        <v>0.78627822032822348</v>
      </c>
      <c r="T1589" s="94">
        <f>Table1[[#This Row],[Male Voters]]/Table1[[#This Row],[Male Population]]</f>
        <v>0.77406103735027421</v>
      </c>
      <c r="U1589" s="94">
        <f>Table1[[#This Row],[Total Voters]]/Table1[[#This Row],[Total Population]]</f>
        <v>0.79401375245858163</v>
      </c>
      <c r="V1589" s="94">
        <f>Table1[[#This Row],[Female Ballots]]/Table1[[#This Row],[Female Population]]</f>
        <v>0.28973690824652426</v>
      </c>
      <c r="W1589" s="94">
        <f>Table1[[#This Row],[Male Ballots]]/Table1[[#This Row],[Male Population]]</f>
        <v>0.27435973324508967</v>
      </c>
      <c r="X1589" s="94">
        <f>Table1[[#This Row],[Total Ballots]]/Table1[[#This Row],[Total Population]]</f>
        <v>0.28596300534754809</v>
      </c>
      <c r="Y1589" s="94">
        <f>Table1[[#This Row],[Female Ballots]]/Table1[[#This Row],[Female Voters]]</f>
        <v>0.36849158574629814</v>
      </c>
      <c r="Z1589" s="95">
        <f>Table1[[#This Row],[Male Ballots]]/Table1[[#This Row],[Male Voters]]</f>
        <v>0.35444198843060715</v>
      </c>
      <c r="AA1589" s="94">
        <f>Table1[[#This Row],[Total Ballots]]/Table1[[#This Row],[Total Voters]]</f>
        <v>0.36014868062686967</v>
      </c>
    </row>
    <row r="1590" spans="1:27" s="7" customFormat="1" x14ac:dyDescent="0.35">
      <c r="A1590" s="8" t="s">
        <v>55</v>
      </c>
      <c r="B1590" s="16">
        <v>2023</v>
      </c>
      <c r="C1590" s="17" t="s">
        <v>82</v>
      </c>
      <c r="D1590" s="17"/>
      <c r="E1590" s="35"/>
      <c r="F1590" s="35"/>
      <c r="G1590" s="124" t="s">
        <v>67</v>
      </c>
      <c r="H1590" s="132">
        <v>84170.574000000008</v>
      </c>
      <c r="I1590" s="132">
        <v>68473.505000000005</v>
      </c>
      <c r="J1590" s="133">
        <v>152644.08000000002</v>
      </c>
      <c r="K1590">
        <v>70084</v>
      </c>
      <c r="L1590">
        <v>58268</v>
      </c>
      <c r="M1590">
        <v>1713</v>
      </c>
      <c r="N1590">
        <v>130065</v>
      </c>
      <c r="O1590">
        <v>36559</v>
      </c>
      <c r="P1590">
        <v>31389</v>
      </c>
      <c r="Q1590">
        <v>651</v>
      </c>
      <c r="R1590">
        <v>68599</v>
      </c>
      <c r="S1590" s="105">
        <f>Table1[[#This Row],[Female Voters]]/Table1[[#This Row],[Female Population]]</f>
        <v>0.832642533719682</v>
      </c>
      <c r="T1590" s="94">
        <f>Table1[[#This Row],[Male Voters]]/Table1[[#This Row],[Male Population]]</f>
        <v>0.8509568774082763</v>
      </c>
      <c r="U1590" s="94">
        <f>Table1[[#This Row],[Total Voters]]/Table1[[#This Row],[Total Population]]</f>
        <v>0.85208021169245463</v>
      </c>
      <c r="V1590" s="94">
        <f>Table1[[#This Row],[Female Ballots]]/Table1[[#This Row],[Female Population]]</f>
        <v>0.43434419254405937</v>
      </c>
      <c r="W1590" s="94">
        <f>Table1[[#This Row],[Male Ballots]]/Table1[[#This Row],[Male Population]]</f>
        <v>0.45841088461880253</v>
      </c>
      <c r="X1590" s="94">
        <f>Table1[[#This Row],[Total Ballots]]/Table1[[#This Row],[Total Population]]</f>
        <v>0.4494049163256118</v>
      </c>
      <c r="Y1590" s="94">
        <f>Table1[[#This Row],[Female Ballots]]/Table1[[#This Row],[Female Voters]]</f>
        <v>0.52164545402659668</v>
      </c>
      <c r="Z1590" s="95">
        <f>Table1[[#This Row],[Male Ballots]]/Table1[[#This Row],[Male Voters]]</f>
        <v>0.53870048740303422</v>
      </c>
      <c r="AA1590" s="94">
        <f>Table1[[#This Row],[Total Ballots]]/Table1[[#This Row],[Total Voters]]</f>
        <v>0.52742090493214933</v>
      </c>
    </row>
    <row r="1591" spans="1:27" s="7" customFormat="1" x14ac:dyDescent="0.35">
      <c r="A1591" s="8" t="s">
        <v>23</v>
      </c>
      <c r="B1591" s="16">
        <v>2023</v>
      </c>
      <c r="C1591" s="17" t="s">
        <v>82</v>
      </c>
      <c r="D1591" s="17" t="s">
        <v>87</v>
      </c>
      <c r="E1591" s="35"/>
      <c r="F1591" s="35"/>
      <c r="G1591" s="124" t="s">
        <v>79</v>
      </c>
      <c r="H1591" s="132">
        <v>8195.8732300000011</v>
      </c>
      <c r="I1591" s="132">
        <v>7636.7645899999998</v>
      </c>
      <c r="J1591" s="133">
        <v>15832.639200000001</v>
      </c>
      <c r="K1591">
        <v>7390</v>
      </c>
      <c r="L1591">
        <v>6890</v>
      </c>
      <c r="M1591">
        <v>406</v>
      </c>
      <c r="N1591">
        <v>14686</v>
      </c>
      <c r="O1591">
        <v>3775</v>
      </c>
      <c r="P1591">
        <v>3312</v>
      </c>
      <c r="Q1591">
        <v>171</v>
      </c>
      <c r="R1591">
        <v>7258</v>
      </c>
      <c r="S1591" s="105">
        <f>Table1[[#This Row],[Female Voters]]/Table1[[#This Row],[Female Population]]</f>
        <v>0.90167329247477868</v>
      </c>
      <c r="T1591" s="94">
        <f>Table1[[#This Row],[Male Voters]]/Table1[[#This Row],[Male Population]]</f>
        <v>0.90221453323599177</v>
      </c>
      <c r="U1591" s="94">
        <f>Table1[[#This Row],[Total Voters]]/Table1[[#This Row],[Total Population]]</f>
        <v>0.92757750710317444</v>
      </c>
      <c r="V1591" s="94">
        <f>Table1[[#This Row],[Female Ballots]]/Table1[[#This Row],[Female Population]]</f>
        <v>0.4605976561694573</v>
      </c>
      <c r="W1591" s="94">
        <f>Table1[[#This Row],[Male Ballots]]/Table1[[#This Row],[Male Population]]</f>
        <v>0.4336915143799136</v>
      </c>
      <c r="X1591" s="94">
        <f>Table1[[#This Row],[Total Ballots]]/Table1[[#This Row],[Total Population]]</f>
        <v>0.45842009713705845</v>
      </c>
      <c r="Y1591" s="94">
        <f>Table1[[#This Row],[Female Ballots]]/Table1[[#This Row],[Female Voters]]</f>
        <v>0.51082543978349115</v>
      </c>
      <c r="Z1591" s="95">
        <f>Table1[[#This Row],[Male Ballots]]/Table1[[#This Row],[Male Voters]]</f>
        <v>0.48069666182873733</v>
      </c>
      <c r="AA1591" s="94">
        <f>Table1[[#This Row],[Total Ballots]]/Table1[[#This Row],[Total Voters]]</f>
        <v>0.4942121748604113</v>
      </c>
    </row>
    <row r="1592" spans="1:27" s="7" customFormat="1" x14ac:dyDescent="0.35">
      <c r="A1592" s="8" t="s">
        <v>23</v>
      </c>
      <c r="B1592" s="16">
        <v>2023</v>
      </c>
      <c r="C1592" s="17" t="s">
        <v>82</v>
      </c>
      <c r="D1592" s="17" t="s">
        <v>87</v>
      </c>
      <c r="E1592" s="35"/>
      <c r="F1592" s="35"/>
      <c r="G1592" s="124" t="s">
        <v>62</v>
      </c>
      <c r="H1592" s="132">
        <v>451.40793000000002</v>
      </c>
      <c r="I1592" s="132">
        <v>403.51939000000004</v>
      </c>
      <c r="J1592" s="133">
        <v>854.92750000000001</v>
      </c>
      <c r="K1592">
        <v>331</v>
      </c>
      <c r="L1592">
        <v>324</v>
      </c>
      <c r="M1592">
        <v>41</v>
      </c>
      <c r="N1592">
        <v>696</v>
      </c>
      <c r="O1592">
        <v>51</v>
      </c>
      <c r="P1592">
        <v>59</v>
      </c>
      <c r="Q1592">
        <v>10</v>
      </c>
      <c r="R1592">
        <v>120</v>
      </c>
      <c r="S1592" s="105">
        <f>Table1[[#This Row],[Female Voters]]/Table1[[#This Row],[Female Population]]</f>
        <v>0.73326137624564991</v>
      </c>
      <c r="T1592" s="94">
        <f>Table1[[#This Row],[Male Voters]]/Table1[[#This Row],[Male Population]]</f>
        <v>0.80293539301791661</v>
      </c>
      <c r="U1592" s="94">
        <f>Table1[[#This Row],[Total Voters]]/Table1[[#This Row],[Total Population]]</f>
        <v>0.81410411993999487</v>
      </c>
      <c r="V1592" s="94">
        <f>Table1[[#This Row],[Female Ballots]]/Table1[[#This Row],[Female Population]]</f>
        <v>0.11297984951216962</v>
      </c>
      <c r="W1592" s="94">
        <f>Table1[[#This Row],[Male Ballots]]/Table1[[#This Row],[Male Population]]</f>
        <v>0.14621354379029963</v>
      </c>
      <c r="X1592" s="94">
        <f>Table1[[#This Row],[Total Ballots]]/Table1[[#This Row],[Total Population]]</f>
        <v>0.14036277929999913</v>
      </c>
      <c r="Y1592" s="94">
        <f>Table1[[#This Row],[Female Ballots]]/Table1[[#This Row],[Female Voters]]</f>
        <v>0.15407854984894259</v>
      </c>
      <c r="Z1592" s="95">
        <f>Table1[[#This Row],[Male Ballots]]/Table1[[#This Row],[Male Voters]]</f>
        <v>0.18209876543209877</v>
      </c>
      <c r="AA1592" s="94">
        <f>Table1[[#This Row],[Total Ballots]]/Table1[[#This Row],[Total Voters]]</f>
        <v>0.17241379310344829</v>
      </c>
    </row>
    <row r="1593" spans="1:27" s="7" customFormat="1" x14ac:dyDescent="0.35">
      <c r="A1593" s="8" t="s">
        <v>23</v>
      </c>
      <c r="B1593" s="16">
        <v>2023</v>
      </c>
      <c r="C1593" s="17" t="s">
        <v>82</v>
      </c>
      <c r="D1593" s="17" t="s">
        <v>87</v>
      </c>
      <c r="E1593" s="35"/>
      <c r="F1593" s="35"/>
      <c r="G1593" s="124" t="s">
        <v>63</v>
      </c>
      <c r="H1593" s="132">
        <v>730.36750000000006</v>
      </c>
      <c r="I1593" s="132">
        <v>719.19110000000001</v>
      </c>
      <c r="J1593" s="133">
        <v>1449.5585000000001</v>
      </c>
      <c r="K1593">
        <v>637</v>
      </c>
      <c r="L1593">
        <v>615</v>
      </c>
      <c r="M1593">
        <v>58</v>
      </c>
      <c r="N1593">
        <v>1310</v>
      </c>
      <c r="O1593">
        <v>134</v>
      </c>
      <c r="P1593">
        <v>103</v>
      </c>
      <c r="Q1593">
        <v>18</v>
      </c>
      <c r="R1593">
        <v>255</v>
      </c>
      <c r="S1593" s="105">
        <f>Table1[[#This Row],[Female Voters]]/Table1[[#This Row],[Female Population]]</f>
        <v>0.87216367102862591</v>
      </c>
      <c r="T1593" s="94">
        <f>Table1[[#This Row],[Male Voters]]/Table1[[#This Row],[Male Population]]</f>
        <v>0.85512737852289888</v>
      </c>
      <c r="U1593" s="94">
        <f>Table1[[#This Row],[Total Voters]]/Table1[[#This Row],[Total Population]]</f>
        <v>0.90372344406934935</v>
      </c>
      <c r="V1593" s="94">
        <f>Table1[[#This Row],[Female Ballots]]/Table1[[#This Row],[Female Population]]</f>
        <v>0.18346928087572351</v>
      </c>
      <c r="W1593" s="94">
        <f>Table1[[#This Row],[Male Ballots]]/Table1[[#This Row],[Male Population]]</f>
        <v>0.14321645526481069</v>
      </c>
      <c r="X1593" s="94">
        <f>Table1[[#This Row],[Total Ballots]]/Table1[[#This Row],[Total Population]]</f>
        <v>0.17591563224250692</v>
      </c>
      <c r="Y1593" s="94">
        <f>Table1[[#This Row],[Female Ballots]]/Table1[[#This Row],[Female Voters]]</f>
        <v>0.21036106750392464</v>
      </c>
      <c r="Z1593" s="95">
        <f>Table1[[#This Row],[Male Ballots]]/Table1[[#This Row],[Male Voters]]</f>
        <v>0.16747967479674797</v>
      </c>
      <c r="AA1593" s="94">
        <f>Table1[[#This Row],[Total Ballots]]/Table1[[#This Row],[Total Voters]]</f>
        <v>0.19465648854961831</v>
      </c>
    </row>
    <row r="1594" spans="1:27" s="7" customFormat="1" x14ac:dyDescent="0.35">
      <c r="A1594" s="8" t="s">
        <v>23</v>
      </c>
      <c r="B1594" s="16">
        <v>2023</v>
      </c>
      <c r="C1594" s="17" t="s">
        <v>82</v>
      </c>
      <c r="D1594" s="17" t="s">
        <v>87</v>
      </c>
      <c r="E1594" s="35"/>
      <c r="F1594" s="35"/>
      <c r="G1594" s="124" t="s">
        <v>64</v>
      </c>
      <c r="H1594" s="132">
        <v>999.81760000000008</v>
      </c>
      <c r="I1594" s="132">
        <v>997.5915</v>
      </c>
      <c r="J1594" s="133">
        <v>1997.4096</v>
      </c>
      <c r="K1594">
        <v>890</v>
      </c>
      <c r="L1594">
        <v>825</v>
      </c>
      <c r="M1594">
        <v>78</v>
      </c>
      <c r="N1594">
        <v>1793</v>
      </c>
      <c r="O1594">
        <v>277</v>
      </c>
      <c r="P1594">
        <v>220</v>
      </c>
      <c r="Q1594">
        <v>23</v>
      </c>
      <c r="R1594">
        <v>520</v>
      </c>
      <c r="S1594" s="105">
        <f>Table1[[#This Row],[Female Voters]]/Table1[[#This Row],[Female Population]]</f>
        <v>0.89016236561548823</v>
      </c>
      <c r="T1594" s="94">
        <f>Table1[[#This Row],[Male Voters]]/Table1[[#This Row],[Male Population]]</f>
        <v>0.82699180977384035</v>
      </c>
      <c r="U1594" s="94">
        <f>Table1[[#This Row],[Total Voters]]/Table1[[#This Row],[Total Population]]</f>
        <v>0.89766265266773526</v>
      </c>
      <c r="V1594" s="94">
        <f>Table1[[#This Row],[Female Ballots]]/Table1[[#This Row],[Female Population]]</f>
        <v>0.27705053401740476</v>
      </c>
      <c r="W1594" s="94">
        <f>Table1[[#This Row],[Male Ballots]]/Table1[[#This Row],[Male Population]]</f>
        <v>0.22053114927302409</v>
      </c>
      <c r="X1594" s="94">
        <f>Table1[[#This Row],[Total Ballots]]/Table1[[#This Row],[Total Population]]</f>
        <v>0.26033718872683903</v>
      </c>
      <c r="Y1594" s="94">
        <f>Table1[[#This Row],[Female Ballots]]/Table1[[#This Row],[Female Voters]]</f>
        <v>0.31123595505617979</v>
      </c>
      <c r="Z1594" s="95">
        <f>Table1[[#This Row],[Male Ballots]]/Table1[[#This Row],[Male Voters]]</f>
        <v>0.26666666666666666</v>
      </c>
      <c r="AA1594" s="94">
        <f>Table1[[#This Row],[Total Ballots]]/Table1[[#This Row],[Total Voters]]</f>
        <v>0.29001673173452314</v>
      </c>
    </row>
    <row r="1595" spans="1:27" s="7" customFormat="1" x14ac:dyDescent="0.35">
      <c r="A1595" s="8" t="s">
        <v>23</v>
      </c>
      <c r="B1595" s="16">
        <v>2023</v>
      </c>
      <c r="C1595" s="17" t="s">
        <v>82</v>
      </c>
      <c r="D1595" s="17" t="s">
        <v>87</v>
      </c>
      <c r="E1595" s="35"/>
      <c r="F1595" s="35"/>
      <c r="G1595" s="124" t="s">
        <v>65</v>
      </c>
      <c r="H1595" s="132">
        <v>1020.2011</v>
      </c>
      <c r="I1595" s="132">
        <v>981.66849999999999</v>
      </c>
      <c r="J1595" s="133">
        <v>2001.8701000000001</v>
      </c>
      <c r="K1595">
        <v>906</v>
      </c>
      <c r="L1595">
        <v>853</v>
      </c>
      <c r="M1595">
        <v>63</v>
      </c>
      <c r="N1595">
        <v>1822</v>
      </c>
      <c r="O1595">
        <v>346</v>
      </c>
      <c r="P1595">
        <v>322</v>
      </c>
      <c r="Q1595">
        <v>29</v>
      </c>
      <c r="R1595">
        <v>697</v>
      </c>
      <c r="S1595" s="105">
        <f>Table1[[#This Row],[Female Voters]]/Table1[[#This Row],[Female Population]]</f>
        <v>0.88806020695331533</v>
      </c>
      <c r="T1595" s="94">
        <f>Table1[[#This Row],[Male Voters]]/Table1[[#This Row],[Male Population]]</f>
        <v>0.86892876770518768</v>
      </c>
      <c r="U1595" s="94">
        <f>Table1[[#This Row],[Total Voters]]/Table1[[#This Row],[Total Population]]</f>
        <v>0.91014896521008026</v>
      </c>
      <c r="V1595" s="94">
        <f>Table1[[#This Row],[Female Ballots]]/Table1[[#This Row],[Female Population]]</f>
        <v>0.33914882075700564</v>
      </c>
      <c r="W1595" s="94">
        <f>Table1[[#This Row],[Male Ballots]]/Table1[[#This Row],[Male Population]]</f>
        <v>0.328012969755065</v>
      </c>
      <c r="X1595" s="94">
        <f>Table1[[#This Row],[Total Ballots]]/Table1[[#This Row],[Total Population]]</f>
        <v>0.34817443949035454</v>
      </c>
      <c r="Y1595" s="94">
        <f>Table1[[#This Row],[Female Ballots]]/Table1[[#This Row],[Female Voters]]</f>
        <v>0.38189845474613687</v>
      </c>
      <c r="Z1595" s="95">
        <f>Table1[[#This Row],[Male Ballots]]/Table1[[#This Row],[Male Voters]]</f>
        <v>0.37749120750293086</v>
      </c>
      <c r="AA1595" s="94">
        <f>Table1[[#This Row],[Total Ballots]]/Table1[[#This Row],[Total Voters]]</f>
        <v>0.38254665203073546</v>
      </c>
    </row>
    <row r="1596" spans="1:27" s="7" customFormat="1" x14ac:dyDescent="0.35">
      <c r="A1596" s="8" t="s">
        <v>23</v>
      </c>
      <c r="B1596" s="16">
        <v>2023</v>
      </c>
      <c r="C1596" s="17" t="s">
        <v>82</v>
      </c>
      <c r="D1596" s="17" t="s">
        <v>87</v>
      </c>
      <c r="E1596" s="35"/>
      <c r="F1596" s="35"/>
      <c r="G1596" s="124" t="s">
        <v>66</v>
      </c>
      <c r="H1596" s="132">
        <v>1446.367</v>
      </c>
      <c r="I1596" s="132">
        <v>1294.5140000000001</v>
      </c>
      <c r="J1596" s="133">
        <v>2740.8810000000003</v>
      </c>
      <c r="K1596">
        <v>1261</v>
      </c>
      <c r="L1596">
        <v>1147</v>
      </c>
      <c r="M1596">
        <v>60</v>
      </c>
      <c r="N1596">
        <v>2468</v>
      </c>
      <c r="O1596">
        <v>652</v>
      </c>
      <c r="P1596">
        <v>547</v>
      </c>
      <c r="Q1596">
        <v>31</v>
      </c>
      <c r="R1596">
        <v>1230</v>
      </c>
      <c r="S1596" s="105">
        <f>Table1[[#This Row],[Female Voters]]/Table1[[#This Row],[Female Population]]</f>
        <v>0.87183958151700092</v>
      </c>
      <c r="T1596" s="94">
        <f>Table1[[#This Row],[Male Voters]]/Table1[[#This Row],[Male Population]]</f>
        <v>0.88604680984523909</v>
      </c>
      <c r="U1596" s="94">
        <f>Table1[[#This Row],[Total Voters]]/Table1[[#This Row],[Total Population]]</f>
        <v>0.90044040584031182</v>
      </c>
      <c r="V1596" s="94">
        <f>Table1[[#This Row],[Female Ballots]]/Table1[[#This Row],[Female Population]]</f>
        <v>0.45078462105399253</v>
      </c>
      <c r="W1596" s="94">
        <f>Table1[[#This Row],[Male Ballots]]/Table1[[#This Row],[Male Population]]</f>
        <v>0.42255240190527099</v>
      </c>
      <c r="X1596" s="94">
        <f>Table1[[#This Row],[Total Ballots]]/Table1[[#This Row],[Total Population]]</f>
        <v>0.44876081814569835</v>
      </c>
      <c r="Y1596" s="94">
        <f>Table1[[#This Row],[Female Ballots]]/Table1[[#This Row],[Female Voters]]</f>
        <v>0.51704996034892947</v>
      </c>
      <c r="Z1596" s="95">
        <f>Table1[[#This Row],[Male Ballots]]/Table1[[#This Row],[Male Voters]]</f>
        <v>0.47689625108979949</v>
      </c>
      <c r="AA1596" s="94">
        <f>Table1[[#This Row],[Total Ballots]]/Table1[[#This Row],[Total Voters]]</f>
        <v>0.49837925445705022</v>
      </c>
    </row>
    <row r="1597" spans="1:27" s="7" customFormat="1" x14ac:dyDescent="0.35">
      <c r="A1597" s="8" t="s">
        <v>23</v>
      </c>
      <c r="B1597" s="16">
        <v>2023</v>
      </c>
      <c r="C1597" s="17" t="s">
        <v>82</v>
      </c>
      <c r="D1597" s="17" t="s">
        <v>87</v>
      </c>
      <c r="E1597" s="35"/>
      <c r="F1597" s="35"/>
      <c r="G1597" s="124" t="s">
        <v>67</v>
      </c>
      <c r="H1597" s="132">
        <v>3547.7120999999997</v>
      </c>
      <c r="I1597" s="132">
        <v>3240.2800999999999</v>
      </c>
      <c r="J1597" s="133">
        <v>6787.9925000000003</v>
      </c>
      <c r="K1597">
        <v>3365</v>
      </c>
      <c r="L1597">
        <v>3126</v>
      </c>
      <c r="M1597">
        <v>106</v>
      </c>
      <c r="N1597">
        <v>6597</v>
      </c>
      <c r="O1597">
        <v>2315</v>
      </c>
      <c r="P1597">
        <v>2061</v>
      </c>
      <c r="Q1597">
        <v>60</v>
      </c>
      <c r="R1597">
        <v>4436</v>
      </c>
      <c r="S1597" s="105">
        <f>Table1[[#This Row],[Female Voters]]/Table1[[#This Row],[Female Population]]</f>
        <v>0.94849861125991597</v>
      </c>
      <c r="T1597" s="94">
        <f>Table1[[#This Row],[Male Voters]]/Table1[[#This Row],[Male Population]]</f>
        <v>0.96473141318863143</v>
      </c>
      <c r="U1597" s="94">
        <f>Table1[[#This Row],[Total Voters]]/Table1[[#This Row],[Total Population]]</f>
        <v>0.97186318340805466</v>
      </c>
      <c r="V1597" s="94">
        <f>Table1[[#This Row],[Female Ballots]]/Table1[[#This Row],[Female Population]]</f>
        <v>0.65253321993067026</v>
      </c>
      <c r="W1597" s="94">
        <f>Table1[[#This Row],[Male Ballots]]/Table1[[#This Row],[Male Population]]</f>
        <v>0.63605612366659292</v>
      </c>
      <c r="X1597" s="94">
        <f>Table1[[#This Row],[Total Ballots]]/Table1[[#This Row],[Total Population]]</f>
        <v>0.65350690944340317</v>
      </c>
      <c r="Y1597" s="94">
        <f>Table1[[#This Row],[Female Ballots]]/Table1[[#This Row],[Female Voters]]</f>
        <v>0.68796433878157504</v>
      </c>
      <c r="Z1597" s="95">
        <f>Table1[[#This Row],[Male Ballots]]/Table1[[#This Row],[Male Voters]]</f>
        <v>0.65930902111324374</v>
      </c>
      <c r="AA1597" s="94">
        <f>Table1[[#This Row],[Total Ballots]]/Table1[[#This Row],[Total Voters]]</f>
        <v>0.67242686069425495</v>
      </c>
    </row>
    <row r="1598" spans="1:27" s="7" customFormat="1" x14ac:dyDescent="0.35">
      <c r="A1598" s="8" t="s">
        <v>38</v>
      </c>
      <c r="B1598" s="16">
        <v>2023</v>
      </c>
      <c r="C1598" s="17" t="s">
        <v>82</v>
      </c>
      <c r="D1598" s="17" t="s">
        <v>87</v>
      </c>
      <c r="E1598" s="35"/>
      <c r="F1598" s="35"/>
      <c r="G1598" s="124" t="s">
        <v>79</v>
      </c>
      <c r="H1598" s="132">
        <v>53397.330700000006</v>
      </c>
      <c r="I1598" s="132">
        <v>51077.426999999996</v>
      </c>
      <c r="J1598" s="133">
        <v>104474.758</v>
      </c>
      <c r="K1598">
        <v>43647</v>
      </c>
      <c r="L1598">
        <v>40437</v>
      </c>
      <c r="M1598">
        <v>1708</v>
      </c>
      <c r="N1598">
        <v>85792</v>
      </c>
      <c r="O1598">
        <v>17080</v>
      </c>
      <c r="P1598">
        <v>14413</v>
      </c>
      <c r="Q1598">
        <v>497</v>
      </c>
      <c r="R1598">
        <v>31990</v>
      </c>
      <c r="S1598" s="105">
        <f>Table1[[#This Row],[Female Voters]]/Table1[[#This Row],[Female Population]]</f>
        <v>0.81740040986730433</v>
      </c>
      <c r="T1598" s="94">
        <f>Table1[[#This Row],[Male Voters]]/Table1[[#This Row],[Male Population]]</f>
        <v>0.79168044232141932</v>
      </c>
      <c r="U1598" s="94">
        <f>Table1[[#This Row],[Total Voters]]/Table1[[#This Row],[Total Population]]</f>
        <v>0.82117443143539037</v>
      </c>
      <c r="V1598" s="94">
        <f>Table1[[#This Row],[Female Ballots]]/Table1[[#This Row],[Female Population]]</f>
        <v>0.31986617638173437</v>
      </c>
      <c r="W1598" s="94">
        <f>Table1[[#This Row],[Male Ballots]]/Table1[[#This Row],[Male Population]]</f>
        <v>0.28217944494345809</v>
      </c>
      <c r="X1598" s="94">
        <f>Table1[[#This Row],[Total Ballots]]/Table1[[#This Row],[Total Population]]</f>
        <v>0.3061983642020018</v>
      </c>
      <c r="Y1598" s="94">
        <f>Table1[[#This Row],[Female Ballots]]/Table1[[#This Row],[Female Voters]]</f>
        <v>0.39132128210415379</v>
      </c>
      <c r="Z1598" s="95">
        <f>Table1[[#This Row],[Male Ballots]]/Table1[[#This Row],[Male Voters]]</f>
        <v>0.35643099141875018</v>
      </c>
      <c r="AA1598" s="94">
        <f>Table1[[#This Row],[Total Ballots]]/Table1[[#This Row],[Total Voters]]</f>
        <v>0.37287859007832896</v>
      </c>
    </row>
    <row r="1599" spans="1:27" s="7" customFormat="1" x14ac:dyDescent="0.35">
      <c r="A1599" s="8" t="s">
        <v>38</v>
      </c>
      <c r="B1599" s="16">
        <v>2023</v>
      </c>
      <c r="C1599" s="17" t="s">
        <v>82</v>
      </c>
      <c r="D1599" s="17" t="s">
        <v>87</v>
      </c>
      <c r="E1599" s="35"/>
      <c r="F1599" s="35"/>
      <c r="G1599" s="124" t="s">
        <v>62</v>
      </c>
      <c r="H1599" s="132">
        <v>4690.1666999999998</v>
      </c>
      <c r="I1599" s="132">
        <v>4918.1059999999998</v>
      </c>
      <c r="J1599" s="133">
        <v>9608.2729999999992</v>
      </c>
      <c r="K1599">
        <v>3173</v>
      </c>
      <c r="L1599">
        <v>3318</v>
      </c>
      <c r="M1599">
        <v>220</v>
      </c>
      <c r="N1599">
        <v>6711</v>
      </c>
      <c r="O1599">
        <v>427</v>
      </c>
      <c r="P1599">
        <v>413</v>
      </c>
      <c r="Q1599">
        <v>46</v>
      </c>
      <c r="R1599">
        <v>886</v>
      </c>
      <c r="S1599" s="105">
        <f>Table1[[#This Row],[Female Voters]]/Table1[[#This Row],[Female Population]]</f>
        <v>0.6765217961229395</v>
      </c>
      <c r="T1599" s="94">
        <f>Table1[[#This Row],[Male Voters]]/Table1[[#This Row],[Male Population]]</f>
        <v>0.67464995671097783</v>
      </c>
      <c r="U1599" s="94">
        <f>Table1[[#This Row],[Total Voters]]/Table1[[#This Row],[Total Population]]</f>
        <v>0.69846058703785796</v>
      </c>
      <c r="V1599" s="94">
        <f>Table1[[#This Row],[Female Ballots]]/Table1[[#This Row],[Female Population]]</f>
        <v>9.1041540165299459E-2</v>
      </c>
      <c r="W1599" s="94">
        <f>Table1[[#This Row],[Male Ballots]]/Table1[[#This Row],[Male Population]]</f>
        <v>8.3975416552632257E-2</v>
      </c>
      <c r="X1599" s="94">
        <f>Table1[[#This Row],[Total Ballots]]/Table1[[#This Row],[Total Population]]</f>
        <v>9.2212200881469544E-2</v>
      </c>
      <c r="Y1599" s="94">
        <f>Table1[[#This Row],[Female Ballots]]/Table1[[#This Row],[Female Voters]]</f>
        <v>0.13457295934446895</v>
      </c>
      <c r="Z1599" s="95">
        <f>Table1[[#This Row],[Male Ballots]]/Table1[[#This Row],[Male Voters]]</f>
        <v>0.12447257383966245</v>
      </c>
      <c r="AA1599" s="94">
        <f>Table1[[#This Row],[Total Ballots]]/Table1[[#This Row],[Total Voters]]</f>
        <v>0.13202205334525405</v>
      </c>
    </row>
    <row r="1600" spans="1:27" s="7" customFormat="1" x14ac:dyDescent="0.35">
      <c r="A1600" s="8" t="s">
        <v>38</v>
      </c>
      <c r="B1600" s="16">
        <v>2023</v>
      </c>
      <c r="C1600" s="17" t="s">
        <v>82</v>
      </c>
      <c r="D1600" s="17" t="s">
        <v>87</v>
      </c>
      <c r="E1600" s="35"/>
      <c r="F1600" s="35"/>
      <c r="G1600" s="124" t="s">
        <v>63</v>
      </c>
      <c r="H1600" s="132">
        <v>7644.299</v>
      </c>
      <c r="I1600" s="132">
        <v>7819.2660000000005</v>
      </c>
      <c r="J1600" s="133">
        <v>15463.564</v>
      </c>
      <c r="K1600">
        <v>5935</v>
      </c>
      <c r="L1600">
        <v>5661</v>
      </c>
      <c r="M1600">
        <v>323</v>
      </c>
      <c r="N1600">
        <v>11919</v>
      </c>
      <c r="O1600">
        <v>913</v>
      </c>
      <c r="P1600">
        <v>791</v>
      </c>
      <c r="Q1600">
        <v>74</v>
      </c>
      <c r="R1600">
        <v>1778</v>
      </c>
      <c r="S1600" s="105">
        <f>Table1[[#This Row],[Female Voters]]/Table1[[#This Row],[Female Population]]</f>
        <v>0.7763955857822934</v>
      </c>
      <c r="T1600" s="94">
        <f>Table1[[#This Row],[Male Voters]]/Table1[[#This Row],[Male Population]]</f>
        <v>0.72398099770489965</v>
      </c>
      <c r="U1600" s="94">
        <f>Table1[[#This Row],[Total Voters]]/Table1[[#This Row],[Total Population]]</f>
        <v>0.77077962104984332</v>
      </c>
      <c r="V1600" s="94">
        <f>Table1[[#This Row],[Female Ballots]]/Table1[[#This Row],[Female Population]]</f>
        <v>0.11943541193247412</v>
      </c>
      <c r="W1600" s="94">
        <f>Table1[[#This Row],[Male Ballots]]/Table1[[#This Row],[Male Population]]</f>
        <v>0.10116039024634792</v>
      </c>
      <c r="X1600" s="94">
        <f>Table1[[#This Row],[Total Ballots]]/Table1[[#This Row],[Total Population]]</f>
        <v>0.11497996192856963</v>
      </c>
      <c r="Y1600" s="94">
        <f>Table1[[#This Row],[Female Ballots]]/Table1[[#This Row],[Female Voters]]</f>
        <v>0.15383319292333614</v>
      </c>
      <c r="Z1600" s="95">
        <f>Table1[[#This Row],[Male Ballots]]/Table1[[#This Row],[Male Voters]]</f>
        <v>0.13972796325737502</v>
      </c>
      <c r="AA1600" s="94">
        <f>Table1[[#This Row],[Total Ballots]]/Table1[[#This Row],[Total Voters]]</f>
        <v>0.14917358838828762</v>
      </c>
    </row>
    <row r="1601" spans="1:27" s="7" customFormat="1" x14ac:dyDescent="0.35">
      <c r="A1601" s="14" t="s">
        <v>38</v>
      </c>
      <c r="B1601" s="16">
        <v>2023</v>
      </c>
      <c r="C1601" s="17" t="s">
        <v>82</v>
      </c>
      <c r="D1601" s="17" t="s">
        <v>87</v>
      </c>
      <c r="E1601" s="35"/>
      <c r="F1601" s="35"/>
      <c r="G1601" s="124" t="s">
        <v>64</v>
      </c>
      <c r="H1601" s="132">
        <v>8172.5689999999995</v>
      </c>
      <c r="I1601" s="132">
        <v>8402.6620000000003</v>
      </c>
      <c r="J1601" s="133">
        <v>16575.232</v>
      </c>
      <c r="K1601">
        <v>6322</v>
      </c>
      <c r="L1601">
        <v>6133</v>
      </c>
      <c r="M1601">
        <v>303</v>
      </c>
      <c r="N1601">
        <v>12758</v>
      </c>
      <c r="O1601">
        <v>1633</v>
      </c>
      <c r="P1601">
        <v>1371</v>
      </c>
      <c r="Q1601">
        <v>79</v>
      </c>
      <c r="R1601">
        <v>3083</v>
      </c>
      <c r="S1601" s="105">
        <f>Table1[[#This Row],[Female Voters]]/Table1[[#This Row],[Female Population]]</f>
        <v>0.7735633678957009</v>
      </c>
      <c r="T1601" s="94">
        <f>Table1[[#This Row],[Male Voters]]/Table1[[#This Row],[Male Population]]</f>
        <v>0.72988774271772439</v>
      </c>
      <c r="U1601" s="94">
        <f>Table1[[#This Row],[Total Voters]]/Table1[[#This Row],[Total Population]]</f>
        <v>0.76970265031584473</v>
      </c>
      <c r="V1601" s="94">
        <f>Table1[[#This Row],[Female Ballots]]/Table1[[#This Row],[Female Population]]</f>
        <v>0.19981477060640296</v>
      </c>
      <c r="W1601" s="94">
        <f>Table1[[#This Row],[Male Ballots]]/Table1[[#This Row],[Male Population]]</f>
        <v>0.16316257871612591</v>
      </c>
      <c r="X1601" s="94">
        <f>Table1[[#This Row],[Total Ballots]]/Table1[[#This Row],[Total Population]]</f>
        <v>0.18600041314655505</v>
      </c>
      <c r="Y1601" s="94">
        <f>Table1[[#This Row],[Female Ballots]]/Table1[[#This Row],[Female Voters]]</f>
        <v>0.25830433407149639</v>
      </c>
      <c r="Z1601" s="95">
        <f>Table1[[#This Row],[Male Ballots]]/Table1[[#This Row],[Male Voters]]</f>
        <v>0.2235447578672754</v>
      </c>
      <c r="AA1601" s="94">
        <f>Table1[[#This Row],[Total Ballots]]/Table1[[#This Row],[Total Voters]]</f>
        <v>0.24165229659821288</v>
      </c>
    </row>
    <row r="1602" spans="1:27" s="7" customFormat="1" x14ac:dyDescent="0.35">
      <c r="A1602" s="8" t="s">
        <v>38</v>
      </c>
      <c r="B1602" s="16">
        <v>2023</v>
      </c>
      <c r="C1602" s="17" t="s">
        <v>82</v>
      </c>
      <c r="D1602" s="17" t="s">
        <v>87</v>
      </c>
      <c r="E1602" s="35"/>
      <c r="F1602" s="35"/>
      <c r="G1602" s="124" t="s">
        <v>65</v>
      </c>
      <c r="H1602" s="132">
        <v>7334.9679999999998</v>
      </c>
      <c r="I1602" s="132">
        <v>7276.8389999999999</v>
      </c>
      <c r="J1602" s="133">
        <v>14611.806</v>
      </c>
      <c r="K1602">
        <v>5709</v>
      </c>
      <c r="L1602">
        <v>5396</v>
      </c>
      <c r="M1602">
        <v>232</v>
      </c>
      <c r="N1602">
        <v>11337</v>
      </c>
      <c r="O1602">
        <v>1846</v>
      </c>
      <c r="P1602">
        <v>1637</v>
      </c>
      <c r="Q1602">
        <v>60</v>
      </c>
      <c r="R1602">
        <v>3543</v>
      </c>
      <c r="S1602" s="105">
        <f>Table1[[#This Row],[Female Voters]]/Table1[[#This Row],[Female Population]]</f>
        <v>0.77832650394657488</v>
      </c>
      <c r="T1602" s="94">
        <f>Table1[[#This Row],[Male Voters]]/Table1[[#This Row],[Male Population]]</f>
        <v>0.74153076631213088</v>
      </c>
      <c r="U1602" s="94">
        <f>Table1[[#This Row],[Total Voters]]/Table1[[#This Row],[Total Population]]</f>
        <v>0.77587944980928436</v>
      </c>
      <c r="V1602" s="94">
        <f>Table1[[#This Row],[Female Ballots]]/Table1[[#This Row],[Female Population]]</f>
        <v>0.25167117293490576</v>
      </c>
      <c r="W1602" s="94">
        <f>Table1[[#This Row],[Male Ballots]]/Table1[[#This Row],[Male Population]]</f>
        <v>0.22496031587341703</v>
      </c>
      <c r="X1602" s="94">
        <f>Table1[[#This Row],[Total Ballots]]/Table1[[#This Row],[Total Population]]</f>
        <v>0.2424751601547406</v>
      </c>
      <c r="Y1602" s="94">
        <f>Table1[[#This Row],[Female Ballots]]/Table1[[#This Row],[Female Voters]]</f>
        <v>0.32334909791557193</v>
      </c>
      <c r="Z1602" s="95">
        <f>Table1[[#This Row],[Male Ballots]]/Table1[[#This Row],[Male Voters]]</f>
        <v>0.30337286879169756</v>
      </c>
      <c r="AA1602" s="94">
        <f>Table1[[#This Row],[Total Ballots]]/Table1[[#This Row],[Total Voters]]</f>
        <v>0.31251653876686952</v>
      </c>
    </row>
    <row r="1603" spans="1:27" s="7" customFormat="1" x14ac:dyDescent="0.35">
      <c r="A1603" s="8" t="s">
        <v>38</v>
      </c>
      <c r="B1603" s="16">
        <v>2023</v>
      </c>
      <c r="C1603" s="17" t="s">
        <v>82</v>
      </c>
      <c r="D1603" s="17" t="s">
        <v>87</v>
      </c>
      <c r="E1603" s="35"/>
      <c r="F1603" s="35"/>
      <c r="G1603" s="124" t="s">
        <v>66</v>
      </c>
      <c r="H1603" s="132">
        <v>8643.9259999999995</v>
      </c>
      <c r="I1603" s="132">
        <v>8068.6589999999997</v>
      </c>
      <c r="J1603" s="133">
        <v>16712.585999999999</v>
      </c>
      <c r="K1603">
        <v>7200</v>
      </c>
      <c r="L1603">
        <v>6551</v>
      </c>
      <c r="M1603">
        <v>250</v>
      </c>
      <c r="N1603">
        <v>14001</v>
      </c>
      <c r="O1603">
        <v>3061</v>
      </c>
      <c r="P1603">
        <v>2442</v>
      </c>
      <c r="Q1603">
        <v>63</v>
      </c>
      <c r="R1603">
        <v>5566</v>
      </c>
      <c r="S1603" s="105">
        <f>Table1[[#This Row],[Female Voters]]/Table1[[#This Row],[Female Population]]</f>
        <v>0.83295484019645705</v>
      </c>
      <c r="T1603" s="94">
        <f>Table1[[#This Row],[Male Voters]]/Table1[[#This Row],[Male Population]]</f>
        <v>0.81190691042960184</v>
      </c>
      <c r="U1603" s="94">
        <f>Table1[[#This Row],[Total Voters]]/Table1[[#This Row],[Total Population]]</f>
        <v>0.83775185958654153</v>
      </c>
      <c r="V1603" s="94">
        <f>Table1[[#This Row],[Female Ballots]]/Table1[[#This Row],[Female Population]]</f>
        <v>0.35412149525574377</v>
      </c>
      <c r="W1603" s="94">
        <f>Table1[[#This Row],[Male Ballots]]/Table1[[#This Row],[Male Population]]</f>
        <v>0.30265252255672226</v>
      </c>
      <c r="X1603" s="94">
        <f>Table1[[#This Row],[Total Ballots]]/Table1[[#This Row],[Total Population]]</f>
        <v>0.33304241486027358</v>
      </c>
      <c r="Y1603" s="94">
        <f>Table1[[#This Row],[Female Ballots]]/Table1[[#This Row],[Female Voters]]</f>
        <v>0.4251388888888889</v>
      </c>
      <c r="Z1603" s="95">
        <f>Table1[[#This Row],[Male Ballots]]/Table1[[#This Row],[Male Voters]]</f>
        <v>0.37276751640970845</v>
      </c>
      <c r="AA1603" s="94">
        <f>Table1[[#This Row],[Total Ballots]]/Table1[[#This Row],[Total Voters]]</f>
        <v>0.39754303264052565</v>
      </c>
    </row>
    <row r="1604" spans="1:27" s="7" customFormat="1" x14ac:dyDescent="0.35">
      <c r="A1604" s="8" t="s">
        <v>38</v>
      </c>
      <c r="B1604" s="16">
        <v>2023</v>
      </c>
      <c r="C1604" s="17" t="s">
        <v>82</v>
      </c>
      <c r="D1604" s="17" t="s">
        <v>87</v>
      </c>
      <c r="E1604" s="35"/>
      <c r="F1604" s="35"/>
      <c r="G1604" s="124" t="s">
        <v>67</v>
      </c>
      <c r="H1604" s="132">
        <v>16911.402000000002</v>
      </c>
      <c r="I1604" s="132">
        <v>14591.894999999999</v>
      </c>
      <c r="J1604" s="133">
        <v>31503.297000000002</v>
      </c>
      <c r="K1604">
        <v>15308</v>
      </c>
      <c r="L1604">
        <v>13378</v>
      </c>
      <c r="M1604">
        <v>380</v>
      </c>
      <c r="N1604">
        <v>29066</v>
      </c>
      <c r="O1604">
        <v>9200</v>
      </c>
      <c r="P1604">
        <v>7759</v>
      </c>
      <c r="Q1604">
        <v>175</v>
      </c>
      <c r="R1604">
        <v>17134</v>
      </c>
      <c r="S1604" s="105">
        <f>Table1[[#This Row],[Female Voters]]/Table1[[#This Row],[Female Population]]</f>
        <v>0.90518810918219539</v>
      </c>
      <c r="T1604" s="94">
        <f>Table1[[#This Row],[Male Voters]]/Table1[[#This Row],[Male Population]]</f>
        <v>0.91681032518394634</v>
      </c>
      <c r="U1604" s="94">
        <f>Table1[[#This Row],[Total Voters]]/Table1[[#This Row],[Total Population]]</f>
        <v>0.9226335897477651</v>
      </c>
      <c r="V1604" s="94">
        <f>Table1[[#This Row],[Female Ballots]]/Table1[[#This Row],[Female Population]]</f>
        <v>0.54401166739457785</v>
      </c>
      <c r="W1604" s="94">
        <f>Table1[[#This Row],[Male Ballots]]/Table1[[#This Row],[Male Population]]</f>
        <v>0.53173354111991633</v>
      </c>
      <c r="X1604" s="94">
        <f>Table1[[#This Row],[Total Ballots]]/Table1[[#This Row],[Total Population]]</f>
        <v>0.54387958187360508</v>
      </c>
      <c r="Y1604" s="94">
        <f>Table1[[#This Row],[Female Ballots]]/Table1[[#This Row],[Female Voters]]</f>
        <v>0.60099294486542987</v>
      </c>
      <c r="Z1604" s="95">
        <f>Table1[[#This Row],[Male Ballots]]/Table1[[#This Row],[Male Voters]]</f>
        <v>0.57998206009866948</v>
      </c>
      <c r="AA1604" s="94">
        <f>Table1[[#This Row],[Total Ballots]]/Table1[[#This Row],[Total Voters]]</f>
        <v>0.58948599738526108</v>
      </c>
    </row>
    <row r="1605" spans="1:27" s="7" customFormat="1" x14ac:dyDescent="0.35">
      <c r="A1605" s="8" t="s">
        <v>36</v>
      </c>
      <c r="B1605" s="16">
        <v>2023</v>
      </c>
      <c r="C1605" s="17" t="s">
        <v>82</v>
      </c>
      <c r="D1605" s="17" t="s">
        <v>87</v>
      </c>
      <c r="E1605" s="35"/>
      <c r="F1605" s="35"/>
      <c r="G1605" s="124" t="s">
        <v>79</v>
      </c>
      <c r="H1605" s="132">
        <v>4866.4373699999996</v>
      </c>
      <c r="I1605" s="132">
        <v>4977.9048600000006</v>
      </c>
      <c r="J1605" s="133">
        <v>9844.3423999999995</v>
      </c>
      <c r="K1605">
        <v>4329</v>
      </c>
      <c r="L1605">
        <v>4441</v>
      </c>
      <c r="M1605">
        <v>205</v>
      </c>
      <c r="N1605">
        <v>8975</v>
      </c>
      <c r="O1605">
        <v>1373</v>
      </c>
      <c r="P1605">
        <v>1283</v>
      </c>
      <c r="Q1605">
        <v>54</v>
      </c>
      <c r="R1605">
        <v>2710</v>
      </c>
      <c r="S1605" s="105">
        <f>Table1[[#This Row],[Female Voters]]/Table1[[#This Row],[Female Population]]</f>
        <v>0.88956246035074327</v>
      </c>
      <c r="T1605" s="94">
        <f>Table1[[#This Row],[Male Voters]]/Table1[[#This Row],[Male Population]]</f>
        <v>0.89214240225555441</v>
      </c>
      <c r="U1605" s="94">
        <f>Table1[[#This Row],[Total Voters]]/Table1[[#This Row],[Total Population]]</f>
        <v>0.91169116588224319</v>
      </c>
      <c r="V1605" s="94">
        <f>Table1[[#This Row],[Female Ballots]]/Table1[[#This Row],[Female Population]]</f>
        <v>0.28213658074880354</v>
      </c>
      <c r="W1605" s="94">
        <f>Table1[[#This Row],[Male Ballots]]/Table1[[#This Row],[Male Population]]</f>
        <v>0.25773895566176003</v>
      </c>
      <c r="X1605" s="94">
        <f>Table1[[#This Row],[Total Ballots]]/Table1[[#This Row],[Total Population]]</f>
        <v>0.27528502056165782</v>
      </c>
      <c r="Y1605" s="94">
        <f>Table1[[#This Row],[Female Ballots]]/Table1[[#This Row],[Female Voters]]</f>
        <v>0.31716331716331714</v>
      </c>
      <c r="Z1605" s="95">
        <f>Table1[[#This Row],[Male Ballots]]/Table1[[#This Row],[Male Voters]]</f>
        <v>0.28889889664489982</v>
      </c>
      <c r="AA1605" s="94">
        <f>Table1[[#This Row],[Total Ballots]]/Table1[[#This Row],[Total Voters]]</f>
        <v>0.30194986072423396</v>
      </c>
    </row>
    <row r="1606" spans="1:27" s="7" customFormat="1" x14ac:dyDescent="0.35">
      <c r="A1606" s="8" t="s">
        <v>36</v>
      </c>
      <c r="B1606" s="16">
        <v>2023</v>
      </c>
      <c r="C1606" s="17" t="s">
        <v>82</v>
      </c>
      <c r="D1606" s="17" t="s">
        <v>87</v>
      </c>
      <c r="E1606" s="35"/>
      <c r="F1606" s="35"/>
      <c r="G1606" s="124" t="s">
        <v>62</v>
      </c>
      <c r="H1606" s="132">
        <v>289.25176999999996</v>
      </c>
      <c r="I1606" s="132">
        <v>333.46364</v>
      </c>
      <c r="J1606" s="133">
        <v>622.71550000000002</v>
      </c>
      <c r="K1606">
        <v>259</v>
      </c>
      <c r="L1606">
        <v>292</v>
      </c>
      <c r="M1606">
        <v>18</v>
      </c>
      <c r="N1606">
        <v>569</v>
      </c>
      <c r="O1606">
        <v>28</v>
      </c>
      <c r="P1606">
        <v>26</v>
      </c>
      <c r="Q1606">
        <v>4</v>
      </c>
      <c r="R1606">
        <v>58</v>
      </c>
      <c r="S1606" s="105">
        <f>Table1[[#This Row],[Female Voters]]/Table1[[#This Row],[Female Population]]</f>
        <v>0.89541370827220879</v>
      </c>
      <c r="T1606" s="94">
        <f>Table1[[#This Row],[Male Voters]]/Table1[[#This Row],[Male Population]]</f>
        <v>0.87565768789664744</v>
      </c>
      <c r="U1606" s="94">
        <f>Table1[[#This Row],[Total Voters]]/Table1[[#This Row],[Total Population]]</f>
        <v>0.91373990209011979</v>
      </c>
      <c r="V1606" s="94">
        <f>Table1[[#This Row],[Female Ballots]]/Table1[[#This Row],[Female Population]]</f>
        <v>9.6801481975373915E-2</v>
      </c>
      <c r="W1606" s="94">
        <f>Table1[[#This Row],[Male Ballots]]/Table1[[#This Row],[Male Population]]</f>
        <v>7.7969520155180938E-2</v>
      </c>
      <c r="X1606" s="94">
        <f>Table1[[#This Row],[Total Ballots]]/Table1[[#This Row],[Total Population]]</f>
        <v>9.3140446961734527E-2</v>
      </c>
      <c r="Y1606" s="94">
        <f>Table1[[#This Row],[Female Ballots]]/Table1[[#This Row],[Female Voters]]</f>
        <v>0.10810810810810811</v>
      </c>
      <c r="Z1606" s="95">
        <f>Table1[[#This Row],[Male Ballots]]/Table1[[#This Row],[Male Voters]]</f>
        <v>8.9041095890410954E-2</v>
      </c>
      <c r="AA1606" s="94">
        <f>Table1[[#This Row],[Total Ballots]]/Table1[[#This Row],[Total Voters]]</f>
        <v>0.10193321616871705</v>
      </c>
    </row>
    <row r="1607" spans="1:27" s="7" customFormat="1" x14ac:dyDescent="0.35">
      <c r="A1607" s="8" t="s">
        <v>36</v>
      </c>
      <c r="B1607" s="16">
        <v>2023</v>
      </c>
      <c r="C1607" s="17" t="s">
        <v>82</v>
      </c>
      <c r="D1607" s="17" t="s">
        <v>87</v>
      </c>
      <c r="E1607" s="35"/>
      <c r="F1607" s="35"/>
      <c r="G1607" s="124" t="s">
        <v>63</v>
      </c>
      <c r="H1607" s="132">
        <v>556.84950000000003</v>
      </c>
      <c r="I1607" s="132">
        <v>542.88560000000007</v>
      </c>
      <c r="J1607" s="133">
        <v>1099.7351000000001</v>
      </c>
      <c r="K1607">
        <v>500</v>
      </c>
      <c r="L1607">
        <v>495</v>
      </c>
      <c r="M1607">
        <v>24</v>
      </c>
      <c r="N1607">
        <v>1019</v>
      </c>
      <c r="O1607">
        <v>62</v>
      </c>
      <c r="P1607">
        <v>50</v>
      </c>
      <c r="Q1607">
        <v>1</v>
      </c>
      <c r="R1607">
        <v>113</v>
      </c>
      <c r="S1607" s="105">
        <f>Table1[[#This Row],[Female Voters]]/Table1[[#This Row],[Female Population]]</f>
        <v>0.89790868089133591</v>
      </c>
      <c r="T1607" s="94">
        <f>Table1[[#This Row],[Male Voters]]/Table1[[#This Row],[Male Population]]</f>
        <v>0.91179430804574657</v>
      </c>
      <c r="U1607" s="94">
        <f>Table1[[#This Row],[Total Voters]]/Table1[[#This Row],[Total Population]]</f>
        <v>0.92658677530616229</v>
      </c>
      <c r="V1607" s="94">
        <f>Table1[[#This Row],[Female Ballots]]/Table1[[#This Row],[Female Population]]</f>
        <v>0.11134067643052566</v>
      </c>
      <c r="W1607" s="94">
        <f>Table1[[#This Row],[Male Ballots]]/Table1[[#This Row],[Male Population]]</f>
        <v>9.2100435156136015E-2</v>
      </c>
      <c r="X1607" s="94">
        <f>Table1[[#This Row],[Total Ballots]]/Table1[[#This Row],[Total Population]]</f>
        <v>0.10275201728125254</v>
      </c>
      <c r="Y1607" s="94">
        <f>Table1[[#This Row],[Female Ballots]]/Table1[[#This Row],[Female Voters]]</f>
        <v>0.124</v>
      </c>
      <c r="Z1607" s="95">
        <f>Table1[[#This Row],[Male Ballots]]/Table1[[#This Row],[Male Voters]]</f>
        <v>0.10101010101010101</v>
      </c>
      <c r="AA1607" s="94">
        <f>Table1[[#This Row],[Total Ballots]]/Table1[[#This Row],[Total Voters]]</f>
        <v>0.11089303238469088</v>
      </c>
    </row>
    <row r="1608" spans="1:27" s="7" customFormat="1" x14ac:dyDescent="0.35">
      <c r="A1608" s="8" t="s">
        <v>36</v>
      </c>
      <c r="B1608" s="16">
        <v>2023</v>
      </c>
      <c r="C1608" s="17" t="s">
        <v>82</v>
      </c>
      <c r="D1608" s="17" t="s">
        <v>87</v>
      </c>
      <c r="E1608" s="35"/>
      <c r="F1608" s="35"/>
      <c r="G1608" s="124" t="s">
        <v>64</v>
      </c>
      <c r="H1608" s="132">
        <v>814.94679999999994</v>
      </c>
      <c r="I1608" s="132">
        <v>757.23289999999997</v>
      </c>
      <c r="J1608" s="133">
        <v>1572.1797000000001</v>
      </c>
      <c r="K1608">
        <v>706</v>
      </c>
      <c r="L1608">
        <v>684</v>
      </c>
      <c r="M1608">
        <v>45</v>
      </c>
      <c r="N1608">
        <v>1435</v>
      </c>
      <c r="O1608">
        <v>159</v>
      </c>
      <c r="P1608">
        <v>117</v>
      </c>
      <c r="Q1608">
        <v>13</v>
      </c>
      <c r="R1608">
        <v>289</v>
      </c>
      <c r="S1608" s="105">
        <f>Table1[[#This Row],[Female Voters]]/Table1[[#This Row],[Female Population]]</f>
        <v>0.86631421830234812</v>
      </c>
      <c r="T1608" s="94">
        <f>Table1[[#This Row],[Male Voters]]/Table1[[#This Row],[Male Population]]</f>
        <v>0.90328880322025107</v>
      </c>
      <c r="U1608" s="94">
        <f>Table1[[#This Row],[Total Voters]]/Table1[[#This Row],[Total Population]]</f>
        <v>0.91274553411419823</v>
      </c>
      <c r="V1608" s="94">
        <f>Table1[[#This Row],[Female Ballots]]/Table1[[#This Row],[Female Population]]</f>
        <v>0.19510476021256848</v>
      </c>
      <c r="W1608" s="94">
        <f>Table1[[#This Row],[Male Ballots]]/Table1[[#This Row],[Male Population]]</f>
        <v>0.15450992686662188</v>
      </c>
      <c r="X1608" s="94">
        <f>Table1[[#This Row],[Total Ballots]]/Table1[[#This Row],[Total Population]]</f>
        <v>0.18382122603414863</v>
      </c>
      <c r="Y1608" s="94">
        <f>Table1[[#This Row],[Female Ballots]]/Table1[[#This Row],[Female Voters]]</f>
        <v>0.22521246458923513</v>
      </c>
      <c r="Z1608" s="95">
        <f>Table1[[#This Row],[Male Ballots]]/Table1[[#This Row],[Male Voters]]</f>
        <v>0.17105263157894737</v>
      </c>
      <c r="AA1608" s="94">
        <f>Table1[[#This Row],[Total Ballots]]/Table1[[#This Row],[Total Voters]]</f>
        <v>0.2013937282229965</v>
      </c>
    </row>
    <row r="1609" spans="1:27" s="7" customFormat="1" x14ac:dyDescent="0.35">
      <c r="A1609" s="8" t="s">
        <v>36</v>
      </c>
      <c r="B1609" s="16">
        <v>2023</v>
      </c>
      <c r="C1609" s="17" t="s">
        <v>82</v>
      </c>
      <c r="D1609" s="17" t="s">
        <v>87</v>
      </c>
      <c r="E1609" s="35"/>
      <c r="F1609" s="35"/>
      <c r="G1609" s="124" t="s">
        <v>65</v>
      </c>
      <c r="H1609" s="132">
        <v>787.46180000000004</v>
      </c>
      <c r="I1609" s="132">
        <v>779.1083000000001</v>
      </c>
      <c r="J1609" s="133">
        <v>1566.5700999999999</v>
      </c>
      <c r="K1609">
        <v>683</v>
      </c>
      <c r="L1609">
        <v>702</v>
      </c>
      <c r="M1609">
        <v>36</v>
      </c>
      <c r="N1609">
        <v>1421</v>
      </c>
      <c r="O1609">
        <v>173</v>
      </c>
      <c r="P1609">
        <v>145</v>
      </c>
      <c r="Q1609">
        <v>11</v>
      </c>
      <c r="R1609">
        <v>329</v>
      </c>
      <c r="S1609" s="105">
        <f>Table1[[#This Row],[Female Voters]]/Table1[[#This Row],[Female Population]]</f>
        <v>0.8673436603527942</v>
      </c>
      <c r="T1609" s="94">
        <f>Table1[[#This Row],[Male Voters]]/Table1[[#This Row],[Male Population]]</f>
        <v>0.90103006218775994</v>
      </c>
      <c r="U1609" s="94">
        <f>Table1[[#This Row],[Total Voters]]/Table1[[#This Row],[Total Population]]</f>
        <v>0.90707718728960807</v>
      </c>
      <c r="V1609" s="94">
        <f>Table1[[#This Row],[Female Ballots]]/Table1[[#This Row],[Female Population]]</f>
        <v>0.21969319654616895</v>
      </c>
      <c r="W1609" s="94">
        <f>Table1[[#This Row],[Male Ballots]]/Table1[[#This Row],[Male Population]]</f>
        <v>0.18611019803023532</v>
      </c>
      <c r="X1609" s="94">
        <f>Table1[[#This Row],[Total Ballots]]/Table1[[#This Row],[Total Population]]</f>
        <v>0.21001294484045113</v>
      </c>
      <c r="Y1609" s="94">
        <f>Table1[[#This Row],[Female Ballots]]/Table1[[#This Row],[Female Voters]]</f>
        <v>0.25329428989751096</v>
      </c>
      <c r="Z1609" s="95">
        <f>Table1[[#This Row],[Male Ballots]]/Table1[[#This Row],[Male Voters]]</f>
        <v>0.20655270655270655</v>
      </c>
      <c r="AA1609" s="94">
        <f>Table1[[#This Row],[Total Ballots]]/Table1[[#This Row],[Total Voters]]</f>
        <v>0.23152709359605911</v>
      </c>
    </row>
    <row r="1610" spans="1:27" s="7" customFormat="1" x14ac:dyDescent="0.35">
      <c r="A1610" s="8" t="s">
        <v>36</v>
      </c>
      <c r="B1610" s="16">
        <v>2023</v>
      </c>
      <c r="C1610" s="17" t="s">
        <v>82</v>
      </c>
      <c r="D1610" s="17" t="s">
        <v>87</v>
      </c>
      <c r="E1610" s="35"/>
      <c r="F1610" s="35"/>
      <c r="G1610" s="124" t="s">
        <v>66</v>
      </c>
      <c r="H1610" s="132">
        <v>949.54220000000009</v>
      </c>
      <c r="I1610" s="132">
        <v>1048.5663999999999</v>
      </c>
      <c r="J1610" s="133">
        <v>1998.1087</v>
      </c>
      <c r="K1610">
        <v>835</v>
      </c>
      <c r="L1610">
        <v>860</v>
      </c>
      <c r="M1610">
        <v>37</v>
      </c>
      <c r="N1610">
        <v>1732</v>
      </c>
      <c r="O1610">
        <v>282</v>
      </c>
      <c r="P1610">
        <v>268</v>
      </c>
      <c r="Q1610">
        <v>12</v>
      </c>
      <c r="R1610">
        <v>562</v>
      </c>
      <c r="S1610" s="105">
        <f>Table1[[#This Row],[Female Voters]]/Table1[[#This Row],[Female Population]]</f>
        <v>0.87937113274165157</v>
      </c>
      <c r="T1610" s="94">
        <f>Table1[[#This Row],[Male Voters]]/Table1[[#This Row],[Male Population]]</f>
        <v>0.82016742096637851</v>
      </c>
      <c r="U1610" s="94">
        <f>Table1[[#This Row],[Total Voters]]/Table1[[#This Row],[Total Population]]</f>
        <v>0.86681970805692399</v>
      </c>
      <c r="V1610" s="94">
        <f>Table1[[#This Row],[Female Ballots]]/Table1[[#This Row],[Female Population]]</f>
        <v>0.29698522087801887</v>
      </c>
      <c r="W1610" s="94">
        <f>Table1[[#This Row],[Male Ballots]]/Table1[[#This Row],[Male Population]]</f>
        <v>0.25558705676626681</v>
      </c>
      <c r="X1610" s="94">
        <f>Table1[[#This Row],[Total Ballots]]/Table1[[#This Row],[Total Population]]</f>
        <v>0.28126597917320512</v>
      </c>
      <c r="Y1610" s="94">
        <f>Table1[[#This Row],[Female Ballots]]/Table1[[#This Row],[Female Voters]]</f>
        <v>0.33772455089820358</v>
      </c>
      <c r="Z1610" s="95">
        <f>Table1[[#This Row],[Male Ballots]]/Table1[[#This Row],[Male Voters]]</f>
        <v>0.3116279069767442</v>
      </c>
      <c r="AA1610" s="94">
        <f>Table1[[#This Row],[Total Ballots]]/Table1[[#This Row],[Total Voters]]</f>
        <v>0.32448036951501152</v>
      </c>
    </row>
    <row r="1611" spans="1:27" s="7" customFormat="1" x14ac:dyDescent="0.35">
      <c r="A1611" s="8" t="s">
        <v>36</v>
      </c>
      <c r="B1611" s="16">
        <v>2023</v>
      </c>
      <c r="C1611" s="17" t="s">
        <v>82</v>
      </c>
      <c r="D1611" s="17" t="s">
        <v>87</v>
      </c>
      <c r="E1611" s="35"/>
      <c r="F1611" s="35"/>
      <c r="G1611" s="124" t="s">
        <v>67</v>
      </c>
      <c r="H1611" s="132">
        <v>1468.3852999999999</v>
      </c>
      <c r="I1611" s="132">
        <v>1516.6480200000001</v>
      </c>
      <c r="J1611" s="133">
        <v>2985.0333000000001</v>
      </c>
      <c r="K1611">
        <v>1346</v>
      </c>
      <c r="L1611">
        <v>1408</v>
      </c>
      <c r="M1611">
        <v>45</v>
      </c>
      <c r="N1611">
        <v>2799</v>
      </c>
      <c r="O1611">
        <v>669</v>
      </c>
      <c r="P1611">
        <v>677</v>
      </c>
      <c r="Q1611">
        <v>13</v>
      </c>
      <c r="R1611">
        <v>1359</v>
      </c>
      <c r="S1611" s="105">
        <f>Table1[[#This Row],[Female Voters]]/Table1[[#This Row],[Female Population]]</f>
        <v>0.91665314274121379</v>
      </c>
      <c r="T1611" s="94">
        <f>Table1[[#This Row],[Male Voters]]/Table1[[#This Row],[Male Population]]</f>
        <v>0.92836306211641639</v>
      </c>
      <c r="U1611" s="94">
        <f>Table1[[#This Row],[Total Voters]]/Table1[[#This Row],[Total Population]]</f>
        <v>0.93767798168281735</v>
      </c>
      <c r="V1611" s="94">
        <f>Table1[[#This Row],[Female Ballots]]/Table1[[#This Row],[Female Population]]</f>
        <v>0.45560249070867165</v>
      </c>
      <c r="W1611" s="94">
        <f>Table1[[#This Row],[Male Ballots]]/Table1[[#This Row],[Male Population]]</f>
        <v>0.44637911438410077</v>
      </c>
      <c r="X1611" s="94">
        <f>Table1[[#This Row],[Total Ballots]]/Table1[[#This Row],[Total Population]]</f>
        <v>0.45527130300355445</v>
      </c>
      <c r="Y1611" s="94">
        <f>Table1[[#This Row],[Female Ballots]]/Table1[[#This Row],[Female Voters]]</f>
        <v>0.49702823179791977</v>
      </c>
      <c r="Z1611" s="95">
        <f>Table1[[#This Row],[Male Ballots]]/Table1[[#This Row],[Male Voters]]</f>
        <v>0.48082386363636365</v>
      </c>
      <c r="AA1611" s="94">
        <f>Table1[[#This Row],[Total Ballots]]/Table1[[#This Row],[Total Voters]]</f>
        <v>0.48553054662379419</v>
      </c>
    </row>
    <row r="1612" spans="1:27" s="7" customFormat="1" x14ac:dyDescent="0.35">
      <c r="A1612" s="8" t="s">
        <v>52</v>
      </c>
      <c r="B1612" s="16">
        <v>2023</v>
      </c>
      <c r="C1612" s="17" t="s">
        <v>82</v>
      </c>
      <c r="D1612" s="17"/>
      <c r="E1612" s="35"/>
      <c r="F1612" s="35"/>
      <c r="G1612" s="124" t="s">
        <v>79</v>
      </c>
      <c r="H1612" s="132">
        <v>337651.63699999999</v>
      </c>
      <c r="I1612" s="132">
        <v>327495.73200000002</v>
      </c>
      <c r="J1612" s="133">
        <v>665147.37899999996</v>
      </c>
      <c r="K1612">
        <v>255073</v>
      </c>
      <c r="L1612">
        <v>243190</v>
      </c>
      <c r="M1612">
        <v>10390</v>
      </c>
      <c r="N1612">
        <v>508653</v>
      </c>
      <c r="O1612">
        <v>95525</v>
      </c>
      <c r="P1612">
        <v>86955</v>
      </c>
      <c r="Q1612">
        <v>3197</v>
      </c>
      <c r="R1612">
        <v>185677</v>
      </c>
      <c r="S1612" s="105">
        <f>Table1[[#This Row],[Female Voters]]/Table1[[#This Row],[Female Population]]</f>
        <v>0.75543243997362886</v>
      </c>
      <c r="T1612" s="94">
        <f>Table1[[#This Row],[Male Voters]]/Table1[[#This Row],[Male Population]]</f>
        <v>0.7425745627732333</v>
      </c>
      <c r="U1612" s="94">
        <f>Table1[[#This Row],[Total Voters]]/Table1[[#This Row],[Total Population]]</f>
        <v>0.76472224962341773</v>
      </c>
      <c r="V1612" s="94">
        <f>Table1[[#This Row],[Female Ballots]]/Table1[[#This Row],[Female Population]]</f>
        <v>0.28290992707374318</v>
      </c>
      <c r="W1612" s="94">
        <f>Table1[[#This Row],[Male Ballots]]/Table1[[#This Row],[Male Population]]</f>
        <v>0.26551491058820881</v>
      </c>
      <c r="X1612" s="94">
        <f>Table1[[#This Row],[Total Ballots]]/Table1[[#This Row],[Total Population]]</f>
        <v>0.27915166752840803</v>
      </c>
      <c r="Y1612" s="94">
        <f>Table1[[#This Row],[Female Ballots]]/Table1[[#This Row],[Female Voters]]</f>
        <v>0.37450063315207804</v>
      </c>
      <c r="Z1612" s="95">
        <f>Table1[[#This Row],[Male Ballots]]/Table1[[#This Row],[Male Voters]]</f>
        <v>0.35755993256301655</v>
      </c>
      <c r="AA1612" s="94">
        <f>Table1[[#This Row],[Total Ballots]]/Table1[[#This Row],[Total Voters]]</f>
        <v>0.36503667529730482</v>
      </c>
    </row>
    <row r="1613" spans="1:27" s="7" customFormat="1" x14ac:dyDescent="0.35">
      <c r="A1613" s="8" t="s">
        <v>52</v>
      </c>
      <c r="B1613" s="16">
        <v>2023</v>
      </c>
      <c r="C1613" s="17" t="s">
        <v>82</v>
      </c>
      <c r="D1613" s="17"/>
      <c r="E1613" s="35"/>
      <c r="F1613" s="35"/>
      <c r="G1613" s="124" t="s">
        <v>62</v>
      </c>
      <c r="H1613" s="132">
        <v>32412.643</v>
      </c>
      <c r="I1613" s="132">
        <v>34610.765999999996</v>
      </c>
      <c r="J1613" s="133">
        <v>67023.409000000014</v>
      </c>
      <c r="K1613">
        <v>21884</v>
      </c>
      <c r="L1613">
        <v>22650</v>
      </c>
      <c r="M1613">
        <v>1620</v>
      </c>
      <c r="N1613">
        <v>46154</v>
      </c>
      <c r="O1613">
        <v>3536</v>
      </c>
      <c r="P1613">
        <v>3629</v>
      </c>
      <c r="Q1613">
        <v>411</v>
      </c>
      <c r="R1613">
        <v>7576</v>
      </c>
      <c r="S1613" s="105">
        <f>Table1[[#This Row],[Female Voters]]/Table1[[#This Row],[Female Population]]</f>
        <v>0.67516863712718522</v>
      </c>
      <c r="T1613" s="94">
        <f>Table1[[#This Row],[Male Voters]]/Table1[[#This Row],[Male Population]]</f>
        <v>0.65442065049932741</v>
      </c>
      <c r="U1613" s="94">
        <f>Table1[[#This Row],[Total Voters]]/Table1[[#This Row],[Total Population]]</f>
        <v>0.68862507426323227</v>
      </c>
      <c r="V1613" s="94">
        <f>Table1[[#This Row],[Female Ballots]]/Table1[[#This Row],[Female Population]]</f>
        <v>0.10909323253892007</v>
      </c>
      <c r="W1613" s="94">
        <f>Table1[[#This Row],[Male Ballots]]/Table1[[#This Row],[Male Population]]</f>
        <v>0.1048517677996494</v>
      </c>
      <c r="X1613" s="94">
        <f>Table1[[#This Row],[Total Ballots]]/Table1[[#This Row],[Total Population]]</f>
        <v>0.11303513373961624</v>
      </c>
      <c r="Y1613" s="94">
        <f>Table1[[#This Row],[Female Ballots]]/Table1[[#This Row],[Female Voters]]</f>
        <v>0.16157923597148602</v>
      </c>
      <c r="Z1613" s="95">
        <f>Table1[[#This Row],[Male Ballots]]/Table1[[#This Row],[Male Voters]]</f>
        <v>0.16022075055187637</v>
      </c>
      <c r="AA1613" s="94">
        <f>Table1[[#This Row],[Total Ballots]]/Table1[[#This Row],[Total Voters]]</f>
        <v>0.16414611951293495</v>
      </c>
    </row>
    <row r="1614" spans="1:27" s="7" customFormat="1" x14ac:dyDescent="0.35">
      <c r="A1614" s="8" t="s">
        <v>52</v>
      </c>
      <c r="B1614" s="16">
        <v>2023</v>
      </c>
      <c r="C1614" s="17" t="s">
        <v>82</v>
      </c>
      <c r="D1614" s="17"/>
      <c r="E1614" s="35"/>
      <c r="F1614" s="35"/>
      <c r="G1614" s="124" t="s">
        <v>63</v>
      </c>
      <c r="H1614" s="132">
        <v>57031.8</v>
      </c>
      <c r="I1614" s="132">
        <v>59511.75</v>
      </c>
      <c r="J1614" s="133">
        <v>116543.55</v>
      </c>
      <c r="K1614">
        <v>40342</v>
      </c>
      <c r="L1614">
        <v>40440</v>
      </c>
      <c r="M1614">
        <v>2269</v>
      </c>
      <c r="N1614">
        <v>83051</v>
      </c>
      <c r="O1614">
        <v>8185</v>
      </c>
      <c r="P1614">
        <v>7326</v>
      </c>
      <c r="Q1614">
        <v>587</v>
      </c>
      <c r="R1614">
        <v>16098</v>
      </c>
      <c r="S1614" s="105">
        <f>Table1[[#This Row],[Female Voters]]/Table1[[#This Row],[Female Population]]</f>
        <v>0.70735975368127957</v>
      </c>
      <c r="T1614" s="94">
        <f>Table1[[#This Row],[Male Voters]]/Table1[[#This Row],[Male Population]]</f>
        <v>0.6795296727116914</v>
      </c>
      <c r="U1614" s="94">
        <f>Table1[[#This Row],[Total Voters]]/Table1[[#This Row],[Total Population]]</f>
        <v>0.71261772959550307</v>
      </c>
      <c r="V1614" s="94">
        <f>Table1[[#This Row],[Female Ballots]]/Table1[[#This Row],[Female Population]]</f>
        <v>0.14351642417037511</v>
      </c>
      <c r="W1614" s="94">
        <f>Table1[[#This Row],[Male Ballots]]/Table1[[#This Row],[Male Population]]</f>
        <v>0.12310174041260759</v>
      </c>
      <c r="X1614" s="94">
        <f>Table1[[#This Row],[Total Ballots]]/Table1[[#This Row],[Total Population]]</f>
        <v>0.13812862230470926</v>
      </c>
      <c r="Y1614" s="94">
        <f>Table1[[#This Row],[Female Ballots]]/Table1[[#This Row],[Female Voters]]</f>
        <v>0.20289028803728124</v>
      </c>
      <c r="Z1614" s="95">
        <f>Table1[[#This Row],[Male Ballots]]/Table1[[#This Row],[Male Voters]]</f>
        <v>0.18115727002967358</v>
      </c>
      <c r="AA1614" s="94">
        <f>Table1[[#This Row],[Total Ballots]]/Table1[[#This Row],[Total Voters]]</f>
        <v>0.19383270520523535</v>
      </c>
    </row>
    <row r="1615" spans="1:27" s="7" customFormat="1" x14ac:dyDescent="0.35">
      <c r="A1615" s="8" t="s">
        <v>52</v>
      </c>
      <c r="B1615" s="16">
        <v>2023</v>
      </c>
      <c r="C1615" s="17" t="s">
        <v>82</v>
      </c>
      <c r="D1615" s="17"/>
      <c r="E1615" s="35"/>
      <c r="F1615" s="35"/>
      <c r="G1615" s="124" t="s">
        <v>64</v>
      </c>
      <c r="H1615" s="132">
        <v>65592.649999999994</v>
      </c>
      <c r="I1615" s="132">
        <v>66096.94</v>
      </c>
      <c r="J1615" s="133">
        <v>131689.59</v>
      </c>
      <c r="K1615">
        <v>46894</v>
      </c>
      <c r="L1615">
        <v>45781</v>
      </c>
      <c r="M1615">
        <v>2161</v>
      </c>
      <c r="N1615">
        <v>94836</v>
      </c>
      <c r="O1615">
        <v>13675</v>
      </c>
      <c r="P1615">
        <v>12665</v>
      </c>
      <c r="Q1615">
        <v>645</v>
      </c>
      <c r="R1615">
        <v>26985</v>
      </c>
      <c r="S1615" s="105">
        <f>Table1[[#This Row],[Female Voters]]/Table1[[#This Row],[Female Population]]</f>
        <v>0.71492766338911451</v>
      </c>
      <c r="T1615" s="94">
        <f>Table1[[#This Row],[Male Voters]]/Table1[[#This Row],[Male Population]]</f>
        <v>0.69263418245988395</v>
      </c>
      <c r="U1615" s="94">
        <f>Table1[[#This Row],[Total Voters]]/Table1[[#This Row],[Total Population]]</f>
        <v>0.72014803903634295</v>
      </c>
      <c r="V1615" s="94">
        <f>Table1[[#This Row],[Female Ballots]]/Table1[[#This Row],[Female Population]]</f>
        <v>0.20848372492954623</v>
      </c>
      <c r="W1615" s="94">
        <f>Table1[[#This Row],[Male Ballots]]/Table1[[#This Row],[Male Population]]</f>
        <v>0.19161250127464297</v>
      </c>
      <c r="X1615" s="94">
        <f>Table1[[#This Row],[Total Ballots]]/Table1[[#This Row],[Total Population]]</f>
        <v>0.20491369135555818</v>
      </c>
      <c r="Y1615" s="94">
        <f>Table1[[#This Row],[Female Ballots]]/Table1[[#This Row],[Female Voters]]</f>
        <v>0.29161513199982941</v>
      </c>
      <c r="Z1615" s="95">
        <f>Table1[[#This Row],[Male Ballots]]/Table1[[#This Row],[Male Voters]]</f>
        <v>0.27664314890456737</v>
      </c>
      <c r="AA1615" s="94">
        <f>Table1[[#This Row],[Total Ballots]]/Table1[[#This Row],[Total Voters]]</f>
        <v>0.28454384410983169</v>
      </c>
    </row>
    <row r="1616" spans="1:27" s="7" customFormat="1" x14ac:dyDescent="0.35">
      <c r="A1616" s="8" t="s">
        <v>52</v>
      </c>
      <c r="B1616" s="16">
        <v>2023</v>
      </c>
      <c r="C1616" s="17" t="s">
        <v>82</v>
      </c>
      <c r="D1616" s="17"/>
      <c r="E1616" s="35"/>
      <c r="F1616" s="35"/>
      <c r="G1616" s="124" t="s">
        <v>65</v>
      </c>
      <c r="H1616" s="132">
        <v>53632.35</v>
      </c>
      <c r="I1616" s="132">
        <v>53739.8</v>
      </c>
      <c r="J1616" s="133">
        <v>107372.16</v>
      </c>
      <c r="K1616">
        <v>40416</v>
      </c>
      <c r="L1616">
        <v>39920</v>
      </c>
      <c r="M1616">
        <v>1430</v>
      </c>
      <c r="N1616">
        <v>81766</v>
      </c>
      <c r="O1616">
        <v>14030</v>
      </c>
      <c r="P1616">
        <v>13603</v>
      </c>
      <c r="Q1616">
        <v>384</v>
      </c>
      <c r="R1616">
        <v>28017</v>
      </c>
      <c r="S1616" s="105">
        <f>Table1[[#This Row],[Female Voters]]/Table1[[#This Row],[Female Population]]</f>
        <v>0.75357503447079988</v>
      </c>
      <c r="T1616" s="94">
        <f>Table1[[#This Row],[Male Voters]]/Table1[[#This Row],[Male Population]]</f>
        <v>0.74283864100722363</v>
      </c>
      <c r="U1616" s="94">
        <f>Table1[[#This Row],[Total Voters]]/Table1[[#This Row],[Total Population]]</f>
        <v>0.76151955963258999</v>
      </c>
      <c r="V1616" s="94">
        <f>Table1[[#This Row],[Female Ballots]]/Table1[[#This Row],[Female Population]]</f>
        <v>0.26159584653665185</v>
      </c>
      <c r="W1616" s="94">
        <f>Table1[[#This Row],[Male Ballots]]/Table1[[#This Row],[Male Population]]</f>
        <v>0.25312710505063285</v>
      </c>
      <c r="X1616" s="94">
        <f>Table1[[#This Row],[Total Ballots]]/Table1[[#This Row],[Total Population]]</f>
        <v>0.26093356043130733</v>
      </c>
      <c r="Y1616" s="94">
        <f>Table1[[#This Row],[Female Ballots]]/Table1[[#This Row],[Female Voters]]</f>
        <v>0.34713974663499603</v>
      </c>
      <c r="Z1616" s="95">
        <f>Table1[[#This Row],[Male Ballots]]/Table1[[#This Row],[Male Voters]]</f>
        <v>0.34075651302605209</v>
      </c>
      <c r="AA1616" s="94">
        <f>Table1[[#This Row],[Total Ballots]]/Table1[[#This Row],[Total Voters]]</f>
        <v>0.34264853362033121</v>
      </c>
    </row>
    <row r="1617" spans="1:27" s="7" customFormat="1" x14ac:dyDescent="0.35">
      <c r="A1617" s="8" t="s">
        <v>52</v>
      </c>
      <c r="B1617" s="16">
        <v>2023</v>
      </c>
      <c r="C1617" s="17" t="s">
        <v>82</v>
      </c>
      <c r="D1617" s="17"/>
      <c r="E1617" s="35"/>
      <c r="F1617" s="35"/>
      <c r="G1617" s="124" t="s">
        <v>66</v>
      </c>
      <c r="H1617" s="132">
        <v>54209.919999999998</v>
      </c>
      <c r="I1617" s="132">
        <v>52736.77</v>
      </c>
      <c r="J1617" s="133">
        <v>106946.69</v>
      </c>
      <c r="K1617">
        <v>42826</v>
      </c>
      <c r="L1617">
        <v>41558</v>
      </c>
      <c r="M1617">
        <v>1403</v>
      </c>
      <c r="N1617">
        <v>85787</v>
      </c>
      <c r="O1617">
        <v>19042</v>
      </c>
      <c r="P1617">
        <v>17844</v>
      </c>
      <c r="Q1617">
        <v>488</v>
      </c>
      <c r="R1617">
        <v>37374</v>
      </c>
      <c r="S1617" s="105">
        <f>Table1[[#This Row],[Female Voters]]/Table1[[#This Row],[Female Population]]</f>
        <v>0.79000301051910793</v>
      </c>
      <c r="T1617" s="94">
        <f>Table1[[#This Row],[Male Voters]]/Table1[[#This Row],[Male Population]]</f>
        <v>0.78802702554593318</v>
      </c>
      <c r="U1617" s="94">
        <f>Table1[[#This Row],[Total Voters]]/Table1[[#This Row],[Total Population]]</f>
        <v>0.8021473128340858</v>
      </c>
      <c r="V1617" s="94">
        <f>Table1[[#This Row],[Female Ballots]]/Table1[[#This Row],[Female Population]]</f>
        <v>0.35126412287640346</v>
      </c>
      <c r="W1617" s="94">
        <f>Table1[[#This Row],[Male Ballots]]/Table1[[#This Row],[Male Population]]</f>
        <v>0.33835974406471997</v>
      </c>
      <c r="X1617" s="94">
        <f>Table1[[#This Row],[Total Ballots]]/Table1[[#This Row],[Total Population]]</f>
        <v>0.3494638309984161</v>
      </c>
      <c r="Y1617" s="94">
        <f>Table1[[#This Row],[Female Ballots]]/Table1[[#This Row],[Female Voters]]</f>
        <v>0.44463643581002193</v>
      </c>
      <c r="Z1617" s="95">
        <f>Table1[[#This Row],[Male Ballots]]/Table1[[#This Row],[Male Voters]]</f>
        <v>0.42937581211800374</v>
      </c>
      <c r="AA1617" s="94">
        <f>Table1[[#This Row],[Total Ballots]]/Table1[[#This Row],[Total Voters]]</f>
        <v>0.43566041474815531</v>
      </c>
    </row>
    <row r="1618" spans="1:27" s="7" customFormat="1" x14ac:dyDescent="0.35">
      <c r="A1618" s="8" t="s">
        <v>52</v>
      </c>
      <c r="B1618" s="16">
        <v>2023</v>
      </c>
      <c r="C1618" s="17" t="s">
        <v>82</v>
      </c>
      <c r="D1618" s="17"/>
      <c r="E1618" s="35"/>
      <c r="F1618" s="35"/>
      <c r="G1618" s="124" t="s">
        <v>67</v>
      </c>
      <c r="H1618" s="132">
        <v>74772.274000000005</v>
      </c>
      <c r="I1618" s="132">
        <v>60799.706000000006</v>
      </c>
      <c r="J1618" s="133">
        <v>135571.97999999998</v>
      </c>
      <c r="K1618">
        <v>62711</v>
      </c>
      <c r="L1618">
        <v>52841</v>
      </c>
      <c r="M1618">
        <v>1507</v>
      </c>
      <c r="N1618">
        <v>117059</v>
      </c>
      <c r="O1618">
        <v>37057</v>
      </c>
      <c r="P1618">
        <v>31888</v>
      </c>
      <c r="Q1618">
        <v>682</v>
      </c>
      <c r="R1618">
        <v>69627</v>
      </c>
      <c r="S1618" s="105">
        <f>Table1[[#This Row],[Female Voters]]/Table1[[#This Row],[Female Population]]</f>
        <v>0.83869323006011554</v>
      </c>
      <c r="T1618" s="94">
        <f>Table1[[#This Row],[Male Voters]]/Table1[[#This Row],[Male Population]]</f>
        <v>0.86909959729081576</v>
      </c>
      <c r="U1618" s="94">
        <f>Table1[[#This Row],[Total Voters]]/Table1[[#This Row],[Total Population]]</f>
        <v>0.86344538156040807</v>
      </c>
      <c r="V1618" s="94">
        <f>Table1[[#This Row],[Female Ballots]]/Table1[[#This Row],[Female Population]]</f>
        <v>0.49559814109705957</v>
      </c>
      <c r="W1618" s="94">
        <f>Table1[[#This Row],[Male Ballots]]/Table1[[#This Row],[Male Population]]</f>
        <v>0.52447622032909169</v>
      </c>
      <c r="X1618" s="94">
        <f>Table1[[#This Row],[Total Ballots]]/Table1[[#This Row],[Total Population]]</f>
        <v>0.51357957595662473</v>
      </c>
      <c r="Y1618" s="94">
        <f>Table1[[#This Row],[Female Ballots]]/Table1[[#This Row],[Female Voters]]</f>
        <v>0.59091706399196309</v>
      </c>
      <c r="Z1618" s="95">
        <f>Table1[[#This Row],[Male Ballots]]/Table1[[#This Row],[Male Voters]]</f>
        <v>0.60347078972767354</v>
      </c>
      <c r="AA1618" s="94">
        <f>Table1[[#This Row],[Total Ballots]]/Table1[[#This Row],[Total Voters]]</f>
        <v>0.59480262090057145</v>
      </c>
    </row>
    <row r="1619" spans="1:27" s="7" customFormat="1" x14ac:dyDescent="0.35">
      <c r="A1619" s="8" t="s">
        <v>40</v>
      </c>
      <c r="B1619" s="16">
        <v>2023</v>
      </c>
      <c r="C1619" s="17" t="s">
        <v>82</v>
      </c>
      <c r="D1619" s="17"/>
      <c r="E1619" s="35"/>
      <c r="F1619" s="35"/>
      <c r="G1619" s="124" t="s">
        <v>79</v>
      </c>
      <c r="H1619" s="132">
        <v>222236.48099999997</v>
      </c>
      <c r="I1619" s="132">
        <v>212292.041</v>
      </c>
      <c r="J1619" s="133">
        <v>434528.505</v>
      </c>
      <c r="K1619">
        <v>183570</v>
      </c>
      <c r="L1619">
        <v>171098</v>
      </c>
      <c r="M1619">
        <v>8068</v>
      </c>
      <c r="N1619">
        <v>362736</v>
      </c>
      <c r="O1619">
        <v>81065</v>
      </c>
      <c r="P1619">
        <v>71762</v>
      </c>
      <c r="Q1619">
        <v>2893</v>
      </c>
      <c r="R1619">
        <v>155720</v>
      </c>
      <c r="S1619" s="105">
        <f>Table1[[#This Row],[Female Voters]]/Table1[[#This Row],[Female Population]]</f>
        <v>0.82601199935306757</v>
      </c>
      <c r="T1619" s="94">
        <f>Table1[[#This Row],[Male Voters]]/Table1[[#This Row],[Male Population]]</f>
        <v>0.80595579181416421</v>
      </c>
      <c r="U1619" s="94">
        <f>Table1[[#This Row],[Total Voters]]/Table1[[#This Row],[Total Population]]</f>
        <v>0.83478067796726019</v>
      </c>
      <c r="V1619" s="94">
        <f>Table1[[#This Row],[Female Ballots]]/Table1[[#This Row],[Female Population]]</f>
        <v>0.36476909477341846</v>
      </c>
      <c r="W1619" s="94">
        <f>Table1[[#This Row],[Male Ballots]]/Table1[[#This Row],[Male Population]]</f>
        <v>0.33803434015691619</v>
      </c>
      <c r="X1619" s="94">
        <f>Table1[[#This Row],[Total Ballots]]/Table1[[#This Row],[Total Population]]</f>
        <v>0.35836544256170261</v>
      </c>
      <c r="Y1619" s="94">
        <f>Table1[[#This Row],[Female Ballots]]/Table1[[#This Row],[Female Voters]]</f>
        <v>0.44160265838644658</v>
      </c>
      <c r="Z1619" s="95">
        <f>Table1[[#This Row],[Male Ballots]]/Table1[[#This Row],[Male Voters]]</f>
        <v>0.41942044909934656</v>
      </c>
      <c r="AA1619" s="94">
        <f>Table1[[#This Row],[Total Ballots]]/Table1[[#This Row],[Total Voters]]</f>
        <v>0.42929292929292928</v>
      </c>
    </row>
    <row r="1620" spans="1:27" s="7" customFormat="1" x14ac:dyDescent="0.35">
      <c r="A1620" s="8" t="s">
        <v>40</v>
      </c>
      <c r="B1620" s="16">
        <v>2023</v>
      </c>
      <c r="C1620" s="17" t="s">
        <v>82</v>
      </c>
      <c r="D1620" s="17"/>
      <c r="E1620" s="35"/>
      <c r="F1620" s="35"/>
      <c r="G1620" s="124" t="s">
        <v>62</v>
      </c>
      <c r="H1620" s="132">
        <v>27161.178</v>
      </c>
      <c r="I1620" s="132">
        <v>27116.566999999999</v>
      </c>
      <c r="J1620" s="133">
        <v>54277.734999999993</v>
      </c>
      <c r="K1620">
        <v>16611</v>
      </c>
      <c r="L1620">
        <v>17127</v>
      </c>
      <c r="M1620">
        <v>1235</v>
      </c>
      <c r="N1620">
        <v>34973</v>
      </c>
      <c r="O1620">
        <v>2987</v>
      </c>
      <c r="P1620">
        <v>3008</v>
      </c>
      <c r="Q1620">
        <v>289</v>
      </c>
      <c r="R1620">
        <v>6284</v>
      </c>
      <c r="S1620" s="105">
        <f>Table1[[#This Row],[Female Voters]]/Table1[[#This Row],[Female Population]]</f>
        <v>0.61157141269793236</v>
      </c>
      <c r="T1620" s="94">
        <f>Table1[[#This Row],[Male Voters]]/Table1[[#This Row],[Male Population]]</f>
        <v>0.6316065009261681</v>
      </c>
      <c r="U1620" s="94">
        <f>Table1[[#This Row],[Total Voters]]/Table1[[#This Row],[Total Population]]</f>
        <v>0.64433418233093187</v>
      </c>
      <c r="V1620" s="94">
        <f>Table1[[#This Row],[Female Ballots]]/Table1[[#This Row],[Female Population]]</f>
        <v>0.10997313886754102</v>
      </c>
      <c r="W1620" s="94">
        <f>Table1[[#This Row],[Male Ballots]]/Table1[[#This Row],[Male Population]]</f>
        <v>0.11092849622151654</v>
      </c>
      <c r="X1620" s="94">
        <f>Table1[[#This Row],[Total Ballots]]/Table1[[#This Row],[Total Population]]</f>
        <v>0.11577491212557048</v>
      </c>
      <c r="Y1620" s="94">
        <f>Table1[[#This Row],[Female Ballots]]/Table1[[#This Row],[Female Voters]]</f>
        <v>0.17982060080669435</v>
      </c>
      <c r="Z1620" s="95">
        <f>Table1[[#This Row],[Male Ballots]]/Table1[[#This Row],[Male Voters]]</f>
        <v>0.17562912360600222</v>
      </c>
      <c r="AA1620" s="94">
        <f>Table1[[#This Row],[Total Ballots]]/Table1[[#This Row],[Total Voters]]</f>
        <v>0.17968146856146169</v>
      </c>
    </row>
    <row r="1621" spans="1:27" s="7" customFormat="1" x14ac:dyDescent="0.35">
      <c r="A1621" s="8" t="s">
        <v>40</v>
      </c>
      <c r="B1621" s="16">
        <v>2023</v>
      </c>
      <c r="C1621" s="17" t="s">
        <v>82</v>
      </c>
      <c r="D1621" s="17"/>
      <c r="E1621" s="35"/>
      <c r="F1621" s="35"/>
      <c r="G1621" s="124" t="s">
        <v>63</v>
      </c>
      <c r="H1621" s="132">
        <v>36379.31</v>
      </c>
      <c r="I1621" s="132">
        <v>38317.630000000005</v>
      </c>
      <c r="J1621" s="133">
        <v>74696.95</v>
      </c>
      <c r="K1621">
        <v>30280</v>
      </c>
      <c r="L1621">
        <v>30013</v>
      </c>
      <c r="M1621">
        <v>1682</v>
      </c>
      <c r="N1621">
        <v>61975</v>
      </c>
      <c r="O1621">
        <v>6799</v>
      </c>
      <c r="P1621">
        <v>6149</v>
      </c>
      <c r="Q1621">
        <v>479</v>
      </c>
      <c r="R1621">
        <v>13427</v>
      </c>
      <c r="S1621" s="105">
        <f>Table1[[#This Row],[Female Voters]]/Table1[[#This Row],[Female Population]]</f>
        <v>0.83234124011697863</v>
      </c>
      <c r="T1621" s="94">
        <f>Table1[[#This Row],[Male Voters]]/Table1[[#This Row],[Male Population]]</f>
        <v>0.78326869381013375</v>
      </c>
      <c r="U1621" s="94">
        <f>Table1[[#This Row],[Total Voters]]/Table1[[#This Row],[Total Population]]</f>
        <v>0.82968581715853196</v>
      </c>
      <c r="V1621" s="94">
        <f>Table1[[#This Row],[Female Ballots]]/Table1[[#This Row],[Female Population]]</f>
        <v>0.18689194489944971</v>
      </c>
      <c r="W1621" s="94">
        <f>Table1[[#This Row],[Male Ballots]]/Table1[[#This Row],[Male Population]]</f>
        <v>0.1604744343530641</v>
      </c>
      <c r="X1621" s="94">
        <f>Table1[[#This Row],[Total Ballots]]/Table1[[#This Row],[Total Population]]</f>
        <v>0.17975298857583877</v>
      </c>
      <c r="Y1621" s="94">
        <f>Table1[[#This Row],[Female Ballots]]/Table1[[#This Row],[Female Voters]]</f>
        <v>0.22453764861294584</v>
      </c>
      <c r="Z1621" s="95">
        <f>Table1[[#This Row],[Male Ballots]]/Table1[[#This Row],[Male Voters]]</f>
        <v>0.20487788624929198</v>
      </c>
      <c r="AA1621" s="94">
        <f>Table1[[#This Row],[Total Ballots]]/Table1[[#This Row],[Total Voters]]</f>
        <v>0.21665187575635336</v>
      </c>
    </row>
    <row r="1622" spans="1:27" s="7" customFormat="1" x14ac:dyDescent="0.35">
      <c r="A1622" s="8" t="s">
        <v>40</v>
      </c>
      <c r="B1622" s="16">
        <v>2023</v>
      </c>
      <c r="C1622" s="17" t="s">
        <v>82</v>
      </c>
      <c r="D1622" s="17"/>
      <c r="E1622" s="35"/>
      <c r="F1622" s="35"/>
      <c r="G1622" s="124" t="s">
        <v>64</v>
      </c>
      <c r="H1622" s="132">
        <v>35932.5</v>
      </c>
      <c r="I1622" s="132">
        <v>36142.61</v>
      </c>
      <c r="J1622" s="133">
        <v>72075.109999999986</v>
      </c>
      <c r="K1622">
        <v>31101</v>
      </c>
      <c r="L1622">
        <v>30052</v>
      </c>
      <c r="M1622">
        <v>1376</v>
      </c>
      <c r="N1622">
        <v>62529</v>
      </c>
      <c r="O1622">
        <v>10548</v>
      </c>
      <c r="P1622">
        <v>9495</v>
      </c>
      <c r="Q1622">
        <v>434</v>
      </c>
      <c r="R1622">
        <v>20477</v>
      </c>
      <c r="S1622" s="105">
        <f>Table1[[#This Row],[Female Voters]]/Table1[[#This Row],[Female Population]]</f>
        <v>0.86553955332915888</v>
      </c>
      <c r="T1622" s="94">
        <f>Table1[[#This Row],[Male Voters]]/Table1[[#This Row],[Male Population]]</f>
        <v>0.8314839465107805</v>
      </c>
      <c r="U1622" s="94">
        <f>Table1[[#This Row],[Total Voters]]/Table1[[#This Row],[Total Population]]</f>
        <v>0.86755330654368767</v>
      </c>
      <c r="V1622" s="94">
        <f>Table1[[#This Row],[Female Ballots]]/Table1[[#This Row],[Female Population]]</f>
        <v>0.29355040701314966</v>
      </c>
      <c r="W1622" s="94">
        <f>Table1[[#This Row],[Male Ballots]]/Table1[[#This Row],[Male Population]]</f>
        <v>0.26270930627312195</v>
      </c>
      <c r="X1622" s="94">
        <f>Table1[[#This Row],[Total Ballots]]/Table1[[#This Row],[Total Population]]</f>
        <v>0.28410639956012562</v>
      </c>
      <c r="Y1622" s="94">
        <f>Table1[[#This Row],[Female Ballots]]/Table1[[#This Row],[Female Voters]]</f>
        <v>0.33915308189447285</v>
      </c>
      <c r="Z1622" s="95">
        <f>Table1[[#This Row],[Male Ballots]]/Table1[[#This Row],[Male Voters]]</f>
        <v>0.31595234926128046</v>
      </c>
      <c r="AA1622" s="94">
        <f>Table1[[#This Row],[Total Ballots]]/Table1[[#This Row],[Total Voters]]</f>
        <v>0.32748004925714469</v>
      </c>
    </row>
    <row r="1623" spans="1:27" s="7" customFormat="1" x14ac:dyDescent="0.35">
      <c r="A1623" s="8" t="s">
        <v>40</v>
      </c>
      <c r="B1623" s="16">
        <v>2023</v>
      </c>
      <c r="C1623" s="17" t="s">
        <v>82</v>
      </c>
      <c r="D1623" s="17"/>
      <c r="E1623" s="35"/>
      <c r="F1623" s="35"/>
      <c r="G1623" s="124" t="s">
        <v>65</v>
      </c>
      <c r="H1623" s="132">
        <v>31428.57</v>
      </c>
      <c r="I1623" s="132">
        <v>31066.55</v>
      </c>
      <c r="J1623" s="133">
        <v>62495.11</v>
      </c>
      <c r="K1623">
        <v>26584</v>
      </c>
      <c r="L1623">
        <v>25762</v>
      </c>
      <c r="M1623">
        <v>1062</v>
      </c>
      <c r="N1623">
        <v>53408</v>
      </c>
      <c r="O1623">
        <v>11065</v>
      </c>
      <c r="P1623">
        <v>10212</v>
      </c>
      <c r="Q1623">
        <v>343</v>
      </c>
      <c r="R1623">
        <v>21620</v>
      </c>
      <c r="S1623" s="105">
        <f>Table1[[#This Row],[Female Voters]]/Table1[[#This Row],[Female Population]]</f>
        <v>0.84585458390248114</v>
      </c>
      <c r="T1623" s="94">
        <f>Table1[[#This Row],[Male Voters]]/Table1[[#This Row],[Male Population]]</f>
        <v>0.82925204118255813</v>
      </c>
      <c r="U1623" s="94">
        <f>Table1[[#This Row],[Total Voters]]/Table1[[#This Row],[Total Population]]</f>
        <v>0.85459486350212044</v>
      </c>
      <c r="V1623" s="94">
        <f>Table1[[#This Row],[Female Ballots]]/Table1[[#This Row],[Female Population]]</f>
        <v>0.35206819782128174</v>
      </c>
      <c r="W1623" s="94">
        <f>Table1[[#This Row],[Male Ballots]]/Table1[[#This Row],[Male Population]]</f>
        <v>0.3287136807917197</v>
      </c>
      <c r="X1623" s="94">
        <f>Table1[[#This Row],[Total Ballots]]/Table1[[#This Row],[Total Population]]</f>
        <v>0.34594706689851412</v>
      </c>
      <c r="Y1623" s="94">
        <f>Table1[[#This Row],[Female Ballots]]/Table1[[#This Row],[Female Voters]]</f>
        <v>0.41622780619921756</v>
      </c>
      <c r="Z1623" s="95">
        <f>Table1[[#This Row],[Male Ballots]]/Table1[[#This Row],[Male Voters]]</f>
        <v>0.39639779520223584</v>
      </c>
      <c r="AA1623" s="94">
        <f>Table1[[#This Row],[Total Ballots]]/Table1[[#This Row],[Total Voters]]</f>
        <v>0.40480826842420609</v>
      </c>
    </row>
    <row r="1624" spans="1:27" s="7" customFormat="1" x14ac:dyDescent="0.35">
      <c r="A1624" s="8" t="s">
        <v>40</v>
      </c>
      <c r="B1624" s="16">
        <v>2023</v>
      </c>
      <c r="C1624" s="17" t="s">
        <v>82</v>
      </c>
      <c r="D1624" s="17"/>
      <c r="E1624" s="35"/>
      <c r="F1624" s="35"/>
      <c r="G1624" s="124" t="s">
        <v>66</v>
      </c>
      <c r="H1624" s="132">
        <v>34573.589999999997</v>
      </c>
      <c r="I1624" s="132">
        <v>32148.010000000002</v>
      </c>
      <c r="J1624" s="133">
        <v>66721.600000000006</v>
      </c>
      <c r="K1624">
        <v>29180</v>
      </c>
      <c r="L1624">
        <v>26605</v>
      </c>
      <c r="M1624">
        <v>1161</v>
      </c>
      <c r="N1624">
        <v>56946</v>
      </c>
      <c r="O1624">
        <v>15473</v>
      </c>
      <c r="P1624">
        <v>13737</v>
      </c>
      <c r="Q1624">
        <v>481</v>
      </c>
      <c r="R1624">
        <v>29691</v>
      </c>
      <c r="S1624" s="105">
        <f>Table1[[#This Row],[Female Voters]]/Table1[[#This Row],[Female Population]]</f>
        <v>0.84399681953768768</v>
      </c>
      <c r="T1624" s="94">
        <f>Table1[[#This Row],[Male Voters]]/Table1[[#This Row],[Male Population]]</f>
        <v>0.8275784410916881</v>
      </c>
      <c r="U1624" s="94">
        <f>Table1[[#This Row],[Total Voters]]/Table1[[#This Row],[Total Population]]</f>
        <v>0.85348672693700378</v>
      </c>
      <c r="V1624" s="94">
        <f>Table1[[#This Row],[Female Ballots]]/Table1[[#This Row],[Female Population]]</f>
        <v>0.44753813532236603</v>
      </c>
      <c r="W1624" s="94">
        <f>Table1[[#This Row],[Male Ballots]]/Table1[[#This Row],[Male Population]]</f>
        <v>0.42730483162099298</v>
      </c>
      <c r="X1624" s="94">
        <f>Table1[[#This Row],[Total Ballots]]/Table1[[#This Row],[Total Population]]</f>
        <v>0.44499832138318024</v>
      </c>
      <c r="Y1624" s="94">
        <f>Table1[[#This Row],[Female Ballots]]/Table1[[#This Row],[Female Voters]]</f>
        <v>0.53026045236463326</v>
      </c>
      <c r="Z1624" s="95">
        <f>Table1[[#This Row],[Male Ballots]]/Table1[[#This Row],[Male Voters]]</f>
        <v>0.516331516632212</v>
      </c>
      <c r="AA1624" s="94">
        <f>Table1[[#This Row],[Total Ballots]]/Table1[[#This Row],[Total Voters]]</f>
        <v>0.52138868401643668</v>
      </c>
    </row>
    <row r="1625" spans="1:27" s="7" customFormat="1" x14ac:dyDescent="0.35">
      <c r="A1625" s="8" t="s">
        <v>40</v>
      </c>
      <c r="B1625" s="16">
        <v>2023</v>
      </c>
      <c r="C1625" s="17" t="s">
        <v>82</v>
      </c>
      <c r="D1625" s="17"/>
      <c r="E1625" s="35"/>
      <c r="F1625" s="35"/>
      <c r="G1625" s="124" t="s">
        <v>67</v>
      </c>
      <c r="H1625" s="132">
        <v>56761.332999999999</v>
      </c>
      <c r="I1625" s="132">
        <v>47500.673999999999</v>
      </c>
      <c r="J1625" s="133">
        <v>104262</v>
      </c>
      <c r="K1625">
        <v>49814</v>
      </c>
      <c r="L1625">
        <v>41539</v>
      </c>
      <c r="M1625">
        <v>1552</v>
      </c>
      <c r="N1625">
        <v>92905</v>
      </c>
      <c r="O1625">
        <v>34193</v>
      </c>
      <c r="P1625">
        <v>29161</v>
      </c>
      <c r="Q1625">
        <v>867</v>
      </c>
      <c r="R1625">
        <v>64221</v>
      </c>
      <c r="S1625" s="105">
        <f>Table1[[#This Row],[Female Voters]]/Table1[[#This Row],[Female Population]]</f>
        <v>0.87760447768201644</v>
      </c>
      <c r="T1625" s="94">
        <f>Table1[[#This Row],[Male Voters]]/Table1[[#This Row],[Male Population]]</f>
        <v>0.87449285456454784</v>
      </c>
      <c r="U1625" s="94">
        <f>Table1[[#This Row],[Total Voters]]/Table1[[#This Row],[Total Population]]</f>
        <v>0.89107249045673398</v>
      </c>
      <c r="V1625" s="94">
        <f>Table1[[#This Row],[Female Ballots]]/Table1[[#This Row],[Female Population]]</f>
        <v>0.60239952433816168</v>
      </c>
      <c r="W1625" s="94">
        <f>Table1[[#This Row],[Male Ballots]]/Table1[[#This Row],[Male Population]]</f>
        <v>0.61390707845534997</v>
      </c>
      <c r="X1625" s="94">
        <f>Table1[[#This Row],[Total Ballots]]/Table1[[#This Row],[Total Population]]</f>
        <v>0.61595787535247737</v>
      </c>
      <c r="Y1625" s="94">
        <f>Table1[[#This Row],[Female Ballots]]/Table1[[#This Row],[Female Voters]]</f>
        <v>0.68641345806399812</v>
      </c>
      <c r="Z1625" s="95">
        <f>Table1[[#This Row],[Male Ballots]]/Table1[[#This Row],[Male Voters]]</f>
        <v>0.70201497387996825</v>
      </c>
      <c r="AA1625" s="94">
        <f>Table1[[#This Row],[Total Ballots]]/Table1[[#This Row],[Total Voters]]</f>
        <v>0.69125450729239546</v>
      </c>
    </row>
    <row r="1626" spans="1:27" s="7" customFormat="1" x14ac:dyDescent="0.35">
      <c r="A1626" s="8" t="s">
        <v>28</v>
      </c>
      <c r="B1626" s="16">
        <v>2023</v>
      </c>
      <c r="C1626" s="17" t="s">
        <v>82</v>
      </c>
      <c r="D1626" s="17"/>
      <c r="E1626" s="35"/>
      <c r="F1626" s="35"/>
      <c r="G1626" s="124" t="s">
        <v>79</v>
      </c>
      <c r="H1626" s="132">
        <v>18879.295599999998</v>
      </c>
      <c r="I1626" s="132">
        <v>18649.573700000001</v>
      </c>
      <c r="J1626" s="133">
        <v>37528.867599999998</v>
      </c>
      <c r="K1626">
        <v>17164</v>
      </c>
      <c r="L1626">
        <v>17008</v>
      </c>
      <c r="M1626">
        <v>690</v>
      </c>
      <c r="N1626">
        <v>34862</v>
      </c>
      <c r="O1626">
        <v>7372</v>
      </c>
      <c r="P1626">
        <v>6796</v>
      </c>
      <c r="Q1626">
        <v>224</v>
      </c>
      <c r="R1626">
        <v>14392</v>
      </c>
      <c r="S1626" s="105">
        <f>Table1[[#This Row],[Female Voters]]/Table1[[#This Row],[Female Population]]</f>
        <v>0.90914408904111876</v>
      </c>
      <c r="T1626" s="94">
        <f>Table1[[#This Row],[Male Voters]]/Table1[[#This Row],[Male Population]]</f>
        <v>0.9119779504665031</v>
      </c>
      <c r="U1626" s="94">
        <f>Table1[[#This Row],[Total Voters]]/Table1[[#This Row],[Total Population]]</f>
        <v>0.92893823420347488</v>
      </c>
      <c r="V1626" s="94">
        <f>Table1[[#This Row],[Female Ballots]]/Table1[[#This Row],[Female Population]]</f>
        <v>0.39048067026399019</v>
      </c>
      <c r="W1626" s="94">
        <f>Table1[[#This Row],[Male Ballots]]/Table1[[#This Row],[Male Population]]</f>
        <v>0.36440511238066531</v>
      </c>
      <c r="X1626" s="94">
        <f>Table1[[#This Row],[Total Ballots]]/Table1[[#This Row],[Total Population]]</f>
        <v>0.38349145392279305</v>
      </c>
      <c r="Y1626" s="94">
        <f>Table1[[#This Row],[Female Ballots]]/Table1[[#This Row],[Female Voters]]</f>
        <v>0.42950361221160571</v>
      </c>
      <c r="Z1626" s="95">
        <f>Table1[[#This Row],[Male Ballots]]/Table1[[#This Row],[Male Voters]]</f>
        <v>0.39957666980244588</v>
      </c>
      <c r="AA1626" s="94">
        <f>Table1[[#This Row],[Total Ballots]]/Table1[[#This Row],[Total Voters]]</f>
        <v>0.41282772072743962</v>
      </c>
    </row>
    <row r="1627" spans="1:27" s="7" customFormat="1" x14ac:dyDescent="0.35">
      <c r="A1627" s="8" t="s">
        <v>28</v>
      </c>
      <c r="B1627" s="16">
        <v>2023</v>
      </c>
      <c r="C1627" s="17" t="s">
        <v>82</v>
      </c>
      <c r="D1627" s="17"/>
      <c r="E1627" s="35"/>
      <c r="F1627" s="35"/>
      <c r="G1627" s="124" t="s">
        <v>62</v>
      </c>
      <c r="H1627" s="132">
        <v>1458.6642999999999</v>
      </c>
      <c r="I1627" s="132">
        <v>1508.0426</v>
      </c>
      <c r="J1627" s="133">
        <v>2966.7066000000004</v>
      </c>
      <c r="K1627">
        <v>1219</v>
      </c>
      <c r="L1627">
        <v>1338</v>
      </c>
      <c r="M1627">
        <v>56</v>
      </c>
      <c r="N1627">
        <v>2613</v>
      </c>
      <c r="O1627">
        <v>196</v>
      </c>
      <c r="P1627">
        <v>212</v>
      </c>
      <c r="Q1627">
        <v>8</v>
      </c>
      <c r="R1627">
        <v>416</v>
      </c>
      <c r="S1627" s="105">
        <f>Table1[[#This Row],[Female Voters]]/Table1[[#This Row],[Female Population]]</f>
        <v>0.83569605426005156</v>
      </c>
      <c r="T1627" s="94">
        <f>Table1[[#This Row],[Male Voters]]/Table1[[#This Row],[Male Population]]</f>
        <v>0.88724284048739732</v>
      </c>
      <c r="U1627" s="94">
        <f>Table1[[#This Row],[Total Voters]]/Table1[[#This Row],[Total Population]]</f>
        <v>0.88077466103321422</v>
      </c>
      <c r="V1627" s="94">
        <f>Table1[[#This Row],[Female Ballots]]/Table1[[#This Row],[Female Population]]</f>
        <v>0.13436950503278924</v>
      </c>
      <c r="W1627" s="94">
        <f>Table1[[#This Row],[Male Ballots]]/Table1[[#This Row],[Male Population]]</f>
        <v>0.14057958309665788</v>
      </c>
      <c r="X1627" s="94">
        <f>Table1[[#This Row],[Total Ballots]]/Table1[[#This Row],[Total Population]]</f>
        <v>0.14022283160727789</v>
      </c>
      <c r="Y1627" s="94">
        <f>Table1[[#This Row],[Female Ballots]]/Table1[[#This Row],[Female Voters]]</f>
        <v>0.16078753076292043</v>
      </c>
      <c r="Z1627" s="95">
        <f>Table1[[#This Row],[Male Ballots]]/Table1[[#This Row],[Male Voters]]</f>
        <v>0.15844544095665172</v>
      </c>
      <c r="AA1627" s="94">
        <f>Table1[[#This Row],[Total Ballots]]/Table1[[#This Row],[Total Voters]]</f>
        <v>0.15920398009950248</v>
      </c>
    </row>
    <row r="1628" spans="1:27" s="7" customFormat="1" x14ac:dyDescent="0.35">
      <c r="A1628" s="8" t="s">
        <v>28</v>
      </c>
      <c r="B1628" s="16">
        <v>2023</v>
      </c>
      <c r="C1628" s="17" t="s">
        <v>82</v>
      </c>
      <c r="D1628" s="17"/>
      <c r="E1628" s="35"/>
      <c r="F1628" s="35"/>
      <c r="G1628" s="124" t="s">
        <v>63</v>
      </c>
      <c r="H1628" s="132">
        <v>2098.5500999999999</v>
      </c>
      <c r="I1628" s="132">
        <v>2123.1736000000001</v>
      </c>
      <c r="J1628" s="133">
        <v>4221.7240000000002</v>
      </c>
      <c r="K1628">
        <v>2001</v>
      </c>
      <c r="L1628">
        <v>1984</v>
      </c>
      <c r="M1628">
        <v>88</v>
      </c>
      <c r="N1628">
        <v>4073</v>
      </c>
      <c r="O1628">
        <v>370</v>
      </c>
      <c r="P1628">
        <v>278</v>
      </c>
      <c r="Q1628">
        <v>13</v>
      </c>
      <c r="R1628">
        <v>661</v>
      </c>
      <c r="S1628" s="105">
        <f>Table1[[#This Row],[Female Voters]]/Table1[[#This Row],[Female Population]]</f>
        <v>0.95351547718589136</v>
      </c>
      <c r="T1628" s="94">
        <f>Table1[[#This Row],[Male Voters]]/Table1[[#This Row],[Male Population]]</f>
        <v>0.93445020228209319</v>
      </c>
      <c r="U1628" s="94">
        <f>Table1[[#This Row],[Total Voters]]/Table1[[#This Row],[Total Population]]</f>
        <v>0.96477173780190273</v>
      </c>
      <c r="V1628" s="94">
        <f>Table1[[#This Row],[Female Ballots]]/Table1[[#This Row],[Female Population]]</f>
        <v>0.17631220717580201</v>
      </c>
      <c r="W1628" s="94">
        <f>Table1[[#This Row],[Male Ballots]]/Table1[[#This Row],[Male Population]]</f>
        <v>0.13093606665041427</v>
      </c>
      <c r="X1628" s="94">
        <f>Table1[[#This Row],[Total Ballots]]/Table1[[#This Row],[Total Population]]</f>
        <v>0.15657110696956977</v>
      </c>
      <c r="Y1628" s="94">
        <f>Table1[[#This Row],[Female Ballots]]/Table1[[#This Row],[Female Voters]]</f>
        <v>0.18490754622688654</v>
      </c>
      <c r="Z1628" s="95">
        <f>Table1[[#This Row],[Male Ballots]]/Table1[[#This Row],[Male Voters]]</f>
        <v>0.14012096774193547</v>
      </c>
      <c r="AA1628" s="94">
        <f>Table1[[#This Row],[Total Ballots]]/Table1[[#This Row],[Total Voters]]</f>
        <v>0.16228823962681072</v>
      </c>
    </row>
    <row r="1629" spans="1:27" s="7" customFormat="1" x14ac:dyDescent="0.35">
      <c r="A1629" s="8" t="s">
        <v>28</v>
      </c>
      <c r="B1629" s="16">
        <v>2023</v>
      </c>
      <c r="C1629" s="17" t="s">
        <v>82</v>
      </c>
      <c r="D1629" s="17"/>
      <c r="E1629" s="35"/>
      <c r="F1629" s="35"/>
      <c r="G1629" s="124" t="s">
        <v>64</v>
      </c>
      <c r="H1629" s="132">
        <v>2550.6369999999997</v>
      </c>
      <c r="I1629" s="132">
        <v>2620.2849999999999</v>
      </c>
      <c r="J1629" s="133">
        <v>5170.9219999999996</v>
      </c>
      <c r="K1629">
        <v>2289</v>
      </c>
      <c r="L1629">
        <v>2320</v>
      </c>
      <c r="M1629">
        <v>107</v>
      </c>
      <c r="N1629">
        <v>4716</v>
      </c>
      <c r="O1629">
        <v>617</v>
      </c>
      <c r="P1629">
        <v>551</v>
      </c>
      <c r="Q1629">
        <v>30</v>
      </c>
      <c r="R1629">
        <v>1198</v>
      </c>
      <c r="S1629" s="105">
        <f>Table1[[#This Row],[Female Voters]]/Table1[[#This Row],[Female Population]]</f>
        <v>0.89742287906903262</v>
      </c>
      <c r="T1629" s="94">
        <f>Table1[[#This Row],[Male Voters]]/Table1[[#This Row],[Male Population]]</f>
        <v>0.88539987062476033</v>
      </c>
      <c r="U1629" s="94">
        <f>Table1[[#This Row],[Total Voters]]/Table1[[#This Row],[Total Population]]</f>
        <v>0.91202303960492936</v>
      </c>
      <c r="V1629" s="94">
        <f>Table1[[#This Row],[Female Ballots]]/Table1[[#This Row],[Female Population]]</f>
        <v>0.24190035665600398</v>
      </c>
      <c r="W1629" s="94">
        <f>Table1[[#This Row],[Male Ballots]]/Table1[[#This Row],[Male Population]]</f>
        <v>0.21028246927338057</v>
      </c>
      <c r="X1629" s="94">
        <f>Table1[[#This Row],[Total Ballots]]/Table1[[#This Row],[Total Population]]</f>
        <v>0.23168015297852107</v>
      </c>
      <c r="Y1629" s="94">
        <f>Table1[[#This Row],[Female Ballots]]/Table1[[#This Row],[Female Voters]]</f>
        <v>0.26955002184359983</v>
      </c>
      <c r="Z1629" s="95">
        <f>Table1[[#This Row],[Male Ballots]]/Table1[[#This Row],[Male Voters]]</f>
        <v>0.23749999999999999</v>
      </c>
      <c r="AA1629" s="94">
        <f>Table1[[#This Row],[Total Ballots]]/Table1[[#This Row],[Total Voters]]</f>
        <v>0.25402883799830367</v>
      </c>
    </row>
    <row r="1630" spans="1:27" s="7" customFormat="1" x14ac:dyDescent="0.35">
      <c r="A1630" s="8" t="s">
        <v>28</v>
      </c>
      <c r="B1630" s="16">
        <v>2023</v>
      </c>
      <c r="C1630" s="17" t="s">
        <v>82</v>
      </c>
      <c r="D1630" s="17"/>
      <c r="E1630" s="35"/>
      <c r="F1630" s="35"/>
      <c r="G1630" s="124" t="s">
        <v>65</v>
      </c>
      <c r="H1630" s="132">
        <v>2655.8999999999996</v>
      </c>
      <c r="I1630" s="132">
        <v>2545.2350000000001</v>
      </c>
      <c r="J1630" s="133">
        <v>5201.134</v>
      </c>
      <c r="K1630">
        <v>2423</v>
      </c>
      <c r="L1630">
        <v>2389</v>
      </c>
      <c r="M1630">
        <v>102</v>
      </c>
      <c r="N1630">
        <v>4914</v>
      </c>
      <c r="O1630">
        <v>884</v>
      </c>
      <c r="P1630">
        <v>781</v>
      </c>
      <c r="Q1630">
        <v>33</v>
      </c>
      <c r="R1630">
        <v>1698</v>
      </c>
      <c r="S1630" s="105">
        <f>Table1[[#This Row],[Female Voters]]/Table1[[#This Row],[Female Population]]</f>
        <v>0.91230844534809308</v>
      </c>
      <c r="T1630" s="94">
        <f>Table1[[#This Row],[Male Voters]]/Table1[[#This Row],[Male Population]]</f>
        <v>0.93861666997349946</v>
      </c>
      <c r="U1630" s="94">
        <f>Table1[[#This Row],[Total Voters]]/Table1[[#This Row],[Total Population]]</f>
        <v>0.94479396223977308</v>
      </c>
      <c r="V1630" s="94">
        <f>Table1[[#This Row],[Female Ballots]]/Table1[[#This Row],[Female Population]]</f>
        <v>0.33284385707293201</v>
      </c>
      <c r="W1630" s="94">
        <f>Table1[[#This Row],[Male Ballots]]/Table1[[#This Row],[Male Population]]</f>
        <v>0.30684789420230352</v>
      </c>
      <c r="X1630" s="94">
        <f>Table1[[#This Row],[Total Ballots]]/Table1[[#This Row],[Total Population]]</f>
        <v>0.32646726656148445</v>
      </c>
      <c r="Y1630" s="94">
        <f>Table1[[#This Row],[Female Ballots]]/Table1[[#This Row],[Female Voters]]</f>
        <v>0.36483697895171274</v>
      </c>
      <c r="Z1630" s="95">
        <f>Table1[[#This Row],[Male Ballots]]/Table1[[#This Row],[Male Voters]]</f>
        <v>0.32691502720803683</v>
      </c>
      <c r="AA1630" s="94">
        <f>Table1[[#This Row],[Total Ballots]]/Table1[[#This Row],[Total Voters]]</f>
        <v>0.34554334554334554</v>
      </c>
    </row>
    <row r="1631" spans="1:27" s="7" customFormat="1" x14ac:dyDescent="0.35">
      <c r="A1631" s="8" t="s">
        <v>28</v>
      </c>
      <c r="B1631" s="16">
        <v>2023</v>
      </c>
      <c r="C1631" s="17" t="s">
        <v>82</v>
      </c>
      <c r="D1631" s="17"/>
      <c r="E1631" s="35"/>
      <c r="F1631" s="35"/>
      <c r="G1631" s="124" t="s">
        <v>66</v>
      </c>
      <c r="H1631" s="132">
        <v>3579.4569999999999</v>
      </c>
      <c r="I1631" s="132">
        <v>3471.7080000000001</v>
      </c>
      <c r="J1631" s="133">
        <v>7051.165</v>
      </c>
      <c r="K1631">
        <v>3221</v>
      </c>
      <c r="L1631">
        <v>3151</v>
      </c>
      <c r="M1631">
        <v>144</v>
      </c>
      <c r="N1631">
        <v>6516</v>
      </c>
      <c r="O1631">
        <v>1583</v>
      </c>
      <c r="P1631">
        <v>1379</v>
      </c>
      <c r="Q1631">
        <v>53</v>
      </c>
      <c r="R1631">
        <v>3015</v>
      </c>
      <c r="S1631" s="105">
        <f>Table1[[#This Row],[Female Voters]]/Table1[[#This Row],[Female Population]]</f>
        <v>0.89985715710511405</v>
      </c>
      <c r="T1631" s="94">
        <f>Table1[[#This Row],[Male Voters]]/Table1[[#This Row],[Male Population]]</f>
        <v>0.90762241524920872</v>
      </c>
      <c r="U1631" s="94">
        <f>Table1[[#This Row],[Total Voters]]/Table1[[#This Row],[Total Population]]</f>
        <v>0.92410261283064576</v>
      </c>
      <c r="V1631" s="94">
        <f>Table1[[#This Row],[Female Ballots]]/Table1[[#This Row],[Female Population]]</f>
        <v>0.44224584902123426</v>
      </c>
      <c r="W1631" s="94">
        <f>Table1[[#This Row],[Male Ballots]]/Table1[[#This Row],[Male Population]]</f>
        <v>0.39721082533438873</v>
      </c>
      <c r="X1631" s="94">
        <f>Table1[[#This Row],[Total Ballots]]/Table1[[#This Row],[Total Population]]</f>
        <v>0.4275889161578264</v>
      </c>
      <c r="Y1631" s="94">
        <f>Table1[[#This Row],[Female Ballots]]/Table1[[#This Row],[Female Voters]]</f>
        <v>0.49146227879540516</v>
      </c>
      <c r="Z1631" s="95">
        <f>Table1[[#This Row],[Male Ballots]]/Table1[[#This Row],[Male Voters]]</f>
        <v>0.43763884481117105</v>
      </c>
      <c r="AA1631" s="94">
        <f>Table1[[#This Row],[Total Ballots]]/Table1[[#This Row],[Total Voters]]</f>
        <v>0.462707182320442</v>
      </c>
    </row>
    <row r="1632" spans="1:27" s="7" customFormat="1" x14ac:dyDescent="0.35">
      <c r="A1632" s="8" t="s">
        <v>28</v>
      </c>
      <c r="B1632" s="16">
        <v>2023</v>
      </c>
      <c r="C1632" s="17" t="s">
        <v>82</v>
      </c>
      <c r="D1632" s="17"/>
      <c r="E1632" s="35"/>
      <c r="F1632" s="35"/>
      <c r="G1632" s="124" t="s">
        <v>67</v>
      </c>
      <c r="H1632" s="132">
        <v>6536.0871999999999</v>
      </c>
      <c r="I1632" s="132">
        <v>6381.1295</v>
      </c>
      <c r="J1632" s="133">
        <v>12917.216</v>
      </c>
      <c r="K1632">
        <v>6011</v>
      </c>
      <c r="L1632">
        <v>5826</v>
      </c>
      <c r="M1632">
        <v>193</v>
      </c>
      <c r="N1632">
        <v>12030</v>
      </c>
      <c r="O1632">
        <v>3722</v>
      </c>
      <c r="P1632">
        <v>3595</v>
      </c>
      <c r="Q1632">
        <v>87</v>
      </c>
      <c r="R1632">
        <v>7404</v>
      </c>
      <c r="S1632" s="105">
        <f>Table1[[#This Row],[Female Voters]]/Table1[[#This Row],[Female Population]]</f>
        <v>0.91966337291216071</v>
      </c>
      <c r="T1632" s="94">
        <f>Table1[[#This Row],[Male Voters]]/Table1[[#This Row],[Male Population]]</f>
        <v>0.91300450805770361</v>
      </c>
      <c r="U1632" s="94">
        <f>Table1[[#This Row],[Total Voters]]/Table1[[#This Row],[Total Population]]</f>
        <v>0.93131523077418532</v>
      </c>
      <c r="V1632" s="94">
        <f>Table1[[#This Row],[Female Ballots]]/Table1[[#This Row],[Female Population]]</f>
        <v>0.5694538469437801</v>
      </c>
      <c r="W1632" s="94">
        <f>Table1[[#This Row],[Male Ballots]]/Table1[[#This Row],[Male Population]]</f>
        <v>0.56337988439194031</v>
      </c>
      <c r="X1632" s="94">
        <f>Table1[[#This Row],[Total Ballots]]/Table1[[#This Row],[Total Population]]</f>
        <v>0.57318852607249116</v>
      </c>
      <c r="Y1632" s="94">
        <f>Table1[[#This Row],[Female Ballots]]/Table1[[#This Row],[Female Voters]]</f>
        <v>0.61919813674929292</v>
      </c>
      <c r="Z1632" s="95">
        <f>Table1[[#This Row],[Male Ballots]]/Table1[[#This Row],[Male Voters]]</f>
        <v>0.61706144867833845</v>
      </c>
      <c r="AA1632" s="94">
        <f>Table1[[#This Row],[Total Ballots]]/Table1[[#This Row],[Total Voters]]</f>
        <v>0.61546134663341645</v>
      </c>
    </row>
    <row r="1633" spans="1:27" s="7" customFormat="1" x14ac:dyDescent="0.35">
      <c r="A1633" s="8" t="s">
        <v>43</v>
      </c>
      <c r="B1633" s="16">
        <v>2023</v>
      </c>
      <c r="C1633" s="17" t="s">
        <v>82</v>
      </c>
      <c r="D1633" s="17"/>
      <c r="E1633" s="35"/>
      <c r="F1633" s="35"/>
      <c r="G1633" s="124" t="s">
        <v>79</v>
      </c>
      <c r="H1633" s="132">
        <v>124536.81400000001</v>
      </c>
      <c r="I1633" s="132">
        <v>114575.762</v>
      </c>
      <c r="J1633" s="133">
        <v>239112.587</v>
      </c>
      <c r="K1633">
        <v>101245</v>
      </c>
      <c r="L1633">
        <v>91657</v>
      </c>
      <c r="M1633">
        <v>3657</v>
      </c>
      <c r="N1633">
        <v>196559</v>
      </c>
      <c r="O1633">
        <v>40900</v>
      </c>
      <c r="P1633">
        <v>35229</v>
      </c>
      <c r="Q1633">
        <v>1245</v>
      </c>
      <c r="R1633">
        <v>77374</v>
      </c>
      <c r="S1633" s="105">
        <f>Table1[[#This Row],[Female Voters]]/Table1[[#This Row],[Female Population]]</f>
        <v>0.81297245969372545</v>
      </c>
      <c r="T1633" s="94">
        <f>Table1[[#This Row],[Male Voters]]/Table1[[#This Row],[Male Population]]</f>
        <v>0.7999684959546679</v>
      </c>
      <c r="U1633" s="94">
        <f>Table1[[#This Row],[Total Voters]]/Table1[[#This Row],[Total Population]]</f>
        <v>0.82203535358011082</v>
      </c>
      <c r="V1633" s="94">
        <f>Table1[[#This Row],[Female Ballots]]/Table1[[#This Row],[Female Population]]</f>
        <v>0.32841694504887525</v>
      </c>
      <c r="W1633" s="94">
        <f>Table1[[#This Row],[Male Ballots]]/Table1[[#This Row],[Male Population]]</f>
        <v>0.30747340785741401</v>
      </c>
      <c r="X1633" s="94">
        <f>Table1[[#This Row],[Total Ballots]]/Table1[[#This Row],[Total Population]]</f>
        <v>0.32358815138410091</v>
      </c>
      <c r="Y1633" s="94">
        <f>Table1[[#This Row],[Female Ballots]]/Table1[[#This Row],[Female Voters]]</f>
        <v>0.40397056644772583</v>
      </c>
      <c r="Z1633" s="95">
        <f>Table1[[#This Row],[Male Ballots]]/Table1[[#This Row],[Male Voters]]</f>
        <v>0.38435689581810445</v>
      </c>
      <c r="AA1633" s="94">
        <f>Table1[[#This Row],[Total Ballots]]/Table1[[#This Row],[Total Voters]]</f>
        <v>0.39364262129945715</v>
      </c>
    </row>
    <row r="1634" spans="1:27" s="7" customFormat="1" x14ac:dyDescent="0.35">
      <c r="A1634" s="8" t="s">
        <v>43</v>
      </c>
      <c r="B1634" s="16">
        <v>2023</v>
      </c>
      <c r="C1634" s="17" t="s">
        <v>82</v>
      </c>
      <c r="D1634" s="17"/>
      <c r="E1634" s="35"/>
      <c r="F1634" s="35"/>
      <c r="G1634" s="124" t="s">
        <v>62</v>
      </c>
      <c r="H1634" s="132">
        <v>12037.750999999998</v>
      </c>
      <c r="I1634" s="132">
        <v>12146.913</v>
      </c>
      <c r="J1634" s="133">
        <v>24184.663</v>
      </c>
      <c r="K1634">
        <v>7678</v>
      </c>
      <c r="L1634">
        <v>7854</v>
      </c>
      <c r="M1634">
        <v>553</v>
      </c>
      <c r="N1634">
        <v>16085</v>
      </c>
      <c r="O1634">
        <v>1254</v>
      </c>
      <c r="P1634">
        <v>1203</v>
      </c>
      <c r="Q1634">
        <v>143</v>
      </c>
      <c r="R1634">
        <v>2600</v>
      </c>
      <c r="S1634" s="105">
        <f>Table1[[#This Row],[Female Voters]]/Table1[[#This Row],[Female Population]]</f>
        <v>0.63782678342491061</v>
      </c>
      <c r="T1634" s="94">
        <f>Table1[[#This Row],[Male Voters]]/Table1[[#This Row],[Male Population]]</f>
        <v>0.64658403332599812</v>
      </c>
      <c r="U1634" s="94">
        <f>Table1[[#This Row],[Total Voters]]/Table1[[#This Row],[Total Population]]</f>
        <v>0.66509092973509698</v>
      </c>
      <c r="V1634" s="94">
        <f>Table1[[#This Row],[Female Ballots]]/Table1[[#This Row],[Female Population]]</f>
        <v>0.10417228267971319</v>
      </c>
      <c r="W1634" s="94">
        <f>Table1[[#This Row],[Male Ballots]]/Table1[[#This Row],[Male Population]]</f>
        <v>9.9037508542293831E-2</v>
      </c>
      <c r="X1634" s="94">
        <f>Table1[[#This Row],[Total Ballots]]/Table1[[#This Row],[Total Population]]</f>
        <v>0.10750614966187455</v>
      </c>
      <c r="Y1634" s="94">
        <f>Table1[[#This Row],[Female Ballots]]/Table1[[#This Row],[Female Voters]]</f>
        <v>0.16332378223495703</v>
      </c>
      <c r="Z1634" s="95">
        <f>Table1[[#This Row],[Male Ballots]]/Table1[[#This Row],[Male Voters]]</f>
        <v>0.15317035905271201</v>
      </c>
      <c r="AA1634" s="94">
        <f>Table1[[#This Row],[Total Ballots]]/Table1[[#This Row],[Total Voters]]</f>
        <v>0.1616412806963009</v>
      </c>
    </row>
    <row r="1635" spans="1:27" s="7" customFormat="1" x14ac:dyDescent="0.35">
      <c r="A1635" s="8" t="s">
        <v>43</v>
      </c>
      <c r="B1635" s="16">
        <v>2023</v>
      </c>
      <c r="C1635" s="17" t="s">
        <v>82</v>
      </c>
      <c r="D1635" s="17"/>
      <c r="E1635" s="35"/>
      <c r="F1635" s="35"/>
      <c r="G1635" s="124" t="s">
        <v>63</v>
      </c>
      <c r="H1635" s="132">
        <v>19986.946</v>
      </c>
      <c r="I1635" s="132">
        <v>20278.928</v>
      </c>
      <c r="J1635" s="133">
        <v>40265.869999999995</v>
      </c>
      <c r="K1635">
        <v>14841</v>
      </c>
      <c r="L1635">
        <v>14369</v>
      </c>
      <c r="M1635">
        <v>915</v>
      </c>
      <c r="N1635">
        <v>30125</v>
      </c>
      <c r="O1635">
        <v>2976</v>
      </c>
      <c r="P1635">
        <v>2503</v>
      </c>
      <c r="Q1635">
        <v>284</v>
      </c>
      <c r="R1635">
        <v>5763</v>
      </c>
      <c r="S1635" s="105">
        <f>Table1[[#This Row],[Female Voters]]/Table1[[#This Row],[Female Population]]</f>
        <v>0.7425346523676003</v>
      </c>
      <c r="T1635" s="94">
        <f>Table1[[#This Row],[Male Voters]]/Table1[[#This Row],[Male Population]]</f>
        <v>0.70856802687005938</v>
      </c>
      <c r="U1635" s="94">
        <f>Table1[[#This Row],[Total Voters]]/Table1[[#This Row],[Total Population]]</f>
        <v>0.74815221923678799</v>
      </c>
      <c r="V1635" s="94">
        <f>Table1[[#This Row],[Female Ballots]]/Table1[[#This Row],[Female Population]]</f>
        <v>0.14889718519277534</v>
      </c>
      <c r="W1635" s="94">
        <f>Table1[[#This Row],[Male Ballots]]/Table1[[#This Row],[Male Population]]</f>
        <v>0.12342861516151149</v>
      </c>
      <c r="X1635" s="94">
        <f>Table1[[#This Row],[Total Ballots]]/Table1[[#This Row],[Total Population]]</f>
        <v>0.14312369259623597</v>
      </c>
      <c r="Y1635" s="94">
        <f>Table1[[#This Row],[Female Ballots]]/Table1[[#This Row],[Female Voters]]</f>
        <v>0.20052557105316354</v>
      </c>
      <c r="Z1635" s="95">
        <f>Table1[[#This Row],[Male Ballots]]/Table1[[#This Row],[Male Voters]]</f>
        <v>0.17419444637761849</v>
      </c>
      <c r="AA1635" s="94">
        <f>Table1[[#This Row],[Total Ballots]]/Table1[[#This Row],[Total Voters]]</f>
        <v>0.19130290456431534</v>
      </c>
    </row>
    <row r="1636" spans="1:27" s="7" customFormat="1" x14ac:dyDescent="0.35">
      <c r="A1636" s="8" t="s">
        <v>43</v>
      </c>
      <c r="B1636" s="16">
        <v>2023</v>
      </c>
      <c r="C1636" s="17" t="s">
        <v>82</v>
      </c>
      <c r="D1636" s="17"/>
      <c r="E1636" s="35"/>
      <c r="F1636" s="35"/>
      <c r="G1636" s="124" t="s">
        <v>64</v>
      </c>
      <c r="H1636" s="132">
        <v>21435.33</v>
      </c>
      <c r="I1636" s="132">
        <v>20576.34</v>
      </c>
      <c r="J1636" s="133">
        <v>42011.67</v>
      </c>
      <c r="K1636">
        <v>17381</v>
      </c>
      <c r="L1636">
        <v>16378</v>
      </c>
      <c r="M1636">
        <v>734</v>
      </c>
      <c r="N1636">
        <v>34493</v>
      </c>
      <c r="O1636">
        <v>5146</v>
      </c>
      <c r="P1636">
        <v>4420</v>
      </c>
      <c r="Q1636">
        <v>228</v>
      </c>
      <c r="R1636">
        <v>9794</v>
      </c>
      <c r="S1636" s="105">
        <f>Table1[[#This Row],[Female Voters]]/Table1[[#This Row],[Female Population]]</f>
        <v>0.81085758884981007</v>
      </c>
      <c r="T1636" s="94">
        <f>Table1[[#This Row],[Male Voters]]/Table1[[#This Row],[Male Population]]</f>
        <v>0.79596274167320324</v>
      </c>
      <c r="U1636" s="94">
        <f>Table1[[#This Row],[Total Voters]]/Table1[[#This Row],[Total Population]]</f>
        <v>0.82103377466308769</v>
      </c>
      <c r="V1636" s="94">
        <f>Table1[[#This Row],[Female Ballots]]/Table1[[#This Row],[Female Population]]</f>
        <v>0.24007094828957612</v>
      </c>
      <c r="W1636" s="94">
        <f>Table1[[#This Row],[Male Ballots]]/Table1[[#This Row],[Male Population]]</f>
        <v>0.21480982526532902</v>
      </c>
      <c r="X1636" s="94">
        <f>Table1[[#This Row],[Total Ballots]]/Table1[[#This Row],[Total Population]]</f>
        <v>0.23312570054939497</v>
      </c>
      <c r="Y1636" s="94">
        <f>Table1[[#This Row],[Female Ballots]]/Table1[[#This Row],[Female Voters]]</f>
        <v>0.29607042172487197</v>
      </c>
      <c r="Z1636" s="95">
        <f>Table1[[#This Row],[Male Ballots]]/Table1[[#This Row],[Male Voters]]</f>
        <v>0.26987422151666868</v>
      </c>
      <c r="AA1636" s="94">
        <f>Table1[[#This Row],[Total Ballots]]/Table1[[#This Row],[Total Voters]]</f>
        <v>0.28394166932421072</v>
      </c>
    </row>
    <row r="1637" spans="1:27" s="7" customFormat="1" x14ac:dyDescent="0.35">
      <c r="A1637" s="8" t="s">
        <v>43</v>
      </c>
      <c r="B1637" s="16">
        <v>2023</v>
      </c>
      <c r="C1637" s="17" t="s">
        <v>82</v>
      </c>
      <c r="D1637" s="17"/>
      <c r="E1637" s="35"/>
      <c r="F1637" s="35"/>
      <c r="G1637" s="124" t="s">
        <v>65</v>
      </c>
      <c r="H1637" s="132">
        <v>18526.099000000002</v>
      </c>
      <c r="I1637" s="132">
        <v>17656.68</v>
      </c>
      <c r="J1637" s="133">
        <v>36182.78</v>
      </c>
      <c r="K1637">
        <v>15372</v>
      </c>
      <c r="L1637">
        <v>14612</v>
      </c>
      <c r="M1637">
        <v>460</v>
      </c>
      <c r="N1637">
        <v>30444</v>
      </c>
      <c r="O1637">
        <v>5585</v>
      </c>
      <c r="P1637">
        <v>5092</v>
      </c>
      <c r="Q1637">
        <v>154</v>
      </c>
      <c r="R1637">
        <v>10831</v>
      </c>
      <c r="S1637" s="105">
        <f>Table1[[#This Row],[Female Voters]]/Table1[[#This Row],[Female Population]]</f>
        <v>0.82974834583362633</v>
      </c>
      <c r="T1637" s="94">
        <f>Table1[[#This Row],[Male Voters]]/Table1[[#This Row],[Male Population]]</f>
        <v>0.82756214645108817</v>
      </c>
      <c r="U1637" s="94">
        <f>Table1[[#This Row],[Total Voters]]/Table1[[#This Row],[Total Population]]</f>
        <v>0.84139471870320637</v>
      </c>
      <c r="V1637" s="94">
        <f>Table1[[#This Row],[Female Ballots]]/Table1[[#This Row],[Female Population]]</f>
        <v>0.30146659585485319</v>
      </c>
      <c r="W1637" s="94">
        <f>Table1[[#This Row],[Male Ballots]]/Table1[[#This Row],[Male Population]]</f>
        <v>0.2883894367457529</v>
      </c>
      <c r="X1637" s="94">
        <f>Table1[[#This Row],[Total Ballots]]/Table1[[#This Row],[Total Population]]</f>
        <v>0.2993412888672457</v>
      </c>
      <c r="Y1637" s="94">
        <f>Table1[[#This Row],[Female Ballots]]/Table1[[#This Row],[Female Voters]]</f>
        <v>0.36332292479833461</v>
      </c>
      <c r="Z1637" s="95">
        <f>Table1[[#This Row],[Male Ballots]]/Table1[[#This Row],[Male Voters]]</f>
        <v>0.34848070079386806</v>
      </c>
      <c r="AA1637" s="94">
        <f>Table1[[#This Row],[Total Ballots]]/Table1[[#This Row],[Total Voters]]</f>
        <v>0.3557679674155827</v>
      </c>
    </row>
    <row r="1638" spans="1:27" s="7" customFormat="1" x14ac:dyDescent="0.35">
      <c r="A1638" s="8" t="s">
        <v>43</v>
      </c>
      <c r="B1638" s="16">
        <v>2023</v>
      </c>
      <c r="C1638" s="17" t="s">
        <v>82</v>
      </c>
      <c r="D1638" s="17"/>
      <c r="E1638" s="35"/>
      <c r="F1638" s="35"/>
      <c r="G1638" s="124" t="s">
        <v>66</v>
      </c>
      <c r="H1638" s="132">
        <v>19207.467000000001</v>
      </c>
      <c r="I1638" s="132">
        <v>17138.409</v>
      </c>
      <c r="J1638" s="133">
        <v>36345.879999999997</v>
      </c>
      <c r="K1638">
        <v>16141</v>
      </c>
      <c r="L1638">
        <v>14337</v>
      </c>
      <c r="M1638">
        <v>454</v>
      </c>
      <c r="N1638">
        <v>30932</v>
      </c>
      <c r="O1638">
        <v>7474</v>
      </c>
      <c r="P1638">
        <v>6463</v>
      </c>
      <c r="Q1638">
        <v>180</v>
      </c>
      <c r="R1638">
        <v>14117</v>
      </c>
      <c r="S1638" s="105">
        <f>Table1[[#This Row],[Female Voters]]/Table1[[#This Row],[Female Population]]</f>
        <v>0.84035026586275008</v>
      </c>
      <c r="T1638" s="94">
        <f>Table1[[#This Row],[Male Voters]]/Table1[[#This Row],[Male Population]]</f>
        <v>0.83654206175147294</v>
      </c>
      <c r="U1638" s="94">
        <f>Table1[[#This Row],[Total Voters]]/Table1[[#This Row],[Total Population]]</f>
        <v>0.85104556554965793</v>
      </c>
      <c r="V1638" s="94">
        <f>Table1[[#This Row],[Female Ballots]]/Table1[[#This Row],[Female Population]]</f>
        <v>0.38911950232688153</v>
      </c>
      <c r="W1638" s="94">
        <f>Table1[[#This Row],[Male Ballots]]/Table1[[#This Row],[Male Population]]</f>
        <v>0.37710618296015691</v>
      </c>
      <c r="X1638" s="94">
        <f>Table1[[#This Row],[Total Ballots]]/Table1[[#This Row],[Total Population]]</f>
        <v>0.38840715921584512</v>
      </c>
      <c r="Y1638" s="94">
        <f>Table1[[#This Row],[Female Ballots]]/Table1[[#This Row],[Female Voters]]</f>
        <v>0.46304442103958865</v>
      </c>
      <c r="Z1638" s="95">
        <f>Table1[[#This Row],[Male Ballots]]/Table1[[#This Row],[Male Voters]]</f>
        <v>0.45079165794796677</v>
      </c>
      <c r="AA1638" s="94">
        <f>Table1[[#This Row],[Total Ballots]]/Table1[[#This Row],[Total Voters]]</f>
        <v>0.45638820638820637</v>
      </c>
    </row>
    <row r="1639" spans="1:27" s="7" customFormat="1" x14ac:dyDescent="0.35">
      <c r="A1639" s="8" t="s">
        <v>43</v>
      </c>
      <c r="B1639" s="16">
        <v>2023</v>
      </c>
      <c r="C1639" s="17" t="s">
        <v>82</v>
      </c>
      <c r="D1639" s="17"/>
      <c r="E1639" s="35"/>
      <c r="F1639" s="35"/>
      <c r="G1639" s="124" t="s">
        <v>67</v>
      </c>
      <c r="H1639" s="132">
        <v>33343.220999999998</v>
      </c>
      <c r="I1639" s="132">
        <v>26778.491999999998</v>
      </c>
      <c r="J1639" s="133">
        <v>60121.724000000002</v>
      </c>
      <c r="K1639">
        <v>29832</v>
      </c>
      <c r="L1639">
        <v>24107</v>
      </c>
      <c r="M1639">
        <v>541</v>
      </c>
      <c r="N1639">
        <v>54480</v>
      </c>
      <c r="O1639">
        <v>18465</v>
      </c>
      <c r="P1639">
        <v>15548</v>
      </c>
      <c r="Q1639">
        <v>256</v>
      </c>
      <c r="R1639">
        <v>34269</v>
      </c>
      <c r="S1639" s="105">
        <f>Table1[[#This Row],[Female Voters]]/Table1[[#This Row],[Female Population]]</f>
        <v>0.89469460673880308</v>
      </c>
      <c r="T1639" s="94">
        <f>Table1[[#This Row],[Male Voters]]/Table1[[#This Row],[Male Population]]</f>
        <v>0.90023739947716253</v>
      </c>
      <c r="U1639" s="94">
        <f>Table1[[#This Row],[Total Voters]]/Table1[[#This Row],[Total Population]]</f>
        <v>0.90616163967620089</v>
      </c>
      <c r="V1639" s="94">
        <f>Table1[[#This Row],[Female Ballots]]/Table1[[#This Row],[Female Population]]</f>
        <v>0.55378573053875035</v>
      </c>
      <c r="W1639" s="94">
        <f>Table1[[#This Row],[Male Ballots]]/Table1[[#This Row],[Male Population]]</f>
        <v>0.5806152191094256</v>
      </c>
      <c r="X1639" s="94">
        <f>Table1[[#This Row],[Total Ballots]]/Table1[[#This Row],[Total Population]]</f>
        <v>0.56999363491306398</v>
      </c>
      <c r="Y1639" s="94">
        <f>Table1[[#This Row],[Female Ballots]]/Table1[[#This Row],[Female Voters]]</f>
        <v>0.61896621078037006</v>
      </c>
      <c r="Z1639" s="95">
        <f>Table1[[#This Row],[Male Ballots]]/Table1[[#This Row],[Male Voters]]</f>
        <v>0.64495789604679143</v>
      </c>
      <c r="AA1639" s="94">
        <f>Table1[[#This Row],[Total Ballots]]/Table1[[#This Row],[Total Voters]]</f>
        <v>0.62901982378854626</v>
      </c>
    </row>
    <row r="1640" spans="1:27" s="7" customFormat="1" x14ac:dyDescent="0.35">
      <c r="A1640" s="8" t="s">
        <v>26</v>
      </c>
      <c r="B1640" s="16">
        <v>2023</v>
      </c>
      <c r="C1640" s="17" t="s">
        <v>82</v>
      </c>
      <c r="D1640" s="17"/>
      <c r="E1640" s="35"/>
      <c r="F1640" s="35"/>
      <c r="G1640" s="124" t="s">
        <v>79</v>
      </c>
      <c r="H1640" s="132">
        <v>1948.44274</v>
      </c>
      <c r="I1640" s="132">
        <v>1855.1882599999999</v>
      </c>
      <c r="J1640" s="133">
        <v>3803.6309700000002</v>
      </c>
      <c r="K1640">
        <v>1707</v>
      </c>
      <c r="L1640">
        <v>1686</v>
      </c>
      <c r="M1640">
        <v>64</v>
      </c>
      <c r="N1640">
        <v>3457</v>
      </c>
      <c r="O1640">
        <v>865</v>
      </c>
      <c r="P1640">
        <v>774</v>
      </c>
      <c r="Q1640">
        <v>27</v>
      </c>
      <c r="R1640">
        <v>1666</v>
      </c>
      <c r="S1640" s="105">
        <f>Table1[[#This Row],[Female Voters]]/Table1[[#This Row],[Female Population]]</f>
        <v>0.87608425177534344</v>
      </c>
      <c r="T1640" s="94">
        <f>Table1[[#This Row],[Male Voters]]/Table1[[#This Row],[Male Population]]</f>
        <v>0.90880264626081675</v>
      </c>
      <c r="U1640" s="94">
        <f>Table1[[#This Row],[Total Voters]]/Table1[[#This Row],[Total Population]]</f>
        <v>0.90886840160521665</v>
      </c>
      <c r="V1640" s="94">
        <f>Table1[[#This Row],[Female Ballots]]/Table1[[#This Row],[Female Population]]</f>
        <v>0.44394427521129004</v>
      </c>
      <c r="W1640" s="94">
        <f>Table1[[#This Row],[Male Ballots]]/Table1[[#This Row],[Male Population]]</f>
        <v>0.41720833226920057</v>
      </c>
      <c r="X1640" s="94">
        <f>Table1[[#This Row],[Total Ballots]]/Table1[[#This Row],[Total Population]]</f>
        <v>0.43800253314269338</v>
      </c>
      <c r="Y1640" s="94">
        <f>Table1[[#This Row],[Female Ballots]]/Table1[[#This Row],[Female Voters]]</f>
        <v>0.5067369654364382</v>
      </c>
      <c r="Z1640" s="95">
        <f>Table1[[#This Row],[Male Ballots]]/Table1[[#This Row],[Male Voters]]</f>
        <v>0.45907473309608543</v>
      </c>
      <c r="AA1640" s="94">
        <f>Table1[[#This Row],[Total Ballots]]/Table1[[#This Row],[Total Voters]]</f>
        <v>0.48192074052646805</v>
      </c>
    </row>
    <row r="1641" spans="1:27" s="7" customFormat="1" x14ac:dyDescent="0.35">
      <c r="A1641" s="14" t="s">
        <v>26</v>
      </c>
      <c r="B1641" s="16">
        <v>2023</v>
      </c>
      <c r="C1641" s="17" t="s">
        <v>82</v>
      </c>
      <c r="D1641" s="17"/>
      <c r="E1641" s="35"/>
      <c r="F1641" s="35"/>
      <c r="G1641" s="124" t="s">
        <v>62</v>
      </c>
      <c r="H1641" s="132">
        <v>129.91967</v>
      </c>
      <c r="I1641" s="132">
        <v>105.33327</v>
      </c>
      <c r="J1641" s="133">
        <v>235.25296999999998</v>
      </c>
      <c r="K1641">
        <v>84</v>
      </c>
      <c r="L1641">
        <v>96</v>
      </c>
      <c r="M1641">
        <v>7</v>
      </c>
      <c r="N1641">
        <v>187</v>
      </c>
      <c r="O1641">
        <v>24</v>
      </c>
      <c r="P1641">
        <v>17</v>
      </c>
      <c r="Q1641">
        <v>2</v>
      </c>
      <c r="R1641">
        <v>43</v>
      </c>
      <c r="S1641" s="105">
        <f>Table1[[#This Row],[Female Voters]]/Table1[[#This Row],[Female Population]]</f>
        <v>0.64655336639940664</v>
      </c>
      <c r="T1641" s="94">
        <f>Table1[[#This Row],[Male Voters]]/Table1[[#This Row],[Male Population]]</f>
        <v>0.91139295305272494</v>
      </c>
      <c r="U1641" s="94">
        <f>Table1[[#This Row],[Total Voters]]/Table1[[#This Row],[Total Population]]</f>
        <v>0.79488900820253205</v>
      </c>
      <c r="V1641" s="94">
        <f>Table1[[#This Row],[Female Ballots]]/Table1[[#This Row],[Female Population]]</f>
        <v>0.18472953325697333</v>
      </c>
      <c r="W1641" s="94">
        <f>Table1[[#This Row],[Male Ballots]]/Table1[[#This Row],[Male Population]]</f>
        <v>0.1613925021030867</v>
      </c>
      <c r="X1641" s="94">
        <f>Table1[[#This Row],[Total Ballots]]/Table1[[#This Row],[Total Population]]</f>
        <v>0.18278196445298864</v>
      </c>
      <c r="Y1641" s="94">
        <f>Table1[[#This Row],[Female Ballots]]/Table1[[#This Row],[Female Voters]]</f>
        <v>0.2857142857142857</v>
      </c>
      <c r="Z1641" s="95">
        <f>Table1[[#This Row],[Male Ballots]]/Table1[[#This Row],[Male Voters]]</f>
        <v>0.17708333333333334</v>
      </c>
      <c r="AA1641" s="94">
        <f>Table1[[#This Row],[Total Ballots]]/Table1[[#This Row],[Total Voters]]</f>
        <v>0.22994652406417113</v>
      </c>
    </row>
    <row r="1642" spans="1:27" s="7" customFormat="1" x14ac:dyDescent="0.35">
      <c r="A1642" s="8" t="s">
        <v>26</v>
      </c>
      <c r="B1642" s="16">
        <v>2023</v>
      </c>
      <c r="C1642" s="17" t="s">
        <v>82</v>
      </c>
      <c r="D1642" s="17"/>
      <c r="E1642" s="35"/>
      <c r="F1642" s="35"/>
      <c r="G1642" s="124" t="s">
        <v>63</v>
      </c>
      <c r="H1642" s="132">
        <v>192.25165999999999</v>
      </c>
      <c r="I1642" s="132">
        <v>160.31620000000001</v>
      </c>
      <c r="J1642" s="133">
        <v>352.56779999999998</v>
      </c>
      <c r="K1642">
        <v>161</v>
      </c>
      <c r="L1642">
        <v>162</v>
      </c>
      <c r="M1642">
        <v>10</v>
      </c>
      <c r="N1642">
        <v>333</v>
      </c>
      <c r="O1642">
        <v>47</v>
      </c>
      <c r="P1642">
        <v>37</v>
      </c>
      <c r="Q1642">
        <v>3</v>
      </c>
      <c r="R1642">
        <v>87</v>
      </c>
      <c r="S1642" s="105">
        <f>Table1[[#This Row],[Female Voters]]/Table1[[#This Row],[Female Population]]</f>
        <v>0.83744400438466959</v>
      </c>
      <c r="T1642" s="94">
        <f>Table1[[#This Row],[Male Voters]]/Table1[[#This Row],[Male Population]]</f>
        <v>1.0105029934591763</v>
      </c>
      <c r="U1642" s="94">
        <f>Table1[[#This Row],[Total Voters]]/Table1[[#This Row],[Total Population]]</f>
        <v>0.94449918568853997</v>
      </c>
      <c r="V1642" s="94">
        <f>Table1[[#This Row],[Female Ballots]]/Table1[[#This Row],[Female Population]]</f>
        <v>0.24447123109366131</v>
      </c>
      <c r="W1642" s="94">
        <f>Table1[[#This Row],[Male Ballots]]/Table1[[#This Row],[Male Population]]</f>
        <v>0.23079389356783656</v>
      </c>
      <c r="X1642" s="94">
        <f>Table1[[#This Row],[Total Ballots]]/Table1[[#This Row],[Total Population]]</f>
        <v>0.24676104851322214</v>
      </c>
      <c r="Y1642" s="94">
        <f>Table1[[#This Row],[Female Ballots]]/Table1[[#This Row],[Female Voters]]</f>
        <v>0.29192546583850931</v>
      </c>
      <c r="Z1642" s="95">
        <f>Table1[[#This Row],[Male Ballots]]/Table1[[#This Row],[Male Voters]]</f>
        <v>0.22839506172839505</v>
      </c>
      <c r="AA1642" s="94">
        <f>Table1[[#This Row],[Total Ballots]]/Table1[[#This Row],[Total Voters]]</f>
        <v>0.26126126126126126</v>
      </c>
    </row>
    <row r="1643" spans="1:27" s="7" customFormat="1" x14ac:dyDescent="0.35">
      <c r="A1643" s="8" t="s">
        <v>26</v>
      </c>
      <c r="B1643" s="16">
        <v>2023</v>
      </c>
      <c r="C1643" s="17" t="s">
        <v>82</v>
      </c>
      <c r="D1643" s="17"/>
      <c r="E1643" s="35"/>
      <c r="F1643" s="35"/>
      <c r="G1643" s="124" t="s">
        <v>64</v>
      </c>
      <c r="H1643" s="132">
        <v>209.67559999999997</v>
      </c>
      <c r="I1643" s="132">
        <v>215.07220000000001</v>
      </c>
      <c r="J1643" s="133">
        <v>424.74770000000001</v>
      </c>
      <c r="K1643">
        <v>184</v>
      </c>
      <c r="L1643">
        <v>187</v>
      </c>
      <c r="M1643">
        <v>3</v>
      </c>
      <c r="N1643">
        <v>374</v>
      </c>
      <c r="O1643">
        <v>65</v>
      </c>
      <c r="P1643">
        <v>63</v>
      </c>
      <c r="Q1643">
        <v>2</v>
      </c>
      <c r="R1643">
        <v>130</v>
      </c>
      <c r="S1643" s="105">
        <f>Table1[[#This Row],[Female Voters]]/Table1[[#This Row],[Female Population]]</f>
        <v>0.87754607593825906</v>
      </c>
      <c r="T1643" s="94">
        <f>Table1[[#This Row],[Male Voters]]/Table1[[#This Row],[Male Population]]</f>
        <v>0.86947545986882546</v>
      </c>
      <c r="U1643" s="94">
        <f>Table1[[#This Row],[Total Voters]]/Table1[[#This Row],[Total Population]]</f>
        <v>0.88052271972279073</v>
      </c>
      <c r="V1643" s="94">
        <f>Table1[[#This Row],[Female Ballots]]/Table1[[#This Row],[Female Population]]</f>
        <v>0.3100026898694937</v>
      </c>
      <c r="W1643" s="94">
        <f>Table1[[#This Row],[Male Ballots]]/Table1[[#This Row],[Male Population]]</f>
        <v>0.29292488754939039</v>
      </c>
      <c r="X1643" s="94">
        <f>Table1[[#This Row],[Total Ballots]]/Table1[[#This Row],[Total Population]]</f>
        <v>0.30606404696246736</v>
      </c>
      <c r="Y1643" s="94">
        <f>Table1[[#This Row],[Female Ballots]]/Table1[[#This Row],[Female Voters]]</f>
        <v>0.35326086956521741</v>
      </c>
      <c r="Z1643" s="95">
        <f>Table1[[#This Row],[Male Ballots]]/Table1[[#This Row],[Male Voters]]</f>
        <v>0.33689839572192515</v>
      </c>
      <c r="AA1643" s="94">
        <f>Table1[[#This Row],[Total Ballots]]/Table1[[#This Row],[Total Voters]]</f>
        <v>0.34759358288770054</v>
      </c>
    </row>
    <row r="1644" spans="1:27" s="7" customFormat="1" x14ac:dyDescent="0.35">
      <c r="A1644" s="8" t="s">
        <v>26</v>
      </c>
      <c r="B1644" s="16">
        <v>2023</v>
      </c>
      <c r="C1644" s="17" t="s">
        <v>82</v>
      </c>
      <c r="D1644" s="17"/>
      <c r="E1644" s="35"/>
      <c r="F1644" s="35"/>
      <c r="G1644" s="124" t="s">
        <v>65</v>
      </c>
      <c r="H1644" s="132">
        <v>268.92950000000002</v>
      </c>
      <c r="I1644" s="132">
        <v>241.13139999999999</v>
      </c>
      <c r="J1644" s="133">
        <v>510.06089999999995</v>
      </c>
      <c r="K1644">
        <v>217</v>
      </c>
      <c r="L1644">
        <v>210</v>
      </c>
      <c r="M1644">
        <v>10</v>
      </c>
      <c r="N1644">
        <v>437</v>
      </c>
      <c r="O1644">
        <v>93</v>
      </c>
      <c r="P1644">
        <v>79</v>
      </c>
      <c r="Q1644">
        <v>2</v>
      </c>
      <c r="R1644">
        <v>174</v>
      </c>
      <c r="S1644" s="105">
        <f>Table1[[#This Row],[Female Voters]]/Table1[[#This Row],[Female Population]]</f>
        <v>0.80690292437237265</v>
      </c>
      <c r="T1644" s="94">
        <f>Table1[[#This Row],[Male Voters]]/Table1[[#This Row],[Male Population]]</f>
        <v>0.87089445837414792</v>
      </c>
      <c r="U1644" s="94">
        <f>Table1[[#This Row],[Total Voters]]/Table1[[#This Row],[Total Population]]</f>
        <v>0.85676043782222877</v>
      </c>
      <c r="V1644" s="94">
        <f>Table1[[#This Row],[Female Ballots]]/Table1[[#This Row],[Female Population]]</f>
        <v>0.34581553901673112</v>
      </c>
      <c r="W1644" s="94">
        <f>Table1[[#This Row],[Male Ballots]]/Table1[[#This Row],[Male Population]]</f>
        <v>0.32762220100741757</v>
      </c>
      <c r="X1644" s="94">
        <f>Table1[[#This Row],[Total Ballots]]/Table1[[#This Row],[Total Population]]</f>
        <v>0.34113573496811855</v>
      </c>
      <c r="Y1644" s="94">
        <f>Table1[[#This Row],[Female Ballots]]/Table1[[#This Row],[Female Voters]]</f>
        <v>0.42857142857142855</v>
      </c>
      <c r="Z1644" s="95">
        <f>Table1[[#This Row],[Male Ballots]]/Table1[[#This Row],[Male Voters]]</f>
        <v>0.37619047619047619</v>
      </c>
      <c r="AA1644" s="94">
        <f>Table1[[#This Row],[Total Ballots]]/Table1[[#This Row],[Total Voters]]</f>
        <v>0.39816933638443935</v>
      </c>
    </row>
    <row r="1645" spans="1:27" s="7" customFormat="1" x14ac:dyDescent="0.35">
      <c r="A1645" s="8" t="s">
        <v>26</v>
      </c>
      <c r="B1645" s="16">
        <v>2023</v>
      </c>
      <c r="C1645" s="17" t="s">
        <v>82</v>
      </c>
      <c r="D1645" s="17"/>
      <c r="E1645" s="35"/>
      <c r="F1645" s="35"/>
      <c r="G1645" s="124" t="s">
        <v>66</v>
      </c>
      <c r="H1645" s="132">
        <v>355.81150000000002</v>
      </c>
      <c r="I1645" s="132">
        <v>355.61110000000002</v>
      </c>
      <c r="J1645" s="133">
        <v>711.4226000000001</v>
      </c>
      <c r="K1645">
        <v>315</v>
      </c>
      <c r="L1645">
        <v>313</v>
      </c>
      <c r="M1645">
        <v>10</v>
      </c>
      <c r="N1645">
        <v>638</v>
      </c>
      <c r="O1645">
        <v>170</v>
      </c>
      <c r="P1645">
        <v>145</v>
      </c>
      <c r="Q1645">
        <v>4</v>
      </c>
      <c r="R1645">
        <v>319</v>
      </c>
      <c r="S1645" s="105">
        <f>Table1[[#This Row],[Female Voters]]/Table1[[#This Row],[Female Population]]</f>
        <v>0.88530022216819859</v>
      </c>
      <c r="T1645" s="94">
        <f>Table1[[#This Row],[Male Voters]]/Table1[[#This Row],[Male Population]]</f>
        <v>0.88017500016169348</v>
      </c>
      <c r="U1645" s="94">
        <f>Table1[[#This Row],[Total Voters]]/Table1[[#This Row],[Total Population]]</f>
        <v>0.89679467590711892</v>
      </c>
      <c r="V1645" s="94">
        <f>Table1[[#This Row],[Female Ballots]]/Table1[[#This Row],[Female Population]]</f>
        <v>0.47778107228125</v>
      </c>
      <c r="W1645" s="94">
        <f>Table1[[#This Row],[Male Ballots]]/Table1[[#This Row],[Male Population]]</f>
        <v>0.40774880199183883</v>
      </c>
      <c r="X1645" s="94">
        <f>Table1[[#This Row],[Total Ballots]]/Table1[[#This Row],[Total Population]]</f>
        <v>0.44839733795355946</v>
      </c>
      <c r="Y1645" s="94">
        <f>Table1[[#This Row],[Female Ballots]]/Table1[[#This Row],[Female Voters]]</f>
        <v>0.53968253968253965</v>
      </c>
      <c r="Z1645" s="95">
        <f>Table1[[#This Row],[Male Ballots]]/Table1[[#This Row],[Male Voters]]</f>
        <v>0.46325878594249204</v>
      </c>
      <c r="AA1645" s="94">
        <f>Table1[[#This Row],[Total Ballots]]/Table1[[#This Row],[Total Voters]]</f>
        <v>0.5</v>
      </c>
    </row>
    <row r="1646" spans="1:27" s="7" customFormat="1" x14ac:dyDescent="0.35">
      <c r="A1646" s="8" t="s">
        <v>26</v>
      </c>
      <c r="B1646" s="16">
        <v>2023</v>
      </c>
      <c r="C1646" s="17" t="s">
        <v>82</v>
      </c>
      <c r="D1646" s="17"/>
      <c r="E1646" s="35"/>
      <c r="F1646" s="35"/>
      <c r="G1646" s="124" t="s">
        <v>67</v>
      </c>
      <c r="H1646" s="132">
        <v>791.85481000000004</v>
      </c>
      <c r="I1646" s="132">
        <v>777.72408999999993</v>
      </c>
      <c r="J1646" s="133">
        <v>1569.579</v>
      </c>
      <c r="K1646">
        <v>746</v>
      </c>
      <c r="L1646">
        <v>718</v>
      </c>
      <c r="M1646">
        <v>24</v>
      </c>
      <c r="N1646">
        <v>1488</v>
      </c>
      <c r="O1646">
        <v>466</v>
      </c>
      <c r="P1646">
        <v>433</v>
      </c>
      <c r="Q1646">
        <v>14</v>
      </c>
      <c r="R1646">
        <v>913</v>
      </c>
      <c r="S1646" s="105">
        <f>Table1[[#This Row],[Female Voters]]/Table1[[#This Row],[Female Population]]</f>
        <v>0.94209189687185202</v>
      </c>
      <c r="T1646" s="94">
        <f>Table1[[#This Row],[Male Voters]]/Table1[[#This Row],[Male Population]]</f>
        <v>0.92320658345558004</v>
      </c>
      <c r="U1646" s="94">
        <f>Table1[[#This Row],[Total Voters]]/Table1[[#This Row],[Total Population]]</f>
        <v>0.94802491623550011</v>
      </c>
      <c r="V1646" s="94">
        <f>Table1[[#This Row],[Female Ballots]]/Table1[[#This Row],[Female Population]]</f>
        <v>0.58849172110225612</v>
      </c>
      <c r="W1646" s="94">
        <f>Table1[[#This Row],[Male Ballots]]/Table1[[#This Row],[Male Population]]</f>
        <v>0.55675271676360194</v>
      </c>
      <c r="X1646" s="94">
        <f>Table1[[#This Row],[Total Ballots]]/Table1[[#This Row],[Total Population]]</f>
        <v>0.58168464282460453</v>
      </c>
      <c r="Y1646" s="94">
        <f>Table1[[#This Row],[Female Ballots]]/Table1[[#This Row],[Female Voters]]</f>
        <v>0.62466487935656834</v>
      </c>
      <c r="Z1646" s="95">
        <f>Table1[[#This Row],[Male Ballots]]/Table1[[#This Row],[Male Voters]]</f>
        <v>0.60306406685236769</v>
      </c>
      <c r="AA1646" s="94">
        <f>Table1[[#This Row],[Total Ballots]]/Table1[[#This Row],[Total Voters]]</f>
        <v>0.61357526881720426</v>
      </c>
    </row>
    <row r="1647" spans="1:27" s="7" customFormat="1" x14ac:dyDescent="0.35">
      <c r="A1647" s="8" t="s">
        <v>45</v>
      </c>
      <c r="B1647" s="16">
        <v>2023</v>
      </c>
      <c r="C1647" s="17" t="s">
        <v>82</v>
      </c>
      <c r="D1647" s="17"/>
      <c r="E1647" s="35"/>
      <c r="F1647" s="35"/>
      <c r="G1647" s="124" t="s">
        <v>79</v>
      </c>
      <c r="H1647" s="132">
        <v>25074.840499999998</v>
      </c>
      <c r="I1647" s="132">
        <v>25148.295999999998</v>
      </c>
      <c r="J1647" s="133">
        <v>50223.138000000006</v>
      </c>
      <c r="K1647">
        <v>18917</v>
      </c>
      <c r="L1647">
        <v>17379</v>
      </c>
      <c r="M1647">
        <v>580</v>
      </c>
      <c r="N1647">
        <v>36876</v>
      </c>
      <c r="O1647">
        <v>7584</v>
      </c>
      <c r="P1647">
        <v>6501</v>
      </c>
      <c r="Q1647">
        <v>166</v>
      </c>
      <c r="R1647">
        <v>14251</v>
      </c>
      <c r="S1647" s="105">
        <f>Table1[[#This Row],[Female Voters]]/Table1[[#This Row],[Female Population]]</f>
        <v>0.75442154856378851</v>
      </c>
      <c r="T1647" s="94">
        <f>Table1[[#This Row],[Male Voters]]/Table1[[#This Row],[Male Population]]</f>
        <v>0.69106073827029879</v>
      </c>
      <c r="U1647" s="94">
        <f>Table1[[#This Row],[Total Voters]]/Table1[[#This Row],[Total Population]]</f>
        <v>0.73424324859987833</v>
      </c>
      <c r="V1647" s="94">
        <f>Table1[[#This Row],[Female Ballots]]/Table1[[#This Row],[Female Population]]</f>
        <v>0.30245456596224413</v>
      </c>
      <c r="W1647" s="94">
        <f>Table1[[#This Row],[Male Ballots]]/Table1[[#This Row],[Male Population]]</f>
        <v>0.25850658032655571</v>
      </c>
      <c r="X1647" s="94">
        <f>Table1[[#This Row],[Total Ballots]]/Table1[[#This Row],[Total Population]]</f>
        <v>0.28375367544736052</v>
      </c>
      <c r="Y1647" s="94">
        <f>Table1[[#This Row],[Female Ballots]]/Table1[[#This Row],[Female Voters]]</f>
        <v>0.40090923507955806</v>
      </c>
      <c r="Z1647" s="95">
        <f>Table1[[#This Row],[Male Ballots]]/Table1[[#This Row],[Male Voters]]</f>
        <v>0.37407215605040567</v>
      </c>
      <c r="AA1647" s="94">
        <f>Table1[[#This Row],[Total Ballots]]/Table1[[#This Row],[Total Voters]]</f>
        <v>0.38645731641175834</v>
      </c>
    </row>
    <row r="1648" spans="1:27" s="7" customFormat="1" x14ac:dyDescent="0.35">
      <c r="A1648" s="8" t="s">
        <v>45</v>
      </c>
      <c r="B1648" s="16">
        <v>2023</v>
      </c>
      <c r="C1648" s="17" t="s">
        <v>82</v>
      </c>
      <c r="D1648" s="17"/>
      <c r="E1648" s="35"/>
      <c r="F1648" s="35"/>
      <c r="G1648" s="124" t="s">
        <v>62</v>
      </c>
      <c r="H1648" s="132">
        <v>3559.0812999999998</v>
      </c>
      <c r="I1648" s="132">
        <v>3794.9927000000002</v>
      </c>
      <c r="J1648" s="133">
        <v>7354.0740000000005</v>
      </c>
      <c r="K1648">
        <v>1772</v>
      </c>
      <c r="L1648">
        <v>1815</v>
      </c>
      <c r="M1648">
        <v>97</v>
      </c>
      <c r="N1648">
        <v>3684</v>
      </c>
      <c r="O1648">
        <v>255</v>
      </c>
      <c r="P1648">
        <v>242</v>
      </c>
      <c r="Q1648">
        <v>12</v>
      </c>
      <c r="R1648">
        <v>509</v>
      </c>
      <c r="S1648" s="105">
        <f>Table1[[#This Row],[Female Voters]]/Table1[[#This Row],[Female Population]]</f>
        <v>0.4978812931303368</v>
      </c>
      <c r="T1648" s="94">
        <f>Table1[[#This Row],[Male Voters]]/Table1[[#This Row],[Male Population]]</f>
        <v>0.47826178954178222</v>
      </c>
      <c r="U1648" s="94">
        <f>Table1[[#This Row],[Total Voters]]/Table1[[#This Row],[Total Population]]</f>
        <v>0.50094682212879549</v>
      </c>
      <c r="V1648" s="94">
        <f>Table1[[#This Row],[Female Ballots]]/Table1[[#This Row],[Female Population]]</f>
        <v>7.1647703018191802E-2</v>
      </c>
      <c r="W1648" s="94">
        <f>Table1[[#This Row],[Male Ballots]]/Table1[[#This Row],[Male Population]]</f>
        <v>6.3768238605570959E-2</v>
      </c>
      <c r="X1648" s="94">
        <f>Table1[[#This Row],[Total Ballots]]/Table1[[#This Row],[Total Population]]</f>
        <v>6.9213336716492102E-2</v>
      </c>
      <c r="Y1648" s="94">
        <f>Table1[[#This Row],[Female Ballots]]/Table1[[#This Row],[Female Voters]]</f>
        <v>0.14390519187358916</v>
      </c>
      <c r="Z1648" s="95">
        <f>Table1[[#This Row],[Male Ballots]]/Table1[[#This Row],[Male Voters]]</f>
        <v>0.13333333333333333</v>
      </c>
      <c r="AA1648" s="94">
        <f>Table1[[#This Row],[Total Ballots]]/Table1[[#This Row],[Total Voters]]</f>
        <v>0.13816503800217156</v>
      </c>
    </row>
    <row r="1649" spans="1:27" s="7" customFormat="1" x14ac:dyDescent="0.35">
      <c r="A1649" s="8" t="s">
        <v>45</v>
      </c>
      <c r="B1649" s="16">
        <v>2023</v>
      </c>
      <c r="C1649" s="17" t="s">
        <v>82</v>
      </c>
      <c r="D1649" s="17"/>
      <c r="E1649" s="35"/>
      <c r="F1649" s="35"/>
      <c r="G1649" s="124" t="s">
        <v>63</v>
      </c>
      <c r="H1649" s="132">
        <v>3234.7650000000003</v>
      </c>
      <c r="I1649" s="132">
        <v>4056.799</v>
      </c>
      <c r="J1649" s="133">
        <v>7291.5650000000005</v>
      </c>
      <c r="K1649">
        <v>2516</v>
      </c>
      <c r="L1649">
        <v>2482</v>
      </c>
      <c r="M1649">
        <v>99</v>
      </c>
      <c r="N1649">
        <v>5097</v>
      </c>
      <c r="O1649">
        <v>444</v>
      </c>
      <c r="P1649">
        <v>387</v>
      </c>
      <c r="Q1649">
        <v>22</v>
      </c>
      <c r="R1649">
        <v>853</v>
      </c>
      <c r="S1649" s="105">
        <f>Table1[[#This Row],[Female Voters]]/Table1[[#This Row],[Female Population]]</f>
        <v>0.77779993291630145</v>
      </c>
      <c r="T1649" s="94">
        <f>Table1[[#This Row],[Male Voters]]/Table1[[#This Row],[Male Population]]</f>
        <v>0.6118124166368607</v>
      </c>
      <c r="U1649" s="94">
        <f>Table1[[#This Row],[Total Voters]]/Table1[[#This Row],[Total Population]]</f>
        <v>0.6990268892891992</v>
      </c>
      <c r="V1649" s="94">
        <f>Table1[[#This Row],[Female Ballots]]/Table1[[#This Row],[Female Population]]</f>
        <v>0.13725881169111201</v>
      </c>
      <c r="W1649" s="94">
        <f>Table1[[#This Row],[Male Ballots]]/Table1[[#This Row],[Male Population]]</f>
        <v>9.5395409040477483E-2</v>
      </c>
      <c r="X1649" s="94">
        <f>Table1[[#This Row],[Total Ballots]]/Table1[[#This Row],[Total Population]]</f>
        <v>0.1169844882408646</v>
      </c>
      <c r="Y1649" s="94">
        <f>Table1[[#This Row],[Female Ballots]]/Table1[[#This Row],[Female Voters]]</f>
        <v>0.17647058823529413</v>
      </c>
      <c r="Z1649" s="95">
        <f>Table1[[#This Row],[Male Ballots]]/Table1[[#This Row],[Male Voters]]</f>
        <v>0.15592264302981468</v>
      </c>
      <c r="AA1649" s="94">
        <f>Table1[[#This Row],[Total Ballots]]/Table1[[#This Row],[Total Voters]]</f>
        <v>0.16735334510496369</v>
      </c>
    </row>
    <row r="1650" spans="1:27" s="7" customFormat="1" x14ac:dyDescent="0.35">
      <c r="A1650" s="8" t="s">
        <v>45</v>
      </c>
      <c r="B1650" s="16">
        <v>2023</v>
      </c>
      <c r="C1650" s="17" t="s">
        <v>82</v>
      </c>
      <c r="D1650" s="17"/>
      <c r="E1650" s="35"/>
      <c r="F1650" s="35"/>
      <c r="G1650" s="124" t="s">
        <v>64</v>
      </c>
      <c r="H1650" s="132">
        <v>3711.5190000000002</v>
      </c>
      <c r="I1650" s="132">
        <v>4010.576</v>
      </c>
      <c r="J1650" s="133">
        <v>7722.0940000000001</v>
      </c>
      <c r="K1650">
        <v>2844</v>
      </c>
      <c r="L1650">
        <v>2640</v>
      </c>
      <c r="M1650">
        <v>96</v>
      </c>
      <c r="N1650">
        <v>5580</v>
      </c>
      <c r="O1650">
        <v>840</v>
      </c>
      <c r="P1650">
        <v>720</v>
      </c>
      <c r="Q1650">
        <v>26</v>
      </c>
      <c r="R1650">
        <v>1586</v>
      </c>
      <c r="S1650" s="105">
        <f>Table1[[#This Row],[Female Voters]]/Table1[[#This Row],[Female Population]]</f>
        <v>0.76626308527586684</v>
      </c>
      <c r="T1650" s="94">
        <f>Table1[[#This Row],[Male Voters]]/Table1[[#This Row],[Male Population]]</f>
        <v>0.6582595617188155</v>
      </c>
      <c r="U1650" s="94">
        <f>Table1[[#This Row],[Total Voters]]/Table1[[#This Row],[Total Population]]</f>
        <v>0.72260192636867671</v>
      </c>
      <c r="V1650" s="94">
        <f>Table1[[#This Row],[Female Ballots]]/Table1[[#This Row],[Female Population]]</f>
        <v>0.226322430250256</v>
      </c>
      <c r="W1650" s="94">
        <f>Table1[[#This Row],[Male Ballots]]/Table1[[#This Row],[Male Population]]</f>
        <v>0.17952533501422238</v>
      </c>
      <c r="X1650" s="94">
        <f>Table1[[#This Row],[Total Ballots]]/Table1[[#This Row],[Total Population]]</f>
        <v>0.20538470523668839</v>
      </c>
      <c r="Y1650" s="94">
        <f>Table1[[#This Row],[Female Ballots]]/Table1[[#This Row],[Female Voters]]</f>
        <v>0.29535864978902954</v>
      </c>
      <c r="Z1650" s="95">
        <f>Table1[[#This Row],[Male Ballots]]/Table1[[#This Row],[Male Voters]]</f>
        <v>0.27272727272727271</v>
      </c>
      <c r="AA1650" s="94">
        <f>Table1[[#This Row],[Total Ballots]]/Table1[[#This Row],[Total Voters]]</f>
        <v>0.28422939068100356</v>
      </c>
    </row>
    <row r="1651" spans="1:27" s="7" customFormat="1" x14ac:dyDescent="0.35">
      <c r="A1651" s="8" t="s">
        <v>45</v>
      </c>
      <c r="B1651" s="16">
        <v>2023</v>
      </c>
      <c r="C1651" s="17" t="s">
        <v>82</v>
      </c>
      <c r="D1651" s="17"/>
      <c r="E1651" s="35"/>
      <c r="F1651" s="35"/>
      <c r="G1651" s="124" t="s">
        <v>65</v>
      </c>
      <c r="H1651" s="132">
        <v>3405.0439999999999</v>
      </c>
      <c r="I1651" s="132">
        <v>3431.3410000000003</v>
      </c>
      <c r="J1651" s="133">
        <v>6836.3850000000002</v>
      </c>
      <c r="K1651">
        <v>2468</v>
      </c>
      <c r="L1651">
        <v>2335</v>
      </c>
      <c r="M1651">
        <v>79</v>
      </c>
      <c r="N1651">
        <v>4882</v>
      </c>
      <c r="O1651">
        <v>923</v>
      </c>
      <c r="P1651">
        <v>787</v>
      </c>
      <c r="Q1651">
        <v>18</v>
      </c>
      <c r="R1651">
        <v>1728</v>
      </c>
      <c r="S1651" s="105">
        <f>Table1[[#This Row],[Female Voters]]/Table1[[#This Row],[Female Population]]</f>
        <v>0.72480708031966701</v>
      </c>
      <c r="T1651" s="94">
        <f>Table1[[#This Row],[Male Voters]]/Table1[[#This Row],[Male Population]]</f>
        <v>0.68049197092332114</v>
      </c>
      <c r="U1651" s="94">
        <f>Table1[[#This Row],[Total Voters]]/Table1[[#This Row],[Total Population]]</f>
        <v>0.71412010880019194</v>
      </c>
      <c r="V1651" s="94">
        <f>Table1[[#This Row],[Female Ballots]]/Table1[[#This Row],[Female Population]]</f>
        <v>0.27106845021679604</v>
      </c>
      <c r="W1651" s="94">
        <f>Table1[[#This Row],[Male Ballots]]/Table1[[#This Row],[Male Population]]</f>
        <v>0.22935639448250697</v>
      </c>
      <c r="X1651" s="94">
        <f>Table1[[#This Row],[Total Ballots]]/Table1[[#This Row],[Total Population]]</f>
        <v>0.25276516755565986</v>
      </c>
      <c r="Y1651" s="94">
        <f>Table1[[#This Row],[Female Ballots]]/Table1[[#This Row],[Female Voters]]</f>
        <v>0.37398703403565642</v>
      </c>
      <c r="Z1651" s="95">
        <f>Table1[[#This Row],[Male Ballots]]/Table1[[#This Row],[Male Voters]]</f>
        <v>0.33704496788008564</v>
      </c>
      <c r="AA1651" s="94">
        <f>Table1[[#This Row],[Total Ballots]]/Table1[[#This Row],[Total Voters]]</f>
        <v>0.35395329782875873</v>
      </c>
    </row>
    <row r="1652" spans="1:27" s="7" customFormat="1" x14ac:dyDescent="0.35">
      <c r="A1652" s="8" t="s">
        <v>45</v>
      </c>
      <c r="B1652" s="16">
        <v>2023</v>
      </c>
      <c r="C1652" s="17" t="s">
        <v>82</v>
      </c>
      <c r="D1652" s="17"/>
      <c r="E1652" s="35"/>
      <c r="F1652" s="35"/>
      <c r="G1652" s="124" t="s">
        <v>66</v>
      </c>
      <c r="H1652" s="132">
        <v>3885.2039999999997</v>
      </c>
      <c r="I1652" s="132">
        <v>3602.038</v>
      </c>
      <c r="J1652" s="133">
        <v>7487.2430000000004</v>
      </c>
      <c r="K1652">
        <v>3078</v>
      </c>
      <c r="L1652">
        <v>2797</v>
      </c>
      <c r="M1652">
        <v>85</v>
      </c>
      <c r="N1652">
        <v>5960</v>
      </c>
      <c r="O1652">
        <v>1339</v>
      </c>
      <c r="P1652">
        <v>1136</v>
      </c>
      <c r="Q1652">
        <v>29</v>
      </c>
      <c r="R1652">
        <v>2504</v>
      </c>
      <c r="S1652" s="105">
        <f>Table1[[#This Row],[Female Voters]]/Table1[[#This Row],[Female Population]]</f>
        <v>0.79223639222033138</v>
      </c>
      <c r="T1652" s="94">
        <f>Table1[[#This Row],[Male Voters]]/Table1[[#This Row],[Male Population]]</f>
        <v>0.77650485641739486</v>
      </c>
      <c r="U1652" s="94">
        <f>Table1[[#This Row],[Total Voters]]/Table1[[#This Row],[Total Population]]</f>
        <v>0.79602064471528433</v>
      </c>
      <c r="V1652" s="94">
        <f>Table1[[#This Row],[Female Ballots]]/Table1[[#This Row],[Female Population]]</f>
        <v>0.34464084768779196</v>
      </c>
      <c r="W1652" s="94">
        <f>Table1[[#This Row],[Male Ballots]]/Table1[[#This Row],[Male Population]]</f>
        <v>0.31537701712197375</v>
      </c>
      <c r="X1652" s="94">
        <f>Table1[[#This Row],[Total Ballots]]/Table1[[#This Row],[Total Population]]</f>
        <v>0.33443551918910602</v>
      </c>
      <c r="Y1652" s="94">
        <f>Table1[[#This Row],[Female Ballots]]/Table1[[#This Row],[Female Voters]]</f>
        <v>0.4350227420402859</v>
      </c>
      <c r="Z1652" s="95">
        <f>Table1[[#This Row],[Male Ballots]]/Table1[[#This Row],[Male Voters]]</f>
        <v>0.40614944583482304</v>
      </c>
      <c r="AA1652" s="94">
        <f>Table1[[#This Row],[Total Ballots]]/Table1[[#This Row],[Total Voters]]</f>
        <v>0.42013422818791946</v>
      </c>
    </row>
    <row r="1653" spans="1:27" s="7" customFormat="1" x14ac:dyDescent="0.35">
      <c r="A1653" s="8" t="s">
        <v>45</v>
      </c>
      <c r="B1653" s="16">
        <v>2023</v>
      </c>
      <c r="C1653" s="17" t="s">
        <v>82</v>
      </c>
      <c r="D1653" s="17"/>
      <c r="E1653" s="35"/>
      <c r="F1653" s="35"/>
      <c r="G1653" s="124" t="s">
        <v>67</v>
      </c>
      <c r="H1653" s="132">
        <v>7279.2271999999994</v>
      </c>
      <c r="I1653" s="132">
        <v>6252.5492999999997</v>
      </c>
      <c r="J1653" s="133">
        <v>13531.777</v>
      </c>
      <c r="K1653">
        <v>6239</v>
      </c>
      <c r="L1653">
        <v>5310</v>
      </c>
      <c r="M1653">
        <v>124</v>
      </c>
      <c r="N1653">
        <v>11673</v>
      </c>
      <c r="O1653">
        <v>3783</v>
      </c>
      <c r="P1653">
        <v>3229</v>
      </c>
      <c r="Q1653">
        <v>59</v>
      </c>
      <c r="R1653">
        <v>7071</v>
      </c>
      <c r="S1653" s="105">
        <f>Table1[[#This Row],[Female Voters]]/Table1[[#This Row],[Female Population]]</f>
        <v>0.85709647859322213</v>
      </c>
      <c r="T1653" s="94">
        <f>Table1[[#This Row],[Male Voters]]/Table1[[#This Row],[Male Population]]</f>
        <v>0.84925359964774694</v>
      </c>
      <c r="U1653" s="94">
        <f>Table1[[#This Row],[Total Voters]]/Table1[[#This Row],[Total Population]]</f>
        <v>0.86263614896993945</v>
      </c>
      <c r="V1653" s="94">
        <f>Table1[[#This Row],[Female Ballots]]/Table1[[#This Row],[Female Population]]</f>
        <v>0.51969802508705876</v>
      </c>
      <c r="W1653" s="94">
        <f>Table1[[#This Row],[Male Ballots]]/Table1[[#This Row],[Male Population]]</f>
        <v>0.51642935466338513</v>
      </c>
      <c r="X1653" s="94">
        <f>Table1[[#This Row],[Total Ballots]]/Table1[[#This Row],[Total Population]]</f>
        <v>0.52254777772350225</v>
      </c>
      <c r="Y1653" s="94">
        <f>Table1[[#This Row],[Female Ballots]]/Table1[[#This Row],[Female Voters]]</f>
        <v>0.606347171020997</v>
      </c>
      <c r="Z1653" s="95">
        <f>Table1[[#This Row],[Male Ballots]]/Table1[[#This Row],[Male Voters]]</f>
        <v>0.60809792843691146</v>
      </c>
      <c r="AA1653" s="94">
        <f>Table1[[#This Row],[Total Ballots]]/Table1[[#This Row],[Total Voters]]</f>
        <v>0.60575687483937291</v>
      </c>
    </row>
    <row r="1654" spans="1:27" s="7" customFormat="1" x14ac:dyDescent="0.35">
      <c r="A1654" s="8" t="s">
        <v>35</v>
      </c>
      <c r="B1654" s="16">
        <v>2023</v>
      </c>
      <c r="C1654" s="17" t="s">
        <v>82</v>
      </c>
      <c r="D1654" s="17"/>
      <c r="E1654" s="35"/>
      <c r="F1654" s="35"/>
      <c r="G1654" s="124" t="s">
        <v>79</v>
      </c>
      <c r="H1654" s="132">
        <v>97968.266000000003</v>
      </c>
      <c r="I1654" s="132">
        <v>92999.807000000001</v>
      </c>
      <c r="J1654" s="133">
        <v>190968.09299999999</v>
      </c>
      <c r="K1654">
        <v>80042</v>
      </c>
      <c r="L1654">
        <v>74992</v>
      </c>
      <c r="M1654">
        <v>3140</v>
      </c>
      <c r="N1654">
        <v>158174</v>
      </c>
      <c r="O1654">
        <v>42746</v>
      </c>
      <c r="P1654">
        <v>37785</v>
      </c>
      <c r="Q1654">
        <v>1486</v>
      </c>
      <c r="R1654">
        <v>82017</v>
      </c>
      <c r="S1654" s="105">
        <f>Table1[[#This Row],[Female Voters]]/Table1[[#This Row],[Female Population]]</f>
        <v>0.81701966634787637</v>
      </c>
      <c r="T1654" s="94">
        <f>Table1[[#This Row],[Male Voters]]/Table1[[#This Row],[Male Population]]</f>
        <v>0.80636726482668941</v>
      </c>
      <c r="U1654" s="94">
        <f>Table1[[#This Row],[Total Voters]]/Table1[[#This Row],[Total Population]]</f>
        <v>0.82827449085958038</v>
      </c>
      <c r="V1654" s="94">
        <f>Table1[[#This Row],[Female Ballots]]/Table1[[#This Row],[Female Population]]</f>
        <v>0.43632496261595566</v>
      </c>
      <c r="W1654" s="94">
        <f>Table1[[#This Row],[Male Ballots]]/Table1[[#This Row],[Male Population]]</f>
        <v>0.40629116574403212</v>
      </c>
      <c r="X1654" s="94">
        <f>Table1[[#This Row],[Total Ballots]]/Table1[[#This Row],[Total Population]]</f>
        <v>0.42948012262970026</v>
      </c>
      <c r="Y1654" s="94">
        <f>Table1[[#This Row],[Female Ballots]]/Table1[[#This Row],[Female Voters]]</f>
        <v>0.53404462657105023</v>
      </c>
      <c r="Z1654" s="95">
        <f>Table1[[#This Row],[Male Ballots]]/Table1[[#This Row],[Male Voters]]</f>
        <v>0.50385374439940256</v>
      </c>
      <c r="AA1654" s="94">
        <f>Table1[[#This Row],[Total Ballots]]/Table1[[#This Row],[Total Voters]]</f>
        <v>0.51852390405502802</v>
      </c>
    </row>
    <row r="1655" spans="1:27" s="7" customFormat="1" x14ac:dyDescent="0.35">
      <c r="A1655" s="8" t="s">
        <v>35</v>
      </c>
      <c r="B1655" s="16">
        <v>2023</v>
      </c>
      <c r="C1655" s="17" t="s">
        <v>82</v>
      </c>
      <c r="D1655" s="17"/>
      <c r="E1655" s="35"/>
      <c r="F1655" s="35"/>
      <c r="G1655" s="124" t="s">
        <v>62</v>
      </c>
      <c r="H1655" s="132">
        <v>14823.272999999999</v>
      </c>
      <c r="I1655" s="132">
        <v>13762.779999999999</v>
      </c>
      <c r="J1655" s="133">
        <v>28586.062000000002</v>
      </c>
      <c r="K1655">
        <v>8005</v>
      </c>
      <c r="L1655">
        <v>7536</v>
      </c>
      <c r="M1655">
        <v>909</v>
      </c>
      <c r="N1655">
        <v>16450</v>
      </c>
      <c r="O1655">
        <v>2480</v>
      </c>
      <c r="P1655">
        <v>2054</v>
      </c>
      <c r="Q1655">
        <v>406</v>
      </c>
      <c r="R1655">
        <v>4940</v>
      </c>
      <c r="S1655" s="105">
        <f>Table1[[#This Row],[Female Voters]]/Table1[[#This Row],[Female Population]]</f>
        <v>0.54002918248891463</v>
      </c>
      <c r="T1655" s="94">
        <f>Table1[[#This Row],[Male Voters]]/Table1[[#This Row],[Male Population]]</f>
        <v>0.54756379161768198</v>
      </c>
      <c r="U1655" s="94">
        <f>Table1[[#This Row],[Total Voters]]/Table1[[#This Row],[Total Population]]</f>
        <v>0.57545526907483791</v>
      </c>
      <c r="V1655" s="94">
        <f>Table1[[#This Row],[Female Ballots]]/Table1[[#This Row],[Female Population]]</f>
        <v>0.1673044812707693</v>
      </c>
      <c r="W1655" s="94">
        <f>Table1[[#This Row],[Male Ballots]]/Table1[[#This Row],[Male Population]]</f>
        <v>0.14924310350089154</v>
      </c>
      <c r="X1655" s="94">
        <f>Table1[[#This Row],[Total Ballots]]/Table1[[#This Row],[Total Population]]</f>
        <v>0.17281149113858355</v>
      </c>
      <c r="Y1655" s="94">
        <f>Table1[[#This Row],[Female Ballots]]/Table1[[#This Row],[Female Voters]]</f>
        <v>0.3098063710181137</v>
      </c>
      <c r="Z1655" s="95">
        <f>Table1[[#This Row],[Male Ballots]]/Table1[[#This Row],[Male Voters]]</f>
        <v>0.27255838641188962</v>
      </c>
      <c r="AA1655" s="94">
        <f>Table1[[#This Row],[Total Ballots]]/Table1[[#This Row],[Total Voters]]</f>
        <v>0.30030395136778115</v>
      </c>
    </row>
    <row r="1656" spans="1:27" s="7" customFormat="1" x14ac:dyDescent="0.35">
      <c r="A1656" s="8" t="s">
        <v>35</v>
      </c>
      <c r="B1656" s="16">
        <v>2023</v>
      </c>
      <c r="C1656" s="17" t="s">
        <v>82</v>
      </c>
      <c r="D1656" s="17"/>
      <c r="E1656" s="35"/>
      <c r="F1656" s="35"/>
      <c r="G1656" s="124" t="s">
        <v>63</v>
      </c>
      <c r="H1656" s="132">
        <v>15009.492</v>
      </c>
      <c r="I1656" s="132">
        <v>16300.525</v>
      </c>
      <c r="J1656" s="133">
        <v>31310.02</v>
      </c>
      <c r="K1656">
        <v>12889</v>
      </c>
      <c r="L1656">
        <v>12899</v>
      </c>
      <c r="M1656">
        <v>833</v>
      </c>
      <c r="N1656">
        <v>26621</v>
      </c>
      <c r="O1656">
        <v>4564</v>
      </c>
      <c r="P1656">
        <v>3945</v>
      </c>
      <c r="Q1656">
        <v>391</v>
      </c>
      <c r="R1656">
        <v>8900</v>
      </c>
      <c r="S1656" s="105">
        <f>Table1[[#This Row],[Female Voters]]/Table1[[#This Row],[Female Population]]</f>
        <v>0.85872326658357256</v>
      </c>
      <c r="T1656" s="94">
        <f>Table1[[#This Row],[Male Voters]]/Table1[[#This Row],[Male Population]]</f>
        <v>0.79132420581545693</v>
      </c>
      <c r="U1656" s="94">
        <f>Table1[[#This Row],[Total Voters]]/Table1[[#This Row],[Total Population]]</f>
        <v>0.8502389969728541</v>
      </c>
      <c r="V1656" s="94">
        <f>Table1[[#This Row],[Female Ballots]]/Table1[[#This Row],[Female Population]]</f>
        <v>0.30407424848222708</v>
      </c>
      <c r="W1656" s="94">
        <f>Table1[[#This Row],[Male Ballots]]/Table1[[#This Row],[Male Population]]</f>
        <v>0.24201674485944472</v>
      </c>
      <c r="X1656" s="94">
        <f>Table1[[#This Row],[Total Ballots]]/Table1[[#This Row],[Total Population]]</f>
        <v>0.28425405030083023</v>
      </c>
      <c r="Y1656" s="94">
        <f>Table1[[#This Row],[Female Ballots]]/Table1[[#This Row],[Female Voters]]</f>
        <v>0.35410039568624407</v>
      </c>
      <c r="Z1656" s="95">
        <f>Table1[[#This Row],[Male Ballots]]/Table1[[#This Row],[Male Voters]]</f>
        <v>0.30583766183425071</v>
      </c>
      <c r="AA1656" s="94">
        <f>Table1[[#This Row],[Total Ballots]]/Table1[[#This Row],[Total Voters]]</f>
        <v>0.33432252732804929</v>
      </c>
    </row>
    <row r="1657" spans="1:27" s="7" customFormat="1" x14ac:dyDescent="0.35">
      <c r="A1657" s="8" t="s">
        <v>35</v>
      </c>
      <c r="B1657" s="16">
        <v>2023</v>
      </c>
      <c r="C1657" s="17" t="s">
        <v>82</v>
      </c>
      <c r="D1657" s="17"/>
      <c r="E1657" s="35"/>
      <c r="F1657" s="35"/>
      <c r="G1657" s="124" t="s">
        <v>64</v>
      </c>
      <c r="H1657" s="132">
        <v>14985.831</v>
      </c>
      <c r="I1657" s="132">
        <v>14906.987000000001</v>
      </c>
      <c r="J1657" s="133">
        <v>29892.82</v>
      </c>
      <c r="K1657">
        <v>12770</v>
      </c>
      <c r="L1657">
        <v>12665</v>
      </c>
      <c r="M1657">
        <v>510</v>
      </c>
      <c r="N1657">
        <v>25945</v>
      </c>
      <c r="O1657">
        <v>5940</v>
      </c>
      <c r="P1657">
        <v>5496</v>
      </c>
      <c r="Q1657">
        <v>251</v>
      </c>
      <c r="R1657">
        <v>11687</v>
      </c>
      <c r="S1657" s="105">
        <f>Table1[[#This Row],[Female Voters]]/Table1[[#This Row],[Female Population]]</f>
        <v>0.85213826313669228</v>
      </c>
      <c r="T1657" s="94">
        <f>Table1[[#This Row],[Male Voters]]/Table1[[#This Row],[Male Population]]</f>
        <v>0.84960159957206638</v>
      </c>
      <c r="U1657" s="94">
        <f>Table1[[#This Row],[Total Voters]]/Table1[[#This Row],[Total Population]]</f>
        <v>0.86793417282143337</v>
      </c>
      <c r="V1657" s="94">
        <f>Table1[[#This Row],[Female Ballots]]/Table1[[#This Row],[Female Population]]</f>
        <v>0.39637441527266654</v>
      </c>
      <c r="W1657" s="94">
        <f>Table1[[#This Row],[Male Ballots]]/Table1[[#This Row],[Male Population]]</f>
        <v>0.36868617380561208</v>
      </c>
      <c r="X1657" s="94">
        <f>Table1[[#This Row],[Total Ballots]]/Table1[[#This Row],[Total Population]]</f>
        <v>0.39096344874789329</v>
      </c>
      <c r="Y1657" s="94">
        <f>Table1[[#This Row],[Female Ballots]]/Table1[[#This Row],[Female Voters]]</f>
        <v>0.46515270164447925</v>
      </c>
      <c r="Z1657" s="95">
        <f>Table1[[#This Row],[Male Ballots]]/Table1[[#This Row],[Male Voters]]</f>
        <v>0.43395183576786417</v>
      </c>
      <c r="AA1657" s="94">
        <f>Table1[[#This Row],[Total Ballots]]/Table1[[#This Row],[Total Voters]]</f>
        <v>0.45045288109462323</v>
      </c>
    </row>
    <row r="1658" spans="1:27" s="7" customFormat="1" x14ac:dyDescent="0.35">
      <c r="A1658" s="8" t="s">
        <v>35</v>
      </c>
      <c r="B1658" s="16">
        <v>2023</v>
      </c>
      <c r="C1658" s="17" t="s">
        <v>82</v>
      </c>
      <c r="D1658" s="17"/>
      <c r="E1658" s="35"/>
      <c r="F1658" s="35"/>
      <c r="G1658" s="124" t="s">
        <v>65</v>
      </c>
      <c r="H1658" s="132">
        <v>13165.547999999999</v>
      </c>
      <c r="I1658" s="132">
        <v>13121.759</v>
      </c>
      <c r="J1658" s="133">
        <v>26287.309999999998</v>
      </c>
      <c r="K1658">
        <v>11124</v>
      </c>
      <c r="L1658">
        <v>10960</v>
      </c>
      <c r="M1658">
        <v>264</v>
      </c>
      <c r="N1658">
        <v>22348</v>
      </c>
      <c r="O1658">
        <v>5940</v>
      </c>
      <c r="P1658">
        <v>5540</v>
      </c>
      <c r="Q1658">
        <v>126</v>
      </c>
      <c r="R1658">
        <v>11606</v>
      </c>
      <c r="S1658" s="105">
        <f>Table1[[#This Row],[Female Voters]]/Table1[[#This Row],[Female Population]]</f>
        <v>0.84493254667409223</v>
      </c>
      <c r="T1658" s="94">
        <f>Table1[[#This Row],[Male Voters]]/Table1[[#This Row],[Male Population]]</f>
        <v>0.83525387107018201</v>
      </c>
      <c r="U1658" s="94">
        <f>Table1[[#This Row],[Total Voters]]/Table1[[#This Row],[Total Population]]</f>
        <v>0.85014404288609224</v>
      </c>
      <c r="V1658" s="94">
        <f>Table1[[#This Row],[Female Ballots]]/Table1[[#This Row],[Female Population]]</f>
        <v>0.45117757346674825</v>
      </c>
      <c r="W1658" s="94">
        <f>Table1[[#This Row],[Male Ballots]]/Table1[[#This Row],[Male Population]]</f>
        <v>0.42219949322343142</v>
      </c>
      <c r="X1658" s="94">
        <f>Table1[[#This Row],[Total Ballots]]/Table1[[#This Row],[Total Population]]</f>
        <v>0.4415058064138172</v>
      </c>
      <c r="Y1658" s="94">
        <f>Table1[[#This Row],[Female Ballots]]/Table1[[#This Row],[Female Voters]]</f>
        <v>0.53398058252427183</v>
      </c>
      <c r="Z1658" s="95">
        <f>Table1[[#This Row],[Male Ballots]]/Table1[[#This Row],[Male Voters]]</f>
        <v>0.50547445255474455</v>
      </c>
      <c r="AA1658" s="94">
        <f>Table1[[#This Row],[Total Ballots]]/Table1[[#This Row],[Total Voters]]</f>
        <v>0.51933058886701267</v>
      </c>
    </row>
    <row r="1659" spans="1:27" s="7" customFormat="1" x14ac:dyDescent="0.35">
      <c r="A1659" s="8" t="s">
        <v>35</v>
      </c>
      <c r="B1659" s="16">
        <v>2023</v>
      </c>
      <c r="C1659" s="17" t="s">
        <v>82</v>
      </c>
      <c r="D1659" s="17"/>
      <c r="E1659" s="35"/>
      <c r="F1659" s="35"/>
      <c r="G1659" s="124" t="s">
        <v>66</v>
      </c>
      <c r="H1659" s="132">
        <v>14279.625</v>
      </c>
      <c r="I1659" s="132">
        <v>12963.712</v>
      </c>
      <c r="J1659" s="133">
        <v>27243.34</v>
      </c>
      <c r="K1659">
        <v>12069</v>
      </c>
      <c r="L1659">
        <v>10907</v>
      </c>
      <c r="M1659">
        <v>281</v>
      </c>
      <c r="N1659">
        <v>23257</v>
      </c>
      <c r="O1659">
        <v>7211</v>
      </c>
      <c r="P1659">
        <v>6261</v>
      </c>
      <c r="Q1659">
        <v>119</v>
      </c>
      <c r="R1659">
        <v>13591</v>
      </c>
      <c r="S1659" s="105">
        <f>Table1[[#This Row],[Female Voters]]/Table1[[#This Row],[Female Population]]</f>
        <v>0.84519026234932637</v>
      </c>
      <c r="T1659" s="94">
        <f>Table1[[#This Row],[Male Voters]]/Table1[[#This Row],[Male Population]]</f>
        <v>0.84134852733538046</v>
      </c>
      <c r="U1659" s="94">
        <f>Table1[[#This Row],[Total Voters]]/Table1[[#This Row],[Total Population]]</f>
        <v>0.8536765315853343</v>
      </c>
      <c r="V1659" s="94">
        <f>Table1[[#This Row],[Female Ballots]]/Table1[[#This Row],[Female Population]]</f>
        <v>0.50498524996279659</v>
      </c>
      <c r="W1659" s="94">
        <f>Table1[[#This Row],[Male Ballots]]/Table1[[#This Row],[Male Population]]</f>
        <v>0.48296352155925709</v>
      </c>
      <c r="X1659" s="94">
        <f>Table1[[#This Row],[Total Ballots]]/Table1[[#This Row],[Total Population]]</f>
        <v>0.49887422026814626</v>
      </c>
      <c r="Y1659" s="94">
        <f>Table1[[#This Row],[Female Ballots]]/Table1[[#This Row],[Female Voters]]</f>
        <v>0.59748115005385694</v>
      </c>
      <c r="Z1659" s="95">
        <f>Table1[[#This Row],[Male Ballots]]/Table1[[#This Row],[Male Voters]]</f>
        <v>0.57403502337948109</v>
      </c>
      <c r="AA1659" s="94">
        <f>Table1[[#This Row],[Total Ballots]]/Table1[[#This Row],[Total Voters]]</f>
        <v>0.58438319645698067</v>
      </c>
    </row>
    <row r="1660" spans="1:27" s="7" customFormat="1" x14ac:dyDescent="0.35">
      <c r="A1660" s="8" t="s">
        <v>35</v>
      </c>
      <c r="B1660" s="16">
        <v>2023</v>
      </c>
      <c r="C1660" s="17" t="s">
        <v>82</v>
      </c>
      <c r="D1660" s="17"/>
      <c r="E1660" s="35"/>
      <c r="F1660" s="35"/>
      <c r="G1660" s="124" t="s">
        <v>67</v>
      </c>
      <c r="H1660" s="132">
        <v>25704.496999999999</v>
      </c>
      <c r="I1660" s="132">
        <v>21944.044000000002</v>
      </c>
      <c r="J1660" s="133">
        <v>47648.540999999997</v>
      </c>
      <c r="K1660">
        <v>23185</v>
      </c>
      <c r="L1660">
        <v>20025</v>
      </c>
      <c r="M1660">
        <v>343</v>
      </c>
      <c r="N1660">
        <v>43553</v>
      </c>
      <c r="O1660">
        <v>16611</v>
      </c>
      <c r="P1660">
        <v>14489</v>
      </c>
      <c r="Q1660">
        <v>193</v>
      </c>
      <c r="R1660">
        <v>31293</v>
      </c>
      <c r="S1660" s="105">
        <f>Table1[[#This Row],[Female Voters]]/Table1[[#This Row],[Female Population]]</f>
        <v>0.9019822484758212</v>
      </c>
      <c r="T1660" s="94">
        <f>Table1[[#This Row],[Male Voters]]/Table1[[#This Row],[Male Population]]</f>
        <v>0.91254829784336922</v>
      </c>
      <c r="U1660" s="94">
        <f>Table1[[#This Row],[Total Voters]]/Table1[[#This Row],[Total Population]]</f>
        <v>0.91404687501344484</v>
      </c>
      <c r="V1660" s="94">
        <f>Table1[[#This Row],[Female Ballots]]/Table1[[#This Row],[Female Population]]</f>
        <v>0.6462293348903112</v>
      </c>
      <c r="W1660" s="94">
        <f>Table1[[#This Row],[Male Ballots]]/Table1[[#This Row],[Male Population]]</f>
        <v>0.66027027652697012</v>
      </c>
      <c r="X1660" s="94">
        <f>Table1[[#This Row],[Total Ballots]]/Table1[[#This Row],[Total Population]]</f>
        <v>0.65674623699390922</v>
      </c>
      <c r="Y1660" s="94">
        <f>Table1[[#This Row],[Female Ballots]]/Table1[[#This Row],[Female Voters]]</f>
        <v>0.71645460427000218</v>
      </c>
      <c r="Z1660" s="95">
        <f>Table1[[#This Row],[Male Ballots]]/Table1[[#This Row],[Male Voters]]</f>
        <v>0.72354556803995007</v>
      </c>
      <c r="AA1660" s="94">
        <f>Table1[[#This Row],[Total Ballots]]/Table1[[#This Row],[Total Voters]]</f>
        <v>0.71850389180997865</v>
      </c>
    </row>
    <row r="1661" spans="1:27" s="7" customFormat="1" x14ac:dyDescent="0.35">
      <c r="A1661" s="8" t="s">
        <v>57</v>
      </c>
      <c r="B1661" s="16">
        <v>2023</v>
      </c>
      <c r="C1661" s="17" t="s">
        <v>82</v>
      </c>
      <c r="D1661" s="17"/>
      <c r="E1661" s="35"/>
      <c r="F1661" s="35"/>
      <c r="G1661" s="124" t="s">
        <v>79</v>
      </c>
      <c r="H1661" s="132">
        <v>20618.557199999999</v>
      </c>
      <c r="I1661" s="132">
        <v>20246.576000000001</v>
      </c>
      <c r="J1661" s="133">
        <v>40865.130900000004</v>
      </c>
      <c r="K1661">
        <v>11124</v>
      </c>
      <c r="L1661">
        <v>10668</v>
      </c>
      <c r="M1661">
        <v>756</v>
      </c>
      <c r="N1661">
        <v>22548</v>
      </c>
      <c r="O1661">
        <v>5096</v>
      </c>
      <c r="P1661">
        <v>4669</v>
      </c>
      <c r="Q1661">
        <v>248</v>
      </c>
      <c r="R1661">
        <v>10013</v>
      </c>
      <c r="S1661" s="105">
        <f>Table1[[#This Row],[Female Voters]]/Table1[[#This Row],[Female Population]]</f>
        <v>0.53951398694376151</v>
      </c>
      <c r="T1661" s="94">
        <f>Table1[[#This Row],[Male Voters]]/Table1[[#This Row],[Male Population]]</f>
        <v>0.52690390711002189</v>
      </c>
      <c r="U1661" s="94">
        <f>Table1[[#This Row],[Total Voters]]/Table1[[#This Row],[Total Population]]</f>
        <v>0.55176624920587247</v>
      </c>
      <c r="V1661" s="94">
        <f>Table1[[#This Row],[Female Ballots]]/Table1[[#This Row],[Female Population]]</f>
        <v>0.24715599401882496</v>
      </c>
      <c r="W1661" s="94">
        <f>Table1[[#This Row],[Male Ballots]]/Table1[[#This Row],[Male Population]]</f>
        <v>0.23060689372859883</v>
      </c>
      <c r="X1661" s="94">
        <f>Table1[[#This Row],[Total Ballots]]/Table1[[#This Row],[Total Population]]</f>
        <v>0.2450255212568033</v>
      </c>
      <c r="Y1661" s="94">
        <f>Table1[[#This Row],[Female Ballots]]/Table1[[#This Row],[Female Voters]]</f>
        <v>0.45810859403092413</v>
      </c>
      <c r="Z1661" s="95">
        <f>Table1[[#This Row],[Male Ballots]]/Table1[[#This Row],[Male Voters]]</f>
        <v>0.43766404199475067</v>
      </c>
      <c r="AA1661" s="94">
        <f>Table1[[#This Row],[Total Ballots]]/Table1[[#This Row],[Total Voters]]</f>
        <v>0.44407486251552242</v>
      </c>
    </row>
    <row r="1662" spans="1:27" s="7" customFormat="1" x14ac:dyDescent="0.35">
      <c r="A1662" s="8" t="s">
        <v>57</v>
      </c>
      <c r="B1662" s="16">
        <v>2023</v>
      </c>
      <c r="C1662" s="17" t="s">
        <v>82</v>
      </c>
      <c r="D1662" s="17"/>
      <c r="E1662" s="35"/>
      <c r="F1662" s="35"/>
      <c r="G1662" s="124" t="s">
        <v>62</v>
      </c>
      <c r="H1662" s="132">
        <v>8596.9889999999996</v>
      </c>
      <c r="I1662" s="132">
        <v>8212.496000000001</v>
      </c>
      <c r="J1662" s="133">
        <v>16809.48</v>
      </c>
      <c r="K1662">
        <v>1510</v>
      </c>
      <c r="L1662">
        <v>1398</v>
      </c>
      <c r="M1662">
        <v>193</v>
      </c>
      <c r="N1662">
        <v>3101</v>
      </c>
      <c r="O1662">
        <v>234</v>
      </c>
      <c r="P1662">
        <v>216</v>
      </c>
      <c r="Q1662">
        <v>40</v>
      </c>
      <c r="R1662">
        <v>490</v>
      </c>
      <c r="S1662" s="105">
        <f>Table1[[#This Row],[Female Voters]]/Table1[[#This Row],[Female Population]]</f>
        <v>0.17564289078420364</v>
      </c>
      <c r="T1662" s="94">
        <f>Table1[[#This Row],[Male Voters]]/Table1[[#This Row],[Male Population]]</f>
        <v>0.17022839341413376</v>
      </c>
      <c r="U1662" s="94">
        <f>Table1[[#This Row],[Total Voters]]/Table1[[#This Row],[Total Population]]</f>
        <v>0.18447923433681471</v>
      </c>
      <c r="V1662" s="94">
        <f>Table1[[#This Row],[Female Ballots]]/Table1[[#This Row],[Female Population]]</f>
        <v>2.7218832081790496E-2</v>
      </c>
      <c r="W1662" s="94">
        <f>Table1[[#This Row],[Male Ballots]]/Table1[[#This Row],[Male Population]]</f>
        <v>2.6301382673428391E-2</v>
      </c>
      <c r="X1662" s="94">
        <f>Table1[[#This Row],[Total Ballots]]/Table1[[#This Row],[Total Population]]</f>
        <v>2.9150217615298034E-2</v>
      </c>
      <c r="Y1662" s="94">
        <f>Table1[[#This Row],[Female Ballots]]/Table1[[#This Row],[Female Voters]]</f>
        <v>0.15496688741721854</v>
      </c>
      <c r="Z1662" s="95">
        <f>Table1[[#This Row],[Male Ballots]]/Table1[[#This Row],[Male Voters]]</f>
        <v>0.15450643776824036</v>
      </c>
      <c r="AA1662" s="94">
        <f>Table1[[#This Row],[Total Ballots]]/Table1[[#This Row],[Total Voters]]</f>
        <v>0.1580135440180587</v>
      </c>
    </row>
    <row r="1663" spans="1:27" s="7" customFormat="1" x14ac:dyDescent="0.35">
      <c r="A1663" s="8" t="s">
        <v>57</v>
      </c>
      <c r="B1663" s="16">
        <v>2023</v>
      </c>
      <c r="C1663" s="17" t="s">
        <v>82</v>
      </c>
      <c r="D1663" s="17"/>
      <c r="E1663" s="35"/>
      <c r="F1663" s="35"/>
      <c r="G1663" s="124" t="s">
        <v>63</v>
      </c>
      <c r="H1663" s="132">
        <v>2942.5070000000001</v>
      </c>
      <c r="I1663" s="132">
        <v>3385.998</v>
      </c>
      <c r="J1663" s="133">
        <v>6328.5069999999996</v>
      </c>
      <c r="K1663">
        <v>2001</v>
      </c>
      <c r="L1663">
        <v>2028</v>
      </c>
      <c r="M1663">
        <v>191</v>
      </c>
      <c r="N1663">
        <v>4220</v>
      </c>
      <c r="O1663">
        <v>526</v>
      </c>
      <c r="P1663">
        <v>482</v>
      </c>
      <c r="Q1663">
        <v>55</v>
      </c>
      <c r="R1663">
        <v>1063</v>
      </c>
      <c r="S1663" s="105">
        <f>Table1[[#This Row],[Female Voters]]/Table1[[#This Row],[Female Population]]</f>
        <v>0.68003236695783564</v>
      </c>
      <c r="T1663" s="94">
        <f>Table1[[#This Row],[Male Voters]]/Table1[[#This Row],[Male Population]]</f>
        <v>0.59893715235508116</v>
      </c>
      <c r="U1663" s="94">
        <f>Table1[[#This Row],[Total Voters]]/Table1[[#This Row],[Total Population]]</f>
        <v>0.66682394441532578</v>
      </c>
      <c r="V1663" s="94">
        <f>Table1[[#This Row],[Female Ballots]]/Table1[[#This Row],[Female Population]]</f>
        <v>0.17875913294343904</v>
      </c>
      <c r="W1663" s="94">
        <f>Table1[[#This Row],[Male Ballots]]/Table1[[#This Row],[Male Population]]</f>
        <v>0.14235094054987629</v>
      </c>
      <c r="X1663" s="94">
        <f>Table1[[#This Row],[Total Ballots]]/Table1[[#This Row],[Total Population]]</f>
        <v>0.16797010732547188</v>
      </c>
      <c r="Y1663" s="94">
        <f>Table1[[#This Row],[Female Ballots]]/Table1[[#This Row],[Female Voters]]</f>
        <v>0.26286856571714146</v>
      </c>
      <c r="Z1663" s="95">
        <f>Table1[[#This Row],[Male Ballots]]/Table1[[#This Row],[Male Voters]]</f>
        <v>0.23767258382642997</v>
      </c>
      <c r="AA1663" s="94">
        <f>Table1[[#This Row],[Total Ballots]]/Table1[[#This Row],[Total Voters]]</f>
        <v>0.25189573459715642</v>
      </c>
    </row>
    <row r="1664" spans="1:27" s="7" customFormat="1" x14ac:dyDescent="0.35">
      <c r="A1664" s="8" t="s">
        <v>57</v>
      </c>
      <c r="B1664" s="16">
        <v>2023</v>
      </c>
      <c r="C1664" s="17" t="s">
        <v>82</v>
      </c>
      <c r="D1664" s="17"/>
      <c r="E1664" s="35"/>
      <c r="F1664" s="35"/>
      <c r="G1664" s="124" t="s">
        <v>64</v>
      </c>
      <c r="H1664" s="132">
        <v>2092.1473000000001</v>
      </c>
      <c r="I1664" s="132">
        <v>2187.2231999999999</v>
      </c>
      <c r="J1664" s="133">
        <v>4279.37</v>
      </c>
      <c r="K1664">
        <v>1666</v>
      </c>
      <c r="L1664">
        <v>1647</v>
      </c>
      <c r="M1664">
        <v>93</v>
      </c>
      <c r="N1664">
        <v>3406</v>
      </c>
      <c r="O1664">
        <v>656</v>
      </c>
      <c r="P1664">
        <v>594</v>
      </c>
      <c r="Q1664">
        <v>35</v>
      </c>
      <c r="R1664">
        <v>1285</v>
      </c>
      <c r="S1664" s="105">
        <f>Table1[[#This Row],[Female Voters]]/Table1[[#This Row],[Female Population]]</f>
        <v>0.79631104368224925</v>
      </c>
      <c r="T1664" s="94">
        <f>Table1[[#This Row],[Male Voters]]/Table1[[#This Row],[Male Population]]</f>
        <v>0.75300956939374086</v>
      </c>
      <c r="U1664" s="94">
        <f>Table1[[#This Row],[Total Voters]]/Table1[[#This Row],[Total Population]]</f>
        <v>0.7959115477278198</v>
      </c>
      <c r="V1664" s="94">
        <f>Table1[[#This Row],[Female Ballots]]/Table1[[#This Row],[Female Population]]</f>
        <v>0.31355344817260239</v>
      </c>
      <c r="W1664" s="94">
        <f>Table1[[#This Row],[Male Ballots]]/Table1[[#This Row],[Male Population]]</f>
        <v>0.2715772217485623</v>
      </c>
      <c r="X1664" s="94">
        <f>Table1[[#This Row],[Total Ballots]]/Table1[[#This Row],[Total Population]]</f>
        <v>0.30027784463600954</v>
      </c>
      <c r="Y1664" s="94">
        <f>Table1[[#This Row],[Female Ballots]]/Table1[[#This Row],[Female Voters]]</f>
        <v>0.39375750300120049</v>
      </c>
      <c r="Z1664" s="95">
        <f>Table1[[#This Row],[Male Ballots]]/Table1[[#This Row],[Male Voters]]</f>
        <v>0.36065573770491804</v>
      </c>
      <c r="AA1664" s="94">
        <f>Table1[[#This Row],[Total Ballots]]/Table1[[#This Row],[Total Voters]]</f>
        <v>0.3772753963593658</v>
      </c>
    </row>
    <row r="1665" spans="1:27" s="7" customFormat="1" x14ac:dyDescent="0.35">
      <c r="A1665" s="8" t="s">
        <v>57</v>
      </c>
      <c r="B1665" s="16">
        <v>2023</v>
      </c>
      <c r="C1665" s="17" t="s">
        <v>82</v>
      </c>
      <c r="D1665" s="17"/>
      <c r="E1665" s="35"/>
      <c r="F1665" s="35"/>
      <c r="G1665" s="124" t="s">
        <v>65</v>
      </c>
      <c r="H1665" s="132">
        <v>1744.3231000000001</v>
      </c>
      <c r="I1665" s="132">
        <v>1730.2301</v>
      </c>
      <c r="J1665" s="133">
        <v>3474.5540000000001</v>
      </c>
      <c r="K1665">
        <v>1447</v>
      </c>
      <c r="L1665">
        <v>1413</v>
      </c>
      <c r="M1665">
        <v>82</v>
      </c>
      <c r="N1665">
        <v>2942</v>
      </c>
      <c r="O1665">
        <v>687</v>
      </c>
      <c r="P1665">
        <v>670</v>
      </c>
      <c r="Q1665">
        <v>32</v>
      </c>
      <c r="R1665">
        <v>1389</v>
      </c>
      <c r="S1665" s="105">
        <f>Table1[[#This Row],[Female Voters]]/Table1[[#This Row],[Female Population]]</f>
        <v>0.82954814965186208</v>
      </c>
      <c r="T1665" s="94">
        <f>Table1[[#This Row],[Male Voters]]/Table1[[#This Row],[Male Population]]</f>
        <v>0.81665438602645968</v>
      </c>
      <c r="U1665" s="94">
        <f>Table1[[#This Row],[Total Voters]]/Table1[[#This Row],[Total Population]]</f>
        <v>0.84672737853548974</v>
      </c>
      <c r="V1665" s="94">
        <f>Table1[[#This Row],[Female Ballots]]/Table1[[#This Row],[Female Population]]</f>
        <v>0.39384905239172718</v>
      </c>
      <c r="W1665" s="94">
        <f>Table1[[#This Row],[Male Ballots]]/Table1[[#This Row],[Male Population]]</f>
        <v>0.38723173293540553</v>
      </c>
      <c r="X1665" s="94">
        <f>Table1[[#This Row],[Total Ballots]]/Table1[[#This Row],[Total Population]]</f>
        <v>0.39976353799653136</v>
      </c>
      <c r="Y1665" s="94">
        <f>Table1[[#This Row],[Female Ballots]]/Table1[[#This Row],[Female Voters]]</f>
        <v>0.47477539737387697</v>
      </c>
      <c r="Z1665" s="95">
        <f>Table1[[#This Row],[Male Ballots]]/Table1[[#This Row],[Male Voters]]</f>
        <v>0.47416843595187547</v>
      </c>
      <c r="AA1665" s="94">
        <f>Table1[[#This Row],[Total Ballots]]/Table1[[#This Row],[Total Voters]]</f>
        <v>0.47212780421481987</v>
      </c>
    </row>
    <row r="1666" spans="1:27" s="7" customFormat="1" x14ac:dyDescent="0.35">
      <c r="A1666" s="8" t="s">
        <v>57</v>
      </c>
      <c r="B1666" s="16">
        <v>2023</v>
      </c>
      <c r="C1666" s="17" t="s">
        <v>82</v>
      </c>
      <c r="D1666" s="17"/>
      <c r="E1666" s="35"/>
      <c r="F1666" s="35"/>
      <c r="G1666" s="124" t="s">
        <v>66</v>
      </c>
      <c r="H1666" s="132">
        <v>2019.1975</v>
      </c>
      <c r="I1666" s="132">
        <v>1868.1570999999999</v>
      </c>
      <c r="J1666" s="133">
        <v>3887.355</v>
      </c>
      <c r="K1666">
        <v>1702</v>
      </c>
      <c r="L1666">
        <v>1557</v>
      </c>
      <c r="M1666">
        <v>99</v>
      </c>
      <c r="N1666">
        <v>3358</v>
      </c>
      <c r="O1666">
        <v>981</v>
      </c>
      <c r="P1666">
        <v>852</v>
      </c>
      <c r="Q1666">
        <v>40</v>
      </c>
      <c r="R1666">
        <v>1873</v>
      </c>
      <c r="S1666" s="105">
        <f>Table1[[#This Row],[Female Voters]]/Table1[[#This Row],[Female Population]]</f>
        <v>0.84290912602655266</v>
      </c>
      <c r="T1666" s="94">
        <f>Table1[[#This Row],[Male Voters]]/Table1[[#This Row],[Male Population]]</f>
        <v>0.8334416843208744</v>
      </c>
      <c r="U1666" s="94">
        <f>Table1[[#This Row],[Total Voters]]/Table1[[#This Row],[Total Population]]</f>
        <v>0.86382643211129417</v>
      </c>
      <c r="V1666" s="94">
        <f>Table1[[#This Row],[Female Ballots]]/Table1[[#This Row],[Female Population]]</f>
        <v>0.48583657616454062</v>
      </c>
      <c r="W1666" s="94">
        <f>Table1[[#This Row],[Male Ballots]]/Table1[[#This Row],[Male Population]]</f>
        <v>0.4560644284145054</v>
      </c>
      <c r="X1666" s="94">
        <f>Table1[[#This Row],[Total Ballots]]/Table1[[#This Row],[Total Population]]</f>
        <v>0.48181861445635915</v>
      </c>
      <c r="Y1666" s="94">
        <f>Table1[[#This Row],[Female Ballots]]/Table1[[#This Row],[Female Voters]]</f>
        <v>0.57638072855464162</v>
      </c>
      <c r="Z1666" s="95">
        <f>Table1[[#This Row],[Male Ballots]]/Table1[[#This Row],[Male Voters]]</f>
        <v>0.54720616570327552</v>
      </c>
      <c r="AA1666" s="94">
        <f>Table1[[#This Row],[Total Ballots]]/Table1[[#This Row],[Total Voters]]</f>
        <v>0.55777248362120313</v>
      </c>
    </row>
    <row r="1667" spans="1:27" s="7" customFormat="1" x14ac:dyDescent="0.35">
      <c r="A1667" s="8" t="s">
        <v>57</v>
      </c>
      <c r="B1667" s="16">
        <v>2023</v>
      </c>
      <c r="C1667" s="17" t="s">
        <v>82</v>
      </c>
      <c r="D1667" s="17"/>
      <c r="E1667" s="35"/>
      <c r="F1667" s="35"/>
      <c r="G1667" s="124" t="s">
        <v>67</v>
      </c>
      <c r="H1667" s="132">
        <v>3223.3932999999997</v>
      </c>
      <c r="I1667" s="132">
        <v>2862.4715999999999</v>
      </c>
      <c r="J1667" s="133">
        <v>6085.8648999999996</v>
      </c>
      <c r="K1667">
        <v>2798</v>
      </c>
      <c r="L1667">
        <v>2625</v>
      </c>
      <c r="M1667">
        <v>98</v>
      </c>
      <c r="N1667">
        <v>5521</v>
      </c>
      <c r="O1667">
        <v>2012</v>
      </c>
      <c r="P1667">
        <v>1855</v>
      </c>
      <c r="Q1667">
        <v>46</v>
      </c>
      <c r="R1667">
        <v>3913</v>
      </c>
      <c r="S1667" s="105">
        <f>Table1[[#This Row],[Female Voters]]/Table1[[#This Row],[Female Population]]</f>
        <v>0.86802935279415028</v>
      </c>
      <c r="T1667" s="94">
        <f>Table1[[#This Row],[Male Voters]]/Table1[[#This Row],[Male Population]]</f>
        <v>0.91703966600052911</v>
      </c>
      <c r="U1667" s="94">
        <f>Table1[[#This Row],[Total Voters]]/Table1[[#This Row],[Total Population]]</f>
        <v>0.90718412102772772</v>
      </c>
      <c r="V1667" s="94">
        <f>Table1[[#This Row],[Female Ballots]]/Table1[[#This Row],[Female Population]]</f>
        <v>0.62418693989343477</v>
      </c>
      <c r="W1667" s="94">
        <f>Table1[[#This Row],[Male Ballots]]/Table1[[#This Row],[Male Population]]</f>
        <v>0.64804136397370726</v>
      </c>
      <c r="X1667" s="94">
        <f>Table1[[#This Row],[Total Ballots]]/Table1[[#This Row],[Total Population]]</f>
        <v>0.64296530802055762</v>
      </c>
      <c r="Y1667" s="94">
        <f>Table1[[#This Row],[Female Ballots]]/Table1[[#This Row],[Female Voters]]</f>
        <v>0.71908506075768408</v>
      </c>
      <c r="Z1667" s="95">
        <f>Table1[[#This Row],[Male Ballots]]/Table1[[#This Row],[Male Voters]]</f>
        <v>0.70666666666666667</v>
      </c>
      <c r="AA1667" s="94">
        <f>Table1[[#This Row],[Total Ballots]]/Table1[[#This Row],[Total Voters]]</f>
        <v>0.70874841514218434</v>
      </c>
    </row>
    <row r="1668" spans="1:27" s="7" customFormat="1" x14ac:dyDescent="0.35">
      <c r="A1668" s="8" t="s">
        <v>58</v>
      </c>
      <c r="B1668" s="16">
        <v>2023</v>
      </c>
      <c r="C1668" s="17" t="s">
        <v>82</v>
      </c>
      <c r="D1668" s="17"/>
      <c r="E1668" s="35"/>
      <c r="F1668" s="35"/>
      <c r="G1668" s="124" t="s">
        <v>79</v>
      </c>
      <c r="H1668" s="132">
        <v>95557.983999999997</v>
      </c>
      <c r="I1668" s="132">
        <v>95856.563999999984</v>
      </c>
      <c r="J1668" s="133">
        <v>191414.546</v>
      </c>
      <c r="K1668">
        <v>66262</v>
      </c>
      <c r="L1668">
        <v>59551</v>
      </c>
      <c r="M1668">
        <v>1414</v>
      </c>
      <c r="N1668">
        <v>127227</v>
      </c>
      <c r="O1668">
        <v>17648</v>
      </c>
      <c r="P1668">
        <v>15258</v>
      </c>
      <c r="Q1668">
        <v>245</v>
      </c>
      <c r="R1668">
        <v>33151</v>
      </c>
      <c r="S1668" s="105">
        <f>Table1[[#This Row],[Female Voters]]/Table1[[#This Row],[Female Population]]</f>
        <v>0.69342191229149419</v>
      </c>
      <c r="T1668" s="94">
        <f>Table1[[#This Row],[Male Voters]]/Table1[[#This Row],[Male Population]]</f>
        <v>0.6212511435314958</v>
      </c>
      <c r="U1668" s="94">
        <f>Table1[[#This Row],[Total Voters]]/Table1[[#This Row],[Total Population]]</f>
        <v>0.66466735500864182</v>
      </c>
      <c r="V1668" s="94">
        <f>Table1[[#This Row],[Female Ballots]]/Table1[[#This Row],[Female Population]]</f>
        <v>0.18468367855060652</v>
      </c>
      <c r="W1668" s="94">
        <f>Table1[[#This Row],[Male Ballots]]/Table1[[#This Row],[Male Population]]</f>
        <v>0.15917532783670404</v>
      </c>
      <c r="X1668" s="94">
        <f>Table1[[#This Row],[Total Ballots]]/Table1[[#This Row],[Total Population]]</f>
        <v>0.17318955477918591</v>
      </c>
      <c r="Y1668" s="94">
        <f>Table1[[#This Row],[Female Ballots]]/Table1[[#This Row],[Female Voters]]</f>
        <v>0.26633666354773478</v>
      </c>
      <c r="Z1668" s="95">
        <f>Table1[[#This Row],[Male Ballots]]/Table1[[#This Row],[Male Voters]]</f>
        <v>0.25621735990999311</v>
      </c>
      <c r="AA1668" s="94">
        <f>Table1[[#This Row],[Total Ballots]]/Table1[[#This Row],[Total Voters]]</f>
        <v>0.26056576041249108</v>
      </c>
    </row>
    <row r="1669" spans="1:27" s="7" customFormat="1" x14ac:dyDescent="0.35">
      <c r="A1669" s="8" t="s">
        <v>58</v>
      </c>
      <c r="B1669" s="16">
        <v>2023</v>
      </c>
      <c r="C1669" s="17" t="s">
        <v>82</v>
      </c>
      <c r="D1669" s="17"/>
      <c r="E1669" s="35"/>
      <c r="F1669" s="35"/>
      <c r="G1669" s="124" t="s">
        <v>62</v>
      </c>
      <c r="H1669" s="132">
        <v>12141.633</v>
      </c>
      <c r="I1669" s="132">
        <v>12648.184999999999</v>
      </c>
      <c r="J1669" s="133">
        <v>24789.815999999999</v>
      </c>
      <c r="K1669">
        <v>7479</v>
      </c>
      <c r="L1669">
        <v>7111</v>
      </c>
      <c r="M1669">
        <v>222</v>
      </c>
      <c r="N1669">
        <v>14812</v>
      </c>
      <c r="O1669">
        <v>759</v>
      </c>
      <c r="P1669">
        <v>650</v>
      </c>
      <c r="Q1669">
        <v>30</v>
      </c>
      <c r="R1669">
        <v>1439</v>
      </c>
      <c r="S1669" s="105">
        <f>Table1[[#This Row],[Female Voters]]/Table1[[#This Row],[Female Population]]</f>
        <v>0.61597974506394648</v>
      </c>
      <c r="T1669" s="94">
        <f>Table1[[#This Row],[Male Voters]]/Table1[[#This Row],[Male Population]]</f>
        <v>0.56221505298981633</v>
      </c>
      <c r="U1669" s="94">
        <f>Table1[[#This Row],[Total Voters]]/Table1[[#This Row],[Total Population]]</f>
        <v>0.59750342640703746</v>
      </c>
      <c r="V1669" s="94">
        <f>Table1[[#This Row],[Female Ballots]]/Table1[[#This Row],[Female Population]]</f>
        <v>6.2512184316557751E-2</v>
      </c>
      <c r="W1669" s="94">
        <f>Table1[[#This Row],[Male Ballots]]/Table1[[#This Row],[Male Population]]</f>
        <v>5.1390772668173337E-2</v>
      </c>
      <c r="X1669" s="94">
        <f>Table1[[#This Row],[Total Ballots]]/Table1[[#This Row],[Total Population]]</f>
        <v>5.8048030691312917E-2</v>
      </c>
      <c r="Y1669" s="94">
        <f>Table1[[#This Row],[Female Ballots]]/Table1[[#This Row],[Female Voters]]</f>
        <v>0.10148415563578018</v>
      </c>
      <c r="Z1669" s="95">
        <f>Table1[[#This Row],[Male Ballots]]/Table1[[#This Row],[Male Voters]]</f>
        <v>9.1407678244972576E-2</v>
      </c>
      <c r="AA1669" s="94">
        <f>Table1[[#This Row],[Total Ballots]]/Table1[[#This Row],[Total Voters]]</f>
        <v>9.715095868214961E-2</v>
      </c>
    </row>
    <row r="1670" spans="1:27" s="7" customFormat="1" x14ac:dyDescent="0.35">
      <c r="A1670" s="8" t="s">
        <v>58</v>
      </c>
      <c r="B1670" s="16">
        <v>2023</v>
      </c>
      <c r="C1670" s="17" t="s">
        <v>82</v>
      </c>
      <c r="D1670" s="17"/>
      <c r="E1670" s="35"/>
      <c r="F1670" s="35"/>
      <c r="G1670" s="124" t="s">
        <v>63</v>
      </c>
      <c r="H1670" s="132">
        <v>16788.341</v>
      </c>
      <c r="I1670" s="132">
        <v>17856.898999999998</v>
      </c>
      <c r="J1670" s="133">
        <v>34645.24</v>
      </c>
      <c r="K1670">
        <v>11770</v>
      </c>
      <c r="L1670">
        <v>10709</v>
      </c>
      <c r="M1670">
        <v>289</v>
      </c>
      <c r="N1670">
        <v>22768</v>
      </c>
      <c r="O1670">
        <v>1261</v>
      </c>
      <c r="P1670">
        <v>1009</v>
      </c>
      <c r="Q1670">
        <v>34</v>
      </c>
      <c r="R1670">
        <v>2304</v>
      </c>
      <c r="S1670" s="105">
        <f>Table1[[#This Row],[Female Voters]]/Table1[[#This Row],[Female Population]]</f>
        <v>0.70108178050469672</v>
      </c>
      <c r="T1670" s="94">
        <f>Table1[[#This Row],[Male Voters]]/Table1[[#This Row],[Male Population]]</f>
        <v>0.59971218966966222</v>
      </c>
      <c r="U1670" s="94">
        <f>Table1[[#This Row],[Total Voters]]/Table1[[#This Row],[Total Population]]</f>
        <v>0.65717541572810578</v>
      </c>
      <c r="V1670" s="94">
        <f>Table1[[#This Row],[Female Ballots]]/Table1[[#This Row],[Female Population]]</f>
        <v>7.5111650400715588E-2</v>
      </c>
      <c r="W1670" s="94">
        <f>Table1[[#This Row],[Male Ballots]]/Table1[[#This Row],[Male Population]]</f>
        <v>5.6504771629161378E-2</v>
      </c>
      <c r="X1670" s="94">
        <f>Table1[[#This Row],[Total Ballots]]/Table1[[#This Row],[Total Population]]</f>
        <v>6.650264221001212E-2</v>
      </c>
      <c r="Y1670" s="94">
        <f>Table1[[#This Row],[Female Ballots]]/Table1[[#This Row],[Female Voters]]</f>
        <v>0.10713678844519967</v>
      </c>
      <c r="Z1670" s="95">
        <f>Table1[[#This Row],[Male Ballots]]/Table1[[#This Row],[Male Voters]]</f>
        <v>9.4219815108787006E-2</v>
      </c>
      <c r="AA1670" s="94">
        <f>Table1[[#This Row],[Total Ballots]]/Table1[[#This Row],[Total Voters]]</f>
        <v>0.10119465917076599</v>
      </c>
    </row>
    <row r="1671" spans="1:27" s="7" customFormat="1" x14ac:dyDescent="0.35">
      <c r="A1671" s="8" t="s">
        <v>58</v>
      </c>
      <c r="B1671" s="16">
        <v>2023</v>
      </c>
      <c r="C1671" s="17" t="s">
        <v>82</v>
      </c>
      <c r="D1671" s="17"/>
      <c r="E1671" s="35"/>
      <c r="F1671" s="35"/>
      <c r="G1671" s="124" t="s">
        <v>64</v>
      </c>
      <c r="H1671" s="132">
        <v>16313.865</v>
      </c>
      <c r="I1671" s="132">
        <v>17129.042999999998</v>
      </c>
      <c r="J1671" s="133">
        <v>33442.910000000003</v>
      </c>
      <c r="K1671">
        <v>10598</v>
      </c>
      <c r="L1671">
        <v>9418</v>
      </c>
      <c r="M1671">
        <v>220</v>
      </c>
      <c r="N1671">
        <v>20236</v>
      </c>
      <c r="O1671">
        <v>1835</v>
      </c>
      <c r="P1671">
        <v>1559</v>
      </c>
      <c r="Q1671">
        <v>35</v>
      </c>
      <c r="R1671">
        <v>3429</v>
      </c>
      <c r="S1671" s="105">
        <f>Table1[[#This Row],[Female Voters]]/Table1[[#This Row],[Female Population]]</f>
        <v>0.64963146378862402</v>
      </c>
      <c r="T1671" s="94">
        <f>Table1[[#This Row],[Male Voters]]/Table1[[#This Row],[Male Population]]</f>
        <v>0.54982639718984894</v>
      </c>
      <c r="U1671" s="94">
        <f>Table1[[#This Row],[Total Voters]]/Table1[[#This Row],[Total Population]]</f>
        <v>0.60509088473461181</v>
      </c>
      <c r="V1671" s="94">
        <f>Table1[[#This Row],[Female Ballots]]/Table1[[#This Row],[Female Population]]</f>
        <v>0.11248100925194612</v>
      </c>
      <c r="W1671" s="94">
        <f>Table1[[#This Row],[Male Ballots]]/Table1[[#This Row],[Male Population]]</f>
        <v>9.1015008836162078E-2</v>
      </c>
      <c r="X1671" s="94">
        <f>Table1[[#This Row],[Total Ballots]]/Table1[[#This Row],[Total Population]]</f>
        <v>0.10253294345498043</v>
      </c>
      <c r="Y1671" s="94">
        <f>Table1[[#This Row],[Female Ballots]]/Table1[[#This Row],[Female Voters]]</f>
        <v>0.17314587658048688</v>
      </c>
      <c r="Z1671" s="95">
        <f>Table1[[#This Row],[Male Ballots]]/Table1[[#This Row],[Male Voters]]</f>
        <v>0.1655340836695689</v>
      </c>
      <c r="AA1671" s="94">
        <f>Table1[[#This Row],[Total Ballots]]/Table1[[#This Row],[Total Voters]]</f>
        <v>0.16945048428543191</v>
      </c>
    </row>
    <row r="1672" spans="1:27" s="7" customFormat="1" x14ac:dyDescent="0.35">
      <c r="A1672" s="8" t="s">
        <v>58</v>
      </c>
      <c r="B1672" s="16">
        <v>2023</v>
      </c>
      <c r="C1672" s="17" t="s">
        <v>82</v>
      </c>
      <c r="D1672" s="17"/>
      <c r="E1672" s="35"/>
      <c r="F1672" s="35"/>
      <c r="G1672" s="124" t="s">
        <v>65</v>
      </c>
      <c r="H1672" s="132">
        <v>14784.492</v>
      </c>
      <c r="I1672" s="132">
        <v>15134.154999999999</v>
      </c>
      <c r="J1672" s="133">
        <v>29918.65</v>
      </c>
      <c r="K1672">
        <v>9061</v>
      </c>
      <c r="L1672">
        <v>8140</v>
      </c>
      <c r="M1672">
        <v>192</v>
      </c>
      <c r="N1672">
        <v>17393</v>
      </c>
      <c r="O1672">
        <v>2122</v>
      </c>
      <c r="P1672">
        <v>1830</v>
      </c>
      <c r="Q1672">
        <v>20</v>
      </c>
      <c r="R1672">
        <v>3972</v>
      </c>
      <c r="S1672" s="105">
        <f>Table1[[#This Row],[Female Voters]]/Table1[[#This Row],[Female Population]]</f>
        <v>0.61287192011737701</v>
      </c>
      <c r="T1672" s="94">
        <f>Table1[[#This Row],[Male Voters]]/Table1[[#This Row],[Male Population]]</f>
        <v>0.53785625956652361</v>
      </c>
      <c r="U1672" s="94">
        <f>Table1[[#This Row],[Total Voters]]/Table1[[#This Row],[Total Population]]</f>
        <v>0.58134307530587104</v>
      </c>
      <c r="V1672" s="94">
        <f>Table1[[#This Row],[Female Ballots]]/Table1[[#This Row],[Female Population]]</f>
        <v>0.14352877325781638</v>
      </c>
      <c r="W1672" s="94">
        <f>Table1[[#This Row],[Male Ballots]]/Table1[[#This Row],[Male Population]]</f>
        <v>0.12091854484112262</v>
      </c>
      <c r="X1672" s="94">
        <f>Table1[[#This Row],[Total Ballots]]/Table1[[#This Row],[Total Population]]</f>
        <v>0.13276000086902315</v>
      </c>
      <c r="Y1672" s="94">
        <f>Table1[[#This Row],[Female Ballots]]/Table1[[#This Row],[Female Voters]]</f>
        <v>0.23419048670124709</v>
      </c>
      <c r="Z1672" s="95">
        <f>Table1[[#This Row],[Male Ballots]]/Table1[[#This Row],[Male Voters]]</f>
        <v>0.22481572481572482</v>
      </c>
      <c r="AA1672" s="94">
        <f>Table1[[#This Row],[Total Ballots]]/Table1[[#This Row],[Total Voters]]</f>
        <v>0.22836773414592076</v>
      </c>
    </row>
    <row r="1673" spans="1:27" s="7" customFormat="1" x14ac:dyDescent="0.35">
      <c r="A1673" s="8" t="s">
        <v>58</v>
      </c>
      <c r="B1673" s="16">
        <v>2023</v>
      </c>
      <c r="C1673" s="17" t="s">
        <v>82</v>
      </c>
      <c r="D1673" s="17"/>
      <c r="E1673" s="35"/>
      <c r="F1673" s="35"/>
      <c r="G1673" s="124" t="s">
        <v>66</v>
      </c>
      <c r="H1673" s="132">
        <v>13908.237000000001</v>
      </c>
      <c r="I1673" s="132">
        <v>14029.794</v>
      </c>
      <c r="J1673" s="133">
        <v>27938.03</v>
      </c>
      <c r="K1673">
        <v>9889</v>
      </c>
      <c r="L1673">
        <v>9146</v>
      </c>
      <c r="M1673">
        <v>214</v>
      </c>
      <c r="N1673">
        <v>19249</v>
      </c>
      <c r="O1673">
        <v>3075</v>
      </c>
      <c r="P1673">
        <v>2772</v>
      </c>
      <c r="Q1673">
        <v>42</v>
      </c>
      <c r="R1673">
        <v>5889</v>
      </c>
      <c r="S1673" s="105">
        <f>Table1[[#This Row],[Female Voters]]/Table1[[#This Row],[Female Population]]</f>
        <v>0.7110175071074788</v>
      </c>
      <c r="T1673" s="94">
        <f>Table1[[#This Row],[Male Voters]]/Table1[[#This Row],[Male Population]]</f>
        <v>0.65189838140175116</v>
      </c>
      <c r="U1673" s="94">
        <f>Table1[[#This Row],[Total Voters]]/Table1[[#This Row],[Total Population]]</f>
        <v>0.68898916638002039</v>
      </c>
      <c r="V1673" s="94">
        <f>Table1[[#This Row],[Female Ballots]]/Table1[[#This Row],[Female Population]]</f>
        <v>0.22109200468758189</v>
      </c>
      <c r="W1673" s="94">
        <f>Table1[[#This Row],[Male Ballots]]/Table1[[#This Row],[Male Population]]</f>
        <v>0.19757952255036673</v>
      </c>
      <c r="X1673" s="94">
        <f>Table1[[#This Row],[Total Ballots]]/Table1[[#This Row],[Total Population]]</f>
        <v>0.21078794746802121</v>
      </c>
      <c r="Y1673" s="94">
        <f>Table1[[#This Row],[Female Ballots]]/Table1[[#This Row],[Female Voters]]</f>
        <v>0.31095156234199617</v>
      </c>
      <c r="Z1673" s="95">
        <f>Table1[[#This Row],[Male Ballots]]/Table1[[#This Row],[Male Voters]]</f>
        <v>0.3030833151104308</v>
      </c>
      <c r="AA1673" s="94">
        <f>Table1[[#This Row],[Total Ballots]]/Table1[[#This Row],[Total Voters]]</f>
        <v>0.30593797080367813</v>
      </c>
    </row>
    <row r="1674" spans="1:27" s="7" customFormat="1" x14ac:dyDescent="0.35">
      <c r="A1674" s="8" t="s">
        <v>58</v>
      </c>
      <c r="B1674" s="16">
        <v>2023</v>
      </c>
      <c r="C1674" s="17" t="s">
        <v>82</v>
      </c>
      <c r="D1674" s="17"/>
      <c r="E1674" s="35"/>
      <c r="F1674" s="35"/>
      <c r="G1674" s="124" t="s">
        <v>67</v>
      </c>
      <c r="H1674" s="132">
        <v>21621.415999999997</v>
      </c>
      <c r="I1674" s="132">
        <v>19058.488000000001</v>
      </c>
      <c r="J1674" s="133">
        <v>40679.899999999994</v>
      </c>
      <c r="K1674">
        <v>17465</v>
      </c>
      <c r="L1674">
        <v>15027</v>
      </c>
      <c r="M1674">
        <v>277</v>
      </c>
      <c r="N1674">
        <v>32769</v>
      </c>
      <c r="O1674">
        <v>8596</v>
      </c>
      <c r="P1674">
        <v>7438</v>
      </c>
      <c r="Q1674">
        <v>84</v>
      </c>
      <c r="R1674">
        <v>16118</v>
      </c>
      <c r="S1674" s="105">
        <f>Table1[[#This Row],[Female Voters]]/Table1[[#This Row],[Female Population]]</f>
        <v>0.80776393183499184</v>
      </c>
      <c r="T1674" s="94">
        <f>Table1[[#This Row],[Male Voters]]/Table1[[#This Row],[Male Population]]</f>
        <v>0.78846758462686017</v>
      </c>
      <c r="U1674" s="94">
        <f>Table1[[#This Row],[Total Voters]]/Table1[[#This Row],[Total Population]]</f>
        <v>0.80553295362083011</v>
      </c>
      <c r="V1674" s="94">
        <f>Table1[[#This Row],[Female Ballots]]/Table1[[#This Row],[Female Population]]</f>
        <v>0.39756878087910619</v>
      </c>
      <c r="W1674" s="94">
        <f>Table1[[#This Row],[Male Ballots]]/Table1[[#This Row],[Male Population]]</f>
        <v>0.39027230281856562</v>
      </c>
      <c r="X1674" s="94">
        <f>Table1[[#This Row],[Total Ballots]]/Table1[[#This Row],[Total Population]]</f>
        <v>0.39621532992952296</v>
      </c>
      <c r="Y1674" s="94">
        <f>Table1[[#This Row],[Female Ballots]]/Table1[[#This Row],[Female Voters]]</f>
        <v>0.49218436873747495</v>
      </c>
      <c r="Z1674" s="95">
        <f>Table1[[#This Row],[Male Ballots]]/Table1[[#This Row],[Male Voters]]</f>
        <v>0.49497571038796834</v>
      </c>
      <c r="AA1674" s="94">
        <f>Table1[[#This Row],[Total Ballots]]/Table1[[#This Row],[Total Voters]]</f>
        <v>0.49186731361957947</v>
      </c>
    </row>
    <row r="1675" spans="1:27" s="7" customFormat="1" x14ac:dyDescent="0.35">
      <c r="A1675" s="8" t="s">
        <v>68</v>
      </c>
      <c r="B1675" s="16">
        <v>2023</v>
      </c>
      <c r="C1675" s="17" t="s">
        <v>82</v>
      </c>
      <c r="D1675" s="17"/>
      <c r="E1675" s="35"/>
      <c r="F1675" s="35"/>
      <c r="G1675" s="124" t="s">
        <v>79</v>
      </c>
      <c r="H1675" s="132">
        <v>3158000.19</v>
      </c>
      <c r="I1675" s="132">
        <v>3098457.74</v>
      </c>
      <c r="J1675" s="133">
        <v>6256457.9399999995</v>
      </c>
      <c r="K1675">
        <v>2418688</v>
      </c>
      <c r="L1675">
        <v>2284705</v>
      </c>
      <c r="M1675">
        <v>102600</v>
      </c>
      <c r="N1675">
        <v>4805993</v>
      </c>
      <c r="O1675">
        <v>911021</v>
      </c>
      <c r="P1675">
        <v>814883</v>
      </c>
      <c r="Q1675">
        <v>31858</v>
      </c>
      <c r="R1675">
        <v>1757762</v>
      </c>
      <c r="S1675" s="105">
        <f>Table1[[#This Row],[Female Voters]]/Table1[[#This Row],[Female Population]]</f>
        <v>0.76589229084245247</v>
      </c>
      <c r="T1675" s="94">
        <f>Table1[[#This Row],[Male Voters]]/Table1[[#This Row],[Male Population]]</f>
        <v>0.7373684560887378</v>
      </c>
      <c r="U1675" s="94">
        <f>Table1[[#This Row],[Total Voters]]/Table1[[#This Row],[Total Population]]</f>
        <v>0.76816515768025773</v>
      </c>
      <c r="V1675" s="94">
        <f>Table1[[#This Row],[Female Ballots]]/Table1[[#This Row],[Female Population]]</f>
        <v>0.28848034996476679</v>
      </c>
      <c r="W1675" s="94">
        <f>Table1[[#This Row],[Male Ballots]]/Table1[[#This Row],[Male Population]]</f>
        <v>0.26299632539122508</v>
      </c>
      <c r="X1675" s="94">
        <f>Table1[[#This Row],[Total Ballots]]/Table1[[#This Row],[Total Population]]</f>
        <v>0.28095162100618232</v>
      </c>
      <c r="Y1675" s="94">
        <f>Table1[[#This Row],[Female Ballots]]/Table1[[#This Row],[Female Voters]]</f>
        <v>0.37665916397650295</v>
      </c>
      <c r="Z1675" s="95">
        <f>Table1[[#This Row],[Male Ballots]]/Table1[[#This Row],[Male Voters]]</f>
        <v>0.35666880406879664</v>
      </c>
      <c r="AA1675" s="94">
        <f>Table1[[#This Row],[Total Ballots]]/Table1[[#This Row],[Total Voters]]</f>
        <v>0.36574377033008582</v>
      </c>
    </row>
    <row r="1676" spans="1:27" s="7" customFormat="1" x14ac:dyDescent="0.35">
      <c r="A1676" s="8" t="s">
        <v>68</v>
      </c>
      <c r="B1676" s="16">
        <v>2023</v>
      </c>
      <c r="C1676" s="17" t="s">
        <v>82</v>
      </c>
      <c r="D1676" s="17"/>
      <c r="E1676" s="35"/>
      <c r="F1676" s="35"/>
      <c r="G1676" s="124" t="s">
        <v>62</v>
      </c>
      <c r="H1676" s="132">
        <v>342431.73</v>
      </c>
      <c r="I1676" s="132">
        <v>360721.31</v>
      </c>
      <c r="J1676" s="133">
        <v>703153.04</v>
      </c>
      <c r="K1676">
        <v>206374</v>
      </c>
      <c r="L1676">
        <v>209170</v>
      </c>
      <c r="M1676">
        <v>16210</v>
      </c>
      <c r="N1676">
        <v>431754</v>
      </c>
      <c r="O1676">
        <v>32013</v>
      </c>
      <c r="P1676">
        <v>30296</v>
      </c>
      <c r="Q1676">
        <v>3874</v>
      </c>
      <c r="R1676">
        <v>66183</v>
      </c>
      <c r="S1676" s="105">
        <f>Table1[[#This Row],[Female Voters]]/Table1[[#This Row],[Female Population]]</f>
        <v>0.60267195449440392</v>
      </c>
      <c r="T1676" s="94">
        <f>Table1[[#This Row],[Male Voters]]/Table1[[#This Row],[Male Population]]</f>
        <v>0.57986593583839008</v>
      </c>
      <c r="U1676" s="94">
        <f>Table1[[#This Row],[Total Voters]]/Table1[[#This Row],[Total Population]]</f>
        <v>0.61402564653635006</v>
      </c>
      <c r="V1676" s="94">
        <f>Table1[[#This Row],[Female Ballots]]/Table1[[#This Row],[Female Population]]</f>
        <v>9.3487247808490187E-2</v>
      </c>
      <c r="W1676" s="94">
        <f>Table1[[#This Row],[Male Ballots]]/Table1[[#This Row],[Male Population]]</f>
        <v>8.3987275384423507E-2</v>
      </c>
      <c r="X1676" s="94">
        <f>Table1[[#This Row],[Total Ballots]]/Table1[[#This Row],[Total Population]]</f>
        <v>9.4123179784588562E-2</v>
      </c>
      <c r="Y1676" s="94">
        <f>Table1[[#This Row],[Female Ballots]]/Table1[[#This Row],[Female Voters]]</f>
        <v>0.15512128465795111</v>
      </c>
      <c r="Z1676" s="95">
        <f>Table1[[#This Row],[Male Ballots]]/Table1[[#This Row],[Male Voters]]</f>
        <v>0.14483912606970406</v>
      </c>
      <c r="AA1676" s="94">
        <f>Table1[[#This Row],[Total Ballots]]/Table1[[#This Row],[Total Voters]]</f>
        <v>0.1532886782751289</v>
      </c>
    </row>
    <row r="1677" spans="1:27" s="7" customFormat="1" x14ac:dyDescent="0.35">
      <c r="A1677" s="8" t="s">
        <v>68</v>
      </c>
      <c r="B1677" s="16">
        <v>2023</v>
      </c>
      <c r="C1677" s="17" t="s">
        <v>82</v>
      </c>
      <c r="D1677" s="17"/>
      <c r="E1677" s="35"/>
      <c r="F1677" s="35"/>
      <c r="G1677" s="124" t="s">
        <v>63</v>
      </c>
      <c r="H1677" s="132">
        <v>548116.4</v>
      </c>
      <c r="I1677" s="132">
        <v>584954.60000000009</v>
      </c>
      <c r="J1677" s="133">
        <v>1133071</v>
      </c>
      <c r="K1677">
        <v>389520</v>
      </c>
      <c r="L1677">
        <v>386341</v>
      </c>
      <c r="M1677">
        <v>24580</v>
      </c>
      <c r="N1677">
        <v>800441</v>
      </c>
      <c r="O1677">
        <v>79492</v>
      </c>
      <c r="P1677">
        <v>70693</v>
      </c>
      <c r="Q1677">
        <v>7246</v>
      </c>
      <c r="R1677">
        <v>157431</v>
      </c>
      <c r="S1677" s="105">
        <f>Table1[[#This Row],[Female Voters]]/Table1[[#This Row],[Female Population]]</f>
        <v>0.71065197100469901</v>
      </c>
      <c r="T1677" s="94">
        <f>Table1[[#This Row],[Male Voters]]/Table1[[#This Row],[Male Population]]</f>
        <v>0.660463222274002</v>
      </c>
      <c r="U1677" s="94">
        <f>Table1[[#This Row],[Total Voters]]/Table1[[#This Row],[Total Population]]</f>
        <v>0.70643498951080741</v>
      </c>
      <c r="V1677" s="94">
        <f>Table1[[#This Row],[Female Ballots]]/Table1[[#This Row],[Female Population]]</f>
        <v>0.14502758903035923</v>
      </c>
      <c r="W1677" s="94">
        <f>Table1[[#This Row],[Male Ballots]]/Table1[[#This Row],[Male Population]]</f>
        <v>0.12085211399312012</v>
      </c>
      <c r="X1677" s="94">
        <f>Table1[[#This Row],[Total Ballots]]/Table1[[#This Row],[Total Population]]</f>
        <v>0.13894186683800044</v>
      </c>
      <c r="Y1677" s="94">
        <f>Table1[[#This Row],[Female Ballots]]/Table1[[#This Row],[Female Voters]]</f>
        <v>0.20407681248716369</v>
      </c>
      <c r="Z1677" s="95">
        <f>Table1[[#This Row],[Male Ballots]]/Table1[[#This Row],[Male Voters]]</f>
        <v>0.18298083817145994</v>
      </c>
      <c r="AA1677" s="94">
        <f>Table1[[#This Row],[Total Ballots]]/Table1[[#This Row],[Total Voters]]</f>
        <v>0.19668032996810508</v>
      </c>
    </row>
    <row r="1678" spans="1:27" s="7" customFormat="1" x14ac:dyDescent="0.35">
      <c r="A1678" s="8" t="s">
        <v>68</v>
      </c>
      <c r="B1678" s="16">
        <v>2023</v>
      </c>
      <c r="C1678" s="17" t="s">
        <v>82</v>
      </c>
      <c r="D1678" s="17"/>
      <c r="E1678" s="35"/>
      <c r="F1678" s="35"/>
      <c r="G1678" s="124" t="s">
        <v>64</v>
      </c>
      <c r="H1678" s="132">
        <v>558237.69999999995</v>
      </c>
      <c r="I1678" s="132">
        <v>574482.5</v>
      </c>
      <c r="J1678" s="133">
        <v>1132720.2000000002</v>
      </c>
      <c r="K1678">
        <v>413703</v>
      </c>
      <c r="L1678">
        <v>403390</v>
      </c>
      <c r="M1678">
        <v>19760</v>
      </c>
      <c r="N1678">
        <v>836853</v>
      </c>
      <c r="O1678">
        <v>120989</v>
      </c>
      <c r="P1678">
        <v>110882</v>
      </c>
      <c r="Q1678">
        <v>5980</v>
      </c>
      <c r="R1678">
        <v>237851</v>
      </c>
      <c r="S1678" s="105">
        <f>Table1[[#This Row],[Female Voters]]/Table1[[#This Row],[Female Population]]</f>
        <v>0.74108753314224396</v>
      </c>
      <c r="T1678" s="94">
        <f>Table1[[#This Row],[Male Voters]]/Table1[[#This Row],[Male Population]]</f>
        <v>0.70217978789606295</v>
      </c>
      <c r="U1678" s="94">
        <f>Table1[[#This Row],[Total Voters]]/Table1[[#This Row],[Total Population]]</f>
        <v>0.73879939635578129</v>
      </c>
      <c r="V1678" s="94">
        <f>Table1[[#This Row],[Female Ballots]]/Table1[[#This Row],[Female Population]]</f>
        <v>0.21673383936627713</v>
      </c>
      <c r="W1678" s="94">
        <f>Table1[[#This Row],[Male Ballots]]/Table1[[#This Row],[Male Population]]</f>
        <v>0.19301197164404485</v>
      </c>
      <c r="X1678" s="94">
        <f>Table1[[#This Row],[Total Ballots]]/Table1[[#This Row],[Total Population]]</f>
        <v>0.20998212974395616</v>
      </c>
      <c r="Y1678" s="94">
        <f>Table1[[#This Row],[Female Ballots]]/Table1[[#This Row],[Female Voters]]</f>
        <v>0.29245376514069271</v>
      </c>
      <c r="Z1678" s="95">
        <f>Table1[[#This Row],[Male Ballots]]/Table1[[#This Row],[Male Voters]]</f>
        <v>0.27487543072460896</v>
      </c>
      <c r="AA1678" s="94">
        <f>Table1[[#This Row],[Total Ballots]]/Table1[[#This Row],[Total Voters]]</f>
        <v>0.28422076517620182</v>
      </c>
    </row>
    <row r="1679" spans="1:27" s="7" customFormat="1" x14ac:dyDescent="0.35">
      <c r="A1679" s="8" t="s">
        <v>68</v>
      </c>
      <c r="B1679" s="16">
        <v>2023</v>
      </c>
      <c r="C1679" s="17" t="s">
        <v>82</v>
      </c>
      <c r="D1679" s="17"/>
      <c r="E1679" s="35"/>
      <c r="F1679" s="35"/>
      <c r="G1679" s="124" t="s">
        <v>65</v>
      </c>
      <c r="H1679" s="132">
        <v>475495.5</v>
      </c>
      <c r="I1679" s="132">
        <v>478932.6</v>
      </c>
      <c r="J1679" s="133">
        <v>954428.10000000009</v>
      </c>
      <c r="K1679">
        <v>366358</v>
      </c>
      <c r="L1679">
        <v>356180</v>
      </c>
      <c r="M1679">
        <v>13026</v>
      </c>
      <c r="N1679">
        <v>735564</v>
      </c>
      <c r="O1679">
        <v>126544</v>
      </c>
      <c r="P1679">
        <v>118221</v>
      </c>
      <c r="Q1679">
        <v>3624</v>
      </c>
      <c r="R1679">
        <v>248389</v>
      </c>
      <c r="S1679" s="105">
        <f>Table1[[#This Row],[Female Voters]]/Table1[[#This Row],[Female Population]]</f>
        <v>0.77047627159457865</v>
      </c>
      <c r="T1679" s="94">
        <f>Table1[[#This Row],[Male Voters]]/Table1[[#This Row],[Male Population]]</f>
        <v>0.74369545944460669</v>
      </c>
      <c r="U1679" s="94">
        <f>Table1[[#This Row],[Total Voters]]/Table1[[#This Row],[Total Population]]</f>
        <v>0.77068560743339376</v>
      </c>
      <c r="V1679" s="94">
        <f>Table1[[#This Row],[Female Ballots]]/Table1[[#This Row],[Female Population]]</f>
        <v>0.26613080460277755</v>
      </c>
      <c r="W1679" s="94">
        <f>Table1[[#This Row],[Male Ballots]]/Table1[[#This Row],[Male Population]]</f>
        <v>0.24684266637936111</v>
      </c>
      <c r="X1679" s="94">
        <f>Table1[[#This Row],[Total Ballots]]/Table1[[#This Row],[Total Population]]</f>
        <v>0.26024904338000943</v>
      </c>
      <c r="Y1679" s="94">
        <f>Table1[[#This Row],[Female Ballots]]/Table1[[#This Row],[Female Voters]]</f>
        <v>0.34541077306896534</v>
      </c>
      <c r="Z1679" s="95">
        <f>Table1[[#This Row],[Male Ballots]]/Table1[[#This Row],[Male Voters]]</f>
        <v>0.33191363917120559</v>
      </c>
      <c r="AA1679" s="94">
        <f>Table1[[#This Row],[Total Ballots]]/Table1[[#This Row],[Total Voters]]</f>
        <v>0.33768509606234126</v>
      </c>
    </row>
    <row r="1680" spans="1:27" s="7" customFormat="1" x14ac:dyDescent="0.35">
      <c r="A1680" s="8" t="s">
        <v>68</v>
      </c>
      <c r="B1680" s="16">
        <v>2023</v>
      </c>
      <c r="C1680" s="17" t="s">
        <v>82</v>
      </c>
      <c r="D1680" s="17"/>
      <c r="E1680" s="35"/>
      <c r="F1680" s="35"/>
      <c r="G1680" s="124" t="s">
        <v>66</v>
      </c>
      <c r="H1680" s="132">
        <v>479788.5</v>
      </c>
      <c r="I1680" s="132">
        <v>461327.7</v>
      </c>
      <c r="J1680" s="133">
        <v>941116.2</v>
      </c>
      <c r="K1680">
        <v>388333</v>
      </c>
      <c r="L1680">
        <v>367502</v>
      </c>
      <c r="M1680">
        <v>13291</v>
      </c>
      <c r="N1680">
        <v>769126</v>
      </c>
      <c r="O1680">
        <v>169593</v>
      </c>
      <c r="P1680">
        <v>152474</v>
      </c>
      <c r="Q1680">
        <v>4301</v>
      </c>
      <c r="R1680">
        <v>326368</v>
      </c>
      <c r="S1680" s="105">
        <f>Table1[[#This Row],[Female Voters]]/Table1[[#This Row],[Female Population]]</f>
        <v>0.80938371803409215</v>
      </c>
      <c r="T1680" s="94">
        <f>Table1[[#This Row],[Male Voters]]/Table1[[#This Row],[Male Population]]</f>
        <v>0.79661810899280483</v>
      </c>
      <c r="U1680" s="94">
        <f>Table1[[#This Row],[Total Voters]]/Table1[[#This Row],[Total Population]]</f>
        <v>0.81724870956423878</v>
      </c>
      <c r="V1680" s="94">
        <f>Table1[[#This Row],[Female Ballots]]/Table1[[#This Row],[Female Population]]</f>
        <v>0.35347449970143097</v>
      </c>
      <c r="W1680" s="94">
        <f>Table1[[#This Row],[Male Ballots]]/Table1[[#This Row],[Male Population]]</f>
        <v>0.33051126130080632</v>
      </c>
      <c r="X1680" s="94">
        <f>Table1[[#This Row],[Total Ballots]]/Table1[[#This Row],[Total Population]]</f>
        <v>0.34678820744983457</v>
      </c>
      <c r="Y1680" s="94">
        <f>Table1[[#This Row],[Female Ballots]]/Table1[[#This Row],[Female Voters]]</f>
        <v>0.43672054654124165</v>
      </c>
      <c r="Z1680" s="95">
        <f>Table1[[#This Row],[Male Ballots]]/Table1[[#This Row],[Male Voters]]</f>
        <v>0.41489298017425758</v>
      </c>
      <c r="AA1680" s="94">
        <f>Table1[[#This Row],[Total Ballots]]/Table1[[#This Row],[Total Voters]]</f>
        <v>0.42433619458970312</v>
      </c>
    </row>
    <row r="1681" spans="1:27" s="7" customFormat="1" x14ac:dyDescent="0.35">
      <c r="A1681" s="14" t="s">
        <v>68</v>
      </c>
      <c r="B1681" s="16">
        <v>2023</v>
      </c>
      <c r="C1681" s="17" t="s">
        <v>82</v>
      </c>
      <c r="D1681" s="17"/>
      <c r="E1681" s="35"/>
      <c r="F1681" s="35"/>
      <c r="G1681" s="124" t="s">
        <v>67</v>
      </c>
      <c r="H1681" s="132">
        <v>753930.36</v>
      </c>
      <c r="I1681" s="132">
        <v>638039.03</v>
      </c>
      <c r="J1681" s="133">
        <v>1391969.4</v>
      </c>
      <c r="K1681">
        <v>654400</v>
      </c>
      <c r="L1681">
        <v>562122</v>
      </c>
      <c r="M1681">
        <v>15733</v>
      </c>
      <c r="N1681">
        <v>1232255</v>
      </c>
      <c r="O1681">
        <v>382390</v>
      </c>
      <c r="P1681">
        <v>332317</v>
      </c>
      <c r="Q1681">
        <v>6833</v>
      </c>
      <c r="R1681">
        <v>721540</v>
      </c>
      <c r="S1681" s="105">
        <f>Table1[[#This Row],[Female Voters]]/Table1[[#This Row],[Female Population]]</f>
        <v>0.86798467699324378</v>
      </c>
      <c r="T1681" s="94">
        <f>Table1[[#This Row],[Male Voters]]/Table1[[#This Row],[Male Population]]</f>
        <v>0.88101506893708359</v>
      </c>
      <c r="U1681" s="94">
        <f>Table1[[#This Row],[Total Voters]]/Table1[[#This Row],[Total Population]]</f>
        <v>0.88526012137910504</v>
      </c>
      <c r="V1681" s="94">
        <f>Table1[[#This Row],[Female Ballots]]/Table1[[#This Row],[Female Population]]</f>
        <v>0.50719538605661141</v>
      </c>
      <c r="W1681" s="94">
        <f>Table1[[#This Row],[Male Ballots]]/Table1[[#This Row],[Male Population]]</f>
        <v>0.52084117800755858</v>
      </c>
      <c r="X1681" s="94">
        <f>Table1[[#This Row],[Total Ballots]]/Table1[[#This Row],[Total Population]]</f>
        <v>0.51835909611231401</v>
      </c>
      <c r="Y1681" s="94">
        <f>Table1[[#This Row],[Female Ballots]]/Table1[[#This Row],[Female Voters]]</f>
        <v>0.58433679706601471</v>
      </c>
      <c r="Z1681" s="95">
        <f>Table1[[#This Row],[Male Ballots]]/Table1[[#This Row],[Male Voters]]</f>
        <v>0.59118305278925221</v>
      </c>
      <c r="AA1681" s="94">
        <f>Table1[[#This Row],[Total Ballots]]/Table1[[#This Row],[Total Voters]]</f>
        <v>0.5855443881339496</v>
      </c>
    </row>
    <row r="1682" spans="1:27" s="7" customFormat="1" x14ac:dyDescent="0.35">
      <c r="A1682" s="102" t="s">
        <v>59</v>
      </c>
      <c r="B1682" s="103">
        <v>2023</v>
      </c>
      <c r="C1682" s="17" t="s">
        <v>81</v>
      </c>
      <c r="D1682" s="116"/>
      <c r="E1682" s="117"/>
      <c r="F1682" s="117"/>
      <c r="G1682" s="110" t="s">
        <v>79</v>
      </c>
      <c r="H1682" s="132">
        <v>6918.4434000000001</v>
      </c>
      <c r="I1682" s="132">
        <v>7406.5546999999997</v>
      </c>
      <c r="J1682" s="133">
        <v>14324.997300000001</v>
      </c>
      <c r="K1682">
        <v>3932</v>
      </c>
      <c r="L1682">
        <v>3702</v>
      </c>
      <c r="M1682">
        <v>133</v>
      </c>
      <c r="N1682">
        <v>7767</v>
      </c>
      <c r="O1682">
        <v>1130</v>
      </c>
      <c r="P1682">
        <v>970</v>
      </c>
      <c r="Q1682">
        <v>26</v>
      </c>
      <c r="R1682">
        <v>2126</v>
      </c>
      <c r="S1682" s="105">
        <f>Table1[[#This Row],[Female Voters]]/Table1[[#This Row],[Female Population]]</f>
        <v>0.56833593521918524</v>
      </c>
      <c r="T1682" s="94">
        <f>Table1[[#This Row],[Male Voters]]/Table1[[#This Row],[Male Population]]</f>
        <v>0.49982753789693879</v>
      </c>
      <c r="U1682" s="94">
        <f>Table1[[#This Row],[Total Voters]]/Table1[[#This Row],[Total Population]]</f>
        <v>0.54219905507416744</v>
      </c>
      <c r="V1682" s="94">
        <f>Table1[[#This Row],[Female Ballots]]/Table1[[#This Row],[Female Population]]</f>
        <v>0.16333153784274654</v>
      </c>
      <c r="W1682" s="94">
        <f>Table1[[#This Row],[Male Ballots]]/Table1[[#This Row],[Male Population]]</f>
        <v>0.13096507611021896</v>
      </c>
      <c r="X1682" s="94">
        <f>Table1[[#This Row],[Total Ballots]]/Table1[[#This Row],[Total Population]]</f>
        <v>0.14841189533766963</v>
      </c>
      <c r="Y1682" s="94">
        <f>Table1[[#This Row],[Female Ballots]]/Table1[[#This Row],[Female Voters]]</f>
        <v>0.2873855544252289</v>
      </c>
      <c r="Z1682" s="95">
        <f>Table1[[#This Row],[Male Ballots]]/Table1[[#This Row],[Male Voters]]</f>
        <v>0.26202052944354404</v>
      </c>
      <c r="AA1682" s="94">
        <f>Table1[[#This Row],[Total Ballots]]/Table1[[#This Row],[Total Voters]]</f>
        <v>0.27372215784730269</v>
      </c>
    </row>
    <row r="1683" spans="1:27" s="7" customFormat="1" x14ac:dyDescent="0.35">
      <c r="A1683" s="102" t="s">
        <v>59</v>
      </c>
      <c r="B1683" s="103">
        <v>2023</v>
      </c>
      <c r="C1683" s="17" t="s">
        <v>81</v>
      </c>
      <c r="D1683" s="116"/>
      <c r="E1683" s="117"/>
      <c r="F1683" s="117"/>
      <c r="G1683" s="110" t="s">
        <v>62</v>
      </c>
      <c r="H1683" s="132">
        <v>972.15899999999999</v>
      </c>
      <c r="I1683" s="132">
        <v>1071.6200000000001</v>
      </c>
      <c r="J1683" s="133">
        <v>2043.7785000000001</v>
      </c>
      <c r="K1683">
        <v>487</v>
      </c>
      <c r="L1683">
        <v>478</v>
      </c>
      <c r="M1683">
        <v>27</v>
      </c>
      <c r="N1683">
        <v>992</v>
      </c>
      <c r="O1683">
        <v>36</v>
      </c>
      <c r="P1683">
        <v>33</v>
      </c>
      <c r="Q1683">
        <v>0</v>
      </c>
      <c r="R1683">
        <v>69</v>
      </c>
      <c r="S1683" s="105">
        <f>Table1[[#This Row],[Female Voters]]/Table1[[#This Row],[Female Population]]</f>
        <v>0.50094686157305546</v>
      </c>
      <c r="T1683" s="94">
        <f>Table1[[#This Row],[Male Voters]]/Table1[[#This Row],[Male Population]]</f>
        <v>0.44605363841660284</v>
      </c>
      <c r="U1683" s="94">
        <f>Table1[[#This Row],[Total Voters]]/Table1[[#This Row],[Total Population]]</f>
        <v>0.4853754944579366</v>
      </c>
      <c r="V1683" s="94">
        <f>Table1[[#This Row],[Female Ballots]]/Table1[[#This Row],[Female Population]]</f>
        <v>3.7030979500266931E-2</v>
      </c>
      <c r="W1683" s="94">
        <f>Table1[[#This Row],[Male Ballots]]/Table1[[#This Row],[Male Population]]</f>
        <v>3.0794498049681786E-2</v>
      </c>
      <c r="X1683" s="94">
        <f>Table1[[#This Row],[Total Ballots]]/Table1[[#This Row],[Total Population]]</f>
        <v>3.3760997094352443E-2</v>
      </c>
      <c r="Y1683" s="94">
        <f>Table1[[#This Row],[Female Ballots]]/Table1[[#This Row],[Female Voters]]</f>
        <v>7.3921971252566734E-2</v>
      </c>
      <c r="Z1683" s="95">
        <f>Table1[[#This Row],[Male Ballots]]/Table1[[#This Row],[Male Voters]]</f>
        <v>6.903765690376569E-2</v>
      </c>
      <c r="AA1683" s="94">
        <f>Table1[[#This Row],[Total Ballots]]/Table1[[#This Row],[Total Voters]]</f>
        <v>6.955645161290322E-2</v>
      </c>
    </row>
    <row r="1684" spans="1:27" s="7" customFormat="1" x14ac:dyDescent="0.35">
      <c r="A1684" s="102" t="s">
        <v>59</v>
      </c>
      <c r="B1684" s="103">
        <v>2023</v>
      </c>
      <c r="C1684" s="17" t="s">
        <v>81</v>
      </c>
      <c r="D1684" s="116"/>
      <c r="E1684" s="117"/>
      <c r="F1684" s="117"/>
      <c r="G1684" s="110" t="s">
        <v>63</v>
      </c>
      <c r="H1684" s="132">
        <v>1281.4454000000001</v>
      </c>
      <c r="I1684" s="132">
        <v>1539.268</v>
      </c>
      <c r="J1684" s="133">
        <v>2820.7129999999997</v>
      </c>
      <c r="K1684">
        <v>697</v>
      </c>
      <c r="L1684">
        <v>659</v>
      </c>
      <c r="M1684">
        <v>34</v>
      </c>
      <c r="N1684">
        <v>1390</v>
      </c>
      <c r="O1684">
        <v>91</v>
      </c>
      <c r="P1684">
        <v>60</v>
      </c>
      <c r="Q1684">
        <v>5</v>
      </c>
      <c r="R1684">
        <v>156</v>
      </c>
      <c r="S1684" s="105">
        <f>Table1[[#This Row],[Female Voters]]/Table1[[#This Row],[Female Population]]</f>
        <v>0.54391704867019697</v>
      </c>
      <c r="T1684" s="94">
        <f>Table1[[#This Row],[Male Voters]]/Table1[[#This Row],[Male Population]]</f>
        <v>0.42812557657276057</v>
      </c>
      <c r="U1684" s="94">
        <f>Table1[[#This Row],[Total Voters]]/Table1[[#This Row],[Total Population]]</f>
        <v>0.49278320764998074</v>
      </c>
      <c r="V1684" s="94">
        <f>Table1[[#This Row],[Female Ballots]]/Table1[[#This Row],[Female Population]]</f>
        <v>7.1013560156367173E-2</v>
      </c>
      <c r="W1684" s="94">
        <f>Table1[[#This Row],[Male Ballots]]/Table1[[#This Row],[Male Population]]</f>
        <v>3.8979566911025242E-2</v>
      </c>
      <c r="X1684" s="94">
        <f>Table1[[#This Row],[Total Ballots]]/Table1[[#This Row],[Total Population]]</f>
        <v>5.530516575064532E-2</v>
      </c>
      <c r="Y1684" s="94">
        <f>Table1[[#This Row],[Female Ballots]]/Table1[[#This Row],[Female Voters]]</f>
        <v>0.13055954088952654</v>
      </c>
      <c r="Z1684" s="95">
        <f>Table1[[#This Row],[Male Ballots]]/Table1[[#This Row],[Male Voters]]</f>
        <v>9.1047040971168433E-2</v>
      </c>
      <c r="AA1684" s="94">
        <f>Table1[[#This Row],[Total Ballots]]/Table1[[#This Row],[Total Voters]]</f>
        <v>0.11223021582733812</v>
      </c>
    </row>
    <row r="1685" spans="1:27" s="7" customFormat="1" x14ac:dyDescent="0.35">
      <c r="A1685" s="102" t="s">
        <v>59</v>
      </c>
      <c r="B1685" s="103">
        <v>2023</v>
      </c>
      <c r="C1685" s="17" t="s">
        <v>81</v>
      </c>
      <c r="D1685" s="116"/>
      <c r="E1685" s="117"/>
      <c r="F1685" s="117"/>
      <c r="G1685" s="110" t="s">
        <v>64</v>
      </c>
      <c r="H1685" s="132">
        <v>1253.2111</v>
      </c>
      <c r="I1685" s="132">
        <v>1360.6210000000001</v>
      </c>
      <c r="J1685" s="133">
        <v>2613.8319999999999</v>
      </c>
      <c r="K1685">
        <v>619</v>
      </c>
      <c r="L1685">
        <v>571</v>
      </c>
      <c r="M1685">
        <v>14</v>
      </c>
      <c r="N1685">
        <v>1204</v>
      </c>
      <c r="O1685">
        <v>108</v>
      </c>
      <c r="P1685">
        <v>98</v>
      </c>
      <c r="Q1685">
        <v>4</v>
      </c>
      <c r="R1685">
        <v>210</v>
      </c>
      <c r="S1685" s="105">
        <f>Table1[[#This Row],[Female Voters]]/Table1[[#This Row],[Female Population]]</f>
        <v>0.49393115014701033</v>
      </c>
      <c r="T1685" s="94">
        <f>Table1[[#This Row],[Male Voters]]/Table1[[#This Row],[Male Population]]</f>
        <v>0.41966131641360815</v>
      </c>
      <c r="U1685" s="94">
        <f>Table1[[#This Row],[Total Voters]]/Table1[[#This Row],[Total Population]]</f>
        <v>0.46062639067851341</v>
      </c>
      <c r="V1685" s="94">
        <f>Table1[[#This Row],[Female Ballots]]/Table1[[#This Row],[Female Population]]</f>
        <v>8.6178617473145591E-2</v>
      </c>
      <c r="W1685" s="94">
        <f>Table1[[#This Row],[Male Ballots]]/Table1[[#This Row],[Male Population]]</f>
        <v>7.2025935216346065E-2</v>
      </c>
      <c r="X1685" s="94">
        <f>Table1[[#This Row],[Total Ballots]]/Table1[[#This Row],[Total Population]]</f>
        <v>8.0341812327647685E-2</v>
      </c>
      <c r="Y1685" s="94">
        <f>Table1[[#This Row],[Female Ballots]]/Table1[[#This Row],[Female Voters]]</f>
        <v>0.17447495961227788</v>
      </c>
      <c r="Z1685" s="95">
        <f>Table1[[#This Row],[Male Ballots]]/Table1[[#This Row],[Male Voters]]</f>
        <v>0.17162872154115585</v>
      </c>
      <c r="AA1685" s="94">
        <f>Table1[[#This Row],[Total Ballots]]/Table1[[#This Row],[Total Voters]]</f>
        <v>0.1744186046511628</v>
      </c>
    </row>
    <row r="1686" spans="1:27" s="7" customFormat="1" x14ac:dyDescent="0.35">
      <c r="A1686" s="102" t="s">
        <v>59</v>
      </c>
      <c r="B1686" s="103">
        <v>2023</v>
      </c>
      <c r="C1686" s="17" t="s">
        <v>81</v>
      </c>
      <c r="D1686" s="116"/>
      <c r="E1686" s="117"/>
      <c r="F1686" s="117"/>
      <c r="G1686" s="110" t="s">
        <v>65</v>
      </c>
      <c r="H1686" s="132">
        <v>1111.2176999999999</v>
      </c>
      <c r="I1686" s="132">
        <v>1179.8534</v>
      </c>
      <c r="J1686" s="133">
        <v>2291.0709999999999</v>
      </c>
      <c r="K1686">
        <v>567</v>
      </c>
      <c r="L1686">
        <v>503</v>
      </c>
      <c r="M1686">
        <v>18</v>
      </c>
      <c r="N1686">
        <v>1088</v>
      </c>
      <c r="O1686">
        <v>140</v>
      </c>
      <c r="P1686">
        <v>112</v>
      </c>
      <c r="Q1686">
        <v>5</v>
      </c>
      <c r="R1686">
        <v>257</v>
      </c>
      <c r="S1686" s="105">
        <f>Table1[[#This Row],[Female Voters]]/Table1[[#This Row],[Female Population]]</f>
        <v>0.51025105161661843</v>
      </c>
      <c r="T1686" s="94">
        <f>Table1[[#This Row],[Male Voters]]/Table1[[#This Row],[Male Population]]</f>
        <v>0.42632415179716399</v>
      </c>
      <c r="U1686" s="94">
        <f>Table1[[#This Row],[Total Voters]]/Table1[[#This Row],[Total Population]]</f>
        <v>0.4748870724652357</v>
      </c>
      <c r="V1686" s="94">
        <f>Table1[[#This Row],[Female Ballots]]/Table1[[#This Row],[Female Population]]</f>
        <v>0.12598791397941198</v>
      </c>
      <c r="W1686" s="94">
        <f>Table1[[#This Row],[Male Ballots]]/Table1[[#This Row],[Male Population]]</f>
        <v>9.4927047716267129E-2</v>
      </c>
      <c r="X1686" s="94">
        <f>Table1[[#This Row],[Total Ballots]]/Table1[[#This Row],[Total Population]]</f>
        <v>0.11217461178636542</v>
      </c>
      <c r="Y1686" s="94">
        <f>Table1[[#This Row],[Female Ballots]]/Table1[[#This Row],[Female Voters]]</f>
        <v>0.24691358024691357</v>
      </c>
      <c r="Z1686" s="95">
        <f>Table1[[#This Row],[Male Ballots]]/Table1[[#This Row],[Male Voters]]</f>
        <v>0.22266401590457258</v>
      </c>
      <c r="AA1686" s="94">
        <f>Table1[[#This Row],[Total Ballots]]/Table1[[#This Row],[Total Voters]]</f>
        <v>0.23621323529411764</v>
      </c>
    </row>
    <row r="1687" spans="1:27" s="7" customFormat="1" x14ac:dyDescent="0.35">
      <c r="A1687" s="102" t="s">
        <v>59</v>
      </c>
      <c r="B1687" s="103">
        <v>2023</v>
      </c>
      <c r="C1687" s="17" t="s">
        <v>81</v>
      </c>
      <c r="D1687" s="116"/>
      <c r="E1687" s="117"/>
      <c r="F1687" s="117"/>
      <c r="G1687" s="110" t="s">
        <v>66</v>
      </c>
      <c r="H1687" s="132">
        <v>975.01620000000003</v>
      </c>
      <c r="I1687" s="132">
        <v>979.67110000000002</v>
      </c>
      <c r="J1687" s="133">
        <v>1954.6876999999999</v>
      </c>
      <c r="K1687">
        <v>587</v>
      </c>
      <c r="L1687">
        <v>578</v>
      </c>
      <c r="M1687">
        <v>22</v>
      </c>
      <c r="N1687">
        <v>1187</v>
      </c>
      <c r="O1687">
        <v>240</v>
      </c>
      <c r="P1687">
        <v>213</v>
      </c>
      <c r="Q1687">
        <v>3</v>
      </c>
      <c r="R1687">
        <v>456</v>
      </c>
      <c r="S1687" s="105">
        <f>Table1[[#This Row],[Female Voters]]/Table1[[#This Row],[Female Population]]</f>
        <v>0.60204127890387871</v>
      </c>
      <c r="T1687" s="94">
        <f>Table1[[#This Row],[Male Voters]]/Table1[[#This Row],[Male Population]]</f>
        <v>0.58999392755384938</v>
      </c>
      <c r="U1687" s="94">
        <f>Table1[[#This Row],[Total Voters]]/Table1[[#This Row],[Total Population]]</f>
        <v>0.60725813131171802</v>
      </c>
      <c r="V1687" s="94">
        <f>Table1[[#This Row],[Female Ballots]]/Table1[[#This Row],[Female Population]]</f>
        <v>0.24614975628097255</v>
      </c>
      <c r="W1687" s="94">
        <f>Table1[[#This Row],[Male Ballots]]/Table1[[#This Row],[Male Population]]</f>
        <v>0.2174199075587715</v>
      </c>
      <c r="X1687" s="94">
        <f>Table1[[#This Row],[Total Ballots]]/Table1[[#This Row],[Total Population]]</f>
        <v>0.23328534783331373</v>
      </c>
      <c r="Y1687" s="94">
        <f>Table1[[#This Row],[Female Ballots]]/Table1[[#This Row],[Female Voters]]</f>
        <v>0.40885860306643951</v>
      </c>
      <c r="Z1687" s="95">
        <f>Table1[[#This Row],[Male Ballots]]/Table1[[#This Row],[Male Voters]]</f>
        <v>0.36851211072664358</v>
      </c>
      <c r="AA1687" s="94">
        <f>Table1[[#This Row],[Total Ballots]]/Table1[[#This Row],[Total Voters]]</f>
        <v>0.38416175231676497</v>
      </c>
    </row>
    <row r="1688" spans="1:27" s="7" customFormat="1" x14ac:dyDescent="0.35">
      <c r="A1688" s="102" t="s">
        <v>59</v>
      </c>
      <c r="B1688" s="103">
        <v>2023</v>
      </c>
      <c r="C1688" s="17" t="s">
        <v>81</v>
      </c>
      <c r="D1688" s="116"/>
      <c r="E1688" s="117"/>
      <c r="F1688" s="117"/>
      <c r="G1688" s="110" t="s">
        <v>67</v>
      </c>
      <c r="H1688" s="132">
        <v>1325.394</v>
      </c>
      <c r="I1688" s="132">
        <v>1275.5211999999999</v>
      </c>
      <c r="J1688" s="133">
        <v>2600.9151000000002</v>
      </c>
      <c r="K1688">
        <v>975</v>
      </c>
      <c r="L1688">
        <v>913</v>
      </c>
      <c r="M1688">
        <v>18</v>
      </c>
      <c r="N1688">
        <v>1906</v>
      </c>
      <c r="O1688">
        <v>515</v>
      </c>
      <c r="P1688">
        <v>454</v>
      </c>
      <c r="Q1688">
        <v>9</v>
      </c>
      <c r="R1688">
        <v>978</v>
      </c>
      <c r="S1688" s="105">
        <f>Table1[[#This Row],[Female Voters]]/Table1[[#This Row],[Female Population]]</f>
        <v>0.73563031068497364</v>
      </c>
      <c r="T1688" s="94">
        <f>Table1[[#This Row],[Male Voters]]/Table1[[#This Row],[Male Population]]</f>
        <v>0.71578582935352231</v>
      </c>
      <c r="U1688" s="94">
        <f>Table1[[#This Row],[Total Voters]]/Table1[[#This Row],[Total Population]]</f>
        <v>0.7328189989746301</v>
      </c>
      <c r="V1688" s="94">
        <f>Table1[[#This Row],[Female Ballots]]/Table1[[#This Row],[Female Population]]</f>
        <v>0.38856370256693479</v>
      </c>
      <c r="W1688" s="94">
        <f>Table1[[#This Row],[Male Ballots]]/Table1[[#This Row],[Male Population]]</f>
        <v>0.35593293157338352</v>
      </c>
      <c r="X1688" s="94">
        <f>Table1[[#This Row],[Total Ballots]]/Table1[[#This Row],[Total Population]]</f>
        <v>0.37602150104784271</v>
      </c>
      <c r="Y1688" s="94">
        <f>Table1[[#This Row],[Female Ballots]]/Table1[[#This Row],[Female Voters]]</f>
        <v>0.52820512820512822</v>
      </c>
      <c r="Z1688" s="95">
        <f>Table1[[#This Row],[Male Ballots]]/Table1[[#This Row],[Male Voters]]</f>
        <v>0.49726177437020813</v>
      </c>
      <c r="AA1688" s="94">
        <f>Table1[[#This Row],[Total Ballots]]/Table1[[#This Row],[Total Voters]]</f>
        <v>0.51311647429171037</v>
      </c>
    </row>
    <row r="1689" spans="1:27" s="7" customFormat="1" x14ac:dyDescent="0.35">
      <c r="A1689" s="102" t="s">
        <v>37</v>
      </c>
      <c r="B1689" s="103">
        <v>2023</v>
      </c>
      <c r="C1689" s="17" t="s">
        <v>81</v>
      </c>
      <c r="D1689" s="116"/>
      <c r="E1689" s="117"/>
      <c r="F1689" s="117"/>
      <c r="G1689" s="110" t="s">
        <v>79</v>
      </c>
      <c r="H1689" s="132">
        <v>9448.693299999999</v>
      </c>
      <c r="I1689" s="132">
        <v>8764.2317000000003</v>
      </c>
      <c r="J1689" s="133">
        <v>18212.9274</v>
      </c>
      <c r="K1689">
        <v>6390</v>
      </c>
      <c r="L1689">
        <v>5690</v>
      </c>
      <c r="M1689">
        <v>183</v>
      </c>
      <c r="N1689">
        <v>12263</v>
      </c>
      <c r="O1689">
        <v>1838</v>
      </c>
      <c r="P1689">
        <v>1526</v>
      </c>
      <c r="Q1689">
        <v>38</v>
      </c>
      <c r="R1689">
        <v>3402</v>
      </c>
      <c r="S1689" s="105">
        <f>Table1[[#This Row],[Female Voters]]/Table1[[#This Row],[Female Population]]</f>
        <v>0.67628398944857282</v>
      </c>
      <c r="T1689" s="94">
        <f>Table1[[#This Row],[Male Voters]]/Table1[[#This Row],[Male Population]]</f>
        <v>0.64922975507368197</v>
      </c>
      <c r="U1689" s="94">
        <f>Table1[[#This Row],[Total Voters]]/Table1[[#This Row],[Total Population]]</f>
        <v>0.67331295681769421</v>
      </c>
      <c r="V1689" s="94">
        <f>Table1[[#This Row],[Female Ballots]]/Table1[[#This Row],[Female Population]]</f>
        <v>0.19452425236408089</v>
      </c>
      <c r="W1689" s="94">
        <f>Table1[[#This Row],[Male Ballots]]/Table1[[#This Row],[Male Population]]</f>
        <v>0.1741168025030648</v>
      </c>
      <c r="X1689" s="94">
        <f>Table1[[#This Row],[Total Ballots]]/Table1[[#This Row],[Total Population]]</f>
        <v>0.18679040031752392</v>
      </c>
      <c r="Y1689" s="94">
        <f>Table1[[#This Row],[Female Ballots]]/Table1[[#This Row],[Female Voters]]</f>
        <v>0.28763693270735524</v>
      </c>
      <c r="Z1689" s="95">
        <f>Table1[[#This Row],[Male Ballots]]/Table1[[#This Row],[Male Voters]]</f>
        <v>0.2681898066783831</v>
      </c>
      <c r="AA1689" s="94">
        <f>Table1[[#This Row],[Total Ballots]]/Table1[[#This Row],[Total Voters]]</f>
        <v>0.27741988094267306</v>
      </c>
    </row>
    <row r="1690" spans="1:27" s="7" customFormat="1" x14ac:dyDescent="0.35">
      <c r="A1690" s="102" t="s">
        <v>37</v>
      </c>
      <c r="B1690" s="103">
        <v>2023</v>
      </c>
      <c r="C1690" s="17" t="s">
        <v>81</v>
      </c>
      <c r="D1690" s="116"/>
      <c r="E1690" s="117"/>
      <c r="F1690" s="117"/>
      <c r="G1690" s="110" t="s">
        <v>62</v>
      </c>
      <c r="H1690" s="132">
        <v>850.44740000000002</v>
      </c>
      <c r="I1690" s="132">
        <v>831.42440000000011</v>
      </c>
      <c r="J1690" s="133">
        <v>1681.8719000000001</v>
      </c>
      <c r="K1690">
        <v>473</v>
      </c>
      <c r="L1690">
        <v>466</v>
      </c>
      <c r="M1690">
        <v>22</v>
      </c>
      <c r="N1690">
        <v>961</v>
      </c>
      <c r="O1690">
        <v>45</v>
      </c>
      <c r="P1690">
        <v>41</v>
      </c>
      <c r="Q1690">
        <v>3</v>
      </c>
      <c r="R1690">
        <v>89</v>
      </c>
      <c r="S1690" s="105">
        <f>Table1[[#This Row],[Female Voters]]/Table1[[#This Row],[Female Population]]</f>
        <v>0.55617784239213386</v>
      </c>
      <c r="T1690" s="94">
        <f>Table1[[#This Row],[Male Voters]]/Table1[[#This Row],[Male Population]]</f>
        <v>0.56048391170622358</v>
      </c>
      <c r="U1690" s="94">
        <f>Table1[[#This Row],[Total Voters]]/Table1[[#This Row],[Total Population]]</f>
        <v>0.57138715499081705</v>
      </c>
      <c r="V1690" s="94">
        <f>Table1[[#This Row],[Female Ballots]]/Table1[[#This Row],[Female Population]]</f>
        <v>5.2913325386143809E-2</v>
      </c>
      <c r="W1690" s="94">
        <f>Table1[[#This Row],[Male Ballots]]/Table1[[#This Row],[Male Population]]</f>
        <v>4.9312962188744994E-2</v>
      </c>
      <c r="X1690" s="94">
        <f>Table1[[#This Row],[Total Ballots]]/Table1[[#This Row],[Total Population]]</f>
        <v>5.2917228714029881E-2</v>
      </c>
      <c r="Y1690" s="94">
        <f>Table1[[#This Row],[Female Ballots]]/Table1[[#This Row],[Female Voters]]</f>
        <v>9.5137420718816063E-2</v>
      </c>
      <c r="Z1690" s="95">
        <f>Table1[[#This Row],[Male Ballots]]/Table1[[#This Row],[Male Voters]]</f>
        <v>8.7982832618025753E-2</v>
      </c>
      <c r="AA1690" s="94">
        <f>Table1[[#This Row],[Total Ballots]]/Table1[[#This Row],[Total Voters]]</f>
        <v>9.261186264308012E-2</v>
      </c>
    </row>
    <row r="1691" spans="1:27" s="7" customFormat="1" x14ac:dyDescent="0.35">
      <c r="A1691" s="102" t="s">
        <v>37</v>
      </c>
      <c r="B1691" s="103">
        <v>2023</v>
      </c>
      <c r="C1691" s="17" t="s">
        <v>81</v>
      </c>
      <c r="D1691" s="116"/>
      <c r="E1691" s="117"/>
      <c r="F1691" s="117"/>
      <c r="G1691" s="110" t="s">
        <v>63</v>
      </c>
      <c r="H1691" s="132">
        <v>1165.9189999999999</v>
      </c>
      <c r="I1691" s="132">
        <v>1155.8224</v>
      </c>
      <c r="J1691" s="133">
        <v>2321.7420000000002</v>
      </c>
      <c r="K1691">
        <v>765</v>
      </c>
      <c r="L1691">
        <v>758</v>
      </c>
      <c r="M1691">
        <v>22</v>
      </c>
      <c r="N1691">
        <v>1545</v>
      </c>
      <c r="O1691">
        <v>64</v>
      </c>
      <c r="P1691">
        <v>60</v>
      </c>
      <c r="Q1691">
        <v>1</v>
      </c>
      <c r="R1691">
        <v>125</v>
      </c>
      <c r="S1691" s="105">
        <f>Table1[[#This Row],[Female Voters]]/Table1[[#This Row],[Female Population]]</f>
        <v>0.65613477437111845</v>
      </c>
      <c r="T1691" s="94">
        <f>Table1[[#This Row],[Male Voters]]/Table1[[#This Row],[Male Population]]</f>
        <v>0.65581009677611368</v>
      </c>
      <c r="U1691" s="94">
        <f>Table1[[#This Row],[Total Voters]]/Table1[[#This Row],[Total Population]]</f>
        <v>0.66544861573766589</v>
      </c>
      <c r="V1691" s="94">
        <f>Table1[[#This Row],[Female Ballots]]/Table1[[#This Row],[Female Population]]</f>
        <v>5.4892320993139322E-2</v>
      </c>
      <c r="W1691" s="94">
        <f>Table1[[#This Row],[Male Ballots]]/Table1[[#This Row],[Male Population]]</f>
        <v>5.1911089454573643E-2</v>
      </c>
      <c r="X1691" s="94">
        <f>Table1[[#This Row],[Total Ballots]]/Table1[[#This Row],[Total Population]]</f>
        <v>5.3838884768419568E-2</v>
      </c>
      <c r="Y1691" s="94">
        <f>Table1[[#This Row],[Female Ballots]]/Table1[[#This Row],[Female Voters]]</f>
        <v>8.3660130718954243E-2</v>
      </c>
      <c r="Z1691" s="95">
        <f>Table1[[#This Row],[Male Ballots]]/Table1[[#This Row],[Male Voters]]</f>
        <v>7.9155672823219003E-2</v>
      </c>
      <c r="AA1691" s="94">
        <f>Table1[[#This Row],[Total Ballots]]/Table1[[#This Row],[Total Voters]]</f>
        <v>8.0906148867313912E-2</v>
      </c>
    </row>
    <row r="1692" spans="1:27" s="7" customFormat="1" x14ac:dyDescent="0.35">
      <c r="A1692" s="102" t="s">
        <v>37</v>
      </c>
      <c r="B1692" s="103">
        <v>2023</v>
      </c>
      <c r="C1692" s="17" t="s">
        <v>81</v>
      </c>
      <c r="D1692" s="116"/>
      <c r="E1692" s="117"/>
      <c r="F1692" s="117"/>
      <c r="G1692" s="110" t="s">
        <v>64</v>
      </c>
      <c r="H1692" s="132">
        <v>1284.6201000000001</v>
      </c>
      <c r="I1692" s="132">
        <v>1216.4070999999999</v>
      </c>
      <c r="J1692" s="133">
        <v>2501.0280000000002</v>
      </c>
      <c r="K1692">
        <v>861</v>
      </c>
      <c r="L1692">
        <v>768</v>
      </c>
      <c r="M1692">
        <v>28</v>
      </c>
      <c r="N1692">
        <v>1657</v>
      </c>
      <c r="O1692">
        <v>132</v>
      </c>
      <c r="P1692">
        <v>99</v>
      </c>
      <c r="Q1692">
        <v>5</v>
      </c>
      <c r="R1692">
        <v>236</v>
      </c>
      <c r="S1692" s="105">
        <f>Table1[[#This Row],[Female Voters]]/Table1[[#This Row],[Female Population]]</f>
        <v>0.67023706074659728</v>
      </c>
      <c r="T1692" s="94">
        <f>Table1[[#This Row],[Male Voters]]/Table1[[#This Row],[Male Population]]</f>
        <v>0.6313675742274113</v>
      </c>
      <c r="U1692" s="94">
        <f>Table1[[#This Row],[Total Voters]]/Table1[[#This Row],[Total Population]]</f>
        <v>0.66252756866376539</v>
      </c>
      <c r="V1692" s="94">
        <f>Table1[[#This Row],[Female Ballots]]/Table1[[#This Row],[Female Population]]</f>
        <v>0.10275411384268392</v>
      </c>
      <c r="W1692" s="94">
        <f>Table1[[#This Row],[Male Ballots]]/Table1[[#This Row],[Male Population]]</f>
        <v>8.1387226365252238E-2</v>
      </c>
      <c r="X1692" s="94">
        <f>Table1[[#This Row],[Total Ballots]]/Table1[[#This Row],[Total Population]]</f>
        <v>9.4361198675104785E-2</v>
      </c>
      <c r="Y1692" s="94">
        <f>Table1[[#This Row],[Female Ballots]]/Table1[[#This Row],[Female Voters]]</f>
        <v>0.15331010452961671</v>
      </c>
      <c r="Z1692" s="95">
        <f>Table1[[#This Row],[Male Ballots]]/Table1[[#This Row],[Male Voters]]</f>
        <v>0.12890625</v>
      </c>
      <c r="AA1692" s="94">
        <f>Table1[[#This Row],[Total Ballots]]/Table1[[#This Row],[Total Voters]]</f>
        <v>0.1424260712130356</v>
      </c>
    </row>
    <row r="1693" spans="1:27" s="7" customFormat="1" x14ac:dyDescent="0.35">
      <c r="A1693" s="102" t="s">
        <v>37</v>
      </c>
      <c r="B1693" s="103">
        <v>2023</v>
      </c>
      <c r="C1693" s="17" t="s">
        <v>81</v>
      </c>
      <c r="D1693" s="116"/>
      <c r="E1693" s="117"/>
      <c r="F1693" s="117"/>
      <c r="G1693" s="110" t="s">
        <v>65</v>
      </c>
      <c r="H1693" s="132">
        <v>1282.3488</v>
      </c>
      <c r="I1693" s="132">
        <v>1210.6039000000001</v>
      </c>
      <c r="J1693" s="133">
        <v>2492.953</v>
      </c>
      <c r="K1693">
        <v>875</v>
      </c>
      <c r="L1693">
        <v>774</v>
      </c>
      <c r="M1693">
        <v>33</v>
      </c>
      <c r="N1693">
        <v>1682</v>
      </c>
      <c r="O1693">
        <v>158</v>
      </c>
      <c r="P1693">
        <v>132</v>
      </c>
      <c r="Q1693">
        <v>6</v>
      </c>
      <c r="R1693">
        <v>296</v>
      </c>
      <c r="S1693" s="105">
        <f>Table1[[#This Row],[Female Voters]]/Table1[[#This Row],[Female Population]]</f>
        <v>0.68234165306662276</v>
      </c>
      <c r="T1693" s="94">
        <f>Table1[[#This Row],[Male Voters]]/Table1[[#This Row],[Male Population]]</f>
        <v>0.63935032755139809</v>
      </c>
      <c r="U1693" s="94">
        <f>Table1[[#This Row],[Total Voters]]/Table1[[#This Row],[Total Population]]</f>
        <v>0.67470184957357804</v>
      </c>
      <c r="V1693" s="94">
        <f>Table1[[#This Row],[Female Ballots]]/Table1[[#This Row],[Female Population]]</f>
        <v>0.12321140706803016</v>
      </c>
      <c r="W1693" s="94">
        <f>Table1[[#This Row],[Male Ballots]]/Table1[[#This Row],[Male Population]]</f>
        <v>0.10903648997000587</v>
      </c>
      <c r="X1693" s="94">
        <f>Table1[[#This Row],[Total Ballots]]/Table1[[#This Row],[Total Population]]</f>
        <v>0.11873468934231812</v>
      </c>
      <c r="Y1693" s="94">
        <f>Table1[[#This Row],[Female Ballots]]/Table1[[#This Row],[Female Voters]]</f>
        <v>0.18057142857142858</v>
      </c>
      <c r="Z1693" s="95">
        <f>Table1[[#This Row],[Male Ballots]]/Table1[[#This Row],[Male Voters]]</f>
        <v>0.17054263565891473</v>
      </c>
      <c r="AA1693" s="94">
        <f>Table1[[#This Row],[Total Ballots]]/Table1[[#This Row],[Total Voters]]</f>
        <v>0.17598097502972651</v>
      </c>
    </row>
    <row r="1694" spans="1:27" s="7" customFormat="1" x14ac:dyDescent="0.35">
      <c r="A1694" s="102" t="s">
        <v>37</v>
      </c>
      <c r="B1694" s="103">
        <v>2023</v>
      </c>
      <c r="C1694" s="17" t="s">
        <v>81</v>
      </c>
      <c r="D1694" s="116"/>
      <c r="E1694" s="117"/>
      <c r="F1694" s="117"/>
      <c r="G1694" s="110" t="s">
        <v>66</v>
      </c>
      <c r="H1694" s="132">
        <v>1715.8386</v>
      </c>
      <c r="I1694" s="132">
        <v>1482.9072999999999</v>
      </c>
      <c r="J1694" s="133">
        <v>3198.7460000000001</v>
      </c>
      <c r="K1694">
        <v>1121</v>
      </c>
      <c r="L1694">
        <v>964</v>
      </c>
      <c r="M1694">
        <v>31</v>
      </c>
      <c r="N1694">
        <v>2116</v>
      </c>
      <c r="O1694">
        <v>377</v>
      </c>
      <c r="P1694">
        <v>294</v>
      </c>
      <c r="Q1694">
        <v>3</v>
      </c>
      <c r="R1694">
        <v>674</v>
      </c>
      <c r="S1694" s="105">
        <f>Table1[[#This Row],[Female Voters]]/Table1[[#This Row],[Female Population]]</f>
        <v>0.65332485234916615</v>
      </c>
      <c r="T1694" s="94">
        <f>Table1[[#This Row],[Male Voters]]/Table1[[#This Row],[Male Population]]</f>
        <v>0.65007435056796881</v>
      </c>
      <c r="U1694" s="94">
        <f>Table1[[#This Row],[Total Voters]]/Table1[[#This Row],[Total Population]]</f>
        <v>0.66150922892908659</v>
      </c>
      <c r="V1694" s="94">
        <f>Table1[[#This Row],[Female Ballots]]/Table1[[#This Row],[Female Population]]</f>
        <v>0.21971763544659736</v>
      </c>
      <c r="W1694" s="94">
        <f>Table1[[#This Row],[Male Ballots]]/Table1[[#This Row],[Male Population]]</f>
        <v>0.19825918990350916</v>
      </c>
      <c r="X1694" s="94">
        <f>Table1[[#This Row],[Total Ballots]]/Table1[[#This Row],[Total Population]]</f>
        <v>0.21070757102939713</v>
      </c>
      <c r="Y1694" s="94">
        <f>Table1[[#This Row],[Female Ballots]]/Table1[[#This Row],[Female Voters]]</f>
        <v>0.33630686886708294</v>
      </c>
      <c r="Z1694" s="95">
        <f>Table1[[#This Row],[Male Ballots]]/Table1[[#This Row],[Male Voters]]</f>
        <v>0.30497925311203322</v>
      </c>
      <c r="AA1694" s="94">
        <f>Table1[[#This Row],[Total Ballots]]/Table1[[#This Row],[Total Voters]]</f>
        <v>0.31852551984877125</v>
      </c>
    </row>
    <row r="1695" spans="1:27" s="7" customFormat="1" x14ac:dyDescent="0.35">
      <c r="A1695" s="102" t="s">
        <v>37</v>
      </c>
      <c r="B1695" s="103">
        <v>2023</v>
      </c>
      <c r="C1695" s="17" t="s">
        <v>81</v>
      </c>
      <c r="D1695" s="116"/>
      <c r="E1695" s="117"/>
      <c r="F1695" s="117"/>
      <c r="G1695" s="110" t="s">
        <v>67</v>
      </c>
      <c r="H1695" s="132">
        <v>3149.5194000000001</v>
      </c>
      <c r="I1695" s="132">
        <v>2867.0666000000001</v>
      </c>
      <c r="J1695" s="133">
        <v>6016.5865000000003</v>
      </c>
      <c r="K1695">
        <v>2295</v>
      </c>
      <c r="L1695">
        <v>1960</v>
      </c>
      <c r="M1695">
        <v>47</v>
      </c>
      <c r="N1695">
        <v>4302</v>
      </c>
      <c r="O1695">
        <v>1062</v>
      </c>
      <c r="P1695">
        <v>900</v>
      </c>
      <c r="Q1695">
        <v>20</v>
      </c>
      <c r="R1695">
        <v>1982</v>
      </c>
      <c r="S1695" s="105">
        <f>Table1[[#This Row],[Female Voters]]/Table1[[#This Row],[Female Population]]</f>
        <v>0.72868260471740542</v>
      </c>
      <c r="T1695" s="94">
        <f>Table1[[#This Row],[Male Voters]]/Table1[[#This Row],[Male Population]]</f>
        <v>0.68362555651828938</v>
      </c>
      <c r="U1695" s="94">
        <f>Table1[[#This Row],[Total Voters]]/Table1[[#This Row],[Total Population]]</f>
        <v>0.71502337745829792</v>
      </c>
      <c r="V1695" s="94">
        <f>Table1[[#This Row],[Female Ballots]]/Table1[[#This Row],[Female Population]]</f>
        <v>0.33719430335942685</v>
      </c>
      <c r="W1695" s="94">
        <f>Table1[[#This Row],[Male Ballots]]/Table1[[#This Row],[Male Population]]</f>
        <v>0.31390969431962268</v>
      </c>
      <c r="X1695" s="94">
        <f>Table1[[#This Row],[Total Ballots]]/Table1[[#This Row],[Total Population]]</f>
        <v>0.32942267180900664</v>
      </c>
      <c r="Y1695" s="94">
        <f>Table1[[#This Row],[Female Ballots]]/Table1[[#This Row],[Female Voters]]</f>
        <v>0.46274509803921571</v>
      </c>
      <c r="Z1695" s="95">
        <f>Table1[[#This Row],[Male Ballots]]/Table1[[#This Row],[Male Voters]]</f>
        <v>0.45918367346938777</v>
      </c>
      <c r="AA1695" s="94">
        <f>Table1[[#This Row],[Total Ballots]]/Table1[[#This Row],[Total Voters]]</f>
        <v>0.46071594607159461</v>
      </c>
    </row>
    <row r="1696" spans="1:27" s="7" customFormat="1" x14ac:dyDescent="0.35">
      <c r="A1696" s="102" t="s">
        <v>48</v>
      </c>
      <c r="B1696" s="103">
        <v>2023</v>
      </c>
      <c r="C1696" s="17" t="s">
        <v>81</v>
      </c>
      <c r="D1696" s="116"/>
      <c r="E1696" s="117"/>
      <c r="F1696" s="117"/>
      <c r="G1696" s="110" t="s">
        <v>79</v>
      </c>
      <c r="H1696" s="132">
        <v>81340.47</v>
      </c>
      <c r="I1696" s="132">
        <v>78822.204999999987</v>
      </c>
      <c r="J1696" s="133">
        <v>160162.66800000001</v>
      </c>
      <c r="K1696">
        <v>29557</v>
      </c>
      <c r="L1696">
        <v>27885</v>
      </c>
      <c r="M1696">
        <v>1423</v>
      </c>
      <c r="N1696">
        <v>58865</v>
      </c>
      <c r="O1696">
        <v>11189</v>
      </c>
      <c r="P1696">
        <v>10344</v>
      </c>
      <c r="Q1696">
        <v>442</v>
      </c>
      <c r="R1696">
        <v>21975</v>
      </c>
      <c r="S1696" s="105">
        <f>Table1[[#This Row],[Female Voters]]/Table1[[#This Row],[Female Population]]</f>
        <v>0.3633738531385422</v>
      </c>
      <c r="T1696" s="94">
        <f>Table1[[#This Row],[Male Voters]]/Table1[[#This Row],[Male Population]]</f>
        <v>0.35377086951576658</v>
      </c>
      <c r="U1696" s="94">
        <f>Table1[[#This Row],[Total Voters]]/Table1[[#This Row],[Total Population]]</f>
        <v>0.36753258880527639</v>
      </c>
      <c r="V1696" s="94">
        <f>Table1[[#This Row],[Female Ballots]]/Table1[[#This Row],[Female Population]]</f>
        <v>0.13755760201533135</v>
      </c>
      <c r="W1696" s="94">
        <f>Table1[[#This Row],[Male Ballots]]/Table1[[#This Row],[Male Population]]</f>
        <v>0.13123205573860819</v>
      </c>
      <c r="X1696" s="94">
        <f>Table1[[#This Row],[Total Ballots]]/Table1[[#This Row],[Total Population]]</f>
        <v>0.13720425786113902</v>
      </c>
      <c r="Y1696" s="94">
        <f>Table1[[#This Row],[Female Ballots]]/Table1[[#This Row],[Female Voters]]</f>
        <v>0.37855668707920287</v>
      </c>
      <c r="Z1696" s="95">
        <f>Table1[[#This Row],[Male Ballots]]/Table1[[#This Row],[Male Voters]]</f>
        <v>0.37095212479827866</v>
      </c>
      <c r="AA1696" s="94">
        <f>Table1[[#This Row],[Total Ballots]]/Table1[[#This Row],[Total Voters]]</f>
        <v>0.37331181517030493</v>
      </c>
    </row>
    <row r="1697" spans="1:27" s="7" customFormat="1" x14ac:dyDescent="0.35">
      <c r="A1697" s="102" t="s">
        <v>48</v>
      </c>
      <c r="B1697" s="103">
        <v>2023</v>
      </c>
      <c r="C1697" s="17" t="s">
        <v>81</v>
      </c>
      <c r="D1697" s="116"/>
      <c r="E1697" s="117"/>
      <c r="F1697" s="117"/>
      <c r="G1697" s="110" t="s">
        <v>62</v>
      </c>
      <c r="H1697" s="132">
        <v>9079.1790000000001</v>
      </c>
      <c r="I1697" s="132">
        <v>9374.8029999999999</v>
      </c>
      <c r="J1697" s="133">
        <v>18453.98</v>
      </c>
      <c r="K1697">
        <v>2751</v>
      </c>
      <c r="L1697">
        <v>2890</v>
      </c>
      <c r="M1697">
        <v>186</v>
      </c>
      <c r="N1697">
        <v>5827</v>
      </c>
      <c r="O1697">
        <v>483</v>
      </c>
      <c r="P1697">
        <v>478</v>
      </c>
      <c r="Q1697">
        <v>54</v>
      </c>
      <c r="R1697">
        <v>1015</v>
      </c>
      <c r="S1697" s="105">
        <f>Table1[[#This Row],[Female Voters]]/Table1[[#This Row],[Female Population]]</f>
        <v>0.30300096517537545</v>
      </c>
      <c r="T1697" s="94">
        <f>Table1[[#This Row],[Male Voters]]/Table1[[#This Row],[Male Population]]</f>
        <v>0.30827314451301002</v>
      </c>
      <c r="U1697" s="94">
        <f>Table1[[#This Row],[Total Voters]]/Table1[[#This Row],[Total Population]]</f>
        <v>0.31575844343605014</v>
      </c>
      <c r="V1697" s="94">
        <f>Table1[[#This Row],[Female Ballots]]/Table1[[#This Row],[Female Population]]</f>
        <v>5.3198642740714772E-2</v>
      </c>
      <c r="W1697" s="94">
        <f>Table1[[#This Row],[Male Ballots]]/Table1[[#This Row],[Male Population]]</f>
        <v>5.0987738089003046E-2</v>
      </c>
      <c r="X1697" s="94">
        <f>Table1[[#This Row],[Total Ballots]]/Table1[[#This Row],[Total Population]]</f>
        <v>5.5001685273312319E-2</v>
      </c>
      <c r="Y1697" s="94">
        <f>Table1[[#This Row],[Female Ballots]]/Table1[[#This Row],[Female Voters]]</f>
        <v>0.17557251908396945</v>
      </c>
      <c r="Z1697" s="95">
        <f>Table1[[#This Row],[Male Ballots]]/Table1[[#This Row],[Male Voters]]</f>
        <v>0.16539792387543253</v>
      </c>
      <c r="AA1697" s="94">
        <f>Table1[[#This Row],[Total Ballots]]/Table1[[#This Row],[Total Voters]]</f>
        <v>0.17418911961558264</v>
      </c>
    </row>
    <row r="1698" spans="1:27" s="7" customFormat="1" x14ac:dyDescent="0.35">
      <c r="A1698" s="102" t="s">
        <v>48</v>
      </c>
      <c r="B1698" s="103">
        <v>2023</v>
      </c>
      <c r="C1698" s="17" t="s">
        <v>81</v>
      </c>
      <c r="D1698" s="116"/>
      <c r="E1698" s="117"/>
      <c r="F1698" s="117"/>
      <c r="G1698" s="110" t="s">
        <v>63</v>
      </c>
      <c r="H1698" s="132">
        <v>13817.916000000001</v>
      </c>
      <c r="I1698" s="132">
        <v>14233.721</v>
      </c>
      <c r="J1698" s="133">
        <v>28051.64</v>
      </c>
      <c r="K1698">
        <v>4660</v>
      </c>
      <c r="L1698">
        <v>4490</v>
      </c>
      <c r="M1698">
        <v>345</v>
      </c>
      <c r="N1698">
        <v>9495</v>
      </c>
      <c r="O1698">
        <v>871</v>
      </c>
      <c r="P1698">
        <v>788</v>
      </c>
      <c r="Q1698">
        <v>78</v>
      </c>
      <c r="R1698">
        <v>1737</v>
      </c>
      <c r="S1698" s="105">
        <f>Table1[[#This Row],[Female Voters]]/Table1[[#This Row],[Female Population]]</f>
        <v>0.33724332960194575</v>
      </c>
      <c r="T1698" s="94">
        <f>Table1[[#This Row],[Male Voters]]/Table1[[#This Row],[Male Population]]</f>
        <v>0.31544808276064989</v>
      </c>
      <c r="U1698" s="94">
        <f>Table1[[#This Row],[Total Voters]]/Table1[[#This Row],[Total Population]]</f>
        <v>0.33848288371018592</v>
      </c>
      <c r="V1698" s="94">
        <f>Table1[[#This Row],[Female Ballots]]/Table1[[#This Row],[Female Population]]</f>
        <v>6.3034107314011753E-2</v>
      </c>
      <c r="W1698" s="94">
        <f>Table1[[#This Row],[Male Ballots]]/Table1[[#This Row],[Male Population]]</f>
        <v>5.5361489802982652E-2</v>
      </c>
      <c r="X1698" s="94">
        <f>Table1[[#This Row],[Total Ballots]]/Table1[[#This Row],[Total Population]]</f>
        <v>6.1921513323285202E-2</v>
      </c>
      <c r="Y1698" s="94">
        <f>Table1[[#This Row],[Female Ballots]]/Table1[[#This Row],[Female Voters]]</f>
        <v>0.18690987124463521</v>
      </c>
      <c r="Z1698" s="95">
        <f>Table1[[#This Row],[Male Ballots]]/Table1[[#This Row],[Male Voters]]</f>
        <v>0.1755011135857461</v>
      </c>
      <c r="AA1698" s="94">
        <f>Table1[[#This Row],[Total Ballots]]/Table1[[#This Row],[Total Voters]]</f>
        <v>0.18293838862559242</v>
      </c>
    </row>
    <row r="1699" spans="1:27" s="7" customFormat="1" x14ac:dyDescent="0.35">
      <c r="A1699" s="102" t="s">
        <v>48</v>
      </c>
      <c r="B1699" s="103">
        <v>2023</v>
      </c>
      <c r="C1699" s="17" t="s">
        <v>81</v>
      </c>
      <c r="D1699" s="116"/>
      <c r="E1699" s="117"/>
      <c r="F1699" s="117"/>
      <c r="G1699" s="110" t="s">
        <v>64</v>
      </c>
      <c r="H1699" s="132">
        <v>14707.817999999999</v>
      </c>
      <c r="I1699" s="132">
        <v>14781.766</v>
      </c>
      <c r="J1699" s="133">
        <v>29489.58</v>
      </c>
      <c r="K1699">
        <v>5273</v>
      </c>
      <c r="L1699">
        <v>5081</v>
      </c>
      <c r="M1699">
        <v>245</v>
      </c>
      <c r="N1699">
        <v>10599</v>
      </c>
      <c r="O1699">
        <v>1725</v>
      </c>
      <c r="P1699">
        <v>1508</v>
      </c>
      <c r="Q1699">
        <v>75</v>
      </c>
      <c r="R1699">
        <v>3308</v>
      </c>
      <c r="S1699" s="105">
        <f>Table1[[#This Row],[Female Voters]]/Table1[[#This Row],[Female Population]]</f>
        <v>0.3585168105833238</v>
      </c>
      <c r="T1699" s="94">
        <f>Table1[[#This Row],[Male Voters]]/Table1[[#This Row],[Male Population]]</f>
        <v>0.34373430075946271</v>
      </c>
      <c r="U1699" s="94">
        <f>Table1[[#This Row],[Total Voters]]/Table1[[#This Row],[Total Population]]</f>
        <v>0.3594150883125497</v>
      </c>
      <c r="V1699" s="94">
        <f>Table1[[#This Row],[Female Ballots]]/Table1[[#This Row],[Female Population]]</f>
        <v>0.11728456253674067</v>
      </c>
      <c r="W1699" s="94">
        <f>Table1[[#This Row],[Male Ballots]]/Table1[[#This Row],[Male Population]]</f>
        <v>0.10201758030806334</v>
      </c>
      <c r="X1699" s="94">
        <f>Table1[[#This Row],[Total Ballots]]/Table1[[#This Row],[Total Population]]</f>
        <v>0.11217521578808515</v>
      </c>
      <c r="Y1699" s="94">
        <f>Table1[[#This Row],[Female Ballots]]/Table1[[#This Row],[Female Voters]]</f>
        <v>0.32713825146975156</v>
      </c>
      <c r="Z1699" s="95">
        <f>Table1[[#This Row],[Male Ballots]]/Table1[[#This Row],[Male Voters]]</f>
        <v>0.29679197008462899</v>
      </c>
      <c r="AA1699" s="94">
        <f>Table1[[#This Row],[Total Ballots]]/Table1[[#This Row],[Total Voters]]</f>
        <v>0.31210491555807152</v>
      </c>
    </row>
    <row r="1700" spans="1:27" s="7" customFormat="1" x14ac:dyDescent="0.35">
      <c r="A1700" s="102" t="s">
        <v>48</v>
      </c>
      <c r="B1700" s="103">
        <v>2023</v>
      </c>
      <c r="C1700" s="17" t="s">
        <v>81</v>
      </c>
      <c r="D1700" s="116"/>
      <c r="E1700" s="117"/>
      <c r="F1700" s="117"/>
      <c r="G1700" s="110" t="s">
        <v>65</v>
      </c>
      <c r="H1700" s="132">
        <v>12014.098</v>
      </c>
      <c r="I1700" s="132">
        <v>11973.835999999999</v>
      </c>
      <c r="J1700" s="133">
        <v>23987.93</v>
      </c>
      <c r="K1700">
        <v>4378</v>
      </c>
      <c r="L1700">
        <v>4060</v>
      </c>
      <c r="M1700">
        <v>167</v>
      </c>
      <c r="N1700">
        <v>8605</v>
      </c>
      <c r="O1700">
        <v>1598</v>
      </c>
      <c r="P1700">
        <v>1446</v>
      </c>
      <c r="Q1700">
        <v>51</v>
      </c>
      <c r="R1700">
        <v>3095</v>
      </c>
      <c r="S1700" s="105">
        <f>Table1[[#This Row],[Female Voters]]/Table1[[#This Row],[Female Population]]</f>
        <v>0.36440521793646097</v>
      </c>
      <c r="T1700" s="94">
        <f>Table1[[#This Row],[Male Voters]]/Table1[[#This Row],[Male Population]]</f>
        <v>0.33907262467934257</v>
      </c>
      <c r="U1700" s="94">
        <f>Table1[[#This Row],[Total Voters]]/Table1[[#This Row],[Total Population]]</f>
        <v>0.35872207397637063</v>
      </c>
      <c r="V1700" s="94">
        <f>Table1[[#This Row],[Female Ballots]]/Table1[[#This Row],[Female Population]]</f>
        <v>0.13301040161317146</v>
      </c>
      <c r="W1700" s="94">
        <f>Table1[[#This Row],[Male Ballots]]/Table1[[#This Row],[Male Population]]</f>
        <v>0.12076330425771659</v>
      </c>
      <c r="X1700" s="94">
        <f>Table1[[#This Row],[Total Ballots]]/Table1[[#This Row],[Total Population]]</f>
        <v>0.12902322126169286</v>
      </c>
      <c r="Y1700" s="94">
        <f>Table1[[#This Row],[Female Ballots]]/Table1[[#This Row],[Female Voters]]</f>
        <v>0.36500685244403835</v>
      </c>
      <c r="Z1700" s="95">
        <f>Table1[[#This Row],[Male Ballots]]/Table1[[#This Row],[Male Voters]]</f>
        <v>0.35615763546798029</v>
      </c>
      <c r="AA1700" s="94">
        <f>Table1[[#This Row],[Total Ballots]]/Table1[[#This Row],[Total Voters]]</f>
        <v>0.35967460778617083</v>
      </c>
    </row>
    <row r="1701" spans="1:27" s="7" customFormat="1" x14ac:dyDescent="0.35">
      <c r="A1701" s="102" t="s">
        <v>48</v>
      </c>
      <c r="B1701" s="103">
        <v>2023</v>
      </c>
      <c r="C1701" s="17" t="s">
        <v>81</v>
      </c>
      <c r="D1701" s="116"/>
      <c r="E1701" s="117"/>
      <c r="F1701" s="117"/>
      <c r="G1701" s="110" t="s">
        <v>66</v>
      </c>
      <c r="H1701" s="132">
        <v>12390.475</v>
      </c>
      <c r="I1701" s="132">
        <v>11662.028</v>
      </c>
      <c r="J1701" s="133">
        <v>24052.5</v>
      </c>
      <c r="K1701">
        <v>4737</v>
      </c>
      <c r="L1701">
        <v>4389</v>
      </c>
      <c r="M1701">
        <v>221</v>
      </c>
      <c r="N1701">
        <v>9347</v>
      </c>
      <c r="O1701">
        <v>2220</v>
      </c>
      <c r="P1701">
        <v>2016</v>
      </c>
      <c r="Q1701">
        <v>64</v>
      </c>
      <c r="R1701">
        <v>4300</v>
      </c>
      <c r="S1701" s="105">
        <f>Table1[[#This Row],[Female Voters]]/Table1[[#This Row],[Female Population]]</f>
        <v>0.38230979845405444</v>
      </c>
      <c r="T1701" s="94">
        <f>Table1[[#This Row],[Male Voters]]/Table1[[#This Row],[Male Population]]</f>
        <v>0.37634963661551835</v>
      </c>
      <c r="U1701" s="94">
        <f>Table1[[#This Row],[Total Voters]]/Table1[[#This Row],[Total Population]]</f>
        <v>0.38860825278037625</v>
      </c>
      <c r="V1701" s="94">
        <f>Table1[[#This Row],[Female Ballots]]/Table1[[#This Row],[Female Population]]</f>
        <v>0.17916988654591531</v>
      </c>
      <c r="W1701" s="94">
        <f>Table1[[#This Row],[Male Ballots]]/Table1[[#This Row],[Male Population]]</f>
        <v>0.17286873260808497</v>
      </c>
      <c r="X1701" s="94">
        <f>Table1[[#This Row],[Total Ballots]]/Table1[[#This Row],[Total Population]]</f>
        <v>0.17877559505248936</v>
      </c>
      <c r="Y1701" s="94">
        <f>Table1[[#This Row],[Female Ballots]]/Table1[[#This Row],[Female Voters]]</f>
        <v>0.46865104496516785</v>
      </c>
      <c r="Z1701" s="95">
        <f>Table1[[#This Row],[Male Ballots]]/Table1[[#This Row],[Male Voters]]</f>
        <v>0.45933014354066987</v>
      </c>
      <c r="AA1701" s="94">
        <f>Table1[[#This Row],[Total Ballots]]/Table1[[#This Row],[Total Voters]]</f>
        <v>0.46004065475553652</v>
      </c>
    </row>
    <row r="1702" spans="1:27" s="7" customFormat="1" x14ac:dyDescent="0.35">
      <c r="A1702" s="102" t="s">
        <v>48</v>
      </c>
      <c r="B1702" s="103">
        <v>2023</v>
      </c>
      <c r="C1702" s="17" t="s">
        <v>81</v>
      </c>
      <c r="D1702" s="116"/>
      <c r="E1702" s="117"/>
      <c r="F1702" s="117"/>
      <c r="G1702" s="110" t="s">
        <v>67</v>
      </c>
      <c r="H1702" s="132">
        <v>19330.984</v>
      </c>
      <c r="I1702" s="132">
        <v>16796.050999999999</v>
      </c>
      <c r="J1702" s="133">
        <v>36127.038</v>
      </c>
      <c r="K1702">
        <v>7758</v>
      </c>
      <c r="L1702">
        <v>6975</v>
      </c>
      <c r="M1702">
        <v>259</v>
      </c>
      <c r="N1702">
        <v>14992</v>
      </c>
      <c r="O1702">
        <v>4292</v>
      </c>
      <c r="P1702">
        <v>4108</v>
      </c>
      <c r="Q1702">
        <v>120</v>
      </c>
      <c r="R1702">
        <v>8520</v>
      </c>
      <c r="S1702" s="105">
        <f>Table1[[#This Row],[Female Voters]]/Table1[[#This Row],[Female Population]]</f>
        <v>0.4013246299308923</v>
      </c>
      <c r="T1702" s="94">
        <f>Table1[[#This Row],[Male Voters]]/Table1[[#This Row],[Male Population]]</f>
        <v>0.41527618605111405</v>
      </c>
      <c r="U1702" s="94">
        <f>Table1[[#This Row],[Total Voters]]/Table1[[#This Row],[Total Population]]</f>
        <v>0.41498004901481267</v>
      </c>
      <c r="V1702" s="94">
        <f>Table1[[#This Row],[Female Ballots]]/Table1[[#This Row],[Female Population]]</f>
        <v>0.22202698010613428</v>
      </c>
      <c r="W1702" s="94">
        <f>Table1[[#This Row],[Male Ballots]]/Table1[[#This Row],[Male Population]]</f>
        <v>0.24458130068788195</v>
      </c>
      <c r="X1702" s="94">
        <f>Table1[[#This Row],[Total Ballots]]/Table1[[#This Row],[Total Population]]</f>
        <v>0.23583444621172653</v>
      </c>
      <c r="Y1702" s="94">
        <f>Table1[[#This Row],[Female Ballots]]/Table1[[#This Row],[Female Voters]]</f>
        <v>0.55323536994070632</v>
      </c>
      <c r="Z1702" s="95">
        <f>Table1[[#This Row],[Male Ballots]]/Table1[[#This Row],[Male Voters]]</f>
        <v>0.5889605734767025</v>
      </c>
      <c r="AA1702" s="94">
        <f>Table1[[#This Row],[Total Ballots]]/Table1[[#This Row],[Total Voters]]</f>
        <v>0.56830309498399145</v>
      </c>
    </row>
    <row r="1703" spans="1:27" s="7" customFormat="1" x14ac:dyDescent="0.35">
      <c r="A1703" s="102" t="s">
        <v>44</v>
      </c>
      <c r="B1703" s="103">
        <v>2023</v>
      </c>
      <c r="C1703" s="17" t="s">
        <v>81</v>
      </c>
      <c r="D1703" s="116"/>
      <c r="E1703" s="117"/>
      <c r="F1703" s="117"/>
      <c r="G1703" s="110" t="s">
        <v>79</v>
      </c>
      <c r="H1703" s="132">
        <v>32110.876500000002</v>
      </c>
      <c r="I1703" s="132">
        <v>32109.897900000004</v>
      </c>
      <c r="J1703" s="133">
        <v>64220.774299999997</v>
      </c>
      <c r="K1703">
        <v>25906</v>
      </c>
      <c r="L1703">
        <v>24691</v>
      </c>
      <c r="M1703">
        <v>837</v>
      </c>
      <c r="N1703">
        <v>51434</v>
      </c>
      <c r="O1703">
        <v>8037</v>
      </c>
      <c r="P1703">
        <v>6964</v>
      </c>
      <c r="Q1703">
        <v>177</v>
      </c>
      <c r="R1703">
        <v>15178</v>
      </c>
      <c r="S1703" s="105">
        <f>Table1[[#This Row],[Female Voters]]/Table1[[#This Row],[Female Population]]</f>
        <v>0.8067671400997104</v>
      </c>
      <c r="T1703" s="94">
        <f>Table1[[#This Row],[Male Voters]]/Table1[[#This Row],[Male Population]]</f>
        <v>0.76895292775128998</v>
      </c>
      <c r="U1703" s="94">
        <f>Table1[[#This Row],[Total Voters]]/Table1[[#This Row],[Total Population]]</f>
        <v>0.80089348907149505</v>
      </c>
      <c r="V1703" s="94">
        <f>Table1[[#This Row],[Female Ballots]]/Table1[[#This Row],[Female Population]]</f>
        <v>0.25028902590061658</v>
      </c>
      <c r="W1703" s="94">
        <f>Table1[[#This Row],[Male Ballots]]/Table1[[#This Row],[Male Population]]</f>
        <v>0.21688016641124228</v>
      </c>
      <c r="X1703" s="94">
        <f>Table1[[#This Row],[Total Ballots]]/Table1[[#This Row],[Total Population]]</f>
        <v>0.23634096856412398</v>
      </c>
      <c r="Y1703" s="94">
        <f>Table1[[#This Row],[Female Ballots]]/Table1[[#This Row],[Female Voters]]</f>
        <v>0.31023701073110477</v>
      </c>
      <c r="Z1703" s="95">
        <f>Table1[[#This Row],[Male Ballots]]/Table1[[#This Row],[Male Voters]]</f>
        <v>0.28204608966830019</v>
      </c>
      <c r="AA1703" s="94">
        <f>Table1[[#This Row],[Total Ballots]]/Table1[[#This Row],[Total Voters]]</f>
        <v>0.2950966286891939</v>
      </c>
    </row>
    <row r="1704" spans="1:27" s="7" customFormat="1" x14ac:dyDescent="0.35">
      <c r="A1704" s="102" t="s">
        <v>44</v>
      </c>
      <c r="B1704" s="103">
        <v>2023</v>
      </c>
      <c r="C1704" s="17" t="s">
        <v>81</v>
      </c>
      <c r="D1704" s="116"/>
      <c r="E1704" s="117"/>
      <c r="F1704" s="117"/>
      <c r="G1704" s="110" t="s">
        <v>62</v>
      </c>
      <c r="H1704" s="132">
        <v>3081.0875000000001</v>
      </c>
      <c r="I1704" s="132">
        <v>3327.7548000000002</v>
      </c>
      <c r="J1704" s="133">
        <v>6408.8423000000003</v>
      </c>
      <c r="K1704">
        <v>2276</v>
      </c>
      <c r="L1704">
        <v>2298</v>
      </c>
      <c r="M1704">
        <v>89</v>
      </c>
      <c r="N1704">
        <v>4663</v>
      </c>
      <c r="O1704">
        <v>237</v>
      </c>
      <c r="P1704">
        <v>224</v>
      </c>
      <c r="Q1704">
        <v>12</v>
      </c>
      <c r="R1704">
        <v>473</v>
      </c>
      <c r="S1704" s="105">
        <f>Table1[[#This Row],[Female Voters]]/Table1[[#This Row],[Female Population]]</f>
        <v>0.73870021542718278</v>
      </c>
      <c r="T1704" s="94">
        <f>Table1[[#This Row],[Male Voters]]/Table1[[#This Row],[Male Population]]</f>
        <v>0.69055568637448883</v>
      </c>
      <c r="U1704" s="94">
        <f>Table1[[#This Row],[Total Voters]]/Table1[[#This Row],[Total Population]]</f>
        <v>0.7275885068977278</v>
      </c>
      <c r="V1704" s="94">
        <f>Table1[[#This Row],[Female Ballots]]/Table1[[#This Row],[Female Population]]</f>
        <v>7.6920892379719816E-2</v>
      </c>
      <c r="W1704" s="94">
        <f>Table1[[#This Row],[Male Ballots]]/Table1[[#This Row],[Male Population]]</f>
        <v>6.7312651761481948E-2</v>
      </c>
      <c r="X1704" s="94">
        <f>Table1[[#This Row],[Total Ballots]]/Table1[[#This Row],[Total Population]]</f>
        <v>7.3804281313022788E-2</v>
      </c>
      <c r="Y1704" s="94">
        <f>Table1[[#This Row],[Female Ballots]]/Table1[[#This Row],[Female Voters]]</f>
        <v>0.10413005272407733</v>
      </c>
      <c r="Z1704" s="95">
        <f>Table1[[#This Row],[Male Ballots]]/Table1[[#This Row],[Male Voters]]</f>
        <v>9.7476066144473461E-2</v>
      </c>
      <c r="AA1704" s="94">
        <f>Table1[[#This Row],[Total Ballots]]/Table1[[#This Row],[Total Voters]]</f>
        <v>0.10143684323396955</v>
      </c>
    </row>
    <row r="1705" spans="1:27" s="7" customFormat="1" x14ac:dyDescent="0.35">
      <c r="A1705" s="102" t="s">
        <v>44</v>
      </c>
      <c r="B1705" s="103">
        <v>2023</v>
      </c>
      <c r="C1705" s="17" t="s">
        <v>81</v>
      </c>
      <c r="D1705" s="116"/>
      <c r="E1705" s="117"/>
      <c r="F1705" s="117"/>
      <c r="G1705" s="110" t="s">
        <v>63</v>
      </c>
      <c r="H1705" s="132">
        <v>4528.5969999999998</v>
      </c>
      <c r="I1705" s="132">
        <v>5090.0949999999993</v>
      </c>
      <c r="J1705" s="133">
        <v>9618.6919999999991</v>
      </c>
      <c r="K1705">
        <v>3701</v>
      </c>
      <c r="L1705">
        <v>3575</v>
      </c>
      <c r="M1705">
        <v>152</v>
      </c>
      <c r="N1705">
        <v>7428</v>
      </c>
      <c r="O1705">
        <v>519</v>
      </c>
      <c r="P1705">
        <v>434</v>
      </c>
      <c r="Q1705">
        <v>23</v>
      </c>
      <c r="R1705">
        <v>976</v>
      </c>
      <c r="S1705" s="105">
        <f>Table1[[#This Row],[Female Voters]]/Table1[[#This Row],[Female Population]]</f>
        <v>0.81725090574409698</v>
      </c>
      <c r="T1705" s="94">
        <f>Table1[[#This Row],[Male Voters]]/Table1[[#This Row],[Male Population]]</f>
        <v>0.70234445526065825</v>
      </c>
      <c r="U1705" s="94">
        <f>Table1[[#This Row],[Total Voters]]/Table1[[#This Row],[Total Population]]</f>
        <v>0.77224637195992973</v>
      </c>
      <c r="V1705" s="94">
        <f>Table1[[#This Row],[Female Ballots]]/Table1[[#This Row],[Female Population]]</f>
        <v>0.11460503109461938</v>
      </c>
      <c r="W1705" s="94">
        <f>Table1[[#This Row],[Male Ballots]]/Table1[[#This Row],[Male Population]]</f>
        <v>8.5263634568706489E-2</v>
      </c>
      <c r="X1705" s="94">
        <f>Table1[[#This Row],[Total Ballots]]/Table1[[#This Row],[Total Population]]</f>
        <v>0.10146909787734133</v>
      </c>
      <c r="Y1705" s="94">
        <f>Table1[[#This Row],[Female Ballots]]/Table1[[#This Row],[Female Voters]]</f>
        <v>0.14023236962982977</v>
      </c>
      <c r="Z1705" s="95">
        <f>Table1[[#This Row],[Male Ballots]]/Table1[[#This Row],[Male Voters]]</f>
        <v>0.1213986013986014</v>
      </c>
      <c r="AA1705" s="94">
        <f>Table1[[#This Row],[Total Ballots]]/Table1[[#This Row],[Total Voters]]</f>
        <v>0.13139472267097468</v>
      </c>
    </row>
    <row r="1706" spans="1:27" s="7" customFormat="1" x14ac:dyDescent="0.35">
      <c r="A1706" s="102" t="s">
        <v>44</v>
      </c>
      <c r="B1706" s="103">
        <v>2023</v>
      </c>
      <c r="C1706" s="17" t="s">
        <v>81</v>
      </c>
      <c r="D1706" s="116"/>
      <c r="E1706" s="117"/>
      <c r="F1706" s="117"/>
      <c r="G1706" s="110" t="s">
        <v>64</v>
      </c>
      <c r="H1706" s="132">
        <v>5273.2240000000002</v>
      </c>
      <c r="I1706" s="132">
        <v>5436.8230000000003</v>
      </c>
      <c r="J1706" s="133">
        <v>10710.047</v>
      </c>
      <c r="K1706">
        <v>3934</v>
      </c>
      <c r="L1706">
        <v>3827</v>
      </c>
      <c r="M1706">
        <v>146</v>
      </c>
      <c r="N1706">
        <v>7907</v>
      </c>
      <c r="O1706">
        <v>804</v>
      </c>
      <c r="P1706">
        <v>681</v>
      </c>
      <c r="Q1706">
        <v>25</v>
      </c>
      <c r="R1706">
        <v>1510</v>
      </c>
      <c r="S1706" s="105">
        <f>Table1[[#This Row],[Female Voters]]/Table1[[#This Row],[Female Population]]</f>
        <v>0.74603316680649256</v>
      </c>
      <c r="T1706" s="94">
        <f>Table1[[#This Row],[Male Voters]]/Table1[[#This Row],[Male Population]]</f>
        <v>0.70390373201408241</v>
      </c>
      <c r="U1706" s="94">
        <f>Table1[[#This Row],[Total Voters]]/Table1[[#This Row],[Total Population]]</f>
        <v>0.73827873957976087</v>
      </c>
      <c r="V1706" s="94">
        <f>Table1[[#This Row],[Female Ballots]]/Table1[[#This Row],[Female Population]]</f>
        <v>0.15246839504637011</v>
      </c>
      <c r="W1706" s="94">
        <f>Table1[[#This Row],[Male Ballots]]/Table1[[#This Row],[Male Population]]</f>
        <v>0.12525697452354068</v>
      </c>
      <c r="X1706" s="94">
        <f>Table1[[#This Row],[Total Ballots]]/Table1[[#This Row],[Total Population]]</f>
        <v>0.14098911050530402</v>
      </c>
      <c r="Y1706" s="94">
        <f>Table1[[#This Row],[Female Ballots]]/Table1[[#This Row],[Female Voters]]</f>
        <v>0.20437214031520082</v>
      </c>
      <c r="Z1706" s="95">
        <f>Table1[[#This Row],[Male Ballots]]/Table1[[#This Row],[Male Voters]]</f>
        <v>0.17794617193624249</v>
      </c>
      <c r="AA1706" s="94">
        <f>Table1[[#This Row],[Total Ballots]]/Table1[[#This Row],[Total Voters]]</f>
        <v>0.19097002655874543</v>
      </c>
    </row>
    <row r="1707" spans="1:27" s="7" customFormat="1" x14ac:dyDescent="0.35">
      <c r="A1707" s="102" t="s">
        <v>44</v>
      </c>
      <c r="B1707" s="103">
        <v>2023</v>
      </c>
      <c r="C1707" s="17" t="s">
        <v>81</v>
      </c>
      <c r="D1707" s="116"/>
      <c r="E1707" s="117"/>
      <c r="F1707" s="117"/>
      <c r="G1707" s="110" t="s">
        <v>65</v>
      </c>
      <c r="H1707" s="132">
        <v>4621.0810000000001</v>
      </c>
      <c r="I1707" s="132">
        <v>4677.1210000000001</v>
      </c>
      <c r="J1707" s="133">
        <v>9298.2010000000009</v>
      </c>
      <c r="K1707">
        <v>3359</v>
      </c>
      <c r="L1707">
        <v>3211</v>
      </c>
      <c r="M1707">
        <v>102</v>
      </c>
      <c r="N1707">
        <v>6672</v>
      </c>
      <c r="O1707">
        <v>807</v>
      </c>
      <c r="P1707">
        <v>734</v>
      </c>
      <c r="Q1707">
        <v>23</v>
      </c>
      <c r="R1707">
        <v>1564</v>
      </c>
      <c r="S1707" s="105">
        <f>Table1[[#This Row],[Female Voters]]/Table1[[#This Row],[Female Population]]</f>
        <v>0.72688619827265522</v>
      </c>
      <c r="T1707" s="94">
        <f>Table1[[#This Row],[Male Voters]]/Table1[[#This Row],[Male Population]]</f>
        <v>0.68653344653687598</v>
      </c>
      <c r="U1707" s="94">
        <f>Table1[[#This Row],[Total Voters]]/Table1[[#This Row],[Total Population]]</f>
        <v>0.71755815990641625</v>
      </c>
      <c r="V1707" s="94">
        <f>Table1[[#This Row],[Female Ballots]]/Table1[[#This Row],[Female Population]]</f>
        <v>0.17463446323490109</v>
      </c>
      <c r="W1707" s="94">
        <f>Table1[[#This Row],[Male Ballots]]/Table1[[#This Row],[Male Population]]</f>
        <v>0.15693414816507847</v>
      </c>
      <c r="X1707" s="94">
        <f>Table1[[#This Row],[Total Ballots]]/Table1[[#This Row],[Total Population]]</f>
        <v>0.16820458064952562</v>
      </c>
      <c r="Y1707" s="94">
        <f>Table1[[#This Row],[Female Ballots]]/Table1[[#This Row],[Female Voters]]</f>
        <v>0.24025007442691276</v>
      </c>
      <c r="Z1707" s="95">
        <f>Table1[[#This Row],[Male Ballots]]/Table1[[#This Row],[Male Voters]]</f>
        <v>0.22858922454064154</v>
      </c>
      <c r="AA1707" s="94">
        <f>Table1[[#This Row],[Total Ballots]]/Table1[[#This Row],[Total Voters]]</f>
        <v>0.23441247002398083</v>
      </c>
    </row>
    <row r="1708" spans="1:27" s="7" customFormat="1" x14ac:dyDescent="0.35">
      <c r="A1708" s="102" t="s">
        <v>44</v>
      </c>
      <c r="B1708" s="103">
        <v>2023</v>
      </c>
      <c r="C1708" s="17" t="s">
        <v>81</v>
      </c>
      <c r="D1708" s="116"/>
      <c r="E1708" s="117"/>
      <c r="F1708" s="117"/>
      <c r="G1708" s="110" t="s">
        <v>66</v>
      </c>
      <c r="H1708" s="132">
        <v>5216.2420000000002</v>
      </c>
      <c r="I1708" s="132">
        <v>5084.5079999999998</v>
      </c>
      <c r="J1708" s="133">
        <v>10300.75</v>
      </c>
      <c r="K1708">
        <v>4381</v>
      </c>
      <c r="L1708">
        <v>4184</v>
      </c>
      <c r="M1708">
        <v>162</v>
      </c>
      <c r="N1708">
        <v>8727</v>
      </c>
      <c r="O1708">
        <v>1615</v>
      </c>
      <c r="P1708">
        <v>1318</v>
      </c>
      <c r="Q1708">
        <v>37</v>
      </c>
      <c r="R1708">
        <v>2970</v>
      </c>
      <c r="S1708" s="105">
        <f>Table1[[#This Row],[Female Voters]]/Table1[[#This Row],[Female Population]]</f>
        <v>0.83987667750077544</v>
      </c>
      <c r="T1708" s="94">
        <f>Table1[[#This Row],[Male Voters]]/Table1[[#This Row],[Male Population]]</f>
        <v>0.82289181175445103</v>
      </c>
      <c r="U1708" s="94">
        <f>Table1[[#This Row],[Total Voters]]/Table1[[#This Row],[Total Population]]</f>
        <v>0.84721986263136184</v>
      </c>
      <c r="V1708" s="94">
        <f>Table1[[#This Row],[Female Ballots]]/Table1[[#This Row],[Female Population]]</f>
        <v>0.30960986856054606</v>
      </c>
      <c r="W1708" s="94">
        <f>Table1[[#This Row],[Male Ballots]]/Table1[[#This Row],[Male Population]]</f>
        <v>0.25921878773718127</v>
      </c>
      <c r="X1708" s="94">
        <f>Table1[[#This Row],[Total Ballots]]/Table1[[#This Row],[Total Population]]</f>
        <v>0.28832851976797808</v>
      </c>
      <c r="Y1708" s="94">
        <f>Table1[[#This Row],[Female Ballots]]/Table1[[#This Row],[Female Voters]]</f>
        <v>0.36863729742068019</v>
      </c>
      <c r="Z1708" s="95">
        <f>Table1[[#This Row],[Male Ballots]]/Table1[[#This Row],[Male Voters]]</f>
        <v>0.31500956022944548</v>
      </c>
      <c r="AA1708" s="94">
        <f>Table1[[#This Row],[Total Ballots]]/Table1[[#This Row],[Total Voters]]</f>
        <v>0.3403231350979718</v>
      </c>
    </row>
    <row r="1709" spans="1:27" s="7" customFormat="1" x14ac:dyDescent="0.35">
      <c r="A1709" s="102" t="s">
        <v>44</v>
      </c>
      <c r="B1709" s="103">
        <v>2023</v>
      </c>
      <c r="C1709" s="17" t="s">
        <v>81</v>
      </c>
      <c r="D1709" s="116"/>
      <c r="E1709" s="117"/>
      <c r="F1709" s="117"/>
      <c r="G1709" s="110" t="s">
        <v>67</v>
      </c>
      <c r="H1709" s="132">
        <v>9390.6450000000004</v>
      </c>
      <c r="I1709" s="132">
        <v>8493.5961000000007</v>
      </c>
      <c r="J1709" s="133">
        <v>17884.241999999998</v>
      </c>
      <c r="K1709">
        <v>8255</v>
      </c>
      <c r="L1709">
        <v>7596</v>
      </c>
      <c r="M1709">
        <v>186</v>
      </c>
      <c r="N1709">
        <v>16037</v>
      </c>
      <c r="O1709">
        <v>4055</v>
      </c>
      <c r="P1709">
        <v>3573</v>
      </c>
      <c r="Q1709">
        <v>57</v>
      </c>
      <c r="R1709">
        <v>7685</v>
      </c>
      <c r="S1709" s="105">
        <f>Table1[[#This Row],[Female Voters]]/Table1[[#This Row],[Female Population]]</f>
        <v>0.8790663474127709</v>
      </c>
      <c r="T1709" s="94">
        <f>Table1[[#This Row],[Male Voters]]/Table1[[#This Row],[Male Population]]</f>
        <v>0.8943208401444942</v>
      </c>
      <c r="U1709" s="94">
        <f>Table1[[#This Row],[Total Voters]]/Table1[[#This Row],[Total Population]]</f>
        <v>0.89671119413391975</v>
      </c>
      <c r="V1709" s="94">
        <f>Table1[[#This Row],[Female Ballots]]/Table1[[#This Row],[Female Population]]</f>
        <v>0.43181272425908973</v>
      </c>
      <c r="W1709" s="94">
        <f>Table1[[#This Row],[Male Ballots]]/Table1[[#This Row],[Male Population]]</f>
        <v>0.42066987385943627</v>
      </c>
      <c r="X1709" s="94">
        <f>Table1[[#This Row],[Total Ballots]]/Table1[[#This Row],[Total Population]]</f>
        <v>0.42970789592312608</v>
      </c>
      <c r="Y1709" s="94">
        <f>Table1[[#This Row],[Female Ballots]]/Table1[[#This Row],[Female Voters]]</f>
        <v>0.49121744397334949</v>
      </c>
      <c r="Z1709" s="95">
        <f>Table1[[#This Row],[Male Ballots]]/Table1[[#This Row],[Male Voters]]</f>
        <v>0.47037914691943128</v>
      </c>
      <c r="AA1709" s="94">
        <f>Table1[[#This Row],[Total Ballots]]/Table1[[#This Row],[Total Voters]]</f>
        <v>0.47920433996383366</v>
      </c>
    </row>
    <row r="1710" spans="1:27" s="7" customFormat="1" x14ac:dyDescent="0.35">
      <c r="A1710" s="102" t="s">
        <v>33</v>
      </c>
      <c r="B1710" s="103">
        <v>2023</v>
      </c>
      <c r="C1710" s="17" t="s">
        <v>81</v>
      </c>
      <c r="D1710" s="116"/>
      <c r="E1710" s="117"/>
      <c r="F1710" s="117"/>
      <c r="G1710" s="110" t="s">
        <v>79</v>
      </c>
      <c r="H1710" s="132">
        <v>34110.6106</v>
      </c>
      <c r="I1710" s="132">
        <v>31696.269200000002</v>
      </c>
      <c r="J1710" s="133">
        <v>65806.881900000008</v>
      </c>
      <c r="K1710">
        <v>21253</v>
      </c>
      <c r="L1710">
        <v>18624</v>
      </c>
      <c r="M1710">
        <v>824</v>
      </c>
      <c r="N1710">
        <v>40701</v>
      </c>
      <c r="O1710">
        <v>8331</v>
      </c>
      <c r="P1710">
        <v>6844</v>
      </c>
      <c r="Q1710">
        <v>256</v>
      </c>
      <c r="R1710">
        <v>15431</v>
      </c>
      <c r="S1710" s="105">
        <f>Table1[[#This Row],[Female Voters]]/Table1[[#This Row],[Female Population]]</f>
        <v>0.6230612594193784</v>
      </c>
      <c r="T1710" s="94">
        <f>Table1[[#This Row],[Male Voters]]/Table1[[#This Row],[Male Population]]</f>
        <v>0.58757703887749657</v>
      </c>
      <c r="U1710" s="94">
        <f>Table1[[#This Row],[Total Voters]]/Table1[[#This Row],[Total Population]]</f>
        <v>0.61849154411918728</v>
      </c>
      <c r="V1710" s="94">
        <f>Table1[[#This Row],[Female Ballots]]/Table1[[#This Row],[Female Population]]</f>
        <v>0.24423485400756795</v>
      </c>
      <c r="W1710" s="94">
        <f>Table1[[#This Row],[Male Ballots]]/Table1[[#This Row],[Male Population]]</f>
        <v>0.21592446596206974</v>
      </c>
      <c r="X1710" s="94">
        <f>Table1[[#This Row],[Total Ballots]]/Table1[[#This Row],[Total Population]]</f>
        <v>0.23448915302580228</v>
      </c>
      <c r="Y1710" s="94">
        <f>Table1[[#This Row],[Female Ballots]]/Table1[[#This Row],[Female Voters]]</f>
        <v>0.39199171881616712</v>
      </c>
      <c r="Z1710" s="95">
        <f>Table1[[#This Row],[Male Ballots]]/Table1[[#This Row],[Male Voters]]</f>
        <v>0.36748281786941583</v>
      </c>
      <c r="AA1710" s="94">
        <f>Table1[[#This Row],[Total Ballots]]/Table1[[#This Row],[Total Voters]]</f>
        <v>0.37913073388860224</v>
      </c>
    </row>
    <row r="1711" spans="1:27" s="7" customFormat="1" x14ac:dyDescent="0.35">
      <c r="A1711" s="102" t="s">
        <v>33</v>
      </c>
      <c r="B1711" s="103">
        <v>2023</v>
      </c>
      <c r="C1711" s="17" t="s">
        <v>81</v>
      </c>
      <c r="D1711" s="116"/>
      <c r="E1711" s="117"/>
      <c r="F1711" s="117"/>
      <c r="G1711" s="110" t="s">
        <v>62</v>
      </c>
      <c r="H1711" s="132">
        <v>2122.3136</v>
      </c>
      <c r="I1711" s="132">
        <v>2418.3982000000001</v>
      </c>
      <c r="J1711" s="133">
        <v>4540.7129000000004</v>
      </c>
      <c r="K1711">
        <v>1010</v>
      </c>
      <c r="L1711">
        <v>1024</v>
      </c>
      <c r="M1711">
        <v>72</v>
      </c>
      <c r="N1711">
        <v>2106</v>
      </c>
      <c r="O1711">
        <v>108</v>
      </c>
      <c r="P1711">
        <v>120</v>
      </c>
      <c r="Q1711">
        <v>12</v>
      </c>
      <c r="R1711">
        <v>240</v>
      </c>
      <c r="S1711" s="105">
        <f>Table1[[#This Row],[Female Voters]]/Table1[[#This Row],[Female Population]]</f>
        <v>0.47589573944208813</v>
      </c>
      <c r="T1711" s="94">
        <f>Table1[[#This Row],[Male Voters]]/Table1[[#This Row],[Male Population]]</f>
        <v>0.42342075841769977</v>
      </c>
      <c r="U1711" s="94">
        <f>Table1[[#This Row],[Total Voters]]/Table1[[#This Row],[Total Population]]</f>
        <v>0.46380382252311081</v>
      </c>
      <c r="V1711" s="94">
        <f>Table1[[#This Row],[Female Ballots]]/Table1[[#This Row],[Female Population]]</f>
        <v>5.0887861247272792E-2</v>
      </c>
      <c r="W1711" s="94">
        <f>Table1[[#This Row],[Male Ballots]]/Table1[[#This Row],[Male Population]]</f>
        <v>4.9619620127074195E-2</v>
      </c>
      <c r="X1711" s="94">
        <f>Table1[[#This Row],[Total Ballots]]/Table1[[#This Row],[Total Population]]</f>
        <v>5.2855136469870174E-2</v>
      </c>
      <c r="Y1711" s="94">
        <f>Table1[[#This Row],[Female Ballots]]/Table1[[#This Row],[Female Voters]]</f>
        <v>0.10693069306930693</v>
      </c>
      <c r="Z1711" s="95">
        <f>Table1[[#This Row],[Male Ballots]]/Table1[[#This Row],[Male Voters]]</f>
        <v>0.1171875</v>
      </c>
      <c r="AA1711" s="94">
        <f>Table1[[#This Row],[Total Ballots]]/Table1[[#This Row],[Total Voters]]</f>
        <v>0.11396011396011396</v>
      </c>
    </row>
    <row r="1712" spans="1:27" s="7" customFormat="1" x14ac:dyDescent="0.35">
      <c r="A1712" s="102" t="s">
        <v>33</v>
      </c>
      <c r="B1712" s="103">
        <v>2023</v>
      </c>
      <c r="C1712" s="17" t="s">
        <v>81</v>
      </c>
      <c r="D1712" s="116"/>
      <c r="E1712" s="117"/>
      <c r="F1712" s="117"/>
      <c r="G1712" s="110" t="s">
        <v>63</v>
      </c>
      <c r="H1712" s="132">
        <v>3467.15</v>
      </c>
      <c r="I1712" s="132">
        <v>3674.7200000000003</v>
      </c>
      <c r="J1712" s="133">
        <v>7141.87</v>
      </c>
      <c r="K1712">
        <v>2015</v>
      </c>
      <c r="L1712">
        <v>1940</v>
      </c>
      <c r="M1712">
        <v>133</v>
      </c>
      <c r="N1712">
        <v>4088</v>
      </c>
      <c r="O1712">
        <v>314</v>
      </c>
      <c r="P1712">
        <v>268</v>
      </c>
      <c r="Q1712">
        <v>33</v>
      </c>
      <c r="R1712">
        <v>615</v>
      </c>
      <c r="S1712" s="105">
        <f>Table1[[#This Row],[Female Voters]]/Table1[[#This Row],[Female Population]]</f>
        <v>0.58116897163376258</v>
      </c>
      <c r="T1712" s="94">
        <f>Table1[[#This Row],[Male Voters]]/Table1[[#This Row],[Male Population]]</f>
        <v>0.52793137980580829</v>
      </c>
      <c r="U1712" s="94">
        <f>Table1[[#This Row],[Total Voters]]/Table1[[#This Row],[Total Population]]</f>
        <v>0.57239910555638795</v>
      </c>
      <c r="V1712" s="94">
        <f>Table1[[#This Row],[Female Ballots]]/Table1[[#This Row],[Female Population]]</f>
        <v>9.0564296324070204E-2</v>
      </c>
      <c r="W1712" s="94">
        <f>Table1[[#This Row],[Male Ballots]]/Table1[[#This Row],[Male Population]]</f>
        <v>7.2930726694823006E-2</v>
      </c>
      <c r="X1712" s="94">
        <f>Table1[[#This Row],[Total Ballots]]/Table1[[#This Row],[Total Population]]</f>
        <v>8.6111900664671864E-2</v>
      </c>
      <c r="Y1712" s="94">
        <f>Table1[[#This Row],[Female Ballots]]/Table1[[#This Row],[Female Voters]]</f>
        <v>0.15583126550868487</v>
      </c>
      <c r="Z1712" s="95">
        <f>Table1[[#This Row],[Male Ballots]]/Table1[[#This Row],[Male Voters]]</f>
        <v>0.13814432989690723</v>
      </c>
      <c r="AA1712" s="94">
        <f>Table1[[#This Row],[Total Ballots]]/Table1[[#This Row],[Total Voters]]</f>
        <v>0.15044031311154599</v>
      </c>
    </row>
    <row r="1713" spans="1:27" s="7" customFormat="1" x14ac:dyDescent="0.35">
      <c r="A1713" s="102" t="s">
        <v>33</v>
      </c>
      <c r="B1713" s="103">
        <v>2023</v>
      </c>
      <c r="C1713" s="17" t="s">
        <v>81</v>
      </c>
      <c r="D1713" s="116"/>
      <c r="E1713" s="117"/>
      <c r="F1713" s="117"/>
      <c r="G1713" s="110" t="s">
        <v>64</v>
      </c>
      <c r="H1713" s="132">
        <v>4192.38</v>
      </c>
      <c r="I1713" s="132">
        <v>4217.5280000000002</v>
      </c>
      <c r="J1713" s="133">
        <v>8409.9079999999994</v>
      </c>
      <c r="K1713">
        <v>2335</v>
      </c>
      <c r="L1713">
        <v>2357</v>
      </c>
      <c r="M1713">
        <v>146</v>
      </c>
      <c r="N1713">
        <v>4838</v>
      </c>
      <c r="O1713">
        <v>479</v>
      </c>
      <c r="P1713">
        <v>446</v>
      </c>
      <c r="Q1713">
        <v>39</v>
      </c>
      <c r="R1713">
        <v>964</v>
      </c>
      <c r="S1713" s="105">
        <f>Table1[[#This Row],[Female Voters]]/Table1[[#This Row],[Female Population]]</f>
        <v>0.55696287073213779</v>
      </c>
      <c r="T1713" s="94">
        <f>Table1[[#This Row],[Male Voters]]/Table1[[#This Row],[Male Population]]</f>
        <v>0.55885817474122279</v>
      </c>
      <c r="U1713" s="94">
        <f>Table1[[#This Row],[Total Voters]]/Table1[[#This Row],[Total Population]]</f>
        <v>0.57527383177081137</v>
      </c>
      <c r="V1713" s="94">
        <f>Table1[[#This Row],[Female Ballots]]/Table1[[#This Row],[Female Population]]</f>
        <v>0.11425491009879829</v>
      </c>
      <c r="W1713" s="94">
        <f>Table1[[#This Row],[Male Ballots]]/Table1[[#This Row],[Male Population]]</f>
        <v>0.10574914973889918</v>
      </c>
      <c r="X1713" s="94">
        <f>Table1[[#This Row],[Total Ballots]]/Table1[[#This Row],[Total Population]]</f>
        <v>0.11462669984023607</v>
      </c>
      <c r="Y1713" s="94">
        <f>Table1[[#This Row],[Female Ballots]]/Table1[[#This Row],[Female Voters]]</f>
        <v>0.20513918629550321</v>
      </c>
      <c r="Z1713" s="95">
        <f>Table1[[#This Row],[Male Ballots]]/Table1[[#This Row],[Male Voters]]</f>
        <v>0.18922358930844294</v>
      </c>
      <c r="AA1713" s="94">
        <f>Table1[[#This Row],[Total Ballots]]/Table1[[#This Row],[Total Voters]]</f>
        <v>0.1992558908639934</v>
      </c>
    </row>
    <row r="1714" spans="1:27" s="7" customFormat="1" x14ac:dyDescent="0.35">
      <c r="A1714" s="102" t="s">
        <v>33</v>
      </c>
      <c r="B1714" s="103">
        <v>2023</v>
      </c>
      <c r="C1714" s="17" t="s">
        <v>81</v>
      </c>
      <c r="D1714" s="116"/>
      <c r="E1714" s="117"/>
      <c r="F1714" s="117"/>
      <c r="G1714" s="110" t="s">
        <v>65</v>
      </c>
      <c r="H1714" s="132">
        <v>3861.2550000000001</v>
      </c>
      <c r="I1714" s="132">
        <v>3676.596</v>
      </c>
      <c r="J1714" s="133">
        <v>7537.8520000000008</v>
      </c>
      <c r="K1714">
        <v>2190</v>
      </c>
      <c r="L1714">
        <v>2010</v>
      </c>
      <c r="M1714">
        <v>86</v>
      </c>
      <c r="N1714">
        <v>4286</v>
      </c>
      <c r="O1714">
        <v>592</v>
      </c>
      <c r="P1714">
        <v>511</v>
      </c>
      <c r="Q1714">
        <v>21</v>
      </c>
      <c r="R1714">
        <v>1124</v>
      </c>
      <c r="S1714" s="105">
        <f>Table1[[#This Row],[Female Voters]]/Table1[[#This Row],[Female Population]]</f>
        <v>0.56717310822517553</v>
      </c>
      <c r="T1714" s="94">
        <f>Table1[[#This Row],[Male Voters]]/Table1[[#This Row],[Male Population]]</f>
        <v>0.54670135092351735</v>
      </c>
      <c r="U1714" s="94">
        <f>Table1[[#This Row],[Total Voters]]/Table1[[#This Row],[Total Population]]</f>
        <v>0.56859699553665943</v>
      </c>
      <c r="V1714" s="94">
        <f>Table1[[#This Row],[Female Ballots]]/Table1[[#This Row],[Female Population]]</f>
        <v>0.15331802742890588</v>
      </c>
      <c r="W1714" s="94">
        <f>Table1[[#This Row],[Male Ballots]]/Table1[[#This Row],[Male Population]]</f>
        <v>0.13898725886662555</v>
      </c>
      <c r="X1714" s="94">
        <f>Table1[[#This Row],[Total Ballots]]/Table1[[#This Row],[Total Population]]</f>
        <v>0.1491140977562308</v>
      </c>
      <c r="Y1714" s="94">
        <f>Table1[[#This Row],[Female Ballots]]/Table1[[#This Row],[Female Voters]]</f>
        <v>0.27031963470319637</v>
      </c>
      <c r="Z1714" s="95">
        <f>Table1[[#This Row],[Male Ballots]]/Table1[[#This Row],[Male Voters]]</f>
        <v>0.25422885572139303</v>
      </c>
      <c r="AA1714" s="94">
        <f>Table1[[#This Row],[Total Ballots]]/Table1[[#This Row],[Total Voters]]</f>
        <v>0.26224918338777414</v>
      </c>
    </row>
    <row r="1715" spans="1:27" s="7" customFormat="1" x14ac:dyDescent="0.35">
      <c r="A1715" s="102" t="s">
        <v>33</v>
      </c>
      <c r="B1715" s="103">
        <v>2023</v>
      </c>
      <c r="C1715" s="17" t="s">
        <v>81</v>
      </c>
      <c r="D1715" s="116"/>
      <c r="E1715" s="117"/>
      <c r="F1715" s="117"/>
      <c r="G1715" s="110" t="s">
        <v>66</v>
      </c>
      <c r="H1715" s="132">
        <v>5970.8240000000005</v>
      </c>
      <c r="I1715" s="132">
        <v>4988.0010000000002</v>
      </c>
      <c r="J1715" s="133">
        <v>10958.825000000001</v>
      </c>
      <c r="K1715">
        <v>3629</v>
      </c>
      <c r="L1715">
        <v>2889</v>
      </c>
      <c r="M1715">
        <v>139</v>
      </c>
      <c r="N1715">
        <v>6657</v>
      </c>
      <c r="O1715">
        <v>1508</v>
      </c>
      <c r="P1715">
        <v>1073</v>
      </c>
      <c r="Q1715">
        <v>52</v>
      </c>
      <c r="R1715">
        <v>2633</v>
      </c>
      <c r="S1715" s="105">
        <f>Table1[[#This Row],[Female Voters]]/Table1[[#This Row],[Female Population]]</f>
        <v>0.60778880770895272</v>
      </c>
      <c r="T1715" s="94">
        <f>Table1[[#This Row],[Male Voters]]/Table1[[#This Row],[Male Population]]</f>
        <v>0.57918994001805535</v>
      </c>
      <c r="U1715" s="94">
        <f>Table1[[#This Row],[Total Voters]]/Table1[[#This Row],[Total Population]]</f>
        <v>0.6074556350703656</v>
      </c>
      <c r="V1715" s="94">
        <f>Table1[[#This Row],[Female Ballots]]/Table1[[#This Row],[Female Population]]</f>
        <v>0.25256145550429887</v>
      </c>
      <c r="W1715" s="94">
        <f>Table1[[#This Row],[Male Ballots]]/Table1[[#This Row],[Male Population]]</f>
        <v>0.21511623594301604</v>
      </c>
      <c r="X1715" s="94">
        <f>Table1[[#This Row],[Total Ballots]]/Table1[[#This Row],[Total Population]]</f>
        <v>0.24026298439841862</v>
      </c>
      <c r="Y1715" s="94">
        <f>Table1[[#This Row],[Female Ballots]]/Table1[[#This Row],[Female Voters]]</f>
        <v>0.41554147147974646</v>
      </c>
      <c r="Z1715" s="95">
        <f>Table1[[#This Row],[Male Ballots]]/Table1[[#This Row],[Male Voters]]</f>
        <v>0.37140879196953963</v>
      </c>
      <c r="AA1715" s="94">
        <f>Table1[[#This Row],[Total Ballots]]/Table1[[#This Row],[Total Voters]]</f>
        <v>0.39552350908817785</v>
      </c>
    </row>
    <row r="1716" spans="1:27" s="7" customFormat="1" x14ac:dyDescent="0.35">
      <c r="A1716" s="102" t="s">
        <v>33</v>
      </c>
      <c r="B1716" s="103">
        <v>2023</v>
      </c>
      <c r="C1716" s="17" t="s">
        <v>81</v>
      </c>
      <c r="D1716" s="116"/>
      <c r="E1716" s="117"/>
      <c r="F1716" s="117"/>
      <c r="G1716" s="110" t="s">
        <v>67</v>
      </c>
      <c r="H1716" s="132">
        <v>14496.687999999998</v>
      </c>
      <c r="I1716" s="132">
        <v>12721.026</v>
      </c>
      <c r="J1716" s="133">
        <v>27217.714</v>
      </c>
      <c r="K1716">
        <v>10074</v>
      </c>
      <c r="L1716">
        <v>8404</v>
      </c>
      <c r="M1716">
        <v>248</v>
      </c>
      <c r="N1716">
        <v>18726</v>
      </c>
      <c r="O1716">
        <v>5330</v>
      </c>
      <c r="P1716">
        <v>4426</v>
      </c>
      <c r="Q1716">
        <v>99</v>
      </c>
      <c r="R1716">
        <v>9855</v>
      </c>
      <c r="S1716" s="105">
        <f>Table1[[#This Row],[Female Voters]]/Table1[[#This Row],[Female Population]]</f>
        <v>0.69491734939732452</v>
      </c>
      <c r="T1716" s="94">
        <f>Table1[[#This Row],[Male Voters]]/Table1[[#This Row],[Male Population]]</f>
        <v>0.66063853654571569</v>
      </c>
      <c r="U1716" s="94">
        <f>Table1[[#This Row],[Total Voters]]/Table1[[#This Row],[Total Population]]</f>
        <v>0.68800781726194937</v>
      </c>
      <c r="V1716" s="94">
        <f>Table1[[#This Row],[Female Ballots]]/Table1[[#This Row],[Female Population]]</f>
        <v>0.36767018783876709</v>
      </c>
      <c r="W1716" s="94">
        <f>Table1[[#This Row],[Male Ballots]]/Table1[[#This Row],[Male Population]]</f>
        <v>0.34792791084618491</v>
      </c>
      <c r="X1716" s="94">
        <f>Table1[[#This Row],[Total Ballots]]/Table1[[#This Row],[Total Population]]</f>
        <v>0.36208037162856516</v>
      </c>
      <c r="Y1716" s="94">
        <f>Table1[[#This Row],[Female Ballots]]/Table1[[#This Row],[Female Voters]]</f>
        <v>0.52908477268215204</v>
      </c>
      <c r="Z1716" s="95">
        <f>Table1[[#This Row],[Male Ballots]]/Table1[[#This Row],[Male Voters]]</f>
        <v>0.52665397429795335</v>
      </c>
      <c r="AA1716" s="94">
        <f>Table1[[#This Row],[Total Ballots]]/Table1[[#This Row],[Total Voters]]</f>
        <v>0.52627363024671581</v>
      </c>
    </row>
    <row r="1717" spans="1:27" s="7" customFormat="1" x14ac:dyDescent="0.35">
      <c r="A1717" s="102" t="s">
        <v>51</v>
      </c>
      <c r="B1717" s="103">
        <v>2023</v>
      </c>
      <c r="C1717" s="17" t="s">
        <v>81</v>
      </c>
      <c r="D1717" s="116"/>
      <c r="E1717" s="117"/>
      <c r="F1717" s="117"/>
      <c r="G1717" s="110" t="s">
        <v>79</v>
      </c>
      <c r="H1717" s="132">
        <v>208819.302</v>
      </c>
      <c r="I1717" s="132">
        <v>200682.897</v>
      </c>
      <c r="J1717" s="133">
        <v>409502.17499999999</v>
      </c>
      <c r="K1717">
        <v>46267</v>
      </c>
      <c r="L1717">
        <v>43568</v>
      </c>
      <c r="M1717">
        <v>1231</v>
      </c>
      <c r="N1717">
        <v>91066</v>
      </c>
      <c r="O1717">
        <v>9255</v>
      </c>
      <c r="P1717">
        <v>8249</v>
      </c>
      <c r="Q1717">
        <v>145</v>
      </c>
      <c r="R1717">
        <v>17649</v>
      </c>
      <c r="S1717" s="105">
        <f>Table1[[#This Row],[Female Voters]]/Table1[[#This Row],[Female Population]]</f>
        <v>0.22156476703480218</v>
      </c>
      <c r="T1717" s="94">
        <f>Table1[[#This Row],[Male Voters]]/Table1[[#This Row],[Male Population]]</f>
        <v>0.21709871967813979</v>
      </c>
      <c r="U1717" s="94">
        <f>Table1[[#This Row],[Total Voters]]/Table1[[#This Row],[Total Population]]</f>
        <v>0.22238221323244498</v>
      </c>
      <c r="V1717" s="94">
        <f>Table1[[#This Row],[Female Ballots]]/Table1[[#This Row],[Female Population]]</f>
        <v>4.4320615533903089E-2</v>
      </c>
      <c r="W1717" s="94">
        <f>Table1[[#This Row],[Male Ballots]]/Table1[[#This Row],[Male Population]]</f>
        <v>4.1104648793265128E-2</v>
      </c>
      <c r="X1717" s="94">
        <f>Table1[[#This Row],[Total Ballots]]/Table1[[#This Row],[Total Population]]</f>
        <v>4.309867218653967E-2</v>
      </c>
      <c r="Y1717" s="94">
        <f>Table1[[#This Row],[Female Ballots]]/Table1[[#This Row],[Female Voters]]</f>
        <v>0.20003458188341583</v>
      </c>
      <c r="Z1717" s="95">
        <f>Table1[[#This Row],[Male Ballots]]/Table1[[#This Row],[Male Voters]]</f>
        <v>0.18933621006243115</v>
      </c>
      <c r="AA1717" s="94">
        <f>Table1[[#This Row],[Total Ballots]]/Table1[[#This Row],[Total Voters]]</f>
        <v>0.19380449344431511</v>
      </c>
    </row>
    <row r="1718" spans="1:27" s="7" customFormat="1" x14ac:dyDescent="0.35">
      <c r="A1718" s="102" t="s">
        <v>51</v>
      </c>
      <c r="B1718" s="103">
        <v>2023</v>
      </c>
      <c r="C1718" s="17" t="s">
        <v>81</v>
      </c>
      <c r="D1718" s="116"/>
      <c r="E1718" s="117"/>
      <c r="F1718" s="117"/>
      <c r="G1718" s="110" t="s">
        <v>62</v>
      </c>
      <c r="H1718" s="132">
        <v>21729.659</v>
      </c>
      <c r="I1718" s="132">
        <v>21971.866000000002</v>
      </c>
      <c r="J1718" s="133">
        <v>43701.525000000001</v>
      </c>
      <c r="K1718">
        <v>4470</v>
      </c>
      <c r="L1718">
        <v>4523</v>
      </c>
      <c r="M1718">
        <v>216</v>
      </c>
      <c r="N1718">
        <v>9209</v>
      </c>
      <c r="O1718">
        <v>294</v>
      </c>
      <c r="P1718">
        <v>273</v>
      </c>
      <c r="Q1718">
        <v>20</v>
      </c>
      <c r="R1718">
        <v>587</v>
      </c>
      <c r="S1718" s="105">
        <f>Table1[[#This Row],[Female Voters]]/Table1[[#This Row],[Female Population]]</f>
        <v>0.20570962480359217</v>
      </c>
      <c r="T1718" s="94">
        <f>Table1[[#This Row],[Male Voters]]/Table1[[#This Row],[Male Population]]</f>
        <v>0.20585415913241048</v>
      </c>
      <c r="U1718" s="94">
        <f>Table1[[#This Row],[Total Voters]]/Table1[[#This Row],[Total Population]]</f>
        <v>0.21072491177367381</v>
      </c>
      <c r="V1718" s="94">
        <f>Table1[[#This Row],[Female Ballots]]/Table1[[#This Row],[Female Population]]</f>
        <v>1.352989478573962E-2</v>
      </c>
      <c r="W1718" s="94">
        <f>Table1[[#This Row],[Male Ballots]]/Table1[[#This Row],[Male Population]]</f>
        <v>1.2424980199678989E-2</v>
      </c>
      <c r="X1718" s="94">
        <f>Table1[[#This Row],[Total Ballots]]/Table1[[#This Row],[Total Population]]</f>
        <v>1.3432025541442775E-2</v>
      </c>
      <c r="Y1718" s="94">
        <f>Table1[[#This Row],[Female Ballots]]/Table1[[#This Row],[Female Voters]]</f>
        <v>6.5771812080536909E-2</v>
      </c>
      <c r="Z1718" s="95">
        <f>Table1[[#This Row],[Male Ballots]]/Table1[[#This Row],[Male Voters]]</f>
        <v>6.0358169356621715E-2</v>
      </c>
      <c r="AA1718" s="94">
        <f>Table1[[#This Row],[Total Ballots]]/Table1[[#This Row],[Total Voters]]</f>
        <v>6.374199153002498E-2</v>
      </c>
    </row>
    <row r="1719" spans="1:27" s="7" customFormat="1" x14ac:dyDescent="0.35">
      <c r="A1719" s="102" t="s">
        <v>51</v>
      </c>
      <c r="B1719" s="103">
        <v>2023</v>
      </c>
      <c r="C1719" s="17" t="s">
        <v>81</v>
      </c>
      <c r="D1719" s="116"/>
      <c r="E1719" s="117"/>
      <c r="F1719" s="117"/>
      <c r="G1719" s="110" t="s">
        <v>63</v>
      </c>
      <c r="H1719" s="132">
        <v>33603.32</v>
      </c>
      <c r="I1719" s="132">
        <v>34811</v>
      </c>
      <c r="J1719" s="133">
        <v>68414.319999999992</v>
      </c>
      <c r="K1719">
        <v>7499</v>
      </c>
      <c r="L1719">
        <v>7387</v>
      </c>
      <c r="M1719">
        <v>272</v>
      </c>
      <c r="N1719">
        <v>15158</v>
      </c>
      <c r="O1719">
        <v>605</v>
      </c>
      <c r="P1719">
        <v>576</v>
      </c>
      <c r="Q1719">
        <v>24</v>
      </c>
      <c r="R1719">
        <v>1205</v>
      </c>
      <c r="S1719" s="105">
        <f>Table1[[#This Row],[Female Voters]]/Table1[[#This Row],[Female Population]]</f>
        <v>0.22316247323181163</v>
      </c>
      <c r="T1719" s="94">
        <f>Table1[[#This Row],[Male Voters]]/Table1[[#This Row],[Male Population]]</f>
        <v>0.21220303926919651</v>
      </c>
      <c r="U1719" s="94">
        <f>Table1[[#This Row],[Total Voters]]/Table1[[#This Row],[Total Population]]</f>
        <v>0.22156180168128548</v>
      </c>
      <c r="V1719" s="94">
        <f>Table1[[#This Row],[Female Ballots]]/Table1[[#This Row],[Female Population]]</f>
        <v>1.8004173397152424E-2</v>
      </c>
      <c r="W1719" s="94">
        <f>Table1[[#This Row],[Male Ballots]]/Table1[[#This Row],[Male Population]]</f>
        <v>1.6546493924334261E-2</v>
      </c>
      <c r="X1719" s="94">
        <f>Table1[[#This Row],[Total Ballots]]/Table1[[#This Row],[Total Population]]</f>
        <v>1.7613271607464637E-2</v>
      </c>
      <c r="Y1719" s="94">
        <f>Table1[[#This Row],[Female Ballots]]/Table1[[#This Row],[Female Voters]]</f>
        <v>8.0677423656487529E-2</v>
      </c>
      <c r="Z1719" s="95">
        <f>Table1[[#This Row],[Male Ballots]]/Table1[[#This Row],[Male Voters]]</f>
        <v>7.7974820630837965E-2</v>
      </c>
      <c r="AA1719" s="94">
        <f>Table1[[#This Row],[Total Ballots]]/Table1[[#This Row],[Total Voters]]</f>
        <v>7.949597572239081E-2</v>
      </c>
    </row>
    <row r="1720" spans="1:27" s="7" customFormat="1" x14ac:dyDescent="0.35">
      <c r="A1720" s="102" t="s">
        <v>51</v>
      </c>
      <c r="B1720" s="103">
        <v>2023</v>
      </c>
      <c r="C1720" s="17" t="s">
        <v>81</v>
      </c>
      <c r="D1720" s="116"/>
      <c r="E1720" s="117"/>
      <c r="F1720" s="117"/>
      <c r="G1720" s="110" t="s">
        <v>64</v>
      </c>
      <c r="H1720" s="132">
        <v>36608.259999999995</v>
      </c>
      <c r="I1720" s="132">
        <v>36719.589999999997</v>
      </c>
      <c r="J1720" s="133">
        <v>73327.850000000006</v>
      </c>
      <c r="K1720">
        <v>8015</v>
      </c>
      <c r="L1720">
        <v>7650</v>
      </c>
      <c r="M1720">
        <v>236</v>
      </c>
      <c r="N1720">
        <v>15901</v>
      </c>
      <c r="O1720">
        <v>813</v>
      </c>
      <c r="P1720">
        <v>799</v>
      </c>
      <c r="Q1720">
        <v>22</v>
      </c>
      <c r="R1720">
        <v>1634</v>
      </c>
      <c r="S1720" s="105">
        <f>Table1[[#This Row],[Female Voters]]/Table1[[#This Row],[Female Population]]</f>
        <v>0.21893966006578847</v>
      </c>
      <c r="T1720" s="94">
        <f>Table1[[#This Row],[Male Voters]]/Table1[[#This Row],[Male Population]]</f>
        <v>0.20833565952125285</v>
      </c>
      <c r="U1720" s="94">
        <f>Table1[[#This Row],[Total Voters]]/Table1[[#This Row],[Total Population]]</f>
        <v>0.21684803250061196</v>
      </c>
      <c r="V1720" s="94">
        <f>Table1[[#This Row],[Female Ballots]]/Table1[[#This Row],[Female Population]]</f>
        <v>2.2208102761507927E-2</v>
      </c>
      <c r="W1720" s="94">
        <f>Table1[[#This Row],[Male Ballots]]/Table1[[#This Row],[Male Population]]</f>
        <v>2.1759502216664187E-2</v>
      </c>
      <c r="X1720" s="94">
        <f>Table1[[#This Row],[Total Ballots]]/Table1[[#This Row],[Total Population]]</f>
        <v>2.2283484378718316E-2</v>
      </c>
      <c r="Y1720" s="94">
        <f>Table1[[#This Row],[Female Ballots]]/Table1[[#This Row],[Female Voters]]</f>
        <v>0.10143480973175296</v>
      </c>
      <c r="Z1720" s="95">
        <f>Table1[[#This Row],[Male Ballots]]/Table1[[#This Row],[Male Voters]]</f>
        <v>0.10444444444444445</v>
      </c>
      <c r="AA1720" s="94">
        <f>Table1[[#This Row],[Total Ballots]]/Table1[[#This Row],[Total Voters]]</f>
        <v>0.10276083265203446</v>
      </c>
    </row>
    <row r="1721" spans="1:27" s="7" customFormat="1" x14ac:dyDescent="0.35">
      <c r="A1721" s="106" t="s">
        <v>51</v>
      </c>
      <c r="B1721" s="103">
        <v>2023</v>
      </c>
      <c r="C1721" s="17" t="s">
        <v>81</v>
      </c>
      <c r="D1721" s="116"/>
      <c r="E1721" s="117"/>
      <c r="F1721" s="117"/>
      <c r="G1721" s="110" t="s">
        <v>65</v>
      </c>
      <c r="H1721" s="132">
        <v>34185.33</v>
      </c>
      <c r="I1721" s="132">
        <v>34076.39</v>
      </c>
      <c r="J1721" s="133">
        <v>68261.709999999992</v>
      </c>
      <c r="K1721">
        <v>7686</v>
      </c>
      <c r="L1721">
        <v>7354</v>
      </c>
      <c r="M1721">
        <v>174</v>
      </c>
      <c r="N1721">
        <v>15214</v>
      </c>
      <c r="O1721">
        <v>1121</v>
      </c>
      <c r="P1721">
        <v>998</v>
      </c>
      <c r="Q1721">
        <v>12</v>
      </c>
      <c r="R1721">
        <v>2131</v>
      </c>
      <c r="S1721" s="105">
        <f>Table1[[#This Row],[Female Voters]]/Table1[[#This Row],[Female Population]]</f>
        <v>0.22483328375066144</v>
      </c>
      <c r="T1721" s="94">
        <f>Table1[[#This Row],[Male Voters]]/Table1[[#This Row],[Male Population]]</f>
        <v>0.21580924505207272</v>
      </c>
      <c r="U1721" s="94">
        <f>Table1[[#This Row],[Total Voters]]/Table1[[#This Row],[Total Population]]</f>
        <v>0.22287751068644487</v>
      </c>
      <c r="V1721" s="94">
        <f>Table1[[#This Row],[Female Ballots]]/Table1[[#This Row],[Female Population]]</f>
        <v>3.279184375286124E-2</v>
      </c>
      <c r="W1721" s="94">
        <f>Table1[[#This Row],[Male Ballots]]/Table1[[#This Row],[Male Population]]</f>
        <v>2.9287139864287267E-2</v>
      </c>
      <c r="X1721" s="94">
        <f>Table1[[#This Row],[Total Ballots]]/Table1[[#This Row],[Total Population]]</f>
        <v>3.1218086977311297E-2</v>
      </c>
      <c r="Y1721" s="94">
        <f>Table1[[#This Row],[Female Ballots]]/Table1[[#This Row],[Female Voters]]</f>
        <v>0.14584959666926881</v>
      </c>
      <c r="Z1721" s="95">
        <f>Table1[[#This Row],[Male Ballots]]/Table1[[#This Row],[Male Voters]]</f>
        <v>0.13570845798205058</v>
      </c>
      <c r="AA1721" s="94">
        <f>Table1[[#This Row],[Total Ballots]]/Table1[[#This Row],[Total Voters]]</f>
        <v>0.14006835809123175</v>
      </c>
    </row>
    <row r="1722" spans="1:27" s="7" customFormat="1" x14ac:dyDescent="0.35">
      <c r="A1722" s="102" t="s">
        <v>51</v>
      </c>
      <c r="B1722" s="103">
        <v>2023</v>
      </c>
      <c r="C1722" s="17" t="s">
        <v>81</v>
      </c>
      <c r="D1722" s="116"/>
      <c r="E1722" s="117"/>
      <c r="F1722" s="117"/>
      <c r="G1722" s="110" t="s">
        <v>66</v>
      </c>
      <c r="H1722" s="132">
        <v>32400.67</v>
      </c>
      <c r="I1722" s="132">
        <v>30967.53</v>
      </c>
      <c r="J1722" s="133">
        <v>63368.2</v>
      </c>
      <c r="K1722">
        <v>7502</v>
      </c>
      <c r="L1722">
        <v>7110</v>
      </c>
      <c r="M1722">
        <v>168</v>
      </c>
      <c r="N1722">
        <v>14780</v>
      </c>
      <c r="O1722">
        <v>1937</v>
      </c>
      <c r="P1722">
        <v>1675</v>
      </c>
      <c r="Q1722">
        <v>29</v>
      </c>
      <c r="R1722">
        <v>3641</v>
      </c>
      <c r="S1722" s="105">
        <f>Table1[[#This Row],[Female Voters]]/Table1[[#This Row],[Female Population]]</f>
        <v>0.23153842189065846</v>
      </c>
      <c r="T1722" s="94">
        <f>Table1[[#This Row],[Male Voters]]/Table1[[#This Row],[Male Population]]</f>
        <v>0.2295953212929801</v>
      </c>
      <c r="U1722" s="94">
        <f>Table1[[#This Row],[Total Voters]]/Table1[[#This Row],[Total Population]]</f>
        <v>0.2332400162857711</v>
      </c>
      <c r="V1722" s="94">
        <f>Table1[[#This Row],[Female Ballots]]/Table1[[#This Row],[Female Population]]</f>
        <v>5.9782714369795445E-2</v>
      </c>
      <c r="W1722" s="94">
        <f>Table1[[#This Row],[Male Ballots]]/Table1[[#This Row],[Male Population]]</f>
        <v>5.4088911837657058E-2</v>
      </c>
      <c r="X1722" s="94">
        <f>Table1[[#This Row],[Total Ballots]]/Table1[[#This Row],[Total Population]]</f>
        <v>5.7457841630344557E-2</v>
      </c>
      <c r="Y1722" s="94">
        <f>Table1[[#This Row],[Female Ballots]]/Table1[[#This Row],[Female Voters]]</f>
        <v>0.25819781391628899</v>
      </c>
      <c r="Z1722" s="95">
        <f>Table1[[#This Row],[Male Ballots]]/Table1[[#This Row],[Male Voters]]</f>
        <v>0.23558368495077356</v>
      </c>
      <c r="AA1722" s="94">
        <f>Table1[[#This Row],[Total Ballots]]/Table1[[#This Row],[Total Voters]]</f>
        <v>0.24634641407307173</v>
      </c>
    </row>
    <row r="1723" spans="1:27" s="7" customFormat="1" x14ac:dyDescent="0.35">
      <c r="A1723" s="102" t="s">
        <v>51</v>
      </c>
      <c r="B1723" s="103">
        <v>2023</v>
      </c>
      <c r="C1723" s="17" t="s">
        <v>81</v>
      </c>
      <c r="D1723" s="116"/>
      <c r="E1723" s="117"/>
      <c r="F1723" s="117"/>
      <c r="G1723" s="110" t="s">
        <v>67</v>
      </c>
      <c r="H1723" s="132">
        <v>50292.063000000002</v>
      </c>
      <c r="I1723" s="132">
        <v>42136.521000000001</v>
      </c>
      <c r="J1723" s="133">
        <v>92428.57</v>
      </c>
      <c r="K1723">
        <v>11095</v>
      </c>
      <c r="L1723">
        <v>9544</v>
      </c>
      <c r="M1723">
        <v>165</v>
      </c>
      <c r="N1723">
        <v>20804</v>
      </c>
      <c r="O1723">
        <v>4485</v>
      </c>
      <c r="P1723">
        <v>3928</v>
      </c>
      <c r="Q1723">
        <v>38</v>
      </c>
      <c r="R1723">
        <v>8451</v>
      </c>
      <c r="S1723" s="105">
        <f>Table1[[#This Row],[Female Voters]]/Table1[[#This Row],[Female Population]]</f>
        <v>0.22061135173556112</v>
      </c>
      <c r="T1723" s="94">
        <f>Table1[[#This Row],[Male Voters]]/Table1[[#This Row],[Male Population]]</f>
        <v>0.22650185097151235</v>
      </c>
      <c r="U1723" s="94">
        <f>Table1[[#This Row],[Total Voters]]/Table1[[#This Row],[Total Population]]</f>
        <v>0.22508192001672209</v>
      </c>
      <c r="V1723" s="94">
        <f>Table1[[#This Row],[Female Ballots]]/Table1[[#This Row],[Female Population]]</f>
        <v>8.9179081796664408E-2</v>
      </c>
      <c r="W1723" s="94">
        <f>Table1[[#This Row],[Male Ballots]]/Table1[[#This Row],[Male Population]]</f>
        <v>9.3220795328593925E-2</v>
      </c>
      <c r="X1723" s="94">
        <f>Table1[[#This Row],[Total Ballots]]/Table1[[#This Row],[Total Population]]</f>
        <v>9.1432768028327172E-2</v>
      </c>
      <c r="Y1723" s="94">
        <f>Table1[[#This Row],[Female Ballots]]/Table1[[#This Row],[Female Voters]]</f>
        <v>0.40423614240648942</v>
      </c>
      <c r="Z1723" s="95">
        <f>Table1[[#This Row],[Male Ballots]]/Table1[[#This Row],[Male Voters]]</f>
        <v>0.41156747694886842</v>
      </c>
      <c r="AA1723" s="94">
        <f>Table1[[#This Row],[Total Ballots]]/Table1[[#This Row],[Total Voters]]</f>
        <v>0.40621995770044222</v>
      </c>
    </row>
    <row r="1724" spans="1:27" s="7" customFormat="1" x14ac:dyDescent="0.35">
      <c r="A1724" s="102" t="s">
        <v>25</v>
      </c>
      <c r="B1724" s="103">
        <v>2023</v>
      </c>
      <c r="C1724" s="17" t="s">
        <v>81</v>
      </c>
      <c r="D1724" s="116"/>
      <c r="E1724" s="117"/>
      <c r="F1724" s="117"/>
      <c r="G1724" s="110" t="s">
        <v>79</v>
      </c>
      <c r="H1724" s="132">
        <v>1680.4523800000002</v>
      </c>
      <c r="I1724" s="132">
        <v>1613.5624399999999</v>
      </c>
      <c r="J1724" s="133">
        <v>3294.0145900000007</v>
      </c>
      <c r="K1724" s="118"/>
      <c r="L1724" s="119"/>
      <c r="M1724" s="119"/>
      <c r="N1724" s="120"/>
      <c r="O1724" s="120"/>
      <c r="P1724" s="104"/>
      <c r="Q1724" s="104"/>
      <c r="R1724" s="121"/>
      <c r="S1724" s="105">
        <f>Table1[[#This Row],[Female Voters]]/Table1[[#This Row],[Female Population]]</f>
        <v>0</v>
      </c>
      <c r="T1724" s="94">
        <f>Table1[[#This Row],[Male Voters]]/Table1[[#This Row],[Male Population]]</f>
        <v>0</v>
      </c>
      <c r="U1724" s="94">
        <f>Table1[[#This Row],[Total Voters]]/Table1[[#This Row],[Total Population]]</f>
        <v>0</v>
      </c>
      <c r="V1724" s="94">
        <f>Table1[[#This Row],[Female Ballots]]/Table1[[#This Row],[Female Population]]</f>
        <v>0</v>
      </c>
      <c r="W1724" s="94">
        <f>Table1[[#This Row],[Male Ballots]]/Table1[[#This Row],[Male Population]]</f>
        <v>0</v>
      </c>
      <c r="X1724" s="94">
        <f>Table1[[#This Row],[Total Ballots]]/Table1[[#This Row],[Total Population]]</f>
        <v>0</v>
      </c>
      <c r="Y1724" s="127" t="str">
        <f>IFERROR(Table1[[#This Row],[Female Ballots]]/Table1[[#This Row],[Female Voters]],"0.0%")</f>
        <v>0.0%</v>
      </c>
      <c r="Z1724" s="128" t="str">
        <f>IFERROR(Table1[[#This Row],[Male Ballots]]/Table1[[#This Row],[Male Voters]],"0.0%")</f>
        <v>0.0%</v>
      </c>
      <c r="AA1724" s="127" t="str">
        <f>IFERROR(Table1[[#This Row],[Total Ballots]]/Table1[[#This Row],[Total Voters]],"0.0%")</f>
        <v>0.0%</v>
      </c>
    </row>
    <row r="1725" spans="1:27" s="7" customFormat="1" x14ac:dyDescent="0.35">
      <c r="A1725" s="102" t="s">
        <v>25</v>
      </c>
      <c r="B1725" s="103">
        <v>2023</v>
      </c>
      <c r="C1725" s="17" t="s">
        <v>81</v>
      </c>
      <c r="D1725" s="116"/>
      <c r="E1725" s="117"/>
      <c r="F1725" s="117"/>
      <c r="G1725" s="110" t="s">
        <v>62</v>
      </c>
      <c r="H1725" s="132">
        <v>128.74871000000002</v>
      </c>
      <c r="I1725" s="132">
        <v>132.81978000000001</v>
      </c>
      <c r="J1725" s="133">
        <v>261.56849</v>
      </c>
      <c r="K1725" s="118"/>
      <c r="L1725" s="119"/>
      <c r="M1725" s="119"/>
      <c r="N1725" s="120"/>
      <c r="O1725" s="120"/>
      <c r="P1725" s="104"/>
      <c r="Q1725" s="104"/>
      <c r="R1725" s="121"/>
      <c r="S1725" s="105">
        <f>Table1[[#This Row],[Female Voters]]/Table1[[#This Row],[Female Population]]</f>
        <v>0</v>
      </c>
      <c r="T1725" s="94">
        <f>Table1[[#This Row],[Male Voters]]/Table1[[#This Row],[Male Population]]</f>
        <v>0</v>
      </c>
      <c r="U1725" s="94">
        <f>Table1[[#This Row],[Total Voters]]/Table1[[#This Row],[Total Population]]</f>
        <v>0</v>
      </c>
      <c r="V1725" s="94">
        <f>Table1[[#This Row],[Female Ballots]]/Table1[[#This Row],[Female Population]]</f>
        <v>0</v>
      </c>
      <c r="W1725" s="94">
        <f>Table1[[#This Row],[Male Ballots]]/Table1[[#This Row],[Male Population]]</f>
        <v>0</v>
      </c>
      <c r="X1725" s="94">
        <f>Table1[[#This Row],[Total Ballots]]/Table1[[#This Row],[Total Population]]</f>
        <v>0</v>
      </c>
      <c r="Y1725" s="127" t="str">
        <f>IFERROR(Table1[[#This Row],[Female Ballots]]/Table1[[#This Row],[Female Voters]],"0.0%")</f>
        <v>0.0%</v>
      </c>
      <c r="Z1725" s="128" t="str">
        <f>IFERROR(Table1[[#This Row],[Male Ballots]]/Table1[[#This Row],[Male Voters]],"0.0%")</f>
        <v>0.0%</v>
      </c>
      <c r="AA1725" s="127" t="str">
        <f>IFERROR(Table1[[#This Row],[Total Ballots]]/Table1[[#This Row],[Total Voters]],"0.0%")</f>
        <v>0.0%</v>
      </c>
    </row>
    <row r="1726" spans="1:27" s="7" customFormat="1" x14ac:dyDescent="0.35">
      <c r="A1726" s="102" t="s">
        <v>25</v>
      </c>
      <c r="B1726" s="103">
        <v>2023</v>
      </c>
      <c r="C1726" s="17" t="s">
        <v>81</v>
      </c>
      <c r="D1726" s="116"/>
      <c r="E1726" s="117"/>
      <c r="F1726" s="117"/>
      <c r="G1726" s="110" t="s">
        <v>63</v>
      </c>
      <c r="H1726" s="132">
        <v>169.4128</v>
      </c>
      <c r="I1726" s="132">
        <v>166.63114999999999</v>
      </c>
      <c r="J1726" s="133">
        <v>336.04390000000001</v>
      </c>
      <c r="K1726" s="118"/>
      <c r="L1726" s="119"/>
      <c r="M1726" s="119"/>
      <c r="N1726" s="120"/>
      <c r="O1726" s="120"/>
      <c r="P1726" s="104"/>
      <c r="Q1726" s="104"/>
      <c r="R1726" s="121"/>
      <c r="S1726" s="105">
        <f>Table1[[#This Row],[Female Voters]]/Table1[[#This Row],[Female Population]]</f>
        <v>0</v>
      </c>
      <c r="T1726" s="94">
        <f>Table1[[#This Row],[Male Voters]]/Table1[[#This Row],[Male Population]]</f>
        <v>0</v>
      </c>
      <c r="U1726" s="94">
        <f>Table1[[#This Row],[Total Voters]]/Table1[[#This Row],[Total Population]]</f>
        <v>0</v>
      </c>
      <c r="V1726" s="94">
        <f>Table1[[#This Row],[Female Ballots]]/Table1[[#This Row],[Female Population]]</f>
        <v>0</v>
      </c>
      <c r="W1726" s="94">
        <f>Table1[[#This Row],[Male Ballots]]/Table1[[#This Row],[Male Population]]</f>
        <v>0</v>
      </c>
      <c r="X1726" s="94">
        <f>Table1[[#This Row],[Total Ballots]]/Table1[[#This Row],[Total Population]]</f>
        <v>0</v>
      </c>
      <c r="Y1726" s="127" t="str">
        <f>IFERROR(Table1[[#This Row],[Female Ballots]]/Table1[[#This Row],[Female Voters]],"0.0%")</f>
        <v>0.0%</v>
      </c>
      <c r="Z1726" s="128" t="str">
        <f>IFERROR(Table1[[#This Row],[Male Ballots]]/Table1[[#This Row],[Male Voters]],"0.0%")</f>
        <v>0.0%</v>
      </c>
      <c r="AA1726" s="127" t="str">
        <f>IFERROR(Table1[[#This Row],[Total Ballots]]/Table1[[#This Row],[Total Voters]],"0.0%")</f>
        <v>0.0%</v>
      </c>
    </row>
    <row r="1727" spans="1:27" s="7" customFormat="1" x14ac:dyDescent="0.35">
      <c r="A1727" s="102" t="s">
        <v>25</v>
      </c>
      <c r="B1727" s="103">
        <v>2023</v>
      </c>
      <c r="C1727" s="17" t="s">
        <v>81</v>
      </c>
      <c r="D1727" s="116"/>
      <c r="E1727" s="117"/>
      <c r="F1727" s="117"/>
      <c r="G1727" s="110" t="s">
        <v>64</v>
      </c>
      <c r="H1727" s="132">
        <v>211.40960000000001</v>
      </c>
      <c r="I1727" s="132">
        <v>215.64697999999999</v>
      </c>
      <c r="J1727" s="133">
        <v>427.0566</v>
      </c>
      <c r="K1727" s="118"/>
      <c r="L1727" s="119"/>
      <c r="M1727" s="119"/>
      <c r="N1727" s="120"/>
      <c r="O1727" s="120"/>
      <c r="P1727" s="104"/>
      <c r="Q1727" s="104"/>
      <c r="R1727" s="121"/>
      <c r="S1727" s="105">
        <f>Table1[[#This Row],[Female Voters]]/Table1[[#This Row],[Female Population]]</f>
        <v>0</v>
      </c>
      <c r="T1727" s="94">
        <f>Table1[[#This Row],[Male Voters]]/Table1[[#This Row],[Male Population]]</f>
        <v>0</v>
      </c>
      <c r="U1727" s="94">
        <f>Table1[[#This Row],[Total Voters]]/Table1[[#This Row],[Total Population]]</f>
        <v>0</v>
      </c>
      <c r="V1727" s="94">
        <f>Table1[[#This Row],[Female Ballots]]/Table1[[#This Row],[Female Population]]</f>
        <v>0</v>
      </c>
      <c r="W1727" s="94">
        <f>Table1[[#This Row],[Male Ballots]]/Table1[[#This Row],[Male Population]]</f>
        <v>0</v>
      </c>
      <c r="X1727" s="94">
        <f>Table1[[#This Row],[Total Ballots]]/Table1[[#This Row],[Total Population]]</f>
        <v>0</v>
      </c>
      <c r="Y1727" s="127" t="str">
        <f>IFERROR(Table1[[#This Row],[Female Ballots]]/Table1[[#This Row],[Female Voters]],"0.0%")</f>
        <v>0.0%</v>
      </c>
      <c r="Z1727" s="128" t="str">
        <f>IFERROR(Table1[[#This Row],[Male Ballots]]/Table1[[#This Row],[Male Voters]],"0.0%")</f>
        <v>0.0%</v>
      </c>
      <c r="AA1727" s="127" t="str">
        <f>IFERROR(Table1[[#This Row],[Total Ballots]]/Table1[[#This Row],[Total Voters]],"0.0%")</f>
        <v>0.0%</v>
      </c>
    </row>
    <row r="1728" spans="1:27" s="7" customFormat="1" x14ac:dyDescent="0.35">
      <c r="A1728" s="102" t="s">
        <v>25</v>
      </c>
      <c r="B1728" s="103">
        <v>2023</v>
      </c>
      <c r="C1728" s="17" t="s">
        <v>81</v>
      </c>
      <c r="D1728" s="116"/>
      <c r="E1728" s="117"/>
      <c r="F1728" s="117"/>
      <c r="G1728" s="110" t="s">
        <v>65</v>
      </c>
      <c r="H1728" s="132">
        <v>199.09181000000001</v>
      </c>
      <c r="I1728" s="132">
        <v>206.67673000000002</v>
      </c>
      <c r="J1728" s="133">
        <v>405.76850000000002</v>
      </c>
      <c r="K1728" s="118"/>
      <c r="L1728" s="119"/>
      <c r="M1728" s="119"/>
      <c r="N1728" s="120"/>
      <c r="O1728" s="120"/>
      <c r="P1728" s="104"/>
      <c r="Q1728" s="104"/>
      <c r="R1728" s="121"/>
      <c r="S1728" s="105">
        <f>Table1[[#This Row],[Female Voters]]/Table1[[#This Row],[Female Population]]</f>
        <v>0</v>
      </c>
      <c r="T1728" s="94">
        <f>Table1[[#This Row],[Male Voters]]/Table1[[#This Row],[Male Population]]</f>
        <v>0</v>
      </c>
      <c r="U1728" s="94">
        <f>Table1[[#This Row],[Total Voters]]/Table1[[#This Row],[Total Population]]</f>
        <v>0</v>
      </c>
      <c r="V1728" s="94">
        <f>Table1[[#This Row],[Female Ballots]]/Table1[[#This Row],[Female Population]]</f>
        <v>0</v>
      </c>
      <c r="W1728" s="94">
        <f>Table1[[#This Row],[Male Ballots]]/Table1[[#This Row],[Male Population]]</f>
        <v>0</v>
      </c>
      <c r="X1728" s="94">
        <f>Table1[[#This Row],[Total Ballots]]/Table1[[#This Row],[Total Population]]</f>
        <v>0</v>
      </c>
      <c r="Y1728" s="127" t="str">
        <f>IFERROR(Table1[[#This Row],[Female Ballots]]/Table1[[#This Row],[Female Voters]],"0.0%")</f>
        <v>0.0%</v>
      </c>
      <c r="Z1728" s="128" t="str">
        <f>IFERROR(Table1[[#This Row],[Male Ballots]]/Table1[[#This Row],[Male Voters]],"0.0%")</f>
        <v>0.0%</v>
      </c>
      <c r="AA1728" s="127" t="str">
        <f>IFERROR(Table1[[#This Row],[Total Ballots]]/Table1[[#This Row],[Total Voters]],"0.0%")</f>
        <v>0.0%</v>
      </c>
    </row>
    <row r="1729" spans="1:27" s="7" customFormat="1" x14ac:dyDescent="0.35">
      <c r="A1729" s="102" t="s">
        <v>25</v>
      </c>
      <c r="B1729" s="103">
        <v>2023</v>
      </c>
      <c r="C1729" s="17" t="s">
        <v>81</v>
      </c>
      <c r="D1729" s="116"/>
      <c r="E1729" s="117"/>
      <c r="F1729" s="117"/>
      <c r="G1729" s="110" t="s">
        <v>66</v>
      </c>
      <c r="H1729" s="132">
        <v>336.67259999999999</v>
      </c>
      <c r="I1729" s="132">
        <v>310.67779999999999</v>
      </c>
      <c r="J1729" s="133">
        <v>647.35030000000006</v>
      </c>
      <c r="K1729" s="118"/>
      <c r="L1729" s="119"/>
      <c r="M1729" s="119"/>
      <c r="N1729" s="120"/>
      <c r="O1729" s="120"/>
      <c r="P1729" s="104"/>
      <c r="Q1729" s="104"/>
      <c r="R1729" s="121"/>
      <c r="S1729" s="105">
        <f>Table1[[#This Row],[Female Voters]]/Table1[[#This Row],[Female Population]]</f>
        <v>0</v>
      </c>
      <c r="T1729" s="94">
        <f>Table1[[#This Row],[Male Voters]]/Table1[[#This Row],[Male Population]]</f>
        <v>0</v>
      </c>
      <c r="U1729" s="94">
        <f>Table1[[#This Row],[Total Voters]]/Table1[[#This Row],[Total Population]]</f>
        <v>0</v>
      </c>
      <c r="V1729" s="94">
        <f>Table1[[#This Row],[Female Ballots]]/Table1[[#This Row],[Female Population]]</f>
        <v>0</v>
      </c>
      <c r="W1729" s="94">
        <f>Table1[[#This Row],[Male Ballots]]/Table1[[#This Row],[Male Population]]</f>
        <v>0</v>
      </c>
      <c r="X1729" s="94">
        <f>Table1[[#This Row],[Total Ballots]]/Table1[[#This Row],[Total Population]]</f>
        <v>0</v>
      </c>
      <c r="Y1729" s="127" t="str">
        <f>IFERROR(Table1[[#This Row],[Female Ballots]]/Table1[[#This Row],[Female Voters]],"0.0%")</f>
        <v>0.0%</v>
      </c>
      <c r="Z1729" s="128" t="str">
        <f>IFERROR(Table1[[#This Row],[Male Ballots]]/Table1[[#This Row],[Male Voters]],"0.0%")</f>
        <v>0.0%</v>
      </c>
      <c r="AA1729" s="127" t="str">
        <f>IFERROR(Table1[[#This Row],[Total Ballots]]/Table1[[#This Row],[Total Voters]],"0.0%")</f>
        <v>0.0%</v>
      </c>
    </row>
    <row r="1730" spans="1:27" s="7" customFormat="1" x14ac:dyDescent="0.35">
      <c r="A1730" s="102" t="s">
        <v>25</v>
      </c>
      <c r="B1730" s="103">
        <v>2023</v>
      </c>
      <c r="C1730" s="17" t="s">
        <v>81</v>
      </c>
      <c r="D1730" s="116"/>
      <c r="E1730" s="117"/>
      <c r="F1730" s="117"/>
      <c r="G1730" s="110" t="s">
        <v>67</v>
      </c>
      <c r="H1730" s="132">
        <v>635.11685999999997</v>
      </c>
      <c r="I1730" s="132">
        <v>581.1099999999999</v>
      </c>
      <c r="J1730" s="133">
        <v>1216.2268000000001</v>
      </c>
      <c r="K1730" s="118"/>
      <c r="L1730" s="119"/>
      <c r="M1730" s="119"/>
      <c r="N1730" s="120"/>
      <c r="O1730" s="120"/>
      <c r="P1730" s="104"/>
      <c r="Q1730" s="104"/>
      <c r="R1730" s="121"/>
      <c r="S1730" s="105">
        <f>Table1[[#This Row],[Female Voters]]/Table1[[#This Row],[Female Population]]</f>
        <v>0</v>
      </c>
      <c r="T1730" s="94">
        <f>Table1[[#This Row],[Male Voters]]/Table1[[#This Row],[Male Population]]</f>
        <v>0</v>
      </c>
      <c r="U1730" s="94">
        <f>Table1[[#This Row],[Total Voters]]/Table1[[#This Row],[Total Population]]</f>
        <v>0</v>
      </c>
      <c r="V1730" s="94">
        <f>Table1[[#This Row],[Female Ballots]]/Table1[[#This Row],[Female Population]]</f>
        <v>0</v>
      </c>
      <c r="W1730" s="94">
        <f>Table1[[#This Row],[Male Ballots]]/Table1[[#This Row],[Male Population]]</f>
        <v>0</v>
      </c>
      <c r="X1730" s="94">
        <f>Table1[[#This Row],[Total Ballots]]/Table1[[#This Row],[Total Population]]</f>
        <v>0</v>
      </c>
      <c r="Y1730" s="127" t="str">
        <f>IFERROR(Table1[[#This Row],[Female Ballots]]/Table1[[#This Row],[Female Voters]],"0.0%")</f>
        <v>0.0%</v>
      </c>
      <c r="Z1730" s="128" t="str">
        <f>IFERROR(Table1[[#This Row],[Male Ballots]]/Table1[[#This Row],[Male Voters]],"0.0%")</f>
        <v>0.0%</v>
      </c>
      <c r="AA1730" s="127" t="str">
        <f>IFERROR(Table1[[#This Row],[Total Ballots]]/Table1[[#This Row],[Total Voters]],"0.0%")</f>
        <v>0.0%</v>
      </c>
    </row>
    <row r="1731" spans="1:27" s="7" customFormat="1" x14ac:dyDescent="0.35">
      <c r="A1731" s="102" t="s">
        <v>46</v>
      </c>
      <c r="B1731" s="103">
        <v>2023</v>
      </c>
      <c r="C1731" s="17" t="s">
        <v>81</v>
      </c>
      <c r="D1731" s="116"/>
      <c r="E1731" s="117"/>
      <c r="F1731" s="117"/>
      <c r="G1731" s="110" t="s">
        <v>79</v>
      </c>
      <c r="H1731" s="132">
        <v>44629.740300000005</v>
      </c>
      <c r="I1731" s="132">
        <v>43783.122899999995</v>
      </c>
      <c r="J1731" s="133">
        <v>88412.864000000001</v>
      </c>
      <c r="K1731">
        <v>34290</v>
      </c>
      <c r="L1731">
        <v>32175</v>
      </c>
      <c r="M1731">
        <v>1304</v>
      </c>
      <c r="N1731">
        <v>67769</v>
      </c>
      <c r="O1731">
        <v>9686</v>
      </c>
      <c r="P1731">
        <v>8302</v>
      </c>
      <c r="Q1731">
        <v>245</v>
      </c>
      <c r="R1731">
        <v>18233</v>
      </c>
      <c r="S1731" s="105">
        <f>Table1[[#This Row],[Female Voters]]/Table1[[#This Row],[Female Population]]</f>
        <v>0.76832174620563487</v>
      </c>
      <c r="T1731" s="94">
        <f>Table1[[#This Row],[Male Voters]]/Table1[[#This Row],[Male Population]]</f>
        <v>0.73487220346267268</v>
      </c>
      <c r="U1731" s="94">
        <f>Table1[[#This Row],[Total Voters]]/Table1[[#This Row],[Total Population]]</f>
        <v>0.76650610481298287</v>
      </c>
      <c r="V1731" s="94">
        <f>Table1[[#This Row],[Female Ballots]]/Table1[[#This Row],[Female Population]]</f>
        <v>0.21703016721340856</v>
      </c>
      <c r="W1731" s="94">
        <f>Table1[[#This Row],[Male Ballots]]/Table1[[#This Row],[Male Population]]</f>
        <v>0.18961644236665451</v>
      </c>
      <c r="X1731" s="94">
        <f>Table1[[#This Row],[Total Ballots]]/Table1[[#This Row],[Total Population]]</f>
        <v>0.2062256460779282</v>
      </c>
      <c r="Y1731" s="94">
        <f>Table1[[#This Row],[Female Ballots]]/Table1[[#This Row],[Female Voters]]</f>
        <v>0.28247302420530768</v>
      </c>
      <c r="Z1731" s="95">
        <f>Table1[[#This Row],[Male Ballots]]/Table1[[#This Row],[Male Voters]]</f>
        <v>0.25802641802641801</v>
      </c>
      <c r="AA1731" s="94">
        <f>Table1[[#This Row],[Total Ballots]]/Table1[[#This Row],[Total Voters]]</f>
        <v>0.26904631911345894</v>
      </c>
    </row>
    <row r="1732" spans="1:27" s="7" customFormat="1" x14ac:dyDescent="0.35">
      <c r="A1732" s="102" t="s">
        <v>46</v>
      </c>
      <c r="B1732" s="103">
        <v>2023</v>
      </c>
      <c r="C1732" s="17" t="s">
        <v>81</v>
      </c>
      <c r="D1732" s="116"/>
      <c r="E1732" s="117"/>
      <c r="F1732" s="117"/>
      <c r="G1732" s="110" t="s">
        <v>62</v>
      </c>
      <c r="H1732" s="132">
        <v>4154.5682999999999</v>
      </c>
      <c r="I1732" s="132">
        <v>4250.4088000000002</v>
      </c>
      <c r="J1732" s="133">
        <v>8404.9770000000008</v>
      </c>
      <c r="K1732">
        <v>2653</v>
      </c>
      <c r="L1732">
        <v>2703</v>
      </c>
      <c r="M1732">
        <v>121</v>
      </c>
      <c r="N1732">
        <v>5477</v>
      </c>
      <c r="O1732">
        <v>294</v>
      </c>
      <c r="P1732">
        <v>257</v>
      </c>
      <c r="Q1732">
        <v>4</v>
      </c>
      <c r="R1732">
        <v>555</v>
      </c>
      <c r="S1732" s="105">
        <f>Table1[[#This Row],[Female Voters]]/Table1[[#This Row],[Female Population]]</f>
        <v>0.63857416906589315</v>
      </c>
      <c r="T1732" s="94">
        <f>Table1[[#This Row],[Male Voters]]/Table1[[#This Row],[Male Population]]</f>
        <v>0.63593883016617125</v>
      </c>
      <c r="U1732" s="94">
        <f>Table1[[#This Row],[Total Voters]]/Table1[[#This Row],[Total Population]]</f>
        <v>0.65163771417815886</v>
      </c>
      <c r="V1732" s="94">
        <f>Table1[[#This Row],[Female Ballots]]/Table1[[#This Row],[Female Population]]</f>
        <v>7.0765475199914274E-2</v>
      </c>
      <c r="W1732" s="94">
        <f>Table1[[#This Row],[Male Ballots]]/Table1[[#This Row],[Male Population]]</f>
        <v>6.0464772235555318E-2</v>
      </c>
      <c r="X1732" s="94">
        <f>Table1[[#This Row],[Total Ballots]]/Table1[[#This Row],[Total Population]]</f>
        <v>6.6032304431053165E-2</v>
      </c>
      <c r="Y1732" s="94">
        <f>Table1[[#This Row],[Female Ballots]]/Table1[[#This Row],[Female Voters]]</f>
        <v>0.11081794195250659</v>
      </c>
      <c r="Z1732" s="95">
        <f>Table1[[#This Row],[Male Ballots]]/Table1[[#This Row],[Male Voters]]</f>
        <v>9.5079541250462446E-2</v>
      </c>
      <c r="AA1732" s="94">
        <f>Table1[[#This Row],[Total Ballots]]/Table1[[#This Row],[Total Voters]]</f>
        <v>0.10133284644878583</v>
      </c>
    </row>
    <row r="1733" spans="1:27" s="7" customFormat="1" x14ac:dyDescent="0.35">
      <c r="A1733" s="102" t="s">
        <v>46</v>
      </c>
      <c r="B1733" s="103">
        <v>2023</v>
      </c>
      <c r="C1733" s="17" t="s">
        <v>81</v>
      </c>
      <c r="D1733" s="116"/>
      <c r="E1733" s="117"/>
      <c r="F1733" s="117"/>
      <c r="G1733" s="110" t="s">
        <v>63</v>
      </c>
      <c r="H1733" s="132">
        <v>6739.5190000000002</v>
      </c>
      <c r="I1733" s="132">
        <v>6955.0969999999998</v>
      </c>
      <c r="J1733" s="133">
        <v>13694.617</v>
      </c>
      <c r="K1733">
        <v>5059</v>
      </c>
      <c r="L1733">
        <v>4864</v>
      </c>
      <c r="M1733">
        <v>225</v>
      </c>
      <c r="N1733">
        <v>10148</v>
      </c>
      <c r="O1733">
        <v>635</v>
      </c>
      <c r="P1733">
        <v>541</v>
      </c>
      <c r="Q1733">
        <v>37</v>
      </c>
      <c r="R1733">
        <v>1213</v>
      </c>
      <c r="S1733" s="105">
        <f>Table1[[#This Row],[Female Voters]]/Table1[[#This Row],[Female Population]]</f>
        <v>0.75064704172508456</v>
      </c>
      <c r="T1733" s="94">
        <f>Table1[[#This Row],[Male Voters]]/Table1[[#This Row],[Male Population]]</f>
        <v>0.69934322986437147</v>
      </c>
      <c r="U1733" s="94">
        <f>Table1[[#This Row],[Total Voters]]/Table1[[#This Row],[Total Population]]</f>
        <v>0.74102108879715289</v>
      </c>
      <c r="V1733" s="94">
        <f>Table1[[#This Row],[Female Ballots]]/Table1[[#This Row],[Female Population]]</f>
        <v>9.4220373887216574E-2</v>
      </c>
      <c r="W1733" s="94">
        <f>Table1[[#This Row],[Male Ballots]]/Table1[[#This Row],[Male Population]]</f>
        <v>7.77846807887798E-2</v>
      </c>
      <c r="X1733" s="94">
        <f>Table1[[#This Row],[Total Ballots]]/Table1[[#This Row],[Total Population]]</f>
        <v>8.8574948828433822E-2</v>
      </c>
      <c r="Y1733" s="94">
        <f>Table1[[#This Row],[Female Ballots]]/Table1[[#This Row],[Female Voters]]</f>
        <v>0.12551887724846808</v>
      </c>
      <c r="Z1733" s="95">
        <f>Table1[[#This Row],[Male Ballots]]/Table1[[#This Row],[Male Voters]]</f>
        <v>0.11122532894736842</v>
      </c>
      <c r="AA1733" s="94">
        <f>Table1[[#This Row],[Total Ballots]]/Table1[[#This Row],[Total Voters]]</f>
        <v>0.11953094205754829</v>
      </c>
    </row>
    <row r="1734" spans="1:27" s="7" customFormat="1" x14ac:dyDescent="0.35">
      <c r="A1734" s="102" t="s">
        <v>46</v>
      </c>
      <c r="B1734" s="103">
        <v>2023</v>
      </c>
      <c r="C1734" s="17" t="s">
        <v>81</v>
      </c>
      <c r="D1734" s="116"/>
      <c r="E1734" s="117"/>
      <c r="F1734" s="117"/>
      <c r="G1734" s="110" t="s">
        <v>64</v>
      </c>
      <c r="H1734" s="132">
        <v>6888.9400000000005</v>
      </c>
      <c r="I1734" s="132">
        <v>7189.7780000000002</v>
      </c>
      <c r="J1734" s="133">
        <v>14078.718000000001</v>
      </c>
      <c r="K1734">
        <v>5178</v>
      </c>
      <c r="L1734">
        <v>5035</v>
      </c>
      <c r="M1734">
        <v>251</v>
      </c>
      <c r="N1734">
        <v>10464</v>
      </c>
      <c r="O1734">
        <v>885</v>
      </c>
      <c r="P1734">
        <v>755</v>
      </c>
      <c r="Q1734">
        <v>35</v>
      </c>
      <c r="R1734">
        <v>1675</v>
      </c>
      <c r="S1734" s="105">
        <f>Table1[[#This Row],[Female Voters]]/Table1[[#This Row],[Female Population]]</f>
        <v>0.75163958460953351</v>
      </c>
      <c r="T1734" s="94">
        <f>Table1[[#This Row],[Male Voters]]/Table1[[#This Row],[Male Population]]</f>
        <v>0.70029978672498649</v>
      </c>
      <c r="U1734" s="94">
        <f>Table1[[#This Row],[Total Voters]]/Table1[[#This Row],[Total Population]]</f>
        <v>0.74324949189265666</v>
      </c>
      <c r="V1734" s="94">
        <f>Table1[[#This Row],[Female Ballots]]/Table1[[#This Row],[Female Population]]</f>
        <v>0.12846678879479281</v>
      </c>
      <c r="W1734" s="94">
        <f>Table1[[#This Row],[Male Ballots]]/Table1[[#This Row],[Male Population]]</f>
        <v>0.10501019642052925</v>
      </c>
      <c r="X1734" s="94">
        <f>Table1[[#This Row],[Total Ballots]]/Table1[[#This Row],[Total Population]]</f>
        <v>0.11897390089069189</v>
      </c>
      <c r="Y1734" s="94">
        <f>Table1[[#This Row],[Female Ballots]]/Table1[[#This Row],[Female Voters]]</f>
        <v>0.17091541135573582</v>
      </c>
      <c r="Z1734" s="95">
        <f>Table1[[#This Row],[Male Ballots]]/Table1[[#This Row],[Male Voters]]</f>
        <v>0.1499503475670308</v>
      </c>
      <c r="AA1734" s="94">
        <f>Table1[[#This Row],[Total Ballots]]/Table1[[#This Row],[Total Voters]]</f>
        <v>0.16007262996941896</v>
      </c>
    </row>
    <row r="1735" spans="1:27" s="7" customFormat="1" x14ac:dyDescent="0.35">
      <c r="A1735" s="102" t="s">
        <v>46</v>
      </c>
      <c r="B1735" s="103">
        <v>2023</v>
      </c>
      <c r="C1735" s="17" t="s">
        <v>81</v>
      </c>
      <c r="D1735" s="116"/>
      <c r="E1735" s="117"/>
      <c r="F1735" s="117"/>
      <c r="G1735" s="110" t="s">
        <v>65</v>
      </c>
      <c r="H1735" s="132">
        <v>6686.134</v>
      </c>
      <c r="I1735" s="132">
        <v>6737.2510000000002</v>
      </c>
      <c r="J1735" s="133">
        <v>13423.385</v>
      </c>
      <c r="K1735">
        <v>5102</v>
      </c>
      <c r="L1735">
        <v>4840</v>
      </c>
      <c r="M1735">
        <v>188</v>
      </c>
      <c r="N1735">
        <v>10130</v>
      </c>
      <c r="O1735">
        <v>1162</v>
      </c>
      <c r="P1735">
        <v>963</v>
      </c>
      <c r="Q1735">
        <v>28</v>
      </c>
      <c r="R1735">
        <v>2153</v>
      </c>
      <c r="S1735" s="105">
        <f>Table1[[#This Row],[Female Voters]]/Table1[[#This Row],[Female Population]]</f>
        <v>0.76307175417064632</v>
      </c>
      <c r="T1735" s="94">
        <f>Table1[[#This Row],[Male Voters]]/Table1[[#This Row],[Male Population]]</f>
        <v>0.71839389685793209</v>
      </c>
      <c r="U1735" s="94">
        <f>Table1[[#This Row],[Total Voters]]/Table1[[#This Row],[Total Population]]</f>
        <v>0.7546531668427896</v>
      </c>
      <c r="V1735" s="94">
        <f>Table1[[#This Row],[Female Ballots]]/Table1[[#This Row],[Female Population]]</f>
        <v>0.17379250849594099</v>
      </c>
      <c r="W1735" s="94">
        <f>Table1[[#This Row],[Male Ballots]]/Table1[[#This Row],[Male Population]]</f>
        <v>0.14293663691615466</v>
      </c>
      <c r="X1735" s="94">
        <f>Table1[[#This Row],[Total Ballots]]/Table1[[#This Row],[Total Population]]</f>
        <v>0.16039173427566891</v>
      </c>
      <c r="Y1735" s="94">
        <f>Table1[[#This Row],[Female Ballots]]/Table1[[#This Row],[Female Voters]]</f>
        <v>0.22775382203057626</v>
      </c>
      <c r="Z1735" s="95">
        <f>Table1[[#This Row],[Male Ballots]]/Table1[[#This Row],[Male Voters]]</f>
        <v>0.19896694214876032</v>
      </c>
      <c r="AA1735" s="94">
        <f>Table1[[#This Row],[Total Ballots]]/Table1[[#This Row],[Total Voters]]</f>
        <v>0.21253701875616979</v>
      </c>
    </row>
    <row r="1736" spans="1:27" s="7" customFormat="1" x14ac:dyDescent="0.35">
      <c r="A1736" s="102" t="s">
        <v>46</v>
      </c>
      <c r="B1736" s="103">
        <v>2023</v>
      </c>
      <c r="C1736" s="17" t="s">
        <v>81</v>
      </c>
      <c r="D1736" s="116"/>
      <c r="E1736" s="117"/>
      <c r="F1736" s="117"/>
      <c r="G1736" s="110" t="s">
        <v>66</v>
      </c>
      <c r="H1736" s="132">
        <v>7504.3810000000003</v>
      </c>
      <c r="I1736" s="132">
        <v>7275.3510000000006</v>
      </c>
      <c r="J1736" s="133">
        <v>14779.731</v>
      </c>
      <c r="K1736">
        <v>5812</v>
      </c>
      <c r="L1736">
        <v>5390</v>
      </c>
      <c r="M1736">
        <v>251</v>
      </c>
      <c r="N1736">
        <v>11453</v>
      </c>
      <c r="O1736">
        <v>1887</v>
      </c>
      <c r="P1736">
        <v>1514</v>
      </c>
      <c r="Q1736">
        <v>56</v>
      </c>
      <c r="R1736">
        <v>3457</v>
      </c>
      <c r="S1736" s="105">
        <f>Table1[[#This Row],[Female Voters]]/Table1[[#This Row],[Female Population]]</f>
        <v>0.77448093320421763</v>
      </c>
      <c r="T1736" s="94">
        <f>Table1[[#This Row],[Male Voters]]/Table1[[#This Row],[Male Population]]</f>
        <v>0.74085772631451041</v>
      </c>
      <c r="U1736" s="94">
        <f>Table1[[#This Row],[Total Voters]]/Table1[[#This Row],[Total Population]]</f>
        <v>0.77491261512134424</v>
      </c>
      <c r="V1736" s="94">
        <f>Table1[[#This Row],[Female Ballots]]/Table1[[#This Row],[Female Population]]</f>
        <v>0.25145311785209201</v>
      </c>
      <c r="W1736" s="94">
        <f>Table1[[#This Row],[Male Ballots]]/Table1[[#This Row],[Male Population]]</f>
        <v>0.20809992535068067</v>
      </c>
      <c r="X1736" s="94">
        <f>Table1[[#This Row],[Total Ballots]]/Table1[[#This Row],[Total Population]]</f>
        <v>0.23390141539111911</v>
      </c>
      <c r="Y1736" s="94">
        <f>Table1[[#This Row],[Female Ballots]]/Table1[[#This Row],[Female Voters]]</f>
        <v>0.32467309015829321</v>
      </c>
      <c r="Z1736" s="95">
        <f>Table1[[#This Row],[Male Ballots]]/Table1[[#This Row],[Male Voters]]</f>
        <v>0.2808905380333952</v>
      </c>
      <c r="AA1736" s="94">
        <f>Table1[[#This Row],[Total Ballots]]/Table1[[#This Row],[Total Voters]]</f>
        <v>0.30184231205797607</v>
      </c>
    </row>
    <row r="1737" spans="1:27" s="7" customFormat="1" x14ac:dyDescent="0.35">
      <c r="A1737" s="102" t="s">
        <v>46</v>
      </c>
      <c r="B1737" s="103">
        <v>2023</v>
      </c>
      <c r="C1737" s="17" t="s">
        <v>81</v>
      </c>
      <c r="D1737" s="116"/>
      <c r="E1737" s="117"/>
      <c r="F1737" s="117"/>
      <c r="G1737" s="110" t="s">
        <v>67</v>
      </c>
      <c r="H1737" s="132">
        <v>12656.198</v>
      </c>
      <c r="I1737" s="132">
        <v>11375.2371</v>
      </c>
      <c r="J1737" s="133">
        <v>24031.436000000002</v>
      </c>
      <c r="K1737">
        <v>10486</v>
      </c>
      <c r="L1737">
        <v>9343</v>
      </c>
      <c r="M1737">
        <v>268</v>
      </c>
      <c r="N1737">
        <v>20097</v>
      </c>
      <c r="O1737">
        <v>4823</v>
      </c>
      <c r="P1737">
        <v>4272</v>
      </c>
      <c r="Q1737">
        <v>85</v>
      </c>
      <c r="R1737">
        <v>9180</v>
      </c>
      <c r="S1737" s="105">
        <f>Table1[[#This Row],[Female Voters]]/Table1[[#This Row],[Female Population]]</f>
        <v>0.82852686091036187</v>
      </c>
      <c r="T1737" s="94">
        <f>Table1[[#This Row],[Male Voters]]/Table1[[#This Row],[Male Population]]</f>
        <v>0.82134551727277838</v>
      </c>
      <c r="U1737" s="94">
        <f>Table1[[#This Row],[Total Voters]]/Table1[[#This Row],[Total Population]]</f>
        <v>0.83627961308679177</v>
      </c>
      <c r="V1737" s="94">
        <f>Table1[[#This Row],[Female Ballots]]/Table1[[#This Row],[Female Population]]</f>
        <v>0.38107810892339072</v>
      </c>
      <c r="W1737" s="94">
        <f>Table1[[#This Row],[Male Ballots]]/Table1[[#This Row],[Male Population]]</f>
        <v>0.37555261155831204</v>
      </c>
      <c r="X1737" s="94">
        <f>Table1[[#This Row],[Total Ballots]]/Table1[[#This Row],[Total Population]]</f>
        <v>0.38199964413279336</v>
      </c>
      <c r="Y1737" s="94">
        <f>Table1[[#This Row],[Female Ballots]]/Table1[[#This Row],[Female Voters]]</f>
        <v>0.45994659546061417</v>
      </c>
      <c r="Z1737" s="95">
        <f>Table1[[#This Row],[Male Ballots]]/Table1[[#This Row],[Male Voters]]</f>
        <v>0.45724071497377716</v>
      </c>
      <c r="AA1737" s="94">
        <f>Table1[[#This Row],[Total Ballots]]/Table1[[#This Row],[Total Voters]]</f>
        <v>0.45678459471562921</v>
      </c>
    </row>
    <row r="1738" spans="1:27" s="7" customFormat="1" x14ac:dyDescent="0.35">
      <c r="A1738" s="102" t="s">
        <v>53</v>
      </c>
      <c r="B1738" s="103">
        <v>2023</v>
      </c>
      <c r="C1738" s="17" t="s">
        <v>81</v>
      </c>
      <c r="D1738" s="116"/>
      <c r="E1738" s="117"/>
      <c r="F1738" s="117"/>
      <c r="G1738" s="110" t="s">
        <v>79</v>
      </c>
      <c r="H1738" s="132">
        <v>16713.213300000003</v>
      </c>
      <c r="I1738" s="132">
        <v>16992.449999999997</v>
      </c>
      <c r="J1738" s="133">
        <v>33705.663900000007</v>
      </c>
      <c r="K1738">
        <v>703</v>
      </c>
      <c r="L1738">
        <v>707</v>
      </c>
      <c r="M1738">
        <v>36</v>
      </c>
      <c r="N1738">
        <v>1446</v>
      </c>
      <c r="O1738">
        <v>206</v>
      </c>
      <c r="P1738">
        <v>194</v>
      </c>
      <c r="Q1738">
        <v>6</v>
      </c>
      <c r="R1738">
        <v>406</v>
      </c>
      <c r="S1738" s="105">
        <f>Table1[[#This Row],[Female Voters]]/Table1[[#This Row],[Female Population]]</f>
        <v>4.2062527856327893E-2</v>
      </c>
      <c r="T1738" s="94">
        <f>Table1[[#This Row],[Male Voters]]/Table1[[#This Row],[Male Population]]</f>
        <v>4.160671356985015E-2</v>
      </c>
      <c r="U1738" s="94">
        <f>Table1[[#This Row],[Total Voters]]/Table1[[#This Row],[Total Population]]</f>
        <v>4.2900801606818362E-2</v>
      </c>
      <c r="V1738" s="94">
        <f>Table1[[#This Row],[Female Ballots]]/Table1[[#This Row],[Female Population]]</f>
        <v>1.2325577152778872E-2</v>
      </c>
      <c r="W1738" s="94">
        <f>Table1[[#This Row],[Male Ballots]]/Table1[[#This Row],[Male Population]]</f>
        <v>1.141683512383441E-2</v>
      </c>
      <c r="X1738" s="94">
        <f>Table1[[#This Row],[Total Ballots]]/Table1[[#This Row],[Total Population]]</f>
        <v>1.2045453286561725E-2</v>
      </c>
      <c r="Y1738" s="94">
        <f>Table1[[#This Row],[Female Ballots]]/Table1[[#This Row],[Female Voters]]</f>
        <v>0.2930298719772404</v>
      </c>
      <c r="Z1738" s="95">
        <f>Table1[[#This Row],[Male Ballots]]/Table1[[#This Row],[Male Voters]]</f>
        <v>0.27439886845827438</v>
      </c>
      <c r="AA1738" s="94">
        <f>Table1[[#This Row],[Total Ballots]]/Table1[[#This Row],[Total Voters]]</f>
        <v>0.28077455048409405</v>
      </c>
    </row>
    <row r="1739" spans="1:27" s="7" customFormat="1" x14ac:dyDescent="0.35">
      <c r="A1739" s="102" t="s">
        <v>53</v>
      </c>
      <c r="B1739" s="103">
        <v>2023</v>
      </c>
      <c r="C1739" s="17" t="s">
        <v>81</v>
      </c>
      <c r="D1739" s="116"/>
      <c r="E1739" s="117"/>
      <c r="F1739" s="117"/>
      <c r="G1739" s="110" t="s">
        <v>62</v>
      </c>
      <c r="H1739" s="132">
        <v>1733.4485</v>
      </c>
      <c r="I1739" s="132">
        <v>1925.6610000000001</v>
      </c>
      <c r="J1739" s="133">
        <v>3659.1095</v>
      </c>
      <c r="K1739">
        <v>88</v>
      </c>
      <c r="L1739">
        <v>91</v>
      </c>
      <c r="M1739">
        <v>4</v>
      </c>
      <c r="N1739">
        <v>183</v>
      </c>
      <c r="O1739">
        <v>5</v>
      </c>
      <c r="P1739">
        <v>6</v>
      </c>
      <c r="Q1739">
        <v>0</v>
      </c>
      <c r="R1739">
        <v>11</v>
      </c>
      <c r="S1739" s="105">
        <f>Table1[[#This Row],[Female Voters]]/Table1[[#This Row],[Female Population]]</f>
        <v>5.0765857768488652E-2</v>
      </c>
      <c r="T1739" s="94">
        <f>Table1[[#This Row],[Male Voters]]/Table1[[#This Row],[Male Population]]</f>
        <v>4.7256500495154646E-2</v>
      </c>
      <c r="U1739" s="94">
        <f>Table1[[#This Row],[Total Voters]]/Table1[[#This Row],[Total Population]]</f>
        <v>5.0012168261157529E-2</v>
      </c>
      <c r="V1739" s="94">
        <f>Table1[[#This Row],[Female Ballots]]/Table1[[#This Row],[Female Population]]</f>
        <v>2.8844237368459463E-3</v>
      </c>
      <c r="W1739" s="94">
        <f>Table1[[#This Row],[Male Ballots]]/Table1[[#This Row],[Male Population]]</f>
        <v>3.1158132194607463E-3</v>
      </c>
      <c r="X1739" s="94">
        <f>Table1[[#This Row],[Total Ballots]]/Table1[[#This Row],[Total Population]]</f>
        <v>3.006195906408376E-3</v>
      </c>
      <c r="Y1739" s="94">
        <f>Table1[[#This Row],[Female Ballots]]/Table1[[#This Row],[Female Voters]]</f>
        <v>5.6818181818181816E-2</v>
      </c>
      <c r="Z1739" s="95">
        <f>Table1[[#This Row],[Male Ballots]]/Table1[[#This Row],[Male Voters]]</f>
        <v>6.5934065934065936E-2</v>
      </c>
      <c r="AA1739" s="94">
        <f>Table1[[#This Row],[Total Ballots]]/Table1[[#This Row],[Total Voters]]</f>
        <v>6.0109289617486336E-2</v>
      </c>
    </row>
    <row r="1740" spans="1:27" s="7" customFormat="1" x14ac:dyDescent="0.35">
      <c r="A1740" s="102" t="s">
        <v>53</v>
      </c>
      <c r="B1740" s="103">
        <v>2023</v>
      </c>
      <c r="C1740" s="17" t="s">
        <v>81</v>
      </c>
      <c r="D1740" s="116"/>
      <c r="E1740" s="117"/>
      <c r="F1740" s="117"/>
      <c r="G1740" s="110" t="s">
        <v>63</v>
      </c>
      <c r="H1740" s="132">
        <v>2512.1280000000002</v>
      </c>
      <c r="I1740" s="132">
        <v>2835.3469999999998</v>
      </c>
      <c r="J1740" s="133">
        <v>5347.4750000000004</v>
      </c>
      <c r="K1740">
        <v>117</v>
      </c>
      <c r="L1740">
        <v>108</v>
      </c>
      <c r="M1740">
        <v>7</v>
      </c>
      <c r="N1740">
        <v>232</v>
      </c>
      <c r="O1740">
        <v>10</v>
      </c>
      <c r="P1740">
        <v>5</v>
      </c>
      <c r="Q1740">
        <v>0</v>
      </c>
      <c r="R1740">
        <v>15</v>
      </c>
      <c r="S1740" s="105">
        <f>Table1[[#This Row],[Female Voters]]/Table1[[#This Row],[Female Population]]</f>
        <v>4.6574059920513604E-2</v>
      </c>
      <c r="T1740" s="94">
        <f>Table1[[#This Row],[Male Voters]]/Table1[[#This Row],[Male Population]]</f>
        <v>3.8090575862495847E-2</v>
      </c>
      <c r="U1740" s="94">
        <f>Table1[[#This Row],[Total Voters]]/Table1[[#This Row],[Total Population]]</f>
        <v>4.3384962061533715E-2</v>
      </c>
      <c r="V1740" s="94">
        <f>Table1[[#This Row],[Female Ballots]]/Table1[[#This Row],[Female Population]]</f>
        <v>3.9806888820951795E-3</v>
      </c>
      <c r="W1740" s="94">
        <f>Table1[[#This Row],[Male Ballots]]/Table1[[#This Row],[Male Population]]</f>
        <v>1.7634525862266594E-3</v>
      </c>
      <c r="X1740" s="94">
        <f>Table1[[#This Row],[Total Ballots]]/Table1[[#This Row],[Total Population]]</f>
        <v>2.8050622022543349E-3</v>
      </c>
      <c r="Y1740" s="94">
        <f>Table1[[#This Row],[Female Ballots]]/Table1[[#This Row],[Female Voters]]</f>
        <v>8.5470085470085472E-2</v>
      </c>
      <c r="Z1740" s="95">
        <f>Table1[[#This Row],[Male Ballots]]/Table1[[#This Row],[Male Voters]]</f>
        <v>4.6296296296296294E-2</v>
      </c>
      <c r="AA1740" s="94">
        <f>Table1[[#This Row],[Total Ballots]]/Table1[[#This Row],[Total Voters]]</f>
        <v>6.4655172413793108E-2</v>
      </c>
    </row>
    <row r="1741" spans="1:27" s="7" customFormat="1" x14ac:dyDescent="0.35">
      <c r="A1741" s="102" t="s">
        <v>53</v>
      </c>
      <c r="B1741" s="103">
        <v>2023</v>
      </c>
      <c r="C1741" s="17" t="s">
        <v>81</v>
      </c>
      <c r="D1741" s="116"/>
      <c r="E1741" s="117"/>
      <c r="F1741" s="117"/>
      <c r="G1741" s="110" t="s">
        <v>64</v>
      </c>
      <c r="H1741" s="132">
        <v>2789.627</v>
      </c>
      <c r="I1741" s="132">
        <v>2985.6800000000003</v>
      </c>
      <c r="J1741" s="133">
        <v>5775.308</v>
      </c>
      <c r="K1741">
        <v>109</v>
      </c>
      <c r="L1741">
        <v>86</v>
      </c>
      <c r="M1741">
        <v>4</v>
      </c>
      <c r="N1741">
        <v>199</v>
      </c>
      <c r="O1741">
        <v>23</v>
      </c>
      <c r="P1741">
        <v>16</v>
      </c>
      <c r="Q1741">
        <v>2</v>
      </c>
      <c r="R1741">
        <v>41</v>
      </c>
      <c r="S1741" s="105">
        <f>Table1[[#This Row],[Female Voters]]/Table1[[#This Row],[Female Population]]</f>
        <v>3.9073324139750586E-2</v>
      </c>
      <c r="T1741" s="94">
        <f>Table1[[#This Row],[Male Voters]]/Table1[[#This Row],[Male Population]]</f>
        <v>2.8804158516652821E-2</v>
      </c>
      <c r="U1741" s="94">
        <f>Table1[[#This Row],[Total Voters]]/Table1[[#This Row],[Total Population]]</f>
        <v>3.4457036750247777E-2</v>
      </c>
      <c r="V1741" s="94">
        <f>Table1[[#This Row],[Female Ballots]]/Table1[[#This Row],[Female Population]]</f>
        <v>8.2448298643510408E-3</v>
      </c>
      <c r="W1741" s="94">
        <f>Table1[[#This Row],[Male Ballots]]/Table1[[#This Row],[Male Population]]</f>
        <v>5.358913212400525E-3</v>
      </c>
      <c r="X1741" s="94">
        <f>Table1[[#This Row],[Total Ballots]]/Table1[[#This Row],[Total Population]]</f>
        <v>7.0991884761817036E-3</v>
      </c>
      <c r="Y1741" s="94">
        <f>Table1[[#This Row],[Female Ballots]]/Table1[[#This Row],[Female Voters]]</f>
        <v>0.21100917431192662</v>
      </c>
      <c r="Z1741" s="95">
        <f>Table1[[#This Row],[Male Ballots]]/Table1[[#This Row],[Male Voters]]</f>
        <v>0.18604651162790697</v>
      </c>
      <c r="AA1741" s="94">
        <f>Table1[[#This Row],[Total Ballots]]/Table1[[#This Row],[Total Voters]]</f>
        <v>0.20603015075376885</v>
      </c>
    </row>
    <row r="1742" spans="1:27" s="7" customFormat="1" x14ac:dyDescent="0.35">
      <c r="A1742" s="102" t="s">
        <v>53</v>
      </c>
      <c r="B1742" s="103">
        <v>2023</v>
      </c>
      <c r="C1742" s="17" t="s">
        <v>81</v>
      </c>
      <c r="D1742" s="116"/>
      <c r="E1742" s="117"/>
      <c r="F1742" s="117"/>
      <c r="G1742" s="110" t="s">
        <v>65</v>
      </c>
      <c r="H1742" s="132">
        <v>2502.5410000000002</v>
      </c>
      <c r="I1742" s="132">
        <v>2533.087</v>
      </c>
      <c r="J1742" s="133">
        <v>5035.6279999999997</v>
      </c>
      <c r="K1742">
        <v>76</v>
      </c>
      <c r="L1742">
        <v>70</v>
      </c>
      <c r="M1742">
        <v>6</v>
      </c>
      <c r="N1742">
        <v>152</v>
      </c>
      <c r="O1742">
        <v>25</v>
      </c>
      <c r="P1742">
        <v>13</v>
      </c>
      <c r="Q1742">
        <v>1</v>
      </c>
      <c r="R1742">
        <v>39</v>
      </c>
      <c r="S1742" s="105">
        <f>Table1[[#This Row],[Female Voters]]/Table1[[#This Row],[Female Population]]</f>
        <v>3.0369132813408448E-2</v>
      </c>
      <c r="T1742" s="94">
        <f>Table1[[#This Row],[Male Voters]]/Table1[[#This Row],[Male Population]]</f>
        <v>2.7634266016129727E-2</v>
      </c>
      <c r="U1742" s="94">
        <f>Table1[[#This Row],[Total Voters]]/Table1[[#This Row],[Total Population]]</f>
        <v>3.018491437413566E-2</v>
      </c>
      <c r="V1742" s="94">
        <f>Table1[[#This Row],[Female Ballots]]/Table1[[#This Row],[Female Population]]</f>
        <v>9.9898463202001478E-3</v>
      </c>
      <c r="W1742" s="94">
        <f>Table1[[#This Row],[Male Ballots]]/Table1[[#This Row],[Male Population]]</f>
        <v>5.1320779744240923E-3</v>
      </c>
      <c r="X1742" s="94">
        <f>Table1[[#This Row],[Total Ballots]]/Table1[[#This Row],[Total Population]]</f>
        <v>7.7448135565216496E-3</v>
      </c>
      <c r="Y1742" s="94">
        <f>Table1[[#This Row],[Female Ballots]]/Table1[[#This Row],[Female Voters]]</f>
        <v>0.32894736842105265</v>
      </c>
      <c r="Z1742" s="95">
        <f>Table1[[#This Row],[Male Ballots]]/Table1[[#This Row],[Male Voters]]</f>
        <v>0.18571428571428572</v>
      </c>
      <c r="AA1742" s="94">
        <f>Table1[[#This Row],[Total Ballots]]/Table1[[#This Row],[Total Voters]]</f>
        <v>0.25657894736842107</v>
      </c>
    </row>
    <row r="1743" spans="1:27" s="7" customFormat="1" x14ac:dyDescent="0.35">
      <c r="A1743" s="102" t="s">
        <v>53</v>
      </c>
      <c r="B1743" s="103">
        <v>2023</v>
      </c>
      <c r="C1743" s="17" t="s">
        <v>81</v>
      </c>
      <c r="D1743" s="116"/>
      <c r="E1743" s="117"/>
      <c r="F1743" s="117"/>
      <c r="G1743" s="110" t="s">
        <v>66</v>
      </c>
      <c r="H1743" s="132">
        <v>2712.1120000000001</v>
      </c>
      <c r="I1743" s="132">
        <v>2591.8270000000002</v>
      </c>
      <c r="J1743" s="133">
        <v>5303.9390000000003</v>
      </c>
      <c r="K1743">
        <v>106</v>
      </c>
      <c r="L1743">
        <v>118</v>
      </c>
      <c r="M1743">
        <v>6</v>
      </c>
      <c r="N1743">
        <v>230</v>
      </c>
      <c r="O1743">
        <v>51</v>
      </c>
      <c r="P1743">
        <v>42</v>
      </c>
      <c r="Q1743">
        <v>1</v>
      </c>
      <c r="R1743">
        <v>94</v>
      </c>
      <c r="S1743" s="105">
        <f>Table1[[#This Row],[Female Voters]]/Table1[[#This Row],[Female Population]]</f>
        <v>3.908393163704154E-2</v>
      </c>
      <c r="T1743" s="94">
        <f>Table1[[#This Row],[Male Voters]]/Table1[[#This Row],[Male Population]]</f>
        <v>4.5527730052970353E-2</v>
      </c>
      <c r="U1743" s="94">
        <f>Table1[[#This Row],[Total Voters]]/Table1[[#This Row],[Total Population]]</f>
        <v>4.3363997964531643E-2</v>
      </c>
      <c r="V1743" s="94">
        <f>Table1[[#This Row],[Female Ballots]]/Table1[[#This Row],[Female Population]]</f>
        <v>1.8804533146123757E-2</v>
      </c>
      <c r="W1743" s="94">
        <f>Table1[[#This Row],[Male Ballots]]/Table1[[#This Row],[Male Population]]</f>
        <v>1.6204785273091143E-2</v>
      </c>
      <c r="X1743" s="94">
        <f>Table1[[#This Row],[Total Ballots]]/Table1[[#This Row],[Total Population]]</f>
        <v>1.7722677428982498E-2</v>
      </c>
      <c r="Y1743" s="94">
        <f>Table1[[#This Row],[Female Ballots]]/Table1[[#This Row],[Female Voters]]</f>
        <v>0.48113207547169812</v>
      </c>
      <c r="Z1743" s="95">
        <f>Table1[[#This Row],[Male Ballots]]/Table1[[#This Row],[Male Voters]]</f>
        <v>0.3559322033898305</v>
      </c>
      <c r="AA1743" s="94">
        <f>Table1[[#This Row],[Total Ballots]]/Table1[[#This Row],[Total Voters]]</f>
        <v>0.40869565217391307</v>
      </c>
    </row>
    <row r="1744" spans="1:27" s="7" customFormat="1" x14ac:dyDescent="0.35">
      <c r="A1744" s="102" t="s">
        <v>53</v>
      </c>
      <c r="B1744" s="103">
        <v>2023</v>
      </c>
      <c r="C1744" s="17" t="s">
        <v>81</v>
      </c>
      <c r="D1744" s="116"/>
      <c r="E1744" s="117"/>
      <c r="F1744" s="117"/>
      <c r="G1744" s="110" t="s">
        <v>67</v>
      </c>
      <c r="H1744" s="132">
        <v>4463.3568000000005</v>
      </c>
      <c r="I1744" s="132">
        <v>4120.848</v>
      </c>
      <c r="J1744" s="133">
        <v>8584.2044000000005</v>
      </c>
      <c r="K1744">
        <v>207</v>
      </c>
      <c r="L1744">
        <v>234</v>
      </c>
      <c r="M1744">
        <v>9</v>
      </c>
      <c r="N1744">
        <v>450</v>
      </c>
      <c r="O1744">
        <v>92</v>
      </c>
      <c r="P1744">
        <v>112</v>
      </c>
      <c r="Q1744">
        <v>2</v>
      </c>
      <c r="R1744">
        <v>206</v>
      </c>
      <c r="S1744" s="105">
        <f>Table1[[#This Row],[Female Voters]]/Table1[[#This Row],[Female Population]]</f>
        <v>4.6377650113027032E-2</v>
      </c>
      <c r="T1744" s="94">
        <f>Table1[[#This Row],[Male Voters]]/Table1[[#This Row],[Male Population]]</f>
        <v>5.6784428836006567E-2</v>
      </c>
      <c r="U1744" s="94">
        <f>Table1[[#This Row],[Total Voters]]/Table1[[#This Row],[Total Population]]</f>
        <v>5.2421864511986688E-2</v>
      </c>
      <c r="V1744" s="94">
        <f>Table1[[#This Row],[Female Ballots]]/Table1[[#This Row],[Female Population]]</f>
        <v>2.0612288939123126E-2</v>
      </c>
      <c r="W1744" s="94">
        <f>Table1[[#This Row],[Male Ballots]]/Table1[[#This Row],[Male Population]]</f>
        <v>2.7178871921507419E-2</v>
      </c>
      <c r="X1744" s="94">
        <f>Table1[[#This Row],[Total Ballots]]/Table1[[#This Row],[Total Population]]</f>
        <v>2.3997564643265017E-2</v>
      </c>
      <c r="Y1744" s="94">
        <f>Table1[[#This Row],[Female Ballots]]/Table1[[#This Row],[Female Voters]]</f>
        <v>0.44444444444444442</v>
      </c>
      <c r="Z1744" s="95">
        <f>Table1[[#This Row],[Male Ballots]]/Table1[[#This Row],[Male Voters]]</f>
        <v>0.47863247863247865</v>
      </c>
      <c r="AA1744" s="94">
        <f>Table1[[#This Row],[Total Ballots]]/Table1[[#This Row],[Total Voters]]</f>
        <v>0.45777777777777778</v>
      </c>
    </row>
    <row r="1745" spans="1:27" s="7" customFormat="1" x14ac:dyDescent="0.35">
      <c r="A1745" s="102" t="s">
        <v>32</v>
      </c>
      <c r="B1745" s="103">
        <v>2023</v>
      </c>
      <c r="C1745" s="17" t="s">
        <v>81</v>
      </c>
      <c r="D1745" s="116"/>
      <c r="E1745" s="117"/>
      <c r="F1745" s="117"/>
      <c r="G1745" s="110" t="s">
        <v>79</v>
      </c>
      <c r="H1745" s="132">
        <v>2968.5465199999999</v>
      </c>
      <c r="I1745" s="132">
        <v>3015.4453699999999</v>
      </c>
      <c r="J1745" s="133">
        <v>5983.9921600000007</v>
      </c>
      <c r="K1745">
        <v>1117</v>
      </c>
      <c r="L1745">
        <v>1140</v>
      </c>
      <c r="M1745">
        <v>53</v>
      </c>
      <c r="N1745">
        <v>2310</v>
      </c>
      <c r="O1745">
        <v>384</v>
      </c>
      <c r="P1745">
        <v>320</v>
      </c>
      <c r="Q1745">
        <v>12</v>
      </c>
      <c r="R1745">
        <v>716</v>
      </c>
      <c r="S1745" s="105">
        <f>Table1[[#This Row],[Female Voters]]/Table1[[#This Row],[Female Population]]</f>
        <v>0.37627842193963668</v>
      </c>
      <c r="T1745" s="94">
        <f>Table1[[#This Row],[Male Voters]]/Table1[[#This Row],[Male Population]]</f>
        <v>0.37805360738470284</v>
      </c>
      <c r="U1745" s="94">
        <f>Table1[[#This Row],[Total Voters]]/Table1[[#This Row],[Total Population]]</f>
        <v>0.38602991752582771</v>
      </c>
      <c r="V1745" s="94">
        <f>Table1[[#This Row],[Female Ballots]]/Table1[[#This Row],[Female Population]]</f>
        <v>0.12935623457906936</v>
      </c>
      <c r="W1745" s="94">
        <f>Table1[[#This Row],[Male Ballots]]/Table1[[#This Row],[Male Population]]</f>
        <v>0.10612031084482887</v>
      </c>
      <c r="X1745" s="94">
        <f>Table1[[#This Row],[Total Ballots]]/Table1[[#This Row],[Total Population]]</f>
        <v>0.11965256318116566</v>
      </c>
      <c r="Y1745" s="94">
        <f>Table1[[#This Row],[Female Ballots]]/Table1[[#This Row],[Female Voters]]</f>
        <v>0.34377797672336619</v>
      </c>
      <c r="Z1745" s="95">
        <f>Table1[[#This Row],[Male Ballots]]/Table1[[#This Row],[Male Voters]]</f>
        <v>0.2807017543859649</v>
      </c>
      <c r="AA1745" s="94">
        <f>Table1[[#This Row],[Total Ballots]]/Table1[[#This Row],[Total Voters]]</f>
        <v>0.30995670995670993</v>
      </c>
    </row>
    <row r="1746" spans="1:27" s="7" customFormat="1" x14ac:dyDescent="0.35">
      <c r="A1746" s="102" t="s">
        <v>32</v>
      </c>
      <c r="B1746" s="103">
        <v>2023</v>
      </c>
      <c r="C1746" s="17" t="s">
        <v>81</v>
      </c>
      <c r="D1746" s="116"/>
      <c r="E1746" s="117"/>
      <c r="F1746" s="117"/>
      <c r="G1746" s="110" t="s">
        <v>62</v>
      </c>
      <c r="H1746" s="132">
        <v>181.04426000000001</v>
      </c>
      <c r="I1746" s="132">
        <v>223.97429</v>
      </c>
      <c r="J1746" s="133">
        <v>405.01866000000001</v>
      </c>
      <c r="K1746">
        <v>55</v>
      </c>
      <c r="L1746">
        <v>65</v>
      </c>
      <c r="M1746">
        <v>4</v>
      </c>
      <c r="N1746">
        <v>124</v>
      </c>
      <c r="O1746">
        <v>6</v>
      </c>
      <c r="P1746">
        <v>5</v>
      </c>
      <c r="Q1746">
        <v>0</v>
      </c>
      <c r="R1746">
        <v>11</v>
      </c>
      <c r="S1746" s="105">
        <f>Table1[[#This Row],[Female Voters]]/Table1[[#This Row],[Female Population]]</f>
        <v>0.30379311666660958</v>
      </c>
      <c r="T1746" s="94">
        <f>Table1[[#This Row],[Male Voters]]/Table1[[#This Row],[Male Population]]</f>
        <v>0.29021188101545048</v>
      </c>
      <c r="U1746" s="94">
        <f>Table1[[#This Row],[Total Voters]]/Table1[[#This Row],[Total Population]]</f>
        <v>0.30615873352600592</v>
      </c>
      <c r="V1746" s="94">
        <f>Table1[[#This Row],[Female Ballots]]/Table1[[#This Row],[Female Population]]</f>
        <v>3.3141067272721043E-2</v>
      </c>
      <c r="W1746" s="94">
        <f>Table1[[#This Row],[Male Ballots]]/Table1[[#This Row],[Male Population]]</f>
        <v>2.2323990847342344E-2</v>
      </c>
      <c r="X1746" s="94">
        <f>Table1[[#This Row],[Total Ballots]]/Table1[[#This Row],[Total Population]]</f>
        <v>2.7159242490210202E-2</v>
      </c>
      <c r="Y1746" s="94">
        <f>Table1[[#This Row],[Female Ballots]]/Table1[[#This Row],[Female Voters]]</f>
        <v>0.10909090909090909</v>
      </c>
      <c r="Z1746" s="95">
        <f>Table1[[#This Row],[Male Ballots]]/Table1[[#This Row],[Male Voters]]</f>
        <v>7.6923076923076927E-2</v>
      </c>
      <c r="AA1746" s="94">
        <f>Table1[[#This Row],[Total Ballots]]/Table1[[#This Row],[Total Voters]]</f>
        <v>8.8709677419354843E-2</v>
      </c>
    </row>
    <row r="1747" spans="1:27" s="7" customFormat="1" x14ac:dyDescent="0.35">
      <c r="A1747" s="102" t="s">
        <v>32</v>
      </c>
      <c r="B1747" s="103">
        <v>2023</v>
      </c>
      <c r="C1747" s="17" t="s">
        <v>81</v>
      </c>
      <c r="D1747" s="116"/>
      <c r="E1747" s="117"/>
      <c r="F1747" s="117"/>
      <c r="G1747" s="110" t="s">
        <v>63</v>
      </c>
      <c r="H1747" s="132">
        <v>257.85050000000001</v>
      </c>
      <c r="I1747" s="132">
        <v>262.3485</v>
      </c>
      <c r="J1747" s="133">
        <v>520.19900000000007</v>
      </c>
      <c r="K1747">
        <v>100</v>
      </c>
      <c r="L1747">
        <v>111</v>
      </c>
      <c r="M1747">
        <v>4</v>
      </c>
      <c r="N1747">
        <v>215</v>
      </c>
      <c r="O1747">
        <v>20</v>
      </c>
      <c r="P1747">
        <v>11</v>
      </c>
      <c r="Q1747">
        <v>0</v>
      </c>
      <c r="R1747">
        <v>31</v>
      </c>
      <c r="S1747" s="105">
        <f>Table1[[#This Row],[Female Voters]]/Table1[[#This Row],[Female Population]]</f>
        <v>0.38782162532164954</v>
      </c>
      <c r="T1747" s="94">
        <f>Table1[[#This Row],[Male Voters]]/Table1[[#This Row],[Male Population]]</f>
        <v>0.4231013327691982</v>
      </c>
      <c r="U1747" s="94">
        <f>Table1[[#This Row],[Total Voters]]/Table1[[#This Row],[Total Population]]</f>
        <v>0.41330337044092735</v>
      </c>
      <c r="V1747" s="94">
        <f>Table1[[#This Row],[Female Ballots]]/Table1[[#This Row],[Female Population]]</f>
        <v>7.7564325064329906E-2</v>
      </c>
      <c r="W1747" s="94">
        <f>Table1[[#This Row],[Male Ballots]]/Table1[[#This Row],[Male Population]]</f>
        <v>4.1928960905055677E-2</v>
      </c>
      <c r="X1747" s="94">
        <f>Table1[[#This Row],[Total Ballots]]/Table1[[#This Row],[Total Population]]</f>
        <v>5.9592578993808133E-2</v>
      </c>
      <c r="Y1747" s="94">
        <f>Table1[[#This Row],[Female Ballots]]/Table1[[#This Row],[Female Voters]]</f>
        <v>0.2</v>
      </c>
      <c r="Z1747" s="95">
        <f>Table1[[#This Row],[Male Ballots]]/Table1[[#This Row],[Male Voters]]</f>
        <v>9.90990990990991E-2</v>
      </c>
      <c r="AA1747" s="94">
        <f>Table1[[#This Row],[Total Ballots]]/Table1[[#This Row],[Total Voters]]</f>
        <v>0.14418604651162792</v>
      </c>
    </row>
    <row r="1748" spans="1:27" s="7" customFormat="1" x14ac:dyDescent="0.35">
      <c r="A1748" s="102" t="s">
        <v>32</v>
      </c>
      <c r="B1748" s="103">
        <v>2023</v>
      </c>
      <c r="C1748" s="17" t="s">
        <v>81</v>
      </c>
      <c r="D1748" s="116"/>
      <c r="E1748" s="117"/>
      <c r="F1748" s="117"/>
      <c r="G1748" s="110" t="s">
        <v>64</v>
      </c>
      <c r="H1748" s="132">
        <v>380.57169999999996</v>
      </c>
      <c r="I1748" s="132">
        <v>366.07979999999998</v>
      </c>
      <c r="J1748" s="133">
        <v>746.65159999999992</v>
      </c>
      <c r="K1748">
        <v>148</v>
      </c>
      <c r="L1748">
        <v>136</v>
      </c>
      <c r="M1748">
        <v>4</v>
      </c>
      <c r="N1748">
        <v>288</v>
      </c>
      <c r="O1748">
        <v>33</v>
      </c>
      <c r="P1748">
        <v>25</v>
      </c>
      <c r="Q1748">
        <v>0</v>
      </c>
      <c r="R1748">
        <v>58</v>
      </c>
      <c r="S1748" s="105">
        <f>Table1[[#This Row],[Female Voters]]/Table1[[#This Row],[Female Population]]</f>
        <v>0.38888861152839271</v>
      </c>
      <c r="T1748" s="94">
        <f>Table1[[#This Row],[Male Voters]]/Table1[[#This Row],[Male Population]]</f>
        <v>0.37150369946661904</v>
      </c>
      <c r="U1748" s="94">
        <f>Table1[[#This Row],[Total Voters]]/Table1[[#This Row],[Total Population]]</f>
        <v>0.38572206903460737</v>
      </c>
      <c r="V1748" s="94">
        <f>Table1[[#This Row],[Female Ballots]]/Table1[[#This Row],[Female Population]]</f>
        <v>8.6711649867817292E-2</v>
      </c>
      <c r="W1748" s="94">
        <f>Table1[[#This Row],[Male Ballots]]/Table1[[#This Row],[Male Population]]</f>
        <v>6.8291121225481449E-2</v>
      </c>
      <c r="X1748" s="94">
        <f>Table1[[#This Row],[Total Ballots]]/Table1[[#This Row],[Total Population]]</f>
        <v>7.768013890280287E-2</v>
      </c>
      <c r="Y1748" s="94">
        <f>Table1[[#This Row],[Female Ballots]]/Table1[[#This Row],[Female Voters]]</f>
        <v>0.22297297297297297</v>
      </c>
      <c r="Z1748" s="95">
        <f>Table1[[#This Row],[Male Ballots]]/Table1[[#This Row],[Male Voters]]</f>
        <v>0.18382352941176472</v>
      </c>
      <c r="AA1748" s="94">
        <f>Table1[[#This Row],[Total Ballots]]/Table1[[#This Row],[Total Voters]]</f>
        <v>0.2013888888888889</v>
      </c>
    </row>
    <row r="1749" spans="1:27" s="7" customFormat="1" x14ac:dyDescent="0.35">
      <c r="A1749" s="102" t="s">
        <v>32</v>
      </c>
      <c r="B1749" s="103">
        <v>2023</v>
      </c>
      <c r="C1749" s="17" t="s">
        <v>81</v>
      </c>
      <c r="D1749" s="116"/>
      <c r="E1749" s="117"/>
      <c r="F1749" s="117"/>
      <c r="G1749" s="110" t="s">
        <v>65</v>
      </c>
      <c r="H1749" s="132">
        <v>433.75049999999999</v>
      </c>
      <c r="I1749" s="132">
        <v>408.49080000000004</v>
      </c>
      <c r="J1749" s="133">
        <v>842.24130000000002</v>
      </c>
      <c r="K1749">
        <v>162</v>
      </c>
      <c r="L1749">
        <v>178</v>
      </c>
      <c r="M1749">
        <v>10</v>
      </c>
      <c r="N1749">
        <v>350</v>
      </c>
      <c r="O1749">
        <v>53</v>
      </c>
      <c r="P1749">
        <v>33</v>
      </c>
      <c r="Q1749">
        <v>2</v>
      </c>
      <c r="R1749">
        <v>88</v>
      </c>
      <c r="S1749" s="105">
        <f>Table1[[#This Row],[Female Voters]]/Table1[[#This Row],[Female Population]]</f>
        <v>0.37348660116818311</v>
      </c>
      <c r="T1749" s="94">
        <f>Table1[[#This Row],[Male Voters]]/Table1[[#This Row],[Male Population]]</f>
        <v>0.43575032779196005</v>
      </c>
      <c r="U1749" s="94">
        <f>Table1[[#This Row],[Total Voters]]/Table1[[#This Row],[Total Population]]</f>
        <v>0.41555786922346361</v>
      </c>
      <c r="V1749" s="94">
        <f>Table1[[#This Row],[Female Ballots]]/Table1[[#This Row],[Female Population]]</f>
        <v>0.12219006087601052</v>
      </c>
      <c r="W1749" s="94">
        <f>Table1[[#This Row],[Male Ballots]]/Table1[[#This Row],[Male Population]]</f>
        <v>8.078517312997012E-2</v>
      </c>
      <c r="X1749" s="94">
        <f>Table1[[#This Row],[Total Ballots]]/Table1[[#This Row],[Total Population]]</f>
        <v>0.10448312140475657</v>
      </c>
      <c r="Y1749" s="94">
        <f>Table1[[#This Row],[Female Ballots]]/Table1[[#This Row],[Female Voters]]</f>
        <v>0.3271604938271605</v>
      </c>
      <c r="Z1749" s="95">
        <f>Table1[[#This Row],[Male Ballots]]/Table1[[#This Row],[Male Voters]]</f>
        <v>0.1853932584269663</v>
      </c>
      <c r="AA1749" s="94">
        <f>Table1[[#This Row],[Total Ballots]]/Table1[[#This Row],[Total Voters]]</f>
        <v>0.25142857142857145</v>
      </c>
    </row>
    <row r="1750" spans="1:27" s="7" customFormat="1" x14ac:dyDescent="0.35">
      <c r="A1750" s="102" t="s">
        <v>32</v>
      </c>
      <c r="B1750" s="103">
        <v>2023</v>
      </c>
      <c r="C1750" s="17" t="s">
        <v>81</v>
      </c>
      <c r="D1750" s="116"/>
      <c r="E1750" s="117"/>
      <c r="F1750" s="117"/>
      <c r="G1750" s="110" t="s">
        <v>66</v>
      </c>
      <c r="H1750" s="132">
        <v>572.63239999999996</v>
      </c>
      <c r="I1750" s="132">
        <v>534.34870000000001</v>
      </c>
      <c r="J1750" s="133">
        <v>1106.9811999999999</v>
      </c>
      <c r="K1750">
        <v>219</v>
      </c>
      <c r="L1750">
        <v>194</v>
      </c>
      <c r="M1750">
        <v>12</v>
      </c>
      <c r="N1750">
        <v>425</v>
      </c>
      <c r="O1750">
        <v>73</v>
      </c>
      <c r="P1750">
        <v>69</v>
      </c>
      <c r="Q1750">
        <v>6</v>
      </c>
      <c r="R1750">
        <v>148</v>
      </c>
      <c r="S1750" s="105">
        <f>Table1[[#This Row],[Female Voters]]/Table1[[#This Row],[Female Population]]</f>
        <v>0.3824443045835339</v>
      </c>
      <c r="T1750" s="94">
        <f>Table1[[#This Row],[Male Voters]]/Table1[[#This Row],[Male Population]]</f>
        <v>0.3630588041104994</v>
      </c>
      <c r="U1750" s="94">
        <f>Table1[[#This Row],[Total Voters]]/Table1[[#This Row],[Total Population]]</f>
        <v>0.3839270260416347</v>
      </c>
      <c r="V1750" s="94">
        <f>Table1[[#This Row],[Female Ballots]]/Table1[[#This Row],[Female Population]]</f>
        <v>0.12748143486117797</v>
      </c>
      <c r="W1750" s="94">
        <f>Table1[[#This Row],[Male Ballots]]/Table1[[#This Row],[Male Population]]</f>
        <v>0.129129162286724</v>
      </c>
      <c r="X1750" s="94">
        <f>Table1[[#This Row],[Total Ballots]]/Table1[[#This Row],[Total Population]]</f>
        <v>0.1336969408333222</v>
      </c>
      <c r="Y1750" s="94">
        <f>Table1[[#This Row],[Female Ballots]]/Table1[[#This Row],[Female Voters]]</f>
        <v>0.33333333333333331</v>
      </c>
      <c r="Z1750" s="95">
        <f>Table1[[#This Row],[Male Ballots]]/Table1[[#This Row],[Male Voters]]</f>
        <v>0.35567010309278352</v>
      </c>
      <c r="AA1750" s="94">
        <f>Table1[[#This Row],[Total Ballots]]/Table1[[#This Row],[Total Voters]]</f>
        <v>0.34823529411764703</v>
      </c>
    </row>
    <row r="1751" spans="1:27" s="7" customFormat="1" x14ac:dyDescent="0.35">
      <c r="A1751" s="102" t="s">
        <v>32</v>
      </c>
      <c r="B1751" s="103">
        <v>2023</v>
      </c>
      <c r="C1751" s="17" t="s">
        <v>81</v>
      </c>
      <c r="D1751" s="116"/>
      <c r="E1751" s="117"/>
      <c r="F1751" s="117"/>
      <c r="G1751" s="110" t="s">
        <v>67</v>
      </c>
      <c r="H1751" s="132">
        <v>1142.6971600000002</v>
      </c>
      <c r="I1751" s="132">
        <v>1220.2032799999999</v>
      </c>
      <c r="J1751" s="133">
        <v>2362.9004000000004</v>
      </c>
      <c r="K1751">
        <v>433</v>
      </c>
      <c r="L1751">
        <v>456</v>
      </c>
      <c r="M1751">
        <v>19</v>
      </c>
      <c r="N1751">
        <v>908</v>
      </c>
      <c r="O1751">
        <v>199</v>
      </c>
      <c r="P1751">
        <v>177</v>
      </c>
      <c r="Q1751">
        <v>4</v>
      </c>
      <c r="R1751">
        <v>380</v>
      </c>
      <c r="S1751" s="105">
        <f>Table1[[#This Row],[Female Voters]]/Table1[[#This Row],[Female Population]]</f>
        <v>0.37892804424227322</v>
      </c>
      <c r="T1751" s="94">
        <f>Table1[[#This Row],[Male Voters]]/Table1[[#This Row],[Male Population]]</f>
        <v>0.37370822343634419</v>
      </c>
      <c r="U1751" s="94">
        <f>Table1[[#This Row],[Total Voters]]/Table1[[#This Row],[Total Population]]</f>
        <v>0.38427349709704217</v>
      </c>
      <c r="V1751" s="94">
        <f>Table1[[#This Row],[Female Ballots]]/Table1[[#This Row],[Female Population]]</f>
        <v>0.17414937830072141</v>
      </c>
      <c r="W1751" s="94">
        <f>Table1[[#This Row],[Male Ballots]]/Table1[[#This Row],[Male Population]]</f>
        <v>0.14505779725489676</v>
      </c>
      <c r="X1751" s="94">
        <f>Table1[[#This Row],[Total Ballots]]/Table1[[#This Row],[Total Population]]</f>
        <v>0.16081930495250665</v>
      </c>
      <c r="Y1751" s="94">
        <f>Table1[[#This Row],[Female Ballots]]/Table1[[#This Row],[Female Voters]]</f>
        <v>0.45958429561200925</v>
      </c>
      <c r="Z1751" s="95">
        <f>Table1[[#This Row],[Male Ballots]]/Table1[[#This Row],[Male Voters]]</f>
        <v>0.38815789473684209</v>
      </c>
      <c r="AA1751" s="94">
        <f>Table1[[#This Row],[Total Ballots]]/Table1[[#This Row],[Total Voters]]</f>
        <v>0.41850220264317178</v>
      </c>
    </row>
    <row r="1752" spans="1:27" s="7" customFormat="1" x14ac:dyDescent="0.35">
      <c r="A1752" s="102" t="s">
        <v>60</v>
      </c>
      <c r="B1752" s="103">
        <v>2023</v>
      </c>
      <c r="C1752" s="17" t="s">
        <v>81</v>
      </c>
      <c r="D1752" s="116"/>
      <c r="E1752" s="117"/>
      <c r="F1752" s="117"/>
      <c r="G1752" s="110" t="s">
        <v>79</v>
      </c>
      <c r="H1752" s="132">
        <v>34153.5916</v>
      </c>
      <c r="I1752" s="132">
        <v>36516.0144</v>
      </c>
      <c r="J1752" s="133">
        <v>70669.603899999987</v>
      </c>
      <c r="K1752">
        <v>614</v>
      </c>
      <c r="L1752">
        <v>543</v>
      </c>
      <c r="M1752">
        <v>25</v>
      </c>
      <c r="N1752">
        <v>1182</v>
      </c>
      <c r="O1752">
        <v>144</v>
      </c>
      <c r="P1752">
        <v>121</v>
      </c>
      <c r="Q1752">
        <v>10</v>
      </c>
      <c r="R1752">
        <v>275</v>
      </c>
      <c r="S1752" s="105">
        <f>Table1[[#This Row],[Female Voters]]/Table1[[#This Row],[Female Population]]</f>
        <v>1.7977611467369072E-2</v>
      </c>
      <c r="T1752" s="94">
        <f>Table1[[#This Row],[Male Voters]]/Table1[[#This Row],[Male Population]]</f>
        <v>1.4870188023586714E-2</v>
      </c>
      <c r="U1752" s="94">
        <f>Table1[[#This Row],[Total Voters]]/Table1[[#This Row],[Total Population]]</f>
        <v>1.6725719896103736E-2</v>
      </c>
      <c r="V1752" s="94">
        <f>Table1[[#This Row],[Female Ballots]]/Table1[[#This Row],[Female Population]]</f>
        <v>4.2162476405556131E-3</v>
      </c>
      <c r="W1752" s="94">
        <f>Table1[[#This Row],[Male Ballots]]/Table1[[#This Row],[Male Population]]</f>
        <v>3.3136146424567079E-3</v>
      </c>
      <c r="X1752" s="94">
        <f>Table1[[#This Row],[Total Ballots]]/Table1[[#This Row],[Total Population]]</f>
        <v>3.891347691563898E-3</v>
      </c>
      <c r="Y1752" s="94">
        <f>Table1[[#This Row],[Female Ballots]]/Table1[[#This Row],[Female Voters]]</f>
        <v>0.23452768729641693</v>
      </c>
      <c r="Z1752" s="95">
        <f>Table1[[#This Row],[Male Ballots]]/Table1[[#This Row],[Male Voters]]</f>
        <v>0.22283609576427257</v>
      </c>
      <c r="AA1752" s="94">
        <f>Table1[[#This Row],[Total Ballots]]/Table1[[#This Row],[Total Voters]]</f>
        <v>0.2326565143824027</v>
      </c>
    </row>
    <row r="1753" spans="1:27" s="7" customFormat="1" x14ac:dyDescent="0.35">
      <c r="A1753" s="102" t="s">
        <v>60</v>
      </c>
      <c r="B1753" s="103">
        <v>2023</v>
      </c>
      <c r="C1753" s="17" t="s">
        <v>81</v>
      </c>
      <c r="D1753" s="116"/>
      <c r="E1753" s="117"/>
      <c r="F1753" s="117"/>
      <c r="G1753" s="110" t="s">
        <v>62</v>
      </c>
      <c r="H1753" s="132">
        <v>4791.5603000000001</v>
      </c>
      <c r="I1753" s="132">
        <v>5428.3715000000002</v>
      </c>
      <c r="J1753" s="133">
        <v>10219.933000000001</v>
      </c>
      <c r="K1753">
        <v>96</v>
      </c>
      <c r="L1753">
        <v>104</v>
      </c>
      <c r="M1753">
        <v>1</v>
      </c>
      <c r="N1753">
        <v>201</v>
      </c>
      <c r="O1753">
        <v>9</v>
      </c>
      <c r="P1753">
        <v>6</v>
      </c>
      <c r="Q1753">
        <v>0</v>
      </c>
      <c r="R1753">
        <v>15</v>
      </c>
      <c r="S1753" s="105">
        <f>Table1[[#This Row],[Female Voters]]/Table1[[#This Row],[Female Population]]</f>
        <v>2.003522735589908E-2</v>
      </c>
      <c r="T1753" s="94">
        <f>Table1[[#This Row],[Male Voters]]/Table1[[#This Row],[Male Population]]</f>
        <v>1.9158600327925233E-2</v>
      </c>
      <c r="U1753" s="94">
        <f>Table1[[#This Row],[Total Voters]]/Table1[[#This Row],[Total Population]]</f>
        <v>1.9667447917711398E-2</v>
      </c>
      <c r="V1753" s="94">
        <f>Table1[[#This Row],[Female Ballots]]/Table1[[#This Row],[Female Population]]</f>
        <v>1.8783025646155387E-3</v>
      </c>
      <c r="W1753" s="94">
        <f>Table1[[#This Row],[Male Ballots]]/Table1[[#This Row],[Male Population]]</f>
        <v>1.1053038650726097E-3</v>
      </c>
      <c r="X1753" s="94">
        <f>Table1[[#This Row],[Total Ballots]]/Table1[[#This Row],[Total Population]]</f>
        <v>1.4677199938590594E-3</v>
      </c>
      <c r="Y1753" s="94">
        <f>Table1[[#This Row],[Female Ballots]]/Table1[[#This Row],[Female Voters]]</f>
        <v>9.375E-2</v>
      </c>
      <c r="Z1753" s="95">
        <f>Table1[[#This Row],[Male Ballots]]/Table1[[#This Row],[Male Voters]]</f>
        <v>5.7692307692307696E-2</v>
      </c>
      <c r="AA1753" s="94">
        <f>Table1[[#This Row],[Total Ballots]]/Table1[[#This Row],[Total Voters]]</f>
        <v>7.4626865671641784E-2</v>
      </c>
    </row>
    <row r="1754" spans="1:27" s="7" customFormat="1" x14ac:dyDescent="0.35">
      <c r="A1754" s="102" t="s">
        <v>60</v>
      </c>
      <c r="B1754" s="103">
        <v>2023</v>
      </c>
      <c r="C1754" s="17" t="s">
        <v>81</v>
      </c>
      <c r="D1754" s="116"/>
      <c r="E1754" s="117"/>
      <c r="F1754" s="117"/>
      <c r="G1754" s="110" t="s">
        <v>63</v>
      </c>
      <c r="H1754" s="132">
        <v>6541.9409999999998</v>
      </c>
      <c r="I1754" s="132">
        <v>7506.52</v>
      </c>
      <c r="J1754" s="133">
        <v>14048.46</v>
      </c>
      <c r="K1754">
        <v>118</v>
      </c>
      <c r="L1754">
        <v>82</v>
      </c>
      <c r="M1754">
        <v>4</v>
      </c>
      <c r="N1754">
        <v>204</v>
      </c>
      <c r="O1754">
        <v>16</v>
      </c>
      <c r="P1754">
        <v>6</v>
      </c>
      <c r="Q1754">
        <v>1</v>
      </c>
      <c r="R1754">
        <v>23</v>
      </c>
      <c r="S1754" s="105">
        <f>Table1[[#This Row],[Female Voters]]/Table1[[#This Row],[Female Population]]</f>
        <v>1.8037460136066653E-2</v>
      </c>
      <c r="T1754" s="94">
        <f>Table1[[#This Row],[Male Voters]]/Table1[[#This Row],[Male Population]]</f>
        <v>1.0923836877807559E-2</v>
      </c>
      <c r="U1754" s="94">
        <f>Table1[[#This Row],[Total Voters]]/Table1[[#This Row],[Total Population]]</f>
        <v>1.4521164597400712E-2</v>
      </c>
      <c r="V1754" s="94">
        <f>Table1[[#This Row],[Female Ballots]]/Table1[[#This Row],[Female Population]]</f>
        <v>2.4457573065853086E-3</v>
      </c>
      <c r="W1754" s="94">
        <f>Table1[[#This Row],[Male Ballots]]/Table1[[#This Row],[Male Population]]</f>
        <v>7.9930513740055311E-4</v>
      </c>
      <c r="X1754" s="94">
        <f>Table1[[#This Row],[Total Ballots]]/Table1[[#This Row],[Total Population]]</f>
        <v>1.6371901261775313E-3</v>
      </c>
      <c r="Y1754" s="94">
        <f>Table1[[#This Row],[Female Ballots]]/Table1[[#This Row],[Female Voters]]</f>
        <v>0.13559322033898305</v>
      </c>
      <c r="Z1754" s="95">
        <f>Table1[[#This Row],[Male Ballots]]/Table1[[#This Row],[Male Voters]]</f>
        <v>7.3170731707317069E-2</v>
      </c>
      <c r="AA1754" s="94">
        <f>Table1[[#This Row],[Total Ballots]]/Table1[[#This Row],[Total Voters]]</f>
        <v>0.11274509803921569</v>
      </c>
    </row>
    <row r="1755" spans="1:27" s="7" customFormat="1" x14ac:dyDescent="0.35">
      <c r="A1755" s="102" t="s">
        <v>60</v>
      </c>
      <c r="B1755" s="103">
        <v>2023</v>
      </c>
      <c r="C1755" s="17" t="s">
        <v>81</v>
      </c>
      <c r="D1755" s="116"/>
      <c r="E1755" s="117"/>
      <c r="F1755" s="117"/>
      <c r="G1755" s="110" t="s">
        <v>64</v>
      </c>
      <c r="H1755" s="132">
        <v>6996.759</v>
      </c>
      <c r="I1755" s="132">
        <v>7663.4979999999996</v>
      </c>
      <c r="J1755" s="133">
        <v>14660.255999999999</v>
      </c>
      <c r="K1755">
        <v>113</v>
      </c>
      <c r="L1755">
        <v>96</v>
      </c>
      <c r="M1755">
        <v>4</v>
      </c>
      <c r="N1755">
        <v>213</v>
      </c>
      <c r="O1755">
        <v>14</v>
      </c>
      <c r="P1755">
        <v>16</v>
      </c>
      <c r="Q1755">
        <v>2</v>
      </c>
      <c r="R1755">
        <v>32</v>
      </c>
      <c r="S1755" s="105">
        <f>Table1[[#This Row],[Female Voters]]/Table1[[#This Row],[Female Population]]</f>
        <v>1.6150334747845396E-2</v>
      </c>
      <c r="T1755" s="94">
        <f>Table1[[#This Row],[Male Voters]]/Table1[[#This Row],[Male Population]]</f>
        <v>1.2526916559513684E-2</v>
      </c>
      <c r="U1755" s="94">
        <f>Table1[[#This Row],[Total Voters]]/Table1[[#This Row],[Total Population]]</f>
        <v>1.452907780055137E-2</v>
      </c>
      <c r="V1755" s="94">
        <f>Table1[[#This Row],[Female Ballots]]/Table1[[#This Row],[Female Population]]</f>
        <v>2.0009264289365977E-3</v>
      </c>
      <c r="W1755" s="94">
        <f>Table1[[#This Row],[Male Ballots]]/Table1[[#This Row],[Male Population]]</f>
        <v>2.0878194265856144E-3</v>
      </c>
      <c r="X1755" s="94">
        <f>Table1[[#This Row],[Total Ballots]]/Table1[[#This Row],[Total Population]]</f>
        <v>2.1827722517260271E-3</v>
      </c>
      <c r="Y1755" s="94">
        <f>Table1[[#This Row],[Female Ballots]]/Table1[[#This Row],[Female Voters]]</f>
        <v>0.12389380530973451</v>
      </c>
      <c r="Z1755" s="95">
        <f>Table1[[#This Row],[Male Ballots]]/Table1[[#This Row],[Male Voters]]</f>
        <v>0.16666666666666666</v>
      </c>
      <c r="AA1755" s="94">
        <f>Table1[[#This Row],[Total Ballots]]/Table1[[#This Row],[Total Voters]]</f>
        <v>0.15023474178403756</v>
      </c>
    </row>
    <row r="1756" spans="1:27" s="7" customFormat="1" x14ac:dyDescent="0.35">
      <c r="A1756" s="102" t="s">
        <v>60</v>
      </c>
      <c r="B1756" s="103">
        <v>2023</v>
      </c>
      <c r="C1756" s="17" t="s">
        <v>81</v>
      </c>
      <c r="D1756" s="116"/>
      <c r="E1756" s="117"/>
      <c r="F1756" s="117"/>
      <c r="G1756" s="110" t="s">
        <v>65</v>
      </c>
      <c r="H1756" s="132">
        <v>5619.009</v>
      </c>
      <c r="I1756" s="132">
        <v>6053.4</v>
      </c>
      <c r="J1756" s="133">
        <v>11672.409</v>
      </c>
      <c r="K1756">
        <v>89</v>
      </c>
      <c r="L1756">
        <v>72</v>
      </c>
      <c r="M1756">
        <v>3</v>
      </c>
      <c r="N1756">
        <v>164</v>
      </c>
      <c r="O1756">
        <v>20</v>
      </c>
      <c r="P1756">
        <v>16</v>
      </c>
      <c r="Q1756">
        <v>1</v>
      </c>
      <c r="R1756">
        <v>37</v>
      </c>
      <c r="S1756" s="105">
        <f>Table1[[#This Row],[Female Voters]]/Table1[[#This Row],[Female Population]]</f>
        <v>1.5839091911046949E-2</v>
      </c>
      <c r="T1756" s="94">
        <f>Table1[[#This Row],[Male Voters]]/Table1[[#This Row],[Male Population]]</f>
        <v>1.1894142134998514E-2</v>
      </c>
      <c r="U1756" s="94">
        <f>Table1[[#This Row],[Total Voters]]/Table1[[#This Row],[Total Population]]</f>
        <v>1.4050227335248449E-2</v>
      </c>
      <c r="V1756" s="94">
        <f>Table1[[#This Row],[Female Ballots]]/Table1[[#This Row],[Female Population]]</f>
        <v>3.5593464968644828E-3</v>
      </c>
      <c r="W1756" s="94">
        <f>Table1[[#This Row],[Male Ballots]]/Table1[[#This Row],[Male Population]]</f>
        <v>2.6431426966663364E-3</v>
      </c>
      <c r="X1756" s="94">
        <f>Table1[[#This Row],[Total Ballots]]/Table1[[#This Row],[Total Population]]</f>
        <v>3.1698683622206863E-3</v>
      </c>
      <c r="Y1756" s="94">
        <f>Table1[[#This Row],[Female Ballots]]/Table1[[#This Row],[Female Voters]]</f>
        <v>0.2247191011235955</v>
      </c>
      <c r="Z1756" s="95">
        <f>Table1[[#This Row],[Male Ballots]]/Table1[[#This Row],[Male Voters]]</f>
        <v>0.22222222222222221</v>
      </c>
      <c r="AA1756" s="94">
        <f>Table1[[#This Row],[Total Ballots]]/Table1[[#This Row],[Total Voters]]</f>
        <v>0.22560975609756098</v>
      </c>
    </row>
    <row r="1757" spans="1:27" s="7" customFormat="1" x14ac:dyDescent="0.35">
      <c r="A1757" s="102" t="s">
        <v>60</v>
      </c>
      <c r="B1757" s="103">
        <v>2023</v>
      </c>
      <c r="C1757" s="17" t="s">
        <v>81</v>
      </c>
      <c r="D1757" s="116"/>
      <c r="E1757" s="117"/>
      <c r="F1757" s="117"/>
      <c r="G1757" s="110" t="s">
        <v>66</v>
      </c>
      <c r="H1757" s="132">
        <v>4520.7269999999999</v>
      </c>
      <c r="I1757" s="132">
        <v>4524.8279999999995</v>
      </c>
      <c r="J1757" s="133">
        <v>9045.5540000000001</v>
      </c>
      <c r="K1757">
        <v>80</v>
      </c>
      <c r="L1757">
        <v>68</v>
      </c>
      <c r="M1757">
        <v>6</v>
      </c>
      <c r="N1757">
        <v>154</v>
      </c>
      <c r="O1757">
        <v>30</v>
      </c>
      <c r="P1757">
        <v>18</v>
      </c>
      <c r="Q1757">
        <v>3</v>
      </c>
      <c r="R1757">
        <v>51</v>
      </c>
      <c r="S1757" s="105">
        <f>Table1[[#This Row],[Female Voters]]/Table1[[#This Row],[Female Population]]</f>
        <v>1.769626876385148E-2</v>
      </c>
      <c r="T1757" s="94">
        <f>Table1[[#This Row],[Male Voters]]/Table1[[#This Row],[Male Population]]</f>
        <v>1.5028195546880457E-2</v>
      </c>
      <c r="U1757" s="94">
        <f>Table1[[#This Row],[Total Voters]]/Table1[[#This Row],[Total Population]]</f>
        <v>1.7024938439370325E-2</v>
      </c>
      <c r="V1757" s="94">
        <f>Table1[[#This Row],[Female Ballots]]/Table1[[#This Row],[Female Population]]</f>
        <v>6.6361007864443045E-3</v>
      </c>
      <c r="W1757" s="94">
        <f>Table1[[#This Row],[Male Ballots]]/Table1[[#This Row],[Male Population]]</f>
        <v>3.9780517624095329E-3</v>
      </c>
      <c r="X1757" s="94">
        <f>Table1[[#This Row],[Total Ballots]]/Table1[[#This Row],[Total Population]]</f>
        <v>5.6381289636875751E-3</v>
      </c>
      <c r="Y1757" s="94">
        <f>Table1[[#This Row],[Female Ballots]]/Table1[[#This Row],[Female Voters]]</f>
        <v>0.375</v>
      </c>
      <c r="Z1757" s="95">
        <f>Table1[[#This Row],[Male Ballots]]/Table1[[#This Row],[Male Voters]]</f>
        <v>0.26470588235294118</v>
      </c>
      <c r="AA1757" s="94">
        <f>Table1[[#This Row],[Total Ballots]]/Table1[[#This Row],[Total Voters]]</f>
        <v>0.33116883116883117</v>
      </c>
    </row>
    <row r="1758" spans="1:27" s="7" customFormat="1" x14ac:dyDescent="0.35">
      <c r="A1758" s="102" t="s">
        <v>60</v>
      </c>
      <c r="B1758" s="103">
        <v>2023</v>
      </c>
      <c r="C1758" s="17" t="s">
        <v>81</v>
      </c>
      <c r="D1758" s="116"/>
      <c r="E1758" s="117"/>
      <c r="F1758" s="117"/>
      <c r="G1758" s="110" t="s">
        <v>67</v>
      </c>
      <c r="H1758" s="132">
        <v>5683.5953</v>
      </c>
      <c r="I1758" s="132">
        <v>5339.3968999999997</v>
      </c>
      <c r="J1758" s="133">
        <v>11022.991900000001</v>
      </c>
      <c r="K1758">
        <v>118</v>
      </c>
      <c r="L1758">
        <v>121</v>
      </c>
      <c r="M1758">
        <v>7</v>
      </c>
      <c r="N1758">
        <v>246</v>
      </c>
      <c r="O1758">
        <v>55</v>
      </c>
      <c r="P1758">
        <v>59</v>
      </c>
      <c r="Q1758">
        <v>3</v>
      </c>
      <c r="R1758">
        <v>117</v>
      </c>
      <c r="S1758" s="105">
        <f>Table1[[#This Row],[Female Voters]]/Table1[[#This Row],[Female Population]]</f>
        <v>2.0761506365521838E-2</v>
      </c>
      <c r="T1758" s="94">
        <f>Table1[[#This Row],[Male Voters]]/Table1[[#This Row],[Male Population]]</f>
        <v>2.2661735448061559E-2</v>
      </c>
      <c r="U1758" s="94">
        <f>Table1[[#This Row],[Total Voters]]/Table1[[#This Row],[Total Population]]</f>
        <v>2.2316989999783994E-2</v>
      </c>
      <c r="V1758" s="94">
        <f>Table1[[#This Row],[Female Ballots]]/Table1[[#This Row],[Female Population]]</f>
        <v>9.6769733059635689E-3</v>
      </c>
      <c r="W1758" s="94">
        <f>Table1[[#This Row],[Male Ballots]]/Table1[[#This Row],[Male Population]]</f>
        <v>1.1049937119302744E-2</v>
      </c>
      <c r="X1758" s="94">
        <f>Table1[[#This Row],[Total Ballots]]/Table1[[#This Row],[Total Population]]</f>
        <v>1.0614178170628973E-2</v>
      </c>
      <c r="Y1758" s="94">
        <f>Table1[[#This Row],[Female Ballots]]/Table1[[#This Row],[Female Voters]]</f>
        <v>0.46610169491525422</v>
      </c>
      <c r="Z1758" s="95">
        <f>Table1[[#This Row],[Male Ballots]]/Table1[[#This Row],[Male Voters]]</f>
        <v>0.48760330578512395</v>
      </c>
      <c r="AA1758" s="94">
        <f>Table1[[#This Row],[Total Ballots]]/Table1[[#This Row],[Total Voters]]</f>
        <v>0.47560975609756095</v>
      </c>
    </row>
    <row r="1759" spans="1:27" s="7" customFormat="1" x14ac:dyDescent="0.35">
      <c r="A1759" s="102" t="s">
        <v>22</v>
      </c>
      <c r="B1759" s="103">
        <v>2023</v>
      </c>
      <c r="C1759" s="17" t="s">
        <v>81</v>
      </c>
      <c r="D1759" s="116"/>
      <c r="E1759" s="117"/>
      <c r="F1759" s="117"/>
      <c r="G1759" s="110" t="s">
        <v>79</v>
      </c>
      <c r="H1759" s="132">
        <v>902.84638900000004</v>
      </c>
      <c r="I1759" s="132">
        <v>899.25473899999997</v>
      </c>
      <c r="J1759" s="133">
        <v>1802.1009999999999</v>
      </c>
      <c r="K1759" s="118"/>
      <c r="L1759" s="119"/>
      <c r="M1759" s="119"/>
      <c r="N1759" s="120"/>
      <c r="O1759" s="120"/>
      <c r="P1759" s="104"/>
      <c r="Q1759" s="104"/>
      <c r="R1759" s="121"/>
      <c r="S1759" s="105">
        <f>Table1[[#This Row],[Female Voters]]/Table1[[#This Row],[Female Population]]</f>
        <v>0</v>
      </c>
      <c r="T1759" s="94">
        <f>Table1[[#This Row],[Male Voters]]/Table1[[#This Row],[Male Population]]</f>
        <v>0</v>
      </c>
      <c r="U1759" s="94">
        <f>Table1[[#This Row],[Total Voters]]/Table1[[#This Row],[Total Population]]</f>
        <v>0</v>
      </c>
      <c r="V1759" s="94">
        <f>Table1[[#This Row],[Female Ballots]]/Table1[[#This Row],[Female Population]]</f>
        <v>0</v>
      </c>
      <c r="W1759" s="94">
        <f>Table1[[#This Row],[Male Ballots]]/Table1[[#This Row],[Male Population]]</f>
        <v>0</v>
      </c>
      <c r="X1759" s="94">
        <f>Table1[[#This Row],[Total Ballots]]/Table1[[#This Row],[Total Population]]</f>
        <v>0</v>
      </c>
      <c r="Y1759" s="127" t="str">
        <f>IFERROR(Table1[[#This Row],[Female Ballots]]/Table1[[#This Row],[Female Voters]],"0.0%")</f>
        <v>0.0%</v>
      </c>
      <c r="Z1759" s="128" t="str">
        <f>IFERROR(Table1[[#This Row],[Male Ballots]]/Table1[[#This Row],[Male Voters]],"0.0%")</f>
        <v>0.0%</v>
      </c>
      <c r="AA1759" s="127" t="str">
        <f>IFERROR(Table1[[#This Row],[Total Ballots]]/Table1[[#This Row],[Total Voters]],"0.0%")</f>
        <v>0.0%</v>
      </c>
    </row>
    <row r="1760" spans="1:27" s="7" customFormat="1" x14ac:dyDescent="0.35">
      <c r="A1760" s="102" t="s">
        <v>22</v>
      </c>
      <c r="B1760" s="103">
        <v>2023</v>
      </c>
      <c r="C1760" s="17" t="s">
        <v>81</v>
      </c>
      <c r="D1760" s="116"/>
      <c r="E1760" s="117"/>
      <c r="F1760" s="117"/>
      <c r="G1760" s="110" t="s">
        <v>62</v>
      </c>
      <c r="H1760" s="132">
        <v>54.012938999999996</v>
      </c>
      <c r="I1760" s="132">
        <v>71.750078999999999</v>
      </c>
      <c r="J1760" s="133">
        <v>125.76302</v>
      </c>
      <c r="K1760" s="118"/>
      <c r="L1760" s="119"/>
      <c r="M1760" s="119"/>
      <c r="N1760" s="120"/>
      <c r="O1760" s="120"/>
      <c r="P1760" s="104"/>
      <c r="Q1760" s="104"/>
      <c r="R1760" s="121"/>
      <c r="S1760" s="105">
        <f>Table1[[#This Row],[Female Voters]]/Table1[[#This Row],[Female Population]]</f>
        <v>0</v>
      </c>
      <c r="T1760" s="94">
        <f>Table1[[#This Row],[Male Voters]]/Table1[[#This Row],[Male Population]]</f>
        <v>0</v>
      </c>
      <c r="U1760" s="94">
        <f>Table1[[#This Row],[Total Voters]]/Table1[[#This Row],[Total Population]]</f>
        <v>0</v>
      </c>
      <c r="V1760" s="94">
        <f>Table1[[#This Row],[Female Ballots]]/Table1[[#This Row],[Female Population]]</f>
        <v>0</v>
      </c>
      <c r="W1760" s="94">
        <f>Table1[[#This Row],[Male Ballots]]/Table1[[#This Row],[Male Population]]</f>
        <v>0</v>
      </c>
      <c r="X1760" s="94">
        <f>Table1[[#This Row],[Total Ballots]]/Table1[[#This Row],[Total Population]]</f>
        <v>0</v>
      </c>
      <c r="Y1760" s="127" t="str">
        <f>IFERROR(Table1[[#This Row],[Female Ballots]]/Table1[[#This Row],[Female Voters]],"0.0%")</f>
        <v>0.0%</v>
      </c>
      <c r="Z1760" s="128" t="str">
        <f>IFERROR(Table1[[#This Row],[Male Ballots]]/Table1[[#This Row],[Male Voters]],"0.0%")</f>
        <v>0.0%</v>
      </c>
      <c r="AA1760" s="127" t="str">
        <f>IFERROR(Table1[[#This Row],[Total Ballots]]/Table1[[#This Row],[Total Voters]],"0.0%")</f>
        <v>0.0%</v>
      </c>
    </row>
    <row r="1761" spans="1:27" s="7" customFormat="1" x14ac:dyDescent="0.35">
      <c r="A1761" s="106" t="s">
        <v>22</v>
      </c>
      <c r="B1761" s="103">
        <v>2023</v>
      </c>
      <c r="C1761" s="17" t="s">
        <v>81</v>
      </c>
      <c r="D1761" s="116"/>
      <c r="E1761" s="117"/>
      <c r="F1761" s="117"/>
      <c r="G1761" s="110" t="s">
        <v>63</v>
      </c>
      <c r="H1761" s="132">
        <v>95.65</v>
      </c>
      <c r="I1761" s="132">
        <v>103.21646000000001</v>
      </c>
      <c r="J1761" s="133">
        <v>198.86642000000001</v>
      </c>
      <c r="K1761" s="118"/>
      <c r="L1761" s="119"/>
      <c r="M1761" s="119"/>
      <c r="N1761" s="120"/>
      <c r="O1761" s="120"/>
      <c r="P1761" s="104"/>
      <c r="Q1761" s="104"/>
      <c r="R1761" s="121"/>
      <c r="S1761" s="105">
        <f>Table1[[#This Row],[Female Voters]]/Table1[[#This Row],[Female Population]]</f>
        <v>0</v>
      </c>
      <c r="T1761" s="94">
        <f>Table1[[#This Row],[Male Voters]]/Table1[[#This Row],[Male Population]]</f>
        <v>0</v>
      </c>
      <c r="U1761" s="94">
        <f>Table1[[#This Row],[Total Voters]]/Table1[[#This Row],[Total Population]]</f>
        <v>0</v>
      </c>
      <c r="V1761" s="94">
        <f>Table1[[#This Row],[Female Ballots]]/Table1[[#This Row],[Female Population]]</f>
        <v>0</v>
      </c>
      <c r="W1761" s="94">
        <f>Table1[[#This Row],[Male Ballots]]/Table1[[#This Row],[Male Population]]</f>
        <v>0</v>
      </c>
      <c r="X1761" s="94">
        <f>Table1[[#This Row],[Total Ballots]]/Table1[[#This Row],[Total Population]]</f>
        <v>0</v>
      </c>
      <c r="Y1761" s="127" t="str">
        <f>IFERROR(Table1[[#This Row],[Female Ballots]]/Table1[[#This Row],[Female Voters]],"0.0%")</f>
        <v>0.0%</v>
      </c>
      <c r="Z1761" s="128" t="str">
        <f>IFERROR(Table1[[#This Row],[Male Ballots]]/Table1[[#This Row],[Male Voters]],"0.0%")</f>
        <v>0.0%</v>
      </c>
      <c r="AA1761" s="127" t="str">
        <f>IFERROR(Table1[[#This Row],[Total Ballots]]/Table1[[#This Row],[Total Voters]],"0.0%")</f>
        <v>0.0%</v>
      </c>
    </row>
    <row r="1762" spans="1:27" s="7" customFormat="1" x14ac:dyDescent="0.35">
      <c r="A1762" s="102" t="s">
        <v>22</v>
      </c>
      <c r="B1762" s="103">
        <v>2023</v>
      </c>
      <c r="C1762" s="17" t="s">
        <v>81</v>
      </c>
      <c r="D1762" s="116"/>
      <c r="E1762" s="117"/>
      <c r="F1762" s="117"/>
      <c r="G1762" s="110" t="s">
        <v>64</v>
      </c>
      <c r="H1762" s="132">
        <v>130.85503</v>
      </c>
      <c r="I1762" s="132">
        <v>116.54541</v>
      </c>
      <c r="J1762" s="133">
        <v>247.40039999999999</v>
      </c>
      <c r="K1762" s="118"/>
      <c r="L1762" s="119"/>
      <c r="M1762" s="119"/>
      <c r="N1762" s="120"/>
      <c r="O1762" s="120"/>
      <c r="P1762" s="104"/>
      <c r="Q1762" s="104"/>
      <c r="R1762" s="121"/>
      <c r="S1762" s="105">
        <f>Table1[[#This Row],[Female Voters]]/Table1[[#This Row],[Female Population]]</f>
        <v>0</v>
      </c>
      <c r="T1762" s="94">
        <f>Table1[[#This Row],[Male Voters]]/Table1[[#This Row],[Male Population]]</f>
        <v>0</v>
      </c>
      <c r="U1762" s="94">
        <f>Table1[[#This Row],[Total Voters]]/Table1[[#This Row],[Total Population]]</f>
        <v>0</v>
      </c>
      <c r="V1762" s="94">
        <f>Table1[[#This Row],[Female Ballots]]/Table1[[#This Row],[Female Population]]</f>
        <v>0</v>
      </c>
      <c r="W1762" s="94">
        <f>Table1[[#This Row],[Male Ballots]]/Table1[[#This Row],[Male Population]]</f>
        <v>0</v>
      </c>
      <c r="X1762" s="94">
        <f>Table1[[#This Row],[Total Ballots]]/Table1[[#This Row],[Total Population]]</f>
        <v>0</v>
      </c>
      <c r="Y1762" s="127" t="str">
        <f>IFERROR(Table1[[#This Row],[Female Ballots]]/Table1[[#This Row],[Female Voters]],"0.0%")</f>
        <v>0.0%</v>
      </c>
      <c r="Z1762" s="128" t="str">
        <f>IFERROR(Table1[[#This Row],[Male Ballots]]/Table1[[#This Row],[Male Voters]],"0.0%")</f>
        <v>0.0%</v>
      </c>
      <c r="AA1762" s="127" t="str">
        <f>IFERROR(Table1[[#This Row],[Total Ballots]]/Table1[[#This Row],[Total Voters]],"0.0%")</f>
        <v>0.0%</v>
      </c>
    </row>
    <row r="1763" spans="1:27" s="7" customFormat="1" x14ac:dyDescent="0.35">
      <c r="A1763" s="102" t="s">
        <v>22</v>
      </c>
      <c r="B1763" s="103">
        <v>2023</v>
      </c>
      <c r="C1763" s="17" t="s">
        <v>81</v>
      </c>
      <c r="D1763" s="116"/>
      <c r="E1763" s="117"/>
      <c r="F1763" s="117"/>
      <c r="G1763" s="110" t="s">
        <v>65</v>
      </c>
      <c r="H1763" s="132">
        <v>125.30627999999999</v>
      </c>
      <c r="I1763" s="132">
        <v>117.79159000000001</v>
      </c>
      <c r="J1763" s="133">
        <v>243.09790000000001</v>
      </c>
      <c r="K1763" s="118"/>
      <c r="L1763" s="119"/>
      <c r="M1763" s="119"/>
      <c r="N1763" s="120"/>
      <c r="O1763" s="120"/>
      <c r="P1763" s="104"/>
      <c r="Q1763" s="104"/>
      <c r="R1763" s="121"/>
      <c r="S1763" s="105">
        <f>Table1[[#This Row],[Female Voters]]/Table1[[#This Row],[Female Population]]</f>
        <v>0</v>
      </c>
      <c r="T1763" s="94">
        <f>Table1[[#This Row],[Male Voters]]/Table1[[#This Row],[Male Population]]</f>
        <v>0</v>
      </c>
      <c r="U1763" s="94">
        <f>Table1[[#This Row],[Total Voters]]/Table1[[#This Row],[Total Population]]</f>
        <v>0</v>
      </c>
      <c r="V1763" s="94">
        <f>Table1[[#This Row],[Female Ballots]]/Table1[[#This Row],[Female Population]]</f>
        <v>0</v>
      </c>
      <c r="W1763" s="94">
        <f>Table1[[#This Row],[Male Ballots]]/Table1[[#This Row],[Male Population]]</f>
        <v>0</v>
      </c>
      <c r="X1763" s="94">
        <f>Table1[[#This Row],[Total Ballots]]/Table1[[#This Row],[Total Population]]</f>
        <v>0</v>
      </c>
      <c r="Y1763" s="127" t="str">
        <f>IFERROR(Table1[[#This Row],[Female Ballots]]/Table1[[#This Row],[Female Voters]],"0.0%")</f>
        <v>0.0%</v>
      </c>
      <c r="Z1763" s="128" t="str">
        <f>IFERROR(Table1[[#This Row],[Male Ballots]]/Table1[[#This Row],[Male Voters]],"0.0%")</f>
        <v>0.0%</v>
      </c>
      <c r="AA1763" s="127" t="str">
        <f>IFERROR(Table1[[#This Row],[Total Ballots]]/Table1[[#This Row],[Total Voters]],"0.0%")</f>
        <v>0.0%</v>
      </c>
    </row>
    <row r="1764" spans="1:27" s="7" customFormat="1" x14ac:dyDescent="0.35">
      <c r="A1764" s="102" t="s">
        <v>22</v>
      </c>
      <c r="B1764" s="103">
        <v>2023</v>
      </c>
      <c r="C1764" s="17" t="s">
        <v>81</v>
      </c>
      <c r="D1764" s="116"/>
      <c r="E1764" s="117"/>
      <c r="F1764" s="117"/>
      <c r="G1764" s="110" t="s">
        <v>66</v>
      </c>
      <c r="H1764" s="132">
        <v>167.86720000000003</v>
      </c>
      <c r="I1764" s="132">
        <v>155.37315000000001</v>
      </c>
      <c r="J1764" s="133">
        <v>323.24030000000005</v>
      </c>
      <c r="K1764" s="118"/>
      <c r="L1764" s="119"/>
      <c r="M1764" s="119"/>
      <c r="N1764" s="120"/>
      <c r="O1764" s="120"/>
      <c r="P1764" s="104"/>
      <c r="Q1764" s="104"/>
      <c r="R1764" s="121"/>
      <c r="S1764" s="105">
        <f>Table1[[#This Row],[Female Voters]]/Table1[[#This Row],[Female Population]]</f>
        <v>0</v>
      </c>
      <c r="T1764" s="94">
        <f>Table1[[#This Row],[Male Voters]]/Table1[[#This Row],[Male Population]]</f>
        <v>0</v>
      </c>
      <c r="U1764" s="94">
        <f>Table1[[#This Row],[Total Voters]]/Table1[[#This Row],[Total Population]]</f>
        <v>0</v>
      </c>
      <c r="V1764" s="94">
        <f>Table1[[#This Row],[Female Ballots]]/Table1[[#This Row],[Female Population]]</f>
        <v>0</v>
      </c>
      <c r="W1764" s="94">
        <f>Table1[[#This Row],[Male Ballots]]/Table1[[#This Row],[Male Population]]</f>
        <v>0</v>
      </c>
      <c r="X1764" s="94">
        <f>Table1[[#This Row],[Total Ballots]]/Table1[[#This Row],[Total Population]]</f>
        <v>0</v>
      </c>
      <c r="Y1764" s="127" t="str">
        <f>IFERROR(Table1[[#This Row],[Female Ballots]]/Table1[[#This Row],[Female Voters]],"0.0%")</f>
        <v>0.0%</v>
      </c>
      <c r="Z1764" s="128" t="str">
        <f>IFERROR(Table1[[#This Row],[Male Ballots]]/Table1[[#This Row],[Male Voters]],"0.0%")</f>
        <v>0.0%</v>
      </c>
      <c r="AA1764" s="127" t="str">
        <f>IFERROR(Table1[[#This Row],[Total Ballots]]/Table1[[#This Row],[Total Voters]],"0.0%")</f>
        <v>0.0%</v>
      </c>
    </row>
    <row r="1765" spans="1:27" s="7" customFormat="1" x14ac:dyDescent="0.35">
      <c r="A1765" s="102" t="s">
        <v>22</v>
      </c>
      <c r="B1765" s="103">
        <v>2023</v>
      </c>
      <c r="C1765" s="17" t="s">
        <v>81</v>
      </c>
      <c r="D1765" s="116"/>
      <c r="E1765" s="117"/>
      <c r="F1765" s="117"/>
      <c r="G1765" s="110" t="s">
        <v>67</v>
      </c>
      <c r="H1765" s="132">
        <v>329.15494000000001</v>
      </c>
      <c r="I1765" s="132">
        <v>334.57805000000002</v>
      </c>
      <c r="J1765" s="133">
        <v>663.73296000000005</v>
      </c>
      <c r="K1765" s="118"/>
      <c r="L1765" s="119"/>
      <c r="M1765" s="119"/>
      <c r="N1765" s="120"/>
      <c r="O1765" s="120"/>
      <c r="P1765" s="104"/>
      <c r="Q1765" s="104"/>
      <c r="R1765" s="121"/>
      <c r="S1765" s="105">
        <f>Table1[[#This Row],[Female Voters]]/Table1[[#This Row],[Female Population]]</f>
        <v>0</v>
      </c>
      <c r="T1765" s="94">
        <f>Table1[[#This Row],[Male Voters]]/Table1[[#This Row],[Male Population]]</f>
        <v>0</v>
      </c>
      <c r="U1765" s="94">
        <f>Table1[[#This Row],[Total Voters]]/Table1[[#This Row],[Total Population]]</f>
        <v>0</v>
      </c>
      <c r="V1765" s="94">
        <f>Table1[[#This Row],[Female Ballots]]/Table1[[#This Row],[Female Population]]</f>
        <v>0</v>
      </c>
      <c r="W1765" s="94">
        <f>Table1[[#This Row],[Male Ballots]]/Table1[[#This Row],[Male Population]]</f>
        <v>0</v>
      </c>
      <c r="X1765" s="94">
        <f>Table1[[#This Row],[Total Ballots]]/Table1[[#This Row],[Total Population]]</f>
        <v>0</v>
      </c>
      <c r="Y1765" s="127" t="str">
        <f>IFERROR(Table1[[#This Row],[Female Ballots]]/Table1[[#This Row],[Female Voters]],"0.0%")</f>
        <v>0.0%</v>
      </c>
      <c r="Z1765" s="128" t="str">
        <f>IFERROR(Table1[[#This Row],[Male Ballots]]/Table1[[#This Row],[Male Voters]],"0.0%")</f>
        <v>0.0%</v>
      </c>
      <c r="AA1765" s="127" t="str">
        <f>IFERROR(Table1[[#This Row],[Total Ballots]]/Table1[[#This Row],[Total Voters]],"0.0%")</f>
        <v>0.0%</v>
      </c>
    </row>
    <row r="1766" spans="1:27" s="7" customFormat="1" x14ac:dyDescent="0.35">
      <c r="A1766" s="102" t="s">
        <v>56</v>
      </c>
      <c r="B1766" s="103">
        <v>2023</v>
      </c>
      <c r="C1766" s="17" t="s">
        <v>81</v>
      </c>
      <c r="D1766" s="116"/>
      <c r="E1766" s="117"/>
      <c r="F1766" s="117"/>
      <c r="G1766" s="110" t="s">
        <v>79</v>
      </c>
      <c r="H1766" s="132">
        <v>36282.882799999999</v>
      </c>
      <c r="I1766" s="132">
        <v>38902.706099999996</v>
      </c>
      <c r="J1766" s="133">
        <v>75185.587</v>
      </c>
      <c r="K1766">
        <v>19238</v>
      </c>
      <c r="L1766">
        <v>18156</v>
      </c>
      <c r="M1766">
        <v>747</v>
      </c>
      <c r="N1766">
        <v>38141</v>
      </c>
      <c r="O1766">
        <v>4184</v>
      </c>
      <c r="P1766">
        <v>3566</v>
      </c>
      <c r="Q1766">
        <v>114</v>
      </c>
      <c r="R1766">
        <v>7864</v>
      </c>
      <c r="S1766" s="105">
        <f>Table1[[#This Row],[Female Voters]]/Table1[[#This Row],[Female Population]]</f>
        <v>0.53022247725034688</v>
      </c>
      <c r="T1766" s="94">
        <f>Table1[[#This Row],[Male Voters]]/Table1[[#This Row],[Male Population]]</f>
        <v>0.46670275207410317</v>
      </c>
      <c r="U1766" s="94">
        <f>Table1[[#This Row],[Total Voters]]/Table1[[#This Row],[Total Population]]</f>
        <v>0.50729137753489906</v>
      </c>
      <c r="V1766" s="94">
        <f>Table1[[#This Row],[Female Ballots]]/Table1[[#This Row],[Female Population]]</f>
        <v>0.11531608508241248</v>
      </c>
      <c r="W1766" s="94">
        <f>Table1[[#This Row],[Male Ballots]]/Table1[[#This Row],[Male Population]]</f>
        <v>9.1664574460027098E-2</v>
      </c>
      <c r="X1766" s="94">
        <f>Table1[[#This Row],[Total Ballots]]/Table1[[#This Row],[Total Population]]</f>
        <v>0.10459451490350138</v>
      </c>
      <c r="Y1766" s="94">
        <f>Table1[[#This Row],[Female Ballots]]/Table1[[#This Row],[Female Voters]]</f>
        <v>0.21748622517933258</v>
      </c>
      <c r="Z1766" s="95">
        <f>Table1[[#This Row],[Male Ballots]]/Table1[[#This Row],[Male Voters]]</f>
        <v>0.19640890063890726</v>
      </c>
      <c r="AA1766" s="94">
        <f>Table1[[#This Row],[Total Ballots]]/Table1[[#This Row],[Total Voters]]</f>
        <v>0.20618232348391494</v>
      </c>
    </row>
    <row r="1767" spans="1:27" s="7" customFormat="1" x14ac:dyDescent="0.35">
      <c r="A1767" s="102" t="s">
        <v>56</v>
      </c>
      <c r="B1767" s="103">
        <v>2023</v>
      </c>
      <c r="C1767" s="17" t="s">
        <v>81</v>
      </c>
      <c r="D1767" s="116"/>
      <c r="E1767" s="117"/>
      <c r="F1767" s="117"/>
      <c r="G1767" s="110" t="s">
        <v>62</v>
      </c>
      <c r="H1767" s="132">
        <v>4358.6197999999995</v>
      </c>
      <c r="I1767" s="132">
        <v>4972.1085000000003</v>
      </c>
      <c r="J1767" s="133">
        <v>9330.7279999999992</v>
      </c>
      <c r="K1767">
        <v>1948</v>
      </c>
      <c r="L1767">
        <v>2022</v>
      </c>
      <c r="M1767">
        <v>116</v>
      </c>
      <c r="N1767">
        <v>4086</v>
      </c>
      <c r="O1767">
        <v>136</v>
      </c>
      <c r="P1767">
        <v>136</v>
      </c>
      <c r="Q1767">
        <v>14</v>
      </c>
      <c r="R1767">
        <v>286</v>
      </c>
      <c r="S1767" s="105">
        <f>Table1[[#This Row],[Female Voters]]/Table1[[#This Row],[Female Population]]</f>
        <v>0.44693047097156768</v>
      </c>
      <c r="T1767" s="94">
        <f>Table1[[#This Row],[Male Voters]]/Table1[[#This Row],[Male Population]]</f>
        <v>0.4066685189995351</v>
      </c>
      <c r="U1767" s="94">
        <f>Table1[[#This Row],[Total Voters]]/Table1[[#This Row],[Total Population]]</f>
        <v>0.4379079531629258</v>
      </c>
      <c r="V1767" s="94">
        <f>Table1[[#This Row],[Female Ballots]]/Table1[[#This Row],[Female Population]]</f>
        <v>3.1202538014442099E-2</v>
      </c>
      <c r="W1767" s="94">
        <f>Table1[[#This Row],[Male Ballots]]/Table1[[#This Row],[Male Population]]</f>
        <v>2.735258090204588E-2</v>
      </c>
      <c r="X1767" s="94">
        <f>Table1[[#This Row],[Total Ballots]]/Table1[[#This Row],[Total Population]]</f>
        <v>3.0651413265931664E-2</v>
      </c>
      <c r="Y1767" s="94">
        <f>Table1[[#This Row],[Female Ballots]]/Table1[[#This Row],[Female Voters]]</f>
        <v>6.9815195071868577E-2</v>
      </c>
      <c r="Z1767" s="95">
        <f>Table1[[#This Row],[Male Ballots]]/Table1[[#This Row],[Male Voters]]</f>
        <v>6.7260138476755688E-2</v>
      </c>
      <c r="AA1767" s="94">
        <f>Table1[[#This Row],[Total Ballots]]/Table1[[#This Row],[Total Voters]]</f>
        <v>6.999510523739598E-2</v>
      </c>
    </row>
    <row r="1768" spans="1:27" s="7" customFormat="1" x14ac:dyDescent="0.35">
      <c r="A1768" s="102" t="s">
        <v>56</v>
      </c>
      <c r="B1768" s="103">
        <v>2023</v>
      </c>
      <c r="C1768" s="17" t="s">
        <v>81</v>
      </c>
      <c r="D1768" s="116"/>
      <c r="E1768" s="117"/>
      <c r="F1768" s="117"/>
      <c r="G1768" s="110" t="s">
        <v>63</v>
      </c>
      <c r="H1768" s="132">
        <v>6278.5640000000003</v>
      </c>
      <c r="I1768" s="132">
        <v>7220.6990000000005</v>
      </c>
      <c r="J1768" s="133">
        <v>13499.262999999999</v>
      </c>
      <c r="K1768">
        <v>3392</v>
      </c>
      <c r="L1768">
        <v>3067</v>
      </c>
      <c r="M1768">
        <v>113</v>
      </c>
      <c r="N1768">
        <v>6572</v>
      </c>
      <c r="O1768">
        <v>277</v>
      </c>
      <c r="P1768">
        <v>203</v>
      </c>
      <c r="Q1768">
        <v>12</v>
      </c>
      <c r="R1768">
        <v>492</v>
      </c>
      <c r="S1768" s="105">
        <f>Table1[[#This Row],[Female Voters]]/Table1[[#This Row],[Female Population]]</f>
        <v>0.5402509236188402</v>
      </c>
      <c r="T1768" s="94">
        <f>Table1[[#This Row],[Male Voters]]/Table1[[#This Row],[Male Population]]</f>
        <v>0.42475112174042978</v>
      </c>
      <c r="U1768" s="94">
        <f>Table1[[#This Row],[Total Voters]]/Table1[[#This Row],[Total Population]]</f>
        <v>0.48684139274862637</v>
      </c>
      <c r="V1768" s="94">
        <f>Table1[[#This Row],[Female Ballots]]/Table1[[#This Row],[Female Population]]</f>
        <v>4.4118368467694201E-2</v>
      </c>
      <c r="W1768" s="94">
        <f>Table1[[#This Row],[Male Ballots]]/Table1[[#This Row],[Male Population]]</f>
        <v>2.8113621686764671E-2</v>
      </c>
      <c r="X1768" s="94">
        <f>Table1[[#This Row],[Total Ballots]]/Table1[[#This Row],[Total Population]]</f>
        <v>3.6446434149775442E-2</v>
      </c>
      <c r="Y1768" s="94">
        <f>Table1[[#This Row],[Female Ballots]]/Table1[[#This Row],[Female Voters]]</f>
        <v>8.1662735849056603E-2</v>
      </c>
      <c r="Z1768" s="95">
        <f>Table1[[#This Row],[Male Ballots]]/Table1[[#This Row],[Male Voters]]</f>
        <v>6.618845777632866E-2</v>
      </c>
      <c r="AA1768" s="94">
        <f>Table1[[#This Row],[Total Ballots]]/Table1[[#This Row],[Total Voters]]</f>
        <v>7.4863055386488131E-2</v>
      </c>
    </row>
    <row r="1769" spans="1:27" s="7" customFormat="1" x14ac:dyDescent="0.35">
      <c r="A1769" s="102" t="s">
        <v>56</v>
      </c>
      <c r="B1769" s="103">
        <v>2023</v>
      </c>
      <c r="C1769" s="17" t="s">
        <v>81</v>
      </c>
      <c r="D1769" s="116"/>
      <c r="E1769" s="117"/>
      <c r="F1769" s="117"/>
      <c r="G1769" s="110" t="s">
        <v>64</v>
      </c>
      <c r="H1769" s="132">
        <v>6182.8389999999999</v>
      </c>
      <c r="I1769" s="132">
        <v>7038.6720000000005</v>
      </c>
      <c r="J1769" s="133">
        <v>13221.511</v>
      </c>
      <c r="K1769">
        <v>3078</v>
      </c>
      <c r="L1769">
        <v>3067</v>
      </c>
      <c r="M1769">
        <v>128</v>
      </c>
      <c r="N1769">
        <v>6273</v>
      </c>
      <c r="O1769">
        <v>419</v>
      </c>
      <c r="P1769">
        <v>361</v>
      </c>
      <c r="Q1769">
        <v>21</v>
      </c>
      <c r="R1769">
        <v>801</v>
      </c>
      <c r="S1769" s="105">
        <f>Table1[[#This Row],[Female Voters]]/Table1[[#This Row],[Female Population]]</f>
        <v>0.4978295569397812</v>
      </c>
      <c r="T1769" s="94">
        <f>Table1[[#This Row],[Male Voters]]/Table1[[#This Row],[Male Population]]</f>
        <v>0.43573560467088107</v>
      </c>
      <c r="U1769" s="94">
        <f>Table1[[#This Row],[Total Voters]]/Table1[[#This Row],[Total Population]]</f>
        <v>0.47445409227432478</v>
      </c>
      <c r="V1769" s="94">
        <f>Table1[[#This Row],[Female Ballots]]/Table1[[#This Row],[Female Population]]</f>
        <v>6.7768221038911086E-2</v>
      </c>
      <c r="W1769" s="94">
        <f>Table1[[#This Row],[Male Ballots]]/Table1[[#This Row],[Male Population]]</f>
        <v>5.1288083888551703E-2</v>
      </c>
      <c r="X1769" s="94">
        <f>Table1[[#This Row],[Total Ballots]]/Table1[[#This Row],[Total Population]]</f>
        <v>6.0583090692130422E-2</v>
      </c>
      <c r="Y1769" s="94">
        <f>Table1[[#This Row],[Female Ballots]]/Table1[[#This Row],[Female Voters]]</f>
        <v>0.13612735542560103</v>
      </c>
      <c r="Z1769" s="95">
        <f>Table1[[#This Row],[Male Ballots]]/Table1[[#This Row],[Male Voters]]</f>
        <v>0.11770459732637757</v>
      </c>
      <c r="AA1769" s="94">
        <f>Table1[[#This Row],[Total Ballots]]/Table1[[#This Row],[Total Voters]]</f>
        <v>0.12769010043041606</v>
      </c>
    </row>
    <row r="1770" spans="1:27" s="7" customFormat="1" x14ac:dyDescent="0.35">
      <c r="A1770" s="102" t="s">
        <v>56</v>
      </c>
      <c r="B1770" s="103">
        <v>2023</v>
      </c>
      <c r="C1770" s="17" t="s">
        <v>81</v>
      </c>
      <c r="D1770" s="116"/>
      <c r="E1770" s="117"/>
      <c r="F1770" s="117"/>
      <c r="G1770" s="110" t="s">
        <v>65</v>
      </c>
      <c r="H1770" s="132">
        <v>5611.3980000000001</v>
      </c>
      <c r="I1770" s="132">
        <v>5927.5959999999995</v>
      </c>
      <c r="J1770" s="133">
        <v>11538.993</v>
      </c>
      <c r="K1770">
        <v>2695</v>
      </c>
      <c r="L1770">
        <v>2528</v>
      </c>
      <c r="M1770">
        <v>100</v>
      </c>
      <c r="N1770">
        <v>5323</v>
      </c>
      <c r="O1770">
        <v>489</v>
      </c>
      <c r="P1770">
        <v>430</v>
      </c>
      <c r="Q1770">
        <v>13</v>
      </c>
      <c r="R1770">
        <v>932</v>
      </c>
      <c r="S1770" s="105">
        <f>Table1[[#This Row],[Female Voters]]/Table1[[#This Row],[Female Population]]</f>
        <v>0.4802724739895477</v>
      </c>
      <c r="T1770" s="94">
        <f>Table1[[#This Row],[Male Voters]]/Table1[[#This Row],[Male Population]]</f>
        <v>0.42647980732829971</v>
      </c>
      <c r="U1770" s="94">
        <f>Table1[[#This Row],[Total Voters]]/Table1[[#This Row],[Total Population]]</f>
        <v>0.46130541893907034</v>
      </c>
      <c r="V1770" s="94">
        <f>Table1[[#This Row],[Female Ballots]]/Table1[[#This Row],[Female Population]]</f>
        <v>8.7144059287899381E-2</v>
      </c>
      <c r="W1770" s="94">
        <f>Table1[[#This Row],[Male Ballots]]/Table1[[#This Row],[Male Population]]</f>
        <v>7.2542055835114277E-2</v>
      </c>
      <c r="X1770" s="94">
        <f>Table1[[#This Row],[Total Ballots]]/Table1[[#This Row],[Total Population]]</f>
        <v>8.0769613084954631E-2</v>
      </c>
      <c r="Y1770" s="94">
        <f>Table1[[#This Row],[Female Ballots]]/Table1[[#This Row],[Female Voters]]</f>
        <v>0.18144712430426715</v>
      </c>
      <c r="Z1770" s="95">
        <f>Table1[[#This Row],[Male Ballots]]/Table1[[#This Row],[Male Voters]]</f>
        <v>0.17009493670886075</v>
      </c>
      <c r="AA1770" s="94">
        <f>Table1[[#This Row],[Total Ballots]]/Table1[[#This Row],[Total Voters]]</f>
        <v>0.17508923539357504</v>
      </c>
    </row>
    <row r="1771" spans="1:27" s="7" customFormat="1" x14ac:dyDescent="0.35">
      <c r="A1771" s="102" t="s">
        <v>56</v>
      </c>
      <c r="B1771" s="103">
        <v>2023</v>
      </c>
      <c r="C1771" s="17" t="s">
        <v>81</v>
      </c>
      <c r="D1771" s="116"/>
      <c r="E1771" s="117"/>
      <c r="F1771" s="117"/>
      <c r="G1771" s="110" t="s">
        <v>66</v>
      </c>
      <c r="H1771" s="132">
        <v>5557.9279999999999</v>
      </c>
      <c r="I1771" s="132">
        <v>5789.8070000000007</v>
      </c>
      <c r="J1771" s="133">
        <v>11347.734</v>
      </c>
      <c r="K1771">
        <v>2972</v>
      </c>
      <c r="L1771">
        <v>2879</v>
      </c>
      <c r="M1771">
        <v>133</v>
      </c>
      <c r="N1771">
        <v>5984</v>
      </c>
      <c r="O1771">
        <v>809</v>
      </c>
      <c r="P1771">
        <v>649</v>
      </c>
      <c r="Q1771">
        <v>15</v>
      </c>
      <c r="R1771">
        <v>1473</v>
      </c>
      <c r="S1771" s="105">
        <f>Table1[[#This Row],[Female Voters]]/Table1[[#This Row],[Female Population]]</f>
        <v>0.53473164819695396</v>
      </c>
      <c r="T1771" s="94">
        <f>Table1[[#This Row],[Male Voters]]/Table1[[#This Row],[Male Population]]</f>
        <v>0.49725318995952711</v>
      </c>
      <c r="U1771" s="94">
        <f>Table1[[#This Row],[Total Voters]]/Table1[[#This Row],[Total Population]]</f>
        <v>0.52732994975032021</v>
      </c>
      <c r="V1771" s="94">
        <f>Table1[[#This Row],[Female Ballots]]/Table1[[#This Row],[Female Population]]</f>
        <v>0.14555784097958807</v>
      </c>
      <c r="W1771" s="94">
        <f>Table1[[#This Row],[Male Ballots]]/Table1[[#This Row],[Male Population]]</f>
        <v>0.11209354646882011</v>
      </c>
      <c r="X1771" s="94">
        <f>Table1[[#This Row],[Total Ballots]]/Table1[[#This Row],[Total Population]]</f>
        <v>0.12980565106654773</v>
      </c>
      <c r="Y1771" s="94">
        <f>Table1[[#This Row],[Female Ballots]]/Table1[[#This Row],[Female Voters]]</f>
        <v>0.272207267833109</v>
      </c>
      <c r="Z1771" s="95">
        <f>Table1[[#This Row],[Male Ballots]]/Table1[[#This Row],[Male Voters]]</f>
        <v>0.22542549496352901</v>
      </c>
      <c r="AA1771" s="94">
        <f>Table1[[#This Row],[Total Ballots]]/Table1[[#This Row],[Total Voters]]</f>
        <v>0.24615641711229946</v>
      </c>
    </row>
    <row r="1772" spans="1:27" s="7" customFormat="1" x14ac:dyDescent="0.35">
      <c r="A1772" s="102" t="s">
        <v>56</v>
      </c>
      <c r="B1772" s="103">
        <v>2023</v>
      </c>
      <c r="C1772" s="17" t="s">
        <v>81</v>
      </c>
      <c r="D1772" s="116"/>
      <c r="E1772" s="117"/>
      <c r="F1772" s="117"/>
      <c r="G1772" s="110" t="s">
        <v>67</v>
      </c>
      <c r="H1772" s="132">
        <v>8293.5339999999997</v>
      </c>
      <c r="I1772" s="132">
        <v>7953.8235999999997</v>
      </c>
      <c r="J1772" s="133">
        <v>16247.358</v>
      </c>
      <c r="K1772">
        <v>5153</v>
      </c>
      <c r="L1772">
        <v>4593</v>
      </c>
      <c r="M1772">
        <v>157</v>
      </c>
      <c r="N1772">
        <v>9903</v>
      </c>
      <c r="O1772">
        <v>2054</v>
      </c>
      <c r="P1772">
        <v>1787</v>
      </c>
      <c r="Q1772">
        <v>39</v>
      </c>
      <c r="R1772">
        <v>3880</v>
      </c>
      <c r="S1772" s="105">
        <f>Table1[[#This Row],[Female Voters]]/Table1[[#This Row],[Female Population]]</f>
        <v>0.62132741000398628</v>
      </c>
      <c r="T1772" s="94">
        <f>Table1[[#This Row],[Male Voters]]/Table1[[#This Row],[Male Population]]</f>
        <v>0.5774581171249511</v>
      </c>
      <c r="U1772" s="94">
        <f>Table1[[#This Row],[Total Voters]]/Table1[[#This Row],[Total Population]]</f>
        <v>0.6095144822930596</v>
      </c>
      <c r="V1772" s="94">
        <f>Table1[[#This Row],[Female Ballots]]/Table1[[#This Row],[Female Population]]</f>
        <v>0.24766281780481036</v>
      </c>
      <c r="W1772" s="94">
        <f>Table1[[#This Row],[Male Ballots]]/Table1[[#This Row],[Male Population]]</f>
        <v>0.22467181696109026</v>
      </c>
      <c r="X1772" s="94">
        <f>Table1[[#This Row],[Total Ballots]]/Table1[[#This Row],[Total Population]]</f>
        <v>0.23880805728537527</v>
      </c>
      <c r="Y1772" s="94">
        <f>Table1[[#This Row],[Female Ballots]]/Table1[[#This Row],[Female Voters]]</f>
        <v>0.39860275567630504</v>
      </c>
      <c r="Z1772" s="95">
        <f>Table1[[#This Row],[Male Ballots]]/Table1[[#This Row],[Male Voters]]</f>
        <v>0.38907032440670586</v>
      </c>
      <c r="AA1772" s="94">
        <f>Table1[[#This Row],[Total Ballots]]/Table1[[#This Row],[Total Voters]]</f>
        <v>0.39180046450570533</v>
      </c>
    </row>
    <row r="1773" spans="1:27" s="7" customFormat="1" x14ac:dyDescent="0.35">
      <c r="A1773" s="102" t="s">
        <v>54</v>
      </c>
      <c r="B1773" s="103">
        <v>2023</v>
      </c>
      <c r="C1773" s="17" t="s">
        <v>81</v>
      </c>
      <c r="D1773" s="116"/>
      <c r="E1773" s="117"/>
      <c r="F1773" s="117"/>
      <c r="G1773" s="110" t="s">
        <v>79</v>
      </c>
      <c r="H1773" s="132">
        <v>30983.6466</v>
      </c>
      <c r="I1773" s="132">
        <v>31386.322</v>
      </c>
      <c r="J1773" s="133">
        <v>62369.968400000005</v>
      </c>
      <c r="K1773">
        <v>11140</v>
      </c>
      <c r="L1773">
        <v>10223</v>
      </c>
      <c r="M1773">
        <v>575</v>
      </c>
      <c r="N1773">
        <v>21938</v>
      </c>
      <c r="O1773">
        <v>3858</v>
      </c>
      <c r="P1773">
        <v>3444</v>
      </c>
      <c r="Q1773">
        <v>173</v>
      </c>
      <c r="R1773">
        <v>7475</v>
      </c>
      <c r="S1773" s="105">
        <f>Table1[[#This Row],[Female Voters]]/Table1[[#This Row],[Female Population]]</f>
        <v>0.35954450887649875</v>
      </c>
      <c r="T1773" s="94">
        <f>Table1[[#This Row],[Male Voters]]/Table1[[#This Row],[Male Population]]</f>
        <v>0.32571513157865389</v>
      </c>
      <c r="U1773" s="94">
        <f>Table1[[#This Row],[Total Voters]]/Table1[[#This Row],[Total Population]]</f>
        <v>0.35173979661660365</v>
      </c>
      <c r="V1773" s="94">
        <f>Table1[[#This Row],[Female Ballots]]/Table1[[#This Row],[Female Population]]</f>
        <v>0.12451729939367434</v>
      </c>
      <c r="W1773" s="94">
        <f>Table1[[#This Row],[Male Ballots]]/Table1[[#This Row],[Male Population]]</f>
        <v>0.10972932731652979</v>
      </c>
      <c r="X1773" s="94">
        <f>Table1[[#This Row],[Total Ballots]]/Table1[[#This Row],[Total Population]]</f>
        <v>0.11984934723808517</v>
      </c>
      <c r="Y1773" s="94">
        <f>Table1[[#This Row],[Female Ballots]]/Table1[[#This Row],[Female Voters]]</f>
        <v>0.34631956912028727</v>
      </c>
      <c r="Z1773" s="95">
        <f>Table1[[#This Row],[Male Ballots]]/Table1[[#This Row],[Male Voters]]</f>
        <v>0.33688741074048711</v>
      </c>
      <c r="AA1773" s="94">
        <f>Table1[[#This Row],[Total Ballots]]/Table1[[#This Row],[Total Voters]]</f>
        <v>0.34073297474701431</v>
      </c>
    </row>
    <row r="1774" spans="1:27" s="7" customFormat="1" x14ac:dyDescent="0.35">
      <c r="A1774" s="102" t="s">
        <v>54</v>
      </c>
      <c r="B1774" s="103">
        <v>2023</v>
      </c>
      <c r="C1774" s="17" t="s">
        <v>81</v>
      </c>
      <c r="D1774" s="116"/>
      <c r="E1774" s="117"/>
      <c r="F1774" s="117"/>
      <c r="G1774" s="110" t="s">
        <v>62</v>
      </c>
      <c r="H1774" s="132">
        <v>2514.7287999999999</v>
      </c>
      <c r="I1774" s="132">
        <v>2756.7136000000005</v>
      </c>
      <c r="J1774" s="133">
        <v>5271.4423999999999</v>
      </c>
      <c r="K1774">
        <v>699</v>
      </c>
      <c r="L1774">
        <v>734</v>
      </c>
      <c r="M1774">
        <v>42</v>
      </c>
      <c r="N1774">
        <v>1475</v>
      </c>
      <c r="O1774">
        <v>74</v>
      </c>
      <c r="P1774">
        <v>81</v>
      </c>
      <c r="Q1774">
        <v>15</v>
      </c>
      <c r="R1774">
        <v>170</v>
      </c>
      <c r="S1774" s="105">
        <f>Table1[[#This Row],[Female Voters]]/Table1[[#This Row],[Female Population]]</f>
        <v>0.27796237908437682</v>
      </c>
      <c r="T1774" s="94">
        <f>Table1[[#This Row],[Male Voters]]/Table1[[#This Row],[Male Population]]</f>
        <v>0.26625907022042472</v>
      </c>
      <c r="U1774" s="94">
        <f>Table1[[#This Row],[Total Voters]]/Table1[[#This Row],[Total Population]]</f>
        <v>0.27980956407680752</v>
      </c>
      <c r="V1774" s="94">
        <f>Table1[[#This Row],[Female Ballots]]/Table1[[#This Row],[Female Population]]</f>
        <v>2.9426632406643612E-2</v>
      </c>
      <c r="W1774" s="94">
        <f>Table1[[#This Row],[Male Ballots]]/Table1[[#This Row],[Male Population]]</f>
        <v>2.9382812926232158E-2</v>
      </c>
      <c r="X1774" s="94">
        <f>Table1[[#This Row],[Total Ballots]]/Table1[[#This Row],[Total Population]]</f>
        <v>3.2249237893598154E-2</v>
      </c>
      <c r="Y1774" s="94">
        <f>Table1[[#This Row],[Female Ballots]]/Table1[[#This Row],[Female Voters]]</f>
        <v>0.10586552217453506</v>
      </c>
      <c r="Z1774" s="95">
        <f>Table1[[#This Row],[Male Ballots]]/Table1[[#This Row],[Male Voters]]</f>
        <v>0.11035422343324251</v>
      </c>
      <c r="AA1774" s="94">
        <f>Table1[[#This Row],[Total Ballots]]/Table1[[#This Row],[Total Voters]]</f>
        <v>0.11525423728813559</v>
      </c>
    </row>
    <row r="1775" spans="1:27" s="7" customFormat="1" x14ac:dyDescent="0.35">
      <c r="A1775" s="102" t="s">
        <v>54</v>
      </c>
      <c r="B1775" s="103">
        <v>2023</v>
      </c>
      <c r="C1775" s="17" t="s">
        <v>81</v>
      </c>
      <c r="D1775" s="116"/>
      <c r="E1775" s="117"/>
      <c r="F1775" s="117"/>
      <c r="G1775" s="110" t="s">
        <v>63</v>
      </c>
      <c r="H1775" s="132">
        <v>3796.3419999999996</v>
      </c>
      <c r="I1775" s="132">
        <v>4307.451</v>
      </c>
      <c r="J1775" s="133">
        <v>8103.7939999999999</v>
      </c>
      <c r="K1775">
        <v>1241</v>
      </c>
      <c r="L1775">
        <v>1261</v>
      </c>
      <c r="M1775">
        <v>60</v>
      </c>
      <c r="N1775">
        <v>2562</v>
      </c>
      <c r="O1775">
        <v>128</v>
      </c>
      <c r="P1775">
        <v>152</v>
      </c>
      <c r="Q1775">
        <v>11</v>
      </c>
      <c r="R1775">
        <v>291</v>
      </c>
      <c r="S1775" s="105">
        <f>Table1[[#This Row],[Female Voters]]/Table1[[#This Row],[Female Population]]</f>
        <v>0.32689362549527945</v>
      </c>
      <c r="T1775" s="94">
        <f>Table1[[#This Row],[Male Voters]]/Table1[[#This Row],[Male Population]]</f>
        <v>0.29274854200314759</v>
      </c>
      <c r="U1775" s="94">
        <f>Table1[[#This Row],[Total Voters]]/Table1[[#This Row],[Total Population]]</f>
        <v>0.31614821403406851</v>
      </c>
      <c r="V1775" s="94">
        <f>Table1[[#This Row],[Female Ballots]]/Table1[[#This Row],[Female Population]]</f>
        <v>3.3716667254952273E-2</v>
      </c>
      <c r="W1775" s="94">
        <f>Table1[[#This Row],[Male Ballots]]/Table1[[#This Row],[Male Population]]</f>
        <v>3.5287691026549113E-2</v>
      </c>
      <c r="X1775" s="94">
        <f>Table1[[#This Row],[Total Ballots]]/Table1[[#This Row],[Total Population]]</f>
        <v>3.5909106277874289E-2</v>
      </c>
      <c r="Y1775" s="94">
        <f>Table1[[#This Row],[Female Ballots]]/Table1[[#This Row],[Female Voters]]</f>
        <v>0.10314262691377921</v>
      </c>
      <c r="Z1775" s="95">
        <f>Table1[[#This Row],[Male Ballots]]/Table1[[#This Row],[Male Voters]]</f>
        <v>0.12053925455987312</v>
      </c>
      <c r="AA1775" s="94">
        <f>Table1[[#This Row],[Total Ballots]]/Table1[[#This Row],[Total Voters]]</f>
        <v>0.11358313817330211</v>
      </c>
    </row>
    <row r="1776" spans="1:27" s="7" customFormat="1" x14ac:dyDescent="0.35">
      <c r="A1776" s="102" t="s">
        <v>54</v>
      </c>
      <c r="B1776" s="103">
        <v>2023</v>
      </c>
      <c r="C1776" s="17" t="s">
        <v>81</v>
      </c>
      <c r="D1776" s="116"/>
      <c r="E1776" s="117"/>
      <c r="F1776" s="117"/>
      <c r="G1776" s="110" t="s">
        <v>64</v>
      </c>
      <c r="H1776" s="132">
        <v>4532.1639999999998</v>
      </c>
      <c r="I1776" s="132">
        <v>4754.2080000000005</v>
      </c>
      <c r="J1776" s="133">
        <v>9286.3719999999994</v>
      </c>
      <c r="K1776">
        <v>1384</v>
      </c>
      <c r="L1776">
        <v>1165</v>
      </c>
      <c r="M1776">
        <v>89</v>
      </c>
      <c r="N1776">
        <v>2638</v>
      </c>
      <c r="O1776">
        <v>281</v>
      </c>
      <c r="P1776">
        <v>218</v>
      </c>
      <c r="Q1776">
        <v>21</v>
      </c>
      <c r="R1776">
        <v>520</v>
      </c>
      <c r="S1776" s="105">
        <f>Table1[[#This Row],[Female Voters]]/Table1[[#This Row],[Female Population]]</f>
        <v>0.30537288588850714</v>
      </c>
      <c r="T1776" s="94">
        <f>Table1[[#This Row],[Male Voters]]/Table1[[#This Row],[Male Population]]</f>
        <v>0.24504607286849878</v>
      </c>
      <c r="U1776" s="94">
        <f>Table1[[#This Row],[Total Voters]]/Table1[[#This Row],[Total Population]]</f>
        <v>0.28407218664081085</v>
      </c>
      <c r="V1776" s="94">
        <f>Table1[[#This Row],[Female Ballots]]/Table1[[#This Row],[Female Population]]</f>
        <v>6.2001286802507591E-2</v>
      </c>
      <c r="W1776" s="94">
        <f>Table1[[#This Row],[Male Ballots]]/Table1[[#This Row],[Male Population]]</f>
        <v>4.5854114923032388E-2</v>
      </c>
      <c r="X1776" s="94">
        <f>Table1[[#This Row],[Total Ballots]]/Table1[[#This Row],[Total Population]]</f>
        <v>5.5996033757855064E-2</v>
      </c>
      <c r="Y1776" s="94">
        <f>Table1[[#This Row],[Female Ballots]]/Table1[[#This Row],[Female Voters]]</f>
        <v>0.20303468208092484</v>
      </c>
      <c r="Z1776" s="95">
        <f>Table1[[#This Row],[Male Ballots]]/Table1[[#This Row],[Male Voters]]</f>
        <v>0.18712446351931331</v>
      </c>
      <c r="AA1776" s="94">
        <f>Table1[[#This Row],[Total Ballots]]/Table1[[#This Row],[Total Voters]]</f>
        <v>0.19711902956785443</v>
      </c>
    </row>
    <row r="1777" spans="1:27" s="7" customFormat="1" x14ac:dyDescent="0.35">
      <c r="A1777" s="102" t="s">
        <v>54</v>
      </c>
      <c r="B1777" s="103">
        <v>2023</v>
      </c>
      <c r="C1777" s="17" t="s">
        <v>81</v>
      </c>
      <c r="D1777" s="116"/>
      <c r="E1777" s="117"/>
      <c r="F1777" s="117"/>
      <c r="G1777" s="110" t="s">
        <v>65</v>
      </c>
      <c r="H1777" s="132">
        <v>4292.0529999999999</v>
      </c>
      <c r="I1777" s="132">
        <v>4579.4889999999996</v>
      </c>
      <c r="J1777" s="133">
        <v>8871.5420000000013</v>
      </c>
      <c r="K1777">
        <v>1391</v>
      </c>
      <c r="L1777">
        <v>1319</v>
      </c>
      <c r="M1777">
        <v>100</v>
      </c>
      <c r="N1777">
        <v>2810</v>
      </c>
      <c r="O1777">
        <v>350</v>
      </c>
      <c r="P1777">
        <v>313</v>
      </c>
      <c r="Q1777">
        <v>28</v>
      </c>
      <c r="R1777">
        <v>691</v>
      </c>
      <c r="S1777" s="105">
        <f>Table1[[#This Row],[Female Voters]]/Table1[[#This Row],[Female Population]]</f>
        <v>0.32408733070164791</v>
      </c>
      <c r="T1777" s="94">
        <f>Table1[[#This Row],[Male Voters]]/Table1[[#This Row],[Male Population]]</f>
        <v>0.28802340173761748</v>
      </c>
      <c r="U1777" s="94">
        <f>Table1[[#This Row],[Total Voters]]/Table1[[#This Row],[Total Population]]</f>
        <v>0.31674313214095134</v>
      </c>
      <c r="V1777" s="94">
        <f>Table1[[#This Row],[Female Ballots]]/Table1[[#This Row],[Female Population]]</f>
        <v>8.1546057329674168E-2</v>
      </c>
      <c r="W1777" s="94">
        <f>Table1[[#This Row],[Male Ballots]]/Table1[[#This Row],[Male Population]]</f>
        <v>6.834823710680385E-2</v>
      </c>
      <c r="X1777" s="94">
        <f>Table1[[#This Row],[Total Ballots]]/Table1[[#This Row],[Total Population]]</f>
        <v>7.7889503312952801E-2</v>
      </c>
      <c r="Y1777" s="94">
        <f>Table1[[#This Row],[Female Ballots]]/Table1[[#This Row],[Female Voters]]</f>
        <v>0.25161754133716752</v>
      </c>
      <c r="Z1777" s="95">
        <f>Table1[[#This Row],[Male Ballots]]/Table1[[#This Row],[Male Voters]]</f>
        <v>0.23730098559514784</v>
      </c>
      <c r="AA1777" s="94">
        <f>Table1[[#This Row],[Total Ballots]]/Table1[[#This Row],[Total Voters]]</f>
        <v>0.24590747330960855</v>
      </c>
    </row>
    <row r="1778" spans="1:27" s="7" customFormat="1" x14ac:dyDescent="0.35">
      <c r="A1778" s="102" t="s">
        <v>54</v>
      </c>
      <c r="B1778" s="103">
        <v>2023</v>
      </c>
      <c r="C1778" s="17" t="s">
        <v>81</v>
      </c>
      <c r="D1778" s="116"/>
      <c r="E1778" s="117"/>
      <c r="F1778" s="117"/>
      <c r="G1778" s="110" t="s">
        <v>66</v>
      </c>
      <c r="H1778" s="132">
        <v>5606.6090000000004</v>
      </c>
      <c r="I1778" s="132">
        <v>5434.3919999999998</v>
      </c>
      <c r="J1778" s="133">
        <v>11041.001</v>
      </c>
      <c r="K1778">
        <v>2165</v>
      </c>
      <c r="L1778">
        <v>1894</v>
      </c>
      <c r="M1778">
        <v>104</v>
      </c>
      <c r="N1778">
        <v>4163</v>
      </c>
      <c r="O1778">
        <v>900</v>
      </c>
      <c r="P1778">
        <v>731</v>
      </c>
      <c r="Q1778">
        <v>37</v>
      </c>
      <c r="R1778">
        <v>1668</v>
      </c>
      <c r="S1778" s="105">
        <f>Table1[[#This Row],[Female Voters]]/Table1[[#This Row],[Female Population]]</f>
        <v>0.38615141523155971</v>
      </c>
      <c r="T1778" s="94">
        <f>Table1[[#This Row],[Male Voters]]/Table1[[#This Row],[Male Population]]</f>
        <v>0.34852104890482688</v>
      </c>
      <c r="U1778" s="94">
        <f>Table1[[#This Row],[Total Voters]]/Table1[[#This Row],[Total Population]]</f>
        <v>0.37704914617795976</v>
      </c>
      <c r="V1778" s="94">
        <f>Table1[[#This Row],[Female Ballots]]/Table1[[#This Row],[Female Population]]</f>
        <v>0.16052483774060219</v>
      </c>
      <c r="W1778" s="94">
        <f>Table1[[#This Row],[Male Ballots]]/Table1[[#This Row],[Male Population]]</f>
        <v>0.1345136677663297</v>
      </c>
      <c r="X1778" s="94">
        <f>Table1[[#This Row],[Total Ballots]]/Table1[[#This Row],[Total Population]]</f>
        <v>0.15107325866558657</v>
      </c>
      <c r="Y1778" s="94">
        <f>Table1[[#This Row],[Female Ballots]]/Table1[[#This Row],[Female Voters]]</f>
        <v>0.41570438799076215</v>
      </c>
      <c r="Z1778" s="95">
        <f>Table1[[#This Row],[Male Ballots]]/Table1[[#This Row],[Male Voters]]</f>
        <v>0.38595564941921856</v>
      </c>
      <c r="AA1778" s="94">
        <f>Table1[[#This Row],[Total Ballots]]/Table1[[#This Row],[Total Voters]]</f>
        <v>0.40067259188085513</v>
      </c>
    </row>
    <row r="1779" spans="1:27" s="7" customFormat="1" x14ac:dyDescent="0.35">
      <c r="A1779" s="102" t="s">
        <v>54</v>
      </c>
      <c r="B1779" s="103">
        <v>2023</v>
      </c>
      <c r="C1779" s="17" t="s">
        <v>81</v>
      </c>
      <c r="D1779" s="116"/>
      <c r="E1779" s="117"/>
      <c r="F1779" s="117"/>
      <c r="G1779" s="110" t="s">
        <v>67</v>
      </c>
      <c r="H1779" s="132">
        <v>10241.7498</v>
      </c>
      <c r="I1779" s="132">
        <v>9554.0684000000001</v>
      </c>
      <c r="J1779" s="133">
        <v>19795.817000000003</v>
      </c>
      <c r="K1779">
        <v>4260</v>
      </c>
      <c r="L1779">
        <v>3850</v>
      </c>
      <c r="M1779">
        <v>180</v>
      </c>
      <c r="N1779">
        <v>8290</v>
      </c>
      <c r="O1779">
        <v>2125</v>
      </c>
      <c r="P1779">
        <v>1949</v>
      </c>
      <c r="Q1779">
        <v>61</v>
      </c>
      <c r="R1779">
        <v>4135</v>
      </c>
      <c r="S1779" s="105">
        <f>Table1[[#This Row],[Female Voters]]/Table1[[#This Row],[Female Population]]</f>
        <v>0.41594454885043181</v>
      </c>
      <c r="T1779" s="94">
        <f>Table1[[#This Row],[Male Voters]]/Table1[[#This Row],[Male Population]]</f>
        <v>0.40296969194819665</v>
      </c>
      <c r="U1779" s="94">
        <f>Table1[[#This Row],[Total Voters]]/Table1[[#This Row],[Total Population]]</f>
        <v>0.41877534026506708</v>
      </c>
      <c r="V1779" s="94">
        <f>Table1[[#This Row],[Female Ballots]]/Table1[[#This Row],[Female Population]]</f>
        <v>0.20748407659792667</v>
      </c>
      <c r="W1779" s="94">
        <f>Table1[[#This Row],[Male Ballots]]/Table1[[#This Row],[Male Population]]</f>
        <v>0.20399686483299617</v>
      </c>
      <c r="X1779" s="94">
        <f>Table1[[#This Row],[Total Ballots]]/Table1[[#This Row],[Total Population]]</f>
        <v>0.20888251290664081</v>
      </c>
      <c r="Y1779" s="94">
        <f>Table1[[#This Row],[Female Ballots]]/Table1[[#This Row],[Female Voters]]</f>
        <v>0.49882629107981219</v>
      </c>
      <c r="Z1779" s="95">
        <f>Table1[[#This Row],[Male Ballots]]/Table1[[#This Row],[Male Voters]]</f>
        <v>0.50623376623376626</v>
      </c>
      <c r="AA1779" s="94">
        <f>Table1[[#This Row],[Total Ballots]]/Table1[[#This Row],[Total Voters]]</f>
        <v>0.49879372738238842</v>
      </c>
    </row>
    <row r="1780" spans="1:27" s="7" customFormat="1" x14ac:dyDescent="0.35">
      <c r="A1780" s="102" t="s">
        <v>30</v>
      </c>
      <c r="B1780" s="103">
        <v>2023</v>
      </c>
      <c r="C1780" s="17" t="s">
        <v>81</v>
      </c>
      <c r="D1780" s="116"/>
      <c r="E1780" s="117"/>
      <c r="F1780" s="117"/>
      <c r="G1780" s="110" t="s">
        <v>79</v>
      </c>
      <c r="H1780" s="132">
        <v>37072.197399999997</v>
      </c>
      <c r="I1780" s="132">
        <v>35552.657299999999</v>
      </c>
      <c r="J1780" s="133">
        <v>72624.853700000007</v>
      </c>
      <c r="K1780">
        <v>19236</v>
      </c>
      <c r="L1780">
        <v>18241</v>
      </c>
      <c r="M1780">
        <v>718</v>
      </c>
      <c r="N1780">
        <v>38195</v>
      </c>
      <c r="O1780">
        <v>5760</v>
      </c>
      <c r="P1780">
        <v>5053</v>
      </c>
      <c r="Q1780">
        <v>146</v>
      </c>
      <c r="R1780">
        <v>10959</v>
      </c>
      <c r="S1780" s="105">
        <f>Table1[[#This Row],[Female Voters]]/Table1[[#This Row],[Female Population]]</f>
        <v>0.51887941231128643</v>
      </c>
      <c r="T1780" s="94">
        <f>Table1[[#This Row],[Male Voters]]/Table1[[#This Row],[Male Population]]</f>
        <v>0.5130699470950657</v>
      </c>
      <c r="U1780" s="94">
        <f>Table1[[#This Row],[Total Voters]]/Table1[[#This Row],[Total Population]]</f>
        <v>0.52592188560925113</v>
      </c>
      <c r="V1780" s="94">
        <f>Table1[[#This Row],[Female Ballots]]/Table1[[#This Row],[Female Population]]</f>
        <v>0.15537250025540705</v>
      </c>
      <c r="W1780" s="94">
        <f>Table1[[#This Row],[Male Ballots]]/Table1[[#This Row],[Male Population]]</f>
        <v>0.14212721027747199</v>
      </c>
      <c r="X1780" s="94">
        <f>Table1[[#This Row],[Total Ballots]]/Table1[[#This Row],[Total Population]]</f>
        <v>0.1508987549258223</v>
      </c>
      <c r="Y1780" s="94">
        <f>Table1[[#This Row],[Female Ballots]]/Table1[[#This Row],[Female Voters]]</f>
        <v>0.29943855271366188</v>
      </c>
      <c r="Z1780" s="95">
        <f>Table1[[#This Row],[Male Ballots]]/Table1[[#This Row],[Male Voters]]</f>
        <v>0.27701332163806808</v>
      </c>
      <c r="AA1780" s="94">
        <f>Table1[[#This Row],[Total Ballots]]/Table1[[#This Row],[Total Voters]]</f>
        <v>0.2869223720382249</v>
      </c>
    </row>
    <row r="1781" spans="1:27" s="7" customFormat="1" x14ac:dyDescent="0.35">
      <c r="A1781" s="102" t="s">
        <v>30</v>
      </c>
      <c r="B1781" s="103">
        <v>2023</v>
      </c>
      <c r="C1781" s="17" t="s">
        <v>81</v>
      </c>
      <c r="D1781" s="116"/>
      <c r="E1781" s="117"/>
      <c r="F1781" s="117"/>
      <c r="G1781" s="110" t="s">
        <v>62</v>
      </c>
      <c r="H1781" s="132">
        <v>3084.0254</v>
      </c>
      <c r="I1781" s="132">
        <v>3752.7303000000002</v>
      </c>
      <c r="J1781" s="133">
        <v>6836.7547000000004</v>
      </c>
      <c r="K1781">
        <v>1241</v>
      </c>
      <c r="L1781">
        <v>1337</v>
      </c>
      <c r="M1781">
        <v>97</v>
      </c>
      <c r="N1781">
        <v>2675</v>
      </c>
      <c r="O1781">
        <v>125</v>
      </c>
      <c r="P1781">
        <v>117</v>
      </c>
      <c r="Q1781">
        <v>11</v>
      </c>
      <c r="R1781">
        <v>253</v>
      </c>
      <c r="S1781" s="105">
        <f>Table1[[#This Row],[Female Voters]]/Table1[[#This Row],[Female Population]]</f>
        <v>0.40239616703545955</v>
      </c>
      <c r="T1781" s="94">
        <f>Table1[[#This Row],[Male Voters]]/Table1[[#This Row],[Male Population]]</f>
        <v>0.35627393740498747</v>
      </c>
      <c r="U1781" s="94">
        <f>Table1[[#This Row],[Total Voters]]/Table1[[#This Row],[Total Population]]</f>
        <v>0.3912675117625618</v>
      </c>
      <c r="V1781" s="94">
        <f>Table1[[#This Row],[Female Ballots]]/Table1[[#This Row],[Female Population]]</f>
        <v>4.0531443093821472E-2</v>
      </c>
      <c r="W1781" s="94">
        <f>Table1[[#This Row],[Male Ballots]]/Table1[[#This Row],[Male Population]]</f>
        <v>3.1177300431102121E-2</v>
      </c>
      <c r="X1781" s="94">
        <f>Table1[[#This Row],[Total Ballots]]/Table1[[#This Row],[Total Population]]</f>
        <v>3.7005861860160055E-2</v>
      </c>
      <c r="Y1781" s="94">
        <f>Table1[[#This Row],[Female Ballots]]/Table1[[#This Row],[Female Voters]]</f>
        <v>0.10072522159548751</v>
      </c>
      <c r="Z1781" s="95">
        <f>Table1[[#This Row],[Male Ballots]]/Table1[[#This Row],[Male Voters]]</f>
        <v>8.7509349289454003E-2</v>
      </c>
      <c r="AA1781" s="94">
        <f>Table1[[#This Row],[Total Ballots]]/Table1[[#This Row],[Total Voters]]</f>
        <v>9.4579439252336445E-2</v>
      </c>
    </row>
    <row r="1782" spans="1:27" s="7" customFormat="1" x14ac:dyDescent="0.35">
      <c r="A1782" s="102" t="s">
        <v>30</v>
      </c>
      <c r="B1782" s="103">
        <v>2023</v>
      </c>
      <c r="C1782" s="17" t="s">
        <v>81</v>
      </c>
      <c r="D1782" s="116"/>
      <c r="E1782" s="117"/>
      <c r="F1782" s="117"/>
      <c r="G1782" s="110" t="s">
        <v>63</v>
      </c>
      <c r="H1782" s="132">
        <v>5099.8909999999996</v>
      </c>
      <c r="I1782" s="132">
        <v>5761.6759999999995</v>
      </c>
      <c r="J1782" s="133">
        <v>10861.565999999999</v>
      </c>
      <c r="K1782">
        <v>2649</v>
      </c>
      <c r="L1782">
        <v>2615</v>
      </c>
      <c r="M1782">
        <v>118</v>
      </c>
      <c r="N1782">
        <v>5382</v>
      </c>
      <c r="O1782">
        <v>281</v>
      </c>
      <c r="P1782">
        <v>241</v>
      </c>
      <c r="Q1782">
        <v>16</v>
      </c>
      <c r="R1782">
        <v>538</v>
      </c>
      <c r="S1782" s="105">
        <f>Table1[[#This Row],[Female Voters]]/Table1[[#This Row],[Female Population]]</f>
        <v>0.51942286609654997</v>
      </c>
      <c r="T1782" s="94">
        <f>Table1[[#This Row],[Male Voters]]/Table1[[#This Row],[Male Population]]</f>
        <v>0.45386099461337298</v>
      </c>
      <c r="U1782" s="94">
        <f>Table1[[#This Row],[Total Voters]]/Table1[[#This Row],[Total Population]]</f>
        <v>0.495508658696177</v>
      </c>
      <c r="V1782" s="94">
        <f>Table1[[#This Row],[Female Ballots]]/Table1[[#This Row],[Female Population]]</f>
        <v>5.5099216826398845E-2</v>
      </c>
      <c r="W1782" s="94">
        <f>Table1[[#This Row],[Male Ballots]]/Table1[[#This Row],[Male Population]]</f>
        <v>4.182810696054412E-2</v>
      </c>
      <c r="X1782" s="94">
        <f>Table1[[#This Row],[Total Ballots]]/Table1[[#This Row],[Total Population]]</f>
        <v>4.9532452318569904E-2</v>
      </c>
      <c r="Y1782" s="94">
        <f>Table1[[#This Row],[Female Ballots]]/Table1[[#This Row],[Female Voters]]</f>
        <v>0.10607776519441299</v>
      </c>
      <c r="Z1782" s="95">
        <f>Table1[[#This Row],[Male Ballots]]/Table1[[#This Row],[Male Voters]]</f>
        <v>9.2160611854684507E-2</v>
      </c>
      <c r="AA1782" s="94">
        <f>Table1[[#This Row],[Total Ballots]]/Table1[[#This Row],[Total Voters]]</f>
        <v>9.9962839093273873E-2</v>
      </c>
    </row>
    <row r="1783" spans="1:27" s="7" customFormat="1" x14ac:dyDescent="0.35">
      <c r="A1783" s="102" t="s">
        <v>30</v>
      </c>
      <c r="B1783" s="103">
        <v>2023</v>
      </c>
      <c r="C1783" s="17" t="s">
        <v>81</v>
      </c>
      <c r="D1783" s="116"/>
      <c r="E1783" s="117"/>
      <c r="F1783" s="117"/>
      <c r="G1783" s="110" t="s">
        <v>64</v>
      </c>
      <c r="H1783" s="132">
        <v>4780.46</v>
      </c>
      <c r="I1783" s="132">
        <v>4816.7839999999997</v>
      </c>
      <c r="J1783" s="133">
        <v>9597.2439999999988</v>
      </c>
      <c r="K1783">
        <v>2850</v>
      </c>
      <c r="L1783">
        <v>2754</v>
      </c>
      <c r="M1783">
        <v>146</v>
      </c>
      <c r="N1783">
        <v>5750</v>
      </c>
      <c r="O1783">
        <v>473</v>
      </c>
      <c r="P1783">
        <v>362</v>
      </c>
      <c r="Q1783">
        <v>19</v>
      </c>
      <c r="R1783">
        <v>854</v>
      </c>
      <c r="S1783" s="105">
        <f>Table1[[#This Row],[Female Voters]]/Table1[[#This Row],[Female Population]]</f>
        <v>0.59617693694749041</v>
      </c>
      <c r="T1783" s="94">
        <f>Table1[[#This Row],[Male Voters]]/Table1[[#This Row],[Male Population]]</f>
        <v>0.57175077811253316</v>
      </c>
      <c r="U1783" s="94">
        <f>Table1[[#This Row],[Total Voters]]/Table1[[#This Row],[Total Population]]</f>
        <v>0.59913033366662349</v>
      </c>
      <c r="V1783" s="94">
        <f>Table1[[#This Row],[Female Ballots]]/Table1[[#This Row],[Female Population]]</f>
        <v>9.8944453044267702E-2</v>
      </c>
      <c r="W1783" s="94">
        <f>Table1[[#This Row],[Male Ballots]]/Table1[[#This Row],[Male Population]]</f>
        <v>7.5153878604479668E-2</v>
      </c>
      <c r="X1783" s="94">
        <f>Table1[[#This Row],[Total Ballots]]/Table1[[#This Row],[Total Population]]</f>
        <v>8.8983879121964607E-2</v>
      </c>
      <c r="Y1783" s="94">
        <f>Table1[[#This Row],[Female Ballots]]/Table1[[#This Row],[Female Voters]]</f>
        <v>0.16596491228070176</v>
      </c>
      <c r="Z1783" s="95">
        <f>Table1[[#This Row],[Male Ballots]]/Table1[[#This Row],[Male Voters]]</f>
        <v>0.13144517066085692</v>
      </c>
      <c r="AA1783" s="94">
        <f>Table1[[#This Row],[Total Ballots]]/Table1[[#This Row],[Total Voters]]</f>
        <v>0.14852173913043479</v>
      </c>
    </row>
    <row r="1784" spans="1:27" s="7" customFormat="1" x14ac:dyDescent="0.35">
      <c r="A1784" s="102" t="s">
        <v>30</v>
      </c>
      <c r="B1784" s="103">
        <v>2023</v>
      </c>
      <c r="C1784" s="17" t="s">
        <v>81</v>
      </c>
      <c r="D1784" s="116"/>
      <c r="E1784" s="117"/>
      <c r="F1784" s="117"/>
      <c r="G1784" s="110" t="s">
        <v>65</v>
      </c>
      <c r="H1784" s="132">
        <v>4236.8220000000001</v>
      </c>
      <c r="I1784" s="132">
        <v>4067.1439999999998</v>
      </c>
      <c r="J1784" s="133">
        <v>8303.9660000000003</v>
      </c>
      <c r="K1784">
        <v>2421</v>
      </c>
      <c r="L1784">
        <v>2376</v>
      </c>
      <c r="M1784">
        <v>100</v>
      </c>
      <c r="N1784">
        <v>4897</v>
      </c>
      <c r="O1784">
        <v>549</v>
      </c>
      <c r="P1784">
        <v>512</v>
      </c>
      <c r="Q1784">
        <v>20</v>
      </c>
      <c r="R1784">
        <v>1081</v>
      </c>
      <c r="S1784" s="105">
        <f>Table1[[#This Row],[Female Voters]]/Table1[[#This Row],[Female Population]]</f>
        <v>0.57141886064602199</v>
      </c>
      <c r="T1784" s="94">
        <f>Table1[[#This Row],[Male Voters]]/Table1[[#This Row],[Male Population]]</f>
        <v>0.5841937241464773</v>
      </c>
      <c r="U1784" s="94">
        <f>Table1[[#This Row],[Total Voters]]/Table1[[#This Row],[Total Population]]</f>
        <v>0.58971821416417169</v>
      </c>
      <c r="V1784" s="94">
        <f>Table1[[#This Row],[Female Ballots]]/Table1[[#This Row],[Female Population]]</f>
        <v>0.12957825464463693</v>
      </c>
      <c r="W1784" s="94">
        <f>Table1[[#This Row],[Male Ballots]]/Table1[[#This Row],[Male Population]]</f>
        <v>0.12588686311573921</v>
      </c>
      <c r="X1784" s="94">
        <f>Table1[[#This Row],[Total Ballots]]/Table1[[#This Row],[Total Population]]</f>
        <v>0.13017876036583001</v>
      </c>
      <c r="Y1784" s="94">
        <f>Table1[[#This Row],[Female Ballots]]/Table1[[#This Row],[Female Voters]]</f>
        <v>0.22676579925650558</v>
      </c>
      <c r="Z1784" s="95">
        <f>Table1[[#This Row],[Male Ballots]]/Table1[[#This Row],[Male Voters]]</f>
        <v>0.21548821548821548</v>
      </c>
      <c r="AA1784" s="94">
        <f>Table1[[#This Row],[Total Ballots]]/Table1[[#This Row],[Total Voters]]</f>
        <v>0.2207473963651215</v>
      </c>
    </row>
    <row r="1785" spans="1:27" s="7" customFormat="1" x14ac:dyDescent="0.35">
      <c r="A1785" s="102" t="s">
        <v>30</v>
      </c>
      <c r="B1785" s="103">
        <v>2023</v>
      </c>
      <c r="C1785" s="17" t="s">
        <v>81</v>
      </c>
      <c r="D1785" s="116"/>
      <c r="E1785" s="117"/>
      <c r="F1785" s="117"/>
      <c r="G1785" s="110" t="s">
        <v>66</v>
      </c>
      <c r="H1785" s="132">
        <v>6291.5789999999997</v>
      </c>
      <c r="I1785" s="132">
        <v>5432.0640000000003</v>
      </c>
      <c r="J1785" s="133">
        <v>11723.643</v>
      </c>
      <c r="K1785">
        <v>3358</v>
      </c>
      <c r="L1785">
        <v>3114</v>
      </c>
      <c r="M1785">
        <v>118</v>
      </c>
      <c r="N1785">
        <v>6590</v>
      </c>
      <c r="O1785">
        <v>1158</v>
      </c>
      <c r="P1785">
        <v>983</v>
      </c>
      <c r="Q1785">
        <v>33</v>
      </c>
      <c r="R1785">
        <v>2174</v>
      </c>
      <c r="S1785" s="105">
        <f>Table1[[#This Row],[Female Voters]]/Table1[[#This Row],[Female Population]]</f>
        <v>0.53372929116840151</v>
      </c>
      <c r="T1785" s="94">
        <f>Table1[[#This Row],[Male Voters]]/Table1[[#This Row],[Male Population]]</f>
        <v>0.57326275979075358</v>
      </c>
      <c r="U1785" s="94">
        <f>Table1[[#This Row],[Total Voters]]/Table1[[#This Row],[Total Population]]</f>
        <v>0.56211196468537983</v>
      </c>
      <c r="V1785" s="94">
        <f>Table1[[#This Row],[Female Ballots]]/Table1[[#This Row],[Female Population]]</f>
        <v>0.18405554472096752</v>
      </c>
      <c r="W1785" s="94">
        <f>Table1[[#This Row],[Male Ballots]]/Table1[[#This Row],[Male Population]]</f>
        <v>0.18096252179650313</v>
      </c>
      <c r="X1785" s="94">
        <f>Table1[[#This Row],[Total Ballots]]/Table1[[#This Row],[Total Population]]</f>
        <v>0.18543723994324973</v>
      </c>
      <c r="Y1785" s="94">
        <f>Table1[[#This Row],[Female Ballots]]/Table1[[#This Row],[Female Voters]]</f>
        <v>0.34484812388326386</v>
      </c>
      <c r="Z1785" s="95">
        <f>Table1[[#This Row],[Male Ballots]]/Table1[[#This Row],[Male Voters]]</f>
        <v>0.31567116249197175</v>
      </c>
      <c r="AA1785" s="94">
        <f>Table1[[#This Row],[Total Ballots]]/Table1[[#This Row],[Total Voters]]</f>
        <v>0.3298937784522003</v>
      </c>
    </row>
    <row r="1786" spans="1:27" s="7" customFormat="1" x14ac:dyDescent="0.35">
      <c r="A1786" s="102" t="s">
        <v>30</v>
      </c>
      <c r="B1786" s="103">
        <v>2023</v>
      </c>
      <c r="C1786" s="17" t="s">
        <v>81</v>
      </c>
      <c r="D1786" s="116"/>
      <c r="E1786" s="117"/>
      <c r="F1786" s="117"/>
      <c r="G1786" s="110" t="s">
        <v>67</v>
      </c>
      <c r="H1786" s="132">
        <v>13579.419999999998</v>
      </c>
      <c r="I1786" s="132">
        <v>11722.258999999998</v>
      </c>
      <c r="J1786" s="133">
        <v>25301.68</v>
      </c>
      <c r="K1786">
        <v>6717</v>
      </c>
      <c r="L1786">
        <v>6045</v>
      </c>
      <c r="M1786">
        <v>139</v>
      </c>
      <c r="N1786">
        <v>12901</v>
      </c>
      <c r="O1786">
        <v>3174</v>
      </c>
      <c r="P1786">
        <v>2838</v>
      </c>
      <c r="Q1786">
        <v>47</v>
      </c>
      <c r="R1786">
        <v>6059</v>
      </c>
      <c r="S1786" s="105">
        <f>Table1[[#This Row],[Female Voters]]/Table1[[#This Row],[Female Population]]</f>
        <v>0.49464557396413106</v>
      </c>
      <c r="T1786" s="94">
        <f>Table1[[#This Row],[Male Voters]]/Table1[[#This Row],[Male Population]]</f>
        <v>0.51568558585849378</v>
      </c>
      <c r="U1786" s="94">
        <f>Table1[[#This Row],[Total Voters]]/Table1[[#This Row],[Total Population]]</f>
        <v>0.50988709050150027</v>
      </c>
      <c r="V1786" s="94">
        <f>Table1[[#This Row],[Female Ballots]]/Table1[[#This Row],[Female Population]]</f>
        <v>0.2337360505824255</v>
      </c>
      <c r="W1786" s="94">
        <f>Table1[[#This Row],[Male Ballots]]/Table1[[#This Row],[Male Population]]</f>
        <v>0.24210350581743675</v>
      </c>
      <c r="X1786" s="94">
        <f>Table1[[#This Row],[Total Ballots]]/Table1[[#This Row],[Total Population]]</f>
        <v>0.23947026442512909</v>
      </c>
      <c r="Y1786" s="94">
        <f>Table1[[#This Row],[Female Ballots]]/Table1[[#This Row],[Female Voters]]</f>
        <v>0.47253238052702101</v>
      </c>
      <c r="Z1786" s="95">
        <f>Table1[[#This Row],[Male Ballots]]/Table1[[#This Row],[Male Voters]]</f>
        <v>0.46947890818858562</v>
      </c>
      <c r="AA1786" s="94">
        <f>Table1[[#This Row],[Total Ballots]]/Table1[[#This Row],[Total Voters]]</f>
        <v>0.46965351523137744</v>
      </c>
    </row>
    <row r="1787" spans="1:27" s="7" customFormat="1" x14ac:dyDescent="0.35">
      <c r="A1787" s="102" t="s">
        <v>24</v>
      </c>
      <c r="B1787" s="103">
        <v>2023</v>
      </c>
      <c r="C1787" s="17" t="s">
        <v>81</v>
      </c>
      <c r="D1787" s="116"/>
      <c r="E1787" s="117"/>
      <c r="F1787" s="117"/>
      <c r="G1787" s="110" t="s">
        <v>79</v>
      </c>
      <c r="H1787" s="132">
        <v>15314.58484</v>
      </c>
      <c r="I1787" s="132">
        <v>14261.343700000001</v>
      </c>
      <c r="J1787" s="133">
        <v>29575.928099999997</v>
      </c>
      <c r="K1787">
        <v>235</v>
      </c>
      <c r="L1787">
        <v>138</v>
      </c>
      <c r="M1787">
        <v>2</v>
      </c>
      <c r="N1787">
        <v>375</v>
      </c>
      <c r="O1787">
        <v>83</v>
      </c>
      <c r="P1787">
        <v>37</v>
      </c>
      <c r="Q1787">
        <v>1</v>
      </c>
      <c r="R1787">
        <v>121</v>
      </c>
      <c r="S1787" s="105">
        <f>Table1[[#This Row],[Female Voters]]/Table1[[#This Row],[Female Population]]</f>
        <v>1.5344849531030448E-2</v>
      </c>
      <c r="T1787" s="94">
        <f>Table1[[#This Row],[Male Voters]]/Table1[[#This Row],[Male Population]]</f>
        <v>9.6765075509680047E-3</v>
      </c>
      <c r="U1787" s="94">
        <f>Table1[[#This Row],[Total Voters]]/Table1[[#This Row],[Total Population]]</f>
        <v>1.2679230174352501E-2</v>
      </c>
      <c r="V1787" s="94">
        <f>Table1[[#This Row],[Female Ballots]]/Table1[[#This Row],[Female Population]]</f>
        <v>5.4196702598958606E-3</v>
      </c>
      <c r="W1787" s="94">
        <f>Table1[[#This Row],[Male Ballots]]/Table1[[#This Row],[Male Population]]</f>
        <v>2.5944259375783782E-3</v>
      </c>
      <c r="X1787" s="94">
        <f>Table1[[#This Row],[Total Ballots]]/Table1[[#This Row],[Total Population]]</f>
        <v>4.0911649362577402E-3</v>
      </c>
      <c r="Y1787" s="94">
        <f>Table1[[#This Row],[Female Ballots]]/Table1[[#This Row],[Female Voters]]</f>
        <v>0.35319148936170214</v>
      </c>
      <c r="Z1787" s="95">
        <f>Table1[[#This Row],[Male Ballots]]/Table1[[#This Row],[Male Voters]]</f>
        <v>0.26811594202898553</v>
      </c>
      <c r="AA1787" s="94">
        <f>Table1[[#This Row],[Total Ballots]]/Table1[[#This Row],[Total Voters]]</f>
        <v>0.32266666666666666</v>
      </c>
    </row>
    <row r="1788" spans="1:27" s="7" customFormat="1" x14ac:dyDescent="0.35">
      <c r="A1788" s="102" t="s">
        <v>24</v>
      </c>
      <c r="B1788" s="103">
        <v>2023</v>
      </c>
      <c r="C1788" s="17" t="s">
        <v>81</v>
      </c>
      <c r="D1788" s="116"/>
      <c r="E1788" s="117"/>
      <c r="F1788" s="117"/>
      <c r="G1788" s="110" t="s">
        <v>62</v>
      </c>
      <c r="H1788" s="132">
        <v>629.61803999999995</v>
      </c>
      <c r="I1788" s="132">
        <v>688.1336</v>
      </c>
      <c r="J1788" s="133">
        <v>1317.7517</v>
      </c>
      <c r="K1788">
        <v>2</v>
      </c>
      <c r="L1788">
        <v>1</v>
      </c>
      <c r="M1788">
        <v>0</v>
      </c>
      <c r="N1788">
        <v>3</v>
      </c>
      <c r="O1788">
        <v>0</v>
      </c>
      <c r="P1788">
        <v>0</v>
      </c>
      <c r="Q1788">
        <v>0</v>
      </c>
      <c r="R1788">
        <v>0</v>
      </c>
      <c r="S1788" s="105">
        <f>Table1[[#This Row],[Female Voters]]/Table1[[#This Row],[Female Population]]</f>
        <v>3.1765290587925342E-3</v>
      </c>
      <c r="T1788" s="94">
        <f>Table1[[#This Row],[Male Voters]]/Table1[[#This Row],[Male Population]]</f>
        <v>1.4532061797302152E-3</v>
      </c>
      <c r="U1788" s="94">
        <f>Table1[[#This Row],[Total Voters]]/Table1[[#This Row],[Total Population]]</f>
        <v>2.2766049172996705E-3</v>
      </c>
      <c r="V1788" s="94">
        <f>Table1[[#This Row],[Female Ballots]]/Table1[[#This Row],[Female Population]]</f>
        <v>0</v>
      </c>
      <c r="W1788" s="94">
        <f>Table1[[#This Row],[Male Ballots]]/Table1[[#This Row],[Male Population]]</f>
        <v>0</v>
      </c>
      <c r="X1788" s="94">
        <f>Table1[[#This Row],[Total Ballots]]/Table1[[#This Row],[Total Population]]</f>
        <v>0</v>
      </c>
      <c r="Y1788" s="94">
        <f>Table1[[#This Row],[Female Ballots]]/Table1[[#This Row],[Female Voters]]</f>
        <v>0</v>
      </c>
      <c r="Z1788" s="95">
        <f>Table1[[#This Row],[Male Ballots]]/Table1[[#This Row],[Male Voters]]</f>
        <v>0</v>
      </c>
      <c r="AA1788" s="94">
        <f>Table1[[#This Row],[Total Ballots]]/Table1[[#This Row],[Total Voters]]</f>
        <v>0</v>
      </c>
    </row>
    <row r="1789" spans="1:27" s="7" customFormat="1" x14ac:dyDescent="0.35">
      <c r="A1789" s="102" t="s">
        <v>24</v>
      </c>
      <c r="B1789" s="103">
        <v>2023</v>
      </c>
      <c r="C1789" s="17" t="s">
        <v>81</v>
      </c>
      <c r="D1789" s="116"/>
      <c r="E1789" s="117"/>
      <c r="F1789" s="117"/>
      <c r="G1789" s="110" t="s">
        <v>63</v>
      </c>
      <c r="H1789" s="132">
        <v>1245.0983000000001</v>
      </c>
      <c r="I1789" s="132">
        <v>1242.877</v>
      </c>
      <c r="J1789" s="133">
        <v>2487.9754000000003</v>
      </c>
      <c r="K1789">
        <v>10</v>
      </c>
      <c r="L1789">
        <v>6</v>
      </c>
      <c r="M1789">
        <v>0</v>
      </c>
      <c r="N1789">
        <v>16</v>
      </c>
      <c r="O1789">
        <v>1</v>
      </c>
      <c r="P1789">
        <v>1</v>
      </c>
      <c r="Q1789">
        <v>0</v>
      </c>
      <c r="R1789">
        <v>2</v>
      </c>
      <c r="S1789" s="105">
        <f>Table1[[#This Row],[Female Voters]]/Table1[[#This Row],[Female Population]]</f>
        <v>8.0314943808051133E-3</v>
      </c>
      <c r="T1789" s="94">
        <f>Table1[[#This Row],[Male Voters]]/Table1[[#This Row],[Male Population]]</f>
        <v>4.8275090777285283E-3</v>
      </c>
      <c r="U1789" s="94">
        <f>Table1[[#This Row],[Total Voters]]/Table1[[#This Row],[Total Population]]</f>
        <v>6.4309317527817995E-3</v>
      </c>
      <c r="V1789" s="94">
        <f>Table1[[#This Row],[Female Ballots]]/Table1[[#This Row],[Female Population]]</f>
        <v>8.0314943808051128E-4</v>
      </c>
      <c r="W1789" s="94">
        <f>Table1[[#This Row],[Male Ballots]]/Table1[[#This Row],[Male Population]]</f>
        <v>8.0458484628808812E-4</v>
      </c>
      <c r="X1789" s="94">
        <f>Table1[[#This Row],[Total Ballots]]/Table1[[#This Row],[Total Population]]</f>
        <v>8.0386646909772494E-4</v>
      </c>
      <c r="Y1789" s="94">
        <f>Table1[[#This Row],[Female Ballots]]/Table1[[#This Row],[Female Voters]]</f>
        <v>0.1</v>
      </c>
      <c r="Z1789" s="95">
        <f>Table1[[#This Row],[Male Ballots]]/Table1[[#This Row],[Male Voters]]</f>
        <v>0.16666666666666666</v>
      </c>
      <c r="AA1789" s="94">
        <f>Table1[[#This Row],[Total Ballots]]/Table1[[#This Row],[Total Voters]]</f>
        <v>0.125</v>
      </c>
    </row>
    <row r="1790" spans="1:27" s="7" customFormat="1" x14ac:dyDescent="0.35">
      <c r="A1790" s="102" t="s">
        <v>24</v>
      </c>
      <c r="B1790" s="103">
        <v>2023</v>
      </c>
      <c r="C1790" s="17" t="s">
        <v>81</v>
      </c>
      <c r="D1790" s="116"/>
      <c r="E1790" s="117"/>
      <c r="F1790" s="117"/>
      <c r="G1790" s="110" t="s">
        <v>64</v>
      </c>
      <c r="H1790" s="132">
        <v>1670.3968</v>
      </c>
      <c r="I1790" s="132">
        <v>1641.6662000000001</v>
      </c>
      <c r="J1790" s="133">
        <v>3312.0630000000001</v>
      </c>
      <c r="K1790">
        <v>18</v>
      </c>
      <c r="L1790">
        <v>15</v>
      </c>
      <c r="M1790">
        <v>0</v>
      </c>
      <c r="N1790">
        <v>33</v>
      </c>
      <c r="O1790">
        <v>2</v>
      </c>
      <c r="P1790">
        <v>0</v>
      </c>
      <c r="Q1790">
        <v>0</v>
      </c>
      <c r="R1790">
        <v>2</v>
      </c>
      <c r="S1790" s="105">
        <f>Table1[[#This Row],[Female Voters]]/Table1[[#This Row],[Female Population]]</f>
        <v>1.0775882712418989E-2</v>
      </c>
      <c r="T1790" s="94">
        <f>Table1[[#This Row],[Male Voters]]/Table1[[#This Row],[Male Population]]</f>
        <v>9.1370584348998592E-3</v>
      </c>
      <c r="U1790" s="94">
        <f>Table1[[#This Row],[Total Voters]]/Table1[[#This Row],[Total Population]]</f>
        <v>9.9635785913492585E-3</v>
      </c>
      <c r="V1790" s="94">
        <f>Table1[[#This Row],[Female Ballots]]/Table1[[#This Row],[Female Population]]</f>
        <v>1.1973203013798876E-3</v>
      </c>
      <c r="W1790" s="94">
        <f>Table1[[#This Row],[Male Ballots]]/Table1[[#This Row],[Male Population]]</f>
        <v>0</v>
      </c>
      <c r="X1790" s="94">
        <f>Table1[[#This Row],[Total Ballots]]/Table1[[#This Row],[Total Population]]</f>
        <v>6.0385324796056116E-4</v>
      </c>
      <c r="Y1790" s="94">
        <f>Table1[[#This Row],[Female Ballots]]/Table1[[#This Row],[Female Voters]]</f>
        <v>0.1111111111111111</v>
      </c>
      <c r="Z1790" s="95">
        <f>Table1[[#This Row],[Male Ballots]]/Table1[[#This Row],[Male Voters]]</f>
        <v>0</v>
      </c>
      <c r="AA1790" s="94">
        <f>Table1[[#This Row],[Total Ballots]]/Table1[[#This Row],[Total Voters]]</f>
        <v>6.0606060606060608E-2</v>
      </c>
    </row>
    <row r="1791" spans="1:27" s="7" customFormat="1" x14ac:dyDescent="0.35">
      <c r="A1791" s="102" t="s">
        <v>24</v>
      </c>
      <c r="B1791" s="103">
        <v>2023</v>
      </c>
      <c r="C1791" s="17" t="s">
        <v>81</v>
      </c>
      <c r="D1791" s="116"/>
      <c r="E1791" s="117"/>
      <c r="F1791" s="117"/>
      <c r="G1791" s="110" t="s">
        <v>65</v>
      </c>
      <c r="H1791" s="132">
        <v>1626.1610000000001</v>
      </c>
      <c r="I1791" s="132">
        <v>1558.4512</v>
      </c>
      <c r="J1791" s="133">
        <v>3184.6120000000001</v>
      </c>
      <c r="K1791">
        <v>14</v>
      </c>
      <c r="L1791">
        <v>16</v>
      </c>
      <c r="M1791">
        <v>0</v>
      </c>
      <c r="N1791">
        <v>30</v>
      </c>
      <c r="O1791">
        <v>4</v>
      </c>
      <c r="P1791">
        <v>1</v>
      </c>
      <c r="Q1791">
        <v>0</v>
      </c>
      <c r="R1791">
        <v>5</v>
      </c>
      <c r="S1791" s="105">
        <f>Table1[[#This Row],[Female Voters]]/Table1[[#This Row],[Female Population]]</f>
        <v>8.6092336490667283E-3</v>
      </c>
      <c r="T1791" s="94">
        <f>Table1[[#This Row],[Male Voters]]/Table1[[#This Row],[Male Population]]</f>
        <v>1.0266603150615176E-2</v>
      </c>
      <c r="U1791" s="94">
        <f>Table1[[#This Row],[Total Voters]]/Table1[[#This Row],[Total Population]]</f>
        <v>9.4202998669853655E-3</v>
      </c>
      <c r="V1791" s="94">
        <f>Table1[[#This Row],[Female Ballots]]/Table1[[#This Row],[Female Population]]</f>
        <v>2.4597810425904939E-3</v>
      </c>
      <c r="W1791" s="94">
        <f>Table1[[#This Row],[Male Ballots]]/Table1[[#This Row],[Male Population]]</f>
        <v>6.4166269691344848E-4</v>
      </c>
      <c r="X1791" s="94">
        <f>Table1[[#This Row],[Total Ballots]]/Table1[[#This Row],[Total Population]]</f>
        <v>1.5700499778308942E-3</v>
      </c>
      <c r="Y1791" s="94">
        <f>Table1[[#This Row],[Female Ballots]]/Table1[[#This Row],[Female Voters]]</f>
        <v>0.2857142857142857</v>
      </c>
      <c r="Z1791" s="95">
        <f>Table1[[#This Row],[Male Ballots]]/Table1[[#This Row],[Male Voters]]</f>
        <v>6.25E-2</v>
      </c>
      <c r="AA1791" s="94">
        <f>Table1[[#This Row],[Total Ballots]]/Table1[[#This Row],[Total Voters]]</f>
        <v>0.16666666666666666</v>
      </c>
    </row>
    <row r="1792" spans="1:27" s="7" customFormat="1" x14ac:dyDescent="0.35">
      <c r="A1792" s="102" t="s">
        <v>24</v>
      </c>
      <c r="B1792" s="103">
        <v>2023</v>
      </c>
      <c r="C1792" s="17" t="s">
        <v>81</v>
      </c>
      <c r="D1792" s="116"/>
      <c r="E1792" s="117"/>
      <c r="F1792" s="117"/>
      <c r="G1792" s="110" t="s">
        <v>66</v>
      </c>
      <c r="H1792" s="132">
        <v>2722.7469999999998</v>
      </c>
      <c r="I1792" s="132">
        <v>2333.248</v>
      </c>
      <c r="J1792" s="133">
        <v>5055.9949999999999</v>
      </c>
      <c r="K1792">
        <v>42</v>
      </c>
      <c r="L1792">
        <v>27</v>
      </c>
      <c r="M1792">
        <v>0</v>
      </c>
      <c r="N1792">
        <v>69</v>
      </c>
      <c r="O1792">
        <v>14</v>
      </c>
      <c r="P1792">
        <v>8</v>
      </c>
      <c r="Q1792">
        <v>0</v>
      </c>
      <c r="R1792">
        <v>22</v>
      </c>
      <c r="S1792" s="105">
        <f>Table1[[#This Row],[Female Voters]]/Table1[[#This Row],[Female Population]]</f>
        <v>1.5425597751094759E-2</v>
      </c>
      <c r="T1792" s="94">
        <f>Table1[[#This Row],[Male Voters]]/Table1[[#This Row],[Male Population]]</f>
        <v>1.1571851770579037E-2</v>
      </c>
      <c r="U1792" s="94">
        <f>Table1[[#This Row],[Total Voters]]/Table1[[#This Row],[Total Population]]</f>
        <v>1.3647165394744259E-2</v>
      </c>
      <c r="V1792" s="94">
        <f>Table1[[#This Row],[Female Ballots]]/Table1[[#This Row],[Female Population]]</f>
        <v>5.1418659170315868E-3</v>
      </c>
      <c r="W1792" s="94">
        <f>Table1[[#This Row],[Male Ballots]]/Table1[[#This Row],[Male Population]]</f>
        <v>3.4286968209123075E-3</v>
      </c>
      <c r="X1792" s="94">
        <f>Table1[[#This Row],[Total Ballots]]/Table1[[#This Row],[Total Population]]</f>
        <v>4.3512701258604887E-3</v>
      </c>
      <c r="Y1792" s="94">
        <f>Table1[[#This Row],[Female Ballots]]/Table1[[#This Row],[Female Voters]]</f>
        <v>0.33333333333333331</v>
      </c>
      <c r="Z1792" s="95">
        <f>Table1[[#This Row],[Male Ballots]]/Table1[[#This Row],[Male Voters]]</f>
        <v>0.29629629629629628</v>
      </c>
      <c r="AA1792" s="94">
        <f>Table1[[#This Row],[Total Ballots]]/Table1[[#This Row],[Total Voters]]</f>
        <v>0.3188405797101449</v>
      </c>
    </row>
    <row r="1793" spans="1:27" s="7" customFormat="1" x14ac:dyDescent="0.35">
      <c r="A1793" s="102" t="s">
        <v>24</v>
      </c>
      <c r="B1793" s="103">
        <v>2023</v>
      </c>
      <c r="C1793" s="17" t="s">
        <v>81</v>
      </c>
      <c r="D1793" s="116"/>
      <c r="E1793" s="117"/>
      <c r="F1793" s="117"/>
      <c r="G1793" s="110" t="s">
        <v>67</v>
      </c>
      <c r="H1793" s="132">
        <v>7420.5637000000006</v>
      </c>
      <c r="I1793" s="132">
        <v>6796.9677000000001</v>
      </c>
      <c r="J1793" s="133">
        <v>14217.531000000001</v>
      </c>
      <c r="K1793">
        <v>149</v>
      </c>
      <c r="L1793">
        <v>73</v>
      </c>
      <c r="M1793">
        <v>2</v>
      </c>
      <c r="N1793">
        <v>224</v>
      </c>
      <c r="O1793">
        <v>62</v>
      </c>
      <c r="P1793">
        <v>27</v>
      </c>
      <c r="Q1793">
        <v>1</v>
      </c>
      <c r="R1793">
        <v>90</v>
      </c>
      <c r="S1793" s="105">
        <f>Table1[[#This Row],[Female Voters]]/Table1[[#This Row],[Female Population]]</f>
        <v>2.007933709941739E-2</v>
      </c>
      <c r="T1793" s="94">
        <f>Table1[[#This Row],[Male Voters]]/Table1[[#This Row],[Male Population]]</f>
        <v>1.0740083405133733E-2</v>
      </c>
      <c r="U1793" s="94">
        <f>Table1[[#This Row],[Total Voters]]/Table1[[#This Row],[Total Population]]</f>
        <v>1.5755196876307144E-2</v>
      </c>
      <c r="V1793" s="94">
        <f>Table1[[#This Row],[Female Ballots]]/Table1[[#This Row],[Female Population]]</f>
        <v>8.3551604037844177E-3</v>
      </c>
      <c r="W1793" s="94">
        <f>Table1[[#This Row],[Male Ballots]]/Table1[[#This Row],[Male Population]]</f>
        <v>3.9723596155974081E-3</v>
      </c>
      <c r="X1793" s="94">
        <f>Table1[[#This Row],[Total Ballots]]/Table1[[#This Row],[Total Population]]</f>
        <v>6.3302130306591205E-3</v>
      </c>
      <c r="Y1793" s="94">
        <f>Table1[[#This Row],[Female Ballots]]/Table1[[#This Row],[Female Voters]]</f>
        <v>0.41610738255033558</v>
      </c>
      <c r="Z1793" s="95">
        <f>Table1[[#This Row],[Male Ballots]]/Table1[[#This Row],[Male Voters]]</f>
        <v>0.36986301369863012</v>
      </c>
      <c r="AA1793" s="94">
        <f>Table1[[#This Row],[Total Ballots]]/Table1[[#This Row],[Total Voters]]</f>
        <v>0.4017857142857143</v>
      </c>
    </row>
    <row r="1794" spans="1:27" s="7" customFormat="1" x14ac:dyDescent="0.35">
      <c r="A1794" s="102" t="s">
        <v>47</v>
      </c>
      <c r="B1794" s="103">
        <v>2023</v>
      </c>
      <c r="C1794" s="17" t="s">
        <v>81</v>
      </c>
      <c r="D1794" s="116"/>
      <c r="E1794" s="117"/>
      <c r="F1794" s="117"/>
      <c r="G1794" s="110" t="s">
        <v>79</v>
      </c>
      <c r="H1794" s="132">
        <v>944843.96000000008</v>
      </c>
      <c r="I1794" s="132">
        <v>943453.16999999993</v>
      </c>
      <c r="J1794" s="133">
        <v>1888297.2</v>
      </c>
      <c r="K1794">
        <v>684008</v>
      </c>
      <c r="L1794">
        <v>661219</v>
      </c>
      <c r="M1794">
        <v>35446</v>
      </c>
      <c r="N1794">
        <v>1380673</v>
      </c>
      <c r="O1794">
        <v>212858</v>
      </c>
      <c r="P1794">
        <v>196199</v>
      </c>
      <c r="Q1794">
        <v>8837</v>
      </c>
      <c r="R1794">
        <v>417894</v>
      </c>
      <c r="S1794" s="105">
        <f>Table1[[#This Row],[Female Voters]]/Table1[[#This Row],[Female Population]]</f>
        <v>0.72393752720819626</v>
      </c>
      <c r="T1794" s="94">
        <f>Table1[[#This Row],[Male Voters]]/Table1[[#This Row],[Male Population]]</f>
        <v>0.70084983656369515</v>
      </c>
      <c r="U1794" s="94">
        <f>Table1[[#This Row],[Total Voters]]/Table1[[#This Row],[Total Population]]</f>
        <v>0.7311735673812364</v>
      </c>
      <c r="V1794" s="94">
        <f>Table1[[#This Row],[Female Ballots]]/Table1[[#This Row],[Female Population]]</f>
        <v>0.22528376008245846</v>
      </c>
      <c r="W1794" s="94">
        <f>Table1[[#This Row],[Male Ballots]]/Table1[[#This Row],[Male Population]]</f>
        <v>0.20795838759013341</v>
      </c>
      <c r="X1794" s="94">
        <f>Table1[[#This Row],[Total Ballots]]/Table1[[#This Row],[Total Population]]</f>
        <v>0.22130732386829785</v>
      </c>
      <c r="Y1794" s="94">
        <f>Table1[[#This Row],[Female Ballots]]/Table1[[#This Row],[Female Voters]]</f>
        <v>0.31119226675711398</v>
      </c>
      <c r="Z1794" s="95">
        <f>Table1[[#This Row],[Male Ballots]]/Table1[[#This Row],[Male Voters]]</f>
        <v>0.29672317341153231</v>
      </c>
      <c r="AA1794" s="94">
        <f>Table1[[#This Row],[Total Ballots]]/Table1[[#This Row],[Total Voters]]</f>
        <v>0.30267413065946824</v>
      </c>
    </row>
    <row r="1795" spans="1:27" s="7" customFormat="1" x14ac:dyDescent="0.35">
      <c r="A1795" s="102" t="s">
        <v>47</v>
      </c>
      <c r="B1795" s="103">
        <v>2023</v>
      </c>
      <c r="C1795" s="17" t="s">
        <v>81</v>
      </c>
      <c r="D1795" s="116"/>
      <c r="E1795" s="117"/>
      <c r="F1795" s="117"/>
      <c r="G1795" s="110" t="s">
        <v>62</v>
      </c>
      <c r="H1795" s="132">
        <v>102012.77</v>
      </c>
      <c r="I1795" s="132">
        <v>103649.54999999999</v>
      </c>
      <c r="J1795" s="133">
        <v>205662.3</v>
      </c>
      <c r="K1795">
        <v>58224</v>
      </c>
      <c r="L1795">
        <v>57944</v>
      </c>
      <c r="M1795">
        <v>6002</v>
      </c>
      <c r="N1795">
        <v>122170</v>
      </c>
      <c r="O1795">
        <v>8812</v>
      </c>
      <c r="P1795">
        <v>8214</v>
      </c>
      <c r="Q1795">
        <v>1295</v>
      </c>
      <c r="R1795">
        <v>18321</v>
      </c>
      <c r="S1795" s="105">
        <f>Table1[[#This Row],[Female Voters]]/Table1[[#This Row],[Female Population]]</f>
        <v>0.57075207349040713</v>
      </c>
      <c r="T1795" s="94">
        <f>Table1[[#This Row],[Male Voters]]/Table1[[#This Row],[Male Population]]</f>
        <v>0.55903764174567094</v>
      </c>
      <c r="U1795" s="94">
        <f>Table1[[#This Row],[Total Voters]]/Table1[[#This Row],[Total Population]]</f>
        <v>0.59403206129660135</v>
      </c>
      <c r="V1795" s="94">
        <f>Table1[[#This Row],[Female Ballots]]/Table1[[#This Row],[Female Population]]</f>
        <v>8.6381342257444829E-2</v>
      </c>
      <c r="W1795" s="94">
        <f>Table1[[#This Row],[Male Ballots]]/Table1[[#This Row],[Male Population]]</f>
        <v>7.9247811495563661E-2</v>
      </c>
      <c r="X1795" s="94">
        <f>Table1[[#This Row],[Total Ballots]]/Table1[[#This Row],[Total Population]]</f>
        <v>8.908292866509808E-2</v>
      </c>
      <c r="Y1795" s="94">
        <f>Table1[[#This Row],[Female Ballots]]/Table1[[#This Row],[Female Voters]]</f>
        <v>0.15134652377026656</v>
      </c>
      <c r="Z1795" s="95">
        <f>Table1[[#This Row],[Male Ballots]]/Table1[[#This Row],[Male Voters]]</f>
        <v>0.14175755902250448</v>
      </c>
      <c r="AA1795" s="94">
        <f>Table1[[#This Row],[Total Ballots]]/Table1[[#This Row],[Total Voters]]</f>
        <v>0.14996316608005239</v>
      </c>
    </row>
    <row r="1796" spans="1:27" s="7" customFormat="1" x14ac:dyDescent="0.35">
      <c r="A1796" s="102" t="s">
        <v>47</v>
      </c>
      <c r="B1796" s="103">
        <v>2023</v>
      </c>
      <c r="C1796" s="17" t="s">
        <v>81</v>
      </c>
      <c r="D1796" s="116"/>
      <c r="E1796" s="117"/>
      <c r="F1796" s="117"/>
      <c r="G1796" s="110" t="s">
        <v>63</v>
      </c>
      <c r="H1796" s="132">
        <v>196755.90000000002</v>
      </c>
      <c r="I1796" s="132">
        <v>211184.78</v>
      </c>
      <c r="J1796" s="133">
        <v>407940.8</v>
      </c>
      <c r="K1796">
        <v>125946</v>
      </c>
      <c r="L1796">
        <v>128180</v>
      </c>
      <c r="M1796">
        <v>10733</v>
      </c>
      <c r="N1796">
        <v>264859</v>
      </c>
      <c r="O1796">
        <v>23686</v>
      </c>
      <c r="P1796">
        <v>23031</v>
      </c>
      <c r="Q1796">
        <v>2706</v>
      </c>
      <c r="R1796">
        <v>49423</v>
      </c>
      <c r="S1796" s="105">
        <f>Table1[[#This Row],[Female Voters]]/Table1[[#This Row],[Female Population]]</f>
        <v>0.64011295214018993</v>
      </c>
      <c r="T1796" s="94">
        <f>Table1[[#This Row],[Male Voters]]/Table1[[#This Row],[Male Population]]</f>
        <v>0.60695661874875639</v>
      </c>
      <c r="U1796" s="94">
        <f>Table1[[#This Row],[Total Voters]]/Table1[[#This Row],[Total Population]]</f>
        <v>0.64925842181022342</v>
      </c>
      <c r="V1796" s="94">
        <f>Table1[[#This Row],[Female Ballots]]/Table1[[#This Row],[Female Population]]</f>
        <v>0.12038266705089909</v>
      </c>
      <c r="W1796" s="94">
        <f>Table1[[#This Row],[Male Ballots]]/Table1[[#This Row],[Male Population]]</f>
        <v>0.10905615452022632</v>
      </c>
      <c r="X1796" s="94">
        <f>Table1[[#This Row],[Total Ballots]]/Table1[[#This Row],[Total Population]]</f>
        <v>0.12115238289477297</v>
      </c>
      <c r="Y1796" s="94">
        <f>Table1[[#This Row],[Female Ballots]]/Table1[[#This Row],[Female Voters]]</f>
        <v>0.18806472615247805</v>
      </c>
      <c r="Z1796" s="95">
        <f>Table1[[#This Row],[Male Ballots]]/Table1[[#This Row],[Male Voters]]</f>
        <v>0.17967701669527228</v>
      </c>
      <c r="AA1796" s="94">
        <f>Table1[[#This Row],[Total Ballots]]/Table1[[#This Row],[Total Voters]]</f>
        <v>0.1866011726994363</v>
      </c>
    </row>
    <row r="1797" spans="1:27" s="7" customFormat="1" x14ac:dyDescent="0.35">
      <c r="A1797" s="102" t="s">
        <v>47</v>
      </c>
      <c r="B1797" s="103">
        <v>2023</v>
      </c>
      <c r="C1797" s="17" t="s">
        <v>81</v>
      </c>
      <c r="D1797" s="116"/>
      <c r="E1797" s="117"/>
      <c r="F1797" s="117"/>
      <c r="G1797" s="110" t="s">
        <v>64</v>
      </c>
      <c r="H1797" s="132">
        <v>184259.22</v>
      </c>
      <c r="I1797" s="132">
        <v>196226.78999999998</v>
      </c>
      <c r="J1797" s="133">
        <v>380486</v>
      </c>
      <c r="K1797">
        <v>125776</v>
      </c>
      <c r="L1797">
        <v>126793</v>
      </c>
      <c r="M1797">
        <v>7280</v>
      </c>
      <c r="N1797">
        <v>259849</v>
      </c>
      <c r="O1797">
        <v>28351</v>
      </c>
      <c r="P1797">
        <v>28686</v>
      </c>
      <c r="Q1797">
        <v>1689</v>
      </c>
      <c r="R1797">
        <v>58726</v>
      </c>
      <c r="S1797" s="105">
        <f>Table1[[#This Row],[Female Voters]]/Table1[[#This Row],[Female Population]]</f>
        <v>0.6826035625245781</v>
      </c>
      <c r="T1797" s="94">
        <f>Table1[[#This Row],[Male Voters]]/Table1[[#This Row],[Male Population]]</f>
        <v>0.64615540008578853</v>
      </c>
      <c r="U1797" s="94">
        <f>Table1[[#This Row],[Total Voters]]/Table1[[#This Row],[Total Population]]</f>
        <v>0.68293971394479691</v>
      </c>
      <c r="V1797" s="94">
        <f>Table1[[#This Row],[Female Ballots]]/Table1[[#This Row],[Female Population]]</f>
        <v>0.15386475640133504</v>
      </c>
      <c r="W1797" s="94">
        <f>Table1[[#This Row],[Male Ballots]]/Table1[[#This Row],[Male Population]]</f>
        <v>0.14618798992736926</v>
      </c>
      <c r="X1797" s="94">
        <f>Table1[[#This Row],[Total Ballots]]/Table1[[#This Row],[Total Population]]</f>
        <v>0.15434470650694113</v>
      </c>
      <c r="Y1797" s="94">
        <f>Table1[[#This Row],[Female Ballots]]/Table1[[#This Row],[Female Voters]]</f>
        <v>0.22540866301997201</v>
      </c>
      <c r="Z1797" s="95">
        <f>Table1[[#This Row],[Male Ballots]]/Table1[[#This Row],[Male Voters]]</f>
        <v>0.22624277365469703</v>
      </c>
      <c r="AA1797" s="94">
        <f>Table1[[#This Row],[Total Ballots]]/Table1[[#This Row],[Total Voters]]</f>
        <v>0.22600048489699787</v>
      </c>
    </row>
    <row r="1798" spans="1:27" s="7" customFormat="1" x14ac:dyDescent="0.35">
      <c r="A1798" s="102" t="s">
        <v>47</v>
      </c>
      <c r="B1798" s="103">
        <v>2023</v>
      </c>
      <c r="C1798" s="17" t="s">
        <v>81</v>
      </c>
      <c r="D1798" s="116"/>
      <c r="E1798" s="117"/>
      <c r="F1798" s="117"/>
      <c r="G1798" s="110" t="s">
        <v>65</v>
      </c>
      <c r="H1798" s="132">
        <v>149200.15</v>
      </c>
      <c r="I1798" s="132">
        <v>153695.47</v>
      </c>
      <c r="J1798" s="133">
        <v>302895.59999999998</v>
      </c>
      <c r="K1798">
        <v>112050</v>
      </c>
      <c r="L1798">
        <v>112187</v>
      </c>
      <c r="M1798">
        <v>4247</v>
      </c>
      <c r="N1798">
        <v>228484</v>
      </c>
      <c r="O1798">
        <v>31670</v>
      </c>
      <c r="P1798">
        <v>30694</v>
      </c>
      <c r="Q1798">
        <v>882</v>
      </c>
      <c r="R1798">
        <v>63246</v>
      </c>
      <c r="S1798" s="105">
        <f>Table1[[#This Row],[Female Voters]]/Table1[[#This Row],[Female Population]]</f>
        <v>0.75100460689885373</v>
      </c>
      <c r="T1798" s="94">
        <f>Table1[[#This Row],[Male Voters]]/Table1[[#This Row],[Male Population]]</f>
        <v>0.72993042670678587</v>
      </c>
      <c r="U1798" s="94">
        <f>Table1[[#This Row],[Total Voters]]/Table1[[#This Row],[Total Population]]</f>
        <v>0.75433251588996342</v>
      </c>
      <c r="V1798" s="94">
        <f>Table1[[#This Row],[Female Ballots]]/Table1[[#This Row],[Female Population]]</f>
        <v>0.2122652021462445</v>
      </c>
      <c r="W1798" s="94">
        <f>Table1[[#This Row],[Male Ballots]]/Table1[[#This Row],[Male Population]]</f>
        <v>0.19970660163243589</v>
      </c>
      <c r="X1798" s="94">
        <f>Table1[[#This Row],[Total Ballots]]/Table1[[#This Row],[Total Population]]</f>
        <v>0.20880461782871723</v>
      </c>
      <c r="Y1798" s="94">
        <f>Table1[[#This Row],[Female Ballots]]/Table1[[#This Row],[Female Voters]]</f>
        <v>0.28264167782240074</v>
      </c>
      <c r="Z1798" s="95">
        <f>Table1[[#This Row],[Male Ballots]]/Table1[[#This Row],[Male Voters]]</f>
        <v>0.27359676254824533</v>
      </c>
      <c r="AA1798" s="94">
        <f>Table1[[#This Row],[Total Ballots]]/Table1[[#This Row],[Total Voters]]</f>
        <v>0.27680712872673796</v>
      </c>
    </row>
    <row r="1799" spans="1:27" s="7" customFormat="1" x14ac:dyDescent="0.35">
      <c r="A1799" s="102" t="s">
        <v>47</v>
      </c>
      <c r="B1799" s="103">
        <v>2023</v>
      </c>
      <c r="C1799" s="17" t="s">
        <v>81</v>
      </c>
      <c r="D1799" s="116"/>
      <c r="E1799" s="117"/>
      <c r="F1799" s="117"/>
      <c r="G1799" s="110" t="s">
        <v>66</v>
      </c>
      <c r="H1799" s="132">
        <v>129520.53</v>
      </c>
      <c r="I1799" s="132">
        <v>129756.70999999999</v>
      </c>
      <c r="J1799" s="133">
        <v>259277.2</v>
      </c>
      <c r="K1799">
        <v>103679</v>
      </c>
      <c r="L1799">
        <v>102982</v>
      </c>
      <c r="M1799">
        <v>3415</v>
      </c>
      <c r="N1799">
        <v>210076</v>
      </c>
      <c r="O1799">
        <v>39918</v>
      </c>
      <c r="P1799">
        <v>37177</v>
      </c>
      <c r="Q1799">
        <v>858</v>
      </c>
      <c r="R1799">
        <v>77953</v>
      </c>
      <c r="S1799" s="105">
        <f>Table1[[#This Row],[Female Voters]]/Table1[[#This Row],[Female Population]]</f>
        <v>0.8004831357623382</v>
      </c>
      <c r="T1799" s="94">
        <f>Table1[[#This Row],[Male Voters]]/Table1[[#This Row],[Male Population]]</f>
        <v>0.79365452468700848</v>
      </c>
      <c r="U1799" s="94">
        <f>Table1[[#This Row],[Total Voters]]/Table1[[#This Row],[Total Population]]</f>
        <v>0.81023707445159077</v>
      </c>
      <c r="V1799" s="94">
        <f>Table1[[#This Row],[Female Ballots]]/Table1[[#This Row],[Female Population]]</f>
        <v>0.3081982447107034</v>
      </c>
      <c r="W1799" s="94">
        <f>Table1[[#This Row],[Male Ballots]]/Table1[[#This Row],[Male Population]]</f>
        <v>0.28651312136382007</v>
      </c>
      <c r="X1799" s="94">
        <f>Table1[[#This Row],[Total Ballots]]/Table1[[#This Row],[Total Population]]</f>
        <v>0.30065505181327168</v>
      </c>
      <c r="Y1799" s="94">
        <f>Table1[[#This Row],[Female Ballots]]/Table1[[#This Row],[Female Voters]]</f>
        <v>0.38501528757028908</v>
      </c>
      <c r="Z1799" s="95">
        <f>Table1[[#This Row],[Male Ballots]]/Table1[[#This Row],[Male Voters]]</f>
        <v>0.36100483579654696</v>
      </c>
      <c r="AA1799" s="94">
        <f>Table1[[#This Row],[Total Ballots]]/Table1[[#This Row],[Total Voters]]</f>
        <v>0.37107046973476265</v>
      </c>
    </row>
    <row r="1800" spans="1:27" s="7" customFormat="1" x14ac:dyDescent="0.35">
      <c r="A1800" s="102" t="s">
        <v>47</v>
      </c>
      <c r="B1800" s="103">
        <v>2023</v>
      </c>
      <c r="C1800" s="17" t="s">
        <v>81</v>
      </c>
      <c r="D1800" s="116"/>
      <c r="E1800" s="117"/>
      <c r="F1800" s="117"/>
      <c r="G1800" s="110" t="s">
        <v>67</v>
      </c>
      <c r="H1800" s="132">
        <v>183095.39</v>
      </c>
      <c r="I1800" s="132">
        <v>148939.87</v>
      </c>
      <c r="J1800" s="133">
        <v>332035.3</v>
      </c>
      <c r="K1800">
        <v>158333</v>
      </c>
      <c r="L1800">
        <v>133133</v>
      </c>
      <c r="M1800">
        <v>3769</v>
      </c>
      <c r="N1800">
        <v>295235</v>
      </c>
      <c r="O1800">
        <v>80421</v>
      </c>
      <c r="P1800">
        <v>68397</v>
      </c>
      <c r="Q1800">
        <v>1407</v>
      </c>
      <c r="R1800">
        <v>150225</v>
      </c>
      <c r="S1800" s="105">
        <f>Table1[[#This Row],[Female Voters]]/Table1[[#This Row],[Female Population]]</f>
        <v>0.86475688983758681</v>
      </c>
      <c r="T1800" s="94">
        <f>Table1[[#This Row],[Male Voters]]/Table1[[#This Row],[Male Population]]</f>
        <v>0.89387079497249466</v>
      </c>
      <c r="U1800" s="94">
        <f>Table1[[#This Row],[Total Voters]]/Table1[[#This Row],[Total Population]]</f>
        <v>0.88916750718974757</v>
      </c>
      <c r="V1800" s="94">
        <f>Table1[[#This Row],[Female Ballots]]/Table1[[#This Row],[Female Population]]</f>
        <v>0.43923006472200088</v>
      </c>
      <c r="W1800" s="94">
        <f>Table1[[#This Row],[Male Ballots]]/Table1[[#This Row],[Male Population]]</f>
        <v>0.45922559218025372</v>
      </c>
      <c r="X1800" s="94">
        <f>Table1[[#This Row],[Total Ballots]]/Table1[[#This Row],[Total Population]]</f>
        <v>0.45243683427635556</v>
      </c>
      <c r="Y1800" s="94">
        <f>Table1[[#This Row],[Female Ballots]]/Table1[[#This Row],[Female Voters]]</f>
        <v>0.50792317457510439</v>
      </c>
      <c r="Z1800" s="95">
        <f>Table1[[#This Row],[Male Ballots]]/Table1[[#This Row],[Male Voters]]</f>
        <v>0.51374940848625061</v>
      </c>
      <c r="AA1800" s="94">
        <f>Table1[[#This Row],[Total Ballots]]/Table1[[#This Row],[Total Voters]]</f>
        <v>0.5088319474317069</v>
      </c>
    </row>
    <row r="1801" spans="1:27" s="7" customFormat="1" x14ac:dyDescent="0.35">
      <c r="A1801" s="106" t="s">
        <v>39</v>
      </c>
      <c r="B1801" s="103">
        <v>2023</v>
      </c>
      <c r="C1801" s="17" t="s">
        <v>81</v>
      </c>
      <c r="D1801" s="116"/>
      <c r="E1801" s="117"/>
      <c r="F1801" s="117"/>
      <c r="G1801" s="110" t="s">
        <v>79</v>
      </c>
      <c r="H1801" s="132">
        <v>112830.64</v>
      </c>
      <c r="I1801" s="132">
        <v>113664.13800000001</v>
      </c>
      <c r="J1801" s="133">
        <v>226494.77499999999</v>
      </c>
      <c r="K1801">
        <v>81135</v>
      </c>
      <c r="L1801">
        <v>77791</v>
      </c>
      <c r="M1801">
        <v>2791</v>
      </c>
      <c r="N1801">
        <v>161717</v>
      </c>
      <c r="O1801">
        <v>23806</v>
      </c>
      <c r="P1801">
        <v>21515</v>
      </c>
      <c r="Q1801">
        <v>596</v>
      </c>
      <c r="R1801">
        <v>45917</v>
      </c>
      <c r="S1801" s="105">
        <f>Table1[[#This Row],[Female Voters]]/Table1[[#This Row],[Female Population]]</f>
        <v>0.71908658853658902</v>
      </c>
      <c r="T1801" s="94">
        <f>Table1[[#This Row],[Male Voters]]/Table1[[#This Row],[Male Population]]</f>
        <v>0.68439352436737777</v>
      </c>
      <c r="U1801" s="94">
        <f>Table1[[#This Row],[Total Voters]]/Table1[[#This Row],[Total Population]]</f>
        <v>0.7139988107893438</v>
      </c>
      <c r="V1801" s="94">
        <f>Table1[[#This Row],[Female Ballots]]/Table1[[#This Row],[Female Population]]</f>
        <v>0.2109887881518708</v>
      </c>
      <c r="W1801" s="94">
        <f>Table1[[#This Row],[Male Ballots]]/Table1[[#This Row],[Male Population]]</f>
        <v>0.189285735840446</v>
      </c>
      <c r="X1801" s="94">
        <f>Table1[[#This Row],[Total Ballots]]/Table1[[#This Row],[Total Population]]</f>
        <v>0.20272873844440784</v>
      </c>
      <c r="Y1801" s="94">
        <f>Table1[[#This Row],[Female Ballots]]/Table1[[#This Row],[Female Voters]]</f>
        <v>0.29341221421088309</v>
      </c>
      <c r="Z1801" s="95">
        <f>Table1[[#This Row],[Male Ballots]]/Table1[[#This Row],[Male Voters]]</f>
        <v>0.27657441092157192</v>
      </c>
      <c r="AA1801" s="94">
        <f>Table1[[#This Row],[Total Ballots]]/Table1[[#This Row],[Total Voters]]</f>
        <v>0.28393428025501338</v>
      </c>
    </row>
    <row r="1802" spans="1:27" s="7" customFormat="1" x14ac:dyDescent="0.35">
      <c r="A1802" s="102" t="s">
        <v>39</v>
      </c>
      <c r="B1802" s="103">
        <v>2023</v>
      </c>
      <c r="C1802" s="17" t="s">
        <v>81</v>
      </c>
      <c r="D1802" s="116"/>
      <c r="E1802" s="117"/>
      <c r="F1802" s="117"/>
      <c r="G1802" s="110" t="s">
        <v>62</v>
      </c>
      <c r="H1802" s="132">
        <v>10627.074000000001</v>
      </c>
      <c r="I1802" s="132">
        <v>15262.508999999998</v>
      </c>
      <c r="J1802" s="133">
        <v>25889.584000000003</v>
      </c>
      <c r="K1802">
        <v>5993</v>
      </c>
      <c r="L1802">
        <v>6244</v>
      </c>
      <c r="M1802">
        <v>399</v>
      </c>
      <c r="N1802">
        <v>12636</v>
      </c>
      <c r="O1802">
        <v>716</v>
      </c>
      <c r="P1802">
        <v>715</v>
      </c>
      <c r="Q1802">
        <v>63</v>
      </c>
      <c r="R1802">
        <v>1494</v>
      </c>
      <c r="S1802" s="105">
        <f>Table1[[#This Row],[Female Voters]]/Table1[[#This Row],[Female Population]]</f>
        <v>0.56393697832536027</v>
      </c>
      <c r="T1802" s="94">
        <f>Table1[[#This Row],[Male Voters]]/Table1[[#This Row],[Male Population]]</f>
        <v>0.40910704786480395</v>
      </c>
      <c r="U1802" s="94">
        <f>Table1[[#This Row],[Total Voters]]/Table1[[#This Row],[Total Population]]</f>
        <v>0.48807273226174663</v>
      </c>
      <c r="V1802" s="94">
        <f>Table1[[#This Row],[Female Ballots]]/Table1[[#This Row],[Female Population]]</f>
        <v>6.7375083677783734E-2</v>
      </c>
      <c r="W1802" s="94">
        <f>Table1[[#This Row],[Male Ballots]]/Table1[[#This Row],[Male Population]]</f>
        <v>4.6846819222186871E-2</v>
      </c>
      <c r="X1802" s="94">
        <f>Table1[[#This Row],[Total Ballots]]/Table1[[#This Row],[Total Population]]</f>
        <v>5.7706605096474316E-2</v>
      </c>
      <c r="Y1802" s="94">
        <f>Table1[[#This Row],[Female Ballots]]/Table1[[#This Row],[Female Voters]]</f>
        <v>0.11947271817119973</v>
      </c>
      <c r="Z1802" s="95">
        <f>Table1[[#This Row],[Male Ballots]]/Table1[[#This Row],[Male Voters]]</f>
        <v>0.11450992953235106</v>
      </c>
      <c r="AA1802" s="94">
        <f>Table1[[#This Row],[Total Ballots]]/Table1[[#This Row],[Total Voters]]</f>
        <v>0.11823361823361823</v>
      </c>
    </row>
    <row r="1803" spans="1:27" s="7" customFormat="1" x14ac:dyDescent="0.35">
      <c r="A1803" s="102" t="s">
        <v>39</v>
      </c>
      <c r="B1803" s="103">
        <v>2023</v>
      </c>
      <c r="C1803" s="17" t="s">
        <v>81</v>
      </c>
      <c r="D1803" s="116"/>
      <c r="E1803" s="117"/>
      <c r="F1803" s="117"/>
      <c r="G1803" s="110" t="s">
        <v>63</v>
      </c>
      <c r="H1803" s="132">
        <v>18028.839</v>
      </c>
      <c r="I1803" s="132">
        <v>20682.749</v>
      </c>
      <c r="J1803" s="133">
        <v>38711.589999999997</v>
      </c>
      <c r="K1803">
        <v>12418</v>
      </c>
      <c r="L1803">
        <v>12763</v>
      </c>
      <c r="M1803">
        <v>576</v>
      </c>
      <c r="N1803">
        <v>25757</v>
      </c>
      <c r="O1803">
        <v>1668</v>
      </c>
      <c r="P1803">
        <v>1506</v>
      </c>
      <c r="Q1803">
        <v>101</v>
      </c>
      <c r="R1803">
        <v>3275</v>
      </c>
      <c r="S1803" s="105">
        <f>Table1[[#This Row],[Female Voters]]/Table1[[#This Row],[Female Population]]</f>
        <v>0.68878533997668956</v>
      </c>
      <c r="T1803" s="94">
        <f>Table1[[#This Row],[Male Voters]]/Table1[[#This Row],[Male Population]]</f>
        <v>0.6170843150492229</v>
      </c>
      <c r="U1803" s="94">
        <f>Table1[[#This Row],[Total Voters]]/Table1[[#This Row],[Total Population]]</f>
        <v>0.66535629252118045</v>
      </c>
      <c r="V1803" s="94">
        <f>Table1[[#This Row],[Female Ballots]]/Table1[[#This Row],[Female Population]]</f>
        <v>9.2518436711315682E-2</v>
      </c>
      <c r="W1803" s="94">
        <f>Table1[[#This Row],[Male Ballots]]/Table1[[#This Row],[Male Population]]</f>
        <v>7.2814305293749881E-2</v>
      </c>
      <c r="X1803" s="94">
        <f>Table1[[#This Row],[Total Ballots]]/Table1[[#This Row],[Total Population]]</f>
        <v>8.4599986722322704E-2</v>
      </c>
      <c r="Y1803" s="94">
        <f>Table1[[#This Row],[Female Ballots]]/Table1[[#This Row],[Female Voters]]</f>
        <v>0.13432114672249959</v>
      </c>
      <c r="Z1803" s="95">
        <f>Table1[[#This Row],[Male Ballots]]/Table1[[#This Row],[Male Voters]]</f>
        <v>0.11799733604951813</v>
      </c>
      <c r="AA1803" s="94">
        <f>Table1[[#This Row],[Total Ballots]]/Table1[[#This Row],[Total Voters]]</f>
        <v>0.127149900997787</v>
      </c>
    </row>
    <row r="1804" spans="1:27" s="7" customFormat="1" x14ac:dyDescent="0.35">
      <c r="A1804" s="102" t="s">
        <v>39</v>
      </c>
      <c r="B1804" s="103">
        <v>2023</v>
      </c>
      <c r="C1804" s="17" t="s">
        <v>81</v>
      </c>
      <c r="D1804" s="116"/>
      <c r="E1804" s="117"/>
      <c r="F1804" s="117"/>
      <c r="G1804" s="110" t="s">
        <v>64</v>
      </c>
      <c r="H1804" s="132">
        <v>17981.948</v>
      </c>
      <c r="I1804" s="132">
        <v>18191.864999999998</v>
      </c>
      <c r="J1804" s="133">
        <v>36173.81</v>
      </c>
      <c r="K1804">
        <v>13659</v>
      </c>
      <c r="L1804">
        <v>13825</v>
      </c>
      <c r="M1804">
        <v>563</v>
      </c>
      <c r="N1804">
        <v>28047</v>
      </c>
      <c r="O1804">
        <v>2530</v>
      </c>
      <c r="P1804">
        <v>2315</v>
      </c>
      <c r="Q1804">
        <v>104</v>
      </c>
      <c r="R1804">
        <v>4949</v>
      </c>
      <c r="S1804" s="105">
        <f>Table1[[#This Row],[Female Voters]]/Table1[[#This Row],[Female Population]]</f>
        <v>0.75959512284208586</v>
      </c>
      <c r="T1804" s="94">
        <f>Table1[[#This Row],[Male Voters]]/Table1[[#This Row],[Male Population]]</f>
        <v>0.75995506782839484</v>
      </c>
      <c r="U1804" s="94">
        <f>Table1[[#This Row],[Total Voters]]/Table1[[#This Row],[Total Population]]</f>
        <v>0.77533994898519132</v>
      </c>
      <c r="V1804" s="94">
        <f>Table1[[#This Row],[Female Ballots]]/Table1[[#This Row],[Female Population]]</f>
        <v>0.14069665867124073</v>
      </c>
      <c r="W1804" s="94">
        <f>Table1[[#This Row],[Male Ballots]]/Table1[[#This Row],[Male Population]]</f>
        <v>0.12725468224395906</v>
      </c>
      <c r="X1804" s="94">
        <f>Table1[[#This Row],[Total Ballots]]/Table1[[#This Row],[Total Population]]</f>
        <v>0.13681168779290875</v>
      </c>
      <c r="Y1804" s="94">
        <f>Table1[[#This Row],[Female Ballots]]/Table1[[#This Row],[Female Voters]]</f>
        <v>0.18522585840837544</v>
      </c>
      <c r="Z1804" s="95">
        <f>Table1[[#This Row],[Male Ballots]]/Table1[[#This Row],[Male Voters]]</f>
        <v>0.16745027124773959</v>
      </c>
      <c r="AA1804" s="94">
        <f>Table1[[#This Row],[Total Ballots]]/Table1[[#This Row],[Total Voters]]</f>
        <v>0.17645380967661425</v>
      </c>
    </row>
    <row r="1805" spans="1:27" s="7" customFormat="1" x14ac:dyDescent="0.35">
      <c r="A1805" s="102" t="s">
        <v>39</v>
      </c>
      <c r="B1805" s="103">
        <v>2023</v>
      </c>
      <c r="C1805" s="17" t="s">
        <v>81</v>
      </c>
      <c r="D1805" s="116"/>
      <c r="E1805" s="117"/>
      <c r="F1805" s="117"/>
      <c r="G1805" s="110" t="s">
        <v>65</v>
      </c>
      <c r="H1805" s="132">
        <v>15691.217000000001</v>
      </c>
      <c r="I1805" s="132">
        <v>15382.130000000001</v>
      </c>
      <c r="J1805" s="133">
        <v>31073.34</v>
      </c>
      <c r="K1805">
        <v>11444</v>
      </c>
      <c r="L1805">
        <v>11351</v>
      </c>
      <c r="M1805">
        <v>363</v>
      </c>
      <c r="N1805">
        <v>23158</v>
      </c>
      <c r="O1805">
        <v>2806</v>
      </c>
      <c r="P1805">
        <v>2590</v>
      </c>
      <c r="Q1805">
        <v>73</v>
      </c>
      <c r="R1805">
        <v>5469</v>
      </c>
      <c r="S1805" s="105">
        <f>Table1[[#This Row],[Female Voters]]/Table1[[#This Row],[Female Population]]</f>
        <v>0.72932520148054802</v>
      </c>
      <c r="T1805" s="94">
        <f>Table1[[#This Row],[Male Voters]]/Table1[[#This Row],[Male Population]]</f>
        <v>0.73793421327215403</v>
      </c>
      <c r="U1805" s="94">
        <f>Table1[[#This Row],[Total Voters]]/Table1[[#This Row],[Total Population]]</f>
        <v>0.74526909562988719</v>
      </c>
      <c r="V1805" s="94">
        <f>Table1[[#This Row],[Female Ballots]]/Table1[[#This Row],[Female Population]]</f>
        <v>0.17882615478455241</v>
      </c>
      <c r="W1805" s="94">
        <f>Table1[[#This Row],[Male Ballots]]/Table1[[#This Row],[Male Population]]</f>
        <v>0.16837720133687595</v>
      </c>
      <c r="X1805" s="94">
        <f>Table1[[#This Row],[Total Ballots]]/Table1[[#This Row],[Total Population]]</f>
        <v>0.17600296588651235</v>
      </c>
      <c r="Y1805" s="94">
        <f>Table1[[#This Row],[Female Ballots]]/Table1[[#This Row],[Female Voters]]</f>
        <v>0.24519398811604334</v>
      </c>
      <c r="Z1805" s="95">
        <f>Table1[[#This Row],[Male Ballots]]/Table1[[#This Row],[Male Voters]]</f>
        <v>0.22817372918685577</v>
      </c>
      <c r="AA1805" s="94">
        <f>Table1[[#This Row],[Total Ballots]]/Table1[[#This Row],[Total Voters]]</f>
        <v>0.23616029018049917</v>
      </c>
    </row>
    <row r="1806" spans="1:27" s="7" customFormat="1" x14ac:dyDescent="0.35">
      <c r="A1806" s="102" t="s">
        <v>39</v>
      </c>
      <c r="B1806" s="103">
        <v>2023</v>
      </c>
      <c r="C1806" s="17" t="s">
        <v>81</v>
      </c>
      <c r="D1806" s="116"/>
      <c r="E1806" s="117"/>
      <c r="F1806" s="117"/>
      <c r="G1806" s="110" t="s">
        <v>66</v>
      </c>
      <c r="H1806" s="132">
        <v>18841.055</v>
      </c>
      <c r="I1806" s="132">
        <v>17356.945</v>
      </c>
      <c r="J1806" s="133">
        <v>36198</v>
      </c>
      <c r="K1806">
        <v>13991</v>
      </c>
      <c r="L1806">
        <v>12855</v>
      </c>
      <c r="M1806">
        <v>413</v>
      </c>
      <c r="N1806">
        <v>27259</v>
      </c>
      <c r="O1806">
        <v>4979</v>
      </c>
      <c r="P1806">
        <v>4365</v>
      </c>
      <c r="Q1806">
        <v>92</v>
      </c>
      <c r="R1806">
        <v>9436</v>
      </c>
      <c r="S1806" s="105">
        <f>Table1[[#This Row],[Female Voters]]/Table1[[#This Row],[Female Population]]</f>
        <v>0.74258049774813562</v>
      </c>
      <c r="T1806" s="94">
        <f>Table1[[#This Row],[Male Voters]]/Table1[[#This Row],[Male Population]]</f>
        <v>0.74062572647433056</v>
      </c>
      <c r="U1806" s="94">
        <f>Table1[[#This Row],[Total Voters]]/Table1[[#This Row],[Total Population]]</f>
        <v>0.75305265484280903</v>
      </c>
      <c r="V1806" s="94">
        <f>Table1[[#This Row],[Female Ballots]]/Table1[[#This Row],[Female Population]]</f>
        <v>0.26426333344921504</v>
      </c>
      <c r="W1806" s="94">
        <f>Table1[[#This Row],[Male Ballots]]/Table1[[#This Row],[Male Population]]</f>
        <v>0.25148434819606791</v>
      </c>
      <c r="X1806" s="94">
        <f>Table1[[#This Row],[Total Ballots]]/Table1[[#This Row],[Total Population]]</f>
        <v>0.26067738549091107</v>
      </c>
      <c r="Y1806" s="94">
        <f>Table1[[#This Row],[Female Ballots]]/Table1[[#This Row],[Female Voters]]</f>
        <v>0.35587163176327641</v>
      </c>
      <c r="Z1806" s="95">
        <f>Table1[[#This Row],[Male Ballots]]/Table1[[#This Row],[Male Voters]]</f>
        <v>0.33955659276546091</v>
      </c>
      <c r="AA1806" s="94">
        <f>Table1[[#This Row],[Total Ballots]]/Table1[[#This Row],[Total Voters]]</f>
        <v>0.34616090098683006</v>
      </c>
    </row>
    <row r="1807" spans="1:27" s="7" customFormat="1" x14ac:dyDescent="0.35">
      <c r="A1807" s="102" t="s">
        <v>39</v>
      </c>
      <c r="B1807" s="103">
        <v>2023</v>
      </c>
      <c r="C1807" s="17" t="s">
        <v>81</v>
      </c>
      <c r="D1807" s="116"/>
      <c r="E1807" s="117"/>
      <c r="F1807" s="117"/>
      <c r="G1807" s="110" t="s">
        <v>67</v>
      </c>
      <c r="H1807" s="132">
        <v>31660.506999999998</v>
      </c>
      <c r="I1807" s="132">
        <v>26787.94</v>
      </c>
      <c r="J1807" s="133">
        <v>58448.451000000001</v>
      </c>
      <c r="K1807">
        <v>23630</v>
      </c>
      <c r="L1807">
        <v>20753</v>
      </c>
      <c r="M1807">
        <v>477</v>
      </c>
      <c r="N1807">
        <v>44860</v>
      </c>
      <c r="O1807">
        <v>11107</v>
      </c>
      <c r="P1807">
        <v>10024</v>
      </c>
      <c r="Q1807">
        <v>163</v>
      </c>
      <c r="R1807">
        <v>21294</v>
      </c>
      <c r="S1807" s="105">
        <f>Table1[[#This Row],[Female Voters]]/Table1[[#This Row],[Female Population]]</f>
        <v>0.74635570428483666</v>
      </c>
      <c r="T1807" s="94">
        <f>Table1[[#This Row],[Male Voters]]/Table1[[#This Row],[Male Population]]</f>
        <v>0.77471429307367423</v>
      </c>
      <c r="U1807" s="94">
        <f>Table1[[#This Row],[Total Voters]]/Table1[[#This Row],[Total Population]]</f>
        <v>0.76751392436388088</v>
      </c>
      <c r="V1807" s="94">
        <f>Table1[[#This Row],[Female Ballots]]/Table1[[#This Row],[Female Population]]</f>
        <v>0.3508156075959239</v>
      </c>
      <c r="W1807" s="94">
        <f>Table1[[#This Row],[Male Ballots]]/Table1[[#This Row],[Male Population]]</f>
        <v>0.37419823995424811</v>
      </c>
      <c r="X1807" s="94">
        <f>Table1[[#This Row],[Total Ballots]]/Table1[[#This Row],[Total Population]]</f>
        <v>0.36432103222034062</v>
      </c>
      <c r="Y1807" s="94">
        <f>Table1[[#This Row],[Female Ballots]]/Table1[[#This Row],[Female Voters]]</f>
        <v>0.47003808717731699</v>
      </c>
      <c r="Z1807" s="95">
        <f>Table1[[#This Row],[Male Ballots]]/Table1[[#This Row],[Male Voters]]</f>
        <v>0.48301450392714307</v>
      </c>
      <c r="AA1807" s="94">
        <f>Table1[[#This Row],[Total Ballots]]/Table1[[#This Row],[Total Voters]]</f>
        <v>0.47467677218011589</v>
      </c>
    </row>
    <row r="1808" spans="1:27" s="7" customFormat="1" x14ac:dyDescent="0.35">
      <c r="A1808" s="102" t="s">
        <v>50</v>
      </c>
      <c r="B1808" s="103">
        <v>2023</v>
      </c>
      <c r="C1808" s="17" t="s">
        <v>81</v>
      </c>
      <c r="D1808" s="116"/>
      <c r="E1808" s="117"/>
      <c r="F1808" s="117"/>
      <c r="G1808" s="110" t="s">
        <v>79</v>
      </c>
      <c r="H1808" s="132">
        <v>19503.023700000002</v>
      </c>
      <c r="I1808" s="132">
        <v>19643.318299999999</v>
      </c>
      <c r="J1808" s="133">
        <v>39146.342599999996</v>
      </c>
      <c r="K1808">
        <v>3583</v>
      </c>
      <c r="L1808">
        <v>3827</v>
      </c>
      <c r="M1808">
        <v>155</v>
      </c>
      <c r="N1808">
        <v>7565</v>
      </c>
      <c r="O1808">
        <v>1334</v>
      </c>
      <c r="P1808">
        <v>1235</v>
      </c>
      <c r="Q1808">
        <v>38</v>
      </c>
      <c r="R1808">
        <v>2607</v>
      </c>
      <c r="S1808" s="105">
        <f>Table1[[#This Row],[Female Voters]]/Table1[[#This Row],[Female Population]]</f>
        <v>0.18371510259714241</v>
      </c>
      <c r="T1808" s="94">
        <f>Table1[[#This Row],[Male Voters]]/Table1[[#This Row],[Male Population]]</f>
        <v>0.19482451699619407</v>
      </c>
      <c r="U1808" s="94">
        <f>Table1[[#This Row],[Total Voters]]/Table1[[#This Row],[Total Population]]</f>
        <v>0.19324921557295113</v>
      </c>
      <c r="V1808" s="94">
        <f>Table1[[#This Row],[Female Ballots]]/Table1[[#This Row],[Female Population]]</f>
        <v>6.8399650255257599E-2</v>
      </c>
      <c r="W1808" s="94">
        <f>Table1[[#This Row],[Male Ballots]]/Table1[[#This Row],[Male Population]]</f>
        <v>6.2871251238646383E-2</v>
      </c>
      <c r="X1808" s="94">
        <f>Table1[[#This Row],[Total Ballots]]/Table1[[#This Row],[Total Population]]</f>
        <v>6.6596259748669354E-2</v>
      </c>
      <c r="Y1808" s="94">
        <f>Table1[[#This Row],[Female Ballots]]/Table1[[#This Row],[Female Voters]]</f>
        <v>0.37231370360033489</v>
      </c>
      <c r="Z1808" s="95">
        <f>Table1[[#This Row],[Male Ballots]]/Table1[[#This Row],[Male Voters]]</f>
        <v>0.32270708126469821</v>
      </c>
      <c r="AA1808" s="94">
        <f>Table1[[#This Row],[Total Ballots]]/Table1[[#This Row],[Total Voters]]</f>
        <v>0.34461335095836088</v>
      </c>
    </row>
    <row r="1809" spans="1:27" s="7" customFormat="1" x14ac:dyDescent="0.35">
      <c r="A1809" s="102" t="s">
        <v>50</v>
      </c>
      <c r="B1809" s="103">
        <v>2023</v>
      </c>
      <c r="C1809" s="17" t="s">
        <v>81</v>
      </c>
      <c r="D1809" s="116"/>
      <c r="E1809" s="117"/>
      <c r="F1809" s="117"/>
      <c r="G1809" s="110" t="s">
        <v>62</v>
      </c>
      <c r="H1809" s="132">
        <v>4658.6926999999996</v>
      </c>
      <c r="I1809" s="132">
        <v>4572.8051999999998</v>
      </c>
      <c r="J1809" s="133">
        <v>9231.4979999999996</v>
      </c>
      <c r="K1809">
        <v>163</v>
      </c>
      <c r="L1809">
        <v>202</v>
      </c>
      <c r="M1809">
        <v>7</v>
      </c>
      <c r="N1809">
        <v>372</v>
      </c>
      <c r="O1809">
        <v>24</v>
      </c>
      <c r="P1809">
        <v>40</v>
      </c>
      <c r="Q1809">
        <v>0</v>
      </c>
      <c r="R1809">
        <v>64</v>
      </c>
      <c r="S1809" s="105">
        <f>Table1[[#This Row],[Female Voters]]/Table1[[#This Row],[Female Population]]</f>
        <v>3.4988356282868803E-2</v>
      </c>
      <c r="T1809" s="94">
        <f>Table1[[#This Row],[Male Voters]]/Table1[[#This Row],[Male Population]]</f>
        <v>4.4174197492602575E-2</v>
      </c>
      <c r="U1809" s="94">
        <f>Table1[[#This Row],[Total Voters]]/Table1[[#This Row],[Total Population]]</f>
        <v>4.0296818566174203E-2</v>
      </c>
      <c r="V1809" s="94">
        <f>Table1[[#This Row],[Female Ballots]]/Table1[[#This Row],[Female Population]]</f>
        <v>5.1516598207904983E-3</v>
      </c>
      <c r="W1809" s="94">
        <f>Table1[[#This Row],[Male Ballots]]/Table1[[#This Row],[Male Population]]</f>
        <v>8.7473658401193213E-3</v>
      </c>
      <c r="X1809" s="94">
        <f>Table1[[#This Row],[Total Ballots]]/Table1[[#This Row],[Total Population]]</f>
        <v>6.9327859898794322E-3</v>
      </c>
      <c r="Y1809" s="94">
        <f>Table1[[#This Row],[Female Ballots]]/Table1[[#This Row],[Female Voters]]</f>
        <v>0.14723926380368099</v>
      </c>
      <c r="Z1809" s="95">
        <f>Table1[[#This Row],[Male Ballots]]/Table1[[#This Row],[Male Voters]]</f>
        <v>0.19801980198019803</v>
      </c>
      <c r="AA1809" s="94">
        <f>Table1[[#This Row],[Total Ballots]]/Table1[[#This Row],[Total Voters]]</f>
        <v>0.17204301075268819</v>
      </c>
    </row>
    <row r="1810" spans="1:27" s="7" customFormat="1" x14ac:dyDescent="0.35">
      <c r="A1810" s="102" t="s">
        <v>50</v>
      </c>
      <c r="B1810" s="103">
        <v>2023</v>
      </c>
      <c r="C1810" s="17" t="s">
        <v>81</v>
      </c>
      <c r="D1810" s="116"/>
      <c r="E1810" s="117"/>
      <c r="F1810" s="117"/>
      <c r="G1810" s="110" t="s">
        <v>63</v>
      </c>
      <c r="H1810" s="132">
        <v>2414.1120000000001</v>
      </c>
      <c r="I1810" s="132">
        <v>2841.556</v>
      </c>
      <c r="J1810" s="133">
        <v>5255.6679999999997</v>
      </c>
      <c r="K1810">
        <v>365</v>
      </c>
      <c r="L1810">
        <v>402</v>
      </c>
      <c r="M1810">
        <v>18</v>
      </c>
      <c r="N1810">
        <v>785</v>
      </c>
      <c r="O1810">
        <v>65</v>
      </c>
      <c r="P1810">
        <v>56</v>
      </c>
      <c r="Q1810">
        <v>3</v>
      </c>
      <c r="R1810">
        <v>124</v>
      </c>
      <c r="S1810" s="105">
        <f>Table1[[#This Row],[Female Voters]]/Table1[[#This Row],[Female Population]]</f>
        <v>0.15119431078591217</v>
      </c>
      <c r="T1810" s="94">
        <f>Table1[[#This Row],[Male Voters]]/Table1[[#This Row],[Male Population]]</f>
        <v>0.1414717851768538</v>
      </c>
      <c r="U1810" s="94">
        <f>Table1[[#This Row],[Total Voters]]/Table1[[#This Row],[Total Population]]</f>
        <v>0.1493625548645767</v>
      </c>
      <c r="V1810" s="94">
        <f>Table1[[#This Row],[Female Ballots]]/Table1[[#This Row],[Female Population]]</f>
        <v>2.6925014249546003E-2</v>
      </c>
      <c r="W1810" s="94">
        <f>Table1[[#This Row],[Male Ballots]]/Table1[[#This Row],[Male Population]]</f>
        <v>1.970751236294481E-2</v>
      </c>
      <c r="X1810" s="94">
        <f>Table1[[#This Row],[Total Ballots]]/Table1[[#This Row],[Total Population]]</f>
        <v>2.3593575545487272E-2</v>
      </c>
      <c r="Y1810" s="94">
        <f>Table1[[#This Row],[Female Ballots]]/Table1[[#This Row],[Female Voters]]</f>
        <v>0.17808219178082191</v>
      </c>
      <c r="Z1810" s="95">
        <f>Table1[[#This Row],[Male Ballots]]/Table1[[#This Row],[Male Voters]]</f>
        <v>0.13930348258706468</v>
      </c>
      <c r="AA1810" s="94">
        <f>Table1[[#This Row],[Total Ballots]]/Table1[[#This Row],[Total Voters]]</f>
        <v>0.15796178343949044</v>
      </c>
    </row>
    <row r="1811" spans="1:27" s="7" customFormat="1" x14ac:dyDescent="0.35">
      <c r="A1811" s="102" t="s">
        <v>50</v>
      </c>
      <c r="B1811" s="103">
        <v>2023</v>
      </c>
      <c r="C1811" s="17" t="s">
        <v>81</v>
      </c>
      <c r="D1811" s="116"/>
      <c r="E1811" s="117"/>
      <c r="F1811" s="117"/>
      <c r="G1811" s="110" t="s">
        <v>64</v>
      </c>
      <c r="H1811" s="132">
        <v>2488.183</v>
      </c>
      <c r="I1811" s="132">
        <v>2553.0879999999997</v>
      </c>
      <c r="J1811" s="133">
        <v>5041.2719999999999</v>
      </c>
      <c r="K1811">
        <v>490</v>
      </c>
      <c r="L1811">
        <v>479</v>
      </c>
      <c r="M1811">
        <v>39</v>
      </c>
      <c r="N1811">
        <v>1008</v>
      </c>
      <c r="O1811">
        <v>158</v>
      </c>
      <c r="P1811">
        <v>122</v>
      </c>
      <c r="Q1811">
        <v>6</v>
      </c>
      <c r="R1811">
        <v>286</v>
      </c>
      <c r="S1811" s="105">
        <f>Table1[[#This Row],[Female Voters]]/Table1[[#This Row],[Female Population]]</f>
        <v>0.19693085275480141</v>
      </c>
      <c r="T1811" s="94">
        <f>Table1[[#This Row],[Male Voters]]/Table1[[#This Row],[Male Population]]</f>
        <v>0.18761593803268828</v>
      </c>
      <c r="U1811" s="94">
        <f>Table1[[#This Row],[Total Voters]]/Table1[[#This Row],[Total Population]]</f>
        <v>0.19994953654553851</v>
      </c>
      <c r="V1811" s="94">
        <f>Table1[[#This Row],[Female Ballots]]/Table1[[#This Row],[Female Population]]</f>
        <v>6.3500152520935965E-2</v>
      </c>
      <c r="W1811" s="94">
        <f>Table1[[#This Row],[Male Ballots]]/Table1[[#This Row],[Male Population]]</f>
        <v>4.778527022961998E-2</v>
      </c>
      <c r="X1811" s="94">
        <f>Table1[[#This Row],[Total Ballots]]/Table1[[#This Row],[Total Population]]</f>
        <v>5.6731713742087318E-2</v>
      </c>
      <c r="Y1811" s="94">
        <f>Table1[[#This Row],[Female Ballots]]/Table1[[#This Row],[Female Voters]]</f>
        <v>0.32244897959183672</v>
      </c>
      <c r="Z1811" s="95">
        <f>Table1[[#This Row],[Male Ballots]]/Table1[[#This Row],[Male Voters]]</f>
        <v>0.25469728601252611</v>
      </c>
      <c r="AA1811" s="94">
        <f>Table1[[#This Row],[Total Ballots]]/Table1[[#This Row],[Total Voters]]</f>
        <v>0.28373015873015872</v>
      </c>
    </row>
    <row r="1812" spans="1:27" s="7" customFormat="1" x14ac:dyDescent="0.35">
      <c r="A1812" s="102" t="s">
        <v>50</v>
      </c>
      <c r="B1812" s="103">
        <v>2023</v>
      </c>
      <c r="C1812" s="17" t="s">
        <v>81</v>
      </c>
      <c r="D1812" s="116"/>
      <c r="E1812" s="117"/>
      <c r="F1812" s="117"/>
      <c r="G1812" s="110" t="s">
        <v>65</v>
      </c>
      <c r="H1812" s="132">
        <v>2297.3580000000002</v>
      </c>
      <c r="I1812" s="132">
        <v>2405.4290000000001</v>
      </c>
      <c r="J1812" s="133">
        <v>4702.7860000000001</v>
      </c>
      <c r="K1812">
        <v>526</v>
      </c>
      <c r="L1812">
        <v>615</v>
      </c>
      <c r="M1812">
        <v>20</v>
      </c>
      <c r="N1812">
        <v>1161</v>
      </c>
      <c r="O1812">
        <v>158</v>
      </c>
      <c r="P1812">
        <v>157</v>
      </c>
      <c r="Q1812">
        <v>8</v>
      </c>
      <c r="R1812">
        <v>323</v>
      </c>
      <c r="S1812" s="105">
        <f>Table1[[#This Row],[Female Voters]]/Table1[[#This Row],[Female Population]]</f>
        <v>0.22895865598657239</v>
      </c>
      <c r="T1812" s="94">
        <f>Table1[[#This Row],[Male Voters]]/Table1[[#This Row],[Male Population]]</f>
        <v>0.25567164942303428</v>
      </c>
      <c r="U1812" s="94">
        <f>Table1[[#This Row],[Total Voters]]/Table1[[#This Row],[Total Population]]</f>
        <v>0.24687493753702591</v>
      </c>
      <c r="V1812" s="94">
        <f>Table1[[#This Row],[Female Ballots]]/Table1[[#This Row],[Female Population]]</f>
        <v>6.8774653319160522E-2</v>
      </c>
      <c r="W1812" s="94">
        <f>Table1[[#This Row],[Male Ballots]]/Table1[[#This Row],[Male Population]]</f>
        <v>6.5269022698238019E-2</v>
      </c>
      <c r="X1812" s="94">
        <f>Table1[[#This Row],[Total Ballots]]/Table1[[#This Row],[Total Population]]</f>
        <v>6.8682691493935716E-2</v>
      </c>
      <c r="Y1812" s="94">
        <f>Table1[[#This Row],[Female Ballots]]/Table1[[#This Row],[Female Voters]]</f>
        <v>0.30038022813688214</v>
      </c>
      <c r="Z1812" s="95">
        <f>Table1[[#This Row],[Male Ballots]]/Table1[[#This Row],[Male Voters]]</f>
        <v>0.25528455284552848</v>
      </c>
      <c r="AA1812" s="94">
        <f>Table1[[#This Row],[Total Ballots]]/Table1[[#This Row],[Total Voters]]</f>
        <v>0.27820844099913866</v>
      </c>
    </row>
    <row r="1813" spans="1:27" s="7" customFormat="1" x14ac:dyDescent="0.35">
      <c r="A1813" s="102" t="s">
        <v>50</v>
      </c>
      <c r="B1813" s="103">
        <v>2023</v>
      </c>
      <c r="C1813" s="17" t="s">
        <v>81</v>
      </c>
      <c r="D1813" s="116"/>
      <c r="E1813" s="117"/>
      <c r="F1813" s="117"/>
      <c r="G1813" s="110" t="s">
        <v>66</v>
      </c>
      <c r="H1813" s="132">
        <v>2889.0299999999997</v>
      </c>
      <c r="I1813" s="132">
        <v>2745.056</v>
      </c>
      <c r="J1813" s="133">
        <v>5634.0869999999995</v>
      </c>
      <c r="K1813">
        <v>798</v>
      </c>
      <c r="L1813">
        <v>812</v>
      </c>
      <c r="M1813">
        <v>29</v>
      </c>
      <c r="N1813">
        <v>1639</v>
      </c>
      <c r="O1813">
        <v>312</v>
      </c>
      <c r="P1813">
        <v>255</v>
      </c>
      <c r="Q1813">
        <v>7</v>
      </c>
      <c r="R1813">
        <v>574</v>
      </c>
      <c r="S1813" s="105">
        <f>Table1[[#This Row],[Female Voters]]/Table1[[#This Row],[Female Population]]</f>
        <v>0.27621727707915811</v>
      </c>
      <c r="T1813" s="94">
        <f>Table1[[#This Row],[Male Voters]]/Table1[[#This Row],[Male Population]]</f>
        <v>0.29580453003508855</v>
      </c>
      <c r="U1813" s="94">
        <f>Table1[[#This Row],[Total Voters]]/Table1[[#This Row],[Total Population]]</f>
        <v>0.29090782588199299</v>
      </c>
      <c r="V1813" s="94">
        <f>Table1[[#This Row],[Female Ballots]]/Table1[[#This Row],[Female Population]]</f>
        <v>0.10799472487305428</v>
      </c>
      <c r="W1813" s="94">
        <f>Table1[[#This Row],[Male Ballots]]/Table1[[#This Row],[Male Population]]</f>
        <v>9.2894279752398487E-2</v>
      </c>
      <c r="X1813" s="94">
        <f>Table1[[#This Row],[Total Ballots]]/Table1[[#This Row],[Total Population]]</f>
        <v>0.10187986092511529</v>
      </c>
      <c r="Y1813" s="94">
        <f>Table1[[#This Row],[Female Ballots]]/Table1[[#This Row],[Female Voters]]</f>
        <v>0.39097744360902253</v>
      </c>
      <c r="Z1813" s="95">
        <f>Table1[[#This Row],[Male Ballots]]/Table1[[#This Row],[Male Voters]]</f>
        <v>0.31403940886699505</v>
      </c>
      <c r="AA1813" s="94">
        <f>Table1[[#This Row],[Total Ballots]]/Table1[[#This Row],[Total Voters]]</f>
        <v>0.3502135448444173</v>
      </c>
    </row>
    <row r="1814" spans="1:27" s="7" customFormat="1" x14ac:dyDescent="0.35">
      <c r="A1814" s="102" t="s">
        <v>50</v>
      </c>
      <c r="B1814" s="103">
        <v>2023</v>
      </c>
      <c r="C1814" s="17" t="s">
        <v>81</v>
      </c>
      <c r="D1814" s="116"/>
      <c r="E1814" s="117"/>
      <c r="F1814" s="117"/>
      <c r="G1814" s="110" t="s">
        <v>67</v>
      </c>
      <c r="H1814" s="132">
        <v>4755.6480000000001</v>
      </c>
      <c r="I1814" s="132">
        <v>4525.3841000000002</v>
      </c>
      <c r="J1814" s="133">
        <v>9281.0316000000003</v>
      </c>
      <c r="K1814">
        <v>1241</v>
      </c>
      <c r="L1814">
        <v>1317</v>
      </c>
      <c r="M1814">
        <v>42</v>
      </c>
      <c r="N1814">
        <v>2600</v>
      </c>
      <c r="O1814">
        <v>617</v>
      </c>
      <c r="P1814">
        <v>605</v>
      </c>
      <c r="Q1814">
        <v>14</v>
      </c>
      <c r="R1814">
        <v>1236</v>
      </c>
      <c r="S1814" s="105">
        <f>Table1[[#This Row],[Female Voters]]/Table1[[#This Row],[Female Population]]</f>
        <v>0.26095287119652255</v>
      </c>
      <c r="T1814" s="94">
        <f>Table1[[#This Row],[Male Voters]]/Table1[[#This Row],[Male Population]]</f>
        <v>0.29102502039550632</v>
      </c>
      <c r="U1814" s="94">
        <f>Table1[[#This Row],[Total Voters]]/Table1[[#This Row],[Total Population]]</f>
        <v>0.2801412722266779</v>
      </c>
      <c r="V1814" s="94">
        <f>Table1[[#This Row],[Female Ballots]]/Table1[[#This Row],[Female Population]]</f>
        <v>0.12974046859649832</v>
      </c>
      <c r="W1814" s="94">
        <f>Table1[[#This Row],[Male Ballots]]/Table1[[#This Row],[Male Population]]</f>
        <v>0.13369030929330397</v>
      </c>
      <c r="X1814" s="94">
        <f>Table1[[#This Row],[Total Ballots]]/Table1[[#This Row],[Total Population]]</f>
        <v>0.13317485095083612</v>
      </c>
      <c r="Y1814" s="94">
        <f>Table1[[#This Row],[Female Ballots]]/Table1[[#This Row],[Female Voters]]</f>
        <v>0.49717969379532634</v>
      </c>
      <c r="Z1814" s="95">
        <f>Table1[[#This Row],[Male Ballots]]/Table1[[#This Row],[Male Voters]]</f>
        <v>0.45937737281700836</v>
      </c>
      <c r="AA1814" s="94">
        <f>Table1[[#This Row],[Total Ballots]]/Table1[[#This Row],[Total Voters]]</f>
        <v>0.47538461538461541</v>
      </c>
    </row>
    <row r="1815" spans="1:27" s="7" customFormat="1" x14ac:dyDescent="0.35">
      <c r="A1815" s="102" t="s">
        <v>29</v>
      </c>
      <c r="B1815" s="103">
        <v>2023</v>
      </c>
      <c r="C1815" s="17" t="s">
        <v>81</v>
      </c>
      <c r="D1815" s="116"/>
      <c r="E1815" s="117"/>
      <c r="F1815" s="117"/>
      <c r="G1815" s="110" t="s">
        <v>79</v>
      </c>
      <c r="H1815" s="132">
        <v>9323.9379000000008</v>
      </c>
      <c r="I1815" s="132">
        <v>9618.6755999999987</v>
      </c>
      <c r="J1815" s="133">
        <v>18942.6126</v>
      </c>
      <c r="K1815">
        <v>3828</v>
      </c>
      <c r="L1815">
        <v>3796</v>
      </c>
      <c r="M1815">
        <v>173</v>
      </c>
      <c r="N1815">
        <v>7797</v>
      </c>
      <c r="O1815">
        <v>1475</v>
      </c>
      <c r="P1815">
        <v>1345</v>
      </c>
      <c r="Q1815">
        <v>46</v>
      </c>
      <c r="R1815">
        <v>2866</v>
      </c>
      <c r="S1815" s="105">
        <f>Table1[[#This Row],[Female Voters]]/Table1[[#This Row],[Female Population]]</f>
        <v>0.41055614495244541</v>
      </c>
      <c r="T1815" s="94">
        <f>Table1[[#This Row],[Male Voters]]/Table1[[#This Row],[Male Population]]</f>
        <v>0.39464892651125488</v>
      </c>
      <c r="U1815" s="94">
        <f>Table1[[#This Row],[Total Voters]]/Table1[[#This Row],[Total Population]]</f>
        <v>0.41161164854313709</v>
      </c>
      <c r="V1815" s="94">
        <f>Table1[[#This Row],[Female Ballots]]/Table1[[#This Row],[Female Population]]</f>
        <v>0.15819496180900131</v>
      </c>
      <c r="W1815" s="94">
        <f>Table1[[#This Row],[Male Ballots]]/Table1[[#This Row],[Male Population]]</f>
        <v>0.13983214071592145</v>
      </c>
      <c r="X1815" s="94">
        <f>Table1[[#This Row],[Total Ballots]]/Table1[[#This Row],[Total Population]]</f>
        <v>0.15129908743422224</v>
      </c>
      <c r="Y1815" s="94">
        <f>Table1[[#This Row],[Female Ballots]]/Table1[[#This Row],[Female Voters]]</f>
        <v>0.38531870428422155</v>
      </c>
      <c r="Z1815" s="95">
        <f>Table1[[#This Row],[Male Ballots]]/Table1[[#This Row],[Male Voters]]</f>
        <v>0.35432033719704953</v>
      </c>
      <c r="AA1815" s="94">
        <f>Table1[[#This Row],[Total Ballots]]/Table1[[#This Row],[Total Voters]]</f>
        <v>0.36757727331024753</v>
      </c>
    </row>
    <row r="1816" spans="1:27" s="7" customFormat="1" x14ac:dyDescent="0.35">
      <c r="A1816" s="102" t="s">
        <v>29</v>
      </c>
      <c r="B1816" s="103">
        <v>2023</v>
      </c>
      <c r="C1816" s="17" t="s">
        <v>81</v>
      </c>
      <c r="D1816" s="116"/>
      <c r="E1816" s="117"/>
      <c r="F1816" s="117"/>
      <c r="G1816" s="110" t="s">
        <v>62</v>
      </c>
      <c r="H1816" s="132">
        <v>673.54489999999998</v>
      </c>
      <c r="I1816" s="132">
        <v>747.74239999999998</v>
      </c>
      <c r="J1816" s="133">
        <v>1421.2873</v>
      </c>
      <c r="K1816">
        <v>187</v>
      </c>
      <c r="L1816">
        <v>206</v>
      </c>
      <c r="M1816">
        <v>23</v>
      </c>
      <c r="N1816">
        <v>416</v>
      </c>
      <c r="O1816">
        <v>44</v>
      </c>
      <c r="P1816">
        <v>34</v>
      </c>
      <c r="Q1816">
        <v>3</v>
      </c>
      <c r="R1816">
        <v>81</v>
      </c>
      <c r="S1816" s="105">
        <f>Table1[[#This Row],[Female Voters]]/Table1[[#This Row],[Female Population]]</f>
        <v>0.27763553699241134</v>
      </c>
      <c r="T1816" s="94">
        <f>Table1[[#This Row],[Male Voters]]/Table1[[#This Row],[Male Population]]</f>
        <v>0.275495946197514</v>
      </c>
      <c r="U1816" s="94">
        <f>Table1[[#This Row],[Total Voters]]/Table1[[#This Row],[Total Population]]</f>
        <v>0.29269240638398725</v>
      </c>
      <c r="V1816" s="94">
        <f>Table1[[#This Row],[Female Ballots]]/Table1[[#This Row],[Female Population]]</f>
        <v>6.5326008704096786E-2</v>
      </c>
      <c r="W1816" s="94">
        <f>Table1[[#This Row],[Male Ballots]]/Table1[[#This Row],[Male Population]]</f>
        <v>4.5470204712211054E-2</v>
      </c>
      <c r="X1816" s="94">
        <f>Table1[[#This Row],[Total Ballots]]/Table1[[#This Row],[Total Population]]</f>
        <v>5.6990588743035982E-2</v>
      </c>
      <c r="Y1816" s="94">
        <f>Table1[[#This Row],[Female Ballots]]/Table1[[#This Row],[Female Voters]]</f>
        <v>0.23529411764705882</v>
      </c>
      <c r="Z1816" s="95">
        <f>Table1[[#This Row],[Male Ballots]]/Table1[[#This Row],[Male Voters]]</f>
        <v>0.1650485436893204</v>
      </c>
      <c r="AA1816" s="94">
        <f>Table1[[#This Row],[Total Ballots]]/Table1[[#This Row],[Total Voters]]</f>
        <v>0.19471153846153846</v>
      </c>
    </row>
    <row r="1817" spans="1:27" s="7" customFormat="1" x14ac:dyDescent="0.35">
      <c r="A1817" s="102" t="s">
        <v>29</v>
      </c>
      <c r="B1817" s="103">
        <v>2023</v>
      </c>
      <c r="C1817" s="17" t="s">
        <v>81</v>
      </c>
      <c r="D1817" s="116"/>
      <c r="E1817" s="117"/>
      <c r="F1817" s="117"/>
      <c r="G1817" s="110" t="s">
        <v>63</v>
      </c>
      <c r="H1817" s="132">
        <v>1066.58</v>
      </c>
      <c r="I1817" s="132">
        <v>1127.4948999999999</v>
      </c>
      <c r="J1817" s="133">
        <v>2194.0744999999997</v>
      </c>
      <c r="K1817">
        <v>439</v>
      </c>
      <c r="L1817">
        <v>406</v>
      </c>
      <c r="M1817">
        <v>21</v>
      </c>
      <c r="N1817">
        <v>866</v>
      </c>
      <c r="O1817">
        <v>77</v>
      </c>
      <c r="P1817">
        <v>64</v>
      </c>
      <c r="Q1817">
        <v>5</v>
      </c>
      <c r="R1817">
        <v>146</v>
      </c>
      <c r="S1817" s="105">
        <f>Table1[[#This Row],[Female Voters]]/Table1[[#This Row],[Female Population]]</f>
        <v>0.41159594217030138</v>
      </c>
      <c r="T1817" s="94">
        <f>Table1[[#This Row],[Male Voters]]/Table1[[#This Row],[Male Population]]</f>
        <v>0.36009032058592905</v>
      </c>
      <c r="U1817" s="94">
        <f>Table1[[#This Row],[Total Voters]]/Table1[[#This Row],[Total Population]]</f>
        <v>0.39469945072512358</v>
      </c>
      <c r="V1817" s="94">
        <f>Table1[[#This Row],[Female Ballots]]/Table1[[#This Row],[Female Population]]</f>
        <v>7.2193365710964019E-2</v>
      </c>
      <c r="W1817" s="94">
        <f>Table1[[#This Row],[Male Ballots]]/Table1[[#This Row],[Male Population]]</f>
        <v>5.6763006200737584E-2</v>
      </c>
      <c r="X1817" s="94">
        <f>Table1[[#This Row],[Total Ballots]]/Table1[[#This Row],[Total Population]]</f>
        <v>6.6542863517168635E-2</v>
      </c>
      <c r="Y1817" s="94">
        <f>Table1[[#This Row],[Female Ballots]]/Table1[[#This Row],[Female Voters]]</f>
        <v>0.17539863325740318</v>
      </c>
      <c r="Z1817" s="95">
        <f>Table1[[#This Row],[Male Ballots]]/Table1[[#This Row],[Male Voters]]</f>
        <v>0.15763546798029557</v>
      </c>
      <c r="AA1817" s="94">
        <f>Table1[[#This Row],[Total Ballots]]/Table1[[#This Row],[Total Voters]]</f>
        <v>0.16859122401847576</v>
      </c>
    </row>
    <row r="1818" spans="1:27" s="7" customFormat="1" x14ac:dyDescent="0.35">
      <c r="A1818" s="102" t="s">
        <v>29</v>
      </c>
      <c r="B1818" s="103">
        <v>2023</v>
      </c>
      <c r="C1818" s="17" t="s">
        <v>81</v>
      </c>
      <c r="D1818" s="116"/>
      <c r="E1818" s="117"/>
      <c r="F1818" s="117"/>
      <c r="G1818" s="110" t="s">
        <v>64</v>
      </c>
      <c r="H1818" s="132">
        <v>1482.5747999999999</v>
      </c>
      <c r="I1818" s="132">
        <v>1537.0603999999998</v>
      </c>
      <c r="J1818" s="133">
        <v>3019.6350000000002</v>
      </c>
      <c r="K1818">
        <v>474</v>
      </c>
      <c r="L1818">
        <v>494</v>
      </c>
      <c r="M1818">
        <v>26</v>
      </c>
      <c r="N1818">
        <v>994</v>
      </c>
      <c r="O1818">
        <v>118</v>
      </c>
      <c r="P1818">
        <v>91</v>
      </c>
      <c r="Q1818">
        <v>6</v>
      </c>
      <c r="R1818">
        <v>215</v>
      </c>
      <c r="S1818" s="105">
        <f>Table1[[#This Row],[Female Voters]]/Table1[[#This Row],[Female Population]]</f>
        <v>0.31971405422512245</v>
      </c>
      <c r="T1818" s="94">
        <f>Table1[[#This Row],[Male Voters]]/Table1[[#This Row],[Male Population]]</f>
        <v>0.32139270519232688</v>
      </c>
      <c r="U1818" s="94">
        <f>Table1[[#This Row],[Total Voters]]/Table1[[#This Row],[Total Population]]</f>
        <v>0.3291788577096238</v>
      </c>
      <c r="V1818" s="94">
        <f>Table1[[#This Row],[Female Ballots]]/Table1[[#This Row],[Female Population]]</f>
        <v>7.9591262444228789E-2</v>
      </c>
      <c r="W1818" s="94">
        <f>Table1[[#This Row],[Male Ballots]]/Table1[[#This Row],[Male Population]]</f>
        <v>5.9203919377533901E-2</v>
      </c>
      <c r="X1818" s="94">
        <f>Table1[[#This Row],[Total Ballots]]/Table1[[#This Row],[Total Population]]</f>
        <v>7.1200658357715413E-2</v>
      </c>
      <c r="Y1818" s="94">
        <f>Table1[[#This Row],[Female Ballots]]/Table1[[#This Row],[Female Voters]]</f>
        <v>0.24894514767932491</v>
      </c>
      <c r="Z1818" s="95">
        <f>Table1[[#This Row],[Male Ballots]]/Table1[[#This Row],[Male Voters]]</f>
        <v>0.18421052631578946</v>
      </c>
      <c r="AA1818" s="94">
        <f>Table1[[#This Row],[Total Ballots]]/Table1[[#This Row],[Total Voters]]</f>
        <v>0.21629778672032193</v>
      </c>
    </row>
    <row r="1819" spans="1:27" s="7" customFormat="1" x14ac:dyDescent="0.35">
      <c r="A1819" s="102" t="s">
        <v>29</v>
      </c>
      <c r="B1819" s="103">
        <v>2023</v>
      </c>
      <c r="C1819" s="17" t="s">
        <v>81</v>
      </c>
      <c r="D1819" s="116"/>
      <c r="E1819" s="117"/>
      <c r="F1819" s="117"/>
      <c r="G1819" s="110" t="s">
        <v>65</v>
      </c>
      <c r="H1819" s="132">
        <v>1373.4805999999999</v>
      </c>
      <c r="I1819" s="132">
        <v>1478.8883000000001</v>
      </c>
      <c r="J1819" s="133">
        <v>2852.3689999999997</v>
      </c>
      <c r="K1819">
        <v>519</v>
      </c>
      <c r="L1819">
        <v>512</v>
      </c>
      <c r="M1819">
        <v>22</v>
      </c>
      <c r="N1819">
        <v>1053</v>
      </c>
      <c r="O1819">
        <v>166</v>
      </c>
      <c r="P1819">
        <v>150</v>
      </c>
      <c r="Q1819">
        <v>5</v>
      </c>
      <c r="R1819">
        <v>321</v>
      </c>
      <c r="S1819" s="105">
        <f>Table1[[#This Row],[Female Voters]]/Table1[[#This Row],[Female Population]]</f>
        <v>0.3778721009965485</v>
      </c>
      <c r="T1819" s="94">
        <f>Table1[[#This Row],[Male Voters]]/Table1[[#This Row],[Male Population]]</f>
        <v>0.34620599811358299</v>
      </c>
      <c r="U1819" s="94">
        <f>Table1[[#This Row],[Total Voters]]/Table1[[#This Row],[Total Population]]</f>
        <v>0.36916682238518234</v>
      </c>
      <c r="V1819" s="94">
        <f>Table1[[#This Row],[Female Ballots]]/Table1[[#This Row],[Female Population]]</f>
        <v>0.12086082613762437</v>
      </c>
      <c r="W1819" s="94">
        <f>Table1[[#This Row],[Male Ballots]]/Table1[[#This Row],[Male Population]]</f>
        <v>0.10142753850983877</v>
      </c>
      <c r="X1819" s="94">
        <f>Table1[[#This Row],[Total Ballots]]/Table1[[#This Row],[Total Population]]</f>
        <v>0.11253803417440031</v>
      </c>
      <c r="Y1819" s="94">
        <f>Table1[[#This Row],[Female Ballots]]/Table1[[#This Row],[Female Voters]]</f>
        <v>0.31984585741811178</v>
      </c>
      <c r="Z1819" s="95">
        <f>Table1[[#This Row],[Male Ballots]]/Table1[[#This Row],[Male Voters]]</f>
        <v>0.29296875</v>
      </c>
      <c r="AA1819" s="94">
        <f>Table1[[#This Row],[Total Ballots]]/Table1[[#This Row],[Total Voters]]</f>
        <v>0.30484330484330485</v>
      </c>
    </row>
    <row r="1820" spans="1:27" s="7" customFormat="1" x14ac:dyDescent="0.35">
      <c r="A1820" s="102" t="s">
        <v>29</v>
      </c>
      <c r="B1820" s="103">
        <v>2023</v>
      </c>
      <c r="C1820" s="17" t="s">
        <v>81</v>
      </c>
      <c r="D1820" s="116"/>
      <c r="E1820" s="117"/>
      <c r="F1820" s="117"/>
      <c r="G1820" s="110" t="s">
        <v>66</v>
      </c>
      <c r="H1820" s="132">
        <v>1635.5538999999999</v>
      </c>
      <c r="I1820" s="132">
        <v>1667.2284999999999</v>
      </c>
      <c r="J1820" s="133">
        <v>3302.7820000000002</v>
      </c>
      <c r="K1820">
        <v>728</v>
      </c>
      <c r="L1820">
        <v>703</v>
      </c>
      <c r="M1820">
        <v>38</v>
      </c>
      <c r="N1820">
        <v>1469</v>
      </c>
      <c r="O1820">
        <v>304</v>
      </c>
      <c r="P1820">
        <v>256</v>
      </c>
      <c r="Q1820">
        <v>11</v>
      </c>
      <c r="R1820">
        <v>571</v>
      </c>
      <c r="S1820" s="105">
        <f>Table1[[#This Row],[Female Voters]]/Table1[[#This Row],[Female Population]]</f>
        <v>0.44510914620423092</v>
      </c>
      <c r="T1820" s="94">
        <f>Table1[[#This Row],[Male Voters]]/Table1[[#This Row],[Male Population]]</f>
        <v>0.42165785913568538</v>
      </c>
      <c r="U1820" s="94">
        <f>Table1[[#This Row],[Total Voters]]/Table1[[#This Row],[Total Population]]</f>
        <v>0.44477655503754104</v>
      </c>
      <c r="V1820" s="94">
        <f>Table1[[#This Row],[Female Ballots]]/Table1[[#This Row],[Female Population]]</f>
        <v>0.18586975336000852</v>
      </c>
      <c r="W1820" s="94">
        <f>Table1[[#This Row],[Male Ballots]]/Table1[[#This Row],[Male Population]]</f>
        <v>0.15354823888867064</v>
      </c>
      <c r="X1820" s="94">
        <f>Table1[[#This Row],[Total Ballots]]/Table1[[#This Row],[Total Population]]</f>
        <v>0.17288455611057588</v>
      </c>
      <c r="Y1820" s="94">
        <f>Table1[[#This Row],[Female Ballots]]/Table1[[#This Row],[Female Voters]]</f>
        <v>0.4175824175824176</v>
      </c>
      <c r="Z1820" s="95">
        <f>Table1[[#This Row],[Male Ballots]]/Table1[[#This Row],[Male Voters]]</f>
        <v>0.36415362731152207</v>
      </c>
      <c r="AA1820" s="94">
        <f>Table1[[#This Row],[Total Ballots]]/Table1[[#This Row],[Total Voters]]</f>
        <v>0.3886997957794418</v>
      </c>
    </row>
    <row r="1821" spans="1:27" s="7" customFormat="1" x14ac:dyDescent="0.35">
      <c r="A1821" s="102" t="s">
        <v>29</v>
      </c>
      <c r="B1821" s="103">
        <v>2023</v>
      </c>
      <c r="C1821" s="17" t="s">
        <v>81</v>
      </c>
      <c r="D1821" s="116"/>
      <c r="E1821" s="117"/>
      <c r="F1821" s="117"/>
      <c r="G1821" s="110" t="s">
        <v>67</v>
      </c>
      <c r="H1821" s="132">
        <v>3092.2037</v>
      </c>
      <c r="I1821" s="132">
        <v>3060.2610999999997</v>
      </c>
      <c r="J1821" s="133">
        <v>6152.4647999999997</v>
      </c>
      <c r="K1821">
        <v>1481</v>
      </c>
      <c r="L1821">
        <v>1475</v>
      </c>
      <c r="M1821">
        <v>43</v>
      </c>
      <c r="N1821">
        <v>2999</v>
      </c>
      <c r="O1821">
        <v>766</v>
      </c>
      <c r="P1821">
        <v>750</v>
      </c>
      <c r="Q1821">
        <v>16</v>
      </c>
      <c r="R1821">
        <v>1532</v>
      </c>
      <c r="S1821" s="105">
        <f>Table1[[#This Row],[Female Voters]]/Table1[[#This Row],[Female Population]]</f>
        <v>0.47894645491821902</v>
      </c>
      <c r="T1821" s="94">
        <f>Table1[[#This Row],[Male Voters]]/Table1[[#This Row],[Male Population]]</f>
        <v>0.48198501755291406</v>
      </c>
      <c r="U1821" s="94">
        <f>Table1[[#This Row],[Total Voters]]/Table1[[#This Row],[Total Population]]</f>
        <v>0.48744691720950606</v>
      </c>
      <c r="V1821" s="94">
        <f>Table1[[#This Row],[Female Ballots]]/Table1[[#This Row],[Female Population]]</f>
        <v>0.24771977344183374</v>
      </c>
      <c r="W1821" s="94">
        <f>Table1[[#This Row],[Male Ballots]]/Table1[[#This Row],[Male Population]]</f>
        <v>0.24507712756927835</v>
      </c>
      <c r="X1821" s="94">
        <f>Table1[[#This Row],[Total Ballots]]/Table1[[#This Row],[Total Population]]</f>
        <v>0.24900589435310544</v>
      </c>
      <c r="Y1821" s="94">
        <f>Table1[[#This Row],[Female Ballots]]/Table1[[#This Row],[Female Voters]]</f>
        <v>0.51721809588116141</v>
      </c>
      <c r="Z1821" s="95">
        <f>Table1[[#This Row],[Male Ballots]]/Table1[[#This Row],[Male Voters]]</f>
        <v>0.50847457627118642</v>
      </c>
      <c r="AA1821" s="94">
        <f>Table1[[#This Row],[Total Ballots]]/Table1[[#This Row],[Total Voters]]</f>
        <v>0.51083694564854953</v>
      </c>
    </row>
    <row r="1822" spans="1:27" s="7" customFormat="1" x14ac:dyDescent="0.35">
      <c r="A1822" s="102" t="s">
        <v>42</v>
      </c>
      <c r="B1822" s="103">
        <v>2023</v>
      </c>
      <c r="C1822" s="17" t="s">
        <v>81</v>
      </c>
      <c r="D1822" s="116"/>
      <c r="E1822" s="117"/>
      <c r="F1822" s="117"/>
      <c r="G1822" s="110" t="s">
        <v>79</v>
      </c>
      <c r="H1822" s="132">
        <v>33265.922900000005</v>
      </c>
      <c r="I1822" s="132">
        <v>33150.645400000001</v>
      </c>
      <c r="J1822" s="133">
        <v>66416.569400000008</v>
      </c>
      <c r="K1822">
        <v>17756</v>
      </c>
      <c r="L1822">
        <v>16688</v>
      </c>
      <c r="M1822">
        <v>681</v>
      </c>
      <c r="N1822">
        <v>35125</v>
      </c>
      <c r="O1822">
        <v>4731</v>
      </c>
      <c r="P1822">
        <v>4103</v>
      </c>
      <c r="Q1822">
        <v>123</v>
      </c>
      <c r="R1822">
        <v>8957</v>
      </c>
      <c r="S1822" s="105">
        <f>Table1[[#This Row],[Female Voters]]/Table1[[#This Row],[Female Population]]</f>
        <v>0.53375942863139381</v>
      </c>
      <c r="T1822" s="94">
        <f>Table1[[#This Row],[Male Voters]]/Table1[[#This Row],[Male Population]]</f>
        <v>0.50339894740028202</v>
      </c>
      <c r="U1822" s="94">
        <f>Table1[[#This Row],[Total Voters]]/Table1[[#This Row],[Total Population]]</f>
        <v>0.52885899282837689</v>
      </c>
      <c r="V1822" s="94">
        <f>Table1[[#This Row],[Female Ballots]]/Table1[[#This Row],[Female Population]]</f>
        <v>0.14221760851853593</v>
      </c>
      <c r="W1822" s="94">
        <f>Table1[[#This Row],[Male Ballots]]/Table1[[#This Row],[Male Population]]</f>
        <v>0.12376832940935743</v>
      </c>
      <c r="X1822" s="94">
        <f>Table1[[#This Row],[Total Ballots]]/Table1[[#This Row],[Total Population]]</f>
        <v>0.13486092523170881</v>
      </c>
      <c r="Y1822" s="94">
        <f>Table1[[#This Row],[Female Ballots]]/Table1[[#This Row],[Female Voters]]</f>
        <v>0.26644514530299618</v>
      </c>
      <c r="Z1822" s="95">
        <f>Table1[[#This Row],[Male Ballots]]/Table1[[#This Row],[Male Voters]]</f>
        <v>0.2458652924256951</v>
      </c>
      <c r="AA1822" s="94">
        <f>Table1[[#This Row],[Total Ballots]]/Table1[[#This Row],[Total Voters]]</f>
        <v>0.25500355871886121</v>
      </c>
    </row>
    <row r="1823" spans="1:27" s="7" customFormat="1" x14ac:dyDescent="0.35">
      <c r="A1823" s="102" t="s">
        <v>42</v>
      </c>
      <c r="B1823" s="103">
        <v>2023</v>
      </c>
      <c r="C1823" s="17" t="s">
        <v>81</v>
      </c>
      <c r="D1823" s="116"/>
      <c r="E1823" s="117"/>
      <c r="F1823" s="117"/>
      <c r="G1823" s="110" t="s">
        <v>62</v>
      </c>
      <c r="H1823" s="132">
        <v>2942.1579000000002</v>
      </c>
      <c r="I1823" s="132">
        <v>3188.4175999999998</v>
      </c>
      <c r="J1823" s="133">
        <v>6130.5754000000006</v>
      </c>
      <c r="K1823">
        <v>1414</v>
      </c>
      <c r="L1823">
        <v>1601</v>
      </c>
      <c r="M1823">
        <v>79</v>
      </c>
      <c r="N1823">
        <v>3094</v>
      </c>
      <c r="O1823">
        <v>155</v>
      </c>
      <c r="P1823">
        <v>129</v>
      </c>
      <c r="Q1823">
        <v>4</v>
      </c>
      <c r="R1823">
        <v>288</v>
      </c>
      <c r="S1823" s="105">
        <f>Table1[[#This Row],[Female Voters]]/Table1[[#This Row],[Female Population]]</f>
        <v>0.48059963063165301</v>
      </c>
      <c r="T1823" s="94">
        <f>Table1[[#This Row],[Male Voters]]/Table1[[#This Row],[Male Population]]</f>
        <v>0.50212995938800487</v>
      </c>
      <c r="U1823" s="94">
        <f>Table1[[#This Row],[Total Voters]]/Table1[[#This Row],[Total Population]]</f>
        <v>0.50468345923940516</v>
      </c>
      <c r="V1823" s="94">
        <f>Table1[[#This Row],[Female Ballots]]/Table1[[#This Row],[Female Population]]</f>
        <v>5.2682420613795064E-2</v>
      </c>
      <c r="W1823" s="94">
        <f>Table1[[#This Row],[Male Ballots]]/Table1[[#This Row],[Male Population]]</f>
        <v>4.045894113744699E-2</v>
      </c>
      <c r="X1823" s="94">
        <f>Table1[[#This Row],[Total Ballots]]/Table1[[#This Row],[Total Population]]</f>
        <v>4.6977645850338937E-2</v>
      </c>
      <c r="Y1823" s="94">
        <f>Table1[[#This Row],[Female Ballots]]/Table1[[#This Row],[Female Voters]]</f>
        <v>0.10961810466760961</v>
      </c>
      <c r="Z1823" s="95">
        <f>Table1[[#This Row],[Male Ballots]]/Table1[[#This Row],[Male Voters]]</f>
        <v>8.0574640849469081E-2</v>
      </c>
      <c r="AA1823" s="94">
        <f>Table1[[#This Row],[Total Ballots]]/Table1[[#This Row],[Total Voters]]</f>
        <v>9.3083387201034262E-2</v>
      </c>
    </row>
    <row r="1824" spans="1:27" s="7" customFormat="1" x14ac:dyDescent="0.35">
      <c r="A1824" s="102" t="s">
        <v>42</v>
      </c>
      <c r="B1824" s="103">
        <v>2023</v>
      </c>
      <c r="C1824" s="17" t="s">
        <v>81</v>
      </c>
      <c r="D1824" s="116"/>
      <c r="E1824" s="117"/>
      <c r="F1824" s="117"/>
      <c r="G1824" s="110" t="s">
        <v>63</v>
      </c>
      <c r="H1824" s="132">
        <v>4574.8269999999993</v>
      </c>
      <c r="I1824" s="132">
        <v>4849.4470000000001</v>
      </c>
      <c r="J1824" s="133">
        <v>9424.273000000001</v>
      </c>
      <c r="K1824">
        <v>2592</v>
      </c>
      <c r="L1824">
        <v>2569</v>
      </c>
      <c r="M1824">
        <v>124</v>
      </c>
      <c r="N1824">
        <v>5285</v>
      </c>
      <c r="O1824">
        <v>256</v>
      </c>
      <c r="P1824">
        <v>212</v>
      </c>
      <c r="Q1824">
        <v>14</v>
      </c>
      <c r="R1824">
        <v>482</v>
      </c>
      <c r="S1824" s="105">
        <f>Table1[[#This Row],[Female Voters]]/Table1[[#This Row],[Female Population]]</f>
        <v>0.56657880177764108</v>
      </c>
      <c r="T1824" s="94">
        <f>Table1[[#This Row],[Male Voters]]/Table1[[#This Row],[Male Population]]</f>
        <v>0.52975112420034698</v>
      </c>
      <c r="U1824" s="94">
        <f>Table1[[#This Row],[Total Voters]]/Table1[[#This Row],[Total Population]]</f>
        <v>0.56078596195165398</v>
      </c>
      <c r="V1824" s="94">
        <f>Table1[[#This Row],[Female Ballots]]/Table1[[#This Row],[Female Population]]</f>
        <v>5.5958400175569488E-2</v>
      </c>
      <c r="W1824" s="94">
        <f>Table1[[#This Row],[Male Ballots]]/Table1[[#This Row],[Male Population]]</f>
        <v>4.3716324768576703E-2</v>
      </c>
      <c r="X1824" s="94">
        <f>Table1[[#This Row],[Total Ballots]]/Table1[[#This Row],[Total Population]]</f>
        <v>5.1144528601834854E-2</v>
      </c>
      <c r="Y1824" s="94">
        <f>Table1[[#This Row],[Female Ballots]]/Table1[[#This Row],[Female Voters]]</f>
        <v>9.8765432098765427E-2</v>
      </c>
      <c r="Z1824" s="95">
        <f>Table1[[#This Row],[Male Ballots]]/Table1[[#This Row],[Male Voters]]</f>
        <v>8.2522382249902687E-2</v>
      </c>
      <c r="AA1824" s="94">
        <f>Table1[[#This Row],[Total Ballots]]/Table1[[#This Row],[Total Voters]]</f>
        <v>9.1201513718070004E-2</v>
      </c>
    </row>
    <row r="1825" spans="1:27" s="7" customFormat="1" x14ac:dyDescent="0.35">
      <c r="A1825" s="102" t="s">
        <v>42</v>
      </c>
      <c r="B1825" s="103">
        <v>2023</v>
      </c>
      <c r="C1825" s="17" t="s">
        <v>81</v>
      </c>
      <c r="D1825" s="116"/>
      <c r="E1825" s="117"/>
      <c r="F1825" s="117"/>
      <c r="G1825" s="110" t="s">
        <v>64</v>
      </c>
      <c r="H1825" s="132">
        <v>5119.7999999999993</v>
      </c>
      <c r="I1825" s="132">
        <v>5280.7629999999999</v>
      </c>
      <c r="J1825" s="133">
        <v>10400.563999999998</v>
      </c>
      <c r="K1825">
        <v>2802</v>
      </c>
      <c r="L1825">
        <v>2699</v>
      </c>
      <c r="M1825">
        <v>124</v>
      </c>
      <c r="N1825">
        <v>5625</v>
      </c>
      <c r="O1825">
        <v>388</v>
      </c>
      <c r="P1825">
        <v>367</v>
      </c>
      <c r="Q1825">
        <v>13</v>
      </c>
      <c r="R1825">
        <v>768</v>
      </c>
      <c r="S1825" s="105">
        <f>Table1[[#This Row],[Female Voters]]/Table1[[#This Row],[Female Population]]</f>
        <v>0.54728700339857028</v>
      </c>
      <c r="T1825" s="94">
        <f>Table1[[#This Row],[Male Voters]]/Table1[[#This Row],[Male Population]]</f>
        <v>0.51110038454670281</v>
      </c>
      <c r="U1825" s="94">
        <f>Table1[[#This Row],[Total Voters]]/Table1[[#This Row],[Total Population]]</f>
        <v>0.54083605466011275</v>
      </c>
      <c r="V1825" s="94">
        <f>Table1[[#This Row],[Female Ballots]]/Table1[[#This Row],[Female Population]]</f>
        <v>7.5784210320715667E-2</v>
      </c>
      <c r="W1825" s="94">
        <f>Table1[[#This Row],[Male Ballots]]/Table1[[#This Row],[Male Population]]</f>
        <v>6.9497532837584267E-2</v>
      </c>
      <c r="X1825" s="94">
        <f>Table1[[#This Row],[Total Ballots]]/Table1[[#This Row],[Total Population]]</f>
        <v>7.3842149329594056E-2</v>
      </c>
      <c r="Y1825" s="94">
        <f>Table1[[#This Row],[Female Ballots]]/Table1[[#This Row],[Female Voters]]</f>
        <v>0.13847251962883655</v>
      </c>
      <c r="Z1825" s="95">
        <f>Table1[[#This Row],[Male Ballots]]/Table1[[#This Row],[Male Voters]]</f>
        <v>0.13597628751389404</v>
      </c>
      <c r="AA1825" s="94">
        <f>Table1[[#This Row],[Total Ballots]]/Table1[[#This Row],[Total Voters]]</f>
        <v>0.13653333333333334</v>
      </c>
    </row>
    <row r="1826" spans="1:27" s="7" customFormat="1" x14ac:dyDescent="0.35">
      <c r="A1826" s="102" t="s">
        <v>42</v>
      </c>
      <c r="B1826" s="103">
        <v>2023</v>
      </c>
      <c r="C1826" s="17" t="s">
        <v>81</v>
      </c>
      <c r="D1826" s="116"/>
      <c r="E1826" s="117"/>
      <c r="F1826" s="117"/>
      <c r="G1826" s="110" t="s">
        <v>65</v>
      </c>
      <c r="H1826" s="132">
        <v>4803.8100000000004</v>
      </c>
      <c r="I1826" s="132">
        <v>4928.5509999999995</v>
      </c>
      <c r="J1826" s="133">
        <v>9732.3619999999992</v>
      </c>
      <c r="K1826">
        <v>2512</v>
      </c>
      <c r="L1826">
        <v>2380</v>
      </c>
      <c r="M1826">
        <v>93</v>
      </c>
      <c r="N1826">
        <v>4985</v>
      </c>
      <c r="O1826">
        <v>493</v>
      </c>
      <c r="P1826">
        <v>458</v>
      </c>
      <c r="Q1826">
        <v>12</v>
      </c>
      <c r="R1826">
        <v>963</v>
      </c>
      <c r="S1826" s="105">
        <f>Table1[[#This Row],[Female Voters]]/Table1[[#This Row],[Female Population]]</f>
        <v>0.52291826695893462</v>
      </c>
      <c r="T1826" s="94">
        <f>Table1[[#This Row],[Male Voters]]/Table1[[#This Row],[Male Population]]</f>
        <v>0.48290055231243428</v>
      </c>
      <c r="U1826" s="94">
        <f>Table1[[#This Row],[Total Voters]]/Table1[[#This Row],[Total Population]]</f>
        <v>0.51220864986320902</v>
      </c>
      <c r="V1826" s="94">
        <f>Table1[[#This Row],[Female Ballots]]/Table1[[#This Row],[Female Population]]</f>
        <v>0.102626873252689</v>
      </c>
      <c r="W1826" s="94">
        <f>Table1[[#This Row],[Male Ballots]]/Table1[[#This Row],[Male Population]]</f>
        <v>9.2927921411384409E-2</v>
      </c>
      <c r="X1826" s="94">
        <f>Table1[[#This Row],[Total Ballots]]/Table1[[#This Row],[Total Population]]</f>
        <v>9.8948230655620917E-2</v>
      </c>
      <c r="Y1826" s="94">
        <f>Table1[[#This Row],[Female Ballots]]/Table1[[#This Row],[Female Voters]]</f>
        <v>0.19625796178343949</v>
      </c>
      <c r="Z1826" s="95">
        <f>Table1[[#This Row],[Male Ballots]]/Table1[[#This Row],[Male Voters]]</f>
        <v>0.19243697478991598</v>
      </c>
      <c r="AA1826" s="94">
        <f>Table1[[#This Row],[Total Ballots]]/Table1[[#This Row],[Total Voters]]</f>
        <v>0.19317953861584755</v>
      </c>
    </row>
    <row r="1827" spans="1:27" s="7" customFormat="1" x14ac:dyDescent="0.35">
      <c r="A1827" s="102" t="s">
        <v>42</v>
      </c>
      <c r="B1827" s="103">
        <v>2023</v>
      </c>
      <c r="C1827" s="17" t="s">
        <v>81</v>
      </c>
      <c r="D1827" s="116"/>
      <c r="E1827" s="117"/>
      <c r="F1827" s="117"/>
      <c r="G1827" s="110" t="s">
        <v>66</v>
      </c>
      <c r="H1827" s="132">
        <v>5695.8310000000001</v>
      </c>
      <c r="I1827" s="132">
        <v>5495.3580000000002</v>
      </c>
      <c r="J1827" s="133">
        <v>11191.189</v>
      </c>
      <c r="K1827">
        <v>2829</v>
      </c>
      <c r="L1827">
        <v>2631</v>
      </c>
      <c r="M1827">
        <v>116</v>
      </c>
      <c r="N1827">
        <v>5576</v>
      </c>
      <c r="O1827">
        <v>890</v>
      </c>
      <c r="P1827">
        <v>753</v>
      </c>
      <c r="Q1827">
        <v>27</v>
      </c>
      <c r="R1827">
        <v>1670</v>
      </c>
      <c r="S1827" s="105">
        <f>Table1[[#This Row],[Female Voters]]/Table1[[#This Row],[Female Population]]</f>
        <v>0.49667906228257125</v>
      </c>
      <c r="T1827" s="94">
        <f>Table1[[#This Row],[Male Voters]]/Table1[[#This Row],[Male Population]]</f>
        <v>0.47876771631620724</v>
      </c>
      <c r="U1827" s="94">
        <f>Table1[[#This Row],[Total Voters]]/Table1[[#This Row],[Total Population]]</f>
        <v>0.49824911365539443</v>
      </c>
      <c r="V1827" s="94">
        <f>Table1[[#This Row],[Female Ballots]]/Table1[[#This Row],[Female Population]]</f>
        <v>0.15625463606627374</v>
      </c>
      <c r="W1827" s="94">
        <f>Table1[[#This Row],[Male Ballots]]/Table1[[#This Row],[Male Population]]</f>
        <v>0.13702473978947322</v>
      </c>
      <c r="X1827" s="94">
        <f>Table1[[#This Row],[Total Ballots]]/Table1[[#This Row],[Total Population]]</f>
        <v>0.14922453726766655</v>
      </c>
      <c r="Y1827" s="94">
        <f>Table1[[#This Row],[Female Ballots]]/Table1[[#This Row],[Female Voters]]</f>
        <v>0.31459879816189468</v>
      </c>
      <c r="Z1827" s="95">
        <f>Table1[[#This Row],[Male Ballots]]/Table1[[#This Row],[Male Voters]]</f>
        <v>0.2862029646522235</v>
      </c>
      <c r="AA1827" s="94">
        <f>Table1[[#This Row],[Total Ballots]]/Table1[[#This Row],[Total Voters]]</f>
        <v>0.29949784791965567</v>
      </c>
    </row>
    <row r="1828" spans="1:27" s="7" customFormat="1" x14ac:dyDescent="0.35">
      <c r="A1828" s="102" t="s">
        <v>42</v>
      </c>
      <c r="B1828" s="103">
        <v>2023</v>
      </c>
      <c r="C1828" s="17" t="s">
        <v>81</v>
      </c>
      <c r="D1828" s="116"/>
      <c r="E1828" s="117"/>
      <c r="F1828" s="117"/>
      <c r="G1828" s="110" t="s">
        <v>67</v>
      </c>
      <c r="H1828" s="132">
        <v>10129.496999999999</v>
      </c>
      <c r="I1828" s="132">
        <v>9408.1088</v>
      </c>
      <c r="J1828" s="133">
        <v>19537.606</v>
      </c>
      <c r="K1828">
        <v>5607</v>
      </c>
      <c r="L1828">
        <v>4808</v>
      </c>
      <c r="M1828">
        <v>145</v>
      </c>
      <c r="N1828">
        <v>10560</v>
      </c>
      <c r="O1828">
        <v>2549</v>
      </c>
      <c r="P1828">
        <v>2184</v>
      </c>
      <c r="Q1828">
        <v>53</v>
      </c>
      <c r="R1828">
        <v>4786</v>
      </c>
      <c r="S1828" s="105">
        <f>Table1[[#This Row],[Female Voters]]/Table1[[#This Row],[Female Population]]</f>
        <v>0.55353192759719461</v>
      </c>
      <c r="T1828" s="94">
        <f>Table1[[#This Row],[Male Voters]]/Table1[[#This Row],[Male Population]]</f>
        <v>0.51104851168387844</v>
      </c>
      <c r="U1828" s="94">
        <f>Table1[[#This Row],[Total Voters]]/Table1[[#This Row],[Total Population]]</f>
        <v>0.54049610786500657</v>
      </c>
      <c r="V1828" s="94">
        <f>Table1[[#This Row],[Female Ballots]]/Table1[[#This Row],[Female Population]]</f>
        <v>0.25164132039330284</v>
      </c>
      <c r="W1828" s="94">
        <f>Table1[[#This Row],[Male Ballots]]/Table1[[#This Row],[Male Population]]</f>
        <v>0.23214017252861702</v>
      </c>
      <c r="X1828" s="94">
        <f>Table1[[#This Row],[Total Ballots]]/Table1[[#This Row],[Total Population]]</f>
        <v>0.24496348221987893</v>
      </c>
      <c r="Y1828" s="94">
        <f>Table1[[#This Row],[Female Ballots]]/Table1[[#This Row],[Female Voters]]</f>
        <v>0.4546103085428928</v>
      </c>
      <c r="Z1828" s="95">
        <f>Table1[[#This Row],[Male Ballots]]/Table1[[#This Row],[Male Voters]]</f>
        <v>0.45424292845257902</v>
      </c>
      <c r="AA1828" s="94">
        <f>Table1[[#This Row],[Total Ballots]]/Table1[[#This Row],[Total Voters]]</f>
        <v>0.45321969696969699</v>
      </c>
    </row>
    <row r="1829" spans="1:27" s="7" customFormat="1" x14ac:dyDescent="0.35">
      <c r="A1829" s="102" t="s">
        <v>27</v>
      </c>
      <c r="B1829" s="103">
        <v>2023</v>
      </c>
      <c r="C1829" s="17" t="s">
        <v>81</v>
      </c>
      <c r="D1829" s="116"/>
      <c r="E1829" s="117"/>
      <c r="F1829" s="117"/>
      <c r="G1829" s="110" t="s">
        <v>79</v>
      </c>
      <c r="H1829" s="132">
        <v>4428.9756099999995</v>
      </c>
      <c r="I1829" s="132">
        <v>4389.2418400000006</v>
      </c>
      <c r="J1829" s="133">
        <v>8818.2173000000003</v>
      </c>
      <c r="K1829">
        <v>1224</v>
      </c>
      <c r="L1829">
        <v>1226</v>
      </c>
      <c r="M1829">
        <v>41</v>
      </c>
      <c r="N1829">
        <v>2491</v>
      </c>
      <c r="O1829">
        <v>443</v>
      </c>
      <c r="P1829">
        <v>394</v>
      </c>
      <c r="Q1829">
        <v>13</v>
      </c>
      <c r="R1829">
        <v>850</v>
      </c>
      <c r="S1829" s="105">
        <f>Table1[[#This Row],[Female Voters]]/Table1[[#This Row],[Female Population]]</f>
        <v>0.27636187411743279</v>
      </c>
      <c r="T1829" s="94">
        <f>Table1[[#This Row],[Male Voters]]/Table1[[#This Row],[Male Population]]</f>
        <v>0.27931930950516953</v>
      </c>
      <c r="U1829" s="94">
        <f>Table1[[#This Row],[Total Voters]]/Table1[[#This Row],[Total Population]]</f>
        <v>0.28248339945081641</v>
      </c>
      <c r="V1829" s="94">
        <f>Table1[[#This Row],[Female Ballots]]/Table1[[#This Row],[Female Population]]</f>
        <v>0.10002312927616236</v>
      </c>
      <c r="W1829" s="94">
        <f>Table1[[#This Row],[Male Ballots]]/Table1[[#This Row],[Male Population]]</f>
        <v>8.9764933070992495E-2</v>
      </c>
      <c r="X1829" s="94">
        <f>Table1[[#This Row],[Total Ballots]]/Table1[[#This Row],[Total Population]]</f>
        <v>9.6391364726292242E-2</v>
      </c>
      <c r="Y1829" s="94">
        <f>Table1[[#This Row],[Female Ballots]]/Table1[[#This Row],[Female Voters]]</f>
        <v>0.36192810457516339</v>
      </c>
      <c r="Z1829" s="95">
        <f>Table1[[#This Row],[Male Ballots]]/Table1[[#This Row],[Male Voters]]</f>
        <v>0.32137030995106036</v>
      </c>
      <c r="AA1829" s="94">
        <f>Table1[[#This Row],[Total Ballots]]/Table1[[#This Row],[Total Voters]]</f>
        <v>0.34122842232035328</v>
      </c>
    </row>
    <row r="1830" spans="1:27" s="7" customFormat="1" x14ac:dyDescent="0.35">
      <c r="A1830" s="102" t="s">
        <v>27</v>
      </c>
      <c r="B1830" s="103">
        <v>2023</v>
      </c>
      <c r="C1830" s="17" t="s">
        <v>81</v>
      </c>
      <c r="D1830" s="116"/>
      <c r="E1830" s="117"/>
      <c r="F1830" s="117"/>
      <c r="G1830" s="110" t="s">
        <v>62</v>
      </c>
      <c r="H1830" s="132">
        <v>340.00430999999998</v>
      </c>
      <c r="I1830" s="132">
        <v>337.41113999999999</v>
      </c>
      <c r="J1830" s="133">
        <v>677.41540000000009</v>
      </c>
      <c r="K1830">
        <v>89</v>
      </c>
      <c r="L1830">
        <v>102</v>
      </c>
      <c r="M1830">
        <v>4</v>
      </c>
      <c r="N1830">
        <v>195</v>
      </c>
      <c r="O1830">
        <v>11</v>
      </c>
      <c r="P1830">
        <v>14</v>
      </c>
      <c r="Q1830">
        <v>1</v>
      </c>
      <c r="R1830">
        <v>26</v>
      </c>
      <c r="S1830" s="105">
        <f>Table1[[#This Row],[Female Voters]]/Table1[[#This Row],[Female Population]]</f>
        <v>0.261761387671821</v>
      </c>
      <c r="T1830" s="94">
        <f>Table1[[#This Row],[Male Voters]]/Table1[[#This Row],[Male Population]]</f>
        <v>0.30230181493118458</v>
      </c>
      <c r="U1830" s="94">
        <f>Table1[[#This Row],[Total Voters]]/Table1[[#This Row],[Total Population]]</f>
        <v>0.28785882340436897</v>
      </c>
      <c r="V1830" s="94">
        <f>Table1[[#This Row],[Female Ballots]]/Table1[[#This Row],[Female Population]]</f>
        <v>3.2352531060562149E-2</v>
      </c>
      <c r="W1830" s="94">
        <f>Table1[[#This Row],[Male Ballots]]/Table1[[#This Row],[Male Population]]</f>
        <v>4.1492405970946902E-2</v>
      </c>
      <c r="X1830" s="94">
        <f>Table1[[#This Row],[Total Ballots]]/Table1[[#This Row],[Total Population]]</f>
        <v>3.8381176453915866E-2</v>
      </c>
      <c r="Y1830" s="94">
        <f>Table1[[#This Row],[Female Ballots]]/Table1[[#This Row],[Female Voters]]</f>
        <v>0.12359550561797752</v>
      </c>
      <c r="Z1830" s="95">
        <f>Table1[[#This Row],[Male Ballots]]/Table1[[#This Row],[Male Voters]]</f>
        <v>0.13725490196078433</v>
      </c>
      <c r="AA1830" s="94">
        <f>Table1[[#This Row],[Total Ballots]]/Table1[[#This Row],[Total Voters]]</f>
        <v>0.13333333333333333</v>
      </c>
    </row>
    <row r="1831" spans="1:27" s="7" customFormat="1" x14ac:dyDescent="0.35">
      <c r="A1831" s="102" t="s">
        <v>27</v>
      </c>
      <c r="B1831" s="103">
        <v>2023</v>
      </c>
      <c r="C1831" s="17" t="s">
        <v>81</v>
      </c>
      <c r="D1831" s="116"/>
      <c r="E1831" s="117"/>
      <c r="F1831" s="117"/>
      <c r="G1831" s="110" t="s">
        <v>63</v>
      </c>
      <c r="H1831" s="132">
        <v>443.1327</v>
      </c>
      <c r="I1831" s="132">
        <v>444.48079999999999</v>
      </c>
      <c r="J1831" s="133">
        <v>887.61339999999996</v>
      </c>
      <c r="K1831">
        <v>140</v>
      </c>
      <c r="L1831">
        <v>133</v>
      </c>
      <c r="M1831">
        <v>8</v>
      </c>
      <c r="N1831">
        <v>281</v>
      </c>
      <c r="O1831">
        <v>17</v>
      </c>
      <c r="P1831">
        <v>10</v>
      </c>
      <c r="Q1831">
        <v>1</v>
      </c>
      <c r="R1831">
        <v>28</v>
      </c>
      <c r="S1831" s="105">
        <f>Table1[[#This Row],[Female Voters]]/Table1[[#This Row],[Female Population]]</f>
        <v>0.31593245093399785</v>
      </c>
      <c r="T1831" s="94">
        <f>Table1[[#This Row],[Male Voters]]/Table1[[#This Row],[Male Population]]</f>
        <v>0.29922552335218983</v>
      </c>
      <c r="U1831" s="94">
        <f>Table1[[#This Row],[Total Voters]]/Table1[[#This Row],[Total Population]]</f>
        <v>0.31657926750542525</v>
      </c>
      <c r="V1831" s="94">
        <f>Table1[[#This Row],[Female Ballots]]/Table1[[#This Row],[Female Population]]</f>
        <v>3.83632261848426E-2</v>
      </c>
      <c r="W1831" s="94">
        <f>Table1[[#This Row],[Male Ballots]]/Table1[[#This Row],[Male Population]]</f>
        <v>2.2498159650540587E-2</v>
      </c>
      <c r="X1831" s="94">
        <f>Table1[[#This Row],[Total Ballots]]/Table1[[#This Row],[Total Population]]</f>
        <v>3.1545265089508563E-2</v>
      </c>
      <c r="Y1831" s="94">
        <f>Table1[[#This Row],[Female Ballots]]/Table1[[#This Row],[Female Voters]]</f>
        <v>0.12142857142857143</v>
      </c>
      <c r="Z1831" s="95">
        <f>Table1[[#This Row],[Male Ballots]]/Table1[[#This Row],[Male Voters]]</f>
        <v>7.5187969924812026E-2</v>
      </c>
      <c r="AA1831" s="94">
        <f>Table1[[#This Row],[Total Ballots]]/Table1[[#This Row],[Total Voters]]</f>
        <v>9.9644128113879002E-2</v>
      </c>
    </row>
    <row r="1832" spans="1:27" s="7" customFormat="1" x14ac:dyDescent="0.35">
      <c r="A1832" s="102" t="s">
        <v>27</v>
      </c>
      <c r="B1832" s="103">
        <v>2023</v>
      </c>
      <c r="C1832" s="17" t="s">
        <v>81</v>
      </c>
      <c r="D1832" s="116"/>
      <c r="E1832" s="117"/>
      <c r="F1832" s="117"/>
      <c r="G1832" s="110" t="s">
        <v>64</v>
      </c>
      <c r="H1832" s="132">
        <v>644.21139999999991</v>
      </c>
      <c r="I1832" s="132">
        <v>605.5403</v>
      </c>
      <c r="J1832" s="133">
        <v>1249.7518</v>
      </c>
      <c r="K1832">
        <v>192</v>
      </c>
      <c r="L1832">
        <v>180</v>
      </c>
      <c r="M1832">
        <v>7</v>
      </c>
      <c r="N1832">
        <v>379</v>
      </c>
      <c r="O1832">
        <v>49</v>
      </c>
      <c r="P1832">
        <v>29</v>
      </c>
      <c r="Q1832">
        <v>2</v>
      </c>
      <c r="R1832">
        <v>80</v>
      </c>
      <c r="S1832" s="105">
        <f>Table1[[#This Row],[Female Voters]]/Table1[[#This Row],[Female Population]]</f>
        <v>0.29803881148331124</v>
      </c>
      <c r="T1832" s="94">
        <f>Table1[[#This Row],[Male Voters]]/Table1[[#This Row],[Male Population]]</f>
        <v>0.29725519507124465</v>
      </c>
      <c r="U1832" s="94">
        <f>Table1[[#This Row],[Total Voters]]/Table1[[#This Row],[Total Population]]</f>
        <v>0.30326021534835956</v>
      </c>
      <c r="V1832" s="94">
        <f>Table1[[#This Row],[Female Ballots]]/Table1[[#This Row],[Female Population]]</f>
        <v>7.6061988347303391E-2</v>
      </c>
      <c r="W1832" s="94">
        <f>Table1[[#This Row],[Male Ballots]]/Table1[[#This Row],[Male Population]]</f>
        <v>4.7891114761478303E-2</v>
      </c>
      <c r="X1832" s="94">
        <f>Table1[[#This Row],[Total Ballots]]/Table1[[#This Row],[Total Population]]</f>
        <v>6.4012710363769834E-2</v>
      </c>
      <c r="Y1832" s="94">
        <f>Table1[[#This Row],[Female Ballots]]/Table1[[#This Row],[Female Voters]]</f>
        <v>0.25520833333333331</v>
      </c>
      <c r="Z1832" s="95">
        <f>Table1[[#This Row],[Male Ballots]]/Table1[[#This Row],[Male Voters]]</f>
        <v>0.16111111111111112</v>
      </c>
      <c r="AA1832" s="94">
        <f>Table1[[#This Row],[Total Ballots]]/Table1[[#This Row],[Total Voters]]</f>
        <v>0.21108179419525067</v>
      </c>
    </row>
    <row r="1833" spans="1:27" s="7" customFormat="1" x14ac:dyDescent="0.35">
      <c r="A1833" s="102" t="s">
        <v>27</v>
      </c>
      <c r="B1833" s="103">
        <v>2023</v>
      </c>
      <c r="C1833" s="17" t="s">
        <v>81</v>
      </c>
      <c r="D1833" s="116"/>
      <c r="E1833" s="117"/>
      <c r="F1833" s="117"/>
      <c r="G1833" s="110" t="s">
        <v>65</v>
      </c>
      <c r="H1833" s="132">
        <v>597.4088999999999</v>
      </c>
      <c r="I1833" s="132">
        <v>598.60390000000007</v>
      </c>
      <c r="J1833" s="133">
        <v>1196.0127</v>
      </c>
      <c r="K1833">
        <v>160</v>
      </c>
      <c r="L1833">
        <v>160</v>
      </c>
      <c r="M1833">
        <v>6</v>
      </c>
      <c r="N1833">
        <v>326</v>
      </c>
      <c r="O1833">
        <v>51</v>
      </c>
      <c r="P1833">
        <v>47</v>
      </c>
      <c r="Q1833">
        <v>3</v>
      </c>
      <c r="R1833">
        <v>101</v>
      </c>
      <c r="S1833" s="105">
        <f>Table1[[#This Row],[Female Voters]]/Table1[[#This Row],[Female Population]]</f>
        <v>0.26782326142111379</v>
      </c>
      <c r="T1833" s="94">
        <f>Table1[[#This Row],[Male Voters]]/Table1[[#This Row],[Male Population]]</f>
        <v>0.26728860269704219</v>
      </c>
      <c r="U1833" s="94">
        <f>Table1[[#This Row],[Total Voters]]/Table1[[#This Row],[Total Population]]</f>
        <v>0.27257235646410777</v>
      </c>
      <c r="V1833" s="94">
        <f>Table1[[#This Row],[Female Ballots]]/Table1[[#This Row],[Female Population]]</f>
        <v>8.5368664577980022E-2</v>
      </c>
      <c r="W1833" s="94">
        <f>Table1[[#This Row],[Male Ballots]]/Table1[[#This Row],[Male Population]]</f>
        <v>7.8516027042256145E-2</v>
      </c>
      <c r="X1833" s="94">
        <f>Table1[[#This Row],[Total Ballots]]/Table1[[#This Row],[Total Population]]</f>
        <v>8.4447263812499646E-2</v>
      </c>
      <c r="Y1833" s="94">
        <f>Table1[[#This Row],[Female Ballots]]/Table1[[#This Row],[Female Voters]]</f>
        <v>0.31874999999999998</v>
      </c>
      <c r="Z1833" s="95">
        <f>Table1[[#This Row],[Male Ballots]]/Table1[[#This Row],[Male Voters]]</f>
        <v>0.29375000000000001</v>
      </c>
      <c r="AA1833" s="94">
        <f>Table1[[#This Row],[Total Ballots]]/Table1[[#This Row],[Total Voters]]</f>
        <v>0.30981595092024539</v>
      </c>
    </row>
    <row r="1834" spans="1:27" s="7" customFormat="1" x14ac:dyDescent="0.35">
      <c r="A1834" s="102" t="s">
        <v>27</v>
      </c>
      <c r="B1834" s="103">
        <v>2023</v>
      </c>
      <c r="C1834" s="17" t="s">
        <v>81</v>
      </c>
      <c r="D1834" s="116"/>
      <c r="E1834" s="117"/>
      <c r="F1834" s="117"/>
      <c r="G1834" s="110" t="s">
        <v>66</v>
      </c>
      <c r="H1834" s="132">
        <v>790.33259999999996</v>
      </c>
      <c r="I1834" s="132">
        <v>795.11059999999998</v>
      </c>
      <c r="J1834" s="133">
        <v>1585.4432000000002</v>
      </c>
      <c r="K1834">
        <v>231</v>
      </c>
      <c r="L1834">
        <v>221</v>
      </c>
      <c r="M1834">
        <v>7</v>
      </c>
      <c r="N1834">
        <v>459</v>
      </c>
      <c r="O1834">
        <v>105</v>
      </c>
      <c r="P1834">
        <v>86</v>
      </c>
      <c r="Q1834">
        <v>2</v>
      </c>
      <c r="R1834">
        <v>193</v>
      </c>
      <c r="S1834" s="105">
        <f>Table1[[#This Row],[Female Voters]]/Table1[[#This Row],[Female Population]]</f>
        <v>0.29228200886563455</v>
      </c>
      <c r="T1834" s="94">
        <f>Table1[[#This Row],[Male Voters]]/Table1[[#This Row],[Male Population]]</f>
        <v>0.27794875329293811</v>
      </c>
      <c r="U1834" s="94">
        <f>Table1[[#This Row],[Total Voters]]/Table1[[#This Row],[Total Population]]</f>
        <v>0.28950895244938446</v>
      </c>
      <c r="V1834" s="94">
        <f>Table1[[#This Row],[Female Ballots]]/Table1[[#This Row],[Female Population]]</f>
        <v>0.13285545857528844</v>
      </c>
      <c r="W1834" s="94">
        <f>Table1[[#This Row],[Male Ballots]]/Table1[[#This Row],[Male Population]]</f>
        <v>0.10816105331761393</v>
      </c>
      <c r="X1834" s="94">
        <f>Table1[[#This Row],[Total Ballots]]/Table1[[#This Row],[Total Population]]</f>
        <v>0.12173252248961046</v>
      </c>
      <c r="Y1834" s="94">
        <f>Table1[[#This Row],[Female Ballots]]/Table1[[#This Row],[Female Voters]]</f>
        <v>0.45454545454545453</v>
      </c>
      <c r="Z1834" s="95">
        <f>Table1[[#This Row],[Male Ballots]]/Table1[[#This Row],[Male Voters]]</f>
        <v>0.38914027149321267</v>
      </c>
      <c r="AA1834" s="94">
        <f>Table1[[#This Row],[Total Ballots]]/Table1[[#This Row],[Total Voters]]</f>
        <v>0.420479302832244</v>
      </c>
    </row>
    <row r="1835" spans="1:27" s="7" customFormat="1" x14ac:dyDescent="0.35">
      <c r="A1835" s="102" t="s">
        <v>27</v>
      </c>
      <c r="B1835" s="103">
        <v>2023</v>
      </c>
      <c r="C1835" s="17" t="s">
        <v>81</v>
      </c>
      <c r="D1835" s="116"/>
      <c r="E1835" s="117"/>
      <c r="F1835" s="117"/>
      <c r="G1835" s="110" t="s">
        <v>67</v>
      </c>
      <c r="H1835" s="132">
        <v>1613.8857000000003</v>
      </c>
      <c r="I1835" s="132">
        <v>1608.0951</v>
      </c>
      <c r="J1835" s="133">
        <v>3221.9808000000003</v>
      </c>
      <c r="K1835">
        <v>412</v>
      </c>
      <c r="L1835">
        <v>430</v>
      </c>
      <c r="M1835">
        <v>9</v>
      </c>
      <c r="N1835">
        <v>851</v>
      </c>
      <c r="O1835">
        <v>210</v>
      </c>
      <c r="P1835">
        <v>208</v>
      </c>
      <c r="Q1835">
        <v>4</v>
      </c>
      <c r="R1835">
        <v>422</v>
      </c>
      <c r="S1835" s="105">
        <f>Table1[[#This Row],[Female Voters]]/Table1[[#This Row],[Female Population]]</f>
        <v>0.25528449753287974</v>
      </c>
      <c r="T1835" s="94">
        <f>Table1[[#This Row],[Male Voters]]/Table1[[#This Row],[Male Population]]</f>
        <v>0.2673971209787282</v>
      </c>
      <c r="U1835" s="94">
        <f>Table1[[#This Row],[Total Voters]]/Table1[[#This Row],[Total Population]]</f>
        <v>0.26412323748173794</v>
      </c>
      <c r="V1835" s="94">
        <f>Table1[[#This Row],[Female Ballots]]/Table1[[#This Row],[Female Population]]</f>
        <v>0.13012073903374941</v>
      </c>
      <c r="W1835" s="94">
        <f>Table1[[#This Row],[Male Ballots]]/Table1[[#This Row],[Male Population]]</f>
        <v>0.12934558410133828</v>
      </c>
      <c r="X1835" s="94">
        <f>Table1[[#This Row],[Total Ballots]]/Table1[[#This Row],[Total Population]]</f>
        <v>0.13097533045510387</v>
      </c>
      <c r="Y1835" s="94">
        <f>Table1[[#This Row],[Female Ballots]]/Table1[[#This Row],[Female Voters]]</f>
        <v>0.50970873786407767</v>
      </c>
      <c r="Z1835" s="95">
        <f>Table1[[#This Row],[Male Ballots]]/Table1[[#This Row],[Male Voters]]</f>
        <v>0.48372093023255813</v>
      </c>
      <c r="AA1835" s="94">
        <f>Table1[[#This Row],[Total Ballots]]/Table1[[#This Row],[Total Voters]]</f>
        <v>0.49588719153936545</v>
      </c>
    </row>
    <row r="1836" spans="1:27" s="7" customFormat="1" x14ac:dyDescent="0.35">
      <c r="A1836" s="102" t="s">
        <v>41</v>
      </c>
      <c r="B1836" s="103">
        <v>2023</v>
      </c>
      <c r="C1836" s="17" t="s">
        <v>81</v>
      </c>
      <c r="D1836" s="116"/>
      <c r="E1836" s="117"/>
      <c r="F1836" s="117"/>
      <c r="G1836" s="110" t="s">
        <v>79</v>
      </c>
      <c r="H1836" s="132">
        <v>26743.449400000001</v>
      </c>
      <c r="I1836" s="132">
        <v>27787.296899999998</v>
      </c>
      <c r="J1836" s="133">
        <v>54530.749100000001</v>
      </c>
      <c r="K1836">
        <v>11850</v>
      </c>
      <c r="L1836">
        <v>11127</v>
      </c>
      <c r="M1836">
        <v>39</v>
      </c>
      <c r="N1836">
        <v>23016</v>
      </c>
      <c r="O1836">
        <v>3621</v>
      </c>
      <c r="P1836">
        <v>3161</v>
      </c>
      <c r="Q1836">
        <v>8</v>
      </c>
      <c r="R1836">
        <v>6790</v>
      </c>
      <c r="S1836" s="105">
        <f>Table1[[#This Row],[Female Voters]]/Table1[[#This Row],[Female Population]]</f>
        <v>0.44309916132209931</v>
      </c>
      <c r="T1836" s="94">
        <f>Table1[[#This Row],[Male Voters]]/Table1[[#This Row],[Male Population]]</f>
        <v>0.40043477564742908</v>
      </c>
      <c r="U1836" s="94">
        <f>Table1[[#This Row],[Total Voters]]/Table1[[#This Row],[Total Population]]</f>
        <v>0.42207379102371434</v>
      </c>
      <c r="V1836" s="94">
        <f>Table1[[#This Row],[Female Ballots]]/Table1[[#This Row],[Female Population]]</f>
        <v>0.13539764245968958</v>
      </c>
      <c r="W1836" s="94">
        <f>Table1[[#This Row],[Male Ballots]]/Table1[[#This Row],[Male Population]]</f>
        <v>0.1137570167899275</v>
      </c>
      <c r="X1836" s="94">
        <f>Table1[[#This Row],[Total Ballots]]/Table1[[#This Row],[Total Population]]</f>
        <v>0.12451690306964809</v>
      </c>
      <c r="Y1836" s="94">
        <f>Table1[[#This Row],[Female Ballots]]/Table1[[#This Row],[Female Voters]]</f>
        <v>0.30556962025316453</v>
      </c>
      <c r="Z1836" s="95">
        <f>Table1[[#This Row],[Male Ballots]]/Table1[[#This Row],[Male Voters]]</f>
        <v>0.28408376022288129</v>
      </c>
      <c r="AA1836" s="94">
        <f>Table1[[#This Row],[Total Ballots]]/Table1[[#This Row],[Total Voters]]</f>
        <v>0.29501216545012166</v>
      </c>
    </row>
    <row r="1837" spans="1:27" s="7" customFormat="1" x14ac:dyDescent="0.35">
      <c r="A1837" s="102" t="s">
        <v>41</v>
      </c>
      <c r="B1837" s="103">
        <v>2023</v>
      </c>
      <c r="C1837" s="17" t="s">
        <v>81</v>
      </c>
      <c r="D1837" s="116"/>
      <c r="E1837" s="117"/>
      <c r="F1837" s="117"/>
      <c r="G1837" s="110" t="s">
        <v>62</v>
      </c>
      <c r="H1837" s="132">
        <v>2044.4730999999999</v>
      </c>
      <c r="I1837" s="132">
        <v>2423.011</v>
      </c>
      <c r="J1837" s="133">
        <v>4467.4841000000006</v>
      </c>
      <c r="K1837">
        <v>781</v>
      </c>
      <c r="L1837">
        <v>819</v>
      </c>
      <c r="M1837">
        <v>12</v>
      </c>
      <c r="N1837">
        <v>1612</v>
      </c>
      <c r="O1837">
        <v>82</v>
      </c>
      <c r="P1837">
        <v>64</v>
      </c>
      <c r="Q1837">
        <v>1</v>
      </c>
      <c r="R1837">
        <v>147</v>
      </c>
      <c r="S1837" s="105">
        <f>Table1[[#This Row],[Female Voters]]/Table1[[#This Row],[Female Population]]</f>
        <v>0.38200551525965298</v>
      </c>
      <c r="T1837" s="94">
        <f>Table1[[#This Row],[Male Voters]]/Table1[[#This Row],[Male Population]]</f>
        <v>0.33800919599622126</v>
      </c>
      <c r="U1837" s="94">
        <f>Table1[[#This Row],[Total Voters]]/Table1[[#This Row],[Total Population]]</f>
        <v>0.36082948789901675</v>
      </c>
      <c r="V1837" s="94">
        <f>Table1[[#This Row],[Female Ballots]]/Table1[[#This Row],[Female Population]]</f>
        <v>4.0108133484368175E-2</v>
      </c>
      <c r="W1837" s="94">
        <f>Table1[[#This Row],[Male Ballots]]/Table1[[#This Row],[Male Population]]</f>
        <v>2.6413417025345737E-2</v>
      </c>
      <c r="X1837" s="94">
        <f>Table1[[#This Row],[Total Ballots]]/Table1[[#This Row],[Total Population]]</f>
        <v>3.2904426005679568E-2</v>
      </c>
      <c r="Y1837" s="94">
        <f>Table1[[#This Row],[Female Ballots]]/Table1[[#This Row],[Female Voters]]</f>
        <v>0.10499359795134443</v>
      </c>
      <c r="Z1837" s="95">
        <f>Table1[[#This Row],[Male Ballots]]/Table1[[#This Row],[Male Voters]]</f>
        <v>7.8144078144078144E-2</v>
      </c>
      <c r="AA1837" s="94">
        <f>Table1[[#This Row],[Total Ballots]]/Table1[[#This Row],[Total Voters]]</f>
        <v>9.1191066997518611E-2</v>
      </c>
    </row>
    <row r="1838" spans="1:27" s="7" customFormat="1" x14ac:dyDescent="0.35">
      <c r="A1838" s="102" t="s">
        <v>41</v>
      </c>
      <c r="B1838" s="103">
        <v>2023</v>
      </c>
      <c r="C1838" s="17" t="s">
        <v>81</v>
      </c>
      <c r="D1838" s="116"/>
      <c r="E1838" s="117"/>
      <c r="F1838" s="117"/>
      <c r="G1838" s="110" t="s">
        <v>63</v>
      </c>
      <c r="H1838" s="132">
        <v>3447.991</v>
      </c>
      <c r="I1838" s="132">
        <v>4122.1469999999999</v>
      </c>
      <c r="J1838" s="133">
        <v>7570.1389999999992</v>
      </c>
      <c r="K1838">
        <v>1490</v>
      </c>
      <c r="L1838">
        <v>1470</v>
      </c>
      <c r="M1838">
        <v>9</v>
      </c>
      <c r="N1838">
        <v>2969</v>
      </c>
      <c r="O1838">
        <v>167</v>
      </c>
      <c r="P1838">
        <v>145</v>
      </c>
      <c r="Q1838">
        <v>3</v>
      </c>
      <c r="R1838">
        <v>315</v>
      </c>
      <c r="S1838" s="105">
        <f>Table1[[#This Row],[Female Voters]]/Table1[[#This Row],[Female Population]]</f>
        <v>0.43213569873007207</v>
      </c>
      <c r="T1838" s="94">
        <f>Table1[[#This Row],[Male Voters]]/Table1[[#This Row],[Male Population]]</f>
        <v>0.35661028100162367</v>
      </c>
      <c r="U1838" s="94">
        <f>Table1[[#This Row],[Total Voters]]/Table1[[#This Row],[Total Population]]</f>
        <v>0.39219887508010093</v>
      </c>
      <c r="V1838" s="94">
        <f>Table1[[#This Row],[Female Ballots]]/Table1[[#This Row],[Female Population]]</f>
        <v>4.8434001132833582E-2</v>
      </c>
      <c r="W1838" s="94">
        <f>Table1[[#This Row],[Male Ballots]]/Table1[[#This Row],[Male Population]]</f>
        <v>3.5175844044377846E-2</v>
      </c>
      <c r="X1838" s="94">
        <f>Table1[[#This Row],[Total Ballots]]/Table1[[#This Row],[Total Population]]</f>
        <v>4.161086077811782E-2</v>
      </c>
      <c r="Y1838" s="94">
        <f>Table1[[#This Row],[Female Ballots]]/Table1[[#This Row],[Female Voters]]</f>
        <v>0.11208053691275167</v>
      </c>
      <c r="Z1838" s="95">
        <f>Table1[[#This Row],[Male Ballots]]/Table1[[#This Row],[Male Voters]]</f>
        <v>9.8639455782312924E-2</v>
      </c>
      <c r="AA1838" s="94">
        <f>Table1[[#This Row],[Total Ballots]]/Table1[[#This Row],[Total Voters]]</f>
        <v>0.10609632873021219</v>
      </c>
    </row>
    <row r="1839" spans="1:27" s="7" customFormat="1" x14ac:dyDescent="0.35">
      <c r="A1839" s="102" t="s">
        <v>41</v>
      </c>
      <c r="B1839" s="103">
        <v>2023</v>
      </c>
      <c r="C1839" s="17" t="s">
        <v>81</v>
      </c>
      <c r="D1839" s="116"/>
      <c r="E1839" s="117"/>
      <c r="F1839" s="117"/>
      <c r="G1839" s="110" t="s">
        <v>64</v>
      </c>
      <c r="H1839" s="132">
        <v>3784.288</v>
      </c>
      <c r="I1839" s="132">
        <v>4129.6390000000001</v>
      </c>
      <c r="J1839" s="133">
        <v>7913.9269999999997</v>
      </c>
      <c r="K1839">
        <v>1606</v>
      </c>
      <c r="L1839">
        <v>1582</v>
      </c>
      <c r="M1839">
        <v>7</v>
      </c>
      <c r="N1839">
        <v>3195</v>
      </c>
      <c r="O1839">
        <v>224</v>
      </c>
      <c r="P1839">
        <v>202</v>
      </c>
      <c r="Q1839">
        <v>1</v>
      </c>
      <c r="R1839">
        <v>427</v>
      </c>
      <c r="S1839" s="105">
        <f>Table1[[#This Row],[Female Voters]]/Table1[[#This Row],[Female Population]]</f>
        <v>0.42438630463643356</v>
      </c>
      <c r="T1839" s="94">
        <f>Table1[[#This Row],[Male Voters]]/Table1[[#This Row],[Male Population]]</f>
        <v>0.38308433255303914</v>
      </c>
      <c r="U1839" s="94">
        <f>Table1[[#This Row],[Total Voters]]/Table1[[#This Row],[Total Population]]</f>
        <v>0.40371865952263652</v>
      </c>
      <c r="V1839" s="94">
        <f>Table1[[#This Row],[Female Ballots]]/Table1[[#This Row],[Female Population]]</f>
        <v>5.9192112228244782E-2</v>
      </c>
      <c r="W1839" s="94">
        <f>Table1[[#This Row],[Male Ballots]]/Table1[[#This Row],[Male Population]]</f>
        <v>4.8914687216001201E-2</v>
      </c>
      <c r="X1839" s="94">
        <f>Table1[[#This Row],[Total Ballots]]/Table1[[#This Row],[Total Population]]</f>
        <v>5.3955514120865661E-2</v>
      </c>
      <c r="Y1839" s="94">
        <f>Table1[[#This Row],[Female Ballots]]/Table1[[#This Row],[Female Voters]]</f>
        <v>0.13947696139476962</v>
      </c>
      <c r="Z1839" s="95">
        <f>Table1[[#This Row],[Male Ballots]]/Table1[[#This Row],[Male Voters]]</f>
        <v>0.12768647281921619</v>
      </c>
      <c r="AA1839" s="94">
        <f>Table1[[#This Row],[Total Ballots]]/Table1[[#This Row],[Total Voters]]</f>
        <v>0.13364632237871674</v>
      </c>
    </row>
    <row r="1840" spans="1:27" s="7" customFormat="1" x14ac:dyDescent="0.35">
      <c r="A1840" s="102" t="s">
        <v>41</v>
      </c>
      <c r="B1840" s="103">
        <v>2023</v>
      </c>
      <c r="C1840" s="17" t="s">
        <v>81</v>
      </c>
      <c r="D1840" s="116"/>
      <c r="E1840" s="117"/>
      <c r="F1840" s="117"/>
      <c r="G1840" s="110" t="s">
        <v>65</v>
      </c>
      <c r="H1840" s="132">
        <v>3492.3739999999998</v>
      </c>
      <c r="I1840" s="132">
        <v>3789.2750000000001</v>
      </c>
      <c r="J1840" s="133">
        <v>7281.65</v>
      </c>
      <c r="K1840">
        <v>1605</v>
      </c>
      <c r="L1840">
        <v>1549</v>
      </c>
      <c r="M1840">
        <v>2</v>
      </c>
      <c r="N1840">
        <v>3156</v>
      </c>
      <c r="O1840">
        <v>327</v>
      </c>
      <c r="P1840">
        <v>297</v>
      </c>
      <c r="Q1840">
        <v>0</v>
      </c>
      <c r="R1840">
        <v>624</v>
      </c>
      <c r="S1840" s="105">
        <f>Table1[[#This Row],[Female Voters]]/Table1[[#This Row],[Female Population]]</f>
        <v>0.45957277198833807</v>
      </c>
      <c r="T1840" s="94">
        <f>Table1[[#This Row],[Male Voters]]/Table1[[#This Row],[Male Population]]</f>
        <v>0.40878532173041016</v>
      </c>
      <c r="U1840" s="94">
        <f>Table1[[#This Row],[Total Voters]]/Table1[[#This Row],[Total Population]]</f>
        <v>0.43341824998455025</v>
      </c>
      <c r="V1840" s="94">
        <f>Table1[[#This Row],[Female Ballots]]/Table1[[#This Row],[Female Population]]</f>
        <v>9.3632583451829621E-2</v>
      </c>
      <c r="W1840" s="94">
        <f>Table1[[#This Row],[Male Ballots]]/Table1[[#This Row],[Male Population]]</f>
        <v>7.8379109460252949E-2</v>
      </c>
      <c r="X1840" s="94">
        <f>Table1[[#This Row],[Total Ballots]]/Table1[[#This Row],[Total Population]]</f>
        <v>8.5694863114816014E-2</v>
      </c>
      <c r="Y1840" s="94">
        <f>Table1[[#This Row],[Female Ballots]]/Table1[[#This Row],[Female Voters]]</f>
        <v>0.20373831775700935</v>
      </c>
      <c r="Z1840" s="95">
        <f>Table1[[#This Row],[Male Ballots]]/Table1[[#This Row],[Male Voters]]</f>
        <v>0.19173660426081343</v>
      </c>
      <c r="AA1840" s="94">
        <f>Table1[[#This Row],[Total Ballots]]/Table1[[#This Row],[Total Voters]]</f>
        <v>0.19771863117870722</v>
      </c>
    </row>
    <row r="1841" spans="1:27" s="7" customFormat="1" x14ac:dyDescent="0.35">
      <c r="A1841" s="106" t="s">
        <v>41</v>
      </c>
      <c r="B1841" s="103">
        <v>2023</v>
      </c>
      <c r="C1841" s="17" t="s">
        <v>81</v>
      </c>
      <c r="D1841" s="116"/>
      <c r="E1841" s="117"/>
      <c r="F1841" s="117"/>
      <c r="G1841" s="110" t="s">
        <v>66</v>
      </c>
      <c r="H1841" s="132">
        <v>4948.8220000000001</v>
      </c>
      <c r="I1841" s="132">
        <v>4679.4009999999998</v>
      </c>
      <c r="J1841" s="133">
        <v>9628.2240000000002</v>
      </c>
      <c r="K1841">
        <v>2165</v>
      </c>
      <c r="L1841">
        <v>1940</v>
      </c>
      <c r="M1841">
        <v>6</v>
      </c>
      <c r="N1841">
        <v>4111</v>
      </c>
      <c r="O1841">
        <v>743</v>
      </c>
      <c r="P1841">
        <v>608</v>
      </c>
      <c r="Q1841">
        <v>0</v>
      </c>
      <c r="R1841">
        <v>1351</v>
      </c>
      <c r="S1841" s="105">
        <f>Table1[[#This Row],[Female Voters]]/Table1[[#This Row],[Female Population]]</f>
        <v>0.4374778482636878</v>
      </c>
      <c r="T1841" s="94">
        <f>Table1[[#This Row],[Male Voters]]/Table1[[#This Row],[Male Population]]</f>
        <v>0.41458297760760404</v>
      </c>
      <c r="U1841" s="94">
        <f>Table1[[#This Row],[Total Voters]]/Table1[[#This Row],[Total Population]]</f>
        <v>0.4269738635079533</v>
      </c>
      <c r="V1841" s="94">
        <f>Table1[[#This Row],[Female Ballots]]/Table1[[#This Row],[Female Population]]</f>
        <v>0.1501367396119723</v>
      </c>
      <c r="W1841" s="94">
        <f>Table1[[#This Row],[Male Ballots]]/Table1[[#This Row],[Male Population]]</f>
        <v>0.12993115999248622</v>
      </c>
      <c r="X1841" s="94">
        <f>Table1[[#This Row],[Total Ballots]]/Table1[[#This Row],[Total Population]]</f>
        <v>0.1403166357575395</v>
      </c>
      <c r="Y1841" s="94">
        <f>Table1[[#This Row],[Female Ballots]]/Table1[[#This Row],[Female Voters]]</f>
        <v>0.34318706697459583</v>
      </c>
      <c r="Z1841" s="95">
        <f>Table1[[#This Row],[Male Ballots]]/Table1[[#This Row],[Male Voters]]</f>
        <v>0.3134020618556701</v>
      </c>
      <c r="AA1841" s="94">
        <f>Table1[[#This Row],[Total Ballots]]/Table1[[#This Row],[Total Voters]]</f>
        <v>0.32863050352712236</v>
      </c>
    </row>
    <row r="1842" spans="1:27" s="7" customFormat="1" x14ac:dyDescent="0.35">
      <c r="A1842" s="102" t="s">
        <v>41</v>
      </c>
      <c r="B1842" s="103">
        <v>2023</v>
      </c>
      <c r="C1842" s="17" t="s">
        <v>81</v>
      </c>
      <c r="D1842" s="116"/>
      <c r="E1842" s="117"/>
      <c r="F1842" s="117"/>
      <c r="G1842" s="110" t="s">
        <v>67</v>
      </c>
      <c r="H1842" s="132">
        <v>9025.5012999999999</v>
      </c>
      <c r="I1842" s="132">
        <v>8643.8238999999994</v>
      </c>
      <c r="J1842" s="133">
        <v>17669.325000000001</v>
      </c>
      <c r="K1842">
        <v>4203</v>
      </c>
      <c r="L1842">
        <v>3767</v>
      </c>
      <c r="M1842">
        <v>3</v>
      </c>
      <c r="N1842">
        <v>7973</v>
      </c>
      <c r="O1842">
        <v>2078</v>
      </c>
      <c r="P1842">
        <v>1845</v>
      </c>
      <c r="Q1842">
        <v>3</v>
      </c>
      <c r="R1842">
        <v>3926</v>
      </c>
      <c r="S1842" s="105">
        <f>Table1[[#This Row],[Female Voters]]/Table1[[#This Row],[Female Population]]</f>
        <v>0.46568050463856231</v>
      </c>
      <c r="T1842" s="94">
        <f>Table1[[#This Row],[Male Voters]]/Table1[[#This Row],[Male Population]]</f>
        <v>0.43580249245938479</v>
      </c>
      <c r="U1842" s="94">
        <f>Table1[[#This Row],[Total Voters]]/Table1[[#This Row],[Total Population]]</f>
        <v>0.45123398884790444</v>
      </c>
      <c r="V1842" s="94">
        <f>Table1[[#This Row],[Female Ballots]]/Table1[[#This Row],[Female Population]]</f>
        <v>0.23023651882915358</v>
      </c>
      <c r="W1842" s="94">
        <f>Table1[[#This Row],[Male Ballots]]/Table1[[#This Row],[Male Population]]</f>
        <v>0.21344719898793868</v>
      </c>
      <c r="X1842" s="94">
        <f>Table1[[#This Row],[Total Ballots]]/Table1[[#This Row],[Total Population]]</f>
        <v>0.22219298133912868</v>
      </c>
      <c r="Y1842" s="94">
        <f>Table1[[#This Row],[Female Ballots]]/Table1[[#This Row],[Female Voters]]</f>
        <v>0.49440875565072567</v>
      </c>
      <c r="Z1842" s="95">
        <f>Table1[[#This Row],[Male Ballots]]/Table1[[#This Row],[Male Voters]]</f>
        <v>0.48977966551632601</v>
      </c>
      <c r="AA1842" s="94">
        <f>Table1[[#This Row],[Total Ballots]]/Table1[[#This Row],[Total Voters]]</f>
        <v>0.49241189012918601</v>
      </c>
    </row>
    <row r="1843" spans="1:27" s="7" customFormat="1" x14ac:dyDescent="0.35">
      <c r="A1843" s="102" t="s">
        <v>49</v>
      </c>
      <c r="B1843" s="103">
        <v>2023</v>
      </c>
      <c r="C1843" s="17" t="s">
        <v>81</v>
      </c>
      <c r="D1843" s="116"/>
      <c r="E1843" s="117"/>
      <c r="F1843" s="117"/>
      <c r="G1843" s="110" t="s">
        <v>79</v>
      </c>
      <c r="H1843" s="132">
        <v>16411.263500000001</v>
      </c>
      <c r="I1843" s="132">
        <v>17566.909899999999</v>
      </c>
      <c r="J1843" s="133">
        <v>33978.1757</v>
      </c>
      <c r="K1843">
        <v>5130</v>
      </c>
      <c r="L1843">
        <v>5012</v>
      </c>
      <c r="M1843">
        <v>312</v>
      </c>
      <c r="N1843">
        <v>10454</v>
      </c>
      <c r="O1843">
        <v>1992</v>
      </c>
      <c r="P1843">
        <v>1740</v>
      </c>
      <c r="Q1843">
        <v>99</v>
      </c>
      <c r="R1843">
        <v>3831</v>
      </c>
      <c r="S1843" s="105">
        <f>Table1[[#This Row],[Female Voters]]/Table1[[#This Row],[Female Population]]</f>
        <v>0.3125901914864751</v>
      </c>
      <c r="T1843" s="94">
        <f>Table1[[#This Row],[Male Voters]]/Table1[[#This Row],[Male Population]]</f>
        <v>0.28530914250320144</v>
      </c>
      <c r="U1843" s="94">
        <f>Table1[[#This Row],[Total Voters]]/Table1[[#This Row],[Total Population]]</f>
        <v>0.30766807765962551</v>
      </c>
      <c r="V1843" s="94">
        <f>Table1[[#This Row],[Female Ballots]]/Table1[[#This Row],[Female Population]]</f>
        <v>0.12138005096316928</v>
      </c>
      <c r="W1843" s="94">
        <f>Table1[[#This Row],[Male Ballots]]/Table1[[#This Row],[Male Population]]</f>
        <v>9.9049861922500107E-2</v>
      </c>
      <c r="X1843" s="94">
        <f>Table1[[#This Row],[Total Ballots]]/Table1[[#This Row],[Total Population]]</f>
        <v>0.1127488430757629</v>
      </c>
      <c r="Y1843" s="94">
        <f>Table1[[#This Row],[Female Ballots]]/Table1[[#This Row],[Female Voters]]</f>
        <v>0.38830409356725148</v>
      </c>
      <c r="Z1843" s="95">
        <f>Table1[[#This Row],[Male Ballots]]/Table1[[#This Row],[Male Voters]]</f>
        <v>0.34716679968076614</v>
      </c>
      <c r="AA1843" s="94">
        <f>Table1[[#This Row],[Total Ballots]]/Table1[[#This Row],[Total Voters]]</f>
        <v>0.36646259804859382</v>
      </c>
    </row>
    <row r="1844" spans="1:27" s="7" customFormat="1" x14ac:dyDescent="0.35">
      <c r="A1844" s="102" t="s">
        <v>49</v>
      </c>
      <c r="B1844" s="103">
        <v>2023</v>
      </c>
      <c r="C1844" s="17" t="s">
        <v>81</v>
      </c>
      <c r="D1844" s="116"/>
      <c r="E1844" s="117"/>
      <c r="F1844" s="117"/>
      <c r="G1844" s="110" t="s">
        <v>62</v>
      </c>
      <c r="H1844" s="132">
        <v>1252.5479</v>
      </c>
      <c r="I1844" s="132">
        <v>1602.6503</v>
      </c>
      <c r="J1844" s="133">
        <v>2855.1988000000001</v>
      </c>
      <c r="K1844">
        <v>346</v>
      </c>
      <c r="L1844">
        <v>350</v>
      </c>
      <c r="M1844">
        <v>36</v>
      </c>
      <c r="N1844">
        <v>732</v>
      </c>
      <c r="O1844">
        <v>43</v>
      </c>
      <c r="P1844">
        <v>31</v>
      </c>
      <c r="Q1844">
        <v>2</v>
      </c>
      <c r="R1844">
        <v>76</v>
      </c>
      <c r="S1844" s="105">
        <f>Table1[[#This Row],[Female Voters]]/Table1[[#This Row],[Female Population]]</f>
        <v>0.27623694071899363</v>
      </c>
      <c r="T1844" s="94">
        <f>Table1[[#This Row],[Male Voters]]/Table1[[#This Row],[Male Population]]</f>
        <v>0.21838825350733096</v>
      </c>
      <c r="U1844" s="94">
        <f>Table1[[#This Row],[Total Voters]]/Table1[[#This Row],[Total Population]]</f>
        <v>0.25637444229802842</v>
      </c>
      <c r="V1844" s="94">
        <f>Table1[[#This Row],[Female Ballots]]/Table1[[#This Row],[Female Population]]</f>
        <v>3.4330024424614816E-2</v>
      </c>
      <c r="W1844" s="94">
        <f>Table1[[#This Row],[Male Ballots]]/Table1[[#This Row],[Male Population]]</f>
        <v>1.9342959596363597E-2</v>
      </c>
      <c r="X1844" s="94">
        <f>Table1[[#This Row],[Total Ballots]]/Table1[[#This Row],[Total Population]]</f>
        <v>2.6618111495423716E-2</v>
      </c>
      <c r="Y1844" s="94">
        <f>Table1[[#This Row],[Female Ballots]]/Table1[[#This Row],[Female Voters]]</f>
        <v>0.12427745664739884</v>
      </c>
      <c r="Z1844" s="95">
        <f>Table1[[#This Row],[Male Ballots]]/Table1[[#This Row],[Male Voters]]</f>
        <v>8.8571428571428565E-2</v>
      </c>
      <c r="AA1844" s="94">
        <f>Table1[[#This Row],[Total Ballots]]/Table1[[#This Row],[Total Voters]]</f>
        <v>0.10382513661202186</v>
      </c>
    </row>
    <row r="1845" spans="1:27" s="7" customFormat="1" x14ac:dyDescent="0.35">
      <c r="A1845" s="102" t="s">
        <v>49</v>
      </c>
      <c r="B1845" s="103">
        <v>2023</v>
      </c>
      <c r="C1845" s="17" t="s">
        <v>81</v>
      </c>
      <c r="D1845" s="116"/>
      <c r="E1845" s="117"/>
      <c r="F1845" s="117"/>
      <c r="G1845" s="110" t="s">
        <v>63</v>
      </c>
      <c r="H1845" s="132">
        <v>2016.3977</v>
      </c>
      <c r="I1845" s="132">
        <v>2419.96</v>
      </c>
      <c r="J1845" s="133">
        <v>4436.3580000000002</v>
      </c>
      <c r="K1845">
        <v>551</v>
      </c>
      <c r="L1845">
        <v>499</v>
      </c>
      <c r="M1845">
        <v>41</v>
      </c>
      <c r="N1845">
        <v>1091</v>
      </c>
      <c r="O1845">
        <v>89</v>
      </c>
      <c r="P1845">
        <v>49</v>
      </c>
      <c r="Q1845">
        <v>8</v>
      </c>
      <c r="R1845">
        <v>146</v>
      </c>
      <c r="S1845" s="105">
        <f>Table1[[#This Row],[Female Voters]]/Table1[[#This Row],[Female Population]]</f>
        <v>0.27325958564622443</v>
      </c>
      <c r="T1845" s="94">
        <f>Table1[[#This Row],[Male Voters]]/Table1[[#This Row],[Male Population]]</f>
        <v>0.2062017554009157</v>
      </c>
      <c r="U1845" s="94">
        <f>Table1[[#This Row],[Total Voters]]/Table1[[#This Row],[Total Population]]</f>
        <v>0.2459224435899898</v>
      </c>
      <c r="V1845" s="94">
        <f>Table1[[#This Row],[Female Ballots]]/Table1[[#This Row],[Female Population]]</f>
        <v>4.4138118189680539E-2</v>
      </c>
      <c r="W1845" s="94">
        <f>Table1[[#This Row],[Male Ballots]]/Table1[[#This Row],[Male Population]]</f>
        <v>2.0248268566422586E-2</v>
      </c>
      <c r="X1845" s="94">
        <f>Table1[[#This Row],[Total Ballots]]/Table1[[#This Row],[Total Population]]</f>
        <v>3.2909877877303859E-2</v>
      </c>
      <c r="Y1845" s="94">
        <f>Table1[[#This Row],[Female Ballots]]/Table1[[#This Row],[Female Voters]]</f>
        <v>0.16152450090744103</v>
      </c>
      <c r="Z1845" s="95">
        <f>Table1[[#This Row],[Male Ballots]]/Table1[[#This Row],[Male Voters]]</f>
        <v>9.8196392785571143E-2</v>
      </c>
      <c r="AA1845" s="94">
        <f>Table1[[#This Row],[Total Ballots]]/Table1[[#This Row],[Total Voters]]</f>
        <v>0.13382218148487626</v>
      </c>
    </row>
    <row r="1846" spans="1:27" s="7" customFormat="1" x14ac:dyDescent="0.35">
      <c r="A1846" s="102" t="s">
        <v>49</v>
      </c>
      <c r="B1846" s="103">
        <v>2023</v>
      </c>
      <c r="C1846" s="17" t="s">
        <v>81</v>
      </c>
      <c r="D1846" s="116"/>
      <c r="E1846" s="117"/>
      <c r="F1846" s="117"/>
      <c r="G1846" s="110" t="s">
        <v>64</v>
      </c>
      <c r="H1846" s="132">
        <v>2440.0650000000001</v>
      </c>
      <c r="I1846" s="132">
        <v>2735.8490000000002</v>
      </c>
      <c r="J1846" s="133">
        <v>5175.9130000000005</v>
      </c>
      <c r="K1846">
        <v>719</v>
      </c>
      <c r="L1846">
        <v>716</v>
      </c>
      <c r="M1846">
        <v>59</v>
      </c>
      <c r="N1846">
        <v>1494</v>
      </c>
      <c r="O1846">
        <v>176</v>
      </c>
      <c r="P1846">
        <v>145</v>
      </c>
      <c r="Q1846">
        <v>20</v>
      </c>
      <c r="R1846">
        <v>341</v>
      </c>
      <c r="S1846" s="105">
        <f>Table1[[#This Row],[Female Voters]]/Table1[[#This Row],[Female Population]]</f>
        <v>0.29466428148430474</v>
      </c>
      <c r="T1846" s="94">
        <f>Table1[[#This Row],[Male Voters]]/Table1[[#This Row],[Male Population]]</f>
        <v>0.26171035024228312</v>
      </c>
      <c r="U1846" s="94">
        <f>Table1[[#This Row],[Total Voters]]/Table1[[#This Row],[Total Population]]</f>
        <v>0.28864472799291641</v>
      </c>
      <c r="V1846" s="94">
        <f>Table1[[#This Row],[Female Ballots]]/Table1[[#This Row],[Female Population]]</f>
        <v>7.2129226065699062E-2</v>
      </c>
      <c r="W1846" s="94">
        <f>Table1[[#This Row],[Male Ballots]]/Table1[[#This Row],[Male Population]]</f>
        <v>5.3000001096551744E-2</v>
      </c>
      <c r="X1846" s="94">
        <f>Table1[[#This Row],[Total Ballots]]/Table1[[#This Row],[Total Population]]</f>
        <v>6.5882096549922678E-2</v>
      </c>
      <c r="Y1846" s="94">
        <f>Table1[[#This Row],[Female Ballots]]/Table1[[#This Row],[Female Voters]]</f>
        <v>0.24478442280945759</v>
      </c>
      <c r="Z1846" s="95">
        <f>Table1[[#This Row],[Male Ballots]]/Table1[[#This Row],[Male Voters]]</f>
        <v>0.20251396648044692</v>
      </c>
      <c r="AA1846" s="94">
        <f>Table1[[#This Row],[Total Ballots]]/Table1[[#This Row],[Total Voters]]</f>
        <v>0.2282463186077644</v>
      </c>
    </row>
    <row r="1847" spans="1:27" s="7" customFormat="1" x14ac:dyDescent="0.35">
      <c r="A1847" s="102" t="s">
        <v>49</v>
      </c>
      <c r="B1847" s="103">
        <v>2023</v>
      </c>
      <c r="C1847" s="17" t="s">
        <v>81</v>
      </c>
      <c r="D1847" s="116"/>
      <c r="E1847" s="117"/>
      <c r="F1847" s="117"/>
      <c r="G1847" s="110" t="s">
        <v>65</v>
      </c>
      <c r="H1847" s="132">
        <v>2297.8810000000003</v>
      </c>
      <c r="I1847" s="132">
        <v>2494.712</v>
      </c>
      <c r="J1847" s="133">
        <v>4792.5929999999998</v>
      </c>
      <c r="K1847">
        <v>715</v>
      </c>
      <c r="L1847">
        <v>653</v>
      </c>
      <c r="M1847">
        <v>48</v>
      </c>
      <c r="N1847">
        <v>1416</v>
      </c>
      <c r="O1847">
        <v>243</v>
      </c>
      <c r="P1847">
        <v>190</v>
      </c>
      <c r="Q1847">
        <v>13</v>
      </c>
      <c r="R1847">
        <v>446</v>
      </c>
      <c r="S1847" s="105">
        <f>Table1[[#This Row],[Female Voters]]/Table1[[#This Row],[Female Population]]</f>
        <v>0.31115623480937432</v>
      </c>
      <c r="T1847" s="94">
        <f>Table1[[#This Row],[Male Voters]]/Table1[[#This Row],[Male Population]]</f>
        <v>0.26175366134447586</v>
      </c>
      <c r="U1847" s="94">
        <f>Table1[[#This Row],[Total Voters]]/Table1[[#This Row],[Total Population]]</f>
        <v>0.29545592542492133</v>
      </c>
      <c r="V1847" s="94">
        <f>Table1[[#This Row],[Female Ballots]]/Table1[[#This Row],[Female Population]]</f>
        <v>0.10574960148066848</v>
      </c>
      <c r="W1847" s="94">
        <f>Table1[[#This Row],[Male Ballots]]/Table1[[#This Row],[Male Population]]</f>
        <v>7.6161095950153759E-2</v>
      </c>
      <c r="X1847" s="94">
        <f>Table1[[#This Row],[Total Ballots]]/Table1[[#This Row],[Total Population]]</f>
        <v>9.3060270296267594E-2</v>
      </c>
      <c r="Y1847" s="94">
        <f>Table1[[#This Row],[Female Ballots]]/Table1[[#This Row],[Female Voters]]</f>
        <v>0.33986013986013985</v>
      </c>
      <c r="Z1847" s="95">
        <f>Table1[[#This Row],[Male Ballots]]/Table1[[#This Row],[Male Voters]]</f>
        <v>0.29096477794793263</v>
      </c>
      <c r="AA1847" s="94">
        <f>Table1[[#This Row],[Total Ballots]]/Table1[[#This Row],[Total Voters]]</f>
        <v>0.31497175141242939</v>
      </c>
    </row>
    <row r="1848" spans="1:27" s="7" customFormat="1" x14ac:dyDescent="0.35">
      <c r="A1848" s="102" t="s">
        <v>49</v>
      </c>
      <c r="B1848" s="103">
        <v>2023</v>
      </c>
      <c r="C1848" s="17" t="s">
        <v>81</v>
      </c>
      <c r="D1848" s="116"/>
      <c r="E1848" s="117"/>
      <c r="F1848" s="117"/>
      <c r="G1848" s="110" t="s">
        <v>66</v>
      </c>
      <c r="H1848" s="132">
        <v>2816.7939999999999</v>
      </c>
      <c r="I1848" s="132">
        <v>2782.846</v>
      </c>
      <c r="J1848" s="133">
        <v>5599.6419999999998</v>
      </c>
      <c r="K1848">
        <v>930</v>
      </c>
      <c r="L1848">
        <v>892</v>
      </c>
      <c r="M1848">
        <v>58</v>
      </c>
      <c r="N1848">
        <v>1880</v>
      </c>
      <c r="O1848">
        <v>424</v>
      </c>
      <c r="P1848">
        <v>353</v>
      </c>
      <c r="Q1848">
        <v>22</v>
      </c>
      <c r="R1848">
        <v>799</v>
      </c>
      <c r="S1848" s="105">
        <f>Table1[[#This Row],[Female Voters]]/Table1[[#This Row],[Female Population]]</f>
        <v>0.3301625890995224</v>
      </c>
      <c r="T1848" s="94">
        <f>Table1[[#This Row],[Male Voters]]/Table1[[#This Row],[Male Population]]</f>
        <v>0.32053516436051438</v>
      </c>
      <c r="U1848" s="94">
        <f>Table1[[#This Row],[Total Voters]]/Table1[[#This Row],[Total Population]]</f>
        <v>0.33573574882108537</v>
      </c>
      <c r="V1848" s="94">
        <f>Table1[[#This Row],[Female Ballots]]/Table1[[#This Row],[Female Population]]</f>
        <v>0.15052573954644891</v>
      </c>
      <c r="W1848" s="94">
        <f>Table1[[#This Row],[Male Ballots]]/Table1[[#This Row],[Male Population]]</f>
        <v>0.12684855719648158</v>
      </c>
      <c r="X1848" s="94">
        <f>Table1[[#This Row],[Total Ballots]]/Table1[[#This Row],[Total Population]]</f>
        <v>0.14268769324896127</v>
      </c>
      <c r="Y1848" s="94">
        <f>Table1[[#This Row],[Female Ballots]]/Table1[[#This Row],[Female Voters]]</f>
        <v>0.45591397849462367</v>
      </c>
      <c r="Z1848" s="95">
        <f>Table1[[#This Row],[Male Ballots]]/Table1[[#This Row],[Male Voters]]</f>
        <v>0.39573991031390132</v>
      </c>
      <c r="AA1848" s="94">
        <f>Table1[[#This Row],[Total Ballots]]/Table1[[#This Row],[Total Voters]]</f>
        <v>0.42499999999999999</v>
      </c>
    </row>
    <row r="1849" spans="1:27" s="7" customFormat="1" x14ac:dyDescent="0.35">
      <c r="A1849" s="102" t="s">
        <v>49</v>
      </c>
      <c r="B1849" s="103">
        <v>2023</v>
      </c>
      <c r="C1849" s="17" t="s">
        <v>81</v>
      </c>
      <c r="D1849" s="116"/>
      <c r="E1849" s="117"/>
      <c r="F1849" s="117"/>
      <c r="G1849" s="110" t="s">
        <v>67</v>
      </c>
      <c r="H1849" s="132">
        <v>5587.5779000000002</v>
      </c>
      <c r="I1849" s="132">
        <v>5530.8925999999992</v>
      </c>
      <c r="J1849" s="133">
        <v>11118.4709</v>
      </c>
      <c r="K1849">
        <v>1869</v>
      </c>
      <c r="L1849">
        <v>1902</v>
      </c>
      <c r="M1849">
        <v>70</v>
      </c>
      <c r="N1849">
        <v>3841</v>
      </c>
      <c r="O1849">
        <v>1017</v>
      </c>
      <c r="P1849">
        <v>972</v>
      </c>
      <c r="Q1849">
        <v>34</v>
      </c>
      <c r="R1849">
        <v>2023</v>
      </c>
      <c r="S1849" s="105">
        <f>Table1[[#This Row],[Female Voters]]/Table1[[#This Row],[Female Population]]</f>
        <v>0.33449198086347931</v>
      </c>
      <c r="T1849" s="94">
        <f>Table1[[#This Row],[Male Voters]]/Table1[[#This Row],[Male Population]]</f>
        <v>0.34388662690720123</v>
      </c>
      <c r="U1849" s="94">
        <f>Table1[[#This Row],[Total Voters]]/Table1[[#This Row],[Total Population]]</f>
        <v>0.34546117308271229</v>
      </c>
      <c r="V1849" s="94">
        <f>Table1[[#This Row],[Female Ballots]]/Table1[[#This Row],[Female Population]]</f>
        <v>0.18201088525316131</v>
      </c>
      <c r="W1849" s="94">
        <f>Table1[[#This Row],[Male Ballots]]/Table1[[#This Row],[Male Population]]</f>
        <v>0.17574016895573061</v>
      </c>
      <c r="X1849" s="94">
        <f>Table1[[#This Row],[Total Ballots]]/Table1[[#This Row],[Total Population]]</f>
        <v>0.18194948012140769</v>
      </c>
      <c r="Y1849" s="94">
        <f>Table1[[#This Row],[Female Ballots]]/Table1[[#This Row],[Female Voters]]</f>
        <v>0.54414125200642049</v>
      </c>
      <c r="Z1849" s="95">
        <f>Table1[[#This Row],[Male Ballots]]/Table1[[#This Row],[Male Voters]]</f>
        <v>0.51104100946372244</v>
      </c>
      <c r="AA1849" s="94">
        <f>Table1[[#This Row],[Total Ballots]]/Table1[[#This Row],[Total Voters]]</f>
        <v>0.52668575891694869</v>
      </c>
    </row>
    <row r="1850" spans="1:27" s="7" customFormat="1" x14ac:dyDescent="0.35">
      <c r="A1850" s="102" t="s">
        <v>34</v>
      </c>
      <c r="B1850" s="103">
        <v>2023</v>
      </c>
      <c r="C1850" s="17" t="s">
        <v>81</v>
      </c>
      <c r="D1850" s="116"/>
      <c r="E1850" s="117"/>
      <c r="F1850" s="117"/>
      <c r="G1850" s="110" t="s">
        <v>79</v>
      </c>
      <c r="H1850" s="132">
        <v>10185.193240000001</v>
      </c>
      <c r="I1850" s="132">
        <v>9922.2985000000008</v>
      </c>
      <c r="J1850" s="133">
        <v>20107.4918</v>
      </c>
      <c r="K1850">
        <v>5544</v>
      </c>
      <c r="L1850">
        <v>5057</v>
      </c>
      <c r="M1850">
        <v>303</v>
      </c>
      <c r="N1850">
        <v>10904</v>
      </c>
      <c r="O1850">
        <v>2918</v>
      </c>
      <c r="P1850">
        <v>2474</v>
      </c>
      <c r="Q1850">
        <v>144</v>
      </c>
      <c r="R1850">
        <v>5536</v>
      </c>
      <c r="S1850" s="105">
        <f>Table1[[#This Row],[Female Voters]]/Table1[[#This Row],[Female Population]]</f>
        <v>0.54431956953229099</v>
      </c>
      <c r="T1850" s="94">
        <f>Table1[[#This Row],[Male Voters]]/Table1[[#This Row],[Male Population]]</f>
        <v>0.50966013570343605</v>
      </c>
      <c r="U1850" s="94">
        <f>Table1[[#This Row],[Total Voters]]/Table1[[#This Row],[Total Population]]</f>
        <v>0.54228543810720342</v>
      </c>
      <c r="V1850" s="94">
        <f>Table1[[#This Row],[Female Ballots]]/Table1[[#This Row],[Female Population]]</f>
        <v>0.28649431888442012</v>
      </c>
      <c r="W1850" s="94">
        <f>Table1[[#This Row],[Male Ballots]]/Table1[[#This Row],[Male Population]]</f>
        <v>0.24933738891245813</v>
      </c>
      <c r="X1850" s="94">
        <f>Table1[[#This Row],[Total Ballots]]/Table1[[#This Row],[Total Population]]</f>
        <v>0.27532026644914509</v>
      </c>
      <c r="Y1850" s="94">
        <f>Table1[[#This Row],[Female Ballots]]/Table1[[#This Row],[Female Voters]]</f>
        <v>0.52633477633477632</v>
      </c>
      <c r="Z1850" s="95">
        <f>Table1[[#This Row],[Male Ballots]]/Table1[[#This Row],[Male Voters]]</f>
        <v>0.48922285940280796</v>
      </c>
      <c r="AA1850" s="94">
        <f>Table1[[#This Row],[Total Ballots]]/Table1[[#This Row],[Total Voters]]</f>
        <v>0.50770359501100515</v>
      </c>
    </row>
    <row r="1851" spans="1:27" s="7" customFormat="1" x14ac:dyDescent="0.35">
      <c r="A1851" s="102" t="s">
        <v>34</v>
      </c>
      <c r="B1851" s="103">
        <v>2023</v>
      </c>
      <c r="C1851" s="17" t="s">
        <v>81</v>
      </c>
      <c r="D1851" s="116"/>
      <c r="E1851" s="117"/>
      <c r="F1851" s="117"/>
      <c r="G1851" s="110" t="s">
        <v>62</v>
      </c>
      <c r="H1851" s="132">
        <v>615.66714000000002</v>
      </c>
      <c r="I1851" s="132">
        <v>739.9307</v>
      </c>
      <c r="J1851" s="133">
        <v>1355.598</v>
      </c>
      <c r="K1851">
        <v>220</v>
      </c>
      <c r="L1851">
        <v>248</v>
      </c>
      <c r="M1851">
        <v>19</v>
      </c>
      <c r="N1851">
        <v>487</v>
      </c>
      <c r="O1851">
        <v>37</v>
      </c>
      <c r="P1851">
        <v>44</v>
      </c>
      <c r="Q1851">
        <v>5</v>
      </c>
      <c r="R1851">
        <v>86</v>
      </c>
      <c r="S1851" s="105">
        <f>Table1[[#This Row],[Female Voters]]/Table1[[#This Row],[Female Population]]</f>
        <v>0.35733594617377173</v>
      </c>
      <c r="T1851" s="94">
        <f>Table1[[#This Row],[Male Voters]]/Table1[[#This Row],[Male Population]]</f>
        <v>0.33516652302708888</v>
      </c>
      <c r="U1851" s="94">
        <f>Table1[[#This Row],[Total Voters]]/Table1[[#This Row],[Total Population]]</f>
        <v>0.35925104640166189</v>
      </c>
      <c r="V1851" s="94">
        <f>Table1[[#This Row],[Female Ballots]]/Table1[[#This Row],[Female Population]]</f>
        <v>6.0097409129225246E-2</v>
      </c>
      <c r="W1851" s="94">
        <f>Table1[[#This Row],[Male Ballots]]/Table1[[#This Row],[Male Population]]</f>
        <v>5.9465028278999639E-2</v>
      </c>
      <c r="X1851" s="94">
        <f>Table1[[#This Row],[Total Ballots]]/Table1[[#This Row],[Total Population]]</f>
        <v>6.3440636530888952E-2</v>
      </c>
      <c r="Y1851" s="94">
        <f>Table1[[#This Row],[Female Ballots]]/Table1[[#This Row],[Female Voters]]</f>
        <v>0.16818181818181818</v>
      </c>
      <c r="Z1851" s="95">
        <f>Table1[[#This Row],[Male Ballots]]/Table1[[#This Row],[Male Voters]]</f>
        <v>0.17741935483870969</v>
      </c>
      <c r="AA1851" s="94">
        <f>Table1[[#This Row],[Total Ballots]]/Table1[[#This Row],[Total Voters]]</f>
        <v>0.17659137577002054</v>
      </c>
    </row>
    <row r="1852" spans="1:27" s="7" customFormat="1" x14ac:dyDescent="0.35">
      <c r="A1852" s="102" t="s">
        <v>34</v>
      </c>
      <c r="B1852" s="103">
        <v>2023</v>
      </c>
      <c r="C1852" s="17" t="s">
        <v>81</v>
      </c>
      <c r="D1852" s="116"/>
      <c r="E1852" s="117"/>
      <c r="F1852" s="117"/>
      <c r="G1852" s="110" t="s">
        <v>63</v>
      </c>
      <c r="H1852" s="132">
        <v>924.63630000000001</v>
      </c>
      <c r="I1852" s="132">
        <v>955.30189999999993</v>
      </c>
      <c r="J1852" s="133">
        <v>1879.9379999999999</v>
      </c>
      <c r="K1852">
        <v>383</v>
      </c>
      <c r="L1852">
        <v>362</v>
      </c>
      <c r="M1852">
        <v>28</v>
      </c>
      <c r="N1852">
        <v>773</v>
      </c>
      <c r="O1852">
        <v>105</v>
      </c>
      <c r="P1852">
        <v>68</v>
      </c>
      <c r="Q1852">
        <v>9</v>
      </c>
      <c r="R1852">
        <v>182</v>
      </c>
      <c r="S1852" s="105">
        <f>Table1[[#This Row],[Female Voters]]/Table1[[#This Row],[Female Population]]</f>
        <v>0.41421691966884711</v>
      </c>
      <c r="T1852" s="94">
        <f>Table1[[#This Row],[Male Voters]]/Table1[[#This Row],[Male Population]]</f>
        <v>0.37893779966312224</v>
      </c>
      <c r="U1852" s="94">
        <f>Table1[[#This Row],[Total Voters]]/Table1[[#This Row],[Total Population]]</f>
        <v>0.41118377308187826</v>
      </c>
      <c r="V1852" s="94">
        <f>Table1[[#This Row],[Female Ballots]]/Table1[[#This Row],[Female Population]]</f>
        <v>0.11355816335568915</v>
      </c>
      <c r="W1852" s="94">
        <f>Table1[[#This Row],[Male Ballots]]/Table1[[#This Row],[Male Population]]</f>
        <v>7.1181686124564394E-2</v>
      </c>
      <c r="X1852" s="94">
        <f>Table1[[#This Row],[Total Ballots]]/Table1[[#This Row],[Total Population]]</f>
        <v>9.6811703364685434E-2</v>
      </c>
      <c r="Y1852" s="94">
        <f>Table1[[#This Row],[Female Ballots]]/Table1[[#This Row],[Female Voters]]</f>
        <v>0.27415143603133157</v>
      </c>
      <c r="Z1852" s="95">
        <f>Table1[[#This Row],[Male Ballots]]/Table1[[#This Row],[Male Voters]]</f>
        <v>0.18784530386740331</v>
      </c>
      <c r="AA1852" s="94">
        <f>Table1[[#This Row],[Total Ballots]]/Table1[[#This Row],[Total Voters]]</f>
        <v>0.23544631306597671</v>
      </c>
    </row>
    <row r="1853" spans="1:27" s="7" customFormat="1" x14ac:dyDescent="0.35">
      <c r="A1853" s="102" t="s">
        <v>34</v>
      </c>
      <c r="B1853" s="103">
        <v>2023</v>
      </c>
      <c r="C1853" s="17" t="s">
        <v>81</v>
      </c>
      <c r="D1853" s="116"/>
      <c r="E1853" s="117"/>
      <c r="F1853" s="117"/>
      <c r="G1853" s="110" t="s">
        <v>64</v>
      </c>
      <c r="H1853" s="132">
        <v>1183.0005999999998</v>
      </c>
      <c r="I1853" s="132">
        <v>1242.5998999999999</v>
      </c>
      <c r="J1853" s="133">
        <v>2425.6009999999997</v>
      </c>
      <c r="K1853">
        <v>529</v>
      </c>
      <c r="L1853">
        <v>491</v>
      </c>
      <c r="M1853">
        <v>27</v>
      </c>
      <c r="N1853">
        <v>1047</v>
      </c>
      <c r="O1853">
        <v>156</v>
      </c>
      <c r="P1853">
        <v>109</v>
      </c>
      <c r="Q1853">
        <v>8</v>
      </c>
      <c r="R1853">
        <v>273</v>
      </c>
      <c r="S1853" s="105">
        <f>Table1[[#This Row],[Female Voters]]/Table1[[#This Row],[Female Population]]</f>
        <v>0.44716798960203408</v>
      </c>
      <c r="T1853" s="94">
        <f>Table1[[#This Row],[Male Voters]]/Table1[[#This Row],[Male Population]]</f>
        <v>0.39513925600670019</v>
      </c>
      <c r="U1853" s="94">
        <f>Table1[[#This Row],[Total Voters]]/Table1[[#This Row],[Total Population]]</f>
        <v>0.43164560040996031</v>
      </c>
      <c r="V1853" s="94">
        <f>Table1[[#This Row],[Female Ballots]]/Table1[[#This Row],[Female Population]]</f>
        <v>0.13186806498661119</v>
      </c>
      <c r="W1853" s="94">
        <f>Table1[[#This Row],[Male Ballots]]/Table1[[#This Row],[Male Population]]</f>
        <v>8.771930530494973E-2</v>
      </c>
      <c r="X1853" s="94">
        <f>Table1[[#This Row],[Total Ballots]]/Table1[[#This Row],[Total Population]]</f>
        <v>0.11254942589486071</v>
      </c>
      <c r="Y1853" s="94">
        <f>Table1[[#This Row],[Female Ballots]]/Table1[[#This Row],[Female Voters]]</f>
        <v>0.29489603024574668</v>
      </c>
      <c r="Z1853" s="95">
        <f>Table1[[#This Row],[Male Ballots]]/Table1[[#This Row],[Male Voters]]</f>
        <v>0.2219959266802444</v>
      </c>
      <c r="AA1853" s="94">
        <f>Table1[[#This Row],[Total Ballots]]/Table1[[#This Row],[Total Voters]]</f>
        <v>0.26074498567335241</v>
      </c>
    </row>
    <row r="1854" spans="1:27" s="7" customFormat="1" x14ac:dyDescent="0.35">
      <c r="A1854" s="102" t="s">
        <v>34</v>
      </c>
      <c r="B1854" s="103">
        <v>2023</v>
      </c>
      <c r="C1854" s="17" t="s">
        <v>81</v>
      </c>
      <c r="D1854" s="116"/>
      <c r="E1854" s="117"/>
      <c r="F1854" s="117"/>
      <c r="G1854" s="110" t="s">
        <v>65</v>
      </c>
      <c r="H1854" s="132">
        <v>1246.1480999999999</v>
      </c>
      <c r="I1854" s="132">
        <v>1254.1356000000001</v>
      </c>
      <c r="J1854" s="133">
        <v>2500.2839999999997</v>
      </c>
      <c r="K1854">
        <v>596</v>
      </c>
      <c r="L1854">
        <v>549</v>
      </c>
      <c r="M1854">
        <v>42</v>
      </c>
      <c r="N1854">
        <v>1187</v>
      </c>
      <c r="O1854">
        <v>244</v>
      </c>
      <c r="P1854">
        <v>176</v>
      </c>
      <c r="Q1854">
        <v>21</v>
      </c>
      <c r="R1854">
        <v>441</v>
      </c>
      <c r="S1854" s="105">
        <f>Table1[[#This Row],[Female Voters]]/Table1[[#This Row],[Female Population]]</f>
        <v>0.47827381031195254</v>
      </c>
      <c r="T1854" s="94">
        <f>Table1[[#This Row],[Male Voters]]/Table1[[#This Row],[Male Population]]</f>
        <v>0.43775170723165818</v>
      </c>
      <c r="U1854" s="94">
        <f>Table1[[#This Row],[Total Voters]]/Table1[[#This Row],[Total Population]]</f>
        <v>0.47474606884657911</v>
      </c>
      <c r="V1854" s="94">
        <f>Table1[[#This Row],[Female Ballots]]/Table1[[#This Row],[Female Population]]</f>
        <v>0.19580337200690673</v>
      </c>
      <c r="W1854" s="94">
        <f>Table1[[#This Row],[Male Ballots]]/Table1[[#This Row],[Male Population]]</f>
        <v>0.14033570213619642</v>
      </c>
      <c r="X1854" s="94">
        <f>Table1[[#This Row],[Total Ballots]]/Table1[[#This Row],[Total Population]]</f>
        <v>0.17637996323617638</v>
      </c>
      <c r="Y1854" s="94">
        <f>Table1[[#This Row],[Female Ballots]]/Table1[[#This Row],[Female Voters]]</f>
        <v>0.40939597315436244</v>
      </c>
      <c r="Z1854" s="95">
        <f>Table1[[#This Row],[Male Ballots]]/Table1[[#This Row],[Male Voters]]</f>
        <v>0.32058287795992713</v>
      </c>
      <c r="AA1854" s="94">
        <f>Table1[[#This Row],[Total Ballots]]/Table1[[#This Row],[Total Voters]]</f>
        <v>0.37152485256950296</v>
      </c>
    </row>
    <row r="1855" spans="1:27" s="7" customFormat="1" x14ac:dyDescent="0.35">
      <c r="A1855" s="102" t="s">
        <v>34</v>
      </c>
      <c r="B1855" s="103">
        <v>2023</v>
      </c>
      <c r="C1855" s="17" t="s">
        <v>81</v>
      </c>
      <c r="D1855" s="116"/>
      <c r="E1855" s="117"/>
      <c r="F1855" s="117"/>
      <c r="G1855" s="110" t="s">
        <v>66</v>
      </c>
      <c r="H1855" s="132">
        <v>1911.2433999999998</v>
      </c>
      <c r="I1855" s="132">
        <v>1763.5574999999999</v>
      </c>
      <c r="J1855" s="133">
        <v>3674.8009999999999</v>
      </c>
      <c r="K1855">
        <v>1056</v>
      </c>
      <c r="L1855">
        <v>908</v>
      </c>
      <c r="M1855">
        <v>70</v>
      </c>
      <c r="N1855">
        <v>2034</v>
      </c>
      <c r="O1855">
        <v>594</v>
      </c>
      <c r="P1855">
        <v>489</v>
      </c>
      <c r="Q1855">
        <v>45</v>
      </c>
      <c r="R1855">
        <v>1128</v>
      </c>
      <c r="S1855" s="105">
        <f>Table1[[#This Row],[Female Voters]]/Table1[[#This Row],[Female Population]]</f>
        <v>0.55251989359387721</v>
      </c>
      <c r="T1855" s="94">
        <f>Table1[[#This Row],[Male Voters]]/Table1[[#This Row],[Male Population]]</f>
        <v>0.51486838393417855</v>
      </c>
      <c r="U1855" s="94">
        <f>Table1[[#This Row],[Total Voters]]/Table1[[#This Row],[Total Population]]</f>
        <v>0.55349935955715701</v>
      </c>
      <c r="V1855" s="94">
        <f>Table1[[#This Row],[Female Ballots]]/Table1[[#This Row],[Female Population]]</f>
        <v>0.31079244014655594</v>
      </c>
      <c r="W1855" s="94">
        <f>Table1[[#This Row],[Male Ballots]]/Table1[[#This Row],[Male Population]]</f>
        <v>0.2772804402464904</v>
      </c>
      <c r="X1855" s="94">
        <f>Table1[[#This Row],[Total Ballots]]/Table1[[#This Row],[Total Population]]</f>
        <v>0.30695539704054725</v>
      </c>
      <c r="Y1855" s="94">
        <f>Table1[[#This Row],[Female Ballots]]/Table1[[#This Row],[Female Voters]]</f>
        <v>0.5625</v>
      </c>
      <c r="Z1855" s="95">
        <f>Table1[[#This Row],[Male Ballots]]/Table1[[#This Row],[Male Voters]]</f>
        <v>0.53854625550660795</v>
      </c>
      <c r="AA1855" s="94">
        <f>Table1[[#This Row],[Total Ballots]]/Table1[[#This Row],[Total Voters]]</f>
        <v>0.55457227138643073</v>
      </c>
    </row>
    <row r="1856" spans="1:27" s="7" customFormat="1" x14ac:dyDescent="0.35">
      <c r="A1856" s="102" t="s">
        <v>34</v>
      </c>
      <c r="B1856" s="103">
        <v>2023</v>
      </c>
      <c r="C1856" s="17" t="s">
        <v>81</v>
      </c>
      <c r="D1856" s="116"/>
      <c r="E1856" s="117"/>
      <c r="F1856" s="117"/>
      <c r="G1856" s="110" t="s">
        <v>67</v>
      </c>
      <c r="H1856" s="132">
        <v>4304.4976999999999</v>
      </c>
      <c r="I1856" s="132">
        <v>3966.7729000000004</v>
      </c>
      <c r="J1856" s="133">
        <v>8271.2698</v>
      </c>
      <c r="K1856">
        <v>2760</v>
      </c>
      <c r="L1856">
        <v>2499</v>
      </c>
      <c r="M1856">
        <v>117</v>
      </c>
      <c r="N1856">
        <v>5376</v>
      </c>
      <c r="O1856">
        <v>1782</v>
      </c>
      <c r="P1856">
        <v>1588</v>
      </c>
      <c r="Q1856">
        <v>56</v>
      </c>
      <c r="R1856">
        <v>3426</v>
      </c>
      <c r="S1856" s="105">
        <f>Table1[[#This Row],[Female Voters]]/Table1[[#This Row],[Female Population]]</f>
        <v>0.64118979550157507</v>
      </c>
      <c r="T1856" s="94">
        <f>Table1[[#This Row],[Male Voters]]/Table1[[#This Row],[Male Population]]</f>
        <v>0.62998312809891377</v>
      </c>
      <c r="U1856" s="94">
        <f>Table1[[#This Row],[Total Voters]]/Table1[[#This Row],[Total Population]]</f>
        <v>0.64996066263005958</v>
      </c>
      <c r="V1856" s="94">
        <f>Table1[[#This Row],[Female Ballots]]/Table1[[#This Row],[Female Population]]</f>
        <v>0.41398558535645169</v>
      </c>
      <c r="W1856" s="94">
        <f>Table1[[#This Row],[Male Ballots]]/Table1[[#This Row],[Male Population]]</f>
        <v>0.40032541313368353</v>
      </c>
      <c r="X1856" s="94">
        <f>Table1[[#This Row],[Total Ballots]]/Table1[[#This Row],[Total Population]]</f>
        <v>0.41420484192161161</v>
      </c>
      <c r="Y1856" s="94">
        <f>Table1[[#This Row],[Female Ballots]]/Table1[[#This Row],[Female Voters]]</f>
        <v>0.64565217391304353</v>
      </c>
      <c r="Z1856" s="95">
        <f>Table1[[#This Row],[Male Ballots]]/Table1[[#This Row],[Male Voters]]</f>
        <v>0.63545418167266909</v>
      </c>
      <c r="AA1856" s="94">
        <f>Table1[[#This Row],[Total Ballots]]/Table1[[#This Row],[Total Voters]]</f>
        <v>0.6372767857142857</v>
      </c>
    </row>
    <row r="1857" spans="1:27" s="7" customFormat="1" x14ac:dyDescent="0.35">
      <c r="A1857" s="102" t="s">
        <v>31</v>
      </c>
      <c r="B1857" s="103">
        <v>2023</v>
      </c>
      <c r="C1857" s="17" t="s">
        <v>81</v>
      </c>
      <c r="D1857" s="116"/>
      <c r="E1857" s="117"/>
      <c r="F1857" s="117"/>
      <c r="G1857" s="110" t="s">
        <v>79</v>
      </c>
      <c r="H1857" s="132">
        <v>5611.7472400000006</v>
      </c>
      <c r="I1857" s="132">
        <v>5674.7868699999999</v>
      </c>
      <c r="J1857" s="133">
        <v>11286.534599999999</v>
      </c>
      <c r="K1857">
        <v>3434</v>
      </c>
      <c r="L1857">
        <v>3542</v>
      </c>
      <c r="M1857">
        <v>149</v>
      </c>
      <c r="N1857">
        <v>7125</v>
      </c>
      <c r="O1857">
        <v>1269</v>
      </c>
      <c r="P1857">
        <v>1209</v>
      </c>
      <c r="Q1857">
        <v>44</v>
      </c>
      <c r="R1857">
        <v>2522</v>
      </c>
      <c r="S1857" s="105">
        <f>Table1[[#This Row],[Female Voters]]/Table1[[#This Row],[Female Population]]</f>
        <v>0.61193062572789714</v>
      </c>
      <c r="T1857" s="94">
        <f>Table1[[#This Row],[Male Voters]]/Table1[[#This Row],[Male Population]]</f>
        <v>0.62416441024859137</v>
      </c>
      <c r="U1857" s="94">
        <f>Table1[[#This Row],[Total Voters]]/Table1[[#This Row],[Total Population]]</f>
        <v>0.63128322842336393</v>
      </c>
      <c r="V1857" s="94">
        <f>Table1[[#This Row],[Female Ballots]]/Table1[[#This Row],[Female Population]]</f>
        <v>0.22613277928034403</v>
      </c>
      <c r="W1857" s="94">
        <f>Table1[[#This Row],[Male Ballots]]/Table1[[#This Row],[Male Population]]</f>
        <v>0.2130476487833278</v>
      </c>
      <c r="X1857" s="94">
        <f>Table1[[#This Row],[Total Ballots]]/Table1[[#This Row],[Total Population]]</f>
        <v>0.22345211257315423</v>
      </c>
      <c r="Y1857" s="94">
        <f>Table1[[#This Row],[Female Ballots]]/Table1[[#This Row],[Female Voters]]</f>
        <v>0.36953989516598718</v>
      </c>
      <c r="Z1857" s="95">
        <f>Table1[[#This Row],[Male Ballots]]/Table1[[#This Row],[Male Voters]]</f>
        <v>0.34133258046301523</v>
      </c>
      <c r="AA1857" s="94">
        <f>Table1[[#This Row],[Total Ballots]]/Table1[[#This Row],[Total Voters]]</f>
        <v>0.35396491228070176</v>
      </c>
    </row>
    <row r="1858" spans="1:27" s="7" customFormat="1" x14ac:dyDescent="0.35">
      <c r="A1858" s="102" t="s">
        <v>31</v>
      </c>
      <c r="B1858" s="103">
        <v>2023</v>
      </c>
      <c r="C1858" s="17" t="s">
        <v>81</v>
      </c>
      <c r="D1858" s="116"/>
      <c r="E1858" s="117"/>
      <c r="F1858" s="117"/>
      <c r="G1858" s="110" t="s">
        <v>62</v>
      </c>
      <c r="H1858" s="132">
        <v>363.21694000000002</v>
      </c>
      <c r="I1858" s="132">
        <v>425.32256999999998</v>
      </c>
      <c r="J1858" s="133">
        <v>788.53960000000006</v>
      </c>
      <c r="K1858">
        <v>215</v>
      </c>
      <c r="L1858">
        <v>257</v>
      </c>
      <c r="M1858">
        <v>12</v>
      </c>
      <c r="N1858">
        <v>484</v>
      </c>
      <c r="O1858">
        <v>28</v>
      </c>
      <c r="P1858">
        <v>29</v>
      </c>
      <c r="Q1858">
        <v>0</v>
      </c>
      <c r="R1858">
        <v>57</v>
      </c>
      <c r="S1858" s="105">
        <f>Table1[[#This Row],[Female Voters]]/Table1[[#This Row],[Female Population]]</f>
        <v>0.59193274410604302</v>
      </c>
      <c r="T1858" s="94">
        <f>Table1[[#This Row],[Male Voters]]/Table1[[#This Row],[Male Population]]</f>
        <v>0.60424726578700028</v>
      </c>
      <c r="U1858" s="94">
        <f>Table1[[#This Row],[Total Voters]]/Table1[[#This Row],[Total Population]]</f>
        <v>0.61379289004635906</v>
      </c>
      <c r="V1858" s="94">
        <f>Table1[[#This Row],[Female Ballots]]/Table1[[#This Row],[Female Population]]</f>
        <v>7.7088915511484668E-2</v>
      </c>
      <c r="W1858" s="94">
        <f>Table1[[#This Row],[Male Ballots]]/Table1[[#This Row],[Male Population]]</f>
        <v>6.8183543610206246E-2</v>
      </c>
      <c r="X1858" s="94">
        <f>Table1[[#This Row],[Total Ballots]]/Table1[[#This Row],[Total Population]]</f>
        <v>7.2285526307112533E-2</v>
      </c>
      <c r="Y1858" s="94">
        <f>Table1[[#This Row],[Female Ballots]]/Table1[[#This Row],[Female Voters]]</f>
        <v>0.13023255813953488</v>
      </c>
      <c r="Z1858" s="95">
        <f>Table1[[#This Row],[Male Ballots]]/Table1[[#This Row],[Male Voters]]</f>
        <v>0.11284046692607004</v>
      </c>
      <c r="AA1858" s="94">
        <f>Table1[[#This Row],[Total Ballots]]/Table1[[#This Row],[Total Voters]]</f>
        <v>0.11776859504132231</v>
      </c>
    </row>
    <row r="1859" spans="1:27" s="7" customFormat="1" x14ac:dyDescent="0.35">
      <c r="A1859" s="102" t="s">
        <v>31</v>
      </c>
      <c r="B1859" s="103">
        <v>2023</v>
      </c>
      <c r="C1859" s="17" t="s">
        <v>81</v>
      </c>
      <c r="D1859" s="116"/>
      <c r="E1859" s="117"/>
      <c r="F1859" s="117"/>
      <c r="G1859" s="110" t="s">
        <v>63</v>
      </c>
      <c r="H1859" s="132">
        <v>551.20489999999995</v>
      </c>
      <c r="I1859" s="132">
        <v>600.29780000000005</v>
      </c>
      <c r="J1859" s="133">
        <v>1151.5027</v>
      </c>
      <c r="K1859">
        <v>353</v>
      </c>
      <c r="L1859">
        <v>399</v>
      </c>
      <c r="M1859">
        <v>23</v>
      </c>
      <c r="N1859">
        <v>775</v>
      </c>
      <c r="O1859">
        <v>46</v>
      </c>
      <c r="P1859">
        <v>60</v>
      </c>
      <c r="Q1859">
        <v>5</v>
      </c>
      <c r="R1859">
        <v>111</v>
      </c>
      <c r="S1859" s="105">
        <f>Table1[[#This Row],[Female Voters]]/Table1[[#This Row],[Female Population]]</f>
        <v>0.64041520675886598</v>
      </c>
      <c r="T1859" s="94">
        <f>Table1[[#This Row],[Male Voters]]/Table1[[#This Row],[Male Population]]</f>
        <v>0.66467010207267119</v>
      </c>
      <c r="U1859" s="94">
        <f>Table1[[#This Row],[Total Voters]]/Table1[[#This Row],[Total Population]]</f>
        <v>0.67303359340798763</v>
      </c>
      <c r="V1859" s="94">
        <f>Table1[[#This Row],[Female Ballots]]/Table1[[#This Row],[Female Population]]</f>
        <v>8.3453539690957035E-2</v>
      </c>
      <c r="W1859" s="94">
        <f>Table1[[#This Row],[Male Ballots]]/Table1[[#This Row],[Male Population]]</f>
        <v>9.9950391289123489E-2</v>
      </c>
      <c r="X1859" s="94">
        <f>Table1[[#This Row],[Total Ballots]]/Table1[[#This Row],[Total Population]]</f>
        <v>9.6395779184885969E-2</v>
      </c>
      <c r="Y1859" s="94">
        <f>Table1[[#This Row],[Female Ballots]]/Table1[[#This Row],[Female Voters]]</f>
        <v>0.13031161473087818</v>
      </c>
      <c r="Z1859" s="95">
        <f>Table1[[#This Row],[Male Ballots]]/Table1[[#This Row],[Male Voters]]</f>
        <v>0.15037593984962405</v>
      </c>
      <c r="AA1859" s="94">
        <f>Table1[[#This Row],[Total Ballots]]/Table1[[#This Row],[Total Voters]]</f>
        <v>0.1432258064516129</v>
      </c>
    </row>
    <row r="1860" spans="1:27" s="7" customFormat="1" x14ac:dyDescent="0.35">
      <c r="A1860" s="102" t="s">
        <v>31</v>
      </c>
      <c r="B1860" s="103">
        <v>2023</v>
      </c>
      <c r="C1860" s="17" t="s">
        <v>81</v>
      </c>
      <c r="D1860" s="116"/>
      <c r="E1860" s="117"/>
      <c r="F1860" s="117"/>
      <c r="G1860" s="110" t="s">
        <v>64</v>
      </c>
      <c r="H1860" s="132">
        <v>740.06619999999998</v>
      </c>
      <c r="I1860" s="132">
        <v>708.85450000000003</v>
      </c>
      <c r="J1860" s="133">
        <v>1448.9207000000001</v>
      </c>
      <c r="K1860">
        <v>423</v>
      </c>
      <c r="L1860">
        <v>412</v>
      </c>
      <c r="M1860">
        <v>23</v>
      </c>
      <c r="N1860">
        <v>858</v>
      </c>
      <c r="O1860">
        <v>83</v>
      </c>
      <c r="P1860">
        <v>69</v>
      </c>
      <c r="Q1860">
        <v>3</v>
      </c>
      <c r="R1860">
        <v>155</v>
      </c>
      <c r="S1860" s="105">
        <f>Table1[[#This Row],[Female Voters]]/Table1[[#This Row],[Female Population]]</f>
        <v>0.57157048923461173</v>
      </c>
      <c r="T1860" s="94">
        <f>Table1[[#This Row],[Male Voters]]/Table1[[#This Row],[Male Population]]</f>
        <v>0.58121941808932576</v>
      </c>
      <c r="U1860" s="94">
        <f>Table1[[#This Row],[Total Voters]]/Table1[[#This Row],[Total Population]]</f>
        <v>0.59216491282097072</v>
      </c>
      <c r="V1860" s="94">
        <f>Table1[[#This Row],[Female Ballots]]/Table1[[#This Row],[Female Population]]</f>
        <v>0.11215212909331625</v>
      </c>
      <c r="W1860" s="94">
        <f>Table1[[#This Row],[Male Ballots]]/Table1[[#This Row],[Male Population]]</f>
        <v>9.7340145262532721E-2</v>
      </c>
      <c r="X1860" s="94">
        <f>Table1[[#This Row],[Total Ballots]]/Table1[[#This Row],[Total Population]]</f>
        <v>0.10697617888956931</v>
      </c>
      <c r="Y1860" s="94">
        <f>Table1[[#This Row],[Female Ballots]]/Table1[[#This Row],[Female Voters]]</f>
        <v>0.19621749408983452</v>
      </c>
      <c r="Z1860" s="95">
        <f>Table1[[#This Row],[Male Ballots]]/Table1[[#This Row],[Male Voters]]</f>
        <v>0.16747572815533981</v>
      </c>
      <c r="AA1860" s="94">
        <f>Table1[[#This Row],[Total Ballots]]/Table1[[#This Row],[Total Voters]]</f>
        <v>0.18065268065268064</v>
      </c>
    </row>
    <row r="1861" spans="1:27" s="7" customFormat="1" x14ac:dyDescent="0.35">
      <c r="A1861" s="102" t="s">
        <v>31</v>
      </c>
      <c r="B1861" s="103">
        <v>2023</v>
      </c>
      <c r="C1861" s="17" t="s">
        <v>81</v>
      </c>
      <c r="D1861" s="116"/>
      <c r="E1861" s="117"/>
      <c r="F1861" s="117"/>
      <c r="G1861" s="110" t="s">
        <v>65</v>
      </c>
      <c r="H1861" s="132">
        <v>725.4543000000001</v>
      </c>
      <c r="I1861" s="132">
        <v>764.10709999999995</v>
      </c>
      <c r="J1861" s="133">
        <v>1489.5614</v>
      </c>
      <c r="K1861">
        <v>460</v>
      </c>
      <c r="L1861">
        <v>495</v>
      </c>
      <c r="M1861">
        <v>21</v>
      </c>
      <c r="N1861">
        <v>976</v>
      </c>
      <c r="O1861">
        <v>142</v>
      </c>
      <c r="P1861">
        <v>109</v>
      </c>
      <c r="Q1861">
        <v>5</v>
      </c>
      <c r="R1861">
        <v>256</v>
      </c>
      <c r="S1861" s="105">
        <f>Table1[[#This Row],[Female Voters]]/Table1[[#This Row],[Female Population]]</f>
        <v>0.63408542757276365</v>
      </c>
      <c r="T1861" s="94">
        <f>Table1[[#This Row],[Male Voters]]/Table1[[#This Row],[Male Population]]</f>
        <v>0.64781494636026815</v>
      </c>
      <c r="U1861" s="94">
        <f>Table1[[#This Row],[Total Voters]]/Table1[[#This Row],[Total Population]]</f>
        <v>0.6552264310823307</v>
      </c>
      <c r="V1861" s="94">
        <f>Table1[[#This Row],[Female Ballots]]/Table1[[#This Row],[Female Population]]</f>
        <v>0.19573941459854877</v>
      </c>
      <c r="W1861" s="94">
        <f>Table1[[#This Row],[Male Ballots]]/Table1[[#This Row],[Male Population]]</f>
        <v>0.1426501599055944</v>
      </c>
      <c r="X1861" s="94">
        <f>Table1[[#This Row],[Total Ballots]]/Table1[[#This Row],[Total Population]]</f>
        <v>0.17186267044782444</v>
      </c>
      <c r="Y1861" s="94">
        <f>Table1[[#This Row],[Female Ballots]]/Table1[[#This Row],[Female Voters]]</f>
        <v>0.30869565217391304</v>
      </c>
      <c r="Z1861" s="95">
        <f>Table1[[#This Row],[Male Ballots]]/Table1[[#This Row],[Male Voters]]</f>
        <v>0.2202020202020202</v>
      </c>
      <c r="AA1861" s="94">
        <f>Table1[[#This Row],[Total Ballots]]/Table1[[#This Row],[Total Voters]]</f>
        <v>0.26229508196721313</v>
      </c>
    </row>
    <row r="1862" spans="1:27" s="7" customFormat="1" x14ac:dyDescent="0.35">
      <c r="A1862" s="102" t="s">
        <v>31</v>
      </c>
      <c r="B1862" s="103">
        <v>2023</v>
      </c>
      <c r="C1862" s="17" t="s">
        <v>81</v>
      </c>
      <c r="D1862" s="116"/>
      <c r="E1862" s="117"/>
      <c r="F1862" s="117"/>
      <c r="G1862" s="110" t="s">
        <v>66</v>
      </c>
      <c r="H1862" s="132">
        <v>1128.1358</v>
      </c>
      <c r="I1862" s="132">
        <v>1074.1786000000002</v>
      </c>
      <c r="J1862" s="133">
        <v>2202.3146999999999</v>
      </c>
      <c r="K1862">
        <v>709</v>
      </c>
      <c r="L1862">
        <v>657</v>
      </c>
      <c r="M1862">
        <v>30</v>
      </c>
      <c r="N1862">
        <v>1396</v>
      </c>
      <c r="O1862">
        <v>312</v>
      </c>
      <c r="P1862">
        <v>268</v>
      </c>
      <c r="Q1862">
        <v>12</v>
      </c>
      <c r="R1862">
        <v>592</v>
      </c>
      <c r="S1862" s="105">
        <f>Table1[[#This Row],[Female Voters]]/Table1[[#This Row],[Female Population]]</f>
        <v>0.62847043769021427</v>
      </c>
      <c r="T1862" s="94">
        <f>Table1[[#This Row],[Male Voters]]/Table1[[#This Row],[Male Population]]</f>
        <v>0.61163013301512414</v>
      </c>
      <c r="U1862" s="94">
        <f>Table1[[#This Row],[Total Voters]]/Table1[[#This Row],[Total Population]]</f>
        <v>0.63387852789612675</v>
      </c>
      <c r="V1862" s="94">
        <f>Table1[[#This Row],[Female Ballots]]/Table1[[#This Row],[Female Population]]</f>
        <v>0.27656244930796453</v>
      </c>
      <c r="W1862" s="94">
        <f>Table1[[#This Row],[Male Ballots]]/Table1[[#This Row],[Male Population]]</f>
        <v>0.24949296141256208</v>
      </c>
      <c r="X1862" s="94">
        <f>Table1[[#This Row],[Total Ballots]]/Table1[[#This Row],[Total Population]]</f>
        <v>0.26880808632844344</v>
      </c>
      <c r="Y1862" s="94">
        <f>Table1[[#This Row],[Female Ballots]]/Table1[[#This Row],[Female Voters]]</f>
        <v>0.4400564174894217</v>
      </c>
      <c r="Z1862" s="95">
        <f>Table1[[#This Row],[Male Ballots]]/Table1[[#This Row],[Male Voters]]</f>
        <v>0.40791476407914762</v>
      </c>
      <c r="AA1862" s="94">
        <f>Table1[[#This Row],[Total Ballots]]/Table1[[#This Row],[Total Voters]]</f>
        <v>0.42406876790830944</v>
      </c>
    </row>
    <row r="1863" spans="1:27" s="7" customFormat="1" x14ac:dyDescent="0.35">
      <c r="A1863" s="102" t="s">
        <v>31</v>
      </c>
      <c r="B1863" s="103">
        <v>2023</v>
      </c>
      <c r="C1863" s="17" t="s">
        <v>81</v>
      </c>
      <c r="D1863" s="116"/>
      <c r="E1863" s="117"/>
      <c r="F1863" s="117"/>
      <c r="G1863" s="110" t="s">
        <v>67</v>
      </c>
      <c r="H1863" s="132">
        <v>2103.6691000000001</v>
      </c>
      <c r="I1863" s="132">
        <v>2102.0263</v>
      </c>
      <c r="J1863" s="133">
        <v>4205.6954999999998</v>
      </c>
      <c r="K1863">
        <v>1274</v>
      </c>
      <c r="L1863">
        <v>1322</v>
      </c>
      <c r="M1863">
        <v>40</v>
      </c>
      <c r="N1863">
        <v>2636</v>
      </c>
      <c r="O1863">
        <v>658</v>
      </c>
      <c r="P1863">
        <v>674</v>
      </c>
      <c r="Q1863">
        <v>19</v>
      </c>
      <c r="R1863">
        <v>1351</v>
      </c>
      <c r="S1863" s="105">
        <f>Table1[[#This Row],[Female Voters]]/Table1[[#This Row],[Female Population]]</f>
        <v>0.60560855317026807</v>
      </c>
      <c r="T1863" s="94">
        <f>Table1[[#This Row],[Male Voters]]/Table1[[#This Row],[Male Population]]</f>
        <v>0.62891696454987267</v>
      </c>
      <c r="U1863" s="94">
        <f>Table1[[#This Row],[Total Voters]]/Table1[[#This Row],[Total Population]]</f>
        <v>0.62676910394487673</v>
      </c>
      <c r="V1863" s="94">
        <f>Table1[[#This Row],[Female Ballots]]/Table1[[#This Row],[Female Population]]</f>
        <v>0.31278683515387473</v>
      </c>
      <c r="W1863" s="94">
        <f>Table1[[#This Row],[Male Ballots]]/Table1[[#This Row],[Male Population]]</f>
        <v>0.32064299100349031</v>
      </c>
      <c r="X1863" s="94">
        <f>Table1[[#This Row],[Total Ballots]]/Table1[[#This Row],[Total Population]]</f>
        <v>0.32123105441180894</v>
      </c>
      <c r="Y1863" s="94">
        <f>Table1[[#This Row],[Female Ballots]]/Table1[[#This Row],[Female Voters]]</f>
        <v>0.51648351648351654</v>
      </c>
      <c r="Z1863" s="95">
        <f>Table1[[#This Row],[Male Ballots]]/Table1[[#This Row],[Male Voters]]</f>
        <v>0.50983358547655067</v>
      </c>
      <c r="AA1863" s="94">
        <f>Table1[[#This Row],[Total Ballots]]/Table1[[#This Row],[Total Voters]]</f>
        <v>0.5125189681335357</v>
      </c>
    </row>
    <row r="1864" spans="1:27" s="7" customFormat="1" x14ac:dyDescent="0.35">
      <c r="A1864" s="102" t="s">
        <v>55</v>
      </c>
      <c r="B1864" s="103">
        <v>2023</v>
      </c>
      <c r="C1864" s="17" t="s">
        <v>81</v>
      </c>
      <c r="D1864" s="116"/>
      <c r="E1864" s="117"/>
      <c r="F1864" s="117"/>
      <c r="G1864" s="110" t="s">
        <v>79</v>
      </c>
      <c r="H1864" s="132">
        <v>370470.05300000001</v>
      </c>
      <c r="I1864" s="132">
        <v>358370.64599999995</v>
      </c>
      <c r="J1864" s="133">
        <v>728840.7</v>
      </c>
      <c r="K1864">
        <v>209066</v>
      </c>
      <c r="L1864">
        <v>191434</v>
      </c>
      <c r="M1864">
        <v>8141</v>
      </c>
      <c r="N1864">
        <v>408641</v>
      </c>
      <c r="O1864">
        <v>53711</v>
      </c>
      <c r="P1864">
        <v>47008</v>
      </c>
      <c r="Q1864">
        <v>1672</v>
      </c>
      <c r="R1864">
        <v>102391</v>
      </c>
      <c r="S1864" s="105">
        <f>Table1[[#This Row],[Female Voters]]/Table1[[#This Row],[Female Population]]</f>
        <v>0.56432631546604384</v>
      </c>
      <c r="T1864" s="94">
        <f>Table1[[#This Row],[Male Voters]]/Table1[[#This Row],[Male Population]]</f>
        <v>0.53417879543627589</v>
      </c>
      <c r="U1864" s="94">
        <f>Table1[[#This Row],[Total Voters]]/Table1[[#This Row],[Total Population]]</f>
        <v>0.56067258592995706</v>
      </c>
      <c r="V1864" s="94">
        <f>Table1[[#This Row],[Female Ballots]]/Table1[[#This Row],[Female Population]]</f>
        <v>0.14498067945049259</v>
      </c>
      <c r="W1864" s="94">
        <f>Table1[[#This Row],[Male Ballots]]/Table1[[#This Row],[Male Population]]</f>
        <v>0.13117145760872392</v>
      </c>
      <c r="X1864" s="94">
        <f>Table1[[#This Row],[Total Ballots]]/Table1[[#This Row],[Total Population]]</f>
        <v>0.14048474515761813</v>
      </c>
      <c r="Y1864" s="94">
        <f>Table1[[#This Row],[Female Ballots]]/Table1[[#This Row],[Female Voters]]</f>
        <v>0.25690930136894569</v>
      </c>
      <c r="Z1864" s="95">
        <f>Table1[[#This Row],[Male Ballots]]/Table1[[#This Row],[Male Voters]]</f>
        <v>0.24555721554164883</v>
      </c>
      <c r="AA1864" s="94">
        <f>Table1[[#This Row],[Total Ballots]]/Table1[[#This Row],[Total Voters]]</f>
        <v>0.25056467657430359</v>
      </c>
    </row>
    <row r="1865" spans="1:27" s="7" customFormat="1" x14ac:dyDescent="0.35">
      <c r="A1865" s="102" t="s">
        <v>55</v>
      </c>
      <c r="B1865" s="103">
        <v>2023</v>
      </c>
      <c r="C1865" s="17" t="s">
        <v>81</v>
      </c>
      <c r="D1865" s="116"/>
      <c r="E1865" s="117"/>
      <c r="F1865" s="117"/>
      <c r="G1865" s="110" t="s">
        <v>62</v>
      </c>
      <c r="H1865" s="132">
        <v>39684.419000000002</v>
      </c>
      <c r="I1865" s="132">
        <v>45012.230999999992</v>
      </c>
      <c r="J1865" s="133">
        <v>84696.65</v>
      </c>
      <c r="K1865">
        <v>17360</v>
      </c>
      <c r="L1865">
        <v>17250</v>
      </c>
      <c r="M1865">
        <v>1201</v>
      </c>
      <c r="N1865">
        <v>35811</v>
      </c>
      <c r="O1865">
        <v>1755</v>
      </c>
      <c r="P1865">
        <v>1738</v>
      </c>
      <c r="Q1865">
        <v>195</v>
      </c>
      <c r="R1865">
        <v>3688</v>
      </c>
      <c r="S1865" s="105">
        <f>Table1[[#This Row],[Female Voters]]/Table1[[#This Row],[Female Population]]</f>
        <v>0.43745128283218659</v>
      </c>
      <c r="T1865" s="94">
        <f>Table1[[#This Row],[Male Voters]]/Table1[[#This Row],[Male Population]]</f>
        <v>0.38322917164448045</v>
      </c>
      <c r="U1865" s="94">
        <f>Table1[[#This Row],[Total Voters]]/Table1[[#This Row],[Total Population]]</f>
        <v>0.42281483388067892</v>
      </c>
      <c r="V1865" s="94">
        <f>Table1[[#This Row],[Female Ballots]]/Table1[[#This Row],[Female Population]]</f>
        <v>4.422390560889905E-2</v>
      </c>
      <c r="W1865" s="94">
        <f>Table1[[#This Row],[Male Ballots]]/Table1[[#This Row],[Male Population]]</f>
        <v>3.8611727554672869E-2</v>
      </c>
      <c r="X1865" s="94">
        <f>Table1[[#This Row],[Total Ballots]]/Table1[[#This Row],[Total Population]]</f>
        <v>4.3543634842700393E-2</v>
      </c>
      <c r="Y1865" s="94">
        <f>Table1[[#This Row],[Female Ballots]]/Table1[[#This Row],[Female Voters]]</f>
        <v>0.10109447004608295</v>
      </c>
      <c r="Z1865" s="95">
        <f>Table1[[#This Row],[Male Ballots]]/Table1[[#This Row],[Male Voters]]</f>
        <v>0.10075362318840579</v>
      </c>
      <c r="AA1865" s="94">
        <f>Table1[[#This Row],[Total Ballots]]/Table1[[#This Row],[Total Voters]]</f>
        <v>0.10298511630504593</v>
      </c>
    </row>
    <row r="1866" spans="1:27" s="7" customFormat="1" x14ac:dyDescent="0.35">
      <c r="A1866" s="102" t="s">
        <v>55</v>
      </c>
      <c r="B1866" s="103">
        <v>2023</v>
      </c>
      <c r="C1866" s="17" t="s">
        <v>81</v>
      </c>
      <c r="D1866" s="116"/>
      <c r="E1866" s="117"/>
      <c r="F1866" s="117"/>
      <c r="G1866" s="110" t="s">
        <v>63</v>
      </c>
      <c r="H1866" s="132">
        <v>64696.49</v>
      </c>
      <c r="I1866" s="132">
        <v>67786.539999999994</v>
      </c>
      <c r="J1866" s="133">
        <v>132483.02000000002</v>
      </c>
      <c r="K1866">
        <v>34015</v>
      </c>
      <c r="L1866">
        <v>32542</v>
      </c>
      <c r="M1866">
        <v>1809</v>
      </c>
      <c r="N1866">
        <v>68366</v>
      </c>
      <c r="O1866">
        <v>4065</v>
      </c>
      <c r="P1866">
        <v>3558</v>
      </c>
      <c r="Q1866">
        <v>298</v>
      </c>
      <c r="R1866">
        <v>7921</v>
      </c>
      <c r="S1866" s="105">
        <f>Table1[[#This Row],[Female Voters]]/Table1[[#This Row],[Female Population]]</f>
        <v>0.52576268047926555</v>
      </c>
      <c r="T1866" s="94">
        <f>Table1[[#This Row],[Male Voters]]/Table1[[#This Row],[Male Population]]</f>
        <v>0.48006580657457959</v>
      </c>
      <c r="U1866" s="94">
        <f>Table1[[#This Row],[Total Voters]]/Table1[[#This Row],[Total Population]]</f>
        <v>0.51603594181352441</v>
      </c>
      <c r="V1866" s="94">
        <f>Table1[[#This Row],[Female Ballots]]/Table1[[#This Row],[Female Population]]</f>
        <v>6.2831847601005866E-2</v>
      </c>
      <c r="W1866" s="94">
        <f>Table1[[#This Row],[Male Ballots]]/Table1[[#This Row],[Male Population]]</f>
        <v>5.2488296349098219E-2</v>
      </c>
      <c r="X1866" s="94">
        <f>Table1[[#This Row],[Total Ballots]]/Table1[[#This Row],[Total Population]]</f>
        <v>5.9788794065835746E-2</v>
      </c>
      <c r="Y1866" s="94">
        <f>Table1[[#This Row],[Female Ballots]]/Table1[[#This Row],[Female Voters]]</f>
        <v>0.11950610024988975</v>
      </c>
      <c r="Z1866" s="95">
        <f>Table1[[#This Row],[Male Ballots]]/Table1[[#This Row],[Male Voters]]</f>
        <v>0.10933562780406859</v>
      </c>
      <c r="AA1866" s="94">
        <f>Table1[[#This Row],[Total Ballots]]/Table1[[#This Row],[Total Voters]]</f>
        <v>0.11586168563320949</v>
      </c>
    </row>
    <row r="1867" spans="1:27" s="7" customFormat="1" x14ac:dyDescent="0.35">
      <c r="A1867" s="102" t="s">
        <v>55</v>
      </c>
      <c r="B1867" s="103">
        <v>2023</v>
      </c>
      <c r="C1867" s="17" t="s">
        <v>81</v>
      </c>
      <c r="D1867" s="116"/>
      <c r="E1867" s="117"/>
      <c r="F1867" s="117"/>
      <c r="G1867" s="110" t="s">
        <v>64</v>
      </c>
      <c r="H1867" s="132">
        <v>67419.38</v>
      </c>
      <c r="I1867" s="132">
        <v>66706.58</v>
      </c>
      <c r="J1867" s="133">
        <v>134125.96</v>
      </c>
      <c r="K1867">
        <v>38284</v>
      </c>
      <c r="L1867">
        <v>35906</v>
      </c>
      <c r="M1867">
        <v>1702</v>
      </c>
      <c r="N1867">
        <v>75892</v>
      </c>
      <c r="O1867">
        <v>6087</v>
      </c>
      <c r="P1867">
        <v>5608</v>
      </c>
      <c r="Q1867">
        <v>284</v>
      </c>
      <c r="R1867">
        <v>11979</v>
      </c>
      <c r="S1867" s="105">
        <f>Table1[[#This Row],[Female Voters]]/Table1[[#This Row],[Female Population]]</f>
        <v>0.56784859190339632</v>
      </c>
      <c r="T1867" s="94">
        <f>Table1[[#This Row],[Male Voters]]/Table1[[#This Row],[Male Population]]</f>
        <v>0.53826773910459802</v>
      </c>
      <c r="U1867" s="94">
        <f>Table1[[#This Row],[Total Voters]]/Table1[[#This Row],[Total Population]]</f>
        <v>0.56582633220295309</v>
      </c>
      <c r="V1867" s="94">
        <f>Table1[[#This Row],[Female Ballots]]/Table1[[#This Row],[Female Population]]</f>
        <v>9.0285612237905474E-2</v>
      </c>
      <c r="W1867" s="94">
        <f>Table1[[#This Row],[Male Ballots]]/Table1[[#This Row],[Male Population]]</f>
        <v>8.4069667490073691E-2</v>
      </c>
      <c r="X1867" s="94">
        <f>Table1[[#This Row],[Total Ballots]]/Table1[[#This Row],[Total Population]]</f>
        <v>8.9311569512717751E-2</v>
      </c>
      <c r="Y1867" s="94">
        <f>Table1[[#This Row],[Female Ballots]]/Table1[[#This Row],[Female Voters]]</f>
        <v>0.15899592519068018</v>
      </c>
      <c r="Z1867" s="95">
        <f>Table1[[#This Row],[Male Ballots]]/Table1[[#This Row],[Male Voters]]</f>
        <v>0.15618559572216342</v>
      </c>
      <c r="AA1867" s="94">
        <f>Table1[[#This Row],[Total Ballots]]/Table1[[#This Row],[Total Voters]]</f>
        <v>0.15784272387076373</v>
      </c>
    </row>
    <row r="1868" spans="1:27" s="7" customFormat="1" x14ac:dyDescent="0.35">
      <c r="A1868" s="102" t="s">
        <v>55</v>
      </c>
      <c r="B1868" s="103">
        <v>2023</v>
      </c>
      <c r="C1868" s="17" t="s">
        <v>81</v>
      </c>
      <c r="D1868" s="116"/>
      <c r="E1868" s="117"/>
      <c r="F1868" s="117"/>
      <c r="G1868" s="110" t="s">
        <v>65</v>
      </c>
      <c r="H1868" s="132">
        <v>56608.740000000005</v>
      </c>
      <c r="I1868" s="132">
        <v>55452.97</v>
      </c>
      <c r="J1868" s="133">
        <v>112061.70999999999</v>
      </c>
      <c r="K1868">
        <v>32454</v>
      </c>
      <c r="L1868">
        <v>30635</v>
      </c>
      <c r="M1868">
        <v>1059</v>
      </c>
      <c r="N1868">
        <v>64148</v>
      </c>
      <c r="O1868">
        <v>6585</v>
      </c>
      <c r="P1868">
        <v>6020</v>
      </c>
      <c r="Q1868">
        <v>181</v>
      </c>
      <c r="R1868">
        <v>12786</v>
      </c>
      <c r="S1868" s="105">
        <f>Table1[[#This Row],[Female Voters]]/Table1[[#This Row],[Female Population]]</f>
        <v>0.57330369833350814</v>
      </c>
      <c r="T1868" s="94">
        <f>Table1[[#This Row],[Male Voters]]/Table1[[#This Row],[Male Population]]</f>
        <v>0.55245012124688719</v>
      </c>
      <c r="U1868" s="94">
        <f>Table1[[#This Row],[Total Voters]]/Table1[[#This Row],[Total Population]]</f>
        <v>0.57243459875813074</v>
      </c>
      <c r="V1868" s="94">
        <f>Table1[[#This Row],[Female Ballots]]/Table1[[#This Row],[Female Population]]</f>
        <v>0.11632479366260404</v>
      </c>
      <c r="W1868" s="94">
        <f>Table1[[#This Row],[Male Ballots]]/Table1[[#This Row],[Male Population]]</f>
        <v>0.10856046123408719</v>
      </c>
      <c r="X1868" s="94">
        <f>Table1[[#This Row],[Total Ballots]]/Table1[[#This Row],[Total Population]]</f>
        <v>0.11409784840870267</v>
      </c>
      <c r="Y1868" s="94">
        <f>Table1[[#This Row],[Female Ballots]]/Table1[[#This Row],[Female Voters]]</f>
        <v>0.20290256979108892</v>
      </c>
      <c r="Z1868" s="95">
        <f>Table1[[#This Row],[Male Ballots]]/Table1[[#This Row],[Male Voters]]</f>
        <v>0.19650726293455198</v>
      </c>
      <c r="AA1868" s="94">
        <f>Table1[[#This Row],[Total Ballots]]/Table1[[#This Row],[Total Voters]]</f>
        <v>0.19932032175593939</v>
      </c>
    </row>
    <row r="1869" spans="1:27" s="7" customFormat="1" x14ac:dyDescent="0.35">
      <c r="A1869" s="102" t="s">
        <v>55</v>
      </c>
      <c r="B1869" s="103">
        <v>2023</v>
      </c>
      <c r="C1869" s="17" t="s">
        <v>81</v>
      </c>
      <c r="D1869" s="116"/>
      <c r="E1869" s="117"/>
      <c r="F1869" s="117"/>
      <c r="G1869" s="110" t="s">
        <v>66</v>
      </c>
      <c r="H1869" s="132">
        <v>57890.45</v>
      </c>
      <c r="I1869" s="132">
        <v>54938.820000000007</v>
      </c>
      <c r="J1869" s="133">
        <v>112829.28</v>
      </c>
      <c r="K1869">
        <v>33926</v>
      </c>
      <c r="L1869">
        <v>31599</v>
      </c>
      <c r="M1869">
        <v>1106</v>
      </c>
      <c r="N1869">
        <v>66631</v>
      </c>
      <c r="O1869">
        <v>10633</v>
      </c>
      <c r="P1869">
        <v>9343</v>
      </c>
      <c r="Q1869">
        <v>254</v>
      </c>
      <c r="R1869">
        <v>20230</v>
      </c>
      <c r="S1869" s="105">
        <f>Table1[[#This Row],[Female Voters]]/Table1[[#This Row],[Female Population]]</f>
        <v>0.58603793890011224</v>
      </c>
      <c r="T1869" s="94">
        <f>Table1[[#This Row],[Male Voters]]/Table1[[#This Row],[Male Population]]</f>
        <v>0.5751670676581695</v>
      </c>
      <c r="U1869" s="94">
        <f>Table1[[#This Row],[Total Voters]]/Table1[[#This Row],[Total Population]]</f>
        <v>0.59054706366999776</v>
      </c>
      <c r="V1869" s="94">
        <f>Table1[[#This Row],[Female Ballots]]/Table1[[#This Row],[Female Population]]</f>
        <v>0.18367450935344259</v>
      </c>
      <c r="W1869" s="94">
        <f>Table1[[#This Row],[Male Ballots]]/Table1[[#This Row],[Male Population]]</f>
        <v>0.17006189794393106</v>
      </c>
      <c r="X1869" s="94">
        <f>Table1[[#This Row],[Total Ballots]]/Table1[[#This Row],[Total Population]]</f>
        <v>0.17929743059602968</v>
      </c>
      <c r="Y1869" s="94">
        <f>Table1[[#This Row],[Female Ballots]]/Table1[[#This Row],[Female Voters]]</f>
        <v>0.31341743795319227</v>
      </c>
      <c r="Z1869" s="95">
        <f>Table1[[#This Row],[Male Ballots]]/Table1[[#This Row],[Male Voters]]</f>
        <v>0.29567391373144719</v>
      </c>
      <c r="AA1869" s="94">
        <f>Table1[[#This Row],[Total Ballots]]/Table1[[#This Row],[Total Voters]]</f>
        <v>0.30361243265146853</v>
      </c>
    </row>
    <row r="1870" spans="1:27" s="7" customFormat="1" x14ac:dyDescent="0.35">
      <c r="A1870" s="102" t="s">
        <v>55</v>
      </c>
      <c r="B1870" s="103">
        <v>2023</v>
      </c>
      <c r="C1870" s="17" t="s">
        <v>81</v>
      </c>
      <c r="D1870" s="116"/>
      <c r="E1870" s="117"/>
      <c r="F1870" s="117"/>
      <c r="G1870" s="110" t="s">
        <v>67</v>
      </c>
      <c r="H1870" s="132">
        <v>84170.574000000008</v>
      </c>
      <c r="I1870" s="132">
        <v>68473.505000000005</v>
      </c>
      <c r="J1870" s="133">
        <v>152644.08000000002</v>
      </c>
      <c r="K1870">
        <v>53027</v>
      </c>
      <c r="L1870">
        <v>43502</v>
      </c>
      <c r="M1870">
        <v>1264</v>
      </c>
      <c r="N1870">
        <v>97793</v>
      </c>
      <c r="O1870">
        <v>24586</v>
      </c>
      <c r="P1870">
        <v>20741</v>
      </c>
      <c r="Q1870">
        <v>460</v>
      </c>
      <c r="R1870">
        <v>45787</v>
      </c>
      <c r="S1870" s="105">
        <f>Table1[[#This Row],[Female Voters]]/Table1[[#This Row],[Female Population]]</f>
        <v>0.62999451566054421</v>
      </c>
      <c r="T1870" s="94">
        <f>Table1[[#This Row],[Male Voters]]/Table1[[#This Row],[Male Population]]</f>
        <v>0.63531142446994637</v>
      </c>
      <c r="U1870" s="94">
        <f>Table1[[#This Row],[Total Voters]]/Table1[[#This Row],[Total Population]]</f>
        <v>0.64066028633406547</v>
      </c>
      <c r="V1870" s="94">
        <f>Table1[[#This Row],[Female Ballots]]/Table1[[#This Row],[Female Population]]</f>
        <v>0.2920973308320316</v>
      </c>
      <c r="W1870" s="94">
        <f>Table1[[#This Row],[Male Ballots]]/Table1[[#This Row],[Male Population]]</f>
        <v>0.30290548147053376</v>
      </c>
      <c r="X1870" s="94">
        <f>Table1[[#This Row],[Total Ballots]]/Table1[[#This Row],[Total Population]]</f>
        <v>0.29995922540854514</v>
      </c>
      <c r="Y1870" s="94">
        <f>Table1[[#This Row],[Female Ballots]]/Table1[[#This Row],[Female Voters]]</f>
        <v>0.46365059309408413</v>
      </c>
      <c r="Z1870" s="95">
        <f>Table1[[#This Row],[Male Ballots]]/Table1[[#This Row],[Male Voters]]</f>
        <v>0.47678267665854446</v>
      </c>
      <c r="AA1870" s="94">
        <f>Table1[[#This Row],[Total Ballots]]/Table1[[#This Row],[Total Voters]]</f>
        <v>0.4682032456310779</v>
      </c>
    </row>
    <row r="1871" spans="1:27" s="7" customFormat="1" x14ac:dyDescent="0.35">
      <c r="A1871" s="102" t="s">
        <v>23</v>
      </c>
      <c r="B1871" s="103">
        <v>2023</v>
      </c>
      <c r="C1871" s="17" t="s">
        <v>81</v>
      </c>
      <c r="D1871" s="116"/>
      <c r="E1871" s="117"/>
      <c r="F1871" s="117"/>
      <c r="G1871" s="110" t="s">
        <v>79</v>
      </c>
      <c r="H1871" s="132">
        <v>8195.8732300000011</v>
      </c>
      <c r="I1871" s="132">
        <v>7636.7645899999998</v>
      </c>
      <c r="J1871" s="133">
        <v>15832.639200000001</v>
      </c>
      <c r="K1871">
        <v>4748</v>
      </c>
      <c r="L1871">
        <v>4554</v>
      </c>
      <c r="M1871">
        <v>288</v>
      </c>
      <c r="N1871">
        <v>9590</v>
      </c>
      <c r="O1871">
        <v>2235</v>
      </c>
      <c r="P1871">
        <v>2009</v>
      </c>
      <c r="Q1871">
        <v>112</v>
      </c>
      <c r="R1871">
        <v>4356</v>
      </c>
      <c r="S1871" s="105">
        <f>Table1[[#This Row],[Female Voters]]/Table1[[#This Row],[Female Population]]</f>
        <v>0.57931593946823401</v>
      </c>
      <c r="T1871" s="94">
        <f>Table1[[#This Row],[Male Voters]]/Table1[[#This Row],[Male Population]]</f>
        <v>0.59632583227238123</v>
      </c>
      <c r="U1871" s="94">
        <f>Table1[[#This Row],[Total Voters]]/Table1[[#This Row],[Total Population]]</f>
        <v>0.60571076488624831</v>
      </c>
      <c r="V1871" s="94">
        <f>Table1[[#This Row],[Female Ballots]]/Table1[[#This Row],[Female Population]]</f>
        <v>0.27269821497714891</v>
      </c>
      <c r="W1871" s="94">
        <f>Table1[[#This Row],[Male Ballots]]/Table1[[#This Row],[Male Population]]</f>
        <v>0.26306952064892708</v>
      </c>
      <c r="X1871" s="94">
        <f>Table1[[#This Row],[Total Ballots]]/Table1[[#This Row],[Total Population]]</f>
        <v>0.27512785107867549</v>
      </c>
      <c r="Y1871" s="94">
        <f>Table1[[#This Row],[Female Ballots]]/Table1[[#This Row],[Female Voters]]</f>
        <v>0.47072451558550971</v>
      </c>
      <c r="Z1871" s="95">
        <f>Table1[[#This Row],[Male Ballots]]/Table1[[#This Row],[Male Voters]]</f>
        <v>0.44115063680281069</v>
      </c>
      <c r="AA1871" s="94">
        <f>Table1[[#This Row],[Total Ballots]]/Table1[[#This Row],[Total Voters]]</f>
        <v>0.45422314911366007</v>
      </c>
    </row>
    <row r="1872" spans="1:27" s="7" customFormat="1" x14ac:dyDescent="0.35">
      <c r="A1872" s="102" t="s">
        <v>23</v>
      </c>
      <c r="B1872" s="103">
        <v>2023</v>
      </c>
      <c r="C1872" s="17" t="s">
        <v>81</v>
      </c>
      <c r="D1872" s="116"/>
      <c r="E1872" s="117"/>
      <c r="F1872" s="117"/>
      <c r="G1872" s="110" t="s">
        <v>62</v>
      </c>
      <c r="H1872" s="132">
        <v>451.40793000000002</v>
      </c>
      <c r="I1872" s="132">
        <v>403.51939000000004</v>
      </c>
      <c r="J1872" s="133">
        <v>854.92750000000001</v>
      </c>
      <c r="K1872">
        <v>188</v>
      </c>
      <c r="L1872">
        <v>182</v>
      </c>
      <c r="M1872">
        <v>32</v>
      </c>
      <c r="N1872">
        <v>402</v>
      </c>
      <c r="O1872">
        <v>45</v>
      </c>
      <c r="P1872">
        <v>44</v>
      </c>
      <c r="Q1872">
        <v>10</v>
      </c>
      <c r="R1872">
        <v>99</v>
      </c>
      <c r="S1872" s="105">
        <f>Table1[[#This Row],[Female Voters]]/Table1[[#This Row],[Female Population]]</f>
        <v>0.4164747393781939</v>
      </c>
      <c r="T1872" s="94">
        <f>Table1[[#This Row],[Male Voters]]/Table1[[#This Row],[Male Population]]</f>
        <v>0.45103160965821243</v>
      </c>
      <c r="U1872" s="94">
        <f>Table1[[#This Row],[Total Voters]]/Table1[[#This Row],[Total Population]]</f>
        <v>0.47021531065499705</v>
      </c>
      <c r="V1872" s="94">
        <f>Table1[[#This Row],[Female Ballots]]/Table1[[#This Row],[Female Population]]</f>
        <v>9.9688102510737897E-2</v>
      </c>
      <c r="W1872" s="94">
        <f>Table1[[#This Row],[Male Ballots]]/Table1[[#This Row],[Male Population]]</f>
        <v>0.10904060892835904</v>
      </c>
      <c r="X1872" s="94">
        <f>Table1[[#This Row],[Total Ballots]]/Table1[[#This Row],[Total Population]]</f>
        <v>0.11579929292249927</v>
      </c>
      <c r="Y1872" s="94">
        <f>Table1[[#This Row],[Female Ballots]]/Table1[[#This Row],[Female Voters]]</f>
        <v>0.23936170212765959</v>
      </c>
      <c r="Z1872" s="95">
        <f>Table1[[#This Row],[Male Ballots]]/Table1[[#This Row],[Male Voters]]</f>
        <v>0.24175824175824176</v>
      </c>
      <c r="AA1872" s="94">
        <f>Table1[[#This Row],[Total Ballots]]/Table1[[#This Row],[Total Voters]]</f>
        <v>0.2462686567164179</v>
      </c>
    </row>
    <row r="1873" spans="1:27" s="7" customFormat="1" x14ac:dyDescent="0.35">
      <c r="A1873" s="102" t="s">
        <v>23</v>
      </c>
      <c r="B1873" s="103">
        <v>2023</v>
      </c>
      <c r="C1873" s="17" t="s">
        <v>81</v>
      </c>
      <c r="D1873" s="116"/>
      <c r="E1873" s="117"/>
      <c r="F1873" s="117"/>
      <c r="G1873" s="110" t="s">
        <v>63</v>
      </c>
      <c r="H1873" s="132">
        <v>730.36750000000006</v>
      </c>
      <c r="I1873" s="132">
        <v>719.19110000000001</v>
      </c>
      <c r="J1873" s="133">
        <v>1449.5585000000001</v>
      </c>
      <c r="K1873">
        <v>386</v>
      </c>
      <c r="L1873">
        <v>376</v>
      </c>
      <c r="M1873">
        <v>39</v>
      </c>
      <c r="N1873">
        <v>801</v>
      </c>
      <c r="O1873">
        <v>77</v>
      </c>
      <c r="P1873">
        <v>55</v>
      </c>
      <c r="Q1873">
        <v>8</v>
      </c>
      <c r="R1873">
        <v>140</v>
      </c>
      <c r="S1873" s="105">
        <f>Table1[[#This Row],[Female Voters]]/Table1[[#This Row],[Female Population]]</f>
        <v>0.52850106282111398</v>
      </c>
      <c r="T1873" s="94">
        <f>Table1[[#This Row],[Male Voters]]/Table1[[#This Row],[Male Population]]</f>
        <v>0.52280958426765844</v>
      </c>
      <c r="U1873" s="94">
        <f>Table1[[#This Row],[Total Voters]]/Table1[[#This Row],[Total Population]]</f>
        <v>0.5525820448088159</v>
      </c>
      <c r="V1873" s="94">
        <f>Table1[[#This Row],[Female Ballots]]/Table1[[#This Row],[Female Population]]</f>
        <v>0.10542637781664708</v>
      </c>
      <c r="W1873" s="94">
        <f>Table1[[#This Row],[Male Ballots]]/Table1[[#This Row],[Male Population]]</f>
        <v>7.6474806209364934E-2</v>
      </c>
      <c r="X1873" s="94">
        <f>Table1[[#This Row],[Total Ballots]]/Table1[[#This Row],[Total Population]]</f>
        <v>9.6581131427258701E-2</v>
      </c>
      <c r="Y1873" s="94">
        <f>Table1[[#This Row],[Female Ballots]]/Table1[[#This Row],[Female Voters]]</f>
        <v>0.19948186528497408</v>
      </c>
      <c r="Z1873" s="95">
        <f>Table1[[#This Row],[Male Ballots]]/Table1[[#This Row],[Male Voters]]</f>
        <v>0.14627659574468085</v>
      </c>
      <c r="AA1873" s="94">
        <f>Table1[[#This Row],[Total Ballots]]/Table1[[#This Row],[Total Voters]]</f>
        <v>0.17478152309612985</v>
      </c>
    </row>
    <row r="1874" spans="1:27" s="7" customFormat="1" x14ac:dyDescent="0.35">
      <c r="A1874" s="102" t="s">
        <v>23</v>
      </c>
      <c r="B1874" s="103">
        <v>2023</v>
      </c>
      <c r="C1874" s="17" t="s">
        <v>81</v>
      </c>
      <c r="D1874" s="116"/>
      <c r="E1874" s="117"/>
      <c r="F1874" s="117"/>
      <c r="G1874" s="110" t="s">
        <v>64</v>
      </c>
      <c r="H1874" s="132">
        <v>999.81760000000008</v>
      </c>
      <c r="I1874" s="132">
        <v>997.5915</v>
      </c>
      <c r="J1874" s="133">
        <v>1997.4096</v>
      </c>
      <c r="K1874">
        <v>572</v>
      </c>
      <c r="L1874">
        <v>511</v>
      </c>
      <c r="M1874">
        <v>53</v>
      </c>
      <c r="N1874">
        <v>1136</v>
      </c>
      <c r="O1874">
        <v>141</v>
      </c>
      <c r="P1874">
        <v>116</v>
      </c>
      <c r="Q1874">
        <v>13</v>
      </c>
      <c r="R1874">
        <v>270</v>
      </c>
      <c r="S1874" s="105">
        <f>Table1[[#This Row],[Female Voters]]/Table1[[#This Row],[Female Population]]</f>
        <v>0.57210435183377439</v>
      </c>
      <c r="T1874" s="94">
        <f>Table1[[#This Row],[Male Voters]]/Table1[[#This Row],[Male Population]]</f>
        <v>0.51223371490234226</v>
      </c>
      <c r="U1874" s="94">
        <f>Table1[[#This Row],[Total Voters]]/Table1[[#This Row],[Total Population]]</f>
        <v>0.56873662768017141</v>
      </c>
      <c r="V1874" s="94">
        <f>Table1[[#This Row],[Female Ballots]]/Table1[[#This Row],[Female Population]]</f>
        <v>0.14102572309189196</v>
      </c>
      <c r="W1874" s="94">
        <f>Table1[[#This Row],[Male Ballots]]/Table1[[#This Row],[Male Population]]</f>
        <v>0.11628006052577633</v>
      </c>
      <c r="X1874" s="94">
        <f>Table1[[#This Row],[Total Ballots]]/Table1[[#This Row],[Total Population]]</f>
        <v>0.13517507876201257</v>
      </c>
      <c r="Y1874" s="94">
        <f>Table1[[#This Row],[Female Ballots]]/Table1[[#This Row],[Female Voters]]</f>
        <v>0.24650349650349651</v>
      </c>
      <c r="Z1874" s="95">
        <f>Table1[[#This Row],[Male Ballots]]/Table1[[#This Row],[Male Voters]]</f>
        <v>0.22700587084148727</v>
      </c>
      <c r="AA1874" s="94">
        <f>Table1[[#This Row],[Total Ballots]]/Table1[[#This Row],[Total Voters]]</f>
        <v>0.23767605633802816</v>
      </c>
    </row>
    <row r="1875" spans="1:27" s="7" customFormat="1" x14ac:dyDescent="0.35">
      <c r="A1875" s="102" t="s">
        <v>23</v>
      </c>
      <c r="B1875" s="103">
        <v>2023</v>
      </c>
      <c r="C1875" s="17" t="s">
        <v>81</v>
      </c>
      <c r="D1875" s="116"/>
      <c r="E1875" s="117"/>
      <c r="F1875" s="117"/>
      <c r="G1875" s="110" t="s">
        <v>65</v>
      </c>
      <c r="H1875" s="132">
        <v>1020.2011</v>
      </c>
      <c r="I1875" s="132">
        <v>981.66849999999999</v>
      </c>
      <c r="J1875" s="133">
        <v>2001.8701000000001</v>
      </c>
      <c r="K1875">
        <v>542</v>
      </c>
      <c r="L1875">
        <v>559</v>
      </c>
      <c r="M1875">
        <v>44</v>
      </c>
      <c r="N1875">
        <v>1145</v>
      </c>
      <c r="O1875">
        <v>201</v>
      </c>
      <c r="P1875">
        <v>194</v>
      </c>
      <c r="Q1875">
        <v>22</v>
      </c>
      <c r="R1875">
        <v>417</v>
      </c>
      <c r="S1875" s="105">
        <f>Table1[[#This Row],[Female Voters]]/Table1[[#This Row],[Female Population]]</f>
        <v>0.5312678059257141</v>
      </c>
      <c r="T1875" s="94">
        <f>Table1[[#This Row],[Male Voters]]/Table1[[#This Row],[Male Population]]</f>
        <v>0.56943866488534567</v>
      </c>
      <c r="U1875" s="94">
        <f>Table1[[#This Row],[Total Voters]]/Table1[[#This Row],[Total Population]]</f>
        <v>0.57196518395474305</v>
      </c>
      <c r="V1875" s="94">
        <f>Table1[[#This Row],[Female Ballots]]/Table1[[#This Row],[Female Population]]</f>
        <v>0.1970199796883183</v>
      </c>
      <c r="W1875" s="94">
        <f>Table1[[#This Row],[Male Ballots]]/Table1[[#This Row],[Male Population]]</f>
        <v>0.19762272090833108</v>
      </c>
      <c r="X1875" s="94">
        <f>Table1[[#This Row],[Total Ballots]]/Table1[[#This Row],[Total Population]]</f>
        <v>0.20830522420011169</v>
      </c>
      <c r="Y1875" s="94">
        <f>Table1[[#This Row],[Female Ballots]]/Table1[[#This Row],[Female Voters]]</f>
        <v>0.37084870848708484</v>
      </c>
      <c r="Z1875" s="95">
        <f>Table1[[#This Row],[Male Ballots]]/Table1[[#This Row],[Male Voters]]</f>
        <v>0.34704830053667263</v>
      </c>
      <c r="AA1875" s="94">
        <f>Table1[[#This Row],[Total Ballots]]/Table1[[#This Row],[Total Voters]]</f>
        <v>0.36419213973799125</v>
      </c>
    </row>
    <row r="1876" spans="1:27" s="7" customFormat="1" x14ac:dyDescent="0.35">
      <c r="A1876" s="102" t="s">
        <v>23</v>
      </c>
      <c r="B1876" s="103">
        <v>2023</v>
      </c>
      <c r="C1876" s="17" t="s">
        <v>81</v>
      </c>
      <c r="D1876" s="116"/>
      <c r="E1876" s="117"/>
      <c r="F1876" s="117"/>
      <c r="G1876" s="110" t="s">
        <v>66</v>
      </c>
      <c r="H1876" s="132">
        <v>1446.367</v>
      </c>
      <c r="I1876" s="132">
        <v>1294.5140000000001</v>
      </c>
      <c r="J1876" s="133">
        <v>2740.8810000000003</v>
      </c>
      <c r="K1876">
        <v>841</v>
      </c>
      <c r="L1876">
        <v>777</v>
      </c>
      <c r="M1876">
        <v>42</v>
      </c>
      <c r="N1876">
        <v>1660</v>
      </c>
      <c r="O1876">
        <v>416</v>
      </c>
      <c r="P1876">
        <v>343</v>
      </c>
      <c r="Q1876">
        <v>16</v>
      </c>
      <c r="R1876">
        <v>775</v>
      </c>
      <c r="S1876" s="105">
        <f>Table1[[#This Row],[Female Voters]]/Table1[[#This Row],[Female Population]]</f>
        <v>0.58145685016320203</v>
      </c>
      <c r="T1876" s="94">
        <f>Table1[[#This Row],[Male Voters]]/Table1[[#This Row],[Male Population]]</f>
        <v>0.60022525828225881</v>
      </c>
      <c r="U1876" s="94">
        <f>Table1[[#This Row],[Total Voters]]/Table1[[#This Row],[Total Population]]</f>
        <v>0.60564468139988559</v>
      </c>
      <c r="V1876" s="94">
        <f>Table1[[#This Row],[Female Ballots]]/Table1[[#This Row],[Female Population]]</f>
        <v>0.28761718153138172</v>
      </c>
      <c r="W1876" s="94">
        <f>Table1[[#This Row],[Male Ballots]]/Table1[[#This Row],[Male Population]]</f>
        <v>0.26496430320568182</v>
      </c>
      <c r="X1876" s="94">
        <f>Table1[[#This Row],[Total Ballots]]/Table1[[#This Row],[Total Population]]</f>
        <v>0.28275580005115142</v>
      </c>
      <c r="Y1876" s="94">
        <f>Table1[[#This Row],[Female Ballots]]/Table1[[#This Row],[Female Voters]]</f>
        <v>0.49464922711058262</v>
      </c>
      <c r="Z1876" s="95">
        <f>Table1[[#This Row],[Male Ballots]]/Table1[[#This Row],[Male Voters]]</f>
        <v>0.44144144144144143</v>
      </c>
      <c r="AA1876" s="94">
        <f>Table1[[#This Row],[Total Ballots]]/Table1[[#This Row],[Total Voters]]</f>
        <v>0.46686746987951805</v>
      </c>
    </row>
    <row r="1877" spans="1:27" s="7" customFormat="1" x14ac:dyDescent="0.35">
      <c r="A1877" s="102" t="s">
        <v>23</v>
      </c>
      <c r="B1877" s="103">
        <v>2023</v>
      </c>
      <c r="C1877" s="17" t="s">
        <v>81</v>
      </c>
      <c r="D1877" s="116"/>
      <c r="E1877" s="117"/>
      <c r="F1877" s="117"/>
      <c r="G1877" s="110" t="s">
        <v>67</v>
      </c>
      <c r="H1877" s="132">
        <v>3547.7120999999997</v>
      </c>
      <c r="I1877" s="132">
        <v>3240.2800999999999</v>
      </c>
      <c r="J1877" s="133">
        <v>6787.9925000000003</v>
      </c>
      <c r="K1877">
        <v>2219</v>
      </c>
      <c r="L1877">
        <v>2149</v>
      </c>
      <c r="M1877">
        <v>78</v>
      </c>
      <c r="N1877">
        <v>4446</v>
      </c>
      <c r="O1877">
        <v>1355</v>
      </c>
      <c r="P1877">
        <v>1257</v>
      </c>
      <c r="Q1877">
        <v>43</v>
      </c>
      <c r="R1877">
        <v>2655</v>
      </c>
      <c r="S1877" s="105">
        <f>Table1[[#This Row],[Female Voters]]/Table1[[#This Row],[Female Population]]</f>
        <v>0.62547352700913927</v>
      </c>
      <c r="T1877" s="94">
        <f>Table1[[#This Row],[Male Voters]]/Table1[[#This Row],[Male Population]]</f>
        <v>0.66321426965526842</v>
      </c>
      <c r="U1877" s="94">
        <f>Table1[[#This Row],[Total Voters]]/Table1[[#This Row],[Total Population]]</f>
        <v>0.65498009904990317</v>
      </c>
      <c r="V1877" s="94">
        <f>Table1[[#This Row],[Female Ballots]]/Table1[[#This Row],[Female Population]]</f>
        <v>0.38193629071535995</v>
      </c>
      <c r="W1877" s="94">
        <f>Table1[[#This Row],[Male Ballots]]/Table1[[#This Row],[Male Population]]</f>
        <v>0.38792942622460325</v>
      </c>
      <c r="X1877" s="94">
        <f>Table1[[#This Row],[Total Ballots]]/Table1[[#This Row],[Total Population]]</f>
        <v>0.39113184052575189</v>
      </c>
      <c r="Y1877" s="94">
        <f>Table1[[#This Row],[Female Ballots]]/Table1[[#This Row],[Female Voters]]</f>
        <v>0.61063542136097337</v>
      </c>
      <c r="Z1877" s="95">
        <f>Table1[[#This Row],[Male Ballots]]/Table1[[#This Row],[Male Voters]]</f>
        <v>0.58492322010237319</v>
      </c>
      <c r="AA1877" s="94">
        <f>Table1[[#This Row],[Total Ballots]]/Table1[[#This Row],[Total Voters]]</f>
        <v>0.59716599190283404</v>
      </c>
    </row>
    <row r="1878" spans="1:27" s="7" customFormat="1" x14ac:dyDescent="0.35">
      <c r="A1878" s="102" t="s">
        <v>38</v>
      </c>
      <c r="B1878" s="103">
        <v>2023</v>
      </c>
      <c r="C1878" s="17" t="s">
        <v>81</v>
      </c>
      <c r="D1878" s="116"/>
      <c r="E1878" s="117"/>
      <c r="F1878" s="117"/>
      <c r="G1878" s="110" t="s">
        <v>79</v>
      </c>
      <c r="H1878" s="132">
        <v>53397.330700000006</v>
      </c>
      <c r="I1878" s="132">
        <v>51077.426999999996</v>
      </c>
      <c r="J1878" s="133">
        <v>104474.758</v>
      </c>
      <c r="K1878">
        <v>29250</v>
      </c>
      <c r="L1878">
        <v>27583</v>
      </c>
      <c r="M1878">
        <v>1110</v>
      </c>
      <c r="N1878">
        <v>57943</v>
      </c>
      <c r="O1878">
        <v>7802</v>
      </c>
      <c r="P1878">
        <v>6437</v>
      </c>
      <c r="Q1878">
        <v>211</v>
      </c>
      <c r="R1878">
        <v>14450</v>
      </c>
      <c r="S1878" s="105">
        <f>Table1[[#This Row],[Female Voters]]/Table1[[#This Row],[Female Population]]</f>
        <v>0.54778019081766571</v>
      </c>
      <c r="T1878" s="94">
        <f>Table1[[#This Row],[Male Voters]]/Table1[[#This Row],[Male Population]]</f>
        <v>0.54002328660760457</v>
      </c>
      <c r="U1878" s="94">
        <f>Table1[[#This Row],[Total Voters]]/Table1[[#This Row],[Total Population]]</f>
        <v>0.55461243566603902</v>
      </c>
      <c r="V1878" s="94">
        <f>Table1[[#This Row],[Female Ballots]]/Table1[[#This Row],[Female Population]]</f>
        <v>0.14611217260715992</v>
      </c>
      <c r="W1878" s="94">
        <f>Table1[[#This Row],[Male Ballots]]/Table1[[#This Row],[Male Population]]</f>
        <v>0.12602435905786719</v>
      </c>
      <c r="X1878" s="94">
        <f>Table1[[#This Row],[Total Ballots]]/Table1[[#This Row],[Total Population]]</f>
        <v>0.13831092099777823</v>
      </c>
      <c r="Y1878" s="94">
        <f>Table1[[#This Row],[Female Ballots]]/Table1[[#This Row],[Female Voters]]</f>
        <v>0.26673504273504273</v>
      </c>
      <c r="Z1878" s="95">
        <f>Table1[[#This Row],[Male Ballots]]/Table1[[#This Row],[Male Voters]]</f>
        <v>0.23336837907406735</v>
      </c>
      <c r="AA1878" s="94">
        <f>Table1[[#This Row],[Total Ballots]]/Table1[[#This Row],[Total Voters]]</f>
        <v>0.24938301434168061</v>
      </c>
    </row>
    <row r="1879" spans="1:27" s="7" customFormat="1" x14ac:dyDescent="0.35">
      <c r="A1879" s="102" t="s">
        <v>38</v>
      </c>
      <c r="B1879" s="103">
        <v>2023</v>
      </c>
      <c r="C1879" s="17" t="s">
        <v>81</v>
      </c>
      <c r="D1879" s="116"/>
      <c r="E1879" s="117"/>
      <c r="F1879" s="117"/>
      <c r="G1879" s="110" t="s">
        <v>62</v>
      </c>
      <c r="H1879" s="132">
        <v>4690.1666999999998</v>
      </c>
      <c r="I1879" s="132">
        <v>4918.1059999999998</v>
      </c>
      <c r="J1879" s="133">
        <v>9608.2729999999992</v>
      </c>
      <c r="K1879">
        <v>2023</v>
      </c>
      <c r="L1879">
        <v>2187</v>
      </c>
      <c r="M1879">
        <v>150</v>
      </c>
      <c r="N1879">
        <v>4360</v>
      </c>
      <c r="O1879">
        <v>156</v>
      </c>
      <c r="P1879">
        <v>181</v>
      </c>
      <c r="Q1879">
        <v>24</v>
      </c>
      <c r="R1879">
        <v>361</v>
      </c>
      <c r="S1879" s="105">
        <f>Table1[[#This Row],[Female Voters]]/Table1[[#This Row],[Female Population]]</f>
        <v>0.43132795258641876</v>
      </c>
      <c r="T1879" s="94">
        <f>Table1[[#This Row],[Male Voters]]/Table1[[#This Row],[Male Population]]</f>
        <v>0.44468338014674758</v>
      </c>
      <c r="U1879" s="94">
        <f>Table1[[#This Row],[Total Voters]]/Table1[[#This Row],[Total Population]]</f>
        <v>0.45377561607585465</v>
      </c>
      <c r="V1879" s="94">
        <f>Table1[[#This Row],[Female Ballots]]/Table1[[#This Row],[Female Population]]</f>
        <v>3.3261077905823687E-2</v>
      </c>
      <c r="W1879" s="94">
        <f>Table1[[#This Row],[Male Ballots]]/Table1[[#This Row],[Male Population]]</f>
        <v>3.6802785462533752E-2</v>
      </c>
      <c r="X1879" s="94">
        <f>Table1[[#This Row],[Total Ballots]]/Table1[[#This Row],[Total Population]]</f>
        <v>3.7571788395271456E-2</v>
      </c>
      <c r="Y1879" s="94">
        <f>Table1[[#This Row],[Female Ballots]]/Table1[[#This Row],[Female Voters]]</f>
        <v>7.7113198220464654E-2</v>
      </c>
      <c r="Z1879" s="95">
        <f>Table1[[#This Row],[Male Ballots]]/Table1[[#This Row],[Male Voters]]</f>
        <v>8.2761774119798806E-2</v>
      </c>
      <c r="AA1879" s="94">
        <f>Table1[[#This Row],[Total Ballots]]/Table1[[#This Row],[Total Voters]]</f>
        <v>8.2798165137614677E-2</v>
      </c>
    </row>
    <row r="1880" spans="1:27" s="7" customFormat="1" x14ac:dyDescent="0.35">
      <c r="A1880" s="102" t="s">
        <v>38</v>
      </c>
      <c r="B1880" s="103">
        <v>2023</v>
      </c>
      <c r="C1880" s="17" t="s">
        <v>81</v>
      </c>
      <c r="D1880" s="116"/>
      <c r="E1880" s="117"/>
      <c r="F1880" s="117"/>
      <c r="G1880" s="110" t="s">
        <v>63</v>
      </c>
      <c r="H1880" s="132">
        <v>7644.299</v>
      </c>
      <c r="I1880" s="132">
        <v>7819.2660000000005</v>
      </c>
      <c r="J1880" s="133">
        <v>15463.564</v>
      </c>
      <c r="K1880">
        <v>3879</v>
      </c>
      <c r="L1880">
        <v>3728</v>
      </c>
      <c r="M1880">
        <v>204</v>
      </c>
      <c r="N1880">
        <v>7811</v>
      </c>
      <c r="O1880">
        <v>369</v>
      </c>
      <c r="P1880">
        <v>297</v>
      </c>
      <c r="Q1880">
        <v>31</v>
      </c>
      <c r="R1880">
        <v>697</v>
      </c>
      <c r="S1880" s="105">
        <f>Table1[[#This Row],[Female Voters]]/Table1[[#This Row],[Female Population]]</f>
        <v>0.50743698015998584</v>
      </c>
      <c r="T1880" s="94">
        <f>Table1[[#This Row],[Male Voters]]/Table1[[#This Row],[Male Population]]</f>
        <v>0.47677109334814799</v>
      </c>
      <c r="U1880" s="94">
        <f>Table1[[#This Row],[Total Voters]]/Table1[[#This Row],[Total Population]]</f>
        <v>0.50512288111589276</v>
      </c>
      <c r="V1880" s="94">
        <f>Table1[[#This Row],[Female Ballots]]/Table1[[#This Row],[Female Population]]</f>
        <v>4.8271267254198197E-2</v>
      </c>
      <c r="W1880" s="94">
        <f>Table1[[#This Row],[Male Ballots]]/Table1[[#This Row],[Male Population]]</f>
        <v>3.7983104808047195E-2</v>
      </c>
      <c r="X1880" s="94">
        <f>Table1[[#This Row],[Total Ballots]]/Table1[[#This Row],[Total Population]]</f>
        <v>4.5073697111480897E-2</v>
      </c>
      <c r="Y1880" s="94">
        <f>Table1[[#This Row],[Female Ballots]]/Table1[[#This Row],[Female Voters]]</f>
        <v>9.5127610208816701E-2</v>
      </c>
      <c r="Z1880" s="95">
        <f>Table1[[#This Row],[Male Ballots]]/Table1[[#This Row],[Male Voters]]</f>
        <v>7.9667381974248927E-2</v>
      </c>
      <c r="AA1880" s="94">
        <f>Table1[[#This Row],[Total Ballots]]/Table1[[#This Row],[Total Voters]]</f>
        <v>8.9233132761490211E-2</v>
      </c>
    </row>
    <row r="1881" spans="1:27" s="7" customFormat="1" x14ac:dyDescent="0.35">
      <c r="A1881" s="106" t="s">
        <v>38</v>
      </c>
      <c r="B1881" s="103">
        <v>2023</v>
      </c>
      <c r="C1881" s="17" t="s">
        <v>81</v>
      </c>
      <c r="D1881" s="116"/>
      <c r="E1881" s="117"/>
      <c r="F1881" s="117"/>
      <c r="G1881" s="110" t="s">
        <v>64</v>
      </c>
      <c r="H1881" s="132">
        <v>8172.5689999999995</v>
      </c>
      <c r="I1881" s="132">
        <v>8402.6620000000003</v>
      </c>
      <c r="J1881" s="133">
        <v>16575.232</v>
      </c>
      <c r="K1881">
        <v>4285</v>
      </c>
      <c r="L1881">
        <v>4187</v>
      </c>
      <c r="M1881">
        <v>208</v>
      </c>
      <c r="N1881">
        <v>8680</v>
      </c>
      <c r="O1881">
        <v>606</v>
      </c>
      <c r="P1881">
        <v>480</v>
      </c>
      <c r="Q1881">
        <v>24</v>
      </c>
      <c r="R1881">
        <v>1110</v>
      </c>
      <c r="S1881" s="105">
        <f>Table1[[#This Row],[Female Voters]]/Table1[[#This Row],[Female Population]]</f>
        <v>0.52431493695556441</v>
      </c>
      <c r="T1881" s="94">
        <f>Table1[[#This Row],[Male Voters]]/Table1[[#This Row],[Male Population]]</f>
        <v>0.49829446906230429</v>
      </c>
      <c r="U1881" s="94">
        <f>Table1[[#This Row],[Total Voters]]/Table1[[#This Row],[Total Population]]</f>
        <v>0.52367291148624651</v>
      </c>
      <c r="V1881" s="94">
        <f>Table1[[#This Row],[Female Ballots]]/Table1[[#This Row],[Female Population]]</f>
        <v>7.4150490500600241E-2</v>
      </c>
      <c r="W1881" s="94">
        <f>Table1[[#This Row],[Male Ballots]]/Table1[[#This Row],[Male Population]]</f>
        <v>5.7124754036280402E-2</v>
      </c>
      <c r="X1881" s="94">
        <f>Table1[[#This Row],[Total Ballots]]/Table1[[#This Row],[Total Population]]</f>
        <v>6.696738845043014E-2</v>
      </c>
      <c r="Y1881" s="94">
        <f>Table1[[#This Row],[Female Ballots]]/Table1[[#This Row],[Female Voters]]</f>
        <v>0.14142357059509919</v>
      </c>
      <c r="Z1881" s="95">
        <f>Table1[[#This Row],[Male Ballots]]/Table1[[#This Row],[Male Voters]]</f>
        <v>0.11464055409601147</v>
      </c>
      <c r="AA1881" s="94">
        <f>Table1[[#This Row],[Total Ballots]]/Table1[[#This Row],[Total Voters]]</f>
        <v>0.12788018433179724</v>
      </c>
    </row>
    <row r="1882" spans="1:27" s="7" customFormat="1" x14ac:dyDescent="0.35">
      <c r="A1882" s="102" t="s">
        <v>38</v>
      </c>
      <c r="B1882" s="103">
        <v>2023</v>
      </c>
      <c r="C1882" s="17" t="s">
        <v>81</v>
      </c>
      <c r="D1882" s="116"/>
      <c r="E1882" s="117"/>
      <c r="F1882" s="117"/>
      <c r="G1882" s="110" t="s">
        <v>65</v>
      </c>
      <c r="H1882" s="132">
        <v>7334.9679999999998</v>
      </c>
      <c r="I1882" s="132">
        <v>7276.8389999999999</v>
      </c>
      <c r="J1882" s="133">
        <v>14611.806</v>
      </c>
      <c r="K1882">
        <v>3946</v>
      </c>
      <c r="L1882">
        <v>3772</v>
      </c>
      <c r="M1882">
        <v>157</v>
      </c>
      <c r="N1882">
        <v>7875</v>
      </c>
      <c r="O1882">
        <v>722</v>
      </c>
      <c r="P1882">
        <v>583</v>
      </c>
      <c r="Q1882">
        <v>19</v>
      </c>
      <c r="R1882">
        <v>1324</v>
      </c>
      <c r="S1882" s="105">
        <f>Table1[[#This Row],[Female Voters]]/Table1[[#This Row],[Female Population]]</f>
        <v>0.53797099046648877</v>
      </c>
      <c r="T1882" s="94">
        <f>Table1[[#This Row],[Male Voters]]/Table1[[#This Row],[Male Population]]</f>
        <v>0.51835694042426939</v>
      </c>
      <c r="U1882" s="94">
        <f>Table1[[#This Row],[Total Voters]]/Table1[[#This Row],[Total Population]]</f>
        <v>0.53894775224910596</v>
      </c>
      <c r="V1882" s="94">
        <f>Table1[[#This Row],[Female Ballots]]/Table1[[#This Row],[Female Population]]</f>
        <v>9.8432603932287102E-2</v>
      </c>
      <c r="W1882" s="94">
        <f>Table1[[#This Row],[Male Ballots]]/Table1[[#This Row],[Male Population]]</f>
        <v>8.0117204736836964E-2</v>
      </c>
      <c r="X1882" s="94">
        <f>Table1[[#This Row],[Total Ballots]]/Table1[[#This Row],[Total Population]]</f>
        <v>9.0611660187659204E-2</v>
      </c>
      <c r="Y1882" s="94">
        <f>Table1[[#This Row],[Female Ballots]]/Table1[[#This Row],[Female Voters]]</f>
        <v>0.18297009630005068</v>
      </c>
      <c r="Z1882" s="95">
        <f>Table1[[#This Row],[Male Ballots]]/Table1[[#This Row],[Male Voters]]</f>
        <v>0.15455991516436904</v>
      </c>
      <c r="AA1882" s="94">
        <f>Table1[[#This Row],[Total Ballots]]/Table1[[#This Row],[Total Voters]]</f>
        <v>0.16812698412698412</v>
      </c>
    </row>
    <row r="1883" spans="1:27" s="7" customFormat="1" x14ac:dyDescent="0.35">
      <c r="A1883" s="102" t="s">
        <v>38</v>
      </c>
      <c r="B1883" s="103">
        <v>2023</v>
      </c>
      <c r="C1883" s="17" t="s">
        <v>81</v>
      </c>
      <c r="D1883" s="116"/>
      <c r="E1883" s="117"/>
      <c r="F1883" s="117"/>
      <c r="G1883" s="110" t="s">
        <v>66</v>
      </c>
      <c r="H1883" s="132">
        <v>8643.9259999999995</v>
      </c>
      <c r="I1883" s="132">
        <v>8068.6589999999997</v>
      </c>
      <c r="J1883" s="133">
        <v>16712.585999999999</v>
      </c>
      <c r="K1883">
        <v>4992</v>
      </c>
      <c r="L1883">
        <v>4552</v>
      </c>
      <c r="M1883">
        <v>168</v>
      </c>
      <c r="N1883">
        <v>9712</v>
      </c>
      <c r="O1883">
        <v>1476</v>
      </c>
      <c r="P1883">
        <v>1097</v>
      </c>
      <c r="Q1883">
        <v>32</v>
      </c>
      <c r="R1883">
        <v>2605</v>
      </c>
      <c r="S1883" s="105">
        <f>Table1[[#This Row],[Female Voters]]/Table1[[#This Row],[Female Population]]</f>
        <v>0.57751535586954361</v>
      </c>
      <c r="T1883" s="94">
        <f>Table1[[#This Row],[Male Voters]]/Table1[[#This Row],[Male Population]]</f>
        <v>0.56415818291490571</v>
      </c>
      <c r="U1883" s="94">
        <f>Table1[[#This Row],[Total Voters]]/Table1[[#This Row],[Total Population]]</f>
        <v>0.58111892438429336</v>
      </c>
      <c r="V1883" s="94">
        <f>Table1[[#This Row],[Female Ballots]]/Table1[[#This Row],[Female Population]]</f>
        <v>0.17075574224027371</v>
      </c>
      <c r="W1883" s="94">
        <f>Table1[[#This Row],[Male Ballots]]/Table1[[#This Row],[Male Population]]</f>
        <v>0.13595815611987072</v>
      </c>
      <c r="X1883" s="94">
        <f>Table1[[#This Row],[Total Ballots]]/Table1[[#This Row],[Total Population]]</f>
        <v>0.15587055169080358</v>
      </c>
      <c r="Y1883" s="94">
        <f>Table1[[#This Row],[Female Ballots]]/Table1[[#This Row],[Female Voters]]</f>
        <v>0.29567307692307693</v>
      </c>
      <c r="Z1883" s="95">
        <f>Table1[[#This Row],[Male Ballots]]/Table1[[#This Row],[Male Voters]]</f>
        <v>0.24099297012302284</v>
      </c>
      <c r="AA1883" s="94">
        <f>Table1[[#This Row],[Total Ballots]]/Table1[[#This Row],[Total Voters]]</f>
        <v>0.26822487644151566</v>
      </c>
    </row>
    <row r="1884" spans="1:27" s="7" customFormat="1" x14ac:dyDescent="0.35">
      <c r="A1884" s="102" t="s">
        <v>38</v>
      </c>
      <c r="B1884" s="103">
        <v>2023</v>
      </c>
      <c r="C1884" s="17" t="s">
        <v>81</v>
      </c>
      <c r="D1884" s="116"/>
      <c r="E1884" s="117"/>
      <c r="F1884" s="117"/>
      <c r="G1884" s="110" t="s">
        <v>67</v>
      </c>
      <c r="H1884" s="132">
        <v>16911.402000000002</v>
      </c>
      <c r="I1884" s="132">
        <v>14591.894999999999</v>
      </c>
      <c r="J1884" s="133">
        <v>31503.297000000002</v>
      </c>
      <c r="K1884">
        <v>10125</v>
      </c>
      <c r="L1884">
        <v>9157</v>
      </c>
      <c r="M1884">
        <v>223</v>
      </c>
      <c r="N1884">
        <v>19505</v>
      </c>
      <c r="O1884">
        <v>4473</v>
      </c>
      <c r="P1884">
        <v>3799</v>
      </c>
      <c r="Q1884">
        <v>81</v>
      </c>
      <c r="R1884">
        <v>8353</v>
      </c>
      <c r="S1884" s="105">
        <f>Table1[[#This Row],[Female Voters]]/Table1[[#This Row],[Female Population]]</f>
        <v>0.59870849264892401</v>
      </c>
      <c r="T1884" s="94">
        <f>Table1[[#This Row],[Male Voters]]/Table1[[#This Row],[Male Population]]</f>
        <v>0.62754015157044374</v>
      </c>
      <c r="U1884" s="94">
        <f>Table1[[#This Row],[Total Voters]]/Table1[[#This Row],[Total Population]]</f>
        <v>0.61914154572456337</v>
      </c>
      <c r="V1884" s="94">
        <f>Table1[[#This Row],[Female Ballots]]/Table1[[#This Row],[Female Population]]</f>
        <v>0.26449610741912466</v>
      </c>
      <c r="W1884" s="94">
        <f>Table1[[#This Row],[Male Ballots]]/Table1[[#This Row],[Male Population]]</f>
        <v>0.26035000937164093</v>
      </c>
      <c r="X1884" s="94">
        <f>Table1[[#This Row],[Total Ballots]]/Table1[[#This Row],[Total Population]]</f>
        <v>0.2651468511375174</v>
      </c>
      <c r="Y1884" s="94">
        <f>Table1[[#This Row],[Female Ballots]]/Table1[[#This Row],[Female Voters]]</f>
        <v>0.44177777777777777</v>
      </c>
      <c r="Z1884" s="95">
        <f>Table1[[#This Row],[Male Ballots]]/Table1[[#This Row],[Male Voters]]</f>
        <v>0.41487386698700446</v>
      </c>
      <c r="AA1884" s="94">
        <f>Table1[[#This Row],[Total Ballots]]/Table1[[#This Row],[Total Voters]]</f>
        <v>0.42824916688028708</v>
      </c>
    </row>
    <row r="1885" spans="1:27" s="7" customFormat="1" x14ac:dyDescent="0.35">
      <c r="A1885" s="102" t="s">
        <v>36</v>
      </c>
      <c r="B1885" s="103">
        <v>2023</v>
      </c>
      <c r="C1885" s="17" t="s">
        <v>81</v>
      </c>
      <c r="D1885" s="116"/>
      <c r="E1885" s="117"/>
      <c r="F1885" s="117"/>
      <c r="G1885" s="110" t="s">
        <v>79</v>
      </c>
      <c r="H1885" s="132">
        <v>4866.4373699999996</v>
      </c>
      <c r="I1885" s="132">
        <v>4977.9048600000006</v>
      </c>
      <c r="J1885" s="133">
        <v>9844.3423999999995</v>
      </c>
      <c r="K1885" s="118"/>
      <c r="L1885" s="119"/>
      <c r="M1885" s="119"/>
      <c r="N1885" s="120"/>
      <c r="O1885" s="120"/>
      <c r="P1885" s="104"/>
      <c r="Q1885" s="104"/>
      <c r="R1885" s="121"/>
      <c r="S1885" s="105">
        <f>Table1[[#This Row],[Female Voters]]/Table1[[#This Row],[Female Population]]</f>
        <v>0</v>
      </c>
      <c r="T1885" s="94">
        <f>Table1[[#This Row],[Male Voters]]/Table1[[#This Row],[Male Population]]</f>
        <v>0</v>
      </c>
      <c r="U1885" s="94">
        <f>Table1[[#This Row],[Total Voters]]/Table1[[#This Row],[Total Population]]</f>
        <v>0</v>
      </c>
      <c r="V1885" s="94">
        <f>Table1[[#This Row],[Female Ballots]]/Table1[[#This Row],[Female Population]]</f>
        <v>0</v>
      </c>
      <c r="W1885" s="94">
        <f>Table1[[#This Row],[Male Ballots]]/Table1[[#This Row],[Male Population]]</f>
        <v>0</v>
      </c>
      <c r="X1885" s="94">
        <f>Table1[[#This Row],[Total Ballots]]/Table1[[#This Row],[Total Population]]</f>
        <v>0</v>
      </c>
      <c r="Y1885" s="127" t="str">
        <f>IFERROR(Table1[[#This Row],[Female Ballots]]/Table1[[#This Row],[Female Voters]],"0.0%")</f>
        <v>0.0%</v>
      </c>
      <c r="Z1885" s="128" t="str">
        <f>IFERROR(Table1[[#This Row],[Male Ballots]]/Table1[[#This Row],[Male Voters]],"0.0%")</f>
        <v>0.0%</v>
      </c>
      <c r="AA1885" s="127" t="str">
        <f>IFERROR(Table1[[#This Row],[Total Ballots]]/Table1[[#This Row],[Total Voters]],"0.0%")</f>
        <v>0.0%</v>
      </c>
    </row>
    <row r="1886" spans="1:27" s="7" customFormat="1" x14ac:dyDescent="0.35">
      <c r="A1886" s="102" t="s">
        <v>36</v>
      </c>
      <c r="B1886" s="103">
        <v>2023</v>
      </c>
      <c r="C1886" s="17" t="s">
        <v>81</v>
      </c>
      <c r="D1886" s="116"/>
      <c r="E1886" s="117"/>
      <c r="F1886" s="117"/>
      <c r="G1886" s="110" t="s">
        <v>62</v>
      </c>
      <c r="H1886" s="132">
        <v>289.25176999999996</v>
      </c>
      <c r="I1886" s="132">
        <v>333.46364</v>
      </c>
      <c r="J1886" s="133">
        <v>622.71550000000002</v>
      </c>
      <c r="K1886" s="118"/>
      <c r="L1886" s="119"/>
      <c r="M1886" s="119"/>
      <c r="N1886" s="120"/>
      <c r="O1886" s="120"/>
      <c r="P1886" s="104"/>
      <c r="Q1886" s="104"/>
      <c r="R1886" s="121"/>
      <c r="S1886" s="105">
        <f>Table1[[#This Row],[Female Voters]]/Table1[[#This Row],[Female Population]]</f>
        <v>0</v>
      </c>
      <c r="T1886" s="94">
        <f>Table1[[#This Row],[Male Voters]]/Table1[[#This Row],[Male Population]]</f>
        <v>0</v>
      </c>
      <c r="U1886" s="94">
        <f>Table1[[#This Row],[Total Voters]]/Table1[[#This Row],[Total Population]]</f>
        <v>0</v>
      </c>
      <c r="V1886" s="94">
        <f>Table1[[#This Row],[Female Ballots]]/Table1[[#This Row],[Female Population]]</f>
        <v>0</v>
      </c>
      <c r="W1886" s="94">
        <f>Table1[[#This Row],[Male Ballots]]/Table1[[#This Row],[Male Population]]</f>
        <v>0</v>
      </c>
      <c r="X1886" s="94">
        <f>Table1[[#This Row],[Total Ballots]]/Table1[[#This Row],[Total Population]]</f>
        <v>0</v>
      </c>
      <c r="Y1886" s="127" t="str">
        <f>IFERROR(Table1[[#This Row],[Female Ballots]]/Table1[[#This Row],[Female Voters]],"0.0%")</f>
        <v>0.0%</v>
      </c>
      <c r="Z1886" s="128" t="str">
        <f>IFERROR(Table1[[#This Row],[Male Ballots]]/Table1[[#This Row],[Male Voters]],"0.0%")</f>
        <v>0.0%</v>
      </c>
      <c r="AA1886" s="127" t="str">
        <f>IFERROR(Table1[[#This Row],[Total Ballots]]/Table1[[#This Row],[Total Voters]],"0.0%")</f>
        <v>0.0%</v>
      </c>
    </row>
    <row r="1887" spans="1:27" s="7" customFormat="1" x14ac:dyDescent="0.35">
      <c r="A1887" s="102" t="s">
        <v>36</v>
      </c>
      <c r="B1887" s="103">
        <v>2023</v>
      </c>
      <c r="C1887" s="17" t="s">
        <v>81</v>
      </c>
      <c r="D1887" s="116"/>
      <c r="E1887" s="117"/>
      <c r="F1887" s="117"/>
      <c r="G1887" s="110" t="s">
        <v>63</v>
      </c>
      <c r="H1887" s="132">
        <v>556.84950000000003</v>
      </c>
      <c r="I1887" s="132">
        <v>542.88560000000007</v>
      </c>
      <c r="J1887" s="133">
        <v>1099.7351000000001</v>
      </c>
      <c r="K1887" s="118"/>
      <c r="L1887" s="119"/>
      <c r="M1887" s="119"/>
      <c r="N1887" s="120"/>
      <c r="O1887" s="120"/>
      <c r="P1887" s="104"/>
      <c r="Q1887" s="104"/>
      <c r="R1887" s="121"/>
      <c r="S1887" s="105">
        <f>Table1[[#This Row],[Female Voters]]/Table1[[#This Row],[Female Population]]</f>
        <v>0</v>
      </c>
      <c r="T1887" s="94">
        <f>Table1[[#This Row],[Male Voters]]/Table1[[#This Row],[Male Population]]</f>
        <v>0</v>
      </c>
      <c r="U1887" s="94">
        <f>Table1[[#This Row],[Total Voters]]/Table1[[#This Row],[Total Population]]</f>
        <v>0</v>
      </c>
      <c r="V1887" s="94">
        <f>Table1[[#This Row],[Female Ballots]]/Table1[[#This Row],[Female Population]]</f>
        <v>0</v>
      </c>
      <c r="W1887" s="94">
        <f>Table1[[#This Row],[Male Ballots]]/Table1[[#This Row],[Male Population]]</f>
        <v>0</v>
      </c>
      <c r="X1887" s="94">
        <f>Table1[[#This Row],[Total Ballots]]/Table1[[#This Row],[Total Population]]</f>
        <v>0</v>
      </c>
      <c r="Y1887" s="127" t="str">
        <f>IFERROR(Table1[[#This Row],[Female Ballots]]/Table1[[#This Row],[Female Voters]],"0.0%")</f>
        <v>0.0%</v>
      </c>
      <c r="Z1887" s="128" t="str">
        <f>IFERROR(Table1[[#This Row],[Male Ballots]]/Table1[[#This Row],[Male Voters]],"0.0%")</f>
        <v>0.0%</v>
      </c>
      <c r="AA1887" s="127" t="str">
        <f>IFERROR(Table1[[#This Row],[Total Ballots]]/Table1[[#This Row],[Total Voters]],"0.0%")</f>
        <v>0.0%</v>
      </c>
    </row>
    <row r="1888" spans="1:27" s="7" customFormat="1" x14ac:dyDescent="0.35">
      <c r="A1888" s="102" t="s">
        <v>36</v>
      </c>
      <c r="B1888" s="103">
        <v>2023</v>
      </c>
      <c r="C1888" s="17" t="s">
        <v>81</v>
      </c>
      <c r="D1888" s="116"/>
      <c r="E1888" s="117"/>
      <c r="F1888" s="117"/>
      <c r="G1888" s="110" t="s">
        <v>64</v>
      </c>
      <c r="H1888" s="132">
        <v>814.94679999999994</v>
      </c>
      <c r="I1888" s="132">
        <v>757.23289999999997</v>
      </c>
      <c r="J1888" s="133">
        <v>1572.1797000000001</v>
      </c>
      <c r="K1888" s="118"/>
      <c r="L1888" s="119"/>
      <c r="M1888" s="119"/>
      <c r="N1888" s="120"/>
      <c r="O1888" s="120"/>
      <c r="P1888" s="104"/>
      <c r="Q1888" s="104"/>
      <c r="R1888" s="121"/>
      <c r="S1888" s="105">
        <f>Table1[[#This Row],[Female Voters]]/Table1[[#This Row],[Female Population]]</f>
        <v>0</v>
      </c>
      <c r="T1888" s="94">
        <f>Table1[[#This Row],[Male Voters]]/Table1[[#This Row],[Male Population]]</f>
        <v>0</v>
      </c>
      <c r="U1888" s="94">
        <f>Table1[[#This Row],[Total Voters]]/Table1[[#This Row],[Total Population]]</f>
        <v>0</v>
      </c>
      <c r="V1888" s="94">
        <f>Table1[[#This Row],[Female Ballots]]/Table1[[#This Row],[Female Population]]</f>
        <v>0</v>
      </c>
      <c r="W1888" s="94">
        <f>Table1[[#This Row],[Male Ballots]]/Table1[[#This Row],[Male Population]]</f>
        <v>0</v>
      </c>
      <c r="X1888" s="94">
        <f>Table1[[#This Row],[Total Ballots]]/Table1[[#This Row],[Total Population]]</f>
        <v>0</v>
      </c>
      <c r="Y1888" s="127" t="str">
        <f>IFERROR(Table1[[#This Row],[Female Ballots]]/Table1[[#This Row],[Female Voters]],"0.0%")</f>
        <v>0.0%</v>
      </c>
      <c r="Z1888" s="128" t="str">
        <f>IFERROR(Table1[[#This Row],[Male Ballots]]/Table1[[#This Row],[Male Voters]],"0.0%")</f>
        <v>0.0%</v>
      </c>
      <c r="AA1888" s="127" t="str">
        <f>IFERROR(Table1[[#This Row],[Total Ballots]]/Table1[[#This Row],[Total Voters]],"0.0%")</f>
        <v>0.0%</v>
      </c>
    </row>
    <row r="1889" spans="1:27" s="7" customFormat="1" x14ac:dyDescent="0.35">
      <c r="A1889" s="102" t="s">
        <v>36</v>
      </c>
      <c r="B1889" s="103">
        <v>2023</v>
      </c>
      <c r="C1889" s="17" t="s">
        <v>81</v>
      </c>
      <c r="D1889" s="116"/>
      <c r="E1889" s="117"/>
      <c r="F1889" s="117"/>
      <c r="G1889" s="110" t="s">
        <v>65</v>
      </c>
      <c r="H1889" s="132">
        <v>787.46180000000004</v>
      </c>
      <c r="I1889" s="132">
        <v>779.1083000000001</v>
      </c>
      <c r="J1889" s="133">
        <v>1566.5700999999999</v>
      </c>
      <c r="K1889" s="118"/>
      <c r="L1889" s="119"/>
      <c r="M1889" s="119"/>
      <c r="N1889" s="120"/>
      <c r="O1889" s="120"/>
      <c r="P1889" s="104"/>
      <c r="Q1889" s="104"/>
      <c r="R1889" s="121"/>
      <c r="S1889" s="105">
        <f>Table1[[#This Row],[Female Voters]]/Table1[[#This Row],[Female Population]]</f>
        <v>0</v>
      </c>
      <c r="T1889" s="94">
        <f>Table1[[#This Row],[Male Voters]]/Table1[[#This Row],[Male Population]]</f>
        <v>0</v>
      </c>
      <c r="U1889" s="94">
        <f>Table1[[#This Row],[Total Voters]]/Table1[[#This Row],[Total Population]]</f>
        <v>0</v>
      </c>
      <c r="V1889" s="94">
        <f>Table1[[#This Row],[Female Ballots]]/Table1[[#This Row],[Female Population]]</f>
        <v>0</v>
      </c>
      <c r="W1889" s="94">
        <f>Table1[[#This Row],[Male Ballots]]/Table1[[#This Row],[Male Population]]</f>
        <v>0</v>
      </c>
      <c r="X1889" s="94">
        <f>Table1[[#This Row],[Total Ballots]]/Table1[[#This Row],[Total Population]]</f>
        <v>0</v>
      </c>
      <c r="Y1889" s="127" t="str">
        <f>IFERROR(Table1[[#This Row],[Female Ballots]]/Table1[[#This Row],[Female Voters]],"0.0%")</f>
        <v>0.0%</v>
      </c>
      <c r="Z1889" s="128" t="str">
        <f>IFERROR(Table1[[#This Row],[Male Ballots]]/Table1[[#This Row],[Male Voters]],"0.0%")</f>
        <v>0.0%</v>
      </c>
      <c r="AA1889" s="127" t="str">
        <f>IFERROR(Table1[[#This Row],[Total Ballots]]/Table1[[#This Row],[Total Voters]],"0.0%")</f>
        <v>0.0%</v>
      </c>
    </row>
    <row r="1890" spans="1:27" s="7" customFormat="1" x14ac:dyDescent="0.35">
      <c r="A1890" s="102" t="s">
        <v>36</v>
      </c>
      <c r="B1890" s="103">
        <v>2023</v>
      </c>
      <c r="C1890" s="17" t="s">
        <v>81</v>
      </c>
      <c r="D1890" s="116"/>
      <c r="E1890" s="117"/>
      <c r="F1890" s="117"/>
      <c r="G1890" s="110" t="s">
        <v>66</v>
      </c>
      <c r="H1890" s="132">
        <v>949.54220000000009</v>
      </c>
      <c r="I1890" s="132">
        <v>1048.5663999999999</v>
      </c>
      <c r="J1890" s="133">
        <v>1998.1087</v>
      </c>
      <c r="K1890" s="118"/>
      <c r="L1890" s="119"/>
      <c r="M1890" s="119"/>
      <c r="N1890" s="120"/>
      <c r="O1890" s="120"/>
      <c r="P1890" s="104"/>
      <c r="Q1890" s="104"/>
      <c r="R1890" s="121"/>
      <c r="S1890" s="105">
        <f>Table1[[#This Row],[Female Voters]]/Table1[[#This Row],[Female Population]]</f>
        <v>0</v>
      </c>
      <c r="T1890" s="94">
        <f>Table1[[#This Row],[Male Voters]]/Table1[[#This Row],[Male Population]]</f>
        <v>0</v>
      </c>
      <c r="U1890" s="94">
        <f>Table1[[#This Row],[Total Voters]]/Table1[[#This Row],[Total Population]]</f>
        <v>0</v>
      </c>
      <c r="V1890" s="94">
        <f>Table1[[#This Row],[Female Ballots]]/Table1[[#This Row],[Female Population]]</f>
        <v>0</v>
      </c>
      <c r="W1890" s="94">
        <f>Table1[[#This Row],[Male Ballots]]/Table1[[#This Row],[Male Population]]</f>
        <v>0</v>
      </c>
      <c r="X1890" s="94">
        <f>Table1[[#This Row],[Total Ballots]]/Table1[[#This Row],[Total Population]]</f>
        <v>0</v>
      </c>
      <c r="Y1890" s="127" t="str">
        <f>IFERROR(Table1[[#This Row],[Female Ballots]]/Table1[[#This Row],[Female Voters]],"0.0%")</f>
        <v>0.0%</v>
      </c>
      <c r="Z1890" s="128" t="str">
        <f>IFERROR(Table1[[#This Row],[Male Ballots]]/Table1[[#This Row],[Male Voters]],"0.0%")</f>
        <v>0.0%</v>
      </c>
      <c r="AA1890" s="127" t="str">
        <f>IFERROR(Table1[[#This Row],[Total Ballots]]/Table1[[#This Row],[Total Voters]],"0.0%")</f>
        <v>0.0%</v>
      </c>
    </row>
    <row r="1891" spans="1:27" s="7" customFormat="1" x14ac:dyDescent="0.35">
      <c r="A1891" s="102" t="s">
        <v>36</v>
      </c>
      <c r="B1891" s="103">
        <v>2023</v>
      </c>
      <c r="C1891" s="17" t="s">
        <v>81</v>
      </c>
      <c r="D1891" s="116"/>
      <c r="E1891" s="117"/>
      <c r="F1891" s="117"/>
      <c r="G1891" s="110" t="s">
        <v>67</v>
      </c>
      <c r="H1891" s="132">
        <v>1468.3852999999999</v>
      </c>
      <c r="I1891" s="132">
        <v>1516.6480200000001</v>
      </c>
      <c r="J1891" s="133">
        <v>2985.0333000000001</v>
      </c>
      <c r="K1891" s="118"/>
      <c r="L1891" s="119"/>
      <c r="M1891" s="119"/>
      <c r="N1891" s="120"/>
      <c r="O1891" s="120"/>
      <c r="P1891" s="104"/>
      <c r="Q1891" s="104"/>
      <c r="R1891" s="121"/>
      <c r="S1891" s="105">
        <f>Table1[[#This Row],[Female Voters]]/Table1[[#This Row],[Female Population]]</f>
        <v>0</v>
      </c>
      <c r="T1891" s="94">
        <f>Table1[[#This Row],[Male Voters]]/Table1[[#This Row],[Male Population]]</f>
        <v>0</v>
      </c>
      <c r="U1891" s="94">
        <f>Table1[[#This Row],[Total Voters]]/Table1[[#This Row],[Total Population]]</f>
        <v>0</v>
      </c>
      <c r="V1891" s="94">
        <f>Table1[[#This Row],[Female Ballots]]/Table1[[#This Row],[Female Population]]</f>
        <v>0</v>
      </c>
      <c r="W1891" s="94">
        <f>Table1[[#This Row],[Male Ballots]]/Table1[[#This Row],[Male Population]]</f>
        <v>0</v>
      </c>
      <c r="X1891" s="94">
        <f>Table1[[#This Row],[Total Ballots]]/Table1[[#This Row],[Total Population]]</f>
        <v>0</v>
      </c>
      <c r="Y1891" s="127" t="str">
        <f>IFERROR(Table1[[#This Row],[Female Ballots]]/Table1[[#This Row],[Female Voters]],"0.0%")</f>
        <v>0.0%</v>
      </c>
      <c r="Z1891" s="128" t="str">
        <f>IFERROR(Table1[[#This Row],[Male Ballots]]/Table1[[#This Row],[Male Voters]],"0.0%")</f>
        <v>0.0%</v>
      </c>
      <c r="AA1891" s="127" t="str">
        <f>IFERROR(Table1[[#This Row],[Total Ballots]]/Table1[[#This Row],[Total Voters]],"0.0%")</f>
        <v>0.0%</v>
      </c>
    </row>
    <row r="1892" spans="1:27" s="7" customFormat="1" x14ac:dyDescent="0.35">
      <c r="A1892" s="102" t="s">
        <v>52</v>
      </c>
      <c r="B1892" s="103">
        <v>2023</v>
      </c>
      <c r="C1892" s="17" t="s">
        <v>81</v>
      </c>
      <c r="D1892" s="116"/>
      <c r="E1892" s="117"/>
      <c r="F1892" s="117"/>
      <c r="G1892" s="110" t="s">
        <v>79</v>
      </c>
      <c r="H1892" s="132">
        <v>337651.63699999999</v>
      </c>
      <c r="I1892" s="132">
        <v>327495.73200000002</v>
      </c>
      <c r="J1892" s="133">
        <v>665147.37899999996</v>
      </c>
      <c r="K1892">
        <v>255805</v>
      </c>
      <c r="L1892">
        <v>243944</v>
      </c>
      <c r="M1892">
        <v>10136</v>
      </c>
      <c r="N1892">
        <v>509885</v>
      </c>
      <c r="O1892">
        <v>70881</v>
      </c>
      <c r="P1892">
        <v>63416</v>
      </c>
      <c r="Q1892">
        <v>2192</v>
      </c>
      <c r="R1892">
        <v>136489</v>
      </c>
      <c r="S1892" s="105">
        <f>Table1[[#This Row],[Female Voters]]/Table1[[#This Row],[Female Population]]</f>
        <v>0.75760035482961396</v>
      </c>
      <c r="T1892" s="94">
        <f>Table1[[#This Row],[Male Voters]]/Table1[[#This Row],[Male Population]]</f>
        <v>0.74487688285354503</v>
      </c>
      <c r="U1892" s="94">
        <f>Table1[[#This Row],[Total Voters]]/Table1[[#This Row],[Total Population]]</f>
        <v>0.76657447070839324</v>
      </c>
      <c r="V1892" s="94">
        <f>Table1[[#This Row],[Female Ballots]]/Table1[[#This Row],[Female Population]]</f>
        <v>0.20992346025557698</v>
      </c>
      <c r="W1892" s="94">
        <f>Table1[[#This Row],[Male Ballots]]/Table1[[#This Row],[Male Population]]</f>
        <v>0.19363916473879419</v>
      </c>
      <c r="X1892" s="94">
        <f>Table1[[#This Row],[Total Ballots]]/Table1[[#This Row],[Total Population]]</f>
        <v>0.20520113934027848</v>
      </c>
      <c r="Y1892" s="94">
        <f>Table1[[#This Row],[Female Ballots]]/Table1[[#This Row],[Female Voters]]</f>
        <v>0.27708997087625342</v>
      </c>
      <c r="Z1892" s="95">
        <f>Table1[[#This Row],[Male Ballots]]/Table1[[#This Row],[Male Voters]]</f>
        <v>0.25996130259403799</v>
      </c>
      <c r="AA1892" s="94">
        <f>Table1[[#This Row],[Total Ballots]]/Table1[[#This Row],[Total Voters]]</f>
        <v>0.26768585073104717</v>
      </c>
    </row>
    <row r="1893" spans="1:27" s="7" customFormat="1" x14ac:dyDescent="0.35">
      <c r="A1893" s="102" t="s">
        <v>52</v>
      </c>
      <c r="B1893" s="103">
        <v>2023</v>
      </c>
      <c r="C1893" s="17" t="s">
        <v>81</v>
      </c>
      <c r="D1893" s="116"/>
      <c r="E1893" s="117"/>
      <c r="F1893" s="117"/>
      <c r="G1893" s="110" t="s">
        <v>62</v>
      </c>
      <c r="H1893" s="132">
        <v>32412.643</v>
      </c>
      <c r="I1893" s="132">
        <v>34610.765999999996</v>
      </c>
      <c r="J1893" s="133">
        <v>67023.409000000014</v>
      </c>
      <c r="K1893">
        <v>21907</v>
      </c>
      <c r="L1893">
        <v>22652</v>
      </c>
      <c r="M1893">
        <v>1565</v>
      </c>
      <c r="N1893">
        <v>46124</v>
      </c>
      <c r="O1893">
        <v>2624</v>
      </c>
      <c r="P1893">
        <v>2527</v>
      </c>
      <c r="Q1893">
        <v>280</v>
      </c>
      <c r="R1893">
        <v>5431</v>
      </c>
      <c r="S1893" s="105">
        <f>Table1[[#This Row],[Female Voters]]/Table1[[#This Row],[Female Population]]</f>
        <v>0.67587823677322456</v>
      </c>
      <c r="T1893" s="94">
        <f>Table1[[#This Row],[Male Voters]]/Table1[[#This Row],[Male Population]]</f>
        <v>0.65447843598723021</v>
      </c>
      <c r="U1893" s="94">
        <f>Table1[[#This Row],[Total Voters]]/Table1[[#This Row],[Total Population]]</f>
        <v>0.68817746945697722</v>
      </c>
      <c r="V1893" s="94">
        <f>Table1[[#This Row],[Female Ballots]]/Table1[[#This Row],[Female Population]]</f>
        <v>8.0956063965533454E-2</v>
      </c>
      <c r="W1893" s="94">
        <f>Table1[[#This Row],[Male Ballots]]/Table1[[#This Row],[Male Population]]</f>
        <v>7.3011963965200891E-2</v>
      </c>
      <c r="X1893" s="94">
        <f>Table1[[#This Row],[Total Ballots]]/Table1[[#This Row],[Total Population]]</f>
        <v>8.1031390092378003E-2</v>
      </c>
      <c r="Y1893" s="94">
        <f>Table1[[#This Row],[Female Ballots]]/Table1[[#This Row],[Female Voters]]</f>
        <v>0.11977906605194687</v>
      </c>
      <c r="Z1893" s="95">
        <f>Table1[[#This Row],[Male Ballots]]/Table1[[#This Row],[Male Voters]]</f>
        <v>0.111557478368356</v>
      </c>
      <c r="AA1893" s="94">
        <f>Table1[[#This Row],[Total Ballots]]/Table1[[#This Row],[Total Voters]]</f>
        <v>0.11774781025062873</v>
      </c>
    </row>
    <row r="1894" spans="1:27" s="7" customFormat="1" x14ac:dyDescent="0.35">
      <c r="A1894" s="102" t="s">
        <v>52</v>
      </c>
      <c r="B1894" s="103">
        <v>2023</v>
      </c>
      <c r="C1894" s="17" t="s">
        <v>81</v>
      </c>
      <c r="D1894" s="116"/>
      <c r="E1894" s="117"/>
      <c r="F1894" s="117"/>
      <c r="G1894" s="110" t="s">
        <v>63</v>
      </c>
      <c r="H1894" s="132">
        <v>57031.8</v>
      </c>
      <c r="I1894" s="132">
        <v>59511.75</v>
      </c>
      <c r="J1894" s="133">
        <v>116543.55</v>
      </c>
      <c r="K1894">
        <v>40721</v>
      </c>
      <c r="L1894">
        <v>40692</v>
      </c>
      <c r="M1894">
        <v>2255</v>
      </c>
      <c r="N1894">
        <v>83668</v>
      </c>
      <c r="O1894">
        <v>5826</v>
      </c>
      <c r="P1894">
        <v>5247</v>
      </c>
      <c r="Q1894">
        <v>440</v>
      </c>
      <c r="R1894">
        <v>11513</v>
      </c>
      <c r="S1894" s="105">
        <f>Table1[[#This Row],[Female Voters]]/Table1[[#This Row],[Female Population]]</f>
        <v>0.71400516904604094</v>
      </c>
      <c r="T1894" s="94">
        <f>Table1[[#This Row],[Male Voters]]/Table1[[#This Row],[Male Population]]</f>
        <v>0.68376413061286212</v>
      </c>
      <c r="U1894" s="94">
        <f>Table1[[#This Row],[Total Voters]]/Table1[[#This Row],[Total Population]]</f>
        <v>0.71791188787367466</v>
      </c>
      <c r="V1894" s="94">
        <f>Table1[[#This Row],[Female Ballots]]/Table1[[#This Row],[Female Population]]</f>
        <v>0.1021535353960422</v>
      </c>
      <c r="W1894" s="94">
        <f>Table1[[#This Row],[Male Ballots]]/Table1[[#This Row],[Male Population]]</f>
        <v>8.8167462727948676E-2</v>
      </c>
      <c r="X1894" s="94">
        <f>Table1[[#This Row],[Total Ballots]]/Table1[[#This Row],[Total Population]]</f>
        <v>9.8787105764325867E-2</v>
      </c>
      <c r="Y1894" s="94">
        <f>Table1[[#This Row],[Female Ballots]]/Table1[[#This Row],[Female Voters]]</f>
        <v>0.14307114265366763</v>
      </c>
      <c r="Z1894" s="95">
        <f>Table1[[#This Row],[Male Ballots]]/Table1[[#This Row],[Male Voters]]</f>
        <v>0.12894426422884106</v>
      </c>
      <c r="AA1894" s="94">
        <f>Table1[[#This Row],[Total Ballots]]/Table1[[#This Row],[Total Voters]]</f>
        <v>0.13760338480661663</v>
      </c>
    </row>
    <row r="1895" spans="1:27" s="7" customFormat="1" x14ac:dyDescent="0.35">
      <c r="A1895" s="102" t="s">
        <v>52</v>
      </c>
      <c r="B1895" s="103">
        <v>2023</v>
      </c>
      <c r="C1895" s="17" t="s">
        <v>81</v>
      </c>
      <c r="D1895" s="116"/>
      <c r="E1895" s="117"/>
      <c r="F1895" s="117"/>
      <c r="G1895" s="110" t="s">
        <v>64</v>
      </c>
      <c r="H1895" s="132">
        <v>65592.649999999994</v>
      </c>
      <c r="I1895" s="132">
        <v>66096.94</v>
      </c>
      <c r="J1895" s="133">
        <v>131689.59</v>
      </c>
      <c r="K1895">
        <v>46757</v>
      </c>
      <c r="L1895">
        <v>45657</v>
      </c>
      <c r="M1895">
        <v>2112</v>
      </c>
      <c r="N1895">
        <v>94526</v>
      </c>
      <c r="O1895">
        <v>8230</v>
      </c>
      <c r="P1895">
        <v>7749</v>
      </c>
      <c r="Q1895">
        <v>349</v>
      </c>
      <c r="R1895">
        <v>16328</v>
      </c>
      <c r="S1895" s="105">
        <f>Table1[[#This Row],[Female Voters]]/Table1[[#This Row],[Female Population]]</f>
        <v>0.7128390147371696</v>
      </c>
      <c r="T1895" s="94">
        <f>Table1[[#This Row],[Male Voters]]/Table1[[#This Row],[Male Population]]</f>
        <v>0.69075815007472352</v>
      </c>
      <c r="U1895" s="94">
        <f>Table1[[#This Row],[Total Voters]]/Table1[[#This Row],[Total Population]]</f>
        <v>0.71779401849455227</v>
      </c>
      <c r="V1895" s="94">
        <f>Table1[[#This Row],[Female Ballots]]/Table1[[#This Row],[Female Population]]</f>
        <v>0.1254713752226812</v>
      </c>
      <c r="W1895" s="94">
        <f>Table1[[#This Row],[Male Ballots]]/Table1[[#This Row],[Male Population]]</f>
        <v>0.11723689477909265</v>
      </c>
      <c r="X1895" s="94">
        <f>Table1[[#This Row],[Total Ballots]]/Table1[[#This Row],[Total Population]]</f>
        <v>0.12398854002051339</v>
      </c>
      <c r="Y1895" s="94">
        <f>Table1[[#This Row],[Female Ballots]]/Table1[[#This Row],[Female Voters]]</f>
        <v>0.17601642534807621</v>
      </c>
      <c r="Z1895" s="95">
        <f>Table1[[#This Row],[Male Ballots]]/Table1[[#This Row],[Male Voters]]</f>
        <v>0.16972205795387343</v>
      </c>
      <c r="AA1895" s="94">
        <f>Table1[[#This Row],[Total Ballots]]/Table1[[#This Row],[Total Voters]]</f>
        <v>0.17273554365994542</v>
      </c>
    </row>
    <row r="1896" spans="1:27" s="7" customFormat="1" x14ac:dyDescent="0.35">
      <c r="A1896" s="102" t="s">
        <v>52</v>
      </c>
      <c r="B1896" s="103">
        <v>2023</v>
      </c>
      <c r="C1896" s="17" t="s">
        <v>81</v>
      </c>
      <c r="D1896" s="116"/>
      <c r="E1896" s="117"/>
      <c r="F1896" s="117"/>
      <c r="G1896" s="110" t="s">
        <v>65</v>
      </c>
      <c r="H1896" s="132">
        <v>53632.35</v>
      </c>
      <c r="I1896" s="132">
        <v>53739.8</v>
      </c>
      <c r="J1896" s="133">
        <v>107372.16</v>
      </c>
      <c r="K1896">
        <v>40524</v>
      </c>
      <c r="L1896">
        <v>40085</v>
      </c>
      <c r="M1896">
        <v>1386</v>
      </c>
      <c r="N1896">
        <v>81995</v>
      </c>
      <c r="O1896">
        <v>9345</v>
      </c>
      <c r="P1896">
        <v>8772</v>
      </c>
      <c r="Q1896">
        <v>262</v>
      </c>
      <c r="R1896">
        <v>18379</v>
      </c>
      <c r="S1896" s="105">
        <f>Table1[[#This Row],[Female Voters]]/Table1[[#This Row],[Female Population]]</f>
        <v>0.75558874447977764</v>
      </c>
      <c r="T1896" s="94">
        <f>Table1[[#This Row],[Male Voters]]/Table1[[#This Row],[Male Population]]</f>
        <v>0.74590899110156716</v>
      </c>
      <c r="U1896" s="94">
        <f>Table1[[#This Row],[Total Voters]]/Table1[[#This Row],[Total Population]]</f>
        <v>0.76365232849930553</v>
      </c>
      <c r="V1896" s="94">
        <f>Table1[[#This Row],[Female Ballots]]/Table1[[#This Row],[Female Population]]</f>
        <v>0.17424185216571716</v>
      </c>
      <c r="W1896" s="94">
        <f>Table1[[#This Row],[Male Ballots]]/Table1[[#This Row],[Male Population]]</f>
        <v>0.16323097592473362</v>
      </c>
      <c r="X1896" s="94">
        <f>Table1[[#This Row],[Total Ballots]]/Table1[[#This Row],[Total Population]]</f>
        <v>0.17117100000596058</v>
      </c>
      <c r="Y1896" s="94">
        <f>Table1[[#This Row],[Female Ballots]]/Table1[[#This Row],[Female Voters]]</f>
        <v>0.23060408646727865</v>
      </c>
      <c r="Z1896" s="95">
        <f>Table1[[#This Row],[Male Ballots]]/Table1[[#This Row],[Male Voters]]</f>
        <v>0.21883497567668703</v>
      </c>
      <c r="AA1896" s="94">
        <f>Table1[[#This Row],[Total Ballots]]/Table1[[#This Row],[Total Voters]]</f>
        <v>0.22414781389109092</v>
      </c>
    </row>
    <row r="1897" spans="1:27" s="7" customFormat="1" x14ac:dyDescent="0.35">
      <c r="A1897" s="102" t="s">
        <v>52</v>
      </c>
      <c r="B1897" s="103">
        <v>2023</v>
      </c>
      <c r="C1897" s="17" t="s">
        <v>81</v>
      </c>
      <c r="D1897" s="116"/>
      <c r="E1897" s="117"/>
      <c r="F1897" s="117"/>
      <c r="G1897" s="110" t="s">
        <v>66</v>
      </c>
      <c r="H1897" s="132">
        <v>54209.919999999998</v>
      </c>
      <c r="I1897" s="132">
        <v>52736.77</v>
      </c>
      <c r="J1897" s="133">
        <v>106946.69</v>
      </c>
      <c r="K1897">
        <v>43087</v>
      </c>
      <c r="L1897">
        <v>41785</v>
      </c>
      <c r="M1897">
        <v>1375</v>
      </c>
      <c r="N1897">
        <v>86247</v>
      </c>
      <c r="O1897">
        <v>14778</v>
      </c>
      <c r="P1897">
        <v>13427</v>
      </c>
      <c r="Q1897">
        <v>317</v>
      </c>
      <c r="R1897">
        <v>28522</v>
      </c>
      <c r="S1897" s="105">
        <f>Table1[[#This Row],[Female Voters]]/Table1[[#This Row],[Female Population]]</f>
        <v>0.79481762747482387</v>
      </c>
      <c r="T1897" s="94">
        <f>Table1[[#This Row],[Male Voters]]/Table1[[#This Row],[Male Population]]</f>
        <v>0.79233142264875156</v>
      </c>
      <c r="U1897" s="94">
        <f>Table1[[#This Row],[Total Voters]]/Table1[[#This Row],[Total Population]]</f>
        <v>0.80644852122118038</v>
      </c>
      <c r="V1897" s="94">
        <f>Table1[[#This Row],[Female Ballots]]/Table1[[#This Row],[Female Population]]</f>
        <v>0.2726069324581184</v>
      </c>
      <c r="W1897" s="94">
        <f>Table1[[#This Row],[Male Ballots]]/Table1[[#This Row],[Male Population]]</f>
        <v>0.25460414052661928</v>
      </c>
      <c r="X1897" s="94">
        <f>Table1[[#This Row],[Total Ballots]]/Table1[[#This Row],[Total Population]]</f>
        <v>0.26669362090589244</v>
      </c>
      <c r="Y1897" s="94">
        <f>Table1[[#This Row],[Female Ballots]]/Table1[[#This Row],[Female Voters]]</f>
        <v>0.3429804813516838</v>
      </c>
      <c r="Z1897" s="95">
        <f>Table1[[#This Row],[Male Ballots]]/Table1[[#This Row],[Male Voters]]</f>
        <v>0.32133540744286226</v>
      </c>
      <c r="AA1897" s="94">
        <f>Table1[[#This Row],[Total Ballots]]/Table1[[#This Row],[Total Voters]]</f>
        <v>0.33070135772838477</v>
      </c>
    </row>
    <row r="1898" spans="1:27" s="7" customFormat="1" x14ac:dyDescent="0.35">
      <c r="A1898" s="102" t="s">
        <v>52</v>
      </c>
      <c r="B1898" s="103">
        <v>2023</v>
      </c>
      <c r="C1898" s="17" t="s">
        <v>81</v>
      </c>
      <c r="D1898" s="116"/>
      <c r="E1898" s="117"/>
      <c r="F1898" s="117"/>
      <c r="G1898" s="110" t="s">
        <v>67</v>
      </c>
      <c r="H1898" s="132">
        <v>74772.274000000005</v>
      </c>
      <c r="I1898" s="132">
        <v>60799.706000000006</v>
      </c>
      <c r="J1898" s="133">
        <v>135571.97999999998</v>
      </c>
      <c r="K1898">
        <v>62809</v>
      </c>
      <c r="L1898">
        <v>53073</v>
      </c>
      <c r="M1898">
        <v>1443</v>
      </c>
      <c r="N1898">
        <v>117325</v>
      </c>
      <c r="O1898">
        <v>30078</v>
      </c>
      <c r="P1898">
        <v>25694</v>
      </c>
      <c r="Q1898">
        <v>544</v>
      </c>
      <c r="R1898">
        <v>56316</v>
      </c>
      <c r="S1898" s="105">
        <f>Table1[[#This Row],[Female Voters]]/Table1[[#This Row],[Female Population]]</f>
        <v>0.84000387630313333</v>
      </c>
      <c r="T1898" s="94">
        <f>Table1[[#This Row],[Male Voters]]/Table1[[#This Row],[Male Population]]</f>
        <v>0.87291540521593958</v>
      </c>
      <c r="U1898" s="94">
        <f>Table1[[#This Row],[Total Voters]]/Table1[[#This Row],[Total Population]]</f>
        <v>0.86540743891178706</v>
      </c>
      <c r="V1898" s="94">
        <f>Table1[[#This Row],[Female Ballots]]/Table1[[#This Row],[Female Population]]</f>
        <v>0.40226140507643243</v>
      </c>
      <c r="W1898" s="94">
        <f>Table1[[#This Row],[Male Ballots]]/Table1[[#This Row],[Male Population]]</f>
        <v>0.42260072770746615</v>
      </c>
      <c r="X1898" s="94">
        <f>Table1[[#This Row],[Total Ballots]]/Table1[[#This Row],[Total Population]]</f>
        <v>0.41539557067765781</v>
      </c>
      <c r="Y1898" s="94">
        <f>Table1[[#This Row],[Female Ballots]]/Table1[[#This Row],[Female Voters]]</f>
        <v>0.47888041522711711</v>
      </c>
      <c r="Z1898" s="95">
        <f>Table1[[#This Row],[Male Ballots]]/Table1[[#This Row],[Male Voters]]</f>
        <v>0.48412563827181432</v>
      </c>
      <c r="AA1898" s="94">
        <f>Table1[[#This Row],[Total Ballots]]/Table1[[#This Row],[Total Voters]]</f>
        <v>0.48</v>
      </c>
    </row>
    <row r="1899" spans="1:27" s="7" customFormat="1" x14ac:dyDescent="0.35">
      <c r="A1899" s="102" t="s">
        <v>40</v>
      </c>
      <c r="B1899" s="103">
        <v>2023</v>
      </c>
      <c r="C1899" s="17" t="s">
        <v>81</v>
      </c>
      <c r="D1899" s="116"/>
      <c r="E1899" s="117"/>
      <c r="F1899" s="117"/>
      <c r="G1899" s="110" t="s">
        <v>79</v>
      </c>
      <c r="H1899" s="132">
        <v>222236.48099999997</v>
      </c>
      <c r="I1899" s="132">
        <v>212292.041</v>
      </c>
      <c r="J1899" s="133">
        <v>434528.505</v>
      </c>
      <c r="K1899">
        <v>164498</v>
      </c>
      <c r="L1899">
        <v>153047</v>
      </c>
      <c r="M1899">
        <v>7227</v>
      </c>
      <c r="N1899">
        <v>324772</v>
      </c>
      <c r="O1899">
        <v>50727</v>
      </c>
      <c r="P1899">
        <v>43457</v>
      </c>
      <c r="Q1899">
        <v>1775</v>
      </c>
      <c r="R1899">
        <v>95959</v>
      </c>
      <c r="S1899" s="105">
        <f>Table1[[#This Row],[Female Voters]]/Table1[[#This Row],[Female Population]]</f>
        <v>0.74019350585379373</v>
      </c>
      <c r="T1899" s="94">
        <f>Table1[[#This Row],[Male Voters]]/Table1[[#This Row],[Male Population]]</f>
        <v>0.7209266973885281</v>
      </c>
      <c r="U1899" s="94">
        <f>Table1[[#This Row],[Total Voters]]/Table1[[#This Row],[Total Population]]</f>
        <v>0.74741241659163415</v>
      </c>
      <c r="V1899" s="94">
        <f>Table1[[#This Row],[Female Ballots]]/Table1[[#This Row],[Female Population]]</f>
        <v>0.2282568540130907</v>
      </c>
      <c r="W1899" s="94">
        <f>Table1[[#This Row],[Male Ballots]]/Table1[[#This Row],[Male Population]]</f>
        <v>0.20470385886958428</v>
      </c>
      <c r="X1899" s="94">
        <f>Table1[[#This Row],[Total Ballots]]/Table1[[#This Row],[Total Population]]</f>
        <v>0.22083476433841778</v>
      </c>
      <c r="Y1899" s="94">
        <f>Table1[[#This Row],[Female Ballots]]/Table1[[#This Row],[Female Voters]]</f>
        <v>0.30837456990358547</v>
      </c>
      <c r="Z1899" s="95">
        <f>Table1[[#This Row],[Male Ballots]]/Table1[[#This Row],[Male Voters]]</f>
        <v>0.28394545466425347</v>
      </c>
      <c r="AA1899" s="94">
        <f>Table1[[#This Row],[Total Ballots]]/Table1[[#This Row],[Total Voters]]</f>
        <v>0.29546574212062615</v>
      </c>
    </row>
    <row r="1900" spans="1:27" s="7" customFormat="1" x14ac:dyDescent="0.35">
      <c r="A1900" s="102" t="s">
        <v>40</v>
      </c>
      <c r="B1900" s="103">
        <v>2023</v>
      </c>
      <c r="C1900" s="17" t="s">
        <v>81</v>
      </c>
      <c r="D1900" s="116"/>
      <c r="E1900" s="117"/>
      <c r="F1900" s="117"/>
      <c r="G1900" s="110" t="s">
        <v>62</v>
      </c>
      <c r="H1900" s="132">
        <v>27161.178</v>
      </c>
      <c r="I1900" s="132">
        <v>27116.566999999999</v>
      </c>
      <c r="J1900" s="133">
        <v>54277.734999999993</v>
      </c>
      <c r="K1900">
        <v>14753</v>
      </c>
      <c r="L1900">
        <v>15052</v>
      </c>
      <c r="M1900">
        <v>1115</v>
      </c>
      <c r="N1900">
        <v>30920</v>
      </c>
      <c r="O1900">
        <v>1645</v>
      </c>
      <c r="P1900">
        <v>1646</v>
      </c>
      <c r="Q1900">
        <v>186</v>
      </c>
      <c r="R1900">
        <v>3477</v>
      </c>
      <c r="S1900" s="105">
        <f>Table1[[#This Row],[Female Voters]]/Table1[[#This Row],[Female Population]]</f>
        <v>0.54316495403844411</v>
      </c>
      <c r="T1900" s="94">
        <f>Table1[[#This Row],[Male Voters]]/Table1[[#This Row],[Male Population]]</f>
        <v>0.5550850150020834</v>
      </c>
      <c r="U1900" s="94">
        <f>Table1[[#This Row],[Total Voters]]/Table1[[#This Row],[Total Population]]</f>
        <v>0.56966268028686173</v>
      </c>
      <c r="V1900" s="94">
        <f>Table1[[#This Row],[Female Ballots]]/Table1[[#This Row],[Female Population]]</f>
        <v>6.0564383474089378E-2</v>
      </c>
      <c r="W1900" s="94">
        <f>Table1[[#This Row],[Male Ballots]]/Table1[[#This Row],[Male Population]]</f>
        <v>6.0700899195683583E-2</v>
      </c>
      <c r="X1900" s="94">
        <f>Table1[[#This Row],[Total Ballots]]/Table1[[#This Row],[Total Population]]</f>
        <v>6.4059415891248972E-2</v>
      </c>
      <c r="Y1900" s="94">
        <f>Table1[[#This Row],[Female Ballots]]/Table1[[#This Row],[Female Voters]]</f>
        <v>0.11150274520436522</v>
      </c>
      <c r="Z1900" s="95">
        <f>Table1[[#This Row],[Male Ballots]]/Table1[[#This Row],[Male Voters]]</f>
        <v>0.10935423863938347</v>
      </c>
      <c r="AA1900" s="94">
        <f>Table1[[#This Row],[Total Ballots]]/Table1[[#This Row],[Total Voters]]</f>
        <v>0.11245148771021993</v>
      </c>
    </row>
    <row r="1901" spans="1:27" s="7" customFormat="1" x14ac:dyDescent="0.35">
      <c r="A1901" s="102" t="s">
        <v>40</v>
      </c>
      <c r="B1901" s="103">
        <v>2023</v>
      </c>
      <c r="C1901" s="17" t="s">
        <v>81</v>
      </c>
      <c r="D1901" s="116"/>
      <c r="E1901" s="117"/>
      <c r="F1901" s="117"/>
      <c r="G1901" s="110" t="s">
        <v>63</v>
      </c>
      <c r="H1901" s="132">
        <v>36379.31</v>
      </c>
      <c r="I1901" s="132">
        <v>38317.630000000005</v>
      </c>
      <c r="J1901" s="133">
        <v>74696.95</v>
      </c>
      <c r="K1901">
        <v>27830</v>
      </c>
      <c r="L1901">
        <v>27865</v>
      </c>
      <c r="M1901">
        <v>1520</v>
      </c>
      <c r="N1901">
        <v>57215</v>
      </c>
      <c r="O1901">
        <v>4023</v>
      </c>
      <c r="P1901">
        <v>3597</v>
      </c>
      <c r="Q1901">
        <v>277</v>
      </c>
      <c r="R1901">
        <v>7897</v>
      </c>
      <c r="S1901" s="105">
        <f>Table1[[#This Row],[Female Voters]]/Table1[[#This Row],[Female Population]]</f>
        <v>0.76499526791464711</v>
      </c>
      <c r="T1901" s="94">
        <f>Table1[[#This Row],[Male Voters]]/Table1[[#This Row],[Male Population]]</f>
        <v>0.72721094702360234</v>
      </c>
      <c r="U1901" s="94">
        <f>Table1[[#This Row],[Total Voters]]/Table1[[#This Row],[Total Population]]</f>
        <v>0.76596166242396779</v>
      </c>
      <c r="V1901" s="94">
        <f>Table1[[#This Row],[Female Ballots]]/Table1[[#This Row],[Female Population]]</f>
        <v>0.11058483517142025</v>
      </c>
      <c r="W1901" s="94">
        <f>Table1[[#This Row],[Male Ballots]]/Table1[[#This Row],[Male Population]]</f>
        <v>9.3873237984708327E-2</v>
      </c>
      <c r="X1901" s="94">
        <f>Table1[[#This Row],[Total Ballots]]/Table1[[#This Row],[Total Population]]</f>
        <v>0.10572051469303634</v>
      </c>
      <c r="Y1901" s="94">
        <f>Table1[[#This Row],[Female Ballots]]/Table1[[#This Row],[Female Voters]]</f>
        <v>0.14455623427955444</v>
      </c>
      <c r="Z1901" s="95">
        <f>Table1[[#This Row],[Male Ballots]]/Table1[[#This Row],[Male Voters]]</f>
        <v>0.12908666786291045</v>
      </c>
      <c r="AA1901" s="94">
        <f>Table1[[#This Row],[Total Ballots]]/Table1[[#This Row],[Total Voters]]</f>
        <v>0.1380232456523639</v>
      </c>
    </row>
    <row r="1902" spans="1:27" s="7" customFormat="1" x14ac:dyDescent="0.35">
      <c r="A1902" s="102" t="s">
        <v>40</v>
      </c>
      <c r="B1902" s="103">
        <v>2023</v>
      </c>
      <c r="C1902" s="17" t="s">
        <v>81</v>
      </c>
      <c r="D1902" s="116"/>
      <c r="E1902" s="117"/>
      <c r="F1902" s="117"/>
      <c r="G1902" s="110" t="s">
        <v>64</v>
      </c>
      <c r="H1902" s="132">
        <v>35932.5</v>
      </c>
      <c r="I1902" s="132">
        <v>36142.61</v>
      </c>
      <c r="J1902" s="133">
        <v>72075.109999999986</v>
      </c>
      <c r="K1902">
        <v>27918</v>
      </c>
      <c r="L1902">
        <v>27001</v>
      </c>
      <c r="M1902">
        <v>1211</v>
      </c>
      <c r="N1902">
        <v>56130</v>
      </c>
      <c r="O1902">
        <v>5344</v>
      </c>
      <c r="P1902">
        <v>4772</v>
      </c>
      <c r="Q1902">
        <v>220</v>
      </c>
      <c r="R1902">
        <v>10336</v>
      </c>
      <c r="S1902" s="105">
        <f>Table1[[#This Row],[Female Voters]]/Table1[[#This Row],[Female Population]]</f>
        <v>0.77695679398872886</v>
      </c>
      <c r="T1902" s="94">
        <f>Table1[[#This Row],[Male Voters]]/Table1[[#This Row],[Male Population]]</f>
        <v>0.74706834951875356</v>
      </c>
      <c r="U1902" s="94">
        <f>Table1[[#This Row],[Total Voters]]/Table1[[#This Row],[Total Population]]</f>
        <v>0.77877092383209701</v>
      </c>
      <c r="V1902" s="94">
        <f>Table1[[#This Row],[Female Ballots]]/Table1[[#This Row],[Female Population]]</f>
        <v>0.14872330063313158</v>
      </c>
      <c r="W1902" s="94">
        <f>Table1[[#This Row],[Male Ballots]]/Table1[[#This Row],[Male Population]]</f>
        <v>0.13203252338444843</v>
      </c>
      <c r="X1902" s="94">
        <f>Table1[[#This Row],[Total Ballots]]/Table1[[#This Row],[Total Population]]</f>
        <v>0.14340595525972838</v>
      </c>
      <c r="Y1902" s="94">
        <f>Table1[[#This Row],[Female Ballots]]/Table1[[#This Row],[Female Voters]]</f>
        <v>0.19141772333261695</v>
      </c>
      <c r="Z1902" s="95">
        <f>Table1[[#This Row],[Male Ballots]]/Table1[[#This Row],[Male Voters]]</f>
        <v>0.17673419502981372</v>
      </c>
      <c r="AA1902" s="94">
        <f>Table1[[#This Row],[Total Ballots]]/Table1[[#This Row],[Total Voters]]</f>
        <v>0.18414395154106539</v>
      </c>
    </row>
    <row r="1903" spans="1:27" s="7" customFormat="1" x14ac:dyDescent="0.35">
      <c r="A1903" s="102" t="s">
        <v>40</v>
      </c>
      <c r="B1903" s="103">
        <v>2023</v>
      </c>
      <c r="C1903" s="17" t="s">
        <v>81</v>
      </c>
      <c r="D1903" s="116"/>
      <c r="E1903" s="117"/>
      <c r="F1903" s="117"/>
      <c r="G1903" s="110" t="s">
        <v>65</v>
      </c>
      <c r="H1903" s="132">
        <v>31428.57</v>
      </c>
      <c r="I1903" s="132">
        <v>31066.55</v>
      </c>
      <c r="J1903" s="133">
        <v>62495.11</v>
      </c>
      <c r="K1903">
        <v>23504</v>
      </c>
      <c r="L1903">
        <v>22790</v>
      </c>
      <c r="M1903">
        <v>937</v>
      </c>
      <c r="N1903">
        <v>47231</v>
      </c>
      <c r="O1903">
        <v>6065</v>
      </c>
      <c r="P1903">
        <v>5387</v>
      </c>
      <c r="Q1903">
        <v>174</v>
      </c>
      <c r="R1903">
        <v>11626</v>
      </c>
      <c r="S1903" s="105">
        <f>Table1[[#This Row],[Female Voters]]/Table1[[#This Row],[Female Population]]</f>
        <v>0.74785457944793543</v>
      </c>
      <c r="T1903" s="94">
        <f>Table1[[#This Row],[Male Voters]]/Table1[[#This Row],[Male Population]]</f>
        <v>0.73358644587184607</v>
      </c>
      <c r="U1903" s="94">
        <f>Table1[[#This Row],[Total Voters]]/Table1[[#This Row],[Total Population]]</f>
        <v>0.75575513028139318</v>
      </c>
      <c r="V1903" s="94">
        <f>Table1[[#This Row],[Female Ballots]]/Table1[[#This Row],[Female Population]]</f>
        <v>0.19297728149896734</v>
      </c>
      <c r="W1903" s="94">
        <f>Table1[[#This Row],[Male Ballots]]/Table1[[#This Row],[Male Population]]</f>
        <v>0.17340193874118626</v>
      </c>
      <c r="X1903" s="94">
        <f>Table1[[#This Row],[Total Ballots]]/Table1[[#This Row],[Total Population]]</f>
        <v>0.1860305550306256</v>
      </c>
      <c r="Y1903" s="94">
        <f>Table1[[#This Row],[Female Ballots]]/Table1[[#This Row],[Female Voters]]</f>
        <v>0.25804118447923757</v>
      </c>
      <c r="Z1903" s="95">
        <f>Table1[[#This Row],[Male Ballots]]/Table1[[#This Row],[Male Voters]]</f>
        <v>0.23637560333479596</v>
      </c>
      <c r="AA1903" s="94">
        <f>Table1[[#This Row],[Total Ballots]]/Table1[[#This Row],[Total Voters]]</f>
        <v>0.24615189176600114</v>
      </c>
    </row>
    <row r="1904" spans="1:27" s="7" customFormat="1" x14ac:dyDescent="0.35">
      <c r="A1904" s="102" t="s">
        <v>40</v>
      </c>
      <c r="B1904" s="103">
        <v>2023</v>
      </c>
      <c r="C1904" s="17" t="s">
        <v>81</v>
      </c>
      <c r="D1904" s="116"/>
      <c r="E1904" s="117"/>
      <c r="F1904" s="117"/>
      <c r="G1904" s="110" t="s">
        <v>66</v>
      </c>
      <c r="H1904" s="132">
        <v>34573.589999999997</v>
      </c>
      <c r="I1904" s="132">
        <v>32148.010000000002</v>
      </c>
      <c r="J1904" s="133">
        <v>66721.600000000006</v>
      </c>
      <c r="K1904">
        <v>26111</v>
      </c>
      <c r="L1904">
        <v>23648</v>
      </c>
      <c r="M1904">
        <v>1055</v>
      </c>
      <c r="N1904">
        <v>50814</v>
      </c>
      <c r="O1904">
        <v>10141</v>
      </c>
      <c r="P1904">
        <v>8484</v>
      </c>
      <c r="Q1904">
        <v>320</v>
      </c>
      <c r="R1904">
        <v>18945</v>
      </c>
      <c r="S1904" s="105">
        <f>Table1[[#This Row],[Female Voters]]/Table1[[#This Row],[Female Population]]</f>
        <v>0.75522964204758614</v>
      </c>
      <c r="T1904" s="94">
        <f>Table1[[#This Row],[Male Voters]]/Table1[[#This Row],[Male Population]]</f>
        <v>0.73559763108198606</v>
      </c>
      <c r="U1904" s="94">
        <f>Table1[[#This Row],[Total Voters]]/Table1[[#This Row],[Total Population]]</f>
        <v>0.76158245605620967</v>
      </c>
      <c r="V1904" s="94">
        <f>Table1[[#This Row],[Female Ballots]]/Table1[[#This Row],[Female Population]]</f>
        <v>0.29331637241027042</v>
      </c>
      <c r="W1904" s="94">
        <f>Table1[[#This Row],[Male Ballots]]/Table1[[#This Row],[Male Population]]</f>
        <v>0.26390435986550953</v>
      </c>
      <c r="X1904" s="94">
        <f>Table1[[#This Row],[Total Ballots]]/Table1[[#This Row],[Total Population]]</f>
        <v>0.28394103258914649</v>
      </c>
      <c r="Y1904" s="94">
        <f>Table1[[#This Row],[Female Ballots]]/Table1[[#This Row],[Female Voters]]</f>
        <v>0.38838037608670672</v>
      </c>
      <c r="Z1904" s="95">
        <f>Table1[[#This Row],[Male Ballots]]/Table1[[#This Row],[Male Voters]]</f>
        <v>0.35876184032476321</v>
      </c>
      <c r="AA1904" s="94">
        <f>Table1[[#This Row],[Total Ballots]]/Table1[[#This Row],[Total Voters]]</f>
        <v>0.37283032235210767</v>
      </c>
    </row>
    <row r="1905" spans="1:27" s="7" customFormat="1" x14ac:dyDescent="0.35">
      <c r="A1905" s="102" t="s">
        <v>40</v>
      </c>
      <c r="B1905" s="103">
        <v>2023</v>
      </c>
      <c r="C1905" s="17" t="s">
        <v>81</v>
      </c>
      <c r="D1905" s="116"/>
      <c r="E1905" s="117"/>
      <c r="F1905" s="117"/>
      <c r="G1905" s="110" t="s">
        <v>67</v>
      </c>
      <c r="H1905" s="132">
        <v>56761.332999999999</v>
      </c>
      <c r="I1905" s="132">
        <v>47500.673999999999</v>
      </c>
      <c r="J1905" s="133">
        <v>104262</v>
      </c>
      <c r="K1905">
        <v>44382</v>
      </c>
      <c r="L1905">
        <v>36691</v>
      </c>
      <c r="M1905">
        <v>1389</v>
      </c>
      <c r="N1905">
        <v>82462</v>
      </c>
      <c r="O1905">
        <v>23509</v>
      </c>
      <c r="P1905">
        <v>19571</v>
      </c>
      <c r="Q1905">
        <v>598</v>
      </c>
      <c r="R1905">
        <v>43678</v>
      </c>
      <c r="S1905" s="105">
        <f>Table1[[#This Row],[Female Voters]]/Table1[[#This Row],[Female Population]]</f>
        <v>0.78190552713059081</v>
      </c>
      <c r="T1905" s="94">
        <f>Table1[[#This Row],[Male Voters]]/Table1[[#This Row],[Male Population]]</f>
        <v>0.7724311448717549</v>
      </c>
      <c r="U1905" s="94">
        <f>Table1[[#This Row],[Total Voters]]/Table1[[#This Row],[Total Population]]</f>
        <v>0.79091135792522682</v>
      </c>
      <c r="V1905" s="94">
        <f>Table1[[#This Row],[Female Ballots]]/Table1[[#This Row],[Female Population]]</f>
        <v>0.41417279611808977</v>
      </c>
      <c r="W1905" s="94">
        <f>Table1[[#This Row],[Male Ballots]]/Table1[[#This Row],[Male Population]]</f>
        <v>0.41201520635265093</v>
      </c>
      <c r="X1905" s="94">
        <f>Table1[[#This Row],[Total Ballots]]/Table1[[#This Row],[Total Population]]</f>
        <v>0.41892539947440105</v>
      </c>
      <c r="Y1905" s="94">
        <f>Table1[[#This Row],[Female Ballots]]/Table1[[#This Row],[Female Voters]]</f>
        <v>0.52969672389707534</v>
      </c>
      <c r="Z1905" s="95">
        <f>Table1[[#This Row],[Male Ballots]]/Table1[[#This Row],[Male Voters]]</f>
        <v>0.53340056144558612</v>
      </c>
      <c r="AA1905" s="94">
        <f>Table1[[#This Row],[Total Ballots]]/Table1[[#This Row],[Total Voters]]</f>
        <v>0.52967427421115176</v>
      </c>
    </row>
    <row r="1906" spans="1:27" s="7" customFormat="1" x14ac:dyDescent="0.35">
      <c r="A1906" s="102" t="s">
        <v>28</v>
      </c>
      <c r="B1906" s="103">
        <v>2023</v>
      </c>
      <c r="C1906" s="17" t="s">
        <v>81</v>
      </c>
      <c r="D1906" s="116"/>
      <c r="E1906" s="117"/>
      <c r="F1906" s="117"/>
      <c r="G1906" s="110" t="s">
        <v>79</v>
      </c>
      <c r="H1906" s="132">
        <v>18879.295599999998</v>
      </c>
      <c r="I1906" s="132">
        <v>18649.573700000001</v>
      </c>
      <c r="J1906" s="133">
        <v>37528.867599999998</v>
      </c>
      <c r="K1906">
        <v>4749</v>
      </c>
      <c r="L1906">
        <v>4542</v>
      </c>
      <c r="M1906">
        <v>188</v>
      </c>
      <c r="N1906">
        <v>9479</v>
      </c>
      <c r="O1906">
        <v>1356</v>
      </c>
      <c r="P1906">
        <v>1119</v>
      </c>
      <c r="Q1906">
        <v>34</v>
      </c>
      <c r="R1906">
        <v>2509</v>
      </c>
      <c r="S1906" s="105">
        <f>Table1[[#This Row],[Female Voters]]/Table1[[#This Row],[Female Population]]</f>
        <v>0.25154540193755959</v>
      </c>
      <c r="T1906" s="94">
        <f>Table1[[#This Row],[Male Voters]]/Table1[[#This Row],[Male Population]]</f>
        <v>0.24354444091126864</v>
      </c>
      <c r="U1906" s="94">
        <f>Table1[[#This Row],[Total Voters]]/Table1[[#This Row],[Total Population]]</f>
        <v>0.2525788974245522</v>
      </c>
      <c r="V1906" s="94">
        <f>Table1[[#This Row],[Female Ballots]]/Table1[[#This Row],[Female Population]]</f>
        <v>7.1824713629675893E-2</v>
      </c>
      <c r="W1906" s="94">
        <f>Table1[[#This Row],[Male Ballots]]/Table1[[#This Row],[Male Population]]</f>
        <v>6.0001371505880585E-2</v>
      </c>
      <c r="X1906" s="94">
        <f>Table1[[#This Row],[Total Ballots]]/Table1[[#This Row],[Total Population]]</f>
        <v>6.6855201354383526E-2</v>
      </c>
      <c r="Y1906" s="94">
        <f>Table1[[#This Row],[Female Ballots]]/Table1[[#This Row],[Female Voters]]</f>
        <v>0.28553379658875555</v>
      </c>
      <c r="Z1906" s="95">
        <f>Table1[[#This Row],[Male Ballots]]/Table1[[#This Row],[Male Voters]]</f>
        <v>0.24636723910171732</v>
      </c>
      <c r="AA1906" s="94">
        <f>Table1[[#This Row],[Total Ballots]]/Table1[[#This Row],[Total Voters]]</f>
        <v>0.26469036818229769</v>
      </c>
    </row>
    <row r="1907" spans="1:27" s="7" customFormat="1" x14ac:dyDescent="0.35">
      <c r="A1907" s="102" t="s">
        <v>28</v>
      </c>
      <c r="B1907" s="103">
        <v>2023</v>
      </c>
      <c r="C1907" s="17" t="s">
        <v>81</v>
      </c>
      <c r="D1907" s="116"/>
      <c r="E1907" s="117"/>
      <c r="F1907" s="117"/>
      <c r="G1907" s="110" t="s">
        <v>62</v>
      </c>
      <c r="H1907" s="132">
        <v>1458.6642999999999</v>
      </c>
      <c r="I1907" s="132">
        <v>1508.0426</v>
      </c>
      <c r="J1907" s="133">
        <v>2966.7066000000004</v>
      </c>
      <c r="K1907">
        <v>372</v>
      </c>
      <c r="L1907">
        <v>418</v>
      </c>
      <c r="M1907">
        <v>20</v>
      </c>
      <c r="N1907">
        <v>810</v>
      </c>
      <c r="O1907">
        <v>42</v>
      </c>
      <c r="P1907">
        <v>42</v>
      </c>
      <c r="Q1907">
        <v>5</v>
      </c>
      <c r="R1907">
        <v>89</v>
      </c>
      <c r="S1907" s="105">
        <f>Table1[[#This Row],[Female Voters]]/Table1[[#This Row],[Female Population]]</f>
        <v>0.25502783608264085</v>
      </c>
      <c r="T1907" s="94">
        <f>Table1[[#This Row],[Male Voters]]/Table1[[#This Row],[Male Population]]</f>
        <v>0.27718049874718392</v>
      </c>
      <c r="U1907" s="94">
        <f>Table1[[#This Row],[Total Voters]]/Table1[[#This Row],[Total Population]]</f>
        <v>0.27303003269686321</v>
      </c>
      <c r="V1907" s="94">
        <f>Table1[[#This Row],[Female Ballots]]/Table1[[#This Row],[Female Population]]</f>
        <v>2.8793465364169126E-2</v>
      </c>
      <c r="W1907" s="94">
        <f>Table1[[#This Row],[Male Ballots]]/Table1[[#This Row],[Male Population]]</f>
        <v>2.7850672122922786E-2</v>
      </c>
      <c r="X1907" s="94">
        <f>Table1[[#This Row],[Total Ballots]]/Table1[[#This Row],[Total Population]]</f>
        <v>2.9999596185210895E-2</v>
      </c>
      <c r="Y1907" s="94">
        <f>Table1[[#This Row],[Female Ballots]]/Table1[[#This Row],[Female Voters]]</f>
        <v>0.11290322580645161</v>
      </c>
      <c r="Z1907" s="95">
        <f>Table1[[#This Row],[Male Ballots]]/Table1[[#This Row],[Male Voters]]</f>
        <v>0.10047846889952153</v>
      </c>
      <c r="AA1907" s="94">
        <f>Table1[[#This Row],[Total Ballots]]/Table1[[#This Row],[Total Voters]]</f>
        <v>0.10987654320987654</v>
      </c>
    </row>
    <row r="1908" spans="1:27" s="7" customFormat="1" x14ac:dyDescent="0.35">
      <c r="A1908" s="102" t="s">
        <v>28</v>
      </c>
      <c r="B1908" s="103">
        <v>2023</v>
      </c>
      <c r="C1908" s="17" t="s">
        <v>81</v>
      </c>
      <c r="D1908" s="116"/>
      <c r="E1908" s="117"/>
      <c r="F1908" s="117"/>
      <c r="G1908" s="110" t="s">
        <v>63</v>
      </c>
      <c r="H1908" s="132">
        <v>2098.5500999999999</v>
      </c>
      <c r="I1908" s="132">
        <v>2123.1736000000001</v>
      </c>
      <c r="J1908" s="133">
        <v>4221.7240000000002</v>
      </c>
      <c r="K1908">
        <v>619</v>
      </c>
      <c r="L1908">
        <v>605</v>
      </c>
      <c r="M1908">
        <v>29</v>
      </c>
      <c r="N1908">
        <v>1253</v>
      </c>
      <c r="O1908">
        <v>76</v>
      </c>
      <c r="P1908">
        <v>52</v>
      </c>
      <c r="Q1908">
        <v>4</v>
      </c>
      <c r="R1908">
        <v>132</v>
      </c>
      <c r="S1908" s="105">
        <f>Table1[[#This Row],[Female Voters]]/Table1[[#This Row],[Female Population]]</f>
        <v>0.29496555741032821</v>
      </c>
      <c r="T1908" s="94">
        <f>Table1[[#This Row],[Male Voters]]/Table1[[#This Row],[Male Population]]</f>
        <v>0.28495079253057781</v>
      </c>
      <c r="U1908" s="94">
        <f>Table1[[#This Row],[Total Voters]]/Table1[[#This Row],[Total Population]]</f>
        <v>0.29679818007998626</v>
      </c>
      <c r="V1908" s="94">
        <f>Table1[[#This Row],[Female Ballots]]/Table1[[#This Row],[Female Population]]</f>
        <v>3.6215480392867441E-2</v>
      </c>
      <c r="W1908" s="94">
        <f>Table1[[#This Row],[Male Ballots]]/Table1[[#This Row],[Male Population]]</f>
        <v>2.4491638366264539E-2</v>
      </c>
      <c r="X1908" s="94">
        <f>Table1[[#This Row],[Total Ballots]]/Table1[[#This Row],[Total Population]]</f>
        <v>3.1266847382728002E-2</v>
      </c>
      <c r="Y1908" s="94">
        <f>Table1[[#This Row],[Female Ballots]]/Table1[[#This Row],[Female Voters]]</f>
        <v>0.12277867528271405</v>
      </c>
      <c r="Z1908" s="95">
        <f>Table1[[#This Row],[Male Ballots]]/Table1[[#This Row],[Male Voters]]</f>
        <v>8.5950413223140495E-2</v>
      </c>
      <c r="AA1908" s="94">
        <f>Table1[[#This Row],[Total Ballots]]/Table1[[#This Row],[Total Voters]]</f>
        <v>0.10534716679968077</v>
      </c>
    </row>
    <row r="1909" spans="1:27" s="7" customFormat="1" x14ac:dyDescent="0.35">
      <c r="A1909" s="102" t="s">
        <v>28</v>
      </c>
      <c r="B1909" s="103">
        <v>2023</v>
      </c>
      <c r="C1909" s="17" t="s">
        <v>81</v>
      </c>
      <c r="D1909" s="116"/>
      <c r="E1909" s="117"/>
      <c r="F1909" s="117"/>
      <c r="G1909" s="110" t="s">
        <v>64</v>
      </c>
      <c r="H1909" s="132">
        <v>2550.6369999999997</v>
      </c>
      <c r="I1909" s="132">
        <v>2620.2849999999999</v>
      </c>
      <c r="J1909" s="133">
        <v>5170.9219999999996</v>
      </c>
      <c r="K1909">
        <v>657</v>
      </c>
      <c r="L1909">
        <v>645</v>
      </c>
      <c r="M1909">
        <v>30</v>
      </c>
      <c r="N1909">
        <v>1332</v>
      </c>
      <c r="O1909">
        <v>107</v>
      </c>
      <c r="P1909">
        <v>80</v>
      </c>
      <c r="Q1909">
        <v>5</v>
      </c>
      <c r="R1909">
        <v>192</v>
      </c>
      <c r="S1909" s="105">
        <f>Table1[[#This Row],[Female Voters]]/Table1[[#This Row],[Female Population]]</f>
        <v>0.25758271365153101</v>
      </c>
      <c r="T1909" s="94">
        <f>Table1[[#This Row],[Male Voters]]/Table1[[#This Row],[Male Population]]</f>
        <v>0.24615642954869416</v>
      </c>
      <c r="U1909" s="94">
        <f>Table1[[#This Row],[Total Voters]]/Table1[[#This Row],[Total Population]]</f>
        <v>0.25759429362887315</v>
      </c>
      <c r="V1909" s="94">
        <f>Table1[[#This Row],[Female Ballots]]/Table1[[#This Row],[Female Population]]</f>
        <v>4.1950304963034729E-2</v>
      </c>
      <c r="W1909" s="94">
        <f>Table1[[#This Row],[Male Ballots]]/Table1[[#This Row],[Male Population]]</f>
        <v>3.0531030021543459E-2</v>
      </c>
      <c r="X1909" s="94">
        <f>Table1[[#This Row],[Total Ballots]]/Table1[[#This Row],[Total Population]]</f>
        <v>3.7130708991549286E-2</v>
      </c>
      <c r="Y1909" s="94">
        <f>Table1[[#This Row],[Female Ballots]]/Table1[[#This Row],[Female Voters]]</f>
        <v>0.16286149162861491</v>
      </c>
      <c r="Z1909" s="95">
        <f>Table1[[#This Row],[Male Ballots]]/Table1[[#This Row],[Male Voters]]</f>
        <v>0.12403100775193798</v>
      </c>
      <c r="AA1909" s="94">
        <f>Table1[[#This Row],[Total Ballots]]/Table1[[#This Row],[Total Voters]]</f>
        <v>0.14414414414414414</v>
      </c>
    </row>
    <row r="1910" spans="1:27" s="7" customFormat="1" x14ac:dyDescent="0.35">
      <c r="A1910" s="102" t="s">
        <v>28</v>
      </c>
      <c r="B1910" s="103">
        <v>2023</v>
      </c>
      <c r="C1910" s="17" t="s">
        <v>81</v>
      </c>
      <c r="D1910" s="116"/>
      <c r="E1910" s="117"/>
      <c r="F1910" s="117"/>
      <c r="G1910" s="110" t="s">
        <v>65</v>
      </c>
      <c r="H1910" s="132">
        <v>2655.8999999999996</v>
      </c>
      <c r="I1910" s="132">
        <v>2545.2350000000001</v>
      </c>
      <c r="J1910" s="133">
        <v>5201.134</v>
      </c>
      <c r="K1910">
        <v>675</v>
      </c>
      <c r="L1910">
        <v>705</v>
      </c>
      <c r="M1910">
        <v>25</v>
      </c>
      <c r="N1910">
        <v>1405</v>
      </c>
      <c r="O1910">
        <v>145</v>
      </c>
      <c r="P1910">
        <v>133</v>
      </c>
      <c r="Q1910">
        <v>2</v>
      </c>
      <c r="R1910">
        <v>280</v>
      </c>
      <c r="S1910" s="105">
        <f>Table1[[#This Row],[Female Voters]]/Table1[[#This Row],[Female Population]]</f>
        <v>0.25415113520840399</v>
      </c>
      <c r="T1910" s="94">
        <f>Table1[[#This Row],[Male Voters]]/Table1[[#This Row],[Male Population]]</f>
        <v>0.2769881759444609</v>
      </c>
      <c r="U1910" s="94">
        <f>Table1[[#This Row],[Total Voters]]/Table1[[#This Row],[Total Population]]</f>
        <v>0.27013339783208817</v>
      </c>
      <c r="V1910" s="94">
        <f>Table1[[#This Row],[Female Ballots]]/Table1[[#This Row],[Female Population]]</f>
        <v>5.4595429044768259E-2</v>
      </c>
      <c r="W1910" s="94">
        <f>Table1[[#This Row],[Male Ballots]]/Table1[[#This Row],[Male Population]]</f>
        <v>5.2254506951224543E-2</v>
      </c>
      <c r="X1910" s="94">
        <f>Table1[[#This Row],[Total Ballots]]/Table1[[#This Row],[Total Population]]</f>
        <v>5.3834413802836073E-2</v>
      </c>
      <c r="Y1910" s="94">
        <f>Table1[[#This Row],[Female Ballots]]/Table1[[#This Row],[Female Voters]]</f>
        <v>0.21481481481481482</v>
      </c>
      <c r="Z1910" s="95">
        <f>Table1[[#This Row],[Male Ballots]]/Table1[[#This Row],[Male Voters]]</f>
        <v>0.18865248226950354</v>
      </c>
      <c r="AA1910" s="94">
        <f>Table1[[#This Row],[Total Ballots]]/Table1[[#This Row],[Total Voters]]</f>
        <v>0.199288256227758</v>
      </c>
    </row>
    <row r="1911" spans="1:27" s="7" customFormat="1" x14ac:dyDescent="0.35">
      <c r="A1911" s="102" t="s">
        <v>28</v>
      </c>
      <c r="B1911" s="103">
        <v>2023</v>
      </c>
      <c r="C1911" s="17" t="s">
        <v>81</v>
      </c>
      <c r="D1911" s="116"/>
      <c r="E1911" s="117"/>
      <c r="F1911" s="117"/>
      <c r="G1911" s="110" t="s">
        <v>66</v>
      </c>
      <c r="H1911" s="132">
        <v>3579.4569999999999</v>
      </c>
      <c r="I1911" s="132">
        <v>3471.7080000000001</v>
      </c>
      <c r="J1911" s="133">
        <v>7051.165</v>
      </c>
      <c r="K1911">
        <v>836</v>
      </c>
      <c r="L1911">
        <v>745</v>
      </c>
      <c r="M1911">
        <v>46</v>
      </c>
      <c r="N1911">
        <v>1627</v>
      </c>
      <c r="O1911">
        <v>293</v>
      </c>
      <c r="P1911">
        <v>192</v>
      </c>
      <c r="Q1911">
        <v>7</v>
      </c>
      <c r="R1911">
        <v>492</v>
      </c>
      <c r="S1911" s="105">
        <f>Table1[[#This Row],[Female Voters]]/Table1[[#This Row],[Female Population]]</f>
        <v>0.23355497775221215</v>
      </c>
      <c r="T1911" s="94">
        <f>Table1[[#This Row],[Male Voters]]/Table1[[#This Row],[Male Population]]</f>
        <v>0.21459178018427816</v>
      </c>
      <c r="U1911" s="94">
        <f>Table1[[#This Row],[Total Voters]]/Table1[[#This Row],[Total Population]]</f>
        <v>0.23074201213558326</v>
      </c>
      <c r="V1911" s="94">
        <f>Table1[[#This Row],[Female Ballots]]/Table1[[#This Row],[Female Population]]</f>
        <v>8.1855991006457129E-2</v>
      </c>
      <c r="W1911" s="94">
        <f>Table1[[#This Row],[Male Ballots]]/Table1[[#This Row],[Male Population]]</f>
        <v>5.530419032937102E-2</v>
      </c>
      <c r="X1911" s="94">
        <f>Table1[[#This Row],[Total Ballots]]/Table1[[#This Row],[Total Population]]</f>
        <v>6.9775703731227393E-2</v>
      </c>
      <c r="Y1911" s="94">
        <f>Table1[[#This Row],[Female Ballots]]/Table1[[#This Row],[Female Voters]]</f>
        <v>0.35047846889952156</v>
      </c>
      <c r="Z1911" s="95">
        <f>Table1[[#This Row],[Male Ballots]]/Table1[[#This Row],[Male Voters]]</f>
        <v>0.25771812080536916</v>
      </c>
      <c r="AA1911" s="94">
        <f>Table1[[#This Row],[Total Ballots]]/Table1[[#This Row],[Total Voters]]</f>
        <v>0.30239704978488013</v>
      </c>
    </row>
    <row r="1912" spans="1:27" s="7" customFormat="1" x14ac:dyDescent="0.35">
      <c r="A1912" s="102" t="s">
        <v>28</v>
      </c>
      <c r="B1912" s="103">
        <v>2023</v>
      </c>
      <c r="C1912" s="17" t="s">
        <v>81</v>
      </c>
      <c r="D1912" s="116"/>
      <c r="E1912" s="117"/>
      <c r="F1912" s="117"/>
      <c r="G1912" s="110" t="s">
        <v>67</v>
      </c>
      <c r="H1912" s="132">
        <v>6536.0871999999999</v>
      </c>
      <c r="I1912" s="132">
        <v>6381.1295</v>
      </c>
      <c r="J1912" s="133">
        <v>12917.216</v>
      </c>
      <c r="K1912">
        <v>1590</v>
      </c>
      <c r="L1912">
        <v>1424</v>
      </c>
      <c r="M1912">
        <v>38</v>
      </c>
      <c r="N1912">
        <v>3052</v>
      </c>
      <c r="O1912">
        <v>693</v>
      </c>
      <c r="P1912">
        <v>620</v>
      </c>
      <c r="Q1912">
        <v>11</v>
      </c>
      <c r="R1912">
        <v>1324</v>
      </c>
      <c r="S1912" s="105">
        <f>Table1[[#This Row],[Female Voters]]/Table1[[#This Row],[Female Population]]</f>
        <v>0.24326480833976633</v>
      </c>
      <c r="T1912" s="94">
        <f>Table1[[#This Row],[Male Voters]]/Table1[[#This Row],[Male Population]]</f>
        <v>0.22315798480504118</v>
      </c>
      <c r="U1912" s="94">
        <f>Table1[[#This Row],[Total Voters]]/Table1[[#This Row],[Total Population]]</f>
        <v>0.23627382247072434</v>
      </c>
      <c r="V1912" s="94">
        <f>Table1[[#This Row],[Female Ballots]]/Table1[[#This Row],[Female Population]]</f>
        <v>0.10602673721978495</v>
      </c>
      <c r="W1912" s="94">
        <f>Table1[[#This Row],[Male Ballots]]/Table1[[#This Row],[Male Population]]</f>
        <v>9.7161482148262313E-2</v>
      </c>
      <c r="X1912" s="94">
        <f>Table1[[#This Row],[Total Ballots]]/Table1[[#This Row],[Total Population]]</f>
        <v>0.10249886662884633</v>
      </c>
      <c r="Y1912" s="94">
        <f>Table1[[#This Row],[Female Ballots]]/Table1[[#This Row],[Female Voters]]</f>
        <v>0.4358490566037736</v>
      </c>
      <c r="Z1912" s="95">
        <f>Table1[[#This Row],[Male Ballots]]/Table1[[#This Row],[Male Voters]]</f>
        <v>0.4353932584269663</v>
      </c>
      <c r="AA1912" s="94">
        <f>Table1[[#This Row],[Total Ballots]]/Table1[[#This Row],[Total Voters]]</f>
        <v>0.43381389252948888</v>
      </c>
    </row>
    <row r="1913" spans="1:27" s="7" customFormat="1" x14ac:dyDescent="0.35">
      <c r="A1913" s="102" t="s">
        <v>43</v>
      </c>
      <c r="B1913" s="103">
        <v>2023</v>
      </c>
      <c r="C1913" s="17" t="s">
        <v>81</v>
      </c>
      <c r="D1913" s="116"/>
      <c r="E1913" s="117"/>
      <c r="F1913" s="117"/>
      <c r="G1913" s="110" t="s">
        <v>79</v>
      </c>
      <c r="H1913" s="132">
        <v>124536.81400000001</v>
      </c>
      <c r="I1913" s="132">
        <v>114575.762</v>
      </c>
      <c r="J1913" s="133">
        <v>239112.587</v>
      </c>
      <c r="K1913">
        <v>98976</v>
      </c>
      <c r="L1913">
        <v>89376</v>
      </c>
      <c r="M1913">
        <v>3424</v>
      </c>
      <c r="N1913">
        <v>191776</v>
      </c>
      <c r="O1913">
        <v>31619</v>
      </c>
      <c r="P1913">
        <v>26805</v>
      </c>
      <c r="Q1913">
        <v>837</v>
      </c>
      <c r="R1913">
        <v>59261</v>
      </c>
      <c r="S1913" s="105">
        <f>Table1[[#This Row],[Female Voters]]/Table1[[#This Row],[Female Population]]</f>
        <v>0.79475294750996273</v>
      </c>
      <c r="T1913" s="94">
        <f>Table1[[#This Row],[Male Voters]]/Table1[[#This Row],[Male Population]]</f>
        <v>0.78006027138619416</v>
      </c>
      <c r="U1913" s="94">
        <f>Table1[[#This Row],[Total Voters]]/Table1[[#This Row],[Total Population]]</f>
        <v>0.80203222425927745</v>
      </c>
      <c r="V1913" s="94">
        <f>Table1[[#This Row],[Female Ballots]]/Table1[[#This Row],[Female Population]]</f>
        <v>0.25389279671150089</v>
      </c>
      <c r="W1913" s="94">
        <f>Table1[[#This Row],[Male Ballots]]/Table1[[#This Row],[Male Population]]</f>
        <v>0.23395000419024051</v>
      </c>
      <c r="X1913" s="94">
        <f>Table1[[#This Row],[Total Ballots]]/Table1[[#This Row],[Total Population]]</f>
        <v>0.24783722489690599</v>
      </c>
      <c r="Y1913" s="94">
        <f>Table1[[#This Row],[Female Ballots]]/Table1[[#This Row],[Female Voters]]</f>
        <v>0.3194612835434853</v>
      </c>
      <c r="Z1913" s="95">
        <f>Table1[[#This Row],[Male Ballots]]/Table1[[#This Row],[Male Voters]]</f>
        <v>0.2999127282491944</v>
      </c>
      <c r="AA1913" s="94">
        <f>Table1[[#This Row],[Total Ballots]]/Table1[[#This Row],[Total Voters]]</f>
        <v>0.30901155514767226</v>
      </c>
    </row>
    <row r="1914" spans="1:27" s="7" customFormat="1" x14ac:dyDescent="0.35">
      <c r="A1914" s="102" t="s">
        <v>43</v>
      </c>
      <c r="B1914" s="103">
        <v>2023</v>
      </c>
      <c r="C1914" s="17" t="s">
        <v>81</v>
      </c>
      <c r="D1914" s="116"/>
      <c r="E1914" s="117"/>
      <c r="F1914" s="117"/>
      <c r="G1914" s="110" t="s">
        <v>62</v>
      </c>
      <c r="H1914" s="132">
        <v>12037.750999999998</v>
      </c>
      <c r="I1914" s="132">
        <v>12146.913</v>
      </c>
      <c r="J1914" s="133">
        <v>24184.663</v>
      </c>
      <c r="K1914">
        <v>7544</v>
      </c>
      <c r="L1914">
        <v>7671</v>
      </c>
      <c r="M1914">
        <v>525</v>
      </c>
      <c r="N1914">
        <v>15740</v>
      </c>
      <c r="O1914">
        <v>965</v>
      </c>
      <c r="P1914">
        <v>914</v>
      </c>
      <c r="Q1914">
        <v>101</v>
      </c>
      <c r="R1914">
        <v>1980</v>
      </c>
      <c r="S1914" s="105">
        <f>Table1[[#This Row],[Female Voters]]/Table1[[#This Row],[Female Population]]</f>
        <v>0.62669513599342608</v>
      </c>
      <c r="T1914" s="94">
        <f>Table1[[#This Row],[Male Voters]]/Table1[[#This Row],[Male Population]]</f>
        <v>0.63151847716370402</v>
      </c>
      <c r="U1914" s="94">
        <f>Table1[[#This Row],[Total Voters]]/Table1[[#This Row],[Total Population]]</f>
        <v>0.65082569064534823</v>
      </c>
      <c r="V1914" s="94">
        <f>Table1[[#This Row],[Female Ballots]]/Table1[[#This Row],[Female Population]]</f>
        <v>8.0164475905839902E-2</v>
      </c>
      <c r="W1914" s="94">
        <f>Table1[[#This Row],[Male Ballots]]/Table1[[#This Row],[Male Population]]</f>
        <v>7.5245455367960568E-2</v>
      </c>
      <c r="X1914" s="94">
        <f>Table1[[#This Row],[Total Ballots]]/Table1[[#This Row],[Total Population]]</f>
        <v>8.1870067819427544E-2</v>
      </c>
      <c r="Y1914" s="94">
        <f>Table1[[#This Row],[Female Ballots]]/Table1[[#This Row],[Female Voters]]</f>
        <v>0.12791622481442205</v>
      </c>
      <c r="Z1914" s="95">
        <f>Table1[[#This Row],[Male Ballots]]/Table1[[#This Row],[Male Voters]]</f>
        <v>0.11915004562638509</v>
      </c>
      <c r="AA1914" s="94">
        <f>Table1[[#This Row],[Total Ballots]]/Table1[[#This Row],[Total Voters]]</f>
        <v>0.12579415501905972</v>
      </c>
    </row>
    <row r="1915" spans="1:27" s="7" customFormat="1" x14ac:dyDescent="0.35">
      <c r="A1915" s="102" t="s">
        <v>43</v>
      </c>
      <c r="B1915" s="103">
        <v>2023</v>
      </c>
      <c r="C1915" s="17" t="s">
        <v>81</v>
      </c>
      <c r="D1915" s="116"/>
      <c r="E1915" s="117"/>
      <c r="F1915" s="117"/>
      <c r="G1915" s="110" t="s">
        <v>63</v>
      </c>
      <c r="H1915" s="132">
        <v>19986.946</v>
      </c>
      <c r="I1915" s="132">
        <v>20278.928</v>
      </c>
      <c r="J1915" s="133">
        <v>40265.869999999995</v>
      </c>
      <c r="K1915">
        <v>14624</v>
      </c>
      <c r="L1915">
        <v>14113</v>
      </c>
      <c r="M1915">
        <v>865</v>
      </c>
      <c r="N1915">
        <v>29602</v>
      </c>
      <c r="O1915">
        <v>2133</v>
      </c>
      <c r="P1915">
        <v>1806</v>
      </c>
      <c r="Q1915">
        <v>177</v>
      </c>
      <c r="R1915">
        <v>4116</v>
      </c>
      <c r="S1915" s="105">
        <f>Table1[[#This Row],[Female Voters]]/Table1[[#This Row],[Female Population]]</f>
        <v>0.73167756594729383</v>
      </c>
      <c r="T1915" s="94">
        <f>Table1[[#This Row],[Male Voters]]/Table1[[#This Row],[Male Population]]</f>
        <v>0.69594408540727593</v>
      </c>
      <c r="U1915" s="94">
        <f>Table1[[#This Row],[Total Voters]]/Table1[[#This Row],[Total Population]]</f>
        <v>0.73516355166298419</v>
      </c>
      <c r="V1915" s="94">
        <f>Table1[[#This Row],[Female Ballots]]/Table1[[#This Row],[Female Population]]</f>
        <v>0.10671965591941861</v>
      </c>
      <c r="W1915" s="94">
        <f>Table1[[#This Row],[Male Ballots]]/Table1[[#This Row],[Male Population]]</f>
        <v>8.9057962038230035E-2</v>
      </c>
      <c r="X1915" s="94">
        <f>Table1[[#This Row],[Total Ballots]]/Table1[[#This Row],[Total Population]]</f>
        <v>0.10222056545655167</v>
      </c>
      <c r="Y1915" s="94">
        <f>Table1[[#This Row],[Female Ballots]]/Table1[[#This Row],[Female Voters]]</f>
        <v>0.14585612691466082</v>
      </c>
      <c r="Z1915" s="95">
        <f>Table1[[#This Row],[Male Ballots]]/Table1[[#This Row],[Male Voters]]</f>
        <v>0.12796712251115994</v>
      </c>
      <c r="AA1915" s="94">
        <f>Table1[[#This Row],[Total Ballots]]/Table1[[#This Row],[Total Voters]]</f>
        <v>0.13904465914465239</v>
      </c>
    </row>
    <row r="1916" spans="1:27" s="7" customFormat="1" x14ac:dyDescent="0.35">
      <c r="A1916" s="102" t="s">
        <v>43</v>
      </c>
      <c r="B1916" s="103">
        <v>2023</v>
      </c>
      <c r="C1916" s="17" t="s">
        <v>81</v>
      </c>
      <c r="D1916" s="116"/>
      <c r="E1916" s="117"/>
      <c r="F1916" s="117"/>
      <c r="G1916" s="110" t="s">
        <v>64</v>
      </c>
      <c r="H1916" s="132">
        <v>21435.33</v>
      </c>
      <c r="I1916" s="132">
        <v>20576.34</v>
      </c>
      <c r="J1916" s="133">
        <v>42011.67</v>
      </c>
      <c r="K1916">
        <v>17029</v>
      </c>
      <c r="L1916">
        <v>16017</v>
      </c>
      <c r="M1916">
        <v>697</v>
      </c>
      <c r="N1916">
        <v>33743</v>
      </c>
      <c r="O1916">
        <v>3513</v>
      </c>
      <c r="P1916">
        <v>3013</v>
      </c>
      <c r="Q1916">
        <v>150</v>
      </c>
      <c r="R1916">
        <v>6676</v>
      </c>
      <c r="S1916" s="105">
        <f>Table1[[#This Row],[Female Voters]]/Table1[[#This Row],[Female Population]]</f>
        <v>0.79443610152024713</v>
      </c>
      <c r="T1916" s="94">
        <f>Table1[[#This Row],[Male Voters]]/Table1[[#This Row],[Male Population]]</f>
        <v>0.77841831929293548</v>
      </c>
      <c r="U1916" s="94">
        <f>Table1[[#This Row],[Total Voters]]/Table1[[#This Row],[Total Population]]</f>
        <v>0.80318159216236829</v>
      </c>
      <c r="V1916" s="94">
        <f>Table1[[#This Row],[Female Ballots]]/Table1[[#This Row],[Female Population]]</f>
        <v>0.1638883096271436</v>
      </c>
      <c r="W1916" s="94">
        <f>Table1[[#This Row],[Male Ballots]]/Table1[[#This Row],[Male Population]]</f>
        <v>0.14643031753946523</v>
      </c>
      <c r="X1916" s="94">
        <f>Table1[[#This Row],[Total Ballots]]/Table1[[#This Row],[Total Population]]</f>
        <v>0.15890822716640401</v>
      </c>
      <c r="Y1916" s="94">
        <f>Table1[[#This Row],[Female Ballots]]/Table1[[#This Row],[Female Voters]]</f>
        <v>0.20629514357860121</v>
      </c>
      <c r="Z1916" s="95">
        <f>Table1[[#This Row],[Male Ballots]]/Table1[[#This Row],[Male Voters]]</f>
        <v>0.18811263033027409</v>
      </c>
      <c r="AA1916" s="94">
        <f>Table1[[#This Row],[Total Ballots]]/Table1[[#This Row],[Total Voters]]</f>
        <v>0.19784844263995496</v>
      </c>
    </row>
    <row r="1917" spans="1:27" s="7" customFormat="1" x14ac:dyDescent="0.35">
      <c r="A1917" s="102" t="s">
        <v>43</v>
      </c>
      <c r="B1917" s="103">
        <v>2023</v>
      </c>
      <c r="C1917" s="17" t="s">
        <v>81</v>
      </c>
      <c r="D1917" s="116"/>
      <c r="E1917" s="117"/>
      <c r="F1917" s="117"/>
      <c r="G1917" s="110" t="s">
        <v>65</v>
      </c>
      <c r="H1917" s="132">
        <v>18526.099000000002</v>
      </c>
      <c r="I1917" s="132">
        <v>17656.68</v>
      </c>
      <c r="J1917" s="133">
        <v>36182.78</v>
      </c>
      <c r="K1917">
        <v>15036</v>
      </c>
      <c r="L1917">
        <v>14204</v>
      </c>
      <c r="M1917">
        <v>430</v>
      </c>
      <c r="N1917">
        <v>29670</v>
      </c>
      <c r="O1917">
        <v>3927</v>
      </c>
      <c r="P1917">
        <v>3551</v>
      </c>
      <c r="Q1917">
        <v>91</v>
      </c>
      <c r="R1917">
        <v>7569</v>
      </c>
      <c r="S1917" s="105">
        <f>Table1[[#This Row],[Female Voters]]/Table1[[#This Row],[Female Population]]</f>
        <v>0.81161176996841045</v>
      </c>
      <c r="T1917" s="94">
        <f>Table1[[#This Row],[Male Voters]]/Table1[[#This Row],[Male Population]]</f>
        <v>0.80445474460657385</v>
      </c>
      <c r="U1917" s="94">
        <f>Table1[[#This Row],[Total Voters]]/Table1[[#This Row],[Total Population]]</f>
        <v>0.82000332754973504</v>
      </c>
      <c r="V1917" s="94">
        <f>Table1[[#This Row],[Female Ballots]]/Table1[[#This Row],[Female Population]]</f>
        <v>0.21197123042471055</v>
      </c>
      <c r="W1917" s="94">
        <f>Table1[[#This Row],[Male Ballots]]/Table1[[#This Row],[Male Population]]</f>
        <v>0.20111368615164346</v>
      </c>
      <c r="X1917" s="94">
        <f>Table1[[#This Row],[Total Ballots]]/Table1[[#This Row],[Total Population]]</f>
        <v>0.20918790651243493</v>
      </c>
      <c r="Y1917" s="94">
        <f>Table1[[#This Row],[Female Ballots]]/Table1[[#This Row],[Female Voters]]</f>
        <v>0.26117318435754189</v>
      </c>
      <c r="Z1917" s="95">
        <f>Table1[[#This Row],[Male Ballots]]/Table1[[#This Row],[Male Voters]]</f>
        <v>0.25</v>
      </c>
      <c r="AA1917" s="94">
        <f>Table1[[#This Row],[Total Ballots]]/Table1[[#This Row],[Total Voters]]</f>
        <v>0.25510616784630941</v>
      </c>
    </row>
    <row r="1918" spans="1:27" s="7" customFormat="1" x14ac:dyDescent="0.35">
      <c r="A1918" s="102" t="s">
        <v>43</v>
      </c>
      <c r="B1918" s="103">
        <v>2023</v>
      </c>
      <c r="C1918" s="17" t="s">
        <v>81</v>
      </c>
      <c r="D1918" s="116"/>
      <c r="E1918" s="117"/>
      <c r="F1918" s="117"/>
      <c r="G1918" s="110" t="s">
        <v>66</v>
      </c>
      <c r="H1918" s="132">
        <v>19207.467000000001</v>
      </c>
      <c r="I1918" s="132">
        <v>17138.409</v>
      </c>
      <c r="J1918" s="133">
        <v>36345.879999999997</v>
      </c>
      <c r="K1918">
        <v>15743</v>
      </c>
      <c r="L1918">
        <v>13969</v>
      </c>
      <c r="M1918">
        <v>406</v>
      </c>
      <c r="N1918">
        <v>30118</v>
      </c>
      <c r="O1918">
        <v>6007</v>
      </c>
      <c r="P1918">
        <v>5033</v>
      </c>
      <c r="Q1918">
        <v>113</v>
      </c>
      <c r="R1918">
        <v>11153</v>
      </c>
      <c r="S1918" s="105">
        <f>Table1[[#This Row],[Female Voters]]/Table1[[#This Row],[Female Population]]</f>
        <v>0.81962915776452983</v>
      </c>
      <c r="T1918" s="94">
        <f>Table1[[#This Row],[Male Voters]]/Table1[[#This Row],[Male Population]]</f>
        <v>0.81506982357580571</v>
      </c>
      <c r="U1918" s="94">
        <f>Table1[[#This Row],[Total Voters]]/Table1[[#This Row],[Total Population]]</f>
        <v>0.82864962961414068</v>
      </c>
      <c r="V1918" s="94">
        <f>Table1[[#This Row],[Female Ballots]]/Table1[[#This Row],[Female Population]]</f>
        <v>0.31274295564324017</v>
      </c>
      <c r="W1918" s="94">
        <f>Table1[[#This Row],[Male Ballots]]/Table1[[#This Row],[Male Population]]</f>
        <v>0.29366786613623236</v>
      </c>
      <c r="X1918" s="94">
        <f>Table1[[#This Row],[Total Ballots]]/Table1[[#This Row],[Total Population]]</f>
        <v>0.30685733843835949</v>
      </c>
      <c r="Y1918" s="94">
        <f>Table1[[#This Row],[Female Ballots]]/Table1[[#This Row],[Female Voters]]</f>
        <v>0.38156641046814455</v>
      </c>
      <c r="Z1918" s="95">
        <f>Table1[[#This Row],[Male Ballots]]/Table1[[#This Row],[Male Voters]]</f>
        <v>0.36029780227646935</v>
      </c>
      <c r="AA1918" s="94">
        <f>Table1[[#This Row],[Total Ballots]]/Table1[[#This Row],[Total Voters]]</f>
        <v>0.3703101135533568</v>
      </c>
    </row>
    <row r="1919" spans="1:27" s="7" customFormat="1" x14ac:dyDescent="0.35">
      <c r="A1919" s="102" t="s">
        <v>43</v>
      </c>
      <c r="B1919" s="103">
        <v>2023</v>
      </c>
      <c r="C1919" s="17" t="s">
        <v>81</v>
      </c>
      <c r="D1919" s="116"/>
      <c r="E1919" s="117"/>
      <c r="F1919" s="117"/>
      <c r="G1919" s="110" t="s">
        <v>67</v>
      </c>
      <c r="H1919" s="132">
        <v>33343.220999999998</v>
      </c>
      <c r="I1919" s="132">
        <v>26778.491999999998</v>
      </c>
      <c r="J1919" s="133">
        <v>60121.724000000002</v>
      </c>
      <c r="K1919">
        <v>29000</v>
      </c>
      <c r="L1919">
        <v>23402</v>
      </c>
      <c r="M1919">
        <v>501</v>
      </c>
      <c r="N1919">
        <v>52903</v>
      </c>
      <c r="O1919">
        <v>15074</v>
      </c>
      <c r="P1919">
        <v>12488</v>
      </c>
      <c r="Q1919">
        <v>205</v>
      </c>
      <c r="R1919">
        <v>27767</v>
      </c>
      <c r="S1919" s="105">
        <f>Table1[[#This Row],[Female Voters]]/Table1[[#This Row],[Female Population]]</f>
        <v>0.86974200842804006</v>
      </c>
      <c r="T1919" s="94">
        <f>Table1[[#This Row],[Male Voters]]/Table1[[#This Row],[Male Population]]</f>
        <v>0.8739103008489052</v>
      </c>
      <c r="U1919" s="94">
        <f>Table1[[#This Row],[Total Voters]]/Table1[[#This Row],[Total Population]]</f>
        <v>0.87993152026046351</v>
      </c>
      <c r="V1919" s="94">
        <f>Table1[[#This Row],[Female Ballots]]/Table1[[#This Row],[Female Population]]</f>
        <v>0.45208589776014746</v>
      </c>
      <c r="W1919" s="94">
        <f>Table1[[#This Row],[Male Ballots]]/Table1[[#This Row],[Male Population]]</f>
        <v>0.46634440804209593</v>
      </c>
      <c r="X1919" s="94">
        <f>Table1[[#This Row],[Total Ballots]]/Table1[[#This Row],[Total Population]]</f>
        <v>0.46184637020721492</v>
      </c>
      <c r="Y1919" s="94">
        <f>Table1[[#This Row],[Female Ballots]]/Table1[[#This Row],[Female Voters]]</f>
        <v>0.51979310344827589</v>
      </c>
      <c r="Z1919" s="95">
        <f>Table1[[#This Row],[Male Ballots]]/Table1[[#This Row],[Male Voters]]</f>
        <v>0.5336296043073242</v>
      </c>
      <c r="AA1919" s="94">
        <f>Table1[[#This Row],[Total Ballots]]/Table1[[#This Row],[Total Voters]]</f>
        <v>0.52486626467308095</v>
      </c>
    </row>
    <row r="1920" spans="1:27" s="7" customFormat="1" x14ac:dyDescent="0.35">
      <c r="A1920" s="102" t="s">
        <v>26</v>
      </c>
      <c r="B1920" s="103">
        <v>2023</v>
      </c>
      <c r="C1920" s="17" t="s">
        <v>81</v>
      </c>
      <c r="D1920" s="116"/>
      <c r="E1920" s="117"/>
      <c r="F1920" s="117"/>
      <c r="G1920" s="110" t="s">
        <v>79</v>
      </c>
      <c r="H1920" s="132">
        <v>1948.44274</v>
      </c>
      <c r="I1920" s="132">
        <v>1855.1882599999999</v>
      </c>
      <c r="J1920" s="133">
        <v>3803.6309700000002</v>
      </c>
      <c r="K1920" s="118"/>
      <c r="L1920" s="119"/>
      <c r="M1920" s="119"/>
      <c r="N1920" s="120"/>
      <c r="O1920" s="120"/>
      <c r="P1920" s="104"/>
      <c r="Q1920" s="104"/>
      <c r="R1920" s="121"/>
      <c r="S1920" s="105">
        <f>Table1[[#This Row],[Female Voters]]/Table1[[#This Row],[Female Population]]</f>
        <v>0</v>
      </c>
      <c r="T1920" s="94">
        <f>Table1[[#This Row],[Male Voters]]/Table1[[#This Row],[Male Population]]</f>
        <v>0</v>
      </c>
      <c r="U1920" s="94">
        <f>Table1[[#This Row],[Total Voters]]/Table1[[#This Row],[Total Population]]</f>
        <v>0</v>
      </c>
      <c r="V1920" s="94">
        <f>Table1[[#This Row],[Female Ballots]]/Table1[[#This Row],[Female Population]]</f>
        <v>0</v>
      </c>
      <c r="W1920" s="94">
        <f>Table1[[#This Row],[Male Ballots]]/Table1[[#This Row],[Male Population]]</f>
        <v>0</v>
      </c>
      <c r="X1920" s="94">
        <f>Table1[[#This Row],[Total Ballots]]/Table1[[#This Row],[Total Population]]</f>
        <v>0</v>
      </c>
      <c r="Y1920" s="127" t="str">
        <f>IFERROR(Table1[[#This Row],[Female Ballots]]/Table1[[#This Row],[Female Voters]],"0.0%")</f>
        <v>0.0%</v>
      </c>
      <c r="Z1920" s="128" t="str">
        <f>IFERROR(Table1[[#This Row],[Male Ballots]]/Table1[[#This Row],[Male Voters]],"0.0%")</f>
        <v>0.0%</v>
      </c>
      <c r="AA1920" s="127" t="str">
        <f>IFERROR(Table1[[#This Row],[Total Ballots]]/Table1[[#This Row],[Total Voters]],"0.0%")</f>
        <v>0.0%</v>
      </c>
    </row>
    <row r="1921" spans="1:27" s="7" customFormat="1" x14ac:dyDescent="0.35">
      <c r="A1921" s="106" t="s">
        <v>26</v>
      </c>
      <c r="B1921" s="103">
        <v>2023</v>
      </c>
      <c r="C1921" s="17" t="s">
        <v>81</v>
      </c>
      <c r="D1921" s="116"/>
      <c r="E1921" s="117"/>
      <c r="F1921" s="117"/>
      <c r="G1921" s="110" t="s">
        <v>62</v>
      </c>
      <c r="H1921" s="132">
        <v>129.91967</v>
      </c>
      <c r="I1921" s="132">
        <v>105.33327</v>
      </c>
      <c r="J1921" s="133">
        <v>235.25296999999998</v>
      </c>
      <c r="K1921" s="118"/>
      <c r="L1921" s="119"/>
      <c r="M1921" s="119"/>
      <c r="N1921" s="120"/>
      <c r="O1921" s="120"/>
      <c r="P1921" s="104"/>
      <c r="Q1921" s="104"/>
      <c r="R1921" s="121"/>
      <c r="S1921" s="105">
        <f>Table1[[#This Row],[Female Voters]]/Table1[[#This Row],[Female Population]]</f>
        <v>0</v>
      </c>
      <c r="T1921" s="94">
        <f>Table1[[#This Row],[Male Voters]]/Table1[[#This Row],[Male Population]]</f>
        <v>0</v>
      </c>
      <c r="U1921" s="94">
        <f>Table1[[#This Row],[Total Voters]]/Table1[[#This Row],[Total Population]]</f>
        <v>0</v>
      </c>
      <c r="V1921" s="94">
        <f>Table1[[#This Row],[Female Ballots]]/Table1[[#This Row],[Female Population]]</f>
        <v>0</v>
      </c>
      <c r="W1921" s="94">
        <f>Table1[[#This Row],[Male Ballots]]/Table1[[#This Row],[Male Population]]</f>
        <v>0</v>
      </c>
      <c r="X1921" s="94">
        <f>Table1[[#This Row],[Total Ballots]]/Table1[[#This Row],[Total Population]]</f>
        <v>0</v>
      </c>
      <c r="Y1921" s="127" t="str">
        <f>IFERROR(Table1[[#This Row],[Female Ballots]]/Table1[[#This Row],[Female Voters]],"0.0%")</f>
        <v>0.0%</v>
      </c>
      <c r="Z1921" s="128" t="str">
        <f>IFERROR(Table1[[#This Row],[Male Ballots]]/Table1[[#This Row],[Male Voters]],"0.0%")</f>
        <v>0.0%</v>
      </c>
      <c r="AA1921" s="127" t="str">
        <f>IFERROR(Table1[[#This Row],[Total Ballots]]/Table1[[#This Row],[Total Voters]],"0.0%")</f>
        <v>0.0%</v>
      </c>
    </row>
    <row r="1922" spans="1:27" s="7" customFormat="1" x14ac:dyDescent="0.35">
      <c r="A1922" s="102" t="s">
        <v>26</v>
      </c>
      <c r="B1922" s="103">
        <v>2023</v>
      </c>
      <c r="C1922" s="17" t="s">
        <v>81</v>
      </c>
      <c r="D1922" s="116"/>
      <c r="E1922" s="117"/>
      <c r="F1922" s="117"/>
      <c r="G1922" s="110" t="s">
        <v>63</v>
      </c>
      <c r="H1922" s="132">
        <v>192.25165999999999</v>
      </c>
      <c r="I1922" s="132">
        <v>160.31620000000001</v>
      </c>
      <c r="J1922" s="133">
        <v>352.56779999999998</v>
      </c>
      <c r="K1922" s="118"/>
      <c r="L1922" s="119"/>
      <c r="M1922" s="119"/>
      <c r="N1922" s="120"/>
      <c r="O1922" s="120"/>
      <c r="P1922" s="104"/>
      <c r="Q1922" s="104"/>
      <c r="R1922" s="121"/>
      <c r="S1922" s="105">
        <f>Table1[[#This Row],[Female Voters]]/Table1[[#This Row],[Female Population]]</f>
        <v>0</v>
      </c>
      <c r="T1922" s="94">
        <f>Table1[[#This Row],[Male Voters]]/Table1[[#This Row],[Male Population]]</f>
        <v>0</v>
      </c>
      <c r="U1922" s="94">
        <f>Table1[[#This Row],[Total Voters]]/Table1[[#This Row],[Total Population]]</f>
        <v>0</v>
      </c>
      <c r="V1922" s="94">
        <f>Table1[[#This Row],[Female Ballots]]/Table1[[#This Row],[Female Population]]</f>
        <v>0</v>
      </c>
      <c r="W1922" s="94">
        <f>Table1[[#This Row],[Male Ballots]]/Table1[[#This Row],[Male Population]]</f>
        <v>0</v>
      </c>
      <c r="X1922" s="94">
        <f>Table1[[#This Row],[Total Ballots]]/Table1[[#This Row],[Total Population]]</f>
        <v>0</v>
      </c>
      <c r="Y1922" s="127" t="str">
        <f>IFERROR(Table1[[#This Row],[Female Ballots]]/Table1[[#This Row],[Female Voters]],"0.0%")</f>
        <v>0.0%</v>
      </c>
      <c r="Z1922" s="128" t="str">
        <f>IFERROR(Table1[[#This Row],[Male Ballots]]/Table1[[#This Row],[Male Voters]],"0.0%")</f>
        <v>0.0%</v>
      </c>
      <c r="AA1922" s="127" t="str">
        <f>IFERROR(Table1[[#This Row],[Total Ballots]]/Table1[[#This Row],[Total Voters]],"0.0%")</f>
        <v>0.0%</v>
      </c>
    </row>
    <row r="1923" spans="1:27" s="7" customFormat="1" x14ac:dyDescent="0.35">
      <c r="A1923" s="102" t="s">
        <v>26</v>
      </c>
      <c r="B1923" s="103">
        <v>2023</v>
      </c>
      <c r="C1923" s="17" t="s">
        <v>81</v>
      </c>
      <c r="D1923" s="116"/>
      <c r="E1923" s="117"/>
      <c r="F1923" s="117"/>
      <c r="G1923" s="110" t="s">
        <v>64</v>
      </c>
      <c r="H1923" s="132">
        <v>209.67559999999997</v>
      </c>
      <c r="I1923" s="132">
        <v>215.07220000000001</v>
      </c>
      <c r="J1923" s="133">
        <v>424.74770000000001</v>
      </c>
      <c r="K1923" s="118"/>
      <c r="L1923" s="119"/>
      <c r="M1923" s="119"/>
      <c r="N1923" s="120"/>
      <c r="O1923" s="120"/>
      <c r="P1923" s="104"/>
      <c r="Q1923" s="104"/>
      <c r="R1923" s="121"/>
      <c r="S1923" s="105">
        <f>Table1[[#This Row],[Female Voters]]/Table1[[#This Row],[Female Population]]</f>
        <v>0</v>
      </c>
      <c r="T1923" s="94">
        <f>Table1[[#This Row],[Male Voters]]/Table1[[#This Row],[Male Population]]</f>
        <v>0</v>
      </c>
      <c r="U1923" s="94">
        <f>Table1[[#This Row],[Total Voters]]/Table1[[#This Row],[Total Population]]</f>
        <v>0</v>
      </c>
      <c r="V1923" s="94">
        <f>Table1[[#This Row],[Female Ballots]]/Table1[[#This Row],[Female Population]]</f>
        <v>0</v>
      </c>
      <c r="W1923" s="94">
        <f>Table1[[#This Row],[Male Ballots]]/Table1[[#This Row],[Male Population]]</f>
        <v>0</v>
      </c>
      <c r="X1923" s="94">
        <f>Table1[[#This Row],[Total Ballots]]/Table1[[#This Row],[Total Population]]</f>
        <v>0</v>
      </c>
      <c r="Y1923" s="127" t="str">
        <f>IFERROR(Table1[[#This Row],[Female Ballots]]/Table1[[#This Row],[Female Voters]],"0.0%")</f>
        <v>0.0%</v>
      </c>
      <c r="Z1923" s="128" t="str">
        <f>IFERROR(Table1[[#This Row],[Male Ballots]]/Table1[[#This Row],[Male Voters]],"0.0%")</f>
        <v>0.0%</v>
      </c>
      <c r="AA1923" s="127" t="str">
        <f>IFERROR(Table1[[#This Row],[Total Ballots]]/Table1[[#This Row],[Total Voters]],"0.0%")</f>
        <v>0.0%</v>
      </c>
    </row>
    <row r="1924" spans="1:27" s="7" customFormat="1" x14ac:dyDescent="0.35">
      <c r="A1924" s="102" t="s">
        <v>26</v>
      </c>
      <c r="B1924" s="103">
        <v>2023</v>
      </c>
      <c r="C1924" s="17" t="s">
        <v>81</v>
      </c>
      <c r="D1924" s="116"/>
      <c r="E1924" s="117"/>
      <c r="F1924" s="117"/>
      <c r="G1924" s="110" t="s">
        <v>65</v>
      </c>
      <c r="H1924" s="132">
        <v>268.92950000000002</v>
      </c>
      <c r="I1924" s="132">
        <v>241.13139999999999</v>
      </c>
      <c r="J1924" s="133">
        <v>510.06089999999995</v>
      </c>
      <c r="K1924" s="118"/>
      <c r="L1924" s="119"/>
      <c r="M1924" s="119"/>
      <c r="N1924" s="120"/>
      <c r="O1924" s="120"/>
      <c r="P1924" s="104"/>
      <c r="Q1924" s="104"/>
      <c r="R1924" s="121"/>
      <c r="S1924" s="105">
        <f>Table1[[#This Row],[Female Voters]]/Table1[[#This Row],[Female Population]]</f>
        <v>0</v>
      </c>
      <c r="T1924" s="94">
        <f>Table1[[#This Row],[Male Voters]]/Table1[[#This Row],[Male Population]]</f>
        <v>0</v>
      </c>
      <c r="U1924" s="94">
        <f>Table1[[#This Row],[Total Voters]]/Table1[[#This Row],[Total Population]]</f>
        <v>0</v>
      </c>
      <c r="V1924" s="94">
        <f>Table1[[#This Row],[Female Ballots]]/Table1[[#This Row],[Female Population]]</f>
        <v>0</v>
      </c>
      <c r="W1924" s="94">
        <f>Table1[[#This Row],[Male Ballots]]/Table1[[#This Row],[Male Population]]</f>
        <v>0</v>
      </c>
      <c r="X1924" s="94">
        <f>Table1[[#This Row],[Total Ballots]]/Table1[[#This Row],[Total Population]]</f>
        <v>0</v>
      </c>
      <c r="Y1924" s="127" t="str">
        <f>IFERROR(Table1[[#This Row],[Female Ballots]]/Table1[[#This Row],[Female Voters]],"0.0%")</f>
        <v>0.0%</v>
      </c>
      <c r="Z1924" s="128" t="str">
        <f>IFERROR(Table1[[#This Row],[Male Ballots]]/Table1[[#This Row],[Male Voters]],"0.0%")</f>
        <v>0.0%</v>
      </c>
      <c r="AA1924" s="127" t="str">
        <f>IFERROR(Table1[[#This Row],[Total Ballots]]/Table1[[#This Row],[Total Voters]],"0.0%")</f>
        <v>0.0%</v>
      </c>
    </row>
    <row r="1925" spans="1:27" s="7" customFormat="1" x14ac:dyDescent="0.35">
      <c r="A1925" s="102" t="s">
        <v>26</v>
      </c>
      <c r="B1925" s="103">
        <v>2023</v>
      </c>
      <c r="C1925" s="17" t="s">
        <v>81</v>
      </c>
      <c r="D1925" s="116"/>
      <c r="E1925" s="117"/>
      <c r="F1925" s="117"/>
      <c r="G1925" s="110" t="s">
        <v>66</v>
      </c>
      <c r="H1925" s="132">
        <v>355.81150000000002</v>
      </c>
      <c r="I1925" s="132">
        <v>355.61110000000002</v>
      </c>
      <c r="J1925" s="133">
        <v>711.4226000000001</v>
      </c>
      <c r="K1925" s="118"/>
      <c r="L1925" s="119"/>
      <c r="M1925" s="119"/>
      <c r="N1925" s="120"/>
      <c r="O1925" s="120"/>
      <c r="P1925" s="104"/>
      <c r="Q1925" s="104"/>
      <c r="R1925" s="121"/>
      <c r="S1925" s="105">
        <f>Table1[[#This Row],[Female Voters]]/Table1[[#This Row],[Female Population]]</f>
        <v>0</v>
      </c>
      <c r="T1925" s="94">
        <f>Table1[[#This Row],[Male Voters]]/Table1[[#This Row],[Male Population]]</f>
        <v>0</v>
      </c>
      <c r="U1925" s="94">
        <f>Table1[[#This Row],[Total Voters]]/Table1[[#This Row],[Total Population]]</f>
        <v>0</v>
      </c>
      <c r="V1925" s="94">
        <f>Table1[[#This Row],[Female Ballots]]/Table1[[#This Row],[Female Population]]</f>
        <v>0</v>
      </c>
      <c r="W1925" s="94">
        <f>Table1[[#This Row],[Male Ballots]]/Table1[[#This Row],[Male Population]]</f>
        <v>0</v>
      </c>
      <c r="X1925" s="94">
        <f>Table1[[#This Row],[Total Ballots]]/Table1[[#This Row],[Total Population]]</f>
        <v>0</v>
      </c>
      <c r="Y1925" s="127" t="str">
        <f>IFERROR(Table1[[#This Row],[Female Ballots]]/Table1[[#This Row],[Female Voters]],"0.0%")</f>
        <v>0.0%</v>
      </c>
      <c r="Z1925" s="128" t="str">
        <f>IFERROR(Table1[[#This Row],[Male Ballots]]/Table1[[#This Row],[Male Voters]],"0.0%")</f>
        <v>0.0%</v>
      </c>
      <c r="AA1925" s="127" t="str">
        <f>IFERROR(Table1[[#This Row],[Total Ballots]]/Table1[[#This Row],[Total Voters]],"0.0%")</f>
        <v>0.0%</v>
      </c>
    </row>
    <row r="1926" spans="1:27" s="7" customFormat="1" x14ac:dyDescent="0.35">
      <c r="A1926" s="102" t="s">
        <v>26</v>
      </c>
      <c r="B1926" s="103">
        <v>2023</v>
      </c>
      <c r="C1926" s="17" t="s">
        <v>81</v>
      </c>
      <c r="D1926" s="116"/>
      <c r="E1926" s="117"/>
      <c r="F1926" s="117"/>
      <c r="G1926" s="110" t="s">
        <v>67</v>
      </c>
      <c r="H1926" s="132">
        <v>791.85481000000004</v>
      </c>
      <c r="I1926" s="132">
        <v>777.72408999999993</v>
      </c>
      <c r="J1926" s="133">
        <v>1569.579</v>
      </c>
      <c r="K1926" s="118"/>
      <c r="L1926" s="119"/>
      <c r="M1926" s="119"/>
      <c r="N1926" s="120"/>
      <c r="O1926" s="120"/>
      <c r="P1926" s="104"/>
      <c r="Q1926" s="104"/>
      <c r="R1926" s="121"/>
      <c r="S1926" s="105">
        <f>Table1[[#This Row],[Female Voters]]/Table1[[#This Row],[Female Population]]</f>
        <v>0</v>
      </c>
      <c r="T1926" s="94">
        <f>Table1[[#This Row],[Male Voters]]/Table1[[#This Row],[Male Population]]</f>
        <v>0</v>
      </c>
      <c r="U1926" s="94">
        <f>Table1[[#This Row],[Total Voters]]/Table1[[#This Row],[Total Population]]</f>
        <v>0</v>
      </c>
      <c r="V1926" s="94">
        <f>Table1[[#This Row],[Female Ballots]]/Table1[[#This Row],[Female Population]]</f>
        <v>0</v>
      </c>
      <c r="W1926" s="94">
        <f>Table1[[#This Row],[Male Ballots]]/Table1[[#This Row],[Male Population]]</f>
        <v>0</v>
      </c>
      <c r="X1926" s="94">
        <f>Table1[[#This Row],[Total Ballots]]/Table1[[#This Row],[Total Population]]</f>
        <v>0</v>
      </c>
      <c r="Y1926" s="127" t="str">
        <f>IFERROR(Table1[[#This Row],[Female Ballots]]/Table1[[#This Row],[Female Voters]],"0.0%")</f>
        <v>0.0%</v>
      </c>
      <c r="Z1926" s="128" t="str">
        <f>IFERROR(Table1[[#This Row],[Male Ballots]]/Table1[[#This Row],[Male Voters]],"0.0%")</f>
        <v>0.0%</v>
      </c>
      <c r="AA1926" s="127" t="str">
        <f>IFERROR(Table1[[#This Row],[Total Ballots]]/Table1[[#This Row],[Total Voters]],"0.0%")</f>
        <v>0.0%</v>
      </c>
    </row>
    <row r="1927" spans="1:27" s="7" customFormat="1" x14ac:dyDescent="0.35">
      <c r="A1927" s="102" t="s">
        <v>45</v>
      </c>
      <c r="B1927" s="103">
        <v>2023</v>
      </c>
      <c r="C1927" s="17" t="s">
        <v>81</v>
      </c>
      <c r="D1927" s="116"/>
      <c r="E1927" s="117"/>
      <c r="F1927" s="117"/>
      <c r="G1927" s="110" t="s">
        <v>79</v>
      </c>
      <c r="H1927" s="132">
        <v>25074.840499999998</v>
      </c>
      <c r="I1927" s="132">
        <v>25148.295999999998</v>
      </c>
      <c r="J1927" s="133">
        <v>50223.138000000006</v>
      </c>
      <c r="K1927">
        <v>12245</v>
      </c>
      <c r="L1927">
        <v>11138</v>
      </c>
      <c r="M1927">
        <v>378</v>
      </c>
      <c r="N1927">
        <v>23761</v>
      </c>
      <c r="O1927">
        <v>4230</v>
      </c>
      <c r="P1927">
        <v>3503</v>
      </c>
      <c r="Q1927">
        <v>95</v>
      </c>
      <c r="R1927">
        <v>7828</v>
      </c>
      <c r="S1927" s="105">
        <f>Table1[[#This Row],[Female Voters]]/Table1[[#This Row],[Female Population]]</f>
        <v>0.48833810129320665</v>
      </c>
      <c r="T1927" s="94">
        <f>Table1[[#This Row],[Male Voters]]/Table1[[#This Row],[Male Population]]</f>
        <v>0.44289283059178247</v>
      </c>
      <c r="U1927" s="94">
        <f>Table1[[#This Row],[Total Voters]]/Table1[[#This Row],[Total Population]]</f>
        <v>0.47310862973157902</v>
      </c>
      <c r="V1927" s="94">
        <f>Table1[[#This Row],[Female Ballots]]/Table1[[#This Row],[Female Population]]</f>
        <v>0.16869499130014406</v>
      </c>
      <c r="W1927" s="94">
        <f>Table1[[#This Row],[Male Ballots]]/Table1[[#This Row],[Male Population]]</f>
        <v>0.13929373186954697</v>
      </c>
      <c r="X1927" s="94">
        <f>Table1[[#This Row],[Total Ballots]]/Table1[[#This Row],[Total Population]]</f>
        <v>0.15586441452543245</v>
      </c>
      <c r="Y1927" s="94">
        <f>Table1[[#This Row],[Female Ballots]]/Table1[[#This Row],[Female Voters]]</f>
        <v>0.34544712127398941</v>
      </c>
      <c r="Z1927" s="95">
        <f>Table1[[#This Row],[Male Ballots]]/Table1[[#This Row],[Male Voters]]</f>
        <v>0.31450888848985453</v>
      </c>
      <c r="AA1927" s="94">
        <f>Table1[[#This Row],[Total Ballots]]/Table1[[#This Row],[Total Voters]]</f>
        <v>0.32944741382938431</v>
      </c>
    </row>
    <row r="1928" spans="1:27" s="7" customFormat="1" x14ac:dyDescent="0.35">
      <c r="A1928" s="102" t="s">
        <v>45</v>
      </c>
      <c r="B1928" s="103">
        <v>2023</v>
      </c>
      <c r="C1928" s="17" t="s">
        <v>81</v>
      </c>
      <c r="D1928" s="116"/>
      <c r="E1928" s="117"/>
      <c r="F1928" s="117"/>
      <c r="G1928" s="110" t="s">
        <v>62</v>
      </c>
      <c r="H1928" s="132">
        <v>3559.0812999999998</v>
      </c>
      <c r="I1928" s="132">
        <v>3794.9927000000002</v>
      </c>
      <c r="J1928" s="133">
        <v>7354.0740000000005</v>
      </c>
      <c r="K1928">
        <v>1145</v>
      </c>
      <c r="L1928">
        <v>1114</v>
      </c>
      <c r="M1928">
        <v>63</v>
      </c>
      <c r="N1928">
        <v>2322</v>
      </c>
      <c r="O1928">
        <v>122</v>
      </c>
      <c r="P1928">
        <v>109</v>
      </c>
      <c r="Q1928">
        <v>8</v>
      </c>
      <c r="R1928">
        <v>239</v>
      </c>
      <c r="S1928" s="105">
        <f>Table1[[#This Row],[Female Voters]]/Table1[[#This Row],[Female Population]]</f>
        <v>0.32171223512090047</v>
      </c>
      <c r="T1928" s="94">
        <f>Table1[[#This Row],[Male Voters]]/Table1[[#This Row],[Male Population]]</f>
        <v>0.29354470168019031</v>
      </c>
      <c r="U1928" s="94">
        <f>Table1[[#This Row],[Total Voters]]/Table1[[#This Row],[Total Population]]</f>
        <v>0.31574335531570663</v>
      </c>
      <c r="V1928" s="94">
        <f>Table1[[#This Row],[Female Ballots]]/Table1[[#This Row],[Female Population]]</f>
        <v>3.4278508894978042E-2</v>
      </c>
      <c r="W1928" s="94">
        <f>Table1[[#This Row],[Male Ballots]]/Table1[[#This Row],[Male Population]]</f>
        <v>2.8722057884327416E-2</v>
      </c>
      <c r="X1928" s="94">
        <f>Table1[[#This Row],[Total Ballots]]/Table1[[#This Row],[Total Population]]</f>
        <v>3.2498993075130871E-2</v>
      </c>
      <c r="Y1928" s="94">
        <f>Table1[[#This Row],[Female Ballots]]/Table1[[#This Row],[Female Voters]]</f>
        <v>0.10655021834061135</v>
      </c>
      <c r="Z1928" s="95">
        <f>Table1[[#This Row],[Male Ballots]]/Table1[[#This Row],[Male Voters]]</f>
        <v>9.7845601436265708E-2</v>
      </c>
      <c r="AA1928" s="94">
        <f>Table1[[#This Row],[Total Ballots]]/Table1[[#This Row],[Total Voters]]</f>
        <v>0.1029285099052541</v>
      </c>
    </row>
    <row r="1929" spans="1:27" s="7" customFormat="1" x14ac:dyDescent="0.35">
      <c r="A1929" s="102" t="s">
        <v>45</v>
      </c>
      <c r="B1929" s="103">
        <v>2023</v>
      </c>
      <c r="C1929" s="17" t="s">
        <v>81</v>
      </c>
      <c r="D1929" s="116"/>
      <c r="E1929" s="117"/>
      <c r="F1929" s="117"/>
      <c r="G1929" s="110" t="s">
        <v>63</v>
      </c>
      <c r="H1929" s="132">
        <v>3234.7650000000003</v>
      </c>
      <c r="I1929" s="132">
        <v>4056.799</v>
      </c>
      <c r="J1929" s="133">
        <v>7291.5650000000005</v>
      </c>
      <c r="K1929">
        <v>1595</v>
      </c>
      <c r="L1929">
        <v>1601</v>
      </c>
      <c r="M1929">
        <v>76</v>
      </c>
      <c r="N1929">
        <v>3272</v>
      </c>
      <c r="O1929">
        <v>237</v>
      </c>
      <c r="P1929">
        <v>222</v>
      </c>
      <c r="Q1929">
        <v>14</v>
      </c>
      <c r="R1929">
        <v>473</v>
      </c>
      <c r="S1929" s="105">
        <f>Table1[[#This Row],[Female Voters]]/Table1[[#This Row],[Female Population]]</f>
        <v>0.49308064109757582</v>
      </c>
      <c r="T1929" s="94">
        <f>Table1[[#This Row],[Male Voters]]/Table1[[#This Row],[Male Population]]</f>
        <v>0.39464612370492103</v>
      </c>
      <c r="U1929" s="94">
        <f>Table1[[#This Row],[Total Voters]]/Table1[[#This Row],[Total Population]]</f>
        <v>0.44873768525686869</v>
      </c>
      <c r="V1929" s="94">
        <f>Table1[[#This Row],[Female Ballots]]/Table1[[#This Row],[Female Population]]</f>
        <v>7.3266527862147629E-2</v>
      </c>
      <c r="W1929" s="94">
        <f>Table1[[#This Row],[Male Ballots]]/Table1[[#This Row],[Male Population]]</f>
        <v>5.4722947821669254E-2</v>
      </c>
      <c r="X1929" s="94">
        <f>Table1[[#This Row],[Total Ballots]]/Table1[[#This Row],[Total Population]]</f>
        <v>6.4869475894406753E-2</v>
      </c>
      <c r="Y1929" s="94">
        <f>Table1[[#This Row],[Female Ballots]]/Table1[[#This Row],[Female Voters]]</f>
        <v>0.14858934169278998</v>
      </c>
      <c r="Z1929" s="95">
        <f>Table1[[#This Row],[Male Ballots]]/Table1[[#This Row],[Male Voters]]</f>
        <v>0.13866333541536541</v>
      </c>
      <c r="AA1929" s="94">
        <f>Table1[[#This Row],[Total Ballots]]/Table1[[#This Row],[Total Voters]]</f>
        <v>0.144559902200489</v>
      </c>
    </row>
    <row r="1930" spans="1:27" s="7" customFormat="1" x14ac:dyDescent="0.35">
      <c r="A1930" s="102" t="s">
        <v>45</v>
      </c>
      <c r="B1930" s="103">
        <v>2023</v>
      </c>
      <c r="C1930" s="17" t="s">
        <v>81</v>
      </c>
      <c r="D1930" s="116"/>
      <c r="E1930" s="117"/>
      <c r="F1930" s="117"/>
      <c r="G1930" s="110" t="s">
        <v>64</v>
      </c>
      <c r="H1930" s="132">
        <v>3711.5190000000002</v>
      </c>
      <c r="I1930" s="132">
        <v>4010.576</v>
      </c>
      <c r="J1930" s="133">
        <v>7722.0940000000001</v>
      </c>
      <c r="K1930">
        <v>1829</v>
      </c>
      <c r="L1930">
        <v>1741</v>
      </c>
      <c r="M1930">
        <v>58</v>
      </c>
      <c r="N1930">
        <v>3628</v>
      </c>
      <c r="O1930">
        <v>424</v>
      </c>
      <c r="P1930">
        <v>351</v>
      </c>
      <c r="Q1930">
        <v>12</v>
      </c>
      <c r="R1930">
        <v>787</v>
      </c>
      <c r="S1930" s="105">
        <f>Table1[[#This Row],[Female Voters]]/Table1[[#This Row],[Female Population]]</f>
        <v>0.4927901487234741</v>
      </c>
      <c r="T1930" s="94">
        <f>Table1[[#This Row],[Male Voters]]/Table1[[#This Row],[Male Population]]</f>
        <v>0.43410223369411277</v>
      </c>
      <c r="U1930" s="94">
        <f>Table1[[#This Row],[Total Voters]]/Table1[[#This Row],[Total Population]]</f>
        <v>0.46982075069275253</v>
      </c>
      <c r="V1930" s="94">
        <f>Table1[[#This Row],[Female Ballots]]/Table1[[#This Row],[Female Population]]</f>
        <v>0.11423894098346256</v>
      </c>
      <c r="W1930" s="94">
        <f>Table1[[#This Row],[Male Ballots]]/Table1[[#This Row],[Male Population]]</f>
        <v>8.7518600819433412E-2</v>
      </c>
      <c r="X1930" s="94">
        <f>Table1[[#This Row],[Total Ballots]]/Table1[[#This Row],[Total Population]]</f>
        <v>0.1019153612996682</v>
      </c>
      <c r="Y1930" s="94">
        <f>Table1[[#This Row],[Female Ballots]]/Table1[[#This Row],[Female Voters]]</f>
        <v>0.23182066703116458</v>
      </c>
      <c r="Z1930" s="95">
        <f>Table1[[#This Row],[Male Ballots]]/Table1[[#This Row],[Male Voters]]</f>
        <v>0.20160827110855831</v>
      </c>
      <c r="AA1930" s="94">
        <f>Table1[[#This Row],[Total Ballots]]/Table1[[#This Row],[Total Voters]]</f>
        <v>0.21692392502756339</v>
      </c>
    </row>
    <row r="1931" spans="1:27" s="7" customFormat="1" x14ac:dyDescent="0.35">
      <c r="A1931" s="102" t="s">
        <v>45</v>
      </c>
      <c r="B1931" s="103">
        <v>2023</v>
      </c>
      <c r="C1931" s="17" t="s">
        <v>81</v>
      </c>
      <c r="D1931" s="116"/>
      <c r="E1931" s="117"/>
      <c r="F1931" s="117"/>
      <c r="G1931" s="110" t="s">
        <v>65</v>
      </c>
      <c r="H1931" s="132">
        <v>3405.0439999999999</v>
      </c>
      <c r="I1931" s="132">
        <v>3431.3410000000003</v>
      </c>
      <c r="J1931" s="133">
        <v>6836.3850000000002</v>
      </c>
      <c r="K1931">
        <v>1605</v>
      </c>
      <c r="L1931">
        <v>1486</v>
      </c>
      <c r="M1931">
        <v>52</v>
      </c>
      <c r="N1931">
        <v>3143</v>
      </c>
      <c r="O1931">
        <v>467</v>
      </c>
      <c r="P1931">
        <v>356</v>
      </c>
      <c r="Q1931">
        <v>13</v>
      </c>
      <c r="R1931">
        <v>836</v>
      </c>
      <c r="S1931" s="105">
        <f>Table1[[#This Row],[Female Voters]]/Table1[[#This Row],[Female Population]]</f>
        <v>0.47135954777676886</v>
      </c>
      <c r="T1931" s="94">
        <f>Table1[[#This Row],[Male Voters]]/Table1[[#This Row],[Male Population]]</f>
        <v>0.43306683888310715</v>
      </c>
      <c r="U1931" s="94">
        <f>Table1[[#This Row],[Total Voters]]/Table1[[#This Row],[Total Population]]</f>
        <v>0.45974590371958279</v>
      </c>
      <c r="V1931" s="94">
        <f>Table1[[#This Row],[Female Ballots]]/Table1[[#This Row],[Female Population]]</f>
        <v>0.13714947589517199</v>
      </c>
      <c r="W1931" s="94">
        <f>Table1[[#This Row],[Male Ballots]]/Table1[[#This Row],[Male Population]]</f>
        <v>0.10374952533135004</v>
      </c>
      <c r="X1931" s="94">
        <f>Table1[[#This Row],[Total Ballots]]/Table1[[#This Row],[Total Population]]</f>
        <v>0.12228685189614101</v>
      </c>
      <c r="Y1931" s="94">
        <f>Table1[[#This Row],[Female Ballots]]/Table1[[#This Row],[Female Voters]]</f>
        <v>0.29096573208722742</v>
      </c>
      <c r="Z1931" s="95">
        <f>Table1[[#This Row],[Male Ballots]]/Table1[[#This Row],[Male Voters]]</f>
        <v>0.2395693135935397</v>
      </c>
      <c r="AA1931" s="94">
        <f>Table1[[#This Row],[Total Ballots]]/Table1[[#This Row],[Total Voters]]</f>
        <v>0.26598790964047087</v>
      </c>
    </row>
    <row r="1932" spans="1:27" s="7" customFormat="1" x14ac:dyDescent="0.35">
      <c r="A1932" s="102" t="s">
        <v>45</v>
      </c>
      <c r="B1932" s="103">
        <v>2023</v>
      </c>
      <c r="C1932" s="17" t="s">
        <v>81</v>
      </c>
      <c r="D1932" s="116"/>
      <c r="E1932" s="117"/>
      <c r="F1932" s="117"/>
      <c r="G1932" s="110" t="s">
        <v>66</v>
      </c>
      <c r="H1932" s="132">
        <v>3885.2039999999997</v>
      </c>
      <c r="I1932" s="132">
        <v>3602.038</v>
      </c>
      <c r="J1932" s="133">
        <v>7487.2430000000004</v>
      </c>
      <c r="K1932">
        <v>1985</v>
      </c>
      <c r="L1932">
        <v>1761</v>
      </c>
      <c r="M1932">
        <v>50</v>
      </c>
      <c r="N1932">
        <v>3796</v>
      </c>
      <c r="O1932">
        <v>790</v>
      </c>
      <c r="P1932">
        <v>627</v>
      </c>
      <c r="Q1932">
        <v>15</v>
      </c>
      <c r="R1932">
        <v>1432</v>
      </c>
      <c r="S1932" s="105">
        <f>Table1[[#This Row],[Female Voters]]/Table1[[#This Row],[Female Population]]</f>
        <v>0.51091268309205906</v>
      </c>
      <c r="T1932" s="94">
        <f>Table1[[#This Row],[Male Voters]]/Table1[[#This Row],[Male Population]]</f>
        <v>0.488889900661792</v>
      </c>
      <c r="U1932" s="94">
        <f>Table1[[#This Row],[Total Voters]]/Table1[[#This Row],[Total Population]]</f>
        <v>0.50699569921798981</v>
      </c>
      <c r="V1932" s="94">
        <f>Table1[[#This Row],[Female Ballots]]/Table1[[#This Row],[Female Population]]</f>
        <v>0.20333552626837614</v>
      </c>
      <c r="W1932" s="94">
        <f>Table1[[#This Row],[Male Ballots]]/Table1[[#This Row],[Male Population]]</f>
        <v>0.1740681247671457</v>
      </c>
      <c r="X1932" s="94">
        <f>Table1[[#This Row],[Total Ballots]]/Table1[[#This Row],[Total Population]]</f>
        <v>0.19125865154904148</v>
      </c>
      <c r="Y1932" s="94">
        <f>Table1[[#This Row],[Female Ballots]]/Table1[[#This Row],[Female Voters]]</f>
        <v>0.39798488664987408</v>
      </c>
      <c r="Z1932" s="95">
        <f>Table1[[#This Row],[Male Ballots]]/Table1[[#This Row],[Male Voters]]</f>
        <v>0.35604770017035775</v>
      </c>
      <c r="AA1932" s="94">
        <f>Table1[[#This Row],[Total Ballots]]/Table1[[#This Row],[Total Voters]]</f>
        <v>0.37723919915700738</v>
      </c>
    </row>
    <row r="1933" spans="1:27" s="7" customFormat="1" x14ac:dyDescent="0.35">
      <c r="A1933" s="102" t="s">
        <v>45</v>
      </c>
      <c r="B1933" s="103">
        <v>2023</v>
      </c>
      <c r="C1933" s="17" t="s">
        <v>81</v>
      </c>
      <c r="D1933" s="116"/>
      <c r="E1933" s="117"/>
      <c r="F1933" s="117"/>
      <c r="G1933" s="110" t="s">
        <v>67</v>
      </c>
      <c r="H1933" s="132">
        <v>7279.2271999999994</v>
      </c>
      <c r="I1933" s="132">
        <v>6252.5492999999997</v>
      </c>
      <c r="J1933" s="133">
        <v>13531.777</v>
      </c>
      <c r="K1933">
        <v>4086</v>
      </c>
      <c r="L1933">
        <v>3435</v>
      </c>
      <c r="M1933">
        <v>79</v>
      </c>
      <c r="N1933">
        <v>7600</v>
      </c>
      <c r="O1933">
        <v>2190</v>
      </c>
      <c r="P1933">
        <v>1838</v>
      </c>
      <c r="Q1933">
        <v>33</v>
      </c>
      <c r="R1933">
        <v>4061</v>
      </c>
      <c r="S1933" s="105">
        <f>Table1[[#This Row],[Female Voters]]/Table1[[#This Row],[Female Population]]</f>
        <v>0.56132332289339726</v>
      </c>
      <c r="T1933" s="94">
        <f>Table1[[#This Row],[Male Voters]]/Table1[[#This Row],[Male Population]]</f>
        <v>0.54937591615631087</v>
      </c>
      <c r="U1933" s="94">
        <f>Table1[[#This Row],[Total Voters]]/Table1[[#This Row],[Total Population]]</f>
        <v>0.56164094338829262</v>
      </c>
      <c r="V1933" s="94">
        <f>Table1[[#This Row],[Female Ballots]]/Table1[[#This Row],[Female Population]]</f>
        <v>0.30085611285769459</v>
      </c>
      <c r="W1933" s="94">
        <f>Table1[[#This Row],[Male Ballots]]/Table1[[#This Row],[Male Population]]</f>
        <v>0.29396009720387173</v>
      </c>
      <c r="X1933" s="94">
        <f>Table1[[#This Row],[Total Ballots]]/Table1[[#This Row],[Total Population]]</f>
        <v>0.30010840409208633</v>
      </c>
      <c r="Y1933" s="94">
        <f>Table1[[#This Row],[Female Ballots]]/Table1[[#This Row],[Female Voters]]</f>
        <v>0.53597650513950068</v>
      </c>
      <c r="Z1933" s="95">
        <f>Table1[[#This Row],[Male Ballots]]/Table1[[#This Row],[Male Voters]]</f>
        <v>0.53508005822416305</v>
      </c>
      <c r="AA1933" s="94">
        <f>Table1[[#This Row],[Total Ballots]]/Table1[[#This Row],[Total Voters]]</f>
        <v>0.53434210526315784</v>
      </c>
    </row>
    <row r="1934" spans="1:27" s="7" customFormat="1" x14ac:dyDescent="0.35">
      <c r="A1934" s="102" t="s">
        <v>35</v>
      </c>
      <c r="B1934" s="103">
        <v>2023</v>
      </c>
      <c r="C1934" s="17" t="s">
        <v>81</v>
      </c>
      <c r="D1934" s="116"/>
      <c r="E1934" s="117"/>
      <c r="F1934" s="117"/>
      <c r="G1934" s="110" t="s">
        <v>79</v>
      </c>
      <c r="H1934" s="132">
        <v>97968.266000000003</v>
      </c>
      <c r="I1934" s="132">
        <v>92999.807000000001</v>
      </c>
      <c r="J1934" s="133">
        <v>190968.09299999999</v>
      </c>
      <c r="K1934">
        <v>80798</v>
      </c>
      <c r="L1934">
        <v>75886</v>
      </c>
      <c r="M1934">
        <v>3036</v>
      </c>
      <c r="N1934">
        <v>159720</v>
      </c>
      <c r="O1934">
        <v>30593</v>
      </c>
      <c r="P1934">
        <v>26302</v>
      </c>
      <c r="Q1934">
        <v>874</v>
      </c>
      <c r="R1934">
        <v>57769</v>
      </c>
      <c r="S1934" s="105">
        <f>Table1[[#This Row],[Female Voters]]/Table1[[#This Row],[Female Population]]</f>
        <v>0.82473645088298286</v>
      </c>
      <c r="T1934" s="94">
        <f>Table1[[#This Row],[Male Voters]]/Table1[[#This Row],[Male Population]]</f>
        <v>0.81598018800189553</v>
      </c>
      <c r="U1934" s="94">
        <f>Table1[[#This Row],[Total Voters]]/Table1[[#This Row],[Total Population]]</f>
        <v>0.83637008408519853</v>
      </c>
      <c r="V1934" s="94">
        <f>Table1[[#This Row],[Female Ballots]]/Table1[[#This Row],[Female Population]]</f>
        <v>0.31227458899803329</v>
      </c>
      <c r="W1934" s="94">
        <f>Table1[[#This Row],[Male Ballots]]/Table1[[#This Row],[Male Population]]</f>
        <v>0.28281779122401834</v>
      </c>
      <c r="X1934" s="94">
        <f>Table1[[#This Row],[Total Ballots]]/Table1[[#This Row],[Total Population]]</f>
        <v>0.30250603172750962</v>
      </c>
      <c r="Y1934" s="94">
        <f>Table1[[#This Row],[Female Ballots]]/Table1[[#This Row],[Female Voters]]</f>
        <v>0.37863560979232158</v>
      </c>
      <c r="Z1934" s="95">
        <f>Table1[[#This Row],[Male Ballots]]/Table1[[#This Row],[Male Voters]]</f>
        <v>0.34659884563687637</v>
      </c>
      <c r="AA1934" s="94">
        <f>Table1[[#This Row],[Total Ballots]]/Table1[[#This Row],[Total Voters]]</f>
        <v>0.36168920611069372</v>
      </c>
    </row>
    <row r="1935" spans="1:27" s="7" customFormat="1" x14ac:dyDescent="0.35">
      <c r="A1935" s="102" t="s">
        <v>35</v>
      </c>
      <c r="B1935" s="103">
        <v>2023</v>
      </c>
      <c r="C1935" s="17" t="s">
        <v>81</v>
      </c>
      <c r="D1935" s="116"/>
      <c r="E1935" s="117"/>
      <c r="F1935" s="117"/>
      <c r="G1935" s="110" t="s">
        <v>62</v>
      </c>
      <c r="H1935" s="132">
        <v>14823.272999999999</v>
      </c>
      <c r="I1935" s="132">
        <v>13762.779999999999</v>
      </c>
      <c r="J1935" s="133">
        <v>28586.062000000002</v>
      </c>
      <c r="K1935">
        <v>8140</v>
      </c>
      <c r="L1935">
        <v>7702</v>
      </c>
      <c r="M1935">
        <v>860</v>
      </c>
      <c r="N1935">
        <v>16702</v>
      </c>
      <c r="O1935">
        <v>1541</v>
      </c>
      <c r="P1935">
        <v>1290</v>
      </c>
      <c r="Q1935">
        <v>224</v>
      </c>
      <c r="R1935">
        <v>3055</v>
      </c>
      <c r="S1935" s="105">
        <f>Table1[[#This Row],[Female Voters]]/Table1[[#This Row],[Female Population]]</f>
        <v>0.54913648288067018</v>
      </c>
      <c r="T1935" s="94">
        <f>Table1[[#This Row],[Male Voters]]/Table1[[#This Row],[Male Population]]</f>
        <v>0.55962530825894197</v>
      </c>
      <c r="U1935" s="94">
        <f>Table1[[#This Row],[Total Voters]]/Table1[[#This Row],[Total Population]]</f>
        <v>0.5842707540478993</v>
      </c>
      <c r="V1935" s="94">
        <f>Table1[[#This Row],[Female Ballots]]/Table1[[#This Row],[Female Population]]</f>
        <v>0.10395814743478043</v>
      </c>
      <c r="W1935" s="94">
        <f>Table1[[#This Row],[Male Ballots]]/Table1[[#This Row],[Male Population]]</f>
        <v>9.3731063055574534E-2</v>
      </c>
      <c r="X1935" s="94">
        <f>Table1[[#This Row],[Total Ballots]]/Table1[[#This Row],[Total Population]]</f>
        <v>0.10687026425675561</v>
      </c>
      <c r="Y1935" s="94">
        <f>Table1[[#This Row],[Female Ballots]]/Table1[[#This Row],[Female Voters]]</f>
        <v>0.1893120393120393</v>
      </c>
      <c r="Z1935" s="95">
        <f>Table1[[#This Row],[Male Ballots]]/Table1[[#This Row],[Male Voters]]</f>
        <v>0.1674889639054791</v>
      </c>
      <c r="AA1935" s="94">
        <f>Table1[[#This Row],[Total Ballots]]/Table1[[#This Row],[Total Voters]]</f>
        <v>0.1829122260807089</v>
      </c>
    </row>
    <row r="1936" spans="1:27" s="7" customFormat="1" x14ac:dyDescent="0.35">
      <c r="A1936" s="102" t="s">
        <v>35</v>
      </c>
      <c r="B1936" s="103">
        <v>2023</v>
      </c>
      <c r="C1936" s="17" t="s">
        <v>81</v>
      </c>
      <c r="D1936" s="116"/>
      <c r="E1936" s="117"/>
      <c r="F1936" s="117"/>
      <c r="G1936" s="110" t="s">
        <v>63</v>
      </c>
      <c r="H1936" s="132">
        <v>15009.492</v>
      </c>
      <c r="I1936" s="132">
        <v>16300.525</v>
      </c>
      <c r="J1936" s="133">
        <v>31310.02</v>
      </c>
      <c r="K1936">
        <v>13145</v>
      </c>
      <c r="L1936">
        <v>13178</v>
      </c>
      <c r="M1936">
        <v>810</v>
      </c>
      <c r="N1936">
        <v>27133</v>
      </c>
      <c r="O1936">
        <v>2727</v>
      </c>
      <c r="P1936">
        <v>2393</v>
      </c>
      <c r="Q1936">
        <v>222</v>
      </c>
      <c r="R1936">
        <v>5342</v>
      </c>
      <c r="S1936" s="105">
        <f>Table1[[#This Row],[Female Voters]]/Table1[[#This Row],[Female Population]]</f>
        <v>0.87577914029335568</v>
      </c>
      <c r="T1936" s="94">
        <f>Table1[[#This Row],[Male Voters]]/Table1[[#This Row],[Male Population]]</f>
        <v>0.80844021895000318</v>
      </c>
      <c r="U1936" s="94">
        <f>Table1[[#This Row],[Total Voters]]/Table1[[#This Row],[Total Population]]</f>
        <v>0.86659158952948612</v>
      </c>
      <c r="V1936" s="94">
        <f>Table1[[#This Row],[Female Ballots]]/Table1[[#This Row],[Female Population]]</f>
        <v>0.1816850297131975</v>
      </c>
      <c r="W1936" s="94">
        <f>Table1[[#This Row],[Male Ballots]]/Table1[[#This Row],[Male Population]]</f>
        <v>0.14680508756619803</v>
      </c>
      <c r="X1936" s="94">
        <f>Table1[[#This Row],[Total Ballots]]/Table1[[#This Row],[Total Population]]</f>
        <v>0.17061630749517248</v>
      </c>
      <c r="Y1936" s="94">
        <f>Table1[[#This Row],[Female Ballots]]/Table1[[#This Row],[Female Voters]]</f>
        <v>0.20745530620007607</v>
      </c>
      <c r="Z1936" s="95">
        <f>Table1[[#This Row],[Male Ballots]]/Table1[[#This Row],[Male Voters]]</f>
        <v>0.18159052967066322</v>
      </c>
      <c r="AA1936" s="94">
        <f>Table1[[#This Row],[Total Ballots]]/Table1[[#This Row],[Total Voters]]</f>
        <v>0.19688202557770981</v>
      </c>
    </row>
    <row r="1937" spans="1:27" s="7" customFormat="1" x14ac:dyDescent="0.35">
      <c r="A1937" s="102" t="s">
        <v>35</v>
      </c>
      <c r="B1937" s="103">
        <v>2023</v>
      </c>
      <c r="C1937" s="17" t="s">
        <v>81</v>
      </c>
      <c r="D1937" s="116"/>
      <c r="E1937" s="117"/>
      <c r="F1937" s="117"/>
      <c r="G1937" s="110" t="s">
        <v>64</v>
      </c>
      <c r="H1937" s="132">
        <v>14985.831</v>
      </c>
      <c r="I1937" s="132">
        <v>14906.987000000001</v>
      </c>
      <c r="J1937" s="133">
        <v>29892.82</v>
      </c>
      <c r="K1937">
        <v>12860</v>
      </c>
      <c r="L1937">
        <v>12744</v>
      </c>
      <c r="M1937">
        <v>488</v>
      </c>
      <c r="N1937">
        <v>26092</v>
      </c>
      <c r="O1937">
        <v>3617</v>
      </c>
      <c r="P1937">
        <v>3204</v>
      </c>
      <c r="Q1937">
        <v>133</v>
      </c>
      <c r="R1937">
        <v>6954</v>
      </c>
      <c r="S1937" s="105">
        <f>Table1[[#This Row],[Female Voters]]/Table1[[#This Row],[Female Population]]</f>
        <v>0.85814393609536899</v>
      </c>
      <c r="T1937" s="94">
        <f>Table1[[#This Row],[Male Voters]]/Table1[[#This Row],[Male Population]]</f>
        <v>0.8549011279073363</v>
      </c>
      <c r="U1937" s="94">
        <f>Table1[[#This Row],[Total Voters]]/Table1[[#This Row],[Total Population]]</f>
        <v>0.87285174165568857</v>
      </c>
      <c r="V1937" s="94">
        <f>Table1[[#This Row],[Female Ballots]]/Table1[[#This Row],[Female Population]]</f>
        <v>0.24136132323926515</v>
      </c>
      <c r="W1937" s="94">
        <f>Table1[[#This Row],[Male Ballots]]/Table1[[#This Row],[Male Population]]</f>
        <v>0.21493276944562975</v>
      </c>
      <c r="X1937" s="94">
        <f>Table1[[#This Row],[Total Ballots]]/Table1[[#This Row],[Total Population]]</f>
        <v>0.2326311134245615</v>
      </c>
      <c r="Y1937" s="94">
        <f>Table1[[#This Row],[Female Ballots]]/Table1[[#This Row],[Female Voters]]</f>
        <v>0.2812597200622084</v>
      </c>
      <c r="Z1937" s="95">
        <f>Table1[[#This Row],[Male Ballots]]/Table1[[#This Row],[Male Voters]]</f>
        <v>0.25141242937853109</v>
      </c>
      <c r="AA1937" s="94">
        <f>Table1[[#This Row],[Total Ballots]]/Table1[[#This Row],[Total Voters]]</f>
        <v>0.2665184730952016</v>
      </c>
    </row>
    <row r="1938" spans="1:27" s="7" customFormat="1" x14ac:dyDescent="0.35">
      <c r="A1938" s="102" t="s">
        <v>35</v>
      </c>
      <c r="B1938" s="103">
        <v>2023</v>
      </c>
      <c r="C1938" s="17" t="s">
        <v>81</v>
      </c>
      <c r="D1938" s="116"/>
      <c r="E1938" s="117"/>
      <c r="F1938" s="117"/>
      <c r="G1938" s="110" t="s">
        <v>65</v>
      </c>
      <c r="H1938" s="132">
        <v>13165.547999999999</v>
      </c>
      <c r="I1938" s="132">
        <v>13121.759</v>
      </c>
      <c r="J1938" s="133">
        <v>26287.309999999998</v>
      </c>
      <c r="K1938">
        <v>11193</v>
      </c>
      <c r="L1938">
        <v>11042</v>
      </c>
      <c r="M1938">
        <v>254</v>
      </c>
      <c r="N1938">
        <v>22489</v>
      </c>
      <c r="O1938">
        <v>3875</v>
      </c>
      <c r="P1938">
        <v>3391</v>
      </c>
      <c r="Q1938">
        <v>71</v>
      </c>
      <c r="R1938">
        <v>7337</v>
      </c>
      <c r="S1938" s="105">
        <f>Table1[[#This Row],[Female Voters]]/Table1[[#This Row],[Female Population]]</f>
        <v>0.85017349828506961</v>
      </c>
      <c r="T1938" s="94">
        <f>Table1[[#This Row],[Male Voters]]/Table1[[#This Row],[Male Population]]</f>
        <v>0.84150303324424724</v>
      </c>
      <c r="U1938" s="94">
        <f>Table1[[#This Row],[Total Voters]]/Table1[[#This Row],[Total Population]]</f>
        <v>0.85550784770294119</v>
      </c>
      <c r="V1938" s="94">
        <f>Table1[[#This Row],[Female Ballots]]/Table1[[#This Row],[Female Population]]</f>
        <v>0.29432880423967162</v>
      </c>
      <c r="W1938" s="94">
        <f>Table1[[#This Row],[Male Ballots]]/Table1[[#This Row],[Male Population]]</f>
        <v>0.25842571868603897</v>
      </c>
      <c r="X1938" s="94">
        <f>Table1[[#This Row],[Total Ballots]]/Table1[[#This Row],[Total Population]]</f>
        <v>0.27910805632071145</v>
      </c>
      <c r="Y1938" s="94">
        <f>Table1[[#This Row],[Female Ballots]]/Table1[[#This Row],[Female Voters]]</f>
        <v>0.34619851693022424</v>
      </c>
      <c r="Z1938" s="95">
        <f>Table1[[#This Row],[Male Ballots]]/Table1[[#This Row],[Male Voters]]</f>
        <v>0.30710016301394677</v>
      </c>
      <c r="AA1938" s="94">
        <f>Table1[[#This Row],[Total Ballots]]/Table1[[#This Row],[Total Voters]]</f>
        <v>0.32624838810084933</v>
      </c>
    </row>
    <row r="1939" spans="1:27" s="7" customFormat="1" x14ac:dyDescent="0.35">
      <c r="A1939" s="102" t="s">
        <v>35</v>
      </c>
      <c r="B1939" s="103">
        <v>2023</v>
      </c>
      <c r="C1939" s="17" t="s">
        <v>81</v>
      </c>
      <c r="D1939" s="116"/>
      <c r="E1939" s="117"/>
      <c r="F1939" s="117"/>
      <c r="G1939" s="110" t="s">
        <v>66</v>
      </c>
      <c r="H1939" s="132">
        <v>14279.625</v>
      </c>
      <c r="I1939" s="132">
        <v>12963.712</v>
      </c>
      <c r="J1939" s="133">
        <v>27243.34</v>
      </c>
      <c r="K1939">
        <v>12136</v>
      </c>
      <c r="L1939">
        <v>11010</v>
      </c>
      <c r="M1939">
        <v>289</v>
      </c>
      <c r="N1939">
        <v>23435</v>
      </c>
      <c r="O1939">
        <v>5458</v>
      </c>
      <c r="P1939">
        <v>4497</v>
      </c>
      <c r="Q1939">
        <v>79</v>
      </c>
      <c r="R1939">
        <v>10034</v>
      </c>
      <c r="S1939" s="105">
        <f>Table1[[#This Row],[Female Voters]]/Table1[[#This Row],[Female Population]]</f>
        <v>0.84988226231431152</v>
      </c>
      <c r="T1939" s="94">
        <f>Table1[[#This Row],[Male Voters]]/Table1[[#This Row],[Male Population]]</f>
        <v>0.84929378252154941</v>
      </c>
      <c r="U1939" s="94">
        <f>Table1[[#This Row],[Total Voters]]/Table1[[#This Row],[Total Population]]</f>
        <v>0.86021023853903378</v>
      </c>
      <c r="V1939" s="94">
        <f>Table1[[#This Row],[Female Ballots]]/Table1[[#This Row],[Female Population]]</f>
        <v>0.38222292252072448</v>
      </c>
      <c r="W1939" s="94">
        <f>Table1[[#This Row],[Male Ballots]]/Table1[[#This Row],[Male Population]]</f>
        <v>0.34689138419613147</v>
      </c>
      <c r="X1939" s="94">
        <f>Table1[[#This Row],[Total Ballots]]/Table1[[#This Row],[Total Population]]</f>
        <v>0.36831019985067909</v>
      </c>
      <c r="Y1939" s="94">
        <f>Table1[[#This Row],[Female Ballots]]/Table1[[#This Row],[Female Voters]]</f>
        <v>0.44973632168754119</v>
      </c>
      <c r="Z1939" s="95">
        <f>Table1[[#This Row],[Male Ballots]]/Table1[[#This Row],[Male Voters]]</f>
        <v>0.4084468664850136</v>
      </c>
      <c r="AA1939" s="94">
        <f>Table1[[#This Row],[Total Ballots]]/Table1[[#This Row],[Total Voters]]</f>
        <v>0.42816300405376573</v>
      </c>
    </row>
    <row r="1940" spans="1:27" s="7" customFormat="1" x14ac:dyDescent="0.35">
      <c r="A1940" s="102" t="s">
        <v>35</v>
      </c>
      <c r="B1940" s="103">
        <v>2023</v>
      </c>
      <c r="C1940" s="17" t="s">
        <v>81</v>
      </c>
      <c r="D1940" s="116"/>
      <c r="E1940" s="117"/>
      <c r="F1940" s="117"/>
      <c r="G1940" s="110" t="s">
        <v>67</v>
      </c>
      <c r="H1940" s="132">
        <v>25704.496999999999</v>
      </c>
      <c r="I1940" s="132">
        <v>21944.044000000002</v>
      </c>
      <c r="J1940" s="133">
        <v>47648.540999999997</v>
      </c>
      <c r="K1940">
        <v>23324</v>
      </c>
      <c r="L1940">
        <v>20210</v>
      </c>
      <c r="M1940">
        <v>335</v>
      </c>
      <c r="N1940">
        <v>43869</v>
      </c>
      <c r="O1940">
        <v>13375</v>
      </c>
      <c r="P1940">
        <v>11527</v>
      </c>
      <c r="Q1940">
        <v>145</v>
      </c>
      <c r="R1940">
        <v>25047</v>
      </c>
      <c r="S1940" s="105">
        <f>Table1[[#This Row],[Female Voters]]/Table1[[#This Row],[Female Population]]</f>
        <v>0.90738986255984699</v>
      </c>
      <c r="T1940" s="94">
        <f>Table1[[#This Row],[Male Voters]]/Table1[[#This Row],[Male Population]]</f>
        <v>0.92097883143143522</v>
      </c>
      <c r="U1940" s="94">
        <f>Table1[[#This Row],[Total Voters]]/Table1[[#This Row],[Total Population]]</f>
        <v>0.92067876747789612</v>
      </c>
      <c r="V1940" s="94">
        <f>Table1[[#This Row],[Female Ballots]]/Table1[[#This Row],[Female Population]]</f>
        <v>0.52033696671831398</v>
      </c>
      <c r="W1940" s="94">
        <f>Table1[[#This Row],[Male Ballots]]/Table1[[#This Row],[Male Population]]</f>
        <v>0.52529059821425805</v>
      </c>
      <c r="X1940" s="94">
        <f>Table1[[#This Row],[Total Ballots]]/Table1[[#This Row],[Total Population]]</f>
        <v>0.52566142581364661</v>
      </c>
      <c r="Y1940" s="94">
        <f>Table1[[#This Row],[Female Ballots]]/Table1[[#This Row],[Female Voters]]</f>
        <v>0.57344366317955753</v>
      </c>
      <c r="Z1940" s="95">
        <f>Table1[[#This Row],[Male Ballots]]/Table1[[#This Row],[Male Voters]]</f>
        <v>0.57036120732310736</v>
      </c>
      <c r="AA1940" s="94">
        <f>Table1[[#This Row],[Total Ballots]]/Table1[[#This Row],[Total Voters]]</f>
        <v>0.57094987348697257</v>
      </c>
    </row>
    <row r="1941" spans="1:27" s="7" customFormat="1" x14ac:dyDescent="0.35">
      <c r="A1941" s="102" t="s">
        <v>57</v>
      </c>
      <c r="B1941" s="103">
        <v>2023</v>
      </c>
      <c r="C1941" s="17" t="s">
        <v>81</v>
      </c>
      <c r="D1941" s="116"/>
      <c r="E1941" s="117"/>
      <c r="F1941" s="117"/>
      <c r="G1941" s="110" t="s">
        <v>79</v>
      </c>
      <c r="H1941" s="132">
        <v>20618.557199999999</v>
      </c>
      <c r="I1941" s="132">
        <v>20246.576000000001</v>
      </c>
      <c r="J1941" s="133">
        <v>40865.130900000004</v>
      </c>
      <c r="K1941">
        <v>6161</v>
      </c>
      <c r="L1941">
        <v>5930</v>
      </c>
      <c r="M1941">
        <v>535</v>
      </c>
      <c r="N1941">
        <v>12626</v>
      </c>
      <c r="O1941">
        <v>1977</v>
      </c>
      <c r="P1941">
        <v>1715</v>
      </c>
      <c r="Q1941">
        <v>103</v>
      </c>
      <c r="R1941">
        <v>3795</v>
      </c>
      <c r="S1941" s="105">
        <f>Table1[[#This Row],[Female Voters]]/Table1[[#This Row],[Female Population]]</f>
        <v>0.29880849276883448</v>
      </c>
      <c r="T1941" s="94">
        <f>Table1[[#This Row],[Male Voters]]/Table1[[#This Row],[Male Population]]</f>
        <v>0.29288902973026154</v>
      </c>
      <c r="U1941" s="94">
        <f>Table1[[#This Row],[Total Voters]]/Table1[[#This Row],[Total Population]]</f>
        <v>0.3089675653039447</v>
      </c>
      <c r="V1941" s="94">
        <f>Table1[[#This Row],[Female Ballots]]/Table1[[#This Row],[Female Population]]</f>
        <v>9.5884497679595157E-2</v>
      </c>
      <c r="W1941" s="94">
        <f>Table1[[#This Row],[Male Ballots]]/Table1[[#This Row],[Male Population]]</f>
        <v>8.4705680604957589E-2</v>
      </c>
      <c r="X1941" s="94">
        <f>Table1[[#This Row],[Total Ballots]]/Table1[[#This Row],[Total Population]]</f>
        <v>9.2866458920360384E-2</v>
      </c>
      <c r="Y1941" s="94">
        <f>Table1[[#This Row],[Female Ballots]]/Table1[[#This Row],[Female Voters]]</f>
        <v>0.32088946599577989</v>
      </c>
      <c r="Z1941" s="95">
        <f>Table1[[#This Row],[Male Ballots]]/Table1[[#This Row],[Male Voters]]</f>
        <v>0.28920741989881954</v>
      </c>
      <c r="AA1941" s="94">
        <f>Table1[[#This Row],[Total Ballots]]/Table1[[#This Row],[Total Voters]]</f>
        <v>0.3005702518612387</v>
      </c>
    </row>
    <row r="1942" spans="1:27" s="7" customFormat="1" x14ac:dyDescent="0.35">
      <c r="A1942" s="102" t="s">
        <v>57</v>
      </c>
      <c r="B1942" s="103">
        <v>2023</v>
      </c>
      <c r="C1942" s="17" t="s">
        <v>81</v>
      </c>
      <c r="D1942" s="116"/>
      <c r="E1942" s="117"/>
      <c r="F1942" s="117"/>
      <c r="G1942" s="110" t="s">
        <v>62</v>
      </c>
      <c r="H1942" s="132">
        <v>8596.9889999999996</v>
      </c>
      <c r="I1942" s="132">
        <v>8212.496000000001</v>
      </c>
      <c r="J1942" s="133">
        <v>16809.48</v>
      </c>
      <c r="K1942">
        <v>1189</v>
      </c>
      <c r="L1942">
        <v>1088</v>
      </c>
      <c r="M1942">
        <v>174</v>
      </c>
      <c r="N1942">
        <v>2451</v>
      </c>
      <c r="O1942">
        <v>142</v>
      </c>
      <c r="P1942">
        <v>99</v>
      </c>
      <c r="Q1942">
        <v>15</v>
      </c>
      <c r="R1942">
        <v>256</v>
      </c>
      <c r="S1942" s="105">
        <f>Table1[[#This Row],[Female Voters]]/Table1[[#This Row],[Female Population]]</f>
        <v>0.13830423651815771</v>
      </c>
      <c r="T1942" s="94">
        <f>Table1[[#This Row],[Male Voters]]/Table1[[#This Row],[Male Population]]</f>
        <v>0.132481038651343</v>
      </c>
      <c r="U1942" s="94">
        <f>Table1[[#This Row],[Total Voters]]/Table1[[#This Row],[Total Population]]</f>
        <v>0.14581057831652139</v>
      </c>
      <c r="V1942" s="94">
        <f>Table1[[#This Row],[Female Ballots]]/Table1[[#This Row],[Female Population]]</f>
        <v>1.6517410921428423E-2</v>
      </c>
      <c r="W1942" s="94">
        <f>Table1[[#This Row],[Male Ballots]]/Table1[[#This Row],[Male Population]]</f>
        <v>1.2054800391988012E-2</v>
      </c>
      <c r="X1942" s="94">
        <f>Table1[[#This Row],[Total Ballots]]/Table1[[#This Row],[Total Population]]</f>
        <v>1.5229501447992443E-2</v>
      </c>
      <c r="Y1942" s="94">
        <f>Table1[[#This Row],[Female Ballots]]/Table1[[#This Row],[Female Voters]]</f>
        <v>0.11942809083263246</v>
      </c>
      <c r="Z1942" s="95">
        <f>Table1[[#This Row],[Male Ballots]]/Table1[[#This Row],[Male Voters]]</f>
        <v>9.0992647058823525E-2</v>
      </c>
      <c r="AA1942" s="94">
        <f>Table1[[#This Row],[Total Ballots]]/Table1[[#This Row],[Total Voters]]</f>
        <v>0.10444716442268462</v>
      </c>
    </row>
    <row r="1943" spans="1:27" s="7" customFormat="1" x14ac:dyDescent="0.35">
      <c r="A1943" s="102" t="s">
        <v>57</v>
      </c>
      <c r="B1943" s="103">
        <v>2023</v>
      </c>
      <c r="C1943" s="17" t="s">
        <v>81</v>
      </c>
      <c r="D1943" s="116"/>
      <c r="E1943" s="117"/>
      <c r="F1943" s="117"/>
      <c r="G1943" s="110" t="s">
        <v>63</v>
      </c>
      <c r="H1943" s="132">
        <v>2942.5070000000001</v>
      </c>
      <c r="I1943" s="132">
        <v>3385.998</v>
      </c>
      <c r="J1943" s="133">
        <v>6328.5069999999996</v>
      </c>
      <c r="K1943">
        <v>1366</v>
      </c>
      <c r="L1943">
        <v>1415</v>
      </c>
      <c r="M1943">
        <v>156</v>
      </c>
      <c r="N1943">
        <v>2937</v>
      </c>
      <c r="O1943">
        <v>269</v>
      </c>
      <c r="P1943">
        <v>229</v>
      </c>
      <c r="Q1943">
        <v>27</v>
      </c>
      <c r="R1943">
        <v>525</v>
      </c>
      <c r="S1943" s="105">
        <f>Table1[[#This Row],[Female Voters]]/Table1[[#This Row],[Female Population]]</f>
        <v>0.46422999163638351</v>
      </c>
      <c r="T1943" s="94">
        <f>Table1[[#This Row],[Male Voters]]/Table1[[#This Row],[Male Population]]</f>
        <v>0.41789747070140026</v>
      </c>
      <c r="U1943" s="94">
        <f>Table1[[#This Row],[Total Voters]]/Table1[[#This Row],[Total Population]]</f>
        <v>0.46409050349474218</v>
      </c>
      <c r="V1943" s="94">
        <f>Table1[[#This Row],[Female Ballots]]/Table1[[#This Row],[Female Population]]</f>
        <v>9.1418644033811988E-2</v>
      </c>
      <c r="W1943" s="94">
        <f>Table1[[#This Row],[Male Ballots]]/Table1[[#This Row],[Male Population]]</f>
        <v>6.7631463456269025E-2</v>
      </c>
      <c r="X1943" s="94">
        <f>Table1[[#This Row],[Total Ballots]]/Table1[[#This Row],[Total Population]]</f>
        <v>8.2957955170153086E-2</v>
      </c>
      <c r="Y1943" s="94">
        <f>Table1[[#This Row],[Female Ballots]]/Table1[[#This Row],[Female Voters]]</f>
        <v>0.19692532942898974</v>
      </c>
      <c r="Z1943" s="95">
        <f>Table1[[#This Row],[Male Ballots]]/Table1[[#This Row],[Male Voters]]</f>
        <v>0.16183745583038869</v>
      </c>
      <c r="AA1943" s="94">
        <f>Table1[[#This Row],[Total Ballots]]/Table1[[#This Row],[Total Voters]]</f>
        <v>0.17875383043922369</v>
      </c>
    </row>
    <row r="1944" spans="1:27" s="7" customFormat="1" x14ac:dyDescent="0.35">
      <c r="A1944" s="102" t="s">
        <v>57</v>
      </c>
      <c r="B1944" s="103">
        <v>2023</v>
      </c>
      <c r="C1944" s="17" t="s">
        <v>81</v>
      </c>
      <c r="D1944" s="116"/>
      <c r="E1944" s="117"/>
      <c r="F1944" s="117"/>
      <c r="G1944" s="110" t="s">
        <v>64</v>
      </c>
      <c r="H1944" s="132">
        <v>2092.1473000000001</v>
      </c>
      <c r="I1944" s="132">
        <v>2187.2231999999999</v>
      </c>
      <c r="J1944" s="133">
        <v>4279.37</v>
      </c>
      <c r="K1944">
        <v>952</v>
      </c>
      <c r="L1944">
        <v>968</v>
      </c>
      <c r="M1944">
        <v>63</v>
      </c>
      <c r="N1944">
        <v>1983</v>
      </c>
      <c r="O1944">
        <v>243</v>
      </c>
      <c r="P1944">
        <v>230</v>
      </c>
      <c r="Q1944">
        <v>21</v>
      </c>
      <c r="R1944">
        <v>494</v>
      </c>
      <c r="S1944" s="105">
        <f>Table1[[#This Row],[Female Voters]]/Table1[[#This Row],[Female Population]]</f>
        <v>0.45503488210414245</v>
      </c>
      <c r="T1944" s="94">
        <f>Table1[[#This Row],[Male Voters]]/Table1[[#This Row],[Male Population]]</f>
        <v>0.44257028729395337</v>
      </c>
      <c r="U1944" s="94">
        <f>Table1[[#This Row],[Total Voters]]/Table1[[#This Row],[Total Population]]</f>
        <v>0.46338596569121154</v>
      </c>
      <c r="V1944" s="94">
        <f>Table1[[#This Row],[Female Ballots]]/Table1[[#This Row],[Female Population]]</f>
        <v>0.11614860961271703</v>
      </c>
      <c r="W1944" s="94">
        <f>Table1[[#This Row],[Male Ballots]]/Table1[[#This Row],[Male Population]]</f>
        <v>0.10515616330331537</v>
      </c>
      <c r="X1944" s="94">
        <f>Table1[[#This Row],[Total Ballots]]/Table1[[#This Row],[Total Population]]</f>
        <v>0.11543755272388226</v>
      </c>
      <c r="Y1944" s="94">
        <f>Table1[[#This Row],[Female Ballots]]/Table1[[#This Row],[Female Voters]]</f>
        <v>0.25525210084033612</v>
      </c>
      <c r="Z1944" s="95">
        <f>Table1[[#This Row],[Male Ballots]]/Table1[[#This Row],[Male Voters]]</f>
        <v>0.23760330578512398</v>
      </c>
      <c r="AA1944" s="94">
        <f>Table1[[#This Row],[Total Ballots]]/Table1[[#This Row],[Total Voters]]</f>
        <v>0.2491174987392839</v>
      </c>
    </row>
    <row r="1945" spans="1:27" s="7" customFormat="1" x14ac:dyDescent="0.35">
      <c r="A1945" s="102" t="s">
        <v>57</v>
      </c>
      <c r="B1945" s="103">
        <v>2023</v>
      </c>
      <c r="C1945" s="17" t="s">
        <v>81</v>
      </c>
      <c r="D1945" s="116"/>
      <c r="E1945" s="117"/>
      <c r="F1945" s="117"/>
      <c r="G1945" s="110" t="s">
        <v>65</v>
      </c>
      <c r="H1945" s="132">
        <v>1744.3231000000001</v>
      </c>
      <c r="I1945" s="132">
        <v>1730.2301</v>
      </c>
      <c r="J1945" s="133">
        <v>3474.5540000000001</v>
      </c>
      <c r="K1945">
        <v>756</v>
      </c>
      <c r="L1945">
        <v>773</v>
      </c>
      <c r="M1945">
        <v>54</v>
      </c>
      <c r="N1945">
        <v>1583</v>
      </c>
      <c r="O1945">
        <v>272</v>
      </c>
      <c r="P1945">
        <v>283</v>
      </c>
      <c r="Q1945">
        <v>10</v>
      </c>
      <c r="R1945">
        <v>565</v>
      </c>
      <c r="S1945" s="105">
        <f>Table1[[#This Row],[Female Voters]]/Table1[[#This Row],[Female Population]]</f>
        <v>0.4334059441166605</v>
      </c>
      <c r="T1945" s="94">
        <f>Table1[[#This Row],[Male Voters]]/Table1[[#This Row],[Male Population]]</f>
        <v>0.44676138740159471</v>
      </c>
      <c r="U1945" s="94">
        <f>Table1[[#This Row],[Total Voters]]/Table1[[#This Row],[Total Population]]</f>
        <v>0.45559804222354866</v>
      </c>
      <c r="V1945" s="94">
        <f>Table1[[#This Row],[Female Ballots]]/Table1[[#This Row],[Female Population]]</f>
        <v>0.1559344137562588</v>
      </c>
      <c r="W1945" s="94">
        <f>Table1[[#This Row],[Male Ballots]]/Table1[[#This Row],[Male Population]]</f>
        <v>0.16356206032943249</v>
      </c>
      <c r="X1945" s="94">
        <f>Table1[[#This Row],[Total Ballots]]/Table1[[#This Row],[Total Population]]</f>
        <v>0.16261079839311751</v>
      </c>
      <c r="Y1945" s="94">
        <f>Table1[[#This Row],[Female Ballots]]/Table1[[#This Row],[Female Voters]]</f>
        <v>0.35978835978835977</v>
      </c>
      <c r="Z1945" s="95">
        <f>Table1[[#This Row],[Male Ballots]]/Table1[[#This Row],[Male Voters]]</f>
        <v>0.36610608020698576</v>
      </c>
      <c r="AA1945" s="94">
        <f>Table1[[#This Row],[Total Ballots]]/Table1[[#This Row],[Total Voters]]</f>
        <v>0.35691724573594441</v>
      </c>
    </row>
    <row r="1946" spans="1:27" s="7" customFormat="1" x14ac:dyDescent="0.35">
      <c r="A1946" s="102" t="s">
        <v>57</v>
      </c>
      <c r="B1946" s="103">
        <v>2023</v>
      </c>
      <c r="C1946" s="17" t="s">
        <v>81</v>
      </c>
      <c r="D1946" s="116"/>
      <c r="E1946" s="117"/>
      <c r="F1946" s="117"/>
      <c r="G1946" s="110" t="s">
        <v>66</v>
      </c>
      <c r="H1946" s="132">
        <v>2019.1975</v>
      </c>
      <c r="I1946" s="132">
        <v>1868.1570999999999</v>
      </c>
      <c r="J1946" s="133">
        <v>3887.355</v>
      </c>
      <c r="K1946">
        <v>732</v>
      </c>
      <c r="L1946">
        <v>650</v>
      </c>
      <c r="M1946">
        <v>45</v>
      </c>
      <c r="N1946">
        <v>1427</v>
      </c>
      <c r="O1946">
        <v>347</v>
      </c>
      <c r="P1946">
        <v>276</v>
      </c>
      <c r="Q1946">
        <v>11</v>
      </c>
      <c r="R1946">
        <v>634</v>
      </c>
      <c r="S1946" s="105">
        <f>Table1[[#This Row],[Female Voters]]/Table1[[#This Row],[Female Population]]</f>
        <v>0.36252025866711901</v>
      </c>
      <c r="T1946" s="94">
        <f>Table1[[#This Row],[Male Voters]]/Table1[[#This Row],[Male Population]]</f>
        <v>0.34793647707679404</v>
      </c>
      <c r="U1946" s="94">
        <f>Table1[[#This Row],[Total Voters]]/Table1[[#This Row],[Total Population]]</f>
        <v>0.36708764699905205</v>
      </c>
      <c r="V1946" s="94">
        <f>Table1[[#This Row],[Female Ballots]]/Table1[[#This Row],[Female Population]]</f>
        <v>0.17185045048837472</v>
      </c>
      <c r="W1946" s="94">
        <f>Table1[[#This Row],[Male Ballots]]/Table1[[#This Row],[Male Population]]</f>
        <v>0.14773918103568484</v>
      </c>
      <c r="X1946" s="94">
        <f>Table1[[#This Row],[Total Ballots]]/Table1[[#This Row],[Total Population]]</f>
        <v>0.16309289992810022</v>
      </c>
      <c r="Y1946" s="94">
        <f>Table1[[#This Row],[Female Ballots]]/Table1[[#This Row],[Female Voters]]</f>
        <v>0.47404371584699456</v>
      </c>
      <c r="Z1946" s="95">
        <f>Table1[[#This Row],[Male Ballots]]/Table1[[#This Row],[Male Voters]]</f>
        <v>0.42461538461538462</v>
      </c>
      <c r="AA1946" s="94">
        <f>Table1[[#This Row],[Total Ballots]]/Table1[[#This Row],[Total Voters]]</f>
        <v>0.44428871758934829</v>
      </c>
    </row>
    <row r="1947" spans="1:27" s="7" customFormat="1" x14ac:dyDescent="0.35">
      <c r="A1947" s="102" t="s">
        <v>57</v>
      </c>
      <c r="B1947" s="103">
        <v>2023</v>
      </c>
      <c r="C1947" s="17" t="s">
        <v>81</v>
      </c>
      <c r="D1947" s="116"/>
      <c r="E1947" s="117"/>
      <c r="F1947" s="117"/>
      <c r="G1947" s="110" t="s">
        <v>67</v>
      </c>
      <c r="H1947" s="132">
        <v>3223.3932999999997</v>
      </c>
      <c r="I1947" s="132">
        <v>2862.4715999999999</v>
      </c>
      <c r="J1947" s="133">
        <v>6085.8648999999996</v>
      </c>
      <c r="K1947">
        <v>1166</v>
      </c>
      <c r="L1947">
        <v>1036</v>
      </c>
      <c r="M1947">
        <v>43</v>
      </c>
      <c r="N1947">
        <v>2245</v>
      </c>
      <c r="O1947">
        <v>704</v>
      </c>
      <c r="P1947">
        <v>598</v>
      </c>
      <c r="Q1947">
        <v>19</v>
      </c>
      <c r="R1947">
        <v>1321</v>
      </c>
      <c r="S1947" s="105">
        <f>Table1[[#This Row],[Female Voters]]/Table1[[#This Row],[Female Population]]</f>
        <v>0.3617306023438096</v>
      </c>
      <c r="T1947" s="94">
        <f>Table1[[#This Row],[Male Voters]]/Table1[[#This Row],[Male Population]]</f>
        <v>0.36192498818154217</v>
      </c>
      <c r="U1947" s="94">
        <f>Table1[[#This Row],[Total Voters]]/Table1[[#This Row],[Total Population]]</f>
        <v>0.36888758408028416</v>
      </c>
      <c r="V1947" s="94">
        <f>Table1[[#This Row],[Female Ballots]]/Table1[[#This Row],[Female Population]]</f>
        <v>0.21840338254720579</v>
      </c>
      <c r="W1947" s="94">
        <f>Table1[[#This Row],[Male Ballots]]/Table1[[#This Row],[Male Population]]</f>
        <v>0.2089103696260253</v>
      </c>
      <c r="X1947" s="94">
        <f>Table1[[#This Row],[Total Ballots]]/Table1[[#This Row],[Total Population]]</f>
        <v>0.21706035571049237</v>
      </c>
      <c r="Y1947" s="94">
        <f>Table1[[#This Row],[Female Ballots]]/Table1[[#This Row],[Female Voters]]</f>
        <v>0.60377358490566035</v>
      </c>
      <c r="Z1947" s="95">
        <f>Table1[[#This Row],[Male Ballots]]/Table1[[#This Row],[Male Voters]]</f>
        <v>0.57722007722007718</v>
      </c>
      <c r="AA1947" s="94">
        <f>Table1[[#This Row],[Total Ballots]]/Table1[[#This Row],[Total Voters]]</f>
        <v>0.58841870824053455</v>
      </c>
    </row>
    <row r="1948" spans="1:27" s="7" customFormat="1" x14ac:dyDescent="0.35">
      <c r="A1948" s="102" t="s">
        <v>58</v>
      </c>
      <c r="B1948" s="103">
        <v>2023</v>
      </c>
      <c r="C1948" s="17" t="s">
        <v>81</v>
      </c>
      <c r="D1948" s="116"/>
      <c r="E1948" s="117"/>
      <c r="F1948" s="117"/>
      <c r="G1948" s="110" t="s">
        <v>79</v>
      </c>
      <c r="H1948" s="132">
        <v>95557.983999999997</v>
      </c>
      <c r="I1948" s="132">
        <v>95856.563999999984</v>
      </c>
      <c r="J1948" s="133">
        <v>191414.546</v>
      </c>
      <c r="K1948">
        <v>33314</v>
      </c>
      <c r="L1948">
        <v>29649</v>
      </c>
      <c r="M1948">
        <v>739</v>
      </c>
      <c r="N1948">
        <v>63702</v>
      </c>
      <c r="O1948">
        <v>6590</v>
      </c>
      <c r="P1948">
        <v>5699</v>
      </c>
      <c r="Q1948">
        <v>87</v>
      </c>
      <c r="R1948">
        <v>12376</v>
      </c>
      <c r="S1948" s="105">
        <f>Table1[[#This Row],[Female Voters]]/Table1[[#This Row],[Female Population]]</f>
        <v>0.34862602375537771</v>
      </c>
      <c r="T1948" s="94">
        <f>Table1[[#This Row],[Male Voters]]/Table1[[#This Row],[Male Population]]</f>
        <v>0.30930589166538458</v>
      </c>
      <c r="U1948" s="94">
        <f>Table1[[#This Row],[Total Voters]]/Table1[[#This Row],[Total Population]]</f>
        <v>0.33279602481203285</v>
      </c>
      <c r="V1948" s="94">
        <f>Table1[[#This Row],[Female Ballots]]/Table1[[#This Row],[Female Population]]</f>
        <v>6.8963363647353629E-2</v>
      </c>
      <c r="W1948" s="94">
        <f>Table1[[#This Row],[Male Ballots]]/Table1[[#This Row],[Male Population]]</f>
        <v>5.945341416577378E-2</v>
      </c>
      <c r="X1948" s="94">
        <f>Table1[[#This Row],[Total Ballots]]/Table1[[#This Row],[Total Population]]</f>
        <v>6.4655483392573515E-2</v>
      </c>
      <c r="Y1948" s="94">
        <f>Table1[[#This Row],[Female Ballots]]/Table1[[#This Row],[Female Voters]]</f>
        <v>0.19781473254487603</v>
      </c>
      <c r="Z1948" s="95">
        <f>Table1[[#This Row],[Male Ballots]]/Table1[[#This Row],[Male Voters]]</f>
        <v>0.19221558905865291</v>
      </c>
      <c r="AA1948" s="94">
        <f>Table1[[#This Row],[Total Ballots]]/Table1[[#This Row],[Total Voters]]</f>
        <v>0.19427961445480518</v>
      </c>
    </row>
    <row r="1949" spans="1:27" s="7" customFormat="1" x14ac:dyDescent="0.35">
      <c r="A1949" s="102" t="s">
        <v>58</v>
      </c>
      <c r="B1949" s="103">
        <v>2023</v>
      </c>
      <c r="C1949" s="17" t="s">
        <v>81</v>
      </c>
      <c r="D1949" s="116"/>
      <c r="E1949" s="117"/>
      <c r="F1949" s="117"/>
      <c r="G1949" s="110" t="s">
        <v>62</v>
      </c>
      <c r="H1949" s="132">
        <v>12141.633</v>
      </c>
      <c r="I1949" s="132">
        <v>12648.184999999999</v>
      </c>
      <c r="J1949" s="133">
        <v>24789.815999999999</v>
      </c>
      <c r="K1949">
        <v>3856</v>
      </c>
      <c r="L1949">
        <v>3716</v>
      </c>
      <c r="M1949">
        <v>123</v>
      </c>
      <c r="N1949">
        <v>7695</v>
      </c>
      <c r="O1949">
        <v>284</v>
      </c>
      <c r="P1949">
        <v>237</v>
      </c>
      <c r="Q1949">
        <v>8</v>
      </c>
      <c r="R1949">
        <v>529</v>
      </c>
      <c r="S1949" s="105">
        <f>Table1[[#This Row],[Female Voters]]/Table1[[#This Row],[Female Population]]</f>
        <v>0.31758495747647786</v>
      </c>
      <c r="T1949" s="94">
        <f>Table1[[#This Row],[Male Voters]]/Table1[[#This Row],[Male Population]]</f>
        <v>0.29379709420758787</v>
      </c>
      <c r="U1949" s="94">
        <f>Table1[[#This Row],[Total Voters]]/Table1[[#This Row],[Total Population]]</f>
        <v>0.31040972631664554</v>
      </c>
      <c r="V1949" s="94">
        <f>Table1[[#This Row],[Female Ballots]]/Table1[[#This Row],[Female Population]]</f>
        <v>2.3390593341109881E-2</v>
      </c>
      <c r="W1949" s="94">
        <f>Table1[[#This Row],[Male Ballots]]/Table1[[#This Row],[Male Population]]</f>
        <v>1.8737866342087819E-2</v>
      </c>
      <c r="X1949" s="94">
        <f>Table1[[#This Row],[Total Ballots]]/Table1[[#This Row],[Total Population]]</f>
        <v>2.1339408085965624E-2</v>
      </c>
      <c r="Y1949" s="94">
        <f>Table1[[#This Row],[Female Ballots]]/Table1[[#This Row],[Female Voters]]</f>
        <v>7.3651452282157678E-2</v>
      </c>
      <c r="Z1949" s="95">
        <f>Table1[[#This Row],[Male Ballots]]/Table1[[#This Row],[Male Voters]]</f>
        <v>6.3778256189451016E-2</v>
      </c>
      <c r="AA1949" s="94">
        <f>Table1[[#This Row],[Total Ballots]]/Table1[[#This Row],[Total Voters]]</f>
        <v>6.8745938921377522E-2</v>
      </c>
    </row>
    <row r="1950" spans="1:27" s="7" customFormat="1" x14ac:dyDescent="0.35">
      <c r="A1950" s="102" t="s">
        <v>58</v>
      </c>
      <c r="B1950" s="103">
        <v>2023</v>
      </c>
      <c r="C1950" s="17" t="s">
        <v>81</v>
      </c>
      <c r="D1950" s="116"/>
      <c r="E1950" s="117"/>
      <c r="F1950" s="117"/>
      <c r="G1950" s="110" t="s">
        <v>63</v>
      </c>
      <c r="H1950" s="132">
        <v>16788.341</v>
      </c>
      <c r="I1950" s="132">
        <v>17856.898999999998</v>
      </c>
      <c r="J1950" s="133">
        <v>34645.24</v>
      </c>
      <c r="K1950">
        <v>6158</v>
      </c>
      <c r="L1950">
        <v>5457</v>
      </c>
      <c r="M1950">
        <v>155</v>
      </c>
      <c r="N1950">
        <v>11770</v>
      </c>
      <c r="O1950">
        <v>422</v>
      </c>
      <c r="P1950">
        <v>389</v>
      </c>
      <c r="Q1950">
        <v>16</v>
      </c>
      <c r="R1950">
        <v>827</v>
      </c>
      <c r="S1950" s="105">
        <f>Table1[[#This Row],[Female Voters]]/Table1[[#This Row],[Female Population]]</f>
        <v>0.36680217539064758</v>
      </c>
      <c r="T1950" s="94">
        <f>Table1[[#This Row],[Male Voters]]/Table1[[#This Row],[Male Population]]</f>
        <v>0.30559617322134153</v>
      </c>
      <c r="U1950" s="94">
        <f>Table1[[#This Row],[Total Voters]]/Table1[[#This Row],[Total Population]]</f>
        <v>0.33972920955375113</v>
      </c>
      <c r="V1950" s="94">
        <f>Table1[[#This Row],[Female Ballots]]/Table1[[#This Row],[Female Population]]</f>
        <v>2.5136492045283093E-2</v>
      </c>
      <c r="W1950" s="94">
        <f>Table1[[#This Row],[Male Ballots]]/Table1[[#This Row],[Male Population]]</f>
        <v>2.1784297486366476E-2</v>
      </c>
      <c r="X1950" s="94">
        <f>Table1[[#This Row],[Total Ballots]]/Table1[[#This Row],[Total Population]]</f>
        <v>2.3870523050208342E-2</v>
      </c>
      <c r="Y1950" s="94">
        <f>Table1[[#This Row],[Female Ballots]]/Table1[[#This Row],[Female Voters]]</f>
        <v>6.8528743098408576E-2</v>
      </c>
      <c r="Z1950" s="95">
        <f>Table1[[#This Row],[Male Ballots]]/Table1[[#This Row],[Male Voters]]</f>
        <v>7.1284588601795859E-2</v>
      </c>
      <c r="AA1950" s="94">
        <f>Table1[[#This Row],[Total Ballots]]/Table1[[#This Row],[Total Voters]]</f>
        <v>7.0263381478334747E-2</v>
      </c>
    </row>
    <row r="1951" spans="1:27" s="7" customFormat="1" x14ac:dyDescent="0.35">
      <c r="A1951" s="102" t="s">
        <v>58</v>
      </c>
      <c r="B1951" s="103">
        <v>2023</v>
      </c>
      <c r="C1951" s="17" t="s">
        <v>81</v>
      </c>
      <c r="D1951" s="116"/>
      <c r="E1951" s="117"/>
      <c r="F1951" s="117"/>
      <c r="G1951" s="110" t="s">
        <v>64</v>
      </c>
      <c r="H1951" s="132">
        <v>16313.865</v>
      </c>
      <c r="I1951" s="132">
        <v>17129.042999999998</v>
      </c>
      <c r="J1951" s="133">
        <v>33442.910000000003</v>
      </c>
      <c r="K1951">
        <v>5405</v>
      </c>
      <c r="L1951">
        <v>4705</v>
      </c>
      <c r="M1951">
        <v>109</v>
      </c>
      <c r="N1951">
        <v>10219</v>
      </c>
      <c r="O1951">
        <v>667</v>
      </c>
      <c r="P1951">
        <v>549</v>
      </c>
      <c r="Q1951">
        <v>11</v>
      </c>
      <c r="R1951">
        <v>1227</v>
      </c>
      <c r="S1951" s="105">
        <f>Table1[[#This Row],[Female Voters]]/Table1[[#This Row],[Female Population]]</f>
        <v>0.33131327248325276</v>
      </c>
      <c r="T1951" s="94">
        <f>Table1[[#This Row],[Male Voters]]/Table1[[#This Row],[Male Population]]</f>
        <v>0.27467967708411967</v>
      </c>
      <c r="U1951" s="94">
        <f>Table1[[#This Row],[Total Voters]]/Table1[[#This Row],[Total Population]]</f>
        <v>0.30556551448423591</v>
      </c>
      <c r="V1951" s="94">
        <f>Table1[[#This Row],[Female Ballots]]/Table1[[#This Row],[Female Population]]</f>
        <v>4.0885467668146082E-2</v>
      </c>
      <c r="W1951" s="94">
        <f>Table1[[#This Row],[Male Ballots]]/Table1[[#This Row],[Male Population]]</f>
        <v>3.2050827357955732E-2</v>
      </c>
      <c r="X1951" s="94">
        <f>Table1[[#This Row],[Total Ballots]]/Table1[[#This Row],[Total Population]]</f>
        <v>3.668939096508049E-2</v>
      </c>
      <c r="Y1951" s="94">
        <f>Table1[[#This Row],[Female Ballots]]/Table1[[#This Row],[Female Voters]]</f>
        <v>0.12340425531914893</v>
      </c>
      <c r="Z1951" s="95">
        <f>Table1[[#This Row],[Male Ballots]]/Table1[[#This Row],[Male Voters]]</f>
        <v>0.11668437832093517</v>
      </c>
      <c r="AA1951" s="94">
        <f>Table1[[#This Row],[Total Ballots]]/Table1[[#This Row],[Total Voters]]</f>
        <v>0.12007045699187788</v>
      </c>
    </row>
    <row r="1952" spans="1:27" s="7" customFormat="1" x14ac:dyDescent="0.35">
      <c r="A1952" s="102" t="s">
        <v>58</v>
      </c>
      <c r="B1952" s="103">
        <v>2023</v>
      </c>
      <c r="C1952" s="17" t="s">
        <v>81</v>
      </c>
      <c r="D1952" s="116"/>
      <c r="E1952" s="117"/>
      <c r="F1952" s="117"/>
      <c r="G1952" s="110" t="s">
        <v>65</v>
      </c>
      <c r="H1952" s="132">
        <v>14784.492</v>
      </c>
      <c r="I1952" s="132">
        <v>15134.154999999999</v>
      </c>
      <c r="J1952" s="133">
        <v>29918.65</v>
      </c>
      <c r="K1952">
        <v>4684</v>
      </c>
      <c r="L1952">
        <v>4090</v>
      </c>
      <c r="M1952">
        <v>101</v>
      </c>
      <c r="N1952">
        <v>8875</v>
      </c>
      <c r="O1952">
        <v>775</v>
      </c>
      <c r="P1952">
        <v>663</v>
      </c>
      <c r="Q1952">
        <v>12</v>
      </c>
      <c r="R1952">
        <v>1450</v>
      </c>
      <c r="S1952" s="105">
        <f>Table1[[#This Row],[Female Voters]]/Table1[[#This Row],[Female Population]]</f>
        <v>0.31681846085749854</v>
      </c>
      <c r="T1952" s="94">
        <f>Table1[[#This Row],[Male Voters]]/Table1[[#This Row],[Male Population]]</f>
        <v>0.27024964393453088</v>
      </c>
      <c r="U1952" s="94">
        <f>Table1[[#This Row],[Total Voters]]/Table1[[#This Row],[Total Population]]</f>
        <v>0.29663771593972321</v>
      </c>
      <c r="V1952" s="94">
        <f>Table1[[#This Row],[Female Ballots]]/Table1[[#This Row],[Female Population]]</f>
        <v>5.2419792306695419E-2</v>
      </c>
      <c r="W1952" s="94">
        <f>Table1[[#This Row],[Male Ballots]]/Table1[[#This Row],[Male Population]]</f>
        <v>4.3808194114570653E-2</v>
      </c>
      <c r="X1952" s="94">
        <f>Table1[[#This Row],[Total Ballots]]/Table1[[#This Row],[Total Population]]</f>
        <v>4.8464753590151961E-2</v>
      </c>
      <c r="Y1952" s="94">
        <f>Table1[[#This Row],[Female Ballots]]/Table1[[#This Row],[Female Voters]]</f>
        <v>0.16545687446626814</v>
      </c>
      <c r="Z1952" s="95">
        <f>Table1[[#This Row],[Male Ballots]]/Table1[[#This Row],[Male Voters]]</f>
        <v>0.16210268948655257</v>
      </c>
      <c r="AA1952" s="94">
        <f>Table1[[#This Row],[Total Ballots]]/Table1[[#This Row],[Total Voters]]</f>
        <v>0.16338028169014085</v>
      </c>
    </row>
    <row r="1953" spans="1:27" s="7" customFormat="1" x14ac:dyDescent="0.35">
      <c r="A1953" s="102" t="s">
        <v>58</v>
      </c>
      <c r="B1953" s="103">
        <v>2023</v>
      </c>
      <c r="C1953" s="17" t="s">
        <v>81</v>
      </c>
      <c r="D1953" s="116"/>
      <c r="E1953" s="117"/>
      <c r="F1953" s="117"/>
      <c r="G1953" s="110" t="s">
        <v>66</v>
      </c>
      <c r="H1953" s="132">
        <v>13908.237000000001</v>
      </c>
      <c r="I1953" s="132">
        <v>14029.794</v>
      </c>
      <c r="J1953" s="133">
        <v>27938.03</v>
      </c>
      <c r="K1953">
        <v>4965</v>
      </c>
      <c r="L1953">
        <v>4561</v>
      </c>
      <c r="M1953">
        <v>115</v>
      </c>
      <c r="N1953">
        <v>9641</v>
      </c>
      <c r="O1953">
        <v>1214</v>
      </c>
      <c r="P1953">
        <v>1028</v>
      </c>
      <c r="Q1953">
        <v>13</v>
      </c>
      <c r="R1953">
        <v>2255</v>
      </c>
      <c r="S1953" s="105">
        <f>Table1[[#This Row],[Female Voters]]/Table1[[#This Row],[Female Population]]</f>
        <v>0.35698270025165663</v>
      </c>
      <c r="T1953" s="94">
        <f>Table1[[#This Row],[Male Voters]]/Table1[[#This Row],[Male Population]]</f>
        <v>0.32509386809243246</v>
      </c>
      <c r="U1953" s="94">
        <f>Table1[[#This Row],[Total Voters]]/Table1[[#This Row],[Total Population]]</f>
        <v>0.34508517601276828</v>
      </c>
      <c r="V1953" s="94">
        <f>Table1[[#This Row],[Female Ballots]]/Table1[[#This Row],[Female Population]]</f>
        <v>8.7286404452268096E-2</v>
      </c>
      <c r="W1953" s="94">
        <f>Table1[[#This Row],[Male Ballots]]/Table1[[#This Row],[Male Population]]</f>
        <v>7.3272636789962847E-2</v>
      </c>
      <c r="X1953" s="94">
        <f>Table1[[#This Row],[Total Ballots]]/Table1[[#This Row],[Total Population]]</f>
        <v>8.0714352443604656E-2</v>
      </c>
      <c r="Y1953" s="94">
        <f>Table1[[#This Row],[Female Ballots]]/Table1[[#This Row],[Female Voters]]</f>
        <v>0.24451158106747231</v>
      </c>
      <c r="Z1953" s="95">
        <f>Table1[[#This Row],[Male Ballots]]/Table1[[#This Row],[Male Voters]]</f>
        <v>0.22538916904187678</v>
      </c>
      <c r="AA1953" s="94">
        <f>Table1[[#This Row],[Total Ballots]]/Table1[[#This Row],[Total Voters]]</f>
        <v>0.23389689866196453</v>
      </c>
    </row>
    <row r="1954" spans="1:27" s="7" customFormat="1" x14ac:dyDescent="0.35">
      <c r="A1954" s="102" t="s">
        <v>58</v>
      </c>
      <c r="B1954" s="103">
        <v>2023</v>
      </c>
      <c r="C1954" s="17" t="s">
        <v>81</v>
      </c>
      <c r="D1954" s="116"/>
      <c r="E1954" s="117"/>
      <c r="F1954" s="117"/>
      <c r="G1954" s="110" t="s">
        <v>67</v>
      </c>
      <c r="H1954" s="132">
        <v>21621.415999999997</v>
      </c>
      <c r="I1954" s="132">
        <v>19058.488000000001</v>
      </c>
      <c r="J1954" s="133">
        <v>40679.899999999994</v>
      </c>
      <c r="K1954">
        <v>8246</v>
      </c>
      <c r="L1954">
        <v>7120</v>
      </c>
      <c r="M1954">
        <v>136</v>
      </c>
      <c r="N1954">
        <v>15502</v>
      </c>
      <c r="O1954">
        <v>3228</v>
      </c>
      <c r="P1954">
        <v>2833</v>
      </c>
      <c r="Q1954">
        <v>27</v>
      </c>
      <c r="R1954">
        <v>6088</v>
      </c>
      <c r="S1954" s="105">
        <f>Table1[[#This Row],[Female Voters]]/Table1[[#This Row],[Female Population]]</f>
        <v>0.3813811269345172</v>
      </c>
      <c r="T1954" s="94">
        <f>Table1[[#This Row],[Male Voters]]/Table1[[#This Row],[Male Population]]</f>
        <v>0.37358682388655384</v>
      </c>
      <c r="U1954" s="94">
        <f>Table1[[#This Row],[Total Voters]]/Table1[[#This Row],[Total Population]]</f>
        <v>0.38107271650126973</v>
      </c>
      <c r="V1954" s="94">
        <f>Table1[[#This Row],[Female Ballots]]/Table1[[#This Row],[Female Population]]</f>
        <v>0.14929641980895239</v>
      </c>
      <c r="W1954" s="94">
        <f>Table1[[#This Row],[Male Ballots]]/Table1[[#This Row],[Male Population]]</f>
        <v>0.14864767866160211</v>
      </c>
      <c r="X1954" s="94">
        <f>Table1[[#This Row],[Total Ballots]]/Table1[[#This Row],[Total Population]]</f>
        <v>0.1496562184272823</v>
      </c>
      <c r="Y1954" s="94">
        <f>Table1[[#This Row],[Female Ballots]]/Table1[[#This Row],[Female Voters]]</f>
        <v>0.39146252728595682</v>
      </c>
      <c r="Z1954" s="95">
        <f>Table1[[#This Row],[Male Ballots]]/Table1[[#This Row],[Male Voters]]</f>
        <v>0.39789325842696627</v>
      </c>
      <c r="AA1954" s="94">
        <f>Table1[[#This Row],[Total Ballots]]/Table1[[#This Row],[Total Voters]]</f>
        <v>0.39272351954586504</v>
      </c>
    </row>
    <row r="1955" spans="1:27" s="7" customFormat="1" x14ac:dyDescent="0.35">
      <c r="A1955" s="102" t="s">
        <v>68</v>
      </c>
      <c r="B1955" s="103">
        <v>2023</v>
      </c>
      <c r="C1955" s="17" t="s">
        <v>81</v>
      </c>
      <c r="D1955" s="116"/>
      <c r="E1955" s="117"/>
      <c r="F1955" s="117"/>
      <c r="G1955" s="110" t="s">
        <v>79</v>
      </c>
      <c r="H1955" s="132">
        <v>3158000.19</v>
      </c>
      <c r="I1955" s="132">
        <v>3098457.74</v>
      </c>
      <c r="J1955" s="133">
        <v>6256457.9399999995</v>
      </c>
      <c r="K1955">
        <v>1936980</v>
      </c>
      <c r="L1955">
        <v>1831851</v>
      </c>
      <c r="M1955">
        <v>83383</v>
      </c>
      <c r="N1955">
        <v>3852214</v>
      </c>
      <c r="O1955">
        <v>580253</v>
      </c>
      <c r="P1955">
        <v>516779</v>
      </c>
      <c r="Q1955">
        <v>19731</v>
      </c>
      <c r="R1955">
        <v>1116763</v>
      </c>
      <c r="S1955" s="105">
        <f>Table1[[#This Row],[Female Voters]]/Table1[[#This Row],[Female Population]]</f>
        <v>0.61335651787912027</v>
      </c>
      <c r="T1955" s="94">
        <f>Table1[[#This Row],[Male Voters]]/Table1[[#This Row],[Male Population]]</f>
        <v>0.59121380819607361</v>
      </c>
      <c r="U1955" s="94">
        <f>Table1[[#This Row],[Total Voters]]/Table1[[#This Row],[Total Population]]</f>
        <v>0.61571803677785142</v>
      </c>
      <c r="V1955" s="94">
        <f>Table1[[#This Row],[Female Ballots]]/Table1[[#This Row],[Female Population]]</f>
        <v>0.18374064759001804</v>
      </c>
      <c r="W1955" s="94">
        <f>Table1[[#This Row],[Male Ballots]]/Table1[[#This Row],[Male Population]]</f>
        <v>0.16678587973899556</v>
      </c>
      <c r="X1955" s="94">
        <f>Table1[[#This Row],[Total Ballots]]/Table1[[#This Row],[Total Population]]</f>
        <v>0.17849764366832779</v>
      </c>
      <c r="Y1955" s="94">
        <f>Table1[[#This Row],[Female Ballots]]/Table1[[#This Row],[Female Voters]]</f>
        <v>0.29956581895528089</v>
      </c>
      <c r="Z1955" s="95">
        <f>Table1[[#This Row],[Male Ballots]]/Table1[[#This Row],[Male Voters]]</f>
        <v>0.28210755132377036</v>
      </c>
      <c r="AA1955" s="94">
        <f>Table1[[#This Row],[Total Ballots]]/Table1[[#This Row],[Total Voters]]</f>
        <v>0.2899015994438523</v>
      </c>
    </row>
    <row r="1956" spans="1:27" s="7" customFormat="1" x14ac:dyDescent="0.35">
      <c r="A1956" s="102" t="s">
        <v>68</v>
      </c>
      <c r="B1956" s="103">
        <v>2023</v>
      </c>
      <c r="C1956" s="17" t="s">
        <v>81</v>
      </c>
      <c r="D1956" s="116"/>
      <c r="E1956" s="117"/>
      <c r="F1956" s="117"/>
      <c r="G1956" s="110" t="s">
        <v>62</v>
      </c>
      <c r="H1956" s="132">
        <v>342431.73</v>
      </c>
      <c r="I1956" s="132">
        <v>360721.31</v>
      </c>
      <c r="J1956" s="133">
        <v>703153.04</v>
      </c>
      <c r="K1956">
        <v>164358</v>
      </c>
      <c r="L1956">
        <v>165741</v>
      </c>
      <c r="M1956">
        <v>13418</v>
      </c>
      <c r="N1956">
        <v>343517</v>
      </c>
      <c r="O1956">
        <v>21125</v>
      </c>
      <c r="P1956">
        <v>19918</v>
      </c>
      <c r="Q1956">
        <v>2575</v>
      </c>
      <c r="R1956">
        <v>43618</v>
      </c>
      <c r="S1956" s="105">
        <f>Table1[[#This Row],[Female Voters]]/Table1[[#This Row],[Female Population]]</f>
        <v>0.47997304455401962</v>
      </c>
      <c r="T1956" s="94">
        <f>Table1[[#This Row],[Male Voters]]/Table1[[#This Row],[Male Population]]</f>
        <v>0.45947105259736387</v>
      </c>
      <c r="U1956" s="94">
        <f>Table1[[#This Row],[Total Voters]]/Table1[[#This Row],[Total Population]]</f>
        <v>0.48853802864878459</v>
      </c>
      <c r="V1956" s="94">
        <f>Table1[[#This Row],[Female Ballots]]/Table1[[#This Row],[Female Population]]</f>
        <v>6.1691128914951897E-2</v>
      </c>
      <c r="W1956" s="94">
        <f>Table1[[#This Row],[Male Ballots]]/Table1[[#This Row],[Male Population]]</f>
        <v>5.5217142563604021E-2</v>
      </c>
      <c r="X1956" s="94">
        <f>Table1[[#This Row],[Total Ballots]]/Table1[[#This Row],[Total Population]]</f>
        <v>6.2032015107265977E-2</v>
      </c>
      <c r="Y1956" s="94">
        <f>Table1[[#This Row],[Female Ballots]]/Table1[[#This Row],[Female Voters]]</f>
        <v>0.12853040314435563</v>
      </c>
      <c r="Z1956" s="95">
        <f>Table1[[#This Row],[Male Ballots]]/Table1[[#This Row],[Male Voters]]</f>
        <v>0.12017545447414943</v>
      </c>
      <c r="AA1956" s="94">
        <f>Table1[[#This Row],[Total Ballots]]/Table1[[#This Row],[Total Voters]]</f>
        <v>0.12697479309612042</v>
      </c>
    </row>
    <row r="1957" spans="1:27" s="7" customFormat="1" x14ac:dyDescent="0.35">
      <c r="A1957" s="102" t="s">
        <v>68</v>
      </c>
      <c r="B1957" s="103">
        <v>2023</v>
      </c>
      <c r="C1957" s="17" t="s">
        <v>81</v>
      </c>
      <c r="D1957" s="116"/>
      <c r="E1957" s="117"/>
      <c r="F1957" s="117"/>
      <c r="G1957" s="110" t="s">
        <v>63</v>
      </c>
      <c r="H1957" s="132">
        <v>548116.4</v>
      </c>
      <c r="I1957" s="132">
        <v>584954.60000000009</v>
      </c>
      <c r="J1957" s="133">
        <v>1133071</v>
      </c>
      <c r="K1957">
        <v>321038</v>
      </c>
      <c r="L1957">
        <v>319678</v>
      </c>
      <c r="M1957">
        <v>20988</v>
      </c>
      <c r="N1957">
        <v>661704</v>
      </c>
      <c r="O1957">
        <v>50232</v>
      </c>
      <c r="P1957">
        <v>46392</v>
      </c>
      <c r="Q1957">
        <v>4610</v>
      </c>
      <c r="R1957">
        <v>101234</v>
      </c>
      <c r="S1957" s="105">
        <f>Table1[[#This Row],[Female Voters]]/Table1[[#This Row],[Female Population]]</f>
        <v>0.58571135620098214</v>
      </c>
      <c r="T1957" s="94">
        <f>Table1[[#This Row],[Male Voters]]/Table1[[#This Row],[Male Population]]</f>
        <v>0.54650053183614578</v>
      </c>
      <c r="U1957" s="94">
        <f>Table1[[#This Row],[Total Voters]]/Table1[[#This Row],[Total Population]]</f>
        <v>0.5839916474784016</v>
      </c>
      <c r="V1957" s="94">
        <f>Table1[[#This Row],[Female Ballots]]/Table1[[#This Row],[Female Population]]</f>
        <v>9.16447674253133E-2</v>
      </c>
      <c r="W1957" s="94">
        <f>Table1[[#This Row],[Male Ballots]]/Table1[[#This Row],[Male Population]]</f>
        <v>7.9308719001440445E-2</v>
      </c>
      <c r="X1957" s="94">
        <f>Table1[[#This Row],[Total Ballots]]/Table1[[#This Row],[Total Population]]</f>
        <v>8.9344798340086365E-2</v>
      </c>
      <c r="Y1957" s="94">
        <f>Table1[[#This Row],[Female Ballots]]/Table1[[#This Row],[Female Voters]]</f>
        <v>0.15646745868090381</v>
      </c>
      <c r="Z1957" s="95">
        <f>Table1[[#This Row],[Male Ballots]]/Table1[[#This Row],[Male Voters]]</f>
        <v>0.14512102803445967</v>
      </c>
      <c r="AA1957" s="94">
        <f>Table1[[#This Row],[Total Ballots]]/Table1[[#This Row],[Total Voters]]</f>
        <v>0.15298985649172439</v>
      </c>
    </row>
    <row r="1958" spans="1:27" s="7" customFormat="1" x14ac:dyDescent="0.35">
      <c r="A1958" s="102" t="s">
        <v>68</v>
      </c>
      <c r="B1958" s="103">
        <v>2023</v>
      </c>
      <c r="C1958" s="17" t="s">
        <v>81</v>
      </c>
      <c r="D1958" s="116"/>
      <c r="E1958" s="117"/>
      <c r="F1958" s="117"/>
      <c r="G1958" s="110" t="s">
        <v>64</v>
      </c>
      <c r="H1958" s="132">
        <v>558237.69999999995</v>
      </c>
      <c r="I1958" s="132">
        <v>574482.5</v>
      </c>
      <c r="J1958" s="133">
        <v>1132720.2000000002</v>
      </c>
      <c r="K1958">
        <v>337133</v>
      </c>
      <c r="L1958">
        <v>330361</v>
      </c>
      <c r="M1958">
        <v>16327</v>
      </c>
      <c r="N1958">
        <v>683821</v>
      </c>
      <c r="O1958">
        <v>67403</v>
      </c>
      <c r="P1958">
        <v>63671</v>
      </c>
      <c r="Q1958">
        <v>3344</v>
      </c>
      <c r="R1958">
        <v>134418</v>
      </c>
      <c r="S1958" s="105">
        <f>Table1[[#This Row],[Female Voters]]/Table1[[#This Row],[Female Population]]</f>
        <v>0.60392374072908372</v>
      </c>
      <c r="T1958" s="94">
        <f>Table1[[#This Row],[Male Voters]]/Table1[[#This Row],[Male Population]]</f>
        <v>0.57505842214514802</v>
      </c>
      <c r="U1958" s="94">
        <f>Table1[[#This Row],[Total Voters]]/Table1[[#This Row],[Total Population]]</f>
        <v>0.60369807124477859</v>
      </c>
      <c r="V1958" s="94">
        <f>Table1[[#This Row],[Female Ballots]]/Table1[[#This Row],[Female Population]]</f>
        <v>0.12074247224793311</v>
      </c>
      <c r="W1958" s="94">
        <f>Table1[[#This Row],[Male Ballots]]/Table1[[#This Row],[Male Population]]</f>
        <v>0.11083192264342256</v>
      </c>
      <c r="X1958" s="94">
        <f>Table1[[#This Row],[Total Ballots]]/Table1[[#This Row],[Total Population]]</f>
        <v>0.11866831720666761</v>
      </c>
      <c r="Y1958" s="94">
        <f>Table1[[#This Row],[Female Ballots]]/Table1[[#This Row],[Female Voters]]</f>
        <v>0.19992999795333</v>
      </c>
      <c r="Z1958" s="95">
        <f>Table1[[#This Row],[Male Ballots]]/Table1[[#This Row],[Male Voters]]</f>
        <v>0.19273158756632897</v>
      </c>
      <c r="AA1958" s="94">
        <f>Table1[[#This Row],[Total Ballots]]/Table1[[#This Row],[Total Voters]]</f>
        <v>0.19656898515839671</v>
      </c>
    </row>
    <row r="1959" spans="1:27" s="7" customFormat="1" x14ac:dyDescent="0.35">
      <c r="A1959" s="102" t="s">
        <v>68</v>
      </c>
      <c r="B1959" s="103">
        <v>2023</v>
      </c>
      <c r="C1959" s="17" t="s">
        <v>81</v>
      </c>
      <c r="D1959" s="116"/>
      <c r="E1959" s="117"/>
      <c r="F1959" s="117"/>
      <c r="G1959" s="110" t="s">
        <v>65</v>
      </c>
      <c r="H1959" s="132">
        <v>475495.5</v>
      </c>
      <c r="I1959" s="132">
        <v>478932.6</v>
      </c>
      <c r="J1959" s="133">
        <v>954428.10000000009</v>
      </c>
      <c r="K1959">
        <v>296511</v>
      </c>
      <c r="L1959">
        <v>289903</v>
      </c>
      <c r="M1959">
        <v>10450</v>
      </c>
      <c r="N1959">
        <v>596864</v>
      </c>
      <c r="O1959">
        <v>75747</v>
      </c>
      <c r="P1959">
        <v>70415</v>
      </c>
      <c r="Q1959">
        <v>2090</v>
      </c>
      <c r="R1959">
        <v>148252</v>
      </c>
      <c r="S1959" s="105">
        <f>Table1[[#This Row],[Female Voters]]/Table1[[#This Row],[Female Population]]</f>
        <v>0.62358318848443361</v>
      </c>
      <c r="T1959" s="94">
        <f>Table1[[#This Row],[Male Voters]]/Table1[[#This Row],[Male Population]]</f>
        <v>0.60531064287542757</v>
      </c>
      <c r="U1959" s="94">
        <f>Table1[[#This Row],[Total Voters]]/Table1[[#This Row],[Total Population]]</f>
        <v>0.62536297914950323</v>
      </c>
      <c r="V1959" s="94">
        <f>Table1[[#This Row],[Female Ballots]]/Table1[[#This Row],[Female Population]]</f>
        <v>0.15930119212484661</v>
      </c>
      <c r="W1959" s="94">
        <f>Table1[[#This Row],[Male Ballots]]/Table1[[#This Row],[Male Population]]</f>
        <v>0.14702486320622152</v>
      </c>
      <c r="X1959" s="94">
        <f>Table1[[#This Row],[Total Ballots]]/Table1[[#This Row],[Total Population]]</f>
        <v>0.15533071584962763</v>
      </c>
      <c r="Y1959" s="94">
        <f>Table1[[#This Row],[Female Ballots]]/Table1[[#This Row],[Female Voters]]</f>
        <v>0.25546101156449508</v>
      </c>
      <c r="Z1959" s="95">
        <f>Table1[[#This Row],[Male Ballots]]/Table1[[#This Row],[Male Voters]]</f>
        <v>0.24289158787594473</v>
      </c>
      <c r="AA1959" s="94">
        <f>Table1[[#This Row],[Total Ballots]]/Table1[[#This Row],[Total Voters]]</f>
        <v>0.24838489170062192</v>
      </c>
    </row>
    <row r="1960" spans="1:27" s="7" customFormat="1" x14ac:dyDescent="0.35">
      <c r="A1960" s="102" t="s">
        <v>68</v>
      </c>
      <c r="B1960" s="103">
        <v>2023</v>
      </c>
      <c r="C1960" s="17" t="s">
        <v>81</v>
      </c>
      <c r="D1960" s="116"/>
      <c r="E1960" s="117"/>
      <c r="F1960" s="117"/>
      <c r="G1960" s="110" t="s">
        <v>66</v>
      </c>
      <c r="H1960" s="132">
        <v>479788.5</v>
      </c>
      <c r="I1960" s="132">
        <v>461327.7</v>
      </c>
      <c r="J1960" s="133">
        <v>941116.2</v>
      </c>
      <c r="K1960">
        <v>309181</v>
      </c>
      <c r="L1960">
        <v>293456</v>
      </c>
      <c r="M1960">
        <v>10252</v>
      </c>
      <c r="N1960">
        <v>612889</v>
      </c>
      <c r="O1960">
        <v>112953</v>
      </c>
      <c r="P1960">
        <v>99560</v>
      </c>
      <c r="Q1960">
        <v>2592</v>
      </c>
      <c r="R1960">
        <v>215105</v>
      </c>
      <c r="S1960" s="105">
        <f>Table1[[#This Row],[Female Voters]]/Table1[[#This Row],[Female Population]]</f>
        <v>0.64441102694207963</v>
      </c>
      <c r="T1960" s="94">
        <f>Table1[[#This Row],[Male Voters]]/Table1[[#This Row],[Male Population]]</f>
        <v>0.63611181379310189</v>
      </c>
      <c r="U1960" s="94">
        <f>Table1[[#This Row],[Total Voters]]/Table1[[#This Row],[Total Population]]</f>
        <v>0.65123626604238671</v>
      </c>
      <c r="V1960" s="94">
        <f>Table1[[#This Row],[Female Ballots]]/Table1[[#This Row],[Female Population]]</f>
        <v>0.23542248303158581</v>
      </c>
      <c r="W1960" s="94">
        <f>Table1[[#This Row],[Male Ballots]]/Table1[[#This Row],[Male Population]]</f>
        <v>0.21581188383008434</v>
      </c>
      <c r="X1960" s="94">
        <f>Table1[[#This Row],[Total Ballots]]/Table1[[#This Row],[Total Population]]</f>
        <v>0.22856369914788419</v>
      </c>
      <c r="Y1960" s="94">
        <f>Table1[[#This Row],[Female Ballots]]/Table1[[#This Row],[Female Voters]]</f>
        <v>0.36532969360989193</v>
      </c>
      <c r="Z1960" s="95">
        <f>Table1[[#This Row],[Male Ballots]]/Table1[[#This Row],[Male Voters]]</f>
        <v>0.33926721552805189</v>
      </c>
      <c r="AA1960" s="94">
        <f>Table1[[#This Row],[Total Ballots]]/Table1[[#This Row],[Total Voters]]</f>
        <v>0.35096893564740106</v>
      </c>
    </row>
    <row r="1961" spans="1:27" s="7" customFormat="1" x14ac:dyDescent="0.35">
      <c r="A1961" s="106" t="s">
        <v>68</v>
      </c>
      <c r="B1961" s="103">
        <v>2023</v>
      </c>
      <c r="C1961" s="17" t="s">
        <v>81</v>
      </c>
      <c r="D1961" s="116"/>
      <c r="E1961" s="117"/>
      <c r="F1961" s="117"/>
      <c r="G1961" s="110" t="s">
        <v>67</v>
      </c>
      <c r="H1961" s="132">
        <v>753930.36</v>
      </c>
      <c r="I1961" s="132">
        <v>638039.03</v>
      </c>
      <c r="J1961" s="133">
        <v>1391969.4</v>
      </c>
      <c r="K1961">
        <v>508759</v>
      </c>
      <c r="L1961">
        <v>432712</v>
      </c>
      <c r="M1961">
        <v>11948</v>
      </c>
      <c r="N1961">
        <v>953419</v>
      </c>
      <c r="O1961">
        <v>252793</v>
      </c>
      <c r="P1961">
        <v>216823</v>
      </c>
      <c r="Q1961">
        <v>4520</v>
      </c>
      <c r="R1961">
        <v>474136</v>
      </c>
      <c r="S1961" s="105">
        <f>Table1[[#This Row],[Female Voters]]/Table1[[#This Row],[Female Population]]</f>
        <v>0.67480901021150019</v>
      </c>
      <c r="T1961" s="94">
        <f>Table1[[#This Row],[Male Voters]]/Table1[[#This Row],[Male Population]]</f>
        <v>0.67819048624658584</v>
      </c>
      <c r="U1961" s="94">
        <f>Table1[[#This Row],[Total Voters]]/Table1[[#This Row],[Total Population]]</f>
        <v>0.68494249945437025</v>
      </c>
      <c r="V1961" s="94">
        <f>Table1[[#This Row],[Female Ballots]]/Table1[[#This Row],[Female Population]]</f>
        <v>0.33530019934467159</v>
      </c>
      <c r="W1961" s="94">
        <f>Table1[[#This Row],[Male Ballots]]/Table1[[#This Row],[Male Population]]</f>
        <v>0.33982717326869483</v>
      </c>
      <c r="X1961" s="94">
        <f>Table1[[#This Row],[Total Ballots]]/Table1[[#This Row],[Total Population]]</f>
        <v>0.34062243034940282</v>
      </c>
      <c r="Y1961" s="94">
        <f>Table1[[#This Row],[Female Ballots]]/Table1[[#This Row],[Female Voters]]</f>
        <v>0.49688162764688193</v>
      </c>
      <c r="Z1961" s="95">
        <f>Table1[[#This Row],[Male Ballots]]/Table1[[#This Row],[Male Voters]]</f>
        <v>0.50107923977148772</v>
      </c>
      <c r="AA1961" s="94">
        <f>Table1[[#This Row],[Total Ballots]]/Table1[[#This Row],[Total Voters]]</f>
        <v>0.49730076702897674</v>
      </c>
    </row>
    <row r="1962" spans="1:27" s="7" customFormat="1" x14ac:dyDescent="0.35">
      <c r="A1962" s="102" t="s">
        <v>59</v>
      </c>
      <c r="B1962" s="103">
        <v>2022</v>
      </c>
      <c r="C1962" s="103" t="s">
        <v>82</v>
      </c>
      <c r="D1962" s="103"/>
      <c r="E1962" s="109"/>
      <c r="F1962" s="109"/>
      <c r="G1962" s="110" t="s">
        <v>79</v>
      </c>
      <c r="H1962" s="132">
        <v>6891.5432999999994</v>
      </c>
      <c r="I1962" s="132">
        <v>7304.2824999999993</v>
      </c>
      <c r="J1962" s="133">
        <v>14195.8266</v>
      </c>
      <c r="K1962">
        <v>3981</v>
      </c>
      <c r="L1962">
        <v>3739</v>
      </c>
      <c r="M1962">
        <v>130</v>
      </c>
      <c r="N1962">
        <v>7850</v>
      </c>
      <c r="O1962">
        <v>2112</v>
      </c>
      <c r="P1962">
        <v>1985</v>
      </c>
      <c r="Q1962">
        <v>67</v>
      </c>
      <c r="R1962">
        <v>4164</v>
      </c>
      <c r="S1962" s="105">
        <f>Table1[[#This Row],[Female Voters]]/Table1[[#This Row],[Female Population]]</f>
        <v>0.57766451238868377</v>
      </c>
      <c r="T1962" s="94">
        <f>Table1[[#This Row],[Male Voters]]/Table1[[#This Row],[Male Population]]</f>
        <v>0.51189148283900576</v>
      </c>
      <c r="U1962" s="94">
        <f>Table1[[#This Row],[Total Voters]]/Table1[[#This Row],[Total Population]]</f>
        <v>0.5529794228396675</v>
      </c>
      <c r="V1962" s="94">
        <f>Table1[[#This Row],[Female Ballots]]/Table1[[#This Row],[Female Population]]</f>
        <v>0.30646255969979908</v>
      </c>
      <c r="W1962" s="94">
        <f>Table1[[#This Row],[Male Ballots]]/Table1[[#This Row],[Male Population]]</f>
        <v>0.27175838283910847</v>
      </c>
      <c r="X1962" s="94">
        <f>Table1[[#This Row],[Total Ballots]]/Table1[[#This Row],[Total Population]]</f>
        <v>0.29332564544004786</v>
      </c>
      <c r="Y1962" s="94">
        <f>Table1[[#This Row],[Female Ballots]]/Table1[[#This Row],[Female Voters]]</f>
        <v>0.53051996985681993</v>
      </c>
      <c r="Z1962" s="95">
        <f>Table1[[#This Row],[Male Ballots]]/Table1[[#This Row],[Male Voters]]</f>
        <v>0.53089061246322544</v>
      </c>
      <c r="AA1962" s="94">
        <f>Table1[[#This Row],[Total Ballots]]/Table1[[#This Row],[Total Voters]]</f>
        <v>0.5304458598726115</v>
      </c>
    </row>
    <row r="1963" spans="1:27" s="7" customFormat="1" x14ac:dyDescent="0.35">
      <c r="A1963" s="102" t="s">
        <v>59</v>
      </c>
      <c r="B1963" s="103">
        <v>2022</v>
      </c>
      <c r="C1963" s="103" t="s">
        <v>82</v>
      </c>
      <c r="D1963" s="103"/>
      <c r="E1963" s="109"/>
      <c r="F1963" s="109"/>
      <c r="G1963" s="110" t="s">
        <v>62</v>
      </c>
      <c r="H1963" s="132">
        <v>942.51649999999995</v>
      </c>
      <c r="I1963" s="132">
        <v>1051.7067999999999</v>
      </c>
      <c r="J1963" s="133">
        <v>1994.2229</v>
      </c>
      <c r="K1963">
        <v>476</v>
      </c>
      <c r="L1963">
        <v>470</v>
      </c>
      <c r="M1963">
        <v>27</v>
      </c>
      <c r="N1963">
        <v>973</v>
      </c>
      <c r="O1963">
        <v>124</v>
      </c>
      <c r="P1963">
        <v>104</v>
      </c>
      <c r="Q1963">
        <v>8</v>
      </c>
      <c r="R1963">
        <v>236</v>
      </c>
      <c r="S1963" s="105">
        <f>Table1[[#This Row],[Female Voters]]/Table1[[#This Row],[Female Population]]</f>
        <v>0.50503094640783475</v>
      </c>
      <c r="T1963" s="94">
        <f>Table1[[#This Row],[Male Voters]]/Table1[[#This Row],[Male Population]]</f>
        <v>0.44689261303625688</v>
      </c>
      <c r="U1963" s="94">
        <f>Table1[[#This Row],[Total Voters]]/Table1[[#This Row],[Total Population]]</f>
        <v>0.48790935055454432</v>
      </c>
      <c r="V1963" s="94">
        <f>Table1[[#This Row],[Female Ballots]]/Table1[[#This Row],[Female Population]]</f>
        <v>0.13156268351800737</v>
      </c>
      <c r="W1963" s="94">
        <f>Table1[[#This Row],[Male Ballots]]/Table1[[#This Row],[Male Population]]</f>
        <v>9.888687607610791E-2</v>
      </c>
      <c r="X1963" s="94">
        <f>Table1[[#This Row],[Total Ballots]]/Table1[[#This Row],[Total Population]]</f>
        <v>0.11834183631127694</v>
      </c>
      <c r="Y1963" s="94">
        <f>Table1[[#This Row],[Female Ballots]]/Table1[[#This Row],[Female Voters]]</f>
        <v>0.26050420168067229</v>
      </c>
      <c r="Z1963" s="95">
        <f>Table1[[#This Row],[Male Ballots]]/Table1[[#This Row],[Male Voters]]</f>
        <v>0.22127659574468084</v>
      </c>
      <c r="AA1963" s="94">
        <f>Table1[[#This Row],[Total Ballots]]/Table1[[#This Row],[Total Voters]]</f>
        <v>0.24254881808838644</v>
      </c>
    </row>
    <row r="1964" spans="1:27" s="7" customFormat="1" x14ac:dyDescent="0.35">
      <c r="A1964" s="102" t="s">
        <v>59</v>
      </c>
      <c r="B1964" s="103">
        <v>2022</v>
      </c>
      <c r="C1964" s="103" t="s">
        <v>82</v>
      </c>
      <c r="D1964" s="103"/>
      <c r="E1964" s="109"/>
      <c r="F1964" s="109"/>
      <c r="G1964" s="110" t="s">
        <v>63</v>
      </c>
      <c r="H1964" s="132">
        <v>1317.6478999999999</v>
      </c>
      <c r="I1964" s="132">
        <v>1538.1404</v>
      </c>
      <c r="J1964" s="133">
        <v>2855.7889999999998</v>
      </c>
      <c r="K1964">
        <v>711</v>
      </c>
      <c r="L1964">
        <v>649</v>
      </c>
      <c r="M1964">
        <v>30</v>
      </c>
      <c r="N1964">
        <v>1390</v>
      </c>
      <c r="O1964">
        <v>231</v>
      </c>
      <c r="P1964">
        <v>196</v>
      </c>
      <c r="Q1964">
        <v>10</v>
      </c>
      <c r="R1964">
        <v>437</v>
      </c>
      <c r="S1964" s="105">
        <f>Table1[[#This Row],[Female Voters]]/Table1[[#This Row],[Female Population]]</f>
        <v>0.53959786981028846</v>
      </c>
      <c r="T1964" s="94">
        <f>Table1[[#This Row],[Male Voters]]/Table1[[#This Row],[Male Population]]</f>
        <v>0.42193807535384936</v>
      </c>
      <c r="U1964" s="94">
        <f>Table1[[#This Row],[Total Voters]]/Table1[[#This Row],[Total Population]]</f>
        <v>0.48673063731249055</v>
      </c>
      <c r="V1964" s="94">
        <f>Table1[[#This Row],[Female Ballots]]/Table1[[#This Row],[Female Population]]</f>
        <v>0.1753123880818237</v>
      </c>
      <c r="W1964" s="94">
        <f>Table1[[#This Row],[Male Ballots]]/Table1[[#This Row],[Male Population]]</f>
        <v>0.12742659902828116</v>
      </c>
      <c r="X1964" s="94">
        <f>Table1[[#This Row],[Total Ballots]]/Table1[[#This Row],[Total Population]]</f>
        <v>0.15302250971622905</v>
      </c>
      <c r="Y1964" s="94">
        <f>Table1[[#This Row],[Female Ballots]]/Table1[[#This Row],[Female Voters]]</f>
        <v>0.32489451476793246</v>
      </c>
      <c r="Z1964" s="95">
        <f>Table1[[#This Row],[Male Ballots]]/Table1[[#This Row],[Male Voters]]</f>
        <v>0.30200308166409862</v>
      </c>
      <c r="AA1964" s="94">
        <f>Table1[[#This Row],[Total Ballots]]/Table1[[#This Row],[Total Voters]]</f>
        <v>0.3143884892086331</v>
      </c>
    </row>
    <row r="1965" spans="1:27" s="7" customFormat="1" x14ac:dyDescent="0.35">
      <c r="A1965" s="102" t="s">
        <v>59</v>
      </c>
      <c r="B1965" s="103">
        <v>2022</v>
      </c>
      <c r="C1965" s="103" t="s">
        <v>82</v>
      </c>
      <c r="D1965" s="103"/>
      <c r="E1965" s="109"/>
      <c r="F1965" s="109"/>
      <c r="G1965" s="110" t="s">
        <v>64</v>
      </c>
      <c r="H1965" s="132">
        <v>1266.1695</v>
      </c>
      <c r="I1965" s="132">
        <v>1351.5053</v>
      </c>
      <c r="J1965" s="133">
        <v>2617.6750000000002</v>
      </c>
      <c r="K1965">
        <v>622</v>
      </c>
      <c r="L1965">
        <v>577</v>
      </c>
      <c r="M1965">
        <v>16</v>
      </c>
      <c r="N1965">
        <v>1215</v>
      </c>
      <c r="O1965">
        <v>285</v>
      </c>
      <c r="P1965">
        <v>280</v>
      </c>
      <c r="Q1965">
        <v>9</v>
      </c>
      <c r="R1965">
        <v>574</v>
      </c>
      <c r="S1965" s="105">
        <f>Table1[[#This Row],[Female Voters]]/Table1[[#This Row],[Female Population]]</f>
        <v>0.49124544541627324</v>
      </c>
      <c r="T1965" s="94">
        <f>Table1[[#This Row],[Male Voters]]/Table1[[#This Row],[Male Population]]</f>
        <v>0.42693136312525004</v>
      </c>
      <c r="U1965" s="94">
        <f>Table1[[#This Row],[Total Voters]]/Table1[[#This Row],[Total Population]]</f>
        <v>0.4641523489356012</v>
      </c>
      <c r="V1965" s="94">
        <f>Table1[[#This Row],[Female Ballots]]/Table1[[#This Row],[Female Population]]</f>
        <v>0.22508834717626669</v>
      </c>
      <c r="W1965" s="94">
        <f>Table1[[#This Row],[Male Ballots]]/Table1[[#This Row],[Male Population]]</f>
        <v>0.20717639805038129</v>
      </c>
      <c r="X1965" s="94">
        <f>Table1[[#This Row],[Total Ballots]]/Table1[[#This Row],[Total Population]]</f>
        <v>0.21927855826258033</v>
      </c>
      <c r="Y1965" s="94">
        <f>Table1[[#This Row],[Female Ballots]]/Table1[[#This Row],[Female Voters]]</f>
        <v>0.45819935691318325</v>
      </c>
      <c r="Z1965" s="95">
        <f>Table1[[#This Row],[Male Ballots]]/Table1[[#This Row],[Male Voters]]</f>
        <v>0.48526863084922012</v>
      </c>
      <c r="AA1965" s="94">
        <f>Table1[[#This Row],[Total Ballots]]/Table1[[#This Row],[Total Voters]]</f>
        <v>0.47242798353909465</v>
      </c>
    </row>
    <row r="1966" spans="1:27" s="7" customFormat="1" x14ac:dyDescent="0.35">
      <c r="A1966" s="102" t="s">
        <v>59</v>
      </c>
      <c r="B1966" s="103">
        <v>2022</v>
      </c>
      <c r="C1966" s="103" t="s">
        <v>82</v>
      </c>
      <c r="D1966" s="103"/>
      <c r="E1966" s="109"/>
      <c r="F1966" s="109"/>
      <c r="G1966" s="110" t="s">
        <v>65</v>
      </c>
      <c r="H1966" s="132">
        <v>1091.6516999999999</v>
      </c>
      <c r="I1966" s="132">
        <v>1142.7121999999999</v>
      </c>
      <c r="J1966" s="133">
        <v>2234.364</v>
      </c>
      <c r="K1966">
        <v>573</v>
      </c>
      <c r="L1966">
        <v>507</v>
      </c>
      <c r="M1966">
        <v>18</v>
      </c>
      <c r="N1966">
        <v>1098</v>
      </c>
      <c r="O1966">
        <v>317</v>
      </c>
      <c r="P1966">
        <v>295</v>
      </c>
      <c r="Q1966">
        <v>12</v>
      </c>
      <c r="R1966">
        <v>624</v>
      </c>
      <c r="S1966" s="105">
        <f>Table1[[#This Row],[Female Voters]]/Table1[[#This Row],[Female Population]]</f>
        <v>0.52489269242195113</v>
      </c>
      <c r="T1966" s="94">
        <f>Table1[[#This Row],[Male Voters]]/Table1[[#This Row],[Male Population]]</f>
        <v>0.4436812698770522</v>
      </c>
      <c r="U1966" s="94">
        <f>Table1[[#This Row],[Total Voters]]/Table1[[#This Row],[Total Population]]</f>
        <v>0.49141500668646648</v>
      </c>
      <c r="V1966" s="94">
        <f>Table1[[#This Row],[Female Ballots]]/Table1[[#This Row],[Female Population]]</f>
        <v>0.29038566055455234</v>
      </c>
      <c r="W1966" s="94">
        <f>Table1[[#This Row],[Male Ballots]]/Table1[[#This Row],[Male Population]]</f>
        <v>0.25815774085548399</v>
      </c>
      <c r="X1966" s="94">
        <f>Table1[[#This Row],[Total Ballots]]/Table1[[#This Row],[Total Population]]</f>
        <v>0.27927410216061482</v>
      </c>
      <c r="Y1966" s="94">
        <f>Table1[[#This Row],[Female Ballots]]/Table1[[#This Row],[Female Voters]]</f>
        <v>0.55322862129144856</v>
      </c>
      <c r="Z1966" s="95">
        <f>Table1[[#This Row],[Male Ballots]]/Table1[[#This Row],[Male Voters]]</f>
        <v>0.5818540433925049</v>
      </c>
      <c r="AA1966" s="94">
        <f>Table1[[#This Row],[Total Ballots]]/Table1[[#This Row],[Total Voters]]</f>
        <v>0.56830601092896171</v>
      </c>
    </row>
    <row r="1967" spans="1:27" s="7" customFormat="1" x14ac:dyDescent="0.35">
      <c r="A1967" s="102" t="s">
        <v>59</v>
      </c>
      <c r="B1967" s="103">
        <v>2022</v>
      </c>
      <c r="C1967" s="103" t="s">
        <v>82</v>
      </c>
      <c r="D1967" s="103"/>
      <c r="E1967" s="109"/>
      <c r="F1967" s="109"/>
      <c r="G1967" s="110" t="s">
        <v>66</v>
      </c>
      <c r="H1967" s="132">
        <v>980.27229999999997</v>
      </c>
      <c r="I1967" s="132">
        <v>971.92529999999999</v>
      </c>
      <c r="J1967" s="133">
        <v>1952.1977999999999</v>
      </c>
      <c r="K1967">
        <v>592</v>
      </c>
      <c r="L1967">
        <v>593</v>
      </c>
      <c r="M1967">
        <v>19</v>
      </c>
      <c r="N1967">
        <v>1204</v>
      </c>
      <c r="O1967">
        <v>393</v>
      </c>
      <c r="P1967">
        <v>390</v>
      </c>
      <c r="Q1967">
        <v>12</v>
      </c>
      <c r="R1967">
        <v>795</v>
      </c>
      <c r="S1967" s="105">
        <f>Table1[[#This Row],[Female Voters]]/Table1[[#This Row],[Female Population]]</f>
        <v>0.60391383088148065</v>
      </c>
      <c r="T1967" s="94">
        <f>Table1[[#This Row],[Male Voters]]/Table1[[#This Row],[Male Population]]</f>
        <v>0.61012919408518329</v>
      </c>
      <c r="U1967" s="94">
        <f>Table1[[#This Row],[Total Voters]]/Table1[[#This Row],[Total Population]]</f>
        <v>0.61674078313170932</v>
      </c>
      <c r="V1967" s="94">
        <f>Table1[[#This Row],[Female Ballots]]/Table1[[#This Row],[Female Population]]</f>
        <v>0.40090901273044238</v>
      </c>
      <c r="W1967" s="94">
        <f>Table1[[#This Row],[Male Ballots]]/Table1[[#This Row],[Male Population]]</f>
        <v>0.40126540589076137</v>
      </c>
      <c r="X1967" s="94">
        <f>Table1[[#This Row],[Total Ballots]]/Table1[[#This Row],[Total Population]]</f>
        <v>0.40723332441005722</v>
      </c>
      <c r="Y1967" s="94">
        <f>Table1[[#This Row],[Female Ballots]]/Table1[[#This Row],[Female Voters]]</f>
        <v>0.66385135135135132</v>
      </c>
      <c r="Z1967" s="95">
        <f>Table1[[#This Row],[Male Ballots]]/Table1[[#This Row],[Male Voters]]</f>
        <v>0.65767284991568298</v>
      </c>
      <c r="AA1967" s="94">
        <f>Table1[[#This Row],[Total Ballots]]/Table1[[#This Row],[Total Voters]]</f>
        <v>0.6602990033222591</v>
      </c>
    </row>
    <row r="1968" spans="1:27" s="7" customFormat="1" x14ac:dyDescent="0.35">
      <c r="A1968" s="102" t="s">
        <v>59</v>
      </c>
      <c r="B1968" s="103">
        <v>2022</v>
      </c>
      <c r="C1968" s="103" t="s">
        <v>82</v>
      </c>
      <c r="D1968" s="103"/>
      <c r="E1968" s="109"/>
      <c r="F1968" s="109"/>
      <c r="G1968" s="110" t="s">
        <v>67</v>
      </c>
      <c r="H1968" s="132">
        <v>1293.2854</v>
      </c>
      <c r="I1968" s="132">
        <v>1248.2925</v>
      </c>
      <c r="J1968" s="133">
        <v>2541.5778999999998</v>
      </c>
      <c r="K1968">
        <v>1007</v>
      </c>
      <c r="L1968">
        <v>943</v>
      </c>
      <c r="M1968">
        <v>20</v>
      </c>
      <c r="N1968">
        <v>1970</v>
      </c>
      <c r="O1968">
        <v>762</v>
      </c>
      <c r="P1968">
        <v>720</v>
      </c>
      <c r="Q1968">
        <v>16</v>
      </c>
      <c r="R1968">
        <v>1498</v>
      </c>
      <c r="S1968" s="105">
        <f>Table1[[#This Row],[Female Voters]]/Table1[[#This Row],[Female Population]]</f>
        <v>0.77863710515869122</v>
      </c>
      <c r="T1968" s="94">
        <f>Table1[[#This Row],[Male Voters]]/Table1[[#This Row],[Male Population]]</f>
        <v>0.75543192000272374</v>
      </c>
      <c r="U1968" s="94">
        <f>Table1[[#This Row],[Total Voters]]/Table1[[#This Row],[Total Population]]</f>
        <v>0.77510903757858463</v>
      </c>
      <c r="V1968" s="94">
        <f>Table1[[#This Row],[Female Ballots]]/Table1[[#This Row],[Female Population]]</f>
        <v>0.5891970944696352</v>
      </c>
      <c r="W1968" s="94">
        <f>Table1[[#This Row],[Male Ballots]]/Table1[[#This Row],[Male Population]]</f>
        <v>0.57678789226082827</v>
      </c>
      <c r="X1968" s="94">
        <f>Table1[[#This Row],[Total Ballots]]/Table1[[#This Row],[Total Population]]</f>
        <v>0.58939763365112674</v>
      </c>
      <c r="Y1968" s="94">
        <f>Table1[[#This Row],[Female Ballots]]/Table1[[#This Row],[Female Voters]]</f>
        <v>0.75670307845084406</v>
      </c>
      <c r="Z1968" s="95">
        <f>Table1[[#This Row],[Male Ballots]]/Table1[[#This Row],[Male Voters]]</f>
        <v>0.76352067868504769</v>
      </c>
      <c r="AA1968" s="94">
        <f>Table1[[#This Row],[Total Ballots]]/Table1[[#This Row],[Total Voters]]</f>
        <v>0.76040609137055837</v>
      </c>
    </row>
    <row r="1969" spans="1:27" s="7" customFormat="1" x14ac:dyDescent="0.35">
      <c r="A1969" s="102" t="s">
        <v>37</v>
      </c>
      <c r="B1969" s="103">
        <v>2022</v>
      </c>
      <c r="C1969" s="103" t="s">
        <v>82</v>
      </c>
      <c r="D1969" s="16" t="s">
        <v>87</v>
      </c>
      <c r="E1969" s="109"/>
      <c r="F1969" s="109"/>
      <c r="G1969" s="110" t="s">
        <v>79</v>
      </c>
      <c r="H1969" s="132">
        <v>9387.9732000000004</v>
      </c>
      <c r="I1969" s="132">
        <v>8712.6703999999991</v>
      </c>
      <c r="J1969" s="133">
        <v>18100.643</v>
      </c>
      <c r="K1969">
        <v>7706</v>
      </c>
      <c r="L1969">
        <v>6938</v>
      </c>
      <c r="M1969">
        <v>205</v>
      </c>
      <c r="N1969">
        <v>14849</v>
      </c>
      <c r="O1969">
        <v>4684</v>
      </c>
      <c r="P1969">
        <v>4304</v>
      </c>
      <c r="Q1969">
        <v>98</v>
      </c>
      <c r="R1969">
        <v>9086</v>
      </c>
      <c r="S1969" s="105">
        <f>Table1[[#This Row],[Female Voters]]/Table1[[#This Row],[Female Population]]</f>
        <v>0.82083745190069346</v>
      </c>
      <c r="T1969" s="94">
        <f>Table1[[#This Row],[Male Voters]]/Table1[[#This Row],[Male Population]]</f>
        <v>0.79631154186665898</v>
      </c>
      <c r="U1969" s="94">
        <f>Table1[[#This Row],[Total Voters]]/Table1[[#This Row],[Total Population]]</f>
        <v>0.82035759724115875</v>
      </c>
      <c r="V1969" s="94">
        <f>Table1[[#This Row],[Female Ballots]]/Table1[[#This Row],[Female Population]]</f>
        <v>0.49893623471358012</v>
      </c>
      <c r="W1969" s="94">
        <f>Table1[[#This Row],[Male Ballots]]/Table1[[#This Row],[Male Population]]</f>
        <v>0.49399320786885276</v>
      </c>
      <c r="X1969" s="94">
        <f>Table1[[#This Row],[Total Ballots]]/Table1[[#This Row],[Total Population]]</f>
        <v>0.50197111782161552</v>
      </c>
      <c r="Y1969" s="94">
        <f>Table1[[#This Row],[Female Ballots]]/Table1[[#This Row],[Female Voters]]</f>
        <v>0.60783804827407217</v>
      </c>
      <c r="Z1969" s="95">
        <f>Table1[[#This Row],[Male Ballots]]/Table1[[#This Row],[Male Voters]]</f>
        <v>0.62035168636494664</v>
      </c>
      <c r="AA1969" s="94">
        <f>Table1[[#This Row],[Total Ballots]]/Table1[[#This Row],[Total Voters]]</f>
        <v>0.61189305677149974</v>
      </c>
    </row>
    <row r="1970" spans="1:27" s="7" customFormat="1" x14ac:dyDescent="0.35">
      <c r="A1970" s="102" t="s">
        <v>37</v>
      </c>
      <c r="B1970" s="103">
        <v>2022</v>
      </c>
      <c r="C1970" s="103" t="s">
        <v>82</v>
      </c>
      <c r="D1970" s="16" t="s">
        <v>87</v>
      </c>
      <c r="E1970" s="109"/>
      <c r="F1970" s="109"/>
      <c r="G1970" s="110" t="s">
        <v>62</v>
      </c>
      <c r="H1970" s="132">
        <v>829.27960000000007</v>
      </c>
      <c r="I1970" s="132">
        <v>816.13840000000005</v>
      </c>
      <c r="J1970" s="133">
        <v>1645.4175</v>
      </c>
      <c r="K1970">
        <v>519</v>
      </c>
      <c r="L1970">
        <v>532</v>
      </c>
      <c r="M1970">
        <v>23</v>
      </c>
      <c r="N1970">
        <v>1074</v>
      </c>
      <c r="O1970">
        <v>161</v>
      </c>
      <c r="P1970">
        <v>151</v>
      </c>
      <c r="Q1970">
        <v>9</v>
      </c>
      <c r="R1970">
        <v>321</v>
      </c>
      <c r="S1970" s="105">
        <f>Table1[[#This Row],[Female Voters]]/Table1[[#This Row],[Female Population]]</f>
        <v>0.62584440760390092</v>
      </c>
      <c r="T1970" s="94">
        <f>Table1[[#This Row],[Male Voters]]/Table1[[#This Row],[Male Population]]</f>
        <v>0.65185022540294635</v>
      </c>
      <c r="U1970" s="94">
        <f>Table1[[#This Row],[Total Voters]]/Table1[[#This Row],[Total Population]]</f>
        <v>0.65272187757818301</v>
      </c>
      <c r="V1970" s="94">
        <f>Table1[[#This Row],[Female Ballots]]/Table1[[#This Row],[Female Population]]</f>
        <v>0.19414441160737583</v>
      </c>
      <c r="W1970" s="94">
        <f>Table1[[#This Row],[Male Ballots]]/Table1[[#This Row],[Male Population]]</f>
        <v>0.18501763916512198</v>
      </c>
      <c r="X1970" s="94">
        <f>Table1[[#This Row],[Total Ballots]]/Table1[[#This Row],[Total Population]]</f>
        <v>0.19508726508621671</v>
      </c>
      <c r="Y1970" s="94">
        <f>Table1[[#This Row],[Female Ballots]]/Table1[[#This Row],[Female Voters]]</f>
        <v>0.31021194605009633</v>
      </c>
      <c r="Z1970" s="95">
        <f>Table1[[#This Row],[Male Ballots]]/Table1[[#This Row],[Male Voters]]</f>
        <v>0.28383458646616544</v>
      </c>
      <c r="AA1970" s="94">
        <f>Table1[[#This Row],[Total Ballots]]/Table1[[#This Row],[Total Voters]]</f>
        <v>0.2988826815642458</v>
      </c>
    </row>
    <row r="1971" spans="1:27" s="7" customFormat="1" x14ac:dyDescent="0.35">
      <c r="A1971" s="102" t="s">
        <v>37</v>
      </c>
      <c r="B1971" s="103">
        <v>2022</v>
      </c>
      <c r="C1971" s="103" t="s">
        <v>82</v>
      </c>
      <c r="D1971" s="16" t="s">
        <v>87</v>
      </c>
      <c r="E1971" s="109"/>
      <c r="F1971" s="109"/>
      <c r="G1971" s="110" t="s">
        <v>63</v>
      </c>
      <c r="H1971" s="132">
        <v>1185.7302</v>
      </c>
      <c r="I1971" s="132">
        <v>1173.7294000000002</v>
      </c>
      <c r="J1971" s="133">
        <v>2359.46</v>
      </c>
      <c r="K1971">
        <v>914</v>
      </c>
      <c r="L1971">
        <v>883</v>
      </c>
      <c r="M1971">
        <v>25</v>
      </c>
      <c r="N1971">
        <v>1822</v>
      </c>
      <c r="O1971">
        <v>251</v>
      </c>
      <c r="P1971">
        <v>254</v>
      </c>
      <c r="Q1971">
        <v>4</v>
      </c>
      <c r="R1971">
        <v>509</v>
      </c>
      <c r="S1971" s="105">
        <f>Table1[[#This Row],[Female Voters]]/Table1[[#This Row],[Female Population]]</f>
        <v>0.77083302761454509</v>
      </c>
      <c r="T1971" s="94">
        <f>Table1[[#This Row],[Male Voters]]/Table1[[#This Row],[Male Population]]</f>
        <v>0.75230287321762568</v>
      </c>
      <c r="U1971" s="94">
        <f>Table1[[#This Row],[Total Voters]]/Table1[[#This Row],[Total Population]]</f>
        <v>0.77221059055885666</v>
      </c>
      <c r="V1971" s="94">
        <f>Table1[[#This Row],[Female Ballots]]/Table1[[#This Row],[Female Population]]</f>
        <v>0.21168390583287836</v>
      </c>
      <c r="W1971" s="94">
        <f>Table1[[#This Row],[Male Ballots]]/Table1[[#This Row],[Male Population]]</f>
        <v>0.21640422400597614</v>
      </c>
      <c r="X1971" s="94">
        <f>Table1[[#This Row],[Total Ballots]]/Table1[[#This Row],[Total Population]]</f>
        <v>0.21572732743932935</v>
      </c>
      <c r="Y1971" s="94">
        <f>Table1[[#This Row],[Female Ballots]]/Table1[[#This Row],[Female Voters]]</f>
        <v>0.27461706783369805</v>
      </c>
      <c r="Z1971" s="95">
        <f>Table1[[#This Row],[Male Ballots]]/Table1[[#This Row],[Male Voters]]</f>
        <v>0.28765571913929783</v>
      </c>
      <c r="AA1971" s="94">
        <f>Table1[[#This Row],[Total Ballots]]/Table1[[#This Row],[Total Voters]]</f>
        <v>0.27936333699231614</v>
      </c>
    </row>
    <row r="1972" spans="1:27" s="7" customFormat="1" x14ac:dyDescent="0.35">
      <c r="A1972" s="102" t="s">
        <v>37</v>
      </c>
      <c r="B1972" s="103">
        <v>2022</v>
      </c>
      <c r="C1972" s="103" t="s">
        <v>82</v>
      </c>
      <c r="D1972" s="16" t="s">
        <v>87</v>
      </c>
      <c r="E1972" s="109"/>
      <c r="F1972" s="109"/>
      <c r="G1972" s="110" t="s">
        <v>64</v>
      </c>
      <c r="H1972" s="132">
        <v>1297.5826999999999</v>
      </c>
      <c r="I1972" s="132">
        <v>1206.4386</v>
      </c>
      <c r="J1972" s="133">
        <v>2504.0209999999997</v>
      </c>
      <c r="K1972">
        <v>1001</v>
      </c>
      <c r="L1972">
        <v>898</v>
      </c>
      <c r="M1972">
        <v>38</v>
      </c>
      <c r="N1972">
        <v>1937</v>
      </c>
      <c r="O1972">
        <v>427</v>
      </c>
      <c r="P1972">
        <v>413</v>
      </c>
      <c r="Q1972">
        <v>12</v>
      </c>
      <c r="R1972">
        <v>852</v>
      </c>
      <c r="S1972" s="105">
        <f>Table1[[#This Row],[Female Voters]]/Table1[[#This Row],[Female Population]]</f>
        <v>0.77143445269422906</v>
      </c>
      <c r="T1972" s="94">
        <f>Table1[[#This Row],[Male Voters]]/Table1[[#This Row],[Male Population]]</f>
        <v>0.74433957932048933</v>
      </c>
      <c r="U1972" s="94">
        <f>Table1[[#This Row],[Total Voters]]/Table1[[#This Row],[Total Population]]</f>
        <v>0.77355581283064323</v>
      </c>
      <c r="V1972" s="94">
        <f>Table1[[#This Row],[Female Ballots]]/Table1[[#This Row],[Female Population]]</f>
        <v>0.32907343786257326</v>
      </c>
      <c r="W1972" s="94">
        <f>Table1[[#This Row],[Male Ballots]]/Table1[[#This Row],[Male Population]]</f>
        <v>0.34232989561176175</v>
      </c>
      <c r="X1972" s="94">
        <f>Table1[[#This Row],[Total Ballots]]/Table1[[#This Row],[Total Population]]</f>
        <v>0.34025273749700985</v>
      </c>
      <c r="Y1972" s="94">
        <f>Table1[[#This Row],[Female Ballots]]/Table1[[#This Row],[Female Voters]]</f>
        <v>0.42657342657342656</v>
      </c>
      <c r="Z1972" s="95">
        <f>Table1[[#This Row],[Male Ballots]]/Table1[[#This Row],[Male Voters]]</f>
        <v>0.45991091314031179</v>
      </c>
      <c r="AA1972" s="94">
        <f>Table1[[#This Row],[Total Ballots]]/Table1[[#This Row],[Total Voters]]</f>
        <v>0.43985544656685599</v>
      </c>
    </row>
    <row r="1973" spans="1:27" s="7" customFormat="1" x14ac:dyDescent="0.35">
      <c r="A1973" s="102" t="s">
        <v>37</v>
      </c>
      <c r="B1973" s="103">
        <v>2022</v>
      </c>
      <c r="C1973" s="103" t="s">
        <v>82</v>
      </c>
      <c r="D1973" s="16" t="s">
        <v>87</v>
      </c>
      <c r="E1973" s="109"/>
      <c r="F1973" s="109"/>
      <c r="G1973" s="110" t="s">
        <v>65</v>
      </c>
      <c r="H1973" s="132">
        <v>1262.2683999999999</v>
      </c>
      <c r="I1973" s="132">
        <v>1204.9798000000001</v>
      </c>
      <c r="J1973" s="133">
        <v>2467.2479999999996</v>
      </c>
      <c r="K1973">
        <v>1078</v>
      </c>
      <c r="L1973">
        <v>957</v>
      </c>
      <c r="M1973">
        <v>35</v>
      </c>
      <c r="N1973">
        <v>2070</v>
      </c>
      <c r="O1973">
        <v>591</v>
      </c>
      <c r="P1973">
        <v>549</v>
      </c>
      <c r="Q1973">
        <v>16</v>
      </c>
      <c r="R1973">
        <v>1156</v>
      </c>
      <c r="S1973" s="105">
        <f>Table1[[#This Row],[Female Voters]]/Table1[[#This Row],[Female Population]]</f>
        <v>0.8540180519452123</v>
      </c>
      <c r="T1973" s="94">
        <f>Table1[[#This Row],[Male Voters]]/Table1[[#This Row],[Male Population]]</f>
        <v>0.79420418499961576</v>
      </c>
      <c r="U1973" s="94">
        <f>Table1[[#This Row],[Total Voters]]/Table1[[#This Row],[Total Population]]</f>
        <v>0.83899145931013031</v>
      </c>
      <c r="V1973" s="94">
        <f>Table1[[#This Row],[Female Ballots]]/Table1[[#This Row],[Female Population]]</f>
        <v>0.46820470194769992</v>
      </c>
      <c r="W1973" s="94">
        <f>Table1[[#This Row],[Male Ballots]]/Table1[[#This Row],[Male Population]]</f>
        <v>0.45560929735087674</v>
      </c>
      <c r="X1973" s="94">
        <f>Table1[[#This Row],[Total Ballots]]/Table1[[#This Row],[Total Population]]</f>
        <v>0.46853822558575392</v>
      </c>
      <c r="Y1973" s="94">
        <f>Table1[[#This Row],[Female Ballots]]/Table1[[#This Row],[Female Voters]]</f>
        <v>0.54823747680890533</v>
      </c>
      <c r="Z1973" s="95">
        <f>Table1[[#This Row],[Male Ballots]]/Table1[[#This Row],[Male Voters]]</f>
        <v>0.57366771159874608</v>
      </c>
      <c r="AA1973" s="94">
        <f>Table1[[#This Row],[Total Ballots]]/Table1[[#This Row],[Total Voters]]</f>
        <v>0.55845410628019321</v>
      </c>
    </row>
    <row r="1974" spans="1:27" s="7" customFormat="1" x14ac:dyDescent="0.35">
      <c r="A1974" s="102" t="s">
        <v>37</v>
      </c>
      <c r="B1974" s="103">
        <v>2022</v>
      </c>
      <c r="C1974" s="103" t="s">
        <v>82</v>
      </c>
      <c r="D1974" s="16" t="s">
        <v>87</v>
      </c>
      <c r="E1974" s="109"/>
      <c r="F1974" s="109"/>
      <c r="G1974" s="110" t="s">
        <v>66</v>
      </c>
      <c r="H1974" s="132">
        <v>1776.366</v>
      </c>
      <c r="I1974" s="132">
        <v>1528.7274</v>
      </c>
      <c r="J1974" s="133">
        <v>3305.0929999999998</v>
      </c>
      <c r="K1974">
        <v>1366</v>
      </c>
      <c r="L1974">
        <v>1202</v>
      </c>
      <c r="M1974">
        <v>36</v>
      </c>
      <c r="N1974">
        <v>2604</v>
      </c>
      <c r="O1974">
        <v>996</v>
      </c>
      <c r="P1974">
        <v>889</v>
      </c>
      <c r="Q1974">
        <v>24</v>
      </c>
      <c r="R1974">
        <v>1909</v>
      </c>
      <c r="S1974" s="105">
        <f>Table1[[#This Row],[Female Voters]]/Table1[[#This Row],[Female Population]]</f>
        <v>0.76898567074578095</v>
      </c>
      <c r="T1974" s="94">
        <f>Table1[[#This Row],[Male Voters]]/Table1[[#This Row],[Male Population]]</f>
        <v>0.7862749107525645</v>
      </c>
      <c r="U1974" s="94">
        <f>Table1[[#This Row],[Total Voters]]/Table1[[#This Row],[Total Population]]</f>
        <v>0.78787495540972674</v>
      </c>
      <c r="V1974" s="94">
        <f>Table1[[#This Row],[Female Ballots]]/Table1[[#This Row],[Female Population]]</f>
        <v>0.56069526212503507</v>
      </c>
      <c r="W1974" s="94">
        <f>Table1[[#This Row],[Male Ballots]]/Table1[[#This Row],[Male Population]]</f>
        <v>0.58152944730368539</v>
      </c>
      <c r="X1974" s="94">
        <f>Table1[[#This Row],[Total Ballots]]/Table1[[#This Row],[Total Population]]</f>
        <v>0.57759342929230739</v>
      </c>
      <c r="Y1974" s="94">
        <f>Table1[[#This Row],[Female Ballots]]/Table1[[#This Row],[Female Voters]]</f>
        <v>0.72913616398243042</v>
      </c>
      <c r="Z1974" s="95">
        <f>Table1[[#This Row],[Male Ballots]]/Table1[[#This Row],[Male Voters]]</f>
        <v>0.73960066555740434</v>
      </c>
      <c r="AA1974" s="94">
        <f>Table1[[#This Row],[Total Ballots]]/Table1[[#This Row],[Total Voters]]</f>
        <v>0.73310291858678955</v>
      </c>
    </row>
    <row r="1975" spans="1:27" s="7" customFormat="1" x14ac:dyDescent="0.35">
      <c r="A1975" s="102" t="s">
        <v>37</v>
      </c>
      <c r="B1975" s="103">
        <v>2022</v>
      </c>
      <c r="C1975" s="103" t="s">
        <v>82</v>
      </c>
      <c r="D1975" s="16" t="s">
        <v>87</v>
      </c>
      <c r="E1975" s="109"/>
      <c r="F1975" s="109"/>
      <c r="G1975" s="110" t="s">
        <v>67</v>
      </c>
      <c r="H1975" s="132">
        <v>3036.7462999999998</v>
      </c>
      <c r="I1975" s="132">
        <v>2782.6567999999997</v>
      </c>
      <c r="J1975" s="133">
        <v>5819.4035000000003</v>
      </c>
      <c r="K1975">
        <v>2828</v>
      </c>
      <c r="L1975">
        <v>2466</v>
      </c>
      <c r="M1975">
        <v>48</v>
      </c>
      <c r="N1975">
        <v>5342</v>
      </c>
      <c r="O1975">
        <v>2258</v>
      </c>
      <c r="P1975">
        <v>2048</v>
      </c>
      <c r="Q1975">
        <v>33</v>
      </c>
      <c r="R1975">
        <v>4339</v>
      </c>
      <c r="S1975" s="105">
        <f>Table1[[#This Row],[Female Voters]]/Table1[[#This Row],[Female Population]]</f>
        <v>0.93125988167006257</v>
      </c>
      <c r="T1975" s="94">
        <f>Table1[[#This Row],[Male Voters]]/Table1[[#This Row],[Male Population]]</f>
        <v>0.88620342975820809</v>
      </c>
      <c r="U1975" s="94">
        <f>Table1[[#This Row],[Total Voters]]/Table1[[#This Row],[Total Population]]</f>
        <v>0.91796349917994169</v>
      </c>
      <c r="V1975" s="94">
        <f>Table1[[#This Row],[Female Ballots]]/Table1[[#This Row],[Female Population]]</f>
        <v>0.74355898614250393</v>
      </c>
      <c r="W1975" s="94">
        <f>Table1[[#This Row],[Male Ballots]]/Table1[[#This Row],[Male Population]]</f>
        <v>0.73598727661995544</v>
      </c>
      <c r="X1975" s="94">
        <f>Table1[[#This Row],[Total Ballots]]/Table1[[#This Row],[Total Population]]</f>
        <v>0.74560906457165232</v>
      </c>
      <c r="Y1975" s="94">
        <f>Table1[[#This Row],[Female Ballots]]/Table1[[#This Row],[Female Voters]]</f>
        <v>0.79844413012729842</v>
      </c>
      <c r="Z1975" s="95">
        <f>Table1[[#This Row],[Male Ballots]]/Table1[[#This Row],[Male Voters]]</f>
        <v>0.83049472830494731</v>
      </c>
      <c r="AA1975" s="94">
        <f>Table1[[#This Row],[Total Ballots]]/Table1[[#This Row],[Total Voters]]</f>
        <v>0.8122426057656309</v>
      </c>
    </row>
    <row r="1976" spans="1:27" s="7" customFormat="1" x14ac:dyDescent="0.35">
      <c r="A1976" s="102" t="s">
        <v>48</v>
      </c>
      <c r="B1976" s="103">
        <v>2022</v>
      </c>
      <c r="C1976" s="103" t="s">
        <v>82</v>
      </c>
      <c r="D1976" s="16" t="s">
        <v>87</v>
      </c>
      <c r="E1976" s="109"/>
      <c r="F1976" s="109"/>
      <c r="G1976" s="110" t="s">
        <v>79</v>
      </c>
      <c r="H1976" s="132">
        <v>79917.133999999991</v>
      </c>
      <c r="I1976" s="132">
        <v>77345.406999999992</v>
      </c>
      <c r="J1976" s="133">
        <v>157262.52900000001</v>
      </c>
      <c r="K1976">
        <v>62984</v>
      </c>
      <c r="L1976">
        <v>59520</v>
      </c>
      <c r="M1976">
        <v>3306</v>
      </c>
      <c r="N1976">
        <v>125810</v>
      </c>
      <c r="O1976">
        <v>38344</v>
      </c>
      <c r="P1976">
        <v>36287</v>
      </c>
      <c r="Q1976">
        <v>1698</v>
      </c>
      <c r="R1976">
        <v>76329</v>
      </c>
      <c r="S1976" s="105">
        <f>Table1[[#This Row],[Female Voters]]/Table1[[#This Row],[Female Population]]</f>
        <v>0.78811635061887986</v>
      </c>
      <c r="T1976" s="94">
        <f>Table1[[#This Row],[Male Voters]]/Table1[[#This Row],[Male Population]]</f>
        <v>0.76953502875742841</v>
      </c>
      <c r="U1976" s="94">
        <f>Table1[[#This Row],[Total Voters]]/Table1[[#This Row],[Total Population]]</f>
        <v>0.79999985247598293</v>
      </c>
      <c r="V1976" s="94">
        <f>Table1[[#This Row],[Female Ballots]]/Table1[[#This Row],[Female Population]]</f>
        <v>0.47979698571272594</v>
      </c>
      <c r="W1976" s="94">
        <f>Table1[[#This Row],[Male Ballots]]/Table1[[#This Row],[Male Population]]</f>
        <v>0.46915520142004041</v>
      </c>
      <c r="X1976" s="94">
        <f>Table1[[#This Row],[Total Ballots]]/Table1[[#This Row],[Total Population]]</f>
        <v>0.48536037468912885</v>
      </c>
      <c r="Y1976" s="94">
        <f>Table1[[#This Row],[Female Ballots]]/Table1[[#This Row],[Female Voters]]</f>
        <v>0.60878953384986667</v>
      </c>
      <c r="Z1976" s="95">
        <f>Table1[[#This Row],[Male Ballots]]/Table1[[#This Row],[Male Voters]]</f>
        <v>0.60966061827956985</v>
      </c>
      <c r="AA1976" s="94">
        <f>Table1[[#This Row],[Total Ballots]]/Table1[[#This Row],[Total Voters]]</f>
        <v>0.60670058024004447</v>
      </c>
    </row>
    <row r="1977" spans="1:27" s="7" customFormat="1" x14ac:dyDescent="0.35">
      <c r="A1977" s="102" t="s">
        <v>48</v>
      </c>
      <c r="B1977" s="103">
        <v>2022</v>
      </c>
      <c r="C1977" s="103" t="s">
        <v>82</v>
      </c>
      <c r="D1977" s="16" t="s">
        <v>87</v>
      </c>
      <c r="E1977" s="109"/>
      <c r="F1977" s="109"/>
      <c r="G1977" s="110" t="s">
        <v>62</v>
      </c>
      <c r="H1977" s="132">
        <v>8800.0450000000001</v>
      </c>
      <c r="I1977" s="132">
        <v>9124.0540000000001</v>
      </c>
      <c r="J1977" s="133">
        <v>17924.094000000001</v>
      </c>
      <c r="K1977">
        <v>5814</v>
      </c>
      <c r="L1977">
        <v>6101</v>
      </c>
      <c r="M1977">
        <v>383</v>
      </c>
      <c r="N1977">
        <v>12298</v>
      </c>
      <c r="O1977">
        <v>1863</v>
      </c>
      <c r="P1977">
        <v>1983</v>
      </c>
      <c r="Q1977">
        <v>183</v>
      </c>
      <c r="R1977">
        <v>4029</v>
      </c>
      <c r="S1977" s="105">
        <f>Table1[[#This Row],[Female Voters]]/Table1[[#This Row],[Female Population]]</f>
        <v>0.66067843971252416</v>
      </c>
      <c r="T1977" s="94">
        <f>Table1[[#This Row],[Male Voters]]/Table1[[#This Row],[Male Population]]</f>
        <v>0.6686720617830626</v>
      </c>
      <c r="U1977" s="94">
        <f>Table1[[#This Row],[Total Voters]]/Table1[[#This Row],[Total Population]]</f>
        <v>0.68611557158760716</v>
      </c>
      <c r="V1977" s="94">
        <f>Table1[[#This Row],[Female Ballots]]/Table1[[#This Row],[Female Population]]</f>
        <v>0.21170346288001937</v>
      </c>
      <c r="W1977" s="94">
        <f>Table1[[#This Row],[Male Ballots]]/Table1[[#This Row],[Male Population]]</f>
        <v>0.21733760015010872</v>
      </c>
      <c r="X1977" s="94">
        <f>Table1[[#This Row],[Total Ballots]]/Table1[[#This Row],[Total Population]]</f>
        <v>0.22478123580472184</v>
      </c>
      <c r="Y1977" s="94">
        <f>Table1[[#This Row],[Female Ballots]]/Table1[[#This Row],[Female Voters]]</f>
        <v>0.32043343653250772</v>
      </c>
      <c r="Z1977" s="95">
        <f>Table1[[#This Row],[Male Ballots]]/Table1[[#This Row],[Male Voters]]</f>
        <v>0.32502868382232419</v>
      </c>
      <c r="AA1977" s="94">
        <f>Table1[[#This Row],[Total Ballots]]/Table1[[#This Row],[Total Voters]]</f>
        <v>0.3276142462188974</v>
      </c>
    </row>
    <row r="1978" spans="1:27" s="7" customFormat="1" x14ac:dyDescent="0.35">
      <c r="A1978" s="102" t="s">
        <v>48</v>
      </c>
      <c r="B1978" s="103">
        <v>2022</v>
      </c>
      <c r="C1978" s="103" t="s">
        <v>82</v>
      </c>
      <c r="D1978" s="16" t="s">
        <v>87</v>
      </c>
      <c r="E1978" s="109"/>
      <c r="F1978" s="109"/>
      <c r="G1978" s="110" t="s">
        <v>63</v>
      </c>
      <c r="H1978" s="132">
        <v>13818.971000000001</v>
      </c>
      <c r="I1978" s="132">
        <v>14074.707999999999</v>
      </c>
      <c r="J1978" s="133">
        <v>27893.68</v>
      </c>
      <c r="K1978">
        <v>10262</v>
      </c>
      <c r="L1978">
        <v>9964</v>
      </c>
      <c r="M1978">
        <v>748</v>
      </c>
      <c r="N1978">
        <v>20974</v>
      </c>
      <c r="O1978">
        <v>3820</v>
      </c>
      <c r="P1978">
        <v>3470</v>
      </c>
      <c r="Q1978">
        <v>263</v>
      </c>
      <c r="R1978">
        <v>7553</v>
      </c>
      <c r="S1978" s="105">
        <f>Table1[[#This Row],[Female Voters]]/Table1[[#This Row],[Female Population]]</f>
        <v>0.74260232545534677</v>
      </c>
      <c r="T1978" s="94">
        <f>Table1[[#This Row],[Male Voters]]/Table1[[#This Row],[Male Population]]</f>
        <v>0.70793653410074309</v>
      </c>
      <c r="U1978" s="94">
        <f>Table1[[#This Row],[Total Voters]]/Table1[[#This Row],[Total Population]]</f>
        <v>0.75192660129463018</v>
      </c>
      <c r="V1978" s="94">
        <f>Table1[[#This Row],[Female Ballots]]/Table1[[#This Row],[Female Population]]</f>
        <v>0.27643158090425107</v>
      </c>
      <c r="W1978" s="94">
        <f>Table1[[#This Row],[Male Ballots]]/Table1[[#This Row],[Male Population]]</f>
        <v>0.24654152682954419</v>
      </c>
      <c r="X1978" s="94">
        <f>Table1[[#This Row],[Total Ballots]]/Table1[[#This Row],[Total Population]]</f>
        <v>0.27077818344513882</v>
      </c>
      <c r="Y1978" s="94">
        <f>Table1[[#This Row],[Female Ballots]]/Table1[[#This Row],[Female Voters]]</f>
        <v>0.3722471253167024</v>
      </c>
      <c r="Z1978" s="95">
        <f>Table1[[#This Row],[Male Ballots]]/Table1[[#This Row],[Male Voters]]</f>
        <v>0.34825371336812527</v>
      </c>
      <c r="AA1978" s="94">
        <f>Table1[[#This Row],[Total Ballots]]/Table1[[#This Row],[Total Voters]]</f>
        <v>0.36011252026318297</v>
      </c>
    </row>
    <row r="1979" spans="1:27" s="7" customFormat="1" x14ac:dyDescent="0.35">
      <c r="A1979" s="102" t="s">
        <v>48</v>
      </c>
      <c r="B1979" s="103">
        <v>2022</v>
      </c>
      <c r="C1979" s="103" t="s">
        <v>82</v>
      </c>
      <c r="D1979" s="16" t="s">
        <v>87</v>
      </c>
      <c r="E1979" s="109"/>
      <c r="F1979" s="109"/>
      <c r="G1979" s="110" t="s">
        <v>64</v>
      </c>
      <c r="H1979" s="132">
        <v>14299.355</v>
      </c>
      <c r="I1979" s="132">
        <v>14394.214</v>
      </c>
      <c r="J1979" s="133">
        <v>28693.57</v>
      </c>
      <c r="K1979">
        <v>10869</v>
      </c>
      <c r="L1979">
        <v>10366</v>
      </c>
      <c r="M1979">
        <v>614</v>
      </c>
      <c r="N1979">
        <v>21849</v>
      </c>
      <c r="O1979">
        <v>5887</v>
      </c>
      <c r="P1979">
        <v>5448</v>
      </c>
      <c r="Q1979">
        <v>306</v>
      </c>
      <c r="R1979">
        <v>11641</v>
      </c>
      <c r="S1979" s="105">
        <f>Table1[[#This Row],[Female Voters]]/Table1[[#This Row],[Female Population]]</f>
        <v>0.76010421449079346</v>
      </c>
      <c r="T1979" s="94">
        <f>Table1[[#This Row],[Male Voters]]/Table1[[#This Row],[Male Population]]</f>
        <v>0.72015047157142442</v>
      </c>
      <c r="U1979" s="94">
        <f>Table1[[#This Row],[Total Voters]]/Table1[[#This Row],[Total Population]]</f>
        <v>0.76145979743893843</v>
      </c>
      <c r="V1979" s="94">
        <f>Table1[[#This Row],[Female Ballots]]/Table1[[#This Row],[Female Population]]</f>
        <v>0.41169689122341535</v>
      </c>
      <c r="W1979" s="94">
        <f>Table1[[#This Row],[Male Ballots]]/Table1[[#This Row],[Male Population]]</f>
        <v>0.3784854108741193</v>
      </c>
      <c r="X1979" s="94">
        <f>Table1[[#This Row],[Total Ballots]]/Table1[[#This Row],[Total Population]]</f>
        <v>0.40570065000625577</v>
      </c>
      <c r="Y1979" s="94">
        <f>Table1[[#This Row],[Female Ballots]]/Table1[[#This Row],[Female Voters]]</f>
        <v>0.54163216487257337</v>
      </c>
      <c r="Z1979" s="95">
        <f>Table1[[#This Row],[Male Ballots]]/Table1[[#This Row],[Male Voters]]</f>
        <v>0.52556434497395332</v>
      </c>
      <c r="AA1979" s="94">
        <f>Table1[[#This Row],[Total Ballots]]/Table1[[#This Row],[Total Voters]]</f>
        <v>0.5327932628495583</v>
      </c>
    </row>
    <row r="1980" spans="1:27" s="7" customFormat="1" x14ac:dyDescent="0.35">
      <c r="A1980" s="102" t="s">
        <v>48</v>
      </c>
      <c r="B1980" s="103">
        <v>2022</v>
      </c>
      <c r="C1980" s="103" t="s">
        <v>82</v>
      </c>
      <c r="D1980" s="16" t="s">
        <v>87</v>
      </c>
      <c r="E1980" s="109"/>
      <c r="F1980" s="109"/>
      <c r="G1980" s="110" t="s">
        <v>65</v>
      </c>
      <c r="H1980" s="132">
        <v>11834.778</v>
      </c>
      <c r="I1980" s="132">
        <v>11659.109</v>
      </c>
      <c r="J1980" s="133">
        <v>23493.879999999997</v>
      </c>
      <c r="K1980">
        <v>9107</v>
      </c>
      <c r="L1980">
        <v>8724</v>
      </c>
      <c r="M1980">
        <v>431</v>
      </c>
      <c r="N1980">
        <v>18262</v>
      </c>
      <c r="O1980">
        <v>5738</v>
      </c>
      <c r="P1980">
        <v>5669</v>
      </c>
      <c r="Q1980">
        <v>232</v>
      </c>
      <c r="R1980">
        <v>11639</v>
      </c>
      <c r="S1980" s="105">
        <f>Table1[[#This Row],[Female Voters]]/Table1[[#This Row],[Female Population]]</f>
        <v>0.76951168834768169</v>
      </c>
      <c r="T1980" s="94">
        <f>Table1[[#This Row],[Male Voters]]/Table1[[#This Row],[Male Population]]</f>
        <v>0.74825614890468906</v>
      </c>
      <c r="U1980" s="94">
        <f>Table1[[#This Row],[Total Voters]]/Table1[[#This Row],[Total Population]]</f>
        <v>0.77730881404008201</v>
      </c>
      <c r="V1980" s="94">
        <f>Table1[[#This Row],[Female Ballots]]/Table1[[#This Row],[Female Population]]</f>
        <v>0.48484221672768174</v>
      </c>
      <c r="W1980" s="94">
        <f>Table1[[#This Row],[Male Ballots]]/Table1[[#This Row],[Male Population]]</f>
        <v>0.48622926503217356</v>
      </c>
      <c r="X1980" s="94">
        <f>Table1[[#This Row],[Total Ballots]]/Table1[[#This Row],[Total Population]]</f>
        <v>0.49540561201470346</v>
      </c>
      <c r="Y1980" s="94">
        <f>Table1[[#This Row],[Female Ballots]]/Table1[[#This Row],[Female Voters]]</f>
        <v>0.63006478532996602</v>
      </c>
      <c r="Z1980" s="95">
        <f>Table1[[#This Row],[Male Ballots]]/Table1[[#This Row],[Male Voters]]</f>
        <v>0.64981659789087576</v>
      </c>
      <c r="AA1980" s="94">
        <f>Table1[[#This Row],[Total Ballots]]/Table1[[#This Row],[Total Voters]]</f>
        <v>0.63733435549227901</v>
      </c>
    </row>
    <row r="1981" spans="1:27" s="7" customFormat="1" x14ac:dyDescent="0.35">
      <c r="A1981" s="102" t="s">
        <v>48</v>
      </c>
      <c r="B1981" s="103">
        <v>2022</v>
      </c>
      <c r="C1981" s="103" t="s">
        <v>82</v>
      </c>
      <c r="D1981" s="16" t="s">
        <v>87</v>
      </c>
      <c r="E1981" s="109"/>
      <c r="F1981" s="109"/>
      <c r="G1981" s="110" t="s">
        <v>66</v>
      </c>
      <c r="H1981" s="132">
        <v>12514.917000000001</v>
      </c>
      <c r="I1981" s="132">
        <v>11855.411</v>
      </c>
      <c r="J1981" s="133">
        <v>24370.33</v>
      </c>
      <c r="K1981">
        <v>10172</v>
      </c>
      <c r="L1981">
        <v>9362</v>
      </c>
      <c r="M1981">
        <v>520</v>
      </c>
      <c r="N1981">
        <v>20054</v>
      </c>
      <c r="O1981">
        <v>7691</v>
      </c>
      <c r="P1981">
        <v>7181</v>
      </c>
      <c r="Q1981">
        <v>322</v>
      </c>
      <c r="R1981">
        <v>15194</v>
      </c>
      <c r="S1981" s="105">
        <f>Table1[[#This Row],[Female Voters]]/Table1[[#This Row],[Female Population]]</f>
        <v>0.81279004886728368</v>
      </c>
      <c r="T1981" s="94">
        <f>Table1[[#This Row],[Male Voters]]/Table1[[#This Row],[Male Population]]</f>
        <v>0.78968160614591931</v>
      </c>
      <c r="U1981" s="94">
        <f>Table1[[#This Row],[Total Voters]]/Table1[[#This Row],[Total Population]]</f>
        <v>0.82288586161943633</v>
      </c>
      <c r="V1981" s="94">
        <f>Table1[[#This Row],[Female Ballots]]/Table1[[#This Row],[Female Population]]</f>
        <v>0.61454662464001952</v>
      </c>
      <c r="W1981" s="94">
        <f>Table1[[#This Row],[Male Ballots]]/Table1[[#This Row],[Male Population]]</f>
        <v>0.60571497689957776</v>
      </c>
      <c r="X1981" s="94">
        <f>Table1[[#This Row],[Total Ballots]]/Table1[[#This Row],[Total Population]]</f>
        <v>0.623463038867344</v>
      </c>
      <c r="Y1981" s="94">
        <f>Table1[[#This Row],[Female Ballots]]/Table1[[#This Row],[Female Voters]]</f>
        <v>0.75609516319307901</v>
      </c>
      <c r="Z1981" s="95">
        <f>Table1[[#This Row],[Male Ballots]]/Table1[[#This Row],[Male Voters]]</f>
        <v>0.76703695791497539</v>
      </c>
      <c r="AA1981" s="94">
        <f>Table1[[#This Row],[Total Ballots]]/Table1[[#This Row],[Total Voters]]</f>
        <v>0.7576543333000898</v>
      </c>
    </row>
    <row r="1982" spans="1:27" s="7" customFormat="1" x14ac:dyDescent="0.35">
      <c r="A1982" s="102" t="s">
        <v>48</v>
      </c>
      <c r="B1982" s="103">
        <v>2022</v>
      </c>
      <c r="C1982" s="103" t="s">
        <v>82</v>
      </c>
      <c r="D1982" s="16" t="s">
        <v>87</v>
      </c>
      <c r="E1982" s="109"/>
      <c r="F1982" s="109"/>
      <c r="G1982" s="110" t="s">
        <v>67</v>
      </c>
      <c r="H1982" s="132">
        <v>18649.067999999999</v>
      </c>
      <c r="I1982" s="132">
        <v>16237.911</v>
      </c>
      <c r="J1982" s="133">
        <v>34886.974999999999</v>
      </c>
      <c r="K1982">
        <v>16760</v>
      </c>
      <c r="L1982">
        <v>15003</v>
      </c>
      <c r="M1982">
        <v>610</v>
      </c>
      <c r="N1982">
        <v>32373</v>
      </c>
      <c r="O1982">
        <v>13345</v>
      </c>
      <c r="P1982">
        <v>12536</v>
      </c>
      <c r="Q1982">
        <v>392</v>
      </c>
      <c r="R1982">
        <v>26273</v>
      </c>
      <c r="S1982" s="105">
        <f>Table1[[#This Row],[Female Voters]]/Table1[[#This Row],[Female Population]]</f>
        <v>0.89870442855374866</v>
      </c>
      <c r="T1982" s="94">
        <f>Table1[[#This Row],[Male Voters]]/Table1[[#This Row],[Male Population]]</f>
        <v>0.92394889958443549</v>
      </c>
      <c r="U1982" s="94">
        <f>Table1[[#This Row],[Total Voters]]/Table1[[#This Row],[Total Population]]</f>
        <v>0.92793943871602513</v>
      </c>
      <c r="V1982" s="94">
        <f>Table1[[#This Row],[Female Ballots]]/Table1[[#This Row],[Female Population]]</f>
        <v>0.71558535793853084</v>
      </c>
      <c r="W1982" s="94">
        <f>Table1[[#This Row],[Male Ballots]]/Table1[[#This Row],[Male Population]]</f>
        <v>0.7720204895814492</v>
      </c>
      <c r="X1982" s="94">
        <f>Table1[[#This Row],[Total Ballots]]/Table1[[#This Row],[Total Population]]</f>
        <v>0.75308908267340469</v>
      </c>
      <c r="Y1982" s="94">
        <f>Table1[[#This Row],[Female Ballots]]/Table1[[#This Row],[Female Voters]]</f>
        <v>0.79624105011933177</v>
      </c>
      <c r="Z1982" s="95">
        <f>Table1[[#This Row],[Male Ballots]]/Table1[[#This Row],[Male Voters]]</f>
        <v>0.83556622008931547</v>
      </c>
      <c r="AA1982" s="94">
        <f>Table1[[#This Row],[Total Ballots]]/Table1[[#This Row],[Total Voters]]</f>
        <v>0.81157137120439871</v>
      </c>
    </row>
    <row r="1983" spans="1:27" s="7" customFormat="1" x14ac:dyDescent="0.35">
      <c r="A1983" s="102" t="s">
        <v>44</v>
      </c>
      <c r="B1983" s="103">
        <v>2022</v>
      </c>
      <c r="C1983" s="103" t="s">
        <v>82</v>
      </c>
      <c r="D1983" s="103"/>
      <c r="E1983" s="109"/>
      <c r="F1983" s="109"/>
      <c r="G1983" s="110" t="s">
        <v>79</v>
      </c>
      <c r="H1983" s="132">
        <v>31691.2847</v>
      </c>
      <c r="I1983" s="132">
        <v>31527.303899999999</v>
      </c>
      <c r="J1983" s="133">
        <v>63218.587399999997</v>
      </c>
      <c r="K1983">
        <v>25726</v>
      </c>
      <c r="L1983">
        <v>24364</v>
      </c>
      <c r="M1983">
        <v>834</v>
      </c>
      <c r="N1983">
        <v>50924</v>
      </c>
      <c r="O1983">
        <v>17618</v>
      </c>
      <c r="P1983">
        <v>16392</v>
      </c>
      <c r="Q1983">
        <v>523</v>
      </c>
      <c r="R1983">
        <v>34533</v>
      </c>
      <c r="S1983" s="105">
        <f>Table1[[#This Row],[Female Voters]]/Table1[[#This Row],[Female Population]]</f>
        <v>0.81176892144104207</v>
      </c>
      <c r="T1983" s="94">
        <f>Table1[[#This Row],[Male Voters]]/Table1[[#This Row],[Male Population]]</f>
        <v>0.77279047004079537</v>
      </c>
      <c r="U1983" s="94">
        <f>Table1[[#This Row],[Total Voters]]/Table1[[#This Row],[Total Population]]</f>
        <v>0.80552258590959913</v>
      </c>
      <c r="V1983" s="94">
        <f>Table1[[#This Row],[Female Ballots]]/Table1[[#This Row],[Female Population]]</f>
        <v>0.55592571165156957</v>
      </c>
      <c r="W1983" s="94">
        <f>Table1[[#This Row],[Male Ballots]]/Table1[[#This Row],[Male Population]]</f>
        <v>0.51993028176443601</v>
      </c>
      <c r="X1983" s="94">
        <f>Table1[[#This Row],[Total Ballots]]/Table1[[#This Row],[Total Population]]</f>
        <v>0.54624757401649882</v>
      </c>
      <c r="Y1983" s="94">
        <f>Table1[[#This Row],[Female Ballots]]/Table1[[#This Row],[Female Voters]]</f>
        <v>0.68483246521029306</v>
      </c>
      <c r="Z1983" s="95">
        <f>Table1[[#This Row],[Male Ballots]]/Table1[[#This Row],[Male Voters]]</f>
        <v>0.67279592841897884</v>
      </c>
      <c r="AA1983" s="94">
        <f>Table1[[#This Row],[Total Ballots]]/Table1[[#This Row],[Total Voters]]</f>
        <v>0.67812819102976984</v>
      </c>
    </row>
    <row r="1984" spans="1:27" s="7" customFormat="1" x14ac:dyDescent="0.35">
      <c r="A1984" s="102" t="s">
        <v>44</v>
      </c>
      <c r="B1984" s="103">
        <v>2022</v>
      </c>
      <c r="C1984" s="103" t="s">
        <v>82</v>
      </c>
      <c r="D1984" s="103"/>
      <c r="E1984" s="109"/>
      <c r="F1984" s="109"/>
      <c r="G1984" s="110" t="s">
        <v>62</v>
      </c>
      <c r="H1984" s="132">
        <v>2996.3186999999998</v>
      </c>
      <c r="I1984" s="132">
        <v>3251.1367</v>
      </c>
      <c r="J1984" s="133">
        <v>6247.4553999999998</v>
      </c>
      <c r="K1984">
        <v>2106</v>
      </c>
      <c r="L1984">
        <v>2077</v>
      </c>
      <c r="M1984">
        <v>91</v>
      </c>
      <c r="N1984">
        <v>4274</v>
      </c>
      <c r="O1984">
        <v>780</v>
      </c>
      <c r="P1984">
        <v>705</v>
      </c>
      <c r="Q1984">
        <v>45</v>
      </c>
      <c r="R1984">
        <v>1530</v>
      </c>
      <c r="S1984" s="105">
        <f>Table1[[#This Row],[Female Voters]]/Table1[[#This Row],[Female Population]]</f>
        <v>0.70286248255234007</v>
      </c>
      <c r="T1984" s="94">
        <f>Table1[[#This Row],[Male Voters]]/Table1[[#This Row],[Male Population]]</f>
        <v>0.63885348161459954</v>
      </c>
      <c r="U1984" s="94">
        <f>Table1[[#This Row],[Total Voters]]/Table1[[#This Row],[Total Population]]</f>
        <v>0.6841185292815376</v>
      </c>
      <c r="V1984" s="94">
        <f>Table1[[#This Row],[Female Ballots]]/Table1[[#This Row],[Female Population]]</f>
        <v>0.26031943798234813</v>
      </c>
      <c r="W1984" s="94">
        <f>Table1[[#This Row],[Male Ballots]]/Table1[[#This Row],[Male Population]]</f>
        <v>0.21684723376903839</v>
      </c>
      <c r="X1984" s="94">
        <f>Table1[[#This Row],[Total Ballots]]/Table1[[#This Row],[Total Population]]</f>
        <v>0.24489970748730755</v>
      </c>
      <c r="Y1984" s="94">
        <f>Table1[[#This Row],[Female Ballots]]/Table1[[#This Row],[Female Voters]]</f>
        <v>0.37037037037037035</v>
      </c>
      <c r="Z1984" s="95">
        <f>Table1[[#This Row],[Male Ballots]]/Table1[[#This Row],[Male Voters]]</f>
        <v>0.33943187289359655</v>
      </c>
      <c r="AA1984" s="94">
        <f>Table1[[#This Row],[Total Ballots]]/Table1[[#This Row],[Total Voters]]</f>
        <v>0.35797847449695835</v>
      </c>
    </row>
    <row r="1985" spans="1:27" s="7" customFormat="1" x14ac:dyDescent="0.35">
      <c r="A1985" s="102" t="s">
        <v>44</v>
      </c>
      <c r="B1985" s="103">
        <v>2022</v>
      </c>
      <c r="C1985" s="103" t="s">
        <v>82</v>
      </c>
      <c r="D1985" s="103"/>
      <c r="E1985" s="109"/>
      <c r="F1985" s="109"/>
      <c r="G1985" s="110" t="s">
        <v>63</v>
      </c>
      <c r="H1985" s="132">
        <v>4559.5519999999997</v>
      </c>
      <c r="I1985" s="132">
        <v>5056.3869999999997</v>
      </c>
      <c r="J1985" s="133">
        <v>9615.9380000000001</v>
      </c>
      <c r="K1985">
        <v>3673</v>
      </c>
      <c r="L1985">
        <v>3552</v>
      </c>
      <c r="M1985">
        <v>160</v>
      </c>
      <c r="N1985">
        <v>7385</v>
      </c>
      <c r="O1985">
        <v>1650</v>
      </c>
      <c r="P1985">
        <v>1449</v>
      </c>
      <c r="Q1985">
        <v>84</v>
      </c>
      <c r="R1985">
        <v>3183</v>
      </c>
      <c r="S1985" s="105">
        <f>Table1[[#This Row],[Female Voters]]/Table1[[#This Row],[Female Population]]</f>
        <v>0.80556159903429114</v>
      </c>
      <c r="T1985" s="94">
        <f>Table1[[#This Row],[Male Voters]]/Table1[[#This Row],[Male Population]]</f>
        <v>0.70247787600118428</v>
      </c>
      <c r="U1985" s="94">
        <f>Table1[[#This Row],[Total Voters]]/Table1[[#This Row],[Total Population]]</f>
        <v>0.7679958003057008</v>
      </c>
      <c r="V1985" s="94">
        <f>Table1[[#This Row],[Female Ballots]]/Table1[[#This Row],[Female Population]]</f>
        <v>0.36187765815588901</v>
      </c>
      <c r="W1985" s="94">
        <f>Table1[[#This Row],[Male Ballots]]/Table1[[#This Row],[Male Population]]</f>
        <v>0.28656825515926693</v>
      </c>
      <c r="X1985" s="94">
        <f>Table1[[#This Row],[Total Ballots]]/Table1[[#This Row],[Total Population]]</f>
        <v>0.33101294954272792</v>
      </c>
      <c r="Y1985" s="94">
        <f>Table1[[#This Row],[Female Ballots]]/Table1[[#This Row],[Female Voters]]</f>
        <v>0.44922406751973865</v>
      </c>
      <c r="Z1985" s="95">
        <f>Table1[[#This Row],[Male Ballots]]/Table1[[#This Row],[Male Voters]]</f>
        <v>0.4079391891891892</v>
      </c>
      <c r="AA1985" s="94">
        <f>Table1[[#This Row],[Total Ballots]]/Table1[[#This Row],[Total Voters]]</f>
        <v>0.43100880162491539</v>
      </c>
    </row>
    <row r="1986" spans="1:27" s="7" customFormat="1" x14ac:dyDescent="0.35">
      <c r="A1986" s="102" t="s">
        <v>44</v>
      </c>
      <c r="B1986" s="103">
        <v>2022</v>
      </c>
      <c r="C1986" s="103" t="s">
        <v>82</v>
      </c>
      <c r="D1986" s="103"/>
      <c r="E1986" s="109"/>
      <c r="F1986" s="109"/>
      <c r="G1986" s="110" t="s">
        <v>64</v>
      </c>
      <c r="H1986" s="132">
        <v>5157.7079999999996</v>
      </c>
      <c r="I1986" s="132">
        <v>5277.9359999999997</v>
      </c>
      <c r="J1986" s="133">
        <v>10435.643</v>
      </c>
      <c r="K1986">
        <v>3898</v>
      </c>
      <c r="L1986">
        <v>3774</v>
      </c>
      <c r="M1986">
        <v>147</v>
      </c>
      <c r="N1986">
        <v>7819</v>
      </c>
      <c r="O1986">
        <v>2378</v>
      </c>
      <c r="P1986">
        <v>2288</v>
      </c>
      <c r="Q1986">
        <v>80</v>
      </c>
      <c r="R1986">
        <v>4746</v>
      </c>
      <c r="S1986" s="105">
        <f>Table1[[#This Row],[Female Voters]]/Table1[[#This Row],[Female Population]]</f>
        <v>0.75576205554870501</v>
      </c>
      <c r="T1986" s="94">
        <f>Table1[[#This Row],[Male Voters]]/Table1[[#This Row],[Male Population]]</f>
        <v>0.71505224769682696</v>
      </c>
      <c r="U1986" s="94">
        <f>Table1[[#This Row],[Total Voters]]/Table1[[#This Row],[Total Population]]</f>
        <v>0.74925905380243463</v>
      </c>
      <c r="V1986" s="94">
        <f>Table1[[#This Row],[Female Ballots]]/Table1[[#This Row],[Female Population]]</f>
        <v>0.46105750849020538</v>
      </c>
      <c r="W1986" s="94">
        <f>Table1[[#This Row],[Male Ballots]]/Table1[[#This Row],[Male Population]]</f>
        <v>0.43350279351625337</v>
      </c>
      <c r="X1986" s="94">
        <f>Table1[[#This Row],[Total Ballots]]/Table1[[#This Row],[Total Population]]</f>
        <v>0.45478750087560488</v>
      </c>
      <c r="Y1986" s="94">
        <f>Table1[[#This Row],[Female Ballots]]/Table1[[#This Row],[Female Voters]]</f>
        <v>0.61005643919958952</v>
      </c>
      <c r="Z1986" s="95">
        <f>Table1[[#This Row],[Male Ballots]]/Table1[[#This Row],[Male Voters]]</f>
        <v>0.60625331213566502</v>
      </c>
      <c r="AA1986" s="94">
        <f>Table1[[#This Row],[Total Ballots]]/Table1[[#This Row],[Total Voters]]</f>
        <v>0.60698299015219337</v>
      </c>
    </row>
    <row r="1987" spans="1:27" s="7" customFormat="1" x14ac:dyDescent="0.35">
      <c r="A1987" s="102" t="s">
        <v>44</v>
      </c>
      <c r="B1987" s="103">
        <v>2022</v>
      </c>
      <c r="C1987" s="103" t="s">
        <v>82</v>
      </c>
      <c r="D1987" s="103"/>
      <c r="E1987" s="109"/>
      <c r="F1987" s="109"/>
      <c r="G1987" s="110" t="s">
        <v>65</v>
      </c>
      <c r="H1987" s="132">
        <v>4534.6180000000004</v>
      </c>
      <c r="I1987" s="132">
        <v>4586.5679999999993</v>
      </c>
      <c r="J1987" s="133">
        <v>9121.1859999999997</v>
      </c>
      <c r="K1987">
        <v>3337</v>
      </c>
      <c r="L1987">
        <v>3199</v>
      </c>
      <c r="M1987">
        <v>97</v>
      </c>
      <c r="N1987">
        <v>6633</v>
      </c>
      <c r="O1987">
        <v>2334</v>
      </c>
      <c r="P1987">
        <v>2248</v>
      </c>
      <c r="Q1987">
        <v>63</v>
      </c>
      <c r="R1987">
        <v>4645</v>
      </c>
      <c r="S1987" s="105">
        <f>Table1[[#This Row],[Female Voters]]/Table1[[#This Row],[Female Population]]</f>
        <v>0.73589440168940357</v>
      </c>
      <c r="T1987" s="94">
        <f>Table1[[#This Row],[Male Voters]]/Table1[[#This Row],[Male Population]]</f>
        <v>0.69747139909405043</v>
      </c>
      <c r="U1987" s="94">
        <f>Table1[[#This Row],[Total Voters]]/Table1[[#This Row],[Total Population]]</f>
        <v>0.72720806263571425</v>
      </c>
      <c r="V1987" s="94">
        <f>Table1[[#This Row],[Female Ballots]]/Table1[[#This Row],[Female Population]]</f>
        <v>0.51470708227242068</v>
      </c>
      <c r="W1987" s="94">
        <f>Table1[[#This Row],[Male Ballots]]/Table1[[#This Row],[Male Population]]</f>
        <v>0.49012682249560025</v>
      </c>
      <c r="X1987" s="94">
        <f>Table1[[#This Row],[Total Ballots]]/Table1[[#This Row],[Total Population]]</f>
        <v>0.50925395008938534</v>
      </c>
      <c r="Y1987" s="94">
        <f>Table1[[#This Row],[Female Ballots]]/Table1[[#This Row],[Female Voters]]</f>
        <v>0.69943062631105779</v>
      </c>
      <c r="Z1987" s="95">
        <f>Table1[[#This Row],[Male Ballots]]/Table1[[#This Row],[Male Voters]]</f>
        <v>0.70271959987496091</v>
      </c>
      <c r="AA1987" s="94">
        <f>Table1[[#This Row],[Total Ballots]]/Table1[[#This Row],[Total Voters]]</f>
        <v>0.7002864465551033</v>
      </c>
    </row>
    <row r="1988" spans="1:27" s="7" customFormat="1" x14ac:dyDescent="0.35">
      <c r="A1988" s="102" t="s">
        <v>44</v>
      </c>
      <c r="B1988" s="103">
        <v>2022</v>
      </c>
      <c r="C1988" s="103" t="s">
        <v>82</v>
      </c>
      <c r="D1988" s="103"/>
      <c r="E1988" s="109"/>
      <c r="F1988" s="109"/>
      <c r="G1988" s="110" t="s">
        <v>66</v>
      </c>
      <c r="H1988" s="132">
        <v>5327.5529999999999</v>
      </c>
      <c r="I1988" s="132">
        <v>5150.6759999999995</v>
      </c>
      <c r="J1988" s="133">
        <v>10478.228999999999</v>
      </c>
      <c r="K1988">
        <v>4440</v>
      </c>
      <c r="L1988">
        <v>4147</v>
      </c>
      <c r="M1988">
        <v>160</v>
      </c>
      <c r="N1988">
        <v>8747</v>
      </c>
      <c r="O1988">
        <v>3565</v>
      </c>
      <c r="P1988">
        <v>3222</v>
      </c>
      <c r="Q1988">
        <v>116</v>
      </c>
      <c r="R1988">
        <v>6903</v>
      </c>
      <c r="S1988" s="105">
        <f>Table1[[#This Row],[Female Voters]]/Table1[[#This Row],[Female Population]]</f>
        <v>0.83340325286299355</v>
      </c>
      <c r="T1988" s="94">
        <f>Table1[[#This Row],[Male Voters]]/Table1[[#This Row],[Male Population]]</f>
        <v>0.80513703443975126</v>
      </c>
      <c r="U1988" s="94">
        <f>Table1[[#This Row],[Total Voters]]/Table1[[#This Row],[Total Population]]</f>
        <v>0.83477847258348725</v>
      </c>
      <c r="V1988" s="94">
        <f>Table1[[#This Row],[Female Ballots]]/Table1[[#This Row],[Female Population]]</f>
        <v>0.66916274694967837</v>
      </c>
      <c r="W1988" s="94">
        <f>Table1[[#This Row],[Male Ballots]]/Table1[[#This Row],[Male Population]]</f>
        <v>0.62554895706893621</v>
      </c>
      <c r="X1988" s="94">
        <f>Table1[[#This Row],[Total Ballots]]/Table1[[#This Row],[Total Population]]</f>
        <v>0.65879453483980932</v>
      </c>
      <c r="Y1988" s="94">
        <f>Table1[[#This Row],[Female Ballots]]/Table1[[#This Row],[Female Voters]]</f>
        <v>0.80292792792792789</v>
      </c>
      <c r="Z1988" s="95">
        <f>Table1[[#This Row],[Male Ballots]]/Table1[[#This Row],[Male Voters]]</f>
        <v>0.77694719074029417</v>
      </c>
      <c r="AA1988" s="94">
        <f>Table1[[#This Row],[Total Ballots]]/Table1[[#This Row],[Total Voters]]</f>
        <v>0.78918486338173088</v>
      </c>
    </row>
    <row r="1989" spans="1:27" s="7" customFormat="1" x14ac:dyDescent="0.35">
      <c r="A1989" s="102" t="s">
        <v>44</v>
      </c>
      <c r="B1989" s="103">
        <v>2022</v>
      </c>
      <c r="C1989" s="103" t="s">
        <v>82</v>
      </c>
      <c r="D1989" s="103"/>
      <c r="E1989" s="109"/>
      <c r="F1989" s="109"/>
      <c r="G1989" s="110" t="s">
        <v>67</v>
      </c>
      <c r="H1989" s="132">
        <v>9115.5349999999999</v>
      </c>
      <c r="I1989" s="132">
        <v>8204.6002000000008</v>
      </c>
      <c r="J1989" s="133">
        <v>17320.135999999999</v>
      </c>
      <c r="K1989">
        <v>8272</v>
      </c>
      <c r="L1989">
        <v>7615</v>
      </c>
      <c r="M1989">
        <v>179</v>
      </c>
      <c r="N1989">
        <v>16066</v>
      </c>
      <c r="O1989">
        <v>6911</v>
      </c>
      <c r="P1989">
        <v>6480</v>
      </c>
      <c r="Q1989">
        <v>135</v>
      </c>
      <c r="R1989">
        <v>13526</v>
      </c>
      <c r="S1989" s="105">
        <f>Table1[[#This Row],[Female Voters]]/Table1[[#This Row],[Female Population]]</f>
        <v>0.9074618220433579</v>
      </c>
      <c r="T1989" s="94">
        <f>Table1[[#This Row],[Male Voters]]/Table1[[#This Row],[Male Population]]</f>
        <v>0.92813785125081405</v>
      </c>
      <c r="U1989" s="94">
        <f>Table1[[#This Row],[Total Voters]]/Table1[[#This Row],[Total Population]]</f>
        <v>0.92759086880149222</v>
      </c>
      <c r="V1989" s="94">
        <f>Table1[[#This Row],[Female Ballots]]/Table1[[#This Row],[Female Population]]</f>
        <v>0.75815626839236538</v>
      </c>
      <c r="W1989" s="94">
        <f>Table1[[#This Row],[Male Ballots]]/Table1[[#This Row],[Male Population]]</f>
        <v>0.7898008241766612</v>
      </c>
      <c r="X1989" s="94">
        <f>Table1[[#This Row],[Total Ballots]]/Table1[[#This Row],[Total Population]]</f>
        <v>0.78094075011882125</v>
      </c>
      <c r="Y1989" s="94">
        <f>Table1[[#This Row],[Female Ballots]]/Table1[[#This Row],[Female Voters]]</f>
        <v>0.8354690522243714</v>
      </c>
      <c r="Z1989" s="95">
        <f>Table1[[#This Row],[Male Ballots]]/Table1[[#This Row],[Male Voters]]</f>
        <v>0.85095206828627712</v>
      </c>
      <c r="AA1989" s="94">
        <f>Table1[[#This Row],[Total Ballots]]/Table1[[#This Row],[Total Voters]]</f>
        <v>0.84190215361633258</v>
      </c>
    </row>
    <row r="1990" spans="1:27" s="7" customFormat="1" x14ac:dyDescent="0.35">
      <c r="A1990" s="102" t="s">
        <v>33</v>
      </c>
      <c r="B1990" s="103">
        <v>2022</v>
      </c>
      <c r="C1990" s="103" t="s">
        <v>82</v>
      </c>
      <c r="D1990" s="16" t="s">
        <v>87</v>
      </c>
      <c r="E1990" s="109"/>
      <c r="F1990" s="109"/>
      <c r="G1990" s="110" t="s">
        <v>79</v>
      </c>
      <c r="H1990" s="132">
        <v>33752.261899999998</v>
      </c>
      <c r="I1990" s="132">
        <v>31432.959100000004</v>
      </c>
      <c r="J1990" s="133">
        <v>65185.22</v>
      </c>
      <c r="K1990">
        <v>29489</v>
      </c>
      <c r="L1990">
        <v>26609</v>
      </c>
      <c r="M1990">
        <v>1074</v>
      </c>
      <c r="N1990">
        <v>57172</v>
      </c>
      <c r="O1990">
        <v>21252</v>
      </c>
      <c r="P1990">
        <v>18846</v>
      </c>
      <c r="Q1990">
        <v>702</v>
      </c>
      <c r="R1990">
        <v>40800</v>
      </c>
      <c r="S1990" s="105">
        <f>Table1[[#This Row],[Female Voters]]/Table1[[#This Row],[Female Population]]</f>
        <v>0.87368959411872782</v>
      </c>
      <c r="T1990" s="94">
        <f>Table1[[#This Row],[Male Voters]]/Table1[[#This Row],[Male Population]]</f>
        <v>0.84653181761687835</v>
      </c>
      <c r="U1990" s="94">
        <f>Table1[[#This Row],[Total Voters]]/Table1[[#This Row],[Total Population]]</f>
        <v>0.87706998611034837</v>
      </c>
      <c r="V1990" s="94">
        <f>Table1[[#This Row],[Female Ballots]]/Table1[[#This Row],[Female Population]]</f>
        <v>0.62964669043410104</v>
      </c>
      <c r="W1990" s="94">
        <f>Table1[[#This Row],[Male Ballots]]/Table1[[#This Row],[Male Population]]</f>
        <v>0.59956175109202481</v>
      </c>
      <c r="X1990" s="94">
        <f>Table1[[#This Row],[Total Ballots]]/Table1[[#This Row],[Total Population]]</f>
        <v>0.62590875661691403</v>
      </c>
      <c r="Y1990" s="94">
        <f>Table1[[#This Row],[Female Ballots]]/Table1[[#This Row],[Female Voters]]</f>
        <v>0.72067550612092646</v>
      </c>
      <c r="Z1990" s="95">
        <f>Table1[[#This Row],[Male Ballots]]/Table1[[#This Row],[Male Voters]]</f>
        <v>0.70825660490811382</v>
      </c>
      <c r="AA1990" s="94">
        <f>Table1[[#This Row],[Total Ballots]]/Table1[[#This Row],[Total Voters]]</f>
        <v>0.71363604561673544</v>
      </c>
    </row>
    <row r="1991" spans="1:27" s="7" customFormat="1" x14ac:dyDescent="0.35">
      <c r="A1991" s="102" t="s">
        <v>33</v>
      </c>
      <c r="B1991" s="103">
        <v>2022</v>
      </c>
      <c r="C1991" s="103" t="s">
        <v>82</v>
      </c>
      <c r="D1991" s="16" t="s">
        <v>87</v>
      </c>
      <c r="E1991" s="109"/>
      <c r="F1991" s="109"/>
      <c r="G1991" s="110" t="s">
        <v>62</v>
      </c>
      <c r="H1991" s="132">
        <v>2057.4989</v>
      </c>
      <c r="I1991" s="132">
        <v>2396.7710999999999</v>
      </c>
      <c r="J1991" s="133">
        <v>4454.2700000000004</v>
      </c>
      <c r="K1991">
        <v>1396</v>
      </c>
      <c r="L1991">
        <v>1452</v>
      </c>
      <c r="M1991">
        <v>96</v>
      </c>
      <c r="N1991">
        <v>2944</v>
      </c>
      <c r="O1991">
        <v>514</v>
      </c>
      <c r="P1991">
        <v>506</v>
      </c>
      <c r="Q1991">
        <v>45</v>
      </c>
      <c r="R1991">
        <v>1065</v>
      </c>
      <c r="S1991" s="105">
        <f>Table1[[#This Row],[Female Voters]]/Table1[[#This Row],[Female Population]]</f>
        <v>0.67849367987511433</v>
      </c>
      <c r="T1991" s="94">
        <f>Table1[[#This Row],[Male Voters]]/Table1[[#This Row],[Male Population]]</f>
        <v>0.60581504842076916</v>
      </c>
      <c r="U1991" s="94">
        <f>Table1[[#This Row],[Total Voters]]/Table1[[#This Row],[Total Population]]</f>
        <v>0.66093882948272098</v>
      </c>
      <c r="V1991" s="94">
        <f>Table1[[#This Row],[Female Ballots]]/Table1[[#This Row],[Female Population]]</f>
        <v>0.24981787353567964</v>
      </c>
      <c r="W1991" s="94">
        <f>Table1[[#This Row],[Male Ballots]]/Table1[[#This Row],[Male Population]]</f>
        <v>0.21111736535875286</v>
      </c>
      <c r="X1991" s="94">
        <f>Table1[[#This Row],[Total Ballots]]/Table1[[#This Row],[Total Population]]</f>
        <v>0.23909641759480227</v>
      </c>
      <c r="Y1991" s="94">
        <f>Table1[[#This Row],[Female Ballots]]/Table1[[#This Row],[Female Voters]]</f>
        <v>0.36819484240687678</v>
      </c>
      <c r="Z1991" s="95">
        <f>Table1[[#This Row],[Male Ballots]]/Table1[[#This Row],[Male Voters]]</f>
        <v>0.34848484848484851</v>
      </c>
      <c r="AA1991" s="94">
        <f>Table1[[#This Row],[Total Ballots]]/Table1[[#This Row],[Total Voters]]</f>
        <v>0.36175271739130432</v>
      </c>
    </row>
    <row r="1992" spans="1:27" s="7" customFormat="1" x14ac:dyDescent="0.35">
      <c r="A1992" s="102" t="s">
        <v>33</v>
      </c>
      <c r="B1992" s="103">
        <v>2022</v>
      </c>
      <c r="C1992" s="103" t="s">
        <v>82</v>
      </c>
      <c r="D1992" s="16" t="s">
        <v>87</v>
      </c>
      <c r="E1992" s="109"/>
      <c r="F1992" s="109"/>
      <c r="G1992" s="110" t="s">
        <v>63</v>
      </c>
      <c r="H1992" s="132">
        <v>3531.413</v>
      </c>
      <c r="I1992" s="132">
        <v>3690.085</v>
      </c>
      <c r="J1992" s="133">
        <v>7221.4979999999996</v>
      </c>
      <c r="K1992">
        <v>2987</v>
      </c>
      <c r="L1992">
        <v>2874</v>
      </c>
      <c r="M1992">
        <v>176</v>
      </c>
      <c r="N1992">
        <v>6037</v>
      </c>
      <c r="O1992">
        <v>1250</v>
      </c>
      <c r="P1992">
        <v>1101</v>
      </c>
      <c r="Q1992">
        <v>92</v>
      </c>
      <c r="R1992">
        <v>2443</v>
      </c>
      <c r="S1992" s="105">
        <f>Table1[[#This Row],[Female Voters]]/Table1[[#This Row],[Female Population]]</f>
        <v>0.84583706295468697</v>
      </c>
      <c r="T1992" s="94">
        <f>Table1[[#This Row],[Male Voters]]/Table1[[#This Row],[Male Population]]</f>
        <v>0.77884384777044435</v>
      </c>
      <c r="U1992" s="94">
        <f>Table1[[#This Row],[Total Voters]]/Table1[[#This Row],[Total Population]]</f>
        <v>0.8359761368070725</v>
      </c>
      <c r="V1992" s="94">
        <f>Table1[[#This Row],[Female Ballots]]/Table1[[#This Row],[Female Population]]</f>
        <v>0.35396596206674213</v>
      </c>
      <c r="W1992" s="94">
        <f>Table1[[#This Row],[Male Ballots]]/Table1[[#This Row],[Male Population]]</f>
        <v>0.2983671107847109</v>
      </c>
      <c r="X1992" s="94">
        <f>Table1[[#This Row],[Total Ballots]]/Table1[[#This Row],[Total Population]]</f>
        <v>0.33829546168952762</v>
      </c>
      <c r="Y1992" s="94">
        <f>Table1[[#This Row],[Female Ballots]]/Table1[[#This Row],[Female Voters]]</f>
        <v>0.41848008034817541</v>
      </c>
      <c r="Z1992" s="95">
        <f>Table1[[#This Row],[Male Ballots]]/Table1[[#This Row],[Male Voters]]</f>
        <v>0.38308977035490605</v>
      </c>
      <c r="AA1992" s="94">
        <f>Table1[[#This Row],[Total Ballots]]/Table1[[#This Row],[Total Voters]]</f>
        <v>0.40467119430180554</v>
      </c>
    </row>
    <row r="1993" spans="1:27" s="7" customFormat="1" x14ac:dyDescent="0.35">
      <c r="A1993" s="102" t="s">
        <v>33</v>
      </c>
      <c r="B1993" s="103">
        <v>2022</v>
      </c>
      <c r="C1993" s="103" t="s">
        <v>82</v>
      </c>
      <c r="D1993" s="16" t="s">
        <v>87</v>
      </c>
      <c r="E1993" s="109"/>
      <c r="F1993" s="109"/>
      <c r="G1993" s="110" t="s">
        <v>64</v>
      </c>
      <c r="H1993" s="132">
        <v>4078.5860000000002</v>
      </c>
      <c r="I1993" s="132">
        <v>4178.3760000000002</v>
      </c>
      <c r="J1993" s="133">
        <v>8256.9629999999997</v>
      </c>
      <c r="K1993">
        <v>3438</v>
      </c>
      <c r="L1993">
        <v>3461</v>
      </c>
      <c r="M1993">
        <v>199</v>
      </c>
      <c r="N1993">
        <v>7098</v>
      </c>
      <c r="O1993">
        <v>1909</v>
      </c>
      <c r="P1993">
        <v>1835</v>
      </c>
      <c r="Q1993">
        <v>118</v>
      </c>
      <c r="R1993">
        <v>3862</v>
      </c>
      <c r="S1993" s="105">
        <f>Table1[[#This Row],[Female Voters]]/Table1[[#This Row],[Female Population]]</f>
        <v>0.84293919510340098</v>
      </c>
      <c r="T1993" s="94">
        <f>Table1[[#This Row],[Male Voters]]/Table1[[#This Row],[Male Population]]</f>
        <v>0.82831224379998347</v>
      </c>
      <c r="U1993" s="94">
        <f>Table1[[#This Row],[Total Voters]]/Table1[[#This Row],[Total Population]]</f>
        <v>0.85963810180571232</v>
      </c>
      <c r="V1993" s="94">
        <f>Table1[[#This Row],[Female Ballots]]/Table1[[#This Row],[Female Population]]</f>
        <v>0.46805436982326715</v>
      </c>
      <c r="W1993" s="94">
        <f>Table1[[#This Row],[Male Ballots]]/Table1[[#This Row],[Male Population]]</f>
        <v>0.4391658385937503</v>
      </c>
      <c r="X1993" s="94">
        <f>Table1[[#This Row],[Total Ballots]]/Table1[[#This Row],[Total Population]]</f>
        <v>0.46772645099657101</v>
      </c>
      <c r="Y1993" s="94">
        <f>Table1[[#This Row],[Female Ballots]]/Table1[[#This Row],[Female Voters]]</f>
        <v>0.5552646887725422</v>
      </c>
      <c r="Z1993" s="95">
        <f>Table1[[#This Row],[Male Ballots]]/Table1[[#This Row],[Male Voters]]</f>
        <v>0.53019358566888186</v>
      </c>
      <c r="AA1993" s="94">
        <f>Table1[[#This Row],[Total Ballots]]/Table1[[#This Row],[Total Voters]]</f>
        <v>0.5440969287123133</v>
      </c>
    </row>
    <row r="1994" spans="1:27" s="7" customFormat="1" x14ac:dyDescent="0.35">
      <c r="A1994" s="102" t="s">
        <v>33</v>
      </c>
      <c r="B1994" s="103">
        <v>2022</v>
      </c>
      <c r="C1994" s="103" t="s">
        <v>82</v>
      </c>
      <c r="D1994" s="16" t="s">
        <v>87</v>
      </c>
      <c r="E1994" s="109"/>
      <c r="F1994" s="109"/>
      <c r="G1994" s="110" t="s">
        <v>65</v>
      </c>
      <c r="H1994" s="132">
        <v>3834.19</v>
      </c>
      <c r="I1994" s="132">
        <v>3661.0529999999999</v>
      </c>
      <c r="J1994" s="133">
        <v>7495.2420000000002</v>
      </c>
      <c r="K1994">
        <v>3288</v>
      </c>
      <c r="L1994">
        <v>3067</v>
      </c>
      <c r="M1994">
        <v>126</v>
      </c>
      <c r="N1994">
        <v>6481</v>
      </c>
      <c r="O1994">
        <v>2160</v>
      </c>
      <c r="P1994">
        <v>1998</v>
      </c>
      <c r="Q1994">
        <v>83</v>
      </c>
      <c r="R1994">
        <v>4241</v>
      </c>
      <c r="S1994" s="105">
        <f>Table1[[#This Row],[Female Voters]]/Table1[[#This Row],[Female Population]]</f>
        <v>0.85754748721372698</v>
      </c>
      <c r="T1994" s="94">
        <f>Table1[[#This Row],[Male Voters]]/Table1[[#This Row],[Male Population]]</f>
        <v>0.83773712098677622</v>
      </c>
      <c r="U1994" s="94">
        <f>Table1[[#This Row],[Total Voters]]/Table1[[#This Row],[Total Population]]</f>
        <v>0.86468188752277775</v>
      </c>
      <c r="V1994" s="94">
        <f>Table1[[#This Row],[Female Ballots]]/Table1[[#This Row],[Female Population]]</f>
        <v>0.56335236386303233</v>
      </c>
      <c r="W1994" s="94">
        <f>Table1[[#This Row],[Male Ballots]]/Table1[[#This Row],[Male Population]]</f>
        <v>0.54574462593139184</v>
      </c>
      <c r="X1994" s="94">
        <f>Table1[[#This Row],[Total Ballots]]/Table1[[#This Row],[Total Population]]</f>
        <v>0.56582562644408274</v>
      </c>
      <c r="Y1994" s="94">
        <f>Table1[[#This Row],[Female Ballots]]/Table1[[#This Row],[Female Voters]]</f>
        <v>0.65693430656934304</v>
      </c>
      <c r="Z1994" s="95">
        <f>Table1[[#This Row],[Male Ballots]]/Table1[[#This Row],[Male Voters]]</f>
        <v>0.65145092924682102</v>
      </c>
      <c r="AA1994" s="94">
        <f>Table1[[#This Row],[Total Ballots]]/Table1[[#This Row],[Total Voters]]</f>
        <v>0.65437432494985337</v>
      </c>
    </row>
    <row r="1995" spans="1:27" s="7" customFormat="1" x14ac:dyDescent="0.35">
      <c r="A1995" s="102" t="s">
        <v>33</v>
      </c>
      <c r="B1995" s="103">
        <v>2022</v>
      </c>
      <c r="C1995" s="103" t="s">
        <v>82</v>
      </c>
      <c r="D1995" s="16" t="s">
        <v>87</v>
      </c>
      <c r="E1995" s="109"/>
      <c r="F1995" s="109"/>
      <c r="G1995" s="110" t="s">
        <v>66</v>
      </c>
      <c r="H1995" s="132">
        <v>6169.0169999999998</v>
      </c>
      <c r="I1995" s="132">
        <v>5146.6200000000008</v>
      </c>
      <c r="J1995" s="133">
        <v>11315.635999999999</v>
      </c>
      <c r="K1995">
        <v>5239</v>
      </c>
      <c r="L1995">
        <v>4298</v>
      </c>
      <c r="M1995">
        <v>176</v>
      </c>
      <c r="N1995">
        <v>9713</v>
      </c>
      <c r="O1995">
        <v>4164</v>
      </c>
      <c r="P1995">
        <v>3424</v>
      </c>
      <c r="Q1995">
        <v>140</v>
      </c>
      <c r="R1995">
        <v>7728</v>
      </c>
      <c r="S1995" s="105">
        <f>Table1[[#This Row],[Female Voters]]/Table1[[#This Row],[Female Population]]</f>
        <v>0.84924389088245344</v>
      </c>
      <c r="T1995" s="94">
        <f>Table1[[#This Row],[Male Voters]]/Table1[[#This Row],[Male Population]]</f>
        <v>0.83511119919481125</v>
      </c>
      <c r="U1995" s="94">
        <f>Table1[[#This Row],[Total Voters]]/Table1[[#This Row],[Total Population]]</f>
        <v>0.85836978142457054</v>
      </c>
      <c r="V1995" s="94">
        <f>Table1[[#This Row],[Female Ballots]]/Table1[[#This Row],[Female Population]]</f>
        <v>0.67498598236963847</v>
      </c>
      <c r="W1995" s="94">
        <f>Table1[[#This Row],[Male Ballots]]/Table1[[#This Row],[Male Population]]</f>
        <v>0.66529100652467044</v>
      </c>
      <c r="X1995" s="94">
        <f>Table1[[#This Row],[Total Ballots]]/Table1[[#This Row],[Total Population]]</f>
        <v>0.68294879757531979</v>
      </c>
      <c r="Y1995" s="94">
        <f>Table1[[#This Row],[Female Ballots]]/Table1[[#This Row],[Female Voters]]</f>
        <v>0.79480816949799582</v>
      </c>
      <c r="Z1995" s="95">
        <f>Table1[[#This Row],[Male Ballots]]/Table1[[#This Row],[Male Voters]]</f>
        <v>0.79664960446719402</v>
      </c>
      <c r="AA1995" s="94">
        <f>Table1[[#This Row],[Total Ballots]]/Table1[[#This Row],[Total Voters]]</f>
        <v>0.79563471635951821</v>
      </c>
    </row>
    <row r="1996" spans="1:27" s="7" customFormat="1" x14ac:dyDescent="0.35">
      <c r="A1996" s="102" t="s">
        <v>33</v>
      </c>
      <c r="B1996" s="103">
        <v>2022</v>
      </c>
      <c r="C1996" s="103" t="s">
        <v>82</v>
      </c>
      <c r="D1996" s="16" t="s">
        <v>87</v>
      </c>
      <c r="E1996" s="109"/>
      <c r="F1996" s="109"/>
      <c r="G1996" s="110" t="s">
        <v>67</v>
      </c>
      <c r="H1996" s="132">
        <v>14081.556999999999</v>
      </c>
      <c r="I1996" s="132">
        <v>12360.054</v>
      </c>
      <c r="J1996" s="133">
        <v>26441.611000000001</v>
      </c>
      <c r="K1996">
        <v>13141</v>
      </c>
      <c r="L1996">
        <v>11457</v>
      </c>
      <c r="M1996">
        <v>301</v>
      </c>
      <c r="N1996">
        <v>24899</v>
      </c>
      <c r="O1996">
        <v>11255</v>
      </c>
      <c r="P1996">
        <v>9982</v>
      </c>
      <c r="Q1996">
        <v>224</v>
      </c>
      <c r="R1996">
        <v>21461</v>
      </c>
      <c r="S1996" s="105">
        <f>Table1[[#This Row],[Female Voters]]/Table1[[#This Row],[Female Population]]</f>
        <v>0.93320646289327247</v>
      </c>
      <c r="T1996" s="94">
        <f>Table1[[#This Row],[Male Voters]]/Table1[[#This Row],[Male Population]]</f>
        <v>0.92693769784500946</v>
      </c>
      <c r="U1996" s="94">
        <f>Table1[[#This Row],[Total Voters]]/Table1[[#This Row],[Total Population]]</f>
        <v>0.94165971959877937</v>
      </c>
      <c r="V1996" s="94">
        <f>Table1[[#This Row],[Female Ballots]]/Table1[[#This Row],[Female Population]]</f>
        <v>0.79927241000409266</v>
      </c>
      <c r="W1996" s="94">
        <f>Table1[[#This Row],[Male Ballots]]/Table1[[#This Row],[Male Population]]</f>
        <v>0.80760164963680581</v>
      </c>
      <c r="X1996" s="94">
        <f>Table1[[#This Row],[Total Ballots]]/Table1[[#This Row],[Total Population]]</f>
        <v>0.81163738472667191</v>
      </c>
      <c r="Y1996" s="94">
        <f>Table1[[#This Row],[Female Ballots]]/Table1[[#This Row],[Female Voters]]</f>
        <v>0.85647971996042915</v>
      </c>
      <c r="Z1996" s="95">
        <f>Table1[[#This Row],[Male Ballots]]/Table1[[#This Row],[Male Voters]]</f>
        <v>0.87125774635593956</v>
      </c>
      <c r="AA1996" s="94">
        <f>Table1[[#This Row],[Total Ballots]]/Table1[[#This Row],[Total Voters]]</f>
        <v>0.86192216554881718</v>
      </c>
    </row>
    <row r="1997" spans="1:27" s="7" customFormat="1" x14ac:dyDescent="0.35">
      <c r="A1997" s="102" t="s">
        <v>51</v>
      </c>
      <c r="B1997" s="103">
        <v>2022</v>
      </c>
      <c r="C1997" s="103" t="s">
        <v>82</v>
      </c>
      <c r="D1997" s="16" t="s">
        <v>87</v>
      </c>
      <c r="E1997" s="109"/>
      <c r="F1997" s="109"/>
      <c r="G1997" s="110" t="s">
        <v>79</v>
      </c>
      <c r="H1997" s="132">
        <v>205286.44999999998</v>
      </c>
      <c r="I1997" s="132">
        <v>197437.51499999998</v>
      </c>
      <c r="J1997" s="133">
        <v>402723.98099999997</v>
      </c>
      <c r="K1997">
        <v>167269</v>
      </c>
      <c r="L1997">
        <v>154557</v>
      </c>
      <c r="M1997">
        <v>4488</v>
      </c>
      <c r="N1997">
        <v>326314</v>
      </c>
      <c r="O1997">
        <v>106812</v>
      </c>
      <c r="P1997">
        <v>98019</v>
      </c>
      <c r="Q1997">
        <v>2584</v>
      </c>
      <c r="R1997">
        <v>207415</v>
      </c>
      <c r="S1997" s="105">
        <f>Table1[[#This Row],[Female Voters]]/Table1[[#This Row],[Female Population]]</f>
        <v>0.81480779661784797</v>
      </c>
      <c r="T1997" s="94">
        <f>Table1[[#This Row],[Male Voters]]/Table1[[#This Row],[Male Population]]</f>
        <v>0.78281475534170908</v>
      </c>
      <c r="U1997" s="94">
        <f>Table1[[#This Row],[Total Voters]]/Table1[[#This Row],[Total Population]]</f>
        <v>0.81026711940454332</v>
      </c>
      <c r="V1997" s="94">
        <f>Table1[[#This Row],[Female Ballots]]/Table1[[#This Row],[Female Population]]</f>
        <v>0.5203071123301124</v>
      </c>
      <c r="W1997" s="94">
        <f>Table1[[#This Row],[Male Ballots]]/Table1[[#This Row],[Male Population]]</f>
        <v>0.49645580273840056</v>
      </c>
      <c r="X1997" s="94">
        <f>Table1[[#This Row],[Total Ballots]]/Table1[[#This Row],[Total Population]]</f>
        <v>0.51503016901295484</v>
      </c>
      <c r="Y1997" s="94">
        <f>Table1[[#This Row],[Female Ballots]]/Table1[[#This Row],[Female Voters]]</f>
        <v>0.63856422887683906</v>
      </c>
      <c r="Z1997" s="95">
        <f>Table1[[#This Row],[Male Ballots]]/Table1[[#This Row],[Male Voters]]</f>
        <v>0.63419321027193853</v>
      </c>
      <c r="AA1997" s="94">
        <f>Table1[[#This Row],[Total Ballots]]/Table1[[#This Row],[Total Voters]]</f>
        <v>0.63563009861666986</v>
      </c>
    </row>
    <row r="1998" spans="1:27" s="7" customFormat="1" x14ac:dyDescent="0.35">
      <c r="A1998" s="102" t="s">
        <v>51</v>
      </c>
      <c r="B1998" s="103">
        <v>2022</v>
      </c>
      <c r="C1998" s="103" t="s">
        <v>82</v>
      </c>
      <c r="D1998" s="16" t="s">
        <v>87</v>
      </c>
      <c r="E1998" s="109"/>
      <c r="F1998" s="109"/>
      <c r="G1998" s="110" t="s">
        <v>62</v>
      </c>
      <c r="H1998" s="132">
        <v>21003.895</v>
      </c>
      <c r="I1998" s="132">
        <v>21648.732</v>
      </c>
      <c r="J1998" s="133">
        <v>42652.627999999997</v>
      </c>
      <c r="K1998">
        <v>14194</v>
      </c>
      <c r="L1998">
        <v>14174</v>
      </c>
      <c r="M1998">
        <v>758</v>
      </c>
      <c r="N1998">
        <v>29126</v>
      </c>
      <c r="O1998">
        <v>5757</v>
      </c>
      <c r="P1998">
        <v>5306</v>
      </c>
      <c r="Q1998">
        <v>393</v>
      </c>
      <c r="R1998">
        <v>11456</v>
      </c>
      <c r="S1998" s="105">
        <f>Table1[[#This Row],[Female Voters]]/Table1[[#This Row],[Female Population]]</f>
        <v>0.67577942091216892</v>
      </c>
      <c r="T1998" s="94">
        <f>Table1[[#This Row],[Male Voters]]/Table1[[#This Row],[Male Population]]</f>
        <v>0.65472656781930694</v>
      </c>
      <c r="U1998" s="94">
        <f>Table1[[#This Row],[Total Voters]]/Table1[[#This Row],[Total Population]]</f>
        <v>0.68286530902621057</v>
      </c>
      <c r="V1998" s="94">
        <f>Table1[[#This Row],[Female Ballots]]/Table1[[#This Row],[Female Population]]</f>
        <v>0.27409201959922197</v>
      </c>
      <c r="W1998" s="94">
        <f>Table1[[#This Row],[Male Ballots]]/Table1[[#This Row],[Male Population]]</f>
        <v>0.24509518617533813</v>
      </c>
      <c r="X1998" s="94">
        <f>Table1[[#This Row],[Total Ballots]]/Table1[[#This Row],[Total Population]]</f>
        <v>0.26858837396842233</v>
      </c>
      <c r="Y1998" s="94">
        <f>Table1[[#This Row],[Female Ballots]]/Table1[[#This Row],[Female Voters]]</f>
        <v>0.40559391292095254</v>
      </c>
      <c r="Z1998" s="95">
        <f>Table1[[#This Row],[Male Ballots]]/Table1[[#This Row],[Male Voters]]</f>
        <v>0.37434739664173838</v>
      </c>
      <c r="AA1998" s="94">
        <f>Table1[[#This Row],[Total Ballots]]/Table1[[#This Row],[Total Voters]]</f>
        <v>0.39332555105404104</v>
      </c>
    </row>
    <row r="1999" spans="1:27" s="7" customFormat="1" x14ac:dyDescent="0.35">
      <c r="A1999" s="102" t="s">
        <v>51</v>
      </c>
      <c r="B1999" s="103">
        <v>2022</v>
      </c>
      <c r="C1999" s="103" t="s">
        <v>82</v>
      </c>
      <c r="D1999" s="16" t="s">
        <v>87</v>
      </c>
      <c r="E1999" s="109"/>
      <c r="F1999" s="109"/>
      <c r="G1999" s="110" t="s">
        <v>63</v>
      </c>
      <c r="H1999" s="132">
        <v>33530.94</v>
      </c>
      <c r="I1999" s="132">
        <v>34653.43</v>
      </c>
      <c r="J1999" s="133">
        <v>68184.38</v>
      </c>
      <c r="K1999">
        <v>26278</v>
      </c>
      <c r="L1999">
        <v>25569</v>
      </c>
      <c r="M1999">
        <v>1015</v>
      </c>
      <c r="N1999">
        <v>52862</v>
      </c>
      <c r="O1999">
        <v>12085</v>
      </c>
      <c r="P1999">
        <v>10868</v>
      </c>
      <c r="Q1999">
        <v>551</v>
      </c>
      <c r="R1999">
        <v>23504</v>
      </c>
      <c r="S1999" s="105">
        <f>Table1[[#This Row],[Female Voters]]/Table1[[#This Row],[Female Population]]</f>
        <v>0.78369410460905653</v>
      </c>
      <c r="T1999" s="94">
        <f>Table1[[#This Row],[Male Voters]]/Table1[[#This Row],[Male Population]]</f>
        <v>0.7378490383203048</v>
      </c>
      <c r="U1999" s="94">
        <f>Table1[[#This Row],[Total Voters]]/Table1[[#This Row],[Total Population]]</f>
        <v>0.77528020347182147</v>
      </c>
      <c r="V1999" s="94">
        <f>Table1[[#This Row],[Female Ballots]]/Table1[[#This Row],[Female Population]]</f>
        <v>0.36041339729813715</v>
      </c>
      <c r="W1999" s="94">
        <f>Table1[[#This Row],[Male Ballots]]/Table1[[#This Row],[Male Population]]</f>
        <v>0.31361974846357199</v>
      </c>
      <c r="X1999" s="94">
        <f>Table1[[#This Row],[Total Ballots]]/Table1[[#This Row],[Total Population]]</f>
        <v>0.34471238134012511</v>
      </c>
      <c r="Y1999" s="94">
        <f>Table1[[#This Row],[Female Ballots]]/Table1[[#This Row],[Female Voters]]</f>
        <v>0.45989040261815967</v>
      </c>
      <c r="Z1999" s="95">
        <f>Table1[[#This Row],[Male Ballots]]/Table1[[#This Row],[Male Voters]]</f>
        <v>0.42504595408502482</v>
      </c>
      <c r="AA1999" s="94">
        <f>Table1[[#This Row],[Total Ballots]]/Table1[[#This Row],[Total Voters]]</f>
        <v>0.44462941243237109</v>
      </c>
    </row>
    <row r="2000" spans="1:27" s="7" customFormat="1" x14ac:dyDescent="0.35">
      <c r="A2000" s="102" t="s">
        <v>51</v>
      </c>
      <c r="B2000" s="103">
        <v>2022</v>
      </c>
      <c r="C2000" s="103" t="s">
        <v>82</v>
      </c>
      <c r="D2000" s="16" t="s">
        <v>87</v>
      </c>
      <c r="E2000" s="109"/>
      <c r="F2000" s="109"/>
      <c r="G2000" s="110" t="s">
        <v>64</v>
      </c>
      <c r="H2000" s="132">
        <v>36230.729999999996</v>
      </c>
      <c r="I2000" s="132">
        <v>36097.199999999997</v>
      </c>
      <c r="J2000" s="133">
        <v>72327.929999999993</v>
      </c>
      <c r="K2000">
        <v>27976</v>
      </c>
      <c r="L2000">
        <v>26319</v>
      </c>
      <c r="M2000">
        <v>863</v>
      </c>
      <c r="N2000">
        <v>55158</v>
      </c>
      <c r="O2000">
        <v>16063</v>
      </c>
      <c r="P2000">
        <v>15104</v>
      </c>
      <c r="Q2000">
        <v>476</v>
      </c>
      <c r="R2000">
        <v>31643</v>
      </c>
      <c r="S2000" s="105">
        <f>Table1[[#This Row],[Female Voters]]/Table1[[#This Row],[Female Population]]</f>
        <v>0.77216219491023241</v>
      </c>
      <c r="T2000" s="94">
        <f>Table1[[#This Row],[Male Voters]]/Table1[[#This Row],[Male Population]]</f>
        <v>0.72911472357966833</v>
      </c>
      <c r="U2000" s="94">
        <f>Table1[[#This Row],[Total Voters]]/Table1[[#This Row],[Total Population]]</f>
        <v>0.7626099627073526</v>
      </c>
      <c r="V2000" s="94">
        <f>Table1[[#This Row],[Female Ballots]]/Table1[[#This Row],[Female Population]]</f>
        <v>0.44335292167726131</v>
      </c>
      <c r="W2000" s="94">
        <f>Table1[[#This Row],[Male Ballots]]/Table1[[#This Row],[Male Population]]</f>
        <v>0.41842580587968048</v>
      </c>
      <c r="X2000" s="94">
        <f>Table1[[#This Row],[Total Ballots]]/Table1[[#This Row],[Total Population]]</f>
        <v>0.43749351045992885</v>
      </c>
      <c r="Y2000" s="94">
        <f>Table1[[#This Row],[Female Ballots]]/Table1[[#This Row],[Female Voters]]</f>
        <v>0.57417071775807837</v>
      </c>
      <c r="Z2000" s="95">
        <f>Table1[[#This Row],[Male Ballots]]/Table1[[#This Row],[Male Voters]]</f>
        <v>0.57388198639765953</v>
      </c>
      <c r="AA2000" s="94">
        <f>Table1[[#This Row],[Total Ballots]]/Table1[[#This Row],[Total Voters]]</f>
        <v>0.57367924870372389</v>
      </c>
    </row>
    <row r="2001" spans="1:27" s="7" customFormat="1" x14ac:dyDescent="0.35">
      <c r="A2001" s="106" t="s">
        <v>51</v>
      </c>
      <c r="B2001" s="103">
        <v>2022</v>
      </c>
      <c r="C2001" s="103" t="s">
        <v>82</v>
      </c>
      <c r="D2001" s="16" t="s">
        <v>87</v>
      </c>
      <c r="E2001" s="109"/>
      <c r="F2001" s="109"/>
      <c r="G2001" s="110" t="s">
        <v>65</v>
      </c>
      <c r="H2001" s="132">
        <v>33562.660000000003</v>
      </c>
      <c r="I2001" s="132">
        <v>33586.71</v>
      </c>
      <c r="J2001" s="133">
        <v>67149.38</v>
      </c>
      <c r="K2001">
        <v>26904</v>
      </c>
      <c r="L2001">
        <v>25481</v>
      </c>
      <c r="M2001">
        <v>624</v>
      </c>
      <c r="N2001">
        <v>53009</v>
      </c>
      <c r="O2001">
        <v>17391</v>
      </c>
      <c r="P2001">
        <v>16729</v>
      </c>
      <c r="Q2001">
        <v>336</v>
      </c>
      <c r="R2001">
        <v>34456</v>
      </c>
      <c r="S2001" s="105">
        <f>Table1[[#This Row],[Female Voters]]/Table1[[#This Row],[Female Population]]</f>
        <v>0.80160511711527027</v>
      </c>
      <c r="T2001" s="94">
        <f>Table1[[#This Row],[Male Voters]]/Table1[[#This Row],[Male Population]]</f>
        <v>0.75866317361837465</v>
      </c>
      <c r="U2001" s="94">
        <f>Table1[[#This Row],[Total Voters]]/Table1[[#This Row],[Total Population]]</f>
        <v>0.78941905345961494</v>
      </c>
      <c r="V2001" s="94">
        <f>Table1[[#This Row],[Female Ballots]]/Table1[[#This Row],[Female Population]]</f>
        <v>0.51816512755544397</v>
      </c>
      <c r="W2001" s="94">
        <f>Table1[[#This Row],[Male Ballots]]/Table1[[#This Row],[Male Population]]</f>
        <v>0.49808391473889524</v>
      </c>
      <c r="X2001" s="94">
        <f>Table1[[#This Row],[Total Ballots]]/Table1[[#This Row],[Total Population]]</f>
        <v>0.51312461857428915</v>
      </c>
      <c r="Y2001" s="94">
        <f>Table1[[#This Row],[Female Ballots]]/Table1[[#This Row],[Female Voters]]</f>
        <v>0.64640945584299736</v>
      </c>
      <c r="Z2001" s="95">
        <f>Table1[[#This Row],[Male Ballots]]/Table1[[#This Row],[Male Voters]]</f>
        <v>0.65652839370511362</v>
      </c>
      <c r="AA2001" s="94">
        <f>Table1[[#This Row],[Total Ballots]]/Table1[[#This Row],[Total Voters]]</f>
        <v>0.65000282970816281</v>
      </c>
    </row>
    <row r="2002" spans="1:27" s="7" customFormat="1" x14ac:dyDescent="0.35">
      <c r="A2002" s="102" t="s">
        <v>51</v>
      </c>
      <c r="B2002" s="103">
        <v>2022</v>
      </c>
      <c r="C2002" s="103" t="s">
        <v>82</v>
      </c>
      <c r="D2002" s="16" t="s">
        <v>87</v>
      </c>
      <c r="E2002" s="109"/>
      <c r="F2002" s="109"/>
      <c r="G2002" s="110" t="s">
        <v>66</v>
      </c>
      <c r="H2002" s="132">
        <v>32401.14</v>
      </c>
      <c r="I2002" s="132">
        <v>30835.190000000002</v>
      </c>
      <c r="J2002" s="133">
        <v>63236.33</v>
      </c>
      <c r="K2002">
        <v>27303</v>
      </c>
      <c r="L2002">
        <v>25434</v>
      </c>
      <c r="M2002">
        <v>615</v>
      </c>
      <c r="N2002">
        <v>53352</v>
      </c>
      <c r="O2002">
        <v>20161</v>
      </c>
      <c r="P2002">
        <v>19113</v>
      </c>
      <c r="Q2002">
        <v>406</v>
      </c>
      <c r="R2002">
        <v>39680</v>
      </c>
      <c r="S2002" s="105">
        <f>Table1[[#This Row],[Female Voters]]/Table1[[#This Row],[Female Population]]</f>
        <v>0.84265553619409694</v>
      </c>
      <c r="T2002" s="94">
        <f>Table1[[#This Row],[Male Voters]]/Table1[[#This Row],[Male Population]]</f>
        <v>0.82483681793431463</v>
      </c>
      <c r="U2002" s="94">
        <f>Table1[[#This Row],[Total Voters]]/Table1[[#This Row],[Total Population]]</f>
        <v>0.84369222565572666</v>
      </c>
      <c r="V2002" s="94">
        <f>Table1[[#This Row],[Female Ballots]]/Table1[[#This Row],[Female Population]]</f>
        <v>0.62223119309999586</v>
      </c>
      <c r="W2002" s="94">
        <f>Table1[[#This Row],[Male Ballots]]/Table1[[#This Row],[Male Population]]</f>
        <v>0.61984375643542322</v>
      </c>
      <c r="X2002" s="94">
        <f>Table1[[#This Row],[Total Ballots]]/Table1[[#This Row],[Total Population]]</f>
        <v>0.62748739529950581</v>
      </c>
      <c r="Y2002" s="94">
        <f>Table1[[#This Row],[Female Ballots]]/Table1[[#This Row],[Female Voters]]</f>
        <v>0.73841702377028162</v>
      </c>
      <c r="Z2002" s="95">
        <f>Table1[[#This Row],[Male Ballots]]/Table1[[#This Row],[Male Voters]]</f>
        <v>0.75147440434064638</v>
      </c>
      <c r="AA2002" s="94">
        <f>Table1[[#This Row],[Total Ballots]]/Table1[[#This Row],[Total Voters]]</f>
        <v>0.74373969110811211</v>
      </c>
    </row>
    <row r="2003" spans="1:27" s="7" customFormat="1" x14ac:dyDescent="0.35">
      <c r="A2003" s="102" t="s">
        <v>51</v>
      </c>
      <c r="B2003" s="103">
        <v>2022</v>
      </c>
      <c r="C2003" s="103" t="s">
        <v>82</v>
      </c>
      <c r="D2003" s="16" t="s">
        <v>87</v>
      </c>
      <c r="E2003" s="109"/>
      <c r="F2003" s="109"/>
      <c r="G2003" s="110" t="s">
        <v>67</v>
      </c>
      <c r="H2003" s="132">
        <v>48557.084999999999</v>
      </c>
      <c r="I2003" s="132">
        <v>40616.252999999997</v>
      </c>
      <c r="J2003" s="133">
        <v>89173.332999999999</v>
      </c>
      <c r="K2003">
        <v>44614</v>
      </c>
      <c r="L2003">
        <v>37580</v>
      </c>
      <c r="M2003">
        <v>613</v>
      </c>
      <c r="N2003">
        <v>82807</v>
      </c>
      <c r="O2003">
        <v>35355</v>
      </c>
      <c r="P2003">
        <v>30899</v>
      </c>
      <c r="Q2003">
        <v>422</v>
      </c>
      <c r="R2003">
        <v>66676</v>
      </c>
      <c r="S2003" s="105">
        <f>Table1[[#This Row],[Female Voters]]/Table1[[#This Row],[Female Population]]</f>
        <v>0.91879485764023938</v>
      </c>
      <c r="T2003" s="94">
        <f>Table1[[#This Row],[Male Voters]]/Table1[[#This Row],[Male Population]]</f>
        <v>0.92524536913831024</v>
      </c>
      <c r="U2003" s="94">
        <f>Table1[[#This Row],[Total Voters]]/Table1[[#This Row],[Total Population]]</f>
        <v>0.92860721040896832</v>
      </c>
      <c r="V2003" s="94">
        <f>Table1[[#This Row],[Female Ballots]]/Table1[[#This Row],[Female Population]]</f>
        <v>0.72811207674431033</v>
      </c>
      <c r="W2003" s="94">
        <f>Table1[[#This Row],[Male Ballots]]/Table1[[#This Row],[Male Population]]</f>
        <v>0.76075456788197582</v>
      </c>
      <c r="X2003" s="94">
        <f>Table1[[#This Row],[Total Ballots]]/Table1[[#This Row],[Total Population]]</f>
        <v>0.74771232336913995</v>
      </c>
      <c r="Y2003" s="94">
        <f>Table1[[#This Row],[Female Ballots]]/Table1[[#This Row],[Female Voters]]</f>
        <v>0.79246424889048284</v>
      </c>
      <c r="Z2003" s="95">
        <f>Table1[[#This Row],[Male Ballots]]/Table1[[#This Row],[Male Voters]]</f>
        <v>0.82221926556679081</v>
      </c>
      <c r="AA2003" s="94">
        <f>Table1[[#This Row],[Total Ballots]]/Table1[[#This Row],[Total Voters]]</f>
        <v>0.80519762821983654</v>
      </c>
    </row>
    <row r="2004" spans="1:27" s="7" customFormat="1" x14ac:dyDescent="0.35">
      <c r="A2004" s="102" t="s">
        <v>25</v>
      </c>
      <c r="B2004" s="103">
        <v>2022</v>
      </c>
      <c r="C2004" s="103" t="s">
        <v>82</v>
      </c>
      <c r="D2004" s="103"/>
      <c r="E2004" s="109"/>
      <c r="F2004" s="109"/>
      <c r="G2004" s="110" t="s">
        <v>79</v>
      </c>
      <c r="H2004" s="132">
        <v>1678.58592</v>
      </c>
      <c r="I2004" s="132">
        <v>1614.8500100000001</v>
      </c>
      <c r="J2004" s="133">
        <v>3293.4359999999997</v>
      </c>
      <c r="K2004">
        <v>1452</v>
      </c>
      <c r="L2004">
        <v>1351</v>
      </c>
      <c r="M2004">
        <v>43</v>
      </c>
      <c r="N2004">
        <v>2846</v>
      </c>
      <c r="O2004">
        <v>1142</v>
      </c>
      <c r="P2004">
        <v>1041</v>
      </c>
      <c r="Q2004">
        <v>22</v>
      </c>
      <c r="R2004">
        <v>2205</v>
      </c>
      <c r="S2004" s="105">
        <f>Table1[[#This Row],[Female Voters]]/Table1[[#This Row],[Female Population]]</f>
        <v>0.86501380876589262</v>
      </c>
      <c r="T2004" s="94">
        <f>Table1[[#This Row],[Male Voters]]/Table1[[#This Row],[Male Population]]</f>
        <v>0.83661020629401983</v>
      </c>
      <c r="U2004" s="94">
        <f>Table1[[#This Row],[Total Voters]]/Table1[[#This Row],[Total Population]]</f>
        <v>0.86414310161181218</v>
      </c>
      <c r="V2004" s="94">
        <f>Table1[[#This Row],[Female Ballots]]/Table1[[#This Row],[Female Population]]</f>
        <v>0.68033455207345006</v>
      </c>
      <c r="W2004" s="94">
        <f>Table1[[#This Row],[Male Ballots]]/Table1[[#This Row],[Male Population]]</f>
        <v>0.6446419132139708</v>
      </c>
      <c r="X2004" s="94">
        <f>Table1[[#This Row],[Total Ballots]]/Table1[[#This Row],[Total Population]]</f>
        <v>0.66951354148069075</v>
      </c>
      <c r="Y2004" s="94">
        <f>Table1[[#This Row],[Female Ballots]]/Table1[[#This Row],[Female Voters]]</f>
        <v>0.78650137741046833</v>
      </c>
      <c r="Z2004" s="95">
        <f>Table1[[#This Row],[Male Ballots]]/Table1[[#This Row],[Male Voters]]</f>
        <v>0.77054034048852704</v>
      </c>
      <c r="AA2004" s="94">
        <f>Table1[[#This Row],[Total Ballots]]/Table1[[#This Row],[Total Voters]]</f>
        <v>0.77477160927617705</v>
      </c>
    </row>
    <row r="2005" spans="1:27" s="7" customFormat="1" x14ac:dyDescent="0.35">
      <c r="A2005" s="102" t="s">
        <v>25</v>
      </c>
      <c r="B2005" s="103">
        <v>2022</v>
      </c>
      <c r="C2005" s="103" t="s">
        <v>82</v>
      </c>
      <c r="D2005" s="103"/>
      <c r="E2005" s="109"/>
      <c r="F2005" s="109"/>
      <c r="G2005" s="110" t="s">
        <v>62</v>
      </c>
      <c r="H2005" s="132">
        <v>126.7295</v>
      </c>
      <c r="I2005" s="132">
        <v>132.31220000000002</v>
      </c>
      <c r="J2005" s="133">
        <v>259.04169999999999</v>
      </c>
      <c r="K2005">
        <v>85</v>
      </c>
      <c r="L2005">
        <v>85</v>
      </c>
      <c r="M2005">
        <v>4</v>
      </c>
      <c r="N2005">
        <v>174</v>
      </c>
      <c r="O2005">
        <v>46</v>
      </c>
      <c r="P2005">
        <v>35</v>
      </c>
      <c r="Q2005">
        <v>1</v>
      </c>
      <c r="R2005">
        <v>82</v>
      </c>
      <c r="S2005" s="105">
        <f>Table1[[#This Row],[Female Voters]]/Table1[[#This Row],[Female Population]]</f>
        <v>0.6707199191979768</v>
      </c>
      <c r="T2005" s="94">
        <f>Table1[[#This Row],[Male Voters]]/Table1[[#This Row],[Male Population]]</f>
        <v>0.64241997336602363</v>
      </c>
      <c r="U2005" s="94">
        <f>Table1[[#This Row],[Total Voters]]/Table1[[#This Row],[Total Population]]</f>
        <v>0.67170652447077051</v>
      </c>
      <c r="V2005" s="94">
        <f>Table1[[#This Row],[Female Ballots]]/Table1[[#This Row],[Female Population]]</f>
        <v>0.36297783862478744</v>
      </c>
      <c r="W2005" s="94">
        <f>Table1[[#This Row],[Male Ballots]]/Table1[[#This Row],[Male Population]]</f>
        <v>0.26452587138600969</v>
      </c>
      <c r="X2005" s="94">
        <f>Table1[[#This Row],[Total Ballots]]/Table1[[#This Row],[Total Population]]</f>
        <v>0.31655135061266199</v>
      </c>
      <c r="Y2005" s="94">
        <f>Table1[[#This Row],[Female Ballots]]/Table1[[#This Row],[Female Voters]]</f>
        <v>0.54117647058823526</v>
      </c>
      <c r="Z2005" s="95">
        <f>Table1[[#This Row],[Male Ballots]]/Table1[[#This Row],[Male Voters]]</f>
        <v>0.41176470588235292</v>
      </c>
      <c r="AA2005" s="94">
        <f>Table1[[#This Row],[Total Ballots]]/Table1[[#This Row],[Total Voters]]</f>
        <v>0.47126436781609193</v>
      </c>
    </row>
    <row r="2006" spans="1:27" s="7" customFormat="1" x14ac:dyDescent="0.35">
      <c r="A2006" s="102" t="s">
        <v>25</v>
      </c>
      <c r="B2006" s="103">
        <v>2022</v>
      </c>
      <c r="C2006" s="103" t="s">
        <v>82</v>
      </c>
      <c r="D2006" s="103"/>
      <c r="E2006" s="109"/>
      <c r="F2006" s="109"/>
      <c r="G2006" s="110" t="s">
        <v>63</v>
      </c>
      <c r="H2006" s="132">
        <v>169.929</v>
      </c>
      <c r="I2006" s="132">
        <v>164.64841999999999</v>
      </c>
      <c r="J2006" s="133">
        <v>334.57749999999999</v>
      </c>
      <c r="K2006">
        <v>155</v>
      </c>
      <c r="L2006">
        <v>140</v>
      </c>
      <c r="M2006">
        <v>4</v>
      </c>
      <c r="N2006">
        <v>299</v>
      </c>
      <c r="O2006">
        <v>91</v>
      </c>
      <c r="P2006">
        <v>78</v>
      </c>
      <c r="Q2006">
        <v>2</v>
      </c>
      <c r="R2006">
        <v>171</v>
      </c>
      <c r="S2006" s="105">
        <f>Table1[[#This Row],[Female Voters]]/Table1[[#This Row],[Female Population]]</f>
        <v>0.91214566083481918</v>
      </c>
      <c r="T2006" s="94">
        <f>Table1[[#This Row],[Male Voters]]/Table1[[#This Row],[Male Population]]</f>
        <v>0.8502966502806405</v>
      </c>
      <c r="U2006" s="94">
        <f>Table1[[#This Row],[Total Voters]]/Table1[[#This Row],[Total Population]]</f>
        <v>0.89366439763582428</v>
      </c>
      <c r="V2006" s="94">
        <f>Table1[[#This Row],[Female Ballots]]/Table1[[#This Row],[Female Population]]</f>
        <v>0.53551777507076481</v>
      </c>
      <c r="W2006" s="94">
        <f>Table1[[#This Row],[Male Ballots]]/Table1[[#This Row],[Male Population]]</f>
        <v>0.47373670515635685</v>
      </c>
      <c r="X2006" s="94">
        <f>Table1[[#This Row],[Total Ballots]]/Table1[[#This Row],[Total Population]]</f>
        <v>0.51109234781179247</v>
      </c>
      <c r="Y2006" s="94">
        <f>Table1[[#This Row],[Female Ballots]]/Table1[[#This Row],[Female Voters]]</f>
        <v>0.58709677419354833</v>
      </c>
      <c r="Z2006" s="95">
        <f>Table1[[#This Row],[Male Ballots]]/Table1[[#This Row],[Male Voters]]</f>
        <v>0.55714285714285716</v>
      </c>
      <c r="AA2006" s="94">
        <f>Table1[[#This Row],[Total Ballots]]/Table1[[#This Row],[Total Voters]]</f>
        <v>0.57190635451505012</v>
      </c>
    </row>
    <row r="2007" spans="1:27" s="7" customFormat="1" x14ac:dyDescent="0.35">
      <c r="A2007" s="102" t="s">
        <v>25</v>
      </c>
      <c r="B2007" s="103">
        <v>2022</v>
      </c>
      <c r="C2007" s="103" t="s">
        <v>82</v>
      </c>
      <c r="D2007" s="103"/>
      <c r="E2007" s="109"/>
      <c r="F2007" s="109"/>
      <c r="G2007" s="110" t="s">
        <v>64</v>
      </c>
      <c r="H2007" s="132">
        <v>209.67670000000001</v>
      </c>
      <c r="I2007" s="132">
        <v>222.5061</v>
      </c>
      <c r="J2007" s="133">
        <v>432.18279999999999</v>
      </c>
      <c r="K2007">
        <v>174</v>
      </c>
      <c r="L2007">
        <v>166</v>
      </c>
      <c r="M2007">
        <v>7</v>
      </c>
      <c r="N2007">
        <v>347</v>
      </c>
      <c r="O2007">
        <v>125</v>
      </c>
      <c r="P2007">
        <v>111</v>
      </c>
      <c r="Q2007">
        <v>3</v>
      </c>
      <c r="R2007">
        <v>239</v>
      </c>
      <c r="S2007" s="105">
        <f>Table1[[#This Row],[Female Voters]]/Table1[[#This Row],[Female Population]]</f>
        <v>0.82984900086657221</v>
      </c>
      <c r="T2007" s="94">
        <f>Table1[[#This Row],[Male Voters]]/Table1[[#This Row],[Male Population]]</f>
        <v>0.74604696230799961</v>
      </c>
      <c r="U2007" s="94">
        <f>Table1[[#This Row],[Total Voters]]/Table1[[#This Row],[Total Population]]</f>
        <v>0.80290099467169918</v>
      </c>
      <c r="V2007" s="94">
        <f>Table1[[#This Row],[Female Ballots]]/Table1[[#This Row],[Female Population]]</f>
        <v>0.59615589142713521</v>
      </c>
      <c r="W2007" s="94">
        <f>Table1[[#This Row],[Male Ballots]]/Table1[[#This Row],[Male Population]]</f>
        <v>0.49886272780836122</v>
      </c>
      <c r="X2007" s="94">
        <f>Table1[[#This Row],[Total Ballots]]/Table1[[#This Row],[Total Population]]</f>
        <v>0.55300673696408098</v>
      </c>
      <c r="Y2007" s="94">
        <f>Table1[[#This Row],[Female Ballots]]/Table1[[#This Row],[Female Voters]]</f>
        <v>0.7183908045977011</v>
      </c>
      <c r="Z2007" s="95">
        <f>Table1[[#This Row],[Male Ballots]]/Table1[[#This Row],[Male Voters]]</f>
        <v>0.66867469879518071</v>
      </c>
      <c r="AA2007" s="94">
        <f>Table1[[#This Row],[Total Ballots]]/Table1[[#This Row],[Total Voters]]</f>
        <v>0.68876080691642649</v>
      </c>
    </row>
    <row r="2008" spans="1:27" s="7" customFormat="1" x14ac:dyDescent="0.35">
      <c r="A2008" s="102" t="s">
        <v>25</v>
      </c>
      <c r="B2008" s="103">
        <v>2022</v>
      </c>
      <c r="C2008" s="103" t="s">
        <v>82</v>
      </c>
      <c r="D2008" s="103"/>
      <c r="E2008" s="109"/>
      <c r="F2008" s="109"/>
      <c r="G2008" s="110" t="s">
        <v>65</v>
      </c>
      <c r="H2008" s="132">
        <v>197.84995000000001</v>
      </c>
      <c r="I2008" s="132">
        <v>204.89379</v>
      </c>
      <c r="J2008" s="133">
        <v>402.74369999999999</v>
      </c>
      <c r="K2008">
        <v>172</v>
      </c>
      <c r="L2008">
        <v>159</v>
      </c>
      <c r="M2008">
        <v>1</v>
      </c>
      <c r="N2008">
        <v>332</v>
      </c>
      <c r="O2008">
        <v>130</v>
      </c>
      <c r="P2008">
        <v>112</v>
      </c>
      <c r="Q2008">
        <v>1</v>
      </c>
      <c r="R2008">
        <v>243</v>
      </c>
      <c r="S2008" s="105">
        <f>Table1[[#This Row],[Female Voters]]/Table1[[#This Row],[Female Population]]</f>
        <v>0.86934568343332908</v>
      </c>
      <c r="T2008" s="94">
        <f>Table1[[#This Row],[Male Voters]]/Table1[[#This Row],[Male Population]]</f>
        <v>0.77601180592149721</v>
      </c>
      <c r="U2008" s="94">
        <f>Table1[[#This Row],[Total Voters]]/Table1[[#This Row],[Total Population]]</f>
        <v>0.82434560739249307</v>
      </c>
      <c r="V2008" s="94">
        <f>Table1[[#This Row],[Female Ballots]]/Table1[[#This Row],[Female Population]]</f>
        <v>0.65706359794379521</v>
      </c>
      <c r="W2008" s="94">
        <f>Table1[[#This Row],[Male Ballots]]/Table1[[#This Row],[Male Population]]</f>
        <v>0.54662466832206091</v>
      </c>
      <c r="X2008" s="94">
        <f>Table1[[#This Row],[Total Ballots]]/Table1[[#This Row],[Total Population]]</f>
        <v>0.60336139336257777</v>
      </c>
      <c r="Y2008" s="94">
        <f>Table1[[#This Row],[Female Ballots]]/Table1[[#This Row],[Female Voters]]</f>
        <v>0.7558139534883721</v>
      </c>
      <c r="Z2008" s="95">
        <f>Table1[[#This Row],[Male Ballots]]/Table1[[#This Row],[Male Voters]]</f>
        <v>0.70440251572327039</v>
      </c>
      <c r="AA2008" s="94">
        <f>Table1[[#This Row],[Total Ballots]]/Table1[[#This Row],[Total Voters]]</f>
        <v>0.73192771084337349</v>
      </c>
    </row>
    <row r="2009" spans="1:27" s="7" customFormat="1" x14ac:dyDescent="0.35">
      <c r="A2009" s="102" t="s">
        <v>25</v>
      </c>
      <c r="B2009" s="103">
        <v>2022</v>
      </c>
      <c r="C2009" s="103" t="s">
        <v>82</v>
      </c>
      <c r="D2009" s="103"/>
      <c r="E2009" s="109"/>
      <c r="F2009" s="109"/>
      <c r="G2009" s="110" t="s">
        <v>66</v>
      </c>
      <c r="H2009" s="132">
        <v>352.34440000000001</v>
      </c>
      <c r="I2009" s="132">
        <v>323.61379999999997</v>
      </c>
      <c r="J2009" s="133">
        <v>675.95820000000003</v>
      </c>
      <c r="K2009">
        <v>289</v>
      </c>
      <c r="L2009">
        <v>267</v>
      </c>
      <c r="M2009">
        <v>16</v>
      </c>
      <c r="N2009">
        <v>572</v>
      </c>
      <c r="O2009">
        <v>253</v>
      </c>
      <c r="P2009">
        <v>228</v>
      </c>
      <c r="Q2009">
        <v>9</v>
      </c>
      <c r="R2009">
        <v>490</v>
      </c>
      <c r="S2009" s="105">
        <f>Table1[[#This Row],[Female Voters]]/Table1[[#This Row],[Female Population]]</f>
        <v>0.82022021635649667</v>
      </c>
      <c r="T2009" s="94">
        <f>Table1[[#This Row],[Male Voters]]/Table1[[#This Row],[Male Population]]</f>
        <v>0.82505752226882789</v>
      </c>
      <c r="U2009" s="94">
        <f>Table1[[#This Row],[Total Voters]]/Table1[[#This Row],[Total Population]]</f>
        <v>0.84620617073659288</v>
      </c>
      <c r="V2009" s="94">
        <f>Table1[[#This Row],[Female Ballots]]/Table1[[#This Row],[Female Population]]</f>
        <v>0.71804745584150054</v>
      </c>
      <c r="W2009" s="94">
        <f>Table1[[#This Row],[Male Ballots]]/Table1[[#This Row],[Male Population]]</f>
        <v>0.70454350216214523</v>
      </c>
      <c r="X2009" s="94">
        <f>Table1[[#This Row],[Total Ballots]]/Table1[[#This Row],[Total Population]]</f>
        <v>0.72489689451211625</v>
      </c>
      <c r="Y2009" s="94">
        <f>Table1[[#This Row],[Female Ballots]]/Table1[[#This Row],[Female Voters]]</f>
        <v>0.87543252595155707</v>
      </c>
      <c r="Z2009" s="95">
        <f>Table1[[#This Row],[Male Ballots]]/Table1[[#This Row],[Male Voters]]</f>
        <v>0.8539325842696629</v>
      </c>
      <c r="AA2009" s="94">
        <f>Table1[[#This Row],[Total Ballots]]/Table1[[#This Row],[Total Voters]]</f>
        <v>0.85664335664335667</v>
      </c>
    </row>
    <row r="2010" spans="1:27" s="7" customFormat="1" x14ac:dyDescent="0.35">
      <c r="A2010" s="102" t="s">
        <v>25</v>
      </c>
      <c r="B2010" s="103">
        <v>2022</v>
      </c>
      <c r="C2010" s="103" t="s">
        <v>82</v>
      </c>
      <c r="D2010" s="103"/>
      <c r="E2010" s="109"/>
      <c r="F2010" s="109"/>
      <c r="G2010" s="110" t="s">
        <v>67</v>
      </c>
      <c r="H2010" s="132">
        <v>622.05637000000002</v>
      </c>
      <c r="I2010" s="132">
        <v>566.87569999999994</v>
      </c>
      <c r="J2010" s="133">
        <v>1188.9321</v>
      </c>
      <c r="K2010">
        <v>577</v>
      </c>
      <c r="L2010">
        <v>534</v>
      </c>
      <c r="M2010">
        <v>11</v>
      </c>
      <c r="N2010">
        <v>1122</v>
      </c>
      <c r="O2010">
        <v>497</v>
      </c>
      <c r="P2010">
        <v>477</v>
      </c>
      <c r="Q2010">
        <v>6</v>
      </c>
      <c r="R2010">
        <v>980</v>
      </c>
      <c r="S2010" s="105">
        <f>Table1[[#This Row],[Female Voters]]/Table1[[#This Row],[Female Population]]</f>
        <v>0.92756867034413615</v>
      </c>
      <c r="T2010" s="94">
        <f>Table1[[#This Row],[Male Voters]]/Table1[[#This Row],[Male Population]]</f>
        <v>0.94200545198885766</v>
      </c>
      <c r="U2010" s="94">
        <f>Table1[[#This Row],[Total Voters]]/Table1[[#This Row],[Total Population]]</f>
        <v>0.94370401808480064</v>
      </c>
      <c r="V2010" s="94">
        <f>Table1[[#This Row],[Female Ballots]]/Table1[[#This Row],[Female Population]]</f>
        <v>0.79896296215084173</v>
      </c>
      <c r="W2010" s="94">
        <f>Table1[[#This Row],[Male Ballots]]/Table1[[#This Row],[Male Population]]</f>
        <v>0.84145430823723799</v>
      </c>
      <c r="X2010" s="94">
        <f>Table1[[#This Row],[Total Ballots]]/Table1[[#This Row],[Total Population]]</f>
        <v>0.82426910670508435</v>
      </c>
      <c r="Y2010" s="94">
        <f>Table1[[#This Row],[Female Ballots]]/Table1[[#This Row],[Female Voters]]</f>
        <v>0.86135181975736563</v>
      </c>
      <c r="Z2010" s="95">
        <f>Table1[[#This Row],[Male Ballots]]/Table1[[#This Row],[Male Voters]]</f>
        <v>0.8932584269662921</v>
      </c>
      <c r="AA2010" s="94">
        <f>Table1[[#This Row],[Total Ballots]]/Table1[[#This Row],[Total Voters]]</f>
        <v>0.87344028520499106</v>
      </c>
    </row>
    <row r="2011" spans="1:27" s="7" customFormat="1" x14ac:dyDescent="0.35">
      <c r="A2011" s="102" t="s">
        <v>46</v>
      </c>
      <c r="B2011" s="103">
        <v>2022</v>
      </c>
      <c r="C2011" s="103" t="s">
        <v>82</v>
      </c>
      <c r="D2011" s="16" t="s">
        <v>87</v>
      </c>
      <c r="E2011" s="109"/>
      <c r="F2011" s="109"/>
      <c r="G2011" s="110" t="s">
        <v>79</v>
      </c>
      <c r="H2011" s="132">
        <v>44265.078600000001</v>
      </c>
      <c r="I2011" s="132">
        <v>43337.069499999998</v>
      </c>
      <c r="J2011" s="133">
        <v>87602.147999999986</v>
      </c>
      <c r="K2011">
        <v>36257</v>
      </c>
      <c r="L2011">
        <v>34198</v>
      </c>
      <c r="M2011">
        <v>1251</v>
      </c>
      <c r="N2011">
        <v>71706</v>
      </c>
      <c r="O2011">
        <v>23016</v>
      </c>
      <c r="P2011">
        <v>21534</v>
      </c>
      <c r="Q2011">
        <v>714</v>
      </c>
      <c r="R2011">
        <v>45264</v>
      </c>
      <c r="S2011" s="105">
        <f>Table1[[#This Row],[Female Voters]]/Table1[[#This Row],[Female Population]]</f>
        <v>0.81908811972605422</v>
      </c>
      <c r="T2011" s="94">
        <f>Table1[[#This Row],[Male Voters]]/Table1[[#This Row],[Male Population]]</f>
        <v>0.78911657836024196</v>
      </c>
      <c r="U2011" s="94">
        <f>Table1[[#This Row],[Total Voters]]/Table1[[#This Row],[Total Population]]</f>
        <v>0.81854157274773687</v>
      </c>
      <c r="V2011" s="94">
        <f>Table1[[#This Row],[Female Ballots]]/Table1[[#This Row],[Female Population]]</f>
        <v>0.51995841254419461</v>
      </c>
      <c r="W2011" s="94">
        <f>Table1[[#This Row],[Male Ballots]]/Table1[[#This Row],[Male Population]]</f>
        <v>0.49689561958036876</v>
      </c>
      <c r="X2011" s="94">
        <f>Table1[[#This Row],[Total Ballots]]/Table1[[#This Row],[Total Population]]</f>
        <v>0.51669965900836134</v>
      </c>
      <c r="Y2011" s="94">
        <f>Table1[[#This Row],[Female Ballots]]/Table1[[#This Row],[Female Voters]]</f>
        <v>0.63480155556168461</v>
      </c>
      <c r="Z2011" s="95">
        <f>Table1[[#This Row],[Male Ballots]]/Table1[[#This Row],[Male Voters]]</f>
        <v>0.62968594654658172</v>
      </c>
      <c r="AA2011" s="94">
        <f>Table1[[#This Row],[Total Ballots]]/Table1[[#This Row],[Total Voters]]</f>
        <v>0.63124424734331852</v>
      </c>
    </row>
    <row r="2012" spans="1:27" s="7" customFormat="1" x14ac:dyDescent="0.35">
      <c r="A2012" s="102" t="s">
        <v>46</v>
      </c>
      <c r="B2012" s="103">
        <v>2022</v>
      </c>
      <c r="C2012" s="103" t="s">
        <v>82</v>
      </c>
      <c r="D2012" s="16" t="s">
        <v>87</v>
      </c>
      <c r="E2012" s="109"/>
      <c r="F2012" s="109"/>
      <c r="G2012" s="110" t="s">
        <v>62</v>
      </c>
      <c r="H2012" s="132">
        <v>4065.2496000000001</v>
      </c>
      <c r="I2012" s="132">
        <v>4233.1352999999999</v>
      </c>
      <c r="J2012" s="133">
        <v>8298.384</v>
      </c>
      <c r="K2012">
        <v>2632</v>
      </c>
      <c r="L2012">
        <v>2709</v>
      </c>
      <c r="M2012">
        <v>108</v>
      </c>
      <c r="N2012">
        <v>5449</v>
      </c>
      <c r="O2012">
        <v>973</v>
      </c>
      <c r="P2012">
        <v>980</v>
      </c>
      <c r="Q2012">
        <v>46</v>
      </c>
      <c r="R2012">
        <v>1999</v>
      </c>
      <c r="S2012" s="105">
        <f>Table1[[#This Row],[Female Voters]]/Table1[[#This Row],[Female Population]]</f>
        <v>0.64743872061385843</v>
      </c>
      <c r="T2012" s="94">
        <f>Table1[[#This Row],[Male Voters]]/Table1[[#This Row],[Male Population]]</f>
        <v>0.63995119645715082</v>
      </c>
      <c r="U2012" s="94">
        <f>Table1[[#This Row],[Total Voters]]/Table1[[#This Row],[Total Population]]</f>
        <v>0.65663386991973371</v>
      </c>
      <c r="V2012" s="94">
        <f>Table1[[#This Row],[Female Ballots]]/Table1[[#This Row],[Female Population]]</f>
        <v>0.23934569724820831</v>
      </c>
      <c r="W2012" s="94">
        <f>Table1[[#This Row],[Male Ballots]]/Table1[[#This Row],[Male Population]]</f>
        <v>0.23150689277519668</v>
      </c>
      <c r="X2012" s="94">
        <f>Table1[[#This Row],[Total Ballots]]/Table1[[#This Row],[Total Population]]</f>
        <v>0.24089027454019962</v>
      </c>
      <c r="Y2012" s="94">
        <f>Table1[[#This Row],[Female Ballots]]/Table1[[#This Row],[Female Voters]]</f>
        <v>0.36968085106382981</v>
      </c>
      <c r="Z2012" s="95">
        <f>Table1[[#This Row],[Male Ballots]]/Table1[[#This Row],[Male Voters]]</f>
        <v>0.36175710594315247</v>
      </c>
      <c r="AA2012" s="94">
        <f>Table1[[#This Row],[Total Ballots]]/Table1[[#This Row],[Total Voters]]</f>
        <v>0.36685630390897411</v>
      </c>
    </row>
    <row r="2013" spans="1:27" s="7" customFormat="1" x14ac:dyDescent="0.35">
      <c r="A2013" s="102" t="s">
        <v>46</v>
      </c>
      <c r="B2013" s="103">
        <v>2022</v>
      </c>
      <c r="C2013" s="103" t="s">
        <v>82</v>
      </c>
      <c r="D2013" s="16" t="s">
        <v>87</v>
      </c>
      <c r="E2013" s="109"/>
      <c r="F2013" s="109"/>
      <c r="G2013" s="110" t="s">
        <v>63</v>
      </c>
      <c r="H2013" s="132">
        <v>6816.0910000000003</v>
      </c>
      <c r="I2013" s="132">
        <v>6952.9040000000005</v>
      </c>
      <c r="J2013" s="133">
        <v>13768.994999999999</v>
      </c>
      <c r="K2013">
        <v>5256</v>
      </c>
      <c r="L2013">
        <v>5084</v>
      </c>
      <c r="M2013">
        <v>229</v>
      </c>
      <c r="N2013">
        <v>10569</v>
      </c>
      <c r="O2013">
        <v>2155</v>
      </c>
      <c r="P2013">
        <v>1879</v>
      </c>
      <c r="Q2013">
        <v>107</v>
      </c>
      <c r="R2013">
        <v>4141</v>
      </c>
      <c r="S2013" s="105">
        <f>Table1[[#This Row],[Female Voters]]/Table1[[#This Row],[Female Population]]</f>
        <v>0.77111646543451362</v>
      </c>
      <c r="T2013" s="94">
        <f>Table1[[#This Row],[Male Voters]]/Table1[[#This Row],[Male Population]]</f>
        <v>0.73120526329717761</v>
      </c>
      <c r="U2013" s="94">
        <f>Table1[[#This Row],[Total Voters]]/Table1[[#This Row],[Total Population]]</f>
        <v>0.76759414902830603</v>
      </c>
      <c r="V2013" s="94">
        <f>Table1[[#This Row],[Female Ballots]]/Table1[[#This Row],[Female Population]]</f>
        <v>0.31616361929440201</v>
      </c>
      <c r="W2013" s="94">
        <f>Table1[[#This Row],[Male Ballots]]/Table1[[#This Row],[Male Population]]</f>
        <v>0.2702467918440985</v>
      </c>
      <c r="X2013" s="94">
        <f>Table1[[#This Row],[Total Ballots]]/Table1[[#This Row],[Total Population]]</f>
        <v>0.30074816644206787</v>
      </c>
      <c r="Y2013" s="94">
        <f>Table1[[#This Row],[Female Ballots]]/Table1[[#This Row],[Female Voters]]</f>
        <v>0.4100076103500761</v>
      </c>
      <c r="Z2013" s="95">
        <f>Table1[[#This Row],[Male Ballots]]/Table1[[#This Row],[Male Voters]]</f>
        <v>0.3695908733280881</v>
      </c>
      <c r="AA2013" s="94">
        <f>Table1[[#This Row],[Total Ballots]]/Table1[[#This Row],[Total Voters]]</f>
        <v>0.39180622575456525</v>
      </c>
    </row>
    <row r="2014" spans="1:27" s="7" customFormat="1" x14ac:dyDescent="0.35">
      <c r="A2014" s="102" t="s">
        <v>46</v>
      </c>
      <c r="B2014" s="103">
        <v>2022</v>
      </c>
      <c r="C2014" s="103" t="s">
        <v>82</v>
      </c>
      <c r="D2014" s="16" t="s">
        <v>87</v>
      </c>
      <c r="E2014" s="109"/>
      <c r="F2014" s="109"/>
      <c r="G2014" s="110" t="s">
        <v>64</v>
      </c>
      <c r="H2014" s="132">
        <v>6804.143</v>
      </c>
      <c r="I2014" s="132">
        <v>7064.9380000000001</v>
      </c>
      <c r="J2014" s="133">
        <v>13869.081</v>
      </c>
      <c r="K2014">
        <v>5415</v>
      </c>
      <c r="L2014">
        <v>5329</v>
      </c>
      <c r="M2014">
        <v>228</v>
      </c>
      <c r="N2014">
        <v>10972</v>
      </c>
      <c r="O2014">
        <v>2840</v>
      </c>
      <c r="P2014">
        <v>2778</v>
      </c>
      <c r="Q2014">
        <v>120</v>
      </c>
      <c r="R2014">
        <v>5738</v>
      </c>
      <c r="S2014" s="105">
        <f>Table1[[#This Row],[Female Voters]]/Table1[[#This Row],[Female Population]]</f>
        <v>0.79583865300890944</v>
      </c>
      <c r="T2014" s="94">
        <f>Table1[[#This Row],[Male Voters]]/Table1[[#This Row],[Male Population]]</f>
        <v>0.75428828957876204</v>
      </c>
      <c r="U2014" s="94">
        <f>Table1[[#This Row],[Total Voters]]/Table1[[#This Row],[Total Population]]</f>
        <v>0.79111225898817661</v>
      </c>
      <c r="V2014" s="94">
        <f>Table1[[#This Row],[Female Ballots]]/Table1[[#This Row],[Female Population]]</f>
        <v>0.41739275614871701</v>
      </c>
      <c r="W2014" s="94">
        <f>Table1[[#This Row],[Male Ballots]]/Table1[[#This Row],[Male Population]]</f>
        <v>0.39320939546815553</v>
      </c>
      <c r="X2014" s="94">
        <f>Table1[[#This Row],[Total Ballots]]/Table1[[#This Row],[Total Population]]</f>
        <v>0.41372604284306941</v>
      </c>
      <c r="Y2014" s="94">
        <f>Table1[[#This Row],[Female Ballots]]/Table1[[#This Row],[Female Voters]]</f>
        <v>0.52446906740535548</v>
      </c>
      <c r="Z2014" s="95">
        <f>Table1[[#This Row],[Male Ballots]]/Table1[[#This Row],[Male Voters]]</f>
        <v>0.5212985550759992</v>
      </c>
      <c r="AA2014" s="94">
        <f>Table1[[#This Row],[Total Ballots]]/Table1[[#This Row],[Total Voters]]</f>
        <v>0.522967553773241</v>
      </c>
    </row>
    <row r="2015" spans="1:27" s="7" customFormat="1" x14ac:dyDescent="0.35">
      <c r="A2015" s="102" t="s">
        <v>46</v>
      </c>
      <c r="B2015" s="103">
        <v>2022</v>
      </c>
      <c r="C2015" s="103" t="s">
        <v>82</v>
      </c>
      <c r="D2015" s="16" t="s">
        <v>87</v>
      </c>
      <c r="E2015" s="109"/>
      <c r="F2015" s="109"/>
      <c r="G2015" s="110" t="s">
        <v>65</v>
      </c>
      <c r="H2015" s="132">
        <v>6663.7309999999998</v>
      </c>
      <c r="I2015" s="132">
        <v>6654.7359999999999</v>
      </c>
      <c r="J2015" s="133">
        <v>13318.467000000001</v>
      </c>
      <c r="K2015">
        <v>5467</v>
      </c>
      <c r="L2015">
        <v>5160</v>
      </c>
      <c r="M2015">
        <v>196</v>
      </c>
      <c r="N2015">
        <v>10823</v>
      </c>
      <c r="O2015">
        <v>3452</v>
      </c>
      <c r="P2015">
        <v>3316</v>
      </c>
      <c r="Q2015">
        <v>114</v>
      </c>
      <c r="R2015">
        <v>6882</v>
      </c>
      <c r="S2015" s="105">
        <f>Table1[[#This Row],[Female Voters]]/Table1[[#This Row],[Female Population]]</f>
        <v>0.82041126810190868</v>
      </c>
      <c r="T2015" s="94">
        <f>Table1[[#This Row],[Male Voters]]/Table1[[#This Row],[Male Population]]</f>
        <v>0.77538763370928621</v>
      </c>
      <c r="U2015" s="94">
        <f>Table1[[#This Row],[Total Voters]]/Table1[[#This Row],[Total Population]]</f>
        <v>0.81263106331982504</v>
      </c>
      <c r="V2015" s="94">
        <f>Table1[[#This Row],[Female Ballots]]/Table1[[#This Row],[Female Population]]</f>
        <v>0.5180281136798589</v>
      </c>
      <c r="W2015" s="94">
        <f>Table1[[#This Row],[Male Ballots]]/Table1[[#This Row],[Male Population]]</f>
        <v>0.49829174290309941</v>
      </c>
      <c r="X2015" s="94">
        <f>Table1[[#This Row],[Total Ballots]]/Table1[[#This Row],[Total Population]]</f>
        <v>0.51672613672429413</v>
      </c>
      <c r="Y2015" s="94">
        <f>Table1[[#This Row],[Female Ballots]]/Table1[[#This Row],[Female Voters]]</f>
        <v>0.631424913115054</v>
      </c>
      <c r="Z2015" s="95">
        <f>Table1[[#This Row],[Male Ballots]]/Table1[[#This Row],[Male Voters]]</f>
        <v>0.64263565891472874</v>
      </c>
      <c r="AA2015" s="94">
        <f>Table1[[#This Row],[Total Ballots]]/Table1[[#This Row],[Total Voters]]</f>
        <v>0.63586805876374386</v>
      </c>
    </row>
    <row r="2016" spans="1:27" s="7" customFormat="1" x14ac:dyDescent="0.35">
      <c r="A2016" s="102" t="s">
        <v>46</v>
      </c>
      <c r="B2016" s="103">
        <v>2022</v>
      </c>
      <c r="C2016" s="103" t="s">
        <v>82</v>
      </c>
      <c r="D2016" s="16" t="s">
        <v>87</v>
      </c>
      <c r="E2016" s="109"/>
      <c r="F2016" s="109"/>
      <c r="G2016" s="110" t="s">
        <v>66</v>
      </c>
      <c r="H2016" s="132">
        <v>7635.268</v>
      </c>
      <c r="I2016" s="132">
        <v>7379.5300000000007</v>
      </c>
      <c r="J2016" s="133">
        <v>15014.797999999999</v>
      </c>
      <c r="K2016">
        <v>6300</v>
      </c>
      <c r="L2016">
        <v>5899</v>
      </c>
      <c r="M2016">
        <v>245</v>
      </c>
      <c r="N2016">
        <v>12444</v>
      </c>
      <c r="O2016">
        <v>4635</v>
      </c>
      <c r="P2016">
        <v>4350</v>
      </c>
      <c r="Q2016">
        <v>151</v>
      </c>
      <c r="R2016">
        <v>9136</v>
      </c>
      <c r="S2016" s="105">
        <f>Table1[[#This Row],[Female Voters]]/Table1[[#This Row],[Female Population]]</f>
        <v>0.82511838484254907</v>
      </c>
      <c r="T2016" s="94">
        <f>Table1[[#This Row],[Male Voters]]/Table1[[#This Row],[Male Population]]</f>
        <v>0.79937340182911376</v>
      </c>
      <c r="U2016" s="94">
        <f>Table1[[#This Row],[Total Voters]]/Table1[[#This Row],[Total Population]]</f>
        <v>0.82878237855747383</v>
      </c>
      <c r="V2016" s="94">
        <f>Table1[[#This Row],[Female Ballots]]/Table1[[#This Row],[Female Population]]</f>
        <v>0.60705138313416107</v>
      </c>
      <c r="W2016" s="94">
        <f>Table1[[#This Row],[Male Ballots]]/Table1[[#This Row],[Male Population]]</f>
        <v>0.58946843498163159</v>
      </c>
      <c r="X2016" s="94">
        <f>Table1[[#This Row],[Total Ballots]]/Table1[[#This Row],[Total Population]]</f>
        <v>0.60846639428648996</v>
      </c>
      <c r="Y2016" s="94">
        <f>Table1[[#This Row],[Female Ballots]]/Table1[[#This Row],[Female Voters]]</f>
        <v>0.73571428571428577</v>
      </c>
      <c r="Z2016" s="95">
        <f>Table1[[#This Row],[Male Ballots]]/Table1[[#This Row],[Male Voters]]</f>
        <v>0.73741312086794375</v>
      </c>
      <c r="AA2016" s="94">
        <f>Table1[[#This Row],[Total Ballots]]/Table1[[#This Row],[Total Voters]]</f>
        <v>0.7341690774670524</v>
      </c>
    </row>
    <row r="2017" spans="1:27" s="7" customFormat="1" x14ac:dyDescent="0.35">
      <c r="A2017" s="102" t="s">
        <v>46</v>
      </c>
      <c r="B2017" s="103">
        <v>2022</v>
      </c>
      <c r="C2017" s="103" t="s">
        <v>82</v>
      </c>
      <c r="D2017" s="16" t="s">
        <v>87</v>
      </c>
      <c r="E2017" s="109"/>
      <c r="F2017" s="109"/>
      <c r="G2017" s="110" t="s">
        <v>67</v>
      </c>
      <c r="H2017" s="132">
        <v>12280.596</v>
      </c>
      <c r="I2017" s="132">
        <v>11051.8262</v>
      </c>
      <c r="J2017" s="133">
        <v>23332.423000000003</v>
      </c>
      <c r="K2017">
        <v>11187</v>
      </c>
      <c r="L2017">
        <v>10017</v>
      </c>
      <c r="M2017">
        <v>245</v>
      </c>
      <c r="N2017">
        <v>21449</v>
      </c>
      <c r="O2017">
        <v>8961</v>
      </c>
      <c r="P2017">
        <v>8231</v>
      </c>
      <c r="Q2017">
        <v>176</v>
      </c>
      <c r="R2017">
        <v>17368</v>
      </c>
      <c r="S2017" s="105">
        <f>Table1[[#This Row],[Female Voters]]/Table1[[#This Row],[Female Population]]</f>
        <v>0.91094927314602647</v>
      </c>
      <c r="T2017" s="94">
        <f>Table1[[#This Row],[Male Voters]]/Table1[[#This Row],[Male Population]]</f>
        <v>0.90636604473566551</v>
      </c>
      <c r="U2017" s="94">
        <f>Table1[[#This Row],[Total Voters]]/Table1[[#This Row],[Total Population]]</f>
        <v>0.91927872214557393</v>
      </c>
      <c r="V2017" s="94">
        <f>Table1[[#This Row],[Female Ballots]]/Table1[[#This Row],[Female Population]]</f>
        <v>0.72968771222504192</v>
      </c>
      <c r="W2017" s="94">
        <f>Table1[[#This Row],[Male Ballots]]/Table1[[#This Row],[Male Population]]</f>
        <v>0.74476379297387074</v>
      </c>
      <c r="X2017" s="94">
        <f>Table1[[#This Row],[Total Ballots]]/Table1[[#This Row],[Total Population]]</f>
        <v>0.74437189828077432</v>
      </c>
      <c r="Y2017" s="94">
        <f>Table1[[#This Row],[Female Ballots]]/Table1[[#This Row],[Female Voters]]</f>
        <v>0.801019039957093</v>
      </c>
      <c r="Z2017" s="95">
        <f>Table1[[#This Row],[Male Ballots]]/Table1[[#This Row],[Male Voters]]</f>
        <v>0.82170310472197261</v>
      </c>
      <c r="AA2017" s="94">
        <f>Table1[[#This Row],[Total Ballots]]/Table1[[#This Row],[Total Voters]]</f>
        <v>0.80973471956734577</v>
      </c>
    </row>
    <row r="2018" spans="1:27" s="7" customFormat="1" x14ac:dyDescent="0.35">
      <c r="A2018" s="102" t="s">
        <v>53</v>
      </c>
      <c r="B2018" s="103">
        <v>2022</v>
      </c>
      <c r="C2018" s="103" t="s">
        <v>82</v>
      </c>
      <c r="D2018" s="103"/>
      <c r="E2018" s="109"/>
      <c r="F2018" s="109"/>
      <c r="G2018" s="110" t="s">
        <v>79</v>
      </c>
      <c r="H2018" s="132">
        <v>16479.6126</v>
      </c>
      <c r="I2018" s="132">
        <v>16685.0285</v>
      </c>
      <c r="J2018" s="133">
        <v>33164.640299999999</v>
      </c>
      <c r="K2018">
        <v>13012</v>
      </c>
      <c r="L2018">
        <v>12391</v>
      </c>
      <c r="M2018">
        <v>594</v>
      </c>
      <c r="N2018">
        <v>25997</v>
      </c>
      <c r="O2018">
        <v>8179</v>
      </c>
      <c r="P2018">
        <v>7742</v>
      </c>
      <c r="Q2018">
        <v>321</v>
      </c>
      <c r="R2018">
        <v>16242</v>
      </c>
      <c r="S2018" s="105">
        <f>Table1[[#This Row],[Female Voters]]/Table1[[#This Row],[Female Population]]</f>
        <v>0.78958166771468885</v>
      </c>
      <c r="T2018" s="94">
        <f>Table1[[#This Row],[Male Voters]]/Table1[[#This Row],[Male Population]]</f>
        <v>0.74264182407599721</v>
      </c>
      <c r="U2018" s="94">
        <f>Table1[[#This Row],[Total Voters]]/Table1[[#This Row],[Total Population]]</f>
        <v>0.78387703785829999</v>
      </c>
      <c r="V2018" s="94">
        <f>Table1[[#This Row],[Female Ballots]]/Table1[[#This Row],[Female Population]]</f>
        <v>0.49631021059317859</v>
      </c>
      <c r="W2018" s="94">
        <f>Table1[[#This Row],[Male Ballots]]/Table1[[#This Row],[Male Population]]</f>
        <v>0.46400879686840213</v>
      </c>
      <c r="X2018" s="94">
        <f>Table1[[#This Row],[Total Ballots]]/Table1[[#This Row],[Total Population]]</f>
        <v>0.48973846401102084</v>
      </c>
      <c r="Y2018" s="94">
        <f>Table1[[#This Row],[Female Ballots]]/Table1[[#This Row],[Female Voters]]</f>
        <v>0.62857362434675679</v>
      </c>
      <c r="Z2018" s="95">
        <f>Table1[[#This Row],[Male Ballots]]/Table1[[#This Row],[Male Voters]]</f>
        <v>0.62480832862561542</v>
      </c>
      <c r="AA2018" s="94">
        <f>Table1[[#This Row],[Total Ballots]]/Table1[[#This Row],[Total Voters]]</f>
        <v>0.62476439589183363</v>
      </c>
    </row>
    <row r="2019" spans="1:27" s="7" customFormat="1" x14ac:dyDescent="0.35">
      <c r="A2019" s="102" t="s">
        <v>53</v>
      </c>
      <c r="B2019" s="103">
        <v>2022</v>
      </c>
      <c r="C2019" s="103" t="s">
        <v>82</v>
      </c>
      <c r="D2019" s="103"/>
      <c r="E2019" s="109"/>
      <c r="F2019" s="109"/>
      <c r="G2019" s="110" t="s">
        <v>62</v>
      </c>
      <c r="H2019" s="132">
        <v>1676.5751</v>
      </c>
      <c r="I2019" s="132">
        <v>1873.0337</v>
      </c>
      <c r="J2019" s="133">
        <v>3549.6089000000002</v>
      </c>
      <c r="K2019">
        <v>1160</v>
      </c>
      <c r="L2019">
        <v>1177</v>
      </c>
      <c r="M2019">
        <v>64</v>
      </c>
      <c r="N2019">
        <v>2401</v>
      </c>
      <c r="O2019">
        <v>370</v>
      </c>
      <c r="P2019">
        <v>337</v>
      </c>
      <c r="Q2019">
        <v>26</v>
      </c>
      <c r="R2019">
        <v>733</v>
      </c>
      <c r="S2019" s="105">
        <f>Table1[[#This Row],[Female Voters]]/Table1[[#This Row],[Female Population]]</f>
        <v>0.69188669210225062</v>
      </c>
      <c r="T2019" s="94">
        <f>Table1[[#This Row],[Male Voters]]/Table1[[#This Row],[Male Population]]</f>
        <v>0.62839232417441293</v>
      </c>
      <c r="U2019" s="94">
        <f>Table1[[#This Row],[Total Voters]]/Table1[[#This Row],[Total Population]]</f>
        <v>0.67641254787252758</v>
      </c>
      <c r="V2019" s="94">
        <f>Table1[[#This Row],[Female Ballots]]/Table1[[#This Row],[Female Population]]</f>
        <v>0.2206879966188213</v>
      </c>
      <c r="W2019" s="94">
        <f>Table1[[#This Row],[Male Ballots]]/Table1[[#This Row],[Male Population]]</f>
        <v>0.17992201635240199</v>
      </c>
      <c r="X2019" s="94">
        <f>Table1[[#This Row],[Total Ballots]]/Table1[[#This Row],[Total Population]]</f>
        <v>0.20650162331968458</v>
      </c>
      <c r="Y2019" s="94">
        <f>Table1[[#This Row],[Female Ballots]]/Table1[[#This Row],[Female Voters]]</f>
        <v>0.31896551724137934</v>
      </c>
      <c r="Z2019" s="95">
        <f>Table1[[#This Row],[Male Ballots]]/Table1[[#This Row],[Male Voters]]</f>
        <v>0.28632115548003401</v>
      </c>
      <c r="AA2019" s="94">
        <f>Table1[[#This Row],[Total Ballots]]/Table1[[#This Row],[Total Voters]]</f>
        <v>0.30528946272386503</v>
      </c>
    </row>
    <row r="2020" spans="1:27" s="7" customFormat="1" x14ac:dyDescent="0.35">
      <c r="A2020" s="102" t="s">
        <v>53</v>
      </c>
      <c r="B2020" s="103">
        <v>2022</v>
      </c>
      <c r="C2020" s="103" t="s">
        <v>82</v>
      </c>
      <c r="D2020" s="103"/>
      <c r="E2020" s="109"/>
      <c r="F2020" s="109"/>
      <c r="G2020" s="110" t="s">
        <v>63</v>
      </c>
      <c r="H2020" s="132">
        <v>2528.3890000000001</v>
      </c>
      <c r="I2020" s="132">
        <v>2812.8919999999998</v>
      </c>
      <c r="J2020" s="133">
        <v>5341.2809999999999</v>
      </c>
      <c r="K2020">
        <v>1939</v>
      </c>
      <c r="L2020">
        <v>1875</v>
      </c>
      <c r="M2020">
        <v>91</v>
      </c>
      <c r="N2020">
        <v>3905</v>
      </c>
      <c r="O2020">
        <v>695</v>
      </c>
      <c r="P2020">
        <v>702</v>
      </c>
      <c r="Q2020">
        <v>34</v>
      </c>
      <c r="R2020">
        <v>1431</v>
      </c>
      <c r="S2020" s="105">
        <f>Table1[[#This Row],[Female Voters]]/Table1[[#This Row],[Female Population]]</f>
        <v>0.76689148702988341</v>
      </c>
      <c r="T2020" s="94">
        <f>Table1[[#This Row],[Male Voters]]/Table1[[#This Row],[Male Population]]</f>
        <v>0.66657376109711997</v>
      </c>
      <c r="U2020" s="94">
        <f>Table1[[#This Row],[Total Voters]]/Table1[[#This Row],[Total Population]]</f>
        <v>0.73109802685909986</v>
      </c>
      <c r="V2020" s="94">
        <f>Table1[[#This Row],[Female Ballots]]/Table1[[#This Row],[Female Population]]</f>
        <v>0.27487858869817894</v>
      </c>
      <c r="W2020" s="94">
        <f>Table1[[#This Row],[Male Ballots]]/Table1[[#This Row],[Male Population]]</f>
        <v>0.24956521615476174</v>
      </c>
      <c r="X2020" s="94">
        <f>Table1[[#This Row],[Total Ballots]]/Table1[[#This Row],[Total Population]]</f>
        <v>0.26791325901033852</v>
      </c>
      <c r="Y2020" s="94">
        <f>Table1[[#This Row],[Female Ballots]]/Table1[[#This Row],[Female Voters]]</f>
        <v>0.35843218153687467</v>
      </c>
      <c r="Z2020" s="95">
        <f>Table1[[#This Row],[Male Ballots]]/Table1[[#This Row],[Male Voters]]</f>
        <v>0.37440000000000001</v>
      </c>
      <c r="AA2020" s="94">
        <f>Table1[[#This Row],[Total Ballots]]/Table1[[#This Row],[Total Voters]]</f>
        <v>0.36645326504481435</v>
      </c>
    </row>
    <row r="2021" spans="1:27" s="7" customFormat="1" x14ac:dyDescent="0.35">
      <c r="A2021" s="102" t="s">
        <v>53</v>
      </c>
      <c r="B2021" s="103">
        <v>2022</v>
      </c>
      <c r="C2021" s="103" t="s">
        <v>82</v>
      </c>
      <c r="D2021" s="103"/>
      <c r="E2021" s="109"/>
      <c r="F2021" s="109"/>
      <c r="G2021" s="110" t="s">
        <v>64</v>
      </c>
      <c r="H2021" s="132">
        <v>2748.1980000000003</v>
      </c>
      <c r="I2021" s="132">
        <v>2906.77</v>
      </c>
      <c r="J2021" s="133">
        <v>5654.9679999999998</v>
      </c>
      <c r="K2021">
        <v>1945</v>
      </c>
      <c r="L2021">
        <v>1870</v>
      </c>
      <c r="M2021">
        <v>84</v>
      </c>
      <c r="N2021">
        <v>3899</v>
      </c>
      <c r="O2021">
        <v>1034</v>
      </c>
      <c r="P2021">
        <v>988</v>
      </c>
      <c r="Q2021">
        <v>34</v>
      </c>
      <c r="R2021">
        <v>2056</v>
      </c>
      <c r="S2021" s="105">
        <f>Table1[[#This Row],[Female Voters]]/Table1[[#This Row],[Female Population]]</f>
        <v>0.70773648769120701</v>
      </c>
      <c r="T2021" s="94">
        <f>Table1[[#This Row],[Male Voters]]/Table1[[#This Row],[Male Population]]</f>
        <v>0.64332575332757669</v>
      </c>
      <c r="U2021" s="94">
        <f>Table1[[#This Row],[Total Voters]]/Table1[[#This Row],[Total Population]]</f>
        <v>0.68948223933362662</v>
      </c>
      <c r="V2021" s="94">
        <f>Table1[[#This Row],[Female Ballots]]/Table1[[#This Row],[Female Population]]</f>
        <v>0.37624654409907871</v>
      </c>
      <c r="W2021" s="94">
        <f>Table1[[#This Row],[Male Ballots]]/Table1[[#This Row],[Male Population]]</f>
        <v>0.33989617341585332</v>
      </c>
      <c r="X2021" s="94">
        <f>Table1[[#This Row],[Total Ballots]]/Table1[[#This Row],[Total Population]]</f>
        <v>0.36357411748395396</v>
      </c>
      <c r="Y2021" s="94">
        <f>Table1[[#This Row],[Female Ballots]]/Table1[[#This Row],[Female Voters]]</f>
        <v>0.53161953727506428</v>
      </c>
      <c r="Z2021" s="95">
        <f>Table1[[#This Row],[Male Ballots]]/Table1[[#This Row],[Male Voters]]</f>
        <v>0.52834224598930479</v>
      </c>
      <c r="AA2021" s="94">
        <f>Table1[[#This Row],[Total Ballots]]/Table1[[#This Row],[Total Voters]]</f>
        <v>0.52731469607591686</v>
      </c>
    </row>
    <row r="2022" spans="1:27" s="7" customFormat="1" x14ac:dyDescent="0.35">
      <c r="A2022" s="102" t="s">
        <v>53</v>
      </c>
      <c r="B2022" s="103">
        <v>2022</v>
      </c>
      <c r="C2022" s="103" t="s">
        <v>82</v>
      </c>
      <c r="D2022" s="103"/>
      <c r="E2022" s="109"/>
      <c r="F2022" s="109"/>
      <c r="G2022" s="110" t="s">
        <v>65</v>
      </c>
      <c r="H2022" s="132">
        <v>2495.931</v>
      </c>
      <c r="I2022" s="132">
        <v>2465.7719999999999</v>
      </c>
      <c r="J2022" s="133">
        <v>4961.7029999999995</v>
      </c>
      <c r="K2022">
        <v>1774</v>
      </c>
      <c r="L2022">
        <v>1685</v>
      </c>
      <c r="M2022">
        <v>102</v>
      </c>
      <c r="N2022">
        <v>3561</v>
      </c>
      <c r="O2022">
        <v>1099</v>
      </c>
      <c r="P2022">
        <v>1060</v>
      </c>
      <c r="Q2022">
        <v>57</v>
      </c>
      <c r="R2022">
        <v>2216</v>
      </c>
      <c r="S2022" s="105">
        <f>Table1[[#This Row],[Female Voters]]/Table1[[#This Row],[Female Population]]</f>
        <v>0.71075682781294836</v>
      </c>
      <c r="T2022" s="94">
        <f>Table1[[#This Row],[Male Voters]]/Table1[[#This Row],[Male Population]]</f>
        <v>0.6833559631628553</v>
      </c>
      <c r="U2022" s="94">
        <f>Table1[[#This Row],[Total Voters]]/Table1[[#This Row],[Total Population]]</f>
        <v>0.71769712939287178</v>
      </c>
      <c r="V2022" s="94">
        <f>Table1[[#This Row],[Female Ballots]]/Table1[[#This Row],[Female Population]]</f>
        <v>0.440316659394831</v>
      </c>
      <c r="W2022" s="94">
        <f>Table1[[#This Row],[Male Ballots]]/Table1[[#This Row],[Male Population]]</f>
        <v>0.42988565041698912</v>
      </c>
      <c r="X2022" s="94">
        <f>Table1[[#This Row],[Total Ballots]]/Table1[[#This Row],[Total Population]]</f>
        <v>0.44662084772103455</v>
      </c>
      <c r="Y2022" s="94">
        <f>Table1[[#This Row],[Female Ballots]]/Table1[[#This Row],[Female Voters]]</f>
        <v>0.61950394588500568</v>
      </c>
      <c r="Z2022" s="95">
        <f>Table1[[#This Row],[Male Ballots]]/Table1[[#This Row],[Male Voters]]</f>
        <v>0.62908011869436198</v>
      </c>
      <c r="AA2022" s="94">
        <f>Table1[[#This Row],[Total Ballots]]/Table1[[#This Row],[Total Voters]]</f>
        <v>0.62229710755405787</v>
      </c>
    </row>
    <row r="2023" spans="1:27" s="7" customFormat="1" x14ac:dyDescent="0.35">
      <c r="A2023" s="102" t="s">
        <v>53</v>
      </c>
      <c r="B2023" s="103">
        <v>2022</v>
      </c>
      <c r="C2023" s="103" t="s">
        <v>82</v>
      </c>
      <c r="D2023" s="103"/>
      <c r="E2023" s="109"/>
      <c r="F2023" s="109"/>
      <c r="G2023" s="110" t="s">
        <v>66</v>
      </c>
      <c r="H2023" s="132">
        <v>2722.7060000000001</v>
      </c>
      <c r="I2023" s="132">
        <v>2635.982</v>
      </c>
      <c r="J2023" s="133">
        <v>5358.6880000000001</v>
      </c>
      <c r="K2023">
        <v>2181</v>
      </c>
      <c r="L2023">
        <v>2013</v>
      </c>
      <c r="M2023">
        <v>109</v>
      </c>
      <c r="N2023">
        <v>4303</v>
      </c>
      <c r="O2023">
        <v>1646</v>
      </c>
      <c r="P2023">
        <v>1504</v>
      </c>
      <c r="Q2023">
        <v>71</v>
      </c>
      <c r="R2023">
        <v>3221</v>
      </c>
      <c r="S2023" s="105">
        <f>Table1[[#This Row],[Female Voters]]/Table1[[#This Row],[Female Population]]</f>
        <v>0.80104131698391234</v>
      </c>
      <c r="T2023" s="94">
        <f>Table1[[#This Row],[Male Voters]]/Table1[[#This Row],[Male Population]]</f>
        <v>0.76366227083492988</v>
      </c>
      <c r="U2023" s="94">
        <f>Table1[[#This Row],[Total Voters]]/Table1[[#This Row],[Total Population]]</f>
        <v>0.80299506147773481</v>
      </c>
      <c r="V2023" s="94">
        <f>Table1[[#This Row],[Female Ballots]]/Table1[[#This Row],[Female Population]]</f>
        <v>0.60454562483059127</v>
      </c>
      <c r="W2023" s="94">
        <f>Table1[[#This Row],[Male Ballots]]/Table1[[#This Row],[Male Population]]</f>
        <v>0.57056535287418508</v>
      </c>
      <c r="X2023" s="94">
        <f>Table1[[#This Row],[Total Ballots]]/Table1[[#This Row],[Total Population]]</f>
        <v>0.60107996584238532</v>
      </c>
      <c r="Y2023" s="94">
        <f>Table1[[#This Row],[Female Ballots]]/Table1[[#This Row],[Female Voters]]</f>
        <v>0.75469967904630908</v>
      </c>
      <c r="Z2023" s="95">
        <f>Table1[[#This Row],[Male Ballots]]/Table1[[#This Row],[Male Voters]]</f>
        <v>0.74714356681569793</v>
      </c>
      <c r="AA2023" s="94">
        <f>Table1[[#This Row],[Total Ballots]]/Table1[[#This Row],[Total Voters]]</f>
        <v>0.74854752498257027</v>
      </c>
    </row>
    <row r="2024" spans="1:27" s="7" customFormat="1" x14ac:dyDescent="0.35">
      <c r="A2024" s="102" t="s">
        <v>53</v>
      </c>
      <c r="B2024" s="103">
        <v>2022</v>
      </c>
      <c r="C2024" s="103" t="s">
        <v>82</v>
      </c>
      <c r="D2024" s="103"/>
      <c r="E2024" s="109"/>
      <c r="F2024" s="109"/>
      <c r="G2024" s="110" t="s">
        <v>67</v>
      </c>
      <c r="H2024" s="132">
        <v>4307.8135000000002</v>
      </c>
      <c r="I2024" s="132">
        <v>3990.5788000000002</v>
      </c>
      <c r="J2024" s="133">
        <v>8298.3914000000004</v>
      </c>
      <c r="K2024">
        <v>4013</v>
      </c>
      <c r="L2024">
        <v>3771</v>
      </c>
      <c r="M2024">
        <v>144</v>
      </c>
      <c r="N2024">
        <v>7928</v>
      </c>
      <c r="O2024">
        <v>3335</v>
      </c>
      <c r="P2024">
        <v>3151</v>
      </c>
      <c r="Q2024">
        <v>99</v>
      </c>
      <c r="R2024">
        <v>6585</v>
      </c>
      <c r="S2024" s="105">
        <f>Table1[[#This Row],[Female Voters]]/Table1[[#This Row],[Female Population]]</f>
        <v>0.93156307718521236</v>
      </c>
      <c r="T2024" s="94">
        <f>Table1[[#This Row],[Male Voters]]/Table1[[#This Row],[Male Population]]</f>
        <v>0.94497570126919928</v>
      </c>
      <c r="U2024" s="94">
        <f>Table1[[#This Row],[Total Voters]]/Table1[[#This Row],[Total Population]]</f>
        <v>0.9553658797053125</v>
      </c>
      <c r="V2024" s="94">
        <f>Table1[[#This Row],[Female Ballots]]/Table1[[#This Row],[Female Population]]</f>
        <v>0.77417464799717994</v>
      </c>
      <c r="W2024" s="94">
        <f>Table1[[#This Row],[Male Ballots]]/Table1[[#This Row],[Male Population]]</f>
        <v>0.78960976788630255</v>
      </c>
      <c r="X2024" s="94">
        <f>Table1[[#This Row],[Total Ballots]]/Table1[[#This Row],[Total Population]]</f>
        <v>0.79352728530013661</v>
      </c>
      <c r="Y2024" s="94">
        <f>Table1[[#This Row],[Female Ballots]]/Table1[[#This Row],[Female Voters]]</f>
        <v>0.83104909045601794</v>
      </c>
      <c r="Z2024" s="95">
        <f>Table1[[#This Row],[Male Ballots]]/Table1[[#This Row],[Male Voters]]</f>
        <v>0.83558737735348709</v>
      </c>
      <c r="AA2024" s="94">
        <f>Table1[[#This Row],[Total Ballots]]/Table1[[#This Row],[Total Voters]]</f>
        <v>0.83060040363269427</v>
      </c>
    </row>
    <row r="2025" spans="1:27" s="7" customFormat="1" x14ac:dyDescent="0.35">
      <c r="A2025" s="102" t="s">
        <v>32</v>
      </c>
      <c r="B2025" s="103">
        <v>2022</v>
      </c>
      <c r="C2025" s="103" t="s">
        <v>82</v>
      </c>
      <c r="D2025" s="103"/>
      <c r="E2025" s="109"/>
      <c r="F2025" s="109"/>
      <c r="G2025" s="110" t="s">
        <v>79</v>
      </c>
      <c r="H2025" s="132">
        <v>2944.3915299999999</v>
      </c>
      <c r="I2025" s="132">
        <v>3010.5912799999996</v>
      </c>
      <c r="J2025" s="133">
        <v>5954.9826900000007</v>
      </c>
      <c r="K2025">
        <v>2483</v>
      </c>
      <c r="L2025">
        <v>2588</v>
      </c>
      <c r="M2025">
        <v>108</v>
      </c>
      <c r="N2025">
        <v>5179</v>
      </c>
      <c r="O2025">
        <v>1693</v>
      </c>
      <c r="P2025">
        <v>1713</v>
      </c>
      <c r="Q2025">
        <v>53</v>
      </c>
      <c r="R2025">
        <v>3459</v>
      </c>
      <c r="S2025" s="105">
        <f>Table1[[#This Row],[Female Voters]]/Table1[[#This Row],[Female Population]]</f>
        <v>0.84329817373167082</v>
      </c>
      <c r="T2025" s="94">
        <f>Table1[[#This Row],[Male Voters]]/Table1[[#This Row],[Male Population]]</f>
        <v>0.85963179963771119</v>
      </c>
      <c r="U2025" s="94">
        <f>Table1[[#This Row],[Total Voters]]/Table1[[#This Row],[Total Population]]</f>
        <v>0.86969186471304405</v>
      </c>
      <c r="V2025" s="94">
        <f>Table1[[#This Row],[Female Ballots]]/Table1[[#This Row],[Female Population]]</f>
        <v>0.57499146521454636</v>
      </c>
      <c r="W2025" s="94">
        <f>Table1[[#This Row],[Male Ballots]]/Table1[[#This Row],[Male Population]]</f>
        <v>0.56899121823006149</v>
      </c>
      <c r="X2025" s="94">
        <f>Table1[[#This Row],[Total Ballots]]/Table1[[#This Row],[Total Population]]</f>
        <v>0.58085811161274759</v>
      </c>
      <c r="Y2025" s="94">
        <f>Table1[[#This Row],[Female Ballots]]/Table1[[#This Row],[Female Voters]]</f>
        <v>0.6818364881192106</v>
      </c>
      <c r="Z2025" s="95">
        <f>Table1[[#This Row],[Male Ballots]]/Table1[[#This Row],[Male Voters]]</f>
        <v>0.66190108191653785</v>
      </c>
      <c r="AA2025" s="94">
        <f>Table1[[#This Row],[Total Ballots]]/Table1[[#This Row],[Total Voters]]</f>
        <v>0.66788955396794747</v>
      </c>
    </row>
    <row r="2026" spans="1:27" s="7" customFormat="1" x14ac:dyDescent="0.35">
      <c r="A2026" s="102" t="s">
        <v>32</v>
      </c>
      <c r="B2026" s="103">
        <v>2022</v>
      </c>
      <c r="C2026" s="103" t="s">
        <v>82</v>
      </c>
      <c r="D2026" s="103"/>
      <c r="E2026" s="109"/>
      <c r="F2026" s="109"/>
      <c r="G2026" s="110" t="s">
        <v>62</v>
      </c>
      <c r="H2026" s="132">
        <v>176.82643999999999</v>
      </c>
      <c r="I2026" s="132">
        <v>211.89625000000001</v>
      </c>
      <c r="J2026" s="133">
        <v>388.72269</v>
      </c>
      <c r="K2026">
        <v>119</v>
      </c>
      <c r="L2026">
        <v>146</v>
      </c>
      <c r="M2026">
        <v>8</v>
      </c>
      <c r="N2026">
        <v>273</v>
      </c>
      <c r="O2026">
        <v>48</v>
      </c>
      <c r="P2026">
        <v>44</v>
      </c>
      <c r="Q2026">
        <v>3</v>
      </c>
      <c r="R2026">
        <v>95</v>
      </c>
      <c r="S2026" s="105">
        <f>Table1[[#This Row],[Female Voters]]/Table1[[#This Row],[Female Population]]</f>
        <v>0.67297628114890518</v>
      </c>
      <c r="T2026" s="94">
        <f>Table1[[#This Row],[Male Voters]]/Table1[[#This Row],[Male Population]]</f>
        <v>0.68901644082894342</v>
      </c>
      <c r="U2026" s="94">
        <f>Table1[[#This Row],[Total Voters]]/Table1[[#This Row],[Total Population]]</f>
        <v>0.70230014100797666</v>
      </c>
      <c r="V2026" s="94">
        <f>Table1[[#This Row],[Female Ballots]]/Table1[[#This Row],[Female Population]]</f>
        <v>0.27145261760628109</v>
      </c>
      <c r="W2026" s="94">
        <f>Table1[[#This Row],[Male Ballots]]/Table1[[#This Row],[Male Population]]</f>
        <v>0.20764879038680487</v>
      </c>
      <c r="X2026" s="94">
        <f>Table1[[#This Row],[Total Ballots]]/Table1[[#This Row],[Total Population]]</f>
        <v>0.24439015895881971</v>
      </c>
      <c r="Y2026" s="94">
        <f>Table1[[#This Row],[Female Ballots]]/Table1[[#This Row],[Female Voters]]</f>
        <v>0.40336134453781514</v>
      </c>
      <c r="Z2026" s="95">
        <f>Table1[[#This Row],[Male Ballots]]/Table1[[#This Row],[Male Voters]]</f>
        <v>0.30136986301369861</v>
      </c>
      <c r="AA2026" s="94">
        <f>Table1[[#This Row],[Total Ballots]]/Table1[[#This Row],[Total Voters]]</f>
        <v>0.34798534798534797</v>
      </c>
    </row>
    <row r="2027" spans="1:27" s="7" customFormat="1" x14ac:dyDescent="0.35">
      <c r="A2027" s="102" t="s">
        <v>32</v>
      </c>
      <c r="B2027" s="103">
        <v>2022</v>
      </c>
      <c r="C2027" s="103" t="s">
        <v>82</v>
      </c>
      <c r="D2027" s="103"/>
      <c r="E2027" s="109"/>
      <c r="F2027" s="109"/>
      <c r="G2027" s="110" t="s">
        <v>63</v>
      </c>
      <c r="H2027" s="132">
        <v>278.69330000000002</v>
      </c>
      <c r="I2027" s="132">
        <v>283.233</v>
      </c>
      <c r="J2027" s="133">
        <v>561.92619999999999</v>
      </c>
      <c r="K2027">
        <v>222</v>
      </c>
      <c r="L2027">
        <v>240</v>
      </c>
      <c r="M2027">
        <v>7</v>
      </c>
      <c r="N2027">
        <v>469</v>
      </c>
      <c r="O2027">
        <v>76</v>
      </c>
      <c r="P2027">
        <v>68</v>
      </c>
      <c r="Q2027">
        <v>3</v>
      </c>
      <c r="R2027">
        <v>147</v>
      </c>
      <c r="S2027" s="105">
        <f>Table1[[#This Row],[Female Voters]]/Table1[[#This Row],[Female Population]]</f>
        <v>0.79657458575430407</v>
      </c>
      <c r="T2027" s="94">
        <f>Table1[[#This Row],[Male Voters]]/Table1[[#This Row],[Male Population]]</f>
        <v>0.84735888826513861</v>
      </c>
      <c r="U2027" s="94">
        <f>Table1[[#This Row],[Total Voters]]/Table1[[#This Row],[Total Population]]</f>
        <v>0.8346291737242364</v>
      </c>
      <c r="V2027" s="94">
        <f>Table1[[#This Row],[Female Ballots]]/Table1[[#This Row],[Female Population]]</f>
        <v>0.27270120953750948</v>
      </c>
      <c r="W2027" s="94">
        <f>Table1[[#This Row],[Male Ballots]]/Table1[[#This Row],[Male Population]]</f>
        <v>0.24008501834178927</v>
      </c>
      <c r="X2027" s="94">
        <f>Table1[[#This Row],[Total Ballots]]/Table1[[#This Row],[Total Population]]</f>
        <v>0.2616001887792383</v>
      </c>
      <c r="Y2027" s="94">
        <f>Table1[[#This Row],[Female Ballots]]/Table1[[#This Row],[Female Voters]]</f>
        <v>0.34234234234234234</v>
      </c>
      <c r="Z2027" s="95">
        <f>Table1[[#This Row],[Male Ballots]]/Table1[[#This Row],[Male Voters]]</f>
        <v>0.28333333333333333</v>
      </c>
      <c r="AA2027" s="94">
        <f>Table1[[#This Row],[Total Ballots]]/Table1[[#This Row],[Total Voters]]</f>
        <v>0.31343283582089554</v>
      </c>
    </row>
    <row r="2028" spans="1:27" s="7" customFormat="1" x14ac:dyDescent="0.35">
      <c r="A2028" s="102" t="s">
        <v>32</v>
      </c>
      <c r="B2028" s="103">
        <v>2022</v>
      </c>
      <c r="C2028" s="103" t="s">
        <v>82</v>
      </c>
      <c r="D2028" s="103"/>
      <c r="E2028" s="109"/>
      <c r="F2028" s="109"/>
      <c r="G2028" s="110" t="s">
        <v>64</v>
      </c>
      <c r="H2028" s="132">
        <v>377.1259</v>
      </c>
      <c r="I2028" s="132">
        <v>371.41399999999999</v>
      </c>
      <c r="J2028" s="133">
        <v>748.53989999999999</v>
      </c>
      <c r="K2028">
        <v>313</v>
      </c>
      <c r="L2028">
        <v>312</v>
      </c>
      <c r="M2028">
        <v>17</v>
      </c>
      <c r="N2028">
        <v>642</v>
      </c>
      <c r="O2028">
        <v>152</v>
      </c>
      <c r="P2028">
        <v>153</v>
      </c>
      <c r="Q2028">
        <v>4</v>
      </c>
      <c r="R2028">
        <v>309</v>
      </c>
      <c r="S2028" s="105">
        <f>Table1[[#This Row],[Female Voters]]/Table1[[#This Row],[Female Population]]</f>
        <v>0.82996155925647108</v>
      </c>
      <c r="T2028" s="94">
        <f>Table1[[#This Row],[Male Voters]]/Table1[[#This Row],[Male Population]]</f>
        <v>0.84003295513900933</v>
      </c>
      <c r="U2028" s="94">
        <f>Table1[[#This Row],[Total Voters]]/Table1[[#This Row],[Total Population]]</f>
        <v>0.85766971139414216</v>
      </c>
      <c r="V2028" s="94">
        <f>Table1[[#This Row],[Female Ballots]]/Table1[[#This Row],[Female Population]]</f>
        <v>0.40304842494243964</v>
      </c>
      <c r="W2028" s="94">
        <f>Table1[[#This Row],[Male Ballots]]/Table1[[#This Row],[Male Population]]</f>
        <v>0.41193923761624496</v>
      </c>
      <c r="X2028" s="94">
        <f>Table1[[#This Row],[Total Ballots]]/Table1[[#This Row],[Total Population]]</f>
        <v>0.41280364613830206</v>
      </c>
      <c r="Y2028" s="94">
        <f>Table1[[#This Row],[Female Ballots]]/Table1[[#This Row],[Female Voters]]</f>
        <v>0.48562300319488816</v>
      </c>
      <c r="Z2028" s="95">
        <f>Table1[[#This Row],[Male Ballots]]/Table1[[#This Row],[Male Voters]]</f>
        <v>0.49038461538461536</v>
      </c>
      <c r="AA2028" s="94">
        <f>Table1[[#This Row],[Total Ballots]]/Table1[[#This Row],[Total Voters]]</f>
        <v>0.48130841121495327</v>
      </c>
    </row>
    <row r="2029" spans="1:27" s="7" customFormat="1" x14ac:dyDescent="0.35">
      <c r="A2029" s="102" t="s">
        <v>32</v>
      </c>
      <c r="B2029" s="103">
        <v>2022</v>
      </c>
      <c r="C2029" s="103" t="s">
        <v>82</v>
      </c>
      <c r="D2029" s="103"/>
      <c r="E2029" s="109"/>
      <c r="F2029" s="109"/>
      <c r="G2029" s="110" t="s">
        <v>65</v>
      </c>
      <c r="H2029" s="132">
        <v>419.34300000000002</v>
      </c>
      <c r="I2029" s="132">
        <v>392.93209999999999</v>
      </c>
      <c r="J2029" s="133">
        <v>812.27510000000007</v>
      </c>
      <c r="K2029">
        <v>347</v>
      </c>
      <c r="L2029">
        <v>361</v>
      </c>
      <c r="M2029">
        <v>18</v>
      </c>
      <c r="N2029">
        <v>726</v>
      </c>
      <c r="O2029">
        <v>232</v>
      </c>
      <c r="P2029">
        <v>222</v>
      </c>
      <c r="Q2029">
        <v>8</v>
      </c>
      <c r="R2029">
        <v>462</v>
      </c>
      <c r="S2029" s="105">
        <f>Table1[[#This Row],[Female Voters]]/Table1[[#This Row],[Female Population]]</f>
        <v>0.82748489899676392</v>
      </c>
      <c r="T2029" s="94">
        <f>Table1[[#This Row],[Male Voters]]/Table1[[#This Row],[Male Population]]</f>
        <v>0.91873379650071862</v>
      </c>
      <c r="U2029" s="94">
        <f>Table1[[#This Row],[Total Voters]]/Table1[[#This Row],[Total Population]]</f>
        <v>0.8937858614649149</v>
      </c>
      <c r="V2029" s="94">
        <f>Table1[[#This Row],[Female Ballots]]/Table1[[#This Row],[Female Population]]</f>
        <v>0.55324638780187096</v>
      </c>
      <c r="W2029" s="94">
        <f>Table1[[#This Row],[Male Ballots]]/Table1[[#This Row],[Male Population]]</f>
        <v>0.56498311031346127</v>
      </c>
      <c r="X2029" s="94">
        <f>Table1[[#This Row],[Total Ballots]]/Table1[[#This Row],[Total Population]]</f>
        <v>0.56877282093221859</v>
      </c>
      <c r="Y2029" s="94">
        <f>Table1[[#This Row],[Female Ballots]]/Table1[[#This Row],[Female Voters]]</f>
        <v>0.66858789625360227</v>
      </c>
      <c r="Z2029" s="95">
        <f>Table1[[#This Row],[Male Ballots]]/Table1[[#This Row],[Male Voters]]</f>
        <v>0.61495844875346262</v>
      </c>
      <c r="AA2029" s="94">
        <f>Table1[[#This Row],[Total Ballots]]/Table1[[#This Row],[Total Voters]]</f>
        <v>0.63636363636363635</v>
      </c>
    </row>
    <row r="2030" spans="1:27" s="7" customFormat="1" x14ac:dyDescent="0.35">
      <c r="A2030" s="102" t="s">
        <v>32</v>
      </c>
      <c r="B2030" s="103">
        <v>2022</v>
      </c>
      <c r="C2030" s="103" t="s">
        <v>82</v>
      </c>
      <c r="D2030" s="103"/>
      <c r="E2030" s="109"/>
      <c r="F2030" s="109"/>
      <c r="G2030" s="110" t="s">
        <v>66</v>
      </c>
      <c r="H2030" s="132">
        <v>586.7206000000001</v>
      </c>
      <c r="I2030" s="132">
        <v>561.00019999999995</v>
      </c>
      <c r="J2030" s="133">
        <v>1147.7209</v>
      </c>
      <c r="K2030">
        <v>470</v>
      </c>
      <c r="L2030">
        <v>451</v>
      </c>
      <c r="M2030">
        <v>26</v>
      </c>
      <c r="N2030">
        <v>947</v>
      </c>
      <c r="O2030">
        <v>358</v>
      </c>
      <c r="P2030">
        <v>359</v>
      </c>
      <c r="Q2030">
        <v>16</v>
      </c>
      <c r="R2030">
        <v>733</v>
      </c>
      <c r="S2030" s="105">
        <f>Table1[[#This Row],[Female Voters]]/Table1[[#This Row],[Female Population]]</f>
        <v>0.80106272048399174</v>
      </c>
      <c r="T2030" s="94">
        <f>Table1[[#This Row],[Male Voters]]/Table1[[#This Row],[Male Population]]</f>
        <v>0.80392128202449842</v>
      </c>
      <c r="U2030" s="94">
        <f>Table1[[#This Row],[Total Voters]]/Table1[[#This Row],[Total Population]]</f>
        <v>0.82511349231333153</v>
      </c>
      <c r="V2030" s="94">
        <f>Table1[[#This Row],[Female Ballots]]/Table1[[#This Row],[Female Population]]</f>
        <v>0.61017117858142345</v>
      </c>
      <c r="W2030" s="94">
        <f>Table1[[#This Row],[Male Ballots]]/Table1[[#This Row],[Male Population]]</f>
        <v>0.63992847061373603</v>
      </c>
      <c r="X2030" s="94">
        <f>Table1[[#This Row],[Total Ballots]]/Table1[[#This Row],[Total Population]]</f>
        <v>0.63865701147378251</v>
      </c>
      <c r="Y2030" s="94">
        <f>Table1[[#This Row],[Female Ballots]]/Table1[[#This Row],[Female Voters]]</f>
        <v>0.76170212765957446</v>
      </c>
      <c r="Z2030" s="95">
        <f>Table1[[#This Row],[Male Ballots]]/Table1[[#This Row],[Male Voters]]</f>
        <v>0.7960088691796009</v>
      </c>
      <c r="AA2030" s="94">
        <f>Table1[[#This Row],[Total Ballots]]/Table1[[#This Row],[Total Voters]]</f>
        <v>0.77402323125659978</v>
      </c>
    </row>
    <row r="2031" spans="1:27" s="7" customFormat="1" x14ac:dyDescent="0.35">
      <c r="A2031" s="102" t="s">
        <v>32</v>
      </c>
      <c r="B2031" s="103">
        <v>2022</v>
      </c>
      <c r="C2031" s="103" t="s">
        <v>82</v>
      </c>
      <c r="D2031" s="103"/>
      <c r="E2031" s="109"/>
      <c r="F2031" s="109"/>
      <c r="G2031" s="110" t="s">
        <v>67</v>
      </c>
      <c r="H2031" s="132">
        <v>1105.68229</v>
      </c>
      <c r="I2031" s="132">
        <v>1190.11573</v>
      </c>
      <c r="J2031" s="133">
        <v>2295.7979</v>
      </c>
      <c r="K2031">
        <v>1012</v>
      </c>
      <c r="L2031">
        <v>1078</v>
      </c>
      <c r="M2031">
        <v>32</v>
      </c>
      <c r="N2031">
        <v>2122</v>
      </c>
      <c r="O2031">
        <v>827</v>
      </c>
      <c r="P2031">
        <v>867</v>
      </c>
      <c r="Q2031">
        <v>19</v>
      </c>
      <c r="R2031">
        <v>1713</v>
      </c>
      <c r="S2031" s="105">
        <f>Table1[[#This Row],[Female Voters]]/Table1[[#This Row],[Female Population]]</f>
        <v>0.91527196297952829</v>
      </c>
      <c r="T2031" s="94">
        <f>Table1[[#This Row],[Male Voters]]/Table1[[#This Row],[Male Population]]</f>
        <v>0.90579426254621476</v>
      </c>
      <c r="U2031" s="94">
        <f>Table1[[#This Row],[Total Voters]]/Table1[[#This Row],[Total Population]]</f>
        <v>0.92429738697818309</v>
      </c>
      <c r="V2031" s="94">
        <f>Table1[[#This Row],[Female Ballots]]/Table1[[#This Row],[Female Population]]</f>
        <v>0.74795445986568165</v>
      </c>
      <c r="W2031" s="94">
        <f>Table1[[#This Row],[Male Ballots]]/Table1[[#This Row],[Male Population]]</f>
        <v>0.72850058035952525</v>
      </c>
      <c r="X2031" s="94">
        <f>Table1[[#This Row],[Total Ballots]]/Table1[[#This Row],[Total Population]]</f>
        <v>0.74614581710350025</v>
      </c>
      <c r="Y2031" s="94">
        <f>Table1[[#This Row],[Female Ballots]]/Table1[[#This Row],[Female Voters]]</f>
        <v>0.81719367588932801</v>
      </c>
      <c r="Z2031" s="95">
        <f>Table1[[#This Row],[Male Ballots]]/Table1[[#This Row],[Male Voters]]</f>
        <v>0.80426716141001853</v>
      </c>
      <c r="AA2031" s="94">
        <f>Table1[[#This Row],[Total Ballots]]/Table1[[#This Row],[Total Voters]]</f>
        <v>0.80725730442978327</v>
      </c>
    </row>
    <row r="2032" spans="1:27" s="7" customFormat="1" x14ac:dyDescent="0.35">
      <c r="A2032" s="102" t="s">
        <v>60</v>
      </c>
      <c r="B2032" s="103">
        <v>2022</v>
      </c>
      <c r="C2032" s="103" t="s">
        <v>82</v>
      </c>
      <c r="D2032" s="16" t="s">
        <v>87</v>
      </c>
      <c r="E2032" s="109"/>
      <c r="F2032" s="109"/>
      <c r="G2032" s="110" t="s">
        <v>79</v>
      </c>
      <c r="H2032" s="132">
        <v>33493.969400000002</v>
      </c>
      <c r="I2032" s="132">
        <v>35679.512600000002</v>
      </c>
      <c r="J2032" s="133">
        <v>69173.482900000003</v>
      </c>
      <c r="K2032">
        <v>21602</v>
      </c>
      <c r="L2032">
        <v>20267</v>
      </c>
      <c r="M2032">
        <v>869</v>
      </c>
      <c r="N2032">
        <v>42738</v>
      </c>
      <c r="O2032">
        <v>11276</v>
      </c>
      <c r="P2032">
        <v>10668</v>
      </c>
      <c r="Q2032">
        <v>420</v>
      </c>
      <c r="R2032">
        <v>22364</v>
      </c>
      <c r="S2032" s="105">
        <f>Table1[[#This Row],[Female Voters]]/Table1[[#This Row],[Female Population]]</f>
        <v>0.64495192379318289</v>
      </c>
      <c r="T2032" s="94">
        <f>Table1[[#This Row],[Male Voters]]/Table1[[#This Row],[Male Population]]</f>
        <v>0.56802905990369379</v>
      </c>
      <c r="U2032" s="94">
        <f>Table1[[#This Row],[Total Voters]]/Table1[[#This Row],[Total Population]]</f>
        <v>0.6178379085202893</v>
      </c>
      <c r="V2032" s="94">
        <f>Table1[[#This Row],[Female Ballots]]/Table1[[#This Row],[Female Population]]</f>
        <v>0.33665761932654059</v>
      </c>
      <c r="W2032" s="94">
        <f>Table1[[#This Row],[Male Ballots]]/Table1[[#This Row],[Male Population]]</f>
        <v>0.29899511575727072</v>
      </c>
      <c r="X2032" s="94">
        <f>Table1[[#This Row],[Total Ballots]]/Table1[[#This Row],[Total Population]]</f>
        <v>0.3233030789027973</v>
      </c>
      <c r="Y2032" s="94">
        <f>Table1[[#This Row],[Female Ballots]]/Table1[[#This Row],[Female Voters]]</f>
        <v>0.52198870474956027</v>
      </c>
      <c r="Z2032" s="95">
        <f>Table1[[#This Row],[Male Ballots]]/Table1[[#This Row],[Male Voters]]</f>
        <v>0.52637292149800163</v>
      </c>
      <c r="AA2032" s="94">
        <f>Table1[[#This Row],[Total Ballots]]/Table1[[#This Row],[Total Voters]]</f>
        <v>0.52328138892788623</v>
      </c>
    </row>
    <row r="2033" spans="1:27" s="7" customFormat="1" x14ac:dyDescent="0.35">
      <c r="A2033" s="102" t="s">
        <v>60</v>
      </c>
      <c r="B2033" s="103">
        <v>2022</v>
      </c>
      <c r="C2033" s="103" t="s">
        <v>82</v>
      </c>
      <c r="D2033" s="16" t="s">
        <v>87</v>
      </c>
      <c r="E2033" s="109"/>
      <c r="F2033" s="109"/>
      <c r="G2033" s="110" t="s">
        <v>62</v>
      </c>
      <c r="H2033" s="132">
        <v>4603.7723000000005</v>
      </c>
      <c r="I2033" s="132">
        <v>5240.1183000000001</v>
      </c>
      <c r="J2033" s="133">
        <v>9843.8909999999996</v>
      </c>
      <c r="K2033">
        <v>2812</v>
      </c>
      <c r="L2033">
        <v>2801</v>
      </c>
      <c r="M2033">
        <v>110</v>
      </c>
      <c r="N2033">
        <v>5723</v>
      </c>
      <c r="O2033">
        <v>707</v>
      </c>
      <c r="P2033">
        <v>730</v>
      </c>
      <c r="Q2033">
        <v>44</v>
      </c>
      <c r="R2033">
        <v>1481</v>
      </c>
      <c r="S2033" s="105">
        <f>Table1[[#This Row],[Female Voters]]/Table1[[#This Row],[Female Population]]</f>
        <v>0.61080344916276585</v>
      </c>
      <c r="T2033" s="94">
        <f>Table1[[#This Row],[Male Voters]]/Table1[[#This Row],[Male Population]]</f>
        <v>0.53452991700588137</v>
      </c>
      <c r="U2033" s="94">
        <f>Table1[[#This Row],[Total Voters]]/Table1[[#This Row],[Total Population]]</f>
        <v>0.58137579946791362</v>
      </c>
      <c r="V2033" s="94">
        <f>Table1[[#This Row],[Female Ballots]]/Table1[[#This Row],[Female Population]]</f>
        <v>0.15356971499220323</v>
      </c>
      <c r="W2033" s="94">
        <f>Table1[[#This Row],[Male Ballots]]/Table1[[#This Row],[Male Population]]</f>
        <v>0.13930983199367847</v>
      </c>
      <c r="X2033" s="94">
        <f>Table1[[#This Row],[Total Ballots]]/Table1[[#This Row],[Total Population]]</f>
        <v>0.15044863865315047</v>
      </c>
      <c r="Y2033" s="94">
        <f>Table1[[#This Row],[Female Ballots]]/Table1[[#This Row],[Female Voters]]</f>
        <v>0.25142247510668564</v>
      </c>
      <c r="Z2033" s="95">
        <f>Table1[[#This Row],[Male Ballots]]/Table1[[#This Row],[Male Voters]]</f>
        <v>0.2606212067118886</v>
      </c>
      <c r="AA2033" s="94">
        <f>Table1[[#This Row],[Total Ballots]]/Table1[[#This Row],[Total Voters]]</f>
        <v>0.25878035995107462</v>
      </c>
    </row>
    <row r="2034" spans="1:27" s="7" customFormat="1" x14ac:dyDescent="0.35">
      <c r="A2034" s="102" t="s">
        <v>60</v>
      </c>
      <c r="B2034" s="103">
        <v>2022</v>
      </c>
      <c r="C2034" s="103" t="s">
        <v>82</v>
      </c>
      <c r="D2034" s="16" t="s">
        <v>87</v>
      </c>
      <c r="E2034" s="109"/>
      <c r="F2034" s="109"/>
      <c r="G2034" s="110" t="s">
        <v>63</v>
      </c>
      <c r="H2034" s="132">
        <v>6685.32</v>
      </c>
      <c r="I2034" s="132">
        <v>7503.9400000000005</v>
      </c>
      <c r="J2034" s="133">
        <v>14189.26</v>
      </c>
      <c r="K2034">
        <v>4329</v>
      </c>
      <c r="L2034">
        <v>4088</v>
      </c>
      <c r="M2034">
        <v>166</v>
      </c>
      <c r="N2034">
        <v>8583</v>
      </c>
      <c r="O2034">
        <v>1388</v>
      </c>
      <c r="P2034">
        <v>1216</v>
      </c>
      <c r="Q2034">
        <v>58</v>
      </c>
      <c r="R2034">
        <v>2662</v>
      </c>
      <c r="S2034" s="105">
        <f>Table1[[#This Row],[Female Voters]]/Table1[[#This Row],[Female Population]]</f>
        <v>0.64753818814955755</v>
      </c>
      <c r="T2034" s="94">
        <f>Table1[[#This Row],[Male Voters]]/Table1[[#This Row],[Male Population]]</f>
        <v>0.54478047532362994</v>
      </c>
      <c r="U2034" s="94">
        <f>Table1[[#This Row],[Total Voters]]/Table1[[#This Row],[Total Population]]</f>
        <v>0.6048941241474185</v>
      </c>
      <c r="V2034" s="94">
        <f>Table1[[#This Row],[Female Ballots]]/Table1[[#This Row],[Female Population]]</f>
        <v>0.20761908180909816</v>
      </c>
      <c r="W2034" s="94">
        <f>Table1[[#This Row],[Male Ballots]]/Table1[[#This Row],[Male Population]]</f>
        <v>0.16204820401015999</v>
      </c>
      <c r="X2034" s="94">
        <f>Table1[[#This Row],[Total Ballots]]/Table1[[#This Row],[Total Population]]</f>
        <v>0.18760668280093534</v>
      </c>
      <c r="Y2034" s="94">
        <f>Table1[[#This Row],[Female Ballots]]/Table1[[#This Row],[Female Voters]]</f>
        <v>0.32062832062832064</v>
      </c>
      <c r="Z2034" s="95">
        <f>Table1[[#This Row],[Male Ballots]]/Table1[[#This Row],[Male Voters]]</f>
        <v>0.29745596868884538</v>
      </c>
      <c r="AA2034" s="94">
        <f>Table1[[#This Row],[Total Ballots]]/Table1[[#This Row],[Total Voters]]</f>
        <v>0.31014796691133634</v>
      </c>
    </row>
    <row r="2035" spans="1:27" s="7" customFormat="1" x14ac:dyDescent="0.35">
      <c r="A2035" s="102" t="s">
        <v>60</v>
      </c>
      <c r="B2035" s="103">
        <v>2022</v>
      </c>
      <c r="C2035" s="103" t="s">
        <v>82</v>
      </c>
      <c r="D2035" s="16" t="s">
        <v>87</v>
      </c>
      <c r="E2035" s="109"/>
      <c r="F2035" s="109"/>
      <c r="G2035" s="110" t="s">
        <v>64</v>
      </c>
      <c r="H2035" s="132">
        <v>6888.8889999999992</v>
      </c>
      <c r="I2035" s="132">
        <v>7504.4210000000003</v>
      </c>
      <c r="J2035" s="133">
        <v>14393.311</v>
      </c>
      <c r="K2035">
        <v>4141</v>
      </c>
      <c r="L2035">
        <v>3755</v>
      </c>
      <c r="M2035">
        <v>158</v>
      </c>
      <c r="N2035">
        <v>8054</v>
      </c>
      <c r="O2035">
        <v>1975</v>
      </c>
      <c r="P2035">
        <v>1871</v>
      </c>
      <c r="Q2035">
        <v>67</v>
      </c>
      <c r="R2035">
        <v>3913</v>
      </c>
      <c r="S2035" s="105">
        <f>Table1[[#This Row],[Female Voters]]/Table1[[#This Row],[Female Population]]</f>
        <v>0.60111289353043729</v>
      </c>
      <c r="T2035" s="94">
        <f>Table1[[#This Row],[Male Voters]]/Table1[[#This Row],[Male Population]]</f>
        <v>0.500371714220191</v>
      </c>
      <c r="U2035" s="94">
        <f>Table1[[#This Row],[Total Voters]]/Table1[[#This Row],[Total Population]]</f>
        <v>0.55956548149345209</v>
      </c>
      <c r="V2035" s="94">
        <f>Table1[[#This Row],[Female Ballots]]/Table1[[#This Row],[Female Population]]</f>
        <v>0.28669354376300737</v>
      </c>
      <c r="W2035" s="94">
        <f>Table1[[#This Row],[Male Ballots]]/Table1[[#This Row],[Male Population]]</f>
        <v>0.24931970101357587</v>
      </c>
      <c r="X2035" s="94">
        <f>Table1[[#This Row],[Total Ballots]]/Table1[[#This Row],[Total Population]]</f>
        <v>0.27186239496944103</v>
      </c>
      <c r="Y2035" s="94">
        <f>Table1[[#This Row],[Female Ballots]]/Table1[[#This Row],[Female Voters]]</f>
        <v>0.47693793769620862</v>
      </c>
      <c r="Z2035" s="95">
        <f>Table1[[#This Row],[Male Ballots]]/Table1[[#This Row],[Male Voters]]</f>
        <v>0.49826897470039949</v>
      </c>
      <c r="AA2035" s="94">
        <f>Table1[[#This Row],[Total Ballots]]/Table1[[#This Row],[Total Voters]]</f>
        <v>0.48584554258753415</v>
      </c>
    </row>
    <row r="2036" spans="1:27" s="7" customFormat="1" x14ac:dyDescent="0.35">
      <c r="A2036" s="102" t="s">
        <v>60</v>
      </c>
      <c r="B2036" s="103">
        <v>2022</v>
      </c>
      <c r="C2036" s="103" t="s">
        <v>82</v>
      </c>
      <c r="D2036" s="16" t="s">
        <v>87</v>
      </c>
      <c r="E2036" s="109"/>
      <c r="F2036" s="109"/>
      <c r="G2036" s="110" t="s">
        <v>65</v>
      </c>
      <c r="H2036" s="132">
        <v>5402.5059999999994</v>
      </c>
      <c r="I2036" s="132">
        <v>5799.9220000000005</v>
      </c>
      <c r="J2036" s="133">
        <v>11202.428</v>
      </c>
      <c r="K2036">
        <v>3058</v>
      </c>
      <c r="L2036">
        <v>2866</v>
      </c>
      <c r="M2036">
        <v>116</v>
      </c>
      <c r="N2036">
        <v>6040</v>
      </c>
      <c r="O2036">
        <v>1774</v>
      </c>
      <c r="P2036">
        <v>1704</v>
      </c>
      <c r="Q2036">
        <v>54</v>
      </c>
      <c r="R2036">
        <v>3532</v>
      </c>
      <c r="S2036" s="105">
        <f>Table1[[#This Row],[Female Voters]]/Table1[[#This Row],[Female Population]]</f>
        <v>0.56603361477062686</v>
      </c>
      <c r="T2036" s="94">
        <f>Table1[[#This Row],[Male Voters]]/Table1[[#This Row],[Male Population]]</f>
        <v>0.49414457642706228</v>
      </c>
      <c r="U2036" s="94">
        <f>Table1[[#This Row],[Total Voters]]/Table1[[#This Row],[Total Population]]</f>
        <v>0.53916883018574191</v>
      </c>
      <c r="V2036" s="94">
        <f>Table1[[#This Row],[Female Ballots]]/Table1[[#This Row],[Female Population]]</f>
        <v>0.32836613230970962</v>
      </c>
      <c r="W2036" s="94">
        <f>Table1[[#This Row],[Male Ballots]]/Table1[[#This Row],[Male Population]]</f>
        <v>0.29379705451211235</v>
      </c>
      <c r="X2036" s="94">
        <f>Table1[[#This Row],[Total Ballots]]/Table1[[#This Row],[Total Population]]</f>
        <v>0.31528879275100008</v>
      </c>
      <c r="Y2036" s="94">
        <f>Table1[[#This Row],[Female Ballots]]/Table1[[#This Row],[Female Voters]]</f>
        <v>0.58011772400261608</v>
      </c>
      <c r="Z2036" s="95">
        <f>Table1[[#This Row],[Male Ballots]]/Table1[[#This Row],[Male Voters]]</f>
        <v>0.59455687369155619</v>
      </c>
      <c r="AA2036" s="94">
        <f>Table1[[#This Row],[Total Ballots]]/Table1[[#This Row],[Total Voters]]</f>
        <v>0.58476821192052986</v>
      </c>
    </row>
    <row r="2037" spans="1:27" s="7" customFormat="1" x14ac:dyDescent="0.35">
      <c r="A2037" s="102" t="s">
        <v>60</v>
      </c>
      <c r="B2037" s="103">
        <v>2022</v>
      </c>
      <c r="C2037" s="103" t="s">
        <v>82</v>
      </c>
      <c r="D2037" s="16" t="s">
        <v>87</v>
      </c>
      <c r="E2037" s="109"/>
      <c r="F2037" s="109"/>
      <c r="G2037" s="110" t="s">
        <v>66</v>
      </c>
      <c r="H2037" s="132">
        <v>4491.6980000000003</v>
      </c>
      <c r="I2037" s="132">
        <v>4479.8130000000001</v>
      </c>
      <c r="J2037" s="133">
        <v>8971.51</v>
      </c>
      <c r="K2037">
        <v>2889</v>
      </c>
      <c r="L2037">
        <v>2667</v>
      </c>
      <c r="M2037">
        <v>155</v>
      </c>
      <c r="N2037">
        <v>5711</v>
      </c>
      <c r="O2037">
        <v>2015</v>
      </c>
      <c r="P2037">
        <v>1873</v>
      </c>
      <c r="Q2037">
        <v>86</v>
      </c>
      <c r="R2037">
        <v>3974</v>
      </c>
      <c r="S2037" s="105">
        <f>Table1[[#This Row],[Female Voters]]/Table1[[#This Row],[Female Population]]</f>
        <v>0.6431866078262608</v>
      </c>
      <c r="T2037" s="94">
        <f>Table1[[#This Row],[Male Voters]]/Table1[[#This Row],[Male Population]]</f>
        <v>0.59533735001885124</v>
      </c>
      <c r="U2037" s="94">
        <f>Table1[[#This Row],[Total Voters]]/Table1[[#This Row],[Total Population]]</f>
        <v>0.6365706553300392</v>
      </c>
      <c r="V2037" s="94">
        <f>Table1[[#This Row],[Female Ballots]]/Table1[[#This Row],[Female Population]]</f>
        <v>0.44860540490478207</v>
      </c>
      <c r="W2037" s="94">
        <f>Table1[[#This Row],[Male Ballots]]/Table1[[#This Row],[Male Population]]</f>
        <v>0.41809780899336646</v>
      </c>
      <c r="X2037" s="94">
        <f>Table1[[#This Row],[Total Ballots]]/Table1[[#This Row],[Total Population]]</f>
        <v>0.44295776296297945</v>
      </c>
      <c r="Y2037" s="94">
        <f>Table1[[#This Row],[Female Ballots]]/Table1[[#This Row],[Female Voters]]</f>
        <v>0.69747317410868814</v>
      </c>
      <c r="Z2037" s="95">
        <f>Table1[[#This Row],[Male Ballots]]/Table1[[#This Row],[Male Voters]]</f>
        <v>0.70228721409823769</v>
      </c>
      <c r="AA2037" s="94">
        <f>Table1[[#This Row],[Total Ballots]]/Table1[[#This Row],[Total Voters]]</f>
        <v>0.69585011381544393</v>
      </c>
    </row>
    <row r="2038" spans="1:27" s="7" customFormat="1" x14ac:dyDescent="0.35">
      <c r="A2038" s="102" t="s">
        <v>60</v>
      </c>
      <c r="B2038" s="103">
        <v>2022</v>
      </c>
      <c r="C2038" s="103" t="s">
        <v>82</v>
      </c>
      <c r="D2038" s="16" t="s">
        <v>87</v>
      </c>
      <c r="E2038" s="109"/>
      <c r="F2038" s="109"/>
      <c r="G2038" s="110" t="s">
        <v>67</v>
      </c>
      <c r="H2038" s="132">
        <v>5421.7840999999999</v>
      </c>
      <c r="I2038" s="132">
        <v>5151.2983000000004</v>
      </c>
      <c r="J2038" s="133">
        <v>10573.082900000001</v>
      </c>
      <c r="K2038">
        <v>4373</v>
      </c>
      <c r="L2038">
        <v>4090</v>
      </c>
      <c r="M2038">
        <v>164</v>
      </c>
      <c r="N2038">
        <v>8627</v>
      </c>
      <c r="O2038">
        <v>3417</v>
      </c>
      <c r="P2038">
        <v>3274</v>
      </c>
      <c r="Q2038">
        <v>111</v>
      </c>
      <c r="R2038">
        <v>6802</v>
      </c>
      <c r="S2038" s="105">
        <f>Table1[[#This Row],[Female Voters]]/Table1[[#This Row],[Female Population]]</f>
        <v>0.80656107276569722</v>
      </c>
      <c r="T2038" s="94">
        <f>Table1[[#This Row],[Male Voters]]/Table1[[#This Row],[Male Population]]</f>
        <v>0.79397459859779418</v>
      </c>
      <c r="U2038" s="94">
        <f>Table1[[#This Row],[Total Voters]]/Table1[[#This Row],[Total Population]]</f>
        <v>0.815939880694589</v>
      </c>
      <c r="V2038" s="94">
        <f>Table1[[#This Row],[Female Ballots]]/Table1[[#This Row],[Female Population]]</f>
        <v>0.63023535002066944</v>
      </c>
      <c r="W2038" s="94">
        <f>Table1[[#This Row],[Male Ballots]]/Table1[[#This Row],[Male Population]]</f>
        <v>0.63556793051569149</v>
      </c>
      <c r="X2038" s="94">
        <f>Table1[[#This Row],[Total Ballots]]/Table1[[#This Row],[Total Population]]</f>
        <v>0.64333175709801715</v>
      </c>
      <c r="Y2038" s="94">
        <f>Table1[[#This Row],[Female Ballots]]/Table1[[#This Row],[Female Voters]]</f>
        <v>0.78138577635490514</v>
      </c>
      <c r="Z2038" s="95">
        <f>Table1[[#This Row],[Male Ballots]]/Table1[[#This Row],[Male Voters]]</f>
        <v>0.80048899755501224</v>
      </c>
      <c r="AA2038" s="94">
        <f>Table1[[#This Row],[Total Ballots]]/Table1[[#This Row],[Total Voters]]</f>
        <v>0.78845485104903212</v>
      </c>
    </row>
    <row r="2039" spans="1:27" s="7" customFormat="1" x14ac:dyDescent="0.35">
      <c r="A2039" s="102" t="s">
        <v>22</v>
      </c>
      <c r="B2039" s="103">
        <v>2022</v>
      </c>
      <c r="C2039" s="103" t="s">
        <v>82</v>
      </c>
      <c r="D2039" s="103"/>
      <c r="E2039" s="109"/>
      <c r="F2039" s="109"/>
      <c r="G2039" s="110" t="s">
        <v>79</v>
      </c>
      <c r="H2039" s="132">
        <v>898.9799099999999</v>
      </c>
      <c r="I2039" s="132">
        <v>905.35356999999999</v>
      </c>
      <c r="J2039" s="133">
        <v>1804.3334600000001</v>
      </c>
      <c r="K2039">
        <v>833</v>
      </c>
      <c r="L2039">
        <v>821</v>
      </c>
      <c r="M2039">
        <v>14</v>
      </c>
      <c r="N2039">
        <v>1668</v>
      </c>
      <c r="O2039">
        <v>664</v>
      </c>
      <c r="P2039">
        <v>642</v>
      </c>
      <c r="Q2039">
        <v>10</v>
      </c>
      <c r="R2039">
        <v>1316</v>
      </c>
      <c r="S2039" s="105">
        <f>Table1[[#This Row],[Female Voters]]/Table1[[#This Row],[Female Population]]</f>
        <v>0.92660580145778793</v>
      </c>
      <c r="T2039" s="94">
        <f>Table1[[#This Row],[Male Voters]]/Table1[[#This Row],[Male Population]]</f>
        <v>0.90682803625549302</v>
      </c>
      <c r="U2039" s="94">
        <f>Table1[[#This Row],[Total Voters]]/Table1[[#This Row],[Total Population]]</f>
        <v>0.9244410952729325</v>
      </c>
      <c r="V2039" s="94">
        <f>Table1[[#This Row],[Female Ballots]]/Table1[[#This Row],[Female Population]]</f>
        <v>0.73861494858099785</v>
      </c>
      <c r="W2039" s="94">
        <f>Table1[[#This Row],[Male Ballots]]/Table1[[#This Row],[Male Population]]</f>
        <v>0.70911522445313824</v>
      </c>
      <c r="X2039" s="94">
        <f>Table1[[#This Row],[Total Ballots]]/Table1[[#This Row],[Total Population]]</f>
        <v>0.72935520466377646</v>
      </c>
      <c r="Y2039" s="94">
        <f>Table1[[#This Row],[Female Ballots]]/Table1[[#This Row],[Female Voters]]</f>
        <v>0.79711884753901563</v>
      </c>
      <c r="Z2039" s="95">
        <f>Table1[[#This Row],[Male Ballots]]/Table1[[#This Row],[Male Voters]]</f>
        <v>0.78197320341047505</v>
      </c>
      <c r="AA2039" s="94">
        <f>Table1[[#This Row],[Total Ballots]]/Table1[[#This Row],[Total Voters]]</f>
        <v>0.78896882494004794</v>
      </c>
    </row>
    <row r="2040" spans="1:27" s="7" customFormat="1" x14ac:dyDescent="0.35">
      <c r="A2040" s="102" t="s">
        <v>22</v>
      </c>
      <c r="B2040" s="103">
        <v>2022</v>
      </c>
      <c r="C2040" s="103" t="s">
        <v>82</v>
      </c>
      <c r="D2040" s="103"/>
      <c r="E2040" s="109"/>
      <c r="F2040" s="109"/>
      <c r="G2040" s="110" t="s">
        <v>62</v>
      </c>
      <c r="H2040" s="132">
        <v>52.365219999999994</v>
      </c>
      <c r="I2040" s="132">
        <v>71.820629999999994</v>
      </c>
      <c r="J2040" s="133">
        <v>124.18584999999999</v>
      </c>
      <c r="K2040">
        <v>65</v>
      </c>
      <c r="L2040">
        <v>72</v>
      </c>
      <c r="M2040"/>
      <c r="N2040">
        <v>137</v>
      </c>
      <c r="O2040">
        <v>38</v>
      </c>
      <c r="P2040">
        <v>33</v>
      </c>
      <c r="Q2040">
        <v>0</v>
      </c>
      <c r="R2040">
        <v>71</v>
      </c>
      <c r="S2040" s="105">
        <f>Table1[[#This Row],[Female Voters]]/Table1[[#This Row],[Female Population]]</f>
        <v>1.241281904286853</v>
      </c>
      <c r="T2040" s="94">
        <f>Table1[[#This Row],[Male Voters]]/Table1[[#This Row],[Male Population]]</f>
        <v>1.0024974718266884</v>
      </c>
      <c r="U2040" s="94">
        <f>Table1[[#This Row],[Total Voters]]/Table1[[#This Row],[Total Population]]</f>
        <v>1.1031852662763111</v>
      </c>
      <c r="V2040" s="94">
        <f>Table1[[#This Row],[Female Ballots]]/Table1[[#This Row],[Female Population]]</f>
        <v>0.7256724978907757</v>
      </c>
      <c r="W2040" s="94">
        <f>Table1[[#This Row],[Male Ballots]]/Table1[[#This Row],[Male Population]]</f>
        <v>0.45947800792056548</v>
      </c>
      <c r="X2040" s="94">
        <f>Table1[[#This Row],[Total Ballots]]/Table1[[#This Row],[Total Population]]</f>
        <v>0.57172375113589835</v>
      </c>
      <c r="Y2040" s="94">
        <f>Table1[[#This Row],[Female Ballots]]/Table1[[#This Row],[Female Voters]]</f>
        <v>0.58461538461538465</v>
      </c>
      <c r="Z2040" s="95">
        <f>Table1[[#This Row],[Male Ballots]]/Table1[[#This Row],[Male Voters]]</f>
        <v>0.45833333333333331</v>
      </c>
      <c r="AA2040" s="94">
        <f>Table1[[#This Row],[Total Ballots]]/Table1[[#This Row],[Total Voters]]</f>
        <v>0.51824817518248179</v>
      </c>
    </row>
    <row r="2041" spans="1:27" s="7" customFormat="1" x14ac:dyDescent="0.35">
      <c r="A2041" s="106" t="s">
        <v>22</v>
      </c>
      <c r="B2041" s="103">
        <v>2022</v>
      </c>
      <c r="C2041" s="103" t="s">
        <v>82</v>
      </c>
      <c r="D2041" s="103"/>
      <c r="E2041" s="109"/>
      <c r="F2041" s="109"/>
      <c r="G2041" s="110" t="s">
        <v>63</v>
      </c>
      <c r="H2041" s="132">
        <v>103.69553000000001</v>
      </c>
      <c r="I2041" s="132">
        <v>104.47920999999999</v>
      </c>
      <c r="J2041" s="133">
        <v>208.17473999999999</v>
      </c>
      <c r="K2041">
        <v>93</v>
      </c>
      <c r="L2041">
        <v>89</v>
      </c>
      <c r="M2041">
        <v>5</v>
      </c>
      <c r="N2041">
        <v>187</v>
      </c>
      <c r="O2041">
        <v>57</v>
      </c>
      <c r="P2041">
        <v>55</v>
      </c>
      <c r="Q2041">
        <v>1</v>
      </c>
      <c r="R2041">
        <v>113</v>
      </c>
      <c r="S2041" s="105">
        <f>Table1[[#This Row],[Female Voters]]/Table1[[#This Row],[Female Population]]</f>
        <v>0.8968564025855309</v>
      </c>
      <c r="T2041" s="94">
        <f>Table1[[#This Row],[Male Voters]]/Table1[[#This Row],[Male Population]]</f>
        <v>0.85184411329297005</v>
      </c>
      <c r="U2041" s="94">
        <f>Table1[[#This Row],[Total Voters]]/Table1[[#This Row],[Total Population]]</f>
        <v>0.8982838167589402</v>
      </c>
      <c r="V2041" s="94">
        <f>Table1[[#This Row],[Female Ballots]]/Table1[[#This Row],[Female Population]]</f>
        <v>0.54968618222984156</v>
      </c>
      <c r="W2041" s="94">
        <f>Table1[[#This Row],[Male Ballots]]/Table1[[#This Row],[Male Population]]</f>
        <v>0.52642051945071178</v>
      </c>
      <c r="X2041" s="94">
        <f>Table1[[#This Row],[Total Ballots]]/Table1[[#This Row],[Total Population]]</f>
        <v>0.54281321547465367</v>
      </c>
      <c r="Y2041" s="94">
        <f>Table1[[#This Row],[Female Ballots]]/Table1[[#This Row],[Female Voters]]</f>
        <v>0.61290322580645162</v>
      </c>
      <c r="Z2041" s="95">
        <f>Table1[[#This Row],[Male Ballots]]/Table1[[#This Row],[Male Voters]]</f>
        <v>0.6179775280898876</v>
      </c>
      <c r="AA2041" s="94">
        <f>Table1[[#This Row],[Total Ballots]]/Table1[[#This Row],[Total Voters]]</f>
        <v>0.60427807486631013</v>
      </c>
    </row>
    <row r="2042" spans="1:27" s="7" customFormat="1" x14ac:dyDescent="0.35">
      <c r="A2042" s="102" t="s">
        <v>22</v>
      </c>
      <c r="B2042" s="103">
        <v>2022</v>
      </c>
      <c r="C2042" s="103" t="s">
        <v>82</v>
      </c>
      <c r="D2042" s="103"/>
      <c r="E2042" s="109"/>
      <c r="F2042" s="109"/>
      <c r="G2042" s="110" t="s">
        <v>64</v>
      </c>
      <c r="H2042" s="132">
        <v>128.51193999999998</v>
      </c>
      <c r="I2042" s="132">
        <v>117.71723</v>
      </c>
      <c r="J2042" s="133">
        <v>246.22910000000002</v>
      </c>
      <c r="K2042">
        <v>107</v>
      </c>
      <c r="L2042">
        <v>99</v>
      </c>
      <c r="M2042">
        <v>2</v>
      </c>
      <c r="N2042">
        <v>208</v>
      </c>
      <c r="O2042">
        <v>81</v>
      </c>
      <c r="P2042">
        <v>68</v>
      </c>
      <c r="Q2042">
        <v>2</v>
      </c>
      <c r="R2042">
        <v>151</v>
      </c>
      <c r="S2042" s="105">
        <f>Table1[[#This Row],[Female Voters]]/Table1[[#This Row],[Female Population]]</f>
        <v>0.83260746044297529</v>
      </c>
      <c r="T2042" s="94">
        <f>Table1[[#This Row],[Male Voters]]/Table1[[#This Row],[Male Population]]</f>
        <v>0.84099838230987933</v>
      </c>
      <c r="U2042" s="94">
        <f>Table1[[#This Row],[Total Voters]]/Table1[[#This Row],[Total Population]]</f>
        <v>0.8447417466091538</v>
      </c>
      <c r="V2042" s="94">
        <f>Table1[[#This Row],[Female Ballots]]/Table1[[#This Row],[Female Population]]</f>
        <v>0.63029162893346724</v>
      </c>
      <c r="W2042" s="94">
        <f>Table1[[#This Row],[Male Ballots]]/Table1[[#This Row],[Male Population]]</f>
        <v>0.57765545451587674</v>
      </c>
      <c r="X2042" s="94">
        <f>Table1[[#This Row],[Total Ballots]]/Table1[[#This Row],[Total Population]]</f>
        <v>0.61325001797106837</v>
      </c>
      <c r="Y2042" s="94">
        <f>Table1[[#This Row],[Female Ballots]]/Table1[[#This Row],[Female Voters]]</f>
        <v>0.7570093457943925</v>
      </c>
      <c r="Z2042" s="95">
        <f>Table1[[#This Row],[Male Ballots]]/Table1[[#This Row],[Male Voters]]</f>
        <v>0.68686868686868685</v>
      </c>
      <c r="AA2042" s="94">
        <f>Table1[[#This Row],[Total Ballots]]/Table1[[#This Row],[Total Voters]]</f>
        <v>0.72596153846153844</v>
      </c>
    </row>
    <row r="2043" spans="1:27" s="7" customFormat="1" x14ac:dyDescent="0.35">
      <c r="A2043" s="102" t="s">
        <v>22</v>
      </c>
      <c r="B2043" s="103">
        <v>2022</v>
      </c>
      <c r="C2043" s="103" t="s">
        <v>82</v>
      </c>
      <c r="D2043" s="103"/>
      <c r="E2043" s="109"/>
      <c r="F2043" s="109"/>
      <c r="G2043" s="110" t="s">
        <v>65</v>
      </c>
      <c r="H2043" s="132">
        <v>122.61249000000001</v>
      </c>
      <c r="I2043" s="132">
        <v>116.32286999999999</v>
      </c>
      <c r="J2043" s="133">
        <v>238.93540000000002</v>
      </c>
      <c r="K2043">
        <v>109</v>
      </c>
      <c r="L2043">
        <v>105</v>
      </c>
      <c r="M2043"/>
      <c r="N2043">
        <v>214</v>
      </c>
      <c r="O2043">
        <v>81</v>
      </c>
      <c r="P2043">
        <v>77</v>
      </c>
      <c r="Q2043">
        <v>1</v>
      </c>
      <c r="R2043">
        <v>159</v>
      </c>
      <c r="S2043" s="105">
        <f>Table1[[#This Row],[Female Voters]]/Table1[[#This Row],[Female Population]]</f>
        <v>0.8889795811177148</v>
      </c>
      <c r="T2043" s="94">
        <f>Table1[[#This Row],[Male Voters]]/Table1[[#This Row],[Male Population]]</f>
        <v>0.90265998423181959</v>
      </c>
      <c r="U2043" s="94">
        <f>Table1[[#This Row],[Total Voters]]/Table1[[#This Row],[Total Population]]</f>
        <v>0.89563957454609067</v>
      </c>
      <c r="V2043" s="94">
        <f>Table1[[#This Row],[Female Ballots]]/Table1[[#This Row],[Female Population]]</f>
        <v>0.66061785385811833</v>
      </c>
      <c r="W2043" s="94">
        <f>Table1[[#This Row],[Male Ballots]]/Table1[[#This Row],[Male Population]]</f>
        <v>0.6619506551033344</v>
      </c>
      <c r="X2043" s="94">
        <f>Table1[[#This Row],[Total Ballots]]/Table1[[#This Row],[Total Population]]</f>
        <v>0.66545183342443182</v>
      </c>
      <c r="Y2043" s="94">
        <f>Table1[[#This Row],[Female Ballots]]/Table1[[#This Row],[Female Voters]]</f>
        <v>0.74311926605504586</v>
      </c>
      <c r="Z2043" s="95">
        <f>Table1[[#This Row],[Male Ballots]]/Table1[[#This Row],[Male Voters]]</f>
        <v>0.73333333333333328</v>
      </c>
      <c r="AA2043" s="94">
        <f>Table1[[#This Row],[Total Ballots]]/Table1[[#This Row],[Total Voters]]</f>
        <v>0.7429906542056075</v>
      </c>
    </row>
    <row r="2044" spans="1:27" s="7" customFormat="1" x14ac:dyDescent="0.35">
      <c r="A2044" s="102" t="s">
        <v>22</v>
      </c>
      <c r="B2044" s="103">
        <v>2022</v>
      </c>
      <c r="C2044" s="103" t="s">
        <v>82</v>
      </c>
      <c r="D2044" s="103"/>
      <c r="E2044" s="109"/>
      <c r="F2044" s="109"/>
      <c r="G2044" s="110" t="s">
        <v>66</v>
      </c>
      <c r="H2044" s="132">
        <v>174.83686</v>
      </c>
      <c r="I2044" s="132">
        <v>163.53802000000002</v>
      </c>
      <c r="J2044" s="133">
        <v>338.37490000000003</v>
      </c>
      <c r="K2044">
        <v>143</v>
      </c>
      <c r="L2044">
        <v>145</v>
      </c>
      <c r="M2044">
        <v>5</v>
      </c>
      <c r="N2044">
        <v>293</v>
      </c>
      <c r="O2044">
        <v>125</v>
      </c>
      <c r="P2044">
        <v>129</v>
      </c>
      <c r="Q2044">
        <v>4</v>
      </c>
      <c r="R2044">
        <v>258</v>
      </c>
      <c r="S2044" s="105">
        <f>Table1[[#This Row],[Female Voters]]/Table1[[#This Row],[Female Population]]</f>
        <v>0.81790533186194259</v>
      </c>
      <c r="T2044" s="94">
        <f>Table1[[#This Row],[Male Voters]]/Table1[[#This Row],[Male Population]]</f>
        <v>0.88664397428805841</v>
      </c>
      <c r="U2044" s="94">
        <f>Table1[[#This Row],[Total Voters]]/Table1[[#This Row],[Total Population]]</f>
        <v>0.86590346979046018</v>
      </c>
      <c r="V2044" s="94">
        <f>Table1[[#This Row],[Female Ballots]]/Table1[[#This Row],[Female Population]]</f>
        <v>0.71495221316603375</v>
      </c>
      <c r="W2044" s="94">
        <f>Table1[[#This Row],[Male Ballots]]/Table1[[#This Row],[Male Population]]</f>
        <v>0.7888073978148934</v>
      </c>
      <c r="X2044" s="94">
        <f>Table1[[#This Row],[Total Ballots]]/Table1[[#This Row],[Total Population]]</f>
        <v>0.76246790172675327</v>
      </c>
      <c r="Y2044" s="94">
        <f>Table1[[#This Row],[Female Ballots]]/Table1[[#This Row],[Female Voters]]</f>
        <v>0.87412587412587417</v>
      </c>
      <c r="Z2044" s="95">
        <f>Table1[[#This Row],[Male Ballots]]/Table1[[#This Row],[Male Voters]]</f>
        <v>0.8896551724137931</v>
      </c>
      <c r="AA2044" s="94">
        <f>Table1[[#This Row],[Total Ballots]]/Table1[[#This Row],[Total Voters]]</f>
        <v>0.88054607508532423</v>
      </c>
    </row>
    <row r="2045" spans="1:27" s="7" customFormat="1" x14ac:dyDescent="0.35">
      <c r="A2045" s="102" t="s">
        <v>22</v>
      </c>
      <c r="B2045" s="103">
        <v>2022</v>
      </c>
      <c r="C2045" s="103" t="s">
        <v>82</v>
      </c>
      <c r="D2045" s="103"/>
      <c r="E2045" s="109"/>
      <c r="F2045" s="109"/>
      <c r="G2045" s="110" t="s">
        <v>67</v>
      </c>
      <c r="H2045" s="132">
        <v>316.95786999999996</v>
      </c>
      <c r="I2045" s="132">
        <v>331.47561000000002</v>
      </c>
      <c r="J2045" s="133">
        <v>648.43346999999994</v>
      </c>
      <c r="K2045">
        <v>316</v>
      </c>
      <c r="L2045">
        <v>311</v>
      </c>
      <c r="M2045">
        <v>2</v>
      </c>
      <c r="N2045">
        <v>629</v>
      </c>
      <c r="O2045">
        <v>282</v>
      </c>
      <c r="P2045">
        <v>280</v>
      </c>
      <c r="Q2045">
        <v>2</v>
      </c>
      <c r="R2045">
        <v>564</v>
      </c>
      <c r="S2045" s="105">
        <f>Table1[[#This Row],[Female Voters]]/Table1[[#This Row],[Female Population]]</f>
        <v>0.99697792643545979</v>
      </c>
      <c r="T2045" s="94">
        <f>Table1[[#This Row],[Male Voters]]/Table1[[#This Row],[Male Population]]</f>
        <v>0.93822890920994151</v>
      </c>
      <c r="U2045" s="94">
        <f>Table1[[#This Row],[Total Voters]]/Table1[[#This Row],[Total Population]]</f>
        <v>0.97003012506433395</v>
      </c>
      <c r="V2045" s="94">
        <f>Table1[[#This Row],[Female Ballots]]/Table1[[#This Row],[Female Population]]</f>
        <v>0.88970814954050526</v>
      </c>
      <c r="W2045" s="94">
        <f>Table1[[#This Row],[Male Ballots]]/Table1[[#This Row],[Male Population]]</f>
        <v>0.84470769961023673</v>
      </c>
      <c r="X2045" s="94">
        <f>Table1[[#This Row],[Total Ballots]]/Table1[[#This Row],[Total Population]]</f>
        <v>0.86978853821348867</v>
      </c>
      <c r="Y2045" s="94">
        <f>Table1[[#This Row],[Female Ballots]]/Table1[[#This Row],[Female Voters]]</f>
        <v>0.89240506329113922</v>
      </c>
      <c r="Z2045" s="95">
        <f>Table1[[#This Row],[Male Ballots]]/Table1[[#This Row],[Male Voters]]</f>
        <v>0.90032154340836013</v>
      </c>
      <c r="AA2045" s="94">
        <f>Table1[[#This Row],[Total Ballots]]/Table1[[#This Row],[Total Voters]]</f>
        <v>0.89666136724960255</v>
      </c>
    </row>
    <row r="2046" spans="1:27" s="7" customFormat="1" x14ac:dyDescent="0.35">
      <c r="A2046" s="102" t="s">
        <v>56</v>
      </c>
      <c r="B2046" s="103">
        <v>2022</v>
      </c>
      <c r="C2046" s="103" t="s">
        <v>82</v>
      </c>
      <c r="D2046" s="103"/>
      <c r="E2046" s="109"/>
      <c r="F2046" s="109"/>
      <c r="G2046" s="110" t="s">
        <v>79</v>
      </c>
      <c r="H2046" s="132">
        <v>35552.0452</v>
      </c>
      <c r="I2046" s="132">
        <v>38071.911599999999</v>
      </c>
      <c r="J2046" s="133">
        <v>73623.96100000001</v>
      </c>
      <c r="K2046">
        <v>23900</v>
      </c>
      <c r="L2046">
        <v>22872</v>
      </c>
      <c r="M2046">
        <v>859</v>
      </c>
      <c r="N2046">
        <v>47631</v>
      </c>
      <c r="O2046">
        <v>13614</v>
      </c>
      <c r="P2046">
        <v>13137</v>
      </c>
      <c r="Q2046">
        <v>425</v>
      </c>
      <c r="R2046">
        <v>27176</v>
      </c>
      <c r="S2046" s="105">
        <f>Table1[[#This Row],[Female Voters]]/Table1[[#This Row],[Female Population]]</f>
        <v>0.67225387078434518</v>
      </c>
      <c r="T2046" s="94">
        <f>Table1[[#This Row],[Male Voters]]/Table1[[#This Row],[Male Population]]</f>
        <v>0.60075785635097978</v>
      </c>
      <c r="U2046" s="94">
        <f>Table1[[#This Row],[Total Voters]]/Table1[[#This Row],[Total Population]]</f>
        <v>0.64694970703898957</v>
      </c>
      <c r="V2046" s="94">
        <f>Table1[[#This Row],[Female Ballots]]/Table1[[#This Row],[Female Population]]</f>
        <v>0.38293155635389436</v>
      </c>
      <c r="W2046" s="94">
        <f>Table1[[#This Row],[Male Ballots]]/Table1[[#This Row],[Male Population]]</f>
        <v>0.34505753580285159</v>
      </c>
      <c r="X2046" s="94">
        <f>Table1[[#This Row],[Total Ballots]]/Table1[[#This Row],[Total Population]]</f>
        <v>0.36911896114907478</v>
      </c>
      <c r="Y2046" s="94">
        <f>Table1[[#This Row],[Female Ballots]]/Table1[[#This Row],[Female Voters]]</f>
        <v>0.56962343096234314</v>
      </c>
      <c r="Z2046" s="95">
        <f>Table1[[#This Row],[Male Ballots]]/Table1[[#This Row],[Male Voters]]</f>
        <v>0.57437040923399785</v>
      </c>
      <c r="AA2046" s="94">
        <f>Table1[[#This Row],[Total Ballots]]/Table1[[#This Row],[Total Voters]]</f>
        <v>0.5705527912493964</v>
      </c>
    </row>
    <row r="2047" spans="1:27" s="7" customFormat="1" x14ac:dyDescent="0.35">
      <c r="A2047" s="102" t="s">
        <v>56</v>
      </c>
      <c r="B2047" s="103">
        <v>2022</v>
      </c>
      <c r="C2047" s="103" t="s">
        <v>82</v>
      </c>
      <c r="D2047" s="103"/>
      <c r="E2047" s="109"/>
      <c r="F2047" s="109"/>
      <c r="G2047" s="110" t="s">
        <v>62</v>
      </c>
      <c r="H2047" s="132">
        <v>4164.0355</v>
      </c>
      <c r="I2047" s="132">
        <v>4837.7255000000005</v>
      </c>
      <c r="J2047" s="133">
        <v>9001.7620000000006</v>
      </c>
      <c r="K2047">
        <v>2353</v>
      </c>
      <c r="L2047">
        <v>2375</v>
      </c>
      <c r="M2047">
        <v>121</v>
      </c>
      <c r="N2047">
        <v>4849</v>
      </c>
      <c r="O2047">
        <v>651</v>
      </c>
      <c r="P2047">
        <v>606</v>
      </c>
      <c r="Q2047">
        <v>43</v>
      </c>
      <c r="R2047">
        <v>1300</v>
      </c>
      <c r="S2047" s="105">
        <f>Table1[[#This Row],[Female Voters]]/Table1[[#This Row],[Female Population]]</f>
        <v>0.56507683471958869</v>
      </c>
      <c r="T2047" s="94">
        <f>Table1[[#This Row],[Male Voters]]/Table1[[#This Row],[Male Population]]</f>
        <v>0.49093318750722831</v>
      </c>
      <c r="U2047" s="94">
        <f>Table1[[#This Row],[Total Voters]]/Table1[[#This Row],[Total Population]]</f>
        <v>0.53867231770846635</v>
      </c>
      <c r="V2047" s="94">
        <f>Table1[[#This Row],[Female Ballots]]/Table1[[#This Row],[Female Population]]</f>
        <v>0.15633872477792277</v>
      </c>
      <c r="W2047" s="94">
        <f>Table1[[#This Row],[Male Ballots]]/Table1[[#This Row],[Male Population]]</f>
        <v>0.12526547858079173</v>
      </c>
      <c r="X2047" s="94">
        <f>Table1[[#This Row],[Total Ballots]]/Table1[[#This Row],[Total Population]]</f>
        <v>0.14441617096741727</v>
      </c>
      <c r="Y2047" s="94">
        <f>Table1[[#This Row],[Female Ballots]]/Table1[[#This Row],[Female Voters]]</f>
        <v>0.27666808329791753</v>
      </c>
      <c r="Z2047" s="95">
        <f>Table1[[#This Row],[Male Ballots]]/Table1[[#This Row],[Male Voters]]</f>
        <v>0.25515789473684208</v>
      </c>
      <c r="AA2047" s="94">
        <f>Table1[[#This Row],[Total Ballots]]/Table1[[#This Row],[Total Voters]]</f>
        <v>0.26809651474530832</v>
      </c>
    </row>
    <row r="2048" spans="1:27" s="7" customFormat="1" x14ac:dyDescent="0.35">
      <c r="A2048" s="102" t="s">
        <v>56</v>
      </c>
      <c r="B2048" s="103">
        <v>2022</v>
      </c>
      <c r="C2048" s="103" t="s">
        <v>82</v>
      </c>
      <c r="D2048" s="103"/>
      <c r="E2048" s="109"/>
      <c r="F2048" s="109"/>
      <c r="G2048" s="110" t="s">
        <v>63</v>
      </c>
      <c r="H2048" s="132">
        <v>6304.616</v>
      </c>
      <c r="I2048" s="132">
        <v>7225.05</v>
      </c>
      <c r="J2048" s="133">
        <v>13529.667000000001</v>
      </c>
      <c r="K2048">
        <v>4078</v>
      </c>
      <c r="L2048">
        <v>3695</v>
      </c>
      <c r="M2048">
        <v>134</v>
      </c>
      <c r="N2048">
        <v>7907</v>
      </c>
      <c r="O2048">
        <v>1249</v>
      </c>
      <c r="P2048">
        <v>1082</v>
      </c>
      <c r="Q2048">
        <v>52</v>
      </c>
      <c r="R2048">
        <v>2383</v>
      </c>
      <c r="S2048" s="105">
        <f>Table1[[#This Row],[Female Voters]]/Table1[[#This Row],[Female Population]]</f>
        <v>0.64682765770349848</v>
      </c>
      <c r="T2048" s="94">
        <f>Table1[[#This Row],[Male Voters]]/Table1[[#This Row],[Male Population]]</f>
        <v>0.51141514591594517</v>
      </c>
      <c r="U2048" s="94">
        <f>Table1[[#This Row],[Total Voters]]/Table1[[#This Row],[Total Population]]</f>
        <v>0.58441940958339911</v>
      </c>
      <c r="V2048" s="94">
        <f>Table1[[#This Row],[Female Ballots]]/Table1[[#This Row],[Female Population]]</f>
        <v>0.19810881424023288</v>
      </c>
      <c r="W2048" s="94">
        <f>Table1[[#This Row],[Male Ballots]]/Table1[[#This Row],[Male Population]]</f>
        <v>0.1497567490882416</v>
      </c>
      <c r="X2048" s="94">
        <f>Table1[[#This Row],[Total Ballots]]/Table1[[#This Row],[Total Population]]</f>
        <v>0.17613145985041612</v>
      </c>
      <c r="Y2048" s="94">
        <f>Table1[[#This Row],[Female Ballots]]/Table1[[#This Row],[Female Voters]]</f>
        <v>0.30627758705247671</v>
      </c>
      <c r="Z2048" s="95">
        <f>Table1[[#This Row],[Male Ballots]]/Table1[[#This Row],[Male Voters]]</f>
        <v>0.29282814614343705</v>
      </c>
      <c r="AA2048" s="94">
        <f>Table1[[#This Row],[Total Ballots]]/Table1[[#This Row],[Total Voters]]</f>
        <v>0.30137852535727838</v>
      </c>
    </row>
    <row r="2049" spans="1:27" s="7" customFormat="1" x14ac:dyDescent="0.35">
      <c r="A2049" s="102" t="s">
        <v>56</v>
      </c>
      <c r="B2049" s="103">
        <v>2022</v>
      </c>
      <c r="C2049" s="103" t="s">
        <v>82</v>
      </c>
      <c r="D2049" s="103"/>
      <c r="E2049" s="109"/>
      <c r="F2049" s="109"/>
      <c r="G2049" s="110" t="s">
        <v>64</v>
      </c>
      <c r="H2049" s="132">
        <v>6102.2240000000002</v>
      </c>
      <c r="I2049" s="132">
        <v>6846.8590000000004</v>
      </c>
      <c r="J2049" s="133">
        <v>12949.083999999999</v>
      </c>
      <c r="K2049">
        <v>3622</v>
      </c>
      <c r="L2049">
        <v>3594</v>
      </c>
      <c r="M2049">
        <v>141</v>
      </c>
      <c r="N2049">
        <v>7357</v>
      </c>
      <c r="O2049">
        <v>1707</v>
      </c>
      <c r="P2049">
        <v>1718</v>
      </c>
      <c r="Q2049">
        <v>62</v>
      </c>
      <c r="R2049">
        <v>3487</v>
      </c>
      <c r="S2049" s="105">
        <f>Table1[[#This Row],[Female Voters]]/Table1[[#This Row],[Female Population]]</f>
        <v>0.59355408782109598</v>
      </c>
      <c r="T2049" s="94">
        <f>Table1[[#This Row],[Male Voters]]/Table1[[#This Row],[Male Population]]</f>
        <v>0.52491222617553535</v>
      </c>
      <c r="U2049" s="94">
        <f>Table1[[#This Row],[Total Voters]]/Table1[[#This Row],[Total Population]]</f>
        <v>0.56814829527710231</v>
      </c>
      <c r="V2049" s="94">
        <f>Table1[[#This Row],[Female Ballots]]/Table1[[#This Row],[Female Population]]</f>
        <v>0.27973407728067667</v>
      </c>
      <c r="W2049" s="94">
        <f>Table1[[#This Row],[Male Ballots]]/Table1[[#This Row],[Male Population]]</f>
        <v>0.25091797567322477</v>
      </c>
      <c r="X2049" s="94">
        <f>Table1[[#This Row],[Total Ballots]]/Table1[[#This Row],[Total Population]]</f>
        <v>0.26928545679370064</v>
      </c>
      <c r="Y2049" s="94">
        <f>Table1[[#This Row],[Female Ballots]]/Table1[[#This Row],[Female Voters]]</f>
        <v>0.47128658199889562</v>
      </c>
      <c r="Z2049" s="95">
        <f>Table1[[#This Row],[Male Ballots]]/Table1[[#This Row],[Male Voters]]</f>
        <v>0.4780189204229271</v>
      </c>
      <c r="AA2049" s="94">
        <f>Table1[[#This Row],[Total Ballots]]/Table1[[#This Row],[Total Voters]]</f>
        <v>0.47397036835666712</v>
      </c>
    </row>
    <row r="2050" spans="1:27" s="7" customFormat="1" x14ac:dyDescent="0.35">
      <c r="A2050" s="102" t="s">
        <v>56</v>
      </c>
      <c r="B2050" s="103">
        <v>2022</v>
      </c>
      <c r="C2050" s="103" t="s">
        <v>82</v>
      </c>
      <c r="D2050" s="103"/>
      <c r="E2050" s="109"/>
      <c r="F2050" s="109"/>
      <c r="G2050" s="110" t="s">
        <v>65</v>
      </c>
      <c r="H2050" s="132">
        <v>5471.2119999999995</v>
      </c>
      <c r="I2050" s="132">
        <v>5791.3220000000001</v>
      </c>
      <c r="J2050" s="133">
        <v>11262.534</v>
      </c>
      <c r="K2050">
        <v>3293</v>
      </c>
      <c r="L2050">
        <v>3121</v>
      </c>
      <c r="M2050">
        <v>114</v>
      </c>
      <c r="N2050">
        <v>6528</v>
      </c>
      <c r="O2050">
        <v>1968</v>
      </c>
      <c r="P2050">
        <v>1945</v>
      </c>
      <c r="Q2050">
        <v>54</v>
      </c>
      <c r="R2050">
        <v>3967</v>
      </c>
      <c r="S2050" s="105">
        <f>Table1[[#This Row],[Female Voters]]/Table1[[#This Row],[Female Population]]</f>
        <v>0.60187760956804459</v>
      </c>
      <c r="T2050" s="94">
        <f>Table1[[#This Row],[Male Voters]]/Table1[[#This Row],[Male Population]]</f>
        <v>0.53890976878854258</v>
      </c>
      <c r="U2050" s="94">
        <f>Table1[[#This Row],[Total Voters]]/Table1[[#This Row],[Total Population]]</f>
        <v>0.57962089171051556</v>
      </c>
      <c r="V2050" s="94">
        <f>Table1[[#This Row],[Female Ballots]]/Table1[[#This Row],[Female Population]]</f>
        <v>0.35970092184327718</v>
      </c>
      <c r="W2050" s="94">
        <f>Table1[[#This Row],[Male Ballots]]/Table1[[#This Row],[Male Population]]</f>
        <v>0.33584732466956596</v>
      </c>
      <c r="X2050" s="94">
        <f>Table1[[#This Row],[Total Ballots]]/Table1[[#This Row],[Total Population]]</f>
        <v>0.35222979127077442</v>
      </c>
      <c r="Y2050" s="94">
        <f>Table1[[#This Row],[Female Ballots]]/Table1[[#This Row],[Female Voters]]</f>
        <v>0.59763133920437295</v>
      </c>
      <c r="Z2050" s="95">
        <f>Table1[[#This Row],[Male Ballots]]/Table1[[#This Row],[Male Voters]]</f>
        <v>0.62319769304710027</v>
      </c>
      <c r="AA2050" s="94">
        <f>Table1[[#This Row],[Total Ballots]]/Table1[[#This Row],[Total Voters]]</f>
        <v>0.60768995098039214</v>
      </c>
    </row>
    <row r="2051" spans="1:27" s="7" customFormat="1" x14ac:dyDescent="0.35">
      <c r="A2051" s="102" t="s">
        <v>56</v>
      </c>
      <c r="B2051" s="103">
        <v>2022</v>
      </c>
      <c r="C2051" s="103" t="s">
        <v>82</v>
      </c>
      <c r="D2051" s="103"/>
      <c r="E2051" s="109"/>
      <c r="F2051" s="109"/>
      <c r="G2051" s="110" t="s">
        <v>66</v>
      </c>
      <c r="H2051" s="132">
        <v>5510.5599999999995</v>
      </c>
      <c r="I2051" s="132">
        <v>5750.4049999999997</v>
      </c>
      <c r="J2051" s="133">
        <v>11260.965</v>
      </c>
      <c r="K2051">
        <v>3844</v>
      </c>
      <c r="L2051">
        <v>3773</v>
      </c>
      <c r="M2051">
        <v>156</v>
      </c>
      <c r="N2051">
        <v>7773</v>
      </c>
      <c r="O2051">
        <v>2773</v>
      </c>
      <c r="P2051">
        <v>2722</v>
      </c>
      <c r="Q2051">
        <v>80</v>
      </c>
      <c r="R2051">
        <v>5575</v>
      </c>
      <c r="S2051" s="105">
        <f>Table1[[#This Row],[Female Voters]]/Table1[[#This Row],[Female Population]]</f>
        <v>0.69756975697569767</v>
      </c>
      <c r="T2051" s="94">
        <f>Table1[[#This Row],[Male Voters]]/Table1[[#This Row],[Male Population]]</f>
        <v>0.65612769883164757</v>
      </c>
      <c r="U2051" s="94">
        <f>Table1[[#This Row],[Total Voters]]/Table1[[#This Row],[Total Population]]</f>
        <v>0.69026055937479602</v>
      </c>
      <c r="V2051" s="94">
        <f>Table1[[#This Row],[Female Ballots]]/Table1[[#This Row],[Female Population]]</f>
        <v>0.5032156441450597</v>
      </c>
      <c r="W2051" s="94">
        <f>Table1[[#This Row],[Male Ballots]]/Table1[[#This Row],[Male Population]]</f>
        <v>0.47335796348257214</v>
      </c>
      <c r="X2051" s="94">
        <f>Table1[[#This Row],[Total Ballots]]/Table1[[#This Row],[Total Population]]</f>
        <v>0.49507302438112544</v>
      </c>
      <c r="Y2051" s="94">
        <f>Table1[[#This Row],[Female Ballots]]/Table1[[#This Row],[Female Voters]]</f>
        <v>0.72138397502601459</v>
      </c>
      <c r="Z2051" s="95">
        <f>Table1[[#This Row],[Male Ballots]]/Table1[[#This Row],[Male Voters]]</f>
        <v>0.72144182348263985</v>
      </c>
      <c r="AA2051" s="94">
        <f>Table1[[#This Row],[Total Ballots]]/Table1[[#This Row],[Total Voters]]</f>
        <v>0.71722629615335132</v>
      </c>
    </row>
    <row r="2052" spans="1:27" s="7" customFormat="1" x14ac:dyDescent="0.35">
      <c r="A2052" s="102" t="s">
        <v>56</v>
      </c>
      <c r="B2052" s="103">
        <v>2022</v>
      </c>
      <c r="C2052" s="103" t="s">
        <v>82</v>
      </c>
      <c r="D2052" s="103"/>
      <c r="E2052" s="109"/>
      <c r="F2052" s="109"/>
      <c r="G2052" s="110" t="s">
        <v>67</v>
      </c>
      <c r="H2052" s="132">
        <v>7999.3976999999995</v>
      </c>
      <c r="I2052" s="132">
        <v>7620.5501000000004</v>
      </c>
      <c r="J2052" s="133">
        <v>15619.949000000001</v>
      </c>
      <c r="K2052">
        <v>6710</v>
      </c>
      <c r="L2052">
        <v>6314</v>
      </c>
      <c r="M2052">
        <v>193</v>
      </c>
      <c r="N2052">
        <v>13217</v>
      </c>
      <c r="O2052">
        <v>5266</v>
      </c>
      <c r="P2052">
        <v>5064</v>
      </c>
      <c r="Q2052">
        <v>134</v>
      </c>
      <c r="R2052">
        <v>10464</v>
      </c>
      <c r="S2052" s="105">
        <f>Table1[[#This Row],[Female Voters]]/Table1[[#This Row],[Female Population]]</f>
        <v>0.83881315214519214</v>
      </c>
      <c r="T2052" s="94">
        <f>Table1[[#This Row],[Male Voters]]/Table1[[#This Row],[Male Population]]</f>
        <v>0.82854910959774408</v>
      </c>
      <c r="U2052" s="94">
        <f>Table1[[#This Row],[Total Voters]]/Table1[[#This Row],[Total Population]]</f>
        <v>0.84616153356198531</v>
      </c>
      <c r="V2052" s="94">
        <f>Table1[[#This Row],[Female Ballots]]/Table1[[#This Row],[Female Population]]</f>
        <v>0.65829956172825366</v>
      </c>
      <c r="W2052" s="94">
        <f>Table1[[#This Row],[Male Ballots]]/Table1[[#This Row],[Male Population]]</f>
        <v>0.66451895644646441</v>
      </c>
      <c r="X2052" s="94">
        <f>Table1[[#This Row],[Total Ballots]]/Table1[[#This Row],[Total Population]]</f>
        <v>0.66991255861334753</v>
      </c>
      <c r="Y2052" s="94">
        <f>Table1[[#This Row],[Female Ballots]]/Table1[[#This Row],[Female Voters]]</f>
        <v>0.7847988077496274</v>
      </c>
      <c r="Z2052" s="95">
        <f>Table1[[#This Row],[Male Ballots]]/Table1[[#This Row],[Male Voters]]</f>
        <v>0.80202724105163126</v>
      </c>
      <c r="AA2052" s="94">
        <f>Table1[[#This Row],[Total Ballots]]/Table1[[#This Row],[Total Voters]]</f>
        <v>0.79170764923961567</v>
      </c>
    </row>
    <row r="2053" spans="1:27" s="7" customFormat="1" x14ac:dyDescent="0.35">
      <c r="A2053" s="102" t="s">
        <v>54</v>
      </c>
      <c r="B2053" s="103">
        <v>2022</v>
      </c>
      <c r="C2053" s="103" t="s">
        <v>82</v>
      </c>
      <c r="D2053" s="103"/>
      <c r="E2053" s="109"/>
      <c r="F2053" s="109"/>
      <c r="G2053" s="110" t="s">
        <v>79</v>
      </c>
      <c r="H2053" s="132">
        <v>30507.773399999998</v>
      </c>
      <c r="I2053" s="132">
        <v>31062.001199999999</v>
      </c>
      <c r="J2053" s="133">
        <v>61569.772100000002</v>
      </c>
      <c r="K2053">
        <v>24492</v>
      </c>
      <c r="L2053">
        <v>22699</v>
      </c>
      <c r="M2053">
        <v>1090</v>
      </c>
      <c r="N2053">
        <v>48281</v>
      </c>
      <c r="O2053">
        <v>15208</v>
      </c>
      <c r="P2053">
        <v>14090</v>
      </c>
      <c r="Q2053">
        <v>608</v>
      </c>
      <c r="R2053">
        <v>29906</v>
      </c>
      <c r="S2053" s="105">
        <f>Table1[[#This Row],[Female Voters]]/Table1[[#This Row],[Female Population]]</f>
        <v>0.8028117843565733</v>
      </c>
      <c r="T2053" s="94">
        <f>Table1[[#This Row],[Male Voters]]/Table1[[#This Row],[Male Population]]</f>
        <v>0.73076424966463527</v>
      </c>
      <c r="U2053" s="94">
        <f>Table1[[#This Row],[Total Voters]]/Table1[[#This Row],[Total Population]]</f>
        <v>0.78416726834043293</v>
      </c>
      <c r="V2053" s="94">
        <f>Table1[[#This Row],[Female Ballots]]/Table1[[#This Row],[Female Population]]</f>
        <v>0.49849590137574579</v>
      </c>
      <c r="W2053" s="94">
        <f>Table1[[#This Row],[Male Ballots]]/Table1[[#This Row],[Male Population]]</f>
        <v>0.45360889368583246</v>
      </c>
      <c r="X2053" s="94">
        <f>Table1[[#This Row],[Total Ballots]]/Table1[[#This Row],[Total Population]]</f>
        <v>0.48572536457382792</v>
      </c>
      <c r="Y2053" s="94">
        <f>Table1[[#This Row],[Female Ballots]]/Table1[[#This Row],[Female Voters]]</f>
        <v>0.62093744896292669</v>
      </c>
      <c r="Z2053" s="95">
        <f>Table1[[#This Row],[Male Ballots]]/Table1[[#This Row],[Male Voters]]</f>
        <v>0.62073219084541165</v>
      </c>
      <c r="AA2053" s="94">
        <f>Table1[[#This Row],[Total Ballots]]/Table1[[#This Row],[Total Voters]]</f>
        <v>0.61941550506410392</v>
      </c>
    </row>
    <row r="2054" spans="1:27" s="7" customFormat="1" x14ac:dyDescent="0.35">
      <c r="A2054" s="102" t="s">
        <v>54</v>
      </c>
      <c r="B2054" s="103">
        <v>2022</v>
      </c>
      <c r="C2054" s="103" t="s">
        <v>82</v>
      </c>
      <c r="D2054" s="103"/>
      <c r="E2054" s="109"/>
      <c r="F2054" s="109"/>
      <c r="G2054" s="110" t="s">
        <v>62</v>
      </c>
      <c r="H2054" s="132">
        <v>2434.1185</v>
      </c>
      <c r="I2054" s="132">
        <v>2714.2598000000003</v>
      </c>
      <c r="J2054" s="133">
        <v>5148.3781000000008</v>
      </c>
      <c r="K2054">
        <v>1597</v>
      </c>
      <c r="L2054">
        <v>1606</v>
      </c>
      <c r="M2054">
        <v>78</v>
      </c>
      <c r="N2054">
        <v>3281</v>
      </c>
      <c r="O2054">
        <v>507</v>
      </c>
      <c r="P2054">
        <v>525</v>
      </c>
      <c r="Q2054">
        <v>32</v>
      </c>
      <c r="R2054">
        <v>1064</v>
      </c>
      <c r="S2054" s="105">
        <f>Table1[[#This Row],[Female Voters]]/Table1[[#This Row],[Female Population]]</f>
        <v>0.65608966860076856</v>
      </c>
      <c r="T2054" s="94">
        <f>Table1[[#This Row],[Male Voters]]/Table1[[#This Row],[Male Population]]</f>
        <v>0.5916898596073964</v>
      </c>
      <c r="U2054" s="94">
        <f>Table1[[#This Row],[Total Voters]]/Table1[[#This Row],[Total Population]]</f>
        <v>0.63728808107547497</v>
      </c>
      <c r="V2054" s="94">
        <f>Table1[[#This Row],[Female Ballots]]/Table1[[#This Row],[Female Population]]</f>
        <v>0.20828895552948634</v>
      </c>
      <c r="W2054" s="94">
        <f>Table1[[#This Row],[Male Ballots]]/Table1[[#This Row],[Male Population]]</f>
        <v>0.19342289931125972</v>
      </c>
      <c r="X2054" s="94">
        <f>Table1[[#This Row],[Total Ballots]]/Table1[[#This Row],[Total Population]]</f>
        <v>0.20666702781600282</v>
      </c>
      <c r="Y2054" s="94">
        <f>Table1[[#This Row],[Female Ballots]]/Table1[[#This Row],[Female Voters]]</f>
        <v>0.3174702567313713</v>
      </c>
      <c r="Z2054" s="95">
        <f>Table1[[#This Row],[Male Ballots]]/Table1[[#This Row],[Male Voters]]</f>
        <v>0.32689912826899126</v>
      </c>
      <c r="AA2054" s="94">
        <f>Table1[[#This Row],[Total Ballots]]/Table1[[#This Row],[Total Voters]]</f>
        <v>0.32429137458092044</v>
      </c>
    </row>
    <row r="2055" spans="1:27" s="7" customFormat="1" x14ac:dyDescent="0.35">
      <c r="A2055" s="102" t="s">
        <v>54</v>
      </c>
      <c r="B2055" s="103">
        <v>2022</v>
      </c>
      <c r="C2055" s="103" t="s">
        <v>82</v>
      </c>
      <c r="D2055" s="103"/>
      <c r="E2055" s="109"/>
      <c r="F2055" s="109"/>
      <c r="G2055" s="110" t="s">
        <v>63</v>
      </c>
      <c r="H2055" s="132">
        <v>3873.1279999999997</v>
      </c>
      <c r="I2055" s="132">
        <v>4351.4470000000001</v>
      </c>
      <c r="J2055" s="133">
        <v>8224.5750000000007</v>
      </c>
      <c r="K2055">
        <v>2954</v>
      </c>
      <c r="L2055">
        <v>2966</v>
      </c>
      <c r="M2055">
        <v>143</v>
      </c>
      <c r="N2055">
        <v>6063</v>
      </c>
      <c r="O2055">
        <v>979</v>
      </c>
      <c r="P2055">
        <v>954</v>
      </c>
      <c r="Q2055">
        <v>67</v>
      </c>
      <c r="R2055">
        <v>2000</v>
      </c>
      <c r="S2055" s="105">
        <f>Table1[[#This Row],[Female Voters]]/Table1[[#This Row],[Female Population]]</f>
        <v>0.76269103422350104</v>
      </c>
      <c r="T2055" s="94">
        <f>Table1[[#This Row],[Male Voters]]/Table1[[#This Row],[Male Population]]</f>
        <v>0.68161234642177648</v>
      </c>
      <c r="U2055" s="94">
        <f>Table1[[#This Row],[Total Voters]]/Table1[[#This Row],[Total Population]]</f>
        <v>0.73718094855965199</v>
      </c>
      <c r="V2055" s="94">
        <f>Table1[[#This Row],[Female Ballots]]/Table1[[#This Row],[Female Population]]</f>
        <v>0.25276727234421381</v>
      </c>
      <c r="W2055" s="94">
        <f>Table1[[#This Row],[Male Ballots]]/Table1[[#This Row],[Male Population]]</f>
        <v>0.21923741688684245</v>
      </c>
      <c r="X2055" s="94">
        <f>Table1[[#This Row],[Total Ballots]]/Table1[[#This Row],[Total Population]]</f>
        <v>0.2431736594292106</v>
      </c>
      <c r="Y2055" s="94">
        <f>Table1[[#This Row],[Female Ballots]]/Table1[[#This Row],[Female Voters]]</f>
        <v>0.33141503046716314</v>
      </c>
      <c r="Z2055" s="95">
        <f>Table1[[#This Row],[Male Ballots]]/Table1[[#This Row],[Male Voters]]</f>
        <v>0.32164531355360754</v>
      </c>
      <c r="AA2055" s="94">
        <f>Table1[[#This Row],[Total Ballots]]/Table1[[#This Row],[Total Voters]]</f>
        <v>0.32986970146792016</v>
      </c>
    </row>
    <row r="2056" spans="1:27" s="7" customFormat="1" x14ac:dyDescent="0.35">
      <c r="A2056" s="102" t="s">
        <v>54</v>
      </c>
      <c r="B2056" s="103">
        <v>2022</v>
      </c>
      <c r="C2056" s="103" t="s">
        <v>82</v>
      </c>
      <c r="D2056" s="103"/>
      <c r="E2056" s="109"/>
      <c r="F2056" s="109"/>
      <c r="G2056" s="110" t="s">
        <v>64</v>
      </c>
      <c r="H2056" s="132">
        <v>4460.3590000000004</v>
      </c>
      <c r="I2056" s="132">
        <v>4735.8829999999998</v>
      </c>
      <c r="J2056" s="133">
        <v>9196.2419999999984</v>
      </c>
      <c r="K2056">
        <v>3409</v>
      </c>
      <c r="L2056">
        <v>3113</v>
      </c>
      <c r="M2056">
        <v>174</v>
      </c>
      <c r="N2056">
        <v>6696</v>
      </c>
      <c r="O2056">
        <v>1627</v>
      </c>
      <c r="P2056">
        <v>1491</v>
      </c>
      <c r="Q2056">
        <v>75</v>
      </c>
      <c r="R2056">
        <v>3193</v>
      </c>
      <c r="S2056" s="105">
        <f>Table1[[#This Row],[Female Voters]]/Table1[[#This Row],[Female Population]]</f>
        <v>0.76428825572112014</v>
      </c>
      <c r="T2056" s="94">
        <f>Table1[[#This Row],[Male Voters]]/Table1[[#This Row],[Male Population]]</f>
        <v>0.65732198198308533</v>
      </c>
      <c r="U2056" s="94">
        <f>Table1[[#This Row],[Total Voters]]/Table1[[#This Row],[Total Population]]</f>
        <v>0.72812350958141392</v>
      </c>
      <c r="V2056" s="94">
        <f>Table1[[#This Row],[Female Ballots]]/Table1[[#This Row],[Female Population]]</f>
        <v>0.36476884483961936</v>
      </c>
      <c r="W2056" s="94">
        <f>Table1[[#This Row],[Male Ballots]]/Table1[[#This Row],[Male Population]]</f>
        <v>0.31483041282903318</v>
      </c>
      <c r="X2056" s="94">
        <f>Table1[[#This Row],[Total Ballots]]/Table1[[#This Row],[Total Population]]</f>
        <v>0.34720704392076684</v>
      </c>
      <c r="Y2056" s="94">
        <f>Table1[[#This Row],[Female Ballots]]/Table1[[#This Row],[Female Voters]]</f>
        <v>0.47726606042827807</v>
      </c>
      <c r="Z2056" s="95">
        <f>Table1[[#This Row],[Male Ballots]]/Table1[[#This Row],[Male Voters]]</f>
        <v>0.47895920334082881</v>
      </c>
      <c r="AA2056" s="94">
        <f>Table1[[#This Row],[Total Ballots]]/Table1[[#This Row],[Total Voters]]</f>
        <v>0.47685185185185186</v>
      </c>
    </row>
    <row r="2057" spans="1:27" s="7" customFormat="1" x14ac:dyDescent="0.35">
      <c r="A2057" s="102" t="s">
        <v>54</v>
      </c>
      <c r="B2057" s="103">
        <v>2022</v>
      </c>
      <c r="C2057" s="103" t="s">
        <v>82</v>
      </c>
      <c r="D2057" s="103"/>
      <c r="E2057" s="109"/>
      <c r="F2057" s="109"/>
      <c r="G2057" s="110" t="s">
        <v>65</v>
      </c>
      <c r="H2057" s="132">
        <v>4228.2889999999998</v>
      </c>
      <c r="I2057" s="132">
        <v>4577.9520000000002</v>
      </c>
      <c r="J2057" s="133">
        <v>8806.241</v>
      </c>
      <c r="K2057">
        <v>3363</v>
      </c>
      <c r="L2057">
        <v>3113</v>
      </c>
      <c r="M2057">
        <v>176</v>
      </c>
      <c r="N2057">
        <v>6652</v>
      </c>
      <c r="O2057">
        <v>1970</v>
      </c>
      <c r="P2057">
        <v>1791</v>
      </c>
      <c r="Q2057">
        <v>98</v>
      </c>
      <c r="R2057">
        <v>3859</v>
      </c>
      <c r="S2057" s="105">
        <f>Table1[[#This Row],[Female Voters]]/Table1[[#This Row],[Female Population]]</f>
        <v>0.79535717638978798</v>
      </c>
      <c r="T2057" s="94">
        <f>Table1[[#This Row],[Male Voters]]/Table1[[#This Row],[Male Population]]</f>
        <v>0.67999839229419612</v>
      </c>
      <c r="U2057" s="94">
        <f>Table1[[#This Row],[Total Voters]]/Table1[[#This Row],[Total Population]]</f>
        <v>0.75537337667683635</v>
      </c>
      <c r="V2057" s="94">
        <f>Table1[[#This Row],[Female Ballots]]/Table1[[#This Row],[Female Population]]</f>
        <v>0.46590949672550769</v>
      </c>
      <c r="W2057" s="94">
        <f>Table1[[#This Row],[Male Ballots]]/Table1[[#This Row],[Male Population]]</f>
        <v>0.39122297481493906</v>
      </c>
      <c r="X2057" s="94">
        <f>Table1[[#This Row],[Total Ballots]]/Table1[[#This Row],[Total Population]]</f>
        <v>0.43821194536919894</v>
      </c>
      <c r="Y2057" s="94">
        <f>Table1[[#This Row],[Female Ballots]]/Table1[[#This Row],[Female Voters]]</f>
        <v>0.58578650014867673</v>
      </c>
      <c r="Z2057" s="95">
        <f>Table1[[#This Row],[Male Ballots]]/Table1[[#This Row],[Male Voters]]</f>
        <v>0.57532926437520082</v>
      </c>
      <c r="AA2057" s="94">
        <f>Table1[[#This Row],[Total Ballots]]/Table1[[#This Row],[Total Voters]]</f>
        <v>0.58012627781118464</v>
      </c>
    </row>
    <row r="2058" spans="1:27" s="7" customFormat="1" x14ac:dyDescent="0.35">
      <c r="A2058" s="102" t="s">
        <v>54</v>
      </c>
      <c r="B2058" s="103">
        <v>2022</v>
      </c>
      <c r="C2058" s="103" t="s">
        <v>82</v>
      </c>
      <c r="D2058" s="103"/>
      <c r="E2058" s="109"/>
      <c r="F2058" s="109"/>
      <c r="G2058" s="110" t="s">
        <v>66</v>
      </c>
      <c r="H2058" s="132">
        <v>5719.1350000000002</v>
      </c>
      <c r="I2058" s="132">
        <v>5533.2849999999999</v>
      </c>
      <c r="J2058" s="133">
        <v>11252.42</v>
      </c>
      <c r="K2058">
        <v>4527</v>
      </c>
      <c r="L2058">
        <v>4072</v>
      </c>
      <c r="M2058">
        <v>221</v>
      </c>
      <c r="N2058">
        <v>8820</v>
      </c>
      <c r="O2058">
        <v>3321</v>
      </c>
      <c r="P2058">
        <v>2977</v>
      </c>
      <c r="Q2058">
        <v>134</v>
      </c>
      <c r="R2058">
        <v>6432</v>
      </c>
      <c r="S2058" s="105">
        <f>Table1[[#This Row],[Female Voters]]/Table1[[#This Row],[Female Population]]</f>
        <v>0.79155326810785198</v>
      </c>
      <c r="T2058" s="94">
        <f>Table1[[#This Row],[Male Voters]]/Table1[[#This Row],[Male Population]]</f>
        <v>0.73591004258772141</v>
      </c>
      <c r="U2058" s="94">
        <f>Table1[[#This Row],[Total Voters]]/Table1[[#This Row],[Total Population]]</f>
        <v>0.78383138915895423</v>
      </c>
      <c r="V2058" s="94">
        <f>Table1[[#This Row],[Female Ballots]]/Table1[[#This Row],[Female Population]]</f>
        <v>0.58068221855228108</v>
      </c>
      <c r="W2058" s="94">
        <f>Table1[[#This Row],[Male Ballots]]/Table1[[#This Row],[Male Population]]</f>
        <v>0.53801674773665198</v>
      </c>
      <c r="X2058" s="94">
        <f>Table1[[#This Row],[Total Ballots]]/Table1[[#This Row],[Total Population]]</f>
        <v>0.57161037359074762</v>
      </c>
      <c r="Y2058" s="94">
        <f>Table1[[#This Row],[Female Ballots]]/Table1[[#This Row],[Female Voters]]</f>
        <v>0.73359840954274358</v>
      </c>
      <c r="Z2058" s="95">
        <f>Table1[[#This Row],[Male Ballots]]/Table1[[#This Row],[Male Voters]]</f>
        <v>0.73109037328094306</v>
      </c>
      <c r="AA2058" s="94">
        <f>Table1[[#This Row],[Total Ballots]]/Table1[[#This Row],[Total Voters]]</f>
        <v>0.72925170068027212</v>
      </c>
    </row>
    <row r="2059" spans="1:27" s="7" customFormat="1" x14ac:dyDescent="0.35">
      <c r="A2059" s="102" t="s">
        <v>54</v>
      </c>
      <c r="B2059" s="103">
        <v>2022</v>
      </c>
      <c r="C2059" s="103" t="s">
        <v>82</v>
      </c>
      <c r="D2059" s="103"/>
      <c r="E2059" s="109"/>
      <c r="F2059" s="109"/>
      <c r="G2059" s="110" t="s">
        <v>67</v>
      </c>
      <c r="H2059" s="132">
        <v>9792.7439000000013</v>
      </c>
      <c r="I2059" s="132">
        <v>9149.1743999999999</v>
      </c>
      <c r="J2059" s="133">
        <v>18941.916000000001</v>
      </c>
      <c r="K2059">
        <v>8642</v>
      </c>
      <c r="L2059">
        <v>7829</v>
      </c>
      <c r="M2059">
        <v>298</v>
      </c>
      <c r="N2059">
        <v>16769</v>
      </c>
      <c r="O2059">
        <v>6804</v>
      </c>
      <c r="P2059">
        <v>6352</v>
      </c>
      <c r="Q2059">
        <v>202</v>
      </c>
      <c r="R2059">
        <v>13358</v>
      </c>
      <c r="S2059" s="105">
        <f>Table1[[#This Row],[Female Voters]]/Table1[[#This Row],[Female Population]]</f>
        <v>0.88249014660742831</v>
      </c>
      <c r="T2059" s="94">
        <f>Table1[[#This Row],[Male Voters]]/Table1[[#This Row],[Male Population]]</f>
        <v>0.85570562519826932</v>
      </c>
      <c r="U2059" s="94">
        <f>Table1[[#This Row],[Total Voters]]/Table1[[#This Row],[Total Population]]</f>
        <v>0.88528531115859654</v>
      </c>
      <c r="V2059" s="94">
        <f>Table1[[#This Row],[Female Ballots]]/Table1[[#This Row],[Female Population]]</f>
        <v>0.6948001570836545</v>
      </c>
      <c r="W2059" s="94">
        <f>Table1[[#This Row],[Male Ballots]]/Table1[[#This Row],[Male Population]]</f>
        <v>0.69427029394040185</v>
      </c>
      <c r="X2059" s="94">
        <f>Table1[[#This Row],[Total Ballots]]/Table1[[#This Row],[Total Population]]</f>
        <v>0.70520849105233063</v>
      </c>
      <c r="Y2059" s="94">
        <f>Table1[[#This Row],[Female Ballots]]/Table1[[#This Row],[Female Voters]]</f>
        <v>0.78731775052071284</v>
      </c>
      <c r="Z2059" s="95">
        <f>Table1[[#This Row],[Male Ballots]]/Table1[[#This Row],[Male Voters]]</f>
        <v>0.81134244475667394</v>
      </c>
      <c r="AA2059" s="94">
        <f>Table1[[#This Row],[Total Ballots]]/Table1[[#This Row],[Total Voters]]</f>
        <v>0.79658894388454882</v>
      </c>
    </row>
    <row r="2060" spans="1:27" s="7" customFormat="1" x14ac:dyDescent="0.35">
      <c r="A2060" s="102" t="s">
        <v>30</v>
      </c>
      <c r="B2060" s="103">
        <v>2022</v>
      </c>
      <c r="C2060" s="103" t="s">
        <v>82</v>
      </c>
      <c r="D2060" s="16" t="s">
        <v>87</v>
      </c>
      <c r="E2060" s="109"/>
      <c r="F2060" s="109"/>
      <c r="G2060" s="110" t="s">
        <v>79</v>
      </c>
      <c r="H2060" s="132">
        <v>36771.634700000002</v>
      </c>
      <c r="I2060" s="132">
        <v>35400.910100000001</v>
      </c>
      <c r="J2060" s="133">
        <v>72172.547500000001</v>
      </c>
      <c r="K2060">
        <v>31193</v>
      </c>
      <c r="L2060">
        <v>28768</v>
      </c>
      <c r="M2060">
        <v>1157</v>
      </c>
      <c r="N2060">
        <v>61118</v>
      </c>
      <c r="O2060">
        <v>22509</v>
      </c>
      <c r="P2060">
        <v>20114</v>
      </c>
      <c r="Q2060">
        <v>741</v>
      </c>
      <c r="R2060">
        <v>43364</v>
      </c>
      <c r="S2060" s="105">
        <f>Table1[[#This Row],[Female Voters]]/Table1[[#This Row],[Female Population]]</f>
        <v>0.84828972806041714</v>
      </c>
      <c r="T2060" s="94">
        <f>Table1[[#This Row],[Male Voters]]/Table1[[#This Row],[Male Population]]</f>
        <v>0.81263447517977794</v>
      </c>
      <c r="U2060" s="94">
        <f>Table1[[#This Row],[Total Voters]]/Table1[[#This Row],[Total Population]]</f>
        <v>0.84683168485912186</v>
      </c>
      <c r="V2060" s="94">
        <f>Table1[[#This Row],[Female Ballots]]/Table1[[#This Row],[Female Population]]</f>
        <v>0.61212943573596412</v>
      </c>
      <c r="W2060" s="94">
        <f>Table1[[#This Row],[Male Ballots]]/Table1[[#This Row],[Male Population]]</f>
        <v>0.5681774830980969</v>
      </c>
      <c r="X2060" s="94">
        <f>Table1[[#This Row],[Total Ballots]]/Table1[[#This Row],[Total Population]]</f>
        <v>0.60083787398525734</v>
      </c>
      <c r="Y2060" s="94">
        <f>Table1[[#This Row],[Female Ballots]]/Table1[[#This Row],[Female Voters]]</f>
        <v>0.72160420607187514</v>
      </c>
      <c r="Z2060" s="95">
        <f>Table1[[#This Row],[Male Ballots]]/Table1[[#This Row],[Male Voters]]</f>
        <v>0.69917964404894328</v>
      </c>
      <c r="AA2060" s="94">
        <f>Table1[[#This Row],[Total Ballots]]/Table1[[#This Row],[Total Voters]]</f>
        <v>0.70951274583592394</v>
      </c>
    </row>
    <row r="2061" spans="1:27" s="7" customFormat="1" x14ac:dyDescent="0.35">
      <c r="A2061" s="102" t="s">
        <v>30</v>
      </c>
      <c r="B2061" s="103">
        <v>2022</v>
      </c>
      <c r="C2061" s="103" t="s">
        <v>82</v>
      </c>
      <c r="D2061" s="16" t="s">
        <v>87</v>
      </c>
      <c r="E2061" s="109"/>
      <c r="F2061" s="109"/>
      <c r="G2061" s="110" t="s">
        <v>62</v>
      </c>
      <c r="H2061" s="132">
        <v>3070.5887000000002</v>
      </c>
      <c r="I2061" s="132">
        <v>3835.9448000000002</v>
      </c>
      <c r="J2061" s="133">
        <v>6906.5324999999993</v>
      </c>
      <c r="K2061">
        <v>1631</v>
      </c>
      <c r="L2061">
        <v>1708</v>
      </c>
      <c r="M2061">
        <v>124</v>
      </c>
      <c r="N2061">
        <v>3463</v>
      </c>
      <c r="O2061">
        <v>683</v>
      </c>
      <c r="P2061">
        <v>631</v>
      </c>
      <c r="Q2061">
        <v>67</v>
      </c>
      <c r="R2061">
        <v>1381</v>
      </c>
      <c r="S2061" s="105">
        <f>Table1[[#This Row],[Female Voters]]/Table1[[#This Row],[Female Population]]</f>
        <v>0.53116850198790866</v>
      </c>
      <c r="T2061" s="94">
        <f>Table1[[#This Row],[Male Voters]]/Table1[[#This Row],[Male Population]]</f>
        <v>0.44526188176639037</v>
      </c>
      <c r="U2061" s="94">
        <f>Table1[[#This Row],[Total Voters]]/Table1[[#This Row],[Total Population]]</f>
        <v>0.50140935411510779</v>
      </c>
      <c r="V2061" s="94">
        <f>Table1[[#This Row],[Female Ballots]]/Table1[[#This Row],[Female Population]]</f>
        <v>0.2224329165283517</v>
      </c>
      <c r="W2061" s="94">
        <f>Table1[[#This Row],[Male Ballots]]/Table1[[#This Row],[Male Population]]</f>
        <v>0.16449663196404701</v>
      </c>
      <c r="X2061" s="94">
        <f>Table1[[#This Row],[Total Ballots]]/Table1[[#This Row],[Total Population]]</f>
        <v>0.19995562172479461</v>
      </c>
      <c r="Y2061" s="94">
        <f>Table1[[#This Row],[Female Ballots]]/Table1[[#This Row],[Female Voters]]</f>
        <v>0.41876149601471491</v>
      </c>
      <c r="Z2061" s="95">
        <f>Table1[[#This Row],[Male Ballots]]/Table1[[#This Row],[Male Voters]]</f>
        <v>0.36943793911007028</v>
      </c>
      <c r="AA2061" s="94">
        <f>Table1[[#This Row],[Total Ballots]]/Table1[[#This Row],[Total Voters]]</f>
        <v>0.39878717874675135</v>
      </c>
    </row>
    <row r="2062" spans="1:27" s="7" customFormat="1" x14ac:dyDescent="0.35">
      <c r="A2062" s="102" t="s">
        <v>30</v>
      </c>
      <c r="B2062" s="103">
        <v>2022</v>
      </c>
      <c r="C2062" s="103" t="s">
        <v>82</v>
      </c>
      <c r="D2062" s="16" t="s">
        <v>87</v>
      </c>
      <c r="E2062" s="109"/>
      <c r="F2062" s="109"/>
      <c r="G2062" s="110" t="s">
        <v>63</v>
      </c>
      <c r="H2062" s="132">
        <v>5181.0460000000003</v>
      </c>
      <c r="I2062" s="132">
        <v>5783.3710000000001</v>
      </c>
      <c r="J2062" s="133">
        <v>10964.417000000001</v>
      </c>
      <c r="K2062">
        <v>3596</v>
      </c>
      <c r="L2062">
        <v>3496</v>
      </c>
      <c r="M2062">
        <v>180</v>
      </c>
      <c r="N2062">
        <v>7272</v>
      </c>
      <c r="O2062">
        <v>1443</v>
      </c>
      <c r="P2062">
        <v>1239</v>
      </c>
      <c r="Q2062">
        <v>89</v>
      </c>
      <c r="R2062">
        <v>2771</v>
      </c>
      <c r="S2062" s="105">
        <f>Table1[[#This Row],[Female Voters]]/Table1[[#This Row],[Female Population]]</f>
        <v>0.69406834064009459</v>
      </c>
      <c r="T2062" s="94">
        <f>Table1[[#This Row],[Male Voters]]/Table1[[#This Row],[Male Population]]</f>
        <v>0.60449174019788798</v>
      </c>
      <c r="U2062" s="94">
        <f>Table1[[#This Row],[Total Voters]]/Table1[[#This Row],[Total Population]]</f>
        <v>0.66323635812100168</v>
      </c>
      <c r="V2062" s="94">
        <f>Table1[[#This Row],[Female Ballots]]/Table1[[#This Row],[Female Population]]</f>
        <v>0.27851518785974877</v>
      </c>
      <c r="W2062" s="94">
        <f>Table1[[#This Row],[Male Ballots]]/Table1[[#This Row],[Male Population]]</f>
        <v>0.21423491593397692</v>
      </c>
      <c r="X2062" s="94">
        <f>Table1[[#This Row],[Total Ballots]]/Table1[[#This Row],[Total Population]]</f>
        <v>0.25272661556013415</v>
      </c>
      <c r="Y2062" s="94">
        <f>Table1[[#This Row],[Female Ballots]]/Table1[[#This Row],[Female Voters]]</f>
        <v>0.40127919911012233</v>
      </c>
      <c r="Z2062" s="95">
        <f>Table1[[#This Row],[Male Ballots]]/Table1[[#This Row],[Male Voters]]</f>
        <v>0.3544050343249428</v>
      </c>
      <c r="AA2062" s="94">
        <f>Table1[[#This Row],[Total Ballots]]/Table1[[#This Row],[Total Voters]]</f>
        <v>0.38105060506050603</v>
      </c>
    </row>
    <row r="2063" spans="1:27" s="7" customFormat="1" x14ac:dyDescent="0.35">
      <c r="A2063" s="102" t="s">
        <v>30</v>
      </c>
      <c r="B2063" s="103">
        <v>2022</v>
      </c>
      <c r="C2063" s="103" t="s">
        <v>82</v>
      </c>
      <c r="D2063" s="16" t="s">
        <v>87</v>
      </c>
      <c r="E2063" s="109"/>
      <c r="F2063" s="109"/>
      <c r="G2063" s="110" t="s">
        <v>64</v>
      </c>
      <c r="H2063" s="132">
        <v>4665.2700000000004</v>
      </c>
      <c r="I2063" s="132">
        <v>4742.308</v>
      </c>
      <c r="J2063" s="133">
        <v>9407.5789999999997</v>
      </c>
      <c r="K2063">
        <v>4040</v>
      </c>
      <c r="L2063">
        <v>3980</v>
      </c>
      <c r="M2063">
        <v>219</v>
      </c>
      <c r="N2063">
        <v>8239</v>
      </c>
      <c r="O2063">
        <v>2242</v>
      </c>
      <c r="P2063">
        <v>2016</v>
      </c>
      <c r="Q2063">
        <v>119</v>
      </c>
      <c r="R2063">
        <v>4377</v>
      </c>
      <c r="S2063" s="105">
        <f>Table1[[#This Row],[Female Voters]]/Table1[[#This Row],[Female Population]]</f>
        <v>0.86597345919957469</v>
      </c>
      <c r="T2063" s="94">
        <f>Table1[[#This Row],[Male Voters]]/Table1[[#This Row],[Male Population]]</f>
        <v>0.83925379793973731</v>
      </c>
      <c r="U2063" s="94">
        <f>Table1[[#This Row],[Total Voters]]/Table1[[#This Row],[Total Population]]</f>
        <v>0.87578323817424231</v>
      </c>
      <c r="V2063" s="94">
        <f>Table1[[#This Row],[Female Ballots]]/Table1[[#This Row],[Female Population]]</f>
        <v>0.48057239988253625</v>
      </c>
      <c r="W2063" s="94">
        <f>Table1[[#This Row],[Male Ballots]]/Table1[[#This Row],[Male Population]]</f>
        <v>0.42510946146897249</v>
      </c>
      <c r="X2063" s="94">
        <f>Table1[[#This Row],[Total Ballots]]/Table1[[#This Row],[Total Population]]</f>
        <v>0.46526316706986998</v>
      </c>
      <c r="Y2063" s="94">
        <f>Table1[[#This Row],[Female Ballots]]/Table1[[#This Row],[Female Voters]]</f>
        <v>0.554950495049505</v>
      </c>
      <c r="Z2063" s="95">
        <f>Table1[[#This Row],[Male Ballots]]/Table1[[#This Row],[Male Voters]]</f>
        <v>0.50653266331658287</v>
      </c>
      <c r="AA2063" s="94">
        <f>Table1[[#This Row],[Total Ballots]]/Table1[[#This Row],[Total Voters]]</f>
        <v>0.53125379293603592</v>
      </c>
    </row>
    <row r="2064" spans="1:27" s="7" customFormat="1" x14ac:dyDescent="0.35">
      <c r="A2064" s="102" t="s">
        <v>30</v>
      </c>
      <c r="B2064" s="103">
        <v>2022</v>
      </c>
      <c r="C2064" s="103" t="s">
        <v>82</v>
      </c>
      <c r="D2064" s="16" t="s">
        <v>87</v>
      </c>
      <c r="E2064" s="109"/>
      <c r="F2064" s="109"/>
      <c r="G2064" s="110" t="s">
        <v>65</v>
      </c>
      <c r="H2064" s="132">
        <v>4231.0249999999996</v>
      </c>
      <c r="I2064" s="132">
        <v>4101.6059999999998</v>
      </c>
      <c r="J2064" s="133">
        <v>8332.6310000000012</v>
      </c>
      <c r="K2064">
        <v>3719</v>
      </c>
      <c r="L2064">
        <v>3606</v>
      </c>
      <c r="M2064">
        <v>164</v>
      </c>
      <c r="N2064">
        <v>7489</v>
      </c>
      <c r="O2064">
        <v>2552</v>
      </c>
      <c r="P2064">
        <v>2454</v>
      </c>
      <c r="Q2064">
        <v>106</v>
      </c>
      <c r="R2064">
        <v>5112</v>
      </c>
      <c r="S2064" s="105">
        <f>Table1[[#This Row],[Female Voters]]/Table1[[#This Row],[Female Population]]</f>
        <v>0.8789832251050278</v>
      </c>
      <c r="T2064" s="94">
        <f>Table1[[#This Row],[Male Voters]]/Table1[[#This Row],[Male Population]]</f>
        <v>0.87916781865444904</v>
      </c>
      <c r="U2064" s="94">
        <f>Table1[[#This Row],[Total Voters]]/Table1[[#This Row],[Total Population]]</f>
        <v>0.89875574713436834</v>
      </c>
      <c r="V2064" s="94">
        <f>Table1[[#This Row],[Female Ballots]]/Table1[[#This Row],[Female Population]]</f>
        <v>0.60316353602259509</v>
      </c>
      <c r="W2064" s="94">
        <f>Table1[[#This Row],[Male Ballots]]/Table1[[#This Row],[Male Population]]</f>
        <v>0.59830222600610594</v>
      </c>
      <c r="X2064" s="94">
        <f>Table1[[#This Row],[Total Ballots]]/Table1[[#This Row],[Total Population]]</f>
        <v>0.61349170508090412</v>
      </c>
      <c r="Y2064" s="94">
        <f>Table1[[#This Row],[Female Ballots]]/Table1[[#This Row],[Female Voters]]</f>
        <v>0.6862059693465985</v>
      </c>
      <c r="Z2064" s="95">
        <f>Table1[[#This Row],[Male Ballots]]/Table1[[#This Row],[Male Voters]]</f>
        <v>0.68053244592346085</v>
      </c>
      <c r="AA2064" s="94">
        <f>Table1[[#This Row],[Total Ballots]]/Table1[[#This Row],[Total Voters]]</f>
        <v>0.68260114835091468</v>
      </c>
    </row>
    <row r="2065" spans="1:27" s="7" customFormat="1" x14ac:dyDescent="0.35">
      <c r="A2065" s="102" t="s">
        <v>30</v>
      </c>
      <c r="B2065" s="103">
        <v>2022</v>
      </c>
      <c r="C2065" s="103" t="s">
        <v>82</v>
      </c>
      <c r="D2065" s="16" t="s">
        <v>87</v>
      </c>
      <c r="E2065" s="109"/>
      <c r="F2065" s="109"/>
      <c r="G2065" s="110" t="s">
        <v>66</v>
      </c>
      <c r="H2065" s="132">
        <v>6526.5120000000006</v>
      </c>
      <c r="I2065" s="132">
        <v>5544.0010000000002</v>
      </c>
      <c r="J2065" s="133">
        <v>12070.513999999999</v>
      </c>
      <c r="K2065">
        <v>5585</v>
      </c>
      <c r="L2065">
        <v>4926</v>
      </c>
      <c r="M2065">
        <v>195</v>
      </c>
      <c r="N2065">
        <v>10706</v>
      </c>
      <c r="O2065">
        <v>4620</v>
      </c>
      <c r="P2065">
        <v>4008</v>
      </c>
      <c r="Q2065">
        <v>135</v>
      </c>
      <c r="R2065">
        <v>8763</v>
      </c>
      <c r="S2065" s="105">
        <f>Table1[[#This Row],[Female Voters]]/Table1[[#This Row],[Female Population]]</f>
        <v>0.8557404016111515</v>
      </c>
      <c r="T2065" s="94">
        <f>Table1[[#This Row],[Male Voters]]/Table1[[#This Row],[Male Population]]</f>
        <v>0.88852797825974417</v>
      </c>
      <c r="U2065" s="94">
        <f>Table1[[#This Row],[Total Voters]]/Table1[[#This Row],[Total Population]]</f>
        <v>0.88695477259709077</v>
      </c>
      <c r="V2065" s="94">
        <f>Table1[[#This Row],[Female Ballots]]/Table1[[#This Row],[Female Population]]</f>
        <v>0.70788194367833834</v>
      </c>
      <c r="W2065" s="94">
        <f>Table1[[#This Row],[Male Ballots]]/Table1[[#This Row],[Male Population]]</f>
        <v>0.72294359254264207</v>
      </c>
      <c r="X2065" s="94">
        <f>Table1[[#This Row],[Total Ballots]]/Table1[[#This Row],[Total Population]]</f>
        <v>0.72598399703608318</v>
      </c>
      <c r="Y2065" s="94">
        <f>Table1[[#This Row],[Female Ballots]]/Table1[[#This Row],[Female Voters]]</f>
        <v>0.82721575649059986</v>
      </c>
      <c r="Z2065" s="95">
        <f>Table1[[#This Row],[Male Ballots]]/Table1[[#This Row],[Male Voters]]</f>
        <v>0.81364190012180271</v>
      </c>
      <c r="AA2065" s="94">
        <f>Table1[[#This Row],[Total Ballots]]/Table1[[#This Row],[Total Voters]]</f>
        <v>0.81851298337380907</v>
      </c>
    </row>
    <row r="2066" spans="1:27" s="7" customFormat="1" x14ac:dyDescent="0.35">
      <c r="A2066" s="102" t="s">
        <v>30</v>
      </c>
      <c r="B2066" s="103">
        <v>2022</v>
      </c>
      <c r="C2066" s="103" t="s">
        <v>82</v>
      </c>
      <c r="D2066" s="16" t="s">
        <v>87</v>
      </c>
      <c r="E2066" s="109"/>
      <c r="F2066" s="109"/>
      <c r="G2066" s="110" t="s">
        <v>67</v>
      </c>
      <c r="H2066" s="132">
        <v>13097.193000000001</v>
      </c>
      <c r="I2066" s="132">
        <v>11393.6793</v>
      </c>
      <c r="J2066" s="133">
        <v>24490.874</v>
      </c>
      <c r="K2066">
        <v>12622</v>
      </c>
      <c r="L2066">
        <v>11052</v>
      </c>
      <c r="M2066">
        <v>275</v>
      </c>
      <c r="N2066">
        <v>23949</v>
      </c>
      <c r="O2066">
        <v>10969</v>
      </c>
      <c r="P2066">
        <v>9766</v>
      </c>
      <c r="Q2066">
        <v>225</v>
      </c>
      <c r="R2066">
        <v>20960</v>
      </c>
      <c r="S2066" s="105">
        <f>Table1[[#This Row],[Female Voters]]/Table1[[#This Row],[Female Population]]</f>
        <v>0.96371795086168455</v>
      </c>
      <c r="T2066" s="94">
        <f>Table1[[#This Row],[Male Voters]]/Table1[[#This Row],[Male Population]]</f>
        <v>0.97001150453655482</v>
      </c>
      <c r="U2066" s="94">
        <f>Table1[[#This Row],[Total Voters]]/Table1[[#This Row],[Total Population]]</f>
        <v>0.97787445233681736</v>
      </c>
      <c r="V2066" s="94">
        <f>Table1[[#This Row],[Female Ballots]]/Table1[[#This Row],[Female Population]]</f>
        <v>0.83750770107762773</v>
      </c>
      <c r="W2066" s="94">
        <f>Table1[[#This Row],[Male Ballots]]/Table1[[#This Row],[Male Population]]</f>
        <v>0.8571419067412227</v>
      </c>
      <c r="X2066" s="94">
        <f>Table1[[#This Row],[Total Ballots]]/Table1[[#This Row],[Total Population]]</f>
        <v>0.85582899164807269</v>
      </c>
      <c r="Y2066" s="94">
        <f>Table1[[#This Row],[Female Ballots]]/Table1[[#This Row],[Female Voters]]</f>
        <v>0.86903818729202975</v>
      </c>
      <c r="Z2066" s="95">
        <f>Table1[[#This Row],[Male Ballots]]/Table1[[#This Row],[Male Voters]]</f>
        <v>0.88364096996018815</v>
      </c>
      <c r="AA2066" s="94">
        <f>Table1[[#This Row],[Total Ballots]]/Table1[[#This Row],[Total Voters]]</f>
        <v>0.87519311871059335</v>
      </c>
    </row>
    <row r="2067" spans="1:27" s="7" customFormat="1" x14ac:dyDescent="0.35">
      <c r="A2067" s="102" t="s">
        <v>24</v>
      </c>
      <c r="B2067" s="103">
        <v>2022</v>
      </c>
      <c r="C2067" s="103" t="s">
        <v>82</v>
      </c>
      <c r="D2067" s="103"/>
      <c r="E2067" s="109"/>
      <c r="F2067" s="109"/>
      <c r="G2067" s="110" t="s">
        <v>79</v>
      </c>
      <c r="H2067" s="132">
        <v>15235.940210000001</v>
      </c>
      <c r="I2067" s="132">
        <v>14205.456700000001</v>
      </c>
      <c r="J2067" s="133">
        <v>29441.397199999999</v>
      </c>
      <c r="K2067">
        <v>14178</v>
      </c>
      <c r="L2067">
        <v>12997</v>
      </c>
      <c r="M2067">
        <v>316</v>
      </c>
      <c r="N2067">
        <v>27491</v>
      </c>
      <c r="O2067">
        <v>11188</v>
      </c>
      <c r="P2067">
        <v>9969</v>
      </c>
      <c r="Q2067">
        <v>223</v>
      </c>
      <c r="R2067">
        <v>21380</v>
      </c>
      <c r="S2067" s="105">
        <f>Table1[[#This Row],[Female Voters]]/Table1[[#This Row],[Female Population]]</f>
        <v>0.93056285365929503</v>
      </c>
      <c r="T2067" s="94">
        <f>Table1[[#This Row],[Male Voters]]/Table1[[#This Row],[Male Population]]</f>
        <v>0.91493010569663691</v>
      </c>
      <c r="U2067" s="94">
        <f>Table1[[#This Row],[Total Voters]]/Table1[[#This Row],[Total Population]]</f>
        <v>0.93375323912956143</v>
      </c>
      <c r="V2067" s="94">
        <f>Table1[[#This Row],[Female Ballots]]/Table1[[#This Row],[Female Population]]</f>
        <v>0.73431634974892035</v>
      </c>
      <c r="W2067" s="94">
        <f>Table1[[#This Row],[Male Ballots]]/Table1[[#This Row],[Male Population]]</f>
        <v>0.70177258011000798</v>
      </c>
      <c r="X2067" s="94">
        <f>Table1[[#This Row],[Total Ballots]]/Table1[[#This Row],[Total Population]]</f>
        <v>0.72618836173984302</v>
      </c>
      <c r="Y2067" s="94">
        <f>Table1[[#This Row],[Female Ballots]]/Table1[[#This Row],[Female Voters]]</f>
        <v>0.7891098885597404</v>
      </c>
      <c r="Z2067" s="95">
        <f>Table1[[#This Row],[Male Ballots]]/Table1[[#This Row],[Male Voters]]</f>
        <v>0.76702315919058239</v>
      </c>
      <c r="AA2067" s="94">
        <f>Table1[[#This Row],[Total Ballots]]/Table1[[#This Row],[Total Voters]]</f>
        <v>0.77770906842239274</v>
      </c>
    </row>
    <row r="2068" spans="1:27" s="7" customFormat="1" x14ac:dyDescent="0.35">
      <c r="A2068" s="102" t="s">
        <v>24</v>
      </c>
      <c r="B2068" s="103">
        <v>2022</v>
      </c>
      <c r="C2068" s="103" t="s">
        <v>82</v>
      </c>
      <c r="D2068" s="103"/>
      <c r="E2068" s="109"/>
      <c r="F2068" s="109"/>
      <c r="G2068" s="110" t="s">
        <v>62</v>
      </c>
      <c r="H2068" s="132">
        <v>605.91101000000003</v>
      </c>
      <c r="I2068" s="132">
        <v>673.84520000000009</v>
      </c>
      <c r="J2068" s="133">
        <v>1279.7561999999998</v>
      </c>
      <c r="K2068">
        <v>552</v>
      </c>
      <c r="L2068">
        <v>521</v>
      </c>
      <c r="M2068">
        <v>30</v>
      </c>
      <c r="N2068">
        <v>1103</v>
      </c>
      <c r="O2068">
        <v>218</v>
      </c>
      <c r="P2068">
        <v>213</v>
      </c>
      <c r="Q2068">
        <v>17</v>
      </c>
      <c r="R2068">
        <v>448</v>
      </c>
      <c r="S2068" s="105">
        <f>Table1[[#This Row],[Female Voters]]/Table1[[#This Row],[Female Population]]</f>
        <v>0.91102487145760891</v>
      </c>
      <c r="T2068" s="94">
        <f>Table1[[#This Row],[Male Voters]]/Table1[[#This Row],[Male Population]]</f>
        <v>0.77317461042981372</v>
      </c>
      <c r="U2068" s="94">
        <f>Table1[[#This Row],[Total Voters]]/Table1[[#This Row],[Total Population]]</f>
        <v>0.86188291176084952</v>
      </c>
      <c r="V2068" s="94">
        <f>Table1[[#This Row],[Female Ballots]]/Table1[[#This Row],[Female Population]]</f>
        <v>0.35978880793072232</v>
      </c>
      <c r="W2068" s="94">
        <f>Table1[[#This Row],[Male Ballots]]/Table1[[#This Row],[Male Population]]</f>
        <v>0.31609633785326358</v>
      </c>
      <c r="X2068" s="94">
        <f>Table1[[#This Row],[Total Ballots]]/Table1[[#This Row],[Total Population]]</f>
        <v>0.35006667676233966</v>
      </c>
      <c r="Y2068" s="94">
        <f>Table1[[#This Row],[Female Ballots]]/Table1[[#This Row],[Female Voters]]</f>
        <v>0.39492753623188404</v>
      </c>
      <c r="Z2068" s="95">
        <f>Table1[[#This Row],[Male Ballots]]/Table1[[#This Row],[Male Voters]]</f>
        <v>0.40882917466410751</v>
      </c>
      <c r="AA2068" s="94">
        <f>Table1[[#This Row],[Total Ballots]]/Table1[[#This Row],[Total Voters]]</f>
        <v>0.40616500453309157</v>
      </c>
    </row>
    <row r="2069" spans="1:27" s="7" customFormat="1" x14ac:dyDescent="0.35">
      <c r="A2069" s="102" t="s">
        <v>24</v>
      </c>
      <c r="B2069" s="103">
        <v>2022</v>
      </c>
      <c r="C2069" s="103" t="s">
        <v>82</v>
      </c>
      <c r="D2069" s="103"/>
      <c r="E2069" s="109"/>
      <c r="F2069" s="109"/>
      <c r="G2069" s="110" t="s">
        <v>63</v>
      </c>
      <c r="H2069" s="132">
        <v>1294.0753</v>
      </c>
      <c r="I2069" s="132">
        <v>1272.3924</v>
      </c>
      <c r="J2069" s="133">
        <v>2566.4679999999998</v>
      </c>
      <c r="K2069">
        <v>1108</v>
      </c>
      <c r="L2069">
        <v>1046</v>
      </c>
      <c r="M2069">
        <v>52</v>
      </c>
      <c r="N2069">
        <v>2206</v>
      </c>
      <c r="O2069">
        <v>551</v>
      </c>
      <c r="P2069">
        <v>455</v>
      </c>
      <c r="Q2069">
        <v>23</v>
      </c>
      <c r="R2069">
        <v>1029</v>
      </c>
      <c r="S2069" s="105">
        <f>Table1[[#This Row],[Female Voters]]/Table1[[#This Row],[Female Population]]</f>
        <v>0.8562098357027601</v>
      </c>
      <c r="T2069" s="94">
        <f>Table1[[#This Row],[Male Voters]]/Table1[[#This Row],[Male Population]]</f>
        <v>0.82207344212367195</v>
      </c>
      <c r="U2069" s="94">
        <f>Table1[[#This Row],[Total Voters]]/Table1[[#This Row],[Total Population]]</f>
        <v>0.85954705065482995</v>
      </c>
      <c r="V2069" s="94">
        <f>Table1[[#This Row],[Female Ballots]]/Table1[[#This Row],[Female Population]]</f>
        <v>0.42578666017348449</v>
      </c>
      <c r="W2069" s="94">
        <f>Table1[[#This Row],[Male Ballots]]/Table1[[#This Row],[Male Population]]</f>
        <v>0.35759408811306953</v>
      </c>
      <c r="X2069" s="94">
        <f>Table1[[#This Row],[Total Ballots]]/Table1[[#This Row],[Total Population]]</f>
        <v>0.40094012471614687</v>
      </c>
      <c r="Y2069" s="94">
        <f>Table1[[#This Row],[Female Ballots]]/Table1[[#This Row],[Female Voters]]</f>
        <v>0.49729241877256319</v>
      </c>
      <c r="Z2069" s="95">
        <f>Table1[[#This Row],[Male Ballots]]/Table1[[#This Row],[Male Voters]]</f>
        <v>0.43499043977055452</v>
      </c>
      <c r="AA2069" s="94">
        <f>Table1[[#This Row],[Total Ballots]]/Table1[[#This Row],[Total Voters]]</f>
        <v>0.46645512239347237</v>
      </c>
    </row>
    <row r="2070" spans="1:27" s="7" customFormat="1" x14ac:dyDescent="0.35">
      <c r="A2070" s="102" t="s">
        <v>24</v>
      </c>
      <c r="B2070" s="103">
        <v>2022</v>
      </c>
      <c r="C2070" s="103" t="s">
        <v>82</v>
      </c>
      <c r="D2070" s="103"/>
      <c r="E2070" s="109"/>
      <c r="F2070" s="109"/>
      <c r="G2070" s="110" t="s">
        <v>64</v>
      </c>
      <c r="H2070" s="132">
        <v>1620.6261999999999</v>
      </c>
      <c r="I2070" s="132">
        <v>1630.3262999999999</v>
      </c>
      <c r="J2070" s="133">
        <v>3250.9520000000002</v>
      </c>
      <c r="K2070">
        <v>1441</v>
      </c>
      <c r="L2070">
        <v>1391</v>
      </c>
      <c r="M2070">
        <v>54</v>
      </c>
      <c r="N2070">
        <v>2886</v>
      </c>
      <c r="O2070">
        <v>912</v>
      </c>
      <c r="P2070">
        <v>809</v>
      </c>
      <c r="Q2070">
        <v>37</v>
      </c>
      <c r="R2070">
        <v>1758</v>
      </c>
      <c r="S2070" s="105">
        <f>Table1[[#This Row],[Female Voters]]/Table1[[#This Row],[Female Population]]</f>
        <v>0.88916247312304342</v>
      </c>
      <c r="T2070" s="94">
        <f>Table1[[#This Row],[Male Voters]]/Table1[[#This Row],[Male Population]]</f>
        <v>0.85320343541044519</v>
      </c>
      <c r="U2070" s="94">
        <f>Table1[[#This Row],[Total Voters]]/Table1[[#This Row],[Total Population]]</f>
        <v>0.88773996047926873</v>
      </c>
      <c r="V2070" s="94">
        <f>Table1[[#This Row],[Female Ballots]]/Table1[[#This Row],[Female Population]]</f>
        <v>0.56274543753519479</v>
      </c>
      <c r="W2070" s="94">
        <f>Table1[[#This Row],[Male Ballots]]/Table1[[#This Row],[Male Population]]</f>
        <v>0.49621968313950404</v>
      </c>
      <c r="X2070" s="94">
        <f>Table1[[#This Row],[Total Ballots]]/Table1[[#This Row],[Total Population]]</f>
        <v>0.54076467447073961</v>
      </c>
      <c r="Y2070" s="94">
        <f>Table1[[#This Row],[Female Ballots]]/Table1[[#This Row],[Female Voters]]</f>
        <v>0.63289382373351843</v>
      </c>
      <c r="Z2070" s="95">
        <f>Table1[[#This Row],[Male Ballots]]/Table1[[#This Row],[Male Voters]]</f>
        <v>0.58159597411933861</v>
      </c>
      <c r="AA2070" s="94">
        <f>Table1[[#This Row],[Total Ballots]]/Table1[[#This Row],[Total Voters]]</f>
        <v>0.60914760914760913</v>
      </c>
    </row>
    <row r="2071" spans="1:27" s="7" customFormat="1" x14ac:dyDescent="0.35">
      <c r="A2071" s="102" t="s">
        <v>24</v>
      </c>
      <c r="B2071" s="103">
        <v>2022</v>
      </c>
      <c r="C2071" s="103" t="s">
        <v>82</v>
      </c>
      <c r="D2071" s="103"/>
      <c r="E2071" s="109"/>
      <c r="F2071" s="109"/>
      <c r="G2071" s="110" t="s">
        <v>65</v>
      </c>
      <c r="H2071" s="132">
        <v>1599.5188000000001</v>
      </c>
      <c r="I2071" s="132">
        <v>1554.7017000000001</v>
      </c>
      <c r="J2071" s="133">
        <v>3154.221</v>
      </c>
      <c r="K2071">
        <v>1485</v>
      </c>
      <c r="L2071">
        <v>1354</v>
      </c>
      <c r="M2071">
        <v>38</v>
      </c>
      <c r="N2071">
        <v>2877</v>
      </c>
      <c r="O2071">
        <v>1057</v>
      </c>
      <c r="P2071">
        <v>938</v>
      </c>
      <c r="Q2071">
        <v>30</v>
      </c>
      <c r="R2071">
        <v>2025</v>
      </c>
      <c r="S2071" s="105">
        <f>Table1[[#This Row],[Female Voters]]/Table1[[#This Row],[Female Population]]</f>
        <v>0.92840421756843372</v>
      </c>
      <c r="T2071" s="94">
        <f>Table1[[#This Row],[Male Voters]]/Table1[[#This Row],[Male Population]]</f>
        <v>0.87090661829211347</v>
      </c>
      <c r="U2071" s="94">
        <f>Table1[[#This Row],[Total Voters]]/Table1[[#This Row],[Total Population]]</f>
        <v>0.91211110445336585</v>
      </c>
      <c r="V2071" s="94">
        <f>Table1[[#This Row],[Female Ballots]]/Table1[[#This Row],[Female Population]]</f>
        <v>0.66082374274062927</v>
      </c>
      <c r="W2071" s="94">
        <f>Table1[[#This Row],[Male Ballots]]/Table1[[#This Row],[Male Population]]</f>
        <v>0.60333117279025295</v>
      </c>
      <c r="X2071" s="94">
        <f>Table1[[#This Row],[Total Ballots]]/Table1[[#This Row],[Total Population]]</f>
        <v>0.6419968670552888</v>
      </c>
      <c r="Y2071" s="94">
        <f>Table1[[#This Row],[Female Ballots]]/Table1[[#This Row],[Female Voters]]</f>
        <v>0.71178451178451174</v>
      </c>
      <c r="Z2071" s="95">
        <f>Table1[[#This Row],[Male Ballots]]/Table1[[#This Row],[Male Voters]]</f>
        <v>0.69276218611521423</v>
      </c>
      <c r="AA2071" s="94">
        <f>Table1[[#This Row],[Total Ballots]]/Table1[[#This Row],[Total Voters]]</f>
        <v>0.70385818561001046</v>
      </c>
    </row>
    <row r="2072" spans="1:27" s="7" customFormat="1" x14ac:dyDescent="0.35">
      <c r="A2072" s="102" t="s">
        <v>24</v>
      </c>
      <c r="B2072" s="103">
        <v>2022</v>
      </c>
      <c r="C2072" s="103" t="s">
        <v>82</v>
      </c>
      <c r="D2072" s="103"/>
      <c r="E2072" s="109"/>
      <c r="F2072" s="109"/>
      <c r="G2072" s="110" t="s">
        <v>66</v>
      </c>
      <c r="H2072" s="132">
        <v>2912.201</v>
      </c>
      <c r="I2072" s="132">
        <v>2402.4299999999998</v>
      </c>
      <c r="J2072" s="133">
        <v>5314.6309999999994</v>
      </c>
      <c r="K2072">
        <v>2524</v>
      </c>
      <c r="L2072">
        <v>2150</v>
      </c>
      <c r="M2072">
        <v>54</v>
      </c>
      <c r="N2072">
        <v>4728</v>
      </c>
      <c r="O2072">
        <v>2180</v>
      </c>
      <c r="P2072">
        <v>1796</v>
      </c>
      <c r="Q2072">
        <v>39</v>
      </c>
      <c r="R2072">
        <v>4015</v>
      </c>
      <c r="S2072" s="105">
        <f>Table1[[#This Row],[Female Voters]]/Table1[[#This Row],[Female Population]]</f>
        <v>0.86669841813803372</v>
      </c>
      <c r="T2072" s="94">
        <f>Table1[[#This Row],[Male Voters]]/Table1[[#This Row],[Male Population]]</f>
        <v>0.8949272195235658</v>
      </c>
      <c r="U2072" s="94">
        <f>Table1[[#This Row],[Total Voters]]/Table1[[#This Row],[Total Population]]</f>
        <v>0.88961961799417499</v>
      </c>
      <c r="V2072" s="94">
        <f>Table1[[#This Row],[Female Ballots]]/Table1[[#This Row],[Female Population]]</f>
        <v>0.7485747034631195</v>
      </c>
      <c r="W2072" s="94">
        <f>Table1[[#This Row],[Male Ballots]]/Table1[[#This Row],[Male Population]]</f>
        <v>0.74757641221596471</v>
      </c>
      <c r="X2072" s="94">
        <f>Table1[[#This Row],[Total Ballots]]/Table1[[#This Row],[Total Population]]</f>
        <v>0.7554616679878623</v>
      </c>
      <c r="Y2072" s="94">
        <f>Table1[[#This Row],[Female Ballots]]/Table1[[#This Row],[Female Voters]]</f>
        <v>0.86370839936608557</v>
      </c>
      <c r="Z2072" s="95">
        <f>Table1[[#This Row],[Male Ballots]]/Table1[[#This Row],[Male Voters]]</f>
        <v>0.83534883720930231</v>
      </c>
      <c r="AA2072" s="94">
        <f>Table1[[#This Row],[Total Ballots]]/Table1[[#This Row],[Total Voters]]</f>
        <v>0.84919627749576987</v>
      </c>
    </row>
    <row r="2073" spans="1:27" s="7" customFormat="1" x14ac:dyDescent="0.35">
      <c r="A2073" s="102" t="s">
        <v>24</v>
      </c>
      <c r="B2073" s="103">
        <v>2022</v>
      </c>
      <c r="C2073" s="103" t="s">
        <v>82</v>
      </c>
      <c r="D2073" s="103"/>
      <c r="E2073" s="109"/>
      <c r="F2073" s="109"/>
      <c r="G2073" s="110" t="s">
        <v>67</v>
      </c>
      <c r="H2073" s="132">
        <v>7203.6079</v>
      </c>
      <c r="I2073" s="132">
        <v>6671.7610999999997</v>
      </c>
      <c r="J2073" s="133">
        <v>13875.369000000002</v>
      </c>
      <c r="K2073">
        <v>7068</v>
      </c>
      <c r="L2073">
        <v>6535</v>
      </c>
      <c r="M2073">
        <v>88</v>
      </c>
      <c r="N2073">
        <v>13691</v>
      </c>
      <c r="O2073">
        <v>6270</v>
      </c>
      <c r="P2073">
        <v>5758</v>
      </c>
      <c r="Q2073">
        <v>77</v>
      </c>
      <c r="R2073">
        <v>12105</v>
      </c>
      <c r="S2073" s="105">
        <f>Table1[[#This Row],[Female Voters]]/Table1[[#This Row],[Female Population]]</f>
        <v>0.98117500259835078</v>
      </c>
      <c r="T2073" s="94">
        <f>Table1[[#This Row],[Male Voters]]/Table1[[#This Row],[Male Population]]</f>
        <v>0.97950149923683572</v>
      </c>
      <c r="U2073" s="94">
        <f>Table1[[#This Row],[Total Voters]]/Table1[[#This Row],[Total Population]]</f>
        <v>0.98671249751988566</v>
      </c>
      <c r="V2073" s="94">
        <f>Table1[[#This Row],[Female Ballots]]/Table1[[#This Row],[Female Population]]</f>
        <v>0.87039717972434338</v>
      </c>
      <c r="W2073" s="94">
        <f>Table1[[#This Row],[Male Ballots]]/Table1[[#This Row],[Male Population]]</f>
        <v>0.86304049466039789</v>
      </c>
      <c r="X2073" s="94">
        <f>Table1[[#This Row],[Total Ballots]]/Table1[[#This Row],[Total Population]]</f>
        <v>0.87240923106261159</v>
      </c>
      <c r="Y2073" s="94">
        <f>Table1[[#This Row],[Female Ballots]]/Table1[[#This Row],[Female Voters]]</f>
        <v>0.88709677419354838</v>
      </c>
      <c r="Z2073" s="95">
        <f>Table1[[#This Row],[Male Ballots]]/Table1[[#This Row],[Male Voters]]</f>
        <v>0.88110175975516447</v>
      </c>
      <c r="AA2073" s="94">
        <f>Table1[[#This Row],[Total Ballots]]/Table1[[#This Row],[Total Voters]]</f>
        <v>0.88415747571397263</v>
      </c>
    </row>
    <row r="2074" spans="1:27" s="7" customFormat="1" x14ac:dyDescent="0.35">
      <c r="A2074" s="102" t="s">
        <v>47</v>
      </c>
      <c r="B2074" s="103">
        <v>2022</v>
      </c>
      <c r="C2074" s="103" t="s">
        <v>82</v>
      </c>
      <c r="D2074" s="103"/>
      <c r="E2074" s="109"/>
      <c r="F2074" s="109"/>
      <c r="G2074" s="110" t="s">
        <v>79</v>
      </c>
      <c r="H2074" s="132">
        <v>930650.34999999986</v>
      </c>
      <c r="I2074" s="132">
        <v>928873.96</v>
      </c>
      <c r="J2074" s="133">
        <v>1859524.09</v>
      </c>
      <c r="K2074">
        <v>684625</v>
      </c>
      <c r="L2074">
        <v>661599</v>
      </c>
      <c r="M2074">
        <v>35674</v>
      </c>
      <c r="N2074">
        <v>1381898</v>
      </c>
      <c r="O2074">
        <v>452787</v>
      </c>
      <c r="P2074">
        <v>422627</v>
      </c>
      <c r="Q2074">
        <v>20570</v>
      </c>
      <c r="R2074">
        <v>895984</v>
      </c>
      <c r="S2074" s="105">
        <f>Table1[[#This Row],[Female Voters]]/Table1[[#This Row],[Female Population]]</f>
        <v>0.73564147910114697</v>
      </c>
      <c r="T2074" s="94">
        <f>Table1[[#This Row],[Male Voters]]/Table1[[#This Row],[Male Population]]</f>
        <v>0.71225917453859944</v>
      </c>
      <c r="U2074" s="94">
        <f>Table1[[#This Row],[Total Voters]]/Table1[[#This Row],[Total Population]]</f>
        <v>0.74314605948449952</v>
      </c>
      <c r="V2074" s="94">
        <f>Table1[[#This Row],[Female Ballots]]/Table1[[#This Row],[Female Population]]</f>
        <v>0.48652751272268913</v>
      </c>
      <c r="W2074" s="94">
        <f>Table1[[#This Row],[Male Ballots]]/Table1[[#This Row],[Male Population]]</f>
        <v>0.45498853256689425</v>
      </c>
      <c r="X2074" s="94">
        <f>Table1[[#This Row],[Total Ballots]]/Table1[[#This Row],[Total Population]]</f>
        <v>0.48183511298312892</v>
      </c>
      <c r="Y2074" s="94">
        <f>Table1[[#This Row],[Female Ballots]]/Table1[[#This Row],[Female Voters]]</f>
        <v>0.66136498082892092</v>
      </c>
      <c r="Z2074" s="95">
        <f>Table1[[#This Row],[Male Ballots]]/Table1[[#This Row],[Male Voters]]</f>
        <v>0.63879631015161753</v>
      </c>
      <c r="AA2074" s="94">
        <f>Table1[[#This Row],[Total Ballots]]/Table1[[#This Row],[Total Voters]]</f>
        <v>0.6483720216687483</v>
      </c>
    </row>
    <row r="2075" spans="1:27" s="7" customFormat="1" x14ac:dyDescent="0.35">
      <c r="A2075" s="102" t="s">
        <v>47</v>
      </c>
      <c r="B2075" s="103">
        <v>2022</v>
      </c>
      <c r="C2075" s="103" t="s">
        <v>82</v>
      </c>
      <c r="D2075" s="103"/>
      <c r="E2075" s="109"/>
      <c r="F2075" s="109"/>
      <c r="G2075" s="110" t="s">
        <v>62</v>
      </c>
      <c r="H2075" s="132">
        <v>99639.8</v>
      </c>
      <c r="I2075" s="132">
        <v>102489.72</v>
      </c>
      <c r="J2075" s="133">
        <v>202129.49000000002</v>
      </c>
      <c r="K2075">
        <v>55236</v>
      </c>
      <c r="L2075">
        <v>54447</v>
      </c>
      <c r="M2075">
        <v>5879</v>
      </c>
      <c r="N2075">
        <v>115562</v>
      </c>
      <c r="O2075">
        <v>26204</v>
      </c>
      <c r="P2075">
        <v>22787</v>
      </c>
      <c r="Q2075">
        <v>3224</v>
      </c>
      <c r="R2075">
        <v>52215</v>
      </c>
      <c r="S2075" s="105">
        <f>Table1[[#This Row],[Female Voters]]/Table1[[#This Row],[Female Population]]</f>
        <v>0.55435679316899467</v>
      </c>
      <c r="T2075" s="94">
        <f>Table1[[#This Row],[Male Voters]]/Table1[[#This Row],[Male Population]]</f>
        <v>0.53124352374072248</v>
      </c>
      <c r="U2075" s="94">
        <f>Table1[[#This Row],[Total Voters]]/Table1[[#This Row],[Total Population]]</f>
        <v>0.57172261207407182</v>
      </c>
      <c r="V2075" s="94">
        <f>Table1[[#This Row],[Female Ballots]]/Table1[[#This Row],[Female Population]]</f>
        <v>0.26298728018321993</v>
      </c>
      <c r="W2075" s="94">
        <f>Table1[[#This Row],[Male Ballots]]/Table1[[#This Row],[Male Population]]</f>
        <v>0.22233449364482605</v>
      </c>
      <c r="X2075" s="94">
        <f>Table1[[#This Row],[Total Ballots]]/Table1[[#This Row],[Total Population]]</f>
        <v>0.2583245027729501</v>
      </c>
      <c r="Y2075" s="94">
        <f>Table1[[#This Row],[Female Ballots]]/Table1[[#This Row],[Female Voters]]</f>
        <v>0.47440075313201535</v>
      </c>
      <c r="Z2075" s="95">
        <f>Table1[[#This Row],[Male Ballots]]/Table1[[#This Row],[Male Voters]]</f>
        <v>0.41851709001414217</v>
      </c>
      <c r="AA2075" s="94">
        <f>Table1[[#This Row],[Total Ballots]]/Table1[[#This Row],[Total Voters]]</f>
        <v>0.45183537841158861</v>
      </c>
    </row>
    <row r="2076" spans="1:27" s="7" customFormat="1" x14ac:dyDescent="0.35">
      <c r="A2076" s="102" t="s">
        <v>47</v>
      </c>
      <c r="B2076" s="103">
        <v>2022</v>
      </c>
      <c r="C2076" s="103" t="s">
        <v>82</v>
      </c>
      <c r="D2076" s="103"/>
      <c r="E2076" s="109"/>
      <c r="F2076" s="109"/>
      <c r="G2076" s="110" t="s">
        <v>63</v>
      </c>
      <c r="H2076" s="132">
        <v>194657.11</v>
      </c>
      <c r="I2076" s="132">
        <v>209848.4</v>
      </c>
      <c r="J2076" s="133">
        <v>404505.4</v>
      </c>
      <c r="K2076">
        <v>126777</v>
      </c>
      <c r="L2076">
        <v>129398</v>
      </c>
      <c r="M2076">
        <v>11069</v>
      </c>
      <c r="N2076">
        <v>267244</v>
      </c>
      <c r="O2076">
        <v>68990</v>
      </c>
      <c r="P2076">
        <v>64881</v>
      </c>
      <c r="Q2076">
        <v>6589</v>
      </c>
      <c r="R2076">
        <v>140460</v>
      </c>
      <c r="S2076" s="105">
        <f>Table1[[#This Row],[Female Voters]]/Table1[[#This Row],[Female Population]]</f>
        <v>0.65128368545079096</v>
      </c>
      <c r="T2076" s="94">
        <f>Table1[[#This Row],[Male Voters]]/Table1[[#This Row],[Male Population]]</f>
        <v>0.61662609769719479</v>
      </c>
      <c r="U2076" s="94">
        <f>Table1[[#This Row],[Total Voters]]/Table1[[#This Row],[Total Population]]</f>
        <v>0.66066855967806604</v>
      </c>
      <c r="V2076" s="94">
        <f>Table1[[#This Row],[Female Ballots]]/Table1[[#This Row],[Female Population]]</f>
        <v>0.35441808418916732</v>
      </c>
      <c r="W2076" s="94">
        <f>Table1[[#This Row],[Male Ballots]]/Table1[[#This Row],[Male Population]]</f>
        <v>0.30918034161804425</v>
      </c>
      <c r="X2076" s="94">
        <f>Table1[[#This Row],[Total Ballots]]/Table1[[#This Row],[Total Population]]</f>
        <v>0.34723887493220112</v>
      </c>
      <c r="Y2076" s="94">
        <f>Table1[[#This Row],[Female Ballots]]/Table1[[#This Row],[Female Voters]]</f>
        <v>0.54418388193442024</v>
      </c>
      <c r="Z2076" s="95">
        <f>Table1[[#This Row],[Male Ballots]]/Table1[[#This Row],[Male Voters]]</f>
        <v>0.50140651323822627</v>
      </c>
      <c r="AA2076" s="94">
        <f>Table1[[#This Row],[Total Ballots]]/Table1[[#This Row],[Total Voters]]</f>
        <v>0.52558710392001318</v>
      </c>
    </row>
    <row r="2077" spans="1:27" s="7" customFormat="1" x14ac:dyDescent="0.35">
      <c r="A2077" s="102" t="s">
        <v>47</v>
      </c>
      <c r="B2077" s="103">
        <v>2022</v>
      </c>
      <c r="C2077" s="103" t="s">
        <v>82</v>
      </c>
      <c r="D2077" s="103"/>
      <c r="E2077" s="109"/>
      <c r="F2077" s="109"/>
      <c r="G2077" s="110" t="s">
        <v>64</v>
      </c>
      <c r="H2077" s="132">
        <v>180027.77</v>
      </c>
      <c r="I2077" s="132">
        <v>190389.25</v>
      </c>
      <c r="J2077" s="133">
        <v>370417</v>
      </c>
      <c r="K2077">
        <v>125784</v>
      </c>
      <c r="L2077">
        <v>126690</v>
      </c>
      <c r="M2077">
        <v>7384</v>
      </c>
      <c r="N2077">
        <v>259858</v>
      </c>
      <c r="O2077">
        <v>78002</v>
      </c>
      <c r="P2077">
        <v>76266</v>
      </c>
      <c r="Q2077">
        <v>4257</v>
      </c>
      <c r="R2077">
        <v>158525</v>
      </c>
      <c r="S2077" s="105">
        <f>Table1[[#This Row],[Female Voters]]/Table1[[#This Row],[Female Population]]</f>
        <v>0.69869220731890425</v>
      </c>
      <c r="T2077" s="94">
        <f>Table1[[#This Row],[Male Voters]]/Table1[[#This Row],[Male Population]]</f>
        <v>0.66542622548279384</v>
      </c>
      <c r="U2077" s="94">
        <f>Table1[[#This Row],[Total Voters]]/Table1[[#This Row],[Total Population]]</f>
        <v>0.70152827758985148</v>
      </c>
      <c r="V2077" s="94">
        <f>Table1[[#This Row],[Female Ballots]]/Table1[[#This Row],[Female Population]]</f>
        <v>0.43327759933925752</v>
      </c>
      <c r="W2077" s="94">
        <f>Table1[[#This Row],[Male Ballots]]/Table1[[#This Row],[Male Population]]</f>
        <v>0.40057933943224211</v>
      </c>
      <c r="X2077" s="94">
        <f>Table1[[#This Row],[Total Ballots]]/Table1[[#This Row],[Total Population]]</f>
        <v>0.42796361938032002</v>
      </c>
      <c r="Y2077" s="94">
        <f>Table1[[#This Row],[Female Ballots]]/Table1[[#This Row],[Female Voters]]</f>
        <v>0.62012656617693829</v>
      </c>
      <c r="Z2077" s="95">
        <f>Table1[[#This Row],[Male Ballots]]/Table1[[#This Row],[Male Voters]]</f>
        <v>0.60198910726971344</v>
      </c>
      <c r="AA2077" s="94">
        <f>Table1[[#This Row],[Total Ballots]]/Table1[[#This Row],[Total Voters]]</f>
        <v>0.61004471672990634</v>
      </c>
    </row>
    <row r="2078" spans="1:27" s="7" customFormat="1" x14ac:dyDescent="0.35">
      <c r="A2078" s="102" t="s">
        <v>47</v>
      </c>
      <c r="B2078" s="103">
        <v>2022</v>
      </c>
      <c r="C2078" s="103" t="s">
        <v>82</v>
      </c>
      <c r="D2078" s="103"/>
      <c r="E2078" s="109"/>
      <c r="F2078" s="109"/>
      <c r="G2078" s="110" t="s">
        <v>65</v>
      </c>
      <c r="H2078" s="132">
        <v>148005.52000000002</v>
      </c>
      <c r="I2078" s="132">
        <v>152075.60999999999</v>
      </c>
      <c r="J2078" s="133">
        <v>300081.09999999998</v>
      </c>
      <c r="K2078">
        <v>112903</v>
      </c>
      <c r="L2078">
        <v>113094</v>
      </c>
      <c r="M2078">
        <v>4348</v>
      </c>
      <c r="N2078">
        <v>230345</v>
      </c>
      <c r="O2078">
        <v>77329</v>
      </c>
      <c r="P2078">
        <v>76460</v>
      </c>
      <c r="Q2078">
        <v>2324</v>
      </c>
      <c r="R2078">
        <v>156113</v>
      </c>
      <c r="S2078" s="105">
        <f>Table1[[#This Row],[Female Voters]]/Table1[[#This Row],[Female Population]]</f>
        <v>0.76282965662361768</v>
      </c>
      <c r="T2078" s="94">
        <f>Table1[[#This Row],[Male Voters]]/Table1[[#This Row],[Male Population]]</f>
        <v>0.74366954701020116</v>
      </c>
      <c r="U2078" s="94">
        <f>Table1[[#This Row],[Total Voters]]/Table1[[#This Row],[Total Population]]</f>
        <v>0.76760915632474025</v>
      </c>
      <c r="V2078" s="94">
        <f>Table1[[#This Row],[Female Ballots]]/Table1[[#This Row],[Female Population]]</f>
        <v>0.52247375638422133</v>
      </c>
      <c r="W2078" s="94">
        <f>Table1[[#This Row],[Male Ballots]]/Table1[[#This Row],[Male Population]]</f>
        <v>0.50277621769855141</v>
      </c>
      <c r="X2078" s="94">
        <f>Table1[[#This Row],[Total Ballots]]/Table1[[#This Row],[Total Population]]</f>
        <v>0.52023602952668468</v>
      </c>
      <c r="Y2078" s="94">
        <f>Table1[[#This Row],[Female Ballots]]/Table1[[#This Row],[Female Voters]]</f>
        <v>0.68491536983073964</v>
      </c>
      <c r="Z2078" s="95">
        <f>Table1[[#This Row],[Male Ballots]]/Table1[[#This Row],[Male Voters]]</f>
        <v>0.67607476966063629</v>
      </c>
      <c r="AA2078" s="94">
        <f>Table1[[#This Row],[Total Ballots]]/Table1[[#This Row],[Total Voters]]</f>
        <v>0.67773557055720768</v>
      </c>
    </row>
    <row r="2079" spans="1:27" s="7" customFormat="1" x14ac:dyDescent="0.35">
      <c r="A2079" s="102" t="s">
        <v>47</v>
      </c>
      <c r="B2079" s="103">
        <v>2022</v>
      </c>
      <c r="C2079" s="103" t="s">
        <v>82</v>
      </c>
      <c r="D2079" s="103"/>
      <c r="E2079" s="109"/>
      <c r="F2079" s="109"/>
      <c r="G2079" s="110" t="s">
        <v>66</v>
      </c>
      <c r="H2079" s="132">
        <v>130138.45999999999</v>
      </c>
      <c r="I2079" s="132">
        <v>129818.53</v>
      </c>
      <c r="J2079" s="133">
        <v>259957</v>
      </c>
      <c r="K2079">
        <v>104971</v>
      </c>
      <c r="L2079">
        <v>104214</v>
      </c>
      <c r="M2079">
        <v>3377</v>
      </c>
      <c r="N2079">
        <v>212562</v>
      </c>
      <c r="O2079">
        <v>79045</v>
      </c>
      <c r="P2079">
        <v>77001</v>
      </c>
      <c r="Q2079">
        <v>1921</v>
      </c>
      <c r="R2079">
        <v>157967</v>
      </c>
      <c r="S2079" s="105">
        <f>Table1[[#This Row],[Female Voters]]/Table1[[#This Row],[Female Population]]</f>
        <v>0.80661012893498207</v>
      </c>
      <c r="T2079" s="94">
        <f>Table1[[#This Row],[Male Voters]]/Table1[[#This Row],[Male Population]]</f>
        <v>0.80276675448412493</v>
      </c>
      <c r="U2079" s="94">
        <f>Table1[[#This Row],[Total Voters]]/Table1[[#This Row],[Total Population]]</f>
        <v>0.81768138576764615</v>
      </c>
      <c r="V2079" s="94">
        <f>Table1[[#This Row],[Female Ballots]]/Table1[[#This Row],[Female Population]]</f>
        <v>0.60739154282292873</v>
      </c>
      <c r="W2079" s="94">
        <f>Table1[[#This Row],[Male Ballots]]/Table1[[#This Row],[Male Population]]</f>
        <v>0.59314336712948457</v>
      </c>
      <c r="X2079" s="94">
        <f>Table1[[#This Row],[Total Ballots]]/Table1[[#This Row],[Total Population]]</f>
        <v>0.60766588320376058</v>
      </c>
      <c r="Y2079" s="94">
        <f>Table1[[#This Row],[Female Ballots]]/Table1[[#This Row],[Female Voters]]</f>
        <v>0.7530175000714483</v>
      </c>
      <c r="Z2079" s="95">
        <f>Table1[[#This Row],[Male Ballots]]/Table1[[#This Row],[Male Voters]]</f>
        <v>0.73887385571996089</v>
      </c>
      <c r="AA2079" s="94">
        <f>Table1[[#This Row],[Total Ballots]]/Table1[[#This Row],[Total Voters]]</f>
        <v>0.7431572905787488</v>
      </c>
    </row>
    <row r="2080" spans="1:27" s="7" customFormat="1" x14ac:dyDescent="0.35">
      <c r="A2080" s="102" t="s">
        <v>47</v>
      </c>
      <c r="B2080" s="103">
        <v>2022</v>
      </c>
      <c r="C2080" s="103" t="s">
        <v>82</v>
      </c>
      <c r="D2080" s="103"/>
      <c r="E2080" s="109"/>
      <c r="F2080" s="109"/>
      <c r="G2080" s="110" t="s">
        <v>67</v>
      </c>
      <c r="H2080" s="132">
        <v>178181.69</v>
      </c>
      <c r="I2080" s="132">
        <v>144252.45000000001</v>
      </c>
      <c r="J2080" s="133">
        <v>322434.10000000003</v>
      </c>
      <c r="K2080">
        <v>158954</v>
      </c>
      <c r="L2080">
        <v>133756</v>
      </c>
      <c r="M2080">
        <v>3617</v>
      </c>
      <c r="N2080">
        <v>296327</v>
      </c>
      <c r="O2080">
        <v>123217</v>
      </c>
      <c r="P2080">
        <v>105232</v>
      </c>
      <c r="Q2080">
        <v>2255</v>
      </c>
      <c r="R2080">
        <v>230704</v>
      </c>
      <c r="S2080" s="105">
        <f>Table1[[#This Row],[Female Voters]]/Table1[[#This Row],[Female Population]]</f>
        <v>0.89208941726840729</v>
      </c>
      <c r="T2080" s="94">
        <f>Table1[[#This Row],[Male Voters]]/Table1[[#This Row],[Male Population]]</f>
        <v>0.92723555128526403</v>
      </c>
      <c r="U2080" s="94">
        <f>Table1[[#This Row],[Total Voters]]/Table1[[#This Row],[Total Population]]</f>
        <v>0.91903120668688565</v>
      </c>
      <c r="V2080" s="94">
        <f>Table1[[#This Row],[Female Ballots]]/Table1[[#This Row],[Female Population]]</f>
        <v>0.69152447706607789</v>
      </c>
      <c r="W2080" s="94">
        <f>Table1[[#This Row],[Male Ballots]]/Table1[[#This Row],[Male Population]]</f>
        <v>0.72949887506243394</v>
      </c>
      <c r="X2080" s="94">
        <f>Table1[[#This Row],[Total Ballots]]/Table1[[#This Row],[Total Population]]</f>
        <v>0.71550744787849663</v>
      </c>
      <c r="Y2080" s="94">
        <f>Table1[[#This Row],[Female Ballots]]/Table1[[#This Row],[Female Voters]]</f>
        <v>0.77517394969613851</v>
      </c>
      <c r="Z2080" s="95">
        <f>Table1[[#This Row],[Male Ballots]]/Table1[[#This Row],[Male Voters]]</f>
        <v>0.78674601513203146</v>
      </c>
      <c r="AA2080" s="94">
        <f>Table1[[#This Row],[Total Ballots]]/Table1[[#This Row],[Total Voters]]</f>
        <v>0.77854532324087922</v>
      </c>
    </row>
    <row r="2081" spans="1:27" s="7" customFormat="1" x14ac:dyDescent="0.35">
      <c r="A2081" s="106" t="s">
        <v>39</v>
      </c>
      <c r="B2081" s="103">
        <v>2022</v>
      </c>
      <c r="C2081" s="103" t="s">
        <v>82</v>
      </c>
      <c r="D2081" s="103"/>
      <c r="E2081" s="109"/>
      <c r="F2081" s="109"/>
      <c r="G2081" s="110" t="s">
        <v>79</v>
      </c>
      <c r="H2081" s="132">
        <v>111574.99299999999</v>
      </c>
      <c r="I2081" s="132">
        <v>112898.37300000001</v>
      </c>
      <c r="J2081" s="133">
        <v>224473.35800000001</v>
      </c>
      <c r="K2081">
        <v>93884</v>
      </c>
      <c r="L2081">
        <v>89592</v>
      </c>
      <c r="M2081">
        <v>3079</v>
      </c>
      <c r="N2081">
        <v>186555</v>
      </c>
      <c r="O2081">
        <v>63453</v>
      </c>
      <c r="P2081">
        <v>58926</v>
      </c>
      <c r="Q2081">
        <v>1847</v>
      </c>
      <c r="R2081">
        <v>124226</v>
      </c>
      <c r="S2081" s="105">
        <f>Table1[[#This Row],[Female Voters]]/Table1[[#This Row],[Female Population]]</f>
        <v>0.84144302836747664</v>
      </c>
      <c r="T2081" s="94">
        <f>Table1[[#This Row],[Male Voters]]/Table1[[#This Row],[Male Population]]</f>
        <v>0.79356325179283138</v>
      </c>
      <c r="U2081" s="94">
        <f>Table1[[#This Row],[Total Voters]]/Table1[[#This Row],[Total Population]]</f>
        <v>0.83107858171747928</v>
      </c>
      <c r="V2081" s="94">
        <f>Table1[[#This Row],[Female Ballots]]/Table1[[#This Row],[Female Population]]</f>
        <v>0.56870270204722317</v>
      </c>
      <c r="W2081" s="94">
        <f>Table1[[#This Row],[Male Ballots]]/Table1[[#This Row],[Male Population]]</f>
        <v>0.52193843395776829</v>
      </c>
      <c r="X2081" s="94">
        <f>Table1[[#This Row],[Total Ballots]]/Table1[[#This Row],[Total Population]]</f>
        <v>0.55341088629324109</v>
      </c>
      <c r="Y2081" s="94">
        <f>Table1[[#This Row],[Female Ballots]]/Table1[[#This Row],[Female Voters]]</f>
        <v>0.67586596225128881</v>
      </c>
      <c r="Z2081" s="95">
        <f>Table1[[#This Row],[Male Ballots]]/Table1[[#This Row],[Male Voters]]</f>
        <v>0.65771497455129924</v>
      </c>
      <c r="AA2081" s="94">
        <f>Table1[[#This Row],[Total Ballots]]/Table1[[#This Row],[Total Voters]]</f>
        <v>0.66589477633941729</v>
      </c>
    </row>
    <row r="2082" spans="1:27" s="7" customFormat="1" x14ac:dyDescent="0.35">
      <c r="A2082" s="102" t="s">
        <v>39</v>
      </c>
      <c r="B2082" s="103">
        <v>2022</v>
      </c>
      <c r="C2082" s="103" t="s">
        <v>82</v>
      </c>
      <c r="D2082" s="103"/>
      <c r="E2082" s="109"/>
      <c r="F2082" s="109"/>
      <c r="G2082" s="110" t="s">
        <v>62</v>
      </c>
      <c r="H2082" s="132">
        <v>10781.574999999999</v>
      </c>
      <c r="I2082" s="132">
        <v>15495.257</v>
      </c>
      <c r="J2082" s="133">
        <v>26276.832000000002</v>
      </c>
      <c r="K2082">
        <v>6622</v>
      </c>
      <c r="L2082">
        <v>6831</v>
      </c>
      <c r="M2082">
        <v>430</v>
      </c>
      <c r="N2082">
        <v>13883</v>
      </c>
      <c r="O2082">
        <v>2777</v>
      </c>
      <c r="P2082">
        <v>2566</v>
      </c>
      <c r="Q2082">
        <v>232</v>
      </c>
      <c r="R2082">
        <v>5575</v>
      </c>
      <c r="S2082" s="105">
        <f>Table1[[#This Row],[Female Voters]]/Table1[[#This Row],[Female Population]]</f>
        <v>0.61419597786037761</v>
      </c>
      <c r="T2082" s="94">
        <f>Table1[[#This Row],[Male Voters]]/Table1[[#This Row],[Male Population]]</f>
        <v>0.44084457585956788</v>
      </c>
      <c r="U2082" s="94">
        <f>Table1[[#This Row],[Total Voters]]/Table1[[#This Row],[Total Population]]</f>
        <v>0.5283361403688237</v>
      </c>
      <c r="V2082" s="94">
        <f>Table1[[#This Row],[Female Ballots]]/Table1[[#This Row],[Female Population]]</f>
        <v>0.25756904719393969</v>
      </c>
      <c r="W2082" s="94">
        <f>Table1[[#This Row],[Male Ballots]]/Table1[[#This Row],[Male Population]]</f>
        <v>0.16559906040925942</v>
      </c>
      <c r="X2082" s="94">
        <f>Table1[[#This Row],[Total Ballots]]/Table1[[#This Row],[Total Population]]</f>
        <v>0.21216408431579573</v>
      </c>
      <c r="Y2082" s="94">
        <f>Table1[[#This Row],[Female Ballots]]/Table1[[#This Row],[Female Voters]]</f>
        <v>0.41935971005738448</v>
      </c>
      <c r="Z2082" s="95">
        <f>Table1[[#This Row],[Male Ballots]]/Table1[[#This Row],[Male Voters]]</f>
        <v>0.37564046259698436</v>
      </c>
      <c r="AA2082" s="94">
        <f>Table1[[#This Row],[Total Ballots]]/Table1[[#This Row],[Total Voters]]</f>
        <v>0.40157026579269611</v>
      </c>
    </row>
    <row r="2083" spans="1:27" s="7" customFormat="1" x14ac:dyDescent="0.35">
      <c r="A2083" s="102" t="s">
        <v>39</v>
      </c>
      <c r="B2083" s="103">
        <v>2022</v>
      </c>
      <c r="C2083" s="103" t="s">
        <v>82</v>
      </c>
      <c r="D2083" s="103"/>
      <c r="E2083" s="109"/>
      <c r="F2083" s="109"/>
      <c r="G2083" s="110" t="s">
        <v>63</v>
      </c>
      <c r="H2083" s="132">
        <v>18032.555999999997</v>
      </c>
      <c r="I2083" s="132">
        <v>20680.691999999999</v>
      </c>
      <c r="J2083" s="133">
        <v>38713.25</v>
      </c>
      <c r="K2083">
        <v>13700</v>
      </c>
      <c r="L2083">
        <v>14052</v>
      </c>
      <c r="M2083">
        <v>665</v>
      </c>
      <c r="N2083">
        <v>28417</v>
      </c>
      <c r="O2083">
        <v>6104</v>
      </c>
      <c r="P2083">
        <v>5547</v>
      </c>
      <c r="Q2083">
        <v>355</v>
      </c>
      <c r="R2083">
        <v>12006</v>
      </c>
      <c r="S2083" s="105">
        <f>Table1[[#This Row],[Female Voters]]/Table1[[#This Row],[Female Population]]</f>
        <v>0.7597370001235545</v>
      </c>
      <c r="T2083" s="94">
        <f>Table1[[#This Row],[Male Voters]]/Table1[[#This Row],[Male Population]]</f>
        <v>0.67947436188305499</v>
      </c>
      <c r="U2083" s="94">
        <f>Table1[[#This Row],[Total Voters]]/Table1[[#This Row],[Total Population]]</f>
        <v>0.73403808773481949</v>
      </c>
      <c r="V2083" s="94">
        <f>Table1[[#This Row],[Female Ballots]]/Table1[[#This Row],[Female Population]]</f>
        <v>0.33849887947110774</v>
      </c>
      <c r="W2083" s="94">
        <f>Table1[[#This Row],[Male Ballots]]/Table1[[#This Row],[Male Population]]</f>
        <v>0.26822119878773881</v>
      </c>
      <c r="X2083" s="94">
        <f>Table1[[#This Row],[Total Ballots]]/Table1[[#This Row],[Total Population]]</f>
        <v>0.31012637791970449</v>
      </c>
      <c r="Y2083" s="94">
        <f>Table1[[#This Row],[Female Ballots]]/Table1[[#This Row],[Female Voters]]</f>
        <v>0.44554744525547446</v>
      </c>
      <c r="Z2083" s="95">
        <f>Table1[[#This Row],[Male Ballots]]/Table1[[#This Row],[Male Voters]]</f>
        <v>0.39474807856532879</v>
      </c>
      <c r="AA2083" s="94">
        <f>Table1[[#This Row],[Total Ballots]]/Table1[[#This Row],[Total Voters]]</f>
        <v>0.42249357778794383</v>
      </c>
    </row>
    <row r="2084" spans="1:27" s="7" customFormat="1" x14ac:dyDescent="0.35">
      <c r="A2084" s="102" t="s">
        <v>39</v>
      </c>
      <c r="B2084" s="103">
        <v>2022</v>
      </c>
      <c r="C2084" s="103" t="s">
        <v>82</v>
      </c>
      <c r="D2084" s="103"/>
      <c r="E2084" s="109"/>
      <c r="F2084" s="109"/>
      <c r="G2084" s="110" t="s">
        <v>64</v>
      </c>
      <c r="H2084" s="132">
        <v>17452.113000000001</v>
      </c>
      <c r="I2084" s="132">
        <v>17814.493000000002</v>
      </c>
      <c r="J2084" s="133">
        <v>35266.6</v>
      </c>
      <c r="K2084">
        <v>15264</v>
      </c>
      <c r="L2084">
        <v>15400</v>
      </c>
      <c r="M2084">
        <v>622</v>
      </c>
      <c r="N2084">
        <v>31286</v>
      </c>
      <c r="O2084">
        <v>8749</v>
      </c>
      <c r="P2084">
        <v>8403</v>
      </c>
      <c r="Q2084">
        <v>324</v>
      </c>
      <c r="R2084">
        <v>17476</v>
      </c>
      <c r="S2084" s="105">
        <f>Table1[[#This Row],[Female Voters]]/Table1[[#This Row],[Female Population]]</f>
        <v>0.87462188675950003</v>
      </c>
      <c r="T2084" s="94">
        <f>Table1[[#This Row],[Male Voters]]/Table1[[#This Row],[Male Population]]</f>
        <v>0.86446468052725378</v>
      </c>
      <c r="U2084" s="94">
        <f>Table1[[#This Row],[Total Voters]]/Table1[[#This Row],[Total Population]]</f>
        <v>0.88712833105544631</v>
      </c>
      <c r="V2084" s="94">
        <f>Table1[[#This Row],[Female Ballots]]/Table1[[#This Row],[Female Population]]</f>
        <v>0.50131465456360491</v>
      </c>
      <c r="W2084" s="94">
        <f>Table1[[#This Row],[Male Ballots]]/Table1[[#This Row],[Male Population]]</f>
        <v>0.47169459158899435</v>
      </c>
      <c r="X2084" s="94">
        <f>Table1[[#This Row],[Total Ballots]]/Table1[[#This Row],[Total Population]]</f>
        <v>0.49553968911094354</v>
      </c>
      <c r="Y2084" s="94">
        <f>Table1[[#This Row],[Female Ballots]]/Table1[[#This Row],[Female Voters]]</f>
        <v>0.57317872117400415</v>
      </c>
      <c r="Z2084" s="95">
        <f>Table1[[#This Row],[Male Ballots]]/Table1[[#This Row],[Male Voters]]</f>
        <v>0.54564935064935061</v>
      </c>
      <c r="AA2084" s="94">
        <f>Table1[[#This Row],[Total Ballots]]/Table1[[#This Row],[Total Voters]]</f>
        <v>0.55858850604104071</v>
      </c>
    </row>
    <row r="2085" spans="1:27" s="7" customFormat="1" x14ac:dyDescent="0.35">
      <c r="A2085" s="102" t="s">
        <v>39</v>
      </c>
      <c r="B2085" s="103">
        <v>2022</v>
      </c>
      <c r="C2085" s="103" t="s">
        <v>82</v>
      </c>
      <c r="D2085" s="103"/>
      <c r="E2085" s="109"/>
      <c r="F2085" s="109"/>
      <c r="G2085" s="110" t="s">
        <v>65</v>
      </c>
      <c r="H2085" s="132">
        <v>15615.699000000001</v>
      </c>
      <c r="I2085" s="132">
        <v>15274.723</v>
      </c>
      <c r="J2085" s="133">
        <v>30890.42</v>
      </c>
      <c r="K2085">
        <v>13525</v>
      </c>
      <c r="L2085">
        <v>13253</v>
      </c>
      <c r="M2085">
        <v>397</v>
      </c>
      <c r="N2085">
        <v>27175</v>
      </c>
      <c r="O2085">
        <v>9195</v>
      </c>
      <c r="P2085">
        <v>8966</v>
      </c>
      <c r="Q2085">
        <v>231</v>
      </c>
      <c r="R2085">
        <v>18392</v>
      </c>
      <c r="S2085" s="105">
        <f>Table1[[#This Row],[Female Voters]]/Table1[[#This Row],[Female Population]]</f>
        <v>0.86611556741712292</v>
      </c>
      <c r="T2085" s="94">
        <f>Table1[[#This Row],[Male Voters]]/Table1[[#This Row],[Male Population]]</f>
        <v>0.86764257525324684</v>
      </c>
      <c r="U2085" s="94">
        <f>Table1[[#This Row],[Total Voters]]/Table1[[#This Row],[Total Population]]</f>
        <v>0.8797225806576926</v>
      </c>
      <c r="V2085" s="94">
        <f>Table1[[#This Row],[Female Ballots]]/Table1[[#This Row],[Female Population]]</f>
        <v>0.58883050960446914</v>
      </c>
      <c r="W2085" s="94">
        <f>Table1[[#This Row],[Male Ballots]]/Table1[[#This Row],[Male Population]]</f>
        <v>0.58698282122693812</v>
      </c>
      <c r="X2085" s="94">
        <f>Table1[[#This Row],[Total Ballots]]/Table1[[#This Row],[Total Population]]</f>
        <v>0.59539494768928358</v>
      </c>
      <c r="Y2085" s="94">
        <f>Table1[[#This Row],[Female Ballots]]/Table1[[#This Row],[Female Voters]]</f>
        <v>0.67985212569316078</v>
      </c>
      <c r="Z2085" s="95">
        <f>Table1[[#This Row],[Male Ballots]]/Table1[[#This Row],[Male Voters]]</f>
        <v>0.67652606956915418</v>
      </c>
      <c r="AA2085" s="94">
        <f>Table1[[#This Row],[Total Ballots]]/Table1[[#This Row],[Total Voters]]</f>
        <v>0.67679852805887764</v>
      </c>
    </row>
    <row r="2086" spans="1:27" s="7" customFormat="1" x14ac:dyDescent="0.35">
      <c r="A2086" s="102" t="s">
        <v>39</v>
      </c>
      <c r="B2086" s="103">
        <v>2022</v>
      </c>
      <c r="C2086" s="103" t="s">
        <v>82</v>
      </c>
      <c r="D2086" s="103"/>
      <c r="E2086" s="109"/>
      <c r="F2086" s="109"/>
      <c r="G2086" s="110" t="s">
        <v>66</v>
      </c>
      <c r="H2086" s="132">
        <v>19169.336000000003</v>
      </c>
      <c r="I2086" s="132">
        <v>17683.665999999997</v>
      </c>
      <c r="J2086" s="133">
        <v>36853</v>
      </c>
      <c r="K2086">
        <v>16497</v>
      </c>
      <c r="L2086">
        <v>15290</v>
      </c>
      <c r="M2086">
        <v>459</v>
      </c>
      <c r="N2086">
        <v>32246</v>
      </c>
      <c r="O2086">
        <v>13074</v>
      </c>
      <c r="P2086">
        <v>12229</v>
      </c>
      <c r="Q2086">
        <v>321</v>
      </c>
      <c r="R2086">
        <v>25624</v>
      </c>
      <c r="S2086" s="105">
        <f>Table1[[#This Row],[Female Voters]]/Table1[[#This Row],[Female Population]]</f>
        <v>0.86059318903899418</v>
      </c>
      <c r="T2086" s="94">
        <f>Table1[[#This Row],[Male Voters]]/Table1[[#This Row],[Male Population]]</f>
        <v>0.86463971893610758</v>
      </c>
      <c r="U2086" s="94">
        <f>Table1[[#This Row],[Total Voters]]/Table1[[#This Row],[Total Population]]</f>
        <v>0.87498982443763063</v>
      </c>
      <c r="V2086" s="94">
        <f>Table1[[#This Row],[Female Ballots]]/Table1[[#This Row],[Female Population]]</f>
        <v>0.68202675356099962</v>
      </c>
      <c r="W2086" s="94">
        <f>Table1[[#This Row],[Male Ballots]]/Table1[[#This Row],[Male Population]]</f>
        <v>0.69154212706799612</v>
      </c>
      <c r="X2086" s="94">
        <f>Table1[[#This Row],[Total Ballots]]/Table1[[#This Row],[Total Population]]</f>
        <v>0.69530296041027873</v>
      </c>
      <c r="Y2086" s="94">
        <f>Table1[[#This Row],[Female Ballots]]/Table1[[#This Row],[Female Voters]]</f>
        <v>0.79250772867794139</v>
      </c>
      <c r="Z2086" s="95">
        <f>Table1[[#This Row],[Male Ballots]]/Table1[[#This Row],[Male Voters]]</f>
        <v>0.79980379332897322</v>
      </c>
      <c r="AA2086" s="94">
        <f>Table1[[#This Row],[Total Ballots]]/Table1[[#This Row],[Total Voters]]</f>
        <v>0.79464119580723191</v>
      </c>
    </row>
    <row r="2087" spans="1:27" s="7" customFormat="1" x14ac:dyDescent="0.35">
      <c r="A2087" s="102" t="s">
        <v>39</v>
      </c>
      <c r="B2087" s="103">
        <v>2022</v>
      </c>
      <c r="C2087" s="103" t="s">
        <v>82</v>
      </c>
      <c r="D2087" s="103"/>
      <c r="E2087" s="109"/>
      <c r="F2087" s="109"/>
      <c r="G2087" s="110" t="s">
        <v>67</v>
      </c>
      <c r="H2087" s="132">
        <v>30523.714</v>
      </c>
      <c r="I2087" s="132">
        <v>25949.542000000001</v>
      </c>
      <c r="J2087" s="133">
        <v>56473.255999999994</v>
      </c>
      <c r="K2087">
        <v>28276</v>
      </c>
      <c r="L2087">
        <v>24766</v>
      </c>
      <c r="M2087">
        <v>506</v>
      </c>
      <c r="N2087">
        <v>53548</v>
      </c>
      <c r="O2087">
        <v>23554</v>
      </c>
      <c r="P2087">
        <v>21215</v>
      </c>
      <c r="Q2087">
        <v>384</v>
      </c>
      <c r="R2087">
        <v>45153</v>
      </c>
      <c r="S2087" s="105">
        <f>Table1[[#This Row],[Female Voters]]/Table1[[#This Row],[Female Population]]</f>
        <v>0.92636171338782691</v>
      </c>
      <c r="T2087" s="94">
        <f>Table1[[#This Row],[Male Voters]]/Table1[[#This Row],[Male Population]]</f>
        <v>0.95439064011226094</v>
      </c>
      <c r="U2087" s="94">
        <f>Table1[[#This Row],[Total Voters]]/Table1[[#This Row],[Total Population]]</f>
        <v>0.94820103873592854</v>
      </c>
      <c r="V2087" s="94">
        <f>Table1[[#This Row],[Female Ballots]]/Table1[[#This Row],[Female Population]]</f>
        <v>0.77166232130205392</v>
      </c>
      <c r="W2087" s="94">
        <f>Table1[[#This Row],[Male Ballots]]/Table1[[#This Row],[Male Population]]</f>
        <v>0.8175481478632648</v>
      </c>
      <c r="X2087" s="94">
        <f>Table1[[#This Row],[Total Ballots]]/Table1[[#This Row],[Total Population]]</f>
        <v>0.79954660308589265</v>
      </c>
      <c r="Y2087" s="94">
        <f>Table1[[#This Row],[Female Ballots]]/Table1[[#This Row],[Female Voters]]</f>
        <v>0.83300325364266514</v>
      </c>
      <c r="Z2087" s="95">
        <f>Table1[[#This Row],[Male Ballots]]/Table1[[#This Row],[Male Voters]]</f>
        <v>0.85661794395542279</v>
      </c>
      <c r="AA2087" s="94">
        <f>Table1[[#This Row],[Total Ballots]]/Table1[[#This Row],[Total Voters]]</f>
        <v>0.84322477029954435</v>
      </c>
    </row>
    <row r="2088" spans="1:27" s="7" customFormat="1" x14ac:dyDescent="0.35">
      <c r="A2088" s="102" t="s">
        <v>50</v>
      </c>
      <c r="B2088" s="103">
        <v>2022</v>
      </c>
      <c r="C2088" s="103" t="s">
        <v>82</v>
      </c>
      <c r="D2088" s="103"/>
      <c r="E2088" s="109"/>
      <c r="F2088" s="109"/>
      <c r="G2088" s="110" t="s">
        <v>79</v>
      </c>
      <c r="H2088" s="132">
        <v>19421.446800000002</v>
      </c>
      <c r="I2088" s="132">
        <v>19562.802300000003</v>
      </c>
      <c r="J2088" s="133">
        <v>38984.247799999997</v>
      </c>
      <c r="K2088">
        <v>14620</v>
      </c>
      <c r="L2088">
        <v>14423</v>
      </c>
      <c r="M2088">
        <v>626</v>
      </c>
      <c r="N2088">
        <v>29669</v>
      </c>
      <c r="O2088">
        <v>10382</v>
      </c>
      <c r="P2088">
        <v>10145</v>
      </c>
      <c r="Q2088">
        <v>415</v>
      </c>
      <c r="R2088">
        <v>20942</v>
      </c>
      <c r="S2088" s="105">
        <f>Table1[[#This Row],[Female Voters]]/Table1[[#This Row],[Female Population]]</f>
        <v>0.75277604961953704</v>
      </c>
      <c r="T2088" s="94">
        <f>Table1[[#This Row],[Male Voters]]/Table1[[#This Row],[Male Population]]</f>
        <v>0.73726656226546838</v>
      </c>
      <c r="U2088" s="94">
        <f>Table1[[#This Row],[Total Voters]]/Table1[[#This Row],[Total Population]]</f>
        <v>0.76105098018589967</v>
      </c>
      <c r="V2088" s="94">
        <f>Table1[[#This Row],[Female Ballots]]/Table1[[#This Row],[Female Population]]</f>
        <v>0.53456367627565204</v>
      </c>
      <c r="W2088" s="94">
        <f>Table1[[#This Row],[Male Ballots]]/Table1[[#This Row],[Male Population]]</f>
        <v>0.51858623546995608</v>
      </c>
      <c r="X2088" s="94">
        <f>Table1[[#This Row],[Total Ballots]]/Table1[[#This Row],[Total Population]]</f>
        <v>0.53719133193073954</v>
      </c>
      <c r="Y2088" s="94">
        <f>Table1[[#This Row],[Female Ballots]]/Table1[[#This Row],[Female Voters]]</f>
        <v>0.71012311901504788</v>
      </c>
      <c r="Z2088" s="95">
        <f>Table1[[#This Row],[Male Ballots]]/Table1[[#This Row],[Male Voters]]</f>
        <v>0.7033904180822298</v>
      </c>
      <c r="AA2088" s="94">
        <f>Table1[[#This Row],[Total Ballots]]/Table1[[#This Row],[Total Voters]]</f>
        <v>0.70585459570595566</v>
      </c>
    </row>
    <row r="2089" spans="1:27" s="7" customFormat="1" x14ac:dyDescent="0.35">
      <c r="A2089" s="102" t="s">
        <v>50</v>
      </c>
      <c r="B2089" s="103">
        <v>2022</v>
      </c>
      <c r="C2089" s="103" t="s">
        <v>82</v>
      </c>
      <c r="D2089" s="103"/>
      <c r="E2089" s="109"/>
      <c r="F2089" s="109"/>
      <c r="G2089" s="110" t="s">
        <v>62</v>
      </c>
      <c r="H2089" s="132">
        <v>4568.7170999999998</v>
      </c>
      <c r="I2089" s="132">
        <v>4503.3424999999997</v>
      </c>
      <c r="J2089" s="133">
        <v>9072.0593000000008</v>
      </c>
      <c r="K2089">
        <v>1381</v>
      </c>
      <c r="L2089">
        <v>1432</v>
      </c>
      <c r="M2089">
        <v>111</v>
      </c>
      <c r="N2089">
        <v>2924</v>
      </c>
      <c r="O2089">
        <v>644</v>
      </c>
      <c r="P2089">
        <v>604</v>
      </c>
      <c r="Q2089">
        <v>69</v>
      </c>
      <c r="R2089">
        <v>1317</v>
      </c>
      <c r="S2089" s="105">
        <f>Table1[[#This Row],[Female Voters]]/Table1[[#This Row],[Female Population]]</f>
        <v>0.30227303852978771</v>
      </c>
      <c r="T2089" s="94">
        <f>Table1[[#This Row],[Male Voters]]/Table1[[#This Row],[Male Population]]</f>
        <v>0.31798602926603964</v>
      </c>
      <c r="U2089" s="94">
        <f>Table1[[#This Row],[Total Voters]]/Table1[[#This Row],[Total Population]]</f>
        <v>0.3223082988445633</v>
      </c>
      <c r="V2089" s="94">
        <f>Table1[[#This Row],[Female Ballots]]/Table1[[#This Row],[Female Population]]</f>
        <v>0.1409586073954984</v>
      </c>
      <c r="W2089" s="94">
        <f>Table1[[#This Row],[Male Ballots]]/Table1[[#This Row],[Male Population]]</f>
        <v>0.1341225989362346</v>
      </c>
      <c r="X2089" s="94">
        <f>Table1[[#This Row],[Total Ballots]]/Table1[[#This Row],[Total Population]]</f>
        <v>0.14517100874770517</v>
      </c>
      <c r="Y2089" s="94">
        <f>Table1[[#This Row],[Female Ballots]]/Table1[[#This Row],[Female Voters]]</f>
        <v>0.46632874728457641</v>
      </c>
      <c r="Z2089" s="95">
        <f>Table1[[#This Row],[Male Ballots]]/Table1[[#This Row],[Male Voters]]</f>
        <v>0.42178770949720673</v>
      </c>
      <c r="AA2089" s="94">
        <f>Table1[[#This Row],[Total Ballots]]/Table1[[#This Row],[Total Voters]]</f>
        <v>0.45041039671682626</v>
      </c>
    </row>
    <row r="2090" spans="1:27" s="7" customFormat="1" x14ac:dyDescent="0.35">
      <c r="A2090" s="102" t="s">
        <v>50</v>
      </c>
      <c r="B2090" s="103">
        <v>2022</v>
      </c>
      <c r="C2090" s="103" t="s">
        <v>82</v>
      </c>
      <c r="D2090" s="103"/>
      <c r="E2090" s="109"/>
      <c r="F2090" s="109"/>
      <c r="G2090" s="110" t="s">
        <v>63</v>
      </c>
      <c r="H2090" s="132">
        <v>2472.2700000000004</v>
      </c>
      <c r="I2090" s="132">
        <v>2885.152</v>
      </c>
      <c r="J2090" s="133">
        <v>5357.4220000000005</v>
      </c>
      <c r="K2090">
        <v>2056</v>
      </c>
      <c r="L2090">
        <v>2089</v>
      </c>
      <c r="M2090">
        <v>141</v>
      </c>
      <c r="N2090">
        <v>4286</v>
      </c>
      <c r="O2090">
        <v>1041</v>
      </c>
      <c r="P2090">
        <v>1003</v>
      </c>
      <c r="Q2090">
        <v>80</v>
      </c>
      <c r="R2090">
        <v>2124</v>
      </c>
      <c r="S2090" s="105">
        <f>Table1[[#This Row],[Female Voters]]/Table1[[#This Row],[Female Population]]</f>
        <v>0.83162437759629804</v>
      </c>
      <c r="T2090" s="94">
        <f>Table1[[#This Row],[Male Voters]]/Table1[[#This Row],[Male Population]]</f>
        <v>0.72405197369150742</v>
      </c>
      <c r="U2090" s="94">
        <f>Table1[[#This Row],[Total Voters]]/Table1[[#This Row],[Total Population]]</f>
        <v>0.80001164739309305</v>
      </c>
      <c r="V2090" s="94">
        <f>Table1[[#This Row],[Female Ballots]]/Table1[[#This Row],[Female Population]]</f>
        <v>0.42107051414287266</v>
      </c>
      <c r="W2090" s="94">
        <f>Table1[[#This Row],[Male Ballots]]/Table1[[#This Row],[Male Population]]</f>
        <v>0.34764199598496021</v>
      </c>
      <c r="X2090" s="94">
        <f>Table1[[#This Row],[Total Ballots]]/Table1[[#This Row],[Total Population]]</f>
        <v>0.39645934182522857</v>
      </c>
      <c r="Y2090" s="94">
        <f>Table1[[#This Row],[Female Ballots]]/Table1[[#This Row],[Female Voters]]</f>
        <v>0.50632295719844356</v>
      </c>
      <c r="Z2090" s="95">
        <f>Table1[[#This Row],[Male Ballots]]/Table1[[#This Row],[Male Voters]]</f>
        <v>0.48013403542364769</v>
      </c>
      <c r="AA2090" s="94">
        <f>Table1[[#This Row],[Total Ballots]]/Table1[[#This Row],[Total Voters]]</f>
        <v>0.49556696220251983</v>
      </c>
    </row>
    <row r="2091" spans="1:27" s="7" customFormat="1" x14ac:dyDescent="0.35">
      <c r="A2091" s="102" t="s">
        <v>50</v>
      </c>
      <c r="B2091" s="103">
        <v>2022</v>
      </c>
      <c r="C2091" s="103" t="s">
        <v>82</v>
      </c>
      <c r="D2091" s="103"/>
      <c r="E2091" s="109"/>
      <c r="F2091" s="109"/>
      <c r="G2091" s="110" t="s">
        <v>64</v>
      </c>
      <c r="H2091" s="132">
        <v>2512.94</v>
      </c>
      <c r="I2091" s="132">
        <v>2578.3879999999999</v>
      </c>
      <c r="J2091" s="133">
        <v>5091.3279999999995</v>
      </c>
      <c r="K2091">
        <v>2166</v>
      </c>
      <c r="L2091">
        <v>2147</v>
      </c>
      <c r="M2091">
        <v>116</v>
      </c>
      <c r="N2091">
        <v>4429</v>
      </c>
      <c r="O2091">
        <v>1430</v>
      </c>
      <c r="P2091">
        <v>1413</v>
      </c>
      <c r="Q2091">
        <v>68</v>
      </c>
      <c r="R2091">
        <v>2911</v>
      </c>
      <c r="S2091" s="105">
        <f>Table1[[#This Row],[Female Voters]]/Table1[[#This Row],[Female Population]]</f>
        <v>0.86193860577650083</v>
      </c>
      <c r="T2091" s="94">
        <f>Table1[[#This Row],[Male Voters]]/Table1[[#This Row],[Male Population]]</f>
        <v>0.83269081301960768</v>
      </c>
      <c r="U2091" s="94">
        <f>Table1[[#This Row],[Total Voters]]/Table1[[#This Row],[Total Population]]</f>
        <v>0.8699105616452133</v>
      </c>
      <c r="V2091" s="94">
        <f>Table1[[#This Row],[Female Ballots]]/Table1[[#This Row],[Female Population]]</f>
        <v>0.56905457352742206</v>
      </c>
      <c r="W2091" s="94">
        <f>Table1[[#This Row],[Male Ballots]]/Table1[[#This Row],[Male Population]]</f>
        <v>0.54801682291416187</v>
      </c>
      <c r="X2091" s="94">
        <f>Table1[[#This Row],[Total Ballots]]/Table1[[#This Row],[Total Population]]</f>
        <v>0.57175652403459376</v>
      </c>
      <c r="Y2091" s="94">
        <f>Table1[[#This Row],[Female Ballots]]/Table1[[#This Row],[Female Voters]]</f>
        <v>0.66020313942751618</v>
      </c>
      <c r="Z2091" s="95">
        <f>Table1[[#This Row],[Male Ballots]]/Table1[[#This Row],[Male Voters]]</f>
        <v>0.65812761993479274</v>
      </c>
      <c r="AA2091" s="94">
        <f>Table1[[#This Row],[Total Ballots]]/Table1[[#This Row],[Total Voters]]</f>
        <v>0.65725897493790919</v>
      </c>
    </row>
    <row r="2092" spans="1:27" s="7" customFormat="1" x14ac:dyDescent="0.35">
      <c r="A2092" s="102" t="s">
        <v>50</v>
      </c>
      <c r="B2092" s="103">
        <v>2022</v>
      </c>
      <c r="C2092" s="103" t="s">
        <v>82</v>
      </c>
      <c r="D2092" s="103"/>
      <c r="E2092" s="109"/>
      <c r="F2092" s="109"/>
      <c r="G2092" s="110" t="s">
        <v>65</v>
      </c>
      <c r="H2092" s="132">
        <v>2274.7309999999998</v>
      </c>
      <c r="I2092" s="132">
        <v>2380.6959999999999</v>
      </c>
      <c r="J2092" s="133">
        <v>4655.4269999999997</v>
      </c>
      <c r="K2092">
        <v>2018</v>
      </c>
      <c r="L2092">
        <v>2066</v>
      </c>
      <c r="M2092">
        <v>65</v>
      </c>
      <c r="N2092">
        <v>4149</v>
      </c>
      <c r="O2092">
        <v>1435</v>
      </c>
      <c r="P2092">
        <v>1503</v>
      </c>
      <c r="Q2092">
        <v>46</v>
      </c>
      <c r="R2092">
        <v>2984</v>
      </c>
      <c r="S2092" s="105">
        <f>Table1[[#This Row],[Female Voters]]/Table1[[#This Row],[Female Population]]</f>
        <v>0.88713786377378256</v>
      </c>
      <c r="T2092" s="94">
        <f>Table1[[#This Row],[Male Voters]]/Table1[[#This Row],[Male Population]]</f>
        <v>0.86781344615188172</v>
      </c>
      <c r="U2092" s="94">
        <f>Table1[[#This Row],[Total Voters]]/Table1[[#This Row],[Total Population]]</f>
        <v>0.89121792694848401</v>
      </c>
      <c r="V2092" s="94">
        <f>Table1[[#This Row],[Female Ballots]]/Table1[[#This Row],[Female Population]]</f>
        <v>0.63084382285202079</v>
      </c>
      <c r="W2092" s="94">
        <f>Table1[[#This Row],[Male Ballots]]/Table1[[#This Row],[Male Population]]</f>
        <v>0.63132798139703683</v>
      </c>
      <c r="X2092" s="94">
        <f>Table1[[#This Row],[Total Ballots]]/Table1[[#This Row],[Total Population]]</f>
        <v>0.64097235334159475</v>
      </c>
      <c r="Y2092" s="94">
        <f>Table1[[#This Row],[Female Ballots]]/Table1[[#This Row],[Female Voters]]</f>
        <v>0.71110009910802774</v>
      </c>
      <c r="Z2092" s="95">
        <f>Table1[[#This Row],[Male Ballots]]/Table1[[#This Row],[Male Voters]]</f>
        <v>0.7274927395934172</v>
      </c>
      <c r="AA2092" s="94">
        <f>Table1[[#This Row],[Total Ballots]]/Table1[[#This Row],[Total Voters]]</f>
        <v>0.71920944805977349</v>
      </c>
    </row>
    <row r="2093" spans="1:27" s="7" customFormat="1" x14ac:dyDescent="0.35">
      <c r="A2093" s="102" t="s">
        <v>50</v>
      </c>
      <c r="B2093" s="103">
        <v>2022</v>
      </c>
      <c r="C2093" s="103" t="s">
        <v>82</v>
      </c>
      <c r="D2093" s="103"/>
      <c r="E2093" s="109"/>
      <c r="F2093" s="109"/>
      <c r="G2093" s="110" t="s">
        <v>66</v>
      </c>
      <c r="H2093" s="132">
        <v>2966.9389999999999</v>
      </c>
      <c r="I2093" s="132">
        <v>2793.0940000000001</v>
      </c>
      <c r="J2093" s="133">
        <v>5760.0320000000002</v>
      </c>
      <c r="K2093">
        <v>2577</v>
      </c>
      <c r="L2093">
        <v>2444</v>
      </c>
      <c r="M2093">
        <v>88</v>
      </c>
      <c r="N2093">
        <v>5109</v>
      </c>
      <c r="O2093">
        <v>2098</v>
      </c>
      <c r="P2093">
        <v>1977</v>
      </c>
      <c r="Q2093">
        <v>69</v>
      </c>
      <c r="R2093">
        <v>4144</v>
      </c>
      <c r="S2093" s="105">
        <f>Table1[[#This Row],[Female Voters]]/Table1[[#This Row],[Female Population]]</f>
        <v>0.86857195243987162</v>
      </c>
      <c r="T2093" s="94">
        <f>Table1[[#This Row],[Male Voters]]/Table1[[#This Row],[Male Population]]</f>
        <v>0.8750153056073301</v>
      </c>
      <c r="U2093" s="94">
        <f>Table1[[#This Row],[Total Voters]]/Table1[[#This Row],[Total Population]]</f>
        <v>0.88697423903200534</v>
      </c>
      <c r="V2093" s="94">
        <f>Table1[[#This Row],[Female Ballots]]/Table1[[#This Row],[Female Population]]</f>
        <v>0.70712609864914655</v>
      </c>
      <c r="W2093" s="94">
        <f>Table1[[#This Row],[Male Ballots]]/Table1[[#This Row],[Male Population]]</f>
        <v>0.70781720915944824</v>
      </c>
      <c r="X2093" s="94">
        <f>Table1[[#This Row],[Total Ballots]]/Table1[[#This Row],[Total Population]]</f>
        <v>0.71944044755306913</v>
      </c>
      <c r="Y2093" s="94">
        <f>Table1[[#This Row],[Female Ballots]]/Table1[[#This Row],[Female Voters]]</f>
        <v>0.81412495149398523</v>
      </c>
      <c r="Z2093" s="95">
        <f>Table1[[#This Row],[Male Ballots]]/Table1[[#This Row],[Male Voters]]</f>
        <v>0.80891980360065463</v>
      </c>
      <c r="AA2093" s="94">
        <f>Table1[[#This Row],[Total Ballots]]/Table1[[#This Row],[Total Voters]]</f>
        <v>0.81111763554511651</v>
      </c>
    </row>
    <row r="2094" spans="1:27" s="7" customFormat="1" x14ac:dyDescent="0.35">
      <c r="A2094" s="102" t="s">
        <v>50</v>
      </c>
      <c r="B2094" s="103">
        <v>2022</v>
      </c>
      <c r="C2094" s="103" t="s">
        <v>82</v>
      </c>
      <c r="D2094" s="103"/>
      <c r="E2094" s="109"/>
      <c r="F2094" s="109"/>
      <c r="G2094" s="110" t="s">
        <v>67</v>
      </c>
      <c r="H2094" s="132">
        <v>4625.8497000000007</v>
      </c>
      <c r="I2094" s="132">
        <v>4422.1298000000006</v>
      </c>
      <c r="J2094" s="133">
        <v>9047.9794999999995</v>
      </c>
      <c r="K2094">
        <v>4422</v>
      </c>
      <c r="L2094">
        <v>4245</v>
      </c>
      <c r="M2094">
        <v>105</v>
      </c>
      <c r="N2094">
        <v>8772</v>
      </c>
      <c r="O2094">
        <v>3734</v>
      </c>
      <c r="P2094">
        <v>3645</v>
      </c>
      <c r="Q2094">
        <v>83</v>
      </c>
      <c r="R2094">
        <v>7462</v>
      </c>
      <c r="S2094" s="105">
        <f>Table1[[#This Row],[Female Voters]]/Table1[[#This Row],[Female Population]]</f>
        <v>0.95593248522536289</v>
      </c>
      <c r="T2094" s="94">
        <f>Table1[[#This Row],[Male Voters]]/Table1[[#This Row],[Male Population]]</f>
        <v>0.95994468547711997</v>
      </c>
      <c r="U2094" s="94">
        <f>Table1[[#This Row],[Total Voters]]/Table1[[#This Row],[Total Population]]</f>
        <v>0.96949821780652801</v>
      </c>
      <c r="V2094" s="94">
        <f>Table1[[#This Row],[Female Ballots]]/Table1[[#This Row],[Female Population]]</f>
        <v>0.80720305287912819</v>
      </c>
      <c r="W2094" s="94">
        <f>Table1[[#This Row],[Male Ballots]]/Table1[[#This Row],[Male Population]]</f>
        <v>0.82426345784784505</v>
      </c>
      <c r="X2094" s="94">
        <f>Table1[[#This Row],[Total Ballots]]/Table1[[#This Row],[Total Population]]</f>
        <v>0.82471451222894576</v>
      </c>
      <c r="Y2094" s="94">
        <f>Table1[[#This Row],[Female Ballots]]/Table1[[#This Row],[Female Voters]]</f>
        <v>0.84441429217548625</v>
      </c>
      <c r="Z2094" s="95">
        <f>Table1[[#This Row],[Male Ballots]]/Table1[[#This Row],[Male Voters]]</f>
        <v>0.85865724381625441</v>
      </c>
      <c r="AA2094" s="94">
        <f>Table1[[#This Row],[Total Ballots]]/Table1[[#This Row],[Total Voters]]</f>
        <v>0.85066119471044233</v>
      </c>
    </row>
    <row r="2095" spans="1:27" s="7" customFormat="1" x14ac:dyDescent="0.35">
      <c r="A2095" s="102" t="s">
        <v>29</v>
      </c>
      <c r="B2095" s="103">
        <v>2022</v>
      </c>
      <c r="C2095" s="103" t="s">
        <v>82</v>
      </c>
      <c r="D2095" s="16" t="s">
        <v>87</v>
      </c>
      <c r="E2095" s="109"/>
      <c r="F2095" s="109"/>
      <c r="G2095" s="110" t="s">
        <v>79</v>
      </c>
      <c r="H2095" s="132">
        <v>9240.5204000000012</v>
      </c>
      <c r="I2095" s="132">
        <v>9555.4267</v>
      </c>
      <c r="J2095" s="133">
        <v>18795.946900000003</v>
      </c>
      <c r="K2095">
        <v>7759</v>
      </c>
      <c r="L2095">
        <v>7809</v>
      </c>
      <c r="M2095">
        <v>289</v>
      </c>
      <c r="N2095">
        <v>15857</v>
      </c>
      <c r="O2095">
        <v>5673</v>
      </c>
      <c r="P2095">
        <v>5711</v>
      </c>
      <c r="Q2095">
        <v>196</v>
      </c>
      <c r="R2095">
        <v>11580</v>
      </c>
      <c r="S2095" s="105">
        <f>Table1[[#This Row],[Female Voters]]/Table1[[#This Row],[Female Population]]</f>
        <v>0.83967132413884382</v>
      </c>
      <c r="T2095" s="94">
        <f>Table1[[#This Row],[Male Voters]]/Table1[[#This Row],[Male Population]]</f>
        <v>0.81723195051038378</v>
      </c>
      <c r="U2095" s="94">
        <f>Table1[[#This Row],[Total Voters]]/Table1[[#This Row],[Total Population]]</f>
        <v>0.84363932737009373</v>
      </c>
      <c r="V2095" s="94">
        <f>Table1[[#This Row],[Female Ballots]]/Table1[[#This Row],[Female Population]]</f>
        <v>0.61392646241006077</v>
      </c>
      <c r="W2095" s="94">
        <f>Table1[[#This Row],[Male Ballots]]/Table1[[#This Row],[Male Population]]</f>
        <v>0.59767085021959299</v>
      </c>
      <c r="X2095" s="94">
        <f>Table1[[#This Row],[Total Ballots]]/Table1[[#This Row],[Total Population]]</f>
        <v>0.61609026997197991</v>
      </c>
      <c r="Y2095" s="94">
        <f>Table1[[#This Row],[Female Ballots]]/Table1[[#This Row],[Female Voters]]</f>
        <v>0.73115092151050398</v>
      </c>
      <c r="Z2095" s="95">
        <f>Table1[[#This Row],[Male Ballots]]/Table1[[#This Row],[Male Voters]]</f>
        <v>0.73133563836598792</v>
      </c>
      <c r="AA2095" s="94">
        <f>Table1[[#This Row],[Total Ballots]]/Table1[[#This Row],[Total Voters]]</f>
        <v>0.73027684934098502</v>
      </c>
    </row>
    <row r="2096" spans="1:27" s="7" customFormat="1" x14ac:dyDescent="0.35">
      <c r="A2096" s="102" t="s">
        <v>29</v>
      </c>
      <c r="B2096" s="103">
        <v>2022</v>
      </c>
      <c r="C2096" s="103" t="s">
        <v>82</v>
      </c>
      <c r="D2096" s="16" t="s">
        <v>87</v>
      </c>
      <c r="E2096" s="109"/>
      <c r="F2096" s="109"/>
      <c r="G2096" s="110" t="s">
        <v>62</v>
      </c>
      <c r="H2096" s="132">
        <v>649.25670000000002</v>
      </c>
      <c r="I2096" s="132">
        <v>725.4819</v>
      </c>
      <c r="J2096" s="133">
        <v>1374.7385999999999</v>
      </c>
      <c r="K2096">
        <v>397</v>
      </c>
      <c r="L2096">
        <v>409</v>
      </c>
      <c r="M2096">
        <v>45</v>
      </c>
      <c r="N2096">
        <v>851</v>
      </c>
      <c r="O2096">
        <v>182</v>
      </c>
      <c r="P2096">
        <v>198</v>
      </c>
      <c r="Q2096">
        <v>26</v>
      </c>
      <c r="R2096">
        <v>406</v>
      </c>
      <c r="S2096" s="105">
        <f>Table1[[#This Row],[Female Voters]]/Table1[[#This Row],[Female Population]]</f>
        <v>0.61146846848095671</v>
      </c>
      <c r="T2096" s="94">
        <f>Table1[[#This Row],[Male Voters]]/Table1[[#This Row],[Male Population]]</f>
        <v>0.56376320346517261</v>
      </c>
      <c r="U2096" s="94">
        <f>Table1[[#This Row],[Total Voters]]/Table1[[#This Row],[Total Population]]</f>
        <v>0.61902677352625446</v>
      </c>
      <c r="V2096" s="94">
        <f>Table1[[#This Row],[Female Ballots]]/Table1[[#This Row],[Female Population]]</f>
        <v>0.2803205573388769</v>
      </c>
      <c r="W2096" s="94">
        <f>Table1[[#This Row],[Male Ballots]]/Table1[[#This Row],[Male Population]]</f>
        <v>0.27292203981932561</v>
      </c>
      <c r="X2096" s="94">
        <f>Table1[[#This Row],[Total Ballots]]/Table1[[#This Row],[Total Population]]</f>
        <v>0.29532887197609786</v>
      </c>
      <c r="Y2096" s="94">
        <f>Table1[[#This Row],[Female Ballots]]/Table1[[#This Row],[Female Voters]]</f>
        <v>0.45843828715365237</v>
      </c>
      <c r="Z2096" s="95">
        <f>Table1[[#This Row],[Male Ballots]]/Table1[[#This Row],[Male Voters]]</f>
        <v>0.4841075794621027</v>
      </c>
      <c r="AA2096" s="94">
        <f>Table1[[#This Row],[Total Ballots]]/Table1[[#This Row],[Total Voters]]</f>
        <v>0.47708578143360753</v>
      </c>
    </row>
    <row r="2097" spans="1:27" s="7" customFormat="1" x14ac:dyDescent="0.35">
      <c r="A2097" s="102" t="s">
        <v>29</v>
      </c>
      <c r="B2097" s="103">
        <v>2022</v>
      </c>
      <c r="C2097" s="103" t="s">
        <v>82</v>
      </c>
      <c r="D2097" s="16" t="s">
        <v>87</v>
      </c>
      <c r="E2097" s="109"/>
      <c r="F2097" s="109"/>
      <c r="G2097" s="110" t="s">
        <v>63</v>
      </c>
      <c r="H2097" s="132">
        <v>1106.9879000000001</v>
      </c>
      <c r="I2097" s="132">
        <v>1151.5208</v>
      </c>
      <c r="J2097" s="133">
        <v>2258.5091000000002</v>
      </c>
      <c r="K2097">
        <v>908</v>
      </c>
      <c r="L2097">
        <v>859</v>
      </c>
      <c r="M2097">
        <v>44</v>
      </c>
      <c r="N2097">
        <v>1811</v>
      </c>
      <c r="O2097">
        <v>447</v>
      </c>
      <c r="P2097">
        <v>423</v>
      </c>
      <c r="Q2097">
        <v>30</v>
      </c>
      <c r="R2097">
        <v>900</v>
      </c>
      <c r="S2097" s="105">
        <f>Table1[[#This Row],[Female Voters]]/Table1[[#This Row],[Female Population]]</f>
        <v>0.82024383464354034</v>
      </c>
      <c r="T2097" s="94">
        <f>Table1[[#This Row],[Male Voters]]/Table1[[#This Row],[Male Population]]</f>
        <v>0.74597002503124565</v>
      </c>
      <c r="U2097" s="94">
        <f>Table1[[#This Row],[Total Voters]]/Table1[[#This Row],[Total Population]]</f>
        <v>0.80185641049664125</v>
      </c>
      <c r="V2097" s="94">
        <f>Table1[[#This Row],[Female Ballots]]/Table1[[#This Row],[Female Population]]</f>
        <v>0.40379845163619221</v>
      </c>
      <c r="W2097" s="94">
        <f>Table1[[#This Row],[Male Ballots]]/Table1[[#This Row],[Male Population]]</f>
        <v>0.36734030336230139</v>
      </c>
      <c r="X2097" s="94">
        <f>Table1[[#This Row],[Total Ballots]]/Table1[[#This Row],[Total Population]]</f>
        <v>0.39849297042903209</v>
      </c>
      <c r="Y2097" s="94">
        <f>Table1[[#This Row],[Female Ballots]]/Table1[[#This Row],[Female Voters]]</f>
        <v>0.49229074889867841</v>
      </c>
      <c r="Z2097" s="95">
        <f>Table1[[#This Row],[Male Ballots]]/Table1[[#This Row],[Male Voters]]</f>
        <v>0.49243306169965073</v>
      </c>
      <c r="AA2097" s="94">
        <f>Table1[[#This Row],[Total Ballots]]/Table1[[#This Row],[Total Voters]]</f>
        <v>0.49696300386526782</v>
      </c>
    </row>
    <row r="2098" spans="1:27" s="7" customFormat="1" x14ac:dyDescent="0.35">
      <c r="A2098" s="102" t="s">
        <v>29</v>
      </c>
      <c r="B2098" s="103">
        <v>2022</v>
      </c>
      <c r="C2098" s="103" t="s">
        <v>82</v>
      </c>
      <c r="D2098" s="16" t="s">
        <v>87</v>
      </c>
      <c r="E2098" s="109"/>
      <c r="F2098" s="109"/>
      <c r="G2098" s="110" t="s">
        <v>64</v>
      </c>
      <c r="H2098" s="132">
        <v>1478.8137000000002</v>
      </c>
      <c r="I2098" s="132">
        <v>1548.5497</v>
      </c>
      <c r="J2098" s="133">
        <v>3027.364</v>
      </c>
      <c r="K2098">
        <v>1147</v>
      </c>
      <c r="L2098">
        <v>1190</v>
      </c>
      <c r="M2098">
        <v>46</v>
      </c>
      <c r="N2098">
        <v>2383</v>
      </c>
      <c r="O2098">
        <v>784</v>
      </c>
      <c r="P2098">
        <v>767</v>
      </c>
      <c r="Q2098">
        <v>25</v>
      </c>
      <c r="R2098">
        <v>1576</v>
      </c>
      <c r="S2098" s="105">
        <f>Table1[[#This Row],[Female Voters]]/Table1[[#This Row],[Female Population]]</f>
        <v>0.77562170272022768</v>
      </c>
      <c r="T2098" s="94">
        <f>Table1[[#This Row],[Male Voters]]/Table1[[#This Row],[Male Population]]</f>
        <v>0.76846096705840305</v>
      </c>
      <c r="U2098" s="94">
        <f>Table1[[#This Row],[Total Voters]]/Table1[[#This Row],[Total Population]]</f>
        <v>0.78715344438263779</v>
      </c>
      <c r="V2098" s="94">
        <f>Table1[[#This Row],[Female Ballots]]/Table1[[#This Row],[Female Population]]</f>
        <v>0.53015467736064381</v>
      </c>
      <c r="W2098" s="94">
        <f>Table1[[#This Row],[Male Ballots]]/Table1[[#This Row],[Male Population]]</f>
        <v>0.49530215271747491</v>
      </c>
      <c r="X2098" s="94">
        <f>Table1[[#This Row],[Total Ballots]]/Table1[[#This Row],[Total Population]]</f>
        <v>0.52058490488755238</v>
      </c>
      <c r="Y2098" s="94">
        <f>Table1[[#This Row],[Female Ballots]]/Table1[[#This Row],[Female Voters]]</f>
        <v>0.6835222319093287</v>
      </c>
      <c r="Z2098" s="95">
        <f>Table1[[#This Row],[Male Ballots]]/Table1[[#This Row],[Male Voters]]</f>
        <v>0.64453781512605046</v>
      </c>
      <c r="AA2098" s="94">
        <f>Table1[[#This Row],[Total Ballots]]/Table1[[#This Row],[Total Voters]]</f>
        <v>0.66135123793537554</v>
      </c>
    </row>
    <row r="2099" spans="1:27" s="7" customFormat="1" x14ac:dyDescent="0.35">
      <c r="A2099" s="102" t="s">
        <v>29</v>
      </c>
      <c r="B2099" s="103">
        <v>2022</v>
      </c>
      <c r="C2099" s="103" t="s">
        <v>82</v>
      </c>
      <c r="D2099" s="16" t="s">
        <v>87</v>
      </c>
      <c r="E2099" s="109"/>
      <c r="F2099" s="109"/>
      <c r="G2099" s="110" t="s">
        <v>65</v>
      </c>
      <c r="H2099" s="132">
        <v>1355.0187000000001</v>
      </c>
      <c r="I2099" s="132">
        <v>1472.3513</v>
      </c>
      <c r="J2099" s="133">
        <v>2827.37</v>
      </c>
      <c r="K2099">
        <v>1103</v>
      </c>
      <c r="L2099">
        <v>1107</v>
      </c>
      <c r="M2099">
        <v>38</v>
      </c>
      <c r="N2099">
        <v>2248</v>
      </c>
      <c r="O2099">
        <v>807</v>
      </c>
      <c r="P2099">
        <v>805</v>
      </c>
      <c r="Q2099">
        <v>23</v>
      </c>
      <c r="R2099">
        <v>1635</v>
      </c>
      <c r="S2099" s="105">
        <f>Table1[[#This Row],[Female Voters]]/Table1[[#This Row],[Female Population]]</f>
        <v>0.8140109062701496</v>
      </c>
      <c r="T2099" s="94">
        <f>Table1[[#This Row],[Male Voters]]/Table1[[#This Row],[Male Population]]</f>
        <v>0.75185860874371491</v>
      </c>
      <c r="U2099" s="94">
        <f>Table1[[#This Row],[Total Voters]]/Table1[[#This Row],[Total Population]]</f>
        <v>0.79508518517208571</v>
      </c>
      <c r="V2099" s="94">
        <f>Table1[[#This Row],[Female Ballots]]/Table1[[#This Row],[Female Population]]</f>
        <v>0.59556373650046301</v>
      </c>
      <c r="W2099" s="94">
        <f>Table1[[#This Row],[Male Ballots]]/Table1[[#This Row],[Male Population]]</f>
        <v>0.54674451674678448</v>
      </c>
      <c r="X2099" s="94">
        <f>Table1[[#This Row],[Total Ballots]]/Table1[[#This Row],[Total Population]]</f>
        <v>0.57827592426884356</v>
      </c>
      <c r="Y2099" s="94">
        <f>Table1[[#This Row],[Female Ballots]]/Table1[[#This Row],[Female Voters]]</f>
        <v>0.73164097914777881</v>
      </c>
      <c r="Z2099" s="95">
        <f>Table1[[#This Row],[Male Ballots]]/Table1[[#This Row],[Male Voters]]</f>
        <v>0.72719060523938572</v>
      </c>
      <c r="AA2099" s="94">
        <f>Table1[[#This Row],[Total Ballots]]/Table1[[#This Row],[Total Voters]]</f>
        <v>0.72731316725978645</v>
      </c>
    </row>
    <row r="2100" spans="1:27" s="7" customFormat="1" x14ac:dyDescent="0.35">
      <c r="A2100" s="102" t="s">
        <v>29</v>
      </c>
      <c r="B2100" s="103">
        <v>2022</v>
      </c>
      <c r="C2100" s="103" t="s">
        <v>82</v>
      </c>
      <c r="D2100" s="16" t="s">
        <v>87</v>
      </c>
      <c r="E2100" s="109"/>
      <c r="F2100" s="109"/>
      <c r="G2100" s="110" t="s">
        <v>66</v>
      </c>
      <c r="H2100" s="132">
        <v>1699.7159000000001</v>
      </c>
      <c r="I2100" s="132">
        <v>1690.9193</v>
      </c>
      <c r="J2100" s="133">
        <v>3390.6350000000002</v>
      </c>
      <c r="K2100">
        <v>1403</v>
      </c>
      <c r="L2100">
        <v>1418</v>
      </c>
      <c r="M2100">
        <v>57</v>
      </c>
      <c r="N2100">
        <v>2878</v>
      </c>
      <c r="O2100">
        <v>1152</v>
      </c>
      <c r="P2100">
        <v>1125</v>
      </c>
      <c r="Q2100">
        <v>42</v>
      </c>
      <c r="R2100">
        <v>2319</v>
      </c>
      <c r="S2100" s="105">
        <f>Table1[[#This Row],[Female Voters]]/Table1[[#This Row],[Female Population]]</f>
        <v>0.82543206191105223</v>
      </c>
      <c r="T2100" s="94">
        <f>Table1[[#This Row],[Male Voters]]/Table1[[#This Row],[Male Population]]</f>
        <v>0.8385970873950046</v>
      </c>
      <c r="U2100" s="94">
        <f>Table1[[#This Row],[Total Voters]]/Table1[[#This Row],[Total Population]]</f>
        <v>0.84880855650932641</v>
      </c>
      <c r="V2100" s="94">
        <f>Table1[[#This Row],[Female Ballots]]/Table1[[#This Row],[Female Population]]</f>
        <v>0.67776032453423529</v>
      </c>
      <c r="W2100" s="94">
        <f>Table1[[#This Row],[Male Ballots]]/Table1[[#This Row],[Male Population]]</f>
        <v>0.66531856369490838</v>
      </c>
      <c r="X2100" s="94">
        <f>Table1[[#This Row],[Total Ballots]]/Table1[[#This Row],[Total Population]]</f>
        <v>0.68394268330268515</v>
      </c>
      <c r="Y2100" s="94">
        <f>Table1[[#This Row],[Female Ballots]]/Table1[[#This Row],[Female Voters]]</f>
        <v>0.82109764789736284</v>
      </c>
      <c r="Z2100" s="95">
        <f>Table1[[#This Row],[Male Ballots]]/Table1[[#This Row],[Male Voters]]</f>
        <v>0.7933709449929478</v>
      </c>
      <c r="AA2100" s="94">
        <f>Table1[[#This Row],[Total Ballots]]/Table1[[#This Row],[Total Voters]]</f>
        <v>0.80576789437109109</v>
      </c>
    </row>
    <row r="2101" spans="1:27" s="7" customFormat="1" x14ac:dyDescent="0.35">
      <c r="A2101" s="102" t="s">
        <v>29</v>
      </c>
      <c r="B2101" s="103">
        <v>2022</v>
      </c>
      <c r="C2101" s="103" t="s">
        <v>82</v>
      </c>
      <c r="D2101" s="16" t="s">
        <v>87</v>
      </c>
      <c r="E2101" s="109"/>
      <c r="F2101" s="109"/>
      <c r="G2101" s="110" t="s">
        <v>67</v>
      </c>
      <c r="H2101" s="132">
        <v>2950.7275</v>
      </c>
      <c r="I2101" s="132">
        <v>2966.6037000000001</v>
      </c>
      <c r="J2101" s="133">
        <v>5917.3302000000003</v>
      </c>
      <c r="K2101">
        <v>2801</v>
      </c>
      <c r="L2101">
        <v>2826</v>
      </c>
      <c r="M2101">
        <v>59</v>
      </c>
      <c r="N2101">
        <v>5686</v>
      </c>
      <c r="O2101">
        <v>2301</v>
      </c>
      <c r="P2101">
        <v>2393</v>
      </c>
      <c r="Q2101">
        <v>50</v>
      </c>
      <c r="R2101">
        <v>4744</v>
      </c>
      <c r="S2101" s="105">
        <f>Table1[[#This Row],[Female Voters]]/Table1[[#This Row],[Female Population]]</f>
        <v>0.94925742888829956</v>
      </c>
      <c r="T2101" s="94">
        <f>Table1[[#This Row],[Male Voters]]/Table1[[#This Row],[Male Population]]</f>
        <v>0.95260448842560264</v>
      </c>
      <c r="U2101" s="94">
        <f>Table1[[#This Row],[Total Voters]]/Table1[[#This Row],[Total Population]]</f>
        <v>0.96090632224647521</v>
      </c>
      <c r="V2101" s="94">
        <f>Table1[[#This Row],[Female Ballots]]/Table1[[#This Row],[Female Population]]</f>
        <v>0.77980769149303009</v>
      </c>
      <c r="W2101" s="94">
        <f>Table1[[#This Row],[Male Ballots]]/Table1[[#This Row],[Male Population]]</f>
        <v>0.80664633432500599</v>
      </c>
      <c r="X2101" s="94">
        <f>Table1[[#This Row],[Total Ballots]]/Table1[[#This Row],[Total Population]]</f>
        <v>0.8017129076217514</v>
      </c>
      <c r="Y2101" s="94">
        <f>Table1[[#This Row],[Female Ballots]]/Table1[[#This Row],[Female Voters]]</f>
        <v>0.82149232416993934</v>
      </c>
      <c r="Z2101" s="95">
        <f>Table1[[#This Row],[Male Ballots]]/Table1[[#This Row],[Male Voters]]</f>
        <v>0.84677990092002831</v>
      </c>
      <c r="AA2101" s="94">
        <f>Table1[[#This Row],[Total Ballots]]/Table1[[#This Row],[Total Voters]]</f>
        <v>0.83432993316918747</v>
      </c>
    </row>
    <row r="2102" spans="1:27" s="7" customFormat="1" x14ac:dyDescent="0.35">
      <c r="A2102" s="102" t="s">
        <v>42</v>
      </c>
      <c r="B2102" s="103">
        <v>2022</v>
      </c>
      <c r="C2102" s="103" t="s">
        <v>82</v>
      </c>
      <c r="D2102" s="103"/>
      <c r="E2102" s="109"/>
      <c r="F2102" s="109"/>
      <c r="G2102" s="110" t="s">
        <v>79</v>
      </c>
      <c r="H2102" s="132">
        <v>32937.318299999999</v>
      </c>
      <c r="I2102" s="132">
        <v>32659.917300000001</v>
      </c>
      <c r="J2102" s="133">
        <v>65597.235799999995</v>
      </c>
      <c r="K2102">
        <v>27302</v>
      </c>
      <c r="L2102">
        <v>26155</v>
      </c>
      <c r="M2102">
        <v>991</v>
      </c>
      <c r="N2102">
        <v>54448</v>
      </c>
      <c r="O2102">
        <v>18210</v>
      </c>
      <c r="P2102">
        <v>17432</v>
      </c>
      <c r="Q2102">
        <v>601</v>
      </c>
      <c r="R2102">
        <v>36243</v>
      </c>
      <c r="S2102" s="105">
        <f>Table1[[#This Row],[Female Voters]]/Table1[[#This Row],[Female Population]]</f>
        <v>0.8289077984833999</v>
      </c>
      <c r="T2102" s="94">
        <f>Table1[[#This Row],[Male Voters]]/Table1[[#This Row],[Male Population]]</f>
        <v>0.80082872714438869</v>
      </c>
      <c r="U2102" s="94">
        <f>Table1[[#This Row],[Total Voters]]/Table1[[#This Row],[Total Population]]</f>
        <v>0.83003497534571424</v>
      </c>
      <c r="V2102" s="94">
        <f>Table1[[#This Row],[Female Ballots]]/Table1[[#This Row],[Female Population]]</f>
        <v>0.55286832504515104</v>
      </c>
      <c r="W2102" s="94">
        <f>Table1[[#This Row],[Male Ballots]]/Table1[[#This Row],[Male Population]]</f>
        <v>0.5337429314311215</v>
      </c>
      <c r="X2102" s="94">
        <f>Table1[[#This Row],[Total Ballots]]/Table1[[#This Row],[Total Population]]</f>
        <v>0.55250803723653252</v>
      </c>
      <c r="Y2102" s="94">
        <f>Table1[[#This Row],[Female Ballots]]/Table1[[#This Row],[Female Voters]]</f>
        <v>0.66698410372866457</v>
      </c>
      <c r="Z2102" s="95">
        <f>Table1[[#This Row],[Male Ballots]]/Table1[[#This Row],[Male Voters]]</f>
        <v>0.66648824316574273</v>
      </c>
      <c r="AA2102" s="94">
        <f>Table1[[#This Row],[Total Ballots]]/Table1[[#This Row],[Total Voters]]</f>
        <v>0.66564428445489277</v>
      </c>
    </row>
    <row r="2103" spans="1:27" s="7" customFormat="1" x14ac:dyDescent="0.35">
      <c r="A2103" s="102" t="s">
        <v>42</v>
      </c>
      <c r="B2103" s="103">
        <v>2022</v>
      </c>
      <c r="C2103" s="103" t="s">
        <v>82</v>
      </c>
      <c r="D2103" s="103"/>
      <c r="E2103" s="109"/>
      <c r="F2103" s="109"/>
      <c r="G2103" s="110" t="s">
        <v>62</v>
      </c>
      <c r="H2103" s="132">
        <v>2874.1162999999997</v>
      </c>
      <c r="I2103" s="132">
        <v>3129.7285000000002</v>
      </c>
      <c r="J2103" s="133">
        <v>6003.8448000000008</v>
      </c>
      <c r="K2103">
        <v>1946</v>
      </c>
      <c r="L2103">
        <v>2111</v>
      </c>
      <c r="M2103">
        <v>101</v>
      </c>
      <c r="N2103">
        <v>4158</v>
      </c>
      <c r="O2103">
        <v>768</v>
      </c>
      <c r="P2103">
        <v>819</v>
      </c>
      <c r="Q2103">
        <v>54</v>
      </c>
      <c r="R2103">
        <v>1641</v>
      </c>
      <c r="S2103" s="105">
        <f>Table1[[#This Row],[Female Voters]]/Table1[[#This Row],[Female Population]]</f>
        <v>0.6770776812337066</v>
      </c>
      <c r="T2103" s="94">
        <f>Table1[[#This Row],[Male Voters]]/Table1[[#This Row],[Male Population]]</f>
        <v>0.67449940146565424</v>
      </c>
      <c r="U2103" s="94">
        <f>Table1[[#This Row],[Total Voters]]/Table1[[#This Row],[Total Population]]</f>
        <v>0.69255620998064427</v>
      </c>
      <c r="V2103" s="94">
        <f>Table1[[#This Row],[Female Ballots]]/Table1[[#This Row],[Female Population]]</f>
        <v>0.26721256895554302</v>
      </c>
      <c r="W2103" s="94">
        <f>Table1[[#This Row],[Male Ballots]]/Table1[[#This Row],[Male Population]]</f>
        <v>0.26168404064442008</v>
      </c>
      <c r="X2103" s="94">
        <f>Table1[[#This Row],[Total Ballots]]/Table1[[#This Row],[Total Population]]</f>
        <v>0.27332485343391949</v>
      </c>
      <c r="Y2103" s="94">
        <f>Table1[[#This Row],[Female Ballots]]/Table1[[#This Row],[Female Voters]]</f>
        <v>0.39465570400822197</v>
      </c>
      <c r="Z2103" s="95">
        <f>Table1[[#This Row],[Male Ballots]]/Table1[[#This Row],[Male Voters]]</f>
        <v>0.3879677877783041</v>
      </c>
      <c r="AA2103" s="94">
        <f>Table1[[#This Row],[Total Ballots]]/Table1[[#This Row],[Total Voters]]</f>
        <v>0.39466089466089466</v>
      </c>
    </row>
    <row r="2104" spans="1:27" s="7" customFormat="1" x14ac:dyDescent="0.35">
      <c r="A2104" s="102" t="s">
        <v>42</v>
      </c>
      <c r="B2104" s="103">
        <v>2022</v>
      </c>
      <c r="C2104" s="103" t="s">
        <v>82</v>
      </c>
      <c r="D2104" s="103"/>
      <c r="E2104" s="109"/>
      <c r="F2104" s="109"/>
      <c r="G2104" s="110" t="s">
        <v>63</v>
      </c>
      <c r="H2104" s="132">
        <v>4604.8719999999994</v>
      </c>
      <c r="I2104" s="132">
        <v>4819.18</v>
      </c>
      <c r="J2104" s="133">
        <v>9424.0509999999995</v>
      </c>
      <c r="K2104">
        <v>3684</v>
      </c>
      <c r="L2104">
        <v>3696</v>
      </c>
      <c r="M2104">
        <v>157</v>
      </c>
      <c r="N2104">
        <v>7537</v>
      </c>
      <c r="O2104">
        <v>1595</v>
      </c>
      <c r="P2104">
        <v>1430</v>
      </c>
      <c r="Q2104">
        <v>89</v>
      </c>
      <c r="R2104">
        <v>3114</v>
      </c>
      <c r="S2104" s="105">
        <f>Table1[[#This Row],[Female Voters]]/Table1[[#This Row],[Female Population]]</f>
        <v>0.80002223731734579</v>
      </c>
      <c r="T2104" s="94">
        <f>Table1[[#This Row],[Male Voters]]/Table1[[#This Row],[Male Population]]</f>
        <v>0.76693545374939298</v>
      </c>
      <c r="U2104" s="94">
        <f>Table1[[#This Row],[Total Voters]]/Table1[[#This Row],[Total Population]]</f>
        <v>0.79976222539542707</v>
      </c>
      <c r="V2104" s="94">
        <f>Table1[[#This Row],[Female Ballots]]/Table1[[#This Row],[Female Population]]</f>
        <v>0.34637227701443174</v>
      </c>
      <c r="W2104" s="94">
        <f>Table1[[#This Row],[Male Ballots]]/Table1[[#This Row],[Male Population]]</f>
        <v>0.29673097912922941</v>
      </c>
      <c r="X2104" s="94">
        <f>Table1[[#This Row],[Total Ballots]]/Table1[[#This Row],[Total Population]]</f>
        <v>0.33043114898253417</v>
      </c>
      <c r="Y2104" s="94">
        <f>Table1[[#This Row],[Female Ballots]]/Table1[[#This Row],[Female Voters]]</f>
        <v>0.43295331161780676</v>
      </c>
      <c r="Z2104" s="95">
        <f>Table1[[#This Row],[Male Ballots]]/Table1[[#This Row],[Male Voters]]</f>
        <v>0.38690476190476192</v>
      </c>
      <c r="AA2104" s="94">
        <f>Table1[[#This Row],[Total Ballots]]/Table1[[#This Row],[Total Voters]]</f>
        <v>0.41316173543850337</v>
      </c>
    </row>
    <row r="2105" spans="1:27" s="7" customFormat="1" x14ac:dyDescent="0.35">
      <c r="A2105" s="102" t="s">
        <v>42</v>
      </c>
      <c r="B2105" s="103">
        <v>2022</v>
      </c>
      <c r="C2105" s="103" t="s">
        <v>82</v>
      </c>
      <c r="D2105" s="103"/>
      <c r="E2105" s="109"/>
      <c r="F2105" s="109"/>
      <c r="G2105" s="110" t="s">
        <v>64</v>
      </c>
      <c r="H2105" s="132">
        <v>5021.46</v>
      </c>
      <c r="I2105" s="132">
        <v>5169.6849999999995</v>
      </c>
      <c r="J2105" s="133">
        <v>10191.144</v>
      </c>
      <c r="K2105">
        <v>4098</v>
      </c>
      <c r="L2105">
        <v>3993</v>
      </c>
      <c r="M2105">
        <v>190</v>
      </c>
      <c r="N2105">
        <v>8281</v>
      </c>
      <c r="O2105">
        <v>2269</v>
      </c>
      <c r="P2105">
        <v>2265</v>
      </c>
      <c r="Q2105">
        <v>102</v>
      </c>
      <c r="R2105">
        <v>4636</v>
      </c>
      <c r="S2105" s="105">
        <f>Table1[[#This Row],[Female Voters]]/Table1[[#This Row],[Female Population]]</f>
        <v>0.81609731034400357</v>
      </c>
      <c r="T2105" s="94">
        <f>Table1[[#This Row],[Male Voters]]/Table1[[#This Row],[Male Population]]</f>
        <v>0.77238748589130679</v>
      </c>
      <c r="U2105" s="94">
        <f>Table1[[#This Row],[Total Voters]]/Table1[[#This Row],[Total Population]]</f>
        <v>0.81256824552768558</v>
      </c>
      <c r="V2105" s="94">
        <f>Table1[[#This Row],[Female Ballots]]/Table1[[#This Row],[Female Population]]</f>
        <v>0.45186061424366619</v>
      </c>
      <c r="W2105" s="94">
        <f>Table1[[#This Row],[Male Ballots]]/Table1[[#This Row],[Male Population]]</f>
        <v>0.43813114338687953</v>
      </c>
      <c r="X2105" s="94">
        <f>Table1[[#This Row],[Total Ballots]]/Table1[[#This Row],[Total Population]]</f>
        <v>0.45490476829686638</v>
      </c>
      <c r="Y2105" s="94">
        <f>Table1[[#This Row],[Female Ballots]]/Table1[[#This Row],[Female Voters]]</f>
        <v>0.55368472425573445</v>
      </c>
      <c r="Z2105" s="95">
        <f>Table1[[#This Row],[Male Ballots]]/Table1[[#This Row],[Male Voters]]</f>
        <v>0.56724267468069123</v>
      </c>
      <c r="AA2105" s="94">
        <f>Table1[[#This Row],[Total Ballots]]/Table1[[#This Row],[Total Voters]]</f>
        <v>0.55983576862697737</v>
      </c>
    </row>
    <row r="2106" spans="1:27" s="7" customFormat="1" x14ac:dyDescent="0.35">
      <c r="A2106" s="102" t="s">
        <v>42</v>
      </c>
      <c r="B2106" s="103">
        <v>2022</v>
      </c>
      <c r="C2106" s="103" t="s">
        <v>82</v>
      </c>
      <c r="D2106" s="103"/>
      <c r="E2106" s="109"/>
      <c r="F2106" s="109"/>
      <c r="G2106" s="110" t="s">
        <v>65</v>
      </c>
      <c r="H2106" s="132">
        <v>4735.6610000000001</v>
      </c>
      <c r="I2106" s="132">
        <v>4853.7309999999998</v>
      </c>
      <c r="J2106" s="133">
        <v>9589.393</v>
      </c>
      <c r="K2106">
        <v>3898</v>
      </c>
      <c r="L2106">
        <v>3705</v>
      </c>
      <c r="M2106">
        <v>138</v>
      </c>
      <c r="N2106">
        <v>7741</v>
      </c>
      <c r="O2106">
        <v>2571</v>
      </c>
      <c r="P2106">
        <v>2484</v>
      </c>
      <c r="Q2106">
        <v>72</v>
      </c>
      <c r="R2106">
        <v>5127</v>
      </c>
      <c r="S2106" s="105">
        <f>Table1[[#This Row],[Female Voters]]/Table1[[#This Row],[Female Population]]</f>
        <v>0.82311635060026467</v>
      </c>
      <c r="T2106" s="94">
        <f>Table1[[#This Row],[Male Voters]]/Table1[[#This Row],[Male Population]]</f>
        <v>0.76333031228965931</v>
      </c>
      <c r="U2106" s="94">
        <f>Table1[[#This Row],[Total Voters]]/Table1[[#This Row],[Total Population]]</f>
        <v>0.80724608950743804</v>
      </c>
      <c r="V2106" s="94">
        <f>Table1[[#This Row],[Female Ballots]]/Table1[[#This Row],[Female Population]]</f>
        <v>0.54290203627328903</v>
      </c>
      <c r="W2106" s="94">
        <f>Table1[[#This Row],[Male Ballots]]/Table1[[#This Row],[Male Population]]</f>
        <v>0.51177125390756106</v>
      </c>
      <c r="X2106" s="94">
        <f>Table1[[#This Row],[Total Ballots]]/Table1[[#This Row],[Total Population]]</f>
        <v>0.5346532361328814</v>
      </c>
      <c r="Y2106" s="94">
        <f>Table1[[#This Row],[Female Ballots]]/Table1[[#This Row],[Female Voters]]</f>
        <v>0.65956900974858901</v>
      </c>
      <c r="Z2106" s="95">
        <f>Table1[[#This Row],[Male Ballots]]/Table1[[#This Row],[Male Voters]]</f>
        <v>0.6704453441295547</v>
      </c>
      <c r="AA2106" s="94">
        <f>Table1[[#This Row],[Total Ballots]]/Table1[[#This Row],[Total Voters]]</f>
        <v>0.66231753003487925</v>
      </c>
    </row>
    <row r="2107" spans="1:27" s="7" customFormat="1" x14ac:dyDescent="0.35">
      <c r="A2107" s="102" t="s">
        <v>42</v>
      </c>
      <c r="B2107" s="103">
        <v>2022</v>
      </c>
      <c r="C2107" s="103" t="s">
        <v>82</v>
      </c>
      <c r="D2107" s="103"/>
      <c r="E2107" s="109"/>
      <c r="F2107" s="109"/>
      <c r="G2107" s="110" t="s">
        <v>66</v>
      </c>
      <c r="H2107" s="132">
        <v>5835.5370000000003</v>
      </c>
      <c r="I2107" s="132">
        <v>5581.4850000000006</v>
      </c>
      <c r="J2107" s="133">
        <v>11417.022000000001</v>
      </c>
      <c r="K2107">
        <v>4744</v>
      </c>
      <c r="L2107">
        <v>4472</v>
      </c>
      <c r="M2107">
        <v>185</v>
      </c>
      <c r="N2107">
        <v>9401</v>
      </c>
      <c r="O2107">
        <v>3696</v>
      </c>
      <c r="P2107">
        <v>3511</v>
      </c>
      <c r="Q2107">
        <v>129</v>
      </c>
      <c r="R2107">
        <v>7336</v>
      </c>
      <c r="S2107" s="105">
        <f>Table1[[#This Row],[Female Voters]]/Table1[[#This Row],[Female Population]]</f>
        <v>0.81295003356160711</v>
      </c>
      <c r="T2107" s="94">
        <f>Table1[[#This Row],[Male Voters]]/Table1[[#This Row],[Male Population]]</f>
        <v>0.80122046372963462</v>
      </c>
      <c r="U2107" s="94">
        <f>Table1[[#This Row],[Total Voters]]/Table1[[#This Row],[Total Population]]</f>
        <v>0.82341962728984841</v>
      </c>
      <c r="V2107" s="94">
        <f>Table1[[#This Row],[Female Ballots]]/Table1[[#This Row],[Female Population]]</f>
        <v>0.63336073441056062</v>
      </c>
      <c r="W2107" s="94">
        <f>Table1[[#This Row],[Male Ballots]]/Table1[[#This Row],[Male Population]]</f>
        <v>0.62904406264641033</v>
      </c>
      <c r="X2107" s="94">
        <f>Table1[[#This Row],[Total Ballots]]/Table1[[#This Row],[Total Population]]</f>
        <v>0.64254934430361954</v>
      </c>
      <c r="Y2107" s="94">
        <f>Table1[[#This Row],[Female Ballots]]/Table1[[#This Row],[Female Voters]]</f>
        <v>0.77908937605396289</v>
      </c>
      <c r="Z2107" s="95">
        <f>Table1[[#This Row],[Male Ballots]]/Table1[[#This Row],[Male Voters]]</f>
        <v>0.78510733452593917</v>
      </c>
      <c r="AA2107" s="94">
        <f>Table1[[#This Row],[Total Ballots]]/Table1[[#This Row],[Total Voters]]</f>
        <v>0.78034251675353683</v>
      </c>
    </row>
    <row r="2108" spans="1:27" s="7" customFormat="1" x14ac:dyDescent="0.35">
      <c r="A2108" s="102" t="s">
        <v>42</v>
      </c>
      <c r="B2108" s="103">
        <v>2022</v>
      </c>
      <c r="C2108" s="103" t="s">
        <v>82</v>
      </c>
      <c r="D2108" s="103"/>
      <c r="E2108" s="109"/>
      <c r="F2108" s="109"/>
      <c r="G2108" s="110" t="s">
        <v>67</v>
      </c>
      <c r="H2108" s="132">
        <v>9865.6720000000005</v>
      </c>
      <c r="I2108" s="132">
        <v>9106.1077999999998</v>
      </c>
      <c r="J2108" s="133">
        <v>18971.781000000003</v>
      </c>
      <c r="K2108">
        <v>8932</v>
      </c>
      <c r="L2108">
        <v>8178</v>
      </c>
      <c r="M2108">
        <v>220</v>
      </c>
      <c r="N2108">
        <v>17330</v>
      </c>
      <c r="O2108">
        <v>7311</v>
      </c>
      <c r="P2108">
        <v>6923</v>
      </c>
      <c r="Q2108">
        <v>155</v>
      </c>
      <c r="R2108">
        <v>14389</v>
      </c>
      <c r="S2108" s="105">
        <f>Table1[[#This Row],[Female Voters]]/Table1[[#This Row],[Female Population]]</f>
        <v>0.90536154050124507</v>
      </c>
      <c r="T2108" s="94">
        <f>Table1[[#This Row],[Male Voters]]/Table1[[#This Row],[Male Population]]</f>
        <v>0.8980785402079251</v>
      </c>
      <c r="U2108" s="94">
        <f>Table1[[#This Row],[Total Voters]]/Table1[[#This Row],[Total Population]]</f>
        <v>0.91346194645616019</v>
      </c>
      <c r="V2108" s="94">
        <f>Table1[[#This Row],[Female Ballots]]/Table1[[#This Row],[Female Population]]</f>
        <v>0.74105443602828069</v>
      </c>
      <c r="W2108" s="94">
        <f>Table1[[#This Row],[Male Ballots]]/Table1[[#This Row],[Male Population]]</f>
        <v>0.76025895498403828</v>
      </c>
      <c r="X2108" s="94">
        <f>Table1[[#This Row],[Total Ballots]]/Table1[[#This Row],[Total Population]]</f>
        <v>0.7584422358659948</v>
      </c>
      <c r="Y2108" s="94">
        <f>Table1[[#This Row],[Female Ballots]]/Table1[[#This Row],[Female Voters]]</f>
        <v>0.81851768920734436</v>
      </c>
      <c r="Z2108" s="95">
        <f>Table1[[#This Row],[Male Ballots]]/Table1[[#This Row],[Male Voters]]</f>
        <v>0.8465394962093421</v>
      </c>
      <c r="AA2108" s="94">
        <f>Table1[[#This Row],[Total Ballots]]/Table1[[#This Row],[Total Voters]]</f>
        <v>0.83029428736295441</v>
      </c>
    </row>
    <row r="2109" spans="1:27" s="7" customFormat="1" x14ac:dyDescent="0.35">
      <c r="A2109" s="102" t="s">
        <v>27</v>
      </c>
      <c r="B2109" s="103">
        <v>2022</v>
      </c>
      <c r="C2109" s="103" t="s">
        <v>82</v>
      </c>
      <c r="D2109" s="103"/>
      <c r="E2109" s="109"/>
      <c r="F2109" s="109"/>
      <c r="G2109" s="110" t="s">
        <v>79</v>
      </c>
      <c r="H2109" s="132">
        <v>4380.90157</v>
      </c>
      <c r="I2109" s="132">
        <v>4366.4532500000005</v>
      </c>
      <c r="J2109" s="133">
        <v>8747.354800000001</v>
      </c>
      <c r="K2109">
        <v>4025</v>
      </c>
      <c r="L2109">
        <v>4086</v>
      </c>
      <c r="M2109">
        <v>120</v>
      </c>
      <c r="N2109">
        <v>8231</v>
      </c>
      <c r="O2109">
        <v>3059</v>
      </c>
      <c r="P2109">
        <v>3084</v>
      </c>
      <c r="Q2109">
        <v>74</v>
      </c>
      <c r="R2109">
        <v>6217</v>
      </c>
      <c r="S2109" s="105">
        <f>Table1[[#This Row],[Female Voters]]/Table1[[#This Row],[Female Population]]</f>
        <v>0.91876065592589884</v>
      </c>
      <c r="T2109" s="94">
        <f>Table1[[#This Row],[Male Voters]]/Table1[[#This Row],[Male Population]]</f>
        <v>0.93577092575077947</v>
      </c>
      <c r="U2109" s="94">
        <f>Table1[[#This Row],[Total Voters]]/Table1[[#This Row],[Total Population]]</f>
        <v>0.94097017763587221</v>
      </c>
      <c r="V2109" s="94">
        <f>Table1[[#This Row],[Female Ballots]]/Table1[[#This Row],[Female Population]]</f>
        <v>0.69825809850368314</v>
      </c>
      <c r="W2109" s="94">
        <f>Table1[[#This Row],[Male Ballots]]/Table1[[#This Row],[Male Population]]</f>
        <v>0.70629406143304052</v>
      </c>
      <c r="X2109" s="94">
        <f>Table1[[#This Row],[Total Ballots]]/Table1[[#This Row],[Total Population]]</f>
        <v>0.71072914522685182</v>
      </c>
      <c r="Y2109" s="94">
        <f>Table1[[#This Row],[Female Ballots]]/Table1[[#This Row],[Female Voters]]</f>
        <v>0.76</v>
      </c>
      <c r="Z2109" s="95">
        <f>Table1[[#This Row],[Male Ballots]]/Table1[[#This Row],[Male Voters]]</f>
        <v>0.75477239353891334</v>
      </c>
      <c r="AA2109" s="94">
        <f>Table1[[#This Row],[Total Ballots]]/Table1[[#This Row],[Total Voters]]</f>
        <v>0.755315271534443</v>
      </c>
    </row>
    <row r="2110" spans="1:27" s="7" customFormat="1" x14ac:dyDescent="0.35">
      <c r="A2110" s="102" t="s">
        <v>27</v>
      </c>
      <c r="B2110" s="103">
        <v>2022</v>
      </c>
      <c r="C2110" s="103" t="s">
        <v>82</v>
      </c>
      <c r="D2110" s="103"/>
      <c r="E2110" s="109"/>
      <c r="F2110" s="109"/>
      <c r="G2110" s="110" t="s">
        <v>62</v>
      </c>
      <c r="H2110" s="132">
        <v>328.37187</v>
      </c>
      <c r="I2110" s="132">
        <v>333.05425000000002</v>
      </c>
      <c r="J2110" s="133">
        <v>661.42610000000002</v>
      </c>
      <c r="K2110">
        <v>276</v>
      </c>
      <c r="L2110">
        <v>303</v>
      </c>
      <c r="M2110">
        <v>10</v>
      </c>
      <c r="N2110">
        <v>589</v>
      </c>
      <c r="O2110">
        <v>149</v>
      </c>
      <c r="P2110">
        <v>146</v>
      </c>
      <c r="Q2110">
        <v>4</v>
      </c>
      <c r="R2110">
        <v>299</v>
      </c>
      <c r="S2110" s="105">
        <f>Table1[[#This Row],[Female Voters]]/Table1[[#This Row],[Female Population]]</f>
        <v>0.84051048587079036</v>
      </c>
      <c r="T2110" s="94">
        <f>Table1[[#This Row],[Male Voters]]/Table1[[#This Row],[Male Population]]</f>
        <v>0.90976169798163509</v>
      </c>
      <c r="U2110" s="94">
        <f>Table1[[#This Row],[Total Voters]]/Table1[[#This Row],[Total Population]]</f>
        <v>0.89050008761371824</v>
      </c>
      <c r="V2110" s="94">
        <f>Table1[[#This Row],[Female Ballots]]/Table1[[#This Row],[Female Population]]</f>
        <v>0.45375384925633244</v>
      </c>
      <c r="W2110" s="94">
        <f>Table1[[#This Row],[Male Ballots]]/Table1[[#This Row],[Male Population]]</f>
        <v>0.43836702278983075</v>
      </c>
      <c r="X2110" s="94">
        <f>Table1[[#This Row],[Total Ballots]]/Table1[[#This Row],[Total Population]]</f>
        <v>0.45205352495161588</v>
      </c>
      <c r="Y2110" s="94">
        <f>Table1[[#This Row],[Female Ballots]]/Table1[[#This Row],[Female Voters]]</f>
        <v>0.53985507246376807</v>
      </c>
      <c r="Z2110" s="95">
        <f>Table1[[#This Row],[Male Ballots]]/Table1[[#This Row],[Male Voters]]</f>
        <v>0.48184818481848185</v>
      </c>
      <c r="AA2110" s="94">
        <f>Table1[[#This Row],[Total Ballots]]/Table1[[#This Row],[Total Voters]]</f>
        <v>0.50764006791171479</v>
      </c>
    </row>
    <row r="2111" spans="1:27" s="7" customFormat="1" x14ac:dyDescent="0.35">
      <c r="A2111" s="102" t="s">
        <v>27</v>
      </c>
      <c r="B2111" s="103">
        <v>2022</v>
      </c>
      <c r="C2111" s="103" t="s">
        <v>82</v>
      </c>
      <c r="D2111" s="103"/>
      <c r="E2111" s="109"/>
      <c r="F2111" s="109"/>
      <c r="G2111" s="110" t="s">
        <v>63</v>
      </c>
      <c r="H2111" s="132">
        <v>456.62530000000004</v>
      </c>
      <c r="I2111" s="132">
        <v>452.5111</v>
      </c>
      <c r="J2111" s="133">
        <v>909.13639999999998</v>
      </c>
      <c r="K2111">
        <v>414</v>
      </c>
      <c r="L2111">
        <v>429</v>
      </c>
      <c r="M2111">
        <v>16</v>
      </c>
      <c r="N2111">
        <v>859</v>
      </c>
      <c r="O2111">
        <v>204</v>
      </c>
      <c r="P2111">
        <v>186</v>
      </c>
      <c r="Q2111">
        <v>5</v>
      </c>
      <c r="R2111">
        <v>395</v>
      </c>
      <c r="S2111" s="105">
        <f>Table1[[#This Row],[Female Voters]]/Table1[[#This Row],[Female Population]]</f>
        <v>0.90665147112961098</v>
      </c>
      <c r="T2111" s="94">
        <f>Table1[[#This Row],[Male Voters]]/Table1[[#This Row],[Male Population]]</f>
        <v>0.94804304248006288</v>
      </c>
      <c r="U2111" s="94">
        <f>Table1[[#This Row],[Total Voters]]/Table1[[#This Row],[Total Population]]</f>
        <v>0.94485271956991279</v>
      </c>
      <c r="V2111" s="94">
        <f>Table1[[#This Row],[Female Ballots]]/Table1[[#This Row],[Female Population]]</f>
        <v>0.44675579736821414</v>
      </c>
      <c r="W2111" s="94">
        <f>Table1[[#This Row],[Male Ballots]]/Table1[[#This Row],[Male Population]]</f>
        <v>0.41103964079555178</v>
      </c>
      <c r="X2111" s="94">
        <f>Table1[[#This Row],[Total Ballots]]/Table1[[#This Row],[Total Population]]</f>
        <v>0.43447825870793427</v>
      </c>
      <c r="Y2111" s="94">
        <f>Table1[[#This Row],[Female Ballots]]/Table1[[#This Row],[Female Voters]]</f>
        <v>0.49275362318840582</v>
      </c>
      <c r="Z2111" s="95">
        <f>Table1[[#This Row],[Male Ballots]]/Table1[[#This Row],[Male Voters]]</f>
        <v>0.43356643356643354</v>
      </c>
      <c r="AA2111" s="94">
        <f>Table1[[#This Row],[Total Ballots]]/Table1[[#This Row],[Total Voters]]</f>
        <v>0.45983701979045399</v>
      </c>
    </row>
    <row r="2112" spans="1:27" s="7" customFormat="1" x14ac:dyDescent="0.35">
      <c r="A2112" s="102" t="s">
        <v>27</v>
      </c>
      <c r="B2112" s="103">
        <v>2022</v>
      </c>
      <c r="C2112" s="103" t="s">
        <v>82</v>
      </c>
      <c r="D2112" s="103"/>
      <c r="E2112" s="109"/>
      <c r="F2112" s="109"/>
      <c r="G2112" s="110" t="s">
        <v>64</v>
      </c>
      <c r="H2112" s="132">
        <v>634.06099999999992</v>
      </c>
      <c r="I2112" s="132">
        <v>601.39959999999996</v>
      </c>
      <c r="J2112" s="133">
        <v>1235.4605999999999</v>
      </c>
      <c r="K2112">
        <v>533</v>
      </c>
      <c r="L2112">
        <v>521</v>
      </c>
      <c r="M2112">
        <v>20</v>
      </c>
      <c r="N2112">
        <v>1074</v>
      </c>
      <c r="O2112">
        <v>355</v>
      </c>
      <c r="P2112">
        <v>341</v>
      </c>
      <c r="Q2112">
        <v>13</v>
      </c>
      <c r="R2112">
        <v>709</v>
      </c>
      <c r="S2112" s="105">
        <f>Table1[[#This Row],[Female Voters]]/Table1[[#This Row],[Female Population]]</f>
        <v>0.84061312712814706</v>
      </c>
      <c r="T2112" s="94">
        <f>Table1[[#This Row],[Male Voters]]/Table1[[#This Row],[Male Population]]</f>
        <v>0.86631251500666118</v>
      </c>
      <c r="U2112" s="94">
        <f>Table1[[#This Row],[Total Voters]]/Table1[[#This Row],[Total Population]]</f>
        <v>0.86931141308755622</v>
      </c>
      <c r="V2112" s="94">
        <f>Table1[[#This Row],[Female Ballots]]/Table1[[#This Row],[Female Population]]</f>
        <v>0.55988303964445063</v>
      </c>
      <c r="W2112" s="94">
        <f>Table1[[#This Row],[Male Ballots]]/Table1[[#This Row],[Male Population]]</f>
        <v>0.56701068640551144</v>
      </c>
      <c r="X2112" s="94">
        <f>Table1[[#This Row],[Total Ballots]]/Table1[[#This Row],[Total Population]]</f>
        <v>0.57387503899355441</v>
      </c>
      <c r="Y2112" s="94">
        <f>Table1[[#This Row],[Female Ballots]]/Table1[[#This Row],[Female Voters]]</f>
        <v>0.66604127579737338</v>
      </c>
      <c r="Z2112" s="95">
        <f>Table1[[#This Row],[Male Ballots]]/Table1[[#This Row],[Male Voters]]</f>
        <v>0.65451055662188096</v>
      </c>
      <c r="AA2112" s="94">
        <f>Table1[[#This Row],[Total Ballots]]/Table1[[#This Row],[Total Voters]]</f>
        <v>0.66014897579143395</v>
      </c>
    </row>
    <row r="2113" spans="1:27" s="7" customFormat="1" x14ac:dyDescent="0.35">
      <c r="A2113" s="102" t="s">
        <v>27</v>
      </c>
      <c r="B2113" s="103">
        <v>2022</v>
      </c>
      <c r="C2113" s="103" t="s">
        <v>82</v>
      </c>
      <c r="D2113" s="103"/>
      <c r="E2113" s="109"/>
      <c r="F2113" s="109"/>
      <c r="G2113" s="110" t="s">
        <v>65</v>
      </c>
      <c r="H2113" s="132">
        <v>580.9402</v>
      </c>
      <c r="I2113" s="132">
        <v>585.47040000000004</v>
      </c>
      <c r="J2113" s="133">
        <v>1166.4106000000002</v>
      </c>
      <c r="K2113">
        <v>576</v>
      </c>
      <c r="L2113">
        <v>557</v>
      </c>
      <c r="M2113">
        <v>21</v>
      </c>
      <c r="N2113">
        <v>1154</v>
      </c>
      <c r="O2113">
        <v>420</v>
      </c>
      <c r="P2113">
        <v>409</v>
      </c>
      <c r="Q2113">
        <v>19</v>
      </c>
      <c r="R2113">
        <v>848</v>
      </c>
      <c r="S2113" s="105">
        <f>Table1[[#This Row],[Female Voters]]/Table1[[#This Row],[Female Population]]</f>
        <v>0.99149619874816719</v>
      </c>
      <c r="T2113" s="94">
        <f>Table1[[#This Row],[Male Voters]]/Table1[[#This Row],[Male Population]]</f>
        <v>0.95137175167181798</v>
      </c>
      <c r="U2113" s="94">
        <f>Table1[[#This Row],[Total Voters]]/Table1[[#This Row],[Total Population]]</f>
        <v>0.98936000753079567</v>
      </c>
      <c r="V2113" s="94">
        <f>Table1[[#This Row],[Female Ballots]]/Table1[[#This Row],[Female Population]]</f>
        <v>0.72296597825387188</v>
      </c>
      <c r="W2113" s="94">
        <f>Table1[[#This Row],[Male Ballots]]/Table1[[#This Row],[Male Population]]</f>
        <v>0.69858356630839058</v>
      </c>
      <c r="X2113" s="94">
        <f>Table1[[#This Row],[Total Ballots]]/Table1[[#This Row],[Total Population]]</f>
        <v>0.72701671263961409</v>
      </c>
      <c r="Y2113" s="94">
        <f>Table1[[#This Row],[Female Ballots]]/Table1[[#This Row],[Female Voters]]</f>
        <v>0.72916666666666663</v>
      </c>
      <c r="Z2113" s="95">
        <f>Table1[[#This Row],[Male Ballots]]/Table1[[#This Row],[Male Voters]]</f>
        <v>0.7342908438061041</v>
      </c>
      <c r="AA2113" s="94">
        <f>Table1[[#This Row],[Total Ballots]]/Table1[[#This Row],[Total Voters]]</f>
        <v>0.73483535528596189</v>
      </c>
    </row>
    <row r="2114" spans="1:27" s="7" customFormat="1" x14ac:dyDescent="0.35">
      <c r="A2114" s="102" t="s">
        <v>27</v>
      </c>
      <c r="B2114" s="103">
        <v>2022</v>
      </c>
      <c r="C2114" s="103" t="s">
        <v>82</v>
      </c>
      <c r="D2114" s="103"/>
      <c r="E2114" s="109"/>
      <c r="F2114" s="109"/>
      <c r="G2114" s="110" t="s">
        <v>66</v>
      </c>
      <c r="H2114" s="132">
        <v>822.5548</v>
      </c>
      <c r="I2114" s="132">
        <v>824.97970000000009</v>
      </c>
      <c r="J2114" s="133">
        <v>1647.5345</v>
      </c>
      <c r="K2114">
        <v>761</v>
      </c>
      <c r="L2114">
        <v>749</v>
      </c>
      <c r="M2114">
        <v>26</v>
      </c>
      <c r="N2114">
        <v>1536</v>
      </c>
      <c r="O2114">
        <v>657</v>
      </c>
      <c r="P2114">
        <v>643</v>
      </c>
      <c r="Q2114">
        <v>14</v>
      </c>
      <c r="R2114">
        <v>1314</v>
      </c>
      <c r="S2114" s="105">
        <f>Table1[[#This Row],[Female Voters]]/Table1[[#This Row],[Female Population]]</f>
        <v>0.92516632326502746</v>
      </c>
      <c r="T2114" s="94">
        <f>Table1[[#This Row],[Male Voters]]/Table1[[#This Row],[Male Population]]</f>
        <v>0.90790112774896148</v>
      </c>
      <c r="U2114" s="94">
        <f>Table1[[#This Row],[Total Voters]]/Table1[[#This Row],[Total Population]]</f>
        <v>0.93230217637324131</v>
      </c>
      <c r="V2114" s="94">
        <f>Table1[[#This Row],[Female Ballots]]/Table1[[#This Row],[Female Population]]</f>
        <v>0.7987309781670473</v>
      </c>
      <c r="W2114" s="94">
        <f>Table1[[#This Row],[Male Ballots]]/Table1[[#This Row],[Male Population]]</f>
        <v>0.77941311768035015</v>
      </c>
      <c r="X2114" s="94">
        <f>Table1[[#This Row],[Total Ballots]]/Table1[[#This Row],[Total Population]]</f>
        <v>0.79755537744429628</v>
      </c>
      <c r="Y2114" s="94">
        <f>Table1[[#This Row],[Female Ballots]]/Table1[[#This Row],[Female Voters]]</f>
        <v>0.86333771353482258</v>
      </c>
      <c r="Z2114" s="95">
        <f>Table1[[#This Row],[Male Ballots]]/Table1[[#This Row],[Male Voters]]</f>
        <v>0.85847797062750331</v>
      </c>
      <c r="AA2114" s="94">
        <f>Table1[[#This Row],[Total Ballots]]/Table1[[#This Row],[Total Voters]]</f>
        <v>0.85546875</v>
      </c>
    </row>
    <row r="2115" spans="1:27" s="7" customFormat="1" x14ac:dyDescent="0.35">
      <c r="A2115" s="102" t="s">
        <v>27</v>
      </c>
      <c r="B2115" s="103">
        <v>2022</v>
      </c>
      <c r="C2115" s="103" t="s">
        <v>82</v>
      </c>
      <c r="D2115" s="103"/>
      <c r="E2115" s="109"/>
      <c r="F2115" s="109"/>
      <c r="G2115" s="110" t="s">
        <v>67</v>
      </c>
      <c r="H2115" s="132">
        <v>1558.3483999999999</v>
      </c>
      <c r="I2115" s="132">
        <v>1569.0382</v>
      </c>
      <c r="J2115" s="133">
        <v>3127.3865999999998</v>
      </c>
      <c r="K2115">
        <v>1465</v>
      </c>
      <c r="L2115">
        <v>1527</v>
      </c>
      <c r="M2115">
        <v>27</v>
      </c>
      <c r="N2115">
        <v>3019</v>
      </c>
      <c r="O2115">
        <v>1274</v>
      </c>
      <c r="P2115">
        <v>1359</v>
      </c>
      <c r="Q2115">
        <v>19</v>
      </c>
      <c r="R2115">
        <v>2652</v>
      </c>
      <c r="S2115" s="105">
        <f>Table1[[#This Row],[Female Voters]]/Table1[[#This Row],[Female Population]]</f>
        <v>0.94009786258323247</v>
      </c>
      <c r="T2115" s="94">
        <f>Table1[[#This Row],[Male Voters]]/Table1[[#This Row],[Male Population]]</f>
        <v>0.97320766314038754</v>
      </c>
      <c r="U2115" s="94">
        <f>Table1[[#This Row],[Total Voters]]/Table1[[#This Row],[Total Population]]</f>
        <v>0.9653427561530129</v>
      </c>
      <c r="V2115" s="94">
        <f>Table1[[#This Row],[Female Ballots]]/Table1[[#This Row],[Female Population]]</f>
        <v>0.81753220268330251</v>
      </c>
      <c r="W2115" s="94">
        <f>Table1[[#This Row],[Male Ballots]]/Table1[[#This Row],[Male Population]]</f>
        <v>0.86613570020156294</v>
      </c>
      <c r="X2115" s="94">
        <f>Table1[[#This Row],[Total Ballots]]/Table1[[#This Row],[Total Population]]</f>
        <v>0.84799237804497851</v>
      </c>
      <c r="Y2115" s="94">
        <f>Table1[[#This Row],[Female Ballots]]/Table1[[#This Row],[Female Voters]]</f>
        <v>0.86962457337883958</v>
      </c>
      <c r="Z2115" s="95">
        <f>Table1[[#This Row],[Male Ballots]]/Table1[[#This Row],[Male Voters]]</f>
        <v>0.88998035363457761</v>
      </c>
      <c r="AA2115" s="94">
        <f>Table1[[#This Row],[Total Ballots]]/Table1[[#This Row],[Total Voters]]</f>
        <v>0.87843656840013251</v>
      </c>
    </row>
    <row r="2116" spans="1:27" s="7" customFormat="1" x14ac:dyDescent="0.35">
      <c r="A2116" s="102" t="s">
        <v>41</v>
      </c>
      <c r="B2116" s="103">
        <v>2022</v>
      </c>
      <c r="C2116" s="103" t="s">
        <v>82</v>
      </c>
      <c r="D2116" s="103"/>
      <c r="E2116" s="109"/>
      <c r="F2116" s="109"/>
      <c r="G2116" s="110" t="s">
        <v>79</v>
      </c>
      <c r="H2116" s="132">
        <v>26310.041300000001</v>
      </c>
      <c r="I2116" s="132">
        <v>27417.618399999999</v>
      </c>
      <c r="J2116" s="133">
        <v>53727.657999999996</v>
      </c>
      <c r="K2116">
        <v>22230</v>
      </c>
      <c r="L2116">
        <v>21460</v>
      </c>
      <c r="M2116">
        <v>53</v>
      </c>
      <c r="N2116">
        <v>43743</v>
      </c>
      <c r="O2116">
        <v>15109</v>
      </c>
      <c r="P2116">
        <v>14500</v>
      </c>
      <c r="Q2116">
        <v>24</v>
      </c>
      <c r="R2116">
        <v>29633</v>
      </c>
      <c r="S2116" s="105">
        <f>Table1[[#This Row],[Female Voters]]/Table1[[#This Row],[Female Population]]</f>
        <v>0.84492455737802274</v>
      </c>
      <c r="T2116" s="94">
        <f>Table1[[#This Row],[Male Voters]]/Table1[[#This Row],[Male Population]]</f>
        <v>0.78270839162310324</v>
      </c>
      <c r="U2116" s="94">
        <f>Table1[[#This Row],[Total Voters]]/Table1[[#This Row],[Total Population]]</f>
        <v>0.81416167442102172</v>
      </c>
      <c r="V2116" s="94">
        <f>Table1[[#This Row],[Female Ballots]]/Table1[[#This Row],[Female Population]]</f>
        <v>0.57426743758095122</v>
      </c>
      <c r="W2116" s="94">
        <f>Table1[[#This Row],[Male Ballots]]/Table1[[#This Row],[Male Population]]</f>
        <v>0.52885702136696167</v>
      </c>
      <c r="X2116" s="94">
        <f>Table1[[#This Row],[Total Ballots]]/Table1[[#This Row],[Total Population]]</f>
        <v>0.55154088421274572</v>
      </c>
      <c r="Y2116" s="94">
        <f>Table1[[#This Row],[Female Ballots]]/Table1[[#This Row],[Female Voters]]</f>
        <v>0.67966711650922174</v>
      </c>
      <c r="Z2116" s="95">
        <f>Table1[[#This Row],[Male Ballots]]/Table1[[#This Row],[Male Voters]]</f>
        <v>0.67567567567567566</v>
      </c>
      <c r="AA2116" s="94">
        <f>Table1[[#This Row],[Total Ballots]]/Table1[[#This Row],[Total Voters]]</f>
        <v>0.67743410374231305</v>
      </c>
    </row>
    <row r="2117" spans="1:27" s="7" customFormat="1" x14ac:dyDescent="0.35">
      <c r="A2117" s="102" t="s">
        <v>41</v>
      </c>
      <c r="B2117" s="103">
        <v>2022</v>
      </c>
      <c r="C2117" s="103" t="s">
        <v>82</v>
      </c>
      <c r="D2117" s="103"/>
      <c r="E2117" s="109"/>
      <c r="F2117" s="109"/>
      <c r="G2117" s="110" t="s">
        <v>62</v>
      </c>
      <c r="H2117" s="132">
        <v>1975.1802</v>
      </c>
      <c r="I2117" s="132">
        <v>2394.7518</v>
      </c>
      <c r="J2117" s="133">
        <v>4369.9319999999998</v>
      </c>
      <c r="K2117">
        <v>1243</v>
      </c>
      <c r="L2117">
        <v>1357</v>
      </c>
      <c r="M2117">
        <v>11</v>
      </c>
      <c r="N2117">
        <v>2611</v>
      </c>
      <c r="O2117">
        <v>485</v>
      </c>
      <c r="P2117">
        <v>475</v>
      </c>
      <c r="Q2117">
        <v>5</v>
      </c>
      <c r="R2117">
        <v>965</v>
      </c>
      <c r="S2117" s="105">
        <f>Table1[[#This Row],[Female Voters]]/Table1[[#This Row],[Female Population]]</f>
        <v>0.62930967007465954</v>
      </c>
      <c r="T2117" s="94">
        <f>Table1[[#This Row],[Male Voters]]/Table1[[#This Row],[Male Population]]</f>
        <v>0.56665580124002835</v>
      </c>
      <c r="U2117" s="94">
        <f>Table1[[#This Row],[Total Voters]]/Table1[[#This Row],[Total Population]]</f>
        <v>0.5974921348890555</v>
      </c>
      <c r="V2117" s="94">
        <f>Table1[[#This Row],[Female Ballots]]/Table1[[#This Row],[Female Population]]</f>
        <v>0.24554721640081245</v>
      </c>
      <c r="W2117" s="94">
        <f>Table1[[#This Row],[Male Ballots]]/Table1[[#This Row],[Male Population]]</f>
        <v>0.19835040942447563</v>
      </c>
      <c r="X2117" s="94">
        <f>Table1[[#This Row],[Total Ballots]]/Table1[[#This Row],[Total Population]]</f>
        <v>0.22082723484026756</v>
      </c>
      <c r="Y2117" s="94">
        <f>Table1[[#This Row],[Female Ballots]]/Table1[[#This Row],[Female Voters]]</f>
        <v>0.39018503620273531</v>
      </c>
      <c r="Z2117" s="95">
        <f>Table1[[#This Row],[Male Ballots]]/Table1[[#This Row],[Male Voters]]</f>
        <v>0.35003684598378776</v>
      </c>
      <c r="AA2117" s="94">
        <f>Table1[[#This Row],[Total Ballots]]/Table1[[#This Row],[Total Voters]]</f>
        <v>0.36959019532746074</v>
      </c>
    </row>
    <row r="2118" spans="1:27" s="7" customFormat="1" x14ac:dyDescent="0.35">
      <c r="A2118" s="102" t="s">
        <v>41</v>
      </c>
      <c r="B2118" s="103">
        <v>2022</v>
      </c>
      <c r="C2118" s="103" t="s">
        <v>82</v>
      </c>
      <c r="D2118" s="103"/>
      <c r="E2118" s="109"/>
      <c r="F2118" s="109"/>
      <c r="G2118" s="110" t="s">
        <v>63</v>
      </c>
      <c r="H2118" s="132">
        <v>3438.453</v>
      </c>
      <c r="I2118" s="132">
        <v>4076.3230000000003</v>
      </c>
      <c r="J2118" s="133">
        <v>7514.7759999999998</v>
      </c>
      <c r="K2118">
        <v>2647</v>
      </c>
      <c r="L2118">
        <v>2599</v>
      </c>
      <c r="M2118">
        <v>14</v>
      </c>
      <c r="N2118">
        <v>5260</v>
      </c>
      <c r="O2118">
        <v>1027</v>
      </c>
      <c r="P2118">
        <v>919</v>
      </c>
      <c r="Q2118">
        <v>9</v>
      </c>
      <c r="R2118">
        <v>1955</v>
      </c>
      <c r="S2118" s="105">
        <f>Table1[[#This Row],[Female Voters]]/Table1[[#This Row],[Female Population]]</f>
        <v>0.76982294072363355</v>
      </c>
      <c r="T2118" s="94">
        <f>Table1[[#This Row],[Male Voters]]/Table1[[#This Row],[Male Population]]</f>
        <v>0.63758441124513432</v>
      </c>
      <c r="U2118" s="94">
        <f>Table1[[#This Row],[Total Voters]]/Table1[[#This Row],[Total Population]]</f>
        <v>0.69995432997603657</v>
      </c>
      <c r="V2118" s="94">
        <f>Table1[[#This Row],[Female Ballots]]/Table1[[#This Row],[Female Population]]</f>
        <v>0.29868083117611322</v>
      </c>
      <c r="W2118" s="94">
        <f>Table1[[#This Row],[Male Ballots]]/Table1[[#This Row],[Male Population]]</f>
        <v>0.22544827777386628</v>
      </c>
      <c r="X2118" s="94">
        <f>Table1[[#This Row],[Total Ballots]]/Table1[[#This Row],[Total Population]]</f>
        <v>0.26015412834660673</v>
      </c>
      <c r="Y2118" s="94">
        <f>Table1[[#This Row],[Female Ballots]]/Table1[[#This Row],[Female Voters]]</f>
        <v>0.38798639969777104</v>
      </c>
      <c r="Z2118" s="95">
        <f>Table1[[#This Row],[Male Ballots]]/Table1[[#This Row],[Male Voters]]</f>
        <v>0.35359753751442863</v>
      </c>
      <c r="AA2118" s="94">
        <f>Table1[[#This Row],[Total Ballots]]/Table1[[#This Row],[Total Voters]]</f>
        <v>0.37167300380228135</v>
      </c>
    </row>
    <row r="2119" spans="1:27" s="7" customFormat="1" x14ac:dyDescent="0.35">
      <c r="A2119" s="102" t="s">
        <v>41</v>
      </c>
      <c r="B2119" s="103">
        <v>2022</v>
      </c>
      <c r="C2119" s="103" t="s">
        <v>82</v>
      </c>
      <c r="D2119" s="103"/>
      <c r="E2119" s="109"/>
      <c r="F2119" s="109"/>
      <c r="G2119" s="110" t="s">
        <v>64</v>
      </c>
      <c r="H2119" s="132">
        <v>3712.4839999999999</v>
      </c>
      <c r="I2119" s="132">
        <v>4063.0550000000003</v>
      </c>
      <c r="J2119" s="133">
        <v>7775.5390000000007</v>
      </c>
      <c r="K2119">
        <v>2898</v>
      </c>
      <c r="L2119">
        <v>2846</v>
      </c>
      <c r="M2119">
        <v>9</v>
      </c>
      <c r="N2119">
        <v>5753</v>
      </c>
      <c r="O2119">
        <v>1514</v>
      </c>
      <c r="P2119">
        <v>1495</v>
      </c>
      <c r="Q2119">
        <v>3</v>
      </c>
      <c r="R2119">
        <v>3012</v>
      </c>
      <c r="S2119" s="105">
        <f>Table1[[#This Row],[Female Voters]]/Table1[[#This Row],[Female Population]]</f>
        <v>0.78060942484869966</v>
      </c>
      <c r="T2119" s="94">
        <f>Table1[[#This Row],[Male Voters]]/Table1[[#This Row],[Male Population]]</f>
        <v>0.70045815279389523</v>
      </c>
      <c r="U2119" s="94">
        <f>Table1[[#This Row],[Total Voters]]/Table1[[#This Row],[Total Population]]</f>
        <v>0.73988439901079517</v>
      </c>
      <c r="V2119" s="94">
        <f>Table1[[#This Row],[Female Ballots]]/Table1[[#This Row],[Female Population]]</f>
        <v>0.40781320539024546</v>
      </c>
      <c r="W2119" s="94">
        <f>Table1[[#This Row],[Male Ballots]]/Table1[[#This Row],[Male Population]]</f>
        <v>0.36794973240578821</v>
      </c>
      <c r="X2119" s="94">
        <f>Table1[[#This Row],[Total Ballots]]/Table1[[#This Row],[Total Population]]</f>
        <v>0.38736864415444378</v>
      </c>
      <c r="Y2119" s="94">
        <f>Table1[[#This Row],[Female Ballots]]/Table1[[#This Row],[Female Voters]]</f>
        <v>0.52242926155969638</v>
      </c>
      <c r="Z2119" s="95">
        <f>Table1[[#This Row],[Male Ballots]]/Table1[[#This Row],[Male Voters]]</f>
        <v>0.52529866479269149</v>
      </c>
      <c r="AA2119" s="94">
        <f>Table1[[#This Row],[Total Ballots]]/Table1[[#This Row],[Total Voters]]</f>
        <v>0.52355292890665739</v>
      </c>
    </row>
    <row r="2120" spans="1:27" s="7" customFormat="1" x14ac:dyDescent="0.35">
      <c r="A2120" s="102" t="s">
        <v>41</v>
      </c>
      <c r="B2120" s="103">
        <v>2022</v>
      </c>
      <c r="C2120" s="103" t="s">
        <v>82</v>
      </c>
      <c r="D2120" s="103"/>
      <c r="E2120" s="109"/>
      <c r="F2120" s="109"/>
      <c r="G2120" s="110" t="s">
        <v>65</v>
      </c>
      <c r="H2120" s="132">
        <v>3444.1460000000002</v>
      </c>
      <c r="I2120" s="132">
        <v>3757.6770000000001</v>
      </c>
      <c r="J2120" s="133">
        <v>7201.8230000000003</v>
      </c>
      <c r="K2120">
        <v>2937</v>
      </c>
      <c r="L2120">
        <v>2868</v>
      </c>
      <c r="M2120">
        <v>3</v>
      </c>
      <c r="N2120">
        <v>5808</v>
      </c>
      <c r="O2120">
        <v>1890</v>
      </c>
      <c r="P2120">
        <v>1832</v>
      </c>
      <c r="Q2120">
        <v>1</v>
      </c>
      <c r="R2120">
        <v>3723</v>
      </c>
      <c r="S2120" s="105">
        <f>Table1[[#This Row],[Female Voters]]/Table1[[#This Row],[Female Population]]</f>
        <v>0.85275130612929873</v>
      </c>
      <c r="T2120" s="94">
        <f>Table1[[#This Row],[Male Voters]]/Table1[[#This Row],[Male Population]]</f>
        <v>0.76323750018961178</v>
      </c>
      <c r="U2120" s="94">
        <f>Table1[[#This Row],[Total Voters]]/Table1[[#This Row],[Total Population]]</f>
        <v>0.80646247484838207</v>
      </c>
      <c r="V2120" s="94">
        <f>Table1[[#This Row],[Female Ballots]]/Table1[[#This Row],[Female Population]]</f>
        <v>0.54875722457758758</v>
      </c>
      <c r="W2120" s="94">
        <f>Table1[[#This Row],[Male Ballots]]/Table1[[#This Row],[Male Population]]</f>
        <v>0.48753525116714391</v>
      </c>
      <c r="X2120" s="94">
        <f>Table1[[#This Row],[Total Ballots]]/Table1[[#This Row],[Total Population]]</f>
        <v>0.5169524438465094</v>
      </c>
      <c r="Y2120" s="94">
        <f>Table1[[#This Row],[Female Ballots]]/Table1[[#This Row],[Female Voters]]</f>
        <v>0.64351378958120531</v>
      </c>
      <c r="Z2120" s="95">
        <f>Table1[[#This Row],[Male Ballots]]/Table1[[#This Row],[Male Voters]]</f>
        <v>0.63877266387726639</v>
      </c>
      <c r="AA2120" s="94">
        <f>Table1[[#This Row],[Total Ballots]]/Table1[[#This Row],[Total Voters]]</f>
        <v>0.64101239669421484</v>
      </c>
    </row>
    <row r="2121" spans="1:27" s="7" customFormat="1" x14ac:dyDescent="0.35">
      <c r="A2121" s="106" t="s">
        <v>41</v>
      </c>
      <c r="B2121" s="103">
        <v>2022</v>
      </c>
      <c r="C2121" s="103" t="s">
        <v>82</v>
      </c>
      <c r="D2121" s="103"/>
      <c r="E2121" s="109"/>
      <c r="F2121" s="109"/>
      <c r="G2121" s="110" t="s">
        <v>66</v>
      </c>
      <c r="H2121" s="132">
        <v>5033.6239999999998</v>
      </c>
      <c r="I2121" s="132">
        <v>4814.4940000000006</v>
      </c>
      <c r="J2121" s="133">
        <v>9848.1170000000002</v>
      </c>
      <c r="K2121">
        <v>4256</v>
      </c>
      <c r="L2121">
        <v>3917</v>
      </c>
      <c r="M2121">
        <v>8</v>
      </c>
      <c r="N2121">
        <v>8181</v>
      </c>
      <c r="O2121">
        <v>3311</v>
      </c>
      <c r="P2121">
        <v>3037</v>
      </c>
      <c r="Q2121">
        <v>5</v>
      </c>
      <c r="R2121">
        <v>6353</v>
      </c>
      <c r="S2121" s="105">
        <f>Table1[[#This Row],[Female Voters]]/Table1[[#This Row],[Female Population]]</f>
        <v>0.84551408686862595</v>
      </c>
      <c r="T2121" s="94">
        <f>Table1[[#This Row],[Male Voters]]/Table1[[#This Row],[Male Population]]</f>
        <v>0.81358497902375604</v>
      </c>
      <c r="U2121" s="94">
        <f>Table1[[#This Row],[Total Voters]]/Table1[[#This Row],[Total Population]]</f>
        <v>0.83071718177190623</v>
      </c>
      <c r="V2121" s="94">
        <f>Table1[[#This Row],[Female Ballots]]/Table1[[#This Row],[Female Population]]</f>
        <v>0.65777658402773032</v>
      </c>
      <c r="W2121" s="94">
        <f>Table1[[#This Row],[Male Ballots]]/Table1[[#This Row],[Male Population]]</f>
        <v>0.63080356938860027</v>
      </c>
      <c r="X2121" s="94">
        <f>Table1[[#This Row],[Total Ballots]]/Table1[[#This Row],[Total Population]]</f>
        <v>0.64509794105817386</v>
      </c>
      <c r="Y2121" s="94">
        <f>Table1[[#This Row],[Female Ballots]]/Table1[[#This Row],[Female Voters]]</f>
        <v>0.77796052631578949</v>
      </c>
      <c r="Z2121" s="95">
        <f>Table1[[#This Row],[Male Ballots]]/Table1[[#This Row],[Male Voters]]</f>
        <v>0.77533826908348225</v>
      </c>
      <c r="AA2121" s="94">
        <f>Table1[[#This Row],[Total Ballots]]/Table1[[#This Row],[Total Voters]]</f>
        <v>0.77655543332110988</v>
      </c>
    </row>
    <row r="2122" spans="1:27" s="7" customFormat="1" x14ac:dyDescent="0.35">
      <c r="A2122" s="102" t="s">
        <v>41</v>
      </c>
      <c r="B2122" s="103">
        <v>2022</v>
      </c>
      <c r="C2122" s="103" t="s">
        <v>82</v>
      </c>
      <c r="D2122" s="103"/>
      <c r="E2122" s="109"/>
      <c r="F2122" s="109"/>
      <c r="G2122" s="110" t="s">
        <v>67</v>
      </c>
      <c r="H2122" s="132">
        <v>8706.1540999999997</v>
      </c>
      <c r="I2122" s="132">
        <v>8311.3176000000003</v>
      </c>
      <c r="J2122" s="133">
        <v>17017.471000000001</v>
      </c>
      <c r="K2122">
        <v>8249</v>
      </c>
      <c r="L2122">
        <v>7873</v>
      </c>
      <c r="M2122">
        <v>8</v>
      </c>
      <c r="N2122">
        <v>16130</v>
      </c>
      <c r="O2122">
        <v>6882</v>
      </c>
      <c r="P2122">
        <v>6742</v>
      </c>
      <c r="Q2122">
        <v>1</v>
      </c>
      <c r="R2122">
        <v>13625</v>
      </c>
      <c r="S2122" s="105">
        <f>Table1[[#This Row],[Female Voters]]/Table1[[#This Row],[Female Population]]</f>
        <v>0.94749069511645789</v>
      </c>
      <c r="T2122" s="94">
        <f>Table1[[#This Row],[Male Voters]]/Table1[[#This Row],[Male Population]]</f>
        <v>0.94726256159432531</v>
      </c>
      <c r="U2122" s="94">
        <f>Table1[[#This Row],[Total Voters]]/Table1[[#This Row],[Total Population]]</f>
        <v>0.94784941898828556</v>
      </c>
      <c r="V2122" s="94">
        <f>Table1[[#This Row],[Female Ballots]]/Table1[[#This Row],[Female Population]]</f>
        <v>0.79047532595362635</v>
      </c>
      <c r="W2122" s="94">
        <f>Table1[[#This Row],[Male Ballots]]/Table1[[#This Row],[Male Population]]</f>
        <v>0.81118305477822195</v>
      </c>
      <c r="X2122" s="94">
        <f>Table1[[#This Row],[Total Ballots]]/Table1[[#This Row],[Total Population]]</f>
        <v>0.80064775782488473</v>
      </c>
      <c r="Y2122" s="94">
        <f>Table1[[#This Row],[Female Ballots]]/Table1[[#This Row],[Female Voters]]</f>
        <v>0.8342829433870772</v>
      </c>
      <c r="Z2122" s="95">
        <f>Table1[[#This Row],[Male Ballots]]/Table1[[#This Row],[Male Voters]]</f>
        <v>0.85634446843642831</v>
      </c>
      <c r="AA2122" s="94">
        <f>Table1[[#This Row],[Total Ballots]]/Table1[[#This Row],[Total Voters]]</f>
        <v>0.84469931804091758</v>
      </c>
    </row>
    <row r="2123" spans="1:27" s="7" customFormat="1" x14ac:dyDescent="0.35">
      <c r="A2123" s="102" t="s">
        <v>49</v>
      </c>
      <c r="B2123" s="103">
        <v>2022</v>
      </c>
      <c r="C2123" s="103" t="s">
        <v>82</v>
      </c>
      <c r="D2123" s="16" t="s">
        <v>87</v>
      </c>
      <c r="E2123" s="109"/>
      <c r="F2123" s="109"/>
      <c r="G2123" s="110" t="s">
        <v>79</v>
      </c>
      <c r="H2123" s="132">
        <v>16274.777000000002</v>
      </c>
      <c r="I2123" s="132">
        <v>17402.732899999999</v>
      </c>
      <c r="J2123" s="133">
        <v>33677.513399999996</v>
      </c>
      <c r="K2123">
        <v>12760</v>
      </c>
      <c r="L2123">
        <v>12277</v>
      </c>
      <c r="M2123">
        <v>678</v>
      </c>
      <c r="N2123">
        <v>25715</v>
      </c>
      <c r="O2123">
        <v>8395</v>
      </c>
      <c r="P2123">
        <v>7972</v>
      </c>
      <c r="Q2123">
        <v>383</v>
      </c>
      <c r="R2123">
        <v>16750</v>
      </c>
      <c r="S2123" s="105">
        <f>Table1[[#This Row],[Female Voters]]/Table1[[#This Row],[Female Population]]</f>
        <v>0.78403532042251634</v>
      </c>
      <c r="T2123" s="94">
        <f>Table1[[#This Row],[Male Voters]]/Table1[[#This Row],[Male Population]]</f>
        <v>0.7054639102114818</v>
      </c>
      <c r="U2123" s="94">
        <f>Table1[[#This Row],[Total Voters]]/Table1[[#This Row],[Total Population]]</f>
        <v>0.76356587538318677</v>
      </c>
      <c r="V2123" s="94">
        <f>Table1[[#This Row],[Female Ballots]]/Table1[[#This Row],[Female Population]]</f>
        <v>0.51582888048174169</v>
      </c>
      <c r="W2123" s="94">
        <f>Table1[[#This Row],[Male Ballots]]/Table1[[#This Row],[Male Population]]</f>
        <v>0.45808897061219622</v>
      </c>
      <c r="X2123" s="94">
        <f>Table1[[#This Row],[Total Ballots]]/Table1[[#This Row],[Total Population]]</f>
        <v>0.49736451147845145</v>
      </c>
      <c r="Y2123" s="94">
        <f>Table1[[#This Row],[Female Ballots]]/Table1[[#This Row],[Female Voters]]</f>
        <v>0.6579153605015674</v>
      </c>
      <c r="Z2123" s="95">
        <f>Table1[[#This Row],[Male Ballots]]/Table1[[#This Row],[Male Voters]]</f>
        <v>0.64934430235399532</v>
      </c>
      <c r="AA2123" s="94">
        <f>Table1[[#This Row],[Total Ballots]]/Table1[[#This Row],[Total Voters]]</f>
        <v>0.65137079525568731</v>
      </c>
    </row>
    <row r="2124" spans="1:27" s="7" customFormat="1" x14ac:dyDescent="0.35">
      <c r="A2124" s="102" t="s">
        <v>49</v>
      </c>
      <c r="B2124" s="103">
        <v>2022</v>
      </c>
      <c r="C2124" s="103" t="s">
        <v>82</v>
      </c>
      <c r="D2124" s="16" t="s">
        <v>87</v>
      </c>
      <c r="E2124" s="109"/>
      <c r="F2124" s="109"/>
      <c r="G2124" s="110" t="s">
        <v>62</v>
      </c>
      <c r="H2124" s="132">
        <v>1216.3322000000001</v>
      </c>
      <c r="I2124" s="132">
        <v>1544.5815</v>
      </c>
      <c r="J2124" s="133">
        <v>2760.9133000000002</v>
      </c>
      <c r="K2124">
        <v>786</v>
      </c>
      <c r="L2124">
        <v>869</v>
      </c>
      <c r="M2124">
        <v>73</v>
      </c>
      <c r="N2124">
        <v>1728</v>
      </c>
      <c r="O2124">
        <v>265</v>
      </c>
      <c r="P2124">
        <v>241</v>
      </c>
      <c r="Q2124">
        <v>30</v>
      </c>
      <c r="R2124">
        <v>536</v>
      </c>
      <c r="S2124" s="105">
        <f>Table1[[#This Row],[Female Voters]]/Table1[[#This Row],[Female Population]]</f>
        <v>0.64620504168186943</v>
      </c>
      <c r="T2124" s="94">
        <f>Table1[[#This Row],[Male Voters]]/Table1[[#This Row],[Male Population]]</f>
        <v>0.56261194375304902</v>
      </c>
      <c r="U2124" s="94">
        <f>Table1[[#This Row],[Total Voters]]/Table1[[#This Row],[Total Population]]</f>
        <v>0.62587984925133289</v>
      </c>
      <c r="V2124" s="94">
        <f>Table1[[#This Row],[Female Ballots]]/Table1[[#This Row],[Female Population]]</f>
        <v>0.21786811201742418</v>
      </c>
      <c r="W2124" s="94">
        <f>Table1[[#This Row],[Male Ballots]]/Table1[[#This Row],[Male Population]]</f>
        <v>0.15602931926868216</v>
      </c>
      <c r="X2124" s="94">
        <f>Table1[[#This Row],[Total Ballots]]/Table1[[#This Row],[Total Population]]</f>
        <v>0.19413865694370047</v>
      </c>
      <c r="Y2124" s="94">
        <f>Table1[[#This Row],[Female Ballots]]/Table1[[#This Row],[Female Voters]]</f>
        <v>0.33715012722646309</v>
      </c>
      <c r="Z2124" s="95">
        <f>Table1[[#This Row],[Male Ballots]]/Table1[[#This Row],[Male Voters]]</f>
        <v>0.27733026467203681</v>
      </c>
      <c r="AA2124" s="94">
        <f>Table1[[#This Row],[Total Ballots]]/Table1[[#This Row],[Total Voters]]</f>
        <v>0.31018518518518517</v>
      </c>
    </row>
    <row r="2125" spans="1:27" s="7" customFormat="1" x14ac:dyDescent="0.35">
      <c r="A2125" s="102" t="s">
        <v>49</v>
      </c>
      <c r="B2125" s="103">
        <v>2022</v>
      </c>
      <c r="C2125" s="103" t="s">
        <v>82</v>
      </c>
      <c r="D2125" s="16" t="s">
        <v>87</v>
      </c>
      <c r="E2125" s="109"/>
      <c r="F2125" s="109"/>
      <c r="G2125" s="110" t="s">
        <v>63</v>
      </c>
      <c r="H2125" s="132">
        <v>2049.3364000000001</v>
      </c>
      <c r="I2125" s="132">
        <v>2482.9859999999999</v>
      </c>
      <c r="J2125" s="133">
        <v>4532.3230000000003</v>
      </c>
      <c r="K2125">
        <v>1452</v>
      </c>
      <c r="L2125">
        <v>1323</v>
      </c>
      <c r="M2125">
        <v>90</v>
      </c>
      <c r="N2125">
        <v>2865</v>
      </c>
      <c r="O2125">
        <v>564</v>
      </c>
      <c r="P2125">
        <v>455</v>
      </c>
      <c r="Q2125">
        <v>46</v>
      </c>
      <c r="R2125">
        <v>1065</v>
      </c>
      <c r="S2125" s="105">
        <f>Table1[[#This Row],[Female Voters]]/Table1[[#This Row],[Female Population]]</f>
        <v>0.70852203669441483</v>
      </c>
      <c r="T2125" s="94">
        <f>Table1[[#This Row],[Male Voters]]/Table1[[#This Row],[Male Population]]</f>
        <v>0.53282620200033348</v>
      </c>
      <c r="U2125" s="94">
        <f>Table1[[#This Row],[Total Voters]]/Table1[[#This Row],[Total Population]]</f>
        <v>0.63212617459082232</v>
      </c>
      <c r="V2125" s="94">
        <f>Table1[[#This Row],[Female Ballots]]/Table1[[#This Row],[Female Population]]</f>
        <v>0.27521103904659089</v>
      </c>
      <c r="W2125" s="94">
        <f>Table1[[#This Row],[Male Ballots]]/Table1[[#This Row],[Male Population]]</f>
        <v>0.18324710650805121</v>
      </c>
      <c r="X2125" s="94">
        <f>Table1[[#This Row],[Total Ballots]]/Table1[[#This Row],[Total Population]]</f>
        <v>0.23497883976936329</v>
      </c>
      <c r="Y2125" s="94">
        <f>Table1[[#This Row],[Female Ballots]]/Table1[[#This Row],[Female Voters]]</f>
        <v>0.38842975206611569</v>
      </c>
      <c r="Z2125" s="95">
        <f>Table1[[#This Row],[Male Ballots]]/Table1[[#This Row],[Male Voters]]</f>
        <v>0.3439153439153439</v>
      </c>
      <c r="AA2125" s="94">
        <f>Table1[[#This Row],[Total Ballots]]/Table1[[#This Row],[Total Voters]]</f>
        <v>0.37172774869109948</v>
      </c>
    </row>
    <row r="2126" spans="1:27" s="7" customFormat="1" x14ac:dyDescent="0.35">
      <c r="A2126" s="102" t="s">
        <v>49</v>
      </c>
      <c r="B2126" s="103">
        <v>2022</v>
      </c>
      <c r="C2126" s="103" t="s">
        <v>82</v>
      </c>
      <c r="D2126" s="16" t="s">
        <v>87</v>
      </c>
      <c r="E2126" s="109"/>
      <c r="F2126" s="109"/>
      <c r="G2126" s="110" t="s">
        <v>64</v>
      </c>
      <c r="H2126" s="132">
        <v>2404.3670000000002</v>
      </c>
      <c r="I2126" s="132">
        <v>2671.308</v>
      </c>
      <c r="J2126" s="133">
        <v>5075.6759999999995</v>
      </c>
      <c r="K2126">
        <v>1796</v>
      </c>
      <c r="L2126">
        <v>1641</v>
      </c>
      <c r="M2126">
        <v>120</v>
      </c>
      <c r="N2126">
        <v>3557</v>
      </c>
      <c r="O2126">
        <v>951</v>
      </c>
      <c r="P2126">
        <v>842</v>
      </c>
      <c r="Q2126">
        <v>65</v>
      </c>
      <c r="R2126">
        <v>1858</v>
      </c>
      <c r="S2126" s="105">
        <f>Table1[[#This Row],[Female Voters]]/Table1[[#This Row],[Female Population]]</f>
        <v>0.74697415161662084</v>
      </c>
      <c r="T2126" s="94">
        <f>Table1[[#This Row],[Male Voters]]/Table1[[#This Row],[Male Population]]</f>
        <v>0.61430580075378804</v>
      </c>
      <c r="U2126" s="94">
        <f>Table1[[#This Row],[Total Voters]]/Table1[[#This Row],[Total Population]]</f>
        <v>0.70079335245196905</v>
      </c>
      <c r="V2126" s="94">
        <f>Table1[[#This Row],[Female Ballots]]/Table1[[#This Row],[Female Population]]</f>
        <v>0.39553029965891229</v>
      </c>
      <c r="W2126" s="94">
        <f>Table1[[#This Row],[Male Ballots]]/Table1[[#This Row],[Male Population]]</f>
        <v>0.3152013919772636</v>
      </c>
      <c r="X2126" s="94">
        <f>Table1[[#This Row],[Total Ballots]]/Table1[[#This Row],[Total Population]]</f>
        <v>0.36605961452228242</v>
      </c>
      <c r="Y2126" s="94">
        <f>Table1[[#This Row],[Female Ballots]]/Table1[[#This Row],[Female Voters]]</f>
        <v>0.52951002227171495</v>
      </c>
      <c r="Z2126" s="95">
        <f>Table1[[#This Row],[Male Ballots]]/Table1[[#This Row],[Male Voters]]</f>
        <v>0.51310176721511269</v>
      </c>
      <c r="AA2126" s="94">
        <f>Table1[[#This Row],[Total Ballots]]/Table1[[#This Row],[Total Voters]]</f>
        <v>0.52235029519257803</v>
      </c>
    </row>
    <row r="2127" spans="1:27" s="7" customFormat="1" x14ac:dyDescent="0.35">
      <c r="A2127" s="102" t="s">
        <v>49</v>
      </c>
      <c r="B2127" s="103">
        <v>2022</v>
      </c>
      <c r="C2127" s="103" t="s">
        <v>82</v>
      </c>
      <c r="D2127" s="16" t="s">
        <v>87</v>
      </c>
      <c r="E2127" s="109"/>
      <c r="F2127" s="109"/>
      <c r="G2127" s="110" t="s">
        <v>65</v>
      </c>
      <c r="H2127" s="132">
        <v>2279.9209999999998</v>
      </c>
      <c r="I2127" s="132">
        <v>2433.0169999999998</v>
      </c>
      <c r="J2127" s="133">
        <v>4712.9380000000001</v>
      </c>
      <c r="K2127">
        <v>1769</v>
      </c>
      <c r="L2127">
        <v>1659</v>
      </c>
      <c r="M2127">
        <v>97</v>
      </c>
      <c r="N2127">
        <v>3525</v>
      </c>
      <c r="O2127">
        <v>1120</v>
      </c>
      <c r="P2127">
        <v>1056</v>
      </c>
      <c r="Q2127">
        <v>53</v>
      </c>
      <c r="R2127">
        <v>2229</v>
      </c>
      <c r="S2127" s="105">
        <f>Table1[[#This Row],[Female Voters]]/Table1[[#This Row],[Female Population]]</f>
        <v>0.77590407737811973</v>
      </c>
      <c r="T2127" s="94">
        <f>Table1[[#This Row],[Male Voters]]/Table1[[#This Row],[Male Population]]</f>
        <v>0.68186946494825151</v>
      </c>
      <c r="U2127" s="94">
        <f>Table1[[#This Row],[Total Voters]]/Table1[[#This Row],[Total Population]]</f>
        <v>0.74794109322040725</v>
      </c>
      <c r="V2127" s="94">
        <f>Table1[[#This Row],[Female Ballots]]/Table1[[#This Row],[Female Population]]</f>
        <v>0.49124509138693845</v>
      </c>
      <c r="W2127" s="94">
        <f>Table1[[#This Row],[Male Ballots]]/Table1[[#This Row],[Male Population]]</f>
        <v>0.43402902651317277</v>
      </c>
      <c r="X2127" s="94">
        <f>Table1[[#This Row],[Total Ballots]]/Table1[[#This Row],[Total Population]]</f>
        <v>0.47295338915979795</v>
      </c>
      <c r="Y2127" s="94">
        <f>Table1[[#This Row],[Female Ballots]]/Table1[[#This Row],[Female Voters]]</f>
        <v>0.63312605992085924</v>
      </c>
      <c r="Z2127" s="95">
        <f>Table1[[#This Row],[Male Ballots]]/Table1[[#This Row],[Male Voters]]</f>
        <v>0.63652802893309224</v>
      </c>
      <c r="AA2127" s="94">
        <f>Table1[[#This Row],[Total Ballots]]/Table1[[#This Row],[Total Voters]]</f>
        <v>0.63234042553191494</v>
      </c>
    </row>
    <row r="2128" spans="1:27" s="7" customFormat="1" x14ac:dyDescent="0.35">
      <c r="A2128" s="102" t="s">
        <v>49</v>
      </c>
      <c r="B2128" s="103">
        <v>2022</v>
      </c>
      <c r="C2128" s="103" t="s">
        <v>82</v>
      </c>
      <c r="D2128" s="16" t="s">
        <v>87</v>
      </c>
      <c r="E2128" s="109"/>
      <c r="F2128" s="109"/>
      <c r="G2128" s="110" t="s">
        <v>66</v>
      </c>
      <c r="H2128" s="132">
        <v>2933.5330000000004</v>
      </c>
      <c r="I2128" s="132">
        <v>2864.2219999999998</v>
      </c>
      <c r="J2128" s="133">
        <v>5797.7550000000001</v>
      </c>
      <c r="K2128">
        <v>2329</v>
      </c>
      <c r="L2128">
        <v>2157</v>
      </c>
      <c r="M2128">
        <v>128</v>
      </c>
      <c r="N2128">
        <v>4614</v>
      </c>
      <c r="O2128">
        <v>1739</v>
      </c>
      <c r="P2128">
        <v>1600</v>
      </c>
      <c r="Q2128">
        <v>75</v>
      </c>
      <c r="R2128">
        <v>3414</v>
      </c>
      <c r="S2128" s="105">
        <f>Table1[[#This Row],[Female Voters]]/Table1[[#This Row],[Female Population]]</f>
        <v>0.79392323181637969</v>
      </c>
      <c r="T2128" s="94">
        <f>Table1[[#This Row],[Male Voters]]/Table1[[#This Row],[Male Population]]</f>
        <v>0.7530840835661482</v>
      </c>
      <c r="U2128" s="94">
        <f>Table1[[#This Row],[Total Voters]]/Table1[[#This Row],[Total Population]]</f>
        <v>0.79582528064742297</v>
      </c>
      <c r="V2128" s="94">
        <f>Table1[[#This Row],[Female Ballots]]/Table1[[#This Row],[Female Population]]</f>
        <v>0.59280055823472921</v>
      </c>
      <c r="W2128" s="94">
        <f>Table1[[#This Row],[Male Ballots]]/Table1[[#This Row],[Male Population]]</f>
        <v>0.55861591734160276</v>
      </c>
      <c r="X2128" s="94">
        <f>Table1[[#This Row],[Total Ballots]]/Table1[[#This Row],[Total Population]]</f>
        <v>0.58884861467930261</v>
      </c>
      <c r="Y2128" s="94">
        <f>Table1[[#This Row],[Female Ballots]]/Table1[[#This Row],[Female Voters]]</f>
        <v>0.74667239158437093</v>
      </c>
      <c r="Z2128" s="95">
        <f>Table1[[#This Row],[Male Ballots]]/Table1[[#This Row],[Male Voters]]</f>
        <v>0.74177097821047755</v>
      </c>
      <c r="AA2128" s="94">
        <f>Table1[[#This Row],[Total Ballots]]/Table1[[#This Row],[Total Voters]]</f>
        <v>0.73992197659297787</v>
      </c>
    </row>
    <row r="2129" spans="1:27" s="7" customFormat="1" x14ac:dyDescent="0.35">
      <c r="A2129" s="102" t="s">
        <v>49</v>
      </c>
      <c r="B2129" s="103">
        <v>2022</v>
      </c>
      <c r="C2129" s="103" t="s">
        <v>82</v>
      </c>
      <c r="D2129" s="16" t="s">
        <v>87</v>
      </c>
      <c r="E2129" s="109"/>
      <c r="F2129" s="109"/>
      <c r="G2129" s="110" t="s">
        <v>67</v>
      </c>
      <c r="H2129" s="132">
        <v>5391.2874000000002</v>
      </c>
      <c r="I2129" s="132">
        <v>5406.6183999999994</v>
      </c>
      <c r="J2129" s="133">
        <v>10797.908100000001</v>
      </c>
      <c r="K2129">
        <v>4628</v>
      </c>
      <c r="L2129">
        <v>4628</v>
      </c>
      <c r="M2129">
        <v>170</v>
      </c>
      <c r="N2129">
        <v>9426</v>
      </c>
      <c r="O2129">
        <v>3756</v>
      </c>
      <c r="P2129">
        <v>3778</v>
      </c>
      <c r="Q2129">
        <v>114</v>
      </c>
      <c r="R2129">
        <v>7648</v>
      </c>
      <c r="S2129" s="105">
        <f>Table1[[#This Row],[Female Voters]]/Table1[[#This Row],[Female Population]]</f>
        <v>0.85842205332997079</v>
      </c>
      <c r="T2129" s="94">
        <f>Table1[[#This Row],[Male Voters]]/Table1[[#This Row],[Male Population]]</f>
        <v>0.85598791288839626</v>
      </c>
      <c r="U2129" s="94">
        <f>Table1[[#This Row],[Total Voters]]/Table1[[#This Row],[Total Population]]</f>
        <v>0.8729468627353848</v>
      </c>
      <c r="V2129" s="94">
        <f>Table1[[#This Row],[Female Ballots]]/Table1[[#This Row],[Female Population]]</f>
        <v>0.69667960940090112</v>
      </c>
      <c r="W2129" s="94">
        <f>Table1[[#This Row],[Male Ballots]]/Table1[[#This Row],[Male Population]]</f>
        <v>0.69877319250051018</v>
      </c>
      <c r="X2129" s="94">
        <f>Table1[[#This Row],[Total Ballots]]/Table1[[#This Row],[Total Population]]</f>
        <v>0.70828533908341007</v>
      </c>
      <c r="Y2129" s="94">
        <f>Table1[[#This Row],[Female Ballots]]/Table1[[#This Row],[Female Voters]]</f>
        <v>0.81158167675021609</v>
      </c>
      <c r="Z2129" s="95">
        <f>Table1[[#This Row],[Male Ballots]]/Table1[[#This Row],[Male Voters]]</f>
        <v>0.81633535004321522</v>
      </c>
      <c r="AA2129" s="94">
        <f>Table1[[#This Row],[Total Ballots]]/Table1[[#This Row],[Total Voters]]</f>
        <v>0.81137279864205392</v>
      </c>
    </row>
    <row r="2130" spans="1:27" s="7" customFormat="1" x14ac:dyDescent="0.35">
      <c r="A2130" s="102" t="s">
        <v>34</v>
      </c>
      <c r="B2130" s="103">
        <v>2022</v>
      </c>
      <c r="C2130" s="103" t="s">
        <v>82</v>
      </c>
      <c r="D2130" s="103"/>
      <c r="E2130" s="109"/>
      <c r="F2130" s="109"/>
      <c r="G2130" s="110" t="s">
        <v>79</v>
      </c>
      <c r="H2130" s="132">
        <v>10030.092629999999</v>
      </c>
      <c r="I2130" s="132">
        <v>9790.0262999999995</v>
      </c>
      <c r="J2130" s="133">
        <v>19820.119700000003</v>
      </c>
      <c r="K2130">
        <v>8420</v>
      </c>
      <c r="L2130">
        <v>7973</v>
      </c>
      <c r="M2130">
        <v>428</v>
      </c>
      <c r="N2130">
        <v>16821</v>
      </c>
      <c r="O2130">
        <v>6115</v>
      </c>
      <c r="P2130">
        <v>5664</v>
      </c>
      <c r="Q2130">
        <v>291</v>
      </c>
      <c r="R2130">
        <v>12070</v>
      </c>
      <c r="S2130" s="105">
        <f>Table1[[#This Row],[Female Voters]]/Table1[[#This Row],[Female Population]]</f>
        <v>0.83947380254652748</v>
      </c>
      <c r="T2130" s="94">
        <f>Table1[[#This Row],[Male Voters]]/Table1[[#This Row],[Male Population]]</f>
        <v>0.814400263664256</v>
      </c>
      <c r="U2130" s="94">
        <f>Table1[[#This Row],[Total Voters]]/Table1[[#This Row],[Total Population]]</f>
        <v>0.84868306824605089</v>
      </c>
      <c r="V2130" s="94">
        <f>Table1[[#This Row],[Female Ballots]]/Table1[[#This Row],[Female Population]]</f>
        <v>0.60966535660000187</v>
      </c>
      <c r="W2130" s="94">
        <f>Table1[[#This Row],[Male Ballots]]/Table1[[#This Row],[Male Population]]</f>
        <v>0.57854798612747349</v>
      </c>
      <c r="X2130" s="94">
        <f>Table1[[#This Row],[Total Ballots]]/Table1[[#This Row],[Total Population]]</f>
        <v>0.60897714961832439</v>
      </c>
      <c r="Y2130" s="94">
        <f>Table1[[#This Row],[Female Ballots]]/Table1[[#This Row],[Female Voters]]</f>
        <v>0.72624703087885989</v>
      </c>
      <c r="Z2130" s="95">
        <f>Table1[[#This Row],[Male Ballots]]/Table1[[#This Row],[Male Voters]]</f>
        <v>0.7103975918725699</v>
      </c>
      <c r="AA2130" s="94">
        <f>Table1[[#This Row],[Total Ballots]]/Table1[[#This Row],[Total Voters]]</f>
        <v>0.7175554366565603</v>
      </c>
    </row>
    <row r="2131" spans="1:27" s="7" customFormat="1" x14ac:dyDescent="0.35">
      <c r="A2131" s="102" t="s">
        <v>34</v>
      </c>
      <c r="B2131" s="103">
        <v>2022</v>
      </c>
      <c r="C2131" s="103" t="s">
        <v>82</v>
      </c>
      <c r="D2131" s="103"/>
      <c r="E2131" s="109"/>
      <c r="F2131" s="109"/>
      <c r="G2131" s="110" t="s">
        <v>62</v>
      </c>
      <c r="H2131" s="132">
        <v>593.69393000000002</v>
      </c>
      <c r="I2131" s="132">
        <v>717.64520000000005</v>
      </c>
      <c r="J2131" s="133">
        <v>1311.3391000000001</v>
      </c>
      <c r="K2131">
        <v>381</v>
      </c>
      <c r="L2131">
        <v>445</v>
      </c>
      <c r="M2131">
        <v>35</v>
      </c>
      <c r="N2131">
        <v>861</v>
      </c>
      <c r="O2131">
        <v>149</v>
      </c>
      <c r="P2131">
        <v>177</v>
      </c>
      <c r="Q2131">
        <v>18</v>
      </c>
      <c r="R2131">
        <v>344</v>
      </c>
      <c r="S2131" s="105">
        <f>Table1[[#This Row],[Female Voters]]/Table1[[#This Row],[Female Population]]</f>
        <v>0.64174481285331653</v>
      </c>
      <c r="T2131" s="94">
        <f>Table1[[#This Row],[Male Voters]]/Table1[[#This Row],[Male Population]]</f>
        <v>0.62008357333122266</v>
      </c>
      <c r="U2131" s="94">
        <f>Table1[[#This Row],[Total Voters]]/Table1[[#This Row],[Total Population]]</f>
        <v>0.65658074254020182</v>
      </c>
      <c r="V2131" s="94">
        <f>Table1[[#This Row],[Female Ballots]]/Table1[[#This Row],[Female Population]]</f>
        <v>0.25097106854368545</v>
      </c>
      <c r="W2131" s="94">
        <f>Table1[[#This Row],[Male Ballots]]/Table1[[#This Row],[Male Population]]</f>
        <v>0.24663998310028409</v>
      </c>
      <c r="X2131" s="94">
        <f>Table1[[#This Row],[Total Ballots]]/Table1[[#This Row],[Total Population]]</f>
        <v>0.26232726531222927</v>
      </c>
      <c r="Y2131" s="94">
        <f>Table1[[#This Row],[Female Ballots]]/Table1[[#This Row],[Female Voters]]</f>
        <v>0.39107611548556431</v>
      </c>
      <c r="Z2131" s="95">
        <f>Table1[[#This Row],[Male Ballots]]/Table1[[#This Row],[Male Voters]]</f>
        <v>0.39775280898876403</v>
      </c>
      <c r="AA2131" s="94">
        <f>Table1[[#This Row],[Total Ballots]]/Table1[[#This Row],[Total Voters]]</f>
        <v>0.39953542392566782</v>
      </c>
    </row>
    <row r="2132" spans="1:27" s="7" customFormat="1" x14ac:dyDescent="0.35">
      <c r="A2132" s="102" t="s">
        <v>34</v>
      </c>
      <c r="B2132" s="103">
        <v>2022</v>
      </c>
      <c r="C2132" s="103" t="s">
        <v>82</v>
      </c>
      <c r="D2132" s="103"/>
      <c r="E2132" s="109"/>
      <c r="F2132" s="109"/>
      <c r="G2132" s="110" t="s">
        <v>63</v>
      </c>
      <c r="H2132" s="132">
        <v>945.548</v>
      </c>
      <c r="I2132" s="132">
        <v>974.32729999999992</v>
      </c>
      <c r="J2132" s="133">
        <v>1919.8753999999999</v>
      </c>
      <c r="K2132">
        <v>750</v>
      </c>
      <c r="L2132">
        <v>697</v>
      </c>
      <c r="M2132">
        <v>40</v>
      </c>
      <c r="N2132">
        <v>1487</v>
      </c>
      <c r="O2132">
        <v>341</v>
      </c>
      <c r="P2132">
        <v>272</v>
      </c>
      <c r="Q2132">
        <v>16</v>
      </c>
      <c r="R2132">
        <v>629</v>
      </c>
      <c r="S2132" s="105">
        <f>Table1[[#This Row],[Female Voters]]/Table1[[#This Row],[Female Population]]</f>
        <v>0.79319082690672493</v>
      </c>
      <c r="T2132" s="94">
        <f>Table1[[#This Row],[Male Voters]]/Table1[[#This Row],[Male Population]]</f>
        <v>0.71536536028498843</v>
      </c>
      <c r="U2132" s="94">
        <f>Table1[[#This Row],[Total Voters]]/Table1[[#This Row],[Total Population]]</f>
        <v>0.77452943039949362</v>
      </c>
      <c r="V2132" s="94">
        <f>Table1[[#This Row],[Female Ballots]]/Table1[[#This Row],[Female Population]]</f>
        <v>0.36063742930025761</v>
      </c>
      <c r="W2132" s="94">
        <f>Table1[[#This Row],[Male Ballots]]/Table1[[#This Row],[Male Population]]</f>
        <v>0.2791669698673126</v>
      </c>
      <c r="X2132" s="94">
        <f>Table1[[#This Row],[Total Ballots]]/Table1[[#This Row],[Total Population]]</f>
        <v>0.32762542819185037</v>
      </c>
      <c r="Y2132" s="94">
        <f>Table1[[#This Row],[Female Ballots]]/Table1[[#This Row],[Female Voters]]</f>
        <v>0.45466666666666666</v>
      </c>
      <c r="Z2132" s="95">
        <f>Table1[[#This Row],[Male Ballots]]/Table1[[#This Row],[Male Voters]]</f>
        <v>0.3902439024390244</v>
      </c>
      <c r="AA2132" s="94">
        <f>Table1[[#This Row],[Total Ballots]]/Table1[[#This Row],[Total Voters]]</f>
        <v>0.42299932750504371</v>
      </c>
    </row>
    <row r="2133" spans="1:27" s="7" customFormat="1" x14ac:dyDescent="0.35">
      <c r="A2133" s="102" t="s">
        <v>34</v>
      </c>
      <c r="B2133" s="103">
        <v>2022</v>
      </c>
      <c r="C2133" s="103" t="s">
        <v>82</v>
      </c>
      <c r="D2133" s="103"/>
      <c r="E2133" s="109"/>
      <c r="F2133" s="109"/>
      <c r="G2133" s="110" t="s">
        <v>64</v>
      </c>
      <c r="H2133" s="132">
        <v>1152.7779</v>
      </c>
      <c r="I2133" s="132">
        <v>1224.3761</v>
      </c>
      <c r="J2133" s="133">
        <v>2377.154</v>
      </c>
      <c r="K2133">
        <v>904</v>
      </c>
      <c r="L2133">
        <v>881</v>
      </c>
      <c r="M2133">
        <v>55</v>
      </c>
      <c r="N2133">
        <v>1840</v>
      </c>
      <c r="O2133">
        <v>541</v>
      </c>
      <c r="P2133">
        <v>461</v>
      </c>
      <c r="Q2133">
        <v>29</v>
      </c>
      <c r="R2133">
        <v>1031</v>
      </c>
      <c r="S2133" s="105">
        <f>Table1[[#This Row],[Female Voters]]/Table1[[#This Row],[Female Population]]</f>
        <v>0.78419268794101615</v>
      </c>
      <c r="T2133" s="94">
        <f>Table1[[#This Row],[Male Voters]]/Table1[[#This Row],[Male Population]]</f>
        <v>0.71955014476352486</v>
      </c>
      <c r="U2133" s="94">
        <f>Table1[[#This Row],[Total Voters]]/Table1[[#This Row],[Total Population]]</f>
        <v>0.77403483325018063</v>
      </c>
      <c r="V2133" s="94">
        <f>Table1[[#This Row],[Female Ballots]]/Table1[[#This Row],[Female Population]]</f>
        <v>0.46930115506204617</v>
      </c>
      <c r="W2133" s="94">
        <f>Table1[[#This Row],[Male Ballots]]/Table1[[#This Row],[Male Population]]</f>
        <v>0.37651829368443246</v>
      </c>
      <c r="X2133" s="94">
        <f>Table1[[#This Row],[Total Ballots]]/Table1[[#This Row],[Total Population]]</f>
        <v>0.43371190928311754</v>
      </c>
      <c r="Y2133" s="94">
        <f>Table1[[#This Row],[Female Ballots]]/Table1[[#This Row],[Female Voters]]</f>
        <v>0.59845132743362828</v>
      </c>
      <c r="Z2133" s="95">
        <f>Table1[[#This Row],[Male Ballots]]/Table1[[#This Row],[Male Voters]]</f>
        <v>0.52326901248581159</v>
      </c>
      <c r="AA2133" s="94">
        <f>Table1[[#This Row],[Total Ballots]]/Table1[[#This Row],[Total Voters]]</f>
        <v>0.56032608695652175</v>
      </c>
    </row>
    <row r="2134" spans="1:27" s="7" customFormat="1" x14ac:dyDescent="0.35">
      <c r="A2134" s="102" t="s">
        <v>34</v>
      </c>
      <c r="B2134" s="103">
        <v>2022</v>
      </c>
      <c r="C2134" s="103" t="s">
        <v>82</v>
      </c>
      <c r="D2134" s="103"/>
      <c r="E2134" s="109"/>
      <c r="F2134" s="109"/>
      <c r="G2134" s="110" t="s">
        <v>65</v>
      </c>
      <c r="H2134" s="132">
        <v>1245.8953000000001</v>
      </c>
      <c r="I2134" s="132">
        <v>1264.2489</v>
      </c>
      <c r="J2134" s="133">
        <v>2510.145</v>
      </c>
      <c r="K2134">
        <v>978</v>
      </c>
      <c r="L2134">
        <v>919</v>
      </c>
      <c r="M2134">
        <v>59</v>
      </c>
      <c r="N2134">
        <v>1956</v>
      </c>
      <c r="O2134">
        <v>657</v>
      </c>
      <c r="P2134">
        <v>592</v>
      </c>
      <c r="Q2134">
        <v>40</v>
      </c>
      <c r="R2134">
        <v>1289</v>
      </c>
      <c r="S2134" s="105">
        <f>Table1[[#This Row],[Female Voters]]/Table1[[#This Row],[Female Population]]</f>
        <v>0.78497767830089726</v>
      </c>
      <c r="T2134" s="94">
        <f>Table1[[#This Row],[Male Voters]]/Table1[[#This Row],[Male Population]]</f>
        <v>0.72691382211208566</v>
      </c>
      <c r="U2134" s="94">
        <f>Table1[[#This Row],[Total Voters]]/Table1[[#This Row],[Total Population]]</f>
        <v>0.77923785279336455</v>
      </c>
      <c r="V2134" s="94">
        <f>Table1[[#This Row],[Female Ballots]]/Table1[[#This Row],[Female Population]]</f>
        <v>0.52733163051501997</v>
      </c>
      <c r="W2134" s="94">
        <f>Table1[[#This Row],[Male Ballots]]/Table1[[#This Row],[Male Population]]</f>
        <v>0.46826222273161555</v>
      </c>
      <c r="X2134" s="94">
        <f>Table1[[#This Row],[Total Ballots]]/Table1[[#This Row],[Total Population]]</f>
        <v>0.51351615145738594</v>
      </c>
      <c r="Y2134" s="94">
        <f>Table1[[#This Row],[Female Ballots]]/Table1[[#This Row],[Female Voters]]</f>
        <v>0.67177914110429449</v>
      </c>
      <c r="Z2134" s="95">
        <f>Table1[[#This Row],[Male Ballots]]/Table1[[#This Row],[Male Voters]]</f>
        <v>0.64417845484221981</v>
      </c>
      <c r="AA2134" s="94">
        <f>Table1[[#This Row],[Total Ballots]]/Table1[[#This Row],[Total Voters]]</f>
        <v>0.65899795501022496</v>
      </c>
    </row>
    <row r="2135" spans="1:27" s="7" customFormat="1" x14ac:dyDescent="0.35">
      <c r="A2135" s="102" t="s">
        <v>34</v>
      </c>
      <c r="B2135" s="103">
        <v>2022</v>
      </c>
      <c r="C2135" s="103" t="s">
        <v>82</v>
      </c>
      <c r="D2135" s="103"/>
      <c r="E2135" s="109"/>
      <c r="F2135" s="109"/>
      <c r="G2135" s="110" t="s">
        <v>66</v>
      </c>
      <c r="H2135" s="132">
        <v>1946.9232</v>
      </c>
      <c r="I2135" s="132">
        <v>1791.8157000000001</v>
      </c>
      <c r="J2135" s="133">
        <v>3738.7400000000002</v>
      </c>
      <c r="K2135">
        <v>1596</v>
      </c>
      <c r="L2135">
        <v>1442</v>
      </c>
      <c r="M2135">
        <v>92</v>
      </c>
      <c r="N2135">
        <v>3130</v>
      </c>
      <c r="O2135">
        <v>1227</v>
      </c>
      <c r="P2135">
        <v>1121</v>
      </c>
      <c r="Q2135">
        <v>71</v>
      </c>
      <c r="R2135">
        <v>2419</v>
      </c>
      <c r="S2135" s="105">
        <f>Table1[[#This Row],[Female Voters]]/Table1[[#This Row],[Female Population]]</f>
        <v>0.81975498571284167</v>
      </c>
      <c r="T2135" s="94">
        <f>Table1[[#This Row],[Male Voters]]/Table1[[#This Row],[Male Population]]</f>
        <v>0.80477026738854884</v>
      </c>
      <c r="U2135" s="94">
        <f>Table1[[#This Row],[Total Voters]]/Table1[[#This Row],[Total Population]]</f>
        <v>0.837180440469249</v>
      </c>
      <c r="V2135" s="94">
        <f>Table1[[#This Row],[Female Ballots]]/Table1[[#This Row],[Female Population]]</f>
        <v>0.63022516758750424</v>
      </c>
      <c r="W2135" s="94">
        <f>Table1[[#This Row],[Male Ballots]]/Table1[[#This Row],[Male Population]]</f>
        <v>0.62562237846224922</v>
      </c>
      <c r="X2135" s="94">
        <f>Table1[[#This Row],[Total Ballots]]/Table1[[#This Row],[Total Population]]</f>
        <v>0.64700942028597863</v>
      </c>
      <c r="Y2135" s="94">
        <f>Table1[[#This Row],[Female Ballots]]/Table1[[#This Row],[Female Voters]]</f>
        <v>0.76879699248120303</v>
      </c>
      <c r="Z2135" s="95">
        <f>Table1[[#This Row],[Male Ballots]]/Table1[[#This Row],[Male Voters]]</f>
        <v>0.77739251040221913</v>
      </c>
      <c r="AA2135" s="94">
        <f>Table1[[#This Row],[Total Ballots]]/Table1[[#This Row],[Total Voters]]</f>
        <v>0.7728434504792332</v>
      </c>
    </row>
    <row r="2136" spans="1:27" s="7" customFormat="1" x14ac:dyDescent="0.35">
      <c r="A2136" s="102" t="s">
        <v>34</v>
      </c>
      <c r="B2136" s="103">
        <v>2022</v>
      </c>
      <c r="C2136" s="103" t="s">
        <v>82</v>
      </c>
      <c r="D2136" s="103"/>
      <c r="E2136" s="109"/>
      <c r="F2136" s="109"/>
      <c r="G2136" s="110" t="s">
        <v>67</v>
      </c>
      <c r="H2136" s="132">
        <v>4145.2542999999996</v>
      </c>
      <c r="I2136" s="132">
        <v>3817.6130999999996</v>
      </c>
      <c r="J2136" s="133">
        <v>7962.8662000000004</v>
      </c>
      <c r="K2136">
        <v>3811</v>
      </c>
      <c r="L2136">
        <v>3589</v>
      </c>
      <c r="M2136">
        <v>147</v>
      </c>
      <c r="N2136">
        <v>7547</v>
      </c>
      <c r="O2136">
        <v>3200</v>
      </c>
      <c r="P2136">
        <v>3041</v>
      </c>
      <c r="Q2136">
        <v>117</v>
      </c>
      <c r="R2136">
        <v>6358</v>
      </c>
      <c r="S2136" s="105">
        <f>Table1[[#This Row],[Female Voters]]/Table1[[#This Row],[Female Population]]</f>
        <v>0.91936458518359188</v>
      </c>
      <c r="T2136" s="94">
        <f>Table1[[#This Row],[Male Voters]]/Table1[[#This Row],[Male Population]]</f>
        <v>0.94011622078727686</v>
      </c>
      <c r="U2136" s="94">
        <f>Table1[[#This Row],[Total Voters]]/Table1[[#This Row],[Total Population]]</f>
        <v>0.94777430769840132</v>
      </c>
      <c r="V2136" s="94">
        <f>Table1[[#This Row],[Female Ballots]]/Table1[[#This Row],[Female Population]]</f>
        <v>0.77196711429742693</v>
      </c>
      <c r="W2136" s="94">
        <f>Table1[[#This Row],[Male Ballots]]/Table1[[#This Row],[Male Population]]</f>
        <v>0.79657103020733044</v>
      </c>
      <c r="X2136" s="94">
        <f>Table1[[#This Row],[Total Ballots]]/Table1[[#This Row],[Total Population]]</f>
        <v>0.79845621417072155</v>
      </c>
      <c r="Y2136" s="94">
        <f>Table1[[#This Row],[Female Ballots]]/Table1[[#This Row],[Female Voters]]</f>
        <v>0.83967462608239307</v>
      </c>
      <c r="Z2136" s="95">
        <f>Table1[[#This Row],[Male Ballots]]/Table1[[#This Row],[Male Voters]]</f>
        <v>0.84731122875452769</v>
      </c>
      <c r="AA2136" s="94">
        <f>Table1[[#This Row],[Total Ballots]]/Table1[[#This Row],[Total Voters]]</f>
        <v>0.84245395521399236</v>
      </c>
    </row>
    <row r="2137" spans="1:27" s="7" customFormat="1" x14ac:dyDescent="0.35">
      <c r="A2137" s="102" t="s">
        <v>31</v>
      </c>
      <c r="B2137" s="103">
        <v>2022</v>
      </c>
      <c r="C2137" s="103" t="s">
        <v>82</v>
      </c>
      <c r="D2137" s="16" t="s">
        <v>87</v>
      </c>
      <c r="E2137" s="109"/>
      <c r="F2137" s="109"/>
      <c r="G2137" s="110" t="s">
        <v>79</v>
      </c>
      <c r="H2137" s="132">
        <v>5540.0947199999991</v>
      </c>
      <c r="I2137" s="132">
        <v>5605.3513400000002</v>
      </c>
      <c r="J2137" s="133">
        <v>11145.4463</v>
      </c>
      <c r="K2137">
        <v>5249</v>
      </c>
      <c r="L2137">
        <v>5221</v>
      </c>
      <c r="M2137">
        <v>242</v>
      </c>
      <c r="N2137">
        <v>10712</v>
      </c>
      <c r="O2137">
        <v>3420</v>
      </c>
      <c r="P2137">
        <v>3325</v>
      </c>
      <c r="Q2137">
        <v>132</v>
      </c>
      <c r="R2137">
        <v>6877</v>
      </c>
      <c r="S2137" s="105">
        <f>Table1[[#This Row],[Female Voters]]/Table1[[#This Row],[Female Population]]</f>
        <v>0.94745672507202205</v>
      </c>
      <c r="T2137" s="94">
        <f>Table1[[#This Row],[Male Voters]]/Table1[[#This Row],[Male Population]]</f>
        <v>0.93143135609408556</v>
      </c>
      <c r="U2137" s="94">
        <f>Table1[[#This Row],[Total Voters]]/Table1[[#This Row],[Total Population]]</f>
        <v>0.96111000956507231</v>
      </c>
      <c r="V2137" s="94">
        <f>Table1[[#This Row],[Female Ballots]]/Table1[[#This Row],[Female Population]]</f>
        <v>0.61731796527839877</v>
      </c>
      <c r="W2137" s="94">
        <f>Table1[[#This Row],[Male Ballots]]/Table1[[#This Row],[Male Population]]</f>
        <v>0.59318315629435636</v>
      </c>
      <c r="X2137" s="94">
        <f>Table1[[#This Row],[Total Ballots]]/Table1[[#This Row],[Total Population]]</f>
        <v>0.61702329497563502</v>
      </c>
      <c r="Y2137" s="94">
        <f>Table1[[#This Row],[Female Ballots]]/Table1[[#This Row],[Female Voters]]</f>
        <v>0.65155267670032391</v>
      </c>
      <c r="Z2137" s="95">
        <f>Table1[[#This Row],[Male Ballots]]/Table1[[#This Row],[Male Voters]]</f>
        <v>0.63685117793526147</v>
      </c>
      <c r="AA2137" s="94">
        <f>Table1[[#This Row],[Total Ballots]]/Table1[[#This Row],[Total Voters]]</f>
        <v>0.64199029126213591</v>
      </c>
    </row>
    <row r="2138" spans="1:27" s="7" customFormat="1" x14ac:dyDescent="0.35">
      <c r="A2138" s="102" t="s">
        <v>31</v>
      </c>
      <c r="B2138" s="103">
        <v>2022</v>
      </c>
      <c r="C2138" s="103" t="s">
        <v>82</v>
      </c>
      <c r="D2138" s="16" t="s">
        <v>87</v>
      </c>
      <c r="E2138" s="109"/>
      <c r="F2138" s="109"/>
      <c r="G2138" s="110" t="s">
        <v>62</v>
      </c>
      <c r="H2138" s="132">
        <v>354.23081999999999</v>
      </c>
      <c r="I2138" s="132">
        <v>418.89413999999999</v>
      </c>
      <c r="J2138" s="133">
        <v>773.12509999999997</v>
      </c>
      <c r="K2138">
        <v>342</v>
      </c>
      <c r="L2138">
        <v>390</v>
      </c>
      <c r="M2138">
        <v>23</v>
      </c>
      <c r="N2138">
        <v>755</v>
      </c>
      <c r="O2138">
        <v>134</v>
      </c>
      <c r="P2138">
        <v>118</v>
      </c>
      <c r="Q2138">
        <v>8</v>
      </c>
      <c r="R2138">
        <v>260</v>
      </c>
      <c r="S2138" s="105">
        <f>Table1[[#This Row],[Female Voters]]/Table1[[#This Row],[Female Population]]</f>
        <v>0.96547217432972099</v>
      </c>
      <c r="T2138" s="94">
        <f>Table1[[#This Row],[Male Voters]]/Table1[[#This Row],[Male Population]]</f>
        <v>0.9310228116344621</v>
      </c>
      <c r="U2138" s="94">
        <f>Table1[[#This Row],[Total Voters]]/Table1[[#This Row],[Total Population]]</f>
        <v>0.97655605800406686</v>
      </c>
      <c r="V2138" s="94">
        <f>Table1[[#This Row],[Female Ballots]]/Table1[[#This Row],[Female Population]]</f>
        <v>0.37828441918182049</v>
      </c>
      <c r="W2138" s="94">
        <f>Table1[[#This Row],[Male Ballots]]/Table1[[#This Row],[Male Population]]</f>
        <v>0.28169408146888852</v>
      </c>
      <c r="X2138" s="94">
        <f>Table1[[#This Row],[Total Ballots]]/Table1[[#This Row],[Total Population]]</f>
        <v>0.33629745043848663</v>
      </c>
      <c r="Y2138" s="94">
        <f>Table1[[#This Row],[Female Ballots]]/Table1[[#This Row],[Female Voters]]</f>
        <v>0.391812865497076</v>
      </c>
      <c r="Z2138" s="95">
        <f>Table1[[#This Row],[Male Ballots]]/Table1[[#This Row],[Male Voters]]</f>
        <v>0.30256410256410254</v>
      </c>
      <c r="AA2138" s="94">
        <f>Table1[[#This Row],[Total Ballots]]/Table1[[#This Row],[Total Voters]]</f>
        <v>0.3443708609271523</v>
      </c>
    </row>
    <row r="2139" spans="1:27" s="7" customFormat="1" x14ac:dyDescent="0.35">
      <c r="A2139" s="102" t="s">
        <v>31</v>
      </c>
      <c r="B2139" s="103">
        <v>2022</v>
      </c>
      <c r="C2139" s="103" t="s">
        <v>82</v>
      </c>
      <c r="D2139" s="16" t="s">
        <v>87</v>
      </c>
      <c r="E2139" s="109"/>
      <c r="F2139" s="109"/>
      <c r="G2139" s="110" t="s">
        <v>63</v>
      </c>
      <c r="H2139" s="132">
        <v>547.03309999999999</v>
      </c>
      <c r="I2139" s="132">
        <v>591.52409999999998</v>
      </c>
      <c r="J2139" s="133">
        <v>1138.5572</v>
      </c>
      <c r="K2139">
        <v>552</v>
      </c>
      <c r="L2139">
        <v>586</v>
      </c>
      <c r="M2139">
        <v>33</v>
      </c>
      <c r="N2139">
        <v>1171</v>
      </c>
      <c r="O2139">
        <v>212</v>
      </c>
      <c r="P2139">
        <v>213</v>
      </c>
      <c r="Q2139">
        <v>13</v>
      </c>
      <c r="R2139">
        <v>438</v>
      </c>
      <c r="S2139" s="105">
        <f>Table1[[#This Row],[Female Voters]]/Table1[[#This Row],[Female Population]]</f>
        <v>1.009079706511361</v>
      </c>
      <c r="T2139" s="94">
        <f>Table1[[#This Row],[Male Voters]]/Table1[[#This Row],[Male Population]]</f>
        <v>0.99066124271183542</v>
      </c>
      <c r="U2139" s="94">
        <f>Table1[[#This Row],[Total Voters]]/Table1[[#This Row],[Total Population]]</f>
        <v>1.0284946597325106</v>
      </c>
      <c r="V2139" s="94">
        <f>Table1[[#This Row],[Female Ballots]]/Table1[[#This Row],[Female Population]]</f>
        <v>0.38754510467465314</v>
      </c>
      <c r="W2139" s="94">
        <f>Table1[[#This Row],[Male Ballots]]/Table1[[#This Row],[Male Population]]</f>
        <v>0.36008676569559889</v>
      </c>
      <c r="X2139" s="94">
        <f>Table1[[#This Row],[Total Ballots]]/Table1[[#This Row],[Total Population]]</f>
        <v>0.38469740475050357</v>
      </c>
      <c r="Y2139" s="94">
        <f>Table1[[#This Row],[Female Ballots]]/Table1[[#This Row],[Female Voters]]</f>
        <v>0.38405797101449274</v>
      </c>
      <c r="Z2139" s="95">
        <f>Table1[[#This Row],[Male Ballots]]/Table1[[#This Row],[Male Voters]]</f>
        <v>0.363481228668942</v>
      </c>
      <c r="AA2139" s="94">
        <f>Table1[[#This Row],[Total Ballots]]/Table1[[#This Row],[Total Voters]]</f>
        <v>0.37403928266438941</v>
      </c>
    </row>
    <row r="2140" spans="1:27" s="7" customFormat="1" x14ac:dyDescent="0.35">
      <c r="A2140" s="102" t="s">
        <v>31</v>
      </c>
      <c r="B2140" s="103">
        <v>2022</v>
      </c>
      <c r="C2140" s="103" t="s">
        <v>82</v>
      </c>
      <c r="D2140" s="16" t="s">
        <v>87</v>
      </c>
      <c r="E2140" s="109"/>
      <c r="F2140" s="109"/>
      <c r="G2140" s="110" t="s">
        <v>64</v>
      </c>
      <c r="H2140" s="132">
        <v>722.404</v>
      </c>
      <c r="I2140" s="132">
        <v>699.77769999999998</v>
      </c>
      <c r="J2140" s="133">
        <v>1422.1815999999999</v>
      </c>
      <c r="K2140">
        <v>680</v>
      </c>
      <c r="L2140">
        <v>622</v>
      </c>
      <c r="M2140">
        <v>35</v>
      </c>
      <c r="N2140">
        <v>1337</v>
      </c>
      <c r="O2140">
        <v>333</v>
      </c>
      <c r="P2140">
        <v>305</v>
      </c>
      <c r="Q2140">
        <v>15</v>
      </c>
      <c r="R2140">
        <v>653</v>
      </c>
      <c r="S2140" s="105">
        <f>Table1[[#This Row],[Female Voters]]/Table1[[#This Row],[Female Population]]</f>
        <v>0.94130154318082404</v>
      </c>
      <c r="T2140" s="94">
        <f>Table1[[#This Row],[Male Voters]]/Table1[[#This Row],[Male Population]]</f>
        <v>0.88885370311171674</v>
      </c>
      <c r="U2140" s="94">
        <f>Table1[[#This Row],[Total Voters]]/Table1[[#This Row],[Total Population]]</f>
        <v>0.94010497674839844</v>
      </c>
      <c r="V2140" s="94">
        <f>Table1[[#This Row],[Female Ballots]]/Table1[[#This Row],[Female Population]]</f>
        <v>0.46096090276355062</v>
      </c>
      <c r="W2140" s="94">
        <f>Table1[[#This Row],[Male Ballots]]/Table1[[#This Row],[Male Population]]</f>
        <v>0.43585270007889648</v>
      </c>
      <c r="X2140" s="94">
        <f>Table1[[#This Row],[Total Ballots]]/Table1[[#This Row],[Total Population]]</f>
        <v>0.45915373957868677</v>
      </c>
      <c r="Y2140" s="94">
        <f>Table1[[#This Row],[Female Ballots]]/Table1[[#This Row],[Female Voters]]</f>
        <v>0.48970588235294116</v>
      </c>
      <c r="Z2140" s="95">
        <f>Table1[[#This Row],[Male Ballots]]/Table1[[#This Row],[Male Voters]]</f>
        <v>0.49035369774919613</v>
      </c>
      <c r="AA2140" s="94">
        <f>Table1[[#This Row],[Total Ballots]]/Table1[[#This Row],[Total Voters]]</f>
        <v>0.48840688107703817</v>
      </c>
    </row>
    <row r="2141" spans="1:27" s="7" customFormat="1" x14ac:dyDescent="0.35">
      <c r="A2141" s="102" t="s">
        <v>31</v>
      </c>
      <c r="B2141" s="103">
        <v>2022</v>
      </c>
      <c r="C2141" s="103" t="s">
        <v>82</v>
      </c>
      <c r="D2141" s="16" t="s">
        <v>87</v>
      </c>
      <c r="E2141" s="109"/>
      <c r="F2141" s="109"/>
      <c r="G2141" s="110" t="s">
        <v>65</v>
      </c>
      <c r="H2141" s="132">
        <v>731.39049999999997</v>
      </c>
      <c r="I2141" s="132">
        <v>744.11220000000003</v>
      </c>
      <c r="J2141" s="133">
        <v>1475.5026</v>
      </c>
      <c r="K2141">
        <v>683</v>
      </c>
      <c r="L2141">
        <v>720</v>
      </c>
      <c r="M2141">
        <v>35</v>
      </c>
      <c r="N2141">
        <v>1438</v>
      </c>
      <c r="O2141">
        <v>432</v>
      </c>
      <c r="P2141">
        <v>419</v>
      </c>
      <c r="Q2141">
        <v>21</v>
      </c>
      <c r="R2141">
        <v>872</v>
      </c>
      <c r="S2141" s="105">
        <f>Table1[[#This Row],[Female Voters]]/Table1[[#This Row],[Female Population]]</f>
        <v>0.93383766948025715</v>
      </c>
      <c r="T2141" s="94">
        <f>Table1[[#This Row],[Male Voters]]/Table1[[#This Row],[Male Population]]</f>
        <v>0.96759601576213905</v>
      </c>
      <c r="U2141" s="94">
        <f>Table1[[#This Row],[Total Voters]]/Table1[[#This Row],[Total Population]]</f>
        <v>0.97458316915198928</v>
      </c>
      <c r="V2141" s="94">
        <f>Table1[[#This Row],[Female Ballots]]/Table1[[#This Row],[Female Population]]</f>
        <v>0.59065574409292987</v>
      </c>
      <c r="W2141" s="94">
        <f>Table1[[#This Row],[Male Ballots]]/Table1[[#This Row],[Male Population]]</f>
        <v>0.56308712583935594</v>
      </c>
      <c r="X2141" s="94">
        <f>Table1[[#This Row],[Total Ballots]]/Table1[[#This Row],[Total Population]]</f>
        <v>0.59098506502123416</v>
      </c>
      <c r="Y2141" s="94">
        <f>Table1[[#This Row],[Female Ballots]]/Table1[[#This Row],[Female Voters]]</f>
        <v>0.63250366032210836</v>
      </c>
      <c r="Z2141" s="95">
        <f>Table1[[#This Row],[Male Ballots]]/Table1[[#This Row],[Male Voters]]</f>
        <v>0.58194444444444449</v>
      </c>
      <c r="AA2141" s="94">
        <f>Table1[[#This Row],[Total Ballots]]/Table1[[#This Row],[Total Voters]]</f>
        <v>0.60639777468706535</v>
      </c>
    </row>
    <row r="2142" spans="1:27" s="7" customFormat="1" x14ac:dyDescent="0.35">
      <c r="A2142" s="102" t="s">
        <v>31</v>
      </c>
      <c r="B2142" s="103">
        <v>2022</v>
      </c>
      <c r="C2142" s="103" t="s">
        <v>82</v>
      </c>
      <c r="D2142" s="16" t="s">
        <v>87</v>
      </c>
      <c r="E2142" s="109"/>
      <c r="F2142" s="109"/>
      <c r="G2142" s="110" t="s">
        <v>66</v>
      </c>
      <c r="H2142" s="132">
        <v>1173.0418</v>
      </c>
      <c r="I2142" s="132">
        <v>1110.8530000000001</v>
      </c>
      <c r="J2142" s="133">
        <v>2283.8950000000004</v>
      </c>
      <c r="K2142">
        <v>1024</v>
      </c>
      <c r="L2142">
        <v>969</v>
      </c>
      <c r="M2142">
        <v>53</v>
      </c>
      <c r="N2142">
        <v>2046</v>
      </c>
      <c r="O2142">
        <v>802</v>
      </c>
      <c r="P2142">
        <v>730</v>
      </c>
      <c r="Q2142">
        <v>33</v>
      </c>
      <c r="R2142">
        <v>1565</v>
      </c>
      <c r="S2142" s="105">
        <f>Table1[[#This Row],[Female Voters]]/Table1[[#This Row],[Female Population]]</f>
        <v>0.87294416959395649</v>
      </c>
      <c r="T2142" s="94">
        <f>Table1[[#This Row],[Male Voters]]/Table1[[#This Row],[Male Population]]</f>
        <v>0.87230263590232004</v>
      </c>
      <c r="U2142" s="94">
        <f>Table1[[#This Row],[Total Voters]]/Table1[[#This Row],[Total Population]]</f>
        <v>0.89583803108286486</v>
      </c>
      <c r="V2142" s="94">
        <f>Table1[[#This Row],[Female Ballots]]/Table1[[#This Row],[Female Population]]</f>
        <v>0.68369260157651668</v>
      </c>
      <c r="W2142" s="94">
        <f>Table1[[#This Row],[Male Ballots]]/Table1[[#This Row],[Male Population]]</f>
        <v>0.6571526565621193</v>
      </c>
      <c r="X2142" s="94">
        <f>Table1[[#This Row],[Total Ballots]]/Table1[[#This Row],[Total Population]]</f>
        <v>0.68523290256338387</v>
      </c>
      <c r="Y2142" s="94">
        <f>Table1[[#This Row],[Female Ballots]]/Table1[[#This Row],[Female Voters]]</f>
        <v>0.783203125</v>
      </c>
      <c r="Z2142" s="95">
        <f>Table1[[#This Row],[Male Ballots]]/Table1[[#This Row],[Male Voters]]</f>
        <v>0.75335397316821462</v>
      </c>
      <c r="AA2142" s="94">
        <f>Table1[[#This Row],[Total Ballots]]/Table1[[#This Row],[Total Voters]]</f>
        <v>0.7649071358748778</v>
      </c>
    </row>
    <row r="2143" spans="1:27" s="7" customFormat="1" x14ac:dyDescent="0.35">
      <c r="A2143" s="102" t="s">
        <v>31</v>
      </c>
      <c r="B2143" s="103">
        <v>2022</v>
      </c>
      <c r="C2143" s="103" t="s">
        <v>82</v>
      </c>
      <c r="D2143" s="16" t="s">
        <v>87</v>
      </c>
      <c r="E2143" s="109"/>
      <c r="F2143" s="109"/>
      <c r="G2143" s="110" t="s">
        <v>67</v>
      </c>
      <c r="H2143" s="132">
        <v>2011.9944999999998</v>
      </c>
      <c r="I2143" s="132">
        <v>2040.1902</v>
      </c>
      <c r="J2143" s="133">
        <v>4052.1847999999995</v>
      </c>
      <c r="K2143">
        <v>1968</v>
      </c>
      <c r="L2143">
        <v>1934</v>
      </c>
      <c r="M2143">
        <v>63</v>
      </c>
      <c r="N2143">
        <v>3965</v>
      </c>
      <c r="O2143">
        <v>1507</v>
      </c>
      <c r="P2143">
        <v>1540</v>
      </c>
      <c r="Q2143">
        <v>42</v>
      </c>
      <c r="R2143">
        <v>3089</v>
      </c>
      <c r="S2143" s="105">
        <f>Table1[[#This Row],[Female Voters]]/Table1[[#This Row],[Female Population]]</f>
        <v>0.97813388654889477</v>
      </c>
      <c r="T2143" s="94">
        <f>Table1[[#This Row],[Male Voters]]/Table1[[#This Row],[Male Population]]</f>
        <v>0.94795083321153095</v>
      </c>
      <c r="U2143" s="94">
        <f>Table1[[#This Row],[Total Voters]]/Table1[[#This Row],[Total Population]]</f>
        <v>0.97848449557384465</v>
      </c>
      <c r="V2143" s="94">
        <f>Table1[[#This Row],[Female Ballots]]/Table1[[#This Row],[Female Population]]</f>
        <v>0.7490080117018213</v>
      </c>
      <c r="W2143" s="94">
        <f>Table1[[#This Row],[Male Ballots]]/Table1[[#This Row],[Male Population]]</f>
        <v>0.75483158383958515</v>
      </c>
      <c r="X2143" s="94">
        <f>Table1[[#This Row],[Total Ballots]]/Table1[[#This Row],[Total Population]]</f>
        <v>0.76230481887203183</v>
      </c>
      <c r="Y2143" s="94">
        <f>Table1[[#This Row],[Female Ballots]]/Table1[[#This Row],[Female Voters]]</f>
        <v>0.7657520325203252</v>
      </c>
      <c r="Z2143" s="95">
        <f>Table1[[#This Row],[Male Ballots]]/Table1[[#This Row],[Male Voters]]</f>
        <v>0.79627714581178899</v>
      </c>
      <c r="AA2143" s="94">
        <f>Table1[[#This Row],[Total Ballots]]/Table1[[#This Row],[Total Voters]]</f>
        <v>0.77906683480453975</v>
      </c>
    </row>
    <row r="2144" spans="1:27" s="7" customFormat="1" x14ac:dyDescent="0.35">
      <c r="A2144" s="102" t="s">
        <v>55</v>
      </c>
      <c r="B2144" s="103">
        <v>2022</v>
      </c>
      <c r="C2144" s="103" t="s">
        <v>82</v>
      </c>
      <c r="D2144" s="103"/>
      <c r="E2144" s="109"/>
      <c r="F2144" s="109"/>
      <c r="G2144" s="110" t="s">
        <v>79</v>
      </c>
      <c r="H2144" s="132">
        <v>367323.51900000003</v>
      </c>
      <c r="I2144" s="132">
        <v>354807.12399999995</v>
      </c>
      <c r="J2144" s="133">
        <v>722130.65</v>
      </c>
      <c r="K2144">
        <v>280651</v>
      </c>
      <c r="L2144">
        <v>258794</v>
      </c>
      <c r="M2144">
        <v>11088</v>
      </c>
      <c r="N2144">
        <v>550533</v>
      </c>
      <c r="O2144">
        <v>171982</v>
      </c>
      <c r="P2144">
        <v>156025</v>
      </c>
      <c r="Q2144">
        <v>6004</v>
      </c>
      <c r="R2144">
        <v>334011</v>
      </c>
      <c r="S2144" s="105">
        <f>Table1[[#This Row],[Female Voters]]/Table1[[#This Row],[Female Population]]</f>
        <v>0.76404309956531802</v>
      </c>
      <c r="T2144" s="94">
        <f>Table1[[#This Row],[Male Voters]]/Table1[[#This Row],[Male Population]]</f>
        <v>0.7293934718176629</v>
      </c>
      <c r="U2144" s="94">
        <f>Table1[[#This Row],[Total Voters]]/Table1[[#This Row],[Total Population]]</f>
        <v>0.76237312458625039</v>
      </c>
      <c r="V2144" s="94">
        <f>Table1[[#This Row],[Female Ballots]]/Table1[[#This Row],[Female Population]]</f>
        <v>0.46820307196283828</v>
      </c>
      <c r="W2144" s="94">
        <f>Table1[[#This Row],[Male Ballots]]/Table1[[#This Row],[Male Population]]</f>
        <v>0.43974596180881648</v>
      </c>
      <c r="X2144" s="94">
        <f>Table1[[#This Row],[Total Ballots]]/Table1[[#This Row],[Total Population]]</f>
        <v>0.46253541516344721</v>
      </c>
      <c r="Y2144" s="94">
        <f>Table1[[#This Row],[Female Ballots]]/Table1[[#This Row],[Female Voters]]</f>
        <v>0.61279667629903334</v>
      </c>
      <c r="Z2144" s="95">
        <f>Table1[[#This Row],[Male Ballots]]/Table1[[#This Row],[Male Voters]]</f>
        <v>0.60289264820668176</v>
      </c>
      <c r="AA2144" s="94">
        <f>Table1[[#This Row],[Total Ballots]]/Table1[[#This Row],[Total Voters]]</f>
        <v>0.60670477519058807</v>
      </c>
    </row>
    <row r="2145" spans="1:27" s="7" customFormat="1" x14ac:dyDescent="0.35">
      <c r="A2145" s="102" t="s">
        <v>55</v>
      </c>
      <c r="B2145" s="103">
        <v>2022</v>
      </c>
      <c r="C2145" s="103" t="s">
        <v>82</v>
      </c>
      <c r="D2145" s="103"/>
      <c r="E2145" s="109"/>
      <c r="F2145" s="109"/>
      <c r="G2145" s="110" t="s">
        <v>62</v>
      </c>
      <c r="H2145" s="132">
        <v>40891.090000000004</v>
      </c>
      <c r="I2145" s="132">
        <v>45566.680999999997</v>
      </c>
      <c r="J2145" s="133">
        <v>86457.76999999999</v>
      </c>
      <c r="K2145">
        <v>22643</v>
      </c>
      <c r="L2145">
        <v>22724</v>
      </c>
      <c r="M2145">
        <v>1569</v>
      </c>
      <c r="N2145">
        <v>46936</v>
      </c>
      <c r="O2145">
        <v>8578</v>
      </c>
      <c r="P2145">
        <v>8064</v>
      </c>
      <c r="Q2145">
        <v>760</v>
      </c>
      <c r="R2145">
        <v>17402</v>
      </c>
      <c r="S2145" s="105">
        <f>Table1[[#This Row],[Female Voters]]/Table1[[#This Row],[Female Population]]</f>
        <v>0.5537392131146418</v>
      </c>
      <c r="T2145" s="94">
        <f>Table1[[#This Row],[Male Voters]]/Table1[[#This Row],[Male Population]]</f>
        <v>0.49869772169713222</v>
      </c>
      <c r="U2145" s="94">
        <f>Table1[[#This Row],[Total Voters]]/Table1[[#This Row],[Total Population]]</f>
        <v>0.54287775407577599</v>
      </c>
      <c r="V2145" s="94">
        <f>Table1[[#This Row],[Female Ballots]]/Table1[[#This Row],[Female Population]]</f>
        <v>0.20977675087653569</v>
      </c>
      <c r="W2145" s="94">
        <f>Table1[[#This Row],[Male Ballots]]/Table1[[#This Row],[Male Population]]</f>
        <v>0.17697141470540723</v>
      </c>
      <c r="X2145" s="94">
        <f>Table1[[#This Row],[Total Ballots]]/Table1[[#This Row],[Total Population]]</f>
        <v>0.20127745603431596</v>
      </c>
      <c r="Y2145" s="94">
        <f>Table1[[#This Row],[Female Ballots]]/Table1[[#This Row],[Female Voters]]</f>
        <v>0.37883672658216666</v>
      </c>
      <c r="Z2145" s="95">
        <f>Table1[[#This Row],[Male Ballots]]/Table1[[#This Row],[Male Voters]]</f>
        <v>0.35486710086252421</v>
      </c>
      <c r="AA2145" s="94">
        <f>Table1[[#This Row],[Total Ballots]]/Table1[[#This Row],[Total Voters]]</f>
        <v>0.37076018408044997</v>
      </c>
    </row>
    <row r="2146" spans="1:27" s="7" customFormat="1" x14ac:dyDescent="0.35">
      <c r="A2146" s="102" t="s">
        <v>55</v>
      </c>
      <c r="B2146" s="103">
        <v>2022</v>
      </c>
      <c r="C2146" s="103" t="s">
        <v>82</v>
      </c>
      <c r="D2146" s="103"/>
      <c r="E2146" s="109"/>
      <c r="F2146" s="109"/>
      <c r="G2146" s="110" t="s">
        <v>63</v>
      </c>
      <c r="H2146" s="132">
        <v>65761.72</v>
      </c>
      <c r="I2146" s="132">
        <v>68353.919999999998</v>
      </c>
      <c r="J2146" s="133">
        <v>134115.64000000001</v>
      </c>
      <c r="K2146">
        <v>46263</v>
      </c>
      <c r="L2146">
        <v>44696</v>
      </c>
      <c r="M2146">
        <v>2587</v>
      </c>
      <c r="N2146">
        <v>93546</v>
      </c>
      <c r="O2146">
        <v>19385</v>
      </c>
      <c r="P2146">
        <v>16962</v>
      </c>
      <c r="Q2146">
        <v>1229</v>
      </c>
      <c r="R2146">
        <v>37576</v>
      </c>
      <c r="S2146" s="105">
        <f>Table1[[#This Row],[Female Voters]]/Table1[[#This Row],[Female Population]]</f>
        <v>0.70349437332235221</v>
      </c>
      <c r="T2146" s="94">
        <f>Table1[[#This Row],[Male Voters]]/Table1[[#This Row],[Male Population]]</f>
        <v>0.65389080831062796</v>
      </c>
      <c r="U2146" s="94">
        <f>Table1[[#This Row],[Total Voters]]/Table1[[#This Row],[Total Population]]</f>
        <v>0.69750254332753425</v>
      </c>
      <c r="V2146" s="94">
        <f>Table1[[#This Row],[Female Ballots]]/Table1[[#This Row],[Female Population]]</f>
        <v>0.29477635317324424</v>
      </c>
      <c r="W2146" s="94">
        <f>Table1[[#This Row],[Male Ballots]]/Table1[[#This Row],[Male Population]]</f>
        <v>0.24814963062835313</v>
      </c>
      <c r="X2146" s="94">
        <f>Table1[[#This Row],[Total Ballots]]/Table1[[#This Row],[Total Population]]</f>
        <v>0.28017612263565977</v>
      </c>
      <c r="Y2146" s="94">
        <f>Table1[[#This Row],[Female Ballots]]/Table1[[#This Row],[Female Voters]]</f>
        <v>0.4190173572833582</v>
      </c>
      <c r="Z2146" s="95">
        <f>Table1[[#This Row],[Male Ballots]]/Table1[[#This Row],[Male Voters]]</f>
        <v>0.37949704671558976</v>
      </c>
      <c r="AA2146" s="94">
        <f>Table1[[#This Row],[Total Ballots]]/Table1[[#This Row],[Total Voters]]</f>
        <v>0.40168473264490195</v>
      </c>
    </row>
    <row r="2147" spans="1:27" s="7" customFormat="1" x14ac:dyDescent="0.35">
      <c r="A2147" s="102" t="s">
        <v>55</v>
      </c>
      <c r="B2147" s="103">
        <v>2022</v>
      </c>
      <c r="C2147" s="103" t="s">
        <v>82</v>
      </c>
      <c r="D2147" s="103"/>
      <c r="E2147" s="109"/>
      <c r="F2147" s="109"/>
      <c r="G2147" s="110" t="s">
        <v>64</v>
      </c>
      <c r="H2147" s="132">
        <v>65777.08</v>
      </c>
      <c r="I2147" s="132">
        <v>65181.01</v>
      </c>
      <c r="J2147" s="133">
        <v>130958.1</v>
      </c>
      <c r="K2147">
        <v>51396</v>
      </c>
      <c r="L2147">
        <v>48227</v>
      </c>
      <c r="M2147">
        <v>2301</v>
      </c>
      <c r="N2147">
        <v>101924</v>
      </c>
      <c r="O2147">
        <v>27679</v>
      </c>
      <c r="P2147">
        <v>25539</v>
      </c>
      <c r="Q2147">
        <v>1178</v>
      </c>
      <c r="R2147">
        <v>54396</v>
      </c>
      <c r="S2147" s="105">
        <f>Table1[[#This Row],[Female Voters]]/Table1[[#This Row],[Female Population]]</f>
        <v>0.78136639692731868</v>
      </c>
      <c r="T2147" s="94">
        <f>Table1[[#This Row],[Male Voters]]/Table1[[#This Row],[Male Population]]</f>
        <v>0.73989341374121076</v>
      </c>
      <c r="U2147" s="94">
        <f>Table1[[#This Row],[Total Voters]]/Table1[[#This Row],[Total Population]]</f>
        <v>0.77829473701893959</v>
      </c>
      <c r="V2147" s="94">
        <f>Table1[[#This Row],[Female Ballots]]/Table1[[#This Row],[Female Population]]</f>
        <v>0.4208000720007638</v>
      </c>
      <c r="W2147" s="94">
        <f>Table1[[#This Row],[Male Ballots]]/Table1[[#This Row],[Male Population]]</f>
        <v>0.3918165735695105</v>
      </c>
      <c r="X2147" s="94">
        <f>Table1[[#This Row],[Total Ballots]]/Table1[[#This Row],[Total Population]]</f>
        <v>0.41536949604491818</v>
      </c>
      <c r="Y2147" s="94">
        <f>Table1[[#This Row],[Female Ballots]]/Table1[[#This Row],[Female Voters]]</f>
        <v>0.53854385555296136</v>
      </c>
      <c r="Z2147" s="95">
        <f>Table1[[#This Row],[Male Ballots]]/Table1[[#This Row],[Male Voters]]</f>
        <v>0.52955813133721774</v>
      </c>
      <c r="AA2147" s="94">
        <f>Table1[[#This Row],[Total Ballots]]/Table1[[#This Row],[Total Voters]]</f>
        <v>0.53369177033868376</v>
      </c>
    </row>
    <row r="2148" spans="1:27" s="7" customFormat="1" x14ac:dyDescent="0.35">
      <c r="A2148" s="102" t="s">
        <v>55</v>
      </c>
      <c r="B2148" s="103">
        <v>2022</v>
      </c>
      <c r="C2148" s="103" t="s">
        <v>82</v>
      </c>
      <c r="D2148" s="103"/>
      <c r="E2148" s="109"/>
      <c r="F2148" s="109"/>
      <c r="G2148" s="110" t="s">
        <v>65</v>
      </c>
      <c r="H2148" s="132">
        <v>55975.81</v>
      </c>
      <c r="I2148" s="132">
        <v>54862.85</v>
      </c>
      <c r="J2148" s="133">
        <v>110838.67</v>
      </c>
      <c r="K2148">
        <v>43744</v>
      </c>
      <c r="L2148">
        <v>41490</v>
      </c>
      <c r="M2148">
        <v>1474</v>
      </c>
      <c r="N2148">
        <v>86708</v>
      </c>
      <c r="O2148">
        <v>27500</v>
      </c>
      <c r="P2148">
        <v>26246</v>
      </c>
      <c r="Q2148">
        <v>809</v>
      </c>
      <c r="R2148">
        <v>54555</v>
      </c>
      <c r="S2148" s="105">
        <f>Table1[[#This Row],[Female Voters]]/Table1[[#This Row],[Female Population]]</f>
        <v>0.781480428778074</v>
      </c>
      <c r="T2148" s="94">
        <f>Table1[[#This Row],[Male Voters]]/Table1[[#This Row],[Male Population]]</f>
        <v>0.75624944748586709</v>
      </c>
      <c r="U2148" s="94">
        <f>Table1[[#This Row],[Total Voters]]/Table1[[#This Row],[Total Population]]</f>
        <v>0.78229015198396012</v>
      </c>
      <c r="V2148" s="94">
        <f>Table1[[#This Row],[Female Ballots]]/Table1[[#This Row],[Female Population]]</f>
        <v>0.49128364556046622</v>
      </c>
      <c r="W2148" s="94">
        <f>Table1[[#This Row],[Male Ballots]]/Table1[[#This Row],[Male Population]]</f>
        <v>0.4783929380263694</v>
      </c>
      <c r="X2148" s="94">
        <f>Table1[[#This Row],[Total Ballots]]/Table1[[#This Row],[Total Population]]</f>
        <v>0.49220186420497469</v>
      </c>
      <c r="Y2148" s="94">
        <f>Table1[[#This Row],[Female Ballots]]/Table1[[#This Row],[Female Voters]]</f>
        <v>0.62865764447695682</v>
      </c>
      <c r="Z2148" s="95">
        <f>Table1[[#This Row],[Male Ballots]]/Table1[[#This Row],[Male Voters]]</f>
        <v>0.63258616534104606</v>
      </c>
      <c r="AA2148" s="94">
        <f>Table1[[#This Row],[Total Ballots]]/Table1[[#This Row],[Total Voters]]</f>
        <v>0.62918069843613045</v>
      </c>
    </row>
    <row r="2149" spans="1:27" s="7" customFormat="1" x14ac:dyDescent="0.35">
      <c r="A2149" s="102" t="s">
        <v>55</v>
      </c>
      <c r="B2149" s="103">
        <v>2022</v>
      </c>
      <c r="C2149" s="103" t="s">
        <v>82</v>
      </c>
      <c r="D2149" s="103"/>
      <c r="E2149" s="109"/>
      <c r="F2149" s="109"/>
      <c r="G2149" s="110" t="s">
        <v>66</v>
      </c>
      <c r="H2149" s="132">
        <v>58336.33</v>
      </c>
      <c r="I2149" s="132">
        <v>55267.479999999996</v>
      </c>
      <c r="J2149" s="133">
        <v>113603.82</v>
      </c>
      <c r="K2149">
        <v>46358</v>
      </c>
      <c r="L2149">
        <v>43133</v>
      </c>
      <c r="M2149">
        <v>1552</v>
      </c>
      <c r="N2149">
        <v>91043</v>
      </c>
      <c r="O2149">
        <v>33824</v>
      </c>
      <c r="P2149">
        <v>31862</v>
      </c>
      <c r="Q2149">
        <v>925</v>
      </c>
      <c r="R2149">
        <v>66611</v>
      </c>
      <c r="S2149" s="105">
        <f>Table1[[#This Row],[Female Voters]]/Table1[[#This Row],[Female Population]]</f>
        <v>0.7946677482111062</v>
      </c>
      <c r="T2149" s="94">
        <f>Table1[[#This Row],[Male Voters]]/Table1[[#This Row],[Male Population]]</f>
        <v>0.78044086685334668</v>
      </c>
      <c r="U2149" s="94">
        <f>Table1[[#This Row],[Total Voters]]/Table1[[#This Row],[Total Population]]</f>
        <v>0.80140791040301285</v>
      </c>
      <c r="V2149" s="94">
        <f>Table1[[#This Row],[Female Ballots]]/Table1[[#This Row],[Female Population]]</f>
        <v>0.57981021432099</v>
      </c>
      <c r="W2149" s="94">
        <f>Table1[[#This Row],[Male Ballots]]/Table1[[#This Row],[Male Population]]</f>
        <v>0.57650538797860884</v>
      </c>
      <c r="X2149" s="94">
        <f>Table1[[#This Row],[Total Ballots]]/Table1[[#This Row],[Total Population]]</f>
        <v>0.58634471974621971</v>
      </c>
      <c r="Y2149" s="94">
        <f>Table1[[#This Row],[Female Ballots]]/Table1[[#This Row],[Female Voters]]</f>
        <v>0.72962595452780532</v>
      </c>
      <c r="Z2149" s="95">
        <f>Table1[[#This Row],[Male Ballots]]/Table1[[#This Row],[Male Voters]]</f>
        <v>0.73869195279716227</v>
      </c>
      <c r="AA2149" s="94">
        <f>Table1[[#This Row],[Total Ballots]]/Table1[[#This Row],[Total Voters]]</f>
        <v>0.73164328943466272</v>
      </c>
    </row>
    <row r="2150" spans="1:27" s="7" customFormat="1" x14ac:dyDescent="0.35">
      <c r="A2150" s="102" t="s">
        <v>55</v>
      </c>
      <c r="B2150" s="103">
        <v>2022</v>
      </c>
      <c r="C2150" s="103" t="s">
        <v>82</v>
      </c>
      <c r="D2150" s="103"/>
      <c r="E2150" s="109"/>
      <c r="F2150" s="109"/>
      <c r="G2150" s="110" t="s">
        <v>67</v>
      </c>
      <c r="H2150" s="132">
        <v>80581.489000000001</v>
      </c>
      <c r="I2150" s="132">
        <v>65575.18299999999</v>
      </c>
      <c r="J2150" s="133">
        <v>146156.65</v>
      </c>
      <c r="K2150">
        <v>70247</v>
      </c>
      <c r="L2150">
        <v>58524</v>
      </c>
      <c r="M2150">
        <v>1605</v>
      </c>
      <c r="N2150">
        <v>130376</v>
      </c>
      <c r="O2150">
        <v>55016</v>
      </c>
      <c r="P2150">
        <v>47352</v>
      </c>
      <c r="Q2150">
        <v>1103</v>
      </c>
      <c r="R2150">
        <v>103471</v>
      </c>
      <c r="S2150" s="105">
        <f>Table1[[#This Row],[Female Voters]]/Table1[[#This Row],[Female Population]]</f>
        <v>0.87175107920877459</v>
      </c>
      <c r="T2150" s="94">
        <f>Table1[[#This Row],[Male Voters]]/Table1[[#This Row],[Male Population]]</f>
        <v>0.89247177548860224</v>
      </c>
      <c r="U2150" s="94">
        <f>Table1[[#This Row],[Total Voters]]/Table1[[#This Row],[Total Population]]</f>
        <v>0.89202920291344945</v>
      </c>
      <c r="V2150" s="94">
        <f>Table1[[#This Row],[Female Ballots]]/Table1[[#This Row],[Female Population]]</f>
        <v>0.68273744606531162</v>
      </c>
      <c r="W2150" s="94">
        <f>Table1[[#This Row],[Male Ballots]]/Table1[[#This Row],[Male Population]]</f>
        <v>0.72210244537174995</v>
      </c>
      <c r="X2150" s="94">
        <f>Table1[[#This Row],[Total Ballots]]/Table1[[#This Row],[Total Population]]</f>
        <v>0.70794589230117144</v>
      </c>
      <c r="Y2150" s="94">
        <f>Table1[[#This Row],[Female Ballots]]/Table1[[#This Row],[Female Voters]]</f>
        <v>0.78317935285492624</v>
      </c>
      <c r="Z2150" s="95">
        <f>Table1[[#This Row],[Male Ballots]]/Table1[[#This Row],[Male Voters]]</f>
        <v>0.80910395735083041</v>
      </c>
      <c r="AA2150" s="94">
        <f>Table1[[#This Row],[Total Ballots]]/Table1[[#This Row],[Total Voters]]</f>
        <v>0.79363533165613298</v>
      </c>
    </row>
    <row r="2151" spans="1:27" s="7" customFormat="1" x14ac:dyDescent="0.35">
      <c r="A2151" s="102" t="s">
        <v>23</v>
      </c>
      <c r="B2151" s="103">
        <v>2022</v>
      </c>
      <c r="C2151" s="103" t="s">
        <v>82</v>
      </c>
      <c r="D2151" s="16" t="s">
        <v>87</v>
      </c>
      <c r="E2151" s="109"/>
      <c r="F2151" s="109"/>
      <c r="G2151" s="110" t="s">
        <v>79</v>
      </c>
      <c r="H2151" s="132">
        <v>8073.8309399999998</v>
      </c>
      <c r="I2151" s="132">
        <v>7553.6162700000004</v>
      </c>
      <c r="J2151" s="133">
        <v>15627.447200000001</v>
      </c>
      <c r="K2151">
        <v>7334</v>
      </c>
      <c r="L2151">
        <v>6870</v>
      </c>
      <c r="M2151">
        <v>393</v>
      </c>
      <c r="N2151">
        <v>14597</v>
      </c>
      <c r="O2151">
        <v>5831</v>
      </c>
      <c r="P2151">
        <v>5324</v>
      </c>
      <c r="Q2151">
        <v>306</v>
      </c>
      <c r="R2151">
        <v>11461</v>
      </c>
      <c r="S2151" s="105">
        <f>Table1[[#This Row],[Female Voters]]/Table1[[#This Row],[Female Population]]</f>
        <v>0.90836680313249163</v>
      </c>
      <c r="T2151" s="94">
        <f>Table1[[#This Row],[Male Voters]]/Table1[[#This Row],[Male Population]]</f>
        <v>0.90949814690546882</v>
      </c>
      <c r="U2151" s="94">
        <f>Table1[[#This Row],[Total Voters]]/Table1[[#This Row],[Total Population]]</f>
        <v>0.93406170650827725</v>
      </c>
      <c r="V2151" s="94">
        <f>Table1[[#This Row],[Female Ballots]]/Table1[[#This Row],[Female Population]]</f>
        <v>0.72220982125246236</v>
      </c>
      <c r="W2151" s="94">
        <f>Table1[[#This Row],[Male Ballots]]/Table1[[#This Row],[Male Population]]</f>
        <v>0.70482796712150164</v>
      </c>
      <c r="X2151" s="94">
        <f>Table1[[#This Row],[Total Ballots]]/Table1[[#This Row],[Total Population]]</f>
        <v>0.73338913600680733</v>
      </c>
      <c r="Y2151" s="94">
        <f>Table1[[#This Row],[Female Ballots]]/Table1[[#This Row],[Female Voters]]</f>
        <v>0.79506408508317428</v>
      </c>
      <c r="Z2151" s="95">
        <f>Table1[[#This Row],[Male Ballots]]/Table1[[#This Row],[Male Voters]]</f>
        <v>0.77496360989810775</v>
      </c>
      <c r="AA2151" s="94">
        <f>Table1[[#This Row],[Total Ballots]]/Table1[[#This Row],[Total Voters]]</f>
        <v>0.78516133452079195</v>
      </c>
    </row>
    <row r="2152" spans="1:27" s="7" customFormat="1" x14ac:dyDescent="0.35">
      <c r="A2152" s="102" t="s">
        <v>23</v>
      </c>
      <c r="B2152" s="103">
        <v>2022</v>
      </c>
      <c r="C2152" s="103" t="s">
        <v>82</v>
      </c>
      <c r="D2152" s="16" t="s">
        <v>87</v>
      </c>
      <c r="E2152" s="109"/>
      <c r="F2152" s="109"/>
      <c r="G2152" s="110" t="s">
        <v>62</v>
      </c>
      <c r="H2152" s="132">
        <v>435.67644000000007</v>
      </c>
      <c r="I2152" s="132">
        <v>396.94186999999999</v>
      </c>
      <c r="J2152" s="133">
        <v>832.61829999999998</v>
      </c>
      <c r="K2152">
        <v>319</v>
      </c>
      <c r="L2152">
        <v>305</v>
      </c>
      <c r="M2152">
        <v>30</v>
      </c>
      <c r="N2152">
        <v>654</v>
      </c>
      <c r="O2152">
        <v>161</v>
      </c>
      <c r="P2152">
        <v>138</v>
      </c>
      <c r="Q2152">
        <v>18</v>
      </c>
      <c r="R2152">
        <v>317</v>
      </c>
      <c r="S2152" s="105">
        <f>Table1[[#This Row],[Female Voters]]/Table1[[#This Row],[Female Population]]</f>
        <v>0.73219474525636485</v>
      </c>
      <c r="T2152" s="94">
        <f>Table1[[#This Row],[Male Voters]]/Table1[[#This Row],[Male Population]]</f>
        <v>0.7683744725644589</v>
      </c>
      <c r="U2152" s="94">
        <f>Table1[[#This Row],[Total Voters]]/Table1[[#This Row],[Total Population]]</f>
        <v>0.7854739680835745</v>
      </c>
      <c r="V2152" s="94">
        <f>Table1[[#This Row],[Female Ballots]]/Table1[[#This Row],[Female Population]]</f>
        <v>0.36954029462782051</v>
      </c>
      <c r="W2152" s="94">
        <f>Table1[[#This Row],[Male Ballots]]/Table1[[#This Row],[Male Population]]</f>
        <v>0.34765795807834532</v>
      </c>
      <c r="X2152" s="94">
        <f>Table1[[#This Row],[Total Ballots]]/Table1[[#This Row],[Total Population]]</f>
        <v>0.38072667871940841</v>
      </c>
      <c r="Y2152" s="94">
        <f>Table1[[#This Row],[Female Ballots]]/Table1[[#This Row],[Female Voters]]</f>
        <v>0.50470219435736674</v>
      </c>
      <c r="Z2152" s="95">
        <f>Table1[[#This Row],[Male Ballots]]/Table1[[#This Row],[Male Voters]]</f>
        <v>0.4524590163934426</v>
      </c>
      <c r="AA2152" s="94">
        <f>Table1[[#This Row],[Total Ballots]]/Table1[[#This Row],[Total Voters]]</f>
        <v>0.48470948012232418</v>
      </c>
    </row>
    <row r="2153" spans="1:27" s="7" customFormat="1" x14ac:dyDescent="0.35">
      <c r="A2153" s="102" t="s">
        <v>23</v>
      </c>
      <c r="B2153" s="103">
        <v>2022</v>
      </c>
      <c r="C2153" s="103" t="s">
        <v>82</v>
      </c>
      <c r="D2153" s="16" t="s">
        <v>87</v>
      </c>
      <c r="E2153" s="109"/>
      <c r="F2153" s="109"/>
      <c r="G2153" s="110" t="s">
        <v>63</v>
      </c>
      <c r="H2153" s="132">
        <v>748.23910000000001</v>
      </c>
      <c r="I2153" s="132">
        <v>733.23580000000004</v>
      </c>
      <c r="J2153" s="133">
        <v>1481.4747</v>
      </c>
      <c r="K2153">
        <v>621</v>
      </c>
      <c r="L2153">
        <v>600</v>
      </c>
      <c r="M2153">
        <v>58</v>
      </c>
      <c r="N2153">
        <v>1279</v>
      </c>
      <c r="O2153">
        <v>360</v>
      </c>
      <c r="P2153">
        <v>309</v>
      </c>
      <c r="Q2153">
        <v>38</v>
      </c>
      <c r="R2153">
        <v>707</v>
      </c>
      <c r="S2153" s="105">
        <f>Table1[[#This Row],[Female Voters]]/Table1[[#This Row],[Female Population]]</f>
        <v>0.82994860867335052</v>
      </c>
      <c r="T2153" s="94">
        <f>Table1[[#This Row],[Male Voters]]/Table1[[#This Row],[Male Population]]</f>
        <v>0.8182906508383796</v>
      </c>
      <c r="U2153" s="94">
        <f>Table1[[#This Row],[Total Voters]]/Table1[[#This Row],[Total Population]]</f>
        <v>0.8633289518882773</v>
      </c>
      <c r="V2153" s="94">
        <f>Table1[[#This Row],[Female Ballots]]/Table1[[#This Row],[Female Population]]</f>
        <v>0.48112962821643507</v>
      </c>
      <c r="W2153" s="94">
        <f>Table1[[#This Row],[Male Ballots]]/Table1[[#This Row],[Male Population]]</f>
        <v>0.42141968518176554</v>
      </c>
      <c r="X2153" s="94">
        <f>Table1[[#This Row],[Total Ballots]]/Table1[[#This Row],[Total Population]]</f>
        <v>0.47722718450743706</v>
      </c>
      <c r="Y2153" s="94">
        <f>Table1[[#This Row],[Female Ballots]]/Table1[[#This Row],[Female Voters]]</f>
        <v>0.57971014492753625</v>
      </c>
      <c r="Z2153" s="95">
        <f>Table1[[#This Row],[Male Ballots]]/Table1[[#This Row],[Male Voters]]</f>
        <v>0.51500000000000001</v>
      </c>
      <c r="AA2153" s="94">
        <f>Table1[[#This Row],[Total Ballots]]/Table1[[#This Row],[Total Voters]]</f>
        <v>0.55277560594214226</v>
      </c>
    </row>
    <row r="2154" spans="1:27" s="7" customFormat="1" x14ac:dyDescent="0.35">
      <c r="A2154" s="102" t="s">
        <v>23</v>
      </c>
      <c r="B2154" s="103">
        <v>2022</v>
      </c>
      <c r="C2154" s="103" t="s">
        <v>82</v>
      </c>
      <c r="D2154" s="16" t="s">
        <v>87</v>
      </c>
      <c r="E2154" s="109"/>
      <c r="F2154" s="109"/>
      <c r="G2154" s="110" t="s">
        <v>64</v>
      </c>
      <c r="H2154" s="132">
        <v>965.5489</v>
      </c>
      <c r="I2154" s="132">
        <v>978.49199999999996</v>
      </c>
      <c r="J2154" s="133">
        <v>1944.0408</v>
      </c>
      <c r="K2154">
        <v>885</v>
      </c>
      <c r="L2154">
        <v>817</v>
      </c>
      <c r="M2154">
        <v>79</v>
      </c>
      <c r="N2154">
        <v>1781</v>
      </c>
      <c r="O2154">
        <v>598</v>
      </c>
      <c r="P2154">
        <v>525</v>
      </c>
      <c r="Q2154">
        <v>66</v>
      </c>
      <c r="R2154">
        <v>1189</v>
      </c>
      <c r="S2154" s="105">
        <f>Table1[[#This Row],[Female Voters]]/Table1[[#This Row],[Female Population]]</f>
        <v>0.91657708894909418</v>
      </c>
      <c r="T2154" s="94">
        <f>Table1[[#This Row],[Male Voters]]/Table1[[#This Row],[Male Population]]</f>
        <v>0.83495828274528561</v>
      </c>
      <c r="U2154" s="94">
        <f>Table1[[#This Row],[Total Voters]]/Table1[[#This Row],[Total Population]]</f>
        <v>0.91613303589101625</v>
      </c>
      <c r="V2154" s="94">
        <f>Table1[[#This Row],[Female Ballots]]/Table1[[#This Row],[Female Population]]</f>
        <v>0.61933683524469862</v>
      </c>
      <c r="W2154" s="94">
        <f>Table1[[#This Row],[Male Ballots]]/Table1[[#This Row],[Male Population]]</f>
        <v>0.53653990017291919</v>
      </c>
      <c r="X2154" s="94">
        <f>Table1[[#This Row],[Total Ballots]]/Table1[[#This Row],[Total Population]]</f>
        <v>0.61161267808782616</v>
      </c>
      <c r="Y2154" s="94">
        <f>Table1[[#This Row],[Female Ballots]]/Table1[[#This Row],[Female Voters]]</f>
        <v>0.67570621468926551</v>
      </c>
      <c r="Z2154" s="95">
        <f>Table1[[#This Row],[Male Ballots]]/Table1[[#This Row],[Male Voters]]</f>
        <v>0.64259485924112603</v>
      </c>
      <c r="AA2154" s="94">
        <f>Table1[[#This Row],[Total Ballots]]/Table1[[#This Row],[Total Voters]]</f>
        <v>0.66760247052217858</v>
      </c>
    </row>
    <row r="2155" spans="1:27" s="7" customFormat="1" x14ac:dyDescent="0.35">
      <c r="A2155" s="102" t="s">
        <v>23</v>
      </c>
      <c r="B2155" s="103">
        <v>2022</v>
      </c>
      <c r="C2155" s="103" t="s">
        <v>82</v>
      </c>
      <c r="D2155" s="16" t="s">
        <v>87</v>
      </c>
      <c r="E2155" s="109"/>
      <c r="F2155" s="109"/>
      <c r="G2155" s="110" t="s">
        <v>65</v>
      </c>
      <c r="H2155" s="132">
        <v>1009.8156000000001</v>
      </c>
      <c r="I2155" s="132">
        <v>956.55600000000004</v>
      </c>
      <c r="J2155" s="133">
        <v>1966.3712999999998</v>
      </c>
      <c r="K2155">
        <v>890</v>
      </c>
      <c r="L2155">
        <v>857</v>
      </c>
      <c r="M2155">
        <v>55</v>
      </c>
      <c r="N2155">
        <v>1802</v>
      </c>
      <c r="O2155">
        <v>676</v>
      </c>
      <c r="P2155">
        <v>628</v>
      </c>
      <c r="Q2155">
        <v>46</v>
      </c>
      <c r="R2155">
        <v>1350</v>
      </c>
      <c r="S2155" s="105">
        <f>Table1[[#This Row],[Female Voters]]/Table1[[#This Row],[Female Population]]</f>
        <v>0.88134903045664958</v>
      </c>
      <c r="T2155" s="94">
        <f>Table1[[#This Row],[Male Voters]]/Table1[[#This Row],[Male Population]]</f>
        <v>0.89592245514115221</v>
      </c>
      <c r="U2155" s="94">
        <f>Table1[[#This Row],[Total Voters]]/Table1[[#This Row],[Total Population]]</f>
        <v>0.91640881861935242</v>
      </c>
      <c r="V2155" s="94">
        <f>Table1[[#This Row],[Female Ballots]]/Table1[[#This Row],[Female Population]]</f>
        <v>0.66942915122325297</v>
      </c>
      <c r="W2155" s="94">
        <f>Table1[[#This Row],[Male Ballots]]/Table1[[#This Row],[Male Population]]</f>
        <v>0.65652193912327139</v>
      </c>
      <c r="X2155" s="94">
        <f>Table1[[#This Row],[Total Ballots]]/Table1[[#This Row],[Total Population]]</f>
        <v>0.68654378753392109</v>
      </c>
      <c r="Y2155" s="94">
        <f>Table1[[#This Row],[Female Ballots]]/Table1[[#This Row],[Female Voters]]</f>
        <v>0.75955056179775282</v>
      </c>
      <c r="Z2155" s="95">
        <f>Table1[[#This Row],[Male Ballots]]/Table1[[#This Row],[Male Voters]]</f>
        <v>0.73278879813302222</v>
      </c>
      <c r="AA2155" s="94">
        <f>Table1[[#This Row],[Total Ballots]]/Table1[[#This Row],[Total Voters]]</f>
        <v>0.74916759156492785</v>
      </c>
    </row>
    <row r="2156" spans="1:27" s="7" customFormat="1" x14ac:dyDescent="0.35">
      <c r="A2156" s="102" t="s">
        <v>23</v>
      </c>
      <c r="B2156" s="103">
        <v>2022</v>
      </c>
      <c r="C2156" s="103" t="s">
        <v>82</v>
      </c>
      <c r="D2156" s="16" t="s">
        <v>87</v>
      </c>
      <c r="E2156" s="109"/>
      <c r="F2156" s="109"/>
      <c r="G2156" s="110" t="s">
        <v>66</v>
      </c>
      <c r="H2156" s="132">
        <v>1508.7399</v>
      </c>
      <c r="I2156" s="132">
        <v>1329.9445999999998</v>
      </c>
      <c r="J2156" s="133">
        <v>2838.6850000000004</v>
      </c>
      <c r="K2156">
        <v>1289</v>
      </c>
      <c r="L2156">
        <v>1155</v>
      </c>
      <c r="M2156">
        <v>62</v>
      </c>
      <c r="N2156">
        <v>2506</v>
      </c>
      <c r="O2156">
        <v>1106</v>
      </c>
      <c r="P2156">
        <v>961</v>
      </c>
      <c r="Q2156">
        <v>52</v>
      </c>
      <c r="R2156">
        <v>2119</v>
      </c>
      <c r="S2156" s="105">
        <f>Table1[[#This Row],[Female Voters]]/Table1[[#This Row],[Female Population]]</f>
        <v>0.85435534647158196</v>
      </c>
      <c r="T2156" s="94">
        <f>Table1[[#This Row],[Male Voters]]/Table1[[#This Row],[Male Population]]</f>
        <v>0.86845722746646747</v>
      </c>
      <c r="U2156" s="94">
        <f>Table1[[#This Row],[Total Voters]]/Table1[[#This Row],[Total Population]]</f>
        <v>0.88280312891356372</v>
      </c>
      <c r="V2156" s="94">
        <f>Table1[[#This Row],[Female Ballots]]/Table1[[#This Row],[Female Population]]</f>
        <v>0.73306207385381672</v>
      </c>
      <c r="W2156" s="94">
        <f>Table1[[#This Row],[Male Ballots]]/Table1[[#This Row],[Male Population]]</f>
        <v>0.72258648969287909</v>
      </c>
      <c r="X2156" s="94">
        <f>Table1[[#This Row],[Total Ballots]]/Table1[[#This Row],[Total Population]]</f>
        <v>0.74647239831118972</v>
      </c>
      <c r="Y2156" s="94">
        <f>Table1[[#This Row],[Female Ballots]]/Table1[[#This Row],[Female Voters]]</f>
        <v>0.8580294802172227</v>
      </c>
      <c r="Z2156" s="95">
        <f>Table1[[#This Row],[Male Ballots]]/Table1[[#This Row],[Male Voters]]</f>
        <v>0.83203463203463202</v>
      </c>
      <c r="AA2156" s="94">
        <f>Table1[[#This Row],[Total Ballots]]/Table1[[#This Row],[Total Voters]]</f>
        <v>0.84557063048683156</v>
      </c>
    </row>
    <row r="2157" spans="1:27" s="7" customFormat="1" x14ac:dyDescent="0.35">
      <c r="A2157" s="102" t="s">
        <v>23</v>
      </c>
      <c r="B2157" s="103">
        <v>2022</v>
      </c>
      <c r="C2157" s="103" t="s">
        <v>82</v>
      </c>
      <c r="D2157" s="16" t="s">
        <v>87</v>
      </c>
      <c r="E2157" s="109"/>
      <c r="F2157" s="109"/>
      <c r="G2157" s="110" t="s">
        <v>67</v>
      </c>
      <c r="H2157" s="132">
        <v>3405.8110000000001</v>
      </c>
      <c r="I2157" s="132">
        <v>3158.4459999999999</v>
      </c>
      <c r="J2157" s="133">
        <v>6564.2571000000007</v>
      </c>
      <c r="K2157">
        <v>3330</v>
      </c>
      <c r="L2157">
        <v>3136</v>
      </c>
      <c r="M2157">
        <v>109</v>
      </c>
      <c r="N2157">
        <v>6575</v>
      </c>
      <c r="O2157">
        <v>2930</v>
      </c>
      <c r="P2157">
        <v>2763</v>
      </c>
      <c r="Q2157">
        <v>86</v>
      </c>
      <c r="R2157">
        <v>5779</v>
      </c>
      <c r="S2157" s="105">
        <f>Table1[[#This Row],[Female Voters]]/Table1[[#This Row],[Female Population]]</f>
        <v>0.97774069083692539</v>
      </c>
      <c r="T2157" s="94">
        <f>Table1[[#This Row],[Male Voters]]/Table1[[#This Row],[Male Population]]</f>
        <v>0.99289334058584511</v>
      </c>
      <c r="U2157" s="94">
        <f>Table1[[#This Row],[Total Voters]]/Table1[[#This Row],[Total Population]]</f>
        <v>1.0016365751426768</v>
      </c>
      <c r="V2157" s="94">
        <f>Table1[[#This Row],[Female Ballots]]/Table1[[#This Row],[Female Population]]</f>
        <v>0.86029436160726469</v>
      </c>
      <c r="W2157" s="94">
        <f>Table1[[#This Row],[Male Ballots]]/Table1[[#This Row],[Male Population]]</f>
        <v>0.87479728955315372</v>
      </c>
      <c r="X2157" s="94">
        <f>Table1[[#This Row],[Total Ballots]]/Table1[[#This Row],[Total Population]]</f>
        <v>0.88037380498091689</v>
      </c>
      <c r="Y2157" s="94">
        <f>Table1[[#This Row],[Female Ballots]]/Table1[[#This Row],[Female Voters]]</f>
        <v>0.87987987987987992</v>
      </c>
      <c r="Z2157" s="95">
        <f>Table1[[#This Row],[Male Ballots]]/Table1[[#This Row],[Male Voters]]</f>
        <v>0.88105867346938771</v>
      </c>
      <c r="AA2157" s="94">
        <f>Table1[[#This Row],[Total Ballots]]/Table1[[#This Row],[Total Voters]]</f>
        <v>0.87893536121672999</v>
      </c>
    </row>
    <row r="2158" spans="1:27" s="7" customFormat="1" x14ac:dyDescent="0.35">
      <c r="A2158" s="102" t="s">
        <v>38</v>
      </c>
      <c r="B2158" s="103">
        <v>2022</v>
      </c>
      <c r="C2158" s="103" t="s">
        <v>82</v>
      </c>
      <c r="D2158" s="16" t="s">
        <v>87</v>
      </c>
      <c r="E2158" s="109"/>
      <c r="F2158" s="109"/>
      <c r="G2158" s="110" t="s">
        <v>79</v>
      </c>
      <c r="H2158" s="132">
        <v>52974.5913</v>
      </c>
      <c r="I2158" s="132">
        <v>50609.238099999995</v>
      </c>
      <c r="J2158" s="133">
        <v>103583.82800000001</v>
      </c>
      <c r="K2158">
        <v>43518</v>
      </c>
      <c r="L2158">
        <v>40120</v>
      </c>
      <c r="M2158">
        <v>1606</v>
      </c>
      <c r="N2158">
        <v>85244</v>
      </c>
      <c r="O2158">
        <v>29537</v>
      </c>
      <c r="P2158">
        <v>26865</v>
      </c>
      <c r="Q2158">
        <v>918</v>
      </c>
      <c r="R2158">
        <v>57320</v>
      </c>
      <c r="S2158" s="105">
        <f>Table1[[#This Row],[Female Voters]]/Table1[[#This Row],[Female Population]]</f>
        <v>0.8214881688006529</v>
      </c>
      <c r="T2158" s="94">
        <f>Table1[[#This Row],[Male Voters]]/Table1[[#This Row],[Male Population]]</f>
        <v>0.7927406439260346</v>
      </c>
      <c r="U2158" s="94">
        <f>Table1[[#This Row],[Total Voters]]/Table1[[#This Row],[Total Population]]</f>
        <v>0.8229469951622177</v>
      </c>
      <c r="V2158" s="94">
        <f>Table1[[#This Row],[Female Ballots]]/Table1[[#This Row],[Female Population]]</f>
        <v>0.55756919072257194</v>
      </c>
      <c r="W2158" s="94">
        <f>Table1[[#This Row],[Male Ballots]]/Table1[[#This Row],[Male Population]]</f>
        <v>0.5308319391593449</v>
      </c>
      <c r="X2158" s="94">
        <f>Table1[[#This Row],[Total Ballots]]/Table1[[#This Row],[Total Population]]</f>
        <v>0.55336823427687953</v>
      </c>
      <c r="Y2158" s="94">
        <f>Table1[[#This Row],[Female Ballots]]/Table1[[#This Row],[Female Voters]]</f>
        <v>0.67873064019486185</v>
      </c>
      <c r="Z2158" s="95">
        <f>Table1[[#This Row],[Male Ballots]]/Table1[[#This Row],[Male Voters]]</f>
        <v>0.66961615154536391</v>
      </c>
      <c r="AA2158" s="94">
        <f>Table1[[#This Row],[Total Ballots]]/Table1[[#This Row],[Total Voters]]</f>
        <v>0.67242269250621745</v>
      </c>
    </row>
    <row r="2159" spans="1:27" s="7" customFormat="1" x14ac:dyDescent="0.35">
      <c r="A2159" s="102" t="s">
        <v>38</v>
      </c>
      <c r="B2159" s="103">
        <v>2022</v>
      </c>
      <c r="C2159" s="103" t="s">
        <v>82</v>
      </c>
      <c r="D2159" s="16" t="s">
        <v>87</v>
      </c>
      <c r="E2159" s="109"/>
      <c r="F2159" s="109"/>
      <c r="G2159" s="110" t="s">
        <v>62</v>
      </c>
      <c r="H2159" s="132">
        <v>4579.3532999999998</v>
      </c>
      <c r="I2159" s="132">
        <v>4886.5210999999999</v>
      </c>
      <c r="J2159" s="133">
        <v>9465.8760000000002</v>
      </c>
      <c r="K2159">
        <v>2951</v>
      </c>
      <c r="L2159">
        <v>3047</v>
      </c>
      <c r="M2159">
        <v>193</v>
      </c>
      <c r="N2159">
        <v>6191</v>
      </c>
      <c r="O2159">
        <v>1125</v>
      </c>
      <c r="P2159">
        <v>1083</v>
      </c>
      <c r="Q2159">
        <v>87</v>
      </c>
      <c r="R2159">
        <v>2295</v>
      </c>
      <c r="S2159" s="105">
        <f>Table1[[#This Row],[Female Voters]]/Table1[[#This Row],[Female Population]]</f>
        <v>0.64441413594360586</v>
      </c>
      <c r="T2159" s="94">
        <f>Table1[[#This Row],[Male Voters]]/Table1[[#This Row],[Male Population]]</f>
        <v>0.6235519989875824</v>
      </c>
      <c r="U2159" s="94">
        <f>Table1[[#This Row],[Total Voters]]/Table1[[#This Row],[Total Population]]</f>
        <v>0.65403349885420003</v>
      </c>
      <c r="V2159" s="94">
        <f>Table1[[#This Row],[Female Ballots]]/Table1[[#This Row],[Female Population]]</f>
        <v>0.24566787629161524</v>
      </c>
      <c r="W2159" s="94">
        <f>Table1[[#This Row],[Male Ballots]]/Table1[[#This Row],[Male Population]]</f>
        <v>0.22163006724763759</v>
      </c>
      <c r="X2159" s="94">
        <f>Table1[[#This Row],[Total Ballots]]/Table1[[#This Row],[Total Population]]</f>
        <v>0.24244982714753499</v>
      </c>
      <c r="Y2159" s="94">
        <f>Table1[[#This Row],[Female Ballots]]/Table1[[#This Row],[Female Voters]]</f>
        <v>0.3812267028126059</v>
      </c>
      <c r="Z2159" s="95">
        <f>Table1[[#This Row],[Male Ballots]]/Table1[[#This Row],[Male Voters]]</f>
        <v>0.35543157203807024</v>
      </c>
      <c r="AA2159" s="94">
        <f>Table1[[#This Row],[Total Ballots]]/Table1[[#This Row],[Total Voters]]</f>
        <v>0.37069940235826199</v>
      </c>
    </row>
    <row r="2160" spans="1:27" s="7" customFormat="1" x14ac:dyDescent="0.35">
      <c r="A2160" s="102" t="s">
        <v>38</v>
      </c>
      <c r="B2160" s="103">
        <v>2022</v>
      </c>
      <c r="C2160" s="103" t="s">
        <v>82</v>
      </c>
      <c r="D2160" s="16" t="s">
        <v>87</v>
      </c>
      <c r="E2160" s="109"/>
      <c r="F2160" s="109"/>
      <c r="G2160" s="110" t="s">
        <v>63</v>
      </c>
      <c r="H2160" s="132">
        <v>7742.8159999999989</v>
      </c>
      <c r="I2160" s="132">
        <v>7884.0619999999999</v>
      </c>
      <c r="J2160" s="133">
        <v>15626.876</v>
      </c>
      <c r="K2160">
        <v>5966</v>
      </c>
      <c r="L2160">
        <v>5606</v>
      </c>
      <c r="M2160">
        <v>305</v>
      </c>
      <c r="N2160">
        <v>11877</v>
      </c>
      <c r="O2160">
        <v>2495</v>
      </c>
      <c r="P2160">
        <v>2227</v>
      </c>
      <c r="Q2160">
        <v>161</v>
      </c>
      <c r="R2160">
        <v>4883</v>
      </c>
      <c r="S2160" s="105">
        <f>Table1[[#This Row],[Female Voters]]/Table1[[#This Row],[Female Population]]</f>
        <v>0.77052069944578316</v>
      </c>
      <c r="T2160" s="94">
        <f>Table1[[#This Row],[Male Voters]]/Table1[[#This Row],[Male Population]]</f>
        <v>0.71105478368891573</v>
      </c>
      <c r="U2160" s="94">
        <f>Table1[[#This Row],[Total Voters]]/Table1[[#This Row],[Total Population]]</f>
        <v>0.76003674694801437</v>
      </c>
      <c r="V2160" s="94">
        <f>Table1[[#This Row],[Female Ballots]]/Table1[[#This Row],[Female Population]]</f>
        <v>0.32223418456540881</v>
      </c>
      <c r="W2160" s="94">
        <f>Table1[[#This Row],[Male Ballots]]/Table1[[#This Row],[Male Population]]</f>
        <v>0.28246860565023463</v>
      </c>
      <c r="X2160" s="94">
        <f>Table1[[#This Row],[Total Ballots]]/Table1[[#This Row],[Total Population]]</f>
        <v>0.31247448306366543</v>
      </c>
      <c r="Y2160" s="94">
        <f>Table1[[#This Row],[Female Ballots]]/Table1[[#This Row],[Female Voters]]</f>
        <v>0.41820315119007712</v>
      </c>
      <c r="Z2160" s="95">
        <f>Table1[[#This Row],[Male Ballots]]/Table1[[#This Row],[Male Voters]]</f>
        <v>0.39725294327506244</v>
      </c>
      <c r="AA2160" s="94">
        <f>Table1[[#This Row],[Total Ballots]]/Table1[[#This Row],[Total Voters]]</f>
        <v>0.41113075692514944</v>
      </c>
    </row>
    <row r="2161" spans="1:27" s="7" customFormat="1" x14ac:dyDescent="0.35">
      <c r="A2161" s="106" t="s">
        <v>38</v>
      </c>
      <c r="B2161" s="103">
        <v>2022</v>
      </c>
      <c r="C2161" s="103" t="s">
        <v>82</v>
      </c>
      <c r="D2161" s="16" t="s">
        <v>87</v>
      </c>
      <c r="E2161" s="109"/>
      <c r="F2161" s="109"/>
      <c r="G2161" s="110" t="s">
        <v>64</v>
      </c>
      <c r="H2161" s="132">
        <v>8041.0319999999992</v>
      </c>
      <c r="I2161" s="132">
        <v>8231.4740000000002</v>
      </c>
      <c r="J2161" s="133">
        <v>16272.505999999999</v>
      </c>
      <c r="K2161">
        <v>6218</v>
      </c>
      <c r="L2161">
        <v>6036</v>
      </c>
      <c r="M2161">
        <v>285</v>
      </c>
      <c r="N2161">
        <v>12539</v>
      </c>
      <c r="O2161">
        <v>3463</v>
      </c>
      <c r="P2161">
        <v>3330</v>
      </c>
      <c r="Q2161">
        <v>162</v>
      </c>
      <c r="R2161">
        <v>6955</v>
      </c>
      <c r="S2161" s="105">
        <f>Table1[[#This Row],[Female Voters]]/Table1[[#This Row],[Female Population]]</f>
        <v>0.77328382725003464</v>
      </c>
      <c r="T2161" s="94">
        <f>Table1[[#This Row],[Male Voters]]/Table1[[#This Row],[Male Population]]</f>
        <v>0.7332830061784803</v>
      </c>
      <c r="U2161" s="94">
        <f>Table1[[#This Row],[Total Voters]]/Table1[[#This Row],[Total Population]]</f>
        <v>0.77056355056805637</v>
      </c>
      <c r="V2161" s="94">
        <f>Table1[[#This Row],[Female Ballots]]/Table1[[#This Row],[Female Population]]</f>
        <v>0.43066611350383888</v>
      </c>
      <c r="W2161" s="94">
        <f>Table1[[#This Row],[Male Ballots]]/Table1[[#This Row],[Male Population]]</f>
        <v>0.40454479963126894</v>
      </c>
      <c r="X2161" s="94">
        <f>Table1[[#This Row],[Total Ballots]]/Table1[[#This Row],[Total Population]]</f>
        <v>0.42740804643120123</v>
      </c>
      <c r="Y2161" s="94">
        <f>Table1[[#This Row],[Female Ballots]]/Table1[[#This Row],[Female Voters]]</f>
        <v>0.55693148922483116</v>
      </c>
      <c r="Z2161" s="95">
        <f>Table1[[#This Row],[Male Ballots]]/Table1[[#This Row],[Male Voters]]</f>
        <v>0.55168986083499005</v>
      </c>
      <c r="AA2161" s="94">
        <f>Table1[[#This Row],[Total Ballots]]/Table1[[#This Row],[Total Voters]]</f>
        <v>0.55466943137411273</v>
      </c>
    </row>
    <row r="2162" spans="1:27" s="7" customFormat="1" x14ac:dyDescent="0.35">
      <c r="A2162" s="102" t="s">
        <v>38</v>
      </c>
      <c r="B2162" s="103">
        <v>2022</v>
      </c>
      <c r="C2162" s="103" t="s">
        <v>82</v>
      </c>
      <c r="D2162" s="16" t="s">
        <v>87</v>
      </c>
      <c r="E2162" s="109"/>
      <c r="F2162" s="109"/>
      <c r="G2162" s="110" t="s">
        <v>65</v>
      </c>
      <c r="H2162" s="132">
        <v>7281.7579999999998</v>
      </c>
      <c r="I2162" s="132">
        <v>7183.0190000000002</v>
      </c>
      <c r="J2162" s="133">
        <v>14464.776999999998</v>
      </c>
      <c r="K2162">
        <v>5734</v>
      </c>
      <c r="L2162">
        <v>5393</v>
      </c>
      <c r="M2162">
        <v>246</v>
      </c>
      <c r="N2162">
        <v>11373</v>
      </c>
      <c r="O2162">
        <v>3733</v>
      </c>
      <c r="P2162">
        <v>3529</v>
      </c>
      <c r="Q2162">
        <v>120</v>
      </c>
      <c r="R2162">
        <v>7382</v>
      </c>
      <c r="S2162" s="105">
        <f>Table1[[#This Row],[Female Voters]]/Table1[[#This Row],[Female Population]]</f>
        <v>0.78744720711674299</v>
      </c>
      <c r="T2162" s="94">
        <f>Table1[[#This Row],[Male Voters]]/Table1[[#This Row],[Male Population]]</f>
        <v>0.75079851522041074</v>
      </c>
      <c r="U2162" s="94">
        <f>Table1[[#This Row],[Total Voters]]/Table1[[#This Row],[Total Population]]</f>
        <v>0.78625477599827509</v>
      </c>
      <c r="V2162" s="94">
        <f>Table1[[#This Row],[Female Ballots]]/Table1[[#This Row],[Female Population]]</f>
        <v>0.51265092852577632</v>
      </c>
      <c r="W2162" s="94">
        <f>Table1[[#This Row],[Male Ballots]]/Table1[[#This Row],[Male Population]]</f>
        <v>0.49129760063282579</v>
      </c>
      <c r="X2162" s="94">
        <f>Table1[[#This Row],[Total Ballots]]/Table1[[#This Row],[Total Population]]</f>
        <v>0.51034315980121925</v>
      </c>
      <c r="Y2162" s="94">
        <f>Table1[[#This Row],[Female Ballots]]/Table1[[#This Row],[Female Voters]]</f>
        <v>0.65102895012207884</v>
      </c>
      <c r="Z2162" s="95">
        <f>Table1[[#This Row],[Male Ballots]]/Table1[[#This Row],[Male Voters]]</f>
        <v>0.65436677174114588</v>
      </c>
      <c r="AA2162" s="94">
        <f>Table1[[#This Row],[Total Ballots]]/Table1[[#This Row],[Total Voters]]</f>
        <v>0.6490811571265277</v>
      </c>
    </row>
    <row r="2163" spans="1:27" s="7" customFormat="1" x14ac:dyDescent="0.35">
      <c r="A2163" s="102" t="s">
        <v>38</v>
      </c>
      <c r="B2163" s="103">
        <v>2022</v>
      </c>
      <c r="C2163" s="103" t="s">
        <v>82</v>
      </c>
      <c r="D2163" s="16" t="s">
        <v>87</v>
      </c>
      <c r="E2163" s="109"/>
      <c r="F2163" s="109"/>
      <c r="G2163" s="110" t="s">
        <v>66</v>
      </c>
      <c r="H2163" s="132">
        <v>8841.4170000000013</v>
      </c>
      <c r="I2163" s="132">
        <v>8205.4779999999992</v>
      </c>
      <c r="J2163" s="133">
        <v>17046.895</v>
      </c>
      <c r="K2163">
        <v>7336</v>
      </c>
      <c r="L2163">
        <v>6625</v>
      </c>
      <c r="M2163">
        <v>248</v>
      </c>
      <c r="N2163">
        <v>14209</v>
      </c>
      <c r="O2163">
        <v>5782</v>
      </c>
      <c r="P2163">
        <v>5152</v>
      </c>
      <c r="Q2163">
        <v>159</v>
      </c>
      <c r="R2163">
        <v>11093</v>
      </c>
      <c r="S2163" s="105">
        <f>Table1[[#This Row],[Female Voters]]/Table1[[#This Row],[Female Population]]</f>
        <v>0.8297312523546847</v>
      </c>
      <c r="T2163" s="94">
        <f>Table1[[#This Row],[Male Voters]]/Table1[[#This Row],[Male Population]]</f>
        <v>0.80738745506355636</v>
      </c>
      <c r="U2163" s="94">
        <f>Table1[[#This Row],[Total Voters]]/Table1[[#This Row],[Total Population]]</f>
        <v>0.83352422831254602</v>
      </c>
      <c r="V2163" s="94">
        <f>Table1[[#This Row],[Female Ballots]]/Table1[[#This Row],[Female Population]]</f>
        <v>0.65396757103527625</v>
      </c>
      <c r="W2163" s="94">
        <f>Table1[[#This Row],[Male Ballots]]/Table1[[#This Row],[Male Population]]</f>
        <v>0.62787323297923658</v>
      </c>
      <c r="X2163" s="94">
        <f>Table1[[#This Row],[Total Ballots]]/Table1[[#This Row],[Total Population]]</f>
        <v>0.65073434194321012</v>
      </c>
      <c r="Y2163" s="94">
        <f>Table1[[#This Row],[Female Ballots]]/Table1[[#This Row],[Female Voters]]</f>
        <v>0.78816793893129766</v>
      </c>
      <c r="Z2163" s="95">
        <f>Table1[[#This Row],[Male Ballots]]/Table1[[#This Row],[Male Voters]]</f>
        <v>0.77766037735849058</v>
      </c>
      <c r="AA2163" s="94">
        <f>Table1[[#This Row],[Total Ballots]]/Table1[[#This Row],[Total Voters]]</f>
        <v>0.78070237173622348</v>
      </c>
    </row>
    <row r="2164" spans="1:27" s="7" customFormat="1" x14ac:dyDescent="0.35">
      <c r="A2164" s="102" t="s">
        <v>38</v>
      </c>
      <c r="B2164" s="103">
        <v>2022</v>
      </c>
      <c r="C2164" s="103" t="s">
        <v>82</v>
      </c>
      <c r="D2164" s="16" t="s">
        <v>87</v>
      </c>
      <c r="E2164" s="109"/>
      <c r="F2164" s="109"/>
      <c r="G2164" s="110" t="s">
        <v>67</v>
      </c>
      <c r="H2164" s="132">
        <v>16488.215</v>
      </c>
      <c r="I2164" s="132">
        <v>14218.684000000001</v>
      </c>
      <c r="J2164" s="133">
        <v>30706.898000000001</v>
      </c>
      <c r="K2164">
        <v>15313</v>
      </c>
      <c r="L2164">
        <v>13413</v>
      </c>
      <c r="M2164">
        <v>329</v>
      </c>
      <c r="N2164">
        <v>29055</v>
      </c>
      <c r="O2164">
        <v>12939</v>
      </c>
      <c r="P2164">
        <v>11544</v>
      </c>
      <c r="Q2164">
        <v>229</v>
      </c>
      <c r="R2164">
        <v>24712</v>
      </c>
      <c r="S2164" s="105">
        <f>Table1[[#This Row],[Female Voters]]/Table1[[#This Row],[Female Population]]</f>
        <v>0.92872394009903436</v>
      </c>
      <c r="T2164" s="94">
        <f>Table1[[#This Row],[Male Voters]]/Table1[[#This Row],[Male Population]]</f>
        <v>0.94333624687066675</v>
      </c>
      <c r="U2164" s="94">
        <f>Table1[[#This Row],[Total Voters]]/Table1[[#This Row],[Total Population]]</f>
        <v>0.94620433493477585</v>
      </c>
      <c r="V2164" s="94">
        <f>Table1[[#This Row],[Female Ballots]]/Table1[[#This Row],[Female Population]]</f>
        <v>0.78474231443488573</v>
      </c>
      <c r="W2164" s="94">
        <f>Table1[[#This Row],[Male Ballots]]/Table1[[#This Row],[Male Population]]</f>
        <v>0.81188948288041274</v>
      </c>
      <c r="X2164" s="94">
        <f>Table1[[#This Row],[Total Ballots]]/Table1[[#This Row],[Total Population]]</f>
        <v>0.80477031577725633</v>
      </c>
      <c r="Y2164" s="94">
        <f>Table1[[#This Row],[Female Ballots]]/Table1[[#This Row],[Female Voters]]</f>
        <v>0.84496832756481421</v>
      </c>
      <c r="Z2164" s="95">
        <f>Table1[[#This Row],[Male Ballots]]/Table1[[#This Row],[Male Voters]]</f>
        <v>0.86065757101319618</v>
      </c>
      <c r="AA2164" s="94">
        <f>Table1[[#This Row],[Total Ballots]]/Table1[[#This Row],[Total Voters]]</f>
        <v>0.85052486663224913</v>
      </c>
    </row>
    <row r="2165" spans="1:27" s="7" customFormat="1" x14ac:dyDescent="0.35">
      <c r="A2165" s="102" t="s">
        <v>36</v>
      </c>
      <c r="B2165" s="103">
        <v>2022</v>
      </c>
      <c r="C2165" s="103" t="s">
        <v>82</v>
      </c>
      <c r="D2165" s="16" t="s">
        <v>87</v>
      </c>
      <c r="E2165" s="109"/>
      <c r="F2165" s="109"/>
      <c r="G2165" s="110" t="s">
        <v>79</v>
      </c>
      <c r="H2165" s="132">
        <v>4793.2143500000002</v>
      </c>
      <c r="I2165" s="132">
        <v>4941.8401099999992</v>
      </c>
      <c r="J2165" s="133">
        <v>9735.0549099999989</v>
      </c>
      <c r="K2165">
        <v>4373</v>
      </c>
      <c r="L2165">
        <v>4494</v>
      </c>
      <c r="M2165">
        <v>206</v>
      </c>
      <c r="N2165">
        <v>9073</v>
      </c>
      <c r="O2165">
        <v>3090</v>
      </c>
      <c r="P2165">
        <v>3112</v>
      </c>
      <c r="Q2165">
        <v>119</v>
      </c>
      <c r="R2165">
        <v>6321</v>
      </c>
      <c r="S2165" s="105">
        <f>Table1[[#This Row],[Female Voters]]/Table1[[#This Row],[Female Population]]</f>
        <v>0.91233140867151075</v>
      </c>
      <c r="T2165" s="94">
        <f>Table1[[#This Row],[Male Voters]]/Table1[[#This Row],[Male Population]]</f>
        <v>0.90937786329958792</v>
      </c>
      <c r="U2165" s="94">
        <f>Table1[[#This Row],[Total Voters]]/Table1[[#This Row],[Total Population]]</f>
        <v>0.93199268867811669</v>
      </c>
      <c r="V2165" s="94">
        <f>Table1[[#This Row],[Female Ballots]]/Table1[[#This Row],[Female Population]]</f>
        <v>0.64466134296706346</v>
      </c>
      <c r="W2165" s="94">
        <f>Table1[[#This Row],[Male Ballots]]/Table1[[#This Row],[Male Population]]</f>
        <v>0.62972494672637247</v>
      </c>
      <c r="X2165" s="94">
        <f>Table1[[#This Row],[Total Ballots]]/Table1[[#This Row],[Total Population]]</f>
        <v>0.64930296320228975</v>
      </c>
      <c r="Y2165" s="94">
        <f>Table1[[#This Row],[Female Ballots]]/Table1[[#This Row],[Female Voters]]</f>
        <v>0.70660873542190716</v>
      </c>
      <c r="Z2165" s="95">
        <f>Table1[[#This Row],[Male Ballots]]/Table1[[#This Row],[Male Voters]]</f>
        <v>0.69247886070315978</v>
      </c>
      <c r="AA2165" s="94">
        <f>Table1[[#This Row],[Total Ballots]]/Table1[[#This Row],[Total Voters]]</f>
        <v>0.69668246445497628</v>
      </c>
    </row>
    <row r="2166" spans="1:27" s="7" customFormat="1" x14ac:dyDescent="0.35">
      <c r="A2166" s="102" t="s">
        <v>36</v>
      </c>
      <c r="B2166" s="103">
        <v>2022</v>
      </c>
      <c r="C2166" s="103" t="s">
        <v>82</v>
      </c>
      <c r="D2166" s="16" t="s">
        <v>87</v>
      </c>
      <c r="E2166" s="109"/>
      <c r="F2166" s="109"/>
      <c r="G2166" s="110" t="s">
        <v>62</v>
      </c>
      <c r="H2166" s="132">
        <v>281.67354999999998</v>
      </c>
      <c r="I2166" s="132">
        <v>327.28802000000002</v>
      </c>
      <c r="J2166" s="133">
        <v>608.96160999999995</v>
      </c>
      <c r="K2166">
        <v>252</v>
      </c>
      <c r="L2166">
        <v>284</v>
      </c>
      <c r="M2166">
        <v>19</v>
      </c>
      <c r="N2166">
        <v>555</v>
      </c>
      <c r="O2166">
        <v>128</v>
      </c>
      <c r="P2166">
        <v>135</v>
      </c>
      <c r="Q2166">
        <v>8</v>
      </c>
      <c r="R2166">
        <v>271</v>
      </c>
      <c r="S2166" s="105">
        <f>Table1[[#This Row],[Female Voters]]/Table1[[#This Row],[Female Population]]</f>
        <v>0.89465269280697468</v>
      </c>
      <c r="T2166" s="94">
        <f>Table1[[#This Row],[Male Voters]]/Table1[[#This Row],[Male Population]]</f>
        <v>0.8677372303453087</v>
      </c>
      <c r="U2166" s="94">
        <f>Table1[[#This Row],[Total Voters]]/Table1[[#This Row],[Total Population]]</f>
        <v>0.91138750109387034</v>
      </c>
      <c r="V2166" s="94">
        <f>Table1[[#This Row],[Female Ballots]]/Table1[[#This Row],[Female Population]]</f>
        <v>0.45442676460036807</v>
      </c>
      <c r="W2166" s="94">
        <f>Table1[[#This Row],[Male Ballots]]/Table1[[#This Row],[Male Population]]</f>
        <v>0.4124807256923122</v>
      </c>
      <c r="X2166" s="94">
        <f>Table1[[#This Row],[Total Ballots]]/Table1[[#This Row],[Total Population]]</f>
        <v>0.4450198428764664</v>
      </c>
      <c r="Y2166" s="94">
        <f>Table1[[#This Row],[Female Ballots]]/Table1[[#This Row],[Female Voters]]</f>
        <v>0.50793650793650791</v>
      </c>
      <c r="Z2166" s="95">
        <f>Table1[[#This Row],[Male Ballots]]/Table1[[#This Row],[Male Voters]]</f>
        <v>0.47535211267605632</v>
      </c>
      <c r="AA2166" s="94">
        <f>Table1[[#This Row],[Total Ballots]]/Table1[[#This Row],[Total Voters]]</f>
        <v>0.4882882882882883</v>
      </c>
    </row>
    <row r="2167" spans="1:27" s="7" customFormat="1" x14ac:dyDescent="0.35">
      <c r="A2167" s="102" t="s">
        <v>36</v>
      </c>
      <c r="B2167" s="103">
        <v>2022</v>
      </c>
      <c r="C2167" s="103" t="s">
        <v>82</v>
      </c>
      <c r="D2167" s="16" t="s">
        <v>87</v>
      </c>
      <c r="E2167" s="109"/>
      <c r="F2167" s="109"/>
      <c r="G2167" s="110" t="s">
        <v>63</v>
      </c>
      <c r="H2167" s="132">
        <v>585.2079</v>
      </c>
      <c r="I2167" s="132">
        <v>563.59339999999997</v>
      </c>
      <c r="J2167" s="133">
        <v>1148.8013000000001</v>
      </c>
      <c r="K2167">
        <v>531</v>
      </c>
      <c r="L2167">
        <v>520</v>
      </c>
      <c r="M2167">
        <v>21</v>
      </c>
      <c r="N2167">
        <v>1072</v>
      </c>
      <c r="O2167">
        <v>252</v>
      </c>
      <c r="P2167">
        <v>197</v>
      </c>
      <c r="Q2167">
        <v>10</v>
      </c>
      <c r="R2167">
        <v>459</v>
      </c>
      <c r="S2167" s="105">
        <f>Table1[[#This Row],[Female Voters]]/Table1[[#This Row],[Female Population]]</f>
        <v>0.9073698424098513</v>
      </c>
      <c r="T2167" s="94">
        <f>Table1[[#This Row],[Male Voters]]/Table1[[#This Row],[Male Population]]</f>
        <v>0.92265097497593129</v>
      </c>
      <c r="U2167" s="94">
        <f>Table1[[#This Row],[Total Voters]]/Table1[[#This Row],[Total Population]]</f>
        <v>0.93314657634875575</v>
      </c>
      <c r="V2167" s="94">
        <f>Table1[[#This Row],[Female Ballots]]/Table1[[#This Row],[Female Population]]</f>
        <v>0.4306161963978955</v>
      </c>
      <c r="W2167" s="94">
        <f>Table1[[#This Row],[Male Ballots]]/Table1[[#This Row],[Male Population]]</f>
        <v>0.34954277321203547</v>
      </c>
      <c r="X2167" s="94">
        <f>Table1[[#This Row],[Total Ballots]]/Table1[[#This Row],[Total Population]]</f>
        <v>0.39954690162693929</v>
      </c>
      <c r="Y2167" s="94">
        <f>Table1[[#This Row],[Female Ballots]]/Table1[[#This Row],[Female Voters]]</f>
        <v>0.47457627118644069</v>
      </c>
      <c r="Z2167" s="95">
        <f>Table1[[#This Row],[Male Ballots]]/Table1[[#This Row],[Male Voters]]</f>
        <v>0.37884615384615383</v>
      </c>
      <c r="AA2167" s="94">
        <f>Table1[[#This Row],[Total Ballots]]/Table1[[#This Row],[Total Voters]]</f>
        <v>0.42817164179104478</v>
      </c>
    </row>
    <row r="2168" spans="1:27" s="7" customFormat="1" x14ac:dyDescent="0.35">
      <c r="A2168" s="102" t="s">
        <v>36</v>
      </c>
      <c r="B2168" s="103">
        <v>2022</v>
      </c>
      <c r="C2168" s="103" t="s">
        <v>82</v>
      </c>
      <c r="D2168" s="16" t="s">
        <v>87</v>
      </c>
      <c r="E2168" s="109"/>
      <c r="F2168" s="109"/>
      <c r="G2168" s="110" t="s">
        <v>64</v>
      </c>
      <c r="H2168" s="132">
        <v>800.3904</v>
      </c>
      <c r="I2168" s="132">
        <v>750.05909999999994</v>
      </c>
      <c r="J2168" s="133">
        <v>1550.4494</v>
      </c>
      <c r="K2168">
        <v>689</v>
      </c>
      <c r="L2168">
        <v>683</v>
      </c>
      <c r="M2168">
        <v>44</v>
      </c>
      <c r="N2168">
        <v>1416</v>
      </c>
      <c r="O2168">
        <v>454</v>
      </c>
      <c r="P2168">
        <v>423</v>
      </c>
      <c r="Q2168">
        <v>26</v>
      </c>
      <c r="R2168">
        <v>903</v>
      </c>
      <c r="S2168" s="105">
        <f>Table1[[#This Row],[Female Voters]]/Table1[[#This Row],[Female Population]]</f>
        <v>0.86082991500147932</v>
      </c>
      <c r="T2168" s="94">
        <f>Table1[[#This Row],[Male Voters]]/Table1[[#This Row],[Male Population]]</f>
        <v>0.91059491178761787</v>
      </c>
      <c r="U2168" s="94">
        <f>Table1[[#This Row],[Total Voters]]/Table1[[#This Row],[Total Population]]</f>
        <v>0.91328359377610135</v>
      </c>
      <c r="V2168" s="94">
        <f>Table1[[#This Row],[Female Ballots]]/Table1[[#This Row],[Female Population]]</f>
        <v>0.56722319508080055</v>
      </c>
      <c r="W2168" s="94">
        <f>Table1[[#This Row],[Male Ballots]]/Table1[[#This Row],[Male Population]]</f>
        <v>0.56395556030184824</v>
      </c>
      <c r="X2168" s="94">
        <f>Table1[[#This Row],[Total Ballots]]/Table1[[#This Row],[Total Population]]</f>
        <v>0.58241178331908161</v>
      </c>
      <c r="Y2168" s="94">
        <f>Table1[[#This Row],[Female Ballots]]/Table1[[#This Row],[Female Voters]]</f>
        <v>0.65892597968069666</v>
      </c>
      <c r="Z2168" s="95">
        <f>Table1[[#This Row],[Male Ballots]]/Table1[[#This Row],[Male Voters]]</f>
        <v>0.61932650073206441</v>
      </c>
      <c r="AA2168" s="94">
        <f>Table1[[#This Row],[Total Ballots]]/Table1[[#This Row],[Total Voters]]</f>
        <v>0.63771186440677963</v>
      </c>
    </row>
    <row r="2169" spans="1:27" s="7" customFormat="1" x14ac:dyDescent="0.35">
      <c r="A2169" s="102" t="s">
        <v>36</v>
      </c>
      <c r="B2169" s="103">
        <v>2022</v>
      </c>
      <c r="C2169" s="103" t="s">
        <v>82</v>
      </c>
      <c r="D2169" s="16" t="s">
        <v>87</v>
      </c>
      <c r="E2169" s="109"/>
      <c r="F2169" s="109"/>
      <c r="G2169" s="110" t="s">
        <v>65</v>
      </c>
      <c r="H2169" s="132">
        <v>763.72500000000002</v>
      </c>
      <c r="I2169" s="132">
        <v>773.38900000000001</v>
      </c>
      <c r="J2169" s="133">
        <v>1537.1141</v>
      </c>
      <c r="K2169">
        <v>689</v>
      </c>
      <c r="L2169">
        <v>709</v>
      </c>
      <c r="M2169">
        <v>36</v>
      </c>
      <c r="N2169">
        <v>1434</v>
      </c>
      <c r="O2169">
        <v>505</v>
      </c>
      <c r="P2169">
        <v>509</v>
      </c>
      <c r="Q2169">
        <v>22</v>
      </c>
      <c r="R2169">
        <v>1036</v>
      </c>
      <c r="S2169" s="105">
        <f>Table1[[#This Row],[Female Voters]]/Table1[[#This Row],[Female Population]]</f>
        <v>0.90215719008805528</v>
      </c>
      <c r="T2169" s="94">
        <f>Table1[[#This Row],[Male Voters]]/Table1[[#This Row],[Male Population]]</f>
        <v>0.91674435503996043</v>
      </c>
      <c r="U2169" s="94">
        <f>Table1[[#This Row],[Total Voters]]/Table1[[#This Row],[Total Population]]</f>
        <v>0.93291708143201602</v>
      </c>
      <c r="V2169" s="94">
        <f>Table1[[#This Row],[Female Ballots]]/Table1[[#This Row],[Female Population]]</f>
        <v>0.66123277357687649</v>
      </c>
      <c r="W2169" s="94">
        <f>Table1[[#This Row],[Male Ballots]]/Table1[[#This Row],[Male Population]]</f>
        <v>0.65814228027551469</v>
      </c>
      <c r="X2169" s="94">
        <f>Table1[[#This Row],[Total Ballots]]/Table1[[#This Row],[Total Population]]</f>
        <v>0.67399030429816498</v>
      </c>
      <c r="Y2169" s="94">
        <f>Table1[[#This Row],[Female Ballots]]/Table1[[#This Row],[Female Voters]]</f>
        <v>0.73294629898403485</v>
      </c>
      <c r="Z2169" s="95">
        <f>Table1[[#This Row],[Male Ballots]]/Table1[[#This Row],[Male Voters]]</f>
        <v>0.71791255289139633</v>
      </c>
      <c r="AA2169" s="94">
        <f>Table1[[#This Row],[Total Ballots]]/Table1[[#This Row],[Total Voters]]</f>
        <v>0.72245467224546722</v>
      </c>
    </row>
    <row r="2170" spans="1:27" s="7" customFormat="1" x14ac:dyDescent="0.35">
      <c r="A2170" s="102" t="s">
        <v>36</v>
      </c>
      <c r="B2170" s="103">
        <v>2022</v>
      </c>
      <c r="C2170" s="103" t="s">
        <v>82</v>
      </c>
      <c r="D2170" s="16" t="s">
        <v>87</v>
      </c>
      <c r="E2170" s="109"/>
      <c r="F2170" s="109"/>
      <c r="G2170" s="110" t="s">
        <v>66</v>
      </c>
      <c r="H2170" s="132">
        <v>981.58750000000009</v>
      </c>
      <c r="I2170" s="132">
        <v>1070.8024</v>
      </c>
      <c r="J2170" s="133">
        <v>2052.3896999999997</v>
      </c>
      <c r="K2170">
        <v>852</v>
      </c>
      <c r="L2170">
        <v>863</v>
      </c>
      <c r="M2170">
        <v>38</v>
      </c>
      <c r="N2170">
        <v>1753</v>
      </c>
      <c r="O2170">
        <v>668</v>
      </c>
      <c r="P2170">
        <v>693</v>
      </c>
      <c r="Q2170">
        <v>21</v>
      </c>
      <c r="R2170">
        <v>1382</v>
      </c>
      <c r="S2170" s="105">
        <f>Table1[[#This Row],[Female Voters]]/Table1[[#This Row],[Female Population]]</f>
        <v>0.86798171329606366</v>
      </c>
      <c r="T2170" s="94">
        <f>Table1[[#This Row],[Male Voters]]/Table1[[#This Row],[Male Population]]</f>
        <v>0.80593767813744155</v>
      </c>
      <c r="U2170" s="94">
        <f>Table1[[#This Row],[Total Voters]]/Table1[[#This Row],[Total Population]]</f>
        <v>0.85412628995360884</v>
      </c>
      <c r="V2170" s="94">
        <f>Table1[[#This Row],[Female Ballots]]/Table1[[#This Row],[Female Population]]</f>
        <v>0.68053026347625656</v>
      </c>
      <c r="W2170" s="94">
        <f>Table1[[#This Row],[Male Ballots]]/Table1[[#This Row],[Male Population]]</f>
        <v>0.64717822821465476</v>
      </c>
      <c r="X2170" s="94">
        <f>Table1[[#This Row],[Total Ballots]]/Table1[[#This Row],[Total Population]]</f>
        <v>0.673361399153387</v>
      </c>
      <c r="Y2170" s="94">
        <f>Table1[[#This Row],[Female Ballots]]/Table1[[#This Row],[Female Voters]]</f>
        <v>0.784037558685446</v>
      </c>
      <c r="Z2170" s="95">
        <f>Table1[[#This Row],[Male Ballots]]/Table1[[#This Row],[Male Voters]]</f>
        <v>0.80301274623406715</v>
      </c>
      <c r="AA2170" s="94">
        <f>Table1[[#This Row],[Total Ballots]]/Table1[[#This Row],[Total Voters]]</f>
        <v>0.78836280661722757</v>
      </c>
    </row>
    <row r="2171" spans="1:27" s="7" customFormat="1" x14ac:dyDescent="0.35">
      <c r="A2171" s="102" t="s">
        <v>36</v>
      </c>
      <c r="B2171" s="103">
        <v>2022</v>
      </c>
      <c r="C2171" s="103" t="s">
        <v>82</v>
      </c>
      <c r="D2171" s="16" t="s">
        <v>87</v>
      </c>
      <c r="E2171" s="109"/>
      <c r="F2171" s="109"/>
      <c r="G2171" s="110" t="s">
        <v>67</v>
      </c>
      <c r="H2171" s="132">
        <v>1380.63</v>
      </c>
      <c r="I2171" s="132">
        <v>1456.7081899999998</v>
      </c>
      <c r="J2171" s="133">
        <v>2837.3388</v>
      </c>
      <c r="K2171">
        <v>1360</v>
      </c>
      <c r="L2171">
        <v>1435</v>
      </c>
      <c r="M2171">
        <v>48</v>
      </c>
      <c r="N2171">
        <v>2843</v>
      </c>
      <c r="O2171">
        <v>1083</v>
      </c>
      <c r="P2171">
        <v>1155</v>
      </c>
      <c r="Q2171">
        <v>32</v>
      </c>
      <c r="R2171">
        <v>2270</v>
      </c>
      <c r="S2171" s="105">
        <f>Table1[[#This Row],[Female Voters]]/Table1[[#This Row],[Female Population]]</f>
        <v>0.98505754619268004</v>
      </c>
      <c r="T2171" s="94">
        <f>Table1[[#This Row],[Male Voters]]/Table1[[#This Row],[Male Population]]</f>
        <v>0.98509777720134883</v>
      </c>
      <c r="U2171" s="94">
        <f>Table1[[#This Row],[Total Voters]]/Table1[[#This Row],[Total Population]]</f>
        <v>1.001995249915167</v>
      </c>
      <c r="V2171" s="94">
        <f>Table1[[#This Row],[Female Ballots]]/Table1[[#This Row],[Female Population]]</f>
        <v>0.7844245018578474</v>
      </c>
      <c r="W2171" s="94">
        <f>Table1[[#This Row],[Male Ballots]]/Table1[[#This Row],[Male Population]]</f>
        <v>0.79288357677181742</v>
      </c>
      <c r="X2171" s="94">
        <f>Table1[[#This Row],[Total Ballots]]/Table1[[#This Row],[Total Population]]</f>
        <v>0.80004545104024938</v>
      </c>
      <c r="Y2171" s="94">
        <f>Table1[[#This Row],[Female Ballots]]/Table1[[#This Row],[Female Voters]]</f>
        <v>0.79632352941176465</v>
      </c>
      <c r="Z2171" s="95">
        <f>Table1[[#This Row],[Male Ballots]]/Table1[[#This Row],[Male Voters]]</f>
        <v>0.80487804878048785</v>
      </c>
      <c r="AA2171" s="94">
        <f>Table1[[#This Row],[Total Ballots]]/Table1[[#This Row],[Total Voters]]</f>
        <v>0.79845233907843827</v>
      </c>
    </row>
    <row r="2172" spans="1:27" s="7" customFormat="1" x14ac:dyDescent="0.35">
      <c r="A2172" s="102" t="s">
        <v>52</v>
      </c>
      <c r="B2172" s="103">
        <v>2022</v>
      </c>
      <c r="C2172" s="103" t="s">
        <v>82</v>
      </c>
      <c r="D2172" s="16" t="s">
        <v>87</v>
      </c>
      <c r="E2172" s="109"/>
      <c r="F2172" s="109"/>
      <c r="G2172" s="110" t="s">
        <v>79</v>
      </c>
      <c r="H2172" s="132">
        <v>331976.07500000007</v>
      </c>
      <c r="I2172" s="132">
        <v>322607.255</v>
      </c>
      <c r="J2172" s="133">
        <v>654583.33200000005</v>
      </c>
      <c r="K2172">
        <v>255283</v>
      </c>
      <c r="L2172">
        <v>242670</v>
      </c>
      <c r="M2172">
        <v>10125</v>
      </c>
      <c r="N2172">
        <v>508078</v>
      </c>
      <c r="O2172">
        <v>164251</v>
      </c>
      <c r="P2172">
        <v>151901</v>
      </c>
      <c r="Q2172">
        <v>5927</v>
      </c>
      <c r="R2172">
        <v>322079</v>
      </c>
      <c r="S2172" s="105">
        <f>Table1[[#This Row],[Female Voters]]/Table1[[#This Row],[Female Population]]</f>
        <v>0.76898011400369726</v>
      </c>
      <c r="T2172" s="94">
        <f>Table1[[#This Row],[Male Voters]]/Table1[[#This Row],[Male Population]]</f>
        <v>0.75221494941271549</v>
      </c>
      <c r="U2172" s="94">
        <f>Table1[[#This Row],[Total Voters]]/Table1[[#This Row],[Total Population]]</f>
        <v>0.77618536122456594</v>
      </c>
      <c r="V2172" s="94">
        <f>Table1[[#This Row],[Female Ballots]]/Table1[[#This Row],[Female Population]]</f>
        <v>0.49476758227230672</v>
      </c>
      <c r="W2172" s="94">
        <f>Table1[[#This Row],[Male Ballots]]/Table1[[#This Row],[Male Population]]</f>
        <v>0.47085425899674821</v>
      </c>
      <c r="X2172" s="94">
        <f>Table1[[#This Row],[Total Ballots]]/Table1[[#This Row],[Total Population]]</f>
        <v>0.49203666554711473</v>
      </c>
      <c r="Y2172" s="94">
        <f>Table1[[#This Row],[Female Ballots]]/Table1[[#This Row],[Female Voters]]</f>
        <v>0.64340751244697059</v>
      </c>
      <c r="Z2172" s="95">
        <f>Table1[[#This Row],[Male Ballots]]/Table1[[#This Row],[Male Voters]]</f>
        <v>0.62595706102938142</v>
      </c>
      <c r="AA2172" s="94">
        <f>Table1[[#This Row],[Total Ballots]]/Table1[[#This Row],[Total Voters]]</f>
        <v>0.63391644590003893</v>
      </c>
    </row>
    <row r="2173" spans="1:27" s="7" customFormat="1" x14ac:dyDescent="0.35">
      <c r="A2173" s="102" t="s">
        <v>52</v>
      </c>
      <c r="B2173" s="103">
        <v>2022</v>
      </c>
      <c r="C2173" s="103" t="s">
        <v>82</v>
      </c>
      <c r="D2173" s="16" t="s">
        <v>87</v>
      </c>
      <c r="E2173" s="109"/>
      <c r="F2173" s="109"/>
      <c r="G2173" s="110" t="s">
        <v>62</v>
      </c>
      <c r="H2173" s="132">
        <v>31628.103999999999</v>
      </c>
      <c r="I2173" s="132">
        <v>34241.018000000004</v>
      </c>
      <c r="J2173" s="133">
        <v>65869.122000000003</v>
      </c>
      <c r="K2173">
        <v>20785</v>
      </c>
      <c r="L2173">
        <v>21156</v>
      </c>
      <c r="M2173">
        <v>1476</v>
      </c>
      <c r="N2173">
        <v>43417</v>
      </c>
      <c r="O2173">
        <v>8981</v>
      </c>
      <c r="P2173">
        <v>8220</v>
      </c>
      <c r="Q2173">
        <v>758</v>
      </c>
      <c r="R2173">
        <v>17959</v>
      </c>
      <c r="S2173" s="105">
        <f>Table1[[#This Row],[Female Voters]]/Table1[[#This Row],[Female Population]]</f>
        <v>0.65716870034321373</v>
      </c>
      <c r="T2173" s="94">
        <f>Table1[[#This Row],[Male Voters]]/Table1[[#This Row],[Male Population]]</f>
        <v>0.6178554621244029</v>
      </c>
      <c r="U2173" s="94">
        <f>Table1[[#This Row],[Total Voters]]/Table1[[#This Row],[Total Population]]</f>
        <v>0.65914040876391211</v>
      </c>
      <c r="V2173" s="94">
        <f>Table1[[#This Row],[Female Ballots]]/Table1[[#This Row],[Female Population]]</f>
        <v>0.2839563193544577</v>
      </c>
      <c r="W2173" s="94">
        <f>Table1[[#This Row],[Male Ballots]]/Table1[[#This Row],[Male Population]]</f>
        <v>0.2400629560721588</v>
      </c>
      <c r="X2173" s="94">
        <f>Table1[[#This Row],[Total Ballots]]/Table1[[#This Row],[Total Population]]</f>
        <v>0.27264671904993659</v>
      </c>
      <c r="Y2173" s="94">
        <f>Table1[[#This Row],[Female Ballots]]/Table1[[#This Row],[Female Voters]]</f>
        <v>0.43209044984363726</v>
      </c>
      <c r="Z2173" s="95">
        <f>Table1[[#This Row],[Male Ballots]]/Table1[[#This Row],[Male Voters]]</f>
        <v>0.3885422575155984</v>
      </c>
      <c r="AA2173" s="94">
        <f>Table1[[#This Row],[Total Ballots]]/Table1[[#This Row],[Total Voters]]</f>
        <v>0.41363981850427251</v>
      </c>
    </row>
    <row r="2174" spans="1:27" s="7" customFormat="1" x14ac:dyDescent="0.35">
      <c r="A2174" s="102" t="s">
        <v>52</v>
      </c>
      <c r="B2174" s="103">
        <v>2022</v>
      </c>
      <c r="C2174" s="103" t="s">
        <v>82</v>
      </c>
      <c r="D2174" s="16" t="s">
        <v>87</v>
      </c>
      <c r="E2174" s="109"/>
      <c r="F2174" s="109"/>
      <c r="G2174" s="110" t="s">
        <v>63</v>
      </c>
      <c r="H2174" s="132">
        <v>57153.63</v>
      </c>
      <c r="I2174" s="132">
        <v>59025.729999999996</v>
      </c>
      <c r="J2174" s="133">
        <v>116179.37</v>
      </c>
      <c r="K2174">
        <v>40961</v>
      </c>
      <c r="L2174">
        <v>40853</v>
      </c>
      <c r="M2174">
        <v>2371</v>
      </c>
      <c r="N2174">
        <v>84185</v>
      </c>
      <c r="O2174">
        <v>19516</v>
      </c>
      <c r="P2174">
        <v>17525</v>
      </c>
      <c r="Q2174">
        <v>1286</v>
      </c>
      <c r="R2174">
        <v>38327</v>
      </c>
      <c r="S2174" s="105">
        <f>Table1[[#This Row],[Female Voters]]/Table1[[#This Row],[Female Population]]</f>
        <v>0.71668238745290547</v>
      </c>
      <c r="T2174" s="94">
        <f>Table1[[#This Row],[Male Voters]]/Table1[[#This Row],[Male Population]]</f>
        <v>0.69212189328281082</v>
      </c>
      <c r="U2174" s="94">
        <f>Table1[[#This Row],[Total Voters]]/Table1[[#This Row],[Total Population]]</f>
        <v>0.7246122956252905</v>
      </c>
      <c r="V2174" s="94">
        <f>Table1[[#This Row],[Female Ballots]]/Table1[[#This Row],[Female Population]]</f>
        <v>0.34146562519301049</v>
      </c>
      <c r="W2174" s="94">
        <f>Table1[[#This Row],[Male Ballots]]/Table1[[#This Row],[Male Population]]</f>
        <v>0.29690441778526078</v>
      </c>
      <c r="X2174" s="94">
        <f>Table1[[#This Row],[Total Ballots]]/Table1[[#This Row],[Total Population]]</f>
        <v>0.32989505796080665</v>
      </c>
      <c r="Y2174" s="94">
        <f>Table1[[#This Row],[Female Ballots]]/Table1[[#This Row],[Female Voters]]</f>
        <v>0.47645321159151388</v>
      </c>
      <c r="Z2174" s="95">
        <f>Table1[[#This Row],[Male Ballots]]/Table1[[#This Row],[Male Voters]]</f>
        <v>0.42897706410789904</v>
      </c>
      <c r="AA2174" s="94">
        <f>Table1[[#This Row],[Total Ballots]]/Table1[[#This Row],[Total Voters]]</f>
        <v>0.45527112906099659</v>
      </c>
    </row>
    <row r="2175" spans="1:27" s="7" customFormat="1" x14ac:dyDescent="0.35">
      <c r="A2175" s="102" t="s">
        <v>52</v>
      </c>
      <c r="B2175" s="103">
        <v>2022</v>
      </c>
      <c r="C2175" s="103" t="s">
        <v>82</v>
      </c>
      <c r="D2175" s="16" t="s">
        <v>87</v>
      </c>
      <c r="E2175" s="109"/>
      <c r="F2175" s="109"/>
      <c r="G2175" s="110" t="s">
        <v>64</v>
      </c>
      <c r="H2175" s="132">
        <v>63415.89</v>
      </c>
      <c r="I2175" s="132">
        <v>64135.34</v>
      </c>
      <c r="J2175" s="133">
        <v>127551.23</v>
      </c>
      <c r="K2175">
        <v>46377</v>
      </c>
      <c r="L2175">
        <v>45310</v>
      </c>
      <c r="M2175">
        <v>2138</v>
      </c>
      <c r="N2175">
        <v>93825</v>
      </c>
      <c r="O2175">
        <v>26871</v>
      </c>
      <c r="P2175">
        <v>25754</v>
      </c>
      <c r="Q2175">
        <v>1190</v>
      </c>
      <c r="R2175">
        <v>53815</v>
      </c>
      <c r="S2175" s="105">
        <f>Table1[[#This Row],[Female Voters]]/Table1[[#This Row],[Female Population]]</f>
        <v>0.73131513253224079</v>
      </c>
      <c r="T2175" s="94">
        <f>Table1[[#This Row],[Male Voters]]/Table1[[#This Row],[Male Population]]</f>
        <v>0.7064747766208147</v>
      </c>
      <c r="U2175" s="94">
        <f>Table1[[#This Row],[Total Voters]]/Table1[[#This Row],[Total Population]]</f>
        <v>0.73558679128378457</v>
      </c>
      <c r="V2175" s="94">
        <f>Table1[[#This Row],[Female Ballots]]/Table1[[#This Row],[Female Population]]</f>
        <v>0.42372660858343231</v>
      </c>
      <c r="W2175" s="94">
        <f>Table1[[#This Row],[Male Ballots]]/Table1[[#This Row],[Male Population]]</f>
        <v>0.40155708225761338</v>
      </c>
      <c r="X2175" s="94">
        <f>Table1[[#This Row],[Total Ballots]]/Table1[[#This Row],[Total Population]]</f>
        <v>0.42190890671928449</v>
      </c>
      <c r="Y2175" s="94">
        <f>Table1[[#This Row],[Female Ballots]]/Table1[[#This Row],[Female Voters]]</f>
        <v>0.57940358367294131</v>
      </c>
      <c r="Z2175" s="95">
        <f>Table1[[#This Row],[Male Ballots]]/Table1[[#This Row],[Male Voters]]</f>
        <v>0.56839549768263076</v>
      </c>
      <c r="AA2175" s="94">
        <f>Table1[[#This Row],[Total Ballots]]/Table1[[#This Row],[Total Voters]]</f>
        <v>0.57356781241673327</v>
      </c>
    </row>
    <row r="2176" spans="1:27" s="7" customFormat="1" x14ac:dyDescent="0.35">
      <c r="A2176" s="102" t="s">
        <v>52</v>
      </c>
      <c r="B2176" s="103">
        <v>2022</v>
      </c>
      <c r="C2176" s="103" t="s">
        <v>82</v>
      </c>
      <c r="D2176" s="16" t="s">
        <v>87</v>
      </c>
      <c r="E2176" s="109"/>
      <c r="F2176" s="109"/>
      <c r="G2176" s="110" t="s">
        <v>65</v>
      </c>
      <c r="H2176" s="132">
        <v>53340.020000000004</v>
      </c>
      <c r="I2176" s="132">
        <v>53637.36</v>
      </c>
      <c r="J2176" s="133">
        <v>106977.38</v>
      </c>
      <c r="K2176">
        <v>40787</v>
      </c>
      <c r="L2176">
        <v>40179</v>
      </c>
      <c r="M2176">
        <v>1388</v>
      </c>
      <c r="N2176">
        <v>82354</v>
      </c>
      <c r="O2176">
        <v>26756</v>
      </c>
      <c r="P2176">
        <v>26449</v>
      </c>
      <c r="Q2176">
        <v>835</v>
      </c>
      <c r="R2176">
        <v>54040</v>
      </c>
      <c r="S2176" s="105">
        <f>Table1[[#This Row],[Female Voters]]/Table1[[#This Row],[Female Population]]</f>
        <v>0.76466038070476905</v>
      </c>
      <c r="T2176" s="94">
        <f>Table1[[#This Row],[Male Voters]]/Table1[[#This Row],[Male Population]]</f>
        <v>0.74908608477374727</v>
      </c>
      <c r="U2176" s="94">
        <f>Table1[[#This Row],[Total Voters]]/Table1[[#This Row],[Total Population]]</f>
        <v>0.76982629411937364</v>
      </c>
      <c r="V2176" s="94">
        <f>Table1[[#This Row],[Female Ballots]]/Table1[[#This Row],[Female Population]]</f>
        <v>0.50161211038166087</v>
      </c>
      <c r="W2176" s="94">
        <f>Table1[[#This Row],[Male Ballots]]/Table1[[#This Row],[Male Population]]</f>
        <v>0.49310778904852887</v>
      </c>
      <c r="X2176" s="94">
        <f>Table1[[#This Row],[Total Ballots]]/Table1[[#This Row],[Total Population]]</f>
        <v>0.50515351937016961</v>
      </c>
      <c r="Y2176" s="94">
        <f>Table1[[#This Row],[Female Ballots]]/Table1[[#This Row],[Female Voters]]</f>
        <v>0.65599333120847325</v>
      </c>
      <c r="Z2176" s="95">
        <f>Table1[[#This Row],[Male Ballots]]/Table1[[#This Row],[Male Voters]]</f>
        <v>0.65827920057741607</v>
      </c>
      <c r="AA2176" s="94">
        <f>Table1[[#This Row],[Total Ballots]]/Table1[[#This Row],[Total Voters]]</f>
        <v>0.65619156325132966</v>
      </c>
    </row>
    <row r="2177" spans="1:27" s="7" customFormat="1" x14ac:dyDescent="0.35">
      <c r="A2177" s="102" t="s">
        <v>52</v>
      </c>
      <c r="B2177" s="103">
        <v>2022</v>
      </c>
      <c r="C2177" s="103" t="s">
        <v>82</v>
      </c>
      <c r="D2177" s="16" t="s">
        <v>87</v>
      </c>
      <c r="E2177" s="109"/>
      <c r="F2177" s="109"/>
      <c r="G2177" s="110" t="s">
        <v>66</v>
      </c>
      <c r="H2177" s="132">
        <v>54651.78</v>
      </c>
      <c r="I2177" s="132">
        <v>53257.210000000006</v>
      </c>
      <c r="J2177" s="133">
        <v>107908.98000000001</v>
      </c>
      <c r="K2177">
        <v>43728</v>
      </c>
      <c r="L2177">
        <v>42309</v>
      </c>
      <c r="M2177">
        <v>1384</v>
      </c>
      <c r="N2177">
        <v>87421</v>
      </c>
      <c r="O2177">
        <v>32610</v>
      </c>
      <c r="P2177">
        <v>31316</v>
      </c>
      <c r="Q2177">
        <v>909</v>
      </c>
      <c r="R2177">
        <v>64835</v>
      </c>
      <c r="S2177" s="105">
        <f>Table1[[#This Row],[Female Voters]]/Table1[[#This Row],[Female Population]]</f>
        <v>0.8001203254496011</v>
      </c>
      <c r="T2177" s="94">
        <f>Table1[[#This Row],[Male Voters]]/Table1[[#This Row],[Male Population]]</f>
        <v>0.79442764651020947</v>
      </c>
      <c r="U2177" s="94">
        <f>Table1[[#This Row],[Total Voters]]/Table1[[#This Row],[Total Population]]</f>
        <v>0.81013646871650524</v>
      </c>
      <c r="V2177" s="94">
        <f>Table1[[#This Row],[Female Ballots]]/Table1[[#This Row],[Female Population]]</f>
        <v>0.59668687826819178</v>
      </c>
      <c r="W2177" s="94">
        <f>Table1[[#This Row],[Male Ballots]]/Table1[[#This Row],[Male Population]]</f>
        <v>0.58801428013221113</v>
      </c>
      <c r="X2177" s="94">
        <f>Table1[[#This Row],[Total Ballots]]/Table1[[#This Row],[Total Population]]</f>
        <v>0.60083044061763902</v>
      </c>
      <c r="Y2177" s="94">
        <f>Table1[[#This Row],[Female Ballots]]/Table1[[#This Row],[Female Voters]]</f>
        <v>0.74574643249176731</v>
      </c>
      <c r="Z2177" s="95">
        <f>Table1[[#This Row],[Male Ballots]]/Table1[[#This Row],[Male Voters]]</f>
        <v>0.74017348554681039</v>
      </c>
      <c r="AA2177" s="94">
        <f>Table1[[#This Row],[Total Ballots]]/Table1[[#This Row],[Total Voters]]</f>
        <v>0.74164102446780522</v>
      </c>
    </row>
    <row r="2178" spans="1:27" s="7" customFormat="1" x14ac:dyDescent="0.35">
      <c r="A2178" s="102" t="s">
        <v>52</v>
      </c>
      <c r="B2178" s="103">
        <v>2022</v>
      </c>
      <c r="C2178" s="103" t="s">
        <v>82</v>
      </c>
      <c r="D2178" s="16" t="s">
        <v>87</v>
      </c>
      <c r="E2178" s="109"/>
      <c r="F2178" s="109"/>
      <c r="G2178" s="110" t="s">
        <v>67</v>
      </c>
      <c r="H2178" s="132">
        <v>71786.651000000013</v>
      </c>
      <c r="I2178" s="132">
        <v>58310.597000000002</v>
      </c>
      <c r="J2178" s="133">
        <v>130097.25</v>
      </c>
      <c r="K2178">
        <v>62645</v>
      </c>
      <c r="L2178">
        <v>52863</v>
      </c>
      <c r="M2178">
        <v>1368</v>
      </c>
      <c r="N2178">
        <v>116876</v>
      </c>
      <c r="O2178">
        <v>49517</v>
      </c>
      <c r="P2178">
        <v>42637</v>
      </c>
      <c r="Q2178">
        <v>949</v>
      </c>
      <c r="R2178">
        <v>93103</v>
      </c>
      <c r="S2178" s="105">
        <f>Table1[[#This Row],[Female Voters]]/Table1[[#This Row],[Female Population]]</f>
        <v>0.87265527960065992</v>
      </c>
      <c r="T2178" s="94">
        <f>Table1[[#This Row],[Male Voters]]/Table1[[#This Row],[Male Population]]</f>
        <v>0.90657620946669437</v>
      </c>
      <c r="U2178" s="94">
        <f>Table1[[#This Row],[Total Voters]]/Table1[[#This Row],[Total Population]]</f>
        <v>0.89837410091297087</v>
      </c>
      <c r="V2178" s="94">
        <f>Table1[[#This Row],[Female Ballots]]/Table1[[#This Row],[Female Population]]</f>
        <v>0.68978005395459929</v>
      </c>
      <c r="W2178" s="94">
        <f>Table1[[#This Row],[Male Ballots]]/Table1[[#This Row],[Male Population]]</f>
        <v>0.73120499863858368</v>
      </c>
      <c r="X2178" s="94">
        <f>Table1[[#This Row],[Total Ballots]]/Table1[[#This Row],[Total Population]]</f>
        <v>0.715641568134607</v>
      </c>
      <c r="Y2178" s="94">
        <f>Table1[[#This Row],[Female Ballots]]/Table1[[#This Row],[Female Voters]]</f>
        <v>0.79043818341447836</v>
      </c>
      <c r="Z2178" s="95">
        <f>Table1[[#This Row],[Male Ballots]]/Table1[[#This Row],[Male Voters]]</f>
        <v>0.80655657075837539</v>
      </c>
      <c r="AA2178" s="94">
        <f>Table1[[#This Row],[Total Ballots]]/Table1[[#This Row],[Total Voters]]</f>
        <v>0.79659639275813687</v>
      </c>
    </row>
    <row r="2179" spans="1:27" s="7" customFormat="1" x14ac:dyDescent="0.35">
      <c r="A2179" s="102" t="s">
        <v>40</v>
      </c>
      <c r="B2179" s="103">
        <v>2022</v>
      </c>
      <c r="C2179" s="103" t="s">
        <v>82</v>
      </c>
      <c r="D2179" s="103"/>
      <c r="E2179" s="109"/>
      <c r="F2179" s="109"/>
      <c r="G2179" s="110" t="s">
        <v>79</v>
      </c>
      <c r="H2179" s="132">
        <v>220317.85700000002</v>
      </c>
      <c r="I2179" s="132">
        <v>210742.11800000002</v>
      </c>
      <c r="J2179" s="133">
        <v>431059.973</v>
      </c>
      <c r="K2179">
        <v>182220</v>
      </c>
      <c r="L2179">
        <v>169367</v>
      </c>
      <c r="M2179">
        <v>7840</v>
      </c>
      <c r="N2179">
        <v>359427</v>
      </c>
      <c r="O2179">
        <v>114408</v>
      </c>
      <c r="P2179">
        <v>104127</v>
      </c>
      <c r="Q2179">
        <v>4095</v>
      </c>
      <c r="R2179">
        <v>222630</v>
      </c>
      <c r="S2179" s="105">
        <f>Table1[[#This Row],[Female Voters]]/Table1[[#This Row],[Female Population]]</f>
        <v>0.82707776156337609</v>
      </c>
      <c r="T2179" s="94">
        <f>Table1[[#This Row],[Male Voters]]/Table1[[#This Row],[Male Population]]</f>
        <v>0.80366944020179198</v>
      </c>
      <c r="U2179" s="94">
        <f>Table1[[#This Row],[Total Voters]]/Table1[[#This Row],[Total Population]]</f>
        <v>0.83382133000783165</v>
      </c>
      <c r="V2179" s="94">
        <f>Table1[[#This Row],[Female Ballots]]/Table1[[#This Row],[Female Population]]</f>
        <v>0.51928609672342629</v>
      </c>
      <c r="W2179" s="94">
        <f>Table1[[#This Row],[Male Ballots]]/Table1[[#This Row],[Male Population]]</f>
        <v>0.49409677091695542</v>
      </c>
      <c r="X2179" s="94">
        <f>Table1[[#This Row],[Total Ballots]]/Table1[[#This Row],[Total Population]]</f>
        <v>0.51647105726515696</v>
      </c>
      <c r="Y2179" s="94">
        <f>Table1[[#This Row],[Female Ballots]]/Table1[[#This Row],[Female Voters]]</f>
        <v>0.62785643727362528</v>
      </c>
      <c r="Z2179" s="95">
        <f>Table1[[#This Row],[Male Ballots]]/Table1[[#This Row],[Male Voters]]</f>
        <v>0.61480099429050528</v>
      </c>
      <c r="AA2179" s="94">
        <f>Table1[[#This Row],[Total Ballots]]/Table1[[#This Row],[Total Voters]]</f>
        <v>0.61940254905724945</v>
      </c>
    </row>
    <row r="2180" spans="1:27" s="7" customFormat="1" x14ac:dyDescent="0.35">
      <c r="A2180" s="102" t="s">
        <v>40</v>
      </c>
      <c r="B2180" s="103">
        <v>2022</v>
      </c>
      <c r="C2180" s="103" t="s">
        <v>82</v>
      </c>
      <c r="D2180" s="103"/>
      <c r="E2180" s="109"/>
      <c r="F2180" s="109"/>
      <c r="G2180" s="110" t="s">
        <v>62</v>
      </c>
      <c r="H2180" s="132">
        <v>27320.42</v>
      </c>
      <c r="I2180" s="132">
        <v>27378.852999999999</v>
      </c>
      <c r="J2180" s="133">
        <v>54699.273000000001</v>
      </c>
      <c r="K2180">
        <v>15608</v>
      </c>
      <c r="L2180">
        <v>15848</v>
      </c>
      <c r="M2180">
        <v>1261</v>
      </c>
      <c r="N2180">
        <v>32717</v>
      </c>
      <c r="O2180">
        <v>5792</v>
      </c>
      <c r="P2180">
        <v>5523</v>
      </c>
      <c r="Q2180">
        <v>506</v>
      </c>
      <c r="R2180">
        <v>11821</v>
      </c>
      <c r="S2180" s="105">
        <f>Table1[[#This Row],[Female Voters]]/Table1[[#This Row],[Female Population]]</f>
        <v>0.57129429196183668</v>
      </c>
      <c r="T2180" s="94">
        <f>Table1[[#This Row],[Male Voters]]/Table1[[#This Row],[Male Population]]</f>
        <v>0.57884090323287107</v>
      </c>
      <c r="U2180" s="94">
        <f>Table1[[#This Row],[Total Voters]]/Table1[[#This Row],[Total Population]]</f>
        <v>0.59812495131333832</v>
      </c>
      <c r="V2180" s="94">
        <f>Table1[[#This Row],[Female Ballots]]/Table1[[#This Row],[Female Population]]</f>
        <v>0.2120025973246385</v>
      </c>
      <c r="W2180" s="94">
        <f>Table1[[#This Row],[Male Ballots]]/Table1[[#This Row],[Male Population]]</f>
        <v>0.20172503208954737</v>
      </c>
      <c r="X2180" s="94">
        <f>Table1[[#This Row],[Total Ballots]]/Table1[[#This Row],[Total Population]]</f>
        <v>0.21610890514029318</v>
      </c>
      <c r="Y2180" s="94">
        <f>Table1[[#This Row],[Female Ballots]]/Table1[[#This Row],[Female Voters]]</f>
        <v>0.37109174782162996</v>
      </c>
      <c r="Z2180" s="95">
        <f>Table1[[#This Row],[Male Ballots]]/Table1[[#This Row],[Male Voters]]</f>
        <v>0.34849823321554768</v>
      </c>
      <c r="AA2180" s="94">
        <f>Table1[[#This Row],[Total Ballots]]/Table1[[#This Row],[Total Voters]]</f>
        <v>0.36131063361555155</v>
      </c>
    </row>
    <row r="2181" spans="1:27" s="7" customFormat="1" x14ac:dyDescent="0.35">
      <c r="A2181" s="102" t="s">
        <v>40</v>
      </c>
      <c r="B2181" s="103">
        <v>2022</v>
      </c>
      <c r="C2181" s="103" t="s">
        <v>82</v>
      </c>
      <c r="D2181" s="103"/>
      <c r="E2181" s="109"/>
      <c r="F2181" s="109"/>
      <c r="G2181" s="110" t="s">
        <v>63</v>
      </c>
      <c r="H2181" s="132">
        <v>36849.869999999995</v>
      </c>
      <c r="I2181" s="132">
        <v>38432.550000000003</v>
      </c>
      <c r="J2181" s="133">
        <v>75282.41</v>
      </c>
      <c r="K2181">
        <v>30122</v>
      </c>
      <c r="L2181">
        <v>29982</v>
      </c>
      <c r="M2181">
        <v>1648</v>
      </c>
      <c r="N2181">
        <v>61752</v>
      </c>
      <c r="O2181">
        <v>12395</v>
      </c>
      <c r="P2181">
        <v>11300</v>
      </c>
      <c r="Q2181">
        <v>691</v>
      </c>
      <c r="R2181">
        <v>24386</v>
      </c>
      <c r="S2181" s="105">
        <f>Table1[[#This Row],[Female Voters]]/Table1[[#This Row],[Female Population]]</f>
        <v>0.81742486472815246</v>
      </c>
      <c r="T2181" s="94">
        <f>Table1[[#This Row],[Male Voters]]/Table1[[#This Row],[Male Population]]</f>
        <v>0.78011997642623243</v>
      </c>
      <c r="U2181" s="94">
        <f>Table1[[#This Row],[Total Voters]]/Table1[[#This Row],[Total Population]]</f>
        <v>0.82027129577812397</v>
      </c>
      <c r="V2181" s="94">
        <f>Table1[[#This Row],[Female Ballots]]/Table1[[#This Row],[Female Population]]</f>
        <v>0.33636482299666193</v>
      </c>
      <c r="W2181" s="94">
        <f>Table1[[#This Row],[Male Ballots]]/Table1[[#This Row],[Male Population]]</f>
        <v>0.29402160408299732</v>
      </c>
      <c r="X2181" s="94">
        <f>Table1[[#This Row],[Total Ballots]]/Table1[[#This Row],[Total Population]]</f>
        <v>0.32392693060703021</v>
      </c>
      <c r="Y2181" s="94">
        <f>Table1[[#This Row],[Female Ballots]]/Table1[[#This Row],[Female Voters]]</f>
        <v>0.41149326073965869</v>
      </c>
      <c r="Z2181" s="95">
        <f>Table1[[#This Row],[Male Ballots]]/Table1[[#This Row],[Male Voters]]</f>
        <v>0.37689280234807554</v>
      </c>
      <c r="AA2181" s="94">
        <f>Table1[[#This Row],[Total Ballots]]/Table1[[#This Row],[Total Voters]]</f>
        <v>0.39490218940277239</v>
      </c>
    </row>
    <row r="2182" spans="1:27" s="7" customFormat="1" x14ac:dyDescent="0.35">
      <c r="A2182" s="102" t="s">
        <v>40</v>
      </c>
      <c r="B2182" s="103">
        <v>2022</v>
      </c>
      <c r="C2182" s="103" t="s">
        <v>82</v>
      </c>
      <c r="D2182" s="103"/>
      <c r="E2182" s="109"/>
      <c r="F2182" s="109"/>
      <c r="G2182" s="110" t="s">
        <v>64</v>
      </c>
      <c r="H2182" s="132">
        <v>35214.339999999997</v>
      </c>
      <c r="I2182" s="132">
        <v>35678.94</v>
      </c>
      <c r="J2182" s="133">
        <v>70893.290000000008</v>
      </c>
      <c r="K2182">
        <v>30769</v>
      </c>
      <c r="L2182">
        <v>29692</v>
      </c>
      <c r="M2182">
        <v>1332</v>
      </c>
      <c r="N2182">
        <v>61793</v>
      </c>
      <c r="O2182">
        <v>16632</v>
      </c>
      <c r="P2182">
        <v>15748</v>
      </c>
      <c r="Q2182">
        <v>644</v>
      </c>
      <c r="R2182">
        <v>33024</v>
      </c>
      <c r="S2182" s="105">
        <f>Table1[[#This Row],[Female Voters]]/Table1[[#This Row],[Female Population]]</f>
        <v>0.87376335890435552</v>
      </c>
      <c r="T2182" s="94">
        <f>Table1[[#This Row],[Male Voters]]/Table1[[#This Row],[Male Population]]</f>
        <v>0.83219961131132258</v>
      </c>
      <c r="U2182" s="94">
        <f>Table1[[#This Row],[Total Voters]]/Table1[[#This Row],[Total Population]]</f>
        <v>0.87163397269332532</v>
      </c>
      <c r="V2182" s="94">
        <f>Table1[[#This Row],[Female Ballots]]/Table1[[#This Row],[Female Population]]</f>
        <v>0.47230758832907282</v>
      </c>
      <c r="W2182" s="94">
        <f>Table1[[#This Row],[Male Ballots]]/Table1[[#This Row],[Male Population]]</f>
        <v>0.44138082577565363</v>
      </c>
      <c r="X2182" s="94">
        <f>Table1[[#This Row],[Total Ballots]]/Table1[[#This Row],[Total Population]]</f>
        <v>0.46582687867920924</v>
      </c>
      <c r="Y2182" s="94">
        <f>Table1[[#This Row],[Female Ballots]]/Table1[[#This Row],[Female Voters]]</f>
        <v>0.54054405408040562</v>
      </c>
      <c r="Z2182" s="95">
        <f>Table1[[#This Row],[Male Ballots]]/Table1[[#This Row],[Male Voters]]</f>
        <v>0.53037855314562843</v>
      </c>
      <c r="AA2182" s="94">
        <f>Table1[[#This Row],[Total Ballots]]/Table1[[#This Row],[Total Voters]]</f>
        <v>0.53442946612075803</v>
      </c>
    </row>
    <row r="2183" spans="1:27" s="7" customFormat="1" x14ac:dyDescent="0.35">
      <c r="A2183" s="102" t="s">
        <v>40</v>
      </c>
      <c r="B2183" s="103">
        <v>2022</v>
      </c>
      <c r="C2183" s="103" t="s">
        <v>82</v>
      </c>
      <c r="D2183" s="103"/>
      <c r="E2183" s="109"/>
      <c r="F2183" s="109"/>
      <c r="G2183" s="110" t="s">
        <v>65</v>
      </c>
      <c r="H2183" s="132">
        <v>31123.93</v>
      </c>
      <c r="I2183" s="132">
        <v>30727.1</v>
      </c>
      <c r="J2183" s="133">
        <v>61851.05</v>
      </c>
      <c r="K2183">
        <v>26531</v>
      </c>
      <c r="L2183">
        <v>25551</v>
      </c>
      <c r="M2183">
        <v>1018</v>
      </c>
      <c r="N2183">
        <v>53100</v>
      </c>
      <c r="O2183">
        <v>16986</v>
      </c>
      <c r="P2183">
        <v>16390</v>
      </c>
      <c r="Q2183">
        <v>503</v>
      </c>
      <c r="R2183">
        <v>33879</v>
      </c>
      <c r="S2183" s="105">
        <f>Table1[[#This Row],[Female Voters]]/Table1[[#This Row],[Female Population]]</f>
        <v>0.85243091087790002</v>
      </c>
      <c r="T2183" s="94">
        <f>Table1[[#This Row],[Male Voters]]/Table1[[#This Row],[Male Population]]</f>
        <v>0.83154609448988026</v>
      </c>
      <c r="U2183" s="94">
        <f>Table1[[#This Row],[Total Voters]]/Table1[[#This Row],[Total Population]]</f>
        <v>0.8585141238507672</v>
      </c>
      <c r="V2183" s="94">
        <f>Table1[[#This Row],[Female Ballots]]/Table1[[#This Row],[Female Population]]</f>
        <v>0.54575370141238588</v>
      </c>
      <c r="W2183" s="94">
        <f>Table1[[#This Row],[Male Ballots]]/Table1[[#This Row],[Male Population]]</f>
        <v>0.53340536529643212</v>
      </c>
      <c r="X2183" s="94">
        <f>Table1[[#This Row],[Total Ballots]]/Table1[[#This Row],[Total Population]]</f>
        <v>0.54775141246591608</v>
      </c>
      <c r="Y2183" s="94">
        <f>Table1[[#This Row],[Female Ballots]]/Table1[[#This Row],[Female Voters]]</f>
        <v>0.64023218122196679</v>
      </c>
      <c r="Z2183" s="95">
        <f>Table1[[#This Row],[Male Ballots]]/Table1[[#This Row],[Male Voters]]</f>
        <v>0.641462173691832</v>
      </c>
      <c r="AA2183" s="94">
        <f>Table1[[#This Row],[Total Ballots]]/Table1[[#This Row],[Total Voters]]</f>
        <v>0.63802259887005652</v>
      </c>
    </row>
    <row r="2184" spans="1:27" s="7" customFormat="1" x14ac:dyDescent="0.35">
      <c r="A2184" s="102" t="s">
        <v>40</v>
      </c>
      <c r="B2184" s="103">
        <v>2022</v>
      </c>
      <c r="C2184" s="103" t="s">
        <v>82</v>
      </c>
      <c r="D2184" s="103"/>
      <c r="E2184" s="109"/>
      <c r="F2184" s="109"/>
      <c r="G2184" s="110" t="s">
        <v>66</v>
      </c>
      <c r="H2184" s="132">
        <v>35089.910000000003</v>
      </c>
      <c r="I2184" s="132">
        <v>32751.69</v>
      </c>
      <c r="J2184" s="133">
        <v>67841.600000000006</v>
      </c>
      <c r="K2184">
        <v>29456</v>
      </c>
      <c r="L2184">
        <v>26825</v>
      </c>
      <c r="M2184">
        <v>1120</v>
      </c>
      <c r="N2184">
        <v>57401</v>
      </c>
      <c r="O2184">
        <v>22419</v>
      </c>
      <c r="P2184">
        <v>20461</v>
      </c>
      <c r="Q2184">
        <v>693</v>
      </c>
      <c r="R2184">
        <v>43573</v>
      </c>
      <c r="S2184" s="105">
        <f>Table1[[#This Row],[Female Voters]]/Table1[[#This Row],[Female Population]]</f>
        <v>0.83944358933949947</v>
      </c>
      <c r="T2184" s="94">
        <f>Table1[[#This Row],[Male Voters]]/Table1[[#This Row],[Male Population]]</f>
        <v>0.81904170441281043</v>
      </c>
      <c r="U2184" s="94">
        <f>Table1[[#This Row],[Total Voters]]/Table1[[#This Row],[Total Population]]</f>
        <v>0.84610327586613521</v>
      </c>
      <c r="V2184" s="94">
        <f>Table1[[#This Row],[Female Ballots]]/Table1[[#This Row],[Female Population]]</f>
        <v>0.63890161017796843</v>
      </c>
      <c r="W2184" s="94">
        <f>Table1[[#This Row],[Male Ballots]]/Table1[[#This Row],[Male Population]]</f>
        <v>0.62473112074521964</v>
      </c>
      <c r="X2184" s="94">
        <f>Table1[[#This Row],[Total Ballots]]/Table1[[#This Row],[Total Population]]</f>
        <v>0.64227553595434062</v>
      </c>
      <c r="Y2184" s="94">
        <f>Table1[[#This Row],[Female Ballots]]/Table1[[#This Row],[Female Voters]]</f>
        <v>0.76110130363932649</v>
      </c>
      <c r="Z2184" s="95">
        <f>Table1[[#This Row],[Male Ballots]]/Table1[[#This Row],[Male Voters]]</f>
        <v>0.76275862068965516</v>
      </c>
      <c r="AA2184" s="94">
        <f>Table1[[#This Row],[Total Ballots]]/Table1[[#This Row],[Total Voters]]</f>
        <v>0.75909827354924131</v>
      </c>
    </row>
    <row r="2185" spans="1:27" s="7" customFormat="1" x14ac:dyDescent="0.35">
      <c r="A2185" s="102" t="s">
        <v>40</v>
      </c>
      <c r="B2185" s="103">
        <v>2022</v>
      </c>
      <c r="C2185" s="103" t="s">
        <v>82</v>
      </c>
      <c r="D2185" s="103"/>
      <c r="E2185" s="109"/>
      <c r="F2185" s="109"/>
      <c r="G2185" s="110" t="s">
        <v>67</v>
      </c>
      <c r="H2185" s="132">
        <v>54719.387000000002</v>
      </c>
      <c r="I2185" s="132">
        <v>45772.985000000001</v>
      </c>
      <c r="J2185" s="133">
        <v>100492.34999999999</v>
      </c>
      <c r="K2185">
        <v>49734</v>
      </c>
      <c r="L2185">
        <v>41469</v>
      </c>
      <c r="M2185">
        <v>1461</v>
      </c>
      <c r="N2185">
        <v>92664</v>
      </c>
      <c r="O2185">
        <v>40184</v>
      </c>
      <c r="P2185">
        <v>34705</v>
      </c>
      <c r="Q2185">
        <v>1058</v>
      </c>
      <c r="R2185">
        <v>75947</v>
      </c>
      <c r="S2185" s="105">
        <f>Table1[[#This Row],[Female Voters]]/Table1[[#This Row],[Female Population]]</f>
        <v>0.90889176079403078</v>
      </c>
      <c r="T2185" s="94">
        <f>Table1[[#This Row],[Male Voters]]/Table1[[#This Row],[Male Population]]</f>
        <v>0.90597106568426766</v>
      </c>
      <c r="U2185" s="94">
        <f>Table1[[#This Row],[Total Voters]]/Table1[[#This Row],[Total Population]]</f>
        <v>0.92210004045084037</v>
      </c>
      <c r="V2185" s="94">
        <f>Table1[[#This Row],[Female Ballots]]/Table1[[#This Row],[Female Population]]</f>
        <v>0.73436495185883566</v>
      </c>
      <c r="W2185" s="94">
        <f>Table1[[#This Row],[Male Ballots]]/Table1[[#This Row],[Male Population]]</f>
        <v>0.75819831282578576</v>
      </c>
      <c r="X2185" s="94">
        <f>Table1[[#This Row],[Total Ballots]]/Table1[[#This Row],[Total Population]]</f>
        <v>0.75574906945653086</v>
      </c>
      <c r="Y2185" s="94">
        <f>Table1[[#This Row],[Female Ballots]]/Table1[[#This Row],[Female Voters]]</f>
        <v>0.80797844532915108</v>
      </c>
      <c r="Z2185" s="95">
        <f>Table1[[#This Row],[Male Ballots]]/Table1[[#This Row],[Male Voters]]</f>
        <v>0.83689020714268492</v>
      </c>
      <c r="AA2185" s="94">
        <f>Table1[[#This Row],[Total Ballots]]/Table1[[#This Row],[Total Voters]]</f>
        <v>0.81959552792886126</v>
      </c>
    </row>
    <row r="2186" spans="1:27" s="7" customFormat="1" x14ac:dyDescent="0.35">
      <c r="A2186" s="102" t="s">
        <v>28</v>
      </c>
      <c r="B2186" s="103">
        <v>2022</v>
      </c>
      <c r="C2186" s="103" t="s">
        <v>82</v>
      </c>
      <c r="D2186" s="16" t="s">
        <v>87</v>
      </c>
      <c r="E2186" s="109"/>
      <c r="F2186" s="109"/>
      <c r="G2186" s="110" t="s">
        <v>79</v>
      </c>
      <c r="H2186" s="132">
        <v>18679.150600000001</v>
      </c>
      <c r="I2186" s="132">
        <v>18532.153600000001</v>
      </c>
      <c r="J2186" s="133">
        <v>37211.301300000006</v>
      </c>
      <c r="K2186">
        <v>16980</v>
      </c>
      <c r="L2186">
        <v>16728</v>
      </c>
      <c r="M2186">
        <v>668</v>
      </c>
      <c r="N2186">
        <v>34376</v>
      </c>
      <c r="O2186">
        <v>11516</v>
      </c>
      <c r="P2186">
        <v>11145</v>
      </c>
      <c r="Q2186">
        <v>398</v>
      </c>
      <c r="R2186">
        <v>23059</v>
      </c>
      <c r="S2186" s="105">
        <f>Table1[[#This Row],[Female Voters]]/Table1[[#This Row],[Female Population]]</f>
        <v>0.90903491082726207</v>
      </c>
      <c r="T2186" s="94">
        <f>Table1[[#This Row],[Male Voters]]/Table1[[#This Row],[Male Population]]</f>
        <v>0.90264738578467207</v>
      </c>
      <c r="U2186" s="94">
        <f>Table1[[#This Row],[Total Voters]]/Table1[[#This Row],[Total Population]]</f>
        <v>0.92380537092369819</v>
      </c>
      <c r="V2186" s="94">
        <f>Table1[[#This Row],[Female Ballots]]/Table1[[#This Row],[Female Population]]</f>
        <v>0.61651625636553298</v>
      </c>
      <c r="W2186" s="94">
        <f>Table1[[#This Row],[Male Ballots]]/Table1[[#This Row],[Male Population]]</f>
        <v>0.60138720197095707</v>
      </c>
      <c r="X2186" s="94">
        <f>Table1[[#This Row],[Total Ballots]]/Table1[[#This Row],[Total Population]]</f>
        <v>0.61967733442313122</v>
      </c>
      <c r="Y2186" s="94">
        <f>Table1[[#This Row],[Female Ballots]]/Table1[[#This Row],[Female Voters]]</f>
        <v>0.67820965842167258</v>
      </c>
      <c r="Z2186" s="95">
        <f>Table1[[#This Row],[Male Ballots]]/Table1[[#This Row],[Male Voters]]</f>
        <v>0.66624820659971307</v>
      </c>
      <c r="AA2186" s="94">
        <f>Table1[[#This Row],[Total Ballots]]/Table1[[#This Row],[Total Voters]]</f>
        <v>0.67078775890155917</v>
      </c>
    </row>
    <row r="2187" spans="1:27" s="7" customFormat="1" x14ac:dyDescent="0.35">
      <c r="A2187" s="102" t="s">
        <v>28</v>
      </c>
      <c r="B2187" s="103">
        <v>2022</v>
      </c>
      <c r="C2187" s="103" t="s">
        <v>82</v>
      </c>
      <c r="D2187" s="16" t="s">
        <v>87</v>
      </c>
      <c r="E2187" s="109"/>
      <c r="F2187" s="109"/>
      <c r="G2187" s="110" t="s">
        <v>62</v>
      </c>
      <c r="H2187" s="132">
        <v>1412.1959999999999</v>
      </c>
      <c r="I2187" s="132">
        <v>1480.9696000000001</v>
      </c>
      <c r="J2187" s="133">
        <v>2893.1657999999998</v>
      </c>
      <c r="K2187">
        <v>1090</v>
      </c>
      <c r="L2187">
        <v>1218</v>
      </c>
      <c r="M2187">
        <v>64</v>
      </c>
      <c r="N2187">
        <v>2372</v>
      </c>
      <c r="O2187">
        <v>420</v>
      </c>
      <c r="P2187">
        <v>479</v>
      </c>
      <c r="Q2187">
        <v>23</v>
      </c>
      <c r="R2187">
        <v>922</v>
      </c>
      <c r="S2187" s="105">
        <f>Table1[[#This Row],[Female Voters]]/Table1[[#This Row],[Female Population]]</f>
        <v>0.77184753391172334</v>
      </c>
      <c r="T2187" s="94">
        <f>Table1[[#This Row],[Male Voters]]/Table1[[#This Row],[Male Population]]</f>
        <v>0.82243416745353848</v>
      </c>
      <c r="U2187" s="94">
        <f>Table1[[#This Row],[Total Voters]]/Table1[[#This Row],[Total Population]]</f>
        <v>0.81986314092334434</v>
      </c>
      <c r="V2187" s="94">
        <f>Table1[[#This Row],[Female Ballots]]/Table1[[#This Row],[Female Population]]</f>
        <v>0.29740914150726955</v>
      </c>
      <c r="W2187" s="94">
        <f>Table1[[#This Row],[Male Ballots]]/Table1[[#This Row],[Male Population]]</f>
        <v>0.32343675386719617</v>
      </c>
      <c r="X2187" s="94">
        <f>Table1[[#This Row],[Total Ballots]]/Table1[[#This Row],[Total Population]]</f>
        <v>0.31868204718858495</v>
      </c>
      <c r="Y2187" s="94">
        <f>Table1[[#This Row],[Female Ballots]]/Table1[[#This Row],[Female Voters]]</f>
        <v>0.38532110091743121</v>
      </c>
      <c r="Z2187" s="95">
        <f>Table1[[#This Row],[Male Ballots]]/Table1[[#This Row],[Male Voters]]</f>
        <v>0.39326765188834156</v>
      </c>
      <c r="AA2187" s="94">
        <f>Table1[[#This Row],[Total Ballots]]/Table1[[#This Row],[Total Voters]]</f>
        <v>0.38870151770657674</v>
      </c>
    </row>
    <row r="2188" spans="1:27" s="7" customFormat="1" x14ac:dyDescent="0.35">
      <c r="A2188" s="102" t="s">
        <v>28</v>
      </c>
      <c r="B2188" s="103">
        <v>2022</v>
      </c>
      <c r="C2188" s="103" t="s">
        <v>82</v>
      </c>
      <c r="D2188" s="16" t="s">
        <v>87</v>
      </c>
      <c r="E2188" s="109"/>
      <c r="F2188" s="109"/>
      <c r="G2188" s="110" t="s">
        <v>63</v>
      </c>
      <c r="H2188" s="132">
        <v>2089.6770000000001</v>
      </c>
      <c r="I2188" s="132">
        <v>2125.8301999999999</v>
      </c>
      <c r="J2188" s="133">
        <v>4215.5069999999996</v>
      </c>
      <c r="K2188">
        <v>1979</v>
      </c>
      <c r="L2188">
        <v>1948</v>
      </c>
      <c r="M2188">
        <v>96</v>
      </c>
      <c r="N2188">
        <v>4023</v>
      </c>
      <c r="O2188">
        <v>827</v>
      </c>
      <c r="P2188">
        <v>706</v>
      </c>
      <c r="Q2188">
        <v>36</v>
      </c>
      <c r="R2188">
        <v>1569</v>
      </c>
      <c r="S2188" s="105">
        <f>Table1[[#This Row],[Female Voters]]/Table1[[#This Row],[Female Population]]</f>
        <v>0.94703631231046703</v>
      </c>
      <c r="T2188" s="94">
        <f>Table1[[#This Row],[Male Voters]]/Table1[[#This Row],[Male Population]]</f>
        <v>0.91634788140652068</v>
      </c>
      <c r="U2188" s="94">
        <f>Table1[[#This Row],[Total Voters]]/Table1[[#This Row],[Total Population]]</f>
        <v>0.95433360684729029</v>
      </c>
      <c r="V2188" s="94">
        <f>Table1[[#This Row],[Female Ballots]]/Table1[[#This Row],[Female Population]]</f>
        <v>0.39575494203171108</v>
      </c>
      <c r="W2188" s="94">
        <f>Table1[[#This Row],[Male Ballots]]/Table1[[#This Row],[Male Population]]</f>
        <v>0.33210554634137762</v>
      </c>
      <c r="X2188" s="94">
        <f>Table1[[#This Row],[Total Ballots]]/Table1[[#This Row],[Total Population]]</f>
        <v>0.37219722325214977</v>
      </c>
      <c r="Y2188" s="94">
        <f>Table1[[#This Row],[Female Ballots]]/Table1[[#This Row],[Female Voters]]</f>
        <v>0.41788782213239012</v>
      </c>
      <c r="Z2188" s="95">
        <f>Table1[[#This Row],[Male Ballots]]/Table1[[#This Row],[Male Voters]]</f>
        <v>0.36242299794661192</v>
      </c>
      <c r="AA2188" s="94">
        <f>Table1[[#This Row],[Total Ballots]]/Table1[[#This Row],[Total Voters]]</f>
        <v>0.3900074571215511</v>
      </c>
    </row>
    <row r="2189" spans="1:27" s="7" customFormat="1" x14ac:dyDescent="0.35">
      <c r="A2189" s="102" t="s">
        <v>28</v>
      </c>
      <c r="B2189" s="103">
        <v>2022</v>
      </c>
      <c r="C2189" s="103" t="s">
        <v>82</v>
      </c>
      <c r="D2189" s="16" t="s">
        <v>87</v>
      </c>
      <c r="E2189" s="109"/>
      <c r="F2189" s="109"/>
      <c r="G2189" s="110" t="s">
        <v>64</v>
      </c>
      <c r="H2189" s="132">
        <v>2527.7960000000003</v>
      </c>
      <c r="I2189" s="132">
        <v>2574.4089999999997</v>
      </c>
      <c r="J2189" s="133">
        <v>5102.2039999999997</v>
      </c>
      <c r="K2189">
        <v>2259</v>
      </c>
      <c r="L2189">
        <v>2240</v>
      </c>
      <c r="M2189">
        <v>95</v>
      </c>
      <c r="N2189">
        <v>4594</v>
      </c>
      <c r="O2189">
        <v>1244</v>
      </c>
      <c r="P2189">
        <v>1219</v>
      </c>
      <c r="Q2189">
        <v>57</v>
      </c>
      <c r="R2189">
        <v>2520</v>
      </c>
      <c r="S2189" s="105">
        <f>Table1[[#This Row],[Female Voters]]/Table1[[#This Row],[Female Population]]</f>
        <v>0.8936638874339542</v>
      </c>
      <c r="T2189" s="94">
        <f>Table1[[#This Row],[Male Voters]]/Table1[[#This Row],[Male Population]]</f>
        <v>0.87010261384263354</v>
      </c>
      <c r="U2189" s="94">
        <f>Table1[[#This Row],[Total Voters]]/Table1[[#This Row],[Total Population]]</f>
        <v>0.90039520175986698</v>
      </c>
      <c r="V2189" s="94">
        <f>Table1[[#This Row],[Female Ballots]]/Table1[[#This Row],[Female Population]]</f>
        <v>0.4921283204815578</v>
      </c>
      <c r="W2189" s="94">
        <f>Table1[[#This Row],[Male Ballots]]/Table1[[#This Row],[Male Population]]</f>
        <v>0.473506734943826</v>
      </c>
      <c r="X2189" s="94">
        <f>Table1[[#This Row],[Total Ballots]]/Table1[[#This Row],[Total Population]]</f>
        <v>0.49390420296797227</v>
      </c>
      <c r="Y2189" s="94">
        <f>Table1[[#This Row],[Female Ballots]]/Table1[[#This Row],[Female Voters]]</f>
        <v>0.55068614431164231</v>
      </c>
      <c r="Z2189" s="95">
        <f>Table1[[#This Row],[Male Ballots]]/Table1[[#This Row],[Male Voters]]</f>
        <v>0.54419642857142858</v>
      </c>
      <c r="AA2189" s="94">
        <f>Table1[[#This Row],[Total Ballots]]/Table1[[#This Row],[Total Voters]]</f>
        <v>0.54854157596865472</v>
      </c>
    </row>
    <row r="2190" spans="1:27" s="7" customFormat="1" x14ac:dyDescent="0.35">
      <c r="A2190" s="102" t="s">
        <v>28</v>
      </c>
      <c r="B2190" s="103">
        <v>2022</v>
      </c>
      <c r="C2190" s="103" t="s">
        <v>82</v>
      </c>
      <c r="D2190" s="16" t="s">
        <v>87</v>
      </c>
      <c r="E2190" s="109"/>
      <c r="F2190" s="109"/>
      <c r="G2190" s="110" t="s">
        <v>65</v>
      </c>
      <c r="H2190" s="132">
        <v>2648.5659999999998</v>
      </c>
      <c r="I2190" s="132">
        <v>2544.748</v>
      </c>
      <c r="J2190" s="133">
        <v>5193.3130000000001</v>
      </c>
      <c r="K2190">
        <v>2430</v>
      </c>
      <c r="L2190">
        <v>2351</v>
      </c>
      <c r="M2190">
        <v>94</v>
      </c>
      <c r="N2190">
        <v>4875</v>
      </c>
      <c r="O2190">
        <v>1612</v>
      </c>
      <c r="P2190">
        <v>1506</v>
      </c>
      <c r="Q2190">
        <v>63</v>
      </c>
      <c r="R2190">
        <v>3181</v>
      </c>
      <c r="S2190" s="105">
        <f>Table1[[#This Row],[Female Voters]]/Table1[[#This Row],[Female Population]]</f>
        <v>0.91747760863803285</v>
      </c>
      <c r="T2190" s="94">
        <f>Table1[[#This Row],[Male Voters]]/Table1[[#This Row],[Male Population]]</f>
        <v>0.92386358099112365</v>
      </c>
      <c r="U2190" s="94">
        <f>Table1[[#This Row],[Total Voters]]/Table1[[#This Row],[Total Population]]</f>
        <v>0.93870714127956467</v>
      </c>
      <c r="V2190" s="94">
        <f>Table1[[#This Row],[Female Ballots]]/Table1[[#This Row],[Female Population]]</f>
        <v>0.60863123667675267</v>
      </c>
      <c r="W2190" s="94">
        <f>Table1[[#This Row],[Male Ballots]]/Table1[[#This Row],[Male Population]]</f>
        <v>0.59180712589222983</v>
      </c>
      <c r="X2190" s="94">
        <f>Table1[[#This Row],[Total Ballots]]/Table1[[#This Row],[Total Population]]</f>
        <v>0.61251844439185543</v>
      </c>
      <c r="Y2190" s="94">
        <f>Table1[[#This Row],[Female Ballots]]/Table1[[#This Row],[Female Voters]]</f>
        <v>0.66337448559670786</v>
      </c>
      <c r="Z2190" s="95">
        <f>Table1[[#This Row],[Male Ballots]]/Table1[[#This Row],[Male Voters]]</f>
        <v>0.64057847724372607</v>
      </c>
      <c r="AA2190" s="94">
        <f>Table1[[#This Row],[Total Ballots]]/Table1[[#This Row],[Total Voters]]</f>
        <v>0.65251282051282056</v>
      </c>
    </row>
    <row r="2191" spans="1:27" s="7" customFormat="1" x14ac:dyDescent="0.35">
      <c r="A2191" s="102" t="s">
        <v>28</v>
      </c>
      <c r="B2191" s="103">
        <v>2022</v>
      </c>
      <c r="C2191" s="103" t="s">
        <v>82</v>
      </c>
      <c r="D2191" s="16" t="s">
        <v>87</v>
      </c>
      <c r="E2191" s="109"/>
      <c r="F2191" s="109"/>
      <c r="G2191" s="110" t="s">
        <v>66</v>
      </c>
      <c r="H2191" s="132">
        <v>3736.0950000000003</v>
      </c>
      <c r="I2191" s="132">
        <v>3638.973</v>
      </c>
      <c r="J2191" s="133">
        <v>7375.0670000000009</v>
      </c>
      <c r="K2191">
        <v>3237</v>
      </c>
      <c r="L2191">
        <v>3146</v>
      </c>
      <c r="M2191">
        <v>152</v>
      </c>
      <c r="N2191">
        <v>6535</v>
      </c>
      <c r="O2191">
        <v>2551</v>
      </c>
      <c r="P2191">
        <v>2425</v>
      </c>
      <c r="Q2191">
        <v>105</v>
      </c>
      <c r="R2191">
        <v>5081</v>
      </c>
      <c r="S2191" s="105">
        <f>Table1[[#This Row],[Female Voters]]/Table1[[#This Row],[Female Population]]</f>
        <v>0.86641265813636958</v>
      </c>
      <c r="T2191" s="94">
        <f>Table1[[#This Row],[Male Voters]]/Table1[[#This Row],[Male Population]]</f>
        <v>0.86452963514705938</v>
      </c>
      <c r="U2191" s="94">
        <f>Table1[[#This Row],[Total Voters]]/Table1[[#This Row],[Total Population]]</f>
        <v>0.8860936449797675</v>
      </c>
      <c r="V2191" s="94">
        <f>Table1[[#This Row],[Female Ballots]]/Table1[[#This Row],[Female Population]]</f>
        <v>0.68279848344327432</v>
      </c>
      <c r="W2191" s="94">
        <f>Table1[[#This Row],[Male Ballots]]/Table1[[#This Row],[Male Population]]</f>
        <v>0.66639681030884268</v>
      </c>
      <c r="X2191" s="94">
        <f>Table1[[#This Row],[Total Ballots]]/Table1[[#This Row],[Total Population]]</f>
        <v>0.68894289367133876</v>
      </c>
      <c r="Y2191" s="94">
        <f>Table1[[#This Row],[Female Ballots]]/Table1[[#This Row],[Female Voters]]</f>
        <v>0.78807537843682418</v>
      </c>
      <c r="Z2191" s="95">
        <f>Table1[[#This Row],[Male Ballots]]/Table1[[#This Row],[Male Voters]]</f>
        <v>0.77082008900190724</v>
      </c>
      <c r="AA2191" s="94">
        <f>Table1[[#This Row],[Total Ballots]]/Table1[[#This Row],[Total Voters]]</f>
        <v>0.77750573833205816</v>
      </c>
    </row>
    <row r="2192" spans="1:27" s="7" customFormat="1" x14ac:dyDescent="0.35">
      <c r="A2192" s="102" t="s">
        <v>28</v>
      </c>
      <c r="B2192" s="103">
        <v>2022</v>
      </c>
      <c r="C2192" s="103" t="s">
        <v>82</v>
      </c>
      <c r="D2192" s="16" t="s">
        <v>87</v>
      </c>
      <c r="E2192" s="109"/>
      <c r="F2192" s="109"/>
      <c r="G2192" s="110" t="s">
        <v>67</v>
      </c>
      <c r="H2192" s="132">
        <v>6264.8205999999991</v>
      </c>
      <c r="I2192" s="132">
        <v>6167.2238000000007</v>
      </c>
      <c r="J2192" s="133">
        <v>12432.0445</v>
      </c>
      <c r="K2192">
        <v>5985</v>
      </c>
      <c r="L2192">
        <v>5825</v>
      </c>
      <c r="M2192">
        <v>167</v>
      </c>
      <c r="N2192">
        <v>11977</v>
      </c>
      <c r="O2192">
        <v>4862</v>
      </c>
      <c r="P2192">
        <v>4810</v>
      </c>
      <c r="Q2192">
        <v>114</v>
      </c>
      <c r="R2192">
        <v>9786</v>
      </c>
      <c r="S2192" s="105">
        <f>Table1[[#This Row],[Female Voters]]/Table1[[#This Row],[Female Population]]</f>
        <v>0.95533461883968407</v>
      </c>
      <c r="T2192" s="94">
        <f>Table1[[#This Row],[Male Voters]]/Table1[[#This Row],[Male Population]]</f>
        <v>0.94450926201186336</v>
      </c>
      <c r="U2192" s="94">
        <f>Table1[[#This Row],[Total Voters]]/Table1[[#This Row],[Total Population]]</f>
        <v>0.96339745244637753</v>
      </c>
      <c r="V2192" s="94">
        <f>Table1[[#This Row],[Female Ballots]]/Table1[[#This Row],[Female Population]]</f>
        <v>0.77607968534645677</v>
      </c>
      <c r="W2192" s="94">
        <f>Table1[[#This Row],[Male Ballots]]/Table1[[#This Row],[Male Population]]</f>
        <v>0.77992953652825103</v>
      </c>
      <c r="X2192" s="94">
        <f>Table1[[#This Row],[Total Ballots]]/Table1[[#This Row],[Total Population]]</f>
        <v>0.78715934454706948</v>
      </c>
      <c r="Y2192" s="94">
        <f>Table1[[#This Row],[Female Ballots]]/Table1[[#This Row],[Female Voters]]</f>
        <v>0.81236424394319129</v>
      </c>
      <c r="Z2192" s="95">
        <f>Table1[[#This Row],[Male Ballots]]/Table1[[#This Row],[Male Voters]]</f>
        <v>0.8257510729613734</v>
      </c>
      <c r="AA2192" s="94">
        <f>Table1[[#This Row],[Total Ballots]]/Table1[[#This Row],[Total Voters]]</f>
        <v>0.81706604324956167</v>
      </c>
    </row>
    <row r="2193" spans="1:27" s="7" customFormat="1" x14ac:dyDescent="0.35">
      <c r="A2193" s="102" t="s">
        <v>43</v>
      </c>
      <c r="B2193" s="103">
        <v>2022</v>
      </c>
      <c r="C2193" s="103" t="s">
        <v>82</v>
      </c>
      <c r="D2193" s="16" t="s">
        <v>87</v>
      </c>
      <c r="E2193" s="109"/>
      <c r="F2193" s="109"/>
      <c r="G2193" s="110" t="s">
        <v>79</v>
      </c>
      <c r="H2193" s="132">
        <v>123124.93100000001</v>
      </c>
      <c r="I2193" s="132">
        <v>113332.967</v>
      </c>
      <c r="J2193" s="133">
        <v>236457.89799999999</v>
      </c>
      <c r="K2193">
        <v>100814</v>
      </c>
      <c r="L2193">
        <v>91032</v>
      </c>
      <c r="M2193">
        <v>3343</v>
      </c>
      <c r="N2193">
        <v>195189</v>
      </c>
      <c r="O2193">
        <v>66402</v>
      </c>
      <c r="P2193">
        <v>58493</v>
      </c>
      <c r="Q2193">
        <v>1970</v>
      </c>
      <c r="R2193">
        <v>126865</v>
      </c>
      <c r="S2193" s="105">
        <f>Table1[[#This Row],[Female Voters]]/Table1[[#This Row],[Female Population]]</f>
        <v>0.81879436748679268</v>
      </c>
      <c r="T2193" s="94">
        <f>Table1[[#This Row],[Male Voters]]/Table1[[#This Row],[Male Population]]</f>
        <v>0.80322612572209462</v>
      </c>
      <c r="U2193" s="94">
        <f>Table1[[#This Row],[Total Voters]]/Table1[[#This Row],[Total Population]]</f>
        <v>0.82547041841672808</v>
      </c>
      <c r="V2193" s="94">
        <f>Table1[[#This Row],[Female Ballots]]/Table1[[#This Row],[Female Population]]</f>
        <v>0.53930588598664875</v>
      </c>
      <c r="W2193" s="94">
        <f>Table1[[#This Row],[Male Ballots]]/Table1[[#This Row],[Male Population]]</f>
        <v>0.5161163741526329</v>
      </c>
      <c r="X2193" s="94">
        <f>Table1[[#This Row],[Total Ballots]]/Table1[[#This Row],[Total Population]]</f>
        <v>0.53652257367186784</v>
      </c>
      <c r="Y2193" s="94">
        <f>Table1[[#This Row],[Female Ballots]]/Table1[[#This Row],[Female Voters]]</f>
        <v>0.65865851965004862</v>
      </c>
      <c r="Z2193" s="95">
        <f>Table1[[#This Row],[Male Ballots]]/Table1[[#This Row],[Male Voters]]</f>
        <v>0.64255426663151416</v>
      </c>
      <c r="AA2193" s="94">
        <f>Table1[[#This Row],[Total Ballots]]/Table1[[#This Row],[Total Voters]]</f>
        <v>0.64995978256971443</v>
      </c>
    </row>
    <row r="2194" spans="1:27" s="7" customFormat="1" x14ac:dyDescent="0.35">
      <c r="A2194" s="102" t="s">
        <v>43</v>
      </c>
      <c r="B2194" s="103">
        <v>2022</v>
      </c>
      <c r="C2194" s="103" t="s">
        <v>82</v>
      </c>
      <c r="D2194" s="16" t="s">
        <v>87</v>
      </c>
      <c r="E2194" s="109"/>
      <c r="F2194" s="109"/>
      <c r="G2194" s="110" t="s">
        <v>62</v>
      </c>
      <c r="H2194" s="132">
        <v>12248.191999999999</v>
      </c>
      <c r="I2194" s="132">
        <v>12515.236000000001</v>
      </c>
      <c r="J2194" s="133">
        <v>24763.428</v>
      </c>
      <c r="K2194">
        <v>7260</v>
      </c>
      <c r="L2194">
        <v>7316</v>
      </c>
      <c r="M2194">
        <v>466</v>
      </c>
      <c r="N2194">
        <v>15042</v>
      </c>
      <c r="O2194">
        <v>2935</v>
      </c>
      <c r="P2194">
        <v>2752</v>
      </c>
      <c r="Q2194">
        <v>269</v>
      </c>
      <c r="R2194">
        <v>5956</v>
      </c>
      <c r="S2194" s="105">
        <f>Table1[[#This Row],[Female Voters]]/Table1[[#This Row],[Female Population]]</f>
        <v>0.59274054489021732</v>
      </c>
      <c r="T2194" s="94">
        <f>Table1[[#This Row],[Male Voters]]/Table1[[#This Row],[Male Population]]</f>
        <v>0.58456748238706802</v>
      </c>
      <c r="U2194" s="94">
        <f>Table1[[#This Row],[Total Voters]]/Table1[[#This Row],[Total Population]]</f>
        <v>0.60742801844720373</v>
      </c>
      <c r="V2194" s="94">
        <f>Table1[[#This Row],[Female Ballots]]/Table1[[#This Row],[Female Population]]</f>
        <v>0.23962720375382751</v>
      </c>
      <c r="W2194" s="94">
        <f>Table1[[#This Row],[Male Ballots]]/Table1[[#This Row],[Male Population]]</f>
        <v>0.21989197806577518</v>
      </c>
      <c r="X2194" s="94">
        <f>Table1[[#This Row],[Total Ballots]]/Table1[[#This Row],[Total Population]]</f>
        <v>0.24051597379813489</v>
      </c>
      <c r="Y2194" s="94">
        <f>Table1[[#This Row],[Female Ballots]]/Table1[[#This Row],[Female Voters]]</f>
        <v>0.40426997245179064</v>
      </c>
      <c r="Z2194" s="95">
        <f>Table1[[#This Row],[Male Ballots]]/Table1[[#This Row],[Male Voters]]</f>
        <v>0.37616183706943684</v>
      </c>
      <c r="AA2194" s="94">
        <f>Table1[[#This Row],[Total Ballots]]/Table1[[#This Row],[Total Voters]]</f>
        <v>0.39595798431059698</v>
      </c>
    </row>
    <row r="2195" spans="1:27" s="7" customFormat="1" x14ac:dyDescent="0.35">
      <c r="A2195" s="102" t="s">
        <v>43</v>
      </c>
      <c r="B2195" s="103">
        <v>2022</v>
      </c>
      <c r="C2195" s="103" t="s">
        <v>82</v>
      </c>
      <c r="D2195" s="16" t="s">
        <v>87</v>
      </c>
      <c r="E2195" s="109"/>
      <c r="F2195" s="109"/>
      <c r="G2195" s="110" t="s">
        <v>63</v>
      </c>
      <c r="H2195" s="132">
        <v>20118.582000000002</v>
      </c>
      <c r="I2195" s="132">
        <v>20126.338</v>
      </c>
      <c r="J2195" s="133">
        <v>40244.910000000003</v>
      </c>
      <c r="K2195">
        <v>14763</v>
      </c>
      <c r="L2195">
        <v>14228</v>
      </c>
      <c r="M2195">
        <v>857</v>
      </c>
      <c r="N2195">
        <v>29848</v>
      </c>
      <c r="O2195">
        <v>6434</v>
      </c>
      <c r="P2195">
        <v>5745</v>
      </c>
      <c r="Q2195">
        <v>460</v>
      </c>
      <c r="R2195">
        <v>12639</v>
      </c>
      <c r="S2195" s="105">
        <f>Table1[[#This Row],[Female Voters]]/Table1[[#This Row],[Female Population]]</f>
        <v>0.73379923097959876</v>
      </c>
      <c r="T2195" s="94">
        <f>Table1[[#This Row],[Male Voters]]/Table1[[#This Row],[Male Population]]</f>
        <v>0.70693436630150996</v>
      </c>
      <c r="U2195" s="94">
        <f>Table1[[#This Row],[Total Voters]]/Table1[[#This Row],[Total Population]]</f>
        <v>0.74165900731297441</v>
      </c>
      <c r="V2195" s="94">
        <f>Table1[[#This Row],[Female Ballots]]/Table1[[#This Row],[Female Population]]</f>
        <v>0.31980385098711228</v>
      </c>
      <c r="W2195" s="94">
        <f>Table1[[#This Row],[Male Ballots]]/Table1[[#This Row],[Male Population]]</f>
        <v>0.2854468607254832</v>
      </c>
      <c r="X2195" s="94">
        <f>Table1[[#This Row],[Total Ballots]]/Table1[[#This Row],[Total Population]]</f>
        <v>0.31405213727649034</v>
      </c>
      <c r="Y2195" s="94">
        <f>Table1[[#This Row],[Female Ballots]]/Table1[[#This Row],[Female Voters]]</f>
        <v>0.43581927792454106</v>
      </c>
      <c r="Z2195" s="95">
        <f>Table1[[#This Row],[Male Ballots]]/Table1[[#This Row],[Male Voters]]</f>
        <v>0.4037812763564802</v>
      </c>
      <c r="AA2195" s="94">
        <f>Table1[[#This Row],[Total Ballots]]/Table1[[#This Row],[Total Voters]]</f>
        <v>0.42344545698204233</v>
      </c>
    </row>
    <row r="2196" spans="1:27" s="7" customFormat="1" x14ac:dyDescent="0.35">
      <c r="A2196" s="102" t="s">
        <v>43</v>
      </c>
      <c r="B2196" s="103">
        <v>2022</v>
      </c>
      <c r="C2196" s="103" t="s">
        <v>82</v>
      </c>
      <c r="D2196" s="16" t="s">
        <v>87</v>
      </c>
      <c r="E2196" s="109"/>
      <c r="F2196" s="109"/>
      <c r="G2196" s="110" t="s">
        <v>64</v>
      </c>
      <c r="H2196" s="132">
        <v>21118.010000000002</v>
      </c>
      <c r="I2196" s="132">
        <v>20270.048999999999</v>
      </c>
      <c r="J2196" s="133">
        <v>41388.06</v>
      </c>
      <c r="K2196">
        <v>17278</v>
      </c>
      <c r="L2196">
        <v>16245</v>
      </c>
      <c r="M2196">
        <v>683</v>
      </c>
      <c r="N2196">
        <v>34206</v>
      </c>
      <c r="O2196">
        <v>9649</v>
      </c>
      <c r="P2196">
        <v>8737</v>
      </c>
      <c r="Q2196">
        <v>370</v>
      </c>
      <c r="R2196">
        <v>18756</v>
      </c>
      <c r="S2196" s="105">
        <f>Table1[[#This Row],[Female Voters]]/Table1[[#This Row],[Female Population]]</f>
        <v>0.81816421149530649</v>
      </c>
      <c r="T2196" s="94">
        <f>Table1[[#This Row],[Male Voters]]/Table1[[#This Row],[Male Population]]</f>
        <v>0.80142874839621758</v>
      </c>
      <c r="U2196" s="94">
        <f>Table1[[#This Row],[Total Voters]]/Table1[[#This Row],[Total Population]]</f>
        <v>0.82647024286714577</v>
      </c>
      <c r="V2196" s="94">
        <f>Table1[[#This Row],[Female Ballots]]/Table1[[#This Row],[Female Population]]</f>
        <v>0.45690858182186672</v>
      </c>
      <c r="W2196" s="94">
        <f>Table1[[#This Row],[Male Ballots]]/Table1[[#This Row],[Male Population]]</f>
        <v>0.43103003845723314</v>
      </c>
      <c r="X2196" s="94">
        <f>Table1[[#This Row],[Total Ballots]]/Table1[[#This Row],[Total Population]]</f>
        <v>0.45317417632041707</v>
      </c>
      <c r="Y2196" s="94">
        <f>Table1[[#This Row],[Female Ballots]]/Table1[[#This Row],[Female Voters]]</f>
        <v>0.55845583979627267</v>
      </c>
      <c r="Z2196" s="95">
        <f>Table1[[#This Row],[Male Ballots]]/Table1[[#This Row],[Male Voters]]</f>
        <v>0.53782702369959989</v>
      </c>
      <c r="AA2196" s="94">
        <f>Table1[[#This Row],[Total Ballots]]/Table1[[#This Row],[Total Voters]]</f>
        <v>0.54832485528854591</v>
      </c>
    </row>
    <row r="2197" spans="1:27" s="7" customFormat="1" x14ac:dyDescent="0.35">
      <c r="A2197" s="102" t="s">
        <v>43</v>
      </c>
      <c r="B2197" s="103">
        <v>2022</v>
      </c>
      <c r="C2197" s="103" t="s">
        <v>82</v>
      </c>
      <c r="D2197" s="16" t="s">
        <v>87</v>
      </c>
      <c r="E2197" s="109"/>
      <c r="F2197" s="109"/>
      <c r="G2197" s="110" t="s">
        <v>65</v>
      </c>
      <c r="H2197" s="132">
        <v>18136.362000000001</v>
      </c>
      <c r="I2197" s="132">
        <v>17313.578000000001</v>
      </c>
      <c r="J2197" s="133">
        <v>35449.94</v>
      </c>
      <c r="K2197">
        <v>15381</v>
      </c>
      <c r="L2197">
        <v>14613</v>
      </c>
      <c r="M2197">
        <v>426</v>
      </c>
      <c r="N2197">
        <v>30420</v>
      </c>
      <c r="O2197">
        <v>10066</v>
      </c>
      <c r="P2197">
        <v>9548</v>
      </c>
      <c r="Q2197">
        <v>235</v>
      </c>
      <c r="R2197">
        <v>19849</v>
      </c>
      <c r="S2197" s="105">
        <f>Table1[[#This Row],[Female Voters]]/Table1[[#This Row],[Female Population]]</f>
        <v>0.84807526448799375</v>
      </c>
      <c r="T2197" s="94">
        <f>Table1[[#This Row],[Male Voters]]/Table1[[#This Row],[Male Population]]</f>
        <v>0.84401964746974878</v>
      </c>
      <c r="U2197" s="94">
        <f>Table1[[#This Row],[Total Voters]]/Table1[[#This Row],[Total Population]]</f>
        <v>0.85811146647920977</v>
      </c>
      <c r="V2197" s="94">
        <f>Table1[[#This Row],[Female Ballots]]/Table1[[#This Row],[Female Population]]</f>
        <v>0.55501759393642447</v>
      </c>
      <c r="W2197" s="94">
        <f>Table1[[#This Row],[Male Ballots]]/Table1[[#This Row],[Male Population]]</f>
        <v>0.55147468651482667</v>
      </c>
      <c r="X2197" s="94">
        <f>Table1[[#This Row],[Total Ballots]]/Table1[[#This Row],[Total Population]]</f>
        <v>0.55991632143806158</v>
      </c>
      <c r="Y2197" s="94">
        <f>Table1[[#This Row],[Female Ballots]]/Table1[[#This Row],[Female Voters]]</f>
        <v>0.65444379429165855</v>
      </c>
      <c r="Z2197" s="95">
        <f>Table1[[#This Row],[Male Ballots]]/Table1[[#This Row],[Male Voters]]</f>
        <v>0.65339081639635943</v>
      </c>
      <c r="AA2197" s="94">
        <f>Table1[[#This Row],[Total Ballots]]/Table1[[#This Row],[Total Voters]]</f>
        <v>0.65249835634451014</v>
      </c>
    </row>
    <row r="2198" spans="1:27" s="7" customFormat="1" x14ac:dyDescent="0.35">
      <c r="A2198" s="102" t="s">
        <v>43</v>
      </c>
      <c r="B2198" s="103">
        <v>2022</v>
      </c>
      <c r="C2198" s="103" t="s">
        <v>82</v>
      </c>
      <c r="D2198" s="16" t="s">
        <v>87</v>
      </c>
      <c r="E2198" s="109"/>
      <c r="F2198" s="109"/>
      <c r="G2198" s="110" t="s">
        <v>66</v>
      </c>
      <c r="H2198" s="132">
        <v>19370.237999999998</v>
      </c>
      <c r="I2198" s="132">
        <v>17312.379000000001</v>
      </c>
      <c r="J2198" s="133">
        <v>36682.619999999995</v>
      </c>
      <c r="K2198">
        <v>16321</v>
      </c>
      <c r="L2198">
        <v>14401</v>
      </c>
      <c r="M2198">
        <v>423</v>
      </c>
      <c r="N2198">
        <v>31145</v>
      </c>
      <c r="O2198">
        <v>12698</v>
      </c>
      <c r="P2198">
        <v>11161</v>
      </c>
      <c r="Q2198">
        <v>281</v>
      </c>
      <c r="R2198">
        <v>24140</v>
      </c>
      <c r="S2198" s="105">
        <f>Table1[[#This Row],[Female Voters]]/Table1[[#This Row],[Female Population]]</f>
        <v>0.84258128371990071</v>
      </c>
      <c r="T2198" s="94">
        <f>Table1[[#This Row],[Male Voters]]/Table1[[#This Row],[Male Population]]</f>
        <v>0.8318325286201278</v>
      </c>
      <c r="U2198" s="94">
        <f>Table1[[#This Row],[Total Voters]]/Table1[[#This Row],[Total Population]]</f>
        <v>0.84903968146222941</v>
      </c>
      <c r="V2198" s="94">
        <f>Table1[[#This Row],[Female Ballots]]/Table1[[#This Row],[Female Population]]</f>
        <v>0.65554176463913361</v>
      </c>
      <c r="W2198" s="94">
        <f>Table1[[#This Row],[Male Ballots]]/Table1[[#This Row],[Male Population]]</f>
        <v>0.64468320616132535</v>
      </c>
      <c r="X2198" s="94">
        <f>Table1[[#This Row],[Total Ballots]]/Table1[[#This Row],[Total Population]]</f>
        <v>0.65807731290731153</v>
      </c>
      <c r="Y2198" s="94">
        <f>Table1[[#This Row],[Female Ballots]]/Table1[[#This Row],[Female Voters]]</f>
        <v>0.77801605293793274</v>
      </c>
      <c r="Z2198" s="95">
        <f>Table1[[#This Row],[Male Ballots]]/Table1[[#This Row],[Male Voters]]</f>
        <v>0.77501562391500589</v>
      </c>
      <c r="AA2198" s="94">
        <f>Table1[[#This Row],[Total Ballots]]/Table1[[#This Row],[Total Voters]]</f>
        <v>0.77508428319152356</v>
      </c>
    </row>
    <row r="2199" spans="1:27" s="7" customFormat="1" x14ac:dyDescent="0.35">
      <c r="A2199" s="102" t="s">
        <v>43</v>
      </c>
      <c r="B2199" s="103">
        <v>2022</v>
      </c>
      <c r="C2199" s="103" t="s">
        <v>82</v>
      </c>
      <c r="D2199" s="16" t="s">
        <v>87</v>
      </c>
      <c r="E2199" s="109"/>
      <c r="F2199" s="109"/>
      <c r="G2199" s="110" t="s">
        <v>67</v>
      </c>
      <c r="H2199" s="132">
        <v>32133.546999999999</v>
      </c>
      <c r="I2199" s="132">
        <v>25795.387000000002</v>
      </c>
      <c r="J2199" s="133">
        <v>57928.94</v>
      </c>
      <c r="K2199">
        <v>29811</v>
      </c>
      <c r="L2199">
        <v>24229</v>
      </c>
      <c r="M2199">
        <v>488</v>
      </c>
      <c r="N2199">
        <v>54528</v>
      </c>
      <c r="O2199">
        <v>24620</v>
      </c>
      <c r="P2199">
        <v>20550</v>
      </c>
      <c r="Q2199">
        <v>355</v>
      </c>
      <c r="R2199">
        <v>45525</v>
      </c>
      <c r="S2199" s="105">
        <f>Table1[[#This Row],[Female Voters]]/Table1[[#This Row],[Female Population]]</f>
        <v>0.92772204699344274</v>
      </c>
      <c r="T2199" s="94">
        <f>Table1[[#This Row],[Male Voters]]/Table1[[#This Row],[Male Population]]</f>
        <v>0.93927646830807376</v>
      </c>
      <c r="U2199" s="94">
        <f>Table1[[#This Row],[Total Voters]]/Table1[[#This Row],[Total Population]]</f>
        <v>0.94129117501545856</v>
      </c>
      <c r="V2199" s="94">
        <f>Table1[[#This Row],[Female Ballots]]/Table1[[#This Row],[Female Population]]</f>
        <v>0.76617747801075309</v>
      </c>
      <c r="W2199" s="94">
        <f>Table1[[#This Row],[Male Ballots]]/Table1[[#This Row],[Male Population]]</f>
        <v>0.79665406841928743</v>
      </c>
      <c r="X2199" s="94">
        <f>Table1[[#This Row],[Total Ballots]]/Table1[[#This Row],[Total Population]]</f>
        <v>0.78587662746806686</v>
      </c>
      <c r="Y2199" s="94">
        <f>Table1[[#This Row],[Female Ballots]]/Table1[[#This Row],[Female Voters]]</f>
        <v>0.82586964543289387</v>
      </c>
      <c r="Z2199" s="95">
        <f>Table1[[#This Row],[Male Ballots]]/Table1[[#This Row],[Male Voters]]</f>
        <v>0.84815716703124355</v>
      </c>
      <c r="AA2199" s="94">
        <f>Table1[[#This Row],[Total Ballots]]/Table1[[#This Row],[Total Voters]]</f>
        <v>0.83489216549295775</v>
      </c>
    </row>
    <row r="2200" spans="1:27" s="7" customFormat="1" x14ac:dyDescent="0.35">
      <c r="A2200" s="102" t="s">
        <v>26</v>
      </c>
      <c r="B2200" s="103">
        <v>2022</v>
      </c>
      <c r="C2200" s="103" t="s">
        <v>82</v>
      </c>
      <c r="D2200" s="103"/>
      <c r="E2200" s="109"/>
      <c r="F2200" s="109"/>
      <c r="G2200" s="110" t="s">
        <v>79</v>
      </c>
      <c r="H2200" s="132">
        <v>1919.8345899999999</v>
      </c>
      <c r="I2200" s="132">
        <v>1847.10971</v>
      </c>
      <c r="J2200" s="133">
        <v>3766.9441900000002</v>
      </c>
      <c r="K2200">
        <v>1697</v>
      </c>
      <c r="L2200">
        <v>1708</v>
      </c>
      <c r="M2200">
        <v>63</v>
      </c>
      <c r="N2200">
        <v>3468</v>
      </c>
      <c r="O2200">
        <v>1284</v>
      </c>
      <c r="P2200">
        <v>1272</v>
      </c>
      <c r="Q2200">
        <v>44</v>
      </c>
      <c r="R2200">
        <v>2600</v>
      </c>
      <c r="S2200" s="105">
        <f>Table1[[#This Row],[Female Voters]]/Table1[[#This Row],[Female Population]]</f>
        <v>0.88393031818433898</v>
      </c>
      <c r="T2200" s="94">
        <f>Table1[[#This Row],[Male Voters]]/Table1[[#This Row],[Male Population]]</f>
        <v>0.92468790064451556</v>
      </c>
      <c r="U2200" s="94">
        <f>Table1[[#This Row],[Total Voters]]/Table1[[#This Row],[Total Population]]</f>
        <v>0.92064013297738823</v>
      </c>
      <c r="V2200" s="94">
        <f>Table1[[#This Row],[Female Ballots]]/Table1[[#This Row],[Female Population]]</f>
        <v>0.66880761847300607</v>
      </c>
      <c r="W2200" s="94">
        <f>Table1[[#This Row],[Male Ballots]]/Table1[[#This Row],[Male Population]]</f>
        <v>0.68864344825516621</v>
      </c>
      <c r="X2200" s="94">
        <f>Table1[[#This Row],[Total Ballots]]/Table1[[#This Row],[Total Population]]</f>
        <v>0.69021463256666937</v>
      </c>
      <c r="Y2200" s="94">
        <f>Table1[[#This Row],[Female Ballots]]/Table1[[#This Row],[Female Voters]]</f>
        <v>0.75662934590453745</v>
      </c>
      <c r="Z2200" s="95">
        <f>Table1[[#This Row],[Male Ballots]]/Table1[[#This Row],[Male Voters]]</f>
        <v>0.74473067915690871</v>
      </c>
      <c r="AA2200" s="94">
        <f>Table1[[#This Row],[Total Ballots]]/Table1[[#This Row],[Total Voters]]</f>
        <v>0.74971164936562862</v>
      </c>
    </row>
    <row r="2201" spans="1:27" s="7" customFormat="1" x14ac:dyDescent="0.35">
      <c r="A2201" s="106" t="s">
        <v>26</v>
      </c>
      <c r="B2201" s="103">
        <v>2022</v>
      </c>
      <c r="C2201" s="103" t="s">
        <v>82</v>
      </c>
      <c r="D2201" s="103"/>
      <c r="E2201" s="109"/>
      <c r="F2201" s="109"/>
      <c r="G2201" s="110" t="s">
        <v>62</v>
      </c>
      <c r="H2201" s="132">
        <v>124.31679</v>
      </c>
      <c r="I2201" s="132">
        <v>109.09204</v>
      </c>
      <c r="J2201" s="133">
        <v>233.40879000000001</v>
      </c>
      <c r="K2201">
        <v>83</v>
      </c>
      <c r="L2201">
        <v>84</v>
      </c>
      <c r="M2201">
        <v>7</v>
      </c>
      <c r="N2201">
        <v>174</v>
      </c>
      <c r="O2201">
        <v>40</v>
      </c>
      <c r="P2201">
        <v>35</v>
      </c>
      <c r="Q2201">
        <v>2</v>
      </c>
      <c r="R2201">
        <v>77</v>
      </c>
      <c r="S2201" s="105">
        <f>Table1[[#This Row],[Female Voters]]/Table1[[#This Row],[Female Population]]</f>
        <v>0.6676491566424777</v>
      </c>
      <c r="T2201" s="94">
        <f>Table1[[#This Row],[Male Voters]]/Table1[[#This Row],[Male Population]]</f>
        <v>0.76999201774941606</v>
      </c>
      <c r="U2201" s="94">
        <f>Table1[[#This Row],[Total Voters]]/Table1[[#This Row],[Total Population]]</f>
        <v>0.74547321032768299</v>
      </c>
      <c r="V2201" s="94">
        <f>Table1[[#This Row],[Female Ballots]]/Table1[[#This Row],[Female Population]]</f>
        <v>0.32175862970721814</v>
      </c>
      <c r="W2201" s="94">
        <f>Table1[[#This Row],[Male Ballots]]/Table1[[#This Row],[Male Population]]</f>
        <v>0.32083000739559003</v>
      </c>
      <c r="X2201" s="94">
        <f>Table1[[#This Row],[Total Ballots]]/Table1[[#This Row],[Total Population]]</f>
        <v>0.32989331721397464</v>
      </c>
      <c r="Y2201" s="94">
        <f>Table1[[#This Row],[Female Ballots]]/Table1[[#This Row],[Female Voters]]</f>
        <v>0.48192771084337349</v>
      </c>
      <c r="Z2201" s="95">
        <f>Table1[[#This Row],[Male Ballots]]/Table1[[#This Row],[Male Voters]]</f>
        <v>0.41666666666666669</v>
      </c>
      <c r="AA2201" s="94">
        <f>Table1[[#This Row],[Total Ballots]]/Table1[[#This Row],[Total Voters]]</f>
        <v>0.44252873563218392</v>
      </c>
    </row>
    <row r="2202" spans="1:27" s="7" customFormat="1" x14ac:dyDescent="0.35">
      <c r="A2202" s="102" t="s">
        <v>26</v>
      </c>
      <c r="B2202" s="103">
        <v>2022</v>
      </c>
      <c r="C2202" s="103" t="s">
        <v>82</v>
      </c>
      <c r="D2202" s="103"/>
      <c r="E2202" s="109"/>
      <c r="F2202" s="109"/>
      <c r="G2202" s="110" t="s">
        <v>63</v>
      </c>
      <c r="H2202" s="132">
        <v>190.65978999999999</v>
      </c>
      <c r="I2202" s="132">
        <v>165.94421</v>
      </c>
      <c r="J2202" s="133">
        <v>356.60390000000001</v>
      </c>
      <c r="K2202">
        <v>152</v>
      </c>
      <c r="L2202">
        <v>166</v>
      </c>
      <c r="M2202">
        <v>7</v>
      </c>
      <c r="N2202">
        <v>325</v>
      </c>
      <c r="O2202">
        <v>72</v>
      </c>
      <c r="P2202">
        <v>80</v>
      </c>
      <c r="Q2202">
        <v>3</v>
      </c>
      <c r="R2202">
        <v>155</v>
      </c>
      <c r="S2202" s="105">
        <f>Table1[[#This Row],[Female Voters]]/Table1[[#This Row],[Female Population]]</f>
        <v>0.79723155050155048</v>
      </c>
      <c r="T2202" s="94">
        <f>Table1[[#This Row],[Male Voters]]/Table1[[#This Row],[Male Population]]</f>
        <v>1.0003361973280056</v>
      </c>
      <c r="U2202" s="94">
        <f>Table1[[#This Row],[Total Voters]]/Table1[[#This Row],[Total Population]]</f>
        <v>0.91137533829551498</v>
      </c>
      <c r="V2202" s="94">
        <f>Table1[[#This Row],[Female Ballots]]/Table1[[#This Row],[Female Population]]</f>
        <v>0.37763599760599759</v>
      </c>
      <c r="W2202" s="94">
        <f>Table1[[#This Row],[Male Ballots]]/Table1[[#This Row],[Male Population]]</f>
        <v>0.48208973365205088</v>
      </c>
      <c r="X2202" s="94">
        <f>Table1[[#This Row],[Total Ballots]]/Table1[[#This Row],[Total Population]]</f>
        <v>0.43465593057170715</v>
      </c>
      <c r="Y2202" s="94">
        <f>Table1[[#This Row],[Female Ballots]]/Table1[[#This Row],[Female Voters]]</f>
        <v>0.47368421052631576</v>
      </c>
      <c r="Z2202" s="95">
        <f>Table1[[#This Row],[Male Ballots]]/Table1[[#This Row],[Male Voters]]</f>
        <v>0.48192771084337349</v>
      </c>
      <c r="AA2202" s="94">
        <f>Table1[[#This Row],[Total Ballots]]/Table1[[#This Row],[Total Voters]]</f>
        <v>0.47692307692307695</v>
      </c>
    </row>
    <row r="2203" spans="1:27" s="7" customFormat="1" x14ac:dyDescent="0.35">
      <c r="A2203" s="102" t="s">
        <v>26</v>
      </c>
      <c r="B2203" s="103">
        <v>2022</v>
      </c>
      <c r="C2203" s="103" t="s">
        <v>82</v>
      </c>
      <c r="D2203" s="103"/>
      <c r="E2203" s="109"/>
      <c r="F2203" s="109"/>
      <c r="G2203" s="110" t="s">
        <v>64</v>
      </c>
      <c r="H2203" s="132">
        <v>205.40609999999998</v>
      </c>
      <c r="I2203" s="132">
        <v>211.64870000000002</v>
      </c>
      <c r="J2203" s="133">
        <v>417.0548</v>
      </c>
      <c r="K2203">
        <v>192</v>
      </c>
      <c r="L2203">
        <v>193</v>
      </c>
      <c r="M2203">
        <v>3</v>
      </c>
      <c r="N2203">
        <v>388</v>
      </c>
      <c r="O2203">
        <v>114</v>
      </c>
      <c r="P2203">
        <v>114</v>
      </c>
      <c r="Q2203">
        <v>3</v>
      </c>
      <c r="R2203">
        <v>231</v>
      </c>
      <c r="S2203" s="105">
        <f>Table1[[#This Row],[Female Voters]]/Table1[[#This Row],[Female Population]]</f>
        <v>0.93473368122952538</v>
      </c>
      <c r="T2203" s="94">
        <f>Table1[[#This Row],[Male Voters]]/Table1[[#This Row],[Male Population]]</f>
        <v>0.91188842643493673</v>
      </c>
      <c r="U2203" s="94">
        <f>Table1[[#This Row],[Total Voters]]/Table1[[#This Row],[Total Population]]</f>
        <v>0.93033337585372478</v>
      </c>
      <c r="V2203" s="94">
        <f>Table1[[#This Row],[Female Ballots]]/Table1[[#This Row],[Female Population]]</f>
        <v>0.55499812323003073</v>
      </c>
      <c r="W2203" s="94">
        <f>Table1[[#This Row],[Male Ballots]]/Table1[[#This Row],[Male Population]]</f>
        <v>0.53862839696156883</v>
      </c>
      <c r="X2203" s="94">
        <f>Table1[[#This Row],[Total Ballots]]/Table1[[#This Row],[Total Population]]</f>
        <v>0.55388404593353202</v>
      </c>
      <c r="Y2203" s="94">
        <f>Table1[[#This Row],[Female Ballots]]/Table1[[#This Row],[Female Voters]]</f>
        <v>0.59375</v>
      </c>
      <c r="Z2203" s="95">
        <f>Table1[[#This Row],[Male Ballots]]/Table1[[#This Row],[Male Voters]]</f>
        <v>0.59067357512953367</v>
      </c>
      <c r="AA2203" s="94">
        <f>Table1[[#This Row],[Total Ballots]]/Table1[[#This Row],[Total Voters]]</f>
        <v>0.59536082474226804</v>
      </c>
    </row>
    <row r="2204" spans="1:27" s="7" customFormat="1" x14ac:dyDescent="0.35">
      <c r="A2204" s="102" t="s">
        <v>26</v>
      </c>
      <c r="B2204" s="103">
        <v>2022</v>
      </c>
      <c r="C2204" s="103" t="s">
        <v>82</v>
      </c>
      <c r="D2204" s="103"/>
      <c r="E2204" s="109"/>
      <c r="F2204" s="109"/>
      <c r="G2204" s="110" t="s">
        <v>65</v>
      </c>
      <c r="H2204" s="132">
        <v>271.61599999999999</v>
      </c>
      <c r="I2204" s="132">
        <v>246.45440000000002</v>
      </c>
      <c r="J2204" s="133">
        <v>518.07050000000004</v>
      </c>
      <c r="K2204">
        <v>216</v>
      </c>
      <c r="L2204">
        <v>199</v>
      </c>
      <c r="M2204">
        <v>13</v>
      </c>
      <c r="N2204">
        <v>428</v>
      </c>
      <c r="O2204">
        <v>153</v>
      </c>
      <c r="P2204">
        <v>135</v>
      </c>
      <c r="Q2204">
        <v>7</v>
      </c>
      <c r="R2204">
        <v>295</v>
      </c>
      <c r="S2204" s="105">
        <f>Table1[[#This Row],[Female Voters]]/Table1[[#This Row],[Female Population]]</f>
        <v>0.79524033930254479</v>
      </c>
      <c r="T2204" s="94">
        <f>Table1[[#This Row],[Male Voters]]/Table1[[#This Row],[Male Population]]</f>
        <v>0.80745160159445306</v>
      </c>
      <c r="U2204" s="94">
        <f>Table1[[#This Row],[Total Voters]]/Table1[[#This Row],[Total Population]]</f>
        <v>0.82614238795685135</v>
      </c>
      <c r="V2204" s="94">
        <f>Table1[[#This Row],[Female Ballots]]/Table1[[#This Row],[Female Population]]</f>
        <v>0.56329524033930256</v>
      </c>
      <c r="W2204" s="94">
        <f>Table1[[#This Row],[Male Ballots]]/Table1[[#This Row],[Male Population]]</f>
        <v>0.54776867444849831</v>
      </c>
      <c r="X2204" s="94">
        <f>Table1[[#This Row],[Total Ballots]]/Table1[[#This Row],[Total Population]]</f>
        <v>0.56942057113848399</v>
      </c>
      <c r="Y2204" s="94">
        <f>Table1[[#This Row],[Female Ballots]]/Table1[[#This Row],[Female Voters]]</f>
        <v>0.70833333333333337</v>
      </c>
      <c r="Z2204" s="95">
        <f>Table1[[#This Row],[Male Ballots]]/Table1[[#This Row],[Male Voters]]</f>
        <v>0.67839195979899503</v>
      </c>
      <c r="AA2204" s="94">
        <f>Table1[[#This Row],[Total Ballots]]/Table1[[#This Row],[Total Voters]]</f>
        <v>0.68925233644859818</v>
      </c>
    </row>
    <row r="2205" spans="1:27" s="7" customFormat="1" x14ac:dyDescent="0.35">
      <c r="A2205" s="102" t="s">
        <v>26</v>
      </c>
      <c r="B2205" s="103">
        <v>2022</v>
      </c>
      <c r="C2205" s="103" t="s">
        <v>82</v>
      </c>
      <c r="D2205" s="103"/>
      <c r="E2205" s="109"/>
      <c r="F2205" s="109"/>
      <c r="G2205" s="110" t="s">
        <v>66</v>
      </c>
      <c r="H2205" s="132">
        <v>362.9083</v>
      </c>
      <c r="I2205" s="132">
        <v>363.8494</v>
      </c>
      <c r="J2205" s="133">
        <v>726.7577</v>
      </c>
      <c r="K2205">
        <v>310</v>
      </c>
      <c r="L2205">
        <v>322</v>
      </c>
      <c r="M2205">
        <v>11</v>
      </c>
      <c r="N2205">
        <v>643</v>
      </c>
      <c r="O2205">
        <v>263</v>
      </c>
      <c r="P2205">
        <v>270</v>
      </c>
      <c r="Q2205">
        <v>9</v>
      </c>
      <c r="R2205">
        <v>542</v>
      </c>
      <c r="S2205" s="105">
        <f>Table1[[#This Row],[Female Voters]]/Table1[[#This Row],[Female Population]]</f>
        <v>0.85421027846428421</v>
      </c>
      <c r="T2205" s="94">
        <f>Table1[[#This Row],[Male Voters]]/Table1[[#This Row],[Male Population]]</f>
        <v>0.8849815335685588</v>
      </c>
      <c r="U2205" s="94">
        <f>Table1[[#This Row],[Total Voters]]/Table1[[#This Row],[Total Population]]</f>
        <v>0.88475154786801713</v>
      </c>
      <c r="V2205" s="94">
        <f>Table1[[#This Row],[Female Ballots]]/Table1[[#This Row],[Female Population]]</f>
        <v>0.72470097818098955</v>
      </c>
      <c r="W2205" s="94">
        <f>Table1[[#This Row],[Male Ballots]]/Table1[[#This Row],[Male Population]]</f>
        <v>0.74206526106680404</v>
      </c>
      <c r="X2205" s="94">
        <f>Table1[[#This Row],[Total Ballots]]/Table1[[#This Row],[Total Population]]</f>
        <v>0.74577813210647781</v>
      </c>
      <c r="Y2205" s="94">
        <f>Table1[[#This Row],[Female Ballots]]/Table1[[#This Row],[Female Voters]]</f>
        <v>0.84838709677419355</v>
      </c>
      <c r="Z2205" s="95">
        <f>Table1[[#This Row],[Male Ballots]]/Table1[[#This Row],[Male Voters]]</f>
        <v>0.83850931677018636</v>
      </c>
      <c r="AA2205" s="94">
        <f>Table1[[#This Row],[Total Ballots]]/Table1[[#This Row],[Total Voters]]</f>
        <v>0.84292379471228618</v>
      </c>
    </row>
    <row r="2206" spans="1:27" s="7" customFormat="1" x14ac:dyDescent="0.35">
      <c r="A2206" s="102" t="s">
        <v>26</v>
      </c>
      <c r="B2206" s="103">
        <v>2022</v>
      </c>
      <c r="C2206" s="103" t="s">
        <v>82</v>
      </c>
      <c r="D2206" s="103"/>
      <c r="E2206" s="109"/>
      <c r="F2206" s="109"/>
      <c r="G2206" s="110" t="s">
        <v>67</v>
      </c>
      <c r="H2206" s="132">
        <v>764.92760999999996</v>
      </c>
      <c r="I2206" s="132">
        <v>750.12095999999997</v>
      </c>
      <c r="J2206" s="133">
        <v>1515.0485000000001</v>
      </c>
      <c r="K2206">
        <v>744</v>
      </c>
      <c r="L2206">
        <v>744</v>
      </c>
      <c r="M2206">
        <v>22</v>
      </c>
      <c r="N2206">
        <v>1510</v>
      </c>
      <c r="O2206">
        <v>642</v>
      </c>
      <c r="P2206">
        <v>638</v>
      </c>
      <c r="Q2206">
        <v>20</v>
      </c>
      <c r="R2206">
        <v>1300</v>
      </c>
      <c r="S2206" s="105">
        <f>Table1[[#This Row],[Female Voters]]/Table1[[#This Row],[Female Population]]</f>
        <v>0.97264105815189494</v>
      </c>
      <c r="T2206" s="94">
        <f>Table1[[#This Row],[Male Voters]]/Table1[[#This Row],[Male Population]]</f>
        <v>0.99184003603898763</v>
      </c>
      <c r="U2206" s="94">
        <f>Table1[[#This Row],[Total Voters]]/Table1[[#This Row],[Total Population]]</f>
        <v>0.99666776344123631</v>
      </c>
      <c r="V2206" s="94">
        <f>Table1[[#This Row],[Female Ballots]]/Table1[[#This Row],[Female Population]]</f>
        <v>0.83929510663107065</v>
      </c>
      <c r="W2206" s="94">
        <f>Table1[[#This Row],[Male Ballots]]/Table1[[#This Row],[Male Population]]</f>
        <v>0.85052949326999217</v>
      </c>
      <c r="X2206" s="94">
        <f>Table1[[#This Row],[Total Ballots]]/Table1[[#This Row],[Total Population]]</f>
        <v>0.85805833938649478</v>
      </c>
      <c r="Y2206" s="94">
        <f>Table1[[#This Row],[Female Ballots]]/Table1[[#This Row],[Female Voters]]</f>
        <v>0.86290322580645162</v>
      </c>
      <c r="Z2206" s="95">
        <f>Table1[[#This Row],[Male Ballots]]/Table1[[#This Row],[Male Voters]]</f>
        <v>0.85752688172043012</v>
      </c>
      <c r="AA2206" s="94">
        <f>Table1[[#This Row],[Total Ballots]]/Table1[[#This Row],[Total Voters]]</f>
        <v>0.86092715231788075</v>
      </c>
    </row>
    <row r="2207" spans="1:27" s="7" customFormat="1" x14ac:dyDescent="0.35">
      <c r="A2207" s="102" t="s">
        <v>45</v>
      </c>
      <c r="B2207" s="103">
        <v>2022</v>
      </c>
      <c r="C2207" s="103" t="s">
        <v>82</v>
      </c>
      <c r="D2207" s="103"/>
      <c r="E2207" s="109"/>
      <c r="F2207" s="109"/>
      <c r="G2207" s="110" t="s">
        <v>79</v>
      </c>
      <c r="H2207" s="132">
        <v>24773.213300000003</v>
      </c>
      <c r="I2207" s="132">
        <v>24969.789100000002</v>
      </c>
      <c r="J2207" s="133">
        <v>49743.002</v>
      </c>
      <c r="K2207">
        <v>19032</v>
      </c>
      <c r="L2207">
        <v>17373</v>
      </c>
      <c r="M2207">
        <v>554</v>
      </c>
      <c r="N2207">
        <v>36959</v>
      </c>
      <c r="O2207">
        <v>12689</v>
      </c>
      <c r="P2207">
        <v>11420</v>
      </c>
      <c r="Q2207">
        <v>324</v>
      </c>
      <c r="R2207">
        <v>24433</v>
      </c>
      <c r="S2207" s="105">
        <f>Table1[[#This Row],[Female Voters]]/Table1[[#This Row],[Female Population]]</f>
        <v>0.76824914755810048</v>
      </c>
      <c r="T2207" s="94">
        <f>Table1[[#This Row],[Male Voters]]/Table1[[#This Row],[Male Population]]</f>
        <v>0.69576078237681227</v>
      </c>
      <c r="U2207" s="94">
        <f>Table1[[#This Row],[Total Voters]]/Table1[[#This Row],[Total Population]]</f>
        <v>0.74299898506326578</v>
      </c>
      <c r="V2207" s="94">
        <f>Table1[[#This Row],[Female Ballots]]/Table1[[#This Row],[Female Population]]</f>
        <v>0.51220646455258179</v>
      </c>
      <c r="W2207" s="94">
        <f>Table1[[#This Row],[Male Ballots]]/Table1[[#This Row],[Male Population]]</f>
        <v>0.45735268144495456</v>
      </c>
      <c r="X2207" s="94">
        <f>Table1[[#This Row],[Total Ballots]]/Table1[[#This Row],[Total Population]]</f>
        <v>0.49118466955412138</v>
      </c>
      <c r="Y2207" s="94">
        <f>Table1[[#This Row],[Female Ballots]]/Table1[[#This Row],[Female Voters]]</f>
        <v>0.66671920975199661</v>
      </c>
      <c r="Z2207" s="95">
        <f>Table1[[#This Row],[Male Ballots]]/Table1[[#This Row],[Male Voters]]</f>
        <v>0.65734185229954523</v>
      </c>
      <c r="AA2207" s="94">
        <f>Table1[[#This Row],[Total Ballots]]/Table1[[#This Row],[Total Voters]]</f>
        <v>0.6610839037852756</v>
      </c>
    </row>
    <row r="2208" spans="1:27" s="7" customFormat="1" x14ac:dyDescent="0.35">
      <c r="A2208" s="102" t="s">
        <v>45</v>
      </c>
      <c r="B2208" s="103">
        <v>2022</v>
      </c>
      <c r="C2208" s="103" t="s">
        <v>82</v>
      </c>
      <c r="D2208" s="103"/>
      <c r="E2208" s="109"/>
      <c r="F2208" s="109"/>
      <c r="G2208" s="110" t="s">
        <v>62</v>
      </c>
      <c r="H2208" s="132">
        <v>3589.3971000000001</v>
      </c>
      <c r="I2208" s="132">
        <v>3865.5852</v>
      </c>
      <c r="J2208" s="133">
        <v>7454.9830000000002</v>
      </c>
      <c r="K2208">
        <v>1680</v>
      </c>
      <c r="L2208">
        <v>1677</v>
      </c>
      <c r="M2208">
        <v>90</v>
      </c>
      <c r="N2208">
        <v>3447</v>
      </c>
      <c r="O2208">
        <v>681</v>
      </c>
      <c r="P2208">
        <v>593</v>
      </c>
      <c r="Q2208">
        <v>50</v>
      </c>
      <c r="R2208">
        <v>1324</v>
      </c>
      <c r="S2208" s="105">
        <f>Table1[[#This Row],[Female Voters]]/Table1[[#This Row],[Female Population]]</f>
        <v>0.46804517672341128</v>
      </c>
      <c r="T2208" s="94">
        <f>Table1[[#This Row],[Male Voters]]/Table1[[#This Row],[Male Population]]</f>
        <v>0.43382823382084557</v>
      </c>
      <c r="U2208" s="94">
        <f>Table1[[#This Row],[Total Voters]]/Table1[[#This Row],[Total Population]]</f>
        <v>0.46237529984977832</v>
      </c>
      <c r="V2208" s="94">
        <f>Table1[[#This Row],[Female Ballots]]/Table1[[#This Row],[Female Population]]</f>
        <v>0.18972545556466849</v>
      </c>
      <c r="W2208" s="94">
        <f>Table1[[#This Row],[Male Ballots]]/Table1[[#This Row],[Male Population]]</f>
        <v>0.15340497475000681</v>
      </c>
      <c r="X2208" s="94">
        <f>Table1[[#This Row],[Total Ballots]]/Table1[[#This Row],[Total Population]]</f>
        <v>0.17759933188311763</v>
      </c>
      <c r="Y2208" s="94">
        <f>Table1[[#This Row],[Female Ballots]]/Table1[[#This Row],[Female Voters]]</f>
        <v>0.40535714285714286</v>
      </c>
      <c r="Z2208" s="95">
        <f>Table1[[#This Row],[Male Ballots]]/Table1[[#This Row],[Male Voters]]</f>
        <v>0.35360763267740014</v>
      </c>
      <c r="AA2208" s="94">
        <f>Table1[[#This Row],[Total Ballots]]/Table1[[#This Row],[Total Voters]]</f>
        <v>0.38410211778357994</v>
      </c>
    </row>
    <row r="2209" spans="1:27" s="7" customFormat="1" x14ac:dyDescent="0.35">
      <c r="A2209" s="102" t="s">
        <v>45</v>
      </c>
      <c r="B2209" s="103">
        <v>2022</v>
      </c>
      <c r="C2209" s="103" t="s">
        <v>82</v>
      </c>
      <c r="D2209" s="103"/>
      <c r="E2209" s="109"/>
      <c r="F2209" s="109"/>
      <c r="G2209" s="110" t="s">
        <v>63</v>
      </c>
      <c r="H2209" s="132">
        <v>3276.7060000000001</v>
      </c>
      <c r="I2209" s="132">
        <v>4012.8580000000002</v>
      </c>
      <c r="J2209" s="133">
        <v>7289.5630000000001</v>
      </c>
      <c r="K2209">
        <v>2557</v>
      </c>
      <c r="L2209">
        <v>2482</v>
      </c>
      <c r="M2209">
        <v>110</v>
      </c>
      <c r="N2209">
        <v>5149</v>
      </c>
      <c r="O2209">
        <v>1085</v>
      </c>
      <c r="P2209">
        <v>972</v>
      </c>
      <c r="Q2209">
        <v>47</v>
      </c>
      <c r="R2209">
        <v>2104</v>
      </c>
      <c r="S2209" s="105">
        <f>Table1[[#This Row],[Female Voters]]/Table1[[#This Row],[Female Population]]</f>
        <v>0.78035685838155755</v>
      </c>
      <c r="T2209" s="94">
        <f>Table1[[#This Row],[Male Voters]]/Table1[[#This Row],[Male Population]]</f>
        <v>0.61851179383870547</v>
      </c>
      <c r="U2209" s="94">
        <f>Table1[[#This Row],[Total Voters]]/Table1[[#This Row],[Total Population]]</f>
        <v>0.7063523561014563</v>
      </c>
      <c r="V2209" s="94">
        <f>Table1[[#This Row],[Female Ballots]]/Table1[[#This Row],[Female Population]]</f>
        <v>0.33112522148767692</v>
      </c>
      <c r="W2209" s="94">
        <f>Table1[[#This Row],[Male Ballots]]/Table1[[#This Row],[Male Population]]</f>
        <v>0.24222137937599586</v>
      </c>
      <c r="X2209" s="94">
        <f>Table1[[#This Row],[Total Ballots]]/Table1[[#This Row],[Total Population]]</f>
        <v>0.28863184253980656</v>
      </c>
      <c r="Y2209" s="94">
        <f>Table1[[#This Row],[Female Ballots]]/Table1[[#This Row],[Female Voters]]</f>
        <v>0.42432538130621822</v>
      </c>
      <c r="Z2209" s="95">
        <f>Table1[[#This Row],[Male Ballots]]/Table1[[#This Row],[Male Voters]]</f>
        <v>0.39161966156325545</v>
      </c>
      <c r="AA2209" s="94">
        <f>Table1[[#This Row],[Total Ballots]]/Table1[[#This Row],[Total Voters]]</f>
        <v>0.40862303359875701</v>
      </c>
    </row>
    <row r="2210" spans="1:27" s="7" customFormat="1" x14ac:dyDescent="0.35">
      <c r="A2210" s="102" t="s">
        <v>45</v>
      </c>
      <c r="B2210" s="103">
        <v>2022</v>
      </c>
      <c r="C2210" s="103" t="s">
        <v>82</v>
      </c>
      <c r="D2210" s="103"/>
      <c r="E2210" s="109"/>
      <c r="F2210" s="109"/>
      <c r="G2210" s="110" t="s">
        <v>64</v>
      </c>
      <c r="H2210" s="132">
        <v>3643.212</v>
      </c>
      <c r="I2210" s="132">
        <v>3955.9309999999996</v>
      </c>
      <c r="J2210" s="133">
        <v>7599.1409999999996</v>
      </c>
      <c r="K2210">
        <v>2824</v>
      </c>
      <c r="L2210">
        <v>2687</v>
      </c>
      <c r="M2210">
        <v>97</v>
      </c>
      <c r="N2210">
        <v>5608</v>
      </c>
      <c r="O2210">
        <v>1668</v>
      </c>
      <c r="P2210">
        <v>1573</v>
      </c>
      <c r="Q2210">
        <v>57</v>
      </c>
      <c r="R2210">
        <v>3298</v>
      </c>
      <c r="S2210" s="105">
        <f>Table1[[#This Row],[Female Voters]]/Table1[[#This Row],[Female Population]]</f>
        <v>0.77514017850182748</v>
      </c>
      <c r="T2210" s="94">
        <f>Table1[[#This Row],[Male Voters]]/Table1[[#This Row],[Male Population]]</f>
        <v>0.67923328288587448</v>
      </c>
      <c r="U2210" s="94">
        <f>Table1[[#This Row],[Total Voters]]/Table1[[#This Row],[Total Population]]</f>
        <v>0.73797814779328352</v>
      </c>
      <c r="V2210" s="94">
        <f>Table1[[#This Row],[Female Ballots]]/Table1[[#This Row],[Female Population]]</f>
        <v>0.45783775415759498</v>
      </c>
      <c r="W2210" s="94">
        <f>Table1[[#This Row],[Male Ballots]]/Table1[[#This Row],[Male Population]]</f>
        <v>0.39763079790825478</v>
      </c>
      <c r="X2210" s="94">
        <f>Table1[[#This Row],[Total Ballots]]/Table1[[#This Row],[Total Population]]</f>
        <v>0.43399642143763356</v>
      </c>
      <c r="Y2210" s="94">
        <f>Table1[[#This Row],[Female Ballots]]/Table1[[#This Row],[Female Voters]]</f>
        <v>0.59065155807365444</v>
      </c>
      <c r="Z2210" s="95">
        <f>Table1[[#This Row],[Male Ballots]]/Table1[[#This Row],[Male Voters]]</f>
        <v>0.5854112393003349</v>
      </c>
      <c r="AA2210" s="94">
        <f>Table1[[#This Row],[Total Ballots]]/Table1[[#This Row],[Total Voters]]</f>
        <v>0.58808844507845937</v>
      </c>
    </row>
    <row r="2211" spans="1:27" s="7" customFormat="1" x14ac:dyDescent="0.35">
      <c r="A2211" s="102" t="s">
        <v>45</v>
      </c>
      <c r="B2211" s="103">
        <v>2022</v>
      </c>
      <c r="C2211" s="103" t="s">
        <v>82</v>
      </c>
      <c r="D2211" s="103"/>
      <c r="E2211" s="109"/>
      <c r="F2211" s="109"/>
      <c r="G2211" s="110" t="s">
        <v>65</v>
      </c>
      <c r="H2211" s="132">
        <v>3326.636</v>
      </c>
      <c r="I2211" s="132">
        <v>3432.9930000000004</v>
      </c>
      <c r="J2211" s="133">
        <v>6759.6289999999999</v>
      </c>
      <c r="K2211">
        <v>2506</v>
      </c>
      <c r="L2211">
        <v>2327</v>
      </c>
      <c r="M2211">
        <v>73</v>
      </c>
      <c r="N2211">
        <v>4906</v>
      </c>
      <c r="O2211">
        <v>1696</v>
      </c>
      <c r="P2211">
        <v>1591</v>
      </c>
      <c r="Q2211">
        <v>37</v>
      </c>
      <c r="R2211">
        <v>3324</v>
      </c>
      <c r="S2211" s="105">
        <f>Table1[[#This Row],[Female Voters]]/Table1[[#This Row],[Female Population]]</f>
        <v>0.7533135575999298</v>
      </c>
      <c r="T2211" s="94">
        <f>Table1[[#This Row],[Male Voters]]/Table1[[#This Row],[Male Population]]</f>
        <v>0.67783418142711027</v>
      </c>
      <c r="U2211" s="94">
        <f>Table1[[#This Row],[Total Voters]]/Table1[[#This Row],[Total Population]]</f>
        <v>0.72577947695058409</v>
      </c>
      <c r="V2211" s="94">
        <f>Table1[[#This Row],[Female Ballots]]/Table1[[#This Row],[Female Population]]</f>
        <v>0.5098243390620435</v>
      </c>
      <c r="W2211" s="94">
        <f>Table1[[#This Row],[Male Ballots]]/Table1[[#This Row],[Male Population]]</f>
        <v>0.46344399770113132</v>
      </c>
      <c r="X2211" s="94">
        <f>Table1[[#This Row],[Total Ballots]]/Table1[[#This Row],[Total Population]]</f>
        <v>0.49174296399994732</v>
      </c>
      <c r="Y2211" s="94">
        <f>Table1[[#This Row],[Female Ballots]]/Table1[[#This Row],[Female Voters]]</f>
        <v>0.67677573822825221</v>
      </c>
      <c r="Z2211" s="95">
        <f>Table1[[#This Row],[Male Ballots]]/Table1[[#This Row],[Male Voters]]</f>
        <v>0.6837129351095832</v>
      </c>
      <c r="AA2211" s="94">
        <f>Table1[[#This Row],[Total Ballots]]/Table1[[#This Row],[Total Voters]]</f>
        <v>0.67753770892784349</v>
      </c>
    </row>
    <row r="2212" spans="1:27" s="7" customFormat="1" x14ac:dyDescent="0.35">
      <c r="A2212" s="102" t="s">
        <v>45</v>
      </c>
      <c r="B2212" s="103">
        <v>2022</v>
      </c>
      <c r="C2212" s="103" t="s">
        <v>82</v>
      </c>
      <c r="D2212" s="103"/>
      <c r="E2212" s="109"/>
      <c r="F2212" s="109"/>
      <c r="G2212" s="110" t="s">
        <v>66</v>
      </c>
      <c r="H2212" s="132">
        <v>3907.9459999999999</v>
      </c>
      <c r="I2212" s="132">
        <v>3662.625</v>
      </c>
      <c r="J2212" s="133">
        <v>7570.5709999999999</v>
      </c>
      <c r="K2212">
        <v>3153</v>
      </c>
      <c r="L2212">
        <v>2823</v>
      </c>
      <c r="M2212">
        <v>75</v>
      </c>
      <c r="N2212">
        <v>6051</v>
      </c>
      <c r="O2212">
        <v>2426</v>
      </c>
      <c r="P2212">
        <v>2168</v>
      </c>
      <c r="Q2212">
        <v>47</v>
      </c>
      <c r="R2212">
        <v>4641</v>
      </c>
      <c r="S2212" s="105">
        <f>Table1[[#This Row],[Female Voters]]/Table1[[#This Row],[Female Population]]</f>
        <v>0.80681769911866752</v>
      </c>
      <c r="T2212" s="94">
        <f>Table1[[#This Row],[Male Voters]]/Table1[[#This Row],[Male Population]]</f>
        <v>0.7707586771782533</v>
      </c>
      <c r="U2212" s="94">
        <f>Table1[[#This Row],[Total Voters]]/Table1[[#This Row],[Total Population]]</f>
        <v>0.79927920892624882</v>
      </c>
      <c r="V2212" s="94">
        <f>Table1[[#This Row],[Female Ballots]]/Table1[[#This Row],[Female Population]]</f>
        <v>0.62078646941385573</v>
      </c>
      <c r="W2212" s="94">
        <f>Table1[[#This Row],[Male Ballots]]/Table1[[#This Row],[Male Population]]</f>
        <v>0.59192519026654378</v>
      </c>
      <c r="X2212" s="94">
        <f>Table1[[#This Row],[Total Ballots]]/Table1[[#This Row],[Total Population]]</f>
        <v>0.61303169866579421</v>
      </c>
      <c r="Y2212" s="94">
        <f>Table1[[#This Row],[Female Ballots]]/Table1[[#This Row],[Female Voters]]</f>
        <v>0.76942594354582938</v>
      </c>
      <c r="Z2212" s="95">
        <f>Table1[[#This Row],[Male Ballots]]/Table1[[#This Row],[Male Voters]]</f>
        <v>0.76797732908253635</v>
      </c>
      <c r="AA2212" s="94">
        <f>Table1[[#This Row],[Total Ballots]]/Table1[[#This Row],[Total Voters]]</f>
        <v>0.7669806643529995</v>
      </c>
    </row>
    <row r="2213" spans="1:27" s="7" customFormat="1" x14ac:dyDescent="0.35">
      <c r="A2213" s="102" t="s">
        <v>45</v>
      </c>
      <c r="B2213" s="103">
        <v>2022</v>
      </c>
      <c r="C2213" s="103" t="s">
        <v>82</v>
      </c>
      <c r="D2213" s="103"/>
      <c r="E2213" s="109"/>
      <c r="F2213" s="109"/>
      <c r="G2213" s="110" t="s">
        <v>67</v>
      </c>
      <c r="H2213" s="132">
        <v>7029.3161999999993</v>
      </c>
      <c r="I2213" s="132">
        <v>6039.7968999999994</v>
      </c>
      <c r="J2213" s="133">
        <v>13069.115</v>
      </c>
      <c r="K2213">
        <v>6312</v>
      </c>
      <c r="L2213">
        <v>5377</v>
      </c>
      <c r="M2213">
        <v>109</v>
      </c>
      <c r="N2213">
        <v>11798</v>
      </c>
      <c r="O2213">
        <v>5133</v>
      </c>
      <c r="P2213">
        <v>4523</v>
      </c>
      <c r="Q2213">
        <v>86</v>
      </c>
      <c r="R2213">
        <v>9742</v>
      </c>
      <c r="S2213" s="105">
        <f>Table1[[#This Row],[Female Voters]]/Table1[[#This Row],[Female Population]]</f>
        <v>0.89795363025496</v>
      </c>
      <c r="T2213" s="94">
        <f>Table1[[#This Row],[Male Voters]]/Table1[[#This Row],[Male Population]]</f>
        <v>0.89026172386690694</v>
      </c>
      <c r="U2213" s="94">
        <f>Table1[[#This Row],[Total Voters]]/Table1[[#This Row],[Total Population]]</f>
        <v>0.90273901484530517</v>
      </c>
      <c r="V2213" s="94">
        <f>Table1[[#This Row],[Female Ballots]]/Table1[[#This Row],[Female Population]]</f>
        <v>0.73022750064935205</v>
      </c>
      <c r="W2213" s="94">
        <f>Table1[[#This Row],[Male Ballots]]/Table1[[#This Row],[Male Population]]</f>
        <v>0.74886624084992004</v>
      </c>
      <c r="X2213" s="94">
        <f>Table1[[#This Row],[Total Ballots]]/Table1[[#This Row],[Total Population]]</f>
        <v>0.74542155302788293</v>
      </c>
      <c r="Y2213" s="94">
        <f>Table1[[#This Row],[Female Ballots]]/Table1[[#This Row],[Female Voters]]</f>
        <v>0.81321292775665399</v>
      </c>
      <c r="Z2213" s="95">
        <f>Table1[[#This Row],[Male Ballots]]/Table1[[#This Row],[Male Voters]]</f>
        <v>0.84117537660405428</v>
      </c>
      <c r="AA2213" s="94">
        <f>Table1[[#This Row],[Total Ballots]]/Table1[[#This Row],[Total Voters]]</f>
        <v>0.82573317511442612</v>
      </c>
    </row>
    <row r="2214" spans="1:27" s="7" customFormat="1" x14ac:dyDescent="0.35">
      <c r="A2214" s="102" t="s">
        <v>35</v>
      </c>
      <c r="B2214" s="103">
        <v>2022</v>
      </c>
      <c r="C2214" s="103" t="s">
        <v>82</v>
      </c>
      <c r="D2214" s="103"/>
      <c r="E2214" s="109"/>
      <c r="F2214" s="109"/>
      <c r="G2214" s="110" t="s">
        <v>79</v>
      </c>
      <c r="H2214" s="132">
        <v>95986.54800000001</v>
      </c>
      <c r="I2214" s="132">
        <v>91135.126000000004</v>
      </c>
      <c r="J2214" s="133">
        <v>187121.67300000001</v>
      </c>
      <c r="K2214">
        <v>79461</v>
      </c>
      <c r="L2214">
        <v>74432</v>
      </c>
      <c r="M2214">
        <v>2941</v>
      </c>
      <c r="N2214">
        <v>156834</v>
      </c>
      <c r="O2214">
        <v>57714</v>
      </c>
      <c r="P2214">
        <v>52141</v>
      </c>
      <c r="Q2214">
        <v>1905</v>
      </c>
      <c r="R2214">
        <v>111760</v>
      </c>
      <c r="S2214" s="105">
        <f>Table1[[#This Row],[Female Voters]]/Table1[[#This Row],[Female Population]]</f>
        <v>0.82783475034439191</v>
      </c>
      <c r="T2214" s="94">
        <f>Table1[[#This Row],[Male Voters]]/Table1[[#This Row],[Male Population]]</f>
        <v>0.81672131555510219</v>
      </c>
      <c r="U2214" s="94">
        <f>Table1[[#This Row],[Total Voters]]/Table1[[#This Row],[Total Population]]</f>
        <v>0.83813915024156493</v>
      </c>
      <c r="V2214" s="94">
        <f>Table1[[#This Row],[Female Ballots]]/Table1[[#This Row],[Female Population]]</f>
        <v>0.60127175320441772</v>
      </c>
      <c r="W2214" s="94">
        <f>Table1[[#This Row],[Male Ballots]]/Table1[[#This Row],[Male Population]]</f>
        <v>0.57212846778749171</v>
      </c>
      <c r="X2214" s="94">
        <f>Table1[[#This Row],[Total Ballots]]/Table1[[#This Row],[Total Population]]</f>
        <v>0.59725844798320071</v>
      </c>
      <c r="Y2214" s="94">
        <f>Table1[[#This Row],[Female Ballots]]/Table1[[#This Row],[Female Voters]]</f>
        <v>0.72631857137463662</v>
      </c>
      <c r="Z2214" s="95">
        <f>Table1[[#This Row],[Male Ballots]]/Table1[[#This Row],[Male Voters]]</f>
        <v>0.7005185941530524</v>
      </c>
      <c r="AA2214" s="94">
        <f>Table1[[#This Row],[Total Ballots]]/Table1[[#This Row],[Total Voters]]</f>
        <v>0.71260058405702842</v>
      </c>
    </row>
    <row r="2215" spans="1:27" s="7" customFormat="1" x14ac:dyDescent="0.35">
      <c r="A2215" s="102" t="s">
        <v>35</v>
      </c>
      <c r="B2215" s="103">
        <v>2022</v>
      </c>
      <c r="C2215" s="103" t="s">
        <v>82</v>
      </c>
      <c r="D2215" s="103"/>
      <c r="E2215" s="109"/>
      <c r="F2215" s="109"/>
      <c r="G2215" s="110" t="s">
        <v>62</v>
      </c>
      <c r="H2215" s="132">
        <v>14989.599999999999</v>
      </c>
      <c r="I2215" s="132">
        <v>13958.009999999998</v>
      </c>
      <c r="J2215" s="133">
        <v>28947.599000000002</v>
      </c>
      <c r="K2215">
        <v>7544</v>
      </c>
      <c r="L2215">
        <v>7057</v>
      </c>
      <c r="M2215">
        <v>814</v>
      </c>
      <c r="N2215">
        <v>15415</v>
      </c>
      <c r="O2215">
        <v>4214</v>
      </c>
      <c r="P2215">
        <v>3545</v>
      </c>
      <c r="Q2215">
        <v>541</v>
      </c>
      <c r="R2215">
        <v>8300</v>
      </c>
      <c r="S2215" s="105">
        <f>Table1[[#This Row],[Female Voters]]/Table1[[#This Row],[Female Population]]</f>
        <v>0.5032822757111598</v>
      </c>
      <c r="T2215" s="94">
        <f>Table1[[#This Row],[Male Voters]]/Table1[[#This Row],[Male Population]]</f>
        <v>0.50558783093005388</v>
      </c>
      <c r="U2215" s="94">
        <f>Table1[[#This Row],[Total Voters]]/Table1[[#This Row],[Total Population]]</f>
        <v>0.53251394010259712</v>
      </c>
      <c r="V2215" s="94">
        <f>Table1[[#This Row],[Female Ballots]]/Table1[[#This Row],[Female Population]]</f>
        <v>0.2811282489192507</v>
      </c>
      <c r="W2215" s="94">
        <f>Table1[[#This Row],[Male Ballots]]/Table1[[#This Row],[Male Population]]</f>
        <v>0.25397603240003414</v>
      </c>
      <c r="X2215" s="94">
        <f>Table1[[#This Row],[Total Ballots]]/Table1[[#This Row],[Total Population]]</f>
        <v>0.2867249888324071</v>
      </c>
      <c r="Y2215" s="94">
        <f>Table1[[#This Row],[Female Ballots]]/Table1[[#This Row],[Female Voters]]</f>
        <v>0.55858960763520682</v>
      </c>
      <c r="Z2215" s="95">
        <f>Table1[[#This Row],[Male Ballots]]/Table1[[#This Row],[Male Voters]]</f>
        <v>0.50233810401020262</v>
      </c>
      <c r="AA2215" s="94">
        <f>Table1[[#This Row],[Total Ballots]]/Table1[[#This Row],[Total Voters]]</f>
        <v>0.5384365877392151</v>
      </c>
    </row>
    <row r="2216" spans="1:27" s="7" customFormat="1" x14ac:dyDescent="0.35">
      <c r="A2216" s="102" t="s">
        <v>35</v>
      </c>
      <c r="B2216" s="103">
        <v>2022</v>
      </c>
      <c r="C2216" s="103" t="s">
        <v>82</v>
      </c>
      <c r="D2216" s="103"/>
      <c r="E2216" s="109"/>
      <c r="F2216" s="109"/>
      <c r="G2216" s="110" t="s">
        <v>63</v>
      </c>
      <c r="H2216" s="132">
        <v>14848.825000000001</v>
      </c>
      <c r="I2216" s="132">
        <v>16050.582</v>
      </c>
      <c r="J2216" s="133">
        <v>30899.41</v>
      </c>
      <c r="K2216">
        <v>12815</v>
      </c>
      <c r="L2216">
        <v>12843</v>
      </c>
      <c r="M2216">
        <v>856</v>
      </c>
      <c r="N2216">
        <v>26514</v>
      </c>
      <c r="O2216">
        <v>7364</v>
      </c>
      <c r="P2216">
        <v>6577</v>
      </c>
      <c r="Q2216">
        <v>493</v>
      </c>
      <c r="R2216">
        <v>14434</v>
      </c>
      <c r="S2216" s="105">
        <f>Table1[[#This Row],[Female Voters]]/Table1[[#This Row],[Female Population]]</f>
        <v>0.86303124994738634</v>
      </c>
      <c r="T2216" s="94">
        <f>Table1[[#This Row],[Male Voters]]/Table1[[#This Row],[Male Population]]</f>
        <v>0.80015790081630678</v>
      </c>
      <c r="U2216" s="94">
        <f>Table1[[#This Row],[Total Voters]]/Table1[[#This Row],[Total Population]]</f>
        <v>0.85807463637655212</v>
      </c>
      <c r="V2216" s="94">
        <f>Table1[[#This Row],[Female Ballots]]/Table1[[#This Row],[Female Population]]</f>
        <v>0.49593149626317229</v>
      </c>
      <c r="W2216" s="94">
        <f>Table1[[#This Row],[Male Ballots]]/Table1[[#This Row],[Male Population]]</f>
        <v>0.40976707262079343</v>
      </c>
      <c r="X2216" s="94">
        <f>Table1[[#This Row],[Total Ballots]]/Table1[[#This Row],[Total Population]]</f>
        <v>0.46712866038542483</v>
      </c>
      <c r="Y2216" s="94">
        <f>Table1[[#This Row],[Female Ballots]]/Table1[[#This Row],[Female Voters]]</f>
        <v>0.57463909481076858</v>
      </c>
      <c r="Z2216" s="95">
        <f>Table1[[#This Row],[Male Ballots]]/Table1[[#This Row],[Male Voters]]</f>
        <v>0.51210776298372651</v>
      </c>
      <c r="AA2216" s="94">
        <f>Table1[[#This Row],[Total Ballots]]/Table1[[#This Row],[Total Voters]]</f>
        <v>0.5443916421513163</v>
      </c>
    </row>
    <row r="2217" spans="1:27" s="7" customFormat="1" x14ac:dyDescent="0.35">
      <c r="A2217" s="102" t="s">
        <v>35</v>
      </c>
      <c r="B2217" s="103">
        <v>2022</v>
      </c>
      <c r="C2217" s="103" t="s">
        <v>82</v>
      </c>
      <c r="D2217" s="103"/>
      <c r="E2217" s="109"/>
      <c r="F2217" s="109"/>
      <c r="G2217" s="110" t="s">
        <v>64</v>
      </c>
      <c r="H2217" s="132">
        <v>14535.470000000001</v>
      </c>
      <c r="I2217" s="132">
        <v>14498.952000000001</v>
      </c>
      <c r="J2217" s="133">
        <v>29034.43</v>
      </c>
      <c r="K2217">
        <v>12685</v>
      </c>
      <c r="L2217">
        <v>12513</v>
      </c>
      <c r="M2217">
        <v>462</v>
      </c>
      <c r="N2217">
        <v>25660</v>
      </c>
      <c r="O2217">
        <v>8569</v>
      </c>
      <c r="P2217">
        <v>8144</v>
      </c>
      <c r="Q2217">
        <v>304</v>
      </c>
      <c r="R2217">
        <v>17017</v>
      </c>
      <c r="S2217" s="105">
        <f>Table1[[#This Row],[Female Voters]]/Table1[[#This Row],[Female Population]]</f>
        <v>0.87269279906325692</v>
      </c>
      <c r="T2217" s="94">
        <f>Table1[[#This Row],[Male Voters]]/Table1[[#This Row],[Male Population]]</f>
        <v>0.86302789332635899</v>
      </c>
      <c r="U2217" s="94">
        <f>Table1[[#This Row],[Total Voters]]/Table1[[#This Row],[Total Population]]</f>
        <v>0.8837783280057504</v>
      </c>
      <c r="V2217" s="94">
        <f>Table1[[#This Row],[Female Ballots]]/Table1[[#This Row],[Female Population]]</f>
        <v>0.58952342098329114</v>
      </c>
      <c r="W2217" s="94">
        <f>Table1[[#This Row],[Male Ballots]]/Table1[[#This Row],[Male Population]]</f>
        <v>0.5616957694597513</v>
      </c>
      <c r="X2217" s="94">
        <f>Table1[[#This Row],[Total Ballots]]/Table1[[#This Row],[Total Population]]</f>
        <v>0.58609726452353295</v>
      </c>
      <c r="Y2217" s="94">
        <f>Table1[[#This Row],[Female Ballots]]/Table1[[#This Row],[Female Voters]]</f>
        <v>0.67552227039810797</v>
      </c>
      <c r="Z2217" s="95">
        <f>Table1[[#This Row],[Male Ballots]]/Table1[[#This Row],[Male Voters]]</f>
        <v>0.65084312315192205</v>
      </c>
      <c r="AA2217" s="94">
        <f>Table1[[#This Row],[Total Ballots]]/Table1[[#This Row],[Total Voters]]</f>
        <v>0.66317225253312551</v>
      </c>
    </row>
    <row r="2218" spans="1:27" s="7" customFormat="1" x14ac:dyDescent="0.35">
      <c r="A2218" s="102" t="s">
        <v>35</v>
      </c>
      <c r="B2218" s="103">
        <v>2022</v>
      </c>
      <c r="C2218" s="103" t="s">
        <v>82</v>
      </c>
      <c r="D2218" s="103"/>
      <c r="E2218" s="109"/>
      <c r="F2218" s="109"/>
      <c r="G2218" s="110" t="s">
        <v>65</v>
      </c>
      <c r="H2218" s="132">
        <v>12837.361000000001</v>
      </c>
      <c r="I2218" s="132">
        <v>12688.117</v>
      </c>
      <c r="J2218" s="133">
        <v>25525.48</v>
      </c>
      <c r="K2218">
        <v>11105</v>
      </c>
      <c r="L2218">
        <v>10916</v>
      </c>
      <c r="M2218">
        <v>254</v>
      </c>
      <c r="N2218">
        <v>22275</v>
      </c>
      <c r="O2218">
        <v>8157</v>
      </c>
      <c r="P2218">
        <v>7892</v>
      </c>
      <c r="Q2218">
        <v>163</v>
      </c>
      <c r="R2218">
        <v>16212</v>
      </c>
      <c r="S2218" s="105">
        <f>Table1[[#This Row],[Female Voters]]/Table1[[#This Row],[Female Population]]</f>
        <v>0.86505318343855875</v>
      </c>
      <c r="T2218" s="94">
        <f>Table1[[#This Row],[Male Voters]]/Table1[[#This Row],[Male Population]]</f>
        <v>0.860332545798561</v>
      </c>
      <c r="U2218" s="94">
        <f>Table1[[#This Row],[Total Voters]]/Table1[[#This Row],[Total Population]]</f>
        <v>0.87265743876314961</v>
      </c>
      <c r="V2218" s="94">
        <f>Table1[[#This Row],[Female Ballots]]/Table1[[#This Row],[Female Population]]</f>
        <v>0.63541096959102417</v>
      </c>
      <c r="W2218" s="94">
        <f>Table1[[#This Row],[Male Ballots]]/Table1[[#This Row],[Male Population]]</f>
        <v>0.6219993084868306</v>
      </c>
      <c r="X2218" s="94">
        <f>Table1[[#This Row],[Total Ballots]]/Table1[[#This Row],[Total Population]]</f>
        <v>0.63513007394963783</v>
      </c>
      <c r="Y2218" s="94">
        <f>Table1[[#This Row],[Female Ballots]]/Table1[[#This Row],[Female Voters]]</f>
        <v>0.73453399369653305</v>
      </c>
      <c r="Z2218" s="95">
        <f>Table1[[#This Row],[Male Ballots]]/Table1[[#This Row],[Male Voters]]</f>
        <v>0.72297544888237453</v>
      </c>
      <c r="AA2218" s="94">
        <f>Table1[[#This Row],[Total Ballots]]/Table1[[#This Row],[Total Voters]]</f>
        <v>0.7278114478114478</v>
      </c>
    </row>
    <row r="2219" spans="1:27" s="7" customFormat="1" x14ac:dyDescent="0.35">
      <c r="A2219" s="102" t="s">
        <v>35</v>
      </c>
      <c r="B2219" s="103">
        <v>2022</v>
      </c>
      <c r="C2219" s="103" t="s">
        <v>82</v>
      </c>
      <c r="D2219" s="103"/>
      <c r="E2219" s="109"/>
      <c r="F2219" s="109"/>
      <c r="G2219" s="110" t="s">
        <v>66</v>
      </c>
      <c r="H2219" s="132">
        <v>14283.659</v>
      </c>
      <c r="I2219" s="132">
        <v>12972.896000000001</v>
      </c>
      <c r="J2219" s="133">
        <v>27256.550000000003</v>
      </c>
      <c r="K2219">
        <v>12172</v>
      </c>
      <c r="L2219">
        <v>10977</v>
      </c>
      <c r="M2219">
        <v>260</v>
      </c>
      <c r="N2219">
        <v>23409</v>
      </c>
      <c r="O2219">
        <v>9846</v>
      </c>
      <c r="P2219">
        <v>8779</v>
      </c>
      <c r="Q2219">
        <v>177</v>
      </c>
      <c r="R2219">
        <v>18802</v>
      </c>
      <c r="S2219" s="105">
        <f>Table1[[#This Row],[Female Voters]]/Table1[[#This Row],[Female Population]]</f>
        <v>0.85216260063335314</v>
      </c>
      <c r="T2219" s="94">
        <f>Table1[[#This Row],[Male Voters]]/Table1[[#This Row],[Male Population]]</f>
        <v>0.84614877048270487</v>
      </c>
      <c r="U2219" s="94">
        <f>Table1[[#This Row],[Total Voters]]/Table1[[#This Row],[Total Population]]</f>
        <v>0.85883943492481618</v>
      </c>
      <c r="V2219" s="94">
        <f>Table1[[#This Row],[Female Ballots]]/Table1[[#This Row],[Female Population]]</f>
        <v>0.68931917234932594</v>
      </c>
      <c r="W2219" s="94">
        <f>Table1[[#This Row],[Male Ballots]]/Table1[[#This Row],[Male Population]]</f>
        <v>0.67671859853035121</v>
      </c>
      <c r="X2219" s="94">
        <f>Table1[[#This Row],[Total Ballots]]/Table1[[#This Row],[Total Population]]</f>
        <v>0.68981584243053495</v>
      </c>
      <c r="Y2219" s="94">
        <f>Table1[[#This Row],[Female Ballots]]/Table1[[#This Row],[Female Voters]]</f>
        <v>0.80890568517909955</v>
      </c>
      <c r="Z2219" s="95">
        <f>Table1[[#This Row],[Male Ballots]]/Table1[[#This Row],[Male Voters]]</f>
        <v>0.79976314111323676</v>
      </c>
      <c r="AA2219" s="94">
        <f>Table1[[#This Row],[Total Ballots]]/Table1[[#This Row],[Total Voters]]</f>
        <v>0.80319535221496008</v>
      </c>
    </row>
    <row r="2220" spans="1:27" s="7" customFormat="1" x14ac:dyDescent="0.35">
      <c r="A2220" s="102" t="s">
        <v>35</v>
      </c>
      <c r="B2220" s="103">
        <v>2022</v>
      </c>
      <c r="C2220" s="103" t="s">
        <v>82</v>
      </c>
      <c r="D2220" s="103"/>
      <c r="E2220" s="109"/>
      <c r="F2220" s="109"/>
      <c r="G2220" s="110" t="s">
        <v>67</v>
      </c>
      <c r="H2220" s="132">
        <v>24491.633000000002</v>
      </c>
      <c r="I2220" s="132">
        <v>20966.569</v>
      </c>
      <c r="J2220" s="133">
        <v>45458.203999999998</v>
      </c>
      <c r="K2220">
        <v>23140</v>
      </c>
      <c r="L2220">
        <v>20126</v>
      </c>
      <c r="M2220">
        <v>295</v>
      </c>
      <c r="N2220">
        <v>43561</v>
      </c>
      <c r="O2220">
        <v>19564</v>
      </c>
      <c r="P2220">
        <v>17204</v>
      </c>
      <c r="Q2220">
        <v>227</v>
      </c>
      <c r="R2220">
        <v>36995</v>
      </c>
      <c r="S2220" s="105">
        <f>Table1[[#This Row],[Female Voters]]/Table1[[#This Row],[Female Population]]</f>
        <v>0.94481245901406408</v>
      </c>
      <c r="T2220" s="94">
        <f>Table1[[#This Row],[Male Voters]]/Table1[[#This Row],[Male Population]]</f>
        <v>0.95990908192942781</v>
      </c>
      <c r="U2220" s="94">
        <f>Table1[[#This Row],[Total Voters]]/Table1[[#This Row],[Total Population]]</f>
        <v>0.95826487117704873</v>
      </c>
      <c r="V2220" s="94">
        <f>Table1[[#This Row],[Female Ballots]]/Table1[[#This Row],[Female Population]]</f>
        <v>0.7988034117610695</v>
      </c>
      <c r="W2220" s="94">
        <f>Table1[[#This Row],[Male Ballots]]/Table1[[#This Row],[Male Population]]</f>
        <v>0.820544362790116</v>
      </c>
      <c r="X2220" s="94">
        <f>Table1[[#This Row],[Total Ballots]]/Table1[[#This Row],[Total Population]]</f>
        <v>0.81382449689389402</v>
      </c>
      <c r="Y2220" s="94">
        <f>Table1[[#This Row],[Female Ballots]]/Table1[[#This Row],[Female Voters]]</f>
        <v>0.84546240276577356</v>
      </c>
      <c r="Z2220" s="95">
        <f>Table1[[#This Row],[Male Ballots]]/Table1[[#This Row],[Male Voters]]</f>
        <v>0.85481466759415681</v>
      </c>
      <c r="AA2220" s="94">
        <f>Table1[[#This Row],[Total Ballots]]/Table1[[#This Row],[Total Voters]]</f>
        <v>0.84926884139482561</v>
      </c>
    </row>
    <row r="2221" spans="1:27" s="7" customFormat="1" x14ac:dyDescent="0.35">
      <c r="A2221" s="102" t="s">
        <v>57</v>
      </c>
      <c r="B2221" s="103">
        <v>2022</v>
      </c>
      <c r="C2221" s="103" t="s">
        <v>82</v>
      </c>
      <c r="D2221" s="103"/>
      <c r="E2221" s="109"/>
      <c r="F2221" s="109"/>
      <c r="G2221" s="110" t="s">
        <v>79</v>
      </c>
      <c r="H2221" s="132">
        <v>20312.342400000001</v>
      </c>
      <c r="I2221" s="132">
        <v>19983.876200000002</v>
      </c>
      <c r="J2221" s="133">
        <v>40296.226999999999</v>
      </c>
      <c r="K2221">
        <v>11340</v>
      </c>
      <c r="L2221">
        <v>10837</v>
      </c>
      <c r="M2221">
        <v>714</v>
      </c>
      <c r="N2221">
        <v>22891</v>
      </c>
      <c r="O2221">
        <v>7877</v>
      </c>
      <c r="P2221">
        <v>7436</v>
      </c>
      <c r="Q2221">
        <v>496</v>
      </c>
      <c r="R2221">
        <v>15809</v>
      </c>
      <c r="S2221" s="105">
        <f>Table1[[#This Row],[Female Voters]]/Table1[[#This Row],[Female Population]]</f>
        <v>0.55828125465234379</v>
      </c>
      <c r="T2221" s="94">
        <f>Table1[[#This Row],[Male Voters]]/Table1[[#This Row],[Male Population]]</f>
        <v>0.5422871865068899</v>
      </c>
      <c r="U2221" s="94">
        <f>Table1[[#This Row],[Total Voters]]/Table1[[#This Row],[Total Population]]</f>
        <v>0.56806807247735625</v>
      </c>
      <c r="V2221" s="94">
        <f>Table1[[#This Row],[Female Ballots]]/Table1[[#This Row],[Female Population]]</f>
        <v>0.38779377803320209</v>
      </c>
      <c r="W2221" s="94">
        <f>Table1[[#This Row],[Male Ballots]]/Table1[[#This Row],[Male Population]]</f>
        <v>0.3720999832855249</v>
      </c>
      <c r="X2221" s="94">
        <f>Table1[[#This Row],[Total Ballots]]/Table1[[#This Row],[Total Population]]</f>
        <v>0.39231960848344438</v>
      </c>
      <c r="Y2221" s="94">
        <f>Table1[[#This Row],[Female Ballots]]/Table1[[#This Row],[Female Voters]]</f>
        <v>0.69462081128747799</v>
      </c>
      <c r="Z2221" s="95">
        <f>Table1[[#This Row],[Male Ballots]]/Table1[[#This Row],[Male Voters]]</f>
        <v>0.68616775860477996</v>
      </c>
      <c r="AA2221" s="94">
        <f>Table1[[#This Row],[Total Ballots]]/Table1[[#This Row],[Total Voters]]</f>
        <v>0.69062076798741867</v>
      </c>
    </row>
    <row r="2222" spans="1:27" s="7" customFormat="1" x14ac:dyDescent="0.35">
      <c r="A2222" s="102" t="s">
        <v>57</v>
      </c>
      <c r="B2222" s="103">
        <v>2022</v>
      </c>
      <c r="C2222" s="103" t="s">
        <v>82</v>
      </c>
      <c r="D2222" s="103"/>
      <c r="E2222" s="109"/>
      <c r="F2222" s="109"/>
      <c r="G2222" s="110" t="s">
        <v>62</v>
      </c>
      <c r="H2222" s="132">
        <v>7928.4295000000002</v>
      </c>
      <c r="I2222" s="132">
        <v>7463.7667999999994</v>
      </c>
      <c r="J2222" s="133">
        <v>15392.2</v>
      </c>
      <c r="K2222">
        <v>1564</v>
      </c>
      <c r="L2222">
        <v>1441</v>
      </c>
      <c r="M2222">
        <v>184</v>
      </c>
      <c r="N2222">
        <v>3189</v>
      </c>
      <c r="O2222">
        <v>716</v>
      </c>
      <c r="P2222">
        <v>605</v>
      </c>
      <c r="Q2222">
        <v>118</v>
      </c>
      <c r="R2222">
        <v>1439</v>
      </c>
      <c r="S2222" s="105">
        <f>Table1[[#This Row],[Female Voters]]/Table1[[#This Row],[Female Population]]</f>
        <v>0.19726479247876266</v>
      </c>
      <c r="T2222" s="94">
        <f>Table1[[#This Row],[Male Voters]]/Table1[[#This Row],[Male Population]]</f>
        <v>0.19306605345708283</v>
      </c>
      <c r="U2222" s="94">
        <f>Table1[[#This Row],[Total Voters]]/Table1[[#This Row],[Total Population]]</f>
        <v>0.20718285885058665</v>
      </c>
      <c r="V2222" s="94">
        <f>Table1[[#This Row],[Female Ballots]]/Table1[[#This Row],[Female Population]]</f>
        <v>9.0307922899484694E-2</v>
      </c>
      <c r="W2222" s="94">
        <f>Table1[[#This Row],[Male Ballots]]/Table1[[#This Row],[Male Population]]</f>
        <v>8.1058266718622568E-2</v>
      </c>
      <c r="X2222" s="94">
        <f>Table1[[#This Row],[Total Ballots]]/Table1[[#This Row],[Total Population]]</f>
        <v>9.3488909967386069E-2</v>
      </c>
      <c r="Y2222" s="94">
        <f>Table1[[#This Row],[Female Ballots]]/Table1[[#This Row],[Female Voters]]</f>
        <v>0.4578005115089514</v>
      </c>
      <c r="Z2222" s="95">
        <f>Table1[[#This Row],[Male Ballots]]/Table1[[#This Row],[Male Voters]]</f>
        <v>0.41984732824427479</v>
      </c>
      <c r="AA2222" s="94">
        <f>Table1[[#This Row],[Total Ballots]]/Table1[[#This Row],[Total Voters]]</f>
        <v>0.45123863280025084</v>
      </c>
    </row>
    <row r="2223" spans="1:27" s="7" customFormat="1" x14ac:dyDescent="0.35">
      <c r="A2223" s="102" t="s">
        <v>57</v>
      </c>
      <c r="B2223" s="103">
        <v>2022</v>
      </c>
      <c r="C2223" s="103" t="s">
        <v>82</v>
      </c>
      <c r="D2223" s="103"/>
      <c r="E2223" s="109"/>
      <c r="F2223" s="109"/>
      <c r="G2223" s="110" t="s">
        <v>63</v>
      </c>
      <c r="H2223" s="132">
        <v>3019.08</v>
      </c>
      <c r="I2223" s="132">
        <v>3593.81</v>
      </c>
      <c r="J2223" s="133">
        <v>6612.8909999999996</v>
      </c>
      <c r="K2223">
        <v>2050</v>
      </c>
      <c r="L2223">
        <v>2048</v>
      </c>
      <c r="M2223">
        <v>181</v>
      </c>
      <c r="N2223">
        <v>4279</v>
      </c>
      <c r="O2223">
        <v>1099</v>
      </c>
      <c r="P2223">
        <v>1024</v>
      </c>
      <c r="Q2223">
        <v>120</v>
      </c>
      <c r="R2223">
        <v>2243</v>
      </c>
      <c r="S2223" s="105">
        <f>Table1[[#This Row],[Female Voters]]/Table1[[#This Row],[Female Population]]</f>
        <v>0.67901479921035546</v>
      </c>
      <c r="T2223" s="94">
        <f>Table1[[#This Row],[Male Voters]]/Table1[[#This Row],[Male Population]]</f>
        <v>0.56986874653918818</v>
      </c>
      <c r="U2223" s="94">
        <f>Table1[[#This Row],[Total Voters]]/Table1[[#This Row],[Total Population]]</f>
        <v>0.64706948897237238</v>
      </c>
      <c r="V2223" s="94">
        <f>Table1[[#This Row],[Female Ballots]]/Table1[[#This Row],[Female Population]]</f>
        <v>0.36401817772301498</v>
      </c>
      <c r="W2223" s="94">
        <f>Table1[[#This Row],[Male Ballots]]/Table1[[#This Row],[Male Population]]</f>
        <v>0.28493437326959409</v>
      </c>
      <c r="X2223" s="94">
        <f>Table1[[#This Row],[Total Ballots]]/Table1[[#This Row],[Total Population]]</f>
        <v>0.33918599293410401</v>
      </c>
      <c r="Y2223" s="94">
        <f>Table1[[#This Row],[Female Ballots]]/Table1[[#This Row],[Female Voters]]</f>
        <v>0.53609756097560979</v>
      </c>
      <c r="Z2223" s="95">
        <f>Table1[[#This Row],[Male Ballots]]/Table1[[#This Row],[Male Voters]]</f>
        <v>0.5</v>
      </c>
      <c r="AA2223" s="94">
        <f>Table1[[#This Row],[Total Ballots]]/Table1[[#This Row],[Total Voters]]</f>
        <v>0.52418789436784297</v>
      </c>
    </row>
    <row r="2224" spans="1:27" s="7" customFormat="1" x14ac:dyDescent="0.35">
      <c r="A2224" s="102" t="s">
        <v>57</v>
      </c>
      <c r="B2224" s="103">
        <v>2022</v>
      </c>
      <c r="C2224" s="103" t="s">
        <v>82</v>
      </c>
      <c r="D2224" s="103"/>
      <c r="E2224" s="109"/>
      <c r="F2224" s="109"/>
      <c r="G2224" s="110" t="s">
        <v>64</v>
      </c>
      <c r="H2224" s="132">
        <v>2144.413</v>
      </c>
      <c r="I2224" s="132">
        <v>2225.3420000000001</v>
      </c>
      <c r="J2224" s="133">
        <v>4369.7569999999996</v>
      </c>
      <c r="K2224">
        <v>1692</v>
      </c>
      <c r="L2224">
        <v>1667</v>
      </c>
      <c r="M2224">
        <v>88</v>
      </c>
      <c r="N2224">
        <v>3447</v>
      </c>
      <c r="O2224">
        <v>1120</v>
      </c>
      <c r="P2224">
        <v>1101</v>
      </c>
      <c r="Q2224">
        <v>61</v>
      </c>
      <c r="R2224">
        <v>2282</v>
      </c>
      <c r="S2224" s="105">
        <f>Table1[[#This Row],[Female Voters]]/Table1[[#This Row],[Female Population]]</f>
        <v>0.78902711371363632</v>
      </c>
      <c r="T2224" s="94">
        <f>Table1[[#This Row],[Male Voters]]/Table1[[#This Row],[Male Population]]</f>
        <v>0.74909834083929572</v>
      </c>
      <c r="U2224" s="94">
        <f>Table1[[#This Row],[Total Voters]]/Table1[[#This Row],[Total Population]]</f>
        <v>0.78883104941533366</v>
      </c>
      <c r="V2224" s="94">
        <f>Table1[[#This Row],[Female Ballots]]/Table1[[#This Row],[Female Population]]</f>
        <v>0.5222874511579626</v>
      </c>
      <c r="W2224" s="94">
        <f>Table1[[#This Row],[Male Ballots]]/Table1[[#This Row],[Male Population]]</f>
        <v>0.49475541287586355</v>
      </c>
      <c r="X2224" s="94">
        <f>Table1[[#This Row],[Total Ballots]]/Table1[[#This Row],[Total Population]]</f>
        <v>0.52222583544119272</v>
      </c>
      <c r="Y2224" s="94">
        <f>Table1[[#This Row],[Female Ballots]]/Table1[[#This Row],[Female Voters]]</f>
        <v>0.66193853427895977</v>
      </c>
      <c r="Z2224" s="95">
        <f>Table1[[#This Row],[Male Ballots]]/Table1[[#This Row],[Male Voters]]</f>
        <v>0.66046790641871622</v>
      </c>
      <c r="AA2224" s="94">
        <f>Table1[[#This Row],[Total Ballots]]/Table1[[#This Row],[Total Voters]]</f>
        <v>0.66202494923121558</v>
      </c>
    </row>
    <row r="2225" spans="1:27" s="7" customFormat="1" x14ac:dyDescent="0.35">
      <c r="A2225" s="102" t="s">
        <v>57</v>
      </c>
      <c r="B2225" s="103">
        <v>2022</v>
      </c>
      <c r="C2225" s="103" t="s">
        <v>82</v>
      </c>
      <c r="D2225" s="103"/>
      <c r="E2225" s="109"/>
      <c r="F2225" s="109"/>
      <c r="G2225" s="110" t="s">
        <v>65</v>
      </c>
      <c r="H2225" s="132">
        <v>1819.9911000000002</v>
      </c>
      <c r="I2225" s="132">
        <v>1822.7586000000001</v>
      </c>
      <c r="J2225" s="133">
        <v>3642.75</v>
      </c>
      <c r="K2225">
        <v>1458</v>
      </c>
      <c r="L2225">
        <v>1443</v>
      </c>
      <c r="M2225">
        <v>79</v>
      </c>
      <c r="N2225">
        <v>2980</v>
      </c>
      <c r="O2225">
        <v>1081</v>
      </c>
      <c r="P2225">
        <v>1083</v>
      </c>
      <c r="Q2225">
        <v>58</v>
      </c>
      <c r="R2225">
        <v>2222</v>
      </c>
      <c r="S2225" s="105">
        <f>Table1[[#This Row],[Female Voters]]/Table1[[#This Row],[Female Population]]</f>
        <v>0.8011028185797171</v>
      </c>
      <c r="T2225" s="94">
        <f>Table1[[#This Row],[Male Voters]]/Table1[[#This Row],[Male Population]]</f>
        <v>0.79165721670439515</v>
      </c>
      <c r="U2225" s="94">
        <f>Table1[[#This Row],[Total Voters]]/Table1[[#This Row],[Total Population]]</f>
        <v>0.81806327637087362</v>
      </c>
      <c r="V2225" s="94">
        <f>Table1[[#This Row],[Female Ballots]]/Table1[[#This Row],[Female Population]]</f>
        <v>0.59395894848057218</v>
      </c>
      <c r="W2225" s="94">
        <f>Table1[[#This Row],[Male Ballots]]/Table1[[#This Row],[Male Population]]</f>
        <v>0.59415437677814276</v>
      </c>
      <c r="X2225" s="94">
        <f>Table1[[#This Row],[Total Ballots]]/Table1[[#This Row],[Total Population]]</f>
        <v>0.60997872486445681</v>
      </c>
      <c r="Y2225" s="94">
        <f>Table1[[#This Row],[Female Ballots]]/Table1[[#This Row],[Female Voters]]</f>
        <v>0.74142661179698222</v>
      </c>
      <c r="Z2225" s="95">
        <f>Table1[[#This Row],[Male Ballots]]/Table1[[#This Row],[Male Voters]]</f>
        <v>0.75051975051975051</v>
      </c>
      <c r="AA2225" s="94">
        <f>Table1[[#This Row],[Total Ballots]]/Table1[[#This Row],[Total Voters]]</f>
        <v>0.74563758389261747</v>
      </c>
    </row>
    <row r="2226" spans="1:27" s="7" customFormat="1" x14ac:dyDescent="0.35">
      <c r="A2226" s="102" t="s">
        <v>57</v>
      </c>
      <c r="B2226" s="103">
        <v>2022</v>
      </c>
      <c r="C2226" s="103" t="s">
        <v>82</v>
      </c>
      <c r="D2226" s="103"/>
      <c r="E2226" s="109"/>
      <c r="F2226" s="109"/>
      <c r="G2226" s="110" t="s">
        <v>66</v>
      </c>
      <c r="H2226" s="132">
        <v>2143.9479999999999</v>
      </c>
      <c r="I2226" s="132">
        <v>1987.5164</v>
      </c>
      <c r="J2226" s="133">
        <v>4131.4660000000003</v>
      </c>
      <c r="K2226">
        <v>1735</v>
      </c>
      <c r="L2226">
        <v>1599</v>
      </c>
      <c r="M2226">
        <v>91</v>
      </c>
      <c r="N2226">
        <v>3425</v>
      </c>
      <c r="O2226">
        <v>1469</v>
      </c>
      <c r="P2226">
        <v>1337</v>
      </c>
      <c r="Q2226">
        <v>67</v>
      </c>
      <c r="R2226">
        <v>2873</v>
      </c>
      <c r="S2226" s="105">
        <f>Table1[[#This Row],[Female Voters]]/Table1[[#This Row],[Female Population]]</f>
        <v>0.8092547020729981</v>
      </c>
      <c r="T2226" s="94">
        <f>Table1[[#This Row],[Male Voters]]/Table1[[#This Row],[Male Population]]</f>
        <v>0.80452166331809893</v>
      </c>
      <c r="U2226" s="94">
        <f>Table1[[#This Row],[Total Voters]]/Table1[[#This Row],[Total Population]]</f>
        <v>0.82900355467042441</v>
      </c>
      <c r="V2226" s="94">
        <f>Table1[[#This Row],[Female Ballots]]/Table1[[#This Row],[Female Population]]</f>
        <v>0.68518452872924163</v>
      </c>
      <c r="W2226" s="94">
        <f>Table1[[#This Row],[Male Ballots]]/Table1[[#This Row],[Male Population]]</f>
        <v>0.67269885169249422</v>
      </c>
      <c r="X2226" s="94">
        <f>Table1[[#This Row],[Total Ballots]]/Table1[[#This Row],[Total Population]]</f>
        <v>0.6953948065892348</v>
      </c>
      <c r="Y2226" s="94">
        <f>Table1[[#This Row],[Female Ballots]]/Table1[[#This Row],[Female Voters]]</f>
        <v>0.846685878962536</v>
      </c>
      <c r="Z2226" s="95">
        <f>Table1[[#This Row],[Male Ballots]]/Table1[[#This Row],[Male Voters]]</f>
        <v>0.83614759224515323</v>
      </c>
      <c r="AA2226" s="94">
        <f>Table1[[#This Row],[Total Ballots]]/Table1[[#This Row],[Total Voters]]</f>
        <v>0.83883211678832115</v>
      </c>
    </row>
    <row r="2227" spans="1:27" s="7" customFormat="1" x14ac:dyDescent="0.35">
      <c r="A2227" s="102" t="s">
        <v>57</v>
      </c>
      <c r="B2227" s="103">
        <v>2022</v>
      </c>
      <c r="C2227" s="103" t="s">
        <v>82</v>
      </c>
      <c r="D2227" s="103"/>
      <c r="E2227" s="109"/>
      <c r="F2227" s="109"/>
      <c r="G2227" s="110" t="s">
        <v>67</v>
      </c>
      <c r="H2227" s="132">
        <v>3256.4807999999998</v>
      </c>
      <c r="I2227" s="132">
        <v>2890.6824000000001</v>
      </c>
      <c r="J2227" s="133">
        <v>6147.1630000000005</v>
      </c>
      <c r="K2227">
        <v>2841</v>
      </c>
      <c r="L2227">
        <v>2639</v>
      </c>
      <c r="M2227">
        <v>91</v>
      </c>
      <c r="N2227">
        <v>5571</v>
      </c>
      <c r="O2227">
        <v>2392</v>
      </c>
      <c r="P2227">
        <v>2286</v>
      </c>
      <c r="Q2227">
        <v>72</v>
      </c>
      <c r="R2227">
        <v>4750</v>
      </c>
      <c r="S2227" s="105">
        <f>Table1[[#This Row],[Female Voters]]/Table1[[#This Row],[Female Population]]</f>
        <v>0.87241417176480829</v>
      </c>
      <c r="T2227" s="94">
        <f>Table1[[#This Row],[Male Voters]]/Table1[[#This Row],[Male Population]]</f>
        <v>0.91293322296493029</v>
      </c>
      <c r="U2227" s="94">
        <f>Table1[[#This Row],[Total Voters]]/Table1[[#This Row],[Total Population]]</f>
        <v>0.90627172241894338</v>
      </c>
      <c r="V2227" s="94">
        <f>Table1[[#This Row],[Female Ballots]]/Table1[[#This Row],[Female Population]]</f>
        <v>0.73453526887061649</v>
      </c>
      <c r="W2227" s="94">
        <f>Table1[[#This Row],[Male Ballots]]/Table1[[#This Row],[Male Population]]</f>
        <v>0.79081672894953792</v>
      </c>
      <c r="X2227" s="94">
        <f>Table1[[#This Row],[Total Ballots]]/Table1[[#This Row],[Total Population]]</f>
        <v>0.77271417725542657</v>
      </c>
      <c r="Y2227" s="94">
        <f>Table1[[#This Row],[Female Ballots]]/Table1[[#This Row],[Female Voters]]</f>
        <v>0.84195705737416404</v>
      </c>
      <c r="Z2227" s="95">
        <f>Table1[[#This Row],[Male Ballots]]/Table1[[#This Row],[Male Voters]]</f>
        <v>0.86623721106479723</v>
      </c>
      <c r="AA2227" s="94">
        <f>Table1[[#This Row],[Total Ballots]]/Table1[[#This Row],[Total Voters]]</f>
        <v>0.8526296894632921</v>
      </c>
    </row>
    <row r="2228" spans="1:27" s="7" customFormat="1" x14ac:dyDescent="0.35">
      <c r="A2228" s="102" t="s">
        <v>58</v>
      </c>
      <c r="B2228" s="103">
        <v>2022</v>
      </c>
      <c r="C2228" s="103" t="s">
        <v>82</v>
      </c>
      <c r="D2228" s="103"/>
      <c r="E2228" s="109"/>
      <c r="F2228" s="109"/>
      <c r="G2228" s="110" t="s">
        <v>79</v>
      </c>
      <c r="H2228" s="132">
        <v>94717.266000000003</v>
      </c>
      <c r="I2228" s="132">
        <v>94432.627000000008</v>
      </c>
      <c r="J2228" s="133">
        <v>189149.88700000002</v>
      </c>
      <c r="K2228">
        <v>66510</v>
      </c>
      <c r="L2228">
        <v>59380</v>
      </c>
      <c r="M2228">
        <v>1403</v>
      </c>
      <c r="N2228">
        <v>127293</v>
      </c>
      <c r="O2228">
        <v>32804</v>
      </c>
      <c r="P2228">
        <v>30126</v>
      </c>
      <c r="Q2228">
        <v>551</v>
      </c>
      <c r="R2228">
        <v>63481</v>
      </c>
      <c r="S2228" s="105">
        <f>Table1[[#This Row],[Female Voters]]/Table1[[#This Row],[Female Population]]</f>
        <v>0.70219509925465962</v>
      </c>
      <c r="T2228" s="94">
        <f>Table1[[#This Row],[Male Voters]]/Table1[[#This Row],[Male Population]]</f>
        <v>0.62880809193203946</v>
      </c>
      <c r="U2228" s="94">
        <f>Table1[[#This Row],[Total Voters]]/Table1[[#This Row],[Total Population]]</f>
        <v>0.67297423233459286</v>
      </c>
      <c r="V2228" s="94">
        <f>Table1[[#This Row],[Female Ballots]]/Table1[[#This Row],[Female Population]]</f>
        <v>0.34633601016313115</v>
      </c>
      <c r="W2228" s="94">
        <f>Table1[[#This Row],[Male Ballots]]/Table1[[#This Row],[Male Population]]</f>
        <v>0.3190210942664975</v>
      </c>
      <c r="X2228" s="94">
        <f>Table1[[#This Row],[Total Ballots]]/Table1[[#This Row],[Total Population]]</f>
        <v>0.3356121486871414</v>
      </c>
      <c r="Y2228" s="94">
        <f>Table1[[#This Row],[Female Ballots]]/Table1[[#This Row],[Female Voters]]</f>
        <v>0.49321906480228539</v>
      </c>
      <c r="Z2228" s="95">
        <f>Table1[[#This Row],[Male Ballots]]/Table1[[#This Row],[Male Voters]]</f>
        <v>0.5073425395756147</v>
      </c>
      <c r="AA2228" s="94">
        <f>Table1[[#This Row],[Total Ballots]]/Table1[[#This Row],[Total Voters]]</f>
        <v>0.49869984995247185</v>
      </c>
    </row>
    <row r="2229" spans="1:27" s="7" customFormat="1" x14ac:dyDescent="0.35">
      <c r="A2229" s="102" t="s">
        <v>58</v>
      </c>
      <c r="B2229" s="103">
        <v>2022</v>
      </c>
      <c r="C2229" s="103" t="s">
        <v>82</v>
      </c>
      <c r="D2229" s="103"/>
      <c r="E2229" s="109"/>
      <c r="F2229" s="109"/>
      <c r="G2229" s="110" t="s">
        <v>62</v>
      </c>
      <c r="H2229" s="132">
        <v>11688.687999999998</v>
      </c>
      <c r="I2229" s="132">
        <v>12305.743</v>
      </c>
      <c r="J2229" s="133">
        <v>23994.433000000001</v>
      </c>
      <c r="K2229">
        <v>7129</v>
      </c>
      <c r="L2229">
        <v>6656</v>
      </c>
      <c r="M2229">
        <v>225</v>
      </c>
      <c r="N2229">
        <v>14010</v>
      </c>
      <c r="O2229">
        <v>1684</v>
      </c>
      <c r="P2229">
        <v>1539</v>
      </c>
      <c r="Q2229">
        <v>66</v>
      </c>
      <c r="R2229">
        <v>3289</v>
      </c>
      <c r="S2229" s="105">
        <f>Table1[[#This Row],[Female Voters]]/Table1[[#This Row],[Female Population]]</f>
        <v>0.6099059192956473</v>
      </c>
      <c r="T2229" s="94">
        <f>Table1[[#This Row],[Male Voters]]/Table1[[#This Row],[Male Population]]</f>
        <v>0.54088566614791156</v>
      </c>
      <c r="U2229" s="94">
        <f>Table1[[#This Row],[Total Voters]]/Table1[[#This Row],[Total Population]]</f>
        <v>0.58388543709284568</v>
      </c>
      <c r="V2229" s="94">
        <f>Table1[[#This Row],[Female Ballots]]/Table1[[#This Row],[Female Population]]</f>
        <v>0.14407091711233974</v>
      </c>
      <c r="W2229" s="94">
        <f>Table1[[#This Row],[Male Ballots]]/Table1[[#This Row],[Male Population]]</f>
        <v>0.12506355772260155</v>
      </c>
      <c r="X2229" s="94">
        <f>Table1[[#This Row],[Total Ballots]]/Table1[[#This Row],[Total Population]]</f>
        <v>0.13707346199845605</v>
      </c>
      <c r="Y2229" s="94">
        <f>Table1[[#This Row],[Female Ballots]]/Table1[[#This Row],[Female Voters]]</f>
        <v>0.23621826343105626</v>
      </c>
      <c r="Z2229" s="95">
        <f>Table1[[#This Row],[Male Ballots]]/Table1[[#This Row],[Male Voters]]</f>
        <v>0.23121995192307693</v>
      </c>
      <c r="AA2229" s="94">
        <f>Table1[[#This Row],[Total Ballots]]/Table1[[#This Row],[Total Voters]]</f>
        <v>0.23476088508208423</v>
      </c>
    </row>
    <row r="2230" spans="1:27" s="7" customFormat="1" x14ac:dyDescent="0.35">
      <c r="A2230" s="102" t="s">
        <v>58</v>
      </c>
      <c r="B2230" s="103">
        <v>2022</v>
      </c>
      <c r="C2230" s="103" t="s">
        <v>82</v>
      </c>
      <c r="D2230" s="103"/>
      <c r="E2230" s="109"/>
      <c r="F2230" s="109"/>
      <c r="G2230" s="110" t="s">
        <v>63</v>
      </c>
      <c r="H2230" s="132">
        <v>16974.161</v>
      </c>
      <c r="I2230" s="132">
        <v>17848.491999999998</v>
      </c>
      <c r="J2230" s="133">
        <v>34822.65</v>
      </c>
      <c r="K2230">
        <v>12010</v>
      </c>
      <c r="L2230">
        <v>10760</v>
      </c>
      <c r="M2230">
        <v>304</v>
      </c>
      <c r="N2230">
        <v>23074</v>
      </c>
      <c r="O2230">
        <v>3062</v>
      </c>
      <c r="P2230">
        <v>2786</v>
      </c>
      <c r="Q2230">
        <v>88</v>
      </c>
      <c r="R2230">
        <v>5936</v>
      </c>
      <c r="S2230" s="105">
        <f>Table1[[#This Row],[Female Voters]]/Table1[[#This Row],[Female Population]]</f>
        <v>0.70754601656011162</v>
      </c>
      <c r="T2230" s="94">
        <f>Table1[[#This Row],[Male Voters]]/Table1[[#This Row],[Male Population]]</f>
        <v>0.60285205047014623</v>
      </c>
      <c r="U2230" s="94">
        <f>Table1[[#This Row],[Total Voters]]/Table1[[#This Row],[Total Population]]</f>
        <v>0.66261470623286856</v>
      </c>
      <c r="V2230" s="94">
        <f>Table1[[#This Row],[Female Ballots]]/Table1[[#This Row],[Female Population]]</f>
        <v>0.18039183203222828</v>
      </c>
      <c r="W2230" s="94">
        <f>Table1[[#This Row],[Male Ballots]]/Table1[[#This Row],[Male Population]]</f>
        <v>0.15609161827228879</v>
      </c>
      <c r="X2230" s="94">
        <f>Table1[[#This Row],[Total Ballots]]/Table1[[#This Row],[Total Population]]</f>
        <v>0.17046376424539775</v>
      </c>
      <c r="Y2230" s="94">
        <f>Table1[[#This Row],[Female Ballots]]/Table1[[#This Row],[Female Voters]]</f>
        <v>0.25495420482930892</v>
      </c>
      <c r="Z2230" s="95">
        <f>Table1[[#This Row],[Male Ballots]]/Table1[[#This Row],[Male Voters]]</f>
        <v>0.25892193308550188</v>
      </c>
      <c r="AA2230" s="94">
        <f>Table1[[#This Row],[Total Ballots]]/Table1[[#This Row],[Total Voters]]</f>
        <v>0.25725925283869289</v>
      </c>
    </row>
    <row r="2231" spans="1:27" s="7" customFormat="1" x14ac:dyDescent="0.35">
      <c r="A2231" s="102" t="s">
        <v>58</v>
      </c>
      <c r="B2231" s="103">
        <v>2022</v>
      </c>
      <c r="C2231" s="103" t="s">
        <v>82</v>
      </c>
      <c r="D2231" s="103"/>
      <c r="E2231" s="109"/>
      <c r="F2231" s="109"/>
      <c r="G2231" s="110" t="s">
        <v>64</v>
      </c>
      <c r="H2231" s="132">
        <v>16251.273000000001</v>
      </c>
      <c r="I2231" s="132">
        <v>16834.461000000003</v>
      </c>
      <c r="J2231" s="133">
        <v>33085.729999999996</v>
      </c>
      <c r="K2231">
        <v>10540</v>
      </c>
      <c r="L2231">
        <v>9323</v>
      </c>
      <c r="M2231">
        <v>229</v>
      </c>
      <c r="N2231">
        <v>20092</v>
      </c>
      <c r="O2231">
        <v>4015</v>
      </c>
      <c r="P2231">
        <v>3764</v>
      </c>
      <c r="Q2231">
        <v>86</v>
      </c>
      <c r="R2231">
        <v>7865</v>
      </c>
      <c r="S2231" s="105">
        <f>Table1[[#This Row],[Female Voters]]/Table1[[#This Row],[Female Population]]</f>
        <v>0.648564577064209</v>
      </c>
      <c r="T2231" s="94">
        <f>Table1[[#This Row],[Male Voters]]/Table1[[#This Row],[Male Population]]</f>
        <v>0.55380448474115085</v>
      </c>
      <c r="U2231" s="94">
        <f>Table1[[#This Row],[Total Voters]]/Table1[[#This Row],[Total Population]]</f>
        <v>0.60727086874008829</v>
      </c>
      <c r="V2231" s="94">
        <f>Table1[[#This Row],[Female Ballots]]/Table1[[#This Row],[Female Population]]</f>
        <v>0.24705756896705874</v>
      </c>
      <c r="W2231" s="94">
        <f>Table1[[#This Row],[Male Ballots]]/Table1[[#This Row],[Male Population]]</f>
        <v>0.22358898214798795</v>
      </c>
      <c r="X2231" s="94">
        <f>Table1[[#This Row],[Total Ballots]]/Table1[[#This Row],[Total Population]]</f>
        <v>0.23771577655986437</v>
      </c>
      <c r="Y2231" s="94">
        <f>Table1[[#This Row],[Female Ballots]]/Table1[[#This Row],[Female Voters]]</f>
        <v>0.38092979127134724</v>
      </c>
      <c r="Z2231" s="95">
        <f>Table1[[#This Row],[Male Ballots]]/Table1[[#This Row],[Male Voters]]</f>
        <v>0.40373270406521505</v>
      </c>
      <c r="AA2231" s="94">
        <f>Table1[[#This Row],[Total Ballots]]/Table1[[#This Row],[Total Voters]]</f>
        <v>0.39144933306788771</v>
      </c>
    </row>
    <row r="2232" spans="1:27" s="7" customFormat="1" x14ac:dyDescent="0.35">
      <c r="A2232" s="102" t="s">
        <v>58</v>
      </c>
      <c r="B2232" s="103">
        <v>2022</v>
      </c>
      <c r="C2232" s="103" t="s">
        <v>82</v>
      </c>
      <c r="D2232" s="103"/>
      <c r="E2232" s="109"/>
      <c r="F2232" s="109"/>
      <c r="G2232" s="110" t="s">
        <v>65</v>
      </c>
      <c r="H2232" s="132">
        <v>14599.137999999999</v>
      </c>
      <c r="I2232" s="132">
        <v>14777.152</v>
      </c>
      <c r="J2232" s="133">
        <v>29376.29</v>
      </c>
      <c r="K2232">
        <v>9113</v>
      </c>
      <c r="L2232">
        <v>8147</v>
      </c>
      <c r="M2232">
        <v>198</v>
      </c>
      <c r="N2232">
        <v>17458</v>
      </c>
      <c r="O2232">
        <v>4605</v>
      </c>
      <c r="P2232">
        <v>4307</v>
      </c>
      <c r="Q2232">
        <v>76</v>
      </c>
      <c r="R2232">
        <v>8988</v>
      </c>
      <c r="S2232" s="105">
        <f>Table1[[#This Row],[Female Voters]]/Table1[[#This Row],[Female Population]]</f>
        <v>0.62421493652570448</v>
      </c>
      <c r="T2232" s="94">
        <f>Table1[[#This Row],[Male Voters]]/Table1[[#This Row],[Male Population]]</f>
        <v>0.55132409817534533</v>
      </c>
      <c r="U2232" s="94">
        <f>Table1[[#This Row],[Total Voters]]/Table1[[#This Row],[Total Population]]</f>
        <v>0.59428879548778968</v>
      </c>
      <c r="V2232" s="94">
        <f>Table1[[#This Row],[Female Ballots]]/Table1[[#This Row],[Female Population]]</f>
        <v>0.3154295822123197</v>
      </c>
      <c r="W2232" s="94">
        <f>Table1[[#This Row],[Male Ballots]]/Table1[[#This Row],[Male Population]]</f>
        <v>0.29146347009220719</v>
      </c>
      <c r="X2232" s="94">
        <f>Table1[[#This Row],[Total Ballots]]/Table1[[#This Row],[Total Population]]</f>
        <v>0.30596103183894219</v>
      </c>
      <c r="Y2232" s="94">
        <f>Table1[[#This Row],[Female Ballots]]/Table1[[#This Row],[Female Voters]]</f>
        <v>0.50532206737627561</v>
      </c>
      <c r="Z2232" s="95">
        <f>Table1[[#This Row],[Male Ballots]]/Table1[[#This Row],[Male Voters]]</f>
        <v>0.52866085675708852</v>
      </c>
      <c r="AA2232" s="94">
        <f>Table1[[#This Row],[Total Ballots]]/Table1[[#This Row],[Total Voters]]</f>
        <v>0.51483560545308737</v>
      </c>
    </row>
    <row r="2233" spans="1:27" s="7" customFormat="1" x14ac:dyDescent="0.35">
      <c r="A2233" s="102" t="s">
        <v>58</v>
      </c>
      <c r="B2233" s="103">
        <v>2022</v>
      </c>
      <c r="C2233" s="103" t="s">
        <v>82</v>
      </c>
      <c r="D2233" s="103"/>
      <c r="E2233" s="109"/>
      <c r="F2233" s="109"/>
      <c r="G2233" s="110" t="s">
        <v>66</v>
      </c>
      <c r="H2233" s="132">
        <v>14062.183999999999</v>
      </c>
      <c r="I2233" s="132">
        <v>14102.828000000001</v>
      </c>
      <c r="J2233" s="133">
        <v>28165.010000000002</v>
      </c>
      <c r="K2233">
        <v>10073</v>
      </c>
      <c r="L2233">
        <v>9287</v>
      </c>
      <c r="M2233">
        <v>204</v>
      </c>
      <c r="N2233">
        <v>19564</v>
      </c>
      <c r="O2233">
        <v>6393</v>
      </c>
      <c r="P2233">
        <v>6070</v>
      </c>
      <c r="Q2233">
        <v>104</v>
      </c>
      <c r="R2233">
        <v>12567</v>
      </c>
      <c r="S2233" s="105">
        <f>Table1[[#This Row],[Female Voters]]/Table1[[#This Row],[Female Population]]</f>
        <v>0.71631831869075246</v>
      </c>
      <c r="T2233" s="94">
        <f>Table1[[#This Row],[Male Voters]]/Table1[[#This Row],[Male Population]]</f>
        <v>0.65852040455999317</v>
      </c>
      <c r="U2233" s="94">
        <f>Table1[[#This Row],[Total Voters]]/Table1[[#This Row],[Total Population]]</f>
        <v>0.69462073686464154</v>
      </c>
      <c r="V2233" s="94">
        <f>Table1[[#This Row],[Female Ballots]]/Table1[[#This Row],[Female Population]]</f>
        <v>0.45462354922962184</v>
      </c>
      <c r="W2233" s="94">
        <f>Table1[[#This Row],[Male Ballots]]/Table1[[#This Row],[Male Population]]</f>
        <v>0.43041012767084724</v>
      </c>
      <c r="X2233" s="94">
        <f>Table1[[#This Row],[Total Ballots]]/Table1[[#This Row],[Total Population]]</f>
        <v>0.44619192395102997</v>
      </c>
      <c r="Y2233" s="94">
        <f>Table1[[#This Row],[Female Ballots]]/Table1[[#This Row],[Female Voters]]</f>
        <v>0.63466693140077435</v>
      </c>
      <c r="Z2233" s="95">
        <f>Table1[[#This Row],[Male Ballots]]/Table1[[#This Row],[Male Voters]]</f>
        <v>0.65360180898029507</v>
      </c>
      <c r="AA2233" s="94">
        <f>Table1[[#This Row],[Total Ballots]]/Table1[[#This Row],[Total Voters]]</f>
        <v>0.64235330198323448</v>
      </c>
    </row>
    <row r="2234" spans="1:27" s="7" customFormat="1" x14ac:dyDescent="0.35">
      <c r="A2234" s="102" t="s">
        <v>58</v>
      </c>
      <c r="B2234" s="103">
        <v>2022</v>
      </c>
      <c r="C2234" s="103" t="s">
        <v>82</v>
      </c>
      <c r="D2234" s="103"/>
      <c r="E2234" s="109"/>
      <c r="F2234" s="109"/>
      <c r="G2234" s="110" t="s">
        <v>67</v>
      </c>
      <c r="H2234" s="132">
        <v>21141.822</v>
      </c>
      <c r="I2234" s="132">
        <v>18563.951000000001</v>
      </c>
      <c r="J2234" s="133">
        <v>39705.774000000005</v>
      </c>
      <c r="K2234">
        <v>17645</v>
      </c>
      <c r="L2234">
        <v>15207</v>
      </c>
      <c r="M2234">
        <v>243</v>
      </c>
      <c r="N2234">
        <v>33095</v>
      </c>
      <c r="O2234">
        <v>13045</v>
      </c>
      <c r="P2234">
        <v>11660</v>
      </c>
      <c r="Q2234">
        <v>131</v>
      </c>
      <c r="R2234">
        <v>24836</v>
      </c>
      <c r="S2234" s="105">
        <f>Table1[[#This Row],[Female Voters]]/Table1[[#This Row],[Female Population]]</f>
        <v>0.83460167245755834</v>
      </c>
      <c r="T2234" s="94">
        <f>Table1[[#This Row],[Male Voters]]/Table1[[#This Row],[Male Population]]</f>
        <v>0.81916829019856818</v>
      </c>
      <c r="U2234" s="94">
        <f>Table1[[#This Row],[Total Voters]]/Table1[[#This Row],[Total Population]]</f>
        <v>0.83350597824890649</v>
      </c>
      <c r="V2234" s="94">
        <f>Table1[[#This Row],[Female Ballots]]/Table1[[#This Row],[Female Population]]</f>
        <v>0.61702345237794542</v>
      </c>
      <c r="W2234" s="94">
        <f>Table1[[#This Row],[Male Ballots]]/Table1[[#This Row],[Male Population]]</f>
        <v>0.62809905068161398</v>
      </c>
      <c r="X2234" s="94">
        <f>Table1[[#This Row],[Total Ballots]]/Table1[[#This Row],[Total Population]]</f>
        <v>0.62550096618189577</v>
      </c>
      <c r="Y2234" s="94">
        <f>Table1[[#This Row],[Female Ballots]]/Table1[[#This Row],[Female Voters]]</f>
        <v>0.73930291867384523</v>
      </c>
      <c r="Z2234" s="95">
        <f>Table1[[#This Row],[Male Ballots]]/Table1[[#This Row],[Male Voters]]</f>
        <v>0.76675215361346749</v>
      </c>
      <c r="AA2234" s="94">
        <f>Table1[[#This Row],[Total Ballots]]/Table1[[#This Row],[Total Voters]]</f>
        <v>0.75044568665961631</v>
      </c>
    </row>
    <row r="2235" spans="1:27" s="7" customFormat="1" x14ac:dyDescent="0.35">
      <c r="A2235" s="102" t="s">
        <v>68</v>
      </c>
      <c r="B2235" s="103">
        <v>2022</v>
      </c>
      <c r="C2235" s="103" t="s">
        <v>82</v>
      </c>
      <c r="D2235" s="103"/>
      <c r="E2235" s="109"/>
      <c r="F2235" s="109"/>
      <c r="G2235" s="110" t="s">
        <v>79</v>
      </c>
      <c r="H2235" s="132">
        <v>3116087.5900000003</v>
      </c>
      <c r="I2235" s="132">
        <v>3057360.28</v>
      </c>
      <c r="J2235" s="133">
        <v>6173447.8499999996</v>
      </c>
      <c r="K2235">
        <v>2416644</v>
      </c>
      <c r="L2235">
        <v>2279079</v>
      </c>
      <c r="M2235">
        <v>99462</v>
      </c>
      <c r="N2235">
        <v>4795185</v>
      </c>
      <c r="O2235">
        <v>1565299</v>
      </c>
      <c r="P2235">
        <v>1445256</v>
      </c>
      <c r="Q2235">
        <v>56799</v>
      </c>
      <c r="R2235">
        <v>3067354</v>
      </c>
      <c r="S2235" s="105">
        <f>Table1[[#This Row],[Female Voters]]/Table1[[#This Row],[Female Population]]</f>
        <v>0.77553789173172749</v>
      </c>
      <c r="T2235" s="94">
        <f>Table1[[#This Row],[Male Voters]]/Table1[[#This Row],[Male Population]]</f>
        <v>0.74544011541878219</v>
      </c>
      <c r="U2235" s="94">
        <f>Table1[[#This Row],[Total Voters]]/Table1[[#This Row],[Total Population]]</f>
        <v>0.77674342061543455</v>
      </c>
      <c r="V2235" s="94">
        <f>Table1[[#This Row],[Female Ballots]]/Table1[[#This Row],[Female Population]]</f>
        <v>0.50232830586126109</v>
      </c>
      <c r="W2235" s="94">
        <f>Table1[[#This Row],[Male Ballots]]/Table1[[#This Row],[Male Population]]</f>
        <v>0.47271367050009561</v>
      </c>
      <c r="X2235" s="94">
        <f>Table1[[#This Row],[Total Ballots]]/Table1[[#This Row],[Total Population]]</f>
        <v>0.49686238136765021</v>
      </c>
      <c r="Y2235" s="94">
        <f>Table1[[#This Row],[Female Ballots]]/Table1[[#This Row],[Female Voters]]</f>
        <v>0.64771600616391989</v>
      </c>
      <c r="Z2235" s="95">
        <f>Table1[[#This Row],[Male Ballots]]/Table1[[#This Row],[Male Voters]]</f>
        <v>0.63414036985993028</v>
      </c>
      <c r="AA2235" s="94">
        <f>Table1[[#This Row],[Total Ballots]]/Table1[[#This Row],[Total Voters]]</f>
        <v>0.63967375606989096</v>
      </c>
    </row>
    <row r="2236" spans="1:27" s="7" customFormat="1" x14ac:dyDescent="0.35">
      <c r="A2236" s="102" t="s">
        <v>68</v>
      </c>
      <c r="B2236" s="103">
        <v>2022</v>
      </c>
      <c r="C2236" s="103" t="s">
        <v>82</v>
      </c>
      <c r="D2236" s="103"/>
      <c r="E2236" s="109"/>
      <c r="F2236" s="109"/>
      <c r="G2236" s="110" t="s">
        <v>62</v>
      </c>
      <c r="H2236" s="132">
        <v>337704.17</v>
      </c>
      <c r="I2236" s="132">
        <v>358360.78</v>
      </c>
      <c r="J2236" s="133">
        <v>696064.95</v>
      </c>
      <c r="K2236">
        <v>195029</v>
      </c>
      <c r="L2236">
        <v>195413</v>
      </c>
      <c r="M2236">
        <v>15141</v>
      </c>
      <c r="N2236">
        <v>405583</v>
      </c>
      <c r="O2236">
        <v>80652</v>
      </c>
      <c r="P2236">
        <v>73731</v>
      </c>
      <c r="Q2236">
        <v>7838</v>
      </c>
      <c r="R2236">
        <v>162221</v>
      </c>
      <c r="S2236" s="105">
        <f>Table1[[#This Row],[Female Voters]]/Table1[[#This Row],[Female Population]]</f>
        <v>0.57751433747471936</v>
      </c>
      <c r="T2236" s="94">
        <f>Table1[[#This Row],[Male Voters]]/Table1[[#This Row],[Male Population]]</f>
        <v>0.5452968374496785</v>
      </c>
      <c r="U2236" s="94">
        <f>Table1[[#This Row],[Total Voters]]/Table1[[#This Row],[Total Population]]</f>
        <v>0.58267982032423848</v>
      </c>
      <c r="V2236" s="94">
        <f>Table1[[#This Row],[Female Ballots]]/Table1[[#This Row],[Female Population]]</f>
        <v>0.23882441250281275</v>
      </c>
      <c r="W2236" s="94">
        <f>Table1[[#This Row],[Male Ballots]]/Table1[[#This Row],[Male Population]]</f>
        <v>0.20574517110940543</v>
      </c>
      <c r="X2236" s="94">
        <f>Table1[[#This Row],[Total Ballots]]/Table1[[#This Row],[Total Population]]</f>
        <v>0.23305440102967404</v>
      </c>
      <c r="Y2236" s="94">
        <f>Table1[[#This Row],[Female Ballots]]/Table1[[#This Row],[Female Voters]]</f>
        <v>0.41353849940265291</v>
      </c>
      <c r="Z2236" s="95">
        <f>Table1[[#This Row],[Male Ballots]]/Table1[[#This Row],[Male Voters]]</f>
        <v>0.37730857210113966</v>
      </c>
      <c r="AA2236" s="94">
        <f>Table1[[#This Row],[Total Ballots]]/Table1[[#This Row],[Total Voters]]</f>
        <v>0.39996991984378044</v>
      </c>
    </row>
    <row r="2237" spans="1:27" s="7" customFormat="1" x14ac:dyDescent="0.35">
      <c r="A2237" s="102" t="s">
        <v>68</v>
      </c>
      <c r="B2237" s="103">
        <v>2022</v>
      </c>
      <c r="C2237" s="103" t="s">
        <v>82</v>
      </c>
      <c r="D2237" s="103"/>
      <c r="E2237" s="109"/>
      <c r="F2237" s="109"/>
      <c r="G2237" s="110" t="s">
        <v>63</v>
      </c>
      <c r="H2237" s="132">
        <v>548849.1</v>
      </c>
      <c r="I2237" s="132">
        <v>583520.39999999991</v>
      </c>
      <c r="J2237" s="133">
        <v>1132369.5</v>
      </c>
      <c r="K2237">
        <v>392285</v>
      </c>
      <c r="L2237">
        <v>388670</v>
      </c>
      <c r="M2237">
        <v>24835</v>
      </c>
      <c r="N2237">
        <v>805790</v>
      </c>
      <c r="O2237">
        <v>182842</v>
      </c>
      <c r="P2237">
        <v>166805</v>
      </c>
      <c r="Q2237">
        <v>13334</v>
      </c>
      <c r="R2237">
        <v>362981</v>
      </c>
      <c r="S2237" s="105">
        <f>Table1[[#This Row],[Female Voters]]/Table1[[#This Row],[Female Population]]</f>
        <v>0.71474108274933856</v>
      </c>
      <c r="T2237" s="94">
        <f>Table1[[#This Row],[Male Voters]]/Table1[[#This Row],[Male Population]]</f>
        <v>0.66607782692773043</v>
      </c>
      <c r="U2237" s="94">
        <f>Table1[[#This Row],[Total Voters]]/Table1[[#This Row],[Total Population]]</f>
        <v>0.71159634730536281</v>
      </c>
      <c r="V2237" s="94">
        <f>Table1[[#This Row],[Female Ballots]]/Table1[[#This Row],[Female Population]]</f>
        <v>0.33313710453383272</v>
      </c>
      <c r="W2237" s="94">
        <f>Table1[[#This Row],[Male Ballots]]/Table1[[#This Row],[Male Population]]</f>
        <v>0.28585975743093134</v>
      </c>
      <c r="X2237" s="94">
        <f>Table1[[#This Row],[Total Ballots]]/Table1[[#This Row],[Total Population]]</f>
        <v>0.32054996182783091</v>
      </c>
      <c r="Y2237" s="94">
        <f>Table1[[#This Row],[Female Ballots]]/Table1[[#This Row],[Female Voters]]</f>
        <v>0.46609480352294885</v>
      </c>
      <c r="Z2237" s="95">
        <f>Table1[[#This Row],[Male Ballots]]/Table1[[#This Row],[Male Voters]]</f>
        <v>0.42916870352741399</v>
      </c>
      <c r="AA2237" s="94">
        <f>Table1[[#This Row],[Total Ballots]]/Table1[[#This Row],[Total Voters]]</f>
        <v>0.4504660023082937</v>
      </c>
    </row>
    <row r="2238" spans="1:27" s="7" customFormat="1" x14ac:dyDescent="0.35">
      <c r="A2238" s="102" t="s">
        <v>68</v>
      </c>
      <c r="B2238" s="103">
        <v>2022</v>
      </c>
      <c r="C2238" s="103" t="s">
        <v>82</v>
      </c>
      <c r="D2238" s="103"/>
      <c r="E2238" s="109"/>
      <c r="F2238" s="109"/>
      <c r="G2238" s="110" t="s">
        <v>64</v>
      </c>
      <c r="H2238" s="132">
        <v>546094.19999999995</v>
      </c>
      <c r="I2238" s="132">
        <v>560935.19999999995</v>
      </c>
      <c r="J2238" s="133">
        <v>1107029.3999999999</v>
      </c>
      <c r="K2238">
        <v>411485</v>
      </c>
      <c r="L2238">
        <v>400568</v>
      </c>
      <c r="M2238">
        <v>19394</v>
      </c>
      <c r="N2238">
        <v>831447</v>
      </c>
      <c r="O2238">
        <v>236648</v>
      </c>
      <c r="P2238">
        <v>225900</v>
      </c>
      <c r="Q2238">
        <v>10629</v>
      </c>
      <c r="R2238">
        <v>473177</v>
      </c>
      <c r="S2238" s="105">
        <f>Table1[[#This Row],[Female Voters]]/Table1[[#This Row],[Female Population]]</f>
        <v>0.75350553073077875</v>
      </c>
      <c r="T2238" s="94">
        <f>Table1[[#This Row],[Male Voters]]/Table1[[#This Row],[Male Population]]</f>
        <v>0.71410744057424103</v>
      </c>
      <c r="U2238" s="94">
        <f>Table1[[#This Row],[Total Voters]]/Table1[[#This Row],[Total Population]]</f>
        <v>0.75106135392610174</v>
      </c>
      <c r="V2238" s="94">
        <f>Table1[[#This Row],[Female Ballots]]/Table1[[#This Row],[Female Population]]</f>
        <v>0.43334648124810704</v>
      </c>
      <c r="W2238" s="94">
        <f>Table1[[#This Row],[Male Ballots]]/Table1[[#This Row],[Male Population]]</f>
        <v>0.40272031421811294</v>
      </c>
      <c r="X2238" s="94">
        <f>Table1[[#This Row],[Total Ballots]]/Table1[[#This Row],[Total Population]]</f>
        <v>0.42742947928934866</v>
      </c>
      <c r="Y2238" s="94">
        <f>Table1[[#This Row],[Female Ballots]]/Table1[[#This Row],[Female Voters]]</f>
        <v>0.57510723355650872</v>
      </c>
      <c r="Z2238" s="95">
        <f>Table1[[#This Row],[Male Ballots]]/Table1[[#This Row],[Male Voters]]</f>
        <v>0.563949192147151</v>
      </c>
      <c r="AA2238" s="94">
        <f>Table1[[#This Row],[Total Ballots]]/Table1[[#This Row],[Total Voters]]</f>
        <v>0.56910061615472785</v>
      </c>
    </row>
    <row r="2239" spans="1:27" s="7" customFormat="1" x14ac:dyDescent="0.35">
      <c r="A2239" s="102" t="s">
        <v>68</v>
      </c>
      <c r="B2239" s="103">
        <v>2022</v>
      </c>
      <c r="C2239" s="103" t="s">
        <v>82</v>
      </c>
      <c r="D2239" s="103"/>
      <c r="E2239" s="109"/>
      <c r="F2239" s="109"/>
      <c r="G2239" s="110" t="s">
        <v>65</v>
      </c>
      <c r="H2239" s="132">
        <v>470355.9</v>
      </c>
      <c r="I2239" s="132">
        <v>473309</v>
      </c>
      <c r="J2239" s="133">
        <v>943664.9</v>
      </c>
      <c r="K2239">
        <v>368048</v>
      </c>
      <c r="L2239">
        <v>357588</v>
      </c>
      <c r="M2239">
        <v>12811</v>
      </c>
      <c r="N2239">
        <v>738447</v>
      </c>
      <c r="O2239">
        <v>242228</v>
      </c>
      <c r="P2239">
        <v>235446</v>
      </c>
      <c r="Q2239">
        <v>7069</v>
      </c>
      <c r="R2239">
        <v>484743</v>
      </c>
      <c r="S2239" s="105">
        <f>Table1[[#This Row],[Female Voters]]/Table1[[#This Row],[Female Population]]</f>
        <v>0.78248832426679449</v>
      </c>
      <c r="T2239" s="94">
        <f>Table1[[#This Row],[Male Voters]]/Table1[[#This Row],[Male Population]]</f>
        <v>0.75550644504963993</v>
      </c>
      <c r="U2239" s="94">
        <f>Table1[[#This Row],[Total Voters]]/Table1[[#This Row],[Total Population]]</f>
        <v>0.78253095987781252</v>
      </c>
      <c r="V2239" s="94">
        <f>Table1[[#This Row],[Female Ballots]]/Table1[[#This Row],[Female Population]]</f>
        <v>0.51498875638638741</v>
      </c>
      <c r="W2239" s="94">
        <f>Table1[[#This Row],[Male Ballots]]/Table1[[#This Row],[Male Population]]</f>
        <v>0.49744669972470418</v>
      </c>
      <c r="X2239" s="94">
        <f>Table1[[#This Row],[Total Ballots]]/Table1[[#This Row],[Total Population]]</f>
        <v>0.51368128665164936</v>
      </c>
      <c r="Y2239" s="94">
        <f>Table1[[#This Row],[Female Ballots]]/Table1[[#This Row],[Female Voters]]</f>
        <v>0.65814241620658176</v>
      </c>
      <c r="Z2239" s="95">
        <f>Table1[[#This Row],[Male Ballots]]/Table1[[#This Row],[Male Voters]]</f>
        <v>0.65842813517232124</v>
      </c>
      <c r="AA2239" s="94">
        <f>Table1[[#This Row],[Total Ballots]]/Table1[[#This Row],[Total Voters]]</f>
        <v>0.6564357360785541</v>
      </c>
    </row>
    <row r="2240" spans="1:27" s="7" customFormat="1" x14ac:dyDescent="0.35">
      <c r="A2240" s="102" t="s">
        <v>68</v>
      </c>
      <c r="B2240" s="103">
        <v>2022</v>
      </c>
      <c r="C2240" s="103" t="s">
        <v>82</v>
      </c>
      <c r="D2240" s="103"/>
      <c r="E2240" s="109"/>
      <c r="F2240" s="109"/>
      <c r="G2240" s="110" t="s">
        <v>66</v>
      </c>
      <c r="H2240" s="132">
        <v>484797.7</v>
      </c>
      <c r="I2240" s="132">
        <v>465159.9</v>
      </c>
      <c r="J2240" s="133">
        <v>949957.5</v>
      </c>
      <c r="K2240">
        <v>394042</v>
      </c>
      <c r="L2240">
        <v>371936</v>
      </c>
      <c r="M2240">
        <v>12801</v>
      </c>
      <c r="N2240">
        <v>778779</v>
      </c>
      <c r="O2240">
        <v>297752</v>
      </c>
      <c r="P2240">
        <v>279794</v>
      </c>
      <c r="Q2240">
        <v>7974</v>
      </c>
      <c r="R2240">
        <v>585520</v>
      </c>
      <c r="S2240" s="105">
        <f>Table1[[#This Row],[Female Voters]]/Table1[[#This Row],[Female Population]]</f>
        <v>0.81279676038067006</v>
      </c>
      <c r="T2240" s="94">
        <f>Table1[[#This Row],[Male Voters]]/Table1[[#This Row],[Male Population]]</f>
        <v>0.79958741069468797</v>
      </c>
      <c r="U2240" s="94">
        <f>Table1[[#This Row],[Total Voters]]/Table1[[#This Row],[Total Population]]</f>
        <v>0.81980404386512029</v>
      </c>
      <c r="V2240" s="94">
        <f>Table1[[#This Row],[Female Ballots]]/Table1[[#This Row],[Female Population]]</f>
        <v>0.6141778312892161</v>
      </c>
      <c r="W2240" s="94">
        <f>Table1[[#This Row],[Male Ballots]]/Table1[[#This Row],[Male Population]]</f>
        <v>0.60150068825795167</v>
      </c>
      <c r="X2240" s="94">
        <f>Table1[[#This Row],[Total Ballots]]/Table1[[#This Row],[Total Population]]</f>
        <v>0.61636441630283456</v>
      </c>
      <c r="Y2240" s="94">
        <f>Table1[[#This Row],[Female Ballots]]/Table1[[#This Row],[Female Voters]]</f>
        <v>0.75563518609691349</v>
      </c>
      <c r="Z2240" s="95">
        <f>Table1[[#This Row],[Male Ballots]]/Table1[[#This Row],[Male Voters]]</f>
        <v>0.75226383033640198</v>
      </c>
      <c r="AA2240" s="94">
        <f>Table1[[#This Row],[Total Ballots]]/Table1[[#This Row],[Total Voters]]</f>
        <v>0.75184359105728327</v>
      </c>
    </row>
    <row r="2241" spans="1:27" s="7" customFormat="1" x14ac:dyDescent="0.35">
      <c r="A2241" s="106" t="s">
        <v>68</v>
      </c>
      <c r="B2241" s="103">
        <v>2022</v>
      </c>
      <c r="C2241" s="103" t="s">
        <v>82</v>
      </c>
      <c r="D2241" s="103"/>
      <c r="E2241" s="109"/>
      <c r="F2241" s="109"/>
      <c r="G2241" s="110" t="s">
        <v>67</v>
      </c>
      <c r="H2241" s="132">
        <v>728286.52</v>
      </c>
      <c r="I2241" s="132">
        <v>616075</v>
      </c>
      <c r="J2241" s="133">
        <v>1344361.6</v>
      </c>
      <c r="K2241">
        <v>655755</v>
      </c>
      <c r="L2241">
        <v>564904</v>
      </c>
      <c r="M2241">
        <v>14480</v>
      </c>
      <c r="N2241">
        <v>1235139</v>
      </c>
      <c r="O2241">
        <v>525177</v>
      </c>
      <c r="P2241">
        <v>463580</v>
      </c>
      <c r="Q2241">
        <v>9955</v>
      </c>
      <c r="R2241">
        <v>998712</v>
      </c>
      <c r="S2241" s="105">
        <f>Table1[[#This Row],[Female Voters]]/Table1[[#This Row],[Female Population]]</f>
        <v>0.90040798777931519</v>
      </c>
      <c r="T2241" s="94">
        <f>Table1[[#This Row],[Male Voters]]/Table1[[#This Row],[Male Population]]</f>
        <v>0.91694030759241973</v>
      </c>
      <c r="U2241" s="94">
        <f>Table1[[#This Row],[Total Voters]]/Table1[[#This Row],[Total Population]]</f>
        <v>0.91875504328597302</v>
      </c>
      <c r="V2241" s="94">
        <f>Table1[[#This Row],[Female Ballots]]/Table1[[#This Row],[Female Population]]</f>
        <v>0.72111316848209683</v>
      </c>
      <c r="W2241" s="94">
        <f>Table1[[#This Row],[Male Ballots]]/Table1[[#This Row],[Male Population]]</f>
        <v>0.75247331899525216</v>
      </c>
      <c r="X2241" s="94">
        <f>Table1[[#This Row],[Total Ballots]]/Table1[[#This Row],[Total Population]]</f>
        <v>0.74288941308647904</v>
      </c>
      <c r="Y2241" s="94">
        <f>Table1[[#This Row],[Female Ballots]]/Table1[[#This Row],[Female Voters]]</f>
        <v>0.80087380195347346</v>
      </c>
      <c r="Z2241" s="95">
        <f>Table1[[#This Row],[Male Ballots]]/Table1[[#This Row],[Male Voters]]</f>
        <v>0.82063501055046517</v>
      </c>
      <c r="AA2241" s="94">
        <f>Table1[[#This Row],[Total Ballots]]/Table1[[#This Row],[Total Voters]]</f>
        <v>0.80858267773910464</v>
      </c>
    </row>
    <row r="2242" spans="1:27" s="12" customFormat="1" x14ac:dyDescent="0.35">
      <c r="A2242" s="8" t="s">
        <v>59</v>
      </c>
      <c r="B2242" s="103">
        <v>2022</v>
      </c>
      <c r="C2242" s="17" t="s">
        <v>81</v>
      </c>
      <c r="D2242" s="17"/>
      <c r="E2242" s="34"/>
      <c r="F2242" s="34"/>
      <c r="G2242" s="9" t="s">
        <v>79</v>
      </c>
      <c r="H2242" s="132">
        <v>6891.5432999999994</v>
      </c>
      <c r="I2242" s="132">
        <v>7304.2824999999993</v>
      </c>
      <c r="J2242" s="133">
        <v>14195.8266</v>
      </c>
      <c r="K2242">
        <v>3950</v>
      </c>
      <c r="L2242">
        <v>3702</v>
      </c>
      <c r="M2242">
        <v>119</v>
      </c>
      <c r="N2242">
        <v>7771</v>
      </c>
      <c r="O2242">
        <v>1507</v>
      </c>
      <c r="P2242">
        <v>1368</v>
      </c>
      <c r="Q2242">
        <v>36</v>
      </c>
      <c r="R2242">
        <v>2911</v>
      </c>
      <c r="S2242" s="94">
        <f>Table1[[#This Row],[Female Voters]]/Table1[[#This Row],[Female Population]]</f>
        <v>0.57316624565066587</v>
      </c>
      <c r="T2242" s="94">
        <f>Table1[[#This Row],[Male Voters]]/Table1[[#This Row],[Male Population]]</f>
        <v>0.50682596134527935</v>
      </c>
      <c r="U2242" s="94">
        <f>Table1[[#This Row],[Total Voters]]/Table1[[#This Row],[Total Population]]</f>
        <v>0.54741440699198174</v>
      </c>
      <c r="V2242" s="94">
        <f>Table1[[#This Row],[Female Ballots]]/Table1[[#This Row],[Female Population]]</f>
        <v>0.21867380561912744</v>
      </c>
      <c r="W2242" s="94">
        <f>Table1[[#This Row],[Male Ballots]]/Table1[[#This Row],[Male Population]]</f>
        <v>0.18728738928156188</v>
      </c>
      <c r="X2242" s="94">
        <f>Table1[[#This Row],[Total Ballots]]/Table1[[#This Row],[Total Population]]</f>
        <v>0.20506026750143594</v>
      </c>
      <c r="Y2242" s="94">
        <f>Table1[[#This Row],[Female Ballots]]/Table1[[#This Row],[Female Voters]]</f>
        <v>0.38151898734177214</v>
      </c>
      <c r="Z2242" s="95">
        <f>Table1[[#This Row],[Male Ballots]]/Table1[[#This Row],[Male Voters]]</f>
        <v>0.36952998379254459</v>
      </c>
      <c r="AA2242" s="94">
        <f>Table1[[#This Row],[Total Ballots]]/Table1[[#This Row],[Total Voters]]</f>
        <v>0.37459786385278598</v>
      </c>
    </row>
    <row r="2243" spans="1:27" s="12" customFormat="1" x14ac:dyDescent="0.35">
      <c r="A2243" s="8" t="s">
        <v>59</v>
      </c>
      <c r="B2243" s="103">
        <v>2022</v>
      </c>
      <c r="C2243" s="17" t="s">
        <v>81</v>
      </c>
      <c r="D2243" s="17"/>
      <c r="E2243" s="34"/>
      <c r="F2243" s="34"/>
      <c r="G2243" s="9" t="s">
        <v>62</v>
      </c>
      <c r="H2243" s="132">
        <v>942.51649999999995</v>
      </c>
      <c r="I2243" s="132">
        <v>1051.7067999999999</v>
      </c>
      <c r="J2243" s="133">
        <v>1994.2229</v>
      </c>
      <c r="K2243">
        <v>461</v>
      </c>
      <c r="L2243">
        <v>454</v>
      </c>
      <c r="M2243">
        <v>23</v>
      </c>
      <c r="N2243">
        <v>938</v>
      </c>
      <c r="O2243">
        <v>83</v>
      </c>
      <c r="P2243">
        <v>71</v>
      </c>
      <c r="Q2243">
        <v>4</v>
      </c>
      <c r="R2243">
        <v>158</v>
      </c>
      <c r="S2243" s="94">
        <f>Table1[[#This Row],[Female Voters]]/Table1[[#This Row],[Female Population]]</f>
        <v>0.48911610565968872</v>
      </c>
      <c r="T2243" s="94">
        <f>Table1[[#This Row],[Male Voters]]/Table1[[#This Row],[Male Population]]</f>
        <v>0.43167924748608644</v>
      </c>
      <c r="U2243" s="94">
        <f>Table1[[#This Row],[Total Voters]]/Table1[[#This Row],[Total Population]]</f>
        <v>0.47035865449143122</v>
      </c>
      <c r="V2243" s="94">
        <f>Table1[[#This Row],[Female Ballots]]/Table1[[#This Row],[Female Population]]</f>
        <v>8.8062118806408171E-2</v>
      </c>
      <c r="W2243" s="94">
        <f>Table1[[#This Row],[Male Ballots]]/Table1[[#This Row],[Male Population]]</f>
        <v>6.7509309628881367E-2</v>
      </c>
      <c r="X2243" s="94">
        <f>Table1[[#This Row],[Total Ballots]]/Table1[[#This Row],[Total Population]]</f>
        <v>7.9228856513482021E-2</v>
      </c>
      <c r="Y2243" s="94">
        <f>Table1[[#This Row],[Female Ballots]]/Table1[[#This Row],[Female Voters]]</f>
        <v>0.18004338394793926</v>
      </c>
      <c r="Z2243" s="95">
        <f>Table1[[#This Row],[Male Ballots]]/Table1[[#This Row],[Male Voters]]</f>
        <v>0.15638766519823788</v>
      </c>
      <c r="AA2243" s="94">
        <f>Table1[[#This Row],[Total Ballots]]/Table1[[#This Row],[Total Voters]]</f>
        <v>0.16844349680170576</v>
      </c>
    </row>
    <row r="2244" spans="1:27" s="12" customFormat="1" x14ac:dyDescent="0.35">
      <c r="A2244" s="8" t="s">
        <v>59</v>
      </c>
      <c r="B2244" s="103">
        <v>2022</v>
      </c>
      <c r="C2244" s="17" t="s">
        <v>81</v>
      </c>
      <c r="D2244" s="17"/>
      <c r="E2244" s="34"/>
      <c r="F2244" s="34"/>
      <c r="G2244" s="9" t="s">
        <v>63</v>
      </c>
      <c r="H2244" s="132">
        <v>1317.6478999999999</v>
      </c>
      <c r="I2244" s="132">
        <v>1538.1404</v>
      </c>
      <c r="J2244" s="133">
        <v>2855.7889999999998</v>
      </c>
      <c r="K2244">
        <v>709</v>
      </c>
      <c r="L2244">
        <v>645</v>
      </c>
      <c r="M2244">
        <v>28</v>
      </c>
      <c r="N2244">
        <v>1382</v>
      </c>
      <c r="O2244">
        <v>136</v>
      </c>
      <c r="P2244">
        <v>85</v>
      </c>
      <c r="Q2244">
        <v>5</v>
      </c>
      <c r="R2244">
        <v>226</v>
      </c>
      <c r="S2244" s="94">
        <f>Table1[[#This Row],[Female Voters]]/Table1[[#This Row],[Female Population]]</f>
        <v>0.53808001363641988</v>
      </c>
      <c r="T2244" s="94">
        <f>Table1[[#This Row],[Male Voters]]/Table1[[#This Row],[Male Population]]</f>
        <v>0.41933753251653749</v>
      </c>
      <c r="U2244" s="94">
        <f>Table1[[#This Row],[Total Voters]]/Table1[[#This Row],[Total Population]]</f>
        <v>0.48392930990349781</v>
      </c>
      <c r="V2244" s="94">
        <f>Table1[[#This Row],[Female Ballots]]/Table1[[#This Row],[Female Population]]</f>
        <v>0.10321421982306503</v>
      </c>
      <c r="W2244" s="94">
        <f>Table1[[#This Row],[Male Ballots]]/Table1[[#This Row],[Male Population]]</f>
        <v>5.5261535292877036E-2</v>
      </c>
      <c r="X2244" s="94">
        <f>Table1[[#This Row],[Total Ballots]]/Table1[[#This Row],[Total Population]]</f>
        <v>7.9137499304045233E-2</v>
      </c>
      <c r="Y2244" s="94">
        <f>Table1[[#This Row],[Female Ballots]]/Table1[[#This Row],[Female Voters]]</f>
        <v>0.1918194640338505</v>
      </c>
      <c r="Z2244" s="95">
        <f>Table1[[#This Row],[Male Ballots]]/Table1[[#This Row],[Male Voters]]</f>
        <v>0.13178294573643412</v>
      </c>
      <c r="AA2244" s="94">
        <f>Table1[[#This Row],[Total Ballots]]/Table1[[#This Row],[Total Voters]]</f>
        <v>0.16353111432706222</v>
      </c>
    </row>
    <row r="2245" spans="1:27" s="12" customFormat="1" x14ac:dyDescent="0.35">
      <c r="A2245" s="8" t="s">
        <v>59</v>
      </c>
      <c r="B2245" s="103">
        <v>2022</v>
      </c>
      <c r="C2245" s="17" t="s">
        <v>81</v>
      </c>
      <c r="D2245" s="17"/>
      <c r="E2245" s="34"/>
      <c r="F2245" s="34"/>
      <c r="G2245" s="9" t="s">
        <v>64</v>
      </c>
      <c r="H2245" s="132">
        <v>1266.1695</v>
      </c>
      <c r="I2245" s="132">
        <v>1351.5053</v>
      </c>
      <c r="J2245" s="133">
        <v>2617.6750000000002</v>
      </c>
      <c r="K2245">
        <v>616</v>
      </c>
      <c r="L2245">
        <v>568</v>
      </c>
      <c r="M2245">
        <v>16</v>
      </c>
      <c r="N2245">
        <v>1200</v>
      </c>
      <c r="O2245">
        <v>157</v>
      </c>
      <c r="P2245">
        <v>163</v>
      </c>
      <c r="Q2245">
        <v>7</v>
      </c>
      <c r="R2245">
        <v>327</v>
      </c>
      <c r="S2245" s="94">
        <f>Table1[[#This Row],[Female Voters]]/Table1[[#This Row],[Female Population]]</f>
        <v>0.48650674337045713</v>
      </c>
      <c r="T2245" s="94">
        <f>Table1[[#This Row],[Male Voters]]/Table1[[#This Row],[Male Population]]</f>
        <v>0.42027212175934492</v>
      </c>
      <c r="U2245" s="94">
        <f>Table1[[#This Row],[Total Voters]]/Table1[[#This Row],[Total Population]]</f>
        <v>0.45842207302281601</v>
      </c>
      <c r="V2245" s="94">
        <f>Table1[[#This Row],[Female Ballots]]/Table1[[#This Row],[Female Population]]</f>
        <v>0.12399603686552235</v>
      </c>
      <c r="W2245" s="94">
        <f>Table1[[#This Row],[Male Ballots]]/Table1[[#This Row],[Male Population]]</f>
        <v>0.12060626029361483</v>
      </c>
      <c r="X2245" s="94">
        <f>Table1[[#This Row],[Total Ballots]]/Table1[[#This Row],[Total Population]]</f>
        <v>0.12492001489871736</v>
      </c>
      <c r="Y2245" s="94">
        <f>Table1[[#This Row],[Female Ballots]]/Table1[[#This Row],[Female Voters]]</f>
        <v>0.25487012987012986</v>
      </c>
      <c r="Z2245" s="95">
        <f>Table1[[#This Row],[Male Ballots]]/Table1[[#This Row],[Male Voters]]</f>
        <v>0.2869718309859155</v>
      </c>
      <c r="AA2245" s="94">
        <f>Table1[[#This Row],[Total Ballots]]/Table1[[#This Row],[Total Voters]]</f>
        <v>0.27250000000000002</v>
      </c>
    </row>
    <row r="2246" spans="1:27" s="12" customFormat="1" x14ac:dyDescent="0.35">
      <c r="A2246" s="8" t="s">
        <v>59</v>
      </c>
      <c r="B2246" s="103">
        <v>2022</v>
      </c>
      <c r="C2246" s="17" t="s">
        <v>81</v>
      </c>
      <c r="D2246" s="17"/>
      <c r="E2246" s="34"/>
      <c r="F2246" s="34"/>
      <c r="G2246" s="9" t="s">
        <v>65</v>
      </c>
      <c r="H2246" s="132">
        <v>1091.6516999999999</v>
      </c>
      <c r="I2246" s="132">
        <v>1142.7121999999999</v>
      </c>
      <c r="J2246" s="133">
        <v>2234.364</v>
      </c>
      <c r="K2246">
        <v>565</v>
      </c>
      <c r="L2246">
        <v>501</v>
      </c>
      <c r="M2246">
        <v>17</v>
      </c>
      <c r="N2246">
        <v>1083</v>
      </c>
      <c r="O2246">
        <v>205</v>
      </c>
      <c r="P2246">
        <v>177</v>
      </c>
      <c r="Q2246">
        <v>4</v>
      </c>
      <c r="R2246">
        <v>386</v>
      </c>
      <c r="S2246" s="94">
        <f>Table1[[#This Row],[Female Voters]]/Table1[[#This Row],[Female Population]]</f>
        <v>0.51756434767609494</v>
      </c>
      <c r="T2246" s="94">
        <f>Table1[[#This Row],[Male Voters]]/Table1[[#This Row],[Male Population]]</f>
        <v>0.43843060396134742</v>
      </c>
      <c r="U2246" s="94">
        <f>Table1[[#This Row],[Total Voters]]/Table1[[#This Row],[Total Population]]</f>
        <v>0.48470168692299015</v>
      </c>
      <c r="V2246" s="94">
        <f>Table1[[#This Row],[Female Ballots]]/Table1[[#This Row],[Female Population]]</f>
        <v>0.18778883411256542</v>
      </c>
      <c r="W2246" s="94">
        <f>Table1[[#This Row],[Male Ballots]]/Table1[[#This Row],[Male Population]]</f>
        <v>0.15489464451329041</v>
      </c>
      <c r="X2246" s="94">
        <f>Table1[[#This Row],[Total Ballots]]/Table1[[#This Row],[Total Population]]</f>
        <v>0.17275609524679059</v>
      </c>
      <c r="Y2246" s="94">
        <f>Table1[[#This Row],[Female Ballots]]/Table1[[#This Row],[Female Voters]]</f>
        <v>0.36283185840707965</v>
      </c>
      <c r="Z2246" s="95">
        <f>Table1[[#This Row],[Male Ballots]]/Table1[[#This Row],[Male Voters]]</f>
        <v>0.3532934131736527</v>
      </c>
      <c r="AA2246" s="94">
        <f>Table1[[#This Row],[Total Ballots]]/Table1[[#This Row],[Total Voters]]</f>
        <v>0.35641735918744227</v>
      </c>
    </row>
    <row r="2247" spans="1:27" s="12" customFormat="1" x14ac:dyDescent="0.35">
      <c r="A2247" s="8" t="s">
        <v>59</v>
      </c>
      <c r="B2247" s="103">
        <v>2022</v>
      </c>
      <c r="C2247" s="17" t="s">
        <v>81</v>
      </c>
      <c r="D2247" s="17"/>
      <c r="E2247" s="34"/>
      <c r="F2247" s="34"/>
      <c r="G2247" s="9" t="s">
        <v>66</v>
      </c>
      <c r="H2247" s="132">
        <v>980.27229999999997</v>
      </c>
      <c r="I2247" s="132">
        <v>971.92529999999999</v>
      </c>
      <c r="J2247" s="133">
        <v>1952.1977999999999</v>
      </c>
      <c r="K2247">
        <v>589</v>
      </c>
      <c r="L2247">
        <v>587</v>
      </c>
      <c r="M2247">
        <v>19</v>
      </c>
      <c r="N2247">
        <v>1195</v>
      </c>
      <c r="O2247">
        <v>290</v>
      </c>
      <c r="P2247">
        <v>274</v>
      </c>
      <c r="Q2247">
        <v>6</v>
      </c>
      <c r="R2247">
        <v>570</v>
      </c>
      <c r="S2247" s="94">
        <f>Table1[[#This Row],[Female Voters]]/Table1[[#This Row],[Female Population]]</f>
        <v>0.6008534567385001</v>
      </c>
      <c r="T2247" s="94">
        <f>Table1[[#This Row],[Male Voters]]/Table1[[#This Row],[Male Population]]</f>
        <v>0.6039558801484024</v>
      </c>
      <c r="U2247" s="94">
        <f>Table1[[#This Row],[Total Voters]]/Table1[[#This Row],[Total Population]]</f>
        <v>0.61213059455348229</v>
      </c>
      <c r="V2247" s="94">
        <f>Table1[[#This Row],[Female Ballots]]/Table1[[#This Row],[Female Population]]</f>
        <v>0.29583616715477934</v>
      </c>
      <c r="W2247" s="94">
        <f>Table1[[#This Row],[Male Ballots]]/Table1[[#This Row],[Male Population]]</f>
        <v>0.28191466977966312</v>
      </c>
      <c r="X2247" s="94">
        <f>Table1[[#This Row],[Total Ballots]]/Table1[[#This Row],[Total Population]]</f>
        <v>0.29197860995438069</v>
      </c>
      <c r="Y2247" s="94">
        <f>Table1[[#This Row],[Female Ballots]]/Table1[[#This Row],[Female Voters]]</f>
        <v>0.49235993208828521</v>
      </c>
      <c r="Z2247" s="95">
        <f>Table1[[#This Row],[Male Ballots]]/Table1[[#This Row],[Male Voters]]</f>
        <v>0.46678023850085176</v>
      </c>
      <c r="AA2247" s="94">
        <f>Table1[[#This Row],[Total Ballots]]/Table1[[#This Row],[Total Voters]]</f>
        <v>0.47698744769874479</v>
      </c>
    </row>
    <row r="2248" spans="1:27" s="12" customFormat="1" x14ac:dyDescent="0.35">
      <c r="A2248" s="8" t="s">
        <v>59</v>
      </c>
      <c r="B2248" s="103">
        <v>2022</v>
      </c>
      <c r="C2248" s="17" t="s">
        <v>81</v>
      </c>
      <c r="D2248" s="17"/>
      <c r="E2248" s="34"/>
      <c r="F2248" s="34"/>
      <c r="G2248" s="9" t="s">
        <v>67</v>
      </c>
      <c r="H2248" s="132">
        <v>1293.2854</v>
      </c>
      <c r="I2248" s="132">
        <v>1248.2925</v>
      </c>
      <c r="J2248" s="133">
        <v>2541.5778999999998</v>
      </c>
      <c r="K2248">
        <v>1010</v>
      </c>
      <c r="L2248">
        <v>947</v>
      </c>
      <c r="M2248">
        <v>16</v>
      </c>
      <c r="N2248">
        <v>1973</v>
      </c>
      <c r="O2248">
        <v>636</v>
      </c>
      <c r="P2248">
        <v>598</v>
      </c>
      <c r="Q2248">
        <v>10</v>
      </c>
      <c r="R2248">
        <v>1244</v>
      </c>
      <c r="S2248" s="94">
        <f>Table1[[#This Row],[Female Voters]]/Table1[[#This Row],[Female Population]]</f>
        <v>0.78095677875896541</v>
      </c>
      <c r="T2248" s="94">
        <f>Table1[[#This Row],[Male Voters]]/Table1[[#This Row],[Male Population]]</f>
        <v>0.75863629718195058</v>
      </c>
      <c r="U2248" s="94">
        <f>Table1[[#This Row],[Total Voters]]/Table1[[#This Row],[Total Population]]</f>
        <v>0.77628940667134383</v>
      </c>
      <c r="V2248" s="94">
        <f>Table1[[#This Row],[Female Ballots]]/Table1[[#This Row],[Female Population]]</f>
        <v>0.49177080325812078</v>
      </c>
      <c r="W2248" s="94">
        <f>Table1[[#This Row],[Male Ballots]]/Table1[[#This Row],[Male Population]]</f>
        <v>0.47905438829441016</v>
      </c>
      <c r="X2248" s="94">
        <f>Table1[[#This Row],[Total Ballots]]/Table1[[#This Row],[Total Population]]</f>
        <v>0.48945971713084224</v>
      </c>
      <c r="Y2248" s="94">
        <f>Table1[[#This Row],[Female Ballots]]/Table1[[#This Row],[Female Voters]]</f>
        <v>0.62970297029702971</v>
      </c>
      <c r="Z2248" s="95">
        <f>Table1[[#This Row],[Male Ballots]]/Table1[[#This Row],[Male Voters]]</f>
        <v>0.63146779303062306</v>
      </c>
      <c r="AA2248" s="94">
        <f>Table1[[#This Row],[Total Ballots]]/Table1[[#This Row],[Total Voters]]</f>
        <v>0.63051191079574254</v>
      </c>
    </row>
    <row r="2249" spans="1:27" s="12" customFormat="1" x14ac:dyDescent="0.35">
      <c r="A2249" s="8" t="s">
        <v>37</v>
      </c>
      <c r="B2249" s="103">
        <v>2022</v>
      </c>
      <c r="C2249" s="17" t="s">
        <v>81</v>
      </c>
      <c r="D2249" s="17"/>
      <c r="E2249" s="34"/>
      <c r="F2249" s="34"/>
      <c r="G2249" s="9" t="s">
        <v>79</v>
      </c>
      <c r="H2249" s="132">
        <v>9387.9732000000004</v>
      </c>
      <c r="I2249" s="132">
        <v>8712.6703999999991</v>
      </c>
      <c r="J2249" s="133">
        <v>18100.643</v>
      </c>
      <c r="K2249">
        <v>7749</v>
      </c>
      <c r="L2249">
        <v>6994</v>
      </c>
      <c r="M2249">
        <v>197</v>
      </c>
      <c r="N2249">
        <v>14940</v>
      </c>
      <c r="O2249">
        <v>3166</v>
      </c>
      <c r="P2249">
        <v>2870</v>
      </c>
      <c r="Q2249">
        <v>43</v>
      </c>
      <c r="R2249">
        <v>6079</v>
      </c>
      <c r="S2249" s="94">
        <f>Table1[[#This Row],[Female Voters]]/Table1[[#This Row],[Female Population]]</f>
        <v>0.82541778027231694</v>
      </c>
      <c r="T2249" s="94">
        <f>Table1[[#This Row],[Male Voters]]/Table1[[#This Row],[Male Population]]</f>
        <v>0.80273896278688572</v>
      </c>
      <c r="U2249" s="94">
        <f>Table1[[#This Row],[Total Voters]]/Table1[[#This Row],[Total Population]]</f>
        <v>0.8253850429512366</v>
      </c>
      <c r="V2249" s="94">
        <f>Table1[[#This Row],[Female Ballots]]/Table1[[#This Row],[Female Population]]</f>
        <v>0.33723999126882892</v>
      </c>
      <c r="W2249" s="94">
        <f>Table1[[#This Row],[Male Ballots]]/Table1[[#This Row],[Male Population]]</f>
        <v>0.32940532216161883</v>
      </c>
      <c r="X2249" s="94">
        <f>Table1[[#This Row],[Total Ballots]]/Table1[[#This Row],[Total Population]]</f>
        <v>0.33584442276442888</v>
      </c>
      <c r="Y2249" s="94">
        <f>Table1[[#This Row],[Female Ballots]]/Table1[[#This Row],[Female Voters]]</f>
        <v>0.40856884759323786</v>
      </c>
      <c r="Z2249" s="95">
        <f>Table1[[#This Row],[Male Ballots]]/Table1[[#This Row],[Male Voters]]</f>
        <v>0.41035173005433229</v>
      </c>
      <c r="AA2249" s="94">
        <f>Table1[[#This Row],[Total Ballots]]/Table1[[#This Row],[Total Voters]]</f>
        <v>0.40689424364123161</v>
      </c>
    </row>
    <row r="2250" spans="1:27" s="12" customFormat="1" x14ac:dyDescent="0.35">
      <c r="A2250" s="8" t="s">
        <v>37</v>
      </c>
      <c r="B2250" s="103">
        <v>2022</v>
      </c>
      <c r="C2250" s="17" t="s">
        <v>81</v>
      </c>
      <c r="D2250" s="17"/>
      <c r="E2250" s="34"/>
      <c r="F2250" s="34"/>
      <c r="G2250" s="9" t="s">
        <v>62</v>
      </c>
      <c r="H2250" s="132">
        <v>829.27960000000007</v>
      </c>
      <c r="I2250" s="132">
        <v>816.13840000000005</v>
      </c>
      <c r="J2250" s="133">
        <v>1645.4175</v>
      </c>
      <c r="K2250">
        <v>503</v>
      </c>
      <c r="L2250">
        <v>529</v>
      </c>
      <c r="M2250">
        <v>21</v>
      </c>
      <c r="N2250">
        <v>1053</v>
      </c>
      <c r="O2250">
        <v>75</v>
      </c>
      <c r="P2250">
        <v>71</v>
      </c>
      <c r="Q2250">
        <v>1</v>
      </c>
      <c r="R2250">
        <v>147</v>
      </c>
      <c r="S2250" s="94">
        <f>Table1[[#This Row],[Female Voters]]/Table1[[#This Row],[Female Population]]</f>
        <v>0.60655055303422389</v>
      </c>
      <c r="T2250" s="94">
        <f>Table1[[#This Row],[Male Voters]]/Table1[[#This Row],[Male Population]]</f>
        <v>0.64817437826721547</v>
      </c>
      <c r="U2250" s="94">
        <f>Table1[[#This Row],[Total Voters]]/Table1[[#This Row],[Total Population]]</f>
        <v>0.6399591593015147</v>
      </c>
      <c r="V2250" s="94">
        <f>Table1[[#This Row],[Female Ballots]]/Table1[[#This Row],[Female Population]]</f>
        <v>9.0439943295361411E-2</v>
      </c>
      <c r="W2250" s="94">
        <f>Table1[[#This Row],[Male Ballots]]/Table1[[#This Row],[Male Population]]</f>
        <v>8.6995048878964643E-2</v>
      </c>
      <c r="X2250" s="94">
        <f>Table1[[#This Row],[Total Ballots]]/Table1[[#This Row],[Total Population]]</f>
        <v>8.933902793667868E-2</v>
      </c>
      <c r="Y2250" s="94">
        <f>Table1[[#This Row],[Female Ballots]]/Table1[[#This Row],[Female Voters]]</f>
        <v>0.14910536779324055</v>
      </c>
      <c r="Z2250" s="95">
        <f>Table1[[#This Row],[Male Ballots]]/Table1[[#This Row],[Male Voters]]</f>
        <v>0.13421550094517959</v>
      </c>
      <c r="AA2250" s="94">
        <f>Table1[[#This Row],[Total Ballots]]/Table1[[#This Row],[Total Voters]]</f>
        <v>0.1396011396011396</v>
      </c>
    </row>
    <row r="2251" spans="1:27" s="12" customFormat="1" x14ac:dyDescent="0.35">
      <c r="A2251" s="8" t="s">
        <v>37</v>
      </c>
      <c r="B2251" s="103">
        <v>2022</v>
      </c>
      <c r="C2251" s="17" t="s">
        <v>81</v>
      </c>
      <c r="D2251" s="17"/>
      <c r="E2251" s="34"/>
      <c r="F2251" s="34"/>
      <c r="G2251" s="9" t="s">
        <v>63</v>
      </c>
      <c r="H2251" s="132">
        <v>1185.7302</v>
      </c>
      <c r="I2251" s="132">
        <v>1173.7294000000002</v>
      </c>
      <c r="J2251" s="133">
        <v>2359.46</v>
      </c>
      <c r="K2251">
        <v>919</v>
      </c>
      <c r="L2251">
        <v>904</v>
      </c>
      <c r="M2251">
        <v>26</v>
      </c>
      <c r="N2251">
        <v>1849</v>
      </c>
      <c r="O2251">
        <v>106</v>
      </c>
      <c r="P2251">
        <v>119</v>
      </c>
      <c r="Q2251">
        <v>0</v>
      </c>
      <c r="R2251">
        <v>225</v>
      </c>
      <c r="S2251" s="94">
        <f>Table1[[#This Row],[Female Voters]]/Table1[[#This Row],[Female Population]]</f>
        <v>0.77504983848770992</v>
      </c>
      <c r="T2251" s="94">
        <f>Table1[[#This Row],[Male Voters]]/Table1[[#This Row],[Male Population]]</f>
        <v>0.77019456102914341</v>
      </c>
      <c r="U2251" s="94">
        <f>Table1[[#This Row],[Total Voters]]/Table1[[#This Row],[Total Population]]</f>
        <v>0.78365388690632598</v>
      </c>
      <c r="V2251" s="94">
        <f>Table1[[#This Row],[Female Ballots]]/Table1[[#This Row],[Female Population]]</f>
        <v>8.9396390511096033E-2</v>
      </c>
      <c r="W2251" s="94">
        <f>Table1[[#This Row],[Male Ballots]]/Table1[[#This Row],[Male Population]]</f>
        <v>0.1013862309319337</v>
      </c>
      <c r="X2251" s="94">
        <f>Table1[[#This Row],[Total Ballots]]/Table1[[#This Row],[Total Population]]</f>
        <v>9.5360802895577801E-2</v>
      </c>
      <c r="Y2251" s="94">
        <f>Table1[[#This Row],[Female Ballots]]/Table1[[#This Row],[Female Voters]]</f>
        <v>0.11534276387377584</v>
      </c>
      <c r="Z2251" s="95">
        <f>Table1[[#This Row],[Male Ballots]]/Table1[[#This Row],[Male Voters]]</f>
        <v>0.13163716814159293</v>
      </c>
      <c r="AA2251" s="94">
        <f>Table1[[#This Row],[Total Ballots]]/Table1[[#This Row],[Total Voters]]</f>
        <v>0.12168739859383451</v>
      </c>
    </row>
    <row r="2252" spans="1:27" s="12" customFormat="1" x14ac:dyDescent="0.35">
      <c r="A2252" s="8" t="s">
        <v>37</v>
      </c>
      <c r="B2252" s="103">
        <v>2022</v>
      </c>
      <c r="C2252" s="17" t="s">
        <v>81</v>
      </c>
      <c r="D2252" s="17"/>
      <c r="E2252" s="34"/>
      <c r="F2252" s="34"/>
      <c r="G2252" s="9" t="s">
        <v>64</v>
      </c>
      <c r="H2252" s="132">
        <v>1297.5826999999999</v>
      </c>
      <c r="I2252" s="132">
        <v>1206.4386</v>
      </c>
      <c r="J2252" s="133">
        <v>2504.0209999999997</v>
      </c>
      <c r="K2252">
        <v>1017</v>
      </c>
      <c r="L2252">
        <v>910</v>
      </c>
      <c r="M2252">
        <v>40</v>
      </c>
      <c r="N2252">
        <v>1967</v>
      </c>
      <c r="O2252">
        <v>187</v>
      </c>
      <c r="P2252">
        <v>166</v>
      </c>
      <c r="Q2252">
        <v>5</v>
      </c>
      <c r="R2252">
        <v>358</v>
      </c>
      <c r="S2252" s="94">
        <f>Table1[[#This Row],[Female Voters]]/Table1[[#This Row],[Female Population]]</f>
        <v>0.7837650733167143</v>
      </c>
      <c r="T2252" s="94">
        <f>Table1[[#This Row],[Male Voters]]/Table1[[#This Row],[Male Population]]</f>
        <v>0.75428621066998358</v>
      </c>
      <c r="U2252" s="94">
        <f>Table1[[#This Row],[Total Voters]]/Table1[[#This Row],[Total Population]]</f>
        <v>0.78553654302419995</v>
      </c>
      <c r="V2252" s="94">
        <f>Table1[[#This Row],[Female Ballots]]/Table1[[#This Row],[Female Population]]</f>
        <v>0.14411412852529554</v>
      </c>
      <c r="W2252" s="94">
        <f>Table1[[#This Row],[Male Ballots]]/Table1[[#This Row],[Male Population]]</f>
        <v>0.13759506700133767</v>
      </c>
      <c r="X2252" s="94">
        <f>Table1[[#This Row],[Total Ballots]]/Table1[[#This Row],[Total Population]]</f>
        <v>0.14297004697644311</v>
      </c>
      <c r="Y2252" s="94">
        <f>Table1[[#This Row],[Female Ballots]]/Table1[[#This Row],[Female Voters]]</f>
        <v>0.18387413962635202</v>
      </c>
      <c r="Z2252" s="95">
        <f>Table1[[#This Row],[Male Ballots]]/Table1[[#This Row],[Male Voters]]</f>
        <v>0.18241758241758241</v>
      </c>
      <c r="AA2252" s="94">
        <f>Table1[[#This Row],[Total Ballots]]/Table1[[#This Row],[Total Voters]]</f>
        <v>0.18200305033045247</v>
      </c>
    </row>
    <row r="2253" spans="1:27" s="12" customFormat="1" x14ac:dyDescent="0.35">
      <c r="A2253" s="8" t="s">
        <v>37</v>
      </c>
      <c r="B2253" s="103">
        <v>2022</v>
      </c>
      <c r="C2253" s="17" t="s">
        <v>81</v>
      </c>
      <c r="D2253" s="17"/>
      <c r="E2253" s="34"/>
      <c r="F2253" s="34"/>
      <c r="G2253" s="9" t="s">
        <v>65</v>
      </c>
      <c r="H2253" s="132">
        <v>1262.2683999999999</v>
      </c>
      <c r="I2253" s="132">
        <v>1204.9798000000001</v>
      </c>
      <c r="J2253" s="133">
        <v>2467.2479999999996</v>
      </c>
      <c r="K2253">
        <v>1087</v>
      </c>
      <c r="L2253">
        <v>950</v>
      </c>
      <c r="M2253">
        <v>36</v>
      </c>
      <c r="N2253">
        <v>2073</v>
      </c>
      <c r="O2253">
        <v>317</v>
      </c>
      <c r="P2253">
        <v>254</v>
      </c>
      <c r="Q2253">
        <v>4</v>
      </c>
      <c r="R2253">
        <v>575</v>
      </c>
      <c r="S2253" s="94">
        <f>Table1[[#This Row],[Female Voters]]/Table1[[#This Row],[Female Population]]</f>
        <v>0.86114807278705552</v>
      </c>
      <c r="T2253" s="94">
        <f>Table1[[#This Row],[Male Voters]]/Table1[[#This Row],[Male Population]]</f>
        <v>0.7883949589860344</v>
      </c>
      <c r="U2253" s="94">
        <f>Table1[[#This Row],[Total Voters]]/Table1[[#This Row],[Total Population]]</f>
        <v>0.84020738896130442</v>
      </c>
      <c r="V2253" s="94">
        <f>Table1[[#This Row],[Female Ballots]]/Table1[[#This Row],[Female Population]]</f>
        <v>0.25113517854047523</v>
      </c>
      <c r="W2253" s="94">
        <f>Table1[[#This Row],[Male Ballots]]/Table1[[#This Row],[Male Population]]</f>
        <v>0.21079191534995026</v>
      </c>
      <c r="X2253" s="94">
        <f>Table1[[#This Row],[Total Ballots]]/Table1[[#This Row],[Total Population]]</f>
        <v>0.23305318314170287</v>
      </c>
      <c r="Y2253" s="94">
        <f>Table1[[#This Row],[Female Ballots]]/Table1[[#This Row],[Female Voters]]</f>
        <v>0.29162833486660533</v>
      </c>
      <c r="Z2253" s="95">
        <f>Table1[[#This Row],[Male Ballots]]/Table1[[#This Row],[Male Voters]]</f>
        <v>0.26736842105263159</v>
      </c>
      <c r="AA2253" s="94">
        <f>Table1[[#This Row],[Total Ballots]]/Table1[[#This Row],[Total Voters]]</f>
        <v>0.27737578388808493</v>
      </c>
    </row>
    <row r="2254" spans="1:27" s="12" customFormat="1" x14ac:dyDescent="0.35">
      <c r="A2254" s="8" t="s">
        <v>37</v>
      </c>
      <c r="B2254" s="103">
        <v>2022</v>
      </c>
      <c r="C2254" s="17" t="s">
        <v>81</v>
      </c>
      <c r="D2254" s="17"/>
      <c r="E2254" s="34"/>
      <c r="F2254" s="34"/>
      <c r="G2254" s="9" t="s">
        <v>66</v>
      </c>
      <c r="H2254" s="132">
        <v>1776.366</v>
      </c>
      <c r="I2254" s="132">
        <v>1528.7274</v>
      </c>
      <c r="J2254" s="133">
        <v>3305.0929999999998</v>
      </c>
      <c r="K2254">
        <v>1374</v>
      </c>
      <c r="L2254">
        <v>1199</v>
      </c>
      <c r="M2254">
        <v>31</v>
      </c>
      <c r="N2254">
        <v>2604</v>
      </c>
      <c r="O2254">
        <v>669</v>
      </c>
      <c r="P2254">
        <v>610</v>
      </c>
      <c r="Q2254">
        <v>13</v>
      </c>
      <c r="R2254">
        <v>1292</v>
      </c>
      <c r="S2254" s="94">
        <f>Table1[[#This Row],[Female Voters]]/Table1[[#This Row],[Female Population]]</f>
        <v>0.77348924714839173</v>
      </c>
      <c r="T2254" s="94">
        <f>Table1[[#This Row],[Male Voters]]/Table1[[#This Row],[Male Population]]</f>
        <v>0.78431249416998738</v>
      </c>
      <c r="U2254" s="94">
        <f>Table1[[#This Row],[Total Voters]]/Table1[[#This Row],[Total Population]]</f>
        <v>0.78787495540972674</v>
      </c>
      <c r="V2254" s="94">
        <f>Table1[[#This Row],[Female Ballots]]/Table1[[#This Row],[Female Population]]</f>
        <v>0.37661157666832173</v>
      </c>
      <c r="W2254" s="94">
        <f>Table1[[#This Row],[Male Ballots]]/Table1[[#This Row],[Male Population]]</f>
        <v>0.39902470512401361</v>
      </c>
      <c r="X2254" s="94">
        <f>Table1[[#This Row],[Total Ballots]]/Table1[[#This Row],[Total Population]]</f>
        <v>0.39091184423554798</v>
      </c>
      <c r="Y2254" s="94">
        <f>Table1[[#This Row],[Female Ballots]]/Table1[[#This Row],[Female Voters]]</f>
        <v>0.48689956331877732</v>
      </c>
      <c r="Z2254" s="95">
        <f>Table1[[#This Row],[Male Ballots]]/Table1[[#This Row],[Male Voters]]</f>
        <v>0.50875729774812339</v>
      </c>
      <c r="AA2254" s="94">
        <f>Table1[[#This Row],[Total Ballots]]/Table1[[#This Row],[Total Voters]]</f>
        <v>0.49615975422427033</v>
      </c>
    </row>
    <row r="2255" spans="1:27" s="12" customFormat="1" x14ac:dyDescent="0.35">
      <c r="A2255" s="8" t="s">
        <v>37</v>
      </c>
      <c r="B2255" s="103">
        <v>2022</v>
      </c>
      <c r="C2255" s="17" t="s">
        <v>81</v>
      </c>
      <c r="D2255" s="17"/>
      <c r="E2255" s="34"/>
      <c r="F2255" s="34"/>
      <c r="G2255" s="9" t="s">
        <v>67</v>
      </c>
      <c r="H2255" s="132">
        <v>3036.7462999999998</v>
      </c>
      <c r="I2255" s="132">
        <v>2782.6567999999997</v>
      </c>
      <c r="J2255" s="133">
        <v>5819.4035000000003</v>
      </c>
      <c r="K2255">
        <v>2849</v>
      </c>
      <c r="L2255">
        <v>2502</v>
      </c>
      <c r="M2255">
        <v>43</v>
      </c>
      <c r="N2255">
        <v>5394</v>
      </c>
      <c r="O2255">
        <v>1812</v>
      </c>
      <c r="P2255">
        <v>1650</v>
      </c>
      <c r="Q2255">
        <v>20</v>
      </c>
      <c r="R2255">
        <v>3482</v>
      </c>
      <c r="S2255" s="94">
        <f>Table1[[#This Row],[Female Voters]]/Table1[[#This Row],[Female Population]]</f>
        <v>0.93817517782107784</v>
      </c>
      <c r="T2255" s="94">
        <f>Table1[[#This Row],[Male Voters]]/Table1[[#This Row],[Male Population]]</f>
        <v>0.89914070610504326</v>
      </c>
      <c r="U2255" s="94">
        <f>Table1[[#This Row],[Total Voters]]/Table1[[#This Row],[Total Population]]</f>
        <v>0.92689912290838739</v>
      </c>
      <c r="V2255" s="94">
        <f>Table1[[#This Row],[Female Ballots]]/Table1[[#This Row],[Female Population]]</f>
        <v>0.59669126788760729</v>
      </c>
      <c r="W2255" s="94">
        <f>Table1[[#This Row],[Male Ballots]]/Table1[[#This Row],[Male Population]]</f>
        <v>0.59295849922994459</v>
      </c>
      <c r="X2255" s="94">
        <f>Table1[[#This Row],[Total Ballots]]/Table1[[#This Row],[Total Population]]</f>
        <v>0.59834311197015289</v>
      </c>
      <c r="Y2255" s="94">
        <f>Table1[[#This Row],[Female Ballots]]/Table1[[#This Row],[Female Voters]]</f>
        <v>0.63601263601263602</v>
      </c>
      <c r="Z2255" s="95">
        <f>Table1[[#This Row],[Male Ballots]]/Table1[[#This Row],[Male Voters]]</f>
        <v>0.65947242206235013</v>
      </c>
      <c r="AA2255" s="94">
        <f>Table1[[#This Row],[Total Ballots]]/Table1[[#This Row],[Total Voters]]</f>
        <v>0.64553207267334078</v>
      </c>
    </row>
    <row r="2256" spans="1:27" s="12" customFormat="1" x14ac:dyDescent="0.35">
      <c r="A2256" s="8" t="s">
        <v>48</v>
      </c>
      <c r="B2256" s="103">
        <v>2022</v>
      </c>
      <c r="C2256" s="17" t="s">
        <v>81</v>
      </c>
      <c r="D2256" s="17"/>
      <c r="E2256" s="34"/>
      <c r="F2256" s="34"/>
      <c r="G2256" s="9" t="s">
        <v>79</v>
      </c>
      <c r="H2256" s="132">
        <v>79917.133999999991</v>
      </c>
      <c r="I2256" s="132">
        <v>77345.406999999992</v>
      </c>
      <c r="J2256" s="133">
        <v>157262.52900000001</v>
      </c>
      <c r="K2256">
        <v>62729</v>
      </c>
      <c r="L2256">
        <v>59242</v>
      </c>
      <c r="M2256">
        <v>3279</v>
      </c>
      <c r="N2256">
        <v>125250</v>
      </c>
      <c r="O2256">
        <v>24850</v>
      </c>
      <c r="P2256">
        <v>23541</v>
      </c>
      <c r="Q2256">
        <v>977</v>
      </c>
      <c r="R2256">
        <v>49368</v>
      </c>
      <c r="S2256" s="94">
        <f>Table1[[#This Row],[Female Voters]]/Table1[[#This Row],[Female Population]]</f>
        <v>0.78492554550317095</v>
      </c>
      <c r="T2256" s="94">
        <f>Table1[[#This Row],[Male Voters]]/Table1[[#This Row],[Male Population]]</f>
        <v>0.76594076232606811</v>
      </c>
      <c r="U2256" s="94">
        <f>Table1[[#This Row],[Total Voters]]/Table1[[#This Row],[Total Population]]</f>
        <v>0.79643892792796178</v>
      </c>
      <c r="V2256" s="94">
        <f>Table1[[#This Row],[Female Ballots]]/Table1[[#This Row],[Female Population]]</f>
        <v>0.31094708676614957</v>
      </c>
      <c r="W2256" s="94">
        <f>Table1[[#This Row],[Male Ballots]]/Table1[[#This Row],[Male Population]]</f>
        <v>0.30436196424695267</v>
      </c>
      <c r="X2256" s="94">
        <f>Table1[[#This Row],[Total Ballots]]/Table1[[#This Row],[Total Population]]</f>
        <v>0.31392093408341409</v>
      </c>
      <c r="Y2256" s="94">
        <f>Table1[[#This Row],[Female Ballots]]/Table1[[#This Row],[Female Voters]]</f>
        <v>0.39614851185257216</v>
      </c>
      <c r="Z2256" s="95">
        <f>Table1[[#This Row],[Male Ballots]]/Table1[[#This Row],[Male Voters]]</f>
        <v>0.39737010904425912</v>
      </c>
      <c r="AA2256" s="94">
        <f>Table1[[#This Row],[Total Ballots]]/Table1[[#This Row],[Total Voters]]</f>
        <v>0.39415568862275452</v>
      </c>
    </row>
    <row r="2257" spans="1:27" s="12" customFormat="1" x14ac:dyDescent="0.35">
      <c r="A2257" s="8" t="s">
        <v>48</v>
      </c>
      <c r="B2257" s="103">
        <v>2022</v>
      </c>
      <c r="C2257" s="17" t="s">
        <v>81</v>
      </c>
      <c r="D2257" s="17"/>
      <c r="E2257" s="34"/>
      <c r="F2257" s="34"/>
      <c r="G2257" s="9" t="s">
        <v>62</v>
      </c>
      <c r="H2257" s="132">
        <v>8800.0450000000001</v>
      </c>
      <c r="I2257" s="132">
        <v>9124.0540000000001</v>
      </c>
      <c r="J2257" s="133">
        <v>17924.094000000001</v>
      </c>
      <c r="K2257">
        <v>5598</v>
      </c>
      <c r="L2257">
        <v>5857</v>
      </c>
      <c r="M2257">
        <v>369</v>
      </c>
      <c r="N2257">
        <v>11824</v>
      </c>
      <c r="O2257">
        <v>930</v>
      </c>
      <c r="P2257">
        <v>1021</v>
      </c>
      <c r="Q2257">
        <v>97</v>
      </c>
      <c r="R2257">
        <v>2048</v>
      </c>
      <c r="S2257" s="94">
        <f>Table1[[#This Row],[Female Voters]]/Table1[[#This Row],[Female Population]]</f>
        <v>0.63613311068295675</v>
      </c>
      <c r="T2257" s="94">
        <f>Table1[[#This Row],[Male Voters]]/Table1[[#This Row],[Male Population]]</f>
        <v>0.64192956332788031</v>
      </c>
      <c r="U2257" s="94">
        <f>Table1[[#This Row],[Total Voters]]/Table1[[#This Row],[Total Population]]</f>
        <v>0.65967072031646334</v>
      </c>
      <c r="V2257" s="94">
        <f>Table1[[#This Row],[Female Ballots]]/Table1[[#This Row],[Female Population]]</f>
        <v>0.10568127776619324</v>
      </c>
      <c r="W2257" s="94">
        <f>Table1[[#This Row],[Male Ballots]]/Table1[[#This Row],[Male Population]]</f>
        <v>0.1119020119784473</v>
      </c>
      <c r="X2257" s="94">
        <f>Table1[[#This Row],[Total Ballots]]/Table1[[#This Row],[Total Population]]</f>
        <v>0.11425961055549028</v>
      </c>
      <c r="Y2257" s="94">
        <f>Table1[[#This Row],[Female Ballots]]/Table1[[#This Row],[Female Voters]]</f>
        <v>0.16613076098606644</v>
      </c>
      <c r="Z2257" s="95">
        <f>Table1[[#This Row],[Male Ballots]]/Table1[[#This Row],[Male Voters]]</f>
        <v>0.17432132491036367</v>
      </c>
      <c r="AA2257" s="94">
        <f>Table1[[#This Row],[Total Ballots]]/Table1[[#This Row],[Total Voters]]</f>
        <v>0.17320703653585928</v>
      </c>
    </row>
    <row r="2258" spans="1:27" s="12" customFormat="1" x14ac:dyDescent="0.35">
      <c r="A2258" s="8" t="s">
        <v>48</v>
      </c>
      <c r="B2258" s="103">
        <v>2022</v>
      </c>
      <c r="C2258" s="17" t="s">
        <v>81</v>
      </c>
      <c r="D2258" s="17"/>
      <c r="E2258" s="34"/>
      <c r="F2258" s="34"/>
      <c r="G2258" s="9" t="s">
        <v>63</v>
      </c>
      <c r="H2258" s="132">
        <v>13818.971000000001</v>
      </c>
      <c r="I2258" s="132">
        <v>14074.707999999999</v>
      </c>
      <c r="J2258" s="133">
        <v>27893.68</v>
      </c>
      <c r="K2258">
        <v>10224</v>
      </c>
      <c r="L2258">
        <v>9943</v>
      </c>
      <c r="M2258">
        <v>745</v>
      </c>
      <c r="N2258">
        <v>20912</v>
      </c>
      <c r="O2258">
        <v>1806</v>
      </c>
      <c r="P2258">
        <v>1655</v>
      </c>
      <c r="Q2258">
        <v>131</v>
      </c>
      <c r="R2258">
        <v>3592</v>
      </c>
      <c r="S2258" s="94">
        <f>Table1[[#This Row],[Female Voters]]/Table1[[#This Row],[Female Population]]</f>
        <v>0.7398524825039432</v>
      </c>
      <c r="T2258" s="94">
        <f>Table1[[#This Row],[Male Voters]]/Table1[[#This Row],[Male Population]]</f>
        <v>0.70644449604212045</v>
      </c>
      <c r="U2258" s="94">
        <f>Table1[[#This Row],[Total Voters]]/Table1[[#This Row],[Total Population]]</f>
        <v>0.74970387557324814</v>
      </c>
      <c r="V2258" s="94">
        <f>Table1[[#This Row],[Female Ballots]]/Table1[[#This Row],[Female Population]]</f>
        <v>0.1306899044798632</v>
      </c>
      <c r="W2258" s="94">
        <f>Table1[[#This Row],[Male Ballots]]/Table1[[#This Row],[Male Population]]</f>
        <v>0.11758680890573361</v>
      </c>
      <c r="X2258" s="94">
        <f>Table1[[#This Row],[Total Ballots]]/Table1[[#This Row],[Total Population]]</f>
        <v>0.12877469018071477</v>
      </c>
      <c r="Y2258" s="94">
        <f>Table1[[#This Row],[Female Ballots]]/Table1[[#This Row],[Female Voters]]</f>
        <v>0.17664319248826291</v>
      </c>
      <c r="Z2258" s="95">
        <f>Table1[[#This Row],[Male Ballots]]/Table1[[#This Row],[Male Voters]]</f>
        <v>0.16644875792014482</v>
      </c>
      <c r="AA2258" s="94">
        <f>Table1[[#This Row],[Total Ballots]]/Table1[[#This Row],[Total Voters]]</f>
        <v>0.17176740627390971</v>
      </c>
    </row>
    <row r="2259" spans="1:27" s="12" customFormat="1" x14ac:dyDescent="0.35">
      <c r="A2259" s="8" t="s">
        <v>48</v>
      </c>
      <c r="B2259" s="103">
        <v>2022</v>
      </c>
      <c r="C2259" s="17" t="s">
        <v>81</v>
      </c>
      <c r="D2259" s="17"/>
      <c r="E2259" s="34"/>
      <c r="F2259" s="34"/>
      <c r="G2259" s="9" t="s">
        <v>64</v>
      </c>
      <c r="H2259" s="132">
        <v>14299.355</v>
      </c>
      <c r="I2259" s="132">
        <v>14394.214</v>
      </c>
      <c r="J2259" s="133">
        <v>28693.57</v>
      </c>
      <c r="K2259">
        <v>10853</v>
      </c>
      <c r="L2259">
        <v>10340</v>
      </c>
      <c r="M2259">
        <v>613</v>
      </c>
      <c r="N2259">
        <v>21806</v>
      </c>
      <c r="O2259">
        <v>3006</v>
      </c>
      <c r="P2259">
        <v>2793</v>
      </c>
      <c r="Q2259">
        <v>152</v>
      </c>
      <c r="R2259">
        <v>5951</v>
      </c>
      <c r="S2259" s="94">
        <f>Table1[[#This Row],[Female Voters]]/Table1[[#This Row],[Female Population]]</f>
        <v>0.75898528290262046</v>
      </c>
      <c r="T2259" s="94">
        <f>Table1[[#This Row],[Male Voters]]/Table1[[#This Row],[Male Population]]</f>
        <v>0.71834419024199581</v>
      </c>
      <c r="U2259" s="94">
        <f>Table1[[#This Row],[Total Voters]]/Table1[[#This Row],[Total Population]]</f>
        <v>0.7599612038515946</v>
      </c>
      <c r="V2259" s="94">
        <f>Table1[[#This Row],[Female Ballots]]/Table1[[#This Row],[Female Population]]</f>
        <v>0.21021927212800859</v>
      </c>
      <c r="W2259" s="94">
        <f>Table1[[#This Row],[Male Ballots]]/Table1[[#This Row],[Male Population]]</f>
        <v>0.19403629819592788</v>
      </c>
      <c r="X2259" s="94">
        <f>Table1[[#This Row],[Total Ballots]]/Table1[[#This Row],[Total Population]]</f>
        <v>0.20739838228564797</v>
      </c>
      <c r="Y2259" s="94">
        <f>Table1[[#This Row],[Female Ballots]]/Table1[[#This Row],[Female Voters]]</f>
        <v>0.27697410854141713</v>
      </c>
      <c r="Z2259" s="95">
        <f>Table1[[#This Row],[Male Ballots]]/Table1[[#This Row],[Male Voters]]</f>
        <v>0.27011605415860734</v>
      </c>
      <c r="AA2259" s="94">
        <f>Table1[[#This Row],[Total Ballots]]/Table1[[#This Row],[Total Voters]]</f>
        <v>0.27290653948454552</v>
      </c>
    </row>
    <row r="2260" spans="1:27" s="12" customFormat="1" x14ac:dyDescent="0.35">
      <c r="A2260" s="8" t="s">
        <v>48</v>
      </c>
      <c r="B2260" s="103">
        <v>2022</v>
      </c>
      <c r="C2260" s="17" t="s">
        <v>81</v>
      </c>
      <c r="D2260" s="17"/>
      <c r="E2260" s="34"/>
      <c r="F2260" s="34"/>
      <c r="G2260" s="9" t="s">
        <v>65</v>
      </c>
      <c r="H2260" s="132">
        <v>11834.778</v>
      </c>
      <c r="I2260" s="132">
        <v>11659.109</v>
      </c>
      <c r="J2260" s="133">
        <v>23493.879999999997</v>
      </c>
      <c r="K2260">
        <v>9102</v>
      </c>
      <c r="L2260">
        <v>8690</v>
      </c>
      <c r="M2260">
        <v>417</v>
      </c>
      <c r="N2260">
        <v>18209</v>
      </c>
      <c r="O2260">
        <v>3292</v>
      </c>
      <c r="P2260">
        <v>3140</v>
      </c>
      <c r="Q2260">
        <v>132</v>
      </c>
      <c r="R2260">
        <v>6564</v>
      </c>
      <c r="S2260" s="94">
        <f>Table1[[#This Row],[Female Voters]]/Table1[[#This Row],[Female Population]]</f>
        <v>0.7690892047151201</v>
      </c>
      <c r="T2260" s="94">
        <f>Table1[[#This Row],[Male Voters]]/Table1[[#This Row],[Male Population]]</f>
        <v>0.74533997409235986</v>
      </c>
      <c r="U2260" s="94">
        <f>Table1[[#This Row],[Total Voters]]/Table1[[#This Row],[Total Population]]</f>
        <v>0.77505290739545796</v>
      </c>
      <c r="V2260" s="94">
        <f>Table1[[#This Row],[Female Ballots]]/Table1[[#This Row],[Female Population]]</f>
        <v>0.27816322367855145</v>
      </c>
      <c r="W2260" s="94">
        <f>Table1[[#This Row],[Male Ballots]]/Table1[[#This Row],[Male Population]]</f>
        <v>0.26931732090333832</v>
      </c>
      <c r="X2260" s="94">
        <f>Table1[[#This Row],[Total Ballots]]/Table1[[#This Row],[Total Population]]</f>
        <v>0.27939190972287253</v>
      </c>
      <c r="Y2260" s="94">
        <f>Table1[[#This Row],[Female Ballots]]/Table1[[#This Row],[Female Voters]]</f>
        <v>0.36167875192265436</v>
      </c>
      <c r="Z2260" s="95">
        <f>Table1[[#This Row],[Male Ballots]]/Table1[[#This Row],[Male Voters]]</f>
        <v>0.3613348676639816</v>
      </c>
      <c r="AA2260" s="94">
        <f>Table1[[#This Row],[Total Ballots]]/Table1[[#This Row],[Total Voters]]</f>
        <v>0.36048108078422758</v>
      </c>
    </row>
    <row r="2261" spans="1:27" s="12" customFormat="1" x14ac:dyDescent="0.35">
      <c r="A2261" s="8" t="s">
        <v>48</v>
      </c>
      <c r="B2261" s="103">
        <v>2022</v>
      </c>
      <c r="C2261" s="17" t="s">
        <v>81</v>
      </c>
      <c r="D2261" s="17"/>
      <c r="E2261" s="34"/>
      <c r="F2261" s="34"/>
      <c r="G2261" s="9" t="s">
        <v>66</v>
      </c>
      <c r="H2261" s="132">
        <v>12514.917000000001</v>
      </c>
      <c r="I2261" s="132">
        <v>11855.411</v>
      </c>
      <c r="J2261" s="133">
        <v>24370.33</v>
      </c>
      <c r="K2261">
        <v>10170</v>
      </c>
      <c r="L2261">
        <v>9337</v>
      </c>
      <c r="M2261">
        <v>515</v>
      </c>
      <c r="N2261">
        <v>20022</v>
      </c>
      <c r="O2261">
        <v>5287</v>
      </c>
      <c r="P2261">
        <v>4844</v>
      </c>
      <c r="Q2261">
        <v>191</v>
      </c>
      <c r="R2261">
        <v>10322</v>
      </c>
      <c r="S2261" s="94">
        <f>Table1[[#This Row],[Female Voters]]/Table1[[#This Row],[Female Population]]</f>
        <v>0.81263023957729796</v>
      </c>
      <c r="T2261" s="94">
        <f>Table1[[#This Row],[Male Voters]]/Table1[[#This Row],[Male Population]]</f>
        <v>0.78757286440765317</v>
      </c>
      <c r="U2261" s="94">
        <f>Table1[[#This Row],[Total Voters]]/Table1[[#This Row],[Total Population]]</f>
        <v>0.82157278953547197</v>
      </c>
      <c r="V2261" s="94">
        <f>Table1[[#This Row],[Female Ballots]]/Table1[[#This Row],[Female Population]]</f>
        <v>0.42245585807720493</v>
      </c>
      <c r="W2261" s="94">
        <f>Table1[[#This Row],[Male Ballots]]/Table1[[#This Row],[Male Population]]</f>
        <v>0.40858979920645516</v>
      </c>
      <c r="X2261" s="94">
        <f>Table1[[#This Row],[Total Ballots]]/Table1[[#This Row],[Total Population]]</f>
        <v>0.42354781408376496</v>
      </c>
      <c r="Y2261" s="94">
        <f>Table1[[#This Row],[Female Ballots]]/Table1[[#This Row],[Female Voters]]</f>
        <v>0.51986234021632249</v>
      </c>
      <c r="Z2261" s="95">
        <f>Table1[[#This Row],[Male Ballots]]/Table1[[#This Row],[Male Voters]]</f>
        <v>0.51879618721216669</v>
      </c>
      <c r="AA2261" s="94">
        <f>Table1[[#This Row],[Total Ballots]]/Table1[[#This Row],[Total Voters]]</f>
        <v>0.51553291379482569</v>
      </c>
    </row>
    <row r="2262" spans="1:27" s="12" customFormat="1" x14ac:dyDescent="0.35">
      <c r="A2262" s="8" t="s">
        <v>48</v>
      </c>
      <c r="B2262" s="103">
        <v>2022</v>
      </c>
      <c r="C2262" s="17" t="s">
        <v>81</v>
      </c>
      <c r="D2262" s="17"/>
      <c r="E2262" s="34"/>
      <c r="F2262" s="34"/>
      <c r="G2262" s="9" t="s">
        <v>67</v>
      </c>
      <c r="H2262" s="132">
        <v>18649.067999999999</v>
      </c>
      <c r="I2262" s="132">
        <v>16237.911</v>
      </c>
      <c r="J2262" s="133">
        <v>34886.974999999999</v>
      </c>
      <c r="K2262">
        <v>16782</v>
      </c>
      <c r="L2262">
        <v>15075</v>
      </c>
      <c r="M2262">
        <v>620</v>
      </c>
      <c r="N2262">
        <v>32477</v>
      </c>
      <c r="O2262">
        <v>10529</v>
      </c>
      <c r="P2262">
        <v>10088</v>
      </c>
      <c r="Q2262">
        <v>274</v>
      </c>
      <c r="R2262">
        <v>20891</v>
      </c>
      <c r="S2262" s="94">
        <f>Table1[[#This Row],[Female Voters]]/Table1[[#This Row],[Female Population]]</f>
        <v>0.89988411217118203</v>
      </c>
      <c r="T2262" s="94">
        <f>Table1[[#This Row],[Male Voters]]/Table1[[#This Row],[Male Population]]</f>
        <v>0.92838296748885984</v>
      </c>
      <c r="U2262" s="94">
        <f>Table1[[#This Row],[Total Voters]]/Table1[[#This Row],[Total Population]]</f>
        <v>0.93092049396658783</v>
      </c>
      <c r="V2262" s="94">
        <f>Table1[[#This Row],[Female Ballots]]/Table1[[#This Row],[Female Population]]</f>
        <v>0.56458585490706559</v>
      </c>
      <c r="W2262" s="94">
        <f>Table1[[#This Row],[Male Ballots]]/Table1[[#This Row],[Male Population]]</f>
        <v>0.62126218083101947</v>
      </c>
      <c r="X2262" s="94">
        <f>Table1[[#This Row],[Total Ballots]]/Table1[[#This Row],[Total Population]]</f>
        <v>0.59881947345678443</v>
      </c>
      <c r="Y2262" s="94">
        <f>Table1[[#This Row],[Female Ballots]]/Table1[[#This Row],[Female Voters]]</f>
        <v>0.6273984030508879</v>
      </c>
      <c r="Z2262" s="95">
        <f>Table1[[#This Row],[Male Ballots]]/Table1[[#This Row],[Male Voters]]</f>
        <v>0.66918739635157543</v>
      </c>
      <c r="AA2262" s="94">
        <f>Table1[[#This Row],[Total Ballots]]/Table1[[#This Row],[Total Voters]]</f>
        <v>0.6432552267758721</v>
      </c>
    </row>
    <row r="2263" spans="1:27" s="12" customFormat="1" x14ac:dyDescent="0.35">
      <c r="A2263" s="8" t="s">
        <v>44</v>
      </c>
      <c r="B2263" s="103">
        <v>2022</v>
      </c>
      <c r="C2263" s="17" t="s">
        <v>81</v>
      </c>
      <c r="D2263" s="17"/>
      <c r="E2263" s="34"/>
      <c r="F2263" s="34"/>
      <c r="G2263" s="9" t="s">
        <v>79</v>
      </c>
      <c r="H2263" s="132">
        <v>31691.2847</v>
      </c>
      <c r="I2263" s="132">
        <v>31527.303899999999</v>
      </c>
      <c r="J2263" s="133">
        <v>63218.587399999997</v>
      </c>
      <c r="K2263">
        <v>25544</v>
      </c>
      <c r="L2263">
        <v>24205</v>
      </c>
      <c r="M2263">
        <v>766</v>
      </c>
      <c r="N2263">
        <v>50515</v>
      </c>
      <c r="O2263">
        <v>12041</v>
      </c>
      <c r="P2263">
        <v>11069</v>
      </c>
      <c r="Q2263">
        <v>298</v>
      </c>
      <c r="R2263">
        <v>23408</v>
      </c>
      <c r="S2263" s="94">
        <f>Table1[[#This Row],[Female Voters]]/Table1[[#This Row],[Female Population]]</f>
        <v>0.80602601761991677</v>
      </c>
      <c r="T2263" s="94">
        <f>Table1[[#This Row],[Male Voters]]/Table1[[#This Row],[Male Population]]</f>
        <v>0.76774722243217253</v>
      </c>
      <c r="U2263" s="94">
        <f>Table1[[#This Row],[Total Voters]]/Table1[[#This Row],[Total Population]]</f>
        <v>0.79905296966505779</v>
      </c>
      <c r="V2263" s="94">
        <f>Table1[[#This Row],[Female Ballots]]/Table1[[#This Row],[Female Population]]</f>
        <v>0.3799467302756584</v>
      </c>
      <c r="W2263" s="94">
        <f>Table1[[#This Row],[Male Ballots]]/Table1[[#This Row],[Male Population]]</f>
        <v>0.35109250176003792</v>
      </c>
      <c r="X2263" s="94">
        <f>Table1[[#This Row],[Total Ballots]]/Table1[[#This Row],[Total Population]]</f>
        <v>0.37027084853844744</v>
      </c>
      <c r="Y2263" s="94">
        <f>Table1[[#This Row],[Female Ballots]]/Table1[[#This Row],[Female Voters]]</f>
        <v>0.47138271218290012</v>
      </c>
      <c r="Z2263" s="95">
        <f>Table1[[#This Row],[Male Ballots]]/Table1[[#This Row],[Male Voters]]</f>
        <v>0.45730221028713075</v>
      </c>
      <c r="AA2263" s="94">
        <f>Table1[[#This Row],[Total Ballots]]/Table1[[#This Row],[Total Voters]]</f>
        <v>0.46338711273879046</v>
      </c>
    </row>
    <row r="2264" spans="1:27" s="12" customFormat="1" x14ac:dyDescent="0.35">
      <c r="A2264" s="8" t="s">
        <v>44</v>
      </c>
      <c r="B2264" s="103">
        <v>2022</v>
      </c>
      <c r="C2264" s="17" t="s">
        <v>81</v>
      </c>
      <c r="D2264" s="17"/>
      <c r="E2264" s="34"/>
      <c r="F2264" s="34"/>
      <c r="G2264" s="9" t="s">
        <v>62</v>
      </c>
      <c r="H2264" s="132">
        <v>2996.3186999999998</v>
      </c>
      <c r="I2264" s="132">
        <v>3251.1367</v>
      </c>
      <c r="J2264" s="133">
        <v>6247.4553999999998</v>
      </c>
      <c r="K2264">
        <v>2023</v>
      </c>
      <c r="L2264">
        <v>2022</v>
      </c>
      <c r="M2264">
        <v>80</v>
      </c>
      <c r="N2264">
        <v>4125</v>
      </c>
      <c r="O2264">
        <v>401</v>
      </c>
      <c r="P2264">
        <v>409</v>
      </c>
      <c r="Q2264">
        <v>25</v>
      </c>
      <c r="R2264">
        <v>835</v>
      </c>
      <c r="S2264" s="94">
        <f>Table1[[#This Row],[Female Voters]]/Table1[[#This Row],[Female Population]]</f>
        <v>0.67516182440806449</v>
      </c>
      <c r="T2264" s="94">
        <f>Table1[[#This Row],[Male Voters]]/Table1[[#This Row],[Male Population]]</f>
        <v>0.62193632153332712</v>
      </c>
      <c r="U2264" s="94">
        <f>Table1[[#This Row],[Total Voters]]/Table1[[#This Row],[Total Population]]</f>
        <v>0.66026881920597624</v>
      </c>
      <c r="V2264" s="94">
        <f>Table1[[#This Row],[Female Ballots]]/Table1[[#This Row],[Female Population]]</f>
        <v>0.13383089055246361</v>
      </c>
      <c r="W2264" s="94">
        <f>Table1[[#This Row],[Male Ballots]]/Table1[[#This Row],[Male Population]]</f>
        <v>0.12580215405891729</v>
      </c>
      <c r="X2264" s="94">
        <f>Table1[[#This Row],[Total Ballots]]/Table1[[#This Row],[Total Population]]</f>
        <v>0.13365441552411883</v>
      </c>
      <c r="Y2264" s="94">
        <f>Table1[[#This Row],[Female Ballots]]/Table1[[#This Row],[Female Voters]]</f>
        <v>0.19822046465645082</v>
      </c>
      <c r="Z2264" s="95">
        <f>Table1[[#This Row],[Male Ballots]]/Table1[[#This Row],[Male Voters]]</f>
        <v>0.20227497527200791</v>
      </c>
      <c r="AA2264" s="94">
        <f>Table1[[#This Row],[Total Ballots]]/Table1[[#This Row],[Total Voters]]</f>
        <v>0.20242424242424242</v>
      </c>
    </row>
    <row r="2265" spans="1:27" s="12" customFormat="1" x14ac:dyDescent="0.35">
      <c r="A2265" s="8" t="s">
        <v>44</v>
      </c>
      <c r="B2265" s="103">
        <v>2022</v>
      </c>
      <c r="C2265" s="17" t="s">
        <v>81</v>
      </c>
      <c r="D2265" s="17"/>
      <c r="E2265" s="34"/>
      <c r="F2265" s="34"/>
      <c r="G2265" s="9" t="s">
        <v>63</v>
      </c>
      <c r="H2265" s="132">
        <v>4559.5519999999997</v>
      </c>
      <c r="I2265" s="132">
        <v>5056.3869999999997</v>
      </c>
      <c r="J2265" s="133">
        <v>9615.9380000000001</v>
      </c>
      <c r="K2265">
        <v>3636</v>
      </c>
      <c r="L2265">
        <v>3517</v>
      </c>
      <c r="M2265">
        <v>153</v>
      </c>
      <c r="N2265">
        <v>7306</v>
      </c>
      <c r="O2265">
        <v>746</v>
      </c>
      <c r="P2265">
        <v>678</v>
      </c>
      <c r="Q2265">
        <v>40</v>
      </c>
      <c r="R2265">
        <v>1464</v>
      </c>
      <c r="S2265" s="94">
        <f>Table1[[#This Row],[Female Voters]]/Table1[[#This Row],[Female Population]]</f>
        <v>0.79744676669988634</v>
      </c>
      <c r="T2265" s="94">
        <f>Table1[[#This Row],[Male Voters]]/Table1[[#This Row],[Male Population]]</f>
        <v>0.69555593747076716</v>
      </c>
      <c r="U2265" s="94">
        <f>Table1[[#This Row],[Total Voters]]/Table1[[#This Row],[Total Population]]</f>
        <v>0.75978027312572105</v>
      </c>
      <c r="V2265" s="94">
        <f>Table1[[#This Row],[Female Ballots]]/Table1[[#This Row],[Female Population]]</f>
        <v>0.1636125654450262</v>
      </c>
      <c r="W2265" s="94">
        <f>Table1[[#This Row],[Male Ballots]]/Table1[[#This Row],[Male Population]]</f>
        <v>0.13408783781779363</v>
      </c>
      <c r="X2265" s="94">
        <f>Table1[[#This Row],[Total Ballots]]/Table1[[#This Row],[Total Population]]</f>
        <v>0.15224723786696628</v>
      </c>
      <c r="Y2265" s="94">
        <f>Table1[[#This Row],[Female Ballots]]/Table1[[#This Row],[Female Voters]]</f>
        <v>0.20517051705170516</v>
      </c>
      <c r="Z2265" s="95">
        <f>Table1[[#This Row],[Male Ballots]]/Table1[[#This Row],[Male Voters]]</f>
        <v>0.19277793574068808</v>
      </c>
      <c r="AA2265" s="94">
        <f>Table1[[#This Row],[Total Ballots]]/Table1[[#This Row],[Total Voters]]</f>
        <v>0.20038324664659185</v>
      </c>
    </row>
    <row r="2266" spans="1:27" s="12" customFormat="1" x14ac:dyDescent="0.35">
      <c r="A2266" s="8" t="s">
        <v>44</v>
      </c>
      <c r="B2266" s="103">
        <v>2022</v>
      </c>
      <c r="C2266" s="17" t="s">
        <v>81</v>
      </c>
      <c r="D2266" s="17"/>
      <c r="E2266" s="34"/>
      <c r="F2266" s="34"/>
      <c r="G2266" s="9" t="s">
        <v>64</v>
      </c>
      <c r="H2266" s="132">
        <v>5157.7079999999996</v>
      </c>
      <c r="I2266" s="132">
        <v>5277.9359999999997</v>
      </c>
      <c r="J2266" s="133">
        <v>10435.643</v>
      </c>
      <c r="K2266">
        <v>3875</v>
      </c>
      <c r="L2266">
        <v>3752</v>
      </c>
      <c r="M2266">
        <v>133</v>
      </c>
      <c r="N2266">
        <v>7760</v>
      </c>
      <c r="O2266">
        <v>1324</v>
      </c>
      <c r="P2266">
        <v>1152</v>
      </c>
      <c r="Q2266">
        <v>36</v>
      </c>
      <c r="R2266">
        <v>2512</v>
      </c>
      <c r="S2266" s="94">
        <f>Table1[[#This Row],[Female Voters]]/Table1[[#This Row],[Female Population]]</f>
        <v>0.75130271042874086</v>
      </c>
      <c r="T2266" s="94">
        <f>Table1[[#This Row],[Male Voters]]/Table1[[#This Row],[Male Population]]</f>
        <v>0.71088395160532458</v>
      </c>
      <c r="U2266" s="94">
        <f>Table1[[#This Row],[Total Voters]]/Table1[[#This Row],[Total Population]]</f>
        <v>0.74360535330693089</v>
      </c>
      <c r="V2266" s="94">
        <f>Table1[[#This Row],[Female Ballots]]/Table1[[#This Row],[Female Population]]</f>
        <v>0.25670317125358783</v>
      </c>
      <c r="W2266" s="94">
        <f>Table1[[#This Row],[Male Ballots]]/Table1[[#This Row],[Male Population]]</f>
        <v>0.21826714079140028</v>
      </c>
      <c r="X2266" s="94">
        <f>Table1[[#This Row],[Total Ballots]]/Table1[[#This Row],[Total Population]]</f>
        <v>0.24071348550348071</v>
      </c>
      <c r="Y2266" s="94">
        <f>Table1[[#This Row],[Female Ballots]]/Table1[[#This Row],[Female Voters]]</f>
        <v>0.3416774193548387</v>
      </c>
      <c r="Z2266" s="95">
        <f>Table1[[#This Row],[Male Ballots]]/Table1[[#This Row],[Male Voters]]</f>
        <v>0.30703624733475482</v>
      </c>
      <c r="AA2266" s="94">
        <f>Table1[[#This Row],[Total Ballots]]/Table1[[#This Row],[Total Voters]]</f>
        <v>0.32371134020618558</v>
      </c>
    </row>
    <row r="2267" spans="1:27" s="12" customFormat="1" x14ac:dyDescent="0.35">
      <c r="A2267" s="8" t="s">
        <v>44</v>
      </c>
      <c r="B2267" s="103">
        <v>2022</v>
      </c>
      <c r="C2267" s="17" t="s">
        <v>81</v>
      </c>
      <c r="D2267" s="17"/>
      <c r="E2267" s="34"/>
      <c r="F2267" s="34"/>
      <c r="G2267" s="9" t="s">
        <v>65</v>
      </c>
      <c r="H2267" s="132">
        <v>4534.6180000000004</v>
      </c>
      <c r="I2267" s="132">
        <v>4586.5679999999993</v>
      </c>
      <c r="J2267" s="133">
        <v>9121.1859999999997</v>
      </c>
      <c r="K2267">
        <v>3311</v>
      </c>
      <c r="L2267">
        <v>3175</v>
      </c>
      <c r="M2267">
        <v>86</v>
      </c>
      <c r="N2267">
        <v>6572</v>
      </c>
      <c r="O2267">
        <v>1372</v>
      </c>
      <c r="P2267">
        <v>1283</v>
      </c>
      <c r="Q2267">
        <v>38</v>
      </c>
      <c r="R2267">
        <v>2693</v>
      </c>
      <c r="S2267" s="94">
        <f>Table1[[#This Row],[Female Voters]]/Table1[[#This Row],[Female Population]]</f>
        <v>0.73016073239245283</v>
      </c>
      <c r="T2267" s="94">
        <f>Table1[[#This Row],[Male Voters]]/Table1[[#This Row],[Male Population]]</f>
        <v>0.69223872839125034</v>
      </c>
      <c r="U2267" s="94">
        <f>Table1[[#This Row],[Total Voters]]/Table1[[#This Row],[Total Population]]</f>
        <v>0.72052033584229069</v>
      </c>
      <c r="V2267" s="94">
        <f>Table1[[#This Row],[Female Ballots]]/Table1[[#This Row],[Female Population]]</f>
        <v>0.30256131828524474</v>
      </c>
      <c r="W2267" s="94">
        <f>Table1[[#This Row],[Male Ballots]]/Table1[[#This Row],[Male Population]]</f>
        <v>0.27972985465385014</v>
      </c>
      <c r="X2267" s="94">
        <f>Table1[[#This Row],[Total Ballots]]/Table1[[#This Row],[Total Population]]</f>
        <v>0.29524669269983095</v>
      </c>
      <c r="Y2267" s="94">
        <f>Table1[[#This Row],[Female Ballots]]/Table1[[#This Row],[Female Voters]]</f>
        <v>0.41437632135306551</v>
      </c>
      <c r="Z2267" s="95">
        <f>Table1[[#This Row],[Male Ballots]]/Table1[[#This Row],[Male Voters]]</f>
        <v>0.40409448818897636</v>
      </c>
      <c r="AA2267" s="94">
        <f>Table1[[#This Row],[Total Ballots]]/Table1[[#This Row],[Total Voters]]</f>
        <v>0.4097687157638466</v>
      </c>
    </row>
    <row r="2268" spans="1:27" s="12" customFormat="1" x14ac:dyDescent="0.35">
      <c r="A2268" s="8" t="s">
        <v>44</v>
      </c>
      <c r="B2268" s="103">
        <v>2022</v>
      </c>
      <c r="C2268" s="17" t="s">
        <v>81</v>
      </c>
      <c r="D2268" s="17"/>
      <c r="E2268" s="34"/>
      <c r="F2268" s="34"/>
      <c r="G2268" s="9" t="s">
        <v>66</v>
      </c>
      <c r="H2268" s="132">
        <v>5327.5529999999999</v>
      </c>
      <c r="I2268" s="132">
        <v>5150.6759999999995</v>
      </c>
      <c r="J2268" s="133">
        <v>10478.228999999999</v>
      </c>
      <c r="K2268">
        <v>4398</v>
      </c>
      <c r="L2268">
        <v>4106</v>
      </c>
      <c r="M2268">
        <v>148</v>
      </c>
      <c r="N2268">
        <v>8652</v>
      </c>
      <c r="O2268">
        <v>2481</v>
      </c>
      <c r="P2268">
        <v>2230</v>
      </c>
      <c r="Q2268">
        <v>68</v>
      </c>
      <c r="R2268">
        <v>4779</v>
      </c>
      <c r="S2268" s="94">
        <f>Table1[[#This Row],[Female Voters]]/Table1[[#This Row],[Female Population]]</f>
        <v>0.82551970857915447</v>
      </c>
      <c r="T2268" s="94">
        <f>Table1[[#This Row],[Male Voters]]/Table1[[#This Row],[Male Population]]</f>
        <v>0.79717691425358539</v>
      </c>
      <c r="U2268" s="94">
        <f>Table1[[#This Row],[Total Voters]]/Table1[[#This Row],[Total Population]]</f>
        <v>0.82571205496654065</v>
      </c>
      <c r="V2268" s="94">
        <f>Table1[[#This Row],[Female Ballots]]/Table1[[#This Row],[Female Population]]</f>
        <v>0.46569222305249708</v>
      </c>
      <c r="W2268" s="94">
        <f>Table1[[#This Row],[Male Ballots]]/Table1[[#This Row],[Male Population]]</f>
        <v>0.43295287841828922</v>
      </c>
      <c r="X2268" s="94">
        <f>Table1[[#This Row],[Total Ballots]]/Table1[[#This Row],[Total Population]]</f>
        <v>0.456088524119868</v>
      </c>
      <c r="Y2268" s="94">
        <f>Table1[[#This Row],[Female Ballots]]/Table1[[#This Row],[Female Voters]]</f>
        <v>0.56412005457025916</v>
      </c>
      <c r="Z2268" s="95">
        <f>Table1[[#This Row],[Male Ballots]]/Table1[[#This Row],[Male Voters]]</f>
        <v>0.54310764734534822</v>
      </c>
      <c r="AA2268" s="94">
        <f>Table1[[#This Row],[Total Ballots]]/Table1[[#This Row],[Total Voters]]</f>
        <v>0.55235783633841884</v>
      </c>
    </row>
    <row r="2269" spans="1:27" s="12" customFormat="1" x14ac:dyDescent="0.35">
      <c r="A2269" s="8" t="s">
        <v>44</v>
      </c>
      <c r="B2269" s="103">
        <v>2022</v>
      </c>
      <c r="C2269" s="17" t="s">
        <v>81</v>
      </c>
      <c r="D2269" s="17"/>
      <c r="E2269" s="34"/>
      <c r="F2269" s="34"/>
      <c r="G2269" s="9" t="s">
        <v>67</v>
      </c>
      <c r="H2269" s="132">
        <v>9115.5349999999999</v>
      </c>
      <c r="I2269" s="132">
        <v>8204.6002000000008</v>
      </c>
      <c r="J2269" s="133">
        <v>17320.135999999999</v>
      </c>
      <c r="K2269">
        <v>8301</v>
      </c>
      <c r="L2269">
        <v>7633</v>
      </c>
      <c r="M2269">
        <v>166</v>
      </c>
      <c r="N2269">
        <v>16100</v>
      </c>
      <c r="O2269">
        <v>5717</v>
      </c>
      <c r="P2269">
        <v>5317</v>
      </c>
      <c r="Q2269">
        <v>91</v>
      </c>
      <c r="R2269">
        <v>11125</v>
      </c>
      <c r="S2269" s="94">
        <f>Table1[[#This Row],[Female Voters]]/Table1[[#This Row],[Female Population]]</f>
        <v>0.91064320415642086</v>
      </c>
      <c r="T2269" s="94">
        <f>Table1[[#This Row],[Male Voters]]/Table1[[#This Row],[Male Population]]</f>
        <v>0.93033174242908256</v>
      </c>
      <c r="U2269" s="94">
        <f>Table1[[#This Row],[Total Voters]]/Table1[[#This Row],[Total Population]]</f>
        <v>0.92955390188622078</v>
      </c>
      <c r="V2269" s="94">
        <f>Table1[[#This Row],[Female Ballots]]/Table1[[#This Row],[Female Population]]</f>
        <v>0.62717108759935647</v>
      </c>
      <c r="W2269" s="94">
        <f>Table1[[#This Row],[Male Ballots]]/Table1[[#This Row],[Male Population]]</f>
        <v>0.64805107749186841</v>
      </c>
      <c r="X2269" s="94">
        <f>Table1[[#This Row],[Total Ballots]]/Table1[[#This Row],[Total Population]]</f>
        <v>0.64231597257665884</v>
      </c>
      <c r="Y2269" s="94">
        <f>Table1[[#This Row],[Female Ballots]]/Table1[[#This Row],[Female Voters]]</f>
        <v>0.68871220334899408</v>
      </c>
      <c r="Z2269" s="95">
        <f>Table1[[#This Row],[Male Ballots]]/Table1[[#This Row],[Male Voters]]</f>
        <v>0.69658063670902659</v>
      </c>
      <c r="AA2269" s="94">
        <f>Table1[[#This Row],[Total Ballots]]/Table1[[#This Row],[Total Voters]]</f>
        <v>0.69099378881987583</v>
      </c>
    </row>
    <row r="2270" spans="1:27" s="12" customFormat="1" x14ac:dyDescent="0.35">
      <c r="A2270" s="8" t="s">
        <v>33</v>
      </c>
      <c r="B2270" s="103">
        <v>2022</v>
      </c>
      <c r="C2270" s="17" t="s">
        <v>81</v>
      </c>
      <c r="D2270" s="17"/>
      <c r="E2270" s="34"/>
      <c r="F2270" s="34"/>
      <c r="G2270" s="9" t="s">
        <v>79</v>
      </c>
      <c r="H2270" s="132">
        <v>33752.261899999998</v>
      </c>
      <c r="I2270" s="132">
        <v>31432.959100000004</v>
      </c>
      <c r="J2270" s="133">
        <v>65185.22</v>
      </c>
      <c r="K2270">
        <v>29518</v>
      </c>
      <c r="L2270">
        <v>26627</v>
      </c>
      <c r="M2270">
        <v>1007</v>
      </c>
      <c r="N2270">
        <v>57152</v>
      </c>
      <c r="O2270">
        <v>15497</v>
      </c>
      <c r="P2270">
        <v>13477</v>
      </c>
      <c r="Q2270">
        <v>410</v>
      </c>
      <c r="R2270">
        <v>29384</v>
      </c>
      <c r="S2270" s="94">
        <f>Table1[[#This Row],[Female Voters]]/Table1[[#This Row],[Female Population]]</f>
        <v>0.87454879579492717</v>
      </c>
      <c r="T2270" s="94">
        <f>Table1[[#This Row],[Male Voters]]/Table1[[#This Row],[Male Population]]</f>
        <v>0.8471044649436138</v>
      </c>
      <c r="U2270" s="94">
        <f>Table1[[#This Row],[Total Voters]]/Table1[[#This Row],[Total Population]]</f>
        <v>0.87676316809239885</v>
      </c>
      <c r="V2270" s="94">
        <f>Table1[[#This Row],[Female Ballots]]/Table1[[#This Row],[Female Population]]</f>
        <v>0.45913959917453712</v>
      </c>
      <c r="W2270" s="94">
        <f>Table1[[#This Row],[Male Ballots]]/Table1[[#This Row],[Male Population]]</f>
        <v>0.42875377902298734</v>
      </c>
      <c r="X2270" s="94">
        <f>Table1[[#This Row],[Total Ballots]]/Table1[[#This Row],[Total Population]]</f>
        <v>0.45077703197135793</v>
      </c>
      <c r="Y2270" s="94">
        <f>Table1[[#This Row],[Female Ballots]]/Table1[[#This Row],[Female Voters]]</f>
        <v>0.52500169388169926</v>
      </c>
      <c r="Z2270" s="95">
        <f>Table1[[#This Row],[Male Ballots]]/Table1[[#This Row],[Male Voters]]</f>
        <v>0.50614038382093363</v>
      </c>
      <c r="AA2270" s="94">
        <f>Table1[[#This Row],[Total Ballots]]/Table1[[#This Row],[Total Voters]]</f>
        <v>0.51413773796192608</v>
      </c>
    </row>
    <row r="2271" spans="1:27" s="12" customFormat="1" x14ac:dyDescent="0.35">
      <c r="A2271" s="8" t="s">
        <v>33</v>
      </c>
      <c r="B2271" s="103">
        <v>2022</v>
      </c>
      <c r="C2271" s="17" t="s">
        <v>81</v>
      </c>
      <c r="D2271" s="17"/>
      <c r="E2271" s="34"/>
      <c r="F2271" s="34"/>
      <c r="G2271" s="9" t="s">
        <v>62</v>
      </c>
      <c r="H2271" s="132">
        <v>2057.4989</v>
      </c>
      <c r="I2271" s="132">
        <v>2396.7710999999999</v>
      </c>
      <c r="J2271" s="133">
        <v>4454.2700000000004</v>
      </c>
      <c r="K2271">
        <v>1349</v>
      </c>
      <c r="L2271">
        <v>1441</v>
      </c>
      <c r="M2271">
        <v>90</v>
      </c>
      <c r="N2271">
        <v>2880</v>
      </c>
      <c r="O2271">
        <v>257</v>
      </c>
      <c r="P2271">
        <v>266</v>
      </c>
      <c r="Q2271">
        <v>26</v>
      </c>
      <c r="R2271">
        <v>549</v>
      </c>
      <c r="S2271" s="94">
        <f>Table1[[#This Row],[Female Voters]]/Table1[[#This Row],[Female Population]]</f>
        <v>0.65565041128333046</v>
      </c>
      <c r="T2271" s="94">
        <f>Table1[[#This Row],[Male Voters]]/Table1[[#This Row],[Male Population]]</f>
        <v>0.60122554047818755</v>
      </c>
      <c r="U2271" s="94">
        <f>Table1[[#This Row],[Total Voters]]/Table1[[#This Row],[Total Population]]</f>
        <v>0.6465705940591836</v>
      </c>
      <c r="V2271" s="94">
        <f>Table1[[#This Row],[Female Ballots]]/Table1[[#This Row],[Female Population]]</f>
        <v>0.12490893676783982</v>
      </c>
      <c r="W2271" s="94">
        <f>Table1[[#This Row],[Male Ballots]]/Table1[[#This Row],[Male Population]]</f>
        <v>0.11098264661151831</v>
      </c>
      <c r="X2271" s="94">
        <f>Table1[[#This Row],[Total Ballots]]/Table1[[#This Row],[Total Population]]</f>
        <v>0.12325251949253187</v>
      </c>
      <c r="Y2271" s="94">
        <f>Table1[[#This Row],[Female Ballots]]/Table1[[#This Row],[Female Voters]]</f>
        <v>0.1905114899925871</v>
      </c>
      <c r="Z2271" s="95">
        <f>Table1[[#This Row],[Male Ballots]]/Table1[[#This Row],[Male Voters]]</f>
        <v>0.18459403192227619</v>
      </c>
      <c r="AA2271" s="94">
        <f>Table1[[#This Row],[Total Ballots]]/Table1[[#This Row],[Total Voters]]</f>
        <v>0.19062499999999999</v>
      </c>
    </row>
    <row r="2272" spans="1:27" s="12" customFormat="1" x14ac:dyDescent="0.35">
      <c r="A2272" s="8" t="s">
        <v>33</v>
      </c>
      <c r="B2272" s="103">
        <v>2022</v>
      </c>
      <c r="C2272" s="17" t="s">
        <v>81</v>
      </c>
      <c r="D2272" s="17"/>
      <c r="E2272" s="34"/>
      <c r="F2272" s="34"/>
      <c r="G2272" s="9" t="s">
        <v>63</v>
      </c>
      <c r="H2272" s="132">
        <v>3531.413</v>
      </c>
      <c r="I2272" s="132">
        <v>3690.085</v>
      </c>
      <c r="J2272" s="133">
        <v>7221.4979999999996</v>
      </c>
      <c r="K2272">
        <v>3007</v>
      </c>
      <c r="L2272">
        <v>2916</v>
      </c>
      <c r="M2272">
        <v>157</v>
      </c>
      <c r="N2272">
        <v>6080</v>
      </c>
      <c r="O2272">
        <v>612</v>
      </c>
      <c r="P2272">
        <v>548</v>
      </c>
      <c r="Q2272">
        <v>43</v>
      </c>
      <c r="R2272">
        <v>1203</v>
      </c>
      <c r="S2272" s="94">
        <f>Table1[[#This Row],[Female Voters]]/Table1[[#This Row],[Female Population]]</f>
        <v>0.85150051834775486</v>
      </c>
      <c r="T2272" s="94">
        <f>Table1[[#This Row],[Male Voters]]/Table1[[#This Row],[Male Population]]</f>
        <v>0.79022569940800824</v>
      </c>
      <c r="U2272" s="94">
        <f>Table1[[#This Row],[Total Voters]]/Table1[[#This Row],[Total Population]]</f>
        <v>0.8419305800541661</v>
      </c>
      <c r="V2272" s="94">
        <f>Table1[[#This Row],[Female Ballots]]/Table1[[#This Row],[Female Population]]</f>
        <v>0.17330173502787694</v>
      </c>
      <c r="W2272" s="94">
        <f>Table1[[#This Row],[Male Ballots]]/Table1[[#This Row],[Male Population]]</f>
        <v>0.14850606422345283</v>
      </c>
      <c r="X2272" s="94">
        <f>Table1[[#This Row],[Total Ballots]]/Table1[[#This Row],[Total Population]]</f>
        <v>0.16658593549427003</v>
      </c>
      <c r="Y2272" s="94">
        <f>Table1[[#This Row],[Female Ballots]]/Table1[[#This Row],[Female Voters]]</f>
        <v>0.20352510808114399</v>
      </c>
      <c r="Z2272" s="95">
        <f>Table1[[#This Row],[Male Ballots]]/Table1[[#This Row],[Male Voters]]</f>
        <v>0.18792866941015088</v>
      </c>
      <c r="AA2272" s="94">
        <f>Table1[[#This Row],[Total Ballots]]/Table1[[#This Row],[Total Voters]]</f>
        <v>0.19786184210526317</v>
      </c>
    </row>
    <row r="2273" spans="1:27" s="12" customFormat="1" x14ac:dyDescent="0.35">
      <c r="A2273" s="8" t="s">
        <v>33</v>
      </c>
      <c r="B2273" s="103">
        <v>2022</v>
      </c>
      <c r="C2273" s="17" t="s">
        <v>81</v>
      </c>
      <c r="D2273" s="17"/>
      <c r="E2273" s="34"/>
      <c r="F2273" s="34"/>
      <c r="G2273" s="9" t="s">
        <v>64</v>
      </c>
      <c r="H2273" s="132">
        <v>4078.5860000000002</v>
      </c>
      <c r="I2273" s="132">
        <v>4178.3760000000002</v>
      </c>
      <c r="J2273" s="133">
        <v>8256.9629999999997</v>
      </c>
      <c r="K2273">
        <v>3468</v>
      </c>
      <c r="L2273">
        <v>3471</v>
      </c>
      <c r="M2273">
        <v>186</v>
      </c>
      <c r="N2273">
        <v>7125</v>
      </c>
      <c r="O2273">
        <v>978</v>
      </c>
      <c r="P2273">
        <v>903</v>
      </c>
      <c r="Q2273">
        <v>49</v>
      </c>
      <c r="R2273">
        <v>1930</v>
      </c>
      <c r="S2273" s="94">
        <f>Table1[[#This Row],[Female Voters]]/Table1[[#This Row],[Female Population]]</f>
        <v>0.85029468546206943</v>
      </c>
      <c r="T2273" s="94">
        <f>Table1[[#This Row],[Male Voters]]/Table1[[#This Row],[Male Population]]</f>
        <v>0.83070551812474502</v>
      </c>
      <c r="U2273" s="94">
        <f>Table1[[#This Row],[Total Voters]]/Table1[[#This Row],[Total Population]]</f>
        <v>0.86290806922593699</v>
      </c>
      <c r="V2273" s="94">
        <f>Table1[[#This Row],[Female Ballots]]/Table1[[#This Row],[Female Population]]</f>
        <v>0.2397889856925905</v>
      </c>
      <c r="W2273" s="94">
        <f>Table1[[#This Row],[Male Ballots]]/Table1[[#This Row],[Male Population]]</f>
        <v>0.21611267152597086</v>
      </c>
      <c r="X2273" s="94">
        <f>Table1[[#This Row],[Total Ballots]]/Table1[[#This Row],[Total Population]]</f>
        <v>0.23374211559383276</v>
      </c>
      <c r="Y2273" s="94">
        <f>Table1[[#This Row],[Female Ballots]]/Table1[[#This Row],[Female Voters]]</f>
        <v>0.2820069204152249</v>
      </c>
      <c r="Z2273" s="95">
        <f>Table1[[#This Row],[Male Ballots]]/Table1[[#This Row],[Male Voters]]</f>
        <v>0.26015557476231632</v>
      </c>
      <c r="AA2273" s="94">
        <f>Table1[[#This Row],[Total Ballots]]/Table1[[#This Row],[Total Voters]]</f>
        <v>0.27087719298245616</v>
      </c>
    </row>
    <row r="2274" spans="1:27" s="12" customFormat="1" x14ac:dyDescent="0.35">
      <c r="A2274" s="8" t="s">
        <v>33</v>
      </c>
      <c r="B2274" s="103">
        <v>2022</v>
      </c>
      <c r="C2274" s="17" t="s">
        <v>81</v>
      </c>
      <c r="D2274" s="17"/>
      <c r="E2274" s="34"/>
      <c r="F2274" s="34"/>
      <c r="G2274" s="9" t="s">
        <v>65</v>
      </c>
      <c r="H2274" s="132">
        <v>3834.19</v>
      </c>
      <c r="I2274" s="132">
        <v>3661.0529999999999</v>
      </c>
      <c r="J2274" s="133">
        <v>7495.2420000000002</v>
      </c>
      <c r="K2274">
        <v>3280</v>
      </c>
      <c r="L2274">
        <v>3056</v>
      </c>
      <c r="M2274">
        <v>117</v>
      </c>
      <c r="N2274">
        <v>6453</v>
      </c>
      <c r="O2274">
        <v>1244</v>
      </c>
      <c r="P2274">
        <v>1147</v>
      </c>
      <c r="Q2274">
        <v>42</v>
      </c>
      <c r="R2274">
        <v>2433</v>
      </c>
      <c r="S2274" s="94">
        <f>Table1[[#This Row],[Female Voters]]/Table1[[#This Row],[Female Population]]</f>
        <v>0.85546099697719724</v>
      </c>
      <c r="T2274" s="94">
        <f>Table1[[#This Row],[Male Voters]]/Table1[[#This Row],[Male Population]]</f>
        <v>0.83473252094411088</v>
      </c>
      <c r="U2274" s="94">
        <f>Table1[[#This Row],[Total Voters]]/Table1[[#This Row],[Total Population]]</f>
        <v>0.86094618425929403</v>
      </c>
      <c r="V2274" s="94">
        <f>Table1[[#This Row],[Female Ballots]]/Table1[[#This Row],[Female Population]]</f>
        <v>0.32444923178037605</v>
      </c>
      <c r="W2274" s="94">
        <f>Table1[[#This Row],[Male Ballots]]/Table1[[#This Row],[Male Population]]</f>
        <v>0.3132978408124657</v>
      </c>
      <c r="X2274" s="94">
        <f>Table1[[#This Row],[Total Ballots]]/Table1[[#This Row],[Total Population]]</f>
        <v>0.32460593000199328</v>
      </c>
      <c r="Y2274" s="94">
        <f>Table1[[#This Row],[Female Ballots]]/Table1[[#This Row],[Female Voters]]</f>
        <v>0.37926829268292683</v>
      </c>
      <c r="Z2274" s="95">
        <f>Table1[[#This Row],[Male Ballots]]/Table1[[#This Row],[Male Voters]]</f>
        <v>0.37532722513089006</v>
      </c>
      <c r="AA2274" s="94">
        <f>Table1[[#This Row],[Total Ballots]]/Table1[[#This Row],[Total Voters]]</f>
        <v>0.37703393770339377</v>
      </c>
    </row>
    <row r="2275" spans="1:27" s="12" customFormat="1" x14ac:dyDescent="0.35">
      <c r="A2275" s="8" t="s">
        <v>33</v>
      </c>
      <c r="B2275" s="103">
        <v>2022</v>
      </c>
      <c r="C2275" s="17" t="s">
        <v>81</v>
      </c>
      <c r="D2275" s="17"/>
      <c r="E2275" s="34"/>
      <c r="F2275" s="34"/>
      <c r="G2275" s="9" t="s">
        <v>66</v>
      </c>
      <c r="H2275" s="132">
        <v>6169.0169999999998</v>
      </c>
      <c r="I2275" s="132">
        <v>5146.6200000000008</v>
      </c>
      <c r="J2275" s="133">
        <v>11315.635999999999</v>
      </c>
      <c r="K2275">
        <v>5206</v>
      </c>
      <c r="L2275">
        <v>4248</v>
      </c>
      <c r="M2275">
        <v>167</v>
      </c>
      <c r="N2275">
        <v>9621</v>
      </c>
      <c r="O2275">
        <v>3009</v>
      </c>
      <c r="P2275">
        <v>2323</v>
      </c>
      <c r="Q2275">
        <v>84</v>
      </c>
      <c r="R2275">
        <v>5416</v>
      </c>
      <c r="S2275" s="94">
        <f>Table1[[#This Row],[Female Voters]]/Table1[[#This Row],[Female Population]]</f>
        <v>0.84389457834206005</v>
      </c>
      <c r="T2275" s="94">
        <f>Table1[[#This Row],[Male Voters]]/Table1[[#This Row],[Male Population]]</f>
        <v>0.82539608519766361</v>
      </c>
      <c r="U2275" s="94">
        <f>Table1[[#This Row],[Total Voters]]/Table1[[#This Row],[Total Population]]</f>
        <v>0.85023943859629292</v>
      </c>
      <c r="V2275" s="94">
        <f>Table1[[#This Row],[Female Ballots]]/Table1[[#This Row],[Female Population]]</f>
        <v>0.48776004345586987</v>
      </c>
      <c r="W2275" s="94">
        <f>Table1[[#This Row],[Male Ballots]]/Table1[[#This Row],[Male Population]]</f>
        <v>0.45136419630747943</v>
      </c>
      <c r="X2275" s="94">
        <f>Table1[[#This Row],[Total Ballots]]/Table1[[#This Row],[Total Population]]</f>
        <v>0.47862974736903879</v>
      </c>
      <c r="Y2275" s="94">
        <f>Table1[[#This Row],[Female Ballots]]/Table1[[#This Row],[Female Voters]]</f>
        <v>0.57798693814829039</v>
      </c>
      <c r="Z2275" s="95">
        <f>Table1[[#This Row],[Male Ballots]]/Table1[[#This Row],[Male Voters]]</f>
        <v>0.54684557438794723</v>
      </c>
      <c r="AA2275" s="94">
        <f>Table1[[#This Row],[Total Ballots]]/Table1[[#This Row],[Total Voters]]</f>
        <v>0.56293524581644316</v>
      </c>
    </row>
    <row r="2276" spans="1:27" s="12" customFormat="1" x14ac:dyDescent="0.35">
      <c r="A2276" s="8" t="s">
        <v>33</v>
      </c>
      <c r="B2276" s="103">
        <v>2022</v>
      </c>
      <c r="C2276" s="17" t="s">
        <v>81</v>
      </c>
      <c r="D2276" s="17"/>
      <c r="E2276" s="34"/>
      <c r="F2276" s="34"/>
      <c r="G2276" s="9" t="s">
        <v>67</v>
      </c>
      <c r="H2276" s="132">
        <v>14081.556999999999</v>
      </c>
      <c r="I2276" s="132">
        <v>12360.054</v>
      </c>
      <c r="J2276" s="133">
        <v>26441.611000000001</v>
      </c>
      <c r="K2276">
        <v>13208</v>
      </c>
      <c r="L2276">
        <v>11495</v>
      </c>
      <c r="M2276">
        <v>290</v>
      </c>
      <c r="N2276">
        <v>24993</v>
      </c>
      <c r="O2276">
        <v>9397</v>
      </c>
      <c r="P2276">
        <v>8290</v>
      </c>
      <c r="Q2276">
        <v>166</v>
      </c>
      <c r="R2276">
        <v>17853</v>
      </c>
      <c r="S2276" s="94">
        <f>Table1[[#This Row],[Female Voters]]/Table1[[#This Row],[Female Population]]</f>
        <v>0.93796445946992946</v>
      </c>
      <c r="T2276" s="94">
        <f>Table1[[#This Row],[Male Voters]]/Table1[[#This Row],[Male Population]]</f>
        <v>0.93001211807003437</v>
      </c>
      <c r="U2276" s="94">
        <f>Table1[[#This Row],[Total Voters]]/Table1[[#This Row],[Total Population]]</f>
        <v>0.94521472235560833</v>
      </c>
      <c r="V2276" s="94">
        <f>Table1[[#This Row],[Female Ballots]]/Table1[[#This Row],[Female Population]]</f>
        <v>0.66732677359470982</v>
      </c>
      <c r="W2276" s="94">
        <f>Table1[[#This Row],[Male Ballots]]/Table1[[#This Row],[Male Population]]</f>
        <v>0.67070904382780205</v>
      </c>
      <c r="X2276" s="94">
        <f>Table1[[#This Row],[Total Ballots]]/Table1[[#This Row],[Total Population]]</f>
        <v>0.67518578954966091</v>
      </c>
      <c r="Y2276" s="94">
        <f>Table1[[#This Row],[Female Ballots]]/Table1[[#This Row],[Female Voters]]</f>
        <v>0.7114627498485766</v>
      </c>
      <c r="Z2276" s="95">
        <f>Table1[[#This Row],[Male Ballots]]/Table1[[#This Row],[Male Voters]]</f>
        <v>0.72118312309699872</v>
      </c>
      <c r="AA2276" s="94">
        <f>Table1[[#This Row],[Total Ballots]]/Table1[[#This Row],[Total Voters]]</f>
        <v>0.71432000960268871</v>
      </c>
    </row>
    <row r="2277" spans="1:27" s="12" customFormat="1" x14ac:dyDescent="0.35">
      <c r="A2277" s="8" t="s">
        <v>51</v>
      </c>
      <c r="B2277" s="103">
        <v>2022</v>
      </c>
      <c r="C2277" s="17" t="s">
        <v>81</v>
      </c>
      <c r="D2277" s="17"/>
      <c r="E2277" s="34"/>
      <c r="F2277" s="34"/>
      <c r="G2277" s="9" t="s">
        <v>79</v>
      </c>
      <c r="H2277" s="132">
        <v>205286.44999999998</v>
      </c>
      <c r="I2277" s="132">
        <v>197437.51499999998</v>
      </c>
      <c r="J2277" s="133">
        <v>402723.98099999997</v>
      </c>
      <c r="K2277">
        <v>166934</v>
      </c>
      <c r="L2277">
        <v>154374</v>
      </c>
      <c r="M2277">
        <v>4072</v>
      </c>
      <c r="N2277">
        <v>325380</v>
      </c>
      <c r="O2277">
        <v>73462</v>
      </c>
      <c r="P2277">
        <v>67001</v>
      </c>
      <c r="Q2277">
        <v>1429</v>
      </c>
      <c r="R2277">
        <v>141892</v>
      </c>
      <c r="S2277" s="94">
        <f>Table1[[#This Row],[Female Voters]]/Table1[[#This Row],[Female Population]]</f>
        <v>0.81317593051075709</v>
      </c>
      <c r="T2277" s="94">
        <f>Table1[[#This Row],[Male Voters]]/Table1[[#This Row],[Male Population]]</f>
        <v>0.78188787981858465</v>
      </c>
      <c r="U2277" s="94">
        <f>Table1[[#This Row],[Total Voters]]/Table1[[#This Row],[Total Population]]</f>
        <v>0.80794791308938718</v>
      </c>
      <c r="V2277" s="94">
        <f>Table1[[#This Row],[Female Ballots]]/Table1[[#This Row],[Female Population]]</f>
        <v>0.35785118793763548</v>
      </c>
      <c r="W2277" s="94">
        <f>Table1[[#This Row],[Male Ballots]]/Table1[[#This Row],[Male Population]]</f>
        <v>0.3393529340156049</v>
      </c>
      <c r="X2277" s="94">
        <f>Table1[[#This Row],[Total Ballots]]/Table1[[#This Row],[Total Population]]</f>
        <v>0.35233064504296308</v>
      </c>
      <c r="Y2277" s="94">
        <f>Table1[[#This Row],[Female Ballots]]/Table1[[#This Row],[Female Voters]]</f>
        <v>0.44006613392119043</v>
      </c>
      <c r="Z2277" s="95">
        <f>Table1[[#This Row],[Male Ballots]]/Table1[[#This Row],[Male Voters]]</f>
        <v>0.43401738634744191</v>
      </c>
      <c r="AA2277" s="94">
        <f>Table1[[#This Row],[Total Ballots]]/Table1[[#This Row],[Total Voters]]</f>
        <v>0.43608089003626527</v>
      </c>
    </row>
    <row r="2278" spans="1:27" s="12" customFormat="1" x14ac:dyDescent="0.35">
      <c r="A2278" s="8" t="s">
        <v>51</v>
      </c>
      <c r="B2278" s="103">
        <v>2022</v>
      </c>
      <c r="C2278" s="17" t="s">
        <v>81</v>
      </c>
      <c r="D2278" s="17"/>
      <c r="E2278" s="34"/>
      <c r="F2278" s="34"/>
      <c r="G2278" s="9" t="s">
        <v>62</v>
      </c>
      <c r="H2278" s="132">
        <v>21003.895</v>
      </c>
      <c r="I2278" s="132">
        <v>21648.732</v>
      </c>
      <c r="J2278" s="133">
        <v>42652.627999999997</v>
      </c>
      <c r="K2278">
        <v>13759</v>
      </c>
      <c r="L2278">
        <v>13758</v>
      </c>
      <c r="M2278">
        <v>640</v>
      </c>
      <c r="N2278">
        <v>28157</v>
      </c>
      <c r="O2278">
        <v>3048</v>
      </c>
      <c r="P2278">
        <v>2903</v>
      </c>
      <c r="Q2278">
        <v>180</v>
      </c>
      <c r="R2278">
        <v>6131</v>
      </c>
      <c r="S2278" s="94">
        <f>Table1[[#This Row],[Female Voters]]/Table1[[#This Row],[Female Population]]</f>
        <v>0.65506897649221729</v>
      </c>
      <c r="T2278" s="94">
        <f>Table1[[#This Row],[Male Voters]]/Table1[[#This Row],[Male Population]]</f>
        <v>0.63551066177917492</v>
      </c>
      <c r="U2278" s="94">
        <f>Table1[[#This Row],[Total Voters]]/Table1[[#This Row],[Total Population]]</f>
        <v>0.66014689645852542</v>
      </c>
      <c r="V2278" s="94">
        <f>Table1[[#This Row],[Female Ballots]]/Table1[[#This Row],[Female Population]]</f>
        <v>0.14511594159083352</v>
      </c>
      <c r="W2278" s="94">
        <f>Table1[[#This Row],[Male Ballots]]/Table1[[#This Row],[Male Population]]</f>
        <v>0.13409561354447919</v>
      </c>
      <c r="X2278" s="94">
        <f>Table1[[#This Row],[Total Ballots]]/Table1[[#This Row],[Total Population]]</f>
        <v>0.14374260831009053</v>
      </c>
      <c r="Y2278" s="94">
        <f>Table1[[#This Row],[Female Ballots]]/Table1[[#This Row],[Female Voters]]</f>
        <v>0.22152772730576351</v>
      </c>
      <c r="Z2278" s="95">
        <f>Table1[[#This Row],[Male Ballots]]/Table1[[#This Row],[Male Voters]]</f>
        <v>0.21100450646896352</v>
      </c>
      <c r="AA2278" s="94">
        <f>Table1[[#This Row],[Total Ballots]]/Table1[[#This Row],[Total Voters]]</f>
        <v>0.21774336754625848</v>
      </c>
    </row>
    <row r="2279" spans="1:27" s="12" customFormat="1" x14ac:dyDescent="0.35">
      <c r="A2279" s="8" t="s">
        <v>51</v>
      </c>
      <c r="B2279" s="103">
        <v>2022</v>
      </c>
      <c r="C2279" s="17" t="s">
        <v>81</v>
      </c>
      <c r="D2279" s="17"/>
      <c r="E2279" s="34"/>
      <c r="F2279" s="34"/>
      <c r="G2279" s="9" t="s">
        <v>63</v>
      </c>
      <c r="H2279" s="132">
        <v>33530.94</v>
      </c>
      <c r="I2279" s="132">
        <v>34653.43</v>
      </c>
      <c r="J2279" s="133">
        <v>68184.38</v>
      </c>
      <c r="K2279">
        <v>26289</v>
      </c>
      <c r="L2279">
        <v>25632</v>
      </c>
      <c r="M2279">
        <v>924</v>
      </c>
      <c r="N2279">
        <v>52845</v>
      </c>
      <c r="O2279">
        <v>6183</v>
      </c>
      <c r="P2279">
        <v>5530</v>
      </c>
      <c r="Q2279">
        <v>288</v>
      </c>
      <c r="R2279">
        <v>12001</v>
      </c>
      <c r="S2279" s="94">
        <f>Table1[[#This Row],[Female Voters]]/Table1[[#This Row],[Female Population]]</f>
        <v>0.78402215983208334</v>
      </c>
      <c r="T2279" s="94">
        <f>Table1[[#This Row],[Male Voters]]/Table1[[#This Row],[Male Population]]</f>
        <v>0.73966704017466667</v>
      </c>
      <c r="U2279" s="94">
        <f>Table1[[#This Row],[Total Voters]]/Table1[[#This Row],[Total Population]]</f>
        <v>0.77503087950642058</v>
      </c>
      <c r="V2279" s="94">
        <f>Table1[[#This Row],[Female Ballots]]/Table1[[#This Row],[Female Population]]</f>
        <v>0.18439685854318427</v>
      </c>
      <c r="W2279" s="94">
        <f>Table1[[#This Row],[Male Ballots]]/Table1[[#This Row],[Male Population]]</f>
        <v>0.15958016277176604</v>
      </c>
      <c r="X2279" s="94">
        <f>Table1[[#This Row],[Total Ballots]]/Table1[[#This Row],[Total Population]]</f>
        <v>0.17600805345740475</v>
      </c>
      <c r="Y2279" s="94">
        <f>Table1[[#This Row],[Female Ballots]]/Table1[[#This Row],[Female Voters]]</f>
        <v>0.23519342690859293</v>
      </c>
      <c r="Z2279" s="95">
        <f>Table1[[#This Row],[Male Ballots]]/Table1[[#This Row],[Male Voters]]</f>
        <v>0.21574594257178528</v>
      </c>
      <c r="AA2279" s="94">
        <f>Table1[[#This Row],[Total Ballots]]/Table1[[#This Row],[Total Voters]]</f>
        <v>0.22709811713501751</v>
      </c>
    </row>
    <row r="2280" spans="1:27" s="12" customFormat="1" x14ac:dyDescent="0.35">
      <c r="A2280" s="8" t="s">
        <v>51</v>
      </c>
      <c r="B2280" s="103">
        <v>2022</v>
      </c>
      <c r="C2280" s="17" t="s">
        <v>81</v>
      </c>
      <c r="D2280" s="17"/>
      <c r="E2280" s="34"/>
      <c r="F2280" s="34"/>
      <c r="G2280" s="9" t="s">
        <v>64</v>
      </c>
      <c r="H2280" s="132">
        <v>36230.729999999996</v>
      </c>
      <c r="I2280" s="132">
        <v>36097.199999999997</v>
      </c>
      <c r="J2280" s="133">
        <v>72327.929999999993</v>
      </c>
      <c r="K2280">
        <v>27930</v>
      </c>
      <c r="L2280">
        <v>26261</v>
      </c>
      <c r="M2280">
        <v>802</v>
      </c>
      <c r="N2280">
        <v>54993</v>
      </c>
      <c r="O2280">
        <v>9455</v>
      </c>
      <c r="P2280">
        <v>8668</v>
      </c>
      <c r="Q2280">
        <v>231</v>
      </c>
      <c r="R2280">
        <v>18354</v>
      </c>
      <c r="S2280" s="94">
        <f>Table1[[#This Row],[Female Voters]]/Table1[[#This Row],[Female Population]]</f>
        <v>0.77089255446964511</v>
      </c>
      <c r="T2280" s="94">
        <f>Table1[[#This Row],[Male Voters]]/Table1[[#This Row],[Male Population]]</f>
        <v>0.72750795075518326</v>
      </c>
      <c r="U2280" s="94">
        <f>Table1[[#This Row],[Total Voters]]/Table1[[#This Row],[Total Population]]</f>
        <v>0.7603286863041705</v>
      </c>
      <c r="V2280" s="94">
        <f>Table1[[#This Row],[Female Ballots]]/Table1[[#This Row],[Female Population]]</f>
        <v>0.26096631229897937</v>
      </c>
      <c r="W2280" s="94">
        <f>Table1[[#This Row],[Male Ballots]]/Table1[[#This Row],[Male Population]]</f>
        <v>0.24012942832131026</v>
      </c>
      <c r="X2280" s="94">
        <f>Table1[[#This Row],[Total Ballots]]/Table1[[#This Row],[Total Population]]</f>
        <v>0.25376089153940951</v>
      </c>
      <c r="Y2280" s="94">
        <f>Table1[[#This Row],[Female Ballots]]/Table1[[#This Row],[Female Voters]]</f>
        <v>0.33852488363766559</v>
      </c>
      <c r="Z2280" s="95">
        <f>Table1[[#This Row],[Male Ballots]]/Table1[[#This Row],[Male Voters]]</f>
        <v>0.33007120825558811</v>
      </c>
      <c r="AA2280" s="94">
        <f>Table1[[#This Row],[Total Ballots]]/Table1[[#This Row],[Total Voters]]</f>
        <v>0.33375156838143039</v>
      </c>
    </row>
    <row r="2281" spans="1:27" s="12" customFormat="1" x14ac:dyDescent="0.35">
      <c r="A2281" s="14" t="s">
        <v>51</v>
      </c>
      <c r="B2281" s="103">
        <v>2022</v>
      </c>
      <c r="C2281" s="17" t="s">
        <v>81</v>
      </c>
      <c r="D2281" s="17"/>
      <c r="E2281" s="34"/>
      <c r="F2281" s="34"/>
      <c r="G2281" s="9" t="s">
        <v>65</v>
      </c>
      <c r="H2281" s="132">
        <v>33562.660000000003</v>
      </c>
      <c r="I2281" s="132">
        <v>33586.71</v>
      </c>
      <c r="J2281" s="133">
        <v>67149.38</v>
      </c>
      <c r="K2281">
        <v>26913</v>
      </c>
      <c r="L2281">
        <v>25505</v>
      </c>
      <c r="M2281">
        <v>598</v>
      </c>
      <c r="N2281">
        <v>53016</v>
      </c>
      <c r="O2281">
        <v>10958</v>
      </c>
      <c r="P2281">
        <v>10408</v>
      </c>
      <c r="Q2281">
        <v>183</v>
      </c>
      <c r="R2281">
        <v>21549</v>
      </c>
      <c r="S2281" s="94">
        <f>Table1[[#This Row],[Female Voters]]/Table1[[#This Row],[Female Population]]</f>
        <v>0.8018732722614953</v>
      </c>
      <c r="T2281" s="94">
        <f>Table1[[#This Row],[Male Voters]]/Table1[[#This Row],[Male Population]]</f>
        <v>0.75937774196996377</v>
      </c>
      <c r="U2281" s="94">
        <f>Table1[[#This Row],[Total Voters]]/Table1[[#This Row],[Total Population]]</f>
        <v>0.78952329865145432</v>
      </c>
      <c r="V2281" s="94">
        <f>Table1[[#This Row],[Female Ballots]]/Table1[[#This Row],[Female Population]]</f>
        <v>0.32649378803706258</v>
      </c>
      <c r="W2281" s="94">
        <f>Table1[[#This Row],[Male Ballots]]/Table1[[#This Row],[Male Population]]</f>
        <v>0.30988447513912498</v>
      </c>
      <c r="X2281" s="94">
        <f>Table1[[#This Row],[Total Ballots]]/Table1[[#This Row],[Total Population]]</f>
        <v>0.32091137699260958</v>
      </c>
      <c r="Y2281" s="94">
        <f>Table1[[#This Row],[Female Ballots]]/Table1[[#This Row],[Female Voters]]</f>
        <v>0.40716382417419089</v>
      </c>
      <c r="Z2281" s="95">
        <f>Table1[[#This Row],[Male Ballots]]/Table1[[#This Row],[Male Voters]]</f>
        <v>0.40807684767692609</v>
      </c>
      <c r="AA2281" s="94">
        <f>Table1[[#This Row],[Total Ballots]]/Table1[[#This Row],[Total Voters]]</f>
        <v>0.40646220009053868</v>
      </c>
    </row>
    <row r="2282" spans="1:27" s="12" customFormat="1" x14ac:dyDescent="0.35">
      <c r="A2282" s="8" t="s">
        <v>51</v>
      </c>
      <c r="B2282" s="103">
        <v>2022</v>
      </c>
      <c r="C2282" s="17" t="s">
        <v>81</v>
      </c>
      <c r="D2282" s="17"/>
      <c r="E2282" s="34"/>
      <c r="F2282" s="34"/>
      <c r="G2282" s="9" t="s">
        <v>66</v>
      </c>
      <c r="H2282" s="132">
        <v>32401.14</v>
      </c>
      <c r="I2282" s="132">
        <v>30835.190000000002</v>
      </c>
      <c r="J2282" s="133">
        <v>63236.33</v>
      </c>
      <c r="K2282">
        <v>27277</v>
      </c>
      <c r="L2282">
        <v>25448</v>
      </c>
      <c r="M2282">
        <v>556</v>
      </c>
      <c r="N2282">
        <v>53281</v>
      </c>
      <c r="O2282">
        <v>14682</v>
      </c>
      <c r="P2282">
        <v>13663</v>
      </c>
      <c r="Q2282">
        <v>251</v>
      </c>
      <c r="R2282">
        <v>28596</v>
      </c>
      <c r="S2282" s="94">
        <f>Table1[[#This Row],[Female Voters]]/Table1[[#This Row],[Female Population]]</f>
        <v>0.8418530952923261</v>
      </c>
      <c r="T2282" s="94">
        <f>Table1[[#This Row],[Male Voters]]/Table1[[#This Row],[Male Population]]</f>
        <v>0.82529084464859781</v>
      </c>
      <c r="U2282" s="94">
        <f>Table1[[#This Row],[Total Voters]]/Table1[[#This Row],[Total Population]]</f>
        <v>0.84256945335062927</v>
      </c>
      <c r="V2282" s="94">
        <f>Table1[[#This Row],[Female Ballots]]/Table1[[#This Row],[Female Population]]</f>
        <v>0.45313220460761566</v>
      </c>
      <c r="W2282" s="94">
        <f>Table1[[#This Row],[Male Ballots]]/Table1[[#This Row],[Male Population]]</f>
        <v>0.44309764266086893</v>
      </c>
      <c r="X2282" s="94">
        <f>Table1[[#This Row],[Total Ballots]]/Table1[[#This Row],[Total Population]]</f>
        <v>0.4522084061488072</v>
      </c>
      <c r="Y2282" s="94">
        <f>Table1[[#This Row],[Female Ballots]]/Table1[[#This Row],[Female Voters]]</f>
        <v>0.53825567327785317</v>
      </c>
      <c r="Z2282" s="95">
        <f>Table1[[#This Row],[Male Ballots]]/Table1[[#This Row],[Male Voters]]</f>
        <v>0.53689877397044949</v>
      </c>
      <c r="AA2282" s="94">
        <f>Table1[[#This Row],[Total Ballots]]/Table1[[#This Row],[Total Voters]]</f>
        <v>0.5367016384827612</v>
      </c>
    </row>
    <row r="2283" spans="1:27" s="12" customFormat="1" x14ac:dyDescent="0.35">
      <c r="A2283" s="8" t="s">
        <v>51</v>
      </c>
      <c r="B2283" s="103">
        <v>2022</v>
      </c>
      <c r="C2283" s="17" t="s">
        <v>81</v>
      </c>
      <c r="D2283" s="17"/>
      <c r="E2283" s="34"/>
      <c r="F2283" s="34"/>
      <c r="G2283" s="9" t="s">
        <v>67</v>
      </c>
      <c r="H2283" s="132">
        <v>48557.084999999999</v>
      </c>
      <c r="I2283" s="132">
        <v>40616.252999999997</v>
      </c>
      <c r="J2283" s="133">
        <v>89173.332999999999</v>
      </c>
      <c r="K2283">
        <v>44766</v>
      </c>
      <c r="L2283">
        <v>37770</v>
      </c>
      <c r="M2283">
        <v>552</v>
      </c>
      <c r="N2283">
        <v>83088</v>
      </c>
      <c r="O2283">
        <v>29136</v>
      </c>
      <c r="P2283">
        <v>25829</v>
      </c>
      <c r="Q2283">
        <v>296</v>
      </c>
      <c r="R2283">
        <v>55261</v>
      </c>
      <c r="S2283" s="94">
        <f>Table1[[#This Row],[Female Voters]]/Table1[[#This Row],[Female Population]]</f>
        <v>0.92192519382083993</v>
      </c>
      <c r="T2283" s="94">
        <f>Table1[[#This Row],[Male Voters]]/Table1[[#This Row],[Male Population]]</f>
        <v>0.92992329942400154</v>
      </c>
      <c r="U2283" s="94">
        <f>Table1[[#This Row],[Total Voters]]/Table1[[#This Row],[Total Population]]</f>
        <v>0.9317583766886901</v>
      </c>
      <c r="V2283" s="94">
        <f>Table1[[#This Row],[Female Ballots]]/Table1[[#This Row],[Female Population]]</f>
        <v>0.60003601946039387</v>
      </c>
      <c r="W2283" s="94">
        <f>Table1[[#This Row],[Male Ballots]]/Table1[[#This Row],[Male Population]]</f>
        <v>0.63592769131116067</v>
      </c>
      <c r="X2283" s="94">
        <f>Table1[[#This Row],[Total Ballots]]/Table1[[#This Row],[Total Population]]</f>
        <v>0.61970320207723983</v>
      </c>
      <c r="Y2283" s="94">
        <f>Table1[[#This Row],[Female Ballots]]/Table1[[#This Row],[Female Voters]]</f>
        <v>0.65085109234687044</v>
      </c>
      <c r="Z2283" s="95">
        <f>Table1[[#This Row],[Male Ballots]]/Table1[[#This Row],[Male Voters]]</f>
        <v>0.68384961609743178</v>
      </c>
      <c r="AA2283" s="94">
        <f>Table1[[#This Row],[Total Ballots]]/Table1[[#This Row],[Total Voters]]</f>
        <v>0.66509002503369918</v>
      </c>
    </row>
    <row r="2284" spans="1:27" s="12" customFormat="1" x14ac:dyDescent="0.35">
      <c r="A2284" s="8" t="s">
        <v>25</v>
      </c>
      <c r="B2284" s="103">
        <v>2022</v>
      </c>
      <c r="C2284" s="17" t="s">
        <v>81</v>
      </c>
      <c r="D2284" s="17"/>
      <c r="E2284" s="34"/>
      <c r="F2284" s="34"/>
      <c r="G2284" s="9" t="s">
        <v>79</v>
      </c>
      <c r="H2284" s="132">
        <v>1678.58592</v>
      </c>
      <c r="I2284" s="132">
        <v>1614.8500100000001</v>
      </c>
      <c r="J2284" s="133">
        <v>3293.4359999999997</v>
      </c>
      <c r="K2284">
        <v>1443</v>
      </c>
      <c r="L2284">
        <v>1347</v>
      </c>
      <c r="M2284">
        <v>34</v>
      </c>
      <c r="N2284">
        <v>2824</v>
      </c>
      <c r="O2284">
        <v>796</v>
      </c>
      <c r="P2284">
        <v>734</v>
      </c>
      <c r="Q2284">
        <v>13</v>
      </c>
      <c r="R2284">
        <v>1543</v>
      </c>
      <c r="S2284" s="94">
        <f>Table1[[#This Row],[Female Voters]]/Table1[[#This Row],[Female Population]]</f>
        <v>0.85965215292643471</v>
      </c>
      <c r="T2284" s="94">
        <f>Table1[[#This Row],[Male Voters]]/Table1[[#This Row],[Male Population]]</f>
        <v>0.83413319606072878</v>
      </c>
      <c r="U2284" s="94">
        <f>Table1[[#This Row],[Total Voters]]/Table1[[#This Row],[Total Population]]</f>
        <v>0.85746314790996403</v>
      </c>
      <c r="V2284" s="94">
        <f>Table1[[#This Row],[Female Ballots]]/Table1[[#This Row],[Female Population]]</f>
        <v>0.47420867202317529</v>
      </c>
      <c r="W2284" s="94">
        <f>Table1[[#This Row],[Male Ballots]]/Table1[[#This Row],[Male Population]]</f>
        <v>0.45453137780889008</v>
      </c>
      <c r="X2284" s="94">
        <f>Table1[[#This Row],[Total Ballots]]/Table1[[#This Row],[Total Population]]</f>
        <v>0.46850766190689608</v>
      </c>
      <c r="Y2284" s="94">
        <f>Table1[[#This Row],[Female Ballots]]/Table1[[#This Row],[Female Voters]]</f>
        <v>0.55162855162855162</v>
      </c>
      <c r="Z2284" s="95">
        <f>Table1[[#This Row],[Male Ballots]]/Table1[[#This Row],[Male Voters]]</f>
        <v>0.54491462509279887</v>
      </c>
      <c r="AA2284" s="94">
        <f>Table1[[#This Row],[Total Ballots]]/Table1[[#This Row],[Total Voters]]</f>
        <v>0.54638810198300281</v>
      </c>
    </row>
    <row r="2285" spans="1:27" s="12" customFormat="1" x14ac:dyDescent="0.35">
      <c r="A2285" s="8" t="s">
        <v>25</v>
      </c>
      <c r="B2285" s="103">
        <v>2022</v>
      </c>
      <c r="C2285" s="17" t="s">
        <v>81</v>
      </c>
      <c r="D2285" s="17"/>
      <c r="E2285" s="34"/>
      <c r="F2285" s="34"/>
      <c r="G2285" s="9" t="s">
        <v>62</v>
      </c>
      <c r="H2285" s="132">
        <v>126.7295</v>
      </c>
      <c r="I2285" s="132">
        <v>132.31220000000002</v>
      </c>
      <c r="J2285" s="133">
        <v>259.04169999999999</v>
      </c>
      <c r="K2285">
        <v>78</v>
      </c>
      <c r="L2285">
        <v>82</v>
      </c>
      <c r="M2285">
        <v>3</v>
      </c>
      <c r="N2285">
        <v>163</v>
      </c>
      <c r="O2285">
        <v>24</v>
      </c>
      <c r="P2285">
        <v>19</v>
      </c>
      <c r="Q2285">
        <v>1</v>
      </c>
      <c r="R2285">
        <v>44</v>
      </c>
      <c r="S2285" s="94">
        <f>Table1[[#This Row],[Female Voters]]/Table1[[#This Row],[Female Population]]</f>
        <v>0.61548416114637872</v>
      </c>
      <c r="T2285" s="94">
        <f>Table1[[#This Row],[Male Voters]]/Table1[[#This Row],[Male Population]]</f>
        <v>0.61974632724722278</v>
      </c>
      <c r="U2285" s="94">
        <f>Table1[[#This Row],[Total Voters]]/Table1[[#This Row],[Total Population]]</f>
        <v>0.62924231890077931</v>
      </c>
      <c r="V2285" s="94">
        <f>Table1[[#This Row],[Female Ballots]]/Table1[[#This Row],[Female Population]]</f>
        <v>0.18937974189119344</v>
      </c>
      <c r="W2285" s="94">
        <f>Table1[[#This Row],[Male Ballots]]/Table1[[#This Row],[Male Population]]</f>
        <v>0.14359975875240527</v>
      </c>
      <c r="X2285" s="94">
        <f>Table1[[#This Row],[Total Ballots]]/Table1[[#This Row],[Total Population]]</f>
        <v>0.16985682227996496</v>
      </c>
      <c r="Y2285" s="94">
        <f>Table1[[#This Row],[Female Ballots]]/Table1[[#This Row],[Female Voters]]</f>
        <v>0.30769230769230771</v>
      </c>
      <c r="Z2285" s="95">
        <f>Table1[[#This Row],[Male Ballots]]/Table1[[#This Row],[Male Voters]]</f>
        <v>0.23170731707317074</v>
      </c>
      <c r="AA2285" s="94">
        <f>Table1[[#This Row],[Total Ballots]]/Table1[[#This Row],[Total Voters]]</f>
        <v>0.26993865030674846</v>
      </c>
    </row>
    <row r="2286" spans="1:27" s="12" customFormat="1" x14ac:dyDescent="0.35">
      <c r="A2286" s="8" t="s">
        <v>25</v>
      </c>
      <c r="B2286" s="103">
        <v>2022</v>
      </c>
      <c r="C2286" s="17" t="s">
        <v>81</v>
      </c>
      <c r="D2286" s="17"/>
      <c r="E2286" s="34"/>
      <c r="F2286" s="34"/>
      <c r="G2286" s="9" t="s">
        <v>63</v>
      </c>
      <c r="H2286" s="132">
        <v>169.929</v>
      </c>
      <c r="I2286" s="132">
        <v>164.64841999999999</v>
      </c>
      <c r="J2286" s="133">
        <v>334.57749999999999</v>
      </c>
      <c r="K2286">
        <v>156</v>
      </c>
      <c r="L2286">
        <v>137</v>
      </c>
      <c r="M2286">
        <v>4</v>
      </c>
      <c r="N2286">
        <v>297</v>
      </c>
      <c r="O2286">
        <v>45</v>
      </c>
      <c r="P2286">
        <v>34</v>
      </c>
      <c r="Q2286">
        <v>1</v>
      </c>
      <c r="R2286">
        <v>80</v>
      </c>
      <c r="S2286" s="94">
        <f>Table1[[#This Row],[Female Voters]]/Table1[[#This Row],[Female Population]]</f>
        <v>0.9180304715498826</v>
      </c>
      <c r="T2286" s="94">
        <f>Table1[[#This Row],[Male Voters]]/Table1[[#This Row],[Male Population]]</f>
        <v>0.83207600777462676</v>
      </c>
      <c r="U2286" s="94">
        <f>Table1[[#This Row],[Total Voters]]/Table1[[#This Row],[Total Population]]</f>
        <v>0.88768670935732386</v>
      </c>
      <c r="V2286" s="94">
        <f>Table1[[#This Row],[Female Ballots]]/Table1[[#This Row],[Female Population]]</f>
        <v>0.26481648217785075</v>
      </c>
      <c r="W2286" s="94">
        <f>Table1[[#This Row],[Male Ballots]]/Table1[[#This Row],[Male Population]]</f>
        <v>0.20650061506815554</v>
      </c>
      <c r="X2286" s="94">
        <f>Table1[[#This Row],[Total Ballots]]/Table1[[#This Row],[Total Population]]</f>
        <v>0.2391075311400199</v>
      </c>
      <c r="Y2286" s="94">
        <f>Table1[[#This Row],[Female Ballots]]/Table1[[#This Row],[Female Voters]]</f>
        <v>0.28846153846153844</v>
      </c>
      <c r="Z2286" s="95">
        <f>Table1[[#This Row],[Male Ballots]]/Table1[[#This Row],[Male Voters]]</f>
        <v>0.24817518248175183</v>
      </c>
      <c r="AA2286" s="94">
        <f>Table1[[#This Row],[Total Ballots]]/Table1[[#This Row],[Total Voters]]</f>
        <v>0.26936026936026936</v>
      </c>
    </row>
    <row r="2287" spans="1:27" s="12" customFormat="1" x14ac:dyDescent="0.35">
      <c r="A2287" s="8" t="s">
        <v>25</v>
      </c>
      <c r="B2287" s="103">
        <v>2022</v>
      </c>
      <c r="C2287" s="17" t="s">
        <v>81</v>
      </c>
      <c r="D2287" s="17"/>
      <c r="E2287" s="34"/>
      <c r="F2287" s="34"/>
      <c r="G2287" s="9" t="s">
        <v>64</v>
      </c>
      <c r="H2287" s="132">
        <v>209.67670000000001</v>
      </c>
      <c r="I2287" s="132">
        <v>222.5061</v>
      </c>
      <c r="J2287" s="133">
        <v>432.18279999999999</v>
      </c>
      <c r="K2287">
        <v>170</v>
      </c>
      <c r="L2287">
        <v>167</v>
      </c>
      <c r="M2287">
        <v>5</v>
      </c>
      <c r="N2287">
        <v>342</v>
      </c>
      <c r="O2287">
        <v>61</v>
      </c>
      <c r="P2287">
        <v>65</v>
      </c>
      <c r="Q2287">
        <v>0</v>
      </c>
      <c r="R2287">
        <v>126</v>
      </c>
      <c r="S2287" s="94">
        <f>Table1[[#This Row],[Female Voters]]/Table1[[#This Row],[Female Population]]</f>
        <v>0.81077201234090379</v>
      </c>
      <c r="T2287" s="94">
        <f>Table1[[#This Row],[Male Voters]]/Table1[[#This Row],[Male Population]]</f>
        <v>0.75054122111708399</v>
      </c>
      <c r="U2287" s="94">
        <f>Table1[[#This Row],[Total Voters]]/Table1[[#This Row],[Total Population]]</f>
        <v>0.79133181607412417</v>
      </c>
      <c r="V2287" s="94">
        <f>Table1[[#This Row],[Female Ballots]]/Table1[[#This Row],[Female Population]]</f>
        <v>0.29092407501644196</v>
      </c>
      <c r="W2287" s="94">
        <f>Table1[[#This Row],[Male Ballots]]/Table1[[#This Row],[Male Population]]</f>
        <v>0.29212682259048178</v>
      </c>
      <c r="X2287" s="94">
        <f>Table1[[#This Row],[Total Ballots]]/Table1[[#This Row],[Total Population]]</f>
        <v>0.29154330065888789</v>
      </c>
      <c r="Y2287" s="94">
        <f>Table1[[#This Row],[Female Ballots]]/Table1[[#This Row],[Female Voters]]</f>
        <v>0.35882352941176471</v>
      </c>
      <c r="Z2287" s="95">
        <f>Table1[[#This Row],[Male Ballots]]/Table1[[#This Row],[Male Voters]]</f>
        <v>0.38922155688622756</v>
      </c>
      <c r="AA2287" s="94">
        <f>Table1[[#This Row],[Total Ballots]]/Table1[[#This Row],[Total Voters]]</f>
        <v>0.36842105263157893</v>
      </c>
    </row>
    <row r="2288" spans="1:27" s="12" customFormat="1" x14ac:dyDescent="0.35">
      <c r="A2288" s="8" t="s">
        <v>25</v>
      </c>
      <c r="B2288" s="103">
        <v>2022</v>
      </c>
      <c r="C2288" s="17" t="s">
        <v>81</v>
      </c>
      <c r="D2288" s="17"/>
      <c r="E2288" s="34"/>
      <c r="F2288" s="34"/>
      <c r="G2288" s="9" t="s">
        <v>65</v>
      </c>
      <c r="H2288" s="132">
        <v>197.84995000000001</v>
      </c>
      <c r="I2288" s="132">
        <v>204.89379</v>
      </c>
      <c r="J2288" s="133">
        <v>402.74369999999999</v>
      </c>
      <c r="K2288">
        <v>165</v>
      </c>
      <c r="L2288">
        <v>159</v>
      </c>
      <c r="M2288"/>
      <c r="N2288">
        <v>324</v>
      </c>
      <c r="O2288">
        <v>75</v>
      </c>
      <c r="P2288">
        <v>64</v>
      </c>
      <c r="Q2288">
        <v>0</v>
      </c>
      <c r="R2288">
        <v>139</v>
      </c>
      <c r="S2288" s="94">
        <f>Table1[[#This Row],[Female Voters]]/Table1[[#This Row],[Female Population]]</f>
        <v>0.83396533585174015</v>
      </c>
      <c r="T2288" s="94">
        <f>Table1[[#This Row],[Male Voters]]/Table1[[#This Row],[Male Population]]</f>
        <v>0.77601180592149721</v>
      </c>
      <c r="U2288" s="94">
        <f>Table1[[#This Row],[Total Voters]]/Table1[[#This Row],[Total Population]]</f>
        <v>0.80448185781677028</v>
      </c>
      <c r="V2288" s="94">
        <f>Table1[[#This Row],[Female Ballots]]/Table1[[#This Row],[Female Population]]</f>
        <v>0.3790751526598819</v>
      </c>
      <c r="W2288" s="94">
        <f>Table1[[#This Row],[Male Ballots]]/Table1[[#This Row],[Male Population]]</f>
        <v>0.31235695332689195</v>
      </c>
      <c r="X2288" s="94">
        <f>Table1[[#This Row],[Total Ballots]]/Table1[[#This Row],[Total Population]]</f>
        <v>0.34513264887818235</v>
      </c>
      <c r="Y2288" s="94">
        <f>Table1[[#This Row],[Female Ballots]]/Table1[[#This Row],[Female Voters]]</f>
        <v>0.45454545454545453</v>
      </c>
      <c r="Z2288" s="95">
        <f>Table1[[#This Row],[Male Ballots]]/Table1[[#This Row],[Male Voters]]</f>
        <v>0.40251572327044027</v>
      </c>
      <c r="AA2288" s="94">
        <f>Table1[[#This Row],[Total Ballots]]/Table1[[#This Row],[Total Voters]]</f>
        <v>0.42901234567901236</v>
      </c>
    </row>
    <row r="2289" spans="1:27" s="12" customFormat="1" x14ac:dyDescent="0.35">
      <c r="A2289" s="8" t="s">
        <v>25</v>
      </c>
      <c r="B2289" s="103">
        <v>2022</v>
      </c>
      <c r="C2289" s="17" t="s">
        <v>81</v>
      </c>
      <c r="D2289" s="17"/>
      <c r="E2289" s="34"/>
      <c r="F2289" s="34"/>
      <c r="G2289" s="9" t="s">
        <v>66</v>
      </c>
      <c r="H2289" s="132">
        <v>352.34440000000001</v>
      </c>
      <c r="I2289" s="132">
        <v>323.61379999999997</v>
      </c>
      <c r="J2289" s="133">
        <v>675.95820000000003</v>
      </c>
      <c r="K2289">
        <v>292</v>
      </c>
      <c r="L2289">
        <v>266</v>
      </c>
      <c r="M2289">
        <v>14</v>
      </c>
      <c r="N2289">
        <v>572</v>
      </c>
      <c r="O2289">
        <v>171</v>
      </c>
      <c r="P2289">
        <v>174</v>
      </c>
      <c r="Q2289">
        <v>5</v>
      </c>
      <c r="R2289">
        <v>350</v>
      </c>
      <c r="S2289" s="94">
        <f>Table1[[#This Row],[Female Voters]]/Table1[[#This Row],[Female Population]]</f>
        <v>0.82873461306607965</v>
      </c>
      <c r="T2289" s="94">
        <f>Table1[[#This Row],[Male Voters]]/Table1[[#This Row],[Male Population]]</f>
        <v>0.82196741918916938</v>
      </c>
      <c r="U2289" s="94">
        <f>Table1[[#This Row],[Total Voters]]/Table1[[#This Row],[Total Population]]</f>
        <v>0.84620617073659288</v>
      </c>
      <c r="V2289" s="94">
        <f>Table1[[#This Row],[Female Ballots]]/Table1[[#This Row],[Female Population]]</f>
        <v>0.48532061244623159</v>
      </c>
      <c r="W2289" s="94">
        <f>Table1[[#This Row],[Male Ballots]]/Table1[[#This Row],[Male Population]]</f>
        <v>0.53767793586058454</v>
      </c>
      <c r="X2289" s="94">
        <f>Table1[[#This Row],[Total Ballots]]/Table1[[#This Row],[Total Population]]</f>
        <v>0.51778349608008301</v>
      </c>
      <c r="Y2289" s="94">
        <f>Table1[[#This Row],[Female Ballots]]/Table1[[#This Row],[Female Voters]]</f>
        <v>0.58561643835616439</v>
      </c>
      <c r="Z2289" s="95">
        <f>Table1[[#This Row],[Male Ballots]]/Table1[[#This Row],[Male Voters]]</f>
        <v>0.65413533834586468</v>
      </c>
      <c r="AA2289" s="94">
        <f>Table1[[#This Row],[Total Ballots]]/Table1[[#This Row],[Total Voters]]</f>
        <v>0.61188811188811187</v>
      </c>
    </row>
    <row r="2290" spans="1:27" s="12" customFormat="1" x14ac:dyDescent="0.35">
      <c r="A2290" s="8" t="s">
        <v>25</v>
      </c>
      <c r="B2290" s="103">
        <v>2022</v>
      </c>
      <c r="C2290" s="17" t="s">
        <v>81</v>
      </c>
      <c r="D2290" s="17"/>
      <c r="E2290" s="34"/>
      <c r="F2290" s="34"/>
      <c r="G2290" s="9" t="s">
        <v>67</v>
      </c>
      <c r="H2290" s="132">
        <v>622.05637000000002</v>
      </c>
      <c r="I2290" s="132">
        <v>566.87569999999994</v>
      </c>
      <c r="J2290" s="133">
        <v>1188.9321</v>
      </c>
      <c r="K2290">
        <v>582</v>
      </c>
      <c r="L2290">
        <v>536</v>
      </c>
      <c r="M2290">
        <v>8</v>
      </c>
      <c r="N2290">
        <v>1126</v>
      </c>
      <c r="O2290">
        <v>420</v>
      </c>
      <c r="P2290">
        <v>378</v>
      </c>
      <c r="Q2290">
        <v>6</v>
      </c>
      <c r="R2290">
        <v>804</v>
      </c>
      <c r="S2290" s="94">
        <f>Table1[[#This Row],[Female Voters]]/Table1[[#This Row],[Female Population]]</f>
        <v>0.93560652710621706</v>
      </c>
      <c r="T2290" s="94">
        <f>Table1[[#This Row],[Male Voters]]/Table1[[#This Row],[Male Population]]</f>
        <v>0.945533562295932</v>
      </c>
      <c r="U2290" s="94">
        <f>Table1[[#This Row],[Total Voters]]/Table1[[#This Row],[Total Population]]</f>
        <v>0.94706838178563768</v>
      </c>
      <c r="V2290" s="94">
        <f>Table1[[#This Row],[Female Ballots]]/Table1[[#This Row],[Female Population]]</f>
        <v>0.67517996801479585</v>
      </c>
      <c r="W2290" s="94">
        <f>Table1[[#This Row],[Male Ballots]]/Table1[[#This Row],[Male Population]]</f>
        <v>0.66681284803705654</v>
      </c>
      <c r="X2290" s="94">
        <f>Table1[[#This Row],[Total Ballots]]/Table1[[#This Row],[Total Population]]</f>
        <v>0.67623710386825286</v>
      </c>
      <c r="Y2290" s="94">
        <f>Table1[[#This Row],[Female Ballots]]/Table1[[#This Row],[Female Voters]]</f>
        <v>0.72164948453608246</v>
      </c>
      <c r="Z2290" s="95">
        <f>Table1[[#This Row],[Male Ballots]]/Table1[[#This Row],[Male Voters]]</f>
        <v>0.70522388059701491</v>
      </c>
      <c r="AA2290" s="94">
        <f>Table1[[#This Row],[Total Ballots]]/Table1[[#This Row],[Total Voters]]</f>
        <v>0.7140319715808171</v>
      </c>
    </row>
    <row r="2291" spans="1:27" s="12" customFormat="1" x14ac:dyDescent="0.35">
      <c r="A2291" s="8" t="s">
        <v>46</v>
      </c>
      <c r="B2291" s="103">
        <v>2022</v>
      </c>
      <c r="C2291" s="17" t="s">
        <v>81</v>
      </c>
      <c r="D2291" s="17"/>
      <c r="E2291" s="34"/>
      <c r="F2291" s="34"/>
      <c r="G2291" s="9" t="s">
        <v>79</v>
      </c>
      <c r="H2291" s="132">
        <v>44265.078600000001</v>
      </c>
      <c r="I2291" s="132">
        <v>43337.069499999998</v>
      </c>
      <c r="J2291" s="133">
        <v>87602.147999999986</v>
      </c>
      <c r="K2291">
        <v>35793</v>
      </c>
      <c r="L2291">
        <v>33771</v>
      </c>
      <c r="M2291">
        <v>1183</v>
      </c>
      <c r="N2291">
        <v>70747</v>
      </c>
      <c r="O2291">
        <v>16214</v>
      </c>
      <c r="P2291">
        <v>15098</v>
      </c>
      <c r="Q2291">
        <v>444</v>
      </c>
      <c r="R2291">
        <v>31756</v>
      </c>
      <c r="S2291" s="94">
        <f>Table1[[#This Row],[Female Voters]]/Table1[[#This Row],[Female Population]]</f>
        <v>0.80860581596256331</v>
      </c>
      <c r="T2291" s="94">
        <f>Table1[[#This Row],[Male Voters]]/Table1[[#This Row],[Male Population]]</f>
        <v>0.77926358172418653</v>
      </c>
      <c r="U2291" s="94">
        <f>Table1[[#This Row],[Total Voters]]/Table1[[#This Row],[Total Population]]</f>
        <v>0.8075943525950986</v>
      </c>
      <c r="V2291" s="94">
        <f>Table1[[#This Row],[Female Ballots]]/Table1[[#This Row],[Female Population]]</f>
        <v>0.36629326125267514</v>
      </c>
      <c r="W2291" s="94">
        <f>Table1[[#This Row],[Male Ballots]]/Table1[[#This Row],[Male Population]]</f>
        <v>0.34838534709874652</v>
      </c>
      <c r="X2291" s="94">
        <f>Table1[[#This Row],[Total Ballots]]/Table1[[#This Row],[Total Population]]</f>
        <v>0.36250252676452643</v>
      </c>
      <c r="Y2291" s="94">
        <f>Table1[[#This Row],[Female Ballots]]/Table1[[#This Row],[Female Voters]]</f>
        <v>0.45299360210096945</v>
      </c>
      <c r="Z2291" s="95">
        <f>Table1[[#This Row],[Male Ballots]]/Table1[[#This Row],[Male Voters]]</f>
        <v>0.44706997127713127</v>
      </c>
      <c r="AA2291" s="94">
        <f>Table1[[#This Row],[Total Ballots]]/Table1[[#This Row],[Total Voters]]</f>
        <v>0.44886708977059098</v>
      </c>
    </row>
    <row r="2292" spans="1:27" s="12" customFormat="1" x14ac:dyDescent="0.35">
      <c r="A2292" s="8" t="s">
        <v>46</v>
      </c>
      <c r="B2292" s="103">
        <v>2022</v>
      </c>
      <c r="C2292" s="17" t="s">
        <v>81</v>
      </c>
      <c r="D2292" s="17"/>
      <c r="E2292" s="34"/>
      <c r="F2292" s="34"/>
      <c r="G2292" s="9" t="s">
        <v>62</v>
      </c>
      <c r="H2292" s="132">
        <v>4065.2496000000001</v>
      </c>
      <c r="I2292" s="132">
        <v>4233.1352999999999</v>
      </c>
      <c r="J2292" s="133">
        <v>8298.384</v>
      </c>
      <c r="K2292">
        <v>2470</v>
      </c>
      <c r="L2292">
        <v>2552</v>
      </c>
      <c r="M2292">
        <v>88</v>
      </c>
      <c r="N2292">
        <v>5110</v>
      </c>
      <c r="O2292">
        <v>540</v>
      </c>
      <c r="P2292">
        <v>519</v>
      </c>
      <c r="Q2292">
        <v>23</v>
      </c>
      <c r="R2292">
        <v>1082</v>
      </c>
      <c r="S2292" s="94">
        <f>Table1[[#This Row],[Female Voters]]/Table1[[#This Row],[Female Population]]</f>
        <v>0.60758876896513314</v>
      </c>
      <c r="T2292" s="94">
        <f>Table1[[#This Row],[Male Voters]]/Table1[[#This Row],[Male Population]]</f>
        <v>0.60286284730847139</v>
      </c>
      <c r="U2292" s="94">
        <f>Table1[[#This Row],[Total Voters]]/Table1[[#This Row],[Total Population]]</f>
        <v>0.61578254272157085</v>
      </c>
      <c r="V2292" s="94">
        <f>Table1[[#This Row],[Female Ballots]]/Table1[[#This Row],[Female Population]]</f>
        <v>0.13283317216241777</v>
      </c>
      <c r="W2292" s="94">
        <f>Table1[[#This Row],[Male Ballots]]/Table1[[#This Row],[Male Population]]</f>
        <v>0.12260416056155823</v>
      </c>
      <c r="X2292" s="94">
        <f>Table1[[#This Row],[Total Ballots]]/Table1[[#This Row],[Total Population]]</f>
        <v>0.13038683194221912</v>
      </c>
      <c r="Y2292" s="94">
        <f>Table1[[#This Row],[Female Ballots]]/Table1[[#This Row],[Female Voters]]</f>
        <v>0.21862348178137653</v>
      </c>
      <c r="Z2292" s="95">
        <f>Table1[[#This Row],[Male Ballots]]/Table1[[#This Row],[Male Voters]]</f>
        <v>0.20336990595611285</v>
      </c>
      <c r="AA2292" s="94">
        <f>Table1[[#This Row],[Total Ballots]]/Table1[[#This Row],[Total Voters]]</f>
        <v>0.2117416829745597</v>
      </c>
    </row>
    <row r="2293" spans="1:27" s="12" customFormat="1" x14ac:dyDescent="0.35">
      <c r="A2293" s="8" t="s">
        <v>46</v>
      </c>
      <c r="B2293" s="103">
        <v>2022</v>
      </c>
      <c r="C2293" s="17" t="s">
        <v>81</v>
      </c>
      <c r="D2293" s="17"/>
      <c r="E2293" s="34"/>
      <c r="F2293" s="34"/>
      <c r="G2293" s="9" t="s">
        <v>63</v>
      </c>
      <c r="H2293" s="132">
        <v>6816.0910000000003</v>
      </c>
      <c r="I2293" s="132">
        <v>6952.9040000000005</v>
      </c>
      <c r="J2293" s="133">
        <v>13768.994999999999</v>
      </c>
      <c r="K2293">
        <v>5140</v>
      </c>
      <c r="L2293">
        <v>5016</v>
      </c>
      <c r="M2293">
        <v>208</v>
      </c>
      <c r="N2293">
        <v>10364</v>
      </c>
      <c r="O2293">
        <v>1149</v>
      </c>
      <c r="P2293">
        <v>1013</v>
      </c>
      <c r="Q2293">
        <v>57</v>
      </c>
      <c r="R2293">
        <v>2219</v>
      </c>
      <c r="S2293" s="94">
        <f>Table1[[#This Row],[Female Voters]]/Table1[[#This Row],[Female Population]]</f>
        <v>0.7540979133054414</v>
      </c>
      <c r="T2293" s="94">
        <f>Table1[[#This Row],[Male Voters]]/Table1[[#This Row],[Male Population]]</f>
        <v>0.72142517716338372</v>
      </c>
      <c r="U2293" s="94">
        <f>Table1[[#This Row],[Total Voters]]/Table1[[#This Row],[Total Population]]</f>
        <v>0.75270562593711454</v>
      </c>
      <c r="V2293" s="94">
        <f>Table1[[#This Row],[Female Ballots]]/Table1[[#This Row],[Female Population]]</f>
        <v>0.16857169307158604</v>
      </c>
      <c r="W2293" s="94">
        <f>Table1[[#This Row],[Male Ballots]]/Table1[[#This Row],[Male Population]]</f>
        <v>0.14569451843431175</v>
      </c>
      <c r="X2293" s="94">
        <f>Table1[[#This Row],[Total Ballots]]/Table1[[#This Row],[Total Population]]</f>
        <v>0.16115918409440921</v>
      </c>
      <c r="Y2293" s="94">
        <f>Table1[[#This Row],[Female Ballots]]/Table1[[#This Row],[Female Voters]]</f>
        <v>0.22354085603112842</v>
      </c>
      <c r="Z2293" s="95">
        <f>Table1[[#This Row],[Male Ballots]]/Table1[[#This Row],[Male Voters]]</f>
        <v>0.20195374800637958</v>
      </c>
      <c r="AA2293" s="94">
        <f>Table1[[#This Row],[Total Ballots]]/Table1[[#This Row],[Total Voters]]</f>
        <v>0.21410652257815516</v>
      </c>
    </row>
    <row r="2294" spans="1:27" s="12" customFormat="1" x14ac:dyDescent="0.35">
      <c r="A2294" s="8" t="s">
        <v>46</v>
      </c>
      <c r="B2294" s="103">
        <v>2022</v>
      </c>
      <c r="C2294" s="17" t="s">
        <v>81</v>
      </c>
      <c r="D2294" s="17"/>
      <c r="E2294" s="34"/>
      <c r="F2294" s="34"/>
      <c r="G2294" s="9" t="s">
        <v>64</v>
      </c>
      <c r="H2294" s="132">
        <v>6804.143</v>
      </c>
      <c r="I2294" s="132">
        <v>7064.9380000000001</v>
      </c>
      <c r="J2294" s="133">
        <v>13869.081</v>
      </c>
      <c r="K2294">
        <v>5357</v>
      </c>
      <c r="L2294">
        <v>5262</v>
      </c>
      <c r="M2294">
        <v>216</v>
      </c>
      <c r="N2294">
        <v>10835</v>
      </c>
      <c r="O2294">
        <v>1651</v>
      </c>
      <c r="P2294">
        <v>1571</v>
      </c>
      <c r="Q2294">
        <v>66</v>
      </c>
      <c r="R2294">
        <v>3288</v>
      </c>
      <c r="S2294" s="94">
        <f>Table1[[#This Row],[Female Voters]]/Table1[[#This Row],[Female Population]]</f>
        <v>0.78731443474953422</v>
      </c>
      <c r="T2294" s="94">
        <f>Table1[[#This Row],[Male Voters]]/Table1[[#This Row],[Male Population]]</f>
        <v>0.74480483763622551</v>
      </c>
      <c r="U2294" s="94">
        <f>Table1[[#This Row],[Total Voters]]/Table1[[#This Row],[Total Population]]</f>
        <v>0.78123417117543692</v>
      </c>
      <c r="V2294" s="94">
        <f>Table1[[#This Row],[Female Ballots]]/Table1[[#This Row],[Female Population]]</f>
        <v>0.24264628183152528</v>
      </c>
      <c r="W2294" s="94">
        <f>Table1[[#This Row],[Male Ballots]]/Table1[[#This Row],[Male Population]]</f>
        <v>0.22236571644365458</v>
      </c>
      <c r="X2294" s="94">
        <f>Table1[[#This Row],[Total Ballots]]/Table1[[#This Row],[Total Population]]</f>
        <v>0.23707410750575325</v>
      </c>
      <c r="Y2294" s="94">
        <f>Table1[[#This Row],[Female Ballots]]/Table1[[#This Row],[Female Voters]]</f>
        <v>0.30819488519693861</v>
      </c>
      <c r="Z2294" s="95">
        <f>Table1[[#This Row],[Male Ballots]]/Table1[[#This Row],[Male Voters]]</f>
        <v>0.29855568225009504</v>
      </c>
      <c r="AA2294" s="94">
        <f>Table1[[#This Row],[Total Ballots]]/Table1[[#This Row],[Total Voters]]</f>
        <v>0.30346100599907705</v>
      </c>
    </row>
    <row r="2295" spans="1:27" s="12" customFormat="1" x14ac:dyDescent="0.35">
      <c r="A2295" s="8" t="s">
        <v>46</v>
      </c>
      <c r="B2295" s="103">
        <v>2022</v>
      </c>
      <c r="C2295" s="17" t="s">
        <v>81</v>
      </c>
      <c r="D2295" s="17"/>
      <c r="E2295" s="34"/>
      <c r="F2295" s="34"/>
      <c r="G2295" s="9" t="s">
        <v>65</v>
      </c>
      <c r="H2295" s="132">
        <v>6663.7309999999998</v>
      </c>
      <c r="I2295" s="132">
        <v>6654.7359999999999</v>
      </c>
      <c r="J2295" s="133">
        <v>13318.467000000001</v>
      </c>
      <c r="K2295">
        <v>5420</v>
      </c>
      <c r="L2295">
        <v>5086</v>
      </c>
      <c r="M2295">
        <v>192</v>
      </c>
      <c r="N2295">
        <v>10698</v>
      </c>
      <c r="O2295">
        <v>2176</v>
      </c>
      <c r="P2295">
        <v>2045</v>
      </c>
      <c r="Q2295">
        <v>70</v>
      </c>
      <c r="R2295">
        <v>4291</v>
      </c>
      <c r="S2295" s="94">
        <f>Table1[[#This Row],[Female Voters]]/Table1[[#This Row],[Female Population]]</f>
        <v>0.81335816226675417</v>
      </c>
      <c r="T2295" s="94">
        <f>Table1[[#This Row],[Male Voters]]/Table1[[#This Row],[Male Population]]</f>
        <v>0.76426773353593591</v>
      </c>
      <c r="U2295" s="94">
        <f>Table1[[#This Row],[Total Voters]]/Table1[[#This Row],[Total Population]]</f>
        <v>0.80324559876147905</v>
      </c>
      <c r="V2295" s="94">
        <f>Table1[[#This Row],[Female Ballots]]/Table1[[#This Row],[Female Population]]</f>
        <v>0.32654379355949392</v>
      </c>
      <c r="W2295" s="94">
        <f>Table1[[#This Row],[Male Ballots]]/Table1[[#This Row],[Male Population]]</f>
        <v>0.30729994397974614</v>
      </c>
      <c r="X2295" s="94">
        <f>Table1[[#This Row],[Total Ballots]]/Table1[[#This Row],[Total Population]]</f>
        <v>0.32218422735889946</v>
      </c>
      <c r="Y2295" s="94">
        <f>Table1[[#This Row],[Female Ballots]]/Table1[[#This Row],[Female Voters]]</f>
        <v>0.4014760147601476</v>
      </c>
      <c r="Z2295" s="95">
        <f>Table1[[#This Row],[Male Ballots]]/Table1[[#This Row],[Male Voters]]</f>
        <v>0.40208415257569802</v>
      </c>
      <c r="AA2295" s="94">
        <f>Table1[[#This Row],[Total Ballots]]/Table1[[#This Row],[Total Voters]]</f>
        <v>0.40110300990839409</v>
      </c>
    </row>
    <row r="2296" spans="1:27" s="12" customFormat="1" x14ac:dyDescent="0.35">
      <c r="A2296" s="8" t="s">
        <v>46</v>
      </c>
      <c r="B2296" s="103">
        <v>2022</v>
      </c>
      <c r="C2296" s="17" t="s">
        <v>81</v>
      </c>
      <c r="D2296" s="17"/>
      <c r="E2296" s="34"/>
      <c r="F2296" s="34"/>
      <c r="G2296" s="9" t="s">
        <v>66</v>
      </c>
      <c r="H2296" s="132">
        <v>7635.268</v>
      </c>
      <c r="I2296" s="132">
        <v>7379.5300000000007</v>
      </c>
      <c r="J2296" s="133">
        <v>15014.797999999999</v>
      </c>
      <c r="K2296">
        <v>6234</v>
      </c>
      <c r="L2296">
        <v>5850</v>
      </c>
      <c r="M2296">
        <v>238</v>
      </c>
      <c r="N2296">
        <v>12322</v>
      </c>
      <c r="O2296">
        <v>3347</v>
      </c>
      <c r="P2296">
        <v>3142</v>
      </c>
      <c r="Q2296">
        <v>102</v>
      </c>
      <c r="R2296">
        <v>6591</v>
      </c>
      <c r="S2296" s="94">
        <f>Table1[[#This Row],[Female Voters]]/Table1[[#This Row],[Female Population]]</f>
        <v>0.81647428747753192</v>
      </c>
      <c r="T2296" s="94">
        <f>Table1[[#This Row],[Male Voters]]/Table1[[#This Row],[Male Population]]</f>
        <v>0.79273341256150454</v>
      </c>
      <c r="U2296" s="94">
        <f>Table1[[#This Row],[Total Voters]]/Table1[[#This Row],[Total Population]]</f>
        <v>0.82065706112063586</v>
      </c>
      <c r="V2296" s="94">
        <f>Table1[[#This Row],[Female Ballots]]/Table1[[#This Row],[Female Population]]</f>
        <v>0.43836051334412884</v>
      </c>
      <c r="W2296" s="94">
        <f>Table1[[#This Row],[Male Ballots]]/Table1[[#This Row],[Male Population]]</f>
        <v>0.42577237303730719</v>
      </c>
      <c r="X2296" s="94">
        <f>Table1[[#This Row],[Total Ballots]]/Table1[[#This Row],[Total Population]]</f>
        <v>0.43896694447704193</v>
      </c>
      <c r="Y2296" s="94">
        <f>Table1[[#This Row],[Female Ballots]]/Table1[[#This Row],[Female Voters]]</f>
        <v>0.53689444979146617</v>
      </c>
      <c r="Z2296" s="95">
        <f>Table1[[#This Row],[Male Ballots]]/Table1[[#This Row],[Male Voters]]</f>
        <v>0.53709401709401705</v>
      </c>
      <c r="AA2296" s="94">
        <f>Table1[[#This Row],[Total Ballots]]/Table1[[#This Row],[Total Voters]]</f>
        <v>0.53489693231618241</v>
      </c>
    </row>
    <row r="2297" spans="1:27" s="12" customFormat="1" x14ac:dyDescent="0.35">
      <c r="A2297" s="8" t="s">
        <v>46</v>
      </c>
      <c r="B2297" s="103">
        <v>2022</v>
      </c>
      <c r="C2297" s="17" t="s">
        <v>81</v>
      </c>
      <c r="D2297" s="17"/>
      <c r="E2297" s="34"/>
      <c r="F2297" s="34"/>
      <c r="G2297" s="9" t="s">
        <v>67</v>
      </c>
      <c r="H2297" s="132">
        <v>12280.596</v>
      </c>
      <c r="I2297" s="132">
        <v>11051.8262</v>
      </c>
      <c r="J2297" s="133">
        <v>23332.423000000003</v>
      </c>
      <c r="K2297">
        <v>11172</v>
      </c>
      <c r="L2297">
        <v>10005</v>
      </c>
      <c r="M2297">
        <v>241</v>
      </c>
      <c r="N2297">
        <v>21418</v>
      </c>
      <c r="O2297">
        <v>7351</v>
      </c>
      <c r="P2297">
        <v>6808</v>
      </c>
      <c r="Q2297">
        <v>126</v>
      </c>
      <c r="R2297">
        <v>14285</v>
      </c>
      <c r="S2297" s="94">
        <f>Table1[[#This Row],[Female Voters]]/Table1[[#This Row],[Female Population]]</f>
        <v>0.90972783405626245</v>
      </c>
      <c r="T2297" s="94">
        <f>Table1[[#This Row],[Male Voters]]/Table1[[#This Row],[Male Population]]</f>
        <v>0.90528025133077106</v>
      </c>
      <c r="U2297" s="94">
        <f>Table1[[#This Row],[Total Voters]]/Table1[[#This Row],[Total Population]]</f>
        <v>0.91795009888171486</v>
      </c>
      <c r="V2297" s="94">
        <f>Table1[[#This Row],[Female Ballots]]/Table1[[#This Row],[Female Population]]</f>
        <v>0.59858658325703418</v>
      </c>
      <c r="W2297" s="94">
        <f>Table1[[#This Row],[Male Ballots]]/Table1[[#This Row],[Male Population]]</f>
        <v>0.61600679171013384</v>
      </c>
      <c r="X2297" s="94">
        <f>Table1[[#This Row],[Total Ballots]]/Table1[[#This Row],[Total Population]]</f>
        <v>0.61223817174924344</v>
      </c>
      <c r="Y2297" s="94">
        <f>Table1[[#This Row],[Female Ballots]]/Table1[[#This Row],[Female Voters]]</f>
        <v>0.65798424633011099</v>
      </c>
      <c r="Z2297" s="95">
        <f>Table1[[#This Row],[Male Ballots]]/Table1[[#This Row],[Male Voters]]</f>
        <v>0.68045977011494252</v>
      </c>
      <c r="AA2297" s="94">
        <f>Table1[[#This Row],[Total Ballots]]/Table1[[#This Row],[Total Voters]]</f>
        <v>0.66696236810159681</v>
      </c>
    </row>
    <row r="2298" spans="1:27" s="12" customFormat="1" x14ac:dyDescent="0.35">
      <c r="A2298" s="8" t="s">
        <v>53</v>
      </c>
      <c r="B2298" s="103">
        <v>2022</v>
      </c>
      <c r="C2298" s="17" t="s">
        <v>81</v>
      </c>
      <c r="D2298" s="17"/>
      <c r="E2298" s="34"/>
      <c r="F2298" s="34"/>
      <c r="G2298" s="9" t="s">
        <v>79</v>
      </c>
      <c r="H2298" s="132">
        <v>16479.6126</v>
      </c>
      <c r="I2298" s="132">
        <v>16685.0285</v>
      </c>
      <c r="J2298" s="133">
        <v>33164.640299999999</v>
      </c>
      <c r="K2298">
        <v>12837</v>
      </c>
      <c r="L2298">
        <v>12190</v>
      </c>
      <c r="M2298">
        <v>566</v>
      </c>
      <c r="N2298">
        <v>25593</v>
      </c>
      <c r="O2298">
        <v>5473</v>
      </c>
      <c r="P2298">
        <v>5101</v>
      </c>
      <c r="Q2298">
        <v>186</v>
      </c>
      <c r="R2298">
        <v>10760</v>
      </c>
      <c r="S2298" s="94">
        <f>Table1[[#This Row],[Female Voters]]/Table1[[#This Row],[Female Population]]</f>
        <v>0.77896248604776064</v>
      </c>
      <c r="T2298" s="94">
        <f>Table1[[#This Row],[Male Voters]]/Table1[[#This Row],[Male Population]]</f>
        <v>0.73059509607670137</v>
      </c>
      <c r="U2298" s="94">
        <f>Table1[[#This Row],[Total Voters]]/Table1[[#This Row],[Total Population]]</f>
        <v>0.77169538907979651</v>
      </c>
      <c r="V2298" s="94">
        <f>Table1[[#This Row],[Female Ballots]]/Table1[[#This Row],[Female Population]]</f>
        <v>0.33210732150341932</v>
      </c>
      <c r="W2298" s="94">
        <f>Table1[[#This Row],[Male Ballots]]/Table1[[#This Row],[Male Population]]</f>
        <v>0.30572318171347446</v>
      </c>
      <c r="X2298" s="94">
        <f>Table1[[#This Row],[Total Ballots]]/Table1[[#This Row],[Total Population]]</f>
        <v>0.32444193281360573</v>
      </c>
      <c r="Y2298" s="94">
        <f>Table1[[#This Row],[Female Ballots]]/Table1[[#This Row],[Female Voters]]</f>
        <v>0.42634571940484539</v>
      </c>
      <c r="Z2298" s="95">
        <f>Table1[[#This Row],[Male Ballots]]/Table1[[#This Row],[Male Voters]]</f>
        <v>0.4184577522559475</v>
      </c>
      <c r="AA2298" s="94">
        <f>Table1[[#This Row],[Total Ballots]]/Table1[[#This Row],[Total Voters]]</f>
        <v>0.42042746063376707</v>
      </c>
    </row>
    <row r="2299" spans="1:27" s="12" customFormat="1" x14ac:dyDescent="0.35">
      <c r="A2299" s="8" t="s">
        <v>53</v>
      </c>
      <c r="B2299" s="103">
        <v>2022</v>
      </c>
      <c r="C2299" s="17" t="s">
        <v>81</v>
      </c>
      <c r="D2299" s="17"/>
      <c r="E2299" s="34"/>
      <c r="F2299" s="34"/>
      <c r="G2299" s="9" t="s">
        <v>62</v>
      </c>
      <c r="H2299" s="132">
        <v>1676.5751</v>
      </c>
      <c r="I2299" s="132">
        <v>1873.0337</v>
      </c>
      <c r="J2299" s="133">
        <v>3549.6089000000002</v>
      </c>
      <c r="K2299">
        <v>1090</v>
      </c>
      <c r="L2299">
        <v>1119</v>
      </c>
      <c r="M2299">
        <v>59</v>
      </c>
      <c r="N2299">
        <v>2268</v>
      </c>
      <c r="O2299">
        <v>171</v>
      </c>
      <c r="P2299">
        <v>173</v>
      </c>
      <c r="Q2299">
        <v>22</v>
      </c>
      <c r="R2299">
        <v>366</v>
      </c>
      <c r="S2299" s="94">
        <f>Table1[[#This Row],[Female Voters]]/Table1[[#This Row],[Female Population]]</f>
        <v>0.65013490895814929</v>
      </c>
      <c r="T2299" s="94">
        <f>Table1[[#This Row],[Male Voters]]/Table1[[#This Row],[Male Population]]</f>
        <v>0.59742651720575024</v>
      </c>
      <c r="U2299" s="94">
        <f>Table1[[#This Row],[Total Voters]]/Table1[[#This Row],[Total Population]]</f>
        <v>0.63894363122652753</v>
      </c>
      <c r="V2299" s="94">
        <f>Table1[[#This Row],[Female Ballots]]/Table1[[#This Row],[Female Population]]</f>
        <v>0.10199364168059039</v>
      </c>
      <c r="W2299" s="94">
        <f>Table1[[#This Row],[Male Ballots]]/Table1[[#This Row],[Male Population]]</f>
        <v>9.236352768239034E-2</v>
      </c>
      <c r="X2299" s="94">
        <f>Table1[[#This Row],[Total Ballots]]/Table1[[#This Row],[Total Population]]</f>
        <v>0.10310995107094756</v>
      </c>
      <c r="Y2299" s="94">
        <f>Table1[[#This Row],[Female Ballots]]/Table1[[#This Row],[Female Voters]]</f>
        <v>0.15688073394495414</v>
      </c>
      <c r="Z2299" s="95">
        <f>Table1[[#This Row],[Male Ballots]]/Table1[[#This Row],[Male Voters]]</f>
        <v>0.1546023235031278</v>
      </c>
      <c r="AA2299" s="94">
        <f>Table1[[#This Row],[Total Ballots]]/Table1[[#This Row],[Total Voters]]</f>
        <v>0.16137566137566137</v>
      </c>
    </row>
    <row r="2300" spans="1:27" s="12" customFormat="1" x14ac:dyDescent="0.35">
      <c r="A2300" s="8" t="s">
        <v>53</v>
      </c>
      <c r="B2300" s="103">
        <v>2022</v>
      </c>
      <c r="C2300" s="17" t="s">
        <v>81</v>
      </c>
      <c r="D2300" s="17"/>
      <c r="E2300" s="34"/>
      <c r="F2300" s="34"/>
      <c r="G2300" s="9" t="s">
        <v>63</v>
      </c>
      <c r="H2300" s="132">
        <v>2528.3890000000001</v>
      </c>
      <c r="I2300" s="132">
        <v>2812.8919999999998</v>
      </c>
      <c r="J2300" s="133">
        <v>5341.2809999999999</v>
      </c>
      <c r="K2300">
        <v>1907</v>
      </c>
      <c r="L2300">
        <v>1826</v>
      </c>
      <c r="M2300">
        <v>83</v>
      </c>
      <c r="N2300">
        <v>3816</v>
      </c>
      <c r="O2300">
        <v>318</v>
      </c>
      <c r="P2300">
        <v>283</v>
      </c>
      <c r="Q2300">
        <v>11</v>
      </c>
      <c r="R2300">
        <v>612</v>
      </c>
      <c r="S2300" s="94">
        <f>Table1[[#This Row],[Female Voters]]/Table1[[#This Row],[Female Population]]</f>
        <v>0.75423520668694566</v>
      </c>
      <c r="T2300" s="94">
        <f>Table1[[#This Row],[Male Voters]]/Table1[[#This Row],[Male Population]]</f>
        <v>0.64915396680711523</v>
      </c>
      <c r="U2300" s="94">
        <f>Table1[[#This Row],[Total Voters]]/Table1[[#This Row],[Total Population]]</f>
        <v>0.7144353573609028</v>
      </c>
      <c r="V2300" s="94">
        <f>Table1[[#This Row],[Female Ballots]]/Table1[[#This Row],[Female Population]]</f>
        <v>0.12577178590794375</v>
      </c>
      <c r="W2300" s="94">
        <f>Table1[[#This Row],[Male Ballots]]/Table1[[#This Row],[Male Population]]</f>
        <v>0.10060819967492532</v>
      </c>
      <c r="X2300" s="94">
        <f>Table1[[#This Row],[Total Ballots]]/Table1[[#This Row],[Total Population]]</f>
        <v>0.11457925542580516</v>
      </c>
      <c r="Y2300" s="94">
        <f>Table1[[#This Row],[Female Ballots]]/Table1[[#This Row],[Female Voters]]</f>
        <v>0.16675406397482959</v>
      </c>
      <c r="Z2300" s="95">
        <f>Table1[[#This Row],[Male Ballots]]/Table1[[#This Row],[Male Voters]]</f>
        <v>0.15498357064622126</v>
      </c>
      <c r="AA2300" s="94">
        <f>Table1[[#This Row],[Total Ballots]]/Table1[[#This Row],[Total Voters]]</f>
        <v>0.16037735849056603</v>
      </c>
    </row>
    <row r="2301" spans="1:27" s="12" customFormat="1" x14ac:dyDescent="0.35">
      <c r="A2301" s="8" t="s">
        <v>53</v>
      </c>
      <c r="B2301" s="103">
        <v>2022</v>
      </c>
      <c r="C2301" s="17" t="s">
        <v>81</v>
      </c>
      <c r="D2301" s="17"/>
      <c r="E2301" s="34"/>
      <c r="F2301" s="34"/>
      <c r="G2301" s="9" t="s">
        <v>64</v>
      </c>
      <c r="H2301" s="132">
        <v>2748.1980000000003</v>
      </c>
      <c r="I2301" s="132">
        <v>2906.77</v>
      </c>
      <c r="J2301" s="133">
        <v>5654.9679999999998</v>
      </c>
      <c r="K2301">
        <v>1911</v>
      </c>
      <c r="L2301">
        <v>1832</v>
      </c>
      <c r="M2301">
        <v>79</v>
      </c>
      <c r="N2301">
        <v>3822</v>
      </c>
      <c r="O2301">
        <v>475</v>
      </c>
      <c r="P2301">
        <v>477</v>
      </c>
      <c r="Q2301">
        <v>15</v>
      </c>
      <c r="R2301">
        <v>967</v>
      </c>
      <c r="S2301" s="94">
        <f>Table1[[#This Row],[Female Voters]]/Table1[[#This Row],[Female Population]]</f>
        <v>0.69536474446164354</v>
      </c>
      <c r="T2301" s="94">
        <f>Table1[[#This Row],[Male Voters]]/Table1[[#This Row],[Male Population]]</f>
        <v>0.63025282358081303</v>
      </c>
      <c r="U2301" s="94">
        <f>Table1[[#This Row],[Total Voters]]/Table1[[#This Row],[Total Population]]</f>
        <v>0.67586589349400383</v>
      </c>
      <c r="V2301" s="94">
        <f>Table1[[#This Row],[Female Ballots]]/Table1[[#This Row],[Female Population]]</f>
        <v>0.17284053041301972</v>
      </c>
      <c r="W2301" s="94">
        <f>Table1[[#This Row],[Male Ballots]]/Table1[[#This Row],[Male Population]]</f>
        <v>0.16409967076858506</v>
      </c>
      <c r="X2301" s="94">
        <f>Table1[[#This Row],[Total Ballots]]/Table1[[#This Row],[Total Population]]</f>
        <v>0.17100008346643164</v>
      </c>
      <c r="Y2301" s="94">
        <f>Table1[[#This Row],[Female Ballots]]/Table1[[#This Row],[Female Voters]]</f>
        <v>0.24856096284667714</v>
      </c>
      <c r="Z2301" s="95">
        <f>Table1[[#This Row],[Male Ballots]]/Table1[[#This Row],[Male Voters]]</f>
        <v>0.26037117903930129</v>
      </c>
      <c r="AA2301" s="94">
        <f>Table1[[#This Row],[Total Ballots]]/Table1[[#This Row],[Total Voters]]</f>
        <v>0.2530088958660387</v>
      </c>
    </row>
    <row r="2302" spans="1:27" s="12" customFormat="1" x14ac:dyDescent="0.35">
      <c r="A2302" s="8" t="s">
        <v>53</v>
      </c>
      <c r="B2302" s="103">
        <v>2022</v>
      </c>
      <c r="C2302" s="17" t="s">
        <v>81</v>
      </c>
      <c r="D2302" s="17"/>
      <c r="E2302" s="34"/>
      <c r="F2302" s="34"/>
      <c r="G2302" s="9" t="s">
        <v>65</v>
      </c>
      <c r="H2302" s="132">
        <v>2495.931</v>
      </c>
      <c r="I2302" s="132">
        <v>2465.7719999999999</v>
      </c>
      <c r="J2302" s="133">
        <v>4961.7029999999995</v>
      </c>
      <c r="K2302">
        <v>1750</v>
      </c>
      <c r="L2302">
        <v>1657</v>
      </c>
      <c r="M2302">
        <v>97</v>
      </c>
      <c r="N2302">
        <v>3504</v>
      </c>
      <c r="O2302">
        <v>624</v>
      </c>
      <c r="P2302">
        <v>579</v>
      </c>
      <c r="Q2302">
        <v>24</v>
      </c>
      <c r="R2302">
        <v>1227</v>
      </c>
      <c r="S2302" s="94">
        <f>Table1[[#This Row],[Female Voters]]/Table1[[#This Row],[Female Population]]</f>
        <v>0.70114117738030413</v>
      </c>
      <c r="T2302" s="94">
        <f>Table1[[#This Row],[Male Voters]]/Table1[[#This Row],[Male Population]]</f>
        <v>0.67200049315184052</v>
      </c>
      <c r="U2302" s="94">
        <f>Table1[[#This Row],[Total Voters]]/Table1[[#This Row],[Total Population]]</f>
        <v>0.70620913827369358</v>
      </c>
      <c r="V2302" s="94">
        <f>Table1[[#This Row],[Female Ballots]]/Table1[[#This Row],[Female Population]]</f>
        <v>0.25000691124874846</v>
      </c>
      <c r="W2302" s="94">
        <f>Table1[[#This Row],[Male Ballots]]/Table1[[#This Row],[Male Population]]</f>
        <v>0.23481489772777045</v>
      </c>
      <c r="X2302" s="94">
        <f>Table1[[#This Row],[Total Ballots]]/Table1[[#This Row],[Total Population]]</f>
        <v>0.24729412461809991</v>
      </c>
      <c r="Y2302" s="94">
        <f>Table1[[#This Row],[Female Ballots]]/Table1[[#This Row],[Female Voters]]</f>
        <v>0.35657142857142859</v>
      </c>
      <c r="Z2302" s="95">
        <f>Table1[[#This Row],[Male Ballots]]/Table1[[#This Row],[Male Voters]]</f>
        <v>0.34942667471333738</v>
      </c>
      <c r="AA2302" s="94">
        <f>Table1[[#This Row],[Total Ballots]]/Table1[[#This Row],[Total Voters]]</f>
        <v>0.35017123287671231</v>
      </c>
    </row>
    <row r="2303" spans="1:27" s="12" customFormat="1" x14ac:dyDescent="0.35">
      <c r="A2303" s="8" t="s">
        <v>53</v>
      </c>
      <c r="B2303" s="103">
        <v>2022</v>
      </c>
      <c r="C2303" s="17" t="s">
        <v>81</v>
      </c>
      <c r="D2303" s="17"/>
      <c r="E2303" s="34"/>
      <c r="F2303" s="34"/>
      <c r="G2303" s="9" t="s">
        <v>66</v>
      </c>
      <c r="H2303" s="132">
        <v>2722.7060000000001</v>
      </c>
      <c r="I2303" s="132">
        <v>2635.982</v>
      </c>
      <c r="J2303" s="133">
        <v>5358.6880000000001</v>
      </c>
      <c r="K2303">
        <v>2164</v>
      </c>
      <c r="L2303">
        <v>1995</v>
      </c>
      <c r="M2303">
        <v>108</v>
      </c>
      <c r="N2303">
        <v>4267</v>
      </c>
      <c r="O2303">
        <v>1124</v>
      </c>
      <c r="P2303">
        <v>991</v>
      </c>
      <c r="Q2303">
        <v>43</v>
      </c>
      <c r="R2303">
        <v>2158</v>
      </c>
      <c r="S2303" s="94">
        <f>Table1[[#This Row],[Female Voters]]/Table1[[#This Row],[Female Population]]</f>
        <v>0.79479752863511521</v>
      </c>
      <c r="T2303" s="94">
        <f>Table1[[#This Row],[Male Voters]]/Table1[[#This Row],[Male Population]]</f>
        <v>0.75683369613297813</v>
      </c>
      <c r="U2303" s="94">
        <f>Table1[[#This Row],[Total Voters]]/Table1[[#This Row],[Total Population]]</f>
        <v>0.79627699914605965</v>
      </c>
      <c r="V2303" s="94">
        <f>Table1[[#This Row],[Female Ballots]]/Table1[[#This Row],[Female Population]]</f>
        <v>0.41282459435576224</v>
      </c>
      <c r="W2303" s="94">
        <f>Table1[[#This Row],[Male Ballots]]/Table1[[#This Row],[Male Population]]</f>
        <v>0.37595097386856208</v>
      </c>
      <c r="X2303" s="94">
        <f>Table1[[#This Row],[Total Ballots]]/Table1[[#This Row],[Total Population]]</f>
        <v>0.40271051421541987</v>
      </c>
      <c r="Y2303" s="94">
        <f>Table1[[#This Row],[Female Ballots]]/Table1[[#This Row],[Female Voters]]</f>
        <v>0.51940850277264328</v>
      </c>
      <c r="Z2303" s="95">
        <f>Table1[[#This Row],[Male Ballots]]/Table1[[#This Row],[Male Voters]]</f>
        <v>0.49674185463659148</v>
      </c>
      <c r="AA2303" s="94">
        <f>Table1[[#This Row],[Total Ballots]]/Table1[[#This Row],[Total Voters]]</f>
        <v>0.50574173892664631</v>
      </c>
    </row>
    <row r="2304" spans="1:27" s="12" customFormat="1" x14ac:dyDescent="0.35">
      <c r="A2304" s="8" t="s">
        <v>53</v>
      </c>
      <c r="B2304" s="103">
        <v>2022</v>
      </c>
      <c r="C2304" s="17" t="s">
        <v>81</v>
      </c>
      <c r="D2304" s="17"/>
      <c r="E2304" s="34"/>
      <c r="F2304" s="34"/>
      <c r="G2304" s="9" t="s">
        <v>67</v>
      </c>
      <c r="H2304" s="132">
        <v>4307.8135000000002</v>
      </c>
      <c r="I2304" s="132">
        <v>3990.5788000000002</v>
      </c>
      <c r="J2304" s="133">
        <v>8298.3914000000004</v>
      </c>
      <c r="K2304">
        <v>4015</v>
      </c>
      <c r="L2304">
        <v>3761</v>
      </c>
      <c r="M2304">
        <v>140</v>
      </c>
      <c r="N2304">
        <v>7916</v>
      </c>
      <c r="O2304">
        <v>2761</v>
      </c>
      <c r="P2304">
        <v>2598</v>
      </c>
      <c r="Q2304">
        <v>71</v>
      </c>
      <c r="R2304">
        <v>5430</v>
      </c>
      <c r="S2304" s="94">
        <f>Table1[[#This Row],[Female Voters]]/Table1[[#This Row],[Female Population]]</f>
        <v>0.93202734983768443</v>
      </c>
      <c r="T2304" s="94">
        <f>Table1[[#This Row],[Male Voters]]/Table1[[#This Row],[Male Population]]</f>
        <v>0.94246979911786222</v>
      </c>
      <c r="U2304" s="94">
        <f>Table1[[#This Row],[Total Voters]]/Table1[[#This Row],[Total Population]]</f>
        <v>0.95391981631524392</v>
      </c>
      <c r="V2304" s="94">
        <f>Table1[[#This Row],[Female Ballots]]/Table1[[#This Row],[Female Population]]</f>
        <v>0.64092839673769531</v>
      </c>
      <c r="W2304" s="94">
        <f>Table1[[#This Row],[Male Ballots]]/Table1[[#This Row],[Male Population]]</f>
        <v>0.65103337891736401</v>
      </c>
      <c r="X2304" s="94">
        <f>Table1[[#This Row],[Total Ballots]]/Table1[[#This Row],[Total Population]]</f>
        <v>0.65434368400603515</v>
      </c>
      <c r="Y2304" s="94">
        <f>Table1[[#This Row],[Female Ballots]]/Table1[[#This Row],[Female Voters]]</f>
        <v>0.68767123287671228</v>
      </c>
      <c r="Z2304" s="95">
        <f>Table1[[#This Row],[Male Ballots]]/Table1[[#This Row],[Male Voters]]</f>
        <v>0.69077373039085355</v>
      </c>
      <c r="AA2304" s="94">
        <f>Table1[[#This Row],[Total Ballots]]/Table1[[#This Row],[Total Voters]]</f>
        <v>0.68595250126326424</v>
      </c>
    </row>
    <row r="2305" spans="1:27" s="12" customFormat="1" x14ac:dyDescent="0.35">
      <c r="A2305" s="8" t="s">
        <v>32</v>
      </c>
      <c r="B2305" s="103">
        <v>2022</v>
      </c>
      <c r="C2305" s="17" t="s">
        <v>81</v>
      </c>
      <c r="D2305" s="17"/>
      <c r="E2305" s="34"/>
      <c r="F2305" s="34"/>
      <c r="G2305" s="9" t="s">
        <v>79</v>
      </c>
      <c r="H2305" s="132">
        <v>2944.3915299999999</v>
      </c>
      <c r="I2305" s="132">
        <v>3010.5912799999996</v>
      </c>
      <c r="J2305" s="133">
        <v>5954.9826900000007</v>
      </c>
      <c r="K2305">
        <v>2471</v>
      </c>
      <c r="L2305">
        <v>2572</v>
      </c>
      <c r="M2305">
        <v>99</v>
      </c>
      <c r="N2305">
        <v>5142</v>
      </c>
      <c r="O2305">
        <v>1226</v>
      </c>
      <c r="P2305">
        <v>1223</v>
      </c>
      <c r="Q2305">
        <v>37</v>
      </c>
      <c r="R2305">
        <v>2486</v>
      </c>
      <c r="S2305" s="94">
        <f>Table1[[#This Row],[Female Voters]]/Table1[[#This Row],[Female Population]]</f>
        <v>0.83922262879217024</v>
      </c>
      <c r="T2305" s="94">
        <f>Table1[[#This Row],[Male Voters]]/Table1[[#This Row],[Male Population]]</f>
        <v>0.85431722900625695</v>
      </c>
      <c r="U2305" s="94">
        <f>Table1[[#This Row],[Total Voters]]/Table1[[#This Row],[Total Population]]</f>
        <v>0.86347858048937487</v>
      </c>
      <c r="V2305" s="94">
        <f>Table1[[#This Row],[Female Ballots]]/Table1[[#This Row],[Female Population]]</f>
        <v>0.41638484131898046</v>
      </c>
      <c r="W2305" s="94">
        <f>Table1[[#This Row],[Male Ballots]]/Table1[[#This Row],[Male Population]]</f>
        <v>0.40623249264177769</v>
      </c>
      <c r="X2305" s="94">
        <f>Table1[[#This Row],[Total Ballots]]/Table1[[#This Row],[Total Population]]</f>
        <v>0.41746552919031232</v>
      </c>
      <c r="Y2305" s="94">
        <f>Table1[[#This Row],[Female Ballots]]/Table1[[#This Row],[Female Voters]]</f>
        <v>0.4961554026709834</v>
      </c>
      <c r="Z2305" s="95">
        <f>Table1[[#This Row],[Male Ballots]]/Table1[[#This Row],[Male Voters]]</f>
        <v>0.47550544323483668</v>
      </c>
      <c r="AA2305" s="94">
        <f>Table1[[#This Row],[Total Ballots]]/Table1[[#This Row],[Total Voters]]</f>
        <v>0.4834694671334111</v>
      </c>
    </row>
    <row r="2306" spans="1:27" s="12" customFormat="1" x14ac:dyDescent="0.35">
      <c r="A2306" s="8" t="s">
        <v>32</v>
      </c>
      <c r="B2306" s="103">
        <v>2022</v>
      </c>
      <c r="C2306" s="17" t="s">
        <v>81</v>
      </c>
      <c r="D2306" s="17"/>
      <c r="E2306" s="34"/>
      <c r="F2306" s="34"/>
      <c r="G2306" s="9" t="s">
        <v>62</v>
      </c>
      <c r="H2306" s="132">
        <v>176.82643999999999</v>
      </c>
      <c r="I2306" s="132">
        <v>211.89625000000001</v>
      </c>
      <c r="J2306" s="133">
        <v>388.72269</v>
      </c>
      <c r="K2306">
        <v>113</v>
      </c>
      <c r="L2306">
        <v>141</v>
      </c>
      <c r="M2306">
        <v>7</v>
      </c>
      <c r="N2306">
        <v>261</v>
      </c>
      <c r="O2306">
        <v>25</v>
      </c>
      <c r="P2306">
        <v>19</v>
      </c>
      <c r="Q2306">
        <v>2</v>
      </c>
      <c r="R2306">
        <v>46</v>
      </c>
      <c r="S2306" s="94">
        <f>Table1[[#This Row],[Female Voters]]/Table1[[#This Row],[Female Population]]</f>
        <v>0.63904470394811996</v>
      </c>
      <c r="T2306" s="94">
        <f>Table1[[#This Row],[Male Voters]]/Table1[[#This Row],[Male Population]]</f>
        <v>0.66541998737589736</v>
      </c>
      <c r="U2306" s="94">
        <f>Table1[[#This Row],[Total Voters]]/Table1[[#This Row],[Total Population]]</f>
        <v>0.67142980513949413</v>
      </c>
      <c r="V2306" s="94">
        <f>Table1[[#This Row],[Female Ballots]]/Table1[[#This Row],[Female Population]]</f>
        <v>0.14138157166993806</v>
      </c>
      <c r="W2306" s="94">
        <f>Table1[[#This Row],[Male Ballots]]/Table1[[#This Row],[Male Population]]</f>
        <v>8.9666523121574818E-2</v>
      </c>
      <c r="X2306" s="94">
        <f>Table1[[#This Row],[Total Ballots]]/Table1[[#This Row],[Total Population]]</f>
        <v>0.11833628749584955</v>
      </c>
      <c r="Y2306" s="94">
        <f>Table1[[#This Row],[Female Ballots]]/Table1[[#This Row],[Female Voters]]</f>
        <v>0.22123893805309736</v>
      </c>
      <c r="Z2306" s="95">
        <f>Table1[[#This Row],[Male Ballots]]/Table1[[#This Row],[Male Voters]]</f>
        <v>0.13475177304964539</v>
      </c>
      <c r="AA2306" s="94">
        <f>Table1[[#This Row],[Total Ballots]]/Table1[[#This Row],[Total Voters]]</f>
        <v>0.17624521072796934</v>
      </c>
    </row>
    <row r="2307" spans="1:27" s="12" customFormat="1" x14ac:dyDescent="0.35">
      <c r="A2307" s="8" t="s">
        <v>32</v>
      </c>
      <c r="B2307" s="103">
        <v>2022</v>
      </c>
      <c r="C2307" s="17" t="s">
        <v>81</v>
      </c>
      <c r="D2307" s="17"/>
      <c r="E2307" s="34"/>
      <c r="F2307" s="34"/>
      <c r="G2307" s="9" t="s">
        <v>63</v>
      </c>
      <c r="H2307" s="132">
        <v>278.69330000000002</v>
      </c>
      <c r="I2307" s="132">
        <v>283.233</v>
      </c>
      <c r="J2307" s="133">
        <v>561.92619999999999</v>
      </c>
      <c r="K2307">
        <v>221</v>
      </c>
      <c r="L2307">
        <v>242</v>
      </c>
      <c r="M2307">
        <v>7</v>
      </c>
      <c r="N2307">
        <v>470</v>
      </c>
      <c r="O2307">
        <v>37</v>
      </c>
      <c r="P2307">
        <v>41</v>
      </c>
      <c r="Q2307">
        <v>4</v>
      </c>
      <c r="R2307">
        <v>82</v>
      </c>
      <c r="S2307" s="94">
        <f>Table1[[#This Row],[Female Voters]]/Table1[[#This Row],[Female Population]]</f>
        <v>0.79298641194459996</v>
      </c>
      <c r="T2307" s="94">
        <f>Table1[[#This Row],[Male Voters]]/Table1[[#This Row],[Male Population]]</f>
        <v>0.85442021233401477</v>
      </c>
      <c r="U2307" s="94">
        <f>Table1[[#This Row],[Total Voters]]/Table1[[#This Row],[Total Population]]</f>
        <v>0.83640876684518362</v>
      </c>
      <c r="V2307" s="94">
        <f>Table1[[#This Row],[Female Ballots]]/Table1[[#This Row],[Female Population]]</f>
        <v>0.13276243095905069</v>
      </c>
      <c r="W2307" s="94">
        <f>Table1[[#This Row],[Male Ballots]]/Table1[[#This Row],[Male Population]]</f>
        <v>0.14475714341196116</v>
      </c>
      <c r="X2307" s="94">
        <f>Table1[[#This Row],[Total Ballots]]/Table1[[#This Row],[Total Population]]</f>
        <v>0.14592663591767033</v>
      </c>
      <c r="Y2307" s="94">
        <f>Table1[[#This Row],[Female Ballots]]/Table1[[#This Row],[Female Voters]]</f>
        <v>0.167420814479638</v>
      </c>
      <c r="Z2307" s="95">
        <f>Table1[[#This Row],[Male Ballots]]/Table1[[#This Row],[Male Voters]]</f>
        <v>0.16942148760330578</v>
      </c>
      <c r="AA2307" s="94">
        <f>Table1[[#This Row],[Total Ballots]]/Table1[[#This Row],[Total Voters]]</f>
        <v>0.17446808510638298</v>
      </c>
    </row>
    <row r="2308" spans="1:27" s="12" customFormat="1" x14ac:dyDescent="0.35">
      <c r="A2308" s="8" t="s">
        <v>32</v>
      </c>
      <c r="B2308" s="103">
        <v>2022</v>
      </c>
      <c r="C2308" s="17" t="s">
        <v>81</v>
      </c>
      <c r="D2308" s="17"/>
      <c r="E2308" s="34"/>
      <c r="F2308" s="34"/>
      <c r="G2308" s="9" t="s">
        <v>64</v>
      </c>
      <c r="H2308" s="132">
        <v>377.1259</v>
      </c>
      <c r="I2308" s="132">
        <v>371.41399999999999</v>
      </c>
      <c r="J2308" s="133">
        <v>748.53989999999999</v>
      </c>
      <c r="K2308">
        <v>313</v>
      </c>
      <c r="L2308">
        <v>310</v>
      </c>
      <c r="M2308">
        <v>16</v>
      </c>
      <c r="N2308">
        <v>639</v>
      </c>
      <c r="O2308">
        <v>76</v>
      </c>
      <c r="P2308">
        <v>81</v>
      </c>
      <c r="Q2308">
        <v>1</v>
      </c>
      <c r="R2308">
        <v>158</v>
      </c>
      <c r="S2308" s="94">
        <f>Table1[[#This Row],[Female Voters]]/Table1[[#This Row],[Female Population]]</f>
        <v>0.82996155925647108</v>
      </c>
      <c r="T2308" s="94">
        <f>Table1[[#This Row],[Male Voters]]/Table1[[#This Row],[Male Population]]</f>
        <v>0.8346481285035029</v>
      </c>
      <c r="U2308" s="94">
        <f>Table1[[#This Row],[Total Voters]]/Table1[[#This Row],[Total Population]]</f>
        <v>0.85366190900444983</v>
      </c>
      <c r="V2308" s="94">
        <f>Table1[[#This Row],[Female Ballots]]/Table1[[#This Row],[Female Population]]</f>
        <v>0.20152421247121982</v>
      </c>
      <c r="W2308" s="94">
        <f>Table1[[#This Row],[Male Ballots]]/Table1[[#This Row],[Male Population]]</f>
        <v>0.21808547873801204</v>
      </c>
      <c r="X2308" s="94">
        <f>Table1[[#This Row],[Total Ballots]]/Table1[[#This Row],[Total Population]]</f>
        <v>0.21107759252379199</v>
      </c>
      <c r="Y2308" s="94">
        <f>Table1[[#This Row],[Female Ballots]]/Table1[[#This Row],[Female Voters]]</f>
        <v>0.24281150159744408</v>
      </c>
      <c r="Z2308" s="95">
        <f>Table1[[#This Row],[Male Ballots]]/Table1[[#This Row],[Male Voters]]</f>
        <v>0.26129032258064516</v>
      </c>
      <c r="AA2308" s="94">
        <f>Table1[[#This Row],[Total Ballots]]/Table1[[#This Row],[Total Voters]]</f>
        <v>0.24726134585289514</v>
      </c>
    </row>
    <row r="2309" spans="1:27" s="12" customFormat="1" x14ac:dyDescent="0.35">
      <c r="A2309" s="8" t="s">
        <v>32</v>
      </c>
      <c r="B2309" s="103">
        <v>2022</v>
      </c>
      <c r="C2309" s="17" t="s">
        <v>81</v>
      </c>
      <c r="D2309" s="17"/>
      <c r="E2309" s="34"/>
      <c r="F2309" s="34"/>
      <c r="G2309" s="9" t="s">
        <v>65</v>
      </c>
      <c r="H2309" s="132">
        <v>419.34300000000002</v>
      </c>
      <c r="I2309" s="132">
        <v>392.93209999999999</v>
      </c>
      <c r="J2309" s="133">
        <v>812.27510000000007</v>
      </c>
      <c r="K2309">
        <v>351</v>
      </c>
      <c r="L2309">
        <v>355</v>
      </c>
      <c r="M2309">
        <v>16</v>
      </c>
      <c r="N2309">
        <v>722</v>
      </c>
      <c r="O2309">
        <v>150</v>
      </c>
      <c r="P2309">
        <v>127</v>
      </c>
      <c r="Q2309">
        <v>4</v>
      </c>
      <c r="R2309">
        <v>281</v>
      </c>
      <c r="S2309" s="94">
        <f>Table1[[#This Row],[Female Voters]]/Table1[[#This Row],[Female Population]]</f>
        <v>0.83702362982093415</v>
      </c>
      <c r="T2309" s="94">
        <f>Table1[[#This Row],[Male Voters]]/Table1[[#This Row],[Male Population]]</f>
        <v>0.90346398270846284</v>
      </c>
      <c r="U2309" s="94">
        <f>Table1[[#This Row],[Total Voters]]/Table1[[#This Row],[Total Population]]</f>
        <v>0.88886142145684377</v>
      </c>
      <c r="V2309" s="94">
        <f>Table1[[#This Row],[Female Ballots]]/Table1[[#This Row],[Female Population]]</f>
        <v>0.35770240590638214</v>
      </c>
      <c r="W2309" s="94">
        <f>Table1[[#This Row],[Male Ballots]]/Table1[[#This Row],[Male Population]]</f>
        <v>0.32321105860274585</v>
      </c>
      <c r="X2309" s="94">
        <f>Table1[[#This Row],[Total Ballots]]/Table1[[#This Row],[Total Population]]</f>
        <v>0.34594191056699874</v>
      </c>
      <c r="Y2309" s="94">
        <f>Table1[[#This Row],[Female Ballots]]/Table1[[#This Row],[Female Voters]]</f>
        <v>0.42735042735042733</v>
      </c>
      <c r="Z2309" s="95">
        <f>Table1[[#This Row],[Male Ballots]]/Table1[[#This Row],[Male Voters]]</f>
        <v>0.35774647887323946</v>
      </c>
      <c r="AA2309" s="94">
        <f>Table1[[#This Row],[Total Ballots]]/Table1[[#This Row],[Total Voters]]</f>
        <v>0.38919667590027701</v>
      </c>
    </row>
    <row r="2310" spans="1:27" s="12" customFormat="1" x14ac:dyDescent="0.35">
      <c r="A2310" s="8" t="s">
        <v>32</v>
      </c>
      <c r="B2310" s="103">
        <v>2022</v>
      </c>
      <c r="C2310" s="17" t="s">
        <v>81</v>
      </c>
      <c r="D2310" s="17"/>
      <c r="E2310" s="34"/>
      <c r="F2310" s="34"/>
      <c r="G2310" s="9" t="s">
        <v>66</v>
      </c>
      <c r="H2310" s="132">
        <v>586.7206000000001</v>
      </c>
      <c r="I2310" s="132">
        <v>561.00019999999995</v>
      </c>
      <c r="J2310" s="133">
        <v>1147.7209</v>
      </c>
      <c r="K2310">
        <v>463</v>
      </c>
      <c r="L2310">
        <v>443</v>
      </c>
      <c r="M2310">
        <v>23</v>
      </c>
      <c r="N2310">
        <v>929</v>
      </c>
      <c r="O2310">
        <v>254</v>
      </c>
      <c r="P2310">
        <v>234</v>
      </c>
      <c r="Q2310">
        <v>11</v>
      </c>
      <c r="R2310">
        <v>499</v>
      </c>
      <c r="S2310" s="94">
        <f>Table1[[#This Row],[Female Voters]]/Table1[[#This Row],[Female Population]]</f>
        <v>0.78913199911508125</v>
      </c>
      <c r="T2310" s="94">
        <f>Table1[[#This Row],[Male Voters]]/Table1[[#This Row],[Male Population]]</f>
        <v>0.78966103755399741</v>
      </c>
      <c r="U2310" s="94">
        <f>Table1[[#This Row],[Total Voters]]/Table1[[#This Row],[Total Population]]</f>
        <v>0.80943023691561244</v>
      </c>
      <c r="V2310" s="94">
        <f>Table1[[#This Row],[Female Ballots]]/Table1[[#This Row],[Female Population]]</f>
        <v>0.43291474681475295</v>
      </c>
      <c r="W2310" s="94">
        <f>Table1[[#This Row],[Male Ballots]]/Table1[[#This Row],[Male Population]]</f>
        <v>0.41711215076215663</v>
      </c>
      <c r="X2310" s="94">
        <f>Table1[[#This Row],[Total Ballots]]/Table1[[#This Row],[Total Population]]</f>
        <v>0.43477469130343449</v>
      </c>
      <c r="Y2310" s="94">
        <f>Table1[[#This Row],[Female Ballots]]/Table1[[#This Row],[Female Voters]]</f>
        <v>0.54859611231101513</v>
      </c>
      <c r="Z2310" s="95">
        <f>Table1[[#This Row],[Male Ballots]]/Table1[[#This Row],[Male Voters]]</f>
        <v>0.52821670428893908</v>
      </c>
      <c r="AA2310" s="94">
        <f>Table1[[#This Row],[Total Ballots]]/Table1[[#This Row],[Total Voters]]</f>
        <v>0.53713670613562969</v>
      </c>
    </row>
    <row r="2311" spans="1:27" s="12" customFormat="1" x14ac:dyDescent="0.35">
      <c r="A2311" s="8" t="s">
        <v>32</v>
      </c>
      <c r="B2311" s="103">
        <v>2022</v>
      </c>
      <c r="C2311" s="17" t="s">
        <v>81</v>
      </c>
      <c r="D2311" s="17"/>
      <c r="E2311" s="34"/>
      <c r="F2311" s="34"/>
      <c r="G2311" s="9" t="s">
        <v>67</v>
      </c>
      <c r="H2311" s="132">
        <v>1105.68229</v>
      </c>
      <c r="I2311" s="132">
        <v>1190.11573</v>
      </c>
      <c r="J2311" s="133">
        <v>2295.7979</v>
      </c>
      <c r="K2311">
        <v>1010</v>
      </c>
      <c r="L2311">
        <v>1081</v>
      </c>
      <c r="M2311">
        <v>30</v>
      </c>
      <c r="N2311">
        <v>2121</v>
      </c>
      <c r="O2311">
        <v>684</v>
      </c>
      <c r="P2311">
        <v>721</v>
      </c>
      <c r="Q2311">
        <v>15</v>
      </c>
      <c r="R2311">
        <v>1420</v>
      </c>
      <c r="S2311" s="94">
        <f>Table1[[#This Row],[Female Voters]]/Table1[[#This Row],[Female Population]]</f>
        <v>0.91346312510802719</v>
      </c>
      <c r="T2311" s="94">
        <f>Table1[[#This Row],[Male Voters]]/Table1[[#This Row],[Male Population]]</f>
        <v>0.90831502580005397</v>
      </c>
      <c r="U2311" s="94">
        <f>Table1[[#This Row],[Total Voters]]/Table1[[#This Row],[Total Population]]</f>
        <v>0.92386180856773148</v>
      </c>
      <c r="V2311" s="94">
        <f>Table1[[#This Row],[Female Ballots]]/Table1[[#This Row],[Female Population]]</f>
        <v>0.61862255205335703</v>
      </c>
      <c r="W2311" s="94">
        <f>Table1[[#This Row],[Male Ballots]]/Table1[[#This Row],[Male Population]]</f>
        <v>0.60582343533935146</v>
      </c>
      <c r="X2311" s="94">
        <f>Table1[[#This Row],[Total Ballots]]/Table1[[#This Row],[Total Population]]</f>
        <v>0.61852134284119697</v>
      </c>
      <c r="Y2311" s="94">
        <f>Table1[[#This Row],[Female Ballots]]/Table1[[#This Row],[Female Voters]]</f>
        <v>0.67722772277227727</v>
      </c>
      <c r="Z2311" s="95">
        <f>Table1[[#This Row],[Male Ballots]]/Table1[[#This Row],[Male Voters]]</f>
        <v>0.66697502312673451</v>
      </c>
      <c r="AA2311" s="94">
        <f>Table1[[#This Row],[Total Ballots]]/Table1[[#This Row],[Total Voters]]</f>
        <v>0.66949552098066945</v>
      </c>
    </row>
    <row r="2312" spans="1:27" s="12" customFormat="1" x14ac:dyDescent="0.35">
      <c r="A2312" s="8" t="s">
        <v>60</v>
      </c>
      <c r="B2312" s="103">
        <v>2022</v>
      </c>
      <c r="C2312" s="17" t="s">
        <v>81</v>
      </c>
      <c r="D2312" s="17"/>
      <c r="E2312" s="34"/>
      <c r="F2312" s="34"/>
      <c r="G2312" s="9" t="s">
        <v>79</v>
      </c>
      <c r="H2312" s="132">
        <v>33493.969400000002</v>
      </c>
      <c r="I2312" s="132">
        <v>35679.512600000002</v>
      </c>
      <c r="J2312" s="133">
        <v>69173.482900000003</v>
      </c>
      <c r="K2312">
        <v>21429</v>
      </c>
      <c r="L2312">
        <v>20052</v>
      </c>
      <c r="M2312">
        <v>836</v>
      </c>
      <c r="N2312">
        <v>42317</v>
      </c>
      <c r="O2312">
        <v>7051</v>
      </c>
      <c r="P2312">
        <v>6639</v>
      </c>
      <c r="Q2312">
        <v>246</v>
      </c>
      <c r="R2312">
        <v>13936</v>
      </c>
      <c r="S2312" s="94">
        <f>Table1[[#This Row],[Female Voters]]/Table1[[#This Row],[Female Population]]</f>
        <v>0.63978681487659084</v>
      </c>
      <c r="T2312" s="94">
        <f>Table1[[#This Row],[Male Voters]]/Table1[[#This Row],[Male Population]]</f>
        <v>0.56200319283509492</v>
      </c>
      <c r="U2312" s="94">
        <f>Table1[[#This Row],[Total Voters]]/Table1[[#This Row],[Total Population]]</f>
        <v>0.61175176130967956</v>
      </c>
      <c r="V2312" s="94">
        <f>Table1[[#This Row],[Female Ballots]]/Table1[[#This Row],[Female Population]]</f>
        <v>0.21051550850225592</v>
      </c>
      <c r="W2312" s="94">
        <f>Table1[[#This Row],[Male Ballots]]/Table1[[#This Row],[Male Population]]</f>
        <v>0.1860731696205962</v>
      </c>
      <c r="X2312" s="94">
        <f>Table1[[#This Row],[Total Ballots]]/Table1[[#This Row],[Total Population]]</f>
        <v>0.20146448343719295</v>
      </c>
      <c r="Y2312" s="94">
        <f>Table1[[#This Row],[Female Ballots]]/Table1[[#This Row],[Female Voters]]</f>
        <v>0.32904008586494937</v>
      </c>
      <c r="Z2312" s="95">
        <f>Table1[[#This Row],[Male Ballots]]/Table1[[#This Row],[Male Voters]]</f>
        <v>0.33108916816277678</v>
      </c>
      <c r="AA2312" s="94">
        <f>Table1[[#This Row],[Total Ballots]]/Table1[[#This Row],[Total Voters]]</f>
        <v>0.32932391237564101</v>
      </c>
    </row>
    <row r="2313" spans="1:27" s="12" customFormat="1" x14ac:dyDescent="0.35">
      <c r="A2313" s="8" t="s">
        <v>60</v>
      </c>
      <c r="B2313" s="103">
        <v>2022</v>
      </c>
      <c r="C2313" s="17" t="s">
        <v>81</v>
      </c>
      <c r="D2313" s="17"/>
      <c r="E2313" s="34"/>
      <c r="F2313" s="34"/>
      <c r="G2313" s="9" t="s">
        <v>62</v>
      </c>
      <c r="H2313" s="132">
        <v>4603.7723000000005</v>
      </c>
      <c r="I2313" s="132">
        <v>5240.1183000000001</v>
      </c>
      <c r="J2313" s="133">
        <v>9843.8909999999996</v>
      </c>
      <c r="K2313">
        <v>2695</v>
      </c>
      <c r="L2313">
        <v>2667</v>
      </c>
      <c r="M2313">
        <v>95</v>
      </c>
      <c r="N2313">
        <v>5457</v>
      </c>
      <c r="O2313">
        <v>317</v>
      </c>
      <c r="P2313">
        <v>333</v>
      </c>
      <c r="Q2313">
        <v>20</v>
      </c>
      <c r="R2313">
        <v>670</v>
      </c>
      <c r="S2313" s="94">
        <f>Table1[[#This Row],[Female Voters]]/Table1[[#This Row],[Female Population]]</f>
        <v>0.58538950764354691</v>
      </c>
      <c r="T2313" s="94">
        <f>Table1[[#This Row],[Male Voters]]/Table1[[#This Row],[Male Population]]</f>
        <v>0.50895797524265818</v>
      </c>
      <c r="U2313" s="94">
        <f>Table1[[#This Row],[Total Voters]]/Table1[[#This Row],[Total Population]]</f>
        <v>0.55435396430131134</v>
      </c>
      <c r="V2313" s="94">
        <f>Table1[[#This Row],[Female Ballots]]/Table1[[#This Row],[Female Population]]</f>
        <v>6.8856576594806818E-2</v>
      </c>
      <c r="W2313" s="94">
        <f>Table1[[#This Row],[Male Ballots]]/Table1[[#This Row],[Male Population]]</f>
        <v>6.3548183635472502E-2</v>
      </c>
      <c r="X2313" s="94">
        <f>Table1[[#This Row],[Total Ballots]]/Table1[[#This Row],[Total Population]]</f>
        <v>6.8062517148960708E-2</v>
      </c>
      <c r="Y2313" s="94">
        <f>Table1[[#This Row],[Female Ballots]]/Table1[[#This Row],[Female Voters]]</f>
        <v>0.11762523191094619</v>
      </c>
      <c r="Z2313" s="95">
        <f>Table1[[#This Row],[Male Ballots]]/Table1[[#This Row],[Male Voters]]</f>
        <v>0.12485939257592801</v>
      </c>
      <c r="AA2313" s="94">
        <f>Table1[[#This Row],[Total Ballots]]/Table1[[#This Row],[Total Voters]]</f>
        <v>0.12277808319589519</v>
      </c>
    </row>
    <row r="2314" spans="1:27" s="12" customFormat="1" x14ac:dyDescent="0.35">
      <c r="A2314" s="8" t="s">
        <v>60</v>
      </c>
      <c r="B2314" s="103">
        <v>2022</v>
      </c>
      <c r="C2314" s="17" t="s">
        <v>81</v>
      </c>
      <c r="D2314" s="17"/>
      <c r="E2314" s="34"/>
      <c r="F2314" s="34"/>
      <c r="G2314" s="9" t="s">
        <v>63</v>
      </c>
      <c r="H2314" s="132">
        <v>6685.32</v>
      </c>
      <c r="I2314" s="132">
        <v>7503.9400000000005</v>
      </c>
      <c r="J2314" s="133">
        <v>14189.26</v>
      </c>
      <c r="K2314">
        <v>4313</v>
      </c>
      <c r="L2314">
        <v>4047</v>
      </c>
      <c r="M2314">
        <v>157</v>
      </c>
      <c r="N2314">
        <v>8517</v>
      </c>
      <c r="O2314">
        <v>628</v>
      </c>
      <c r="P2314">
        <v>554</v>
      </c>
      <c r="Q2314">
        <v>33</v>
      </c>
      <c r="R2314">
        <v>1215</v>
      </c>
      <c r="S2314" s="94">
        <f>Table1[[#This Row],[Female Voters]]/Table1[[#This Row],[Female Population]]</f>
        <v>0.64514488461285324</v>
      </c>
      <c r="T2314" s="94">
        <f>Table1[[#This Row],[Male Voters]]/Table1[[#This Row],[Male Population]]</f>
        <v>0.53931667897131375</v>
      </c>
      <c r="U2314" s="94">
        <f>Table1[[#This Row],[Total Voters]]/Table1[[#This Row],[Total Population]]</f>
        <v>0.6002427187887176</v>
      </c>
      <c r="V2314" s="94">
        <f>Table1[[#This Row],[Female Ballots]]/Table1[[#This Row],[Female Population]]</f>
        <v>9.3937163815643834E-2</v>
      </c>
      <c r="W2314" s="94">
        <f>Table1[[#This Row],[Male Ballots]]/Table1[[#This Row],[Male Population]]</f>
        <v>7.3827882419102486E-2</v>
      </c>
      <c r="X2314" s="94">
        <f>Table1[[#This Row],[Total Ballots]]/Table1[[#This Row],[Total Population]]</f>
        <v>8.5628144103357048E-2</v>
      </c>
      <c r="Y2314" s="94">
        <f>Table1[[#This Row],[Female Ballots]]/Table1[[#This Row],[Female Voters]]</f>
        <v>0.14560630651518663</v>
      </c>
      <c r="Z2314" s="95">
        <f>Table1[[#This Row],[Male Ballots]]/Table1[[#This Row],[Male Voters]]</f>
        <v>0.13689152458611317</v>
      </c>
      <c r="AA2314" s="94">
        <f>Table1[[#This Row],[Total Ballots]]/Table1[[#This Row],[Total Voters]]</f>
        <v>0.14265586474110603</v>
      </c>
    </row>
    <row r="2315" spans="1:27" s="12" customFormat="1" x14ac:dyDescent="0.35">
      <c r="A2315" s="8" t="s">
        <v>60</v>
      </c>
      <c r="B2315" s="103">
        <v>2022</v>
      </c>
      <c r="C2315" s="17" t="s">
        <v>81</v>
      </c>
      <c r="D2315" s="17"/>
      <c r="E2315" s="34"/>
      <c r="F2315" s="34"/>
      <c r="G2315" s="9" t="s">
        <v>64</v>
      </c>
      <c r="H2315" s="132">
        <v>6888.8889999999992</v>
      </c>
      <c r="I2315" s="132">
        <v>7504.4210000000003</v>
      </c>
      <c r="J2315" s="133">
        <v>14393.311</v>
      </c>
      <c r="K2315">
        <v>4131</v>
      </c>
      <c r="L2315">
        <v>3740</v>
      </c>
      <c r="M2315">
        <v>157</v>
      </c>
      <c r="N2315">
        <v>8028</v>
      </c>
      <c r="O2315">
        <v>1015</v>
      </c>
      <c r="P2315">
        <v>950</v>
      </c>
      <c r="Q2315">
        <v>32</v>
      </c>
      <c r="R2315">
        <v>1997</v>
      </c>
      <c r="S2315" s="94">
        <f>Table1[[#This Row],[Female Voters]]/Table1[[#This Row],[Female Population]]</f>
        <v>0.59966128065062463</v>
      </c>
      <c r="T2315" s="94">
        <f>Table1[[#This Row],[Male Voters]]/Table1[[#This Row],[Male Population]]</f>
        <v>0.4983728924589918</v>
      </c>
      <c r="U2315" s="94">
        <f>Table1[[#This Row],[Total Voters]]/Table1[[#This Row],[Total Population]]</f>
        <v>0.55775908684249231</v>
      </c>
      <c r="V2315" s="94">
        <f>Table1[[#This Row],[Female Ballots]]/Table1[[#This Row],[Female Population]]</f>
        <v>0.14733870730098861</v>
      </c>
      <c r="W2315" s="94">
        <f>Table1[[#This Row],[Male Ballots]]/Table1[[#This Row],[Male Population]]</f>
        <v>0.12659204487594711</v>
      </c>
      <c r="X2315" s="94">
        <f>Table1[[#This Row],[Total Ballots]]/Table1[[#This Row],[Total Population]]</f>
        <v>0.13874500453717703</v>
      </c>
      <c r="Y2315" s="94">
        <f>Table1[[#This Row],[Female Ballots]]/Table1[[#This Row],[Female Voters]]</f>
        <v>0.2457032195594287</v>
      </c>
      <c r="Z2315" s="95">
        <f>Table1[[#This Row],[Male Ballots]]/Table1[[#This Row],[Male Voters]]</f>
        <v>0.25401069518716579</v>
      </c>
      <c r="AA2315" s="94">
        <f>Table1[[#This Row],[Total Ballots]]/Table1[[#This Row],[Total Voters]]</f>
        <v>0.24875435974090682</v>
      </c>
    </row>
    <row r="2316" spans="1:27" s="12" customFormat="1" x14ac:dyDescent="0.35">
      <c r="A2316" s="8" t="s">
        <v>60</v>
      </c>
      <c r="B2316" s="103">
        <v>2022</v>
      </c>
      <c r="C2316" s="17" t="s">
        <v>81</v>
      </c>
      <c r="D2316" s="17"/>
      <c r="E2316" s="34"/>
      <c r="F2316" s="34"/>
      <c r="G2316" s="9" t="s">
        <v>65</v>
      </c>
      <c r="H2316" s="132">
        <v>5402.5059999999994</v>
      </c>
      <c r="I2316" s="132">
        <v>5799.9220000000005</v>
      </c>
      <c r="J2316" s="133">
        <v>11202.428</v>
      </c>
      <c r="K2316">
        <v>3042</v>
      </c>
      <c r="L2316">
        <v>2853</v>
      </c>
      <c r="M2316">
        <v>116</v>
      </c>
      <c r="N2316">
        <v>6011</v>
      </c>
      <c r="O2316">
        <v>985</v>
      </c>
      <c r="P2316">
        <v>912</v>
      </c>
      <c r="Q2316">
        <v>31</v>
      </c>
      <c r="R2316">
        <v>1928</v>
      </c>
      <c r="S2316" s="94">
        <f>Table1[[#This Row],[Female Voters]]/Table1[[#This Row],[Female Population]]</f>
        <v>0.56307202620413566</v>
      </c>
      <c r="T2316" s="94">
        <f>Table1[[#This Row],[Male Voters]]/Table1[[#This Row],[Male Population]]</f>
        <v>0.49190316697362479</v>
      </c>
      <c r="U2316" s="94">
        <f>Table1[[#This Row],[Total Voters]]/Table1[[#This Row],[Total Population]]</f>
        <v>0.5365801056699494</v>
      </c>
      <c r="V2316" s="94">
        <f>Table1[[#This Row],[Female Ballots]]/Table1[[#This Row],[Female Population]]</f>
        <v>0.1823227961246133</v>
      </c>
      <c r="W2316" s="94">
        <f>Table1[[#This Row],[Male Ballots]]/Table1[[#This Row],[Male Population]]</f>
        <v>0.15724349396422915</v>
      </c>
      <c r="X2316" s="94">
        <f>Table1[[#This Row],[Total Ballots]]/Table1[[#This Row],[Total Population]]</f>
        <v>0.17210554711889245</v>
      </c>
      <c r="Y2316" s="94">
        <f>Table1[[#This Row],[Female Ballots]]/Table1[[#This Row],[Female Voters]]</f>
        <v>0.32380013149243919</v>
      </c>
      <c r="Z2316" s="95">
        <f>Table1[[#This Row],[Male Ballots]]/Table1[[#This Row],[Male Voters]]</f>
        <v>0.31966351209253419</v>
      </c>
      <c r="AA2316" s="94">
        <f>Table1[[#This Row],[Total Ballots]]/Table1[[#This Row],[Total Voters]]</f>
        <v>0.32074530028281484</v>
      </c>
    </row>
    <row r="2317" spans="1:27" s="12" customFormat="1" x14ac:dyDescent="0.35">
      <c r="A2317" s="8" t="s">
        <v>60</v>
      </c>
      <c r="B2317" s="103">
        <v>2022</v>
      </c>
      <c r="C2317" s="17" t="s">
        <v>81</v>
      </c>
      <c r="D2317" s="17"/>
      <c r="E2317" s="34"/>
      <c r="F2317" s="34"/>
      <c r="G2317" s="9" t="s">
        <v>66</v>
      </c>
      <c r="H2317" s="132">
        <v>4491.6980000000003</v>
      </c>
      <c r="I2317" s="132">
        <v>4479.8130000000001</v>
      </c>
      <c r="J2317" s="133">
        <v>8971.51</v>
      </c>
      <c r="K2317">
        <v>2871</v>
      </c>
      <c r="L2317">
        <v>2653</v>
      </c>
      <c r="M2317">
        <v>148</v>
      </c>
      <c r="N2317">
        <v>5672</v>
      </c>
      <c r="O2317">
        <v>1377</v>
      </c>
      <c r="P2317">
        <v>1290</v>
      </c>
      <c r="Q2317">
        <v>48</v>
      </c>
      <c r="R2317">
        <v>2715</v>
      </c>
      <c r="S2317" s="94">
        <f>Table1[[#This Row],[Female Voters]]/Table1[[#This Row],[Female Population]]</f>
        <v>0.63917921463108152</v>
      </c>
      <c r="T2317" s="94">
        <f>Table1[[#This Row],[Male Voters]]/Table1[[#This Row],[Male Population]]</f>
        <v>0.59221221957255799</v>
      </c>
      <c r="U2317" s="94">
        <f>Table1[[#This Row],[Total Voters]]/Table1[[#This Row],[Total Population]]</f>
        <v>0.63222356102818811</v>
      </c>
      <c r="V2317" s="94">
        <f>Table1[[#This Row],[Female Ballots]]/Table1[[#This Row],[Female Population]]</f>
        <v>0.30656557943120838</v>
      </c>
      <c r="W2317" s="94">
        <f>Table1[[#This Row],[Male Ballots]]/Table1[[#This Row],[Male Population]]</f>
        <v>0.28795844826558609</v>
      </c>
      <c r="X2317" s="94">
        <f>Table1[[#This Row],[Total Ballots]]/Table1[[#This Row],[Total Population]]</f>
        <v>0.30262464178270992</v>
      </c>
      <c r="Y2317" s="94">
        <f>Table1[[#This Row],[Female Ballots]]/Table1[[#This Row],[Female Voters]]</f>
        <v>0.47962382445141066</v>
      </c>
      <c r="Z2317" s="95">
        <f>Table1[[#This Row],[Male Ballots]]/Table1[[#This Row],[Male Voters]]</f>
        <v>0.48624199019977382</v>
      </c>
      <c r="AA2317" s="94">
        <f>Table1[[#This Row],[Total Ballots]]/Table1[[#This Row],[Total Voters]]</f>
        <v>0.47866713681241185</v>
      </c>
    </row>
    <row r="2318" spans="1:27" s="12" customFormat="1" x14ac:dyDescent="0.35">
      <c r="A2318" s="8" t="s">
        <v>60</v>
      </c>
      <c r="B2318" s="103">
        <v>2022</v>
      </c>
      <c r="C2318" s="17" t="s">
        <v>81</v>
      </c>
      <c r="D2318" s="17"/>
      <c r="E2318" s="34"/>
      <c r="F2318" s="34"/>
      <c r="G2318" s="9" t="s">
        <v>67</v>
      </c>
      <c r="H2318" s="132">
        <v>5421.7840999999999</v>
      </c>
      <c r="I2318" s="132">
        <v>5151.2983000000004</v>
      </c>
      <c r="J2318" s="133">
        <v>10573.082900000001</v>
      </c>
      <c r="K2318">
        <v>4377</v>
      </c>
      <c r="L2318">
        <v>4092</v>
      </c>
      <c r="M2318">
        <v>163</v>
      </c>
      <c r="N2318">
        <v>8632</v>
      </c>
      <c r="O2318">
        <v>2729</v>
      </c>
      <c r="P2318">
        <v>2600</v>
      </c>
      <c r="Q2318">
        <v>82</v>
      </c>
      <c r="R2318">
        <v>5411</v>
      </c>
      <c r="S2318" s="94">
        <f>Table1[[#This Row],[Female Voters]]/Table1[[#This Row],[Female Population]]</f>
        <v>0.80729883729601115</v>
      </c>
      <c r="T2318" s="94">
        <f>Table1[[#This Row],[Male Voters]]/Table1[[#This Row],[Male Population]]</f>
        <v>0.79436285023525033</v>
      </c>
      <c r="U2318" s="94">
        <f>Table1[[#This Row],[Total Voters]]/Table1[[#This Row],[Total Population]]</f>
        <v>0.81641277966334669</v>
      </c>
      <c r="V2318" s="94">
        <f>Table1[[#This Row],[Female Ballots]]/Table1[[#This Row],[Female Population]]</f>
        <v>0.50333985080667454</v>
      </c>
      <c r="W2318" s="94">
        <f>Table1[[#This Row],[Male Ballots]]/Table1[[#This Row],[Male Population]]</f>
        <v>0.50472712869297431</v>
      </c>
      <c r="X2318" s="94">
        <f>Table1[[#This Row],[Total Ballots]]/Table1[[#This Row],[Total Population]]</f>
        <v>0.51177126398961648</v>
      </c>
      <c r="Y2318" s="94">
        <f>Table1[[#This Row],[Female Ballots]]/Table1[[#This Row],[Female Voters]]</f>
        <v>0.62348640621430207</v>
      </c>
      <c r="Z2318" s="95">
        <f>Table1[[#This Row],[Male Ballots]]/Table1[[#This Row],[Male Voters]]</f>
        <v>0.63538611925708699</v>
      </c>
      <c r="AA2318" s="94">
        <f>Table1[[#This Row],[Total Ballots]]/Table1[[#This Row],[Total Voters]]</f>
        <v>0.62685356811862836</v>
      </c>
    </row>
    <row r="2319" spans="1:27" s="12" customFormat="1" x14ac:dyDescent="0.35">
      <c r="A2319" s="8" t="s">
        <v>22</v>
      </c>
      <c r="B2319" s="103">
        <v>2022</v>
      </c>
      <c r="C2319" s="17" t="s">
        <v>81</v>
      </c>
      <c r="D2319" s="17"/>
      <c r="E2319" s="34"/>
      <c r="F2319" s="34"/>
      <c r="G2319" s="9" t="s">
        <v>79</v>
      </c>
      <c r="H2319" s="132">
        <v>898.9799099999999</v>
      </c>
      <c r="I2319" s="132">
        <v>905.35356999999999</v>
      </c>
      <c r="J2319" s="133">
        <v>1804.3334600000001</v>
      </c>
      <c r="K2319">
        <v>835</v>
      </c>
      <c r="L2319">
        <v>824</v>
      </c>
      <c r="M2319">
        <v>13</v>
      </c>
      <c r="N2319">
        <v>1672</v>
      </c>
      <c r="O2319">
        <v>484</v>
      </c>
      <c r="P2319">
        <v>468</v>
      </c>
      <c r="Q2319">
        <v>6</v>
      </c>
      <c r="R2319">
        <v>958</v>
      </c>
      <c r="S2319" s="94">
        <f>Table1[[#This Row],[Female Voters]]/Table1[[#This Row],[Female Population]]</f>
        <v>0.92883054527881503</v>
      </c>
      <c r="T2319" s="94">
        <f>Table1[[#This Row],[Male Voters]]/Table1[[#This Row],[Male Population]]</f>
        <v>0.91014165879966658</v>
      </c>
      <c r="U2319" s="94">
        <f>Table1[[#This Row],[Total Voters]]/Table1[[#This Row],[Total Population]]</f>
        <v>0.92665798039349112</v>
      </c>
      <c r="V2319" s="94">
        <f>Table1[[#This Row],[Female Ballots]]/Table1[[#This Row],[Female Population]]</f>
        <v>0.53838800468855863</v>
      </c>
      <c r="W2319" s="94">
        <f>Table1[[#This Row],[Male Ballots]]/Table1[[#This Row],[Male Population]]</f>
        <v>0.51692511689107279</v>
      </c>
      <c r="X2319" s="94">
        <f>Table1[[#This Row],[Total Ballots]]/Table1[[#This Row],[Total Population]]</f>
        <v>0.53094398637378259</v>
      </c>
      <c r="Y2319" s="94">
        <f>Table1[[#This Row],[Female Ballots]]/Table1[[#This Row],[Female Voters]]</f>
        <v>0.57964071856287425</v>
      </c>
      <c r="Z2319" s="95">
        <f>Table1[[#This Row],[Male Ballots]]/Table1[[#This Row],[Male Voters]]</f>
        <v>0.56796116504854366</v>
      </c>
      <c r="AA2319" s="94">
        <f>Table1[[#This Row],[Total Ballots]]/Table1[[#This Row],[Total Voters]]</f>
        <v>0.57296650717703346</v>
      </c>
    </row>
    <row r="2320" spans="1:27" s="12" customFormat="1" x14ac:dyDescent="0.35">
      <c r="A2320" s="8" t="s">
        <v>22</v>
      </c>
      <c r="B2320" s="103">
        <v>2022</v>
      </c>
      <c r="C2320" s="17" t="s">
        <v>81</v>
      </c>
      <c r="D2320" s="17"/>
      <c r="E2320" s="34"/>
      <c r="F2320" s="34"/>
      <c r="G2320" s="9" t="s">
        <v>62</v>
      </c>
      <c r="H2320" s="132">
        <v>52.365219999999994</v>
      </c>
      <c r="I2320" s="132">
        <v>71.820629999999994</v>
      </c>
      <c r="J2320" s="133">
        <v>124.18584999999999</v>
      </c>
      <c r="K2320">
        <v>62</v>
      </c>
      <c r="L2320">
        <v>69</v>
      </c>
      <c r="M2320"/>
      <c r="N2320">
        <v>131</v>
      </c>
      <c r="O2320">
        <v>17</v>
      </c>
      <c r="P2320">
        <v>21</v>
      </c>
      <c r="Q2320">
        <v>0</v>
      </c>
      <c r="R2320">
        <v>38</v>
      </c>
      <c r="S2320" s="94">
        <f>Table1[[#This Row],[Female Voters]]/Table1[[#This Row],[Female Population]]</f>
        <v>1.1839919702428445</v>
      </c>
      <c r="T2320" s="94">
        <f>Table1[[#This Row],[Male Voters]]/Table1[[#This Row],[Male Population]]</f>
        <v>0.96072674383390966</v>
      </c>
      <c r="U2320" s="94">
        <f>Table1[[#This Row],[Total Voters]]/Table1[[#This Row],[Total Population]]</f>
        <v>1.054870583081728</v>
      </c>
      <c r="V2320" s="94">
        <f>Table1[[#This Row],[Female Ballots]]/Table1[[#This Row],[Female Population]]</f>
        <v>0.32464295958271544</v>
      </c>
      <c r="W2320" s="94">
        <f>Table1[[#This Row],[Male Ballots]]/Table1[[#This Row],[Male Population]]</f>
        <v>0.29239509594945073</v>
      </c>
      <c r="X2320" s="94">
        <f>Table1[[#This Row],[Total Ballots]]/Table1[[#This Row],[Total Population]]</f>
        <v>0.3059929935656921</v>
      </c>
      <c r="Y2320" s="94">
        <f>Table1[[#This Row],[Female Ballots]]/Table1[[#This Row],[Female Voters]]</f>
        <v>0.27419354838709675</v>
      </c>
      <c r="Z2320" s="95">
        <f>Table1[[#This Row],[Male Ballots]]/Table1[[#This Row],[Male Voters]]</f>
        <v>0.30434782608695654</v>
      </c>
      <c r="AA2320" s="94">
        <f>Table1[[#This Row],[Total Ballots]]/Table1[[#This Row],[Total Voters]]</f>
        <v>0.29007633587786258</v>
      </c>
    </row>
    <row r="2321" spans="1:27" s="12" customFormat="1" x14ac:dyDescent="0.35">
      <c r="A2321" s="14" t="s">
        <v>22</v>
      </c>
      <c r="B2321" s="103">
        <v>2022</v>
      </c>
      <c r="C2321" s="17" t="s">
        <v>81</v>
      </c>
      <c r="D2321" s="18"/>
      <c r="E2321" s="34"/>
      <c r="F2321" s="34"/>
      <c r="G2321" s="9" t="s">
        <v>63</v>
      </c>
      <c r="H2321" s="132">
        <v>103.69553000000001</v>
      </c>
      <c r="I2321" s="132">
        <v>104.47920999999999</v>
      </c>
      <c r="J2321" s="133">
        <v>208.17473999999999</v>
      </c>
      <c r="K2321">
        <v>95</v>
      </c>
      <c r="L2321">
        <v>93</v>
      </c>
      <c r="M2321">
        <v>5</v>
      </c>
      <c r="N2321">
        <v>193</v>
      </c>
      <c r="O2321">
        <v>27</v>
      </c>
      <c r="P2321">
        <v>28</v>
      </c>
      <c r="Q2321">
        <v>1</v>
      </c>
      <c r="R2321">
        <v>56</v>
      </c>
      <c r="S2321" s="94">
        <f>Table1[[#This Row],[Female Voters]]/Table1[[#This Row],[Female Population]]</f>
        <v>0.91614363704973589</v>
      </c>
      <c r="T2321" s="94">
        <f>Table1[[#This Row],[Male Voters]]/Table1[[#This Row],[Male Population]]</f>
        <v>0.89012924198029453</v>
      </c>
      <c r="U2321" s="94">
        <f>Table1[[#This Row],[Total Voters]]/Table1[[#This Row],[Total Population]]</f>
        <v>0.92710575740361201</v>
      </c>
      <c r="V2321" s="94">
        <f>Table1[[#This Row],[Female Ballots]]/Table1[[#This Row],[Female Population]]</f>
        <v>0.26037766526676703</v>
      </c>
      <c r="W2321" s="94">
        <f>Table1[[#This Row],[Male Ballots]]/Table1[[#This Row],[Male Population]]</f>
        <v>0.26799590081127145</v>
      </c>
      <c r="X2321" s="94">
        <f>Table1[[#This Row],[Total Ballots]]/Table1[[#This Row],[Total Population]]</f>
        <v>0.26900477935027084</v>
      </c>
      <c r="Y2321" s="94">
        <f>Table1[[#This Row],[Female Ballots]]/Table1[[#This Row],[Female Voters]]</f>
        <v>0.28421052631578947</v>
      </c>
      <c r="Z2321" s="95">
        <f>Table1[[#This Row],[Male Ballots]]/Table1[[#This Row],[Male Voters]]</f>
        <v>0.30107526881720431</v>
      </c>
      <c r="AA2321" s="94">
        <f>Table1[[#This Row],[Total Ballots]]/Table1[[#This Row],[Total Voters]]</f>
        <v>0.29015544041450775</v>
      </c>
    </row>
    <row r="2322" spans="1:27" s="12" customFormat="1" x14ac:dyDescent="0.35">
      <c r="A2322" s="8" t="s">
        <v>22</v>
      </c>
      <c r="B2322" s="103">
        <v>2022</v>
      </c>
      <c r="C2322" s="17" t="s">
        <v>81</v>
      </c>
      <c r="D2322" s="17"/>
      <c r="E2322" s="34"/>
      <c r="F2322" s="34"/>
      <c r="G2322" s="9" t="s">
        <v>64</v>
      </c>
      <c r="H2322" s="132">
        <v>128.51193999999998</v>
      </c>
      <c r="I2322" s="132">
        <v>117.71723</v>
      </c>
      <c r="J2322" s="133">
        <v>246.22910000000002</v>
      </c>
      <c r="K2322">
        <v>110</v>
      </c>
      <c r="L2322">
        <v>103</v>
      </c>
      <c r="M2322">
        <v>2</v>
      </c>
      <c r="N2322">
        <v>215</v>
      </c>
      <c r="O2322">
        <v>46</v>
      </c>
      <c r="P2322">
        <v>35</v>
      </c>
      <c r="Q2322">
        <v>2</v>
      </c>
      <c r="R2322">
        <v>83</v>
      </c>
      <c r="S2322" s="94">
        <f>Table1[[#This Row],[Female Voters]]/Table1[[#This Row],[Female Population]]</f>
        <v>0.8559515948479185</v>
      </c>
      <c r="T2322" s="94">
        <f>Table1[[#This Row],[Male Voters]]/Table1[[#This Row],[Male Population]]</f>
        <v>0.87497811492846034</v>
      </c>
      <c r="U2322" s="94">
        <f>Table1[[#This Row],[Total Voters]]/Table1[[#This Row],[Total Population]]</f>
        <v>0.87317055538926958</v>
      </c>
      <c r="V2322" s="94">
        <f>Table1[[#This Row],[Female Ballots]]/Table1[[#This Row],[Female Population]]</f>
        <v>0.35794339420912957</v>
      </c>
      <c r="W2322" s="94">
        <f>Table1[[#This Row],[Male Ballots]]/Table1[[#This Row],[Male Population]]</f>
        <v>0.29732266041258359</v>
      </c>
      <c r="X2322" s="94">
        <f>Table1[[#This Row],[Total Ballots]]/Table1[[#This Row],[Total Population]]</f>
        <v>0.33708444696422962</v>
      </c>
      <c r="Y2322" s="94">
        <f>Table1[[#This Row],[Female Ballots]]/Table1[[#This Row],[Female Voters]]</f>
        <v>0.41818181818181815</v>
      </c>
      <c r="Z2322" s="95">
        <f>Table1[[#This Row],[Male Ballots]]/Table1[[#This Row],[Male Voters]]</f>
        <v>0.33980582524271846</v>
      </c>
      <c r="AA2322" s="94">
        <f>Table1[[#This Row],[Total Ballots]]/Table1[[#This Row],[Total Voters]]</f>
        <v>0.38604651162790699</v>
      </c>
    </row>
    <row r="2323" spans="1:27" s="12" customFormat="1" x14ac:dyDescent="0.35">
      <c r="A2323" s="8" t="s">
        <v>22</v>
      </c>
      <c r="B2323" s="103">
        <v>2022</v>
      </c>
      <c r="C2323" s="17" t="s">
        <v>81</v>
      </c>
      <c r="D2323" s="17"/>
      <c r="E2323" s="34"/>
      <c r="F2323" s="34"/>
      <c r="G2323" s="9" t="s">
        <v>65</v>
      </c>
      <c r="H2323" s="132">
        <v>122.61249000000001</v>
      </c>
      <c r="I2323" s="132">
        <v>116.32286999999999</v>
      </c>
      <c r="J2323" s="133">
        <v>238.93540000000002</v>
      </c>
      <c r="K2323">
        <v>113</v>
      </c>
      <c r="L2323">
        <v>107</v>
      </c>
      <c r="M2323"/>
      <c r="N2323">
        <v>220</v>
      </c>
      <c r="O2323">
        <v>52</v>
      </c>
      <c r="P2323">
        <v>48</v>
      </c>
      <c r="Q2323">
        <v>0</v>
      </c>
      <c r="R2323">
        <v>100</v>
      </c>
      <c r="S2323" s="94">
        <f>Table1[[#This Row],[Female Voters]]/Table1[[#This Row],[Female Population]]</f>
        <v>0.92160268501194287</v>
      </c>
      <c r="T2323" s="94">
        <f>Table1[[#This Row],[Male Voters]]/Table1[[#This Row],[Male Population]]</f>
        <v>0.91985350774099717</v>
      </c>
      <c r="U2323" s="94">
        <f>Table1[[#This Row],[Total Voters]]/Table1[[#This Row],[Total Population]]</f>
        <v>0.92075096448663529</v>
      </c>
      <c r="V2323" s="94">
        <f>Table1[[#This Row],[Female Ballots]]/Table1[[#This Row],[Female Population]]</f>
        <v>0.42410035062496487</v>
      </c>
      <c r="W2323" s="94">
        <f>Table1[[#This Row],[Male Ballots]]/Table1[[#This Row],[Male Population]]</f>
        <v>0.41264456422026041</v>
      </c>
      <c r="X2323" s="94">
        <f>Table1[[#This Row],[Total Ballots]]/Table1[[#This Row],[Total Population]]</f>
        <v>0.41852316567574327</v>
      </c>
      <c r="Y2323" s="94">
        <f>Table1[[#This Row],[Female Ballots]]/Table1[[#This Row],[Female Voters]]</f>
        <v>0.46017699115044247</v>
      </c>
      <c r="Z2323" s="95">
        <f>Table1[[#This Row],[Male Ballots]]/Table1[[#This Row],[Male Voters]]</f>
        <v>0.44859813084112149</v>
      </c>
      <c r="AA2323" s="94">
        <f>Table1[[#This Row],[Total Ballots]]/Table1[[#This Row],[Total Voters]]</f>
        <v>0.45454545454545453</v>
      </c>
    </row>
    <row r="2324" spans="1:27" s="12" customFormat="1" x14ac:dyDescent="0.35">
      <c r="A2324" s="8" t="s">
        <v>22</v>
      </c>
      <c r="B2324" s="103">
        <v>2022</v>
      </c>
      <c r="C2324" s="17" t="s">
        <v>81</v>
      </c>
      <c r="D2324" s="17"/>
      <c r="E2324" s="34"/>
      <c r="F2324" s="34"/>
      <c r="G2324" s="9" t="s">
        <v>66</v>
      </c>
      <c r="H2324" s="132">
        <v>174.83686</v>
      </c>
      <c r="I2324" s="132">
        <v>163.53802000000002</v>
      </c>
      <c r="J2324" s="133">
        <v>338.37490000000003</v>
      </c>
      <c r="K2324">
        <v>140</v>
      </c>
      <c r="L2324">
        <v>144</v>
      </c>
      <c r="M2324">
        <v>3</v>
      </c>
      <c r="N2324">
        <v>287</v>
      </c>
      <c r="O2324">
        <v>102</v>
      </c>
      <c r="P2324">
        <v>92</v>
      </c>
      <c r="Q2324">
        <v>2</v>
      </c>
      <c r="R2324">
        <v>196</v>
      </c>
      <c r="S2324" s="94">
        <f>Table1[[#This Row],[Female Voters]]/Table1[[#This Row],[Female Population]]</f>
        <v>0.80074647874595783</v>
      </c>
      <c r="T2324" s="94">
        <f>Table1[[#This Row],[Male Voters]]/Table1[[#This Row],[Male Population]]</f>
        <v>0.88052918825848558</v>
      </c>
      <c r="U2324" s="94">
        <f>Table1[[#This Row],[Total Voters]]/Table1[[#This Row],[Total Population]]</f>
        <v>0.84817165812239614</v>
      </c>
      <c r="V2324" s="94">
        <f>Table1[[#This Row],[Female Ballots]]/Table1[[#This Row],[Female Population]]</f>
        <v>0.58340100594348354</v>
      </c>
      <c r="W2324" s="94">
        <f>Table1[[#This Row],[Male Ballots]]/Table1[[#This Row],[Male Population]]</f>
        <v>0.56256031472069912</v>
      </c>
      <c r="X2324" s="94">
        <f>Table1[[#This Row],[Total Ballots]]/Table1[[#This Row],[Total Population]]</f>
        <v>0.57923918115675832</v>
      </c>
      <c r="Y2324" s="94">
        <f>Table1[[#This Row],[Female Ballots]]/Table1[[#This Row],[Female Voters]]</f>
        <v>0.72857142857142854</v>
      </c>
      <c r="Z2324" s="95">
        <f>Table1[[#This Row],[Male Ballots]]/Table1[[#This Row],[Male Voters]]</f>
        <v>0.63888888888888884</v>
      </c>
      <c r="AA2324" s="94">
        <f>Table1[[#This Row],[Total Ballots]]/Table1[[#This Row],[Total Voters]]</f>
        <v>0.68292682926829273</v>
      </c>
    </row>
    <row r="2325" spans="1:27" s="12" customFormat="1" x14ac:dyDescent="0.35">
      <c r="A2325" s="8" t="s">
        <v>22</v>
      </c>
      <c r="B2325" s="103">
        <v>2022</v>
      </c>
      <c r="C2325" s="17" t="s">
        <v>81</v>
      </c>
      <c r="D2325" s="17"/>
      <c r="E2325" s="34"/>
      <c r="F2325" s="34"/>
      <c r="G2325" s="9" t="s">
        <v>67</v>
      </c>
      <c r="H2325" s="132">
        <v>316.95786999999996</v>
      </c>
      <c r="I2325" s="132">
        <v>331.47561000000002</v>
      </c>
      <c r="J2325" s="133">
        <v>648.43346999999994</v>
      </c>
      <c r="K2325">
        <v>315</v>
      </c>
      <c r="L2325">
        <v>308</v>
      </c>
      <c r="M2325">
        <v>3</v>
      </c>
      <c r="N2325">
        <v>626</v>
      </c>
      <c r="O2325">
        <v>240</v>
      </c>
      <c r="P2325">
        <v>244</v>
      </c>
      <c r="Q2325">
        <v>1</v>
      </c>
      <c r="R2325">
        <v>485</v>
      </c>
      <c r="S2325" s="94">
        <f>Table1[[#This Row],[Female Voters]]/Table1[[#This Row],[Female Population]]</f>
        <v>0.9938229329973729</v>
      </c>
      <c r="T2325" s="94">
        <f>Table1[[#This Row],[Male Voters]]/Table1[[#This Row],[Male Population]]</f>
        <v>0.92917846957126038</v>
      </c>
      <c r="U2325" s="94">
        <f>Table1[[#This Row],[Total Voters]]/Table1[[#This Row],[Total Population]]</f>
        <v>0.96540359028660261</v>
      </c>
      <c r="V2325" s="94">
        <f>Table1[[#This Row],[Female Ballots]]/Table1[[#This Row],[Female Population]]</f>
        <v>0.75719842514085556</v>
      </c>
      <c r="W2325" s="94">
        <f>Table1[[#This Row],[Male Ballots]]/Table1[[#This Row],[Male Population]]</f>
        <v>0.7361024239460634</v>
      </c>
      <c r="X2325" s="94">
        <f>Table1[[#This Row],[Total Ballots]]/Table1[[#This Row],[Total Population]]</f>
        <v>0.74795645573323044</v>
      </c>
      <c r="Y2325" s="94">
        <f>Table1[[#This Row],[Female Ballots]]/Table1[[#This Row],[Female Voters]]</f>
        <v>0.76190476190476186</v>
      </c>
      <c r="Z2325" s="95">
        <f>Table1[[#This Row],[Male Ballots]]/Table1[[#This Row],[Male Voters]]</f>
        <v>0.79220779220779225</v>
      </c>
      <c r="AA2325" s="94">
        <f>Table1[[#This Row],[Total Ballots]]/Table1[[#This Row],[Total Voters]]</f>
        <v>0.77476038338658149</v>
      </c>
    </row>
    <row r="2326" spans="1:27" s="12" customFormat="1" x14ac:dyDescent="0.35">
      <c r="A2326" s="8" t="s">
        <v>56</v>
      </c>
      <c r="B2326" s="103">
        <v>2022</v>
      </c>
      <c r="C2326" s="17" t="s">
        <v>81</v>
      </c>
      <c r="D2326" s="17"/>
      <c r="E2326" s="34"/>
      <c r="F2326" s="34"/>
      <c r="G2326" s="9" t="s">
        <v>79</v>
      </c>
      <c r="H2326" s="132">
        <v>35552.0452</v>
      </c>
      <c r="I2326" s="132">
        <v>38071.911599999999</v>
      </c>
      <c r="J2326" s="133">
        <v>73623.96100000001</v>
      </c>
      <c r="K2326">
        <v>23657</v>
      </c>
      <c r="L2326">
        <v>22651</v>
      </c>
      <c r="M2326">
        <v>810</v>
      </c>
      <c r="N2326">
        <v>47118</v>
      </c>
      <c r="O2326">
        <v>9353</v>
      </c>
      <c r="P2326">
        <v>8877</v>
      </c>
      <c r="Q2326">
        <v>231</v>
      </c>
      <c r="R2326">
        <v>18461</v>
      </c>
      <c r="S2326" s="94">
        <f>Table1[[#This Row],[Female Voters]]/Table1[[#This Row],[Female Population]]</f>
        <v>0.66541882096842064</v>
      </c>
      <c r="T2326" s="94">
        <f>Table1[[#This Row],[Male Voters]]/Table1[[#This Row],[Male Population]]</f>
        <v>0.59495305195024673</v>
      </c>
      <c r="U2326" s="94">
        <f>Table1[[#This Row],[Total Voters]]/Table1[[#This Row],[Total Population]]</f>
        <v>0.63998186677296531</v>
      </c>
      <c r="V2326" s="94">
        <f>Table1[[#This Row],[Female Ballots]]/Table1[[#This Row],[Female Population]]</f>
        <v>0.26307909847054312</v>
      </c>
      <c r="W2326" s="94">
        <f>Table1[[#This Row],[Male Ballots]]/Table1[[#This Row],[Male Population]]</f>
        <v>0.23316402110998807</v>
      </c>
      <c r="X2326" s="94">
        <f>Table1[[#This Row],[Total Ballots]]/Table1[[#This Row],[Total Population]]</f>
        <v>0.25074717183445205</v>
      </c>
      <c r="Y2326" s="94">
        <f>Table1[[#This Row],[Female Ballots]]/Table1[[#This Row],[Female Voters]]</f>
        <v>0.39535866762480448</v>
      </c>
      <c r="Z2326" s="95">
        <f>Table1[[#This Row],[Male Ballots]]/Table1[[#This Row],[Male Voters]]</f>
        <v>0.39190322723058585</v>
      </c>
      <c r="AA2326" s="94">
        <f>Table1[[#This Row],[Total Ballots]]/Table1[[#This Row],[Total Voters]]</f>
        <v>0.39180355702703851</v>
      </c>
    </row>
    <row r="2327" spans="1:27" s="12" customFormat="1" x14ac:dyDescent="0.35">
      <c r="A2327" s="8" t="s">
        <v>56</v>
      </c>
      <c r="B2327" s="103">
        <v>2022</v>
      </c>
      <c r="C2327" s="17" t="s">
        <v>81</v>
      </c>
      <c r="D2327" s="17"/>
      <c r="E2327" s="34"/>
      <c r="F2327" s="34"/>
      <c r="G2327" s="9" t="s">
        <v>62</v>
      </c>
      <c r="H2327" s="132">
        <v>4164.0355</v>
      </c>
      <c r="I2327" s="132">
        <v>4837.7255000000005</v>
      </c>
      <c r="J2327" s="133">
        <v>9001.7620000000006</v>
      </c>
      <c r="K2327">
        <v>2278</v>
      </c>
      <c r="L2327">
        <v>2265</v>
      </c>
      <c r="M2327">
        <v>102</v>
      </c>
      <c r="N2327">
        <v>4645</v>
      </c>
      <c r="O2327">
        <v>342</v>
      </c>
      <c r="P2327">
        <v>366</v>
      </c>
      <c r="Q2327">
        <v>22</v>
      </c>
      <c r="R2327">
        <v>730</v>
      </c>
      <c r="S2327" s="94">
        <f>Table1[[#This Row],[Female Voters]]/Table1[[#This Row],[Female Population]]</f>
        <v>0.54706546089724739</v>
      </c>
      <c r="T2327" s="94">
        <f>Table1[[#This Row],[Male Voters]]/Table1[[#This Row],[Male Population]]</f>
        <v>0.46819522934899876</v>
      </c>
      <c r="U2327" s="94">
        <f>Table1[[#This Row],[Total Voters]]/Table1[[#This Row],[Total Population]]</f>
        <v>0.5160100878028101</v>
      </c>
      <c r="V2327" s="94">
        <f>Table1[[#This Row],[Female Ballots]]/Table1[[#This Row],[Female Population]]</f>
        <v>8.2131864629876469E-2</v>
      </c>
      <c r="W2327" s="94">
        <f>Table1[[#This Row],[Male Ballots]]/Table1[[#This Row],[Male Population]]</f>
        <v>7.5655388053745498E-2</v>
      </c>
      <c r="X2327" s="94">
        <f>Table1[[#This Row],[Total Ballots]]/Table1[[#This Row],[Total Population]]</f>
        <v>8.1095234466318916E-2</v>
      </c>
      <c r="Y2327" s="94">
        <f>Table1[[#This Row],[Female Ballots]]/Table1[[#This Row],[Female Voters]]</f>
        <v>0.15013169446883232</v>
      </c>
      <c r="Z2327" s="95">
        <f>Table1[[#This Row],[Male Ballots]]/Table1[[#This Row],[Male Voters]]</f>
        <v>0.16158940397350993</v>
      </c>
      <c r="AA2327" s="94">
        <f>Table1[[#This Row],[Total Ballots]]/Table1[[#This Row],[Total Voters]]</f>
        <v>0.15715823466092574</v>
      </c>
    </row>
    <row r="2328" spans="1:27" s="12" customFormat="1" x14ac:dyDescent="0.35">
      <c r="A2328" s="8" t="s">
        <v>56</v>
      </c>
      <c r="B2328" s="103">
        <v>2022</v>
      </c>
      <c r="C2328" s="17" t="s">
        <v>81</v>
      </c>
      <c r="D2328" s="17"/>
      <c r="E2328" s="34"/>
      <c r="F2328" s="34"/>
      <c r="G2328" s="9" t="s">
        <v>63</v>
      </c>
      <c r="H2328" s="132">
        <v>6304.616</v>
      </c>
      <c r="I2328" s="132">
        <v>7225.05</v>
      </c>
      <c r="J2328" s="133">
        <v>13529.667000000001</v>
      </c>
      <c r="K2328">
        <v>4047</v>
      </c>
      <c r="L2328">
        <v>3666</v>
      </c>
      <c r="M2328">
        <v>124</v>
      </c>
      <c r="N2328">
        <v>7837</v>
      </c>
      <c r="O2328">
        <v>679</v>
      </c>
      <c r="P2328">
        <v>585</v>
      </c>
      <c r="Q2328">
        <v>21</v>
      </c>
      <c r="R2328">
        <v>1285</v>
      </c>
      <c r="S2328" s="94">
        <f>Table1[[#This Row],[Female Voters]]/Table1[[#This Row],[Female Population]]</f>
        <v>0.64191062548456557</v>
      </c>
      <c r="T2328" s="94">
        <f>Table1[[#This Row],[Male Voters]]/Table1[[#This Row],[Male Population]]</f>
        <v>0.50740133286274836</v>
      </c>
      <c r="U2328" s="94">
        <f>Table1[[#This Row],[Total Voters]]/Table1[[#This Row],[Total Population]]</f>
        <v>0.57924559414507393</v>
      </c>
      <c r="V2328" s="94">
        <f>Table1[[#This Row],[Female Ballots]]/Table1[[#This Row],[Female Population]]</f>
        <v>0.1076988669888856</v>
      </c>
      <c r="W2328" s="94">
        <f>Table1[[#This Row],[Male Ballots]]/Table1[[#This Row],[Male Population]]</f>
        <v>8.0968297797247082E-2</v>
      </c>
      <c r="X2328" s="94">
        <f>Table1[[#This Row],[Total Ballots]]/Table1[[#This Row],[Total Population]]</f>
        <v>9.4976469117828241E-2</v>
      </c>
      <c r="Y2328" s="94">
        <f>Table1[[#This Row],[Female Ballots]]/Table1[[#This Row],[Female Voters]]</f>
        <v>0.16777860143316037</v>
      </c>
      <c r="Z2328" s="95">
        <f>Table1[[#This Row],[Male Ballots]]/Table1[[#This Row],[Male Voters]]</f>
        <v>0.15957446808510639</v>
      </c>
      <c r="AA2328" s="94">
        <f>Table1[[#This Row],[Total Ballots]]/Table1[[#This Row],[Total Voters]]</f>
        <v>0.1639658032410361</v>
      </c>
    </row>
    <row r="2329" spans="1:27" s="12" customFormat="1" x14ac:dyDescent="0.35">
      <c r="A2329" s="8" t="s">
        <v>56</v>
      </c>
      <c r="B2329" s="103">
        <v>2022</v>
      </c>
      <c r="C2329" s="17" t="s">
        <v>81</v>
      </c>
      <c r="D2329" s="17"/>
      <c r="E2329" s="34"/>
      <c r="F2329" s="34"/>
      <c r="G2329" s="9" t="s">
        <v>64</v>
      </c>
      <c r="H2329" s="132">
        <v>6102.2240000000002</v>
      </c>
      <c r="I2329" s="132">
        <v>6846.8590000000004</v>
      </c>
      <c r="J2329" s="133">
        <v>12949.083999999999</v>
      </c>
      <c r="K2329">
        <v>3575</v>
      </c>
      <c r="L2329">
        <v>3565</v>
      </c>
      <c r="M2329">
        <v>137</v>
      </c>
      <c r="N2329">
        <v>7277</v>
      </c>
      <c r="O2329">
        <v>972</v>
      </c>
      <c r="P2329">
        <v>913</v>
      </c>
      <c r="Q2329">
        <v>34</v>
      </c>
      <c r="R2329">
        <v>1919</v>
      </c>
      <c r="S2329" s="94">
        <f>Table1[[#This Row],[Female Voters]]/Table1[[#This Row],[Female Population]]</f>
        <v>0.5858519779018273</v>
      </c>
      <c r="T2329" s="94">
        <f>Table1[[#This Row],[Male Voters]]/Table1[[#This Row],[Male Population]]</f>
        <v>0.5206767073777917</v>
      </c>
      <c r="U2329" s="94">
        <f>Table1[[#This Row],[Total Voters]]/Table1[[#This Row],[Total Population]]</f>
        <v>0.56197025210431872</v>
      </c>
      <c r="V2329" s="94">
        <f>Table1[[#This Row],[Female Ballots]]/Table1[[#This Row],[Female Population]]</f>
        <v>0.15928618811764367</v>
      </c>
      <c r="W2329" s="94">
        <f>Table1[[#This Row],[Male Ballots]]/Table1[[#This Row],[Male Population]]</f>
        <v>0.13334581594275563</v>
      </c>
      <c r="X2329" s="94">
        <f>Table1[[#This Row],[Total Ballots]]/Table1[[#This Row],[Total Population]]</f>
        <v>0.14819581060714412</v>
      </c>
      <c r="Y2329" s="94">
        <f>Table1[[#This Row],[Female Ballots]]/Table1[[#This Row],[Female Voters]]</f>
        <v>0.27188811188811191</v>
      </c>
      <c r="Z2329" s="95">
        <f>Table1[[#This Row],[Male Ballots]]/Table1[[#This Row],[Male Voters]]</f>
        <v>0.25610098176718094</v>
      </c>
      <c r="AA2329" s="94">
        <f>Table1[[#This Row],[Total Ballots]]/Table1[[#This Row],[Total Voters]]</f>
        <v>0.26370757180156656</v>
      </c>
    </row>
    <row r="2330" spans="1:27" s="12" customFormat="1" x14ac:dyDescent="0.35">
      <c r="A2330" s="8" t="s">
        <v>56</v>
      </c>
      <c r="B2330" s="103">
        <v>2022</v>
      </c>
      <c r="C2330" s="17" t="s">
        <v>81</v>
      </c>
      <c r="D2330" s="17"/>
      <c r="E2330" s="34"/>
      <c r="F2330" s="34"/>
      <c r="G2330" s="9" t="s">
        <v>65</v>
      </c>
      <c r="H2330" s="132">
        <v>5471.2119999999995</v>
      </c>
      <c r="I2330" s="132">
        <v>5791.3220000000001</v>
      </c>
      <c r="J2330" s="133">
        <v>11262.534</v>
      </c>
      <c r="K2330">
        <v>3260</v>
      </c>
      <c r="L2330">
        <v>3099</v>
      </c>
      <c r="M2330">
        <v>108</v>
      </c>
      <c r="N2330">
        <v>6467</v>
      </c>
      <c r="O2330">
        <v>1223</v>
      </c>
      <c r="P2330">
        <v>1147</v>
      </c>
      <c r="Q2330">
        <v>30</v>
      </c>
      <c r="R2330">
        <v>2400</v>
      </c>
      <c r="S2330" s="94">
        <f>Table1[[#This Row],[Female Voters]]/Table1[[#This Row],[Female Population]]</f>
        <v>0.59584603923225787</v>
      </c>
      <c r="T2330" s="94">
        <f>Table1[[#This Row],[Male Voters]]/Table1[[#This Row],[Male Population]]</f>
        <v>0.5351109815686298</v>
      </c>
      <c r="U2330" s="94">
        <f>Table1[[#This Row],[Total Voters]]/Table1[[#This Row],[Total Population]]</f>
        <v>0.57420470384373534</v>
      </c>
      <c r="V2330" s="94">
        <f>Table1[[#This Row],[Female Ballots]]/Table1[[#This Row],[Female Population]]</f>
        <v>0.22353365214142681</v>
      </c>
      <c r="W2330" s="94">
        <f>Table1[[#This Row],[Male Ballots]]/Table1[[#This Row],[Male Population]]</f>
        <v>0.19805495187454608</v>
      </c>
      <c r="X2330" s="94">
        <f>Table1[[#This Row],[Total Ballots]]/Table1[[#This Row],[Total Population]]</f>
        <v>0.2130959160700425</v>
      </c>
      <c r="Y2330" s="94">
        <f>Table1[[#This Row],[Female Ballots]]/Table1[[#This Row],[Female Voters]]</f>
        <v>0.37515337423312883</v>
      </c>
      <c r="Z2330" s="95">
        <f>Table1[[#This Row],[Male Ballots]]/Table1[[#This Row],[Male Voters]]</f>
        <v>0.37011939335269439</v>
      </c>
      <c r="AA2330" s="94">
        <f>Table1[[#This Row],[Total Ballots]]/Table1[[#This Row],[Total Voters]]</f>
        <v>0.37111489098500078</v>
      </c>
    </row>
    <row r="2331" spans="1:27" s="12" customFormat="1" x14ac:dyDescent="0.35">
      <c r="A2331" s="8" t="s">
        <v>56</v>
      </c>
      <c r="B2331" s="103">
        <v>2022</v>
      </c>
      <c r="C2331" s="17" t="s">
        <v>81</v>
      </c>
      <c r="D2331" s="17"/>
      <c r="E2331" s="34"/>
      <c r="F2331" s="34"/>
      <c r="G2331" s="9" t="s">
        <v>66</v>
      </c>
      <c r="H2331" s="132">
        <v>5510.5599999999995</v>
      </c>
      <c r="I2331" s="132">
        <v>5750.4049999999997</v>
      </c>
      <c r="J2331" s="133">
        <v>11260.965</v>
      </c>
      <c r="K2331">
        <v>3800</v>
      </c>
      <c r="L2331">
        <v>3755</v>
      </c>
      <c r="M2331">
        <v>152</v>
      </c>
      <c r="N2331">
        <v>7707</v>
      </c>
      <c r="O2331">
        <v>1905</v>
      </c>
      <c r="P2331">
        <v>1797</v>
      </c>
      <c r="Q2331">
        <v>43</v>
      </c>
      <c r="R2331">
        <v>3745</v>
      </c>
      <c r="S2331" s="94">
        <f>Table1[[#This Row],[Female Voters]]/Table1[[#This Row],[Female Population]]</f>
        <v>0.68958508754101222</v>
      </c>
      <c r="T2331" s="94">
        <f>Table1[[#This Row],[Male Voters]]/Table1[[#This Row],[Male Population]]</f>
        <v>0.65299748452500306</v>
      </c>
      <c r="U2331" s="94">
        <f>Table1[[#This Row],[Total Voters]]/Table1[[#This Row],[Total Population]]</f>
        <v>0.68439960518481324</v>
      </c>
      <c r="V2331" s="94">
        <f>Table1[[#This Row],[Female Ballots]]/Table1[[#This Row],[Female Population]]</f>
        <v>0.34569989256990219</v>
      </c>
      <c r="W2331" s="94">
        <f>Table1[[#This Row],[Male Ballots]]/Table1[[#This Row],[Male Population]]</f>
        <v>0.3124997282800081</v>
      </c>
      <c r="X2331" s="94">
        <f>Table1[[#This Row],[Total Ballots]]/Table1[[#This Row],[Total Population]]</f>
        <v>0.33256474911341966</v>
      </c>
      <c r="Y2331" s="94">
        <f>Table1[[#This Row],[Female Ballots]]/Table1[[#This Row],[Female Voters]]</f>
        <v>0.50131578947368416</v>
      </c>
      <c r="Z2331" s="95">
        <f>Table1[[#This Row],[Male Ballots]]/Table1[[#This Row],[Male Voters]]</f>
        <v>0.47856191744340881</v>
      </c>
      <c r="AA2331" s="94">
        <f>Table1[[#This Row],[Total Ballots]]/Table1[[#This Row],[Total Voters]]</f>
        <v>0.48592188919164397</v>
      </c>
    </row>
    <row r="2332" spans="1:27" s="12" customFormat="1" x14ac:dyDescent="0.35">
      <c r="A2332" s="8" t="s">
        <v>56</v>
      </c>
      <c r="B2332" s="103">
        <v>2022</v>
      </c>
      <c r="C2332" s="17" t="s">
        <v>81</v>
      </c>
      <c r="D2332" s="17"/>
      <c r="E2332" s="34"/>
      <c r="F2332" s="34"/>
      <c r="G2332" s="9" t="s">
        <v>67</v>
      </c>
      <c r="H2332" s="132">
        <v>7999.3976999999995</v>
      </c>
      <c r="I2332" s="132">
        <v>7620.5501000000004</v>
      </c>
      <c r="J2332" s="133">
        <v>15619.949000000001</v>
      </c>
      <c r="K2332">
        <v>6697</v>
      </c>
      <c r="L2332">
        <v>6301</v>
      </c>
      <c r="M2332">
        <v>187</v>
      </c>
      <c r="N2332">
        <v>13185</v>
      </c>
      <c r="O2332">
        <v>4232</v>
      </c>
      <c r="P2332">
        <v>4069</v>
      </c>
      <c r="Q2332">
        <v>81</v>
      </c>
      <c r="R2332">
        <v>8382</v>
      </c>
      <c r="S2332" s="94">
        <f>Table1[[#This Row],[Female Voters]]/Table1[[#This Row],[Female Population]]</f>
        <v>0.83718802979379314</v>
      </c>
      <c r="T2332" s="94">
        <f>Table1[[#This Row],[Male Voters]]/Table1[[#This Row],[Male Population]]</f>
        <v>0.8268431960049708</v>
      </c>
      <c r="U2332" s="94">
        <f>Table1[[#This Row],[Total Voters]]/Table1[[#This Row],[Total Population]]</f>
        <v>0.84411287130322898</v>
      </c>
      <c r="V2332" s="94">
        <f>Table1[[#This Row],[Female Ballots]]/Table1[[#This Row],[Female Population]]</f>
        <v>0.5290398300862077</v>
      </c>
      <c r="W2332" s="94">
        <f>Table1[[#This Row],[Male Ballots]]/Table1[[#This Row],[Male Population]]</f>
        <v>0.53395095453804575</v>
      </c>
      <c r="X2332" s="94">
        <f>Table1[[#This Row],[Total Ballots]]/Table1[[#This Row],[Total Population]]</f>
        <v>0.53662147040300834</v>
      </c>
      <c r="Y2332" s="94">
        <f>Table1[[#This Row],[Female Ballots]]/Table1[[#This Row],[Female Voters]]</f>
        <v>0.63192474242198005</v>
      </c>
      <c r="Z2332" s="95">
        <f>Table1[[#This Row],[Male Ballots]]/Table1[[#This Row],[Male Voters]]</f>
        <v>0.64577051261704488</v>
      </c>
      <c r="AA2332" s="94">
        <f>Table1[[#This Row],[Total Ballots]]/Table1[[#This Row],[Total Voters]]</f>
        <v>0.63572241183162681</v>
      </c>
    </row>
    <row r="2333" spans="1:27" s="12" customFormat="1" x14ac:dyDescent="0.35">
      <c r="A2333" s="8" t="s">
        <v>54</v>
      </c>
      <c r="B2333" s="103">
        <v>2022</v>
      </c>
      <c r="C2333" s="17" t="s">
        <v>81</v>
      </c>
      <c r="D2333" s="17"/>
      <c r="E2333" s="34"/>
      <c r="F2333" s="34"/>
      <c r="G2333" s="9" t="s">
        <v>79</v>
      </c>
      <c r="H2333" s="132">
        <v>30507.773399999998</v>
      </c>
      <c r="I2333" s="132">
        <v>31062.001199999999</v>
      </c>
      <c r="J2333" s="133">
        <v>61569.772100000002</v>
      </c>
      <c r="K2333">
        <v>24130</v>
      </c>
      <c r="L2333">
        <v>22333</v>
      </c>
      <c r="M2333">
        <v>1027</v>
      </c>
      <c r="N2333">
        <v>47490</v>
      </c>
      <c r="O2333">
        <v>10213</v>
      </c>
      <c r="P2333">
        <v>9382</v>
      </c>
      <c r="Q2333">
        <v>356</v>
      </c>
      <c r="R2333">
        <v>19951</v>
      </c>
      <c r="S2333" s="94">
        <f>Table1[[#This Row],[Female Voters]]/Table1[[#This Row],[Female Population]]</f>
        <v>0.79094595608868656</v>
      </c>
      <c r="T2333" s="94">
        <f>Table1[[#This Row],[Male Voters]]/Table1[[#This Row],[Male Population]]</f>
        <v>0.71898136427861581</v>
      </c>
      <c r="U2333" s="94">
        <f>Table1[[#This Row],[Total Voters]]/Table1[[#This Row],[Total Population]]</f>
        <v>0.77132005495924194</v>
      </c>
      <c r="V2333" s="94">
        <f>Table1[[#This Row],[Female Ballots]]/Table1[[#This Row],[Female Population]]</f>
        <v>0.33476713839758626</v>
      </c>
      <c r="W2333" s="94">
        <f>Table1[[#This Row],[Male Ballots]]/Table1[[#This Row],[Male Population]]</f>
        <v>0.30204106746348336</v>
      </c>
      <c r="X2333" s="94">
        <f>Table1[[#This Row],[Total Ballots]]/Table1[[#This Row],[Total Population]]</f>
        <v>0.32403888011143051</v>
      </c>
      <c r="Y2333" s="94">
        <f>Table1[[#This Row],[Female Ballots]]/Table1[[#This Row],[Female Voters]]</f>
        <v>0.42324906755076669</v>
      </c>
      <c r="Z2333" s="95">
        <f>Table1[[#This Row],[Male Ballots]]/Table1[[#This Row],[Male Voters]]</f>
        <v>0.42009582232570636</v>
      </c>
      <c r="AA2333" s="94">
        <f>Table1[[#This Row],[Total Ballots]]/Table1[[#This Row],[Total Voters]]</f>
        <v>0.420109496736155</v>
      </c>
    </row>
    <row r="2334" spans="1:27" s="12" customFormat="1" x14ac:dyDescent="0.35">
      <c r="A2334" s="8" t="s">
        <v>54</v>
      </c>
      <c r="B2334" s="103">
        <v>2022</v>
      </c>
      <c r="C2334" s="17" t="s">
        <v>81</v>
      </c>
      <c r="D2334" s="17"/>
      <c r="E2334" s="34"/>
      <c r="F2334" s="34"/>
      <c r="G2334" s="9" t="s">
        <v>62</v>
      </c>
      <c r="H2334" s="132">
        <v>2434.1185</v>
      </c>
      <c r="I2334" s="132">
        <v>2714.2598000000003</v>
      </c>
      <c r="J2334" s="133">
        <v>5148.3781000000008</v>
      </c>
      <c r="K2334">
        <v>1502</v>
      </c>
      <c r="L2334">
        <v>1504</v>
      </c>
      <c r="M2334">
        <v>69</v>
      </c>
      <c r="N2334">
        <v>3075</v>
      </c>
      <c r="O2334">
        <v>243</v>
      </c>
      <c r="P2334">
        <v>255</v>
      </c>
      <c r="Q2334">
        <v>19</v>
      </c>
      <c r="R2334">
        <v>517</v>
      </c>
      <c r="S2334" s="94">
        <f>Table1[[#This Row],[Female Voters]]/Table1[[#This Row],[Female Population]]</f>
        <v>0.61706116608538164</v>
      </c>
      <c r="T2334" s="94">
        <f>Table1[[#This Row],[Male Voters]]/Table1[[#This Row],[Male Population]]</f>
        <v>0.55411055345549454</v>
      </c>
      <c r="U2334" s="94">
        <f>Table1[[#This Row],[Total Voters]]/Table1[[#This Row],[Total Population]]</f>
        <v>0.59727547982538409</v>
      </c>
      <c r="V2334" s="94">
        <f>Table1[[#This Row],[Female Ballots]]/Table1[[#This Row],[Female Population]]</f>
        <v>9.9830801170937233E-2</v>
      </c>
      <c r="W2334" s="94">
        <f>Table1[[#This Row],[Male Ballots]]/Table1[[#This Row],[Male Population]]</f>
        <v>9.3948265379754717E-2</v>
      </c>
      <c r="X2334" s="94">
        <f>Table1[[#This Row],[Total Ballots]]/Table1[[#This Row],[Total Population]]</f>
        <v>0.10041997498202393</v>
      </c>
      <c r="Y2334" s="94">
        <f>Table1[[#This Row],[Female Ballots]]/Table1[[#This Row],[Female Voters]]</f>
        <v>0.16178428761651131</v>
      </c>
      <c r="Z2334" s="95">
        <f>Table1[[#This Row],[Male Ballots]]/Table1[[#This Row],[Male Voters]]</f>
        <v>0.16954787234042554</v>
      </c>
      <c r="AA2334" s="94">
        <f>Table1[[#This Row],[Total Ballots]]/Table1[[#This Row],[Total Voters]]</f>
        <v>0.168130081300813</v>
      </c>
    </row>
    <row r="2335" spans="1:27" s="12" customFormat="1" x14ac:dyDescent="0.35">
      <c r="A2335" s="8" t="s">
        <v>54</v>
      </c>
      <c r="B2335" s="103">
        <v>2022</v>
      </c>
      <c r="C2335" s="17" t="s">
        <v>81</v>
      </c>
      <c r="D2335" s="17"/>
      <c r="E2335" s="34"/>
      <c r="F2335" s="34"/>
      <c r="G2335" s="9" t="s">
        <v>63</v>
      </c>
      <c r="H2335" s="132">
        <v>3873.1279999999997</v>
      </c>
      <c r="I2335" s="132">
        <v>4351.4470000000001</v>
      </c>
      <c r="J2335" s="133">
        <v>8224.5750000000007</v>
      </c>
      <c r="K2335">
        <v>2897</v>
      </c>
      <c r="L2335">
        <v>2898</v>
      </c>
      <c r="M2335">
        <v>134</v>
      </c>
      <c r="N2335">
        <v>5929</v>
      </c>
      <c r="O2335">
        <v>427</v>
      </c>
      <c r="P2335">
        <v>411</v>
      </c>
      <c r="Q2335">
        <v>27</v>
      </c>
      <c r="R2335">
        <v>865</v>
      </c>
      <c r="S2335" s="94">
        <f>Table1[[#This Row],[Female Voters]]/Table1[[#This Row],[Female Population]]</f>
        <v>0.74797424717179506</v>
      </c>
      <c r="T2335" s="94">
        <f>Table1[[#This Row],[Male Voters]]/Table1[[#This Row],[Male Population]]</f>
        <v>0.66598536073172898</v>
      </c>
      <c r="U2335" s="94">
        <f>Table1[[#This Row],[Total Voters]]/Table1[[#This Row],[Total Population]]</f>
        <v>0.72088831337789483</v>
      </c>
      <c r="V2335" s="94">
        <f>Table1[[#This Row],[Female Ballots]]/Table1[[#This Row],[Female Population]]</f>
        <v>0.11024680826453451</v>
      </c>
      <c r="W2335" s="94">
        <f>Table1[[#This Row],[Male Ballots]]/Table1[[#This Row],[Male Population]]</f>
        <v>9.445133997955163E-2</v>
      </c>
      <c r="X2335" s="94">
        <f>Table1[[#This Row],[Total Ballots]]/Table1[[#This Row],[Total Population]]</f>
        <v>0.10517260770313358</v>
      </c>
      <c r="Y2335" s="94">
        <f>Table1[[#This Row],[Female Ballots]]/Table1[[#This Row],[Female Voters]]</f>
        <v>0.14739385571280636</v>
      </c>
      <c r="Z2335" s="95">
        <f>Table1[[#This Row],[Male Ballots]]/Table1[[#This Row],[Male Voters]]</f>
        <v>0.14182194616977226</v>
      </c>
      <c r="AA2335" s="94">
        <f>Table1[[#This Row],[Total Ballots]]/Table1[[#This Row],[Total Voters]]</f>
        <v>0.14589306797099005</v>
      </c>
    </row>
    <row r="2336" spans="1:27" s="12" customFormat="1" x14ac:dyDescent="0.35">
      <c r="A2336" s="8" t="s">
        <v>54</v>
      </c>
      <c r="B2336" s="103">
        <v>2022</v>
      </c>
      <c r="C2336" s="17" t="s">
        <v>81</v>
      </c>
      <c r="D2336" s="17"/>
      <c r="E2336" s="34"/>
      <c r="F2336" s="34"/>
      <c r="G2336" s="9" t="s">
        <v>64</v>
      </c>
      <c r="H2336" s="132">
        <v>4460.3590000000004</v>
      </c>
      <c r="I2336" s="132">
        <v>4735.8829999999998</v>
      </c>
      <c r="J2336" s="133">
        <v>9196.2419999999984</v>
      </c>
      <c r="K2336">
        <v>3354</v>
      </c>
      <c r="L2336">
        <v>3066</v>
      </c>
      <c r="M2336">
        <v>162</v>
      </c>
      <c r="N2336">
        <v>6582</v>
      </c>
      <c r="O2336">
        <v>795</v>
      </c>
      <c r="P2336">
        <v>692</v>
      </c>
      <c r="Q2336">
        <v>38</v>
      </c>
      <c r="R2336">
        <v>1525</v>
      </c>
      <c r="S2336" s="94">
        <f>Table1[[#This Row],[Female Voters]]/Table1[[#This Row],[Female Population]]</f>
        <v>0.75195740970625902</v>
      </c>
      <c r="T2336" s="94">
        <f>Table1[[#This Row],[Male Voters]]/Table1[[#This Row],[Male Population]]</f>
        <v>0.64739775032449076</v>
      </c>
      <c r="U2336" s="94">
        <f>Table1[[#This Row],[Total Voters]]/Table1[[#This Row],[Total Population]]</f>
        <v>0.71572714158674833</v>
      </c>
      <c r="V2336" s="94">
        <f>Table1[[#This Row],[Female Ballots]]/Table1[[#This Row],[Female Population]]</f>
        <v>0.17823677421481093</v>
      </c>
      <c r="W2336" s="94">
        <f>Table1[[#This Row],[Male Ballots]]/Table1[[#This Row],[Male Population]]</f>
        <v>0.14611847463292485</v>
      </c>
      <c r="X2336" s="94">
        <f>Table1[[#This Row],[Total Ballots]]/Table1[[#This Row],[Total Population]]</f>
        <v>0.16582860694618523</v>
      </c>
      <c r="Y2336" s="94">
        <f>Table1[[#This Row],[Female Ballots]]/Table1[[#This Row],[Female Voters]]</f>
        <v>0.2370304114490161</v>
      </c>
      <c r="Z2336" s="95">
        <f>Table1[[#This Row],[Male Ballots]]/Table1[[#This Row],[Male Voters]]</f>
        <v>0.22570123939986952</v>
      </c>
      <c r="AA2336" s="94">
        <f>Table1[[#This Row],[Total Ballots]]/Table1[[#This Row],[Total Voters]]</f>
        <v>0.23169249468246733</v>
      </c>
    </row>
    <row r="2337" spans="1:27" s="12" customFormat="1" x14ac:dyDescent="0.35">
      <c r="A2337" s="8" t="s">
        <v>54</v>
      </c>
      <c r="B2337" s="103">
        <v>2022</v>
      </c>
      <c r="C2337" s="17" t="s">
        <v>81</v>
      </c>
      <c r="D2337" s="17"/>
      <c r="E2337" s="34"/>
      <c r="F2337" s="34"/>
      <c r="G2337" s="9" t="s">
        <v>65</v>
      </c>
      <c r="H2337" s="132">
        <v>4228.2889999999998</v>
      </c>
      <c r="I2337" s="132">
        <v>4577.9520000000002</v>
      </c>
      <c r="J2337" s="133">
        <v>8806.241</v>
      </c>
      <c r="K2337">
        <v>3284</v>
      </c>
      <c r="L2337">
        <v>3044</v>
      </c>
      <c r="M2337">
        <v>167</v>
      </c>
      <c r="N2337">
        <v>6495</v>
      </c>
      <c r="O2337">
        <v>1084</v>
      </c>
      <c r="P2337">
        <v>944</v>
      </c>
      <c r="Q2337">
        <v>55</v>
      </c>
      <c r="R2337">
        <v>2083</v>
      </c>
      <c r="S2337" s="94">
        <f>Table1[[#This Row],[Female Voters]]/Table1[[#This Row],[Female Population]]</f>
        <v>0.77667349606424729</v>
      </c>
      <c r="T2337" s="94">
        <f>Table1[[#This Row],[Male Voters]]/Table1[[#This Row],[Male Population]]</f>
        <v>0.66492615038340286</v>
      </c>
      <c r="U2337" s="94">
        <f>Table1[[#This Row],[Total Voters]]/Table1[[#This Row],[Total Population]]</f>
        <v>0.73754511147264767</v>
      </c>
      <c r="V2337" s="94">
        <f>Table1[[#This Row],[Female Ballots]]/Table1[[#This Row],[Female Population]]</f>
        <v>0.25636847434033011</v>
      </c>
      <c r="W2337" s="94">
        <f>Table1[[#This Row],[Male Ballots]]/Table1[[#This Row],[Male Population]]</f>
        <v>0.20620574440273728</v>
      </c>
      <c r="X2337" s="94">
        <f>Table1[[#This Row],[Total Ballots]]/Table1[[#This Row],[Total Population]]</f>
        <v>0.23653679248614704</v>
      </c>
      <c r="Y2337" s="94">
        <f>Table1[[#This Row],[Female Ballots]]/Table1[[#This Row],[Female Voters]]</f>
        <v>0.33008526187576126</v>
      </c>
      <c r="Z2337" s="95">
        <f>Table1[[#This Row],[Male Ballots]]/Table1[[#This Row],[Male Voters]]</f>
        <v>0.31011826544021026</v>
      </c>
      <c r="AA2337" s="94">
        <f>Table1[[#This Row],[Total Ballots]]/Table1[[#This Row],[Total Voters]]</f>
        <v>0.32070823710546575</v>
      </c>
    </row>
    <row r="2338" spans="1:27" s="12" customFormat="1" x14ac:dyDescent="0.35">
      <c r="A2338" s="8" t="s">
        <v>54</v>
      </c>
      <c r="B2338" s="103">
        <v>2022</v>
      </c>
      <c r="C2338" s="17" t="s">
        <v>81</v>
      </c>
      <c r="D2338" s="17"/>
      <c r="E2338" s="34"/>
      <c r="F2338" s="34"/>
      <c r="G2338" s="9" t="s">
        <v>66</v>
      </c>
      <c r="H2338" s="132">
        <v>5719.1350000000002</v>
      </c>
      <c r="I2338" s="132">
        <v>5533.2849999999999</v>
      </c>
      <c r="J2338" s="133">
        <v>11252.42</v>
      </c>
      <c r="K2338">
        <v>4461</v>
      </c>
      <c r="L2338">
        <v>4011</v>
      </c>
      <c r="M2338">
        <v>205</v>
      </c>
      <c r="N2338">
        <v>8677</v>
      </c>
      <c r="O2338">
        <v>2260</v>
      </c>
      <c r="P2338">
        <v>1976</v>
      </c>
      <c r="Q2338">
        <v>70</v>
      </c>
      <c r="R2338">
        <v>4306</v>
      </c>
      <c r="S2338" s="94">
        <f>Table1[[#This Row],[Female Voters]]/Table1[[#This Row],[Female Population]]</f>
        <v>0.78001306141575599</v>
      </c>
      <c r="T2338" s="94">
        <f>Table1[[#This Row],[Male Voters]]/Table1[[#This Row],[Male Population]]</f>
        <v>0.72488584990652027</v>
      </c>
      <c r="U2338" s="94">
        <f>Table1[[#This Row],[Total Voters]]/Table1[[#This Row],[Total Population]]</f>
        <v>0.7711230117610256</v>
      </c>
      <c r="V2338" s="94">
        <f>Table1[[#This Row],[Female Ballots]]/Table1[[#This Row],[Female Population]]</f>
        <v>0.39516465339601181</v>
      </c>
      <c r="W2338" s="94">
        <f>Table1[[#This Row],[Male Ballots]]/Table1[[#This Row],[Male Population]]</f>
        <v>0.3571115530828432</v>
      </c>
      <c r="X2338" s="94">
        <f>Table1[[#This Row],[Total Ballots]]/Table1[[#This Row],[Total Population]]</f>
        <v>0.38267323829007449</v>
      </c>
      <c r="Y2338" s="94">
        <f>Table1[[#This Row],[Female Ballots]]/Table1[[#This Row],[Female Voters]]</f>
        <v>0.50661286707016362</v>
      </c>
      <c r="Z2338" s="95">
        <f>Table1[[#This Row],[Male Ballots]]/Table1[[#This Row],[Male Voters]]</f>
        <v>0.49264522562951885</v>
      </c>
      <c r="AA2338" s="94">
        <f>Table1[[#This Row],[Total Ballots]]/Table1[[#This Row],[Total Voters]]</f>
        <v>0.49625446582920363</v>
      </c>
    </row>
    <row r="2339" spans="1:27" s="12" customFormat="1" x14ac:dyDescent="0.35">
      <c r="A2339" s="8" t="s">
        <v>54</v>
      </c>
      <c r="B2339" s="103">
        <v>2022</v>
      </c>
      <c r="C2339" s="17" t="s">
        <v>81</v>
      </c>
      <c r="D2339" s="17"/>
      <c r="E2339" s="34"/>
      <c r="F2339" s="34"/>
      <c r="G2339" s="9" t="s">
        <v>67</v>
      </c>
      <c r="H2339" s="132">
        <v>9792.7439000000013</v>
      </c>
      <c r="I2339" s="132">
        <v>9149.1743999999999</v>
      </c>
      <c r="J2339" s="133">
        <v>18941.916000000001</v>
      </c>
      <c r="K2339">
        <v>8632</v>
      </c>
      <c r="L2339">
        <v>7810</v>
      </c>
      <c r="M2339">
        <v>290</v>
      </c>
      <c r="N2339">
        <v>16732</v>
      </c>
      <c r="O2339">
        <v>5404</v>
      </c>
      <c r="P2339">
        <v>5104</v>
      </c>
      <c r="Q2339">
        <v>147</v>
      </c>
      <c r="R2339">
        <v>10655</v>
      </c>
      <c r="S2339" s="94">
        <f>Table1[[#This Row],[Female Voters]]/Table1[[#This Row],[Female Population]]</f>
        <v>0.88146898235539473</v>
      </c>
      <c r="T2339" s="94">
        <f>Table1[[#This Row],[Male Voters]]/Table1[[#This Row],[Male Population]]</f>
        <v>0.85362893508730142</v>
      </c>
      <c r="U2339" s="94">
        <f>Table1[[#This Row],[Total Voters]]/Table1[[#This Row],[Total Population]]</f>
        <v>0.88333197127471152</v>
      </c>
      <c r="V2339" s="94">
        <f>Table1[[#This Row],[Female Ballots]]/Table1[[#This Row],[Female Population]]</f>
        <v>0.55183716179895193</v>
      </c>
      <c r="W2339" s="94">
        <f>Table1[[#This Row],[Male Ballots]]/Table1[[#This Row],[Male Population]]</f>
        <v>0.55786454349367309</v>
      </c>
      <c r="X2339" s="94">
        <f>Table1[[#This Row],[Total Ballots]]/Table1[[#This Row],[Total Population]]</f>
        <v>0.56250909358905399</v>
      </c>
      <c r="Y2339" s="94">
        <f>Table1[[#This Row],[Female Ballots]]/Table1[[#This Row],[Female Voters]]</f>
        <v>0.6260426320667285</v>
      </c>
      <c r="Z2339" s="95">
        <f>Table1[[#This Row],[Male Ballots]]/Table1[[#This Row],[Male Voters]]</f>
        <v>0.6535211267605634</v>
      </c>
      <c r="AA2339" s="94">
        <f>Table1[[#This Row],[Total Ballots]]/Table1[[#This Row],[Total Voters]]</f>
        <v>0.63680372938082719</v>
      </c>
    </row>
    <row r="2340" spans="1:27" s="12" customFormat="1" x14ac:dyDescent="0.35">
      <c r="A2340" s="8" t="s">
        <v>30</v>
      </c>
      <c r="B2340" s="103">
        <v>2022</v>
      </c>
      <c r="C2340" s="17" t="s">
        <v>81</v>
      </c>
      <c r="D2340" s="17"/>
      <c r="E2340" s="34"/>
      <c r="F2340" s="34"/>
      <c r="G2340" s="9" t="s">
        <v>79</v>
      </c>
      <c r="H2340" s="132">
        <v>36771.634700000002</v>
      </c>
      <c r="I2340" s="132">
        <v>35400.910100000001</v>
      </c>
      <c r="J2340" s="133">
        <v>72172.547500000001</v>
      </c>
      <c r="K2340">
        <v>31185</v>
      </c>
      <c r="L2340">
        <v>28755</v>
      </c>
      <c r="M2340">
        <v>1065</v>
      </c>
      <c r="N2340">
        <v>61005</v>
      </c>
      <c r="O2340">
        <v>16640</v>
      </c>
      <c r="P2340">
        <v>14668</v>
      </c>
      <c r="Q2340">
        <v>462</v>
      </c>
      <c r="R2340">
        <v>31770</v>
      </c>
      <c r="S2340" s="94">
        <f>Table1[[#This Row],[Female Voters]]/Table1[[#This Row],[Female Population]]</f>
        <v>0.84807216906242133</v>
      </c>
      <c r="T2340" s="94">
        <f>Table1[[#This Row],[Male Voters]]/Table1[[#This Row],[Male Population]]</f>
        <v>0.81226725298228986</v>
      </c>
      <c r="U2340" s="94">
        <f>Table1[[#This Row],[Total Voters]]/Table1[[#This Row],[Total Population]]</f>
        <v>0.84526599258533863</v>
      </c>
      <c r="V2340" s="94">
        <f>Table1[[#This Row],[Female Ballots]]/Table1[[#This Row],[Female Population]]</f>
        <v>0.45252271583128717</v>
      </c>
      <c r="W2340" s="94">
        <f>Table1[[#This Row],[Male Ballots]]/Table1[[#This Row],[Male Population]]</f>
        <v>0.41433963021193626</v>
      </c>
      <c r="X2340" s="94">
        <f>Table1[[#This Row],[Total Ballots]]/Table1[[#This Row],[Total Population]]</f>
        <v>0.4401950755583347</v>
      </c>
      <c r="Y2340" s="94">
        <f>Table1[[#This Row],[Female Ballots]]/Table1[[#This Row],[Female Voters]]</f>
        <v>0.53358986692320021</v>
      </c>
      <c r="Z2340" s="95">
        <f>Table1[[#This Row],[Male Ballots]]/Table1[[#This Row],[Male Voters]]</f>
        <v>0.51010259085376453</v>
      </c>
      <c r="AA2340" s="94">
        <f>Table1[[#This Row],[Total Ballots]]/Table1[[#This Row],[Total Voters]]</f>
        <v>0.52077698549299234</v>
      </c>
    </row>
    <row r="2341" spans="1:27" s="12" customFormat="1" x14ac:dyDescent="0.35">
      <c r="A2341" s="8" t="s">
        <v>30</v>
      </c>
      <c r="B2341" s="103">
        <v>2022</v>
      </c>
      <c r="C2341" s="17" t="s">
        <v>81</v>
      </c>
      <c r="D2341" s="17"/>
      <c r="E2341" s="34"/>
      <c r="F2341" s="34"/>
      <c r="G2341" s="9" t="s">
        <v>62</v>
      </c>
      <c r="H2341" s="132">
        <v>3070.5887000000002</v>
      </c>
      <c r="I2341" s="132">
        <v>3835.9448000000002</v>
      </c>
      <c r="J2341" s="133">
        <v>6906.5324999999993</v>
      </c>
      <c r="K2341">
        <v>1589</v>
      </c>
      <c r="L2341">
        <v>1646</v>
      </c>
      <c r="M2341">
        <v>108</v>
      </c>
      <c r="N2341">
        <v>3343</v>
      </c>
      <c r="O2341">
        <v>397</v>
      </c>
      <c r="P2341">
        <v>354</v>
      </c>
      <c r="Q2341">
        <v>40</v>
      </c>
      <c r="R2341">
        <v>791</v>
      </c>
      <c r="S2341" s="94">
        <f>Table1[[#This Row],[Female Voters]]/Table1[[#This Row],[Female Population]]</f>
        <v>0.51749034313843467</v>
      </c>
      <c r="T2341" s="94">
        <f>Table1[[#This Row],[Male Voters]]/Table1[[#This Row],[Male Population]]</f>
        <v>0.42909897973505767</v>
      </c>
      <c r="U2341" s="94">
        <f>Table1[[#This Row],[Total Voters]]/Table1[[#This Row],[Total Population]]</f>
        <v>0.4840344992222943</v>
      </c>
      <c r="V2341" s="94">
        <f>Table1[[#This Row],[Female Ballots]]/Table1[[#This Row],[Female Population]]</f>
        <v>0.1292911681724094</v>
      </c>
      <c r="W2341" s="94">
        <f>Table1[[#This Row],[Male Ballots]]/Table1[[#This Row],[Male Population]]</f>
        <v>9.2284956759544609E-2</v>
      </c>
      <c r="X2341" s="94">
        <f>Table1[[#This Row],[Total Ballots]]/Table1[[#This Row],[Total Population]]</f>
        <v>0.11452925183512856</v>
      </c>
      <c r="Y2341" s="94">
        <f>Table1[[#This Row],[Female Ballots]]/Table1[[#This Row],[Female Voters]]</f>
        <v>0.24984266834487098</v>
      </c>
      <c r="Z2341" s="95">
        <f>Table1[[#This Row],[Male Ballots]]/Table1[[#This Row],[Male Voters]]</f>
        <v>0.21506682867557717</v>
      </c>
      <c r="AA2341" s="94">
        <f>Table1[[#This Row],[Total Ballots]]/Table1[[#This Row],[Total Voters]]</f>
        <v>0.23661381992222555</v>
      </c>
    </row>
    <row r="2342" spans="1:27" s="12" customFormat="1" x14ac:dyDescent="0.35">
      <c r="A2342" s="8" t="s">
        <v>30</v>
      </c>
      <c r="B2342" s="103">
        <v>2022</v>
      </c>
      <c r="C2342" s="17" t="s">
        <v>81</v>
      </c>
      <c r="D2342" s="17"/>
      <c r="E2342" s="34"/>
      <c r="F2342" s="34"/>
      <c r="G2342" s="9" t="s">
        <v>63</v>
      </c>
      <c r="H2342" s="132">
        <v>5181.0460000000003</v>
      </c>
      <c r="I2342" s="132">
        <v>5783.3710000000001</v>
      </c>
      <c r="J2342" s="133">
        <v>10964.417000000001</v>
      </c>
      <c r="K2342">
        <v>3591</v>
      </c>
      <c r="L2342">
        <v>3528</v>
      </c>
      <c r="M2342">
        <v>173</v>
      </c>
      <c r="N2342">
        <v>7292</v>
      </c>
      <c r="O2342">
        <v>714</v>
      </c>
      <c r="P2342">
        <v>631</v>
      </c>
      <c r="Q2342">
        <v>37</v>
      </c>
      <c r="R2342">
        <v>1382</v>
      </c>
      <c r="S2342" s="94">
        <f>Table1[[#This Row],[Female Voters]]/Table1[[#This Row],[Female Population]]</f>
        <v>0.69310328454910453</v>
      </c>
      <c r="T2342" s="94">
        <f>Table1[[#This Row],[Male Voters]]/Table1[[#This Row],[Male Population]]</f>
        <v>0.61002484537132406</v>
      </c>
      <c r="U2342" s="94">
        <f>Table1[[#This Row],[Total Voters]]/Table1[[#This Row],[Total Population]]</f>
        <v>0.66506044051407376</v>
      </c>
      <c r="V2342" s="94">
        <f>Table1[[#This Row],[Female Ballots]]/Table1[[#This Row],[Female Population]]</f>
        <v>0.1378100097933892</v>
      </c>
      <c r="W2342" s="94">
        <f>Table1[[#This Row],[Male Ballots]]/Table1[[#This Row],[Male Population]]</f>
        <v>0.10910591763869204</v>
      </c>
      <c r="X2342" s="94">
        <f>Table1[[#This Row],[Total Ballots]]/Table1[[#This Row],[Total Population]]</f>
        <v>0.12604409336127947</v>
      </c>
      <c r="Y2342" s="94">
        <f>Table1[[#This Row],[Female Ballots]]/Table1[[#This Row],[Female Voters]]</f>
        <v>0.19883040935672514</v>
      </c>
      <c r="Z2342" s="95">
        <f>Table1[[#This Row],[Male Ballots]]/Table1[[#This Row],[Male Voters]]</f>
        <v>0.17885487528344671</v>
      </c>
      <c r="AA2342" s="94">
        <f>Table1[[#This Row],[Total Ballots]]/Table1[[#This Row],[Total Voters]]</f>
        <v>0.18952276467361492</v>
      </c>
    </row>
    <row r="2343" spans="1:27" s="12" customFormat="1" x14ac:dyDescent="0.35">
      <c r="A2343" s="8" t="s">
        <v>30</v>
      </c>
      <c r="B2343" s="103">
        <v>2022</v>
      </c>
      <c r="C2343" s="17" t="s">
        <v>81</v>
      </c>
      <c r="D2343" s="17"/>
      <c r="E2343" s="34"/>
      <c r="F2343" s="34"/>
      <c r="G2343" s="9" t="s">
        <v>64</v>
      </c>
      <c r="H2343" s="132">
        <v>4665.2700000000004</v>
      </c>
      <c r="I2343" s="132">
        <v>4742.308</v>
      </c>
      <c r="J2343" s="133">
        <v>9407.5789999999997</v>
      </c>
      <c r="K2343">
        <v>4039</v>
      </c>
      <c r="L2343">
        <v>3976</v>
      </c>
      <c r="M2343">
        <v>200</v>
      </c>
      <c r="N2343">
        <v>8215</v>
      </c>
      <c r="O2343">
        <v>1216</v>
      </c>
      <c r="P2343">
        <v>1075</v>
      </c>
      <c r="Q2343">
        <v>63</v>
      </c>
      <c r="R2343">
        <v>2354</v>
      </c>
      <c r="S2343" s="94">
        <f>Table1[[#This Row],[Female Voters]]/Table1[[#This Row],[Female Population]]</f>
        <v>0.86575910933343614</v>
      </c>
      <c r="T2343" s="94">
        <f>Table1[[#This Row],[Male Voters]]/Table1[[#This Row],[Male Population]]</f>
        <v>0.83841032678602911</v>
      </c>
      <c r="U2343" s="94">
        <f>Table1[[#This Row],[Total Voters]]/Table1[[#This Row],[Total Population]]</f>
        <v>0.87323210360497638</v>
      </c>
      <c r="V2343" s="94">
        <f>Table1[[#This Row],[Female Ballots]]/Table1[[#This Row],[Female Population]]</f>
        <v>0.26064943722442641</v>
      </c>
      <c r="W2343" s="94">
        <f>Table1[[#This Row],[Male Ballots]]/Table1[[#This Row],[Male Population]]</f>
        <v>0.22668287255909991</v>
      </c>
      <c r="X2343" s="94">
        <f>Table1[[#This Row],[Total Ballots]]/Table1[[#This Row],[Total Population]]</f>
        <v>0.2502237823354978</v>
      </c>
      <c r="Y2343" s="94">
        <f>Table1[[#This Row],[Female Ballots]]/Table1[[#This Row],[Female Voters]]</f>
        <v>0.30106461995543449</v>
      </c>
      <c r="Z2343" s="95">
        <f>Table1[[#This Row],[Male Ballots]]/Table1[[#This Row],[Male Voters]]</f>
        <v>0.2703722334004024</v>
      </c>
      <c r="AA2343" s="94">
        <f>Table1[[#This Row],[Total Ballots]]/Table1[[#This Row],[Total Voters]]</f>
        <v>0.28654899573950093</v>
      </c>
    </row>
    <row r="2344" spans="1:27" s="12" customFormat="1" x14ac:dyDescent="0.35">
      <c r="A2344" s="8" t="s">
        <v>30</v>
      </c>
      <c r="B2344" s="103">
        <v>2022</v>
      </c>
      <c r="C2344" s="17" t="s">
        <v>81</v>
      </c>
      <c r="D2344" s="17"/>
      <c r="E2344" s="34"/>
      <c r="F2344" s="34"/>
      <c r="G2344" s="9" t="s">
        <v>65</v>
      </c>
      <c r="H2344" s="132">
        <v>4231.0249999999996</v>
      </c>
      <c r="I2344" s="132">
        <v>4101.6059999999998</v>
      </c>
      <c r="J2344" s="133">
        <v>8332.6310000000012</v>
      </c>
      <c r="K2344">
        <v>3729</v>
      </c>
      <c r="L2344">
        <v>3606</v>
      </c>
      <c r="M2344">
        <v>151</v>
      </c>
      <c r="N2344">
        <v>7486</v>
      </c>
      <c r="O2344">
        <v>1594</v>
      </c>
      <c r="P2344">
        <v>1446</v>
      </c>
      <c r="Q2344">
        <v>60</v>
      </c>
      <c r="R2344">
        <v>3100</v>
      </c>
      <c r="S2344" s="94">
        <f>Table1[[#This Row],[Female Voters]]/Table1[[#This Row],[Female Population]]</f>
        <v>0.88134671858474023</v>
      </c>
      <c r="T2344" s="94">
        <f>Table1[[#This Row],[Male Voters]]/Table1[[#This Row],[Male Population]]</f>
        <v>0.87916781865444904</v>
      </c>
      <c r="U2344" s="94">
        <f>Table1[[#This Row],[Total Voters]]/Table1[[#This Row],[Total Population]]</f>
        <v>0.89839571679101105</v>
      </c>
      <c r="V2344" s="94">
        <f>Table1[[#This Row],[Female Ballots]]/Table1[[#This Row],[Female Population]]</f>
        <v>0.37674086066615065</v>
      </c>
      <c r="W2344" s="94">
        <f>Table1[[#This Row],[Male Ballots]]/Table1[[#This Row],[Male Population]]</f>
        <v>0.35254483243880569</v>
      </c>
      <c r="X2344" s="94">
        <f>Table1[[#This Row],[Total Ballots]]/Table1[[#This Row],[Total Population]]</f>
        <v>0.3720313548025827</v>
      </c>
      <c r="Y2344" s="94">
        <f>Table1[[#This Row],[Female Ballots]]/Table1[[#This Row],[Female Voters]]</f>
        <v>0.42746044515956022</v>
      </c>
      <c r="Z2344" s="95">
        <f>Table1[[#This Row],[Male Ballots]]/Table1[[#This Row],[Male Voters]]</f>
        <v>0.40099833610648916</v>
      </c>
      <c r="AA2344" s="94">
        <f>Table1[[#This Row],[Total Ballots]]/Table1[[#This Row],[Total Voters]]</f>
        <v>0.41410633181939621</v>
      </c>
    </row>
    <row r="2345" spans="1:27" s="12" customFormat="1" x14ac:dyDescent="0.35">
      <c r="A2345" s="8" t="s">
        <v>30</v>
      </c>
      <c r="B2345" s="103">
        <v>2022</v>
      </c>
      <c r="C2345" s="17" t="s">
        <v>81</v>
      </c>
      <c r="D2345" s="17"/>
      <c r="E2345" s="34"/>
      <c r="F2345" s="34"/>
      <c r="G2345" s="9" t="s">
        <v>66</v>
      </c>
      <c r="H2345" s="132">
        <v>6526.5120000000006</v>
      </c>
      <c r="I2345" s="132">
        <v>5544.0010000000002</v>
      </c>
      <c r="J2345" s="133">
        <v>12070.513999999999</v>
      </c>
      <c r="K2345">
        <v>5553</v>
      </c>
      <c r="L2345">
        <v>4914</v>
      </c>
      <c r="M2345">
        <v>178</v>
      </c>
      <c r="N2345">
        <v>10645</v>
      </c>
      <c r="O2345">
        <v>3437</v>
      </c>
      <c r="P2345">
        <v>2861</v>
      </c>
      <c r="Q2345">
        <v>95</v>
      </c>
      <c r="R2345">
        <v>6393</v>
      </c>
      <c r="S2345" s="94">
        <f>Table1[[#This Row],[Female Voters]]/Table1[[#This Row],[Female Population]]</f>
        <v>0.85083732321337946</v>
      </c>
      <c r="T2345" s="94">
        <f>Table1[[#This Row],[Male Voters]]/Table1[[#This Row],[Male Population]]</f>
        <v>0.88636347648566438</v>
      </c>
      <c r="U2345" s="94">
        <f>Table1[[#This Row],[Total Voters]]/Table1[[#This Row],[Total Population]]</f>
        <v>0.88190113527891201</v>
      </c>
      <c r="V2345" s="94">
        <f>Table1[[#This Row],[Female Ballots]]/Table1[[#This Row],[Female Population]]</f>
        <v>0.52662126416070321</v>
      </c>
      <c r="W2345" s="94">
        <f>Table1[[#This Row],[Male Ballots]]/Table1[[#This Row],[Male Population]]</f>
        <v>0.51605329797018429</v>
      </c>
      <c r="X2345" s="94">
        <f>Table1[[#This Row],[Total Ballots]]/Table1[[#This Row],[Total Population]]</f>
        <v>0.52963776024782383</v>
      </c>
      <c r="Y2345" s="94">
        <f>Table1[[#This Row],[Female Ballots]]/Table1[[#This Row],[Female Voters]]</f>
        <v>0.61894471456870159</v>
      </c>
      <c r="Z2345" s="95">
        <f>Table1[[#This Row],[Male Ballots]]/Table1[[#This Row],[Male Voters]]</f>
        <v>0.58221408221408222</v>
      </c>
      <c r="AA2345" s="94">
        <f>Table1[[#This Row],[Total Ballots]]/Table1[[#This Row],[Total Voters]]</f>
        <v>0.60056364490371061</v>
      </c>
    </row>
    <row r="2346" spans="1:27" s="12" customFormat="1" x14ac:dyDescent="0.35">
      <c r="A2346" s="8" t="s">
        <v>30</v>
      </c>
      <c r="B2346" s="103">
        <v>2022</v>
      </c>
      <c r="C2346" s="17" t="s">
        <v>81</v>
      </c>
      <c r="D2346" s="17"/>
      <c r="E2346" s="34"/>
      <c r="F2346" s="34"/>
      <c r="G2346" s="9" t="s">
        <v>67</v>
      </c>
      <c r="H2346" s="132">
        <v>13097.193000000001</v>
      </c>
      <c r="I2346" s="132">
        <v>11393.6793</v>
      </c>
      <c r="J2346" s="133">
        <v>24490.874</v>
      </c>
      <c r="K2346">
        <v>12684</v>
      </c>
      <c r="L2346">
        <v>11085</v>
      </c>
      <c r="M2346">
        <v>255</v>
      </c>
      <c r="N2346">
        <v>24024</v>
      </c>
      <c r="O2346">
        <v>9282</v>
      </c>
      <c r="P2346">
        <v>8301</v>
      </c>
      <c r="Q2346">
        <v>167</v>
      </c>
      <c r="R2346">
        <v>17750</v>
      </c>
      <c r="S2346" s="94">
        <f>Table1[[#This Row],[Female Voters]]/Table1[[#This Row],[Female Population]]</f>
        <v>0.96845178963156453</v>
      </c>
      <c r="T2346" s="94">
        <f>Table1[[#This Row],[Male Voters]]/Table1[[#This Row],[Male Population]]</f>
        <v>0.97290784724825463</v>
      </c>
      <c r="U2346" s="94">
        <f>Table1[[#This Row],[Total Voters]]/Table1[[#This Row],[Total Population]]</f>
        <v>0.98093681752639783</v>
      </c>
      <c r="V2346" s="94">
        <f>Table1[[#This Row],[Female Ballots]]/Table1[[#This Row],[Female Population]]</f>
        <v>0.70870147519395943</v>
      </c>
      <c r="W2346" s="94">
        <f>Table1[[#This Row],[Male Ballots]]/Table1[[#This Row],[Male Population]]</f>
        <v>0.7285618439339433</v>
      </c>
      <c r="X2346" s="94">
        <f>Table1[[#This Row],[Total Ballots]]/Table1[[#This Row],[Total Population]]</f>
        <v>0.72475976153403099</v>
      </c>
      <c r="Y2346" s="94">
        <f>Table1[[#This Row],[Female Ballots]]/Table1[[#This Row],[Female Voters]]</f>
        <v>0.73178807947019864</v>
      </c>
      <c r="Z2346" s="95">
        <f>Table1[[#This Row],[Male Ballots]]/Table1[[#This Row],[Male Voters]]</f>
        <v>0.74884979702300403</v>
      </c>
      <c r="AA2346" s="94">
        <f>Table1[[#This Row],[Total Ballots]]/Table1[[#This Row],[Total Voters]]</f>
        <v>0.73884448884448883</v>
      </c>
    </row>
    <row r="2347" spans="1:27" s="12" customFormat="1" x14ac:dyDescent="0.35">
      <c r="A2347" s="8" t="s">
        <v>24</v>
      </c>
      <c r="B2347" s="103">
        <v>2022</v>
      </c>
      <c r="C2347" s="17" t="s">
        <v>81</v>
      </c>
      <c r="D2347" s="17"/>
      <c r="E2347" s="34"/>
      <c r="F2347" s="34"/>
      <c r="G2347" s="9" t="s">
        <v>79</v>
      </c>
      <c r="H2347" s="132">
        <v>15235.940210000001</v>
      </c>
      <c r="I2347" s="132">
        <v>14205.456700000001</v>
      </c>
      <c r="J2347" s="133">
        <v>29441.397199999999</v>
      </c>
      <c r="K2347">
        <v>14127</v>
      </c>
      <c r="L2347">
        <v>12914</v>
      </c>
      <c r="M2347">
        <v>277</v>
      </c>
      <c r="N2347">
        <v>27318</v>
      </c>
      <c r="O2347">
        <v>8344</v>
      </c>
      <c r="P2347">
        <v>7203</v>
      </c>
      <c r="Q2347">
        <v>139</v>
      </c>
      <c r="R2347">
        <v>15686</v>
      </c>
      <c r="S2347" s="94">
        <f>Table1[[#This Row],[Female Voters]]/Table1[[#This Row],[Female Population]]</f>
        <v>0.9272155052648372</v>
      </c>
      <c r="T2347" s="94">
        <f>Table1[[#This Row],[Male Voters]]/Table1[[#This Row],[Male Population]]</f>
        <v>0.9090872805236877</v>
      </c>
      <c r="U2347" s="94">
        <f>Table1[[#This Row],[Total Voters]]/Table1[[#This Row],[Total Population]]</f>
        <v>0.92787715930818671</v>
      </c>
      <c r="V2347" s="94">
        <f>Table1[[#This Row],[Female Ballots]]/Table1[[#This Row],[Female Population]]</f>
        <v>0.54765245104620952</v>
      </c>
      <c r="W2347" s="94">
        <f>Table1[[#This Row],[Male Ballots]]/Table1[[#This Row],[Male Population]]</f>
        <v>0.50705867133437532</v>
      </c>
      <c r="X2347" s="94">
        <f>Table1[[#This Row],[Total Ballots]]/Table1[[#This Row],[Total Population]]</f>
        <v>0.53278721432418974</v>
      </c>
      <c r="Y2347" s="94">
        <f>Table1[[#This Row],[Female Ballots]]/Table1[[#This Row],[Female Voters]]</f>
        <v>0.59064203298647977</v>
      </c>
      <c r="Z2347" s="95">
        <f>Table1[[#This Row],[Male Ballots]]/Table1[[#This Row],[Male Voters]]</f>
        <v>0.55776676475143261</v>
      </c>
      <c r="AA2347" s="94">
        <f>Table1[[#This Row],[Total Ballots]]/Table1[[#This Row],[Total Voters]]</f>
        <v>0.57420016106596383</v>
      </c>
    </row>
    <row r="2348" spans="1:27" s="12" customFormat="1" x14ac:dyDescent="0.35">
      <c r="A2348" s="8" t="s">
        <v>24</v>
      </c>
      <c r="B2348" s="103">
        <v>2022</v>
      </c>
      <c r="C2348" s="17" t="s">
        <v>81</v>
      </c>
      <c r="D2348" s="17"/>
      <c r="E2348" s="34"/>
      <c r="F2348" s="34"/>
      <c r="G2348" s="9" t="s">
        <v>62</v>
      </c>
      <c r="H2348" s="132">
        <v>605.91101000000003</v>
      </c>
      <c r="I2348" s="132">
        <v>673.84520000000009</v>
      </c>
      <c r="J2348" s="133">
        <v>1279.7561999999998</v>
      </c>
      <c r="K2348">
        <v>529</v>
      </c>
      <c r="L2348">
        <v>506</v>
      </c>
      <c r="M2348">
        <v>25</v>
      </c>
      <c r="N2348">
        <v>1060</v>
      </c>
      <c r="O2348">
        <v>126</v>
      </c>
      <c r="P2348">
        <v>106</v>
      </c>
      <c r="Q2348">
        <v>9</v>
      </c>
      <c r="R2348">
        <v>241</v>
      </c>
      <c r="S2348" s="94">
        <f>Table1[[#This Row],[Female Voters]]/Table1[[#This Row],[Female Population]]</f>
        <v>0.87306550181354181</v>
      </c>
      <c r="T2348" s="94">
        <f>Table1[[#This Row],[Male Voters]]/Table1[[#This Row],[Male Population]]</f>
        <v>0.75091430494718958</v>
      </c>
      <c r="U2348" s="94">
        <f>Table1[[#This Row],[Total Voters]]/Table1[[#This Row],[Total Population]]</f>
        <v>0.82828276198232142</v>
      </c>
      <c r="V2348" s="94">
        <f>Table1[[#This Row],[Female Ballots]]/Table1[[#This Row],[Female Population]]</f>
        <v>0.20795132935445421</v>
      </c>
      <c r="W2348" s="94">
        <f>Table1[[#This Row],[Male Ballots]]/Table1[[#This Row],[Male Population]]</f>
        <v>0.15730615874387766</v>
      </c>
      <c r="X2348" s="94">
        <f>Table1[[#This Row],[Total Ballots]]/Table1[[#This Row],[Total Population]]</f>
        <v>0.18831711852616931</v>
      </c>
      <c r="Y2348" s="94">
        <f>Table1[[#This Row],[Female Ballots]]/Table1[[#This Row],[Female Voters]]</f>
        <v>0.23818525519848771</v>
      </c>
      <c r="Z2348" s="95">
        <f>Table1[[#This Row],[Male Ballots]]/Table1[[#This Row],[Male Voters]]</f>
        <v>0.20948616600790515</v>
      </c>
      <c r="AA2348" s="94">
        <f>Table1[[#This Row],[Total Ballots]]/Table1[[#This Row],[Total Voters]]</f>
        <v>0.22735849056603774</v>
      </c>
    </row>
    <row r="2349" spans="1:27" s="12" customFormat="1" x14ac:dyDescent="0.35">
      <c r="A2349" s="8" t="s">
        <v>24</v>
      </c>
      <c r="B2349" s="103">
        <v>2022</v>
      </c>
      <c r="C2349" s="17" t="s">
        <v>81</v>
      </c>
      <c r="D2349" s="17"/>
      <c r="E2349" s="34"/>
      <c r="F2349" s="34"/>
      <c r="G2349" s="9" t="s">
        <v>63</v>
      </c>
      <c r="H2349" s="132">
        <v>1294.0753</v>
      </c>
      <c r="I2349" s="132">
        <v>1272.3924</v>
      </c>
      <c r="J2349" s="133">
        <v>2566.4679999999998</v>
      </c>
      <c r="K2349">
        <v>1104</v>
      </c>
      <c r="L2349">
        <v>1037</v>
      </c>
      <c r="M2349">
        <v>47</v>
      </c>
      <c r="N2349">
        <v>2188</v>
      </c>
      <c r="O2349">
        <v>257</v>
      </c>
      <c r="P2349">
        <v>225</v>
      </c>
      <c r="Q2349">
        <v>9</v>
      </c>
      <c r="R2349">
        <v>491</v>
      </c>
      <c r="S2349" s="94">
        <f>Table1[[#This Row],[Female Voters]]/Table1[[#This Row],[Female Population]]</f>
        <v>0.85311882546556606</v>
      </c>
      <c r="T2349" s="94">
        <f>Table1[[#This Row],[Male Voters]]/Table1[[#This Row],[Male Population]]</f>
        <v>0.81500015246868818</v>
      </c>
      <c r="U2349" s="94">
        <f>Table1[[#This Row],[Total Voters]]/Table1[[#This Row],[Total Population]]</f>
        <v>0.85253352077641342</v>
      </c>
      <c r="V2349" s="94">
        <f>Table1[[#This Row],[Female Ballots]]/Table1[[#This Row],[Female Population]]</f>
        <v>0.19859740773971962</v>
      </c>
      <c r="W2349" s="94">
        <f>Table1[[#This Row],[Male Ballots]]/Table1[[#This Row],[Male Population]]</f>
        <v>0.17683224137459483</v>
      </c>
      <c r="X2349" s="94">
        <f>Table1[[#This Row],[Total Ballots]]/Table1[[#This Row],[Total Population]]</f>
        <v>0.19131350946125181</v>
      </c>
      <c r="Y2349" s="94">
        <f>Table1[[#This Row],[Female Ballots]]/Table1[[#This Row],[Female Voters]]</f>
        <v>0.23278985507246377</v>
      </c>
      <c r="Z2349" s="95">
        <f>Table1[[#This Row],[Male Ballots]]/Table1[[#This Row],[Male Voters]]</f>
        <v>0.21697203471552556</v>
      </c>
      <c r="AA2349" s="94">
        <f>Table1[[#This Row],[Total Ballots]]/Table1[[#This Row],[Total Voters]]</f>
        <v>0.22440585009140768</v>
      </c>
    </row>
    <row r="2350" spans="1:27" s="12" customFormat="1" x14ac:dyDescent="0.35">
      <c r="A2350" s="8" t="s">
        <v>24</v>
      </c>
      <c r="B2350" s="103">
        <v>2022</v>
      </c>
      <c r="C2350" s="17" t="s">
        <v>81</v>
      </c>
      <c r="D2350" s="17"/>
      <c r="E2350" s="34"/>
      <c r="F2350" s="34"/>
      <c r="G2350" s="9" t="s">
        <v>64</v>
      </c>
      <c r="H2350" s="132">
        <v>1620.6261999999999</v>
      </c>
      <c r="I2350" s="132">
        <v>1630.3262999999999</v>
      </c>
      <c r="J2350" s="133">
        <v>3250.9520000000002</v>
      </c>
      <c r="K2350">
        <v>1429</v>
      </c>
      <c r="L2350">
        <v>1375</v>
      </c>
      <c r="M2350">
        <v>47</v>
      </c>
      <c r="N2350">
        <v>2851</v>
      </c>
      <c r="O2350">
        <v>464</v>
      </c>
      <c r="P2350">
        <v>379</v>
      </c>
      <c r="Q2350">
        <v>20</v>
      </c>
      <c r="R2350">
        <v>863</v>
      </c>
      <c r="S2350" s="94">
        <f>Table1[[#This Row],[Female Voters]]/Table1[[#This Row],[Female Population]]</f>
        <v>0.88175792789231722</v>
      </c>
      <c r="T2350" s="94">
        <f>Table1[[#This Row],[Male Voters]]/Table1[[#This Row],[Male Population]]</f>
        <v>0.84338944909371827</v>
      </c>
      <c r="U2350" s="94">
        <f>Table1[[#This Row],[Total Voters]]/Table1[[#This Row],[Total Population]]</f>
        <v>0.87697388334247928</v>
      </c>
      <c r="V2350" s="94">
        <f>Table1[[#This Row],[Female Ballots]]/Table1[[#This Row],[Female Population]]</f>
        <v>0.28630908225474822</v>
      </c>
      <c r="W2350" s="94">
        <f>Table1[[#This Row],[Male Ballots]]/Table1[[#This Row],[Male Population]]</f>
        <v>0.23246880087746852</v>
      </c>
      <c r="X2350" s="94">
        <f>Table1[[#This Row],[Total Ballots]]/Table1[[#This Row],[Total Population]]</f>
        <v>0.2654607019728375</v>
      </c>
      <c r="Y2350" s="94">
        <f>Table1[[#This Row],[Female Ballots]]/Table1[[#This Row],[Female Voters]]</f>
        <v>0.32470258922323303</v>
      </c>
      <c r="Z2350" s="95">
        <f>Table1[[#This Row],[Male Ballots]]/Table1[[#This Row],[Male Voters]]</f>
        <v>0.27563636363636362</v>
      </c>
      <c r="AA2350" s="94">
        <f>Table1[[#This Row],[Total Ballots]]/Table1[[#This Row],[Total Voters]]</f>
        <v>0.30270080673447913</v>
      </c>
    </row>
    <row r="2351" spans="1:27" s="12" customFormat="1" x14ac:dyDescent="0.35">
      <c r="A2351" s="8" t="s">
        <v>24</v>
      </c>
      <c r="B2351" s="103">
        <v>2022</v>
      </c>
      <c r="C2351" s="17" t="s">
        <v>81</v>
      </c>
      <c r="D2351" s="17"/>
      <c r="E2351" s="34"/>
      <c r="F2351" s="34"/>
      <c r="G2351" s="9" t="s">
        <v>65</v>
      </c>
      <c r="H2351" s="132">
        <v>1599.5188000000001</v>
      </c>
      <c r="I2351" s="132">
        <v>1554.7017000000001</v>
      </c>
      <c r="J2351" s="133">
        <v>3154.221</v>
      </c>
      <c r="K2351">
        <v>1479</v>
      </c>
      <c r="L2351">
        <v>1330</v>
      </c>
      <c r="M2351">
        <v>35</v>
      </c>
      <c r="N2351">
        <v>2844</v>
      </c>
      <c r="O2351">
        <v>610</v>
      </c>
      <c r="P2351">
        <v>524</v>
      </c>
      <c r="Q2351">
        <v>18</v>
      </c>
      <c r="R2351">
        <v>1152</v>
      </c>
      <c r="S2351" s="94">
        <f>Table1[[#This Row],[Female Voters]]/Table1[[#This Row],[Female Population]]</f>
        <v>0.92465308941664204</v>
      </c>
      <c r="T2351" s="94">
        <f>Table1[[#This Row],[Male Voters]]/Table1[[#This Row],[Male Population]]</f>
        <v>0.85546957335931384</v>
      </c>
      <c r="U2351" s="94">
        <f>Table1[[#This Row],[Total Voters]]/Table1[[#This Row],[Total Population]]</f>
        <v>0.90164893328653894</v>
      </c>
      <c r="V2351" s="94">
        <f>Table1[[#This Row],[Female Ballots]]/Table1[[#This Row],[Female Population]]</f>
        <v>0.38136469543215118</v>
      </c>
      <c r="W2351" s="94">
        <f>Table1[[#This Row],[Male Ballots]]/Table1[[#This Row],[Male Population]]</f>
        <v>0.337042147699459</v>
      </c>
      <c r="X2351" s="94">
        <f>Table1[[#This Row],[Total Ballots]]/Table1[[#This Row],[Total Population]]</f>
        <v>0.36522488436923095</v>
      </c>
      <c r="Y2351" s="94">
        <f>Table1[[#This Row],[Female Ballots]]/Table1[[#This Row],[Female Voters]]</f>
        <v>0.41244083840432727</v>
      </c>
      <c r="Z2351" s="95">
        <f>Table1[[#This Row],[Male Ballots]]/Table1[[#This Row],[Male Voters]]</f>
        <v>0.39398496240601505</v>
      </c>
      <c r="AA2351" s="94">
        <f>Table1[[#This Row],[Total Ballots]]/Table1[[#This Row],[Total Voters]]</f>
        <v>0.4050632911392405</v>
      </c>
    </row>
    <row r="2352" spans="1:27" s="12" customFormat="1" x14ac:dyDescent="0.35">
      <c r="A2352" s="8" t="s">
        <v>24</v>
      </c>
      <c r="B2352" s="103">
        <v>2022</v>
      </c>
      <c r="C2352" s="17" t="s">
        <v>81</v>
      </c>
      <c r="D2352" s="17"/>
      <c r="E2352" s="34"/>
      <c r="F2352" s="34"/>
      <c r="G2352" s="9" t="s">
        <v>66</v>
      </c>
      <c r="H2352" s="132">
        <v>2912.201</v>
      </c>
      <c r="I2352" s="132">
        <v>2402.4299999999998</v>
      </c>
      <c r="J2352" s="133">
        <v>5314.6309999999994</v>
      </c>
      <c r="K2352">
        <v>2509</v>
      </c>
      <c r="L2352">
        <v>2131</v>
      </c>
      <c r="M2352">
        <v>47</v>
      </c>
      <c r="N2352">
        <v>4687</v>
      </c>
      <c r="O2352">
        <v>1586</v>
      </c>
      <c r="P2352">
        <v>1226</v>
      </c>
      <c r="Q2352">
        <v>27</v>
      </c>
      <c r="R2352">
        <v>2839</v>
      </c>
      <c r="S2352" s="94">
        <f>Table1[[#This Row],[Female Voters]]/Table1[[#This Row],[Female Population]]</f>
        <v>0.86154767476558103</v>
      </c>
      <c r="T2352" s="94">
        <f>Table1[[#This Row],[Male Voters]]/Table1[[#This Row],[Male Population]]</f>
        <v>0.88701856037428772</v>
      </c>
      <c r="U2352" s="94">
        <f>Table1[[#This Row],[Total Voters]]/Table1[[#This Row],[Total Population]]</f>
        <v>0.88190506546926783</v>
      </c>
      <c r="V2352" s="94">
        <f>Table1[[#This Row],[Female Ballots]]/Table1[[#This Row],[Female Population]]</f>
        <v>0.54460526591399427</v>
      </c>
      <c r="W2352" s="94">
        <f>Table1[[#This Row],[Male Ballots]]/Table1[[#This Row],[Male Population]]</f>
        <v>0.51031663773762403</v>
      </c>
      <c r="X2352" s="94">
        <f>Table1[[#This Row],[Total Ballots]]/Table1[[#This Row],[Total Population]]</f>
        <v>0.53418572239540252</v>
      </c>
      <c r="Y2352" s="94">
        <f>Table1[[#This Row],[Female Ballots]]/Table1[[#This Row],[Female Voters]]</f>
        <v>0.63212435233160624</v>
      </c>
      <c r="Z2352" s="95">
        <f>Table1[[#This Row],[Male Ballots]]/Table1[[#This Row],[Male Voters]]</f>
        <v>0.57531675269826377</v>
      </c>
      <c r="AA2352" s="94">
        <f>Table1[[#This Row],[Total Ballots]]/Table1[[#This Row],[Total Voters]]</f>
        <v>0.60571794324727968</v>
      </c>
    </row>
    <row r="2353" spans="1:27" s="12" customFormat="1" x14ac:dyDescent="0.35">
      <c r="A2353" s="8" t="s">
        <v>24</v>
      </c>
      <c r="B2353" s="103">
        <v>2022</v>
      </c>
      <c r="C2353" s="17" t="s">
        <v>81</v>
      </c>
      <c r="D2353" s="17"/>
      <c r="E2353" s="34"/>
      <c r="F2353" s="34"/>
      <c r="G2353" s="9" t="s">
        <v>67</v>
      </c>
      <c r="H2353" s="132">
        <v>7203.6079</v>
      </c>
      <c r="I2353" s="132">
        <v>6671.7610999999997</v>
      </c>
      <c r="J2353" s="133">
        <v>13875.369000000002</v>
      </c>
      <c r="K2353">
        <v>7077</v>
      </c>
      <c r="L2353">
        <v>6535</v>
      </c>
      <c r="M2353">
        <v>76</v>
      </c>
      <c r="N2353">
        <v>13688</v>
      </c>
      <c r="O2353">
        <v>5301</v>
      </c>
      <c r="P2353">
        <v>4743</v>
      </c>
      <c r="Q2353">
        <v>56</v>
      </c>
      <c r="R2353">
        <v>10100</v>
      </c>
      <c r="S2353" s="94">
        <f>Table1[[#This Row],[Female Voters]]/Table1[[#This Row],[Female Population]]</f>
        <v>0.98242437654053882</v>
      </c>
      <c r="T2353" s="94">
        <f>Table1[[#This Row],[Male Voters]]/Table1[[#This Row],[Male Population]]</f>
        <v>0.97950149923683572</v>
      </c>
      <c r="U2353" s="94">
        <f>Table1[[#This Row],[Total Voters]]/Table1[[#This Row],[Total Population]]</f>
        <v>0.98649628705369907</v>
      </c>
      <c r="V2353" s="94">
        <f>Table1[[#This Row],[Female Ballots]]/Table1[[#This Row],[Female Population]]</f>
        <v>0.73588125194876308</v>
      </c>
      <c r="W2353" s="94">
        <f>Table1[[#This Row],[Male Ballots]]/Table1[[#This Row],[Male Population]]</f>
        <v>0.71090674994342951</v>
      </c>
      <c r="X2353" s="94">
        <f>Table1[[#This Row],[Total Ballots]]/Table1[[#This Row],[Total Population]]</f>
        <v>0.72790856949462013</v>
      </c>
      <c r="Y2353" s="94">
        <f>Table1[[#This Row],[Female Ballots]]/Table1[[#This Row],[Female Voters]]</f>
        <v>0.74904620601949978</v>
      </c>
      <c r="Z2353" s="95">
        <f>Table1[[#This Row],[Male Ballots]]/Table1[[#This Row],[Male Voters]]</f>
        <v>0.72578423871461362</v>
      </c>
      <c r="AA2353" s="94">
        <f>Table1[[#This Row],[Total Ballots]]/Table1[[#This Row],[Total Voters]]</f>
        <v>0.7378725891291642</v>
      </c>
    </row>
    <row r="2354" spans="1:27" s="12" customFormat="1" x14ac:dyDescent="0.35">
      <c r="A2354" s="8" t="s">
        <v>47</v>
      </c>
      <c r="B2354" s="103">
        <v>2022</v>
      </c>
      <c r="C2354" s="17" t="s">
        <v>81</v>
      </c>
      <c r="D2354" s="17"/>
      <c r="E2354" s="34"/>
      <c r="F2354" s="34"/>
      <c r="G2354" s="9" t="s">
        <v>79</v>
      </c>
      <c r="H2354" s="132">
        <v>930650.34999999986</v>
      </c>
      <c r="I2354" s="132">
        <v>928873.96</v>
      </c>
      <c r="J2354" s="133">
        <v>1859524.09</v>
      </c>
      <c r="K2354">
        <v>678735</v>
      </c>
      <c r="L2354">
        <v>654653</v>
      </c>
      <c r="M2354">
        <v>32979</v>
      </c>
      <c r="N2354">
        <v>1366367</v>
      </c>
      <c r="O2354">
        <v>275849</v>
      </c>
      <c r="P2354">
        <v>251297</v>
      </c>
      <c r="Q2354">
        <v>10405</v>
      </c>
      <c r="R2354">
        <v>537551</v>
      </c>
      <c r="S2354" s="94">
        <f>Table1[[#This Row],[Female Voters]]/Table1[[#This Row],[Female Population]]</f>
        <v>0.72931257157964868</v>
      </c>
      <c r="T2354" s="94">
        <f>Table1[[#This Row],[Male Voters]]/Table1[[#This Row],[Male Population]]</f>
        <v>0.70478130315979581</v>
      </c>
      <c r="U2354" s="94">
        <f>Table1[[#This Row],[Total Voters]]/Table1[[#This Row],[Total Population]]</f>
        <v>0.7347939224600204</v>
      </c>
      <c r="V2354" s="94">
        <f>Table1[[#This Row],[Female Ballots]]/Table1[[#This Row],[Female Population]]</f>
        <v>0.29640455193510651</v>
      </c>
      <c r="W2354" s="94">
        <f>Table1[[#This Row],[Male Ballots]]/Table1[[#This Row],[Male Population]]</f>
        <v>0.27053939589392734</v>
      </c>
      <c r="X2354" s="94">
        <f>Table1[[#This Row],[Total Ballots]]/Table1[[#This Row],[Total Population]]</f>
        <v>0.28907987957284276</v>
      </c>
      <c r="Y2354" s="94">
        <f>Table1[[#This Row],[Female Ballots]]/Table1[[#This Row],[Female Voters]]</f>
        <v>0.4064163480592573</v>
      </c>
      <c r="Z2354" s="95">
        <f>Table1[[#This Row],[Male Ballots]]/Table1[[#This Row],[Male Voters]]</f>
        <v>0.38386290141494805</v>
      </c>
      <c r="AA2354" s="94">
        <f>Table1[[#This Row],[Total Ballots]]/Table1[[#This Row],[Total Voters]]</f>
        <v>0.39341626371245791</v>
      </c>
    </row>
    <row r="2355" spans="1:27" s="12" customFormat="1" x14ac:dyDescent="0.35">
      <c r="A2355" s="8" t="s">
        <v>47</v>
      </c>
      <c r="B2355" s="103">
        <v>2022</v>
      </c>
      <c r="C2355" s="17" t="s">
        <v>81</v>
      </c>
      <c r="D2355" s="17"/>
      <c r="E2355" s="34"/>
      <c r="F2355" s="34"/>
      <c r="G2355" s="9" t="s">
        <v>62</v>
      </c>
      <c r="H2355" s="132">
        <v>99639.8</v>
      </c>
      <c r="I2355" s="132">
        <v>102489.72</v>
      </c>
      <c r="J2355" s="133">
        <v>202129.49000000002</v>
      </c>
      <c r="K2355">
        <v>52131</v>
      </c>
      <c r="L2355">
        <v>51182</v>
      </c>
      <c r="M2355">
        <v>5077</v>
      </c>
      <c r="N2355">
        <v>108390</v>
      </c>
      <c r="O2355">
        <v>12156</v>
      </c>
      <c r="P2355">
        <v>10944</v>
      </c>
      <c r="Q2355">
        <v>1564</v>
      </c>
      <c r="R2355">
        <v>24664</v>
      </c>
      <c r="S2355" s="94">
        <f>Table1[[#This Row],[Female Voters]]/Table1[[#This Row],[Female Population]]</f>
        <v>0.52319454675742016</v>
      </c>
      <c r="T2355" s="94">
        <f>Table1[[#This Row],[Male Voters]]/Table1[[#This Row],[Male Population]]</f>
        <v>0.49938667019482541</v>
      </c>
      <c r="U2355" s="94">
        <f>Table1[[#This Row],[Total Voters]]/Table1[[#This Row],[Total Population]]</f>
        <v>0.53624040707766085</v>
      </c>
      <c r="V2355" s="94">
        <f>Table1[[#This Row],[Female Ballots]]/Table1[[#This Row],[Female Population]]</f>
        <v>0.12199944199004815</v>
      </c>
      <c r="W2355" s="94">
        <f>Table1[[#This Row],[Male Ballots]]/Table1[[#This Row],[Male Population]]</f>
        <v>0.10678144110453223</v>
      </c>
      <c r="X2355" s="94">
        <f>Table1[[#This Row],[Total Ballots]]/Table1[[#This Row],[Total Population]]</f>
        <v>0.12202078974225877</v>
      </c>
      <c r="Y2355" s="94">
        <f>Table1[[#This Row],[Female Ballots]]/Table1[[#This Row],[Female Voters]]</f>
        <v>0.23318179202393968</v>
      </c>
      <c r="Z2355" s="95">
        <f>Table1[[#This Row],[Male Ballots]]/Table1[[#This Row],[Male Voters]]</f>
        <v>0.21382517291235201</v>
      </c>
      <c r="AA2355" s="94">
        <f>Table1[[#This Row],[Total Ballots]]/Table1[[#This Row],[Total Voters]]</f>
        <v>0.22754866685118552</v>
      </c>
    </row>
    <row r="2356" spans="1:27" s="12" customFormat="1" x14ac:dyDescent="0.35">
      <c r="A2356" s="8" t="s">
        <v>47</v>
      </c>
      <c r="B2356" s="103">
        <v>2022</v>
      </c>
      <c r="C2356" s="17" t="s">
        <v>81</v>
      </c>
      <c r="D2356" s="17"/>
      <c r="E2356" s="34"/>
      <c r="F2356" s="34"/>
      <c r="G2356" s="9" t="s">
        <v>63</v>
      </c>
      <c r="H2356" s="132">
        <v>194657.11</v>
      </c>
      <c r="I2356" s="132">
        <v>209848.4</v>
      </c>
      <c r="J2356" s="133">
        <v>404505.4</v>
      </c>
      <c r="K2356">
        <v>124984</v>
      </c>
      <c r="L2356">
        <v>127219</v>
      </c>
      <c r="M2356">
        <v>10265</v>
      </c>
      <c r="N2356">
        <v>262468</v>
      </c>
      <c r="O2356">
        <v>31221</v>
      </c>
      <c r="P2356">
        <v>29142</v>
      </c>
      <c r="Q2356">
        <v>3174</v>
      </c>
      <c r="R2356">
        <v>63537</v>
      </c>
      <c r="S2356" s="94">
        <f>Table1[[#This Row],[Female Voters]]/Table1[[#This Row],[Female Population]]</f>
        <v>0.64207261681836336</v>
      </c>
      <c r="T2356" s="94">
        <f>Table1[[#This Row],[Male Voters]]/Table1[[#This Row],[Male Population]]</f>
        <v>0.60624241118826738</v>
      </c>
      <c r="U2356" s="94">
        <f>Table1[[#This Row],[Total Voters]]/Table1[[#This Row],[Total Population]]</f>
        <v>0.64886154795461315</v>
      </c>
      <c r="V2356" s="94">
        <f>Table1[[#This Row],[Female Ballots]]/Table1[[#This Row],[Female Population]]</f>
        <v>0.16038972324206396</v>
      </c>
      <c r="W2356" s="94">
        <f>Table1[[#This Row],[Male Ballots]]/Table1[[#This Row],[Male Population]]</f>
        <v>0.13887168069901892</v>
      </c>
      <c r="X2356" s="94">
        <f>Table1[[#This Row],[Total Ballots]]/Table1[[#This Row],[Total Population]]</f>
        <v>0.15707330483103563</v>
      </c>
      <c r="Y2356" s="94">
        <f>Table1[[#This Row],[Female Ballots]]/Table1[[#This Row],[Female Voters]]</f>
        <v>0.24979997439672277</v>
      </c>
      <c r="Z2356" s="95">
        <f>Table1[[#This Row],[Male Ballots]]/Table1[[#This Row],[Male Voters]]</f>
        <v>0.22906955722022654</v>
      </c>
      <c r="AA2356" s="94">
        <f>Table1[[#This Row],[Total Ballots]]/Table1[[#This Row],[Total Voters]]</f>
        <v>0.24207522440830881</v>
      </c>
    </row>
    <row r="2357" spans="1:27" s="12" customFormat="1" x14ac:dyDescent="0.35">
      <c r="A2357" s="8" t="s">
        <v>47</v>
      </c>
      <c r="B2357" s="103">
        <v>2022</v>
      </c>
      <c r="C2357" s="17" t="s">
        <v>81</v>
      </c>
      <c r="D2357" s="17"/>
      <c r="E2357" s="34"/>
      <c r="F2357" s="34"/>
      <c r="G2357" s="9" t="s">
        <v>64</v>
      </c>
      <c r="H2357" s="132">
        <v>180027.77</v>
      </c>
      <c r="I2357" s="132">
        <v>190389.25</v>
      </c>
      <c r="J2357" s="133">
        <v>370417</v>
      </c>
      <c r="K2357">
        <v>124991</v>
      </c>
      <c r="L2357">
        <v>125601</v>
      </c>
      <c r="M2357">
        <v>6904</v>
      </c>
      <c r="N2357">
        <v>257496</v>
      </c>
      <c r="O2357">
        <v>37616</v>
      </c>
      <c r="P2357">
        <v>36819</v>
      </c>
      <c r="Q2357">
        <v>2040</v>
      </c>
      <c r="R2357">
        <v>76475</v>
      </c>
      <c r="S2357" s="94">
        <f>Table1[[#This Row],[Female Voters]]/Table1[[#This Row],[Female Population]]</f>
        <v>0.69428733133782639</v>
      </c>
      <c r="T2357" s="94">
        <f>Table1[[#This Row],[Male Voters]]/Table1[[#This Row],[Male Population]]</f>
        <v>0.65970636472384869</v>
      </c>
      <c r="U2357" s="94">
        <f>Table1[[#This Row],[Total Voters]]/Table1[[#This Row],[Total Population]]</f>
        <v>0.69515168040343722</v>
      </c>
      <c r="V2357" s="94">
        <f>Table1[[#This Row],[Female Ballots]]/Table1[[#This Row],[Female Population]]</f>
        <v>0.20894554212386235</v>
      </c>
      <c r="W2357" s="94">
        <f>Table1[[#This Row],[Male Ballots]]/Table1[[#This Row],[Male Population]]</f>
        <v>0.1933880195441707</v>
      </c>
      <c r="X2357" s="94">
        <f>Table1[[#This Row],[Total Ballots]]/Table1[[#This Row],[Total Population]]</f>
        <v>0.20645650712575286</v>
      </c>
      <c r="Y2357" s="94">
        <f>Table1[[#This Row],[Female Ballots]]/Table1[[#This Row],[Female Voters]]</f>
        <v>0.30094966837612308</v>
      </c>
      <c r="Z2357" s="95">
        <f>Table1[[#This Row],[Male Ballots]]/Table1[[#This Row],[Male Voters]]</f>
        <v>0.29314257052093534</v>
      </c>
      <c r="AA2357" s="94">
        <f>Table1[[#This Row],[Total Ballots]]/Table1[[#This Row],[Total Voters]]</f>
        <v>0.29699490477521984</v>
      </c>
    </row>
    <row r="2358" spans="1:27" s="12" customFormat="1" x14ac:dyDescent="0.35">
      <c r="A2358" s="8" t="s">
        <v>47</v>
      </c>
      <c r="B2358" s="103">
        <v>2022</v>
      </c>
      <c r="C2358" s="17" t="s">
        <v>81</v>
      </c>
      <c r="D2358" s="17"/>
      <c r="E2358" s="34"/>
      <c r="F2358" s="34"/>
      <c r="G2358" s="9" t="s">
        <v>65</v>
      </c>
      <c r="H2358" s="132">
        <v>148005.52000000002</v>
      </c>
      <c r="I2358" s="132">
        <v>152075.60999999999</v>
      </c>
      <c r="J2358" s="133">
        <v>300081.09999999998</v>
      </c>
      <c r="K2358">
        <v>112455</v>
      </c>
      <c r="L2358">
        <v>112408</v>
      </c>
      <c r="M2358">
        <v>4088</v>
      </c>
      <c r="N2358">
        <v>228951</v>
      </c>
      <c r="O2358">
        <v>42028</v>
      </c>
      <c r="P2358">
        <v>40389</v>
      </c>
      <c r="Q2358">
        <v>1076</v>
      </c>
      <c r="R2358">
        <v>83493</v>
      </c>
      <c r="S2358" s="94">
        <f>Table1[[#This Row],[Female Voters]]/Table1[[#This Row],[Female Population]]</f>
        <v>0.75980274249230695</v>
      </c>
      <c r="T2358" s="94">
        <f>Table1[[#This Row],[Male Voters]]/Table1[[#This Row],[Male Population]]</f>
        <v>0.73915863299841444</v>
      </c>
      <c r="U2358" s="94">
        <f>Table1[[#This Row],[Total Voters]]/Table1[[#This Row],[Total Population]]</f>
        <v>0.76296374546747536</v>
      </c>
      <c r="V2358" s="94">
        <f>Table1[[#This Row],[Female Ballots]]/Table1[[#This Row],[Female Population]]</f>
        <v>0.28396238194359236</v>
      </c>
      <c r="W2358" s="94">
        <f>Table1[[#This Row],[Male Ballots]]/Table1[[#This Row],[Male Population]]</f>
        <v>0.26558499420123977</v>
      </c>
      <c r="X2358" s="94">
        <f>Table1[[#This Row],[Total Ballots]]/Table1[[#This Row],[Total Population]]</f>
        <v>0.27823478386342892</v>
      </c>
      <c r="Y2358" s="94">
        <f>Table1[[#This Row],[Female Ballots]]/Table1[[#This Row],[Female Voters]]</f>
        <v>0.37373171490818552</v>
      </c>
      <c r="Z2358" s="95">
        <f>Table1[[#This Row],[Male Ballots]]/Table1[[#This Row],[Male Voters]]</f>
        <v>0.35930716674969754</v>
      </c>
      <c r="AA2358" s="94">
        <f>Table1[[#This Row],[Total Ballots]]/Table1[[#This Row],[Total Voters]]</f>
        <v>0.36467628444514327</v>
      </c>
    </row>
    <row r="2359" spans="1:27" s="12" customFormat="1" x14ac:dyDescent="0.35">
      <c r="A2359" s="8" t="s">
        <v>47</v>
      </c>
      <c r="B2359" s="103">
        <v>2022</v>
      </c>
      <c r="C2359" s="17" t="s">
        <v>81</v>
      </c>
      <c r="D2359" s="17"/>
      <c r="E2359" s="34"/>
      <c r="F2359" s="34"/>
      <c r="G2359" s="9" t="s">
        <v>66</v>
      </c>
      <c r="H2359" s="132">
        <v>130138.45999999999</v>
      </c>
      <c r="I2359" s="132">
        <v>129818.53</v>
      </c>
      <c r="J2359" s="133">
        <v>259957</v>
      </c>
      <c r="K2359">
        <v>104884</v>
      </c>
      <c r="L2359">
        <v>103927</v>
      </c>
      <c r="M2359">
        <v>3183</v>
      </c>
      <c r="N2359">
        <v>211994</v>
      </c>
      <c r="O2359">
        <v>53405</v>
      </c>
      <c r="P2359">
        <v>49779</v>
      </c>
      <c r="Q2359">
        <v>1042</v>
      </c>
      <c r="R2359">
        <v>104226</v>
      </c>
      <c r="S2359" s="94">
        <f>Table1[[#This Row],[Female Voters]]/Table1[[#This Row],[Female Population]]</f>
        <v>0.80594161018963961</v>
      </c>
      <c r="T2359" s="94">
        <f>Table1[[#This Row],[Male Voters]]/Table1[[#This Row],[Male Population]]</f>
        <v>0.80055597609986806</v>
      </c>
      <c r="U2359" s="94">
        <f>Table1[[#This Row],[Total Voters]]/Table1[[#This Row],[Total Population]]</f>
        <v>0.81549640902149201</v>
      </c>
      <c r="V2359" s="94">
        <f>Table1[[#This Row],[Female Ballots]]/Table1[[#This Row],[Female Population]]</f>
        <v>0.41037061603464497</v>
      </c>
      <c r="W2359" s="94">
        <f>Table1[[#This Row],[Male Ballots]]/Table1[[#This Row],[Male Population]]</f>
        <v>0.38345065222969327</v>
      </c>
      <c r="X2359" s="94">
        <f>Table1[[#This Row],[Total Ballots]]/Table1[[#This Row],[Total Population]]</f>
        <v>0.4009355393391984</v>
      </c>
      <c r="Y2359" s="94">
        <f>Table1[[#This Row],[Female Ballots]]/Table1[[#This Row],[Female Voters]]</f>
        <v>0.50918157202242476</v>
      </c>
      <c r="Z2359" s="95">
        <f>Table1[[#This Row],[Male Ballots]]/Table1[[#This Row],[Male Voters]]</f>
        <v>0.4789804381921926</v>
      </c>
      <c r="AA2359" s="94">
        <f>Table1[[#This Row],[Total Ballots]]/Table1[[#This Row],[Total Voters]]</f>
        <v>0.49164598998084852</v>
      </c>
    </row>
    <row r="2360" spans="1:27" s="12" customFormat="1" x14ac:dyDescent="0.35">
      <c r="A2360" s="8" t="s">
        <v>47</v>
      </c>
      <c r="B2360" s="103">
        <v>2022</v>
      </c>
      <c r="C2360" s="17" t="s">
        <v>81</v>
      </c>
      <c r="D2360" s="17"/>
      <c r="E2360" s="34"/>
      <c r="F2360" s="34"/>
      <c r="G2360" s="9" t="s">
        <v>67</v>
      </c>
      <c r="H2360" s="132">
        <v>178181.69</v>
      </c>
      <c r="I2360" s="132">
        <v>144252.45000000001</v>
      </c>
      <c r="J2360" s="133">
        <v>322434.10000000003</v>
      </c>
      <c r="K2360">
        <v>159290</v>
      </c>
      <c r="L2360">
        <v>134316</v>
      </c>
      <c r="M2360">
        <v>3462</v>
      </c>
      <c r="N2360">
        <v>297068</v>
      </c>
      <c r="O2360">
        <v>99423</v>
      </c>
      <c r="P2360">
        <v>84224</v>
      </c>
      <c r="Q2360">
        <v>1509</v>
      </c>
      <c r="R2360">
        <v>185156</v>
      </c>
      <c r="S2360" s="94">
        <f>Table1[[#This Row],[Female Voters]]/Table1[[#This Row],[Female Population]]</f>
        <v>0.89397513291068231</v>
      </c>
      <c r="T2360" s="94">
        <f>Table1[[#This Row],[Male Voters]]/Table1[[#This Row],[Male Population]]</f>
        <v>0.9311176343971973</v>
      </c>
      <c r="U2360" s="94">
        <f>Table1[[#This Row],[Total Voters]]/Table1[[#This Row],[Total Population]]</f>
        <v>0.9213293507107343</v>
      </c>
      <c r="V2360" s="94">
        <f>Table1[[#This Row],[Female Ballots]]/Table1[[#This Row],[Female Population]]</f>
        <v>0.55798662589854209</v>
      </c>
      <c r="W2360" s="94">
        <f>Table1[[#This Row],[Male Ballots]]/Table1[[#This Row],[Male Population]]</f>
        <v>0.58386530003476544</v>
      </c>
      <c r="X2360" s="94">
        <f>Table1[[#This Row],[Total Ballots]]/Table1[[#This Row],[Total Population]]</f>
        <v>0.57424447352187624</v>
      </c>
      <c r="Y2360" s="94">
        <f>Table1[[#This Row],[Female Ballots]]/Table1[[#This Row],[Female Voters]]</f>
        <v>0.62416347542218598</v>
      </c>
      <c r="Z2360" s="95">
        <f>Table1[[#This Row],[Male Ballots]]/Table1[[#This Row],[Male Voters]]</f>
        <v>0.62705857827809053</v>
      </c>
      <c r="AA2360" s="94">
        <f>Table1[[#This Row],[Total Ballots]]/Table1[[#This Row],[Total Voters]]</f>
        <v>0.62327817200102331</v>
      </c>
    </row>
    <row r="2361" spans="1:27" s="12" customFormat="1" x14ac:dyDescent="0.35">
      <c r="A2361" s="14" t="s">
        <v>39</v>
      </c>
      <c r="B2361" s="103">
        <v>2022</v>
      </c>
      <c r="C2361" s="17" t="s">
        <v>81</v>
      </c>
      <c r="D2361" s="18"/>
      <c r="E2361" s="34"/>
      <c r="F2361" s="34"/>
      <c r="G2361" s="9" t="s">
        <v>79</v>
      </c>
      <c r="H2361" s="132">
        <v>111574.99299999999</v>
      </c>
      <c r="I2361" s="132">
        <v>112898.37300000001</v>
      </c>
      <c r="J2361" s="133">
        <v>224473.35800000001</v>
      </c>
      <c r="K2361">
        <v>93384</v>
      </c>
      <c r="L2361">
        <v>89159</v>
      </c>
      <c r="M2361">
        <v>2766</v>
      </c>
      <c r="N2361">
        <v>185309</v>
      </c>
      <c r="O2361">
        <v>42037</v>
      </c>
      <c r="P2361">
        <v>38537</v>
      </c>
      <c r="Q2361">
        <v>997</v>
      </c>
      <c r="R2361">
        <v>81571</v>
      </c>
      <c r="S2361" s="94">
        <f>Table1[[#This Row],[Female Voters]]/Table1[[#This Row],[Female Population]]</f>
        <v>0.83696173747463298</v>
      </c>
      <c r="T2361" s="94">
        <f>Table1[[#This Row],[Male Voters]]/Table1[[#This Row],[Male Population]]</f>
        <v>0.78972794408649272</v>
      </c>
      <c r="U2361" s="94">
        <f>Table1[[#This Row],[Total Voters]]/Table1[[#This Row],[Total Population]]</f>
        <v>0.8255278116345548</v>
      </c>
      <c r="V2361" s="94">
        <f>Table1[[#This Row],[Female Ballots]]/Table1[[#This Row],[Female Population]]</f>
        <v>0.3767600505249416</v>
      </c>
      <c r="W2361" s="94">
        <f>Table1[[#This Row],[Male Ballots]]/Table1[[#This Row],[Male Population]]</f>
        <v>0.3413423858641435</v>
      </c>
      <c r="X2361" s="94">
        <f>Table1[[#This Row],[Total Ballots]]/Table1[[#This Row],[Total Population]]</f>
        <v>0.36338833582201768</v>
      </c>
      <c r="Y2361" s="94">
        <f>Table1[[#This Row],[Female Ballots]]/Table1[[#This Row],[Female Voters]]</f>
        <v>0.45015206031011734</v>
      </c>
      <c r="Z2361" s="95">
        <f>Table1[[#This Row],[Male Ballots]]/Table1[[#This Row],[Male Voters]]</f>
        <v>0.43222781771890667</v>
      </c>
      <c r="AA2361" s="94">
        <f>Table1[[#This Row],[Total Ballots]]/Table1[[#This Row],[Total Voters]]</f>
        <v>0.44018908957471037</v>
      </c>
    </row>
    <row r="2362" spans="1:27" s="12" customFormat="1" x14ac:dyDescent="0.35">
      <c r="A2362" s="8" t="s">
        <v>39</v>
      </c>
      <c r="B2362" s="103">
        <v>2022</v>
      </c>
      <c r="C2362" s="17" t="s">
        <v>81</v>
      </c>
      <c r="D2362" s="17"/>
      <c r="E2362" s="34"/>
      <c r="F2362" s="34"/>
      <c r="G2362" s="9" t="s">
        <v>62</v>
      </c>
      <c r="H2362" s="132">
        <v>10781.574999999999</v>
      </c>
      <c r="I2362" s="132">
        <v>15495.257</v>
      </c>
      <c r="J2362" s="133">
        <v>26276.832000000002</v>
      </c>
      <c r="K2362">
        <v>6425</v>
      </c>
      <c r="L2362">
        <v>6587</v>
      </c>
      <c r="M2362">
        <v>361</v>
      </c>
      <c r="N2362">
        <v>13373</v>
      </c>
      <c r="O2362">
        <v>1441</v>
      </c>
      <c r="P2362">
        <v>1367</v>
      </c>
      <c r="Q2362">
        <v>107</v>
      </c>
      <c r="R2362">
        <v>2915</v>
      </c>
      <c r="S2362" s="94">
        <f>Table1[[#This Row],[Female Voters]]/Table1[[#This Row],[Female Population]]</f>
        <v>0.59592406489775385</v>
      </c>
      <c r="T2362" s="94">
        <f>Table1[[#This Row],[Male Voters]]/Table1[[#This Row],[Male Population]]</f>
        <v>0.42509782186897577</v>
      </c>
      <c r="U2362" s="94">
        <f>Table1[[#This Row],[Total Voters]]/Table1[[#This Row],[Total Population]]</f>
        <v>0.50892740799195268</v>
      </c>
      <c r="V2362" s="94">
        <f>Table1[[#This Row],[Female Ballots]]/Table1[[#This Row],[Female Population]]</f>
        <v>0.13365394202609546</v>
      </c>
      <c r="W2362" s="94">
        <f>Table1[[#This Row],[Male Ballots]]/Table1[[#This Row],[Male Population]]</f>
        <v>8.8220543873522073E-2</v>
      </c>
      <c r="X2362" s="94">
        <f>Table1[[#This Row],[Total Ballots]]/Table1[[#This Row],[Total Population]]</f>
        <v>0.11093422525211562</v>
      </c>
      <c r="Y2362" s="94">
        <f>Table1[[#This Row],[Female Ballots]]/Table1[[#This Row],[Female Voters]]</f>
        <v>0.22428015564202336</v>
      </c>
      <c r="Z2362" s="95">
        <f>Table1[[#This Row],[Male Ballots]]/Table1[[#This Row],[Male Voters]]</f>
        <v>0.20752998330044026</v>
      </c>
      <c r="AA2362" s="94">
        <f>Table1[[#This Row],[Total Ballots]]/Table1[[#This Row],[Total Voters]]</f>
        <v>0.21797651985343602</v>
      </c>
    </row>
    <row r="2363" spans="1:27" s="12" customFormat="1" x14ac:dyDescent="0.35">
      <c r="A2363" s="8" t="s">
        <v>39</v>
      </c>
      <c r="B2363" s="103">
        <v>2022</v>
      </c>
      <c r="C2363" s="17" t="s">
        <v>81</v>
      </c>
      <c r="D2363" s="17"/>
      <c r="E2363" s="34"/>
      <c r="F2363" s="34"/>
      <c r="G2363" s="9" t="s">
        <v>63</v>
      </c>
      <c r="H2363" s="132">
        <v>18032.555999999997</v>
      </c>
      <c r="I2363" s="132">
        <v>20680.691999999999</v>
      </c>
      <c r="J2363" s="133">
        <v>38713.25</v>
      </c>
      <c r="K2363">
        <v>13664</v>
      </c>
      <c r="L2363">
        <v>14061</v>
      </c>
      <c r="M2363">
        <v>580</v>
      </c>
      <c r="N2363">
        <v>28305</v>
      </c>
      <c r="O2363">
        <v>2889</v>
      </c>
      <c r="P2363">
        <v>2596</v>
      </c>
      <c r="Q2363">
        <v>166</v>
      </c>
      <c r="R2363">
        <v>5651</v>
      </c>
      <c r="S2363" s="94">
        <f>Table1[[#This Row],[Female Voters]]/Table1[[#This Row],[Female Population]]</f>
        <v>0.75774061092614953</v>
      </c>
      <c r="T2363" s="94">
        <f>Table1[[#This Row],[Male Voters]]/Table1[[#This Row],[Male Population]]</f>
        <v>0.679909550415431</v>
      </c>
      <c r="U2363" s="94">
        <f>Table1[[#This Row],[Total Voters]]/Table1[[#This Row],[Total Population]]</f>
        <v>0.73114502140739923</v>
      </c>
      <c r="V2363" s="94">
        <f>Table1[[#This Row],[Female Ballots]]/Table1[[#This Row],[Female Population]]</f>
        <v>0.16021023309174809</v>
      </c>
      <c r="W2363" s="94">
        <f>Table1[[#This Row],[Male Ballots]]/Table1[[#This Row],[Male Population]]</f>
        <v>0.12552771444978728</v>
      </c>
      <c r="X2363" s="94">
        <f>Table1[[#This Row],[Total Ballots]]/Table1[[#This Row],[Total Population]]</f>
        <v>0.14597069478796018</v>
      </c>
      <c r="Y2363" s="94">
        <f>Table1[[#This Row],[Female Ballots]]/Table1[[#This Row],[Female Voters]]</f>
        <v>0.2114314988290398</v>
      </c>
      <c r="Z2363" s="95">
        <f>Table1[[#This Row],[Male Ballots]]/Table1[[#This Row],[Male Voters]]</f>
        <v>0.18462413768579761</v>
      </c>
      <c r="AA2363" s="94">
        <f>Table1[[#This Row],[Total Ballots]]/Table1[[#This Row],[Total Voters]]</f>
        <v>0.19964670552905847</v>
      </c>
    </row>
    <row r="2364" spans="1:27" s="12" customFormat="1" x14ac:dyDescent="0.35">
      <c r="A2364" s="8" t="s">
        <v>39</v>
      </c>
      <c r="B2364" s="103">
        <v>2022</v>
      </c>
      <c r="C2364" s="17" t="s">
        <v>81</v>
      </c>
      <c r="D2364" s="17"/>
      <c r="E2364" s="34"/>
      <c r="F2364" s="34"/>
      <c r="G2364" s="9" t="s">
        <v>64</v>
      </c>
      <c r="H2364" s="132">
        <v>17452.113000000001</v>
      </c>
      <c r="I2364" s="132">
        <v>17814.493000000002</v>
      </c>
      <c r="J2364" s="133">
        <v>35266.6</v>
      </c>
      <c r="K2364">
        <v>15145</v>
      </c>
      <c r="L2364">
        <v>15301</v>
      </c>
      <c r="M2364">
        <v>572</v>
      </c>
      <c r="N2364">
        <v>31018</v>
      </c>
      <c r="O2364">
        <v>4354</v>
      </c>
      <c r="P2364">
        <v>4117</v>
      </c>
      <c r="Q2364">
        <v>156</v>
      </c>
      <c r="R2364">
        <v>8627</v>
      </c>
      <c r="S2364" s="94">
        <f>Table1[[#This Row],[Female Voters]]/Table1[[#This Row],[Female Population]]</f>
        <v>0.86780322818216904</v>
      </c>
      <c r="T2364" s="94">
        <f>Table1[[#This Row],[Male Voters]]/Table1[[#This Row],[Male Population]]</f>
        <v>0.85890740758100714</v>
      </c>
      <c r="U2364" s="94">
        <f>Table1[[#This Row],[Total Voters]]/Table1[[#This Row],[Total Population]]</f>
        <v>0.87952907283378612</v>
      </c>
      <c r="V2364" s="94">
        <f>Table1[[#This Row],[Female Ballots]]/Table1[[#This Row],[Female Population]]</f>
        <v>0.2494826844176404</v>
      </c>
      <c r="W2364" s="94">
        <f>Table1[[#This Row],[Male Ballots]]/Table1[[#This Row],[Male Population]]</f>
        <v>0.23110396686563012</v>
      </c>
      <c r="X2364" s="94">
        <f>Table1[[#This Row],[Total Ballots]]/Table1[[#This Row],[Total Population]]</f>
        <v>0.24462239059053043</v>
      </c>
      <c r="Y2364" s="94">
        <f>Table1[[#This Row],[Female Ballots]]/Table1[[#This Row],[Female Voters]]</f>
        <v>0.28748761967646086</v>
      </c>
      <c r="Z2364" s="95">
        <f>Table1[[#This Row],[Male Ballots]]/Table1[[#This Row],[Male Voters]]</f>
        <v>0.26906738121691393</v>
      </c>
      <c r="AA2364" s="94">
        <f>Table1[[#This Row],[Total Ballots]]/Table1[[#This Row],[Total Voters]]</f>
        <v>0.27812882842220649</v>
      </c>
    </row>
    <row r="2365" spans="1:27" s="12" customFormat="1" x14ac:dyDescent="0.35">
      <c r="A2365" s="8" t="s">
        <v>39</v>
      </c>
      <c r="B2365" s="103">
        <v>2022</v>
      </c>
      <c r="C2365" s="17" t="s">
        <v>81</v>
      </c>
      <c r="D2365" s="17"/>
      <c r="E2365" s="34"/>
      <c r="F2365" s="34"/>
      <c r="G2365" s="9" t="s">
        <v>65</v>
      </c>
      <c r="H2365" s="132">
        <v>15615.699000000001</v>
      </c>
      <c r="I2365" s="132">
        <v>15274.723</v>
      </c>
      <c r="J2365" s="133">
        <v>30890.42</v>
      </c>
      <c r="K2365">
        <v>13445</v>
      </c>
      <c r="L2365">
        <v>13185</v>
      </c>
      <c r="M2365">
        <v>375</v>
      </c>
      <c r="N2365">
        <v>27005</v>
      </c>
      <c r="O2365">
        <v>5186</v>
      </c>
      <c r="P2365">
        <v>4880</v>
      </c>
      <c r="Q2365">
        <v>115</v>
      </c>
      <c r="R2365">
        <v>10181</v>
      </c>
      <c r="S2365" s="94">
        <f>Table1[[#This Row],[Female Voters]]/Table1[[#This Row],[Female Population]]</f>
        <v>0.86099251785014552</v>
      </c>
      <c r="T2365" s="94">
        <f>Table1[[#This Row],[Male Voters]]/Table1[[#This Row],[Male Population]]</f>
        <v>0.86319077602912997</v>
      </c>
      <c r="U2365" s="94">
        <f>Table1[[#This Row],[Total Voters]]/Table1[[#This Row],[Total Population]]</f>
        <v>0.87421925632607134</v>
      </c>
      <c r="V2365" s="94">
        <f>Table1[[#This Row],[Female Ballots]]/Table1[[#This Row],[Female Population]]</f>
        <v>0.33210168817931235</v>
      </c>
      <c r="W2365" s="94">
        <f>Table1[[#This Row],[Male Ballots]]/Table1[[#This Row],[Male Population]]</f>
        <v>0.31948206196603368</v>
      </c>
      <c r="X2365" s="94">
        <f>Table1[[#This Row],[Total Ballots]]/Table1[[#This Row],[Total Population]]</f>
        <v>0.32958438247197674</v>
      </c>
      <c r="Y2365" s="94">
        <f>Table1[[#This Row],[Female Ballots]]/Table1[[#This Row],[Female Voters]]</f>
        <v>0.38571959836370395</v>
      </c>
      <c r="Z2365" s="95">
        <f>Table1[[#This Row],[Male Ballots]]/Table1[[#This Row],[Male Voters]]</f>
        <v>0.37011755783086842</v>
      </c>
      <c r="AA2365" s="94">
        <f>Table1[[#This Row],[Total Ballots]]/Table1[[#This Row],[Total Voters]]</f>
        <v>0.37700425847065361</v>
      </c>
    </row>
    <row r="2366" spans="1:27" s="12" customFormat="1" x14ac:dyDescent="0.35">
      <c r="A2366" s="8" t="s">
        <v>39</v>
      </c>
      <c r="B2366" s="103">
        <v>2022</v>
      </c>
      <c r="C2366" s="17" t="s">
        <v>81</v>
      </c>
      <c r="D2366" s="17"/>
      <c r="E2366" s="34"/>
      <c r="F2366" s="34"/>
      <c r="G2366" s="9" t="s">
        <v>66</v>
      </c>
      <c r="H2366" s="132">
        <v>19169.336000000003</v>
      </c>
      <c r="I2366" s="132">
        <v>17683.665999999997</v>
      </c>
      <c r="J2366" s="133">
        <v>36853</v>
      </c>
      <c r="K2366">
        <v>16403</v>
      </c>
      <c r="L2366">
        <v>15204</v>
      </c>
      <c r="M2366">
        <v>415</v>
      </c>
      <c r="N2366">
        <v>32022</v>
      </c>
      <c r="O2366">
        <v>8975</v>
      </c>
      <c r="P2366">
        <v>8259</v>
      </c>
      <c r="Q2366">
        <v>190</v>
      </c>
      <c r="R2366">
        <v>17424</v>
      </c>
      <c r="S2366" s="94">
        <f>Table1[[#This Row],[Female Voters]]/Table1[[#This Row],[Female Population]]</f>
        <v>0.8556895241441852</v>
      </c>
      <c r="T2366" s="94">
        <f>Table1[[#This Row],[Male Voters]]/Table1[[#This Row],[Male Population]]</f>
        <v>0.85977647395059387</v>
      </c>
      <c r="U2366" s="94">
        <f>Table1[[#This Row],[Total Voters]]/Table1[[#This Row],[Total Population]]</f>
        <v>0.86891162184896753</v>
      </c>
      <c r="V2366" s="94">
        <f>Table1[[#This Row],[Female Ballots]]/Table1[[#This Row],[Female Population]]</f>
        <v>0.46819566415863328</v>
      </c>
      <c r="W2366" s="94">
        <f>Table1[[#This Row],[Male Ballots]]/Table1[[#This Row],[Male Population]]</f>
        <v>0.46704116669021012</v>
      </c>
      <c r="X2366" s="94">
        <f>Table1[[#This Row],[Total Ballots]]/Table1[[#This Row],[Total Population]]</f>
        <v>0.47279732993243428</v>
      </c>
      <c r="Y2366" s="94">
        <f>Table1[[#This Row],[Female Ballots]]/Table1[[#This Row],[Female Voters]]</f>
        <v>0.54715600804730846</v>
      </c>
      <c r="Z2366" s="95">
        <f>Table1[[#This Row],[Male Ballots]]/Table1[[#This Row],[Male Voters]]</f>
        <v>0.54321231254932911</v>
      </c>
      <c r="AA2366" s="94">
        <f>Table1[[#This Row],[Total Ballots]]/Table1[[#This Row],[Total Voters]]</f>
        <v>0.54412591343451377</v>
      </c>
    </row>
    <row r="2367" spans="1:27" s="12" customFormat="1" x14ac:dyDescent="0.35">
      <c r="A2367" s="8" t="s">
        <v>39</v>
      </c>
      <c r="B2367" s="103">
        <v>2022</v>
      </c>
      <c r="C2367" s="17" t="s">
        <v>81</v>
      </c>
      <c r="D2367" s="17"/>
      <c r="E2367" s="34"/>
      <c r="F2367" s="34"/>
      <c r="G2367" s="9" t="s">
        <v>67</v>
      </c>
      <c r="H2367" s="132">
        <v>30523.714</v>
      </c>
      <c r="I2367" s="132">
        <v>25949.542000000001</v>
      </c>
      <c r="J2367" s="133">
        <v>56473.255999999994</v>
      </c>
      <c r="K2367">
        <v>28302</v>
      </c>
      <c r="L2367">
        <v>24821</v>
      </c>
      <c r="M2367">
        <v>463</v>
      </c>
      <c r="N2367">
        <v>53586</v>
      </c>
      <c r="O2367">
        <v>19192</v>
      </c>
      <c r="P2367">
        <v>17318</v>
      </c>
      <c r="Q2367">
        <v>263</v>
      </c>
      <c r="R2367">
        <v>36773</v>
      </c>
      <c r="S2367" s="94">
        <f>Table1[[#This Row],[Female Voters]]/Table1[[#This Row],[Female Population]]</f>
        <v>0.92721351012527509</v>
      </c>
      <c r="T2367" s="94">
        <f>Table1[[#This Row],[Male Voters]]/Table1[[#This Row],[Male Population]]</f>
        <v>0.95651013802093299</v>
      </c>
      <c r="U2367" s="94">
        <f>Table1[[#This Row],[Total Voters]]/Table1[[#This Row],[Total Population]]</f>
        <v>0.94887392361439205</v>
      </c>
      <c r="V2367" s="94">
        <f>Table1[[#This Row],[Female Ballots]]/Table1[[#This Row],[Female Population]]</f>
        <v>0.62875703788863968</v>
      </c>
      <c r="W2367" s="94">
        <f>Table1[[#This Row],[Male Ballots]]/Table1[[#This Row],[Male Population]]</f>
        <v>0.66737208695244021</v>
      </c>
      <c r="X2367" s="94">
        <f>Table1[[#This Row],[Total Ballots]]/Table1[[#This Row],[Total Population]]</f>
        <v>0.65115777988788182</v>
      </c>
      <c r="Y2367" s="94">
        <f>Table1[[#This Row],[Female Ballots]]/Table1[[#This Row],[Female Voters]]</f>
        <v>0.67811462087484986</v>
      </c>
      <c r="Z2367" s="95">
        <f>Table1[[#This Row],[Male Ballots]]/Table1[[#This Row],[Male Voters]]</f>
        <v>0.69771564401111963</v>
      </c>
      <c r="AA2367" s="94">
        <f>Table1[[#This Row],[Total Ballots]]/Table1[[#This Row],[Total Voters]]</f>
        <v>0.68624267532564476</v>
      </c>
    </row>
    <row r="2368" spans="1:27" s="12" customFormat="1" x14ac:dyDescent="0.35">
      <c r="A2368" s="8" t="s">
        <v>50</v>
      </c>
      <c r="B2368" s="103">
        <v>2022</v>
      </c>
      <c r="C2368" s="17" t="s">
        <v>81</v>
      </c>
      <c r="D2368" s="17"/>
      <c r="E2368" s="34"/>
      <c r="F2368" s="34"/>
      <c r="G2368" s="9" t="s">
        <v>79</v>
      </c>
      <c r="H2368" s="132">
        <v>19421.446800000002</v>
      </c>
      <c r="I2368" s="132">
        <v>19562.802300000003</v>
      </c>
      <c r="J2368" s="133">
        <v>38984.247799999997</v>
      </c>
      <c r="K2368">
        <v>14599</v>
      </c>
      <c r="L2368">
        <v>14394</v>
      </c>
      <c r="M2368">
        <v>574</v>
      </c>
      <c r="N2368">
        <v>29567</v>
      </c>
      <c r="O2368">
        <v>6498</v>
      </c>
      <c r="P2368">
        <v>6085</v>
      </c>
      <c r="Q2368">
        <v>183</v>
      </c>
      <c r="R2368">
        <v>12766</v>
      </c>
      <c r="S2368" s="94">
        <f>Table1[[#This Row],[Female Voters]]/Table1[[#This Row],[Female Population]]</f>
        <v>0.75169477075209445</v>
      </c>
      <c r="T2368" s="94">
        <f>Table1[[#This Row],[Male Voters]]/Table1[[#This Row],[Male Population]]</f>
        <v>0.73578415705811218</v>
      </c>
      <c r="U2368" s="94">
        <f>Table1[[#This Row],[Total Voters]]/Table1[[#This Row],[Total Population]]</f>
        <v>0.75843453878312361</v>
      </c>
      <c r="V2368" s="94">
        <f>Table1[[#This Row],[Female Ballots]]/Table1[[#This Row],[Female Population]]</f>
        <v>0.33457857526865609</v>
      </c>
      <c r="W2368" s="94">
        <f>Table1[[#This Row],[Male Ballots]]/Table1[[#This Row],[Male Population]]</f>
        <v>0.311049506440087</v>
      </c>
      <c r="X2368" s="94">
        <f>Table1[[#This Row],[Total Ballots]]/Table1[[#This Row],[Total Population]]</f>
        <v>0.32746559752783022</v>
      </c>
      <c r="Y2368" s="94">
        <f>Table1[[#This Row],[Female Ballots]]/Table1[[#This Row],[Female Voters]]</f>
        <v>0.44509897938214948</v>
      </c>
      <c r="Z2368" s="95">
        <f>Table1[[#This Row],[Male Ballots]]/Table1[[#This Row],[Male Voters]]</f>
        <v>0.42274558843962762</v>
      </c>
      <c r="AA2368" s="94">
        <f>Table1[[#This Row],[Total Ballots]]/Table1[[#This Row],[Total Voters]]</f>
        <v>0.43176514357222578</v>
      </c>
    </row>
    <row r="2369" spans="1:27" s="12" customFormat="1" x14ac:dyDescent="0.35">
      <c r="A2369" s="8" t="s">
        <v>50</v>
      </c>
      <c r="B2369" s="103">
        <v>2022</v>
      </c>
      <c r="C2369" s="17" t="s">
        <v>81</v>
      </c>
      <c r="D2369" s="17"/>
      <c r="E2369" s="34"/>
      <c r="F2369" s="34"/>
      <c r="G2369" s="9" t="s">
        <v>62</v>
      </c>
      <c r="H2369" s="132">
        <v>4568.7170999999998</v>
      </c>
      <c r="I2369" s="132">
        <v>4503.3424999999997</v>
      </c>
      <c r="J2369" s="133">
        <v>9072.0593000000008</v>
      </c>
      <c r="K2369">
        <v>1363</v>
      </c>
      <c r="L2369">
        <v>1416</v>
      </c>
      <c r="M2369">
        <v>94</v>
      </c>
      <c r="N2369">
        <v>2873</v>
      </c>
      <c r="O2369">
        <v>240</v>
      </c>
      <c r="P2369">
        <v>224</v>
      </c>
      <c r="Q2369">
        <v>18</v>
      </c>
      <c r="R2369">
        <v>482</v>
      </c>
      <c r="S2369" s="94">
        <f>Table1[[#This Row],[Female Voters]]/Table1[[#This Row],[Female Population]]</f>
        <v>0.29833320167711852</v>
      </c>
      <c r="T2369" s="94">
        <f>Table1[[#This Row],[Male Voters]]/Table1[[#This Row],[Male Population]]</f>
        <v>0.31443311273792746</v>
      </c>
      <c r="U2369" s="94">
        <f>Table1[[#This Row],[Total Voters]]/Table1[[#This Row],[Total Population]]</f>
        <v>0.31668664246936745</v>
      </c>
      <c r="V2369" s="94">
        <f>Table1[[#This Row],[Female Ballots]]/Table1[[#This Row],[Female Population]]</f>
        <v>5.253115803558947E-2</v>
      </c>
      <c r="W2369" s="94">
        <f>Table1[[#This Row],[Male Ballots]]/Table1[[#This Row],[Male Population]]</f>
        <v>4.9740831393570446E-2</v>
      </c>
      <c r="X2369" s="94">
        <f>Table1[[#This Row],[Total Ballots]]/Table1[[#This Row],[Total Population]]</f>
        <v>5.3130164173419807E-2</v>
      </c>
      <c r="Y2369" s="94">
        <f>Table1[[#This Row],[Female Ballots]]/Table1[[#This Row],[Female Voters]]</f>
        <v>0.17608217168011739</v>
      </c>
      <c r="Z2369" s="95">
        <f>Table1[[#This Row],[Male Ballots]]/Table1[[#This Row],[Male Voters]]</f>
        <v>0.15819209039548024</v>
      </c>
      <c r="AA2369" s="94">
        <f>Table1[[#This Row],[Total Ballots]]/Table1[[#This Row],[Total Voters]]</f>
        <v>0.1677688827010094</v>
      </c>
    </row>
    <row r="2370" spans="1:27" s="12" customFormat="1" x14ac:dyDescent="0.35">
      <c r="A2370" s="8" t="s">
        <v>50</v>
      </c>
      <c r="B2370" s="103">
        <v>2022</v>
      </c>
      <c r="C2370" s="17" t="s">
        <v>81</v>
      </c>
      <c r="D2370" s="17"/>
      <c r="E2370" s="34"/>
      <c r="F2370" s="34"/>
      <c r="G2370" s="9" t="s">
        <v>63</v>
      </c>
      <c r="H2370" s="132">
        <v>2472.2700000000004</v>
      </c>
      <c r="I2370" s="132">
        <v>2885.152</v>
      </c>
      <c r="J2370" s="133">
        <v>5357.4220000000005</v>
      </c>
      <c r="K2370">
        <v>2075</v>
      </c>
      <c r="L2370">
        <v>2109</v>
      </c>
      <c r="M2370">
        <v>134</v>
      </c>
      <c r="N2370">
        <v>4318</v>
      </c>
      <c r="O2370">
        <v>391</v>
      </c>
      <c r="P2370">
        <v>385</v>
      </c>
      <c r="Q2370">
        <v>25</v>
      </c>
      <c r="R2370">
        <v>801</v>
      </c>
      <c r="S2370" s="94">
        <f>Table1[[#This Row],[Female Voters]]/Table1[[#This Row],[Female Population]]</f>
        <v>0.83930962233089412</v>
      </c>
      <c r="T2370" s="94">
        <f>Table1[[#This Row],[Male Voters]]/Table1[[#This Row],[Male Population]]</f>
        <v>0.73098401747984165</v>
      </c>
      <c r="U2370" s="94">
        <f>Table1[[#This Row],[Total Voters]]/Table1[[#This Row],[Total Population]]</f>
        <v>0.80598466949215497</v>
      </c>
      <c r="V2370" s="94">
        <f>Table1[[#This Row],[Female Ballots]]/Table1[[#This Row],[Female Population]]</f>
        <v>0.15815424690668897</v>
      </c>
      <c r="W2370" s="94">
        <f>Table1[[#This Row],[Male Ballots]]/Table1[[#This Row],[Male Population]]</f>
        <v>0.1334418429254334</v>
      </c>
      <c r="X2370" s="94">
        <f>Table1[[#This Row],[Total Ballots]]/Table1[[#This Row],[Total Population]]</f>
        <v>0.1495122094171413</v>
      </c>
      <c r="Y2370" s="94">
        <f>Table1[[#This Row],[Female Ballots]]/Table1[[#This Row],[Female Voters]]</f>
        <v>0.18843373493975904</v>
      </c>
      <c r="Z2370" s="95">
        <f>Table1[[#This Row],[Male Ballots]]/Table1[[#This Row],[Male Voters]]</f>
        <v>0.18255097202465623</v>
      </c>
      <c r="AA2370" s="94">
        <f>Table1[[#This Row],[Total Ballots]]/Table1[[#This Row],[Total Voters]]</f>
        <v>0.18550254747568318</v>
      </c>
    </row>
    <row r="2371" spans="1:27" s="12" customFormat="1" x14ac:dyDescent="0.35">
      <c r="A2371" s="8" t="s">
        <v>50</v>
      </c>
      <c r="B2371" s="103">
        <v>2022</v>
      </c>
      <c r="C2371" s="17" t="s">
        <v>81</v>
      </c>
      <c r="D2371" s="17"/>
      <c r="E2371" s="34"/>
      <c r="F2371" s="34"/>
      <c r="G2371" s="9" t="s">
        <v>64</v>
      </c>
      <c r="H2371" s="132">
        <v>2512.94</v>
      </c>
      <c r="I2371" s="132">
        <v>2578.3879999999999</v>
      </c>
      <c r="J2371" s="133">
        <v>5091.3279999999995</v>
      </c>
      <c r="K2371">
        <v>2147</v>
      </c>
      <c r="L2371">
        <v>2139</v>
      </c>
      <c r="M2371">
        <v>109</v>
      </c>
      <c r="N2371">
        <v>4395</v>
      </c>
      <c r="O2371">
        <v>694</v>
      </c>
      <c r="P2371">
        <v>615</v>
      </c>
      <c r="Q2371">
        <v>26</v>
      </c>
      <c r="R2371">
        <v>1335</v>
      </c>
      <c r="S2371" s="94">
        <f>Table1[[#This Row],[Female Voters]]/Table1[[#This Row],[Female Population]]</f>
        <v>0.854377740813549</v>
      </c>
      <c r="T2371" s="94">
        <f>Table1[[#This Row],[Male Voters]]/Table1[[#This Row],[Male Population]]</f>
        <v>0.82958809923099242</v>
      </c>
      <c r="U2371" s="94">
        <f>Table1[[#This Row],[Total Voters]]/Table1[[#This Row],[Total Population]]</f>
        <v>0.86323253972244574</v>
      </c>
      <c r="V2371" s="94">
        <f>Table1[[#This Row],[Female Ballots]]/Table1[[#This Row],[Female Population]]</f>
        <v>0.27617054127834328</v>
      </c>
      <c r="W2371" s="94">
        <f>Table1[[#This Row],[Male Ballots]]/Table1[[#This Row],[Male Population]]</f>
        <v>0.23852112249979446</v>
      </c>
      <c r="X2371" s="94">
        <f>Table1[[#This Row],[Total Ballots]]/Table1[[#This Row],[Total Population]]</f>
        <v>0.26221056667337089</v>
      </c>
      <c r="Y2371" s="94">
        <f>Table1[[#This Row],[Female Ballots]]/Table1[[#This Row],[Female Voters]]</f>
        <v>0.32324173265020961</v>
      </c>
      <c r="Z2371" s="95">
        <f>Table1[[#This Row],[Male Ballots]]/Table1[[#This Row],[Male Voters]]</f>
        <v>0.28751753155680226</v>
      </c>
      <c r="AA2371" s="94">
        <f>Table1[[#This Row],[Total Ballots]]/Table1[[#This Row],[Total Voters]]</f>
        <v>0.30375426621160412</v>
      </c>
    </row>
    <row r="2372" spans="1:27" s="12" customFormat="1" x14ac:dyDescent="0.35">
      <c r="A2372" s="8" t="s">
        <v>50</v>
      </c>
      <c r="B2372" s="103">
        <v>2022</v>
      </c>
      <c r="C2372" s="17" t="s">
        <v>81</v>
      </c>
      <c r="D2372" s="17"/>
      <c r="E2372" s="34"/>
      <c r="F2372" s="34"/>
      <c r="G2372" s="9" t="s">
        <v>65</v>
      </c>
      <c r="H2372" s="132">
        <v>2274.7309999999998</v>
      </c>
      <c r="I2372" s="132">
        <v>2380.6959999999999</v>
      </c>
      <c r="J2372" s="133">
        <v>4655.4269999999997</v>
      </c>
      <c r="K2372">
        <v>2007</v>
      </c>
      <c r="L2372">
        <v>2040</v>
      </c>
      <c r="M2372">
        <v>65</v>
      </c>
      <c r="N2372">
        <v>4112</v>
      </c>
      <c r="O2372">
        <v>787</v>
      </c>
      <c r="P2372">
        <v>767</v>
      </c>
      <c r="Q2372">
        <v>24</v>
      </c>
      <c r="R2372">
        <v>1578</v>
      </c>
      <c r="S2372" s="94">
        <f>Table1[[#This Row],[Female Voters]]/Table1[[#This Row],[Female Population]]</f>
        <v>0.88230212715261724</v>
      </c>
      <c r="T2372" s="94">
        <f>Table1[[#This Row],[Male Voters]]/Table1[[#This Row],[Male Population]]</f>
        <v>0.85689227015965086</v>
      </c>
      <c r="U2372" s="94">
        <f>Table1[[#This Row],[Total Voters]]/Table1[[#This Row],[Total Population]]</f>
        <v>0.88327021345195622</v>
      </c>
      <c r="V2372" s="94">
        <f>Table1[[#This Row],[Female Ballots]]/Table1[[#This Row],[Female Population]]</f>
        <v>0.34597497462337307</v>
      </c>
      <c r="W2372" s="94">
        <f>Table1[[#This Row],[Male Ballots]]/Table1[[#This Row],[Male Population]]</f>
        <v>0.32217469177080987</v>
      </c>
      <c r="X2372" s="94">
        <f>Table1[[#This Row],[Total Ballots]]/Table1[[#This Row],[Total Population]]</f>
        <v>0.3389592404735377</v>
      </c>
      <c r="Y2372" s="94">
        <f>Table1[[#This Row],[Female Ballots]]/Table1[[#This Row],[Female Voters]]</f>
        <v>0.39212755356253115</v>
      </c>
      <c r="Z2372" s="95">
        <f>Table1[[#This Row],[Male Ballots]]/Table1[[#This Row],[Male Voters]]</f>
        <v>0.37598039215686274</v>
      </c>
      <c r="AA2372" s="94">
        <f>Table1[[#This Row],[Total Ballots]]/Table1[[#This Row],[Total Voters]]</f>
        <v>0.3837548638132296</v>
      </c>
    </row>
    <row r="2373" spans="1:27" s="12" customFormat="1" x14ac:dyDescent="0.35">
      <c r="A2373" s="8" t="s">
        <v>50</v>
      </c>
      <c r="B2373" s="103">
        <v>2022</v>
      </c>
      <c r="C2373" s="17" t="s">
        <v>81</v>
      </c>
      <c r="D2373" s="17"/>
      <c r="E2373" s="34"/>
      <c r="F2373" s="34"/>
      <c r="G2373" s="9" t="s">
        <v>66</v>
      </c>
      <c r="H2373" s="132">
        <v>2966.9389999999999</v>
      </c>
      <c r="I2373" s="132">
        <v>2793.0940000000001</v>
      </c>
      <c r="J2373" s="133">
        <v>5760.0320000000002</v>
      </c>
      <c r="K2373">
        <v>2563</v>
      </c>
      <c r="L2373">
        <v>2422</v>
      </c>
      <c r="M2373">
        <v>77</v>
      </c>
      <c r="N2373">
        <v>5062</v>
      </c>
      <c r="O2373">
        <v>1443</v>
      </c>
      <c r="P2373">
        <v>1282</v>
      </c>
      <c r="Q2373">
        <v>39</v>
      </c>
      <c r="R2373">
        <v>2764</v>
      </c>
      <c r="S2373" s="94">
        <f>Table1[[#This Row],[Female Voters]]/Table1[[#This Row],[Female Population]]</f>
        <v>0.86385328447939114</v>
      </c>
      <c r="T2373" s="94">
        <f>Table1[[#This Row],[Male Voters]]/Table1[[#This Row],[Male Population]]</f>
        <v>0.86713873575325429</v>
      </c>
      <c r="U2373" s="94">
        <f>Table1[[#This Row],[Total Voters]]/Table1[[#This Row],[Total Population]]</f>
        <v>0.87881456214132136</v>
      </c>
      <c r="V2373" s="94">
        <f>Table1[[#This Row],[Female Ballots]]/Table1[[#This Row],[Female Population]]</f>
        <v>0.48635984764095253</v>
      </c>
      <c r="W2373" s="94">
        <f>Table1[[#This Row],[Male Ballots]]/Table1[[#This Row],[Male Population]]</f>
        <v>0.45898920695114448</v>
      </c>
      <c r="X2373" s="94">
        <f>Table1[[#This Row],[Total Ballots]]/Table1[[#This Row],[Total Population]]</f>
        <v>0.4798584452308598</v>
      </c>
      <c r="Y2373" s="94">
        <f>Table1[[#This Row],[Female Ballots]]/Table1[[#This Row],[Female Voters]]</f>
        <v>0.56301209520093642</v>
      </c>
      <c r="Z2373" s="95">
        <f>Table1[[#This Row],[Male Ballots]]/Table1[[#This Row],[Male Voters]]</f>
        <v>0.52931461601981833</v>
      </c>
      <c r="AA2373" s="94">
        <f>Table1[[#This Row],[Total Ballots]]/Table1[[#This Row],[Total Voters]]</f>
        <v>0.54602923745555121</v>
      </c>
    </row>
    <row r="2374" spans="1:27" s="12" customFormat="1" x14ac:dyDescent="0.35">
      <c r="A2374" s="8" t="s">
        <v>50</v>
      </c>
      <c r="B2374" s="103">
        <v>2022</v>
      </c>
      <c r="C2374" s="17" t="s">
        <v>81</v>
      </c>
      <c r="D2374" s="17"/>
      <c r="E2374" s="34"/>
      <c r="F2374" s="34"/>
      <c r="G2374" s="9" t="s">
        <v>67</v>
      </c>
      <c r="H2374" s="132">
        <v>4625.8497000000007</v>
      </c>
      <c r="I2374" s="132">
        <v>4422.1298000000006</v>
      </c>
      <c r="J2374" s="133">
        <v>9047.9794999999995</v>
      </c>
      <c r="K2374">
        <v>4444</v>
      </c>
      <c r="L2374">
        <v>4268</v>
      </c>
      <c r="M2374">
        <v>95</v>
      </c>
      <c r="N2374">
        <v>8807</v>
      </c>
      <c r="O2374">
        <v>2943</v>
      </c>
      <c r="P2374">
        <v>2812</v>
      </c>
      <c r="Q2374">
        <v>51</v>
      </c>
      <c r="R2374">
        <v>5806</v>
      </c>
      <c r="S2374" s="94">
        <f>Table1[[#This Row],[Female Voters]]/Table1[[#This Row],[Female Population]]</f>
        <v>0.96068836823643433</v>
      </c>
      <c r="T2374" s="94">
        <f>Table1[[#This Row],[Male Voters]]/Table1[[#This Row],[Male Population]]</f>
        <v>0.96514579920290888</v>
      </c>
      <c r="U2374" s="94">
        <f>Table1[[#This Row],[Total Voters]]/Table1[[#This Row],[Total Population]]</f>
        <v>0.97336648474944054</v>
      </c>
      <c r="V2374" s="94">
        <f>Table1[[#This Row],[Female Ballots]]/Table1[[#This Row],[Female Population]]</f>
        <v>0.63620744098105897</v>
      </c>
      <c r="W2374" s="94">
        <f>Table1[[#This Row],[Male Ballots]]/Table1[[#This Row],[Male Population]]</f>
        <v>0.63589268682253508</v>
      </c>
      <c r="X2374" s="94">
        <f>Table1[[#This Row],[Total Ballots]]/Table1[[#This Row],[Total Population]]</f>
        <v>0.64169022487285698</v>
      </c>
      <c r="Y2374" s="94">
        <f>Table1[[#This Row],[Female Ballots]]/Table1[[#This Row],[Female Voters]]</f>
        <v>0.66224122412241226</v>
      </c>
      <c r="Z2374" s="95">
        <f>Table1[[#This Row],[Male Ballots]]/Table1[[#This Row],[Male Voters]]</f>
        <v>0.65885660731021556</v>
      </c>
      <c r="AA2374" s="94">
        <f>Table1[[#This Row],[Total Ballots]]/Table1[[#This Row],[Total Voters]]</f>
        <v>0.65924832519586696</v>
      </c>
    </row>
    <row r="2375" spans="1:27" s="12" customFormat="1" x14ac:dyDescent="0.35">
      <c r="A2375" s="8" t="s">
        <v>29</v>
      </c>
      <c r="B2375" s="103">
        <v>2022</v>
      </c>
      <c r="C2375" s="17" t="s">
        <v>81</v>
      </c>
      <c r="D2375" s="17"/>
      <c r="E2375" s="34"/>
      <c r="F2375" s="34"/>
      <c r="G2375" s="9" t="s">
        <v>79</v>
      </c>
      <c r="H2375" s="132">
        <v>9240.5204000000012</v>
      </c>
      <c r="I2375" s="132">
        <v>9555.4267</v>
      </c>
      <c r="J2375" s="133">
        <v>18795.946900000003</v>
      </c>
      <c r="K2375">
        <v>7772</v>
      </c>
      <c r="L2375">
        <v>7792</v>
      </c>
      <c r="M2375">
        <v>262</v>
      </c>
      <c r="N2375">
        <v>15826</v>
      </c>
      <c r="O2375">
        <v>4144</v>
      </c>
      <c r="P2375">
        <v>4058</v>
      </c>
      <c r="Q2375">
        <v>117</v>
      </c>
      <c r="R2375">
        <v>8319</v>
      </c>
      <c r="S2375" s="94">
        <f>Table1[[#This Row],[Female Voters]]/Table1[[#This Row],[Female Population]]</f>
        <v>0.8410781713116503</v>
      </c>
      <c r="T2375" s="94">
        <f>Table1[[#This Row],[Male Voters]]/Table1[[#This Row],[Male Population]]</f>
        <v>0.81545285675206947</v>
      </c>
      <c r="U2375" s="94">
        <f>Table1[[#This Row],[Total Voters]]/Table1[[#This Row],[Total Population]]</f>
        <v>0.84199003562837249</v>
      </c>
      <c r="V2375" s="94">
        <f>Table1[[#This Row],[Female Ballots]]/Table1[[#This Row],[Female Population]]</f>
        <v>0.44845959108536781</v>
      </c>
      <c r="W2375" s="94">
        <f>Table1[[#This Row],[Male Ballots]]/Table1[[#This Row],[Male Population]]</f>
        <v>0.42468014536703003</v>
      </c>
      <c r="X2375" s="94">
        <f>Table1[[#This Row],[Total Ballots]]/Table1[[#This Row],[Total Population]]</f>
        <v>0.44259541933479279</v>
      </c>
      <c r="Y2375" s="94">
        <f>Table1[[#This Row],[Female Ballots]]/Table1[[#This Row],[Female Voters]]</f>
        <v>0.53319608852290268</v>
      </c>
      <c r="Z2375" s="95">
        <f>Table1[[#This Row],[Male Ballots]]/Table1[[#This Row],[Male Voters]]</f>
        <v>0.52079055441478439</v>
      </c>
      <c r="AA2375" s="94">
        <f>Table1[[#This Row],[Total Ballots]]/Table1[[#This Row],[Total Voters]]</f>
        <v>0.52565398710981925</v>
      </c>
    </row>
    <row r="2376" spans="1:27" s="12" customFormat="1" x14ac:dyDescent="0.35">
      <c r="A2376" s="8" t="s">
        <v>29</v>
      </c>
      <c r="B2376" s="103">
        <v>2022</v>
      </c>
      <c r="C2376" s="17" t="s">
        <v>81</v>
      </c>
      <c r="D2376" s="17"/>
      <c r="E2376" s="34"/>
      <c r="F2376" s="34"/>
      <c r="G2376" s="9" t="s">
        <v>62</v>
      </c>
      <c r="H2376" s="132">
        <v>649.25670000000002</v>
      </c>
      <c r="I2376" s="132">
        <v>725.4819</v>
      </c>
      <c r="J2376" s="133">
        <v>1374.7385999999999</v>
      </c>
      <c r="K2376">
        <v>375</v>
      </c>
      <c r="L2376">
        <v>390</v>
      </c>
      <c r="M2376">
        <v>34</v>
      </c>
      <c r="N2376">
        <v>799</v>
      </c>
      <c r="O2376">
        <v>109</v>
      </c>
      <c r="P2376">
        <v>108</v>
      </c>
      <c r="Q2376">
        <v>12</v>
      </c>
      <c r="R2376">
        <v>229</v>
      </c>
      <c r="S2376" s="94">
        <f>Table1[[#This Row],[Female Voters]]/Table1[[#This Row],[Female Population]]</f>
        <v>0.5775835659454881</v>
      </c>
      <c r="T2376" s="94">
        <f>Table1[[#This Row],[Male Voters]]/Table1[[#This Row],[Male Population]]</f>
        <v>0.53757371479564131</v>
      </c>
      <c r="U2376" s="94">
        <f>Table1[[#This Row],[Total Voters]]/Table1[[#This Row],[Total Population]]</f>
        <v>0.58120140076084281</v>
      </c>
      <c r="V2376" s="94">
        <f>Table1[[#This Row],[Female Ballots]]/Table1[[#This Row],[Female Population]]</f>
        <v>0.16788428983482187</v>
      </c>
      <c r="W2376" s="94">
        <f>Table1[[#This Row],[Male Ballots]]/Table1[[#This Row],[Male Population]]</f>
        <v>0.14886656717417759</v>
      </c>
      <c r="X2376" s="94">
        <f>Table1[[#This Row],[Total Ballots]]/Table1[[#This Row],[Total Population]]</f>
        <v>0.16657712237075473</v>
      </c>
      <c r="Y2376" s="94">
        <f>Table1[[#This Row],[Female Ballots]]/Table1[[#This Row],[Female Voters]]</f>
        <v>0.29066666666666668</v>
      </c>
      <c r="Z2376" s="95">
        <f>Table1[[#This Row],[Male Ballots]]/Table1[[#This Row],[Male Voters]]</f>
        <v>0.27692307692307694</v>
      </c>
      <c r="AA2376" s="94">
        <f>Table1[[#This Row],[Total Ballots]]/Table1[[#This Row],[Total Voters]]</f>
        <v>0.28660826032540676</v>
      </c>
    </row>
    <row r="2377" spans="1:27" s="12" customFormat="1" x14ac:dyDescent="0.35">
      <c r="A2377" s="8" t="s">
        <v>29</v>
      </c>
      <c r="B2377" s="103">
        <v>2022</v>
      </c>
      <c r="C2377" s="17" t="s">
        <v>81</v>
      </c>
      <c r="D2377" s="17"/>
      <c r="E2377" s="34"/>
      <c r="F2377" s="34"/>
      <c r="G2377" s="9" t="s">
        <v>63</v>
      </c>
      <c r="H2377" s="132">
        <v>1106.9879000000001</v>
      </c>
      <c r="I2377" s="132">
        <v>1151.5208</v>
      </c>
      <c r="J2377" s="133">
        <v>2258.5091000000002</v>
      </c>
      <c r="K2377">
        <v>915</v>
      </c>
      <c r="L2377">
        <v>858</v>
      </c>
      <c r="M2377">
        <v>35</v>
      </c>
      <c r="N2377">
        <v>1808</v>
      </c>
      <c r="O2377">
        <v>229</v>
      </c>
      <c r="P2377">
        <v>218</v>
      </c>
      <c r="Q2377">
        <v>15</v>
      </c>
      <c r="R2377">
        <v>462</v>
      </c>
      <c r="S2377" s="94">
        <f>Table1[[#This Row],[Female Voters]]/Table1[[#This Row],[Female Population]]</f>
        <v>0.82656730032911829</v>
      </c>
      <c r="T2377" s="94">
        <f>Table1[[#This Row],[Male Voters]]/Table1[[#This Row],[Male Population]]</f>
        <v>0.74510160823842697</v>
      </c>
      <c r="U2377" s="94">
        <f>Table1[[#This Row],[Total Voters]]/Table1[[#This Row],[Total Population]]</f>
        <v>0.80052810059521118</v>
      </c>
      <c r="V2377" s="94">
        <f>Table1[[#This Row],[Female Ballots]]/Table1[[#This Row],[Female Population]]</f>
        <v>0.20686766314247879</v>
      </c>
      <c r="W2377" s="94">
        <f>Table1[[#This Row],[Male Ballots]]/Table1[[#This Row],[Male Population]]</f>
        <v>0.1893148608344721</v>
      </c>
      <c r="X2377" s="94">
        <f>Table1[[#This Row],[Total Ballots]]/Table1[[#This Row],[Total Population]]</f>
        <v>0.20455972482023649</v>
      </c>
      <c r="Y2377" s="94">
        <f>Table1[[#This Row],[Female Ballots]]/Table1[[#This Row],[Female Voters]]</f>
        <v>0.25027322404371583</v>
      </c>
      <c r="Z2377" s="95">
        <f>Table1[[#This Row],[Male Ballots]]/Table1[[#This Row],[Male Voters]]</f>
        <v>0.25407925407925408</v>
      </c>
      <c r="AA2377" s="94">
        <f>Table1[[#This Row],[Total Ballots]]/Table1[[#This Row],[Total Voters]]</f>
        <v>0.25553097345132741</v>
      </c>
    </row>
    <row r="2378" spans="1:27" s="12" customFormat="1" x14ac:dyDescent="0.35">
      <c r="A2378" s="8" t="s">
        <v>29</v>
      </c>
      <c r="B2378" s="103">
        <v>2022</v>
      </c>
      <c r="C2378" s="17" t="s">
        <v>81</v>
      </c>
      <c r="D2378" s="17"/>
      <c r="E2378" s="34"/>
      <c r="F2378" s="34"/>
      <c r="G2378" s="9" t="s">
        <v>64</v>
      </c>
      <c r="H2378" s="132">
        <v>1478.8137000000002</v>
      </c>
      <c r="I2378" s="132">
        <v>1548.5497</v>
      </c>
      <c r="J2378" s="133">
        <v>3027.364</v>
      </c>
      <c r="K2378">
        <v>1137</v>
      </c>
      <c r="L2378">
        <v>1186</v>
      </c>
      <c r="M2378">
        <v>42</v>
      </c>
      <c r="N2378">
        <v>2365</v>
      </c>
      <c r="O2378">
        <v>476</v>
      </c>
      <c r="P2378">
        <v>430</v>
      </c>
      <c r="Q2378">
        <v>14</v>
      </c>
      <c r="R2378">
        <v>920</v>
      </c>
      <c r="S2378" s="94">
        <f>Table1[[#This Row],[Female Voters]]/Table1[[#This Row],[Female Population]]</f>
        <v>0.76885952571307659</v>
      </c>
      <c r="T2378" s="94">
        <f>Table1[[#This Row],[Male Voters]]/Table1[[#This Row],[Male Population]]</f>
        <v>0.76587790498425723</v>
      </c>
      <c r="U2378" s="94">
        <f>Table1[[#This Row],[Total Voters]]/Table1[[#This Row],[Total Population]]</f>
        <v>0.78120767770245003</v>
      </c>
      <c r="V2378" s="94">
        <f>Table1[[#This Row],[Female Ballots]]/Table1[[#This Row],[Female Population]]</f>
        <v>0.3218796255403909</v>
      </c>
      <c r="W2378" s="94">
        <f>Table1[[#This Row],[Male Ballots]]/Table1[[#This Row],[Male Population]]</f>
        <v>0.27767917297068345</v>
      </c>
      <c r="X2378" s="94">
        <f>Table1[[#This Row],[Total Ballots]]/Table1[[#This Row],[Total Population]]</f>
        <v>0.30389474143181988</v>
      </c>
      <c r="Y2378" s="94">
        <f>Table1[[#This Row],[Female Ballots]]/Table1[[#This Row],[Female Voters]]</f>
        <v>0.41864555848724716</v>
      </c>
      <c r="Z2378" s="95">
        <f>Table1[[#This Row],[Male Ballots]]/Table1[[#This Row],[Male Voters]]</f>
        <v>0.36256323777403038</v>
      </c>
      <c r="AA2378" s="94">
        <f>Table1[[#This Row],[Total Ballots]]/Table1[[#This Row],[Total Voters]]</f>
        <v>0.38900634249471461</v>
      </c>
    </row>
    <row r="2379" spans="1:27" s="12" customFormat="1" x14ac:dyDescent="0.35">
      <c r="A2379" s="8" t="s">
        <v>29</v>
      </c>
      <c r="B2379" s="103">
        <v>2022</v>
      </c>
      <c r="C2379" s="17" t="s">
        <v>81</v>
      </c>
      <c r="D2379" s="17"/>
      <c r="E2379" s="34"/>
      <c r="F2379" s="34"/>
      <c r="G2379" s="9" t="s">
        <v>65</v>
      </c>
      <c r="H2379" s="132">
        <v>1355.0187000000001</v>
      </c>
      <c r="I2379" s="132">
        <v>1472.3513</v>
      </c>
      <c r="J2379" s="133">
        <v>2827.37</v>
      </c>
      <c r="K2379">
        <v>1110</v>
      </c>
      <c r="L2379">
        <v>1106</v>
      </c>
      <c r="M2379">
        <v>41</v>
      </c>
      <c r="N2379">
        <v>2257</v>
      </c>
      <c r="O2379">
        <v>555</v>
      </c>
      <c r="P2379">
        <v>525</v>
      </c>
      <c r="Q2379">
        <v>15</v>
      </c>
      <c r="R2379">
        <v>1095</v>
      </c>
      <c r="S2379" s="94">
        <f>Table1[[#This Row],[Female Voters]]/Table1[[#This Row],[Female Population]]</f>
        <v>0.8191768866363246</v>
      </c>
      <c r="T2379" s="94">
        <f>Table1[[#This Row],[Male Voters]]/Table1[[#This Row],[Male Population]]</f>
        <v>0.75117942300862572</v>
      </c>
      <c r="U2379" s="94">
        <f>Table1[[#This Row],[Total Voters]]/Table1[[#This Row],[Total Population]]</f>
        <v>0.79826835539741881</v>
      </c>
      <c r="V2379" s="94">
        <f>Table1[[#This Row],[Female Ballots]]/Table1[[#This Row],[Female Population]]</f>
        <v>0.4095884433181623</v>
      </c>
      <c r="W2379" s="94">
        <f>Table1[[#This Row],[Male Ballots]]/Table1[[#This Row],[Male Population]]</f>
        <v>0.35657251092181602</v>
      </c>
      <c r="X2379" s="94">
        <f>Table1[[#This Row],[Total Ballots]]/Table1[[#This Row],[Total Population]]</f>
        <v>0.38728571074885848</v>
      </c>
      <c r="Y2379" s="94">
        <f>Table1[[#This Row],[Female Ballots]]/Table1[[#This Row],[Female Voters]]</f>
        <v>0.5</v>
      </c>
      <c r="Z2379" s="95">
        <f>Table1[[#This Row],[Male Ballots]]/Table1[[#This Row],[Male Voters]]</f>
        <v>0.47468354430379744</v>
      </c>
      <c r="AA2379" s="94">
        <f>Table1[[#This Row],[Total Ballots]]/Table1[[#This Row],[Total Voters]]</f>
        <v>0.48515728843597694</v>
      </c>
    </row>
    <row r="2380" spans="1:27" s="12" customFormat="1" x14ac:dyDescent="0.35">
      <c r="A2380" s="8" t="s">
        <v>29</v>
      </c>
      <c r="B2380" s="103">
        <v>2022</v>
      </c>
      <c r="C2380" s="17" t="s">
        <v>81</v>
      </c>
      <c r="D2380" s="17"/>
      <c r="E2380" s="34"/>
      <c r="F2380" s="34"/>
      <c r="G2380" s="9" t="s">
        <v>66</v>
      </c>
      <c r="H2380" s="132">
        <v>1699.7159000000001</v>
      </c>
      <c r="I2380" s="132">
        <v>1690.9193</v>
      </c>
      <c r="J2380" s="133">
        <v>3390.6350000000002</v>
      </c>
      <c r="K2380">
        <v>1394</v>
      </c>
      <c r="L2380">
        <v>1411</v>
      </c>
      <c r="M2380">
        <v>49</v>
      </c>
      <c r="N2380">
        <v>2854</v>
      </c>
      <c r="O2380">
        <v>874</v>
      </c>
      <c r="P2380">
        <v>796</v>
      </c>
      <c r="Q2380">
        <v>25</v>
      </c>
      <c r="R2380">
        <v>1695</v>
      </c>
      <c r="S2380" s="94">
        <f>Table1[[#This Row],[Female Voters]]/Table1[[#This Row],[Female Population]]</f>
        <v>0.82013705937562853</v>
      </c>
      <c r="T2380" s="94">
        <f>Table1[[#This Row],[Male Voters]]/Table1[[#This Row],[Male Population]]</f>
        <v>0.83445732744312517</v>
      </c>
      <c r="U2380" s="94">
        <f>Table1[[#This Row],[Total Voters]]/Table1[[#This Row],[Total Population]]</f>
        <v>0.84173023637165301</v>
      </c>
      <c r="V2380" s="94">
        <f>Table1[[#This Row],[Female Ballots]]/Table1[[#This Row],[Female Population]]</f>
        <v>0.51420357955114726</v>
      </c>
      <c r="W2380" s="94">
        <f>Table1[[#This Row],[Male Ballots]]/Table1[[#This Row],[Male Population]]</f>
        <v>0.47074984595657521</v>
      </c>
      <c r="X2380" s="94">
        <f>Table1[[#This Row],[Total Ballots]]/Table1[[#This Row],[Total Population]]</f>
        <v>0.49990635972317865</v>
      </c>
      <c r="Y2380" s="94">
        <f>Table1[[#This Row],[Female Ballots]]/Table1[[#This Row],[Female Voters]]</f>
        <v>0.62697274031563843</v>
      </c>
      <c r="Z2380" s="95">
        <f>Table1[[#This Row],[Male Ballots]]/Table1[[#This Row],[Male Voters]]</f>
        <v>0.56413890857547844</v>
      </c>
      <c r="AA2380" s="94">
        <f>Table1[[#This Row],[Total Ballots]]/Table1[[#This Row],[Total Voters]]</f>
        <v>0.59390329362298533</v>
      </c>
    </row>
    <row r="2381" spans="1:27" s="12" customFormat="1" x14ac:dyDescent="0.35">
      <c r="A2381" s="8" t="s">
        <v>29</v>
      </c>
      <c r="B2381" s="103">
        <v>2022</v>
      </c>
      <c r="C2381" s="17" t="s">
        <v>81</v>
      </c>
      <c r="D2381" s="17"/>
      <c r="E2381" s="34"/>
      <c r="F2381" s="34"/>
      <c r="G2381" s="9" t="s">
        <v>67</v>
      </c>
      <c r="H2381" s="132">
        <v>2950.7275</v>
      </c>
      <c r="I2381" s="132">
        <v>2966.6037000000001</v>
      </c>
      <c r="J2381" s="133">
        <v>5917.3302000000003</v>
      </c>
      <c r="K2381">
        <v>2841</v>
      </c>
      <c r="L2381">
        <v>2841</v>
      </c>
      <c r="M2381">
        <v>61</v>
      </c>
      <c r="N2381">
        <v>5743</v>
      </c>
      <c r="O2381">
        <v>1901</v>
      </c>
      <c r="P2381">
        <v>1981</v>
      </c>
      <c r="Q2381">
        <v>36</v>
      </c>
      <c r="R2381">
        <v>3918</v>
      </c>
      <c r="S2381" s="94">
        <f>Table1[[#This Row],[Female Voters]]/Table1[[#This Row],[Female Population]]</f>
        <v>0.9628134078799212</v>
      </c>
      <c r="T2381" s="94">
        <f>Table1[[#This Row],[Male Voters]]/Table1[[#This Row],[Male Population]]</f>
        <v>0.95766077551915674</v>
      </c>
      <c r="U2381" s="94">
        <f>Table1[[#This Row],[Total Voters]]/Table1[[#This Row],[Total Population]]</f>
        <v>0.97053904478746167</v>
      </c>
      <c r="V2381" s="94">
        <f>Table1[[#This Row],[Female Ballots]]/Table1[[#This Row],[Female Population]]</f>
        <v>0.64424790157681455</v>
      </c>
      <c r="W2381" s="94">
        <f>Table1[[#This Row],[Male Ballots]]/Table1[[#This Row],[Male Population]]</f>
        <v>0.66776698215538532</v>
      </c>
      <c r="X2381" s="94">
        <f>Table1[[#This Row],[Total Ballots]]/Table1[[#This Row],[Total Population]]</f>
        <v>0.66212292834359654</v>
      </c>
      <c r="Y2381" s="94">
        <f>Table1[[#This Row],[Female Ballots]]/Table1[[#This Row],[Female Voters]]</f>
        <v>0.66913058782118973</v>
      </c>
      <c r="Z2381" s="95">
        <f>Table1[[#This Row],[Male Ballots]]/Table1[[#This Row],[Male Voters]]</f>
        <v>0.69728968673002467</v>
      </c>
      <c r="AA2381" s="94">
        <f>Table1[[#This Row],[Total Ballots]]/Table1[[#This Row],[Total Voters]]</f>
        <v>0.68222183527772939</v>
      </c>
    </row>
    <row r="2382" spans="1:27" s="12" customFormat="1" x14ac:dyDescent="0.35">
      <c r="A2382" s="8" t="s">
        <v>42</v>
      </c>
      <c r="B2382" s="103">
        <v>2022</v>
      </c>
      <c r="C2382" s="17" t="s">
        <v>81</v>
      </c>
      <c r="D2382" s="17"/>
      <c r="E2382" s="34"/>
      <c r="F2382" s="34"/>
      <c r="G2382" s="9" t="s">
        <v>79</v>
      </c>
      <c r="H2382" s="132">
        <v>32937.318299999999</v>
      </c>
      <c r="I2382" s="132">
        <v>32659.917300000001</v>
      </c>
      <c r="J2382" s="133">
        <v>65597.235799999995</v>
      </c>
      <c r="K2382">
        <v>27150</v>
      </c>
      <c r="L2382">
        <v>25938</v>
      </c>
      <c r="M2382">
        <v>926</v>
      </c>
      <c r="N2382">
        <v>54014</v>
      </c>
      <c r="O2382">
        <v>12486</v>
      </c>
      <c r="P2382">
        <v>11887</v>
      </c>
      <c r="Q2382">
        <v>356</v>
      </c>
      <c r="R2382">
        <v>24729</v>
      </c>
      <c r="S2382" s="94">
        <f>Table1[[#This Row],[Female Voters]]/Table1[[#This Row],[Female Population]]</f>
        <v>0.82429297226665843</v>
      </c>
      <c r="T2382" s="94">
        <f>Table1[[#This Row],[Male Voters]]/Table1[[#This Row],[Male Population]]</f>
        <v>0.79418449721549045</v>
      </c>
      <c r="U2382" s="94">
        <f>Table1[[#This Row],[Total Voters]]/Table1[[#This Row],[Total Population]]</f>
        <v>0.82341884290191392</v>
      </c>
      <c r="V2382" s="94">
        <f>Table1[[#This Row],[Female Ballots]]/Table1[[#This Row],[Female Population]]</f>
        <v>0.37908368514627983</v>
      </c>
      <c r="W2382" s="94">
        <f>Table1[[#This Row],[Male Ballots]]/Table1[[#This Row],[Male Population]]</f>
        <v>0.36396295467655698</v>
      </c>
      <c r="X2382" s="94">
        <f>Table1[[#This Row],[Total Ballots]]/Table1[[#This Row],[Total Population]]</f>
        <v>0.37698234839340594</v>
      </c>
      <c r="Y2382" s="94">
        <f>Table1[[#This Row],[Female Ballots]]/Table1[[#This Row],[Female Voters]]</f>
        <v>0.45988950276243096</v>
      </c>
      <c r="Z2382" s="95">
        <f>Table1[[#This Row],[Male Ballots]]/Table1[[#This Row],[Male Voters]]</f>
        <v>0.45828514149124838</v>
      </c>
      <c r="AA2382" s="94">
        <f>Table1[[#This Row],[Total Ballots]]/Table1[[#This Row],[Total Voters]]</f>
        <v>0.45782574887992</v>
      </c>
    </row>
    <row r="2383" spans="1:27" s="12" customFormat="1" x14ac:dyDescent="0.35">
      <c r="A2383" s="8" t="s">
        <v>42</v>
      </c>
      <c r="B2383" s="103">
        <v>2022</v>
      </c>
      <c r="C2383" s="17" t="s">
        <v>81</v>
      </c>
      <c r="D2383" s="17"/>
      <c r="E2383" s="34"/>
      <c r="F2383" s="34"/>
      <c r="G2383" s="9" t="s">
        <v>62</v>
      </c>
      <c r="H2383" s="132">
        <v>2874.1162999999997</v>
      </c>
      <c r="I2383" s="132">
        <v>3129.7285000000002</v>
      </c>
      <c r="J2383" s="133">
        <v>6003.8448000000008</v>
      </c>
      <c r="K2383">
        <v>1877</v>
      </c>
      <c r="L2383">
        <v>2019</v>
      </c>
      <c r="M2383">
        <v>87</v>
      </c>
      <c r="N2383">
        <v>3983</v>
      </c>
      <c r="O2383">
        <v>394</v>
      </c>
      <c r="P2383">
        <v>430</v>
      </c>
      <c r="Q2383">
        <v>30</v>
      </c>
      <c r="R2383">
        <v>854</v>
      </c>
      <c r="S2383" s="94">
        <f>Table1[[#This Row],[Female Voters]]/Table1[[#This Row],[Female Population]]</f>
        <v>0.65307030199160698</v>
      </c>
      <c r="T2383" s="94">
        <f>Table1[[#This Row],[Male Voters]]/Table1[[#This Row],[Male Population]]</f>
        <v>0.64510388041646416</v>
      </c>
      <c r="U2383" s="94">
        <f>Table1[[#This Row],[Total Voters]]/Table1[[#This Row],[Total Population]]</f>
        <v>0.66340822134509536</v>
      </c>
      <c r="V2383" s="94">
        <f>Table1[[#This Row],[Female Ballots]]/Table1[[#This Row],[Female Population]]</f>
        <v>0.13708561480271347</v>
      </c>
      <c r="W2383" s="94">
        <f>Table1[[#This Row],[Male Ballots]]/Table1[[#This Row],[Male Population]]</f>
        <v>0.13739210925164913</v>
      </c>
      <c r="X2383" s="94">
        <f>Table1[[#This Row],[Total Ballots]]/Table1[[#This Row],[Total Population]]</f>
        <v>0.14224218454147913</v>
      </c>
      <c r="Y2383" s="94">
        <f>Table1[[#This Row],[Female Ballots]]/Table1[[#This Row],[Female Voters]]</f>
        <v>0.20990942994139583</v>
      </c>
      <c r="Z2383" s="95">
        <f>Table1[[#This Row],[Male Ballots]]/Table1[[#This Row],[Male Voters]]</f>
        <v>0.2129767211490837</v>
      </c>
      <c r="AA2383" s="94">
        <f>Table1[[#This Row],[Total Ballots]]/Table1[[#This Row],[Total Voters]]</f>
        <v>0.21441124780316345</v>
      </c>
    </row>
    <row r="2384" spans="1:27" s="12" customFormat="1" x14ac:dyDescent="0.35">
      <c r="A2384" s="8" t="s">
        <v>42</v>
      </c>
      <c r="B2384" s="103">
        <v>2022</v>
      </c>
      <c r="C2384" s="17" t="s">
        <v>81</v>
      </c>
      <c r="D2384" s="17"/>
      <c r="E2384" s="34"/>
      <c r="F2384" s="34"/>
      <c r="G2384" s="9" t="s">
        <v>63</v>
      </c>
      <c r="H2384" s="132">
        <v>4604.8719999999994</v>
      </c>
      <c r="I2384" s="132">
        <v>4819.18</v>
      </c>
      <c r="J2384" s="133">
        <v>9424.0509999999995</v>
      </c>
      <c r="K2384">
        <v>3659</v>
      </c>
      <c r="L2384">
        <v>3676</v>
      </c>
      <c r="M2384">
        <v>145</v>
      </c>
      <c r="N2384">
        <v>7480</v>
      </c>
      <c r="O2384">
        <v>762</v>
      </c>
      <c r="P2384">
        <v>698</v>
      </c>
      <c r="Q2384">
        <v>38</v>
      </c>
      <c r="R2384">
        <v>1498</v>
      </c>
      <c r="S2384" s="94">
        <f>Table1[[#This Row],[Female Voters]]/Table1[[#This Row],[Female Population]]</f>
        <v>0.79459320476226059</v>
      </c>
      <c r="T2384" s="94">
        <f>Table1[[#This Row],[Male Voters]]/Table1[[#This Row],[Male Population]]</f>
        <v>0.76278537012520797</v>
      </c>
      <c r="U2384" s="94">
        <f>Table1[[#This Row],[Total Voters]]/Table1[[#This Row],[Total Population]]</f>
        <v>0.79371387103062163</v>
      </c>
      <c r="V2384" s="94">
        <f>Table1[[#This Row],[Female Ballots]]/Table1[[#This Row],[Female Population]]</f>
        <v>0.16547691227899497</v>
      </c>
      <c r="W2384" s="94">
        <f>Table1[[#This Row],[Male Ballots]]/Table1[[#This Row],[Male Population]]</f>
        <v>0.14483791848405744</v>
      </c>
      <c r="X2384" s="94">
        <f>Table1[[#This Row],[Total Ballots]]/Table1[[#This Row],[Total Population]]</f>
        <v>0.15895499716629294</v>
      </c>
      <c r="Y2384" s="94">
        <f>Table1[[#This Row],[Female Ballots]]/Table1[[#This Row],[Female Voters]]</f>
        <v>0.20825362120798033</v>
      </c>
      <c r="Z2384" s="95">
        <f>Table1[[#This Row],[Male Ballots]]/Table1[[#This Row],[Male Voters]]</f>
        <v>0.18988030467899891</v>
      </c>
      <c r="AA2384" s="94">
        <f>Table1[[#This Row],[Total Ballots]]/Table1[[#This Row],[Total Voters]]</f>
        <v>0.20026737967914437</v>
      </c>
    </row>
    <row r="2385" spans="1:27" s="12" customFormat="1" x14ac:dyDescent="0.35">
      <c r="A2385" s="8" t="s">
        <v>42</v>
      </c>
      <c r="B2385" s="103">
        <v>2022</v>
      </c>
      <c r="C2385" s="17" t="s">
        <v>81</v>
      </c>
      <c r="D2385" s="17"/>
      <c r="E2385" s="34"/>
      <c r="F2385" s="34"/>
      <c r="G2385" s="9" t="s">
        <v>64</v>
      </c>
      <c r="H2385" s="132">
        <v>5021.46</v>
      </c>
      <c r="I2385" s="132">
        <v>5169.6849999999995</v>
      </c>
      <c r="J2385" s="133">
        <v>10191.144</v>
      </c>
      <c r="K2385">
        <v>4092</v>
      </c>
      <c r="L2385">
        <v>3952</v>
      </c>
      <c r="M2385">
        <v>183</v>
      </c>
      <c r="N2385">
        <v>8227</v>
      </c>
      <c r="O2385">
        <v>1216</v>
      </c>
      <c r="P2385">
        <v>1219</v>
      </c>
      <c r="Q2385">
        <v>53</v>
      </c>
      <c r="R2385">
        <v>2488</v>
      </c>
      <c r="S2385" s="94">
        <f>Table1[[#This Row],[Female Voters]]/Table1[[#This Row],[Female Population]]</f>
        <v>0.81490243873295809</v>
      </c>
      <c r="T2385" s="94">
        <f>Table1[[#This Row],[Male Voters]]/Table1[[#This Row],[Male Population]]</f>
        <v>0.76445663517216245</v>
      </c>
      <c r="U2385" s="94">
        <f>Table1[[#This Row],[Total Voters]]/Table1[[#This Row],[Total Population]]</f>
        <v>0.80726952734648827</v>
      </c>
      <c r="V2385" s="94">
        <f>Table1[[#This Row],[Female Ballots]]/Table1[[#This Row],[Female Population]]</f>
        <v>0.24216064650519969</v>
      </c>
      <c r="W2385" s="94">
        <f>Table1[[#This Row],[Male Ballots]]/Table1[[#This Row],[Male Population]]</f>
        <v>0.23579773235700049</v>
      </c>
      <c r="X2385" s="94">
        <f>Table1[[#This Row],[Total Ballots]]/Table1[[#This Row],[Total Population]]</f>
        <v>0.24413353397812845</v>
      </c>
      <c r="Y2385" s="94">
        <f>Table1[[#This Row],[Female Ballots]]/Table1[[#This Row],[Female Voters]]</f>
        <v>0.29716520039100686</v>
      </c>
      <c r="Z2385" s="95">
        <f>Table1[[#This Row],[Male Ballots]]/Table1[[#This Row],[Male Voters]]</f>
        <v>0.3084514170040486</v>
      </c>
      <c r="AA2385" s="94">
        <f>Table1[[#This Row],[Total Ballots]]/Table1[[#This Row],[Total Voters]]</f>
        <v>0.3024188647137474</v>
      </c>
    </row>
    <row r="2386" spans="1:27" s="12" customFormat="1" x14ac:dyDescent="0.35">
      <c r="A2386" s="8" t="s">
        <v>42</v>
      </c>
      <c r="B2386" s="103">
        <v>2022</v>
      </c>
      <c r="C2386" s="17" t="s">
        <v>81</v>
      </c>
      <c r="D2386" s="17"/>
      <c r="E2386" s="34"/>
      <c r="F2386" s="34"/>
      <c r="G2386" s="9" t="s">
        <v>65</v>
      </c>
      <c r="H2386" s="132">
        <v>4735.6610000000001</v>
      </c>
      <c r="I2386" s="132">
        <v>4853.7309999999998</v>
      </c>
      <c r="J2386" s="133">
        <v>9589.393</v>
      </c>
      <c r="K2386">
        <v>3889</v>
      </c>
      <c r="L2386">
        <v>3675</v>
      </c>
      <c r="M2386">
        <v>120</v>
      </c>
      <c r="N2386">
        <v>7684</v>
      </c>
      <c r="O2386">
        <v>1590</v>
      </c>
      <c r="P2386">
        <v>1465</v>
      </c>
      <c r="Q2386">
        <v>45</v>
      </c>
      <c r="R2386">
        <v>3100</v>
      </c>
      <c r="S2386" s="94">
        <f>Table1[[#This Row],[Female Voters]]/Table1[[#This Row],[Female Population]]</f>
        <v>0.82121587672766272</v>
      </c>
      <c r="T2386" s="94">
        <f>Table1[[#This Row],[Male Voters]]/Table1[[#This Row],[Male Population]]</f>
        <v>0.75714950004439885</v>
      </c>
      <c r="U2386" s="94">
        <f>Table1[[#This Row],[Total Voters]]/Table1[[#This Row],[Total Population]]</f>
        <v>0.80130202193194089</v>
      </c>
      <c r="V2386" s="94">
        <f>Table1[[#This Row],[Female Ballots]]/Table1[[#This Row],[Female Population]]</f>
        <v>0.33575038415967695</v>
      </c>
      <c r="W2386" s="94">
        <f>Table1[[#This Row],[Male Ballots]]/Table1[[#This Row],[Male Population]]</f>
        <v>0.30182966464354949</v>
      </c>
      <c r="X2386" s="94">
        <f>Table1[[#This Row],[Total Ballots]]/Table1[[#This Row],[Total Population]]</f>
        <v>0.32327385059721714</v>
      </c>
      <c r="Y2386" s="94">
        <f>Table1[[#This Row],[Female Ballots]]/Table1[[#This Row],[Female Voters]]</f>
        <v>0.4088454615582412</v>
      </c>
      <c r="Z2386" s="95">
        <f>Table1[[#This Row],[Male Ballots]]/Table1[[#This Row],[Male Voters]]</f>
        <v>0.39863945578231291</v>
      </c>
      <c r="AA2386" s="94">
        <f>Table1[[#This Row],[Total Ballots]]/Table1[[#This Row],[Total Voters]]</f>
        <v>0.40343571056741279</v>
      </c>
    </row>
    <row r="2387" spans="1:27" s="12" customFormat="1" x14ac:dyDescent="0.35">
      <c r="A2387" s="8" t="s">
        <v>42</v>
      </c>
      <c r="B2387" s="103">
        <v>2022</v>
      </c>
      <c r="C2387" s="17" t="s">
        <v>81</v>
      </c>
      <c r="D2387" s="17"/>
      <c r="E2387" s="34"/>
      <c r="F2387" s="34"/>
      <c r="G2387" s="9" t="s">
        <v>66</v>
      </c>
      <c r="H2387" s="132">
        <v>5835.5370000000003</v>
      </c>
      <c r="I2387" s="132">
        <v>5581.4850000000006</v>
      </c>
      <c r="J2387" s="133">
        <v>11417.022000000001</v>
      </c>
      <c r="K2387">
        <v>4677</v>
      </c>
      <c r="L2387">
        <v>4422</v>
      </c>
      <c r="M2387">
        <v>173</v>
      </c>
      <c r="N2387">
        <v>9272</v>
      </c>
      <c r="O2387">
        <v>2640</v>
      </c>
      <c r="P2387">
        <v>2410</v>
      </c>
      <c r="Q2387">
        <v>69</v>
      </c>
      <c r="R2387">
        <v>5119</v>
      </c>
      <c r="S2387" s="94">
        <f>Table1[[#This Row],[Female Voters]]/Table1[[#This Row],[Female Population]]</f>
        <v>0.80146865661206501</v>
      </c>
      <c r="T2387" s="94">
        <f>Table1[[#This Row],[Male Voters]]/Table1[[#This Row],[Male Population]]</f>
        <v>0.79226227428721918</v>
      </c>
      <c r="U2387" s="94">
        <f>Table1[[#This Row],[Total Voters]]/Table1[[#This Row],[Total Population]]</f>
        <v>0.81212070888538179</v>
      </c>
      <c r="V2387" s="94">
        <f>Table1[[#This Row],[Female Ballots]]/Table1[[#This Row],[Female Population]]</f>
        <v>0.4524005245789719</v>
      </c>
      <c r="W2387" s="94">
        <f>Table1[[#This Row],[Male Ballots]]/Table1[[#This Row],[Male Population]]</f>
        <v>0.43178473112442295</v>
      </c>
      <c r="X2387" s="94">
        <f>Table1[[#This Row],[Total Ballots]]/Table1[[#This Row],[Total Population]]</f>
        <v>0.44836560707336814</v>
      </c>
      <c r="Y2387" s="94">
        <f>Table1[[#This Row],[Female Ballots]]/Table1[[#This Row],[Female Voters]]</f>
        <v>0.56446440025657474</v>
      </c>
      <c r="Z2387" s="95">
        <f>Table1[[#This Row],[Male Ballots]]/Table1[[#This Row],[Male Voters]]</f>
        <v>0.54500226142017183</v>
      </c>
      <c r="AA2387" s="94">
        <f>Table1[[#This Row],[Total Ballots]]/Table1[[#This Row],[Total Voters]]</f>
        <v>0.5520923209663503</v>
      </c>
    </row>
    <row r="2388" spans="1:27" s="12" customFormat="1" x14ac:dyDescent="0.35">
      <c r="A2388" s="8" t="s">
        <v>42</v>
      </c>
      <c r="B2388" s="103">
        <v>2022</v>
      </c>
      <c r="C2388" s="17" t="s">
        <v>81</v>
      </c>
      <c r="D2388" s="17"/>
      <c r="E2388" s="34"/>
      <c r="F2388" s="34"/>
      <c r="G2388" s="9" t="s">
        <v>67</v>
      </c>
      <c r="H2388" s="132">
        <v>9865.6720000000005</v>
      </c>
      <c r="I2388" s="132">
        <v>9106.1077999999998</v>
      </c>
      <c r="J2388" s="133">
        <v>18971.781000000003</v>
      </c>
      <c r="K2388">
        <v>8956</v>
      </c>
      <c r="L2388">
        <v>8194</v>
      </c>
      <c r="M2388">
        <v>218</v>
      </c>
      <c r="N2388">
        <v>17368</v>
      </c>
      <c r="O2388">
        <v>5884</v>
      </c>
      <c r="P2388">
        <v>5665</v>
      </c>
      <c r="Q2388">
        <v>121</v>
      </c>
      <c r="R2388">
        <v>11670</v>
      </c>
      <c r="S2388" s="94">
        <f>Table1[[#This Row],[Female Voters]]/Table1[[#This Row],[Female Population]]</f>
        <v>0.90779421817388617</v>
      </c>
      <c r="T2388" s="94">
        <f>Table1[[#This Row],[Male Voters]]/Table1[[#This Row],[Male Population]]</f>
        <v>0.8998356026490264</v>
      </c>
      <c r="U2388" s="94">
        <f>Table1[[#This Row],[Total Voters]]/Table1[[#This Row],[Total Population]]</f>
        <v>0.91546492129547552</v>
      </c>
      <c r="V2388" s="94">
        <f>Table1[[#This Row],[Female Ballots]]/Table1[[#This Row],[Female Population]]</f>
        <v>0.59641147607583145</v>
      </c>
      <c r="W2388" s="94">
        <f>Table1[[#This Row],[Male Ballots]]/Table1[[#This Row],[Male Population]]</f>
        <v>0.62210992055244507</v>
      </c>
      <c r="X2388" s="94">
        <f>Table1[[#This Row],[Total Ballots]]/Table1[[#This Row],[Total Population]]</f>
        <v>0.61512411512656606</v>
      </c>
      <c r="Y2388" s="94">
        <f>Table1[[#This Row],[Female Ballots]]/Table1[[#This Row],[Female Voters]]</f>
        <v>0.65698972755694507</v>
      </c>
      <c r="Z2388" s="95">
        <f>Table1[[#This Row],[Male Ballots]]/Table1[[#This Row],[Male Voters]]</f>
        <v>0.69135953136441297</v>
      </c>
      <c r="AA2388" s="94">
        <f>Table1[[#This Row],[Total Ballots]]/Table1[[#This Row],[Total Voters]]</f>
        <v>0.67192538000921231</v>
      </c>
    </row>
    <row r="2389" spans="1:27" s="12" customFormat="1" x14ac:dyDescent="0.35">
      <c r="A2389" s="8" t="s">
        <v>27</v>
      </c>
      <c r="B2389" s="103">
        <v>2022</v>
      </c>
      <c r="C2389" s="17" t="s">
        <v>81</v>
      </c>
      <c r="D2389" s="17"/>
      <c r="E2389" s="34"/>
      <c r="F2389" s="34"/>
      <c r="G2389" s="9" t="s">
        <v>79</v>
      </c>
      <c r="H2389" s="132">
        <v>4380.90157</v>
      </c>
      <c r="I2389" s="132">
        <v>4366.4532500000005</v>
      </c>
      <c r="J2389" s="133">
        <v>8747.354800000001</v>
      </c>
      <c r="K2389">
        <v>3984</v>
      </c>
      <c r="L2389">
        <v>4047</v>
      </c>
      <c r="M2389">
        <v>112</v>
      </c>
      <c r="N2389">
        <v>8143</v>
      </c>
      <c r="O2389">
        <v>2372</v>
      </c>
      <c r="P2389">
        <v>2299</v>
      </c>
      <c r="Q2389">
        <v>52</v>
      </c>
      <c r="R2389">
        <v>4723</v>
      </c>
      <c r="S2389" s="94">
        <f>Table1[[#This Row],[Female Voters]]/Table1[[#This Row],[Female Population]]</f>
        <v>0.90940185172888965</v>
      </c>
      <c r="T2389" s="94">
        <f>Table1[[#This Row],[Male Voters]]/Table1[[#This Row],[Male Population]]</f>
        <v>0.92683919151086747</v>
      </c>
      <c r="U2389" s="94">
        <f>Table1[[#This Row],[Total Voters]]/Table1[[#This Row],[Total Population]]</f>
        <v>0.93090999349883452</v>
      </c>
      <c r="V2389" s="94">
        <f>Table1[[#This Row],[Female Ballots]]/Table1[[#This Row],[Female Population]]</f>
        <v>0.54144106232452971</v>
      </c>
      <c r="W2389" s="94">
        <f>Table1[[#This Row],[Male Ballots]]/Table1[[#This Row],[Male Population]]</f>
        <v>0.52651428250147869</v>
      </c>
      <c r="X2389" s="94">
        <f>Table1[[#This Row],[Total Ballots]]/Table1[[#This Row],[Total Population]]</f>
        <v>0.53993465544578112</v>
      </c>
      <c r="Y2389" s="94">
        <f>Table1[[#This Row],[Female Ballots]]/Table1[[#This Row],[Female Voters]]</f>
        <v>0.59538152610441764</v>
      </c>
      <c r="Z2389" s="95">
        <f>Table1[[#This Row],[Male Ballots]]/Table1[[#This Row],[Male Voters]]</f>
        <v>0.568075117370892</v>
      </c>
      <c r="AA2389" s="94">
        <f>Table1[[#This Row],[Total Ballots]]/Table1[[#This Row],[Total Voters]]</f>
        <v>0.58000736829178434</v>
      </c>
    </row>
    <row r="2390" spans="1:27" s="12" customFormat="1" x14ac:dyDescent="0.35">
      <c r="A2390" s="8" t="s">
        <v>27</v>
      </c>
      <c r="B2390" s="103">
        <v>2022</v>
      </c>
      <c r="C2390" s="17" t="s">
        <v>81</v>
      </c>
      <c r="D2390" s="17"/>
      <c r="E2390" s="34"/>
      <c r="F2390" s="34"/>
      <c r="G2390" s="9" t="s">
        <v>62</v>
      </c>
      <c r="H2390" s="132">
        <v>328.37187</v>
      </c>
      <c r="I2390" s="132">
        <v>333.05425000000002</v>
      </c>
      <c r="J2390" s="133">
        <v>661.42610000000002</v>
      </c>
      <c r="K2390">
        <v>258</v>
      </c>
      <c r="L2390">
        <v>290</v>
      </c>
      <c r="M2390">
        <v>7</v>
      </c>
      <c r="N2390">
        <v>555</v>
      </c>
      <c r="O2390">
        <v>89</v>
      </c>
      <c r="P2390">
        <v>91</v>
      </c>
      <c r="Q2390">
        <v>3</v>
      </c>
      <c r="R2390">
        <v>183</v>
      </c>
      <c r="S2390" s="94">
        <f>Table1[[#This Row],[Female Voters]]/Table1[[#This Row],[Female Population]]</f>
        <v>0.78569458461834751</v>
      </c>
      <c r="T2390" s="94">
        <f>Table1[[#This Row],[Male Voters]]/Table1[[#This Row],[Male Population]]</f>
        <v>0.87072901787021173</v>
      </c>
      <c r="U2390" s="94">
        <f>Table1[[#This Row],[Total Voters]]/Table1[[#This Row],[Total Population]]</f>
        <v>0.83909600785333383</v>
      </c>
      <c r="V2390" s="94">
        <f>Table1[[#This Row],[Female Ballots]]/Table1[[#This Row],[Female Population]]</f>
        <v>0.27103417841485627</v>
      </c>
      <c r="W2390" s="94">
        <f>Table1[[#This Row],[Male Ballots]]/Table1[[#This Row],[Male Population]]</f>
        <v>0.273228760779963</v>
      </c>
      <c r="X2390" s="94">
        <f>Table1[[#This Row],[Total Ballots]]/Table1[[#This Row],[Total Population]]</f>
        <v>0.27667489988677496</v>
      </c>
      <c r="Y2390" s="94">
        <f>Table1[[#This Row],[Female Ballots]]/Table1[[#This Row],[Female Voters]]</f>
        <v>0.34496124031007752</v>
      </c>
      <c r="Z2390" s="95">
        <f>Table1[[#This Row],[Male Ballots]]/Table1[[#This Row],[Male Voters]]</f>
        <v>0.31379310344827588</v>
      </c>
      <c r="AA2390" s="94">
        <f>Table1[[#This Row],[Total Ballots]]/Table1[[#This Row],[Total Voters]]</f>
        <v>0.32972972972972975</v>
      </c>
    </row>
    <row r="2391" spans="1:27" s="12" customFormat="1" x14ac:dyDescent="0.35">
      <c r="A2391" s="8" t="s">
        <v>27</v>
      </c>
      <c r="B2391" s="103">
        <v>2022</v>
      </c>
      <c r="C2391" s="17" t="s">
        <v>81</v>
      </c>
      <c r="D2391" s="17"/>
      <c r="E2391" s="34"/>
      <c r="F2391" s="34"/>
      <c r="G2391" s="9" t="s">
        <v>63</v>
      </c>
      <c r="H2391" s="132">
        <v>456.62530000000004</v>
      </c>
      <c r="I2391" s="132">
        <v>452.5111</v>
      </c>
      <c r="J2391" s="133">
        <v>909.13639999999998</v>
      </c>
      <c r="K2391">
        <v>409</v>
      </c>
      <c r="L2391">
        <v>415</v>
      </c>
      <c r="M2391">
        <v>13</v>
      </c>
      <c r="N2391">
        <v>837</v>
      </c>
      <c r="O2391">
        <v>125</v>
      </c>
      <c r="P2391">
        <v>103</v>
      </c>
      <c r="Q2391">
        <v>5</v>
      </c>
      <c r="R2391">
        <v>233</v>
      </c>
      <c r="S2391" s="94">
        <f>Table1[[#This Row],[Female Voters]]/Table1[[#This Row],[Female Population]]</f>
        <v>0.89570157413529206</v>
      </c>
      <c r="T2391" s="94">
        <f>Table1[[#This Row],[Male Voters]]/Table1[[#This Row],[Male Population]]</f>
        <v>0.91710457489330099</v>
      </c>
      <c r="U2391" s="94">
        <f>Table1[[#This Row],[Total Voters]]/Table1[[#This Row],[Total Population]]</f>
        <v>0.92065393047731892</v>
      </c>
      <c r="V2391" s="94">
        <f>Table1[[#This Row],[Female Ballots]]/Table1[[#This Row],[Female Population]]</f>
        <v>0.27374742485797432</v>
      </c>
      <c r="W2391" s="94">
        <f>Table1[[#This Row],[Male Ballots]]/Table1[[#This Row],[Male Population]]</f>
        <v>0.22761872581689158</v>
      </c>
      <c r="X2391" s="94">
        <f>Table1[[#This Row],[Total Ballots]]/Table1[[#This Row],[Total Population]]</f>
        <v>0.25628717538974349</v>
      </c>
      <c r="Y2391" s="94">
        <f>Table1[[#This Row],[Female Ballots]]/Table1[[#This Row],[Female Voters]]</f>
        <v>0.30562347188264061</v>
      </c>
      <c r="Z2391" s="95">
        <f>Table1[[#This Row],[Male Ballots]]/Table1[[#This Row],[Male Voters]]</f>
        <v>0.24819277108433735</v>
      </c>
      <c r="AA2391" s="94">
        <f>Table1[[#This Row],[Total Ballots]]/Table1[[#This Row],[Total Voters]]</f>
        <v>0.27837514934289126</v>
      </c>
    </row>
    <row r="2392" spans="1:27" s="12" customFormat="1" x14ac:dyDescent="0.35">
      <c r="A2392" s="8" t="s">
        <v>27</v>
      </c>
      <c r="B2392" s="103">
        <v>2022</v>
      </c>
      <c r="C2392" s="17" t="s">
        <v>81</v>
      </c>
      <c r="D2392" s="17"/>
      <c r="E2392" s="34"/>
      <c r="F2392" s="34"/>
      <c r="G2392" s="9" t="s">
        <v>64</v>
      </c>
      <c r="H2392" s="132">
        <v>634.06099999999992</v>
      </c>
      <c r="I2392" s="132">
        <v>601.39959999999996</v>
      </c>
      <c r="J2392" s="133">
        <v>1235.4605999999999</v>
      </c>
      <c r="K2392">
        <v>527</v>
      </c>
      <c r="L2392">
        <v>515</v>
      </c>
      <c r="M2392">
        <v>20</v>
      </c>
      <c r="N2392">
        <v>1062</v>
      </c>
      <c r="O2392">
        <v>218</v>
      </c>
      <c r="P2392">
        <v>194</v>
      </c>
      <c r="Q2392">
        <v>7</v>
      </c>
      <c r="R2392">
        <v>419</v>
      </c>
      <c r="S2392" s="94">
        <f>Table1[[#This Row],[Female Voters]]/Table1[[#This Row],[Female Population]]</f>
        <v>0.83115031519049443</v>
      </c>
      <c r="T2392" s="94">
        <f>Table1[[#This Row],[Male Voters]]/Table1[[#This Row],[Male Population]]</f>
        <v>0.85633578738662286</v>
      </c>
      <c r="U2392" s="94">
        <f>Table1[[#This Row],[Total Voters]]/Table1[[#This Row],[Total Population]]</f>
        <v>0.85959843640501377</v>
      </c>
      <c r="V2392" s="94">
        <f>Table1[[#This Row],[Female Ballots]]/Table1[[#This Row],[Female Population]]</f>
        <v>0.34381550040138098</v>
      </c>
      <c r="W2392" s="94">
        <f>Table1[[#This Row],[Male Ballots]]/Table1[[#This Row],[Male Population]]</f>
        <v>0.32258085971457251</v>
      </c>
      <c r="X2392" s="94">
        <f>Table1[[#This Row],[Total Ballots]]/Table1[[#This Row],[Total Population]]</f>
        <v>0.33914476916544328</v>
      </c>
      <c r="Y2392" s="94">
        <f>Table1[[#This Row],[Female Ballots]]/Table1[[#This Row],[Female Voters]]</f>
        <v>0.41366223908918404</v>
      </c>
      <c r="Z2392" s="95">
        <f>Table1[[#This Row],[Male Ballots]]/Table1[[#This Row],[Male Voters]]</f>
        <v>0.37669902912621361</v>
      </c>
      <c r="AA2392" s="94">
        <f>Table1[[#This Row],[Total Ballots]]/Table1[[#This Row],[Total Voters]]</f>
        <v>0.39453860640301319</v>
      </c>
    </row>
    <row r="2393" spans="1:27" s="12" customFormat="1" x14ac:dyDescent="0.35">
      <c r="A2393" s="8" t="s">
        <v>27</v>
      </c>
      <c r="B2393" s="103">
        <v>2022</v>
      </c>
      <c r="C2393" s="17" t="s">
        <v>81</v>
      </c>
      <c r="D2393" s="17"/>
      <c r="E2393" s="34"/>
      <c r="F2393" s="34"/>
      <c r="G2393" s="9" t="s">
        <v>65</v>
      </c>
      <c r="H2393" s="132">
        <v>580.9402</v>
      </c>
      <c r="I2393" s="132">
        <v>585.47040000000004</v>
      </c>
      <c r="J2393" s="133">
        <v>1166.4106000000002</v>
      </c>
      <c r="K2393">
        <v>573</v>
      </c>
      <c r="L2393">
        <v>548</v>
      </c>
      <c r="M2393">
        <v>23</v>
      </c>
      <c r="N2393">
        <v>1144</v>
      </c>
      <c r="O2393">
        <v>314</v>
      </c>
      <c r="P2393">
        <v>273</v>
      </c>
      <c r="Q2393">
        <v>10</v>
      </c>
      <c r="R2393">
        <v>597</v>
      </c>
      <c r="S2393" s="94">
        <f>Table1[[#This Row],[Female Voters]]/Table1[[#This Row],[Female Population]]</f>
        <v>0.98633215604635383</v>
      </c>
      <c r="T2393" s="94">
        <f>Table1[[#This Row],[Male Voters]]/Table1[[#This Row],[Male Population]]</f>
        <v>0.93599949715647446</v>
      </c>
      <c r="U2393" s="94">
        <f>Table1[[#This Row],[Total Voters]]/Table1[[#This Row],[Total Population]]</f>
        <v>0.98078669724023415</v>
      </c>
      <c r="V2393" s="94">
        <f>Table1[[#This Row],[Female Ballots]]/Table1[[#This Row],[Female Population]]</f>
        <v>0.54050313612313283</v>
      </c>
      <c r="W2393" s="94">
        <f>Table1[[#This Row],[Male Ballots]]/Table1[[#This Row],[Male Population]]</f>
        <v>0.4662917202987546</v>
      </c>
      <c r="X2393" s="94">
        <f>Table1[[#This Row],[Total Ballots]]/Table1[[#This Row],[Total Population]]</f>
        <v>0.51182662434652082</v>
      </c>
      <c r="Y2393" s="94">
        <f>Table1[[#This Row],[Female Ballots]]/Table1[[#This Row],[Female Voters]]</f>
        <v>0.54799301919720766</v>
      </c>
      <c r="Z2393" s="95">
        <f>Table1[[#This Row],[Male Ballots]]/Table1[[#This Row],[Male Voters]]</f>
        <v>0.4981751824817518</v>
      </c>
      <c r="AA2393" s="94">
        <f>Table1[[#This Row],[Total Ballots]]/Table1[[#This Row],[Total Voters]]</f>
        <v>0.52185314685314688</v>
      </c>
    </row>
    <row r="2394" spans="1:27" s="12" customFormat="1" x14ac:dyDescent="0.35">
      <c r="A2394" s="8" t="s">
        <v>27</v>
      </c>
      <c r="B2394" s="103">
        <v>2022</v>
      </c>
      <c r="C2394" s="17" t="s">
        <v>81</v>
      </c>
      <c r="D2394" s="17"/>
      <c r="E2394" s="34"/>
      <c r="F2394" s="34"/>
      <c r="G2394" s="9" t="s">
        <v>66</v>
      </c>
      <c r="H2394" s="132">
        <v>822.5548</v>
      </c>
      <c r="I2394" s="132">
        <v>824.97970000000009</v>
      </c>
      <c r="J2394" s="133">
        <v>1647.5345</v>
      </c>
      <c r="K2394">
        <v>756</v>
      </c>
      <c r="L2394">
        <v>745</v>
      </c>
      <c r="M2394">
        <v>24</v>
      </c>
      <c r="N2394">
        <v>1525</v>
      </c>
      <c r="O2394">
        <v>525</v>
      </c>
      <c r="P2394">
        <v>483</v>
      </c>
      <c r="Q2394">
        <v>12</v>
      </c>
      <c r="R2394">
        <v>1020</v>
      </c>
      <c r="S2394" s="94">
        <f>Table1[[#This Row],[Female Voters]]/Table1[[#This Row],[Female Population]]</f>
        <v>0.91908770090454761</v>
      </c>
      <c r="T2394" s="94">
        <f>Table1[[#This Row],[Male Voters]]/Table1[[#This Row],[Male Population]]</f>
        <v>0.90305252359542898</v>
      </c>
      <c r="U2394" s="94">
        <f>Table1[[#This Row],[Total Voters]]/Table1[[#This Row],[Total Population]]</f>
        <v>0.92562553318306839</v>
      </c>
      <c r="V2394" s="94">
        <f>Table1[[#This Row],[Female Ballots]]/Table1[[#This Row],[Female Population]]</f>
        <v>0.63825534785038029</v>
      </c>
      <c r="W2394" s="94">
        <f>Table1[[#This Row],[Male Ballots]]/Table1[[#This Row],[Male Population]]</f>
        <v>0.58546895153904988</v>
      </c>
      <c r="X2394" s="94">
        <f>Table1[[#This Row],[Total Ballots]]/Table1[[#This Row],[Total Population]]</f>
        <v>0.61910691399785556</v>
      </c>
      <c r="Y2394" s="94">
        <f>Table1[[#This Row],[Female Ballots]]/Table1[[#This Row],[Female Voters]]</f>
        <v>0.69444444444444442</v>
      </c>
      <c r="Z2394" s="95">
        <f>Table1[[#This Row],[Male Ballots]]/Table1[[#This Row],[Male Voters]]</f>
        <v>0.64832214765100671</v>
      </c>
      <c r="AA2394" s="94">
        <f>Table1[[#This Row],[Total Ballots]]/Table1[[#This Row],[Total Voters]]</f>
        <v>0.66885245901639345</v>
      </c>
    </row>
    <row r="2395" spans="1:27" s="12" customFormat="1" x14ac:dyDescent="0.35">
      <c r="A2395" s="8" t="s">
        <v>27</v>
      </c>
      <c r="B2395" s="103">
        <v>2022</v>
      </c>
      <c r="C2395" s="17" t="s">
        <v>81</v>
      </c>
      <c r="D2395" s="17"/>
      <c r="E2395" s="34"/>
      <c r="F2395" s="34"/>
      <c r="G2395" s="9" t="s">
        <v>67</v>
      </c>
      <c r="H2395" s="132">
        <v>1558.3483999999999</v>
      </c>
      <c r="I2395" s="132">
        <v>1569.0382</v>
      </c>
      <c r="J2395" s="133">
        <v>3127.3865999999998</v>
      </c>
      <c r="K2395">
        <v>1461</v>
      </c>
      <c r="L2395">
        <v>1534</v>
      </c>
      <c r="M2395">
        <v>25</v>
      </c>
      <c r="N2395">
        <v>3020</v>
      </c>
      <c r="O2395">
        <v>1101</v>
      </c>
      <c r="P2395">
        <v>1155</v>
      </c>
      <c r="Q2395">
        <v>15</v>
      </c>
      <c r="R2395">
        <v>2271</v>
      </c>
      <c r="S2395" s="94">
        <f>Table1[[#This Row],[Female Voters]]/Table1[[#This Row],[Female Population]]</f>
        <v>0.93753104248061614</v>
      </c>
      <c r="T2395" s="94">
        <f>Table1[[#This Row],[Male Voters]]/Table1[[#This Row],[Male Population]]</f>
        <v>0.97766899492950521</v>
      </c>
      <c r="U2395" s="94">
        <f>Table1[[#This Row],[Total Voters]]/Table1[[#This Row],[Total Population]]</f>
        <v>0.96566251195167241</v>
      </c>
      <c r="V2395" s="94">
        <f>Table1[[#This Row],[Female Ballots]]/Table1[[#This Row],[Female Population]]</f>
        <v>0.70651723324514604</v>
      </c>
      <c r="W2395" s="94">
        <f>Table1[[#This Row],[Male Ballots]]/Table1[[#This Row],[Male Population]]</f>
        <v>0.73611974520441892</v>
      </c>
      <c r="X2395" s="94">
        <f>Table1[[#This Row],[Total Ballots]]/Table1[[#This Row],[Total Population]]</f>
        <v>0.72616541875571128</v>
      </c>
      <c r="Y2395" s="94">
        <f>Table1[[#This Row],[Female Ballots]]/Table1[[#This Row],[Female Voters]]</f>
        <v>0.75359342915811089</v>
      </c>
      <c r="Z2395" s="95">
        <f>Table1[[#This Row],[Male Ballots]]/Table1[[#This Row],[Male Voters]]</f>
        <v>0.75293350717079532</v>
      </c>
      <c r="AA2395" s="94">
        <f>Table1[[#This Row],[Total Ballots]]/Table1[[#This Row],[Total Voters]]</f>
        <v>0.75198675496688738</v>
      </c>
    </row>
    <row r="2396" spans="1:27" s="12" customFormat="1" x14ac:dyDescent="0.35">
      <c r="A2396" s="8" t="s">
        <v>41</v>
      </c>
      <c r="B2396" s="103">
        <v>2022</v>
      </c>
      <c r="C2396" s="17" t="s">
        <v>81</v>
      </c>
      <c r="D2396" s="17"/>
      <c r="E2396" s="34"/>
      <c r="F2396" s="34"/>
      <c r="G2396" s="9" t="s">
        <v>79</v>
      </c>
      <c r="H2396" s="132">
        <v>26310.041300000001</v>
      </c>
      <c r="I2396" s="132">
        <v>27417.618399999999</v>
      </c>
      <c r="J2396" s="133">
        <v>53727.657999999996</v>
      </c>
      <c r="K2396">
        <v>21870</v>
      </c>
      <c r="L2396">
        <v>21058</v>
      </c>
      <c r="M2396">
        <v>422</v>
      </c>
      <c r="N2396">
        <v>43350</v>
      </c>
      <c r="O2396">
        <v>10478</v>
      </c>
      <c r="P2396">
        <v>9908</v>
      </c>
      <c r="Q2396">
        <v>15</v>
      </c>
      <c r="R2396">
        <v>20401</v>
      </c>
      <c r="S2396" s="94">
        <f>Table1[[#This Row],[Female Voters]]/Table1[[#This Row],[Female Population]]</f>
        <v>0.83124156859457299</v>
      </c>
      <c r="T2396" s="94">
        <f>Table1[[#This Row],[Male Voters]]/Table1[[#This Row],[Male Population]]</f>
        <v>0.76804628661692953</v>
      </c>
      <c r="U2396" s="94">
        <f>Table1[[#This Row],[Total Voters]]/Table1[[#This Row],[Total Population]]</f>
        <v>0.80684700606157078</v>
      </c>
      <c r="V2396" s="94">
        <f>Table1[[#This Row],[Female Ballots]]/Table1[[#This Row],[Female Population]]</f>
        <v>0.39825099020274057</v>
      </c>
      <c r="W2396" s="94">
        <f>Table1[[#This Row],[Male Ballots]]/Table1[[#This Row],[Male Population]]</f>
        <v>0.3613734736347487</v>
      </c>
      <c r="X2396" s="94">
        <f>Table1[[#This Row],[Total Ballots]]/Table1[[#This Row],[Total Population]]</f>
        <v>0.37971132112253991</v>
      </c>
      <c r="Y2396" s="94">
        <f>Table1[[#This Row],[Female Ballots]]/Table1[[#This Row],[Female Voters]]</f>
        <v>0.47910379515317786</v>
      </c>
      <c r="Z2396" s="95">
        <f>Table1[[#This Row],[Male Ballots]]/Table1[[#This Row],[Male Voters]]</f>
        <v>0.47051001994491404</v>
      </c>
      <c r="AA2396" s="94">
        <f>Table1[[#This Row],[Total Ballots]]/Table1[[#This Row],[Total Voters]]</f>
        <v>0.47061130334486734</v>
      </c>
    </row>
    <row r="2397" spans="1:27" s="12" customFormat="1" x14ac:dyDescent="0.35">
      <c r="A2397" s="8" t="s">
        <v>41</v>
      </c>
      <c r="B2397" s="103">
        <v>2022</v>
      </c>
      <c r="C2397" s="17" t="s">
        <v>81</v>
      </c>
      <c r="D2397" s="17"/>
      <c r="E2397" s="34"/>
      <c r="F2397" s="34"/>
      <c r="G2397" s="9" t="s">
        <v>62</v>
      </c>
      <c r="H2397" s="132">
        <v>1975.1802</v>
      </c>
      <c r="I2397" s="132">
        <v>2394.7518</v>
      </c>
      <c r="J2397" s="133">
        <v>4369.9319999999998</v>
      </c>
      <c r="K2397">
        <v>1172</v>
      </c>
      <c r="L2397">
        <v>1279</v>
      </c>
      <c r="M2397">
        <v>41</v>
      </c>
      <c r="N2397">
        <v>2492</v>
      </c>
      <c r="O2397">
        <v>238</v>
      </c>
      <c r="P2397">
        <v>278</v>
      </c>
      <c r="Q2397">
        <v>1</v>
      </c>
      <c r="R2397">
        <v>517</v>
      </c>
      <c r="S2397" s="94">
        <f>Table1[[#This Row],[Female Voters]]/Table1[[#This Row],[Female Population]]</f>
        <v>0.59336358272526224</v>
      </c>
      <c r="T2397" s="94">
        <f>Table1[[#This Row],[Male Voters]]/Table1[[#This Row],[Male Population]]</f>
        <v>0.53408457611348281</v>
      </c>
      <c r="U2397" s="94">
        <f>Table1[[#This Row],[Total Voters]]/Table1[[#This Row],[Total Population]]</f>
        <v>0.57026058986730233</v>
      </c>
      <c r="V2397" s="94">
        <f>Table1[[#This Row],[Female Ballots]]/Table1[[#This Row],[Female Population]]</f>
        <v>0.12049533505854301</v>
      </c>
      <c r="W2397" s="94">
        <f>Table1[[#This Row],[Male Ballots]]/Table1[[#This Row],[Male Population]]</f>
        <v>0.11608718698948259</v>
      </c>
      <c r="X2397" s="94">
        <f>Table1[[#This Row],[Total Ballots]]/Table1[[#This Row],[Total Population]]</f>
        <v>0.11830847711131433</v>
      </c>
      <c r="Y2397" s="94">
        <f>Table1[[#This Row],[Female Ballots]]/Table1[[#This Row],[Female Voters]]</f>
        <v>0.2030716723549488</v>
      </c>
      <c r="Z2397" s="95">
        <f>Table1[[#This Row],[Male Ballots]]/Table1[[#This Row],[Male Voters]]</f>
        <v>0.21735731039874903</v>
      </c>
      <c r="AA2397" s="94">
        <f>Table1[[#This Row],[Total Ballots]]/Table1[[#This Row],[Total Voters]]</f>
        <v>0.20746388443017658</v>
      </c>
    </row>
    <row r="2398" spans="1:27" s="12" customFormat="1" x14ac:dyDescent="0.35">
      <c r="A2398" s="8" t="s">
        <v>41</v>
      </c>
      <c r="B2398" s="103">
        <v>2022</v>
      </c>
      <c r="C2398" s="17" t="s">
        <v>81</v>
      </c>
      <c r="D2398" s="17"/>
      <c r="E2398" s="34"/>
      <c r="F2398" s="34"/>
      <c r="G2398" s="9" t="s">
        <v>63</v>
      </c>
      <c r="H2398" s="132">
        <v>3438.453</v>
      </c>
      <c r="I2398" s="132">
        <v>4076.3230000000003</v>
      </c>
      <c r="J2398" s="133">
        <v>7514.7759999999998</v>
      </c>
      <c r="K2398">
        <v>2600</v>
      </c>
      <c r="L2398">
        <v>2545</v>
      </c>
      <c r="M2398">
        <v>71</v>
      </c>
      <c r="N2398">
        <v>5216</v>
      </c>
      <c r="O2398">
        <v>489</v>
      </c>
      <c r="P2398">
        <v>429</v>
      </c>
      <c r="Q2398">
        <v>5</v>
      </c>
      <c r="R2398">
        <v>923</v>
      </c>
      <c r="S2398" s="94">
        <f>Table1[[#This Row],[Female Voters]]/Table1[[#This Row],[Female Population]]</f>
        <v>0.75615400297750179</v>
      </c>
      <c r="T2398" s="94">
        <f>Table1[[#This Row],[Male Voters]]/Table1[[#This Row],[Male Population]]</f>
        <v>0.62433717838355784</v>
      </c>
      <c r="U2398" s="94">
        <f>Table1[[#This Row],[Total Voters]]/Table1[[#This Row],[Total Population]]</f>
        <v>0.69409919869867043</v>
      </c>
      <c r="V2398" s="94">
        <f>Table1[[#This Row],[Female Ballots]]/Table1[[#This Row],[Female Population]]</f>
        <v>0.14221511825230707</v>
      </c>
      <c r="W2398" s="94">
        <f>Table1[[#This Row],[Male Ballots]]/Table1[[#This Row],[Male Population]]</f>
        <v>0.1052419055114131</v>
      </c>
      <c r="X2398" s="94">
        <f>Table1[[#This Row],[Total Ballots]]/Table1[[#This Row],[Total Population]]</f>
        <v>0.12282468565929311</v>
      </c>
      <c r="Y2398" s="94">
        <f>Table1[[#This Row],[Female Ballots]]/Table1[[#This Row],[Female Voters]]</f>
        <v>0.18807692307692309</v>
      </c>
      <c r="Z2398" s="95">
        <f>Table1[[#This Row],[Male Ballots]]/Table1[[#This Row],[Male Voters]]</f>
        <v>0.16856581532416504</v>
      </c>
      <c r="AA2398" s="94">
        <f>Table1[[#This Row],[Total Ballots]]/Table1[[#This Row],[Total Voters]]</f>
        <v>0.17695552147239263</v>
      </c>
    </row>
    <row r="2399" spans="1:27" s="12" customFormat="1" x14ac:dyDescent="0.35">
      <c r="A2399" s="8" t="s">
        <v>41</v>
      </c>
      <c r="B2399" s="103">
        <v>2022</v>
      </c>
      <c r="C2399" s="17" t="s">
        <v>81</v>
      </c>
      <c r="D2399" s="17"/>
      <c r="E2399" s="34"/>
      <c r="F2399" s="34"/>
      <c r="G2399" s="9" t="s">
        <v>64</v>
      </c>
      <c r="H2399" s="132">
        <v>3712.4839999999999</v>
      </c>
      <c r="I2399" s="132">
        <v>4063.0550000000003</v>
      </c>
      <c r="J2399" s="133">
        <v>7775.5390000000007</v>
      </c>
      <c r="K2399">
        <v>2838</v>
      </c>
      <c r="L2399">
        <v>2780</v>
      </c>
      <c r="M2399">
        <v>86</v>
      </c>
      <c r="N2399">
        <v>5704</v>
      </c>
      <c r="O2399">
        <v>808</v>
      </c>
      <c r="P2399">
        <v>734</v>
      </c>
      <c r="Q2399">
        <v>2</v>
      </c>
      <c r="R2399">
        <v>1544</v>
      </c>
      <c r="S2399" s="94">
        <f>Table1[[#This Row],[Female Voters]]/Table1[[#This Row],[Female Population]]</f>
        <v>0.76444773903402685</v>
      </c>
      <c r="T2399" s="94">
        <f>Table1[[#This Row],[Male Voters]]/Table1[[#This Row],[Male Population]]</f>
        <v>0.68421421811912464</v>
      </c>
      <c r="U2399" s="94">
        <f>Table1[[#This Row],[Total Voters]]/Table1[[#This Row],[Total Population]]</f>
        <v>0.7335825850786678</v>
      </c>
      <c r="V2399" s="94">
        <f>Table1[[#This Row],[Female Ballots]]/Table1[[#This Row],[Female Population]]</f>
        <v>0.21764403563759468</v>
      </c>
      <c r="W2399" s="94">
        <f>Table1[[#This Row],[Male Ballots]]/Table1[[#This Row],[Male Population]]</f>
        <v>0.18065224320123649</v>
      </c>
      <c r="X2399" s="94">
        <f>Table1[[#This Row],[Total Ballots]]/Table1[[#This Row],[Total Population]]</f>
        <v>0.19857144308581048</v>
      </c>
      <c r="Y2399" s="94">
        <f>Table1[[#This Row],[Female Ballots]]/Table1[[#This Row],[Female Voters]]</f>
        <v>0.284707540521494</v>
      </c>
      <c r="Z2399" s="95">
        <f>Table1[[#This Row],[Male Ballots]]/Table1[[#This Row],[Male Voters]]</f>
        <v>0.26402877697841726</v>
      </c>
      <c r="AA2399" s="94">
        <f>Table1[[#This Row],[Total Ballots]]/Table1[[#This Row],[Total Voters]]</f>
        <v>0.27068723702664799</v>
      </c>
    </row>
    <row r="2400" spans="1:27" s="12" customFormat="1" x14ac:dyDescent="0.35">
      <c r="A2400" s="8" t="s">
        <v>41</v>
      </c>
      <c r="B2400" s="103">
        <v>2022</v>
      </c>
      <c r="C2400" s="17" t="s">
        <v>81</v>
      </c>
      <c r="D2400" s="17"/>
      <c r="E2400" s="34"/>
      <c r="F2400" s="34"/>
      <c r="G2400" s="9" t="s">
        <v>65</v>
      </c>
      <c r="H2400" s="132">
        <v>3444.1460000000002</v>
      </c>
      <c r="I2400" s="132">
        <v>3757.6770000000001</v>
      </c>
      <c r="J2400" s="133">
        <v>7201.8230000000003</v>
      </c>
      <c r="K2400">
        <v>2878</v>
      </c>
      <c r="L2400">
        <v>2786</v>
      </c>
      <c r="M2400">
        <v>54</v>
      </c>
      <c r="N2400">
        <v>5718</v>
      </c>
      <c r="O2400">
        <v>1058</v>
      </c>
      <c r="P2400">
        <v>1009</v>
      </c>
      <c r="Q2400">
        <v>0</v>
      </c>
      <c r="R2400">
        <v>2067</v>
      </c>
      <c r="S2400" s="94">
        <f>Table1[[#This Row],[Female Voters]]/Table1[[#This Row],[Female Population]]</f>
        <v>0.83562078959486619</v>
      </c>
      <c r="T2400" s="94">
        <f>Table1[[#This Row],[Male Voters]]/Table1[[#This Row],[Male Population]]</f>
        <v>0.74141550750636631</v>
      </c>
      <c r="U2400" s="94">
        <f>Table1[[#This Row],[Total Voters]]/Table1[[#This Row],[Total Population]]</f>
        <v>0.79396563897779771</v>
      </c>
      <c r="V2400" s="94">
        <f>Table1[[#This Row],[Female Ballots]]/Table1[[#This Row],[Female Population]]</f>
        <v>0.30718790666830031</v>
      </c>
      <c r="W2400" s="94">
        <f>Table1[[#This Row],[Male Ballots]]/Table1[[#This Row],[Male Population]]</f>
        <v>0.26851695874871628</v>
      </c>
      <c r="X2400" s="94">
        <f>Table1[[#This Row],[Total Ballots]]/Table1[[#This Row],[Total Population]]</f>
        <v>0.28701066382775581</v>
      </c>
      <c r="Y2400" s="94">
        <f>Table1[[#This Row],[Female Ballots]]/Table1[[#This Row],[Female Voters]]</f>
        <v>0.36761640027797082</v>
      </c>
      <c r="Z2400" s="95">
        <f>Table1[[#This Row],[Male Ballots]]/Table1[[#This Row],[Male Voters]]</f>
        <v>0.36216798277099782</v>
      </c>
      <c r="AA2400" s="94">
        <f>Table1[[#This Row],[Total Ballots]]/Table1[[#This Row],[Total Voters]]</f>
        <v>0.36149003147953829</v>
      </c>
    </row>
    <row r="2401" spans="1:27" s="12" customFormat="1" x14ac:dyDescent="0.35">
      <c r="A2401" s="14" t="s">
        <v>41</v>
      </c>
      <c r="B2401" s="103">
        <v>2022</v>
      </c>
      <c r="C2401" s="17" t="s">
        <v>81</v>
      </c>
      <c r="D2401" s="18"/>
      <c r="E2401" s="34"/>
      <c r="F2401" s="34"/>
      <c r="G2401" s="9" t="s">
        <v>66</v>
      </c>
      <c r="H2401" s="132">
        <v>5033.6239999999998</v>
      </c>
      <c r="I2401" s="132">
        <v>4814.4940000000006</v>
      </c>
      <c r="J2401" s="133">
        <v>9848.1170000000002</v>
      </c>
      <c r="K2401">
        <v>4144</v>
      </c>
      <c r="L2401">
        <v>3818</v>
      </c>
      <c r="M2401">
        <v>102</v>
      </c>
      <c r="N2401">
        <v>8064</v>
      </c>
      <c r="O2401">
        <v>2297</v>
      </c>
      <c r="P2401">
        <v>2064</v>
      </c>
      <c r="Q2401">
        <v>4</v>
      </c>
      <c r="R2401">
        <v>4365</v>
      </c>
      <c r="S2401" s="94">
        <f>Table1[[#This Row],[Female Voters]]/Table1[[#This Row],[Female Population]]</f>
        <v>0.8232637161615568</v>
      </c>
      <c r="T2401" s="94">
        <f>Table1[[#This Row],[Male Voters]]/Table1[[#This Row],[Male Population]]</f>
        <v>0.793022070439801</v>
      </c>
      <c r="U2401" s="94">
        <f>Table1[[#This Row],[Total Voters]]/Table1[[#This Row],[Total Population]]</f>
        <v>0.81883673802819357</v>
      </c>
      <c r="V2401" s="94">
        <f>Table1[[#This Row],[Female Ballots]]/Table1[[#This Row],[Female Population]]</f>
        <v>0.45633126351908687</v>
      </c>
      <c r="W2401" s="94">
        <f>Table1[[#This Row],[Male Ballots]]/Table1[[#This Row],[Male Population]]</f>
        <v>0.42870548805336545</v>
      </c>
      <c r="X2401" s="94">
        <f>Table1[[#This Row],[Total Ballots]]/Table1[[#This Row],[Total Population]]</f>
        <v>0.44323193966927887</v>
      </c>
      <c r="Y2401" s="94">
        <f>Table1[[#This Row],[Female Ballots]]/Table1[[#This Row],[Female Voters]]</f>
        <v>0.55429536679536684</v>
      </c>
      <c r="Z2401" s="95">
        <f>Table1[[#This Row],[Male Ballots]]/Table1[[#This Row],[Male Voters]]</f>
        <v>0.54059717129387108</v>
      </c>
      <c r="AA2401" s="94">
        <f>Table1[[#This Row],[Total Ballots]]/Table1[[#This Row],[Total Voters]]</f>
        <v>0.5412946428571429</v>
      </c>
    </row>
    <row r="2402" spans="1:27" s="12" customFormat="1" x14ac:dyDescent="0.35">
      <c r="A2402" s="8" t="s">
        <v>41</v>
      </c>
      <c r="B2402" s="103">
        <v>2022</v>
      </c>
      <c r="C2402" s="17" t="s">
        <v>81</v>
      </c>
      <c r="D2402" s="17"/>
      <c r="E2402" s="34"/>
      <c r="F2402" s="34"/>
      <c r="G2402" s="9" t="s">
        <v>67</v>
      </c>
      <c r="H2402" s="132">
        <v>8706.1540999999997</v>
      </c>
      <c r="I2402" s="132">
        <v>8311.3176000000003</v>
      </c>
      <c r="J2402" s="133">
        <v>17017.471000000001</v>
      </c>
      <c r="K2402">
        <v>8238</v>
      </c>
      <c r="L2402">
        <v>7850</v>
      </c>
      <c r="M2402">
        <v>68</v>
      </c>
      <c r="N2402">
        <v>16156</v>
      </c>
      <c r="O2402">
        <v>5588</v>
      </c>
      <c r="P2402">
        <v>5394</v>
      </c>
      <c r="Q2402">
        <v>3</v>
      </c>
      <c r="R2402">
        <v>10985</v>
      </c>
      <c r="S2402" s="94">
        <f>Table1[[#This Row],[Female Voters]]/Table1[[#This Row],[Female Population]]</f>
        <v>0.94622722104126322</v>
      </c>
      <c r="T2402" s="94">
        <f>Table1[[#This Row],[Male Voters]]/Table1[[#This Row],[Male Population]]</f>
        <v>0.9444952506687988</v>
      </c>
      <c r="U2402" s="94">
        <f>Table1[[#This Row],[Total Voters]]/Table1[[#This Row],[Total Population]]</f>
        <v>0.94937726058119909</v>
      </c>
      <c r="V2402" s="94">
        <f>Table1[[#This Row],[Female Ballots]]/Table1[[#This Row],[Female Population]]</f>
        <v>0.64184483019890493</v>
      </c>
      <c r="W2402" s="94">
        <f>Table1[[#This Row],[Male Ballots]]/Table1[[#This Row],[Male Population]]</f>
        <v>0.6489945709691084</v>
      </c>
      <c r="X2402" s="94">
        <f>Table1[[#This Row],[Total Ballots]]/Table1[[#This Row],[Total Population]]</f>
        <v>0.64551307300597127</v>
      </c>
      <c r="Y2402" s="94">
        <f>Table1[[#This Row],[Female Ballots]]/Table1[[#This Row],[Female Voters]]</f>
        <v>0.67831998057781018</v>
      </c>
      <c r="Z2402" s="95">
        <f>Table1[[#This Row],[Male Ballots]]/Table1[[#This Row],[Male Voters]]</f>
        <v>0.68713375796178344</v>
      </c>
      <c r="AA2402" s="94">
        <f>Table1[[#This Row],[Total Ballots]]/Table1[[#This Row],[Total Voters]]</f>
        <v>0.67993315177024016</v>
      </c>
    </row>
    <row r="2403" spans="1:27" s="12" customFormat="1" x14ac:dyDescent="0.35">
      <c r="A2403" s="8" t="s">
        <v>49</v>
      </c>
      <c r="B2403" s="103">
        <v>2022</v>
      </c>
      <c r="C2403" s="17" t="s">
        <v>81</v>
      </c>
      <c r="D2403" s="17"/>
      <c r="E2403" s="34"/>
      <c r="F2403" s="34"/>
      <c r="G2403" s="9" t="s">
        <v>79</v>
      </c>
      <c r="H2403" s="132">
        <v>16274.777000000002</v>
      </c>
      <c r="I2403" s="132">
        <v>17402.732899999999</v>
      </c>
      <c r="J2403" s="133">
        <v>33677.513399999996</v>
      </c>
      <c r="K2403">
        <v>12694</v>
      </c>
      <c r="L2403">
        <v>12224</v>
      </c>
      <c r="M2403">
        <v>630</v>
      </c>
      <c r="N2403">
        <v>25548</v>
      </c>
      <c r="O2403">
        <v>6420</v>
      </c>
      <c r="P2403">
        <v>5949</v>
      </c>
      <c r="Q2403">
        <v>238</v>
      </c>
      <c r="R2403">
        <v>12607</v>
      </c>
      <c r="S2403" s="94">
        <f>Table1[[#This Row],[Female Voters]]/Table1[[#This Row],[Female Population]]</f>
        <v>0.77997996531688263</v>
      </c>
      <c r="T2403" s="94">
        <f>Table1[[#This Row],[Male Voters]]/Table1[[#This Row],[Male Population]]</f>
        <v>0.70241841153581119</v>
      </c>
      <c r="U2403" s="94">
        <f>Table1[[#This Row],[Total Voters]]/Table1[[#This Row],[Total Population]]</f>
        <v>0.75860707697023744</v>
      </c>
      <c r="V2403" s="94">
        <f>Table1[[#This Row],[Female Ballots]]/Table1[[#This Row],[Female Population]]</f>
        <v>0.3944754511843695</v>
      </c>
      <c r="W2403" s="94">
        <f>Table1[[#This Row],[Male Ballots]]/Table1[[#This Row],[Male Population]]</f>
        <v>0.34184286078423926</v>
      </c>
      <c r="X2403" s="94">
        <f>Table1[[#This Row],[Total Ballots]]/Table1[[#This Row],[Total Population]]</f>
        <v>0.37434474007216939</v>
      </c>
      <c r="Y2403" s="94">
        <f>Table1[[#This Row],[Female Ballots]]/Table1[[#This Row],[Female Voters]]</f>
        <v>0.50575074838506384</v>
      </c>
      <c r="Z2403" s="95">
        <f>Table1[[#This Row],[Male Ballots]]/Table1[[#This Row],[Male Voters]]</f>
        <v>0.48666557591623039</v>
      </c>
      <c r="AA2403" s="94">
        <f>Table1[[#This Row],[Total Ballots]]/Table1[[#This Row],[Total Voters]]</f>
        <v>0.49346328479724438</v>
      </c>
    </row>
    <row r="2404" spans="1:27" s="12" customFormat="1" x14ac:dyDescent="0.35">
      <c r="A2404" s="8" t="s">
        <v>49</v>
      </c>
      <c r="B2404" s="103">
        <v>2022</v>
      </c>
      <c r="C2404" s="17" t="s">
        <v>81</v>
      </c>
      <c r="D2404" s="17"/>
      <c r="E2404" s="34"/>
      <c r="F2404" s="34"/>
      <c r="G2404" s="9" t="s">
        <v>62</v>
      </c>
      <c r="H2404" s="132">
        <v>1216.3322000000001</v>
      </c>
      <c r="I2404" s="132">
        <v>1544.5815</v>
      </c>
      <c r="J2404" s="133">
        <v>2760.9133000000002</v>
      </c>
      <c r="K2404">
        <v>754</v>
      </c>
      <c r="L2404">
        <v>844</v>
      </c>
      <c r="M2404">
        <v>59</v>
      </c>
      <c r="N2404">
        <v>1657</v>
      </c>
      <c r="O2404">
        <v>172</v>
      </c>
      <c r="P2404">
        <v>163</v>
      </c>
      <c r="Q2404">
        <v>21</v>
      </c>
      <c r="R2404">
        <v>356</v>
      </c>
      <c r="S2404" s="94">
        <f>Table1[[#This Row],[Female Voters]]/Table1[[#This Row],[Female Population]]</f>
        <v>0.61989643947599182</v>
      </c>
      <c r="T2404" s="94">
        <f>Table1[[#This Row],[Male Voters]]/Table1[[#This Row],[Male Population]]</f>
        <v>0.546426329721028</v>
      </c>
      <c r="U2404" s="94">
        <f>Table1[[#This Row],[Total Voters]]/Table1[[#This Row],[Total Population]]</f>
        <v>0.60016372118602923</v>
      </c>
      <c r="V2404" s="94">
        <f>Table1[[#This Row],[Female Ballots]]/Table1[[#This Row],[Female Population]]</f>
        <v>0.1414087368565923</v>
      </c>
      <c r="W2404" s="94">
        <f>Table1[[#This Row],[Male Ballots]]/Table1[[#This Row],[Male Population]]</f>
        <v>0.10553020348877673</v>
      </c>
      <c r="X2404" s="94">
        <f>Table1[[#This Row],[Total Ballots]]/Table1[[#This Row],[Total Population]]</f>
        <v>0.12894283931335329</v>
      </c>
      <c r="Y2404" s="94">
        <f>Table1[[#This Row],[Female Ballots]]/Table1[[#This Row],[Female Voters]]</f>
        <v>0.22811671087533156</v>
      </c>
      <c r="Z2404" s="95">
        <f>Table1[[#This Row],[Male Ballots]]/Table1[[#This Row],[Male Voters]]</f>
        <v>0.19312796208530805</v>
      </c>
      <c r="AA2404" s="94">
        <f>Table1[[#This Row],[Total Ballots]]/Table1[[#This Row],[Total Voters]]</f>
        <v>0.21484610742305371</v>
      </c>
    </row>
    <row r="2405" spans="1:27" s="12" customFormat="1" x14ac:dyDescent="0.35">
      <c r="A2405" s="8" t="s">
        <v>49</v>
      </c>
      <c r="B2405" s="103">
        <v>2022</v>
      </c>
      <c r="C2405" s="17" t="s">
        <v>81</v>
      </c>
      <c r="D2405" s="17"/>
      <c r="E2405" s="34"/>
      <c r="F2405" s="34"/>
      <c r="G2405" s="9" t="s">
        <v>63</v>
      </c>
      <c r="H2405" s="132">
        <v>2049.3364000000001</v>
      </c>
      <c r="I2405" s="132">
        <v>2482.9859999999999</v>
      </c>
      <c r="J2405" s="133">
        <v>4532.3230000000003</v>
      </c>
      <c r="K2405">
        <v>1444</v>
      </c>
      <c r="L2405">
        <v>1317</v>
      </c>
      <c r="M2405">
        <v>86</v>
      </c>
      <c r="N2405">
        <v>2847</v>
      </c>
      <c r="O2405">
        <v>304</v>
      </c>
      <c r="P2405">
        <v>259</v>
      </c>
      <c r="Q2405">
        <v>18</v>
      </c>
      <c r="R2405">
        <v>581</v>
      </c>
      <c r="S2405" s="94">
        <f>Table1[[#This Row],[Female Voters]]/Table1[[#This Row],[Female Population]]</f>
        <v>0.70461833401290286</v>
      </c>
      <c r="T2405" s="94">
        <f>Table1[[#This Row],[Male Voters]]/Table1[[#This Row],[Male Population]]</f>
        <v>0.53040975663978773</v>
      </c>
      <c r="U2405" s="94">
        <f>Table1[[#This Row],[Total Voters]]/Table1[[#This Row],[Total Population]]</f>
        <v>0.62815470124260775</v>
      </c>
      <c r="V2405" s="94">
        <f>Table1[[#This Row],[Female Ballots]]/Table1[[#This Row],[Female Population]]</f>
        <v>0.14834070189745324</v>
      </c>
      <c r="W2405" s="94">
        <f>Table1[[#This Row],[Male Ballots]]/Table1[[#This Row],[Male Population]]</f>
        <v>0.10430989139689069</v>
      </c>
      <c r="X2405" s="94">
        <f>Table1[[#This Row],[Total Ballots]]/Table1[[#This Row],[Total Population]]</f>
        <v>0.12819033418403764</v>
      </c>
      <c r="Y2405" s="94">
        <f>Table1[[#This Row],[Female Ballots]]/Table1[[#This Row],[Female Voters]]</f>
        <v>0.21052631578947367</v>
      </c>
      <c r="Z2405" s="95">
        <f>Table1[[#This Row],[Male Ballots]]/Table1[[#This Row],[Male Voters]]</f>
        <v>0.19665907365223995</v>
      </c>
      <c r="AA2405" s="94">
        <f>Table1[[#This Row],[Total Ballots]]/Table1[[#This Row],[Total Voters]]</f>
        <v>0.20407446434843696</v>
      </c>
    </row>
    <row r="2406" spans="1:27" s="12" customFormat="1" x14ac:dyDescent="0.35">
      <c r="A2406" s="8" t="s">
        <v>49</v>
      </c>
      <c r="B2406" s="103">
        <v>2022</v>
      </c>
      <c r="C2406" s="17" t="s">
        <v>81</v>
      </c>
      <c r="D2406" s="17"/>
      <c r="E2406" s="34"/>
      <c r="F2406" s="34"/>
      <c r="G2406" s="9" t="s">
        <v>64</v>
      </c>
      <c r="H2406" s="132">
        <v>2404.3670000000002</v>
      </c>
      <c r="I2406" s="132">
        <v>2671.308</v>
      </c>
      <c r="J2406" s="133">
        <v>5075.6759999999995</v>
      </c>
      <c r="K2406">
        <v>1781</v>
      </c>
      <c r="L2406">
        <v>1630</v>
      </c>
      <c r="M2406">
        <v>114</v>
      </c>
      <c r="N2406">
        <v>3525</v>
      </c>
      <c r="O2406">
        <v>629</v>
      </c>
      <c r="P2406">
        <v>504</v>
      </c>
      <c r="Q2406">
        <v>40</v>
      </c>
      <c r="R2406">
        <v>1173</v>
      </c>
      <c r="S2406" s="94">
        <f>Table1[[#This Row],[Female Voters]]/Table1[[#This Row],[Female Population]]</f>
        <v>0.74073550335701654</v>
      </c>
      <c r="T2406" s="94">
        <f>Table1[[#This Row],[Male Voters]]/Table1[[#This Row],[Male Population]]</f>
        <v>0.61018796784197105</v>
      </c>
      <c r="U2406" s="94">
        <f>Table1[[#This Row],[Total Voters]]/Table1[[#This Row],[Total Population]]</f>
        <v>0.69448877351509442</v>
      </c>
      <c r="V2406" s="94">
        <f>Table1[[#This Row],[Female Ballots]]/Table1[[#This Row],[Female Population]]</f>
        <v>0.26160731701940676</v>
      </c>
      <c r="W2406" s="94">
        <f>Table1[[#This Row],[Male Ballots]]/Table1[[#This Row],[Male Population]]</f>
        <v>0.18867161705052357</v>
      </c>
      <c r="X2406" s="94">
        <f>Table1[[#This Row],[Total Ballots]]/Table1[[#This Row],[Total Population]]</f>
        <v>0.23110222165481015</v>
      </c>
      <c r="Y2406" s="94">
        <f>Table1[[#This Row],[Female Ballots]]/Table1[[#This Row],[Female Voters]]</f>
        <v>0.35317237507018528</v>
      </c>
      <c r="Z2406" s="95">
        <f>Table1[[#This Row],[Male Ballots]]/Table1[[#This Row],[Male Voters]]</f>
        <v>0.30920245398773005</v>
      </c>
      <c r="AA2406" s="94">
        <f>Table1[[#This Row],[Total Ballots]]/Table1[[#This Row],[Total Voters]]</f>
        <v>0.33276595744680854</v>
      </c>
    </row>
    <row r="2407" spans="1:27" s="12" customFormat="1" x14ac:dyDescent="0.35">
      <c r="A2407" s="8" t="s">
        <v>49</v>
      </c>
      <c r="B2407" s="103">
        <v>2022</v>
      </c>
      <c r="C2407" s="17" t="s">
        <v>81</v>
      </c>
      <c r="D2407" s="17"/>
      <c r="E2407" s="34"/>
      <c r="F2407" s="34"/>
      <c r="G2407" s="9" t="s">
        <v>65</v>
      </c>
      <c r="H2407" s="132">
        <v>2279.9209999999998</v>
      </c>
      <c r="I2407" s="132">
        <v>2433.0169999999998</v>
      </c>
      <c r="J2407" s="133">
        <v>4712.9380000000001</v>
      </c>
      <c r="K2407">
        <v>1759</v>
      </c>
      <c r="L2407">
        <v>1642</v>
      </c>
      <c r="M2407">
        <v>91</v>
      </c>
      <c r="N2407">
        <v>3492</v>
      </c>
      <c r="O2407">
        <v>789</v>
      </c>
      <c r="P2407">
        <v>694</v>
      </c>
      <c r="Q2407">
        <v>30</v>
      </c>
      <c r="R2407">
        <v>1513</v>
      </c>
      <c r="S2407" s="94">
        <f>Table1[[#This Row],[Female Voters]]/Table1[[#This Row],[Female Population]]</f>
        <v>0.7715179604907364</v>
      </c>
      <c r="T2407" s="94">
        <f>Table1[[#This Row],[Male Voters]]/Table1[[#This Row],[Male Population]]</f>
        <v>0.67488225524112655</v>
      </c>
      <c r="U2407" s="94">
        <f>Table1[[#This Row],[Total Voters]]/Table1[[#This Row],[Total Population]]</f>
        <v>0.74093909149664183</v>
      </c>
      <c r="V2407" s="94">
        <f>Table1[[#This Row],[Female Ballots]]/Table1[[#This Row],[Female Population]]</f>
        <v>0.34606462241454861</v>
      </c>
      <c r="W2407" s="94">
        <f>Table1[[#This Row],[Male Ballots]]/Table1[[#This Row],[Male Population]]</f>
        <v>0.28524256098498285</v>
      </c>
      <c r="X2407" s="94">
        <f>Table1[[#This Row],[Total Ballots]]/Table1[[#This Row],[Total Population]]</f>
        <v>0.32103116994112801</v>
      </c>
      <c r="Y2407" s="94">
        <f>Table1[[#This Row],[Female Ballots]]/Table1[[#This Row],[Female Voters]]</f>
        <v>0.44855031267765777</v>
      </c>
      <c r="Z2407" s="95">
        <f>Table1[[#This Row],[Male Ballots]]/Table1[[#This Row],[Male Voters]]</f>
        <v>0.42265529841656518</v>
      </c>
      <c r="AA2407" s="94">
        <f>Table1[[#This Row],[Total Ballots]]/Table1[[#This Row],[Total Voters]]</f>
        <v>0.43327605956471937</v>
      </c>
    </row>
    <row r="2408" spans="1:27" s="12" customFormat="1" x14ac:dyDescent="0.35">
      <c r="A2408" s="8" t="s">
        <v>49</v>
      </c>
      <c r="B2408" s="103">
        <v>2022</v>
      </c>
      <c r="C2408" s="17" t="s">
        <v>81</v>
      </c>
      <c r="D2408" s="17"/>
      <c r="E2408" s="34"/>
      <c r="F2408" s="34"/>
      <c r="G2408" s="9" t="s">
        <v>66</v>
      </c>
      <c r="H2408" s="132">
        <v>2933.5330000000004</v>
      </c>
      <c r="I2408" s="132">
        <v>2864.2219999999998</v>
      </c>
      <c r="J2408" s="133">
        <v>5797.7550000000001</v>
      </c>
      <c r="K2408">
        <v>2310</v>
      </c>
      <c r="L2408">
        <v>2157</v>
      </c>
      <c r="M2408">
        <v>119</v>
      </c>
      <c r="N2408">
        <v>4586</v>
      </c>
      <c r="O2408">
        <v>1366</v>
      </c>
      <c r="P2408">
        <v>1165</v>
      </c>
      <c r="Q2408">
        <v>53</v>
      </c>
      <c r="R2408">
        <v>2584</v>
      </c>
      <c r="S2408" s="94">
        <f>Table1[[#This Row],[Female Voters]]/Table1[[#This Row],[Female Population]]</f>
        <v>0.78744639995527566</v>
      </c>
      <c r="T2408" s="94">
        <f>Table1[[#This Row],[Male Voters]]/Table1[[#This Row],[Male Population]]</f>
        <v>0.7530840835661482</v>
      </c>
      <c r="U2408" s="94">
        <f>Table1[[#This Row],[Total Voters]]/Table1[[#This Row],[Total Population]]</f>
        <v>0.79099582510816691</v>
      </c>
      <c r="V2408" s="94">
        <f>Table1[[#This Row],[Female Ballots]]/Table1[[#This Row],[Female Population]]</f>
        <v>0.46565012222463487</v>
      </c>
      <c r="W2408" s="94">
        <f>Table1[[#This Row],[Male Ballots]]/Table1[[#This Row],[Male Population]]</f>
        <v>0.40674221481435452</v>
      </c>
      <c r="X2408" s="94">
        <f>Table1[[#This Row],[Total Ballots]]/Table1[[#This Row],[Total Population]]</f>
        <v>0.44568975405135264</v>
      </c>
      <c r="Y2408" s="94">
        <f>Table1[[#This Row],[Female Ballots]]/Table1[[#This Row],[Female Voters]]</f>
        <v>0.59134199134199139</v>
      </c>
      <c r="Z2408" s="95">
        <f>Table1[[#This Row],[Male Ballots]]/Table1[[#This Row],[Male Voters]]</f>
        <v>0.54010199350950394</v>
      </c>
      <c r="AA2408" s="94">
        <f>Table1[[#This Row],[Total Ballots]]/Table1[[#This Row],[Total Voters]]</f>
        <v>0.56345399040558219</v>
      </c>
    </row>
    <row r="2409" spans="1:27" s="12" customFormat="1" x14ac:dyDescent="0.35">
      <c r="A2409" s="8" t="s">
        <v>49</v>
      </c>
      <c r="B2409" s="103">
        <v>2022</v>
      </c>
      <c r="C2409" s="17" t="s">
        <v>81</v>
      </c>
      <c r="D2409" s="17"/>
      <c r="E2409" s="34"/>
      <c r="F2409" s="34"/>
      <c r="G2409" s="9" t="s">
        <v>67</v>
      </c>
      <c r="H2409" s="132">
        <v>5391.2874000000002</v>
      </c>
      <c r="I2409" s="132">
        <v>5406.6183999999994</v>
      </c>
      <c r="J2409" s="133">
        <v>10797.908100000001</v>
      </c>
      <c r="K2409">
        <v>4646</v>
      </c>
      <c r="L2409">
        <v>4634</v>
      </c>
      <c r="M2409">
        <v>161</v>
      </c>
      <c r="N2409">
        <v>9441</v>
      </c>
      <c r="O2409">
        <v>3160</v>
      </c>
      <c r="P2409">
        <v>3164</v>
      </c>
      <c r="Q2409">
        <v>76</v>
      </c>
      <c r="R2409">
        <v>6400</v>
      </c>
      <c r="S2409" s="94">
        <f>Table1[[#This Row],[Female Voters]]/Table1[[#This Row],[Female Population]]</f>
        <v>0.86176077350281866</v>
      </c>
      <c r="T2409" s="94">
        <f>Table1[[#This Row],[Male Voters]]/Table1[[#This Row],[Male Population]]</f>
        <v>0.85709766385584019</v>
      </c>
      <c r="U2409" s="94">
        <f>Table1[[#This Row],[Total Voters]]/Table1[[#This Row],[Total Population]]</f>
        <v>0.87433602069645322</v>
      </c>
      <c r="V2409" s="94">
        <f>Table1[[#This Row],[Female Ballots]]/Table1[[#This Row],[Female Population]]</f>
        <v>0.58613087478883052</v>
      </c>
      <c r="W2409" s="94">
        <f>Table1[[#This Row],[Male Ballots]]/Table1[[#This Row],[Male Population]]</f>
        <v>0.58520867683208422</v>
      </c>
      <c r="X2409" s="94">
        <f>Table1[[#This Row],[Total Ballots]]/Table1[[#This Row],[Total Population]]</f>
        <v>0.59270739672251882</v>
      </c>
      <c r="Y2409" s="94">
        <f>Table1[[#This Row],[Female Ballots]]/Table1[[#This Row],[Female Voters]]</f>
        <v>0.68015497201894104</v>
      </c>
      <c r="Z2409" s="95">
        <f>Table1[[#This Row],[Male Ballots]]/Table1[[#This Row],[Male Voters]]</f>
        <v>0.68277945619335345</v>
      </c>
      <c r="AA2409" s="94">
        <f>Table1[[#This Row],[Total Ballots]]/Table1[[#This Row],[Total Voters]]</f>
        <v>0.6778942908590192</v>
      </c>
    </row>
    <row r="2410" spans="1:27" s="12" customFormat="1" x14ac:dyDescent="0.35">
      <c r="A2410" s="8" t="s">
        <v>34</v>
      </c>
      <c r="B2410" s="103">
        <v>2022</v>
      </c>
      <c r="C2410" s="17" t="s">
        <v>81</v>
      </c>
      <c r="D2410" s="17"/>
      <c r="E2410" s="34"/>
      <c r="F2410" s="34"/>
      <c r="G2410" s="9" t="s">
        <v>79</v>
      </c>
      <c r="H2410" s="132">
        <v>10030.092629999999</v>
      </c>
      <c r="I2410" s="132">
        <v>9790.0262999999995</v>
      </c>
      <c r="J2410" s="133">
        <v>19820.119700000003</v>
      </c>
      <c r="K2410">
        <v>8386</v>
      </c>
      <c r="L2410">
        <v>7964</v>
      </c>
      <c r="M2410">
        <v>389</v>
      </c>
      <c r="N2410">
        <v>16739</v>
      </c>
      <c r="O2410">
        <v>4420</v>
      </c>
      <c r="P2410">
        <v>4116</v>
      </c>
      <c r="Q2410">
        <v>180</v>
      </c>
      <c r="R2410">
        <v>8716</v>
      </c>
      <c r="S2410" s="94">
        <f>Table1[[#This Row],[Female Voters]]/Table1[[#This Row],[Female Population]]</f>
        <v>0.83608400334384558</v>
      </c>
      <c r="T2410" s="94">
        <f>Table1[[#This Row],[Male Voters]]/Table1[[#This Row],[Male Population]]</f>
        <v>0.81348096072019749</v>
      </c>
      <c r="U2410" s="94">
        <f>Table1[[#This Row],[Total Voters]]/Table1[[#This Row],[Total Population]]</f>
        <v>0.84454585811608385</v>
      </c>
      <c r="V2410" s="94">
        <f>Table1[[#This Row],[Female Ballots]]/Table1[[#This Row],[Female Population]]</f>
        <v>0.44067389634865223</v>
      </c>
      <c r="W2410" s="94">
        <f>Table1[[#This Row],[Male Ballots]]/Table1[[#This Row],[Male Population]]</f>
        <v>0.42042787974941398</v>
      </c>
      <c r="X2410" s="94">
        <f>Table1[[#This Row],[Total Ballots]]/Table1[[#This Row],[Total Population]]</f>
        <v>0.43975516454625646</v>
      </c>
      <c r="Y2410" s="94">
        <f>Table1[[#This Row],[Female Ballots]]/Table1[[#This Row],[Female Voters]]</f>
        <v>0.52706892439780584</v>
      </c>
      <c r="Z2410" s="95">
        <f>Table1[[#This Row],[Male Ballots]]/Table1[[#This Row],[Male Voters]]</f>
        <v>0.51682571572074332</v>
      </c>
      <c r="AA2410" s="94">
        <f>Table1[[#This Row],[Total Ballots]]/Table1[[#This Row],[Total Voters]]</f>
        <v>0.52070016129995822</v>
      </c>
    </row>
    <row r="2411" spans="1:27" s="12" customFormat="1" x14ac:dyDescent="0.35">
      <c r="A2411" s="8" t="s">
        <v>34</v>
      </c>
      <c r="B2411" s="103">
        <v>2022</v>
      </c>
      <c r="C2411" s="17" t="s">
        <v>81</v>
      </c>
      <c r="D2411" s="17"/>
      <c r="E2411" s="34"/>
      <c r="F2411" s="34"/>
      <c r="G2411" s="9" t="s">
        <v>62</v>
      </c>
      <c r="H2411" s="132">
        <v>593.69393000000002</v>
      </c>
      <c r="I2411" s="132">
        <v>717.64520000000005</v>
      </c>
      <c r="J2411" s="133">
        <v>1311.3391000000001</v>
      </c>
      <c r="K2411">
        <v>364</v>
      </c>
      <c r="L2411">
        <v>423</v>
      </c>
      <c r="M2411">
        <v>28</v>
      </c>
      <c r="N2411">
        <v>815</v>
      </c>
      <c r="O2411">
        <v>75</v>
      </c>
      <c r="P2411">
        <v>84</v>
      </c>
      <c r="Q2411">
        <v>12</v>
      </c>
      <c r="R2411">
        <v>171</v>
      </c>
      <c r="S2411" s="94">
        <f>Table1[[#This Row],[Female Voters]]/Table1[[#This Row],[Female Population]]</f>
        <v>0.61311052986511072</v>
      </c>
      <c r="T2411" s="94">
        <f>Table1[[#This Row],[Male Voters]]/Table1[[#This Row],[Male Population]]</f>
        <v>0.58942775622271282</v>
      </c>
      <c r="U2411" s="94">
        <f>Table1[[#This Row],[Total Voters]]/Table1[[#This Row],[Total Population]]</f>
        <v>0.62150209659728739</v>
      </c>
      <c r="V2411" s="94">
        <f>Table1[[#This Row],[Female Ballots]]/Table1[[#This Row],[Female Population]]</f>
        <v>0.12632771906561349</v>
      </c>
      <c r="W2411" s="94">
        <f>Table1[[#This Row],[Male Ballots]]/Table1[[#This Row],[Male Population]]</f>
        <v>0.11704948350521957</v>
      </c>
      <c r="X2411" s="94">
        <f>Table1[[#This Row],[Total Ballots]]/Table1[[#This Row],[Total Population]]</f>
        <v>0.13040105339648606</v>
      </c>
      <c r="Y2411" s="94">
        <f>Table1[[#This Row],[Female Ballots]]/Table1[[#This Row],[Female Voters]]</f>
        <v>0.20604395604395603</v>
      </c>
      <c r="Z2411" s="95">
        <f>Table1[[#This Row],[Male Ballots]]/Table1[[#This Row],[Male Voters]]</f>
        <v>0.19858156028368795</v>
      </c>
      <c r="AA2411" s="94">
        <f>Table1[[#This Row],[Total Ballots]]/Table1[[#This Row],[Total Voters]]</f>
        <v>0.20981595092024541</v>
      </c>
    </row>
    <row r="2412" spans="1:27" s="12" customFormat="1" x14ac:dyDescent="0.35">
      <c r="A2412" s="8" t="s">
        <v>34</v>
      </c>
      <c r="B2412" s="103">
        <v>2022</v>
      </c>
      <c r="C2412" s="17" t="s">
        <v>81</v>
      </c>
      <c r="D2412" s="17"/>
      <c r="E2412" s="34"/>
      <c r="F2412" s="34"/>
      <c r="G2412" s="9" t="s">
        <v>63</v>
      </c>
      <c r="H2412" s="132">
        <v>945.548</v>
      </c>
      <c r="I2412" s="132">
        <v>974.32729999999992</v>
      </c>
      <c r="J2412" s="133">
        <v>1919.8753999999999</v>
      </c>
      <c r="K2412">
        <v>738</v>
      </c>
      <c r="L2412">
        <v>705</v>
      </c>
      <c r="M2412">
        <v>37</v>
      </c>
      <c r="N2412">
        <v>1480</v>
      </c>
      <c r="O2412">
        <v>154</v>
      </c>
      <c r="P2412">
        <v>142</v>
      </c>
      <c r="Q2412">
        <v>11</v>
      </c>
      <c r="R2412">
        <v>307</v>
      </c>
      <c r="S2412" s="94">
        <f>Table1[[#This Row],[Female Voters]]/Table1[[#This Row],[Female Population]]</f>
        <v>0.78049977367621737</v>
      </c>
      <c r="T2412" s="94">
        <f>Table1[[#This Row],[Male Voters]]/Table1[[#This Row],[Male Population]]</f>
        <v>0.72357615351638005</v>
      </c>
      <c r="U2412" s="94">
        <f>Table1[[#This Row],[Total Voters]]/Table1[[#This Row],[Total Population]]</f>
        <v>0.7708833604514127</v>
      </c>
      <c r="V2412" s="94">
        <f>Table1[[#This Row],[Female Ballots]]/Table1[[#This Row],[Female Population]]</f>
        <v>0.16286851645818087</v>
      </c>
      <c r="W2412" s="94">
        <f>Table1[[#This Row],[Male Ballots]]/Table1[[#This Row],[Male Population]]</f>
        <v>0.14574157985719996</v>
      </c>
      <c r="X2412" s="94">
        <f>Table1[[#This Row],[Total Ballots]]/Table1[[#This Row],[Total Population]]</f>
        <v>0.15990621058012411</v>
      </c>
      <c r="Y2412" s="94">
        <f>Table1[[#This Row],[Female Ballots]]/Table1[[#This Row],[Female Voters]]</f>
        <v>0.20867208672086721</v>
      </c>
      <c r="Z2412" s="95">
        <f>Table1[[#This Row],[Male Ballots]]/Table1[[#This Row],[Male Voters]]</f>
        <v>0.20141843971631207</v>
      </c>
      <c r="AA2412" s="94">
        <f>Table1[[#This Row],[Total Ballots]]/Table1[[#This Row],[Total Voters]]</f>
        <v>0.20743243243243242</v>
      </c>
    </row>
    <row r="2413" spans="1:27" s="12" customFormat="1" x14ac:dyDescent="0.35">
      <c r="A2413" s="8" t="s">
        <v>34</v>
      </c>
      <c r="B2413" s="103">
        <v>2022</v>
      </c>
      <c r="C2413" s="17" t="s">
        <v>81</v>
      </c>
      <c r="D2413" s="17"/>
      <c r="E2413" s="34"/>
      <c r="F2413" s="34"/>
      <c r="G2413" s="9" t="s">
        <v>64</v>
      </c>
      <c r="H2413" s="132">
        <v>1152.7779</v>
      </c>
      <c r="I2413" s="132">
        <v>1224.3761</v>
      </c>
      <c r="J2413" s="133">
        <v>2377.154</v>
      </c>
      <c r="K2413">
        <v>900</v>
      </c>
      <c r="L2413">
        <v>879</v>
      </c>
      <c r="M2413">
        <v>52</v>
      </c>
      <c r="N2413">
        <v>1831</v>
      </c>
      <c r="O2413">
        <v>279</v>
      </c>
      <c r="P2413">
        <v>218</v>
      </c>
      <c r="Q2413">
        <v>16</v>
      </c>
      <c r="R2413">
        <v>513</v>
      </c>
      <c r="S2413" s="94">
        <f>Table1[[#This Row],[Female Voters]]/Table1[[#This Row],[Female Population]]</f>
        <v>0.78072280879083467</v>
      </c>
      <c r="T2413" s="94">
        <f>Table1[[#This Row],[Male Voters]]/Table1[[#This Row],[Male Population]]</f>
        <v>0.71791665975838637</v>
      </c>
      <c r="U2413" s="94">
        <f>Table1[[#This Row],[Total Voters]]/Table1[[#This Row],[Total Population]]</f>
        <v>0.77024879330493523</v>
      </c>
      <c r="V2413" s="94">
        <f>Table1[[#This Row],[Female Ballots]]/Table1[[#This Row],[Female Population]]</f>
        <v>0.24202407072515875</v>
      </c>
      <c r="W2413" s="94">
        <f>Table1[[#This Row],[Male Ballots]]/Table1[[#This Row],[Male Population]]</f>
        <v>0.17804986556010038</v>
      </c>
      <c r="X2413" s="94">
        <f>Table1[[#This Row],[Total Ballots]]/Table1[[#This Row],[Total Population]]</f>
        <v>0.21580427687899059</v>
      </c>
      <c r="Y2413" s="94">
        <f>Table1[[#This Row],[Female Ballots]]/Table1[[#This Row],[Female Voters]]</f>
        <v>0.31</v>
      </c>
      <c r="Z2413" s="95">
        <f>Table1[[#This Row],[Male Ballots]]/Table1[[#This Row],[Male Voters]]</f>
        <v>0.24800910125142206</v>
      </c>
      <c r="AA2413" s="94">
        <f>Table1[[#This Row],[Total Ballots]]/Table1[[#This Row],[Total Voters]]</f>
        <v>0.28017476788640089</v>
      </c>
    </row>
    <row r="2414" spans="1:27" s="12" customFormat="1" x14ac:dyDescent="0.35">
      <c r="A2414" s="8" t="s">
        <v>34</v>
      </c>
      <c r="B2414" s="103">
        <v>2022</v>
      </c>
      <c r="C2414" s="17" t="s">
        <v>81</v>
      </c>
      <c r="D2414" s="17"/>
      <c r="E2414" s="34"/>
      <c r="F2414" s="34"/>
      <c r="G2414" s="9" t="s">
        <v>65</v>
      </c>
      <c r="H2414" s="132">
        <v>1245.8953000000001</v>
      </c>
      <c r="I2414" s="132">
        <v>1264.2489</v>
      </c>
      <c r="J2414" s="133">
        <v>2510.145</v>
      </c>
      <c r="K2414">
        <v>974</v>
      </c>
      <c r="L2414">
        <v>912</v>
      </c>
      <c r="M2414">
        <v>51</v>
      </c>
      <c r="N2414">
        <v>1937</v>
      </c>
      <c r="O2414">
        <v>400</v>
      </c>
      <c r="P2414">
        <v>350</v>
      </c>
      <c r="Q2414">
        <v>21</v>
      </c>
      <c r="R2414">
        <v>771</v>
      </c>
      <c r="S2414" s="94">
        <f>Table1[[#This Row],[Female Voters]]/Table1[[#This Row],[Female Population]]</f>
        <v>0.78176713564935985</v>
      </c>
      <c r="T2414" s="94">
        <f>Table1[[#This Row],[Male Voters]]/Table1[[#This Row],[Male Population]]</f>
        <v>0.72137693772167799</v>
      </c>
      <c r="U2414" s="94">
        <f>Table1[[#This Row],[Total Voters]]/Table1[[#This Row],[Total Population]]</f>
        <v>0.77166856894721225</v>
      </c>
      <c r="V2414" s="94">
        <f>Table1[[#This Row],[Female Ballots]]/Table1[[#This Row],[Female Population]]</f>
        <v>0.32105426515374119</v>
      </c>
      <c r="W2414" s="94">
        <f>Table1[[#This Row],[Male Ballots]]/Table1[[#This Row],[Male Population]]</f>
        <v>0.27684421952038085</v>
      </c>
      <c r="X2414" s="94">
        <f>Table1[[#This Row],[Total Ballots]]/Table1[[#This Row],[Total Population]]</f>
        <v>0.30715357080965444</v>
      </c>
      <c r="Y2414" s="94">
        <f>Table1[[#This Row],[Female Ballots]]/Table1[[#This Row],[Female Voters]]</f>
        <v>0.41067761806981518</v>
      </c>
      <c r="Z2414" s="95">
        <f>Table1[[#This Row],[Male Ballots]]/Table1[[#This Row],[Male Voters]]</f>
        <v>0.38377192982456143</v>
      </c>
      <c r="AA2414" s="94">
        <f>Table1[[#This Row],[Total Ballots]]/Table1[[#This Row],[Total Voters]]</f>
        <v>0.39803820340733093</v>
      </c>
    </row>
    <row r="2415" spans="1:27" s="12" customFormat="1" x14ac:dyDescent="0.35">
      <c r="A2415" s="8" t="s">
        <v>34</v>
      </c>
      <c r="B2415" s="103">
        <v>2022</v>
      </c>
      <c r="C2415" s="17" t="s">
        <v>81</v>
      </c>
      <c r="D2415" s="17"/>
      <c r="E2415" s="34"/>
      <c r="F2415" s="34"/>
      <c r="G2415" s="9" t="s">
        <v>66</v>
      </c>
      <c r="H2415" s="132">
        <v>1946.9232</v>
      </c>
      <c r="I2415" s="132">
        <v>1791.8157000000001</v>
      </c>
      <c r="J2415" s="133">
        <v>3738.7400000000002</v>
      </c>
      <c r="K2415">
        <v>1589</v>
      </c>
      <c r="L2415">
        <v>1444</v>
      </c>
      <c r="M2415">
        <v>87</v>
      </c>
      <c r="N2415">
        <v>3120</v>
      </c>
      <c r="O2415">
        <v>895</v>
      </c>
      <c r="P2415">
        <v>805</v>
      </c>
      <c r="Q2415">
        <v>45</v>
      </c>
      <c r="R2415">
        <v>1745</v>
      </c>
      <c r="S2415" s="94">
        <f>Table1[[#This Row],[Female Voters]]/Table1[[#This Row],[Female Population]]</f>
        <v>0.81615956910883802</v>
      </c>
      <c r="T2415" s="94">
        <f>Table1[[#This Row],[Male Voters]]/Table1[[#This Row],[Male Population]]</f>
        <v>0.80588645361238875</v>
      </c>
      <c r="U2415" s="94">
        <f>Table1[[#This Row],[Total Voters]]/Table1[[#This Row],[Total Population]]</f>
        <v>0.834505742576376</v>
      </c>
      <c r="V2415" s="94">
        <f>Table1[[#This Row],[Female Ballots]]/Table1[[#This Row],[Female Population]]</f>
        <v>0.45969969436904345</v>
      </c>
      <c r="W2415" s="94">
        <f>Table1[[#This Row],[Male Ballots]]/Table1[[#This Row],[Male Population]]</f>
        <v>0.44926495509554915</v>
      </c>
      <c r="X2415" s="94">
        <f>Table1[[#This Row],[Total Ballots]]/Table1[[#This Row],[Total Population]]</f>
        <v>0.46673478230633847</v>
      </c>
      <c r="Y2415" s="94">
        <f>Table1[[#This Row],[Female Ballots]]/Table1[[#This Row],[Female Voters]]</f>
        <v>0.56324732536186284</v>
      </c>
      <c r="Z2415" s="95">
        <f>Table1[[#This Row],[Male Ballots]]/Table1[[#This Row],[Male Voters]]</f>
        <v>0.55747922437673125</v>
      </c>
      <c r="AA2415" s="94">
        <f>Table1[[#This Row],[Total Ballots]]/Table1[[#This Row],[Total Voters]]</f>
        <v>0.55929487179487181</v>
      </c>
    </row>
    <row r="2416" spans="1:27" s="12" customFormat="1" x14ac:dyDescent="0.35">
      <c r="A2416" s="8" t="s">
        <v>34</v>
      </c>
      <c r="B2416" s="103">
        <v>2022</v>
      </c>
      <c r="C2416" s="17" t="s">
        <v>81</v>
      </c>
      <c r="D2416" s="17"/>
      <c r="E2416" s="34"/>
      <c r="F2416" s="34"/>
      <c r="G2416" s="9" t="s">
        <v>67</v>
      </c>
      <c r="H2416" s="132">
        <v>4145.2542999999996</v>
      </c>
      <c r="I2416" s="132">
        <v>3817.6130999999996</v>
      </c>
      <c r="J2416" s="133">
        <v>7962.8662000000004</v>
      </c>
      <c r="K2416">
        <v>3821</v>
      </c>
      <c r="L2416">
        <v>3601</v>
      </c>
      <c r="M2416">
        <v>134</v>
      </c>
      <c r="N2416">
        <v>7556</v>
      </c>
      <c r="O2416">
        <v>2617</v>
      </c>
      <c r="P2416">
        <v>2517</v>
      </c>
      <c r="Q2416">
        <v>75</v>
      </c>
      <c r="R2416">
        <v>5209</v>
      </c>
      <c r="S2416" s="94">
        <f>Table1[[#This Row],[Female Voters]]/Table1[[#This Row],[Female Population]]</f>
        <v>0.92177698241577133</v>
      </c>
      <c r="T2416" s="94">
        <f>Table1[[#This Row],[Male Voters]]/Table1[[#This Row],[Male Population]]</f>
        <v>0.94325954612844354</v>
      </c>
      <c r="U2416" s="94">
        <f>Table1[[#This Row],[Total Voters]]/Table1[[#This Row],[Total Population]]</f>
        <v>0.94890455399087326</v>
      </c>
      <c r="V2416" s="94">
        <f>Table1[[#This Row],[Female Ballots]]/Table1[[#This Row],[Female Population]]</f>
        <v>0.63132435566136447</v>
      </c>
      <c r="W2416" s="94">
        <f>Table1[[#This Row],[Male Ballots]]/Table1[[#This Row],[Male Population]]</f>
        <v>0.65931249030971739</v>
      </c>
      <c r="X2416" s="94">
        <f>Table1[[#This Row],[Total Ballots]]/Table1[[#This Row],[Total Population]]</f>
        <v>0.65416143749847255</v>
      </c>
      <c r="Y2416" s="94">
        <f>Table1[[#This Row],[Female Ballots]]/Table1[[#This Row],[Female Voters]]</f>
        <v>0.68489924103637789</v>
      </c>
      <c r="Z2416" s="95">
        <f>Table1[[#This Row],[Male Ballots]]/Table1[[#This Row],[Male Voters]]</f>
        <v>0.69897250763676755</v>
      </c>
      <c r="AA2416" s="94">
        <f>Table1[[#This Row],[Total Ballots]]/Table1[[#This Row],[Total Voters]]</f>
        <v>0.68938591847538377</v>
      </c>
    </row>
    <row r="2417" spans="1:27" s="12" customFormat="1" x14ac:dyDescent="0.35">
      <c r="A2417" s="8" t="s">
        <v>31</v>
      </c>
      <c r="B2417" s="103">
        <v>2022</v>
      </c>
      <c r="C2417" s="17" t="s">
        <v>81</v>
      </c>
      <c r="D2417" s="17"/>
      <c r="E2417" s="34"/>
      <c r="F2417" s="34"/>
      <c r="G2417" s="9" t="s">
        <v>79</v>
      </c>
      <c r="H2417" s="132">
        <v>5540.0947199999991</v>
      </c>
      <c r="I2417" s="132">
        <v>5605.3513400000002</v>
      </c>
      <c r="J2417" s="133">
        <v>11145.4463</v>
      </c>
      <c r="K2417">
        <v>5221</v>
      </c>
      <c r="L2417">
        <v>5189</v>
      </c>
      <c r="M2417">
        <v>229</v>
      </c>
      <c r="N2417">
        <v>10639</v>
      </c>
      <c r="O2417">
        <v>2364</v>
      </c>
      <c r="P2417">
        <v>2251</v>
      </c>
      <c r="Q2417">
        <v>83</v>
      </c>
      <c r="R2417">
        <v>4698</v>
      </c>
      <c r="S2417" s="94">
        <f>Table1[[#This Row],[Female Voters]]/Table1[[#This Row],[Female Population]]</f>
        <v>0.94240265985921645</v>
      </c>
      <c r="T2417" s="94">
        <f>Table1[[#This Row],[Male Voters]]/Table1[[#This Row],[Male Population]]</f>
        <v>0.92572252571771885</v>
      </c>
      <c r="U2417" s="94">
        <f>Table1[[#This Row],[Total Voters]]/Table1[[#This Row],[Total Population]]</f>
        <v>0.95456024941773754</v>
      </c>
      <c r="V2417" s="94">
        <f>Table1[[#This Row],[Female Ballots]]/Table1[[#This Row],[Female Population]]</f>
        <v>0.42670750582401601</v>
      </c>
      <c r="W2417" s="94">
        <f>Table1[[#This Row],[Male Ballots]]/Table1[[#This Row],[Male Population]]</f>
        <v>0.40158053678754774</v>
      </c>
      <c r="X2417" s="94">
        <f>Table1[[#This Row],[Total Ballots]]/Table1[[#This Row],[Total Population]]</f>
        <v>0.42151744071477876</v>
      </c>
      <c r="Y2417" s="94">
        <f>Table1[[#This Row],[Female Ballots]]/Table1[[#This Row],[Female Voters]]</f>
        <v>0.45278682244780694</v>
      </c>
      <c r="Z2417" s="95">
        <f>Table1[[#This Row],[Male Ballots]]/Table1[[#This Row],[Male Voters]]</f>
        <v>0.43380227404124111</v>
      </c>
      <c r="AA2417" s="94">
        <f>Table1[[#This Row],[Total Ballots]]/Table1[[#This Row],[Total Voters]]</f>
        <v>0.44158285553153492</v>
      </c>
    </row>
    <row r="2418" spans="1:27" s="12" customFormat="1" x14ac:dyDescent="0.35">
      <c r="A2418" s="8" t="s">
        <v>31</v>
      </c>
      <c r="B2418" s="103">
        <v>2022</v>
      </c>
      <c r="C2418" s="17" t="s">
        <v>81</v>
      </c>
      <c r="D2418" s="17"/>
      <c r="E2418" s="34"/>
      <c r="F2418" s="34"/>
      <c r="G2418" s="9" t="s">
        <v>62</v>
      </c>
      <c r="H2418" s="132">
        <v>354.23081999999999</v>
      </c>
      <c r="I2418" s="132">
        <v>418.89413999999999</v>
      </c>
      <c r="J2418" s="133">
        <v>773.12509999999997</v>
      </c>
      <c r="K2418">
        <v>321</v>
      </c>
      <c r="L2418">
        <v>381</v>
      </c>
      <c r="M2418">
        <v>23</v>
      </c>
      <c r="N2418">
        <v>725</v>
      </c>
      <c r="O2418">
        <v>67</v>
      </c>
      <c r="P2418">
        <v>58</v>
      </c>
      <c r="Q2418">
        <v>5</v>
      </c>
      <c r="R2418">
        <v>130</v>
      </c>
      <c r="S2418" s="94">
        <f>Table1[[#This Row],[Female Voters]]/Table1[[#This Row],[Female Population]]</f>
        <v>0.90618879520421181</v>
      </c>
      <c r="T2418" s="94">
        <f>Table1[[#This Row],[Male Voters]]/Table1[[#This Row],[Male Population]]</f>
        <v>0.90953766982751305</v>
      </c>
      <c r="U2418" s="94">
        <f>Table1[[#This Row],[Total Voters]]/Table1[[#This Row],[Total Population]]</f>
        <v>0.93775250603039539</v>
      </c>
      <c r="V2418" s="94">
        <f>Table1[[#This Row],[Female Ballots]]/Table1[[#This Row],[Female Population]]</f>
        <v>0.18914220959091024</v>
      </c>
      <c r="W2418" s="94">
        <f>Table1[[#This Row],[Male Ballots]]/Table1[[#This Row],[Male Population]]</f>
        <v>0.13845980275589437</v>
      </c>
      <c r="X2418" s="94">
        <f>Table1[[#This Row],[Total Ballots]]/Table1[[#This Row],[Total Population]]</f>
        <v>0.16814872521924332</v>
      </c>
      <c r="Y2418" s="94">
        <f>Table1[[#This Row],[Female Ballots]]/Table1[[#This Row],[Female Voters]]</f>
        <v>0.2087227414330218</v>
      </c>
      <c r="Z2418" s="95">
        <f>Table1[[#This Row],[Male Ballots]]/Table1[[#This Row],[Male Voters]]</f>
        <v>0.15223097112860892</v>
      </c>
      <c r="AA2418" s="94">
        <f>Table1[[#This Row],[Total Ballots]]/Table1[[#This Row],[Total Voters]]</f>
        <v>0.1793103448275862</v>
      </c>
    </row>
    <row r="2419" spans="1:27" s="12" customFormat="1" x14ac:dyDescent="0.35">
      <c r="A2419" s="8" t="s">
        <v>31</v>
      </c>
      <c r="B2419" s="103">
        <v>2022</v>
      </c>
      <c r="C2419" s="17" t="s">
        <v>81</v>
      </c>
      <c r="D2419" s="17"/>
      <c r="E2419" s="34"/>
      <c r="F2419" s="34"/>
      <c r="G2419" s="9" t="s">
        <v>63</v>
      </c>
      <c r="H2419" s="132">
        <v>547.03309999999999</v>
      </c>
      <c r="I2419" s="132">
        <v>591.52409999999998</v>
      </c>
      <c r="J2419" s="133">
        <v>1138.5572</v>
      </c>
      <c r="K2419">
        <v>548</v>
      </c>
      <c r="L2419">
        <v>578</v>
      </c>
      <c r="M2419">
        <v>32</v>
      </c>
      <c r="N2419">
        <v>1158</v>
      </c>
      <c r="O2419">
        <v>89</v>
      </c>
      <c r="P2419">
        <v>99</v>
      </c>
      <c r="Q2419">
        <v>7</v>
      </c>
      <c r="R2419">
        <v>195</v>
      </c>
      <c r="S2419" s="94">
        <f>Table1[[#This Row],[Female Voters]]/Table1[[#This Row],[Female Population]]</f>
        <v>1.0017675347250468</v>
      </c>
      <c r="T2419" s="94">
        <f>Table1[[#This Row],[Male Voters]]/Table1[[#This Row],[Male Population]]</f>
        <v>0.97713685714580356</v>
      </c>
      <c r="U2419" s="94">
        <f>Table1[[#This Row],[Total Voters]]/Table1[[#This Row],[Total Population]]</f>
        <v>1.0170767002307834</v>
      </c>
      <c r="V2419" s="94">
        <f>Table1[[#This Row],[Female Ballots]]/Table1[[#This Row],[Female Population]]</f>
        <v>0.16269582224549117</v>
      </c>
      <c r="W2419" s="94">
        <f>Table1[[#This Row],[Male Ballots]]/Table1[[#This Row],[Male Population]]</f>
        <v>0.16736427137964455</v>
      </c>
      <c r="X2419" s="94">
        <f>Table1[[#This Row],[Total Ballots]]/Table1[[#This Row],[Total Population]]</f>
        <v>0.17126939252590911</v>
      </c>
      <c r="Y2419" s="94">
        <f>Table1[[#This Row],[Female Ballots]]/Table1[[#This Row],[Female Voters]]</f>
        <v>0.16240875912408759</v>
      </c>
      <c r="Z2419" s="95">
        <f>Table1[[#This Row],[Male Ballots]]/Table1[[#This Row],[Male Voters]]</f>
        <v>0.17128027681660898</v>
      </c>
      <c r="AA2419" s="94">
        <f>Table1[[#This Row],[Total Ballots]]/Table1[[#This Row],[Total Voters]]</f>
        <v>0.16839378238341968</v>
      </c>
    </row>
    <row r="2420" spans="1:27" s="12" customFormat="1" x14ac:dyDescent="0.35">
      <c r="A2420" s="8" t="s">
        <v>31</v>
      </c>
      <c r="B2420" s="103">
        <v>2022</v>
      </c>
      <c r="C2420" s="17" t="s">
        <v>81</v>
      </c>
      <c r="D2420" s="17"/>
      <c r="E2420" s="34"/>
      <c r="F2420" s="34"/>
      <c r="G2420" s="9" t="s">
        <v>64</v>
      </c>
      <c r="H2420" s="132">
        <v>722.404</v>
      </c>
      <c r="I2420" s="132">
        <v>699.77769999999998</v>
      </c>
      <c r="J2420" s="133">
        <v>1422.1815999999999</v>
      </c>
      <c r="K2420">
        <v>677</v>
      </c>
      <c r="L2420">
        <v>620</v>
      </c>
      <c r="M2420">
        <v>37</v>
      </c>
      <c r="N2420">
        <v>1334</v>
      </c>
      <c r="O2420">
        <v>164</v>
      </c>
      <c r="P2420">
        <v>130</v>
      </c>
      <c r="Q2420">
        <v>7</v>
      </c>
      <c r="R2420">
        <v>301</v>
      </c>
      <c r="S2420" s="94">
        <f>Table1[[#This Row],[Female Voters]]/Table1[[#This Row],[Female Population]]</f>
        <v>0.93714874225502631</v>
      </c>
      <c r="T2420" s="94">
        <f>Table1[[#This Row],[Male Voters]]/Table1[[#This Row],[Male Population]]</f>
        <v>0.88599565261939617</v>
      </c>
      <c r="U2420" s="94">
        <f>Table1[[#This Row],[Total Voters]]/Table1[[#This Row],[Total Population]]</f>
        <v>0.93799554149765407</v>
      </c>
      <c r="V2420" s="94">
        <f>Table1[[#This Row],[Female Ballots]]/Table1[[#This Row],[Female Population]]</f>
        <v>0.2270197839436105</v>
      </c>
      <c r="W2420" s="94">
        <f>Table1[[#This Row],[Male Ballots]]/Table1[[#This Row],[Male Population]]</f>
        <v>0.18577328200084112</v>
      </c>
      <c r="X2420" s="94">
        <f>Table1[[#This Row],[Total Ballots]]/Table1[[#This Row],[Total Population]]</f>
        <v>0.21164667015801641</v>
      </c>
      <c r="Y2420" s="94">
        <f>Table1[[#This Row],[Female Ballots]]/Table1[[#This Row],[Female Voters]]</f>
        <v>0.24224519940915806</v>
      </c>
      <c r="Z2420" s="95">
        <f>Table1[[#This Row],[Male Ballots]]/Table1[[#This Row],[Male Voters]]</f>
        <v>0.20967741935483872</v>
      </c>
      <c r="AA2420" s="94">
        <f>Table1[[#This Row],[Total Ballots]]/Table1[[#This Row],[Total Voters]]</f>
        <v>0.22563718140929534</v>
      </c>
    </row>
    <row r="2421" spans="1:27" s="12" customFormat="1" x14ac:dyDescent="0.35">
      <c r="A2421" s="8" t="s">
        <v>31</v>
      </c>
      <c r="B2421" s="103">
        <v>2022</v>
      </c>
      <c r="C2421" s="17" t="s">
        <v>81</v>
      </c>
      <c r="D2421" s="17"/>
      <c r="E2421" s="34"/>
      <c r="F2421" s="34"/>
      <c r="G2421" s="9" t="s">
        <v>65</v>
      </c>
      <c r="H2421" s="132">
        <v>731.39049999999997</v>
      </c>
      <c r="I2421" s="132">
        <v>744.11220000000003</v>
      </c>
      <c r="J2421" s="133">
        <v>1475.5026</v>
      </c>
      <c r="K2421">
        <v>679</v>
      </c>
      <c r="L2421">
        <v>710</v>
      </c>
      <c r="M2421">
        <v>30</v>
      </c>
      <c r="N2421">
        <v>1419</v>
      </c>
      <c r="O2421">
        <v>255</v>
      </c>
      <c r="P2421">
        <v>215</v>
      </c>
      <c r="Q2421">
        <v>10</v>
      </c>
      <c r="R2421">
        <v>480</v>
      </c>
      <c r="S2421" s="94">
        <f>Table1[[#This Row],[Female Voters]]/Table1[[#This Row],[Female Population]]</f>
        <v>0.92836863481273002</v>
      </c>
      <c r="T2421" s="94">
        <f>Table1[[#This Row],[Male Voters]]/Table1[[#This Row],[Male Population]]</f>
        <v>0.9541571822098871</v>
      </c>
      <c r="U2421" s="94">
        <f>Table1[[#This Row],[Total Voters]]/Table1[[#This Row],[Total Population]]</f>
        <v>0.96170620099212289</v>
      </c>
      <c r="V2421" s="94">
        <f>Table1[[#This Row],[Female Ballots]]/Table1[[#This Row],[Female Population]]</f>
        <v>0.34865096005485441</v>
      </c>
      <c r="W2421" s="94">
        <f>Table1[[#This Row],[Male Ballots]]/Table1[[#This Row],[Male Population]]</f>
        <v>0.28893492137341653</v>
      </c>
      <c r="X2421" s="94">
        <f>Table1[[#This Row],[Total Ballots]]/Table1[[#This Row],[Total Population]]</f>
        <v>0.32531287982820228</v>
      </c>
      <c r="Y2421" s="94">
        <f>Table1[[#This Row],[Female Ballots]]/Table1[[#This Row],[Female Voters]]</f>
        <v>0.37555228276877761</v>
      </c>
      <c r="Z2421" s="95">
        <f>Table1[[#This Row],[Male Ballots]]/Table1[[#This Row],[Male Voters]]</f>
        <v>0.30281690140845069</v>
      </c>
      <c r="AA2421" s="94">
        <f>Table1[[#This Row],[Total Ballots]]/Table1[[#This Row],[Total Voters]]</f>
        <v>0.33826638477801269</v>
      </c>
    </row>
    <row r="2422" spans="1:27" s="12" customFormat="1" x14ac:dyDescent="0.35">
      <c r="A2422" s="8" t="s">
        <v>31</v>
      </c>
      <c r="B2422" s="103">
        <v>2022</v>
      </c>
      <c r="C2422" s="17" t="s">
        <v>81</v>
      </c>
      <c r="D2422" s="17"/>
      <c r="E2422" s="34"/>
      <c r="F2422" s="34"/>
      <c r="G2422" s="9" t="s">
        <v>66</v>
      </c>
      <c r="H2422" s="132">
        <v>1173.0418</v>
      </c>
      <c r="I2422" s="132">
        <v>1110.8530000000001</v>
      </c>
      <c r="J2422" s="133">
        <v>2283.8950000000004</v>
      </c>
      <c r="K2422">
        <v>1018</v>
      </c>
      <c r="L2422">
        <v>956</v>
      </c>
      <c r="M2422">
        <v>48</v>
      </c>
      <c r="N2422">
        <v>2022</v>
      </c>
      <c r="O2422">
        <v>565</v>
      </c>
      <c r="P2422">
        <v>482</v>
      </c>
      <c r="Q2422">
        <v>22</v>
      </c>
      <c r="R2422">
        <v>1069</v>
      </c>
      <c r="S2422" s="94">
        <f>Table1[[#This Row],[Female Voters]]/Table1[[#This Row],[Female Population]]</f>
        <v>0.86782926235024194</v>
      </c>
      <c r="T2422" s="94">
        <f>Table1[[#This Row],[Male Voters]]/Table1[[#This Row],[Male Population]]</f>
        <v>0.86059991736080288</v>
      </c>
      <c r="U2422" s="94">
        <f>Table1[[#This Row],[Total Voters]]/Table1[[#This Row],[Total Population]]</f>
        <v>0.88532966708189287</v>
      </c>
      <c r="V2422" s="94">
        <f>Table1[[#This Row],[Female Ballots]]/Table1[[#This Row],[Female Population]]</f>
        <v>0.48165376544979044</v>
      </c>
      <c r="W2422" s="94">
        <f>Table1[[#This Row],[Male Ballots]]/Table1[[#This Row],[Male Population]]</f>
        <v>0.43390079515471441</v>
      </c>
      <c r="X2422" s="94">
        <f>Table1[[#This Row],[Total Ballots]]/Table1[[#This Row],[Total Population]]</f>
        <v>0.46806004654329547</v>
      </c>
      <c r="Y2422" s="94">
        <f>Table1[[#This Row],[Female Ballots]]/Table1[[#This Row],[Female Voters]]</f>
        <v>0.55500982318271119</v>
      </c>
      <c r="Z2422" s="95">
        <f>Table1[[#This Row],[Male Ballots]]/Table1[[#This Row],[Male Voters]]</f>
        <v>0.50418410041841</v>
      </c>
      <c r="AA2422" s="94">
        <f>Table1[[#This Row],[Total Ballots]]/Table1[[#This Row],[Total Voters]]</f>
        <v>0.52868447082096937</v>
      </c>
    </row>
    <row r="2423" spans="1:27" s="12" customFormat="1" x14ac:dyDescent="0.35">
      <c r="A2423" s="8" t="s">
        <v>31</v>
      </c>
      <c r="B2423" s="103">
        <v>2022</v>
      </c>
      <c r="C2423" s="17" t="s">
        <v>81</v>
      </c>
      <c r="D2423" s="17"/>
      <c r="E2423" s="34"/>
      <c r="F2423" s="34"/>
      <c r="G2423" s="9" t="s">
        <v>67</v>
      </c>
      <c r="H2423" s="132">
        <v>2011.9944999999998</v>
      </c>
      <c r="I2423" s="132">
        <v>2040.1902</v>
      </c>
      <c r="J2423" s="133">
        <v>4052.1847999999995</v>
      </c>
      <c r="K2423">
        <v>1978</v>
      </c>
      <c r="L2423">
        <v>1944</v>
      </c>
      <c r="M2423">
        <v>59</v>
      </c>
      <c r="N2423">
        <v>3981</v>
      </c>
      <c r="O2423">
        <v>1224</v>
      </c>
      <c r="P2423">
        <v>1267</v>
      </c>
      <c r="Q2423">
        <v>32</v>
      </c>
      <c r="R2423">
        <v>2523</v>
      </c>
      <c r="S2423" s="94">
        <f>Table1[[#This Row],[Female Voters]]/Table1[[#This Row],[Female Population]]</f>
        <v>0.98310407906184649</v>
      </c>
      <c r="T2423" s="94">
        <f>Table1[[#This Row],[Male Voters]]/Table1[[#This Row],[Male Population]]</f>
        <v>0.95285233700269711</v>
      </c>
      <c r="U2423" s="94">
        <f>Table1[[#This Row],[Total Voters]]/Table1[[#This Row],[Total Population]]</f>
        <v>0.98243298281953984</v>
      </c>
      <c r="V2423" s="94">
        <f>Table1[[#This Row],[Female Ballots]]/Table1[[#This Row],[Female Population]]</f>
        <v>0.60835156358528819</v>
      </c>
      <c r="W2423" s="94">
        <f>Table1[[#This Row],[Male Ballots]]/Table1[[#This Row],[Male Population]]</f>
        <v>0.62102053034074955</v>
      </c>
      <c r="X2423" s="94">
        <f>Table1[[#This Row],[Total Ballots]]/Table1[[#This Row],[Total Population]]</f>
        <v>0.62262708255556365</v>
      </c>
      <c r="Y2423" s="94">
        <f>Table1[[#This Row],[Female Ballots]]/Table1[[#This Row],[Female Voters]]</f>
        <v>0.61880687563195147</v>
      </c>
      <c r="Z2423" s="95">
        <f>Table1[[#This Row],[Male Ballots]]/Table1[[#This Row],[Male Voters]]</f>
        <v>0.65174897119341568</v>
      </c>
      <c r="AA2423" s="94">
        <f>Table1[[#This Row],[Total Ballots]]/Table1[[#This Row],[Total Voters]]</f>
        <v>0.6337603617181613</v>
      </c>
    </row>
    <row r="2424" spans="1:27" s="12" customFormat="1" x14ac:dyDescent="0.35">
      <c r="A2424" s="8" t="s">
        <v>55</v>
      </c>
      <c r="B2424" s="103">
        <v>2022</v>
      </c>
      <c r="C2424" s="17" t="s">
        <v>81</v>
      </c>
      <c r="D2424" s="17"/>
      <c r="E2424" s="34"/>
      <c r="F2424" s="34"/>
      <c r="G2424" s="9" t="s">
        <v>79</v>
      </c>
      <c r="H2424" s="132">
        <v>367323.51900000003</v>
      </c>
      <c r="I2424" s="132">
        <v>354807.12399999995</v>
      </c>
      <c r="J2424" s="133">
        <v>722130.65</v>
      </c>
      <c r="K2424">
        <v>278876</v>
      </c>
      <c r="L2424">
        <v>256696</v>
      </c>
      <c r="M2424">
        <v>10432</v>
      </c>
      <c r="N2424">
        <v>546004</v>
      </c>
      <c r="O2424">
        <v>103700</v>
      </c>
      <c r="P2424">
        <v>92897</v>
      </c>
      <c r="Q2424">
        <v>3053</v>
      </c>
      <c r="R2424">
        <v>199650</v>
      </c>
      <c r="S2424" s="94">
        <f>Table1[[#This Row],[Female Voters]]/Table1[[#This Row],[Female Population]]</f>
        <v>0.75921084704625186</v>
      </c>
      <c r="T2424" s="94">
        <f>Table1[[#This Row],[Male Voters]]/Table1[[#This Row],[Male Population]]</f>
        <v>0.723480400015869</v>
      </c>
      <c r="U2424" s="94">
        <f>Table1[[#This Row],[Total Voters]]/Table1[[#This Row],[Total Population]]</f>
        <v>0.75610140630369305</v>
      </c>
      <c r="V2424" s="94">
        <f>Table1[[#This Row],[Female Ballots]]/Table1[[#This Row],[Female Population]]</f>
        <v>0.28231244294487984</v>
      </c>
      <c r="W2424" s="94">
        <f>Table1[[#This Row],[Male Ballots]]/Table1[[#This Row],[Male Population]]</f>
        <v>0.26182394240765022</v>
      </c>
      <c r="X2424" s="94">
        <f>Table1[[#This Row],[Total Ballots]]/Table1[[#This Row],[Total Population]]</f>
        <v>0.27647351625360311</v>
      </c>
      <c r="Y2424" s="94">
        <f>Table1[[#This Row],[Female Ballots]]/Table1[[#This Row],[Female Voters]]</f>
        <v>0.37184985441558255</v>
      </c>
      <c r="Z2424" s="95">
        <f>Table1[[#This Row],[Male Ballots]]/Table1[[#This Row],[Male Voters]]</f>
        <v>0.36189500420731135</v>
      </c>
      <c r="AA2424" s="94">
        <f>Table1[[#This Row],[Total Ballots]]/Table1[[#This Row],[Total Voters]]</f>
        <v>0.36565666185595708</v>
      </c>
    </row>
    <row r="2425" spans="1:27" s="12" customFormat="1" x14ac:dyDescent="0.35">
      <c r="A2425" s="8" t="s">
        <v>55</v>
      </c>
      <c r="B2425" s="103">
        <v>2022</v>
      </c>
      <c r="C2425" s="17" t="s">
        <v>81</v>
      </c>
      <c r="D2425" s="17"/>
      <c r="E2425" s="34"/>
      <c r="F2425" s="34"/>
      <c r="G2425" s="9" t="s">
        <v>62</v>
      </c>
      <c r="H2425" s="132">
        <v>40891.090000000004</v>
      </c>
      <c r="I2425" s="132">
        <v>45566.680999999997</v>
      </c>
      <c r="J2425" s="133">
        <v>86457.76999999999</v>
      </c>
      <c r="K2425">
        <v>21668</v>
      </c>
      <c r="L2425">
        <v>21647</v>
      </c>
      <c r="M2425">
        <v>1382</v>
      </c>
      <c r="N2425">
        <v>44697</v>
      </c>
      <c r="O2425">
        <v>3750</v>
      </c>
      <c r="P2425">
        <v>3691</v>
      </c>
      <c r="Q2425">
        <v>356</v>
      </c>
      <c r="R2425">
        <v>7797</v>
      </c>
      <c r="S2425" s="94">
        <f>Table1[[#This Row],[Female Voters]]/Table1[[#This Row],[Female Population]]</f>
        <v>0.52989538796838132</v>
      </c>
      <c r="T2425" s="94">
        <f>Table1[[#This Row],[Male Voters]]/Table1[[#This Row],[Male Population]]</f>
        <v>0.47506203052181928</v>
      </c>
      <c r="U2425" s="94">
        <f>Table1[[#This Row],[Total Voters]]/Table1[[#This Row],[Total Population]]</f>
        <v>0.51698071786954491</v>
      </c>
      <c r="V2425" s="94">
        <f>Table1[[#This Row],[Female Ballots]]/Table1[[#This Row],[Female Population]]</f>
        <v>9.1707019793309488E-2</v>
      </c>
      <c r="W2425" s="94">
        <f>Table1[[#This Row],[Male Ballots]]/Table1[[#This Row],[Male Population]]</f>
        <v>8.1002169106852442E-2</v>
      </c>
      <c r="X2425" s="94">
        <f>Table1[[#This Row],[Total Ballots]]/Table1[[#This Row],[Total Population]]</f>
        <v>9.01827562751156E-2</v>
      </c>
      <c r="Y2425" s="94">
        <f>Table1[[#This Row],[Female Ballots]]/Table1[[#This Row],[Female Voters]]</f>
        <v>0.17306627284474801</v>
      </c>
      <c r="Z2425" s="95">
        <f>Table1[[#This Row],[Male Ballots]]/Table1[[#This Row],[Male Voters]]</f>
        <v>0.17050861551254215</v>
      </c>
      <c r="AA2425" s="94">
        <f>Table1[[#This Row],[Total Ballots]]/Table1[[#This Row],[Total Voters]]</f>
        <v>0.17444123766695752</v>
      </c>
    </row>
    <row r="2426" spans="1:27" s="12" customFormat="1" x14ac:dyDescent="0.35">
      <c r="A2426" s="8" t="s">
        <v>55</v>
      </c>
      <c r="B2426" s="103">
        <v>2022</v>
      </c>
      <c r="C2426" s="17" t="s">
        <v>81</v>
      </c>
      <c r="D2426" s="17"/>
      <c r="E2426" s="34"/>
      <c r="F2426" s="34"/>
      <c r="G2426" s="9" t="s">
        <v>63</v>
      </c>
      <c r="H2426" s="132">
        <v>65761.72</v>
      </c>
      <c r="I2426" s="132">
        <v>68353.919999999998</v>
      </c>
      <c r="J2426" s="133">
        <v>134115.64000000001</v>
      </c>
      <c r="K2426">
        <v>45882</v>
      </c>
      <c r="L2426">
        <v>44252</v>
      </c>
      <c r="M2426">
        <v>2431</v>
      </c>
      <c r="N2426">
        <v>92565</v>
      </c>
      <c r="O2426">
        <v>8117</v>
      </c>
      <c r="P2426">
        <v>7217</v>
      </c>
      <c r="Q2426">
        <v>520</v>
      </c>
      <c r="R2426">
        <v>15854</v>
      </c>
      <c r="S2426" s="94">
        <f>Table1[[#This Row],[Female Voters]]/Table1[[#This Row],[Female Population]]</f>
        <v>0.69770072923883375</v>
      </c>
      <c r="T2426" s="94">
        <f>Table1[[#This Row],[Male Voters]]/Table1[[#This Row],[Male Population]]</f>
        <v>0.64739520425456221</v>
      </c>
      <c r="U2426" s="94">
        <f>Table1[[#This Row],[Total Voters]]/Table1[[#This Row],[Total Population]]</f>
        <v>0.69018796018122863</v>
      </c>
      <c r="V2426" s="94">
        <f>Table1[[#This Row],[Female Ballots]]/Table1[[#This Row],[Female Population]]</f>
        <v>0.12343046988430351</v>
      </c>
      <c r="W2426" s="94">
        <f>Table1[[#This Row],[Male Ballots]]/Table1[[#This Row],[Male Population]]</f>
        <v>0.10558282538879994</v>
      </c>
      <c r="X2426" s="94">
        <f>Table1[[#This Row],[Total Ballots]]/Table1[[#This Row],[Total Population]]</f>
        <v>0.11821141814631014</v>
      </c>
      <c r="Y2426" s="94">
        <f>Table1[[#This Row],[Female Ballots]]/Table1[[#This Row],[Female Voters]]</f>
        <v>0.17691033520770671</v>
      </c>
      <c r="Z2426" s="95">
        <f>Table1[[#This Row],[Male Ballots]]/Table1[[#This Row],[Male Voters]]</f>
        <v>0.16308867395823917</v>
      </c>
      <c r="AA2426" s="94">
        <f>Table1[[#This Row],[Total Ballots]]/Table1[[#This Row],[Total Voters]]</f>
        <v>0.17127423972343758</v>
      </c>
    </row>
    <row r="2427" spans="1:27" s="12" customFormat="1" x14ac:dyDescent="0.35">
      <c r="A2427" s="8" t="s">
        <v>55</v>
      </c>
      <c r="B2427" s="103">
        <v>2022</v>
      </c>
      <c r="C2427" s="17" t="s">
        <v>81</v>
      </c>
      <c r="D2427" s="17"/>
      <c r="E2427" s="34"/>
      <c r="F2427" s="34"/>
      <c r="G2427" s="9" t="s">
        <v>64</v>
      </c>
      <c r="H2427" s="132">
        <v>65777.08</v>
      </c>
      <c r="I2427" s="132">
        <v>65181.01</v>
      </c>
      <c r="J2427" s="133">
        <v>130958.1</v>
      </c>
      <c r="K2427">
        <v>51119</v>
      </c>
      <c r="L2427">
        <v>47827</v>
      </c>
      <c r="M2427">
        <v>2210</v>
      </c>
      <c r="N2427">
        <v>101156</v>
      </c>
      <c r="O2427">
        <v>12376</v>
      </c>
      <c r="P2427">
        <v>11316</v>
      </c>
      <c r="Q2427">
        <v>493</v>
      </c>
      <c r="R2427">
        <v>24185</v>
      </c>
      <c r="S2427" s="94">
        <f>Table1[[#This Row],[Female Voters]]/Table1[[#This Row],[Female Population]]</f>
        <v>0.77715520360587609</v>
      </c>
      <c r="T2427" s="94">
        <f>Table1[[#This Row],[Male Voters]]/Table1[[#This Row],[Male Population]]</f>
        <v>0.73375665703860682</v>
      </c>
      <c r="U2427" s="94">
        <f>Table1[[#This Row],[Total Voters]]/Table1[[#This Row],[Total Population]]</f>
        <v>0.7724302658636617</v>
      </c>
      <c r="V2427" s="94">
        <f>Table1[[#This Row],[Female Ballots]]/Table1[[#This Row],[Female Population]]</f>
        <v>0.18815064457102687</v>
      </c>
      <c r="W2427" s="94">
        <f>Table1[[#This Row],[Male Ballots]]/Table1[[#This Row],[Male Population]]</f>
        <v>0.17360884711666788</v>
      </c>
      <c r="X2427" s="94">
        <f>Table1[[#This Row],[Total Ballots]]/Table1[[#This Row],[Total Population]]</f>
        <v>0.18467738918020343</v>
      </c>
      <c r="Y2427" s="94">
        <f>Table1[[#This Row],[Female Ballots]]/Table1[[#This Row],[Female Voters]]</f>
        <v>0.24210176255404056</v>
      </c>
      <c r="Z2427" s="95">
        <f>Table1[[#This Row],[Male Ballots]]/Table1[[#This Row],[Male Voters]]</f>
        <v>0.23660275576557174</v>
      </c>
      <c r="AA2427" s="94">
        <f>Table1[[#This Row],[Total Ballots]]/Table1[[#This Row],[Total Voters]]</f>
        <v>0.23908616394479815</v>
      </c>
    </row>
    <row r="2428" spans="1:27" s="12" customFormat="1" x14ac:dyDescent="0.35">
      <c r="A2428" s="8" t="s">
        <v>55</v>
      </c>
      <c r="B2428" s="103">
        <v>2022</v>
      </c>
      <c r="C2428" s="17" t="s">
        <v>81</v>
      </c>
      <c r="D2428" s="17"/>
      <c r="E2428" s="34"/>
      <c r="F2428" s="34"/>
      <c r="G2428" s="9" t="s">
        <v>65</v>
      </c>
      <c r="H2428" s="132">
        <v>55975.81</v>
      </c>
      <c r="I2428" s="132">
        <v>54862.85</v>
      </c>
      <c r="J2428" s="133">
        <v>110838.67</v>
      </c>
      <c r="K2428">
        <v>43565</v>
      </c>
      <c r="L2428">
        <v>41317</v>
      </c>
      <c r="M2428">
        <v>1414</v>
      </c>
      <c r="N2428">
        <v>86296</v>
      </c>
      <c r="O2428">
        <v>14328</v>
      </c>
      <c r="P2428">
        <v>13363</v>
      </c>
      <c r="Q2428">
        <v>399</v>
      </c>
      <c r="R2428">
        <v>28090</v>
      </c>
      <c r="S2428" s="94">
        <f>Table1[[#This Row],[Female Voters]]/Table1[[#This Row],[Female Population]]</f>
        <v>0.77828261886697137</v>
      </c>
      <c r="T2428" s="94">
        <f>Table1[[#This Row],[Male Voters]]/Table1[[#This Row],[Male Population]]</f>
        <v>0.7530961297125468</v>
      </c>
      <c r="U2428" s="94">
        <f>Table1[[#This Row],[Total Voters]]/Table1[[#This Row],[Total Population]]</f>
        <v>0.77857303773132613</v>
      </c>
      <c r="V2428" s="94">
        <f>Table1[[#This Row],[Female Ballots]]/Table1[[#This Row],[Female Population]]</f>
        <v>0.25596771176692218</v>
      </c>
      <c r="W2428" s="94">
        <f>Table1[[#This Row],[Male Ballots]]/Table1[[#This Row],[Male Population]]</f>
        <v>0.24357101390102776</v>
      </c>
      <c r="X2428" s="94">
        <f>Table1[[#This Row],[Total Ballots]]/Table1[[#This Row],[Total Population]]</f>
        <v>0.25343140620507265</v>
      </c>
      <c r="Y2428" s="94">
        <f>Table1[[#This Row],[Female Ballots]]/Table1[[#This Row],[Female Voters]]</f>
        <v>0.32888786870193965</v>
      </c>
      <c r="Z2428" s="95">
        <f>Table1[[#This Row],[Male Ballots]]/Table1[[#This Row],[Male Voters]]</f>
        <v>0.32342619260836941</v>
      </c>
      <c r="AA2428" s="94">
        <f>Table1[[#This Row],[Total Ballots]]/Table1[[#This Row],[Total Voters]]</f>
        <v>0.3255075553907481</v>
      </c>
    </row>
    <row r="2429" spans="1:27" s="12" customFormat="1" x14ac:dyDescent="0.35">
      <c r="A2429" s="8" t="s">
        <v>55</v>
      </c>
      <c r="B2429" s="103">
        <v>2022</v>
      </c>
      <c r="C2429" s="17" t="s">
        <v>81</v>
      </c>
      <c r="D2429" s="17"/>
      <c r="E2429" s="34"/>
      <c r="F2429" s="34"/>
      <c r="G2429" s="9" t="s">
        <v>66</v>
      </c>
      <c r="H2429" s="132">
        <v>58336.33</v>
      </c>
      <c r="I2429" s="132">
        <v>55267.479999999996</v>
      </c>
      <c r="J2429" s="133">
        <v>113603.82</v>
      </c>
      <c r="K2429">
        <v>46198</v>
      </c>
      <c r="L2429">
        <v>43008</v>
      </c>
      <c r="M2429">
        <v>1469</v>
      </c>
      <c r="N2429">
        <v>90675</v>
      </c>
      <c r="O2429">
        <v>21881</v>
      </c>
      <c r="P2429">
        <v>20038</v>
      </c>
      <c r="Q2429">
        <v>533</v>
      </c>
      <c r="R2429">
        <v>42452</v>
      </c>
      <c r="S2429" s="94">
        <f>Table1[[#This Row],[Female Voters]]/Table1[[#This Row],[Female Population]]</f>
        <v>0.79192503196550068</v>
      </c>
      <c r="T2429" s="94">
        <f>Table1[[#This Row],[Male Voters]]/Table1[[#This Row],[Male Population]]</f>
        <v>0.77817913898010194</v>
      </c>
      <c r="U2429" s="94">
        <f>Table1[[#This Row],[Total Voters]]/Table1[[#This Row],[Total Population]]</f>
        <v>0.79816858271139113</v>
      </c>
      <c r="V2429" s="94">
        <f>Table1[[#This Row],[Female Ballots]]/Table1[[#This Row],[Female Population]]</f>
        <v>0.37508358856307894</v>
      </c>
      <c r="W2429" s="94">
        <f>Table1[[#This Row],[Male Ballots]]/Table1[[#This Row],[Male Population]]</f>
        <v>0.36256402499263585</v>
      </c>
      <c r="X2429" s="94">
        <f>Table1[[#This Row],[Total Ballots]]/Table1[[#This Row],[Total Population]]</f>
        <v>0.3736846172954395</v>
      </c>
      <c r="Y2429" s="94">
        <f>Table1[[#This Row],[Female Ballots]]/Table1[[#This Row],[Female Voters]]</f>
        <v>0.47363522230399585</v>
      </c>
      <c r="Z2429" s="95">
        <f>Table1[[#This Row],[Male Ballots]]/Table1[[#This Row],[Male Voters]]</f>
        <v>0.46591331845238093</v>
      </c>
      <c r="AA2429" s="94">
        <f>Table1[[#This Row],[Total Ballots]]/Table1[[#This Row],[Total Voters]]</f>
        <v>0.4681775572098153</v>
      </c>
    </row>
    <row r="2430" spans="1:27" s="12" customFormat="1" x14ac:dyDescent="0.35">
      <c r="A2430" s="8" t="s">
        <v>55</v>
      </c>
      <c r="B2430" s="103">
        <v>2022</v>
      </c>
      <c r="C2430" s="17" t="s">
        <v>81</v>
      </c>
      <c r="D2430" s="17"/>
      <c r="E2430" s="34"/>
      <c r="F2430" s="34"/>
      <c r="G2430" s="9" t="s">
        <v>67</v>
      </c>
      <c r="H2430" s="132">
        <v>80581.489000000001</v>
      </c>
      <c r="I2430" s="132">
        <v>65575.18299999999</v>
      </c>
      <c r="J2430" s="133">
        <v>146156.65</v>
      </c>
      <c r="K2430">
        <v>70444</v>
      </c>
      <c r="L2430">
        <v>58645</v>
      </c>
      <c r="M2430">
        <v>1526</v>
      </c>
      <c r="N2430">
        <v>130615</v>
      </c>
      <c r="O2430">
        <v>43248</v>
      </c>
      <c r="P2430">
        <v>37272</v>
      </c>
      <c r="Q2430">
        <v>752</v>
      </c>
      <c r="R2430">
        <v>81272</v>
      </c>
      <c r="S2430" s="94">
        <f>Table1[[#This Row],[Female Voters]]/Table1[[#This Row],[Female Population]]</f>
        <v>0.87419580941225838</v>
      </c>
      <c r="T2430" s="94">
        <f>Table1[[#This Row],[Male Voters]]/Table1[[#This Row],[Male Population]]</f>
        <v>0.89431698574138951</v>
      </c>
      <c r="U2430" s="94">
        <f>Table1[[#This Row],[Total Voters]]/Table1[[#This Row],[Total Population]]</f>
        <v>0.89366443470071333</v>
      </c>
      <c r="V2430" s="94">
        <f>Table1[[#This Row],[Female Ballots]]/Table1[[#This Row],[Female Population]]</f>
        <v>0.53669894335161761</v>
      </c>
      <c r="W2430" s="94">
        <f>Table1[[#This Row],[Male Ballots]]/Table1[[#This Row],[Male Population]]</f>
        <v>0.56838575654451484</v>
      </c>
      <c r="X2430" s="94">
        <f>Table1[[#This Row],[Total Ballots]]/Table1[[#This Row],[Total Population]]</f>
        <v>0.55606091135777946</v>
      </c>
      <c r="Y2430" s="94">
        <f>Table1[[#This Row],[Female Ballots]]/Table1[[#This Row],[Female Voters]]</f>
        <v>0.61393447277269886</v>
      </c>
      <c r="Z2430" s="95">
        <f>Table1[[#This Row],[Male Ballots]]/Table1[[#This Row],[Male Voters]]</f>
        <v>0.63555290306078949</v>
      </c>
      <c r="AA2430" s="94">
        <f>Table1[[#This Row],[Total Ballots]]/Table1[[#This Row],[Total Voters]]</f>
        <v>0.6222256249282242</v>
      </c>
    </row>
    <row r="2431" spans="1:27" s="12" customFormat="1" x14ac:dyDescent="0.35">
      <c r="A2431" s="8" t="s">
        <v>23</v>
      </c>
      <c r="B2431" s="103">
        <v>2022</v>
      </c>
      <c r="C2431" s="17" t="s">
        <v>81</v>
      </c>
      <c r="D2431" s="17"/>
      <c r="E2431" s="34"/>
      <c r="F2431" s="34"/>
      <c r="G2431" s="9" t="s">
        <v>79</v>
      </c>
      <c r="H2431" s="132">
        <v>8073.8309399999998</v>
      </c>
      <c r="I2431" s="132">
        <v>7553.6162700000004</v>
      </c>
      <c r="J2431" s="133">
        <v>15627.447200000001</v>
      </c>
      <c r="K2431">
        <v>7300</v>
      </c>
      <c r="L2431">
        <v>6819</v>
      </c>
      <c r="M2431">
        <v>377</v>
      </c>
      <c r="N2431">
        <v>14496</v>
      </c>
      <c r="O2431">
        <v>3818</v>
      </c>
      <c r="P2431">
        <v>3372</v>
      </c>
      <c r="Q2431">
        <v>148</v>
      </c>
      <c r="R2431">
        <v>7338</v>
      </c>
      <c r="S2431" s="94">
        <f>Table1[[#This Row],[Female Voters]]/Table1[[#This Row],[Female Population]]</f>
        <v>0.90415566714851225</v>
      </c>
      <c r="T2431" s="94">
        <f>Table1[[#This Row],[Male Voters]]/Table1[[#This Row],[Male Population]]</f>
        <v>0.90274641393717492</v>
      </c>
      <c r="U2431" s="94">
        <f>Table1[[#This Row],[Total Voters]]/Table1[[#This Row],[Total Population]]</f>
        <v>0.92759871874659094</v>
      </c>
      <c r="V2431" s="94">
        <f>Table1[[#This Row],[Female Ballots]]/Table1[[#This Row],[Female Population]]</f>
        <v>0.47288579961274246</v>
      </c>
      <c r="W2431" s="94">
        <f>Table1[[#This Row],[Male Ballots]]/Table1[[#This Row],[Male Population]]</f>
        <v>0.44640869743307726</v>
      </c>
      <c r="X2431" s="94">
        <f>Table1[[#This Row],[Total Ballots]]/Table1[[#This Row],[Total Population]]</f>
        <v>0.46955845737875856</v>
      </c>
      <c r="Y2431" s="94">
        <f>Table1[[#This Row],[Female Ballots]]/Table1[[#This Row],[Female Voters]]</f>
        <v>0.52301369863013702</v>
      </c>
      <c r="Z2431" s="95">
        <f>Table1[[#This Row],[Male Ballots]]/Table1[[#This Row],[Male Voters]]</f>
        <v>0.49450065992080949</v>
      </c>
      <c r="AA2431" s="94">
        <f>Table1[[#This Row],[Total Ballots]]/Table1[[#This Row],[Total Voters]]</f>
        <v>0.50620860927152322</v>
      </c>
    </row>
    <row r="2432" spans="1:27" s="12" customFormat="1" x14ac:dyDescent="0.35">
      <c r="A2432" s="8" t="s">
        <v>23</v>
      </c>
      <c r="B2432" s="103">
        <v>2022</v>
      </c>
      <c r="C2432" s="17" t="s">
        <v>81</v>
      </c>
      <c r="D2432" s="17"/>
      <c r="E2432" s="34"/>
      <c r="F2432" s="34"/>
      <c r="G2432" s="9" t="s">
        <v>62</v>
      </c>
      <c r="H2432" s="132">
        <v>435.67644000000007</v>
      </c>
      <c r="I2432" s="132">
        <v>396.94186999999999</v>
      </c>
      <c r="J2432" s="133">
        <v>832.61829999999998</v>
      </c>
      <c r="K2432">
        <v>309</v>
      </c>
      <c r="L2432">
        <v>283</v>
      </c>
      <c r="M2432">
        <v>26</v>
      </c>
      <c r="N2432">
        <v>618</v>
      </c>
      <c r="O2432">
        <v>73</v>
      </c>
      <c r="P2432">
        <v>60</v>
      </c>
      <c r="Q2432">
        <v>11</v>
      </c>
      <c r="R2432">
        <v>144</v>
      </c>
      <c r="S2432" s="94">
        <f>Table1[[#This Row],[Female Voters]]/Table1[[#This Row],[Female Population]]</f>
        <v>0.70924193192544438</v>
      </c>
      <c r="T2432" s="94">
        <f>Table1[[#This Row],[Male Voters]]/Table1[[#This Row],[Male Population]]</f>
        <v>0.7129507401171864</v>
      </c>
      <c r="U2432" s="94">
        <f>Table1[[#This Row],[Total Voters]]/Table1[[#This Row],[Total Population]]</f>
        <v>0.74223686892301077</v>
      </c>
      <c r="V2432" s="94">
        <f>Table1[[#This Row],[Female Ballots]]/Table1[[#This Row],[Female Population]]</f>
        <v>0.16755553731571987</v>
      </c>
      <c r="W2432" s="94">
        <f>Table1[[#This Row],[Male Ballots]]/Table1[[#This Row],[Male Population]]</f>
        <v>0.15115563394710665</v>
      </c>
      <c r="X2432" s="94">
        <f>Table1[[#This Row],[Total Ballots]]/Table1[[#This Row],[Total Population]]</f>
        <v>0.17294839664225492</v>
      </c>
      <c r="Y2432" s="94">
        <f>Table1[[#This Row],[Female Ballots]]/Table1[[#This Row],[Female Voters]]</f>
        <v>0.23624595469255663</v>
      </c>
      <c r="Z2432" s="95">
        <f>Table1[[#This Row],[Male Ballots]]/Table1[[#This Row],[Male Voters]]</f>
        <v>0.21201413427561838</v>
      </c>
      <c r="AA2432" s="94">
        <f>Table1[[#This Row],[Total Ballots]]/Table1[[#This Row],[Total Voters]]</f>
        <v>0.23300970873786409</v>
      </c>
    </row>
    <row r="2433" spans="1:27" s="12" customFormat="1" x14ac:dyDescent="0.35">
      <c r="A2433" s="8" t="s">
        <v>23</v>
      </c>
      <c r="B2433" s="103">
        <v>2022</v>
      </c>
      <c r="C2433" s="17" t="s">
        <v>81</v>
      </c>
      <c r="D2433" s="17"/>
      <c r="E2433" s="34"/>
      <c r="F2433" s="34"/>
      <c r="G2433" s="9" t="s">
        <v>63</v>
      </c>
      <c r="H2433" s="132">
        <v>748.23910000000001</v>
      </c>
      <c r="I2433" s="132">
        <v>733.23580000000004</v>
      </c>
      <c r="J2433" s="133">
        <v>1481.4747</v>
      </c>
      <c r="K2433">
        <v>610</v>
      </c>
      <c r="L2433">
        <v>587</v>
      </c>
      <c r="M2433">
        <v>53</v>
      </c>
      <c r="N2433">
        <v>1250</v>
      </c>
      <c r="O2433">
        <v>126</v>
      </c>
      <c r="P2433">
        <v>125</v>
      </c>
      <c r="Q2433">
        <v>12</v>
      </c>
      <c r="R2433">
        <v>263</v>
      </c>
      <c r="S2433" s="94">
        <f>Table1[[#This Row],[Female Voters]]/Table1[[#This Row],[Female Population]]</f>
        <v>0.81524742558895946</v>
      </c>
      <c r="T2433" s="94">
        <f>Table1[[#This Row],[Male Voters]]/Table1[[#This Row],[Male Population]]</f>
        <v>0.80056102007021479</v>
      </c>
      <c r="U2433" s="94">
        <f>Table1[[#This Row],[Total Voters]]/Table1[[#This Row],[Total Population]]</f>
        <v>0.84375386228330462</v>
      </c>
      <c r="V2433" s="94">
        <f>Table1[[#This Row],[Female Ballots]]/Table1[[#This Row],[Female Population]]</f>
        <v>0.16839536987575229</v>
      </c>
      <c r="W2433" s="94">
        <f>Table1[[#This Row],[Male Ballots]]/Table1[[#This Row],[Male Population]]</f>
        <v>0.17047721892466242</v>
      </c>
      <c r="X2433" s="94">
        <f>Table1[[#This Row],[Total Ballots]]/Table1[[#This Row],[Total Population]]</f>
        <v>0.17752581262440728</v>
      </c>
      <c r="Y2433" s="94">
        <f>Table1[[#This Row],[Female Ballots]]/Table1[[#This Row],[Female Voters]]</f>
        <v>0.20655737704918034</v>
      </c>
      <c r="Z2433" s="95">
        <f>Table1[[#This Row],[Male Ballots]]/Table1[[#This Row],[Male Voters]]</f>
        <v>0.21294718909710392</v>
      </c>
      <c r="AA2433" s="94">
        <f>Table1[[#This Row],[Total Ballots]]/Table1[[#This Row],[Total Voters]]</f>
        <v>0.2104</v>
      </c>
    </row>
    <row r="2434" spans="1:27" s="12" customFormat="1" x14ac:dyDescent="0.35">
      <c r="A2434" s="8" t="s">
        <v>23</v>
      </c>
      <c r="B2434" s="103">
        <v>2022</v>
      </c>
      <c r="C2434" s="17" t="s">
        <v>81</v>
      </c>
      <c r="D2434" s="17"/>
      <c r="E2434" s="34"/>
      <c r="F2434" s="34"/>
      <c r="G2434" s="9" t="s">
        <v>64</v>
      </c>
      <c r="H2434" s="132">
        <v>965.5489</v>
      </c>
      <c r="I2434" s="132">
        <v>978.49199999999996</v>
      </c>
      <c r="J2434" s="133">
        <v>1944.0408</v>
      </c>
      <c r="K2434">
        <v>883</v>
      </c>
      <c r="L2434">
        <v>808</v>
      </c>
      <c r="M2434">
        <v>80</v>
      </c>
      <c r="N2434">
        <v>1771</v>
      </c>
      <c r="O2434">
        <v>259</v>
      </c>
      <c r="P2434">
        <v>225</v>
      </c>
      <c r="Q2434">
        <v>29</v>
      </c>
      <c r="R2434">
        <v>513</v>
      </c>
      <c r="S2434" s="94">
        <f>Table1[[#This Row],[Female Voters]]/Table1[[#This Row],[Female Population]]</f>
        <v>0.91450572829610188</v>
      </c>
      <c r="T2434" s="94">
        <f>Table1[[#This Row],[Male Voters]]/Table1[[#This Row],[Male Population]]</f>
        <v>0.82576045588517843</v>
      </c>
      <c r="U2434" s="94">
        <f>Table1[[#This Row],[Total Voters]]/Table1[[#This Row],[Total Population]]</f>
        <v>0.91098911092812451</v>
      </c>
      <c r="V2434" s="94">
        <f>Table1[[#This Row],[Female Ballots]]/Table1[[#This Row],[Female Population]]</f>
        <v>0.26824120456250328</v>
      </c>
      <c r="W2434" s="94">
        <f>Table1[[#This Row],[Male Ballots]]/Table1[[#This Row],[Male Population]]</f>
        <v>0.22994567150267964</v>
      </c>
      <c r="X2434" s="94">
        <f>Table1[[#This Row],[Total Ballots]]/Table1[[#This Row],[Total Population]]</f>
        <v>0.26388335059634549</v>
      </c>
      <c r="Y2434" s="94">
        <f>Table1[[#This Row],[Female Ballots]]/Table1[[#This Row],[Female Voters]]</f>
        <v>0.29331823329558326</v>
      </c>
      <c r="Z2434" s="95">
        <f>Table1[[#This Row],[Male Ballots]]/Table1[[#This Row],[Male Voters]]</f>
        <v>0.27846534653465349</v>
      </c>
      <c r="AA2434" s="94">
        <f>Table1[[#This Row],[Total Ballots]]/Table1[[#This Row],[Total Voters]]</f>
        <v>0.28966685488424621</v>
      </c>
    </row>
    <row r="2435" spans="1:27" s="12" customFormat="1" x14ac:dyDescent="0.35">
      <c r="A2435" s="8" t="s">
        <v>23</v>
      </c>
      <c r="B2435" s="103">
        <v>2022</v>
      </c>
      <c r="C2435" s="17" t="s">
        <v>81</v>
      </c>
      <c r="D2435" s="17"/>
      <c r="E2435" s="34"/>
      <c r="F2435" s="34"/>
      <c r="G2435" s="9" t="s">
        <v>65</v>
      </c>
      <c r="H2435" s="132">
        <v>1009.8156000000001</v>
      </c>
      <c r="I2435" s="132">
        <v>956.55600000000004</v>
      </c>
      <c r="J2435" s="133">
        <v>1966.3712999999998</v>
      </c>
      <c r="K2435">
        <v>876</v>
      </c>
      <c r="L2435">
        <v>846</v>
      </c>
      <c r="M2435">
        <v>53</v>
      </c>
      <c r="N2435">
        <v>1775</v>
      </c>
      <c r="O2435">
        <v>353</v>
      </c>
      <c r="P2435">
        <v>291</v>
      </c>
      <c r="Q2435">
        <v>18</v>
      </c>
      <c r="R2435">
        <v>662</v>
      </c>
      <c r="S2435" s="94">
        <f>Table1[[#This Row],[Female Voters]]/Table1[[#This Row],[Female Population]]</f>
        <v>0.86748511312362364</v>
      </c>
      <c r="T2435" s="94">
        <f>Table1[[#This Row],[Male Voters]]/Table1[[#This Row],[Male Population]]</f>
        <v>0.88442286703548978</v>
      </c>
      <c r="U2435" s="94">
        <f>Table1[[#This Row],[Total Voters]]/Table1[[#This Row],[Total Population]]</f>
        <v>0.90267794286867398</v>
      </c>
      <c r="V2435" s="94">
        <f>Table1[[#This Row],[Female Ballots]]/Table1[[#This Row],[Female Population]]</f>
        <v>0.34956877275415427</v>
      </c>
      <c r="W2435" s="94">
        <f>Table1[[#This Row],[Male Ballots]]/Table1[[#This Row],[Male Population]]</f>
        <v>0.30421637624979614</v>
      </c>
      <c r="X2435" s="94">
        <f>Table1[[#This Row],[Total Ballots]]/Table1[[#This Row],[Total Population]]</f>
        <v>0.33666073136848573</v>
      </c>
      <c r="Y2435" s="94">
        <f>Table1[[#This Row],[Female Ballots]]/Table1[[#This Row],[Female Voters]]</f>
        <v>0.40296803652968038</v>
      </c>
      <c r="Z2435" s="95">
        <f>Table1[[#This Row],[Male Ballots]]/Table1[[#This Row],[Male Voters]]</f>
        <v>0.34397163120567376</v>
      </c>
      <c r="AA2435" s="94">
        <f>Table1[[#This Row],[Total Ballots]]/Table1[[#This Row],[Total Voters]]</f>
        <v>0.37295774647887325</v>
      </c>
    </row>
    <row r="2436" spans="1:27" s="12" customFormat="1" x14ac:dyDescent="0.35">
      <c r="A2436" s="8" t="s">
        <v>23</v>
      </c>
      <c r="B2436" s="103">
        <v>2022</v>
      </c>
      <c r="C2436" s="17" t="s">
        <v>81</v>
      </c>
      <c r="D2436" s="17"/>
      <c r="E2436" s="34"/>
      <c r="F2436" s="34"/>
      <c r="G2436" s="9" t="s">
        <v>66</v>
      </c>
      <c r="H2436" s="132">
        <v>1508.7399</v>
      </c>
      <c r="I2436" s="132">
        <v>1329.9445999999998</v>
      </c>
      <c r="J2436" s="133">
        <v>2838.6850000000004</v>
      </c>
      <c r="K2436">
        <v>1279</v>
      </c>
      <c r="L2436">
        <v>1151</v>
      </c>
      <c r="M2436">
        <v>63</v>
      </c>
      <c r="N2436">
        <v>2493</v>
      </c>
      <c r="O2436">
        <v>700</v>
      </c>
      <c r="P2436">
        <v>571</v>
      </c>
      <c r="Q2436">
        <v>22</v>
      </c>
      <c r="R2436">
        <v>1293</v>
      </c>
      <c r="S2436" s="94">
        <f>Table1[[#This Row],[Female Voters]]/Table1[[#This Row],[Female Population]]</f>
        <v>0.84772729878755115</v>
      </c>
      <c r="T2436" s="94">
        <f>Table1[[#This Row],[Male Voters]]/Table1[[#This Row],[Male Population]]</f>
        <v>0.86544958338866163</v>
      </c>
      <c r="U2436" s="94">
        <f>Table1[[#This Row],[Total Voters]]/Table1[[#This Row],[Total Population]]</f>
        <v>0.87822354364785093</v>
      </c>
      <c r="V2436" s="94">
        <f>Table1[[#This Row],[Female Ballots]]/Table1[[#This Row],[Female Population]]</f>
        <v>0.46396333788216243</v>
      </c>
      <c r="W2436" s="94">
        <f>Table1[[#This Row],[Male Ballots]]/Table1[[#This Row],[Male Population]]</f>
        <v>0.42934119210679911</v>
      </c>
      <c r="X2436" s="94">
        <f>Table1[[#This Row],[Total Ballots]]/Table1[[#This Row],[Total Population]]</f>
        <v>0.45549259604359055</v>
      </c>
      <c r="Y2436" s="94">
        <f>Table1[[#This Row],[Female Ballots]]/Table1[[#This Row],[Female Voters]]</f>
        <v>0.54730258014073496</v>
      </c>
      <c r="Z2436" s="95">
        <f>Table1[[#This Row],[Male Ballots]]/Table1[[#This Row],[Male Voters]]</f>
        <v>0.49609035621198955</v>
      </c>
      <c r="AA2436" s="94">
        <f>Table1[[#This Row],[Total Ballots]]/Table1[[#This Row],[Total Voters]]</f>
        <v>0.51865222623345364</v>
      </c>
    </row>
    <row r="2437" spans="1:27" s="12" customFormat="1" x14ac:dyDescent="0.35">
      <c r="A2437" s="8" t="s">
        <v>23</v>
      </c>
      <c r="B2437" s="103">
        <v>2022</v>
      </c>
      <c r="C2437" s="17" t="s">
        <v>81</v>
      </c>
      <c r="D2437" s="17"/>
      <c r="E2437" s="34"/>
      <c r="F2437" s="34"/>
      <c r="G2437" s="9" t="s">
        <v>67</v>
      </c>
      <c r="H2437" s="132">
        <v>3405.8110000000001</v>
      </c>
      <c r="I2437" s="132">
        <v>3158.4459999999999</v>
      </c>
      <c r="J2437" s="133">
        <v>6564.2571000000007</v>
      </c>
      <c r="K2437">
        <v>3343</v>
      </c>
      <c r="L2437">
        <v>3144</v>
      </c>
      <c r="M2437">
        <v>102</v>
      </c>
      <c r="N2437">
        <v>6589</v>
      </c>
      <c r="O2437">
        <v>2307</v>
      </c>
      <c r="P2437">
        <v>2100</v>
      </c>
      <c r="Q2437">
        <v>56</v>
      </c>
      <c r="R2437">
        <v>4463</v>
      </c>
      <c r="S2437" s="94">
        <f>Table1[[#This Row],[Female Voters]]/Table1[[#This Row],[Female Population]]</f>
        <v>0.9815576965368894</v>
      </c>
      <c r="T2437" s="94">
        <f>Table1[[#This Row],[Male Voters]]/Table1[[#This Row],[Male Population]]</f>
        <v>0.99542623176080902</v>
      </c>
      <c r="U2437" s="94">
        <f>Table1[[#This Row],[Total Voters]]/Table1[[#This Row],[Total Population]]</f>
        <v>1.0037693374319538</v>
      </c>
      <c r="V2437" s="94">
        <f>Table1[[#This Row],[Female Ballots]]/Table1[[#This Row],[Female Population]]</f>
        <v>0.67737170383206813</v>
      </c>
      <c r="W2437" s="94">
        <f>Table1[[#This Row],[Male Ballots]]/Table1[[#This Row],[Male Population]]</f>
        <v>0.66488393342802121</v>
      </c>
      <c r="X2437" s="94">
        <f>Table1[[#This Row],[Total Ballots]]/Table1[[#This Row],[Total Population]]</f>
        <v>0.67989414978886176</v>
      </c>
      <c r="Y2437" s="94">
        <f>Table1[[#This Row],[Female Ballots]]/Table1[[#This Row],[Female Voters]]</f>
        <v>0.6900987137301825</v>
      </c>
      <c r="Z2437" s="95">
        <f>Table1[[#This Row],[Male Ballots]]/Table1[[#This Row],[Male Voters]]</f>
        <v>0.66793893129770987</v>
      </c>
      <c r="AA2437" s="94">
        <f>Table1[[#This Row],[Total Ballots]]/Table1[[#This Row],[Total Voters]]</f>
        <v>0.67734102291698284</v>
      </c>
    </row>
    <row r="2438" spans="1:27" s="12" customFormat="1" x14ac:dyDescent="0.35">
      <c r="A2438" s="8" t="s">
        <v>38</v>
      </c>
      <c r="B2438" s="103">
        <v>2022</v>
      </c>
      <c r="C2438" s="17" t="s">
        <v>81</v>
      </c>
      <c r="D2438" s="17"/>
      <c r="E2438" s="34"/>
      <c r="F2438" s="34"/>
      <c r="G2438" s="9" t="s">
        <v>79</v>
      </c>
      <c r="H2438" s="132">
        <v>52974.5913</v>
      </c>
      <c r="I2438" s="132">
        <v>50609.238099999995</v>
      </c>
      <c r="J2438" s="133">
        <v>103583.82800000001</v>
      </c>
      <c r="K2438">
        <v>43047</v>
      </c>
      <c r="L2438">
        <v>39601</v>
      </c>
      <c r="M2438">
        <v>1486</v>
      </c>
      <c r="N2438">
        <v>84134</v>
      </c>
      <c r="O2438">
        <v>19699</v>
      </c>
      <c r="P2438">
        <v>17426</v>
      </c>
      <c r="Q2438">
        <v>501</v>
      </c>
      <c r="R2438">
        <v>37626</v>
      </c>
      <c r="S2438" s="94">
        <f>Table1[[#This Row],[Female Voters]]/Table1[[#This Row],[Female Population]]</f>
        <v>0.81259711389222178</v>
      </c>
      <c r="T2438" s="94">
        <f>Table1[[#This Row],[Male Voters]]/Table1[[#This Row],[Male Population]]</f>
        <v>0.78248559920525662</v>
      </c>
      <c r="U2438" s="94">
        <f>Table1[[#This Row],[Total Voters]]/Table1[[#This Row],[Total Population]]</f>
        <v>0.81223103668267593</v>
      </c>
      <c r="V2438" s="94">
        <f>Table1[[#This Row],[Female Ballots]]/Table1[[#This Row],[Female Population]]</f>
        <v>0.37185751728489502</v>
      </c>
      <c r="W2438" s="94">
        <f>Table1[[#This Row],[Male Ballots]]/Table1[[#This Row],[Male Population]]</f>
        <v>0.3443244880621904</v>
      </c>
      <c r="X2438" s="94">
        <f>Table1[[#This Row],[Total Ballots]]/Table1[[#This Row],[Total Population]]</f>
        <v>0.36324203040652248</v>
      </c>
      <c r="Y2438" s="94">
        <f>Table1[[#This Row],[Female Ballots]]/Table1[[#This Row],[Female Voters]]</f>
        <v>0.45761609403675052</v>
      </c>
      <c r="Z2438" s="95">
        <f>Table1[[#This Row],[Male Ballots]]/Table1[[#This Row],[Male Voters]]</f>
        <v>0.44003939294462263</v>
      </c>
      <c r="AA2438" s="94">
        <f>Table1[[#This Row],[Total Ballots]]/Table1[[#This Row],[Total Voters]]</f>
        <v>0.44721515677371809</v>
      </c>
    </row>
    <row r="2439" spans="1:27" s="12" customFormat="1" x14ac:dyDescent="0.35">
      <c r="A2439" s="8" t="s">
        <v>38</v>
      </c>
      <c r="B2439" s="103">
        <v>2022</v>
      </c>
      <c r="C2439" s="17" t="s">
        <v>81</v>
      </c>
      <c r="D2439" s="17"/>
      <c r="E2439" s="34"/>
      <c r="F2439" s="34"/>
      <c r="G2439" s="9" t="s">
        <v>62</v>
      </c>
      <c r="H2439" s="132">
        <v>4579.3532999999998</v>
      </c>
      <c r="I2439" s="132">
        <v>4886.5210999999999</v>
      </c>
      <c r="J2439" s="133">
        <v>9465.8760000000002</v>
      </c>
      <c r="K2439">
        <v>2792</v>
      </c>
      <c r="L2439">
        <v>2876</v>
      </c>
      <c r="M2439">
        <v>181</v>
      </c>
      <c r="N2439">
        <v>5849</v>
      </c>
      <c r="O2439">
        <v>523</v>
      </c>
      <c r="P2439">
        <v>528</v>
      </c>
      <c r="Q2439">
        <v>43</v>
      </c>
      <c r="R2439">
        <v>1094</v>
      </c>
      <c r="S2439" s="94">
        <f>Table1[[#This Row],[Female Voters]]/Table1[[#This Row],[Female Population]]</f>
        <v>0.60969307609439094</v>
      </c>
      <c r="T2439" s="94">
        <f>Table1[[#This Row],[Male Voters]]/Table1[[#This Row],[Male Population]]</f>
        <v>0.58855777784321861</v>
      </c>
      <c r="U2439" s="94">
        <f>Table1[[#This Row],[Total Voters]]/Table1[[#This Row],[Total Population]]</f>
        <v>0.61790372069103794</v>
      </c>
      <c r="V2439" s="94">
        <f>Table1[[#This Row],[Female Ballots]]/Table1[[#This Row],[Female Population]]</f>
        <v>0.11420826604490203</v>
      </c>
      <c r="W2439" s="94">
        <f>Table1[[#This Row],[Male Ballots]]/Table1[[#This Row],[Male Population]]</f>
        <v>0.10805233195452692</v>
      </c>
      <c r="X2439" s="94">
        <f>Table1[[#This Row],[Total Ballots]]/Table1[[#This Row],[Total Population]]</f>
        <v>0.11557303307163541</v>
      </c>
      <c r="Y2439" s="94">
        <f>Table1[[#This Row],[Female Ballots]]/Table1[[#This Row],[Female Voters]]</f>
        <v>0.18732091690544411</v>
      </c>
      <c r="Z2439" s="95">
        <f>Table1[[#This Row],[Male Ballots]]/Table1[[#This Row],[Male Voters]]</f>
        <v>0.1835883171070932</v>
      </c>
      <c r="AA2439" s="94">
        <f>Table1[[#This Row],[Total Ballots]]/Table1[[#This Row],[Total Voters]]</f>
        <v>0.18704051974696528</v>
      </c>
    </row>
    <row r="2440" spans="1:27" s="12" customFormat="1" x14ac:dyDescent="0.35">
      <c r="A2440" s="8" t="s">
        <v>38</v>
      </c>
      <c r="B2440" s="103">
        <v>2022</v>
      </c>
      <c r="C2440" s="17" t="s">
        <v>81</v>
      </c>
      <c r="D2440" s="17"/>
      <c r="E2440" s="34"/>
      <c r="F2440" s="34"/>
      <c r="G2440" s="9" t="s">
        <v>63</v>
      </c>
      <c r="H2440" s="132">
        <v>7742.8159999999989</v>
      </c>
      <c r="I2440" s="132">
        <v>7884.0619999999999</v>
      </c>
      <c r="J2440" s="133">
        <v>15626.876</v>
      </c>
      <c r="K2440">
        <v>5862</v>
      </c>
      <c r="L2440">
        <v>5521</v>
      </c>
      <c r="M2440">
        <v>277</v>
      </c>
      <c r="N2440">
        <v>11660</v>
      </c>
      <c r="O2440">
        <v>1048</v>
      </c>
      <c r="P2440">
        <v>977</v>
      </c>
      <c r="Q2440">
        <v>76</v>
      </c>
      <c r="R2440">
        <v>2101</v>
      </c>
      <c r="S2440" s="94">
        <f>Table1[[#This Row],[Female Voters]]/Table1[[#This Row],[Female Population]]</f>
        <v>0.75708889375648358</v>
      </c>
      <c r="T2440" s="94">
        <f>Table1[[#This Row],[Male Voters]]/Table1[[#This Row],[Male Population]]</f>
        <v>0.7002735391984487</v>
      </c>
      <c r="U2440" s="94">
        <f>Table1[[#This Row],[Total Voters]]/Table1[[#This Row],[Total Population]]</f>
        <v>0.74615041419666983</v>
      </c>
      <c r="V2440" s="94">
        <f>Table1[[#This Row],[Female Ballots]]/Table1[[#This Row],[Female Population]]</f>
        <v>0.13535127271524988</v>
      </c>
      <c r="W2440" s="94">
        <f>Table1[[#This Row],[Male Ballots]]/Table1[[#This Row],[Male Population]]</f>
        <v>0.12392089255513211</v>
      </c>
      <c r="X2440" s="94">
        <f>Table1[[#This Row],[Total Ballots]]/Table1[[#This Row],[Total Population]]</f>
        <v>0.13444785765241882</v>
      </c>
      <c r="Y2440" s="94">
        <f>Table1[[#This Row],[Female Ballots]]/Table1[[#This Row],[Female Voters]]</f>
        <v>0.17877857386557489</v>
      </c>
      <c r="Z2440" s="95">
        <f>Table1[[#This Row],[Male Ballots]]/Table1[[#This Row],[Male Voters]]</f>
        <v>0.1769606955261728</v>
      </c>
      <c r="AA2440" s="94">
        <f>Table1[[#This Row],[Total Ballots]]/Table1[[#This Row],[Total Voters]]</f>
        <v>0.18018867924528301</v>
      </c>
    </row>
    <row r="2441" spans="1:27" s="12" customFormat="1" x14ac:dyDescent="0.35">
      <c r="A2441" s="14" t="s">
        <v>38</v>
      </c>
      <c r="B2441" s="103">
        <v>2022</v>
      </c>
      <c r="C2441" s="17" t="s">
        <v>81</v>
      </c>
      <c r="D2441" s="18"/>
      <c r="E2441" s="34"/>
      <c r="F2441" s="34"/>
      <c r="G2441" s="9" t="s">
        <v>64</v>
      </c>
      <c r="H2441" s="132">
        <v>8041.0319999999992</v>
      </c>
      <c r="I2441" s="132">
        <v>8231.4740000000002</v>
      </c>
      <c r="J2441" s="133">
        <v>16272.505999999999</v>
      </c>
      <c r="K2441">
        <v>6133</v>
      </c>
      <c r="L2441">
        <v>5923</v>
      </c>
      <c r="M2441">
        <v>264</v>
      </c>
      <c r="N2441">
        <v>12320</v>
      </c>
      <c r="O2441">
        <v>1639</v>
      </c>
      <c r="P2441">
        <v>1570</v>
      </c>
      <c r="Q2441">
        <v>75</v>
      </c>
      <c r="R2441">
        <v>3284</v>
      </c>
      <c r="S2441" s="94">
        <f>Table1[[#This Row],[Female Voters]]/Table1[[#This Row],[Female Population]]</f>
        <v>0.76271304479325541</v>
      </c>
      <c r="T2441" s="94">
        <f>Table1[[#This Row],[Male Voters]]/Table1[[#This Row],[Male Population]]</f>
        <v>0.71955520967447628</v>
      </c>
      <c r="U2441" s="94">
        <f>Table1[[#This Row],[Total Voters]]/Table1[[#This Row],[Total Population]]</f>
        <v>0.75710526700681513</v>
      </c>
      <c r="V2441" s="94">
        <f>Table1[[#This Row],[Female Ballots]]/Table1[[#This Row],[Female Population]]</f>
        <v>0.20382955819601267</v>
      </c>
      <c r="W2441" s="94">
        <f>Table1[[#This Row],[Male Ballots]]/Table1[[#This Row],[Male Population]]</f>
        <v>0.19073133195828595</v>
      </c>
      <c r="X2441" s="94">
        <f>Table1[[#This Row],[Total Ballots]]/Table1[[#This Row],[Total Population]]</f>
        <v>0.20181280006902441</v>
      </c>
      <c r="Y2441" s="94">
        <f>Table1[[#This Row],[Female Ballots]]/Table1[[#This Row],[Female Voters]]</f>
        <v>0.26724278493396381</v>
      </c>
      <c r="Z2441" s="95">
        <f>Table1[[#This Row],[Male Ballots]]/Table1[[#This Row],[Male Voters]]</f>
        <v>0.26506837751139622</v>
      </c>
      <c r="AA2441" s="94">
        <f>Table1[[#This Row],[Total Ballots]]/Table1[[#This Row],[Total Voters]]</f>
        <v>0.26655844155844155</v>
      </c>
    </row>
    <row r="2442" spans="1:27" s="12" customFormat="1" x14ac:dyDescent="0.35">
      <c r="A2442" s="8" t="s">
        <v>38</v>
      </c>
      <c r="B2442" s="103">
        <v>2022</v>
      </c>
      <c r="C2442" s="17" t="s">
        <v>81</v>
      </c>
      <c r="D2442" s="17"/>
      <c r="E2442" s="34"/>
      <c r="F2442" s="34"/>
      <c r="G2442" s="9" t="s">
        <v>65</v>
      </c>
      <c r="H2442" s="132">
        <v>7281.7579999999998</v>
      </c>
      <c r="I2442" s="132">
        <v>7183.0190000000002</v>
      </c>
      <c r="J2442" s="133">
        <v>14464.776999999998</v>
      </c>
      <c r="K2442">
        <v>5666</v>
      </c>
      <c r="L2442">
        <v>5328</v>
      </c>
      <c r="M2442">
        <v>236</v>
      </c>
      <c r="N2442">
        <v>11230</v>
      </c>
      <c r="O2442">
        <v>2018</v>
      </c>
      <c r="P2442">
        <v>1801</v>
      </c>
      <c r="Q2442">
        <v>51</v>
      </c>
      <c r="R2442">
        <v>3870</v>
      </c>
      <c r="S2442" s="94">
        <f>Table1[[#This Row],[Female Voters]]/Table1[[#This Row],[Female Population]]</f>
        <v>0.77810880284678507</v>
      </c>
      <c r="T2442" s="94">
        <f>Table1[[#This Row],[Male Voters]]/Table1[[#This Row],[Male Population]]</f>
        <v>0.7417493953447708</v>
      </c>
      <c r="U2442" s="94">
        <f>Table1[[#This Row],[Total Voters]]/Table1[[#This Row],[Total Population]]</f>
        <v>0.77636869203030234</v>
      </c>
      <c r="V2442" s="94">
        <f>Table1[[#This Row],[Female Ballots]]/Table1[[#This Row],[Female Population]]</f>
        <v>0.27713087965845612</v>
      </c>
      <c r="W2442" s="94">
        <f>Table1[[#This Row],[Male Ballots]]/Table1[[#This Row],[Male Population]]</f>
        <v>0.25073022916965693</v>
      </c>
      <c r="X2442" s="94">
        <f>Table1[[#This Row],[Total Ballots]]/Table1[[#This Row],[Total Population]]</f>
        <v>0.26754646822415584</v>
      </c>
      <c r="Y2442" s="94">
        <f>Table1[[#This Row],[Female Ballots]]/Table1[[#This Row],[Female Voters]]</f>
        <v>0.35615954818213907</v>
      </c>
      <c r="Z2442" s="95">
        <f>Table1[[#This Row],[Male Ballots]]/Table1[[#This Row],[Male Voters]]</f>
        <v>0.33802552552552551</v>
      </c>
      <c r="AA2442" s="94">
        <f>Table1[[#This Row],[Total Ballots]]/Table1[[#This Row],[Total Voters]]</f>
        <v>0.34461264470169189</v>
      </c>
    </row>
    <row r="2443" spans="1:27" s="12" customFormat="1" x14ac:dyDescent="0.35">
      <c r="A2443" s="8" t="s">
        <v>38</v>
      </c>
      <c r="B2443" s="103">
        <v>2022</v>
      </c>
      <c r="C2443" s="17" t="s">
        <v>81</v>
      </c>
      <c r="D2443" s="17"/>
      <c r="E2443" s="34"/>
      <c r="F2443" s="34"/>
      <c r="G2443" s="9" t="s">
        <v>66</v>
      </c>
      <c r="H2443" s="132">
        <v>8841.4170000000013</v>
      </c>
      <c r="I2443" s="132">
        <v>8205.4779999999992</v>
      </c>
      <c r="J2443" s="133">
        <v>17046.895</v>
      </c>
      <c r="K2443">
        <v>7308</v>
      </c>
      <c r="L2443">
        <v>6561</v>
      </c>
      <c r="M2443">
        <v>225</v>
      </c>
      <c r="N2443">
        <v>14094</v>
      </c>
      <c r="O2443">
        <v>3969</v>
      </c>
      <c r="P2443">
        <v>3304</v>
      </c>
      <c r="Q2443">
        <v>96</v>
      </c>
      <c r="R2443">
        <v>7369</v>
      </c>
      <c r="S2443" s="94">
        <f>Table1[[#This Row],[Female Voters]]/Table1[[#This Row],[Female Population]]</f>
        <v>0.8265643391777584</v>
      </c>
      <c r="T2443" s="94">
        <f>Table1[[#This Row],[Male Voters]]/Table1[[#This Row],[Male Population]]</f>
        <v>0.79958778757313109</v>
      </c>
      <c r="U2443" s="94">
        <f>Table1[[#This Row],[Total Voters]]/Table1[[#This Row],[Total Population]]</f>
        <v>0.82677813173601411</v>
      </c>
      <c r="V2443" s="94">
        <f>Table1[[#This Row],[Female Ballots]]/Table1[[#This Row],[Female Population]]</f>
        <v>0.4489099428292998</v>
      </c>
      <c r="W2443" s="94">
        <f>Table1[[#This Row],[Male Ballots]]/Table1[[#This Row],[Male Population]]</f>
        <v>0.40265783419320611</v>
      </c>
      <c r="X2443" s="94">
        <f>Table1[[#This Row],[Total Ballots]]/Table1[[#This Row],[Total Population]]</f>
        <v>0.43227813628229655</v>
      </c>
      <c r="Y2443" s="94">
        <f>Table1[[#This Row],[Female Ballots]]/Table1[[#This Row],[Female Voters]]</f>
        <v>0.5431034482758621</v>
      </c>
      <c r="Z2443" s="95">
        <f>Table1[[#This Row],[Male Ballots]]/Table1[[#This Row],[Male Voters]]</f>
        <v>0.50358177107148305</v>
      </c>
      <c r="AA2443" s="94">
        <f>Table1[[#This Row],[Total Ballots]]/Table1[[#This Row],[Total Voters]]</f>
        <v>0.52284660139066275</v>
      </c>
    </row>
    <row r="2444" spans="1:27" s="12" customFormat="1" x14ac:dyDescent="0.35">
      <c r="A2444" s="8" t="s">
        <v>38</v>
      </c>
      <c r="B2444" s="103">
        <v>2022</v>
      </c>
      <c r="C2444" s="17" t="s">
        <v>81</v>
      </c>
      <c r="D2444" s="17"/>
      <c r="E2444" s="34"/>
      <c r="F2444" s="34"/>
      <c r="G2444" s="9" t="s">
        <v>67</v>
      </c>
      <c r="H2444" s="132">
        <v>16488.215</v>
      </c>
      <c r="I2444" s="132">
        <v>14218.684000000001</v>
      </c>
      <c r="J2444" s="133">
        <v>30706.898000000001</v>
      </c>
      <c r="K2444">
        <v>15286</v>
      </c>
      <c r="L2444">
        <v>13392</v>
      </c>
      <c r="M2444">
        <v>303</v>
      </c>
      <c r="N2444">
        <v>28981</v>
      </c>
      <c r="O2444">
        <v>10502</v>
      </c>
      <c r="P2444">
        <v>9246</v>
      </c>
      <c r="Q2444">
        <v>160</v>
      </c>
      <c r="R2444">
        <v>19908</v>
      </c>
      <c r="S2444" s="94">
        <f>Table1[[#This Row],[Female Voters]]/Table1[[#This Row],[Female Population]]</f>
        <v>0.92708640686696531</v>
      </c>
      <c r="T2444" s="94">
        <f>Table1[[#This Row],[Male Voters]]/Table1[[#This Row],[Male Population]]</f>
        <v>0.94185931693819192</v>
      </c>
      <c r="U2444" s="94">
        <f>Table1[[#This Row],[Total Voters]]/Table1[[#This Row],[Total Population]]</f>
        <v>0.94379445295972253</v>
      </c>
      <c r="V2444" s="94">
        <f>Table1[[#This Row],[Female Ballots]]/Table1[[#This Row],[Female Population]]</f>
        <v>0.63693977789590928</v>
      </c>
      <c r="W2444" s="94">
        <f>Table1[[#This Row],[Male Ballots]]/Table1[[#This Row],[Male Population]]</f>
        <v>0.65027115026960292</v>
      </c>
      <c r="X2444" s="94">
        <f>Table1[[#This Row],[Total Ballots]]/Table1[[#This Row],[Total Population]]</f>
        <v>0.64832338323460736</v>
      </c>
      <c r="Y2444" s="94">
        <f>Table1[[#This Row],[Female Ballots]]/Table1[[#This Row],[Female Voters]]</f>
        <v>0.68703388721706138</v>
      </c>
      <c r="Z2444" s="95">
        <f>Table1[[#This Row],[Male Ballots]]/Table1[[#This Row],[Male Voters]]</f>
        <v>0.69041218637992829</v>
      </c>
      <c r="AA2444" s="94">
        <f>Table1[[#This Row],[Total Ballots]]/Table1[[#This Row],[Total Voters]]</f>
        <v>0.68693281805320727</v>
      </c>
    </row>
    <row r="2445" spans="1:27" s="12" customFormat="1" x14ac:dyDescent="0.35">
      <c r="A2445" s="8" t="s">
        <v>36</v>
      </c>
      <c r="B2445" s="103">
        <v>2022</v>
      </c>
      <c r="C2445" s="17" t="s">
        <v>81</v>
      </c>
      <c r="D2445" s="17"/>
      <c r="E2445" s="34"/>
      <c r="F2445" s="34"/>
      <c r="G2445" s="9" t="s">
        <v>79</v>
      </c>
      <c r="H2445" s="132">
        <v>4793.2143500000002</v>
      </c>
      <c r="I2445" s="132">
        <v>4941.8401099999992</v>
      </c>
      <c r="J2445" s="133">
        <v>9735.0549099999989</v>
      </c>
      <c r="K2445">
        <v>4403</v>
      </c>
      <c r="L2445">
        <v>4537</v>
      </c>
      <c r="M2445">
        <v>189</v>
      </c>
      <c r="N2445">
        <v>9129</v>
      </c>
      <c r="O2445">
        <v>2381</v>
      </c>
      <c r="P2445">
        <v>2355</v>
      </c>
      <c r="Q2445">
        <v>77</v>
      </c>
      <c r="R2445">
        <v>4813</v>
      </c>
      <c r="S2445" s="94">
        <f>Table1[[#This Row],[Female Voters]]/Table1[[#This Row],[Female Population]]</f>
        <v>0.9185902566614822</v>
      </c>
      <c r="T2445" s="94">
        <f>Table1[[#This Row],[Male Voters]]/Table1[[#This Row],[Male Population]]</f>
        <v>0.9180790756097531</v>
      </c>
      <c r="U2445" s="94">
        <f>Table1[[#This Row],[Total Voters]]/Table1[[#This Row],[Total Population]]</f>
        <v>0.9377450958825666</v>
      </c>
      <c r="V2445" s="94">
        <f>Table1[[#This Row],[Female Ballots]]/Table1[[#This Row],[Female Population]]</f>
        <v>0.49674390213740388</v>
      </c>
      <c r="W2445" s="94">
        <f>Table1[[#This Row],[Male Ballots]]/Table1[[#This Row],[Male Population]]</f>
        <v>0.47654313931253439</v>
      </c>
      <c r="X2445" s="94">
        <f>Table1[[#This Row],[Total Ballots]]/Table1[[#This Row],[Total Population]]</f>
        <v>0.49439885491103003</v>
      </c>
      <c r="Y2445" s="94">
        <f>Table1[[#This Row],[Female Ballots]]/Table1[[#This Row],[Female Voters]]</f>
        <v>0.54076765841471719</v>
      </c>
      <c r="Z2445" s="95">
        <f>Table1[[#This Row],[Male Ballots]]/Table1[[#This Row],[Male Voters]]</f>
        <v>0.51906546175887147</v>
      </c>
      <c r="AA2445" s="94">
        <f>Table1[[#This Row],[Total Ballots]]/Table1[[#This Row],[Total Voters]]</f>
        <v>0.52722094424361921</v>
      </c>
    </row>
    <row r="2446" spans="1:27" s="12" customFormat="1" x14ac:dyDescent="0.35">
      <c r="A2446" s="8" t="s">
        <v>36</v>
      </c>
      <c r="B2446" s="103">
        <v>2022</v>
      </c>
      <c r="C2446" s="17" t="s">
        <v>81</v>
      </c>
      <c r="D2446" s="17"/>
      <c r="E2446" s="34"/>
      <c r="F2446" s="34"/>
      <c r="G2446" s="9" t="s">
        <v>62</v>
      </c>
      <c r="H2446" s="132">
        <v>281.67354999999998</v>
      </c>
      <c r="I2446" s="132">
        <v>327.28802000000002</v>
      </c>
      <c r="J2446" s="133">
        <v>608.96160999999995</v>
      </c>
      <c r="K2446">
        <v>237</v>
      </c>
      <c r="L2446">
        <v>274</v>
      </c>
      <c r="M2446">
        <v>17</v>
      </c>
      <c r="N2446">
        <v>528</v>
      </c>
      <c r="O2446">
        <v>97</v>
      </c>
      <c r="P2446">
        <v>87</v>
      </c>
      <c r="Q2446">
        <v>4</v>
      </c>
      <c r="R2446">
        <v>188</v>
      </c>
      <c r="S2446" s="94">
        <f>Table1[[#This Row],[Female Voters]]/Table1[[#This Row],[Female Population]]</f>
        <v>0.841399556330369</v>
      </c>
      <c r="T2446" s="94">
        <f>Table1[[#This Row],[Male Voters]]/Table1[[#This Row],[Male Population]]</f>
        <v>0.8371831025162485</v>
      </c>
      <c r="U2446" s="94">
        <f>Table1[[#This Row],[Total Voters]]/Table1[[#This Row],[Total Population]]</f>
        <v>0.86704973077038472</v>
      </c>
      <c r="V2446" s="94">
        <f>Table1[[#This Row],[Female Ballots]]/Table1[[#This Row],[Female Population]]</f>
        <v>0.34437028254871643</v>
      </c>
      <c r="W2446" s="94">
        <f>Table1[[#This Row],[Male Ballots]]/Table1[[#This Row],[Male Population]]</f>
        <v>0.26582091211282344</v>
      </c>
      <c r="X2446" s="94">
        <f>Table1[[#This Row],[Total Ballots]]/Table1[[#This Row],[Total Population]]</f>
        <v>0.30872225262278852</v>
      </c>
      <c r="Y2446" s="94">
        <f>Table1[[#This Row],[Female Ballots]]/Table1[[#This Row],[Female Voters]]</f>
        <v>0.40928270042194093</v>
      </c>
      <c r="Z2446" s="95">
        <f>Table1[[#This Row],[Male Ballots]]/Table1[[#This Row],[Male Voters]]</f>
        <v>0.31751824817518248</v>
      </c>
      <c r="AA2446" s="94">
        <f>Table1[[#This Row],[Total Ballots]]/Table1[[#This Row],[Total Voters]]</f>
        <v>0.35606060606060608</v>
      </c>
    </row>
    <row r="2447" spans="1:27" s="12" customFormat="1" x14ac:dyDescent="0.35">
      <c r="A2447" s="8" t="s">
        <v>36</v>
      </c>
      <c r="B2447" s="103">
        <v>2022</v>
      </c>
      <c r="C2447" s="17" t="s">
        <v>81</v>
      </c>
      <c r="D2447" s="17"/>
      <c r="E2447" s="34"/>
      <c r="F2447" s="34"/>
      <c r="G2447" s="9" t="s">
        <v>63</v>
      </c>
      <c r="H2447" s="132">
        <v>585.2079</v>
      </c>
      <c r="I2447" s="132">
        <v>563.59339999999997</v>
      </c>
      <c r="J2447" s="133">
        <v>1148.8013000000001</v>
      </c>
      <c r="K2447">
        <v>545</v>
      </c>
      <c r="L2447">
        <v>536</v>
      </c>
      <c r="M2447">
        <v>19</v>
      </c>
      <c r="N2447">
        <v>1100</v>
      </c>
      <c r="O2447">
        <v>151</v>
      </c>
      <c r="P2447">
        <v>122</v>
      </c>
      <c r="Q2447">
        <v>4</v>
      </c>
      <c r="R2447">
        <v>277</v>
      </c>
      <c r="S2447" s="94">
        <f>Table1[[#This Row],[Female Voters]]/Table1[[#This Row],[Female Population]]</f>
        <v>0.93129296443195664</v>
      </c>
      <c r="T2447" s="94">
        <f>Table1[[#This Row],[Male Voters]]/Table1[[#This Row],[Male Population]]</f>
        <v>0.95104023574442142</v>
      </c>
      <c r="U2447" s="94">
        <f>Table1[[#This Row],[Total Voters]]/Table1[[#This Row],[Total Population]]</f>
        <v>0.95751980782055168</v>
      </c>
      <c r="V2447" s="94">
        <f>Table1[[#This Row],[Female Ballots]]/Table1[[#This Row],[Female Population]]</f>
        <v>0.25802795895270725</v>
      </c>
      <c r="W2447" s="94">
        <f>Table1[[#This Row],[Male Ballots]]/Table1[[#This Row],[Male Population]]</f>
        <v>0.21646811335973773</v>
      </c>
      <c r="X2447" s="94">
        <f>Table1[[#This Row],[Total Ballots]]/Table1[[#This Row],[Total Population]]</f>
        <v>0.24112089706026618</v>
      </c>
      <c r="Y2447" s="94">
        <f>Table1[[#This Row],[Female Ballots]]/Table1[[#This Row],[Female Voters]]</f>
        <v>0.27706422018348625</v>
      </c>
      <c r="Z2447" s="95">
        <f>Table1[[#This Row],[Male Ballots]]/Table1[[#This Row],[Male Voters]]</f>
        <v>0.22761194029850745</v>
      </c>
      <c r="AA2447" s="94">
        <f>Table1[[#This Row],[Total Ballots]]/Table1[[#This Row],[Total Voters]]</f>
        <v>0.25181818181818183</v>
      </c>
    </row>
    <row r="2448" spans="1:27" s="12" customFormat="1" x14ac:dyDescent="0.35">
      <c r="A2448" s="8" t="s">
        <v>36</v>
      </c>
      <c r="B2448" s="103">
        <v>2022</v>
      </c>
      <c r="C2448" s="17" t="s">
        <v>81</v>
      </c>
      <c r="D2448" s="17"/>
      <c r="E2448" s="34"/>
      <c r="F2448" s="34"/>
      <c r="G2448" s="9" t="s">
        <v>64</v>
      </c>
      <c r="H2448" s="132">
        <v>800.3904</v>
      </c>
      <c r="I2448" s="132">
        <v>750.05909999999994</v>
      </c>
      <c r="J2448" s="133">
        <v>1550.4494</v>
      </c>
      <c r="K2448">
        <v>687</v>
      </c>
      <c r="L2448">
        <v>687</v>
      </c>
      <c r="M2448">
        <v>41</v>
      </c>
      <c r="N2448">
        <v>1415</v>
      </c>
      <c r="O2448">
        <v>327</v>
      </c>
      <c r="P2448">
        <v>281</v>
      </c>
      <c r="Q2448">
        <v>9</v>
      </c>
      <c r="R2448">
        <v>617</v>
      </c>
      <c r="S2448" s="94">
        <f>Table1[[#This Row],[Female Voters]]/Table1[[#This Row],[Female Population]]</f>
        <v>0.85833113440640962</v>
      </c>
      <c r="T2448" s="94">
        <f>Table1[[#This Row],[Male Voters]]/Table1[[#This Row],[Male Population]]</f>
        <v>0.91592782488739899</v>
      </c>
      <c r="U2448" s="94">
        <f>Table1[[#This Row],[Total Voters]]/Table1[[#This Row],[Total Population]]</f>
        <v>0.91263861948671143</v>
      </c>
      <c r="V2448" s="94">
        <f>Table1[[#This Row],[Female Ballots]]/Table1[[#This Row],[Female Population]]</f>
        <v>0.40855062729388059</v>
      </c>
      <c r="W2448" s="94">
        <f>Table1[[#This Row],[Male Ballots]]/Table1[[#This Row],[Male Population]]</f>
        <v>0.37463714525962022</v>
      </c>
      <c r="X2448" s="94">
        <f>Table1[[#This Row],[Total Ballots]]/Table1[[#This Row],[Total Population]]</f>
        <v>0.39794913655356956</v>
      </c>
      <c r="Y2448" s="94">
        <f>Table1[[#This Row],[Female Ballots]]/Table1[[#This Row],[Female Voters]]</f>
        <v>0.4759825327510917</v>
      </c>
      <c r="Z2448" s="95">
        <f>Table1[[#This Row],[Male Ballots]]/Table1[[#This Row],[Male Voters]]</f>
        <v>0.40902474526928673</v>
      </c>
      <c r="AA2448" s="94">
        <f>Table1[[#This Row],[Total Ballots]]/Table1[[#This Row],[Total Voters]]</f>
        <v>0.43604240282685514</v>
      </c>
    </row>
    <row r="2449" spans="1:27" s="12" customFormat="1" x14ac:dyDescent="0.35">
      <c r="A2449" s="8" t="s">
        <v>36</v>
      </c>
      <c r="B2449" s="103">
        <v>2022</v>
      </c>
      <c r="C2449" s="17" t="s">
        <v>81</v>
      </c>
      <c r="D2449" s="17"/>
      <c r="E2449" s="34"/>
      <c r="F2449" s="34"/>
      <c r="G2449" s="9" t="s">
        <v>65</v>
      </c>
      <c r="H2449" s="132">
        <v>763.72500000000002</v>
      </c>
      <c r="I2449" s="132">
        <v>773.38900000000001</v>
      </c>
      <c r="J2449" s="133">
        <v>1537.1141</v>
      </c>
      <c r="K2449">
        <v>696</v>
      </c>
      <c r="L2449">
        <v>717</v>
      </c>
      <c r="M2449">
        <v>32</v>
      </c>
      <c r="N2449">
        <v>1445</v>
      </c>
      <c r="O2449">
        <v>346</v>
      </c>
      <c r="P2449">
        <v>334</v>
      </c>
      <c r="Q2449">
        <v>18</v>
      </c>
      <c r="R2449">
        <v>698</v>
      </c>
      <c r="S2449" s="94">
        <f>Table1[[#This Row],[Female Voters]]/Table1[[#This Row],[Female Population]]</f>
        <v>0.91132279289011098</v>
      </c>
      <c r="T2449" s="94">
        <f>Table1[[#This Row],[Male Voters]]/Table1[[#This Row],[Male Population]]</f>
        <v>0.92708843803053831</v>
      </c>
      <c r="U2449" s="94">
        <f>Table1[[#This Row],[Total Voters]]/Table1[[#This Row],[Total Population]]</f>
        <v>0.94007334914174556</v>
      </c>
      <c r="V2449" s="94">
        <f>Table1[[#This Row],[Female Ballots]]/Table1[[#This Row],[Female Population]]</f>
        <v>0.45304265278732525</v>
      </c>
      <c r="W2449" s="94">
        <f>Table1[[#This Row],[Male Ballots]]/Table1[[#This Row],[Male Population]]</f>
        <v>0.43186546485662453</v>
      </c>
      <c r="X2449" s="94">
        <f>Table1[[#This Row],[Total Ballots]]/Table1[[#This Row],[Total Population]]</f>
        <v>0.45409771467192966</v>
      </c>
      <c r="Y2449" s="94">
        <f>Table1[[#This Row],[Female Ballots]]/Table1[[#This Row],[Female Voters]]</f>
        <v>0.49712643678160917</v>
      </c>
      <c r="Z2449" s="95">
        <f>Table1[[#This Row],[Male Ballots]]/Table1[[#This Row],[Male Voters]]</f>
        <v>0.46582984658298465</v>
      </c>
      <c r="AA2449" s="94">
        <f>Table1[[#This Row],[Total Ballots]]/Table1[[#This Row],[Total Voters]]</f>
        <v>0.48304498269896196</v>
      </c>
    </row>
    <row r="2450" spans="1:27" s="12" customFormat="1" x14ac:dyDescent="0.35">
      <c r="A2450" s="8" t="s">
        <v>36</v>
      </c>
      <c r="B2450" s="103">
        <v>2022</v>
      </c>
      <c r="C2450" s="17" t="s">
        <v>81</v>
      </c>
      <c r="D2450" s="17"/>
      <c r="E2450" s="34"/>
      <c r="F2450" s="34"/>
      <c r="G2450" s="9" t="s">
        <v>66</v>
      </c>
      <c r="H2450" s="132">
        <v>981.58750000000009</v>
      </c>
      <c r="I2450" s="132">
        <v>1070.8024</v>
      </c>
      <c r="J2450" s="133">
        <v>2052.3896999999997</v>
      </c>
      <c r="K2450">
        <v>851</v>
      </c>
      <c r="L2450">
        <v>869</v>
      </c>
      <c r="M2450">
        <v>37</v>
      </c>
      <c r="N2450">
        <v>1757</v>
      </c>
      <c r="O2450">
        <v>529</v>
      </c>
      <c r="P2450">
        <v>530</v>
      </c>
      <c r="Q2450">
        <v>14</v>
      </c>
      <c r="R2450">
        <v>1073</v>
      </c>
      <c r="S2450" s="94">
        <f>Table1[[#This Row],[Female Voters]]/Table1[[#This Row],[Female Population]]</f>
        <v>0.86696295541660817</v>
      </c>
      <c r="T2450" s="94">
        <f>Table1[[#This Row],[Male Voters]]/Table1[[#This Row],[Male Population]]</f>
        <v>0.81154095284059879</v>
      </c>
      <c r="U2450" s="94">
        <f>Table1[[#This Row],[Total Voters]]/Table1[[#This Row],[Total Population]]</f>
        <v>0.85607523756331472</v>
      </c>
      <c r="V2450" s="94">
        <f>Table1[[#This Row],[Female Ballots]]/Table1[[#This Row],[Female Population]]</f>
        <v>0.5389229182319456</v>
      </c>
      <c r="W2450" s="94">
        <f>Table1[[#This Row],[Male Ballots]]/Table1[[#This Row],[Male Population]]</f>
        <v>0.49495593211221789</v>
      </c>
      <c r="X2450" s="94">
        <f>Table1[[#This Row],[Total Ballots]]/Table1[[#This Row],[Total Population]]</f>
        <v>0.52280519630360656</v>
      </c>
      <c r="Y2450" s="94">
        <f>Table1[[#This Row],[Female Ballots]]/Table1[[#This Row],[Female Voters]]</f>
        <v>0.6216216216216216</v>
      </c>
      <c r="Z2450" s="95">
        <f>Table1[[#This Row],[Male Ballots]]/Table1[[#This Row],[Male Voters]]</f>
        <v>0.60989643268124283</v>
      </c>
      <c r="AA2450" s="94">
        <f>Table1[[#This Row],[Total Ballots]]/Table1[[#This Row],[Total Voters]]</f>
        <v>0.61070005691519635</v>
      </c>
    </row>
    <row r="2451" spans="1:27" s="12" customFormat="1" x14ac:dyDescent="0.35">
      <c r="A2451" s="8" t="s">
        <v>36</v>
      </c>
      <c r="B2451" s="103">
        <v>2022</v>
      </c>
      <c r="C2451" s="17" t="s">
        <v>81</v>
      </c>
      <c r="D2451" s="17"/>
      <c r="E2451" s="34"/>
      <c r="F2451" s="34"/>
      <c r="G2451" s="9" t="s">
        <v>67</v>
      </c>
      <c r="H2451" s="132">
        <v>1380.63</v>
      </c>
      <c r="I2451" s="132">
        <v>1456.7081899999998</v>
      </c>
      <c r="J2451" s="133">
        <v>2837.3388</v>
      </c>
      <c r="K2451">
        <v>1387</v>
      </c>
      <c r="L2451">
        <v>1454</v>
      </c>
      <c r="M2451">
        <v>43</v>
      </c>
      <c r="N2451">
        <v>2884</v>
      </c>
      <c r="O2451">
        <v>931</v>
      </c>
      <c r="P2451">
        <v>1001</v>
      </c>
      <c r="Q2451">
        <v>28</v>
      </c>
      <c r="R2451">
        <v>1960</v>
      </c>
      <c r="S2451" s="94">
        <f>Table1[[#This Row],[Female Voters]]/Table1[[#This Row],[Female Population]]</f>
        <v>1.0046138357126817</v>
      </c>
      <c r="T2451" s="94">
        <f>Table1[[#This Row],[Male Voters]]/Table1[[#This Row],[Male Population]]</f>
        <v>0.99814088365906706</v>
      </c>
      <c r="U2451" s="94">
        <f>Table1[[#This Row],[Total Voters]]/Table1[[#This Row],[Total Population]]</f>
        <v>1.0164454100440878</v>
      </c>
      <c r="V2451" s="94">
        <f>Table1[[#This Row],[Female Ballots]]/Table1[[#This Row],[Female Population]]</f>
        <v>0.67432983493043031</v>
      </c>
      <c r="W2451" s="94">
        <f>Table1[[#This Row],[Male Ballots]]/Table1[[#This Row],[Male Population]]</f>
        <v>0.68716576653557504</v>
      </c>
      <c r="X2451" s="94">
        <f>Table1[[#This Row],[Total Ballots]]/Table1[[#This Row],[Total Population]]</f>
        <v>0.69078814274840916</v>
      </c>
      <c r="Y2451" s="94">
        <f>Table1[[#This Row],[Female Ballots]]/Table1[[#This Row],[Female Voters]]</f>
        <v>0.67123287671232879</v>
      </c>
      <c r="Z2451" s="95">
        <f>Table1[[#This Row],[Male Ballots]]/Table1[[#This Row],[Male Voters]]</f>
        <v>0.68844566712517197</v>
      </c>
      <c r="AA2451" s="94">
        <f>Table1[[#This Row],[Total Ballots]]/Table1[[#This Row],[Total Voters]]</f>
        <v>0.67961165048543692</v>
      </c>
    </row>
    <row r="2452" spans="1:27" s="12" customFormat="1" x14ac:dyDescent="0.35">
      <c r="A2452" s="8" t="s">
        <v>52</v>
      </c>
      <c r="B2452" s="103">
        <v>2022</v>
      </c>
      <c r="C2452" s="17" t="s">
        <v>81</v>
      </c>
      <c r="D2452" s="17"/>
      <c r="E2452" s="34"/>
      <c r="F2452" s="34"/>
      <c r="G2452" s="9" t="s">
        <v>79</v>
      </c>
      <c r="H2452" s="132">
        <v>331976.07500000007</v>
      </c>
      <c r="I2452" s="132">
        <v>322607.255</v>
      </c>
      <c r="J2452" s="133">
        <v>654583.33200000005</v>
      </c>
      <c r="K2452">
        <v>253375</v>
      </c>
      <c r="L2452">
        <v>240606</v>
      </c>
      <c r="M2452">
        <v>9380</v>
      </c>
      <c r="N2452">
        <v>503361</v>
      </c>
      <c r="O2452">
        <v>98461</v>
      </c>
      <c r="P2452">
        <v>89007</v>
      </c>
      <c r="Q2452">
        <v>2874</v>
      </c>
      <c r="R2452">
        <v>190342</v>
      </c>
      <c r="S2452" s="94">
        <f>Table1[[#This Row],[Female Voters]]/Table1[[#This Row],[Female Population]]</f>
        <v>0.76323271187539632</v>
      </c>
      <c r="T2452" s="94">
        <f>Table1[[#This Row],[Male Voters]]/Table1[[#This Row],[Male Population]]</f>
        <v>0.74581707717639512</v>
      </c>
      <c r="U2452" s="94">
        <f>Table1[[#This Row],[Total Voters]]/Table1[[#This Row],[Total Population]]</f>
        <v>0.76897925045240834</v>
      </c>
      <c r="V2452" s="94">
        <f>Table1[[#This Row],[Female Ballots]]/Table1[[#This Row],[Female Population]]</f>
        <v>0.29659065039551413</v>
      </c>
      <c r="W2452" s="94">
        <f>Table1[[#This Row],[Male Ballots]]/Table1[[#This Row],[Male Population]]</f>
        <v>0.27589894095841089</v>
      </c>
      <c r="X2452" s="94">
        <f>Table1[[#This Row],[Total Ballots]]/Table1[[#This Row],[Total Population]]</f>
        <v>0.29078345062412925</v>
      </c>
      <c r="Y2452" s="94">
        <f>Table1[[#This Row],[Female Ballots]]/Table1[[#This Row],[Female Voters]]</f>
        <v>0.38859792797237297</v>
      </c>
      <c r="Z2452" s="95">
        <f>Table1[[#This Row],[Male Ballots]]/Table1[[#This Row],[Male Voters]]</f>
        <v>0.36992843071245107</v>
      </c>
      <c r="AA2452" s="94">
        <f>Table1[[#This Row],[Total Ballots]]/Table1[[#This Row],[Total Voters]]</f>
        <v>0.37814212861147367</v>
      </c>
    </row>
    <row r="2453" spans="1:27" s="12" customFormat="1" x14ac:dyDescent="0.35">
      <c r="A2453" s="8" t="s">
        <v>52</v>
      </c>
      <c r="B2453" s="103">
        <v>2022</v>
      </c>
      <c r="C2453" s="17" t="s">
        <v>81</v>
      </c>
      <c r="D2453" s="17"/>
      <c r="E2453" s="34"/>
      <c r="F2453" s="34"/>
      <c r="G2453" s="9" t="s">
        <v>62</v>
      </c>
      <c r="H2453" s="132">
        <v>31628.103999999999</v>
      </c>
      <c r="I2453" s="132">
        <v>34241.018000000004</v>
      </c>
      <c r="J2453" s="133">
        <v>65869.122000000003</v>
      </c>
      <c r="K2453">
        <v>19839</v>
      </c>
      <c r="L2453">
        <v>20155</v>
      </c>
      <c r="M2453">
        <v>1298</v>
      </c>
      <c r="N2453">
        <v>41292</v>
      </c>
      <c r="O2453">
        <v>3991</v>
      </c>
      <c r="P2453">
        <v>3760</v>
      </c>
      <c r="Q2453">
        <v>372</v>
      </c>
      <c r="R2453">
        <v>8123</v>
      </c>
      <c r="S2453" s="94">
        <f>Table1[[#This Row],[Female Voters]]/Table1[[#This Row],[Female Population]]</f>
        <v>0.62725859254794403</v>
      </c>
      <c r="T2453" s="94">
        <f>Table1[[#This Row],[Male Voters]]/Table1[[#This Row],[Male Population]]</f>
        <v>0.58862151820369357</v>
      </c>
      <c r="U2453" s="94">
        <f>Table1[[#This Row],[Total Voters]]/Table1[[#This Row],[Total Population]]</f>
        <v>0.62687946561668151</v>
      </c>
      <c r="V2453" s="94">
        <f>Table1[[#This Row],[Female Ballots]]/Table1[[#This Row],[Female Population]]</f>
        <v>0.12618524335192524</v>
      </c>
      <c r="W2453" s="94">
        <f>Table1[[#This Row],[Male Ballots]]/Table1[[#This Row],[Male Population]]</f>
        <v>0.10980981932254466</v>
      </c>
      <c r="X2453" s="94">
        <f>Table1[[#This Row],[Total Ballots]]/Table1[[#This Row],[Total Population]]</f>
        <v>0.12332030173409628</v>
      </c>
      <c r="Y2453" s="94">
        <f>Table1[[#This Row],[Female Ballots]]/Table1[[#This Row],[Female Voters]]</f>
        <v>0.20116941378093653</v>
      </c>
      <c r="Z2453" s="95">
        <f>Table1[[#This Row],[Male Ballots]]/Table1[[#This Row],[Male Voters]]</f>
        <v>0.18655420491193253</v>
      </c>
      <c r="AA2453" s="94">
        <f>Table1[[#This Row],[Total Ballots]]/Table1[[#This Row],[Total Voters]]</f>
        <v>0.19672091446284995</v>
      </c>
    </row>
    <row r="2454" spans="1:27" s="12" customFormat="1" x14ac:dyDescent="0.35">
      <c r="A2454" s="8" t="s">
        <v>52</v>
      </c>
      <c r="B2454" s="103">
        <v>2022</v>
      </c>
      <c r="C2454" s="17" t="s">
        <v>81</v>
      </c>
      <c r="D2454" s="17"/>
      <c r="E2454" s="34"/>
      <c r="F2454" s="34"/>
      <c r="G2454" s="9" t="s">
        <v>63</v>
      </c>
      <c r="H2454" s="132">
        <v>57153.63</v>
      </c>
      <c r="I2454" s="132">
        <v>59025.729999999996</v>
      </c>
      <c r="J2454" s="133">
        <v>116179.37</v>
      </c>
      <c r="K2454">
        <v>40438</v>
      </c>
      <c r="L2454">
        <v>40259</v>
      </c>
      <c r="M2454">
        <v>2172</v>
      </c>
      <c r="N2454">
        <v>82869</v>
      </c>
      <c r="O2454">
        <v>8152</v>
      </c>
      <c r="P2454">
        <v>7258</v>
      </c>
      <c r="Q2454">
        <v>506</v>
      </c>
      <c r="R2454">
        <v>15916</v>
      </c>
      <c r="S2454" s="94">
        <f>Table1[[#This Row],[Female Voters]]/Table1[[#This Row],[Female Population]]</f>
        <v>0.70753161260273412</v>
      </c>
      <c r="T2454" s="94">
        <f>Table1[[#This Row],[Male Voters]]/Table1[[#This Row],[Male Population]]</f>
        <v>0.68205848534190094</v>
      </c>
      <c r="U2454" s="94">
        <f>Table1[[#This Row],[Total Voters]]/Table1[[#This Row],[Total Population]]</f>
        <v>0.71328498338388302</v>
      </c>
      <c r="V2454" s="94">
        <f>Table1[[#This Row],[Female Ballots]]/Table1[[#This Row],[Female Population]]</f>
        <v>0.14263311009291973</v>
      </c>
      <c r="W2454" s="94">
        <f>Table1[[#This Row],[Male Ballots]]/Table1[[#This Row],[Male Population]]</f>
        <v>0.12296332463825523</v>
      </c>
      <c r="X2454" s="94">
        <f>Table1[[#This Row],[Total Ballots]]/Table1[[#This Row],[Total Population]]</f>
        <v>0.13699506203209744</v>
      </c>
      <c r="Y2454" s="94">
        <f>Table1[[#This Row],[Female Ballots]]/Table1[[#This Row],[Female Voters]]</f>
        <v>0.2015925614520995</v>
      </c>
      <c r="Z2454" s="95">
        <f>Table1[[#This Row],[Male Ballots]]/Table1[[#This Row],[Male Voters]]</f>
        <v>0.1802826697136044</v>
      </c>
      <c r="AA2454" s="94">
        <f>Table1[[#This Row],[Total Ballots]]/Table1[[#This Row],[Total Voters]]</f>
        <v>0.19206217041354426</v>
      </c>
    </row>
    <row r="2455" spans="1:27" s="12" customFormat="1" x14ac:dyDescent="0.35">
      <c r="A2455" s="8" t="s">
        <v>52</v>
      </c>
      <c r="B2455" s="103">
        <v>2022</v>
      </c>
      <c r="C2455" s="17" t="s">
        <v>81</v>
      </c>
      <c r="D2455" s="17"/>
      <c r="E2455" s="34"/>
      <c r="F2455" s="34"/>
      <c r="G2455" s="9" t="s">
        <v>64</v>
      </c>
      <c r="H2455" s="132">
        <v>63415.89</v>
      </c>
      <c r="I2455" s="132">
        <v>64135.34</v>
      </c>
      <c r="J2455" s="133">
        <v>127551.23</v>
      </c>
      <c r="K2455">
        <v>46062</v>
      </c>
      <c r="L2455">
        <v>44920</v>
      </c>
      <c r="M2455">
        <v>1978</v>
      </c>
      <c r="N2455">
        <v>92960</v>
      </c>
      <c r="O2455">
        <v>12090</v>
      </c>
      <c r="P2455">
        <v>11432</v>
      </c>
      <c r="Q2455">
        <v>477</v>
      </c>
      <c r="R2455">
        <v>23999</v>
      </c>
      <c r="S2455" s="94">
        <f>Table1[[#This Row],[Female Voters]]/Table1[[#This Row],[Female Population]]</f>
        <v>0.72634792320978225</v>
      </c>
      <c r="T2455" s="94">
        <f>Table1[[#This Row],[Male Voters]]/Table1[[#This Row],[Male Population]]</f>
        <v>0.70039388580461259</v>
      </c>
      <c r="U2455" s="94">
        <f>Table1[[#This Row],[Total Voters]]/Table1[[#This Row],[Total Population]]</f>
        <v>0.72880520242729141</v>
      </c>
      <c r="V2455" s="94">
        <f>Table1[[#This Row],[Female Ballots]]/Table1[[#This Row],[Female Population]]</f>
        <v>0.19064622447150076</v>
      </c>
      <c r="W2455" s="94">
        <f>Table1[[#This Row],[Male Ballots]]/Table1[[#This Row],[Male Population]]</f>
        <v>0.17824806105339117</v>
      </c>
      <c r="X2455" s="94">
        <f>Table1[[#This Row],[Total Ballots]]/Table1[[#This Row],[Total Population]]</f>
        <v>0.18815185082887873</v>
      </c>
      <c r="Y2455" s="94">
        <f>Table1[[#This Row],[Female Ballots]]/Table1[[#This Row],[Female Voters]]</f>
        <v>0.26247231991663411</v>
      </c>
      <c r="Z2455" s="95">
        <f>Table1[[#This Row],[Male Ballots]]/Table1[[#This Row],[Male Voters]]</f>
        <v>0.25449688334817455</v>
      </c>
      <c r="AA2455" s="94">
        <f>Table1[[#This Row],[Total Ballots]]/Table1[[#This Row],[Total Voters]]</f>
        <v>0.25816480206540449</v>
      </c>
    </row>
    <row r="2456" spans="1:27" s="12" customFormat="1" x14ac:dyDescent="0.35">
      <c r="A2456" s="8" t="s">
        <v>52</v>
      </c>
      <c r="B2456" s="103">
        <v>2022</v>
      </c>
      <c r="C2456" s="17" t="s">
        <v>81</v>
      </c>
      <c r="D2456" s="17"/>
      <c r="E2456" s="34"/>
      <c r="F2456" s="34"/>
      <c r="G2456" s="9" t="s">
        <v>65</v>
      </c>
      <c r="H2456" s="132">
        <v>53340.020000000004</v>
      </c>
      <c r="I2456" s="132">
        <v>53637.36</v>
      </c>
      <c r="J2456" s="133">
        <v>106977.38</v>
      </c>
      <c r="K2456">
        <v>40630</v>
      </c>
      <c r="L2456">
        <v>39938</v>
      </c>
      <c r="M2456">
        <v>1339</v>
      </c>
      <c r="N2456">
        <v>81907</v>
      </c>
      <c r="O2456">
        <v>14032</v>
      </c>
      <c r="P2456">
        <v>13455</v>
      </c>
      <c r="Q2456">
        <v>388</v>
      </c>
      <c r="R2456">
        <v>27875</v>
      </c>
      <c r="S2456" s="94">
        <f>Table1[[#This Row],[Female Voters]]/Table1[[#This Row],[Female Population]]</f>
        <v>0.76171699973115869</v>
      </c>
      <c r="T2456" s="94">
        <f>Table1[[#This Row],[Male Voters]]/Table1[[#This Row],[Male Population]]</f>
        <v>0.74459294790049324</v>
      </c>
      <c r="U2456" s="94">
        <f>Table1[[#This Row],[Total Voters]]/Table1[[#This Row],[Total Population]]</f>
        <v>0.76564784069305114</v>
      </c>
      <c r="V2456" s="94">
        <f>Table1[[#This Row],[Female Ballots]]/Table1[[#This Row],[Female Population]]</f>
        <v>0.26306701797262166</v>
      </c>
      <c r="W2456" s="94">
        <f>Table1[[#This Row],[Male Ballots]]/Table1[[#This Row],[Male Population]]</f>
        <v>0.25085127232212773</v>
      </c>
      <c r="X2456" s="94">
        <f>Table1[[#This Row],[Total Ballots]]/Table1[[#This Row],[Total Population]]</f>
        <v>0.26056910348711099</v>
      </c>
      <c r="Y2456" s="94">
        <f>Table1[[#This Row],[Female Ballots]]/Table1[[#This Row],[Female Voters]]</f>
        <v>0.34536057100664536</v>
      </c>
      <c r="Z2456" s="95">
        <f>Table1[[#This Row],[Male Ballots]]/Table1[[#This Row],[Male Voters]]</f>
        <v>0.3368971906455005</v>
      </c>
      <c r="AA2456" s="94">
        <f>Table1[[#This Row],[Total Ballots]]/Table1[[#This Row],[Total Voters]]</f>
        <v>0.34032500274701794</v>
      </c>
    </row>
    <row r="2457" spans="1:27" s="12" customFormat="1" x14ac:dyDescent="0.35">
      <c r="A2457" s="8" t="s">
        <v>52</v>
      </c>
      <c r="B2457" s="103">
        <v>2022</v>
      </c>
      <c r="C2457" s="17" t="s">
        <v>81</v>
      </c>
      <c r="D2457" s="17"/>
      <c r="E2457" s="34"/>
      <c r="F2457" s="34"/>
      <c r="G2457" s="9" t="s">
        <v>66</v>
      </c>
      <c r="H2457" s="132">
        <v>54651.78</v>
      </c>
      <c r="I2457" s="132">
        <v>53257.210000000006</v>
      </c>
      <c r="J2457" s="133">
        <v>107908.98000000001</v>
      </c>
      <c r="K2457">
        <v>43648</v>
      </c>
      <c r="L2457">
        <v>42305</v>
      </c>
      <c r="M2457">
        <v>1300</v>
      </c>
      <c r="N2457">
        <v>87253</v>
      </c>
      <c r="O2457">
        <v>21238</v>
      </c>
      <c r="P2457">
        <v>19730</v>
      </c>
      <c r="Q2457">
        <v>512</v>
      </c>
      <c r="R2457">
        <v>41480</v>
      </c>
      <c r="S2457" s="94">
        <f>Table1[[#This Row],[Female Voters]]/Table1[[#This Row],[Female Population]]</f>
        <v>0.79865651219411338</v>
      </c>
      <c r="T2457" s="94">
        <f>Table1[[#This Row],[Male Voters]]/Table1[[#This Row],[Male Population]]</f>
        <v>0.79435253930876204</v>
      </c>
      <c r="U2457" s="94">
        <f>Table1[[#This Row],[Total Voters]]/Table1[[#This Row],[Total Population]]</f>
        <v>0.80857960106749216</v>
      </c>
      <c r="V2457" s="94">
        <f>Table1[[#This Row],[Female Ballots]]/Table1[[#This Row],[Female Population]]</f>
        <v>0.38860582400060895</v>
      </c>
      <c r="W2457" s="94">
        <f>Table1[[#This Row],[Male Ballots]]/Table1[[#This Row],[Male Population]]</f>
        <v>0.37046627113962594</v>
      </c>
      <c r="X2457" s="94">
        <f>Table1[[#This Row],[Total Ballots]]/Table1[[#This Row],[Total Population]]</f>
        <v>0.38439803619680213</v>
      </c>
      <c r="Y2457" s="94">
        <f>Table1[[#This Row],[Female Ballots]]/Table1[[#This Row],[Female Voters]]</f>
        <v>0.48657441348973607</v>
      </c>
      <c r="Z2457" s="95">
        <f>Table1[[#This Row],[Male Ballots]]/Table1[[#This Row],[Male Voters]]</f>
        <v>0.46637513296300676</v>
      </c>
      <c r="AA2457" s="94">
        <f>Table1[[#This Row],[Total Ballots]]/Table1[[#This Row],[Total Voters]]</f>
        <v>0.47539912667759276</v>
      </c>
    </row>
    <row r="2458" spans="1:27" s="12" customFormat="1" x14ac:dyDescent="0.35">
      <c r="A2458" s="8" t="s">
        <v>52</v>
      </c>
      <c r="B2458" s="103">
        <v>2022</v>
      </c>
      <c r="C2458" s="17" t="s">
        <v>81</v>
      </c>
      <c r="D2458" s="17"/>
      <c r="E2458" s="34"/>
      <c r="F2458" s="34"/>
      <c r="G2458" s="9" t="s">
        <v>67</v>
      </c>
      <c r="H2458" s="132">
        <v>71786.651000000013</v>
      </c>
      <c r="I2458" s="132">
        <v>58310.597000000002</v>
      </c>
      <c r="J2458" s="133">
        <v>130097.25</v>
      </c>
      <c r="K2458">
        <v>62758</v>
      </c>
      <c r="L2458">
        <v>53029</v>
      </c>
      <c r="M2458">
        <v>1293</v>
      </c>
      <c r="N2458">
        <v>117080</v>
      </c>
      <c r="O2458">
        <v>38958</v>
      </c>
      <c r="P2458">
        <v>33372</v>
      </c>
      <c r="Q2458">
        <v>619</v>
      </c>
      <c r="R2458">
        <v>72949</v>
      </c>
      <c r="S2458" s="94">
        <f>Table1[[#This Row],[Female Voters]]/Table1[[#This Row],[Female Population]]</f>
        <v>0.87422938841373155</v>
      </c>
      <c r="T2458" s="94">
        <f>Table1[[#This Row],[Male Voters]]/Table1[[#This Row],[Male Population]]</f>
        <v>0.90942303334675167</v>
      </c>
      <c r="U2458" s="94">
        <f>Table1[[#This Row],[Total Voters]]/Table1[[#This Row],[Total Population]]</f>
        <v>0.8999421586543912</v>
      </c>
      <c r="V2458" s="94">
        <f>Table1[[#This Row],[Female Ballots]]/Table1[[#This Row],[Female Population]]</f>
        <v>0.54269142601456632</v>
      </c>
      <c r="W2458" s="94">
        <f>Table1[[#This Row],[Male Ballots]]/Table1[[#This Row],[Male Population]]</f>
        <v>0.57231449714020244</v>
      </c>
      <c r="X2458" s="94">
        <f>Table1[[#This Row],[Total Ballots]]/Table1[[#This Row],[Total Population]]</f>
        <v>0.56072668715134255</v>
      </c>
      <c r="Y2458" s="94">
        <f>Table1[[#This Row],[Female Ballots]]/Table1[[#This Row],[Female Voters]]</f>
        <v>0.6207654800981548</v>
      </c>
      <c r="Z2458" s="95">
        <f>Table1[[#This Row],[Male Ballots]]/Table1[[#This Row],[Male Voters]]</f>
        <v>0.62931603462256502</v>
      </c>
      <c r="AA2458" s="94">
        <f>Table1[[#This Row],[Total Ballots]]/Table1[[#This Row],[Total Voters]]</f>
        <v>0.62306969593440387</v>
      </c>
    </row>
    <row r="2459" spans="1:27" s="12" customFormat="1" x14ac:dyDescent="0.35">
      <c r="A2459" s="8" t="s">
        <v>40</v>
      </c>
      <c r="B2459" s="103">
        <v>2022</v>
      </c>
      <c r="C2459" s="17" t="s">
        <v>81</v>
      </c>
      <c r="D2459" s="17"/>
      <c r="E2459" s="34"/>
      <c r="F2459" s="34"/>
      <c r="G2459" s="9" t="s">
        <v>79</v>
      </c>
      <c r="H2459" s="132">
        <v>220317.85700000002</v>
      </c>
      <c r="I2459" s="132">
        <v>210742.11800000002</v>
      </c>
      <c r="J2459" s="133">
        <v>431059.973</v>
      </c>
      <c r="K2459">
        <v>181400</v>
      </c>
      <c r="L2459">
        <v>168345</v>
      </c>
      <c r="M2459">
        <v>7541</v>
      </c>
      <c r="N2459">
        <v>357286</v>
      </c>
      <c r="O2459">
        <v>75122</v>
      </c>
      <c r="P2459">
        <v>66685</v>
      </c>
      <c r="Q2459">
        <v>2397</v>
      </c>
      <c r="R2459">
        <v>144204</v>
      </c>
      <c r="S2459" s="94">
        <f>Table1[[#This Row],[Female Voters]]/Table1[[#This Row],[Female Population]]</f>
        <v>0.82335586624737356</v>
      </c>
      <c r="T2459" s="94">
        <f>Table1[[#This Row],[Male Voters]]/Table1[[#This Row],[Male Population]]</f>
        <v>0.79881991126235141</v>
      </c>
      <c r="U2459" s="94">
        <f>Table1[[#This Row],[Total Voters]]/Table1[[#This Row],[Total Population]]</f>
        <v>0.8288545037328251</v>
      </c>
      <c r="V2459" s="94">
        <f>Table1[[#This Row],[Female Ballots]]/Table1[[#This Row],[Female Population]]</f>
        <v>0.34097099991309371</v>
      </c>
      <c r="W2459" s="94">
        <f>Table1[[#This Row],[Male Ballots]]/Table1[[#This Row],[Male Population]]</f>
        <v>0.31642939073052306</v>
      </c>
      <c r="X2459" s="94">
        <f>Table1[[#This Row],[Total Ballots]]/Table1[[#This Row],[Total Population]]</f>
        <v>0.33453349657218118</v>
      </c>
      <c r="Y2459" s="94">
        <f>Table1[[#This Row],[Female Ballots]]/Table1[[#This Row],[Female Voters]]</f>
        <v>0.4141234840132304</v>
      </c>
      <c r="Z2459" s="95">
        <f>Table1[[#This Row],[Male Ballots]]/Table1[[#This Row],[Male Voters]]</f>
        <v>0.39612106091657012</v>
      </c>
      <c r="AA2459" s="94">
        <f>Table1[[#This Row],[Total Ballots]]/Table1[[#This Row],[Total Voters]]</f>
        <v>0.4036094333391177</v>
      </c>
    </row>
    <row r="2460" spans="1:27" s="12" customFormat="1" x14ac:dyDescent="0.35">
      <c r="A2460" s="8" t="s">
        <v>40</v>
      </c>
      <c r="B2460" s="103">
        <v>2022</v>
      </c>
      <c r="C2460" s="17" t="s">
        <v>81</v>
      </c>
      <c r="D2460" s="17"/>
      <c r="E2460" s="34"/>
      <c r="F2460" s="34"/>
      <c r="G2460" s="9" t="s">
        <v>62</v>
      </c>
      <c r="H2460" s="132">
        <v>27320.42</v>
      </c>
      <c r="I2460" s="132">
        <v>27378.852999999999</v>
      </c>
      <c r="J2460" s="133">
        <v>54699.273000000001</v>
      </c>
      <c r="K2460">
        <v>14977</v>
      </c>
      <c r="L2460">
        <v>15204</v>
      </c>
      <c r="M2460">
        <v>1205</v>
      </c>
      <c r="N2460">
        <v>31386</v>
      </c>
      <c r="O2460">
        <v>2825</v>
      </c>
      <c r="P2460">
        <v>2714</v>
      </c>
      <c r="Q2460">
        <v>240</v>
      </c>
      <c r="R2460">
        <v>5779</v>
      </c>
      <c r="S2460" s="94">
        <f>Table1[[#This Row],[Female Voters]]/Table1[[#This Row],[Female Population]]</f>
        <v>0.54819801452539896</v>
      </c>
      <c r="T2460" s="94">
        <f>Table1[[#This Row],[Male Voters]]/Table1[[#This Row],[Male Population]]</f>
        <v>0.55531909974460947</v>
      </c>
      <c r="U2460" s="94">
        <f>Table1[[#This Row],[Total Voters]]/Table1[[#This Row],[Total Population]]</f>
        <v>0.57379190396186797</v>
      </c>
      <c r="V2460" s="94">
        <f>Table1[[#This Row],[Female Ballots]]/Table1[[#This Row],[Female Population]]</f>
        <v>0.1034025099174903</v>
      </c>
      <c r="W2460" s="94">
        <f>Table1[[#This Row],[Male Ballots]]/Table1[[#This Row],[Male Population]]</f>
        <v>9.9127600414816511E-2</v>
      </c>
      <c r="X2460" s="94">
        <f>Table1[[#This Row],[Total Ballots]]/Table1[[#This Row],[Total Population]]</f>
        <v>0.10565039868080148</v>
      </c>
      <c r="Y2460" s="94">
        <f>Table1[[#This Row],[Female Ballots]]/Table1[[#This Row],[Female Voters]]</f>
        <v>0.18862255458369501</v>
      </c>
      <c r="Z2460" s="95">
        <f>Table1[[#This Row],[Male Ballots]]/Table1[[#This Row],[Male Voters]]</f>
        <v>0.17850565640620888</v>
      </c>
      <c r="AA2460" s="94">
        <f>Table1[[#This Row],[Total Ballots]]/Table1[[#This Row],[Total Voters]]</f>
        <v>0.18412668068565602</v>
      </c>
    </row>
    <row r="2461" spans="1:27" s="12" customFormat="1" x14ac:dyDescent="0.35">
      <c r="A2461" s="8" t="s">
        <v>40</v>
      </c>
      <c r="B2461" s="103">
        <v>2022</v>
      </c>
      <c r="C2461" s="17" t="s">
        <v>81</v>
      </c>
      <c r="D2461" s="17"/>
      <c r="E2461" s="34"/>
      <c r="F2461" s="34"/>
      <c r="G2461" s="9" t="s">
        <v>63</v>
      </c>
      <c r="H2461" s="132">
        <v>36849.869999999995</v>
      </c>
      <c r="I2461" s="132">
        <v>38432.550000000003</v>
      </c>
      <c r="J2461" s="133">
        <v>75282.41</v>
      </c>
      <c r="K2461">
        <v>30030</v>
      </c>
      <c r="L2461">
        <v>29908</v>
      </c>
      <c r="M2461">
        <v>1589</v>
      </c>
      <c r="N2461">
        <v>61527</v>
      </c>
      <c r="O2461">
        <v>5730</v>
      </c>
      <c r="P2461">
        <v>5197</v>
      </c>
      <c r="Q2461">
        <v>340</v>
      </c>
      <c r="R2461">
        <v>11267</v>
      </c>
      <c r="S2461" s="94">
        <f>Table1[[#This Row],[Female Voters]]/Table1[[#This Row],[Female Population]]</f>
        <v>0.81492824805080732</v>
      </c>
      <c r="T2461" s="94">
        <f>Table1[[#This Row],[Male Voters]]/Table1[[#This Row],[Male Population]]</f>
        <v>0.77819452521365351</v>
      </c>
      <c r="U2461" s="94">
        <f>Table1[[#This Row],[Total Voters]]/Table1[[#This Row],[Total Population]]</f>
        <v>0.81728254980147419</v>
      </c>
      <c r="V2461" s="94">
        <f>Table1[[#This Row],[Female Ballots]]/Table1[[#This Row],[Female Population]]</f>
        <v>0.15549579957812606</v>
      </c>
      <c r="W2461" s="94">
        <f>Table1[[#This Row],[Male Ballots]]/Table1[[#This Row],[Male Population]]</f>
        <v>0.13522391826719798</v>
      </c>
      <c r="X2461" s="94">
        <f>Table1[[#This Row],[Total Ballots]]/Table1[[#This Row],[Total Population]]</f>
        <v>0.14966311519516975</v>
      </c>
      <c r="Y2461" s="94">
        <f>Table1[[#This Row],[Female Ballots]]/Table1[[#This Row],[Female Voters]]</f>
        <v>0.19080919080919082</v>
      </c>
      <c r="Z2461" s="95">
        <f>Table1[[#This Row],[Male Ballots]]/Table1[[#This Row],[Male Voters]]</f>
        <v>0.17376621639695064</v>
      </c>
      <c r="AA2461" s="94">
        <f>Table1[[#This Row],[Total Ballots]]/Table1[[#This Row],[Total Voters]]</f>
        <v>0.18312285663204772</v>
      </c>
    </row>
    <row r="2462" spans="1:27" s="12" customFormat="1" x14ac:dyDescent="0.35">
      <c r="A2462" s="8" t="s">
        <v>40</v>
      </c>
      <c r="B2462" s="103">
        <v>2022</v>
      </c>
      <c r="C2462" s="17" t="s">
        <v>81</v>
      </c>
      <c r="D2462" s="17"/>
      <c r="E2462" s="34"/>
      <c r="F2462" s="34"/>
      <c r="G2462" s="9" t="s">
        <v>64</v>
      </c>
      <c r="H2462" s="132">
        <v>35214.339999999997</v>
      </c>
      <c r="I2462" s="132">
        <v>35678.94</v>
      </c>
      <c r="J2462" s="133">
        <v>70893.290000000008</v>
      </c>
      <c r="K2462">
        <v>30696</v>
      </c>
      <c r="L2462">
        <v>29597</v>
      </c>
      <c r="M2462">
        <v>1279</v>
      </c>
      <c r="N2462">
        <v>61572</v>
      </c>
      <c r="O2462">
        <v>8300</v>
      </c>
      <c r="P2462">
        <v>7588</v>
      </c>
      <c r="Q2462">
        <v>301</v>
      </c>
      <c r="R2462">
        <v>16189</v>
      </c>
      <c r="S2462" s="94">
        <f>Table1[[#This Row],[Female Voters]]/Table1[[#This Row],[Female Population]]</f>
        <v>0.8716903397877116</v>
      </c>
      <c r="T2462" s="94">
        <f>Table1[[#This Row],[Male Voters]]/Table1[[#This Row],[Male Population]]</f>
        <v>0.82953697615456057</v>
      </c>
      <c r="U2462" s="94">
        <f>Table1[[#This Row],[Total Voters]]/Table1[[#This Row],[Total Population]]</f>
        <v>0.86851661137464475</v>
      </c>
      <c r="V2462" s="94">
        <f>Table1[[#This Row],[Female Ballots]]/Table1[[#This Row],[Female Population]]</f>
        <v>0.23569943381020347</v>
      </c>
      <c r="W2462" s="94">
        <f>Table1[[#This Row],[Male Ballots]]/Table1[[#This Row],[Male Population]]</f>
        <v>0.21267447967904873</v>
      </c>
      <c r="X2462" s="94">
        <f>Table1[[#This Row],[Total Ballots]]/Table1[[#This Row],[Total Population]]</f>
        <v>0.22835729587384079</v>
      </c>
      <c r="Y2462" s="94">
        <f>Table1[[#This Row],[Female Ballots]]/Table1[[#This Row],[Female Voters]]</f>
        <v>0.27039353661714882</v>
      </c>
      <c r="Z2462" s="95">
        <f>Table1[[#This Row],[Male Ballots]]/Table1[[#This Row],[Male Voters]]</f>
        <v>0.25637733554076425</v>
      </c>
      <c r="AA2462" s="94">
        <f>Table1[[#This Row],[Total Ballots]]/Table1[[#This Row],[Total Voters]]</f>
        <v>0.2629279542649256</v>
      </c>
    </row>
    <row r="2463" spans="1:27" s="12" customFormat="1" x14ac:dyDescent="0.35">
      <c r="A2463" s="8" t="s">
        <v>40</v>
      </c>
      <c r="B2463" s="103">
        <v>2022</v>
      </c>
      <c r="C2463" s="17" t="s">
        <v>81</v>
      </c>
      <c r="D2463" s="17"/>
      <c r="E2463" s="34"/>
      <c r="F2463" s="34"/>
      <c r="G2463" s="9" t="s">
        <v>65</v>
      </c>
      <c r="H2463" s="132">
        <v>31123.93</v>
      </c>
      <c r="I2463" s="132">
        <v>30727.1</v>
      </c>
      <c r="J2463" s="133">
        <v>61851.05</v>
      </c>
      <c r="K2463">
        <v>26496</v>
      </c>
      <c r="L2463">
        <v>25454</v>
      </c>
      <c r="M2463">
        <v>986</v>
      </c>
      <c r="N2463">
        <v>52936</v>
      </c>
      <c r="O2463">
        <v>9608</v>
      </c>
      <c r="P2463">
        <v>8928</v>
      </c>
      <c r="Q2463">
        <v>290</v>
      </c>
      <c r="R2463">
        <v>18826</v>
      </c>
      <c r="S2463" s="94">
        <f>Table1[[#This Row],[Female Voters]]/Table1[[#This Row],[Female Population]]</f>
        <v>0.85130637422716215</v>
      </c>
      <c r="T2463" s="94">
        <f>Table1[[#This Row],[Male Voters]]/Table1[[#This Row],[Male Population]]</f>
        <v>0.82838927201070067</v>
      </c>
      <c r="U2463" s="94">
        <f>Table1[[#This Row],[Total Voters]]/Table1[[#This Row],[Total Population]]</f>
        <v>0.85586259247013585</v>
      </c>
      <c r="V2463" s="94">
        <f>Table1[[#This Row],[Female Ballots]]/Table1[[#This Row],[Female Population]]</f>
        <v>0.30870137543684234</v>
      </c>
      <c r="W2463" s="94">
        <f>Table1[[#This Row],[Male Ballots]]/Table1[[#This Row],[Male Population]]</f>
        <v>0.29055784633108883</v>
      </c>
      <c r="X2463" s="94">
        <f>Table1[[#This Row],[Total Ballots]]/Table1[[#This Row],[Total Population]]</f>
        <v>0.30437640104735486</v>
      </c>
      <c r="Y2463" s="94">
        <f>Table1[[#This Row],[Female Ballots]]/Table1[[#This Row],[Female Voters]]</f>
        <v>0.3626207729468599</v>
      </c>
      <c r="Z2463" s="95">
        <f>Table1[[#This Row],[Male Ballots]]/Table1[[#This Row],[Male Voters]]</f>
        <v>0.35075037322228331</v>
      </c>
      <c r="AA2463" s="94">
        <f>Table1[[#This Row],[Total Ballots]]/Table1[[#This Row],[Total Voters]]</f>
        <v>0.35563699561734924</v>
      </c>
    </row>
    <row r="2464" spans="1:27" s="12" customFormat="1" x14ac:dyDescent="0.35">
      <c r="A2464" s="8" t="s">
        <v>40</v>
      </c>
      <c r="B2464" s="103">
        <v>2022</v>
      </c>
      <c r="C2464" s="17" t="s">
        <v>81</v>
      </c>
      <c r="D2464" s="17"/>
      <c r="E2464" s="34"/>
      <c r="F2464" s="34"/>
      <c r="G2464" s="9" t="s">
        <v>66</v>
      </c>
      <c r="H2464" s="132">
        <v>35089.910000000003</v>
      </c>
      <c r="I2464" s="132">
        <v>32751.69</v>
      </c>
      <c r="J2464" s="133">
        <v>67841.600000000006</v>
      </c>
      <c r="K2464">
        <v>29416</v>
      </c>
      <c r="L2464">
        <v>26735</v>
      </c>
      <c r="M2464">
        <v>1076</v>
      </c>
      <c r="N2464">
        <v>57227</v>
      </c>
      <c r="O2464">
        <v>15574</v>
      </c>
      <c r="P2464">
        <v>13737</v>
      </c>
      <c r="Q2464">
        <v>451</v>
      </c>
      <c r="R2464">
        <v>29762</v>
      </c>
      <c r="S2464" s="94">
        <f>Table1[[#This Row],[Female Voters]]/Table1[[#This Row],[Female Population]]</f>
        <v>0.83830366051095595</v>
      </c>
      <c r="T2464" s="94">
        <f>Table1[[#This Row],[Male Voters]]/Table1[[#This Row],[Male Population]]</f>
        <v>0.81629375461235743</v>
      </c>
      <c r="U2464" s="94">
        <f>Table1[[#This Row],[Total Voters]]/Table1[[#This Row],[Total Population]]</f>
        <v>0.84353847786608804</v>
      </c>
      <c r="V2464" s="94">
        <f>Table1[[#This Row],[Female Ballots]]/Table1[[#This Row],[Female Population]]</f>
        <v>0.44383128939344668</v>
      </c>
      <c r="W2464" s="94">
        <f>Table1[[#This Row],[Male Ballots]]/Table1[[#This Row],[Male Population]]</f>
        <v>0.41942873787581653</v>
      </c>
      <c r="X2464" s="94">
        <f>Table1[[#This Row],[Total Ballots]]/Table1[[#This Row],[Total Population]]</f>
        <v>0.43869837975519443</v>
      </c>
      <c r="Y2464" s="94">
        <f>Table1[[#This Row],[Female Ballots]]/Table1[[#This Row],[Female Voters]]</f>
        <v>0.52943976067446286</v>
      </c>
      <c r="Z2464" s="95">
        <f>Table1[[#This Row],[Male Ballots]]/Table1[[#This Row],[Male Voters]]</f>
        <v>0.5138208341125865</v>
      </c>
      <c r="AA2464" s="94">
        <f>Table1[[#This Row],[Total Ballots]]/Table1[[#This Row],[Total Voters]]</f>
        <v>0.52006919810578922</v>
      </c>
    </row>
    <row r="2465" spans="1:27" s="12" customFormat="1" x14ac:dyDescent="0.35">
      <c r="A2465" s="8" t="s">
        <v>40</v>
      </c>
      <c r="B2465" s="103">
        <v>2022</v>
      </c>
      <c r="C2465" s="17" t="s">
        <v>81</v>
      </c>
      <c r="D2465" s="17"/>
      <c r="E2465" s="34"/>
      <c r="F2465" s="34"/>
      <c r="G2465" s="9" t="s">
        <v>67</v>
      </c>
      <c r="H2465" s="132">
        <v>54719.387000000002</v>
      </c>
      <c r="I2465" s="132">
        <v>45772.985000000001</v>
      </c>
      <c r="J2465" s="133">
        <v>100492.34999999999</v>
      </c>
      <c r="K2465">
        <v>49785</v>
      </c>
      <c r="L2465">
        <v>41447</v>
      </c>
      <c r="M2465">
        <v>1406</v>
      </c>
      <c r="N2465">
        <v>92638</v>
      </c>
      <c r="O2465">
        <v>33085</v>
      </c>
      <c r="P2465">
        <v>28521</v>
      </c>
      <c r="Q2465">
        <v>775</v>
      </c>
      <c r="R2465">
        <v>62381</v>
      </c>
      <c r="S2465" s="94">
        <f>Table1[[#This Row],[Female Voters]]/Table1[[#This Row],[Female Population]]</f>
        <v>0.90982378877892034</v>
      </c>
      <c r="T2465" s="94">
        <f>Table1[[#This Row],[Male Voters]]/Table1[[#This Row],[Male Population]]</f>
        <v>0.90549043283937025</v>
      </c>
      <c r="U2465" s="94">
        <f>Table1[[#This Row],[Total Voters]]/Table1[[#This Row],[Total Population]]</f>
        <v>0.92184131428909766</v>
      </c>
      <c r="V2465" s="94">
        <f>Table1[[#This Row],[Female Ballots]]/Table1[[#This Row],[Female Population]]</f>
        <v>0.60463031137391943</v>
      </c>
      <c r="W2465" s="94">
        <f>Table1[[#This Row],[Male Ballots]]/Table1[[#This Row],[Male Population]]</f>
        <v>0.62309678951460123</v>
      </c>
      <c r="X2465" s="94">
        <f>Table1[[#This Row],[Total Ballots]]/Table1[[#This Row],[Total Population]]</f>
        <v>0.62075371906418753</v>
      </c>
      <c r="Y2465" s="94">
        <f>Table1[[#This Row],[Female Ballots]]/Table1[[#This Row],[Female Voters]]</f>
        <v>0.6645575976699809</v>
      </c>
      <c r="Z2465" s="95">
        <f>Table1[[#This Row],[Male Ballots]]/Table1[[#This Row],[Male Voters]]</f>
        <v>0.68813183101310105</v>
      </c>
      <c r="AA2465" s="94">
        <f>Table1[[#This Row],[Total Ballots]]/Table1[[#This Row],[Total Voters]]</f>
        <v>0.67338457220579029</v>
      </c>
    </row>
    <row r="2466" spans="1:27" s="12" customFormat="1" x14ac:dyDescent="0.35">
      <c r="A2466" s="8" t="s">
        <v>28</v>
      </c>
      <c r="B2466" s="103">
        <v>2022</v>
      </c>
      <c r="C2466" s="17" t="s">
        <v>81</v>
      </c>
      <c r="D2466" s="17"/>
      <c r="E2466" s="34"/>
      <c r="F2466" s="34"/>
      <c r="G2466" s="9" t="s">
        <v>79</v>
      </c>
      <c r="H2466" s="132">
        <v>18679.150600000001</v>
      </c>
      <c r="I2466" s="132">
        <v>18532.153600000001</v>
      </c>
      <c r="J2466" s="133">
        <v>37211.301300000006</v>
      </c>
      <c r="K2466">
        <v>16967</v>
      </c>
      <c r="L2466">
        <v>16728</v>
      </c>
      <c r="M2466">
        <v>627</v>
      </c>
      <c r="N2466">
        <v>34322</v>
      </c>
      <c r="O2466">
        <v>7829</v>
      </c>
      <c r="P2466">
        <v>7457</v>
      </c>
      <c r="Q2466">
        <v>218</v>
      </c>
      <c r="R2466">
        <v>15504</v>
      </c>
      <c r="S2466" s="94">
        <f>Table1[[#This Row],[Female Voters]]/Table1[[#This Row],[Female Population]]</f>
        <v>0.90833894770354273</v>
      </c>
      <c r="T2466" s="94">
        <f>Table1[[#This Row],[Male Voters]]/Table1[[#This Row],[Male Population]]</f>
        <v>0.90264738578467207</v>
      </c>
      <c r="U2466" s="94">
        <f>Table1[[#This Row],[Total Voters]]/Table1[[#This Row],[Total Population]]</f>
        <v>0.92235419888419745</v>
      </c>
      <c r="V2466" s="94">
        <f>Table1[[#This Row],[Female Ballots]]/Table1[[#This Row],[Female Population]]</f>
        <v>0.41913040735374762</v>
      </c>
      <c r="W2466" s="94">
        <f>Table1[[#This Row],[Male Ballots]]/Table1[[#This Row],[Male Population]]</f>
        <v>0.40238172858657933</v>
      </c>
      <c r="X2466" s="94">
        <f>Table1[[#This Row],[Total Ballots]]/Table1[[#This Row],[Total Population]]</f>
        <v>0.4166476166744536</v>
      </c>
      <c r="Y2466" s="94">
        <f>Table1[[#This Row],[Female Ballots]]/Table1[[#This Row],[Female Voters]]</f>
        <v>0.46142511934932517</v>
      </c>
      <c r="Z2466" s="95">
        <f>Table1[[#This Row],[Male Ballots]]/Table1[[#This Row],[Male Voters]]</f>
        <v>0.44577953132472503</v>
      </c>
      <c r="AA2466" s="94">
        <f>Table1[[#This Row],[Total Ballots]]/Table1[[#This Row],[Total Voters]]</f>
        <v>0.45172192762659519</v>
      </c>
    </row>
    <row r="2467" spans="1:27" s="12" customFormat="1" x14ac:dyDescent="0.35">
      <c r="A2467" s="8" t="s">
        <v>28</v>
      </c>
      <c r="B2467" s="103">
        <v>2022</v>
      </c>
      <c r="C2467" s="17" t="s">
        <v>81</v>
      </c>
      <c r="D2467" s="17"/>
      <c r="E2467" s="34"/>
      <c r="F2467" s="34"/>
      <c r="G2467" s="9" t="s">
        <v>62</v>
      </c>
      <c r="H2467" s="132">
        <v>1412.1959999999999</v>
      </c>
      <c r="I2467" s="132">
        <v>1480.9696000000001</v>
      </c>
      <c r="J2467" s="133">
        <v>2893.1657999999998</v>
      </c>
      <c r="K2467">
        <v>1055</v>
      </c>
      <c r="L2467">
        <v>1188</v>
      </c>
      <c r="M2467">
        <v>56</v>
      </c>
      <c r="N2467">
        <v>2299</v>
      </c>
      <c r="O2467">
        <v>183</v>
      </c>
      <c r="P2467">
        <v>244</v>
      </c>
      <c r="Q2467">
        <v>13</v>
      </c>
      <c r="R2467">
        <v>440</v>
      </c>
      <c r="S2467" s="94">
        <f>Table1[[#This Row],[Female Voters]]/Table1[[#This Row],[Female Population]]</f>
        <v>0.74706343878611758</v>
      </c>
      <c r="T2467" s="94">
        <f>Table1[[#This Row],[Male Voters]]/Table1[[#This Row],[Male Population]]</f>
        <v>0.80217716825517549</v>
      </c>
      <c r="U2467" s="94">
        <f>Table1[[#This Row],[Total Voters]]/Table1[[#This Row],[Total Population]]</f>
        <v>0.7946312651698012</v>
      </c>
      <c r="V2467" s="94">
        <f>Table1[[#This Row],[Female Ballots]]/Table1[[#This Row],[Female Population]]</f>
        <v>0.12958541165673887</v>
      </c>
      <c r="W2467" s="94">
        <f>Table1[[#This Row],[Male Ballots]]/Table1[[#This Row],[Male Population]]</f>
        <v>0.16475692681335252</v>
      </c>
      <c r="X2467" s="94">
        <f>Table1[[#This Row],[Total Ballots]]/Table1[[#This Row],[Total Population]]</f>
        <v>0.15208253878847872</v>
      </c>
      <c r="Y2467" s="94">
        <f>Table1[[#This Row],[Female Ballots]]/Table1[[#This Row],[Female Voters]]</f>
        <v>0.17345971563981041</v>
      </c>
      <c r="Z2467" s="95">
        <f>Table1[[#This Row],[Male Ballots]]/Table1[[#This Row],[Male Voters]]</f>
        <v>0.2053872053872054</v>
      </c>
      <c r="AA2467" s="94">
        <f>Table1[[#This Row],[Total Ballots]]/Table1[[#This Row],[Total Voters]]</f>
        <v>0.19138755980861244</v>
      </c>
    </row>
    <row r="2468" spans="1:27" s="12" customFormat="1" x14ac:dyDescent="0.35">
      <c r="A2468" s="8" t="s">
        <v>28</v>
      </c>
      <c r="B2468" s="103">
        <v>2022</v>
      </c>
      <c r="C2468" s="17" t="s">
        <v>81</v>
      </c>
      <c r="D2468" s="17"/>
      <c r="E2468" s="34"/>
      <c r="F2468" s="34"/>
      <c r="G2468" s="9" t="s">
        <v>63</v>
      </c>
      <c r="H2468" s="132">
        <v>2089.6770000000001</v>
      </c>
      <c r="I2468" s="132">
        <v>2125.8301999999999</v>
      </c>
      <c r="J2468" s="133">
        <v>4215.5069999999996</v>
      </c>
      <c r="K2468">
        <v>1982</v>
      </c>
      <c r="L2468">
        <v>1961</v>
      </c>
      <c r="M2468">
        <v>86</v>
      </c>
      <c r="N2468">
        <v>4029</v>
      </c>
      <c r="O2468">
        <v>393</v>
      </c>
      <c r="P2468">
        <v>325</v>
      </c>
      <c r="Q2468">
        <v>11</v>
      </c>
      <c r="R2468">
        <v>729</v>
      </c>
      <c r="S2468" s="94">
        <f>Table1[[#This Row],[Female Voters]]/Table1[[#This Row],[Female Population]]</f>
        <v>0.9484719408789013</v>
      </c>
      <c r="T2468" s="94">
        <f>Table1[[#This Row],[Male Voters]]/Table1[[#This Row],[Male Population]]</f>
        <v>0.92246313934198509</v>
      </c>
      <c r="U2468" s="94">
        <f>Table1[[#This Row],[Total Voters]]/Table1[[#This Row],[Total Population]]</f>
        <v>0.95575692318859873</v>
      </c>
      <c r="V2468" s="94">
        <f>Table1[[#This Row],[Female Ballots]]/Table1[[#This Row],[Female Population]]</f>
        <v>0.1880673424648881</v>
      </c>
      <c r="W2468" s="94">
        <f>Table1[[#This Row],[Male Ballots]]/Table1[[#This Row],[Male Population]]</f>
        <v>0.1528814483866115</v>
      </c>
      <c r="X2468" s="94">
        <f>Table1[[#This Row],[Total Ballots]]/Table1[[#This Row],[Total Population]]</f>
        <v>0.17293293546897207</v>
      </c>
      <c r="Y2468" s="94">
        <f>Table1[[#This Row],[Female Ballots]]/Table1[[#This Row],[Female Voters]]</f>
        <v>0.198284561049445</v>
      </c>
      <c r="Z2468" s="95">
        <f>Table1[[#This Row],[Male Ballots]]/Table1[[#This Row],[Male Voters]]</f>
        <v>0.1657317695053544</v>
      </c>
      <c r="AA2468" s="94">
        <f>Table1[[#This Row],[Total Ballots]]/Table1[[#This Row],[Total Voters]]</f>
        <v>0.18093819806403574</v>
      </c>
    </row>
    <row r="2469" spans="1:27" s="12" customFormat="1" x14ac:dyDescent="0.35">
      <c r="A2469" s="8" t="s">
        <v>28</v>
      </c>
      <c r="B2469" s="103">
        <v>2022</v>
      </c>
      <c r="C2469" s="17" t="s">
        <v>81</v>
      </c>
      <c r="D2469" s="17"/>
      <c r="E2469" s="34"/>
      <c r="F2469" s="34"/>
      <c r="G2469" s="9" t="s">
        <v>64</v>
      </c>
      <c r="H2469" s="132">
        <v>2527.7960000000003</v>
      </c>
      <c r="I2469" s="132">
        <v>2574.4089999999997</v>
      </c>
      <c r="J2469" s="133">
        <v>5102.2039999999997</v>
      </c>
      <c r="K2469">
        <v>2257</v>
      </c>
      <c r="L2469">
        <v>2242</v>
      </c>
      <c r="M2469">
        <v>87</v>
      </c>
      <c r="N2469">
        <v>4586</v>
      </c>
      <c r="O2469">
        <v>619</v>
      </c>
      <c r="P2469">
        <v>538</v>
      </c>
      <c r="Q2469">
        <v>23</v>
      </c>
      <c r="R2469">
        <v>1180</v>
      </c>
      <c r="S2469" s="94">
        <f>Table1[[#This Row],[Female Voters]]/Table1[[#This Row],[Female Population]]</f>
        <v>0.89287268434636324</v>
      </c>
      <c r="T2469" s="94">
        <f>Table1[[#This Row],[Male Voters]]/Table1[[#This Row],[Male Population]]</f>
        <v>0.87087949117642161</v>
      </c>
      <c r="U2469" s="94">
        <f>Table1[[#This Row],[Total Voters]]/Table1[[#This Row],[Total Population]]</f>
        <v>0.89882725190917501</v>
      </c>
      <c r="V2469" s="94">
        <f>Table1[[#This Row],[Female Ballots]]/Table1[[#This Row],[Female Population]]</f>
        <v>0.2448773556093925</v>
      </c>
      <c r="W2469" s="94">
        <f>Table1[[#This Row],[Male Ballots]]/Table1[[#This Row],[Male Population]]</f>
        <v>0.20898000278898965</v>
      </c>
      <c r="X2469" s="94">
        <f>Table1[[#This Row],[Total Ballots]]/Table1[[#This Row],[Total Population]]</f>
        <v>0.23127260297706639</v>
      </c>
      <c r="Y2469" s="94">
        <f>Table1[[#This Row],[Female Ballots]]/Table1[[#This Row],[Female Voters]]</f>
        <v>0.27425786442179884</v>
      </c>
      <c r="Z2469" s="95">
        <f>Table1[[#This Row],[Male Ballots]]/Table1[[#This Row],[Male Voters]]</f>
        <v>0.23996431757359502</v>
      </c>
      <c r="AA2469" s="94">
        <f>Table1[[#This Row],[Total Ballots]]/Table1[[#This Row],[Total Voters]]</f>
        <v>0.25730484081988664</v>
      </c>
    </row>
    <row r="2470" spans="1:27" s="12" customFormat="1" x14ac:dyDescent="0.35">
      <c r="A2470" s="8" t="s">
        <v>28</v>
      </c>
      <c r="B2470" s="103">
        <v>2022</v>
      </c>
      <c r="C2470" s="17" t="s">
        <v>81</v>
      </c>
      <c r="D2470" s="17"/>
      <c r="E2470" s="34"/>
      <c r="F2470" s="34"/>
      <c r="G2470" s="9" t="s">
        <v>65</v>
      </c>
      <c r="H2470" s="132">
        <v>2648.5659999999998</v>
      </c>
      <c r="I2470" s="132">
        <v>2544.748</v>
      </c>
      <c r="J2470" s="133">
        <v>5193.3130000000001</v>
      </c>
      <c r="K2470">
        <v>2431</v>
      </c>
      <c r="L2470">
        <v>2348</v>
      </c>
      <c r="M2470">
        <v>93</v>
      </c>
      <c r="N2470">
        <v>4872</v>
      </c>
      <c r="O2470">
        <v>911</v>
      </c>
      <c r="P2470">
        <v>814</v>
      </c>
      <c r="Q2470">
        <v>33</v>
      </c>
      <c r="R2470">
        <v>1758</v>
      </c>
      <c r="S2470" s="94">
        <f>Table1[[#This Row],[Female Voters]]/Table1[[#This Row],[Female Population]]</f>
        <v>0.91785517143994155</v>
      </c>
      <c r="T2470" s="94">
        <f>Table1[[#This Row],[Male Voters]]/Table1[[#This Row],[Male Population]]</f>
        <v>0.92268468233396783</v>
      </c>
      <c r="U2470" s="94">
        <f>Table1[[#This Row],[Total Voters]]/Table1[[#This Row],[Total Population]]</f>
        <v>0.93812947534646962</v>
      </c>
      <c r="V2470" s="94">
        <f>Table1[[#This Row],[Female Ballots]]/Table1[[#This Row],[Female Population]]</f>
        <v>0.34395971253878516</v>
      </c>
      <c r="W2470" s="94">
        <f>Table1[[#This Row],[Male Ballots]]/Table1[[#This Row],[Male Population]]</f>
        <v>0.31987450230828357</v>
      </c>
      <c r="X2470" s="94">
        <f>Table1[[#This Row],[Total Ballots]]/Table1[[#This Row],[Total Population]]</f>
        <v>0.33851223679373843</v>
      </c>
      <c r="Y2470" s="94">
        <f>Table1[[#This Row],[Female Ballots]]/Table1[[#This Row],[Female Voters]]</f>
        <v>0.37474290415466888</v>
      </c>
      <c r="Z2470" s="95">
        <f>Table1[[#This Row],[Male Ballots]]/Table1[[#This Row],[Male Voters]]</f>
        <v>0.34667802385008517</v>
      </c>
      <c r="AA2470" s="94">
        <f>Table1[[#This Row],[Total Ballots]]/Table1[[#This Row],[Total Voters]]</f>
        <v>0.3608374384236453</v>
      </c>
    </row>
    <row r="2471" spans="1:27" s="12" customFormat="1" x14ac:dyDescent="0.35">
      <c r="A2471" s="8" t="s">
        <v>28</v>
      </c>
      <c r="B2471" s="103">
        <v>2022</v>
      </c>
      <c r="C2471" s="17" t="s">
        <v>81</v>
      </c>
      <c r="D2471" s="17"/>
      <c r="E2471" s="34"/>
      <c r="F2471" s="34"/>
      <c r="G2471" s="9" t="s">
        <v>66</v>
      </c>
      <c r="H2471" s="132">
        <v>3736.0950000000003</v>
      </c>
      <c r="I2471" s="132">
        <v>3638.973</v>
      </c>
      <c r="J2471" s="133">
        <v>7375.0670000000009</v>
      </c>
      <c r="K2471">
        <v>3220</v>
      </c>
      <c r="L2471">
        <v>3139</v>
      </c>
      <c r="M2471">
        <v>145</v>
      </c>
      <c r="N2471">
        <v>6504</v>
      </c>
      <c r="O2471">
        <v>1803</v>
      </c>
      <c r="P2471">
        <v>1616</v>
      </c>
      <c r="Q2471">
        <v>60</v>
      </c>
      <c r="R2471">
        <v>3479</v>
      </c>
      <c r="S2471" s="94">
        <f>Table1[[#This Row],[Female Voters]]/Table1[[#This Row],[Female Population]]</f>
        <v>0.86186245264105965</v>
      </c>
      <c r="T2471" s="94">
        <f>Table1[[#This Row],[Male Voters]]/Table1[[#This Row],[Male Population]]</f>
        <v>0.86260601548843585</v>
      </c>
      <c r="U2471" s="94">
        <f>Table1[[#This Row],[Total Voters]]/Table1[[#This Row],[Total Population]]</f>
        <v>0.88189029333564006</v>
      </c>
      <c r="V2471" s="94">
        <f>Table1[[#This Row],[Female Ballots]]/Table1[[#This Row],[Female Population]]</f>
        <v>0.4825894416496368</v>
      </c>
      <c r="W2471" s="94">
        <f>Table1[[#This Row],[Male Ballots]]/Table1[[#This Row],[Male Population]]</f>
        <v>0.44408133833364521</v>
      </c>
      <c r="X2471" s="94">
        <f>Table1[[#This Row],[Total Ballots]]/Table1[[#This Row],[Total Population]]</f>
        <v>0.47172452806191451</v>
      </c>
      <c r="Y2471" s="94">
        <f>Table1[[#This Row],[Female Ballots]]/Table1[[#This Row],[Female Voters]]</f>
        <v>0.55993788819875778</v>
      </c>
      <c r="Z2471" s="95">
        <f>Table1[[#This Row],[Male Ballots]]/Table1[[#This Row],[Male Voters]]</f>
        <v>0.51481363491557819</v>
      </c>
      <c r="AA2471" s="94">
        <f>Table1[[#This Row],[Total Ballots]]/Table1[[#This Row],[Total Voters]]</f>
        <v>0.53490159901599021</v>
      </c>
    </row>
    <row r="2472" spans="1:27" s="12" customFormat="1" x14ac:dyDescent="0.35">
      <c r="A2472" s="8" t="s">
        <v>28</v>
      </c>
      <c r="B2472" s="103">
        <v>2022</v>
      </c>
      <c r="C2472" s="17" t="s">
        <v>81</v>
      </c>
      <c r="D2472" s="17"/>
      <c r="E2472" s="34"/>
      <c r="F2472" s="34"/>
      <c r="G2472" s="9" t="s">
        <v>67</v>
      </c>
      <c r="H2472" s="132">
        <v>6264.8205999999991</v>
      </c>
      <c r="I2472" s="132">
        <v>6167.2238000000007</v>
      </c>
      <c r="J2472" s="133">
        <v>12432.0445</v>
      </c>
      <c r="K2472">
        <v>6022</v>
      </c>
      <c r="L2472">
        <v>5850</v>
      </c>
      <c r="M2472">
        <v>160</v>
      </c>
      <c r="N2472">
        <v>12032</v>
      </c>
      <c r="O2472">
        <v>3920</v>
      </c>
      <c r="P2472">
        <v>3920</v>
      </c>
      <c r="Q2472">
        <v>78</v>
      </c>
      <c r="R2472">
        <v>7918</v>
      </c>
      <c r="S2472" s="94">
        <f>Table1[[#This Row],[Female Voters]]/Table1[[#This Row],[Female Population]]</f>
        <v>0.96124061397703886</v>
      </c>
      <c r="T2472" s="94">
        <f>Table1[[#This Row],[Male Voters]]/Table1[[#This Row],[Male Population]]</f>
        <v>0.94856294983165668</v>
      </c>
      <c r="U2472" s="94">
        <f>Table1[[#This Row],[Total Voters]]/Table1[[#This Row],[Total Population]]</f>
        <v>0.96782150353467611</v>
      </c>
      <c r="V2472" s="94">
        <f>Table1[[#This Row],[Female Ballots]]/Table1[[#This Row],[Female Population]]</f>
        <v>0.62571624157920824</v>
      </c>
      <c r="W2472" s="94">
        <f>Table1[[#This Row],[Male Ballots]]/Table1[[#This Row],[Male Population]]</f>
        <v>0.63561825014360585</v>
      </c>
      <c r="X2472" s="94">
        <f>Table1[[#This Row],[Total Ballots]]/Table1[[#This Row],[Total Population]]</f>
        <v>0.6369024821299506</v>
      </c>
      <c r="Y2472" s="94">
        <f>Table1[[#This Row],[Female Ballots]]/Table1[[#This Row],[Female Voters]]</f>
        <v>0.65094652939222852</v>
      </c>
      <c r="Z2472" s="95">
        <f>Table1[[#This Row],[Male Ballots]]/Table1[[#This Row],[Male Voters]]</f>
        <v>0.67008547008547004</v>
      </c>
      <c r="AA2472" s="94">
        <f>Table1[[#This Row],[Total Ballots]]/Table1[[#This Row],[Total Voters]]</f>
        <v>0.65807845744680848</v>
      </c>
    </row>
    <row r="2473" spans="1:27" s="12" customFormat="1" x14ac:dyDescent="0.35">
      <c r="A2473" s="8" t="s">
        <v>43</v>
      </c>
      <c r="B2473" s="103">
        <v>2022</v>
      </c>
      <c r="C2473" s="17" t="s">
        <v>81</v>
      </c>
      <c r="D2473" s="17"/>
      <c r="E2473" s="34"/>
      <c r="F2473" s="34"/>
      <c r="G2473" s="9" t="s">
        <v>79</v>
      </c>
      <c r="H2473" s="132">
        <v>123124.93100000001</v>
      </c>
      <c r="I2473" s="132">
        <v>113332.967</v>
      </c>
      <c r="J2473" s="133">
        <v>236457.89799999999</v>
      </c>
      <c r="K2473">
        <v>101021</v>
      </c>
      <c r="L2473">
        <v>91100</v>
      </c>
      <c r="M2473">
        <v>3105</v>
      </c>
      <c r="N2473">
        <v>195226</v>
      </c>
      <c r="O2473">
        <v>43065</v>
      </c>
      <c r="P2473">
        <v>37263</v>
      </c>
      <c r="Q2473">
        <v>1028</v>
      </c>
      <c r="R2473">
        <v>81356</v>
      </c>
      <c r="S2473" s="94">
        <f>Table1[[#This Row],[Female Voters]]/Table1[[#This Row],[Female Population]]</f>
        <v>0.82047558670306986</v>
      </c>
      <c r="T2473" s="94">
        <f>Table1[[#This Row],[Male Voters]]/Table1[[#This Row],[Male Population]]</f>
        <v>0.80382612766151262</v>
      </c>
      <c r="U2473" s="94">
        <f>Table1[[#This Row],[Total Voters]]/Table1[[#This Row],[Total Population]]</f>
        <v>0.82562689447573456</v>
      </c>
      <c r="V2473" s="94">
        <f>Table1[[#This Row],[Female Ballots]]/Table1[[#This Row],[Female Population]]</f>
        <v>0.34976669347331446</v>
      </c>
      <c r="W2473" s="94">
        <f>Table1[[#This Row],[Male Ballots]]/Table1[[#This Row],[Male Population]]</f>
        <v>0.32879223924314976</v>
      </c>
      <c r="X2473" s="94">
        <f>Table1[[#This Row],[Total Ballots]]/Table1[[#This Row],[Total Population]]</f>
        <v>0.34406125017655365</v>
      </c>
      <c r="Y2473" s="94">
        <f>Table1[[#This Row],[Female Ballots]]/Table1[[#This Row],[Female Voters]]</f>
        <v>0.42629750249948029</v>
      </c>
      <c r="Z2473" s="95">
        <f>Table1[[#This Row],[Male Ballots]]/Table1[[#This Row],[Male Voters]]</f>
        <v>0.40903402854006587</v>
      </c>
      <c r="AA2473" s="94">
        <f>Table1[[#This Row],[Total Ballots]]/Table1[[#This Row],[Total Voters]]</f>
        <v>0.41672728017784516</v>
      </c>
    </row>
    <row r="2474" spans="1:27" s="12" customFormat="1" x14ac:dyDescent="0.35">
      <c r="A2474" s="8" t="s">
        <v>43</v>
      </c>
      <c r="B2474" s="103">
        <v>2022</v>
      </c>
      <c r="C2474" s="17" t="s">
        <v>81</v>
      </c>
      <c r="D2474" s="17"/>
      <c r="E2474" s="34"/>
      <c r="F2474" s="34"/>
      <c r="G2474" s="9" t="s">
        <v>62</v>
      </c>
      <c r="H2474" s="132">
        <v>12248.191999999999</v>
      </c>
      <c r="I2474" s="132">
        <v>12515.236000000001</v>
      </c>
      <c r="J2474" s="133">
        <v>24763.428</v>
      </c>
      <c r="K2474">
        <v>7058</v>
      </c>
      <c r="L2474">
        <v>7086</v>
      </c>
      <c r="M2474">
        <v>401</v>
      </c>
      <c r="N2474">
        <v>14545</v>
      </c>
      <c r="O2474">
        <v>1366</v>
      </c>
      <c r="P2474">
        <v>1347</v>
      </c>
      <c r="Q2474">
        <v>127</v>
      </c>
      <c r="R2474">
        <v>2840</v>
      </c>
      <c r="S2474" s="94">
        <f>Table1[[#This Row],[Female Voters]]/Table1[[#This Row],[Female Population]]</f>
        <v>0.57624831485332695</v>
      </c>
      <c r="T2474" s="94">
        <f>Table1[[#This Row],[Male Voters]]/Table1[[#This Row],[Male Population]]</f>
        <v>0.56618988247604751</v>
      </c>
      <c r="U2474" s="94">
        <f>Table1[[#This Row],[Total Voters]]/Table1[[#This Row],[Total Population]]</f>
        <v>0.58735809920985094</v>
      </c>
      <c r="V2474" s="94">
        <f>Table1[[#This Row],[Female Ballots]]/Table1[[#This Row],[Female Population]]</f>
        <v>0.11152666450689212</v>
      </c>
      <c r="W2474" s="94">
        <f>Table1[[#This Row],[Male Ballots]]/Table1[[#This Row],[Male Population]]</f>
        <v>0.10762881339193284</v>
      </c>
      <c r="X2474" s="94">
        <f>Table1[[#This Row],[Total Ballots]]/Table1[[#This Row],[Total Population]]</f>
        <v>0.11468525278487292</v>
      </c>
      <c r="Y2474" s="94">
        <f>Table1[[#This Row],[Female Ballots]]/Table1[[#This Row],[Female Voters]]</f>
        <v>0.19353924624539529</v>
      </c>
      <c r="Z2474" s="95">
        <f>Table1[[#This Row],[Male Ballots]]/Table1[[#This Row],[Male Voters]]</f>
        <v>0.19009314140558847</v>
      </c>
      <c r="AA2474" s="94">
        <f>Table1[[#This Row],[Total Ballots]]/Table1[[#This Row],[Total Voters]]</f>
        <v>0.19525610175317978</v>
      </c>
    </row>
    <row r="2475" spans="1:27" s="12" customFormat="1" x14ac:dyDescent="0.35">
      <c r="A2475" s="8" t="s">
        <v>43</v>
      </c>
      <c r="B2475" s="103">
        <v>2022</v>
      </c>
      <c r="C2475" s="17" t="s">
        <v>81</v>
      </c>
      <c r="D2475" s="17"/>
      <c r="E2475" s="34"/>
      <c r="F2475" s="34"/>
      <c r="G2475" s="9" t="s">
        <v>63</v>
      </c>
      <c r="H2475" s="132">
        <v>20118.582000000002</v>
      </c>
      <c r="I2475" s="132">
        <v>20126.338</v>
      </c>
      <c r="J2475" s="133">
        <v>40244.910000000003</v>
      </c>
      <c r="K2475">
        <v>14866</v>
      </c>
      <c r="L2475">
        <v>14326</v>
      </c>
      <c r="M2475">
        <v>793</v>
      </c>
      <c r="N2475">
        <v>29985</v>
      </c>
      <c r="O2475">
        <v>2908</v>
      </c>
      <c r="P2475">
        <v>2487</v>
      </c>
      <c r="Q2475">
        <v>221</v>
      </c>
      <c r="R2475">
        <v>5616</v>
      </c>
      <c r="S2475" s="94">
        <f>Table1[[#This Row],[Female Voters]]/Table1[[#This Row],[Female Population]]</f>
        <v>0.73891887609176421</v>
      </c>
      <c r="T2475" s="94">
        <f>Table1[[#This Row],[Male Voters]]/Table1[[#This Row],[Male Population]]</f>
        <v>0.71180360778995166</v>
      </c>
      <c r="U2475" s="94">
        <f>Table1[[#This Row],[Total Voters]]/Table1[[#This Row],[Total Population]]</f>
        <v>0.74506316450949939</v>
      </c>
      <c r="V2475" s="94">
        <f>Table1[[#This Row],[Female Ballots]]/Table1[[#This Row],[Female Population]]</f>
        <v>0.14454299015705976</v>
      </c>
      <c r="W2475" s="94">
        <f>Table1[[#This Row],[Male Ballots]]/Table1[[#This Row],[Male Population]]</f>
        <v>0.12356942430361649</v>
      </c>
      <c r="X2475" s="94">
        <f>Table1[[#This Row],[Total Ballots]]/Table1[[#This Row],[Total Population]]</f>
        <v>0.13954559719477566</v>
      </c>
      <c r="Y2475" s="94">
        <f>Table1[[#This Row],[Female Ballots]]/Table1[[#This Row],[Female Voters]]</f>
        <v>0.19561415310103591</v>
      </c>
      <c r="Z2475" s="95">
        <f>Table1[[#This Row],[Male Ballots]]/Table1[[#This Row],[Male Voters]]</f>
        <v>0.17360044674019265</v>
      </c>
      <c r="AA2475" s="94">
        <f>Table1[[#This Row],[Total Ballots]]/Table1[[#This Row],[Total Voters]]</f>
        <v>0.18729364682341171</v>
      </c>
    </row>
    <row r="2476" spans="1:27" s="12" customFormat="1" x14ac:dyDescent="0.35">
      <c r="A2476" s="8" t="s">
        <v>43</v>
      </c>
      <c r="B2476" s="103">
        <v>2022</v>
      </c>
      <c r="C2476" s="17" t="s">
        <v>81</v>
      </c>
      <c r="D2476" s="17"/>
      <c r="E2476" s="34"/>
      <c r="F2476" s="34"/>
      <c r="G2476" s="9" t="s">
        <v>64</v>
      </c>
      <c r="H2476" s="132">
        <v>21118.010000000002</v>
      </c>
      <c r="I2476" s="132">
        <v>20270.048999999999</v>
      </c>
      <c r="J2476" s="133">
        <v>41388.06</v>
      </c>
      <c r="K2476">
        <v>17350</v>
      </c>
      <c r="L2476">
        <v>16304</v>
      </c>
      <c r="M2476">
        <v>638</v>
      </c>
      <c r="N2476">
        <v>34292</v>
      </c>
      <c r="O2476">
        <v>4716</v>
      </c>
      <c r="P2476">
        <v>4193</v>
      </c>
      <c r="Q2476">
        <v>174</v>
      </c>
      <c r="R2476">
        <v>9083</v>
      </c>
      <c r="S2476" s="94">
        <f>Table1[[#This Row],[Female Voters]]/Table1[[#This Row],[Female Population]]</f>
        <v>0.8215736236510921</v>
      </c>
      <c r="T2476" s="94">
        <f>Table1[[#This Row],[Male Voters]]/Table1[[#This Row],[Male Population]]</f>
        <v>0.80433944683606839</v>
      </c>
      <c r="U2476" s="94">
        <f>Table1[[#This Row],[Total Voters]]/Table1[[#This Row],[Total Population]]</f>
        <v>0.82854813682980066</v>
      </c>
      <c r="V2476" s="94">
        <f>Table1[[#This Row],[Female Ballots]]/Table1[[#This Row],[Female Population]]</f>
        <v>0.22331649620395103</v>
      </c>
      <c r="W2476" s="94">
        <f>Table1[[#This Row],[Male Ballots]]/Table1[[#This Row],[Male Population]]</f>
        <v>0.20685692471685688</v>
      </c>
      <c r="X2476" s="94">
        <f>Table1[[#This Row],[Total Ballots]]/Table1[[#This Row],[Total Population]]</f>
        <v>0.21945942863714801</v>
      </c>
      <c r="Y2476" s="94">
        <f>Table1[[#This Row],[Female Ballots]]/Table1[[#This Row],[Female Voters]]</f>
        <v>0.27181556195965417</v>
      </c>
      <c r="Z2476" s="95">
        <f>Table1[[#This Row],[Male Ballots]]/Table1[[#This Row],[Male Voters]]</f>
        <v>0.25717615309126596</v>
      </c>
      <c r="AA2476" s="94">
        <f>Table1[[#This Row],[Total Ballots]]/Table1[[#This Row],[Total Voters]]</f>
        <v>0.26487227341654029</v>
      </c>
    </row>
    <row r="2477" spans="1:27" s="12" customFormat="1" x14ac:dyDescent="0.35">
      <c r="A2477" s="8" t="s">
        <v>43</v>
      </c>
      <c r="B2477" s="103">
        <v>2022</v>
      </c>
      <c r="C2477" s="17" t="s">
        <v>81</v>
      </c>
      <c r="D2477" s="17"/>
      <c r="E2477" s="34"/>
      <c r="F2477" s="34"/>
      <c r="G2477" s="9" t="s">
        <v>65</v>
      </c>
      <c r="H2477" s="132">
        <v>18136.362000000001</v>
      </c>
      <c r="I2477" s="132">
        <v>17313.578000000001</v>
      </c>
      <c r="J2477" s="133">
        <v>35449.94</v>
      </c>
      <c r="K2477">
        <v>15456</v>
      </c>
      <c r="L2477">
        <v>14616</v>
      </c>
      <c r="M2477">
        <v>404</v>
      </c>
      <c r="N2477">
        <v>30476</v>
      </c>
      <c r="O2477">
        <v>5601</v>
      </c>
      <c r="P2477">
        <v>5162</v>
      </c>
      <c r="Q2477">
        <v>102</v>
      </c>
      <c r="R2477">
        <v>10865</v>
      </c>
      <c r="S2477" s="94">
        <f>Table1[[#This Row],[Female Voters]]/Table1[[#This Row],[Female Population]]</f>
        <v>0.85221060320697162</v>
      </c>
      <c r="T2477" s="94">
        <f>Table1[[#This Row],[Male Voters]]/Table1[[#This Row],[Male Population]]</f>
        <v>0.84419292187900152</v>
      </c>
      <c r="U2477" s="94">
        <f>Table1[[#This Row],[Total Voters]]/Table1[[#This Row],[Total Population]]</f>
        <v>0.85969115885668634</v>
      </c>
      <c r="V2477" s="94">
        <f>Table1[[#This Row],[Female Ballots]]/Table1[[#This Row],[Female Population]]</f>
        <v>0.30882709553327176</v>
      </c>
      <c r="W2477" s="94">
        <f>Table1[[#This Row],[Male Ballots]]/Table1[[#This Row],[Male Population]]</f>
        <v>0.29814750018742514</v>
      </c>
      <c r="X2477" s="94">
        <f>Table1[[#This Row],[Total Ballots]]/Table1[[#This Row],[Total Population]]</f>
        <v>0.30648853002289989</v>
      </c>
      <c r="Y2477" s="94">
        <f>Table1[[#This Row],[Female Ballots]]/Table1[[#This Row],[Female Voters]]</f>
        <v>0.36238354037267079</v>
      </c>
      <c r="Z2477" s="95">
        <f>Table1[[#This Row],[Male Ballots]]/Table1[[#This Row],[Male Voters]]</f>
        <v>0.3531746031746032</v>
      </c>
      <c r="AA2477" s="94">
        <f>Table1[[#This Row],[Total Ballots]]/Table1[[#This Row],[Total Voters]]</f>
        <v>0.35651004068775433</v>
      </c>
    </row>
    <row r="2478" spans="1:27" s="12" customFormat="1" x14ac:dyDescent="0.35">
      <c r="A2478" s="8" t="s">
        <v>43</v>
      </c>
      <c r="B2478" s="103">
        <v>2022</v>
      </c>
      <c r="C2478" s="17" t="s">
        <v>81</v>
      </c>
      <c r="D2478" s="17"/>
      <c r="E2478" s="34"/>
      <c r="F2478" s="34"/>
      <c r="G2478" s="9" t="s">
        <v>66</v>
      </c>
      <c r="H2478" s="132">
        <v>19370.237999999998</v>
      </c>
      <c r="I2478" s="132">
        <v>17312.379000000001</v>
      </c>
      <c r="J2478" s="133">
        <v>36682.619999999995</v>
      </c>
      <c r="K2478">
        <v>16349</v>
      </c>
      <c r="L2478">
        <v>14406</v>
      </c>
      <c r="M2478">
        <v>409</v>
      </c>
      <c r="N2478">
        <v>31164</v>
      </c>
      <c r="O2478">
        <v>8605</v>
      </c>
      <c r="P2478">
        <v>7377</v>
      </c>
      <c r="Q2478">
        <v>164</v>
      </c>
      <c r="R2478">
        <v>16146</v>
      </c>
      <c r="S2478" s="94">
        <f>Table1[[#This Row],[Female Voters]]/Table1[[#This Row],[Female Population]]</f>
        <v>0.84402680029021848</v>
      </c>
      <c r="T2478" s="94">
        <f>Table1[[#This Row],[Male Voters]]/Table1[[#This Row],[Male Population]]</f>
        <v>0.83212133930293464</v>
      </c>
      <c r="U2478" s="94">
        <f>Table1[[#This Row],[Total Voters]]/Table1[[#This Row],[Total Population]]</f>
        <v>0.84955763792226413</v>
      </c>
      <c r="V2478" s="94">
        <f>Table1[[#This Row],[Female Ballots]]/Table1[[#This Row],[Female Population]]</f>
        <v>0.44423821741374581</v>
      </c>
      <c r="W2478" s="94">
        <f>Table1[[#This Row],[Male Ballots]]/Table1[[#This Row],[Male Population]]</f>
        <v>0.42611128141314369</v>
      </c>
      <c r="X2478" s="94">
        <f>Table1[[#This Row],[Total Ballots]]/Table1[[#This Row],[Total Population]]</f>
        <v>0.4401539475642689</v>
      </c>
      <c r="Y2478" s="94">
        <f>Table1[[#This Row],[Female Ballots]]/Table1[[#This Row],[Female Voters]]</f>
        <v>0.52633188574224721</v>
      </c>
      <c r="Z2478" s="95">
        <f>Table1[[#This Row],[Male Ballots]]/Table1[[#This Row],[Male Voters]]</f>
        <v>0.51207830070803828</v>
      </c>
      <c r="AA2478" s="94">
        <f>Table1[[#This Row],[Total Ballots]]/Table1[[#This Row],[Total Voters]]</f>
        <v>0.51809780515979975</v>
      </c>
    </row>
    <row r="2479" spans="1:27" s="12" customFormat="1" x14ac:dyDescent="0.35">
      <c r="A2479" s="8" t="s">
        <v>43</v>
      </c>
      <c r="B2479" s="103">
        <v>2022</v>
      </c>
      <c r="C2479" s="17" t="s">
        <v>81</v>
      </c>
      <c r="D2479" s="17"/>
      <c r="E2479" s="34"/>
      <c r="F2479" s="34"/>
      <c r="G2479" s="9" t="s">
        <v>67</v>
      </c>
      <c r="H2479" s="132">
        <v>32133.546999999999</v>
      </c>
      <c r="I2479" s="132">
        <v>25795.387000000002</v>
      </c>
      <c r="J2479" s="133">
        <v>57928.94</v>
      </c>
      <c r="K2479">
        <v>29942</v>
      </c>
      <c r="L2479">
        <v>24362</v>
      </c>
      <c r="M2479">
        <v>460</v>
      </c>
      <c r="N2479">
        <v>54764</v>
      </c>
      <c r="O2479">
        <v>19869</v>
      </c>
      <c r="P2479">
        <v>16697</v>
      </c>
      <c r="Q2479">
        <v>240</v>
      </c>
      <c r="R2479">
        <v>36806</v>
      </c>
      <c r="S2479" s="94">
        <f>Table1[[#This Row],[Female Voters]]/Table1[[#This Row],[Female Population]]</f>
        <v>0.9317987833711604</v>
      </c>
      <c r="T2479" s="94">
        <f>Table1[[#This Row],[Male Voters]]/Table1[[#This Row],[Male Population]]</f>
        <v>0.94443242894553192</v>
      </c>
      <c r="U2479" s="94">
        <f>Table1[[#This Row],[Total Voters]]/Table1[[#This Row],[Total Population]]</f>
        <v>0.94536513183220683</v>
      </c>
      <c r="V2479" s="94">
        <f>Table1[[#This Row],[Female Ballots]]/Table1[[#This Row],[Female Population]]</f>
        <v>0.61832576403719142</v>
      </c>
      <c r="W2479" s="94">
        <f>Table1[[#This Row],[Male Ballots]]/Table1[[#This Row],[Male Population]]</f>
        <v>0.6472862764183378</v>
      </c>
      <c r="X2479" s="94">
        <f>Table1[[#This Row],[Total Ballots]]/Table1[[#This Row],[Total Population]]</f>
        <v>0.63536463812388067</v>
      </c>
      <c r="Y2479" s="94">
        <f>Table1[[#This Row],[Female Ballots]]/Table1[[#This Row],[Female Voters]]</f>
        <v>0.66358292699218491</v>
      </c>
      <c r="Z2479" s="95">
        <f>Table1[[#This Row],[Male Ballots]]/Table1[[#This Row],[Male Voters]]</f>
        <v>0.6853706592233807</v>
      </c>
      <c r="AA2479" s="94">
        <f>Table1[[#This Row],[Total Ballots]]/Table1[[#This Row],[Total Voters]]</f>
        <v>0.67208385070484256</v>
      </c>
    </row>
    <row r="2480" spans="1:27" s="12" customFormat="1" x14ac:dyDescent="0.35">
      <c r="A2480" s="8" t="s">
        <v>26</v>
      </c>
      <c r="B2480" s="103">
        <v>2022</v>
      </c>
      <c r="C2480" s="17" t="s">
        <v>81</v>
      </c>
      <c r="D2480" s="17"/>
      <c r="E2480" s="34"/>
      <c r="F2480" s="34"/>
      <c r="G2480" s="9" t="s">
        <v>79</v>
      </c>
      <c r="H2480" s="132">
        <v>1919.8345899999999</v>
      </c>
      <c r="I2480" s="132">
        <v>1847.10971</v>
      </c>
      <c r="J2480" s="133">
        <v>3766.9441900000002</v>
      </c>
      <c r="K2480">
        <v>1691</v>
      </c>
      <c r="L2480">
        <v>1692</v>
      </c>
      <c r="M2480">
        <v>66</v>
      </c>
      <c r="N2480">
        <v>3449</v>
      </c>
      <c r="O2480">
        <v>1018</v>
      </c>
      <c r="P2480">
        <v>962</v>
      </c>
      <c r="Q2480">
        <v>31</v>
      </c>
      <c r="R2480">
        <v>2011</v>
      </c>
      <c r="S2480" s="94">
        <f>Table1[[#This Row],[Female Voters]]/Table1[[#This Row],[Female Population]]</f>
        <v>0.88080504893913802</v>
      </c>
      <c r="T2480" s="94">
        <f>Table1[[#This Row],[Male Voters]]/Table1[[#This Row],[Male Population]]</f>
        <v>0.91602571890545692</v>
      </c>
      <c r="U2480" s="94">
        <f>Table1[[#This Row],[Total Voters]]/Table1[[#This Row],[Total Population]]</f>
        <v>0.91559625681632406</v>
      </c>
      <c r="V2480" s="94">
        <f>Table1[[#This Row],[Female Ballots]]/Table1[[#This Row],[Female Population]]</f>
        <v>0.53025401526909677</v>
      </c>
      <c r="W2480" s="94">
        <f>Table1[[#This Row],[Male Ballots]]/Table1[[#This Row],[Male Population]]</f>
        <v>0.52081367706090398</v>
      </c>
      <c r="X2480" s="94">
        <f>Table1[[#This Row],[Total Ballots]]/Table1[[#This Row],[Total Population]]</f>
        <v>0.5338544715736816</v>
      </c>
      <c r="Y2480" s="94">
        <f>Table1[[#This Row],[Female Ballots]]/Table1[[#This Row],[Female Voters]]</f>
        <v>0.60201064458900055</v>
      </c>
      <c r="Z2480" s="95">
        <f>Table1[[#This Row],[Male Ballots]]/Table1[[#This Row],[Male Voters]]</f>
        <v>0.5685579196217494</v>
      </c>
      <c r="AA2480" s="94">
        <f>Table1[[#This Row],[Total Ballots]]/Table1[[#This Row],[Total Voters]]</f>
        <v>0.58306755581327918</v>
      </c>
    </row>
    <row r="2481" spans="1:27" s="12" customFormat="1" x14ac:dyDescent="0.35">
      <c r="A2481" s="14" t="s">
        <v>26</v>
      </c>
      <c r="B2481" s="103">
        <v>2022</v>
      </c>
      <c r="C2481" s="17" t="s">
        <v>81</v>
      </c>
      <c r="D2481" s="18"/>
      <c r="E2481" s="34"/>
      <c r="F2481" s="34"/>
      <c r="G2481" s="9" t="s">
        <v>62</v>
      </c>
      <c r="H2481" s="132">
        <v>124.31679</v>
      </c>
      <c r="I2481" s="132">
        <v>109.09204</v>
      </c>
      <c r="J2481" s="133">
        <v>233.40879000000001</v>
      </c>
      <c r="K2481">
        <v>80</v>
      </c>
      <c r="L2481">
        <v>82</v>
      </c>
      <c r="M2481">
        <v>9</v>
      </c>
      <c r="N2481">
        <v>171</v>
      </c>
      <c r="O2481">
        <v>29</v>
      </c>
      <c r="P2481">
        <v>23</v>
      </c>
      <c r="Q2481">
        <v>0</v>
      </c>
      <c r="R2481">
        <v>52</v>
      </c>
      <c r="S2481" s="94">
        <f>Table1[[#This Row],[Female Voters]]/Table1[[#This Row],[Female Population]]</f>
        <v>0.64351725941443627</v>
      </c>
      <c r="T2481" s="94">
        <f>Table1[[#This Row],[Male Voters]]/Table1[[#This Row],[Male Population]]</f>
        <v>0.75165887446966806</v>
      </c>
      <c r="U2481" s="94">
        <f>Table1[[#This Row],[Total Voters]]/Table1[[#This Row],[Total Population]]</f>
        <v>0.73262022394272297</v>
      </c>
      <c r="V2481" s="94">
        <f>Table1[[#This Row],[Female Ballots]]/Table1[[#This Row],[Female Population]]</f>
        <v>0.23327500653773317</v>
      </c>
      <c r="W2481" s="94">
        <f>Table1[[#This Row],[Male Ballots]]/Table1[[#This Row],[Male Population]]</f>
        <v>0.21083114771710201</v>
      </c>
      <c r="X2481" s="94">
        <f>Table1[[#This Row],[Total Ballots]]/Table1[[#This Row],[Total Population]]</f>
        <v>0.22278509733930757</v>
      </c>
      <c r="Y2481" s="94">
        <f>Table1[[#This Row],[Female Ballots]]/Table1[[#This Row],[Female Voters]]</f>
        <v>0.36249999999999999</v>
      </c>
      <c r="Z2481" s="95">
        <f>Table1[[#This Row],[Male Ballots]]/Table1[[#This Row],[Male Voters]]</f>
        <v>0.28048780487804881</v>
      </c>
      <c r="AA2481" s="94">
        <f>Table1[[#This Row],[Total Ballots]]/Table1[[#This Row],[Total Voters]]</f>
        <v>0.30409356725146197</v>
      </c>
    </row>
    <row r="2482" spans="1:27" s="12" customFormat="1" x14ac:dyDescent="0.35">
      <c r="A2482" s="8" t="s">
        <v>26</v>
      </c>
      <c r="B2482" s="103">
        <v>2022</v>
      </c>
      <c r="C2482" s="17" t="s">
        <v>81</v>
      </c>
      <c r="D2482" s="17"/>
      <c r="E2482" s="34"/>
      <c r="F2482" s="34"/>
      <c r="G2482" s="9" t="s">
        <v>63</v>
      </c>
      <c r="H2482" s="132">
        <v>190.65978999999999</v>
      </c>
      <c r="I2482" s="132">
        <v>165.94421</v>
      </c>
      <c r="J2482" s="133">
        <v>356.60390000000001</v>
      </c>
      <c r="K2482">
        <v>154</v>
      </c>
      <c r="L2482">
        <v>166</v>
      </c>
      <c r="M2482">
        <v>7</v>
      </c>
      <c r="N2482">
        <v>327</v>
      </c>
      <c r="O2482">
        <v>55</v>
      </c>
      <c r="P2482">
        <v>55</v>
      </c>
      <c r="Q2482">
        <v>2</v>
      </c>
      <c r="R2482">
        <v>112</v>
      </c>
      <c r="S2482" s="94">
        <f>Table1[[#This Row],[Female Voters]]/Table1[[#This Row],[Female Population]]</f>
        <v>0.80772143932393936</v>
      </c>
      <c r="T2482" s="94">
        <f>Table1[[#This Row],[Male Voters]]/Table1[[#This Row],[Male Population]]</f>
        <v>1.0003361973280056</v>
      </c>
      <c r="U2482" s="94">
        <f>Table1[[#This Row],[Total Voters]]/Table1[[#This Row],[Total Population]]</f>
        <v>0.91698380191579509</v>
      </c>
      <c r="V2482" s="94">
        <f>Table1[[#This Row],[Female Ballots]]/Table1[[#This Row],[Female Population]]</f>
        <v>0.28847194261569259</v>
      </c>
      <c r="W2482" s="94">
        <f>Table1[[#This Row],[Male Ballots]]/Table1[[#This Row],[Male Population]]</f>
        <v>0.33143669188578501</v>
      </c>
      <c r="X2482" s="94">
        <f>Table1[[#This Row],[Total Ballots]]/Table1[[#This Row],[Total Population]]</f>
        <v>0.31407396273568516</v>
      </c>
      <c r="Y2482" s="94">
        <f>Table1[[#This Row],[Female Ballots]]/Table1[[#This Row],[Female Voters]]</f>
        <v>0.35714285714285715</v>
      </c>
      <c r="Z2482" s="95">
        <f>Table1[[#This Row],[Male Ballots]]/Table1[[#This Row],[Male Voters]]</f>
        <v>0.33132530120481929</v>
      </c>
      <c r="AA2482" s="94">
        <f>Table1[[#This Row],[Total Ballots]]/Table1[[#This Row],[Total Voters]]</f>
        <v>0.34250764525993882</v>
      </c>
    </row>
    <row r="2483" spans="1:27" s="12" customFormat="1" x14ac:dyDescent="0.35">
      <c r="A2483" s="8" t="s">
        <v>26</v>
      </c>
      <c r="B2483" s="103">
        <v>2022</v>
      </c>
      <c r="C2483" s="17" t="s">
        <v>81</v>
      </c>
      <c r="D2483" s="17"/>
      <c r="E2483" s="34"/>
      <c r="F2483" s="34"/>
      <c r="G2483" s="9" t="s">
        <v>64</v>
      </c>
      <c r="H2483" s="132">
        <v>205.40609999999998</v>
      </c>
      <c r="I2483" s="132">
        <v>211.64870000000002</v>
      </c>
      <c r="J2483" s="133">
        <v>417.0548</v>
      </c>
      <c r="K2483">
        <v>191</v>
      </c>
      <c r="L2483">
        <v>191</v>
      </c>
      <c r="M2483">
        <v>4</v>
      </c>
      <c r="N2483">
        <v>386</v>
      </c>
      <c r="O2483">
        <v>67</v>
      </c>
      <c r="P2483">
        <v>60</v>
      </c>
      <c r="Q2483">
        <v>4</v>
      </c>
      <c r="R2483">
        <v>131</v>
      </c>
      <c r="S2483" s="94">
        <f>Table1[[#This Row],[Female Voters]]/Table1[[#This Row],[Female Population]]</f>
        <v>0.92986527663978824</v>
      </c>
      <c r="T2483" s="94">
        <f>Table1[[#This Row],[Male Voters]]/Table1[[#This Row],[Male Population]]</f>
        <v>0.90243880543561095</v>
      </c>
      <c r="U2483" s="94">
        <f>Table1[[#This Row],[Total Voters]]/Table1[[#This Row],[Total Population]]</f>
        <v>0.92553784298849939</v>
      </c>
      <c r="V2483" s="94">
        <f>Table1[[#This Row],[Female Ballots]]/Table1[[#This Row],[Female Population]]</f>
        <v>0.32618310751238649</v>
      </c>
      <c r="W2483" s="94">
        <f>Table1[[#This Row],[Male Ballots]]/Table1[[#This Row],[Male Population]]</f>
        <v>0.28348862997977309</v>
      </c>
      <c r="X2483" s="94">
        <f>Table1[[#This Row],[Total Ballots]]/Table1[[#This Row],[Total Population]]</f>
        <v>0.31410740267226273</v>
      </c>
      <c r="Y2483" s="94">
        <f>Table1[[#This Row],[Female Ballots]]/Table1[[#This Row],[Female Voters]]</f>
        <v>0.35078534031413611</v>
      </c>
      <c r="Z2483" s="95">
        <f>Table1[[#This Row],[Male Ballots]]/Table1[[#This Row],[Male Voters]]</f>
        <v>0.31413612565445026</v>
      </c>
      <c r="AA2483" s="94">
        <f>Table1[[#This Row],[Total Ballots]]/Table1[[#This Row],[Total Voters]]</f>
        <v>0.3393782383419689</v>
      </c>
    </row>
    <row r="2484" spans="1:27" s="12" customFormat="1" x14ac:dyDescent="0.35">
      <c r="A2484" s="8" t="s">
        <v>26</v>
      </c>
      <c r="B2484" s="103">
        <v>2022</v>
      </c>
      <c r="C2484" s="17" t="s">
        <v>81</v>
      </c>
      <c r="D2484" s="17"/>
      <c r="E2484" s="34"/>
      <c r="F2484" s="34"/>
      <c r="G2484" s="9" t="s">
        <v>65</v>
      </c>
      <c r="H2484" s="132">
        <v>271.61599999999999</v>
      </c>
      <c r="I2484" s="132">
        <v>246.45440000000002</v>
      </c>
      <c r="J2484" s="133">
        <v>518.07050000000004</v>
      </c>
      <c r="K2484">
        <v>216</v>
      </c>
      <c r="L2484">
        <v>199</v>
      </c>
      <c r="M2484">
        <v>13</v>
      </c>
      <c r="N2484">
        <v>428</v>
      </c>
      <c r="O2484">
        <v>109</v>
      </c>
      <c r="P2484">
        <v>95</v>
      </c>
      <c r="Q2484">
        <v>5</v>
      </c>
      <c r="R2484">
        <v>209</v>
      </c>
      <c r="S2484" s="94">
        <f>Table1[[#This Row],[Female Voters]]/Table1[[#This Row],[Female Population]]</f>
        <v>0.79524033930254479</v>
      </c>
      <c r="T2484" s="94">
        <f>Table1[[#This Row],[Male Voters]]/Table1[[#This Row],[Male Population]]</f>
        <v>0.80745160159445306</v>
      </c>
      <c r="U2484" s="94">
        <f>Table1[[#This Row],[Total Voters]]/Table1[[#This Row],[Total Population]]</f>
        <v>0.82614238795685135</v>
      </c>
      <c r="V2484" s="94">
        <f>Table1[[#This Row],[Female Ballots]]/Table1[[#This Row],[Female Population]]</f>
        <v>0.40130183788878421</v>
      </c>
      <c r="W2484" s="94">
        <f>Table1[[#This Row],[Male Ballots]]/Table1[[#This Row],[Male Population]]</f>
        <v>0.38546684498227662</v>
      </c>
      <c r="X2484" s="94">
        <f>Table1[[#This Row],[Total Ballots]]/Table1[[#This Row],[Total Population]]</f>
        <v>0.40341999785743443</v>
      </c>
      <c r="Y2484" s="94">
        <f>Table1[[#This Row],[Female Ballots]]/Table1[[#This Row],[Female Voters]]</f>
        <v>0.50462962962962965</v>
      </c>
      <c r="Z2484" s="95">
        <f>Table1[[#This Row],[Male Ballots]]/Table1[[#This Row],[Male Voters]]</f>
        <v>0.47738693467336685</v>
      </c>
      <c r="AA2484" s="94">
        <f>Table1[[#This Row],[Total Ballots]]/Table1[[#This Row],[Total Voters]]</f>
        <v>0.48831775700934582</v>
      </c>
    </row>
    <row r="2485" spans="1:27" s="12" customFormat="1" x14ac:dyDescent="0.35">
      <c r="A2485" s="8" t="s">
        <v>26</v>
      </c>
      <c r="B2485" s="103">
        <v>2022</v>
      </c>
      <c r="C2485" s="17" t="s">
        <v>81</v>
      </c>
      <c r="D2485" s="17"/>
      <c r="E2485" s="34"/>
      <c r="F2485" s="34"/>
      <c r="G2485" s="9" t="s">
        <v>66</v>
      </c>
      <c r="H2485" s="132">
        <v>362.9083</v>
      </c>
      <c r="I2485" s="132">
        <v>363.8494</v>
      </c>
      <c r="J2485" s="133">
        <v>726.7577</v>
      </c>
      <c r="K2485">
        <v>308</v>
      </c>
      <c r="L2485">
        <v>317</v>
      </c>
      <c r="M2485">
        <v>12</v>
      </c>
      <c r="N2485">
        <v>637</v>
      </c>
      <c r="O2485">
        <v>213</v>
      </c>
      <c r="P2485">
        <v>196</v>
      </c>
      <c r="Q2485">
        <v>6</v>
      </c>
      <c r="R2485">
        <v>415</v>
      </c>
      <c r="S2485" s="94">
        <f>Table1[[#This Row],[Female Voters]]/Table1[[#This Row],[Female Population]]</f>
        <v>0.84869924440967592</v>
      </c>
      <c r="T2485" s="94">
        <f>Table1[[#This Row],[Male Voters]]/Table1[[#This Row],[Male Population]]</f>
        <v>0.87123958428954396</v>
      </c>
      <c r="U2485" s="94">
        <f>Table1[[#This Row],[Total Voters]]/Table1[[#This Row],[Total Population]]</f>
        <v>0.87649570138713362</v>
      </c>
      <c r="V2485" s="94">
        <f>Table1[[#This Row],[Female Ballots]]/Table1[[#This Row],[Female Population]]</f>
        <v>0.58692512681578235</v>
      </c>
      <c r="W2485" s="94">
        <f>Table1[[#This Row],[Male Ballots]]/Table1[[#This Row],[Male Population]]</f>
        <v>0.53868441173738368</v>
      </c>
      <c r="X2485" s="94">
        <f>Table1[[#This Row],[Total Ballots]]/Table1[[#This Row],[Total Population]]</f>
        <v>0.57102938159444339</v>
      </c>
      <c r="Y2485" s="94">
        <f>Table1[[#This Row],[Female Ballots]]/Table1[[#This Row],[Female Voters]]</f>
        <v>0.69155844155844159</v>
      </c>
      <c r="Z2485" s="95">
        <f>Table1[[#This Row],[Male Ballots]]/Table1[[#This Row],[Male Voters]]</f>
        <v>0.6182965299684543</v>
      </c>
      <c r="AA2485" s="94">
        <f>Table1[[#This Row],[Total Ballots]]/Table1[[#This Row],[Total Voters]]</f>
        <v>0.65149136577708011</v>
      </c>
    </row>
    <row r="2486" spans="1:27" s="12" customFormat="1" x14ac:dyDescent="0.35">
      <c r="A2486" s="8" t="s">
        <v>26</v>
      </c>
      <c r="B2486" s="103">
        <v>2022</v>
      </c>
      <c r="C2486" s="17" t="s">
        <v>81</v>
      </c>
      <c r="D2486" s="17"/>
      <c r="E2486" s="34"/>
      <c r="F2486" s="34"/>
      <c r="G2486" s="9" t="s">
        <v>67</v>
      </c>
      <c r="H2486" s="132">
        <v>764.92760999999996</v>
      </c>
      <c r="I2486" s="132">
        <v>750.12095999999997</v>
      </c>
      <c r="J2486" s="133">
        <v>1515.0485000000001</v>
      </c>
      <c r="K2486">
        <v>742</v>
      </c>
      <c r="L2486">
        <v>737</v>
      </c>
      <c r="M2486">
        <v>21</v>
      </c>
      <c r="N2486">
        <v>1500</v>
      </c>
      <c r="O2486">
        <v>545</v>
      </c>
      <c r="P2486">
        <v>533</v>
      </c>
      <c r="Q2486">
        <v>14</v>
      </c>
      <c r="R2486">
        <v>1092</v>
      </c>
      <c r="S2486" s="94">
        <f>Table1[[#This Row],[Female Voters]]/Table1[[#This Row],[Female Population]]</f>
        <v>0.97002643165148661</v>
      </c>
      <c r="T2486" s="94">
        <f>Table1[[#This Row],[Male Voters]]/Table1[[#This Row],[Male Population]]</f>
        <v>0.98250820774292191</v>
      </c>
      <c r="U2486" s="94">
        <f>Table1[[#This Row],[Total Voters]]/Table1[[#This Row],[Total Population]]</f>
        <v>0.99006731467672482</v>
      </c>
      <c r="V2486" s="94">
        <f>Table1[[#This Row],[Female Ballots]]/Table1[[#This Row],[Female Population]]</f>
        <v>0.7124857213612672</v>
      </c>
      <c r="W2486" s="94">
        <f>Table1[[#This Row],[Male Ballots]]/Table1[[#This Row],[Male Population]]</f>
        <v>0.7105520688290059</v>
      </c>
      <c r="X2486" s="94">
        <f>Table1[[#This Row],[Total Ballots]]/Table1[[#This Row],[Total Population]]</f>
        <v>0.72076900508465569</v>
      </c>
      <c r="Y2486" s="94">
        <f>Table1[[#This Row],[Female Ballots]]/Table1[[#This Row],[Female Voters]]</f>
        <v>0.73450134770889486</v>
      </c>
      <c r="Z2486" s="95">
        <f>Table1[[#This Row],[Male Ballots]]/Table1[[#This Row],[Male Voters]]</f>
        <v>0.72320217096336503</v>
      </c>
      <c r="AA2486" s="94">
        <f>Table1[[#This Row],[Total Ballots]]/Table1[[#This Row],[Total Voters]]</f>
        <v>0.72799999999999998</v>
      </c>
    </row>
    <row r="2487" spans="1:27" s="12" customFormat="1" x14ac:dyDescent="0.35">
      <c r="A2487" s="8" t="s">
        <v>45</v>
      </c>
      <c r="B2487" s="103">
        <v>2022</v>
      </c>
      <c r="C2487" s="17" t="s">
        <v>81</v>
      </c>
      <c r="D2487" s="17"/>
      <c r="E2487" s="34"/>
      <c r="F2487" s="34"/>
      <c r="G2487" s="9" t="s">
        <v>79</v>
      </c>
      <c r="H2487" s="132">
        <v>24773.213300000003</v>
      </c>
      <c r="I2487" s="132">
        <v>24969.789100000002</v>
      </c>
      <c r="J2487" s="133">
        <v>49743.002</v>
      </c>
      <c r="K2487">
        <v>18824</v>
      </c>
      <c r="L2487">
        <v>17115</v>
      </c>
      <c r="M2487">
        <v>511</v>
      </c>
      <c r="N2487">
        <v>36450</v>
      </c>
      <c r="O2487">
        <v>8622</v>
      </c>
      <c r="P2487">
        <v>7587</v>
      </c>
      <c r="Q2487">
        <v>175</v>
      </c>
      <c r="R2487">
        <v>16384</v>
      </c>
      <c r="S2487" s="94">
        <f>Table1[[#This Row],[Female Voters]]/Table1[[#This Row],[Female Population]]</f>
        <v>0.75985298201101747</v>
      </c>
      <c r="T2487" s="94">
        <f>Table1[[#This Row],[Male Voters]]/Table1[[#This Row],[Male Population]]</f>
        <v>0.68542829622858126</v>
      </c>
      <c r="U2487" s="94">
        <f>Table1[[#This Row],[Total Voters]]/Table1[[#This Row],[Total Population]]</f>
        <v>0.7327663899336031</v>
      </c>
      <c r="V2487" s="94">
        <f>Table1[[#This Row],[Female Ballots]]/Table1[[#This Row],[Female Population]]</f>
        <v>0.34803720839879898</v>
      </c>
      <c r="W2487" s="94">
        <f>Table1[[#This Row],[Male Ballots]]/Table1[[#This Row],[Male Population]]</f>
        <v>0.30384717987065413</v>
      </c>
      <c r="X2487" s="94">
        <f>Table1[[#This Row],[Total Ballots]]/Table1[[#This Row],[Total Population]]</f>
        <v>0.32937296385931836</v>
      </c>
      <c r="Y2487" s="94">
        <f>Table1[[#This Row],[Female Ballots]]/Table1[[#This Row],[Female Voters]]</f>
        <v>0.4580322991925202</v>
      </c>
      <c r="Z2487" s="95">
        <f>Table1[[#This Row],[Male Ballots]]/Table1[[#This Row],[Male Voters]]</f>
        <v>0.44329535495179667</v>
      </c>
      <c r="AA2487" s="94">
        <f>Table1[[#This Row],[Total Ballots]]/Table1[[#This Row],[Total Voters]]</f>
        <v>0.44949245541838134</v>
      </c>
    </row>
    <row r="2488" spans="1:27" s="12" customFormat="1" x14ac:dyDescent="0.35">
      <c r="A2488" s="8" t="s">
        <v>45</v>
      </c>
      <c r="B2488" s="103">
        <v>2022</v>
      </c>
      <c r="C2488" s="17" t="s">
        <v>81</v>
      </c>
      <c r="D2488" s="17"/>
      <c r="E2488" s="34"/>
      <c r="F2488" s="34"/>
      <c r="G2488" s="9" t="s">
        <v>62</v>
      </c>
      <c r="H2488" s="132">
        <v>3589.3971000000001</v>
      </c>
      <c r="I2488" s="132">
        <v>3865.5852</v>
      </c>
      <c r="J2488" s="133">
        <v>7454.9830000000002</v>
      </c>
      <c r="K2488">
        <v>1601</v>
      </c>
      <c r="L2488">
        <v>1580</v>
      </c>
      <c r="M2488">
        <v>84</v>
      </c>
      <c r="N2488">
        <v>3265</v>
      </c>
      <c r="O2488">
        <v>328</v>
      </c>
      <c r="P2488">
        <v>292</v>
      </c>
      <c r="Q2488">
        <v>16</v>
      </c>
      <c r="R2488">
        <v>636</v>
      </c>
      <c r="S2488" s="94">
        <f>Table1[[#This Row],[Female Voters]]/Table1[[#This Row],[Female Population]]</f>
        <v>0.44603590948463184</v>
      </c>
      <c r="T2488" s="94">
        <f>Table1[[#This Row],[Male Voters]]/Table1[[#This Row],[Male Population]]</f>
        <v>0.40873500860878709</v>
      </c>
      <c r="U2488" s="94">
        <f>Table1[[#This Row],[Total Voters]]/Table1[[#This Row],[Total Population]]</f>
        <v>0.43796209863925911</v>
      </c>
      <c r="V2488" s="94">
        <f>Table1[[#This Row],[Female Ballots]]/Table1[[#This Row],[Female Population]]</f>
        <v>9.1380248788856491E-2</v>
      </c>
      <c r="W2488" s="94">
        <f>Table1[[#This Row],[Male Ballots]]/Table1[[#This Row],[Male Population]]</f>
        <v>7.5538368679598622E-2</v>
      </c>
      <c r="X2488" s="94">
        <f>Table1[[#This Row],[Total Ballots]]/Table1[[#This Row],[Total Population]]</f>
        <v>8.5312065768627501E-2</v>
      </c>
      <c r="Y2488" s="94">
        <f>Table1[[#This Row],[Female Ballots]]/Table1[[#This Row],[Female Voters]]</f>
        <v>0.20487195502810743</v>
      </c>
      <c r="Z2488" s="95">
        <f>Table1[[#This Row],[Male Ballots]]/Table1[[#This Row],[Male Voters]]</f>
        <v>0.18481012658227849</v>
      </c>
      <c r="AA2488" s="94">
        <f>Table1[[#This Row],[Total Ballots]]/Table1[[#This Row],[Total Voters]]</f>
        <v>0.19479326186830015</v>
      </c>
    </row>
    <row r="2489" spans="1:27" s="12" customFormat="1" x14ac:dyDescent="0.35">
      <c r="A2489" s="8" t="s">
        <v>45</v>
      </c>
      <c r="B2489" s="103">
        <v>2022</v>
      </c>
      <c r="C2489" s="17" t="s">
        <v>81</v>
      </c>
      <c r="D2489" s="17"/>
      <c r="E2489" s="34"/>
      <c r="F2489" s="34"/>
      <c r="G2489" s="9" t="s">
        <v>63</v>
      </c>
      <c r="H2489" s="132">
        <v>3276.7060000000001</v>
      </c>
      <c r="I2489" s="132">
        <v>4012.8580000000002</v>
      </c>
      <c r="J2489" s="133">
        <v>7289.5630000000001</v>
      </c>
      <c r="K2489">
        <v>2525</v>
      </c>
      <c r="L2489">
        <v>2448</v>
      </c>
      <c r="M2489">
        <v>101</v>
      </c>
      <c r="N2489">
        <v>5074</v>
      </c>
      <c r="O2489">
        <v>553</v>
      </c>
      <c r="P2489">
        <v>474</v>
      </c>
      <c r="Q2489">
        <v>20</v>
      </c>
      <c r="R2489">
        <v>1047</v>
      </c>
      <c r="S2489" s="94">
        <f>Table1[[#This Row],[Female Voters]]/Table1[[#This Row],[Female Population]]</f>
        <v>0.77059095323169058</v>
      </c>
      <c r="T2489" s="94">
        <f>Table1[[#This Row],[Male Voters]]/Table1[[#This Row],[Male Population]]</f>
        <v>0.61003902953954514</v>
      </c>
      <c r="U2489" s="94">
        <f>Table1[[#This Row],[Total Voters]]/Table1[[#This Row],[Total Population]]</f>
        <v>0.69606367350141563</v>
      </c>
      <c r="V2489" s="94">
        <f>Table1[[#This Row],[Female Ballots]]/Table1[[#This Row],[Female Population]]</f>
        <v>0.16876704837113857</v>
      </c>
      <c r="W2489" s="94">
        <f>Table1[[#This Row],[Male Ballots]]/Table1[[#This Row],[Male Population]]</f>
        <v>0.11812030228829427</v>
      </c>
      <c r="X2489" s="94">
        <f>Table1[[#This Row],[Total Ballots]]/Table1[[#This Row],[Total Population]]</f>
        <v>0.14363000909656723</v>
      </c>
      <c r="Y2489" s="94">
        <f>Table1[[#This Row],[Female Ballots]]/Table1[[#This Row],[Female Voters]]</f>
        <v>0.21900990099009901</v>
      </c>
      <c r="Z2489" s="95">
        <f>Table1[[#This Row],[Male Ballots]]/Table1[[#This Row],[Male Voters]]</f>
        <v>0.19362745098039216</v>
      </c>
      <c r="AA2489" s="94">
        <f>Table1[[#This Row],[Total Ballots]]/Table1[[#This Row],[Total Voters]]</f>
        <v>0.20634607804493496</v>
      </c>
    </row>
    <row r="2490" spans="1:27" s="12" customFormat="1" x14ac:dyDescent="0.35">
      <c r="A2490" s="8" t="s">
        <v>45</v>
      </c>
      <c r="B2490" s="103">
        <v>2022</v>
      </c>
      <c r="C2490" s="17" t="s">
        <v>81</v>
      </c>
      <c r="D2490" s="17"/>
      <c r="E2490" s="34"/>
      <c r="F2490" s="34"/>
      <c r="G2490" s="9" t="s">
        <v>64</v>
      </c>
      <c r="H2490" s="132">
        <v>3643.212</v>
      </c>
      <c r="I2490" s="132">
        <v>3955.9309999999996</v>
      </c>
      <c r="J2490" s="133">
        <v>7599.1409999999996</v>
      </c>
      <c r="K2490">
        <v>2792</v>
      </c>
      <c r="L2490">
        <v>2646</v>
      </c>
      <c r="M2490">
        <v>93</v>
      </c>
      <c r="N2490">
        <v>5531</v>
      </c>
      <c r="O2490">
        <v>863</v>
      </c>
      <c r="P2490">
        <v>824</v>
      </c>
      <c r="Q2490">
        <v>25</v>
      </c>
      <c r="R2490">
        <v>1712</v>
      </c>
      <c r="S2490" s="94">
        <f>Table1[[#This Row],[Female Voters]]/Table1[[#This Row],[Female Population]]</f>
        <v>0.76635672038849234</v>
      </c>
      <c r="T2490" s="94">
        <f>Table1[[#This Row],[Male Voters]]/Table1[[#This Row],[Male Population]]</f>
        <v>0.6688690980707197</v>
      </c>
      <c r="U2490" s="94">
        <f>Table1[[#This Row],[Total Voters]]/Table1[[#This Row],[Total Population]]</f>
        <v>0.72784542358142856</v>
      </c>
      <c r="V2490" s="94">
        <f>Table1[[#This Row],[Female Ballots]]/Table1[[#This Row],[Female Population]]</f>
        <v>0.2368788859940075</v>
      </c>
      <c r="W2490" s="94">
        <f>Table1[[#This Row],[Male Ballots]]/Table1[[#This Row],[Male Population]]</f>
        <v>0.20829483628506162</v>
      </c>
      <c r="X2490" s="94">
        <f>Table1[[#This Row],[Total Ballots]]/Table1[[#This Row],[Total Population]]</f>
        <v>0.22528862143760722</v>
      </c>
      <c r="Y2490" s="94">
        <f>Table1[[#This Row],[Female Ballots]]/Table1[[#This Row],[Female Voters]]</f>
        <v>0.30909742120343842</v>
      </c>
      <c r="Z2490" s="95">
        <f>Table1[[#This Row],[Male Ballots]]/Table1[[#This Row],[Male Voters]]</f>
        <v>0.31141345427059713</v>
      </c>
      <c r="AA2490" s="94">
        <f>Table1[[#This Row],[Total Ballots]]/Table1[[#This Row],[Total Voters]]</f>
        <v>0.3095281142650515</v>
      </c>
    </row>
    <row r="2491" spans="1:27" s="12" customFormat="1" x14ac:dyDescent="0.35">
      <c r="A2491" s="8" t="s">
        <v>45</v>
      </c>
      <c r="B2491" s="103">
        <v>2022</v>
      </c>
      <c r="C2491" s="17" t="s">
        <v>81</v>
      </c>
      <c r="D2491" s="17"/>
      <c r="E2491" s="34"/>
      <c r="F2491" s="34"/>
      <c r="G2491" s="9" t="s">
        <v>65</v>
      </c>
      <c r="H2491" s="132">
        <v>3326.636</v>
      </c>
      <c r="I2491" s="132">
        <v>3432.9930000000004</v>
      </c>
      <c r="J2491" s="133">
        <v>6759.6289999999999</v>
      </c>
      <c r="K2491">
        <v>2496</v>
      </c>
      <c r="L2491">
        <v>2282</v>
      </c>
      <c r="M2491">
        <v>66</v>
      </c>
      <c r="N2491">
        <v>4844</v>
      </c>
      <c r="O2491">
        <v>1005</v>
      </c>
      <c r="P2491">
        <v>888</v>
      </c>
      <c r="Q2491">
        <v>21</v>
      </c>
      <c r="R2491">
        <v>1914</v>
      </c>
      <c r="S2491" s="94">
        <f>Table1[[#This Row],[Female Voters]]/Table1[[#This Row],[Female Population]]</f>
        <v>0.75030751786489414</v>
      </c>
      <c r="T2491" s="94">
        <f>Table1[[#This Row],[Male Voters]]/Table1[[#This Row],[Male Population]]</f>
        <v>0.66472608595473393</v>
      </c>
      <c r="U2491" s="94">
        <f>Table1[[#This Row],[Total Voters]]/Table1[[#This Row],[Total Population]]</f>
        <v>0.71660737593734802</v>
      </c>
      <c r="V2491" s="94">
        <f>Table1[[#This Row],[Female Ballots]]/Table1[[#This Row],[Female Population]]</f>
        <v>0.30210699337108116</v>
      </c>
      <c r="W2491" s="94">
        <f>Table1[[#This Row],[Male Ballots]]/Table1[[#This Row],[Male Population]]</f>
        <v>0.25866641732156165</v>
      </c>
      <c r="X2491" s="94">
        <f>Table1[[#This Row],[Total Ballots]]/Table1[[#This Row],[Total Population]]</f>
        <v>0.28315163450538483</v>
      </c>
      <c r="Y2491" s="94">
        <f>Table1[[#This Row],[Female Ballots]]/Table1[[#This Row],[Female Voters]]</f>
        <v>0.40264423076923078</v>
      </c>
      <c r="Z2491" s="95">
        <f>Table1[[#This Row],[Male Ballots]]/Table1[[#This Row],[Male Voters]]</f>
        <v>0.38913234005258546</v>
      </c>
      <c r="AA2491" s="94">
        <f>Table1[[#This Row],[Total Ballots]]/Table1[[#This Row],[Total Voters]]</f>
        <v>0.39512799339388932</v>
      </c>
    </row>
    <row r="2492" spans="1:27" s="12" customFormat="1" x14ac:dyDescent="0.35">
      <c r="A2492" s="8" t="s">
        <v>45</v>
      </c>
      <c r="B2492" s="103">
        <v>2022</v>
      </c>
      <c r="C2492" s="17" t="s">
        <v>81</v>
      </c>
      <c r="D2492" s="17"/>
      <c r="E2492" s="34"/>
      <c r="F2492" s="34"/>
      <c r="G2492" s="9" t="s">
        <v>66</v>
      </c>
      <c r="H2492" s="132">
        <v>3907.9459999999999</v>
      </c>
      <c r="I2492" s="132">
        <v>3662.625</v>
      </c>
      <c r="J2492" s="133">
        <v>7570.5709999999999</v>
      </c>
      <c r="K2492">
        <v>3120</v>
      </c>
      <c r="L2492">
        <v>2797</v>
      </c>
      <c r="M2492">
        <v>71</v>
      </c>
      <c r="N2492">
        <v>5988</v>
      </c>
      <c r="O2492">
        <v>1687</v>
      </c>
      <c r="P2492">
        <v>1424</v>
      </c>
      <c r="Q2492">
        <v>29</v>
      </c>
      <c r="R2492">
        <v>3140</v>
      </c>
      <c r="S2492" s="94">
        <f>Table1[[#This Row],[Female Voters]]/Table1[[#This Row],[Female Population]]</f>
        <v>0.79837336544568427</v>
      </c>
      <c r="T2492" s="94">
        <f>Table1[[#This Row],[Male Voters]]/Table1[[#This Row],[Male Population]]</f>
        <v>0.76365994334664344</v>
      </c>
      <c r="U2492" s="94">
        <f>Table1[[#This Row],[Total Voters]]/Table1[[#This Row],[Total Population]]</f>
        <v>0.79095751165929229</v>
      </c>
      <c r="V2492" s="94">
        <f>Table1[[#This Row],[Female Ballots]]/Table1[[#This Row],[Female Population]]</f>
        <v>0.43168457291886841</v>
      </c>
      <c r="W2492" s="94">
        <f>Table1[[#This Row],[Male Ballots]]/Table1[[#This Row],[Male Population]]</f>
        <v>0.3887921913927852</v>
      </c>
      <c r="X2492" s="94">
        <f>Table1[[#This Row],[Total Ballots]]/Table1[[#This Row],[Total Population]]</f>
        <v>0.41476395901973578</v>
      </c>
      <c r="Y2492" s="94">
        <f>Table1[[#This Row],[Female Ballots]]/Table1[[#This Row],[Female Voters]]</f>
        <v>0.54070512820512817</v>
      </c>
      <c r="Z2492" s="95">
        <f>Table1[[#This Row],[Male Ballots]]/Table1[[#This Row],[Male Voters]]</f>
        <v>0.50911691097604572</v>
      </c>
      <c r="AA2492" s="94">
        <f>Table1[[#This Row],[Total Ballots]]/Table1[[#This Row],[Total Voters]]</f>
        <v>0.52438209752839016</v>
      </c>
    </row>
    <row r="2493" spans="1:27" s="12" customFormat="1" x14ac:dyDescent="0.35">
      <c r="A2493" s="8" t="s">
        <v>45</v>
      </c>
      <c r="B2493" s="103">
        <v>2022</v>
      </c>
      <c r="C2493" s="17" t="s">
        <v>81</v>
      </c>
      <c r="D2493" s="17"/>
      <c r="E2493" s="34"/>
      <c r="F2493" s="34"/>
      <c r="G2493" s="9" t="s">
        <v>67</v>
      </c>
      <c r="H2493" s="132">
        <v>7029.3161999999993</v>
      </c>
      <c r="I2493" s="132">
        <v>6039.7968999999994</v>
      </c>
      <c r="J2493" s="133">
        <v>13069.115</v>
      </c>
      <c r="K2493">
        <v>6290</v>
      </c>
      <c r="L2493">
        <v>5362</v>
      </c>
      <c r="M2493">
        <v>96</v>
      </c>
      <c r="N2493">
        <v>11748</v>
      </c>
      <c r="O2493">
        <v>4186</v>
      </c>
      <c r="P2493">
        <v>3685</v>
      </c>
      <c r="Q2493">
        <v>64</v>
      </c>
      <c r="R2493">
        <v>7935</v>
      </c>
      <c r="S2493" s="94">
        <f>Table1[[#This Row],[Female Voters]]/Table1[[#This Row],[Female Population]]</f>
        <v>0.89482388059310813</v>
      </c>
      <c r="T2493" s="94">
        <f>Table1[[#This Row],[Male Voters]]/Table1[[#This Row],[Male Population]]</f>
        <v>0.88777819664763902</v>
      </c>
      <c r="U2493" s="94">
        <f>Table1[[#This Row],[Total Voters]]/Table1[[#This Row],[Total Population]]</f>
        <v>0.89891320108515382</v>
      </c>
      <c r="V2493" s="94">
        <f>Table1[[#This Row],[Female Ballots]]/Table1[[#This Row],[Female Population]]</f>
        <v>0.5955060038414548</v>
      </c>
      <c r="W2493" s="94">
        <f>Table1[[#This Row],[Male Ballots]]/Table1[[#This Row],[Male Population]]</f>
        <v>0.61011985353348563</v>
      </c>
      <c r="X2493" s="94">
        <f>Table1[[#This Row],[Total Ballots]]/Table1[[#This Row],[Total Population]]</f>
        <v>0.6071566437360143</v>
      </c>
      <c r="Y2493" s="94">
        <f>Table1[[#This Row],[Female Ballots]]/Table1[[#This Row],[Female Voters]]</f>
        <v>0.66550079491255965</v>
      </c>
      <c r="Z2493" s="95">
        <f>Table1[[#This Row],[Male Ballots]]/Table1[[#This Row],[Male Voters]]</f>
        <v>0.68724356583364421</v>
      </c>
      <c r="AA2493" s="94">
        <f>Table1[[#This Row],[Total Ballots]]/Table1[[#This Row],[Total Voters]]</f>
        <v>0.67543411644535245</v>
      </c>
    </row>
    <row r="2494" spans="1:27" s="12" customFormat="1" x14ac:dyDescent="0.35">
      <c r="A2494" s="8" t="s">
        <v>35</v>
      </c>
      <c r="B2494" s="103">
        <v>2022</v>
      </c>
      <c r="C2494" s="17" t="s">
        <v>81</v>
      </c>
      <c r="D2494" s="17"/>
      <c r="E2494" s="34"/>
      <c r="F2494" s="34"/>
      <c r="G2494" s="9" t="s">
        <v>79</v>
      </c>
      <c r="H2494" s="132">
        <v>95986.54800000001</v>
      </c>
      <c r="I2494" s="132">
        <v>91135.126000000004</v>
      </c>
      <c r="J2494" s="133">
        <v>187121.67300000001</v>
      </c>
      <c r="K2494">
        <v>78431</v>
      </c>
      <c r="L2494">
        <v>73419</v>
      </c>
      <c r="M2494">
        <v>2659</v>
      </c>
      <c r="N2494">
        <v>154509</v>
      </c>
      <c r="O2494">
        <v>39223</v>
      </c>
      <c r="P2494">
        <v>34607</v>
      </c>
      <c r="Q2494">
        <v>1002</v>
      </c>
      <c r="R2494">
        <v>74832</v>
      </c>
      <c r="S2494" s="94">
        <f>Table1[[#This Row],[Female Voters]]/Table1[[#This Row],[Female Population]]</f>
        <v>0.8171040800425492</v>
      </c>
      <c r="T2494" s="94">
        <f>Table1[[#This Row],[Male Voters]]/Table1[[#This Row],[Male Population]]</f>
        <v>0.80560595263784451</v>
      </c>
      <c r="U2494" s="94">
        <f>Table1[[#This Row],[Total Voters]]/Table1[[#This Row],[Total Population]]</f>
        <v>0.82571407962988874</v>
      </c>
      <c r="V2494" s="94">
        <f>Table1[[#This Row],[Female Ballots]]/Table1[[#This Row],[Female Population]]</f>
        <v>0.40863017597007445</v>
      </c>
      <c r="W2494" s="94">
        <f>Table1[[#This Row],[Male Ballots]]/Table1[[#This Row],[Male Population]]</f>
        <v>0.37973283758887871</v>
      </c>
      <c r="X2494" s="94">
        <f>Table1[[#This Row],[Total Ballots]]/Table1[[#This Row],[Total Population]]</f>
        <v>0.39991091785503646</v>
      </c>
      <c r="Y2494" s="94">
        <f>Table1[[#This Row],[Female Ballots]]/Table1[[#This Row],[Female Voters]]</f>
        <v>0.50009562545422093</v>
      </c>
      <c r="Z2494" s="95">
        <f>Table1[[#This Row],[Male Ballots]]/Table1[[#This Row],[Male Voters]]</f>
        <v>0.47136299867881609</v>
      </c>
      <c r="AA2494" s="94">
        <f>Table1[[#This Row],[Total Ballots]]/Table1[[#This Row],[Total Voters]]</f>
        <v>0.48432130167174725</v>
      </c>
    </row>
    <row r="2495" spans="1:27" s="12" customFormat="1" x14ac:dyDescent="0.35">
      <c r="A2495" s="8" t="s">
        <v>35</v>
      </c>
      <c r="B2495" s="103">
        <v>2022</v>
      </c>
      <c r="C2495" s="17" t="s">
        <v>81</v>
      </c>
      <c r="D2495" s="17"/>
      <c r="E2495" s="34"/>
      <c r="F2495" s="34"/>
      <c r="G2495" s="9" t="s">
        <v>62</v>
      </c>
      <c r="H2495" s="132">
        <v>14989.599999999999</v>
      </c>
      <c r="I2495" s="132">
        <v>13958.009999999998</v>
      </c>
      <c r="J2495" s="133">
        <v>28947.599000000002</v>
      </c>
      <c r="K2495">
        <v>6904</v>
      </c>
      <c r="L2495">
        <v>6502</v>
      </c>
      <c r="M2495">
        <v>673</v>
      </c>
      <c r="N2495">
        <v>14079</v>
      </c>
      <c r="O2495">
        <v>1862</v>
      </c>
      <c r="P2495">
        <v>1668</v>
      </c>
      <c r="Q2495">
        <v>244</v>
      </c>
      <c r="R2495">
        <v>3774</v>
      </c>
      <c r="S2495" s="94">
        <f>Table1[[#This Row],[Female Voters]]/Table1[[#This Row],[Female Population]]</f>
        <v>0.4605860062976998</v>
      </c>
      <c r="T2495" s="94">
        <f>Table1[[#This Row],[Male Voters]]/Table1[[#This Row],[Male Population]]</f>
        <v>0.46582571584344767</v>
      </c>
      <c r="U2495" s="94">
        <f>Table1[[#This Row],[Total Voters]]/Table1[[#This Row],[Total Population]]</f>
        <v>0.48636158045439276</v>
      </c>
      <c r="V2495" s="94">
        <f>Table1[[#This Row],[Female Ballots]]/Table1[[#This Row],[Female Population]]</f>
        <v>0.1242194588247852</v>
      </c>
      <c r="W2495" s="94">
        <f>Table1[[#This Row],[Male Ballots]]/Table1[[#This Row],[Male Population]]</f>
        <v>0.11950127561163806</v>
      </c>
      <c r="X2495" s="94">
        <f>Table1[[#This Row],[Total Ballots]]/Table1[[#This Row],[Total Population]]</f>
        <v>0.13037350697030176</v>
      </c>
      <c r="Y2495" s="94">
        <f>Table1[[#This Row],[Female Ballots]]/Table1[[#This Row],[Female Voters]]</f>
        <v>0.26969872537659328</v>
      </c>
      <c r="Z2495" s="95">
        <f>Table1[[#This Row],[Male Ballots]]/Table1[[#This Row],[Male Voters]]</f>
        <v>0.25653645032297756</v>
      </c>
      <c r="AA2495" s="94">
        <f>Table1[[#This Row],[Total Ballots]]/Table1[[#This Row],[Total Voters]]</f>
        <v>0.26805881099509909</v>
      </c>
    </row>
    <row r="2496" spans="1:27" s="12" customFormat="1" x14ac:dyDescent="0.35">
      <c r="A2496" s="8" t="s">
        <v>35</v>
      </c>
      <c r="B2496" s="103">
        <v>2022</v>
      </c>
      <c r="C2496" s="17" t="s">
        <v>81</v>
      </c>
      <c r="D2496" s="17"/>
      <c r="E2496" s="34"/>
      <c r="F2496" s="34"/>
      <c r="G2496" s="9" t="s">
        <v>63</v>
      </c>
      <c r="H2496" s="132">
        <v>14848.825000000001</v>
      </c>
      <c r="I2496" s="132">
        <v>16050.582</v>
      </c>
      <c r="J2496" s="133">
        <v>30899.41</v>
      </c>
      <c r="K2496">
        <v>12638</v>
      </c>
      <c r="L2496">
        <v>12671</v>
      </c>
      <c r="M2496">
        <v>809</v>
      </c>
      <c r="N2496">
        <v>26118</v>
      </c>
      <c r="O2496">
        <v>3770</v>
      </c>
      <c r="P2496">
        <v>3320</v>
      </c>
      <c r="Q2496">
        <v>255</v>
      </c>
      <c r="R2496">
        <v>7345</v>
      </c>
      <c r="S2496" s="94">
        <f>Table1[[#This Row],[Female Voters]]/Table1[[#This Row],[Female Population]]</f>
        <v>0.851111114852522</v>
      </c>
      <c r="T2496" s="94">
        <f>Table1[[#This Row],[Male Voters]]/Table1[[#This Row],[Male Population]]</f>
        <v>0.78944177849750241</v>
      </c>
      <c r="U2496" s="94">
        <f>Table1[[#This Row],[Total Voters]]/Table1[[#This Row],[Total Population]]</f>
        <v>0.84525885769339937</v>
      </c>
      <c r="V2496" s="94">
        <f>Table1[[#This Row],[Female Ballots]]/Table1[[#This Row],[Female Population]]</f>
        <v>0.25389214298101026</v>
      </c>
      <c r="W2496" s="94">
        <f>Table1[[#This Row],[Male Ballots]]/Table1[[#This Row],[Male Population]]</f>
        <v>0.20684608196761961</v>
      </c>
      <c r="X2496" s="94">
        <f>Table1[[#This Row],[Total Ballots]]/Table1[[#This Row],[Total Population]]</f>
        <v>0.23770680411049919</v>
      </c>
      <c r="Y2496" s="94">
        <f>Table1[[#This Row],[Female Ballots]]/Table1[[#This Row],[Female Voters]]</f>
        <v>0.29830669409716726</v>
      </c>
      <c r="Z2496" s="95">
        <f>Table1[[#This Row],[Male Ballots]]/Table1[[#This Row],[Male Voters]]</f>
        <v>0.26201562623313079</v>
      </c>
      <c r="AA2496" s="94">
        <f>Table1[[#This Row],[Total Ballots]]/Table1[[#This Row],[Total Voters]]</f>
        <v>0.28122367715751589</v>
      </c>
    </row>
    <row r="2497" spans="1:27" s="12" customFormat="1" x14ac:dyDescent="0.35">
      <c r="A2497" s="8" t="s">
        <v>35</v>
      </c>
      <c r="B2497" s="103">
        <v>2022</v>
      </c>
      <c r="C2497" s="17" t="s">
        <v>81</v>
      </c>
      <c r="D2497" s="17"/>
      <c r="E2497" s="34"/>
      <c r="F2497" s="34"/>
      <c r="G2497" s="9" t="s">
        <v>64</v>
      </c>
      <c r="H2497" s="132">
        <v>14535.470000000001</v>
      </c>
      <c r="I2497" s="132">
        <v>14498.952000000001</v>
      </c>
      <c r="J2497" s="133">
        <v>29034.43</v>
      </c>
      <c r="K2497">
        <v>12606</v>
      </c>
      <c r="L2497">
        <v>12387</v>
      </c>
      <c r="M2497">
        <v>430</v>
      </c>
      <c r="N2497">
        <v>25423</v>
      </c>
      <c r="O2497">
        <v>4939</v>
      </c>
      <c r="P2497">
        <v>4548</v>
      </c>
      <c r="Q2497">
        <v>159</v>
      </c>
      <c r="R2497">
        <v>9646</v>
      </c>
      <c r="S2497" s="94">
        <f>Table1[[#This Row],[Female Voters]]/Table1[[#This Row],[Female Population]]</f>
        <v>0.86725781828864146</v>
      </c>
      <c r="T2497" s="94">
        <f>Table1[[#This Row],[Male Voters]]/Table1[[#This Row],[Male Population]]</f>
        <v>0.85433761005623021</v>
      </c>
      <c r="U2497" s="94">
        <f>Table1[[#This Row],[Total Voters]]/Table1[[#This Row],[Total Population]]</f>
        <v>0.87561560533476979</v>
      </c>
      <c r="V2497" s="94">
        <f>Table1[[#This Row],[Female Ballots]]/Table1[[#This Row],[Female Population]]</f>
        <v>0.33978949425095989</v>
      </c>
      <c r="W2497" s="94">
        <f>Table1[[#This Row],[Male Ballots]]/Table1[[#This Row],[Male Population]]</f>
        <v>0.31367784375036206</v>
      </c>
      <c r="X2497" s="94">
        <f>Table1[[#This Row],[Total Ballots]]/Table1[[#This Row],[Total Population]]</f>
        <v>0.33222625689569246</v>
      </c>
      <c r="Y2497" s="94">
        <f>Table1[[#This Row],[Female Ballots]]/Table1[[#This Row],[Female Voters]]</f>
        <v>0.39179755671902267</v>
      </c>
      <c r="Z2497" s="95">
        <f>Table1[[#This Row],[Male Ballots]]/Table1[[#This Row],[Male Voters]]</f>
        <v>0.36715911843061272</v>
      </c>
      <c r="AA2497" s="94">
        <f>Table1[[#This Row],[Total Ballots]]/Table1[[#This Row],[Total Voters]]</f>
        <v>0.37942021004602133</v>
      </c>
    </row>
    <row r="2498" spans="1:27" s="12" customFormat="1" x14ac:dyDescent="0.35">
      <c r="A2498" s="8" t="s">
        <v>35</v>
      </c>
      <c r="B2498" s="103">
        <v>2022</v>
      </c>
      <c r="C2498" s="17" t="s">
        <v>81</v>
      </c>
      <c r="D2498" s="17"/>
      <c r="E2498" s="34"/>
      <c r="F2498" s="34"/>
      <c r="G2498" s="9" t="s">
        <v>65</v>
      </c>
      <c r="H2498" s="132">
        <v>12837.361000000001</v>
      </c>
      <c r="I2498" s="132">
        <v>12688.117</v>
      </c>
      <c r="J2498" s="133">
        <v>25525.48</v>
      </c>
      <c r="K2498">
        <v>11029</v>
      </c>
      <c r="L2498">
        <v>10823</v>
      </c>
      <c r="M2498">
        <v>234</v>
      </c>
      <c r="N2498">
        <v>22086</v>
      </c>
      <c r="O2498">
        <v>5141</v>
      </c>
      <c r="P2498">
        <v>4703</v>
      </c>
      <c r="Q2498">
        <v>84</v>
      </c>
      <c r="R2498">
        <v>9928</v>
      </c>
      <c r="S2498" s="94">
        <f>Table1[[#This Row],[Female Voters]]/Table1[[#This Row],[Female Population]]</f>
        <v>0.85913296354289637</v>
      </c>
      <c r="T2498" s="94">
        <f>Table1[[#This Row],[Male Voters]]/Table1[[#This Row],[Male Population]]</f>
        <v>0.85300285298441048</v>
      </c>
      <c r="U2498" s="94">
        <f>Table1[[#This Row],[Total Voters]]/Table1[[#This Row],[Total Population]]</f>
        <v>0.86525307261606832</v>
      </c>
      <c r="V2498" s="94">
        <f>Table1[[#This Row],[Female Ballots]]/Table1[[#This Row],[Female Population]]</f>
        <v>0.40047171688947591</v>
      </c>
      <c r="W2498" s="94">
        <f>Table1[[#This Row],[Male Ballots]]/Table1[[#This Row],[Male Population]]</f>
        <v>0.37066177747257534</v>
      </c>
      <c r="X2498" s="94">
        <f>Table1[[#This Row],[Total Ballots]]/Table1[[#This Row],[Total Population]]</f>
        <v>0.38894469369430074</v>
      </c>
      <c r="Y2498" s="94">
        <f>Table1[[#This Row],[Female Ballots]]/Table1[[#This Row],[Female Voters]]</f>
        <v>0.46613473569679936</v>
      </c>
      <c r="Z2498" s="95">
        <f>Table1[[#This Row],[Male Ballots]]/Table1[[#This Row],[Male Voters]]</f>
        <v>0.43453755890233764</v>
      </c>
      <c r="AA2498" s="94">
        <f>Table1[[#This Row],[Total Ballots]]/Table1[[#This Row],[Total Voters]]</f>
        <v>0.4495155302001268</v>
      </c>
    </row>
    <row r="2499" spans="1:27" s="12" customFormat="1" x14ac:dyDescent="0.35">
      <c r="A2499" s="8" t="s">
        <v>35</v>
      </c>
      <c r="B2499" s="103">
        <v>2022</v>
      </c>
      <c r="C2499" s="17" t="s">
        <v>81</v>
      </c>
      <c r="D2499" s="17"/>
      <c r="E2499" s="34"/>
      <c r="F2499" s="34"/>
      <c r="G2499" s="9" t="s">
        <v>66</v>
      </c>
      <c r="H2499" s="132">
        <v>14283.659</v>
      </c>
      <c r="I2499" s="132">
        <v>12972.896000000001</v>
      </c>
      <c r="J2499" s="133">
        <v>27256.550000000003</v>
      </c>
      <c r="K2499">
        <v>12086</v>
      </c>
      <c r="L2499">
        <v>10911</v>
      </c>
      <c r="M2499">
        <v>239</v>
      </c>
      <c r="N2499">
        <v>23236</v>
      </c>
      <c r="O2499">
        <v>7133</v>
      </c>
      <c r="P2499">
        <v>6102</v>
      </c>
      <c r="Q2499">
        <v>106</v>
      </c>
      <c r="R2499">
        <v>13341</v>
      </c>
      <c r="S2499" s="94">
        <f>Table1[[#This Row],[Female Voters]]/Table1[[#This Row],[Female Population]]</f>
        <v>0.84614173441132978</v>
      </c>
      <c r="T2499" s="94">
        <f>Table1[[#This Row],[Male Voters]]/Table1[[#This Row],[Male Population]]</f>
        <v>0.84106124029669238</v>
      </c>
      <c r="U2499" s="94">
        <f>Table1[[#This Row],[Total Voters]]/Table1[[#This Row],[Total Population]]</f>
        <v>0.8524923367043884</v>
      </c>
      <c r="V2499" s="94">
        <f>Table1[[#This Row],[Female Ballots]]/Table1[[#This Row],[Female Population]]</f>
        <v>0.49938184606619357</v>
      </c>
      <c r="W2499" s="94">
        <f>Table1[[#This Row],[Male Ballots]]/Table1[[#This Row],[Male Population]]</f>
        <v>0.47036529083405892</v>
      </c>
      <c r="X2499" s="94">
        <f>Table1[[#This Row],[Total Ballots]]/Table1[[#This Row],[Total Population]]</f>
        <v>0.48946033155333302</v>
      </c>
      <c r="Y2499" s="94">
        <f>Table1[[#This Row],[Female Ballots]]/Table1[[#This Row],[Female Voters]]</f>
        <v>0.59018699321529045</v>
      </c>
      <c r="Z2499" s="95">
        <f>Table1[[#This Row],[Male Ballots]]/Table1[[#This Row],[Male Voters]]</f>
        <v>0.55925213087709646</v>
      </c>
      <c r="AA2499" s="94">
        <f>Table1[[#This Row],[Total Ballots]]/Table1[[#This Row],[Total Voters]]</f>
        <v>0.57415217765536242</v>
      </c>
    </row>
    <row r="2500" spans="1:27" s="12" customFormat="1" x14ac:dyDescent="0.35">
      <c r="A2500" s="8" t="s">
        <v>35</v>
      </c>
      <c r="B2500" s="103">
        <v>2022</v>
      </c>
      <c r="C2500" s="17" t="s">
        <v>81</v>
      </c>
      <c r="D2500" s="17"/>
      <c r="E2500" s="34"/>
      <c r="F2500" s="34"/>
      <c r="G2500" s="9" t="s">
        <v>67</v>
      </c>
      <c r="H2500" s="132">
        <v>24491.633000000002</v>
      </c>
      <c r="I2500" s="132">
        <v>20966.569</v>
      </c>
      <c r="J2500" s="133">
        <v>45458.203999999998</v>
      </c>
      <c r="K2500">
        <v>23168</v>
      </c>
      <c r="L2500">
        <v>20125</v>
      </c>
      <c r="M2500">
        <v>274</v>
      </c>
      <c r="N2500">
        <v>43567</v>
      </c>
      <c r="O2500">
        <v>16378</v>
      </c>
      <c r="P2500">
        <v>14266</v>
      </c>
      <c r="Q2500">
        <v>154</v>
      </c>
      <c r="R2500">
        <v>30798</v>
      </c>
      <c r="S2500" s="94">
        <f>Table1[[#This Row],[Female Voters]]/Table1[[#This Row],[Female Population]]</f>
        <v>0.94595570658763339</v>
      </c>
      <c r="T2500" s="94">
        <f>Table1[[#This Row],[Male Voters]]/Table1[[#This Row],[Male Population]]</f>
        <v>0.95986138695367851</v>
      </c>
      <c r="U2500" s="94">
        <f>Table1[[#This Row],[Total Voters]]/Table1[[#This Row],[Total Population]]</f>
        <v>0.95839686055348783</v>
      </c>
      <c r="V2500" s="94">
        <f>Table1[[#This Row],[Female Ballots]]/Table1[[#This Row],[Female Population]]</f>
        <v>0.66871816999707612</v>
      </c>
      <c r="W2500" s="94">
        <f>Table1[[#This Row],[Male Ballots]]/Table1[[#This Row],[Male Population]]</f>
        <v>0.68041652403881625</v>
      </c>
      <c r="X2500" s="94">
        <f>Table1[[#This Row],[Total Ballots]]/Table1[[#This Row],[Total Population]]</f>
        <v>0.67750146926174204</v>
      </c>
      <c r="Y2500" s="94">
        <f>Table1[[#This Row],[Female Ballots]]/Table1[[#This Row],[Female Voters]]</f>
        <v>0.70692334254143652</v>
      </c>
      <c r="Z2500" s="95">
        <f>Table1[[#This Row],[Male Ballots]]/Table1[[#This Row],[Male Voters]]</f>
        <v>0.70886956521739131</v>
      </c>
      <c r="AA2500" s="94">
        <f>Table1[[#This Row],[Total Ballots]]/Table1[[#This Row],[Total Voters]]</f>
        <v>0.70691119425253057</v>
      </c>
    </row>
    <row r="2501" spans="1:27" s="12" customFormat="1" x14ac:dyDescent="0.35">
      <c r="A2501" s="8" t="s">
        <v>57</v>
      </c>
      <c r="B2501" s="103">
        <v>2022</v>
      </c>
      <c r="C2501" s="17" t="s">
        <v>81</v>
      </c>
      <c r="D2501" s="17"/>
      <c r="E2501" s="34"/>
      <c r="F2501" s="34"/>
      <c r="G2501" s="9" t="s">
        <v>79</v>
      </c>
      <c r="H2501" s="132">
        <v>20312.342400000001</v>
      </c>
      <c r="I2501" s="132">
        <v>19983.876200000002</v>
      </c>
      <c r="J2501" s="133">
        <v>40296.226999999999</v>
      </c>
      <c r="K2501">
        <v>11240</v>
      </c>
      <c r="L2501">
        <v>10722</v>
      </c>
      <c r="M2501">
        <v>662</v>
      </c>
      <c r="N2501">
        <v>22624</v>
      </c>
      <c r="O2501">
        <v>4893</v>
      </c>
      <c r="P2501">
        <v>4503</v>
      </c>
      <c r="Q2501">
        <v>190</v>
      </c>
      <c r="R2501">
        <v>9586</v>
      </c>
      <c r="S2501" s="94">
        <f>Table1[[#This Row],[Female Voters]]/Table1[[#This Row],[Female Population]]</f>
        <v>0.55335813953195268</v>
      </c>
      <c r="T2501" s="94">
        <f>Table1[[#This Row],[Male Voters]]/Table1[[#This Row],[Male Population]]</f>
        <v>0.53653254717420629</v>
      </c>
      <c r="U2501" s="94">
        <f>Table1[[#This Row],[Total Voters]]/Table1[[#This Row],[Total Population]]</f>
        <v>0.56144214196530118</v>
      </c>
      <c r="V2501" s="94">
        <f>Table1[[#This Row],[Female Ballots]]/Table1[[#This Row],[Female Population]]</f>
        <v>0.24088802284073352</v>
      </c>
      <c r="W2501" s="94">
        <f>Table1[[#This Row],[Male Ballots]]/Table1[[#This Row],[Male Population]]</f>
        <v>0.22533166013108105</v>
      </c>
      <c r="X2501" s="94">
        <f>Table1[[#This Row],[Total Ballots]]/Table1[[#This Row],[Total Population]]</f>
        <v>0.23788827673618179</v>
      </c>
      <c r="Y2501" s="94">
        <f>Table1[[#This Row],[Female Ballots]]/Table1[[#This Row],[Female Voters]]</f>
        <v>0.43532028469750889</v>
      </c>
      <c r="Z2501" s="95">
        <f>Table1[[#This Row],[Male Ballots]]/Table1[[#This Row],[Male Voters]]</f>
        <v>0.41997761611639617</v>
      </c>
      <c r="AA2501" s="94">
        <f>Table1[[#This Row],[Total Ballots]]/Table1[[#This Row],[Total Voters]]</f>
        <v>0.42370933521923621</v>
      </c>
    </row>
    <row r="2502" spans="1:27" s="12" customFormat="1" x14ac:dyDescent="0.35">
      <c r="A2502" s="8" t="s">
        <v>57</v>
      </c>
      <c r="B2502" s="103">
        <v>2022</v>
      </c>
      <c r="C2502" s="17" t="s">
        <v>81</v>
      </c>
      <c r="D2502" s="17"/>
      <c r="E2502" s="34"/>
      <c r="F2502" s="34"/>
      <c r="G2502" s="9" t="s">
        <v>62</v>
      </c>
      <c r="H2502" s="132">
        <v>7928.4295000000002</v>
      </c>
      <c r="I2502" s="132">
        <v>7463.7667999999994</v>
      </c>
      <c r="J2502" s="133">
        <v>15392.2</v>
      </c>
      <c r="K2502">
        <v>1502</v>
      </c>
      <c r="L2502">
        <v>1352</v>
      </c>
      <c r="M2502">
        <v>146</v>
      </c>
      <c r="N2502">
        <v>3000</v>
      </c>
      <c r="O2502">
        <v>259</v>
      </c>
      <c r="P2502">
        <v>206</v>
      </c>
      <c r="Q2502">
        <v>23</v>
      </c>
      <c r="R2502">
        <v>488</v>
      </c>
      <c r="S2502" s="94">
        <f>Table1[[#This Row],[Female Voters]]/Table1[[#This Row],[Female Population]]</f>
        <v>0.18944483267461734</v>
      </c>
      <c r="T2502" s="94">
        <f>Table1[[#This Row],[Male Voters]]/Table1[[#This Row],[Male Population]]</f>
        <v>0.18114177951004579</v>
      </c>
      <c r="U2502" s="94">
        <f>Table1[[#This Row],[Total Voters]]/Table1[[#This Row],[Total Population]]</f>
        <v>0.194903912371201</v>
      </c>
      <c r="V2502" s="94">
        <f>Table1[[#This Row],[Female Ballots]]/Table1[[#This Row],[Female Population]]</f>
        <v>3.2667251439897398E-2</v>
      </c>
      <c r="W2502" s="94">
        <f>Table1[[#This Row],[Male Ballots]]/Table1[[#This Row],[Male Population]]</f>
        <v>2.7600004866175618E-2</v>
      </c>
      <c r="X2502" s="94">
        <f>Table1[[#This Row],[Total Ballots]]/Table1[[#This Row],[Total Population]]</f>
        <v>3.1704369745715361E-2</v>
      </c>
      <c r="Y2502" s="94">
        <f>Table1[[#This Row],[Female Ballots]]/Table1[[#This Row],[Female Voters]]</f>
        <v>0.17243675099866845</v>
      </c>
      <c r="Z2502" s="95">
        <f>Table1[[#This Row],[Male Ballots]]/Table1[[#This Row],[Male Voters]]</f>
        <v>0.15236686390532544</v>
      </c>
      <c r="AA2502" s="94">
        <f>Table1[[#This Row],[Total Ballots]]/Table1[[#This Row],[Total Voters]]</f>
        <v>0.16266666666666665</v>
      </c>
    </row>
    <row r="2503" spans="1:27" s="12" customFormat="1" x14ac:dyDescent="0.35">
      <c r="A2503" s="8" t="s">
        <v>57</v>
      </c>
      <c r="B2503" s="103">
        <v>2022</v>
      </c>
      <c r="C2503" s="17" t="s">
        <v>81</v>
      </c>
      <c r="D2503" s="17"/>
      <c r="E2503" s="34"/>
      <c r="F2503" s="34"/>
      <c r="G2503" s="9" t="s">
        <v>63</v>
      </c>
      <c r="H2503" s="132">
        <v>3019.08</v>
      </c>
      <c r="I2503" s="132">
        <v>3593.81</v>
      </c>
      <c r="J2503" s="133">
        <v>6612.8909999999996</v>
      </c>
      <c r="K2503">
        <v>2041</v>
      </c>
      <c r="L2503">
        <v>2053</v>
      </c>
      <c r="M2503">
        <v>180</v>
      </c>
      <c r="N2503">
        <v>4274</v>
      </c>
      <c r="O2503">
        <v>498</v>
      </c>
      <c r="P2503">
        <v>431</v>
      </c>
      <c r="Q2503">
        <v>31</v>
      </c>
      <c r="R2503">
        <v>960</v>
      </c>
      <c r="S2503" s="94">
        <f>Table1[[#This Row],[Female Voters]]/Table1[[#This Row],[Female Population]]</f>
        <v>0.67603375862845638</v>
      </c>
      <c r="T2503" s="94">
        <f>Table1[[#This Row],[Male Voters]]/Table1[[#This Row],[Male Population]]</f>
        <v>0.57126002765866868</v>
      </c>
      <c r="U2503" s="94">
        <f>Table1[[#This Row],[Total Voters]]/Table1[[#This Row],[Total Population]]</f>
        <v>0.64631339001353572</v>
      </c>
      <c r="V2503" s="94">
        <f>Table1[[#This Row],[Female Ballots]]/Table1[[#This Row],[Female Population]]</f>
        <v>0.16495091219841806</v>
      </c>
      <c r="W2503" s="94">
        <f>Table1[[#This Row],[Male Ballots]]/Table1[[#This Row],[Male Population]]</f>
        <v>0.11992843249921392</v>
      </c>
      <c r="X2503" s="94">
        <f>Table1[[#This Row],[Total Ballots]]/Table1[[#This Row],[Total Population]]</f>
        <v>0.14517100009662945</v>
      </c>
      <c r="Y2503" s="94">
        <f>Table1[[#This Row],[Female Ballots]]/Table1[[#This Row],[Female Voters]]</f>
        <v>0.24399804017638413</v>
      </c>
      <c r="Z2503" s="95">
        <f>Table1[[#This Row],[Male Ballots]]/Table1[[#This Row],[Male Voters]]</f>
        <v>0.20993667803214808</v>
      </c>
      <c r="AA2503" s="94">
        <f>Table1[[#This Row],[Total Ballots]]/Table1[[#This Row],[Total Voters]]</f>
        <v>0.22461394478240523</v>
      </c>
    </row>
    <row r="2504" spans="1:27" s="12" customFormat="1" x14ac:dyDescent="0.35">
      <c r="A2504" s="8" t="s">
        <v>57</v>
      </c>
      <c r="B2504" s="103">
        <v>2022</v>
      </c>
      <c r="C2504" s="17" t="s">
        <v>81</v>
      </c>
      <c r="D2504" s="17"/>
      <c r="E2504" s="34"/>
      <c r="F2504" s="34"/>
      <c r="G2504" s="9" t="s">
        <v>64</v>
      </c>
      <c r="H2504" s="132">
        <v>2144.413</v>
      </c>
      <c r="I2504" s="132">
        <v>2225.3420000000001</v>
      </c>
      <c r="J2504" s="133">
        <v>4369.7569999999996</v>
      </c>
      <c r="K2504">
        <v>1676</v>
      </c>
      <c r="L2504">
        <v>1649</v>
      </c>
      <c r="M2504">
        <v>86</v>
      </c>
      <c r="N2504">
        <v>3411</v>
      </c>
      <c r="O2504">
        <v>501</v>
      </c>
      <c r="P2504">
        <v>499</v>
      </c>
      <c r="Q2504">
        <v>22</v>
      </c>
      <c r="R2504">
        <v>1022</v>
      </c>
      <c r="S2504" s="94">
        <f>Table1[[#This Row],[Female Voters]]/Table1[[#This Row],[Female Population]]</f>
        <v>0.78156586441137965</v>
      </c>
      <c r="T2504" s="94">
        <f>Table1[[#This Row],[Male Voters]]/Table1[[#This Row],[Male Population]]</f>
        <v>0.74100969648710169</v>
      </c>
      <c r="U2504" s="94">
        <f>Table1[[#This Row],[Total Voters]]/Table1[[#This Row],[Total Population]]</f>
        <v>0.78059260503501693</v>
      </c>
      <c r="V2504" s="94">
        <f>Table1[[#This Row],[Female Ballots]]/Table1[[#This Row],[Female Population]]</f>
        <v>0.23363036877691004</v>
      </c>
      <c r="W2504" s="94">
        <f>Table1[[#This Row],[Male Ballots]]/Table1[[#This Row],[Male Population]]</f>
        <v>0.22423519620804352</v>
      </c>
      <c r="X2504" s="94">
        <f>Table1[[#This Row],[Total Ballots]]/Table1[[#This Row],[Total Population]]</f>
        <v>0.23388028213010473</v>
      </c>
      <c r="Y2504" s="94">
        <f>Table1[[#This Row],[Female Ballots]]/Table1[[#This Row],[Female Voters]]</f>
        <v>0.29892601431980909</v>
      </c>
      <c r="Z2504" s="95">
        <f>Table1[[#This Row],[Male Ballots]]/Table1[[#This Row],[Male Voters]]</f>
        <v>0.30260764099454213</v>
      </c>
      <c r="AA2504" s="94">
        <f>Table1[[#This Row],[Total Ballots]]/Table1[[#This Row],[Total Voters]]</f>
        <v>0.29961888009381415</v>
      </c>
    </row>
    <row r="2505" spans="1:27" s="12" customFormat="1" x14ac:dyDescent="0.35">
      <c r="A2505" s="8" t="s">
        <v>57</v>
      </c>
      <c r="B2505" s="103">
        <v>2022</v>
      </c>
      <c r="C2505" s="17" t="s">
        <v>81</v>
      </c>
      <c r="D2505" s="17"/>
      <c r="E2505" s="34"/>
      <c r="F2505" s="34"/>
      <c r="G2505" s="9" t="s">
        <v>65</v>
      </c>
      <c r="H2505" s="132">
        <v>1819.9911000000002</v>
      </c>
      <c r="I2505" s="132">
        <v>1822.7586000000001</v>
      </c>
      <c r="J2505" s="133">
        <v>3642.75</v>
      </c>
      <c r="K2505">
        <v>1447</v>
      </c>
      <c r="L2505">
        <v>1435</v>
      </c>
      <c r="M2505">
        <v>76</v>
      </c>
      <c r="N2505">
        <v>2958</v>
      </c>
      <c r="O2505">
        <v>593</v>
      </c>
      <c r="P2505">
        <v>576</v>
      </c>
      <c r="Q2505">
        <v>30</v>
      </c>
      <c r="R2505">
        <v>1199</v>
      </c>
      <c r="S2505" s="94">
        <f>Table1[[#This Row],[Female Voters]]/Table1[[#This Row],[Female Population]]</f>
        <v>0.79505883298000735</v>
      </c>
      <c r="T2505" s="94">
        <f>Table1[[#This Row],[Male Voters]]/Table1[[#This Row],[Male Population]]</f>
        <v>0.78726826470603395</v>
      </c>
      <c r="U2505" s="94">
        <f>Table1[[#This Row],[Total Voters]]/Table1[[#This Row],[Total Population]]</f>
        <v>0.81202388305538398</v>
      </c>
      <c r="V2505" s="94">
        <f>Table1[[#This Row],[Female Ballots]]/Table1[[#This Row],[Female Population]]</f>
        <v>0.32582576914799194</v>
      </c>
      <c r="W2505" s="94">
        <f>Table1[[#This Row],[Male Ballots]]/Table1[[#This Row],[Male Population]]</f>
        <v>0.31600454388200389</v>
      </c>
      <c r="X2505" s="94">
        <f>Table1[[#This Row],[Total Ballots]]/Table1[[#This Row],[Total Population]]</f>
        <v>0.32914693569418707</v>
      </c>
      <c r="Y2505" s="94">
        <f>Table1[[#This Row],[Female Ballots]]/Table1[[#This Row],[Female Voters]]</f>
        <v>0.40981340704906705</v>
      </c>
      <c r="Z2505" s="95">
        <f>Table1[[#This Row],[Male Ballots]]/Table1[[#This Row],[Male Voters]]</f>
        <v>0.40139372822299652</v>
      </c>
      <c r="AA2505" s="94">
        <f>Table1[[#This Row],[Total Ballots]]/Table1[[#This Row],[Total Voters]]</f>
        <v>0.40534144692359703</v>
      </c>
    </row>
    <row r="2506" spans="1:27" s="12" customFormat="1" x14ac:dyDescent="0.35">
      <c r="A2506" s="8" t="s">
        <v>57</v>
      </c>
      <c r="B2506" s="103">
        <v>2022</v>
      </c>
      <c r="C2506" s="17" t="s">
        <v>81</v>
      </c>
      <c r="D2506" s="17"/>
      <c r="E2506" s="34"/>
      <c r="F2506" s="34"/>
      <c r="G2506" s="9" t="s">
        <v>66</v>
      </c>
      <c r="H2506" s="132">
        <v>2143.9479999999999</v>
      </c>
      <c r="I2506" s="132">
        <v>1987.5164</v>
      </c>
      <c r="J2506" s="133">
        <v>4131.4660000000003</v>
      </c>
      <c r="K2506">
        <v>1726</v>
      </c>
      <c r="L2506">
        <v>1586</v>
      </c>
      <c r="M2506">
        <v>84</v>
      </c>
      <c r="N2506">
        <v>3396</v>
      </c>
      <c r="O2506">
        <v>1038</v>
      </c>
      <c r="P2506">
        <v>925</v>
      </c>
      <c r="Q2506">
        <v>36</v>
      </c>
      <c r="R2506">
        <v>1999</v>
      </c>
      <c r="S2506" s="94">
        <f>Table1[[#This Row],[Female Voters]]/Table1[[#This Row],[Female Population]]</f>
        <v>0.80505683906512659</v>
      </c>
      <c r="T2506" s="94">
        <f>Table1[[#This Row],[Male Voters]]/Table1[[#This Row],[Male Population]]</f>
        <v>0.79798083678705745</v>
      </c>
      <c r="U2506" s="94">
        <f>Table1[[#This Row],[Total Voters]]/Table1[[#This Row],[Total Population]]</f>
        <v>0.82198425449949242</v>
      </c>
      <c r="V2506" s="94">
        <f>Table1[[#This Row],[Female Ballots]]/Table1[[#This Row],[Female Population]]</f>
        <v>0.48415353357450835</v>
      </c>
      <c r="W2506" s="94">
        <f>Table1[[#This Row],[Male Ballots]]/Table1[[#This Row],[Male Population]]</f>
        <v>0.46540496470871889</v>
      </c>
      <c r="X2506" s="94">
        <f>Table1[[#This Row],[Total Ballots]]/Table1[[#This Row],[Total Population]]</f>
        <v>0.48384762212735138</v>
      </c>
      <c r="Y2506" s="94">
        <f>Table1[[#This Row],[Female Ballots]]/Table1[[#This Row],[Female Voters]]</f>
        <v>0.60139049826187718</v>
      </c>
      <c r="Z2506" s="95">
        <f>Table1[[#This Row],[Male Ballots]]/Table1[[#This Row],[Male Voters]]</f>
        <v>0.58322824716267341</v>
      </c>
      <c r="AA2506" s="94">
        <f>Table1[[#This Row],[Total Ballots]]/Table1[[#This Row],[Total Voters]]</f>
        <v>0.58863368669022376</v>
      </c>
    </row>
    <row r="2507" spans="1:27" s="12" customFormat="1" x14ac:dyDescent="0.35">
      <c r="A2507" s="8" t="s">
        <v>57</v>
      </c>
      <c r="B2507" s="103">
        <v>2022</v>
      </c>
      <c r="C2507" s="17" t="s">
        <v>81</v>
      </c>
      <c r="D2507" s="17"/>
      <c r="E2507" s="34"/>
      <c r="F2507" s="34"/>
      <c r="G2507" s="9" t="s">
        <v>67</v>
      </c>
      <c r="H2507" s="132">
        <v>3256.4807999999998</v>
      </c>
      <c r="I2507" s="132">
        <v>2890.6824000000001</v>
      </c>
      <c r="J2507" s="133">
        <v>6147.1630000000005</v>
      </c>
      <c r="K2507">
        <v>2848</v>
      </c>
      <c r="L2507">
        <v>2647</v>
      </c>
      <c r="M2507">
        <v>90</v>
      </c>
      <c r="N2507">
        <v>5585</v>
      </c>
      <c r="O2507">
        <v>2004</v>
      </c>
      <c r="P2507">
        <v>1866</v>
      </c>
      <c r="Q2507">
        <v>48</v>
      </c>
      <c r="R2507">
        <v>3918</v>
      </c>
      <c r="S2507" s="94">
        <f>Table1[[#This Row],[Female Voters]]/Table1[[#This Row],[Female Population]]</f>
        <v>0.87456373149812527</v>
      </c>
      <c r="T2507" s="94">
        <f>Table1[[#This Row],[Male Voters]]/Table1[[#This Row],[Male Population]]</f>
        <v>0.91570073557717713</v>
      </c>
      <c r="U2507" s="94">
        <f>Table1[[#This Row],[Total Voters]]/Table1[[#This Row],[Total Population]]</f>
        <v>0.9085491957834857</v>
      </c>
      <c r="V2507" s="94">
        <f>Table1[[#This Row],[Female Ballots]]/Table1[[#This Row],[Female Population]]</f>
        <v>0.61538824365247302</v>
      </c>
      <c r="W2507" s="94">
        <f>Table1[[#This Row],[Male Ballots]]/Table1[[#This Row],[Male Population]]</f>
        <v>0.64552231680657823</v>
      </c>
      <c r="X2507" s="94">
        <f>Table1[[#This Row],[Total Ballots]]/Table1[[#This Row],[Total Population]]</f>
        <v>0.63736718873405496</v>
      </c>
      <c r="Y2507" s="94">
        <f>Table1[[#This Row],[Female Ballots]]/Table1[[#This Row],[Female Voters]]</f>
        <v>0.7036516853932584</v>
      </c>
      <c r="Z2507" s="95">
        <f>Table1[[#This Row],[Male Ballots]]/Table1[[#This Row],[Male Voters]]</f>
        <v>0.70494899886664153</v>
      </c>
      <c r="AA2507" s="94">
        <f>Table1[[#This Row],[Total Ballots]]/Table1[[#This Row],[Total Voters]]</f>
        <v>0.70152193375111904</v>
      </c>
    </row>
    <row r="2508" spans="1:27" s="12" customFormat="1" x14ac:dyDescent="0.35">
      <c r="A2508" s="8" t="s">
        <v>58</v>
      </c>
      <c r="B2508" s="103">
        <v>2022</v>
      </c>
      <c r="C2508" s="17" t="s">
        <v>81</v>
      </c>
      <c r="D2508" s="17"/>
      <c r="E2508" s="34"/>
      <c r="F2508" s="34"/>
      <c r="G2508" s="9" t="s">
        <v>79</v>
      </c>
      <c r="H2508" s="132">
        <v>94717.266000000003</v>
      </c>
      <c r="I2508" s="132">
        <v>94432.627000000008</v>
      </c>
      <c r="J2508" s="133">
        <v>189149.88700000002</v>
      </c>
      <c r="K2508">
        <v>66767</v>
      </c>
      <c r="L2508">
        <v>59560</v>
      </c>
      <c r="M2508">
        <v>1428</v>
      </c>
      <c r="N2508">
        <v>127755</v>
      </c>
      <c r="O2508">
        <v>20731</v>
      </c>
      <c r="P2508">
        <v>18968</v>
      </c>
      <c r="Q2508">
        <v>313</v>
      </c>
      <c r="R2508">
        <v>40012</v>
      </c>
      <c r="S2508" s="94">
        <f>Table1[[#This Row],[Female Voters]]/Table1[[#This Row],[Female Population]]</f>
        <v>0.70490843770765088</v>
      </c>
      <c r="T2508" s="94">
        <f>Table1[[#This Row],[Male Voters]]/Table1[[#This Row],[Male Population]]</f>
        <v>0.63071421279003492</v>
      </c>
      <c r="U2508" s="94">
        <f>Table1[[#This Row],[Total Voters]]/Table1[[#This Row],[Total Population]]</f>
        <v>0.67541673974143046</v>
      </c>
      <c r="V2508" s="94">
        <f>Table1[[#This Row],[Female Ballots]]/Table1[[#This Row],[Female Population]]</f>
        <v>0.21887244929556982</v>
      </c>
      <c r="W2508" s="94">
        <f>Table1[[#This Row],[Male Ballots]]/Table1[[#This Row],[Male Population]]</f>
        <v>0.20086278019142684</v>
      </c>
      <c r="X2508" s="94">
        <f>Table1[[#This Row],[Total Ballots]]/Table1[[#This Row],[Total Population]]</f>
        <v>0.21153594450733135</v>
      </c>
      <c r="Y2508" s="94">
        <f>Table1[[#This Row],[Female Ballots]]/Table1[[#This Row],[Female Voters]]</f>
        <v>0.31049770096005513</v>
      </c>
      <c r="Z2508" s="95">
        <f>Table1[[#This Row],[Male Ballots]]/Table1[[#This Row],[Male Voters]]</f>
        <v>0.31846877098723975</v>
      </c>
      <c r="AA2508" s="94">
        <f>Table1[[#This Row],[Total Ballots]]/Table1[[#This Row],[Total Voters]]</f>
        <v>0.31319322140033656</v>
      </c>
    </row>
    <row r="2509" spans="1:27" s="12" customFormat="1" x14ac:dyDescent="0.35">
      <c r="A2509" s="8" t="s">
        <v>58</v>
      </c>
      <c r="B2509" s="103">
        <v>2022</v>
      </c>
      <c r="C2509" s="17" t="s">
        <v>81</v>
      </c>
      <c r="D2509" s="17"/>
      <c r="E2509" s="34"/>
      <c r="F2509" s="34"/>
      <c r="G2509" s="9" t="s">
        <v>62</v>
      </c>
      <c r="H2509" s="132">
        <v>11688.687999999998</v>
      </c>
      <c r="I2509" s="132">
        <v>12305.743</v>
      </c>
      <c r="J2509" s="133">
        <v>23994.433000000001</v>
      </c>
      <c r="K2509">
        <v>6940</v>
      </c>
      <c r="L2509">
        <v>6480</v>
      </c>
      <c r="M2509">
        <v>224</v>
      </c>
      <c r="N2509">
        <v>13644</v>
      </c>
      <c r="O2509">
        <v>775</v>
      </c>
      <c r="P2509">
        <v>732</v>
      </c>
      <c r="Q2509">
        <v>33</v>
      </c>
      <c r="R2509">
        <v>1540</v>
      </c>
      <c r="S2509" s="94">
        <f>Table1[[#This Row],[Female Voters]]/Table1[[#This Row],[Female Population]]</f>
        <v>0.59373643988102009</v>
      </c>
      <c r="T2509" s="94">
        <f>Table1[[#This Row],[Male Voters]]/Table1[[#This Row],[Male Population]]</f>
        <v>0.52658340093726963</v>
      </c>
      <c r="U2509" s="94">
        <f>Table1[[#This Row],[Total Voters]]/Table1[[#This Row],[Total Population]]</f>
        <v>0.56863189890755073</v>
      </c>
      <c r="V2509" s="94">
        <f>Table1[[#This Row],[Female Ballots]]/Table1[[#This Row],[Female Population]]</f>
        <v>6.6303420880085104E-2</v>
      </c>
      <c r="W2509" s="94">
        <f>Table1[[#This Row],[Male Ballots]]/Table1[[#This Row],[Male Population]]</f>
        <v>5.9484421216987868E-2</v>
      </c>
      <c r="X2509" s="94">
        <f>Table1[[#This Row],[Total Ballots]]/Table1[[#This Row],[Total Population]]</f>
        <v>6.4181554112989453E-2</v>
      </c>
      <c r="Y2509" s="94">
        <f>Table1[[#This Row],[Female Ballots]]/Table1[[#This Row],[Female Voters]]</f>
        <v>0.11167146974063401</v>
      </c>
      <c r="Z2509" s="95">
        <f>Table1[[#This Row],[Male Ballots]]/Table1[[#This Row],[Male Voters]]</f>
        <v>0.11296296296296296</v>
      </c>
      <c r="AA2509" s="94">
        <f>Table1[[#This Row],[Total Ballots]]/Table1[[#This Row],[Total Voters]]</f>
        <v>0.1128701260627382</v>
      </c>
    </row>
    <row r="2510" spans="1:27" s="12" customFormat="1" x14ac:dyDescent="0.35">
      <c r="A2510" s="8" t="s">
        <v>58</v>
      </c>
      <c r="B2510" s="103">
        <v>2022</v>
      </c>
      <c r="C2510" s="17" t="s">
        <v>81</v>
      </c>
      <c r="D2510" s="17"/>
      <c r="E2510" s="34"/>
      <c r="F2510" s="34"/>
      <c r="G2510" s="9" t="s">
        <v>63</v>
      </c>
      <c r="H2510" s="132">
        <v>16974.161</v>
      </c>
      <c r="I2510" s="132">
        <v>17848.491999999998</v>
      </c>
      <c r="J2510" s="133">
        <v>34822.65</v>
      </c>
      <c r="K2510">
        <v>12177</v>
      </c>
      <c r="L2510">
        <v>10902</v>
      </c>
      <c r="M2510">
        <v>307</v>
      </c>
      <c r="N2510">
        <v>23386</v>
      </c>
      <c r="O2510">
        <v>1346</v>
      </c>
      <c r="P2510">
        <v>1250</v>
      </c>
      <c r="Q2510">
        <v>53</v>
      </c>
      <c r="R2510">
        <v>2649</v>
      </c>
      <c r="S2510" s="94">
        <f>Table1[[#This Row],[Female Voters]]/Table1[[#This Row],[Female Population]]</f>
        <v>0.71738449988780006</v>
      </c>
      <c r="T2510" s="94">
        <f>Table1[[#This Row],[Male Voters]]/Table1[[#This Row],[Male Population]]</f>
        <v>0.61080790466780055</v>
      </c>
      <c r="U2510" s="94">
        <f>Table1[[#This Row],[Total Voters]]/Table1[[#This Row],[Total Population]]</f>
        <v>0.67157439195466162</v>
      </c>
      <c r="V2510" s="94">
        <f>Table1[[#This Row],[Female Ballots]]/Table1[[#This Row],[Female Population]]</f>
        <v>7.929699735969277E-2</v>
      </c>
      <c r="W2510" s="94">
        <f>Table1[[#This Row],[Male Ballots]]/Table1[[#This Row],[Male Population]]</f>
        <v>7.0033927796253045E-2</v>
      </c>
      <c r="X2510" s="94">
        <f>Table1[[#This Row],[Total Ballots]]/Table1[[#This Row],[Total Population]]</f>
        <v>7.6071177810993706E-2</v>
      </c>
      <c r="Y2510" s="94">
        <f>Table1[[#This Row],[Female Ballots]]/Table1[[#This Row],[Female Voters]]</f>
        <v>0.1105362568777203</v>
      </c>
      <c r="Z2510" s="95">
        <f>Table1[[#This Row],[Male Ballots]]/Table1[[#This Row],[Male Voters]]</f>
        <v>0.11465786094294625</v>
      </c>
      <c r="AA2510" s="94">
        <f>Table1[[#This Row],[Total Ballots]]/Table1[[#This Row],[Total Voters]]</f>
        <v>0.11327289831523134</v>
      </c>
    </row>
    <row r="2511" spans="1:27" s="12" customFormat="1" x14ac:dyDescent="0.35">
      <c r="A2511" s="8" t="s">
        <v>58</v>
      </c>
      <c r="B2511" s="103">
        <v>2022</v>
      </c>
      <c r="C2511" s="17" t="s">
        <v>81</v>
      </c>
      <c r="D2511" s="17"/>
      <c r="E2511" s="34"/>
      <c r="F2511" s="34"/>
      <c r="G2511" s="9" t="s">
        <v>64</v>
      </c>
      <c r="H2511" s="132">
        <v>16251.273000000001</v>
      </c>
      <c r="I2511" s="132">
        <v>16834.461000000003</v>
      </c>
      <c r="J2511" s="133">
        <v>33085.729999999996</v>
      </c>
      <c r="K2511">
        <v>10604</v>
      </c>
      <c r="L2511">
        <v>9383</v>
      </c>
      <c r="M2511">
        <v>233</v>
      </c>
      <c r="N2511">
        <v>20220</v>
      </c>
      <c r="O2511">
        <v>1923</v>
      </c>
      <c r="P2511">
        <v>1752</v>
      </c>
      <c r="Q2511">
        <v>52</v>
      </c>
      <c r="R2511">
        <v>3727</v>
      </c>
      <c r="S2511" s="94">
        <f>Table1[[#This Row],[Female Voters]]/Table1[[#This Row],[Female Population]]</f>
        <v>0.65250273009382087</v>
      </c>
      <c r="T2511" s="94">
        <f>Table1[[#This Row],[Male Voters]]/Table1[[#This Row],[Male Population]]</f>
        <v>0.55736860241619846</v>
      </c>
      <c r="U2511" s="94">
        <f>Table1[[#This Row],[Total Voters]]/Table1[[#This Row],[Total Population]]</f>
        <v>0.61113960610813189</v>
      </c>
      <c r="V2511" s="94">
        <f>Table1[[#This Row],[Female Ballots]]/Table1[[#This Row],[Female Population]]</f>
        <v>0.11832919181161992</v>
      </c>
      <c r="W2511" s="94">
        <f>Table1[[#This Row],[Male Ballots]]/Table1[[#This Row],[Male Population]]</f>
        <v>0.10407223611139077</v>
      </c>
      <c r="X2511" s="94">
        <f>Table1[[#This Row],[Total Ballots]]/Table1[[#This Row],[Total Population]]</f>
        <v>0.11264675133358099</v>
      </c>
      <c r="Y2511" s="94">
        <f>Table1[[#This Row],[Female Ballots]]/Table1[[#This Row],[Female Voters]]</f>
        <v>0.18134666163711807</v>
      </c>
      <c r="Z2511" s="95">
        <f>Table1[[#This Row],[Male Ballots]]/Table1[[#This Row],[Male Voters]]</f>
        <v>0.18672066503250559</v>
      </c>
      <c r="AA2511" s="94">
        <f>Table1[[#This Row],[Total Ballots]]/Table1[[#This Row],[Total Voters]]</f>
        <v>0.18432245301681505</v>
      </c>
    </row>
    <row r="2512" spans="1:27" s="12" customFormat="1" x14ac:dyDescent="0.35">
      <c r="A2512" s="8" t="s">
        <v>58</v>
      </c>
      <c r="B2512" s="103">
        <v>2022</v>
      </c>
      <c r="C2512" s="17" t="s">
        <v>81</v>
      </c>
      <c r="D2512" s="17"/>
      <c r="E2512" s="34"/>
      <c r="F2512" s="34"/>
      <c r="G2512" s="9" t="s">
        <v>65</v>
      </c>
      <c r="H2512" s="132">
        <v>14599.137999999999</v>
      </c>
      <c r="I2512" s="132">
        <v>14777.152</v>
      </c>
      <c r="J2512" s="133">
        <v>29376.29</v>
      </c>
      <c r="K2512">
        <v>9152</v>
      </c>
      <c r="L2512">
        <v>8178</v>
      </c>
      <c r="M2512">
        <v>206</v>
      </c>
      <c r="N2512">
        <v>17536</v>
      </c>
      <c r="O2512">
        <v>2444</v>
      </c>
      <c r="P2512">
        <v>2298</v>
      </c>
      <c r="Q2512">
        <v>33</v>
      </c>
      <c r="R2512">
        <v>4775</v>
      </c>
      <c r="S2512" s="94">
        <f>Table1[[#This Row],[Female Voters]]/Table1[[#This Row],[Female Population]]</f>
        <v>0.6268863271242453</v>
      </c>
      <c r="T2512" s="94">
        <f>Table1[[#This Row],[Male Voters]]/Table1[[#This Row],[Male Population]]</f>
        <v>0.55342193137080808</v>
      </c>
      <c r="U2512" s="94">
        <f>Table1[[#This Row],[Total Voters]]/Table1[[#This Row],[Total Population]]</f>
        <v>0.5969439980337885</v>
      </c>
      <c r="V2512" s="94">
        <f>Table1[[#This Row],[Female Ballots]]/Table1[[#This Row],[Female Population]]</f>
        <v>0.16740714417522459</v>
      </c>
      <c r="W2512" s="94">
        <f>Table1[[#This Row],[Male Ballots]]/Table1[[#This Row],[Male Population]]</f>
        <v>0.15551034461850294</v>
      </c>
      <c r="X2512" s="94">
        <f>Table1[[#This Row],[Total Ballots]]/Table1[[#This Row],[Total Population]]</f>
        <v>0.16254605329672331</v>
      </c>
      <c r="Y2512" s="94">
        <f>Table1[[#This Row],[Female Ballots]]/Table1[[#This Row],[Female Voters]]</f>
        <v>0.26704545454545453</v>
      </c>
      <c r="Z2512" s="95">
        <f>Table1[[#This Row],[Male Ballots]]/Table1[[#This Row],[Male Voters]]</f>
        <v>0.28099779897285398</v>
      </c>
      <c r="AA2512" s="94">
        <f>Table1[[#This Row],[Total Ballots]]/Table1[[#This Row],[Total Voters]]</f>
        <v>0.2722969890510949</v>
      </c>
    </row>
    <row r="2513" spans="1:27" s="12" customFormat="1" x14ac:dyDescent="0.35">
      <c r="A2513" s="8" t="s">
        <v>58</v>
      </c>
      <c r="B2513" s="103">
        <v>2022</v>
      </c>
      <c r="C2513" s="17" t="s">
        <v>81</v>
      </c>
      <c r="D2513" s="17"/>
      <c r="E2513" s="34"/>
      <c r="F2513" s="34"/>
      <c r="G2513" s="9" t="s">
        <v>66</v>
      </c>
      <c r="H2513" s="132">
        <v>14062.183999999999</v>
      </c>
      <c r="I2513" s="132">
        <v>14102.828000000001</v>
      </c>
      <c r="J2513" s="133">
        <v>28165.010000000002</v>
      </c>
      <c r="K2513">
        <v>10091</v>
      </c>
      <c r="L2513">
        <v>9297</v>
      </c>
      <c r="M2513">
        <v>206</v>
      </c>
      <c r="N2513">
        <v>19594</v>
      </c>
      <c r="O2513">
        <v>4155</v>
      </c>
      <c r="P2513">
        <v>3813</v>
      </c>
      <c r="Q2513">
        <v>49</v>
      </c>
      <c r="R2513">
        <v>8017</v>
      </c>
      <c r="S2513" s="94">
        <f>Table1[[#This Row],[Female Voters]]/Table1[[#This Row],[Female Population]]</f>
        <v>0.71759834745442108</v>
      </c>
      <c r="T2513" s="94">
        <f>Table1[[#This Row],[Male Voters]]/Table1[[#This Row],[Male Population]]</f>
        <v>0.65922948220030753</v>
      </c>
      <c r="U2513" s="94">
        <f>Table1[[#This Row],[Total Voters]]/Table1[[#This Row],[Total Population]]</f>
        <v>0.69568588827058819</v>
      </c>
      <c r="V2513" s="94">
        <f>Table1[[#This Row],[Female Ballots]]/Table1[[#This Row],[Female Population]]</f>
        <v>0.2954733062801625</v>
      </c>
      <c r="W2513" s="94">
        <f>Table1[[#This Row],[Male Ballots]]/Table1[[#This Row],[Male Population]]</f>
        <v>0.27037130425188477</v>
      </c>
      <c r="X2513" s="94">
        <f>Table1[[#This Row],[Total Ballots]]/Table1[[#This Row],[Total Population]]</f>
        <v>0.28464396071579595</v>
      </c>
      <c r="Y2513" s="94">
        <f>Table1[[#This Row],[Female Ballots]]/Table1[[#This Row],[Female Voters]]</f>
        <v>0.41175304726984441</v>
      </c>
      <c r="Z2513" s="95">
        <f>Table1[[#This Row],[Male Ballots]]/Table1[[#This Row],[Male Voters]]</f>
        <v>0.41013230074217488</v>
      </c>
      <c r="AA2513" s="94">
        <f>Table1[[#This Row],[Total Ballots]]/Table1[[#This Row],[Total Voters]]</f>
        <v>0.40915586404001225</v>
      </c>
    </row>
    <row r="2514" spans="1:27" s="12" customFormat="1" x14ac:dyDescent="0.35">
      <c r="A2514" s="8" t="s">
        <v>58</v>
      </c>
      <c r="B2514" s="103">
        <v>2022</v>
      </c>
      <c r="C2514" s="17" t="s">
        <v>81</v>
      </c>
      <c r="D2514" s="17"/>
      <c r="E2514" s="34"/>
      <c r="F2514" s="34"/>
      <c r="G2514" s="9" t="s">
        <v>67</v>
      </c>
      <c r="H2514" s="132">
        <v>21141.822</v>
      </c>
      <c r="I2514" s="132">
        <v>18563.951000000001</v>
      </c>
      <c r="J2514" s="133">
        <v>39705.774000000005</v>
      </c>
      <c r="K2514">
        <v>17803</v>
      </c>
      <c r="L2514">
        <v>15320</v>
      </c>
      <c r="M2514">
        <v>252</v>
      </c>
      <c r="N2514">
        <v>33375</v>
      </c>
      <c r="O2514">
        <v>10088</v>
      </c>
      <c r="P2514">
        <v>9123</v>
      </c>
      <c r="Q2514">
        <v>93</v>
      </c>
      <c r="R2514">
        <v>19304</v>
      </c>
      <c r="S2514" s="94">
        <f>Table1[[#This Row],[Female Voters]]/Table1[[#This Row],[Female Population]]</f>
        <v>0.84207501132116236</v>
      </c>
      <c r="T2514" s="94">
        <f>Table1[[#This Row],[Male Voters]]/Table1[[#This Row],[Male Population]]</f>
        <v>0.82525535647018244</v>
      </c>
      <c r="U2514" s="94">
        <f>Table1[[#This Row],[Total Voters]]/Table1[[#This Row],[Total Population]]</f>
        <v>0.84055784934453104</v>
      </c>
      <c r="V2514" s="94">
        <f>Table1[[#This Row],[Female Ballots]]/Table1[[#This Row],[Female Population]]</f>
        <v>0.47715849655720305</v>
      </c>
      <c r="W2514" s="94">
        <f>Table1[[#This Row],[Male Ballots]]/Table1[[#This Row],[Male Population]]</f>
        <v>0.49143633270740694</v>
      </c>
      <c r="X2514" s="94">
        <f>Table1[[#This Row],[Total Ballots]]/Table1[[#This Row],[Total Population]]</f>
        <v>0.48617614153548544</v>
      </c>
      <c r="Y2514" s="94">
        <f>Table1[[#This Row],[Female Ballots]]/Table1[[#This Row],[Female Voters]]</f>
        <v>0.5666460708869292</v>
      </c>
      <c r="Z2514" s="95">
        <f>Table1[[#This Row],[Male Ballots]]/Table1[[#This Row],[Male Voters]]</f>
        <v>0.59549608355091388</v>
      </c>
      <c r="AA2514" s="94">
        <f>Table1[[#This Row],[Total Ballots]]/Table1[[#This Row],[Total Voters]]</f>
        <v>0.57839700374531833</v>
      </c>
    </row>
    <row r="2515" spans="1:27" s="12" customFormat="1" x14ac:dyDescent="0.35">
      <c r="A2515" s="8" t="s">
        <v>68</v>
      </c>
      <c r="B2515" s="103">
        <v>2022</v>
      </c>
      <c r="C2515" s="17" t="s">
        <v>81</v>
      </c>
      <c r="D2515" s="17"/>
      <c r="E2515" s="35"/>
      <c r="F2515" s="34"/>
      <c r="G2515" s="9" t="s">
        <v>79</v>
      </c>
      <c r="H2515" s="132">
        <v>3116087.5900000003</v>
      </c>
      <c r="I2515" s="132">
        <v>3057360.28</v>
      </c>
      <c r="J2515" s="133">
        <v>6173447.8499999996</v>
      </c>
      <c r="K2515">
        <v>2401468</v>
      </c>
      <c r="L2515">
        <v>2261911</v>
      </c>
      <c r="M2515">
        <v>93102</v>
      </c>
      <c r="N2515">
        <v>4756481</v>
      </c>
      <c r="O2515">
        <v>1001947</v>
      </c>
      <c r="P2515">
        <v>908195</v>
      </c>
      <c r="Q2515">
        <v>29946</v>
      </c>
      <c r="R2515">
        <v>1940088</v>
      </c>
      <c r="S2515" s="94">
        <f>Table1[[#This Row],[Female Voters]]/Table1[[#This Row],[Female Population]]</f>
        <v>0.77066768203393143</v>
      </c>
      <c r="T2515" s="94">
        <f>Table1[[#This Row],[Male Voters]]/Table1[[#This Row],[Male Population]]</f>
        <v>0.73982481384235166</v>
      </c>
      <c r="U2515" s="94">
        <f>Table1[[#This Row],[Total Voters]]/Table1[[#This Row],[Total Population]]</f>
        <v>0.77047399047843257</v>
      </c>
      <c r="V2515" s="94">
        <f>Table1[[#This Row],[Female Ballots]]/Table1[[#This Row],[Female Population]]</f>
        <v>0.3215400629993202</v>
      </c>
      <c r="W2515" s="94">
        <f>Table1[[#This Row],[Male Ballots]]/Table1[[#This Row],[Male Population]]</f>
        <v>0.29705200461360087</v>
      </c>
      <c r="X2515" s="94">
        <f>Table1[[#This Row],[Total Ballots]]/Table1[[#This Row],[Total Population]]</f>
        <v>0.31426328481903354</v>
      </c>
      <c r="Y2515" s="94">
        <f>Table1[[#This Row],[Female Ballots]]/Table1[[#This Row],[Female Voters]]</f>
        <v>0.41722271543905642</v>
      </c>
      <c r="Z2515" s="95">
        <f>Table1[[#This Row],[Male Ballots]]/Table1[[#This Row],[Male Voters]]</f>
        <v>0.40151668213293978</v>
      </c>
      <c r="AA2515" s="94">
        <f>Table1[[#This Row],[Total Ballots]]/Table1[[#This Row],[Total Voters]]</f>
        <v>0.40788305472049607</v>
      </c>
    </row>
    <row r="2516" spans="1:27" s="12" customFormat="1" x14ac:dyDescent="0.35">
      <c r="A2516" s="8" t="s">
        <v>68</v>
      </c>
      <c r="B2516" s="103">
        <v>2022</v>
      </c>
      <c r="C2516" s="17" t="s">
        <v>81</v>
      </c>
      <c r="D2516" s="17"/>
      <c r="E2516" s="35"/>
      <c r="F2516" s="34"/>
      <c r="G2516" s="9" t="s">
        <v>62</v>
      </c>
      <c r="H2516" s="132">
        <v>337704.17</v>
      </c>
      <c r="I2516" s="132">
        <v>358360.78</v>
      </c>
      <c r="J2516" s="133">
        <v>696064.95</v>
      </c>
      <c r="K2516">
        <v>186101</v>
      </c>
      <c r="L2516">
        <v>186132</v>
      </c>
      <c r="M2516">
        <v>13292</v>
      </c>
      <c r="N2516">
        <v>385525</v>
      </c>
      <c r="O2516">
        <v>38038</v>
      </c>
      <c r="P2516">
        <v>36005</v>
      </c>
      <c r="Q2516">
        <v>3746</v>
      </c>
      <c r="R2516">
        <v>77789</v>
      </c>
      <c r="S2516" s="94">
        <f>Table1[[#This Row],[Female Voters]]/Table1[[#This Row],[Female Population]]</f>
        <v>0.55107699736132965</v>
      </c>
      <c r="T2516" s="94">
        <f>Table1[[#This Row],[Male Voters]]/Table1[[#This Row],[Male Population]]</f>
        <v>0.51939835603661755</v>
      </c>
      <c r="U2516" s="94">
        <f>Table1[[#This Row],[Total Voters]]/Table1[[#This Row],[Total Population]]</f>
        <v>0.55386354391210191</v>
      </c>
      <c r="V2516" s="94">
        <f>Table1[[#This Row],[Female Ballots]]/Table1[[#This Row],[Female Population]]</f>
        <v>0.11263704561302872</v>
      </c>
      <c r="W2516" s="94">
        <f>Table1[[#This Row],[Male Ballots]]/Table1[[#This Row],[Male Population]]</f>
        <v>0.10047137412749241</v>
      </c>
      <c r="X2516" s="94">
        <f>Table1[[#This Row],[Total Ballots]]/Table1[[#This Row],[Total Population]]</f>
        <v>0.11175537570164969</v>
      </c>
      <c r="Y2516" s="94">
        <f>Table1[[#This Row],[Female Ballots]]/Table1[[#This Row],[Female Voters]]</f>
        <v>0.20439438799361637</v>
      </c>
      <c r="Z2516" s="95">
        <f>Table1[[#This Row],[Male Ballots]]/Table1[[#This Row],[Male Voters]]</f>
        <v>0.19343799024348313</v>
      </c>
      <c r="AA2516" s="94">
        <f>Table1[[#This Row],[Total Ballots]]/Table1[[#This Row],[Total Voters]]</f>
        <v>0.20177420400752222</v>
      </c>
    </row>
    <row r="2517" spans="1:27" s="12" customFormat="1" x14ac:dyDescent="0.35">
      <c r="A2517" s="8" t="s">
        <v>68</v>
      </c>
      <c r="B2517" s="103">
        <v>2022</v>
      </c>
      <c r="C2517" s="17" t="s">
        <v>81</v>
      </c>
      <c r="D2517" s="17"/>
      <c r="E2517" s="35"/>
      <c r="F2517" s="34"/>
      <c r="G2517" s="9" t="s">
        <v>63</v>
      </c>
      <c r="H2517" s="132">
        <v>548849.1</v>
      </c>
      <c r="I2517" s="132">
        <v>583520.39999999991</v>
      </c>
      <c r="J2517" s="133">
        <v>1132369.5</v>
      </c>
      <c r="K2517">
        <v>389041</v>
      </c>
      <c r="L2517">
        <v>385120</v>
      </c>
      <c r="M2517">
        <v>23197</v>
      </c>
      <c r="N2517">
        <v>797358</v>
      </c>
      <c r="O2517">
        <v>83370</v>
      </c>
      <c r="P2517">
        <v>75729</v>
      </c>
      <c r="Q2517">
        <v>6223</v>
      </c>
      <c r="R2517">
        <v>165322</v>
      </c>
      <c r="S2517" s="94">
        <f>Table1[[#This Row],[Female Voters]]/Table1[[#This Row],[Female Population]]</f>
        <v>0.70883053283680342</v>
      </c>
      <c r="T2517" s="94">
        <f>Table1[[#This Row],[Male Voters]]/Table1[[#This Row],[Male Population]]</f>
        <v>0.65999406361799873</v>
      </c>
      <c r="U2517" s="94">
        <f>Table1[[#This Row],[Total Voters]]/Table1[[#This Row],[Total Population]]</f>
        <v>0.70415001463744831</v>
      </c>
      <c r="V2517" s="94">
        <f>Table1[[#This Row],[Female Ballots]]/Table1[[#This Row],[Female Population]]</f>
        <v>0.15189967515661409</v>
      </c>
      <c r="W2517" s="94">
        <f>Table1[[#This Row],[Male Ballots]]/Table1[[#This Row],[Male Population]]</f>
        <v>0.12977952441765533</v>
      </c>
      <c r="X2517" s="94">
        <f>Table1[[#This Row],[Total Ballots]]/Table1[[#This Row],[Total Population]]</f>
        <v>0.14599651438863376</v>
      </c>
      <c r="Y2517" s="94">
        <f>Table1[[#This Row],[Female Ballots]]/Table1[[#This Row],[Female Voters]]</f>
        <v>0.21429617958004427</v>
      </c>
      <c r="Z2517" s="95">
        <f>Table1[[#This Row],[Male Ballots]]/Table1[[#This Row],[Male Voters]]</f>
        <v>0.19663741171582882</v>
      </c>
      <c r="AA2517" s="94">
        <f>Table1[[#This Row],[Total Ballots]]/Table1[[#This Row],[Total Voters]]</f>
        <v>0.20733723120605801</v>
      </c>
    </row>
    <row r="2518" spans="1:27" s="12" customFormat="1" x14ac:dyDescent="0.35">
      <c r="A2518" s="8" t="s">
        <v>68</v>
      </c>
      <c r="B2518" s="103">
        <v>2022</v>
      </c>
      <c r="C2518" s="17" t="s">
        <v>81</v>
      </c>
      <c r="D2518" s="17"/>
      <c r="E2518" s="35"/>
      <c r="F2518" s="34"/>
      <c r="G2518" s="9" t="s">
        <v>64</v>
      </c>
      <c r="H2518" s="132">
        <v>546094.19999999995</v>
      </c>
      <c r="I2518" s="132">
        <v>560935.19999999995</v>
      </c>
      <c r="J2518" s="133">
        <v>1107029.3999999999</v>
      </c>
      <c r="K2518">
        <v>409439</v>
      </c>
      <c r="L2518">
        <v>397865</v>
      </c>
      <c r="M2518">
        <v>18353</v>
      </c>
      <c r="N2518">
        <v>825657</v>
      </c>
      <c r="O2518">
        <v>116951</v>
      </c>
      <c r="P2518">
        <v>109889</v>
      </c>
      <c r="Q2518">
        <v>4955</v>
      </c>
      <c r="R2518">
        <v>231795</v>
      </c>
      <c r="S2518" s="94">
        <f>Table1[[#This Row],[Female Voters]]/Table1[[#This Row],[Female Population]]</f>
        <v>0.74975892437605096</v>
      </c>
      <c r="T2518" s="94">
        <f>Table1[[#This Row],[Male Voters]]/Table1[[#This Row],[Male Population]]</f>
        <v>0.70928870215311868</v>
      </c>
      <c r="U2518" s="94">
        <f>Table1[[#This Row],[Total Voters]]/Table1[[#This Row],[Total Population]]</f>
        <v>0.74583114052797517</v>
      </c>
      <c r="V2518" s="94">
        <f>Table1[[#This Row],[Female Ballots]]/Table1[[#This Row],[Female Population]]</f>
        <v>0.21415902238112033</v>
      </c>
      <c r="W2518" s="94">
        <f>Table1[[#This Row],[Male Ballots]]/Table1[[#This Row],[Male Population]]</f>
        <v>0.19590319880085971</v>
      </c>
      <c r="X2518" s="94">
        <f>Table1[[#This Row],[Total Ballots]]/Table1[[#This Row],[Total Population]]</f>
        <v>0.20938468300841875</v>
      </c>
      <c r="Y2518" s="94">
        <f>Table1[[#This Row],[Female Ballots]]/Table1[[#This Row],[Female Voters]]</f>
        <v>0.2856371767222956</v>
      </c>
      <c r="Z2518" s="95">
        <f>Table1[[#This Row],[Male Ballots]]/Table1[[#This Row],[Male Voters]]</f>
        <v>0.27619669988563961</v>
      </c>
      <c r="AA2518" s="94">
        <f>Table1[[#This Row],[Total Ballots]]/Table1[[#This Row],[Total Voters]]</f>
        <v>0.2807400651844531</v>
      </c>
    </row>
    <row r="2519" spans="1:27" s="12" customFormat="1" x14ac:dyDescent="0.35">
      <c r="A2519" s="8" t="s">
        <v>68</v>
      </c>
      <c r="B2519" s="103">
        <v>2022</v>
      </c>
      <c r="C2519" s="17" t="s">
        <v>81</v>
      </c>
      <c r="D2519" s="17"/>
      <c r="E2519" s="35"/>
      <c r="F2519" s="34"/>
      <c r="G2519" s="9" t="s">
        <v>65</v>
      </c>
      <c r="H2519" s="132">
        <v>470355.9</v>
      </c>
      <c r="I2519" s="132">
        <v>473309</v>
      </c>
      <c r="J2519" s="133">
        <v>943664.9</v>
      </c>
      <c r="K2519">
        <v>366776</v>
      </c>
      <c r="L2519">
        <v>355666</v>
      </c>
      <c r="M2519">
        <v>12243</v>
      </c>
      <c r="N2519">
        <v>734685</v>
      </c>
      <c r="O2519">
        <v>135412</v>
      </c>
      <c r="P2519">
        <v>127520</v>
      </c>
      <c r="Q2519">
        <v>3513</v>
      </c>
      <c r="R2519">
        <v>266445</v>
      </c>
      <c r="S2519" s="94">
        <f>Table1[[#This Row],[Female Voters]]/Table1[[#This Row],[Female Population]]</f>
        <v>0.77978398910271984</v>
      </c>
      <c r="T2519" s="94">
        <f>Table1[[#This Row],[Male Voters]]/Table1[[#This Row],[Male Population]]</f>
        <v>0.75144567291135389</v>
      </c>
      <c r="U2519" s="94">
        <f>Table1[[#This Row],[Total Voters]]/Table1[[#This Row],[Total Population]]</f>
        <v>0.77854437523319986</v>
      </c>
      <c r="V2519" s="94">
        <f>Table1[[#This Row],[Female Ballots]]/Table1[[#This Row],[Female Population]]</f>
        <v>0.28789263619314648</v>
      </c>
      <c r="W2519" s="94">
        <f>Table1[[#This Row],[Male Ballots]]/Table1[[#This Row],[Male Population]]</f>
        <v>0.2694223012873197</v>
      </c>
      <c r="X2519" s="94">
        <f>Table1[[#This Row],[Total Ballots]]/Table1[[#This Row],[Total Population]]</f>
        <v>0.28235128804727183</v>
      </c>
      <c r="Y2519" s="94">
        <f>Table1[[#This Row],[Female Ballots]]/Table1[[#This Row],[Female Voters]]</f>
        <v>0.36919536719959867</v>
      </c>
      <c r="Z2519" s="95">
        <f>Table1[[#This Row],[Male Ballots]]/Table1[[#This Row],[Male Voters]]</f>
        <v>0.35853862893838601</v>
      </c>
      <c r="AA2519" s="94">
        <f>Table1[[#This Row],[Total Ballots]]/Table1[[#This Row],[Total Voters]]</f>
        <v>0.36266563220972253</v>
      </c>
    </row>
    <row r="2520" spans="1:27" s="12" customFormat="1" x14ac:dyDescent="0.35">
      <c r="A2520" s="8" t="s">
        <v>68</v>
      </c>
      <c r="B2520" s="103">
        <v>2022</v>
      </c>
      <c r="C2520" s="17" t="s">
        <v>81</v>
      </c>
      <c r="D2520" s="17"/>
      <c r="E2520" s="35"/>
      <c r="F2520" s="34"/>
      <c r="G2520" s="9" t="s">
        <v>66</v>
      </c>
      <c r="H2520" s="132">
        <v>484797.7</v>
      </c>
      <c r="I2520" s="132">
        <v>465159.9</v>
      </c>
      <c r="J2520" s="133">
        <v>949957.5</v>
      </c>
      <c r="K2520">
        <v>392839</v>
      </c>
      <c r="L2520">
        <v>370675</v>
      </c>
      <c r="M2520">
        <v>12165</v>
      </c>
      <c r="N2520">
        <v>775679</v>
      </c>
      <c r="O2520">
        <v>203491</v>
      </c>
      <c r="P2520">
        <v>184615</v>
      </c>
      <c r="Q2520">
        <v>4638</v>
      </c>
      <c r="R2520">
        <v>392744</v>
      </c>
      <c r="S2520" s="94">
        <f>Table1[[#This Row],[Female Voters]]/Table1[[#This Row],[Female Population]]</f>
        <v>0.81031531296456227</v>
      </c>
      <c r="T2520" s="94">
        <f>Table1[[#This Row],[Male Voters]]/Table1[[#This Row],[Male Population]]</f>
        <v>0.79687651493604672</v>
      </c>
      <c r="U2520" s="94">
        <f>Table1[[#This Row],[Total Voters]]/Table1[[#This Row],[Total Population]]</f>
        <v>0.81654073998047283</v>
      </c>
      <c r="V2520" s="94">
        <f>Table1[[#This Row],[Female Ballots]]/Table1[[#This Row],[Female Population]]</f>
        <v>0.41974415307663382</v>
      </c>
      <c r="W2520" s="94">
        <f>Table1[[#This Row],[Male Ballots]]/Table1[[#This Row],[Male Population]]</f>
        <v>0.3968850281376361</v>
      </c>
      <c r="X2520" s="94">
        <f>Table1[[#This Row],[Total Ballots]]/Table1[[#This Row],[Total Population]]</f>
        <v>0.41343323253935044</v>
      </c>
      <c r="Y2520" s="94">
        <f>Table1[[#This Row],[Female Ballots]]/Table1[[#This Row],[Female Voters]]</f>
        <v>0.51800101313769764</v>
      </c>
      <c r="Z2520" s="95">
        <f>Table1[[#This Row],[Male Ballots]]/Table1[[#This Row],[Male Voters]]</f>
        <v>0.49805085317326497</v>
      </c>
      <c r="AA2520" s="94">
        <f>Table1[[#This Row],[Total Ballots]]/Table1[[#This Row],[Total Voters]]</f>
        <v>0.50632284746654221</v>
      </c>
    </row>
    <row r="2521" spans="1:27" s="12" customFormat="1" x14ac:dyDescent="0.35">
      <c r="A2521" s="14" t="s">
        <v>68</v>
      </c>
      <c r="B2521" s="103">
        <v>2022</v>
      </c>
      <c r="C2521" s="17" t="s">
        <v>81</v>
      </c>
      <c r="D2521" s="18"/>
      <c r="E2521" s="36"/>
      <c r="F2521" s="34"/>
      <c r="G2521" s="9" t="s">
        <v>67</v>
      </c>
      <c r="H2521" s="132">
        <v>728286.52</v>
      </c>
      <c r="I2521" s="132">
        <v>616075</v>
      </c>
      <c r="J2521" s="133">
        <v>1344361.6</v>
      </c>
      <c r="K2521">
        <v>657272</v>
      </c>
      <c r="L2521">
        <v>566453</v>
      </c>
      <c r="M2521">
        <v>13852</v>
      </c>
      <c r="N2521">
        <v>1237577</v>
      </c>
      <c r="O2521">
        <v>424685</v>
      </c>
      <c r="P2521">
        <v>374437</v>
      </c>
      <c r="Q2521">
        <v>6871</v>
      </c>
      <c r="R2521">
        <v>805993</v>
      </c>
      <c r="S2521" s="94">
        <f>Table1[[#This Row],[Female Voters]]/Table1[[#This Row],[Female Population]]</f>
        <v>0.90249095919007261</v>
      </c>
      <c r="T2521" s="94">
        <f>Table1[[#This Row],[Male Voters]]/Table1[[#This Row],[Male Population]]</f>
        <v>0.91945461185732258</v>
      </c>
      <c r="U2521" s="94">
        <f>Table1[[#This Row],[Total Voters]]/Table1[[#This Row],[Total Population]]</f>
        <v>0.92056854346330619</v>
      </c>
      <c r="V2521" s="94">
        <f>Table1[[#This Row],[Female Ballots]]/Table1[[#This Row],[Female Population]]</f>
        <v>0.58312901356460645</v>
      </c>
      <c r="W2521" s="94">
        <f>Table1[[#This Row],[Male Ballots]]/Table1[[#This Row],[Male Population]]</f>
        <v>0.60777827374913773</v>
      </c>
      <c r="X2521" s="94">
        <f>Table1[[#This Row],[Total Ballots]]/Table1[[#This Row],[Total Population]]</f>
        <v>0.59953586892098076</v>
      </c>
      <c r="Y2521" s="94">
        <f>Table1[[#This Row],[Female Ballots]]/Table1[[#This Row],[Female Voters]]</f>
        <v>0.64613280346644919</v>
      </c>
      <c r="Z2521" s="95">
        <f>Table1[[#This Row],[Male Ballots]]/Table1[[#This Row],[Male Voters]]</f>
        <v>0.66102042005250217</v>
      </c>
      <c r="AA2521" s="94">
        <f>Table1[[#This Row],[Total Ballots]]/Table1[[#This Row],[Total Voters]]</f>
        <v>0.6512669514704944</v>
      </c>
    </row>
    <row r="2522" spans="1:27" s="7" customFormat="1" x14ac:dyDescent="0.35">
      <c r="A2522" s="102" t="s">
        <v>59</v>
      </c>
      <c r="B2522" s="103">
        <v>2021</v>
      </c>
      <c r="C2522" s="103" t="s">
        <v>82</v>
      </c>
      <c r="D2522" s="103"/>
      <c r="E2522" s="109"/>
      <c r="F2522" s="109"/>
      <c r="G2522" s="110" t="s">
        <v>79</v>
      </c>
      <c r="H2522" s="132">
        <v>6836.7119999999995</v>
      </c>
      <c r="I2522" s="132">
        <v>7139.2265299999999</v>
      </c>
      <c r="J2522" s="133">
        <v>13975.937999999998</v>
      </c>
      <c r="K2522" s="104">
        <v>3996</v>
      </c>
      <c r="L2522" s="104">
        <v>3650</v>
      </c>
      <c r="M2522" s="104">
        <v>104</v>
      </c>
      <c r="N2522" s="104">
        <v>7750</v>
      </c>
      <c r="O2522" s="104">
        <v>1353</v>
      </c>
      <c r="P2522" s="104">
        <v>1211</v>
      </c>
      <c r="Q2522" s="104">
        <v>25</v>
      </c>
      <c r="R2522" s="104">
        <v>2589</v>
      </c>
      <c r="S2522" s="94">
        <f>Table1[[#This Row],[Female Voters]]/Table1[[#This Row],[Female Population]]</f>
        <v>0.58449149240161069</v>
      </c>
      <c r="T2522" s="94">
        <f>Table1[[#This Row],[Male Voters]]/Table1[[#This Row],[Male Population]]</f>
        <v>0.5112598661300638</v>
      </c>
      <c r="U2522" s="94">
        <f>Table1[[#This Row],[Total Voters]]/Table1[[#This Row],[Total Population]]</f>
        <v>0.5545244977474858</v>
      </c>
      <c r="V2522" s="94">
        <f>Table1[[#This Row],[Female Ballots]]/Table1[[#This Row],[Female Population]]</f>
        <v>0.1979021494542991</v>
      </c>
      <c r="W2522" s="94">
        <f>Table1[[#This Row],[Male Ballots]]/Table1[[#This Row],[Male Population]]</f>
        <v>0.16962621859822116</v>
      </c>
      <c r="X2522" s="94">
        <f>Table1[[#This Row],[Total Ballots]]/Table1[[#This Row],[Total Population]]</f>
        <v>0.18524695802170849</v>
      </c>
      <c r="Y2522" s="94">
        <f>Table1[[#This Row],[Female Ballots]]/Table1[[#This Row],[Female Voters]]</f>
        <v>0.33858858858858859</v>
      </c>
      <c r="Z2522" s="95">
        <f>Table1[[#This Row],[Male Ballots]]/Table1[[#This Row],[Male Voters]]</f>
        <v>0.33178082191780822</v>
      </c>
      <c r="AA2522" s="94">
        <f>Table1[[#This Row],[Total Ballots]]/Table1[[#This Row],[Total Voters]]</f>
        <v>0.33406451612903226</v>
      </c>
    </row>
    <row r="2523" spans="1:27" s="7" customFormat="1" x14ac:dyDescent="0.35">
      <c r="A2523" s="102" t="s">
        <v>59</v>
      </c>
      <c r="B2523" s="103">
        <v>2021</v>
      </c>
      <c r="C2523" s="103" t="s">
        <v>82</v>
      </c>
      <c r="D2523" s="103"/>
      <c r="E2523" s="109"/>
      <c r="F2523" s="109"/>
      <c r="G2523" s="110" t="s">
        <v>62</v>
      </c>
      <c r="H2523" s="132">
        <v>990.00729999999999</v>
      </c>
      <c r="I2523" s="132">
        <v>1073.4583</v>
      </c>
      <c r="J2523" s="133">
        <v>2063.4650999999999</v>
      </c>
      <c r="K2523" s="112">
        <v>530</v>
      </c>
      <c r="L2523" s="112">
        <v>487</v>
      </c>
      <c r="M2523" s="112">
        <v>27</v>
      </c>
      <c r="N2523" s="112">
        <v>1044</v>
      </c>
      <c r="O2523" s="112">
        <v>39</v>
      </c>
      <c r="P2523" s="112">
        <v>44</v>
      </c>
      <c r="Q2523" s="112">
        <v>1</v>
      </c>
      <c r="R2523" s="113">
        <v>84</v>
      </c>
      <c r="S2523" s="94">
        <f>Table1[[#This Row],[Female Voters]]/Table1[[#This Row],[Female Population]]</f>
        <v>0.53534958782627162</v>
      </c>
      <c r="T2523" s="94">
        <f>Table1[[#This Row],[Male Voters]]/Table1[[#This Row],[Male Population]]</f>
        <v>0.45367388747192133</v>
      </c>
      <c r="U2523" s="94">
        <f>Table1[[#This Row],[Total Voters]]/Table1[[#This Row],[Total Population]]</f>
        <v>0.50594507268380751</v>
      </c>
      <c r="V2523" s="94">
        <f>Table1[[#This Row],[Female Ballots]]/Table1[[#This Row],[Female Population]]</f>
        <v>3.9393648915518095E-2</v>
      </c>
      <c r="W2523" s="94">
        <f>Table1[[#This Row],[Male Ballots]]/Table1[[#This Row],[Male Population]]</f>
        <v>4.098901652723725E-2</v>
      </c>
      <c r="X2523" s="94">
        <f>Table1[[#This Row],[Total Ballots]]/Table1[[#This Row],[Total Population]]</f>
        <v>4.0708224238927039E-2</v>
      </c>
      <c r="Y2523" s="94">
        <f>Table1[[#This Row],[Female Ballots]]/Table1[[#This Row],[Female Voters]]</f>
        <v>7.3584905660377356E-2</v>
      </c>
      <c r="Z2523" s="95">
        <f>Table1[[#This Row],[Male Ballots]]/Table1[[#This Row],[Male Voters]]</f>
        <v>9.034907597535935E-2</v>
      </c>
      <c r="AA2523" s="94">
        <f>Table1[[#This Row],[Total Ballots]]/Table1[[#This Row],[Total Voters]]</f>
        <v>8.0459770114942528E-2</v>
      </c>
    </row>
    <row r="2524" spans="1:27" s="7" customFormat="1" x14ac:dyDescent="0.35">
      <c r="A2524" s="102" t="s">
        <v>59</v>
      </c>
      <c r="B2524" s="103">
        <v>2021</v>
      </c>
      <c r="C2524" s="103" t="s">
        <v>82</v>
      </c>
      <c r="D2524" s="103"/>
      <c r="E2524" s="109"/>
      <c r="F2524" s="109"/>
      <c r="G2524" s="110" t="s">
        <v>63</v>
      </c>
      <c r="H2524" s="132">
        <v>1339.713</v>
      </c>
      <c r="I2524" s="132">
        <v>1521.7312999999999</v>
      </c>
      <c r="J2524" s="133">
        <v>2861.444</v>
      </c>
      <c r="K2524" s="112">
        <v>726</v>
      </c>
      <c r="L2524" s="112">
        <v>636</v>
      </c>
      <c r="M2524" s="112">
        <v>23</v>
      </c>
      <c r="N2524" s="112">
        <v>1385</v>
      </c>
      <c r="O2524" s="112">
        <v>96</v>
      </c>
      <c r="P2524" s="112">
        <v>88</v>
      </c>
      <c r="Q2524" s="112">
        <v>3</v>
      </c>
      <c r="R2524" s="113">
        <v>187</v>
      </c>
      <c r="S2524" s="94">
        <f>Table1[[#This Row],[Female Voters]]/Table1[[#This Row],[Female Population]]</f>
        <v>0.54190710995563973</v>
      </c>
      <c r="T2524" s="94">
        <f>Table1[[#This Row],[Male Voters]]/Table1[[#This Row],[Male Population]]</f>
        <v>0.41794500776845428</v>
      </c>
      <c r="U2524" s="94">
        <f>Table1[[#This Row],[Total Voters]]/Table1[[#This Row],[Total Population]]</f>
        <v>0.48402135425330706</v>
      </c>
      <c r="V2524" s="94">
        <f>Table1[[#This Row],[Female Ballots]]/Table1[[#This Row],[Female Population]]</f>
        <v>7.1657138506530882E-2</v>
      </c>
      <c r="W2524" s="94">
        <f>Table1[[#This Row],[Male Ballots]]/Table1[[#This Row],[Male Population]]</f>
        <v>5.782886899940877E-2</v>
      </c>
      <c r="X2524" s="94">
        <f>Table1[[#This Row],[Total Ballots]]/Table1[[#This Row],[Total Population]]</f>
        <v>6.5351619671746158E-2</v>
      </c>
      <c r="Y2524" s="94">
        <f>Table1[[#This Row],[Female Ballots]]/Table1[[#This Row],[Female Voters]]</f>
        <v>0.13223140495867769</v>
      </c>
      <c r="Z2524" s="95">
        <f>Table1[[#This Row],[Male Ballots]]/Table1[[#This Row],[Male Voters]]</f>
        <v>0.13836477987421383</v>
      </c>
      <c r="AA2524" s="94">
        <f>Table1[[#This Row],[Total Ballots]]/Table1[[#This Row],[Total Voters]]</f>
        <v>0.13501805054151625</v>
      </c>
    </row>
    <row r="2525" spans="1:27" s="7" customFormat="1" x14ac:dyDescent="0.35">
      <c r="A2525" s="102" t="s">
        <v>59</v>
      </c>
      <c r="B2525" s="103">
        <v>2021</v>
      </c>
      <c r="C2525" s="103" t="s">
        <v>82</v>
      </c>
      <c r="D2525" s="103"/>
      <c r="E2525" s="109"/>
      <c r="F2525" s="109"/>
      <c r="G2525" s="110" t="s">
        <v>64</v>
      </c>
      <c r="H2525" s="132">
        <v>1255.9936</v>
      </c>
      <c r="I2525" s="132">
        <v>1312.4463000000001</v>
      </c>
      <c r="J2525" s="133">
        <v>2568.44</v>
      </c>
      <c r="K2525" s="112">
        <v>630</v>
      </c>
      <c r="L2525" s="112">
        <v>561</v>
      </c>
      <c r="M2525" s="112">
        <v>15</v>
      </c>
      <c r="N2525" s="112">
        <v>1206</v>
      </c>
      <c r="O2525" s="112">
        <v>152</v>
      </c>
      <c r="P2525" s="112">
        <v>116</v>
      </c>
      <c r="Q2525" s="112">
        <v>2</v>
      </c>
      <c r="R2525" s="113">
        <v>270</v>
      </c>
      <c r="S2525" s="94">
        <f>Table1[[#This Row],[Female Voters]]/Table1[[#This Row],[Female Population]]</f>
        <v>0.50159491258554179</v>
      </c>
      <c r="T2525" s="94">
        <f>Table1[[#This Row],[Male Voters]]/Table1[[#This Row],[Male Population]]</f>
        <v>0.42744606007880093</v>
      </c>
      <c r="U2525" s="94">
        <f>Table1[[#This Row],[Total Voters]]/Table1[[#This Row],[Total Population]]</f>
        <v>0.46954571646602605</v>
      </c>
      <c r="V2525" s="94">
        <f>Table1[[#This Row],[Female Ballots]]/Table1[[#This Row],[Female Population]]</f>
        <v>0.12101972494127358</v>
      </c>
      <c r="W2525" s="94">
        <f>Table1[[#This Row],[Male Ballots]]/Table1[[#This Row],[Male Population]]</f>
        <v>8.8384568572443686E-2</v>
      </c>
      <c r="X2525" s="94">
        <f>Table1[[#This Row],[Total Ballots]]/Table1[[#This Row],[Total Population]]</f>
        <v>0.10512217532821479</v>
      </c>
      <c r="Y2525" s="94">
        <f>Table1[[#This Row],[Female Ballots]]/Table1[[#This Row],[Female Voters]]</f>
        <v>0.24126984126984127</v>
      </c>
      <c r="Z2525" s="95">
        <f>Table1[[#This Row],[Male Ballots]]/Table1[[#This Row],[Male Voters]]</f>
        <v>0.20677361853832443</v>
      </c>
      <c r="AA2525" s="94">
        <f>Table1[[#This Row],[Total Ballots]]/Table1[[#This Row],[Total Voters]]</f>
        <v>0.22388059701492538</v>
      </c>
    </row>
    <row r="2526" spans="1:27" s="7" customFormat="1" x14ac:dyDescent="0.35">
      <c r="A2526" s="102" t="s">
        <v>59</v>
      </c>
      <c r="B2526" s="103">
        <v>2021</v>
      </c>
      <c r="C2526" s="103" t="s">
        <v>82</v>
      </c>
      <c r="D2526" s="103"/>
      <c r="E2526" s="109"/>
      <c r="F2526" s="109"/>
      <c r="G2526" s="110" t="s">
        <v>65</v>
      </c>
      <c r="H2526" s="132">
        <v>1055.7986000000001</v>
      </c>
      <c r="I2526" s="132">
        <v>1073.2512000000002</v>
      </c>
      <c r="J2526" s="133">
        <v>2129.0500000000002</v>
      </c>
      <c r="K2526" s="112">
        <v>543</v>
      </c>
      <c r="L2526" s="112">
        <v>491</v>
      </c>
      <c r="M2526" s="112">
        <v>11</v>
      </c>
      <c r="N2526" s="112">
        <v>1045</v>
      </c>
      <c r="O2526" s="112">
        <v>179</v>
      </c>
      <c r="P2526" s="112">
        <v>157</v>
      </c>
      <c r="Q2526" s="112">
        <v>6</v>
      </c>
      <c r="R2526" s="113">
        <v>342</v>
      </c>
      <c r="S2526" s="94">
        <f>Table1[[#This Row],[Female Voters]]/Table1[[#This Row],[Female Population]]</f>
        <v>0.5143026330968804</v>
      </c>
      <c r="T2526" s="94">
        <f>Table1[[#This Row],[Male Voters]]/Table1[[#This Row],[Male Population]]</f>
        <v>0.45748842395890166</v>
      </c>
      <c r="U2526" s="94">
        <f>Table1[[#This Row],[Total Voters]]/Table1[[#This Row],[Total Population]]</f>
        <v>0.49082924308964088</v>
      </c>
      <c r="V2526" s="94">
        <f>Table1[[#This Row],[Female Ballots]]/Table1[[#This Row],[Female Population]]</f>
        <v>0.16953991035790347</v>
      </c>
      <c r="W2526" s="94">
        <f>Table1[[#This Row],[Male Ballots]]/Table1[[#This Row],[Male Population]]</f>
        <v>0.1462844858687323</v>
      </c>
      <c r="X2526" s="94">
        <f>Table1[[#This Row],[Total Ballots]]/Table1[[#This Row],[Total Population]]</f>
        <v>0.1606350250111552</v>
      </c>
      <c r="Y2526" s="94">
        <f>Table1[[#This Row],[Female Ballots]]/Table1[[#This Row],[Female Voters]]</f>
        <v>0.3296500920810313</v>
      </c>
      <c r="Z2526" s="95">
        <f>Table1[[#This Row],[Male Ballots]]/Table1[[#This Row],[Male Voters]]</f>
        <v>0.31975560081466398</v>
      </c>
      <c r="AA2526" s="94">
        <f>Table1[[#This Row],[Total Ballots]]/Table1[[#This Row],[Total Voters]]</f>
        <v>0.32727272727272727</v>
      </c>
    </row>
    <row r="2527" spans="1:27" s="7" customFormat="1" x14ac:dyDescent="0.35">
      <c r="A2527" s="102" t="s">
        <v>59</v>
      </c>
      <c r="B2527" s="103">
        <v>2021</v>
      </c>
      <c r="C2527" s="103" t="s">
        <v>82</v>
      </c>
      <c r="D2527" s="103"/>
      <c r="E2527" s="109"/>
      <c r="F2527" s="109"/>
      <c r="G2527" s="110" t="s">
        <v>66</v>
      </c>
      <c r="H2527" s="132">
        <v>953.90650000000005</v>
      </c>
      <c r="I2527" s="132">
        <v>950.71050000000002</v>
      </c>
      <c r="J2527" s="133">
        <v>1904.617</v>
      </c>
      <c r="K2527" s="112">
        <v>592</v>
      </c>
      <c r="L2527" s="112">
        <v>587</v>
      </c>
      <c r="M2527" s="112">
        <v>13</v>
      </c>
      <c r="N2527" s="112">
        <v>1192</v>
      </c>
      <c r="O2527" s="112">
        <v>263</v>
      </c>
      <c r="P2527" s="112">
        <v>257</v>
      </c>
      <c r="Q2527" s="112">
        <v>4</v>
      </c>
      <c r="R2527" s="113">
        <v>524</v>
      </c>
      <c r="S2527" s="94">
        <f>Table1[[#This Row],[Female Voters]]/Table1[[#This Row],[Female Population]]</f>
        <v>0.6206058979575042</v>
      </c>
      <c r="T2527" s="94">
        <f>Table1[[#This Row],[Male Voters]]/Table1[[#This Row],[Male Population]]</f>
        <v>0.61743296197948794</v>
      </c>
      <c r="U2527" s="94">
        <f>Table1[[#This Row],[Total Voters]]/Table1[[#This Row],[Total Population]]</f>
        <v>0.62584761135703404</v>
      </c>
      <c r="V2527" s="94">
        <f>Table1[[#This Row],[Female Ballots]]/Table1[[#This Row],[Female Population]]</f>
        <v>0.27570836345071553</v>
      </c>
      <c r="W2527" s="94">
        <f>Table1[[#This Row],[Male Ballots]]/Table1[[#This Row],[Male Population]]</f>
        <v>0.27032414178659014</v>
      </c>
      <c r="X2527" s="94">
        <f>Table1[[#This Row],[Total Ballots]]/Table1[[#This Row],[Total Population]]</f>
        <v>0.2751209298247364</v>
      </c>
      <c r="Y2527" s="94">
        <f>Table1[[#This Row],[Female Ballots]]/Table1[[#This Row],[Female Voters]]</f>
        <v>0.44425675675675674</v>
      </c>
      <c r="Z2527" s="95">
        <f>Table1[[#This Row],[Male Ballots]]/Table1[[#This Row],[Male Voters]]</f>
        <v>0.43781942078364566</v>
      </c>
      <c r="AA2527" s="94">
        <f>Table1[[#This Row],[Total Ballots]]/Table1[[#This Row],[Total Voters]]</f>
        <v>0.43959731543624159</v>
      </c>
    </row>
    <row r="2528" spans="1:27" s="7" customFormat="1" x14ac:dyDescent="0.35">
      <c r="A2528" s="102" t="s">
        <v>59</v>
      </c>
      <c r="B2528" s="103">
        <v>2021</v>
      </c>
      <c r="C2528" s="103" t="s">
        <v>82</v>
      </c>
      <c r="D2528" s="103"/>
      <c r="E2528" s="109"/>
      <c r="F2528" s="109"/>
      <c r="G2528" s="110" t="s">
        <v>67</v>
      </c>
      <c r="H2528" s="132">
        <v>1241.2929999999999</v>
      </c>
      <c r="I2528" s="132">
        <v>1207.6289299999999</v>
      </c>
      <c r="J2528" s="133">
        <v>2448.9218999999998</v>
      </c>
      <c r="K2528" s="112">
        <v>975</v>
      </c>
      <c r="L2528" s="112">
        <v>888</v>
      </c>
      <c r="M2528" s="112">
        <v>15</v>
      </c>
      <c r="N2528" s="112">
        <v>1878</v>
      </c>
      <c r="O2528" s="112">
        <v>624</v>
      </c>
      <c r="P2528" s="112">
        <v>549</v>
      </c>
      <c r="Q2528" s="112">
        <v>9</v>
      </c>
      <c r="R2528" s="113">
        <v>1182</v>
      </c>
      <c r="S2528" s="94">
        <f>Table1[[#This Row],[Female Voters]]/Table1[[#This Row],[Female Population]]</f>
        <v>0.78547127873918576</v>
      </c>
      <c r="T2528" s="94">
        <f>Table1[[#This Row],[Male Voters]]/Table1[[#This Row],[Male Population]]</f>
        <v>0.73532521285325625</v>
      </c>
      <c r="U2528" s="94">
        <f>Table1[[#This Row],[Total Voters]]/Table1[[#This Row],[Total Population]]</f>
        <v>0.76686806549445297</v>
      </c>
      <c r="V2528" s="94">
        <f>Table1[[#This Row],[Female Ballots]]/Table1[[#This Row],[Female Population]]</f>
        <v>0.50270161839307892</v>
      </c>
      <c r="W2528" s="94">
        <f>Table1[[#This Row],[Male Ballots]]/Table1[[#This Row],[Male Population]]</f>
        <v>0.45460984443292535</v>
      </c>
      <c r="X2528" s="94">
        <f>Table1[[#This Row],[Total Ballots]]/Table1[[#This Row],[Total Population]]</f>
        <v>0.48266137029523076</v>
      </c>
      <c r="Y2528" s="94">
        <f>Table1[[#This Row],[Female Ballots]]/Table1[[#This Row],[Female Voters]]</f>
        <v>0.64</v>
      </c>
      <c r="Z2528" s="95">
        <f>Table1[[#This Row],[Male Ballots]]/Table1[[#This Row],[Male Voters]]</f>
        <v>0.6182432432432432</v>
      </c>
      <c r="AA2528" s="94">
        <f>Table1[[#This Row],[Total Ballots]]/Table1[[#This Row],[Total Voters]]</f>
        <v>0.62939297124600635</v>
      </c>
    </row>
    <row r="2529" spans="1:27" s="7" customFormat="1" x14ac:dyDescent="0.35">
      <c r="A2529" s="102" t="s">
        <v>37</v>
      </c>
      <c r="B2529" s="103">
        <v>2021</v>
      </c>
      <c r="C2529" s="103" t="s">
        <v>82</v>
      </c>
      <c r="D2529" s="16" t="s">
        <v>87</v>
      </c>
      <c r="E2529" s="109"/>
      <c r="F2529" s="109"/>
      <c r="G2529" s="110" t="s">
        <v>79</v>
      </c>
      <c r="H2529" s="132">
        <v>9322.1488000000008</v>
      </c>
      <c r="I2529" s="132">
        <v>8668.7036000000007</v>
      </c>
      <c r="J2529" s="133">
        <v>17990.852899999998</v>
      </c>
      <c r="K2529" s="104">
        <v>7766</v>
      </c>
      <c r="L2529" s="104">
        <v>7000</v>
      </c>
      <c r="M2529" s="104">
        <v>178</v>
      </c>
      <c r="N2529" s="104">
        <v>14944</v>
      </c>
      <c r="O2529" s="104">
        <v>2969</v>
      </c>
      <c r="P2529" s="104">
        <v>2669</v>
      </c>
      <c r="Q2529" s="104">
        <v>37</v>
      </c>
      <c r="R2529" s="104">
        <v>5675</v>
      </c>
      <c r="S2529" s="94">
        <f>Table1[[#This Row],[Female Voters]]/Table1[[#This Row],[Female Population]]</f>
        <v>0.83306973173395382</v>
      </c>
      <c r="T2529" s="94">
        <f>Table1[[#This Row],[Male Voters]]/Table1[[#This Row],[Male Population]]</f>
        <v>0.80750251975393406</v>
      </c>
      <c r="U2529" s="94">
        <f>Table1[[#This Row],[Total Voters]]/Table1[[#This Row],[Total Population]]</f>
        <v>0.83064433259859527</v>
      </c>
      <c r="V2529" s="94">
        <f>Table1[[#This Row],[Female Ballots]]/Table1[[#This Row],[Female Population]]</f>
        <v>0.3184888016376653</v>
      </c>
      <c r="W2529" s="94">
        <f>Table1[[#This Row],[Male Ballots]]/Table1[[#This Row],[Male Population]]</f>
        <v>0.30788917503189284</v>
      </c>
      <c r="X2529" s="94">
        <f>Table1[[#This Row],[Total Ballots]]/Table1[[#This Row],[Total Population]]</f>
        <v>0.31543807464514373</v>
      </c>
      <c r="Y2529" s="94">
        <f>Table1[[#This Row],[Female Ballots]]/Table1[[#This Row],[Female Voters]]</f>
        <v>0.38230749420551119</v>
      </c>
      <c r="Z2529" s="95">
        <f>Table1[[#This Row],[Male Ballots]]/Table1[[#This Row],[Male Voters]]</f>
        <v>0.38128571428571428</v>
      </c>
      <c r="AA2529" s="94">
        <f>Table1[[#This Row],[Total Ballots]]/Table1[[#This Row],[Total Voters]]</f>
        <v>0.37975107066381159</v>
      </c>
    </row>
    <row r="2530" spans="1:27" s="7" customFormat="1" x14ac:dyDescent="0.35">
      <c r="A2530" s="102" t="s">
        <v>37</v>
      </c>
      <c r="B2530" s="103">
        <v>2021</v>
      </c>
      <c r="C2530" s="103" t="s">
        <v>82</v>
      </c>
      <c r="D2530" s="16" t="s">
        <v>87</v>
      </c>
      <c r="E2530" s="109"/>
      <c r="F2530" s="109"/>
      <c r="G2530" s="110" t="s">
        <v>62</v>
      </c>
      <c r="H2530" s="132">
        <v>868.24389999999994</v>
      </c>
      <c r="I2530" s="132">
        <v>848.71109999999999</v>
      </c>
      <c r="J2530" s="133">
        <v>1716.9555</v>
      </c>
      <c r="K2530" s="104">
        <v>557</v>
      </c>
      <c r="L2530" s="104">
        <v>584</v>
      </c>
      <c r="M2530" s="104">
        <v>20</v>
      </c>
      <c r="N2530" s="104">
        <v>1161</v>
      </c>
      <c r="O2530" s="104">
        <v>57</v>
      </c>
      <c r="P2530" s="104">
        <v>65</v>
      </c>
      <c r="Q2530" s="104">
        <v>3</v>
      </c>
      <c r="R2530" s="104">
        <v>125</v>
      </c>
      <c r="S2530" s="94">
        <f>Table1[[#This Row],[Female Voters]]/Table1[[#This Row],[Female Population]]</f>
        <v>0.64152480656644983</v>
      </c>
      <c r="T2530" s="94">
        <f>Table1[[#This Row],[Male Voters]]/Table1[[#This Row],[Male Population]]</f>
        <v>0.68810222936874521</v>
      </c>
      <c r="U2530" s="94">
        <f>Table1[[#This Row],[Total Voters]]/Table1[[#This Row],[Total Population]]</f>
        <v>0.67619690784065167</v>
      </c>
      <c r="V2530" s="94">
        <f>Table1[[#This Row],[Female Ballots]]/Table1[[#This Row],[Female Population]]</f>
        <v>6.5649755788667219E-2</v>
      </c>
      <c r="W2530" s="94">
        <f>Table1[[#This Row],[Male Ballots]]/Table1[[#This Row],[Male Population]]</f>
        <v>7.6586720734534985E-2</v>
      </c>
      <c r="X2530" s="94">
        <f>Table1[[#This Row],[Total Ballots]]/Table1[[#This Row],[Total Population]]</f>
        <v>7.2803284651232952E-2</v>
      </c>
      <c r="Y2530" s="94">
        <f>Table1[[#This Row],[Female Ballots]]/Table1[[#This Row],[Female Voters]]</f>
        <v>0.10233393177737882</v>
      </c>
      <c r="Z2530" s="95">
        <f>Table1[[#This Row],[Male Ballots]]/Table1[[#This Row],[Male Voters]]</f>
        <v>0.1113013698630137</v>
      </c>
      <c r="AA2530" s="94">
        <f>Table1[[#This Row],[Total Ballots]]/Table1[[#This Row],[Total Voters]]</f>
        <v>0.10766580534022395</v>
      </c>
    </row>
    <row r="2531" spans="1:27" s="7" customFormat="1" x14ac:dyDescent="0.35">
      <c r="A2531" s="102" t="s">
        <v>37</v>
      </c>
      <c r="B2531" s="103">
        <v>2021</v>
      </c>
      <c r="C2531" s="103" t="s">
        <v>82</v>
      </c>
      <c r="D2531" s="16" t="s">
        <v>87</v>
      </c>
      <c r="E2531" s="109"/>
      <c r="F2531" s="109"/>
      <c r="G2531" s="110" t="s">
        <v>63</v>
      </c>
      <c r="H2531" s="132">
        <v>1200.7903000000001</v>
      </c>
      <c r="I2531" s="132">
        <v>1189.3438000000001</v>
      </c>
      <c r="J2531" s="133">
        <v>2390.134</v>
      </c>
      <c r="K2531" s="104">
        <v>917</v>
      </c>
      <c r="L2531" s="104">
        <v>895</v>
      </c>
      <c r="M2531" s="104">
        <v>32</v>
      </c>
      <c r="N2531" s="104">
        <v>1844</v>
      </c>
      <c r="O2531" s="104">
        <v>102</v>
      </c>
      <c r="P2531" s="104">
        <v>101</v>
      </c>
      <c r="Q2531" s="104">
        <v>4</v>
      </c>
      <c r="R2531" s="104">
        <v>207</v>
      </c>
      <c r="S2531" s="94">
        <f>Table1[[#This Row],[Female Voters]]/Table1[[#This Row],[Female Population]]</f>
        <v>0.76366373046151348</v>
      </c>
      <c r="T2531" s="94">
        <f>Table1[[#This Row],[Male Voters]]/Table1[[#This Row],[Male Population]]</f>
        <v>0.752515799048181</v>
      </c>
      <c r="U2531" s="94">
        <f>Table1[[#This Row],[Total Voters]]/Table1[[#This Row],[Total Population]]</f>
        <v>0.77150486123372164</v>
      </c>
      <c r="V2531" s="94">
        <f>Table1[[#This Row],[Female Ballots]]/Table1[[#This Row],[Female Population]]</f>
        <v>8.494405725962309E-2</v>
      </c>
      <c r="W2531" s="94">
        <f>Table1[[#This Row],[Male Ballots]]/Table1[[#This Row],[Male Population]]</f>
        <v>8.4920777322755617E-2</v>
      </c>
      <c r="X2531" s="94">
        <f>Table1[[#This Row],[Total Ballots]]/Table1[[#This Row],[Total Population]]</f>
        <v>8.6606022925911269E-2</v>
      </c>
      <c r="Y2531" s="94">
        <f>Table1[[#This Row],[Female Ballots]]/Table1[[#This Row],[Female Voters]]</f>
        <v>0.11123227917121047</v>
      </c>
      <c r="Z2531" s="95">
        <f>Table1[[#This Row],[Male Ballots]]/Table1[[#This Row],[Male Voters]]</f>
        <v>0.11284916201117319</v>
      </c>
      <c r="AA2531" s="94">
        <f>Table1[[#This Row],[Total Ballots]]/Table1[[#This Row],[Total Voters]]</f>
        <v>0.11225596529284165</v>
      </c>
    </row>
    <row r="2532" spans="1:27" s="7" customFormat="1" x14ac:dyDescent="0.35">
      <c r="A2532" s="102" t="s">
        <v>37</v>
      </c>
      <c r="B2532" s="103">
        <v>2021</v>
      </c>
      <c r="C2532" s="103" t="s">
        <v>82</v>
      </c>
      <c r="D2532" s="16" t="s">
        <v>87</v>
      </c>
      <c r="E2532" s="109"/>
      <c r="F2532" s="109"/>
      <c r="G2532" s="110" t="s">
        <v>64</v>
      </c>
      <c r="H2532" s="132">
        <v>1277.2683000000002</v>
      </c>
      <c r="I2532" s="132">
        <v>1188.94</v>
      </c>
      <c r="J2532" s="133">
        <v>2466.2079999999996</v>
      </c>
      <c r="K2532" s="104">
        <v>1043</v>
      </c>
      <c r="L2532" s="104">
        <v>920</v>
      </c>
      <c r="M2532" s="104">
        <v>38</v>
      </c>
      <c r="N2532" s="104">
        <v>2001</v>
      </c>
      <c r="O2532" s="104">
        <v>209</v>
      </c>
      <c r="P2532" s="104">
        <v>173</v>
      </c>
      <c r="Q2532" s="104">
        <v>5</v>
      </c>
      <c r="R2532" s="104">
        <v>387</v>
      </c>
      <c r="S2532" s="94">
        <f>Table1[[#This Row],[Female Voters]]/Table1[[#This Row],[Female Population]]</f>
        <v>0.81658646033883397</v>
      </c>
      <c r="T2532" s="94">
        <f>Table1[[#This Row],[Male Voters]]/Table1[[#This Row],[Male Population]]</f>
        <v>0.77379850959678365</v>
      </c>
      <c r="U2532" s="94">
        <f>Table1[[#This Row],[Total Voters]]/Table1[[#This Row],[Total Population]]</f>
        <v>0.81136708663665036</v>
      </c>
      <c r="V2532" s="94">
        <f>Table1[[#This Row],[Female Ballots]]/Table1[[#This Row],[Female Population]]</f>
        <v>0.16363046041305493</v>
      </c>
      <c r="W2532" s="94">
        <f>Table1[[#This Row],[Male Ballots]]/Table1[[#This Row],[Male Population]]</f>
        <v>0.14550776321765604</v>
      </c>
      <c r="X2532" s="94">
        <f>Table1[[#This Row],[Total Ballots]]/Table1[[#This Row],[Total Population]]</f>
        <v>0.15692107072882744</v>
      </c>
      <c r="Y2532" s="94">
        <f>Table1[[#This Row],[Female Ballots]]/Table1[[#This Row],[Female Voters]]</f>
        <v>0.20038350910834132</v>
      </c>
      <c r="Z2532" s="95">
        <f>Table1[[#This Row],[Male Ballots]]/Table1[[#This Row],[Male Voters]]</f>
        <v>0.18804347826086956</v>
      </c>
      <c r="AA2532" s="94">
        <f>Table1[[#This Row],[Total Ballots]]/Table1[[#This Row],[Total Voters]]</f>
        <v>0.19340329835082459</v>
      </c>
    </row>
    <row r="2533" spans="1:27" s="7" customFormat="1" x14ac:dyDescent="0.35">
      <c r="A2533" s="102" t="s">
        <v>37</v>
      </c>
      <c r="B2533" s="103">
        <v>2021</v>
      </c>
      <c r="C2533" s="103" t="s">
        <v>82</v>
      </c>
      <c r="D2533" s="16" t="s">
        <v>87</v>
      </c>
      <c r="E2533" s="109"/>
      <c r="F2533" s="109"/>
      <c r="G2533" s="110" t="s">
        <v>65</v>
      </c>
      <c r="H2533" s="132">
        <v>1249.8187</v>
      </c>
      <c r="I2533" s="132">
        <v>1199.4166</v>
      </c>
      <c r="J2533" s="133">
        <v>2449.2359999999999</v>
      </c>
      <c r="K2533" s="104">
        <v>1094</v>
      </c>
      <c r="L2533" s="104">
        <v>990</v>
      </c>
      <c r="M2533" s="104">
        <v>30</v>
      </c>
      <c r="N2533" s="104">
        <v>2114</v>
      </c>
      <c r="O2533" s="104">
        <v>286</v>
      </c>
      <c r="P2533" s="104">
        <v>266</v>
      </c>
      <c r="Q2533" s="104">
        <v>6</v>
      </c>
      <c r="R2533" s="104">
        <v>558</v>
      </c>
      <c r="S2533" s="94">
        <f>Table1[[#This Row],[Female Voters]]/Table1[[#This Row],[Female Population]]</f>
        <v>0.87532695742190447</v>
      </c>
      <c r="T2533" s="94">
        <f>Table1[[#This Row],[Male Voters]]/Table1[[#This Row],[Male Population]]</f>
        <v>0.82540128259021928</v>
      </c>
      <c r="U2533" s="94">
        <f>Table1[[#This Row],[Total Voters]]/Table1[[#This Row],[Total Population]]</f>
        <v>0.8631262973433349</v>
      </c>
      <c r="V2533" s="94">
        <f>Table1[[#This Row],[Female Ballots]]/Table1[[#This Row],[Female Population]]</f>
        <v>0.22883318996587265</v>
      </c>
      <c r="W2533" s="94">
        <f>Table1[[#This Row],[Male Ballots]]/Table1[[#This Row],[Male Population]]</f>
        <v>0.22177448602929123</v>
      </c>
      <c r="X2533" s="94">
        <f>Table1[[#This Row],[Total Ballots]]/Table1[[#This Row],[Total Population]]</f>
        <v>0.22782614660245074</v>
      </c>
      <c r="Y2533" s="94">
        <f>Table1[[#This Row],[Female Ballots]]/Table1[[#This Row],[Female Voters]]</f>
        <v>0.26142595978062155</v>
      </c>
      <c r="Z2533" s="95">
        <f>Table1[[#This Row],[Male Ballots]]/Table1[[#This Row],[Male Voters]]</f>
        <v>0.2686868686868687</v>
      </c>
      <c r="AA2533" s="94">
        <f>Table1[[#This Row],[Total Ballots]]/Table1[[#This Row],[Total Voters]]</f>
        <v>0.26395458845789971</v>
      </c>
    </row>
    <row r="2534" spans="1:27" s="7" customFormat="1" x14ac:dyDescent="0.35">
      <c r="A2534" s="102" t="s">
        <v>37</v>
      </c>
      <c r="B2534" s="103">
        <v>2021</v>
      </c>
      <c r="C2534" s="103" t="s">
        <v>82</v>
      </c>
      <c r="D2534" s="16" t="s">
        <v>87</v>
      </c>
      <c r="E2534" s="109"/>
      <c r="F2534" s="109"/>
      <c r="G2534" s="110" t="s">
        <v>66</v>
      </c>
      <c r="H2534" s="132">
        <v>1813.7847999999999</v>
      </c>
      <c r="I2534" s="132">
        <v>1557.3434999999999</v>
      </c>
      <c r="J2534" s="133">
        <v>3371.1279999999997</v>
      </c>
      <c r="K2534" s="104">
        <v>1489</v>
      </c>
      <c r="L2534" s="104">
        <v>1238</v>
      </c>
      <c r="M2534" s="104">
        <v>27</v>
      </c>
      <c r="N2534" s="104">
        <v>2754</v>
      </c>
      <c r="O2534" s="104">
        <v>648</v>
      </c>
      <c r="P2534" s="104">
        <v>545</v>
      </c>
      <c r="Q2534" s="104">
        <v>8</v>
      </c>
      <c r="R2534" s="104">
        <v>1201</v>
      </c>
      <c r="S2534" s="94">
        <f>Table1[[#This Row],[Female Voters]]/Table1[[#This Row],[Female Population]]</f>
        <v>0.82093531713354306</v>
      </c>
      <c r="T2534" s="94">
        <f>Table1[[#This Row],[Male Voters]]/Table1[[#This Row],[Male Population]]</f>
        <v>0.79494344054474819</v>
      </c>
      <c r="U2534" s="94">
        <f>Table1[[#This Row],[Total Voters]]/Table1[[#This Row],[Total Population]]</f>
        <v>0.81693723881146019</v>
      </c>
      <c r="V2534" s="94">
        <f>Table1[[#This Row],[Female Ballots]]/Table1[[#This Row],[Female Population]]</f>
        <v>0.35726399294999056</v>
      </c>
      <c r="W2534" s="94">
        <f>Table1[[#This Row],[Male Ballots]]/Table1[[#This Row],[Male Population]]</f>
        <v>0.34995490718650063</v>
      </c>
      <c r="X2534" s="94">
        <f>Table1[[#This Row],[Total Ballots]]/Table1[[#This Row],[Total Population]]</f>
        <v>0.35626057509533904</v>
      </c>
      <c r="Y2534" s="94">
        <f>Table1[[#This Row],[Female Ballots]]/Table1[[#This Row],[Female Voters]]</f>
        <v>0.43519140362659503</v>
      </c>
      <c r="Z2534" s="95">
        <f>Table1[[#This Row],[Male Ballots]]/Table1[[#This Row],[Male Voters]]</f>
        <v>0.44022617124394187</v>
      </c>
      <c r="AA2534" s="94">
        <f>Table1[[#This Row],[Total Ballots]]/Table1[[#This Row],[Total Voters]]</f>
        <v>0.43609295570079881</v>
      </c>
    </row>
    <row r="2535" spans="1:27" s="7" customFormat="1" x14ac:dyDescent="0.35">
      <c r="A2535" s="102" t="s">
        <v>37</v>
      </c>
      <c r="B2535" s="103">
        <v>2021</v>
      </c>
      <c r="C2535" s="103" t="s">
        <v>82</v>
      </c>
      <c r="D2535" s="16" t="s">
        <v>87</v>
      </c>
      <c r="E2535" s="109"/>
      <c r="F2535" s="109"/>
      <c r="G2535" s="110" t="s">
        <v>67</v>
      </c>
      <c r="H2535" s="132">
        <v>2912.2428</v>
      </c>
      <c r="I2535" s="132">
        <v>2684.9486000000002</v>
      </c>
      <c r="J2535" s="133">
        <v>5597.1913999999997</v>
      </c>
      <c r="K2535" s="104">
        <v>2666</v>
      </c>
      <c r="L2535" s="104">
        <v>2373</v>
      </c>
      <c r="M2535" s="104">
        <v>31</v>
      </c>
      <c r="N2535" s="104">
        <v>5070</v>
      </c>
      <c r="O2535" s="104">
        <v>1667</v>
      </c>
      <c r="P2535" s="104">
        <v>1519</v>
      </c>
      <c r="Q2535" s="104">
        <v>11</v>
      </c>
      <c r="R2535" s="104">
        <v>3197</v>
      </c>
      <c r="S2535" s="94">
        <f>Table1[[#This Row],[Female Voters]]/Table1[[#This Row],[Female Population]]</f>
        <v>0.9154456489685544</v>
      </c>
      <c r="T2535" s="94">
        <f>Table1[[#This Row],[Male Voters]]/Table1[[#This Row],[Male Population]]</f>
        <v>0.8838158019114406</v>
      </c>
      <c r="U2535" s="94">
        <f>Table1[[#This Row],[Total Voters]]/Table1[[#This Row],[Total Population]]</f>
        <v>0.90581143964453315</v>
      </c>
      <c r="V2535" s="94">
        <f>Table1[[#This Row],[Female Ballots]]/Table1[[#This Row],[Female Population]]</f>
        <v>0.57241106407748699</v>
      </c>
      <c r="W2535" s="94">
        <f>Table1[[#This Row],[Male Ballots]]/Table1[[#This Row],[Male Population]]</f>
        <v>0.56574639827369499</v>
      </c>
      <c r="X2535" s="94">
        <f>Table1[[#This Row],[Total Ballots]]/Table1[[#This Row],[Total Population]]</f>
        <v>0.57117932397309124</v>
      </c>
      <c r="Y2535" s="94">
        <f>Table1[[#This Row],[Female Ballots]]/Table1[[#This Row],[Female Voters]]</f>
        <v>0.62528132033008255</v>
      </c>
      <c r="Z2535" s="95">
        <f>Table1[[#This Row],[Male Ballots]]/Table1[[#This Row],[Male Voters]]</f>
        <v>0.64011799410029502</v>
      </c>
      <c r="AA2535" s="94">
        <f>Table1[[#This Row],[Total Ballots]]/Table1[[#This Row],[Total Voters]]</f>
        <v>0.63057199211045367</v>
      </c>
    </row>
    <row r="2536" spans="1:27" s="7" customFormat="1" x14ac:dyDescent="0.35">
      <c r="A2536" s="102" t="s">
        <v>48</v>
      </c>
      <c r="B2536" s="103">
        <v>2021</v>
      </c>
      <c r="C2536" s="103" t="s">
        <v>82</v>
      </c>
      <c r="D2536" s="16" t="s">
        <v>87</v>
      </c>
      <c r="E2536" s="109"/>
      <c r="F2536" s="109"/>
      <c r="G2536" s="110" t="s">
        <v>79</v>
      </c>
      <c r="H2536" s="132">
        <v>78865.801999999996</v>
      </c>
      <c r="I2536" s="132">
        <v>76303.120999999999</v>
      </c>
      <c r="J2536" s="133">
        <v>155168.913</v>
      </c>
      <c r="K2536" s="104">
        <v>62692</v>
      </c>
      <c r="L2536" s="104">
        <v>59245</v>
      </c>
      <c r="M2536" s="104">
        <v>3481</v>
      </c>
      <c r="N2536" s="104">
        <v>125418</v>
      </c>
      <c r="O2536" s="104">
        <v>24667</v>
      </c>
      <c r="P2536" s="104">
        <v>23100</v>
      </c>
      <c r="Q2536" s="104">
        <v>913</v>
      </c>
      <c r="R2536" s="104">
        <v>48680</v>
      </c>
      <c r="S2536" s="94">
        <f>Table1[[#This Row],[Female Voters]]/Table1[[#This Row],[Female Population]]</f>
        <v>0.7949199578291235</v>
      </c>
      <c r="T2536" s="94">
        <f>Table1[[#This Row],[Male Voters]]/Table1[[#This Row],[Male Population]]</f>
        <v>0.77644268312432463</v>
      </c>
      <c r="U2536" s="94">
        <f>Table1[[#This Row],[Total Voters]]/Table1[[#This Row],[Total Population]]</f>
        <v>0.80826756838852121</v>
      </c>
      <c r="V2536" s="94">
        <f>Table1[[#This Row],[Female Ballots]]/Table1[[#This Row],[Female Population]]</f>
        <v>0.31277181458194009</v>
      </c>
      <c r="W2536" s="94">
        <f>Table1[[#This Row],[Male Ballots]]/Table1[[#This Row],[Male Population]]</f>
        <v>0.3027399102062942</v>
      </c>
      <c r="X2536" s="94">
        <f>Table1[[#This Row],[Total Ballots]]/Table1[[#This Row],[Total Population]]</f>
        <v>0.31372263334731232</v>
      </c>
      <c r="Y2536" s="94">
        <f>Table1[[#This Row],[Female Ballots]]/Table1[[#This Row],[Female Voters]]</f>
        <v>0.39346328080137816</v>
      </c>
      <c r="Z2536" s="95">
        <f>Table1[[#This Row],[Male Ballots]]/Table1[[#This Row],[Male Voters]]</f>
        <v>0.3899063212085408</v>
      </c>
      <c r="AA2536" s="94">
        <f>Table1[[#This Row],[Total Ballots]]/Table1[[#This Row],[Total Voters]]</f>
        <v>0.3881420529748521</v>
      </c>
    </row>
    <row r="2537" spans="1:27" s="7" customFormat="1" x14ac:dyDescent="0.35">
      <c r="A2537" s="102" t="s">
        <v>48</v>
      </c>
      <c r="B2537" s="103">
        <v>2021</v>
      </c>
      <c r="C2537" s="103" t="s">
        <v>82</v>
      </c>
      <c r="D2537" s="16" t="s">
        <v>87</v>
      </c>
      <c r="E2537" s="109"/>
      <c r="F2537" s="109"/>
      <c r="G2537" s="110" t="s">
        <v>62</v>
      </c>
      <c r="H2537" s="132">
        <v>9067.7860000000001</v>
      </c>
      <c r="I2537" s="132">
        <v>9416.9989999999998</v>
      </c>
      <c r="J2537" s="133">
        <v>18484.781999999999</v>
      </c>
      <c r="K2537" s="112">
        <v>6079</v>
      </c>
      <c r="L2537" s="112">
        <v>6406</v>
      </c>
      <c r="M2537" s="112">
        <v>555</v>
      </c>
      <c r="N2537" s="112">
        <v>13040</v>
      </c>
      <c r="O2537" s="112">
        <v>856</v>
      </c>
      <c r="P2537" s="112">
        <v>935</v>
      </c>
      <c r="Q2537" s="112">
        <v>105</v>
      </c>
      <c r="R2537" s="113">
        <v>1896</v>
      </c>
      <c r="S2537" s="94">
        <f>Table1[[#This Row],[Female Voters]]/Table1[[#This Row],[Female Population]]</f>
        <v>0.67039517694837525</v>
      </c>
      <c r="T2537" s="94">
        <f>Table1[[#This Row],[Male Voters]]/Table1[[#This Row],[Male Population]]</f>
        <v>0.68025917810971415</v>
      </c>
      <c r="U2537" s="94">
        <f>Table1[[#This Row],[Total Voters]]/Table1[[#This Row],[Total Population]]</f>
        <v>0.70544516024046167</v>
      </c>
      <c r="V2537" s="94">
        <f>Table1[[#This Row],[Female Ballots]]/Table1[[#This Row],[Female Population]]</f>
        <v>9.440011045695168E-2</v>
      </c>
      <c r="W2537" s="94">
        <f>Table1[[#This Row],[Male Ballots]]/Table1[[#This Row],[Male Population]]</f>
        <v>9.928853130386868E-2</v>
      </c>
      <c r="X2537" s="94">
        <f>Table1[[#This Row],[Total Ballots]]/Table1[[#This Row],[Total Population]]</f>
        <v>0.10257086072207938</v>
      </c>
      <c r="Y2537" s="94">
        <f>Table1[[#This Row],[Female Ballots]]/Table1[[#This Row],[Female Voters]]</f>
        <v>0.14081263365685145</v>
      </c>
      <c r="Z2537" s="95">
        <f>Table1[[#This Row],[Male Ballots]]/Table1[[#This Row],[Male Voters]]</f>
        <v>0.14595691539182018</v>
      </c>
      <c r="AA2537" s="94">
        <f>Table1[[#This Row],[Total Ballots]]/Table1[[#This Row],[Total Voters]]</f>
        <v>0.14539877300613496</v>
      </c>
    </row>
    <row r="2538" spans="1:27" s="7" customFormat="1" x14ac:dyDescent="0.35">
      <c r="A2538" s="102" t="s">
        <v>48</v>
      </c>
      <c r="B2538" s="103">
        <v>2021</v>
      </c>
      <c r="C2538" s="103" t="s">
        <v>82</v>
      </c>
      <c r="D2538" s="16" t="s">
        <v>87</v>
      </c>
      <c r="E2538" s="109"/>
      <c r="F2538" s="109"/>
      <c r="G2538" s="110" t="s">
        <v>63</v>
      </c>
      <c r="H2538" s="132">
        <v>13768.331999999999</v>
      </c>
      <c r="I2538" s="132">
        <v>14011.459000000001</v>
      </c>
      <c r="J2538" s="133">
        <v>27779.79</v>
      </c>
      <c r="K2538" s="112">
        <v>10507</v>
      </c>
      <c r="L2538" s="112">
        <v>10075</v>
      </c>
      <c r="M2538" s="112">
        <v>727</v>
      </c>
      <c r="N2538" s="112">
        <v>21309</v>
      </c>
      <c r="O2538" s="112">
        <v>1867</v>
      </c>
      <c r="P2538" s="112">
        <v>1634</v>
      </c>
      <c r="Q2538" s="112">
        <v>132</v>
      </c>
      <c r="R2538" s="113">
        <v>3633</v>
      </c>
      <c r="S2538" s="94">
        <f>Table1[[#This Row],[Female Voters]]/Table1[[#This Row],[Female Population]]</f>
        <v>0.76312802451306383</v>
      </c>
      <c r="T2538" s="94">
        <f>Table1[[#This Row],[Male Voters]]/Table1[[#This Row],[Male Population]]</f>
        <v>0.71905431118914875</v>
      </c>
      <c r="U2538" s="94">
        <f>Table1[[#This Row],[Total Voters]]/Table1[[#This Row],[Total Population]]</f>
        <v>0.76706843356267274</v>
      </c>
      <c r="V2538" s="94">
        <f>Table1[[#This Row],[Female Ballots]]/Table1[[#This Row],[Female Population]]</f>
        <v>0.13560102995773202</v>
      </c>
      <c r="W2538" s="94">
        <f>Table1[[#This Row],[Male Ballots]]/Table1[[#This Row],[Male Population]]</f>
        <v>0.11661883319931207</v>
      </c>
      <c r="X2538" s="94">
        <f>Table1[[#This Row],[Total Ballots]]/Table1[[#This Row],[Total Population]]</f>
        <v>0.13077852640354731</v>
      </c>
      <c r="Y2538" s="94">
        <f>Table1[[#This Row],[Female Ballots]]/Table1[[#This Row],[Female Voters]]</f>
        <v>0.17769106310078994</v>
      </c>
      <c r="Z2538" s="95">
        <f>Table1[[#This Row],[Male Ballots]]/Table1[[#This Row],[Male Voters]]</f>
        <v>0.16218362282878412</v>
      </c>
      <c r="AA2538" s="94">
        <f>Table1[[#This Row],[Total Ballots]]/Table1[[#This Row],[Total Voters]]</f>
        <v>0.17049134168661129</v>
      </c>
    </row>
    <row r="2539" spans="1:27" s="7" customFormat="1" x14ac:dyDescent="0.35">
      <c r="A2539" s="102" t="s">
        <v>48</v>
      </c>
      <c r="B2539" s="103">
        <v>2021</v>
      </c>
      <c r="C2539" s="103" t="s">
        <v>82</v>
      </c>
      <c r="D2539" s="16" t="s">
        <v>87</v>
      </c>
      <c r="E2539" s="109"/>
      <c r="F2539" s="109"/>
      <c r="G2539" s="110" t="s">
        <v>64</v>
      </c>
      <c r="H2539" s="132">
        <v>13847.663</v>
      </c>
      <c r="I2539" s="132">
        <v>13868.22</v>
      </c>
      <c r="J2539" s="133">
        <v>27715.879999999997</v>
      </c>
      <c r="K2539" s="112">
        <v>10729</v>
      </c>
      <c r="L2539" s="112">
        <v>10279</v>
      </c>
      <c r="M2539" s="112">
        <v>643</v>
      </c>
      <c r="N2539" s="112">
        <v>21651</v>
      </c>
      <c r="O2539" s="112">
        <v>3441</v>
      </c>
      <c r="P2539" s="112">
        <v>3071</v>
      </c>
      <c r="Q2539" s="112">
        <v>158</v>
      </c>
      <c r="R2539" s="113">
        <v>6670</v>
      </c>
      <c r="S2539" s="94">
        <f>Table1[[#This Row],[Female Voters]]/Table1[[#This Row],[Female Population]]</f>
        <v>0.77478777465916082</v>
      </c>
      <c r="T2539" s="94">
        <f>Table1[[#This Row],[Male Voters]]/Table1[[#This Row],[Male Population]]</f>
        <v>0.74119101081465399</v>
      </c>
      <c r="U2539" s="94">
        <f>Table1[[#This Row],[Total Voters]]/Table1[[#This Row],[Total Population]]</f>
        <v>0.78117671169019354</v>
      </c>
      <c r="V2539" s="94">
        <f>Table1[[#This Row],[Female Ballots]]/Table1[[#This Row],[Female Population]]</f>
        <v>0.24848958268265192</v>
      </c>
      <c r="W2539" s="94">
        <f>Table1[[#This Row],[Male Ballots]]/Table1[[#This Row],[Male Population]]</f>
        <v>0.22144154044282541</v>
      </c>
      <c r="X2539" s="94">
        <f>Table1[[#This Row],[Total Ballots]]/Table1[[#This Row],[Total Population]]</f>
        <v>0.24065625915540118</v>
      </c>
      <c r="Y2539" s="94">
        <f>Table1[[#This Row],[Female Ballots]]/Table1[[#This Row],[Female Voters]]</f>
        <v>0.32071954515798301</v>
      </c>
      <c r="Z2539" s="95">
        <f>Table1[[#This Row],[Male Ballots]]/Table1[[#This Row],[Male Voters]]</f>
        <v>0.29876447125206734</v>
      </c>
      <c r="AA2539" s="94">
        <f>Table1[[#This Row],[Total Ballots]]/Table1[[#This Row],[Total Voters]]</f>
        <v>0.30806891136668052</v>
      </c>
    </row>
    <row r="2540" spans="1:27" s="7" customFormat="1" x14ac:dyDescent="0.35">
      <c r="A2540" s="102" t="s">
        <v>48</v>
      </c>
      <c r="B2540" s="103">
        <v>2021</v>
      </c>
      <c r="C2540" s="103" t="s">
        <v>82</v>
      </c>
      <c r="D2540" s="16" t="s">
        <v>87</v>
      </c>
      <c r="E2540" s="109"/>
      <c r="F2540" s="109"/>
      <c r="G2540" s="110" t="s">
        <v>65</v>
      </c>
      <c r="H2540" s="132">
        <v>11650.284</v>
      </c>
      <c r="I2540" s="132">
        <v>11353.306</v>
      </c>
      <c r="J2540" s="133">
        <v>23003.59</v>
      </c>
      <c r="K2540" s="112">
        <v>9105</v>
      </c>
      <c r="L2540" s="112">
        <v>8569</v>
      </c>
      <c r="M2540" s="112">
        <v>433</v>
      </c>
      <c r="N2540" s="112">
        <v>18107</v>
      </c>
      <c r="O2540" s="112">
        <v>3354</v>
      </c>
      <c r="P2540" s="112">
        <v>3258</v>
      </c>
      <c r="Q2540" s="112">
        <v>112</v>
      </c>
      <c r="R2540" s="113">
        <v>6724</v>
      </c>
      <c r="S2540" s="94">
        <f>Table1[[#This Row],[Female Voters]]/Table1[[#This Row],[Female Population]]</f>
        <v>0.78152601258475762</v>
      </c>
      <c r="T2540" s="94">
        <f>Table1[[#This Row],[Male Voters]]/Table1[[#This Row],[Male Population]]</f>
        <v>0.75475812948228471</v>
      </c>
      <c r="U2540" s="94">
        <f>Table1[[#This Row],[Total Voters]]/Table1[[#This Row],[Total Population]]</f>
        <v>0.78713800758925023</v>
      </c>
      <c r="V2540" s="94">
        <f>Table1[[#This Row],[Female Ballots]]/Table1[[#This Row],[Female Population]]</f>
        <v>0.28788997761771301</v>
      </c>
      <c r="W2540" s="94">
        <f>Table1[[#This Row],[Male Ballots]]/Table1[[#This Row],[Male Population]]</f>
        <v>0.28696487172987323</v>
      </c>
      <c r="X2540" s="94">
        <f>Table1[[#This Row],[Total Ballots]]/Table1[[#This Row],[Total Population]]</f>
        <v>0.29230220152593572</v>
      </c>
      <c r="Y2540" s="94">
        <f>Table1[[#This Row],[Female Ballots]]/Table1[[#This Row],[Female Voters]]</f>
        <v>0.36836902800658977</v>
      </c>
      <c r="Z2540" s="95">
        <f>Table1[[#This Row],[Male Ballots]]/Table1[[#This Row],[Male Voters]]</f>
        <v>0.38020772552223131</v>
      </c>
      <c r="AA2540" s="94">
        <f>Table1[[#This Row],[Total Ballots]]/Table1[[#This Row],[Total Voters]]</f>
        <v>0.37134809742088692</v>
      </c>
    </row>
    <row r="2541" spans="1:27" s="7" customFormat="1" x14ac:dyDescent="0.35">
      <c r="A2541" s="102" t="s">
        <v>48</v>
      </c>
      <c r="B2541" s="103">
        <v>2021</v>
      </c>
      <c r="C2541" s="103" t="s">
        <v>82</v>
      </c>
      <c r="D2541" s="16" t="s">
        <v>87</v>
      </c>
      <c r="E2541" s="109"/>
      <c r="F2541" s="109"/>
      <c r="G2541" s="110" t="s">
        <v>66</v>
      </c>
      <c r="H2541" s="132">
        <v>12566.286</v>
      </c>
      <c r="I2541" s="132">
        <v>11991.326000000001</v>
      </c>
      <c r="J2541" s="133">
        <v>24557.61</v>
      </c>
      <c r="K2541" s="112">
        <v>10490</v>
      </c>
      <c r="L2541" s="112">
        <v>9736</v>
      </c>
      <c r="M2541" s="112">
        <v>535</v>
      </c>
      <c r="N2541" s="112">
        <v>20761</v>
      </c>
      <c r="O2541" s="112">
        <v>5234</v>
      </c>
      <c r="P2541" s="112">
        <v>4748</v>
      </c>
      <c r="Q2541" s="112">
        <v>167</v>
      </c>
      <c r="R2541" s="113">
        <v>10149</v>
      </c>
      <c r="S2541" s="94">
        <f>Table1[[#This Row],[Female Voters]]/Table1[[#This Row],[Female Population]]</f>
        <v>0.8347732973768065</v>
      </c>
      <c r="T2541" s="94">
        <f>Table1[[#This Row],[Male Voters]]/Table1[[#This Row],[Male Population]]</f>
        <v>0.81192021632970357</v>
      </c>
      <c r="U2541" s="94">
        <f>Table1[[#This Row],[Total Voters]]/Table1[[#This Row],[Total Population]]</f>
        <v>0.84539985772231085</v>
      </c>
      <c r="V2541" s="94">
        <f>Table1[[#This Row],[Female Ballots]]/Table1[[#This Row],[Female Population]]</f>
        <v>0.41651129060726455</v>
      </c>
      <c r="W2541" s="94">
        <f>Table1[[#This Row],[Male Ballots]]/Table1[[#This Row],[Male Population]]</f>
        <v>0.39595287460285872</v>
      </c>
      <c r="X2541" s="94">
        <f>Table1[[#This Row],[Total Ballots]]/Table1[[#This Row],[Total Population]]</f>
        <v>0.41327311574701281</v>
      </c>
      <c r="Y2541" s="94">
        <f>Table1[[#This Row],[Female Ballots]]/Table1[[#This Row],[Female Voters]]</f>
        <v>0.49895138226882746</v>
      </c>
      <c r="Z2541" s="95">
        <f>Table1[[#This Row],[Male Ballots]]/Table1[[#This Row],[Male Voters]]</f>
        <v>0.4876746096959737</v>
      </c>
      <c r="AA2541" s="94">
        <f>Table1[[#This Row],[Total Ballots]]/Table1[[#This Row],[Total Voters]]</f>
        <v>0.48884928471653583</v>
      </c>
    </row>
    <row r="2542" spans="1:27" s="7" customFormat="1" x14ac:dyDescent="0.35">
      <c r="A2542" s="102" t="s">
        <v>48</v>
      </c>
      <c r="B2542" s="103">
        <v>2021</v>
      </c>
      <c r="C2542" s="103" t="s">
        <v>82</v>
      </c>
      <c r="D2542" s="16" t="s">
        <v>87</v>
      </c>
      <c r="E2542" s="109"/>
      <c r="F2542" s="109"/>
      <c r="G2542" s="110" t="s">
        <v>67</v>
      </c>
      <c r="H2542" s="132">
        <v>17965.451000000001</v>
      </c>
      <c r="I2542" s="132">
        <v>15661.811000000002</v>
      </c>
      <c r="J2542" s="133">
        <v>33627.260999999999</v>
      </c>
      <c r="K2542" s="112">
        <v>15782</v>
      </c>
      <c r="L2542" s="112">
        <v>14180</v>
      </c>
      <c r="M2542" s="112">
        <v>588</v>
      </c>
      <c r="N2542" s="112">
        <v>30550</v>
      </c>
      <c r="O2542" s="112">
        <v>9915</v>
      </c>
      <c r="P2542" s="112">
        <v>9454</v>
      </c>
      <c r="Q2542" s="112">
        <v>239</v>
      </c>
      <c r="R2542" s="113">
        <v>19608</v>
      </c>
      <c r="S2542" s="94">
        <f>Table1[[#This Row],[Female Voters]]/Table1[[#This Row],[Female Population]]</f>
        <v>0.87846389161062521</v>
      </c>
      <c r="T2542" s="94">
        <f>Table1[[#This Row],[Male Voters]]/Table1[[#This Row],[Male Population]]</f>
        <v>0.90538699515656262</v>
      </c>
      <c r="U2542" s="94">
        <f>Table1[[#This Row],[Total Voters]]/Table1[[#This Row],[Total Population]]</f>
        <v>0.90848909758068019</v>
      </c>
      <c r="V2542" s="94">
        <f>Table1[[#This Row],[Female Ballots]]/Table1[[#This Row],[Female Population]]</f>
        <v>0.55189262991505195</v>
      </c>
      <c r="W2542" s="94">
        <f>Table1[[#This Row],[Male Ballots]]/Table1[[#This Row],[Male Population]]</f>
        <v>0.60363389648872656</v>
      </c>
      <c r="X2542" s="94">
        <f>Table1[[#This Row],[Total Ballots]]/Table1[[#This Row],[Total Population]]</f>
        <v>0.58309833798238875</v>
      </c>
      <c r="Y2542" s="94">
        <f>Table1[[#This Row],[Female Ballots]]/Table1[[#This Row],[Female Voters]]</f>
        <v>0.62824737042199974</v>
      </c>
      <c r="Z2542" s="95">
        <f>Table1[[#This Row],[Male Ballots]]/Table1[[#This Row],[Male Voters]]</f>
        <v>0.6667136812411848</v>
      </c>
      <c r="AA2542" s="94">
        <f>Table1[[#This Row],[Total Ballots]]/Table1[[#This Row],[Total Voters]]</f>
        <v>0.64183306055646483</v>
      </c>
    </row>
    <row r="2543" spans="1:27" s="7" customFormat="1" x14ac:dyDescent="0.35">
      <c r="A2543" s="102" t="s">
        <v>44</v>
      </c>
      <c r="B2543" s="103">
        <v>2021</v>
      </c>
      <c r="C2543" s="103" t="s">
        <v>82</v>
      </c>
      <c r="D2543" s="103"/>
      <c r="E2543" s="109"/>
      <c r="F2543" s="109"/>
      <c r="G2543" s="110" t="s">
        <v>79</v>
      </c>
      <c r="H2543" s="132">
        <v>31459.170000000002</v>
      </c>
      <c r="I2543" s="132">
        <v>31047.562899999997</v>
      </c>
      <c r="J2543" s="133">
        <v>62506.733099999998</v>
      </c>
      <c r="K2543" s="104">
        <v>25544</v>
      </c>
      <c r="L2543" s="104">
        <v>24124</v>
      </c>
      <c r="M2543" s="104">
        <v>752</v>
      </c>
      <c r="N2543" s="104">
        <v>50420</v>
      </c>
      <c r="O2543" s="104">
        <v>12296</v>
      </c>
      <c r="P2543" s="104">
        <v>11225</v>
      </c>
      <c r="Q2543" s="104">
        <v>292</v>
      </c>
      <c r="R2543" s="104">
        <v>23813</v>
      </c>
      <c r="S2543" s="94">
        <f>Table1[[#This Row],[Female Voters]]/Table1[[#This Row],[Female Population]]</f>
        <v>0.81197310672849909</v>
      </c>
      <c r="T2543" s="94">
        <f>Table1[[#This Row],[Male Voters]]/Table1[[#This Row],[Male Population]]</f>
        <v>0.77700140515698901</v>
      </c>
      <c r="U2543" s="94">
        <f>Table1[[#This Row],[Total Voters]]/Table1[[#This Row],[Total Population]]</f>
        <v>0.80663310173860292</v>
      </c>
      <c r="V2543" s="94">
        <f>Table1[[#This Row],[Female Ballots]]/Table1[[#This Row],[Female Population]]</f>
        <v>0.39085582995355567</v>
      </c>
      <c r="W2543" s="94">
        <f>Table1[[#This Row],[Male Ballots]]/Table1[[#This Row],[Male Population]]</f>
        <v>0.36154206486847962</v>
      </c>
      <c r="X2543" s="94">
        <f>Table1[[#This Row],[Total Ballots]]/Table1[[#This Row],[Total Population]]</f>
        <v>0.38096695858193874</v>
      </c>
      <c r="Y2543" s="94">
        <f>Table1[[#This Row],[Female Ballots]]/Table1[[#This Row],[Female Voters]]</f>
        <v>0.48136548700281867</v>
      </c>
      <c r="Z2543" s="95">
        <f>Table1[[#This Row],[Male Ballots]]/Table1[[#This Row],[Male Voters]]</f>
        <v>0.46530426131653124</v>
      </c>
      <c r="AA2543" s="94">
        <f>Table1[[#This Row],[Total Ballots]]/Table1[[#This Row],[Total Voters]]</f>
        <v>0.47229274097580326</v>
      </c>
    </row>
    <row r="2544" spans="1:27" s="7" customFormat="1" x14ac:dyDescent="0.35">
      <c r="A2544" s="102" t="s">
        <v>44</v>
      </c>
      <c r="B2544" s="103">
        <v>2021</v>
      </c>
      <c r="C2544" s="103" t="s">
        <v>82</v>
      </c>
      <c r="D2544" s="103"/>
      <c r="E2544" s="109"/>
      <c r="F2544" s="109"/>
      <c r="G2544" s="110" t="s">
        <v>62</v>
      </c>
      <c r="H2544" s="132">
        <v>3145.4009999999998</v>
      </c>
      <c r="I2544" s="132">
        <v>3392.7222000000002</v>
      </c>
      <c r="J2544" s="133">
        <v>6538.1231000000007</v>
      </c>
      <c r="K2544" s="112">
        <v>2258</v>
      </c>
      <c r="L2544" s="112">
        <v>2175</v>
      </c>
      <c r="M2544" s="112">
        <v>94</v>
      </c>
      <c r="N2544" s="112">
        <v>4527</v>
      </c>
      <c r="O2544" s="112">
        <v>402</v>
      </c>
      <c r="P2544" s="112">
        <v>383</v>
      </c>
      <c r="Q2544" s="112">
        <v>26</v>
      </c>
      <c r="R2544" s="113">
        <v>811</v>
      </c>
      <c r="S2544" s="94">
        <f>Table1[[#This Row],[Female Voters]]/Table1[[#This Row],[Female Population]]</f>
        <v>0.71787349212389773</v>
      </c>
      <c r="T2544" s="94">
        <f>Table1[[#This Row],[Male Voters]]/Table1[[#This Row],[Male Population]]</f>
        <v>0.64107812894318317</v>
      </c>
      <c r="U2544" s="94">
        <f>Table1[[#This Row],[Total Voters]]/Table1[[#This Row],[Total Population]]</f>
        <v>0.69240054534916906</v>
      </c>
      <c r="V2544" s="94">
        <f>Table1[[#This Row],[Female Ballots]]/Table1[[#This Row],[Female Population]]</f>
        <v>0.12780564385908189</v>
      </c>
      <c r="W2544" s="94">
        <f>Table1[[#This Row],[Male Ballots]]/Table1[[#This Row],[Male Population]]</f>
        <v>0.11288870040700649</v>
      </c>
      <c r="X2544" s="94">
        <f>Table1[[#This Row],[Total Ballots]]/Table1[[#This Row],[Total Population]]</f>
        <v>0.12404171466272942</v>
      </c>
      <c r="Y2544" s="94">
        <f>Table1[[#This Row],[Female Ballots]]/Table1[[#This Row],[Female Voters]]</f>
        <v>0.17803365810451727</v>
      </c>
      <c r="Z2544" s="95">
        <f>Table1[[#This Row],[Male Ballots]]/Table1[[#This Row],[Male Voters]]</f>
        <v>0.17609195402298849</v>
      </c>
      <c r="AA2544" s="94">
        <f>Table1[[#This Row],[Total Ballots]]/Table1[[#This Row],[Total Voters]]</f>
        <v>0.17914733819306383</v>
      </c>
    </row>
    <row r="2545" spans="1:27" s="7" customFormat="1" x14ac:dyDescent="0.35">
      <c r="A2545" s="102" t="s">
        <v>44</v>
      </c>
      <c r="B2545" s="103">
        <v>2021</v>
      </c>
      <c r="C2545" s="103" t="s">
        <v>82</v>
      </c>
      <c r="D2545" s="103"/>
      <c r="E2545" s="109"/>
      <c r="F2545" s="109"/>
      <c r="G2545" s="110" t="s">
        <v>63</v>
      </c>
      <c r="H2545" s="132">
        <v>4561.3279999999995</v>
      </c>
      <c r="I2545" s="132">
        <v>5006.9709999999995</v>
      </c>
      <c r="J2545" s="133">
        <v>9568.2989999999991</v>
      </c>
      <c r="K2545" s="112">
        <v>3657</v>
      </c>
      <c r="L2545" s="112">
        <v>3550</v>
      </c>
      <c r="M2545" s="112">
        <v>151</v>
      </c>
      <c r="N2545" s="112">
        <v>7358</v>
      </c>
      <c r="O2545" s="112">
        <v>860</v>
      </c>
      <c r="P2545" s="112">
        <v>712</v>
      </c>
      <c r="Q2545" s="112">
        <v>41</v>
      </c>
      <c r="R2545" s="113">
        <v>1613</v>
      </c>
      <c r="S2545" s="94">
        <f>Table1[[#This Row],[Female Voters]]/Table1[[#This Row],[Female Population]]</f>
        <v>0.80174019496076587</v>
      </c>
      <c r="T2545" s="94">
        <f>Table1[[#This Row],[Male Voters]]/Table1[[#This Row],[Male Population]]</f>
        <v>0.70901149617203696</v>
      </c>
      <c r="U2545" s="94">
        <f>Table1[[#This Row],[Total Voters]]/Table1[[#This Row],[Total Population]]</f>
        <v>0.76899770795206135</v>
      </c>
      <c r="V2545" s="94">
        <f>Table1[[#This Row],[Female Ballots]]/Table1[[#This Row],[Female Population]]</f>
        <v>0.18854158262681397</v>
      </c>
      <c r="W2545" s="94">
        <f>Table1[[#This Row],[Male Ballots]]/Table1[[#This Row],[Male Population]]</f>
        <v>0.14220174233084235</v>
      </c>
      <c r="X2545" s="94">
        <f>Table1[[#This Row],[Total Ballots]]/Table1[[#This Row],[Total Population]]</f>
        <v>0.16857750787261144</v>
      </c>
      <c r="Y2545" s="94">
        <f>Table1[[#This Row],[Female Ballots]]/Table1[[#This Row],[Female Voters]]</f>
        <v>0.23516543614984961</v>
      </c>
      <c r="Z2545" s="95">
        <f>Table1[[#This Row],[Male Ballots]]/Table1[[#This Row],[Male Voters]]</f>
        <v>0.20056338028169013</v>
      </c>
      <c r="AA2545" s="94">
        <f>Table1[[#This Row],[Total Ballots]]/Table1[[#This Row],[Total Voters]]</f>
        <v>0.21921717858113618</v>
      </c>
    </row>
    <row r="2546" spans="1:27" s="7" customFormat="1" x14ac:dyDescent="0.35">
      <c r="A2546" s="102" t="s">
        <v>44</v>
      </c>
      <c r="B2546" s="103">
        <v>2021</v>
      </c>
      <c r="C2546" s="103" t="s">
        <v>82</v>
      </c>
      <c r="D2546" s="103"/>
      <c r="E2546" s="109"/>
      <c r="F2546" s="109"/>
      <c r="G2546" s="110" t="s">
        <v>64</v>
      </c>
      <c r="H2546" s="132">
        <v>5017.13</v>
      </c>
      <c r="I2546" s="132">
        <v>5034.5159999999996</v>
      </c>
      <c r="J2546" s="133">
        <v>10051.645</v>
      </c>
      <c r="K2546" s="112">
        <v>3800</v>
      </c>
      <c r="L2546" s="112">
        <v>3650</v>
      </c>
      <c r="M2546" s="112">
        <v>126</v>
      </c>
      <c r="N2546" s="112">
        <v>7576</v>
      </c>
      <c r="O2546" s="112">
        <v>1630</v>
      </c>
      <c r="P2546" s="112">
        <v>1423</v>
      </c>
      <c r="Q2546" s="112">
        <v>47</v>
      </c>
      <c r="R2546" s="113">
        <v>3100</v>
      </c>
      <c r="S2546" s="94">
        <f>Table1[[#This Row],[Female Voters]]/Table1[[#This Row],[Female Population]]</f>
        <v>0.75740513002453591</v>
      </c>
      <c r="T2546" s="94">
        <f>Table1[[#This Row],[Male Voters]]/Table1[[#This Row],[Male Population]]</f>
        <v>0.72499521304530568</v>
      </c>
      <c r="U2546" s="94">
        <f>Table1[[#This Row],[Total Voters]]/Table1[[#This Row],[Total Population]]</f>
        <v>0.7537074777312569</v>
      </c>
      <c r="V2546" s="94">
        <f>Table1[[#This Row],[Female Ballots]]/Table1[[#This Row],[Female Population]]</f>
        <v>0.32488693735262986</v>
      </c>
      <c r="W2546" s="94">
        <f>Table1[[#This Row],[Male Ballots]]/Table1[[#This Row],[Male Population]]</f>
        <v>0.28264881867492331</v>
      </c>
      <c r="X2546" s="94">
        <f>Table1[[#This Row],[Total Ballots]]/Table1[[#This Row],[Total Population]]</f>
        <v>0.30840723085624294</v>
      </c>
      <c r="Y2546" s="94">
        <f>Table1[[#This Row],[Female Ballots]]/Table1[[#This Row],[Female Voters]]</f>
        <v>0.42894736842105263</v>
      </c>
      <c r="Z2546" s="95">
        <f>Table1[[#This Row],[Male Ballots]]/Table1[[#This Row],[Male Voters]]</f>
        <v>0.38986301369863013</v>
      </c>
      <c r="AA2546" s="94">
        <f>Table1[[#This Row],[Total Ballots]]/Table1[[#This Row],[Total Voters]]</f>
        <v>0.40918690601900737</v>
      </c>
    </row>
    <row r="2547" spans="1:27" s="7" customFormat="1" x14ac:dyDescent="0.35">
      <c r="A2547" s="102" t="s">
        <v>44</v>
      </c>
      <c r="B2547" s="103">
        <v>2021</v>
      </c>
      <c r="C2547" s="103" t="s">
        <v>82</v>
      </c>
      <c r="D2547" s="103"/>
      <c r="E2547" s="109"/>
      <c r="F2547" s="109"/>
      <c r="G2547" s="110" t="s">
        <v>65</v>
      </c>
      <c r="H2547" s="132">
        <v>4450.348</v>
      </c>
      <c r="I2547" s="132">
        <v>4504.4879999999994</v>
      </c>
      <c r="J2547" s="133">
        <v>8954.8369999999995</v>
      </c>
      <c r="K2547" s="112">
        <v>3330</v>
      </c>
      <c r="L2547" s="112">
        <v>3231</v>
      </c>
      <c r="M2547" s="112">
        <v>97</v>
      </c>
      <c r="N2547" s="112">
        <v>6658</v>
      </c>
      <c r="O2547" s="112">
        <v>1552</v>
      </c>
      <c r="P2547" s="112">
        <v>1457</v>
      </c>
      <c r="Q2547" s="112">
        <v>35</v>
      </c>
      <c r="R2547" s="113">
        <v>3044</v>
      </c>
      <c r="S2547" s="94">
        <f>Table1[[#This Row],[Female Voters]]/Table1[[#This Row],[Female Population]]</f>
        <v>0.7482560914337486</v>
      </c>
      <c r="T2547" s="94">
        <f>Table1[[#This Row],[Male Voters]]/Table1[[#This Row],[Male Population]]</f>
        <v>0.71728462813087757</v>
      </c>
      <c r="U2547" s="94">
        <f>Table1[[#This Row],[Total Voters]]/Table1[[#This Row],[Total Population]]</f>
        <v>0.74350878748546734</v>
      </c>
      <c r="V2547" s="94">
        <f>Table1[[#This Row],[Female Ballots]]/Table1[[#This Row],[Female Population]]</f>
        <v>0.34873677294449784</v>
      </c>
      <c r="W2547" s="94">
        <f>Table1[[#This Row],[Male Ballots]]/Table1[[#This Row],[Male Population]]</f>
        <v>0.32345518513979837</v>
      </c>
      <c r="X2547" s="94">
        <f>Table1[[#This Row],[Total Ballots]]/Table1[[#This Row],[Total Population]]</f>
        <v>0.33992801879029177</v>
      </c>
      <c r="Y2547" s="94">
        <f>Table1[[#This Row],[Female Ballots]]/Table1[[#This Row],[Female Voters]]</f>
        <v>0.46606606606606604</v>
      </c>
      <c r="Z2547" s="95">
        <f>Table1[[#This Row],[Male Ballots]]/Table1[[#This Row],[Male Voters]]</f>
        <v>0.45094398019189108</v>
      </c>
      <c r="AA2547" s="94">
        <f>Table1[[#This Row],[Total Ballots]]/Table1[[#This Row],[Total Voters]]</f>
        <v>0.45719435265845598</v>
      </c>
    </row>
    <row r="2548" spans="1:27" s="7" customFormat="1" x14ac:dyDescent="0.35">
      <c r="A2548" s="102" t="s">
        <v>44</v>
      </c>
      <c r="B2548" s="103">
        <v>2021</v>
      </c>
      <c r="C2548" s="103" t="s">
        <v>82</v>
      </c>
      <c r="D2548" s="103"/>
      <c r="E2548" s="109"/>
      <c r="F2548" s="109"/>
      <c r="G2548" s="110" t="s">
        <v>66</v>
      </c>
      <c r="H2548" s="132">
        <v>5429.9249999999993</v>
      </c>
      <c r="I2548" s="132">
        <v>5191.9830000000002</v>
      </c>
      <c r="J2548" s="133">
        <v>10621.907999999999</v>
      </c>
      <c r="K2548" s="112">
        <v>4604</v>
      </c>
      <c r="L2548" s="112">
        <v>4314</v>
      </c>
      <c r="M2548" s="112">
        <v>139</v>
      </c>
      <c r="N2548" s="112">
        <v>9057</v>
      </c>
      <c r="O2548" s="112">
        <v>2518</v>
      </c>
      <c r="P2548" s="112">
        <v>2295</v>
      </c>
      <c r="Q2548" s="112">
        <v>58</v>
      </c>
      <c r="R2548" s="113">
        <v>4871</v>
      </c>
      <c r="S2548" s="94">
        <f>Table1[[#This Row],[Female Voters]]/Table1[[#This Row],[Female Population]]</f>
        <v>0.84789384752091435</v>
      </c>
      <c r="T2548" s="94">
        <f>Table1[[#This Row],[Male Voters]]/Table1[[#This Row],[Male Population]]</f>
        <v>0.83089640316618907</v>
      </c>
      <c r="U2548" s="94">
        <f>Table1[[#This Row],[Total Voters]]/Table1[[#This Row],[Total Population]]</f>
        <v>0.85267166689826357</v>
      </c>
      <c r="V2548" s="94">
        <f>Table1[[#This Row],[Female Ballots]]/Table1[[#This Row],[Female Population]]</f>
        <v>0.46372647872668599</v>
      </c>
      <c r="W2548" s="94">
        <f>Table1[[#This Row],[Male Ballots]]/Table1[[#This Row],[Male Population]]</f>
        <v>0.44202764146184609</v>
      </c>
      <c r="X2548" s="94">
        <f>Table1[[#This Row],[Total Ballots]]/Table1[[#This Row],[Total Population]]</f>
        <v>0.45858051114733817</v>
      </c>
      <c r="Y2548" s="94">
        <f>Table1[[#This Row],[Female Ballots]]/Table1[[#This Row],[Female Voters]]</f>
        <v>0.5469157254561251</v>
      </c>
      <c r="Z2548" s="95">
        <f>Table1[[#This Row],[Male Ballots]]/Table1[[#This Row],[Male Voters]]</f>
        <v>0.53198887343532686</v>
      </c>
      <c r="AA2548" s="94">
        <f>Table1[[#This Row],[Total Ballots]]/Table1[[#This Row],[Total Voters]]</f>
        <v>0.53781605388097609</v>
      </c>
    </row>
    <row r="2549" spans="1:27" s="7" customFormat="1" x14ac:dyDescent="0.35">
      <c r="A2549" s="102" t="s">
        <v>44</v>
      </c>
      <c r="B2549" s="103">
        <v>2021</v>
      </c>
      <c r="C2549" s="103" t="s">
        <v>82</v>
      </c>
      <c r="D2549" s="103"/>
      <c r="E2549" s="109"/>
      <c r="F2549" s="109"/>
      <c r="G2549" s="110" t="s">
        <v>67</v>
      </c>
      <c r="H2549" s="132">
        <v>8855.0380000000005</v>
      </c>
      <c r="I2549" s="132">
        <v>7916.8827000000001</v>
      </c>
      <c r="J2549" s="133">
        <v>16771.921000000002</v>
      </c>
      <c r="K2549" s="112">
        <v>7895</v>
      </c>
      <c r="L2549" s="112">
        <v>7204</v>
      </c>
      <c r="M2549" s="112">
        <v>145</v>
      </c>
      <c r="N2549" s="112">
        <v>15244</v>
      </c>
      <c r="O2549" s="112">
        <v>5334</v>
      </c>
      <c r="P2549" s="112">
        <v>4955</v>
      </c>
      <c r="Q2549" s="112">
        <v>85</v>
      </c>
      <c r="R2549" s="113">
        <v>10374</v>
      </c>
      <c r="S2549" s="94">
        <f>Table1[[#This Row],[Female Voters]]/Table1[[#This Row],[Female Population]]</f>
        <v>0.89158284809167387</v>
      </c>
      <c r="T2549" s="94">
        <f>Table1[[#This Row],[Male Voters]]/Table1[[#This Row],[Male Population]]</f>
        <v>0.90995411615736077</v>
      </c>
      <c r="U2549" s="94">
        <f>Table1[[#This Row],[Total Voters]]/Table1[[#This Row],[Total Population]]</f>
        <v>0.90890005980829491</v>
      </c>
      <c r="V2549" s="94">
        <f>Table1[[#This Row],[Female Ballots]]/Table1[[#This Row],[Female Population]]</f>
        <v>0.60236895651944122</v>
      </c>
      <c r="W2549" s="94">
        <f>Table1[[#This Row],[Male Ballots]]/Table1[[#This Row],[Male Population]]</f>
        <v>0.62587765762905645</v>
      </c>
      <c r="X2549" s="94">
        <f>Table1[[#This Row],[Total Ballots]]/Table1[[#This Row],[Total Population]]</f>
        <v>0.61853379824529331</v>
      </c>
      <c r="Y2549" s="94">
        <f>Table1[[#This Row],[Female Ballots]]/Table1[[#This Row],[Female Voters]]</f>
        <v>0.67561747941735273</v>
      </c>
      <c r="Z2549" s="95">
        <f>Table1[[#This Row],[Male Ballots]]/Table1[[#This Row],[Male Voters]]</f>
        <v>0.68781232648528601</v>
      </c>
      <c r="AA2549" s="94">
        <f>Table1[[#This Row],[Total Ballots]]/Table1[[#This Row],[Total Voters]]</f>
        <v>0.68053004460771449</v>
      </c>
    </row>
    <row r="2550" spans="1:27" s="7" customFormat="1" x14ac:dyDescent="0.35">
      <c r="A2550" s="102" t="s">
        <v>33</v>
      </c>
      <c r="B2550" s="103">
        <v>2021</v>
      </c>
      <c r="C2550" s="103" t="s">
        <v>82</v>
      </c>
      <c r="D2550" s="16" t="s">
        <v>87</v>
      </c>
      <c r="E2550" s="109"/>
      <c r="F2550" s="109"/>
      <c r="G2550" s="110" t="s">
        <v>79</v>
      </c>
      <c r="H2550" s="132">
        <v>33567.252999999997</v>
      </c>
      <c r="I2550" s="132">
        <v>31704.0625</v>
      </c>
      <c r="J2550" s="133">
        <v>65271.3174</v>
      </c>
      <c r="K2550" s="104">
        <v>29477</v>
      </c>
      <c r="L2550" s="104">
        <v>26708</v>
      </c>
      <c r="M2550" s="104">
        <v>967</v>
      </c>
      <c r="N2550" s="104">
        <v>57152</v>
      </c>
      <c r="O2550" s="104">
        <v>14602</v>
      </c>
      <c r="P2550" s="104">
        <v>12566</v>
      </c>
      <c r="Q2550" s="104">
        <v>341</v>
      </c>
      <c r="R2550" s="104">
        <v>27509</v>
      </c>
      <c r="S2550" s="94">
        <f>Table1[[#This Row],[Female Voters]]/Table1[[#This Row],[Female Population]]</f>
        <v>0.87814752073993074</v>
      </c>
      <c r="T2550" s="94">
        <f>Table1[[#This Row],[Male Voters]]/Table1[[#This Row],[Male Population]]</f>
        <v>0.84241569988073295</v>
      </c>
      <c r="U2550" s="94">
        <f>Table1[[#This Row],[Total Voters]]/Table1[[#This Row],[Total Population]]</f>
        <v>0.87560665659247139</v>
      </c>
      <c r="V2550" s="94">
        <f>Table1[[#This Row],[Female Ballots]]/Table1[[#This Row],[Female Population]]</f>
        <v>0.43500729714165176</v>
      </c>
      <c r="W2550" s="94">
        <f>Table1[[#This Row],[Male Ballots]]/Table1[[#This Row],[Male Population]]</f>
        <v>0.39635299104018612</v>
      </c>
      <c r="X2550" s="94">
        <f>Table1[[#This Row],[Total Ballots]]/Table1[[#This Row],[Total Population]]</f>
        <v>0.42145617854497297</v>
      </c>
      <c r="Y2550" s="94">
        <f>Table1[[#This Row],[Female Ballots]]/Table1[[#This Row],[Female Voters]]</f>
        <v>0.49536927095701733</v>
      </c>
      <c r="Z2550" s="95">
        <f>Table1[[#This Row],[Male Ballots]]/Table1[[#This Row],[Male Voters]]</f>
        <v>0.47049573161599523</v>
      </c>
      <c r="AA2550" s="94">
        <f>Table1[[#This Row],[Total Ballots]]/Table1[[#This Row],[Total Voters]]</f>
        <v>0.48133048712206045</v>
      </c>
    </row>
    <row r="2551" spans="1:27" s="7" customFormat="1" x14ac:dyDescent="0.35">
      <c r="A2551" s="102" t="s">
        <v>33</v>
      </c>
      <c r="B2551" s="103">
        <v>2021</v>
      </c>
      <c r="C2551" s="103" t="s">
        <v>82</v>
      </c>
      <c r="D2551" s="16" t="s">
        <v>87</v>
      </c>
      <c r="E2551" s="109"/>
      <c r="F2551" s="109"/>
      <c r="G2551" s="110" t="s">
        <v>62</v>
      </c>
      <c r="H2551" s="132">
        <v>2150.0360000000001</v>
      </c>
      <c r="I2551" s="132">
        <v>2531.2485000000001</v>
      </c>
      <c r="J2551" s="133">
        <v>4681.2853999999998</v>
      </c>
      <c r="K2551" s="112">
        <v>1523</v>
      </c>
      <c r="L2551" s="112">
        <v>1648</v>
      </c>
      <c r="M2551" s="112">
        <v>101</v>
      </c>
      <c r="N2551" s="112">
        <v>3272</v>
      </c>
      <c r="O2551" s="112">
        <v>252</v>
      </c>
      <c r="P2551" s="112">
        <v>261</v>
      </c>
      <c r="Q2551" s="112">
        <v>18</v>
      </c>
      <c r="R2551" s="113">
        <v>531</v>
      </c>
      <c r="S2551" s="94">
        <f>Table1[[#This Row],[Female Voters]]/Table1[[#This Row],[Female Population]]</f>
        <v>0.70836023210774146</v>
      </c>
      <c r="T2551" s="94">
        <f>Table1[[#This Row],[Male Voters]]/Table1[[#This Row],[Male Population]]</f>
        <v>0.65106211420964788</v>
      </c>
      <c r="U2551" s="94">
        <f>Table1[[#This Row],[Total Voters]]/Table1[[#This Row],[Total Population]]</f>
        <v>0.698953325939068</v>
      </c>
      <c r="V2551" s="94">
        <f>Table1[[#This Row],[Female Ballots]]/Table1[[#This Row],[Female Population]]</f>
        <v>0.11720733978407803</v>
      </c>
      <c r="W2551" s="94">
        <f>Table1[[#This Row],[Male Ballots]]/Table1[[#This Row],[Male Population]]</f>
        <v>0.10311117221402798</v>
      </c>
      <c r="X2551" s="94">
        <f>Table1[[#This Row],[Total Ballots]]/Table1[[#This Row],[Total Population]]</f>
        <v>0.11343038388558835</v>
      </c>
      <c r="Y2551" s="94">
        <f>Table1[[#This Row],[Female Ballots]]/Table1[[#This Row],[Female Voters]]</f>
        <v>0.16546290216677609</v>
      </c>
      <c r="Z2551" s="95">
        <f>Table1[[#This Row],[Male Ballots]]/Table1[[#This Row],[Male Voters]]</f>
        <v>0.158373786407767</v>
      </c>
      <c r="AA2551" s="94">
        <f>Table1[[#This Row],[Total Ballots]]/Table1[[#This Row],[Total Voters]]</f>
        <v>0.16228606356968214</v>
      </c>
    </row>
    <row r="2552" spans="1:27" s="7" customFormat="1" x14ac:dyDescent="0.35">
      <c r="A2552" s="102" t="s">
        <v>33</v>
      </c>
      <c r="B2552" s="103">
        <v>2021</v>
      </c>
      <c r="C2552" s="103" t="s">
        <v>82</v>
      </c>
      <c r="D2552" s="16" t="s">
        <v>87</v>
      </c>
      <c r="E2552" s="109"/>
      <c r="F2552" s="109"/>
      <c r="G2552" s="110" t="s">
        <v>63</v>
      </c>
      <c r="H2552" s="132">
        <v>3574.607</v>
      </c>
      <c r="I2552" s="132">
        <v>3891.7219999999998</v>
      </c>
      <c r="J2552" s="133">
        <v>7466.3289999999997</v>
      </c>
      <c r="K2552" s="112">
        <v>3049</v>
      </c>
      <c r="L2552" s="112">
        <v>2955</v>
      </c>
      <c r="M2552" s="112">
        <v>173</v>
      </c>
      <c r="N2552" s="112">
        <v>6177</v>
      </c>
      <c r="O2552" s="112">
        <v>639</v>
      </c>
      <c r="P2552" s="112">
        <v>519</v>
      </c>
      <c r="Q2552" s="112">
        <v>42</v>
      </c>
      <c r="R2552" s="113">
        <v>1200</v>
      </c>
      <c r="S2552" s="94">
        <f>Table1[[#This Row],[Female Voters]]/Table1[[#This Row],[Female Population]]</f>
        <v>0.85296089891839855</v>
      </c>
      <c r="T2552" s="94">
        <f>Table1[[#This Row],[Male Voters]]/Table1[[#This Row],[Male Population]]</f>
        <v>0.75930397906119718</v>
      </c>
      <c r="U2552" s="94">
        <f>Table1[[#This Row],[Total Voters]]/Table1[[#This Row],[Total Population]]</f>
        <v>0.82731419952161234</v>
      </c>
      <c r="V2552" s="94">
        <f>Table1[[#This Row],[Female Ballots]]/Table1[[#This Row],[Female Population]]</f>
        <v>0.17876090994058927</v>
      </c>
      <c r="W2552" s="94">
        <f>Table1[[#This Row],[Male Ballots]]/Table1[[#This Row],[Male Population]]</f>
        <v>0.13335998820059605</v>
      </c>
      <c r="X2552" s="94">
        <f>Table1[[#This Row],[Total Ballots]]/Table1[[#This Row],[Total Population]]</f>
        <v>0.16072155405956529</v>
      </c>
      <c r="Y2552" s="94">
        <f>Table1[[#This Row],[Female Ballots]]/Table1[[#This Row],[Female Voters]]</f>
        <v>0.2095769104624467</v>
      </c>
      <c r="Z2552" s="95">
        <f>Table1[[#This Row],[Male Ballots]]/Table1[[#This Row],[Male Voters]]</f>
        <v>0.17563451776649747</v>
      </c>
      <c r="AA2552" s="94">
        <f>Table1[[#This Row],[Total Ballots]]/Table1[[#This Row],[Total Voters]]</f>
        <v>0.19426906265177271</v>
      </c>
    </row>
    <row r="2553" spans="1:27" s="7" customFormat="1" x14ac:dyDescent="0.35">
      <c r="A2553" s="102" t="s">
        <v>33</v>
      </c>
      <c r="B2553" s="103">
        <v>2021</v>
      </c>
      <c r="C2553" s="103" t="s">
        <v>82</v>
      </c>
      <c r="D2553" s="16" t="s">
        <v>87</v>
      </c>
      <c r="E2553" s="109"/>
      <c r="F2553" s="109"/>
      <c r="G2553" s="110" t="s">
        <v>64</v>
      </c>
      <c r="H2553" s="132">
        <v>3962.6099999999997</v>
      </c>
      <c r="I2553" s="132">
        <v>4203.1849999999995</v>
      </c>
      <c r="J2553" s="133">
        <v>8165.7950000000001</v>
      </c>
      <c r="K2553" s="112">
        <v>3443</v>
      </c>
      <c r="L2553" s="112">
        <v>3473</v>
      </c>
      <c r="M2553" s="112">
        <v>177</v>
      </c>
      <c r="N2553" s="112">
        <v>7093</v>
      </c>
      <c r="O2553" s="112">
        <v>1093</v>
      </c>
      <c r="P2553" s="112">
        <v>1005</v>
      </c>
      <c r="Q2553" s="112">
        <v>49</v>
      </c>
      <c r="R2553" s="113">
        <v>2147</v>
      </c>
      <c r="S2553" s="94">
        <f>Table1[[#This Row],[Female Voters]]/Table1[[#This Row],[Female Population]]</f>
        <v>0.86887177895377044</v>
      </c>
      <c r="T2553" s="94">
        <f>Table1[[#This Row],[Male Voters]]/Table1[[#This Row],[Male Population]]</f>
        <v>0.82627816762764439</v>
      </c>
      <c r="U2553" s="94">
        <f>Table1[[#This Row],[Total Voters]]/Table1[[#This Row],[Total Population]]</f>
        <v>0.86862332448953228</v>
      </c>
      <c r="V2553" s="94">
        <f>Table1[[#This Row],[Female Ballots]]/Table1[[#This Row],[Female Population]]</f>
        <v>0.27582830508175171</v>
      </c>
      <c r="W2553" s="94">
        <f>Table1[[#This Row],[Male Ballots]]/Table1[[#This Row],[Male Population]]</f>
        <v>0.23910439345401169</v>
      </c>
      <c r="X2553" s="94">
        <f>Table1[[#This Row],[Total Ballots]]/Table1[[#This Row],[Total Population]]</f>
        <v>0.26292602251219876</v>
      </c>
      <c r="Y2553" s="94">
        <f>Table1[[#This Row],[Female Ballots]]/Table1[[#This Row],[Female Voters]]</f>
        <v>0.31745570723206507</v>
      </c>
      <c r="Z2553" s="95">
        <f>Table1[[#This Row],[Male Ballots]]/Table1[[#This Row],[Male Voters]]</f>
        <v>0.28937517995968903</v>
      </c>
      <c r="AA2553" s="94">
        <f>Table1[[#This Row],[Total Ballots]]/Table1[[#This Row],[Total Voters]]</f>
        <v>0.30269279571408431</v>
      </c>
    </row>
    <row r="2554" spans="1:27" s="7" customFormat="1" x14ac:dyDescent="0.35">
      <c r="A2554" s="102" t="s">
        <v>33</v>
      </c>
      <c r="B2554" s="103">
        <v>2021</v>
      </c>
      <c r="C2554" s="103" t="s">
        <v>82</v>
      </c>
      <c r="D2554" s="16" t="s">
        <v>87</v>
      </c>
      <c r="E2554" s="109"/>
      <c r="F2554" s="109"/>
      <c r="G2554" s="110" t="s">
        <v>65</v>
      </c>
      <c r="H2554" s="132">
        <v>3814.2020000000002</v>
      </c>
      <c r="I2554" s="132">
        <v>3708.9059999999999</v>
      </c>
      <c r="J2554" s="133">
        <v>7523.107</v>
      </c>
      <c r="K2554" s="112">
        <v>3330</v>
      </c>
      <c r="L2554" s="112">
        <v>3045</v>
      </c>
      <c r="M2554" s="112">
        <v>113</v>
      </c>
      <c r="N2554" s="112">
        <v>6488</v>
      </c>
      <c r="O2554" s="112">
        <v>1287</v>
      </c>
      <c r="P2554" s="112">
        <v>1094</v>
      </c>
      <c r="Q2554" s="112">
        <v>43</v>
      </c>
      <c r="R2554" s="113">
        <v>2424</v>
      </c>
      <c r="S2554" s="94">
        <f>Table1[[#This Row],[Female Voters]]/Table1[[#This Row],[Female Population]]</f>
        <v>0.87305286925023895</v>
      </c>
      <c r="T2554" s="94">
        <f>Table1[[#This Row],[Male Voters]]/Table1[[#This Row],[Male Population]]</f>
        <v>0.82099681145868886</v>
      </c>
      <c r="U2554" s="94">
        <f>Table1[[#This Row],[Total Voters]]/Table1[[#This Row],[Total Population]]</f>
        <v>0.86240964005961895</v>
      </c>
      <c r="V2554" s="94">
        <f>Table1[[#This Row],[Female Ballots]]/Table1[[#This Row],[Female Population]]</f>
        <v>0.33742313595347073</v>
      </c>
      <c r="W2554" s="94">
        <f>Table1[[#This Row],[Male Ballots]]/Table1[[#This Row],[Male Population]]</f>
        <v>0.29496568529911515</v>
      </c>
      <c r="X2554" s="94">
        <f>Table1[[#This Row],[Total Ballots]]/Table1[[#This Row],[Total Population]]</f>
        <v>0.32220730078676268</v>
      </c>
      <c r="Y2554" s="94">
        <f>Table1[[#This Row],[Female Ballots]]/Table1[[#This Row],[Female Voters]]</f>
        <v>0.38648648648648648</v>
      </c>
      <c r="Z2554" s="95">
        <f>Table1[[#This Row],[Male Ballots]]/Table1[[#This Row],[Male Voters]]</f>
        <v>0.3592775041050903</v>
      </c>
      <c r="AA2554" s="94">
        <f>Table1[[#This Row],[Total Ballots]]/Table1[[#This Row],[Total Voters]]</f>
        <v>0.37361282367447596</v>
      </c>
    </row>
    <row r="2555" spans="1:27" s="7" customFormat="1" x14ac:dyDescent="0.35">
      <c r="A2555" s="102" t="s">
        <v>33</v>
      </c>
      <c r="B2555" s="103">
        <v>2021</v>
      </c>
      <c r="C2555" s="103" t="s">
        <v>82</v>
      </c>
      <c r="D2555" s="16" t="s">
        <v>87</v>
      </c>
      <c r="E2555" s="109"/>
      <c r="F2555" s="109"/>
      <c r="G2555" s="110" t="s">
        <v>66</v>
      </c>
      <c r="H2555" s="132">
        <v>6393.0159999999996</v>
      </c>
      <c r="I2555" s="132">
        <v>5390.45</v>
      </c>
      <c r="J2555" s="133">
        <v>11783.467000000001</v>
      </c>
      <c r="K2555" s="112">
        <v>5554</v>
      </c>
      <c r="L2555" s="112">
        <v>4546</v>
      </c>
      <c r="M2555" s="112">
        <v>173</v>
      </c>
      <c r="N2555" s="112">
        <v>10273</v>
      </c>
      <c r="O2555" s="112">
        <v>2890</v>
      </c>
      <c r="P2555" s="112">
        <v>2213</v>
      </c>
      <c r="Q2555" s="112">
        <v>73</v>
      </c>
      <c r="R2555" s="113">
        <v>5176</v>
      </c>
      <c r="S2555" s="94">
        <f>Table1[[#This Row],[Female Voters]]/Table1[[#This Row],[Female Population]]</f>
        <v>0.8687605349337465</v>
      </c>
      <c r="T2555" s="94">
        <f>Table1[[#This Row],[Male Voters]]/Table1[[#This Row],[Male Population]]</f>
        <v>0.84334332013097235</v>
      </c>
      <c r="U2555" s="94">
        <f>Table1[[#This Row],[Total Voters]]/Table1[[#This Row],[Total Population]]</f>
        <v>0.87181472142282057</v>
      </c>
      <c r="V2555" s="94">
        <f>Table1[[#This Row],[Female Ballots]]/Table1[[#This Row],[Female Population]]</f>
        <v>0.45205580589818645</v>
      </c>
      <c r="W2555" s="94">
        <f>Table1[[#This Row],[Male Ballots]]/Table1[[#This Row],[Male Population]]</f>
        <v>0.41054086393529299</v>
      </c>
      <c r="X2555" s="94">
        <f>Table1[[#This Row],[Total Ballots]]/Table1[[#This Row],[Total Population]]</f>
        <v>0.43925951504765104</v>
      </c>
      <c r="Y2555" s="94">
        <f>Table1[[#This Row],[Female Ballots]]/Table1[[#This Row],[Female Voters]]</f>
        <v>0.52034569679510267</v>
      </c>
      <c r="Z2555" s="95">
        <f>Table1[[#This Row],[Male Ballots]]/Table1[[#This Row],[Male Voters]]</f>
        <v>0.48680158380994282</v>
      </c>
      <c r="AA2555" s="94">
        <f>Table1[[#This Row],[Total Ballots]]/Table1[[#This Row],[Total Voters]]</f>
        <v>0.50384503066290276</v>
      </c>
    </row>
    <row r="2556" spans="1:27" s="7" customFormat="1" x14ac:dyDescent="0.35">
      <c r="A2556" s="102" t="s">
        <v>33</v>
      </c>
      <c r="B2556" s="103">
        <v>2021</v>
      </c>
      <c r="C2556" s="103" t="s">
        <v>82</v>
      </c>
      <c r="D2556" s="16" t="s">
        <v>87</v>
      </c>
      <c r="E2556" s="109"/>
      <c r="F2556" s="109"/>
      <c r="G2556" s="110" t="s">
        <v>67</v>
      </c>
      <c r="H2556" s="132">
        <v>13672.781999999999</v>
      </c>
      <c r="I2556" s="132">
        <v>11978.551000000001</v>
      </c>
      <c r="J2556" s="133">
        <v>25651.333999999999</v>
      </c>
      <c r="K2556" s="112">
        <v>12578</v>
      </c>
      <c r="L2556" s="112">
        <v>11041</v>
      </c>
      <c r="M2556" s="112">
        <v>230</v>
      </c>
      <c r="N2556" s="112">
        <v>23849</v>
      </c>
      <c r="O2556" s="112">
        <v>8441</v>
      </c>
      <c r="P2556" s="112">
        <v>7474</v>
      </c>
      <c r="Q2556" s="112">
        <v>116</v>
      </c>
      <c r="R2556" s="113">
        <v>16031</v>
      </c>
      <c r="S2556" s="94">
        <f>Table1[[#This Row],[Female Voters]]/Table1[[#This Row],[Female Population]]</f>
        <v>0.91992982847236215</v>
      </c>
      <c r="T2556" s="94">
        <f>Table1[[#This Row],[Male Voters]]/Table1[[#This Row],[Male Population]]</f>
        <v>0.92173085041755043</v>
      </c>
      <c r="U2556" s="94">
        <f>Table1[[#This Row],[Total Voters]]/Table1[[#This Row],[Total Population]]</f>
        <v>0.92973722146380389</v>
      </c>
      <c r="V2556" s="94">
        <f>Table1[[#This Row],[Female Ballots]]/Table1[[#This Row],[Female Population]]</f>
        <v>0.61735790126691115</v>
      </c>
      <c r="W2556" s="94">
        <f>Table1[[#This Row],[Male Ballots]]/Table1[[#This Row],[Male Population]]</f>
        <v>0.62394858944124365</v>
      </c>
      <c r="X2556" s="94">
        <f>Table1[[#This Row],[Total Ballots]]/Table1[[#This Row],[Total Population]]</f>
        <v>0.62495775073530291</v>
      </c>
      <c r="Y2556" s="94">
        <f>Table1[[#This Row],[Female Ballots]]/Table1[[#This Row],[Female Voters]]</f>
        <v>0.67109238352679279</v>
      </c>
      <c r="Z2556" s="95">
        <f>Table1[[#This Row],[Male Ballots]]/Table1[[#This Row],[Male Voters]]</f>
        <v>0.67693143736980343</v>
      </c>
      <c r="AA2556" s="94">
        <f>Table1[[#This Row],[Total Ballots]]/Table1[[#This Row],[Total Voters]]</f>
        <v>0.67218751310327474</v>
      </c>
    </row>
    <row r="2557" spans="1:27" s="7" customFormat="1" x14ac:dyDescent="0.35">
      <c r="A2557" s="102" t="s">
        <v>51</v>
      </c>
      <c r="B2557" s="103">
        <v>2021</v>
      </c>
      <c r="C2557" s="103" t="s">
        <v>82</v>
      </c>
      <c r="D2557" s="16" t="s">
        <v>87</v>
      </c>
      <c r="E2557" s="109"/>
      <c r="F2557" s="109"/>
      <c r="G2557" s="110" t="s">
        <v>79</v>
      </c>
      <c r="H2557" s="132">
        <v>202100.932</v>
      </c>
      <c r="I2557" s="132">
        <v>193993.155</v>
      </c>
      <c r="J2557" s="133">
        <v>396094.10600000003</v>
      </c>
      <c r="K2557" s="104">
        <v>166702</v>
      </c>
      <c r="L2557" s="104">
        <v>153806</v>
      </c>
      <c r="M2557" s="104">
        <v>3883</v>
      </c>
      <c r="N2557" s="104">
        <v>324391</v>
      </c>
      <c r="O2557" s="104">
        <v>58366</v>
      </c>
      <c r="P2557" s="104">
        <v>54289</v>
      </c>
      <c r="Q2557" s="104">
        <v>833</v>
      </c>
      <c r="R2557" s="104">
        <v>113488</v>
      </c>
      <c r="S2557" s="94">
        <f>Table1[[#This Row],[Female Voters]]/Table1[[#This Row],[Female Population]]</f>
        <v>0.82484528077287644</v>
      </c>
      <c r="T2557" s="94">
        <f>Table1[[#This Row],[Male Voters]]/Table1[[#This Row],[Male Population]]</f>
        <v>0.79284240724885369</v>
      </c>
      <c r="U2557" s="94">
        <f>Table1[[#This Row],[Total Voters]]/Table1[[#This Row],[Total Population]]</f>
        <v>0.8189745696443157</v>
      </c>
      <c r="V2557" s="94">
        <f>Table1[[#This Row],[Female Ballots]]/Table1[[#This Row],[Female Population]]</f>
        <v>0.28879629313139438</v>
      </c>
      <c r="W2557" s="94">
        <f>Table1[[#This Row],[Male Ballots]]/Table1[[#This Row],[Male Population]]</f>
        <v>0.279850080277317</v>
      </c>
      <c r="X2557" s="94">
        <f>Table1[[#This Row],[Total Ballots]]/Table1[[#This Row],[Total Population]]</f>
        <v>0.28651777009779589</v>
      </c>
      <c r="Y2557" s="94">
        <f>Table1[[#This Row],[Female Ballots]]/Table1[[#This Row],[Female Voters]]</f>
        <v>0.35012177418387302</v>
      </c>
      <c r="Z2557" s="95">
        <f>Table1[[#This Row],[Male Ballots]]/Table1[[#This Row],[Male Voters]]</f>
        <v>0.352970625333212</v>
      </c>
      <c r="AA2557" s="94">
        <f>Table1[[#This Row],[Total Ballots]]/Table1[[#This Row],[Total Voters]]</f>
        <v>0.34984941012543502</v>
      </c>
    </row>
    <row r="2558" spans="1:27" s="7" customFormat="1" x14ac:dyDescent="0.35">
      <c r="A2558" s="102" t="s">
        <v>51</v>
      </c>
      <c r="B2558" s="103">
        <v>2021</v>
      </c>
      <c r="C2558" s="103" t="s">
        <v>82</v>
      </c>
      <c r="D2558" s="16" t="s">
        <v>87</v>
      </c>
      <c r="E2558" s="109"/>
      <c r="F2558" s="109"/>
      <c r="G2558" s="110" t="s">
        <v>62</v>
      </c>
      <c r="H2558" s="132">
        <v>21847.719999999998</v>
      </c>
      <c r="I2558" s="132">
        <v>22322.036</v>
      </c>
      <c r="J2558" s="133">
        <v>44169.756000000001</v>
      </c>
      <c r="K2558" s="112">
        <v>15549</v>
      </c>
      <c r="L2558" s="112">
        <v>15383</v>
      </c>
      <c r="M2558" s="112">
        <v>658</v>
      </c>
      <c r="N2558" s="112">
        <v>31590</v>
      </c>
      <c r="O2558" s="112">
        <v>2116</v>
      </c>
      <c r="P2558" s="112">
        <v>2128</v>
      </c>
      <c r="Q2558" s="112">
        <v>91</v>
      </c>
      <c r="R2558" s="113">
        <v>4335</v>
      </c>
      <c r="S2558" s="94">
        <f>Table1[[#This Row],[Female Voters]]/Table1[[#This Row],[Female Population]]</f>
        <v>0.7116989782000136</v>
      </c>
      <c r="T2558" s="94">
        <f>Table1[[#This Row],[Male Voters]]/Table1[[#This Row],[Male Population]]</f>
        <v>0.68913964658062554</v>
      </c>
      <c r="U2558" s="94">
        <f>Table1[[#This Row],[Total Voters]]/Table1[[#This Row],[Total Population]]</f>
        <v>0.71519525713476884</v>
      </c>
      <c r="V2558" s="94">
        <f>Table1[[#This Row],[Female Ballots]]/Table1[[#This Row],[Female Population]]</f>
        <v>9.6852211580888081E-2</v>
      </c>
      <c r="W2558" s="94">
        <f>Table1[[#This Row],[Male Ballots]]/Table1[[#This Row],[Male Population]]</f>
        <v>9.5331805754636359E-2</v>
      </c>
      <c r="X2558" s="94">
        <f>Table1[[#This Row],[Total Ballots]]/Table1[[#This Row],[Total Population]]</f>
        <v>9.8144078495701892E-2</v>
      </c>
      <c r="Y2558" s="94">
        <f>Table1[[#This Row],[Female Ballots]]/Table1[[#This Row],[Female Voters]]</f>
        <v>0.13608592192423949</v>
      </c>
      <c r="Z2558" s="95">
        <f>Table1[[#This Row],[Male Ballots]]/Table1[[#This Row],[Male Voters]]</f>
        <v>0.13833452512513814</v>
      </c>
      <c r="AA2558" s="94">
        <f>Table1[[#This Row],[Total Ballots]]/Table1[[#This Row],[Total Voters]]</f>
        <v>0.13722697056030389</v>
      </c>
    </row>
    <row r="2559" spans="1:27" s="7" customFormat="1" x14ac:dyDescent="0.35">
      <c r="A2559" s="102" t="s">
        <v>51</v>
      </c>
      <c r="B2559" s="103">
        <v>2021</v>
      </c>
      <c r="C2559" s="103" t="s">
        <v>82</v>
      </c>
      <c r="D2559" s="16" t="s">
        <v>87</v>
      </c>
      <c r="E2559" s="109"/>
      <c r="F2559" s="109"/>
      <c r="G2559" s="110" t="s">
        <v>63</v>
      </c>
      <c r="H2559" s="132">
        <v>33101.96</v>
      </c>
      <c r="I2559" s="132">
        <v>34273.120000000003</v>
      </c>
      <c r="J2559" s="133">
        <v>67375.100000000006</v>
      </c>
      <c r="K2559" s="112">
        <v>26448</v>
      </c>
      <c r="L2559" s="112">
        <v>25806</v>
      </c>
      <c r="M2559" s="112">
        <v>906</v>
      </c>
      <c r="N2559" s="112">
        <v>53160</v>
      </c>
      <c r="O2559" s="112">
        <v>4447</v>
      </c>
      <c r="P2559" s="112">
        <v>4115</v>
      </c>
      <c r="Q2559" s="112">
        <v>148</v>
      </c>
      <c r="R2559" s="113">
        <v>8710</v>
      </c>
      <c r="S2559" s="94">
        <f>Table1[[#This Row],[Female Voters]]/Table1[[#This Row],[Female Population]]</f>
        <v>0.79898592107536837</v>
      </c>
      <c r="T2559" s="94">
        <f>Table1[[#This Row],[Male Voters]]/Table1[[#This Row],[Male Population]]</f>
        <v>0.75295158421526831</v>
      </c>
      <c r="U2559" s="94">
        <f>Table1[[#This Row],[Total Voters]]/Table1[[#This Row],[Total Population]]</f>
        <v>0.78901552650756723</v>
      </c>
      <c r="V2559" s="94">
        <f>Table1[[#This Row],[Female Ballots]]/Table1[[#This Row],[Female Population]]</f>
        <v>0.13434249814814592</v>
      </c>
      <c r="W2559" s="94">
        <f>Table1[[#This Row],[Male Ballots]]/Table1[[#This Row],[Male Population]]</f>
        <v>0.12006493718692665</v>
      </c>
      <c r="X2559" s="94">
        <f>Table1[[#This Row],[Total Ballots]]/Table1[[#This Row],[Total Population]]</f>
        <v>0.12927624597217666</v>
      </c>
      <c r="Y2559" s="94">
        <f>Table1[[#This Row],[Female Ballots]]/Table1[[#This Row],[Female Voters]]</f>
        <v>0.16814125831820931</v>
      </c>
      <c r="Z2559" s="95">
        <f>Table1[[#This Row],[Male Ballots]]/Table1[[#This Row],[Male Voters]]</f>
        <v>0.15945904053320933</v>
      </c>
      <c r="AA2559" s="94">
        <f>Table1[[#This Row],[Total Ballots]]/Table1[[#This Row],[Total Voters]]</f>
        <v>0.16384499623777277</v>
      </c>
    </row>
    <row r="2560" spans="1:27" s="7" customFormat="1" x14ac:dyDescent="0.35">
      <c r="A2560" s="102" t="s">
        <v>51</v>
      </c>
      <c r="B2560" s="103">
        <v>2021</v>
      </c>
      <c r="C2560" s="103" t="s">
        <v>82</v>
      </c>
      <c r="D2560" s="16" t="s">
        <v>87</v>
      </c>
      <c r="E2560" s="109"/>
      <c r="F2560" s="109"/>
      <c r="G2560" s="110" t="s">
        <v>64</v>
      </c>
      <c r="H2560" s="132">
        <v>35426.380000000005</v>
      </c>
      <c r="I2560" s="132">
        <v>35115.39</v>
      </c>
      <c r="J2560" s="133">
        <v>70541.77</v>
      </c>
      <c r="K2560" s="112">
        <v>28027</v>
      </c>
      <c r="L2560" s="112">
        <v>26024</v>
      </c>
      <c r="M2560" s="112">
        <v>742</v>
      </c>
      <c r="N2560" s="112">
        <v>54793</v>
      </c>
      <c r="O2560" s="112">
        <v>7749</v>
      </c>
      <c r="P2560" s="112">
        <v>7009</v>
      </c>
      <c r="Q2560" s="112">
        <v>162</v>
      </c>
      <c r="R2560" s="113">
        <v>14920</v>
      </c>
      <c r="S2560" s="94">
        <f>Table1[[#This Row],[Female Voters]]/Table1[[#This Row],[Female Population]]</f>
        <v>0.79113361286137607</v>
      </c>
      <c r="T2560" s="94">
        <f>Table1[[#This Row],[Male Voters]]/Table1[[#This Row],[Male Population]]</f>
        <v>0.74109955777224745</v>
      </c>
      <c r="U2560" s="94">
        <f>Table1[[#This Row],[Total Voters]]/Table1[[#This Row],[Total Population]]</f>
        <v>0.77674546584243631</v>
      </c>
      <c r="V2560" s="94">
        <f>Table1[[#This Row],[Female Ballots]]/Table1[[#This Row],[Female Population]]</f>
        <v>0.21873530403049929</v>
      </c>
      <c r="W2560" s="94">
        <f>Table1[[#This Row],[Male Ballots]]/Table1[[#This Row],[Male Population]]</f>
        <v>0.19959909316114671</v>
      </c>
      <c r="X2560" s="94">
        <f>Table1[[#This Row],[Total Ballots]]/Table1[[#This Row],[Total Population]]</f>
        <v>0.21150589218274504</v>
      </c>
      <c r="Y2560" s="94">
        <f>Table1[[#This Row],[Female Ballots]]/Table1[[#This Row],[Female Voters]]</f>
        <v>0.27648339101580621</v>
      </c>
      <c r="Z2560" s="95">
        <f>Table1[[#This Row],[Male Ballots]]/Table1[[#This Row],[Male Voters]]</f>
        <v>0.26932831232708271</v>
      </c>
      <c r="AA2560" s="94">
        <f>Table1[[#This Row],[Total Ballots]]/Table1[[#This Row],[Total Voters]]</f>
        <v>0.27229755625718616</v>
      </c>
    </row>
    <row r="2561" spans="1:27" s="7" customFormat="1" x14ac:dyDescent="0.35">
      <c r="A2561" s="106" t="s">
        <v>51</v>
      </c>
      <c r="B2561" s="103">
        <v>2021</v>
      </c>
      <c r="C2561" s="103" t="s">
        <v>82</v>
      </c>
      <c r="D2561" s="16" t="s">
        <v>87</v>
      </c>
      <c r="E2561" s="109"/>
      <c r="F2561" s="109"/>
      <c r="G2561" s="110" t="s">
        <v>65</v>
      </c>
      <c r="H2561" s="132">
        <v>32698.94</v>
      </c>
      <c r="I2561" s="132">
        <v>32840.9</v>
      </c>
      <c r="J2561" s="133">
        <v>65539.839999999997</v>
      </c>
      <c r="K2561" s="112">
        <v>26668</v>
      </c>
      <c r="L2561" s="112">
        <v>25561</v>
      </c>
      <c r="M2561" s="112">
        <v>587</v>
      </c>
      <c r="N2561" s="112">
        <v>52816</v>
      </c>
      <c r="O2561" s="112">
        <v>8854</v>
      </c>
      <c r="P2561" s="112">
        <v>8505</v>
      </c>
      <c r="Q2561" s="112">
        <v>116</v>
      </c>
      <c r="R2561" s="113">
        <v>17475</v>
      </c>
      <c r="S2561" s="94">
        <f>Table1[[#This Row],[Female Voters]]/Table1[[#This Row],[Female Population]]</f>
        <v>0.81556160536090772</v>
      </c>
      <c r="T2561" s="94">
        <f>Table1[[#This Row],[Male Voters]]/Table1[[#This Row],[Male Population]]</f>
        <v>0.77832824313584581</v>
      </c>
      <c r="U2561" s="94">
        <f>Table1[[#This Row],[Total Voters]]/Table1[[#This Row],[Total Population]]</f>
        <v>0.80586098470792733</v>
      </c>
      <c r="V2561" s="94">
        <f>Table1[[#This Row],[Female Ballots]]/Table1[[#This Row],[Female Population]]</f>
        <v>0.27077330335478766</v>
      </c>
      <c r="W2561" s="94">
        <f>Table1[[#This Row],[Male Ballots]]/Table1[[#This Row],[Male Population]]</f>
        <v>0.25897585023552949</v>
      </c>
      <c r="X2561" s="94">
        <f>Table1[[#This Row],[Total Ballots]]/Table1[[#This Row],[Total Population]]</f>
        <v>0.26663171591508311</v>
      </c>
      <c r="Y2561" s="94">
        <f>Table1[[#This Row],[Female Ballots]]/Table1[[#This Row],[Female Voters]]</f>
        <v>0.33200839958002099</v>
      </c>
      <c r="Z2561" s="95">
        <f>Table1[[#This Row],[Male Ballots]]/Table1[[#This Row],[Male Voters]]</f>
        <v>0.3327334611321936</v>
      </c>
      <c r="AA2561" s="94">
        <f>Table1[[#This Row],[Total Ballots]]/Table1[[#This Row],[Total Voters]]</f>
        <v>0.33086564677370495</v>
      </c>
    </row>
    <row r="2562" spans="1:27" s="7" customFormat="1" x14ac:dyDescent="0.35">
      <c r="A2562" s="102" t="s">
        <v>51</v>
      </c>
      <c r="B2562" s="103">
        <v>2021</v>
      </c>
      <c r="C2562" s="103" t="s">
        <v>82</v>
      </c>
      <c r="D2562" s="16" t="s">
        <v>87</v>
      </c>
      <c r="E2562" s="109"/>
      <c r="F2562" s="109"/>
      <c r="G2562" s="110" t="s">
        <v>66</v>
      </c>
      <c r="H2562" s="132">
        <v>32289.059999999998</v>
      </c>
      <c r="I2562" s="132">
        <v>30539.23</v>
      </c>
      <c r="J2562" s="133">
        <v>62828.29</v>
      </c>
      <c r="K2562" s="112">
        <v>27830</v>
      </c>
      <c r="L2562" s="112">
        <v>25557</v>
      </c>
      <c r="M2562" s="112">
        <v>517</v>
      </c>
      <c r="N2562" s="112">
        <v>53904</v>
      </c>
      <c r="O2562" s="112">
        <v>11751</v>
      </c>
      <c r="P2562" s="112">
        <v>11082</v>
      </c>
      <c r="Q2562" s="112">
        <v>147</v>
      </c>
      <c r="R2562" s="113">
        <v>22980</v>
      </c>
      <c r="S2562" s="94">
        <f>Table1[[#This Row],[Female Voters]]/Table1[[#This Row],[Female Population]]</f>
        <v>0.8619018330047391</v>
      </c>
      <c r="T2562" s="94">
        <f>Table1[[#This Row],[Male Voters]]/Table1[[#This Row],[Male Population]]</f>
        <v>0.83685803473106557</v>
      </c>
      <c r="U2562" s="94">
        <f>Table1[[#This Row],[Total Voters]]/Table1[[#This Row],[Total Population]]</f>
        <v>0.85795745833604575</v>
      </c>
      <c r="V2562" s="94">
        <f>Table1[[#This Row],[Female Ballots]]/Table1[[#This Row],[Female Population]]</f>
        <v>0.36393131295863057</v>
      </c>
      <c r="W2562" s="94">
        <f>Table1[[#This Row],[Male Ballots]]/Table1[[#This Row],[Male Population]]</f>
        <v>0.36287751852289662</v>
      </c>
      <c r="X2562" s="94">
        <f>Table1[[#This Row],[Total Ballots]]/Table1[[#This Row],[Total Population]]</f>
        <v>0.36575880069312727</v>
      </c>
      <c r="Y2562" s="94">
        <f>Table1[[#This Row],[Female Ballots]]/Table1[[#This Row],[Female Voters]]</f>
        <v>0.42224218469277758</v>
      </c>
      <c r="Z2562" s="95">
        <f>Table1[[#This Row],[Male Ballots]]/Table1[[#This Row],[Male Voters]]</f>
        <v>0.43361896936260125</v>
      </c>
      <c r="AA2562" s="94">
        <f>Table1[[#This Row],[Total Ballots]]/Table1[[#This Row],[Total Voters]]</f>
        <v>0.426313446126447</v>
      </c>
    </row>
    <row r="2563" spans="1:27" s="7" customFormat="1" x14ac:dyDescent="0.35">
      <c r="A2563" s="102" t="s">
        <v>51</v>
      </c>
      <c r="B2563" s="103">
        <v>2021</v>
      </c>
      <c r="C2563" s="103" t="s">
        <v>82</v>
      </c>
      <c r="D2563" s="16" t="s">
        <v>87</v>
      </c>
      <c r="E2563" s="109"/>
      <c r="F2563" s="109"/>
      <c r="G2563" s="110" t="s">
        <v>67</v>
      </c>
      <c r="H2563" s="132">
        <v>46736.872000000003</v>
      </c>
      <c r="I2563" s="132">
        <v>38902.478999999999</v>
      </c>
      <c r="J2563" s="133">
        <v>85639.35</v>
      </c>
      <c r="K2563" s="112">
        <v>42180</v>
      </c>
      <c r="L2563" s="112">
        <v>35475</v>
      </c>
      <c r="M2563" s="112">
        <v>473</v>
      </c>
      <c r="N2563" s="112">
        <v>78128</v>
      </c>
      <c r="O2563" s="112">
        <v>23449</v>
      </c>
      <c r="P2563" s="112">
        <v>21450</v>
      </c>
      <c r="Q2563" s="112">
        <v>169</v>
      </c>
      <c r="R2563" s="113">
        <v>45068</v>
      </c>
      <c r="S2563" s="94">
        <f>Table1[[#This Row],[Female Voters]]/Table1[[#This Row],[Female Population]]</f>
        <v>0.90249942272559447</v>
      </c>
      <c r="T2563" s="94">
        <f>Table1[[#This Row],[Male Voters]]/Table1[[#This Row],[Male Population]]</f>
        <v>0.91189561467278213</v>
      </c>
      <c r="U2563" s="94">
        <f>Table1[[#This Row],[Total Voters]]/Table1[[#This Row],[Total Population]]</f>
        <v>0.91229090365585441</v>
      </c>
      <c r="V2563" s="94">
        <f>Table1[[#This Row],[Female Ballots]]/Table1[[#This Row],[Female Population]]</f>
        <v>0.50172377817668234</v>
      </c>
      <c r="W2563" s="94">
        <f>Table1[[#This Row],[Male Ballots]]/Table1[[#This Row],[Male Population]]</f>
        <v>0.55137874375563578</v>
      </c>
      <c r="X2563" s="94">
        <f>Table1[[#This Row],[Total Ballots]]/Table1[[#This Row],[Total Population]]</f>
        <v>0.52625341037735573</v>
      </c>
      <c r="Y2563" s="94">
        <f>Table1[[#This Row],[Female Ballots]]/Table1[[#This Row],[Female Voters]]</f>
        <v>0.55592697961119009</v>
      </c>
      <c r="Z2563" s="95">
        <f>Table1[[#This Row],[Male Ballots]]/Table1[[#This Row],[Male Voters]]</f>
        <v>0.60465116279069764</v>
      </c>
      <c r="AA2563" s="94">
        <f>Table1[[#This Row],[Total Ballots]]/Table1[[#This Row],[Total Voters]]</f>
        <v>0.5768482490272373</v>
      </c>
    </row>
    <row r="2564" spans="1:27" s="7" customFormat="1" x14ac:dyDescent="0.35">
      <c r="A2564" s="102" t="s">
        <v>25</v>
      </c>
      <c r="B2564" s="103">
        <v>2021</v>
      </c>
      <c r="C2564" s="103" t="s">
        <v>82</v>
      </c>
      <c r="D2564" s="103"/>
      <c r="E2564" s="109"/>
      <c r="F2564" s="109"/>
      <c r="G2564" s="110" t="s">
        <v>79</v>
      </c>
      <c r="H2564" s="132">
        <v>1670.5452299999999</v>
      </c>
      <c r="I2564" s="132">
        <v>1613.7980299999999</v>
      </c>
      <c r="J2564" s="133">
        <v>3284.34348</v>
      </c>
      <c r="K2564" s="104">
        <v>1442</v>
      </c>
      <c r="L2564" s="104">
        <v>1340</v>
      </c>
      <c r="M2564" s="104">
        <v>35</v>
      </c>
      <c r="N2564" s="104">
        <v>2817</v>
      </c>
      <c r="O2564" s="104">
        <v>883</v>
      </c>
      <c r="P2564" s="104">
        <v>810</v>
      </c>
      <c r="Q2564" s="104">
        <v>17</v>
      </c>
      <c r="R2564" s="104">
        <v>1710</v>
      </c>
      <c r="S2564" s="94">
        <f>Table1[[#This Row],[Female Voters]]/Table1[[#This Row],[Female Population]]</f>
        <v>0.86319123487605309</v>
      </c>
      <c r="T2564" s="94">
        <f>Table1[[#This Row],[Male Voters]]/Table1[[#This Row],[Male Population]]</f>
        <v>0.83033934550037847</v>
      </c>
      <c r="U2564" s="94">
        <f>Table1[[#This Row],[Total Voters]]/Table1[[#This Row],[Total Population]]</f>
        <v>0.85770566238096391</v>
      </c>
      <c r="V2564" s="94">
        <f>Table1[[#This Row],[Female Ballots]]/Table1[[#This Row],[Female Population]]</f>
        <v>0.52856994479580777</v>
      </c>
      <c r="W2564" s="94">
        <f>Table1[[#This Row],[Male Ballots]]/Table1[[#This Row],[Male Population]]</f>
        <v>0.50192154466813921</v>
      </c>
      <c r="X2564" s="94">
        <f>Table1[[#This Row],[Total Ballots]]/Table1[[#This Row],[Total Population]]</f>
        <v>0.52065199952838059</v>
      </c>
      <c r="Y2564" s="94">
        <f>Table1[[#This Row],[Female Ballots]]/Table1[[#This Row],[Female Voters]]</f>
        <v>0.6123439667128987</v>
      </c>
      <c r="Z2564" s="95">
        <f>Table1[[#This Row],[Male Ballots]]/Table1[[#This Row],[Male Voters]]</f>
        <v>0.60447761194029848</v>
      </c>
      <c r="AA2564" s="94">
        <f>Table1[[#This Row],[Total Ballots]]/Table1[[#This Row],[Total Voters]]</f>
        <v>0.60702875399361023</v>
      </c>
    </row>
    <row r="2565" spans="1:27" s="7" customFormat="1" x14ac:dyDescent="0.35">
      <c r="A2565" s="102" t="s">
        <v>25</v>
      </c>
      <c r="B2565" s="103">
        <v>2021</v>
      </c>
      <c r="C2565" s="103" t="s">
        <v>82</v>
      </c>
      <c r="D2565" s="103"/>
      <c r="E2565" s="109"/>
      <c r="F2565" s="109"/>
      <c r="G2565" s="110" t="s">
        <v>62</v>
      </c>
      <c r="H2565" s="132">
        <v>131.00604000000001</v>
      </c>
      <c r="I2565" s="132">
        <v>138.07771</v>
      </c>
      <c r="J2565" s="133">
        <v>269.08377999999999</v>
      </c>
      <c r="K2565" s="112">
        <v>89</v>
      </c>
      <c r="L2565" s="112">
        <v>88</v>
      </c>
      <c r="M2565" s="112">
        <v>4</v>
      </c>
      <c r="N2565" s="112">
        <v>181</v>
      </c>
      <c r="O2565" s="112">
        <v>31</v>
      </c>
      <c r="P2565" s="112">
        <v>17</v>
      </c>
      <c r="Q2565" s="112"/>
      <c r="R2565" s="113">
        <v>48</v>
      </c>
      <c r="S2565" s="94">
        <f>Table1[[#This Row],[Female Voters]]/Table1[[#This Row],[Female Population]]</f>
        <v>0.67935798990641949</v>
      </c>
      <c r="T2565" s="94">
        <f>Table1[[#This Row],[Male Voters]]/Table1[[#This Row],[Male Population]]</f>
        <v>0.63732227308810385</v>
      </c>
      <c r="U2565" s="94">
        <f>Table1[[#This Row],[Total Voters]]/Table1[[#This Row],[Total Population]]</f>
        <v>0.67265295589351393</v>
      </c>
      <c r="V2565" s="94">
        <f>Table1[[#This Row],[Female Ballots]]/Table1[[#This Row],[Female Population]]</f>
        <v>0.23663031109100005</v>
      </c>
      <c r="W2565" s="94">
        <f>Table1[[#This Row],[Male Ballots]]/Table1[[#This Row],[Male Population]]</f>
        <v>0.12311907548292915</v>
      </c>
      <c r="X2565" s="94">
        <f>Table1[[#This Row],[Total Ballots]]/Table1[[#This Row],[Total Population]]</f>
        <v>0.17838310432535176</v>
      </c>
      <c r="Y2565" s="94">
        <f>Table1[[#This Row],[Female Ballots]]/Table1[[#This Row],[Female Voters]]</f>
        <v>0.34831460674157305</v>
      </c>
      <c r="Z2565" s="95">
        <f>Table1[[#This Row],[Male Ballots]]/Table1[[#This Row],[Male Voters]]</f>
        <v>0.19318181818181818</v>
      </c>
      <c r="AA2565" s="94">
        <f>Table1[[#This Row],[Total Ballots]]/Table1[[#This Row],[Total Voters]]</f>
        <v>0.26519337016574585</v>
      </c>
    </row>
    <row r="2566" spans="1:27" s="7" customFormat="1" x14ac:dyDescent="0.35">
      <c r="A2566" s="102" t="s">
        <v>25</v>
      </c>
      <c r="B2566" s="103">
        <v>2021</v>
      </c>
      <c r="C2566" s="103" t="s">
        <v>82</v>
      </c>
      <c r="D2566" s="103"/>
      <c r="E2566" s="109"/>
      <c r="F2566" s="109"/>
      <c r="G2566" s="110" t="s">
        <v>63</v>
      </c>
      <c r="H2566" s="132">
        <v>167.94380000000001</v>
      </c>
      <c r="I2566" s="132">
        <v>158.00617</v>
      </c>
      <c r="J2566" s="133">
        <v>325.95000000000005</v>
      </c>
      <c r="K2566" s="112">
        <v>148</v>
      </c>
      <c r="L2566" s="112">
        <v>125</v>
      </c>
      <c r="M2566" s="112">
        <v>2</v>
      </c>
      <c r="N2566" s="112">
        <v>275</v>
      </c>
      <c r="O2566" s="112">
        <v>53</v>
      </c>
      <c r="P2566" s="112">
        <v>48</v>
      </c>
      <c r="Q2566" s="112">
        <v>1</v>
      </c>
      <c r="R2566" s="113">
        <v>102</v>
      </c>
      <c r="S2566" s="94">
        <f>Table1[[#This Row],[Female Voters]]/Table1[[#This Row],[Female Population]]</f>
        <v>0.8812471791158708</v>
      </c>
      <c r="T2566" s="94">
        <f>Table1[[#This Row],[Male Voters]]/Table1[[#This Row],[Male Population]]</f>
        <v>0.7911083472246685</v>
      </c>
      <c r="U2566" s="94">
        <f>Table1[[#This Row],[Total Voters]]/Table1[[#This Row],[Total Population]]</f>
        <v>0.84368768215984036</v>
      </c>
      <c r="V2566" s="94">
        <f>Table1[[#This Row],[Female Ballots]]/Table1[[#This Row],[Female Population]]</f>
        <v>0.31558176008879157</v>
      </c>
      <c r="W2566" s="94">
        <f>Table1[[#This Row],[Male Ballots]]/Table1[[#This Row],[Male Population]]</f>
        <v>0.30378560533427273</v>
      </c>
      <c r="X2566" s="94">
        <f>Table1[[#This Row],[Total Ballots]]/Table1[[#This Row],[Total Population]]</f>
        <v>0.31293143120110439</v>
      </c>
      <c r="Y2566" s="94">
        <f>Table1[[#This Row],[Female Ballots]]/Table1[[#This Row],[Female Voters]]</f>
        <v>0.35810810810810811</v>
      </c>
      <c r="Z2566" s="95">
        <f>Table1[[#This Row],[Male Ballots]]/Table1[[#This Row],[Male Voters]]</f>
        <v>0.38400000000000001</v>
      </c>
      <c r="AA2566" s="94">
        <f>Table1[[#This Row],[Total Ballots]]/Table1[[#This Row],[Total Voters]]</f>
        <v>0.37090909090909091</v>
      </c>
    </row>
    <row r="2567" spans="1:27" s="7" customFormat="1" x14ac:dyDescent="0.35">
      <c r="A2567" s="102" t="s">
        <v>25</v>
      </c>
      <c r="B2567" s="103">
        <v>2021</v>
      </c>
      <c r="C2567" s="103" t="s">
        <v>82</v>
      </c>
      <c r="D2567" s="103"/>
      <c r="E2567" s="109"/>
      <c r="F2567" s="109"/>
      <c r="G2567" s="110" t="s">
        <v>64</v>
      </c>
      <c r="H2567" s="132">
        <v>203.88666999999998</v>
      </c>
      <c r="I2567" s="132">
        <v>223.23480000000001</v>
      </c>
      <c r="J2567" s="133">
        <v>427.12149999999997</v>
      </c>
      <c r="K2567" s="112">
        <v>174</v>
      </c>
      <c r="L2567" s="112">
        <v>175</v>
      </c>
      <c r="M2567" s="112">
        <v>4</v>
      </c>
      <c r="N2567" s="112">
        <v>353</v>
      </c>
      <c r="O2567" s="112">
        <v>79</v>
      </c>
      <c r="P2567" s="112">
        <v>71</v>
      </c>
      <c r="Q2567" s="112">
        <v>2</v>
      </c>
      <c r="R2567" s="113">
        <v>152</v>
      </c>
      <c r="S2567" s="94">
        <f>Table1[[#This Row],[Female Voters]]/Table1[[#This Row],[Female Population]]</f>
        <v>0.85341528212707585</v>
      </c>
      <c r="T2567" s="94">
        <f>Table1[[#This Row],[Male Voters]]/Table1[[#This Row],[Male Population]]</f>
        <v>0.7839279538853261</v>
      </c>
      <c r="U2567" s="94">
        <f>Table1[[#This Row],[Total Voters]]/Table1[[#This Row],[Total Population]]</f>
        <v>0.82646272781866525</v>
      </c>
      <c r="V2567" s="94">
        <f>Table1[[#This Row],[Female Ballots]]/Table1[[#This Row],[Female Population]]</f>
        <v>0.38747015682781033</v>
      </c>
      <c r="W2567" s="94">
        <f>Table1[[#This Row],[Male Ballots]]/Table1[[#This Row],[Male Population]]</f>
        <v>0.31805076986204661</v>
      </c>
      <c r="X2567" s="94">
        <f>Table1[[#This Row],[Total Ballots]]/Table1[[#This Row],[Total Population]]</f>
        <v>0.35587063634118166</v>
      </c>
      <c r="Y2567" s="94">
        <f>Table1[[#This Row],[Female Ballots]]/Table1[[#This Row],[Female Voters]]</f>
        <v>0.45402298850574713</v>
      </c>
      <c r="Z2567" s="95">
        <f>Table1[[#This Row],[Male Ballots]]/Table1[[#This Row],[Male Voters]]</f>
        <v>0.40571428571428569</v>
      </c>
      <c r="AA2567" s="94">
        <f>Table1[[#This Row],[Total Ballots]]/Table1[[#This Row],[Total Voters]]</f>
        <v>0.43059490084985835</v>
      </c>
    </row>
    <row r="2568" spans="1:27" s="7" customFormat="1" x14ac:dyDescent="0.35">
      <c r="A2568" s="102" t="s">
        <v>25</v>
      </c>
      <c r="B2568" s="103">
        <v>2021</v>
      </c>
      <c r="C2568" s="103" t="s">
        <v>82</v>
      </c>
      <c r="D2568" s="103"/>
      <c r="E2568" s="109"/>
      <c r="F2568" s="109"/>
      <c r="G2568" s="110" t="s">
        <v>65</v>
      </c>
      <c r="H2568" s="132">
        <v>204.27771999999999</v>
      </c>
      <c r="I2568" s="132">
        <v>210.37421000000001</v>
      </c>
      <c r="J2568" s="133">
        <v>414.65200000000004</v>
      </c>
      <c r="K2568" s="112">
        <v>165</v>
      </c>
      <c r="L2568" s="112">
        <v>158</v>
      </c>
      <c r="M2568" s="112">
        <v>3</v>
      </c>
      <c r="N2568" s="112">
        <v>326</v>
      </c>
      <c r="O2568" s="112">
        <v>88</v>
      </c>
      <c r="P2568" s="112">
        <v>84</v>
      </c>
      <c r="Q2568" s="112">
        <v>3</v>
      </c>
      <c r="R2568" s="113">
        <v>175</v>
      </c>
      <c r="S2568" s="94">
        <f>Table1[[#This Row],[Female Voters]]/Table1[[#This Row],[Female Population]]</f>
        <v>0.80772391624500217</v>
      </c>
      <c r="T2568" s="94">
        <f>Table1[[#This Row],[Male Voters]]/Table1[[#This Row],[Male Population]]</f>
        <v>0.75104263017791006</v>
      </c>
      <c r="U2568" s="94">
        <f>Table1[[#This Row],[Total Voters]]/Table1[[#This Row],[Total Population]]</f>
        <v>0.78620144120853142</v>
      </c>
      <c r="V2568" s="94">
        <f>Table1[[#This Row],[Female Ballots]]/Table1[[#This Row],[Female Population]]</f>
        <v>0.43078608866400114</v>
      </c>
      <c r="W2568" s="94">
        <f>Table1[[#This Row],[Male Ballots]]/Table1[[#This Row],[Male Population]]</f>
        <v>0.39928848693002816</v>
      </c>
      <c r="X2568" s="94">
        <f>Table1[[#This Row],[Total Ballots]]/Table1[[#This Row],[Total Population]]</f>
        <v>0.42204065095549997</v>
      </c>
      <c r="Y2568" s="94">
        <f>Table1[[#This Row],[Female Ballots]]/Table1[[#This Row],[Female Voters]]</f>
        <v>0.53333333333333333</v>
      </c>
      <c r="Z2568" s="95">
        <f>Table1[[#This Row],[Male Ballots]]/Table1[[#This Row],[Male Voters]]</f>
        <v>0.53164556962025311</v>
      </c>
      <c r="AA2568" s="94">
        <f>Table1[[#This Row],[Total Ballots]]/Table1[[#This Row],[Total Voters]]</f>
        <v>0.53680981595092025</v>
      </c>
    </row>
    <row r="2569" spans="1:27" s="7" customFormat="1" x14ac:dyDescent="0.35">
      <c r="A2569" s="102" t="s">
        <v>25</v>
      </c>
      <c r="B2569" s="103">
        <v>2021</v>
      </c>
      <c r="C2569" s="103" t="s">
        <v>82</v>
      </c>
      <c r="D2569" s="103"/>
      <c r="E2569" s="109"/>
      <c r="F2569" s="109"/>
      <c r="G2569" s="110" t="s">
        <v>66</v>
      </c>
      <c r="H2569" s="132">
        <v>362.99810000000002</v>
      </c>
      <c r="I2569" s="132">
        <v>324.64620000000002</v>
      </c>
      <c r="J2569" s="133">
        <v>687.64430000000004</v>
      </c>
      <c r="K2569" s="112">
        <v>318</v>
      </c>
      <c r="L2569" s="112">
        <v>280</v>
      </c>
      <c r="M2569" s="112">
        <v>12</v>
      </c>
      <c r="N2569" s="112">
        <v>610</v>
      </c>
      <c r="O2569" s="112">
        <v>199</v>
      </c>
      <c r="P2569" s="112">
        <v>181</v>
      </c>
      <c r="Q2569" s="112">
        <v>6</v>
      </c>
      <c r="R2569" s="113">
        <v>386</v>
      </c>
      <c r="S2569" s="94">
        <f>Table1[[#This Row],[Female Voters]]/Table1[[#This Row],[Female Population]]</f>
        <v>0.87603764317223698</v>
      </c>
      <c r="T2569" s="94">
        <f>Table1[[#This Row],[Male Voters]]/Table1[[#This Row],[Male Population]]</f>
        <v>0.86247736766978944</v>
      </c>
      <c r="U2569" s="94">
        <f>Table1[[#This Row],[Total Voters]]/Table1[[#This Row],[Total Population]]</f>
        <v>0.88708653587327047</v>
      </c>
      <c r="V2569" s="94">
        <f>Table1[[#This Row],[Female Ballots]]/Table1[[#This Row],[Female Population]]</f>
        <v>0.54821223582161993</v>
      </c>
      <c r="W2569" s="94">
        <f>Table1[[#This Row],[Male Ballots]]/Table1[[#This Row],[Male Population]]</f>
        <v>0.55753001267225677</v>
      </c>
      <c r="X2569" s="94">
        <f>Table1[[#This Row],[Total Ballots]]/Table1[[#This Row],[Total Population]]</f>
        <v>0.56133672597882356</v>
      </c>
      <c r="Y2569" s="94">
        <f>Table1[[#This Row],[Female Ballots]]/Table1[[#This Row],[Female Voters]]</f>
        <v>0.62578616352201255</v>
      </c>
      <c r="Z2569" s="95">
        <f>Table1[[#This Row],[Male Ballots]]/Table1[[#This Row],[Male Voters]]</f>
        <v>0.64642857142857146</v>
      </c>
      <c r="AA2569" s="94">
        <f>Table1[[#This Row],[Total Ballots]]/Table1[[#This Row],[Total Voters]]</f>
        <v>0.63278688524590165</v>
      </c>
    </row>
    <row r="2570" spans="1:27" s="7" customFormat="1" x14ac:dyDescent="0.35">
      <c r="A2570" s="102" t="s">
        <v>25</v>
      </c>
      <c r="B2570" s="103">
        <v>2021</v>
      </c>
      <c r="C2570" s="103" t="s">
        <v>82</v>
      </c>
      <c r="D2570" s="103"/>
      <c r="E2570" s="109"/>
      <c r="F2570" s="109"/>
      <c r="G2570" s="110" t="s">
        <v>67</v>
      </c>
      <c r="H2570" s="132">
        <v>600.43290000000002</v>
      </c>
      <c r="I2570" s="132">
        <v>559.45893999999998</v>
      </c>
      <c r="J2570" s="133">
        <v>1159.8919000000001</v>
      </c>
      <c r="K2570" s="112">
        <v>548</v>
      </c>
      <c r="L2570" s="112">
        <v>514</v>
      </c>
      <c r="M2570" s="112">
        <v>10</v>
      </c>
      <c r="N2570" s="112">
        <v>1072</v>
      </c>
      <c r="O2570" s="112">
        <v>433</v>
      </c>
      <c r="P2570" s="112">
        <v>409</v>
      </c>
      <c r="Q2570" s="112">
        <v>5</v>
      </c>
      <c r="R2570" s="113">
        <v>847</v>
      </c>
      <c r="S2570" s="94">
        <f>Table1[[#This Row],[Female Voters]]/Table1[[#This Row],[Female Population]]</f>
        <v>0.91267483843740072</v>
      </c>
      <c r="T2570" s="94">
        <f>Table1[[#This Row],[Male Voters]]/Table1[[#This Row],[Male Population]]</f>
        <v>0.91874481440943645</v>
      </c>
      <c r="U2570" s="94">
        <f>Table1[[#This Row],[Total Voters]]/Table1[[#This Row],[Total Population]]</f>
        <v>0.92422405915585748</v>
      </c>
      <c r="V2570" s="94">
        <f>Table1[[#This Row],[Female Ballots]]/Table1[[#This Row],[Female Population]]</f>
        <v>0.72114635956823814</v>
      </c>
      <c r="W2570" s="94">
        <f>Table1[[#This Row],[Male Ballots]]/Table1[[#This Row],[Male Population]]</f>
        <v>0.7310634807265749</v>
      </c>
      <c r="X2570" s="94">
        <f>Table1[[#This Row],[Total Ballots]]/Table1[[#This Row],[Total Population]]</f>
        <v>0.7302404646501971</v>
      </c>
      <c r="Y2570" s="94">
        <f>Table1[[#This Row],[Female Ballots]]/Table1[[#This Row],[Female Voters]]</f>
        <v>0.79014598540145986</v>
      </c>
      <c r="Z2570" s="95">
        <f>Table1[[#This Row],[Male Ballots]]/Table1[[#This Row],[Male Voters]]</f>
        <v>0.7957198443579766</v>
      </c>
      <c r="AA2570" s="94">
        <f>Table1[[#This Row],[Total Ballots]]/Table1[[#This Row],[Total Voters]]</f>
        <v>0.79011194029850751</v>
      </c>
    </row>
    <row r="2571" spans="1:27" s="7" customFormat="1" x14ac:dyDescent="0.35">
      <c r="A2571" s="102" t="s">
        <v>46</v>
      </c>
      <c r="B2571" s="103">
        <v>2021</v>
      </c>
      <c r="C2571" s="103" t="s">
        <v>82</v>
      </c>
      <c r="D2571" s="16" t="s">
        <v>87</v>
      </c>
      <c r="E2571" s="109"/>
      <c r="F2571" s="109"/>
      <c r="G2571" s="110" t="s">
        <v>79</v>
      </c>
      <c r="H2571" s="132">
        <v>43951.201399999998</v>
      </c>
      <c r="I2571" s="132">
        <v>42766.041900000004</v>
      </c>
      <c r="J2571" s="133">
        <v>86717.243000000017</v>
      </c>
      <c r="K2571" s="104">
        <v>36365</v>
      </c>
      <c r="L2571" s="104">
        <v>34239</v>
      </c>
      <c r="M2571" s="104">
        <v>1086</v>
      </c>
      <c r="N2571" s="104">
        <v>71690</v>
      </c>
      <c r="O2571" s="104">
        <v>13293</v>
      </c>
      <c r="P2571" s="104">
        <v>12059</v>
      </c>
      <c r="Q2571" s="104">
        <v>256</v>
      </c>
      <c r="R2571" s="104">
        <v>25608</v>
      </c>
      <c r="S2571" s="94">
        <f>Table1[[#This Row],[Female Voters]]/Table1[[#This Row],[Female Population]]</f>
        <v>0.82739490256573511</v>
      </c>
      <c r="T2571" s="94">
        <f>Table1[[#This Row],[Male Voters]]/Table1[[#This Row],[Male Population]]</f>
        <v>0.80061185180665495</v>
      </c>
      <c r="U2571" s="94">
        <f>Table1[[#This Row],[Total Voters]]/Table1[[#This Row],[Total Population]]</f>
        <v>0.82670986207437414</v>
      </c>
      <c r="V2571" s="94">
        <f>Table1[[#This Row],[Female Ballots]]/Table1[[#This Row],[Female Population]]</f>
        <v>0.30244907025453915</v>
      </c>
      <c r="W2571" s="94">
        <f>Table1[[#This Row],[Male Ballots]]/Table1[[#This Row],[Male Population]]</f>
        <v>0.2819760600758332</v>
      </c>
      <c r="X2571" s="94">
        <f>Table1[[#This Row],[Total Ballots]]/Table1[[#This Row],[Total Population]]</f>
        <v>0.29530459126796726</v>
      </c>
      <c r="Y2571" s="94">
        <f>Table1[[#This Row],[Female Ballots]]/Table1[[#This Row],[Female Voters]]</f>
        <v>0.36554379210779597</v>
      </c>
      <c r="Z2571" s="95">
        <f>Table1[[#This Row],[Male Ballots]]/Table1[[#This Row],[Male Voters]]</f>
        <v>0.35220070679634335</v>
      </c>
      <c r="AA2571" s="94">
        <f>Table1[[#This Row],[Total Ballots]]/Table1[[#This Row],[Total Voters]]</f>
        <v>0.35720463105035571</v>
      </c>
    </row>
    <row r="2572" spans="1:27" s="7" customFormat="1" x14ac:dyDescent="0.35">
      <c r="A2572" s="102" t="s">
        <v>46</v>
      </c>
      <c r="B2572" s="103">
        <v>2021</v>
      </c>
      <c r="C2572" s="103" t="s">
        <v>82</v>
      </c>
      <c r="D2572" s="16" t="s">
        <v>87</v>
      </c>
      <c r="E2572" s="109"/>
      <c r="F2572" s="109"/>
      <c r="G2572" s="110" t="s">
        <v>62</v>
      </c>
      <c r="H2572" s="132">
        <v>4220.1554000000006</v>
      </c>
      <c r="I2572" s="132">
        <v>4373.2156999999997</v>
      </c>
      <c r="J2572" s="133">
        <v>8593.371000000001</v>
      </c>
      <c r="K2572" s="112">
        <v>2878</v>
      </c>
      <c r="L2572" s="112">
        <v>2901</v>
      </c>
      <c r="M2572" s="112">
        <v>97</v>
      </c>
      <c r="N2572" s="112">
        <v>5876</v>
      </c>
      <c r="O2572" s="112">
        <v>411</v>
      </c>
      <c r="P2572" s="112">
        <v>363</v>
      </c>
      <c r="Q2572" s="112">
        <v>10</v>
      </c>
      <c r="R2572" s="113">
        <v>784</v>
      </c>
      <c r="S2572" s="94">
        <f>Table1[[#This Row],[Female Voters]]/Table1[[#This Row],[Female Population]]</f>
        <v>0.68196540819326212</v>
      </c>
      <c r="T2572" s="94">
        <f>Table1[[#This Row],[Male Voters]]/Table1[[#This Row],[Male Population]]</f>
        <v>0.66335625750177385</v>
      </c>
      <c r="U2572" s="94">
        <f>Table1[[#This Row],[Total Voters]]/Table1[[#This Row],[Total Population]]</f>
        <v>0.68378288334112414</v>
      </c>
      <c r="V2572" s="94">
        <f>Table1[[#This Row],[Female Ballots]]/Table1[[#This Row],[Female Population]]</f>
        <v>9.7389778584930767E-2</v>
      </c>
      <c r="W2572" s="94">
        <f>Table1[[#This Row],[Male Ballots]]/Table1[[#This Row],[Male Population]]</f>
        <v>8.3005281445413276E-2</v>
      </c>
      <c r="X2572" s="94">
        <f>Table1[[#This Row],[Total Ballots]]/Table1[[#This Row],[Total Population]]</f>
        <v>9.1233114455316774E-2</v>
      </c>
      <c r="Y2572" s="94">
        <f>Table1[[#This Row],[Female Ballots]]/Table1[[#This Row],[Female Voters]]</f>
        <v>0.14280750521195273</v>
      </c>
      <c r="Z2572" s="95">
        <f>Table1[[#This Row],[Male Ballots]]/Table1[[#This Row],[Male Voters]]</f>
        <v>0.12512926577042399</v>
      </c>
      <c r="AA2572" s="94">
        <f>Table1[[#This Row],[Total Ballots]]/Table1[[#This Row],[Total Voters]]</f>
        <v>0.13342409802586794</v>
      </c>
    </row>
    <row r="2573" spans="1:27" s="7" customFormat="1" x14ac:dyDescent="0.35">
      <c r="A2573" s="102" t="s">
        <v>46</v>
      </c>
      <c r="B2573" s="103">
        <v>2021</v>
      </c>
      <c r="C2573" s="103" t="s">
        <v>82</v>
      </c>
      <c r="D2573" s="16" t="s">
        <v>87</v>
      </c>
      <c r="E2573" s="109"/>
      <c r="F2573" s="109"/>
      <c r="G2573" s="110" t="s">
        <v>63</v>
      </c>
      <c r="H2573" s="132">
        <v>6816.2669999999998</v>
      </c>
      <c r="I2573" s="132">
        <v>6918.1669999999995</v>
      </c>
      <c r="J2573" s="133">
        <v>13734.435000000001</v>
      </c>
      <c r="K2573" s="112">
        <v>5360</v>
      </c>
      <c r="L2573" s="112">
        <v>5203</v>
      </c>
      <c r="M2573" s="112">
        <v>212</v>
      </c>
      <c r="N2573" s="112">
        <v>10775</v>
      </c>
      <c r="O2573" s="112">
        <v>806</v>
      </c>
      <c r="P2573" s="112">
        <v>649</v>
      </c>
      <c r="Q2573" s="112">
        <v>29</v>
      </c>
      <c r="R2573" s="113">
        <v>1484</v>
      </c>
      <c r="S2573" s="94">
        <f>Table1[[#This Row],[Female Voters]]/Table1[[#This Row],[Female Population]]</f>
        <v>0.78635417303928967</v>
      </c>
      <c r="T2573" s="94">
        <f>Table1[[#This Row],[Male Voters]]/Table1[[#This Row],[Male Population]]</f>
        <v>0.75207782639534437</v>
      </c>
      <c r="U2573" s="94">
        <f>Table1[[#This Row],[Total Voters]]/Table1[[#This Row],[Total Population]]</f>
        <v>0.78452444530845278</v>
      </c>
      <c r="V2573" s="94">
        <f>Table1[[#This Row],[Female Ballots]]/Table1[[#This Row],[Female Population]]</f>
        <v>0.11824654169210215</v>
      </c>
      <c r="W2573" s="94">
        <f>Table1[[#This Row],[Male Ballots]]/Table1[[#This Row],[Male Population]]</f>
        <v>9.3810976231131757E-2</v>
      </c>
      <c r="X2573" s="94">
        <f>Table1[[#This Row],[Total Ballots]]/Table1[[#This Row],[Total Population]]</f>
        <v>0.10804958485733121</v>
      </c>
      <c r="Y2573" s="94">
        <f>Table1[[#This Row],[Female Ballots]]/Table1[[#This Row],[Female Voters]]</f>
        <v>0.15037313432835822</v>
      </c>
      <c r="Z2573" s="95">
        <f>Table1[[#This Row],[Male Ballots]]/Table1[[#This Row],[Male Voters]]</f>
        <v>0.12473572938689217</v>
      </c>
      <c r="AA2573" s="94">
        <f>Table1[[#This Row],[Total Ballots]]/Table1[[#This Row],[Total Voters]]</f>
        <v>0.13772621809744778</v>
      </c>
    </row>
    <row r="2574" spans="1:27" s="7" customFormat="1" x14ac:dyDescent="0.35">
      <c r="A2574" s="102" t="s">
        <v>46</v>
      </c>
      <c r="B2574" s="103">
        <v>2021</v>
      </c>
      <c r="C2574" s="103" t="s">
        <v>82</v>
      </c>
      <c r="D2574" s="16" t="s">
        <v>87</v>
      </c>
      <c r="E2574" s="109"/>
      <c r="F2574" s="109"/>
      <c r="G2574" s="110" t="s">
        <v>64</v>
      </c>
      <c r="H2574" s="132">
        <v>6652.0560000000005</v>
      </c>
      <c r="I2574" s="132">
        <v>6845.1489999999994</v>
      </c>
      <c r="J2574" s="133">
        <v>13497.205</v>
      </c>
      <c r="K2574" s="112">
        <v>5459</v>
      </c>
      <c r="L2574" s="112">
        <v>5318</v>
      </c>
      <c r="M2574" s="112">
        <v>209</v>
      </c>
      <c r="N2574" s="112">
        <v>10986</v>
      </c>
      <c r="O2574" s="112">
        <v>1264</v>
      </c>
      <c r="P2574" s="112">
        <v>1184</v>
      </c>
      <c r="Q2574" s="112">
        <v>34</v>
      </c>
      <c r="R2574" s="113">
        <v>2482</v>
      </c>
      <c r="S2574" s="94">
        <f>Table1[[#This Row],[Female Voters]]/Table1[[#This Row],[Female Population]]</f>
        <v>0.82064853332563636</v>
      </c>
      <c r="T2574" s="94">
        <f>Table1[[#This Row],[Male Voters]]/Table1[[#This Row],[Male Population]]</f>
        <v>0.77690054664989772</v>
      </c>
      <c r="U2574" s="94">
        <f>Table1[[#This Row],[Total Voters]]/Table1[[#This Row],[Total Population]]</f>
        <v>0.8139462948069619</v>
      </c>
      <c r="V2574" s="94">
        <f>Table1[[#This Row],[Female Ballots]]/Table1[[#This Row],[Female Population]]</f>
        <v>0.19001644002996967</v>
      </c>
      <c r="W2574" s="94">
        <f>Table1[[#This Row],[Male Ballots]]/Table1[[#This Row],[Male Population]]</f>
        <v>0.17296920782878505</v>
      </c>
      <c r="X2574" s="94">
        <f>Table1[[#This Row],[Total Ballots]]/Table1[[#This Row],[Total Population]]</f>
        <v>0.18388992387683228</v>
      </c>
      <c r="Y2574" s="94">
        <f>Table1[[#This Row],[Female Ballots]]/Table1[[#This Row],[Female Voters]]</f>
        <v>0.2315442388715882</v>
      </c>
      <c r="Z2574" s="95">
        <f>Table1[[#This Row],[Male Ballots]]/Table1[[#This Row],[Male Voters]]</f>
        <v>0.22264009025949605</v>
      </c>
      <c r="AA2574" s="94">
        <f>Table1[[#This Row],[Total Ballots]]/Table1[[#This Row],[Total Voters]]</f>
        <v>0.22592390314946295</v>
      </c>
    </row>
    <row r="2575" spans="1:27" s="7" customFormat="1" x14ac:dyDescent="0.35">
      <c r="A2575" s="102" t="s">
        <v>46</v>
      </c>
      <c r="B2575" s="103">
        <v>2021</v>
      </c>
      <c r="C2575" s="103" t="s">
        <v>82</v>
      </c>
      <c r="D2575" s="16" t="s">
        <v>87</v>
      </c>
      <c r="E2575" s="109"/>
      <c r="F2575" s="109"/>
      <c r="G2575" s="110" t="s">
        <v>65</v>
      </c>
      <c r="H2575" s="132">
        <v>6625.1549999999997</v>
      </c>
      <c r="I2575" s="132">
        <v>6535.5650000000005</v>
      </c>
      <c r="J2575" s="133">
        <v>13160.720000000001</v>
      </c>
      <c r="K2575" s="112">
        <v>5483</v>
      </c>
      <c r="L2575" s="112">
        <v>5155</v>
      </c>
      <c r="M2575" s="112">
        <v>167</v>
      </c>
      <c r="N2575" s="112">
        <v>10805</v>
      </c>
      <c r="O2575" s="112">
        <v>1703</v>
      </c>
      <c r="P2575" s="112">
        <v>1574</v>
      </c>
      <c r="Q2575" s="112">
        <v>48</v>
      </c>
      <c r="R2575" s="113">
        <v>3325</v>
      </c>
      <c r="S2575" s="94">
        <f>Table1[[#This Row],[Female Voters]]/Table1[[#This Row],[Female Population]]</f>
        <v>0.82760327871574324</v>
      </c>
      <c r="T2575" s="94">
        <f>Table1[[#This Row],[Male Voters]]/Table1[[#This Row],[Male Population]]</f>
        <v>0.788761185911241</v>
      </c>
      <c r="U2575" s="94">
        <f>Table1[[#This Row],[Total Voters]]/Table1[[#This Row],[Total Population]]</f>
        <v>0.82100371408251216</v>
      </c>
      <c r="V2575" s="94">
        <f>Table1[[#This Row],[Female Ballots]]/Table1[[#This Row],[Female Population]]</f>
        <v>0.25705058975978679</v>
      </c>
      <c r="W2575" s="94">
        <f>Table1[[#This Row],[Male Ballots]]/Table1[[#This Row],[Male Population]]</f>
        <v>0.24083610215796183</v>
      </c>
      <c r="X2575" s="94">
        <f>Table1[[#This Row],[Total Ballots]]/Table1[[#This Row],[Total Population]]</f>
        <v>0.25264575190415112</v>
      </c>
      <c r="Y2575" s="94">
        <f>Table1[[#This Row],[Female Ballots]]/Table1[[#This Row],[Female Voters]]</f>
        <v>0.31059638883822727</v>
      </c>
      <c r="Z2575" s="95">
        <f>Table1[[#This Row],[Male Ballots]]/Table1[[#This Row],[Male Voters]]</f>
        <v>0.30533462657613969</v>
      </c>
      <c r="AA2575" s="94">
        <f>Table1[[#This Row],[Total Ballots]]/Table1[[#This Row],[Total Voters]]</f>
        <v>0.3077279037482647</v>
      </c>
    </row>
    <row r="2576" spans="1:27" s="7" customFormat="1" x14ac:dyDescent="0.35">
      <c r="A2576" s="102" t="s">
        <v>46</v>
      </c>
      <c r="B2576" s="103">
        <v>2021</v>
      </c>
      <c r="C2576" s="103" t="s">
        <v>82</v>
      </c>
      <c r="D2576" s="16" t="s">
        <v>87</v>
      </c>
      <c r="E2576" s="109"/>
      <c r="F2576" s="109"/>
      <c r="G2576" s="110" t="s">
        <v>66</v>
      </c>
      <c r="H2576" s="132">
        <v>7714.8670000000002</v>
      </c>
      <c r="I2576" s="132">
        <v>7438.9690000000001</v>
      </c>
      <c r="J2576" s="133">
        <v>15153.835999999999</v>
      </c>
      <c r="K2576" s="112">
        <v>6512</v>
      </c>
      <c r="L2576" s="112">
        <v>6103</v>
      </c>
      <c r="M2576" s="112">
        <v>215</v>
      </c>
      <c r="N2576" s="112">
        <v>12830</v>
      </c>
      <c r="O2576" s="112">
        <v>2852</v>
      </c>
      <c r="P2576" s="112">
        <v>2475</v>
      </c>
      <c r="Q2576" s="112">
        <v>71</v>
      </c>
      <c r="R2576" s="113">
        <v>5398</v>
      </c>
      <c r="S2576" s="94">
        <f>Table1[[#This Row],[Female Voters]]/Table1[[#This Row],[Female Population]]</f>
        <v>0.84408454481457684</v>
      </c>
      <c r="T2576" s="94">
        <f>Table1[[#This Row],[Male Voters]]/Table1[[#This Row],[Male Population]]</f>
        <v>0.82040938737612701</v>
      </c>
      <c r="U2576" s="94">
        <f>Table1[[#This Row],[Total Voters]]/Table1[[#This Row],[Total Population]]</f>
        <v>0.8466503134915806</v>
      </c>
      <c r="V2576" s="94">
        <f>Table1[[#This Row],[Female Ballots]]/Table1[[#This Row],[Female Population]]</f>
        <v>0.36967584794397623</v>
      </c>
      <c r="W2576" s="94">
        <f>Table1[[#This Row],[Male Ballots]]/Table1[[#This Row],[Male Population]]</f>
        <v>0.33270739533932725</v>
      </c>
      <c r="X2576" s="94">
        <f>Table1[[#This Row],[Total Ballots]]/Table1[[#This Row],[Total Population]]</f>
        <v>0.3562134366506276</v>
      </c>
      <c r="Y2576" s="94">
        <f>Table1[[#This Row],[Female Ballots]]/Table1[[#This Row],[Female Voters]]</f>
        <v>0.43796068796068793</v>
      </c>
      <c r="Z2576" s="95">
        <f>Table1[[#This Row],[Male Ballots]]/Table1[[#This Row],[Male Voters]]</f>
        <v>0.405538259872194</v>
      </c>
      <c r="AA2576" s="94">
        <f>Table1[[#This Row],[Total Ballots]]/Table1[[#This Row],[Total Voters]]</f>
        <v>0.42073265783320341</v>
      </c>
    </row>
    <row r="2577" spans="1:27" s="7" customFormat="1" x14ac:dyDescent="0.35">
      <c r="A2577" s="102" t="s">
        <v>46</v>
      </c>
      <c r="B2577" s="103">
        <v>2021</v>
      </c>
      <c r="C2577" s="103" t="s">
        <v>82</v>
      </c>
      <c r="D2577" s="16" t="s">
        <v>87</v>
      </c>
      <c r="E2577" s="109"/>
      <c r="F2577" s="109"/>
      <c r="G2577" s="110" t="s">
        <v>67</v>
      </c>
      <c r="H2577" s="132">
        <v>11922.700999999999</v>
      </c>
      <c r="I2577" s="132">
        <v>10654.976200000001</v>
      </c>
      <c r="J2577" s="133">
        <v>22577.675999999999</v>
      </c>
      <c r="K2577" s="112">
        <v>10673</v>
      </c>
      <c r="L2577" s="112">
        <v>9559</v>
      </c>
      <c r="M2577" s="112">
        <v>186</v>
      </c>
      <c r="N2577" s="112">
        <v>20418</v>
      </c>
      <c r="O2577" s="112">
        <v>6257</v>
      </c>
      <c r="P2577" s="112">
        <v>5814</v>
      </c>
      <c r="Q2577" s="112">
        <v>64</v>
      </c>
      <c r="R2577" s="113">
        <v>12135</v>
      </c>
      <c r="S2577" s="94">
        <f>Table1[[#This Row],[Female Voters]]/Table1[[#This Row],[Female Population]]</f>
        <v>0.89518306296534655</v>
      </c>
      <c r="T2577" s="94">
        <f>Table1[[#This Row],[Male Voters]]/Table1[[#This Row],[Male Population]]</f>
        <v>0.89713949806851745</v>
      </c>
      <c r="U2577" s="94">
        <f>Table1[[#This Row],[Total Voters]]/Table1[[#This Row],[Total Population]]</f>
        <v>0.9043446278527516</v>
      </c>
      <c r="V2577" s="94">
        <f>Table1[[#This Row],[Female Ballots]]/Table1[[#This Row],[Female Population]]</f>
        <v>0.52479719150887039</v>
      </c>
      <c r="W2577" s="94">
        <f>Table1[[#This Row],[Male Ballots]]/Table1[[#This Row],[Male Population]]</f>
        <v>0.54566053371381529</v>
      </c>
      <c r="X2577" s="94">
        <f>Table1[[#This Row],[Total Ballots]]/Table1[[#This Row],[Total Population]]</f>
        <v>0.53747781658307081</v>
      </c>
      <c r="Y2577" s="94">
        <f>Table1[[#This Row],[Female Ballots]]/Table1[[#This Row],[Female Voters]]</f>
        <v>0.5862456666354352</v>
      </c>
      <c r="Z2577" s="95">
        <f>Table1[[#This Row],[Male Ballots]]/Table1[[#This Row],[Male Voters]]</f>
        <v>0.60822261742860129</v>
      </c>
      <c r="AA2577" s="94">
        <f>Table1[[#This Row],[Total Ballots]]/Table1[[#This Row],[Total Voters]]</f>
        <v>0.59432853364678229</v>
      </c>
    </row>
    <row r="2578" spans="1:27" s="7" customFormat="1" x14ac:dyDescent="0.35">
      <c r="A2578" s="102" t="s">
        <v>53</v>
      </c>
      <c r="B2578" s="103">
        <v>2021</v>
      </c>
      <c r="C2578" s="103" t="s">
        <v>82</v>
      </c>
      <c r="D2578" s="103"/>
      <c r="E2578" s="109"/>
      <c r="F2578" s="109"/>
      <c r="G2578" s="110" t="s">
        <v>79</v>
      </c>
      <c r="H2578" s="132">
        <v>16323.954099999999</v>
      </c>
      <c r="I2578" s="132">
        <v>16464.18</v>
      </c>
      <c r="J2578" s="133">
        <v>32788.132700000002</v>
      </c>
      <c r="K2578" s="104">
        <v>12850</v>
      </c>
      <c r="L2578" s="104">
        <v>12124</v>
      </c>
      <c r="M2578" s="104">
        <v>600</v>
      </c>
      <c r="N2578" s="104">
        <v>25574</v>
      </c>
      <c r="O2578" s="104">
        <v>5030</v>
      </c>
      <c r="P2578" s="104">
        <v>4650</v>
      </c>
      <c r="Q2578" s="104">
        <v>187</v>
      </c>
      <c r="R2578" s="104">
        <v>9867</v>
      </c>
      <c r="S2578" s="94">
        <f>Table1[[#This Row],[Female Voters]]/Table1[[#This Row],[Female Population]]</f>
        <v>0.78718672701977277</v>
      </c>
      <c r="T2578" s="94">
        <f>Table1[[#This Row],[Male Voters]]/Table1[[#This Row],[Male Population]]</f>
        <v>0.73638650695023988</v>
      </c>
      <c r="U2578" s="94">
        <f>Table1[[#This Row],[Total Voters]]/Table1[[#This Row],[Total Population]]</f>
        <v>0.77997732392976438</v>
      </c>
      <c r="V2578" s="94">
        <f>Table1[[#This Row],[Female Ballots]]/Table1[[#This Row],[Female Population]]</f>
        <v>0.30813612738594998</v>
      </c>
      <c r="W2578" s="94">
        <f>Table1[[#This Row],[Male Ballots]]/Table1[[#This Row],[Male Population]]</f>
        <v>0.28243131452644465</v>
      </c>
      <c r="X2578" s="94">
        <f>Table1[[#This Row],[Total Ballots]]/Table1[[#This Row],[Total Population]]</f>
        <v>0.30093205033295473</v>
      </c>
      <c r="Y2578" s="94">
        <f>Table1[[#This Row],[Female Ballots]]/Table1[[#This Row],[Female Voters]]</f>
        <v>0.3914396887159533</v>
      </c>
      <c r="Z2578" s="95">
        <f>Table1[[#This Row],[Male Ballots]]/Table1[[#This Row],[Male Voters]]</f>
        <v>0.38353678653909601</v>
      </c>
      <c r="AA2578" s="94">
        <f>Table1[[#This Row],[Total Ballots]]/Table1[[#This Row],[Total Voters]]</f>
        <v>0.38582153749902243</v>
      </c>
    </row>
    <row r="2579" spans="1:27" s="7" customFormat="1" x14ac:dyDescent="0.35">
      <c r="A2579" s="102" t="s">
        <v>53</v>
      </c>
      <c r="B2579" s="103">
        <v>2021</v>
      </c>
      <c r="C2579" s="103" t="s">
        <v>82</v>
      </c>
      <c r="D2579" s="103"/>
      <c r="E2579" s="109"/>
      <c r="F2579" s="109"/>
      <c r="G2579" s="110" t="s">
        <v>62</v>
      </c>
      <c r="H2579" s="132">
        <v>1735.1477</v>
      </c>
      <c r="I2579" s="132">
        <v>1934.6364000000001</v>
      </c>
      <c r="J2579" s="133">
        <v>3669.7841000000003</v>
      </c>
      <c r="K2579" s="112">
        <v>1185</v>
      </c>
      <c r="L2579" s="112">
        <v>1232</v>
      </c>
      <c r="M2579" s="112">
        <v>75</v>
      </c>
      <c r="N2579" s="112">
        <v>2492</v>
      </c>
      <c r="O2579" s="112">
        <v>147</v>
      </c>
      <c r="P2579" s="112">
        <v>148</v>
      </c>
      <c r="Q2579" s="112">
        <v>12</v>
      </c>
      <c r="R2579" s="113">
        <v>307</v>
      </c>
      <c r="S2579" s="94">
        <f>Table1[[#This Row],[Female Voters]]/Table1[[#This Row],[Female Population]]</f>
        <v>0.68293897977676488</v>
      </c>
      <c r="T2579" s="94">
        <f>Table1[[#This Row],[Male Voters]]/Table1[[#This Row],[Male Population]]</f>
        <v>0.63681216790917405</v>
      </c>
      <c r="U2579" s="94">
        <f>Table1[[#This Row],[Total Voters]]/Table1[[#This Row],[Total Population]]</f>
        <v>0.67905902148303487</v>
      </c>
      <c r="V2579" s="94">
        <f>Table1[[#This Row],[Female Ballots]]/Table1[[#This Row],[Female Population]]</f>
        <v>8.4719012681168299E-2</v>
      </c>
      <c r="W2579" s="94">
        <f>Table1[[#This Row],[Male Ballots]]/Table1[[#This Row],[Male Population]]</f>
        <v>7.6500163028050128E-2</v>
      </c>
      <c r="X2579" s="94">
        <f>Table1[[#This Row],[Total Ballots]]/Table1[[#This Row],[Total Population]]</f>
        <v>8.3656147510149159E-2</v>
      </c>
      <c r="Y2579" s="94">
        <f>Table1[[#This Row],[Female Ballots]]/Table1[[#This Row],[Female Voters]]</f>
        <v>0.1240506329113924</v>
      </c>
      <c r="Z2579" s="95">
        <f>Table1[[#This Row],[Male Ballots]]/Table1[[#This Row],[Male Voters]]</f>
        <v>0.12012987012987013</v>
      </c>
      <c r="AA2579" s="94">
        <f>Table1[[#This Row],[Total Ballots]]/Table1[[#This Row],[Total Voters]]</f>
        <v>0.12319422150882825</v>
      </c>
    </row>
    <row r="2580" spans="1:27" s="7" customFormat="1" x14ac:dyDescent="0.35">
      <c r="A2580" s="102" t="s">
        <v>53</v>
      </c>
      <c r="B2580" s="103">
        <v>2021</v>
      </c>
      <c r="C2580" s="103" t="s">
        <v>82</v>
      </c>
      <c r="D2580" s="103"/>
      <c r="E2580" s="109"/>
      <c r="F2580" s="109"/>
      <c r="G2580" s="110" t="s">
        <v>63</v>
      </c>
      <c r="H2580" s="132">
        <v>2546.9169999999999</v>
      </c>
      <c r="I2580" s="132">
        <v>2811.0509999999999</v>
      </c>
      <c r="J2580" s="133">
        <v>5357.9690000000001</v>
      </c>
      <c r="K2580" s="112">
        <v>1940</v>
      </c>
      <c r="L2580" s="112">
        <v>1819</v>
      </c>
      <c r="M2580" s="112">
        <v>94</v>
      </c>
      <c r="N2580" s="112">
        <v>3853</v>
      </c>
      <c r="O2580" s="112">
        <v>308</v>
      </c>
      <c r="P2580" s="112">
        <v>269</v>
      </c>
      <c r="Q2580" s="112">
        <v>13</v>
      </c>
      <c r="R2580" s="113">
        <v>590</v>
      </c>
      <c r="S2580" s="94">
        <f>Table1[[#This Row],[Female Voters]]/Table1[[#This Row],[Female Population]]</f>
        <v>0.76170523028430059</v>
      </c>
      <c r="T2580" s="94">
        <f>Table1[[#This Row],[Male Voters]]/Table1[[#This Row],[Male Population]]</f>
        <v>0.64708893577526694</v>
      </c>
      <c r="U2580" s="94">
        <f>Table1[[#This Row],[Total Voters]]/Table1[[#This Row],[Total Population]]</f>
        <v>0.71911576942681077</v>
      </c>
      <c r="V2580" s="94">
        <f>Table1[[#This Row],[Female Ballots]]/Table1[[#This Row],[Female Population]]</f>
        <v>0.12093052109668277</v>
      </c>
      <c r="W2580" s="94">
        <f>Table1[[#This Row],[Male Ballots]]/Table1[[#This Row],[Male Population]]</f>
        <v>9.5693745862312704E-2</v>
      </c>
      <c r="X2580" s="94">
        <f>Table1[[#This Row],[Total Ballots]]/Table1[[#This Row],[Total Population]]</f>
        <v>0.11011635192364869</v>
      </c>
      <c r="Y2580" s="94">
        <f>Table1[[#This Row],[Female Ballots]]/Table1[[#This Row],[Female Voters]]</f>
        <v>0.15876288659793814</v>
      </c>
      <c r="Z2580" s="95">
        <f>Table1[[#This Row],[Male Ballots]]/Table1[[#This Row],[Male Voters]]</f>
        <v>0.14788345244639911</v>
      </c>
      <c r="AA2580" s="94">
        <f>Table1[[#This Row],[Total Ballots]]/Table1[[#This Row],[Total Voters]]</f>
        <v>0.15312743316895924</v>
      </c>
    </row>
    <row r="2581" spans="1:27" s="7" customFormat="1" x14ac:dyDescent="0.35">
      <c r="A2581" s="102" t="s">
        <v>53</v>
      </c>
      <c r="B2581" s="103">
        <v>2021</v>
      </c>
      <c r="C2581" s="103" t="s">
        <v>82</v>
      </c>
      <c r="D2581" s="103"/>
      <c r="E2581" s="109"/>
      <c r="F2581" s="109"/>
      <c r="G2581" s="110" t="s">
        <v>64</v>
      </c>
      <c r="H2581" s="132">
        <v>2690.9760000000001</v>
      </c>
      <c r="I2581" s="132">
        <v>2796.7429999999999</v>
      </c>
      <c r="J2581" s="133">
        <v>5487.7190000000001</v>
      </c>
      <c r="K2581" s="112">
        <v>1939</v>
      </c>
      <c r="L2581" s="112">
        <v>1806</v>
      </c>
      <c r="M2581" s="112">
        <v>81</v>
      </c>
      <c r="N2581" s="112">
        <v>3826</v>
      </c>
      <c r="O2581" s="112">
        <v>512</v>
      </c>
      <c r="P2581" s="112">
        <v>497</v>
      </c>
      <c r="Q2581" s="112">
        <v>24</v>
      </c>
      <c r="R2581" s="113">
        <v>1033</v>
      </c>
      <c r="S2581" s="94">
        <f>Table1[[#This Row],[Female Voters]]/Table1[[#This Row],[Female Population]]</f>
        <v>0.72055640778661711</v>
      </c>
      <c r="T2581" s="94">
        <f>Table1[[#This Row],[Male Voters]]/Table1[[#This Row],[Male Population]]</f>
        <v>0.64575114695915925</v>
      </c>
      <c r="U2581" s="94">
        <f>Table1[[#This Row],[Total Voters]]/Table1[[#This Row],[Total Population]]</f>
        <v>0.69719313252008708</v>
      </c>
      <c r="V2581" s="94">
        <f>Table1[[#This Row],[Female Ballots]]/Table1[[#This Row],[Female Population]]</f>
        <v>0.19026553934334606</v>
      </c>
      <c r="W2581" s="94">
        <f>Table1[[#This Row],[Male Ballots]]/Table1[[#This Row],[Male Population]]</f>
        <v>0.17770671098488491</v>
      </c>
      <c r="X2581" s="94">
        <f>Table1[[#This Row],[Total Ballots]]/Table1[[#This Row],[Total Population]]</f>
        <v>0.18823850127894667</v>
      </c>
      <c r="Y2581" s="94">
        <f>Table1[[#This Row],[Female Ballots]]/Table1[[#This Row],[Female Voters]]</f>
        <v>0.26405363589479114</v>
      </c>
      <c r="Z2581" s="95">
        <f>Table1[[#This Row],[Male Ballots]]/Table1[[#This Row],[Male Voters]]</f>
        <v>0.27519379844961239</v>
      </c>
      <c r="AA2581" s="94">
        <f>Table1[[#This Row],[Total Ballots]]/Table1[[#This Row],[Total Voters]]</f>
        <v>0.26999477260846838</v>
      </c>
    </row>
    <row r="2582" spans="1:27" s="7" customFormat="1" x14ac:dyDescent="0.35">
      <c r="A2582" s="102" t="s">
        <v>53</v>
      </c>
      <c r="B2582" s="103">
        <v>2021</v>
      </c>
      <c r="C2582" s="103" t="s">
        <v>82</v>
      </c>
      <c r="D2582" s="103"/>
      <c r="E2582" s="109"/>
      <c r="F2582" s="109"/>
      <c r="G2582" s="110" t="s">
        <v>65</v>
      </c>
      <c r="H2582" s="132">
        <v>2473.029</v>
      </c>
      <c r="I2582" s="132">
        <v>2413.8559999999998</v>
      </c>
      <c r="J2582" s="133">
        <v>4886.8850000000002</v>
      </c>
      <c r="K2582" s="112">
        <v>1757</v>
      </c>
      <c r="L2582" s="112">
        <v>1626</v>
      </c>
      <c r="M2582" s="112">
        <v>104</v>
      </c>
      <c r="N2582" s="112">
        <v>3487</v>
      </c>
      <c r="O2582" s="112">
        <v>591</v>
      </c>
      <c r="P2582" s="112">
        <v>521</v>
      </c>
      <c r="Q2582" s="112">
        <v>27</v>
      </c>
      <c r="R2582" s="113">
        <v>1139</v>
      </c>
      <c r="S2582" s="94">
        <f>Table1[[#This Row],[Female Voters]]/Table1[[#This Row],[Female Population]]</f>
        <v>0.71046477821327614</v>
      </c>
      <c r="T2582" s="94">
        <f>Table1[[#This Row],[Male Voters]]/Table1[[#This Row],[Male Population]]</f>
        <v>0.67361101905001797</v>
      </c>
      <c r="U2582" s="94">
        <f>Table1[[#This Row],[Total Voters]]/Table1[[#This Row],[Total Population]]</f>
        <v>0.71354247132887305</v>
      </c>
      <c r="V2582" s="94">
        <f>Table1[[#This Row],[Female Ballots]]/Table1[[#This Row],[Female Population]]</f>
        <v>0.23897819233013443</v>
      </c>
      <c r="W2582" s="94">
        <f>Table1[[#This Row],[Male Ballots]]/Table1[[#This Row],[Male Population]]</f>
        <v>0.21583723304124192</v>
      </c>
      <c r="X2582" s="94">
        <f>Table1[[#This Row],[Total Ballots]]/Table1[[#This Row],[Total Population]]</f>
        <v>0.23307280609222439</v>
      </c>
      <c r="Y2582" s="94">
        <f>Table1[[#This Row],[Female Ballots]]/Table1[[#This Row],[Female Voters]]</f>
        <v>0.33636881047239614</v>
      </c>
      <c r="Z2582" s="95">
        <f>Table1[[#This Row],[Male Ballots]]/Table1[[#This Row],[Male Voters]]</f>
        <v>0.32041820418204181</v>
      </c>
      <c r="AA2582" s="94">
        <f>Table1[[#This Row],[Total Ballots]]/Table1[[#This Row],[Total Voters]]</f>
        <v>0.32664181244622886</v>
      </c>
    </row>
    <row r="2583" spans="1:27" s="7" customFormat="1" x14ac:dyDescent="0.35">
      <c r="A2583" s="102" t="s">
        <v>53</v>
      </c>
      <c r="B2583" s="103">
        <v>2021</v>
      </c>
      <c r="C2583" s="103" t="s">
        <v>82</v>
      </c>
      <c r="D2583" s="103"/>
      <c r="E2583" s="109"/>
      <c r="F2583" s="109"/>
      <c r="G2583" s="110" t="s">
        <v>66</v>
      </c>
      <c r="H2583" s="132">
        <v>2735.498</v>
      </c>
      <c r="I2583" s="132">
        <v>2663.7660000000001</v>
      </c>
      <c r="J2583" s="133">
        <v>5399.2629999999999</v>
      </c>
      <c r="K2583" s="112">
        <v>2275</v>
      </c>
      <c r="L2583" s="112">
        <v>2100</v>
      </c>
      <c r="M2583" s="112">
        <v>107</v>
      </c>
      <c r="N2583" s="112">
        <v>4482</v>
      </c>
      <c r="O2583" s="112">
        <v>1047</v>
      </c>
      <c r="P2583" s="112">
        <v>910</v>
      </c>
      <c r="Q2583" s="112">
        <v>45</v>
      </c>
      <c r="R2583" s="113">
        <v>2002</v>
      </c>
      <c r="S2583" s="94">
        <f>Table1[[#This Row],[Female Voters]]/Table1[[#This Row],[Female Population]]</f>
        <v>0.83165844025475433</v>
      </c>
      <c r="T2583" s="94">
        <f>Table1[[#This Row],[Male Voters]]/Table1[[#This Row],[Male Population]]</f>
        <v>0.78835753590968571</v>
      </c>
      <c r="U2583" s="94">
        <f>Table1[[#This Row],[Total Voters]]/Table1[[#This Row],[Total Population]]</f>
        <v>0.83011329509231169</v>
      </c>
      <c r="V2583" s="94">
        <f>Table1[[#This Row],[Female Ballots]]/Table1[[#This Row],[Female Population]]</f>
        <v>0.38274566459196824</v>
      </c>
      <c r="W2583" s="94">
        <f>Table1[[#This Row],[Male Ballots]]/Table1[[#This Row],[Male Population]]</f>
        <v>0.34162159889419713</v>
      </c>
      <c r="X2583" s="94">
        <f>Table1[[#This Row],[Total Ballots]]/Table1[[#This Row],[Total Population]]</f>
        <v>0.37079134689308524</v>
      </c>
      <c r="Y2583" s="94">
        <f>Table1[[#This Row],[Female Ballots]]/Table1[[#This Row],[Female Voters]]</f>
        <v>0.46021978021978022</v>
      </c>
      <c r="Z2583" s="95">
        <f>Table1[[#This Row],[Male Ballots]]/Table1[[#This Row],[Male Voters]]</f>
        <v>0.43333333333333335</v>
      </c>
      <c r="AA2583" s="94">
        <f>Table1[[#This Row],[Total Ballots]]/Table1[[#This Row],[Total Voters]]</f>
        <v>0.44667559125390449</v>
      </c>
    </row>
    <row r="2584" spans="1:27" s="7" customFormat="1" x14ac:dyDescent="0.35">
      <c r="A2584" s="102" t="s">
        <v>53</v>
      </c>
      <c r="B2584" s="103">
        <v>2021</v>
      </c>
      <c r="C2584" s="103" t="s">
        <v>82</v>
      </c>
      <c r="D2584" s="103"/>
      <c r="E2584" s="109"/>
      <c r="F2584" s="109"/>
      <c r="G2584" s="110" t="s">
        <v>67</v>
      </c>
      <c r="H2584" s="132">
        <v>4142.3864000000003</v>
      </c>
      <c r="I2584" s="132">
        <v>3844.1275999999998</v>
      </c>
      <c r="J2584" s="133">
        <v>7986.5126</v>
      </c>
      <c r="K2584" s="112">
        <v>3754</v>
      </c>
      <c r="L2584" s="112">
        <v>3541</v>
      </c>
      <c r="M2584" s="112">
        <v>139</v>
      </c>
      <c r="N2584" s="112">
        <v>7434</v>
      </c>
      <c r="O2584" s="112">
        <v>2425</v>
      </c>
      <c r="P2584" s="112">
        <v>2305</v>
      </c>
      <c r="Q2584" s="112">
        <v>66</v>
      </c>
      <c r="R2584" s="113">
        <v>4796</v>
      </c>
      <c r="S2584" s="94">
        <f>Table1[[#This Row],[Female Voters]]/Table1[[#This Row],[Female Population]]</f>
        <v>0.90624090500103993</v>
      </c>
      <c r="T2584" s="94">
        <f>Table1[[#This Row],[Male Voters]]/Table1[[#This Row],[Male Population]]</f>
        <v>0.92114528144175034</v>
      </c>
      <c r="U2584" s="94">
        <f>Table1[[#This Row],[Total Voters]]/Table1[[#This Row],[Total Population]]</f>
        <v>0.93081929151404585</v>
      </c>
      <c r="V2584" s="94">
        <f>Table1[[#This Row],[Female Ballots]]/Table1[[#This Row],[Female Population]]</f>
        <v>0.5854113464644437</v>
      </c>
      <c r="W2584" s="94">
        <f>Table1[[#This Row],[Male Ballots]]/Table1[[#This Row],[Male Population]]</f>
        <v>0.59961589204270949</v>
      </c>
      <c r="X2584" s="94">
        <f>Table1[[#This Row],[Total Ballots]]/Table1[[#This Row],[Total Population]]</f>
        <v>0.60051241889983376</v>
      </c>
      <c r="Y2584" s="94">
        <f>Table1[[#This Row],[Female Ballots]]/Table1[[#This Row],[Female Voters]]</f>
        <v>0.64597762386787427</v>
      </c>
      <c r="Z2584" s="95">
        <f>Table1[[#This Row],[Male Ballots]]/Table1[[#This Row],[Male Voters]]</f>
        <v>0.65094606043490544</v>
      </c>
      <c r="AA2584" s="94">
        <f>Table1[[#This Row],[Total Ballots]]/Table1[[#This Row],[Total Voters]]</f>
        <v>0.64514393327952646</v>
      </c>
    </row>
    <row r="2585" spans="1:27" s="7" customFormat="1" x14ac:dyDescent="0.35">
      <c r="A2585" s="102" t="s">
        <v>32</v>
      </c>
      <c r="B2585" s="103">
        <v>2021</v>
      </c>
      <c r="C2585" s="103" t="s">
        <v>82</v>
      </c>
      <c r="D2585" s="103"/>
      <c r="E2585" s="109"/>
      <c r="F2585" s="109"/>
      <c r="G2585" s="110" t="s">
        <v>79</v>
      </c>
      <c r="H2585" s="132">
        <v>2916.39572</v>
      </c>
      <c r="I2585" s="132">
        <v>2999.0384400000003</v>
      </c>
      <c r="J2585" s="133">
        <v>5915.4337500000001</v>
      </c>
      <c r="K2585" s="104">
        <v>2584</v>
      </c>
      <c r="L2585" s="104">
        <v>2643</v>
      </c>
      <c r="M2585" s="104">
        <v>103</v>
      </c>
      <c r="N2585" s="104">
        <v>5330</v>
      </c>
      <c r="O2585" s="104">
        <v>1166</v>
      </c>
      <c r="P2585" s="104">
        <v>1158</v>
      </c>
      <c r="Q2585" s="104">
        <v>30</v>
      </c>
      <c r="R2585" s="104">
        <v>2354</v>
      </c>
      <c r="S2585" s="94">
        <f>Table1[[#This Row],[Female Voters]]/Table1[[#This Row],[Female Population]]</f>
        <v>0.88602516533661624</v>
      </c>
      <c r="T2585" s="94">
        <f>Table1[[#This Row],[Male Voters]]/Table1[[#This Row],[Male Population]]</f>
        <v>0.88128246865685378</v>
      </c>
      <c r="U2585" s="94">
        <f>Table1[[#This Row],[Total Voters]]/Table1[[#This Row],[Total Population]]</f>
        <v>0.90103282789702444</v>
      </c>
      <c r="V2585" s="94">
        <f>Table1[[#This Row],[Female Ballots]]/Table1[[#This Row],[Female Population]]</f>
        <v>0.3998085691882719</v>
      </c>
      <c r="W2585" s="94">
        <f>Table1[[#This Row],[Male Ballots]]/Table1[[#This Row],[Male Population]]</f>
        <v>0.38612376038767943</v>
      </c>
      <c r="X2585" s="94">
        <f>Table1[[#This Row],[Total Ballots]]/Table1[[#This Row],[Total Population]]</f>
        <v>0.39794207821193162</v>
      </c>
      <c r="Y2585" s="94">
        <f>Table1[[#This Row],[Female Ballots]]/Table1[[#This Row],[Female Voters]]</f>
        <v>0.45123839009287925</v>
      </c>
      <c r="Z2585" s="95">
        <f>Table1[[#This Row],[Male Ballots]]/Table1[[#This Row],[Male Voters]]</f>
        <v>0.43813847900113506</v>
      </c>
      <c r="AA2585" s="94">
        <f>Table1[[#This Row],[Total Ballots]]/Table1[[#This Row],[Total Voters]]</f>
        <v>0.44165103189493432</v>
      </c>
    </row>
    <row r="2586" spans="1:27" s="7" customFormat="1" x14ac:dyDescent="0.35">
      <c r="A2586" s="102" t="s">
        <v>32</v>
      </c>
      <c r="B2586" s="103">
        <v>2021</v>
      </c>
      <c r="C2586" s="103" t="s">
        <v>82</v>
      </c>
      <c r="D2586" s="103"/>
      <c r="E2586" s="109"/>
      <c r="F2586" s="109"/>
      <c r="G2586" s="110" t="s">
        <v>62</v>
      </c>
      <c r="H2586" s="132">
        <v>184.77185999999998</v>
      </c>
      <c r="I2586" s="132">
        <v>226.83938999999998</v>
      </c>
      <c r="J2586" s="133">
        <v>411.61124999999998</v>
      </c>
      <c r="K2586" s="112">
        <v>148</v>
      </c>
      <c r="L2586" s="112">
        <v>158</v>
      </c>
      <c r="M2586" s="112">
        <v>7</v>
      </c>
      <c r="N2586" s="112">
        <v>313</v>
      </c>
      <c r="O2586" s="112">
        <v>31</v>
      </c>
      <c r="P2586" s="112">
        <v>21</v>
      </c>
      <c r="Q2586" s="112"/>
      <c r="R2586" s="113">
        <v>52</v>
      </c>
      <c r="S2586" s="94">
        <f>Table1[[#This Row],[Female Voters]]/Table1[[#This Row],[Female Population]]</f>
        <v>0.80098776945796846</v>
      </c>
      <c r="T2586" s="94">
        <f>Table1[[#This Row],[Male Voters]]/Table1[[#This Row],[Male Population]]</f>
        <v>0.69652805890546621</v>
      </c>
      <c r="U2586" s="94">
        <f>Table1[[#This Row],[Total Voters]]/Table1[[#This Row],[Total Population]]</f>
        <v>0.76042625171202194</v>
      </c>
      <c r="V2586" s="94">
        <f>Table1[[#This Row],[Female Ballots]]/Table1[[#This Row],[Female Population]]</f>
        <v>0.1677744652243042</v>
      </c>
      <c r="W2586" s="94">
        <f>Table1[[#This Row],[Male Ballots]]/Table1[[#This Row],[Male Population]]</f>
        <v>9.2576514158321452E-2</v>
      </c>
      <c r="X2586" s="94">
        <f>Table1[[#This Row],[Total Ballots]]/Table1[[#This Row],[Total Population]]</f>
        <v>0.12633279581158194</v>
      </c>
      <c r="Y2586" s="94">
        <f>Table1[[#This Row],[Female Ballots]]/Table1[[#This Row],[Female Voters]]</f>
        <v>0.20945945945945946</v>
      </c>
      <c r="Z2586" s="95">
        <f>Table1[[#This Row],[Male Ballots]]/Table1[[#This Row],[Male Voters]]</f>
        <v>0.13291139240506328</v>
      </c>
      <c r="AA2586" s="94">
        <f>Table1[[#This Row],[Total Ballots]]/Table1[[#This Row],[Total Voters]]</f>
        <v>0.16613418530351437</v>
      </c>
    </row>
    <row r="2587" spans="1:27" s="7" customFormat="1" x14ac:dyDescent="0.35">
      <c r="A2587" s="102" t="s">
        <v>32</v>
      </c>
      <c r="B2587" s="103">
        <v>2021</v>
      </c>
      <c r="C2587" s="103" t="s">
        <v>82</v>
      </c>
      <c r="D2587" s="103"/>
      <c r="E2587" s="109"/>
      <c r="F2587" s="109"/>
      <c r="G2587" s="110" t="s">
        <v>63</v>
      </c>
      <c r="H2587" s="132">
        <v>293.36289999999997</v>
      </c>
      <c r="I2587" s="132">
        <v>298.91820000000001</v>
      </c>
      <c r="J2587" s="133">
        <v>592.28110000000004</v>
      </c>
      <c r="K2587" s="112">
        <v>238</v>
      </c>
      <c r="L2587" s="112">
        <v>248</v>
      </c>
      <c r="M2587" s="112">
        <v>15</v>
      </c>
      <c r="N2587" s="112">
        <v>501</v>
      </c>
      <c r="O2587" s="112">
        <v>38</v>
      </c>
      <c r="P2587" s="112">
        <v>40</v>
      </c>
      <c r="Q2587" s="112">
        <v>3</v>
      </c>
      <c r="R2587" s="113">
        <v>81</v>
      </c>
      <c r="S2587" s="94">
        <f>Table1[[#This Row],[Female Voters]]/Table1[[#This Row],[Female Population]]</f>
        <v>0.8112818628395071</v>
      </c>
      <c r="T2587" s="94">
        <f>Table1[[#This Row],[Male Voters]]/Table1[[#This Row],[Male Population]]</f>
        <v>0.82965841491083514</v>
      </c>
      <c r="U2587" s="94">
        <f>Table1[[#This Row],[Total Voters]]/Table1[[#This Row],[Total Population]]</f>
        <v>0.84588213265626744</v>
      </c>
      <c r="V2587" s="94">
        <f>Table1[[#This Row],[Female Ballots]]/Table1[[#This Row],[Female Population]]</f>
        <v>0.12953239826849272</v>
      </c>
      <c r="W2587" s="94">
        <f>Table1[[#This Row],[Male Ballots]]/Table1[[#This Row],[Male Population]]</f>
        <v>0.13381587337271533</v>
      </c>
      <c r="X2587" s="94">
        <f>Table1[[#This Row],[Total Ballots]]/Table1[[#This Row],[Total Population]]</f>
        <v>0.13675938671688156</v>
      </c>
      <c r="Y2587" s="94">
        <f>Table1[[#This Row],[Female Ballots]]/Table1[[#This Row],[Female Voters]]</f>
        <v>0.15966386554621848</v>
      </c>
      <c r="Z2587" s="95">
        <f>Table1[[#This Row],[Male Ballots]]/Table1[[#This Row],[Male Voters]]</f>
        <v>0.16129032258064516</v>
      </c>
      <c r="AA2587" s="94">
        <f>Table1[[#This Row],[Total Ballots]]/Table1[[#This Row],[Total Voters]]</f>
        <v>0.16167664670658682</v>
      </c>
    </row>
    <row r="2588" spans="1:27" s="7" customFormat="1" x14ac:dyDescent="0.35">
      <c r="A2588" s="102" t="s">
        <v>32</v>
      </c>
      <c r="B2588" s="103">
        <v>2021</v>
      </c>
      <c r="C2588" s="103" t="s">
        <v>82</v>
      </c>
      <c r="D2588" s="103"/>
      <c r="E2588" s="109"/>
      <c r="F2588" s="109"/>
      <c r="G2588" s="110" t="s">
        <v>64</v>
      </c>
      <c r="H2588" s="132">
        <v>371.81959999999998</v>
      </c>
      <c r="I2588" s="132">
        <v>368.05229999999995</v>
      </c>
      <c r="J2588" s="133">
        <v>739.87169999999992</v>
      </c>
      <c r="K2588" s="112">
        <v>329</v>
      </c>
      <c r="L2588" s="112">
        <v>342</v>
      </c>
      <c r="M2588" s="112">
        <v>15</v>
      </c>
      <c r="N2588" s="112">
        <v>686</v>
      </c>
      <c r="O2588" s="112">
        <v>81</v>
      </c>
      <c r="P2588" s="112">
        <v>71</v>
      </c>
      <c r="Q2588" s="112">
        <v>2</v>
      </c>
      <c r="R2588" s="113">
        <v>154</v>
      </c>
      <c r="S2588" s="94">
        <f>Table1[[#This Row],[Female Voters]]/Table1[[#This Row],[Female Population]]</f>
        <v>0.88483770086353708</v>
      </c>
      <c r="T2588" s="94">
        <f>Table1[[#This Row],[Male Voters]]/Table1[[#This Row],[Male Population]]</f>
        <v>0.92921576634625036</v>
      </c>
      <c r="U2588" s="94">
        <f>Table1[[#This Row],[Total Voters]]/Table1[[#This Row],[Total Population]]</f>
        <v>0.92718778134100832</v>
      </c>
      <c r="V2588" s="94">
        <f>Table1[[#This Row],[Female Ballots]]/Table1[[#This Row],[Female Population]]</f>
        <v>0.21784757984786171</v>
      </c>
      <c r="W2588" s="94">
        <f>Table1[[#This Row],[Male Ballots]]/Table1[[#This Row],[Male Population]]</f>
        <v>0.19290736669761338</v>
      </c>
      <c r="X2588" s="94">
        <f>Table1[[#This Row],[Total Ballots]]/Table1[[#This Row],[Total Population]]</f>
        <v>0.20814419581124677</v>
      </c>
      <c r="Y2588" s="94">
        <f>Table1[[#This Row],[Female Ballots]]/Table1[[#This Row],[Female Voters]]</f>
        <v>0.24620060790273557</v>
      </c>
      <c r="Z2588" s="95">
        <f>Table1[[#This Row],[Male Ballots]]/Table1[[#This Row],[Male Voters]]</f>
        <v>0.20760233918128654</v>
      </c>
      <c r="AA2588" s="94">
        <f>Table1[[#This Row],[Total Ballots]]/Table1[[#This Row],[Total Voters]]</f>
        <v>0.22448979591836735</v>
      </c>
    </row>
    <row r="2589" spans="1:27" s="7" customFormat="1" x14ac:dyDescent="0.35">
      <c r="A2589" s="102" t="s">
        <v>32</v>
      </c>
      <c r="B2589" s="103">
        <v>2021</v>
      </c>
      <c r="C2589" s="103" t="s">
        <v>82</v>
      </c>
      <c r="D2589" s="103"/>
      <c r="E2589" s="109"/>
      <c r="F2589" s="109"/>
      <c r="G2589" s="110" t="s">
        <v>65</v>
      </c>
      <c r="H2589" s="132">
        <v>403.1823</v>
      </c>
      <c r="I2589" s="132">
        <v>372.46210000000002</v>
      </c>
      <c r="J2589" s="133">
        <v>775.64439999999991</v>
      </c>
      <c r="K2589" s="112">
        <v>354</v>
      </c>
      <c r="L2589" s="112">
        <v>356</v>
      </c>
      <c r="M2589" s="112">
        <v>13</v>
      </c>
      <c r="N2589" s="112">
        <v>723</v>
      </c>
      <c r="O2589" s="112">
        <v>142</v>
      </c>
      <c r="P2589" s="112">
        <v>130</v>
      </c>
      <c r="Q2589" s="112">
        <v>1</v>
      </c>
      <c r="R2589" s="113">
        <v>273</v>
      </c>
      <c r="S2589" s="94">
        <f>Table1[[#This Row],[Female Voters]]/Table1[[#This Row],[Female Population]]</f>
        <v>0.87801473427776966</v>
      </c>
      <c r="T2589" s="94">
        <f>Table1[[#This Row],[Male Voters]]/Table1[[#This Row],[Male Population]]</f>
        <v>0.95580194602350144</v>
      </c>
      <c r="U2589" s="94">
        <f>Table1[[#This Row],[Total Voters]]/Table1[[#This Row],[Total Population]]</f>
        <v>0.93212817626221511</v>
      </c>
      <c r="V2589" s="94">
        <f>Table1[[#This Row],[Female Ballots]]/Table1[[#This Row],[Female Population]]</f>
        <v>0.35219800075548952</v>
      </c>
      <c r="W2589" s="94">
        <f>Table1[[#This Row],[Male Ballots]]/Table1[[#This Row],[Male Population]]</f>
        <v>0.34902880051419993</v>
      </c>
      <c r="X2589" s="94">
        <f>Table1[[#This Row],[Total Ballots]]/Table1[[#This Row],[Total Population]]</f>
        <v>0.35196541095378248</v>
      </c>
      <c r="Y2589" s="94">
        <f>Table1[[#This Row],[Female Ballots]]/Table1[[#This Row],[Female Voters]]</f>
        <v>0.40112994350282488</v>
      </c>
      <c r="Z2589" s="95">
        <f>Table1[[#This Row],[Male Ballots]]/Table1[[#This Row],[Male Voters]]</f>
        <v>0.3651685393258427</v>
      </c>
      <c r="AA2589" s="94">
        <f>Table1[[#This Row],[Total Ballots]]/Table1[[#This Row],[Total Voters]]</f>
        <v>0.37759336099585061</v>
      </c>
    </row>
    <row r="2590" spans="1:27" s="7" customFormat="1" x14ac:dyDescent="0.35">
      <c r="A2590" s="102" t="s">
        <v>32</v>
      </c>
      <c r="B2590" s="103">
        <v>2021</v>
      </c>
      <c r="C2590" s="103" t="s">
        <v>82</v>
      </c>
      <c r="D2590" s="103"/>
      <c r="E2590" s="109"/>
      <c r="F2590" s="109"/>
      <c r="G2590" s="110" t="s">
        <v>66</v>
      </c>
      <c r="H2590" s="132">
        <v>596.54590000000007</v>
      </c>
      <c r="I2590" s="132">
        <v>586.41830000000004</v>
      </c>
      <c r="J2590" s="133">
        <v>1182.9641999999999</v>
      </c>
      <c r="K2590" s="112">
        <v>518</v>
      </c>
      <c r="L2590" s="112">
        <v>473</v>
      </c>
      <c r="M2590" s="112">
        <v>28</v>
      </c>
      <c r="N2590" s="112">
        <v>1019</v>
      </c>
      <c r="O2590" s="112">
        <v>250</v>
      </c>
      <c r="P2590" s="112">
        <v>242</v>
      </c>
      <c r="Q2590" s="112">
        <v>12</v>
      </c>
      <c r="R2590" s="113">
        <v>504</v>
      </c>
      <c r="S2590" s="94">
        <f>Table1[[#This Row],[Female Voters]]/Table1[[#This Row],[Female Population]]</f>
        <v>0.86833217695402809</v>
      </c>
      <c r="T2590" s="94">
        <f>Table1[[#This Row],[Male Voters]]/Table1[[#This Row],[Male Population]]</f>
        <v>0.80659147233297457</v>
      </c>
      <c r="U2590" s="94">
        <f>Table1[[#This Row],[Total Voters]]/Table1[[#This Row],[Total Population]]</f>
        <v>0.86139546741989326</v>
      </c>
      <c r="V2590" s="94">
        <f>Table1[[#This Row],[Female Ballots]]/Table1[[#This Row],[Female Population]]</f>
        <v>0.41907923598167379</v>
      </c>
      <c r="W2590" s="94">
        <f>Table1[[#This Row],[Male Ballots]]/Table1[[#This Row],[Male Population]]</f>
        <v>0.41267470677501022</v>
      </c>
      <c r="X2590" s="94">
        <f>Table1[[#This Row],[Total Ballots]]/Table1[[#This Row],[Total Population]]</f>
        <v>0.426048396054589</v>
      </c>
      <c r="Y2590" s="94">
        <f>Table1[[#This Row],[Female Ballots]]/Table1[[#This Row],[Female Voters]]</f>
        <v>0.4826254826254826</v>
      </c>
      <c r="Z2590" s="95">
        <f>Table1[[#This Row],[Male Ballots]]/Table1[[#This Row],[Male Voters]]</f>
        <v>0.51162790697674421</v>
      </c>
      <c r="AA2590" s="94">
        <f>Table1[[#This Row],[Total Ballots]]/Table1[[#This Row],[Total Voters]]</f>
        <v>0.49460255152109911</v>
      </c>
    </row>
    <row r="2591" spans="1:27" s="7" customFormat="1" x14ac:dyDescent="0.35">
      <c r="A2591" s="102" t="s">
        <v>32</v>
      </c>
      <c r="B2591" s="103">
        <v>2021</v>
      </c>
      <c r="C2591" s="103" t="s">
        <v>82</v>
      </c>
      <c r="D2591" s="103"/>
      <c r="E2591" s="109"/>
      <c r="F2591" s="109"/>
      <c r="G2591" s="110" t="s">
        <v>67</v>
      </c>
      <c r="H2591" s="132">
        <v>1066.71316</v>
      </c>
      <c r="I2591" s="132">
        <v>1146.34815</v>
      </c>
      <c r="J2591" s="133">
        <v>2213.0610999999999</v>
      </c>
      <c r="K2591" s="112">
        <v>997</v>
      </c>
      <c r="L2591" s="112">
        <v>1066</v>
      </c>
      <c r="M2591" s="112">
        <v>25</v>
      </c>
      <c r="N2591" s="112">
        <v>2088</v>
      </c>
      <c r="O2591" s="112">
        <v>624</v>
      </c>
      <c r="P2591" s="112">
        <v>654</v>
      </c>
      <c r="Q2591" s="112">
        <v>12</v>
      </c>
      <c r="R2591" s="113">
        <v>1290</v>
      </c>
      <c r="S2591" s="94">
        <f>Table1[[#This Row],[Female Voters]]/Table1[[#This Row],[Female Population]]</f>
        <v>0.93464676108430123</v>
      </c>
      <c r="T2591" s="94">
        <f>Table1[[#This Row],[Male Voters]]/Table1[[#This Row],[Male Population]]</f>
        <v>0.92990946947487108</v>
      </c>
      <c r="U2591" s="94">
        <f>Table1[[#This Row],[Total Voters]]/Table1[[#This Row],[Total Population]]</f>
        <v>0.94348954034753041</v>
      </c>
      <c r="V2591" s="94">
        <f>Table1[[#This Row],[Female Ballots]]/Table1[[#This Row],[Female Population]]</f>
        <v>0.58497450242387561</v>
      </c>
      <c r="W2591" s="94">
        <f>Table1[[#This Row],[Male Ballots]]/Table1[[#This Row],[Male Population]]</f>
        <v>0.57050731054086834</v>
      </c>
      <c r="X2591" s="94">
        <f>Table1[[#This Row],[Total Ballots]]/Table1[[#This Row],[Total Population]]</f>
        <v>0.58290302061700872</v>
      </c>
      <c r="Y2591" s="94">
        <f>Table1[[#This Row],[Female Ballots]]/Table1[[#This Row],[Female Voters]]</f>
        <v>0.62587763289869613</v>
      </c>
      <c r="Z2591" s="95">
        <f>Table1[[#This Row],[Male Ballots]]/Table1[[#This Row],[Male Voters]]</f>
        <v>0.61350844277673544</v>
      </c>
      <c r="AA2591" s="94">
        <f>Table1[[#This Row],[Total Ballots]]/Table1[[#This Row],[Total Voters]]</f>
        <v>0.61781609195402298</v>
      </c>
    </row>
    <row r="2592" spans="1:27" s="7" customFormat="1" x14ac:dyDescent="0.35">
      <c r="A2592" s="102" t="s">
        <v>60</v>
      </c>
      <c r="B2592" s="103">
        <v>2021</v>
      </c>
      <c r="C2592" s="103" t="s">
        <v>82</v>
      </c>
      <c r="D2592" s="16" t="s">
        <v>87</v>
      </c>
      <c r="E2592" s="109"/>
      <c r="F2592" s="109"/>
      <c r="G2592" s="110" t="s">
        <v>79</v>
      </c>
      <c r="H2592" s="132">
        <v>32777.387900000002</v>
      </c>
      <c r="I2592" s="132">
        <v>35230.308000000005</v>
      </c>
      <c r="J2592" s="133">
        <v>68007.698000000004</v>
      </c>
      <c r="K2592" s="104">
        <v>21465</v>
      </c>
      <c r="L2592" s="104">
        <v>20005</v>
      </c>
      <c r="M2592" s="104">
        <v>892</v>
      </c>
      <c r="N2592" s="104">
        <v>42362</v>
      </c>
      <c r="O2592" s="104">
        <v>6005</v>
      </c>
      <c r="P2592" s="104">
        <v>5580</v>
      </c>
      <c r="Q2592" s="104">
        <v>202</v>
      </c>
      <c r="R2592" s="104">
        <v>11787</v>
      </c>
      <c r="S2592" s="94">
        <f>Table1[[#This Row],[Female Voters]]/Table1[[#This Row],[Female Population]]</f>
        <v>0.6548721962069467</v>
      </c>
      <c r="T2592" s="94">
        <f>Table1[[#This Row],[Male Voters]]/Table1[[#This Row],[Male Population]]</f>
        <v>0.5678349448435136</v>
      </c>
      <c r="U2592" s="94">
        <f>Table1[[#This Row],[Total Voters]]/Table1[[#This Row],[Total Population]]</f>
        <v>0.6229000722829936</v>
      </c>
      <c r="V2592" s="94">
        <f>Table1[[#This Row],[Female Ballots]]/Table1[[#This Row],[Female Population]]</f>
        <v>0.18320556898312204</v>
      </c>
      <c r="W2592" s="94">
        <f>Table1[[#This Row],[Male Ballots]]/Table1[[#This Row],[Male Population]]</f>
        <v>0.15838635302308454</v>
      </c>
      <c r="X2592" s="94">
        <f>Table1[[#This Row],[Total Ballots]]/Table1[[#This Row],[Total Population]]</f>
        <v>0.17331861460742282</v>
      </c>
      <c r="Y2592" s="94">
        <f>Table1[[#This Row],[Female Ballots]]/Table1[[#This Row],[Female Voters]]</f>
        <v>0.27975774516655022</v>
      </c>
      <c r="Z2592" s="95">
        <f>Table1[[#This Row],[Male Ballots]]/Table1[[#This Row],[Male Voters]]</f>
        <v>0.2789302674331417</v>
      </c>
      <c r="AA2592" s="94">
        <f>Table1[[#This Row],[Total Ballots]]/Table1[[#This Row],[Total Voters]]</f>
        <v>0.27824465322694869</v>
      </c>
    </row>
    <row r="2593" spans="1:27" s="7" customFormat="1" x14ac:dyDescent="0.35">
      <c r="A2593" s="102" t="s">
        <v>60</v>
      </c>
      <c r="B2593" s="103">
        <v>2021</v>
      </c>
      <c r="C2593" s="103" t="s">
        <v>82</v>
      </c>
      <c r="D2593" s="16" t="s">
        <v>87</v>
      </c>
      <c r="E2593" s="109"/>
      <c r="F2593" s="109"/>
      <c r="G2593" s="110" t="s">
        <v>62</v>
      </c>
      <c r="H2593" s="132">
        <v>4824.2682999999997</v>
      </c>
      <c r="I2593" s="132">
        <v>5442.2289000000001</v>
      </c>
      <c r="J2593" s="133">
        <v>10266.498000000001</v>
      </c>
      <c r="K2593" s="112">
        <v>2948</v>
      </c>
      <c r="L2593" s="112">
        <v>2907</v>
      </c>
      <c r="M2593" s="112">
        <v>118</v>
      </c>
      <c r="N2593" s="112">
        <v>5973</v>
      </c>
      <c r="O2593" s="112">
        <v>223</v>
      </c>
      <c r="P2593" s="112">
        <v>219</v>
      </c>
      <c r="Q2593" s="112">
        <v>11</v>
      </c>
      <c r="R2593" s="113">
        <v>453</v>
      </c>
      <c r="S2593" s="94">
        <f>Table1[[#This Row],[Female Voters]]/Table1[[#This Row],[Female Population]]</f>
        <v>0.61107712437967021</v>
      </c>
      <c r="T2593" s="94">
        <f>Table1[[#This Row],[Male Voters]]/Table1[[#This Row],[Male Population]]</f>
        <v>0.53415614326696181</v>
      </c>
      <c r="U2593" s="94">
        <f>Table1[[#This Row],[Total Voters]]/Table1[[#This Row],[Total Population]]</f>
        <v>0.58179527235090278</v>
      </c>
      <c r="V2593" s="94">
        <f>Table1[[#This Row],[Female Ballots]]/Table1[[#This Row],[Female Population]]</f>
        <v>4.6224626437132446E-2</v>
      </c>
      <c r="W2593" s="94">
        <f>Table1[[#This Row],[Male Ballots]]/Table1[[#This Row],[Male Population]]</f>
        <v>4.0240865282237574E-2</v>
      </c>
      <c r="X2593" s="94">
        <f>Table1[[#This Row],[Total Ballots]]/Table1[[#This Row],[Total Population]]</f>
        <v>4.4124101519330147E-2</v>
      </c>
      <c r="Y2593" s="94">
        <f>Table1[[#This Row],[Female Ballots]]/Table1[[#This Row],[Female Voters]]</f>
        <v>7.5644504748982364E-2</v>
      </c>
      <c r="Z2593" s="95">
        <f>Table1[[#This Row],[Male Ballots]]/Table1[[#This Row],[Male Voters]]</f>
        <v>7.533539731682147E-2</v>
      </c>
      <c r="AA2593" s="94">
        <f>Table1[[#This Row],[Total Ballots]]/Table1[[#This Row],[Total Voters]]</f>
        <v>7.5841285786037174E-2</v>
      </c>
    </row>
    <row r="2594" spans="1:27" s="7" customFormat="1" x14ac:dyDescent="0.35">
      <c r="A2594" s="102" t="s">
        <v>60</v>
      </c>
      <c r="B2594" s="103">
        <v>2021</v>
      </c>
      <c r="C2594" s="103" t="s">
        <v>82</v>
      </c>
      <c r="D2594" s="16" t="s">
        <v>87</v>
      </c>
      <c r="E2594" s="109"/>
      <c r="F2594" s="109"/>
      <c r="G2594" s="110" t="s">
        <v>63</v>
      </c>
      <c r="H2594" s="132">
        <v>6613.6049999999996</v>
      </c>
      <c r="I2594" s="132">
        <v>7526.1940000000004</v>
      </c>
      <c r="J2594" s="133">
        <v>14139.8</v>
      </c>
      <c r="K2594" s="112">
        <v>4415</v>
      </c>
      <c r="L2594" s="112">
        <v>4042</v>
      </c>
      <c r="M2594" s="112">
        <v>175</v>
      </c>
      <c r="N2594" s="112">
        <v>8632</v>
      </c>
      <c r="O2594" s="112">
        <v>521</v>
      </c>
      <c r="P2594" s="112">
        <v>468</v>
      </c>
      <c r="Q2594" s="112">
        <v>19</v>
      </c>
      <c r="R2594" s="113">
        <v>1008</v>
      </c>
      <c r="S2594" s="94">
        <f>Table1[[#This Row],[Female Voters]]/Table1[[#This Row],[Female Population]]</f>
        <v>0.66756330322116308</v>
      </c>
      <c r="T2594" s="94">
        <f>Table1[[#This Row],[Male Voters]]/Table1[[#This Row],[Male Population]]</f>
        <v>0.5370576416180608</v>
      </c>
      <c r="U2594" s="94">
        <f>Table1[[#This Row],[Total Voters]]/Table1[[#This Row],[Total Population]]</f>
        <v>0.61047539569159393</v>
      </c>
      <c r="V2594" s="94">
        <f>Table1[[#This Row],[Female Ballots]]/Table1[[#This Row],[Female Population]]</f>
        <v>7.8777005884082887E-2</v>
      </c>
      <c r="W2594" s="94">
        <f>Table1[[#This Row],[Male Ballots]]/Table1[[#This Row],[Male Population]]</f>
        <v>6.2182824412976859E-2</v>
      </c>
      <c r="X2594" s="94">
        <f>Table1[[#This Row],[Total Ballots]]/Table1[[#This Row],[Total Population]]</f>
        <v>7.1288137031641191E-2</v>
      </c>
      <c r="Y2594" s="94">
        <f>Table1[[#This Row],[Female Ballots]]/Table1[[#This Row],[Female Voters]]</f>
        <v>0.11800679501698755</v>
      </c>
      <c r="Z2594" s="95">
        <f>Table1[[#This Row],[Male Ballots]]/Table1[[#This Row],[Male Voters]]</f>
        <v>0.11578426521523998</v>
      </c>
      <c r="AA2594" s="94">
        <f>Table1[[#This Row],[Total Ballots]]/Table1[[#This Row],[Total Voters]]</f>
        <v>0.11677479147358666</v>
      </c>
    </row>
    <row r="2595" spans="1:27" s="7" customFormat="1" x14ac:dyDescent="0.35">
      <c r="A2595" s="102" t="s">
        <v>60</v>
      </c>
      <c r="B2595" s="103">
        <v>2021</v>
      </c>
      <c r="C2595" s="103" t="s">
        <v>82</v>
      </c>
      <c r="D2595" s="16" t="s">
        <v>87</v>
      </c>
      <c r="E2595" s="109"/>
      <c r="F2595" s="109"/>
      <c r="G2595" s="110" t="s">
        <v>64</v>
      </c>
      <c r="H2595" s="132">
        <v>6708.9719999999998</v>
      </c>
      <c r="I2595" s="132">
        <v>7343.2019999999993</v>
      </c>
      <c r="J2595" s="133">
        <v>14052.174999999999</v>
      </c>
      <c r="K2595" s="112">
        <v>4095</v>
      </c>
      <c r="L2595" s="112">
        <v>3728</v>
      </c>
      <c r="M2595" s="112">
        <v>162</v>
      </c>
      <c r="N2595" s="112">
        <v>7985</v>
      </c>
      <c r="O2595" s="112">
        <v>816</v>
      </c>
      <c r="P2595" s="112">
        <v>763</v>
      </c>
      <c r="Q2595" s="112">
        <v>32</v>
      </c>
      <c r="R2595" s="113">
        <v>1611</v>
      </c>
      <c r="S2595" s="94">
        <f>Table1[[#This Row],[Female Voters]]/Table1[[#This Row],[Female Population]]</f>
        <v>0.61037667171662069</v>
      </c>
      <c r="T2595" s="94">
        <f>Table1[[#This Row],[Male Voters]]/Table1[[#This Row],[Male Population]]</f>
        <v>0.50768043695379761</v>
      </c>
      <c r="U2595" s="94">
        <f>Table1[[#This Row],[Total Voters]]/Table1[[#This Row],[Total Population]]</f>
        <v>0.56823943624385553</v>
      </c>
      <c r="V2595" s="94">
        <f>Table1[[#This Row],[Female Ballots]]/Table1[[#This Row],[Female Population]]</f>
        <v>0.12162817194646215</v>
      </c>
      <c r="W2595" s="94">
        <f>Table1[[#This Row],[Male Ballots]]/Table1[[#This Row],[Male Population]]</f>
        <v>0.10390562591087649</v>
      </c>
      <c r="X2595" s="94">
        <f>Table1[[#This Row],[Total Ballots]]/Table1[[#This Row],[Total Population]]</f>
        <v>0.11464417430041969</v>
      </c>
      <c r="Y2595" s="94">
        <f>Table1[[#This Row],[Female Ballots]]/Table1[[#This Row],[Female Voters]]</f>
        <v>0.19926739926739928</v>
      </c>
      <c r="Z2595" s="95">
        <f>Table1[[#This Row],[Male Ballots]]/Table1[[#This Row],[Male Voters]]</f>
        <v>0.20466738197424894</v>
      </c>
      <c r="AA2595" s="94">
        <f>Table1[[#This Row],[Total Ballots]]/Table1[[#This Row],[Total Voters]]</f>
        <v>0.20175328741390106</v>
      </c>
    </row>
    <row r="2596" spans="1:27" s="7" customFormat="1" x14ac:dyDescent="0.35">
      <c r="A2596" s="102" t="s">
        <v>60</v>
      </c>
      <c r="B2596" s="103">
        <v>2021</v>
      </c>
      <c r="C2596" s="103" t="s">
        <v>82</v>
      </c>
      <c r="D2596" s="16" t="s">
        <v>87</v>
      </c>
      <c r="E2596" s="109"/>
      <c r="F2596" s="109"/>
      <c r="G2596" s="110" t="s">
        <v>65</v>
      </c>
      <c r="H2596" s="132">
        <v>5118.1990000000005</v>
      </c>
      <c r="I2596" s="132">
        <v>5566.7910000000002</v>
      </c>
      <c r="J2596" s="133">
        <v>10684.99</v>
      </c>
      <c r="K2596" s="112">
        <v>2961</v>
      </c>
      <c r="L2596" s="112">
        <v>2779</v>
      </c>
      <c r="M2596" s="112">
        <v>127</v>
      </c>
      <c r="N2596" s="112">
        <v>5867</v>
      </c>
      <c r="O2596" s="112">
        <v>834</v>
      </c>
      <c r="P2596" s="112">
        <v>733</v>
      </c>
      <c r="Q2596" s="112">
        <v>20</v>
      </c>
      <c r="R2596" s="113">
        <v>1587</v>
      </c>
      <c r="S2596" s="94">
        <f>Table1[[#This Row],[Female Voters]]/Table1[[#This Row],[Female Population]]</f>
        <v>0.5785238127708594</v>
      </c>
      <c r="T2596" s="94">
        <f>Table1[[#This Row],[Male Voters]]/Table1[[#This Row],[Male Population]]</f>
        <v>0.49921040685737977</v>
      </c>
      <c r="U2596" s="94">
        <f>Table1[[#This Row],[Total Voters]]/Table1[[#This Row],[Total Population]]</f>
        <v>0.54908801973609711</v>
      </c>
      <c r="V2596" s="94">
        <f>Table1[[#This Row],[Female Ballots]]/Table1[[#This Row],[Female Population]]</f>
        <v>0.16294794321205563</v>
      </c>
      <c r="W2596" s="94">
        <f>Table1[[#This Row],[Male Ballots]]/Table1[[#This Row],[Male Population]]</f>
        <v>0.13167370573100373</v>
      </c>
      <c r="X2596" s="94">
        <f>Table1[[#This Row],[Total Ballots]]/Table1[[#This Row],[Total Population]]</f>
        <v>0.14852610999167992</v>
      </c>
      <c r="Y2596" s="94">
        <f>Table1[[#This Row],[Female Ballots]]/Table1[[#This Row],[Female Voters]]</f>
        <v>0.28166160081053698</v>
      </c>
      <c r="Z2596" s="95">
        <f>Table1[[#This Row],[Male Ballots]]/Table1[[#This Row],[Male Voters]]</f>
        <v>0.26376394386469953</v>
      </c>
      <c r="AA2596" s="94">
        <f>Table1[[#This Row],[Total Ballots]]/Table1[[#This Row],[Total Voters]]</f>
        <v>0.27049599454576445</v>
      </c>
    </row>
    <row r="2597" spans="1:27" s="7" customFormat="1" x14ac:dyDescent="0.35">
      <c r="A2597" s="102" t="s">
        <v>60</v>
      </c>
      <c r="B2597" s="103">
        <v>2021</v>
      </c>
      <c r="C2597" s="103" t="s">
        <v>82</v>
      </c>
      <c r="D2597" s="16" t="s">
        <v>87</v>
      </c>
      <c r="E2597" s="109"/>
      <c r="F2597" s="109"/>
      <c r="G2597" s="110" t="s">
        <v>66</v>
      </c>
      <c r="H2597" s="132">
        <v>4392.4660000000003</v>
      </c>
      <c r="I2597" s="132">
        <v>4427.4229999999998</v>
      </c>
      <c r="J2597" s="133">
        <v>8819.8889999999992</v>
      </c>
      <c r="K2597" s="112">
        <v>2960</v>
      </c>
      <c r="L2597" s="112">
        <v>2692</v>
      </c>
      <c r="M2597" s="112">
        <v>148</v>
      </c>
      <c r="N2597" s="112">
        <v>5800</v>
      </c>
      <c r="O2597" s="112">
        <v>1194</v>
      </c>
      <c r="P2597" s="112">
        <v>1070</v>
      </c>
      <c r="Q2597" s="112">
        <v>39</v>
      </c>
      <c r="R2597" s="113">
        <v>2303</v>
      </c>
      <c r="S2597" s="94">
        <f>Table1[[#This Row],[Female Voters]]/Table1[[#This Row],[Female Population]]</f>
        <v>0.67388114102647578</v>
      </c>
      <c r="T2597" s="94">
        <f>Table1[[#This Row],[Male Voters]]/Table1[[#This Row],[Male Population]]</f>
        <v>0.60802864329882189</v>
      </c>
      <c r="U2597" s="94">
        <f>Table1[[#This Row],[Total Voters]]/Table1[[#This Row],[Total Population]]</f>
        <v>0.65760464785894701</v>
      </c>
      <c r="V2597" s="94">
        <f>Table1[[#This Row],[Female Ballots]]/Table1[[#This Row],[Female Population]]</f>
        <v>0.27182908188703109</v>
      </c>
      <c r="W2597" s="94">
        <f>Table1[[#This Row],[Male Ballots]]/Table1[[#This Row],[Male Population]]</f>
        <v>0.24167557515963575</v>
      </c>
      <c r="X2597" s="94">
        <f>Table1[[#This Row],[Total Ballots]]/Table1[[#This Row],[Total Population]]</f>
        <v>0.26111439724468188</v>
      </c>
      <c r="Y2597" s="94">
        <f>Table1[[#This Row],[Female Ballots]]/Table1[[#This Row],[Female Voters]]</f>
        <v>0.40337837837837837</v>
      </c>
      <c r="Z2597" s="95">
        <f>Table1[[#This Row],[Male Ballots]]/Table1[[#This Row],[Male Voters]]</f>
        <v>0.39747399702823177</v>
      </c>
      <c r="AA2597" s="94">
        <f>Table1[[#This Row],[Total Ballots]]/Table1[[#This Row],[Total Voters]]</f>
        <v>0.39706896551724136</v>
      </c>
    </row>
    <row r="2598" spans="1:27" s="7" customFormat="1" x14ac:dyDescent="0.35">
      <c r="A2598" s="102" t="s">
        <v>60</v>
      </c>
      <c r="B2598" s="103">
        <v>2021</v>
      </c>
      <c r="C2598" s="103" t="s">
        <v>82</v>
      </c>
      <c r="D2598" s="16" t="s">
        <v>87</v>
      </c>
      <c r="E2598" s="109"/>
      <c r="F2598" s="109"/>
      <c r="G2598" s="110" t="s">
        <v>67</v>
      </c>
      <c r="H2598" s="132">
        <v>5119.8776000000007</v>
      </c>
      <c r="I2598" s="132">
        <v>4924.4691000000003</v>
      </c>
      <c r="J2598" s="133">
        <v>10044.346</v>
      </c>
      <c r="K2598" s="112">
        <v>4086</v>
      </c>
      <c r="L2598" s="112">
        <v>3857</v>
      </c>
      <c r="M2598" s="112">
        <v>162</v>
      </c>
      <c r="N2598" s="112">
        <v>8105</v>
      </c>
      <c r="O2598" s="112">
        <v>2417</v>
      </c>
      <c r="P2598" s="112">
        <v>2327</v>
      </c>
      <c r="Q2598" s="112">
        <v>81</v>
      </c>
      <c r="R2598" s="113">
        <v>4825</v>
      </c>
      <c r="S2598" s="94">
        <f>Table1[[#This Row],[Female Voters]]/Table1[[#This Row],[Female Population]]</f>
        <v>0.79806595376420708</v>
      </c>
      <c r="T2598" s="94">
        <f>Table1[[#This Row],[Male Voters]]/Table1[[#This Row],[Male Population]]</f>
        <v>0.78323163810693819</v>
      </c>
      <c r="U2598" s="94">
        <f>Table1[[#This Row],[Total Voters]]/Table1[[#This Row],[Total Population]]</f>
        <v>0.80692162536017775</v>
      </c>
      <c r="V2598" s="94">
        <f>Table1[[#This Row],[Female Ballots]]/Table1[[#This Row],[Female Population]]</f>
        <v>0.47208159820070694</v>
      </c>
      <c r="W2598" s="94">
        <f>Table1[[#This Row],[Male Ballots]]/Table1[[#This Row],[Male Population]]</f>
        <v>0.47253824782858317</v>
      </c>
      <c r="X2598" s="94">
        <f>Table1[[#This Row],[Total Ballots]]/Table1[[#This Row],[Total Population]]</f>
        <v>0.48036975229646611</v>
      </c>
      <c r="Y2598" s="94">
        <f>Table1[[#This Row],[Female Ballots]]/Table1[[#This Row],[Female Voters]]</f>
        <v>0.59153206069505626</v>
      </c>
      <c r="Z2598" s="95">
        <f>Table1[[#This Row],[Male Ballots]]/Table1[[#This Row],[Male Voters]]</f>
        <v>0.60331864143116409</v>
      </c>
      <c r="AA2598" s="94">
        <f>Table1[[#This Row],[Total Ballots]]/Table1[[#This Row],[Total Voters]]</f>
        <v>0.59531153608883403</v>
      </c>
    </row>
    <row r="2599" spans="1:27" s="7" customFormat="1" x14ac:dyDescent="0.35">
      <c r="A2599" s="102" t="s">
        <v>22</v>
      </c>
      <c r="B2599" s="103">
        <v>2021</v>
      </c>
      <c r="C2599" s="103" t="s">
        <v>82</v>
      </c>
      <c r="D2599" s="103"/>
      <c r="E2599" s="109"/>
      <c r="F2599" s="109"/>
      <c r="G2599" s="110" t="s">
        <v>79</v>
      </c>
      <c r="H2599" s="132">
        <v>895.26641199999995</v>
      </c>
      <c r="I2599" s="132">
        <v>912.41479000000004</v>
      </c>
      <c r="J2599" s="133">
        <v>1807.6813</v>
      </c>
      <c r="K2599" s="104">
        <v>839</v>
      </c>
      <c r="L2599" s="104">
        <v>832</v>
      </c>
      <c r="M2599" s="104">
        <v>14</v>
      </c>
      <c r="N2599" s="104">
        <v>1685</v>
      </c>
      <c r="O2599" s="104">
        <v>436</v>
      </c>
      <c r="P2599" s="104">
        <v>434</v>
      </c>
      <c r="Q2599" s="104">
        <v>6</v>
      </c>
      <c r="R2599" s="104">
        <v>876</v>
      </c>
      <c r="S2599" s="94">
        <f>Table1[[#This Row],[Female Voters]]/Table1[[#This Row],[Female Population]]</f>
        <v>0.93715120857231493</v>
      </c>
      <c r="T2599" s="94">
        <f>Table1[[#This Row],[Male Voters]]/Table1[[#This Row],[Male Population]]</f>
        <v>0.91186597271181891</v>
      </c>
      <c r="U2599" s="94">
        <f>Table1[[#This Row],[Total Voters]]/Table1[[#This Row],[Total Population]]</f>
        <v>0.93213333567150358</v>
      </c>
      <c r="V2599" s="94">
        <f>Table1[[#This Row],[Female Ballots]]/Table1[[#This Row],[Female Population]]</f>
        <v>0.48700587239276438</v>
      </c>
      <c r="W2599" s="94">
        <f>Table1[[#This Row],[Male Ballots]]/Table1[[#This Row],[Male Population]]</f>
        <v>0.47566085595784785</v>
      </c>
      <c r="X2599" s="94">
        <f>Table1[[#This Row],[Total Ballots]]/Table1[[#This Row],[Total Population]]</f>
        <v>0.48459869557758883</v>
      </c>
      <c r="Y2599" s="94">
        <f>Table1[[#This Row],[Female Ballots]]/Table1[[#This Row],[Female Voters]]</f>
        <v>0.51966626936829563</v>
      </c>
      <c r="Z2599" s="95">
        <f>Table1[[#This Row],[Male Ballots]]/Table1[[#This Row],[Male Voters]]</f>
        <v>0.52163461538461542</v>
      </c>
      <c r="AA2599" s="94">
        <f>Table1[[#This Row],[Total Ballots]]/Table1[[#This Row],[Total Voters]]</f>
        <v>0.51988130563798218</v>
      </c>
    </row>
    <row r="2600" spans="1:27" s="7" customFormat="1" x14ac:dyDescent="0.35">
      <c r="A2600" s="102" t="s">
        <v>22</v>
      </c>
      <c r="B2600" s="103">
        <v>2021</v>
      </c>
      <c r="C2600" s="103" t="s">
        <v>82</v>
      </c>
      <c r="D2600" s="103"/>
      <c r="E2600" s="109"/>
      <c r="F2600" s="109"/>
      <c r="G2600" s="110" t="s">
        <v>62</v>
      </c>
      <c r="H2600" s="132">
        <v>53.354072000000002</v>
      </c>
      <c r="I2600" s="132">
        <v>70.991950000000003</v>
      </c>
      <c r="J2600" s="133">
        <v>124.34602999999998</v>
      </c>
      <c r="K2600" s="104">
        <v>66</v>
      </c>
      <c r="L2600" s="104">
        <v>67</v>
      </c>
      <c r="M2600" s="104"/>
      <c r="N2600" s="104">
        <v>133</v>
      </c>
      <c r="O2600" s="104">
        <v>10</v>
      </c>
      <c r="P2600" s="104">
        <v>15</v>
      </c>
      <c r="Q2600" s="104"/>
      <c r="R2600" s="104">
        <v>25</v>
      </c>
      <c r="S2600" s="94">
        <f>Table1[[#This Row],[Female Voters]]/Table1[[#This Row],[Female Population]]</f>
        <v>1.2370189851676174</v>
      </c>
      <c r="T2600" s="94">
        <f>Table1[[#This Row],[Male Voters]]/Table1[[#This Row],[Male Population]]</f>
        <v>0.94376897662340586</v>
      </c>
      <c r="U2600" s="94">
        <f>Table1[[#This Row],[Total Voters]]/Table1[[#This Row],[Total Population]]</f>
        <v>1.0695958688829874</v>
      </c>
      <c r="V2600" s="94">
        <f>Table1[[#This Row],[Female Ballots]]/Table1[[#This Row],[Female Population]]</f>
        <v>0.18742711896479053</v>
      </c>
      <c r="W2600" s="94">
        <f>Table1[[#This Row],[Male Ballots]]/Table1[[#This Row],[Male Population]]</f>
        <v>0.21129156193061324</v>
      </c>
      <c r="X2600" s="94">
        <f>Table1[[#This Row],[Total Ballots]]/Table1[[#This Row],[Total Population]]</f>
        <v>0.20105185505319312</v>
      </c>
      <c r="Y2600" s="94">
        <f>Table1[[#This Row],[Female Ballots]]/Table1[[#This Row],[Female Voters]]</f>
        <v>0.15151515151515152</v>
      </c>
      <c r="Z2600" s="95">
        <f>Table1[[#This Row],[Male Ballots]]/Table1[[#This Row],[Male Voters]]</f>
        <v>0.22388059701492538</v>
      </c>
      <c r="AA2600" s="94">
        <f>Table1[[#This Row],[Total Ballots]]/Table1[[#This Row],[Total Voters]]</f>
        <v>0.18796992481203006</v>
      </c>
    </row>
    <row r="2601" spans="1:27" s="7" customFormat="1" x14ac:dyDescent="0.35">
      <c r="A2601" s="106" t="s">
        <v>22</v>
      </c>
      <c r="B2601" s="103">
        <v>2021</v>
      </c>
      <c r="C2601" s="103" t="s">
        <v>82</v>
      </c>
      <c r="D2601" s="103"/>
      <c r="E2601" s="109"/>
      <c r="F2601" s="109"/>
      <c r="G2601" s="110" t="s">
        <v>63</v>
      </c>
      <c r="H2601" s="132">
        <v>109.89837</v>
      </c>
      <c r="I2601" s="132">
        <v>107.29963000000001</v>
      </c>
      <c r="J2601" s="133">
        <v>217.19797</v>
      </c>
      <c r="K2601" s="104">
        <v>99</v>
      </c>
      <c r="L2601" s="104">
        <v>100</v>
      </c>
      <c r="M2601" s="104">
        <v>5</v>
      </c>
      <c r="N2601" s="104">
        <v>204</v>
      </c>
      <c r="O2601" s="104">
        <v>26</v>
      </c>
      <c r="P2601" s="104">
        <v>23</v>
      </c>
      <c r="Q2601" s="104">
        <v>1</v>
      </c>
      <c r="R2601" s="104">
        <v>50</v>
      </c>
      <c r="S2601" s="94">
        <f>Table1[[#This Row],[Female Voters]]/Table1[[#This Row],[Female Population]]</f>
        <v>0.90083228713947261</v>
      </c>
      <c r="T2601" s="94">
        <f>Table1[[#This Row],[Male Voters]]/Table1[[#This Row],[Male Population]]</f>
        <v>0.93196966289632122</v>
      </c>
      <c r="U2601" s="94">
        <f>Table1[[#This Row],[Total Voters]]/Table1[[#This Row],[Total Population]]</f>
        <v>0.93923529764113356</v>
      </c>
      <c r="V2601" s="94">
        <f>Table1[[#This Row],[Female Ballots]]/Table1[[#This Row],[Female Population]]</f>
        <v>0.23658221682450795</v>
      </c>
      <c r="W2601" s="94">
        <f>Table1[[#This Row],[Male Ballots]]/Table1[[#This Row],[Male Population]]</f>
        <v>0.21435302246615387</v>
      </c>
      <c r="X2601" s="94">
        <f>Table1[[#This Row],[Total Ballots]]/Table1[[#This Row],[Total Population]]</f>
        <v>0.23020472981400333</v>
      </c>
      <c r="Y2601" s="94">
        <f>Table1[[#This Row],[Female Ballots]]/Table1[[#This Row],[Female Voters]]</f>
        <v>0.26262626262626265</v>
      </c>
      <c r="Z2601" s="95">
        <f>Table1[[#This Row],[Male Ballots]]/Table1[[#This Row],[Male Voters]]</f>
        <v>0.23</v>
      </c>
      <c r="AA2601" s="94">
        <f>Table1[[#This Row],[Total Ballots]]/Table1[[#This Row],[Total Voters]]</f>
        <v>0.24509803921568626</v>
      </c>
    </row>
    <row r="2602" spans="1:27" s="7" customFormat="1" x14ac:dyDescent="0.35">
      <c r="A2602" s="102" t="s">
        <v>22</v>
      </c>
      <c r="B2602" s="103">
        <v>2021</v>
      </c>
      <c r="C2602" s="103" t="s">
        <v>82</v>
      </c>
      <c r="D2602" s="103"/>
      <c r="E2602" s="109"/>
      <c r="F2602" s="109"/>
      <c r="G2602" s="110" t="s">
        <v>64</v>
      </c>
      <c r="H2602" s="132">
        <v>126.50319999999999</v>
      </c>
      <c r="I2602" s="132">
        <v>118.64278999999999</v>
      </c>
      <c r="J2602" s="133">
        <v>245.14600000000002</v>
      </c>
      <c r="K2602" s="104">
        <v>111</v>
      </c>
      <c r="L2602" s="104">
        <v>104</v>
      </c>
      <c r="M2602" s="104">
        <v>2</v>
      </c>
      <c r="N2602" s="104">
        <v>217</v>
      </c>
      <c r="O2602" s="104">
        <v>31</v>
      </c>
      <c r="P2602" s="104">
        <v>34</v>
      </c>
      <c r="Q2602" s="104"/>
      <c r="R2602" s="104">
        <v>65</v>
      </c>
      <c r="S2602" s="94">
        <f>Table1[[#This Row],[Female Voters]]/Table1[[#This Row],[Female Population]]</f>
        <v>0.87744815941414922</v>
      </c>
      <c r="T2602" s="94">
        <f>Table1[[#This Row],[Male Voters]]/Table1[[#This Row],[Male Population]]</f>
        <v>0.87658086934739154</v>
      </c>
      <c r="U2602" s="94">
        <f>Table1[[#This Row],[Total Voters]]/Table1[[#This Row],[Total Population]]</f>
        <v>0.88518678664958839</v>
      </c>
      <c r="V2602" s="94">
        <f>Table1[[#This Row],[Female Ballots]]/Table1[[#This Row],[Female Population]]</f>
        <v>0.24505308956611377</v>
      </c>
      <c r="W2602" s="94">
        <f>Table1[[#This Row],[Male Ballots]]/Table1[[#This Row],[Male Population]]</f>
        <v>0.28657451497895492</v>
      </c>
      <c r="X2602" s="94">
        <f>Table1[[#This Row],[Total Ballots]]/Table1[[#This Row],[Total Population]]</f>
        <v>0.26514811581669695</v>
      </c>
      <c r="Y2602" s="94">
        <f>Table1[[#This Row],[Female Ballots]]/Table1[[#This Row],[Female Voters]]</f>
        <v>0.27927927927927926</v>
      </c>
      <c r="Z2602" s="95">
        <f>Table1[[#This Row],[Male Ballots]]/Table1[[#This Row],[Male Voters]]</f>
        <v>0.32692307692307693</v>
      </c>
      <c r="AA2602" s="94">
        <f>Table1[[#This Row],[Total Ballots]]/Table1[[#This Row],[Total Voters]]</f>
        <v>0.29953917050691242</v>
      </c>
    </row>
    <row r="2603" spans="1:27" s="7" customFormat="1" x14ac:dyDescent="0.35">
      <c r="A2603" s="102" t="s">
        <v>22</v>
      </c>
      <c r="B2603" s="103">
        <v>2021</v>
      </c>
      <c r="C2603" s="103" t="s">
        <v>82</v>
      </c>
      <c r="D2603" s="103"/>
      <c r="E2603" s="109"/>
      <c r="F2603" s="109"/>
      <c r="G2603" s="110" t="s">
        <v>65</v>
      </c>
      <c r="H2603" s="132">
        <v>121.49802</v>
      </c>
      <c r="I2603" s="132">
        <v>118.67571000000001</v>
      </c>
      <c r="J2603" s="133">
        <v>240.17379999999997</v>
      </c>
      <c r="K2603" s="104">
        <v>104</v>
      </c>
      <c r="L2603" s="104">
        <v>103</v>
      </c>
      <c r="M2603" s="104">
        <v>2</v>
      </c>
      <c r="N2603" s="104">
        <v>209</v>
      </c>
      <c r="O2603" s="104">
        <v>47</v>
      </c>
      <c r="P2603" s="104">
        <v>46</v>
      </c>
      <c r="Q2603" s="104">
        <v>2</v>
      </c>
      <c r="R2603" s="104">
        <v>95</v>
      </c>
      <c r="S2603" s="94">
        <f>Table1[[#This Row],[Female Voters]]/Table1[[#This Row],[Female Population]]</f>
        <v>0.85598102750974869</v>
      </c>
      <c r="T2603" s="94">
        <f>Table1[[#This Row],[Male Voters]]/Table1[[#This Row],[Male Population]]</f>
        <v>0.86791138641597332</v>
      </c>
      <c r="U2603" s="94">
        <f>Table1[[#This Row],[Total Voters]]/Table1[[#This Row],[Total Population]]</f>
        <v>0.87020316121075669</v>
      </c>
      <c r="V2603" s="94">
        <f>Table1[[#This Row],[Female Ballots]]/Table1[[#This Row],[Female Population]]</f>
        <v>0.38683757973998262</v>
      </c>
      <c r="W2603" s="94">
        <f>Table1[[#This Row],[Male Ballots]]/Table1[[#This Row],[Male Population]]</f>
        <v>0.38761091043820167</v>
      </c>
      <c r="X2603" s="94">
        <f>Table1[[#This Row],[Total Ballots]]/Table1[[#This Row],[Total Population]]</f>
        <v>0.39554689145943484</v>
      </c>
      <c r="Y2603" s="94">
        <f>Table1[[#This Row],[Female Ballots]]/Table1[[#This Row],[Female Voters]]</f>
        <v>0.45192307692307693</v>
      </c>
      <c r="Z2603" s="95">
        <f>Table1[[#This Row],[Male Ballots]]/Table1[[#This Row],[Male Voters]]</f>
        <v>0.44660194174757284</v>
      </c>
      <c r="AA2603" s="94">
        <f>Table1[[#This Row],[Total Ballots]]/Table1[[#This Row],[Total Voters]]</f>
        <v>0.45454545454545453</v>
      </c>
    </row>
    <row r="2604" spans="1:27" s="7" customFormat="1" x14ac:dyDescent="0.35">
      <c r="A2604" s="102" t="s">
        <v>22</v>
      </c>
      <c r="B2604" s="103">
        <v>2021</v>
      </c>
      <c r="C2604" s="103" t="s">
        <v>82</v>
      </c>
      <c r="D2604" s="103"/>
      <c r="E2604" s="109"/>
      <c r="F2604" s="109"/>
      <c r="G2604" s="110" t="s">
        <v>66</v>
      </c>
      <c r="H2604" s="132">
        <v>179.73869999999999</v>
      </c>
      <c r="I2604" s="132">
        <v>171.37747999999999</v>
      </c>
      <c r="J2604" s="133">
        <v>351.11620000000005</v>
      </c>
      <c r="K2604" s="104">
        <v>151</v>
      </c>
      <c r="L2604" s="104">
        <v>158</v>
      </c>
      <c r="M2604" s="104">
        <v>2</v>
      </c>
      <c r="N2604" s="104">
        <v>311</v>
      </c>
      <c r="O2604" s="104">
        <v>93</v>
      </c>
      <c r="P2604" s="104">
        <v>84</v>
      </c>
      <c r="Q2604" s="104">
        <v>2</v>
      </c>
      <c r="R2604" s="104">
        <v>179</v>
      </c>
      <c r="S2604" s="94">
        <f>Table1[[#This Row],[Female Voters]]/Table1[[#This Row],[Female Population]]</f>
        <v>0.84010844631679216</v>
      </c>
      <c r="T2604" s="94">
        <f>Table1[[#This Row],[Male Voters]]/Table1[[#This Row],[Male Population]]</f>
        <v>0.92194143594595979</v>
      </c>
      <c r="U2604" s="94">
        <f>Table1[[#This Row],[Total Voters]]/Table1[[#This Row],[Total Population]]</f>
        <v>0.88574665595036617</v>
      </c>
      <c r="V2604" s="94">
        <f>Table1[[#This Row],[Female Ballots]]/Table1[[#This Row],[Female Population]]</f>
        <v>0.5174177848176269</v>
      </c>
      <c r="W2604" s="94">
        <f>Table1[[#This Row],[Male Ballots]]/Table1[[#This Row],[Male Population]]</f>
        <v>0.49014607987000397</v>
      </c>
      <c r="X2604" s="94">
        <f>Table1[[#This Row],[Total Ballots]]/Table1[[#This Row],[Total Population]]</f>
        <v>0.50980273766918183</v>
      </c>
      <c r="Y2604" s="94">
        <f>Table1[[#This Row],[Female Ballots]]/Table1[[#This Row],[Female Voters]]</f>
        <v>0.61589403973509937</v>
      </c>
      <c r="Z2604" s="95">
        <f>Table1[[#This Row],[Male Ballots]]/Table1[[#This Row],[Male Voters]]</f>
        <v>0.53164556962025311</v>
      </c>
      <c r="AA2604" s="94">
        <f>Table1[[#This Row],[Total Ballots]]/Table1[[#This Row],[Total Voters]]</f>
        <v>0.57556270096463025</v>
      </c>
    </row>
    <row r="2605" spans="1:27" s="7" customFormat="1" x14ac:dyDescent="0.35">
      <c r="A2605" s="102" t="s">
        <v>22</v>
      </c>
      <c r="B2605" s="103">
        <v>2021</v>
      </c>
      <c r="C2605" s="103" t="s">
        <v>82</v>
      </c>
      <c r="D2605" s="103"/>
      <c r="E2605" s="109"/>
      <c r="F2605" s="109"/>
      <c r="G2605" s="110" t="s">
        <v>67</v>
      </c>
      <c r="H2605" s="132">
        <v>304.27404999999999</v>
      </c>
      <c r="I2605" s="132">
        <v>325.42723000000001</v>
      </c>
      <c r="J2605" s="133">
        <v>629.70129999999995</v>
      </c>
      <c r="K2605" s="104">
        <v>308</v>
      </c>
      <c r="L2605" s="104">
        <v>300</v>
      </c>
      <c r="M2605" s="104">
        <v>3</v>
      </c>
      <c r="N2605" s="104">
        <v>611</v>
      </c>
      <c r="O2605" s="104">
        <v>229</v>
      </c>
      <c r="P2605" s="104">
        <v>232</v>
      </c>
      <c r="Q2605" s="104">
        <v>1</v>
      </c>
      <c r="R2605" s="104">
        <v>462</v>
      </c>
      <c r="S2605" s="94">
        <f>Table1[[#This Row],[Female Voters]]/Table1[[#This Row],[Female Population]]</f>
        <v>1.0122453755093477</v>
      </c>
      <c r="T2605" s="94">
        <f>Table1[[#This Row],[Male Voters]]/Table1[[#This Row],[Male Population]]</f>
        <v>0.92186508178802362</v>
      </c>
      <c r="U2605" s="94">
        <f>Table1[[#This Row],[Total Voters]]/Table1[[#This Row],[Total Population]]</f>
        <v>0.9703013158778615</v>
      </c>
      <c r="V2605" s="94">
        <f>Table1[[#This Row],[Female Ballots]]/Table1[[#This Row],[Female Population]]</f>
        <v>0.75261100971311889</v>
      </c>
      <c r="W2605" s="94">
        <f>Table1[[#This Row],[Male Ballots]]/Table1[[#This Row],[Male Population]]</f>
        <v>0.71290899658273832</v>
      </c>
      <c r="X2605" s="94">
        <f>Table1[[#This Row],[Total Ballots]]/Table1[[#This Row],[Total Population]]</f>
        <v>0.73368119138391497</v>
      </c>
      <c r="Y2605" s="94">
        <f>Table1[[#This Row],[Female Ballots]]/Table1[[#This Row],[Female Voters]]</f>
        <v>0.74350649350649356</v>
      </c>
      <c r="Z2605" s="95">
        <f>Table1[[#This Row],[Male Ballots]]/Table1[[#This Row],[Male Voters]]</f>
        <v>0.77333333333333332</v>
      </c>
      <c r="AA2605" s="94">
        <f>Table1[[#This Row],[Total Ballots]]/Table1[[#This Row],[Total Voters]]</f>
        <v>0.75613747954173482</v>
      </c>
    </row>
    <row r="2606" spans="1:27" s="7" customFormat="1" x14ac:dyDescent="0.35">
      <c r="A2606" s="102" t="s">
        <v>56</v>
      </c>
      <c r="B2606" s="103">
        <v>2021</v>
      </c>
      <c r="C2606" s="103" t="s">
        <v>82</v>
      </c>
      <c r="D2606" s="103"/>
      <c r="E2606" s="109"/>
      <c r="F2606" s="109"/>
      <c r="G2606" s="110" t="s">
        <v>79</v>
      </c>
      <c r="H2606" s="132">
        <v>35222.274200000007</v>
      </c>
      <c r="I2606" s="132">
        <v>37517.661200000002</v>
      </c>
      <c r="J2606" s="133">
        <v>72739.936000000002</v>
      </c>
      <c r="K2606" s="104">
        <v>23955</v>
      </c>
      <c r="L2606" s="104">
        <v>22765</v>
      </c>
      <c r="M2606" s="104">
        <v>765</v>
      </c>
      <c r="N2606" s="104">
        <v>47485</v>
      </c>
      <c r="O2606" s="104">
        <v>9550</v>
      </c>
      <c r="P2606" s="104">
        <v>8876</v>
      </c>
      <c r="Q2606" s="104">
        <v>208</v>
      </c>
      <c r="R2606" s="104">
        <v>18634</v>
      </c>
      <c r="S2606" s="94">
        <f>Table1[[#This Row],[Female Voters]]/Table1[[#This Row],[Female Population]]</f>
        <v>0.68010940645053508</v>
      </c>
      <c r="T2606" s="94">
        <f>Table1[[#This Row],[Male Voters]]/Table1[[#This Row],[Male Population]]</f>
        <v>0.60678089390071044</v>
      </c>
      <c r="U2606" s="94">
        <f>Table1[[#This Row],[Total Voters]]/Table1[[#This Row],[Total Population]]</f>
        <v>0.65280508357884726</v>
      </c>
      <c r="V2606" s="94">
        <f>Table1[[#This Row],[Female Ballots]]/Table1[[#This Row],[Female Population]]</f>
        <v>0.27113524657076227</v>
      </c>
      <c r="W2606" s="94">
        <f>Table1[[#This Row],[Male Ballots]]/Table1[[#This Row],[Male Population]]</f>
        <v>0.23658191145454449</v>
      </c>
      <c r="X2606" s="94">
        <f>Table1[[#This Row],[Total Ballots]]/Table1[[#This Row],[Total Population]]</f>
        <v>0.25617289517549202</v>
      </c>
      <c r="Y2606" s="94">
        <f>Table1[[#This Row],[Female Ballots]]/Table1[[#This Row],[Female Voters]]</f>
        <v>0.39866416197036109</v>
      </c>
      <c r="Z2606" s="95">
        <f>Table1[[#This Row],[Male Ballots]]/Table1[[#This Row],[Male Voters]]</f>
        <v>0.38989677135954315</v>
      </c>
      <c r="AA2606" s="94">
        <f>Table1[[#This Row],[Total Ballots]]/Table1[[#This Row],[Total Voters]]</f>
        <v>0.39241865852374436</v>
      </c>
    </row>
    <row r="2607" spans="1:27" s="7" customFormat="1" x14ac:dyDescent="0.35">
      <c r="A2607" s="102" t="s">
        <v>56</v>
      </c>
      <c r="B2607" s="103">
        <v>2021</v>
      </c>
      <c r="C2607" s="103" t="s">
        <v>82</v>
      </c>
      <c r="D2607" s="103"/>
      <c r="E2607" s="109"/>
      <c r="F2607" s="109"/>
      <c r="G2607" s="110" t="s">
        <v>62</v>
      </c>
      <c r="H2607" s="132">
        <v>4378.7215000000006</v>
      </c>
      <c r="I2607" s="132">
        <v>5015.0910999999996</v>
      </c>
      <c r="J2607" s="133">
        <v>9393.8130000000001</v>
      </c>
      <c r="K2607" s="112">
        <v>2604</v>
      </c>
      <c r="L2607" s="112">
        <v>2487</v>
      </c>
      <c r="M2607" s="112">
        <v>115</v>
      </c>
      <c r="N2607" s="112">
        <v>5206</v>
      </c>
      <c r="O2607" s="112">
        <v>377</v>
      </c>
      <c r="P2607" s="112">
        <v>384</v>
      </c>
      <c r="Q2607" s="112">
        <v>26</v>
      </c>
      <c r="R2607" s="113">
        <v>787</v>
      </c>
      <c r="S2607" s="94">
        <f>Table1[[#This Row],[Female Voters]]/Table1[[#This Row],[Female Population]]</f>
        <v>0.59469413617650713</v>
      </c>
      <c r="T2607" s="94">
        <f>Table1[[#This Row],[Male Voters]]/Table1[[#This Row],[Male Population]]</f>
        <v>0.49590325487806197</v>
      </c>
      <c r="U2607" s="94">
        <f>Table1[[#This Row],[Total Voters]]/Table1[[#This Row],[Total Population]]</f>
        <v>0.55419455337252299</v>
      </c>
      <c r="V2607" s="94">
        <f>Table1[[#This Row],[Female Ballots]]/Table1[[#This Row],[Female Population]]</f>
        <v>8.6098190990223963E-2</v>
      </c>
      <c r="W2607" s="94">
        <f>Table1[[#This Row],[Male Ballots]]/Table1[[#This Row],[Male Population]]</f>
        <v>7.6568898220014392E-2</v>
      </c>
      <c r="X2607" s="94">
        <f>Table1[[#This Row],[Total Ballots]]/Table1[[#This Row],[Total Population]]</f>
        <v>8.3778546581670291E-2</v>
      </c>
      <c r="Y2607" s="94">
        <f>Table1[[#This Row],[Female Ballots]]/Table1[[#This Row],[Female Voters]]</f>
        <v>0.14477726574500768</v>
      </c>
      <c r="Z2607" s="95">
        <f>Table1[[#This Row],[Male Ballots]]/Table1[[#This Row],[Male Voters]]</f>
        <v>0.15440289505428226</v>
      </c>
      <c r="AA2607" s="94">
        <f>Table1[[#This Row],[Total Ballots]]/Table1[[#This Row],[Total Voters]]</f>
        <v>0.15117172493276987</v>
      </c>
    </row>
    <row r="2608" spans="1:27" s="7" customFormat="1" x14ac:dyDescent="0.35">
      <c r="A2608" s="102" t="s">
        <v>56</v>
      </c>
      <c r="B2608" s="103">
        <v>2021</v>
      </c>
      <c r="C2608" s="103" t="s">
        <v>82</v>
      </c>
      <c r="D2608" s="103"/>
      <c r="E2608" s="109"/>
      <c r="F2608" s="109"/>
      <c r="G2608" s="110" t="s">
        <v>63</v>
      </c>
      <c r="H2608" s="132">
        <v>6334.9870000000001</v>
      </c>
      <c r="I2608" s="132">
        <v>7252.2469999999994</v>
      </c>
      <c r="J2608" s="133">
        <v>13587.234</v>
      </c>
      <c r="K2608" s="112">
        <v>4119</v>
      </c>
      <c r="L2608" s="112">
        <v>3796</v>
      </c>
      <c r="M2608" s="112">
        <v>118</v>
      </c>
      <c r="N2608" s="112">
        <v>8033</v>
      </c>
      <c r="O2608" s="112">
        <v>812</v>
      </c>
      <c r="P2608" s="112">
        <v>629</v>
      </c>
      <c r="Q2608" s="112">
        <v>19</v>
      </c>
      <c r="R2608" s="113">
        <v>1460</v>
      </c>
      <c r="S2608" s="94">
        <f>Table1[[#This Row],[Female Voters]]/Table1[[#This Row],[Female Population]]</f>
        <v>0.65019865076281924</v>
      </c>
      <c r="T2608" s="94">
        <f>Table1[[#This Row],[Male Voters]]/Table1[[#This Row],[Male Population]]</f>
        <v>0.52342398156047365</v>
      </c>
      <c r="U2608" s="94">
        <f>Table1[[#This Row],[Total Voters]]/Table1[[#This Row],[Total Population]]</f>
        <v>0.5912167259355362</v>
      </c>
      <c r="V2608" s="94">
        <f>Table1[[#This Row],[Female Ballots]]/Table1[[#This Row],[Female Population]]</f>
        <v>0.12817705861116999</v>
      </c>
      <c r="W2608" s="94">
        <f>Table1[[#This Row],[Male Ballots]]/Table1[[#This Row],[Male Population]]</f>
        <v>8.6731739831806612E-2</v>
      </c>
      <c r="X2608" s="94">
        <f>Table1[[#This Row],[Total Ballots]]/Table1[[#This Row],[Total Population]]</f>
        <v>0.10745380553540183</v>
      </c>
      <c r="Y2608" s="94">
        <f>Table1[[#This Row],[Female Ballots]]/Table1[[#This Row],[Female Voters]]</f>
        <v>0.19713522699684388</v>
      </c>
      <c r="Z2608" s="95">
        <f>Table1[[#This Row],[Male Ballots]]/Table1[[#This Row],[Male Voters]]</f>
        <v>0.16570073761854584</v>
      </c>
      <c r="AA2608" s="94">
        <f>Table1[[#This Row],[Total Ballots]]/Table1[[#This Row],[Total Voters]]</f>
        <v>0.18175028009460972</v>
      </c>
    </row>
    <row r="2609" spans="1:27" s="7" customFormat="1" x14ac:dyDescent="0.35">
      <c r="A2609" s="102" t="s">
        <v>56</v>
      </c>
      <c r="B2609" s="103">
        <v>2021</v>
      </c>
      <c r="C2609" s="103" t="s">
        <v>82</v>
      </c>
      <c r="D2609" s="103"/>
      <c r="E2609" s="109"/>
      <c r="F2609" s="109"/>
      <c r="G2609" s="110" t="s">
        <v>64</v>
      </c>
      <c r="H2609" s="132">
        <v>5992.1460000000006</v>
      </c>
      <c r="I2609" s="132">
        <v>6569.1329999999998</v>
      </c>
      <c r="J2609" s="133">
        <v>12561.279</v>
      </c>
      <c r="K2609" s="112">
        <v>3545</v>
      </c>
      <c r="L2609" s="112">
        <v>3468</v>
      </c>
      <c r="M2609" s="112">
        <v>137</v>
      </c>
      <c r="N2609" s="112">
        <v>7150</v>
      </c>
      <c r="O2609" s="112">
        <v>1114</v>
      </c>
      <c r="P2609" s="112">
        <v>1034</v>
      </c>
      <c r="Q2609" s="112">
        <v>28</v>
      </c>
      <c r="R2609" s="113">
        <v>2176</v>
      </c>
      <c r="S2609" s="94">
        <f>Table1[[#This Row],[Female Voters]]/Table1[[#This Row],[Female Population]]</f>
        <v>0.59160774787530201</v>
      </c>
      <c r="T2609" s="94">
        <f>Table1[[#This Row],[Male Voters]]/Table1[[#This Row],[Male Population]]</f>
        <v>0.52792354790198348</v>
      </c>
      <c r="U2609" s="94">
        <f>Table1[[#This Row],[Total Voters]]/Table1[[#This Row],[Total Population]]</f>
        <v>0.56920955262597062</v>
      </c>
      <c r="V2609" s="94">
        <f>Table1[[#This Row],[Female Ballots]]/Table1[[#This Row],[Female Population]]</f>
        <v>0.18591002288662523</v>
      </c>
      <c r="W2609" s="94">
        <f>Table1[[#This Row],[Male Ballots]]/Table1[[#This Row],[Male Population]]</f>
        <v>0.15740281099499737</v>
      </c>
      <c r="X2609" s="94">
        <f>Table1[[#This Row],[Total Ballots]]/Table1[[#This Row],[Total Population]]</f>
        <v>0.17323076734463105</v>
      </c>
      <c r="Y2609" s="94">
        <f>Table1[[#This Row],[Female Ballots]]/Table1[[#This Row],[Female Voters]]</f>
        <v>0.31424541607898449</v>
      </c>
      <c r="Z2609" s="95">
        <f>Table1[[#This Row],[Male Ballots]]/Table1[[#This Row],[Male Voters]]</f>
        <v>0.29815455594002305</v>
      </c>
      <c r="AA2609" s="94">
        <f>Table1[[#This Row],[Total Ballots]]/Table1[[#This Row],[Total Voters]]</f>
        <v>0.30433566433566434</v>
      </c>
    </row>
    <row r="2610" spans="1:27" s="7" customFormat="1" x14ac:dyDescent="0.35">
      <c r="A2610" s="102" t="s">
        <v>56</v>
      </c>
      <c r="B2610" s="103">
        <v>2021</v>
      </c>
      <c r="C2610" s="103" t="s">
        <v>82</v>
      </c>
      <c r="D2610" s="103"/>
      <c r="E2610" s="109"/>
      <c r="F2610" s="109"/>
      <c r="G2610" s="110" t="s">
        <v>65</v>
      </c>
      <c r="H2610" s="132">
        <v>5291.3490000000002</v>
      </c>
      <c r="I2610" s="132">
        <v>5597.0119999999997</v>
      </c>
      <c r="J2610" s="133">
        <v>10888.362000000001</v>
      </c>
      <c r="K2610" s="112">
        <v>3340</v>
      </c>
      <c r="L2610" s="112">
        <v>3160</v>
      </c>
      <c r="M2610" s="112">
        <v>108</v>
      </c>
      <c r="N2610" s="112">
        <v>6608</v>
      </c>
      <c r="O2610" s="112">
        <v>1292</v>
      </c>
      <c r="P2610" s="112">
        <v>1206</v>
      </c>
      <c r="Q2610" s="112">
        <v>30</v>
      </c>
      <c r="R2610" s="113">
        <v>2528</v>
      </c>
      <c r="S2610" s="94">
        <f>Table1[[#This Row],[Female Voters]]/Table1[[#This Row],[Female Population]]</f>
        <v>0.63121899538284088</v>
      </c>
      <c r="T2610" s="94">
        <f>Table1[[#This Row],[Male Voters]]/Table1[[#This Row],[Male Population]]</f>
        <v>0.56458696175745204</v>
      </c>
      <c r="U2610" s="94">
        <f>Table1[[#This Row],[Total Voters]]/Table1[[#This Row],[Total Population]]</f>
        <v>0.60688650873290206</v>
      </c>
      <c r="V2610" s="94">
        <f>Table1[[#This Row],[Female Ballots]]/Table1[[#This Row],[Female Population]]</f>
        <v>0.2441721383337217</v>
      </c>
      <c r="W2610" s="94">
        <f>Table1[[#This Row],[Male Ballots]]/Table1[[#This Row],[Male Population]]</f>
        <v>0.21547211262009086</v>
      </c>
      <c r="X2610" s="94">
        <f>Table1[[#This Row],[Total Ballots]]/Table1[[#This Row],[Total Population]]</f>
        <v>0.23217449970895529</v>
      </c>
      <c r="Y2610" s="94">
        <f>Table1[[#This Row],[Female Ballots]]/Table1[[#This Row],[Female Voters]]</f>
        <v>0.38682634730538923</v>
      </c>
      <c r="Z2610" s="95">
        <f>Table1[[#This Row],[Male Ballots]]/Table1[[#This Row],[Male Voters]]</f>
        <v>0.38164556962025314</v>
      </c>
      <c r="AA2610" s="94">
        <f>Table1[[#This Row],[Total Ballots]]/Table1[[#This Row],[Total Voters]]</f>
        <v>0.38256658595641646</v>
      </c>
    </row>
    <row r="2611" spans="1:27" s="7" customFormat="1" x14ac:dyDescent="0.35">
      <c r="A2611" s="102" t="s">
        <v>56</v>
      </c>
      <c r="B2611" s="103">
        <v>2021</v>
      </c>
      <c r="C2611" s="103" t="s">
        <v>82</v>
      </c>
      <c r="D2611" s="103"/>
      <c r="E2611" s="109"/>
      <c r="F2611" s="109"/>
      <c r="G2611" s="110" t="s">
        <v>66</v>
      </c>
      <c r="H2611" s="132">
        <v>5521.33</v>
      </c>
      <c r="I2611" s="132">
        <v>5755.2790000000005</v>
      </c>
      <c r="J2611" s="133">
        <v>11276.61</v>
      </c>
      <c r="K2611" s="112">
        <v>3923</v>
      </c>
      <c r="L2611" s="112">
        <v>3892</v>
      </c>
      <c r="M2611" s="112">
        <v>138</v>
      </c>
      <c r="N2611" s="112">
        <v>7953</v>
      </c>
      <c r="O2611" s="112">
        <v>1960</v>
      </c>
      <c r="P2611" s="112">
        <v>1813</v>
      </c>
      <c r="Q2611" s="112">
        <v>48</v>
      </c>
      <c r="R2611" s="113">
        <v>3821</v>
      </c>
      <c r="S2611" s="94">
        <f>Table1[[#This Row],[Female Voters]]/Table1[[#This Row],[Female Population]]</f>
        <v>0.71051721233833154</v>
      </c>
      <c r="T2611" s="94">
        <f>Table1[[#This Row],[Male Voters]]/Table1[[#This Row],[Male Population]]</f>
        <v>0.67624871009728627</v>
      </c>
      <c r="U2611" s="94">
        <f>Table1[[#This Row],[Total Voters]]/Table1[[#This Row],[Total Population]]</f>
        <v>0.70526514617424918</v>
      </c>
      <c r="V2611" s="94">
        <f>Table1[[#This Row],[Female Ballots]]/Table1[[#This Row],[Female Population]]</f>
        <v>0.35498693249633695</v>
      </c>
      <c r="W2611" s="94">
        <f>Table1[[#This Row],[Male Ballots]]/Table1[[#This Row],[Male Population]]</f>
        <v>0.31501513653812435</v>
      </c>
      <c r="X2611" s="94">
        <f>Table1[[#This Row],[Total Ballots]]/Table1[[#This Row],[Total Population]]</f>
        <v>0.33884296787775758</v>
      </c>
      <c r="Y2611" s="94">
        <f>Table1[[#This Row],[Female Ballots]]/Table1[[#This Row],[Female Voters]]</f>
        <v>0.49961763956156002</v>
      </c>
      <c r="Z2611" s="95">
        <f>Table1[[#This Row],[Male Ballots]]/Table1[[#This Row],[Male Voters]]</f>
        <v>0.46582733812949639</v>
      </c>
      <c r="AA2611" s="94">
        <f>Table1[[#This Row],[Total Ballots]]/Table1[[#This Row],[Total Voters]]</f>
        <v>0.48044762982522321</v>
      </c>
    </row>
    <row r="2612" spans="1:27" s="7" customFormat="1" x14ac:dyDescent="0.35">
      <c r="A2612" s="102" t="s">
        <v>56</v>
      </c>
      <c r="B2612" s="103">
        <v>2021</v>
      </c>
      <c r="C2612" s="103" t="s">
        <v>82</v>
      </c>
      <c r="D2612" s="103"/>
      <c r="E2612" s="109"/>
      <c r="F2612" s="109"/>
      <c r="G2612" s="110" t="s">
        <v>67</v>
      </c>
      <c r="H2612" s="132">
        <v>7703.7407000000003</v>
      </c>
      <c r="I2612" s="132">
        <v>7328.8991000000005</v>
      </c>
      <c r="J2612" s="133">
        <v>15032.637999999999</v>
      </c>
      <c r="K2612" s="112">
        <v>6424</v>
      </c>
      <c r="L2612" s="112">
        <v>5962</v>
      </c>
      <c r="M2612" s="112">
        <v>149</v>
      </c>
      <c r="N2612" s="112">
        <v>12535</v>
      </c>
      <c r="O2612" s="112">
        <v>3995</v>
      </c>
      <c r="P2612" s="112">
        <v>3810</v>
      </c>
      <c r="Q2612" s="112">
        <v>57</v>
      </c>
      <c r="R2612" s="113">
        <v>7862</v>
      </c>
      <c r="S2612" s="94">
        <f>Table1[[#This Row],[Female Voters]]/Table1[[#This Row],[Female Population]]</f>
        <v>0.833880610753163</v>
      </c>
      <c r="T2612" s="94">
        <f>Table1[[#This Row],[Male Voters]]/Table1[[#This Row],[Male Population]]</f>
        <v>0.81349189266366073</v>
      </c>
      <c r="U2612" s="94">
        <f>Table1[[#This Row],[Total Voters]]/Table1[[#This Row],[Total Population]]</f>
        <v>0.83385231520908043</v>
      </c>
      <c r="V2612" s="94">
        <f>Table1[[#This Row],[Female Ballots]]/Table1[[#This Row],[Female Population]]</f>
        <v>0.51857924034229241</v>
      </c>
      <c r="W2612" s="94">
        <f>Table1[[#This Row],[Male Ballots]]/Table1[[#This Row],[Male Population]]</f>
        <v>0.51985979722384223</v>
      </c>
      <c r="X2612" s="94">
        <f>Table1[[#This Row],[Total Ballots]]/Table1[[#This Row],[Total Population]]</f>
        <v>0.52299536515147915</v>
      </c>
      <c r="Y2612" s="94">
        <f>Table1[[#This Row],[Female Ballots]]/Table1[[#This Row],[Female Voters]]</f>
        <v>0.62188667496886674</v>
      </c>
      <c r="Z2612" s="95">
        <f>Table1[[#This Row],[Male Ballots]]/Table1[[#This Row],[Male Voters]]</f>
        <v>0.63904729956390471</v>
      </c>
      <c r="AA2612" s="94">
        <f>Table1[[#This Row],[Total Ballots]]/Table1[[#This Row],[Total Voters]]</f>
        <v>0.62720382927802154</v>
      </c>
    </row>
    <row r="2613" spans="1:27" s="7" customFormat="1" x14ac:dyDescent="0.35">
      <c r="A2613" s="102" t="s">
        <v>54</v>
      </c>
      <c r="B2613" s="103">
        <v>2021</v>
      </c>
      <c r="C2613" s="103" t="s">
        <v>82</v>
      </c>
      <c r="D2613" s="103"/>
      <c r="E2613" s="109"/>
      <c r="F2613" s="109"/>
      <c r="G2613" s="110" t="s">
        <v>79</v>
      </c>
      <c r="H2613" s="132">
        <v>30119.873500000002</v>
      </c>
      <c r="I2613" s="132">
        <v>31008.777000000002</v>
      </c>
      <c r="J2613" s="133">
        <v>61128.650099999999</v>
      </c>
      <c r="K2613" s="104">
        <v>25086</v>
      </c>
      <c r="L2613" s="104">
        <v>23262</v>
      </c>
      <c r="M2613" s="104">
        <v>1008</v>
      </c>
      <c r="N2613" s="104">
        <v>49356</v>
      </c>
      <c r="O2613" s="104">
        <v>9354</v>
      </c>
      <c r="P2613" s="104">
        <v>8531</v>
      </c>
      <c r="Q2613" s="104">
        <v>286</v>
      </c>
      <c r="R2613" s="104">
        <v>18171</v>
      </c>
      <c r="S2613" s="94">
        <f>Table1[[#This Row],[Female Voters]]/Table1[[#This Row],[Female Population]]</f>
        <v>0.83287202384830727</v>
      </c>
      <c r="T2613" s="94">
        <f>Table1[[#This Row],[Male Voters]]/Table1[[#This Row],[Male Population]]</f>
        <v>0.75017470053720592</v>
      </c>
      <c r="U2613" s="94">
        <f>Table1[[#This Row],[Total Voters]]/Table1[[#This Row],[Total Population]]</f>
        <v>0.80741190782487116</v>
      </c>
      <c r="V2613" s="94">
        <f>Table1[[#This Row],[Female Ballots]]/Table1[[#This Row],[Female Population]]</f>
        <v>0.31055907323116744</v>
      </c>
      <c r="W2613" s="94">
        <f>Table1[[#This Row],[Male Ballots]]/Table1[[#This Row],[Male Population]]</f>
        <v>0.27511565515789288</v>
      </c>
      <c r="X2613" s="94">
        <f>Table1[[#This Row],[Total Ballots]]/Table1[[#This Row],[Total Population]]</f>
        <v>0.29725832273858771</v>
      </c>
      <c r="Y2613" s="94">
        <f>Table1[[#This Row],[Female Ballots]]/Table1[[#This Row],[Female Voters]]</f>
        <v>0.37287730208084191</v>
      </c>
      <c r="Z2613" s="95">
        <f>Table1[[#This Row],[Male Ballots]]/Table1[[#This Row],[Male Voters]]</f>
        <v>0.36673544837073341</v>
      </c>
      <c r="AA2613" s="94">
        <f>Table1[[#This Row],[Total Ballots]]/Table1[[#This Row],[Total Voters]]</f>
        <v>0.36816192560175054</v>
      </c>
    </row>
    <row r="2614" spans="1:27" s="7" customFormat="1" x14ac:dyDescent="0.35">
      <c r="A2614" s="102" t="s">
        <v>54</v>
      </c>
      <c r="B2614" s="103">
        <v>2021</v>
      </c>
      <c r="C2614" s="103" t="s">
        <v>82</v>
      </c>
      <c r="D2614" s="103"/>
      <c r="E2614" s="109"/>
      <c r="F2614" s="109"/>
      <c r="G2614" s="110" t="s">
        <v>62</v>
      </c>
      <c r="H2614" s="132">
        <v>2537.5587999999998</v>
      </c>
      <c r="I2614" s="132">
        <v>2819.7293</v>
      </c>
      <c r="J2614" s="133">
        <v>5357.2891</v>
      </c>
      <c r="K2614" s="112">
        <v>1757</v>
      </c>
      <c r="L2614" s="112">
        <v>1787</v>
      </c>
      <c r="M2614" s="112">
        <v>73</v>
      </c>
      <c r="N2614" s="112">
        <v>3617</v>
      </c>
      <c r="O2614" s="112">
        <v>209</v>
      </c>
      <c r="P2614" s="112">
        <v>226</v>
      </c>
      <c r="Q2614" s="112">
        <v>12</v>
      </c>
      <c r="R2614" s="113">
        <v>447</v>
      </c>
      <c r="S2614" s="94">
        <f>Table1[[#This Row],[Female Voters]]/Table1[[#This Row],[Female Population]]</f>
        <v>0.69239774857630887</v>
      </c>
      <c r="T2614" s="94">
        <f>Table1[[#This Row],[Male Voters]]/Table1[[#This Row],[Male Population]]</f>
        <v>0.63374877865048962</v>
      </c>
      <c r="U2614" s="94">
        <f>Table1[[#This Row],[Total Voters]]/Table1[[#This Row],[Total Population]]</f>
        <v>0.67515490250470145</v>
      </c>
      <c r="V2614" s="94">
        <f>Table1[[#This Row],[Female Ballots]]/Table1[[#This Row],[Female Population]]</f>
        <v>8.23626234789121E-2</v>
      </c>
      <c r="W2614" s="94">
        <f>Table1[[#This Row],[Male Ballots]]/Table1[[#This Row],[Male Population]]</f>
        <v>8.0149537758819611E-2</v>
      </c>
      <c r="X2614" s="94">
        <f>Table1[[#This Row],[Total Ballots]]/Table1[[#This Row],[Total Population]]</f>
        <v>8.3437722261432562E-2</v>
      </c>
      <c r="Y2614" s="94">
        <f>Table1[[#This Row],[Female Ballots]]/Table1[[#This Row],[Female Voters]]</f>
        <v>0.11895276038702333</v>
      </c>
      <c r="Z2614" s="95">
        <f>Table1[[#This Row],[Male Ballots]]/Table1[[#This Row],[Male Voters]]</f>
        <v>0.12646894236149972</v>
      </c>
      <c r="AA2614" s="94">
        <f>Table1[[#This Row],[Total Ballots]]/Table1[[#This Row],[Total Voters]]</f>
        <v>0.12358307990047</v>
      </c>
    </row>
    <row r="2615" spans="1:27" s="7" customFormat="1" x14ac:dyDescent="0.35">
      <c r="A2615" s="102" t="s">
        <v>54</v>
      </c>
      <c r="B2615" s="103">
        <v>2021</v>
      </c>
      <c r="C2615" s="103" t="s">
        <v>82</v>
      </c>
      <c r="D2615" s="103"/>
      <c r="E2615" s="109"/>
      <c r="F2615" s="109"/>
      <c r="G2615" s="110" t="s">
        <v>63</v>
      </c>
      <c r="H2615" s="132">
        <v>3935.4219999999996</v>
      </c>
      <c r="I2615" s="132">
        <v>4459.7330000000002</v>
      </c>
      <c r="J2615" s="133">
        <v>8395.1550000000007</v>
      </c>
      <c r="K2615" s="112">
        <v>3169</v>
      </c>
      <c r="L2615" s="112">
        <v>3116</v>
      </c>
      <c r="M2615" s="112">
        <v>158</v>
      </c>
      <c r="N2615" s="112">
        <v>6443</v>
      </c>
      <c r="O2615" s="112">
        <v>406</v>
      </c>
      <c r="P2615" s="112">
        <v>375</v>
      </c>
      <c r="Q2615" s="112">
        <v>26</v>
      </c>
      <c r="R2615" s="113">
        <v>807</v>
      </c>
      <c r="S2615" s="94">
        <f>Table1[[#This Row],[Female Voters]]/Table1[[#This Row],[Female Population]]</f>
        <v>0.80525036450982901</v>
      </c>
      <c r="T2615" s="94">
        <f>Table1[[#This Row],[Male Voters]]/Table1[[#This Row],[Male Population]]</f>
        <v>0.69869653631730866</v>
      </c>
      <c r="U2615" s="94">
        <f>Table1[[#This Row],[Total Voters]]/Table1[[#This Row],[Total Population]]</f>
        <v>0.76746647322175698</v>
      </c>
      <c r="V2615" s="94">
        <f>Table1[[#This Row],[Female Ballots]]/Table1[[#This Row],[Female Population]]</f>
        <v>0.10316555632407402</v>
      </c>
      <c r="W2615" s="94">
        <f>Table1[[#This Row],[Male Ballots]]/Table1[[#This Row],[Male Population]]</f>
        <v>8.4085751321884061E-2</v>
      </c>
      <c r="X2615" s="94">
        <f>Table1[[#This Row],[Total Ballots]]/Table1[[#This Row],[Total Population]]</f>
        <v>9.6126873178636954E-2</v>
      </c>
      <c r="Y2615" s="94">
        <f>Table1[[#This Row],[Female Ballots]]/Table1[[#This Row],[Female Voters]]</f>
        <v>0.12811612496055538</v>
      </c>
      <c r="Z2615" s="95">
        <f>Table1[[#This Row],[Male Ballots]]/Table1[[#This Row],[Male Voters]]</f>
        <v>0.12034659820282413</v>
      </c>
      <c r="AA2615" s="94">
        <f>Table1[[#This Row],[Total Ballots]]/Table1[[#This Row],[Total Voters]]</f>
        <v>0.12525221170262299</v>
      </c>
    </row>
    <row r="2616" spans="1:27" s="7" customFormat="1" x14ac:dyDescent="0.35">
      <c r="A2616" s="102" t="s">
        <v>54</v>
      </c>
      <c r="B2616" s="103">
        <v>2021</v>
      </c>
      <c r="C2616" s="103" t="s">
        <v>82</v>
      </c>
      <c r="D2616" s="103"/>
      <c r="E2616" s="109"/>
      <c r="F2616" s="109"/>
      <c r="G2616" s="110" t="s">
        <v>64</v>
      </c>
      <c r="H2616" s="132">
        <v>4323.4679999999998</v>
      </c>
      <c r="I2616" s="132">
        <v>4756.0779999999995</v>
      </c>
      <c r="J2616" s="133">
        <v>9079.5449999999983</v>
      </c>
      <c r="K2616" s="112">
        <v>3489</v>
      </c>
      <c r="L2616" s="112">
        <v>3219</v>
      </c>
      <c r="M2616" s="112">
        <v>160</v>
      </c>
      <c r="N2616" s="112">
        <v>6868</v>
      </c>
      <c r="O2616" s="112">
        <v>749</v>
      </c>
      <c r="P2616" s="112">
        <v>670</v>
      </c>
      <c r="Q2616" s="112">
        <v>35</v>
      </c>
      <c r="R2616" s="113">
        <v>1454</v>
      </c>
      <c r="S2616" s="94">
        <f>Table1[[#This Row],[Female Voters]]/Table1[[#This Row],[Female Population]]</f>
        <v>0.80699105440354824</v>
      </c>
      <c r="T2616" s="94">
        <f>Table1[[#This Row],[Male Voters]]/Table1[[#This Row],[Male Population]]</f>
        <v>0.67681816824703045</v>
      </c>
      <c r="U2616" s="94">
        <f>Table1[[#This Row],[Total Voters]]/Table1[[#This Row],[Total Population]]</f>
        <v>0.75642556978350806</v>
      </c>
      <c r="V2616" s="94">
        <f>Table1[[#This Row],[Female Ballots]]/Table1[[#This Row],[Female Population]]</f>
        <v>0.17324055596109419</v>
      </c>
      <c r="W2616" s="94">
        <f>Table1[[#This Row],[Male Ballots]]/Table1[[#This Row],[Male Population]]</f>
        <v>0.1408723742545854</v>
      </c>
      <c r="X2616" s="94">
        <f>Table1[[#This Row],[Total Ballots]]/Table1[[#This Row],[Total Population]]</f>
        <v>0.16014018323605425</v>
      </c>
      <c r="Y2616" s="94">
        <f>Table1[[#This Row],[Female Ballots]]/Table1[[#This Row],[Female Voters]]</f>
        <v>0.21467469188879335</v>
      </c>
      <c r="Z2616" s="95">
        <f>Table1[[#This Row],[Male Ballots]]/Table1[[#This Row],[Male Voters]]</f>
        <v>0.20813917365641504</v>
      </c>
      <c r="AA2616" s="94">
        <f>Table1[[#This Row],[Total Ballots]]/Table1[[#This Row],[Total Voters]]</f>
        <v>0.21170646476412347</v>
      </c>
    </row>
    <row r="2617" spans="1:27" s="7" customFormat="1" x14ac:dyDescent="0.35">
      <c r="A2617" s="102" t="s">
        <v>54</v>
      </c>
      <c r="B2617" s="103">
        <v>2021</v>
      </c>
      <c r="C2617" s="103" t="s">
        <v>82</v>
      </c>
      <c r="D2617" s="103"/>
      <c r="E2617" s="109"/>
      <c r="F2617" s="109"/>
      <c r="G2617" s="110" t="s">
        <v>65</v>
      </c>
      <c r="H2617" s="132">
        <v>4222.0820000000003</v>
      </c>
      <c r="I2617" s="132">
        <v>4600.33</v>
      </c>
      <c r="J2617" s="133">
        <v>8822.4110000000001</v>
      </c>
      <c r="K2617" s="112">
        <v>3416</v>
      </c>
      <c r="L2617" s="112">
        <v>3193</v>
      </c>
      <c r="M2617" s="112">
        <v>168</v>
      </c>
      <c r="N2617" s="112">
        <v>6777</v>
      </c>
      <c r="O2617" s="112">
        <v>988</v>
      </c>
      <c r="P2617" s="112">
        <v>890</v>
      </c>
      <c r="Q2617" s="112">
        <v>37</v>
      </c>
      <c r="R2617" s="113">
        <v>1915</v>
      </c>
      <c r="S2617" s="94">
        <f>Table1[[#This Row],[Female Voters]]/Table1[[#This Row],[Female Population]]</f>
        <v>0.80907950153502461</v>
      </c>
      <c r="T2617" s="94">
        <f>Table1[[#This Row],[Male Voters]]/Table1[[#This Row],[Male Population]]</f>
        <v>0.69408064204089703</v>
      </c>
      <c r="U2617" s="94">
        <f>Table1[[#This Row],[Total Voters]]/Table1[[#This Row],[Total Population]]</f>
        <v>0.76815736650672928</v>
      </c>
      <c r="V2617" s="94">
        <f>Table1[[#This Row],[Female Ballots]]/Table1[[#This Row],[Female Population]]</f>
        <v>0.23400777152125418</v>
      </c>
      <c r="W2617" s="94">
        <f>Table1[[#This Row],[Male Ballots]]/Table1[[#This Row],[Male Population]]</f>
        <v>0.19346438190303739</v>
      </c>
      <c r="X2617" s="94">
        <f>Table1[[#This Row],[Total Ballots]]/Table1[[#This Row],[Total Population]]</f>
        <v>0.2170608465191658</v>
      </c>
      <c r="Y2617" s="94">
        <f>Table1[[#This Row],[Female Ballots]]/Table1[[#This Row],[Female Voters]]</f>
        <v>0.28922716627634659</v>
      </c>
      <c r="Z2617" s="95">
        <f>Table1[[#This Row],[Male Ballots]]/Table1[[#This Row],[Male Voters]]</f>
        <v>0.278734732226746</v>
      </c>
      <c r="AA2617" s="94">
        <f>Table1[[#This Row],[Total Ballots]]/Table1[[#This Row],[Total Voters]]</f>
        <v>0.28257341006344988</v>
      </c>
    </row>
    <row r="2618" spans="1:27" s="7" customFormat="1" x14ac:dyDescent="0.35">
      <c r="A2618" s="102" t="s">
        <v>54</v>
      </c>
      <c r="B2618" s="103">
        <v>2021</v>
      </c>
      <c r="C2618" s="103" t="s">
        <v>82</v>
      </c>
      <c r="D2618" s="103"/>
      <c r="E2618" s="109"/>
      <c r="F2618" s="109"/>
      <c r="G2618" s="110" t="s">
        <v>66</v>
      </c>
      <c r="H2618" s="132">
        <v>5769.1019999999999</v>
      </c>
      <c r="I2618" s="132">
        <v>5690.2880000000005</v>
      </c>
      <c r="J2618" s="133">
        <v>11459.39</v>
      </c>
      <c r="K2618" s="112">
        <v>4871</v>
      </c>
      <c r="L2618" s="112">
        <v>4323</v>
      </c>
      <c r="M2618" s="112">
        <v>209</v>
      </c>
      <c r="N2618" s="112">
        <v>9403</v>
      </c>
      <c r="O2618" s="112">
        <v>2117</v>
      </c>
      <c r="P2618" s="112">
        <v>1775</v>
      </c>
      <c r="Q2618" s="112">
        <v>66</v>
      </c>
      <c r="R2618" s="113">
        <v>3958</v>
      </c>
      <c r="S2618" s="94">
        <f>Table1[[#This Row],[Female Voters]]/Table1[[#This Row],[Female Population]]</f>
        <v>0.84432551201209483</v>
      </c>
      <c r="T2618" s="94">
        <f>Table1[[#This Row],[Male Voters]]/Table1[[#This Row],[Male Population]]</f>
        <v>0.75971550121891895</v>
      </c>
      <c r="U2618" s="94">
        <f>Table1[[#This Row],[Total Voters]]/Table1[[#This Row],[Total Population]]</f>
        <v>0.82054978493619646</v>
      </c>
      <c r="V2618" s="94">
        <f>Table1[[#This Row],[Female Ballots]]/Table1[[#This Row],[Female Population]]</f>
        <v>0.3669548570990771</v>
      </c>
      <c r="W2618" s="94">
        <f>Table1[[#This Row],[Male Ballots]]/Table1[[#This Row],[Male Population]]</f>
        <v>0.31193500223538773</v>
      </c>
      <c r="X2618" s="94">
        <f>Table1[[#This Row],[Total Ballots]]/Table1[[#This Row],[Total Population]]</f>
        <v>0.34539360297537652</v>
      </c>
      <c r="Y2618" s="94">
        <f>Table1[[#This Row],[Female Ballots]]/Table1[[#This Row],[Female Voters]]</f>
        <v>0.43461301580784234</v>
      </c>
      <c r="Z2618" s="95">
        <f>Table1[[#This Row],[Male Ballots]]/Table1[[#This Row],[Male Voters]]</f>
        <v>0.41059449456396019</v>
      </c>
      <c r="AA2618" s="94">
        <f>Table1[[#This Row],[Total Ballots]]/Table1[[#This Row],[Total Voters]]</f>
        <v>0.42092949058811019</v>
      </c>
    </row>
    <row r="2619" spans="1:27" s="7" customFormat="1" x14ac:dyDescent="0.35">
      <c r="A2619" s="102" t="s">
        <v>54</v>
      </c>
      <c r="B2619" s="103">
        <v>2021</v>
      </c>
      <c r="C2619" s="103" t="s">
        <v>82</v>
      </c>
      <c r="D2619" s="103"/>
      <c r="E2619" s="109"/>
      <c r="F2619" s="109"/>
      <c r="G2619" s="110" t="s">
        <v>67</v>
      </c>
      <c r="H2619" s="132">
        <v>9332.2407000000003</v>
      </c>
      <c r="I2619" s="132">
        <v>8682.6186999999991</v>
      </c>
      <c r="J2619" s="133">
        <v>18014.86</v>
      </c>
      <c r="K2619" s="112">
        <v>8384</v>
      </c>
      <c r="L2619" s="112">
        <v>7624</v>
      </c>
      <c r="M2619" s="112">
        <v>240</v>
      </c>
      <c r="N2619" s="112">
        <v>16248</v>
      </c>
      <c r="O2619" s="112">
        <v>4885</v>
      </c>
      <c r="P2619" s="112">
        <v>4595</v>
      </c>
      <c r="Q2619" s="112">
        <v>110</v>
      </c>
      <c r="R2619" s="113">
        <v>9590</v>
      </c>
      <c r="S2619" s="94">
        <f>Table1[[#This Row],[Female Voters]]/Table1[[#This Row],[Female Population]]</f>
        <v>0.89839088698172986</v>
      </c>
      <c r="T2619" s="94">
        <f>Table1[[#This Row],[Male Voters]]/Table1[[#This Row],[Male Population]]</f>
        <v>0.87807610392933655</v>
      </c>
      <c r="U2619" s="94">
        <f>Table1[[#This Row],[Total Voters]]/Table1[[#This Row],[Total Population]]</f>
        <v>0.90192207988294104</v>
      </c>
      <c r="V2619" s="94">
        <f>Table1[[#This Row],[Female Ballots]]/Table1[[#This Row],[Female Population]]</f>
        <v>0.52345413679696451</v>
      </c>
      <c r="W2619" s="94">
        <f>Table1[[#This Row],[Male Ballots]]/Table1[[#This Row],[Male Population]]</f>
        <v>0.52921821846213291</v>
      </c>
      <c r="X2619" s="94">
        <f>Table1[[#This Row],[Total Ballots]]/Table1[[#This Row],[Total Population]]</f>
        <v>0.53233830293435525</v>
      </c>
      <c r="Y2619" s="94">
        <f>Table1[[#This Row],[Female Ballots]]/Table1[[#This Row],[Female Voters]]</f>
        <v>0.58265744274809161</v>
      </c>
      <c r="Z2619" s="95">
        <f>Table1[[#This Row],[Male Ballots]]/Table1[[#This Row],[Male Voters]]</f>
        <v>0.60270199370409239</v>
      </c>
      <c r="AA2619" s="94">
        <f>Table1[[#This Row],[Total Ballots]]/Table1[[#This Row],[Total Voters]]</f>
        <v>0.59022648941408173</v>
      </c>
    </row>
    <row r="2620" spans="1:27" s="7" customFormat="1" x14ac:dyDescent="0.35">
      <c r="A2620" s="102" t="s">
        <v>30</v>
      </c>
      <c r="B2620" s="103">
        <v>2021</v>
      </c>
      <c r="C2620" s="103" t="s">
        <v>82</v>
      </c>
      <c r="D2620" s="16" t="s">
        <v>87</v>
      </c>
      <c r="E2620" s="109"/>
      <c r="F2620" s="109"/>
      <c r="G2620" s="110" t="s">
        <v>79</v>
      </c>
      <c r="H2620" s="132">
        <v>36525.935299999997</v>
      </c>
      <c r="I2620" s="132">
        <v>35038.996899999998</v>
      </c>
      <c r="J2620" s="133">
        <v>71564.937000000005</v>
      </c>
      <c r="K2620" s="104">
        <v>31617</v>
      </c>
      <c r="L2620" s="104">
        <v>29070</v>
      </c>
      <c r="M2620" s="104">
        <v>1041</v>
      </c>
      <c r="N2620" s="104">
        <v>61728</v>
      </c>
      <c r="O2620" s="104">
        <v>15973</v>
      </c>
      <c r="P2620" s="104">
        <v>14119</v>
      </c>
      <c r="Q2620" s="104">
        <v>353</v>
      </c>
      <c r="R2620" s="104">
        <v>30445</v>
      </c>
      <c r="S2620" s="94">
        <f>Table1[[#This Row],[Female Voters]]/Table1[[#This Row],[Female Population]]</f>
        <v>0.86560411774041557</v>
      </c>
      <c r="T2620" s="94">
        <f>Table1[[#This Row],[Male Voters]]/Table1[[#This Row],[Male Population]]</f>
        <v>0.82964703821187302</v>
      </c>
      <c r="U2620" s="94">
        <f>Table1[[#This Row],[Total Voters]]/Table1[[#This Row],[Total Population]]</f>
        <v>0.86254529924339896</v>
      </c>
      <c r="V2620" s="94">
        <f>Table1[[#This Row],[Female Ballots]]/Table1[[#This Row],[Female Population]]</f>
        <v>0.43730570808956126</v>
      </c>
      <c r="W2620" s="94">
        <f>Table1[[#This Row],[Male Ballots]]/Table1[[#This Row],[Male Population]]</f>
        <v>0.40295103311019731</v>
      </c>
      <c r="X2620" s="94">
        <f>Table1[[#This Row],[Total Ballots]]/Table1[[#This Row],[Total Population]]</f>
        <v>0.42541782716863147</v>
      </c>
      <c r="Y2620" s="94">
        <f>Table1[[#This Row],[Female Ballots]]/Table1[[#This Row],[Female Voters]]</f>
        <v>0.5052028971755701</v>
      </c>
      <c r="Z2620" s="95">
        <f>Table1[[#This Row],[Male Ballots]]/Table1[[#This Row],[Male Voters]]</f>
        <v>0.48568971448228415</v>
      </c>
      <c r="AA2620" s="94">
        <f>Table1[[#This Row],[Total Ballots]]/Table1[[#This Row],[Total Voters]]</f>
        <v>0.49321215655780198</v>
      </c>
    </row>
    <row r="2621" spans="1:27" s="7" customFormat="1" x14ac:dyDescent="0.35">
      <c r="A2621" s="102" t="s">
        <v>30</v>
      </c>
      <c r="B2621" s="103">
        <v>2021</v>
      </c>
      <c r="C2621" s="103" t="s">
        <v>82</v>
      </c>
      <c r="D2621" s="16" t="s">
        <v>87</v>
      </c>
      <c r="E2621" s="109"/>
      <c r="F2621" s="109"/>
      <c r="G2621" s="110" t="s">
        <v>62</v>
      </c>
      <c r="H2621" s="132">
        <v>3043.5092999999997</v>
      </c>
      <c r="I2621" s="132">
        <v>3582.8056999999999</v>
      </c>
      <c r="J2621" s="133">
        <v>6626.3160000000007</v>
      </c>
      <c r="K2621" s="112">
        <v>1936</v>
      </c>
      <c r="L2621" s="112">
        <v>1909</v>
      </c>
      <c r="M2621" s="112">
        <v>128</v>
      </c>
      <c r="N2621" s="112">
        <v>3973</v>
      </c>
      <c r="O2621" s="112">
        <v>353</v>
      </c>
      <c r="P2621" s="112">
        <v>363</v>
      </c>
      <c r="Q2621" s="112">
        <v>22</v>
      </c>
      <c r="R2621" s="113">
        <v>738</v>
      </c>
      <c r="S2621" s="94">
        <f>Table1[[#This Row],[Female Voters]]/Table1[[#This Row],[Female Population]]</f>
        <v>0.63610779832346831</v>
      </c>
      <c r="T2621" s="94">
        <f>Table1[[#This Row],[Male Voters]]/Table1[[#This Row],[Male Population]]</f>
        <v>0.5328226423219099</v>
      </c>
      <c r="U2621" s="94">
        <f>Table1[[#This Row],[Total Voters]]/Table1[[#This Row],[Total Population]]</f>
        <v>0.59957901192759289</v>
      </c>
      <c r="V2621" s="94">
        <f>Table1[[#This Row],[Female Ballots]]/Table1[[#This Row],[Female Population]]</f>
        <v>0.11598453140918612</v>
      </c>
      <c r="W2621" s="94">
        <f>Table1[[#This Row],[Male Ballots]]/Table1[[#This Row],[Male Population]]</f>
        <v>0.10131724419217041</v>
      </c>
      <c r="X2621" s="94">
        <f>Table1[[#This Row],[Total Ballots]]/Table1[[#This Row],[Total Population]]</f>
        <v>0.11137410289518337</v>
      </c>
      <c r="Y2621" s="94">
        <f>Table1[[#This Row],[Female Ballots]]/Table1[[#This Row],[Female Voters]]</f>
        <v>0.18233471074380164</v>
      </c>
      <c r="Z2621" s="95">
        <f>Table1[[#This Row],[Male Ballots]]/Table1[[#This Row],[Male Voters]]</f>
        <v>0.19015191199580933</v>
      </c>
      <c r="AA2621" s="94">
        <f>Table1[[#This Row],[Total Ballots]]/Table1[[#This Row],[Total Voters]]</f>
        <v>0.18575383840926252</v>
      </c>
    </row>
    <row r="2622" spans="1:27" s="7" customFormat="1" x14ac:dyDescent="0.35">
      <c r="A2622" s="102" t="s">
        <v>30</v>
      </c>
      <c r="B2622" s="103">
        <v>2021</v>
      </c>
      <c r="C2622" s="103" t="s">
        <v>82</v>
      </c>
      <c r="D2622" s="16" t="s">
        <v>87</v>
      </c>
      <c r="E2622" s="109"/>
      <c r="F2622" s="109"/>
      <c r="G2622" s="110" t="s">
        <v>63</v>
      </c>
      <c r="H2622" s="132">
        <v>5247.34</v>
      </c>
      <c r="I2622" s="132">
        <v>5866.2530000000006</v>
      </c>
      <c r="J2622" s="133">
        <v>11113.594000000001</v>
      </c>
      <c r="K2622" s="112">
        <v>3853</v>
      </c>
      <c r="L2622" s="112">
        <v>3773</v>
      </c>
      <c r="M2622" s="112">
        <v>199</v>
      </c>
      <c r="N2622" s="112">
        <v>7825</v>
      </c>
      <c r="O2622" s="112">
        <v>747</v>
      </c>
      <c r="P2622" s="112">
        <v>650</v>
      </c>
      <c r="Q2622" s="112">
        <v>36</v>
      </c>
      <c r="R2622" s="113">
        <v>1433</v>
      </c>
      <c r="S2622" s="94">
        <f>Table1[[#This Row],[Female Voters]]/Table1[[#This Row],[Female Population]]</f>
        <v>0.734276795481139</v>
      </c>
      <c r="T2622" s="94">
        <f>Table1[[#This Row],[Male Voters]]/Table1[[#This Row],[Male Population]]</f>
        <v>0.64317035081848661</v>
      </c>
      <c r="U2622" s="94">
        <f>Table1[[#This Row],[Total Voters]]/Table1[[#This Row],[Total Population]]</f>
        <v>0.70409266345342458</v>
      </c>
      <c r="V2622" s="94">
        <f>Table1[[#This Row],[Female Ballots]]/Table1[[#This Row],[Female Population]]</f>
        <v>0.14235784225912557</v>
      </c>
      <c r="W2622" s="94">
        <f>Table1[[#This Row],[Male Ballots]]/Table1[[#This Row],[Male Population]]</f>
        <v>0.11080326743493674</v>
      </c>
      <c r="X2622" s="94">
        <f>Table1[[#This Row],[Total Ballots]]/Table1[[#This Row],[Total Population]]</f>
        <v>0.12894118680239713</v>
      </c>
      <c r="Y2622" s="94">
        <f>Table1[[#This Row],[Female Ballots]]/Table1[[#This Row],[Female Voters]]</f>
        <v>0.19387490267324162</v>
      </c>
      <c r="Z2622" s="95">
        <f>Table1[[#This Row],[Male Ballots]]/Table1[[#This Row],[Male Voters]]</f>
        <v>0.17227670288894778</v>
      </c>
      <c r="AA2622" s="94">
        <f>Table1[[#This Row],[Total Ballots]]/Table1[[#This Row],[Total Voters]]</f>
        <v>0.18313099041533545</v>
      </c>
    </row>
    <row r="2623" spans="1:27" s="7" customFormat="1" x14ac:dyDescent="0.35">
      <c r="A2623" s="102" t="s">
        <v>30</v>
      </c>
      <c r="B2623" s="103">
        <v>2021</v>
      </c>
      <c r="C2623" s="103" t="s">
        <v>82</v>
      </c>
      <c r="D2623" s="16" t="s">
        <v>87</v>
      </c>
      <c r="E2623" s="109"/>
      <c r="F2623" s="109"/>
      <c r="G2623" s="110" t="s">
        <v>64</v>
      </c>
      <c r="H2623" s="132">
        <v>4556.7039999999997</v>
      </c>
      <c r="I2623" s="132">
        <v>4661.6009999999997</v>
      </c>
      <c r="J2623" s="133">
        <v>9218.3060000000005</v>
      </c>
      <c r="K2623" s="112">
        <v>4035</v>
      </c>
      <c r="L2623" s="112">
        <v>3966</v>
      </c>
      <c r="M2623" s="112">
        <v>207</v>
      </c>
      <c r="N2623" s="112">
        <v>8208</v>
      </c>
      <c r="O2623" s="112">
        <v>1389</v>
      </c>
      <c r="P2623" s="112">
        <v>1174</v>
      </c>
      <c r="Q2623" s="112">
        <v>67</v>
      </c>
      <c r="R2623" s="113">
        <v>2630</v>
      </c>
      <c r="S2623" s="94">
        <f>Table1[[#This Row],[Female Voters]]/Table1[[#This Row],[Female Population]]</f>
        <v>0.88550847279085942</v>
      </c>
      <c r="T2623" s="94">
        <f>Table1[[#This Row],[Male Voters]]/Table1[[#This Row],[Male Population]]</f>
        <v>0.85078066526929275</v>
      </c>
      <c r="U2623" s="94">
        <f>Table1[[#This Row],[Total Voters]]/Table1[[#This Row],[Total Population]]</f>
        <v>0.89040220621879984</v>
      </c>
      <c r="V2623" s="94">
        <f>Table1[[#This Row],[Female Ballots]]/Table1[[#This Row],[Female Population]]</f>
        <v>0.3048255932358126</v>
      </c>
      <c r="W2623" s="94">
        <f>Table1[[#This Row],[Male Ballots]]/Table1[[#This Row],[Male Population]]</f>
        <v>0.25184480610845933</v>
      </c>
      <c r="X2623" s="94">
        <f>Table1[[#This Row],[Total Ballots]]/Table1[[#This Row],[Total Population]]</f>
        <v>0.28530187650529282</v>
      </c>
      <c r="Y2623" s="94">
        <f>Table1[[#This Row],[Female Ballots]]/Table1[[#This Row],[Female Voters]]</f>
        <v>0.34423791821561339</v>
      </c>
      <c r="Z2623" s="95">
        <f>Table1[[#This Row],[Male Ballots]]/Table1[[#This Row],[Male Voters]]</f>
        <v>0.29601613716591024</v>
      </c>
      <c r="AA2623" s="94">
        <f>Table1[[#This Row],[Total Ballots]]/Table1[[#This Row],[Total Voters]]</f>
        <v>0.32041910331384016</v>
      </c>
    </row>
    <row r="2624" spans="1:27" s="7" customFormat="1" x14ac:dyDescent="0.35">
      <c r="A2624" s="102" t="s">
        <v>30</v>
      </c>
      <c r="B2624" s="103">
        <v>2021</v>
      </c>
      <c r="C2624" s="103" t="s">
        <v>82</v>
      </c>
      <c r="D2624" s="16" t="s">
        <v>87</v>
      </c>
      <c r="E2624" s="109"/>
      <c r="F2624" s="109"/>
      <c r="G2624" s="110" t="s">
        <v>65</v>
      </c>
      <c r="H2624" s="132">
        <v>4278.46</v>
      </c>
      <c r="I2624" s="132">
        <v>4164.3640000000005</v>
      </c>
      <c r="J2624" s="133">
        <v>8442.8250000000007</v>
      </c>
      <c r="K2624" s="112">
        <v>3800</v>
      </c>
      <c r="L2624" s="112">
        <v>3635</v>
      </c>
      <c r="M2624" s="112">
        <v>130</v>
      </c>
      <c r="N2624" s="112">
        <v>7565</v>
      </c>
      <c r="O2624" s="112">
        <v>1647</v>
      </c>
      <c r="P2624" s="112">
        <v>1552</v>
      </c>
      <c r="Q2624" s="112">
        <v>41</v>
      </c>
      <c r="R2624" s="113">
        <v>3240</v>
      </c>
      <c r="S2624" s="94">
        <f>Table1[[#This Row],[Female Voters]]/Table1[[#This Row],[Female Population]]</f>
        <v>0.88817004249192466</v>
      </c>
      <c r="T2624" s="94">
        <f>Table1[[#This Row],[Male Voters]]/Table1[[#This Row],[Male Population]]</f>
        <v>0.8728823897238569</v>
      </c>
      <c r="U2624" s="94">
        <f>Table1[[#This Row],[Total Voters]]/Table1[[#This Row],[Total Population]]</f>
        <v>0.89602709993396756</v>
      </c>
      <c r="V2624" s="94">
        <f>Table1[[#This Row],[Female Ballots]]/Table1[[#This Row],[Female Population]]</f>
        <v>0.3849515947326842</v>
      </c>
      <c r="W2624" s="94">
        <f>Table1[[#This Row],[Male Ballots]]/Table1[[#This Row],[Male Population]]</f>
        <v>0.37268596116958069</v>
      </c>
      <c r="X2624" s="94">
        <f>Table1[[#This Row],[Total Ballots]]/Table1[[#This Row],[Total Population]]</f>
        <v>0.38375780618454131</v>
      </c>
      <c r="Y2624" s="94">
        <f>Table1[[#This Row],[Female Ballots]]/Table1[[#This Row],[Female Voters]]</f>
        <v>0.43342105263157893</v>
      </c>
      <c r="Z2624" s="95">
        <f>Table1[[#This Row],[Male Ballots]]/Table1[[#This Row],[Male Voters]]</f>
        <v>0.42696011004126549</v>
      </c>
      <c r="AA2624" s="94">
        <f>Table1[[#This Row],[Total Ballots]]/Table1[[#This Row],[Total Voters]]</f>
        <v>0.42828816920026436</v>
      </c>
    </row>
    <row r="2625" spans="1:27" s="7" customFormat="1" x14ac:dyDescent="0.35">
      <c r="A2625" s="102" t="s">
        <v>30</v>
      </c>
      <c r="B2625" s="103">
        <v>2021</v>
      </c>
      <c r="C2625" s="103" t="s">
        <v>82</v>
      </c>
      <c r="D2625" s="16" t="s">
        <v>87</v>
      </c>
      <c r="E2625" s="109"/>
      <c r="F2625" s="109"/>
      <c r="G2625" s="110" t="s">
        <v>66</v>
      </c>
      <c r="H2625" s="132">
        <v>6752.9319999999998</v>
      </c>
      <c r="I2625" s="132">
        <v>5682.0020000000004</v>
      </c>
      <c r="J2625" s="133">
        <v>12434.934000000001</v>
      </c>
      <c r="K2625" s="112">
        <v>5961</v>
      </c>
      <c r="L2625" s="112">
        <v>5148</v>
      </c>
      <c r="M2625" s="112">
        <v>191</v>
      </c>
      <c r="N2625" s="112">
        <v>11300</v>
      </c>
      <c r="O2625" s="112">
        <v>3398</v>
      </c>
      <c r="P2625" s="112">
        <v>2752</v>
      </c>
      <c r="Q2625" s="112">
        <v>83</v>
      </c>
      <c r="R2625" s="113">
        <v>6233</v>
      </c>
      <c r="S2625" s="94">
        <f>Table1[[#This Row],[Female Voters]]/Table1[[#This Row],[Female Population]]</f>
        <v>0.88272768036165628</v>
      </c>
      <c r="T2625" s="94">
        <f>Table1[[#This Row],[Male Voters]]/Table1[[#This Row],[Male Population]]</f>
        <v>0.90601868848339007</v>
      </c>
      <c r="U2625" s="94">
        <f>Table1[[#This Row],[Total Voters]]/Table1[[#This Row],[Total Population]]</f>
        <v>0.90873019511000208</v>
      </c>
      <c r="V2625" s="94">
        <f>Table1[[#This Row],[Female Ballots]]/Table1[[#This Row],[Female Population]]</f>
        <v>0.50318883708587625</v>
      </c>
      <c r="W2625" s="94">
        <f>Table1[[#This Row],[Male Ballots]]/Table1[[#This Row],[Male Population]]</f>
        <v>0.4843363307510275</v>
      </c>
      <c r="X2625" s="94">
        <f>Table1[[#This Row],[Total Ballots]]/Table1[[#This Row],[Total Population]]</f>
        <v>0.50124914213457017</v>
      </c>
      <c r="Y2625" s="94">
        <f>Table1[[#This Row],[Female Ballots]]/Table1[[#This Row],[Female Voters]]</f>
        <v>0.57003858413017949</v>
      </c>
      <c r="Z2625" s="95">
        <f>Table1[[#This Row],[Male Ballots]]/Table1[[#This Row],[Male Voters]]</f>
        <v>0.53457653457653453</v>
      </c>
      <c r="AA2625" s="94">
        <f>Table1[[#This Row],[Total Ballots]]/Table1[[#This Row],[Total Voters]]</f>
        <v>0.55159292035398233</v>
      </c>
    </row>
    <row r="2626" spans="1:27" s="7" customFormat="1" x14ac:dyDescent="0.35">
      <c r="A2626" s="102" t="s">
        <v>30</v>
      </c>
      <c r="B2626" s="103">
        <v>2021</v>
      </c>
      <c r="C2626" s="103" t="s">
        <v>82</v>
      </c>
      <c r="D2626" s="16" t="s">
        <v>87</v>
      </c>
      <c r="E2626" s="109"/>
      <c r="F2626" s="109"/>
      <c r="G2626" s="110" t="s">
        <v>67</v>
      </c>
      <c r="H2626" s="132">
        <v>12646.99</v>
      </c>
      <c r="I2626" s="132">
        <v>11081.9712</v>
      </c>
      <c r="J2626" s="133">
        <v>23728.962</v>
      </c>
      <c r="K2626" s="112">
        <v>12032</v>
      </c>
      <c r="L2626" s="112">
        <v>10639</v>
      </c>
      <c r="M2626" s="112">
        <v>186</v>
      </c>
      <c r="N2626" s="112">
        <v>22857</v>
      </c>
      <c r="O2626" s="112">
        <v>8439</v>
      </c>
      <c r="P2626" s="112">
        <v>7628</v>
      </c>
      <c r="Q2626" s="112">
        <v>104</v>
      </c>
      <c r="R2626" s="113">
        <v>16171</v>
      </c>
      <c r="S2626" s="94">
        <f>Table1[[#This Row],[Female Voters]]/Table1[[#This Row],[Female Population]]</f>
        <v>0.95137261909750859</v>
      </c>
      <c r="T2626" s="94">
        <f>Table1[[#This Row],[Male Voters]]/Table1[[#This Row],[Male Population]]</f>
        <v>0.96002776112610722</v>
      </c>
      <c r="U2626" s="94">
        <f>Table1[[#This Row],[Total Voters]]/Table1[[#This Row],[Total Population]]</f>
        <v>0.96325325987710719</v>
      </c>
      <c r="V2626" s="94">
        <f>Table1[[#This Row],[Female Ballots]]/Table1[[#This Row],[Female Population]]</f>
        <v>0.66727339865058799</v>
      </c>
      <c r="W2626" s="94">
        <f>Table1[[#This Row],[Male Ballots]]/Table1[[#This Row],[Male Population]]</f>
        <v>0.68832519615282883</v>
      </c>
      <c r="X2626" s="94">
        <f>Table1[[#This Row],[Total Ballots]]/Table1[[#This Row],[Total Population]]</f>
        <v>0.68148787966367852</v>
      </c>
      <c r="Y2626" s="94">
        <f>Table1[[#This Row],[Female Ballots]]/Table1[[#This Row],[Female Voters]]</f>
        <v>0.70137965425531912</v>
      </c>
      <c r="Z2626" s="95">
        <f>Table1[[#This Row],[Male Ballots]]/Table1[[#This Row],[Male Voters]]</f>
        <v>0.71698467901118523</v>
      </c>
      <c r="AA2626" s="94">
        <f>Table1[[#This Row],[Total Ballots]]/Table1[[#This Row],[Total Voters]]</f>
        <v>0.70748567178544863</v>
      </c>
    </row>
    <row r="2627" spans="1:27" s="7" customFormat="1" x14ac:dyDescent="0.35">
      <c r="A2627" s="102" t="s">
        <v>24</v>
      </c>
      <c r="B2627" s="103">
        <v>2021</v>
      </c>
      <c r="C2627" s="103" t="s">
        <v>82</v>
      </c>
      <c r="D2627" s="103"/>
      <c r="E2627" s="109"/>
      <c r="F2627" s="109"/>
      <c r="G2627" s="110" t="s">
        <v>79</v>
      </c>
      <c r="H2627" s="132">
        <v>15044.759050000001</v>
      </c>
      <c r="I2627" s="132">
        <v>14129.925000000001</v>
      </c>
      <c r="J2627" s="133">
        <v>29174.685100000002</v>
      </c>
      <c r="K2627" s="104">
        <v>14277</v>
      </c>
      <c r="L2627" s="104">
        <v>13102</v>
      </c>
      <c r="M2627" s="104">
        <v>196</v>
      </c>
      <c r="N2627" s="104">
        <v>27575</v>
      </c>
      <c r="O2627" s="104">
        <v>7083</v>
      </c>
      <c r="P2627" s="104">
        <v>6210</v>
      </c>
      <c r="Q2627" s="104">
        <v>74</v>
      </c>
      <c r="R2627" s="104">
        <v>13367</v>
      </c>
      <c r="S2627" s="94">
        <f>Table1[[#This Row],[Female Voters]]/Table1[[#This Row],[Female Population]]</f>
        <v>0.94896833857900831</v>
      </c>
      <c r="T2627" s="94">
        <f>Table1[[#This Row],[Male Voters]]/Table1[[#This Row],[Male Population]]</f>
        <v>0.9272519139344334</v>
      </c>
      <c r="U2627" s="94">
        <f>Table1[[#This Row],[Total Voters]]/Table1[[#This Row],[Total Population]]</f>
        <v>0.94516872780230965</v>
      </c>
      <c r="V2627" s="94">
        <f>Table1[[#This Row],[Female Ballots]]/Table1[[#This Row],[Female Population]]</f>
        <v>0.4707951770088335</v>
      </c>
      <c r="W2627" s="94">
        <f>Table1[[#This Row],[Male Ballots]]/Table1[[#This Row],[Male Population]]</f>
        <v>0.43949277862409031</v>
      </c>
      <c r="X2627" s="94">
        <f>Table1[[#This Row],[Total Ballots]]/Table1[[#This Row],[Total Population]]</f>
        <v>0.4581711834826282</v>
      </c>
      <c r="Y2627" s="94">
        <f>Table1[[#This Row],[Female Ballots]]/Table1[[#This Row],[Female Voters]]</f>
        <v>0.49611262870350914</v>
      </c>
      <c r="Z2627" s="95">
        <f>Table1[[#This Row],[Male Ballots]]/Table1[[#This Row],[Male Voters]]</f>
        <v>0.47397343916959245</v>
      </c>
      <c r="AA2627" s="94">
        <f>Table1[[#This Row],[Total Ballots]]/Table1[[#This Row],[Total Voters]]</f>
        <v>0.48475067996373528</v>
      </c>
    </row>
    <row r="2628" spans="1:27" s="7" customFormat="1" x14ac:dyDescent="0.35">
      <c r="A2628" s="102" t="s">
        <v>24</v>
      </c>
      <c r="B2628" s="103">
        <v>2021</v>
      </c>
      <c r="C2628" s="103" t="s">
        <v>82</v>
      </c>
      <c r="D2628" s="103"/>
      <c r="E2628" s="109"/>
      <c r="F2628" s="109"/>
      <c r="G2628" s="110" t="s">
        <v>62</v>
      </c>
      <c r="H2628" s="132">
        <v>622.04565000000002</v>
      </c>
      <c r="I2628" s="132">
        <v>684.81450000000007</v>
      </c>
      <c r="J2628" s="133">
        <v>1306.8600999999999</v>
      </c>
      <c r="K2628" s="112">
        <v>593</v>
      </c>
      <c r="L2628" s="112">
        <v>561</v>
      </c>
      <c r="M2628" s="112">
        <v>24</v>
      </c>
      <c r="N2628" s="112">
        <v>1178</v>
      </c>
      <c r="O2628" s="112">
        <v>83</v>
      </c>
      <c r="P2628" s="112">
        <v>77</v>
      </c>
      <c r="Q2628" s="112">
        <v>3</v>
      </c>
      <c r="R2628" s="113">
        <v>163</v>
      </c>
      <c r="S2628" s="94">
        <f>Table1[[#This Row],[Female Voters]]/Table1[[#This Row],[Female Population]]</f>
        <v>0.9533062404664352</v>
      </c>
      <c r="T2628" s="94">
        <f>Table1[[#This Row],[Male Voters]]/Table1[[#This Row],[Male Population]]</f>
        <v>0.81919994392642093</v>
      </c>
      <c r="U2628" s="94">
        <f>Table1[[#This Row],[Total Voters]]/Table1[[#This Row],[Total Population]]</f>
        <v>0.90139717327049784</v>
      </c>
      <c r="V2628" s="94">
        <f>Table1[[#This Row],[Female Ballots]]/Table1[[#This Row],[Female Population]]</f>
        <v>0.13343072168417222</v>
      </c>
      <c r="W2628" s="94">
        <f>Table1[[#This Row],[Male Ballots]]/Table1[[#This Row],[Male Population]]</f>
        <v>0.11243920798990091</v>
      </c>
      <c r="X2628" s="94">
        <f>Table1[[#This Row],[Total Ballots]]/Table1[[#This Row],[Total Population]]</f>
        <v>0.12472643399243731</v>
      </c>
      <c r="Y2628" s="94">
        <f>Table1[[#This Row],[Female Ballots]]/Table1[[#This Row],[Female Voters]]</f>
        <v>0.1399662731871838</v>
      </c>
      <c r="Z2628" s="95">
        <f>Table1[[#This Row],[Male Ballots]]/Table1[[#This Row],[Male Voters]]</f>
        <v>0.13725490196078433</v>
      </c>
      <c r="AA2628" s="94">
        <f>Table1[[#This Row],[Total Ballots]]/Table1[[#This Row],[Total Voters]]</f>
        <v>0.13837011884550085</v>
      </c>
    </row>
    <row r="2629" spans="1:27" s="7" customFormat="1" x14ac:dyDescent="0.35">
      <c r="A2629" s="102" t="s">
        <v>24</v>
      </c>
      <c r="B2629" s="103">
        <v>2021</v>
      </c>
      <c r="C2629" s="103" t="s">
        <v>82</v>
      </c>
      <c r="D2629" s="103"/>
      <c r="E2629" s="109"/>
      <c r="F2629" s="109"/>
      <c r="G2629" s="110" t="s">
        <v>63</v>
      </c>
      <c r="H2629" s="132">
        <v>1321.1653999999999</v>
      </c>
      <c r="I2629" s="132">
        <v>1329.4708000000001</v>
      </c>
      <c r="J2629" s="133">
        <v>2650.636</v>
      </c>
      <c r="K2629" s="112">
        <v>1199</v>
      </c>
      <c r="L2629" s="112">
        <v>1144</v>
      </c>
      <c r="M2629" s="112">
        <v>43</v>
      </c>
      <c r="N2629" s="112">
        <v>2386</v>
      </c>
      <c r="O2629" s="112">
        <v>199</v>
      </c>
      <c r="P2629" s="112">
        <v>161</v>
      </c>
      <c r="Q2629" s="112">
        <v>9</v>
      </c>
      <c r="R2629" s="113">
        <v>369</v>
      </c>
      <c r="S2629" s="94">
        <f>Table1[[#This Row],[Female Voters]]/Table1[[#This Row],[Female Population]]</f>
        <v>0.90753209249954636</v>
      </c>
      <c r="T2629" s="94">
        <f>Table1[[#This Row],[Male Voters]]/Table1[[#This Row],[Male Population]]</f>
        <v>0.8604927614807335</v>
      </c>
      <c r="U2629" s="94">
        <f>Table1[[#This Row],[Total Voters]]/Table1[[#This Row],[Total Population]]</f>
        <v>0.9001613197738203</v>
      </c>
      <c r="V2629" s="94">
        <f>Table1[[#This Row],[Female Ballots]]/Table1[[#This Row],[Female Population]]</f>
        <v>0.15062459249992471</v>
      </c>
      <c r="W2629" s="94">
        <f>Table1[[#This Row],[Male Ballots]]/Table1[[#This Row],[Male Population]]</f>
        <v>0.1211008169566417</v>
      </c>
      <c r="X2629" s="94">
        <f>Table1[[#This Row],[Total Ballots]]/Table1[[#This Row],[Total Population]]</f>
        <v>0.13921187216954722</v>
      </c>
      <c r="Y2629" s="94">
        <f>Table1[[#This Row],[Female Ballots]]/Table1[[#This Row],[Female Voters]]</f>
        <v>0.16597164303586323</v>
      </c>
      <c r="Z2629" s="95">
        <f>Table1[[#This Row],[Male Ballots]]/Table1[[#This Row],[Male Voters]]</f>
        <v>0.14073426573426573</v>
      </c>
      <c r="AA2629" s="94">
        <f>Table1[[#This Row],[Total Ballots]]/Table1[[#This Row],[Total Voters]]</f>
        <v>0.15465213746856663</v>
      </c>
    </row>
    <row r="2630" spans="1:27" s="7" customFormat="1" x14ac:dyDescent="0.35">
      <c r="A2630" s="102" t="s">
        <v>24</v>
      </c>
      <c r="B2630" s="103">
        <v>2021</v>
      </c>
      <c r="C2630" s="103" t="s">
        <v>82</v>
      </c>
      <c r="D2630" s="103"/>
      <c r="E2630" s="109"/>
      <c r="F2630" s="109"/>
      <c r="G2630" s="110" t="s">
        <v>64</v>
      </c>
      <c r="H2630" s="132">
        <v>1553.8434999999999</v>
      </c>
      <c r="I2630" s="132">
        <v>1613.0738999999999</v>
      </c>
      <c r="J2630" s="133">
        <v>3166.9180000000001</v>
      </c>
      <c r="K2630" s="112">
        <v>1466</v>
      </c>
      <c r="L2630" s="112">
        <v>1401</v>
      </c>
      <c r="M2630" s="112">
        <v>32</v>
      </c>
      <c r="N2630" s="112">
        <v>2899</v>
      </c>
      <c r="O2630" s="112">
        <v>376</v>
      </c>
      <c r="P2630" s="112">
        <v>329</v>
      </c>
      <c r="Q2630" s="112">
        <v>11</v>
      </c>
      <c r="R2630" s="113">
        <v>716</v>
      </c>
      <c r="S2630" s="94">
        <f>Table1[[#This Row],[Female Voters]]/Table1[[#This Row],[Female Population]]</f>
        <v>0.94346695790148749</v>
      </c>
      <c r="T2630" s="94">
        <f>Table1[[#This Row],[Male Voters]]/Table1[[#This Row],[Male Population]]</f>
        <v>0.86852809409413922</v>
      </c>
      <c r="U2630" s="94">
        <f>Table1[[#This Row],[Total Voters]]/Table1[[#This Row],[Total Population]]</f>
        <v>0.9154010302761233</v>
      </c>
      <c r="V2630" s="94">
        <f>Table1[[#This Row],[Female Ballots]]/Table1[[#This Row],[Female Population]]</f>
        <v>0.24198061130351931</v>
      </c>
      <c r="W2630" s="94">
        <f>Table1[[#This Row],[Male Ballots]]/Table1[[#This Row],[Male Population]]</f>
        <v>0.20395841752817401</v>
      </c>
      <c r="X2630" s="94">
        <f>Table1[[#This Row],[Total Ballots]]/Table1[[#This Row],[Total Population]]</f>
        <v>0.22608731896436851</v>
      </c>
      <c r="Y2630" s="94">
        <f>Table1[[#This Row],[Female Ballots]]/Table1[[#This Row],[Female Voters]]</f>
        <v>0.25648021828103684</v>
      </c>
      <c r="Z2630" s="95">
        <f>Table1[[#This Row],[Male Ballots]]/Table1[[#This Row],[Male Voters]]</f>
        <v>0.23483226266952176</v>
      </c>
      <c r="AA2630" s="94">
        <f>Table1[[#This Row],[Total Ballots]]/Table1[[#This Row],[Total Voters]]</f>
        <v>0.24698171783373576</v>
      </c>
    </row>
    <row r="2631" spans="1:27" s="7" customFormat="1" x14ac:dyDescent="0.35">
      <c r="A2631" s="102" t="s">
        <v>24</v>
      </c>
      <c r="B2631" s="103">
        <v>2021</v>
      </c>
      <c r="C2631" s="103" t="s">
        <v>82</v>
      </c>
      <c r="D2631" s="103"/>
      <c r="E2631" s="109"/>
      <c r="F2631" s="109"/>
      <c r="G2631" s="110" t="s">
        <v>65</v>
      </c>
      <c r="H2631" s="132">
        <v>1590.8923</v>
      </c>
      <c r="I2631" s="132">
        <v>1554.1561999999999</v>
      </c>
      <c r="J2631" s="133">
        <v>3145.0479999999998</v>
      </c>
      <c r="K2631" s="112">
        <v>1495</v>
      </c>
      <c r="L2631" s="112">
        <v>1409</v>
      </c>
      <c r="M2631" s="112">
        <v>31</v>
      </c>
      <c r="N2631" s="112">
        <v>2935</v>
      </c>
      <c r="O2631" s="112">
        <v>536</v>
      </c>
      <c r="P2631" s="112">
        <v>463</v>
      </c>
      <c r="Q2631" s="112">
        <v>11</v>
      </c>
      <c r="R2631" s="113">
        <v>1010</v>
      </c>
      <c r="S2631" s="94">
        <f>Table1[[#This Row],[Female Voters]]/Table1[[#This Row],[Female Population]]</f>
        <v>0.9397242038320256</v>
      </c>
      <c r="T2631" s="94">
        <f>Table1[[#This Row],[Male Voters]]/Table1[[#This Row],[Male Population]]</f>
        <v>0.90660127984561656</v>
      </c>
      <c r="U2631" s="94">
        <f>Table1[[#This Row],[Total Voters]]/Table1[[#This Row],[Total Population]]</f>
        <v>0.93321310199399188</v>
      </c>
      <c r="V2631" s="94">
        <f>Table1[[#This Row],[Female Ballots]]/Table1[[#This Row],[Female Population]]</f>
        <v>0.33691784164144867</v>
      </c>
      <c r="W2631" s="94">
        <f>Table1[[#This Row],[Male Ballots]]/Table1[[#This Row],[Male Population]]</f>
        <v>0.29791085349078816</v>
      </c>
      <c r="X2631" s="94">
        <f>Table1[[#This Row],[Total Ballots]]/Table1[[#This Row],[Total Population]]</f>
        <v>0.3211397727475066</v>
      </c>
      <c r="Y2631" s="94">
        <f>Table1[[#This Row],[Female Ballots]]/Table1[[#This Row],[Female Voters]]</f>
        <v>0.35852842809364549</v>
      </c>
      <c r="Z2631" s="95">
        <f>Table1[[#This Row],[Male Ballots]]/Table1[[#This Row],[Male Voters]]</f>
        <v>0.32860184528034064</v>
      </c>
      <c r="AA2631" s="94">
        <f>Table1[[#This Row],[Total Ballots]]/Table1[[#This Row],[Total Voters]]</f>
        <v>0.34412265758091992</v>
      </c>
    </row>
    <row r="2632" spans="1:27" s="7" customFormat="1" x14ac:dyDescent="0.35">
      <c r="A2632" s="102" t="s">
        <v>24</v>
      </c>
      <c r="B2632" s="103">
        <v>2021</v>
      </c>
      <c r="C2632" s="103" t="s">
        <v>82</v>
      </c>
      <c r="D2632" s="103"/>
      <c r="E2632" s="109"/>
      <c r="F2632" s="109"/>
      <c r="G2632" s="110" t="s">
        <v>66</v>
      </c>
      <c r="H2632" s="132">
        <v>3051.0509999999999</v>
      </c>
      <c r="I2632" s="132">
        <v>2484.4989999999998</v>
      </c>
      <c r="J2632" s="133">
        <v>5535.5509999999995</v>
      </c>
      <c r="K2632" s="112">
        <v>2763</v>
      </c>
      <c r="L2632" s="112">
        <v>2269</v>
      </c>
      <c r="M2632" s="112">
        <v>27</v>
      </c>
      <c r="N2632" s="112">
        <v>5059</v>
      </c>
      <c r="O2632" s="112">
        <v>1402</v>
      </c>
      <c r="P2632" s="112">
        <v>1052</v>
      </c>
      <c r="Q2632" s="112">
        <v>13</v>
      </c>
      <c r="R2632" s="113">
        <v>2467</v>
      </c>
      <c r="S2632" s="94">
        <f>Table1[[#This Row],[Female Voters]]/Table1[[#This Row],[Female Population]]</f>
        <v>0.90558958208171547</v>
      </c>
      <c r="T2632" s="94">
        <f>Table1[[#This Row],[Male Voters]]/Table1[[#This Row],[Male Population]]</f>
        <v>0.91326259338401838</v>
      </c>
      <c r="U2632" s="94">
        <f>Table1[[#This Row],[Total Voters]]/Table1[[#This Row],[Total Population]]</f>
        <v>0.91391082838908</v>
      </c>
      <c r="V2632" s="94">
        <f>Table1[[#This Row],[Female Ballots]]/Table1[[#This Row],[Female Population]]</f>
        <v>0.45951378721627401</v>
      </c>
      <c r="W2632" s="94">
        <f>Table1[[#This Row],[Male Ballots]]/Table1[[#This Row],[Male Population]]</f>
        <v>0.42342540689289876</v>
      </c>
      <c r="X2632" s="94">
        <f>Table1[[#This Row],[Total Ballots]]/Table1[[#This Row],[Total Population]]</f>
        <v>0.44566475857597559</v>
      </c>
      <c r="Y2632" s="94">
        <f>Table1[[#This Row],[Female Ballots]]/Table1[[#This Row],[Female Voters]]</f>
        <v>0.5074194715888527</v>
      </c>
      <c r="Z2632" s="95">
        <f>Table1[[#This Row],[Male Ballots]]/Table1[[#This Row],[Male Voters]]</f>
        <v>0.46364037020713972</v>
      </c>
      <c r="AA2632" s="94">
        <f>Table1[[#This Row],[Total Ballots]]/Table1[[#This Row],[Total Voters]]</f>
        <v>0.48764577979837914</v>
      </c>
    </row>
    <row r="2633" spans="1:27" s="7" customFormat="1" x14ac:dyDescent="0.35">
      <c r="A2633" s="102" t="s">
        <v>24</v>
      </c>
      <c r="B2633" s="103">
        <v>2021</v>
      </c>
      <c r="C2633" s="103" t="s">
        <v>82</v>
      </c>
      <c r="D2633" s="103"/>
      <c r="E2633" s="109"/>
      <c r="F2633" s="109"/>
      <c r="G2633" s="110" t="s">
        <v>67</v>
      </c>
      <c r="H2633" s="132">
        <v>6905.7612000000008</v>
      </c>
      <c r="I2633" s="132">
        <v>6463.9106000000011</v>
      </c>
      <c r="J2633" s="133">
        <v>13369.672</v>
      </c>
      <c r="K2633" s="112">
        <v>6761</v>
      </c>
      <c r="L2633" s="112">
        <v>6318</v>
      </c>
      <c r="M2633" s="112">
        <v>39</v>
      </c>
      <c r="N2633" s="112">
        <v>13118</v>
      </c>
      <c r="O2633" s="112">
        <v>4487</v>
      </c>
      <c r="P2633" s="112">
        <v>4128</v>
      </c>
      <c r="Q2633" s="112">
        <v>27</v>
      </c>
      <c r="R2633" s="113">
        <v>8642</v>
      </c>
      <c r="S2633" s="94">
        <f>Table1[[#This Row],[Female Voters]]/Table1[[#This Row],[Female Population]]</f>
        <v>0.97903761861907401</v>
      </c>
      <c r="T2633" s="94">
        <f>Table1[[#This Row],[Male Voters]]/Table1[[#This Row],[Male Population]]</f>
        <v>0.97742688458593452</v>
      </c>
      <c r="U2633" s="94">
        <f>Table1[[#This Row],[Total Voters]]/Table1[[#This Row],[Total Population]]</f>
        <v>0.98117590319343662</v>
      </c>
      <c r="V2633" s="94">
        <f>Table1[[#This Row],[Female Ballots]]/Table1[[#This Row],[Female Population]]</f>
        <v>0.64974734428986614</v>
      </c>
      <c r="W2633" s="94">
        <f>Table1[[#This Row],[Male Ballots]]/Table1[[#This Row],[Male Population]]</f>
        <v>0.6386226938225289</v>
      </c>
      <c r="X2633" s="94">
        <f>Table1[[#This Row],[Total Ballots]]/Table1[[#This Row],[Total Population]]</f>
        <v>0.64638833323659695</v>
      </c>
      <c r="Y2633" s="94">
        <f>Table1[[#This Row],[Female Ballots]]/Table1[[#This Row],[Female Voters]]</f>
        <v>0.66365922200857863</v>
      </c>
      <c r="Z2633" s="95">
        <f>Table1[[#This Row],[Male Ballots]]/Table1[[#This Row],[Male Voters]]</f>
        <v>0.6533713200379867</v>
      </c>
      <c r="AA2633" s="94">
        <f>Table1[[#This Row],[Total Ballots]]/Table1[[#This Row],[Total Voters]]</f>
        <v>0.65878944961122121</v>
      </c>
    </row>
    <row r="2634" spans="1:27" s="7" customFormat="1" x14ac:dyDescent="0.35">
      <c r="A2634" s="102" t="s">
        <v>47</v>
      </c>
      <c r="B2634" s="103">
        <v>2021</v>
      </c>
      <c r="C2634" s="103" t="s">
        <v>82</v>
      </c>
      <c r="D2634" s="103"/>
      <c r="E2634" s="109"/>
      <c r="F2634" s="109"/>
      <c r="G2634" s="110" t="s">
        <v>79</v>
      </c>
      <c r="H2634" s="132">
        <v>917424.64000000013</v>
      </c>
      <c r="I2634" s="132">
        <v>913140.46</v>
      </c>
      <c r="J2634" s="133">
        <v>1830565.15</v>
      </c>
      <c r="K2634" s="104">
        <v>695401</v>
      </c>
      <c r="L2634" s="104">
        <v>670274</v>
      </c>
      <c r="M2634" s="104">
        <v>34606</v>
      </c>
      <c r="N2634" s="104">
        <v>1400281</v>
      </c>
      <c r="O2634" s="104">
        <v>308131</v>
      </c>
      <c r="P2634" s="104">
        <v>288177</v>
      </c>
      <c r="Q2634" s="104">
        <v>11480</v>
      </c>
      <c r="R2634" s="104">
        <v>607788</v>
      </c>
      <c r="S2634" s="94">
        <f>Table1[[#This Row],[Female Voters]]/Table1[[#This Row],[Female Population]]</f>
        <v>0.75799250388565964</v>
      </c>
      <c r="T2634" s="94">
        <f>Table1[[#This Row],[Male Voters]]/Table1[[#This Row],[Male Population]]</f>
        <v>0.73403165160374129</v>
      </c>
      <c r="U2634" s="94">
        <f>Table1[[#This Row],[Total Voters]]/Table1[[#This Row],[Total Population]]</f>
        <v>0.76494464018393449</v>
      </c>
      <c r="V2634" s="94">
        <f>Table1[[#This Row],[Female Ballots]]/Table1[[#This Row],[Female Population]]</f>
        <v>0.33586518888352501</v>
      </c>
      <c r="W2634" s="94">
        <f>Table1[[#This Row],[Male Ballots]]/Table1[[#This Row],[Male Population]]</f>
        <v>0.31558890731881489</v>
      </c>
      <c r="X2634" s="94">
        <f>Table1[[#This Row],[Total Ballots]]/Table1[[#This Row],[Total Population]]</f>
        <v>0.33202205340793256</v>
      </c>
      <c r="Y2634" s="94">
        <f>Table1[[#This Row],[Female Ballots]]/Table1[[#This Row],[Female Voters]]</f>
        <v>0.44309829867946693</v>
      </c>
      <c r="Z2634" s="95">
        <f>Table1[[#This Row],[Male Ballots]]/Table1[[#This Row],[Male Voters]]</f>
        <v>0.42993909953243004</v>
      </c>
      <c r="AA2634" s="94">
        <f>Table1[[#This Row],[Total Ballots]]/Table1[[#This Row],[Total Voters]]</f>
        <v>0.43404716624734607</v>
      </c>
    </row>
    <row r="2635" spans="1:27" s="7" customFormat="1" x14ac:dyDescent="0.35">
      <c r="A2635" s="102" t="s">
        <v>47</v>
      </c>
      <c r="B2635" s="103">
        <v>2021</v>
      </c>
      <c r="C2635" s="103" t="s">
        <v>82</v>
      </c>
      <c r="D2635" s="103"/>
      <c r="E2635" s="109"/>
      <c r="F2635" s="109"/>
      <c r="G2635" s="110" t="s">
        <v>62</v>
      </c>
      <c r="H2635" s="132">
        <v>96529.51999999999</v>
      </c>
      <c r="I2635" s="132">
        <v>100294.6</v>
      </c>
      <c r="J2635" s="133">
        <v>196824.11</v>
      </c>
      <c r="K2635" s="112">
        <v>61484</v>
      </c>
      <c r="L2635" s="112">
        <v>59679</v>
      </c>
      <c r="M2635" s="112">
        <v>6090</v>
      </c>
      <c r="N2635" s="112">
        <v>127253</v>
      </c>
      <c r="O2635" s="112">
        <v>12325</v>
      </c>
      <c r="P2635" s="112">
        <v>11538</v>
      </c>
      <c r="Q2635" s="112">
        <v>1534</v>
      </c>
      <c r="R2635" s="113">
        <v>25397</v>
      </c>
      <c r="S2635" s="94">
        <f>Table1[[#This Row],[Female Voters]]/Table1[[#This Row],[Female Population]]</f>
        <v>0.63694505059177764</v>
      </c>
      <c r="T2635" s="94">
        <f>Table1[[#This Row],[Male Voters]]/Table1[[#This Row],[Male Population]]</f>
        <v>0.5950370209363216</v>
      </c>
      <c r="U2635" s="94">
        <f>Table1[[#This Row],[Total Voters]]/Table1[[#This Row],[Total Population]]</f>
        <v>0.6465315656704862</v>
      </c>
      <c r="V2635" s="94">
        <f>Table1[[#This Row],[Female Ballots]]/Table1[[#This Row],[Female Population]]</f>
        <v>0.12768114873046091</v>
      </c>
      <c r="W2635" s="94">
        <f>Table1[[#This Row],[Male Ballots]]/Table1[[#This Row],[Male Population]]</f>
        <v>0.11504108895194756</v>
      </c>
      <c r="X2635" s="94">
        <f>Table1[[#This Row],[Total Ballots]]/Table1[[#This Row],[Total Population]]</f>
        <v>0.12903398877302177</v>
      </c>
      <c r="Y2635" s="94">
        <f>Table1[[#This Row],[Female Ballots]]/Table1[[#This Row],[Female Voters]]</f>
        <v>0.20045865591048079</v>
      </c>
      <c r="Z2635" s="95">
        <f>Table1[[#This Row],[Male Ballots]]/Table1[[#This Row],[Male Voters]]</f>
        <v>0.19333433871210978</v>
      </c>
      <c r="AA2635" s="94">
        <f>Table1[[#This Row],[Total Ballots]]/Table1[[#This Row],[Total Voters]]</f>
        <v>0.19957879185559477</v>
      </c>
    </row>
    <row r="2636" spans="1:27" s="7" customFormat="1" x14ac:dyDescent="0.35">
      <c r="A2636" s="102" t="s">
        <v>47</v>
      </c>
      <c r="B2636" s="103">
        <v>2021</v>
      </c>
      <c r="C2636" s="103" t="s">
        <v>82</v>
      </c>
      <c r="D2636" s="103"/>
      <c r="E2636" s="109"/>
      <c r="F2636" s="109"/>
      <c r="G2636" s="110" t="s">
        <v>63</v>
      </c>
      <c r="H2636" s="132">
        <v>192415.35999999999</v>
      </c>
      <c r="I2636" s="132">
        <v>205814.03</v>
      </c>
      <c r="J2636" s="133">
        <v>398229.4</v>
      </c>
      <c r="K2636" s="112">
        <v>132388</v>
      </c>
      <c r="L2636" s="112">
        <v>135042</v>
      </c>
      <c r="M2636" s="112">
        <v>11267</v>
      </c>
      <c r="N2636" s="112">
        <v>278697</v>
      </c>
      <c r="O2636" s="112">
        <v>40491</v>
      </c>
      <c r="P2636" s="112">
        <v>38420</v>
      </c>
      <c r="Q2636" s="112">
        <v>3980</v>
      </c>
      <c r="R2636" s="113">
        <v>82891</v>
      </c>
      <c r="S2636" s="94">
        <f>Table1[[#This Row],[Female Voters]]/Table1[[#This Row],[Female Population]]</f>
        <v>0.68803238992978533</v>
      </c>
      <c r="T2636" s="94">
        <f>Table1[[#This Row],[Male Voters]]/Table1[[#This Row],[Male Population]]</f>
        <v>0.65613602726694575</v>
      </c>
      <c r="U2636" s="94">
        <f>Table1[[#This Row],[Total Voters]]/Table1[[#This Row],[Total Population]]</f>
        <v>0.69984034327952682</v>
      </c>
      <c r="V2636" s="94">
        <f>Table1[[#This Row],[Female Ballots]]/Table1[[#This Row],[Female Population]]</f>
        <v>0.21043538312118118</v>
      </c>
      <c r="W2636" s="94">
        <f>Table1[[#This Row],[Male Ballots]]/Table1[[#This Row],[Male Population]]</f>
        <v>0.18667337693159208</v>
      </c>
      <c r="X2636" s="94">
        <f>Table1[[#This Row],[Total Ballots]]/Table1[[#This Row],[Total Population]]</f>
        <v>0.20814887097738136</v>
      </c>
      <c r="Y2636" s="94">
        <f>Table1[[#This Row],[Female Ballots]]/Table1[[#This Row],[Female Voters]]</f>
        <v>0.3058509834728223</v>
      </c>
      <c r="Z2636" s="95">
        <f>Table1[[#This Row],[Male Ballots]]/Table1[[#This Row],[Male Voters]]</f>
        <v>0.28450408021208218</v>
      </c>
      <c r="AA2636" s="94">
        <f>Table1[[#This Row],[Total Ballots]]/Table1[[#This Row],[Total Voters]]</f>
        <v>0.29742336659526297</v>
      </c>
    </row>
    <row r="2637" spans="1:27" s="7" customFormat="1" x14ac:dyDescent="0.35">
      <c r="A2637" s="102" t="s">
        <v>47</v>
      </c>
      <c r="B2637" s="103">
        <v>2021</v>
      </c>
      <c r="C2637" s="103" t="s">
        <v>82</v>
      </c>
      <c r="D2637" s="103"/>
      <c r="E2637" s="109"/>
      <c r="F2637" s="109"/>
      <c r="G2637" s="110" t="s">
        <v>64</v>
      </c>
      <c r="H2637" s="132">
        <v>176268.99</v>
      </c>
      <c r="I2637" s="132">
        <v>185411.16</v>
      </c>
      <c r="J2637" s="133">
        <v>361680.2</v>
      </c>
      <c r="K2637" s="112">
        <v>127693</v>
      </c>
      <c r="L2637" s="112">
        <v>126995</v>
      </c>
      <c r="M2637" s="112">
        <v>6964</v>
      </c>
      <c r="N2637" s="112">
        <v>261652</v>
      </c>
      <c r="O2637" s="112">
        <v>49944</v>
      </c>
      <c r="P2637" s="112">
        <v>48563</v>
      </c>
      <c r="Q2637" s="112">
        <v>2491</v>
      </c>
      <c r="R2637" s="113">
        <v>100998</v>
      </c>
      <c r="S2637" s="94">
        <f>Table1[[#This Row],[Female Voters]]/Table1[[#This Row],[Female Population]]</f>
        <v>0.72442123824502547</v>
      </c>
      <c r="T2637" s="94">
        <f>Table1[[#This Row],[Male Voters]]/Table1[[#This Row],[Male Population]]</f>
        <v>0.68493719579770707</v>
      </c>
      <c r="U2637" s="94">
        <f>Table1[[#This Row],[Total Voters]]/Table1[[#This Row],[Total Population]]</f>
        <v>0.72343468069305428</v>
      </c>
      <c r="V2637" s="94">
        <f>Table1[[#This Row],[Female Ballots]]/Table1[[#This Row],[Female Population]]</f>
        <v>0.28333968442208696</v>
      </c>
      <c r="W2637" s="94">
        <f>Table1[[#This Row],[Male Ballots]]/Table1[[#This Row],[Male Population]]</f>
        <v>0.26192058773592702</v>
      </c>
      <c r="X2637" s="94">
        <f>Table1[[#This Row],[Total Ballots]]/Table1[[#This Row],[Total Population]]</f>
        <v>0.2792466936260265</v>
      </c>
      <c r="Y2637" s="94">
        <f>Table1[[#This Row],[Female Ballots]]/Table1[[#This Row],[Female Voters]]</f>
        <v>0.39112559028294425</v>
      </c>
      <c r="Z2637" s="95">
        <f>Table1[[#This Row],[Male Ballots]]/Table1[[#This Row],[Male Voters]]</f>
        <v>0.38240088192448524</v>
      </c>
      <c r="AA2637" s="94">
        <f>Table1[[#This Row],[Total Ballots]]/Table1[[#This Row],[Total Voters]]</f>
        <v>0.38600125357344872</v>
      </c>
    </row>
    <row r="2638" spans="1:27" s="7" customFormat="1" x14ac:dyDescent="0.35">
      <c r="A2638" s="102" t="s">
        <v>47</v>
      </c>
      <c r="B2638" s="103">
        <v>2021</v>
      </c>
      <c r="C2638" s="103" t="s">
        <v>82</v>
      </c>
      <c r="D2638" s="103"/>
      <c r="E2638" s="109"/>
      <c r="F2638" s="109"/>
      <c r="G2638" s="110" t="s">
        <v>65</v>
      </c>
      <c r="H2638" s="132">
        <v>146845.66999999998</v>
      </c>
      <c r="I2638" s="132">
        <v>150174.45000000001</v>
      </c>
      <c r="J2638" s="133">
        <v>297020.09999999998</v>
      </c>
      <c r="K2638" s="112">
        <v>114628</v>
      </c>
      <c r="L2638" s="112">
        <v>115211</v>
      </c>
      <c r="M2638" s="112">
        <v>4086</v>
      </c>
      <c r="N2638" s="112">
        <v>233925</v>
      </c>
      <c r="O2638" s="112">
        <v>51828</v>
      </c>
      <c r="P2638" s="112">
        <v>51265</v>
      </c>
      <c r="Q2638" s="112">
        <v>1219</v>
      </c>
      <c r="R2638" s="113">
        <v>104312</v>
      </c>
      <c r="S2638" s="94">
        <f>Table1[[#This Row],[Female Voters]]/Table1[[#This Row],[Female Population]]</f>
        <v>0.78060183865142241</v>
      </c>
      <c r="T2638" s="94">
        <f>Table1[[#This Row],[Male Voters]]/Table1[[#This Row],[Male Population]]</f>
        <v>0.76718110171204212</v>
      </c>
      <c r="U2638" s="94">
        <f>Table1[[#This Row],[Total Voters]]/Table1[[#This Row],[Total Population]]</f>
        <v>0.78757296223386908</v>
      </c>
      <c r="V2638" s="94">
        <f>Table1[[#This Row],[Female Ballots]]/Table1[[#This Row],[Female Population]]</f>
        <v>0.35294196962021424</v>
      </c>
      <c r="W2638" s="94">
        <f>Table1[[#This Row],[Male Ballots]]/Table1[[#This Row],[Male Population]]</f>
        <v>0.34136965375934453</v>
      </c>
      <c r="X2638" s="94">
        <f>Table1[[#This Row],[Total Ballots]]/Table1[[#This Row],[Total Population]]</f>
        <v>0.35119508747051126</v>
      </c>
      <c r="Y2638" s="94">
        <f>Table1[[#This Row],[Female Ballots]]/Table1[[#This Row],[Female Voters]]</f>
        <v>0.45214083818962209</v>
      </c>
      <c r="Z2638" s="95">
        <f>Table1[[#This Row],[Male Ballots]]/Table1[[#This Row],[Male Voters]]</f>
        <v>0.44496619246426122</v>
      </c>
      <c r="AA2638" s="94">
        <f>Table1[[#This Row],[Total Ballots]]/Table1[[#This Row],[Total Voters]]</f>
        <v>0.44592070107940579</v>
      </c>
    </row>
    <row r="2639" spans="1:27" s="7" customFormat="1" x14ac:dyDescent="0.35">
      <c r="A2639" s="102" t="s">
        <v>47</v>
      </c>
      <c r="B2639" s="103">
        <v>2021</v>
      </c>
      <c r="C2639" s="103" t="s">
        <v>82</v>
      </c>
      <c r="D2639" s="103"/>
      <c r="E2639" s="109"/>
      <c r="F2639" s="109"/>
      <c r="G2639" s="110" t="s">
        <v>66</v>
      </c>
      <c r="H2639" s="132">
        <v>131325.41</v>
      </c>
      <c r="I2639" s="132">
        <v>130433.76</v>
      </c>
      <c r="J2639" s="133">
        <v>261759.2</v>
      </c>
      <c r="K2639" s="112">
        <v>107432</v>
      </c>
      <c r="L2639" s="112">
        <v>106013</v>
      </c>
      <c r="M2639" s="112">
        <v>3222</v>
      </c>
      <c r="N2639" s="112">
        <v>216667</v>
      </c>
      <c r="O2639" s="112">
        <v>57096</v>
      </c>
      <c r="P2639" s="112">
        <v>55164</v>
      </c>
      <c r="Q2639" s="112">
        <v>1048</v>
      </c>
      <c r="R2639" s="113">
        <v>113308</v>
      </c>
      <c r="S2639" s="94">
        <f>Table1[[#This Row],[Female Voters]]/Table1[[#This Row],[Female Population]]</f>
        <v>0.81805950577272135</v>
      </c>
      <c r="T2639" s="94">
        <f>Table1[[#This Row],[Male Voters]]/Table1[[#This Row],[Male Population]]</f>
        <v>0.81277270547134428</v>
      </c>
      <c r="U2639" s="94">
        <f>Table1[[#This Row],[Total Voters]]/Table1[[#This Row],[Total Population]]</f>
        <v>0.82773403952946067</v>
      </c>
      <c r="V2639" s="94">
        <f>Table1[[#This Row],[Female Ballots]]/Table1[[#This Row],[Female Population]]</f>
        <v>0.43476734624319846</v>
      </c>
      <c r="W2639" s="94">
        <f>Table1[[#This Row],[Male Ballots]]/Table1[[#This Row],[Male Population]]</f>
        <v>0.42292731575015552</v>
      </c>
      <c r="X2639" s="94">
        <f>Table1[[#This Row],[Total Ballots]]/Table1[[#This Row],[Total Population]]</f>
        <v>0.43287112735674615</v>
      </c>
      <c r="Y2639" s="94">
        <f>Table1[[#This Row],[Female Ballots]]/Table1[[#This Row],[Female Voters]]</f>
        <v>0.53146176185866412</v>
      </c>
      <c r="Z2639" s="95">
        <f>Table1[[#This Row],[Male Ballots]]/Table1[[#This Row],[Male Voters]]</f>
        <v>0.52035127767349287</v>
      </c>
      <c r="AA2639" s="94">
        <f>Table1[[#This Row],[Total Ballots]]/Table1[[#This Row],[Total Voters]]</f>
        <v>0.52295919544739167</v>
      </c>
    </row>
    <row r="2640" spans="1:27" s="7" customFormat="1" x14ac:dyDescent="0.35">
      <c r="A2640" s="102" t="s">
        <v>47</v>
      </c>
      <c r="B2640" s="103">
        <v>2021</v>
      </c>
      <c r="C2640" s="103" t="s">
        <v>82</v>
      </c>
      <c r="D2640" s="103"/>
      <c r="E2640" s="109"/>
      <c r="F2640" s="109"/>
      <c r="G2640" s="110" t="s">
        <v>67</v>
      </c>
      <c r="H2640" s="132">
        <v>174039.69</v>
      </c>
      <c r="I2640" s="132">
        <v>141012.46</v>
      </c>
      <c r="J2640" s="133">
        <v>315052.14</v>
      </c>
      <c r="K2640" s="112">
        <v>151776</v>
      </c>
      <c r="L2640" s="112">
        <v>127334</v>
      </c>
      <c r="M2640" s="112">
        <v>2977</v>
      </c>
      <c r="N2640" s="112">
        <v>282087</v>
      </c>
      <c r="O2640" s="112">
        <v>96447</v>
      </c>
      <c r="P2640" s="112">
        <v>83227</v>
      </c>
      <c r="Q2640" s="112">
        <v>1208</v>
      </c>
      <c r="R2640" s="113">
        <v>180882</v>
      </c>
      <c r="S2640" s="94">
        <f>Table1[[#This Row],[Female Voters]]/Table1[[#This Row],[Female Population]]</f>
        <v>0.87207693831217459</v>
      </c>
      <c r="T2640" s="94">
        <f>Table1[[#This Row],[Male Voters]]/Table1[[#This Row],[Male Population]]</f>
        <v>0.90299821732065388</v>
      </c>
      <c r="U2640" s="94">
        <f>Table1[[#This Row],[Total Voters]]/Table1[[#This Row],[Total Population]]</f>
        <v>0.89536608130958895</v>
      </c>
      <c r="V2640" s="94">
        <f>Table1[[#This Row],[Female Ballots]]/Table1[[#This Row],[Female Population]]</f>
        <v>0.55416669611397262</v>
      </c>
      <c r="W2640" s="94">
        <f>Table1[[#This Row],[Male Ballots]]/Table1[[#This Row],[Male Population]]</f>
        <v>0.5902102551788686</v>
      </c>
      <c r="X2640" s="94">
        <f>Table1[[#This Row],[Total Ballots]]/Table1[[#This Row],[Total Population]]</f>
        <v>0.57413353865807737</v>
      </c>
      <c r="Y2640" s="94">
        <f>Table1[[#This Row],[Female Ballots]]/Table1[[#This Row],[Female Voters]]</f>
        <v>0.63545619860847569</v>
      </c>
      <c r="Z2640" s="95">
        <f>Table1[[#This Row],[Male Ballots]]/Table1[[#This Row],[Male Voters]]</f>
        <v>0.65361176119496756</v>
      </c>
      <c r="AA2640" s="94">
        <f>Table1[[#This Row],[Total Ballots]]/Table1[[#This Row],[Total Voters]]</f>
        <v>0.64122770634591453</v>
      </c>
    </row>
    <row r="2641" spans="1:27" s="7" customFormat="1" x14ac:dyDescent="0.35">
      <c r="A2641" s="106" t="s">
        <v>39</v>
      </c>
      <c r="B2641" s="103">
        <v>2021</v>
      </c>
      <c r="C2641" s="103" t="s">
        <v>82</v>
      </c>
      <c r="D2641" s="103"/>
      <c r="E2641" s="109"/>
      <c r="F2641" s="109"/>
      <c r="G2641" s="110" t="s">
        <v>79</v>
      </c>
      <c r="H2641" s="132">
        <v>110288.20199999999</v>
      </c>
      <c r="I2641" s="132">
        <v>111482.087</v>
      </c>
      <c r="J2641" s="133">
        <v>221770.28200000001</v>
      </c>
      <c r="K2641" s="104">
        <v>94304</v>
      </c>
      <c r="L2641" s="104">
        <v>89658</v>
      </c>
      <c r="M2641" s="104">
        <v>2618</v>
      </c>
      <c r="N2641" s="104">
        <v>186580</v>
      </c>
      <c r="O2641" s="104">
        <v>37916</v>
      </c>
      <c r="P2641" s="104">
        <v>35340</v>
      </c>
      <c r="Q2641" s="104">
        <v>656</v>
      </c>
      <c r="R2641" s="104">
        <v>73912</v>
      </c>
      <c r="S2641" s="94">
        <f>Table1[[#This Row],[Female Voters]]/Table1[[#This Row],[Female Population]]</f>
        <v>0.85506879511917333</v>
      </c>
      <c r="T2641" s="94">
        <f>Table1[[#This Row],[Male Voters]]/Table1[[#This Row],[Male Population]]</f>
        <v>0.80423682775152927</v>
      </c>
      <c r="U2641" s="94">
        <f>Table1[[#This Row],[Total Voters]]/Table1[[#This Row],[Total Population]]</f>
        <v>0.84132102064062841</v>
      </c>
      <c r="V2641" s="94">
        <f>Table1[[#This Row],[Female Ballots]]/Table1[[#This Row],[Female Population]]</f>
        <v>0.34379017258799816</v>
      </c>
      <c r="W2641" s="94">
        <f>Table1[[#This Row],[Male Ballots]]/Table1[[#This Row],[Male Population]]</f>
        <v>0.31700160044545989</v>
      </c>
      <c r="X2641" s="94">
        <f>Table1[[#This Row],[Total Ballots]]/Table1[[#This Row],[Total Population]]</f>
        <v>0.33328180553966197</v>
      </c>
      <c r="Y2641" s="94">
        <f>Table1[[#This Row],[Female Ballots]]/Table1[[#This Row],[Female Voters]]</f>
        <v>0.40206141839158466</v>
      </c>
      <c r="Z2641" s="95">
        <f>Table1[[#This Row],[Male Ballots]]/Table1[[#This Row],[Male Voters]]</f>
        <v>0.39416449173526064</v>
      </c>
      <c r="AA2641" s="94">
        <f>Table1[[#This Row],[Total Ballots]]/Table1[[#This Row],[Total Voters]]</f>
        <v>0.39614106549469397</v>
      </c>
    </row>
    <row r="2642" spans="1:27" s="7" customFormat="1" x14ac:dyDescent="0.35">
      <c r="A2642" s="102" t="s">
        <v>39</v>
      </c>
      <c r="B2642" s="103">
        <v>2021</v>
      </c>
      <c r="C2642" s="103" t="s">
        <v>82</v>
      </c>
      <c r="D2642" s="103"/>
      <c r="E2642" s="109"/>
      <c r="F2642" s="109"/>
      <c r="G2642" s="110" t="s">
        <v>62</v>
      </c>
      <c r="H2642" s="132">
        <v>10906.981</v>
      </c>
      <c r="I2642" s="132">
        <v>15226.632</v>
      </c>
      <c r="J2642" s="133">
        <v>26133.616999999998</v>
      </c>
      <c r="K2642" s="112">
        <v>7423</v>
      </c>
      <c r="L2642" s="112">
        <v>7506</v>
      </c>
      <c r="M2642" s="112">
        <v>381</v>
      </c>
      <c r="N2642" s="112">
        <v>15310</v>
      </c>
      <c r="O2642" s="112">
        <v>1040</v>
      </c>
      <c r="P2642" s="112">
        <v>1033</v>
      </c>
      <c r="Q2642" s="112">
        <v>65</v>
      </c>
      <c r="R2642" s="113">
        <v>2138</v>
      </c>
      <c r="S2642" s="94">
        <f>Table1[[#This Row],[Female Voters]]/Table1[[#This Row],[Female Population]]</f>
        <v>0.68057329521340504</v>
      </c>
      <c r="T2642" s="94">
        <f>Table1[[#This Row],[Male Voters]]/Table1[[#This Row],[Male Population]]</f>
        <v>0.49295208553014219</v>
      </c>
      <c r="U2642" s="94">
        <f>Table1[[#This Row],[Total Voters]]/Table1[[#This Row],[Total Population]]</f>
        <v>0.58583547772969968</v>
      </c>
      <c r="V2642" s="94">
        <f>Table1[[#This Row],[Female Ballots]]/Table1[[#This Row],[Female Population]]</f>
        <v>9.5351775161247654E-2</v>
      </c>
      <c r="W2642" s="94">
        <f>Table1[[#This Row],[Male Ballots]]/Table1[[#This Row],[Male Population]]</f>
        <v>6.7841660585216748E-2</v>
      </c>
      <c r="X2642" s="94">
        <f>Table1[[#This Row],[Total Ballots]]/Table1[[#This Row],[Total Population]]</f>
        <v>8.181033647198549E-2</v>
      </c>
      <c r="Y2642" s="94">
        <f>Table1[[#This Row],[Female Ballots]]/Table1[[#This Row],[Female Voters]]</f>
        <v>0.14010507880910683</v>
      </c>
      <c r="Z2642" s="95">
        <f>Table1[[#This Row],[Male Ballots]]/Table1[[#This Row],[Male Voters]]</f>
        <v>0.13762323474553689</v>
      </c>
      <c r="AA2642" s="94">
        <f>Table1[[#This Row],[Total Ballots]]/Table1[[#This Row],[Total Voters]]</f>
        <v>0.13964728935336382</v>
      </c>
    </row>
    <row r="2643" spans="1:27" s="7" customFormat="1" x14ac:dyDescent="0.35">
      <c r="A2643" s="102" t="s">
        <v>39</v>
      </c>
      <c r="B2643" s="103">
        <v>2021</v>
      </c>
      <c r="C2643" s="103" t="s">
        <v>82</v>
      </c>
      <c r="D2643" s="103"/>
      <c r="E2643" s="109"/>
      <c r="F2643" s="109"/>
      <c r="G2643" s="110" t="s">
        <v>63</v>
      </c>
      <c r="H2643" s="132">
        <v>18032.751</v>
      </c>
      <c r="I2643" s="132">
        <v>20687.760999999999</v>
      </c>
      <c r="J2643" s="133">
        <v>38720.51</v>
      </c>
      <c r="K2643" s="112">
        <v>14316</v>
      </c>
      <c r="L2643" s="112">
        <v>14515</v>
      </c>
      <c r="M2643" s="112">
        <v>622</v>
      </c>
      <c r="N2643" s="112">
        <v>29453</v>
      </c>
      <c r="O2643" s="112">
        <v>2467</v>
      </c>
      <c r="P2643" s="112">
        <v>2317</v>
      </c>
      <c r="Q2643" s="112">
        <v>119</v>
      </c>
      <c r="R2643" s="113">
        <v>4903</v>
      </c>
      <c r="S2643" s="94">
        <f>Table1[[#This Row],[Female Voters]]/Table1[[#This Row],[Female Population]]</f>
        <v>0.79388885256608932</v>
      </c>
      <c r="T2643" s="94">
        <f>Table1[[#This Row],[Male Voters]]/Table1[[#This Row],[Male Population]]</f>
        <v>0.70162256804880918</v>
      </c>
      <c r="U2643" s="94">
        <f>Table1[[#This Row],[Total Voters]]/Table1[[#This Row],[Total Population]]</f>
        <v>0.76065630333897971</v>
      </c>
      <c r="V2643" s="94">
        <f>Table1[[#This Row],[Female Ballots]]/Table1[[#This Row],[Female Population]]</f>
        <v>0.13680663588156905</v>
      </c>
      <c r="W2643" s="94">
        <f>Table1[[#This Row],[Male Ballots]]/Table1[[#This Row],[Male Population]]</f>
        <v>0.11199858699063664</v>
      </c>
      <c r="X2643" s="94">
        <f>Table1[[#This Row],[Total Ballots]]/Table1[[#This Row],[Total Population]]</f>
        <v>0.12662539827083888</v>
      </c>
      <c r="Y2643" s="94">
        <f>Table1[[#This Row],[Female Ballots]]/Table1[[#This Row],[Female Voters]]</f>
        <v>0.17232467169600446</v>
      </c>
      <c r="Z2643" s="95">
        <f>Table1[[#This Row],[Male Ballots]]/Table1[[#This Row],[Male Voters]]</f>
        <v>0.15962797106441612</v>
      </c>
      <c r="AA2643" s="94">
        <f>Table1[[#This Row],[Total Ballots]]/Table1[[#This Row],[Total Voters]]</f>
        <v>0.16646861100736768</v>
      </c>
    </row>
    <row r="2644" spans="1:27" s="7" customFormat="1" x14ac:dyDescent="0.35">
      <c r="A2644" s="102" t="s">
        <v>39</v>
      </c>
      <c r="B2644" s="103">
        <v>2021</v>
      </c>
      <c r="C2644" s="103" t="s">
        <v>82</v>
      </c>
      <c r="D2644" s="103"/>
      <c r="E2644" s="109"/>
      <c r="F2644" s="109"/>
      <c r="G2644" s="110" t="s">
        <v>64</v>
      </c>
      <c r="H2644" s="132">
        <v>16967.885999999999</v>
      </c>
      <c r="I2644" s="132">
        <v>17363.167999999998</v>
      </c>
      <c r="J2644" s="133">
        <v>34331.050000000003</v>
      </c>
      <c r="K2644" s="112">
        <v>15154</v>
      </c>
      <c r="L2644" s="112">
        <v>15170</v>
      </c>
      <c r="M2644" s="112">
        <v>534</v>
      </c>
      <c r="N2644" s="112">
        <v>30858</v>
      </c>
      <c r="O2644" s="112">
        <v>4095</v>
      </c>
      <c r="P2644" s="112">
        <v>3911</v>
      </c>
      <c r="Q2644" s="112">
        <v>99</v>
      </c>
      <c r="R2644" s="113">
        <v>8105</v>
      </c>
      <c r="S2644" s="94">
        <f>Table1[[#This Row],[Female Voters]]/Table1[[#This Row],[Female Population]]</f>
        <v>0.89309888102737145</v>
      </c>
      <c r="T2644" s="94">
        <f>Table1[[#This Row],[Male Voters]]/Table1[[#This Row],[Male Population]]</f>
        <v>0.87368848818372324</v>
      </c>
      <c r="U2644" s="94">
        <f>Table1[[#This Row],[Total Voters]]/Table1[[#This Row],[Total Population]]</f>
        <v>0.89883647601806516</v>
      </c>
      <c r="V2644" s="94">
        <f>Table1[[#This Row],[Female Ballots]]/Table1[[#This Row],[Female Population]]</f>
        <v>0.24133825510143103</v>
      </c>
      <c r="W2644" s="94">
        <f>Table1[[#This Row],[Male Ballots]]/Table1[[#This Row],[Male Population]]</f>
        <v>0.22524691346648265</v>
      </c>
      <c r="X2644" s="94">
        <f>Table1[[#This Row],[Total Ballots]]/Table1[[#This Row],[Total Population]]</f>
        <v>0.23608366187460036</v>
      </c>
      <c r="Y2644" s="94">
        <f>Table1[[#This Row],[Female Ballots]]/Table1[[#This Row],[Female Voters]]</f>
        <v>0.27022568298798999</v>
      </c>
      <c r="Z2644" s="95">
        <f>Table1[[#This Row],[Male Ballots]]/Table1[[#This Row],[Male Voters]]</f>
        <v>0.25781147000659194</v>
      </c>
      <c r="AA2644" s="94">
        <f>Table1[[#This Row],[Total Ballots]]/Table1[[#This Row],[Total Voters]]</f>
        <v>0.26265474107200726</v>
      </c>
    </row>
    <row r="2645" spans="1:27" s="7" customFormat="1" x14ac:dyDescent="0.35">
      <c r="A2645" s="102" t="s">
        <v>39</v>
      </c>
      <c r="B2645" s="103">
        <v>2021</v>
      </c>
      <c r="C2645" s="103" t="s">
        <v>82</v>
      </c>
      <c r="D2645" s="103"/>
      <c r="E2645" s="109"/>
      <c r="F2645" s="109"/>
      <c r="G2645" s="110" t="s">
        <v>65</v>
      </c>
      <c r="H2645" s="132">
        <v>15605.619999999999</v>
      </c>
      <c r="I2645" s="132">
        <v>15233.917000000001</v>
      </c>
      <c r="J2645" s="133">
        <v>30839.54</v>
      </c>
      <c r="K2645" s="112">
        <v>13668</v>
      </c>
      <c r="L2645" s="112">
        <v>13233</v>
      </c>
      <c r="M2645" s="112">
        <v>354</v>
      </c>
      <c r="N2645" s="112">
        <v>27255</v>
      </c>
      <c r="O2645" s="112">
        <v>4880</v>
      </c>
      <c r="P2645" s="112">
        <v>4629</v>
      </c>
      <c r="Q2645" s="112">
        <v>93</v>
      </c>
      <c r="R2645" s="113">
        <v>9602</v>
      </c>
      <c r="S2645" s="94">
        <f>Table1[[#This Row],[Female Voters]]/Table1[[#This Row],[Female Population]]</f>
        <v>0.87583831978479554</v>
      </c>
      <c r="T2645" s="94">
        <f>Table1[[#This Row],[Male Voters]]/Table1[[#This Row],[Male Population]]</f>
        <v>0.8686538071593799</v>
      </c>
      <c r="U2645" s="94">
        <f>Table1[[#This Row],[Total Voters]]/Table1[[#This Row],[Total Population]]</f>
        <v>0.88376804582688329</v>
      </c>
      <c r="V2645" s="94">
        <f>Table1[[#This Row],[Female Ballots]]/Table1[[#This Row],[Female Population]]</f>
        <v>0.31270785781019916</v>
      </c>
      <c r="W2645" s="94">
        <f>Table1[[#This Row],[Male Ballots]]/Table1[[#This Row],[Male Population]]</f>
        <v>0.30386144285806466</v>
      </c>
      <c r="X2645" s="94">
        <f>Table1[[#This Row],[Total Ballots]]/Table1[[#This Row],[Total Population]]</f>
        <v>0.31135354158979023</v>
      </c>
      <c r="Y2645" s="94">
        <f>Table1[[#This Row],[Female Ballots]]/Table1[[#This Row],[Female Voters]]</f>
        <v>0.35703833772314897</v>
      </c>
      <c r="Z2645" s="95">
        <f>Table1[[#This Row],[Male Ballots]]/Table1[[#This Row],[Male Voters]]</f>
        <v>0.34980729993198822</v>
      </c>
      <c r="AA2645" s="94">
        <f>Table1[[#This Row],[Total Ballots]]/Table1[[#This Row],[Total Voters]]</f>
        <v>0.35230232984773435</v>
      </c>
    </row>
    <row r="2646" spans="1:27" s="7" customFormat="1" x14ac:dyDescent="0.35">
      <c r="A2646" s="102" t="s">
        <v>39</v>
      </c>
      <c r="B2646" s="103">
        <v>2021</v>
      </c>
      <c r="C2646" s="103" t="s">
        <v>82</v>
      </c>
      <c r="D2646" s="103"/>
      <c r="E2646" s="109"/>
      <c r="F2646" s="109"/>
      <c r="G2646" s="110" t="s">
        <v>66</v>
      </c>
      <c r="H2646" s="132">
        <v>19453.116000000002</v>
      </c>
      <c r="I2646" s="132">
        <v>17950.946</v>
      </c>
      <c r="J2646" s="133">
        <v>37404.06</v>
      </c>
      <c r="K2646" s="112">
        <v>16981</v>
      </c>
      <c r="L2646" s="112">
        <v>15780</v>
      </c>
      <c r="M2646" s="112">
        <v>357</v>
      </c>
      <c r="N2646" s="112">
        <v>33118</v>
      </c>
      <c r="O2646" s="112">
        <v>8436</v>
      </c>
      <c r="P2646" s="112">
        <v>7764</v>
      </c>
      <c r="Q2646" s="112">
        <v>110</v>
      </c>
      <c r="R2646" s="113">
        <v>16310</v>
      </c>
      <c r="S2646" s="94">
        <f>Table1[[#This Row],[Female Voters]]/Table1[[#This Row],[Female Population]]</f>
        <v>0.87291927935863844</v>
      </c>
      <c r="T2646" s="94">
        <f>Table1[[#This Row],[Male Voters]]/Table1[[#This Row],[Male Population]]</f>
        <v>0.87906230679987563</v>
      </c>
      <c r="U2646" s="94">
        <f>Table1[[#This Row],[Total Voters]]/Table1[[#This Row],[Total Population]]</f>
        <v>0.88541190448309626</v>
      </c>
      <c r="V2646" s="94">
        <f>Table1[[#This Row],[Female Ballots]]/Table1[[#This Row],[Female Population]]</f>
        <v>0.4336580319574509</v>
      </c>
      <c r="W2646" s="94">
        <f>Table1[[#This Row],[Male Ballots]]/Table1[[#This Row],[Male Population]]</f>
        <v>0.43251202471446354</v>
      </c>
      <c r="X2646" s="94">
        <f>Table1[[#This Row],[Total Ballots]]/Table1[[#This Row],[Total Population]]</f>
        <v>0.43604892089254482</v>
      </c>
      <c r="Y2646" s="94">
        <f>Table1[[#This Row],[Female Ballots]]/Table1[[#This Row],[Female Voters]]</f>
        <v>0.4967905305930157</v>
      </c>
      <c r="Z2646" s="95">
        <f>Table1[[#This Row],[Male Ballots]]/Table1[[#This Row],[Male Voters]]</f>
        <v>0.49201520912547531</v>
      </c>
      <c r="AA2646" s="94">
        <f>Table1[[#This Row],[Total Ballots]]/Table1[[#This Row],[Total Voters]]</f>
        <v>0.49248143003804579</v>
      </c>
    </row>
    <row r="2647" spans="1:27" s="7" customFormat="1" x14ac:dyDescent="0.35">
      <c r="A2647" s="102" t="s">
        <v>39</v>
      </c>
      <c r="B2647" s="103">
        <v>2021</v>
      </c>
      <c r="C2647" s="103" t="s">
        <v>82</v>
      </c>
      <c r="D2647" s="103"/>
      <c r="E2647" s="109"/>
      <c r="F2647" s="109"/>
      <c r="G2647" s="110" t="s">
        <v>67</v>
      </c>
      <c r="H2647" s="132">
        <v>29321.847999999998</v>
      </c>
      <c r="I2647" s="132">
        <v>25019.663</v>
      </c>
      <c r="J2647" s="133">
        <v>54341.505000000005</v>
      </c>
      <c r="K2647" s="112">
        <v>26762</v>
      </c>
      <c r="L2647" s="112">
        <v>23454</v>
      </c>
      <c r="M2647" s="112">
        <v>370</v>
      </c>
      <c r="N2647" s="112">
        <v>50586</v>
      </c>
      <c r="O2647" s="112">
        <v>16998</v>
      </c>
      <c r="P2647" s="112">
        <v>15686</v>
      </c>
      <c r="Q2647" s="112">
        <v>170</v>
      </c>
      <c r="R2647" s="113">
        <v>32854</v>
      </c>
      <c r="S2647" s="94">
        <f>Table1[[#This Row],[Female Voters]]/Table1[[#This Row],[Female Population]]</f>
        <v>0.91269827195066289</v>
      </c>
      <c r="T2647" s="94">
        <f>Table1[[#This Row],[Male Voters]]/Table1[[#This Row],[Male Population]]</f>
        <v>0.93742269829933356</v>
      </c>
      <c r="U2647" s="94">
        <f>Table1[[#This Row],[Total Voters]]/Table1[[#This Row],[Total Population]]</f>
        <v>0.93089067003205006</v>
      </c>
      <c r="V2647" s="94">
        <f>Table1[[#This Row],[Female Ballots]]/Table1[[#This Row],[Female Population]]</f>
        <v>0.5797042532926302</v>
      </c>
      <c r="W2647" s="94">
        <f>Table1[[#This Row],[Male Ballots]]/Table1[[#This Row],[Male Population]]</f>
        <v>0.62694689372914414</v>
      </c>
      <c r="X2647" s="94">
        <f>Table1[[#This Row],[Total Ballots]]/Table1[[#This Row],[Total Population]]</f>
        <v>0.60458391794632849</v>
      </c>
      <c r="Y2647" s="94">
        <f>Table1[[#This Row],[Female Ballots]]/Table1[[#This Row],[Female Voters]]</f>
        <v>0.63515432329422317</v>
      </c>
      <c r="Z2647" s="95">
        <f>Table1[[#This Row],[Male Ballots]]/Table1[[#This Row],[Male Voters]]</f>
        <v>0.66879849918990364</v>
      </c>
      <c r="AA2647" s="94">
        <f>Table1[[#This Row],[Total Ballots]]/Table1[[#This Row],[Total Voters]]</f>
        <v>0.64946823231724193</v>
      </c>
    </row>
    <row r="2648" spans="1:27" s="7" customFormat="1" x14ac:dyDescent="0.35">
      <c r="A2648" s="102" t="s">
        <v>50</v>
      </c>
      <c r="B2648" s="103">
        <v>2021</v>
      </c>
      <c r="C2648" s="103" t="s">
        <v>82</v>
      </c>
      <c r="D2648" s="103"/>
      <c r="E2648" s="109"/>
      <c r="F2648" s="109"/>
      <c r="G2648" s="110" t="s">
        <v>79</v>
      </c>
      <c r="H2648" s="132">
        <v>18435.952499999999</v>
      </c>
      <c r="I2648" s="132">
        <v>18537.551200000002</v>
      </c>
      <c r="J2648" s="133">
        <v>36973.505100000002</v>
      </c>
      <c r="K2648" s="104">
        <v>14953</v>
      </c>
      <c r="L2648" s="104">
        <v>14607</v>
      </c>
      <c r="M2648" s="104">
        <v>610</v>
      </c>
      <c r="N2648" s="104">
        <v>30170</v>
      </c>
      <c r="O2648" s="104">
        <v>6414</v>
      </c>
      <c r="P2648" s="104">
        <v>5899</v>
      </c>
      <c r="Q2648" s="104">
        <v>173</v>
      </c>
      <c r="R2648" s="104">
        <v>12486</v>
      </c>
      <c r="S2648" s="94">
        <f>Table1[[#This Row],[Female Voters]]/Table1[[#This Row],[Female Population]]</f>
        <v>0.81107824507575621</v>
      </c>
      <c r="T2648" s="94">
        <f>Table1[[#This Row],[Male Voters]]/Table1[[#This Row],[Male Population]]</f>
        <v>0.78796815406772813</v>
      </c>
      <c r="U2648" s="94">
        <f>Table1[[#This Row],[Total Voters]]/Table1[[#This Row],[Total Population]]</f>
        <v>0.81598971799944386</v>
      </c>
      <c r="V2648" s="94">
        <f>Table1[[#This Row],[Female Ballots]]/Table1[[#This Row],[Female Population]]</f>
        <v>0.34790716671677258</v>
      </c>
      <c r="W2648" s="94">
        <f>Table1[[#This Row],[Male Ballots]]/Table1[[#This Row],[Male Population]]</f>
        <v>0.31821894576884563</v>
      </c>
      <c r="X2648" s="94">
        <f>Table1[[#This Row],[Total Ballots]]/Table1[[#This Row],[Total Population]]</f>
        <v>0.33770128004444999</v>
      </c>
      <c r="Y2648" s="94">
        <f>Table1[[#This Row],[Female Ballots]]/Table1[[#This Row],[Female Voters]]</f>
        <v>0.42894402461044606</v>
      </c>
      <c r="Z2648" s="95">
        <f>Table1[[#This Row],[Male Ballots]]/Table1[[#This Row],[Male Voters]]</f>
        <v>0.40384747039090846</v>
      </c>
      <c r="AA2648" s="94">
        <f>Table1[[#This Row],[Total Ballots]]/Table1[[#This Row],[Total Voters]]</f>
        <v>0.41385482267152801</v>
      </c>
    </row>
    <row r="2649" spans="1:27" s="7" customFormat="1" x14ac:dyDescent="0.35">
      <c r="A2649" s="102" t="s">
        <v>50</v>
      </c>
      <c r="B2649" s="103">
        <v>2021</v>
      </c>
      <c r="C2649" s="103" t="s">
        <v>82</v>
      </c>
      <c r="D2649" s="103"/>
      <c r="E2649" s="109"/>
      <c r="F2649" s="109"/>
      <c r="G2649" s="110" t="s">
        <v>62</v>
      </c>
      <c r="H2649" s="132">
        <v>3770.4126000000001</v>
      </c>
      <c r="I2649" s="132">
        <v>3713.0562</v>
      </c>
      <c r="J2649" s="133">
        <v>7483.4686999999994</v>
      </c>
      <c r="K2649" s="112">
        <v>1713</v>
      </c>
      <c r="L2649" s="112">
        <v>1676</v>
      </c>
      <c r="M2649" s="112">
        <v>144</v>
      </c>
      <c r="N2649" s="112">
        <v>3533</v>
      </c>
      <c r="O2649" s="112">
        <v>203</v>
      </c>
      <c r="P2649" s="112">
        <v>235</v>
      </c>
      <c r="Q2649" s="112">
        <v>26</v>
      </c>
      <c r="R2649" s="113">
        <v>464</v>
      </c>
      <c r="S2649" s="94">
        <f>Table1[[#This Row],[Female Voters]]/Table1[[#This Row],[Female Population]]</f>
        <v>0.45432693493544973</v>
      </c>
      <c r="T2649" s="94">
        <f>Table1[[#This Row],[Male Voters]]/Table1[[#This Row],[Male Population]]</f>
        <v>0.45138018648896294</v>
      </c>
      <c r="U2649" s="94">
        <f>Table1[[#This Row],[Total Voters]]/Table1[[#This Row],[Total Population]]</f>
        <v>0.4721072729281276</v>
      </c>
      <c r="V2649" s="94">
        <f>Table1[[#This Row],[Female Ballots]]/Table1[[#This Row],[Female Population]]</f>
        <v>5.3840261407995506E-2</v>
      </c>
      <c r="W2649" s="94">
        <f>Table1[[#This Row],[Male Ballots]]/Table1[[#This Row],[Male Population]]</f>
        <v>6.3290181279777022E-2</v>
      </c>
      <c r="X2649" s="94">
        <f>Table1[[#This Row],[Total Ballots]]/Table1[[#This Row],[Total Population]]</f>
        <v>6.2003332759312538E-2</v>
      </c>
      <c r="Y2649" s="94">
        <f>Table1[[#This Row],[Female Ballots]]/Table1[[#This Row],[Female Voters]]</f>
        <v>0.11850554582603619</v>
      </c>
      <c r="Z2649" s="95">
        <f>Table1[[#This Row],[Male Ballots]]/Table1[[#This Row],[Male Voters]]</f>
        <v>0.14021479713603818</v>
      </c>
      <c r="AA2649" s="94">
        <f>Table1[[#This Row],[Total Ballots]]/Table1[[#This Row],[Total Voters]]</f>
        <v>0.13133314463628645</v>
      </c>
    </row>
    <row r="2650" spans="1:27" s="7" customFormat="1" x14ac:dyDescent="0.35">
      <c r="A2650" s="102" t="s">
        <v>50</v>
      </c>
      <c r="B2650" s="103">
        <v>2021</v>
      </c>
      <c r="C2650" s="103" t="s">
        <v>82</v>
      </c>
      <c r="D2650" s="103"/>
      <c r="E2650" s="109"/>
      <c r="F2650" s="109"/>
      <c r="G2650" s="110" t="s">
        <v>63</v>
      </c>
      <c r="H2650" s="132">
        <v>2533.6610000000001</v>
      </c>
      <c r="I2650" s="132">
        <v>2880.5</v>
      </c>
      <c r="J2650" s="133">
        <v>5414.1610000000001</v>
      </c>
      <c r="K2650" s="112">
        <v>2134</v>
      </c>
      <c r="L2650" s="112">
        <v>2220</v>
      </c>
      <c r="M2650" s="112">
        <v>138</v>
      </c>
      <c r="N2650" s="112">
        <v>4492</v>
      </c>
      <c r="O2650" s="112">
        <v>464</v>
      </c>
      <c r="P2650" s="112">
        <v>398</v>
      </c>
      <c r="Q2650" s="112">
        <v>35</v>
      </c>
      <c r="R2650" s="113">
        <v>897</v>
      </c>
      <c r="S2650" s="94">
        <f>Table1[[#This Row],[Female Voters]]/Table1[[#This Row],[Female Population]]</f>
        <v>0.84225948143812446</v>
      </c>
      <c r="T2650" s="94">
        <f>Table1[[#This Row],[Male Voters]]/Table1[[#This Row],[Male Population]]</f>
        <v>0.77069953133136604</v>
      </c>
      <c r="U2650" s="94">
        <f>Table1[[#This Row],[Total Voters]]/Table1[[#This Row],[Total Population]]</f>
        <v>0.82967610309335094</v>
      </c>
      <c r="V2650" s="94">
        <f>Table1[[#This Row],[Female Ballots]]/Table1[[#This Row],[Female Population]]</f>
        <v>0.18313420777286304</v>
      </c>
      <c r="W2650" s="94">
        <f>Table1[[#This Row],[Male Ballots]]/Table1[[#This Row],[Male Population]]</f>
        <v>0.13817045651796564</v>
      </c>
      <c r="X2650" s="94">
        <f>Table1[[#This Row],[Total Ballots]]/Table1[[#This Row],[Total Population]]</f>
        <v>0.16567663946454492</v>
      </c>
      <c r="Y2650" s="94">
        <f>Table1[[#This Row],[Female Ballots]]/Table1[[#This Row],[Female Voters]]</f>
        <v>0.21743205248359887</v>
      </c>
      <c r="Z2650" s="95">
        <f>Table1[[#This Row],[Male Ballots]]/Table1[[#This Row],[Male Voters]]</f>
        <v>0.17927927927927928</v>
      </c>
      <c r="AA2650" s="94">
        <f>Table1[[#This Row],[Total Ballots]]/Table1[[#This Row],[Total Voters]]</f>
        <v>0.19968833481745324</v>
      </c>
    </row>
    <row r="2651" spans="1:27" s="7" customFormat="1" x14ac:dyDescent="0.35">
      <c r="A2651" s="102" t="s">
        <v>50</v>
      </c>
      <c r="B2651" s="103">
        <v>2021</v>
      </c>
      <c r="C2651" s="103" t="s">
        <v>82</v>
      </c>
      <c r="D2651" s="103"/>
      <c r="E2651" s="109"/>
      <c r="F2651" s="109"/>
      <c r="G2651" s="110" t="s">
        <v>64</v>
      </c>
      <c r="H2651" s="132">
        <v>2445.498</v>
      </c>
      <c r="I2651" s="132">
        <v>2532.9359999999997</v>
      </c>
      <c r="J2651" s="133">
        <v>4978.4339999999993</v>
      </c>
      <c r="K2651" s="112">
        <v>2227</v>
      </c>
      <c r="L2651" s="112">
        <v>2125</v>
      </c>
      <c r="M2651" s="112">
        <v>104</v>
      </c>
      <c r="N2651" s="112">
        <v>4456</v>
      </c>
      <c r="O2651" s="112">
        <v>813</v>
      </c>
      <c r="P2651" s="112">
        <v>710</v>
      </c>
      <c r="Q2651" s="112">
        <v>22</v>
      </c>
      <c r="R2651" s="113">
        <v>1545</v>
      </c>
      <c r="S2651" s="94">
        <f>Table1[[#This Row],[Female Voters]]/Table1[[#This Row],[Female Population]]</f>
        <v>0.91065296311835053</v>
      </c>
      <c r="T2651" s="94">
        <f>Table1[[#This Row],[Male Voters]]/Table1[[#This Row],[Male Population]]</f>
        <v>0.83894737174567391</v>
      </c>
      <c r="U2651" s="94">
        <f>Table1[[#This Row],[Total Voters]]/Table1[[#This Row],[Total Population]]</f>
        <v>0.89506057527326877</v>
      </c>
      <c r="V2651" s="94">
        <f>Table1[[#This Row],[Female Ballots]]/Table1[[#This Row],[Female Population]]</f>
        <v>0.33244762416489404</v>
      </c>
      <c r="W2651" s="94">
        <f>Table1[[#This Row],[Male Ballots]]/Table1[[#This Row],[Male Population]]</f>
        <v>0.28030712185384871</v>
      </c>
      <c r="X2651" s="94">
        <f>Table1[[#This Row],[Total Ballots]]/Table1[[#This Row],[Total Population]]</f>
        <v>0.31033855224353685</v>
      </c>
      <c r="Y2651" s="94">
        <f>Table1[[#This Row],[Female Ballots]]/Table1[[#This Row],[Female Voters]]</f>
        <v>0.36506511001347103</v>
      </c>
      <c r="Z2651" s="95">
        <f>Table1[[#This Row],[Male Ballots]]/Table1[[#This Row],[Male Voters]]</f>
        <v>0.33411764705882352</v>
      </c>
      <c r="AA2651" s="94">
        <f>Table1[[#This Row],[Total Ballots]]/Table1[[#This Row],[Total Voters]]</f>
        <v>0.34672351885098746</v>
      </c>
    </row>
    <row r="2652" spans="1:27" s="7" customFormat="1" x14ac:dyDescent="0.35">
      <c r="A2652" s="102" t="s">
        <v>50</v>
      </c>
      <c r="B2652" s="103">
        <v>2021</v>
      </c>
      <c r="C2652" s="103" t="s">
        <v>82</v>
      </c>
      <c r="D2652" s="103"/>
      <c r="E2652" s="109"/>
      <c r="F2652" s="109"/>
      <c r="G2652" s="110" t="s">
        <v>65</v>
      </c>
      <c r="H2652" s="132">
        <v>2234.529</v>
      </c>
      <c r="I2652" s="132">
        <v>2327.4470000000001</v>
      </c>
      <c r="J2652" s="133">
        <v>4561.9760000000006</v>
      </c>
      <c r="K2652" s="112">
        <v>2016</v>
      </c>
      <c r="L2652" s="112">
        <v>2081</v>
      </c>
      <c r="M2652" s="112">
        <v>68</v>
      </c>
      <c r="N2652" s="112">
        <v>4165</v>
      </c>
      <c r="O2652" s="112">
        <v>822</v>
      </c>
      <c r="P2652" s="112">
        <v>800</v>
      </c>
      <c r="Q2652" s="112">
        <v>21</v>
      </c>
      <c r="R2652" s="113">
        <v>1643</v>
      </c>
      <c r="S2652" s="94">
        <f>Table1[[#This Row],[Female Voters]]/Table1[[#This Row],[Female Population]]</f>
        <v>0.90220355162094568</v>
      </c>
      <c r="T2652" s="94">
        <f>Table1[[#This Row],[Male Voters]]/Table1[[#This Row],[Male Population]]</f>
        <v>0.89411273382379919</v>
      </c>
      <c r="U2652" s="94">
        <f>Table1[[#This Row],[Total Voters]]/Table1[[#This Row],[Total Population]]</f>
        <v>0.9129815676364802</v>
      </c>
      <c r="V2652" s="94">
        <f>Table1[[#This Row],[Female Ballots]]/Table1[[#This Row],[Female Population]]</f>
        <v>0.3678627576549689</v>
      </c>
      <c r="W2652" s="94">
        <f>Table1[[#This Row],[Male Ballots]]/Table1[[#This Row],[Male Population]]</f>
        <v>0.34372426096061476</v>
      </c>
      <c r="X2652" s="94">
        <f>Table1[[#This Row],[Total Ballots]]/Table1[[#This Row],[Total Population]]</f>
        <v>0.36015095213126941</v>
      </c>
      <c r="Y2652" s="94">
        <f>Table1[[#This Row],[Female Ballots]]/Table1[[#This Row],[Female Voters]]</f>
        <v>0.40773809523809523</v>
      </c>
      <c r="Z2652" s="95">
        <f>Table1[[#This Row],[Male Ballots]]/Table1[[#This Row],[Male Voters]]</f>
        <v>0.38443056222969724</v>
      </c>
      <c r="AA2652" s="94">
        <f>Table1[[#This Row],[Total Ballots]]/Table1[[#This Row],[Total Voters]]</f>
        <v>0.3944777911164466</v>
      </c>
    </row>
    <row r="2653" spans="1:27" s="7" customFormat="1" x14ac:dyDescent="0.35">
      <c r="A2653" s="102" t="s">
        <v>50</v>
      </c>
      <c r="B2653" s="103">
        <v>2021</v>
      </c>
      <c r="C2653" s="103" t="s">
        <v>82</v>
      </c>
      <c r="D2653" s="103"/>
      <c r="E2653" s="109"/>
      <c r="F2653" s="109"/>
      <c r="G2653" s="110" t="s">
        <v>66</v>
      </c>
      <c r="H2653" s="132">
        <v>3011.6149999999998</v>
      </c>
      <c r="I2653" s="132">
        <v>2829.402</v>
      </c>
      <c r="J2653" s="133">
        <v>5841.018</v>
      </c>
      <c r="K2653" s="112">
        <v>2700</v>
      </c>
      <c r="L2653" s="112">
        <v>2480</v>
      </c>
      <c r="M2653" s="112">
        <v>76</v>
      </c>
      <c r="N2653" s="112">
        <v>5256</v>
      </c>
      <c r="O2653" s="112">
        <v>1435</v>
      </c>
      <c r="P2653" s="112">
        <v>1205</v>
      </c>
      <c r="Q2653" s="112">
        <v>28</v>
      </c>
      <c r="R2653" s="113">
        <v>2668</v>
      </c>
      <c r="S2653" s="94">
        <f>Table1[[#This Row],[Female Voters]]/Table1[[#This Row],[Female Population]]</f>
        <v>0.89652893879197715</v>
      </c>
      <c r="T2653" s="94">
        <f>Table1[[#This Row],[Male Voters]]/Table1[[#This Row],[Male Population]]</f>
        <v>0.87651030147006326</v>
      </c>
      <c r="U2653" s="94">
        <f>Table1[[#This Row],[Total Voters]]/Table1[[#This Row],[Total Population]]</f>
        <v>0.8998431437807588</v>
      </c>
      <c r="V2653" s="94">
        <f>Table1[[#This Row],[Female Ballots]]/Table1[[#This Row],[Female Population]]</f>
        <v>0.47648852858018043</v>
      </c>
      <c r="W2653" s="94">
        <f>Table1[[#This Row],[Male Ballots]]/Table1[[#This Row],[Male Population]]</f>
        <v>0.42588504567396218</v>
      </c>
      <c r="X2653" s="94">
        <f>Table1[[#This Row],[Total Ballots]]/Table1[[#This Row],[Total Population]]</f>
        <v>0.45676969322813249</v>
      </c>
      <c r="Y2653" s="94">
        <f>Table1[[#This Row],[Female Ballots]]/Table1[[#This Row],[Female Voters]]</f>
        <v>0.53148148148148144</v>
      </c>
      <c r="Z2653" s="95">
        <f>Table1[[#This Row],[Male Ballots]]/Table1[[#This Row],[Male Voters]]</f>
        <v>0.48588709677419356</v>
      </c>
      <c r="AA2653" s="94">
        <f>Table1[[#This Row],[Total Ballots]]/Table1[[#This Row],[Total Voters]]</f>
        <v>0.50761035007610356</v>
      </c>
    </row>
    <row r="2654" spans="1:27" s="7" customFormat="1" x14ac:dyDescent="0.35">
      <c r="A2654" s="102" t="s">
        <v>50</v>
      </c>
      <c r="B2654" s="103">
        <v>2021</v>
      </c>
      <c r="C2654" s="103" t="s">
        <v>82</v>
      </c>
      <c r="D2654" s="103"/>
      <c r="E2654" s="109"/>
      <c r="F2654" s="109"/>
      <c r="G2654" s="110" t="s">
        <v>67</v>
      </c>
      <c r="H2654" s="132">
        <v>4440.2368999999999</v>
      </c>
      <c r="I2654" s="132">
        <v>4254.21</v>
      </c>
      <c r="J2654" s="133">
        <v>8694.4473999999991</v>
      </c>
      <c r="K2654" s="112">
        <v>4163</v>
      </c>
      <c r="L2654" s="112">
        <v>4025</v>
      </c>
      <c r="M2654" s="112">
        <v>80</v>
      </c>
      <c r="N2654" s="112">
        <v>8268</v>
      </c>
      <c r="O2654" s="112">
        <v>2677</v>
      </c>
      <c r="P2654" s="112">
        <v>2551</v>
      </c>
      <c r="Q2654" s="112">
        <v>41</v>
      </c>
      <c r="R2654" s="113">
        <v>5269</v>
      </c>
      <c r="S2654" s="94">
        <f>Table1[[#This Row],[Female Voters]]/Table1[[#This Row],[Female Population]]</f>
        <v>0.93756258815830307</v>
      </c>
      <c r="T2654" s="94">
        <f>Table1[[#This Row],[Male Voters]]/Table1[[#This Row],[Male Population]]</f>
        <v>0.94612160659675948</v>
      </c>
      <c r="U2654" s="94">
        <f>Table1[[#This Row],[Total Voters]]/Table1[[#This Row],[Total Population]]</f>
        <v>0.9509517534144839</v>
      </c>
      <c r="V2654" s="94">
        <f>Table1[[#This Row],[Female Ballots]]/Table1[[#This Row],[Female Population]]</f>
        <v>0.60289575990866617</v>
      </c>
      <c r="W2654" s="94">
        <f>Table1[[#This Row],[Male Ballots]]/Table1[[#This Row],[Male Population]]</f>
        <v>0.59964129650393372</v>
      </c>
      <c r="X2654" s="94">
        <f>Table1[[#This Row],[Total Ballots]]/Table1[[#This Row],[Total Population]]</f>
        <v>0.6060189633213493</v>
      </c>
      <c r="Y2654" s="94">
        <f>Table1[[#This Row],[Female Ballots]]/Table1[[#This Row],[Female Voters]]</f>
        <v>0.64304588037472976</v>
      </c>
      <c r="Z2654" s="95">
        <f>Table1[[#This Row],[Male Ballots]]/Table1[[#This Row],[Male Voters]]</f>
        <v>0.6337888198757764</v>
      </c>
      <c r="AA2654" s="94">
        <f>Table1[[#This Row],[Total Ballots]]/Table1[[#This Row],[Total Voters]]</f>
        <v>0.63727624576681186</v>
      </c>
    </row>
    <row r="2655" spans="1:27" s="7" customFormat="1" x14ac:dyDescent="0.35">
      <c r="A2655" s="102" t="s">
        <v>29</v>
      </c>
      <c r="B2655" s="103">
        <v>2021</v>
      </c>
      <c r="C2655" s="103" t="s">
        <v>82</v>
      </c>
      <c r="D2655" s="16" t="s">
        <v>87</v>
      </c>
      <c r="E2655" s="109"/>
      <c r="F2655" s="109"/>
      <c r="G2655" s="110" t="s">
        <v>79</v>
      </c>
      <c r="H2655" s="132">
        <v>9131.7109</v>
      </c>
      <c r="I2655" s="132">
        <v>9480.4366000000009</v>
      </c>
      <c r="J2655" s="133">
        <v>18612.148099999999</v>
      </c>
      <c r="K2655" s="104">
        <v>7825</v>
      </c>
      <c r="L2655" s="104">
        <v>7869</v>
      </c>
      <c r="M2655" s="104">
        <v>258</v>
      </c>
      <c r="N2655" s="104">
        <v>15952</v>
      </c>
      <c r="O2655" s="104">
        <v>3505</v>
      </c>
      <c r="P2655" s="104">
        <v>3377</v>
      </c>
      <c r="Q2655" s="104">
        <v>91</v>
      </c>
      <c r="R2655" s="104">
        <v>6973</v>
      </c>
      <c r="S2655" s="94">
        <f>Table1[[#This Row],[Female Voters]]/Table1[[#This Row],[Female Population]]</f>
        <v>0.85690404412605747</v>
      </c>
      <c r="T2655" s="94">
        <f>Table1[[#This Row],[Male Voters]]/Table1[[#This Row],[Male Population]]</f>
        <v>0.83002506445747437</v>
      </c>
      <c r="U2655" s="94">
        <f>Table1[[#This Row],[Total Voters]]/Table1[[#This Row],[Total Population]]</f>
        <v>0.8570746328845299</v>
      </c>
      <c r="V2655" s="94">
        <f>Table1[[#This Row],[Female Ballots]]/Table1[[#This Row],[Female Population]]</f>
        <v>0.38382730666604875</v>
      </c>
      <c r="W2655" s="94">
        <f>Table1[[#This Row],[Male Ballots]]/Table1[[#This Row],[Male Population]]</f>
        <v>0.35620722362090368</v>
      </c>
      <c r="X2655" s="94">
        <f>Table1[[#This Row],[Total Ballots]]/Table1[[#This Row],[Total Population]]</f>
        <v>0.37464778178935726</v>
      </c>
      <c r="Y2655" s="94">
        <f>Table1[[#This Row],[Female Ballots]]/Table1[[#This Row],[Female Voters]]</f>
        <v>0.44792332268370605</v>
      </c>
      <c r="Z2655" s="95">
        <f>Table1[[#This Row],[Male Ballots]]/Table1[[#This Row],[Male Voters]]</f>
        <v>0.42915237005972806</v>
      </c>
      <c r="AA2655" s="94">
        <f>Table1[[#This Row],[Total Ballots]]/Table1[[#This Row],[Total Voters]]</f>
        <v>0.43712387161484456</v>
      </c>
    </row>
    <row r="2656" spans="1:27" s="7" customFormat="1" x14ac:dyDescent="0.35">
      <c r="A2656" s="102" t="s">
        <v>29</v>
      </c>
      <c r="B2656" s="103">
        <v>2021</v>
      </c>
      <c r="C2656" s="103" t="s">
        <v>82</v>
      </c>
      <c r="D2656" s="16" t="s">
        <v>87</v>
      </c>
      <c r="E2656" s="109"/>
      <c r="F2656" s="109"/>
      <c r="G2656" s="110" t="s">
        <v>62</v>
      </c>
      <c r="H2656" s="132">
        <v>672.35749999999996</v>
      </c>
      <c r="I2656" s="132">
        <v>747.36959999999999</v>
      </c>
      <c r="J2656" s="133">
        <v>1419.7272</v>
      </c>
      <c r="K2656" s="112">
        <v>458</v>
      </c>
      <c r="L2656" s="112">
        <v>461</v>
      </c>
      <c r="M2656" s="112">
        <v>31</v>
      </c>
      <c r="N2656" s="112">
        <v>950</v>
      </c>
      <c r="O2656" s="112">
        <v>80</v>
      </c>
      <c r="P2656" s="112">
        <v>82</v>
      </c>
      <c r="Q2656" s="112">
        <v>8</v>
      </c>
      <c r="R2656" s="113">
        <v>170</v>
      </c>
      <c r="S2656" s="94">
        <f>Table1[[#This Row],[Female Voters]]/Table1[[#This Row],[Female Population]]</f>
        <v>0.68118523255857188</v>
      </c>
      <c r="T2656" s="94">
        <f>Table1[[#This Row],[Male Voters]]/Table1[[#This Row],[Male Population]]</f>
        <v>0.61683001288786699</v>
      </c>
      <c r="U2656" s="94">
        <f>Table1[[#This Row],[Total Voters]]/Table1[[#This Row],[Total Population]]</f>
        <v>0.66914263528937101</v>
      </c>
      <c r="V2656" s="94">
        <f>Table1[[#This Row],[Female Ballots]]/Table1[[#This Row],[Female Population]]</f>
        <v>0.11898432009756715</v>
      </c>
      <c r="W2656" s="94">
        <f>Table1[[#This Row],[Male Ballots]]/Table1[[#This Row],[Male Population]]</f>
        <v>0.10971813678265747</v>
      </c>
      <c r="X2656" s="94">
        <f>Table1[[#This Row],[Total Ballots]]/Table1[[#This Row],[Total Population]]</f>
        <v>0.11974131368336113</v>
      </c>
      <c r="Y2656" s="94">
        <f>Table1[[#This Row],[Female Ballots]]/Table1[[#This Row],[Female Voters]]</f>
        <v>0.17467248908296942</v>
      </c>
      <c r="Z2656" s="95">
        <f>Table1[[#This Row],[Male Ballots]]/Table1[[#This Row],[Male Voters]]</f>
        <v>0.17787418655097614</v>
      </c>
      <c r="AA2656" s="94">
        <f>Table1[[#This Row],[Total Ballots]]/Table1[[#This Row],[Total Voters]]</f>
        <v>0.17894736842105263</v>
      </c>
    </row>
    <row r="2657" spans="1:27" s="7" customFormat="1" x14ac:dyDescent="0.35">
      <c r="A2657" s="102" t="s">
        <v>29</v>
      </c>
      <c r="B2657" s="103">
        <v>2021</v>
      </c>
      <c r="C2657" s="103" t="s">
        <v>82</v>
      </c>
      <c r="D2657" s="16" t="s">
        <v>87</v>
      </c>
      <c r="E2657" s="109"/>
      <c r="F2657" s="109"/>
      <c r="G2657" s="110" t="s">
        <v>63</v>
      </c>
      <c r="H2657" s="132">
        <v>1131.4536000000001</v>
      </c>
      <c r="I2657" s="132">
        <v>1173.1639</v>
      </c>
      <c r="J2657" s="133">
        <v>2304.6178</v>
      </c>
      <c r="K2657" s="112">
        <v>926</v>
      </c>
      <c r="L2657" s="112">
        <v>917</v>
      </c>
      <c r="M2657" s="112">
        <v>44</v>
      </c>
      <c r="N2657" s="112">
        <v>1887</v>
      </c>
      <c r="O2657" s="112">
        <v>186</v>
      </c>
      <c r="P2657" s="112">
        <v>158</v>
      </c>
      <c r="Q2657" s="112">
        <v>11</v>
      </c>
      <c r="R2657" s="113">
        <v>355</v>
      </c>
      <c r="S2657" s="94">
        <f>Table1[[#This Row],[Female Voters]]/Table1[[#This Row],[Female Population]]</f>
        <v>0.8184162390751154</v>
      </c>
      <c r="T2657" s="94">
        <f>Table1[[#This Row],[Male Voters]]/Table1[[#This Row],[Male Population]]</f>
        <v>0.7816469633953107</v>
      </c>
      <c r="U2657" s="94">
        <f>Table1[[#This Row],[Total Voters]]/Table1[[#This Row],[Total Population]]</f>
        <v>0.81879086415109703</v>
      </c>
      <c r="V2657" s="94">
        <f>Table1[[#This Row],[Female Ballots]]/Table1[[#This Row],[Female Population]]</f>
        <v>0.16439030288117867</v>
      </c>
      <c r="W2657" s="94">
        <f>Table1[[#This Row],[Male Ballots]]/Table1[[#This Row],[Male Population]]</f>
        <v>0.13467853894924656</v>
      </c>
      <c r="X2657" s="94">
        <f>Table1[[#This Row],[Total Ballots]]/Table1[[#This Row],[Total Population]]</f>
        <v>0.15403855684877554</v>
      </c>
      <c r="Y2657" s="94">
        <f>Table1[[#This Row],[Female Ballots]]/Table1[[#This Row],[Female Voters]]</f>
        <v>0.20086393088552915</v>
      </c>
      <c r="Z2657" s="95">
        <f>Table1[[#This Row],[Male Ballots]]/Table1[[#This Row],[Male Voters]]</f>
        <v>0.17230098146128681</v>
      </c>
      <c r="AA2657" s="94">
        <f>Table1[[#This Row],[Total Ballots]]/Table1[[#This Row],[Total Voters]]</f>
        <v>0.18812930577636461</v>
      </c>
    </row>
    <row r="2658" spans="1:27" s="7" customFormat="1" x14ac:dyDescent="0.35">
      <c r="A2658" s="102" t="s">
        <v>29</v>
      </c>
      <c r="B2658" s="103">
        <v>2021</v>
      </c>
      <c r="C2658" s="103" t="s">
        <v>82</v>
      </c>
      <c r="D2658" s="16" t="s">
        <v>87</v>
      </c>
      <c r="E2658" s="109"/>
      <c r="F2658" s="109"/>
      <c r="G2658" s="110" t="s">
        <v>64</v>
      </c>
      <c r="H2658" s="132">
        <v>1439.5232000000001</v>
      </c>
      <c r="I2658" s="132">
        <v>1522.6876999999999</v>
      </c>
      <c r="J2658" s="133">
        <v>2962.21</v>
      </c>
      <c r="K2658" s="112">
        <v>1154</v>
      </c>
      <c r="L2658" s="112">
        <v>1185</v>
      </c>
      <c r="M2658" s="112">
        <v>47</v>
      </c>
      <c r="N2658" s="112">
        <v>2386</v>
      </c>
      <c r="O2658" s="112">
        <v>379</v>
      </c>
      <c r="P2658" s="112">
        <v>346</v>
      </c>
      <c r="Q2658" s="112">
        <v>17</v>
      </c>
      <c r="R2658" s="113">
        <v>742</v>
      </c>
      <c r="S2658" s="94">
        <f>Table1[[#This Row],[Female Voters]]/Table1[[#This Row],[Female Population]]</f>
        <v>0.80165432554334648</v>
      </c>
      <c r="T2658" s="94">
        <f>Table1[[#This Row],[Male Voters]]/Table1[[#This Row],[Male Population]]</f>
        <v>0.77822917989026907</v>
      </c>
      <c r="U2658" s="94">
        <f>Table1[[#This Row],[Total Voters]]/Table1[[#This Row],[Total Population]]</f>
        <v>0.80547969252686336</v>
      </c>
      <c r="V2658" s="94">
        <f>Table1[[#This Row],[Female Ballots]]/Table1[[#This Row],[Female Population]]</f>
        <v>0.26328161991414933</v>
      </c>
      <c r="W2658" s="94">
        <f>Table1[[#This Row],[Male Ballots]]/Table1[[#This Row],[Male Population]]</f>
        <v>0.22722978585825576</v>
      </c>
      <c r="X2658" s="94">
        <f>Table1[[#This Row],[Total Ballots]]/Table1[[#This Row],[Total Population]]</f>
        <v>0.25048865542956106</v>
      </c>
      <c r="Y2658" s="94">
        <f>Table1[[#This Row],[Female Ballots]]/Table1[[#This Row],[Female Voters]]</f>
        <v>0.32842287694974004</v>
      </c>
      <c r="Z2658" s="95">
        <f>Table1[[#This Row],[Male Ballots]]/Table1[[#This Row],[Male Voters]]</f>
        <v>0.29198312236286922</v>
      </c>
      <c r="AA2658" s="94">
        <f>Table1[[#This Row],[Total Ballots]]/Table1[[#This Row],[Total Voters]]</f>
        <v>0.31098072087175188</v>
      </c>
    </row>
    <row r="2659" spans="1:27" s="7" customFormat="1" x14ac:dyDescent="0.35">
      <c r="A2659" s="102" t="s">
        <v>29</v>
      </c>
      <c r="B2659" s="103">
        <v>2021</v>
      </c>
      <c r="C2659" s="103" t="s">
        <v>82</v>
      </c>
      <c r="D2659" s="16" t="s">
        <v>87</v>
      </c>
      <c r="E2659" s="109"/>
      <c r="F2659" s="109"/>
      <c r="G2659" s="110" t="s">
        <v>65</v>
      </c>
      <c r="H2659" s="132">
        <v>1333.1952000000001</v>
      </c>
      <c r="I2659" s="132">
        <v>1457.2964999999999</v>
      </c>
      <c r="J2659" s="133">
        <v>2790.4920000000002</v>
      </c>
      <c r="K2659" s="112">
        <v>1112</v>
      </c>
      <c r="L2659" s="112">
        <v>1128</v>
      </c>
      <c r="M2659" s="112">
        <v>40</v>
      </c>
      <c r="N2659" s="112">
        <v>2280</v>
      </c>
      <c r="O2659" s="112">
        <v>440</v>
      </c>
      <c r="P2659" s="112">
        <v>430</v>
      </c>
      <c r="Q2659" s="112">
        <v>17</v>
      </c>
      <c r="R2659" s="113">
        <v>887</v>
      </c>
      <c r="S2659" s="94">
        <f>Table1[[#This Row],[Female Voters]]/Table1[[#This Row],[Female Population]]</f>
        <v>0.83408641135221606</v>
      </c>
      <c r="T2659" s="94">
        <f>Table1[[#This Row],[Male Voters]]/Table1[[#This Row],[Male Population]]</f>
        <v>0.77403603178900116</v>
      </c>
      <c r="U2659" s="94">
        <f>Table1[[#This Row],[Total Voters]]/Table1[[#This Row],[Total Population]]</f>
        <v>0.8170602173380177</v>
      </c>
      <c r="V2659" s="94">
        <f>Table1[[#This Row],[Female Ballots]]/Table1[[#This Row],[Female Population]]</f>
        <v>0.33003419154224373</v>
      </c>
      <c r="W2659" s="94">
        <f>Table1[[#This Row],[Male Ballots]]/Table1[[#This Row],[Male Population]]</f>
        <v>0.29506692701176462</v>
      </c>
      <c r="X2659" s="94">
        <f>Table1[[#This Row],[Total Ballots]]/Table1[[#This Row],[Total Population]]</f>
        <v>0.31786509332404461</v>
      </c>
      <c r="Y2659" s="94">
        <f>Table1[[#This Row],[Female Ballots]]/Table1[[#This Row],[Female Voters]]</f>
        <v>0.39568345323741005</v>
      </c>
      <c r="Z2659" s="95">
        <f>Table1[[#This Row],[Male Ballots]]/Table1[[#This Row],[Male Voters]]</f>
        <v>0.38120567375886527</v>
      </c>
      <c r="AA2659" s="94">
        <f>Table1[[#This Row],[Total Ballots]]/Table1[[#This Row],[Total Voters]]</f>
        <v>0.38903508771929823</v>
      </c>
    </row>
    <row r="2660" spans="1:27" s="7" customFormat="1" x14ac:dyDescent="0.35">
      <c r="A2660" s="102" t="s">
        <v>29</v>
      </c>
      <c r="B2660" s="103">
        <v>2021</v>
      </c>
      <c r="C2660" s="103" t="s">
        <v>82</v>
      </c>
      <c r="D2660" s="16" t="s">
        <v>87</v>
      </c>
      <c r="E2660" s="109"/>
      <c r="F2660" s="109"/>
      <c r="G2660" s="110" t="s">
        <v>66</v>
      </c>
      <c r="H2660" s="132">
        <v>1756.8915999999999</v>
      </c>
      <c r="I2660" s="132">
        <v>1714.0708</v>
      </c>
      <c r="J2660" s="133">
        <v>3470.9629999999997</v>
      </c>
      <c r="K2660" s="112">
        <v>1512</v>
      </c>
      <c r="L2660" s="112">
        <v>1485</v>
      </c>
      <c r="M2660" s="112">
        <v>47</v>
      </c>
      <c r="N2660" s="112">
        <v>3044</v>
      </c>
      <c r="O2660" s="112">
        <v>760</v>
      </c>
      <c r="P2660" s="112">
        <v>680</v>
      </c>
      <c r="Q2660" s="112">
        <v>17</v>
      </c>
      <c r="R2660" s="113">
        <v>1457</v>
      </c>
      <c r="S2660" s="94">
        <f>Table1[[#This Row],[Female Voters]]/Table1[[#This Row],[Female Population]]</f>
        <v>0.86061086523494112</v>
      </c>
      <c r="T2660" s="94">
        <f>Table1[[#This Row],[Male Voters]]/Table1[[#This Row],[Male Population]]</f>
        <v>0.86635861249138602</v>
      </c>
      <c r="U2660" s="94">
        <f>Table1[[#This Row],[Total Voters]]/Table1[[#This Row],[Total Population]]</f>
        <v>0.87699004570201422</v>
      </c>
      <c r="V2660" s="94">
        <f>Table1[[#This Row],[Female Ballots]]/Table1[[#This Row],[Female Population]]</f>
        <v>0.43258218093819789</v>
      </c>
      <c r="W2660" s="94">
        <f>Table1[[#This Row],[Male Ballots]]/Table1[[#This Row],[Male Population]]</f>
        <v>0.39671640167955724</v>
      </c>
      <c r="X2660" s="94">
        <f>Table1[[#This Row],[Total Ballots]]/Table1[[#This Row],[Total Population]]</f>
        <v>0.41976823146775122</v>
      </c>
      <c r="Y2660" s="94">
        <f>Table1[[#This Row],[Female Ballots]]/Table1[[#This Row],[Female Voters]]</f>
        <v>0.50264550264550267</v>
      </c>
      <c r="Z2660" s="95">
        <f>Table1[[#This Row],[Male Ballots]]/Table1[[#This Row],[Male Voters]]</f>
        <v>0.45791245791245794</v>
      </c>
      <c r="AA2660" s="94">
        <f>Table1[[#This Row],[Total Ballots]]/Table1[[#This Row],[Total Voters]]</f>
        <v>0.47864651773981604</v>
      </c>
    </row>
    <row r="2661" spans="1:27" s="7" customFormat="1" x14ac:dyDescent="0.35">
      <c r="A2661" s="102" t="s">
        <v>29</v>
      </c>
      <c r="B2661" s="103">
        <v>2021</v>
      </c>
      <c r="C2661" s="103" t="s">
        <v>82</v>
      </c>
      <c r="D2661" s="16" t="s">
        <v>87</v>
      </c>
      <c r="E2661" s="109"/>
      <c r="F2661" s="109"/>
      <c r="G2661" s="110" t="s">
        <v>67</v>
      </c>
      <c r="H2661" s="132">
        <v>2798.2898</v>
      </c>
      <c r="I2661" s="132">
        <v>2865.8481000000002</v>
      </c>
      <c r="J2661" s="133">
        <v>5664.1381000000001</v>
      </c>
      <c r="K2661" s="112">
        <v>2663</v>
      </c>
      <c r="L2661" s="112">
        <v>2693</v>
      </c>
      <c r="M2661" s="112">
        <v>49</v>
      </c>
      <c r="N2661" s="112">
        <v>5405</v>
      </c>
      <c r="O2661" s="112">
        <v>1660</v>
      </c>
      <c r="P2661" s="112">
        <v>1681</v>
      </c>
      <c r="Q2661" s="112">
        <v>21</v>
      </c>
      <c r="R2661" s="113">
        <v>3362</v>
      </c>
      <c r="S2661" s="94">
        <f>Table1[[#This Row],[Female Voters]]/Table1[[#This Row],[Female Population]]</f>
        <v>0.95165268443604378</v>
      </c>
      <c r="T2661" s="94">
        <f>Table1[[#This Row],[Male Voters]]/Table1[[#This Row],[Male Population]]</f>
        <v>0.93968692897575412</v>
      </c>
      <c r="U2661" s="94">
        <f>Table1[[#This Row],[Total Voters]]/Table1[[#This Row],[Total Population]]</f>
        <v>0.95424933230353259</v>
      </c>
      <c r="V2661" s="94">
        <f>Table1[[#This Row],[Female Ballots]]/Table1[[#This Row],[Female Population]]</f>
        <v>0.59321947283658749</v>
      </c>
      <c r="W2661" s="94">
        <f>Table1[[#This Row],[Male Ballots]]/Table1[[#This Row],[Male Population]]</f>
        <v>0.5865628398099676</v>
      </c>
      <c r="X2661" s="94">
        <f>Table1[[#This Row],[Total Ballots]]/Table1[[#This Row],[Total Population]]</f>
        <v>0.59355897413588843</v>
      </c>
      <c r="Y2661" s="94">
        <f>Table1[[#This Row],[Female Ballots]]/Table1[[#This Row],[Female Voters]]</f>
        <v>0.62335711603454746</v>
      </c>
      <c r="Z2661" s="95">
        <f>Table1[[#This Row],[Male Ballots]]/Table1[[#This Row],[Male Voters]]</f>
        <v>0.62421091719272193</v>
      </c>
      <c r="AA2661" s="94">
        <f>Table1[[#This Row],[Total Ballots]]/Table1[[#This Row],[Total Voters]]</f>
        <v>0.62201665124884364</v>
      </c>
    </row>
    <row r="2662" spans="1:27" s="7" customFormat="1" x14ac:dyDescent="0.35">
      <c r="A2662" s="102" t="s">
        <v>42</v>
      </c>
      <c r="B2662" s="103">
        <v>2021</v>
      </c>
      <c r="C2662" s="103" t="s">
        <v>82</v>
      </c>
      <c r="D2662" s="103"/>
      <c r="E2662" s="109"/>
      <c r="F2662" s="109"/>
      <c r="G2662" s="110" t="s">
        <v>79</v>
      </c>
      <c r="H2662" s="132">
        <v>32623.433699999994</v>
      </c>
      <c r="I2662" s="132">
        <v>32176.482899999999</v>
      </c>
      <c r="J2662" s="133">
        <v>64799.914799999999</v>
      </c>
      <c r="K2662" s="104">
        <v>27267</v>
      </c>
      <c r="L2662" s="104">
        <v>25909</v>
      </c>
      <c r="M2662" s="104">
        <v>916</v>
      </c>
      <c r="N2662" s="104">
        <v>54092</v>
      </c>
      <c r="O2662" s="104">
        <v>10652</v>
      </c>
      <c r="P2662" s="104">
        <v>9809</v>
      </c>
      <c r="Q2662" s="104">
        <v>253</v>
      </c>
      <c r="R2662" s="104">
        <v>20714</v>
      </c>
      <c r="S2662" s="94">
        <f>Table1[[#This Row],[Female Voters]]/Table1[[#This Row],[Female Population]]</f>
        <v>0.83581024151973327</v>
      </c>
      <c r="T2662" s="94">
        <f>Table1[[#This Row],[Male Voters]]/Table1[[#This Row],[Male Population]]</f>
        <v>0.80521541401903818</v>
      </c>
      <c r="U2662" s="94">
        <f>Table1[[#This Row],[Total Voters]]/Table1[[#This Row],[Total Population]]</f>
        <v>0.83475418396692092</v>
      </c>
      <c r="V2662" s="94">
        <f>Table1[[#This Row],[Female Ballots]]/Table1[[#This Row],[Female Population]]</f>
        <v>0.32651375995409099</v>
      </c>
      <c r="W2662" s="94">
        <f>Table1[[#This Row],[Male Ballots]]/Table1[[#This Row],[Male Population]]</f>
        <v>0.30484997476215775</v>
      </c>
      <c r="X2662" s="94">
        <f>Table1[[#This Row],[Total Ballots]]/Table1[[#This Row],[Total Population]]</f>
        <v>0.3196609141220661</v>
      </c>
      <c r="Y2662" s="94">
        <f>Table1[[#This Row],[Female Ballots]]/Table1[[#This Row],[Female Voters]]</f>
        <v>0.3906553709612352</v>
      </c>
      <c r="Z2662" s="95">
        <f>Table1[[#This Row],[Male Ballots]]/Table1[[#This Row],[Male Voters]]</f>
        <v>0.37859431085723105</v>
      </c>
      <c r="AA2662" s="94">
        <f>Table1[[#This Row],[Total Ballots]]/Table1[[#This Row],[Total Voters]]</f>
        <v>0.38294017599645047</v>
      </c>
    </row>
    <row r="2663" spans="1:27" s="7" customFormat="1" x14ac:dyDescent="0.35">
      <c r="A2663" s="102" t="s">
        <v>42</v>
      </c>
      <c r="B2663" s="103">
        <v>2021</v>
      </c>
      <c r="C2663" s="103" t="s">
        <v>82</v>
      </c>
      <c r="D2663" s="103"/>
      <c r="E2663" s="109"/>
      <c r="F2663" s="109"/>
      <c r="G2663" s="110" t="s">
        <v>62</v>
      </c>
      <c r="H2663" s="132">
        <v>2994.9477000000006</v>
      </c>
      <c r="I2663" s="132">
        <v>3268.8631</v>
      </c>
      <c r="J2663" s="133">
        <v>6263.8107999999993</v>
      </c>
      <c r="K2663" s="112">
        <v>2089</v>
      </c>
      <c r="L2663" s="112">
        <v>2239</v>
      </c>
      <c r="M2663" s="112">
        <v>92</v>
      </c>
      <c r="N2663" s="112">
        <v>4420</v>
      </c>
      <c r="O2663" s="112">
        <v>306</v>
      </c>
      <c r="P2663" s="112">
        <v>295</v>
      </c>
      <c r="Q2663" s="112">
        <v>15</v>
      </c>
      <c r="R2663" s="113">
        <v>616</v>
      </c>
      <c r="S2663" s="94">
        <f>Table1[[#This Row],[Female Voters]]/Table1[[#This Row],[Female Population]]</f>
        <v>0.69750800656719303</v>
      </c>
      <c r="T2663" s="94">
        <f>Table1[[#This Row],[Male Voters]]/Table1[[#This Row],[Male Population]]</f>
        <v>0.68494761986208597</v>
      </c>
      <c r="U2663" s="94">
        <f>Table1[[#This Row],[Total Voters]]/Table1[[#This Row],[Total Population]]</f>
        <v>0.70564072592997229</v>
      </c>
      <c r="V2663" s="94">
        <f>Table1[[#This Row],[Female Ballots]]/Table1[[#This Row],[Female Population]]</f>
        <v>0.10217206797968456</v>
      </c>
      <c r="W2663" s="94">
        <f>Table1[[#This Row],[Male Ballots]]/Table1[[#This Row],[Male Population]]</f>
        <v>9.0245443438729506E-2</v>
      </c>
      <c r="X2663" s="94">
        <f>Table1[[#This Row],[Total Ballots]]/Table1[[#This Row],[Total Population]]</f>
        <v>9.83426894056251E-2</v>
      </c>
      <c r="Y2663" s="94">
        <f>Table1[[#This Row],[Female Ballots]]/Table1[[#This Row],[Female Voters]]</f>
        <v>0.14648157012924845</v>
      </c>
      <c r="Z2663" s="95">
        <f>Table1[[#This Row],[Male Ballots]]/Table1[[#This Row],[Male Voters]]</f>
        <v>0.1317552478785172</v>
      </c>
      <c r="AA2663" s="94">
        <f>Table1[[#This Row],[Total Ballots]]/Table1[[#This Row],[Total Voters]]</f>
        <v>0.13936651583710408</v>
      </c>
    </row>
    <row r="2664" spans="1:27" s="7" customFormat="1" x14ac:dyDescent="0.35">
      <c r="A2664" s="102" t="s">
        <v>42</v>
      </c>
      <c r="B2664" s="103">
        <v>2021</v>
      </c>
      <c r="C2664" s="103" t="s">
        <v>82</v>
      </c>
      <c r="D2664" s="103"/>
      <c r="E2664" s="109"/>
      <c r="F2664" s="109"/>
      <c r="G2664" s="110" t="s">
        <v>63</v>
      </c>
      <c r="H2664" s="132">
        <v>4595.0370000000003</v>
      </c>
      <c r="I2664" s="132">
        <v>4791.0429999999997</v>
      </c>
      <c r="J2664" s="133">
        <v>9386.0789999999997</v>
      </c>
      <c r="K2664" s="112">
        <v>3824</v>
      </c>
      <c r="L2664" s="112">
        <v>3708</v>
      </c>
      <c r="M2664" s="112">
        <v>172</v>
      </c>
      <c r="N2664" s="112">
        <v>7704</v>
      </c>
      <c r="O2664" s="112">
        <v>620</v>
      </c>
      <c r="P2664" s="112">
        <v>550</v>
      </c>
      <c r="Q2664" s="112">
        <v>36</v>
      </c>
      <c r="R2664" s="113">
        <v>1206</v>
      </c>
      <c r="S2664" s="94">
        <f>Table1[[#This Row],[Female Voters]]/Table1[[#This Row],[Female Population]]</f>
        <v>0.83220222165784519</v>
      </c>
      <c r="T2664" s="94">
        <f>Table1[[#This Row],[Male Voters]]/Table1[[#This Row],[Male Population]]</f>
        <v>0.77394421214754283</v>
      </c>
      <c r="U2664" s="94">
        <f>Table1[[#This Row],[Total Voters]]/Table1[[#This Row],[Total Population]]</f>
        <v>0.82079002318220418</v>
      </c>
      <c r="V2664" s="94">
        <f>Table1[[#This Row],[Female Ballots]]/Table1[[#This Row],[Female Population]]</f>
        <v>0.1349281844738138</v>
      </c>
      <c r="W2664" s="94">
        <f>Table1[[#This Row],[Male Ballots]]/Table1[[#This Row],[Male Population]]</f>
        <v>0.11479755034550933</v>
      </c>
      <c r="X2664" s="94">
        <f>Table1[[#This Row],[Total Ballots]]/Table1[[#This Row],[Total Population]]</f>
        <v>0.12848815783459738</v>
      </c>
      <c r="Y2664" s="94">
        <f>Table1[[#This Row],[Female Ballots]]/Table1[[#This Row],[Female Voters]]</f>
        <v>0.16213389121338911</v>
      </c>
      <c r="Z2664" s="95">
        <f>Table1[[#This Row],[Male Ballots]]/Table1[[#This Row],[Male Voters]]</f>
        <v>0.14832793959007551</v>
      </c>
      <c r="AA2664" s="94">
        <f>Table1[[#This Row],[Total Ballots]]/Table1[[#This Row],[Total Voters]]</f>
        <v>0.15654205607476634</v>
      </c>
    </row>
    <row r="2665" spans="1:27" s="7" customFormat="1" x14ac:dyDescent="0.35">
      <c r="A2665" s="102" t="s">
        <v>42</v>
      </c>
      <c r="B2665" s="103">
        <v>2021</v>
      </c>
      <c r="C2665" s="103" t="s">
        <v>82</v>
      </c>
      <c r="D2665" s="103"/>
      <c r="E2665" s="109"/>
      <c r="F2665" s="109"/>
      <c r="G2665" s="110" t="s">
        <v>64</v>
      </c>
      <c r="H2665" s="132">
        <v>4881.9549999999999</v>
      </c>
      <c r="I2665" s="132">
        <v>4980.9960000000001</v>
      </c>
      <c r="J2665" s="133">
        <v>9862.9510000000009</v>
      </c>
      <c r="K2665" s="112">
        <v>4042</v>
      </c>
      <c r="L2665" s="112">
        <v>3876</v>
      </c>
      <c r="M2665" s="112">
        <v>175</v>
      </c>
      <c r="N2665" s="112">
        <v>8093</v>
      </c>
      <c r="O2665" s="112">
        <v>1014</v>
      </c>
      <c r="P2665" s="112">
        <v>935</v>
      </c>
      <c r="Q2665" s="112">
        <v>41</v>
      </c>
      <c r="R2665" s="113">
        <v>1990</v>
      </c>
      <c r="S2665" s="94">
        <f>Table1[[#This Row],[Female Voters]]/Table1[[#This Row],[Female Population]]</f>
        <v>0.827947000740482</v>
      </c>
      <c r="T2665" s="94">
        <f>Table1[[#This Row],[Male Voters]]/Table1[[#This Row],[Male Population]]</f>
        <v>0.77815762148775058</v>
      </c>
      <c r="U2665" s="94">
        <f>Table1[[#This Row],[Total Voters]]/Table1[[#This Row],[Total Population]]</f>
        <v>0.82054549393989684</v>
      </c>
      <c r="V2665" s="94">
        <f>Table1[[#This Row],[Female Ballots]]/Table1[[#This Row],[Female Population]]</f>
        <v>0.20770367608878001</v>
      </c>
      <c r="W2665" s="94">
        <f>Table1[[#This Row],[Male Ballots]]/Table1[[#This Row],[Male Population]]</f>
        <v>0.18771346132379949</v>
      </c>
      <c r="X2665" s="94">
        <f>Table1[[#This Row],[Total Ballots]]/Table1[[#This Row],[Total Population]]</f>
        <v>0.20176517149887491</v>
      </c>
      <c r="Y2665" s="94">
        <f>Table1[[#This Row],[Female Ballots]]/Table1[[#This Row],[Female Voters]]</f>
        <v>0.25086590796635327</v>
      </c>
      <c r="Z2665" s="95">
        <f>Table1[[#This Row],[Male Ballots]]/Table1[[#This Row],[Male Voters]]</f>
        <v>0.2412280701754386</v>
      </c>
      <c r="AA2665" s="94">
        <f>Table1[[#This Row],[Total Ballots]]/Table1[[#This Row],[Total Voters]]</f>
        <v>0.24589151118250341</v>
      </c>
    </row>
    <row r="2666" spans="1:27" s="7" customFormat="1" x14ac:dyDescent="0.35">
      <c r="A2666" s="102" t="s">
        <v>42</v>
      </c>
      <c r="B2666" s="103">
        <v>2021</v>
      </c>
      <c r="C2666" s="103" t="s">
        <v>82</v>
      </c>
      <c r="D2666" s="103"/>
      <c r="E2666" s="109"/>
      <c r="F2666" s="109"/>
      <c r="G2666" s="110" t="s">
        <v>65</v>
      </c>
      <c r="H2666" s="132">
        <v>4648.6749999999993</v>
      </c>
      <c r="I2666" s="132">
        <v>4746.4249999999993</v>
      </c>
      <c r="J2666" s="133">
        <v>9395.0990000000002</v>
      </c>
      <c r="K2666" s="112">
        <v>3833</v>
      </c>
      <c r="L2666" s="112">
        <v>3693</v>
      </c>
      <c r="M2666" s="112">
        <v>130</v>
      </c>
      <c r="N2666" s="112">
        <v>7656</v>
      </c>
      <c r="O2666" s="112">
        <v>1268</v>
      </c>
      <c r="P2666" s="112">
        <v>1156</v>
      </c>
      <c r="Q2666" s="112">
        <v>29</v>
      </c>
      <c r="R2666" s="113">
        <v>2453</v>
      </c>
      <c r="S2666" s="94">
        <f>Table1[[#This Row],[Female Voters]]/Table1[[#This Row],[Female Population]]</f>
        <v>0.82453602370567969</v>
      </c>
      <c r="T2666" s="94">
        <f>Table1[[#This Row],[Male Voters]]/Table1[[#This Row],[Male Population]]</f>
        <v>0.77805927619208148</v>
      </c>
      <c r="U2666" s="94">
        <f>Table1[[#This Row],[Total Voters]]/Table1[[#This Row],[Total Population]]</f>
        <v>0.8148929564233437</v>
      </c>
      <c r="V2666" s="94">
        <f>Table1[[#This Row],[Female Ballots]]/Table1[[#This Row],[Female Population]]</f>
        <v>0.27276589565844034</v>
      </c>
      <c r="W2666" s="94">
        <f>Table1[[#This Row],[Male Ballots]]/Table1[[#This Row],[Male Population]]</f>
        <v>0.24355172577255518</v>
      </c>
      <c r="X2666" s="94">
        <f>Table1[[#This Row],[Total Ballots]]/Table1[[#This Row],[Total Population]]</f>
        <v>0.26109357655518051</v>
      </c>
      <c r="Y2666" s="94">
        <f>Table1[[#This Row],[Female Ballots]]/Table1[[#This Row],[Female Voters]]</f>
        <v>0.33081137490216539</v>
      </c>
      <c r="Z2666" s="95">
        <f>Table1[[#This Row],[Male Ballots]]/Table1[[#This Row],[Male Voters]]</f>
        <v>0.31302464121310586</v>
      </c>
      <c r="AA2666" s="94">
        <f>Table1[[#This Row],[Total Ballots]]/Table1[[#This Row],[Total Voters]]</f>
        <v>0.3204022988505747</v>
      </c>
    </row>
    <row r="2667" spans="1:27" s="7" customFormat="1" x14ac:dyDescent="0.35">
      <c r="A2667" s="102" t="s">
        <v>42</v>
      </c>
      <c r="B2667" s="103">
        <v>2021</v>
      </c>
      <c r="C2667" s="103" t="s">
        <v>82</v>
      </c>
      <c r="D2667" s="103"/>
      <c r="E2667" s="109"/>
      <c r="F2667" s="109"/>
      <c r="G2667" s="110" t="s">
        <v>66</v>
      </c>
      <c r="H2667" s="132">
        <v>5944.0599999999995</v>
      </c>
      <c r="I2667" s="132">
        <v>5626.75</v>
      </c>
      <c r="J2667" s="133">
        <v>11570.81</v>
      </c>
      <c r="K2667" s="112">
        <v>4968</v>
      </c>
      <c r="L2667" s="112">
        <v>4604</v>
      </c>
      <c r="M2667" s="112">
        <v>172</v>
      </c>
      <c r="N2667" s="112">
        <v>9744</v>
      </c>
      <c r="O2667" s="112">
        <v>2345</v>
      </c>
      <c r="P2667" s="112">
        <v>2005</v>
      </c>
      <c r="Q2667" s="112">
        <v>51</v>
      </c>
      <c r="R2667" s="113">
        <v>4401</v>
      </c>
      <c r="S2667" s="94">
        <f>Table1[[#This Row],[Female Voters]]/Table1[[#This Row],[Female Population]]</f>
        <v>0.83579237087108815</v>
      </c>
      <c r="T2667" s="94">
        <f>Table1[[#This Row],[Male Voters]]/Table1[[#This Row],[Male Population]]</f>
        <v>0.81823432709823607</v>
      </c>
      <c r="U2667" s="94">
        <f>Table1[[#This Row],[Total Voters]]/Table1[[#This Row],[Total Population]]</f>
        <v>0.84211909105758376</v>
      </c>
      <c r="V2667" s="94">
        <f>Table1[[#This Row],[Female Ballots]]/Table1[[#This Row],[Female Population]]</f>
        <v>0.39451149550980308</v>
      </c>
      <c r="W2667" s="94">
        <f>Table1[[#This Row],[Male Ballots]]/Table1[[#This Row],[Male Population]]</f>
        <v>0.35633358510685564</v>
      </c>
      <c r="X2667" s="94">
        <f>Table1[[#This Row],[Total Ballots]]/Table1[[#This Row],[Total Population]]</f>
        <v>0.38035366581941976</v>
      </c>
      <c r="Y2667" s="94">
        <f>Table1[[#This Row],[Female Ballots]]/Table1[[#This Row],[Female Voters]]</f>
        <v>0.4720209339774557</v>
      </c>
      <c r="Z2667" s="95">
        <f>Table1[[#This Row],[Male Ballots]]/Table1[[#This Row],[Male Voters]]</f>
        <v>0.435490877497828</v>
      </c>
      <c r="AA2667" s="94">
        <f>Table1[[#This Row],[Total Ballots]]/Table1[[#This Row],[Total Voters]]</f>
        <v>0.4516625615763547</v>
      </c>
    </row>
    <row r="2668" spans="1:27" s="7" customFormat="1" x14ac:dyDescent="0.35">
      <c r="A2668" s="102" t="s">
        <v>42</v>
      </c>
      <c r="B2668" s="103">
        <v>2021</v>
      </c>
      <c r="C2668" s="103" t="s">
        <v>82</v>
      </c>
      <c r="D2668" s="103"/>
      <c r="E2668" s="109"/>
      <c r="F2668" s="109"/>
      <c r="G2668" s="110" t="s">
        <v>67</v>
      </c>
      <c r="H2668" s="132">
        <v>9558.759</v>
      </c>
      <c r="I2668" s="132">
        <v>8762.4058000000005</v>
      </c>
      <c r="J2668" s="133">
        <v>18321.165000000001</v>
      </c>
      <c r="K2668" s="112">
        <v>8511</v>
      </c>
      <c r="L2668" s="112">
        <v>7789</v>
      </c>
      <c r="M2668" s="112">
        <v>175</v>
      </c>
      <c r="N2668" s="112">
        <v>16475</v>
      </c>
      <c r="O2668" s="112">
        <v>5099</v>
      </c>
      <c r="P2668" s="112">
        <v>4868</v>
      </c>
      <c r="Q2668" s="112">
        <v>81</v>
      </c>
      <c r="R2668" s="113">
        <v>10048</v>
      </c>
      <c r="S2668" s="94">
        <f>Table1[[#This Row],[Female Voters]]/Table1[[#This Row],[Female Population]]</f>
        <v>0.89038754926240948</v>
      </c>
      <c r="T2668" s="94">
        <f>Table1[[#This Row],[Male Voters]]/Table1[[#This Row],[Male Population]]</f>
        <v>0.88891112529848815</v>
      </c>
      <c r="U2668" s="94">
        <f>Table1[[#This Row],[Total Voters]]/Table1[[#This Row],[Total Population]]</f>
        <v>0.89923320924187955</v>
      </c>
      <c r="V2668" s="94">
        <f>Table1[[#This Row],[Female Ballots]]/Table1[[#This Row],[Female Population]]</f>
        <v>0.53343744726695175</v>
      </c>
      <c r="W2668" s="94">
        <f>Table1[[#This Row],[Male Ballots]]/Table1[[#This Row],[Male Population]]</f>
        <v>0.55555518782296065</v>
      </c>
      <c r="X2668" s="94">
        <f>Table1[[#This Row],[Total Ballots]]/Table1[[#This Row],[Total Population]]</f>
        <v>0.5484367396942279</v>
      </c>
      <c r="Y2668" s="94">
        <f>Table1[[#This Row],[Female Ballots]]/Table1[[#This Row],[Female Voters]]</f>
        <v>0.59910703795088704</v>
      </c>
      <c r="Z2668" s="95">
        <f>Table1[[#This Row],[Male Ballots]]/Table1[[#This Row],[Male Voters]]</f>
        <v>0.62498395172679422</v>
      </c>
      <c r="AA2668" s="94">
        <f>Table1[[#This Row],[Total Ballots]]/Table1[[#This Row],[Total Voters]]</f>
        <v>0.60989377845220027</v>
      </c>
    </row>
    <row r="2669" spans="1:27" s="7" customFormat="1" x14ac:dyDescent="0.35">
      <c r="A2669" s="102" t="s">
        <v>27</v>
      </c>
      <c r="B2669" s="103">
        <v>2021</v>
      </c>
      <c r="C2669" s="103" t="s">
        <v>82</v>
      </c>
      <c r="D2669" s="103"/>
      <c r="E2669" s="109"/>
      <c r="F2669" s="109"/>
      <c r="G2669" s="110" t="s">
        <v>79</v>
      </c>
      <c r="H2669" s="132">
        <v>4308.1826700000001</v>
      </c>
      <c r="I2669" s="132">
        <v>4299.5011199999999</v>
      </c>
      <c r="J2669" s="133">
        <v>8607.6837000000014</v>
      </c>
      <c r="K2669" s="104">
        <v>3976</v>
      </c>
      <c r="L2669" s="104">
        <v>3987</v>
      </c>
      <c r="M2669" s="104">
        <v>106</v>
      </c>
      <c r="N2669" s="104">
        <v>8069</v>
      </c>
      <c r="O2669" s="104">
        <v>1898</v>
      </c>
      <c r="P2669" s="104">
        <v>1808</v>
      </c>
      <c r="Q2669" s="104">
        <v>31</v>
      </c>
      <c r="R2669" s="104">
        <v>3737</v>
      </c>
      <c r="S2669" s="94">
        <f>Table1[[#This Row],[Female Voters]]/Table1[[#This Row],[Female Population]]</f>
        <v>0.922894943078168</v>
      </c>
      <c r="T2669" s="94">
        <f>Table1[[#This Row],[Male Voters]]/Table1[[#This Row],[Male Population]]</f>
        <v>0.92731688833703574</v>
      </c>
      <c r="U2669" s="94">
        <f>Table1[[#This Row],[Total Voters]]/Table1[[#This Row],[Total Population]]</f>
        <v>0.93741827432622771</v>
      </c>
      <c r="V2669" s="94">
        <f>Table1[[#This Row],[Female Ballots]]/Table1[[#This Row],[Female Population]]</f>
        <v>0.44055699244526231</v>
      </c>
      <c r="W2669" s="94">
        <f>Table1[[#This Row],[Male Ballots]]/Table1[[#This Row],[Male Population]]</f>
        <v>0.42051390371541525</v>
      </c>
      <c r="X2669" s="94">
        <f>Table1[[#This Row],[Total Ballots]]/Table1[[#This Row],[Total Population]]</f>
        <v>0.43414699357505426</v>
      </c>
      <c r="Y2669" s="94">
        <f>Table1[[#This Row],[Female Ballots]]/Table1[[#This Row],[Female Voters]]</f>
        <v>0.47736418511066397</v>
      </c>
      <c r="Z2669" s="95">
        <f>Table1[[#This Row],[Male Ballots]]/Table1[[#This Row],[Male Voters]]</f>
        <v>0.45347378981690495</v>
      </c>
      <c r="AA2669" s="94">
        <f>Table1[[#This Row],[Total Ballots]]/Table1[[#This Row],[Total Voters]]</f>
        <v>0.46313049944231005</v>
      </c>
    </row>
    <row r="2670" spans="1:27" s="7" customFormat="1" x14ac:dyDescent="0.35">
      <c r="A2670" s="102" t="s">
        <v>27</v>
      </c>
      <c r="B2670" s="103">
        <v>2021</v>
      </c>
      <c r="C2670" s="103" t="s">
        <v>82</v>
      </c>
      <c r="D2670" s="103"/>
      <c r="E2670" s="109"/>
      <c r="F2670" s="109"/>
      <c r="G2670" s="110" t="s">
        <v>62</v>
      </c>
      <c r="H2670" s="132">
        <v>339.20907</v>
      </c>
      <c r="I2670" s="132">
        <v>333.53352000000001</v>
      </c>
      <c r="J2670" s="133">
        <v>672.74249999999995</v>
      </c>
      <c r="K2670" s="112">
        <v>293</v>
      </c>
      <c r="L2670" s="112">
        <v>306</v>
      </c>
      <c r="M2670" s="112">
        <v>8</v>
      </c>
      <c r="N2670" s="112">
        <v>607</v>
      </c>
      <c r="O2670" s="112">
        <v>56</v>
      </c>
      <c r="P2670" s="112">
        <v>55</v>
      </c>
      <c r="Q2670" s="112"/>
      <c r="R2670" s="113">
        <v>111</v>
      </c>
      <c r="S2670" s="94">
        <f>Table1[[#This Row],[Female Voters]]/Table1[[#This Row],[Female Population]]</f>
        <v>0.86377407302228093</v>
      </c>
      <c r="T2670" s="94">
        <f>Table1[[#This Row],[Male Voters]]/Table1[[#This Row],[Male Population]]</f>
        <v>0.91744901681845947</v>
      </c>
      <c r="U2670" s="94">
        <f>Table1[[#This Row],[Total Voters]]/Table1[[#This Row],[Total Population]]</f>
        <v>0.90227687413832192</v>
      </c>
      <c r="V2670" s="94">
        <f>Table1[[#This Row],[Female Ballots]]/Table1[[#This Row],[Female Population]]</f>
        <v>0.16508992521927554</v>
      </c>
      <c r="W2670" s="94">
        <f>Table1[[#This Row],[Male Ballots]]/Table1[[#This Row],[Male Population]]</f>
        <v>0.16490096707521332</v>
      </c>
      <c r="X2670" s="94">
        <f>Table1[[#This Row],[Total Ballots]]/Table1[[#This Row],[Total Population]]</f>
        <v>0.16499626528723843</v>
      </c>
      <c r="Y2670" s="94">
        <f>Table1[[#This Row],[Female Ballots]]/Table1[[#This Row],[Female Voters]]</f>
        <v>0.19112627986348124</v>
      </c>
      <c r="Z2670" s="95">
        <f>Table1[[#This Row],[Male Ballots]]/Table1[[#This Row],[Male Voters]]</f>
        <v>0.17973856209150327</v>
      </c>
      <c r="AA2670" s="94">
        <f>Table1[[#This Row],[Total Ballots]]/Table1[[#This Row],[Total Voters]]</f>
        <v>0.18286655683690281</v>
      </c>
    </row>
    <row r="2671" spans="1:27" s="7" customFormat="1" x14ac:dyDescent="0.35">
      <c r="A2671" s="102" t="s">
        <v>27</v>
      </c>
      <c r="B2671" s="103">
        <v>2021</v>
      </c>
      <c r="C2671" s="103" t="s">
        <v>82</v>
      </c>
      <c r="D2671" s="103"/>
      <c r="E2671" s="109"/>
      <c r="F2671" s="109"/>
      <c r="G2671" s="110" t="s">
        <v>63</v>
      </c>
      <c r="H2671" s="132">
        <v>456.49680000000001</v>
      </c>
      <c r="I2671" s="132">
        <v>456.59440000000001</v>
      </c>
      <c r="J2671" s="133">
        <v>913.09120000000007</v>
      </c>
      <c r="K2671" s="112">
        <v>424</v>
      </c>
      <c r="L2671" s="112">
        <v>409</v>
      </c>
      <c r="M2671" s="112">
        <v>12</v>
      </c>
      <c r="N2671" s="112">
        <v>845</v>
      </c>
      <c r="O2671" s="112">
        <v>76</v>
      </c>
      <c r="P2671" s="112">
        <v>62</v>
      </c>
      <c r="Q2671" s="112">
        <v>2</v>
      </c>
      <c r="R2671" s="113">
        <v>140</v>
      </c>
      <c r="S2671" s="94">
        <f>Table1[[#This Row],[Female Voters]]/Table1[[#This Row],[Female Population]]</f>
        <v>0.92881264446979694</v>
      </c>
      <c r="T2671" s="94">
        <f>Table1[[#This Row],[Male Voters]]/Table1[[#This Row],[Male Population]]</f>
        <v>0.89576219068827823</v>
      </c>
      <c r="U2671" s="94">
        <f>Table1[[#This Row],[Total Voters]]/Table1[[#This Row],[Total Population]]</f>
        <v>0.92542782144872271</v>
      </c>
      <c r="V2671" s="94">
        <f>Table1[[#This Row],[Female Ballots]]/Table1[[#This Row],[Female Population]]</f>
        <v>0.16648528532949189</v>
      </c>
      <c r="W2671" s="94">
        <f>Table1[[#This Row],[Male Ballots]]/Table1[[#This Row],[Male Population]]</f>
        <v>0.13578791154687836</v>
      </c>
      <c r="X2671" s="94">
        <f>Table1[[#This Row],[Total Ballots]]/Table1[[#This Row],[Total Population]]</f>
        <v>0.15332531952996589</v>
      </c>
      <c r="Y2671" s="94">
        <f>Table1[[#This Row],[Female Ballots]]/Table1[[#This Row],[Female Voters]]</f>
        <v>0.17924528301886791</v>
      </c>
      <c r="Z2671" s="95">
        <f>Table1[[#This Row],[Male Ballots]]/Table1[[#This Row],[Male Voters]]</f>
        <v>0.15158924205378974</v>
      </c>
      <c r="AA2671" s="94">
        <f>Table1[[#This Row],[Total Ballots]]/Table1[[#This Row],[Total Voters]]</f>
        <v>0.16568047337278108</v>
      </c>
    </row>
    <row r="2672" spans="1:27" s="7" customFormat="1" x14ac:dyDescent="0.35">
      <c r="A2672" s="102" t="s">
        <v>27</v>
      </c>
      <c r="B2672" s="103">
        <v>2021</v>
      </c>
      <c r="C2672" s="103" t="s">
        <v>82</v>
      </c>
      <c r="D2672" s="103"/>
      <c r="E2672" s="109"/>
      <c r="F2672" s="109"/>
      <c r="G2672" s="110" t="s">
        <v>64</v>
      </c>
      <c r="H2672" s="132">
        <v>600.32780000000002</v>
      </c>
      <c r="I2672" s="132">
        <v>578.58709999999996</v>
      </c>
      <c r="J2672" s="133">
        <v>1178.9149</v>
      </c>
      <c r="K2672" s="112">
        <v>520</v>
      </c>
      <c r="L2672" s="112">
        <v>527</v>
      </c>
      <c r="M2672" s="112">
        <v>23</v>
      </c>
      <c r="N2672" s="112">
        <v>1070</v>
      </c>
      <c r="O2672" s="112">
        <v>172</v>
      </c>
      <c r="P2672" s="112">
        <v>158</v>
      </c>
      <c r="Q2672" s="112">
        <v>6</v>
      </c>
      <c r="R2672" s="113">
        <v>336</v>
      </c>
      <c r="S2672" s="94">
        <f>Table1[[#This Row],[Female Voters]]/Table1[[#This Row],[Female Population]]</f>
        <v>0.86619343631929091</v>
      </c>
      <c r="T2672" s="94">
        <f>Table1[[#This Row],[Male Voters]]/Table1[[#This Row],[Male Population]]</f>
        <v>0.91083952614913133</v>
      </c>
      <c r="U2672" s="94">
        <f>Table1[[#This Row],[Total Voters]]/Table1[[#This Row],[Total Population]]</f>
        <v>0.90761428157367419</v>
      </c>
      <c r="V2672" s="94">
        <f>Table1[[#This Row],[Female Ballots]]/Table1[[#This Row],[Female Population]]</f>
        <v>0.28651013662868852</v>
      </c>
      <c r="W2672" s="94">
        <f>Table1[[#This Row],[Male Ballots]]/Table1[[#This Row],[Male Population]]</f>
        <v>0.27307902302004317</v>
      </c>
      <c r="X2672" s="94">
        <f>Table1[[#This Row],[Total Ballots]]/Table1[[#This Row],[Total Population]]</f>
        <v>0.28500784916706035</v>
      </c>
      <c r="Y2672" s="94">
        <f>Table1[[#This Row],[Female Ballots]]/Table1[[#This Row],[Female Voters]]</f>
        <v>0.33076923076923076</v>
      </c>
      <c r="Z2672" s="95">
        <f>Table1[[#This Row],[Male Ballots]]/Table1[[#This Row],[Male Voters]]</f>
        <v>0.29981024667931688</v>
      </c>
      <c r="AA2672" s="94">
        <f>Table1[[#This Row],[Total Ballots]]/Table1[[#This Row],[Total Voters]]</f>
        <v>0.31401869158878504</v>
      </c>
    </row>
    <row r="2673" spans="1:27" s="7" customFormat="1" x14ac:dyDescent="0.35">
      <c r="A2673" s="102" t="s">
        <v>27</v>
      </c>
      <c r="B2673" s="103">
        <v>2021</v>
      </c>
      <c r="C2673" s="103" t="s">
        <v>82</v>
      </c>
      <c r="D2673" s="103"/>
      <c r="E2673" s="109"/>
      <c r="F2673" s="109"/>
      <c r="G2673" s="110" t="s">
        <v>65</v>
      </c>
      <c r="H2673" s="132">
        <v>563.97479999999996</v>
      </c>
      <c r="I2673" s="132">
        <v>572.47329999999999</v>
      </c>
      <c r="J2673" s="133">
        <v>1136.4481000000001</v>
      </c>
      <c r="K2673" s="112">
        <v>577</v>
      </c>
      <c r="L2673" s="112">
        <v>549</v>
      </c>
      <c r="M2673" s="112">
        <v>19</v>
      </c>
      <c r="N2673" s="112">
        <v>1145</v>
      </c>
      <c r="O2673" s="112">
        <v>226</v>
      </c>
      <c r="P2673" s="112">
        <v>183</v>
      </c>
      <c r="Q2673" s="112">
        <v>6</v>
      </c>
      <c r="R2673" s="113">
        <v>415</v>
      </c>
      <c r="S2673" s="94">
        <f>Table1[[#This Row],[Female Voters]]/Table1[[#This Row],[Female Population]]</f>
        <v>1.0230953581613931</v>
      </c>
      <c r="T2673" s="94">
        <f>Table1[[#This Row],[Male Voters]]/Table1[[#This Row],[Male Population]]</f>
        <v>0.95899669032599422</v>
      </c>
      <c r="U2673" s="94">
        <f>Table1[[#This Row],[Total Voters]]/Table1[[#This Row],[Total Population]]</f>
        <v>1.0075251126734253</v>
      </c>
      <c r="V2673" s="94">
        <f>Table1[[#This Row],[Female Ballots]]/Table1[[#This Row],[Female Population]]</f>
        <v>0.40072712468713145</v>
      </c>
      <c r="W2673" s="94">
        <f>Table1[[#This Row],[Male Ballots]]/Table1[[#This Row],[Male Population]]</f>
        <v>0.31966556344199809</v>
      </c>
      <c r="X2673" s="94">
        <f>Table1[[#This Row],[Total Ballots]]/Table1[[#This Row],[Total Population]]</f>
        <v>0.36517285743185279</v>
      </c>
      <c r="Y2673" s="94">
        <f>Table1[[#This Row],[Female Ballots]]/Table1[[#This Row],[Female Voters]]</f>
        <v>0.39168110918544197</v>
      </c>
      <c r="Z2673" s="95">
        <f>Table1[[#This Row],[Male Ballots]]/Table1[[#This Row],[Male Voters]]</f>
        <v>0.33333333333333331</v>
      </c>
      <c r="AA2673" s="94">
        <f>Table1[[#This Row],[Total Ballots]]/Table1[[#This Row],[Total Voters]]</f>
        <v>0.36244541484716158</v>
      </c>
    </row>
    <row r="2674" spans="1:27" s="7" customFormat="1" x14ac:dyDescent="0.35">
      <c r="A2674" s="102" t="s">
        <v>27</v>
      </c>
      <c r="B2674" s="103">
        <v>2021</v>
      </c>
      <c r="C2674" s="103" t="s">
        <v>82</v>
      </c>
      <c r="D2674" s="103"/>
      <c r="E2674" s="109"/>
      <c r="F2674" s="109"/>
      <c r="G2674" s="110" t="s">
        <v>66</v>
      </c>
      <c r="H2674" s="132">
        <v>846.19800000000009</v>
      </c>
      <c r="I2674" s="132">
        <v>846.25080000000003</v>
      </c>
      <c r="J2674" s="133">
        <v>1692.4488000000001</v>
      </c>
      <c r="K2674" s="112">
        <v>787</v>
      </c>
      <c r="L2674" s="112">
        <v>769</v>
      </c>
      <c r="M2674" s="112">
        <v>19</v>
      </c>
      <c r="N2674" s="112">
        <v>1575</v>
      </c>
      <c r="O2674" s="112">
        <v>433</v>
      </c>
      <c r="P2674" s="112">
        <v>397</v>
      </c>
      <c r="Q2674" s="112">
        <v>10</v>
      </c>
      <c r="R2674" s="113">
        <v>840</v>
      </c>
      <c r="S2674" s="94">
        <f>Table1[[#This Row],[Female Voters]]/Table1[[#This Row],[Female Population]]</f>
        <v>0.93004237778864984</v>
      </c>
      <c r="T2674" s="94">
        <f>Table1[[#This Row],[Male Voters]]/Table1[[#This Row],[Male Population]]</f>
        <v>0.90871405970901298</v>
      </c>
      <c r="U2674" s="94">
        <f>Table1[[#This Row],[Total Voters]]/Table1[[#This Row],[Total Population]]</f>
        <v>0.93060422270972087</v>
      </c>
      <c r="V2674" s="94">
        <f>Table1[[#This Row],[Female Ballots]]/Table1[[#This Row],[Female Population]]</f>
        <v>0.51170057126109958</v>
      </c>
      <c r="W2674" s="94">
        <f>Table1[[#This Row],[Male Ballots]]/Table1[[#This Row],[Male Population]]</f>
        <v>0.46912806463521217</v>
      </c>
      <c r="X2674" s="94">
        <f>Table1[[#This Row],[Total Ballots]]/Table1[[#This Row],[Total Population]]</f>
        <v>0.49632225211185116</v>
      </c>
      <c r="Y2674" s="94">
        <f>Table1[[#This Row],[Female Ballots]]/Table1[[#This Row],[Female Voters]]</f>
        <v>0.55019059720457431</v>
      </c>
      <c r="Z2674" s="95">
        <f>Table1[[#This Row],[Male Ballots]]/Table1[[#This Row],[Male Voters]]</f>
        <v>0.51625487646293888</v>
      </c>
      <c r="AA2674" s="94">
        <f>Table1[[#This Row],[Total Ballots]]/Table1[[#This Row],[Total Voters]]</f>
        <v>0.53333333333333333</v>
      </c>
    </row>
    <row r="2675" spans="1:27" s="7" customFormat="1" x14ac:dyDescent="0.35">
      <c r="A2675" s="102" t="s">
        <v>27</v>
      </c>
      <c r="B2675" s="103">
        <v>2021</v>
      </c>
      <c r="C2675" s="103" t="s">
        <v>82</v>
      </c>
      <c r="D2675" s="103"/>
      <c r="E2675" s="109"/>
      <c r="F2675" s="109"/>
      <c r="G2675" s="110" t="s">
        <v>67</v>
      </c>
      <c r="H2675" s="132">
        <v>1501.9762000000001</v>
      </c>
      <c r="I2675" s="132">
        <v>1512.0619999999999</v>
      </c>
      <c r="J2675" s="133">
        <v>3014.0382</v>
      </c>
      <c r="K2675" s="112">
        <v>1375</v>
      </c>
      <c r="L2675" s="112">
        <v>1427</v>
      </c>
      <c r="M2675" s="112">
        <v>25</v>
      </c>
      <c r="N2675" s="112">
        <v>2827</v>
      </c>
      <c r="O2675" s="112">
        <v>935</v>
      </c>
      <c r="P2675" s="112">
        <v>953</v>
      </c>
      <c r="Q2675" s="112">
        <v>7</v>
      </c>
      <c r="R2675" s="113">
        <v>1895</v>
      </c>
      <c r="S2675" s="94">
        <f>Table1[[#This Row],[Female Voters]]/Table1[[#This Row],[Female Population]]</f>
        <v>0.91546057787067459</v>
      </c>
      <c r="T2675" s="94">
        <f>Table1[[#This Row],[Male Voters]]/Table1[[#This Row],[Male Population]]</f>
        <v>0.94374437027053126</v>
      </c>
      <c r="U2675" s="94">
        <f>Table1[[#This Row],[Total Voters]]/Table1[[#This Row],[Total Population]]</f>
        <v>0.93794431669777778</v>
      </c>
      <c r="V2675" s="94">
        <f>Table1[[#This Row],[Female Ballots]]/Table1[[#This Row],[Female Population]]</f>
        <v>0.62251319295205876</v>
      </c>
      <c r="W2675" s="94">
        <f>Table1[[#This Row],[Male Ballots]]/Table1[[#This Row],[Male Population]]</f>
        <v>0.63026516108466457</v>
      </c>
      <c r="X2675" s="94">
        <f>Table1[[#This Row],[Total Ballots]]/Table1[[#This Row],[Total Population]]</f>
        <v>0.6287246127139331</v>
      </c>
      <c r="Y2675" s="94">
        <f>Table1[[#This Row],[Female Ballots]]/Table1[[#This Row],[Female Voters]]</f>
        <v>0.68</v>
      </c>
      <c r="Z2675" s="95">
        <f>Table1[[#This Row],[Male Ballots]]/Table1[[#This Row],[Male Voters]]</f>
        <v>0.66783461807988787</v>
      </c>
      <c r="AA2675" s="94">
        <f>Table1[[#This Row],[Total Ballots]]/Table1[[#This Row],[Total Voters]]</f>
        <v>0.67032189600282988</v>
      </c>
    </row>
    <row r="2676" spans="1:27" s="7" customFormat="1" x14ac:dyDescent="0.35">
      <c r="A2676" s="102" t="s">
        <v>41</v>
      </c>
      <c r="B2676" s="103">
        <v>2021</v>
      </c>
      <c r="C2676" s="103" t="s">
        <v>82</v>
      </c>
      <c r="D2676" s="103"/>
      <c r="E2676" s="109"/>
      <c r="F2676" s="109"/>
      <c r="G2676" s="110" t="s">
        <v>79</v>
      </c>
      <c r="H2676" s="132">
        <v>26084.558100000002</v>
      </c>
      <c r="I2676" s="132">
        <v>27223.462499999998</v>
      </c>
      <c r="J2676" s="133">
        <v>53308.020399999994</v>
      </c>
      <c r="K2676" s="104">
        <v>22139</v>
      </c>
      <c r="L2676" s="104">
        <v>21326</v>
      </c>
      <c r="M2676" s="104">
        <v>477</v>
      </c>
      <c r="N2676" s="104">
        <v>43942</v>
      </c>
      <c r="O2676" s="104">
        <v>8994</v>
      </c>
      <c r="P2676" s="104">
        <v>8587</v>
      </c>
      <c r="Q2676" s="104">
        <v>131</v>
      </c>
      <c r="R2676" s="104">
        <v>17712</v>
      </c>
      <c r="S2676" s="94">
        <f>Table1[[#This Row],[Female Voters]]/Table1[[#This Row],[Female Population]]</f>
        <v>0.84873969937025684</v>
      </c>
      <c r="T2676" s="94">
        <f>Table1[[#This Row],[Male Voters]]/Table1[[#This Row],[Male Population]]</f>
        <v>0.78336839040955941</v>
      </c>
      <c r="U2676" s="94">
        <f>Table1[[#This Row],[Total Voters]]/Table1[[#This Row],[Total Population]]</f>
        <v>0.82430372897508697</v>
      </c>
      <c r="V2676" s="94">
        <f>Table1[[#This Row],[Female Ballots]]/Table1[[#This Row],[Female Population]]</f>
        <v>0.3448017008959795</v>
      </c>
      <c r="W2676" s="94">
        <f>Table1[[#This Row],[Male Ballots]]/Table1[[#This Row],[Male Population]]</f>
        <v>0.3154264451114549</v>
      </c>
      <c r="X2676" s="94">
        <f>Table1[[#This Row],[Total Ballots]]/Table1[[#This Row],[Total Population]]</f>
        <v>0.33225769531670701</v>
      </c>
      <c r="Y2676" s="94">
        <f>Table1[[#This Row],[Female Ballots]]/Table1[[#This Row],[Female Voters]]</f>
        <v>0.40625141153620309</v>
      </c>
      <c r="Z2676" s="95">
        <f>Table1[[#This Row],[Male Ballots]]/Table1[[#This Row],[Male Voters]]</f>
        <v>0.40265403732533056</v>
      </c>
      <c r="AA2676" s="94">
        <f>Table1[[#This Row],[Total Ballots]]/Table1[[#This Row],[Total Voters]]</f>
        <v>0.40307678303217875</v>
      </c>
    </row>
    <row r="2677" spans="1:27" s="7" customFormat="1" x14ac:dyDescent="0.35">
      <c r="A2677" s="102" t="s">
        <v>41</v>
      </c>
      <c r="B2677" s="103">
        <v>2021</v>
      </c>
      <c r="C2677" s="103" t="s">
        <v>82</v>
      </c>
      <c r="D2677" s="103"/>
      <c r="E2677" s="109"/>
      <c r="F2677" s="109"/>
      <c r="G2677" s="110" t="s">
        <v>62</v>
      </c>
      <c r="H2677" s="132">
        <v>2057.1582000000003</v>
      </c>
      <c r="I2677" s="132">
        <v>2459.7651999999998</v>
      </c>
      <c r="J2677" s="133">
        <v>4516.9233999999997</v>
      </c>
      <c r="K2677" s="112">
        <v>1350</v>
      </c>
      <c r="L2677" s="112">
        <v>1474</v>
      </c>
      <c r="M2677" s="112">
        <v>48</v>
      </c>
      <c r="N2677" s="112">
        <v>2872</v>
      </c>
      <c r="O2677" s="112">
        <v>179</v>
      </c>
      <c r="P2677" s="112">
        <v>221</v>
      </c>
      <c r="Q2677" s="112">
        <v>9</v>
      </c>
      <c r="R2677" s="113">
        <v>409</v>
      </c>
      <c r="S2677" s="94">
        <f>Table1[[#This Row],[Female Voters]]/Table1[[#This Row],[Female Population]]</f>
        <v>0.65624510550525472</v>
      </c>
      <c r="T2677" s="94">
        <f>Table1[[#This Row],[Male Voters]]/Table1[[#This Row],[Male Population]]</f>
        <v>0.59924418802249912</v>
      </c>
      <c r="U2677" s="94">
        <f>Table1[[#This Row],[Total Voters]]/Table1[[#This Row],[Total Population]]</f>
        <v>0.63583101719192325</v>
      </c>
      <c r="V2677" s="94">
        <f>Table1[[#This Row],[Female Ballots]]/Table1[[#This Row],[Female Population]]</f>
        <v>8.7013239915141177E-2</v>
      </c>
      <c r="W2677" s="94">
        <f>Table1[[#This Row],[Male Ballots]]/Table1[[#This Row],[Male Population]]</f>
        <v>8.9845973916534802E-2</v>
      </c>
      <c r="X2677" s="94">
        <f>Table1[[#This Row],[Total Ballots]]/Table1[[#This Row],[Total Population]]</f>
        <v>9.0548358646064267E-2</v>
      </c>
      <c r="Y2677" s="94">
        <f>Table1[[#This Row],[Female Ballots]]/Table1[[#This Row],[Female Voters]]</f>
        <v>0.1325925925925926</v>
      </c>
      <c r="Z2677" s="95">
        <f>Table1[[#This Row],[Male Ballots]]/Table1[[#This Row],[Male Voters]]</f>
        <v>0.14993215739484397</v>
      </c>
      <c r="AA2677" s="94">
        <f>Table1[[#This Row],[Total Ballots]]/Table1[[#This Row],[Total Voters]]</f>
        <v>0.14240947075208912</v>
      </c>
    </row>
    <row r="2678" spans="1:27" s="7" customFormat="1" x14ac:dyDescent="0.35">
      <c r="A2678" s="102" t="s">
        <v>41</v>
      </c>
      <c r="B2678" s="103">
        <v>2021</v>
      </c>
      <c r="C2678" s="103" t="s">
        <v>82</v>
      </c>
      <c r="D2678" s="103"/>
      <c r="E2678" s="109"/>
      <c r="F2678" s="109"/>
      <c r="G2678" s="110" t="s">
        <v>63</v>
      </c>
      <c r="H2678" s="132">
        <v>3453.279</v>
      </c>
      <c r="I2678" s="132">
        <v>4062.4090000000001</v>
      </c>
      <c r="J2678" s="133">
        <v>7515.6880000000001</v>
      </c>
      <c r="K2678" s="112">
        <v>2703</v>
      </c>
      <c r="L2678" s="112">
        <v>2715</v>
      </c>
      <c r="M2678" s="112">
        <v>88</v>
      </c>
      <c r="N2678" s="112">
        <v>5506</v>
      </c>
      <c r="O2678" s="112">
        <v>408</v>
      </c>
      <c r="P2678" s="112">
        <v>334</v>
      </c>
      <c r="Q2678" s="112">
        <v>9</v>
      </c>
      <c r="R2678" s="113">
        <v>751</v>
      </c>
      <c r="S2678" s="94">
        <f>Table1[[#This Row],[Female Voters]]/Table1[[#This Row],[Female Population]]</f>
        <v>0.7827343229434981</v>
      </c>
      <c r="T2678" s="94">
        <f>Table1[[#This Row],[Male Voters]]/Table1[[#This Row],[Male Population]]</f>
        <v>0.66832266273533758</v>
      </c>
      <c r="U2678" s="94">
        <f>Table1[[#This Row],[Total Voters]]/Table1[[#This Row],[Total Population]]</f>
        <v>0.73260092755313955</v>
      </c>
      <c r="V2678" s="94">
        <f>Table1[[#This Row],[Female Ballots]]/Table1[[#This Row],[Female Population]]</f>
        <v>0.11814857704807517</v>
      </c>
      <c r="W2678" s="94">
        <f>Table1[[#This Row],[Male Ballots]]/Table1[[#This Row],[Male Population]]</f>
        <v>8.2217226281253317E-2</v>
      </c>
      <c r="X2678" s="94">
        <f>Table1[[#This Row],[Total Ballots]]/Table1[[#This Row],[Total Population]]</f>
        <v>9.992431830592223E-2</v>
      </c>
      <c r="Y2678" s="94">
        <f>Table1[[#This Row],[Female Ballots]]/Table1[[#This Row],[Female Voters]]</f>
        <v>0.15094339622641509</v>
      </c>
      <c r="Z2678" s="95">
        <f>Table1[[#This Row],[Male Ballots]]/Table1[[#This Row],[Male Voters]]</f>
        <v>0.12302025782688766</v>
      </c>
      <c r="AA2678" s="94">
        <f>Table1[[#This Row],[Total Ballots]]/Table1[[#This Row],[Total Voters]]</f>
        <v>0.13639665819106431</v>
      </c>
    </row>
    <row r="2679" spans="1:27" s="7" customFormat="1" x14ac:dyDescent="0.35">
      <c r="A2679" s="102" t="s">
        <v>41</v>
      </c>
      <c r="B2679" s="103">
        <v>2021</v>
      </c>
      <c r="C2679" s="103" t="s">
        <v>82</v>
      </c>
      <c r="D2679" s="103"/>
      <c r="E2679" s="109"/>
      <c r="F2679" s="109"/>
      <c r="G2679" s="110" t="s">
        <v>64</v>
      </c>
      <c r="H2679" s="132">
        <v>3619.7579999999998</v>
      </c>
      <c r="I2679" s="132">
        <v>4019.5169999999998</v>
      </c>
      <c r="J2679" s="133">
        <v>7639.2749999999996</v>
      </c>
      <c r="K2679" s="112">
        <v>2911</v>
      </c>
      <c r="L2679" s="112">
        <v>2766</v>
      </c>
      <c r="M2679" s="112">
        <v>99</v>
      </c>
      <c r="N2679" s="112">
        <v>5776</v>
      </c>
      <c r="O2679" s="112">
        <v>701</v>
      </c>
      <c r="P2679" s="112">
        <v>656</v>
      </c>
      <c r="Q2679" s="112">
        <v>19</v>
      </c>
      <c r="R2679" s="113">
        <v>1376</v>
      </c>
      <c r="S2679" s="94">
        <f>Table1[[#This Row],[Female Voters]]/Table1[[#This Row],[Female Population]]</f>
        <v>0.80419740767200465</v>
      </c>
      <c r="T2679" s="94">
        <f>Table1[[#This Row],[Male Voters]]/Table1[[#This Row],[Male Population]]</f>
        <v>0.68814238128610983</v>
      </c>
      <c r="U2679" s="94">
        <f>Table1[[#This Row],[Total Voters]]/Table1[[#This Row],[Total Population]]</f>
        <v>0.75609269204211138</v>
      </c>
      <c r="V2679" s="94">
        <f>Table1[[#This Row],[Female Ballots]]/Table1[[#This Row],[Female Population]]</f>
        <v>0.19365935512816052</v>
      </c>
      <c r="W2679" s="94">
        <f>Table1[[#This Row],[Male Ballots]]/Table1[[#This Row],[Male Population]]</f>
        <v>0.16320368840335792</v>
      </c>
      <c r="X2679" s="94">
        <f>Table1[[#This Row],[Total Ballots]]/Table1[[#This Row],[Total Population]]</f>
        <v>0.18012180475241435</v>
      </c>
      <c r="Y2679" s="94">
        <f>Table1[[#This Row],[Female Ballots]]/Table1[[#This Row],[Female Voters]]</f>
        <v>0.2408107179663346</v>
      </c>
      <c r="Z2679" s="95">
        <f>Table1[[#This Row],[Male Ballots]]/Table1[[#This Row],[Male Voters]]</f>
        <v>0.23716558206796817</v>
      </c>
      <c r="AA2679" s="94">
        <f>Table1[[#This Row],[Total Ballots]]/Table1[[#This Row],[Total Voters]]</f>
        <v>0.23822714681440443</v>
      </c>
    </row>
    <row r="2680" spans="1:27" s="7" customFormat="1" x14ac:dyDescent="0.35">
      <c r="A2680" s="102" t="s">
        <v>41</v>
      </c>
      <c r="B2680" s="103">
        <v>2021</v>
      </c>
      <c r="C2680" s="103" t="s">
        <v>82</v>
      </c>
      <c r="D2680" s="103"/>
      <c r="E2680" s="109"/>
      <c r="F2680" s="109"/>
      <c r="G2680" s="110" t="s">
        <v>65</v>
      </c>
      <c r="H2680" s="132">
        <v>3464.134</v>
      </c>
      <c r="I2680" s="132">
        <v>3742.777</v>
      </c>
      <c r="J2680" s="133">
        <v>7206.9110000000001</v>
      </c>
      <c r="K2680" s="112">
        <v>2897</v>
      </c>
      <c r="L2680" s="112">
        <v>2869</v>
      </c>
      <c r="M2680" s="112">
        <v>59</v>
      </c>
      <c r="N2680" s="112">
        <v>5825</v>
      </c>
      <c r="O2680" s="112">
        <v>901</v>
      </c>
      <c r="P2680" s="112">
        <v>854</v>
      </c>
      <c r="Q2680" s="112">
        <v>16</v>
      </c>
      <c r="R2680" s="113">
        <v>1771</v>
      </c>
      <c r="S2680" s="94">
        <f>Table1[[#This Row],[Female Voters]]/Table1[[#This Row],[Female Population]]</f>
        <v>0.83628404674876899</v>
      </c>
      <c r="T2680" s="94">
        <f>Table1[[#This Row],[Male Voters]]/Table1[[#This Row],[Male Population]]</f>
        <v>0.76654313094261295</v>
      </c>
      <c r="U2680" s="94">
        <f>Table1[[#This Row],[Total Voters]]/Table1[[#This Row],[Total Population]]</f>
        <v>0.80825196814557576</v>
      </c>
      <c r="V2680" s="94">
        <f>Table1[[#This Row],[Female Ballots]]/Table1[[#This Row],[Female Population]]</f>
        <v>0.26009386472925122</v>
      </c>
      <c r="W2680" s="94">
        <f>Table1[[#This Row],[Male Ballots]]/Table1[[#This Row],[Male Population]]</f>
        <v>0.22817282461658817</v>
      </c>
      <c r="X2680" s="94">
        <f>Table1[[#This Row],[Total Ballots]]/Table1[[#This Row],[Total Population]]</f>
        <v>0.24573634945679224</v>
      </c>
      <c r="Y2680" s="94">
        <f>Table1[[#This Row],[Female Ballots]]/Table1[[#This Row],[Female Voters]]</f>
        <v>0.31101139109423542</v>
      </c>
      <c r="Z2680" s="95">
        <f>Table1[[#This Row],[Male Ballots]]/Table1[[#This Row],[Male Voters]]</f>
        <v>0.29766469153014991</v>
      </c>
      <c r="AA2680" s="94">
        <f>Table1[[#This Row],[Total Ballots]]/Table1[[#This Row],[Total Voters]]</f>
        <v>0.30403433476394848</v>
      </c>
    </row>
    <row r="2681" spans="1:27" s="7" customFormat="1" x14ac:dyDescent="0.35">
      <c r="A2681" s="106" t="s">
        <v>41</v>
      </c>
      <c r="B2681" s="103">
        <v>2021</v>
      </c>
      <c r="C2681" s="103" t="s">
        <v>82</v>
      </c>
      <c r="D2681" s="103"/>
      <c r="E2681" s="109"/>
      <c r="F2681" s="109"/>
      <c r="G2681" s="110" t="s">
        <v>66</v>
      </c>
      <c r="H2681" s="132">
        <v>5125.1440000000002</v>
      </c>
      <c r="I2681" s="132">
        <v>4957.1499999999996</v>
      </c>
      <c r="J2681" s="133">
        <v>10082.294</v>
      </c>
      <c r="K2681" s="112">
        <v>4414</v>
      </c>
      <c r="L2681" s="112">
        <v>4060</v>
      </c>
      <c r="M2681" s="112">
        <v>104</v>
      </c>
      <c r="N2681" s="112">
        <v>8578</v>
      </c>
      <c r="O2681" s="112">
        <v>1967</v>
      </c>
      <c r="P2681" s="112">
        <v>1766</v>
      </c>
      <c r="Q2681" s="112">
        <v>38</v>
      </c>
      <c r="R2681" s="113">
        <v>3771</v>
      </c>
      <c r="S2681" s="94">
        <f>Table1[[#This Row],[Female Voters]]/Table1[[#This Row],[Female Population]]</f>
        <v>0.86124409382448563</v>
      </c>
      <c r="T2681" s="94">
        <f>Table1[[#This Row],[Male Voters]]/Table1[[#This Row],[Male Population]]</f>
        <v>0.81901899276802204</v>
      </c>
      <c r="U2681" s="94">
        <f>Table1[[#This Row],[Total Voters]]/Table1[[#This Row],[Total Population]]</f>
        <v>0.8507984393234318</v>
      </c>
      <c r="V2681" s="94">
        <f>Table1[[#This Row],[Female Ballots]]/Table1[[#This Row],[Female Population]]</f>
        <v>0.3837940943708118</v>
      </c>
      <c r="W2681" s="94">
        <f>Table1[[#This Row],[Male Ballots]]/Table1[[#This Row],[Male Population]]</f>
        <v>0.3562530889724943</v>
      </c>
      <c r="X2681" s="94">
        <f>Table1[[#This Row],[Total Ballots]]/Table1[[#This Row],[Total Population]]</f>
        <v>0.37402202316258581</v>
      </c>
      <c r="Y2681" s="94">
        <f>Table1[[#This Row],[Female Ballots]]/Table1[[#This Row],[Female Voters]]</f>
        <v>0.44562754870865429</v>
      </c>
      <c r="Z2681" s="95">
        <f>Table1[[#This Row],[Male Ballots]]/Table1[[#This Row],[Male Voters]]</f>
        <v>0.43497536945812809</v>
      </c>
      <c r="AA2681" s="94">
        <f>Table1[[#This Row],[Total Ballots]]/Table1[[#This Row],[Total Voters]]</f>
        <v>0.43961296339473072</v>
      </c>
    </row>
    <row r="2682" spans="1:27" s="7" customFormat="1" x14ac:dyDescent="0.35">
      <c r="A2682" s="102" t="s">
        <v>41</v>
      </c>
      <c r="B2682" s="103">
        <v>2021</v>
      </c>
      <c r="C2682" s="103" t="s">
        <v>82</v>
      </c>
      <c r="D2682" s="103"/>
      <c r="E2682" s="109"/>
      <c r="F2682" s="109"/>
      <c r="G2682" s="110" t="s">
        <v>67</v>
      </c>
      <c r="H2682" s="132">
        <v>8365.0848999999998</v>
      </c>
      <c r="I2682" s="132">
        <v>7981.8442999999997</v>
      </c>
      <c r="J2682" s="133">
        <v>16346.929</v>
      </c>
      <c r="K2682" s="112">
        <v>7864</v>
      </c>
      <c r="L2682" s="112">
        <v>7442</v>
      </c>
      <c r="M2682" s="112">
        <v>79</v>
      </c>
      <c r="N2682" s="112">
        <v>15385</v>
      </c>
      <c r="O2682" s="112">
        <v>4838</v>
      </c>
      <c r="P2682" s="112">
        <v>4756</v>
      </c>
      <c r="Q2682" s="112">
        <v>40</v>
      </c>
      <c r="R2682" s="113">
        <v>9634</v>
      </c>
      <c r="S2682" s="94">
        <f>Table1[[#This Row],[Female Voters]]/Table1[[#This Row],[Female Population]]</f>
        <v>0.9400980496922392</v>
      </c>
      <c r="T2682" s="94">
        <f>Table1[[#This Row],[Male Voters]]/Table1[[#This Row],[Male Population]]</f>
        <v>0.93236596960429308</v>
      </c>
      <c r="U2682" s="94">
        <f>Table1[[#This Row],[Total Voters]]/Table1[[#This Row],[Total Population]]</f>
        <v>0.94115536930514598</v>
      </c>
      <c r="V2682" s="94">
        <f>Table1[[#This Row],[Female Ballots]]/Table1[[#This Row],[Female Population]]</f>
        <v>0.5783563535619346</v>
      </c>
      <c r="W2682" s="94">
        <f>Table1[[#This Row],[Male Ballots]]/Table1[[#This Row],[Male Population]]</f>
        <v>0.59585226436952676</v>
      </c>
      <c r="X2682" s="94">
        <f>Table1[[#This Row],[Total Ballots]]/Table1[[#This Row],[Total Population]]</f>
        <v>0.58934617015832147</v>
      </c>
      <c r="Y2682" s="94">
        <f>Table1[[#This Row],[Female Ballots]]/Table1[[#This Row],[Female Voters]]</f>
        <v>0.61520854526958291</v>
      </c>
      <c r="Z2682" s="95">
        <f>Table1[[#This Row],[Male Ballots]]/Table1[[#This Row],[Male Voters]]</f>
        <v>0.63907551733404999</v>
      </c>
      <c r="AA2682" s="94">
        <f>Table1[[#This Row],[Total Ballots]]/Table1[[#This Row],[Total Voters]]</f>
        <v>0.62619434514137151</v>
      </c>
    </row>
    <row r="2683" spans="1:27" s="7" customFormat="1" x14ac:dyDescent="0.35">
      <c r="A2683" s="102" t="s">
        <v>49</v>
      </c>
      <c r="B2683" s="103">
        <v>2021</v>
      </c>
      <c r="C2683" s="103" t="s">
        <v>82</v>
      </c>
      <c r="D2683" s="16" t="s">
        <v>87</v>
      </c>
      <c r="E2683" s="109"/>
      <c r="F2683" s="109"/>
      <c r="G2683" s="110" t="s">
        <v>79</v>
      </c>
      <c r="H2683" s="132">
        <v>16122.0483</v>
      </c>
      <c r="I2683" s="132">
        <v>17189.3462</v>
      </c>
      <c r="J2683" s="133">
        <v>33311.394200000002</v>
      </c>
      <c r="K2683" s="104">
        <v>12875</v>
      </c>
      <c r="L2683" s="104">
        <v>12372</v>
      </c>
      <c r="M2683" s="104">
        <v>581</v>
      </c>
      <c r="N2683" s="104">
        <v>25828</v>
      </c>
      <c r="O2683" s="104">
        <v>5277</v>
      </c>
      <c r="P2683" s="104">
        <v>4876</v>
      </c>
      <c r="Q2683" s="104">
        <v>176</v>
      </c>
      <c r="R2683" s="104">
        <v>10329</v>
      </c>
      <c r="S2683" s="94">
        <f>Table1[[#This Row],[Female Voters]]/Table1[[#This Row],[Female Population]]</f>
        <v>0.79859579629221178</v>
      </c>
      <c r="T2683" s="94">
        <f>Table1[[#This Row],[Male Voters]]/Table1[[#This Row],[Male Population]]</f>
        <v>0.71974814260242193</v>
      </c>
      <c r="U2683" s="94">
        <f>Table1[[#This Row],[Total Voters]]/Table1[[#This Row],[Total Population]]</f>
        <v>0.77535031541850019</v>
      </c>
      <c r="V2683" s="94">
        <f>Table1[[#This Row],[Female Ballots]]/Table1[[#This Row],[Female Population]]</f>
        <v>0.32731572947836907</v>
      </c>
      <c r="W2683" s="94">
        <f>Table1[[#This Row],[Male Ballots]]/Table1[[#This Row],[Male Population]]</f>
        <v>0.28366407560050189</v>
      </c>
      <c r="X2683" s="94">
        <f>Table1[[#This Row],[Total Ballots]]/Table1[[#This Row],[Total Population]]</f>
        <v>0.31007408269930653</v>
      </c>
      <c r="Y2683" s="94">
        <f>Table1[[#This Row],[Female Ballots]]/Table1[[#This Row],[Female Voters]]</f>
        <v>0.4098640776699029</v>
      </c>
      <c r="Z2683" s="95">
        <f>Table1[[#This Row],[Male Ballots]]/Table1[[#This Row],[Male Voters]]</f>
        <v>0.39411574523116716</v>
      </c>
      <c r="AA2683" s="94">
        <f>Table1[[#This Row],[Total Ballots]]/Table1[[#This Row],[Total Voters]]</f>
        <v>0.39991482112436116</v>
      </c>
    </row>
    <row r="2684" spans="1:27" s="7" customFormat="1" x14ac:dyDescent="0.35">
      <c r="A2684" s="102" t="s">
        <v>49</v>
      </c>
      <c r="B2684" s="103">
        <v>2021</v>
      </c>
      <c r="C2684" s="103" t="s">
        <v>82</v>
      </c>
      <c r="D2684" s="16" t="s">
        <v>87</v>
      </c>
      <c r="E2684" s="109"/>
      <c r="F2684" s="109"/>
      <c r="G2684" s="110" t="s">
        <v>62</v>
      </c>
      <c r="H2684" s="132">
        <v>1233.6039000000001</v>
      </c>
      <c r="I2684" s="132">
        <v>1598.4473000000003</v>
      </c>
      <c r="J2684" s="133">
        <v>2832.0506</v>
      </c>
      <c r="K2684" s="112">
        <v>841</v>
      </c>
      <c r="L2684" s="112">
        <v>915</v>
      </c>
      <c r="M2684" s="112">
        <v>71</v>
      </c>
      <c r="N2684" s="112">
        <v>1827</v>
      </c>
      <c r="O2684" s="112">
        <v>97</v>
      </c>
      <c r="P2684" s="112">
        <v>106</v>
      </c>
      <c r="Q2684" s="112">
        <v>13</v>
      </c>
      <c r="R2684" s="113">
        <v>216</v>
      </c>
      <c r="S2684" s="94">
        <f>Table1[[#This Row],[Female Voters]]/Table1[[#This Row],[Female Population]]</f>
        <v>0.68174233236454584</v>
      </c>
      <c r="T2684" s="94">
        <f>Table1[[#This Row],[Male Voters]]/Table1[[#This Row],[Male Population]]</f>
        <v>0.57243050803113738</v>
      </c>
      <c r="U2684" s="94">
        <f>Table1[[#This Row],[Total Voters]]/Table1[[#This Row],[Total Population]]</f>
        <v>0.64511559221434811</v>
      </c>
      <c r="V2684" s="94">
        <f>Table1[[#This Row],[Female Ballots]]/Table1[[#This Row],[Female Population]]</f>
        <v>7.8631398619929779E-2</v>
      </c>
      <c r="W2684" s="94">
        <f>Table1[[#This Row],[Male Ballots]]/Table1[[#This Row],[Male Population]]</f>
        <v>6.6314353935847614E-2</v>
      </c>
      <c r="X2684" s="94">
        <f>Table1[[#This Row],[Total Ballots]]/Table1[[#This Row],[Total Population]]</f>
        <v>7.6269823710070711E-2</v>
      </c>
      <c r="Y2684" s="94">
        <f>Table1[[#This Row],[Female Ballots]]/Table1[[#This Row],[Female Voters]]</f>
        <v>0.11533888228299644</v>
      </c>
      <c r="Z2684" s="95">
        <f>Table1[[#This Row],[Male Ballots]]/Table1[[#This Row],[Male Voters]]</f>
        <v>0.11584699453551912</v>
      </c>
      <c r="AA2684" s="94">
        <f>Table1[[#This Row],[Total Ballots]]/Table1[[#This Row],[Total Voters]]</f>
        <v>0.11822660098522167</v>
      </c>
    </row>
    <row r="2685" spans="1:27" s="7" customFormat="1" x14ac:dyDescent="0.35">
      <c r="A2685" s="102" t="s">
        <v>49</v>
      </c>
      <c r="B2685" s="103">
        <v>2021</v>
      </c>
      <c r="C2685" s="103" t="s">
        <v>82</v>
      </c>
      <c r="D2685" s="16" t="s">
        <v>87</v>
      </c>
      <c r="E2685" s="109"/>
      <c r="F2685" s="109"/>
      <c r="G2685" s="110" t="s">
        <v>63</v>
      </c>
      <c r="H2685" s="132">
        <v>2074.8528000000001</v>
      </c>
      <c r="I2685" s="132">
        <v>2514.2460000000001</v>
      </c>
      <c r="J2685" s="133">
        <v>4589.0990000000002</v>
      </c>
      <c r="K2685" s="112">
        <v>1552</v>
      </c>
      <c r="L2685" s="112">
        <v>1385</v>
      </c>
      <c r="M2685" s="112">
        <v>84</v>
      </c>
      <c r="N2685" s="112">
        <v>3021</v>
      </c>
      <c r="O2685" s="112">
        <v>231</v>
      </c>
      <c r="P2685" s="112">
        <v>202</v>
      </c>
      <c r="Q2685" s="112">
        <v>27</v>
      </c>
      <c r="R2685" s="113">
        <v>460</v>
      </c>
      <c r="S2685" s="94">
        <f>Table1[[#This Row],[Female Voters]]/Table1[[#This Row],[Female Population]]</f>
        <v>0.74800487051418774</v>
      </c>
      <c r="T2685" s="94">
        <f>Table1[[#This Row],[Male Voters]]/Table1[[#This Row],[Male Population]]</f>
        <v>0.5508609738267457</v>
      </c>
      <c r="U2685" s="94">
        <f>Table1[[#This Row],[Total Voters]]/Table1[[#This Row],[Total Population]]</f>
        <v>0.65829915632676472</v>
      </c>
      <c r="V2685" s="94">
        <f>Table1[[#This Row],[Female Ballots]]/Table1[[#This Row],[Female Population]]</f>
        <v>0.11133319915514006</v>
      </c>
      <c r="W2685" s="94">
        <f>Table1[[#This Row],[Male Ballots]]/Table1[[#This Row],[Male Population]]</f>
        <v>8.0342178132131861E-2</v>
      </c>
      <c r="X2685" s="94">
        <f>Table1[[#This Row],[Total Ballots]]/Table1[[#This Row],[Total Population]]</f>
        <v>0.10023754118183112</v>
      </c>
      <c r="Y2685" s="94">
        <f>Table1[[#This Row],[Female Ballots]]/Table1[[#This Row],[Female Voters]]</f>
        <v>0.14884020618556701</v>
      </c>
      <c r="Z2685" s="95">
        <f>Table1[[#This Row],[Male Ballots]]/Table1[[#This Row],[Male Voters]]</f>
        <v>0.14584837545126353</v>
      </c>
      <c r="AA2685" s="94">
        <f>Table1[[#This Row],[Total Ballots]]/Table1[[#This Row],[Total Voters]]</f>
        <v>0.15226746110559417</v>
      </c>
    </row>
    <row r="2686" spans="1:27" s="7" customFormat="1" x14ac:dyDescent="0.35">
      <c r="A2686" s="102" t="s">
        <v>49</v>
      </c>
      <c r="B2686" s="103">
        <v>2021</v>
      </c>
      <c r="C2686" s="103" t="s">
        <v>82</v>
      </c>
      <c r="D2686" s="16" t="s">
        <v>87</v>
      </c>
      <c r="E2686" s="109"/>
      <c r="F2686" s="109"/>
      <c r="G2686" s="110" t="s">
        <v>64</v>
      </c>
      <c r="H2686" s="132">
        <v>2327.5120000000002</v>
      </c>
      <c r="I2686" s="132">
        <v>2534.2080000000001</v>
      </c>
      <c r="J2686" s="133">
        <v>4861.7199999999993</v>
      </c>
      <c r="K2686" s="112">
        <v>1769</v>
      </c>
      <c r="L2686" s="112">
        <v>1638</v>
      </c>
      <c r="M2686" s="112">
        <v>118</v>
      </c>
      <c r="N2686" s="112">
        <v>3525</v>
      </c>
      <c r="O2686" s="112">
        <v>432</v>
      </c>
      <c r="P2686" s="112">
        <v>386</v>
      </c>
      <c r="Q2686" s="112">
        <v>39</v>
      </c>
      <c r="R2686" s="113">
        <v>857</v>
      </c>
      <c r="S2686" s="94">
        <f>Table1[[#This Row],[Female Voters]]/Table1[[#This Row],[Female Population]]</f>
        <v>0.76003904598558458</v>
      </c>
      <c r="T2686" s="94">
        <f>Table1[[#This Row],[Male Voters]]/Table1[[#This Row],[Male Population]]</f>
        <v>0.64635578452913101</v>
      </c>
      <c r="U2686" s="94">
        <f>Table1[[#This Row],[Total Voters]]/Table1[[#This Row],[Total Population]]</f>
        <v>0.7250520391960048</v>
      </c>
      <c r="V2686" s="94">
        <f>Table1[[#This Row],[Female Ballots]]/Table1[[#This Row],[Female Population]]</f>
        <v>0.18560591739161816</v>
      </c>
      <c r="W2686" s="94">
        <f>Table1[[#This Row],[Male Ballots]]/Table1[[#This Row],[Male Population]]</f>
        <v>0.15231583200747531</v>
      </c>
      <c r="X2686" s="94">
        <f>Table1[[#This Row],[Total Ballots]]/Table1[[#This Row],[Total Population]]</f>
        <v>0.1762750631463762</v>
      </c>
      <c r="Y2686" s="94">
        <f>Table1[[#This Row],[Female Ballots]]/Table1[[#This Row],[Female Voters]]</f>
        <v>0.24420576596947427</v>
      </c>
      <c r="Z2686" s="95">
        <f>Table1[[#This Row],[Male Ballots]]/Table1[[#This Row],[Male Voters]]</f>
        <v>0.23565323565323565</v>
      </c>
      <c r="AA2686" s="94">
        <f>Table1[[#This Row],[Total Ballots]]/Table1[[#This Row],[Total Voters]]</f>
        <v>0.24312056737588653</v>
      </c>
    </row>
    <row r="2687" spans="1:27" s="7" customFormat="1" x14ac:dyDescent="0.35">
      <c r="A2687" s="102" t="s">
        <v>49</v>
      </c>
      <c r="B2687" s="103">
        <v>2021</v>
      </c>
      <c r="C2687" s="103" t="s">
        <v>82</v>
      </c>
      <c r="D2687" s="16" t="s">
        <v>87</v>
      </c>
      <c r="E2687" s="109"/>
      <c r="F2687" s="109"/>
      <c r="G2687" s="110" t="s">
        <v>65</v>
      </c>
      <c r="H2687" s="132">
        <v>2269.4179999999997</v>
      </c>
      <c r="I2687" s="132">
        <v>2366.3040000000001</v>
      </c>
      <c r="J2687" s="133">
        <v>4635.7209999999995</v>
      </c>
      <c r="K2687" s="112">
        <v>1768</v>
      </c>
      <c r="L2687" s="112">
        <v>1652</v>
      </c>
      <c r="M2687" s="112">
        <v>77</v>
      </c>
      <c r="N2687" s="112">
        <v>3497</v>
      </c>
      <c r="O2687" s="112">
        <v>611</v>
      </c>
      <c r="P2687" s="112">
        <v>523</v>
      </c>
      <c r="Q2687" s="112">
        <v>15</v>
      </c>
      <c r="R2687" s="113">
        <v>1149</v>
      </c>
      <c r="S2687" s="94">
        <f>Table1[[#This Row],[Female Voters]]/Table1[[#This Row],[Female Population]]</f>
        <v>0.7790543654804889</v>
      </c>
      <c r="T2687" s="94">
        <f>Table1[[#This Row],[Male Voters]]/Table1[[#This Row],[Male Population]]</f>
        <v>0.6981351508512853</v>
      </c>
      <c r="U2687" s="94">
        <f>Table1[[#This Row],[Total Voters]]/Table1[[#This Row],[Total Population]]</f>
        <v>0.75435946209877602</v>
      </c>
      <c r="V2687" s="94">
        <f>Table1[[#This Row],[Female Ballots]]/Table1[[#This Row],[Female Population]]</f>
        <v>0.26923202336458074</v>
      </c>
      <c r="W2687" s="94">
        <f>Table1[[#This Row],[Male Ballots]]/Table1[[#This Row],[Male Population]]</f>
        <v>0.22101978444020717</v>
      </c>
      <c r="X2687" s="94">
        <f>Table1[[#This Row],[Total Ballots]]/Table1[[#This Row],[Total Population]]</f>
        <v>0.2478578844585341</v>
      </c>
      <c r="Y2687" s="94">
        <f>Table1[[#This Row],[Female Ballots]]/Table1[[#This Row],[Female Voters]]</f>
        <v>0.34558823529411764</v>
      </c>
      <c r="Z2687" s="95">
        <f>Table1[[#This Row],[Male Ballots]]/Table1[[#This Row],[Male Voters]]</f>
        <v>0.31658595641646486</v>
      </c>
      <c r="AA2687" s="94">
        <f>Table1[[#This Row],[Total Ballots]]/Table1[[#This Row],[Total Voters]]</f>
        <v>0.32856734343723193</v>
      </c>
    </row>
    <row r="2688" spans="1:27" s="7" customFormat="1" x14ac:dyDescent="0.35">
      <c r="A2688" s="102" t="s">
        <v>49</v>
      </c>
      <c r="B2688" s="103">
        <v>2021</v>
      </c>
      <c r="C2688" s="103" t="s">
        <v>82</v>
      </c>
      <c r="D2688" s="16" t="s">
        <v>87</v>
      </c>
      <c r="E2688" s="109"/>
      <c r="F2688" s="109"/>
      <c r="G2688" s="110" t="s">
        <v>66</v>
      </c>
      <c r="H2688" s="132">
        <v>3035.1390000000001</v>
      </c>
      <c r="I2688" s="132">
        <v>2925.3519999999999</v>
      </c>
      <c r="J2688" s="133">
        <v>5960.4920000000002</v>
      </c>
      <c r="K2688" s="112">
        <v>2501</v>
      </c>
      <c r="L2688" s="112">
        <v>2316</v>
      </c>
      <c r="M2688" s="112">
        <v>103</v>
      </c>
      <c r="N2688" s="112">
        <v>4920</v>
      </c>
      <c r="O2688" s="112">
        <v>1186</v>
      </c>
      <c r="P2688" s="112">
        <v>989</v>
      </c>
      <c r="Q2688" s="112">
        <v>35</v>
      </c>
      <c r="R2688" s="113">
        <v>2210</v>
      </c>
      <c r="S2688" s="94">
        <f>Table1[[#This Row],[Female Voters]]/Table1[[#This Row],[Female Population]]</f>
        <v>0.8240149792151199</v>
      </c>
      <c r="T2688" s="94">
        <f>Table1[[#This Row],[Male Voters]]/Table1[[#This Row],[Male Population]]</f>
        <v>0.7916995971766817</v>
      </c>
      <c r="U2688" s="94">
        <f>Table1[[#This Row],[Total Voters]]/Table1[[#This Row],[Total Population]]</f>
        <v>0.82543521575064605</v>
      </c>
      <c r="V2688" s="94">
        <f>Table1[[#This Row],[Female Ballots]]/Table1[[#This Row],[Female Population]]</f>
        <v>0.39075640357822161</v>
      </c>
      <c r="W2688" s="94">
        <f>Table1[[#This Row],[Male Ballots]]/Table1[[#This Row],[Male Population]]</f>
        <v>0.33807897306033602</v>
      </c>
      <c r="X2688" s="94">
        <f>Table1[[#This Row],[Total Ballots]]/Table1[[#This Row],[Total Population]]</f>
        <v>0.37077476154653005</v>
      </c>
      <c r="Y2688" s="94">
        <f>Table1[[#This Row],[Female Ballots]]/Table1[[#This Row],[Female Voters]]</f>
        <v>0.47421031587365053</v>
      </c>
      <c r="Z2688" s="95">
        <f>Table1[[#This Row],[Male Ballots]]/Table1[[#This Row],[Male Voters]]</f>
        <v>0.4270293609671848</v>
      </c>
      <c r="AA2688" s="94">
        <f>Table1[[#This Row],[Total Ballots]]/Table1[[#This Row],[Total Voters]]</f>
        <v>0.44918699186991867</v>
      </c>
    </row>
    <row r="2689" spans="1:27" s="7" customFormat="1" x14ac:dyDescent="0.35">
      <c r="A2689" s="102" t="s">
        <v>49</v>
      </c>
      <c r="B2689" s="103">
        <v>2021</v>
      </c>
      <c r="C2689" s="103" t="s">
        <v>82</v>
      </c>
      <c r="D2689" s="16" t="s">
        <v>87</v>
      </c>
      <c r="E2689" s="109"/>
      <c r="F2689" s="109"/>
      <c r="G2689" s="110" t="s">
        <v>67</v>
      </c>
      <c r="H2689" s="132">
        <v>5181.5226000000002</v>
      </c>
      <c r="I2689" s="132">
        <v>5250.7888999999996</v>
      </c>
      <c r="J2689" s="133">
        <v>10432.311600000001</v>
      </c>
      <c r="K2689" s="112">
        <v>4444</v>
      </c>
      <c r="L2689" s="112">
        <v>4466</v>
      </c>
      <c r="M2689" s="112">
        <v>128</v>
      </c>
      <c r="N2689" s="112">
        <v>9038</v>
      </c>
      <c r="O2689" s="112">
        <v>2720</v>
      </c>
      <c r="P2689" s="112">
        <v>2670</v>
      </c>
      <c r="Q2689" s="112">
        <v>47</v>
      </c>
      <c r="R2689" s="113">
        <v>5437</v>
      </c>
      <c r="S2689" s="94">
        <f>Table1[[#This Row],[Female Voters]]/Table1[[#This Row],[Female Population]]</f>
        <v>0.85766295798844916</v>
      </c>
      <c r="T2689" s="94">
        <f>Table1[[#This Row],[Male Voters]]/Table1[[#This Row],[Male Population]]</f>
        <v>0.85053885902745019</v>
      </c>
      <c r="U2689" s="94">
        <f>Table1[[#This Row],[Total Voters]]/Table1[[#This Row],[Total Population]]</f>
        <v>0.86634682192583279</v>
      </c>
      <c r="V2689" s="94">
        <f>Table1[[#This Row],[Female Ballots]]/Table1[[#This Row],[Female Population]]</f>
        <v>0.52494222451138206</v>
      </c>
      <c r="W2689" s="94">
        <f>Table1[[#This Row],[Male Ballots]]/Table1[[#This Row],[Male Population]]</f>
        <v>0.50849501871994895</v>
      </c>
      <c r="X2689" s="94">
        <f>Table1[[#This Row],[Total Ballots]]/Table1[[#This Row],[Total Population]]</f>
        <v>0.52116924881729942</v>
      </c>
      <c r="Y2689" s="94">
        <f>Table1[[#This Row],[Female Ballots]]/Table1[[#This Row],[Female Voters]]</f>
        <v>0.6120612061206121</v>
      </c>
      <c r="Z2689" s="95">
        <f>Table1[[#This Row],[Male Ballots]]/Table1[[#This Row],[Male Voters]]</f>
        <v>0.59785042543663236</v>
      </c>
      <c r="AA2689" s="94">
        <f>Table1[[#This Row],[Total Ballots]]/Table1[[#This Row],[Total Voters]]</f>
        <v>0.60157114405842005</v>
      </c>
    </row>
    <row r="2690" spans="1:27" s="7" customFormat="1" x14ac:dyDescent="0.35">
      <c r="A2690" s="102" t="s">
        <v>34</v>
      </c>
      <c r="B2690" s="103">
        <v>2021</v>
      </c>
      <c r="C2690" s="103" t="s">
        <v>82</v>
      </c>
      <c r="D2690" s="103"/>
      <c r="E2690" s="109"/>
      <c r="F2690" s="109"/>
      <c r="G2690" s="110" t="s">
        <v>79</v>
      </c>
      <c r="H2690" s="132">
        <v>9884.7099699999999</v>
      </c>
      <c r="I2690" s="132">
        <v>9660.5944999999992</v>
      </c>
      <c r="J2690" s="133">
        <v>19545.3056</v>
      </c>
      <c r="K2690" s="104">
        <v>8577</v>
      </c>
      <c r="L2690" s="104">
        <v>8110</v>
      </c>
      <c r="M2690" s="104">
        <v>395</v>
      </c>
      <c r="N2690" s="104">
        <v>17082</v>
      </c>
      <c r="O2690" s="104">
        <v>3971</v>
      </c>
      <c r="P2690" s="104">
        <v>3624</v>
      </c>
      <c r="Q2690" s="104">
        <v>128</v>
      </c>
      <c r="R2690" s="104">
        <v>7723</v>
      </c>
      <c r="S2690" s="94">
        <f>Table1[[#This Row],[Female Voters]]/Table1[[#This Row],[Female Population]]</f>
        <v>0.8677037592434288</v>
      </c>
      <c r="T2690" s="94">
        <f>Table1[[#This Row],[Male Voters]]/Table1[[#This Row],[Male Population]]</f>
        <v>0.83949284901669363</v>
      </c>
      <c r="U2690" s="94">
        <f>Table1[[#This Row],[Total Voters]]/Table1[[#This Row],[Total Population]]</f>
        <v>0.87396945075138655</v>
      </c>
      <c r="V2690" s="94">
        <f>Table1[[#This Row],[Female Ballots]]/Table1[[#This Row],[Female Population]]</f>
        <v>0.40173156441129249</v>
      </c>
      <c r="W2690" s="94">
        <f>Table1[[#This Row],[Male Ballots]]/Table1[[#This Row],[Male Population]]</f>
        <v>0.37513219295147937</v>
      </c>
      <c r="X2690" s="94">
        <f>Table1[[#This Row],[Total Ballots]]/Table1[[#This Row],[Total Population]]</f>
        <v>0.39513324365723912</v>
      </c>
      <c r="Y2690" s="94">
        <f>Table1[[#This Row],[Female Ballots]]/Table1[[#This Row],[Female Voters]]</f>
        <v>0.46298239477672848</v>
      </c>
      <c r="Z2690" s="95">
        <f>Table1[[#This Row],[Male Ballots]]/Table1[[#This Row],[Male Voters]]</f>
        <v>0.44685573366214548</v>
      </c>
      <c r="AA2690" s="94">
        <f>Table1[[#This Row],[Total Ballots]]/Table1[[#This Row],[Total Voters]]</f>
        <v>0.45211333567497952</v>
      </c>
    </row>
    <row r="2691" spans="1:27" s="7" customFormat="1" x14ac:dyDescent="0.35">
      <c r="A2691" s="102" t="s">
        <v>34</v>
      </c>
      <c r="B2691" s="103">
        <v>2021</v>
      </c>
      <c r="C2691" s="103" t="s">
        <v>82</v>
      </c>
      <c r="D2691" s="103"/>
      <c r="E2691" s="109"/>
      <c r="F2691" s="109"/>
      <c r="G2691" s="110" t="s">
        <v>62</v>
      </c>
      <c r="H2691" s="132">
        <v>616.13697000000002</v>
      </c>
      <c r="I2691" s="132">
        <v>743.75059999999996</v>
      </c>
      <c r="J2691" s="133">
        <v>1359.8876</v>
      </c>
      <c r="K2691" s="112">
        <v>419</v>
      </c>
      <c r="L2691" s="112">
        <v>470</v>
      </c>
      <c r="M2691" s="112">
        <v>35</v>
      </c>
      <c r="N2691" s="112">
        <v>924</v>
      </c>
      <c r="O2691" s="112">
        <v>69</v>
      </c>
      <c r="P2691" s="112">
        <v>85</v>
      </c>
      <c r="Q2691" s="112">
        <v>8</v>
      </c>
      <c r="R2691" s="113">
        <v>162</v>
      </c>
      <c r="S2691" s="94">
        <f>Table1[[#This Row],[Female Voters]]/Table1[[#This Row],[Female Population]]</f>
        <v>0.6800435948519693</v>
      </c>
      <c r="T2691" s="94">
        <f>Table1[[#This Row],[Male Voters]]/Table1[[#This Row],[Male Population]]</f>
        <v>0.63193226331514896</v>
      </c>
      <c r="U2691" s="94">
        <f>Table1[[#This Row],[Total Voters]]/Table1[[#This Row],[Total Population]]</f>
        <v>0.67946792073109574</v>
      </c>
      <c r="V2691" s="94">
        <f>Table1[[#This Row],[Female Ballots]]/Table1[[#This Row],[Female Population]]</f>
        <v>0.11198808602574196</v>
      </c>
      <c r="W2691" s="94">
        <f>Table1[[#This Row],[Male Ballots]]/Table1[[#This Row],[Male Population]]</f>
        <v>0.11428562208890991</v>
      </c>
      <c r="X2691" s="94">
        <f>Table1[[#This Row],[Total Ballots]]/Table1[[#This Row],[Total Population]]</f>
        <v>0.11912749259571158</v>
      </c>
      <c r="Y2691" s="94">
        <f>Table1[[#This Row],[Female Ballots]]/Table1[[#This Row],[Female Voters]]</f>
        <v>0.16467780429594273</v>
      </c>
      <c r="Z2691" s="95">
        <f>Table1[[#This Row],[Male Ballots]]/Table1[[#This Row],[Male Voters]]</f>
        <v>0.18085106382978725</v>
      </c>
      <c r="AA2691" s="94">
        <f>Table1[[#This Row],[Total Ballots]]/Table1[[#This Row],[Total Voters]]</f>
        <v>0.17532467532467533</v>
      </c>
    </row>
    <row r="2692" spans="1:27" s="7" customFormat="1" x14ac:dyDescent="0.35">
      <c r="A2692" s="102" t="s">
        <v>34</v>
      </c>
      <c r="B2692" s="103">
        <v>2021</v>
      </c>
      <c r="C2692" s="103" t="s">
        <v>82</v>
      </c>
      <c r="D2692" s="103"/>
      <c r="E2692" s="109"/>
      <c r="F2692" s="109"/>
      <c r="G2692" s="110" t="s">
        <v>63</v>
      </c>
      <c r="H2692" s="132">
        <v>957.47759999999994</v>
      </c>
      <c r="I2692" s="132">
        <v>985.65679999999998</v>
      </c>
      <c r="J2692" s="133">
        <v>1943.1345999999999</v>
      </c>
      <c r="K2692" s="112">
        <v>797</v>
      </c>
      <c r="L2692" s="112">
        <v>726</v>
      </c>
      <c r="M2692" s="112">
        <v>44</v>
      </c>
      <c r="N2692" s="112">
        <v>1567</v>
      </c>
      <c r="O2692" s="112">
        <v>164</v>
      </c>
      <c r="P2692" s="112">
        <v>132</v>
      </c>
      <c r="Q2692" s="112">
        <v>6</v>
      </c>
      <c r="R2692" s="113">
        <v>302</v>
      </c>
      <c r="S2692" s="94">
        <f>Table1[[#This Row],[Female Voters]]/Table1[[#This Row],[Female Population]]</f>
        <v>0.83239545238447354</v>
      </c>
      <c r="T2692" s="94">
        <f>Table1[[#This Row],[Male Voters]]/Table1[[#This Row],[Male Population]]</f>
        <v>0.73656469472944341</v>
      </c>
      <c r="U2692" s="94">
        <f>Table1[[#This Row],[Total Voters]]/Table1[[#This Row],[Total Population]]</f>
        <v>0.80642895247709556</v>
      </c>
      <c r="V2692" s="94">
        <f>Table1[[#This Row],[Female Ballots]]/Table1[[#This Row],[Female Population]]</f>
        <v>0.17128338041537475</v>
      </c>
      <c r="W2692" s="94">
        <f>Table1[[#This Row],[Male Ballots]]/Table1[[#This Row],[Male Population]]</f>
        <v>0.13392085358717151</v>
      </c>
      <c r="X2692" s="94">
        <f>Table1[[#This Row],[Total Ballots]]/Table1[[#This Row],[Total Population]]</f>
        <v>0.15541898126871911</v>
      </c>
      <c r="Y2692" s="94">
        <f>Table1[[#This Row],[Female Ballots]]/Table1[[#This Row],[Female Voters]]</f>
        <v>0.20577164366373901</v>
      </c>
      <c r="Z2692" s="95">
        <f>Table1[[#This Row],[Male Ballots]]/Table1[[#This Row],[Male Voters]]</f>
        <v>0.18181818181818182</v>
      </c>
      <c r="AA2692" s="94">
        <f>Table1[[#This Row],[Total Ballots]]/Table1[[#This Row],[Total Voters]]</f>
        <v>0.19272495213784302</v>
      </c>
    </row>
    <row r="2693" spans="1:27" s="7" customFormat="1" x14ac:dyDescent="0.35">
      <c r="A2693" s="102" t="s">
        <v>34</v>
      </c>
      <c r="B2693" s="103">
        <v>2021</v>
      </c>
      <c r="C2693" s="103" t="s">
        <v>82</v>
      </c>
      <c r="D2693" s="103"/>
      <c r="E2693" s="109"/>
      <c r="F2693" s="109"/>
      <c r="G2693" s="110" t="s">
        <v>64</v>
      </c>
      <c r="H2693" s="132">
        <v>1121.9434000000001</v>
      </c>
      <c r="I2693" s="132">
        <v>1211.8343</v>
      </c>
      <c r="J2693" s="133">
        <v>2333.7780000000002</v>
      </c>
      <c r="K2693" s="112">
        <v>896</v>
      </c>
      <c r="L2693" s="112">
        <v>901</v>
      </c>
      <c r="M2693" s="112">
        <v>51</v>
      </c>
      <c r="N2693" s="112">
        <v>1848</v>
      </c>
      <c r="O2693" s="112">
        <v>277</v>
      </c>
      <c r="P2693" s="112">
        <v>255</v>
      </c>
      <c r="Q2693" s="112">
        <v>8</v>
      </c>
      <c r="R2693" s="113">
        <v>540</v>
      </c>
      <c r="S2693" s="94">
        <f>Table1[[#This Row],[Female Voters]]/Table1[[#This Row],[Female Population]]</f>
        <v>0.79861426164635396</v>
      </c>
      <c r="T2693" s="94">
        <f>Table1[[#This Row],[Male Voters]]/Table1[[#This Row],[Male Population]]</f>
        <v>0.74350098854274049</v>
      </c>
      <c r="U2693" s="94">
        <f>Table1[[#This Row],[Total Voters]]/Table1[[#This Row],[Total Population]]</f>
        <v>0.79184909618652666</v>
      </c>
      <c r="V2693" s="94">
        <f>Table1[[#This Row],[Female Ballots]]/Table1[[#This Row],[Female Population]]</f>
        <v>0.2468930250848661</v>
      </c>
      <c r="W2693" s="94">
        <f>Table1[[#This Row],[Male Ballots]]/Table1[[#This Row],[Male Population]]</f>
        <v>0.21042480807813413</v>
      </c>
      <c r="X2693" s="94">
        <f>Table1[[#This Row],[Total Ballots]]/Table1[[#This Row],[Total Population]]</f>
        <v>0.23138447615840066</v>
      </c>
      <c r="Y2693" s="94">
        <f>Table1[[#This Row],[Female Ballots]]/Table1[[#This Row],[Female Voters]]</f>
        <v>0.3091517857142857</v>
      </c>
      <c r="Z2693" s="95">
        <f>Table1[[#This Row],[Male Ballots]]/Table1[[#This Row],[Male Voters]]</f>
        <v>0.28301886792452829</v>
      </c>
      <c r="AA2693" s="94">
        <f>Table1[[#This Row],[Total Ballots]]/Table1[[#This Row],[Total Voters]]</f>
        <v>0.29220779220779219</v>
      </c>
    </row>
    <row r="2694" spans="1:27" s="7" customFormat="1" x14ac:dyDescent="0.35">
      <c r="A2694" s="102" t="s">
        <v>34</v>
      </c>
      <c r="B2694" s="103">
        <v>2021</v>
      </c>
      <c r="C2694" s="103" t="s">
        <v>82</v>
      </c>
      <c r="D2694" s="103"/>
      <c r="E2694" s="109"/>
      <c r="F2694" s="109"/>
      <c r="G2694" s="110" t="s">
        <v>65</v>
      </c>
      <c r="H2694" s="132">
        <v>1234.5234</v>
      </c>
      <c r="I2694" s="132">
        <v>1261.2239</v>
      </c>
      <c r="J2694" s="133">
        <v>2495.7470000000003</v>
      </c>
      <c r="K2694" s="112">
        <v>1027</v>
      </c>
      <c r="L2694" s="112">
        <v>983</v>
      </c>
      <c r="M2694" s="112">
        <v>55</v>
      </c>
      <c r="N2694" s="112">
        <v>2065</v>
      </c>
      <c r="O2694" s="112">
        <v>377</v>
      </c>
      <c r="P2694" s="112">
        <v>304</v>
      </c>
      <c r="Q2694" s="112">
        <v>15</v>
      </c>
      <c r="R2694" s="113">
        <v>696</v>
      </c>
      <c r="S2694" s="94">
        <f>Table1[[#This Row],[Female Voters]]/Table1[[#This Row],[Female Population]]</f>
        <v>0.83189998666691933</v>
      </c>
      <c r="T2694" s="94">
        <f>Table1[[#This Row],[Male Voters]]/Table1[[#This Row],[Male Population]]</f>
        <v>0.77940165897585678</v>
      </c>
      <c r="U2694" s="94">
        <f>Table1[[#This Row],[Total Voters]]/Table1[[#This Row],[Total Population]]</f>
        <v>0.82740758578493723</v>
      </c>
      <c r="V2694" s="94">
        <f>Table1[[#This Row],[Female Ballots]]/Table1[[#This Row],[Female Population]]</f>
        <v>0.30538100776380583</v>
      </c>
      <c r="W2694" s="94">
        <f>Table1[[#This Row],[Male Ballots]]/Table1[[#This Row],[Male Population]]</f>
        <v>0.24103571142284888</v>
      </c>
      <c r="X2694" s="94">
        <f>Table1[[#This Row],[Total Ballots]]/Table1[[#This Row],[Total Population]]</f>
        <v>0.27887442116528638</v>
      </c>
      <c r="Y2694" s="94">
        <f>Table1[[#This Row],[Female Ballots]]/Table1[[#This Row],[Female Voters]]</f>
        <v>0.36708860759493672</v>
      </c>
      <c r="Z2694" s="95">
        <f>Table1[[#This Row],[Male Ballots]]/Table1[[#This Row],[Male Voters]]</f>
        <v>0.30925737538148523</v>
      </c>
      <c r="AA2694" s="94">
        <f>Table1[[#This Row],[Total Ballots]]/Table1[[#This Row],[Total Voters]]</f>
        <v>0.33704600484261499</v>
      </c>
    </row>
    <row r="2695" spans="1:27" s="7" customFormat="1" x14ac:dyDescent="0.35">
      <c r="A2695" s="102" t="s">
        <v>34</v>
      </c>
      <c r="B2695" s="103">
        <v>2021</v>
      </c>
      <c r="C2695" s="103" t="s">
        <v>82</v>
      </c>
      <c r="D2695" s="103"/>
      <c r="E2695" s="109"/>
      <c r="F2695" s="109"/>
      <c r="G2695" s="110" t="s">
        <v>66</v>
      </c>
      <c r="H2695" s="132">
        <v>1980.4599000000001</v>
      </c>
      <c r="I2695" s="132">
        <v>1797.9165</v>
      </c>
      <c r="J2695" s="133">
        <v>3778.3770000000004</v>
      </c>
      <c r="K2695" s="112">
        <v>1710</v>
      </c>
      <c r="L2695" s="112">
        <v>1545</v>
      </c>
      <c r="M2695" s="112">
        <v>88</v>
      </c>
      <c r="N2695" s="112">
        <v>3343</v>
      </c>
      <c r="O2695" s="112">
        <v>810</v>
      </c>
      <c r="P2695" s="112">
        <v>670</v>
      </c>
      <c r="Q2695" s="112">
        <v>38</v>
      </c>
      <c r="R2695" s="113">
        <v>1518</v>
      </c>
      <c r="S2695" s="94">
        <f>Table1[[#This Row],[Female Voters]]/Table1[[#This Row],[Female Population]]</f>
        <v>0.8634358110457071</v>
      </c>
      <c r="T2695" s="94">
        <f>Table1[[#This Row],[Male Voters]]/Table1[[#This Row],[Male Population]]</f>
        <v>0.85932800549969923</v>
      </c>
      <c r="U2695" s="94">
        <f>Table1[[#This Row],[Total Voters]]/Table1[[#This Row],[Total Population]]</f>
        <v>0.88477142434436784</v>
      </c>
      <c r="V2695" s="94">
        <f>Table1[[#This Row],[Female Ballots]]/Table1[[#This Row],[Female Population]]</f>
        <v>0.40899591049533496</v>
      </c>
      <c r="W2695" s="94">
        <f>Table1[[#This Row],[Male Ballots]]/Table1[[#This Row],[Male Population]]</f>
        <v>0.37265356872802491</v>
      </c>
      <c r="X2695" s="94">
        <f>Table1[[#This Row],[Total Ballots]]/Table1[[#This Row],[Total Population]]</f>
        <v>0.40175980321709553</v>
      </c>
      <c r="Y2695" s="94">
        <f>Table1[[#This Row],[Female Ballots]]/Table1[[#This Row],[Female Voters]]</f>
        <v>0.47368421052631576</v>
      </c>
      <c r="Z2695" s="95">
        <f>Table1[[#This Row],[Male Ballots]]/Table1[[#This Row],[Male Voters]]</f>
        <v>0.4336569579288026</v>
      </c>
      <c r="AA2695" s="94">
        <f>Table1[[#This Row],[Total Ballots]]/Table1[[#This Row],[Total Voters]]</f>
        <v>0.45408315883936584</v>
      </c>
    </row>
    <row r="2696" spans="1:27" s="7" customFormat="1" x14ac:dyDescent="0.35">
      <c r="A2696" s="102" t="s">
        <v>34</v>
      </c>
      <c r="B2696" s="103">
        <v>2021</v>
      </c>
      <c r="C2696" s="103" t="s">
        <v>82</v>
      </c>
      <c r="D2696" s="103"/>
      <c r="E2696" s="109"/>
      <c r="F2696" s="109"/>
      <c r="G2696" s="110" t="s">
        <v>67</v>
      </c>
      <c r="H2696" s="132">
        <v>3974.1687000000002</v>
      </c>
      <c r="I2696" s="132">
        <v>3660.2123999999999</v>
      </c>
      <c r="J2696" s="133">
        <v>7634.3814000000002</v>
      </c>
      <c r="K2696" s="112">
        <v>3728</v>
      </c>
      <c r="L2696" s="112">
        <v>3485</v>
      </c>
      <c r="M2696" s="112">
        <v>122</v>
      </c>
      <c r="N2696" s="112">
        <v>7335</v>
      </c>
      <c r="O2696" s="112">
        <v>2274</v>
      </c>
      <c r="P2696" s="112">
        <v>2178</v>
      </c>
      <c r="Q2696" s="112">
        <v>53</v>
      </c>
      <c r="R2696" s="113">
        <v>4505</v>
      </c>
      <c r="S2696" s="94">
        <f>Table1[[#This Row],[Female Voters]]/Table1[[#This Row],[Female Population]]</f>
        <v>0.93805781319751214</v>
      </c>
      <c r="T2696" s="94">
        <f>Table1[[#This Row],[Male Voters]]/Table1[[#This Row],[Male Population]]</f>
        <v>0.95213053756115362</v>
      </c>
      <c r="U2696" s="94">
        <f>Table1[[#This Row],[Total Voters]]/Table1[[#This Row],[Total Population]]</f>
        <v>0.96078511351292983</v>
      </c>
      <c r="V2696" s="94">
        <f>Table1[[#This Row],[Female Ballots]]/Table1[[#This Row],[Female Population]]</f>
        <v>0.57219513605449102</v>
      </c>
      <c r="W2696" s="94">
        <f>Table1[[#This Row],[Male Ballots]]/Table1[[#This Row],[Male Population]]</f>
        <v>0.59504743495213563</v>
      </c>
      <c r="X2696" s="94">
        <f>Table1[[#This Row],[Total Ballots]]/Table1[[#This Row],[Total Population]]</f>
        <v>0.5900936518576344</v>
      </c>
      <c r="Y2696" s="94">
        <f>Table1[[#This Row],[Female Ballots]]/Table1[[#This Row],[Female Voters]]</f>
        <v>0.60997854077253222</v>
      </c>
      <c r="Z2696" s="95">
        <f>Table1[[#This Row],[Male Ballots]]/Table1[[#This Row],[Male Voters]]</f>
        <v>0.62496413199426115</v>
      </c>
      <c r="AA2696" s="94">
        <f>Table1[[#This Row],[Total Ballots]]/Table1[[#This Row],[Total Voters]]</f>
        <v>0.61417859577368783</v>
      </c>
    </row>
    <row r="2697" spans="1:27" s="7" customFormat="1" x14ac:dyDescent="0.35">
      <c r="A2697" s="102" t="s">
        <v>31</v>
      </c>
      <c r="B2697" s="103">
        <v>2021</v>
      </c>
      <c r="C2697" s="103" t="s">
        <v>82</v>
      </c>
      <c r="D2697" s="16" t="s">
        <v>87</v>
      </c>
      <c r="E2697" s="109"/>
      <c r="F2697" s="109"/>
      <c r="G2697" s="110" t="s">
        <v>79</v>
      </c>
      <c r="H2697" s="132">
        <v>5468.7757299999994</v>
      </c>
      <c r="I2697" s="132">
        <v>5518.1455000000005</v>
      </c>
      <c r="J2697" s="133">
        <v>10986.919600000001</v>
      </c>
      <c r="K2697" s="104">
        <v>5262</v>
      </c>
      <c r="L2697" s="104">
        <v>5154</v>
      </c>
      <c r="M2697" s="104">
        <v>205</v>
      </c>
      <c r="N2697" s="104">
        <v>10621</v>
      </c>
      <c r="O2697" s="104">
        <v>2117</v>
      </c>
      <c r="P2697" s="104">
        <v>1987</v>
      </c>
      <c r="Q2697" s="104">
        <v>70</v>
      </c>
      <c r="R2697" s="104">
        <v>4174</v>
      </c>
      <c r="S2697" s="94">
        <f>Table1[[#This Row],[Female Voters]]/Table1[[#This Row],[Female Population]]</f>
        <v>0.96218975869394463</v>
      </c>
      <c r="T2697" s="94">
        <f>Table1[[#This Row],[Male Voters]]/Table1[[#This Row],[Male Population]]</f>
        <v>0.93400944212145176</v>
      </c>
      <c r="U2697" s="94">
        <f>Table1[[#This Row],[Total Voters]]/Table1[[#This Row],[Total Population]]</f>
        <v>0.96669497790809344</v>
      </c>
      <c r="V2697" s="94">
        <f>Table1[[#This Row],[Female Ballots]]/Table1[[#This Row],[Female Population]]</f>
        <v>0.38710675012449269</v>
      </c>
      <c r="W2697" s="94">
        <f>Table1[[#This Row],[Male Ballots]]/Table1[[#This Row],[Male Population]]</f>
        <v>0.36008474223813053</v>
      </c>
      <c r="X2697" s="94">
        <f>Table1[[#This Row],[Total Ballots]]/Table1[[#This Row],[Total Population]]</f>
        <v>0.37990630239980999</v>
      </c>
      <c r="Y2697" s="94">
        <f>Table1[[#This Row],[Female Ballots]]/Table1[[#This Row],[Female Voters]]</f>
        <v>0.40231851007221586</v>
      </c>
      <c r="Z2697" s="95">
        <f>Table1[[#This Row],[Male Ballots]]/Table1[[#This Row],[Male Voters]]</f>
        <v>0.38552580519984481</v>
      </c>
      <c r="AA2697" s="94">
        <f>Table1[[#This Row],[Total Ballots]]/Table1[[#This Row],[Total Voters]]</f>
        <v>0.39299500988607478</v>
      </c>
    </row>
    <row r="2698" spans="1:27" s="7" customFormat="1" x14ac:dyDescent="0.35">
      <c r="A2698" s="102" t="s">
        <v>31</v>
      </c>
      <c r="B2698" s="103">
        <v>2021</v>
      </c>
      <c r="C2698" s="103" t="s">
        <v>82</v>
      </c>
      <c r="D2698" s="16" t="s">
        <v>87</v>
      </c>
      <c r="E2698" s="109"/>
      <c r="F2698" s="109"/>
      <c r="G2698" s="110" t="s">
        <v>62</v>
      </c>
      <c r="H2698" s="132">
        <v>363.58902999999998</v>
      </c>
      <c r="I2698" s="132">
        <v>419.92770000000002</v>
      </c>
      <c r="J2698" s="133">
        <v>783.51670000000001</v>
      </c>
      <c r="K2698" s="112">
        <v>374</v>
      </c>
      <c r="L2698" s="112">
        <v>393</v>
      </c>
      <c r="M2698" s="112">
        <v>19</v>
      </c>
      <c r="N2698" s="112">
        <v>786</v>
      </c>
      <c r="O2698" s="112">
        <v>74</v>
      </c>
      <c r="P2698" s="112">
        <v>55</v>
      </c>
      <c r="Q2698" s="112">
        <v>4</v>
      </c>
      <c r="R2698" s="113">
        <v>133</v>
      </c>
      <c r="S2698" s="94">
        <f>Table1[[#This Row],[Female Voters]]/Table1[[#This Row],[Female Population]]</f>
        <v>1.0286338947024887</v>
      </c>
      <c r="T2698" s="94">
        <f>Table1[[#This Row],[Male Voters]]/Table1[[#This Row],[Male Population]]</f>
        <v>0.93587538997784614</v>
      </c>
      <c r="U2698" s="94">
        <f>Table1[[#This Row],[Total Voters]]/Table1[[#This Row],[Total Population]]</f>
        <v>1.003169428296806</v>
      </c>
      <c r="V2698" s="94">
        <f>Table1[[#This Row],[Female Ballots]]/Table1[[#This Row],[Female Population]]</f>
        <v>0.20352649253471702</v>
      </c>
      <c r="W2698" s="94">
        <f>Table1[[#This Row],[Male Ballots]]/Table1[[#This Row],[Male Population]]</f>
        <v>0.13097492735058916</v>
      </c>
      <c r="X2698" s="94">
        <f>Table1[[#This Row],[Total Ballots]]/Table1[[#This Row],[Total Population]]</f>
        <v>0.16974749868126615</v>
      </c>
      <c r="Y2698" s="94">
        <f>Table1[[#This Row],[Female Ballots]]/Table1[[#This Row],[Female Voters]]</f>
        <v>0.19786096256684493</v>
      </c>
      <c r="Z2698" s="95">
        <f>Table1[[#This Row],[Male Ballots]]/Table1[[#This Row],[Male Voters]]</f>
        <v>0.13994910941475827</v>
      </c>
      <c r="AA2698" s="94">
        <f>Table1[[#This Row],[Total Ballots]]/Table1[[#This Row],[Total Voters]]</f>
        <v>0.16921119592875319</v>
      </c>
    </row>
    <row r="2699" spans="1:27" s="7" customFormat="1" x14ac:dyDescent="0.35">
      <c r="A2699" s="102" t="s">
        <v>31</v>
      </c>
      <c r="B2699" s="103">
        <v>2021</v>
      </c>
      <c r="C2699" s="103" t="s">
        <v>82</v>
      </c>
      <c r="D2699" s="16" t="s">
        <v>87</v>
      </c>
      <c r="E2699" s="109"/>
      <c r="F2699" s="109"/>
      <c r="G2699" s="110" t="s">
        <v>63</v>
      </c>
      <c r="H2699" s="132">
        <v>539.798</v>
      </c>
      <c r="I2699" s="132">
        <v>572.70330000000001</v>
      </c>
      <c r="J2699" s="133">
        <v>1112.5012999999999</v>
      </c>
      <c r="K2699" s="112">
        <v>537</v>
      </c>
      <c r="L2699" s="112">
        <v>582</v>
      </c>
      <c r="M2699" s="112">
        <v>30</v>
      </c>
      <c r="N2699" s="112">
        <v>1149</v>
      </c>
      <c r="O2699" s="112">
        <v>82</v>
      </c>
      <c r="P2699" s="112">
        <v>78</v>
      </c>
      <c r="Q2699" s="112">
        <v>6</v>
      </c>
      <c r="R2699" s="113">
        <v>166</v>
      </c>
      <c r="S2699" s="94">
        <f>Table1[[#This Row],[Female Voters]]/Table1[[#This Row],[Female Population]]</f>
        <v>0.99481657953530767</v>
      </c>
      <c r="T2699" s="94">
        <f>Table1[[#This Row],[Male Voters]]/Table1[[#This Row],[Male Population]]</f>
        <v>1.0162330128008692</v>
      </c>
      <c r="U2699" s="94">
        <f>Table1[[#This Row],[Total Voters]]/Table1[[#This Row],[Total Population]]</f>
        <v>1.0328077818875359</v>
      </c>
      <c r="V2699" s="94">
        <f>Table1[[#This Row],[Female Ballots]]/Table1[[#This Row],[Female Population]]</f>
        <v>0.15190867694952556</v>
      </c>
      <c r="W2699" s="94">
        <f>Table1[[#This Row],[Male Ballots]]/Table1[[#This Row],[Male Population]]</f>
        <v>0.13619617697331235</v>
      </c>
      <c r="X2699" s="94">
        <f>Table1[[#This Row],[Total Ballots]]/Table1[[#This Row],[Total Population]]</f>
        <v>0.14921330878444816</v>
      </c>
      <c r="Y2699" s="94">
        <f>Table1[[#This Row],[Female Ballots]]/Table1[[#This Row],[Female Voters]]</f>
        <v>0.1527001862197393</v>
      </c>
      <c r="Z2699" s="95">
        <f>Table1[[#This Row],[Male Ballots]]/Table1[[#This Row],[Male Voters]]</f>
        <v>0.13402061855670103</v>
      </c>
      <c r="AA2699" s="94">
        <f>Table1[[#This Row],[Total Ballots]]/Table1[[#This Row],[Total Voters]]</f>
        <v>0.144473455178416</v>
      </c>
    </row>
    <row r="2700" spans="1:27" s="7" customFormat="1" x14ac:dyDescent="0.35">
      <c r="A2700" s="102" t="s">
        <v>31</v>
      </c>
      <c r="B2700" s="103">
        <v>2021</v>
      </c>
      <c r="C2700" s="103" t="s">
        <v>82</v>
      </c>
      <c r="D2700" s="16" t="s">
        <v>87</v>
      </c>
      <c r="E2700" s="109"/>
      <c r="F2700" s="109"/>
      <c r="G2700" s="110" t="s">
        <v>64</v>
      </c>
      <c r="H2700" s="132">
        <v>697.73489999999993</v>
      </c>
      <c r="I2700" s="132">
        <v>676.83789999999999</v>
      </c>
      <c r="J2700" s="133">
        <v>1374.5727999999999</v>
      </c>
      <c r="K2700" s="112">
        <v>709</v>
      </c>
      <c r="L2700" s="112">
        <v>610</v>
      </c>
      <c r="M2700" s="112">
        <v>30</v>
      </c>
      <c r="N2700" s="112">
        <v>1349</v>
      </c>
      <c r="O2700" s="112">
        <v>142</v>
      </c>
      <c r="P2700" s="112">
        <v>108</v>
      </c>
      <c r="Q2700" s="112">
        <v>6</v>
      </c>
      <c r="R2700" s="113">
        <v>256</v>
      </c>
      <c r="S2700" s="94">
        <f>Table1[[#This Row],[Female Voters]]/Table1[[#This Row],[Female Population]]</f>
        <v>1.016145243702157</v>
      </c>
      <c r="T2700" s="94">
        <f>Table1[[#This Row],[Male Voters]]/Table1[[#This Row],[Male Population]]</f>
        <v>0.90124976748494734</v>
      </c>
      <c r="U2700" s="94">
        <f>Table1[[#This Row],[Total Voters]]/Table1[[#This Row],[Total Population]]</f>
        <v>0.98139581985035651</v>
      </c>
      <c r="V2700" s="94">
        <f>Table1[[#This Row],[Female Ballots]]/Table1[[#This Row],[Female Population]]</f>
        <v>0.20351569055811888</v>
      </c>
      <c r="W2700" s="94">
        <f>Table1[[#This Row],[Male Ballots]]/Table1[[#This Row],[Male Population]]</f>
        <v>0.15956553260389231</v>
      </c>
      <c r="X2700" s="94">
        <f>Table1[[#This Row],[Total Ballots]]/Table1[[#This Row],[Total Population]]</f>
        <v>0.18623968115766587</v>
      </c>
      <c r="Y2700" s="94">
        <f>Table1[[#This Row],[Female Ballots]]/Table1[[#This Row],[Female Voters]]</f>
        <v>0.2002820874471086</v>
      </c>
      <c r="Z2700" s="95">
        <f>Table1[[#This Row],[Male Ballots]]/Table1[[#This Row],[Male Voters]]</f>
        <v>0.17704918032786884</v>
      </c>
      <c r="AA2700" s="94">
        <f>Table1[[#This Row],[Total Ballots]]/Table1[[#This Row],[Total Voters]]</f>
        <v>0.18977020014825796</v>
      </c>
    </row>
    <row r="2701" spans="1:27" s="7" customFormat="1" x14ac:dyDescent="0.35">
      <c r="A2701" s="102" t="s">
        <v>31</v>
      </c>
      <c r="B2701" s="103">
        <v>2021</v>
      </c>
      <c r="C2701" s="103" t="s">
        <v>82</v>
      </c>
      <c r="D2701" s="16" t="s">
        <v>87</v>
      </c>
      <c r="E2701" s="109"/>
      <c r="F2701" s="109"/>
      <c r="G2701" s="110" t="s">
        <v>65</v>
      </c>
      <c r="H2701" s="132">
        <v>742.37789999999995</v>
      </c>
      <c r="I2701" s="132">
        <v>744.0385</v>
      </c>
      <c r="J2701" s="133">
        <v>1486.4164000000001</v>
      </c>
      <c r="K2701" s="112">
        <v>670</v>
      </c>
      <c r="L2701" s="112">
        <v>696</v>
      </c>
      <c r="M2701" s="112">
        <v>27</v>
      </c>
      <c r="N2701" s="112">
        <v>1393</v>
      </c>
      <c r="O2701" s="112">
        <v>241</v>
      </c>
      <c r="P2701" s="112">
        <v>208</v>
      </c>
      <c r="Q2701" s="112">
        <v>8</v>
      </c>
      <c r="R2701" s="113">
        <v>457</v>
      </c>
      <c r="S2701" s="94">
        <f>Table1[[#This Row],[Female Voters]]/Table1[[#This Row],[Female Population]]</f>
        <v>0.90250531434192749</v>
      </c>
      <c r="T2701" s="94">
        <f>Table1[[#This Row],[Male Voters]]/Table1[[#This Row],[Male Population]]</f>
        <v>0.9354354646970553</v>
      </c>
      <c r="U2701" s="94">
        <f>Table1[[#This Row],[Total Voters]]/Table1[[#This Row],[Total Population]]</f>
        <v>0.93715327683413607</v>
      </c>
      <c r="V2701" s="94">
        <f>Table1[[#This Row],[Female Ballots]]/Table1[[#This Row],[Female Population]]</f>
        <v>0.32463250859164855</v>
      </c>
      <c r="W2701" s="94">
        <f>Table1[[#This Row],[Male Ballots]]/Table1[[#This Row],[Male Population]]</f>
        <v>0.27955542623130392</v>
      </c>
      <c r="X2701" s="94">
        <f>Table1[[#This Row],[Total Ballots]]/Table1[[#This Row],[Total Population]]</f>
        <v>0.30745085966489605</v>
      </c>
      <c r="Y2701" s="94">
        <f>Table1[[#This Row],[Female Ballots]]/Table1[[#This Row],[Female Voters]]</f>
        <v>0.35970149253731343</v>
      </c>
      <c r="Z2701" s="95">
        <f>Table1[[#This Row],[Male Ballots]]/Table1[[#This Row],[Male Voters]]</f>
        <v>0.2988505747126437</v>
      </c>
      <c r="AA2701" s="94">
        <f>Table1[[#This Row],[Total Ballots]]/Table1[[#This Row],[Total Voters]]</f>
        <v>0.32806891600861449</v>
      </c>
    </row>
    <row r="2702" spans="1:27" s="7" customFormat="1" x14ac:dyDescent="0.35">
      <c r="A2702" s="102" t="s">
        <v>31</v>
      </c>
      <c r="B2702" s="103">
        <v>2021</v>
      </c>
      <c r="C2702" s="103" t="s">
        <v>82</v>
      </c>
      <c r="D2702" s="16" t="s">
        <v>87</v>
      </c>
      <c r="E2702" s="109"/>
      <c r="F2702" s="109"/>
      <c r="G2702" s="110" t="s">
        <v>66</v>
      </c>
      <c r="H2702" s="132">
        <v>1202.2388000000001</v>
      </c>
      <c r="I2702" s="132">
        <v>1136.6808000000001</v>
      </c>
      <c r="J2702" s="133">
        <v>2338.9189999999999</v>
      </c>
      <c r="K2702" s="112">
        <v>1114</v>
      </c>
      <c r="L2702" s="112">
        <v>1020</v>
      </c>
      <c r="M2702" s="112">
        <v>52</v>
      </c>
      <c r="N2702" s="112">
        <v>2186</v>
      </c>
      <c r="O2702" s="112">
        <v>516</v>
      </c>
      <c r="P2702" s="112">
        <v>449</v>
      </c>
      <c r="Q2702" s="112">
        <v>24</v>
      </c>
      <c r="R2702" s="113">
        <v>989</v>
      </c>
      <c r="S2702" s="94">
        <f>Table1[[#This Row],[Female Voters]]/Table1[[#This Row],[Female Population]]</f>
        <v>0.9266045980216242</v>
      </c>
      <c r="T2702" s="94">
        <f>Table1[[#This Row],[Male Voters]]/Table1[[#This Row],[Male Population]]</f>
        <v>0.89734954615227069</v>
      </c>
      <c r="U2702" s="94">
        <f>Table1[[#This Row],[Total Voters]]/Table1[[#This Row],[Total Population]]</f>
        <v>0.93461979658124117</v>
      </c>
      <c r="V2702" s="94">
        <f>Table1[[#This Row],[Female Ballots]]/Table1[[#This Row],[Female Population]]</f>
        <v>0.42919925725238611</v>
      </c>
      <c r="W2702" s="94">
        <f>Table1[[#This Row],[Male Ballots]]/Table1[[#This Row],[Male Population]]</f>
        <v>0.39500975119840148</v>
      </c>
      <c r="X2702" s="94">
        <f>Table1[[#This Row],[Total Ballots]]/Table1[[#This Row],[Total Population]]</f>
        <v>0.42284491254293116</v>
      </c>
      <c r="Y2702" s="94">
        <f>Table1[[#This Row],[Female Ballots]]/Table1[[#This Row],[Female Voters]]</f>
        <v>0.46319569120287252</v>
      </c>
      <c r="Z2702" s="95">
        <f>Table1[[#This Row],[Male Ballots]]/Table1[[#This Row],[Male Voters]]</f>
        <v>0.44019607843137254</v>
      </c>
      <c r="AA2702" s="94">
        <f>Table1[[#This Row],[Total Ballots]]/Table1[[#This Row],[Total Voters]]</f>
        <v>0.4524245196706313</v>
      </c>
    </row>
    <row r="2703" spans="1:27" s="7" customFormat="1" x14ac:dyDescent="0.35">
      <c r="A2703" s="102" t="s">
        <v>31</v>
      </c>
      <c r="B2703" s="103">
        <v>2021</v>
      </c>
      <c r="C2703" s="103" t="s">
        <v>82</v>
      </c>
      <c r="D2703" s="16" t="s">
        <v>87</v>
      </c>
      <c r="E2703" s="109"/>
      <c r="F2703" s="109"/>
      <c r="G2703" s="110" t="s">
        <v>67</v>
      </c>
      <c r="H2703" s="132">
        <v>1923.0371</v>
      </c>
      <c r="I2703" s="132">
        <v>1967.9573</v>
      </c>
      <c r="J2703" s="133">
        <v>3890.9934000000003</v>
      </c>
      <c r="K2703" s="112">
        <v>1858</v>
      </c>
      <c r="L2703" s="112">
        <v>1853</v>
      </c>
      <c r="M2703" s="112">
        <v>47</v>
      </c>
      <c r="N2703" s="112">
        <v>3758</v>
      </c>
      <c r="O2703" s="112">
        <v>1062</v>
      </c>
      <c r="P2703" s="112">
        <v>1089</v>
      </c>
      <c r="Q2703" s="112">
        <v>22</v>
      </c>
      <c r="R2703" s="113">
        <v>2173</v>
      </c>
      <c r="S2703" s="94">
        <f>Table1[[#This Row],[Female Voters]]/Table1[[#This Row],[Female Population]]</f>
        <v>0.96618000765559853</v>
      </c>
      <c r="T2703" s="94">
        <f>Table1[[#This Row],[Male Voters]]/Table1[[#This Row],[Male Population]]</f>
        <v>0.94158547037580542</v>
      </c>
      <c r="U2703" s="94">
        <f>Table1[[#This Row],[Total Voters]]/Table1[[#This Row],[Total Population]]</f>
        <v>0.96582019388673335</v>
      </c>
      <c r="V2703" s="94">
        <f>Table1[[#This Row],[Female Ballots]]/Table1[[#This Row],[Female Population]]</f>
        <v>0.55225143602273719</v>
      </c>
      <c r="W2703" s="94">
        <f>Table1[[#This Row],[Male Ballots]]/Table1[[#This Row],[Male Population]]</f>
        <v>0.5533656649968981</v>
      </c>
      <c r="X2703" s="94">
        <f>Table1[[#This Row],[Total Ballots]]/Table1[[#This Row],[Total Population]]</f>
        <v>0.55846920737516537</v>
      </c>
      <c r="Y2703" s="94">
        <f>Table1[[#This Row],[Female Ballots]]/Table1[[#This Row],[Female Voters]]</f>
        <v>0.57158234660925722</v>
      </c>
      <c r="Z2703" s="95">
        <f>Table1[[#This Row],[Male Ballots]]/Table1[[#This Row],[Male Voters]]</f>
        <v>0.58769562871019965</v>
      </c>
      <c r="AA2703" s="94">
        <f>Table1[[#This Row],[Total Ballots]]/Table1[[#This Row],[Total Voters]]</f>
        <v>0.57823310271420969</v>
      </c>
    </row>
    <row r="2704" spans="1:27" s="7" customFormat="1" x14ac:dyDescent="0.35">
      <c r="A2704" s="102" t="s">
        <v>55</v>
      </c>
      <c r="B2704" s="103">
        <v>2021</v>
      </c>
      <c r="C2704" s="103" t="s">
        <v>82</v>
      </c>
      <c r="D2704" s="103"/>
      <c r="E2704" s="109"/>
      <c r="F2704" s="109"/>
      <c r="G2704" s="110" t="s">
        <v>79</v>
      </c>
      <c r="H2704" s="132">
        <v>363286.33899999998</v>
      </c>
      <c r="I2704" s="132">
        <v>351881.85100000002</v>
      </c>
      <c r="J2704" s="133">
        <v>715168.21</v>
      </c>
      <c r="K2704" s="104">
        <v>282946</v>
      </c>
      <c r="L2704" s="104">
        <v>260557</v>
      </c>
      <c r="M2704" s="104">
        <v>10823</v>
      </c>
      <c r="N2704" s="104">
        <v>554326</v>
      </c>
      <c r="O2704" s="104">
        <v>92546</v>
      </c>
      <c r="P2704" s="104">
        <v>84163</v>
      </c>
      <c r="Q2704" s="104">
        <v>2342</v>
      </c>
      <c r="R2704" s="104">
        <v>179051</v>
      </c>
      <c r="S2704" s="94">
        <f>Table1[[#This Row],[Female Voters]]/Table1[[#This Row],[Female Population]]</f>
        <v>0.77885119704432382</v>
      </c>
      <c r="T2704" s="94">
        <f>Table1[[#This Row],[Male Voters]]/Table1[[#This Row],[Male Population]]</f>
        <v>0.74046728826602648</v>
      </c>
      <c r="U2704" s="94">
        <f>Table1[[#This Row],[Total Voters]]/Table1[[#This Row],[Total Population]]</f>
        <v>0.7750987701201093</v>
      </c>
      <c r="V2704" s="94">
        <f>Table1[[#This Row],[Female Ballots]]/Table1[[#This Row],[Female Population]]</f>
        <v>0.25474671096839674</v>
      </c>
      <c r="W2704" s="94">
        <f>Table1[[#This Row],[Male Ballots]]/Table1[[#This Row],[Male Population]]</f>
        <v>0.23917971262462182</v>
      </c>
      <c r="X2704" s="94">
        <f>Table1[[#This Row],[Total Ballots]]/Table1[[#This Row],[Total Population]]</f>
        <v>0.25036207915337849</v>
      </c>
      <c r="Y2704" s="94">
        <f>Table1[[#This Row],[Female Ballots]]/Table1[[#This Row],[Female Voters]]</f>
        <v>0.32708007888431007</v>
      </c>
      <c r="Z2704" s="95">
        <f>Table1[[#This Row],[Male Ballots]]/Table1[[#This Row],[Male Voters]]</f>
        <v>0.3230118553713775</v>
      </c>
      <c r="AA2704" s="94">
        <f>Table1[[#This Row],[Total Ballots]]/Table1[[#This Row],[Total Voters]]</f>
        <v>0.32300667838059194</v>
      </c>
    </row>
    <row r="2705" spans="1:27" s="7" customFormat="1" x14ac:dyDescent="0.35">
      <c r="A2705" s="102" t="s">
        <v>55</v>
      </c>
      <c r="B2705" s="103">
        <v>2021</v>
      </c>
      <c r="C2705" s="103" t="s">
        <v>82</v>
      </c>
      <c r="D2705" s="103"/>
      <c r="E2705" s="109"/>
      <c r="F2705" s="109"/>
      <c r="G2705" s="110" t="s">
        <v>62</v>
      </c>
      <c r="H2705" s="132">
        <v>40334.042000000001</v>
      </c>
      <c r="I2705" s="132">
        <v>46006.923999999999</v>
      </c>
      <c r="J2705" s="133">
        <v>86340.97</v>
      </c>
      <c r="K2705" s="112">
        <v>24975</v>
      </c>
      <c r="L2705" s="112">
        <v>24795</v>
      </c>
      <c r="M2705" s="112">
        <v>1678</v>
      </c>
      <c r="N2705" s="112">
        <v>51448</v>
      </c>
      <c r="O2705" s="112">
        <v>2816</v>
      </c>
      <c r="P2705" s="112">
        <v>2958</v>
      </c>
      <c r="Q2705" s="112">
        <v>229</v>
      </c>
      <c r="R2705" s="113">
        <v>6003</v>
      </c>
      <c r="S2705" s="94">
        <f>Table1[[#This Row],[Female Voters]]/Table1[[#This Row],[Female Population]]</f>
        <v>0.61920399646531832</v>
      </c>
      <c r="T2705" s="94">
        <f>Table1[[#This Row],[Male Voters]]/Table1[[#This Row],[Male Population]]</f>
        <v>0.5389406168514983</v>
      </c>
      <c r="U2705" s="94">
        <f>Table1[[#This Row],[Total Voters]]/Table1[[#This Row],[Total Population]]</f>
        <v>0.59587007187897012</v>
      </c>
      <c r="V2705" s="94">
        <f>Table1[[#This Row],[Female Ballots]]/Table1[[#This Row],[Female Population]]</f>
        <v>6.9816955116970419E-2</v>
      </c>
      <c r="W2705" s="94">
        <f>Table1[[#This Row],[Male Ballots]]/Table1[[#This Row],[Male Population]]</f>
        <v>6.4294670080529623E-2</v>
      </c>
      <c r="X2705" s="94">
        <f>Table1[[#This Row],[Total Ballots]]/Table1[[#This Row],[Total Population]]</f>
        <v>6.9526668509746883E-2</v>
      </c>
      <c r="Y2705" s="94">
        <f>Table1[[#This Row],[Female Ballots]]/Table1[[#This Row],[Female Voters]]</f>
        <v>0.11275275275275275</v>
      </c>
      <c r="Z2705" s="95">
        <f>Table1[[#This Row],[Male Ballots]]/Table1[[#This Row],[Male Voters]]</f>
        <v>0.11929824561403508</v>
      </c>
      <c r="AA2705" s="94">
        <f>Table1[[#This Row],[Total Ballots]]/Table1[[#This Row],[Total Voters]]</f>
        <v>0.11668092054112891</v>
      </c>
    </row>
    <row r="2706" spans="1:27" s="7" customFormat="1" x14ac:dyDescent="0.35">
      <c r="A2706" s="102" t="s">
        <v>55</v>
      </c>
      <c r="B2706" s="103">
        <v>2021</v>
      </c>
      <c r="C2706" s="103" t="s">
        <v>82</v>
      </c>
      <c r="D2706" s="103"/>
      <c r="E2706" s="109"/>
      <c r="F2706" s="109"/>
      <c r="G2706" s="110" t="s">
        <v>63</v>
      </c>
      <c r="H2706" s="132">
        <v>66483.350000000006</v>
      </c>
      <c r="I2706" s="132">
        <v>68857.299999999988</v>
      </c>
      <c r="J2706" s="133">
        <v>135340.65</v>
      </c>
      <c r="K2706" s="112">
        <v>48460</v>
      </c>
      <c r="L2706" s="112">
        <v>46408</v>
      </c>
      <c r="M2706" s="112">
        <v>2728</v>
      </c>
      <c r="N2706" s="112">
        <v>97596</v>
      </c>
      <c r="O2706" s="112">
        <v>7339</v>
      </c>
      <c r="P2706" s="112">
        <v>6569</v>
      </c>
      <c r="Q2706" s="112">
        <v>425</v>
      </c>
      <c r="R2706" s="113">
        <v>14333</v>
      </c>
      <c r="S2706" s="94">
        <f>Table1[[#This Row],[Female Voters]]/Table1[[#This Row],[Female Population]]</f>
        <v>0.72890430461160571</v>
      </c>
      <c r="T2706" s="94">
        <f>Table1[[#This Row],[Male Voters]]/Table1[[#This Row],[Male Population]]</f>
        <v>0.67397356562049349</v>
      </c>
      <c r="U2706" s="94">
        <f>Table1[[#This Row],[Total Voters]]/Table1[[#This Row],[Total Population]]</f>
        <v>0.72111372303886534</v>
      </c>
      <c r="V2706" s="94">
        <f>Table1[[#This Row],[Female Ballots]]/Table1[[#This Row],[Female Population]]</f>
        <v>0.11038854089031312</v>
      </c>
      <c r="W2706" s="94">
        <f>Table1[[#This Row],[Male Ballots]]/Table1[[#This Row],[Male Population]]</f>
        <v>9.5400197219466937E-2</v>
      </c>
      <c r="X2706" s="94">
        <f>Table1[[#This Row],[Total Ballots]]/Table1[[#This Row],[Total Population]]</f>
        <v>0.10590314144346137</v>
      </c>
      <c r="Y2706" s="94">
        <f>Table1[[#This Row],[Female Ballots]]/Table1[[#This Row],[Female Voters]]</f>
        <v>0.15144449030127941</v>
      </c>
      <c r="Z2706" s="95">
        <f>Table1[[#This Row],[Male Ballots]]/Table1[[#This Row],[Male Voters]]</f>
        <v>0.1415488708843303</v>
      </c>
      <c r="AA2706" s="94">
        <f>Table1[[#This Row],[Total Ballots]]/Table1[[#This Row],[Total Voters]]</f>
        <v>0.14686052707078159</v>
      </c>
    </row>
    <row r="2707" spans="1:27" s="7" customFormat="1" x14ac:dyDescent="0.35">
      <c r="A2707" s="102" t="s">
        <v>55</v>
      </c>
      <c r="B2707" s="103">
        <v>2021</v>
      </c>
      <c r="C2707" s="103" t="s">
        <v>82</v>
      </c>
      <c r="D2707" s="103"/>
      <c r="E2707" s="109"/>
      <c r="F2707" s="109"/>
      <c r="G2707" s="110" t="s">
        <v>64</v>
      </c>
      <c r="H2707" s="132">
        <v>64335.689999999995</v>
      </c>
      <c r="I2707" s="132">
        <v>63594.39</v>
      </c>
      <c r="J2707" s="133">
        <v>127930.07999999999</v>
      </c>
      <c r="K2707" s="112">
        <v>50974</v>
      </c>
      <c r="L2707" s="112">
        <v>47962</v>
      </c>
      <c r="M2707" s="112">
        <v>2209</v>
      </c>
      <c r="N2707" s="112">
        <v>101145</v>
      </c>
      <c r="O2707" s="112">
        <v>12382</v>
      </c>
      <c r="P2707" s="112">
        <v>11192</v>
      </c>
      <c r="Q2707" s="112">
        <v>476</v>
      </c>
      <c r="R2707" s="113">
        <v>24050</v>
      </c>
      <c r="S2707" s="94">
        <f>Table1[[#This Row],[Female Voters]]/Table1[[#This Row],[Female Population]]</f>
        <v>0.79231294480559711</v>
      </c>
      <c r="T2707" s="94">
        <f>Table1[[#This Row],[Male Voters]]/Table1[[#This Row],[Male Population]]</f>
        <v>0.75418602175443461</v>
      </c>
      <c r="U2707" s="94">
        <f>Table1[[#This Row],[Total Voters]]/Table1[[#This Row],[Total Population]]</f>
        <v>0.79062719260395997</v>
      </c>
      <c r="V2707" s="94">
        <f>Table1[[#This Row],[Female Ballots]]/Table1[[#This Row],[Female Population]]</f>
        <v>0.1924592710515734</v>
      </c>
      <c r="W2707" s="94">
        <f>Table1[[#This Row],[Male Ballots]]/Table1[[#This Row],[Male Population]]</f>
        <v>0.17599036644584531</v>
      </c>
      <c r="X2707" s="94">
        <f>Table1[[#This Row],[Total Ballots]]/Table1[[#This Row],[Total Population]]</f>
        <v>0.18799331634905569</v>
      </c>
      <c r="Y2707" s="94">
        <f>Table1[[#This Row],[Female Ballots]]/Table1[[#This Row],[Female Voters]]</f>
        <v>0.24290814925256013</v>
      </c>
      <c r="Z2707" s="95">
        <f>Table1[[#This Row],[Male Ballots]]/Table1[[#This Row],[Male Voters]]</f>
        <v>0.23335140319419539</v>
      </c>
      <c r="AA2707" s="94">
        <f>Table1[[#This Row],[Total Ballots]]/Table1[[#This Row],[Total Voters]]</f>
        <v>0.23777744821790497</v>
      </c>
    </row>
    <row r="2708" spans="1:27" s="7" customFormat="1" x14ac:dyDescent="0.35">
      <c r="A2708" s="102" t="s">
        <v>55</v>
      </c>
      <c r="B2708" s="103">
        <v>2021</v>
      </c>
      <c r="C2708" s="103" t="s">
        <v>82</v>
      </c>
      <c r="D2708" s="103"/>
      <c r="E2708" s="109"/>
      <c r="F2708" s="109"/>
      <c r="G2708" s="110" t="s">
        <v>65</v>
      </c>
      <c r="H2708" s="132">
        <v>55831.42</v>
      </c>
      <c r="I2708" s="132">
        <v>54751.729999999996</v>
      </c>
      <c r="J2708" s="133">
        <v>110583.15</v>
      </c>
      <c r="K2708" s="112">
        <v>44301</v>
      </c>
      <c r="L2708" s="112">
        <v>41939</v>
      </c>
      <c r="M2708" s="112">
        <v>1470</v>
      </c>
      <c r="N2708" s="112">
        <v>87710</v>
      </c>
      <c r="O2708" s="112">
        <v>13467</v>
      </c>
      <c r="P2708" s="112">
        <v>12720</v>
      </c>
      <c r="Q2708" s="112">
        <v>316</v>
      </c>
      <c r="R2708" s="113">
        <v>26503</v>
      </c>
      <c r="S2708" s="94">
        <f>Table1[[#This Row],[Female Voters]]/Table1[[#This Row],[Female Population]]</f>
        <v>0.7934779376917156</v>
      </c>
      <c r="T2708" s="94">
        <f>Table1[[#This Row],[Male Voters]]/Table1[[#This Row],[Male Population]]</f>
        <v>0.7659849286954038</v>
      </c>
      <c r="U2708" s="94">
        <f>Table1[[#This Row],[Total Voters]]/Table1[[#This Row],[Total Population]]</f>
        <v>0.79315881307414382</v>
      </c>
      <c r="V2708" s="94">
        <f>Table1[[#This Row],[Female Ballots]]/Table1[[#This Row],[Female Population]]</f>
        <v>0.24120826588326072</v>
      </c>
      <c r="W2708" s="94">
        <f>Table1[[#This Row],[Male Ballots]]/Table1[[#This Row],[Male Population]]</f>
        <v>0.23232142619055143</v>
      </c>
      <c r="X2708" s="94">
        <f>Table1[[#This Row],[Total Ballots]]/Table1[[#This Row],[Total Population]]</f>
        <v>0.23966580803675788</v>
      </c>
      <c r="Y2708" s="94">
        <f>Table1[[#This Row],[Female Ballots]]/Table1[[#This Row],[Female Voters]]</f>
        <v>0.3039886232816415</v>
      </c>
      <c r="Z2708" s="95">
        <f>Table1[[#This Row],[Male Ballots]]/Table1[[#This Row],[Male Voters]]</f>
        <v>0.30329764658194042</v>
      </c>
      <c r="AA2708" s="94">
        <f>Table1[[#This Row],[Total Ballots]]/Table1[[#This Row],[Total Voters]]</f>
        <v>0.30216622962033973</v>
      </c>
    </row>
    <row r="2709" spans="1:27" s="7" customFormat="1" x14ac:dyDescent="0.35">
      <c r="A2709" s="102" t="s">
        <v>55</v>
      </c>
      <c r="B2709" s="103">
        <v>2021</v>
      </c>
      <c r="C2709" s="103" t="s">
        <v>82</v>
      </c>
      <c r="D2709" s="103"/>
      <c r="E2709" s="109"/>
      <c r="F2709" s="109"/>
      <c r="G2709" s="110" t="s">
        <v>66</v>
      </c>
      <c r="H2709" s="132">
        <v>58790.64</v>
      </c>
      <c r="I2709" s="132">
        <v>55676.460000000006</v>
      </c>
      <c r="J2709" s="133">
        <v>114467.1</v>
      </c>
      <c r="K2709" s="112">
        <v>47849</v>
      </c>
      <c r="L2709" s="112">
        <v>44203</v>
      </c>
      <c r="M2709" s="112">
        <v>1435</v>
      </c>
      <c r="N2709" s="112">
        <v>93487</v>
      </c>
      <c r="O2709" s="112">
        <v>19472</v>
      </c>
      <c r="P2709" s="112">
        <v>18026</v>
      </c>
      <c r="Q2709" s="112">
        <v>393</v>
      </c>
      <c r="R2709" s="113">
        <v>37891</v>
      </c>
      <c r="S2709" s="94">
        <f>Table1[[#This Row],[Female Voters]]/Table1[[#This Row],[Female Population]]</f>
        <v>0.81388806109271816</v>
      </c>
      <c r="T2709" s="94">
        <f>Table1[[#This Row],[Male Voters]]/Table1[[#This Row],[Male Population]]</f>
        <v>0.79392619430186462</v>
      </c>
      <c r="U2709" s="94">
        <f>Table1[[#This Row],[Total Voters]]/Table1[[#This Row],[Total Population]]</f>
        <v>0.81671502117202233</v>
      </c>
      <c r="V2709" s="94">
        <f>Table1[[#This Row],[Female Ballots]]/Table1[[#This Row],[Female Population]]</f>
        <v>0.33120918567989732</v>
      </c>
      <c r="W2709" s="94">
        <f>Table1[[#This Row],[Male Ballots]]/Table1[[#This Row],[Male Population]]</f>
        <v>0.32376340018744004</v>
      </c>
      <c r="X2709" s="94">
        <f>Table1[[#This Row],[Total Ballots]]/Table1[[#This Row],[Total Population]]</f>
        <v>0.33102087848822936</v>
      </c>
      <c r="Y2709" s="94">
        <f>Table1[[#This Row],[Female Ballots]]/Table1[[#This Row],[Female Voters]]</f>
        <v>0.40694685364375432</v>
      </c>
      <c r="Z2709" s="95">
        <f>Table1[[#This Row],[Male Ballots]]/Table1[[#This Row],[Male Voters]]</f>
        <v>0.40780037554012172</v>
      </c>
      <c r="AA2709" s="94">
        <f>Table1[[#This Row],[Total Ballots]]/Table1[[#This Row],[Total Voters]]</f>
        <v>0.40530768983922899</v>
      </c>
    </row>
    <row r="2710" spans="1:27" s="7" customFormat="1" x14ac:dyDescent="0.35">
      <c r="A2710" s="102" t="s">
        <v>55</v>
      </c>
      <c r="B2710" s="103">
        <v>2021</v>
      </c>
      <c r="C2710" s="103" t="s">
        <v>82</v>
      </c>
      <c r="D2710" s="103"/>
      <c r="E2710" s="109"/>
      <c r="F2710" s="109"/>
      <c r="G2710" s="110" t="s">
        <v>67</v>
      </c>
      <c r="H2710" s="132">
        <v>77511.196999999986</v>
      </c>
      <c r="I2710" s="132">
        <v>62995.047000000006</v>
      </c>
      <c r="J2710" s="133">
        <v>140506.26</v>
      </c>
      <c r="K2710" s="112">
        <v>66387</v>
      </c>
      <c r="L2710" s="112">
        <v>55250</v>
      </c>
      <c r="M2710" s="112">
        <v>1303</v>
      </c>
      <c r="N2710" s="112">
        <v>122940</v>
      </c>
      <c r="O2710" s="112">
        <v>37070</v>
      </c>
      <c r="P2710" s="112">
        <v>32698</v>
      </c>
      <c r="Q2710" s="112">
        <v>503</v>
      </c>
      <c r="R2710" s="113">
        <v>70271</v>
      </c>
      <c r="S2710" s="94">
        <f>Table1[[#This Row],[Female Voters]]/Table1[[#This Row],[Female Population]]</f>
        <v>0.85648270920135594</v>
      </c>
      <c r="T2710" s="94">
        <f>Table1[[#This Row],[Male Voters]]/Table1[[#This Row],[Male Population]]</f>
        <v>0.87705308006199267</v>
      </c>
      <c r="U2710" s="94">
        <f>Table1[[#This Row],[Total Voters]]/Table1[[#This Row],[Total Population]]</f>
        <v>0.87497880877335998</v>
      </c>
      <c r="V2710" s="94">
        <f>Table1[[#This Row],[Female Ballots]]/Table1[[#This Row],[Female Population]]</f>
        <v>0.47825348381602217</v>
      </c>
      <c r="W2710" s="94">
        <f>Table1[[#This Row],[Male Ballots]]/Table1[[#This Row],[Male Population]]</f>
        <v>0.51905668075777445</v>
      </c>
      <c r="X2710" s="94">
        <f>Table1[[#This Row],[Total Ballots]]/Table1[[#This Row],[Total Population]]</f>
        <v>0.50012718294544312</v>
      </c>
      <c r="Y2710" s="94">
        <f>Table1[[#This Row],[Female Ballots]]/Table1[[#This Row],[Female Voters]]</f>
        <v>0.55839245635440671</v>
      </c>
      <c r="Z2710" s="95">
        <f>Table1[[#This Row],[Male Ballots]]/Table1[[#This Row],[Male Voters]]</f>
        <v>0.59181900452488689</v>
      </c>
      <c r="AA2710" s="94">
        <f>Table1[[#This Row],[Total Ballots]]/Table1[[#This Row],[Total Voters]]</f>
        <v>0.571587766390109</v>
      </c>
    </row>
    <row r="2711" spans="1:27" s="7" customFormat="1" x14ac:dyDescent="0.35">
      <c r="A2711" s="102" t="s">
        <v>23</v>
      </c>
      <c r="B2711" s="103">
        <v>2021</v>
      </c>
      <c r="C2711" s="103" t="s">
        <v>82</v>
      </c>
      <c r="D2711" s="16" t="s">
        <v>87</v>
      </c>
      <c r="E2711" s="109"/>
      <c r="F2711" s="109"/>
      <c r="G2711" s="110" t="s">
        <v>79</v>
      </c>
      <c r="H2711" s="132">
        <v>7922.5272999999997</v>
      </c>
      <c r="I2711" s="132">
        <v>7431.5075099999995</v>
      </c>
      <c r="J2711" s="133">
        <v>15354.035100000001</v>
      </c>
      <c r="K2711" s="104">
        <v>7350</v>
      </c>
      <c r="L2711" s="104">
        <v>6830</v>
      </c>
      <c r="M2711" s="104">
        <v>389</v>
      </c>
      <c r="N2711" s="104">
        <v>14569</v>
      </c>
      <c r="O2711" s="104">
        <v>4325</v>
      </c>
      <c r="P2711" s="104">
        <v>3846</v>
      </c>
      <c r="Q2711" s="104">
        <v>180</v>
      </c>
      <c r="R2711" s="104">
        <v>8351</v>
      </c>
      <c r="S2711" s="94">
        <f>Table1[[#This Row],[Female Voters]]/Table1[[#This Row],[Female Population]]</f>
        <v>0.92773425974814883</v>
      </c>
      <c r="T2711" s="94">
        <f>Table1[[#This Row],[Male Voters]]/Table1[[#This Row],[Male Population]]</f>
        <v>0.91905982612671822</v>
      </c>
      <c r="U2711" s="94">
        <f>Table1[[#This Row],[Total Voters]]/Table1[[#This Row],[Total Population]]</f>
        <v>0.94887108861695901</v>
      </c>
      <c r="V2711" s="94">
        <f>Table1[[#This Row],[Female Ballots]]/Table1[[#This Row],[Female Population]]</f>
        <v>0.54591165624635973</v>
      </c>
      <c r="W2711" s="94">
        <f>Table1[[#This Row],[Male Ballots]]/Table1[[#This Row],[Male Population]]</f>
        <v>0.5175262212713555</v>
      </c>
      <c r="X2711" s="94">
        <f>Table1[[#This Row],[Total Ballots]]/Table1[[#This Row],[Total Population]]</f>
        <v>0.54389611236462521</v>
      </c>
      <c r="Y2711" s="94">
        <f>Table1[[#This Row],[Female Ballots]]/Table1[[#This Row],[Female Voters]]</f>
        <v>0.58843537414965985</v>
      </c>
      <c r="Z2711" s="95">
        <f>Table1[[#This Row],[Male Ballots]]/Table1[[#This Row],[Male Voters]]</f>
        <v>0.56310395314787698</v>
      </c>
      <c r="AA2711" s="94">
        <f>Table1[[#This Row],[Total Ballots]]/Table1[[#This Row],[Total Voters]]</f>
        <v>0.57320337703342716</v>
      </c>
    </row>
    <row r="2712" spans="1:27" s="7" customFormat="1" x14ac:dyDescent="0.35">
      <c r="A2712" s="102" t="s">
        <v>23</v>
      </c>
      <c r="B2712" s="103">
        <v>2021</v>
      </c>
      <c r="C2712" s="103" t="s">
        <v>82</v>
      </c>
      <c r="D2712" s="16" t="s">
        <v>87</v>
      </c>
      <c r="E2712" s="109"/>
      <c r="F2712" s="109"/>
      <c r="G2712" s="110" t="s">
        <v>62</v>
      </c>
      <c r="H2712" s="132">
        <v>442.79860000000002</v>
      </c>
      <c r="I2712" s="132">
        <v>399.43971000000005</v>
      </c>
      <c r="J2712" s="133">
        <v>842.23829999999998</v>
      </c>
      <c r="K2712" s="112">
        <v>324</v>
      </c>
      <c r="L2712" s="112">
        <v>327</v>
      </c>
      <c r="M2712" s="112">
        <v>28</v>
      </c>
      <c r="N2712" s="112">
        <v>679</v>
      </c>
      <c r="O2712" s="112">
        <v>73</v>
      </c>
      <c r="P2712" s="112">
        <v>73</v>
      </c>
      <c r="Q2712" s="112">
        <v>5</v>
      </c>
      <c r="R2712" s="113">
        <v>151</v>
      </c>
      <c r="S2712" s="94">
        <f>Table1[[#This Row],[Female Voters]]/Table1[[#This Row],[Female Population]]</f>
        <v>0.73170963051825366</v>
      </c>
      <c r="T2712" s="94">
        <f>Table1[[#This Row],[Male Voters]]/Table1[[#This Row],[Male Population]]</f>
        <v>0.81864669889731279</v>
      </c>
      <c r="U2712" s="94">
        <f>Table1[[#This Row],[Total Voters]]/Table1[[#This Row],[Total Population]]</f>
        <v>0.80618513786418877</v>
      </c>
      <c r="V2712" s="94">
        <f>Table1[[#This Row],[Female Ballots]]/Table1[[#This Row],[Female Population]]</f>
        <v>0.16486050317232256</v>
      </c>
      <c r="W2712" s="94">
        <f>Table1[[#This Row],[Male Ballots]]/Table1[[#This Row],[Male Population]]</f>
        <v>0.18275599088533284</v>
      </c>
      <c r="X2712" s="94">
        <f>Table1[[#This Row],[Total Ballots]]/Table1[[#This Row],[Total Population]]</f>
        <v>0.17928417646169736</v>
      </c>
      <c r="Y2712" s="94">
        <f>Table1[[#This Row],[Female Ballots]]/Table1[[#This Row],[Female Voters]]</f>
        <v>0.22530864197530864</v>
      </c>
      <c r="Z2712" s="95">
        <f>Table1[[#This Row],[Male Ballots]]/Table1[[#This Row],[Male Voters]]</f>
        <v>0.22324159021406728</v>
      </c>
      <c r="AA2712" s="94">
        <f>Table1[[#This Row],[Total Ballots]]/Table1[[#This Row],[Total Voters]]</f>
        <v>0.22238586156111928</v>
      </c>
    </row>
    <row r="2713" spans="1:27" s="7" customFormat="1" x14ac:dyDescent="0.35">
      <c r="A2713" s="102" t="s">
        <v>23</v>
      </c>
      <c r="B2713" s="103">
        <v>2021</v>
      </c>
      <c r="C2713" s="103" t="s">
        <v>82</v>
      </c>
      <c r="D2713" s="16" t="s">
        <v>87</v>
      </c>
      <c r="E2713" s="109"/>
      <c r="F2713" s="109"/>
      <c r="G2713" s="110" t="s">
        <v>63</v>
      </c>
      <c r="H2713" s="132">
        <v>745.97</v>
      </c>
      <c r="I2713" s="132">
        <v>746.89449999999999</v>
      </c>
      <c r="J2713" s="133">
        <v>1492.8643999999999</v>
      </c>
      <c r="K2713" s="112">
        <v>677</v>
      </c>
      <c r="L2713" s="112">
        <v>603</v>
      </c>
      <c r="M2713" s="112">
        <v>69</v>
      </c>
      <c r="N2713" s="112">
        <v>1349</v>
      </c>
      <c r="O2713" s="112">
        <v>180</v>
      </c>
      <c r="P2713" s="112">
        <v>152</v>
      </c>
      <c r="Q2713" s="112">
        <v>25</v>
      </c>
      <c r="R2713" s="113">
        <v>357</v>
      </c>
      <c r="S2713" s="94">
        <f>Table1[[#This Row],[Female Voters]]/Table1[[#This Row],[Female Population]]</f>
        <v>0.90754319878815504</v>
      </c>
      <c r="T2713" s="94">
        <f>Table1[[#This Row],[Male Voters]]/Table1[[#This Row],[Male Population]]</f>
        <v>0.80734293799191181</v>
      </c>
      <c r="U2713" s="94">
        <f>Table1[[#This Row],[Total Voters]]/Table1[[#This Row],[Total Population]]</f>
        <v>0.90363197086084979</v>
      </c>
      <c r="V2713" s="94">
        <f>Table1[[#This Row],[Female Ballots]]/Table1[[#This Row],[Female Population]]</f>
        <v>0.24129656688606779</v>
      </c>
      <c r="W2713" s="94">
        <f>Table1[[#This Row],[Male Ballots]]/Table1[[#This Row],[Male Population]]</f>
        <v>0.20350933096976884</v>
      </c>
      <c r="X2713" s="94">
        <f>Table1[[#This Row],[Total Ballots]]/Table1[[#This Row],[Total Population]]</f>
        <v>0.23913759347466523</v>
      </c>
      <c r="Y2713" s="94">
        <f>Table1[[#This Row],[Female Ballots]]/Table1[[#This Row],[Female Voters]]</f>
        <v>0.26587887740029542</v>
      </c>
      <c r="Z2713" s="95">
        <f>Table1[[#This Row],[Male Ballots]]/Table1[[#This Row],[Male Voters]]</f>
        <v>0.25207296849087896</v>
      </c>
      <c r="AA2713" s="94">
        <f>Table1[[#This Row],[Total Ballots]]/Table1[[#This Row],[Total Voters]]</f>
        <v>0.26464047442550037</v>
      </c>
    </row>
    <row r="2714" spans="1:27" s="7" customFormat="1" x14ac:dyDescent="0.35">
      <c r="A2714" s="102" t="s">
        <v>23</v>
      </c>
      <c r="B2714" s="103">
        <v>2021</v>
      </c>
      <c r="C2714" s="103" t="s">
        <v>82</v>
      </c>
      <c r="D2714" s="16" t="s">
        <v>87</v>
      </c>
      <c r="E2714" s="109"/>
      <c r="F2714" s="109"/>
      <c r="G2714" s="110" t="s">
        <v>64</v>
      </c>
      <c r="H2714" s="132">
        <v>922.76149999999996</v>
      </c>
      <c r="I2714" s="132">
        <v>939.56459999999993</v>
      </c>
      <c r="J2714" s="133">
        <v>1862.326</v>
      </c>
      <c r="K2714" s="112">
        <v>862</v>
      </c>
      <c r="L2714" s="112">
        <v>781</v>
      </c>
      <c r="M2714" s="112">
        <v>91</v>
      </c>
      <c r="N2714" s="112">
        <v>1734</v>
      </c>
      <c r="O2714" s="112">
        <v>344</v>
      </c>
      <c r="P2714" s="112">
        <v>303</v>
      </c>
      <c r="Q2714" s="112">
        <v>38</v>
      </c>
      <c r="R2714" s="113">
        <v>685</v>
      </c>
      <c r="S2714" s="94">
        <f>Table1[[#This Row],[Female Voters]]/Table1[[#This Row],[Female Population]]</f>
        <v>0.9341525410412117</v>
      </c>
      <c r="T2714" s="94">
        <f>Table1[[#This Row],[Male Voters]]/Table1[[#This Row],[Male Population]]</f>
        <v>0.83123608531015325</v>
      </c>
      <c r="U2714" s="94">
        <f>Table1[[#This Row],[Total Voters]]/Table1[[#This Row],[Total Population]]</f>
        <v>0.93109369680711107</v>
      </c>
      <c r="V2714" s="94">
        <f>Table1[[#This Row],[Female Ballots]]/Table1[[#This Row],[Female Population]]</f>
        <v>0.37279405350136524</v>
      </c>
      <c r="W2714" s="94">
        <f>Table1[[#This Row],[Male Ballots]]/Table1[[#This Row],[Male Population]]</f>
        <v>0.32248980006270994</v>
      </c>
      <c r="X2714" s="94">
        <f>Table1[[#This Row],[Total Ballots]]/Table1[[#This Row],[Total Population]]</f>
        <v>0.36781959764294758</v>
      </c>
      <c r="Y2714" s="94">
        <f>Table1[[#This Row],[Female Ballots]]/Table1[[#This Row],[Female Voters]]</f>
        <v>0.39907192575406031</v>
      </c>
      <c r="Z2714" s="95">
        <f>Table1[[#This Row],[Male Ballots]]/Table1[[#This Row],[Male Voters]]</f>
        <v>0.38796414852752881</v>
      </c>
      <c r="AA2714" s="94">
        <f>Table1[[#This Row],[Total Ballots]]/Table1[[#This Row],[Total Voters]]</f>
        <v>0.39504036908881202</v>
      </c>
    </row>
    <row r="2715" spans="1:27" s="7" customFormat="1" x14ac:dyDescent="0.35">
      <c r="A2715" s="102" t="s">
        <v>23</v>
      </c>
      <c r="B2715" s="103">
        <v>2021</v>
      </c>
      <c r="C2715" s="103" t="s">
        <v>82</v>
      </c>
      <c r="D2715" s="16" t="s">
        <v>87</v>
      </c>
      <c r="E2715" s="109"/>
      <c r="F2715" s="109"/>
      <c r="G2715" s="110" t="s">
        <v>65</v>
      </c>
      <c r="H2715" s="132">
        <v>997.3066</v>
      </c>
      <c r="I2715" s="132">
        <v>925.7251</v>
      </c>
      <c r="J2715" s="133">
        <v>1923.0314000000001</v>
      </c>
      <c r="K2715" s="112">
        <v>894</v>
      </c>
      <c r="L2715" s="112">
        <v>867</v>
      </c>
      <c r="M2715" s="112">
        <v>47</v>
      </c>
      <c r="N2715" s="112">
        <v>1808</v>
      </c>
      <c r="O2715" s="112">
        <v>463</v>
      </c>
      <c r="P2715" s="112">
        <v>394</v>
      </c>
      <c r="Q2715" s="112">
        <v>20</v>
      </c>
      <c r="R2715" s="113">
        <v>877</v>
      </c>
      <c r="S2715" s="94">
        <f>Table1[[#This Row],[Female Voters]]/Table1[[#This Row],[Female Population]]</f>
        <v>0.89641440255183313</v>
      </c>
      <c r="T2715" s="94">
        <f>Table1[[#This Row],[Male Voters]]/Table1[[#This Row],[Male Population]]</f>
        <v>0.93656313305105376</v>
      </c>
      <c r="U2715" s="94">
        <f>Table1[[#This Row],[Total Voters]]/Table1[[#This Row],[Total Population]]</f>
        <v>0.94018225599436389</v>
      </c>
      <c r="V2715" s="94">
        <f>Table1[[#This Row],[Female Ballots]]/Table1[[#This Row],[Female Population]]</f>
        <v>0.46425041205984197</v>
      </c>
      <c r="W2715" s="94">
        <f>Table1[[#This Row],[Male Ballots]]/Table1[[#This Row],[Male Population]]</f>
        <v>0.42561231190555382</v>
      </c>
      <c r="X2715" s="94">
        <f>Table1[[#This Row],[Total Ballots]]/Table1[[#This Row],[Total Population]]</f>
        <v>0.45605079563443424</v>
      </c>
      <c r="Y2715" s="94">
        <f>Table1[[#This Row],[Female Ballots]]/Table1[[#This Row],[Female Voters]]</f>
        <v>0.51789709172259513</v>
      </c>
      <c r="Z2715" s="95">
        <f>Table1[[#This Row],[Male Ballots]]/Table1[[#This Row],[Male Voters]]</f>
        <v>0.4544405997693195</v>
      </c>
      <c r="AA2715" s="94">
        <f>Table1[[#This Row],[Total Ballots]]/Table1[[#This Row],[Total Voters]]</f>
        <v>0.48506637168141592</v>
      </c>
    </row>
    <row r="2716" spans="1:27" s="7" customFormat="1" x14ac:dyDescent="0.35">
      <c r="A2716" s="102" t="s">
        <v>23</v>
      </c>
      <c r="B2716" s="103">
        <v>2021</v>
      </c>
      <c r="C2716" s="103" t="s">
        <v>82</v>
      </c>
      <c r="D2716" s="16" t="s">
        <v>87</v>
      </c>
      <c r="E2716" s="109"/>
      <c r="F2716" s="109"/>
      <c r="G2716" s="110" t="s">
        <v>66</v>
      </c>
      <c r="H2716" s="132">
        <v>1559.6790000000001</v>
      </c>
      <c r="I2716" s="132">
        <v>1360.0968</v>
      </c>
      <c r="J2716" s="133">
        <v>2919.7759999999998</v>
      </c>
      <c r="K2716" s="112">
        <v>1412</v>
      </c>
      <c r="L2716" s="112">
        <v>1224</v>
      </c>
      <c r="M2716" s="112">
        <v>69</v>
      </c>
      <c r="N2716" s="112">
        <v>2705</v>
      </c>
      <c r="O2716" s="112">
        <v>878</v>
      </c>
      <c r="P2716" s="112">
        <v>699</v>
      </c>
      <c r="Q2716" s="112">
        <v>30</v>
      </c>
      <c r="R2716" s="113">
        <v>1607</v>
      </c>
      <c r="S2716" s="94">
        <f>Table1[[#This Row],[Female Voters]]/Table1[[#This Row],[Female Population]]</f>
        <v>0.90531449099462125</v>
      </c>
      <c r="T2716" s="94">
        <f>Table1[[#This Row],[Male Voters]]/Table1[[#This Row],[Male Population]]</f>
        <v>0.89993594573562707</v>
      </c>
      <c r="U2716" s="94">
        <f>Table1[[#This Row],[Total Voters]]/Table1[[#This Row],[Total Population]]</f>
        <v>0.92644093245509251</v>
      </c>
      <c r="V2716" s="94">
        <f>Table1[[#This Row],[Female Ballots]]/Table1[[#This Row],[Female Population]]</f>
        <v>0.56293634779977164</v>
      </c>
      <c r="W2716" s="94">
        <f>Table1[[#This Row],[Male Ballots]]/Table1[[#This Row],[Male Population]]</f>
        <v>0.51393400822647328</v>
      </c>
      <c r="X2716" s="94">
        <f>Table1[[#This Row],[Total Ballots]]/Table1[[#This Row],[Total Population]]</f>
        <v>0.55038468704448562</v>
      </c>
      <c r="Y2716" s="94">
        <f>Table1[[#This Row],[Female Ballots]]/Table1[[#This Row],[Female Voters]]</f>
        <v>0.62181303116147313</v>
      </c>
      <c r="Z2716" s="95">
        <f>Table1[[#This Row],[Male Ballots]]/Table1[[#This Row],[Male Voters]]</f>
        <v>0.57107843137254899</v>
      </c>
      <c r="AA2716" s="94">
        <f>Table1[[#This Row],[Total Ballots]]/Table1[[#This Row],[Total Voters]]</f>
        <v>0.59408502772643257</v>
      </c>
    </row>
    <row r="2717" spans="1:27" s="7" customFormat="1" x14ac:dyDescent="0.35">
      <c r="A2717" s="102" t="s">
        <v>23</v>
      </c>
      <c r="B2717" s="103">
        <v>2021</v>
      </c>
      <c r="C2717" s="103" t="s">
        <v>82</v>
      </c>
      <c r="D2717" s="16" t="s">
        <v>87</v>
      </c>
      <c r="E2717" s="109"/>
      <c r="F2717" s="109"/>
      <c r="G2717" s="110" t="s">
        <v>67</v>
      </c>
      <c r="H2717" s="132">
        <v>3254.0115999999998</v>
      </c>
      <c r="I2717" s="132">
        <v>3059.7867999999999</v>
      </c>
      <c r="J2717" s="133">
        <v>6313.799</v>
      </c>
      <c r="K2717" s="112">
        <v>3181</v>
      </c>
      <c r="L2717" s="112">
        <v>3028</v>
      </c>
      <c r="M2717" s="112">
        <v>85</v>
      </c>
      <c r="N2717" s="112">
        <v>6294</v>
      </c>
      <c r="O2717" s="112">
        <v>2387</v>
      </c>
      <c r="P2717" s="112">
        <v>2225</v>
      </c>
      <c r="Q2717" s="112">
        <v>62</v>
      </c>
      <c r="R2717" s="113">
        <v>4674</v>
      </c>
      <c r="S2717" s="94">
        <f>Table1[[#This Row],[Female Voters]]/Table1[[#This Row],[Female Population]]</f>
        <v>0.97756258766871029</v>
      </c>
      <c r="T2717" s="94">
        <f>Table1[[#This Row],[Male Voters]]/Table1[[#This Row],[Male Population]]</f>
        <v>0.98961143305801569</v>
      </c>
      <c r="U2717" s="94">
        <f>Table1[[#This Row],[Total Voters]]/Table1[[#This Row],[Total Population]]</f>
        <v>0.99686417005039285</v>
      </c>
      <c r="V2717" s="94">
        <f>Table1[[#This Row],[Female Ballots]]/Table1[[#This Row],[Female Population]]</f>
        <v>0.7335560819758602</v>
      </c>
      <c r="W2717" s="94">
        <f>Table1[[#This Row],[Male Ballots]]/Table1[[#This Row],[Male Population]]</f>
        <v>0.72717484760702944</v>
      </c>
      <c r="X2717" s="94">
        <f>Table1[[#This Row],[Total Ballots]]/Table1[[#This Row],[Total Population]]</f>
        <v>0.74028330645305629</v>
      </c>
      <c r="Y2717" s="94">
        <f>Table1[[#This Row],[Female Ballots]]/Table1[[#This Row],[Female Voters]]</f>
        <v>0.75039295818924867</v>
      </c>
      <c r="Z2717" s="95">
        <f>Table1[[#This Row],[Male Ballots]]/Table1[[#This Row],[Male Voters]]</f>
        <v>0.73480845442536324</v>
      </c>
      <c r="AA2717" s="94">
        <f>Table1[[#This Row],[Total Ballots]]/Table1[[#This Row],[Total Voters]]</f>
        <v>0.7426120114394662</v>
      </c>
    </row>
    <row r="2718" spans="1:27" s="7" customFormat="1" x14ac:dyDescent="0.35">
      <c r="A2718" s="102" t="s">
        <v>38</v>
      </c>
      <c r="B2718" s="103">
        <v>2021</v>
      </c>
      <c r="C2718" s="103" t="s">
        <v>82</v>
      </c>
      <c r="D2718" s="16" t="s">
        <v>87</v>
      </c>
      <c r="E2718" s="109"/>
      <c r="F2718" s="109"/>
      <c r="G2718" s="110" t="s">
        <v>79</v>
      </c>
      <c r="H2718" s="132">
        <v>52420.904600000002</v>
      </c>
      <c r="I2718" s="132">
        <v>49984.847099999999</v>
      </c>
      <c r="J2718" s="133">
        <v>102405.749</v>
      </c>
      <c r="K2718" s="104">
        <v>43545</v>
      </c>
      <c r="L2718" s="104">
        <v>40094</v>
      </c>
      <c r="M2718" s="104">
        <v>1493</v>
      </c>
      <c r="N2718" s="104">
        <v>85132</v>
      </c>
      <c r="O2718" s="104">
        <v>18569</v>
      </c>
      <c r="P2718" s="104">
        <v>16498</v>
      </c>
      <c r="Q2718" s="104">
        <v>422</v>
      </c>
      <c r="R2718" s="104">
        <v>35489</v>
      </c>
      <c r="S2718" s="94">
        <f>Table1[[#This Row],[Female Voters]]/Table1[[#This Row],[Female Population]]</f>
        <v>0.83068005659711563</v>
      </c>
      <c r="T2718" s="94">
        <f>Table1[[#This Row],[Male Voters]]/Table1[[#This Row],[Male Population]]</f>
        <v>0.80212308981935454</v>
      </c>
      <c r="U2718" s="94">
        <f>Table1[[#This Row],[Total Voters]]/Table1[[#This Row],[Total Population]]</f>
        <v>0.83132051502303839</v>
      </c>
      <c r="V2718" s="94">
        <f>Table1[[#This Row],[Female Ballots]]/Table1[[#This Row],[Female Population]]</f>
        <v>0.35422891195204592</v>
      </c>
      <c r="W2718" s="94">
        <f>Table1[[#This Row],[Male Ballots]]/Table1[[#This Row],[Male Population]]</f>
        <v>0.3300600273317631</v>
      </c>
      <c r="X2718" s="94">
        <f>Table1[[#This Row],[Total Ballots]]/Table1[[#This Row],[Total Population]]</f>
        <v>0.34655280925683185</v>
      </c>
      <c r="Y2718" s="94">
        <f>Table1[[#This Row],[Female Ballots]]/Table1[[#This Row],[Female Voters]]</f>
        <v>0.42643242622574351</v>
      </c>
      <c r="Z2718" s="95">
        <f>Table1[[#This Row],[Male Ballots]]/Table1[[#This Row],[Male Voters]]</f>
        <v>0.41148301491494987</v>
      </c>
      <c r="AA2718" s="94">
        <f>Table1[[#This Row],[Total Ballots]]/Table1[[#This Row],[Total Voters]]</f>
        <v>0.4168702720481135</v>
      </c>
    </row>
    <row r="2719" spans="1:27" s="7" customFormat="1" x14ac:dyDescent="0.35">
      <c r="A2719" s="102" t="s">
        <v>38</v>
      </c>
      <c r="B2719" s="103">
        <v>2021</v>
      </c>
      <c r="C2719" s="103" t="s">
        <v>82</v>
      </c>
      <c r="D2719" s="16" t="s">
        <v>87</v>
      </c>
      <c r="E2719" s="109"/>
      <c r="F2719" s="109"/>
      <c r="G2719" s="110" t="s">
        <v>62</v>
      </c>
      <c r="H2719" s="132">
        <v>4687.1436000000003</v>
      </c>
      <c r="I2719" s="132">
        <v>5042.6860999999999</v>
      </c>
      <c r="J2719" s="133">
        <v>9729.8300000000017</v>
      </c>
      <c r="K2719" s="112">
        <v>3274</v>
      </c>
      <c r="L2719" s="112">
        <v>3217</v>
      </c>
      <c r="M2719" s="112">
        <v>198</v>
      </c>
      <c r="N2719" s="112">
        <v>6689</v>
      </c>
      <c r="O2719" s="112">
        <v>469</v>
      </c>
      <c r="P2719" s="112">
        <v>496</v>
      </c>
      <c r="Q2719" s="112">
        <v>41</v>
      </c>
      <c r="R2719" s="113">
        <v>1006</v>
      </c>
      <c r="S2719" s="94">
        <f>Table1[[#This Row],[Female Voters]]/Table1[[#This Row],[Female Population]]</f>
        <v>0.69850644217514479</v>
      </c>
      <c r="T2719" s="94">
        <f>Table1[[#This Row],[Male Voters]]/Table1[[#This Row],[Male Population]]</f>
        <v>0.63795364934573262</v>
      </c>
      <c r="U2719" s="94">
        <f>Table1[[#This Row],[Total Voters]]/Table1[[#This Row],[Total Population]]</f>
        <v>0.6874734707595096</v>
      </c>
      <c r="V2719" s="94">
        <f>Table1[[#This Row],[Female Ballots]]/Table1[[#This Row],[Female Population]]</f>
        <v>0.10006094116681212</v>
      </c>
      <c r="W2719" s="94">
        <f>Table1[[#This Row],[Male Ballots]]/Table1[[#This Row],[Male Population]]</f>
        <v>9.8360276678732789E-2</v>
      </c>
      <c r="X2719" s="94">
        <f>Table1[[#This Row],[Total Ballots]]/Table1[[#This Row],[Total Population]]</f>
        <v>0.10339337891823391</v>
      </c>
      <c r="Y2719" s="94">
        <f>Table1[[#This Row],[Female Ballots]]/Table1[[#This Row],[Female Voters]]</f>
        <v>0.14324984728161272</v>
      </c>
      <c r="Z2719" s="95">
        <f>Table1[[#This Row],[Male Ballots]]/Table1[[#This Row],[Male Voters]]</f>
        <v>0.15418091389493316</v>
      </c>
      <c r="AA2719" s="94">
        <f>Table1[[#This Row],[Total Ballots]]/Table1[[#This Row],[Total Voters]]</f>
        <v>0.15039617282104947</v>
      </c>
    </row>
    <row r="2720" spans="1:27" s="7" customFormat="1" x14ac:dyDescent="0.35">
      <c r="A2720" s="102" t="s">
        <v>38</v>
      </c>
      <c r="B2720" s="103">
        <v>2021</v>
      </c>
      <c r="C2720" s="103" t="s">
        <v>82</v>
      </c>
      <c r="D2720" s="16" t="s">
        <v>87</v>
      </c>
      <c r="E2720" s="109"/>
      <c r="F2720" s="109"/>
      <c r="G2720" s="110" t="s">
        <v>63</v>
      </c>
      <c r="H2720" s="132">
        <v>7761.4369999999999</v>
      </c>
      <c r="I2720" s="132">
        <v>7865.8590000000004</v>
      </c>
      <c r="J2720" s="133">
        <v>15627.295</v>
      </c>
      <c r="K2720" s="112">
        <v>6103</v>
      </c>
      <c r="L2720" s="112">
        <v>5842</v>
      </c>
      <c r="M2720" s="112">
        <v>312</v>
      </c>
      <c r="N2720" s="112">
        <v>12257</v>
      </c>
      <c r="O2720" s="112">
        <v>1026</v>
      </c>
      <c r="P2720" s="112">
        <v>901</v>
      </c>
      <c r="Q2720" s="112">
        <v>68</v>
      </c>
      <c r="R2720" s="113">
        <v>1995</v>
      </c>
      <c r="S2720" s="94">
        <f>Table1[[#This Row],[Female Voters]]/Table1[[#This Row],[Female Population]]</f>
        <v>0.78632346046228296</v>
      </c>
      <c r="T2720" s="94">
        <f>Table1[[#This Row],[Male Voters]]/Table1[[#This Row],[Male Population]]</f>
        <v>0.74270337162158639</v>
      </c>
      <c r="U2720" s="94">
        <f>Table1[[#This Row],[Total Voters]]/Table1[[#This Row],[Total Population]]</f>
        <v>0.78433279719874749</v>
      </c>
      <c r="V2720" s="94">
        <f>Table1[[#This Row],[Female Ballots]]/Table1[[#This Row],[Female Population]]</f>
        <v>0.1321920154734233</v>
      </c>
      <c r="W2720" s="94">
        <f>Table1[[#This Row],[Male Ballots]]/Table1[[#This Row],[Male Population]]</f>
        <v>0.11454565864961475</v>
      </c>
      <c r="X2720" s="94">
        <f>Table1[[#This Row],[Total Ballots]]/Table1[[#This Row],[Total Population]]</f>
        <v>0.12766124911572987</v>
      </c>
      <c r="Y2720" s="94">
        <f>Table1[[#This Row],[Female Ballots]]/Table1[[#This Row],[Female Voters]]</f>
        <v>0.16811404227429133</v>
      </c>
      <c r="Z2720" s="95">
        <f>Table1[[#This Row],[Male Ballots]]/Table1[[#This Row],[Male Voters]]</f>
        <v>0.15422800410818213</v>
      </c>
      <c r="AA2720" s="94">
        <f>Table1[[#This Row],[Total Ballots]]/Table1[[#This Row],[Total Voters]]</f>
        <v>0.16276413478012564</v>
      </c>
    </row>
    <row r="2721" spans="1:27" s="7" customFormat="1" x14ac:dyDescent="0.35">
      <c r="A2721" s="106" t="s">
        <v>38</v>
      </c>
      <c r="B2721" s="103">
        <v>2021</v>
      </c>
      <c r="C2721" s="103" t="s">
        <v>82</v>
      </c>
      <c r="D2721" s="16" t="s">
        <v>87</v>
      </c>
      <c r="E2721" s="109"/>
      <c r="F2721" s="109"/>
      <c r="G2721" s="110" t="s">
        <v>64</v>
      </c>
      <c r="H2721" s="132">
        <v>7810.9069999999992</v>
      </c>
      <c r="I2721" s="132">
        <v>8010.7330000000002</v>
      </c>
      <c r="J2721" s="133">
        <v>15821.64</v>
      </c>
      <c r="K2721" s="112">
        <v>6149</v>
      </c>
      <c r="L2721" s="112">
        <v>5900</v>
      </c>
      <c r="M2721" s="112">
        <v>285</v>
      </c>
      <c r="N2721" s="112">
        <v>12334</v>
      </c>
      <c r="O2721" s="112">
        <v>1736</v>
      </c>
      <c r="P2721" s="112">
        <v>1569</v>
      </c>
      <c r="Q2721" s="112">
        <v>61</v>
      </c>
      <c r="R2721" s="113">
        <v>3366</v>
      </c>
      <c r="S2721" s="94">
        <f>Table1[[#This Row],[Female Voters]]/Table1[[#This Row],[Female Population]]</f>
        <v>0.78723251985972953</v>
      </c>
      <c r="T2721" s="94">
        <f>Table1[[#This Row],[Male Voters]]/Table1[[#This Row],[Male Population]]</f>
        <v>0.73651187725268086</v>
      </c>
      <c r="U2721" s="94">
        <f>Table1[[#This Row],[Total Voters]]/Table1[[#This Row],[Total Population]]</f>
        <v>0.77956520310157484</v>
      </c>
      <c r="V2721" s="94">
        <f>Table1[[#This Row],[Female Ballots]]/Table1[[#This Row],[Female Population]]</f>
        <v>0.22225331834062295</v>
      </c>
      <c r="W2721" s="94">
        <f>Table1[[#This Row],[Male Ballots]]/Table1[[#This Row],[Male Population]]</f>
        <v>0.19586222634058581</v>
      </c>
      <c r="X2721" s="94">
        <f>Table1[[#This Row],[Total Ballots]]/Table1[[#This Row],[Total Population]]</f>
        <v>0.21274659264147081</v>
      </c>
      <c r="Y2721" s="94">
        <f>Table1[[#This Row],[Female Ballots]]/Table1[[#This Row],[Female Voters]]</f>
        <v>0.28232232883395675</v>
      </c>
      <c r="Z2721" s="95">
        <f>Table1[[#This Row],[Male Ballots]]/Table1[[#This Row],[Male Voters]]</f>
        <v>0.26593220338983053</v>
      </c>
      <c r="AA2721" s="94">
        <f>Table1[[#This Row],[Total Ballots]]/Table1[[#This Row],[Total Voters]]</f>
        <v>0.27290416734230583</v>
      </c>
    </row>
    <row r="2722" spans="1:27" s="7" customFormat="1" x14ac:dyDescent="0.35">
      <c r="A2722" s="102" t="s">
        <v>38</v>
      </c>
      <c r="B2722" s="103">
        <v>2021</v>
      </c>
      <c r="C2722" s="103" t="s">
        <v>82</v>
      </c>
      <c r="D2722" s="16" t="s">
        <v>87</v>
      </c>
      <c r="E2722" s="109"/>
      <c r="F2722" s="109"/>
      <c r="G2722" s="110" t="s">
        <v>65</v>
      </c>
      <c r="H2722" s="132">
        <v>7204.7659999999996</v>
      </c>
      <c r="I2722" s="132">
        <v>7078.4189999999999</v>
      </c>
      <c r="J2722" s="133">
        <v>14283.184999999999</v>
      </c>
      <c r="K2722" s="112">
        <v>5757</v>
      </c>
      <c r="L2722" s="112">
        <v>5392</v>
      </c>
      <c r="M2722" s="112">
        <v>215</v>
      </c>
      <c r="N2722" s="112">
        <v>11364</v>
      </c>
      <c r="O2722" s="112">
        <v>2063</v>
      </c>
      <c r="P2722" s="112">
        <v>1839</v>
      </c>
      <c r="Q2722" s="112">
        <v>53</v>
      </c>
      <c r="R2722" s="113">
        <v>3955</v>
      </c>
      <c r="S2722" s="94">
        <f>Table1[[#This Row],[Female Voters]]/Table1[[#This Row],[Female Population]]</f>
        <v>0.7990544037099887</v>
      </c>
      <c r="T2722" s="94">
        <f>Table1[[#This Row],[Male Voters]]/Table1[[#This Row],[Male Population]]</f>
        <v>0.76175202400423037</v>
      </c>
      <c r="U2722" s="94">
        <f>Table1[[#This Row],[Total Voters]]/Table1[[#This Row],[Total Population]]</f>
        <v>0.79562086467409054</v>
      </c>
      <c r="V2722" s="94">
        <f>Table1[[#This Row],[Female Ballots]]/Table1[[#This Row],[Female Population]]</f>
        <v>0.28633823777205258</v>
      </c>
      <c r="W2722" s="94">
        <f>Table1[[#This Row],[Male Ballots]]/Table1[[#This Row],[Male Population]]</f>
        <v>0.25980377821657635</v>
      </c>
      <c r="X2722" s="94">
        <f>Table1[[#This Row],[Total Ballots]]/Table1[[#This Row],[Total Population]]</f>
        <v>0.27689902497237134</v>
      </c>
      <c r="Y2722" s="94">
        <f>Table1[[#This Row],[Female Ballots]]/Table1[[#This Row],[Female Voters]]</f>
        <v>0.35834636095188466</v>
      </c>
      <c r="Z2722" s="95">
        <f>Table1[[#This Row],[Male Ballots]]/Table1[[#This Row],[Male Voters]]</f>
        <v>0.34106083086053413</v>
      </c>
      <c r="AA2722" s="94">
        <f>Table1[[#This Row],[Total Ballots]]/Table1[[#This Row],[Total Voters]]</f>
        <v>0.34802886307638153</v>
      </c>
    </row>
    <row r="2723" spans="1:27" s="7" customFormat="1" x14ac:dyDescent="0.35">
      <c r="A2723" s="102" t="s">
        <v>38</v>
      </c>
      <c r="B2723" s="103">
        <v>2021</v>
      </c>
      <c r="C2723" s="103" t="s">
        <v>82</v>
      </c>
      <c r="D2723" s="16" t="s">
        <v>87</v>
      </c>
      <c r="E2723" s="109"/>
      <c r="F2723" s="109"/>
      <c r="G2723" s="110" t="s">
        <v>66</v>
      </c>
      <c r="H2723" s="132">
        <v>8938.2209999999995</v>
      </c>
      <c r="I2723" s="132">
        <v>8253.0579999999991</v>
      </c>
      <c r="J2723" s="133">
        <v>17191.278999999999</v>
      </c>
      <c r="K2723" s="112">
        <v>7677</v>
      </c>
      <c r="L2723" s="112">
        <v>6926</v>
      </c>
      <c r="M2723" s="112">
        <v>226</v>
      </c>
      <c r="N2723" s="112">
        <v>14829</v>
      </c>
      <c r="O2723" s="112">
        <v>3753</v>
      </c>
      <c r="P2723" s="112">
        <v>3262</v>
      </c>
      <c r="Q2723" s="112">
        <v>78</v>
      </c>
      <c r="R2723" s="113">
        <v>7093</v>
      </c>
      <c r="S2723" s="94">
        <f>Table1[[#This Row],[Female Voters]]/Table1[[#This Row],[Female Population]]</f>
        <v>0.8588957467039583</v>
      </c>
      <c r="T2723" s="94">
        <f>Table1[[#This Row],[Male Voters]]/Table1[[#This Row],[Male Population]]</f>
        <v>0.83920408653374312</v>
      </c>
      <c r="U2723" s="94">
        <f>Table1[[#This Row],[Total Voters]]/Table1[[#This Row],[Total Population]]</f>
        <v>0.86258852526330365</v>
      </c>
      <c r="V2723" s="94">
        <f>Table1[[#This Row],[Female Ballots]]/Table1[[#This Row],[Female Population]]</f>
        <v>0.41988221146019999</v>
      </c>
      <c r="W2723" s="94">
        <f>Table1[[#This Row],[Male Ballots]]/Table1[[#This Row],[Male Population]]</f>
        <v>0.39524743434494225</v>
      </c>
      <c r="X2723" s="94">
        <f>Table1[[#This Row],[Total Ballots]]/Table1[[#This Row],[Total Population]]</f>
        <v>0.41259291993341513</v>
      </c>
      <c r="Y2723" s="94">
        <f>Table1[[#This Row],[Female Ballots]]/Table1[[#This Row],[Female Voters]]</f>
        <v>0.48886283704572098</v>
      </c>
      <c r="Z2723" s="95">
        <f>Table1[[#This Row],[Male Ballots]]/Table1[[#This Row],[Male Voters]]</f>
        <v>0.47097892001155067</v>
      </c>
      <c r="AA2723" s="94">
        <f>Table1[[#This Row],[Total Ballots]]/Table1[[#This Row],[Total Voters]]</f>
        <v>0.47831950907006543</v>
      </c>
    </row>
    <row r="2724" spans="1:27" s="7" customFormat="1" x14ac:dyDescent="0.35">
      <c r="A2724" s="102" t="s">
        <v>38</v>
      </c>
      <c r="B2724" s="103">
        <v>2021</v>
      </c>
      <c r="C2724" s="103" t="s">
        <v>82</v>
      </c>
      <c r="D2724" s="16" t="s">
        <v>87</v>
      </c>
      <c r="E2724" s="109"/>
      <c r="F2724" s="109"/>
      <c r="G2724" s="110" t="s">
        <v>67</v>
      </c>
      <c r="H2724" s="132">
        <v>16018.43</v>
      </c>
      <c r="I2724" s="132">
        <v>13734.092000000001</v>
      </c>
      <c r="J2724" s="133">
        <v>29752.52</v>
      </c>
      <c r="K2724" s="112">
        <v>14585</v>
      </c>
      <c r="L2724" s="112">
        <v>12817</v>
      </c>
      <c r="M2724" s="112">
        <v>257</v>
      </c>
      <c r="N2724" s="112">
        <v>27659</v>
      </c>
      <c r="O2724" s="112">
        <v>9522</v>
      </c>
      <c r="P2724" s="112">
        <v>8431</v>
      </c>
      <c r="Q2724" s="112">
        <v>121</v>
      </c>
      <c r="R2724" s="113">
        <v>18074</v>
      </c>
      <c r="S2724" s="94">
        <f>Table1[[#This Row],[Female Voters]]/Table1[[#This Row],[Female Population]]</f>
        <v>0.91051370202947479</v>
      </c>
      <c r="T2724" s="94">
        <f>Table1[[#This Row],[Male Voters]]/Table1[[#This Row],[Male Population]]</f>
        <v>0.93322514513518617</v>
      </c>
      <c r="U2724" s="94">
        <f>Table1[[#This Row],[Total Voters]]/Table1[[#This Row],[Total Population]]</f>
        <v>0.92963554011559357</v>
      </c>
      <c r="V2724" s="94">
        <f>Table1[[#This Row],[Female Ballots]]/Table1[[#This Row],[Female Population]]</f>
        <v>0.59444027910350761</v>
      </c>
      <c r="W2724" s="94">
        <f>Table1[[#This Row],[Male Ballots]]/Table1[[#This Row],[Male Population]]</f>
        <v>0.61387385492976165</v>
      </c>
      <c r="X2724" s="94">
        <f>Table1[[#This Row],[Total Ballots]]/Table1[[#This Row],[Total Population]]</f>
        <v>0.60747795480853384</v>
      </c>
      <c r="Y2724" s="94">
        <f>Table1[[#This Row],[Female Ballots]]/Table1[[#This Row],[Female Voters]]</f>
        <v>0.65286252999657179</v>
      </c>
      <c r="Z2724" s="95">
        <f>Table1[[#This Row],[Male Ballots]]/Table1[[#This Row],[Male Voters]]</f>
        <v>0.65779823671686044</v>
      </c>
      <c r="AA2724" s="94">
        <f>Table1[[#This Row],[Total Ballots]]/Table1[[#This Row],[Total Voters]]</f>
        <v>0.65345818720850357</v>
      </c>
    </row>
    <row r="2725" spans="1:27" s="7" customFormat="1" x14ac:dyDescent="0.35">
      <c r="A2725" s="102" t="s">
        <v>36</v>
      </c>
      <c r="B2725" s="103">
        <v>2021</v>
      </c>
      <c r="C2725" s="103" t="s">
        <v>82</v>
      </c>
      <c r="D2725" s="16" t="s">
        <v>87</v>
      </c>
      <c r="E2725" s="109"/>
      <c r="F2725" s="109"/>
      <c r="G2725" s="110" t="s">
        <v>79</v>
      </c>
      <c r="H2725" s="132">
        <v>4704.6046700000006</v>
      </c>
      <c r="I2725" s="132">
        <v>4871.7384999999995</v>
      </c>
      <c r="J2725" s="133">
        <v>9576.3430100000005</v>
      </c>
      <c r="K2725" s="104">
        <v>4496</v>
      </c>
      <c r="L2725" s="104">
        <v>4609</v>
      </c>
      <c r="M2725" s="104">
        <v>185</v>
      </c>
      <c r="N2725" s="104">
        <v>9290</v>
      </c>
      <c r="O2725" s="104">
        <v>1707</v>
      </c>
      <c r="P2725" s="104">
        <v>1719</v>
      </c>
      <c r="Q2725" s="104">
        <v>47</v>
      </c>
      <c r="R2725" s="104">
        <v>3473</v>
      </c>
      <c r="S2725" s="94">
        <f>Table1[[#This Row],[Female Voters]]/Table1[[#This Row],[Female Population]]</f>
        <v>0.95565946883269137</v>
      </c>
      <c r="T2725" s="94">
        <f>Table1[[#This Row],[Male Voters]]/Table1[[#This Row],[Male Population]]</f>
        <v>0.94606884174920314</v>
      </c>
      <c r="U2725" s="94">
        <f>Table1[[#This Row],[Total Voters]]/Table1[[#This Row],[Total Population]]</f>
        <v>0.97009891879384547</v>
      </c>
      <c r="V2725" s="94">
        <f>Table1[[#This Row],[Female Ballots]]/Table1[[#This Row],[Female Population]]</f>
        <v>0.36283601274408456</v>
      </c>
      <c r="W2725" s="94">
        <f>Table1[[#This Row],[Male Ballots]]/Table1[[#This Row],[Male Population]]</f>
        <v>0.3528514512837666</v>
      </c>
      <c r="X2725" s="94">
        <f>Table1[[#This Row],[Total Ballots]]/Table1[[#This Row],[Total Population]]</f>
        <v>0.36266453659537407</v>
      </c>
      <c r="Y2725" s="94">
        <f>Table1[[#This Row],[Female Ballots]]/Table1[[#This Row],[Female Voters]]</f>
        <v>0.37967081850533807</v>
      </c>
      <c r="Z2725" s="95">
        <f>Table1[[#This Row],[Male Ballots]]/Table1[[#This Row],[Male Voters]]</f>
        <v>0.37296593621175961</v>
      </c>
      <c r="AA2725" s="94">
        <f>Table1[[#This Row],[Total Ballots]]/Table1[[#This Row],[Total Voters]]</f>
        <v>0.37384284176533905</v>
      </c>
    </row>
    <row r="2726" spans="1:27" s="7" customFormat="1" x14ac:dyDescent="0.35">
      <c r="A2726" s="102" t="s">
        <v>36</v>
      </c>
      <c r="B2726" s="103">
        <v>2021</v>
      </c>
      <c r="C2726" s="103" t="s">
        <v>82</v>
      </c>
      <c r="D2726" s="16" t="s">
        <v>87</v>
      </c>
      <c r="E2726" s="109"/>
      <c r="F2726" s="109"/>
      <c r="G2726" s="110" t="s">
        <v>62</v>
      </c>
      <c r="H2726" s="132">
        <v>288.12802999999997</v>
      </c>
      <c r="I2726" s="132">
        <v>331.64184</v>
      </c>
      <c r="J2726" s="133">
        <v>619.7699100000001</v>
      </c>
      <c r="K2726" s="112">
        <v>268</v>
      </c>
      <c r="L2726" s="112">
        <v>311</v>
      </c>
      <c r="M2726" s="112">
        <v>20</v>
      </c>
      <c r="N2726" s="112">
        <v>599</v>
      </c>
      <c r="O2726" s="112">
        <v>29</v>
      </c>
      <c r="P2726" s="112">
        <v>49</v>
      </c>
      <c r="Q2726" s="112">
        <v>4</v>
      </c>
      <c r="R2726" s="113">
        <v>82</v>
      </c>
      <c r="S2726" s="94">
        <f>Table1[[#This Row],[Female Voters]]/Table1[[#This Row],[Female Population]]</f>
        <v>0.93014206219367146</v>
      </c>
      <c r="T2726" s="94">
        <f>Table1[[#This Row],[Male Voters]]/Table1[[#This Row],[Male Population]]</f>
        <v>0.9377586374505702</v>
      </c>
      <c r="U2726" s="94">
        <f>Table1[[#This Row],[Total Voters]]/Table1[[#This Row],[Total Population]]</f>
        <v>0.96648770831743014</v>
      </c>
      <c r="V2726" s="94">
        <f>Table1[[#This Row],[Female Ballots]]/Table1[[#This Row],[Female Population]]</f>
        <v>0.10064970075976296</v>
      </c>
      <c r="W2726" s="94">
        <f>Table1[[#This Row],[Male Ballots]]/Table1[[#This Row],[Male Population]]</f>
        <v>0.14774975316745317</v>
      </c>
      <c r="X2726" s="94">
        <f>Table1[[#This Row],[Total Ballots]]/Table1[[#This Row],[Total Population]]</f>
        <v>0.13230716541240278</v>
      </c>
      <c r="Y2726" s="94">
        <f>Table1[[#This Row],[Female Ballots]]/Table1[[#This Row],[Female Voters]]</f>
        <v>0.10820895522388059</v>
      </c>
      <c r="Z2726" s="95">
        <f>Table1[[#This Row],[Male Ballots]]/Table1[[#This Row],[Male Voters]]</f>
        <v>0.15755627009646303</v>
      </c>
      <c r="AA2726" s="94">
        <f>Table1[[#This Row],[Total Ballots]]/Table1[[#This Row],[Total Voters]]</f>
        <v>0.13689482470784642</v>
      </c>
    </row>
    <row r="2727" spans="1:27" s="7" customFormat="1" x14ac:dyDescent="0.35">
      <c r="A2727" s="102" t="s">
        <v>36</v>
      </c>
      <c r="B2727" s="103">
        <v>2021</v>
      </c>
      <c r="C2727" s="103" t="s">
        <v>82</v>
      </c>
      <c r="D2727" s="16" t="s">
        <v>87</v>
      </c>
      <c r="E2727" s="109"/>
      <c r="F2727" s="109"/>
      <c r="G2727" s="110" t="s">
        <v>63</v>
      </c>
      <c r="H2727" s="132">
        <v>608.10770000000002</v>
      </c>
      <c r="I2727" s="132">
        <v>574.24789999999996</v>
      </c>
      <c r="J2727" s="133">
        <v>1182.3555999999999</v>
      </c>
      <c r="K2727" s="112">
        <v>585</v>
      </c>
      <c r="L2727" s="112">
        <v>586</v>
      </c>
      <c r="M2727" s="112">
        <v>28</v>
      </c>
      <c r="N2727" s="112">
        <v>1199</v>
      </c>
      <c r="O2727" s="112">
        <v>86</v>
      </c>
      <c r="P2727" s="112">
        <v>57</v>
      </c>
      <c r="Q2727" s="112">
        <v>4</v>
      </c>
      <c r="R2727" s="113">
        <v>147</v>
      </c>
      <c r="S2727" s="94">
        <f>Table1[[#This Row],[Female Voters]]/Table1[[#This Row],[Female Population]]</f>
        <v>0.96200064560932208</v>
      </c>
      <c r="T2727" s="94">
        <f>Table1[[#This Row],[Male Voters]]/Table1[[#This Row],[Male Population]]</f>
        <v>1.020465203268484</v>
      </c>
      <c r="U2727" s="94">
        <f>Table1[[#This Row],[Total Voters]]/Table1[[#This Row],[Total Population]]</f>
        <v>1.0140773215773664</v>
      </c>
      <c r="V2727" s="94">
        <f>Table1[[#This Row],[Female Ballots]]/Table1[[#This Row],[Female Population]]</f>
        <v>0.1414223171323106</v>
      </c>
      <c r="W2727" s="94">
        <f>Table1[[#This Row],[Male Ballots]]/Table1[[#This Row],[Male Population]]</f>
        <v>9.9260267212122152E-2</v>
      </c>
      <c r="X2727" s="94">
        <f>Table1[[#This Row],[Total Ballots]]/Table1[[#This Row],[Total Population]]</f>
        <v>0.12432807862541524</v>
      </c>
      <c r="Y2727" s="94">
        <f>Table1[[#This Row],[Female Ballots]]/Table1[[#This Row],[Female Voters]]</f>
        <v>0.14700854700854701</v>
      </c>
      <c r="Z2727" s="95">
        <f>Table1[[#This Row],[Male Ballots]]/Table1[[#This Row],[Male Voters]]</f>
        <v>9.7269624573378843E-2</v>
      </c>
      <c r="AA2727" s="94">
        <f>Table1[[#This Row],[Total Ballots]]/Table1[[#This Row],[Total Voters]]</f>
        <v>0.12260216847372811</v>
      </c>
    </row>
    <row r="2728" spans="1:27" s="7" customFormat="1" x14ac:dyDescent="0.35">
      <c r="A2728" s="102" t="s">
        <v>36</v>
      </c>
      <c r="B2728" s="103">
        <v>2021</v>
      </c>
      <c r="C2728" s="103" t="s">
        <v>82</v>
      </c>
      <c r="D2728" s="16" t="s">
        <v>87</v>
      </c>
      <c r="E2728" s="109"/>
      <c r="F2728" s="109"/>
      <c r="G2728" s="110" t="s">
        <v>64</v>
      </c>
      <c r="H2728" s="132">
        <v>774.91550000000007</v>
      </c>
      <c r="I2728" s="132">
        <v>726.85539999999992</v>
      </c>
      <c r="J2728" s="133">
        <v>1501.7709</v>
      </c>
      <c r="K2728" s="112">
        <v>727</v>
      </c>
      <c r="L2728" s="112">
        <v>709</v>
      </c>
      <c r="M2728" s="112">
        <v>39</v>
      </c>
      <c r="N2728" s="112">
        <v>1475</v>
      </c>
      <c r="O2728" s="112">
        <v>202</v>
      </c>
      <c r="P2728" s="112">
        <v>183</v>
      </c>
      <c r="Q2728" s="112">
        <v>8</v>
      </c>
      <c r="R2728" s="113">
        <v>393</v>
      </c>
      <c r="S2728" s="94">
        <f>Table1[[#This Row],[Female Voters]]/Table1[[#This Row],[Female Population]]</f>
        <v>0.93816680657439411</v>
      </c>
      <c r="T2728" s="94">
        <f>Table1[[#This Row],[Male Voters]]/Table1[[#This Row],[Male Population]]</f>
        <v>0.97543472883327287</v>
      </c>
      <c r="U2728" s="94">
        <f>Table1[[#This Row],[Total Voters]]/Table1[[#This Row],[Total Population]]</f>
        <v>0.98217377896988145</v>
      </c>
      <c r="V2728" s="94">
        <f>Table1[[#This Row],[Female Ballots]]/Table1[[#This Row],[Female Population]]</f>
        <v>0.26067358311970784</v>
      </c>
      <c r="W2728" s="94">
        <f>Table1[[#This Row],[Male Ballots]]/Table1[[#This Row],[Male Population]]</f>
        <v>0.25176947161705066</v>
      </c>
      <c r="X2728" s="94">
        <f>Table1[[#This Row],[Total Ballots]]/Table1[[#This Row],[Total Population]]</f>
        <v>0.26169104754926337</v>
      </c>
      <c r="Y2728" s="94">
        <f>Table1[[#This Row],[Female Ballots]]/Table1[[#This Row],[Female Voters]]</f>
        <v>0.27785419532324623</v>
      </c>
      <c r="Z2728" s="95">
        <f>Table1[[#This Row],[Male Ballots]]/Table1[[#This Row],[Male Voters]]</f>
        <v>0.25811001410437234</v>
      </c>
      <c r="AA2728" s="94">
        <f>Table1[[#This Row],[Total Ballots]]/Table1[[#This Row],[Total Voters]]</f>
        <v>0.26644067796610171</v>
      </c>
    </row>
    <row r="2729" spans="1:27" s="7" customFormat="1" x14ac:dyDescent="0.35">
      <c r="A2729" s="102" t="s">
        <v>36</v>
      </c>
      <c r="B2729" s="103">
        <v>2021</v>
      </c>
      <c r="C2729" s="103" t="s">
        <v>82</v>
      </c>
      <c r="D2729" s="16" t="s">
        <v>87</v>
      </c>
      <c r="E2729" s="109"/>
      <c r="F2729" s="109"/>
      <c r="G2729" s="110" t="s">
        <v>65</v>
      </c>
      <c r="H2729" s="132">
        <v>744.80739999999992</v>
      </c>
      <c r="I2729" s="132">
        <v>766.92879999999991</v>
      </c>
      <c r="J2729" s="133">
        <v>1511.7363</v>
      </c>
      <c r="K2729" s="112">
        <v>707</v>
      </c>
      <c r="L2729" s="112">
        <v>714</v>
      </c>
      <c r="M2729" s="112">
        <v>25</v>
      </c>
      <c r="N2729" s="112">
        <v>1446</v>
      </c>
      <c r="O2729" s="112">
        <v>235</v>
      </c>
      <c r="P2729" s="112">
        <v>230</v>
      </c>
      <c r="Q2729" s="112">
        <v>7</v>
      </c>
      <c r="R2729" s="113">
        <v>472</v>
      </c>
      <c r="S2729" s="94">
        <f>Table1[[#This Row],[Female Voters]]/Table1[[#This Row],[Female Population]]</f>
        <v>0.94923868908928677</v>
      </c>
      <c r="T2729" s="94">
        <f>Table1[[#This Row],[Male Voters]]/Table1[[#This Row],[Male Population]]</f>
        <v>0.93098603155860116</v>
      </c>
      <c r="U2729" s="94">
        <f>Table1[[#This Row],[Total Voters]]/Table1[[#This Row],[Total Population]]</f>
        <v>0.95651602729920548</v>
      </c>
      <c r="V2729" s="94">
        <f>Table1[[#This Row],[Female Ballots]]/Table1[[#This Row],[Female Population]]</f>
        <v>0.31551781037621274</v>
      </c>
      <c r="W2729" s="94">
        <f>Table1[[#This Row],[Male Ballots]]/Table1[[#This Row],[Male Population]]</f>
        <v>0.29989746114632809</v>
      </c>
      <c r="X2729" s="94">
        <f>Table1[[#This Row],[Total Ballots]]/Table1[[#This Row],[Total Population]]</f>
        <v>0.31222376548079184</v>
      </c>
      <c r="Y2729" s="94">
        <f>Table1[[#This Row],[Female Ballots]]/Table1[[#This Row],[Female Voters]]</f>
        <v>0.33239038189533238</v>
      </c>
      <c r="Z2729" s="95">
        <f>Table1[[#This Row],[Male Ballots]]/Table1[[#This Row],[Male Voters]]</f>
        <v>0.32212885154061627</v>
      </c>
      <c r="AA2729" s="94">
        <f>Table1[[#This Row],[Total Ballots]]/Table1[[#This Row],[Total Voters]]</f>
        <v>0.32641770401106501</v>
      </c>
    </row>
    <row r="2730" spans="1:27" s="7" customFormat="1" x14ac:dyDescent="0.35">
      <c r="A2730" s="102" t="s">
        <v>36</v>
      </c>
      <c r="B2730" s="103">
        <v>2021</v>
      </c>
      <c r="C2730" s="103" t="s">
        <v>82</v>
      </c>
      <c r="D2730" s="16" t="s">
        <v>87</v>
      </c>
      <c r="E2730" s="109"/>
      <c r="F2730" s="109"/>
      <c r="G2730" s="110" t="s">
        <v>66</v>
      </c>
      <c r="H2730" s="132">
        <v>1004.9934000000001</v>
      </c>
      <c r="I2730" s="132">
        <v>1080.8085000000001</v>
      </c>
      <c r="J2730" s="133">
        <v>2085.8020000000001</v>
      </c>
      <c r="K2730" s="112">
        <v>888</v>
      </c>
      <c r="L2730" s="112">
        <v>914</v>
      </c>
      <c r="M2730" s="112">
        <v>41</v>
      </c>
      <c r="N2730" s="112">
        <v>1843</v>
      </c>
      <c r="O2730" s="112">
        <v>410</v>
      </c>
      <c r="P2730" s="112">
        <v>397</v>
      </c>
      <c r="Q2730" s="112">
        <v>9</v>
      </c>
      <c r="R2730" s="113">
        <v>816</v>
      </c>
      <c r="S2730" s="94">
        <f>Table1[[#This Row],[Female Voters]]/Table1[[#This Row],[Female Population]]</f>
        <v>0.88358789221899359</v>
      </c>
      <c r="T2730" s="94">
        <f>Table1[[#This Row],[Male Voters]]/Table1[[#This Row],[Male Population]]</f>
        <v>0.84566322341099276</v>
      </c>
      <c r="U2730" s="94">
        <f>Table1[[#This Row],[Total Voters]]/Table1[[#This Row],[Total Population]]</f>
        <v>0.88359297766518585</v>
      </c>
      <c r="V2730" s="94">
        <f>Table1[[#This Row],[Female Ballots]]/Table1[[#This Row],[Female Population]]</f>
        <v>0.40796287816417498</v>
      </c>
      <c r="W2730" s="94">
        <f>Table1[[#This Row],[Male Ballots]]/Table1[[#This Row],[Male Population]]</f>
        <v>0.36731761454503731</v>
      </c>
      <c r="X2730" s="94">
        <f>Table1[[#This Row],[Total Ballots]]/Table1[[#This Row],[Total Population]]</f>
        <v>0.39121642418599656</v>
      </c>
      <c r="Y2730" s="94">
        <f>Table1[[#This Row],[Female Ballots]]/Table1[[#This Row],[Female Voters]]</f>
        <v>0.46171171171171171</v>
      </c>
      <c r="Z2730" s="95">
        <f>Table1[[#This Row],[Male Ballots]]/Table1[[#This Row],[Male Voters]]</f>
        <v>0.43435448577680524</v>
      </c>
      <c r="AA2730" s="94">
        <f>Table1[[#This Row],[Total Ballots]]/Table1[[#This Row],[Total Voters]]</f>
        <v>0.44275637547476937</v>
      </c>
    </row>
    <row r="2731" spans="1:27" s="7" customFormat="1" x14ac:dyDescent="0.35">
      <c r="A2731" s="102" t="s">
        <v>36</v>
      </c>
      <c r="B2731" s="103">
        <v>2021</v>
      </c>
      <c r="C2731" s="103" t="s">
        <v>82</v>
      </c>
      <c r="D2731" s="16" t="s">
        <v>87</v>
      </c>
      <c r="E2731" s="109"/>
      <c r="F2731" s="109"/>
      <c r="G2731" s="110" t="s">
        <v>67</v>
      </c>
      <c r="H2731" s="132">
        <v>1283.65264</v>
      </c>
      <c r="I2731" s="132">
        <v>1391.2560599999999</v>
      </c>
      <c r="J2731" s="133">
        <v>2674.9083000000001</v>
      </c>
      <c r="K2731" s="112">
        <v>1321</v>
      </c>
      <c r="L2731" s="112">
        <v>1375</v>
      </c>
      <c r="M2731" s="112">
        <v>32</v>
      </c>
      <c r="N2731" s="112">
        <v>2728</v>
      </c>
      <c r="O2731" s="112">
        <v>745</v>
      </c>
      <c r="P2731" s="112">
        <v>803</v>
      </c>
      <c r="Q2731" s="112">
        <v>15</v>
      </c>
      <c r="R2731" s="113">
        <v>1563</v>
      </c>
      <c r="S2731" s="94">
        <f>Table1[[#This Row],[Female Voters]]/Table1[[#This Row],[Female Population]]</f>
        <v>1.0290945999222967</v>
      </c>
      <c r="T2731" s="94">
        <f>Table1[[#This Row],[Male Voters]]/Table1[[#This Row],[Male Population]]</f>
        <v>0.98831555134430116</v>
      </c>
      <c r="U2731" s="94">
        <f>Table1[[#This Row],[Total Voters]]/Table1[[#This Row],[Total Population]]</f>
        <v>1.0198480448843799</v>
      </c>
      <c r="V2731" s="94">
        <f>Table1[[#This Row],[Female Ballots]]/Table1[[#This Row],[Female Population]]</f>
        <v>0.58037507717040959</v>
      </c>
      <c r="W2731" s="94">
        <f>Table1[[#This Row],[Male Ballots]]/Table1[[#This Row],[Male Population]]</f>
        <v>0.57717628198507187</v>
      </c>
      <c r="X2731" s="94">
        <f>Table1[[#This Row],[Total Ballots]]/Table1[[#This Row],[Total Population]]</f>
        <v>0.58431909609761201</v>
      </c>
      <c r="Y2731" s="94">
        <f>Table1[[#This Row],[Female Ballots]]/Table1[[#This Row],[Female Voters]]</f>
        <v>0.56396669190007565</v>
      </c>
      <c r="Z2731" s="95">
        <f>Table1[[#This Row],[Male Ballots]]/Table1[[#This Row],[Male Voters]]</f>
        <v>0.58399999999999996</v>
      </c>
      <c r="AA2731" s="94">
        <f>Table1[[#This Row],[Total Ballots]]/Table1[[#This Row],[Total Voters]]</f>
        <v>0.57294721407624638</v>
      </c>
    </row>
    <row r="2732" spans="1:27" s="7" customFormat="1" x14ac:dyDescent="0.35">
      <c r="A2732" s="102" t="s">
        <v>52</v>
      </c>
      <c r="B2732" s="103">
        <v>2021</v>
      </c>
      <c r="C2732" s="103" t="s">
        <v>82</v>
      </c>
      <c r="D2732" s="103"/>
      <c r="E2732" s="109"/>
      <c r="F2732" s="109"/>
      <c r="G2732" s="110" t="s">
        <v>79</v>
      </c>
      <c r="H2732" s="132">
        <v>328321.97200000001</v>
      </c>
      <c r="I2732" s="132">
        <v>320208.03599999996</v>
      </c>
      <c r="J2732" s="133">
        <v>648530.01099999994</v>
      </c>
      <c r="K2732" s="104">
        <v>255761</v>
      </c>
      <c r="L2732" s="104">
        <v>242407</v>
      </c>
      <c r="M2732" s="104">
        <v>9497</v>
      </c>
      <c r="N2732" s="104">
        <v>507665</v>
      </c>
      <c r="O2732" s="104">
        <v>93661</v>
      </c>
      <c r="P2732" s="104">
        <v>86331</v>
      </c>
      <c r="Q2732" s="104">
        <v>2297</v>
      </c>
      <c r="R2732" s="104">
        <v>182289</v>
      </c>
      <c r="S2732" s="94">
        <f>Table1[[#This Row],[Female Voters]]/Table1[[#This Row],[Female Population]]</f>
        <v>0.77899446827152952</v>
      </c>
      <c r="T2732" s="94">
        <f>Table1[[#This Row],[Male Voters]]/Table1[[#This Row],[Male Population]]</f>
        <v>0.75702972051582129</v>
      </c>
      <c r="U2732" s="94">
        <f>Table1[[#This Row],[Total Voters]]/Table1[[#This Row],[Total Population]]</f>
        <v>0.78279338101440621</v>
      </c>
      <c r="V2732" s="94">
        <f>Table1[[#This Row],[Female Ballots]]/Table1[[#This Row],[Female Population]]</f>
        <v>0.28527180020714543</v>
      </c>
      <c r="W2732" s="94">
        <f>Table1[[#This Row],[Male Ballots]]/Table1[[#This Row],[Male Population]]</f>
        <v>0.26960909875478584</v>
      </c>
      <c r="X2732" s="94">
        <f>Table1[[#This Row],[Total Ballots]]/Table1[[#This Row],[Total Population]]</f>
        <v>0.28108028450205369</v>
      </c>
      <c r="Y2732" s="94">
        <f>Table1[[#This Row],[Female Ballots]]/Table1[[#This Row],[Female Voters]]</f>
        <v>0.3662051681061616</v>
      </c>
      <c r="Z2732" s="95">
        <f>Table1[[#This Row],[Male Ballots]]/Table1[[#This Row],[Male Voters]]</f>
        <v>0.35614070550767923</v>
      </c>
      <c r="AA2732" s="94">
        <f>Table1[[#This Row],[Total Ballots]]/Table1[[#This Row],[Total Voters]]</f>
        <v>0.35907340470585919</v>
      </c>
    </row>
    <row r="2733" spans="1:27" s="7" customFormat="1" x14ac:dyDescent="0.35">
      <c r="A2733" s="102" t="s">
        <v>52</v>
      </c>
      <c r="B2733" s="103">
        <v>2021</v>
      </c>
      <c r="C2733" s="103" t="s">
        <v>82</v>
      </c>
      <c r="D2733" s="103"/>
      <c r="E2733" s="109"/>
      <c r="F2733" s="109"/>
      <c r="G2733" s="110" t="s">
        <v>62</v>
      </c>
      <c r="H2733" s="132">
        <v>32548.559999999998</v>
      </c>
      <c r="I2733" s="132">
        <v>35277.150999999998</v>
      </c>
      <c r="J2733" s="133">
        <v>67825.71100000001</v>
      </c>
      <c r="K2733" s="112">
        <v>22442</v>
      </c>
      <c r="L2733" s="112">
        <v>22630</v>
      </c>
      <c r="M2733" s="112">
        <v>1473</v>
      </c>
      <c r="N2733" s="112">
        <v>46545</v>
      </c>
      <c r="O2733" s="112">
        <v>3356</v>
      </c>
      <c r="P2733" s="112">
        <v>3378</v>
      </c>
      <c r="Q2733" s="112">
        <v>261</v>
      </c>
      <c r="R2733" s="113">
        <v>6995</v>
      </c>
      <c r="S2733" s="94">
        <f>Table1[[#This Row],[Female Voters]]/Table1[[#This Row],[Female Population]]</f>
        <v>0.68949286850170954</v>
      </c>
      <c r="T2733" s="94">
        <f>Table1[[#This Row],[Male Voters]]/Table1[[#This Row],[Male Population]]</f>
        <v>0.64149171229842228</v>
      </c>
      <c r="U2733" s="94">
        <f>Table1[[#This Row],[Total Voters]]/Table1[[#This Row],[Total Population]]</f>
        <v>0.68624418843172896</v>
      </c>
      <c r="V2733" s="94">
        <f>Table1[[#This Row],[Female Ballots]]/Table1[[#This Row],[Female Population]]</f>
        <v>0.10310748002369384</v>
      </c>
      <c r="W2733" s="94">
        <f>Table1[[#This Row],[Male Ballots]]/Table1[[#This Row],[Male Population]]</f>
        <v>9.5756031999296096E-2</v>
      </c>
      <c r="X2733" s="94">
        <f>Table1[[#This Row],[Total Ballots]]/Table1[[#This Row],[Total Population]]</f>
        <v>0.10313198191169716</v>
      </c>
      <c r="Y2733" s="94">
        <f>Table1[[#This Row],[Female Ballots]]/Table1[[#This Row],[Female Voters]]</f>
        <v>0.14954103912307282</v>
      </c>
      <c r="Z2733" s="95">
        <f>Table1[[#This Row],[Male Ballots]]/Table1[[#This Row],[Male Voters]]</f>
        <v>0.14927087936367653</v>
      </c>
      <c r="AA2733" s="94">
        <f>Table1[[#This Row],[Total Ballots]]/Table1[[#This Row],[Total Voters]]</f>
        <v>0.15028467074873778</v>
      </c>
    </row>
    <row r="2734" spans="1:27" s="7" customFormat="1" x14ac:dyDescent="0.35">
      <c r="A2734" s="102" t="s">
        <v>52</v>
      </c>
      <c r="B2734" s="103">
        <v>2021</v>
      </c>
      <c r="C2734" s="103" t="s">
        <v>82</v>
      </c>
      <c r="D2734" s="103"/>
      <c r="E2734" s="109"/>
      <c r="F2734" s="109"/>
      <c r="G2734" s="110" t="s">
        <v>63</v>
      </c>
      <c r="H2734" s="132">
        <v>57798.67</v>
      </c>
      <c r="I2734" s="132">
        <v>59475.740000000005</v>
      </c>
      <c r="J2734" s="133">
        <v>117274.41</v>
      </c>
      <c r="K2734" s="112">
        <v>42166</v>
      </c>
      <c r="L2734" s="112">
        <v>41564</v>
      </c>
      <c r="M2734" s="112">
        <v>2400</v>
      </c>
      <c r="N2734" s="112">
        <v>86130</v>
      </c>
      <c r="O2734" s="112">
        <v>7871</v>
      </c>
      <c r="P2734" s="112">
        <v>7267</v>
      </c>
      <c r="Q2734" s="112">
        <v>491</v>
      </c>
      <c r="R2734" s="113">
        <v>15629</v>
      </c>
      <c r="S2734" s="94">
        <f>Table1[[#This Row],[Female Voters]]/Table1[[#This Row],[Female Population]]</f>
        <v>0.72953235775148462</v>
      </c>
      <c r="T2734" s="94">
        <f>Table1[[#This Row],[Male Voters]]/Table1[[#This Row],[Male Population]]</f>
        <v>0.69883956046616647</v>
      </c>
      <c r="U2734" s="94">
        <f>Table1[[#This Row],[Total Voters]]/Table1[[#This Row],[Total Population]]</f>
        <v>0.73443132222963214</v>
      </c>
      <c r="V2734" s="94">
        <f>Table1[[#This Row],[Female Ballots]]/Table1[[#This Row],[Female Population]]</f>
        <v>0.13617960413275945</v>
      </c>
      <c r="W2734" s="94">
        <f>Table1[[#This Row],[Male Ballots]]/Table1[[#This Row],[Male Population]]</f>
        <v>0.12218427210825791</v>
      </c>
      <c r="X2734" s="94">
        <f>Table1[[#This Row],[Total Ballots]]/Table1[[#This Row],[Total Population]]</f>
        <v>0.13326863038577641</v>
      </c>
      <c r="Y2734" s="94">
        <f>Table1[[#This Row],[Female Ballots]]/Table1[[#This Row],[Female Voters]]</f>
        <v>0.18666698287719963</v>
      </c>
      <c r="Z2734" s="95">
        <f>Table1[[#This Row],[Male Ballots]]/Table1[[#This Row],[Male Voters]]</f>
        <v>0.17483880281012415</v>
      </c>
      <c r="AA2734" s="94">
        <f>Table1[[#This Row],[Total Ballots]]/Table1[[#This Row],[Total Voters]]</f>
        <v>0.18145826076860561</v>
      </c>
    </row>
    <row r="2735" spans="1:27" s="7" customFormat="1" x14ac:dyDescent="0.35">
      <c r="A2735" s="102" t="s">
        <v>52</v>
      </c>
      <c r="B2735" s="103">
        <v>2021</v>
      </c>
      <c r="C2735" s="103" t="s">
        <v>82</v>
      </c>
      <c r="D2735" s="103"/>
      <c r="E2735" s="109"/>
      <c r="F2735" s="109"/>
      <c r="G2735" s="110" t="s">
        <v>64</v>
      </c>
      <c r="H2735" s="132">
        <v>61403.41</v>
      </c>
      <c r="I2735" s="132">
        <v>62532.86</v>
      </c>
      <c r="J2735" s="133">
        <v>123936.27</v>
      </c>
      <c r="K2735" s="112">
        <v>45897</v>
      </c>
      <c r="L2735" s="112">
        <v>44727</v>
      </c>
      <c r="M2735" s="112">
        <v>1917</v>
      </c>
      <c r="N2735" s="112">
        <v>92541</v>
      </c>
      <c r="O2735" s="112">
        <v>13110</v>
      </c>
      <c r="P2735" s="112">
        <v>12163</v>
      </c>
      <c r="Q2735" s="112">
        <v>434</v>
      </c>
      <c r="R2735" s="113">
        <v>25707</v>
      </c>
      <c r="S2735" s="94">
        <f>Table1[[#This Row],[Female Voters]]/Table1[[#This Row],[Female Population]]</f>
        <v>0.74746663092489485</v>
      </c>
      <c r="T2735" s="94">
        <f>Table1[[#This Row],[Male Voters]]/Table1[[#This Row],[Male Population]]</f>
        <v>0.71525594703328776</v>
      </c>
      <c r="U2735" s="94">
        <f>Table1[[#This Row],[Total Voters]]/Table1[[#This Row],[Total Population]]</f>
        <v>0.74668214558982615</v>
      </c>
      <c r="V2735" s="94">
        <f>Table1[[#This Row],[Female Ballots]]/Table1[[#This Row],[Female Population]]</f>
        <v>0.21350605772545855</v>
      </c>
      <c r="W2735" s="94">
        <f>Table1[[#This Row],[Male Ballots]]/Table1[[#This Row],[Male Population]]</f>
        <v>0.19450573666389159</v>
      </c>
      <c r="X2735" s="94">
        <f>Table1[[#This Row],[Total Ballots]]/Table1[[#This Row],[Total Population]]</f>
        <v>0.20742112054848835</v>
      </c>
      <c r="Y2735" s="94">
        <f>Table1[[#This Row],[Female Ballots]]/Table1[[#This Row],[Female Voters]]</f>
        <v>0.28563958428655467</v>
      </c>
      <c r="Z2735" s="95">
        <f>Table1[[#This Row],[Male Ballots]]/Table1[[#This Row],[Male Voters]]</f>
        <v>0.2719386500324189</v>
      </c>
      <c r="AA2735" s="94">
        <f>Table1[[#This Row],[Total Ballots]]/Table1[[#This Row],[Total Voters]]</f>
        <v>0.27779038480241192</v>
      </c>
    </row>
    <row r="2736" spans="1:27" s="7" customFormat="1" x14ac:dyDescent="0.35">
      <c r="A2736" s="102" t="s">
        <v>52</v>
      </c>
      <c r="B2736" s="103">
        <v>2021</v>
      </c>
      <c r="C2736" s="103" t="s">
        <v>82</v>
      </c>
      <c r="D2736" s="103"/>
      <c r="E2736" s="109"/>
      <c r="F2736" s="109"/>
      <c r="G2736" s="110" t="s">
        <v>65</v>
      </c>
      <c r="H2736" s="132">
        <v>52949.850000000006</v>
      </c>
      <c r="I2736" s="132">
        <v>53513.78</v>
      </c>
      <c r="J2736" s="133">
        <v>106463.63</v>
      </c>
      <c r="K2736" s="112">
        <v>41359</v>
      </c>
      <c r="L2736" s="112">
        <v>40635</v>
      </c>
      <c r="M2736" s="112">
        <v>1363</v>
      </c>
      <c r="N2736" s="112">
        <v>83357</v>
      </c>
      <c r="O2736" s="112">
        <v>14205</v>
      </c>
      <c r="P2736" s="112">
        <v>13907</v>
      </c>
      <c r="Q2736" s="112">
        <v>330</v>
      </c>
      <c r="R2736" s="113">
        <v>28442</v>
      </c>
      <c r="S2736" s="94">
        <f>Table1[[#This Row],[Female Voters]]/Table1[[#This Row],[Female Population]]</f>
        <v>0.781097585734426</v>
      </c>
      <c r="T2736" s="94">
        <f>Table1[[#This Row],[Male Voters]]/Table1[[#This Row],[Male Population]]</f>
        <v>0.7593371277454144</v>
      </c>
      <c r="U2736" s="94">
        <f>Table1[[#This Row],[Total Voters]]/Table1[[#This Row],[Total Population]]</f>
        <v>0.78296221911651886</v>
      </c>
      <c r="V2736" s="94">
        <f>Table1[[#This Row],[Female Ballots]]/Table1[[#This Row],[Female Population]]</f>
        <v>0.26827271465358254</v>
      </c>
      <c r="W2736" s="94">
        <f>Table1[[#This Row],[Male Ballots]]/Table1[[#This Row],[Male Population]]</f>
        <v>0.25987698869337955</v>
      </c>
      <c r="X2736" s="94">
        <f>Table1[[#This Row],[Total Ballots]]/Table1[[#This Row],[Total Population]]</f>
        <v>0.26715226598980324</v>
      </c>
      <c r="Y2736" s="94">
        <f>Table1[[#This Row],[Female Ballots]]/Table1[[#This Row],[Female Voters]]</f>
        <v>0.34345607969244907</v>
      </c>
      <c r="Z2736" s="95">
        <f>Table1[[#This Row],[Male Ballots]]/Table1[[#This Row],[Male Voters]]</f>
        <v>0.34224190968377016</v>
      </c>
      <c r="AA2736" s="94">
        <f>Table1[[#This Row],[Total Ballots]]/Table1[[#This Row],[Total Voters]]</f>
        <v>0.34120709718439962</v>
      </c>
    </row>
    <row r="2737" spans="1:27" s="7" customFormat="1" x14ac:dyDescent="0.35">
      <c r="A2737" s="102" t="s">
        <v>52</v>
      </c>
      <c r="B2737" s="103">
        <v>2021</v>
      </c>
      <c r="C2737" s="103" t="s">
        <v>82</v>
      </c>
      <c r="D2737" s="103"/>
      <c r="E2737" s="109"/>
      <c r="F2737" s="109"/>
      <c r="G2737" s="110" t="s">
        <v>66</v>
      </c>
      <c r="H2737" s="132">
        <v>54917.32</v>
      </c>
      <c r="I2737" s="132">
        <v>53645.21</v>
      </c>
      <c r="J2737" s="133">
        <v>108562.53</v>
      </c>
      <c r="K2737" s="112">
        <v>45042</v>
      </c>
      <c r="L2737" s="112">
        <v>43365</v>
      </c>
      <c r="M2737" s="112">
        <v>1301</v>
      </c>
      <c r="N2737" s="112">
        <v>89708</v>
      </c>
      <c r="O2737" s="112">
        <v>20329</v>
      </c>
      <c r="P2737" s="112">
        <v>19386</v>
      </c>
      <c r="Q2737" s="112">
        <v>388</v>
      </c>
      <c r="R2737" s="113">
        <v>40103</v>
      </c>
      <c r="S2737" s="94">
        <f>Table1[[#This Row],[Female Voters]]/Table1[[#This Row],[Female Population]]</f>
        <v>0.82017840637525652</v>
      </c>
      <c r="T2737" s="94">
        <f>Table1[[#This Row],[Male Voters]]/Table1[[#This Row],[Male Population]]</f>
        <v>0.80836667430326026</v>
      </c>
      <c r="U2737" s="94">
        <f>Table1[[#This Row],[Total Voters]]/Table1[[#This Row],[Total Population]]</f>
        <v>0.82632562081963268</v>
      </c>
      <c r="V2737" s="94">
        <f>Table1[[#This Row],[Female Ballots]]/Table1[[#This Row],[Female Population]]</f>
        <v>0.37017465528179455</v>
      </c>
      <c r="W2737" s="94">
        <f>Table1[[#This Row],[Male Ballots]]/Table1[[#This Row],[Male Population]]</f>
        <v>0.36137429604618942</v>
      </c>
      <c r="X2737" s="94">
        <f>Table1[[#This Row],[Total Ballots]]/Table1[[#This Row],[Total Population]]</f>
        <v>0.36940001306159687</v>
      </c>
      <c r="Y2737" s="94">
        <f>Table1[[#This Row],[Female Ballots]]/Table1[[#This Row],[Female Voters]]</f>
        <v>0.45133431019936948</v>
      </c>
      <c r="Z2737" s="95">
        <f>Table1[[#This Row],[Male Ballots]]/Table1[[#This Row],[Male Voters]]</f>
        <v>0.44704254583189207</v>
      </c>
      <c r="AA2737" s="94">
        <f>Table1[[#This Row],[Total Ballots]]/Table1[[#This Row],[Total Voters]]</f>
        <v>0.44703928300708967</v>
      </c>
    </row>
    <row r="2738" spans="1:27" s="7" customFormat="1" x14ac:dyDescent="0.35">
      <c r="A2738" s="102" t="s">
        <v>52</v>
      </c>
      <c r="B2738" s="103">
        <v>2021</v>
      </c>
      <c r="C2738" s="103" t="s">
        <v>82</v>
      </c>
      <c r="D2738" s="103"/>
      <c r="E2738" s="109"/>
      <c r="F2738" s="109"/>
      <c r="G2738" s="110" t="s">
        <v>67</v>
      </c>
      <c r="H2738" s="132">
        <v>68704.161999999997</v>
      </c>
      <c r="I2738" s="132">
        <v>55763.294999999998</v>
      </c>
      <c r="J2738" s="133">
        <v>124467.46</v>
      </c>
      <c r="K2738" s="112">
        <v>58855</v>
      </c>
      <c r="L2738" s="112">
        <v>49486</v>
      </c>
      <c r="M2738" s="112">
        <v>1043</v>
      </c>
      <c r="N2738" s="112">
        <v>109384</v>
      </c>
      <c r="O2738" s="112">
        <v>34790</v>
      </c>
      <c r="P2738" s="112">
        <v>30230</v>
      </c>
      <c r="Q2738" s="112">
        <v>393</v>
      </c>
      <c r="R2738" s="113">
        <v>65413</v>
      </c>
      <c r="S2738" s="94">
        <f>Table1[[#This Row],[Female Voters]]/Table1[[#This Row],[Female Population]]</f>
        <v>0.85664388134156999</v>
      </c>
      <c r="T2738" s="94">
        <f>Table1[[#This Row],[Male Voters]]/Table1[[#This Row],[Male Population]]</f>
        <v>0.8874296255269708</v>
      </c>
      <c r="U2738" s="94">
        <f>Table1[[#This Row],[Total Voters]]/Table1[[#This Row],[Total Population]]</f>
        <v>0.87881603754105686</v>
      </c>
      <c r="V2738" s="94">
        <f>Table1[[#This Row],[Female Ballots]]/Table1[[#This Row],[Female Population]]</f>
        <v>0.50637398066219053</v>
      </c>
      <c r="W2738" s="94">
        <f>Table1[[#This Row],[Male Ballots]]/Table1[[#This Row],[Male Population]]</f>
        <v>0.54211287191691238</v>
      </c>
      <c r="X2738" s="94">
        <f>Table1[[#This Row],[Total Ballots]]/Table1[[#This Row],[Total Population]]</f>
        <v>0.52554298127398114</v>
      </c>
      <c r="Y2738" s="94">
        <f>Table1[[#This Row],[Female Ballots]]/Table1[[#This Row],[Female Voters]]</f>
        <v>0.59111375414153433</v>
      </c>
      <c r="Z2738" s="95">
        <f>Table1[[#This Row],[Male Ballots]]/Table1[[#This Row],[Male Voters]]</f>
        <v>0.61087984480459123</v>
      </c>
      <c r="AA2738" s="94">
        <f>Table1[[#This Row],[Total Ballots]]/Table1[[#This Row],[Total Voters]]</f>
        <v>0.59801250639947345</v>
      </c>
    </row>
    <row r="2739" spans="1:27" s="7" customFormat="1" x14ac:dyDescent="0.35">
      <c r="A2739" s="102" t="s">
        <v>40</v>
      </c>
      <c r="B2739" s="103">
        <v>2021</v>
      </c>
      <c r="C2739" s="103" t="s">
        <v>82</v>
      </c>
      <c r="D2739" s="103"/>
      <c r="E2739" s="109"/>
      <c r="F2739" s="109"/>
      <c r="G2739" s="110" t="s">
        <v>79</v>
      </c>
      <c r="H2739" s="132">
        <v>216312.60399999999</v>
      </c>
      <c r="I2739" s="132">
        <v>207430.06200000003</v>
      </c>
      <c r="J2739" s="133">
        <v>423742.64799999999</v>
      </c>
      <c r="K2739" s="104">
        <v>180830</v>
      </c>
      <c r="L2739" s="104">
        <v>167140</v>
      </c>
      <c r="M2739" s="104">
        <v>7613</v>
      </c>
      <c r="N2739" s="104">
        <v>355583</v>
      </c>
      <c r="O2739" s="104">
        <v>68221</v>
      </c>
      <c r="P2739" s="104">
        <v>60910</v>
      </c>
      <c r="Q2739" s="104">
        <v>1860</v>
      </c>
      <c r="R2739" s="104">
        <v>130991</v>
      </c>
      <c r="S2739" s="94">
        <f>Table1[[#This Row],[Female Voters]]/Table1[[#This Row],[Female Population]]</f>
        <v>0.83596608175453335</v>
      </c>
      <c r="T2739" s="94">
        <f>Table1[[#This Row],[Male Voters]]/Table1[[#This Row],[Male Population]]</f>
        <v>0.80576555967090235</v>
      </c>
      <c r="U2739" s="94">
        <f>Table1[[#This Row],[Total Voters]]/Table1[[#This Row],[Total Population]]</f>
        <v>0.83914848240623641</v>
      </c>
      <c r="V2739" s="94">
        <f>Table1[[#This Row],[Female Ballots]]/Table1[[#This Row],[Female Population]]</f>
        <v>0.31538152996392205</v>
      </c>
      <c r="W2739" s="94">
        <f>Table1[[#This Row],[Male Ballots]]/Table1[[#This Row],[Male Population]]</f>
        <v>0.29364114059802959</v>
      </c>
      <c r="X2739" s="94">
        <f>Table1[[#This Row],[Total Ballots]]/Table1[[#This Row],[Total Population]]</f>
        <v>0.30912866717158949</v>
      </c>
      <c r="Y2739" s="94">
        <f>Table1[[#This Row],[Female Ballots]]/Table1[[#This Row],[Female Voters]]</f>
        <v>0.37726594038599792</v>
      </c>
      <c r="Z2739" s="95">
        <f>Table1[[#This Row],[Male Ballots]]/Table1[[#This Row],[Male Voters]]</f>
        <v>0.36442503290654543</v>
      </c>
      <c r="AA2739" s="94">
        <f>Table1[[#This Row],[Total Ballots]]/Table1[[#This Row],[Total Voters]]</f>
        <v>0.36838375287907466</v>
      </c>
    </row>
    <row r="2740" spans="1:27" s="7" customFormat="1" x14ac:dyDescent="0.35">
      <c r="A2740" s="102" t="s">
        <v>40</v>
      </c>
      <c r="B2740" s="103">
        <v>2021</v>
      </c>
      <c r="C2740" s="103" t="s">
        <v>82</v>
      </c>
      <c r="D2740" s="103"/>
      <c r="E2740" s="109"/>
      <c r="F2740" s="109"/>
      <c r="G2740" s="110" t="s">
        <v>62</v>
      </c>
      <c r="H2740" s="132">
        <v>26708.278000000002</v>
      </c>
      <c r="I2740" s="132">
        <v>26976.860999999997</v>
      </c>
      <c r="J2740" s="133">
        <v>53685.137999999999</v>
      </c>
      <c r="K2740" s="112">
        <v>16738</v>
      </c>
      <c r="L2740" s="112">
        <v>16952</v>
      </c>
      <c r="M2740" s="112">
        <v>1509</v>
      </c>
      <c r="N2740" s="112">
        <v>35199</v>
      </c>
      <c r="O2740" s="112">
        <v>2237</v>
      </c>
      <c r="P2740" s="112">
        <v>2348</v>
      </c>
      <c r="Q2740" s="112">
        <v>203</v>
      </c>
      <c r="R2740" s="113">
        <v>4788</v>
      </c>
      <c r="S2740" s="94">
        <f>Table1[[#This Row],[Female Voters]]/Table1[[#This Row],[Female Population]]</f>
        <v>0.62669708619926745</v>
      </c>
      <c r="T2740" s="94">
        <f>Table1[[#This Row],[Male Voters]]/Table1[[#This Row],[Male Population]]</f>
        <v>0.6283903824095769</v>
      </c>
      <c r="U2740" s="94">
        <f>Table1[[#This Row],[Total Voters]]/Table1[[#This Row],[Total Population]]</f>
        <v>0.65565631963170146</v>
      </c>
      <c r="V2740" s="94">
        <f>Table1[[#This Row],[Female Ballots]]/Table1[[#This Row],[Female Population]]</f>
        <v>8.3756803789446846E-2</v>
      </c>
      <c r="W2740" s="94">
        <f>Table1[[#This Row],[Male Ballots]]/Table1[[#This Row],[Male Population]]</f>
        <v>8.7037554146866841E-2</v>
      </c>
      <c r="X2740" s="94">
        <f>Table1[[#This Row],[Total Ballots]]/Table1[[#This Row],[Total Population]]</f>
        <v>8.9186694462813895E-2</v>
      </c>
      <c r="Y2740" s="94">
        <f>Table1[[#This Row],[Female Ballots]]/Table1[[#This Row],[Female Voters]]</f>
        <v>0.13364798661727806</v>
      </c>
      <c r="Z2740" s="95">
        <f>Table1[[#This Row],[Male Ballots]]/Table1[[#This Row],[Male Voters]]</f>
        <v>0.13850873053327042</v>
      </c>
      <c r="AA2740" s="94">
        <f>Table1[[#This Row],[Total Ballots]]/Table1[[#This Row],[Total Voters]]</f>
        <v>0.13602659166453593</v>
      </c>
    </row>
    <row r="2741" spans="1:27" s="7" customFormat="1" x14ac:dyDescent="0.35">
      <c r="A2741" s="102" t="s">
        <v>40</v>
      </c>
      <c r="B2741" s="103">
        <v>2021</v>
      </c>
      <c r="C2741" s="103" t="s">
        <v>82</v>
      </c>
      <c r="D2741" s="103"/>
      <c r="E2741" s="109"/>
      <c r="F2741" s="109"/>
      <c r="G2741" s="110" t="s">
        <v>63</v>
      </c>
      <c r="H2741" s="132">
        <v>36797.979999999996</v>
      </c>
      <c r="I2741" s="132">
        <v>38286.79</v>
      </c>
      <c r="J2741" s="133">
        <v>75084.760000000009</v>
      </c>
      <c r="K2741" s="112">
        <v>30504</v>
      </c>
      <c r="L2741" s="112">
        <v>29653</v>
      </c>
      <c r="M2741" s="112">
        <v>1579</v>
      </c>
      <c r="N2741" s="112">
        <v>61736</v>
      </c>
      <c r="O2741" s="112">
        <v>5251</v>
      </c>
      <c r="P2741" s="112">
        <v>4675</v>
      </c>
      <c r="Q2741" s="112">
        <v>297</v>
      </c>
      <c r="R2741" s="113">
        <v>10223</v>
      </c>
      <c r="S2741" s="94">
        <f>Table1[[#This Row],[Female Voters]]/Table1[[#This Row],[Female Population]]</f>
        <v>0.82895854609410635</v>
      </c>
      <c r="T2741" s="94">
        <f>Table1[[#This Row],[Male Voters]]/Table1[[#This Row],[Male Population]]</f>
        <v>0.77449689566558078</v>
      </c>
      <c r="U2741" s="94">
        <f>Table1[[#This Row],[Total Voters]]/Table1[[#This Row],[Total Population]]</f>
        <v>0.82221745131768409</v>
      </c>
      <c r="V2741" s="94">
        <f>Table1[[#This Row],[Female Ballots]]/Table1[[#This Row],[Female Population]]</f>
        <v>0.14269805027341176</v>
      </c>
      <c r="W2741" s="94">
        <f>Table1[[#This Row],[Male Ballots]]/Table1[[#This Row],[Male Population]]</f>
        <v>0.12210477817544903</v>
      </c>
      <c r="X2741" s="94">
        <f>Table1[[#This Row],[Total Ballots]]/Table1[[#This Row],[Total Population]]</f>
        <v>0.13615279585364592</v>
      </c>
      <c r="Y2741" s="94">
        <f>Table1[[#This Row],[Female Ballots]]/Table1[[#This Row],[Female Voters]]</f>
        <v>0.1721413585103593</v>
      </c>
      <c r="Z2741" s="95">
        <f>Table1[[#This Row],[Male Ballots]]/Table1[[#This Row],[Male Voters]]</f>
        <v>0.15765689812160658</v>
      </c>
      <c r="AA2741" s="94">
        <f>Table1[[#This Row],[Total Ballots]]/Table1[[#This Row],[Total Voters]]</f>
        <v>0.16559219904107814</v>
      </c>
    </row>
    <row r="2742" spans="1:27" s="7" customFormat="1" x14ac:dyDescent="0.35">
      <c r="A2742" s="102" t="s">
        <v>40</v>
      </c>
      <c r="B2742" s="103">
        <v>2021</v>
      </c>
      <c r="C2742" s="103" t="s">
        <v>82</v>
      </c>
      <c r="D2742" s="103"/>
      <c r="E2742" s="109"/>
      <c r="F2742" s="109"/>
      <c r="G2742" s="110" t="s">
        <v>64</v>
      </c>
      <c r="H2742" s="132">
        <v>34092.46</v>
      </c>
      <c r="I2742" s="132">
        <v>34798.18</v>
      </c>
      <c r="J2742" s="133">
        <v>68890.64</v>
      </c>
      <c r="K2742" s="112">
        <v>29973</v>
      </c>
      <c r="L2742" s="112">
        <v>29015</v>
      </c>
      <c r="M2742" s="112">
        <v>1288</v>
      </c>
      <c r="N2742" s="112">
        <v>60276</v>
      </c>
      <c r="O2742" s="112">
        <v>8414</v>
      </c>
      <c r="P2742" s="112">
        <v>7529</v>
      </c>
      <c r="Q2742" s="112">
        <v>286</v>
      </c>
      <c r="R2742" s="113">
        <v>16229</v>
      </c>
      <c r="S2742" s="94">
        <f>Table1[[#This Row],[Female Voters]]/Table1[[#This Row],[Female Population]]</f>
        <v>0.87916800371695092</v>
      </c>
      <c r="T2742" s="94">
        <f>Table1[[#This Row],[Male Voters]]/Table1[[#This Row],[Male Population]]</f>
        <v>0.83380797501478521</v>
      </c>
      <c r="U2742" s="94">
        <f>Table1[[#This Row],[Total Voters]]/Table1[[#This Row],[Total Population]]</f>
        <v>0.87495195283423122</v>
      </c>
      <c r="V2742" s="94">
        <f>Table1[[#This Row],[Female Ballots]]/Table1[[#This Row],[Female Population]]</f>
        <v>0.2467994389375246</v>
      </c>
      <c r="W2742" s="94">
        <f>Table1[[#This Row],[Male Ballots]]/Table1[[#This Row],[Male Population]]</f>
        <v>0.21636189019080881</v>
      </c>
      <c r="X2742" s="94">
        <f>Table1[[#This Row],[Total Ballots]]/Table1[[#This Row],[Total Population]]</f>
        <v>0.23557626986772079</v>
      </c>
      <c r="Y2742" s="94">
        <f>Table1[[#This Row],[Female Ballots]]/Table1[[#This Row],[Female Voters]]</f>
        <v>0.28071931404931105</v>
      </c>
      <c r="Z2742" s="95">
        <f>Table1[[#This Row],[Male Ballots]]/Table1[[#This Row],[Male Voters]]</f>
        <v>0.2594864725142168</v>
      </c>
      <c r="AA2742" s="94">
        <f>Table1[[#This Row],[Total Ballots]]/Table1[[#This Row],[Total Voters]]</f>
        <v>0.26924480722012079</v>
      </c>
    </row>
    <row r="2743" spans="1:27" s="7" customFormat="1" x14ac:dyDescent="0.35">
      <c r="A2743" s="102" t="s">
        <v>40</v>
      </c>
      <c r="B2743" s="103">
        <v>2021</v>
      </c>
      <c r="C2743" s="103" t="s">
        <v>82</v>
      </c>
      <c r="D2743" s="103"/>
      <c r="E2743" s="109"/>
      <c r="F2743" s="109"/>
      <c r="G2743" s="110" t="s">
        <v>65</v>
      </c>
      <c r="H2743" s="132">
        <v>30572.27</v>
      </c>
      <c r="I2743" s="132">
        <v>30430.400000000001</v>
      </c>
      <c r="J2743" s="133">
        <v>61002.67</v>
      </c>
      <c r="K2743" s="112">
        <v>26426</v>
      </c>
      <c r="L2743" s="112">
        <v>25143</v>
      </c>
      <c r="M2743" s="112">
        <v>969</v>
      </c>
      <c r="N2743" s="112">
        <v>52538</v>
      </c>
      <c r="O2743" s="112">
        <v>9270</v>
      </c>
      <c r="P2743" s="112">
        <v>8636</v>
      </c>
      <c r="Q2743" s="112">
        <v>215</v>
      </c>
      <c r="R2743" s="113">
        <v>18121</v>
      </c>
      <c r="S2743" s="94">
        <f>Table1[[#This Row],[Female Voters]]/Table1[[#This Row],[Female Population]]</f>
        <v>0.86437807856596838</v>
      </c>
      <c r="T2743" s="94">
        <f>Table1[[#This Row],[Male Voters]]/Table1[[#This Row],[Male Population]]</f>
        <v>0.82624612229875383</v>
      </c>
      <c r="U2743" s="94">
        <f>Table1[[#This Row],[Total Voters]]/Table1[[#This Row],[Total Population]]</f>
        <v>0.86124099158282752</v>
      </c>
      <c r="V2743" s="94">
        <f>Table1[[#This Row],[Female Ballots]]/Table1[[#This Row],[Female Population]]</f>
        <v>0.30321595354221326</v>
      </c>
      <c r="W2743" s="94">
        <f>Table1[[#This Row],[Male Ballots]]/Table1[[#This Row],[Male Population]]</f>
        <v>0.28379515221620483</v>
      </c>
      <c r="X2743" s="94">
        <f>Table1[[#This Row],[Total Ballots]]/Table1[[#This Row],[Total Population]]</f>
        <v>0.29705257163333998</v>
      </c>
      <c r="Y2743" s="94">
        <f>Table1[[#This Row],[Female Ballots]]/Table1[[#This Row],[Female Voters]]</f>
        <v>0.35079088776205253</v>
      </c>
      <c r="Z2743" s="95">
        <f>Table1[[#This Row],[Male Ballots]]/Table1[[#This Row],[Male Voters]]</f>
        <v>0.34347532116294793</v>
      </c>
      <c r="AA2743" s="94">
        <f>Table1[[#This Row],[Total Ballots]]/Table1[[#This Row],[Total Voters]]</f>
        <v>0.34491225398758996</v>
      </c>
    </row>
    <row r="2744" spans="1:27" s="7" customFormat="1" x14ac:dyDescent="0.35">
      <c r="A2744" s="102" t="s">
        <v>40</v>
      </c>
      <c r="B2744" s="103">
        <v>2021</v>
      </c>
      <c r="C2744" s="103" t="s">
        <v>82</v>
      </c>
      <c r="D2744" s="103"/>
      <c r="E2744" s="109"/>
      <c r="F2744" s="109"/>
      <c r="G2744" s="110" t="s">
        <v>66</v>
      </c>
      <c r="H2744" s="132">
        <v>35347.78</v>
      </c>
      <c r="I2744" s="132">
        <v>33043.11</v>
      </c>
      <c r="J2744" s="133">
        <v>68390.89</v>
      </c>
      <c r="K2744" s="112">
        <v>30353</v>
      </c>
      <c r="L2744" s="112">
        <v>27460</v>
      </c>
      <c r="M2744" s="112">
        <v>1078</v>
      </c>
      <c r="N2744" s="112">
        <v>58891</v>
      </c>
      <c r="O2744" s="112">
        <v>14267</v>
      </c>
      <c r="P2744" s="112">
        <v>12593</v>
      </c>
      <c r="Q2744" s="112">
        <v>337</v>
      </c>
      <c r="R2744" s="113">
        <v>27197</v>
      </c>
      <c r="S2744" s="94">
        <f>Table1[[#This Row],[Female Voters]]/Table1[[#This Row],[Female Population]]</f>
        <v>0.85869607652870994</v>
      </c>
      <c r="T2744" s="94">
        <f>Table1[[#This Row],[Male Voters]]/Table1[[#This Row],[Male Population]]</f>
        <v>0.83103557746229095</v>
      </c>
      <c r="U2744" s="94">
        <f>Table1[[#This Row],[Total Voters]]/Table1[[#This Row],[Total Population]]</f>
        <v>0.86109421883528636</v>
      </c>
      <c r="V2744" s="94">
        <f>Table1[[#This Row],[Female Ballots]]/Table1[[#This Row],[Female Population]]</f>
        <v>0.4036179924170627</v>
      </c>
      <c r="W2744" s="94">
        <f>Table1[[#This Row],[Male Ballots]]/Table1[[#This Row],[Male Population]]</f>
        <v>0.38110819471895957</v>
      </c>
      <c r="X2744" s="94">
        <f>Table1[[#This Row],[Total Ballots]]/Table1[[#This Row],[Total Population]]</f>
        <v>0.39766992358192738</v>
      </c>
      <c r="Y2744" s="94">
        <f>Table1[[#This Row],[Female Ballots]]/Table1[[#This Row],[Female Voters]]</f>
        <v>0.47003591078311863</v>
      </c>
      <c r="Z2744" s="95">
        <f>Table1[[#This Row],[Male Ballots]]/Table1[[#This Row],[Male Voters]]</f>
        <v>0.45859431900946834</v>
      </c>
      <c r="AA2744" s="94">
        <f>Table1[[#This Row],[Total Ballots]]/Table1[[#This Row],[Total Voters]]</f>
        <v>0.4618192932706186</v>
      </c>
    </row>
    <row r="2745" spans="1:27" s="7" customFormat="1" x14ac:dyDescent="0.35">
      <c r="A2745" s="102" t="s">
        <v>40</v>
      </c>
      <c r="B2745" s="103">
        <v>2021</v>
      </c>
      <c r="C2745" s="103" t="s">
        <v>82</v>
      </c>
      <c r="D2745" s="103"/>
      <c r="E2745" s="109"/>
      <c r="F2745" s="109"/>
      <c r="G2745" s="110" t="s">
        <v>67</v>
      </c>
      <c r="H2745" s="132">
        <v>52793.836000000003</v>
      </c>
      <c r="I2745" s="132">
        <v>43894.721000000005</v>
      </c>
      <c r="J2745" s="133">
        <v>96688.55</v>
      </c>
      <c r="K2745" s="112">
        <v>46836</v>
      </c>
      <c r="L2745" s="112">
        <v>38917</v>
      </c>
      <c r="M2745" s="112">
        <v>1190</v>
      </c>
      <c r="N2745" s="112">
        <v>86943</v>
      </c>
      <c r="O2745" s="112">
        <v>28782</v>
      </c>
      <c r="P2745" s="112">
        <v>25129</v>
      </c>
      <c r="Q2745" s="112">
        <v>522</v>
      </c>
      <c r="R2745" s="113">
        <v>54433</v>
      </c>
      <c r="S2745" s="94">
        <f>Table1[[#This Row],[Female Voters]]/Table1[[#This Row],[Female Population]]</f>
        <v>0.88714902247300231</v>
      </c>
      <c r="T2745" s="94">
        <f>Table1[[#This Row],[Male Voters]]/Table1[[#This Row],[Male Population]]</f>
        <v>0.88659864132636801</v>
      </c>
      <c r="U2745" s="94">
        <f>Table1[[#This Row],[Total Voters]]/Table1[[#This Row],[Total Population]]</f>
        <v>0.89920678301618961</v>
      </c>
      <c r="V2745" s="94">
        <f>Table1[[#This Row],[Female Ballots]]/Table1[[#This Row],[Female Population]]</f>
        <v>0.54517728168114166</v>
      </c>
      <c r="W2745" s="94">
        <f>Table1[[#This Row],[Male Ballots]]/Table1[[#This Row],[Male Population]]</f>
        <v>0.57248342004497532</v>
      </c>
      <c r="X2745" s="94">
        <f>Table1[[#This Row],[Total Ballots]]/Table1[[#This Row],[Total Population]]</f>
        <v>0.56297255466133267</v>
      </c>
      <c r="Y2745" s="94">
        <f>Table1[[#This Row],[Female Ballots]]/Table1[[#This Row],[Female Voters]]</f>
        <v>0.61452728670253653</v>
      </c>
      <c r="Z2745" s="95">
        <f>Table1[[#This Row],[Male Ballots]]/Table1[[#This Row],[Male Voters]]</f>
        <v>0.64570753141300719</v>
      </c>
      <c r="AA2745" s="94">
        <f>Table1[[#This Row],[Total Ballots]]/Table1[[#This Row],[Total Voters]]</f>
        <v>0.62607685495094489</v>
      </c>
    </row>
    <row r="2746" spans="1:27" s="7" customFormat="1" x14ac:dyDescent="0.35">
      <c r="A2746" s="102" t="s">
        <v>28</v>
      </c>
      <c r="B2746" s="103">
        <v>2021</v>
      </c>
      <c r="C2746" s="103" t="s">
        <v>82</v>
      </c>
      <c r="D2746" s="16" t="s">
        <v>87</v>
      </c>
      <c r="E2746" s="109"/>
      <c r="F2746" s="109"/>
      <c r="G2746" s="110" t="s">
        <v>79</v>
      </c>
      <c r="H2746" s="132">
        <v>18522.348400000003</v>
      </c>
      <c r="I2746" s="132">
        <v>18402.429599999999</v>
      </c>
      <c r="J2746" s="133">
        <v>36924.777699999999</v>
      </c>
      <c r="K2746" s="104">
        <v>16886</v>
      </c>
      <c r="L2746" s="104">
        <v>16491</v>
      </c>
      <c r="M2746" s="104">
        <v>623</v>
      </c>
      <c r="N2746" s="104">
        <v>34000</v>
      </c>
      <c r="O2746" s="104">
        <v>7803</v>
      </c>
      <c r="P2746" s="104">
        <v>7360</v>
      </c>
      <c r="Q2746" s="104">
        <v>195</v>
      </c>
      <c r="R2746" s="104">
        <v>15358</v>
      </c>
      <c r="S2746" s="94">
        <f>Table1[[#This Row],[Female Voters]]/Table1[[#This Row],[Female Population]]</f>
        <v>0.91165545725292574</v>
      </c>
      <c r="T2746" s="94">
        <f>Table1[[#This Row],[Male Voters]]/Table1[[#This Row],[Male Population]]</f>
        <v>0.89613167165709473</v>
      </c>
      <c r="U2746" s="94">
        <f>Table1[[#This Row],[Total Voters]]/Table1[[#This Row],[Total Population]]</f>
        <v>0.92079091920978584</v>
      </c>
      <c r="V2746" s="94">
        <f>Table1[[#This Row],[Female Ballots]]/Table1[[#This Row],[Female Population]]</f>
        <v>0.42127487462658886</v>
      </c>
      <c r="W2746" s="94">
        <f>Table1[[#This Row],[Male Ballots]]/Table1[[#This Row],[Male Population]]</f>
        <v>0.39994718958196696</v>
      </c>
      <c r="X2746" s="94">
        <f>Table1[[#This Row],[Total Ballots]]/Table1[[#This Row],[Total Population]]</f>
        <v>0.41592667462423205</v>
      </c>
      <c r="Y2746" s="94">
        <f>Table1[[#This Row],[Female Ballots]]/Table1[[#This Row],[Female Voters]]</f>
        <v>0.46209878005448302</v>
      </c>
      <c r="Z2746" s="95">
        <f>Table1[[#This Row],[Male Ballots]]/Table1[[#This Row],[Male Voters]]</f>
        <v>0.44630404463040446</v>
      </c>
      <c r="AA2746" s="94">
        <f>Table1[[#This Row],[Total Ballots]]/Table1[[#This Row],[Total Voters]]</f>
        <v>0.45170588235294118</v>
      </c>
    </row>
    <row r="2747" spans="1:27" s="7" customFormat="1" x14ac:dyDescent="0.35">
      <c r="A2747" s="102" t="s">
        <v>28</v>
      </c>
      <c r="B2747" s="103">
        <v>2021</v>
      </c>
      <c r="C2747" s="103" t="s">
        <v>82</v>
      </c>
      <c r="D2747" s="16" t="s">
        <v>87</v>
      </c>
      <c r="E2747" s="109"/>
      <c r="F2747" s="109"/>
      <c r="G2747" s="110" t="s">
        <v>62</v>
      </c>
      <c r="H2747" s="132">
        <v>1435.6037000000001</v>
      </c>
      <c r="I2747" s="132">
        <v>1508.366</v>
      </c>
      <c r="J2747" s="133">
        <v>2943.9697999999999</v>
      </c>
      <c r="K2747" s="112">
        <v>1160</v>
      </c>
      <c r="L2747" s="112">
        <v>1253</v>
      </c>
      <c r="M2747" s="112">
        <v>63</v>
      </c>
      <c r="N2747" s="112">
        <v>2476</v>
      </c>
      <c r="O2747" s="112">
        <v>207</v>
      </c>
      <c r="P2747" s="112">
        <v>238</v>
      </c>
      <c r="Q2747" s="112">
        <v>10</v>
      </c>
      <c r="R2747" s="113">
        <v>455</v>
      </c>
      <c r="S2747" s="94">
        <f>Table1[[#This Row],[Female Voters]]/Table1[[#This Row],[Female Population]]</f>
        <v>0.80802243683267183</v>
      </c>
      <c r="T2747" s="94">
        <f>Table1[[#This Row],[Male Voters]]/Table1[[#This Row],[Male Population]]</f>
        <v>0.83070024118814667</v>
      </c>
      <c r="U2747" s="94">
        <f>Table1[[#This Row],[Total Voters]]/Table1[[#This Row],[Total Population]]</f>
        <v>0.841041236224638</v>
      </c>
      <c r="V2747" s="94">
        <f>Table1[[#This Row],[Female Ballots]]/Table1[[#This Row],[Female Population]]</f>
        <v>0.14419021071065782</v>
      </c>
      <c r="W2747" s="94">
        <f>Table1[[#This Row],[Male Ballots]]/Table1[[#This Row],[Male Population]]</f>
        <v>0.15778663799104461</v>
      </c>
      <c r="X2747" s="94">
        <f>Table1[[#This Row],[Total Ballots]]/Table1[[#This Row],[Total Population]]</f>
        <v>0.15455321586518994</v>
      </c>
      <c r="Y2747" s="94">
        <f>Table1[[#This Row],[Female Ballots]]/Table1[[#This Row],[Female Voters]]</f>
        <v>0.17844827586206896</v>
      </c>
      <c r="Z2747" s="95">
        <f>Table1[[#This Row],[Male Ballots]]/Table1[[#This Row],[Male Voters]]</f>
        <v>0.18994413407821228</v>
      </c>
      <c r="AA2747" s="94">
        <f>Table1[[#This Row],[Total Ballots]]/Table1[[#This Row],[Total Voters]]</f>
        <v>0.18376413570274636</v>
      </c>
    </row>
    <row r="2748" spans="1:27" s="7" customFormat="1" x14ac:dyDescent="0.35">
      <c r="A2748" s="102" t="s">
        <v>28</v>
      </c>
      <c r="B2748" s="103">
        <v>2021</v>
      </c>
      <c r="C2748" s="103" t="s">
        <v>82</v>
      </c>
      <c r="D2748" s="16" t="s">
        <v>87</v>
      </c>
      <c r="E2748" s="109"/>
      <c r="F2748" s="109"/>
      <c r="G2748" s="110" t="s">
        <v>63</v>
      </c>
      <c r="H2748" s="132">
        <v>2080.2163</v>
      </c>
      <c r="I2748" s="132">
        <v>2112.1489000000001</v>
      </c>
      <c r="J2748" s="133">
        <v>4192.3649999999998</v>
      </c>
      <c r="K2748" s="112">
        <v>2017</v>
      </c>
      <c r="L2748" s="112">
        <v>1951</v>
      </c>
      <c r="M2748" s="112">
        <v>86</v>
      </c>
      <c r="N2748" s="112">
        <v>4054</v>
      </c>
      <c r="O2748" s="112">
        <v>446</v>
      </c>
      <c r="P2748" s="112">
        <v>349</v>
      </c>
      <c r="Q2748" s="112">
        <v>12</v>
      </c>
      <c r="R2748" s="113">
        <v>807</v>
      </c>
      <c r="S2748" s="94">
        <f>Table1[[#This Row],[Female Voters]]/Table1[[#This Row],[Female Population]]</f>
        <v>0.96961070827105811</v>
      </c>
      <c r="T2748" s="94">
        <f>Table1[[#This Row],[Male Voters]]/Table1[[#This Row],[Male Population]]</f>
        <v>0.92370381652543521</v>
      </c>
      <c r="U2748" s="94">
        <f>Table1[[#This Row],[Total Voters]]/Table1[[#This Row],[Total Population]]</f>
        <v>0.96699595574335728</v>
      </c>
      <c r="V2748" s="94">
        <f>Table1[[#This Row],[Female Ballots]]/Table1[[#This Row],[Female Population]]</f>
        <v>0.21440078130336734</v>
      </c>
      <c r="W2748" s="94">
        <f>Table1[[#This Row],[Male Ballots]]/Table1[[#This Row],[Male Population]]</f>
        <v>0.16523456277159246</v>
      </c>
      <c r="X2748" s="94">
        <f>Table1[[#This Row],[Total Ballots]]/Table1[[#This Row],[Total Population]]</f>
        <v>0.19249278152069299</v>
      </c>
      <c r="Y2748" s="94">
        <f>Table1[[#This Row],[Female Ballots]]/Table1[[#This Row],[Female Voters]]</f>
        <v>0.22112047595438769</v>
      </c>
      <c r="Z2748" s="95">
        <f>Table1[[#This Row],[Male Ballots]]/Table1[[#This Row],[Male Voters]]</f>
        <v>0.17888262429523322</v>
      </c>
      <c r="AA2748" s="94">
        <f>Table1[[#This Row],[Total Ballots]]/Table1[[#This Row],[Total Voters]]</f>
        <v>0.19906265416872224</v>
      </c>
    </row>
    <row r="2749" spans="1:27" s="7" customFormat="1" x14ac:dyDescent="0.35">
      <c r="A2749" s="102" t="s">
        <v>28</v>
      </c>
      <c r="B2749" s="103">
        <v>2021</v>
      </c>
      <c r="C2749" s="103" t="s">
        <v>82</v>
      </c>
      <c r="D2749" s="16" t="s">
        <v>87</v>
      </c>
      <c r="E2749" s="109"/>
      <c r="F2749" s="109"/>
      <c r="G2749" s="110" t="s">
        <v>64</v>
      </c>
      <c r="H2749" s="132">
        <v>2494.884</v>
      </c>
      <c r="I2749" s="132">
        <v>2483.5339999999997</v>
      </c>
      <c r="J2749" s="133">
        <v>4978.4179999999997</v>
      </c>
      <c r="K2749" s="112">
        <v>2274</v>
      </c>
      <c r="L2749" s="112">
        <v>2206</v>
      </c>
      <c r="M2749" s="112">
        <v>94</v>
      </c>
      <c r="N2749" s="112">
        <v>4574</v>
      </c>
      <c r="O2749" s="112">
        <v>726</v>
      </c>
      <c r="P2749" s="112">
        <v>643</v>
      </c>
      <c r="Q2749" s="112">
        <v>28</v>
      </c>
      <c r="R2749" s="113">
        <v>1397</v>
      </c>
      <c r="S2749" s="94">
        <f>Table1[[#This Row],[Female Voters]]/Table1[[#This Row],[Female Population]]</f>
        <v>0.91146522243118322</v>
      </c>
      <c r="T2749" s="94">
        <f>Table1[[#This Row],[Male Voters]]/Table1[[#This Row],[Male Population]]</f>
        <v>0.88825037225179937</v>
      </c>
      <c r="U2749" s="94">
        <f>Table1[[#This Row],[Total Voters]]/Table1[[#This Row],[Total Population]]</f>
        <v>0.91876576052874637</v>
      </c>
      <c r="V2749" s="94">
        <f>Table1[[#This Row],[Female Ballots]]/Table1[[#This Row],[Female Population]]</f>
        <v>0.29099549317723788</v>
      </c>
      <c r="W2749" s="94">
        <f>Table1[[#This Row],[Male Ballots]]/Table1[[#This Row],[Male Population]]</f>
        <v>0.25890525356206118</v>
      </c>
      <c r="X2749" s="94">
        <f>Table1[[#This Row],[Total Ballots]]/Table1[[#This Row],[Total Population]]</f>
        <v>0.28061123031452967</v>
      </c>
      <c r="Y2749" s="94">
        <f>Table1[[#This Row],[Female Ballots]]/Table1[[#This Row],[Female Voters]]</f>
        <v>0.31926121372031663</v>
      </c>
      <c r="Z2749" s="95">
        <f>Table1[[#This Row],[Male Ballots]]/Table1[[#This Row],[Male Voters]]</f>
        <v>0.29147778785131462</v>
      </c>
      <c r="AA2749" s="94">
        <f>Table1[[#This Row],[Total Ballots]]/Table1[[#This Row],[Total Voters]]</f>
        <v>0.30542195015303891</v>
      </c>
    </row>
    <row r="2750" spans="1:27" s="7" customFormat="1" x14ac:dyDescent="0.35">
      <c r="A2750" s="102" t="s">
        <v>28</v>
      </c>
      <c r="B2750" s="103">
        <v>2021</v>
      </c>
      <c r="C2750" s="103" t="s">
        <v>82</v>
      </c>
      <c r="D2750" s="16" t="s">
        <v>87</v>
      </c>
      <c r="E2750" s="109"/>
      <c r="F2750" s="109"/>
      <c r="G2750" s="110" t="s">
        <v>65</v>
      </c>
      <c r="H2750" s="132">
        <v>2662.9250000000002</v>
      </c>
      <c r="I2750" s="132">
        <v>2564.3469999999998</v>
      </c>
      <c r="J2750" s="133">
        <v>5227.2719999999999</v>
      </c>
      <c r="K2750" s="112">
        <v>2421</v>
      </c>
      <c r="L2750" s="112">
        <v>2325</v>
      </c>
      <c r="M2750" s="112">
        <v>100</v>
      </c>
      <c r="N2750" s="112">
        <v>4846</v>
      </c>
      <c r="O2750" s="112">
        <v>945</v>
      </c>
      <c r="P2750" s="112">
        <v>860</v>
      </c>
      <c r="Q2750" s="112">
        <v>30</v>
      </c>
      <c r="R2750" s="113">
        <v>1835</v>
      </c>
      <c r="S2750" s="94">
        <f>Table1[[#This Row],[Female Voters]]/Table1[[#This Row],[Female Population]]</f>
        <v>0.90915065200859946</v>
      </c>
      <c r="T2750" s="94">
        <f>Table1[[#This Row],[Male Voters]]/Table1[[#This Row],[Male Population]]</f>
        <v>0.90666356776208534</v>
      </c>
      <c r="U2750" s="94">
        <f>Table1[[#This Row],[Total Voters]]/Table1[[#This Row],[Total Population]]</f>
        <v>0.92706099854761725</v>
      </c>
      <c r="V2750" s="94">
        <f>Table1[[#This Row],[Female Ballots]]/Table1[[#This Row],[Female Population]]</f>
        <v>0.35487293108142359</v>
      </c>
      <c r="W2750" s="94">
        <f>Table1[[#This Row],[Male Ballots]]/Table1[[#This Row],[Male Population]]</f>
        <v>0.3353680293657606</v>
      </c>
      <c r="X2750" s="94">
        <f>Table1[[#This Row],[Total Ballots]]/Table1[[#This Row],[Total Population]]</f>
        <v>0.35104352710170811</v>
      </c>
      <c r="Y2750" s="94">
        <f>Table1[[#This Row],[Female Ballots]]/Table1[[#This Row],[Female Voters]]</f>
        <v>0.3903345724907063</v>
      </c>
      <c r="Z2750" s="95">
        <f>Table1[[#This Row],[Male Ballots]]/Table1[[#This Row],[Male Voters]]</f>
        <v>0.36989247311827955</v>
      </c>
      <c r="AA2750" s="94">
        <f>Table1[[#This Row],[Total Ballots]]/Table1[[#This Row],[Total Voters]]</f>
        <v>0.37866281469252994</v>
      </c>
    </row>
    <row r="2751" spans="1:27" s="7" customFormat="1" x14ac:dyDescent="0.35">
      <c r="A2751" s="102" t="s">
        <v>28</v>
      </c>
      <c r="B2751" s="103">
        <v>2021</v>
      </c>
      <c r="C2751" s="103" t="s">
        <v>82</v>
      </c>
      <c r="D2751" s="16" t="s">
        <v>87</v>
      </c>
      <c r="E2751" s="109"/>
      <c r="F2751" s="109"/>
      <c r="G2751" s="110" t="s">
        <v>66</v>
      </c>
      <c r="H2751" s="132">
        <v>3870.607</v>
      </c>
      <c r="I2751" s="132">
        <v>3803.3289999999997</v>
      </c>
      <c r="J2751" s="133">
        <v>7673.9350000000004</v>
      </c>
      <c r="K2751" s="112">
        <v>3403</v>
      </c>
      <c r="L2751" s="112">
        <v>3238</v>
      </c>
      <c r="M2751" s="112">
        <v>141</v>
      </c>
      <c r="N2751" s="112">
        <v>6782</v>
      </c>
      <c r="O2751" s="112">
        <v>1808</v>
      </c>
      <c r="P2751" s="112">
        <v>1610</v>
      </c>
      <c r="Q2751" s="112">
        <v>41</v>
      </c>
      <c r="R2751" s="113">
        <v>3459</v>
      </c>
      <c r="S2751" s="94">
        <f>Table1[[#This Row],[Female Voters]]/Table1[[#This Row],[Female Population]]</f>
        <v>0.87919026653958932</v>
      </c>
      <c r="T2751" s="94">
        <f>Table1[[#This Row],[Male Voters]]/Table1[[#This Row],[Male Population]]</f>
        <v>0.85135942749102178</v>
      </c>
      <c r="U2751" s="94">
        <f>Table1[[#This Row],[Total Voters]]/Table1[[#This Row],[Total Population]]</f>
        <v>0.88377084246869431</v>
      </c>
      <c r="V2751" s="94">
        <f>Table1[[#This Row],[Female Ballots]]/Table1[[#This Row],[Female Population]]</f>
        <v>0.46711019744448351</v>
      </c>
      <c r="W2751" s="94">
        <f>Table1[[#This Row],[Male Ballots]]/Table1[[#This Row],[Male Population]]</f>
        <v>0.42331336573827827</v>
      </c>
      <c r="X2751" s="94">
        <f>Table1[[#This Row],[Total Ballots]]/Table1[[#This Row],[Total Population]]</f>
        <v>0.45074658568257353</v>
      </c>
      <c r="Y2751" s="94">
        <f>Table1[[#This Row],[Female Ballots]]/Table1[[#This Row],[Female Voters]]</f>
        <v>0.53129591536879228</v>
      </c>
      <c r="Z2751" s="95">
        <f>Table1[[#This Row],[Male Ballots]]/Table1[[#This Row],[Male Voters]]</f>
        <v>0.49722050648548488</v>
      </c>
      <c r="AA2751" s="94">
        <f>Table1[[#This Row],[Total Ballots]]/Table1[[#This Row],[Total Voters]]</f>
        <v>0.51002654084340904</v>
      </c>
    </row>
    <row r="2752" spans="1:27" s="7" customFormat="1" x14ac:dyDescent="0.35">
      <c r="A2752" s="102" t="s">
        <v>28</v>
      </c>
      <c r="B2752" s="103">
        <v>2021</v>
      </c>
      <c r="C2752" s="103" t="s">
        <v>82</v>
      </c>
      <c r="D2752" s="16" t="s">
        <v>87</v>
      </c>
      <c r="E2752" s="109"/>
      <c r="F2752" s="109"/>
      <c r="G2752" s="110" t="s">
        <v>67</v>
      </c>
      <c r="H2752" s="132">
        <v>5978.1124</v>
      </c>
      <c r="I2752" s="132">
        <v>5930.7047000000002</v>
      </c>
      <c r="J2752" s="133">
        <v>11908.8179</v>
      </c>
      <c r="K2752" s="112">
        <v>5611</v>
      </c>
      <c r="L2752" s="112">
        <v>5518</v>
      </c>
      <c r="M2752" s="112">
        <v>139</v>
      </c>
      <c r="N2752" s="112">
        <v>11268</v>
      </c>
      <c r="O2752" s="112">
        <v>3671</v>
      </c>
      <c r="P2752" s="112">
        <v>3660</v>
      </c>
      <c r="Q2752" s="112">
        <v>74</v>
      </c>
      <c r="R2752" s="113">
        <v>7405</v>
      </c>
      <c r="S2752" s="94">
        <f>Table1[[#This Row],[Female Voters]]/Table1[[#This Row],[Female Population]]</f>
        <v>0.93859058253906369</v>
      </c>
      <c r="T2752" s="94">
        <f>Table1[[#This Row],[Male Voters]]/Table1[[#This Row],[Male Population]]</f>
        <v>0.93041219873921555</v>
      </c>
      <c r="U2752" s="94">
        <f>Table1[[#This Row],[Total Voters]]/Table1[[#This Row],[Total Population]]</f>
        <v>0.94618962978684895</v>
      </c>
      <c r="V2752" s="94">
        <f>Table1[[#This Row],[Female Ballots]]/Table1[[#This Row],[Female Population]]</f>
        <v>0.61407343227604749</v>
      </c>
      <c r="W2752" s="94">
        <f>Table1[[#This Row],[Male Ballots]]/Table1[[#This Row],[Male Population]]</f>
        <v>0.61712733732974423</v>
      </c>
      <c r="X2752" s="94">
        <f>Table1[[#This Row],[Total Ballots]]/Table1[[#This Row],[Total Population]]</f>
        <v>0.62180814772556059</v>
      </c>
      <c r="Y2752" s="94">
        <f>Table1[[#This Row],[Female Ballots]]/Table1[[#This Row],[Female Voters]]</f>
        <v>0.65425057921939045</v>
      </c>
      <c r="Z2752" s="95">
        <f>Table1[[#This Row],[Male Ballots]]/Table1[[#This Row],[Male Voters]]</f>
        <v>0.66328379847770935</v>
      </c>
      <c r="AA2752" s="94">
        <f>Table1[[#This Row],[Total Ballots]]/Table1[[#This Row],[Total Voters]]</f>
        <v>0.65717074902378414</v>
      </c>
    </row>
    <row r="2753" spans="1:27" s="7" customFormat="1" x14ac:dyDescent="0.35">
      <c r="A2753" s="102" t="s">
        <v>43</v>
      </c>
      <c r="B2753" s="103">
        <v>2021</v>
      </c>
      <c r="C2753" s="103" t="s">
        <v>82</v>
      </c>
      <c r="D2753" s="16" t="s">
        <v>87</v>
      </c>
      <c r="E2753" s="109"/>
      <c r="F2753" s="109"/>
      <c r="G2753" s="110" t="s">
        <v>79</v>
      </c>
      <c r="H2753" s="132">
        <v>121947.23699999999</v>
      </c>
      <c r="I2753" s="132">
        <v>112188.378</v>
      </c>
      <c r="J2753" s="133">
        <v>234135.61699999997</v>
      </c>
      <c r="K2753" s="104">
        <v>101300</v>
      </c>
      <c r="L2753" s="104">
        <v>91333</v>
      </c>
      <c r="M2753" s="104">
        <v>2960</v>
      </c>
      <c r="N2753" s="104">
        <v>195593</v>
      </c>
      <c r="O2753" s="104">
        <v>39528</v>
      </c>
      <c r="P2753" s="104">
        <v>34388</v>
      </c>
      <c r="Q2753" s="104">
        <v>786</v>
      </c>
      <c r="R2753" s="104">
        <v>74702</v>
      </c>
      <c r="S2753" s="94">
        <f>Table1[[#This Row],[Female Voters]]/Table1[[#This Row],[Female Population]]</f>
        <v>0.83068712741724526</v>
      </c>
      <c r="T2753" s="94">
        <f>Table1[[#This Row],[Male Voters]]/Table1[[#This Row],[Male Population]]</f>
        <v>0.8141039350796212</v>
      </c>
      <c r="U2753" s="94">
        <f>Table1[[#This Row],[Total Voters]]/Table1[[#This Row],[Total Population]]</f>
        <v>0.8353833667263022</v>
      </c>
      <c r="V2753" s="94">
        <f>Table1[[#This Row],[Female Ballots]]/Table1[[#This Row],[Female Population]]</f>
        <v>0.32414018531637584</v>
      </c>
      <c r="W2753" s="94">
        <f>Table1[[#This Row],[Male Ballots]]/Table1[[#This Row],[Male Population]]</f>
        <v>0.30652016379094099</v>
      </c>
      <c r="X2753" s="94">
        <f>Table1[[#This Row],[Total Ballots]]/Table1[[#This Row],[Total Population]]</f>
        <v>0.31905440512282252</v>
      </c>
      <c r="Y2753" s="94">
        <f>Table1[[#This Row],[Female Ballots]]/Table1[[#This Row],[Female Voters]]</f>
        <v>0.39020730503455087</v>
      </c>
      <c r="Z2753" s="95">
        <f>Table1[[#This Row],[Male Ballots]]/Table1[[#This Row],[Male Voters]]</f>
        <v>0.37651232303767534</v>
      </c>
      <c r="AA2753" s="94">
        <f>Table1[[#This Row],[Total Ballots]]/Table1[[#This Row],[Total Voters]]</f>
        <v>0.38192573353852133</v>
      </c>
    </row>
    <row r="2754" spans="1:27" s="7" customFormat="1" x14ac:dyDescent="0.35">
      <c r="A2754" s="102" t="s">
        <v>43</v>
      </c>
      <c r="B2754" s="103">
        <v>2021</v>
      </c>
      <c r="C2754" s="103" t="s">
        <v>82</v>
      </c>
      <c r="D2754" s="16" t="s">
        <v>87</v>
      </c>
      <c r="E2754" s="109"/>
      <c r="F2754" s="109"/>
      <c r="G2754" s="110" t="s">
        <v>62</v>
      </c>
      <c r="H2754" s="132">
        <v>12231.234</v>
      </c>
      <c r="I2754" s="132">
        <v>12416.985000000001</v>
      </c>
      <c r="J2754" s="133">
        <v>24648.221000000001</v>
      </c>
      <c r="K2754" s="112">
        <v>8076</v>
      </c>
      <c r="L2754" s="112">
        <v>7904</v>
      </c>
      <c r="M2754" s="112">
        <v>433</v>
      </c>
      <c r="N2754" s="112">
        <v>16413</v>
      </c>
      <c r="O2754" s="112">
        <v>1139</v>
      </c>
      <c r="P2754" s="112">
        <v>1090</v>
      </c>
      <c r="Q2754" s="112">
        <v>88</v>
      </c>
      <c r="R2754" s="113">
        <v>2317</v>
      </c>
      <c r="S2754" s="94">
        <f>Table1[[#This Row],[Female Voters]]/Table1[[#This Row],[Female Population]]</f>
        <v>0.66027679627419444</v>
      </c>
      <c r="T2754" s="94">
        <f>Table1[[#This Row],[Male Voters]]/Table1[[#This Row],[Male Population]]</f>
        <v>0.6365474388508966</v>
      </c>
      <c r="U2754" s="94">
        <f>Table1[[#This Row],[Total Voters]]/Table1[[#This Row],[Total Population]]</f>
        <v>0.66588984251642336</v>
      </c>
      <c r="V2754" s="94">
        <f>Table1[[#This Row],[Female Ballots]]/Table1[[#This Row],[Female Population]]</f>
        <v>9.3122247518116319E-2</v>
      </c>
      <c r="W2754" s="94">
        <f>Table1[[#This Row],[Male Ballots]]/Table1[[#This Row],[Male Population]]</f>
        <v>8.7782984355703086E-2</v>
      </c>
      <c r="X2754" s="94">
        <f>Table1[[#This Row],[Total Ballots]]/Table1[[#This Row],[Total Population]]</f>
        <v>9.4002727417934126E-2</v>
      </c>
      <c r="Y2754" s="94">
        <f>Table1[[#This Row],[Female Ballots]]/Table1[[#This Row],[Female Voters]]</f>
        <v>0.14103516592372461</v>
      </c>
      <c r="Z2754" s="95">
        <f>Table1[[#This Row],[Male Ballots]]/Table1[[#This Row],[Male Voters]]</f>
        <v>0.13790485829959515</v>
      </c>
      <c r="AA2754" s="94">
        <f>Table1[[#This Row],[Total Ballots]]/Table1[[#This Row],[Total Voters]]</f>
        <v>0.14116858587704867</v>
      </c>
    </row>
    <row r="2755" spans="1:27" s="7" customFormat="1" x14ac:dyDescent="0.35">
      <c r="A2755" s="102" t="s">
        <v>43</v>
      </c>
      <c r="B2755" s="103">
        <v>2021</v>
      </c>
      <c r="C2755" s="103" t="s">
        <v>82</v>
      </c>
      <c r="D2755" s="16" t="s">
        <v>87</v>
      </c>
      <c r="E2755" s="109"/>
      <c r="F2755" s="109"/>
      <c r="G2755" s="110" t="s">
        <v>63</v>
      </c>
      <c r="H2755" s="132">
        <v>20327.91</v>
      </c>
      <c r="I2755" s="132">
        <v>20229.864000000001</v>
      </c>
      <c r="J2755" s="133">
        <v>40557.769999999997</v>
      </c>
      <c r="K2755" s="112">
        <v>15430</v>
      </c>
      <c r="L2755" s="112">
        <v>14734</v>
      </c>
      <c r="M2755" s="112">
        <v>782</v>
      </c>
      <c r="N2755" s="112">
        <v>30946</v>
      </c>
      <c r="O2755" s="112">
        <v>2704</v>
      </c>
      <c r="P2755" s="112">
        <v>2399</v>
      </c>
      <c r="Q2755" s="112">
        <v>177</v>
      </c>
      <c r="R2755" s="113">
        <v>5280</v>
      </c>
      <c r="S2755" s="94">
        <f>Table1[[#This Row],[Female Voters]]/Table1[[#This Row],[Female Population]]</f>
        <v>0.75905491513884116</v>
      </c>
      <c r="T2755" s="94">
        <f>Table1[[#This Row],[Male Voters]]/Table1[[#This Row],[Male Population]]</f>
        <v>0.72832916721536034</v>
      </c>
      <c r="U2755" s="94">
        <f>Table1[[#This Row],[Total Voters]]/Table1[[#This Row],[Total Population]]</f>
        <v>0.76301039233665957</v>
      </c>
      <c r="V2755" s="94">
        <f>Table1[[#This Row],[Female Ballots]]/Table1[[#This Row],[Female Population]]</f>
        <v>0.13301908558233483</v>
      </c>
      <c r="W2755" s="94">
        <f>Table1[[#This Row],[Male Ballots]]/Table1[[#This Row],[Male Population]]</f>
        <v>0.11858705525652569</v>
      </c>
      <c r="X2755" s="94">
        <f>Table1[[#This Row],[Total Ballots]]/Table1[[#This Row],[Total Population]]</f>
        <v>0.13018467238213541</v>
      </c>
      <c r="Y2755" s="94">
        <f>Table1[[#This Row],[Female Ballots]]/Table1[[#This Row],[Female Voters]]</f>
        <v>0.17524303305249514</v>
      </c>
      <c r="Z2755" s="95">
        <f>Table1[[#This Row],[Male Ballots]]/Table1[[#This Row],[Male Voters]]</f>
        <v>0.16282068684674902</v>
      </c>
      <c r="AA2755" s="94">
        <f>Table1[[#This Row],[Total Ballots]]/Table1[[#This Row],[Total Voters]]</f>
        <v>0.17061978931041169</v>
      </c>
    </row>
    <row r="2756" spans="1:27" s="7" customFormat="1" x14ac:dyDescent="0.35">
      <c r="A2756" s="102" t="s">
        <v>43</v>
      </c>
      <c r="B2756" s="103">
        <v>2021</v>
      </c>
      <c r="C2756" s="103" t="s">
        <v>82</v>
      </c>
      <c r="D2756" s="16" t="s">
        <v>87</v>
      </c>
      <c r="E2756" s="109"/>
      <c r="F2756" s="109"/>
      <c r="G2756" s="110" t="s">
        <v>64</v>
      </c>
      <c r="H2756" s="132">
        <v>20784.940999999999</v>
      </c>
      <c r="I2756" s="132">
        <v>19957.044999999998</v>
      </c>
      <c r="J2756" s="133">
        <v>40741.979999999996</v>
      </c>
      <c r="K2756" s="112">
        <v>17394</v>
      </c>
      <c r="L2756" s="112">
        <v>16288</v>
      </c>
      <c r="M2756" s="112">
        <v>592</v>
      </c>
      <c r="N2756" s="112">
        <v>34274</v>
      </c>
      <c r="O2756" s="112">
        <v>4810</v>
      </c>
      <c r="P2756" s="112">
        <v>4159</v>
      </c>
      <c r="Q2756" s="112">
        <v>149</v>
      </c>
      <c r="R2756" s="113">
        <v>9118</v>
      </c>
      <c r="S2756" s="94">
        <f>Table1[[#This Row],[Female Voters]]/Table1[[#This Row],[Female Population]]</f>
        <v>0.83685587560724861</v>
      </c>
      <c r="T2756" s="94">
        <f>Table1[[#This Row],[Male Voters]]/Table1[[#This Row],[Male Population]]</f>
        <v>0.81615289237459765</v>
      </c>
      <c r="U2756" s="94">
        <f>Table1[[#This Row],[Total Voters]]/Table1[[#This Row],[Total Population]]</f>
        <v>0.8412453199378136</v>
      </c>
      <c r="V2756" s="94">
        <f>Table1[[#This Row],[Female Ballots]]/Table1[[#This Row],[Female Population]]</f>
        <v>0.23141754407674289</v>
      </c>
      <c r="W2756" s="94">
        <f>Table1[[#This Row],[Male Ballots]]/Table1[[#This Row],[Male Population]]</f>
        <v>0.20839758591514929</v>
      </c>
      <c r="X2756" s="94">
        <f>Table1[[#This Row],[Total Ballots]]/Table1[[#This Row],[Total Population]]</f>
        <v>0.22379864699751953</v>
      </c>
      <c r="Y2756" s="94">
        <f>Table1[[#This Row],[Female Ballots]]/Table1[[#This Row],[Female Voters]]</f>
        <v>0.27653213751868461</v>
      </c>
      <c r="Z2756" s="95">
        <f>Table1[[#This Row],[Male Ballots]]/Table1[[#This Row],[Male Voters]]</f>
        <v>0.25534135559921417</v>
      </c>
      <c r="AA2756" s="94">
        <f>Table1[[#This Row],[Total Ballots]]/Table1[[#This Row],[Total Voters]]</f>
        <v>0.26603256112505108</v>
      </c>
    </row>
    <row r="2757" spans="1:27" s="7" customFormat="1" x14ac:dyDescent="0.35">
      <c r="A2757" s="102" t="s">
        <v>43</v>
      </c>
      <c r="B2757" s="103">
        <v>2021</v>
      </c>
      <c r="C2757" s="103" t="s">
        <v>82</v>
      </c>
      <c r="D2757" s="16" t="s">
        <v>87</v>
      </c>
      <c r="E2757" s="109"/>
      <c r="F2757" s="109"/>
      <c r="G2757" s="110" t="s">
        <v>65</v>
      </c>
      <c r="H2757" s="132">
        <v>17914.334999999999</v>
      </c>
      <c r="I2757" s="132">
        <v>17167.84</v>
      </c>
      <c r="J2757" s="133">
        <v>35082.18</v>
      </c>
      <c r="K2757" s="112">
        <v>15253</v>
      </c>
      <c r="L2757" s="112">
        <v>14543</v>
      </c>
      <c r="M2757" s="112">
        <v>388</v>
      </c>
      <c r="N2757" s="112">
        <v>30184</v>
      </c>
      <c r="O2757" s="112">
        <v>5312</v>
      </c>
      <c r="P2757" s="112">
        <v>4906</v>
      </c>
      <c r="Q2757" s="112">
        <v>79</v>
      </c>
      <c r="R2757" s="113">
        <v>10297</v>
      </c>
      <c r="S2757" s="94">
        <f>Table1[[#This Row],[Female Voters]]/Table1[[#This Row],[Female Population]]</f>
        <v>0.85144103869889676</v>
      </c>
      <c r="T2757" s="94">
        <f>Table1[[#This Row],[Male Voters]]/Table1[[#This Row],[Male Population]]</f>
        <v>0.84710714918125984</v>
      </c>
      <c r="U2757" s="94">
        <f>Table1[[#This Row],[Total Voters]]/Table1[[#This Row],[Total Population]]</f>
        <v>0.86037982816347214</v>
      </c>
      <c r="V2757" s="94">
        <f>Table1[[#This Row],[Female Ballots]]/Table1[[#This Row],[Female Population]]</f>
        <v>0.29652231020576542</v>
      </c>
      <c r="W2757" s="94">
        <f>Table1[[#This Row],[Male Ballots]]/Table1[[#This Row],[Male Population]]</f>
        <v>0.28576687573975529</v>
      </c>
      <c r="X2757" s="94">
        <f>Table1[[#This Row],[Total Ballots]]/Table1[[#This Row],[Total Population]]</f>
        <v>0.29351083655576704</v>
      </c>
      <c r="Y2757" s="94">
        <f>Table1[[#This Row],[Female Ballots]]/Table1[[#This Row],[Female Voters]]</f>
        <v>0.34825935881465941</v>
      </c>
      <c r="Z2757" s="95">
        <f>Table1[[#This Row],[Male Ballots]]/Table1[[#This Row],[Male Voters]]</f>
        <v>0.33734442687203464</v>
      </c>
      <c r="AA2757" s="94">
        <f>Table1[[#This Row],[Total Ballots]]/Table1[[#This Row],[Total Voters]]</f>
        <v>0.34114100185528756</v>
      </c>
    </row>
    <row r="2758" spans="1:27" s="7" customFormat="1" x14ac:dyDescent="0.35">
      <c r="A2758" s="102" t="s">
        <v>43</v>
      </c>
      <c r="B2758" s="103">
        <v>2021</v>
      </c>
      <c r="C2758" s="103" t="s">
        <v>82</v>
      </c>
      <c r="D2758" s="16" t="s">
        <v>87</v>
      </c>
      <c r="E2758" s="109"/>
      <c r="F2758" s="109"/>
      <c r="G2758" s="110" t="s">
        <v>66</v>
      </c>
      <c r="H2758" s="132">
        <v>19653.466</v>
      </c>
      <c r="I2758" s="132">
        <v>17453.803</v>
      </c>
      <c r="J2758" s="133">
        <v>37107.279999999999</v>
      </c>
      <c r="K2758" s="112">
        <v>16937</v>
      </c>
      <c r="L2758" s="112">
        <v>14861</v>
      </c>
      <c r="M2758" s="112">
        <v>392</v>
      </c>
      <c r="N2758" s="112">
        <v>32190</v>
      </c>
      <c r="O2758" s="112">
        <v>7954</v>
      </c>
      <c r="P2758" s="112">
        <v>6838</v>
      </c>
      <c r="Q2758" s="112">
        <v>130</v>
      </c>
      <c r="R2758" s="113">
        <v>14922</v>
      </c>
      <c r="S2758" s="94">
        <f>Table1[[#This Row],[Female Voters]]/Table1[[#This Row],[Female Population]]</f>
        <v>0.8617818353261455</v>
      </c>
      <c r="T2758" s="94">
        <f>Table1[[#This Row],[Male Voters]]/Table1[[#This Row],[Male Population]]</f>
        <v>0.85144767590192239</v>
      </c>
      <c r="U2758" s="94">
        <f>Table1[[#This Row],[Total Voters]]/Table1[[#This Row],[Total Population]]</f>
        <v>0.86748476309769951</v>
      </c>
      <c r="V2758" s="94">
        <f>Table1[[#This Row],[Female Ballots]]/Table1[[#This Row],[Female Population]]</f>
        <v>0.40471232911283944</v>
      </c>
      <c r="W2758" s="94">
        <f>Table1[[#This Row],[Male Ballots]]/Table1[[#This Row],[Male Population]]</f>
        <v>0.39177708147616885</v>
      </c>
      <c r="X2758" s="94">
        <f>Table1[[#This Row],[Total Ballots]]/Table1[[#This Row],[Total Population]]</f>
        <v>0.40213133379757288</v>
      </c>
      <c r="Y2758" s="94">
        <f>Table1[[#This Row],[Female Ballots]]/Table1[[#This Row],[Female Voters]]</f>
        <v>0.46962271948987422</v>
      </c>
      <c r="Z2758" s="95">
        <f>Table1[[#This Row],[Male Ballots]]/Table1[[#This Row],[Male Voters]]</f>
        <v>0.46013054303209744</v>
      </c>
      <c r="AA2758" s="94">
        <f>Table1[[#This Row],[Total Ballots]]/Table1[[#This Row],[Total Voters]]</f>
        <v>0.4635601118359739</v>
      </c>
    </row>
    <row r="2759" spans="1:27" s="7" customFormat="1" x14ac:dyDescent="0.35">
      <c r="A2759" s="102" t="s">
        <v>43</v>
      </c>
      <c r="B2759" s="103">
        <v>2021</v>
      </c>
      <c r="C2759" s="103" t="s">
        <v>82</v>
      </c>
      <c r="D2759" s="16" t="s">
        <v>87</v>
      </c>
      <c r="E2759" s="109"/>
      <c r="F2759" s="109"/>
      <c r="G2759" s="110" t="s">
        <v>67</v>
      </c>
      <c r="H2759" s="132">
        <v>31035.351000000002</v>
      </c>
      <c r="I2759" s="132">
        <v>24962.841</v>
      </c>
      <c r="J2759" s="133">
        <v>55998.186000000002</v>
      </c>
      <c r="K2759" s="112">
        <v>28210</v>
      </c>
      <c r="L2759" s="112">
        <v>23003</v>
      </c>
      <c r="M2759" s="112">
        <v>373</v>
      </c>
      <c r="N2759" s="112">
        <v>51586</v>
      </c>
      <c r="O2759" s="112">
        <v>17609</v>
      </c>
      <c r="P2759" s="112">
        <v>14996</v>
      </c>
      <c r="Q2759" s="112">
        <v>163</v>
      </c>
      <c r="R2759" s="113">
        <v>32768</v>
      </c>
      <c r="S2759" s="94">
        <f>Table1[[#This Row],[Female Voters]]/Table1[[#This Row],[Female Population]]</f>
        <v>0.90896345912118082</v>
      </c>
      <c r="T2759" s="94">
        <f>Table1[[#This Row],[Male Voters]]/Table1[[#This Row],[Male Population]]</f>
        <v>0.92148966537903276</v>
      </c>
      <c r="U2759" s="94">
        <f>Table1[[#This Row],[Total Voters]]/Table1[[#This Row],[Total Population]]</f>
        <v>0.92120841200106018</v>
      </c>
      <c r="V2759" s="94">
        <f>Table1[[#This Row],[Female Ballots]]/Table1[[#This Row],[Female Population]]</f>
        <v>0.56738523756344816</v>
      </c>
      <c r="W2759" s="94">
        <f>Table1[[#This Row],[Male Ballots]]/Table1[[#This Row],[Male Population]]</f>
        <v>0.60073290536121271</v>
      </c>
      <c r="X2759" s="94">
        <f>Table1[[#This Row],[Total Ballots]]/Table1[[#This Row],[Total Population]]</f>
        <v>0.5851618122058454</v>
      </c>
      <c r="Y2759" s="94">
        <f>Table1[[#This Row],[Female Ballots]]/Table1[[#This Row],[Female Voters]]</f>
        <v>0.62421127259836939</v>
      </c>
      <c r="Z2759" s="95">
        <f>Table1[[#This Row],[Male Ballots]]/Table1[[#This Row],[Male Voters]]</f>
        <v>0.65191496761292</v>
      </c>
      <c r="AA2759" s="94">
        <f>Table1[[#This Row],[Total Ballots]]/Table1[[#This Row],[Total Voters]]</f>
        <v>0.6352111037878494</v>
      </c>
    </row>
    <row r="2760" spans="1:27" s="7" customFormat="1" x14ac:dyDescent="0.35">
      <c r="A2760" s="102" t="s">
        <v>26</v>
      </c>
      <c r="B2760" s="103">
        <v>2021</v>
      </c>
      <c r="C2760" s="103" t="s">
        <v>82</v>
      </c>
      <c r="D2760" s="103"/>
      <c r="E2760" s="109"/>
      <c r="F2760" s="109"/>
      <c r="G2760" s="110" t="s">
        <v>79</v>
      </c>
      <c r="H2760" s="132">
        <v>1891.66246</v>
      </c>
      <c r="I2760" s="132">
        <v>1825.4649000000002</v>
      </c>
      <c r="J2760" s="133">
        <v>3717.1274200000003</v>
      </c>
      <c r="K2760" s="104">
        <v>1756</v>
      </c>
      <c r="L2760" s="104">
        <v>1728</v>
      </c>
      <c r="M2760" s="104">
        <v>62</v>
      </c>
      <c r="N2760" s="104">
        <v>3546</v>
      </c>
      <c r="O2760" s="104">
        <v>946</v>
      </c>
      <c r="P2760" s="104">
        <v>884</v>
      </c>
      <c r="Q2760" s="104">
        <v>29</v>
      </c>
      <c r="R2760" s="104">
        <v>1859</v>
      </c>
      <c r="S2760" s="94">
        <f>Table1[[#This Row],[Female Voters]]/Table1[[#This Row],[Female Population]]</f>
        <v>0.92828400263332389</v>
      </c>
      <c r="T2760" s="94">
        <f>Table1[[#This Row],[Male Voters]]/Table1[[#This Row],[Male Population]]</f>
        <v>0.94660817636099159</v>
      </c>
      <c r="U2760" s="94">
        <f>Table1[[#This Row],[Total Voters]]/Table1[[#This Row],[Total Population]]</f>
        <v>0.95396245523377832</v>
      </c>
      <c r="V2760" s="94">
        <f>Table1[[#This Row],[Female Ballots]]/Table1[[#This Row],[Female Population]]</f>
        <v>0.50008921781954696</v>
      </c>
      <c r="W2760" s="94">
        <f>Table1[[#This Row],[Male Ballots]]/Table1[[#This Row],[Male Population]]</f>
        <v>0.48426020133282205</v>
      </c>
      <c r="X2760" s="94">
        <f>Table1[[#This Row],[Total Ballots]]/Table1[[#This Row],[Total Population]]</f>
        <v>0.5001173728932865</v>
      </c>
      <c r="Y2760" s="94">
        <f>Table1[[#This Row],[Female Ballots]]/Table1[[#This Row],[Female Voters]]</f>
        <v>0.53872437357630976</v>
      </c>
      <c r="Z2760" s="95">
        <f>Table1[[#This Row],[Male Ballots]]/Table1[[#This Row],[Male Voters]]</f>
        <v>0.51157407407407407</v>
      </c>
      <c r="AA2760" s="94">
        <f>Table1[[#This Row],[Total Ballots]]/Table1[[#This Row],[Total Voters]]</f>
        <v>0.52425267907501405</v>
      </c>
    </row>
    <row r="2761" spans="1:27" s="7" customFormat="1" x14ac:dyDescent="0.35">
      <c r="A2761" s="106" t="s">
        <v>26</v>
      </c>
      <c r="B2761" s="103">
        <v>2021</v>
      </c>
      <c r="C2761" s="103" t="s">
        <v>82</v>
      </c>
      <c r="D2761" s="103"/>
      <c r="E2761" s="109"/>
      <c r="F2761" s="109"/>
      <c r="G2761" s="110" t="s">
        <v>62</v>
      </c>
      <c r="H2761" s="132">
        <v>128.73878999999999</v>
      </c>
      <c r="I2761" s="132">
        <v>105.44660999999999</v>
      </c>
      <c r="J2761" s="133">
        <v>234.18541999999999</v>
      </c>
      <c r="K2761" s="112">
        <v>103</v>
      </c>
      <c r="L2761" s="112">
        <v>90</v>
      </c>
      <c r="M2761" s="112">
        <v>9</v>
      </c>
      <c r="N2761" s="112">
        <v>202</v>
      </c>
      <c r="O2761" s="112">
        <v>21</v>
      </c>
      <c r="P2761" s="112">
        <v>13</v>
      </c>
      <c r="Q2761" s="112">
        <v>1</v>
      </c>
      <c r="R2761" s="113">
        <v>35</v>
      </c>
      <c r="S2761" s="94">
        <f>Table1[[#This Row],[Female Voters]]/Table1[[#This Row],[Female Population]]</f>
        <v>0.80006966043412409</v>
      </c>
      <c r="T2761" s="94">
        <f>Table1[[#This Row],[Male Voters]]/Table1[[#This Row],[Male Population]]</f>
        <v>0.85351250267789558</v>
      </c>
      <c r="U2761" s="94">
        <f>Table1[[#This Row],[Total Voters]]/Table1[[#This Row],[Total Population]]</f>
        <v>0.86256437313646595</v>
      </c>
      <c r="V2761" s="94">
        <f>Table1[[#This Row],[Female Ballots]]/Table1[[#This Row],[Female Population]]</f>
        <v>0.16312099872928743</v>
      </c>
      <c r="W2761" s="94">
        <f>Table1[[#This Row],[Male Ballots]]/Table1[[#This Row],[Male Population]]</f>
        <v>0.12328513927569602</v>
      </c>
      <c r="X2761" s="94">
        <f>Table1[[#This Row],[Total Ballots]]/Table1[[#This Row],[Total Population]]</f>
        <v>0.14945422306819955</v>
      </c>
      <c r="Y2761" s="94">
        <f>Table1[[#This Row],[Female Ballots]]/Table1[[#This Row],[Female Voters]]</f>
        <v>0.20388349514563106</v>
      </c>
      <c r="Z2761" s="95">
        <f>Table1[[#This Row],[Male Ballots]]/Table1[[#This Row],[Male Voters]]</f>
        <v>0.14444444444444443</v>
      </c>
      <c r="AA2761" s="94">
        <f>Table1[[#This Row],[Total Ballots]]/Table1[[#This Row],[Total Voters]]</f>
        <v>0.17326732673267325</v>
      </c>
    </row>
    <row r="2762" spans="1:27" s="7" customFormat="1" x14ac:dyDescent="0.35">
      <c r="A2762" s="102" t="s">
        <v>26</v>
      </c>
      <c r="B2762" s="103">
        <v>2021</v>
      </c>
      <c r="C2762" s="103" t="s">
        <v>82</v>
      </c>
      <c r="D2762" s="103"/>
      <c r="E2762" s="109"/>
      <c r="F2762" s="109"/>
      <c r="G2762" s="110" t="s">
        <v>63</v>
      </c>
      <c r="H2762" s="132">
        <v>185.76480000000001</v>
      </c>
      <c r="I2762" s="132">
        <v>168.86245</v>
      </c>
      <c r="J2762" s="133">
        <v>354.62720000000002</v>
      </c>
      <c r="K2762" s="112">
        <v>163</v>
      </c>
      <c r="L2762" s="112">
        <v>184</v>
      </c>
      <c r="M2762" s="112">
        <v>6</v>
      </c>
      <c r="N2762" s="112">
        <v>353</v>
      </c>
      <c r="O2762" s="112">
        <v>43</v>
      </c>
      <c r="P2762" s="112">
        <v>45</v>
      </c>
      <c r="Q2762" s="112">
        <v>3</v>
      </c>
      <c r="R2762" s="113">
        <v>91</v>
      </c>
      <c r="S2762" s="94">
        <f>Table1[[#This Row],[Female Voters]]/Table1[[#This Row],[Female Population]]</f>
        <v>0.87745364030214545</v>
      </c>
      <c r="T2762" s="94">
        <f>Table1[[#This Row],[Male Voters]]/Table1[[#This Row],[Male Population]]</f>
        <v>1.0896442637187842</v>
      </c>
      <c r="U2762" s="94">
        <f>Table1[[#This Row],[Total Voters]]/Table1[[#This Row],[Total Population]]</f>
        <v>0.99541151947735529</v>
      </c>
      <c r="V2762" s="94">
        <f>Table1[[#This Row],[Female Ballots]]/Table1[[#This Row],[Female Population]]</f>
        <v>0.23147550020240648</v>
      </c>
      <c r="W2762" s="94">
        <f>Table1[[#This Row],[Male Ballots]]/Table1[[#This Row],[Male Population]]</f>
        <v>0.26648908623557221</v>
      </c>
      <c r="X2762" s="94">
        <f>Table1[[#This Row],[Total Ballots]]/Table1[[#This Row],[Total Population]]</f>
        <v>0.25660750218821343</v>
      </c>
      <c r="Y2762" s="94">
        <f>Table1[[#This Row],[Female Ballots]]/Table1[[#This Row],[Female Voters]]</f>
        <v>0.26380368098159507</v>
      </c>
      <c r="Z2762" s="95">
        <f>Table1[[#This Row],[Male Ballots]]/Table1[[#This Row],[Male Voters]]</f>
        <v>0.24456521739130435</v>
      </c>
      <c r="AA2762" s="94">
        <f>Table1[[#This Row],[Total Ballots]]/Table1[[#This Row],[Total Voters]]</f>
        <v>0.25779036827195467</v>
      </c>
    </row>
    <row r="2763" spans="1:27" s="7" customFormat="1" x14ac:dyDescent="0.35">
      <c r="A2763" s="102" t="s">
        <v>26</v>
      </c>
      <c r="B2763" s="103">
        <v>2021</v>
      </c>
      <c r="C2763" s="103" t="s">
        <v>82</v>
      </c>
      <c r="D2763" s="103"/>
      <c r="E2763" s="109"/>
      <c r="F2763" s="109"/>
      <c r="G2763" s="110" t="s">
        <v>64</v>
      </c>
      <c r="H2763" s="132">
        <v>201.43569000000002</v>
      </c>
      <c r="I2763" s="132">
        <v>207.68119999999999</v>
      </c>
      <c r="J2763" s="133">
        <v>409.11689999999999</v>
      </c>
      <c r="K2763" s="112">
        <v>203</v>
      </c>
      <c r="L2763" s="112">
        <v>186</v>
      </c>
      <c r="M2763" s="112">
        <v>6</v>
      </c>
      <c r="N2763" s="112">
        <v>395</v>
      </c>
      <c r="O2763" s="112">
        <v>76</v>
      </c>
      <c r="P2763" s="112">
        <v>65</v>
      </c>
      <c r="Q2763" s="112">
        <v>1</v>
      </c>
      <c r="R2763" s="113">
        <v>142</v>
      </c>
      <c r="S2763" s="94">
        <f>Table1[[#This Row],[Female Voters]]/Table1[[#This Row],[Female Population]]</f>
        <v>1.0077658035673815</v>
      </c>
      <c r="T2763" s="94">
        <f>Table1[[#This Row],[Male Voters]]/Table1[[#This Row],[Male Population]]</f>
        <v>0.89560345375508232</v>
      </c>
      <c r="U2763" s="94">
        <f>Table1[[#This Row],[Total Voters]]/Table1[[#This Row],[Total Population]]</f>
        <v>0.965494214489795</v>
      </c>
      <c r="V2763" s="94">
        <f>Table1[[#This Row],[Female Ballots]]/Table1[[#This Row],[Female Population]]</f>
        <v>0.37729163089222167</v>
      </c>
      <c r="W2763" s="94">
        <f>Table1[[#This Row],[Male Ballots]]/Table1[[#This Row],[Male Population]]</f>
        <v>0.31297970158107719</v>
      </c>
      <c r="X2763" s="94">
        <f>Table1[[#This Row],[Total Ballots]]/Table1[[#This Row],[Total Population]]</f>
        <v>0.34708905938620477</v>
      </c>
      <c r="Y2763" s="94">
        <f>Table1[[#This Row],[Female Ballots]]/Table1[[#This Row],[Female Voters]]</f>
        <v>0.37438423645320196</v>
      </c>
      <c r="Z2763" s="95">
        <f>Table1[[#This Row],[Male Ballots]]/Table1[[#This Row],[Male Voters]]</f>
        <v>0.34946236559139787</v>
      </c>
      <c r="AA2763" s="94">
        <f>Table1[[#This Row],[Total Ballots]]/Table1[[#This Row],[Total Voters]]</f>
        <v>0.35949367088607592</v>
      </c>
    </row>
    <row r="2764" spans="1:27" s="7" customFormat="1" x14ac:dyDescent="0.35">
      <c r="A2764" s="102" t="s">
        <v>26</v>
      </c>
      <c r="B2764" s="103">
        <v>2021</v>
      </c>
      <c r="C2764" s="103" t="s">
        <v>82</v>
      </c>
      <c r="D2764" s="103"/>
      <c r="E2764" s="109"/>
      <c r="F2764" s="109"/>
      <c r="G2764" s="110" t="s">
        <v>65</v>
      </c>
      <c r="H2764" s="132">
        <v>271.19780000000003</v>
      </c>
      <c r="I2764" s="132">
        <v>257.09950000000003</v>
      </c>
      <c r="J2764" s="133">
        <v>528.29729999999995</v>
      </c>
      <c r="K2764" s="112">
        <v>225</v>
      </c>
      <c r="L2764" s="112">
        <v>202</v>
      </c>
      <c r="M2764" s="112">
        <v>12</v>
      </c>
      <c r="N2764" s="112">
        <v>439</v>
      </c>
      <c r="O2764" s="112">
        <v>107</v>
      </c>
      <c r="P2764" s="112">
        <v>95</v>
      </c>
      <c r="Q2764" s="112">
        <v>6</v>
      </c>
      <c r="R2764" s="113">
        <v>208</v>
      </c>
      <c r="S2764" s="94">
        <f>Table1[[#This Row],[Female Voters]]/Table1[[#This Row],[Female Population]]</f>
        <v>0.82965274792052135</v>
      </c>
      <c r="T2764" s="94">
        <f>Table1[[#This Row],[Male Voters]]/Table1[[#This Row],[Male Population]]</f>
        <v>0.78568803128749753</v>
      </c>
      <c r="U2764" s="94">
        <f>Table1[[#This Row],[Total Voters]]/Table1[[#This Row],[Total Population]]</f>
        <v>0.83097150032756184</v>
      </c>
      <c r="V2764" s="94">
        <f>Table1[[#This Row],[Female Ballots]]/Table1[[#This Row],[Female Population]]</f>
        <v>0.39454597345553682</v>
      </c>
      <c r="W2764" s="94">
        <f>Table1[[#This Row],[Male Ballots]]/Table1[[#This Row],[Male Population]]</f>
        <v>0.36950674738768446</v>
      </c>
      <c r="X2764" s="94">
        <f>Table1[[#This Row],[Total Ballots]]/Table1[[#This Row],[Total Population]]</f>
        <v>0.39371770402763751</v>
      </c>
      <c r="Y2764" s="94">
        <f>Table1[[#This Row],[Female Ballots]]/Table1[[#This Row],[Female Voters]]</f>
        <v>0.47555555555555556</v>
      </c>
      <c r="Z2764" s="95">
        <f>Table1[[#This Row],[Male Ballots]]/Table1[[#This Row],[Male Voters]]</f>
        <v>0.47029702970297027</v>
      </c>
      <c r="AA2764" s="94">
        <f>Table1[[#This Row],[Total Ballots]]/Table1[[#This Row],[Total Voters]]</f>
        <v>0.47380410022779046</v>
      </c>
    </row>
    <row r="2765" spans="1:27" s="7" customFormat="1" x14ac:dyDescent="0.35">
      <c r="A2765" s="102" t="s">
        <v>26</v>
      </c>
      <c r="B2765" s="103">
        <v>2021</v>
      </c>
      <c r="C2765" s="103" t="s">
        <v>82</v>
      </c>
      <c r="D2765" s="103"/>
      <c r="E2765" s="109"/>
      <c r="F2765" s="109"/>
      <c r="G2765" s="110" t="s">
        <v>66</v>
      </c>
      <c r="H2765" s="132">
        <v>363.23630000000003</v>
      </c>
      <c r="I2765" s="132">
        <v>362.49350000000004</v>
      </c>
      <c r="J2765" s="133">
        <v>725.72990000000004</v>
      </c>
      <c r="K2765" s="112">
        <v>338</v>
      </c>
      <c r="L2765" s="112">
        <v>352</v>
      </c>
      <c r="M2765" s="112">
        <v>13</v>
      </c>
      <c r="N2765" s="112">
        <v>703</v>
      </c>
      <c r="O2765" s="112">
        <v>198</v>
      </c>
      <c r="P2765" s="112">
        <v>180</v>
      </c>
      <c r="Q2765" s="112">
        <v>7</v>
      </c>
      <c r="R2765" s="113">
        <v>385</v>
      </c>
      <c r="S2765" s="94">
        <f>Table1[[#This Row],[Female Voters]]/Table1[[#This Row],[Female Population]]</f>
        <v>0.93052373895450424</v>
      </c>
      <c r="T2765" s="94">
        <f>Table1[[#This Row],[Male Voters]]/Table1[[#This Row],[Male Population]]</f>
        <v>0.97105189472362941</v>
      </c>
      <c r="U2765" s="94">
        <f>Table1[[#This Row],[Total Voters]]/Table1[[#This Row],[Total Population]]</f>
        <v>0.96867994552794356</v>
      </c>
      <c r="V2765" s="94">
        <f>Table1[[#This Row],[Female Ballots]]/Table1[[#This Row],[Female Population]]</f>
        <v>0.54509970506802319</v>
      </c>
      <c r="W2765" s="94">
        <f>Table1[[#This Row],[Male Ballots]]/Table1[[#This Row],[Male Population]]</f>
        <v>0.49656062798367412</v>
      </c>
      <c r="X2765" s="94">
        <f>Table1[[#This Row],[Total Ballots]]/Table1[[#This Row],[Total Population]]</f>
        <v>0.53050039691075146</v>
      </c>
      <c r="Y2765" s="94">
        <f>Table1[[#This Row],[Female Ballots]]/Table1[[#This Row],[Female Voters]]</f>
        <v>0.58579881656804733</v>
      </c>
      <c r="Z2765" s="95">
        <f>Table1[[#This Row],[Male Ballots]]/Table1[[#This Row],[Male Voters]]</f>
        <v>0.51136363636363635</v>
      </c>
      <c r="AA2765" s="94">
        <f>Table1[[#This Row],[Total Ballots]]/Table1[[#This Row],[Total Voters]]</f>
        <v>0.54765291607396871</v>
      </c>
    </row>
    <row r="2766" spans="1:27" s="7" customFormat="1" x14ac:dyDescent="0.35">
      <c r="A2766" s="102" t="s">
        <v>26</v>
      </c>
      <c r="B2766" s="103">
        <v>2021</v>
      </c>
      <c r="C2766" s="103" t="s">
        <v>82</v>
      </c>
      <c r="D2766" s="103"/>
      <c r="E2766" s="109"/>
      <c r="F2766" s="109"/>
      <c r="G2766" s="110" t="s">
        <v>67</v>
      </c>
      <c r="H2766" s="132">
        <v>741.28908000000001</v>
      </c>
      <c r="I2766" s="132">
        <v>723.88164000000006</v>
      </c>
      <c r="J2766" s="133">
        <v>1465.1707000000001</v>
      </c>
      <c r="K2766" s="112">
        <v>724</v>
      </c>
      <c r="L2766" s="112">
        <v>714</v>
      </c>
      <c r="M2766" s="112">
        <v>16</v>
      </c>
      <c r="N2766" s="112">
        <v>1454</v>
      </c>
      <c r="O2766" s="112">
        <v>501</v>
      </c>
      <c r="P2766" s="112">
        <v>486</v>
      </c>
      <c r="Q2766" s="112">
        <v>11</v>
      </c>
      <c r="R2766" s="113">
        <v>998</v>
      </c>
      <c r="S2766" s="94">
        <f>Table1[[#This Row],[Female Voters]]/Table1[[#This Row],[Female Population]]</f>
        <v>0.97667700703212834</v>
      </c>
      <c r="T2766" s="94">
        <f>Table1[[#This Row],[Male Voters]]/Table1[[#This Row],[Male Population]]</f>
        <v>0.98634909430773787</v>
      </c>
      <c r="U2766" s="94">
        <f>Table1[[#This Row],[Total Voters]]/Table1[[#This Row],[Total Population]]</f>
        <v>0.99237583716354683</v>
      </c>
      <c r="V2766" s="94">
        <f>Table1[[#This Row],[Female Ballots]]/Table1[[#This Row],[Female Population]]</f>
        <v>0.67584969685510543</v>
      </c>
      <c r="W2766" s="94">
        <f>Table1[[#This Row],[Male Ballots]]/Table1[[#This Row],[Male Population]]</f>
        <v>0.67138047595736783</v>
      </c>
      <c r="X2766" s="94">
        <f>Table1[[#This Row],[Total Ballots]]/Table1[[#This Row],[Total Population]]</f>
        <v>0.68114930226218684</v>
      </c>
      <c r="Y2766" s="94">
        <f>Table1[[#This Row],[Female Ballots]]/Table1[[#This Row],[Female Voters]]</f>
        <v>0.69198895027624308</v>
      </c>
      <c r="Z2766" s="95">
        <f>Table1[[#This Row],[Male Ballots]]/Table1[[#This Row],[Male Voters]]</f>
        <v>0.68067226890756305</v>
      </c>
      <c r="AA2766" s="94">
        <f>Table1[[#This Row],[Total Ballots]]/Table1[[#This Row],[Total Voters]]</f>
        <v>0.68638239339752405</v>
      </c>
    </row>
    <row r="2767" spans="1:27" s="7" customFormat="1" x14ac:dyDescent="0.35">
      <c r="A2767" s="102" t="s">
        <v>45</v>
      </c>
      <c r="B2767" s="103">
        <v>2021</v>
      </c>
      <c r="C2767" s="103" t="s">
        <v>82</v>
      </c>
      <c r="D2767" s="103"/>
      <c r="E2767" s="109"/>
      <c r="F2767" s="109"/>
      <c r="G2767" s="110" t="s">
        <v>79</v>
      </c>
      <c r="H2767" s="132">
        <v>24358.363300000001</v>
      </c>
      <c r="I2767" s="132">
        <v>24809.3007</v>
      </c>
      <c r="J2767" s="133">
        <v>49167.666499999999</v>
      </c>
      <c r="K2767" s="104">
        <v>19309</v>
      </c>
      <c r="L2767" s="104">
        <v>17454</v>
      </c>
      <c r="M2767" s="104">
        <v>562</v>
      </c>
      <c r="N2767" s="104">
        <v>37325</v>
      </c>
      <c r="O2767" s="104">
        <v>8740</v>
      </c>
      <c r="P2767" s="104">
        <v>7690</v>
      </c>
      <c r="Q2767" s="104">
        <v>172</v>
      </c>
      <c r="R2767" s="104">
        <v>16602</v>
      </c>
      <c r="S2767" s="94">
        <f>Table1[[#This Row],[Female Voters]]/Table1[[#This Row],[Female Population]]</f>
        <v>0.79270514862548258</v>
      </c>
      <c r="T2767" s="94">
        <f>Table1[[#This Row],[Male Voters]]/Table1[[#This Row],[Male Population]]</f>
        <v>0.70352648029293308</v>
      </c>
      <c r="U2767" s="94">
        <f>Table1[[#This Row],[Total Voters]]/Table1[[#This Row],[Total Population]]</f>
        <v>0.75913710486951824</v>
      </c>
      <c r="V2767" s="94">
        <f>Table1[[#This Row],[Female Ballots]]/Table1[[#This Row],[Female Population]]</f>
        <v>0.35880900093151991</v>
      </c>
      <c r="W2767" s="94">
        <f>Table1[[#This Row],[Male Ballots]]/Table1[[#This Row],[Male Population]]</f>
        <v>0.30996439976238427</v>
      </c>
      <c r="X2767" s="94">
        <f>Table1[[#This Row],[Total Ballots]]/Table1[[#This Row],[Total Population]]</f>
        <v>0.3376609300748491</v>
      </c>
      <c r="Y2767" s="94">
        <f>Table1[[#This Row],[Female Ballots]]/Table1[[#This Row],[Female Voters]]</f>
        <v>0.45263866590708995</v>
      </c>
      <c r="Z2767" s="95">
        <f>Table1[[#This Row],[Male Ballots]]/Table1[[#This Row],[Male Voters]]</f>
        <v>0.44058668500057291</v>
      </c>
      <c r="AA2767" s="94">
        <f>Table1[[#This Row],[Total Ballots]]/Table1[[#This Row],[Total Voters]]</f>
        <v>0.44479571332886803</v>
      </c>
    </row>
    <row r="2768" spans="1:27" s="7" customFormat="1" x14ac:dyDescent="0.35">
      <c r="A2768" s="102" t="s">
        <v>45</v>
      </c>
      <c r="B2768" s="103">
        <v>2021</v>
      </c>
      <c r="C2768" s="103" t="s">
        <v>82</v>
      </c>
      <c r="D2768" s="103"/>
      <c r="E2768" s="109"/>
      <c r="F2768" s="109"/>
      <c r="G2768" s="110" t="s">
        <v>62</v>
      </c>
      <c r="H2768" s="132">
        <v>3322.2093</v>
      </c>
      <c r="I2768" s="132">
        <v>3632.0726000000004</v>
      </c>
      <c r="J2768" s="133">
        <v>6954.2825000000012</v>
      </c>
      <c r="K2768" s="112">
        <v>1854</v>
      </c>
      <c r="L2768" s="112">
        <v>1749</v>
      </c>
      <c r="M2768" s="112">
        <v>108</v>
      </c>
      <c r="N2768" s="112">
        <v>3711</v>
      </c>
      <c r="O2768" s="112">
        <v>284</v>
      </c>
      <c r="P2768" s="112">
        <v>269</v>
      </c>
      <c r="Q2768" s="112">
        <v>16</v>
      </c>
      <c r="R2768" s="113">
        <v>569</v>
      </c>
      <c r="S2768" s="94">
        <f>Table1[[#This Row],[Female Voters]]/Table1[[#This Row],[Female Population]]</f>
        <v>0.5580623713262135</v>
      </c>
      <c r="T2768" s="94">
        <f>Table1[[#This Row],[Male Voters]]/Table1[[#This Row],[Male Population]]</f>
        <v>0.48154323787470543</v>
      </c>
      <c r="U2768" s="94">
        <f>Table1[[#This Row],[Total Voters]]/Table1[[#This Row],[Total Population]]</f>
        <v>0.53362801985682917</v>
      </c>
      <c r="V2768" s="94">
        <f>Table1[[#This Row],[Female Ballots]]/Table1[[#This Row],[Female Population]]</f>
        <v>8.5485282339074778E-2</v>
      </c>
      <c r="W2768" s="94">
        <f>Table1[[#This Row],[Male Ballots]]/Table1[[#This Row],[Male Population]]</f>
        <v>7.4062396219723131E-2</v>
      </c>
      <c r="X2768" s="94">
        <f>Table1[[#This Row],[Total Ballots]]/Table1[[#This Row],[Total Population]]</f>
        <v>8.182008711898027E-2</v>
      </c>
      <c r="Y2768" s="94">
        <f>Table1[[#This Row],[Female Ballots]]/Table1[[#This Row],[Female Voters]]</f>
        <v>0.15318230852211434</v>
      </c>
      <c r="Z2768" s="95">
        <f>Table1[[#This Row],[Male Ballots]]/Table1[[#This Row],[Male Voters]]</f>
        <v>0.15380217267009719</v>
      </c>
      <c r="AA2768" s="94">
        <f>Table1[[#This Row],[Total Ballots]]/Table1[[#This Row],[Total Voters]]</f>
        <v>0.15332794395041768</v>
      </c>
    </row>
    <row r="2769" spans="1:27" s="7" customFormat="1" x14ac:dyDescent="0.35">
      <c r="A2769" s="102" t="s">
        <v>45</v>
      </c>
      <c r="B2769" s="103">
        <v>2021</v>
      </c>
      <c r="C2769" s="103" t="s">
        <v>82</v>
      </c>
      <c r="D2769" s="103"/>
      <c r="E2769" s="109"/>
      <c r="F2769" s="109"/>
      <c r="G2769" s="110" t="s">
        <v>63</v>
      </c>
      <c r="H2769" s="132">
        <v>3326.8239999999996</v>
      </c>
      <c r="I2769" s="132">
        <v>4032.5839999999998</v>
      </c>
      <c r="J2769" s="133">
        <v>7359.4080000000004</v>
      </c>
      <c r="K2769" s="112">
        <v>2678</v>
      </c>
      <c r="L2769" s="112">
        <v>2523</v>
      </c>
      <c r="M2769" s="112">
        <v>123</v>
      </c>
      <c r="N2769" s="112">
        <v>5324</v>
      </c>
      <c r="O2769" s="112">
        <v>542</v>
      </c>
      <c r="P2769" s="112">
        <v>517</v>
      </c>
      <c r="Q2769" s="112">
        <v>30</v>
      </c>
      <c r="R2769" s="113">
        <v>1089</v>
      </c>
      <c r="S2769" s="94">
        <f>Table1[[#This Row],[Female Voters]]/Table1[[#This Row],[Female Population]]</f>
        <v>0.80497194922244164</v>
      </c>
      <c r="T2769" s="94">
        <f>Table1[[#This Row],[Male Voters]]/Table1[[#This Row],[Male Population]]</f>
        <v>0.62565342718217398</v>
      </c>
      <c r="U2769" s="94">
        <f>Table1[[#This Row],[Total Voters]]/Table1[[#This Row],[Total Population]]</f>
        <v>0.72342775397151504</v>
      </c>
      <c r="V2769" s="94">
        <f>Table1[[#This Row],[Female Ballots]]/Table1[[#This Row],[Female Population]]</f>
        <v>0.16291814655659573</v>
      </c>
      <c r="W2769" s="94">
        <f>Table1[[#This Row],[Male Ballots]]/Table1[[#This Row],[Male Population]]</f>
        <v>0.12820563688195957</v>
      </c>
      <c r="X2769" s="94">
        <f>Table1[[#This Row],[Total Ballots]]/Table1[[#This Row],[Total Population]]</f>
        <v>0.14797385876690081</v>
      </c>
      <c r="Y2769" s="94">
        <f>Table1[[#This Row],[Female Ballots]]/Table1[[#This Row],[Female Voters]]</f>
        <v>0.20238984316654218</v>
      </c>
      <c r="Z2769" s="95">
        <f>Table1[[#This Row],[Male Ballots]]/Table1[[#This Row],[Male Voters]]</f>
        <v>0.20491478398731669</v>
      </c>
      <c r="AA2769" s="94">
        <f>Table1[[#This Row],[Total Ballots]]/Table1[[#This Row],[Total Voters]]</f>
        <v>0.20454545454545456</v>
      </c>
    </row>
    <row r="2770" spans="1:27" s="7" customFormat="1" x14ac:dyDescent="0.35">
      <c r="A2770" s="102" t="s">
        <v>45</v>
      </c>
      <c r="B2770" s="103">
        <v>2021</v>
      </c>
      <c r="C2770" s="103" t="s">
        <v>82</v>
      </c>
      <c r="D2770" s="103"/>
      <c r="E2770" s="109"/>
      <c r="F2770" s="109"/>
      <c r="G2770" s="110" t="s">
        <v>64</v>
      </c>
      <c r="H2770" s="132">
        <v>3578.6800000000003</v>
      </c>
      <c r="I2770" s="132">
        <v>3990.3269999999998</v>
      </c>
      <c r="J2770" s="133">
        <v>7569.0069999999996</v>
      </c>
      <c r="K2770" s="112">
        <v>2873</v>
      </c>
      <c r="L2770" s="112">
        <v>2705</v>
      </c>
      <c r="M2770" s="112">
        <v>105</v>
      </c>
      <c r="N2770" s="112">
        <v>5683</v>
      </c>
      <c r="O2770" s="112">
        <v>1002</v>
      </c>
      <c r="P2770" s="112">
        <v>890</v>
      </c>
      <c r="Q2770" s="112">
        <v>36</v>
      </c>
      <c r="R2770" s="113">
        <v>1928</v>
      </c>
      <c r="S2770" s="94">
        <f>Table1[[#This Row],[Female Voters]]/Table1[[#This Row],[Female Population]]</f>
        <v>0.80280997462751624</v>
      </c>
      <c r="T2770" s="94">
        <f>Table1[[#This Row],[Male Voters]]/Table1[[#This Row],[Male Population]]</f>
        <v>0.67788930581378426</v>
      </c>
      <c r="U2770" s="94">
        <f>Table1[[#This Row],[Total Voters]]/Table1[[#This Row],[Total Population]]</f>
        <v>0.75082504217528145</v>
      </c>
      <c r="V2770" s="94">
        <f>Table1[[#This Row],[Female Ballots]]/Table1[[#This Row],[Female Population]]</f>
        <v>0.27999150524774497</v>
      </c>
      <c r="W2770" s="94">
        <f>Table1[[#This Row],[Male Ballots]]/Table1[[#This Row],[Male Population]]</f>
        <v>0.22303936494427651</v>
      </c>
      <c r="X2770" s="94">
        <f>Table1[[#This Row],[Total Ballots]]/Table1[[#This Row],[Total Population]]</f>
        <v>0.25472297753192724</v>
      </c>
      <c r="Y2770" s="94">
        <f>Table1[[#This Row],[Female Ballots]]/Table1[[#This Row],[Female Voters]]</f>
        <v>0.34876435781413156</v>
      </c>
      <c r="Z2770" s="95">
        <f>Table1[[#This Row],[Male Ballots]]/Table1[[#This Row],[Male Voters]]</f>
        <v>0.32902033271719039</v>
      </c>
      <c r="AA2770" s="94">
        <f>Table1[[#This Row],[Total Ballots]]/Table1[[#This Row],[Total Voters]]</f>
        <v>0.33925743445363366</v>
      </c>
    </row>
    <row r="2771" spans="1:27" s="7" customFormat="1" x14ac:dyDescent="0.35">
      <c r="A2771" s="102" t="s">
        <v>45</v>
      </c>
      <c r="B2771" s="103">
        <v>2021</v>
      </c>
      <c r="C2771" s="103" t="s">
        <v>82</v>
      </c>
      <c r="D2771" s="103"/>
      <c r="E2771" s="109"/>
      <c r="F2771" s="109"/>
      <c r="G2771" s="110" t="s">
        <v>65</v>
      </c>
      <c r="H2771" s="132">
        <v>3297.145</v>
      </c>
      <c r="I2771" s="132">
        <v>3482.5640000000003</v>
      </c>
      <c r="J2771" s="133">
        <v>6779.71</v>
      </c>
      <c r="K2771" s="112">
        <v>2525</v>
      </c>
      <c r="L2771" s="112">
        <v>2384</v>
      </c>
      <c r="M2771" s="112">
        <v>67</v>
      </c>
      <c r="N2771" s="112">
        <v>4976</v>
      </c>
      <c r="O2771" s="112">
        <v>1061</v>
      </c>
      <c r="P2771" s="112">
        <v>956</v>
      </c>
      <c r="Q2771" s="112">
        <v>14</v>
      </c>
      <c r="R2771" s="113">
        <v>2031</v>
      </c>
      <c r="S2771" s="94">
        <f>Table1[[#This Row],[Female Voters]]/Table1[[#This Row],[Female Population]]</f>
        <v>0.76581406034614796</v>
      </c>
      <c r="T2771" s="94">
        <f>Table1[[#This Row],[Male Voters]]/Table1[[#This Row],[Male Population]]</f>
        <v>0.68455310512599332</v>
      </c>
      <c r="U2771" s="94">
        <f>Table1[[#This Row],[Total Voters]]/Table1[[#This Row],[Total Population]]</f>
        <v>0.73395469717731288</v>
      </c>
      <c r="V2771" s="94">
        <f>Table1[[#This Row],[Female Ballots]]/Table1[[#This Row],[Female Population]]</f>
        <v>0.32179355169396556</v>
      </c>
      <c r="W2771" s="94">
        <f>Table1[[#This Row],[Male Ballots]]/Table1[[#This Row],[Male Population]]</f>
        <v>0.27451038947166512</v>
      </c>
      <c r="X2771" s="94">
        <f>Table1[[#This Row],[Total Ballots]]/Table1[[#This Row],[Total Population]]</f>
        <v>0.29957033560432528</v>
      </c>
      <c r="Y2771" s="94">
        <f>Table1[[#This Row],[Female Ballots]]/Table1[[#This Row],[Female Voters]]</f>
        <v>0.42019801980198018</v>
      </c>
      <c r="Z2771" s="95">
        <f>Table1[[#This Row],[Male Ballots]]/Table1[[#This Row],[Male Voters]]</f>
        <v>0.40100671140939598</v>
      </c>
      <c r="AA2771" s="94">
        <f>Table1[[#This Row],[Total Ballots]]/Table1[[#This Row],[Total Voters]]</f>
        <v>0.40815916398713825</v>
      </c>
    </row>
    <row r="2772" spans="1:27" s="7" customFormat="1" x14ac:dyDescent="0.35">
      <c r="A2772" s="102" t="s">
        <v>45</v>
      </c>
      <c r="B2772" s="103">
        <v>2021</v>
      </c>
      <c r="C2772" s="103" t="s">
        <v>82</v>
      </c>
      <c r="D2772" s="103"/>
      <c r="E2772" s="109"/>
      <c r="F2772" s="109"/>
      <c r="G2772" s="110" t="s">
        <v>66</v>
      </c>
      <c r="H2772" s="132">
        <v>3972.3810000000003</v>
      </c>
      <c r="I2772" s="132">
        <v>3776.5920000000001</v>
      </c>
      <c r="J2772" s="133">
        <v>7748.973</v>
      </c>
      <c r="K2772" s="112">
        <v>3318</v>
      </c>
      <c r="L2772" s="112">
        <v>2948</v>
      </c>
      <c r="M2772" s="112">
        <v>78</v>
      </c>
      <c r="N2772" s="112">
        <v>6344</v>
      </c>
      <c r="O2772" s="112">
        <v>1795</v>
      </c>
      <c r="P2772" s="112">
        <v>1487</v>
      </c>
      <c r="Q2772" s="112">
        <v>27</v>
      </c>
      <c r="R2772" s="113">
        <v>3309</v>
      </c>
      <c r="S2772" s="94">
        <f>Table1[[#This Row],[Female Voters]]/Table1[[#This Row],[Female Population]]</f>
        <v>0.83526731197234094</v>
      </c>
      <c r="T2772" s="94">
        <f>Table1[[#This Row],[Male Voters]]/Table1[[#This Row],[Male Population]]</f>
        <v>0.78059795709994617</v>
      </c>
      <c r="U2772" s="94">
        <f>Table1[[#This Row],[Total Voters]]/Table1[[#This Row],[Total Population]]</f>
        <v>0.81868913467629845</v>
      </c>
      <c r="V2772" s="94">
        <f>Table1[[#This Row],[Female Ballots]]/Table1[[#This Row],[Female Population]]</f>
        <v>0.45187004972584449</v>
      </c>
      <c r="W2772" s="94">
        <f>Table1[[#This Row],[Male Ballots]]/Table1[[#This Row],[Male Population]]</f>
        <v>0.39374123548426726</v>
      </c>
      <c r="X2772" s="94">
        <f>Table1[[#This Row],[Total Ballots]]/Table1[[#This Row],[Total Population]]</f>
        <v>0.42702432954663799</v>
      </c>
      <c r="Y2772" s="94">
        <f>Table1[[#This Row],[Female Ballots]]/Table1[[#This Row],[Female Voters]]</f>
        <v>0.54098854731766122</v>
      </c>
      <c r="Z2772" s="95">
        <f>Table1[[#This Row],[Male Ballots]]/Table1[[#This Row],[Male Voters]]</f>
        <v>0.50440976933514248</v>
      </c>
      <c r="AA2772" s="94">
        <f>Table1[[#This Row],[Total Ballots]]/Table1[[#This Row],[Total Voters]]</f>
        <v>0.52159520807061788</v>
      </c>
    </row>
    <row r="2773" spans="1:27" s="7" customFormat="1" x14ac:dyDescent="0.35">
      <c r="A2773" s="102" t="s">
        <v>45</v>
      </c>
      <c r="B2773" s="103">
        <v>2021</v>
      </c>
      <c r="C2773" s="103" t="s">
        <v>82</v>
      </c>
      <c r="D2773" s="103"/>
      <c r="E2773" s="109"/>
      <c r="F2773" s="109"/>
      <c r="G2773" s="110" t="s">
        <v>67</v>
      </c>
      <c r="H2773" s="132">
        <v>6861.1239999999998</v>
      </c>
      <c r="I2773" s="132">
        <v>5895.1611000000003</v>
      </c>
      <c r="J2773" s="133">
        <v>12756.286</v>
      </c>
      <c r="K2773" s="112">
        <v>6061</v>
      </c>
      <c r="L2773" s="112">
        <v>5145</v>
      </c>
      <c r="M2773" s="112">
        <v>81</v>
      </c>
      <c r="N2773" s="112">
        <v>11287</v>
      </c>
      <c r="O2773" s="112">
        <v>4056</v>
      </c>
      <c r="P2773" s="112">
        <v>3571</v>
      </c>
      <c r="Q2773" s="112">
        <v>49</v>
      </c>
      <c r="R2773" s="113">
        <v>7676</v>
      </c>
      <c r="S2773" s="94">
        <f>Table1[[#This Row],[Female Voters]]/Table1[[#This Row],[Female Population]]</f>
        <v>0.88338295591217997</v>
      </c>
      <c r="T2773" s="94">
        <f>Table1[[#This Row],[Male Voters]]/Table1[[#This Row],[Male Population]]</f>
        <v>0.87274968617905957</v>
      </c>
      <c r="U2773" s="94">
        <f>Table1[[#This Row],[Total Voters]]/Table1[[#This Row],[Total Population]]</f>
        <v>0.88481866900757788</v>
      </c>
      <c r="V2773" s="94">
        <f>Table1[[#This Row],[Female Ballots]]/Table1[[#This Row],[Female Population]]</f>
        <v>0.59115678422369278</v>
      </c>
      <c r="W2773" s="94">
        <f>Table1[[#This Row],[Male Ballots]]/Table1[[#This Row],[Male Population]]</f>
        <v>0.60575104554818693</v>
      </c>
      <c r="X2773" s="94">
        <f>Table1[[#This Row],[Total Ballots]]/Table1[[#This Row],[Total Population]]</f>
        <v>0.60174254481280831</v>
      </c>
      <c r="Y2773" s="94">
        <f>Table1[[#This Row],[Female Ballots]]/Table1[[#This Row],[Female Voters]]</f>
        <v>0.66919650222735527</v>
      </c>
      <c r="Z2773" s="95">
        <f>Table1[[#This Row],[Male Ballots]]/Table1[[#This Row],[Male Voters]]</f>
        <v>0.69407191448007777</v>
      </c>
      <c r="AA2773" s="94">
        <f>Table1[[#This Row],[Total Ballots]]/Table1[[#This Row],[Total Voters]]</f>
        <v>0.68007442190130241</v>
      </c>
    </row>
    <row r="2774" spans="1:27" s="7" customFormat="1" x14ac:dyDescent="0.35">
      <c r="A2774" s="102" t="s">
        <v>35</v>
      </c>
      <c r="B2774" s="103">
        <v>2021</v>
      </c>
      <c r="C2774" s="103" t="s">
        <v>82</v>
      </c>
      <c r="D2774" s="16" t="s">
        <v>87</v>
      </c>
      <c r="E2774" s="109"/>
      <c r="F2774" s="109"/>
      <c r="G2774" s="110" t="s">
        <v>79</v>
      </c>
      <c r="H2774" s="132">
        <v>92975.599000000002</v>
      </c>
      <c r="I2774" s="132">
        <v>88732.19200000001</v>
      </c>
      <c r="J2774" s="133">
        <v>181707.78900000002</v>
      </c>
      <c r="K2774" s="104">
        <v>79587</v>
      </c>
      <c r="L2774" s="104">
        <v>74510</v>
      </c>
      <c r="M2774" s="104">
        <v>2840</v>
      </c>
      <c r="N2774" s="104">
        <v>156937</v>
      </c>
      <c r="O2774" s="104">
        <v>39752</v>
      </c>
      <c r="P2774" s="104">
        <v>36165</v>
      </c>
      <c r="Q2774" s="104">
        <v>939</v>
      </c>
      <c r="R2774" s="104">
        <v>76856</v>
      </c>
      <c r="S2774" s="94">
        <f>Table1[[#This Row],[Female Voters]]/Table1[[#This Row],[Female Population]]</f>
        <v>0.85599878738076207</v>
      </c>
      <c r="T2774" s="94">
        <f>Table1[[#This Row],[Male Voters]]/Table1[[#This Row],[Male Population]]</f>
        <v>0.83971778810558395</v>
      </c>
      <c r="U2774" s="94">
        <f>Table1[[#This Row],[Total Voters]]/Table1[[#This Row],[Total Population]]</f>
        <v>0.86367789110019921</v>
      </c>
      <c r="V2774" s="94">
        <f>Table1[[#This Row],[Female Ballots]]/Table1[[#This Row],[Female Population]]</f>
        <v>0.42755304001859668</v>
      </c>
      <c r="W2774" s="94">
        <f>Table1[[#This Row],[Male Ballots]]/Table1[[#This Row],[Male Population]]</f>
        <v>0.40757473905299213</v>
      </c>
      <c r="X2774" s="94">
        <f>Table1[[#This Row],[Total Ballots]]/Table1[[#This Row],[Total Population]]</f>
        <v>0.42296480752401866</v>
      </c>
      <c r="Y2774" s="94">
        <f>Table1[[#This Row],[Female Ballots]]/Table1[[#This Row],[Female Voters]]</f>
        <v>0.49947855805596392</v>
      </c>
      <c r="Z2774" s="95">
        <f>Table1[[#This Row],[Male Ballots]]/Table1[[#This Row],[Male Voters]]</f>
        <v>0.48537109112870758</v>
      </c>
      <c r="AA2774" s="94">
        <f>Table1[[#This Row],[Total Ballots]]/Table1[[#This Row],[Total Voters]]</f>
        <v>0.48972517634464785</v>
      </c>
    </row>
    <row r="2775" spans="1:27" s="7" customFormat="1" x14ac:dyDescent="0.35">
      <c r="A2775" s="102" t="s">
        <v>35</v>
      </c>
      <c r="B2775" s="103">
        <v>2021</v>
      </c>
      <c r="C2775" s="103" t="s">
        <v>82</v>
      </c>
      <c r="D2775" s="16" t="s">
        <v>87</v>
      </c>
      <c r="E2775" s="109"/>
      <c r="F2775" s="109"/>
      <c r="G2775" s="110" t="s">
        <v>62</v>
      </c>
      <c r="H2775" s="132">
        <v>12913.833000000001</v>
      </c>
      <c r="I2775" s="132">
        <v>12591.334999999999</v>
      </c>
      <c r="J2775" s="133">
        <v>25505.166999999998</v>
      </c>
      <c r="K2775" s="112">
        <v>8383</v>
      </c>
      <c r="L2775" s="112">
        <v>7921</v>
      </c>
      <c r="M2775" s="112">
        <v>919</v>
      </c>
      <c r="N2775" s="112">
        <v>17223</v>
      </c>
      <c r="O2775" s="112">
        <v>1881</v>
      </c>
      <c r="P2775" s="112">
        <v>1852</v>
      </c>
      <c r="Q2775" s="112">
        <v>225</v>
      </c>
      <c r="R2775" s="113">
        <v>3958</v>
      </c>
      <c r="S2775" s="94">
        <f>Table1[[#This Row],[Female Voters]]/Table1[[#This Row],[Female Population]]</f>
        <v>0.64914886230912228</v>
      </c>
      <c r="T2775" s="94">
        <f>Table1[[#This Row],[Male Voters]]/Table1[[#This Row],[Male Population]]</f>
        <v>0.6290834133155857</v>
      </c>
      <c r="U2775" s="94">
        <f>Table1[[#This Row],[Total Voters]]/Table1[[#This Row],[Total Population]]</f>
        <v>0.67527493546699779</v>
      </c>
      <c r="V2775" s="94">
        <f>Table1[[#This Row],[Female Ballots]]/Table1[[#This Row],[Female Population]]</f>
        <v>0.14565776094518179</v>
      </c>
      <c r="W2775" s="94">
        <f>Table1[[#This Row],[Male Ballots]]/Table1[[#This Row],[Male Population]]</f>
        <v>0.14708527729585466</v>
      </c>
      <c r="X2775" s="94">
        <f>Table1[[#This Row],[Total Ballots]]/Table1[[#This Row],[Total Population]]</f>
        <v>0.15518424168718442</v>
      </c>
      <c r="Y2775" s="94">
        <f>Table1[[#This Row],[Female Ballots]]/Table1[[#This Row],[Female Voters]]</f>
        <v>0.2243826792317786</v>
      </c>
      <c r="Z2775" s="95">
        <f>Table1[[#This Row],[Male Ballots]]/Table1[[#This Row],[Male Voters]]</f>
        <v>0.23380886251735891</v>
      </c>
      <c r="AA2775" s="94">
        <f>Table1[[#This Row],[Total Ballots]]/Table1[[#This Row],[Total Voters]]</f>
        <v>0.22980897636880915</v>
      </c>
    </row>
    <row r="2776" spans="1:27" s="7" customFormat="1" x14ac:dyDescent="0.35">
      <c r="A2776" s="102" t="s">
        <v>35</v>
      </c>
      <c r="B2776" s="103">
        <v>2021</v>
      </c>
      <c r="C2776" s="103" t="s">
        <v>82</v>
      </c>
      <c r="D2776" s="16" t="s">
        <v>87</v>
      </c>
      <c r="E2776" s="109"/>
      <c r="F2776" s="109"/>
      <c r="G2776" s="110" t="s">
        <v>63</v>
      </c>
      <c r="H2776" s="132">
        <v>14919.42</v>
      </c>
      <c r="I2776" s="132">
        <v>16081.726999999999</v>
      </c>
      <c r="J2776" s="133">
        <v>31001.15</v>
      </c>
      <c r="K2776" s="112">
        <v>12974</v>
      </c>
      <c r="L2776" s="112">
        <v>12970</v>
      </c>
      <c r="M2776" s="112">
        <v>829</v>
      </c>
      <c r="N2776" s="112">
        <v>26773</v>
      </c>
      <c r="O2776" s="112">
        <v>4071</v>
      </c>
      <c r="P2776" s="112">
        <v>3673</v>
      </c>
      <c r="Q2776" s="112">
        <v>277</v>
      </c>
      <c r="R2776" s="113">
        <v>8021</v>
      </c>
      <c r="S2776" s="94">
        <f>Table1[[#This Row],[Female Voters]]/Table1[[#This Row],[Female Population]]</f>
        <v>0.86960485059070658</v>
      </c>
      <c r="T2776" s="94">
        <f>Table1[[#This Row],[Male Voters]]/Table1[[#This Row],[Male Population]]</f>
        <v>0.80650542071756348</v>
      </c>
      <c r="U2776" s="94">
        <f>Table1[[#This Row],[Total Voters]]/Table1[[#This Row],[Total Population]]</f>
        <v>0.86361312402926982</v>
      </c>
      <c r="V2776" s="94">
        <f>Table1[[#This Row],[Female Ballots]]/Table1[[#This Row],[Female Population]]</f>
        <v>0.2728658352670546</v>
      </c>
      <c r="W2776" s="94">
        <f>Table1[[#This Row],[Male Ballots]]/Table1[[#This Row],[Male Population]]</f>
        <v>0.22839586818007793</v>
      </c>
      <c r="X2776" s="94">
        <f>Table1[[#This Row],[Total Ballots]]/Table1[[#This Row],[Total Population]]</f>
        <v>0.25873233734877576</v>
      </c>
      <c r="Y2776" s="94">
        <f>Table1[[#This Row],[Female Ballots]]/Table1[[#This Row],[Female Voters]]</f>
        <v>0.31378140897178974</v>
      </c>
      <c r="Z2776" s="95">
        <f>Table1[[#This Row],[Male Ballots]]/Table1[[#This Row],[Male Voters]]</f>
        <v>0.28319198149575947</v>
      </c>
      <c r="AA2776" s="94">
        <f>Table1[[#This Row],[Total Ballots]]/Table1[[#This Row],[Total Voters]]</f>
        <v>0.29959287341724872</v>
      </c>
    </row>
    <row r="2777" spans="1:27" s="7" customFormat="1" x14ac:dyDescent="0.35">
      <c r="A2777" s="102" t="s">
        <v>35</v>
      </c>
      <c r="B2777" s="103">
        <v>2021</v>
      </c>
      <c r="C2777" s="103" t="s">
        <v>82</v>
      </c>
      <c r="D2777" s="16" t="s">
        <v>87</v>
      </c>
      <c r="E2777" s="109"/>
      <c r="F2777" s="109"/>
      <c r="G2777" s="110" t="s">
        <v>64</v>
      </c>
      <c r="H2777" s="132">
        <v>14226.369000000001</v>
      </c>
      <c r="I2777" s="132">
        <v>14191.292000000001</v>
      </c>
      <c r="J2777" s="133">
        <v>28417.66</v>
      </c>
      <c r="K2777" s="112">
        <v>12645</v>
      </c>
      <c r="L2777" s="112">
        <v>12389</v>
      </c>
      <c r="M2777" s="112">
        <v>399</v>
      </c>
      <c r="N2777" s="112">
        <v>25433</v>
      </c>
      <c r="O2777" s="112">
        <v>5624</v>
      </c>
      <c r="P2777" s="112">
        <v>5205</v>
      </c>
      <c r="Q2777" s="112">
        <v>152</v>
      </c>
      <c r="R2777" s="113">
        <v>10981</v>
      </c>
      <c r="S2777" s="94">
        <f>Table1[[#This Row],[Female Voters]]/Table1[[#This Row],[Female Population]]</f>
        <v>0.88884240244295643</v>
      </c>
      <c r="T2777" s="94">
        <f>Table1[[#This Row],[Male Voters]]/Table1[[#This Row],[Male Population]]</f>
        <v>0.87300014685061789</v>
      </c>
      <c r="U2777" s="94">
        <f>Table1[[#This Row],[Total Voters]]/Table1[[#This Row],[Total Population]]</f>
        <v>0.89497164791189709</v>
      </c>
      <c r="V2777" s="94">
        <f>Table1[[#This Row],[Female Ballots]]/Table1[[#This Row],[Female Population]]</f>
        <v>0.39532223577217768</v>
      </c>
      <c r="W2777" s="94">
        <f>Table1[[#This Row],[Male Ballots]]/Table1[[#This Row],[Male Population]]</f>
        <v>0.36677421618834982</v>
      </c>
      <c r="X2777" s="94">
        <f>Table1[[#This Row],[Total Ballots]]/Table1[[#This Row],[Total Population]]</f>
        <v>0.38641464497780603</v>
      </c>
      <c r="Y2777" s="94">
        <f>Table1[[#This Row],[Female Ballots]]/Table1[[#This Row],[Female Voters]]</f>
        <v>0.44476077500988531</v>
      </c>
      <c r="Z2777" s="95">
        <f>Table1[[#This Row],[Male Ballots]]/Table1[[#This Row],[Male Voters]]</f>
        <v>0.42013076115909276</v>
      </c>
      <c r="AA2777" s="94">
        <f>Table1[[#This Row],[Total Ballots]]/Table1[[#This Row],[Total Voters]]</f>
        <v>0.43176188416624073</v>
      </c>
    </row>
    <row r="2778" spans="1:27" s="7" customFormat="1" x14ac:dyDescent="0.35">
      <c r="A2778" s="102" t="s">
        <v>35</v>
      </c>
      <c r="B2778" s="103">
        <v>2021</v>
      </c>
      <c r="C2778" s="103" t="s">
        <v>82</v>
      </c>
      <c r="D2778" s="16" t="s">
        <v>87</v>
      </c>
      <c r="E2778" s="109"/>
      <c r="F2778" s="109"/>
      <c r="G2778" s="110" t="s">
        <v>65</v>
      </c>
      <c r="H2778" s="132">
        <v>12735.916999999999</v>
      </c>
      <c r="I2778" s="132">
        <v>12472.464</v>
      </c>
      <c r="J2778" s="133">
        <v>25208.38</v>
      </c>
      <c r="K2778" s="112">
        <v>11023</v>
      </c>
      <c r="L2778" s="112">
        <v>10720</v>
      </c>
      <c r="M2778" s="112">
        <v>228</v>
      </c>
      <c r="N2778" s="112">
        <v>21971</v>
      </c>
      <c r="O2778" s="112">
        <v>5475</v>
      </c>
      <c r="P2778" s="112">
        <v>5188</v>
      </c>
      <c r="Q2778" s="112">
        <v>78</v>
      </c>
      <c r="R2778" s="113">
        <v>10741</v>
      </c>
      <c r="S2778" s="94">
        <f>Table1[[#This Row],[Female Voters]]/Table1[[#This Row],[Female Population]]</f>
        <v>0.86550501232066768</v>
      </c>
      <c r="T2778" s="94">
        <f>Table1[[#This Row],[Male Voters]]/Table1[[#This Row],[Male Population]]</f>
        <v>0.85949336073449478</v>
      </c>
      <c r="U2778" s="94">
        <f>Table1[[#This Row],[Total Voters]]/Table1[[#This Row],[Total Population]]</f>
        <v>0.8715752460094619</v>
      </c>
      <c r="V2778" s="94">
        <f>Table1[[#This Row],[Female Ballots]]/Table1[[#This Row],[Female Population]]</f>
        <v>0.42988659552351044</v>
      </c>
      <c r="W2778" s="94">
        <f>Table1[[#This Row],[Male Ballots]]/Table1[[#This Row],[Male Population]]</f>
        <v>0.41595630181814919</v>
      </c>
      <c r="X2778" s="94">
        <f>Table1[[#This Row],[Total Ballots]]/Table1[[#This Row],[Total Population]]</f>
        <v>0.42608846740647355</v>
      </c>
      <c r="Y2778" s="94">
        <f>Table1[[#This Row],[Female Ballots]]/Table1[[#This Row],[Female Voters]]</f>
        <v>0.49668874172185429</v>
      </c>
      <c r="Z2778" s="95">
        <f>Table1[[#This Row],[Male Ballots]]/Table1[[#This Row],[Male Voters]]</f>
        <v>0.48395522388059703</v>
      </c>
      <c r="AA2778" s="94">
        <f>Table1[[#This Row],[Total Ballots]]/Table1[[#This Row],[Total Voters]]</f>
        <v>0.48887169450639478</v>
      </c>
    </row>
    <row r="2779" spans="1:27" s="7" customFormat="1" x14ac:dyDescent="0.35">
      <c r="A2779" s="102" t="s">
        <v>35</v>
      </c>
      <c r="B2779" s="103">
        <v>2021</v>
      </c>
      <c r="C2779" s="103" t="s">
        <v>82</v>
      </c>
      <c r="D2779" s="16" t="s">
        <v>87</v>
      </c>
      <c r="E2779" s="109"/>
      <c r="F2779" s="109"/>
      <c r="G2779" s="110" t="s">
        <v>66</v>
      </c>
      <c r="H2779" s="132">
        <v>14500.811000000002</v>
      </c>
      <c r="I2779" s="132">
        <v>13150.941000000001</v>
      </c>
      <c r="J2779" s="133">
        <v>27651.75</v>
      </c>
      <c r="K2779" s="112">
        <v>12681</v>
      </c>
      <c r="L2779" s="112">
        <v>11356</v>
      </c>
      <c r="M2779" s="112">
        <v>249</v>
      </c>
      <c r="N2779" s="112">
        <v>24286</v>
      </c>
      <c r="O2779" s="112">
        <v>7358</v>
      </c>
      <c r="P2779" s="112">
        <v>6434</v>
      </c>
      <c r="Q2779" s="112">
        <v>100</v>
      </c>
      <c r="R2779" s="113">
        <v>13892</v>
      </c>
      <c r="S2779" s="94">
        <f>Table1[[#This Row],[Female Voters]]/Table1[[#This Row],[Female Population]]</f>
        <v>0.87450281229098148</v>
      </c>
      <c r="T2779" s="94">
        <f>Table1[[#This Row],[Male Voters]]/Table1[[#This Row],[Male Population]]</f>
        <v>0.86351235246207847</v>
      </c>
      <c r="U2779" s="94">
        <f>Table1[[#This Row],[Total Voters]]/Table1[[#This Row],[Total Population]]</f>
        <v>0.87828075980724551</v>
      </c>
      <c r="V2779" s="94">
        <f>Table1[[#This Row],[Female Ballots]]/Table1[[#This Row],[Female Population]]</f>
        <v>0.50741989534240528</v>
      </c>
      <c r="W2779" s="94">
        <f>Table1[[#This Row],[Male Ballots]]/Table1[[#This Row],[Male Population]]</f>
        <v>0.48924255686342139</v>
      </c>
      <c r="X2779" s="94">
        <f>Table1[[#This Row],[Total Ballots]]/Table1[[#This Row],[Total Population]]</f>
        <v>0.50239134955292164</v>
      </c>
      <c r="Y2779" s="94">
        <f>Table1[[#This Row],[Female Ballots]]/Table1[[#This Row],[Female Voters]]</f>
        <v>0.58023815156533398</v>
      </c>
      <c r="Z2779" s="95">
        <f>Table1[[#This Row],[Male Ballots]]/Table1[[#This Row],[Male Voters]]</f>
        <v>0.56657273687918286</v>
      </c>
      <c r="AA2779" s="94">
        <f>Table1[[#This Row],[Total Ballots]]/Table1[[#This Row],[Total Voters]]</f>
        <v>0.57201679980235531</v>
      </c>
    </row>
    <row r="2780" spans="1:27" s="7" customFormat="1" x14ac:dyDescent="0.35">
      <c r="A2780" s="102" t="s">
        <v>35</v>
      </c>
      <c r="B2780" s="103">
        <v>2021</v>
      </c>
      <c r="C2780" s="103" t="s">
        <v>82</v>
      </c>
      <c r="D2780" s="16" t="s">
        <v>87</v>
      </c>
      <c r="E2780" s="109"/>
      <c r="F2780" s="109"/>
      <c r="G2780" s="110" t="s">
        <v>67</v>
      </c>
      <c r="H2780" s="132">
        <v>23679.249</v>
      </c>
      <c r="I2780" s="132">
        <v>20244.433000000001</v>
      </c>
      <c r="J2780" s="133">
        <v>43923.682000000001</v>
      </c>
      <c r="K2780" s="112">
        <v>21881</v>
      </c>
      <c r="L2780" s="112">
        <v>19154</v>
      </c>
      <c r="M2780" s="112">
        <v>216</v>
      </c>
      <c r="N2780" s="112">
        <v>41251</v>
      </c>
      <c r="O2780" s="112">
        <v>15343</v>
      </c>
      <c r="P2780" s="112">
        <v>13813</v>
      </c>
      <c r="Q2780" s="112">
        <v>107</v>
      </c>
      <c r="R2780" s="113">
        <v>29263</v>
      </c>
      <c r="S2780" s="94">
        <f>Table1[[#This Row],[Female Voters]]/Table1[[#This Row],[Female Population]]</f>
        <v>0.92405802227933831</v>
      </c>
      <c r="T2780" s="94">
        <f>Table1[[#This Row],[Male Voters]]/Table1[[#This Row],[Male Population]]</f>
        <v>0.94613664902346239</v>
      </c>
      <c r="U2780" s="94">
        <f>Table1[[#This Row],[Total Voters]]/Table1[[#This Row],[Total Population]]</f>
        <v>0.93915168587187203</v>
      </c>
      <c r="V2780" s="94">
        <f>Table1[[#This Row],[Female Ballots]]/Table1[[#This Row],[Female Population]]</f>
        <v>0.64795129271202812</v>
      </c>
      <c r="W2780" s="94">
        <f>Table1[[#This Row],[Male Ballots]]/Table1[[#This Row],[Male Population]]</f>
        <v>0.68231103335914611</v>
      </c>
      <c r="X2780" s="94">
        <f>Table1[[#This Row],[Total Ballots]]/Table1[[#This Row],[Total Population]]</f>
        <v>0.66622374690719233</v>
      </c>
      <c r="Y2780" s="94">
        <f>Table1[[#This Row],[Female Ballots]]/Table1[[#This Row],[Female Voters]]</f>
        <v>0.70120195603491609</v>
      </c>
      <c r="Z2780" s="95">
        <f>Table1[[#This Row],[Male Ballots]]/Table1[[#This Row],[Male Voters]]</f>
        <v>0.72115485016184611</v>
      </c>
      <c r="AA2780" s="94">
        <f>Table1[[#This Row],[Total Ballots]]/Table1[[#This Row],[Total Voters]]</f>
        <v>0.70938886330028361</v>
      </c>
    </row>
    <row r="2781" spans="1:27" s="7" customFormat="1" x14ac:dyDescent="0.35">
      <c r="A2781" s="102" t="s">
        <v>57</v>
      </c>
      <c r="B2781" s="103">
        <v>2021</v>
      </c>
      <c r="C2781" s="103" t="s">
        <v>82</v>
      </c>
      <c r="D2781" s="103"/>
      <c r="E2781" s="109"/>
      <c r="F2781" s="109"/>
      <c r="G2781" s="110" t="s">
        <v>79</v>
      </c>
      <c r="H2781" s="132">
        <v>18411.140799999997</v>
      </c>
      <c r="I2781" s="132">
        <v>18449.749800000001</v>
      </c>
      <c r="J2781" s="133">
        <v>36860.8917</v>
      </c>
      <c r="K2781" s="104">
        <v>11779</v>
      </c>
      <c r="L2781" s="104">
        <v>11247</v>
      </c>
      <c r="M2781" s="104">
        <v>774</v>
      </c>
      <c r="N2781" s="104">
        <v>23800</v>
      </c>
      <c r="O2781" s="104">
        <v>5154</v>
      </c>
      <c r="P2781" s="104">
        <v>4833</v>
      </c>
      <c r="Q2781" s="104">
        <v>228</v>
      </c>
      <c r="R2781" s="104">
        <v>10215</v>
      </c>
      <c r="S2781" s="94">
        <f>Table1[[#This Row],[Female Voters]]/Table1[[#This Row],[Female Population]]</f>
        <v>0.63977567321629525</v>
      </c>
      <c r="T2781" s="94">
        <f>Table1[[#This Row],[Male Voters]]/Table1[[#This Row],[Male Population]]</f>
        <v>0.60960176272959532</v>
      </c>
      <c r="U2781" s="94">
        <f>Table1[[#This Row],[Total Voters]]/Table1[[#This Row],[Total Population]]</f>
        <v>0.64567076113354038</v>
      </c>
      <c r="V2781" s="94">
        <f>Table1[[#This Row],[Female Ballots]]/Table1[[#This Row],[Female Population]]</f>
        <v>0.2799391985530848</v>
      </c>
      <c r="W2781" s="94">
        <f>Table1[[#This Row],[Male Ballots]]/Table1[[#This Row],[Male Population]]</f>
        <v>0.26195477187446736</v>
      </c>
      <c r="X2781" s="94">
        <f>Table1[[#This Row],[Total Ballots]]/Table1[[#This Row],[Total Population]]</f>
        <v>0.27712297583945861</v>
      </c>
      <c r="Y2781" s="94">
        <f>Table1[[#This Row],[Female Ballots]]/Table1[[#This Row],[Female Voters]]</f>
        <v>0.43755836658459973</v>
      </c>
      <c r="Z2781" s="95">
        <f>Table1[[#This Row],[Male Ballots]]/Table1[[#This Row],[Male Voters]]</f>
        <v>0.42971459055748201</v>
      </c>
      <c r="AA2781" s="94">
        <f>Table1[[#This Row],[Total Ballots]]/Table1[[#This Row],[Total Voters]]</f>
        <v>0.42920168067226888</v>
      </c>
    </row>
    <row r="2782" spans="1:27" s="7" customFormat="1" x14ac:dyDescent="0.35">
      <c r="A2782" s="102" t="s">
        <v>57</v>
      </c>
      <c r="B2782" s="103">
        <v>2021</v>
      </c>
      <c r="C2782" s="103" t="s">
        <v>82</v>
      </c>
      <c r="D2782" s="103"/>
      <c r="E2782" s="109"/>
      <c r="F2782" s="109"/>
      <c r="G2782" s="110" t="s">
        <v>62</v>
      </c>
      <c r="H2782" s="132">
        <v>5536.1664000000001</v>
      </c>
      <c r="I2782" s="132">
        <v>5390.0797000000002</v>
      </c>
      <c r="J2782" s="133">
        <v>10926.246000000001</v>
      </c>
      <c r="K2782" s="112">
        <v>2061</v>
      </c>
      <c r="L2782" s="112">
        <v>1840</v>
      </c>
      <c r="M2782" s="112">
        <v>230</v>
      </c>
      <c r="N2782" s="112">
        <v>4131</v>
      </c>
      <c r="O2782" s="112">
        <v>243</v>
      </c>
      <c r="P2782" s="112">
        <v>243</v>
      </c>
      <c r="Q2782" s="112">
        <v>22</v>
      </c>
      <c r="R2782" s="113">
        <v>508</v>
      </c>
      <c r="S2782" s="94">
        <f>Table1[[#This Row],[Female Voters]]/Table1[[#This Row],[Female Population]]</f>
        <v>0.37227927253053666</v>
      </c>
      <c r="T2782" s="94">
        <f>Table1[[#This Row],[Male Voters]]/Table1[[#This Row],[Male Population]]</f>
        <v>0.34136786511709649</v>
      </c>
      <c r="U2782" s="94">
        <f>Table1[[#This Row],[Total Voters]]/Table1[[#This Row],[Total Population]]</f>
        <v>0.37808044958899878</v>
      </c>
      <c r="V2782" s="94">
        <f>Table1[[#This Row],[Female Ballots]]/Table1[[#This Row],[Female Population]]</f>
        <v>4.389318933766153E-2</v>
      </c>
      <c r="W2782" s="94">
        <f>Table1[[#This Row],[Male Ballots]]/Table1[[#This Row],[Male Population]]</f>
        <v>4.5082821317094811E-2</v>
      </c>
      <c r="X2782" s="94">
        <f>Table1[[#This Row],[Total Ballots]]/Table1[[#This Row],[Total Population]]</f>
        <v>4.6493553229535557E-2</v>
      </c>
      <c r="Y2782" s="94">
        <f>Table1[[#This Row],[Female Ballots]]/Table1[[#This Row],[Female Voters]]</f>
        <v>0.11790393013100436</v>
      </c>
      <c r="Z2782" s="95">
        <f>Table1[[#This Row],[Male Ballots]]/Table1[[#This Row],[Male Voters]]</f>
        <v>0.13206521739130433</v>
      </c>
      <c r="AA2782" s="94">
        <f>Table1[[#This Row],[Total Ballots]]/Table1[[#This Row],[Total Voters]]</f>
        <v>0.12297264584846285</v>
      </c>
    </row>
    <row r="2783" spans="1:27" s="7" customFormat="1" x14ac:dyDescent="0.35">
      <c r="A2783" s="102" t="s">
        <v>57</v>
      </c>
      <c r="B2783" s="103">
        <v>2021</v>
      </c>
      <c r="C2783" s="103" t="s">
        <v>82</v>
      </c>
      <c r="D2783" s="103"/>
      <c r="E2783" s="109"/>
      <c r="F2783" s="109"/>
      <c r="G2783" s="110" t="s">
        <v>63</v>
      </c>
      <c r="H2783" s="132">
        <v>3318.0940000000001</v>
      </c>
      <c r="I2783" s="132">
        <v>3886.5909999999999</v>
      </c>
      <c r="J2783" s="133">
        <v>7204.6849999999995</v>
      </c>
      <c r="K2783" s="112">
        <v>2104</v>
      </c>
      <c r="L2783" s="112">
        <v>2166</v>
      </c>
      <c r="M2783" s="112">
        <v>202</v>
      </c>
      <c r="N2783" s="112">
        <v>4472</v>
      </c>
      <c r="O2783" s="112">
        <v>539</v>
      </c>
      <c r="P2783" s="112">
        <v>480</v>
      </c>
      <c r="Q2783" s="112">
        <v>58</v>
      </c>
      <c r="R2783" s="113">
        <v>1077</v>
      </c>
      <c r="S2783" s="94">
        <f>Table1[[#This Row],[Female Voters]]/Table1[[#This Row],[Female Population]]</f>
        <v>0.63409897368790635</v>
      </c>
      <c r="T2783" s="94">
        <f>Table1[[#This Row],[Male Voters]]/Table1[[#This Row],[Male Population]]</f>
        <v>0.55730072961111676</v>
      </c>
      <c r="U2783" s="94">
        <f>Table1[[#This Row],[Total Voters]]/Table1[[#This Row],[Total Population]]</f>
        <v>0.62070722037118908</v>
      </c>
      <c r="V2783" s="94">
        <f>Table1[[#This Row],[Female Ballots]]/Table1[[#This Row],[Female Population]]</f>
        <v>0.1624426553316452</v>
      </c>
      <c r="W2783" s="94">
        <f>Table1[[#This Row],[Male Ballots]]/Table1[[#This Row],[Male Population]]</f>
        <v>0.12350154672822533</v>
      </c>
      <c r="X2783" s="94">
        <f>Table1[[#This Row],[Total Ballots]]/Table1[[#This Row],[Total Population]]</f>
        <v>0.14948606358223851</v>
      </c>
      <c r="Y2783" s="94">
        <f>Table1[[#This Row],[Female Ballots]]/Table1[[#This Row],[Female Voters]]</f>
        <v>0.25617870722433461</v>
      </c>
      <c r="Z2783" s="95">
        <f>Table1[[#This Row],[Male Ballots]]/Table1[[#This Row],[Male Voters]]</f>
        <v>0.22160664819944598</v>
      </c>
      <c r="AA2783" s="94">
        <f>Table1[[#This Row],[Total Ballots]]/Table1[[#This Row],[Total Voters]]</f>
        <v>0.24083184257602863</v>
      </c>
    </row>
    <row r="2784" spans="1:27" s="7" customFormat="1" x14ac:dyDescent="0.35">
      <c r="A2784" s="102" t="s">
        <v>57</v>
      </c>
      <c r="B2784" s="103">
        <v>2021</v>
      </c>
      <c r="C2784" s="103" t="s">
        <v>82</v>
      </c>
      <c r="D2784" s="103"/>
      <c r="E2784" s="109"/>
      <c r="F2784" s="109"/>
      <c r="G2784" s="110" t="s">
        <v>64</v>
      </c>
      <c r="H2784" s="132">
        <v>2228.0320000000002</v>
      </c>
      <c r="I2784" s="132">
        <v>2306.924</v>
      </c>
      <c r="J2784" s="133">
        <v>4534.9560000000001</v>
      </c>
      <c r="K2784" s="112">
        <v>1656</v>
      </c>
      <c r="L2784" s="112">
        <v>1655</v>
      </c>
      <c r="M2784" s="112">
        <v>98</v>
      </c>
      <c r="N2784" s="112">
        <v>3409</v>
      </c>
      <c r="O2784" s="112">
        <v>661</v>
      </c>
      <c r="P2784" s="112">
        <v>613</v>
      </c>
      <c r="Q2784" s="112">
        <v>31</v>
      </c>
      <c r="R2784" s="113">
        <v>1305</v>
      </c>
      <c r="S2784" s="94">
        <f>Table1[[#This Row],[Female Voters]]/Table1[[#This Row],[Female Population]]</f>
        <v>0.74325682934535942</v>
      </c>
      <c r="T2784" s="94">
        <f>Table1[[#This Row],[Male Voters]]/Table1[[#This Row],[Male Population]]</f>
        <v>0.71740551487608606</v>
      </c>
      <c r="U2784" s="94">
        <f>Table1[[#This Row],[Total Voters]]/Table1[[#This Row],[Total Population]]</f>
        <v>0.75171622392808224</v>
      </c>
      <c r="V2784" s="94">
        <f>Table1[[#This Row],[Female Ballots]]/Table1[[#This Row],[Female Population]]</f>
        <v>0.29667437451526729</v>
      </c>
      <c r="W2784" s="94">
        <f>Table1[[#This Row],[Male Ballots]]/Table1[[#This Row],[Male Population]]</f>
        <v>0.26572180097827236</v>
      </c>
      <c r="X2784" s="94">
        <f>Table1[[#This Row],[Total Ballots]]/Table1[[#This Row],[Total Population]]</f>
        <v>0.28776464424351633</v>
      </c>
      <c r="Y2784" s="94">
        <f>Table1[[#This Row],[Female Ballots]]/Table1[[#This Row],[Female Voters]]</f>
        <v>0.39915458937198067</v>
      </c>
      <c r="Z2784" s="95">
        <f>Table1[[#This Row],[Male Ballots]]/Table1[[#This Row],[Male Voters]]</f>
        <v>0.37039274924471299</v>
      </c>
      <c r="AA2784" s="94">
        <f>Table1[[#This Row],[Total Ballots]]/Table1[[#This Row],[Total Voters]]</f>
        <v>0.38281020827222062</v>
      </c>
    </row>
    <row r="2785" spans="1:27" s="7" customFormat="1" x14ac:dyDescent="0.35">
      <c r="A2785" s="102" t="s">
        <v>57</v>
      </c>
      <c r="B2785" s="103">
        <v>2021</v>
      </c>
      <c r="C2785" s="103" t="s">
        <v>82</v>
      </c>
      <c r="D2785" s="103"/>
      <c r="E2785" s="109"/>
      <c r="F2785" s="109"/>
      <c r="G2785" s="110" t="s">
        <v>65</v>
      </c>
      <c r="H2785" s="132">
        <v>1860.0497</v>
      </c>
      <c r="I2785" s="132">
        <v>1876.7483999999999</v>
      </c>
      <c r="J2785" s="133">
        <v>3736.7979999999998</v>
      </c>
      <c r="K2785" s="112">
        <v>1462</v>
      </c>
      <c r="L2785" s="112">
        <v>1431</v>
      </c>
      <c r="M2785" s="112">
        <v>91</v>
      </c>
      <c r="N2785" s="112">
        <v>2984</v>
      </c>
      <c r="O2785" s="112">
        <v>696</v>
      </c>
      <c r="P2785" s="112">
        <v>699</v>
      </c>
      <c r="Q2785" s="112">
        <v>40</v>
      </c>
      <c r="R2785" s="113">
        <v>1435</v>
      </c>
      <c r="S2785" s="94">
        <f>Table1[[#This Row],[Female Voters]]/Table1[[#This Row],[Female Population]]</f>
        <v>0.78600050310483638</v>
      </c>
      <c r="T2785" s="94">
        <f>Table1[[#This Row],[Male Voters]]/Table1[[#This Row],[Male Population]]</f>
        <v>0.76248899426263006</v>
      </c>
      <c r="U2785" s="94">
        <f>Table1[[#This Row],[Total Voters]]/Table1[[#This Row],[Total Population]]</f>
        <v>0.79854463634373607</v>
      </c>
      <c r="V2785" s="94">
        <f>Table1[[#This Row],[Female Ballots]]/Table1[[#This Row],[Female Population]]</f>
        <v>0.37418355004170051</v>
      </c>
      <c r="W2785" s="94">
        <f>Table1[[#This Row],[Male Ballots]]/Table1[[#This Row],[Male Population]]</f>
        <v>0.37245269531067671</v>
      </c>
      <c r="X2785" s="94">
        <f>Table1[[#This Row],[Total Ballots]]/Table1[[#This Row],[Total Population]]</f>
        <v>0.38401861700846557</v>
      </c>
      <c r="Y2785" s="94">
        <f>Table1[[#This Row],[Female Ballots]]/Table1[[#This Row],[Female Voters]]</f>
        <v>0.47606019151846785</v>
      </c>
      <c r="Z2785" s="95">
        <f>Table1[[#This Row],[Male Ballots]]/Table1[[#This Row],[Male Voters]]</f>
        <v>0.48846960167714887</v>
      </c>
      <c r="AA2785" s="94">
        <f>Table1[[#This Row],[Total Ballots]]/Table1[[#This Row],[Total Voters]]</f>
        <v>0.4808981233243968</v>
      </c>
    </row>
    <row r="2786" spans="1:27" s="7" customFormat="1" x14ac:dyDescent="0.35">
      <c r="A2786" s="102" t="s">
        <v>57</v>
      </c>
      <c r="B2786" s="103">
        <v>2021</v>
      </c>
      <c r="C2786" s="103" t="s">
        <v>82</v>
      </c>
      <c r="D2786" s="103"/>
      <c r="E2786" s="109"/>
      <c r="F2786" s="109"/>
      <c r="G2786" s="110" t="s">
        <v>66</v>
      </c>
      <c r="H2786" s="132">
        <v>2234.5249999999996</v>
      </c>
      <c r="I2786" s="132">
        <v>2091.4704000000002</v>
      </c>
      <c r="J2786" s="133">
        <v>4325.9960000000001</v>
      </c>
      <c r="K2786" s="112">
        <v>1798</v>
      </c>
      <c r="L2786" s="112">
        <v>1698</v>
      </c>
      <c r="M2786" s="112">
        <v>79</v>
      </c>
      <c r="N2786" s="112">
        <v>3575</v>
      </c>
      <c r="O2786" s="112">
        <v>1082</v>
      </c>
      <c r="P2786" s="112">
        <v>981</v>
      </c>
      <c r="Q2786" s="112">
        <v>34</v>
      </c>
      <c r="R2786" s="113">
        <v>2097</v>
      </c>
      <c r="S2786" s="94">
        <f>Table1[[#This Row],[Female Voters]]/Table1[[#This Row],[Female Population]]</f>
        <v>0.804645282554458</v>
      </c>
      <c r="T2786" s="94">
        <f>Table1[[#This Row],[Male Voters]]/Table1[[#This Row],[Male Population]]</f>
        <v>0.81186900852146882</v>
      </c>
      <c r="U2786" s="94">
        <f>Table1[[#This Row],[Total Voters]]/Table1[[#This Row],[Total Population]]</f>
        <v>0.82639928469651847</v>
      </c>
      <c r="V2786" s="94">
        <f>Table1[[#This Row],[Female Ballots]]/Table1[[#This Row],[Female Population]]</f>
        <v>0.48421924122576393</v>
      </c>
      <c r="W2786" s="94">
        <f>Table1[[#This Row],[Male Ballots]]/Table1[[#This Row],[Male Population]]</f>
        <v>0.46904799608925851</v>
      </c>
      <c r="X2786" s="94">
        <f>Table1[[#This Row],[Total Ballots]]/Table1[[#This Row],[Total Population]]</f>
        <v>0.4847438601422655</v>
      </c>
      <c r="Y2786" s="94">
        <f>Table1[[#This Row],[Female Ballots]]/Table1[[#This Row],[Female Voters]]</f>
        <v>0.60177975528364847</v>
      </c>
      <c r="Z2786" s="95">
        <f>Table1[[#This Row],[Male Ballots]]/Table1[[#This Row],[Male Voters]]</f>
        <v>0.57773851590106007</v>
      </c>
      <c r="AA2786" s="94">
        <f>Table1[[#This Row],[Total Ballots]]/Table1[[#This Row],[Total Voters]]</f>
        <v>0.58657342657342659</v>
      </c>
    </row>
    <row r="2787" spans="1:27" s="7" customFormat="1" x14ac:dyDescent="0.35">
      <c r="A2787" s="102" t="s">
        <v>57</v>
      </c>
      <c r="B2787" s="103">
        <v>2021</v>
      </c>
      <c r="C2787" s="103" t="s">
        <v>82</v>
      </c>
      <c r="D2787" s="103"/>
      <c r="E2787" s="109"/>
      <c r="F2787" s="109"/>
      <c r="G2787" s="110" t="s">
        <v>67</v>
      </c>
      <c r="H2787" s="132">
        <v>3234.2736999999997</v>
      </c>
      <c r="I2787" s="132">
        <v>2897.9362999999998</v>
      </c>
      <c r="J2787" s="133">
        <v>6132.2107000000005</v>
      </c>
      <c r="K2787" s="112">
        <v>2698</v>
      </c>
      <c r="L2787" s="112">
        <v>2457</v>
      </c>
      <c r="M2787" s="112">
        <v>74</v>
      </c>
      <c r="N2787" s="112">
        <v>5229</v>
      </c>
      <c r="O2787" s="112">
        <v>1933</v>
      </c>
      <c r="P2787" s="112">
        <v>1817</v>
      </c>
      <c r="Q2787" s="112">
        <v>43</v>
      </c>
      <c r="R2787" s="113">
        <v>3793</v>
      </c>
      <c r="S2787" s="94">
        <f>Table1[[#This Row],[Female Voters]]/Table1[[#This Row],[Female Population]]</f>
        <v>0.83419037788916883</v>
      </c>
      <c r="T2787" s="94">
        <f>Table1[[#This Row],[Male Voters]]/Table1[[#This Row],[Male Population]]</f>
        <v>0.84784472315695836</v>
      </c>
      <c r="U2787" s="94">
        <f>Table1[[#This Row],[Total Voters]]/Table1[[#This Row],[Total Population]]</f>
        <v>0.8527104262741656</v>
      </c>
      <c r="V2787" s="94">
        <f>Table1[[#This Row],[Female Ballots]]/Table1[[#This Row],[Female Population]]</f>
        <v>0.59766123071155053</v>
      </c>
      <c r="W2787" s="94">
        <f>Table1[[#This Row],[Male Ballots]]/Table1[[#This Row],[Male Population]]</f>
        <v>0.62699790882221951</v>
      </c>
      <c r="X2787" s="94">
        <f>Table1[[#This Row],[Total Ballots]]/Table1[[#This Row],[Total Population]]</f>
        <v>0.61853712886936507</v>
      </c>
      <c r="Y2787" s="94">
        <f>Table1[[#This Row],[Female Ballots]]/Table1[[#This Row],[Female Voters]]</f>
        <v>0.7164566345441068</v>
      </c>
      <c r="Z2787" s="95">
        <f>Table1[[#This Row],[Male Ballots]]/Table1[[#This Row],[Male Voters]]</f>
        <v>0.73951973951973948</v>
      </c>
      <c r="AA2787" s="94">
        <f>Table1[[#This Row],[Total Ballots]]/Table1[[#This Row],[Total Voters]]</f>
        <v>0.72537770128131573</v>
      </c>
    </row>
    <row r="2788" spans="1:27" s="7" customFormat="1" x14ac:dyDescent="0.35">
      <c r="A2788" s="102" t="s">
        <v>58</v>
      </c>
      <c r="B2788" s="103">
        <v>2021</v>
      </c>
      <c r="C2788" s="103" t="s">
        <v>82</v>
      </c>
      <c r="D2788" s="103"/>
      <c r="E2788" s="109"/>
      <c r="F2788" s="109"/>
      <c r="G2788" s="110" t="s">
        <v>79</v>
      </c>
      <c r="H2788" s="132">
        <v>94129.873000000007</v>
      </c>
      <c r="I2788" s="132">
        <v>92945.205999999991</v>
      </c>
      <c r="J2788" s="133">
        <v>187075.07900000003</v>
      </c>
      <c r="K2788" s="104">
        <v>66580</v>
      </c>
      <c r="L2788" s="104">
        <v>59275</v>
      </c>
      <c r="M2788" s="104">
        <v>1510</v>
      </c>
      <c r="N2788" s="104">
        <v>127365</v>
      </c>
      <c r="O2788" s="104">
        <v>21172</v>
      </c>
      <c r="P2788" s="104">
        <v>19356</v>
      </c>
      <c r="Q2788" s="104">
        <v>315</v>
      </c>
      <c r="R2788" s="104">
        <v>40843</v>
      </c>
      <c r="S2788" s="94">
        <f>Table1[[#This Row],[Female Voters]]/Table1[[#This Row],[Female Population]]</f>
        <v>0.70732061860956719</v>
      </c>
      <c r="T2788" s="94">
        <f>Table1[[#This Row],[Male Voters]]/Table1[[#This Row],[Male Population]]</f>
        <v>0.63774133762208252</v>
      </c>
      <c r="U2788" s="94">
        <f>Table1[[#This Row],[Total Voters]]/Table1[[#This Row],[Total Population]]</f>
        <v>0.68082291174657195</v>
      </c>
      <c r="V2788" s="94">
        <f>Table1[[#This Row],[Female Ballots]]/Table1[[#This Row],[Female Population]]</f>
        <v>0.22492328232504891</v>
      </c>
      <c r="W2788" s="94">
        <f>Table1[[#This Row],[Male Ballots]]/Table1[[#This Row],[Male Population]]</f>
        <v>0.20825173059490559</v>
      </c>
      <c r="X2788" s="94">
        <f>Table1[[#This Row],[Total Ballots]]/Table1[[#This Row],[Total Population]]</f>
        <v>0.21832410932725033</v>
      </c>
      <c r="Y2788" s="94">
        <f>Table1[[#This Row],[Female Ballots]]/Table1[[#This Row],[Female Voters]]</f>
        <v>0.31799339140883148</v>
      </c>
      <c r="Z2788" s="95">
        <f>Table1[[#This Row],[Male Ballots]]/Table1[[#This Row],[Male Voters]]</f>
        <v>0.32654576128215945</v>
      </c>
      <c r="AA2788" s="94">
        <f>Table1[[#This Row],[Total Ballots]]/Table1[[#This Row],[Total Voters]]</f>
        <v>0.32067679503788327</v>
      </c>
    </row>
    <row r="2789" spans="1:27" s="7" customFormat="1" x14ac:dyDescent="0.35">
      <c r="A2789" s="102" t="s">
        <v>58</v>
      </c>
      <c r="B2789" s="103">
        <v>2021</v>
      </c>
      <c r="C2789" s="103" t="s">
        <v>82</v>
      </c>
      <c r="D2789" s="103"/>
      <c r="E2789" s="109"/>
      <c r="F2789" s="109"/>
      <c r="G2789" s="110" t="s">
        <v>62</v>
      </c>
      <c r="H2789" s="132">
        <v>12284.824999999999</v>
      </c>
      <c r="I2789" s="132">
        <v>12863.259</v>
      </c>
      <c r="J2789" s="133">
        <v>25148.084999999999</v>
      </c>
      <c r="K2789" s="112">
        <v>7610</v>
      </c>
      <c r="L2789" s="112">
        <v>7085</v>
      </c>
      <c r="M2789" s="112">
        <v>281</v>
      </c>
      <c r="N2789" s="112">
        <v>14976</v>
      </c>
      <c r="O2789" s="112">
        <v>779</v>
      </c>
      <c r="P2789" s="112">
        <v>762</v>
      </c>
      <c r="Q2789" s="112">
        <v>31</v>
      </c>
      <c r="R2789" s="113">
        <v>1572</v>
      </c>
      <c r="S2789" s="94">
        <f>Table1[[#This Row],[Female Voters]]/Table1[[#This Row],[Female Population]]</f>
        <v>0.61946344372019957</v>
      </c>
      <c r="T2789" s="94">
        <f>Table1[[#This Row],[Male Voters]]/Table1[[#This Row],[Male Population]]</f>
        <v>0.55079354306711847</v>
      </c>
      <c r="U2789" s="94">
        <f>Table1[[#This Row],[Total Voters]]/Table1[[#This Row],[Total Population]]</f>
        <v>0.59551254101455442</v>
      </c>
      <c r="V2789" s="94">
        <f>Table1[[#This Row],[Female Ballots]]/Table1[[#This Row],[Female Population]]</f>
        <v>6.3411566709334483E-2</v>
      </c>
      <c r="W2789" s="94">
        <f>Table1[[#This Row],[Male Ballots]]/Table1[[#This Row],[Male Population]]</f>
        <v>5.9238486918439567E-2</v>
      </c>
      <c r="X2789" s="94">
        <f>Table1[[#This Row],[Total Ballots]]/Table1[[#This Row],[Total Population]]</f>
        <v>6.2509729866111086E-2</v>
      </c>
      <c r="Y2789" s="94">
        <f>Table1[[#This Row],[Female Ballots]]/Table1[[#This Row],[Female Voters]]</f>
        <v>0.102365308804205</v>
      </c>
      <c r="Z2789" s="95">
        <f>Table1[[#This Row],[Male Ballots]]/Table1[[#This Row],[Male Voters]]</f>
        <v>0.10755116443189838</v>
      </c>
      <c r="AA2789" s="94">
        <f>Table1[[#This Row],[Total Ballots]]/Table1[[#This Row],[Total Voters]]</f>
        <v>0.10496794871794872</v>
      </c>
    </row>
    <row r="2790" spans="1:27" s="7" customFormat="1" x14ac:dyDescent="0.35">
      <c r="A2790" s="102" t="s">
        <v>58</v>
      </c>
      <c r="B2790" s="103">
        <v>2021</v>
      </c>
      <c r="C2790" s="103" t="s">
        <v>82</v>
      </c>
      <c r="D2790" s="103"/>
      <c r="E2790" s="109"/>
      <c r="F2790" s="109"/>
      <c r="G2790" s="110" t="s">
        <v>63</v>
      </c>
      <c r="H2790" s="132">
        <v>16942.582000000002</v>
      </c>
      <c r="I2790" s="132">
        <v>17667.892</v>
      </c>
      <c r="J2790" s="133">
        <v>34610.47</v>
      </c>
      <c r="K2790" s="112">
        <v>12159</v>
      </c>
      <c r="L2790" s="112">
        <v>10722</v>
      </c>
      <c r="M2790" s="112">
        <v>333</v>
      </c>
      <c r="N2790" s="112">
        <v>23214</v>
      </c>
      <c r="O2790" s="112">
        <v>1497</v>
      </c>
      <c r="P2790" s="112">
        <v>1338</v>
      </c>
      <c r="Q2790" s="112">
        <v>51</v>
      </c>
      <c r="R2790" s="113">
        <v>2886</v>
      </c>
      <c r="S2790" s="94">
        <f>Table1[[#This Row],[Female Voters]]/Table1[[#This Row],[Female Population]]</f>
        <v>0.71765920920435844</v>
      </c>
      <c r="T2790" s="94">
        <f>Table1[[#This Row],[Male Voters]]/Table1[[#This Row],[Male Population]]</f>
        <v>0.60686356923621676</v>
      </c>
      <c r="U2790" s="94">
        <f>Table1[[#This Row],[Total Voters]]/Table1[[#This Row],[Total Population]]</f>
        <v>0.67072189427072215</v>
      </c>
      <c r="V2790" s="94">
        <f>Table1[[#This Row],[Female Ballots]]/Table1[[#This Row],[Female Population]]</f>
        <v>8.8357252749315288E-2</v>
      </c>
      <c r="W2790" s="94">
        <f>Table1[[#This Row],[Male Ballots]]/Table1[[#This Row],[Male Population]]</f>
        <v>7.573059649674109E-2</v>
      </c>
      <c r="X2790" s="94">
        <f>Table1[[#This Row],[Total Ballots]]/Table1[[#This Row],[Total Population]]</f>
        <v>8.3385172174778324E-2</v>
      </c>
      <c r="Y2790" s="94">
        <f>Table1[[#This Row],[Female Ballots]]/Table1[[#This Row],[Female Voters]]</f>
        <v>0.1231186775228226</v>
      </c>
      <c r="Z2790" s="95">
        <f>Table1[[#This Row],[Male Ballots]]/Table1[[#This Row],[Male Voters]]</f>
        <v>0.12479015109121433</v>
      </c>
      <c r="AA2790" s="94">
        <f>Table1[[#This Row],[Total Ballots]]/Table1[[#This Row],[Total Voters]]</f>
        <v>0.12432153011113983</v>
      </c>
    </row>
    <row r="2791" spans="1:27" s="7" customFormat="1" x14ac:dyDescent="0.35">
      <c r="A2791" s="102" t="s">
        <v>58</v>
      </c>
      <c r="B2791" s="103">
        <v>2021</v>
      </c>
      <c r="C2791" s="103" t="s">
        <v>82</v>
      </c>
      <c r="D2791" s="103"/>
      <c r="E2791" s="109"/>
      <c r="F2791" s="109"/>
      <c r="G2791" s="110" t="s">
        <v>64</v>
      </c>
      <c r="H2791" s="132">
        <v>15991.565000000001</v>
      </c>
      <c r="I2791" s="132">
        <v>16147.798000000001</v>
      </c>
      <c r="J2791" s="133">
        <v>32139.370000000003</v>
      </c>
      <c r="K2791" s="112">
        <v>10421</v>
      </c>
      <c r="L2791" s="112">
        <v>9271</v>
      </c>
      <c r="M2791" s="112">
        <v>231</v>
      </c>
      <c r="N2791" s="112">
        <v>19923</v>
      </c>
      <c r="O2791" s="112">
        <v>2278</v>
      </c>
      <c r="P2791" s="112">
        <v>2059</v>
      </c>
      <c r="Q2791" s="112">
        <v>39</v>
      </c>
      <c r="R2791" s="113">
        <v>4376</v>
      </c>
      <c r="S2791" s="94">
        <f>Table1[[#This Row],[Female Voters]]/Table1[[#This Row],[Female Population]]</f>
        <v>0.6516560449211819</v>
      </c>
      <c r="T2791" s="94">
        <f>Table1[[#This Row],[Male Voters]]/Table1[[#This Row],[Male Population]]</f>
        <v>0.57413400885990773</v>
      </c>
      <c r="U2791" s="94">
        <f>Table1[[#This Row],[Total Voters]]/Table1[[#This Row],[Total Population]]</f>
        <v>0.61989391826908857</v>
      </c>
      <c r="V2791" s="94">
        <f>Table1[[#This Row],[Female Ballots]]/Table1[[#This Row],[Female Population]]</f>
        <v>0.14245009791099245</v>
      </c>
      <c r="W2791" s="94">
        <f>Table1[[#This Row],[Male Ballots]]/Table1[[#This Row],[Male Population]]</f>
        <v>0.12750964558759031</v>
      </c>
      <c r="X2791" s="94">
        <f>Table1[[#This Row],[Total Ballots]]/Table1[[#This Row],[Total Population]]</f>
        <v>0.13615699374318785</v>
      </c>
      <c r="Y2791" s="94">
        <f>Table1[[#This Row],[Female Ballots]]/Table1[[#This Row],[Female Voters]]</f>
        <v>0.21859706362153344</v>
      </c>
      <c r="Z2791" s="95">
        <f>Table1[[#This Row],[Male Ballots]]/Table1[[#This Row],[Male Voters]]</f>
        <v>0.22209038938625822</v>
      </c>
      <c r="AA2791" s="94">
        <f>Table1[[#This Row],[Total Ballots]]/Table1[[#This Row],[Total Voters]]</f>
        <v>0.21964563569743512</v>
      </c>
    </row>
    <row r="2792" spans="1:27" s="7" customFormat="1" x14ac:dyDescent="0.35">
      <c r="A2792" s="102" t="s">
        <v>58</v>
      </c>
      <c r="B2792" s="103">
        <v>2021</v>
      </c>
      <c r="C2792" s="103" t="s">
        <v>82</v>
      </c>
      <c r="D2792" s="103"/>
      <c r="E2792" s="109"/>
      <c r="F2792" s="109"/>
      <c r="G2792" s="110" t="s">
        <v>65</v>
      </c>
      <c r="H2792" s="132">
        <v>14238.815999999999</v>
      </c>
      <c r="I2792" s="132">
        <v>14276.648999999999</v>
      </c>
      <c r="J2792" s="133">
        <v>28515.46</v>
      </c>
      <c r="K2792" s="112">
        <v>9071</v>
      </c>
      <c r="L2792" s="112">
        <v>8059</v>
      </c>
      <c r="M2792" s="112">
        <v>202</v>
      </c>
      <c r="N2792" s="112">
        <v>17332</v>
      </c>
      <c r="O2792" s="112">
        <v>2676</v>
      </c>
      <c r="P2792" s="112">
        <v>2408</v>
      </c>
      <c r="Q2792" s="112">
        <v>56</v>
      </c>
      <c r="R2792" s="113">
        <v>5140</v>
      </c>
      <c r="S2792" s="94">
        <f>Table1[[#This Row],[Female Voters]]/Table1[[#This Row],[Female Population]]</f>
        <v>0.63706139611608159</v>
      </c>
      <c r="T2792" s="94">
        <f>Table1[[#This Row],[Male Voters]]/Table1[[#This Row],[Male Population]]</f>
        <v>0.5644882072816948</v>
      </c>
      <c r="U2792" s="94">
        <f>Table1[[#This Row],[Total Voters]]/Table1[[#This Row],[Total Population]]</f>
        <v>0.60781064026321163</v>
      </c>
      <c r="V2792" s="94">
        <f>Table1[[#This Row],[Female Ballots]]/Table1[[#This Row],[Female Population]]</f>
        <v>0.18793697453496136</v>
      </c>
      <c r="W2792" s="94">
        <f>Table1[[#This Row],[Male Ballots]]/Table1[[#This Row],[Male Population]]</f>
        <v>0.16866703103788572</v>
      </c>
      <c r="X2792" s="94">
        <f>Table1[[#This Row],[Total Ballots]]/Table1[[#This Row],[Total Population]]</f>
        <v>0.18025309779326723</v>
      </c>
      <c r="Y2792" s="94">
        <f>Table1[[#This Row],[Female Ballots]]/Table1[[#This Row],[Female Voters]]</f>
        <v>0.29500606327858009</v>
      </c>
      <c r="Z2792" s="95">
        <f>Table1[[#This Row],[Male Ballots]]/Table1[[#This Row],[Male Voters]]</f>
        <v>0.29879637672167764</v>
      </c>
      <c r="AA2792" s="94">
        <f>Table1[[#This Row],[Total Ballots]]/Table1[[#This Row],[Total Voters]]</f>
        <v>0.29656127394414955</v>
      </c>
    </row>
    <row r="2793" spans="1:27" s="7" customFormat="1" x14ac:dyDescent="0.35">
      <c r="A2793" s="102" t="s">
        <v>58</v>
      </c>
      <c r="B2793" s="103">
        <v>2021</v>
      </c>
      <c r="C2793" s="103" t="s">
        <v>82</v>
      </c>
      <c r="D2793" s="103"/>
      <c r="E2793" s="109"/>
      <c r="F2793" s="109"/>
      <c r="G2793" s="110" t="s">
        <v>66</v>
      </c>
      <c r="H2793" s="132">
        <v>14157.179</v>
      </c>
      <c r="I2793" s="132">
        <v>14065.359</v>
      </c>
      <c r="J2793" s="133">
        <v>28222.54</v>
      </c>
      <c r="K2793" s="112">
        <v>10359</v>
      </c>
      <c r="L2793" s="112">
        <v>9611</v>
      </c>
      <c r="M2793" s="112">
        <v>221</v>
      </c>
      <c r="N2793" s="112">
        <v>20191</v>
      </c>
      <c r="O2793" s="112">
        <v>4220</v>
      </c>
      <c r="P2793" s="112">
        <v>3987</v>
      </c>
      <c r="Q2793" s="112">
        <v>61</v>
      </c>
      <c r="R2793" s="113">
        <v>8268</v>
      </c>
      <c r="S2793" s="94">
        <f>Table1[[#This Row],[Female Voters]]/Table1[[#This Row],[Female Population]]</f>
        <v>0.73171357090279077</v>
      </c>
      <c r="T2793" s="94">
        <f>Table1[[#This Row],[Male Voters]]/Table1[[#This Row],[Male Population]]</f>
        <v>0.68330996741711314</v>
      </c>
      <c r="U2793" s="94">
        <f>Table1[[#This Row],[Total Voters]]/Table1[[#This Row],[Total Population]]</f>
        <v>0.71542107832959045</v>
      </c>
      <c r="V2793" s="94">
        <f>Table1[[#This Row],[Female Ballots]]/Table1[[#This Row],[Female Population]]</f>
        <v>0.29808198370593464</v>
      </c>
      <c r="W2793" s="94">
        <f>Table1[[#This Row],[Male Ballots]]/Table1[[#This Row],[Male Population]]</f>
        <v>0.28346237021038706</v>
      </c>
      <c r="X2793" s="94">
        <f>Table1[[#This Row],[Total Ballots]]/Table1[[#This Row],[Total Population]]</f>
        <v>0.29295733126784479</v>
      </c>
      <c r="Y2793" s="94">
        <f>Table1[[#This Row],[Female Ballots]]/Table1[[#This Row],[Female Voters]]</f>
        <v>0.40737522926923447</v>
      </c>
      <c r="Z2793" s="95">
        <f>Table1[[#This Row],[Male Ballots]]/Table1[[#This Row],[Male Voters]]</f>
        <v>0.41483716574758089</v>
      </c>
      <c r="AA2793" s="94">
        <f>Table1[[#This Row],[Total Ballots]]/Table1[[#This Row],[Total Voters]]</f>
        <v>0.40948937645485611</v>
      </c>
    </row>
    <row r="2794" spans="1:27" s="7" customFormat="1" x14ac:dyDescent="0.35">
      <c r="A2794" s="102" t="s">
        <v>58</v>
      </c>
      <c r="B2794" s="103">
        <v>2021</v>
      </c>
      <c r="C2794" s="103" t="s">
        <v>82</v>
      </c>
      <c r="D2794" s="103"/>
      <c r="E2794" s="109"/>
      <c r="F2794" s="109"/>
      <c r="G2794" s="110" t="s">
        <v>67</v>
      </c>
      <c r="H2794" s="132">
        <v>20514.905999999999</v>
      </c>
      <c r="I2794" s="132">
        <v>17924.249</v>
      </c>
      <c r="J2794" s="133">
        <v>38439.153999999995</v>
      </c>
      <c r="K2794" s="112">
        <v>16960</v>
      </c>
      <c r="L2794" s="112">
        <v>14527</v>
      </c>
      <c r="M2794" s="112">
        <v>242</v>
      </c>
      <c r="N2794" s="112">
        <v>31729</v>
      </c>
      <c r="O2794" s="112">
        <v>9722</v>
      </c>
      <c r="P2794" s="112">
        <v>8802</v>
      </c>
      <c r="Q2794" s="112">
        <v>77</v>
      </c>
      <c r="R2794" s="113">
        <v>18601</v>
      </c>
      <c r="S2794" s="94">
        <f>Table1[[#This Row],[Female Voters]]/Table1[[#This Row],[Female Population]]</f>
        <v>0.82671594985616803</v>
      </c>
      <c r="T2794" s="94">
        <f>Table1[[#This Row],[Male Voters]]/Table1[[#This Row],[Male Population]]</f>
        <v>0.81046631298192751</v>
      </c>
      <c r="U2794" s="94">
        <f>Table1[[#This Row],[Total Voters]]/Table1[[#This Row],[Total Population]]</f>
        <v>0.82543439951878239</v>
      </c>
      <c r="V2794" s="94">
        <f>Table1[[#This Row],[Female Ballots]]/Table1[[#This Row],[Female Population]]</f>
        <v>0.47389931984090011</v>
      </c>
      <c r="W2794" s="94">
        <f>Table1[[#This Row],[Male Ballots]]/Table1[[#This Row],[Male Population]]</f>
        <v>0.49106659921986134</v>
      </c>
      <c r="X2794" s="94">
        <f>Table1[[#This Row],[Total Ballots]]/Table1[[#This Row],[Total Population]]</f>
        <v>0.48390763230637185</v>
      </c>
      <c r="Y2794" s="94">
        <f>Table1[[#This Row],[Female Ballots]]/Table1[[#This Row],[Female Voters]]</f>
        <v>0.57323113207547172</v>
      </c>
      <c r="Z2794" s="95">
        <f>Table1[[#This Row],[Male Ballots]]/Table1[[#This Row],[Male Voters]]</f>
        <v>0.60590624354649958</v>
      </c>
      <c r="AA2794" s="94">
        <f>Table1[[#This Row],[Total Ballots]]/Table1[[#This Row],[Total Voters]]</f>
        <v>0.58624602099026124</v>
      </c>
    </row>
    <row r="2795" spans="1:27" s="7" customFormat="1" x14ac:dyDescent="0.35">
      <c r="A2795" s="102" t="s">
        <v>68</v>
      </c>
      <c r="B2795" s="103">
        <v>2021</v>
      </c>
      <c r="C2795" s="103" t="s">
        <v>82</v>
      </c>
      <c r="D2795" s="103"/>
      <c r="E2795" s="109"/>
      <c r="F2795" s="109"/>
      <c r="G2795" s="110" t="s">
        <v>79</v>
      </c>
      <c r="H2795" s="132">
        <v>3072577.12</v>
      </c>
      <c r="I2795" s="132">
        <v>3014405.87</v>
      </c>
      <c r="J2795" s="133">
        <v>6086982.8900000006</v>
      </c>
      <c r="K2795" s="104">
        <v>2431361</v>
      </c>
      <c r="L2795" s="104">
        <v>2286856</v>
      </c>
      <c r="M2795" s="104">
        <v>95208</v>
      </c>
      <c r="N2795" s="104">
        <v>4813425</v>
      </c>
      <c r="O2795" s="112">
        <v>974025</v>
      </c>
      <c r="P2795" s="112">
        <v>895114</v>
      </c>
      <c r="Q2795" s="112">
        <v>27061</v>
      </c>
      <c r="R2795" s="113">
        <v>1896200</v>
      </c>
      <c r="S2795" s="94">
        <f>Table1[[#This Row],[Female Voters]]/Table1[[#This Row],[Female Population]]</f>
        <v>0.79130999973077976</v>
      </c>
      <c r="T2795" s="94">
        <f>Table1[[#This Row],[Male Voters]]/Table1[[#This Row],[Male Population]]</f>
        <v>0.7586423655683765</v>
      </c>
      <c r="U2795" s="94">
        <f>Table1[[#This Row],[Total Voters]]/Table1[[#This Row],[Total Population]]</f>
        <v>0.79077353871122835</v>
      </c>
      <c r="V2795" s="94">
        <f>Table1[[#This Row],[Female Ballots]]/Table1[[#This Row],[Female Population]]</f>
        <v>0.31700587551078296</v>
      </c>
      <c r="W2795" s="94">
        <f>Table1[[#This Row],[Male Ballots]]/Table1[[#This Row],[Male Population]]</f>
        <v>0.29694541432139659</v>
      </c>
      <c r="X2795" s="94">
        <f>Table1[[#This Row],[Total Ballots]]/Table1[[#This Row],[Total Population]]</f>
        <v>0.31151722195821713</v>
      </c>
      <c r="Y2795" s="94">
        <f>Table1[[#This Row],[Female Ballots]]/Table1[[#This Row],[Female Voters]]</f>
        <v>0.40060895934416979</v>
      </c>
      <c r="Z2795" s="95">
        <f>Table1[[#This Row],[Male Ballots]]/Table1[[#This Row],[Male Voters]]</f>
        <v>0.3914168622772925</v>
      </c>
      <c r="AA2795" s="94">
        <f>Table1[[#This Row],[Total Ballots]]/Table1[[#This Row],[Total Voters]]</f>
        <v>0.393939866103658</v>
      </c>
    </row>
    <row r="2796" spans="1:27" s="7" customFormat="1" x14ac:dyDescent="0.35">
      <c r="A2796" s="102" t="s">
        <v>68</v>
      </c>
      <c r="B2796" s="103">
        <v>2021</v>
      </c>
      <c r="C2796" s="103" t="s">
        <v>82</v>
      </c>
      <c r="D2796" s="103"/>
      <c r="E2796" s="109"/>
      <c r="F2796" s="109"/>
      <c r="G2796" s="110" t="s">
        <v>62</v>
      </c>
      <c r="H2796" s="132">
        <v>332145.25999999995</v>
      </c>
      <c r="I2796" s="132">
        <v>355221.83999999997</v>
      </c>
      <c r="J2796" s="133">
        <v>687366.99</v>
      </c>
      <c r="K2796" s="104">
        <v>214412</v>
      </c>
      <c r="L2796" s="104">
        <v>211973</v>
      </c>
      <c r="M2796" s="104">
        <v>15964</v>
      </c>
      <c r="N2796" s="112">
        <v>442349</v>
      </c>
      <c r="O2796" s="112">
        <v>33560</v>
      </c>
      <c r="P2796" s="112">
        <v>33123</v>
      </c>
      <c r="Q2796" s="112">
        <v>3158</v>
      </c>
      <c r="R2796" s="113">
        <v>69841</v>
      </c>
      <c r="S2796" s="94">
        <f>Table1[[#This Row],[Female Voters]]/Table1[[#This Row],[Female Population]]</f>
        <v>0.64553683529910988</v>
      </c>
      <c r="T2796" s="94">
        <f>Table1[[#This Row],[Male Voters]]/Table1[[#This Row],[Male Population]]</f>
        <v>0.59673414224756005</v>
      </c>
      <c r="U2796" s="94">
        <f>Table1[[#This Row],[Total Voters]]/Table1[[#This Row],[Total Population]]</f>
        <v>0.64354123260996288</v>
      </c>
      <c r="V2796" s="94">
        <f>Table1[[#This Row],[Female Ballots]]/Table1[[#This Row],[Female Population]]</f>
        <v>0.10104012924947357</v>
      </c>
      <c r="W2796" s="94">
        <f>Table1[[#This Row],[Male Ballots]]/Table1[[#This Row],[Male Population]]</f>
        <v>9.3245955822986573E-2</v>
      </c>
      <c r="X2796" s="94">
        <f>Table1[[#This Row],[Total Ballots]]/Table1[[#This Row],[Total Population]]</f>
        <v>0.10160656682102234</v>
      </c>
      <c r="Y2796" s="94">
        <f>Table1[[#This Row],[Female Ballots]]/Table1[[#This Row],[Female Voters]]</f>
        <v>0.1565210902374867</v>
      </c>
      <c r="Z2796" s="95">
        <f>Table1[[#This Row],[Male Ballots]]/Table1[[#This Row],[Male Voters]]</f>
        <v>0.1562604671349653</v>
      </c>
      <c r="AA2796" s="94">
        <f>Table1[[#This Row],[Total Ballots]]/Table1[[#This Row],[Total Voters]]</f>
        <v>0.15788664606453276</v>
      </c>
    </row>
    <row r="2797" spans="1:27" s="7" customFormat="1" x14ac:dyDescent="0.35">
      <c r="A2797" s="102" t="s">
        <v>68</v>
      </c>
      <c r="B2797" s="103">
        <v>2021</v>
      </c>
      <c r="C2797" s="103" t="s">
        <v>82</v>
      </c>
      <c r="D2797" s="103"/>
      <c r="E2797" s="109"/>
      <c r="F2797" s="109"/>
      <c r="G2797" s="110" t="s">
        <v>63</v>
      </c>
      <c r="H2797" s="132">
        <v>548420.1</v>
      </c>
      <c r="I2797" s="132">
        <v>580546.30000000005</v>
      </c>
      <c r="J2797" s="133">
        <v>1128966.5</v>
      </c>
      <c r="K2797" s="112">
        <v>405465</v>
      </c>
      <c r="L2797" s="112">
        <v>399408</v>
      </c>
      <c r="M2797" s="112">
        <v>25011</v>
      </c>
      <c r="N2797" s="112">
        <v>829884</v>
      </c>
      <c r="O2797" s="112">
        <v>88711</v>
      </c>
      <c r="P2797" s="112">
        <v>81554</v>
      </c>
      <c r="Q2797" s="112">
        <v>6675</v>
      </c>
      <c r="R2797" s="113">
        <v>176940</v>
      </c>
      <c r="S2797" s="94">
        <f>Table1[[#This Row],[Female Voters]]/Table1[[#This Row],[Female Population]]</f>
        <v>0.73933285815016625</v>
      </c>
      <c r="T2797" s="94">
        <f>Table1[[#This Row],[Male Voters]]/Table1[[#This Row],[Male Population]]</f>
        <v>0.68798647067425966</v>
      </c>
      <c r="U2797" s="94">
        <f>Table1[[#This Row],[Total Voters]]/Table1[[#This Row],[Total Population]]</f>
        <v>0.73508292761565552</v>
      </c>
      <c r="V2797" s="94">
        <f>Table1[[#This Row],[Female Ballots]]/Table1[[#This Row],[Female Population]]</f>
        <v>0.16175738270716192</v>
      </c>
      <c r="W2797" s="94">
        <f>Table1[[#This Row],[Male Ballots]]/Table1[[#This Row],[Male Population]]</f>
        <v>0.14047802905642495</v>
      </c>
      <c r="X2797" s="94">
        <f>Table1[[#This Row],[Total Ballots]]/Table1[[#This Row],[Total Population]]</f>
        <v>0.15672741396666776</v>
      </c>
      <c r="Y2797" s="94">
        <f>Table1[[#This Row],[Female Ballots]]/Table1[[#This Row],[Female Voters]]</f>
        <v>0.21878830478586314</v>
      </c>
      <c r="Z2797" s="95">
        <f>Table1[[#This Row],[Male Ballots]]/Table1[[#This Row],[Male Voters]]</f>
        <v>0.20418719705163643</v>
      </c>
      <c r="AA2797" s="94">
        <f>Table1[[#This Row],[Total Ballots]]/Table1[[#This Row],[Total Voters]]</f>
        <v>0.21321052098847551</v>
      </c>
    </row>
    <row r="2798" spans="1:27" s="7" customFormat="1" x14ac:dyDescent="0.35">
      <c r="A2798" s="102" t="s">
        <v>68</v>
      </c>
      <c r="B2798" s="103">
        <v>2021</v>
      </c>
      <c r="C2798" s="103" t="s">
        <v>82</v>
      </c>
      <c r="D2798" s="103"/>
      <c r="E2798" s="109"/>
      <c r="F2798" s="109"/>
      <c r="G2798" s="110" t="s">
        <v>64</v>
      </c>
      <c r="H2798" s="132">
        <v>533184.6</v>
      </c>
      <c r="I2798" s="132">
        <v>546736.80000000005</v>
      </c>
      <c r="J2798" s="133">
        <v>1079921.3</v>
      </c>
      <c r="K2798" s="112">
        <v>411437</v>
      </c>
      <c r="L2798" s="112">
        <v>398021</v>
      </c>
      <c r="M2798" s="112">
        <v>18249</v>
      </c>
      <c r="N2798" s="112">
        <v>827707</v>
      </c>
      <c r="O2798" s="112">
        <v>130019</v>
      </c>
      <c r="P2798" s="112">
        <v>121225</v>
      </c>
      <c r="Q2798" s="112">
        <v>5145</v>
      </c>
      <c r="R2798" s="113">
        <v>256389</v>
      </c>
      <c r="S2798" s="94">
        <f>Table1[[#This Row],[Female Voters]]/Table1[[#This Row],[Female Population]]</f>
        <v>0.77165957156301968</v>
      </c>
      <c r="T2798" s="94">
        <f>Table1[[#This Row],[Male Voters]]/Table1[[#This Row],[Male Population]]</f>
        <v>0.72799379884434334</v>
      </c>
      <c r="U2798" s="94">
        <f>Table1[[#This Row],[Total Voters]]/Table1[[#This Row],[Total Population]]</f>
        <v>0.76645122195478499</v>
      </c>
      <c r="V2798" s="94">
        <f>Table1[[#This Row],[Female Ballots]]/Table1[[#This Row],[Female Population]]</f>
        <v>0.24385362968097729</v>
      </c>
      <c r="W2798" s="94">
        <f>Table1[[#This Row],[Male Ballots]]/Table1[[#This Row],[Male Population]]</f>
        <v>0.22172460313628053</v>
      </c>
      <c r="X2798" s="94">
        <f>Table1[[#This Row],[Total Ballots]]/Table1[[#This Row],[Total Population]]</f>
        <v>0.23741452270642313</v>
      </c>
      <c r="Y2798" s="94">
        <f>Table1[[#This Row],[Female Ballots]]/Table1[[#This Row],[Female Voters]]</f>
        <v>0.31601192892228946</v>
      </c>
      <c r="Z2798" s="95">
        <f>Table1[[#This Row],[Male Ballots]]/Table1[[#This Row],[Male Voters]]</f>
        <v>0.30456935689322923</v>
      </c>
      <c r="AA2798" s="94">
        <f>Table1[[#This Row],[Total Ballots]]/Table1[[#This Row],[Total Voters]]</f>
        <v>0.3097581632147608</v>
      </c>
    </row>
    <row r="2799" spans="1:27" s="7" customFormat="1" x14ac:dyDescent="0.35">
      <c r="A2799" s="102" t="s">
        <v>68</v>
      </c>
      <c r="B2799" s="103">
        <v>2021</v>
      </c>
      <c r="C2799" s="103" t="s">
        <v>82</v>
      </c>
      <c r="D2799" s="103"/>
      <c r="E2799" s="109"/>
      <c r="F2799" s="109"/>
      <c r="G2799" s="110" t="s">
        <v>65</v>
      </c>
      <c r="H2799" s="132">
        <v>465470.5</v>
      </c>
      <c r="I2799" s="132">
        <v>468004.9</v>
      </c>
      <c r="J2799" s="133">
        <v>933475.39999999991</v>
      </c>
      <c r="K2799" s="112">
        <v>370565</v>
      </c>
      <c r="L2799" s="112">
        <v>359910</v>
      </c>
      <c r="M2799" s="112">
        <v>12216</v>
      </c>
      <c r="N2799" s="112">
        <v>742691</v>
      </c>
      <c r="O2799" s="112">
        <v>140949</v>
      </c>
      <c r="P2799" s="112">
        <v>135126</v>
      </c>
      <c r="Q2799" s="112">
        <v>3221</v>
      </c>
      <c r="R2799" s="113">
        <v>279296</v>
      </c>
      <c r="S2799" s="94">
        <f>Table1[[#This Row],[Female Voters]]/Table1[[#This Row],[Female Population]]</f>
        <v>0.79610845370437011</v>
      </c>
      <c r="T2799" s="94">
        <f>Table1[[#This Row],[Male Voters]]/Table1[[#This Row],[Male Population]]</f>
        <v>0.76903040972434256</v>
      </c>
      <c r="U2799" s="94">
        <f>Table1[[#This Row],[Total Voters]]/Table1[[#This Row],[Total Population]]</f>
        <v>0.79561925252663335</v>
      </c>
      <c r="V2799" s="94">
        <f>Table1[[#This Row],[Female Ballots]]/Table1[[#This Row],[Female Population]]</f>
        <v>0.30280973767403091</v>
      </c>
      <c r="W2799" s="94">
        <f>Table1[[#This Row],[Male Ballots]]/Table1[[#This Row],[Male Population]]</f>
        <v>0.28872774622658864</v>
      </c>
      <c r="X2799" s="94">
        <f>Table1[[#This Row],[Total Ballots]]/Table1[[#This Row],[Total Population]]</f>
        <v>0.29920017174528651</v>
      </c>
      <c r="Y2799" s="94">
        <f>Table1[[#This Row],[Female Ballots]]/Table1[[#This Row],[Female Voters]]</f>
        <v>0.38036241954852723</v>
      </c>
      <c r="Z2799" s="95">
        <f>Table1[[#This Row],[Male Ballots]]/Table1[[#This Row],[Male Voters]]</f>
        <v>0.37544386096524129</v>
      </c>
      <c r="AA2799" s="94">
        <f>Table1[[#This Row],[Total Ballots]]/Table1[[#This Row],[Total Voters]]</f>
        <v>0.37605949176710096</v>
      </c>
    </row>
    <row r="2800" spans="1:27" s="7" customFormat="1" x14ac:dyDescent="0.35">
      <c r="A2800" s="102" t="s">
        <v>68</v>
      </c>
      <c r="B2800" s="103">
        <v>2021</v>
      </c>
      <c r="C2800" s="103" t="s">
        <v>82</v>
      </c>
      <c r="D2800" s="103"/>
      <c r="E2800" s="109"/>
      <c r="F2800" s="109"/>
      <c r="G2800" s="110" t="s">
        <v>66</v>
      </c>
      <c r="H2800" s="132">
        <v>489513.6</v>
      </c>
      <c r="I2800" s="132">
        <v>468826.7</v>
      </c>
      <c r="J2800" s="133">
        <v>958340.3</v>
      </c>
      <c r="K2800" s="112">
        <v>406985</v>
      </c>
      <c r="L2800" s="112">
        <v>381644</v>
      </c>
      <c r="M2800" s="112">
        <v>12044</v>
      </c>
      <c r="N2800" s="112">
        <v>800673</v>
      </c>
      <c r="O2800" s="112">
        <v>196324</v>
      </c>
      <c r="P2800" s="112">
        <v>180463</v>
      </c>
      <c r="Q2800" s="112">
        <v>3876</v>
      </c>
      <c r="R2800" s="113">
        <v>380663</v>
      </c>
      <c r="S2800" s="94">
        <f>Table1[[#This Row],[Female Voters]]/Table1[[#This Row],[Female Population]]</f>
        <v>0.83140693128852805</v>
      </c>
      <c r="T2800" s="94">
        <f>Table1[[#This Row],[Male Voters]]/Table1[[#This Row],[Male Population]]</f>
        <v>0.81404066790564611</v>
      </c>
      <c r="U2800" s="94">
        <f>Table1[[#This Row],[Total Voters]]/Table1[[#This Row],[Total Population]]</f>
        <v>0.83547879599762209</v>
      </c>
      <c r="V2800" s="94">
        <f>Table1[[#This Row],[Female Ballots]]/Table1[[#This Row],[Female Population]]</f>
        <v>0.40105933726866833</v>
      </c>
      <c r="W2800" s="94">
        <f>Table1[[#This Row],[Male Ballots]]/Table1[[#This Row],[Male Population]]</f>
        <v>0.3849247493796748</v>
      </c>
      <c r="X2800" s="94">
        <f>Table1[[#This Row],[Total Ballots]]/Table1[[#This Row],[Total Population]]</f>
        <v>0.39721067766846491</v>
      </c>
      <c r="Y2800" s="94">
        <f>Table1[[#This Row],[Female Ballots]]/Table1[[#This Row],[Female Voters]]</f>
        <v>0.48238632873447423</v>
      </c>
      <c r="Z2800" s="95">
        <f>Table1[[#This Row],[Male Ballots]]/Table1[[#This Row],[Male Voters]]</f>
        <v>0.47285690329207325</v>
      </c>
      <c r="AA2800" s="94">
        <f>Table1[[#This Row],[Total Ballots]]/Table1[[#This Row],[Total Voters]]</f>
        <v>0.47542879552576395</v>
      </c>
    </row>
    <row r="2801" spans="1:27" s="7" customFormat="1" x14ac:dyDescent="0.35">
      <c r="A2801" s="106" t="s">
        <v>68</v>
      </c>
      <c r="B2801" s="103">
        <v>2021</v>
      </c>
      <c r="C2801" s="103" t="s">
        <v>82</v>
      </c>
      <c r="D2801" s="103"/>
      <c r="E2801" s="109"/>
      <c r="F2801" s="109"/>
      <c r="G2801" s="110" t="s">
        <v>67</v>
      </c>
      <c r="H2801" s="132">
        <v>703843.06</v>
      </c>
      <c r="I2801" s="132">
        <v>595069.33000000007</v>
      </c>
      <c r="J2801" s="133">
        <v>1298912.3999999999</v>
      </c>
      <c r="K2801" s="112">
        <v>622497</v>
      </c>
      <c r="L2801" s="112">
        <v>535900</v>
      </c>
      <c r="M2801" s="112">
        <v>11724</v>
      </c>
      <c r="N2801" s="112">
        <v>1170121</v>
      </c>
      <c r="O2801" s="112">
        <v>384462</v>
      </c>
      <c r="P2801" s="112">
        <v>343623</v>
      </c>
      <c r="Q2801" s="112">
        <v>4986</v>
      </c>
      <c r="R2801" s="113">
        <v>733071</v>
      </c>
      <c r="S2801" s="94">
        <f>Table1[[#This Row],[Female Voters]]/Table1[[#This Row],[Female Population]]</f>
        <v>0.88442585482053337</v>
      </c>
      <c r="T2801" s="94">
        <f>Table1[[#This Row],[Male Voters]]/Table1[[#This Row],[Male Population]]</f>
        <v>0.90056733389368249</v>
      </c>
      <c r="U2801" s="94">
        <f>Table1[[#This Row],[Total Voters]]/Table1[[#This Row],[Total Population]]</f>
        <v>0.9008467391642424</v>
      </c>
      <c r="V2801" s="94">
        <f>Table1[[#This Row],[Female Ballots]]/Table1[[#This Row],[Female Population]]</f>
        <v>0.5462325649698101</v>
      </c>
      <c r="W2801" s="94">
        <f>Table1[[#This Row],[Male Ballots]]/Table1[[#This Row],[Male Population]]</f>
        <v>0.57745036196034494</v>
      </c>
      <c r="X2801" s="94">
        <f>Table1[[#This Row],[Total Ballots]]/Table1[[#This Row],[Total Population]]</f>
        <v>0.5643729323085992</v>
      </c>
      <c r="Y2801" s="94">
        <f>Table1[[#This Row],[Female Ballots]]/Table1[[#This Row],[Female Voters]]</f>
        <v>0.6176126150005542</v>
      </c>
      <c r="Z2801" s="95">
        <f>Table1[[#This Row],[Male Ballots]]/Table1[[#This Row],[Male Voters]]</f>
        <v>0.6412073147975369</v>
      </c>
      <c r="AA2801" s="94">
        <f>Table1[[#This Row],[Total Ballots]]/Table1[[#This Row],[Total Voters]]</f>
        <v>0.62649161924279628</v>
      </c>
    </row>
    <row r="2802" spans="1:27" s="12" customFormat="1" x14ac:dyDescent="0.35">
      <c r="A2802" s="8" t="s">
        <v>59</v>
      </c>
      <c r="B2802" s="17">
        <v>2021</v>
      </c>
      <c r="C2802" s="17" t="s">
        <v>81</v>
      </c>
      <c r="D2802" s="17"/>
      <c r="E2802" s="34"/>
      <c r="F2802" s="34"/>
      <c r="G2802" s="9" t="s">
        <v>79</v>
      </c>
      <c r="H2802" s="132">
        <v>6836.7119999999995</v>
      </c>
      <c r="I2802" s="132">
        <v>7139.2265299999999</v>
      </c>
      <c r="J2802" s="133">
        <v>13975.937999999998</v>
      </c>
      <c r="K2802" s="10">
        <v>3899</v>
      </c>
      <c r="L2802" s="10">
        <v>3539</v>
      </c>
      <c r="M2802" s="10">
        <v>100</v>
      </c>
      <c r="N2802" s="10">
        <v>7538</v>
      </c>
      <c r="O2802" s="10">
        <v>1119</v>
      </c>
      <c r="P2802" s="10">
        <v>989</v>
      </c>
      <c r="Q2802" s="10">
        <v>18</v>
      </c>
      <c r="R2802" s="10">
        <v>2126</v>
      </c>
      <c r="S2802" s="94">
        <f>Table1[[#This Row],[Female Voters]]/Table1[[#This Row],[Female Population]]</f>
        <v>0.57030338560407401</v>
      </c>
      <c r="T2802" s="94">
        <f>Table1[[#This Row],[Male Voters]]/Table1[[#This Row],[Male Population]]</f>
        <v>0.49571196335186185</v>
      </c>
      <c r="U2802" s="94">
        <f>Table1[[#This Row],[Total Voters]]/Table1[[#This Row],[Total Population]]</f>
        <v>0.53935556955103847</v>
      </c>
      <c r="V2802" s="94">
        <f>Table1[[#This Row],[Female Ballots]]/Table1[[#This Row],[Female Population]]</f>
        <v>0.1636751701695201</v>
      </c>
      <c r="W2802" s="94">
        <f>Table1[[#This Row],[Male Ballots]]/Table1[[#This Row],[Male Population]]</f>
        <v>0.13853041304181729</v>
      </c>
      <c r="X2802" s="94">
        <f>Table1[[#This Row],[Total Ballots]]/Table1[[#This Row],[Total Population]]</f>
        <v>0.15211859125305222</v>
      </c>
      <c r="Y2802" s="94">
        <f>Table1[[#This Row],[Female Ballots]]/Table1[[#This Row],[Female Voters]]</f>
        <v>0.2869966658117466</v>
      </c>
      <c r="Z2802" s="95">
        <f>Table1[[#This Row],[Male Ballots]]/Table1[[#This Row],[Male Voters]]</f>
        <v>0.27945747386267306</v>
      </c>
      <c r="AA2802" s="94">
        <f>Table1[[#This Row],[Total Ballots]]/Table1[[#This Row],[Total Voters]]</f>
        <v>0.28203767577606792</v>
      </c>
    </row>
    <row r="2803" spans="1:27" s="12" customFormat="1" x14ac:dyDescent="0.35">
      <c r="A2803" s="8" t="s">
        <v>59</v>
      </c>
      <c r="B2803" s="17">
        <v>2021</v>
      </c>
      <c r="C2803" s="17" t="s">
        <v>81</v>
      </c>
      <c r="D2803" s="17"/>
      <c r="E2803" s="34"/>
      <c r="F2803" s="34"/>
      <c r="G2803" s="9" t="s">
        <v>62</v>
      </c>
      <c r="H2803" s="132">
        <v>990.00729999999999</v>
      </c>
      <c r="I2803" s="132">
        <v>1073.4583</v>
      </c>
      <c r="J2803" s="133">
        <v>2063.4650999999999</v>
      </c>
      <c r="K2803" s="10">
        <v>530</v>
      </c>
      <c r="L2803" s="10">
        <v>475</v>
      </c>
      <c r="M2803" s="10">
        <v>27</v>
      </c>
      <c r="N2803" s="10">
        <v>1032</v>
      </c>
      <c r="O2803" s="10">
        <v>47</v>
      </c>
      <c r="P2803" s="10">
        <v>43</v>
      </c>
      <c r="Q2803" s="10">
        <v>1</v>
      </c>
      <c r="R2803" s="11">
        <v>91</v>
      </c>
      <c r="S2803" s="94">
        <f>Table1[[#This Row],[Female Voters]]/Table1[[#This Row],[Female Population]]</f>
        <v>0.53534958782627162</v>
      </c>
      <c r="T2803" s="94">
        <f>Table1[[#This Row],[Male Voters]]/Table1[[#This Row],[Male Population]]</f>
        <v>0.44249506478267481</v>
      </c>
      <c r="U2803" s="94">
        <f>Table1[[#This Row],[Total Voters]]/Table1[[#This Row],[Total Population]]</f>
        <v>0.50012961207824647</v>
      </c>
      <c r="V2803" s="94">
        <f>Table1[[#This Row],[Female Ballots]]/Table1[[#This Row],[Female Population]]</f>
        <v>4.7474397411008992E-2</v>
      </c>
      <c r="W2803" s="94">
        <f>Table1[[#This Row],[Male Ballots]]/Table1[[#This Row],[Male Population]]</f>
        <v>4.0057447969800035E-2</v>
      </c>
      <c r="X2803" s="94">
        <f>Table1[[#This Row],[Total Ballots]]/Table1[[#This Row],[Total Population]]</f>
        <v>4.4100576258837627E-2</v>
      </c>
      <c r="Y2803" s="94">
        <f>Table1[[#This Row],[Female Ballots]]/Table1[[#This Row],[Female Voters]]</f>
        <v>8.8679245283018862E-2</v>
      </c>
      <c r="Z2803" s="95">
        <f>Table1[[#This Row],[Male Ballots]]/Table1[[#This Row],[Male Voters]]</f>
        <v>9.0526315789473691E-2</v>
      </c>
      <c r="AA2803" s="94">
        <f>Table1[[#This Row],[Total Ballots]]/Table1[[#This Row],[Total Voters]]</f>
        <v>8.8178294573643415E-2</v>
      </c>
    </row>
    <row r="2804" spans="1:27" s="12" customFormat="1" x14ac:dyDescent="0.35">
      <c r="A2804" s="8" t="s">
        <v>59</v>
      </c>
      <c r="B2804" s="17">
        <v>2021</v>
      </c>
      <c r="C2804" s="17" t="s">
        <v>81</v>
      </c>
      <c r="D2804" s="17"/>
      <c r="E2804" s="34"/>
      <c r="F2804" s="34"/>
      <c r="G2804" s="9" t="s">
        <v>63</v>
      </c>
      <c r="H2804" s="132">
        <v>1339.713</v>
      </c>
      <c r="I2804" s="132">
        <v>1521.7312999999999</v>
      </c>
      <c r="J2804" s="133">
        <v>2861.444</v>
      </c>
      <c r="K2804" s="10">
        <v>715</v>
      </c>
      <c r="L2804" s="10">
        <v>630</v>
      </c>
      <c r="M2804" s="10">
        <v>21</v>
      </c>
      <c r="N2804" s="10">
        <v>1366</v>
      </c>
      <c r="O2804" s="10">
        <v>72</v>
      </c>
      <c r="P2804" s="10">
        <v>64</v>
      </c>
      <c r="Q2804" s="10">
        <v>2</v>
      </c>
      <c r="R2804" s="11">
        <v>138</v>
      </c>
      <c r="S2804" s="94">
        <f>Table1[[#This Row],[Female Voters]]/Table1[[#This Row],[Female Population]]</f>
        <v>0.53369639616843312</v>
      </c>
      <c r="T2804" s="94">
        <f>Table1[[#This Row],[Male Voters]]/Table1[[#This Row],[Male Population]]</f>
        <v>0.41400213033667643</v>
      </c>
      <c r="U2804" s="94">
        <f>Table1[[#This Row],[Total Voters]]/Table1[[#This Row],[Total Population]]</f>
        <v>0.47738135011553606</v>
      </c>
      <c r="V2804" s="94">
        <f>Table1[[#This Row],[Female Ballots]]/Table1[[#This Row],[Female Population]]</f>
        <v>5.3742853879898161E-2</v>
      </c>
      <c r="W2804" s="94">
        <f>Table1[[#This Row],[Male Ballots]]/Table1[[#This Row],[Male Population]]</f>
        <v>4.2057359272297284E-2</v>
      </c>
      <c r="X2804" s="94">
        <f>Table1[[#This Row],[Total Ballots]]/Table1[[#This Row],[Total Population]]</f>
        <v>4.8227398474336734E-2</v>
      </c>
      <c r="Y2804" s="94">
        <f>Table1[[#This Row],[Female Ballots]]/Table1[[#This Row],[Female Voters]]</f>
        <v>0.10069930069930071</v>
      </c>
      <c r="Z2804" s="95">
        <f>Table1[[#This Row],[Male Ballots]]/Table1[[#This Row],[Male Voters]]</f>
        <v>0.10158730158730159</v>
      </c>
      <c r="AA2804" s="94">
        <f>Table1[[#This Row],[Total Ballots]]/Table1[[#This Row],[Total Voters]]</f>
        <v>0.10102489019033675</v>
      </c>
    </row>
    <row r="2805" spans="1:27" s="12" customFormat="1" x14ac:dyDescent="0.35">
      <c r="A2805" s="8" t="s">
        <v>59</v>
      </c>
      <c r="B2805" s="17">
        <v>2021</v>
      </c>
      <c r="C2805" s="17" t="s">
        <v>81</v>
      </c>
      <c r="D2805" s="17"/>
      <c r="E2805" s="34"/>
      <c r="F2805" s="34"/>
      <c r="G2805" s="9" t="s">
        <v>64</v>
      </c>
      <c r="H2805" s="132">
        <v>1255.9936</v>
      </c>
      <c r="I2805" s="132">
        <v>1312.4463000000001</v>
      </c>
      <c r="J2805" s="133">
        <v>2568.44</v>
      </c>
      <c r="K2805" s="10">
        <v>611</v>
      </c>
      <c r="L2805" s="10">
        <v>542</v>
      </c>
      <c r="M2805" s="10">
        <v>15</v>
      </c>
      <c r="N2805" s="10">
        <v>1168</v>
      </c>
      <c r="O2805" s="10">
        <v>123</v>
      </c>
      <c r="P2805" s="10">
        <v>102</v>
      </c>
      <c r="Q2805" s="10">
        <v>2</v>
      </c>
      <c r="R2805" s="11">
        <v>227</v>
      </c>
      <c r="S2805" s="94">
        <f>Table1[[#This Row],[Female Voters]]/Table1[[#This Row],[Female Population]]</f>
        <v>0.48646744696788263</v>
      </c>
      <c r="T2805" s="94">
        <f>Table1[[#This Row],[Male Voters]]/Table1[[#This Row],[Male Population]]</f>
        <v>0.41296927729538341</v>
      </c>
      <c r="U2805" s="94">
        <f>Table1[[#This Row],[Total Voters]]/Table1[[#This Row],[Total Population]]</f>
        <v>0.45475074364205509</v>
      </c>
      <c r="V2805" s="94">
        <f>Table1[[#This Row],[Female Ballots]]/Table1[[#This Row],[Female Population]]</f>
        <v>9.7930435314320066E-2</v>
      </c>
      <c r="W2805" s="94">
        <f>Table1[[#This Row],[Male Ballots]]/Table1[[#This Row],[Male Population]]</f>
        <v>7.7717465468872898E-2</v>
      </c>
      <c r="X2805" s="94">
        <f>Table1[[#This Row],[Total Ballots]]/Table1[[#This Row],[Total Population]]</f>
        <v>8.8380495553721322E-2</v>
      </c>
      <c r="Y2805" s="94">
        <f>Table1[[#This Row],[Female Ballots]]/Table1[[#This Row],[Female Voters]]</f>
        <v>0.20130932896890344</v>
      </c>
      <c r="Z2805" s="95">
        <f>Table1[[#This Row],[Male Ballots]]/Table1[[#This Row],[Male Voters]]</f>
        <v>0.18819188191881919</v>
      </c>
      <c r="AA2805" s="94">
        <f>Table1[[#This Row],[Total Ballots]]/Table1[[#This Row],[Total Voters]]</f>
        <v>0.19434931506849315</v>
      </c>
    </row>
    <row r="2806" spans="1:27" s="12" customFormat="1" x14ac:dyDescent="0.35">
      <c r="A2806" s="8" t="s">
        <v>59</v>
      </c>
      <c r="B2806" s="17">
        <v>2021</v>
      </c>
      <c r="C2806" s="17" t="s">
        <v>81</v>
      </c>
      <c r="D2806" s="17"/>
      <c r="E2806" s="34"/>
      <c r="F2806" s="34"/>
      <c r="G2806" s="9" t="s">
        <v>65</v>
      </c>
      <c r="H2806" s="132">
        <v>1055.7986000000001</v>
      </c>
      <c r="I2806" s="132">
        <v>1073.2512000000002</v>
      </c>
      <c r="J2806" s="133">
        <v>2129.0500000000002</v>
      </c>
      <c r="K2806" s="10">
        <v>520</v>
      </c>
      <c r="L2806" s="10">
        <v>474</v>
      </c>
      <c r="M2806" s="10">
        <v>9</v>
      </c>
      <c r="N2806" s="10">
        <v>1003</v>
      </c>
      <c r="O2806" s="10">
        <v>134</v>
      </c>
      <c r="P2806" s="10">
        <v>107</v>
      </c>
      <c r="Q2806" s="10">
        <v>3</v>
      </c>
      <c r="R2806" s="11">
        <v>244</v>
      </c>
      <c r="S2806" s="94">
        <f>Table1[[#This Row],[Female Voters]]/Table1[[#This Row],[Female Population]]</f>
        <v>0.49251817534139558</v>
      </c>
      <c r="T2806" s="94">
        <f>Table1[[#This Row],[Male Voters]]/Table1[[#This Row],[Male Population]]</f>
        <v>0.4416487025591026</v>
      </c>
      <c r="U2806" s="94">
        <f>Table1[[#This Row],[Total Voters]]/Table1[[#This Row],[Total Population]]</f>
        <v>0.47110213475493762</v>
      </c>
      <c r="V2806" s="94">
        <f>Table1[[#This Row],[Female Ballots]]/Table1[[#This Row],[Female Population]]</f>
        <v>0.12691814518412886</v>
      </c>
      <c r="W2806" s="94">
        <f>Table1[[#This Row],[Male Ballots]]/Table1[[#This Row],[Male Population]]</f>
        <v>9.9697069986970421E-2</v>
      </c>
      <c r="X2806" s="94">
        <f>Table1[[#This Row],[Total Ballots]]/Table1[[#This Row],[Total Population]]</f>
        <v>0.11460510556351423</v>
      </c>
      <c r="Y2806" s="94">
        <f>Table1[[#This Row],[Female Ballots]]/Table1[[#This Row],[Female Voters]]</f>
        <v>0.25769230769230766</v>
      </c>
      <c r="Z2806" s="95">
        <f>Table1[[#This Row],[Male Ballots]]/Table1[[#This Row],[Male Voters]]</f>
        <v>0.22573839662447256</v>
      </c>
      <c r="AA2806" s="94">
        <f>Table1[[#This Row],[Total Ballots]]/Table1[[#This Row],[Total Voters]]</f>
        <v>0.24327018943170489</v>
      </c>
    </row>
    <row r="2807" spans="1:27" s="12" customFormat="1" x14ac:dyDescent="0.35">
      <c r="A2807" s="8" t="s">
        <v>59</v>
      </c>
      <c r="B2807" s="17">
        <v>2021</v>
      </c>
      <c r="C2807" s="17" t="s">
        <v>81</v>
      </c>
      <c r="D2807" s="17"/>
      <c r="E2807" s="34"/>
      <c r="F2807" s="34"/>
      <c r="G2807" s="9" t="s">
        <v>66</v>
      </c>
      <c r="H2807" s="132">
        <v>953.90650000000005</v>
      </c>
      <c r="I2807" s="132">
        <v>950.71050000000002</v>
      </c>
      <c r="J2807" s="133">
        <v>1904.617</v>
      </c>
      <c r="K2807" s="10">
        <v>592</v>
      </c>
      <c r="L2807" s="10">
        <v>570</v>
      </c>
      <c r="M2807" s="10">
        <v>14</v>
      </c>
      <c r="N2807" s="10">
        <v>1176</v>
      </c>
      <c r="O2807" s="10">
        <v>225</v>
      </c>
      <c r="P2807" s="10">
        <v>204</v>
      </c>
      <c r="Q2807" s="10">
        <v>4</v>
      </c>
      <c r="R2807" s="11">
        <v>433</v>
      </c>
      <c r="S2807" s="94">
        <f>Table1[[#This Row],[Female Voters]]/Table1[[#This Row],[Female Population]]</f>
        <v>0.6206058979575042</v>
      </c>
      <c r="T2807" s="94">
        <f>Table1[[#This Row],[Male Voters]]/Table1[[#This Row],[Male Population]]</f>
        <v>0.59955159851500539</v>
      </c>
      <c r="U2807" s="94">
        <f>Table1[[#This Row],[Total Voters]]/Table1[[#This Row],[Total Population]]</f>
        <v>0.61744697227841605</v>
      </c>
      <c r="V2807" s="94">
        <f>Table1[[#This Row],[Female Ballots]]/Table1[[#This Row],[Female Population]]</f>
        <v>0.23587217405479466</v>
      </c>
      <c r="W2807" s="94">
        <f>Table1[[#This Row],[Male Ballots]]/Table1[[#This Row],[Male Population]]</f>
        <v>0.2145763615737914</v>
      </c>
      <c r="X2807" s="94">
        <f>Table1[[#This Row],[Total Ballots]]/Table1[[#This Row],[Total Population]]</f>
        <v>0.22734229506509709</v>
      </c>
      <c r="Y2807" s="94">
        <f>Table1[[#This Row],[Female Ballots]]/Table1[[#This Row],[Female Voters]]</f>
        <v>0.38006756756756754</v>
      </c>
      <c r="Z2807" s="95">
        <f>Table1[[#This Row],[Male Ballots]]/Table1[[#This Row],[Male Voters]]</f>
        <v>0.35789473684210527</v>
      </c>
      <c r="AA2807" s="94">
        <f>Table1[[#This Row],[Total Ballots]]/Table1[[#This Row],[Total Voters]]</f>
        <v>0.36819727891156462</v>
      </c>
    </row>
    <row r="2808" spans="1:27" s="12" customFormat="1" x14ac:dyDescent="0.35">
      <c r="A2808" s="8" t="s">
        <v>59</v>
      </c>
      <c r="B2808" s="17">
        <v>2021</v>
      </c>
      <c r="C2808" s="17" t="s">
        <v>81</v>
      </c>
      <c r="D2808" s="17"/>
      <c r="E2808" s="34"/>
      <c r="F2808" s="34"/>
      <c r="G2808" s="9" t="s">
        <v>67</v>
      </c>
      <c r="H2808" s="132">
        <v>1241.2929999999999</v>
      </c>
      <c r="I2808" s="132">
        <v>1207.6289299999999</v>
      </c>
      <c r="J2808" s="133">
        <v>2448.9218999999998</v>
      </c>
      <c r="K2808" s="10">
        <v>931</v>
      </c>
      <c r="L2808" s="10">
        <v>848</v>
      </c>
      <c r="M2808" s="10">
        <v>14</v>
      </c>
      <c r="N2808" s="10">
        <v>1793</v>
      </c>
      <c r="O2808" s="10">
        <v>518</v>
      </c>
      <c r="P2808" s="10">
        <v>469</v>
      </c>
      <c r="Q2808" s="10">
        <v>6</v>
      </c>
      <c r="R2808" s="11">
        <v>993</v>
      </c>
      <c r="S2808" s="94">
        <f>Table1[[#This Row],[Female Voters]]/Table1[[#This Row],[Female Population]]</f>
        <v>0.75002436974993014</v>
      </c>
      <c r="T2808" s="94">
        <f>Table1[[#This Row],[Male Voters]]/Table1[[#This Row],[Male Population]]</f>
        <v>0.70220245551752403</v>
      </c>
      <c r="U2808" s="94">
        <f>Table1[[#This Row],[Total Voters]]/Table1[[#This Row],[Total Population]]</f>
        <v>0.73215891450029502</v>
      </c>
      <c r="V2808" s="94">
        <f>Table1[[#This Row],[Female Ballots]]/Table1[[#This Row],[Female Population]]</f>
        <v>0.41730679219169048</v>
      </c>
      <c r="W2808" s="94">
        <f>Table1[[#This Row],[Male Ballots]]/Table1[[#This Row],[Male Population]]</f>
        <v>0.38836432976146079</v>
      </c>
      <c r="X2808" s="94">
        <f>Table1[[#This Row],[Total Ballots]]/Table1[[#This Row],[Total Population]]</f>
        <v>0.40548455220233853</v>
      </c>
      <c r="Y2808" s="94">
        <f>Table1[[#This Row],[Female Ballots]]/Table1[[#This Row],[Female Voters]]</f>
        <v>0.55639097744360899</v>
      </c>
      <c r="Z2808" s="95">
        <f>Table1[[#This Row],[Male Ballots]]/Table1[[#This Row],[Male Voters]]</f>
        <v>0.55306603773584906</v>
      </c>
      <c r="AA2808" s="94">
        <f>Table1[[#This Row],[Total Ballots]]/Table1[[#This Row],[Total Voters]]</f>
        <v>0.55382041271611826</v>
      </c>
    </row>
    <row r="2809" spans="1:27" s="12" customFormat="1" x14ac:dyDescent="0.35">
      <c r="A2809" s="8" t="s">
        <v>37</v>
      </c>
      <c r="B2809" s="17">
        <v>2021</v>
      </c>
      <c r="C2809" s="17" t="s">
        <v>81</v>
      </c>
      <c r="D2809" s="17"/>
      <c r="E2809" s="34"/>
      <c r="F2809" s="34"/>
      <c r="G2809" s="9" t="s">
        <v>79</v>
      </c>
      <c r="H2809" s="132">
        <v>9322.1488000000008</v>
      </c>
      <c r="I2809" s="132">
        <v>8668.7036000000007</v>
      </c>
      <c r="J2809" s="133">
        <v>17990.852899999998</v>
      </c>
      <c r="K2809" s="10">
        <v>0</v>
      </c>
      <c r="L2809" s="10">
        <v>0</v>
      </c>
      <c r="M2809" s="10">
        <v>0</v>
      </c>
      <c r="N2809" s="10">
        <v>0</v>
      </c>
      <c r="O2809" s="10">
        <v>0</v>
      </c>
      <c r="P2809" s="10">
        <v>0</v>
      </c>
      <c r="Q2809" s="10">
        <v>0</v>
      </c>
      <c r="R2809" s="11">
        <v>0</v>
      </c>
      <c r="S2809" s="94">
        <f>Table1[[#This Row],[Female Voters]]/Table1[[#This Row],[Female Population]]</f>
        <v>0</v>
      </c>
      <c r="T2809" s="94">
        <f>Table1[[#This Row],[Male Voters]]/Table1[[#This Row],[Male Population]]</f>
        <v>0</v>
      </c>
      <c r="U2809" s="94">
        <f>Table1[[#This Row],[Total Voters]]/Table1[[#This Row],[Total Population]]</f>
        <v>0</v>
      </c>
      <c r="V2809" s="94">
        <f>Table1[[#This Row],[Female Ballots]]/Table1[[#This Row],[Female Population]]</f>
        <v>0</v>
      </c>
      <c r="W2809" s="94">
        <f>Table1[[#This Row],[Male Ballots]]/Table1[[#This Row],[Male Population]]</f>
        <v>0</v>
      </c>
      <c r="X2809" s="94">
        <f>Table1[[#This Row],[Total Ballots]]/Table1[[#This Row],[Total Population]]</f>
        <v>0</v>
      </c>
      <c r="Y2809" s="127" t="str">
        <f>IFERROR(Table1[[#This Row],[Female Ballots]]/Table1[[#This Row],[Female Voters]],"0.0%")</f>
        <v>0.0%</v>
      </c>
      <c r="Z2809" s="128" t="str">
        <f>IFERROR(Table1[[#This Row],[Male Ballots]]/Table1[[#This Row],[Male Voters]],"0.0%")</f>
        <v>0.0%</v>
      </c>
      <c r="AA2809" s="127" t="str">
        <f>IFERROR(Table1[[#This Row],[Total Ballots]]/Table1[[#This Row],[Total Voters]],"0.0%")</f>
        <v>0.0%</v>
      </c>
    </row>
    <row r="2810" spans="1:27" s="12" customFormat="1" x14ac:dyDescent="0.35">
      <c r="A2810" s="8" t="s">
        <v>37</v>
      </c>
      <c r="B2810" s="17">
        <v>2021</v>
      </c>
      <c r="C2810" s="17" t="s">
        <v>81</v>
      </c>
      <c r="D2810" s="17"/>
      <c r="E2810" s="34"/>
      <c r="F2810" s="34"/>
      <c r="G2810" s="9" t="s">
        <v>62</v>
      </c>
      <c r="H2810" s="132">
        <v>868.24389999999994</v>
      </c>
      <c r="I2810" s="132">
        <v>848.71109999999999</v>
      </c>
      <c r="J2810" s="133">
        <v>1716.9555</v>
      </c>
      <c r="K2810" s="10">
        <v>0</v>
      </c>
      <c r="L2810" s="10">
        <v>0</v>
      </c>
      <c r="M2810" s="10">
        <v>0</v>
      </c>
      <c r="N2810" s="10">
        <v>0</v>
      </c>
      <c r="O2810" s="10">
        <v>0</v>
      </c>
      <c r="P2810" s="10">
        <v>0</v>
      </c>
      <c r="Q2810" s="10">
        <v>0</v>
      </c>
      <c r="R2810" s="11">
        <v>0</v>
      </c>
      <c r="S2810" s="94">
        <f>Table1[[#This Row],[Female Voters]]/Table1[[#This Row],[Female Population]]</f>
        <v>0</v>
      </c>
      <c r="T2810" s="94">
        <f>Table1[[#This Row],[Male Voters]]/Table1[[#This Row],[Male Population]]</f>
        <v>0</v>
      </c>
      <c r="U2810" s="94">
        <f>Table1[[#This Row],[Total Voters]]/Table1[[#This Row],[Total Population]]</f>
        <v>0</v>
      </c>
      <c r="V2810" s="94">
        <f>Table1[[#This Row],[Female Ballots]]/Table1[[#This Row],[Female Population]]</f>
        <v>0</v>
      </c>
      <c r="W2810" s="94">
        <f>Table1[[#This Row],[Male Ballots]]/Table1[[#This Row],[Male Population]]</f>
        <v>0</v>
      </c>
      <c r="X2810" s="94">
        <f>Table1[[#This Row],[Total Ballots]]/Table1[[#This Row],[Total Population]]</f>
        <v>0</v>
      </c>
      <c r="Y2810" s="127" t="str">
        <f>IFERROR(Table1[[#This Row],[Female Ballots]]/Table1[[#This Row],[Female Voters]],"0.0%")</f>
        <v>0.0%</v>
      </c>
      <c r="Z2810" s="128" t="str">
        <f>IFERROR(Table1[[#This Row],[Male Ballots]]/Table1[[#This Row],[Male Voters]],"0.0%")</f>
        <v>0.0%</v>
      </c>
      <c r="AA2810" s="127" t="str">
        <f>IFERROR(Table1[[#This Row],[Total Ballots]]/Table1[[#This Row],[Total Voters]],"0.0%")</f>
        <v>0.0%</v>
      </c>
    </row>
    <row r="2811" spans="1:27" s="12" customFormat="1" x14ac:dyDescent="0.35">
      <c r="A2811" s="8" t="s">
        <v>37</v>
      </c>
      <c r="B2811" s="17">
        <v>2021</v>
      </c>
      <c r="C2811" s="17" t="s">
        <v>81</v>
      </c>
      <c r="D2811" s="17"/>
      <c r="E2811" s="34"/>
      <c r="F2811" s="34"/>
      <c r="G2811" s="9" t="s">
        <v>63</v>
      </c>
      <c r="H2811" s="132">
        <v>1200.7903000000001</v>
      </c>
      <c r="I2811" s="132">
        <v>1189.3438000000001</v>
      </c>
      <c r="J2811" s="133">
        <v>2390.134</v>
      </c>
      <c r="K2811" s="10">
        <v>0</v>
      </c>
      <c r="L2811" s="10">
        <v>0</v>
      </c>
      <c r="M2811" s="10">
        <v>0</v>
      </c>
      <c r="N2811" s="10">
        <v>0</v>
      </c>
      <c r="O2811" s="10">
        <v>0</v>
      </c>
      <c r="P2811" s="10">
        <v>0</v>
      </c>
      <c r="Q2811" s="10">
        <v>0</v>
      </c>
      <c r="R2811" s="11">
        <v>0</v>
      </c>
      <c r="S2811" s="94">
        <f>Table1[[#This Row],[Female Voters]]/Table1[[#This Row],[Female Population]]</f>
        <v>0</v>
      </c>
      <c r="T2811" s="94">
        <f>Table1[[#This Row],[Male Voters]]/Table1[[#This Row],[Male Population]]</f>
        <v>0</v>
      </c>
      <c r="U2811" s="94">
        <f>Table1[[#This Row],[Total Voters]]/Table1[[#This Row],[Total Population]]</f>
        <v>0</v>
      </c>
      <c r="V2811" s="94">
        <f>Table1[[#This Row],[Female Ballots]]/Table1[[#This Row],[Female Population]]</f>
        <v>0</v>
      </c>
      <c r="W2811" s="94">
        <f>Table1[[#This Row],[Male Ballots]]/Table1[[#This Row],[Male Population]]</f>
        <v>0</v>
      </c>
      <c r="X2811" s="94">
        <f>Table1[[#This Row],[Total Ballots]]/Table1[[#This Row],[Total Population]]</f>
        <v>0</v>
      </c>
      <c r="Y2811" s="127" t="str">
        <f>IFERROR(Table1[[#This Row],[Female Ballots]]/Table1[[#This Row],[Female Voters]],"0.0%")</f>
        <v>0.0%</v>
      </c>
      <c r="Z2811" s="128" t="str">
        <f>IFERROR(Table1[[#This Row],[Male Ballots]]/Table1[[#This Row],[Male Voters]],"0.0%")</f>
        <v>0.0%</v>
      </c>
      <c r="AA2811" s="127" t="str">
        <f>IFERROR(Table1[[#This Row],[Total Ballots]]/Table1[[#This Row],[Total Voters]],"0.0%")</f>
        <v>0.0%</v>
      </c>
    </row>
    <row r="2812" spans="1:27" s="12" customFormat="1" x14ac:dyDescent="0.35">
      <c r="A2812" s="8" t="s">
        <v>37</v>
      </c>
      <c r="B2812" s="17">
        <v>2021</v>
      </c>
      <c r="C2812" s="17" t="s">
        <v>81</v>
      </c>
      <c r="D2812" s="17"/>
      <c r="E2812" s="34"/>
      <c r="F2812" s="34"/>
      <c r="G2812" s="9" t="s">
        <v>64</v>
      </c>
      <c r="H2812" s="132">
        <v>1277.2683000000002</v>
      </c>
      <c r="I2812" s="132">
        <v>1188.94</v>
      </c>
      <c r="J2812" s="133">
        <v>2466.2079999999996</v>
      </c>
      <c r="K2812" s="10">
        <v>0</v>
      </c>
      <c r="L2812" s="10">
        <v>0</v>
      </c>
      <c r="M2812" s="10">
        <v>0</v>
      </c>
      <c r="N2812" s="10">
        <v>0</v>
      </c>
      <c r="O2812" s="10">
        <v>0</v>
      </c>
      <c r="P2812" s="10">
        <v>0</v>
      </c>
      <c r="Q2812" s="10">
        <v>0</v>
      </c>
      <c r="R2812" s="11">
        <v>0</v>
      </c>
      <c r="S2812" s="94">
        <f>Table1[[#This Row],[Female Voters]]/Table1[[#This Row],[Female Population]]</f>
        <v>0</v>
      </c>
      <c r="T2812" s="94">
        <f>Table1[[#This Row],[Male Voters]]/Table1[[#This Row],[Male Population]]</f>
        <v>0</v>
      </c>
      <c r="U2812" s="94">
        <f>Table1[[#This Row],[Total Voters]]/Table1[[#This Row],[Total Population]]</f>
        <v>0</v>
      </c>
      <c r="V2812" s="94">
        <f>Table1[[#This Row],[Female Ballots]]/Table1[[#This Row],[Female Population]]</f>
        <v>0</v>
      </c>
      <c r="W2812" s="94">
        <f>Table1[[#This Row],[Male Ballots]]/Table1[[#This Row],[Male Population]]</f>
        <v>0</v>
      </c>
      <c r="X2812" s="94">
        <f>Table1[[#This Row],[Total Ballots]]/Table1[[#This Row],[Total Population]]</f>
        <v>0</v>
      </c>
      <c r="Y2812" s="127" t="str">
        <f>IFERROR(Table1[[#This Row],[Female Ballots]]/Table1[[#This Row],[Female Voters]],"0.0%")</f>
        <v>0.0%</v>
      </c>
      <c r="Z2812" s="128" t="str">
        <f>IFERROR(Table1[[#This Row],[Male Ballots]]/Table1[[#This Row],[Male Voters]],"0.0%")</f>
        <v>0.0%</v>
      </c>
      <c r="AA2812" s="127" t="str">
        <f>IFERROR(Table1[[#This Row],[Total Ballots]]/Table1[[#This Row],[Total Voters]],"0.0%")</f>
        <v>0.0%</v>
      </c>
    </row>
    <row r="2813" spans="1:27" s="12" customFormat="1" x14ac:dyDescent="0.35">
      <c r="A2813" s="8" t="s">
        <v>37</v>
      </c>
      <c r="B2813" s="17">
        <v>2021</v>
      </c>
      <c r="C2813" s="17" t="s">
        <v>81</v>
      </c>
      <c r="D2813" s="17"/>
      <c r="E2813" s="34"/>
      <c r="F2813" s="34"/>
      <c r="G2813" s="9" t="s">
        <v>65</v>
      </c>
      <c r="H2813" s="132">
        <v>1249.8187</v>
      </c>
      <c r="I2813" s="132">
        <v>1199.4166</v>
      </c>
      <c r="J2813" s="133">
        <v>2449.2359999999999</v>
      </c>
      <c r="K2813" s="10">
        <v>0</v>
      </c>
      <c r="L2813" s="10">
        <v>0</v>
      </c>
      <c r="M2813" s="10">
        <v>0</v>
      </c>
      <c r="N2813" s="10">
        <v>0</v>
      </c>
      <c r="O2813" s="10">
        <v>0</v>
      </c>
      <c r="P2813" s="10">
        <v>0</v>
      </c>
      <c r="Q2813" s="10">
        <v>0</v>
      </c>
      <c r="R2813" s="11">
        <v>0</v>
      </c>
      <c r="S2813" s="94">
        <f>Table1[[#This Row],[Female Voters]]/Table1[[#This Row],[Female Population]]</f>
        <v>0</v>
      </c>
      <c r="T2813" s="94">
        <f>Table1[[#This Row],[Male Voters]]/Table1[[#This Row],[Male Population]]</f>
        <v>0</v>
      </c>
      <c r="U2813" s="94">
        <f>Table1[[#This Row],[Total Voters]]/Table1[[#This Row],[Total Population]]</f>
        <v>0</v>
      </c>
      <c r="V2813" s="94">
        <f>Table1[[#This Row],[Female Ballots]]/Table1[[#This Row],[Female Population]]</f>
        <v>0</v>
      </c>
      <c r="W2813" s="94">
        <f>Table1[[#This Row],[Male Ballots]]/Table1[[#This Row],[Male Population]]</f>
        <v>0</v>
      </c>
      <c r="X2813" s="94">
        <f>Table1[[#This Row],[Total Ballots]]/Table1[[#This Row],[Total Population]]</f>
        <v>0</v>
      </c>
      <c r="Y2813" s="127" t="str">
        <f>IFERROR(Table1[[#This Row],[Female Ballots]]/Table1[[#This Row],[Female Voters]],"0.0%")</f>
        <v>0.0%</v>
      </c>
      <c r="Z2813" s="128" t="str">
        <f>IFERROR(Table1[[#This Row],[Male Ballots]]/Table1[[#This Row],[Male Voters]],"0.0%")</f>
        <v>0.0%</v>
      </c>
      <c r="AA2813" s="127" t="str">
        <f>IFERROR(Table1[[#This Row],[Total Ballots]]/Table1[[#This Row],[Total Voters]],"0.0%")</f>
        <v>0.0%</v>
      </c>
    </row>
    <row r="2814" spans="1:27" s="12" customFormat="1" x14ac:dyDescent="0.35">
      <c r="A2814" s="8" t="s">
        <v>37</v>
      </c>
      <c r="B2814" s="17">
        <v>2021</v>
      </c>
      <c r="C2814" s="17" t="s">
        <v>81</v>
      </c>
      <c r="D2814" s="17"/>
      <c r="E2814" s="34"/>
      <c r="F2814" s="34"/>
      <c r="G2814" s="9" t="s">
        <v>66</v>
      </c>
      <c r="H2814" s="132">
        <v>1813.7847999999999</v>
      </c>
      <c r="I2814" s="132">
        <v>1557.3434999999999</v>
      </c>
      <c r="J2814" s="133">
        <v>3371.1279999999997</v>
      </c>
      <c r="K2814" s="10">
        <v>0</v>
      </c>
      <c r="L2814" s="10">
        <v>0</v>
      </c>
      <c r="M2814" s="10">
        <v>0</v>
      </c>
      <c r="N2814" s="10">
        <v>0</v>
      </c>
      <c r="O2814" s="10">
        <v>0</v>
      </c>
      <c r="P2814" s="10">
        <v>0</v>
      </c>
      <c r="Q2814" s="10">
        <v>0</v>
      </c>
      <c r="R2814" s="11">
        <v>0</v>
      </c>
      <c r="S2814" s="94">
        <f>Table1[[#This Row],[Female Voters]]/Table1[[#This Row],[Female Population]]</f>
        <v>0</v>
      </c>
      <c r="T2814" s="94">
        <f>Table1[[#This Row],[Male Voters]]/Table1[[#This Row],[Male Population]]</f>
        <v>0</v>
      </c>
      <c r="U2814" s="94">
        <f>Table1[[#This Row],[Total Voters]]/Table1[[#This Row],[Total Population]]</f>
        <v>0</v>
      </c>
      <c r="V2814" s="94">
        <f>Table1[[#This Row],[Female Ballots]]/Table1[[#This Row],[Female Population]]</f>
        <v>0</v>
      </c>
      <c r="W2814" s="94">
        <f>Table1[[#This Row],[Male Ballots]]/Table1[[#This Row],[Male Population]]</f>
        <v>0</v>
      </c>
      <c r="X2814" s="94">
        <f>Table1[[#This Row],[Total Ballots]]/Table1[[#This Row],[Total Population]]</f>
        <v>0</v>
      </c>
      <c r="Y2814" s="127" t="str">
        <f>IFERROR(Table1[[#This Row],[Female Ballots]]/Table1[[#This Row],[Female Voters]],"0.0%")</f>
        <v>0.0%</v>
      </c>
      <c r="Z2814" s="128" t="str">
        <f>IFERROR(Table1[[#This Row],[Male Ballots]]/Table1[[#This Row],[Male Voters]],"0.0%")</f>
        <v>0.0%</v>
      </c>
      <c r="AA2814" s="127" t="str">
        <f>IFERROR(Table1[[#This Row],[Total Ballots]]/Table1[[#This Row],[Total Voters]],"0.0%")</f>
        <v>0.0%</v>
      </c>
    </row>
    <row r="2815" spans="1:27" s="12" customFormat="1" x14ac:dyDescent="0.35">
      <c r="A2815" s="8" t="s">
        <v>37</v>
      </c>
      <c r="B2815" s="17">
        <v>2021</v>
      </c>
      <c r="C2815" s="17" t="s">
        <v>81</v>
      </c>
      <c r="D2815" s="17"/>
      <c r="E2815" s="34"/>
      <c r="F2815" s="34"/>
      <c r="G2815" s="9" t="s">
        <v>67</v>
      </c>
      <c r="H2815" s="132">
        <v>2912.2428</v>
      </c>
      <c r="I2815" s="132">
        <v>2684.9486000000002</v>
      </c>
      <c r="J2815" s="133">
        <v>5597.1913999999997</v>
      </c>
      <c r="K2815" s="10">
        <v>0</v>
      </c>
      <c r="L2815" s="10">
        <v>0</v>
      </c>
      <c r="M2815" s="10">
        <v>0</v>
      </c>
      <c r="N2815" s="10">
        <v>0</v>
      </c>
      <c r="O2815" s="10">
        <v>0</v>
      </c>
      <c r="P2815" s="10">
        <v>0</v>
      </c>
      <c r="Q2815" s="10">
        <v>0</v>
      </c>
      <c r="R2815" s="11">
        <v>0</v>
      </c>
      <c r="S2815" s="94">
        <f>Table1[[#This Row],[Female Voters]]/Table1[[#This Row],[Female Population]]</f>
        <v>0</v>
      </c>
      <c r="T2815" s="94">
        <f>Table1[[#This Row],[Male Voters]]/Table1[[#This Row],[Male Population]]</f>
        <v>0</v>
      </c>
      <c r="U2815" s="94">
        <f>Table1[[#This Row],[Total Voters]]/Table1[[#This Row],[Total Population]]</f>
        <v>0</v>
      </c>
      <c r="V2815" s="94">
        <f>Table1[[#This Row],[Female Ballots]]/Table1[[#This Row],[Female Population]]</f>
        <v>0</v>
      </c>
      <c r="W2815" s="94">
        <f>Table1[[#This Row],[Male Ballots]]/Table1[[#This Row],[Male Population]]</f>
        <v>0</v>
      </c>
      <c r="X2815" s="94">
        <f>Table1[[#This Row],[Total Ballots]]/Table1[[#This Row],[Total Population]]</f>
        <v>0</v>
      </c>
      <c r="Y2815" s="127" t="str">
        <f>IFERROR(Table1[[#This Row],[Female Ballots]]/Table1[[#This Row],[Female Voters]],"0.0%")</f>
        <v>0.0%</v>
      </c>
      <c r="Z2815" s="128" t="str">
        <f>IFERROR(Table1[[#This Row],[Male Ballots]]/Table1[[#This Row],[Male Voters]],"0.0%")</f>
        <v>0.0%</v>
      </c>
      <c r="AA2815" s="127" t="str">
        <f>IFERROR(Table1[[#This Row],[Total Ballots]]/Table1[[#This Row],[Total Voters]],"0.0%")</f>
        <v>0.0%</v>
      </c>
    </row>
    <row r="2816" spans="1:27" s="12" customFormat="1" x14ac:dyDescent="0.35">
      <c r="A2816" s="8" t="s">
        <v>48</v>
      </c>
      <c r="B2816" s="17">
        <v>2021</v>
      </c>
      <c r="C2816" s="17" t="s">
        <v>81</v>
      </c>
      <c r="D2816" s="17"/>
      <c r="E2816" s="34"/>
      <c r="F2816" s="34"/>
      <c r="G2816" s="9" t="s">
        <v>79</v>
      </c>
      <c r="H2816" s="132">
        <v>78865.801999999996</v>
      </c>
      <c r="I2816" s="132">
        <v>76303.120999999999</v>
      </c>
      <c r="J2816" s="133">
        <v>155168.913</v>
      </c>
      <c r="K2816" s="10">
        <v>63207</v>
      </c>
      <c r="L2816" s="10">
        <v>59608</v>
      </c>
      <c r="M2816" s="10">
        <v>3584</v>
      </c>
      <c r="N2816" s="10">
        <v>126399</v>
      </c>
      <c r="O2816" s="10">
        <v>22716</v>
      </c>
      <c r="P2816" s="10">
        <v>20828</v>
      </c>
      <c r="Q2816" s="10">
        <v>893</v>
      </c>
      <c r="R2816" s="11">
        <v>44437</v>
      </c>
      <c r="S2816" s="94">
        <f>Table1[[#This Row],[Female Voters]]/Table1[[#This Row],[Female Population]]</f>
        <v>0.80145003787573232</v>
      </c>
      <c r="T2816" s="94">
        <f>Table1[[#This Row],[Male Voters]]/Table1[[#This Row],[Male Population]]</f>
        <v>0.78120002457042359</v>
      </c>
      <c r="U2816" s="94">
        <f>Table1[[#This Row],[Total Voters]]/Table1[[#This Row],[Total Population]]</f>
        <v>0.81458971102027378</v>
      </c>
      <c r="V2816" s="94">
        <f>Table1[[#This Row],[Female Ballots]]/Table1[[#This Row],[Female Population]]</f>
        <v>0.28803358900731146</v>
      </c>
      <c r="W2816" s="94">
        <f>Table1[[#This Row],[Male Ballots]]/Table1[[#This Row],[Male Population]]</f>
        <v>0.27296393289076604</v>
      </c>
      <c r="X2816" s="94">
        <f>Table1[[#This Row],[Total Ballots]]/Table1[[#This Row],[Total Population]]</f>
        <v>0.28637823866176082</v>
      </c>
      <c r="Y2816" s="94">
        <f>Table1[[#This Row],[Female Ballots]]/Table1[[#This Row],[Female Voters]]</f>
        <v>0.35939057382884809</v>
      </c>
      <c r="Z2816" s="95">
        <f>Table1[[#This Row],[Male Ballots]]/Table1[[#This Row],[Male Voters]]</f>
        <v>0.3494161857468796</v>
      </c>
      <c r="AA2816" s="94">
        <f>Table1[[#This Row],[Total Ballots]]/Table1[[#This Row],[Total Voters]]</f>
        <v>0.35156132564339909</v>
      </c>
    </row>
    <row r="2817" spans="1:27" s="12" customFormat="1" x14ac:dyDescent="0.35">
      <c r="A2817" s="8" t="s">
        <v>48</v>
      </c>
      <c r="B2817" s="17">
        <v>2021</v>
      </c>
      <c r="C2817" s="17" t="s">
        <v>81</v>
      </c>
      <c r="D2817" s="17"/>
      <c r="E2817" s="34"/>
      <c r="F2817" s="34"/>
      <c r="G2817" s="9" t="s">
        <v>62</v>
      </c>
      <c r="H2817" s="132">
        <v>9067.7860000000001</v>
      </c>
      <c r="I2817" s="132">
        <v>9416.9989999999998</v>
      </c>
      <c r="J2817" s="133">
        <v>18484.781999999999</v>
      </c>
      <c r="K2817" s="10">
        <v>6177</v>
      </c>
      <c r="L2817" s="10">
        <v>6370</v>
      </c>
      <c r="M2817" s="10">
        <v>594</v>
      </c>
      <c r="N2817" s="10">
        <v>13141</v>
      </c>
      <c r="O2817" s="10">
        <v>957</v>
      </c>
      <c r="P2817" s="10">
        <v>940</v>
      </c>
      <c r="Q2817" s="10">
        <v>128</v>
      </c>
      <c r="R2817" s="11">
        <v>2025</v>
      </c>
      <c r="S2817" s="94">
        <f>Table1[[#This Row],[Female Voters]]/Table1[[#This Row],[Female Population]]</f>
        <v>0.68120266622966175</v>
      </c>
      <c r="T2817" s="94">
        <f>Table1[[#This Row],[Male Voters]]/Table1[[#This Row],[Male Population]]</f>
        <v>0.67643630417715883</v>
      </c>
      <c r="U2817" s="94">
        <f>Table1[[#This Row],[Total Voters]]/Table1[[#This Row],[Total Population]]</f>
        <v>0.71090911431901116</v>
      </c>
      <c r="V2817" s="94">
        <f>Table1[[#This Row],[Female Ballots]]/Table1[[#This Row],[Female Population]]</f>
        <v>0.10553844124684901</v>
      </c>
      <c r="W2817" s="94">
        <f>Table1[[#This Row],[Male Ballots]]/Table1[[#This Row],[Male Population]]</f>
        <v>9.9819486016723594E-2</v>
      </c>
      <c r="X2817" s="94">
        <f>Table1[[#This Row],[Total Ballots]]/Table1[[#This Row],[Total Population]]</f>
        <v>0.10954957434715758</v>
      </c>
      <c r="Y2817" s="94">
        <f>Table1[[#This Row],[Female Ballots]]/Table1[[#This Row],[Female Voters]]</f>
        <v>0.15492957746478872</v>
      </c>
      <c r="Z2817" s="95">
        <f>Table1[[#This Row],[Male Ballots]]/Table1[[#This Row],[Male Voters]]</f>
        <v>0.14756671899529042</v>
      </c>
      <c r="AA2817" s="94">
        <f>Table1[[#This Row],[Total Ballots]]/Table1[[#This Row],[Total Voters]]</f>
        <v>0.1540978616543642</v>
      </c>
    </row>
    <row r="2818" spans="1:27" s="12" customFormat="1" x14ac:dyDescent="0.35">
      <c r="A2818" s="8" t="s">
        <v>48</v>
      </c>
      <c r="B2818" s="17">
        <v>2021</v>
      </c>
      <c r="C2818" s="17" t="s">
        <v>81</v>
      </c>
      <c r="D2818" s="17"/>
      <c r="E2818" s="34"/>
      <c r="F2818" s="34"/>
      <c r="G2818" s="9" t="s">
        <v>63</v>
      </c>
      <c r="H2818" s="132">
        <v>13768.331999999999</v>
      </c>
      <c r="I2818" s="132">
        <v>14011.459000000001</v>
      </c>
      <c r="J2818" s="133">
        <v>27779.79</v>
      </c>
      <c r="K2818" s="10">
        <v>10635</v>
      </c>
      <c r="L2818" s="10">
        <v>10172</v>
      </c>
      <c r="M2818" s="10">
        <v>763</v>
      </c>
      <c r="N2818" s="10">
        <v>21570</v>
      </c>
      <c r="O2818" s="10">
        <v>1733</v>
      </c>
      <c r="P2818" s="10">
        <v>1503</v>
      </c>
      <c r="Q2818" s="10">
        <v>141</v>
      </c>
      <c r="R2818" s="11">
        <v>3377</v>
      </c>
      <c r="S2818" s="94">
        <f>Table1[[#This Row],[Female Voters]]/Table1[[#This Row],[Female Population]]</f>
        <v>0.77242472072869839</v>
      </c>
      <c r="T2818" s="94">
        <f>Table1[[#This Row],[Male Voters]]/Table1[[#This Row],[Male Population]]</f>
        <v>0.72597721621995248</v>
      </c>
      <c r="U2818" s="94">
        <f>Table1[[#This Row],[Total Voters]]/Table1[[#This Row],[Total Population]]</f>
        <v>0.77646375296573511</v>
      </c>
      <c r="V2818" s="94">
        <f>Table1[[#This Row],[Female Ballots]]/Table1[[#This Row],[Female Population]]</f>
        <v>0.12586855110698958</v>
      </c>
      <c r="W2818" s="94">
        <f>Table1[[#This Row],[Male Ballots]]/Table1[[#This Row],[Male Population]]</f>
        <v>0.10726934289997922</v>
      </c>
      <c r="X2818" s="94">
        <f>Table1[[#This Row],[Total Ballots]]/Table1[[#This Row],[Total Population]]</f>
        <v>0.12156319396222937</v>
      </c>
      <c r="Y2818" s="94">
        <f>Table1[[#This Row],[Female Ballots]]/Table1[[#This Row],[Female Voters]]</f>
        <v>0.16295251527973673</v>
      </c>
      <c r="Z2818" s="95">
        <f>Table1[[#This Row],[Male Ballots]]/Table1[[#This Row],[Male Voters]]</f>
        <v>0.14775855289028705</v>
      </c>
      <c r="AA2818" s="94">
        <f>Table1[[#This Row],[Total Ballots]]/Table1[[#This Row],[Total Voters]]</f>
        <v>0.1565600370885489</v>
      </c>
    </row>
    <row r="2819" spans="1:27" s="12" customFormat="1" x14ac:dyDescent="0.35">
      <c r="A2819" s="8" t="s">
        <v>48</v>
      </c>
      <c r="B2819" s="17">
        <v>2021</v>
      </c>
      <c r="C2819" s="17" t="s">
        <v>81</v>
      </c>
      <c r="D2819" s="17"/>
      <c r="E2819" s="34"/>
      <c r="F2819" s="34"/>
      <c r="G2819" s="9" t="s">
        <v>64</v>
      </c>
      <c r="H2819" s="132">
        <v>13847.663</v>
      </c>
      <c r="I2819" s="132">
        <v>13868.22</v>
      </c>
      <c r="J2819" s="133">
        <v>27715.879999999997</v>
      </c>
      <c r="K2819" s="10">
        <v>10808</v>
      </c>
      <c r="L2819" s="10">
        <v>10327</v>
      </c>
      <c r="M2819" s="10">
        <v>646</v>
      </c>
      <c r="N2819" s="10">
        <v>21781</v>
      </c>
      <c r="O2819" s="10">
        <v>3016</v>
      </c>
      <c r="P2819" s="10">
        <v>2600</v>
      </c>
      <c r="Q2819" s="10">
        <v>151</v>
      </c>
      <c r="R2819" s="11">
        <v>5767</v>
      </c>
      <c r="S2819" s="94">
        <f>Table1[[#This Row],[Female Voters]]/Table1[[#This Row],[Female Population]]</f>
        <v>0.78049270840863183</v>
      </c>
      <c r="T2819" s="94">
        <f>Table1[[#This Row],[Male Voters]]/Table1[[#This Row],[Male Population]]</f>
        <v>0.74465216156074832</v>
      </c>
      <c r="U2819" s="94">
        <f>Table1[[#This Row],[Total Voters]]/Table1[[#This Row],[Total Population]]</f>
        <v>0.78586716351781005</v>
      </c>
      <c r="V2819" s="94">
        <f>Table1[[#This Row],[Female Ballots]]/Table1[[#This Row],[Female Population]]</f>
        <v>0.21779848339752345</v>
      </c>
      <c r="W2819" s="94">
        <f>Table1[[#This Row],[Male Ballots]]/Table1[[#This Row],[Male Population]]</f>
        <v>0.18747899874677501</v>
      </c>
      <c r="X2819" s="94">
        <f>Table1[[#This Row],[Total Ballots]]/Table1[[#This Row],[Total Population]]</f>
        <v>0.2080756591528034</v>
      </c>
      <c r="Y2819" s="94">
        <f>Table1[[#This Row],[Female Ballots]]/Table1[[#This Row],[Female Voters]]</f>
        <v>0.27905255366395265</v>
      </c>
      <c r="Z2819" s="95">
        <f>Table1[[#This Row],[Male Ballots]]/Table1[[#This Row],[Male Voters]]</f>
        <v>0.25176721216229303</v>
      </c>
      <c r="AA2819" s="94">
        <f>Table1[[#This Row],[Total Ballots]]/Table1[[#This Row],[Total Voters]]</f>
        <v>0.26477204903356139</v>
      </c>
    </row>
    <row r="2820" spans="1:27" s="12" customFormat="1" x14ac:dyDescent="0.35">
      <c r="A2820" s="8" t="s">
        <v>48</v>
      </c>
      <c r="B2820" s="17">
        <v>2021</v>
      </c>
      <c r="C2820" s="17" t="s">
        <v>81</v>
      </c>
      <c r="D2820" s="17"/>
      <c r="E2820" s="34"/>
      <c r="F2820" s="34"/>
      <c r="G2820" s="9" t="s">
        <v>65</v>
      </c>
      <c r="H2820" s="132">
        <v>11650.284</v>
      </c>
      <c r="I2820" s="132">
        <v>11353.306</v>
      </c>
      <c r="J2820" s="133">
        <v>23003.59</v>
      </c>
      <c r="K2820" s="10">
        <v>9225</v>
      </c>
      <c r="L2820" s="10">
        <v>8665</v>
      </c>
      <c r="M2820" s="10">
        <v>457</v>
      </c>
      <c r="N2820" s="10">
        <v>18347</v>
      </c>
      <c r="O2820" s="10">
        <v>3033</v>
      </c>
      <c r="P2820" s="10">
        <v>2864</v>
      </c>
      <c r="Q2820" s="10">
        <v>106</v>
      </c>
      <c r="R2820" s="11">
        <v>6003</v>
      </c>
      <c r="S2820" s="94">
        <f>Table1[[#This Row],[Female Voters]]/Table1[[#This Row],[Female Population]]</f>
        <v>0.79182619067483684</v>
      </c>
      <c r="T2820" s="94">
        <f>Table1[[#This Row],[Male Voters]]/Table1[[#This Row],[Male Population]]</f>
        <v>0.76321381631042096</v>
      </c>
      <c r="U2820" s="94">
        <f>Table1[[#This Row],[Total Voters]]/Table1[[#This Row],[Total Population]]</f>
        <v>0.79757116171867082</v>
      </c>
      <c r="V2820" s="94">
        <f>Table1[[#This Row],[Female Ballots]]/Table1[[#This Row],[Female Population]]</f>
        <v>0.26033700122675124</v>
      </c>
      <c r="W2820" s="94">
        <f>Table1[[#This Row],[Male Ballots]]/Table1[[#This Row],[Male Population]]</f>
        <v>0.25226132370606413</v>
      </c>
      <c r="X2820" s="94">
        <f>Table1[[#This Row],[Total Ballots]]/Table1[[#This Row],[Total Population]]</f>
        <v>0.26095926766213445</v>
      </c>
      <c r="Y2820" s="94">
        <f>Table1[[#This Row],[Female Ballots]]/Table1[[#This Row],[Female Voters]]</f>
        <v>0.32878048780487806</v>
      </c>
      <c r="Z2820" s="95">
        <f>Table1[[#This Row],[Male Ballots]]/Table1[[#This Row],[Male Voters]]</f>
        <v>0.33052510098095789</v>
      </c>
      <c r="AA2820" s="94">
        <f>Table1[[#This Row],[Total Ballots]]/Table1[[#This Row],[Total Voters]]</f>
        <v>0.32719245653240314</v>
      </c>
    </row>
    <row r="2821" spans="1:27" s="12" customFormat="1" x14ac:dyDescent="0.35">
      <c r="A2821" s="8" t="s">
        <v>48</v>
      </c>
      <c r="B2821" s="17">
        <v>2021</v>
      </c>
      <c r="C2821" s="17" t="s">
        <v>81</v>
      </c>
      <c r="D2821" s="17"/>
      <c r="E2821" s="34"/>
      <c r="F2821" s="34"/>
      <c r="G2821" s="9" t="s">
        <v>66</v>
      </c>
      <c r="H2821" s="132">
        <v>12566.286</v>
      </c>
      <c r="I2821" s="132">
        <v>11991.326000000001</v>
      </c>
      <c r="J2821" s="133">
        <v>24557.61</v>
      </c>
      <c r="K2821" s="10">
        <v>10582</v>
      </c>
      <c r="L2821" s="10">
        <v>9925</v>
      </c>
      <c r="M2821" s="10">
        <v>544</v>
      </c>
      <c r="N2821" s="10">
        <v>21051</v>
      </c>
      <c r="O2821" s="10">
        <v>4729</v>
      </c>
      <c r="P2821" s="10">
        <v>4175</v>
      </c>
      <c r="Q2821" s="10">
        <v>142</v>
      </c>
      <c r="R2821" s="11">
        <v>9046</v>
      </c>
      <c r="S2821" s="94">
        <f>Table1[[#This Row],[Female Voters]]/Table1[[#This Row],[Female Population]]</f>
        <v>0.84209447405542104</v>
      </c>
      <c r="T2821" s="94">
        <f>Table1[[#This Row],[Male Voters]]/Table1[[#This Row],[Male Population]]</f>
        <v>0.82768160918984268</v>
      </c>
      <c r="U2821" s="94">
        <f>Table1[[#This Row],[Total Voters]]/Table1[[#This Row],[Total Population]]</f>
        <v>0.85720882447436864</v>
      </c>
      <c r="V2821" s="94">
        <f>Table1[[#This Row],[Female Ballots]]/Table1[[#This Row],[Female Population]]</f>
        <v>0.37632439688226099</v>
      </c>
      <c r="W2821" s="94">
        <f>Table1[[#This Row],[Male Ballots]]/Table1[[#This Row],[Male Population]]</f>
        <v>0.34816833434434186</v>
      </c>
      <c r="X2821" s="94">
        <f>Table1[[#This Row],[Total Ballots]]/Table1[[#This Row],[Total Population]]</f>
        <v>0.3683583215141864</v>
      </c>
      <c r="Y2821" s="94">
        <f>Table1[[#This Row],[Female Ballots]]/Table1[[#This Row],[Female Voters]]</f>
        <v>0.44689094689094688</v>
      </c>
      <c r="Z2821" s="95">
        <f>Table1[[#This Row],[Male Ballots]]/Table1[[#This Row],[Male Voters]]</f>
        <v>0.42065491183879095</v>
      </c>
      <c r="AA2821" s="94">
        <f>Table1[[#This Row],[Total Ballots]]/Table1[[#This Row],[Total Voters]]</f>
        <v>0.42971830316849557</v>
      </c>
    </row>
    <row r="2822" spans="1:27" s="12" customFormat="1" x14ac:dyDescent="0.35">
      <c r="A2822" s="8" t="s">
        <v>48</v>
      </c>
      <c r="B2822" s="17">
        <v>2021</v>
      </c>
      <c r="C2822" s="17" t="s">
        <v>81</v>
      </c>
      <c r="D2822" s="17"/>
      <c r="E2822" s="34"/>
      <c r="F2822" s="34"/>
      <c r="G2822" s="9" t="s">
        <v>67</v>
      </c>
      <c r="H2822" s="132">
        <v>17965.451000000001</v>
      </c>
      <c r="I2822" s="132">
        <v>15661.811000000002</v>
      </c>
      <c r="J2822" s="133">
        <v>33627.260999999999</v>
      </c>
      <c r="K2822" s="10">
        <v>15780</v>
      </c>
      <c r="L2822" s="10">
        <v>14149</v>
      </c>
      <c r="M2822" s="10">
        <v>580</v>
      </c>
      <c r="N2822" s="10">
        <v>30509</v>
      </c>
      <c r="O2822" s="10">
        <v>9248</v>
      </c>
      <c r="P2822" s="10">
        <v>8746</v>
      </c>
      <c r="Q2822" s="10">
        <v>225</v>
      </c>
      <c r="R2822" s="11">
        <v>18219</v>
      </c>
      <c r="S2822" s="94">
        <f>Table1[[#This Row],[Female Voters]]/Table1[[#This Row],[Female Population]]</f>
        <v>0.87835256682395557</v>
      </c>
      <c r="T2822" s="94">
        <f>Table1[[#This Row],[Male Voters]]/Table1[[#This Row],[Male Population]]</f>
        <v>0.90340765828421754</v>
      </c>
      <c r="U2822" s="94">
        <f>Table1[[#This Row],[Total Voters]]/Table1[[#This Row],[Total Population]]</f>
        <v>0.90726984870994998</v>
      </c>
      <c r="V2822" s="94">
        <f>Table1[[#This Row],[Female Ballots]]/Table1[[#This Row],[Female Population]]</f>
        <v>0.51476581356070605</v>
      </c>
      <c r="W2822" s="94">
        <f>Table1[[#This Row],[Male Ballots]]/Table1[[#This Row],[Male Population]]</f>
        <v>0.55842839630742569</v>
      </c>
      <c r="X2822" s="94">
        <f>Table1[[#This Row],[Total Ballots]]/Table1[[#This Row],[Total Population]]</f>
        <v>0.54179256526423614</v>
      </c>
      <c r="Y2822" s="94">
        <f>Table1[[#This Row],[Female Ballots]]/Table1[[#This Row],[Female Voters]]</f>
        <v>0.58605830164765527</v>
      </c>
      <c r="Z2822" s="95">
        <f>Table1[[#This Row],[Male Ballots]]/Table1[[#This Row],[Male Voters]]</f>
        <v>0.61813555728320024</v>
      </c>
      <c r="AA2822" s="94">
        <f>Table1[[#This Row],[Total Ballots]]/Table1[[#This Row],[Total Voters]]</f>
        <v>0.59716804877249341</v>
      </c>
    </row>
    <row r="2823" spans="1:27" s="12" customFormat="1" x14ac:dyDescent="0.35">
      <c r="A2823" s="8" t="s">
        <v>44</v>
      </c>
      <c r="B2823" s="17">
        <v>2021</v>
      </c>
      <c r="C2823" s="17" t="s">
        <v>81</v>
      </c>
      <c r="D2823" s="17"/>
      <c r="E2823" s="34"/>
      <c r="F2823" s="34"/>
      <c r="G2823" s="9" t="s">
        <v>79</v>
      </c>
      <c r="H2823" s="132">
        <v>31459.170000000002</v>
      </c>
      <c r="I2823" s="132">
        <v>31047.562899999997</v>
      </c>
      <c r="J2823" s="133">
        <v>62506.733099999998</v>
      </c>
      <c r="K2823" s="10">
        <v>22238</v>
      </c>
      <c r="L2823" s="10">
        <v>20934</v>
      </c>
      <c r="M2823" s="10">
        <v>655</v>
      </c>
      <c r="N2823" s="10">
        <v>43827</v>
      </c>
      <c r="O2823" s="10">
        <v>8105</v>
      </c>
      <c r="P2823" s="10">
        <v>6958</v>
      </c>
      <c r="Q2823" s="10">
        <v>168</v>
      </c>
      <c r="R2823" s="11">
        <v>15231</v>
      </c>
      <c r="S2823" s="94">
        <f>Table1[[#This Row],[Female Voters]]/Table1[[#This Row],[Female Population]]</f>
        <v>0.70688451093909976</v>
      </c>
      <c r="T2823" s="94">
        <f>Table1[[#This Row],[Male Voters]]/Table1[[#This Row],[Male Population]]</f>
        <v>0.67425582057521183</v>
      </c>
      <c r="U2823" s="94">
        <f>Table1[[#This Row],[Total Voters]]/Table1[[#This Row],[Total Population]]</f>
        <v>0.70115646469452109</v>
      </c>
      <c r="V2823" s="94">
        <f>Table1[[#This Row],[Female Ballots]]/Table1[[#This Row],[Female Population]]</f>
        <v>0.25763553202452572</v>
      </c>
      <c r="W2823" s="94">
        <f>Table1[[#This Row],[Male Ballots]]/Table1[[#This Row],[Male Population]]</f>
        <v>0.22410776724765089</v>
      </c>
      <c r="X2823" s="94">
        <f>Table1[[#This Row],[Total Ballots]]/Table1[[#This Row],[Total Population]]</f>
        <v>0.24366974955534831</v>
      </c>
      <c r="Y2823" s="94">
        <f>Table1[[#This Row],[Female Ballots]]/Table1[[#This Row],[Female Voters]]</f>
        <v>0.36446622897742603</v>
      </c>
      <c r="Z2823" s="95">
        <f>Table1[[#This Row],[Male Ballots]]/Table1[[#This Row],[Male Voters]]</f>
        <v>0.33237794974682333</v>
      </c>
      <c r="AA2823" s="94">
        <f>Table1[[#This Row],[Total Ballots]]/Table1[[#This Row],[Total Voters]]</f>
        <v>0.34752549798069682</v>
      </c>
    </row>
    <row r="2824" spans="1:27" s="12" customFormat="1" x14ac:dyDescent="0.35">
      <c r="A2824" s="8" t="s">
        <v>44</v>
      </c>
      <c r="B2824" s="17">
        <v>2021</v>
      </c>
      <c r="C2824" s="17" t="s">
        <v>81</v>
      </c>
      <c r="D2824" s="17"/>
      <c r="E2824" s="34"/>
      <c r="F2824" s="34"/>
      <c r="G2824" s="9" t="s">
        <v>62</v>
      </c>
      <c r="H2824" s="132">
        <v>3145.4009999999998</v>
      </c>
      <c r="I2824" s="132">
        <v>3392.7222000000002</v>
      </c>
      <c r="J2824" s="133">
        <v>6538.1231000000007</v>
      </c>
      <c r="K2824" s="10">
        <v>2005</v>
      </c>
      <c r="L2824" s="10">
        <v>1921</v>
      </c>
      <c r="M2824" s="10">
        <v>92</v>
      </c>
      <c r="N2824" s="10">
        <v>4018</v>
      </c>
      <c r="O2824" s="10">
        <v>311</v>
      </c>
      <c r="P2824" s="10">
        <v>267</v>
      </c>
      <c r="Q2824" s="10">
        <v>21</v>
      </c>
      <c r="R2824" s="11">
        <v>599</v>
      </c>
      <c r="S2824" s="94">
        <f>Table1[[#This Row],[Female Voters]]/Table1[[#This Row],[Female Population]]</f>
        <v>0.63743859685935123</v>
      </c>
      <c r="T2824" s="94">
        <f>Table1[[#This Row],[Male Voters]]/Table1[[#This Row],[Male Population]]</f>
        <v>0.56621199342522055</v>
      </c>
      <c r="U2824" s="94">
        <f>Table1[[#This Row],[Total Voters]]/Table1[[#This Row],[Total Population]]</f>
        <v>0.61454945686171003</v>
      </c>
      <c r="V2824" s="94">
        <f>Table1[[#This Row],[Female Ballots]]/Table1[[#This Row],[Female Population]]</f>
        <v>9.887451552282206E-2</v>
      </c>
      <c r="W2824" s="94">
        <f>Table1[[#This Row],[Male Ballots]]/Table1[[#This Row],[Male Population]]</f>
        <v>7.8697866863370061E-2</v>
      </c>
      <c r="X2824" s="94">
        <f>Table1[[#This Row],[Total Ballots]]/Table1[[#This Row],[Total Population]]</f>
        <v>9.1616506884062782E-2</v>
      </c>
      <c r="Y2824" s="94">
        <f>Table1[[#This Row],[Female Ballots]]/Table1[[#This Row],[Female Voters]]</f>
        <v>0.15511221945137157</v>
      </c>
      <c r="Z2824" s="95">
        <f>Table1[[#This Row],[Male Ballots]]/Table1[[#This Row],[Male Voters]]</f>
        <v>0.13899010931806352</v>
      </c>
      <c r="AA2824" s="94">
        <f>Table1[[#This Row],[Total Ballots]]/Table1[[#This Row],[Total Voters]]</f>
        <v>0.14907914385266302</v>
      </c>
    </row>
    <row r="2825" spans="1:27" s="12" customFormat="1" x14ac:dyDescent="0.35">
      <c r="A2825" s="8" t="s">
        <v>44</v>
      </c>
      <c r="B2825" s="17">
        <v>2021</v>
      </c>
      <c r="C2825" s="17" t="s">
        <v>81</v>
      </c>
      <c r="D2825" s="17"/>
      <c r="E2825" s="34"/>
      <c r="F2825" s="34"/>
      <c r="G2825" s="9" t="s">
        <v>63</v>
      </c>
      <c r="H2825" s="132">
        <v>4561.3279999999995</v>
      </c>
      <c r="I2825" s="132">
        <v>5006.9709999999995</v>
      </c>
      <c r="J2825" s="133">
        <v>9568.2989999999991</v>
      </c>
      <c r="K2825" s="10">
        <v>3214</v>
      </c>
      <c r="L2825" s="10">
        <v>3115</v>
      </c>
      <c r="M2825" s="10">
        <v>132</v>
      </c>
      <c r="N2825" s="10">
        <v>6461</v>
      </c>
      <c r="O2825" s="10">
        <v>512</v>
      </c>
      <c r="P2825" s="10">
        <v>383</v>
      </c>
      <c r="Q2825" s="10">
        <v>24</v>
      </c>
      <c r="R2825" s="11">
        <v>919</v>
      </c>
      <c r="S2825" s="94">
        <f>Table1[[#This Row],[Female Voters]]/Table1[[#This Row],[Female Population]]</f>
        <v>0.70461935646811635</v>
      </c>
      <c r="T2825" s="94">
        <f>Table1[[#This Row],[Male Voters]]/Table1[[#This Row],[Male Population]]</f>
        <v>0.6221326226974353</v>
      </c>
      <c r="U2825" s="94">
        <f>Table1[[#This Row],[Total Voters]]/Table1[[#This Row],[Total Population]]</f>
        <v>0.67525063754801151</v>
      </c>
      <c r="V2825" s="94">
        <f>Table1[[#This Row],[Female Ballots]]/Table1[[#This Row],[Female Population]]</f>
        <v>0.11224801198247529</v>
      </c>
      <c r="W2825" s="94">
        <f>Table1[[#This Row],[Male Ballots]]/Table1[[#This Row],[Male Population]]</f>
        <v>7.649335296729301E-2</v>
      </c>
      <c r="X2825" s="94">
        <f>Table1[[#This Row],[Total Ballots]]/Table1[[#This Row],[Total Population]]</f>
        <v>9.60463296558772E-2</v>
      </c>
      <c r="Y2825" s="94">
        <f>Table1[[#This Row],[Female Ballots]]/Table1[[#This Row],[Female Voters]]</f>
        <v>0.15930304915992533</v>
      </c>
      <c r="Z2825" s="95">
        <f>Table1[[#This Row],[Male Ballots]]/Table1[[#This Row],[Male Voters]]</f>
        <v>0.12295345104333869</v>
      </c>
      <c r="AA2825" s="94">
        <f>Table1[[#This Row],[Total Ballots]]/Table1[[#This Row],[Total Voters]]</f>
        <v>0.14223804364649434</v>
      </c>
    </row>
    <row r="2826" spans="1:27" s="12" customFormat="1" x14ac:dyDescent="0.35">
      <c r="A2826" s="8" t="s">
        <v>44</v>
      </c>
      <c r="B2826" s="17">
        <v>2021</v>
      </c>
      <c r="C2826" s="17" t="s">
        <v>81</v>
      </c>
      <c r="D2826" s="17"/>
      <c r="E2826" s="34"/>
      <c r="F2826" s="34"/>
      <c r="G2826" s="9" t="s">
        <v>64</v>
      </c>
      <c r="H2826" s="132">
        <v>5017.13</v>
      </c>
      <c r="I2826" s="132">
        <v>5034.5159999999996</v>
      </c>
      <c r="J2826" s="133">
        <v>10051.645</v>
      </c>
      <c r="K2826" s="10">
        <v>3217</v>
      </c>
      <c r="L2826" s="10">
        <v>3125</v>
      </c>
      <c r="M2826" s="10">
        <v>116</v>
      </c>
      <c r="N2826" s="10">
        <v>6458</v>
      </c>
      <c r="O2826" s="10">
        <v>983</v>
      </c>
      <c r="P2826" s="10">
        <v>821</v>
      </c>
      <c r="Q2826" s="10">
        <v>29</v>
      </c>
      <c r="R2826" s="11">
        <v>1833</v>
      </c>
      <c r="S2826" s="94">
        <f>Table1[[#This Row],[Female Voters]]/Table1[[#This Row],[Female Population]]</f>
        <v>0.64120323770761367</v>
      </c>
      <c r="T2826" s="94">
        <f>Table1[[#This Row],[Male Voters]]/Table1[[#This Row],[Male Population]]</f>
        <v>0.62071507966207684</v>
      </c>
      <c r="U2826" s="94">
        <f>Table1[[#This Row],[Total Voters]]/Table1[[#This Row],[Total Population]]</f>
        <v>0.64248190221600543</v>
      </c>
      <c r="V2826" s="94">
        <f>Table1[[#This Row],[Female Ballots]]/Table1[[#This Row],[Female Population]]</f>
        <v>0.19592874810897865</v>
      </c>
      <c r="W2826" s="94">
        <f>Table1[[#This Row],[Male Ballots]]/Table1[[#This Row],[Male Population]]</f>
        <v>0.16307426572882081</v>
      </c>
      <c r="X2826" s="94">
        <f>Table1[[#This Row],[Total Ballots]]/Table1[[#This Row],[Total Population]]</f>
        <v>0.18235821101919139</v>
      </c>
      <c r="Y2826" s="94">
        <f>Table1[[#This Row],[Female Ballots]]/Table1[[#This Row],[Female Voters]]</f>
        <v>0.30556419023935344</v>
      </c>
      <c r="Z2826" s="95">
        <f>Table1[[#This Row],[Male Ballots]]/Table1[[#This Row],[Male Voters]]</f>
        <v>0.26272000000000001</v>
      </c>
      <c r="AA2826" s="94">
        <f>Table1[[#This Row],[Total Ballots]]/Table1[[#This Row],[Total Voters]]</f>
        <v>0.28383400433570766</v>
      </c>
    </row>
    <row r="2827" spans="1:27" s="12" customFormat="1" x14ac:dyDescent="0.35">
      <c r="A2827" s="8" t="s">
        <v>44</v>
      </c>
      <c r="B2827" s="17">
        <v>2021</v>
      </c>
      <c r="C2827" s="17" t="s">
        <v>81</v>
      </c>
      <c r="D2827" s="17"/>
      <c r="E2827" s="34"/>
      <c r="F2827" s="34"/>
      <c r="G2827" s="9" t="s">
        <v>65</v>
      </c>
      <c r="H2827" s="132">
        <v>4450.348</v>
      </c>
      <c r="I2827" s="132">
        <v>4504.4879999999994</v>
      </c>
      <c r="J2827" s="133">
        <v>8954.8369999999995</v>
      </c>
      <c r="K2827" s="10">
        <v>2861</v>
      </c>
      <c r="L2827" s="10">
        <v>2752</v>
      </c>
      <c r="M2827" s="10">
        <v>86</v>
      </c>
      <c r="N2827" s="10">
        <v>5699</v>
      </c>
      <c r="O2827" s="10">
        <v>920</v>
      </c>
      <c r="P2827" s="10">
        <v>823</v>
      </c>
      <c r="Q2827" s="10">
        <v>19</v>
      </c>
      <c r="R2827" s="11">
        <v>1762</v>
      </c>
      <c r="S2827" s="94">
        <f>Table1[[#This Row],[Female Voters]]/Table1[[#This Row],[Female Population]]</f>
        <v>0.64287107435193835</v>
      </c>
      <c r="T2827" s="94">
        <f>Table1[[#This Row],[Male Voters]]/Table1[[#This Row],[Male Population]]</f>
        <v>0.61094623850701801</v>
      </c>
      <c r="U2827" s="94">
        <f>Table1[[#This Row],[Total Voters]]/Table1[[#This Row],[Total Population]]</f>
        <v>0.63641582755777693</v>
      </c>
      <c r="V2827" s="94">
        <f>Table1[[#This Row],[Female Ballots]]/Table1[[#This Row],[Female Population]]</f>
        <v>0.20672540664235695</v>
      </c>
      <c r="W2827" s="94">
        <f>Table1[[#This Row],[Male Ballots]]/Table1[[#This Row],[Male Population]]</f>
        <v>0.18270666943723685</v>
      </c>
      <c r="X2827" s="94">
        <f>Table1[[#This Row],[Total Ballots]]/Table1[[#This Row],[Total Population]]</f>
        <v>0.19676516724983381</v>
      </c>
      <c r="Y2827" s="94">
        <f>Table1[[#This Row],[Female Ballots]]/Table1[[#This Row],[Female Voters]]</f>
        <v>0.32156588605382735</v>
      </c>
      <c r="Z2827" s="95">
        <f>Table1[[#This Row],[Male Ballots]]/Table1[[#This Row],[Male Voters]]</f>
        <v>0.29905523255813954</v>
      </c>
      <c r="AA2827" s="94">
        <f>Table1[[#This Row],[Total Ballots]]/Table1[[#This Row],[Total Voters]]</f>
        <v>0.30917704860501843</v>
      </c>
    </row>
    <row r="2828" spans="1:27" s="12" customFormat="1" x14ac:dyDescent="0.35">
      <c r="A2828" s="8" t="s">
        <v>44</v>
      </c>
      <c r="B2828" s="17">
        <v>2021</v>
      </c>
      <c r="C2828" s="17" t="s">
        <v>81</v>
      </c>
      <c r="D2828" s="17"/>
      <c r="E2828" s="34"/>
      <c r="F2828" s="34"/>
      <c r="G2828" s="9" t="s">
        <v>66</v>
      </c>
      <c r="H2828" s="132">
        <v>5429.9249999999993</v>
      </c>
      <c r="I2828" s="132">
        <v>5191.9830000000002</v>
      </c>
      <c r="J2828" s="133">
        <v>10621.907999999999</v>
      </c>
      <c r="K2828" s="10">
        <v>4018</v>
      </c>
      <c r="L2828" s="10">
        <v>3742</v>
      </c>
      <c r="M2828" s="10">
        <v>111</v>
      </c>
      <c r="N2828" s="10">
        <v>7871</v>
      </c>
      <c r="O2828" s="10">
        <v>1576</v>
      </c>
      <c r="P2828" s="10">
        <v>1328</v>
      </c>
      <c r="Q2828" s="10">
        <v>27</v>
      </c>
      <c r="R2828" s="11">
        <v>2931</v>
      </c>
      <c r="S2828" s="94">
        <f>Table1[[#This Row],[Female Voters]]/Table1[[#This Row],[Female Population]]</f>
        <v>0.73997338821438607</v>
      </c>
      <c r="T2828" s="94">
        <f>Table1[[#This Row],[Male Voters]]/Table1[[#This Row],[Male Population]]</f>
        <v>0.72072655091513205</v>
      </c>
      <c r="U2828" s="94">
        <f>Table1[[#This Row],[Total Voters]]/Table1[[#This Row],[Total Population]]</f>
        <v>0.74101564427031386</v>
      </c>
      <c r="V2828" s="94">
        <f>Table1[[#This Row],[Female Ballots]]/Table1[[#This Row],[Female Population]]</f>
        <v>0.29024341956841027</v>
      </c>
      <c r="W2828" s="94">
        <f>Table1[[#This Row],[Male Ballots]]/Table1[[#This Row],[Male Population]]</f>
        <v>0.25577895767378284</v>
      </c>
      <c r="X2828" s="94">
        <f>Table1[[#This Row],[Total Ballots]]/Table1[[#This Row],[Total Population]]</f>
        <v>0.27593912506114721</v>
      </c>
      <c r="Y2828" s="94">
        <f>Table1[[#This Row],[Female Ballots]]/Table1[[#This Row],[Female Voters]]</f>
        <v>0.39223494275759085</v>
      </c>
      <c r="Z2828" s="95">
        <f>Table1[[#This Row],[Male Ballots]]/Table1[[#This Row],[Male Voters]]</f>
        <v>0.35489043292357031</v>
      </c>
      <c r="AA2828" s="94">
        <f>Table1[[#This Row],[Total Ballots]]/Table1[[#This Row],[Total Voters]]</f>
        <v>0.37237962139499431</v>
      </c>
    </row>
    <row r="2829" spans="1:27" s="12" customFormat="1" x14ac:dyDescent="0.35">
      <c r="A2829" s="8" t="s">
        <v>44</v>
      </c>
      <c r="B2829" s="17">
        <v>2021</v>
      </c>
      <c r="C2829" s="17" t="s">
        <v>81</v>
      </c>
      <c r="D2829" s="17"/>
      <c r="E2829" s="34"/>
      <c r="F2829" s="34"/>
      <c r="G2829" s="9" t="s">
        <v>67</v>
      </c>
      <c r="H2829" s="132">
        <v>8855.0380000000005</v>
      </c>
      <c r="I2829" s="132">
        <v>7916.8827000000001</v>
      </c>
      <c r="J2829" s="133">
        <v>16771.921000000002</v>
      </c>
      <c r="K2829" s="10">
        <v>6923</v>
      </c>
      <c r="L2829" s="10">
        <v>6279</v>
      </c>
      <c r="M2829" s="10">
        <v>118</v>
      </c>
      <c r="N2829" s="10">
        <v>13320</v>
      </c>
      <c r="O2829" s="10">
        <v>3803</v>
      </c>
      <c r="P2829" s="10">
        <v>3336</v>
      </c>
      <c r="Q2829" s="10">
        <v>48</v>
      </c>
      <c r="R2829" s="11">
        <v>7187</v>
      </c>
      <c r="S2829" s="94">
        <f>Table1[[#This Row],[Female Voters]]/Table1[[#This Row],[Female Population]]</f>
        <v>0.78181482676867109</v>
      </c>
      <c r="T2829" s="94">
        <f>Table1[[#This Row],[Male Voters]]/Table1[[#This Row],[Male Population]]</f>
        <v>0.79311519924376295</v>
      </c>
      <c r="U2829" s="94">
        <f>Table1[[#This Row],[Total Voters]]/Table1[[#This Row],[Total Population]]</f>
        <v>0.79418451827909264</v>
      </c>
      <c r="V2829" s="94">
        <f>Table1[[#This Row],[Female Ballots]]/Table1[[#This Row],[Female Population]]</f>
        <v>0.42947302992940289</v>
      </c>
      <c r="W2829" s="94">
        <f>Table1[[#This Row],[Male Ballots]]/Table1[[#This Row],[Male Population]]</f>
        <v>0.42137797494460794</v>
      </c>
      <c r="X2829" s="94">
        <f>Table1[[#This Row],[Total Ballots]]/Table1[[#This Row],[Total Population]]</f>
        <v>0.42851382378917713</v>
      </c>
      <c r="Y2829" s="94">
        <f>Table1[[#This Row],[Female Ballots]]/Table1[[#This Row],[Female Voters]]</f>
        <v>0.54932832587028746</v>
      </c>
      <c r="Z2829" s="95">
        <f>Table1[[#This Row],[Male Ballots]]/Table1[[#This Row],[Male Voters]]</f>
        <v>0.53129479216435738</v>
      </c>
      <c r="AA2829" s="94">
        <f>Table1[[#This Row],[Total Ballots]]/Table1[[#This Row],[Total Voters]]</f>
        <v>0.53956456456456459</v>
      </c>
    </row>
    <row r="2830" spans="1:27" s="12" customFormat="1" x14ac:dyDescent="0.35">
      <c r="A2830" s="8" t="s">
        <v>33</v>
      </c>
      <c r="B2830" s="17">
        <v>2021</v>
      </c>
      <c r="C2830" s="17" t="s">
        <v>81</v>
      </c>
      <c r="D2830" s="17"/>
      <c r="E2830" s="34"/>
      <c r="F2830" s="34"/>
      <c r="G2830" s="9" t="s">
        <v>79</v>
      </c>
      <c r="H2830" s="132">
        <v>33567.252999999997</v>
      </c>
      <c r="I2830" s="132">
        <v>31704.0625</v>
      </c>
      <c r="J2830" s="133">
        <v>65271.3174</v>
      </c>
      <c r="K2830" s="10">
        <v>28129</v>
      </c>
      <c r="L2830" s="10">
        <v>25344</v>
      </c>
      <c r="M2830" s="10">
        <v>903</v>
      </c>
      <c r="N2830" s="10">
        <v>54376</v>
      </c>
      <c r="O2830" s="10">
        <v>10961</v>
      </c>
      <c r="P2830" s="10">
        <v>9107</v>
      </c>
      <c r="Q2830" s="10">
        <v>215</v>
      </c>
      <c r="R2830" s="11">
        <v>20283</v>
      </c>
      <c r="S2830" s="94">
        <f>Table1[[#This Row],[Female Voters]]/Table1[[#This Row],[Female Population]]</f>
        <v>0.83798933442662116</v>
      </c>
      <c r="T2830" s="94">
        <f>Table1[[#This Row],[Male Voters]]/Table1[[#This Row],[Male Population]]</f>
        <v>0.79939282229209585</v>
      </c>
      <c r="U2830" s="94">
        <f>Table1[[#This Row],[Total Voters]]/Table1[[#This Row],[Total Population]]</f>
        <v>0.83307649004185724</v>
      </c>
      <c r="V2830" s="94">
        <f>Table1[[#This Row],[Female Ballots]]/Table1[[#This Row],[Female Population]]</f>
        <v>0.32653848678055369</v>
      </c>
      <c r="W2830" s="94">
        <f>Table1[[#This Row],[Male Ballots]]/Table1[[#This Row],[Male Population]]</f>
        <v>0.28725025381211006</v>
      </c>
      <c r="X2830" s="94">
        <f>Table1[[#This Row],[Total Ballots]]/Table1[[#This Row],[Total Population]]</f>
        <v>0.31074905192583108</v>
      </c>
      <c r="Y2830" s="94">
        <f>Table1[[#This Row],[Female Ballots]]/Table1[[#This Row],[Female Voters]]</f>
        <v>0.38966902484979915</v>
      </c>
      <c r="Z2830" s="95">
        <f>Table1[[#This Row],[Male Ballots]]/Table1[[#This Row],[Male Voters]]</f>
        <v>0.35933554292929293</v>
      </c>
      <c r="AA2830" s="94">
        <f>Table1[[#This Row],[Total Ballots]]/Table1[[#This Row],[Total Voters]]</f>
        <v>0.37301382963071944</v>
      </c>
    </row>
    <row r="2831" spans="1:27" s="12" customFormat="1" x14ac:dyDescent="0.35">
      <c r="A2831" s="8" t="s">
        <v>33</v>
      </c>
      <c r="B2831" s="17">
        <v>2021</v>
      </c>
      <c r="C2831" s="17" t="s">
        <v>81</v>
      </c>
      <c r="D2831" s="17"/>
      <c r="E2831" s="34"/>
      <c r="F2831" s="34"/>
      <c r="G2831" s="9" t="s">
        <v>62</v>
      </c>
      <c r="H2831" s="132">
        <v>2150.0360000000001</v>
      </c>
      <c r="I2831" s="132">
        <v>2531.2485000000001</v>
      </c>
      <c r="J2831" s="133">
        <v>4681.2853999999998</v>
      </c>
      <c r="K2831" s="10">
        <v>1458</v>
      </c>
      <c r="L2831" s="10">
        <v>1565</v>
      </c>
      <c r="M2831" s="10">
        <v>94</v>
      </c>
      <c r="N2831" s="10">
        <v>3117</v>
      </c>
      <c r="O2831" s="10">
        <v>178</v>
      </c>
      <c r="P2831" s="10">
        <v>186</v>
      </c>
      <c r="Q2831" s="10">
        <v>10</v>
      </c>
      <c r="R2831" s="11">
        <v>374</v>
      </c>
      <c r="S2831" s="94">
        <f>Table1[[#This Row],[Female Voters]]/Table1[[#This Row],[Female Population]]</f>
        <v>0.67812818017930865</v>
      </c>
      <c r="T2831" s="94">
        <f>Table1[[#This Row],[Male Voters]]/Table1[[#This Row],[Male Population]]</f>
        <v>0.61827197132166201</v>
      </c>
      <c r="U2831" s="94">
        <f>Table1[[#This Row],[Total Voters]]/Table1[[#This Row],[Total Population]]</f>
        <v>0.6658427619046684</v>
      </c>
      <c r="V2831" s="94">
        <f>Table1[[#This Row],[Female Ballots]]/Table1[[#This Row],[Female Population]]</f>
        <v>8.2789311434785282E-2</v>
      </c>
      <c r="W2831" s="94">
        <f>Table1[[#This Row],[Male Ballots]]/Table1[[#This Row],[Male Population]]</f>
        <v>7.3481525026088901E-2</v>
      </c>
      <c r="X2831" s="94">
        <f>Table1[[#This Row],[Total Ballots]]/Table1[[#This Row],[Total Population]]</f>
        <v>7.9892586766873899E-2</v>
      </c>
      <c r="Y2831" s="94">
        <f>Table1[[#This Row],[Female Ballots]]/Table1[[#This Row],[Female Voters]]</f>
        <v>0.12208504801097393</v>
      </c>
      <c r="Z2831" s="95">
        <f>Table1[[#This Row],[Male Ballots]]/Table1[[#This Row],[Male Voters]]</f>
        <v>0.11884984025559106</v>
      </c>
      <c r="AA2831" s="94">
        <f>Table1[[#This Row],[Total Ballots]]/Table1[[#This Row],[Total Voters]]</f>
        <v>0.11998716714789862</v>
      </c>
    </row>
    <row r="2832" spans="1:27" s="12" customFormat="1" x14ac:dyDescent="0.35">
      <c r="A2832" s="8" t="s">
        <v>33</v>
      </c>
      <c r="B2832" s="17">
        <v>2021</v>
      </c>
      <c r="C2832" s="17" t="s">
        <v>81</v>
      </c>
      <c r="D2832" s="17"/>
      <c r="E2832" s="34"/>
      <c r="F2832" s="34"/>
      <c r="G2832" s="9" t="s">
        <v>63</v>
      </c>
      <c r="H2832" s="132">
        <v>3574.607</v>
      </c>
      <c r="I2832" s="132">
        <v>3891.7219999999998</v>
      </c>
      <c r="J2832" s="133">
        <v>7466.3289999999997</v>
      </c>
      <c r="K2832" s="10">
        <v>2945</v>
      </c>
      <c r="L2832" s="10">
        <v>2830</v>
      </c>
      <c r="M2832" s="10">
        <v>162</v>
      </c>
      <c r="N2832" s="10">
        <v>5937</v>
      </c>
      <c r="O2832" s="10">
        <v>450</v>
      </c>
      <c r="P2832" s="10">
        <v>351</v>
      </c>
      <c r="Q2832" s="10">
        <v>25</v>
      </c>
      <c r="R2832" s="11">
        <v>826</v>
      </c>
      <c r="S2832" s="94">
        <f>Table1[[#This Row],[Female Voters]]/Table1[[#This Row],[Female Population]]</f>
        <v>0.82386679151022757</v>
      </c>
      <c r="T2832" s="94">
        <f>Table1[[#This Row],[Male Voters]]/Table1[[#This Row],[Male Population]]</f>
        <v>0.727184521402094</v>
      </c>
      <c r="U2832" s="94">
        <f>Table1[[#This Row],[Total Voters]]/Table1[[#This Row],[Total Population]]</f>
        <v>0.79516988870969929</v>
      </c>
      <c r="V2832" s="94">
        <f>Table1[[#This Row],[Female Ballots]]/Table1[[#This Row],[Female Population]]</f>
        <v>0.12588796474689384</v>
      </c>
      <c r="W2832" s="94">
        <f>Table1[[#This Row],[Male Ballots]]/Table1[[#This Row],[Male Population]]</f>
        <v>9.0191437106761488E-2</v>
      </c>
      <c r="X2832" s="94">
        <f>Table1[[#This Row],[Total Ballots]]/Table1[[#This Row],[Total Population]]</f>
        <v>0.11063000304433411</v>
      </c>
      <c r="Y2832" s="94">
        <f>Table1[[#This Row],[Female Ballots]]/Table1[[#This Row],[Female Voters]]</f>
        <v>0.15280135823429541</v>
      </c>
      <c r="Z2832" s="95">
        <f>Table1[[#This Row],[Male Ballots]]/Table1[[#This Row],[Male Voters]]</f>
        <v>0.12402826855123675</v>
      </c>
      <c r="AA2832" s="94">
        <f>Table1[[#This Row],[Total Ballots]]/Table1[[#This Row],[Total Voters]]</f>
        <v>0.13912750547414518</v>
      </c>
    </row>
    <row r="2833" spans="1:27" s="12" customFormat="1" x14ac:dyDescent="0.35">
      <c r="A2833" s="8" t="s">
        <v>33</v>
      </c>
      <c r="B2833" s="17">
        <v>2021</v>
      </c>
      <c r="C2833" s="17" t="s">
        <v>81</v>
      </c>
      <c r="D2833" s="17"/>
      <c r="E2833" s="34"/>
      <c r="F2833" s="34"/>
      <c r="G2833" s="9" t="s">
        <v>64</v>
      </c>
      <c r="H2833" s="132">
        <v>3962.6099999999997</v>
      </c>
      <c r="I2833" s="132">
        <v>4203.1849999999995</v>
      </c>
      <c r="J2833" s="133">
        <v>8165.7950000000001</v>
      </c>
      <c r="K2833" s="10">
        <v>3219</v>
      </c>
      <c r="L2833" s="10">
        <v>3258</v>
      </c>
      <c r="M2833" s="10">
        <v>160</v>
      </c>
      <c r="N2833" s="10">
        <v>6637</v>
      </c>
      <c r="O2833" s="10">
        <v>732</v>
      </c>
      <c r="P2833" s="10">
        <v>663</v>
      </c>
      <c r="Q2833" s="10">
        <v>26</v>
      </c>
      <c r="R2833" s="11">
        <v>1421</v>
      </c>
      <c r="S2833" s="94">
        <f>Table1[[#This Row],[Female Voters]]/Table1[[#This Row],[Female Population]]</f>
        <v>0.81234337974213977</v>
      </c>
      <c r="T2833" s="94">
        <f>Table1[[#This Row],[Male Voters]]/Table1[[#This Row],[Male Population]]</f>
        <v>0.77512648146584084</v>
      </c>
      <c r="U2833" s="94">
        <f>Table1[[#This Row],[Total Voters]]/Table1[[#This Row],[Total Population]]</f>
        <v>0.81278062944269358</v>
      </c>
      <c r="V2833" s="94">
        <f>Table1[[#This Row],[Female Ballots]]/Table1[[#This Row],[Female Population]]</f>
        <v>0.18472673313800755</v>
      </c>
      <c r="W2833" s="94">
        <f>Table1[[#This Row],[Male Ballots]]/Table1[[#This Row],[Male Population]]</f>
        <v>0.15773752523384055</v>
      </c>
      <c r="X2833" s="94">
        <f>Table1[[#This Row],[Total Ballots]]/Table1[[#This Row],[Total Population]]</f>
        <v>0.1740185738192056</v>
      </c>
      <c r="Y2833" s="94">
        <f>Table1[[#This Row],[Female Ballots]]/Table1[[#This Row],[Female Voters]]</f>
        <v>0.22739981360671016</v>
      </c>
      <c r="Z2833" s="95">
        <f>Table1[[#This Row],[Male Ballots]]/Table1[[#This Row],[Male Voters]]</f>
        <v>0.20349907918968693</v>
      </c>
      <c r="AA2833" s="94">
        <f>Table1[[#This Row],[Total Ballots]]/Table1[[#This Row],[Total Voters]]</f>
        <v>0.21410275726985084</v>
      </c>
    </row>
    <row r="2834" spans="1:27" s="12" customFormat="1" x14ac:dyDescent="0.35">
      <c r="A2834" s="8" t="s">
        <v>33</v>
      </c>
      <c r="B2834" s="17">
        <v>2021</v>
      </c>
      <c r="C2834" s="17" t="s">
        <v>81</v>
      </c>
      <c r="D2834" s="17"/>
      <c r="E2834" s="34"/>
      <c r="F2834" s="34"/>
      <c r="G2834" s="9" t="s">
        <v>65</v>
      </c>
      <c r="H2834" s="132">
        <v>3814.2020000000002</v>
      </c>
      <c r="I2834" s="132">
        <v>3708.9059999999999</v>
      </c>
      <c r="J2834" s="133">
        <v>7523.107</v>
      </c>
      <c r="K2834" s="10">
        <v>3138</v>
      </c>
      <c r="L2834" s="10">
        <v>2866</v>
      </c>
      <c r="M2834" s="10">
        <v>106</v>
      </c>
      <c r="N2834" s="10">
        <v>6110</v>
      </c>
      <c r="O2834" s="10">
        <v>827</v>
      </c>
      <c r="P2834" s="10">
        <v>691</v>
      </c>
      <c r="Q2834" s="10">
        <v>31</v>
      </c>
      <c r="R2834" s="11">
        <v>1549</v>
      </c>
      <c r="S2834" s="94">
        <f>Table1[[#This Row],[Female Voters]]/Table1[[#This Row],[Female Population]]</f>
        <v>0.82271468579797291</v>
      </c>
      <c r="T2834" s="94">
        <f>Table1[[#This Row],[Male Voters]]/Table1[[#This Row],[Male Population]]</f>
        <v>0.77273460152400741</v>
      </c>
      <c r="U2834" s="94">
        <f>Table1[[#This Row],[Total Voters]]/Table1[[#This Row],[Total Population]]</f>
        <v>0.81216444216465355</v>
      </c>
      <c r="V2834" s="94">
        <f>Table1[[#This Row],[Female Ballots]]/Table1[[#This Row],[Female Population]]</f>
        <v>0.21682123809908335</v>
      </c>
      <c r="W2834" s="94">
        <f>Table1[[#This Row],[Male Ballots]]/Table1[[#This Row],[Male Population]]</f>
        <v>0.18630830762494385</v>
      </c>
      <c r="X2834" s="94">
        <f>Table1[[#This Row],[Total Ballots]]/Table1[[#This Row],[Total Population]]</f>
        <v>0.20589897232619447</v>
      </c>
      <c r="Y2834" s="94">
        <f>Table1[[#This Row],[Female Ballots]]/Table1[[#This Row],[Female Voters]]</f>
        <v>0.26354365838113447</v>
      </c>
      <c r="Z2834" s="95">
        <f>Table1[[#This Row],[Male Ballots]]/Table1[[#This Row],[Male Voters]]</f>
        <v>0.24110258199581297</v>
      </c>
      <c r="AA2834" s="94">
        <f>Table1[[#This Row],[Total Ballots]]/Table1[[#This Row],[Total Voters]]</f>
        <v>0.25351882160392797</v>
      </c>
    </row>
    <row r="2835" spans="1:27" s="12" customFormat="1" x14ac:dyDescent="0.35">
      <c r="A2835" s="8" t="s">
        <v>33</v>
      </c>
      <c r="B2835" s="17">
        <v>2021</v>
      </c>
      <c r="C2835" s="17" t="s">
        <v>81</v>
      </c>
      <c r="D2835" s="17"/>
      <c r="E2835" s="34"/>
      <c r="F2835" s="34"/>
      <c r="G2835" s="9" t="s">
        <v>66</v>
      </c>
      <c r="H2835" s="132">
        <v>6393.0159999999996</v>
      </c>
      <c r="I2835" s="132">
        <v>5390.45</v>
      </c>
      <c r="J2835" s="133">
        <v>11783.467000000001</v>
      </c>
      <c r="K2835" s="10">
        <v>5309</v>
      </c>
      <c r="L2835" s="10">
        <v>4323</v>
      </c>
      <c r="M2835" s="10">
        <v>168</v>
      </c>
      <c r="N2835" s="10">
        <v>9800</v>
      </c>
      <c r="O2835" s="10">
        <v>2062</v>
      </c>
      <c r="P2835" s="10">
        <v>1533</v>
      </c>
      <c r="Q2835" s="10">
        <v>46</v>
      </c>
      <c r="R2835" s="11">
        <v>3641</v>
      </c>
      <c r="S2835" s="94">
        <f>Table1[[#This Row],[Female Voters]]/Table1[[#This Row],[Female Population]]</f>
        <v>0.83043746488355419</v>
      </c>
      <c r="T2835" s="94">
        <f>Table1[[#This Row],[Male Voters]]/Table1[[#This Row],[Male Population]]</f>
        <v>0.80197386118042091</v>
      </c>
      <c r="U2835" s="94">
        <f>Table1[[#This Row],[Total Voters]]/Table1[[#This Row],[Total Population]]</f>
        <v>0.8316737340546716</v>
      </c>
      <c r="V2835" s="94">
        <f>Table1[[#This Row],[Female Ballots]]/Table1[[#This Row],[Female Population]]</f>
        <v>0.32253947119794479</v>
      </c>
      <c r="W2835" s="94">
        <f>Table1[[#This Row],[Male Ballots]]/Table1[[#This Row],[Male Population]]</f>
        <v>0.28439184112643656</v>
      </c>
      <c r="X2835" s="94">
        <f>Table1[[#This Row],[Total Ballots]]/Table1[[#This Row],[Total Population]]</f>
        <v>0.30899225160133259</v>
      </c>
      <c r="Y2835" s="94">
        <f>Table1[[#This Row],[Female Ballots]]/Table1[[#This Row],[Female Voters]]</f>
        <v>0.38839706159352044</v>
      </c>
      <c r="Z2835" s="95">
        <f>Table1[[#This Row],[Male Ballots]]/Table1[[#This Row],[Male Voters]]</f>
        <v>0.35461485079805688</v>
      </c>
      <c r="AA2835" s="94">
        <f>Table1[[#This Row],[Total Ballots]]/Table1[[#This Row],[Total Voters]]</f>
        <v>0.37153061224489797</v>
      </c>
    </row>
    <row r="2836" spans="1:27" s="12" customFormat="1" x14ac:dyDescent="0.35">
      <c r="A2836" s="8" t="s">
        <v>33</v>
      </c>
      <c r="B2836" s="17">
        <v>2021</v>
      </c>
      <c r="C2836" s="17" t="s">
        <v>81</v>
      </c>
      <c r="D2836" s="17"/>
      <c r="E2836" s="34"/>
      <c r="F2836" s="34"/>
      <c r="G2836" s="9" t="s">
        <v>67</v>
      </c>
      <c r="H2836" s="132">
        <v>13672.781999999999</v>
      </c>
      <c r="I2836" s="132">
        <v>11978.551000000001</v>
      </c>
      <c r="J2836" s="133">
        <v>25651.333999999999</v>
      </c>
      <c r="K2836" s="10">
        <v>12060</v>
      </c>
      <c r="L2836" s="10">
        <v>10502</v>
      </c>
      <c r="M2836" s="10">
        <v>213</v>
      </c>
      <c r="N2836" s="10">
        <v>22775</v>
      </c>
      <c r="O2836" s="10">
        <v>6712</v>
      </c>
      <c r="P2836" s="10">
        <v>5683</v>
      </c>
      <c r="Q2836" s="10">
        <v>77</v>
      </c>
      <c r="R2836" s="11">
        <v>12472</v>
      </c>
      <c r="S2836" s="94">
        <f>Table1[[#This Row],[Female Voters]]/Table1[[#This Row],[Female Population]]</f>
        <v>0.88204434181719571</v>
      </c>
      <c r="T2836" s="94">
        <f>Table1[[#This Row],[Male Voters]]/Table1[[#This Row],[Male Population]]</f>
        <v>0.87673375519292762</v>
      </c>
      <c r="U2836" s="94">
        <f>Table1[[#This Row],[Total Voters]]/Table1[[#This Row],[Total Population]]</f>
        <v>0.8878680539577396</v>
      </c>
      <c r="V2836" s="94">
        <f>Table1[[#This Row],[Female Ballots]]/Table1[[#This Row],[Female Population]]</f>
        <v>0.49090229040439615</v>
      </c>
      <c r="W2836" s="94">
        <f>Table1[[#This Row],[Male Ballots]]/Table1[[#This Row],[Male Population]]</f>
        <v>0.47443133981731173</v>
      </c>
      <c r="X2836" s="94">
        <f>Table1[[#This Row],[Total Ballots]]/Table1[[#This Row],[Total Population]]</f>
        <v>0.48621252992144581</v>
      </c>
      <c r="Y2836" s="94">
        <f>Table1[[#This Row],[Female Ballots]]/Table1[[#This Row],[Female Voters]]</f>
        <v>0.55655058043117744</v>
      </c>
      <c r="Z2836" s="95">
        <f>Table1[[#This Row],[Male Ballots]]/Table1[[#This Row],[Male Voters]]</f>
        <v>0.54113502190059037</v>
      </c>
      <c r="AA2836" s="94">
        <f>Table1[[#This Row],[Total Ballots]]/Table1[[#This Row],[Total Voters]]</f>
        <v>0.5476180021953897</v>
      </c>
    </row>
    <row r="2837" spans="1:27" s="12" customFormat="1" x14ac:dyDescent="0.35">
      <c r="A2837" s="8" t="s">
        <v>51</v>
      </c>
      <c r="B2837" s="17">
        <v>2021</v>
      </c>
      <c r="C2837" s="17" t="s">
        <v>81</v>
      </c>
      <c r="D2837" s="17"/>
      <c r="E2837" s="34"/>
      <c r="F2837" s="34"/>
      <c r="G2837" s="9" t="s">
        <v>79</v>
      </c>
      <c r="H2837" s="132">
        <v>202100.932</v>
      </c>
      <c r="I2837" s="132">
        <v>193993.155</v>
      </c>
      <c r="J2837" s="133">
        <v>396094.10600000003</v>
      </c>
      <c r="K2837" s="10">
        <v>153847</v>
      </c>
      <c r="L2837" s="10">
        <v>141162</v>
      </c>
      <c r="M2837" s="10">
        <v>3592</v>
      </c>
      <c r="N2837" s="10">
        <v>298601</v>
      </c>
      <c r="O2837" s="10">
        <v>38849</v>
      </c>
      <c r="P2837" s="10">
        <v>33897</v>
      </c>
      <c r="Q2837" s="10">
        <v>484</v>
      </c>
      <c r="R2837" s="11">
        <v>73230</v>
      </c>
      <c r="S2837" s="94">
        <f>Table1[[#This Row],[Female Voters]]/Table1[[#This Row],[Female Population]]</f>
        <v>0.7612384489152183</v>
      </c>
      <c r="T2837" s="94">
        <f>Table1[[#This Row],[Male Voters]]/Table1[[#This Row],[Male Population]]</f>
        <v>0.72766484982421153</v>
      </c>
      <c r="U2837" s="94">
        <f>Table1[[#This Row],[Total Voters]]/Table1[[#This Row],[Total Population]]</f>
        <v>0.75386378003817101</v>
      </c>
      <c r="V2837" s="94">
        <f>Table1[[#This Row],[Female Ballots]]/Table1[[#This Row],[Female Population]]</f>
        <v>0.19222573402086043</v>
      </c>
      <c r="W2837" s="94">
        <f>Table1[[#This Row],[Male Ballots]]/Table1[[#This Row],[Male Population]]</f>
        <v>0.17473296931533486</v>
      </c>
      <c r="X2837" s="94">
        <f>Table1[[#This Row],[Total Ballots]]/Table1[[#This Row],[Total Population]]</f>
        <v>0.18488030720659093</v>
      </c>
      <c r="Y2837" s="94">
        <f>Table1[[#This Row],[Female Ballots]]/Table1[[#This Row],[Female Voters]]</f>
        <v>0.25251711115588865</v>
      </c>
      <c r="Z2837" s="95">
        <f>Table1[[#This Row],[Male Ballots]]/Table1[[#This Row],[Male Voters]]</f>
        <v>0.24012836315722361</v>
      </c>
      <c r="AA2837" s="94">
        <f>Table1[[#This Row],[Total Ballots]]/Table1[[#This Row],[Total Voters]]</f>
        <v>0.24524365290136335</v>
      </c>
    </row>
    <row r="2838" spans="1:27" s="12" customFormat="1" x14ac:dyDescent="0.35">
      <c r="A2838" s="8" t="s">
        <v>51</v>
      </c>
      <c r="B2838" s="17">
        <v>2021</v>
      </c>
      <c r="C2838" s="17" t="s">
        <v>81</v>
      </c>
      <c r="D2838" s="17"/>
      <c r="E2838" s="34"/>
      <c r="F2838" s="34"/>
      <c r="G2838" s="9" t="s">
        <v>62</v>
      </c>
      <c r="H2838" s="132">
        <v>21847.719999999998</v>
      </c>
      <c r="I2838" s="132">
        <v>22322.036</v>
      </c>
      <c r="J2838" s="133">
        <v>44169.756000000001</v>
      </c>
      <c r="K2838" s="10">
        <v>14800</v>
      </c>
      <c r="L2838" s="10">
        <v>14488</v>
      </c>
      <c r="M2838" s="10">
        <v>621</v>
      </c>
      <c r="N2838" s="10">
        <v>29909</v>
      </c>
      <c r="O2838" s="10">
        <v>1490</v>
      </c>
      <c r="P2838" s="10">
        <v>1375</v>
      </c>
      <c r="Q2838" s="10">
        <v>57</v>
      </c>
      <c r="R2838" s="11">
        <v>2922</v>
      </c>
      <c r="S2838" s="94">
        <f>Table1[[#This Row],[Female Voters]]/Table1[[#This Row],[Female Population]]</f>
        <v>0.67741622466783724</v>
      </c>
      <c r="T2838" s="94">
        <f>Table1[[#This Row],[Male Voters]]/Table1[[#This Row],[Male Population]]</f>
        <v>0.64904473767536264</v>
      </c>
      <c r="U2838" s="94">
        <f>Table1[[#This Row],[Total Voters]]/Table1[[#This Row],[Total Population]]</f>
        <v>0.67713754180575503</v>
      </c>
      <c r="V2838" s="94">
        <f>Table1[[#This Row],[Female Ballots]]/Table1[[#This Row],[Female Population]]</f>
        <v>6.819933613209983E-2</v>
      </c>
      <c r="W2838" s="94">
        <f>Table1[[#This Row],[Male Ballots]]/Table1[[#This Row],[Male Population]]</f>
        <v>6.1598323737135807E-2</v>
      </c>
      <c r="X2838" s="94">
        <f>Table1[[#This Row],[Total Ballots]]/Table1[[#This Row],[Total Population]]</f>
        <v>6.615386329052847E-2</v>
      </c>
      <c r="Y2838" s="94">
        <f>Table1[[#This Row],[Female Ballots]]/Table1[[#This Row],[Female Voters]]</f>
        <v>0.10067567567567567</v>
      </c>
      <c r="Z2838" s="95">
        <f>Table1[[#This Row],[Male Ballots]]/Table1[[#This Row],[Male Voters]]</f>
        <v>9.490612921038101E-2</v>
      </c>
      <c r="AA2838" s="94">
        <f>Table1[[#This Row],[Total Ballots]]/Table1[[#This Row],[Total Voters]]</f>
        <v>9.769634558159751E-2</v>
      </c>
    </row>
    <row r="2839" spans="1:27" s="12" customFormat="1" x14ac:dyDescent="0.35">
      <c r="A2839" s="8" t="s">
        <v>51</v>
      </c>
      <c r="B2839" s="17">
        <v>2021</v>
      </c>
      <c r="C2839" s="17" t="s">
        <v>81</v>
      </c>
      <c r="D2839" s="17"/>
      <c r="E2839" s="34"/>
      <c r="F2839" s="34"/>
      <c r="G2839" s="9" t="s">
        <v>63</v>
      </c>
      <c r="H2839" s="132">
        <v>33101.96</v>
      </c>
      <c r="I2839" s="132">
        <v>34273.120000000003</v>
      </c>
      <c r="J2839" s="133">
        <v>67375.100000000006</v>
      </c>
      <c r="K2839" s="10">
        <v>25219</v>
      </c>
      <c r="L2839" s="10">
        <v>24633</v>
      </c>
      <c r="M2839" s="10">
        <v>856</v>
      </c>
      <c r="N2839" s="10">
        <v>50708</v>
      </c>
      <c r="O2839" s="10">
        <v>2746</v>
      </c>
      <c r="P2839" s="10">
        <v>2379</v>
      </c>
      <c r="Q2839" s="10">
        <v>93</v>
      </c>
      <c r="R2839" s="11">
        <v>5218</v>
      </c>
      <c r="S2839" s="94">
        <f>Table1[[#This Row],[Female Voters]]/Table1[[#This Row],[Female Population]]</f>
        <v>0.7618582102087007</v>
      </c>
      <c r="T2839" s="94">
        <f>Table1[[#This Row],[Male Voters]]/Table1[[#This Row],[Male Population]]</f>
        <v>0.71872651220548345</v>
      </c>
      <c r="U2839" s="94">
        <f>Table1[[#This Row],[Total Voters]]/Table1[[#This Row],[Total Population]]</f>
        <v>0.75262225955879836</v>
      </c>
      <c r="V2839" s="94">
        <f>Table1[[#This Row],[Female Ballots]]/Table1[[#This Row],[Female Population]]</f>
        <v>8.2955812888421104E-2</v>
      </c>
      <c r="W2839" s="94">
        <f>Table1[[#This Row],[Male Ballots]]/Table1[[#This Row],[Male Population]]</f>
        <v>6.9412997707824664E-2</v>
      </c>
      <c r="X2839" s="94">
        <f>Table1[[#This Row],[Total Ballots]]/Table1[[#This Row],[Total Population]]</f>
        <v>7.7447009355088151E-2</v>
      </c>
      <c r="Y2839" s="94">
        <f>Table1[[#This Row],[Female Ballots]]/Table1[[#This Row],[Female Voters]]</f>
        <v>0.10888615726238154</v>
      </c>
      <c r="Z2839" s="95">
        <f>Table1[[#This Row],[Male Ballots]]/Table1[[#This Row],[Male Voters]]</f>
        <v>9.6577761539398371E-2</v>
      </c>
      <c r="AA2839" s="94">
        <f>Table1[[#This Row],[Total Ballots]]/Table1[[#This Row],[Total Voters]]</f>
        <v>0.10290289500670506</v>
      </c>
    </row>
    <row r="2840" spans="1:27" s="12" customFormat="1" x14ac:dyDescent="0.35">
      <c r="A2840" s="8" t="s">
        <v>51</v>
      </c>
      <c r="B2840" s="17">
        <v>2021</v>
      </c>
      <c r="C2840" s="17" t="s">
        <v>81</v>
      </c>
      <c r="D2840" s="17"/>
      <c r="E2840" s="34"/>
      <c r="F2840" s="34"/>
      <c r="G2840" s="9" t="s">
        <v>64</v>
      </c>
      <c r="H2840" s="132">
        <v>35426.380000000005</v>
      </c>
      <c r="I2840" s="132">
        <v>35115.39</v>
      </c>
      <c r="J2840" s="133">
        <v>70541.77</v>
      </c>
      <c r="K2840" s="10">
        <v>25758</v>
      </c>
      <c r="L2840" s="10">
        <v>23872</v>
      </c>
      <c r="M2840" s="10">
        <v>683</v>
      </c>
      <c r="N2840" s="10">
        <v>50313</v>
      </c>
      <c r="O2840" s="10">
        <v>4253</v>
      </c>
      <c r="P2840" s="10">
        <v>3753</v>
      </c>
      <c r="Q2840" s="10">
        <v>76</v>
      </c>
      <c r="R2840" s="11">
        <v>8082</v>
      </c>
      <c r="S2840" s="94">
        <f>Table1[[#This Row],[Female Voters]]/Table1[[#This Row],[Female Population]]</f>
        <v>0.72708529632437735</v>
      </c>
      <c r="T2840" s="94">
        <f>Table1[[#This Row],[Male Voters]]/Table1[[#This Row],[Male Population]]</f>
        <v>0.67981588699427797</v>
      </c>
      <c r="U2840" s="94">
        <f>Table1[[#This Row],[Total Voters]]/Table1[[#This Row],[Total Population]]</f>
        <v>0.71323699419507047</v>
      </c>
      <c r="V2840" s="94">
        <f>Table1[[#This Row],[Female Ballots]]/Table1[[#This Row],[Female Population]]</f>
        <v>0.12005178062223686</v>
      </c>
      <c r="W2840" s="94">
        <f>Table1[[#This Row],[Male Ballots]]/Table1[[#This Row],[Male Population]]</f>
        <v>0.10687621581306658</v>
      </c>
      <c r="X2840" s="94">
        <f>Table1[[#This Row],[Total Ballots]]/Table1[[#This Row],[Total Population]]</f>
        <v>0.11457041693169875</v>
      </c>
      <c r="Y2840" s="94">
        <f>Table1[[#This Row],[Female Ballots]]/Table1[[#This Row],[Female Voters]]</f>
        <v>0.16511375106762946</v>
      </c>
      <c r="Z2840" s="95">
        <f>Table1[[#This Row],[Male Ballots]]/Table1[[#This Row],[Male Voters]]</f>
        <v>0.15721347184986595</v>
      </c>
      <c r="AA2840" s="94">
        <f>Table1[[#This Row],[Total Ballots]]/Table1[[#This Row],[Total Voters]]</f>
        <v>0.16063442847772941</v>
      </c>
    </row>
    <row r="2841" spans="1:27" s="12" customFormat="1" x14ac:dyDescent="0.35">
      <c r="A2841" s="14" t="s">
        <v>51</v>
      </c>
      <c r="B2841" s="17">
        <v>2021</v>
      </c>
      <c r="C2841" s="17" t="s">
        <v>81</v>
      </c>
      <c r="D2841" s="17"/>
      <c r="E2841" s="34"/>
      <c r="F2841" s="34"/>
      <c r="G2841" s="9" t="s">
        <v>65</v>
      </c>
      <c r="H2841" s="132">
        <v>32698.94</v>
      </c>
      <c r="I2841" s="132">
        <v>32840.9</v>
      </c>
      <c r="J2841" s="133">
        <v>65539.839999999997</v>
      </c>
      <c r="K2841" s="15">
        <v>24285</v>
      </c>
      <c r="L2841" s="15">
        <v>23230</v>
      </c>
      <c r="M2841" s="15">
        <v>538</v>
      </c>
      <c r="N2841" s="15">
        <v>48053</v>
      </c>
      <c r="O2841" s="15">
        <v>4997</v>
      </c>
      <c r="P2841" s="15">
        <v>4581</v>
      </c>
      <c r="Q2841" s="15">
        <v>59</v>
      </c>
      <c r="R2841" s="15">
        <v>9637</v>
      </c>
      <c r="S2841" s="94">
        <f>Table1[[#This Row],[Female Voters]]/Table1[[#This Row],[Female Population]]</f>
        <v>0.74268462525084911</v>
      </c>
      <c r="T2841" s="94">
        <f>Table1[[#This Row],[Male Voters]]/Table1[[#This Row],[Male Population]]</f>
        <v>0.70734967677499705</v>
      </c>
      <c r="U2841" s="94">
        <f>Table1[[#This Row],[Total Voters]]/Table1[[#This Row],[Total Population]]</f>
        <v>0.73318763060758163</v>
      </c>
      <c r="V2841" s="94">
        <f>Table1[[#This Row],[Female Ballots]]/Table1[[#This Row],[Female Population]]</f>
        <v>0.15281840940409691</v>
      </c>
      <c r="W2841" s="94">
        <f>Table1[[#This Row],[Male Ballots]]/Table1[[#This Row],[Male Population]]</f>
        <v>0.13949069605278783</v>
      </c>
      <c r="X2841" s="94">
        <f>Table1[[#This Row],[Total Ballots]]/Table1[[#This Row],[Total Population]]</f>
        <v>0.14704033455070992</v>
      </c>
      <c r="Y2841" s="94">
        <f>Table1[[#This Row],[Female Ballots]]/Table1[[#This Row],[Female Voters]]</f>
        <v>0.20576487543751287</v>
      </c>
      <c r="Z2841" s="95">
        <f>Table1[[#This Row],[Male Ballots]]/Table1[[#This Row],[Male Voters]]</f>
        <v>0.19720189410245373</v>
      </c>
      <c r="AA2841" s="94">
        <f>Table1[[#This Row],[Total Ballots]]/Table1[[#This Row],[Total Voters]]</f>
        <v>0.20054939337814495</v>
      </c>
    </row>
    <row r="2842" spans="1:27" s="12" customFormat="1" x14ac:dyDescent="0.35">
      <c r="A2842" s="8" t="s">
        <v>51</v>
      </c>
      <c r="B2842" s="17">
        <v>2021</v>
      </c>
      <c r="C2842" s="17" t="s">
        <v>81</v>
      </c>
      <c r="D2842" s="17"/>
      <c r="E2842" s="34"/>
      <c r="F2842" s="34"/>
      <c r="G2842" s="9" t="s">
        <v>66</v>
      </c>
      <c r="H2842" s="132">
        <v>32289.059999999998</v>
      </c>
      <c r="I2842" s="132">
        <v>30539.23</v>
      </c>
      <c r="J2842" s="133">
        <v>62828.29</v>
      </c>
      <c r="K2842" s="10">
        <v>25323</v>
      </c>
      <c r="L2842" s="10">
        <v>23231</v>
      </c>
      <c r="M2842" s="10">
        <v>460</v>
      </c>
      <c r="N2842" s="10">
        <v>49014</v>
      </c>
      <c r="O2842" s="10">
        <v>7437</v>
      </c>
      <c r="P2842" s="10">
        <v>6456</v>
      </c>
      <c r="Q2842" s="10">
        <v>82</v>
      </c>
      <c r="R2842" s="11">
        <v>13975</v>
      </c>
      <c r="S2842" s="94">
        <f>Table1[[#This Row],[Female Voters]]/Table1[[#This Row],[Female Population]]</f>
        <v>0.78425943647786589</v>
      </c>
      <c r="T2842" s="94">
        <f>Table1[[#This Row],[Male Voters]]/Table1[[#This Row],[Male Population]]</f>
        <v>0.76069370445816742</v>
      </c>
      <c r="U2842" s="94">
        <f>Table1[[#This Row],[Total Voters]]/Table1[[#This Row],[Total Population]]</f>
        <v>0.78012627750970143</v>
      </c>
      <c r="V2842" s="94">
        <f>Table1[[#This Row],[Female Ballots]]/Table1[[#This Row],[Female Population]]</f>
        <v>0.23032568925821936</v>
      </c>
      <c r="W2842" s="94">
        <f>Table1[[#This Row],[Male Ballots]]/Table1[[#This Row],[Male Population]]</f>
        <v>0.21140022194403724</v>
      </c>
      <c r="X2842" s="94">
        <f>Table1[[#This Row],[Total Ballots]]/Table1[[#This Row],[Total Population]]</f>
        <v>0.2224316466356159</v>
      </c>
      <c r="Y2842" s="94">
        <f>Table1[[#This Row],[Female Ballots]]/Table1[[#This Row],[Female Voters]]</f>
        <v>0.29368558227698138</v>
      </c>
      <c r="Z2842" s="95">
        <f>Table1[[#This Row],[Male Ballots]]/Table1[[#This Row],[Male Voters]]</f>
        <v>0.27790452412724376</v>
      </c>
      <c r="AA2842" s="94">
        <f>Table1[[#This Row],[Total Ballots]]/Table1[[#This Row],[Total Voters]]</f>
        <v>0.28512261802750233</v>
      </c>
    </row>
    <row r="2843" spans="1:27" s="12" customFormat="1" x14ac:dyDescent="0.35">
      <c r="A2843" s="8" t="s">
        <v>51</v>
      </c>
      <c r="B2843" s="17">
        <v>2021</v>
      </c>
      <c r="C2843" s="17" t="s">
        <v>81</v>
      </c>
      <c r="D2843" s="17"/>
      <c r="E2843" s="34"/>
      <c r="F2843" s="34"/>
      <c r="G2843" s="9" t="s">
        <v>67</v>
      </c>
      <c r="H2843" s="132">
        <v>46736.872000000003</v>
      </c>
      <c r="I2843" s="132">
        <v>38902.478999999999</v>
      </c>
      <c r="J2843" s="133">
        <v>85639.35</v>
      </c>
      <c r="K2843" s="10">
        <v>38462</v>
      </c>
      <c r="L2843" s="10">
        <v>31708</v>
      </c>
      <c r="M2843" s="10">
        <v>434</v>
      </c>
      <c r="N2843" s="10">
        <v>70604</v>
      </c>
      <c r="O2843" s="10">
        <v>17926</v>
      </c>
      <c r="P2843" s="10">
        <v>15353</v>
      </c>
      <c r="Q2843" s="10">
        <v>117</v>
      </c>
      <c r="R2843" s="11">
        <v>33396</v>
      </c>
      <c r="S2843" s="94">
        <f>Table1[[#This Row],[Female Voters]]/Table1[[#This Row],[Female Population]]</f>
        <v>0.82294767180824591</v>
      </c>
      <c r="T2843" s="94">
        <f>Table1[[#This Row],[Male Voters]]/Table1[[#This Row],[Male Population]]</f>
        <v>0.81506373925425168</v>
      </c>
      <c r="U2843" s="94">
        <f>Table1[[#This Row],[Total Voters]]/Table1[[#This Row],[Total Population]]</f>
        <v>0.82443409484074781</v>
      </c>
      <c r="V2843" s="94">
        <f>Table1[[#This Row],[Female Ballots]]/Table1[[#This Row],[Female Population]]</f>
        <v>0.38355155646702244</v>
      </c>
      <c r="W2843" s="94">
        <f>Table1[[#This Row],[Male Ballots]]/Table1[[#This Row],[Male Population]]</f>
        <v>0.3946535129547914</v>
      </c>
      <c r="X2843" s="94">
        <f>Table1[[#This Row],[Total Ballots]]/Table1[[#This Row],[Total Population]]</f>
        <v>0.38996092333722754</v>
      </c>
      <c r="Y2843" s="94">
        <f>Table1[[#This Row],[Female Ballots]]/Table1[[#This Row],[Female Voters]]</f>
        <v>0.46607040715511416</v>
      </c>
      <c r="Z2843" s="95">
        <f>Table1[[#This Row],[Male Ballots]]/Table1[[#This Row],[Male Voters]]</f>
        <v>0.48419957108616124</v>
      </c>
      <c r="AA2843" s="94">
        <f>Table1[[#This Row],[Total Ballots]]/Table1[[#This Row],[Total Voters]]</f>
        <v>0.47300436235907312</v>
      </c>
    </row>
    <row r="2844" spans="1:27" s="12" customFormat="1" x14ac:dyDescent="0.35">
      <c r="A2844" s="8" t="s">
        <v>25</v>
      </c>
      <c r="B2844" s="17">
        <v>2021</v>
      </c>
      <c r="C2844" s="17" t="s">
        <v>81</v>
      </c>
      <c r="D2844" s="17"/>
      <c r="E2844" s="34"/>
      <c r="F2844" s="34"/>
      <c r="G2844" s="9" t="s">
        <v>79</v>
      </c>
      <c r="H2844" s="132">
        <v>1670.5452299999999</v>
      </c>
      <c r="I2844" s="132">
        <v>1613.7980299999999</v>
      </c>
      <c r="J2844" s="133">
        <v>3284.34348</v>
      </c>
      <c r="K2844" s="10">
        <v>459</v>
      </c>
      <c r="L2844" s="10">
        <v>462</v>
      </c>
      <c r="M2844" s="10">
        <v>14</v>
      </c>
      <c r="N2844" s="10">
        <v>935</v>
      </c>
      <c r="O2844" s="10">
        <v>240</v>
      </c>
      <c r="P2844" s="10">
        <v>221</v>
      </c>
      <c r="Q2844" s="10">
        <v>4</v>
      </c>
      <c r="R2844" s="11">
        <v>465</v>
      </c>
      <c r="S2844" s="94">
        <f>Table1[[#This Row],[Female Voters]]/Table1[[#This Row],[Female Population]]</f>
        <v>0.27476059418038029</v>
      </c>
      <c r="T2844" s="94">
        <f>Table1[[#This Row],[Male Voters]]/Table1[[#This Row],[Male Population]]</f>
        <v>0.28628117732923497</v>
      </c>
      <c r="U2844" s="94">
        <f>Table1[[#This Row],[Total Voters]]/Table1[[#This Row],[Total Population]]</f>
        <v>0.2846839880462198</v>
      </c>
      <c r="V2844" s="94">
        <f>Table1[[#This Row],[Female Ballots]]/Table1[[#This Row],[Female Population]]</f>
        <v>0.14366567015967596</v>
      </c>
      <c r="W2844" s="94">
        <f>Table1[[#This Row],[Male Ballots]]/Table1[[#This Row],[Male Population]]</f>
        <v>0.13694402638476391</v>
      </c>
      <c r="X2844" s="94">
        <f>Table1[[#This Row],[Total Ballots]]/Table1[[#This Row],[Total Population]]</f>
        <v>0.1415808068892965</v>
      </c>
      <c r="Y2844" s="94">
        <f>Table1[[#This Row],[Female Ballots]]/Table1[[#This Row],[Female Voters]]</f>
        <v>0.52287581699346408</v>
      </c>
      <c r="Z2844" s="95">
        <f>Table1[[#This Row],[Male Ballots]]/Table1[[#This Row],[Male Voters]]</f>
        <v>0.47835497835497837</v>
      </c>
      <c r="AA2844" s="94">
        <f>Table1[[#This Row],[Total Ballots]]/Table1[[#This Row],[Total Voters]]</f>
        <v>0.49732620320855614</v>
      </c>
    </row>
    <row r="2845" spans="1:27" s="12" customFormat="1" x14ac:dyDescent="0.35">
      <c r="A2845" s="8" t="s">
        <v>25</v>
      </c>
      <c r="B2845" s="17">
        <v>2021</v>
      </c>
      <c r="C2845" s="17" t="s">
        <v>81</v>
      </c>
      <c r="D2845" s="17"/>
      <c r="E2845" s="34"/>
      <c r="F2845" s="34"/>
      <c r="G2845" s="9" t="s">
        <v>62</v>
      </c>
      <c r="H2845" s="132">
        <v>131.00604000000001</v>
      </c>
      <c r="I2845" s="132">
        <v>138.07771</v>
      </c>
      <c r="J2845" s="133">
        <v>269.08377999999999</v>
      </c>
      <c r="K2845" s="10">
        <v>25</v>
      </c>
      <c r="L2845" s="10">
        <v>38</v>
      </c>
      <c r="M2845" s="10">
        <v>2</v>
      </c>
      <c r="N2845" s="10">
        <v>65</v>
      </c>
      <c r="O2845" s="10">
        <v>9</v>
      </c>
      <c r="P2845" s="10">
        <v>6</v>
      </c>
      <c r="Q2845" s="10">
        <v>0</v>
      </c>
      <c r="R2845" s="11">
        <v>15</v>
      </c>
      <c r="S2845" s="94">
        <f>Table1[[#This Row],[Female Voters]]/Table1[[#This Row],[Female Population]]</f>
        <v>0.19083089604112907</v>
      </c>
      <c r="T2845" s="94">
        <f>Table1[[#This Row],[Male Voters]]/Table1[[#This Row],[Male Population]]</f>
        <v>0.27520734519713574</v>
      </c>
      <c r="U2845" s="94">
        <f>Table1[[#This Row],[Total Voters]]/Table1[[#This Row],[Total Population]]</f>
        <v>0.24156045377391383</v>
      </c>
      <c r="V2845" s="94">
        <f>Table1[[#This Row],[Female Ballots]]/Table1[[#This Row],[Female Population]]</f>
        <v>6.8699122574806468E-2</v>
      </c>
      <c r="W2845" s="94">
        <f>Table1[[#This Row],[Male Ballots]]/Table1[[#This Row],[Male Population]]</f>
        <v>4.3453791346916168E-2</v>
      </c>
      <c r="X2845" s="94">
        <f>Table1[[#This Row],[Total Ballots]]/Table1[[#This Row],[Total Population]]</f>
        <v>5.5744720101672425E-2</v>
      </c>
      <c r="Y2845" s="94">
        <f>Table1[[#This Row],[Female Ballots]]/Table1[[#This Row],[Female Voters]]</f>
        <v>0.36</v>
      </c>
      <c r="Z2845" s="95">
        <f>Table1[[#This Row],[Male Ballots]]/Table1[[#This Row],[Male Voters]]</f>
        <v>0.15789473684210525</v>
      </c>
      <c r="AA2845" s="94">
        <f>Table1[[#This Row],[Total Ballots]]/Table1[[#This Row],[Total Voters]]</f>
        <v>0.23076923076923078</v>
      </c>
    </row>
    <row r="2846" spans="1:27" s="12" customFormat="1" x14ac:dyDescent="0.35">
      <c r="A2846" s="8" t="s">
        <v>25</v>
      </c>
      <c r="B2846" s="17">
        <v>2021</v>
      </c>
      <c r="C2846" s="17" t="s">
        <v>81</v>
      </c>
      <c r="D2846" s="17"/>
      <c r="E2846" s="34"/>
      <c r="F2846" s="34"/>
      <c r="G2846" s="9" t="s">
        <v>63</v>
      </c>
      <c r="H2846" s="132">
        <v>167.94380000000001</v>
      </c>
      <c r="I2846" s="132">
        <v>158.00617</v>
      </c>
      <c r="J2846" s="133">
        <v>325.95000000000005</v>
      </c>
      <c r="K2846" s="10">
        <v>38</v>
      </c>
      <c r="L2846" s="10">
        <v>42</v>
      </c>
      <c r="M2846" s="10"/>
      <c r="N2846" s="10">
        <v>80</v>
      </c>
      <c r="O2846" s="10">
        <v>9</v>
      </c>
      <c r="P2846" s="10">
        <v>8</v>
      </c>
      <c r="Q2846" s="10">
        <v>0</v>
      </c>
      <c r="R2846" s="11">
        <v>17</v>
      </c>
      <c r="S2846" s="94">
        <f>Table1[[#This Row],[Female Voters]]/Table1[[#This Row],[Female Population]]</f>
        <v>0.22626616761083171</v>
      </c>
      <c r="T2846" s="94">
        <f>Table1[[#This Row],[Male Voters]]/Table1[[#This Row],[Male Population]]</f>
        <v>0.26581240466748862</v>
      </c>
      <c r="U2846" s="94">
        <f>Table1[[#This Row],[Total Voters]]/Table1[[#This Row],[Total Population]]</f>
        <v>0.24543641662831719</v>
      </c>
      <c r="V2846" s="94">
        <f>Table1[[#This Row],[Female Ballots]]/Table1[[#This Row],[Female Population]]</f>
        <v>5.358935548677593E-2</v>
      </c>
      <c r="W2846" s="94">
        <f>Table1[[#This Row],[Male Ballots]]/Table1[[#This Row],[Male Population]]</f>
        <v>5.0630934222378784E-2</v>
      </c>
      <c r="X2846" s="94">
        <f>Table1[[#This Row],[Total Ballots]]/Table1[[#This Row],[Total Population]]</f>
        <v>5.2155238533517403E-2</v>
      </c>
      <c r="Y2846" s="94">
        <f>Table1[[#This Row],[Female Ballots]]/Table1[[#This Row],[Female Voters]]</f>
        <v>0.23684210526315788</v>
      </c>
      <c r="Z2846" s="95">
        <f>Table1[[#This Row],[Male Ballots]]/Table1[[#This Row],[Male Voters]]</f>
        <v>0.19047619047619047</v>
      </c>
      <c r="AA2846" s="94">
        <f>Table1[[#This Row],[Total Ballots]]/Table1[[#This Row],[Total Voters]]</f>
        <v>0.21249999999999999</v>
      </c>
    </row>
    <row r="2847" spans="1:27" s="12" customFormat="1" x14ac:dyDescent="0.35">
      <c r="A2847" s="8" t="s">
        <v>25</v>
      </c>
      <c r="B2847" s="17">
        <v>2021</v>
      </c>
      <c r="C2847" s="17" t="s">
        <v>81</v>
      </c>
      <c r="D2847" s="17"/>
      <c r="E2847" s="34"/>
      <c r="F2847" s="34"/>
      <c r="G2847" s="9" t="s">
        <v>64</v>
      </c>
      <c r="H2847" s="132">
        <v>203.88666999999998</v>
      </c>
      <c r="I2847" s="132">
        <v>223.23480000000001</v>
      </c>
      <c r="J2847" s="133">
        <v>427.12149999999997</v>
      </c>
      <c r="K2847" s="10">
        <v>57</v>
      </c>
      <c r="L2847" s="10">
        <v>52</v>
      </c>
      <c r="M2847" s="10">
        <v>3</v>
      </c>
      <c r="N2847" s="10">
        <v>112</v>
      </c>
      <c r="O2847" s="10">
        <v>22</v>
      </c>
      <c r="P2847" s="10">
        <v>20</v>
      </c>
      <c r="Q2847" s="10">
        <v>0</v>
      </c>
      <c r="R2847" s="11">
        <v>42</v>
      </c>
      <c r="S2847" s="94">
        <f>Table1[[#This Row],[Female Voters]]/Table1[[#This Row],[Female Population]]</f>
        <v>0.27956707517955931</v>
      </c>
      <c r="T2847" s="94">
        <f>Table1[[#This Row],[Male Voters]]/Table1[[#This Row],[Male Population]]</f>
        <v>0.23293859201163974</v>
      </c>
      <c r="U2847" s="94">
        <f>Table1[[#This Row],[Total Voters]]/Table1[[#This Row],[Total Population]]</f>
        <v>0.26222046888297595</v>
      </c>
      <c r="V2847" s="94">
        <f>Table1[[#This Row],[Female Ballots]]/Table1[[#This Row],[Female Population]]</f>
        <v>0.10790308164825098</v>
      </c>
      <c r="W2847" s="94">
        <f>Table1[[#This Row],[Male Ballots]]/Table1[[#This Row],[Male Population]]</f>
        <v>8.9591766158322983E-2</v>
      </c>
      <c r="X2847" s="94">
        <f>Table1[[#This Row],[Total Ballots]]/Table1[[#This Row],[Total Population]]</f>
        <v>9.8332675831115976E-2</v>
      </c>
      <c r="Y2847" s="94">
        <f>Table1[[#This Row],[Female Ballots]]/Table1[[#This Row],[Female Voters]]</f>
        <v>0.38596491228070173</v>
      </c>
      <c r="Z2847" s="95">
        <f>Table1[[#This Row],[Male Ballots]]/Table1[[#This Row],[Male Voters]]</f>
        <v>0.38461538461538464</v>
      </c>
      <c r="AA2847" s="94">
        <f>Table1[[#This Row],[Total Ballots]]/Table1[[#This Row],[Total Voters]]</f>
        <v>0.375</v>
      </c>
    </row>
    <row r="2848" spans="1:27" s="12" customFormat="1" x14ac:dyDescent="0.35">
      <c r="A2848" s="8" t="s">
        <v>25</v>
      </c>
      <c r="B2848" s="17">
        <v>2021</v>
      </c>
      <c r="C2848" s="17" t="s">
        <v>81</v>
      </c>
      <c r="D2848" s="17"/>
      <c r="E2848" s="34"/>
      <c r="F2848" s="34"/>
      <c r="G2848" s="9" t="s">
        <v>65</v>
      </c>
      <c r="H2848" s="132">
        <v>204.27771999999999</v>
      </c>
      <c r="I2848" s="132">
        <v>210.37421000000001</v>
      </c>
      <c r="J2848" s="133">
        <v>414.65200000000004</v>
      </c>
      <c r="K2848" s="10">
        <v>68</v>
      </c>
      <c r="L2848" s="10">
        <v>66</v>
      </c>
      <c r="M2848" s="10"/>
      <c r="N2848" s="10">
        <v>134</v>
      </c>
      <c r="O2848" s="10">
        <v>29</v>
      </c>
      <c r="P2848" s="10">
        <v>28</v>
      </c>
      <c r="Q2848" s="10">
        <v>0</v>
      </c>
      <c r="R2848" s="11">
        <v>57</v>
      </c>
      <c r="S2848" s="94">
        <f>Table1[[#This Row],[Female Voters]]/Table1[[#This Row],[Female Population]]</f>
        <v>0.33288015942218274</v>
      </c>
      <c r="T2848" s="94">
        <f>Table1[[#This Row],[Male Voters]]/Table1[[#This Row],[Male Population]]</f>
        <v>0.313726668302165</v>
      </c>
      <c r="U2848" s="94">
        <f>Table1[[#This Row],[Total Voters]]/Table1[[#This Row],[Total Population]]</f>
        <v>0.32316255558878287</v>
      </c>
      <c r="V2848" s="94">
        <f>Table1[[#This Row],[Female Ballots]]/Table1[[#This Row],[Female Population]]</f>
        <v>0.14196359740063674</v>
      </c>
      <c r="W2848" s="94">
        <f>Table1[[#This Row],[Male Ballots]]/Table1[[#This Row],[Male Population]]</f>
        <v>0.1330961623100094</v>
      </c>
      <c r="X2848" s="94">
        <f>Table1[[#This Row],[Total Ballots]]/Table1[[#This Row],[Total Population]]</f>
        <v>0.13746466916836286</v>
      </c>
      <c r="Y2848" s="94">
        <f>Table1[[#This Row],[Female Ballots]]/Table1[[#This Row],[Female Voters]]</f>
        <v>0.4264705882352941</v>
      </c>
      <c r="Z2848" s="95">
        <f>Table1[[#This Row],[Male Ballots]]/Table1[[#This Row],[Male Voters]]</f>
        <v>0.42424242424242425</v>
      </c>
      <c r="AA2848" s="94">
        <f>Table1[[#This Row],[Total Ballots]]/Table1[[#This Row],[Total Voters]]</f>
        <v>0.42537313432835822</v>
      </c>
    </row>
    <row r="2849" spans="1:27" s="12" customFormat="1" x14ac:dyDescent="0.35">
      <c r="A2849" s="8" t="s">
        <v>25</v>
      </c>
      <c r="B2849" s="17">
        <v>2021</v>
      </c>
      <c r="C2849" s="17" t="s">
        <v>81</v>
      </c>
      <c r="D2849" s="17"/>
      <c r="E2849" s="34"/>
      <c r="F2849" s="34"/>
      <c r="G2849" s="9" t="s">
        <v>66</v>
      </c>
      <c r="H2849" s="132">
        <v>362.99810000000002</v>
      </c>
      <c r="I2849" s="132">
        <v>324.64620000000002</v>
      </c>
      <c r="J2849" s="133">
        <v>687.64430000000004</v>
      </c>
      <c r="K2849" s="10">
        <v>97</v>
      </c>
      <c r="L2849" s="10">
        <v>100</v>
      </c>
      <c r="M2849" s="10">
        <v>5</v>
      </c>
      <c r="N2849" s="10">
        <v>202</v>
      </c>
      <c r="O2849" s="10">
        <v>51</v>
      </c>
      <c r="P2849" s="10">
        <v>47</v>
      </c>
      <c r="Q2849" s="10">
        <v>1</v>
      </c>
      <c r="R2849" s="11">
        <v>99</v>
      </c>
      <c r="S2849" s="94">
        <f>Table1[[#This Row],[Female Voters]]/Table1[[#This Row],[Female Population]]</f>
        <v>0.26721902952109117</v>
      </c>
      <c r="T2849" s="94">
        <f>Table1[[#This Row],[Male Voters]]/Table1[[#This Row],[Male Population]]</f>
        <v>0.30802763131063909</v>
      </c>
      <c r="U2849" s="94">
        <f>Table1[[#This Row],[Total Voters]]/Table1[[#This Row],[Total Population]]</f>
        <v>0.29375652499409938</v>
      </c>
      <c r="V2849" s="94">
        <f>Table1[[#This Row],[Female Ballots]]/Table1[[#This Row],[Female Population]]</f>
        <v>0.14049660315026441</v>
      </c>
      <c r="W2849" s="94">
        <f>Table1[[#This Row],[Male Ballots]]/Table1[[#This Row],[Male Population]]</f>
        <v>0.14477298671600036</v>
      </c>
      <c r="X2849" s="94">
        <f>Table1[[#This Row],[Total Ballots]]/Table1[[#This Row],[Total Population]]</f>
        <v>0.14396978205156358</v>
      </c>
      <c r="Y2849" s="94">
        <f>Table1[[#This Row],[Female Ballots]]/Table1[[#This Row],[Female Voters]]</f>
        <v>0.52577319587628868</v>
      </c>
      <c r="Z2849" s="95">
        <f>Table1[[#This Row],[Male Ballots]]/Table1[[#This Row],[Male Voters]]</f>
        <v>0.47</v>
      </c>
      <c r="AA2849" s="94">
        <f>Table1[[#This Row],[Total Ballots]]/Table1[[#This Row],[Total Voters]]</f>
        <v>0.49009900990099009</v>
      </c>
    </row>
    <row r="2850" spans="1:27" s="12" customFormat="1" x14ac:dyDescent="0.35">
      <c r="A2850" s="8" t="s">
        <v>25</v>
      </c>
      <c r="B2850" s="17">
        <v>2021</v>
      </c>
      <c r="C2850" s="17" t="s">
        <v>81</v>
      </c>
      <c r="D2850" s="17"/>
      <c r="E2850" s="34"/>
      <c r="F2850" s="34"/>
      <c r="G2850" s="9" t="s">
        <v>67</v>
      </c>
      <c r="H2850" s="132">
        <v>600.43290000000002</v>
      </c>
      <c r="I2850" s="132">
        <v>559.45893999999998</v>
      </c>
      <c r="J2850" s="133">
        <v>1159.8919000000001</v>
      </c>
      <c r="K2850" s="10">
        <v>174</v>
      </c>
      <c r="L2850" s="10">
        <v>164</v>
      </c>
      <c r="M2850" s="10">
        <v>4</v>
      </c>
      <c r="N2850" s="10">
        <v>342</v>
      </c>
      <c r="O2850" s="10">
        <v>120</v>
      </c>
      <c r="P2850" s="10">
        <v>112</v>
      </c>
      <c r="Q2850" s="10">
        <v>3</v>
      </c>
      <c r="R2850" s="11">
        <v>235</v>
      </c>
      <c r="S2850" s="94">
        <f>Table1[[#This Row],[Female Voters]]/Table1[[#This Row],[Female Population]]</f>
        <v>0.28979091585421118</v>
      </c>
      <c r="T2850" s="94">
        <f>Table1[[#This Row],[Male Voters]]/Table1[[#This Row],[Male Population]]</f>
        <v>0.29314036879989802</v>
      </c>
      <c r="U2850" s="94">
        <f>Table1[[#This Row],[Total Voters]]/Table1[[#This Row],[Total Population]]</f>
        <v>0.29485506364860381</v>
      </c>
      <c r="V2850" s="94">
        <f>Table1[[#This Row],[Female Ballots]]/Table1[[#This Row],[Female Population]]</f>
        <v>0.19985580403738701</v>
      </c>
      <c r="W2850" s="94">
        <f>Table1[[#This Row],[Male Ballots]]/Table1[[#This Row],[Male Population]]</f>
        <v>0.20019342259505229</v>
      </c>
      <c r="X2850" s="94">
        <f>Table1[[#This Row],[Total Ballots]]/Table1[[#This Row],[Total Population]]</f>
        <v>0.20260508759480084</v>
      </c>
      <c r="Y2850" s="94">
        <f>Table1[[#This Row],[Female Ballots]]/Table1[[#This Row],[Female Voters]]</f>
        <v>0.68965517241379315</v>
      </c>
      <c r="Z2850" s="95">
        <f>Table1[[#This Row],[Male Ballots]]/Table1[[#This Row],[Male Voters]]</f>
        <v>0.68292682926829273</v>
      </c>
      <c r="AA2850" s="94">
        <f>Table1[[#This Row],[Total Ballots]]/Table1[[#This Row],[Total Voters]]</f>
        <v>0.6871345029239766</v>
      </c>
    </row>
    <row r="2851" spans="1:27" s="12" customFormat="1" x14ac:dyDescent="0.35">
      <c r="A2851" s="8" t="s">
        <v>46</v>
      </c>
      <c r="B2851" s="17">
        <v>2021</v>
      </c>
      <c r="C2851" s="17" t="s">
        <v>81</v>
      </c>
      <c r="D2851" s="17"/>
      <c r="E2851" s="34"/>
      <c r="F2851" s="34"/>
      <c r="G2851" s="9" t="s">
        <v>79</v>
      </c>
      <c r="H2851" s="132">
        <v>43951.201399999998</v>
      </c>
      <c r="I2851" s="132">
        <v>42766.041900000004</v>
      </c>
      <c r="J2851" s="133">
        <v>86717.243000000017</v>
      </c>
      <c r="K2851" s="10">
        <v>21255</v>
      </c>
      <c r="L2851" s="10">
        <v>19311</v>
      </c>
      <c r="M2851" s="10">
        <v>670</v>
      </c>
      <c r="N2851" s="10">
        <v>41236</v>
      </c>
      <c r="O2851" s="10">
        <v>5151</v>
      </c>
      <c r="P2851" s="10">
        <v>4301</v>
      </c>
      <c r="Q2851" s="10">
        <v>115</v>
      </c>
      <c r="R2851" s="11">
        <v>9567</v>
      </c>
      <c r="S2851" s="94">
        <f>Table1[[#This Row],[Female Voters]]/Table1[[#This Row],[Female Population]]</f>
        <v>0.48360452781616114</v>
      </c>
      <c r="T2851" s="94">
        <f>Table1[[#This Row],[Male Voters]]/Table1[[#This Row],[Male Population]]</f>
        <v>0.45154985455878716</v>
      </c>
      <c r="U2851" s="94">
        <f>Table1[[#This Row],[Total Voters]]/Table1[[#This Row],[Total Population]]</f>
        <v>0.47552249787277012</v>
      </c>
      <c r="V2851" s="94">
        <f>Table1[[#This Row],[Female Ballots]]/Table1[[#This Row],[Female Population]]</f>
        <v>0.11719816150463637</v>
      </c>
      <c r="W2851" s="94">
        <f>Table1[[#This Row],[Male Ballots]]/Table1[[#This Row],[Male Population]]</f>
        <v>0.1005704481620498</v>
      </c>
      <c r="X2851" s="94">
        <f>Table1[[#This Row],[Total Ballots]]/Table1[[#This Row],[Total Population]]</f>
        <v>0.11032407937600136</v>
      </c>
      <c r="Y2851" s="94">
        <f>Table1[[#This Row],[Female Ballots]]/Table1[[#This Row],[Female Voters]]</f>
        <v>0.24234297812279465</v>
      </c>
      <c r="Z2851" s="95">
        <f>Table1[[#This Row],[Male Ballots]]/Table1[[#This Row],[Male Voters]]</f>
        <v>0.22272280047641241</v>
      </c>
      <c r="AA2851" s="94">
        <f>Table1[[#This Row],[Total Ballots]]/Table1[[#This Row],[Total Voters]]</f>
        <v>0.2320060141623824</v>
      </c>
    </row>
    <row r="2852" spans="1:27" s="12" customFormat="1" x14ac:dyDescent="0.35">
      <c r="A2852" s="8" t="s">
        <v>46</v>
      </c>
      <c r="B2852" s="17">
        <v>2021</v>
      </c>
      <c r="C2852" s="17" t="s">
        <v>81</v>
      </c>
      <c r="D2852" s="17"/>
      <c r="E2852" s="34"/>
      <c r="F2852" s="34"/>
      <c r="G2852" s="9" t="s">
        <v>62</v>
      </c>
      <c r="H2852" s="132">
        <v>4220.1554000000006</v>
      </c>
      <c r="I2852" s="132">
        <v>4373.2156999999997</v>
      </c>
      <c r="J2852" s="133">
        <v>8593.371000000001</v>
      </c>
      <c r="K2852" s="10">
        <v>1768</v>
      </c>
      <c r="L2852" s="10">
        <v>1711</v>
      </c>
      <c r="M2852" s="10">
        <v>58</v>
      </c>
      <c r="N2852" s="10">
        <v>3537</v>
      </c>
      <c r="O2852" s="10">
        <v>148</v>
      </c>
      <c r="P2852" s="10">
        <v>120</v>
      </c>
      <c r="Q2852" s="10">
        <v>3</v>
      </c>
      <c r="R2852" s="11">
        <v>271</v>
      </c>
      <c r="S2852" s="94">
        <f>Table1[[#This Row],[Female Voters]]/Table1[[#This Row],[Female Population]]</f>
        <v>0.41894191858432506</v>
      </c>
      <c r="T2852" s="94">
        <f>Table1[[#This Row],[Male Voters]]/Table1[[#This Row],[Male Population]]</f>
        <v>0.39124527976061185</v>
      </c>
      <c r="U2852" s="94">
        <f>Table1[[#This Row],[Total Voters]]/Table1[[#This Row],[Total Population]]</f>
        <v>0.41159633396486661</v>
      </c>
      <c r="V2852" s="94">
        <f>Table1[[#This Row],[Female Ballots]]/Table1[[#This Row],[Female Population]]</f>
        <v>3.5069798614524951E-2</v>
      </c>
      <c r="W2852" s="94">
        <f>Table1[[#This Row],[Male Ballots]]/Table1[[#This Row],[Male Population]]</f>
        <v>2.7439762461293645E-2</v>
      </c>
      <c r="X2852" s="94">
        <f>Table1[[#This Row],[Total Ballots]]/Table1[[#This Row],[Total Population]]</f>
        <v>3.1535936246671996E-2</v>
      </c>
      <c r="Y2852" s="94">
        <f>Table1[[#This Row],[Female Ballots]]/Table1[[#This Row],[Female Voters]]</f>
        <v>8.3710407239818999E-2</v>
      </c>
      <c r="Z2852" s="95">
        <f>Table1[[#This Row],[Male Ballots]]/Table1[[#This Row],[Male Voters]]</f>
        <v>7.0134424313267094E-2</v>
      </c>
      <c r="AA2852" s="94">
        <f>Table1[[#This Row],[Total Ballots]]/Table1[[#This Row],[Total Voters]]</f>
        <v>7.6618603336160593E-2</v>
      </c>
    </row>
    <row r="2853" spans="1:27" s="12" customFormat="1" x14ac:dyDescent="0.35">
      <c r="A2853" s="8" t="s">
        <v>46</v>
      </c>
      <c r="B2853" s="17">
        <v>2021</v>
      </c>
      <c r="C2853" s="17" t="s">
        <v>81</v>
      </c>
      <c r="D2853" s="17"/>
      <c r="E2853" s="34"/>
      <c r="F2853" s="34"/>
      <c r="G2853" s="9" t="s">
        <v>63</v>
      </c>
      <c r="H2853" s="132">
        <v>6816.2669999999998</v>
      </c>
      <c r="I2853" s="132">
        <v>6918.1669999999995</v>
      </c>
      <c r="J2853" s="133">
        <v>13734.435000000001</v>
      </c>
      <c r="K2853" s="10">
        <v>3317</v>
      </c>
      <c r="L2853" s="10">
        <v>3211</v>
      </c>
      <c r="M2853" s="10">
        <v>134</v>
      </c>
      <c r="N2853" s="10">
        <v>6662</v>
      </c>
      <c r="O2853" s="10">
        <v>295</v>
      </c>
      <c r="P2853" s="10">
        <v>235</v>
      </c>
      <c r="Q2853" s="10">
        <v>17</v>
      </c>
      <c r="R2853" s="11">
        <v>547</v>
      </c>
      <c r="S2853" s="94">
        <f>Table1[[#This Row],[Female Voters]]/Table1[[#This Row],[Female Population]]</f>
        <v>0.48662999850211269</v>
      </c>
      <c r="T2853" s="94">
        <f>Table1[[#This Row],[Male Voters]]/Table1[[#This Row],[Male Population]]</f>
        <v>0.46414028455803397</v>
      </c>
      <c r="U2853" s="94">
        <f>Table1[[#This Row],[Total Voters]]/Table1[[#This Row],[Total Population]]</f>
        <v>0.48505817676518903</v>
      </c>
      <c r="V2853" s="94">
        <f>Table1[[#This Row],[Female Ballots]]/Table1[[#This Row],[Female Population]]</f>
        <v>4.3278821090781801E-2</v>
      </c>
      <c r="W2853" s="94">
        <f>Table1[[#This Row],[Male Ballots]]/Table1[[#This Row],[Male Population]]</f>
        <v>3.396853530711242E-2</v>
      </c>
      <c r="X2853" s="94">
        <f>Table1[[#This Row],[Total Ballots]]/Table1[[#This Row],[Total Population]]</f>
        <v>3.9826902235148363E-2</v>
      </c>
      <c r="Y2853" s="94">
        <f>Table1[[#This Row],[Female Ballots]]/Table1[[#This Row],[Female Voters]]</f>
        <v>8.8935785348206217E-2</v>
      </c>
      <c r="Z2853" s="95">
        <f>Table1[[#This Row],[Male Ballots]]/Table1[[#This Row],[Male Voters]]</f>
        <v>7.3185923388352545E-2</v>
      </c>
      <c r="AA2853" s="94">
        <f>Table1[[#This Row],[Total Ballots]]/Table1[[#This Row],[Total Voters]]</f>
        <v>8.210747523266286E-2</v>
      </c>
    </row>
    <row r="2854" spans="1:27" s="12" customFormat="1" x14ac:dyDescent="0.35">
      <c r="A2854" s="8" t="s">
        <v>46</v>
      </c>
      <c r="B2854" s="17">
        <v>2021</v>
      </c>
      <c r="C2854" s="17" t="s">
        <v>81</v>
      </c>
      <c r="D2854" s="17"/>
      <c r="E2854" s="34"/>
      <c r="F2854" s="34"/>
      <c r="G2854" s="9" t="s">
        <v>64</v>
      </c>
      <c r="H2854" s="132">
        <v>6652.0560000000005</v>
      </c>
      <c r="I2854" s="132">
        <v>6845.1489999999994</v>
      </c>
      <c r="J2854" s="133">
        <v>13497.205</v>
      </c>
      <c r="K2854" s="10">
        <v>3058</v>
      </c>
      <c r="L2854" s="10">
        <v>2970</v>
      </c>
      <c r="M2854" s="10">
        <v>135</v>
      </c>
      <c r="N2854" s="10">
        <v>6163</v>
      </c>
      <c r="O2854" s="10">
        <v>395</v>
      </c>
      <c r="P2854" s="10">
        <v>369</v>
      </c>
      <c r="Q2854" s="10">
        <v>20</v>
      </c>
      <c r="R2854" s="11">
        <v>784</v>
      </c>
      <c r="S2854" s="94">
        <f>Table1[[#This Row],[Female Voters]]/Table1[[#This Row],[Female Population]]</f>
        <v>0.45970749494592344</v>
      </c>
      <c r="T2854" s="94">
        <f>Table1[[#This Row],[Male Voters]]/Table1[[#This Row],[Male Population]]</f>
        <v>0.43388390815159761</v>
      </c>
      <c r="U2854" s="94">
        <f>Table1[[#This Row],[Total Voters]]/Table1[[#This Row],[Total Population]]</f>
        <v>0.45661305433235994</v>
      </c>
      <c r="V2854" s="94">
        <f>Table1[[#This Row],[Female Ballots]]/Table1[[#This Row],[Female Population]]</f>
        <v>5.9380137509365521E-2</v>
      </c>
      <c r="W2854" s="94">
        <f>Table1[[#This Row],[Male Ballots]]/Table1[[#This Row],[Male Population]]</f>
        <v>5.3906788588531825E-2</v>
      </c>
      <c r="X2854" s="94">
        <f>Table1[[#This Row],[Total Ballots]]/Table1[[#This Row],[Total Population]]</f>
        <v>5.8086100048121071E-2</v>
      </c>
      <c r="Y2854" s="94">
        <f>Table1[[#This Row],[Female Ballots]]/Table1[[#This Row],[Female Voters]]</f>
        <v>0.12916939175931982</v>
      </c>
      <c r="Z2854" s="95">
        <f>Table1[[#This Row],[Male Ballots]]/Table1[[#This Row],[Male Voters]]</f>
        <v>0.12424242424242424</v>
      </c>
      <c r="AA2854" s="94">
        <f>Table1[[#This Row],[Total Ballots]]/Table1[[#This Row],[Total Voters]]</f>
        <v>0.12721077397371411</v>
      </c>
    </row>
    <row r="2855" spans="1:27" s="12" customFormat="1" x14ac:dyDescent="0.35">
      <c r="A2855" s="8" t="s">
        <v>46</v>
      </c>
      <c r="B2855" s="17">
        <v>2021</v>
      </c>
      <c r="C2855" s="17" t="s">
        <v>81</v>
      </c>
      <c r="D2855" s="17"/>
      <c r="E2855" s="34"/>
      <c r="F2855" s="34"/>
      <c r="G2855" s="9" t="s">
        <v>65</v>
      </c>
      <c r="H2855" s="132">
        <v>6625.1549999999997</v>
      </c>
      <c r="I2855" s="132">
        <v>6535.5650000000005</v>
      </c>
      <c r="J2855" s="133">
        <v>13160.720000000001</v>
      </c>
      <c r="K2855" s="10">
        <v>3078</v>
      </c>
      <c r="L2855" s="10">
        <v>2754</v>
      </c>
      <c r="M2855" s="10">
        <v>93</v>
      </c>
      <c r="N2855" s="10">
        <v>5925</v>
      </c>
      <c r="O2855" s="10">
        <v>524</v>
      </c>
      <c r="P2855" s="10">
        <v>432</v>
      </c>
      <c r="Q2855" s="10">
        <v>17</v>
      </c>
      <c r="R2855" s="11">
        <v>973</v>
      </c>
      <c r="S2855" s="94">
        <f>Table1[[#This Row],[Female Voters]]/Table1[[#This Row],[Female Population]]</f>
        <v>0.46459290386413604</v>
      </c>
      <c r="T2855" s="94">
        <f>Table1[[#This Row],[Male Voters]]/Table1[[#This Row],[Male Population]]</f>
        <v>0.42138667429671339</v>
      </c>
      <c r="U2855" s="94">
        <f>Table1[[#This Row],[Total Voters]]/Table1[[#This Row],[Total Population]]</f>
        <v>0.45020333234047982</v>
      </c>
      <c r="V2855" s="94">
        <f>Table1[[#This Row],[Female Ballots]]/Table1[[#This Row],[Female Population]]</f>
        <v>7.909248915685746E-2</v>
      </c>
      <c r="W2855" s="94">
        <f>Table1[[#This Row],[Male Ballots]]/Table1[[#This Row],[Male Population]]</f>
        <v>6.6099870477915823E-2</v>
      </c>
      <c r="X2855" s="94">
        <f>Table1[[#This Row],[Total Ballots]]/Table1[[#This Row],[Total Population]]</f>
        <v>7.393212529405685E-2</v>
      </c>
      <c r="Y2855" s="94">
        <f>Table1[[#This Row],[Female Ballots]]/Table1[[#This Row],[Female Voters]]</f>
        <v>0.17024041585445093</v>
      </c>
      <c r="Z2855" s="95">
        <f>Table1[[#This Row],[Male Ballots]]/Table1[[#This Row],[Male Voters]]</f>
        <v>0.15686274509803921</v>
      </c>
      <c r="AA2855" s="94">
        <f>Table1[[#This Row],[Total Ballots]]/Table1[[#This Row],[Total Voters]]</f>
        <v>0.16421940928270043</v>
      </c>
    </row>
    <row r="2856" spans="1:27" s="12" customFormat="1" x14ac:dyDescent="0.35">
      <c r="A2856" s="8" t="s">
        <v>46</v>
      </c>
      <c r="B2856" s="17">
        <v>2021</v>
      </c>
      <c r="C2856" s="17" t="s">
        <v>81</v>
      </c>
      <c r="D2856" s="17"/>
      <c r="E2856" s="34"/>
      <c r="F2856" s="34"/>
      <c r="G2856" s="9" t="s">
        <v>66</v>
      </c>
      <c r="H2856" s="132">
        <v>7714.8670000000002</v>
      </c>
      <c r="I2856" s="132">
        <v>7438.9690000000001</v>
      </c>
      <c r="J2856" s="133">
        <v>15153.835999999999</v>
      </c>
      <c r="K2856" s="10">
        <v>3665</v>
      </c>
      <c r="L2856" s="10">
        <v>3351</v>
      </c>
      <c r="M2856" s="10">
        <v>135</v>
      </c>
      <c r="N2856" s="10">
        <v>7151</v>
      </c>
      <c r="O2856" s="10">
        <v>945</v>
      </c>
      <c r="P2856" s="10">
        <v>775</v>
      </c>
      <c r="Q2856" s="10">
        <v>29</v>
      </c>
      <c r="R2856" s="11">
        <v>1749</v>
      </c>
      <c r="S2856" s="94">
        <f>Table1[[#This Row],[Female Voters]]/Table1[[#This Row],[Female Population]]</f>
        <v>0.47505679618326535</v>
      </c>
      <c r="T2856" s="94">
        <f>Table1[[#This Row],[Male Voters]]/Table1[[#This Row],[Male Population]]</f>
        <v>0.45046564920488308</v>
      </c>
      <c r="U2856" s="94">
        <f>Table1[[#This Row],[Total Voters]]/Table1[[#This Row],[Total Population]]</f>
        <v>0.47189371720797296</v>
      </c>
      <c r="V2856" s="94">
        <f>Table1[[#This Row],[Female Ballots]]/Table1[[#This Row],[Female Population]]</f>
        <v>0.12249077009363868</v>
      </c>
      <c r="W2856" s="94">
        <f>Table1[[#This Row],[Male Ballots]]/Table1[[#This Row],[Male Population]]</f>
        <v>0.10418110359110247</v>
      </c>
      <c r="X2856" s="94">
        <f>Table1[[#This Row],[Total Ballots]]/Table1[[#This Row],[Total Population]]</f>
        <v>0.1154163209896161</v>
      </c>
      <c r="Y2856" s="94">
        <f>Table1[[#This Row],[Female Ballots]]/Table1[[#This Row],[Female Voters]]</f>
        <v>0.2578444747612551</v>
      </c>
      <c r="Z2856" s="95">
        <f>Table1[[#This Row],[Male Ballots]]/Table1[[#This Row],[Male Voters]]</f>
        <v>0.231274246493584</v>
      </c>
      <c r="AA2856" s="94">
        <f>Table1[[#This Row],[Total Ballots]]/Table1[[#This Row],[Total Voters]]</f>
        <v>0.24458117745769822</v>
      </c>
    </row>
    <row r="2857" spans="1:27" s="12" customFormat="1" x14ac:dyDescent="0.35">
      <c r="A2857" s="8" t="s">
        <v>46</v>
      </c>
      <c r="B2857" s="17">
        <v>2021</v>
      </c>
      <c r="C2857" s="17" t="s">
        <v>81</v>
      </c>
      <c r="D2857" s="17"/>
      <c r="E2857" s="34"/>
      <c r="F2857" s="34"/>
      <c r="G2857" s="9" t="s">
        <v>67</v>
      </c>
      <c r="H2857" s="132">
        <v>11922.700999999999</v>
      </c>
      <c r="I2857" s="132">
        <v>10654.976200000001</v>
      </c>
      <c r="J2857" s="133">
        <v>22577.675999999999</v>
      </c>
      <c r="K2857" s="10">
        <v>6369</v>
      </c>
      <c r="L2857" s="10">
        <v>5314</v>
      </c>
      <c r="M2857" s="10">
        <v>115</v>
      </c>
      <c r="N2857" s="10">
        <v>11798</v>
      </c>
      <c r="O2857" s="10">
        <v>2844</v>
      </c>
      <c r="P2857" s="10">
        <v>2370</v>
      </c>
      <c r="Q2857" s="10">
        <v>29</v>
      </c>
      <c r="R2857" s="11">
        <v>5243</v>
      </c>
      <c r="S2857" s="94">
        <f>Table1[[#This Row],[Female Voters]]/Table1[[#This Row],[Female Population]]</f>
        <v>0.53419103607479546</v>
      </c>
      <c r="T2857" s="94">
        <f>Table1[[#This Row],[Male Voters]]/Table1[[#This Row],[Male Population]]</f>
        <v>0.49873410322587108</v>
      </c>
      <c r="U2857" s="94">
        <f>Table1[[#This Row],[Total Voters]]/Table1[[#This Row],[Total Population]]</f>
        <v>0.52255156819506132</v>
      </c>
      <c r="V2857" s="94">
        <f>Table1[[#This Row],[Female Ballots]]/Table1[[#This Row],[Female Population]]</f>
        <v>0.23853655308474148</v>
      </c>
      <c r="W2857" s="94">
        <f>Table1[[#This Row],[Male Ballots]]/Table1[[#This Row],[Male Population]]</f>
        <v>0.22243128051285557</v>
      </c>
      <c r="X2857" s="94">
        <f>Table1[[#This Row],[Total Ballots]]/Table1[[#This Row],[Total Population]]</f>
        <v>0.23222053500989207</v>
      </c>
      <c r="Y2857" s="94">
        <f>Table1[[#This Row],[Female Ballots]]/Table1[[#This Row],[Female Voters]]</f>
        <v>0.44653791804050874</v>
      </c>
      <c r="Z2857" s="95">
        <f>Table1[[#This Row],[Male Ballots]]/Table1[[#This Row],[Male Voters]]</f>
        <v>0.44599171998494541</v>
      </c>
      <c r="AA2857" s="94">
        <f>Table1[[#This Row],[Total Ballots]]/Table1[[#This Row],[Total Voters]]</f>
        <v>0.44439735548398035</v>
      </c>
    </row>
    <row r="2858" spans="1:27" s="12" customFormat="1" x14ac:dyDescent="0.35">
      <c r="A2858" s="8" t="s">
        <v>53</v>
      </c>
      <c r="B2858" s="17">
        <v>2021</v>
      </c>
      <c r="C2858" s="17" t="s">
        <v>81</v>
      </c>
      <c r="D2858" s="17"/>
      <c r="E2858" s="34"/>
      <c r="F2858" s="34"/>
      <c r="G2858" s="9" t="s">
        <v>79</v>
      </c>
      <c r="H2858" s="132">
        <v>16323.954099999999</v>
      </c>
      <c r="I2858" s="132">
        <v>16464.18</v>
      </c>
      <c r="J2858" s="133">
        <v>32788.132700000002</v>
      </c>
      <c r="K2858" s="10">
        <v>11663</v>
      </c>
      <c r="L2858" s="10">
        <v>10853</v>
      </c>
      <c r="M2858" s="10">
        <v>573</v>
      </c>
      <c r="N2858" s="10">
        <v>23089</v>
      </c>
      <c r="O2858" s="10">
        <v>3192</v>
      </c>
      <c r="P2858" s="10">
        <v>2746</v>
      </c>
      <c r="Q2858" s="10">
        <v>95</v>
      </c>
      <c r="R2858" s="11">
        <v>6033</v>
      </c>
      <c r="S2858" s="94">
        <f>Table1[[#This Row],[Female Voters]]/Table1[[#This Row],[Female Population]]</f>
        <v>0.71447150173008633</v>
      </c>
      <c r="T2858" s="94">
        <f>Table1[[#This Row],[Male Voters]]/Table1[[#This Row],[Male Population]]</f>
        <v>0.65918861431301168</v>
      </c>
      <c r="U2858" s="94">
        <f>Table1[[#This Row],[Total Voters]]/Table1[[#This Row],[Total Population]]</f>
        <v>0.70418770752382609</v>
      </c>
      <c r="V2858" s="94">
        <f>Table1[[#This Row],[Female Ballots]]/Table1[[#This Row],[Female Population]]</f>
        <v>0.1955408585717599</v>
      </c>
      <c r="W2858" s="94">
        <f>Table1[[#This Row],[Male Ballots]]/Table1[[#This Row],[Male Population]]</f>
        <v>0.16678632036335853</v>
      </c>
      <c r="X2858" s="94">
        <f>Table1[[#This Row],[Total Ballots]]/Table1[[#This Row],[Total Population]]</f>
        <v>0.18399949930665005</v>
      </c>
      <c r="Y2858" s="94">
        <f>Table1[[#This Row],[Female Ballots]]/Table1[[#This Row],[Female Voters]]</f>
        <v>0.27368601560490441</v>
      </c>
      <c r="Z2858" s="95">
        <f>Table1[[#This Row],[Male Ballots]]/Table1[[#This Row],[Male Voters]]</f>
        <v>0.2530175988206026</v>
      </c>
      <c r="AA2858" s="94">
        <f>Table1[[#This Row],[Total Ballots]]/Table1[[#This Row],[Total Voters]]</f>
        <v>0.26129325652908314</v>
      </c>
    </row>
    <row r="2859" spans="1:27" s="12" customFormat="1" x14ac:dyDescent="0.35">
      <c r="A2859" s="8" t="s">
        <v>53</v>
      </c>
      <c r="B2859" s="17">
        <v>2021</v>
      </c>
      <c r="C2859" s="17" t="s">
        <v>81</v>
      </c>
      <c r="D2859" s="17"/>
      <c r="E2859" s="34"/>
      <c r="F2859" s="34"/>
      <c r="G2859" s="9" t="s">
        <v>62</v>
      </c>
      <c r="H2859" s="132">
        <v>1735.1477</v>
      </c>
      <c r="I2859" s="132">
        <v>1934.6364000000001</v>
      </c>
      <c r="J2859" s="133">
        <v>3669.7841000000003</v>
      </c>
      <c r="K2859" s="10">
        <v>1118</v>
      </c>
      <c r="L2859" s="10">
        <v>1136</v>
      </c>
      <c r="M2859" s="10">
        <v>68</v>
      </c>
      <c r="N2859" s="10">
        <v>2322</v>
      </c>
      <c r="O2859" s="10">
        <v>100</v>
      </c>
      <c r="P2859" s="10">
        <v>101</v>
      </c>
      <c r="Q2859" s="10">
        <v>7</v>
      </c>
      <c r="R2859" s="11">
        <v>208</v>
      </c>
      <c r="S2859" s="94">
        <f>Table1[[#This Row],[Female Voters]]/Table1[[#This Row],[Female Population]]</f>
        <v>0.64432555222820509</v>
      </c>
      <c r="T2859" s="94">
        <f>Table1[[#This Row],[Male Voters]]/Table1[[#This Row],[Male Population]]</f>
        <v>0.58719044053962799</v>
      </c>
      <c r="U2859" s="94">
        <f>Table1[[#This Row],[Total Voters]]/Table1[[#This Row],[Total Population]]</f>
        <v>0.6327347704187829</v>
      </c>
      <c r="V2859" s="94">
        <f>Table1[[#This Row],[Female Ballots]]/Table1[[#This Row],[Female Population]]</f>
        <v>5.7631981415760744E-2</v>
      </c>
      <c r="W2859" s="94">
        <f>Table1[[#This Row],[Male Ballots]]/Table1[[#This Row],[Male Population]]</f>
        <v>5.2206192336709881E-2</v>
      </c>
      <c r="X2859" s="94">
        <f>Table1[[#This Row],[Total Ballots]]/Table1[[#This Row],[Total Population]]</f>
        <v>5.6679083655084769E-2</v>
      </c>
      <c r="Y2859" s="94">
        <f>Table1[[#This Row],[Female Ballots]]/Table1[[#This Row],[Female Voters]]</f>
        <v>8.9445438282647588E-2</v>
      </c>
      <c r="Z2859" s="95">
        <f>Table1[[#This Row],[Male Ballots]]/Table1[[#This Row],[Male Voters]]</f>
        <v>8.8908450704225359E-2</v>
      </c>
      <c r="AA2859" s="94">
        <f>Table1[[#This Row],[Total Ballots]]/Table1[[#This Row],[Total Voters]]</f>
        <v>8.9577950043066318E-2</v>
      </c>
    </row>
    <row r="2860" spans="1:27" s="12" customFormat="1" x14ac:dyDescent="0.35">
      <c r="A2860" s="8" t="s">
        <v>53</v>
      </c>
      <c r="B2860" s="17">
        <v>2021</v>
      </c>
      <c r="C2860" s="17" t="s">
        <v>81</v>
      </c>
      <c r="D2860" s="17"/>
      <c r="E2860" s="34"/>
      <c r="F2860" s="34"/>
      <c r="G2860" s="9" t="s">
        <v>63</v>
      </c>
      <c r="H2860" s="132">
        <v>2546.9169999999999</v>
      </c>
      <c r="I2860" s="132">
        <v>2811.0509999999999</v>
      </c>
      <c r="J2860" s="133">
        <v>5357.9690000000001</v>
      </c>
      <c r="K2860" s="10">
        <v>1824</v>
      </c>
      <c r="L2860" s="10">
        <v>1684</v>
      </c>
      <c r="M2860" s="10">
        <v>94</v>
      </c>
      <c r="N2860" s="10">
        <v>3602</v>
      </c>
      <c r="O2860" s="10">
        <v>178</v>
      </c>
      <c r="P2860" s="10">
        <v>149</v>
      </c>
      <c r="Q2860" s="10">
        <v>4</v>
      </c>
      <c r="R2860" s="11">
        <v>331</v>
      </c>
      <c r="S2860" s="94">
        <f>Table1[[#This Row],[Female Voters]]/Table1[[#This Row],[Female Population]]</f>
        <v>0.71615996909204349</v>
      </c>
      <c r="T2860" s="94">
        <f>Table1[[#This Row],[Male Voters]]/Table1[[#This Row],[Male Population]]</f>
        <v>0.59906419342800965</v>
      </c>
      <c r="U2860" s="94">
        <f>Table1[[#This Row],[Total Voters]]/Table1[[#This Row],[Total Population]]</f>
        <v>0.67226966038810598</v>
      </c>
      <c r="V2860" s="94">
        <f>Table1[[#This Row],[Female Ballots]]/Table1[[#This Row],[Female Population]]</f>
        <v>6.9888418036394589E-2</v>
      </c>
      <c r="W2860" s="94">
        <f>Table1[[#This Row],[Male Ballots]]/Table1[[#This Row],[Male Population]]</f>
        <v>5.3005085998083991E-2</v>
      </c>
      <c r="X2860" s="94">
        <f>Table1[[#This Row],[Total Ballots]]/Table1[[#This Row],[Total Population]]</f>
        <v>6.1777139808013075E-2</v>
      </c>
      <c r="Y2860" s="94">
        <f>Table1[[#This Row],[Female Ballots]]/Table1[[#This Row],[Female Voters]]</f>
        <v>9.7587719298245612E-2</v>
      </c>
      <c r="Z2860" s="95">
        <f>Table1[[#This Row],[Male Ballots]]/Table1[[#This Row],[Male Voters]]</f>
        <v>8.8479809976247034E-2</v>
      </c>
      <c r="AA2860" s="94">
        <f>Table1[[#This Row],[Total Ballots]]/Table1[[#This Row],[Total Voters]]</f>
        <v>9.1893392559689063E-2</v>
      </c>
    </row>
    <row r="2861" spans="1:27" s="12" customFormat="1" x14ac:dyDescent="0.35">
      <c r="A2861" s="8" t="s">
        <v>53</v>
      </c>
      <c r="B2861" s="17">
        <v>2021</v>
      </c>
      <c r="C2861" s="17" t="s">
        <v>81</v>
      </c>
      <c r="D2861" s="17"/>
      <c r="E2861" s="34"/>
      <c r="F2861" s="34"/>
      <c r="G2861" s="9" t="s">
        <v>64</v>
      </c>
      <c r="H2861" s="132">
        <v>2690.9760000000001</v>
      </c>
      <c r="I2861" s="132">
        <v>2796.7429999999999</v>
      </c>
      <c r="J2861" s="133">
        <v>5487.7190000000001</v>
      </c>
      <c r="K2861" s="10">
        <v>1786</v>
      </c>
      <c r="L2861" s="10">
        <v>1672</v>
      </c>
      <c r="M2861" s="10">
        <v>79</v>
      </c>
      <c r="N2861" s="10">
        <v>3537</v>
      </c>
      <c r="O2861" s="10">
        <v>299</v>
      </c>
      <c r="P2861" s="10">
        <v>270</v>
      </c>
      <c r="Q2861" s="10">
        <v>10</v>
      </c>
      <c r="R2861" s="11">
        <v>579</v>
      </c>
      <c r="S2861" s="94">
        <f>Table1[[#This Row],[Female Voters]]/Table1[[#This Row],[Female Population]]</f>
        <v>0.66369971341253131</v>
      </c>
      <c r="T2861" s="94">
        <f>Table1[[#This Row],[Male Voters]]/Table1[[#This Row],[Male Population]]</f>
        <v>0.59783827116041766</v>
      </c>
      <c r="U2861" s="94">
        <f>Table1[[#This Row],[Total Voters]]/Table1[[#This Row],[Total Population]]</f>
        <v>0.6445300861797042</v>
      </c>
      <c r="V2861" s="94">
        <f>Table1[[#This Row],[Female Ballots]]/Table1[[#This Row],[Female Population]]</f>
        <v>0.11111210207746185</v>
      </c>
      <c r="W2861" s="94">
        <f>Table1[[#This Row],[Male Ballots]]/Table1[[#This Row],[Male Population]]</f>
        <v>9.6540869146718167E-2</v>
      </c>
      <c r="X2861" s="94">
        <f>Table1[[#This Row],[Total Ballots]]/Table1[[#This Row],[Total Population]]</f>
        <v>0.10550831775460806</v>
      </c>
      <c r="Y2861" s="94">
        <f>Table1[[#This Row],[Female Ballots]]/Table1[[#This Row],[Female Voters]]</f>
        <v>0.16741321388577829</v>
      </c>
      <c r="Z2861" s="95">
        <f>Table1[[#This Row],[Male Ballots]]/Table1[[#This Row],[Male Voters]]</f>
        <v>0.16148325358851676</v>
      </c>
      <c r="AA2861" s="94">
        <f>Table1[[#This Row],[Total Ballots]]/Table1[[#This Row],[Total Voters]]</f>
        <v>0.16369804919423239</v>
      </c>
    </row>
    <row r="2862" spans="1:27" s="12" customFormat="1" x14ac:dyDescent="0.35">
      <c r="A2862" s="8" t="s">
        <v>53</v>
      </c>
      <c r="B2862" s="17">
        <v>2021</v>
      </c>
      <c r="C2862" s="17" t="s">
        <v>81</v>
      </c>
      <c r="D2862" s="17"/>
      <c r="E2862" s="34"/>
      <c r="F2862" s="34"/>
      <c r="G2862" s="9" t="s">
        <v>65</v>
      </c>
      <c r="H2862" s="132">
        <v>2473.029</v>
      </c>
      <c r="I2862" s="132">
        <v>2413.8559999999998</v>
      </c>
      <c r="J2862" s="133">
        <v>4886.8850000000002</v>
      </c>
      <c r="K2862" s="10">
        <v>1594</v>
      </c>
      <c r="L2862" s="10">
        <v>1471</v>
      </c>
      <c r="M2862" s="10">
        <v>103</v>
      </c>
      <c r="N2862" s="10">
        <v>3168</v>
      </c>
      <c r="O2862" s="10">
        <v>352</v>
      </c>
      <c r="P2862" s="10">
        <v>284</v>
      </c>
      <c r="Q2862" s="10">
        <v>9</v>
      </c>
      <c r="R2862" s="11">
        <v>645</v>
      </c>
      <c r="S2862" s="94">
        <f>Table1[[#This Row],[Female Voters]]/Table1[[#This Row],[Female Population]]</f>
        <v>0.64455370317129324</v>
      </c>
      <c r="T2862" s="94">
        <f>Table1[[#This Row],[Male Voters]]/Table1[[#This Row],[Male Population]]</f>
        <v>0.60939840653294985</v>
      </c>
      <c r="U2862" s="94">
        <f>Table1[[#This Row],[Total Voters]]/Table1[[#This Row],[Total Population]]</f>
        <v>0.64826571527670485</v>
      </c>
      <c r="V2862" s="94">
        <f>Table1[[#This Row],[Female Ballots]]/Table1[[#This Row],[Female Population]]</f>
        <v>0.14233557309679748</v>
      </c>
      <c r="W2862" s="94">
        <f>Table1[[#This Row],[Male Ballots]]/Table1[[#This Row],[Male Population]]</f>
        <v>0.11765407712804742</v>
      </c>
      <c r="X2862" s="94">
        <f>Table1[[#This Row],[Total Ballots]]/Table1[[#This Row],[Total Population]]</f>
        <v>0.1319859174095564</v>
      </c>
      <c r="Y2862" s="94">
        <f>Table1[[#This Row],[Female Ballots]]/Table1[[#This Row],[Female Voters]]</f>
        <v>0.22082810539523212</v>
      </c>
      <c r="Z2862" s="95">
        <f>Table1[[#This Row],[Male Ballots]]/Table1[[#This Row],[Male Voters]]</f>
        <v>0.19306594153636983</v>
      </c>
      <c r="AA2862" s="94">
        <f>Table1[[#This Row],[Total Ballots]]/Table1[[#This Row],[Total Voters]]</f>
        <v>0.20359848484848486</v>
      </c>
    </row>
    <row r="2863" spans="1:27" s="12" customFormat="1" x14ac:dyDescent="0.35">
      <c r="A2863" s="8" t="s">
        <v>53</v>
      </c>
      <c r="B2863" s="17">
        <v>2021</v>
      </c>
      <c r="C2863" s="17" t="s">
        <v>81</v>
      </c>
      <c r="D2863" s="17"/>
      <c r="E2863" s="34"/>
      <c r="F2863" s="34"/>
      <c r="G2863" s="9" t="s">
        <v>66</v>
      </c>
      <c r="H2863" s="132">
        <v>2735.498</v>
      </c>
      <c r="I2863" s="132">
        <v>2663.7660000000001</v>
      </c>
      <c r="J2863" s="133">
        <v>5399.2629999999999</v>
      </c>
      <c r="K2863" s="10">
        <v>2001</v>
      </c>
      <c r="L2863" s="10">
        <v>1811</v>
      </c>
      <c r="M2863" s="10">
        <v>100</v>
      </c>
      <c r="N2863" s="10">
        <v>3912</v>
      </c>
      <c r="O2863" s="10">
        <v>617</v>
      </c>
      <c r="P2863" s="10">
        <v>479</v>
      </c>
      <c r="Q2863" s="10">
        <v>22</v>
      </c>
      <c r="R2863" s="11">
        <v>1118</v>
      </c>
      <c r="S2863" s="94">
        <f>Table1[[#This Row],[Female Voters]]/Table1[[#This Row],[Female Population]]</f>
        <v>0.73149386327462129</v>
      </c>
      <c r="T2863" s="94">
        <f>Table1[[#This Row],[Male Voters]]/Table1[[#This Row],[Male Population]]</f>
        <v>0.6798645226344957</v>
      </c>
      <c r="U2863" s="94">
        <f>Table1[[#This Row],[Total Voters]]/Table1[[#This Row],[Total Population]]</f>
        <v>0.72454333119168302</v>
      </c>
      <c r="V2863" s="94">
        <f>Table1[[#This Row],[Female Ballots]]/Table1[[#This Row],[Female Population]]</f>
        <v>0.22555308028008061</v>
      </c>
      <c r="W2863" s="94">
        <f>Table1[[#This Row],[Male Ballots]]/Table1[[#This Row],[Male Population]]</f>
        <v>0.17982059985749499</v>
      </c>
      <c r="X2863" s="94">
        <f>Table1[[#This Row],[Total Ballots]]/Table1[[#This Row],[Total Population]]</f>
        <v>0.20706529761561904</v>
      </c>
      <c r="Y2863" s="94">
        <f>Table1[[#This Row],[Female Ballots]]/Table1[[#This Row],[Female Voters]]</f>
        <v>0.30834582708645675</v>
      </c>
      <c r="Z2863" s="95">
        <f>Table1[[#This Row],[Male Ballots]]/Table1[[#This Row],[Male Voters]]</f>
        <v>0.26449475427940367</v>
      </c>
      <c r="AA2863" s="94">
        <f>Table1[[#This Row],[Total Ballots]]/Table1[[#This Row],[Total Voters]]</f>
        <v>0.28578732106339466</v>
      </c>
    </row>
    <row r="2864" spans="1:27" s="12" customFormat="1" x14ac:dyDescent="0.35">
      <c r="A2864" s="8" t="s">
        <v>53</v>
      </c>
      <c r="B2864" s="17">
        <v>2021</v>
      </c>
      <c r="C2864" s="17" t="s">
        <v>81</v>
      </c>
      <c r="D2864" s="17"/>
      <c r="E2864" s="34"/>
      <c r="F2864" s="34"/>
      <c r="G2864" s="9" t="s">
        <v>67</v>
      </c>
      <c r="H2864" s="132">
        <v>4142.3864000000003</v>
      </c>
      <c r="I2864" s="132">
        <v>3844.1275999999998</v>
      </c>
      <c r="J2864" s="133">
        <v>7986.5126</v>
      </c>
      <c r="K2864" s="10">
        <v>3340</v>
      </c>
      <c r="L2864" s="10">
        <v>3079</v>
      </c>
      <c r="M2864" s="10">
        <v>129</v>
      </c>
      <c r="N2864" s="10">
        <v>6548</v>
      </c>
      <c r="O2864" s="10">
        <v>1646</v>
      </c>
      <c r="P2864" s="10">
        <v>1463</v>
      </c>
      <c r="Q2864" s="10">
        <v>43</v>
      </c>
      <c r="R2864" s="11">
        <v>3152</v>
      </c>
      <c r="S2864" s="94">
        <f>Table1[[#This Row],[Female Voters]]/Table1[[#This Row],[Female Population]]</f>
        <v>0.80629851430566679</v>
      </c>
      <c r="T2864" s="94">
        <f>Table1[[#This Row],[Male Voters]]/Table1[[#This Row],[Male Population]]</f>
        <v>0.80096196598676905</v>
      </c>
      <c r="U2864" s="94">
        <f>Table1[[#This Row],[Total Voters]]/Table1[[#This Row],[Total Population]]</f>
        <v>0.81988225999918918</v>
      </c>
      <c r="V2864" s="94">
        <f>Table1[[#This Row],[Female Ballots]]/Table1[[#This Row],[Female Population]]</f>
        <v>0.39735549537339149</v>
      </c>
      <c r="W2864" s="94">
        <f>Table1[[#This Row],[Male Ballots]]/Table1[[#This Row],[Male Population]]</f>
        <v>0.380580498940774</v>
      </c>
      <c r="X2864" s="94">
        <f>Table1[[#This Row],[Total Ballots]]/Table1[[#This Row],[Total Population]]</f>
        <v>0.39466537622441111</v>
      </c>
      <c r="Y2864" s="94">
        <f>Table1[[#This Row],[Female Ballots]]/Table1[[#This Row],[Female Voters]]</f>
        <v>0.49281437125748501</v>
      </c>
      <c r="Z2864" s="95">
        <f>Table1[[#This Row],[Male Ballots]]/Table1[[#This Row],[Male Voters]]</f>
        <v>0.47515427086716466</v>
      </c>
      <c r="AA2864" s="94">
        <f>Table1[[#This Row],[Total Ballots]]/Table1[[#This Row],[Total Voters]]</f>
        <v>0.48136835675015271</v>
      </c>
    </row>
    <row r="2865" spans="1:27" s="12" customFormat="1" x14ac:dyDescent="0.35">
      <c r="A2865" s="8" t="s">
        <v>32</v>
      </c>
      <c r="B2865" s="17">
        <v>2021</v>
      </c>
      <c r="C2865" s="17" t="s">
        <v>81</v>
      </c>
      <c r="D2865" s="17"/>
      <c r="E2865" s="34"/>
      <c r="F2865" s="34"/>
      <c r="G2865" s="9" t="s">
        <v>79</v>
      </c>
      <c r="H2865" s="132">
        <v>2916.39572</v>
      </c>
      <c r="I2865" s="132">
        <v>2999.0384400000003</v>
      </c>
      <c r="J2865" s="133">
        <v>5915.4337500000001</v>
      </c>
      <c r="K2865" s="10">
        <v>378</v>
      </c>
      <c r="L2865" s="10">
        <v>395</v>
      </c>
      <c r="M2865" s="10">
        <v>14</v>
      </c>
      <c r="N2865" s="10">
        <v>787</v>
      </c>
      <c r="O2865" s="10">
        <v>100</v>
      </c>
      <c r="P2865" s="10">
        <v>88</v>
      </c>
      <c r="Q2865" s="10">
        <v>2</v>
      </c>
      <c r="R2865" s="11">
        <v>190</v>
      </c>
      <c r="S2865" s="94">
        <f>Table1[[#This Row],[Female Voters]]/Table1[[#This Row],[Female Population]]</f>
        <v>0.12961204044010874</v>
      </c>
      <c r="T2865" s="94">
        <f>Table1[[#This Row],[Male Voters]]/Table1[[#This Row],[Male Population]]</f>
        <v>0.13170888199752451</v>
      </c>
      <c r="U2865" s="94">
        <f>Table1[[#This Row],[Total Voters]]/Table1[[#This Row],[Total Population]]</f>
        <v>0.13304180779642744</v>
      </c>
      <c r="V2865" s="94">
        <f>Table1[[#This Row],[Female Ballots]]/Table1[[#This Row],[Female Population]]</f>
        <v>3.4288899587330349E-2</v>
      </c>
      <c r="W2865" s="94">
        <f>Table1[[#This Row],[Male Ballots]]/Table1[[#This Row],[Male Population]]</f>
        <v>2.9342738267802926E-2</v>
      </c>
      <c r="X2865" s="94">
        <f>Table1[[#This Row],[Total Ballots]]/Table1[[#This Row],[Total Population]]</f>
        <v>3.2119369099518694E-2</v>
      </c>
      <c r="Y2865" s="94">
        <f>Table1[[#This Row],[Female Ballots]]/Table1[[#This Row],[Female Voters]]</f>
        <v>0.26455026455026454</v>
      </c>
      <c r="Z2865" s="95">
        <f>Table1[[#This Row],[Male Ballots]]/Table1[[#This Row],[Male Voters]]</f>
        <v>0.22278481012658227</v>
      </c>
      <c r="AA2865" s="94">
        <f>Table1[[#This Row],[Total Ballots]]/Table1[[#This Row],[Total Voters]]</f>
        <v>0.24142312579415501</v>
      </c>
    </row>
    <row r="2866" spans="1:27" s="12" customFormat="1" x14ac:dyDescent="0.35">
      <c r="A2866" s="8" t="s">
        <v>32</v>
      </c>
      <c r="B2866" s="17">
        <v>2021</v>
      </c>
      <c r="C2866" s="17" t="s">
        <v>81</v>
      </c>
      <c r="D2866" s="17"/>
      <c r="E2866" s="34"/>
      <c r="F2866" s="34"/>
      <c r="G2866" s="9" t="s">
        <v>62</v>
      </c>
      <c r="H2866" s="132">
        <v>184.77185999999998</v>
      </c>
      <c r="I2866" s="132">
        <v>226.83938999999998</v>
      </c>
      <c r="J2866" s="133">
        <v>411.61124999999998</v>
      </c>
      <c r="K2866" s="10">
        <v>18</v>
      </c>
      <c r="L2866" s="10">
        <v>21</v>
      </c>
      <c r="M2866" s="10">
        <v>1</v>
      </c>
      <c r="N2866" s="10">
        <v>40</v>
      </c>
      <c r="O2866" s="10">
        <v>3</v>
      </c>
      <c r="P2866" s="10">
        <v>2</v>
      </c>
      <c r="Q2866" s="10">
        <v>0</v>
      </c>
      <c r="R2866" s="11">
        <v>5</v>
      </c>
      <c r="S2866" s="94">
        <f>Table1[[#This Row],[Female Voters]]/Table1[[#This Row],[Female Population]]</f>
        <v>9.7417431420563735E-2</v>
      </c>
      <c r="T2866" s="94">
        <f>Table1[[#This Row],[Male Voters]]/Table1[[#This Row],[Male Population]]</f>
        <v>9.2576514158321452E-2</v>
      </c>
      <c r="U2866" s="94">
        <f>Table1[[#This Row],[Total Voters]]/Table1[[#This Row],[Total Population]]</f>
        <v>9.7179073701216867E-2</v>
      </c>
      <c r="V2866" s="94">
        <f>Table1[[#This Row],[Female Ballots]]/Table1[[#This Row],[Female Population]]</f>
        <v>1.6236238570093955E-2</v>
      </c>
      <c r="W2866" s="94">
        <f>Table1[[#This Row],[Male Ballots]]/Table1[[#This Row],[Male Population]]</f>
        <v>8.8168108722210901E-3</v>
      </c>
      <c r="X2866" s="94">
        <f>Table1[[#This Row],[Total Ballots]]/Table1[[#This Row],[Total Population]]</f>
        <v>1.2147384212652108E-2</v>
      </c>
      <c r="Y2866" s="94">
        <f>Table1[[#This Row],[Female Ballots]]/Table1[[#This Row],[Female Voters]]</f>
        <v>0.16666666666666666</v>
      </c>
      <c r="Z2866" s="95">
        <f>Table1[[#This Row],[Male Ballots]]/Table1[[#This Row],[Male Voters]]</f>
        <v>9.5238095238095233E-2</v>
      </c>
      <c r="AA2866" s="94">
        <f>Table1[[#This Row],[Total Ballots]]/Table1[[#This Row],[Total Voters]]</f>
        <v>0.125</v>
      </c>
    </row>
    <row r="2867" spans="1:27" s="12" customFormat="1" x14ac:dyDescent="0.35">
      <c r="A2867" s="8" t="s">
        <v>32</v>
      </c>
      <c r="B2867" s="17">
        <v>2021</v>
      </c>
      <c r="C2867" s="17" t="s">
        <v>81</v>
      </c>
      <c r="D2867" s="17"/>
      <c r="E2867" s="34"/>
      <c r="F2867" s="34"/>
      <c r="G2867" s="9" t="s">
        <v>63</v>
      </c>
      <c r="H2867" s="132">
        <v>293.36289999999997</v>
      </c>
      <c r="I2867" s="132">
        <v>298.91820000000001</v>
      </c>
      <c r="J2867" s="133">
        <v>592.28110000000004</v>
      </c>
      <c r="K2867" s="10">
        <v>29</v>
      </c>
      <c r="L2867" s="10">
        <v>33</v>
      </c>
      <c r="M2867" s="10">
        <v>2</v>
      </c>
      <c r="N2867" s="10">
        <v>64</v>
      </c>
      <c r="O2867" s="10">
        <v>3</v>
      </c>
      <c r="P2867" s="10">
        <v>2</v>
      </c>
      <c r="Q2867" s="10">
        <v>1</v>
      </c>
      <c r="R2867" s="11">
        <v>6</v>
      </c>
      <c r="S2867" s="94">
        <f>Table1[[#This Row],[Female Voters]]/Table1[[#This Row],[Female Population]]</f>
        <v>9.8853672362797074E-2</v>
      </c>
      <c r="T2867" s="94">
        <f>Table1[[#This Row],[Male Voters]]/Table1[[#This Row],[Male Population]]</f>
        <v>0.11039809553249015</v>
      </c>
      <c r="U2867" s="94">
        <f>Table1[[#This Row],[Total Voters]]/Table1[[#This Row],[Total Population]]</f>
        <v>0.10805679938123974</v>
      </c>
      <c r="V2867" s="94">
        <f>Table1[[#This Row],[Female Ballots]]/Table1[[#This Row],[Female Population]]</f>
        <v>1.0226241968565215E-2</v>
      </c>
      <c r="W2867" s="94">
        <f>Table1[[#This Row],[Male Ballots]]/Table1[[#This Row],[Male Population]]</f>
        <v>6.690793668635767E-3</v>
      </c>
      <c r="X2867" s="94">
        <f>Table1[[#This Row],[Total Ballots]]/Table1[[#This Row],[Total Population]]</f>
        <v>1.0130324941991226E-2</v>
      </c>
      <c r="Y2867" s="94">
        <f>Table1[[#This Row],[Female Ballots]]/Table1[[#This Row],[Female Voters]]</f>
        <v>0.10344827586206896</v>
      </c>
      <c r="Z2867" s="95">
        <f>Table1[[#This Row],[Male Ballots]]/Table1[[#This Row],[Male Voters]]</f>
        <v>6.0606060606060608E-2</v>
      </c>
      <c r="AA2867" s="94">
        <f>Table1[[#This Row],[Total Ballots]]/Table1[[#This Row],[Total Voters]]</f>
        <v>9.375E-2</v>
      </c>
    </row>
    <row r="2868" spans="1:27" s="12" customFormat="1" x14ac:dyDescent="0.35">
      <c r="A2868" s="8" t="s">
        <v>32</v>
      </c>
      <c r="B2868" s="17">
        <v>2021</v>
      </c>
      <c r="C2868" s="17" t="s">
        <v>81</v>
      </c>
      <c r="D2868" s="17"/>
      <c r="E2868" s="34"/>
      <c r="F2868" s="34"/>
      <c r="G2868" s="9" t="s">
        <v>64</v>
      </c>
      <c r="H2868" s="132">
        <v>371.81959999999998</v>
      </c>
      <c r="I2868" s="132">
        <v>368.05229999999995</v>
      </c>
      <c r="J2868" s="133">
        <v>739.87169999999992</v>
      </c>
      <c r="K2868" s="10">
        <v>47</v>
      </c>
      <c r="L2868" s="10">
        <v>44</v>
      </c>
      <c r="M2868" s="10"/>
      <c r="N2868" s="10">
        <v>91</v>
      </c>
      <c r="O2868" s="10">
        <v>6</v>
      </c>
      <c r="P2868" s="10">
        <v>6</v>
      </c>
      <c r="Q2868" s="10">
        <v>0</v>
      </c>
      <c r="R2868" s="11">
        <v>12</v>
      </c>
      <c r="S2868" s="94">
        <f>Table1[[#This Row],[Female Voters]]/Table1[[#This Row],[Female Population]]</f>
        <v>0.12640538583764815</v>
      </c>
      <c r="T2868" s="94">
        <f>Table1[[#This Row],[Male Voters]]/Table1[[#This Row],[Male Population]]</f>
        <v>0.11954822724922519</v>
      </c>
      <c r="U2868" s="94">
        <f>Table1[[#This Row],[Total Voters]]/Table1[[#This Row],[Total Population]]</f>
        <v>0.12299429752482763</v>
      </c>
      <c r="V2868" s="94">
        <f>Table1[[#This Row],[Female Ballots]]/Table1[[#This Row],[Female Population]]</f>
        <v>1.6136857766508274E-2</v>
      </c>
      <c r="W2868" s="94">
        <f>Table1[[#This Row],[Male Ballots]]/Table1[[#This Row],[Male Population]]</f>
        <v>1.6302030988530707E-2</v>
      </c>
      <c r="X2868" s="94">
        <f>Table1[[#This Row],[Total Ballots]]/Table1[[#This Row],[Total Population]]</f>
        <v>1.6219028245032213E-2</v>
      </c>
      <c r="Y2868" s="94">
        <f>Table1[[#This Row],[Female Ballots]]/Table1[[#This Row],[Female Voters]]</f>
        <v>0.1276595744680851</v>
      </c>
      <c r="Z2868" s="95">
        <f>Table1[[#This Row],[Male Ballots]]/Table1[[#This Row],[Male Voters]]</f>
        <v>0.13636363636363635</v>
      </c>
      <c r="AA2868" s="94">
        <f>Table1[[#This Row],[Total Ballots]]/Table1[[#This Row],[Total Voters]]</f>
        <v>0.13186813186813187</v>
      </c>
    </row>
    <row r="2869" spans="1:27" s="12" customFormat="1" x14ac:dyDescent="0.35">
      <c r="A2869" s="8" t="s">
        <v>32</v>
      </c>
      <c r="B2869" s="17">
        <v>2021</v>
      </c>
      <c r="C2869" s="17" t="s">
        <v>81</v>
      </c>
      <c r="D2869" s="17"/>
      <c r="E2869" s="34"/>
      <c r="F2869" s="34"/>
      <c r="G2869" s="9" t="s">
        <v>65</v>
      </c>
      <c r="H2869" s="132">
        <v>403.1823</v>
      </c>
      <c r="I2869" s="132">
        <v>372.46210000000002</v>
      </c>
      <c r="J2869" s="133">
        <v>775.64439999999991</v>
      </c>
      <c r="K2869" s="10">
        <v>54</v>
      </c>
      <c r="L2869" s="10">
        <v>42</v>
      </c>
      <c r="M2869" s="10">
        <v>2</v>
      </c>
      <c r="N2869" s="10">
        <v>98</v>
      </c>
      <c r="O2869" s="10">
        <v>14</v>
      </c>
      <c r="P2869" s="10">
        <v>13</v>
      </c>
      <c r="Q2869" s="10">
        <v>0</v>
      </c>
      <c r="R2869" s="11">
        <v>27</v>
      </c>
      <c r="S2869" s="94">
        <f>Table1[[#This Row],[Female Voters]]/Table1[[#This Row],[Female Population]]</f>
        <v>0.13393445099152418</v>
      </c>
      <c r="T2869" s="94">
        <f>Table1[[#This Row],[Male Voters]]/Table1[[#This Row],[Male Population]]</f>
        <v>0.11276315093535691</v>
      </c>
      <c r="U2869" s="94">
        <f>Table1[[#This Row],[Total Voters]]/Table1[[#This Row],[Total Population]]</f>
        <v>0.12634655777828088</v>
      </c>
      <c r="V2869" s="94">
        <f>Table1[[#This Row],[Female Ballots]]/Table1[[#This Row],[Female Population]]</f>
        <v>3.4723746553358123E-2</v>
      </c>
      <c r="W2869" s="94">
        <f>Table1[[#This Row],[Male Ballots]]/Table1[[#This Row],[Male Population]]</f>
        <v>3.4902880051419997E-2</v>
      </c>
      <c r="X2869" s="94">
        <f>Table1[[#This Row],[Total Ballots]]/Table1[[#This Row],[Total Population]]</f>
        <v>3.4809765918505958E-2</v>
      </c>
      <c r="Y2869" s="94">
        <f>Table1[[#This Row],[Female Ballots]]/Table1[[#This Row],[Female Voters]]</f>
        <v>0.25925925925925924</v>
      </c>
      <c r="Z2869" s="95">
        <f>Table1[[#This Row],[Male Ballots]]/Table1[[#This Row],[Male Voters]]</f>
        <v>0.30952380952380953</v>
      </c>
      <c r="AA2869" s="94">
        <f>Table1[[#This Row],[Total Ballots]]/Table1[[#This Row],[Total Voters]]</f>
        <v>0.27551020408163263</v>
      </c>
    </row>
    <row r="2870" spans="1:27" s="12" customFormat="1" x14ac:dyDescent="0.35">
      <c r="A2870" s="8" t="s">
        <v>32</v>
      </c>
      <c r="B2870" s="17">
        <v>2021</v>
      </c>
      <c r="C2870" s="17" t="s">
        <v>81</v>
      </c>
      <c r="D2870" s="17"/>
      <c r="E2870" s="34"/>
      <c r="F2870" s="34"/>
      <c r="G2870" s="9" t="s">
        <v>66</v>
      </c>
      <c r="H2870" s="132">
        <v>596.54590000000007</v>
      </c>
      <c r="I2870" s="132">
        <v>586.41830000000004</v>
      </c>
      <c r="J2870" s="133">
        <v>1182.9641999999999</v>
      </c>
      <c r="K2870" s="10">
        <v>87</v>
      </c>
      <c r="L2870" s="10">
        <v>91</v>
      </c>
      <c r="M2870" s="10">
        <v>5</v>
      </c>
      <c r="N2870" s="10">
        <v>183</v>
      </c>
      <c r="O2870" s="10">
        <v>21</v>
      </c>
      <c r="P2870" s="10">
        <v>16</v>
      </c>
      <c r="Q2870" s="10">
        <v>0</v>
      </c>
      <c r="R2870" s="11">
        <v>37</v>
      </c>
      <c r="S2870" s="94">
        <f>Table1[[#This Row],[Female Voters]]/Table1[[#This Row],[Female Population]]</f>
        <v>0.14583957412162249</v>
      </c>
      <c r="T2870" s="94">
        <f>Table1[[#This Row],[Male Voters]]/Table1[[#This Row],[Male Population]]</f>
        <v>0.15517933188647079</v>
      </c>
      <c r="U2870" s="94">
        <f>Table1[[#This Row],[Total Voters]]/Table1[[#This Row],[Total Population]]</f>
        <v>0.15469614380553529</v>
      </c>
      <c r="V2870" s="94">
        <f>Table1[[#This Row],[Female Ballots]]/Table1[[#This Row],[Female Population]]</f>
        <v>3.5202655822460599E-2</v>
      </c>
      <c r="W2870" s="94">
        <f>Table1[[#This Row],[Male Ballots]]/Table1[[#This Row],[Male Population]]</f>
        <v>2.7284278133884975E-2</v>
      </c>
      <c r="X2870" s="94">
        <f>Table1[[#This Row],[Total Ballots]]/Table1[[#This Row],[Total Population]]</f>
        <v>3.1277362408769431E-2</v>
      </c>
      <c r="Y2870" s="94">
        <f>Table1[[#This Row],[Female Ballots]]/Table1[[#This Row],[Female Voters]]</f>
        <v>0.2413793103448276</v>
      </c>
      <c r="Z2870" s="95">
        <f>Table1[[#This Row],[Male Ballots]]/Table1[[#This Row],[Male Voters]]</f>
        <v>0.17582417582417584</v>
      </c>
      <c r="AA2870" s="94">
        <f>Table1[[#This Row],[Total Ballots]]/Table1[[#This Row],[Total Voters]]</f>
        <v>0.20218579234972678</v>
      </c>
    </row>
    <row r="2871" spans="1:27" s="12" customFormat="1" x14ac:dyDescent="0.35">
      <c r="A2871" s="8" t="s">
        <v>32</v>
      </c>
      <c r="B2871" s="17">
        <v>2021</v>
      </c>
      <c r="C2871" s="17" t="s">
        <v>81</v>
      </c>
      <c r="D2871" s="17"/>
      <c r="E2871" s="34"/>
      <c r="F2871" s="34"/>
      <c r="G2871" s="9" t="s">
        <v>67</v>
      </c>
      <c r="H2871" s="132">
        <v>1066.71316</v>
      </c>
      <c r="I2871" s="132">
        <v>1146.34815</v>
      </c>
      <c r="J2871" s="133">
        <v>2213.0610999999999</v>
      </c>
      <c r="K2871" s="10">
        <v>143</v>
      </c>
      <c r="L2871" s="10">
        <v>164</v>
      </c>
      <c r="M2871" s="10">
        <v>4</v>
      </c>
      <c r="N2871" s="10">
        <v>311</v>
      </c>
      <c r="O2871" s="10">
        <v>53</v>
      </c>
      <c r="P2871" s="10">
        <v>49</v>
      </c>
      <c r="Q2871" s="10">
        <v>1</v>
      </c>
      <c r="R2871" s="11">
        <v>103</v>
      </c>
      <c r="S2871" s="94">
        <f>Table1[[#This Row],[Female Voters]]/Table1[[#This Row],[Female Population]]</f>
        <v>0.13405665680547149</v>
      </c>
      <c r="T2871" s="94">
        <f>Table1[[#This Row],[Male Voters]]/Table1[[#This Row],[Male Population]]</f>
        <v>0.14306299530382632</v>
      </c>
      <c r="U2871" s="94">
        <f>Table1[[#This Row],[Total Voters]]/Table1[[#This Row],[Total Population]]</f>
        <v>0.14052933287743388</v>
      </c>
      <c r="V2871" s="94">
        <f>Table1[[#This Row],[Female Ballots]]/Table1[[#This Row],[Female Population]]</f>
        <v>4.9685334340489433E-2</v>
      </c>
      <c r="W2871" s="94">
        <f>Table1[[#This Row],[Male Ballots]]/Table1[[#This Row],[Male Population]]</f>
        <v>4.2744431523704204E-2</v>
      </c>
      <c r="X2871" s="94">
        <f>Table1[[#This Row],[Total Ballots]]/Table1[[#This Row],[Total Population]]</f>
        <v>4.6541869088024733E-2</v>
      </c>
      <c r="Y2871" s="94">
        <f>Table1[[#This Row],[Female Ballots]]/Table1[[#This Row],[Female Voters]]</f>
        <v>0.37062937062937062</v>
      </c>
      <c r="Z2871" s="95">
        <f>Table1[[#This Row],[Male Ballots]]/Table1[[#This Row],[Male Voters]]</f>
        <v>0.29878048780487804</v>
      </c>
      <c r="AA2871" s="94">
        <f>Table1[[#This Row],[Total Ballots]]/Table1[[#This Row],[Total Voters]]</f>
        <v>0.3311897106109325</v>
      </c>
    </row>
    <row r="2872" spans="1:27" s="12" customFormat="1" x14ac:dyDescent="0.35">
      <c r="A2872" s="8" t="s">
        <v>60</v>
      </c>
      <c r="B2872" s="17">
        <v>2021</v>
      </c>
      <c r="C2872" s="17" t="s">
        <v>81</v>
      </c>
      <c r="D2872" s="17"/>
      <c r="E2872" s="34"/>
      <c r="F2872" s="34"/>
      <c r="G2872" s="9" t="s">
        <v>79</v>
      </c>
      <c r="H2872" s="132">
        <v>32777.387900000002</v>
      </c>
      <c r="I2872" s="132">
        <v>35230.308000000005</v>
      </c>
      <c r="J2872" s="133">
        <v>68007.698000000004</v>
      </c>
      <c r="K2872" s="10">
        <v>19781</v>
      </c>
      <c r="L2872" s="10">
        <v>18500</v>
      </c>
      <c r="M2872" s="10">
        <v>867</v>
      </c>
      <c r="N2872" s="10">
        <v>39148</v>
      </c>
      <c r="O2872" s="10">
        <v>4340</v>
      </c>
      <c r="P2872" s="10">
        <v>3829</v>
      </c>
      <c r="Q2872" s="10">
        <v>158</v>
      </c>
      <c r="R2872" s="11">
        <v>8327</v>
      </c>
      <c r="S2872" s="94">
        <f>Table1[[#This Row],[Female Voters]]/Table1[[#This Row],[Female Population]]</f>
        <v>0.60349531391426092</v>
      </c>
      <c r="T2872" s="94">
        <f>Table1[[#This Row],[Male Voters]]/Table1[[#This Row],[Male Population]]</f>
        <v>0.52511604496900788</v>
      </c>
      <c r="U2872" s="94">
        <f>Table1[[#This Row],[Total Voters]]/Table1[[#This Row],[Total Population]]</f>
        <v>0.57564071643771852</v>
      </c>
      <c r="V2872" s="94">
        <f>Table1[[#This Row],[Female Ballots]]/Table1[[#This Row],[Female Population]]</f>
        <v>0.1324083546022897</v>
      </c>
      <c r="W2872" s="94">
        <f>Table1[[#This Row],[Male Ballots]]/Table1[[#This Row],[Male Population]]</f>
        <v>0.10868482898304492</v>
      </c>
      <c r="X2872" s="94">
        <f>Table1[[#This Row],[Total Ballots]]/Table1[[#This Row],[Total Population]]</f>
        <v>0.1224420211958946</v>
      </c>
      <c r="Y2872" s="94">
        <f>Table1[[#This Row],[Female Ballots]]/Table1[[#This Row],[Female Voters]]</f>
        <v>0.21940245690308882</v>
      </c>
      <c r="Z2872" s="95">
        <f>Table1[[#This Row],[Male Ballots]]/Table1[[#This Row],[Male Voters]]</f>
        <v>0.20697297297297299</v>
      </c>
      <c r="AA2872" s="94">
        <f>Table1[[#This Row],[Total Ballots]]/Table1[[#This Row],[Total Voters]]</f>
        <v>0.21270562991723715</v>
      </c>
    </row>
    <row r="2873" spans="1:27" s="12" customFormat="1" x14ac:dyDescent="0.35">
      <c r="A2873" s="8" t="s">
        <v>60</v>
      </c>
      <c r="B2873" s="17">
        <v>2021</v>
      </c>
      <c r="C2873" s="17" t="s">
        <v>81</v>
      </c>
      <c r="D2873" s="17"/>
      <c r="E2873" s="34"/>
      <c r="F2873" s="34"/>
      <c r="G2873" s="9" t="s">
        <v>62</v>
      </c>
      <c r="H2873" s="132">
        <v>4824.2682999999997</v>
      </c>
      <c r="I2873" s="132">
        <v>5442.2289000000001</v>
      </c>
      <c r="J2873" s="133">
        <v>10266.498000000001</v>
      </c>
      <c r="K2873" s="10">
        <v>2716</v>
      </c>
      <c r="L2873" s="10">
        <v>2666</v>
      </c>
      <c r="M2873" s="10">
        <v>112</v>
      </c>
      <c r="N2873" s="10">
        <v>5494</v>
      </c>
      <c r="O2873" s="10">
        <v>203</v>
      </c>
      <c r="P2873" s="10">
        <v>184</v>
      </c>
      <c r="Q2873" s="10">
        <v>8</v>
      </c>
      <c r="R2873" s="11">
        <v>395</v>
      </c>
      <c r="S2873" s="94">
        <f>Table1[[#This Row],[Female Voters]]/Table1[[#This Row],[Female Population]]</f>
        <v>0.56298693005942479</v>
      </c>
      <c r="T2873" s="94">
        <f>Table1[[#This Row],[Male Voters]]/Table1[[#This Row],[Male Population]]</f>
        <v>0.48987281663217069</v>
      </c>
      <c r="U2873" s="94">
        <f>Table1[[#This Row],[Total Voters]]/Table1[[#This Row],[Total Population]]</f>
        <v>0.53513866169359792</v>
      </c>
      <c r="V2873" s="94">
        <f>Table1[[#This Row],[Female Ballots]]/Table1[[#This Row],[Female Population]]</f>
        <v>4.2078920030214739E-2</v>
      </c>
      <c r="W2873" s="94">
        <f>Table1[[#This Row],[Male Ballots]]/Table1[[#This Row],[Male Population]]</f>
        <v>3.3809676766811479E-2</v>
      </c>
      <c r="X2873" s="94">
        <f>Table1[[#This Row],[Total Ballots]]/Table1[[#This Row],[Total Population]]</f>
        <v>3.847465805769406E-2</v>
      </c>
      <c r="Y2873" s="94">
        <f>Table1[[#This Row],[Female Ballots]]/Table1[[#This Row],[Female Voters]]</f>
        <v>7.4742268041237112E-2</v>
      </c>
      <c r="Z2873" s="95">
        <f>Table1[[#This Row],[Male Ballots]]/Table1[[#This Row],[Male Voters]]</f>
        <v>6.9017254313578399E-2</v>
      </c>
      <c r="AA2873" s="94">
        <f>Table1[[#This Row],[Total Ballots]]/Table1[[#This Row],[Total Voters]]</f>
        <v>7.1896614488532948E-2</v>
      </c>
    </row>
    <row r="2874" spans="1:27" s="12" customFormat="1" x14ac:dyDescent="0.35">
      <c r="A2874" s="8" t="s">
        <v>60</v>
      </c>
      <c r="B2874" s="17">
        <v>2021</v>
      </c>
      <c r="C2874" s="17" t="s">
        <v>81</v>
      </c>
      <c r="D2874" s="17"/>
      <c r="E2874" s="34"/>
      <c r="F2874" s="34"/>
      <c r="G2874" s="9" t="s">
        <v>63</v>
      </c>
      <c r="H2874" s="132">
        <v>6613.6049999999996</v>
      </c>
      <c r="I2874" s="132">
        <v>7526.1940000000004</v>
      </c>
      <c r="J2874" s="133">
        <v>14139.8</v>
      </c>
      <c r="K2874" s="10">
        <v>4108</v>
      </c>
      <c r="L2874" s="10">
        <v>3781</v>
      </c>
      <c r="M2874" s="10">
        <v>178</v>
      </c>
      <c r="N2874" s="10">
        <v>8067</v>
      </c>
      <c r="O2874" s="10">
        <v>373</v>
      </c>
      <c r="P2874" s="10">
        <v>321</v>
      </c>
      <c r="Q2874" s="10">
        <v>19</v>
      </c>
      <c r="R2874" s="11">
        <v>713</v>
      </c>
      <c r="S2874" s="94">
        <f>Table1[[#This Row],[Female Voters]]/Table1[[#This Row],[Female Population]]</f>
        <v>0.62114383910136761</v>
      </c>
      <c r="T2874" s="94">
        <f>Table1[[#This Row],[Male Voters]]/Table1[[#This Row],[Male Population]]</f>
        <v>0.50237875877236216</v>
      </c>
      <c r="U2874" s="94">
        <f>Table1[[#This Row],[Total Voters]]/Table1[[#This Row],[Total Population]]</f>
        <v>0.57051726332762842</v>
      </c>
      <c r="V2874" s="94">
        <f>Table1[[#This Row],[Female Ballots]]/Table1[[#This Row],[Female Population]]</f>
        <v>5.6398892888220573E-2</v>
      </c>
      <c r="W2874" s="94">
        <f>Table1[[#This Row],[Male Ballots]]/Table1[[#This Row],[Male Population]]</f>
        <v>4.2651039821721311E-2</v>
      </c>
      <c r="X2874" s="94">
        <f>Table1[[#This Row],[Total Ballots]]/Table1[[#This Row],[Total Population]]</f>
        <v>5.0425041372579527E-2</v>
      </c>
      <c r="Y2874" s="94">
        <f>Table1[[#This Row],[Female Ballots]]/Table1[[#This Row],[Female Voters]]</f>
        <v>9.079844206426485E-2</v>
      </c>
      <c r="Z2874" s="95">
        <f>Table1[[#This Row],[Male Ballots]]/Table1[[#This Row],[Male Voters]]</f>
        <v>8.4898175085956096E-2</v>
      </c>
      <c r="AA2874" s="94">
        <f>Table1[[#This Row],[Total Ballots]]/Table1[[#This Row],[Total Voters]]</f>
        <v>8.8384777488533531E-2</v>
      </c>
    </row>
    <row r="2875" spans="1:27" s="12" customFormat="1" x14ac:dyDescent="0.35">
      <c r="A2875" s="8" t="s">
        <v>60</v>
      </c>
      <c r="B2875" s="17">
        <v>2021</v>
      </c>
      <c r="C2875" s="17" t="s">
        <v>81</v>
      </c>
      <c r="D2875" s="17"/>
      <c r="E2875" s="34"/>
      <c r="F2875" s="34"/>
      <c r="G2875" s="9" t="s">
        <v>64</v>
      </c>
      <c r="H2875" s="132">
        <v>6708.9719999999998</v>
      </c>
      <c r="I2875" s="132">
        <v>7343.2019999999993</v>
      </c>
      <c r="J2875" s="133">
        <v>14052.174999999999</v>
      </c>
      <c r="K2875" s="10">
        <v>3827</v>
      </c>
      <c r="L2875" s="10">
        <v>3526</v>
      </c>
      <c r="M2875" s="10">
        <v>158</v>
      </c>
      <c r="N2875" s="10">
        <v>7511</v>
      </c>
      <c r="O2875" s="10">
        <v>593</v>
      </c>
      <c r="P2875" s="10">
        <v>484</v>
      </c>
      <c r="Q2875" s="10">
        <v>21</v>
      </c>
      <c r="R2875" s="11">
        <v>1098</v>
      </c>
      <c r="S2875" s="94">
        <f>Table1[[#This Row],[Female Voters]]/Table1[[#This Row],[Female Population]]</f>
        <v>0.57043016426361592</v>
      </c>
      <c r="T2875" s="94">
        <f>Table1[[#This Row],[Male Voters]]/Table1[[#This Row],[Male Population]]</f>
        <v>0.48017200126048559</v>
      </c>
      <c r="U2875" s="94">
        <f>Table1[[#This Row],[Total Voters]]/Table1[[#This Row],[Total Population]]</f>
        <v>0.53450800320946756</v>
      </c>
      <c r="V2875" s="94">
        <f>Table1[[#This Row],[Female Ballots]]/Table1[[#This Row],[Female Population]]</f>
        <v>8.8389100446387314E-2</v>
      </c>
      <c r="W2875" s="94">
        <f>Table1[[#This Row],[Male Ballots]]/Table1[[#This Row],[Male Population]]</f>
        <v>6.5911301364173294E-2</v>
      </c>
      <c r="X2875" s="94">
        <f>Table1[[#This Row],[Total Ballots]]/Table1[[#This Row],[Total Population]]</f>
        <v>7.8137370193582134E-2</v>
      </c>
      <c r="Y2875" s="94">
        <f>Table1[[#This Row],[Female Ballots]]/Table1[[#This Row],[Female Voters]]</f>
        <v>0.1549516592631304</v>
      </c>
      <c r="Z2875" s="95">
        <f>Table1[[#This Row],[Male Ballots]]/Table1[[#This Row],[Male Voters]]</f>
        <v>0.13726602382302894</v>
      </c>
      <c r="AA2875" s="94">
        <f>Table1[[#This Row],[Total Ballots]]/Table1[[#This Row],[Total Voters]]</f>
        <v>0.14618559446145654</v>
      </c>
    </row>
    <row r="2876" spans="1:27" s="12" customFormat="1" x14ac:dyDescent="0.35">
      <c r="A2876" s="8" t="s">
        <v>60</v>
      </c>
      <c r="B2876" s="17">
        <v>2021</v>
      </c>
      <c r="C2876" s="17" t="s">
        <v>81</v>
      </c>
      <c r="D2876" s="17"/>
      <c r="E2876" s="34"/>
      <c r="F2876" s="34"/>
      <c r="G2876" s="9" t="s">
        <v>65</v>
      </c>
      <c r="H2876" s="132">
        <v>5118.1990000000005</v>
      </c>
      <c r="I2876" s="132">
        <v>5566.7910000000002</v>
      </c>
      <c r="J2876" s="133">
        <v>10684.99</v>
      </c>
      <c r="K2876" s="10">
        <v>2738</v>
      </c>
      <c r="L2876" s="10">
        <v>2558</v>
      </c>
      <c r="M2876" s="10">
        <v>129</v>
      </c>
      <c r="N2876" s="10">
        <v>5425</v>
      </c>
      <c r="O2876" s="10">
        <v>557</v>
      </c>
      <c r="P2876" s="10">
        <v>469</v>
      </c>
      <c r="Q2876" s="10">
        <v>20</v>
      </c>
      <c r="R2876" s="11">
        <v>1046</v>
      </c>
      <c r="S2876" s="94">
        <f>Table1[[#This Row],[Female Voters]]/Table1[[#This Row],[Female Population]]</f>
        <v>0.53495379917818742</v>
      </c>
      <c r="T2876" s="94">
        <f>Table1[[#This Row],[Male Voters]]/Table1[[#This Row],[Male Population]]</f>
        <v>0.45951069476112899</v>
      </c>
      <c r="U2876" s="94">
        <f>Table1[[#This Row],[Total Voters]]/Table1[[#This Row],[Total Population]]</f>
        <v>0.50772157952417363</v>
      </c>
      <c r="V2876" s="94">
        <f>Table1[[#This Row],[Female Ballots]]/Table1[[#This Row],[Female Population]]</f>
        <v>0.10882734336824339</v>
      </c>
      <c r="W2876" s="94">
        <f>Table1[[#This Row],[Male Ballots]]/Table1[[#This Row],[Male Population]]</f>
        <v>8.4249615263084235E-2</v>
      </c>
      <c r="X2876" s="94">
        <f>Table1[[#This Row],[Total Ballots]]/Table1[[#This Row],[Total Population]]</f>
        <v>9.7894335886135594E-2</v>
      </c>
      <c r="Y2876" s="94">
        <f>Table1[[#This Row],[Female Ballots]]/Table1[[#This Row],[Female Voters]]</f>
        <v>0.20343316289262237</v>
      </c>
      <c r="Z2876" s="95">
        <f>Table1[[#This Row],[Male Ballots]]/Table1[[#This Row],[Male Voters]]</f>
        <v>0.18334636434714621</v>
      </c>
      <c r="AA2876" s="94">
        <f>Table1[[#This Row],[Total Ballots]]/Table1[[#This Row],[Total Voters]]</f>
        <v>0.19281105990783409</v>
      </c>
    </row>
    <row r="2877" spans="1:27" s="12" customFormat="1" x14ac:dyDescent="0.35">
      <c r="A2877" s="8" t="s">
        <v>60</v>
      </c>
      <c r="B2877" s="17">
        <v>2021</v>
      </c>
      <c r="C2877" s="17" t="s">
        <v>81</v>
      </c>
      <c r="D2877" s="17"/>
      <c r="E2877" s="34"/>
      <c r="F2877" s="34"/>
      <c r="G2877" s="9" t="s">
        <v>66</v>
      </c>
      <c r="H2877" s="132">
        <v>4392.4660000000003</v>
      </c>
      <c r="I2877" s="132">
        <v>4427.4229999999998</v>
      </c>
      <c r="J2877" s="133">
        <v>8819.8889999999992</v>
      </c>
      <c r="K2877" s="10">
        <v>2686</v>
      </c>
      <c r="L2877" s="10">
        <v>2479</v>
      </c>
      <c r="M2877" s="10">
        <v>139</v>
      </c>
      <c r="N2877" s="10">
        <v>5304</v>
      </c>
      <c r="O2877" s="10">
        <v>788</v>
      </c>
      <c r="P2877" s="10">
        <v>702</v>
      </c>
      <c r="Q2877" s="10">
        <v>30</v>
      </c>
      <c r="R2877" s="11">
        <v>1520</v>
      </c>
      <c r="S2877" s="94">
        <f>Table1[[#This Row],[Female Voters]]/Table1[[#This Row],[Female Population]]</f>
        <v>0.61150160297199796</v>
      </c>
      <c r="T2877" s="94">
        <f>Table1[[#This Row],[Male Voters]]/Table1[[#This Row],[Male Population]]</f>
        <v>0.55991939329040852</v>
      </c>
      <c r="U2877" s="94">
        <f>Table1[[#This Row],[Total Voters]]/Table1[[#This Row],[Total Population]]</f>
        <v>0.6013681124558371</v>
      </c>
      <c r="V2877" s="94">
        <f>Table1[[#This Row],[Female Ballots]]/Table1[[#This Row],[Female Population]]</f>
        <v>0.17939808754353476</v>
      </c>
      <c r="W2877" s="94">
        <f>Table1[[#This Row],[Male Ballots]]/Table1[[#This Row],[Male Population]]</f>
        <v>0.15855724650660216</v>
      </c>
      <c r="X2877" s="94">
        <f>Table1[[#This Row],[Total Ballots]]/Table1[[#This Row],[Total Population]]</f>
        <v>0.17233776978372406</v>
      </c>
      <c r="Y2877" s="94">
        <f>Table1[[#This Row],[Female Ballots]]/Table1[[#This Row],[Female Voters]]</f>
        <v>0.29337304542069992</v>
      </c>
      <c r="Z2877" s="95">
        <f>Table1[[#This Row],[Male Ballots]]/Table1[[#This Row],[Male Voters]]</f>
        <v>0.28317870108914883</v>
      </c>
      <c r="AA2877" s="94">
        <f>Table1[[#This Row],[Total Ballots]]/Table1[[#This Row],[Total Voters]]</f>
        <v>0.28657616892911009</v>
      </c>
    </row>
    <row r="2878" spans="1:27" s="12" customFormat="1" x14ac:dyDescent="0.35">
      <c r="A2878" s="8" t="s">
        <v>60</v>
      </c>
      <c r="B2878" s="17">
        <v>2021</v>
      </c>
      <c r="C2878" s="17" t="s">
        <v>81</v>
      </c>
      <c r="D2878" s="17"/>
      <c r="E2878" s="34"/>
      <c r="F2878" s="34"/>
      <c r="G2878" s="9" t="s">
        <v>67</v>
      </c>
      <c r="H2878" s="132">
        <v>5119.8776000000007</v>
      </c>
      <c r="I2878" s="132">
        <v>4924.4691000000003</v>
      </c>
      <c r="J2878" s="133">
        <v>10044.346</v>
      </c>
      <c r="K2878" s="10">
        <v>3706</v>
      </c>
      <c r="L2878" s="10">
        <v>3490</v>
      </c>
      <c r="M2878" s="10">
        <v>151</v>
      </c>
      <c r="N2878" s="10">
        <v>7347</v>
      </c>
      <c r="O2878" s="10">
        <v>1826</v>
      </c>
      <c r="P2878" s="10">
        <v>1669</v>
      </c>
      <c r="Q2878" s="10">
        <v>60</v>
      </c>
      <c r="R2878" s="11">
        <v>3555</v>
      </c>
      <c r="S2878" s="94">
        <f>Table1[[#This Row],[Female Voters]]/Table1[[#This Row],[Female Population]]</f>
        <v>0.72384542942979724</v>
      </c>
      <c r="T2878" s="94">
        <f>Table1[[#This Row],[Male Voters]]/Table1[[#This Row],[Male Population]]</f>
        <v>0.70870583795520203</v>
      </c>
      <c r="U2878" s="94">
        <f>Table1[[#This Row],[Total Voters]]/Table1[[#This Row],[Total Population]]</f>
        <v>0.73145628396313711</v>
      </c>
      <c r="V2878" s="94">
        <f>Table1[[#This Row],[Female Ballots]]/Table1[[#This Row],[Female Population]]</f>
        <v>0.35664915114376949</v>
      </c>
      <c r="W2878" s="94">
        <f>Table1[[#This Row],[Male Ballots]]/Table1[[#This Row],[Male Population]]</f>
        <v>0.33891978325135597</v>
      </c>
      <c r="X2878" s="94">
        <f>Table1[[#This Row],[Total Ballots]]/Table1[[#This Row],[Total Population]]</f>
        <v>0.3539304599821631</v>
      </c>
      <c r="Y2878" s="94">
        <f>Table1[[#This Row],[Female Ballots]]/Table1[[#This Row],[Female Voters]]</f>
        <v>0.49271451699946034</v>
      </c>
      <c r="Z2878" s="95">
        <f>Table1[[#This Row],[Male Ballots]]/Table1[[#This Row],[Male Voters]]</f>
        <v>0.47822349570200573</v>
      </c>
      <c r="AA2878" s="94">
        <f>Table1[[#This Row],[Total Ballots]]/Table1[[#This Row],[Total Voters]]</f>
        <v>0.4838709677419355</v>
      </c>
    </row>
    <row r="2879" spans="1:27" s="12" customFormat="1" x14ac:dyDescent="0.35">
      <c r="A2879" s="8" t="s">
        <v>22</v>
      </c>
      <c r="B2879" s="17">
        <v>2021</v>
      </c>
      <c r="C2879" s="17" t="s">
        <v>81</v>
      </c>
      <c r="D2879" s="17"/>
      <c r="E2879" s="34"/>
      <c r="F2879" s="34"/>
      <c r="G2879" s="9" t="s">
        <v>79</v>
      </c>
      <c r="H2879" s="132">
        <v>895.26641199999995</v>
      </c>
      <c r="I2879" s="132">
        <v>912.41479000000004</v>
      </c>
      <c r="J2879" s="133">
        <v>1807.6813</v>
      </c>
      <c r="K2879" s="10">
        <v>0</v>
      </c>
      <c r="L2879" s="10">
        <v>0</v>
      </c>
      <c r="M2879" s="10">
        <v>0</v>
      </c>
      <c r="N2879" s="10">
        <v>0</v>
      </c>
      <c r="O2879" s="10">
        <v>0</v>
      </c>
      <c r="P2879" s="10">
        <v>0</v>
      </c>
      <c r="Q2879" s="10">
        <v>0</v>
      </c>
      <c r="R2879" s="11">
        <v>0</v>
      </c>
      <c r="S2879" s="94">
        <f>Table1[[#This Row],[Female Voters]]/Table1[[#This Row],[Female Population]]</f>
        <v>0</v>
      </c>
      <c r="T2879" s="94">
        <f>Table1[[#This Row],[Male Voters]]/Table1[[#This Row],[Male Population]]</f>
        <v>0</v>
      </c>
      <c r="U2879" s="94">
        <f>Table1[[#This Row],[Total Voters]]/Table1[[#This Row],[Total Population]]</f>
        <v>0</v>
      </c>
      <c r="V2879" s="94">
        <f>Table1[[#This Row],[Female Ballots]]/Table1[[#This Row],[Female Population]]</f>
        <v>0</v>
      </c>
      <c r="W2879" s="94">
        <f>Table1[[#This Row],[Male Ballots]]/Table1[[#This Row],[Male Population]]</f>
        <v>0</v>
      </c>
      <c r="X2879" s="94">
        <f>Table1[[#This Row],[Total Ballots]]/Table1[[#This Row],[Total Population]]</f>
        <v>0</v>
      </c>
      <c r="Y2879" s="127" t="str">
        <f>IFERROR(Table1[[#This Row],[Female Ballots]]/Table1[[#This Row],[Female Voters]],"0.0%")</f>
        <v>0.0%</v>
      </c>
      <c r="Z2879" s="128" t="str">
        <f>IFERROR(Table1[[#This Row],[Male Ballots]]/Table1[[#This Row],[Male Voters]],"0.0%")</f>
        <v>0.0%</v>
      </c>
      <c r="AA2879" s="127" t="str">
        <f>IFERROR(Table1[[#This Row],[Total Ballots]]/Table1[[#This Row],[Total Voters]],"0.0%")</f>
        <v>0.0%</v>
      </c>
    </row>
    <row r="2880" spans="1:27" s="12" customFormat="1" x14ac:dyDescent="0.35">
      <c r="A2880" s="8" t="s">
        <v>22</v>
      </c>
      <c r="B2880" s="17">
        <v>2021</v>
      </c>
      <c r="C2880" s="17" t="s">
        <v>81</v>
      </c>
      <c r="D2880" s="17"/>
      <c r="E2880" s="34"/>
      <c r="F2880" s="34"/>
      <c r="G2880" s="9" t="s">
        <v>62</v>
      </c>
      <c r="H2880" s="132">
        <v>53.354072000000002</v>
      </c>
      <c r="I2880" s="132">
        <v>70.991950000000003</v>
      </c>
      <c r="J2880" s="133">
        <v>124.34602999999998</v>
      </c>
      <c r="K2880" s="10">
        <v>0</v>
      </c>
      <c r="L2880" s="10">
        <v>0</v>
      </c>
      <c r="M2880" s="10">
        <v>0</v>
      </c>
      <c r="N2880" s="10">
        <v>0</v>
      </c>
      <c r="O2880" s="10">
        <v>0</v>
      </c>
      <c r="P2880" s="10">
        <v>0</v>
      </c>
      <c r="Q2880" s="10">
        <v>0</v>
      </c>
      <c r="R2880" s="11">
        <v>0</v>
      </c>
      <c r="S2880" s="94">
        <f>Table1[[#This Row],[Female Voters]]/Table1[[#This Row],[Female Population]]</f>
        <v>0</v>
      </c>
      <c r="T2880" s="94">
        <f>Table1[[#This Row],[Male Voters]]/Table1[[#This Row],[Male Population]]</f>
        <v>0</v>
      </c>
      <c r="U2880" s="94">
        <f>Table1[[#This Row],[Total Voters]]/Table1[[#This Row],[Total Population]]</f>
        <v>0</v>
      </c>
      <c r="V2880" s="94">
        <f>Table1[[#This Row],[Female Ballots]]/Table1[[#This Row],[Female Population]]</f>
        <v>0</v>
      </c>
      <c r="W2880" s="94">
        <f>Table1[[#This Row],[Male Ballots]]/Table1[[#This Row],[Male Population]]</f>
        <v>0</v>
      </c>
      <c r="X2880" s="94">
        <f>Table1[[#This Row],[Total Ballots]]/Table1[[#This Row],[Total Population]]</f>
        <v>0</v>
      </c>
      <c r="Y2880" s="127" t="str">
        <f>IFERROR(Table1[[#This Row],[Female Ballots]]/Table1[[#This Row],[Female Voters]],"0.0%")</f>
        <v>0.0%</v>
      </c>
      <c r="Z2880" s="128" t="str">
        <f>IFERROR(Table1[[#This Row],[Male Ballots]]/Table1[[#This Row],[Male Voters]],"0.0%")</f>
        <v>0.0%</v>
      </c>
      <c r="AA2880" s="127" t="str">
        <f>IFERROR(Table1[[#This Row],[Total Ballots]]/Table1[[#This Row],[Total Voters]],"0.0%")</f>
        <v>0.0%</v>
      </c>
    </row>
    <row r="2881" spans="1:27" s="12" customFormat="1" x14ac:dyDescent="0.35">
      <c r="A2881" s="14" t="s">
        <v>22</v>
      </c>
      <c r="B2881" s="18">
        <v>2021</v>
      </c>
      <c r="C2881" s="17" t="s">
        <v>81</v>
      </c>
      <c r="D2881" s="18"/>
      <c r="E2881" s="34"/>
      <c r="F2881" s="34"/>
      <c r="G2881" s="9" t="s">
        <v>63</v>
      </c>
      <c r="H2881" s="132">
        <v>109.89837</v>
      </c>
      <c r="I2881" s="132">
        <v>107.29963000000001</v>
      </c>
      <c r="J2881" s="133">
        <v>217.19797</v>
      </c>
      <c r="K2881" s="15">
        <v>0</v>
      </c>
      <c r="L2881" s="15">
        <v>0</v>
      </c>
      <c r="M2881" s="15">
        <v>0</v>
      </c>
      <c r="N2881" s="15">
        <v>0</v>
      </c>
      <c r="O2881" s="15">
        <v>0</v>
      </c>
      <c r="P2881" s="15">
        <v>0</v>
      </c>
      <c r="Q2881" s="15">
        <v>0</v>
      </c>
      <c r="R2881" s="15">
        <v>0</v>
      </c>
      <c r="S2881" s="94">
        <f>Table1[[#This Row],[Female Voters]]/Table1[[#This Row],[Female Population]]</f>
        <v>0</v>
      </c>
      <c r="T2881" s="94">
        <f>Table1[[#This Row],[Male Voters]]/Table1[[#This Row],[Male Population]]</f>
        <v>0</v>
      </c>
      <c r="U2881" s="94">
        <f>Table1[[#This Row],[Total Voters]]/Table1[[#This Row],[Total Population]]</f>
        <v>0</v>
      </c>
      <c r="V2881" s="94">
        <f>Table1[[#This Row],[Female Ballots]]/Table1[[#This Row],[Female Population]]</f>
        <v>0</v>
      </c>
      <c r="W2881" s="94">
        <f>Table1[[#This Row],[Male Ballots]]/Table1[[#This Row],[Male Population]]</f>
        <v>0</v>
      </c>
      <c r="X2881" s="94">
        <f>Table1[[#This Row],[Total Ballots]]/Table1[[#This Row],[Total Population]]</f>
        <v>0</v>
      </c>
      <c r="Y2881" s="127" t="str">
        <f>IFERROR(Table1[[#This Row],[Female Ballots]]/Table1[[#This Row],[Female Voters]],"0.0%")</f>
        <v>0.0%</v>
      </c>
      <c r="Z2881" s="128" t="str">
        <f>IFERROR(Table1[[#This Row],[Male Ballots]]/Table1[[#This Row],[Male Voters]],"0.0%")</f>
        <v>0.0%</v>
      </c>
      <c r="AA2881" s="127" t="str">
        <f>IFERROR(Table1[[#This Row],[Total Ballots]]/Table1[[#This Row],[Total Voters]],"0.0%")</f>
        <v>0.0%</v>
      </c>
    </row>
    <row r="2882" spans="1:27" s="12" customFormat="1" x14ac:dyDescent="0.35">
      <c r="A2882" s="8" t="s">
        <v>22</v>
      </c>
      <c r="B2882" s="17">
        <v>2021</v>
      </c>
      <c r="C2882" s="17" t="s">
        <v>81</v>
      </c>
      <c r="D2882" s="17"/>
      <c r="E2882" s="34"/>
      <c r="F2882" s="34"/>
      <c r="G2882" s="9" t="s">
        <v>64</v>
      </c>
      <c r="H2882" s="132">
        <v>126.50319999999999</v>
      </c>
      <c r="I2882" s="132">
        <v>118.64278999999999</v>
      </c>
      <c r="J2882" s="133">
        <v>245.14600000000002</v>
      </c>
      <c r="K2882" s="10">
        <v>0</v>
      </c>
      <c r="L2882" s="10">
        <v>0</v>
      </c>
      <c r="M2882" s="10">
        <v>0</v>
      </c>
      <c r="N2882" s="10">
        <v>0</v>
      </c>
      <c r="O2882" s="10">
        <v>0</v>
      </c>
      <c r="P2882" s="10">
        <v>0</v>
      </c>
      <c r="Q2882" s="10">
        <v>0</v>
      </c>
      <c r="R2882" s="11">
        <v>0</v>
      </c>
      <c r="S2882" s="94">
        <f>Table1[[#This Row],[Female Voters]]/Table1[[#This Row],[Female Population]]</f>
        <v>0</v>
      </c>
      <c r="T2882" s="94">
        <f>Table1[[#This Row],[Male Voters]]/Table1[[#This Row],[Male Population]]</f>
        <v>0</v>
      </c>
      <c r="U2882" s="94">
        <f>Table1[[#This Row],[Total Voters]]/Table1[[#This Row],[Total Population]]</f>
        <v>0</v>
      </c>
      <c r="V2882" s="94">
        <f>Table1[[#This Row],[Female Ballots]]/Table1[[#This Row],[Female Population]]</f>
        <v>0</v>
      </c>
      <c r="W2882" s="94">
        <f>Table1[[#This Row],[Male Ballots]]/Table1[[#This Row],[Male Population]]</f>
        <v>0</v>
      </c>
      <c r="X2882" s="94">
        <f>Table1[[#This Row],[Total Ballots]]/Table1[[#This Row],[Total Population]]</f>
        <v>0</v>
      </c>
      <c r="Y2882" s="127" t="str">
        <f>IFERROR(Table1[[#This Row],[Female Ballots]]/Table1[[#This Row],[Female Voters]],"0.0%")</f>
        <v>0.0%</v>
      </c>
      <c r="Z2882" s="128" t="str">
        <f>IFERROR(Table1[[#This Row],[Male Ballots]]/Table1[[#This Row],[Male Voters]],"0.0%")</f>
        <v>0.0%</v>
      </c>
      <c r="AA2882" s="127" t="str">
        <f>IFERROR(Table1[[#This Row],[Total Ballots]]/Table1[[#This Row],[Total Voters]],"0.0%")</f>
        <v>0.0%</v>
      </c>
    </row>
    <row r="2883" spans="1:27" s="12" customFormat="1" x14ac:dyDescent="0.35">
      <c r="A2883" s="8" t="s">
        <v>22</v>
      </c>
      <c r="B2883" s="17">
        <v>2021</v>
      </c>
      <c r="C2883" s="17" t="s">
        <v>81</v>
      </c>
      <c r="D2883" s="17"/>
      <c r="E2883" s="34"/>
      <c r="F2883" s="34"/>
      <c r="G2883" s="9" t="s">
        <v>65</v>
      </c>
      <c r="H2883" s="132">
        <v>121.49802</v>
      </c>
      <c r="I2883" s="132">
        <v>118.67571000000001</v>
      </c>
      <c r="J2883" s="133">
        <v>240.17379999999997</v>
      </c>
      <c r="K2883" s="10">
        <v>0</v>
      </c>
      <c r="L2883" s="10">
        <v>0</v>
      </c>
      <c r="M2883" s="10">
        <v>0</v>
      </c>
      <c r="N2883" s="10">
        <v>0</v>
      </c>
      <c r="O2883" s="10">
        <v>0</v>
      </c>
      <c r="P2883" s="10">
        <v>0</v>
      </c>
      <c r="Q2883" s="10">
        <v>0</v>
      </c>
      <c r="R2883" s="11">
        <v>0</v>
      </c>
      <c r="S2883" s="94">
        <f>Table1[[#This Row],[Female Voters]]/Table1[[#This Row],[Female Population]]</f>
        <v>0</v>
      </c>
      <c r="T2883" s="94">
        <f>Table1[[#This Row],[Male Voters]]/Table1[[#This Row],[Male Population]]</f>
        <v>0</v>
      </c>
      <c r="U2883" s="94">
        <f>Table1[[#This Row],[Total Voters]]/Table1[[#This Row],[Total Population]]</f>
        <v>0</v>
      </c>
      <c r="V2883" s="94">
        <f>Table1[[#This Row],[Female Ballots]]/Table1[[#This Row],[Female Population]]</f>
        <v>0</v>
      </c>
      <c r="W2883" s="94">
        <f>Table1[[#This Row],[Male Ballots]]/Table1[[#This Row],[Male Population]]</f>
        <v>0</v>
      </c>
      <c r="X2883" s="94">
        <f>Table1[[#This Row],[Total Ballots]]/Table1[[#This Row],[Total Population]]</f>
        <v>0</v>
      </c>
      <c r="Y2883" s="127" t="str">
        <f>IFERROR(Table1[[#This Row],[Female Ballots]]/Table1[[#This Row],[Female Voters]],"0.0%")</f>
        <v>0.0%</v>
      </c>
      <c r="Z2883" s="128" t="str">
        <f>IFERROR(Table1[[#This Row],[Male Ballots]]/Table1[[#This Row],[Male Voters]],"0.0%")</f>
        <v>0.0%</v>
      </c>
      <c r="AA2883" s="127" t="str">
        <f>IFERROR(Table1[[#This Row],[Total Ballots]]/Table1[[#This Row],[Total Voters]],"0.0%")</f>
        <v>0.0%</v>
      </c>
    </row>
    <row r="2884" spans="1:27" s="12" customFormat="1" x14ac:dyDescent="0.35">
      <c r="A2884" s="8" t="s">
        <v>22</v>
      </c>
      <c r="B2884" s="17">
        <v>2021</v>
      </c>
      <c r="C2884" s="17" t="s">
        <v>81</v>
      </c>
      <c r="D2884" s="17"/>
      <c r="E2884" s="34"/>
      <c r="F2884" s="34"/>
      <c r="G2884" s="9" t="s">
        <v>66</v>
      </c>
      <c r="H2884" s="132">
        <v>179.73869999999999</v>
      </c>
      <c r="I2884" s="132">
        <v>171.37747999999999</v>
      </c>
      <c r="J2884" s="133">
        <v>351.11620000000005</v>
      </c>
      <c r="K2884" s="10">
        <v>0</v>
      </c>
      <c r="L2884" s="10">
        <v>0</v>
      </c>
      <c r="M2884" s="10">
        <v>0</v>
      </c>
      <c r="N2884" s="10">
        <v>0</v>
      </c>
      <c r="O2884" s="10">
        <v>0</v>
      </c>
      <c r="P2884" s="10">
        <v>0</v>
      </c>
      <c r="Q2884" s="10">
        <v>0</v>
      </c>
      <c r="R2884" s="11">
        <v>0</v>
      </c>
      <c r="S2884" s="94">
        <f>Table1[[#This Row],[Female Voters]]/Table1[[#This Row],[Female Population]]</f>
        <v>0</v>
      </c>
      <c r="T2884" s="94">
        <f>Table1[[#This Row],[Male Voters]]/Table1[[#This Row],[Male Population]]</f>
        <v>0</v>
      </c>
      <c r="U2884" s="94">
        <f>Table1[[#This Row],[Total Voters]]/Table1[[#This Row],[Total Population]]</f>
        <v>0</v>
      </c>
      <c r="V2884" s="94">
        <f>Table1[[#This Row],[Female Ballots]]/Table1[[#This Row],[Female Population]]</f>
        <v>0</v>
      </c>
      <c r="W2884" s="94">
        <f>Table1[[#This Row],[Male Ballots]]/Table1[[#This Row],[Male Population]]</f>
        <v>0</v>
      </c>
      <c r="X2884" s="94">
        <f>Table1[[#This Row],[Total Ballots]]/Table1[[#This Row],[Total Population]]</f>
        <v>0</v>
      </c>
      <c r="Y2884" s="127" t="str">
        <f>IFERROR(Table1[[#This Row],[Female Ballots]]/Table1[[#This Row],[Female Voters]],"0.0%")</f>
        <v>0.0%</v>
      </c>
      <c r="Z2884" s="128" t="str">
        <f>IFERROR(Table1[[#This Row],[Male Ballots]]/Table1[[#This Row],[Male Voters]],"0.0%")</f>
        <v>0.0%</v>
      </c>
      <c r="AA2884" s="127" t="str">
        <f>IFERROR(Table1[[#This Row],[Total Ballots]]/Table1[[#This Row],[Total Voters]],"0.0%")</f>
        <v>0.0%</v>
      </c>
    </row>
    <row r="2885" spans="1:27" s="12" customFormat="1" x14ac:dyDescent="0.35">
      <c r="A2885" s="8" t="s">
        <v>22</v>
      </c>
      <c r="B2885" s="17">
        <v>2021</v>
      </c>
      <c r="C2885" s="17" t="s">
        <v>81</v>
      </c>
      <c r="D2885" s="17"/>
      <c r="E2885" s="34"/>
      <c r="F2885" s="34"/>
      <c r="G2885" s="9" t="s">
        <v>67</v>
      </c>
      <c r="H2885" s="132">
        <v>304.27404999999999</v>
      </c>
      <c r="I2885" s="132">
        <v>325.42723000000001</v>
      </c>
      <c r="J2885" s="133">
        <v>629.70129999999995</v>
      </c>
      <c r="K2885" s="10">
        <v>0</v>
      </c>
      <c r="L2885" s="10">
        <v>0</v>
      </c>
      <c r="M2885" s="10">
        <v>0</v>
      </c>
      <c r="N2885" s="10">
        <v>0</v>
      </c>
      <c r="O2885" s="10">
        <v>0</v>
      </c>
      <c r="P2885" s="10">
        <v>0</v>
      </c>
      <c r="Q2885" s="10">
        <v>0</v>
      </c>
      <c r="R2885" s="11">
        <v>0</v>
      </c>
      <c r="S2885" s="94">
        <f>Table1[[#This Row],[Female Voters]]/Table1[[#This Row],[Female Population]]</f>
        <v>0</v>
      </c>
      <c r="T2885" s="94">
        <f>Table1[[#This Row],[Male Voters]]/Table1[[#This Row],[Male Population]]</f>
        <v>0</v>
      </c>
      <c r="U2885" s="94">
        <f>Table1[[#This Row],[Total Voters]]/Table1[[#This Row],[Total Population]]</f>
        <v>0</v>
      </c>
      <c r="V2885" s="94">
        <f>Table1[[#This Row],[Female Ballots]]/Table1[[#This Row],[Female Population]]</f>
        <v>0</v>
      </c>
      <c r="W2885" s="94">
        <f>Table1[[#This Row],[Male Ballots]]/Table1[[#This Row],[Male Population]]</f>
        <v>0</v>
      </c>
      <c r="X2885" s="94">
        <f>Table1[[#This Row],[Total Ballots]]/Table1[[#This Row],[Total Population]]</f>
        <v>0</v>
      </c>
      <c r="Y2885" s="127" t="str">
        <f>IFERROR(Table1[[#This Row],[Female Ballots]]/Table1[[#This Row],[Female Voters]],"0.0%")</f>
        <v>0.0%</v>
      </c>
      <c r="Z2885" s="128" t="str">
        <f>IFERROR(Table1[[#This Row],[Male Ballots]]/Table1[[#This Row],[Male Voters]],"0.0%")</f>
        <v>0.0%</v>
      </c>
      <c r="AA2885" s="127" t="str">
        <f>IFERROR(Table1[[#This Row],[Total Ballots]]/Table1[[#This Row],[Total Voters]],"0.0%")</f>
        <v>0.0%</v>
      </c>
    </row>
    <row r="2886" spans="1:27" s="12" customFormat="1" x14ac:dyDescent="0.35">
      <c r="A2886" s="8" t="s">
        <v>56</v>
      </c>
      <c r="B2886" s="17">
        <v>2021</v>
      </c>
      <c r="C2886" s="17" t="s">
        <v>81</v>
      </c>
      <c r="D2886" s="17"/>
      <c r="E2886" s="34"/>
      <c r="F2886" s="34"/>
      <c r="G2886" s="9" t="s">
        <v>79</v>
      </c>
      <c r="H2886" s="132">
        <v>35222.274200000007</v>
      </c>
      <c r="I2886" s="132">
        <v>37517.661200000002</v>
      </c>
      <c r="J2886" s="133">
        <v>72739.936000000002</v>
      </c>
      <c r="K2886" s="10">
        <v>16059</v>
      </c>
      <c r="L2886" s="10">
        <v>15181</v>
      </c>
      <c r="M2886" s="10">
        <v>488</v>
      </c>
      <c r="N2886" s="10">
        <v>31728</v>
      </c>
      <c r="O2886" s="10">
        <v>4689</v>
      </c>
      <c r="P2886" s="10">
        <v>4144</v>
      </c>
      <c r="Q2886" s="10">
        <v>94</v>
      </c>
      <c r="R2886" s="11">
        <v>8927</v>
      </c>
      <c r="S2886" s="94">
        <f>Table1[[#This Row],[Female Voters]]/Table1[[#This Row],[Female Population]]</f>
        <v>0.4559330811183111</v>
      </c>
      <c r="T2886" s="94">
        <f>Table1[[#This Row],[Male Voters]]/Table1[[#This Row],[Male Population]]</f>
        <v>0.40463609709232085</v>
      </c>
      <c r="U2886" s="94">
        <f>Table1[[#This Row],[Total Voters]]/Table1[[#This Row],[Total Population]]</f>
        <v>0.43618405163292967</v>
      </c>
      <c r="V2886" s="94">
        <f>Table1[[#This Row],[Female Ballots]]/Table1[[#This Row],[Female Population]]</f>
        <v>0.1331259865099795</v>
      </c>
      <c r="W2886" s="94">
        <f>Table1[[#This Row],[Male Ballots]]/Table1[[#This Row],[Male Population]]</f>
        <v>0.11045464635732677</v>
      </c>
      <c r="X2886" s="94">
        <f>Table1[[#This Row],[Total Ballots]]/Table1[[#This Row],[Total Population]]</f>
        <v>0.12272488114369526</v>
      </c>
      <c r="Y2886" s="94">
        <f>Table1[[#This Row],[Female Ballots]]/Table1[[#This Row],[Female Voters]]</f>
        <v>0.29198580235382027</v>
      </c>
      <c r="Z2886" s="95">
        <f>Table1[[#This Row],[Male Ballots]]/Table1[[#This Row],[Male Voters]]</f>
        <v>0.27297279494104471</v>
      </c>
      <c r="AA2886" s="94">
        <f>Table1[[#This Row],[Total Ballots]]/Table1[[#This Row],[Total Voters]]</f>
        <v>0.28136031265758948</v>
      </c>
    </row>
    <row r="2887" spans="1:27" s="12" customFormat="1" x14ac:dyDescent="0.35">
      <c r="A2887" s="8" t="s">
        <v>56</v>
      </c>
      <c r="B2887" s="17">
        <v>2021</v>
      </c>
      <c r="C2887" s="17" t="s">
        <v>81</v>
      </c>
      <c r="D2887" s="17"/>
      <c r="E2887" s="34"/>
      <c r="F2887" s="34"/>
      <c r="G2887" s="9" t="s">
        <v>62</v>
      </c>
      <c r="H2887" s="132">
        <v>4378.7215000000006</v>
      </c>
      <c r="I2887" s="132">
        <v>5015.0910999999996</v>
      </c>
      <c r="J2887" s="133">
        <v>9393.8130000000001</v>
      </c>
      <c r="K2887" s="10">
        <v>1799</v>
      </c>
      <c r="L2887" s="10">
        <v>1634</v>
      </c>
      <c r="M2887" s="10">
        <v>73</v>
      </c>
      <c r="N2887" s="10">
        <v>3506</v>
      </c>
      <c r="O2887" s="10">
        <v>196</v>
      </c>
      <c r="P2887" s="10">
        <v>157</v>
      </c>
      <c r="Q2887" s="10">
        <v>9</v>
      </c>
      <c r="R2887" s="11">
        <v>362</v>
      </c>
      <c r="S2887" s="94">
        <f>Table1[[#This Row],[Female Voters]]/Table1[[#This Row],[Female Population]]</f>
        <v>0.41085051881011381</v>
      </c>
      <c r="T2887" s="94">
        <f>Table1[[#This Row],[Male Voters]]/Table1[[#This Row],[Male Population]]</f>
        <v>0.32581661377995708</v>
      </c>
      <c r="U2887" s="94">
        <f>Table1[[#This Row],[Total Voters]]/Table1[[#This Row],[Total Population]]</f>
        <v>0.37322437651249818</v>
      </c>
      <c r="V2887" s="94">
        <f>Table1[[#This Row],[Female Ballots]]/Table1[[#This Row],[Female Population]]</f>
        <v>4.4761924228339245E-2</v>
      </c>
      <c r="W2887" s="94">
        <f>Table1[[#This Row],[Male Ballots]]/Table1[[#This Row],[Male Population]]</f>
        <v>3.13055130743288E-2</v>
      </c>
      <c r="X2887" s="94">
        <f>Table1[[#This Row],[Total Ballots]]/Table1[[#This Row],[Total Population]]</f>
        <v>3.8536002366664102E-2</v>
      </c>
      <c r="Y2887" s="94">
        <f>Table1[[#This Row],[Female Ballots]]/Table1[[#This Row],[Female Voters]]</f>
        <v>0.10894941634241245</v>
      </c>
      <c r="Z2887" s="95">
        <f>Table1[[#This Row],[Male Ballots]]/Table1[[#This Row],[Male Voters]]</f>
        <v>9.6083231334149324E-2</v>
      </c>
      <c r="AA2887" s="94">
        <f>Table1[[#This Row],[Total Ballots]]/Table1[[#This Row],[Total Voters]]</f>
        <v>0.10325156873930405</v>
      </c>
    </row>
    <row r="2888" spans="1:27" s="12" customFormat="1" x14ac:dyDescent="0.35">
      <c r="A2888" s="8" t="s">
        <v>56</v>
      </c>
      <c r="B2888" s="17">
        <v>2021</v>
      </c>
      <c r="C2888" s="17" t="s">
        <v>81</v>
      </c>
      <c r="D2888" s="17"/>
      <c r="E2888" s="34"/>
      <c r="F2888" s="34"/>
      <c r="G2888" s="9" t="s">
        <v>63</v>
      </c>
      <c r="H2888" s="132">
        <v>6334.9870000000001</v>
      </c>
      <c r="I2888" s="132">
        <v>7252.2469999999994</v>
      </c>
      <c r="J2888" s="133">
        <v>13587.234</v>
      </c>
      <c r="K2888" s="10">
        <v>2931</v>
      </c>
      <c r="L2888" s="10">
        <v>2773</v>
      </c>
      <c r="M2888" s="10">
        <v>75</v>
      </c>
      <c r="N2888" s="10">
        <v>5779</v>
      </c>
      <c r="O2888" s="10">
        <v>354</v>
      </c>
      <c r="P2888" s="10">
        <v>260</v>
      </c>
      <c r="Q2888" s="10">
        <v>10</v>
      </c>
      <c r="R2888" s="11">
        <v>624</v>
      </c>
      <c r="S2888" s="94">
        <f>Table1[[#This Row],[Female Voters]]/Table1[[#This Row],[Female Population]]</f>
        <v>0.46266866845977744</v>
      </c>
      <c r="T2888" s="94">
        <f>Table1[[#This Row],[Male Voters]]/Table1[[#This Row],[Male Population]]</f>
        <v>0.38236425207249564</v>
      </c>
      <c r="U2888" s="94">
        <f>Table1[[#This Row],[Total Voters]]/Table1[[#This Row],[Total Population]]</f>
        <v>0.42532571382814188</v>
      </c>
      <c r="V2888" s="94">
        <f>Table1[[#This Row],[Female Ballots]]/Table1[[#This Row],[Female Population]]</f>
        <v>5.588014624181549E-2</v>
      </c>
      <c r="W2888" s="94">
        <f>Table1[[#This Row],[Male Ballots]]/Table1[[#This Row],[Male Population]]</f>
        <v>3.5850957641128334E-2</v>
      </c>
      <c r="X2888" s="94">
        <f>Table1[[#This Row],[Total Ballots]]/Table1[[#This Row],[Total Population]]</f>
        <v>4.5925462091842971E-2</v>
      </c>
      <c r="Y2888" s="94">
        <f>Table1[[#This Row],[Female Ballots]]/Table1[[#This Row],[Female Voters]]</f>
        <v>0.12077789150460594</v>
      </c>
      <c r="Z2888" s="95">
        <f>Table1[[#This Row],[Male Ballots]]/Table1[[#This Row],[Male Voters]]</f>
        <v>9.3761269383339341E-2</v>
      </c>
      <c r="AA2888" s="94">
        <f>Table1[[#This Row],[Total Ballots]]/Table1[[#This Row],[Total Voters]]</f>
        <v>0.10797715867797197</v>
      </c>
    </row>
    <row r="2889" spans="1:27" s="12" customFormat="1" x14ac:dyDescent="0.35">
      <c r="A2889" s="8" t="s">
        <v>56</v>
      </c>
      <c r="B2889" s="17">
        <v>2021</v>
      </c>
      <c r="C2889" s="17" t="s">
        <v>81</v>
      </c>
      <c r="D2889" s="17"/>
      <c r="E2889" s="34"/>
      <c r="F2889" s="34"/>
      <c r="G2889" s="9" t="s">
        <v>64</v>
      </c>
      <c r="H2889" s="132">
        <v>5992.1460000000006</v>
      </c>
      <c r="I2889" s="132">
        <v>6569.1329999999998</v>
      </c>
      <c r="J2889" s="133">
        <v>12561.279</v>
      </c>
      <c r="K2889" s="10">
        <v>2479</v>
      </c>
      <c r="L2889" s="10">
        <v>2405</v>
      </c>
      <c r="M2889" s="10">
        <v>94</v>
      </c>
      <c r="N2889" s="10">
        <v>4978</v>
      </c>
      <c r="O2889" s="10">
        <v>543</v>
      </c>
      <c r="P2889" s="10">
        <v>458</v>
      </c>
      <c r="Q2889" s="10">
        <v>16</v>
      </c>
      <c r="R2889" s="11">
        <v>1017</v>
      </c>
      <c r="S2889" s="94">
        <f>Table1[[#This Row],[Female Voters]]/Table1[[#This Row],[Female Population]]</f>
        <v>0.41370821071449188</v>
      </c>
      <c r="T2889" s="94">
        <f>Table1[[#This Row],[Male Voters]]/Table1[[#This Row],[Male Population]]</f>
        <v>0.36610615129880913</v>
      </c>
      <c r="U2889" s="94">
        <f>Table1[[#This Row],[Total Voters]]/Table1[[#This Row],[Total Population]]</f>
        <v>0.39629722419189956</v>
      </c>
      <c r="V2889" s="94">
        <f>Table1[[#This Row],[Female Ballots]]/Table1[[#This Row],[Female Population]]</f>
        <v>9.0618619773283213E-2</v>
      </c>
      <c r="W2889" s="94">
        <f>Table1[[#This Row],[Male Ballots]]/Table1[[#This Row],[Male Population]]</f>
        <v>6.9720007191207731E-2</v>
      </c>
      <c r="X2889" s="94">
        <f>Table1[[#This Row],[Total Ballots]]/Table1[[#This Row],[Total Population]]</f>
        <v>8.0963093009875822E-2</v>
      </c>
      <c r="Y2889" s="94">
        <f>Table1[[#This Row],[Female Ballots]]/Table1[[#This Row],[Female Voters]]</f>
        <v>0.21903993545784592</v>
      </c>
      <c r="Z2889" s="95">
        <f>Table1[[#This Row],[Male Ballots]]/Table1[[#This Row],[Male Voters]]</f>
        <v>0.19043659043659045</v>
      </c>
      <c r="AA2889" s="94">
        <f>Table1[[#This Row],[Total Ballots]]/Table1[[#This Row],[Total Voters]]</f>
        <v>0.20429891522699881</v>
      </c>
    </row>
    <row r="2890" spans="1:27" s="12" customFormat="1" x14ac:dyDescent="0.35">
      <c r="A2890" s="8" t="s">
        <v>56</v>
      </c>
      <c r="B2890" s="17">
        <v>2021</v>
      </c>
      <c r="C2890" s="17" t="s">
        <v>81</v>
      </c>
      <c r="D2890" s="17"/>
      <c r="E2890" s="34"/>
      <c r="F2890" s="34"/>
      <c r="G2890" s="9" t="s">
        <v>65</v>
      </c>
      <c r="H2890" s="132">
        <v>5291.3490000000002</v>
      </c>
      <c r="I2890" s="132">
        <v>5597.0119999999997</v>
      </c>
      <c r="J2890" s="133">
        <v>10888.362000000001</v>
      </c>
      <c r="K2890" s="10">
        <v>2272</v>
      </c>
      <c r="L2890" s="10">
        <v>2166</v>
      </c>
      <c r="M2890" s="10">
        <v>80</v>
      </c>
      <c r="N2890" s="10">
        <v>4518</v>
      </c>
      <c r="O2890" s="10">
        <v>611</v>
      </c>
      <c r="P2890" s="10">
        <v>561</v>
      </c>
      <c r="Q2890" s="10">
        <v>13</v>
      </c>
      <c r="R2890" s="11">
        <v>1185</v>
      </c>
      <c r="S2890" s="94">
        <f>Table1[[#This Row],[Female Voters]]/Table1[[#This Row],[Female Population]]</f>
        <v>0.42938010703886664</v>
      </c>
      <c r="T2890" s="94">
        <f>Table1[[#This Row],[Male Voters]]/Table1[[#This Row],[Male Population]]</f>
        <v>0.38699220226792441</v>
      </c>
      <c r="U2890" s="94">
        <f>Table1[[#This Row],[Total Voters]]/Table1[[#This Row],[Total Population]]</f>
        <v>0.41493844528681167</v>
      </c>
      <c r="V2890" s="94">
        <f>Table1[[#This Row],[Female Ballots]]/Table1[[#This Row],[Female Population]]</f>
        <v>0.11547149885596282</v>
      </c>
      <c r="W2890" s="94">
        <f>Table1[[#This Row],[Male Ballots]]/Table1[[#This Row],[Male Population]]</f>
        <v>0.10023205238795271</v>
      </c>
      <c r="X2890" s="94">
        <f>Table1[[#This Row],[Total Ballots]]/Table1[[#This Row],[Total Population]]</f>
        <v>0.10883179673857279</v>
      </c>
      <c r="Y2890" s="94">
        <f>Table1[[#This Row],[Female Ballots]]/Table1[[#This Row],[Female Voters]]</f>
        <v>0.26892605633802819</v>
      </c>
      <c r="Z2890" s="95">
        <f>Table1[[#This Row],[Male Ballots]]/Table1[[#This Row],[Male Voters]]</f>
        <v>0.25900277008310252</v>
      </c>
      <c r="AA2890" s="94">
        <f>Table1[[#This Row],[Total Ballots]]/Table1[[#This Row],[Total Voters]]</f>
        <v>0.26228419654714474</v>
      </c>
    </row>
    <row r="2891" spans="1:27" s="12" customFormat="1" x14ac:dyDescent="0.35">
      <c r="A2891" s="8" t="s">
        <v>56</v>
      </c>
      <c r="B2891" s="17">
        <v>2021</v>
      </c>
      <c r="C2891" s="17" t="s">
        <v>81</v>
      </c>
      <c r="D2891" s="17"/>
      <c r="E2891" s="34"/>
      <c r="F2891" s="34"/>
      <c r="G2891" s="9" t="s">
        <v>66</v>
      </c>
      <c r="H2891" s="132">
        <v>5521.33</v>
      </c>
      <c r="I2891" s="132">
        <v>5755.2790000000005</v>
      </c>
      <c r="J2891" s="133">
        <v>11276.61</v>
      </c>
      <c r="K2891" s="10">
        <v>2512</v>
      </c>
      <c r="L2891" s="10">
        <v>2548</v>
      </c>
      <c r="M2891" s="10">
        <v>79</v>
      </c>
      <c r="N2891" s="10">
        <v>5139</v>
      </c>
      <c r="O2891" s="10">
        <v>884</v>
      </c>
      <c r="P2891" s="10">
        <v>834</v>
      </c>
      <c r="Q2891" s="10">
        <v>19</v>
      </c>
      <c r="R2891" s="11">
        <v>1737</v>
      </c>
      <c r="S2891" s="94">
        <f>Table1[[#This Row],[Female Voters]]/Table1[[#This Row],[Female Population]]</f>
        <v>0.45496284409734611</v>
      </c>
      <c r="T2891" s="94">
        <f>Table1[[#This Row],[Male Voters]]/Table1[[#This Row],[Male Population]]</f>
        <v>0.44272397567520183</v>
      </c>
      <c r="U2891" s="94">
        <f>Table1[[#This Row],[Total Voters]]/Table1[[#This Row],[Total Population]]</f>
        <v>0.45572206540795501</v>
      </c>
      <c r="V2891" s="94">
        <f>Table1[[#This Row],[Female Ballots]]/Table1[[#This Row],[Female Population]]</f>
        <v>0.16010635118712341</v>
      </c>
      <c r="W2891" s="94">
        <f>Table1[[#This Row],[Male Ballots]]/Table1[[#This Row],[Male Population]]</f>
        <v>0.14491043787798991</v>
      </c>
      <c r="X2891" s="94">
        <f>Table1[[#This Row],[Total Ballots]]/Table1[[#This Row],[Total Population]]</f>
        <v>0.15403565433228603</v>
      </c>
      <c r="Y2891" s="94">
        <f>Table1[[#This Row],[Female Ballots]]/Table1[[#This Row],[Female Voters]]</f>
        <v>0.35191082802547768</v>
      </c>
      <c r="Z2891" s="95">
        <f>Table1[[#This Row],[Male Ballots]]/Table1[[#This Row],[Male Voters]]</f>
        <v>0.32731554160125587</v>
      </c>
      <c r="AA2891" s="94">
        <f>Table1[[#This Row],[Total Ballots]]/Table1[[#This Row],[Total Voters]]</f>
        <v>0.33800350262697021</v>
      </c>
    </row>
    <row r="2892" spans="1:27" s="12" customFormat="1" x14ac:dyDescent="0.35">
      <c r="A2892" s="8" t="s">
        <v>56</v>
      </c>
      <c r="B2892" s="17">
        <v>2021</v>
      </c>
      <c r="C2892" s="17" t="s">
        <v>81</v>
      </c>
      <c r="D2892" s="17"/>
      <c r="E2892" s="34"/>
      <c r="F2892" s="34"/>
      <c r="G2892" s="9" t="s">
        <v>67</v>
      </c>
      <c r="H2892" s="132">
        <v>7703.7407000000003</v>
      </c>
      <c r="I2892" s="132">
        <v>7328.8991000000005</v>
      </c>
      <c r="J2892" s="133">
        <v>15032.637999999999</v>
      </c>
      <c r="K2892" s="10">
        <v>4066</v>
      </c>
      <c r="L2892" s="10">
        <v>3655</v>
      </c>
      <c r="M2892" s="10">
        <v>87</v>
      </c>
      <c r="N2892" s="10">
        <v>7808</v>
      </c>
      <c r="O2892" s="10">
        <v>2101</v>
      </c>
      <c r="P2892" s="10">
        <v>1874</v>
      </c>
      <c r="Q2892" s="10">
        <v>27</v>
      </c>
      <c r="R2892" s="11">
        <v>4002</v>
      </c>
      <c r="S2892" s="94">
        <f>Table1[[#This Row],[Female Voters]]/Table1[[#This Row],[Female Population]]</f>
        <v>0.52779554223573488</v>
      </c>
      <c r="T2892" s="94">
        <f>Table1[[#This Row],[Male Voters]]/Table1[[#This Row],[Male Population]]</f>
        <v>0.49871064536827908</v>
      </c>
      <c r="U2892" s="94">
        <f>Table1[[#This Row],[Total Voters]]/Table1[[#This Row],[Total Population]]</f>
        <v>0.51940318126465901</v>
      </c>
      <c r="V2892" s="94">
        <f>Table1[[#This Row],[Female Ballots]]/Table1[[#This Row],[Female Population]]</f>
        <v>0.27272465180454475</v>
      </c>
      <c r="W2892" s="94">
        <f>Table1[[#This Row],[Male Ballots]]/Table1[[#This Row],[Male Population]]</f>
        <v>0.25570006824080849</v>
      </c>
      <c r="X2892" s="94">
        <f>Table1[[#This Row],[Total Ballots]]/Table1[[#This Row],[Total Population]]</f>
        <v>0.26622073916766975</v>
      </c>
      <c r="Y2892" s="94">
        <f>Table1[[#This Row],[Female Ballots]]/Table1[[#This Row],[Female Voters]]</f>
        <v>0.51672405312346281</v>
      </c>
      <c r="Z2892" s="95">
        <f>Table1[[#This Row],[Male Ballots]]/Table1[[#This Row],[Male Voters]]</f>
        <v>0.51272229822161419</v>
      </c>
      <c r="AA2892" s="94">
        <f>Table1[[#This Row],[Total Ballots]]/Table1[[#This Row],[Total Voters]]</f>
        <v>0.51255122950819676</v>
      </c>
    </row>
    <row r="2893" spans="1:27" s="12" customFormat="1" x14ac:dyDescent="0.35">
      <c r="A2893" s="8" t="s">
        <v>54</v>
      </c>
      <c r="B2893" s="17">
        <v>2021</v>
      </c>
      <c r="C2893" s="17" t="s">
        <v>81</v>
      </c>
      <c r="D2893" s="17"/>
      <c r="E2893" s="34"/>
      <c r="F2893" s="34"/>
      <c r="G2893" s="9" t="s">
        <v>79</v>
      </c>
      <c r="H2893" s="132">
        <v>30119.873500000002</v>
      </c>
      <c r="I2893" s="132">
        <v>31008.777000000002</v>
      </c>
      <c r="J2893" s="133">
        <v>61128.650099999999</v>
      </c>
      <c r="K2893" s="10">
        <v>10207</v>
      </c>
      <c r="L2893" s="10">
        <v>9280</v>
      </c>
      <c r="M2893" s="10">
        <v>442</v>
      </c>
      <c r="N2893" s="10">
        <v>19929</v>
      </c>
      <c r="O2893" s="10">
        <v>3656</v>
      </c>
      <c r="P2893" s="10">
        <v>3167</v>
      </c>
      <c r="Q2893" s="10">
        <v>118</v>
      </c>
      <c r="R2893" s="11">
        <v>6941</v>
      </c>
      <c r="S2893" s="94">
        <f>Table1[[#This Row],[Female Voters]]/Table1[[#This Row],[Female Population]]</f>
        <v>0.33887924529297903</v>
      </c>
      <c r="T2893" s="94">
        <f>Table1[[#This Row],[Male Voters]]/Table1[[#This Row],[Male Population]]</f>
        <v>0.29927010665399667</v>
      </c>
      <c r="U2893" s="94">
        <f>Table1[[#This Row],[Total Voters]]/Table1[[#This Row],[Total Population]]</f>
        <v>0.32601734158039258</v>
      </c>
      <c r="V2893" s="94">
        <f>Table1[[#This Row],[Female Ballots]]/Table1[[#This Row],[Female Population]]</f>
        <v>0.12138165188509174</v>
      </c>
      <c r="W2893" s="94">
        <f>Table1[[#This Row],[Male Ballots]]/Table1[[#This Row],[Male Population]]</f>
        <v>0.1021323736824577</v>
      </c>
      <c r="X2893" s="94">
        <f>Table1[[#This Row],[Total Ballots]]/Table1[[#This Row],[Total Population]]</f>
        <v>0.11354741170703522</v>
      </c>
      <c r="Y2893" s="94">
        <f>Table1[[#This Row],[Female Ballots]]/Table1[[#This Row],[Female Voters]]</f>
        <v>0.35818555893014598</v>
      </c>
      <c r="Z2893" s="95">
        <f>Table1[[#This Row],[Male Ballots]]/Table1[[#This Row],[Male Voters]]</f>
        <v>0.34127155172413792</v>
      </c>
      <c r="AA2893" s="94">
        <f>Table1[[#This Row],[Total Ballots]]/Table1[[#This Row],[Total Voters]]</f>
        <v>0.34828641677956745</v>
      </c>
    </row>
    <row r="2894" spans="1:27" s="12" customFormat="1" x14ac:dyDescent="0.35">
      <c r="A2894" s="8" t="s">
        <v>54</v>
      </c>
      <c r="B2894" s="17">
        <v>2021</v>
      </c>
      <c r="C2894" s="17" t="s">
        <v>81</v>
      </c>
      <c r="D2894" s="17"/>
      <c r="E2894" s="34"/>
      <c r="F2894" s="34"/>
      <c r="G2894" s="9" t="s">
        <v>62</v>
      </c>
      <c r="H2894" s="132">
        <v>2537.5587999999998</v>
      </c>
      <c r="I2894" s="132">
        <v>2819.7293</v>
      </c>
      <c r="J2894" s="133">
        <v>5357.2891</v>
      </c>
      <c r="K2894" s="10">
        <v>659</v>
      </c>
      <c r="L2894" s="10">
        <v>647</v>
      </c>
      <c r="M2894" s="10">
        <v>31</v>
      </c>
      <c r="N2894" s="10">
        <v>1337</v>
      </c>
      <c r="O2894" s="10">
        <v>77</v>
      </c>
      <c r="P2894" s="10">
        <v>64</v>
      </c>
      <c r="Q2894" s="10">
        <v>4</v>
      </c>
      <c r="R2894" s="11">
        <v>145</v>
      </c>
      <c r="S2894" s="94">
        <f>Table1[[#This Row],[Female Voters]]/Table1[[#This Row],[Female Population]]</f>
        <v>0.25969841565838792</v>
      </c>
      <c r="T2894" s="94">
        <f>Table1[[#This Row],[Male Voters]]/Table1[[#This Row],[Male Population]]</f>
        <v>0.22945465013254995</v>
      </c>
      <c r="U2894" s="94">
        <f>Table1[[#This Row],[Total Voters]]/Table1[[#This Row],[Total Population]]</f>
        <v>0.24956652050007905</v>
      </c>
      <c r="V2894" s="94">
        <f>Table1[[#This Row],[Female Ballots]]/Table1[[#This Row],[Female Population]]</f>
        <v>3.0344124439599194E-2</v>
      </c>
      <c r="W2894" s="94">
        <f>Table1[[#This Row],[Male Ballots]]/Table1[[#This Row],[Male Population]]</f>
        <v>2.2697214232586086E-2</v>
      </c>
      <c r="X2894" s="94">
        <f>Table1[[#This Row],[Total Ballots]]/Table1[[#This Row],[Total Population]]</f>
        <v>2.7065927802925549E-2</v>
      </c>
      <c r="Y2894" s="94">
        <f>Table1[[#This Row],[Female Ballots]]/Table1[[#This Row],[Female Voters]]</f>
        <v>0.11684370257966616</v>
      </c>
      <c r="Z2894" s="95">
        <f>Table1[[#This Row],[Male Ballots]]/Table1[[#This Row],[Male Voters]]</f>
        <v>9.8918083462132919E-2</v>
      </c>
      <c r="AA2894" s="94">
        <f>Table1[[#This Row],[Total Ballots]]/Table1[[#This Row],[Total Voters]]</f>
        <v>0.10845175766641735</v>
      </c>
    </row>
    <row r="2895" spans="1:27" s="12" customFormat="1" x14ac:dyDescent="0.35">
      <c r="A2895" s="8" t="s">
        <v>54</v>
      </c>
      <c r="B2895" s="17">
        <v>2021</v>
      </c>
      <c r="C2895" s="17" t="s">
        <v>81</v>
      </c>
      <c r="D2895" s="17"/>
      <c r="E2895" s="34"/>
      <c r="F2895" s="34"/>
      <c r="G2895" s="9" t="s">
        <v>63</v>
      </c>
      <c r="H2895" s="132">
        <v>3935.4219999999996</v>
      </c>
      <c r="I2895" s="132">
        <v>4459.7330000000002</v>
      </c>
      <c r="J2895" s="133">
        <v>8395.1550000000007</v>
      </c>
      <c r="K2895" s="10">
        <v>1170</v>
      </c>
      <c r="L2895" s="10">
        <v>1134</v>
      </c>
      <c r="M2895" s="10">
        <v>60</v>
      </c>
      <c r="N2895" s="10">
        <v>2364</v>
      </c>
      <c r="O2895" s="10">
        <v>109</v>
      </c>
      <c r="P2895" s="10">
        <v>106</v>
      </c>
      <c r="Q2895" s="10">
        <v>4</v>
      </c>
      <c r="R2895" s="11">
        <v>219</v>
      </c>
      <c r="S2895" s="94">
        <f>Table1[[#This Row],[Female Voters]]/Table1[[#This Row],[Female Population]]</f>
        <v>0.29729975590927737</v>
      </c>
      <c r="T2895" s="94">
        <f>Table1[[#This Row],[Male Voters]]/Table1[[#This Row],[Male Population]]</f>
        <v>0.25427531199737741</v>
      </c>
      <c r="U2895" s="94">
        <f>Table1[[#This Row],[Total Voters]]/Table1[[#This Row],[Total Population]]</f>
        <v>0.28159098908834918</v>
      </c>
      <c r="V2895" s="94">
        <f>Table1[[#This Row],[Female Ballots]]/Table1[[#This Row],[Female Population]]</f>
        <v>2.7697156747103616E-2</v>
      </c>
      <c r="W2895" s="94">
        <f>Table1[[#This Row],[Male Ballots]]/Table1[[#This Row],[Male Population]]</f>
        <v>2.3768239040319231E-2</v>
      </c>
      <c r="X2895" s="94">
        <f>Table1[[#This Row],[Total Ballots]]/Table1[[#This Row],[Total Population]]</f>
        <v>2.608647487747397E-2</v>
      </c>
      <c r="Y2895" s="94">
        <f>Table1[[#This Row],[Female Ballots]]/Table1[[#This Row],[Female Voters]]</f>
        <v>9.3162393162393164E-2</v>
      </c>
      <c r="Z2895" s="95">
        <f>Table1[[#This Row],[Male Ballots]]/Table1[[#This Row],[Male Voters]]</f>
        <v>9.3474426807760136E-2</v>
      </c>
      <c r="AA2895" s="94">
        <f>Table1[[#This Row],[Total Ballots]]/Table1[[#This Row],[Total Voters]]</f>
        <v>9.2639593908629442E-2</v>
      </c>
    </row>
    <row r="2896" spans="1:27" s="12" customFormat="1" x14ac:dyDescent="0.35">
      <c r="A2896" s="8" t="s">
        <v>54</v>
      </c>
      <c r="B2896" s="17">
        <v>2021</v>
      </c>
      <c r="C2896" s="17" t="s">
        <v>81</v>
      </c>
      <c r="D2896" s="17"/>
      <c r="E2896" s="34"/>
      <c r="F2896" s="34"/>
      <c r="G2896" s="9" t="s">
        <v>64</v>
      </c>
      <c r="H2896" s="132">
        <v>4323.4679999999998</v>
      </c>
      <c r="I2896" s="132">
        <v>4756.0779999999995</v>
      </c>
      <c r="J2896" s="133">
        <v>9079.5449999999983</v>
      </c>
      <c r="K2896" s="10">
        <v>1276</v>
      </c>
      <c r="L2896" s="10">
        <v>1130</v>
      </c>
      <c r="M2896" s="10">
        <v>71</v>
      </c>
      <c r="N2896" s="10">
        <v>2477</v>
      </c>
      <c r="O2896" s="10">
        <v>227</v>
      </c>
      <c r="P2896" s="10">
        <v>169</v>
      </c>
      <c r="Q2896" s="10">
        <v>13</v>
      </c>
      <c r="R2896" s="11">
        <v>409</v>
      </c>
      <c r="S2896" s="94">
        <f>Table1[[#This Row],[Female Voters]]/Table1[[#This Row],[Female Population]]</f>
        <v>0.29513344380020856</v>
      </c>
      <c r="T2896" s="94">
        <f>Table1[[#This Row],[Male Voters]]/Table1[[#This Row],[Male Population]]</f>
        <v>0.2375907207577336</v>
      </c>
      <c r="U2896" s="94">
        <f>Table1[[#This Row],[Total Voters]]/Table1[[#This Row],[Total Population]]</f>
        <v>0.27281102742483249</v>
      </c>
      <c r="V2896" s="94">
        <f>Table1[[#This Row],[Female Ballots]]/Table1[[#This Row],[Female Population]]</f>
        <v>5.2504147133736162E-2</v>
      </c>
      <c r="W2896" s="94">
        <f>Table1[[#This Row],[Male Ballots]]/Table1[[#This Row],[Male Population]]</f>
        <v>3.5533479476156621E-2</v>
      </c>
      <c r="X2896" s="94">
        <f>Table1[[#This Row],[Total Ballots]]/Table1[[#This Row],[Total Population]]</f>
        <v>4.5046310139990504E-2</v>
      </c>
      <c r="Y2896" s="94">
        <f>Table1[[#This Row],[Female Ballots]]/Table1[[#This Row],[Female Voters]]</f>
        <v>0.17789968652037619</v>
      </c>
      <c r="Z2896" s="95">
        <f>Table1[[#This Row],[Male Ballots]]/Table1[[#This Row],[Male Voters]]</f>
        <v>0.14955752212389381</v>
      </c>
      <c r="AA2896" s="94">
        <f>Table1[[#This Row],[Total Ballots]]/Table1[[#This Row],[Total Voters]]</f>
        <v>0.16511909568025837</v>
      </c>
    </row>
    <row r="2897" spans="1:27" s="12" customFormat="1" x14ac:dyDescent="0.35">
      <c r="A2897" s="8" t="s">
        <v>54</v>
      </c>
      <c r="B2897" s="17">
        <v>2021</v>
      </c>
      <c r="C2897" s="17" t="s">
        <v>81</v>
      </c>
      <c r="D2897" s="17"/>
      <c r="E2897" s="34"/>
      <c r="F2897" s="34"/>
      <c r="G2897" s="9" t="s">
        <v>65</v>
      </c>
      <c r="H2897" s="132">
        <v>4222.0820000000003</v>
      </c>
      <c r="I2897" s="132">
        <v>4600.33</v>
      </c>
      <c r="J2897" s="133">
        <v>8822.4110000000001</v>
      </c>
      <c r="K2897" s="10">
        <v>1282</v>
      </c>
      <c r="L2897" s="10">
        <v>1180</v>
      </c>
      <c r="M2897" s="10">
        <v>74</v>
      </c>
      <c r="N2897" s="10">
        <v>2536</v>
      </c>
      <c r="O2897" s="10">
        <v>309</v>
      </c>
      <c r="P2897" s="10">
        <v>263</v>
      </c>
      <c r="Q2897" s="10">
        <v>18</v>
      </c>
      <c r="R2897" s="11">
        <v>590</v>
      </c>
      <c r="S2897" s="94">
        <f>Table1[[#This Row],[Female Voters]]/Table1[[#This Row],[Female Population]]</f>
        <v>0.30364166304680956</v>
      </c>
      <c r="T2897" s="94">
        <f>Table1[[#This Row],[Male Voters]]/Table1[[#This Row],[Male Population]]</f>
        <v>0.25650333780402712</v>
      </c>
      <c r="U2897" s="94">
        <f>Table1[[#This Row],[Total Voters]]/Table1[[#This Row],[Total Population]]</f>
        <v>0.28744976854966292</v>
      </c>
      <c r="V2897" s="94">
        <f>Table1[[#This Row],[Female Ballots]]/Table1[[#This Row],[Female Population]]</f>
        <v>7.3186641093185775E-2</v>
      </c>
      <c r="W2897" s="94">
        <f>Table1[[#This Row],[Male Ballots]]/Table1[[#This Row],[Male Population]]</f>
        <v>5.7169811730897566E-2</v>
      </c>
      <c r="X2897" s="94">
        <f>Table1[[#This Row],[Total Ballots]]/Table1[[#This Row],[Total Population]]</f>
        <v>6.6875143313998867E-2</v>
      </c>
      <c r="Y2897" s="94">
        <f>Table1[[#This Row],[Female Ballots]]/Table1[[#This Row],[Female Voters]]</f>
        <v>0.24102964118564743</v>
      </c>
      <c r="Z2897" s="95">
        <f>Table1[[#This Row],[Male Ballots]]/Table1[[#This Row],[Male Voters]]</f>
        <v>0.2228813559322034</v>
      </c>
      <c r="AA2897" s="94">
        <f>Table1[[#This Row],[Total Ballots]]/Table1[[#This Row],[Total Voters]]</f>
        <v>0.23264984227129337</v>
      </c>
    </row>
    <row r="2898" spans="1:27" s="12" customFormat="1" x14ac:dyDescent="0.35">
      <c r="A2898" s="8" t="s">
        <v>54</v>
      </c>
      <c r="B2898" s="17">
        <v>2021</v>
      </c>
      <c r="C2898" s="17" t="s">
        <v>81</v>
      </c>
      <c r="D2898" s="17"/>
      <c r="E2898" s="34"/>
      <c r="F2898" s="34"/>
      <c r="G2898" s="9" t="s">
        <v>66</v>
      </c>
      <c r="H2898" s="132">
        <v>5769.1019999999999</v>
      </c>
      <c r="I2898" s="132">
        <v>5690.2880000000005</v>
      </c>
      <c r="J2898" s="133">
        <v>11459.39</v>
      </c>
      <c r="K2898" s="10">
        <v>2032</v>
      </c>
      <c r="L2898" s="10">
        <v>1778</v>
      </c>
      <c r="M2898" s="10">
        <v>93</v>
      </c>
      <c r="N2898" s="10">
        <v>3903</v>
      </c>
      <c r="O2898" s="10">
        <v>797</v>
      </c>
      <c r="P2898" s="10">
        <v>630</v>
      </c>
      <c r="Q2898" s="10">
        <v>29</v>
      </c>
      <c r="R2898" s="11">
        <v>1456</v>
      </c>
      <c r="S2898" s="94">
        <f>Table1[[#This Row],[Female Voters]]/Table1[[#This Row],[Female Population]]</f>
        <v>0.35222119491040377</v>
      </c>
      <c r="T2898" s="94">
        <f>Table1[[#This Row],[Male Voters]]/Table1[[#This Row],[Male Population]]</f>
        <v>0.31246221632367288</v>
      </c>
      <c r="U2898" s="94">
        <f>Table1[[#This Row],[Total Voters]]/Table1[[#This Row],[Total Population]]</f>
        <v>0.34059404558183293</v>
      </c>
      <c r="V2898" s="94">
        <f>Table1[[#This Row],[Female Ballots]]/Table1[[#This Row],[Female Population]]</f>
        <v>0.13814975016909045</v>
      </c>
      <c r="W2898" s="94">
        <f>Table1[[#This Row],[Male Ballots]]/Table1[[#This Row],[Male Population]]</f>
        <v>0.11071495853988408</v>
      </c>
      <c r="X2898" s="94">
        <f>Table1[[#This Row],[Total Ballots]]/Table1[[#This Row],[Total Population]]</f>
        <v>0.12705737390908242</v>
      </c>
      <c r="Y2898" s="94">
        <f>Table1[[#This Row],[Female Ballots]]/Table1[[#This Row],[Female Voters]]</f>
        <v>0.39222440944881892</v>
      </c>
      <c r="Z2898" s="95">
        <f>Table1[[#This Row],[Male Ballots]]/Table1[[#This Row],[Male Voters]]</f>
        <v>0.3543307086614173</v>
      </c>
      <c r="AA2898" s="94">
        <f>Table1[[#This Row],[Total Ballots]]/Table1[[#This Row],[Total Voters]]</f>
        <v>0.37304637458365358</v>
      </c>
    </row>
    <row r="2899" spans="1:27" s="12" customFormat="1" x14ac:dyDescent="0.35">
      <c r="A2899" s="8" t="s">
        <v>54</v>
      </c>
      <c r="B2899" s="17">
        <v>2021</v>
      </c>
      <c r="C2899" s="17" t="s">
        <v>81</v>
      </c>
      <c r="D2899" s="17"/>
      <c r="E2899" s="34"/>
      <c r="F2899" s="34"/>
      <c r="G2899" s="9" t="s">
        <v>67</v>
      </c>
      <c r="H2899" s="132">
        <v>9332.2407000000003</v>
      </c>
      <c r="I2899" s="132">
        <v>8682.6186999999991</v>
      </c>
      <c r="J2899" s="133">
        <v>18014.86</v>
      </c>
      <c r="K2899" s="10">
        <v>3788</v>
      </c>
      <c r="L2899" s="10">
        <v>3411</v>
      </c>
      <c r="M2899" s="10">
        <v>113</v>
      </c>
      <c r="N2899" s="10">
        <v>7312</v>
      </c>
      <c r="O2899" s="10">
        <v>2137</v>
      </c>
      <c r="P2899" s="10">
        <v>1935</v>
      </c>
      <c r="Q2899" s="10">
        <v>50</v>
      </c>
      <c r="R2899" s="11">
        <v>4122</v>
      </c>
      <c r="S2899" s="94">
        <f>Table1[[#This Row],[Female Voters]]/Table1[[#This Row],[Female Population]]</f>
        <v>0.40590466124603919</v>
      </c>
      <c r="T2899" s="94">
        <f>Table1[[#This Row],[Male Voters]]/Table1[[#This Row],[Male Population]]</f>
        <v>0.39285382876481728</v>
      </c>
      <c r="U2899" s="94">
        <f>Table1[[#This Row],[Total Voters]]/Table1[[#This Row],[Total Population]]</f>
        <v>0.40588713983899954</v>
      </c>
      <c r="V2899" s="94">
        <f>Table1[[#This Row],[Female Ballots]]/Table1[[#This Row],[Female Population]]</f>
        <v>0.22899109321087271</v>
      </c>
      <c r="W2899" s="94">
        <f>Table1[[#This Row],[Male Ballots]]/Table1[[#This Row],[Male Population]]</f>
        <v>0.2228590321489069</v>
      </c>
      <c r="X2899" s="94">
        <f>Table1[[#This Row],[Total Ballots]]/Table1[[#This Row],[Total Population]]</f>
        <v>0.22881110372214938</v>
      </c>
      <c r="Y2899" s="94">
        <f>Table1[[#This Row],[Female Ballots]]/Table1[[#This Row],[Female Voters]]</f>
        <v>0.56414994720168954</v>
      </c>
      <c r="Z2899" s="95">
        <f>Table1[[#This Row],[Male Ballots]]/Table1[[#This Row],[Male Voters]]</f>
        <v>0.56728232189973615</v>
      </c>
      <c r="AA2899" s="94">
        <f>Table1[[#This Row],[Total Ballots]]/Table1[[#This Row],[Total Voters]]</f>
        <v>0.56373085339168494</v>
      </c>
    </row>
    <row r="2900" spans="1:27" s="12" customFormat="1" x14ac:dyDescent="0.35">
      <c r="A2900" s="8" t="s">
        <v>30</v>
      </c>
      <c r="B2900" s="17">
        <v>2021</v>
      </c>
      <c r="C2900" s="17" t="s">
        <v>81</v>
      </c>
      <c r="D2900" s="17"/>
      <c r="E2900" s="34"/>
      <c r="F2900" s="34"/>
      <c r="G2900" s="9" t="s">
        <v>79</v>
      </c>
      <c r="H2900" s="132">
        <v>36525.935299999997</v>
      </c>
      <c r="I2900" s="132">
        <v>35038.996899999998</v>
      </c>
      <c r="J2900" s="133">
        <v>71564.937000000005</v>
      </c>
      <c r="K2900" s="10">
        <v>7392</v>
      </c>
      <c r="L2900" s="10">
        <v>6908</v>
      </c>
      <c r="M2900" s="10">
        <v>205</v>
      </c>
      <c r="N2900" s="10">
        <v>14505</v>
      </c>
      <c r="O2900" s="10">
        <v>2617</v>
      </c>
      <c r="P2900" s="10">
        <v>2339</v>
      </c>
      <c r="Q2900" s="10">
        <v>57</v>
      </c>
      <c r="R2900" s="11">
        <v>5013</v>
      </c>
      <c r="S2900" s="94">
        <f>Table1[[#This Row],[Female Voters]]/Table1[[#This Row],[Female Population]]</f>
        <v>0.20237674789945764</v>
      </c>
      <c r="T2900" s="94">
        <f>Table1[[#This Row],[Male Voters]]/Table1[[#This Row],[Male Population]]</f>
        <v>0.19715176264078496</v>
      </c>
      <c r="U2900" s="94">
        <f>Table1[[#This Row],[Total Voters]]/Table1[[#This Row],[Total Population]]</f>
        <v>0.20268305413305959</v>
      </c>
      <c r="V2900" s="94">
        <f>Table1[[#This Row],[Female Ballots]]/Table1[[#This Row],[Female Population]]</f>
        <v>7.1647720407586671E-2</v>
      </c>
      <c r="W2900" s="94">
        <f>Table1[[#This Row],[Male Ballots]]/Table1[[#This Row],[Male Population]]</f>
        <v>6.6754194096235675E-2</v>
      </c>
      <c r="X2900" s="94">
        <f>Table1[[#This Row],[Total Ballots]]/Table1[[#This Row],[Total Population]]</f>
        <v>7.0048269587661333E-2</v>
      </c>
      <c r="Y2900" s="94">
        <f>Table1[[#This Row],[Female Ballots]]/Table1[[#This Row],[Female Voters]]</f>
        <v>0.35403138528138528</v>
      </c>
      <c r="Z2900" s="95">
        <f>Table1[[#This Row],[Male Ballots]]/Table1[[#This Row],[Male Voters]]</f>
        <v>0.33859293572669369</v>
      </c>
      <c r="AA2900" s="94">
        <f>Table1[[#This Row],[Total Ballots]]/Table1[[#This Row],[Total Voters]]</f>
        <v>0.34560496380558431</v>
      </c>
    </row>
    <row r="2901" spans="1:27" s="12" customFormat="1" x14ac:dyDescent="0.35">
      <c r="A2901" s="8" t="s">
        <v>30</v>
      </c>
      <c r="B2901" s="17">
        <v>2021</v>
      </c>
      <c r="C2901" s="17" t="s">
        <v>81</v>
      </c>
      <c r="D2901" s="17"/>
      <c r="E2901" s="34"/>
      <c r="F2901" s="34"/>
      <c r="G2901" s="9" t="s">
        <v>62</v>
      </c>
      <c r="H2901" s="132">
        <v>3043.5092999999997</v>
      </c>
      <c r="I2901" s="132">
        <v>3582.8056999999999</v>
      </c>
      <c r="J2901" s="133">
        <v>6626.3160000000007</v>
      </c>
      <c r="K2901" s="10">
        <v>408</v>
      </c>
      <c r="L2901" s="10">
        <v>408</v>
      </c>
      <c r="M2901" s="10">
        <v>28</v>
      </c>
      <c r="N2901" s="10">
        <v>844</v>
      </c>
      <c r="O2901" s="10">
        <v>55</v>
      </c>
      <c r="P2901" s="10">
        <v>62</v>
      </c>
      <c r="Q2901" s="10">
        <v>3</v>
      </c>
      <c r="R2901" s="11">
        <v>120</v>
      </c>
      <c r="S2901" s="94">
        <f>Table1[[#This Row],[Female Voters]]/Table1[[#This Row],[Female Population]]</f>
        <v>0.1340557756797392</v>
      </c>
      <c r="T2901" s="94">
        <f>Table1[[#This Row],[Male Voters]]/Table1[[#This Row],[Male Population]]</f>
        <v>0.11387723314161301</v>
      </c>
      <c r="U2901" s="94">
        <f>Table1[[#This Row],[Total Voters]]/Table1[[#This Row],[Total Population]]</f>
        <v>0.12737092526224222</v>
      </c>
      <c r="V2901" s="94">
        <f>Table1[[#This Row],[Female Ballots]]/Table1[[#This Row],[Female Population]]</f>
        <v>1.8071244270553077E-2</v>
      </c>
      <c r="W2901" s="94">
        <f>Table1[[#This Row],[Male Ballots]]/Table1[[#This Row],[Male Population]]</f>
        <v>1.7304873663676487E-2</v>
      </c>
      <c r="X2901" s="94">
        <f>Table1[[#This Row],[Total Ballots]]/Table1[[#This Row],[Total Population]]</f>
        <v>1.8109610226859085E-2</v>
      </c>
      <c r="Y2901" s="94">
        <f>Table1[[#This Row],[Female Ballots]]/Table1[[#This Row],[Female Voters]]</f>
        <v>0.13480392156862744</v>
      </c>
      <c r="Z2901" s="95">
        <f>Table1[[#This Row],[Male Ballots]]/Table1[[#This Row],[Male Voters]]</f>
        <v>0.15196078431372548</v>
      </c>
      <c r="AA2901" s="94">
        <f>Table1[[#This Row],[Total Ballots]]/Table1[[#This Row],[Total Voters]]</f>
        <v>0.14218009478672985</v>
      </c>
    </row>
    <row r="2902" spans="1:27" s="12" customFormat="1" x14ac:dyDescent="0.35">
      <c r="A2902" s="8" t="s">
        <v>30</v>
      </c>
      <c r="B2902" s="17">
        <v>2021</v>
      </c>
      <c r="C2902" s="17" t="s">
        <v>81</v>
      </c>
      <c r="D2902" s="17"/>
      <c r="E2902" s="34"/>
      <c r="F2902" s="34"/>
      <c r="G2902" s="9" t="s">
        <v>63</v>
      </c>
      <c r="H2902" s="132">
        <v>5247.34</v>
      </c>
      <c r="I2902" s="132">
        <v>5866.2530000000006</v>
      </c>
      <c r="J2902" s="133">
        <v>11113.594000000001</v>
      </c>
      <c r="K2902" s="10">
        <v>695</v>
      </c>
      <c r="L2902" s="10">
        <v>682</v>
      </c>
      <c r="M2902" s="10">
        <v>24</v>
      </c>
      <c r="N2902" s="10">
        <v>1401</v>
      </c>
      <c r="O2902" s="10">
        <v>84</v>
      </c>
      <c r="P2902" s="10">
        <v>81</v>
      </c>
      <c r="Q2902" s="10">
        <v>4</v>
      </c>
      <c r="R2902" s="11">
        <v>169</v>
      </c>
      <c r="S2902" s="94">
        <f>Table1[[#This Row],[Female Voters]]/Table1[[#This Row],[Female Population]]</f>
        <v>0.1324480593977139</v>
      </c>
      <c r="T2902" s="94">
        <f>Table1[[#This Row],[Male Voters]]/Table1[[#This Row],[Male Population]]</f>
        <v>0.11625819752404132</v>
      </c>
      <c r="U2902" s="94">
        <f>Table1[[#This Row],[Total Voters]]/Table1[[#This Row],[Total Population]]</f>
        <v>0.12606183022341827</v>
      </c>
      <c r="V2902" s="94">
        <f>Table1[[#This Row],[Female Ballots]]/Table1[[#This Row],[Female Population]]</f>
        <v>1.6008110776126572E-2</v>
      </c>
      <c r="W2902" s="94">
        <f>Table1[[#This Row],[Male Ballots]]/Table1[[#This Row],[Male Population]]</f>
        <v>1.3807791788045962E-2</v>
      </c>
      <c r="X2902" s="94">
        <f>Table1[[#This Row],[Total Ballots]]/Table1[[#This Row],[Total Population]]</f>
        <v>1.520660193273211E-2</v>
      </c>
      <c r="Y2902" s="94">
        <f>Table1[[#This Row],[Female Ballots]]/Table1[[#This Row],[Female Voters]]</f>
        <v>0.12086330935251799</v>
      </c>
      <c r="Z2902" s="95">
        <f>Table1[[#This Row],[Male Ballots]]/Table1[[#This Row],[Male Voters]]</f>
        <v>0.11876832844574781</v>
      </c>
      <c r="AA2902" s="94">
        <f>Table1[[#This Row],[Total Ballots]]/Table1[[#This Row],[Total Voters]]</f>
        <v>0.1206281227694504</v>
      </c>
    </row>
    <row r="2903" spans="1:27" s="12" customFormat="1" x14ac:dyDescent="0.35">
      <c r="A2903" s="8" t="s">
        <v>30</v>
      </c>
      <c r="B2903" s="17">
        <v>2021</v>
      </c>
      <c r="C2903" s="17" t="s">
        <v>81</v>
      </c>
      <c r="D2903" s="17"/>
      <c r="E2903" s="34"/>
      <c r="F2903" s="34"/>
      <c r="G2903" s="9" t="s">
        <v>64</v>
      </c>
      <c r="H2903" s="132">
        <v>4556.7039999999997</v>
      </c>
      <c r="I2903" s="132">
        <v>4661.6009999999997</v>
      </c>
      <c r="J2903" s="133">
        <v>9218.3060000000005</v>
      </c>
      <c r="K2903" s="10">
        <v>734</v>
      </c>
      <c r="L2903" s="10">
        <v>749</v>
      </c>
      <c r="M2903" s="10">
        <v>30</v>
      </c>
      <c r="N2903" s="10">
        <v>1513</v>
      </c>
      <c r="O2903" s="10">
        <v>145</v>
      </c>
      <c r="P2903" s="10">
        <v>124</v>
      </c>
      <c r="Q2903" s="10">
        <v>7</v>
      </c>
      <c r="R2903" s="11">
        <v>276</v>
      </c>
      <c r="S2903" s="94">
        <f>Table1[[#This Row],[Female Voters]]/Table1[[#This Row],[Female Population]]</f>
        <v>0.16108134300582178</v>
      </c>
      <c r="T2903" s="94">
        <f>Table1[[#This Row],[Male Voters]]/Table1[[#This Row],[Male Population]]</f>
        <v>0.16067441207430666</v>
      </c>
      <c r="U2903" s="94">
        <f>Table1[[#This Row],[Total Voters]]/Table1[[#This Row],[Total Population]]</f>
        <v>0.16412993884125782</v>
      </c>
      <c r="V2903" s="94">
        <f>Table1[[#This Row],[Female Ballots]]/Table1[[#This Row],[Female Population]]</f>
        <v>3.1821246234120103E-2</v>
      </c>
      <c r="W2903" s="94">
        <f>Table1[[#This Row],[Male Ballots]]/Table1[[#This Row],[Male Population]]</f>
        <v>2.6600303200552775E-2</v>
      </c>
      <c r="X2903" s="94">
        <f>Table1[[#This Row],[Total Ballots]]/Table1[[#This Row],[Total Population]]</f>
        <v>2.9940425062912859E-2</v>
      </c>
      <c r="Y2903" s="94">
        <f>Table1[[#This Row],[Female Ballots]]/Table1[[#This Row],[Female Voters]]</f>
        <v>0.19754768392370572</v>
      </c>
      <c r="Z2903" s="95">
        <f>Table1[[#This Row],[Male Ballots]]/Table1[[#This Row],[Male Voters]]</f>
        <v>0.16555407209612816</v>
      </c>
      <c r="AA2903" s="94">
        <f>Table1[[#This Row],[Total Ballots]]/Table1[[#This Row],[Total Voters]]</f>
        <v>0.18241903502974224</v>
      </c>
    </row>
    <row r="2904" spans="1:27" s="12" customFormat="1" x14ac:dyDescent="0.35">
      <c r="A2904" s="8" t="s">
        <v>30</v>
      </c>
      <c r="B2904" s="17">
        <v>2021</v>
      </c>
      <c r="C2904" s="17" t="s">
        <v>81</v>
      </c>
      <c r="D2904" s="17"/>
      <c r="E2904" s="34"/>
      <c r="F2904" s="34"/>
      <c r="G2904" s="9" t="s">
        <v>65</v>
      </c>
      <c r="H2904" s="132">
        <v>4278.46</v>
      </c>
      <c r="I2904" s="132">
        <v>4164.3640000000005</v>
      </c>
      <c r="J2904" s="133">
        <v>8442.8250000000007</v>
      </c>
      <c r="K2904" s="10">
        <v>934</v>
      </c>
      <c r="L2904" s="10">
        <v>828</v>
      </c>
      <c r="M2904" s="10">
        <v>21</v>
      </c>
      <c r="N2904" s="10">
        <v>1783</v>
      </c>
      <c r="O2904" s="10">
        <v>246</v>
      </c>
      <c r="P2904" s="10">
        <v>210</v>
      </c>
      <c r="Q2904" s="10">
        <v>5</v>
      </c>
      <c r="R2904" s="11">
        <v>461</v>
      </c>
      <c r="S2904" s="94">
        <f>Table1[[#This Row],[Female Voters]]/Table1[[#This Row],[Female Population]]</f>
        <v>0.21830284728617305</v>
      </c>
      <c r="T2904" s="94">
        <f>Table1[[#This Row],[Male Voters]]/Table1[[#This Row],[Male Population]]</f>
        <v>0.19882988134562682</v>
      </c>
      <c r="U2904" s="94">
        <f>Table1[[#This Row],[Total Voters]]/Table1[[#This Row],[Total Population]]</f>
        <v>0.21118523716883861</v>
      </c>
      <c r="V2904" s="94">
        <f>Table1[[#This Row],[Female Ballots]]/Table1[[#This Row],[Female Population]]</f>
        <v>5.7497323803424594E-2</v>
      </c>
      <c r="W2904" s="94">
        <f>Table1[[#This Row],[Male Ballots]]/Table1[[#This Row],[Male Population]]</f>
        <v>5.0427868457224197E-2</v>
      </c>
      <c r="X2904" s="94">
        <f>Table1[[#This Row],[Total Ballots]]/Table1[[#This Row],[Total Population]]</f>
        <v>5.4602576744158499E-2</v>
      </c>
      <c r="Y2904" s="94">
        <f>Table1[[#This Row],[Female Ballots]]/Table1[[#This Row],[Female Voters]]</f>
        <v>0.2633832976445396</v>
      </c>
      <c r="Z2904" s="95">
        <f>Table1[[#This Row],[Male Ballots]]/Table1[[#This Row],[Male Voters]]</f>
        <v>0.25362318840579712</v>
      </c>
      <c r="AA2904" s="94">
        <f>Table1[[#This Row],[Total Ballots]]/Table1[[#This Row],[Total Voters]]</f>
        <v>0.25855300056085251</v>
      </c>
    </row>
    <row r="2905" spans="1:27" s="12" customFormat="1" x14ac:dyDescent="0.35">
      <c r="A2905" s="8" t="s">
        <v>30</v>
      </c>
      <c r="B2905" s="17">
        <v>2021</v>
      </c>
      <c r="C2905" s="17" t="s">
        <v>81</v>
      </c>
      <c r="D2905" s="17"/>
      <c r="E2905" s="34"/>
      <c r="F2905" s="34"/>
      <c r="G2905" s="9" t="s">
        <v>66</v>
      </c>
      <c r="H2905" s="132">
        <v>6752.9319999999998</v>
      </c>
      <c r="I2905" s="132">
        <v>5682.0020000000004</v>
      </c>
      <c r="J2905" s="133">
        <v>12434.934000000001</v>
      </c>
      <c r="K2905" s="10">
        <v>1609</v>
      </c>
      <c r="L2905" s="10">
        <v>1400</v>
      </c>
      <c r="M2905" s="10">
        <v>63</v>
      </c>
      <c r="N2905" s="10">
        <v>3072</v>
      </c>
      <c r="O2905" s="10">
        <v>573</v>
      </c>
      <c r="P2905" s="10">
        <v>452</v>
      </c>
      <c r="Q2905" s="10">
        <v>19</v>
      </c>
      <c r="R2905" s="11">
        <v>1044</v>
      </c>
      <c r="S2905" s="94">
        <f>Table1[[#This Row],[Female Voters]]/Table1[[#This Row],[Female Population]]</f>
        <v>0.23826687429993373</v>
      </c>
      <c r="T2905" s="94">
        <f>Table1[[#This Row],[Male Voters]]/Table1[[#This Row],[Male Population]]</f>
        <v>0.24639202872508667</v>
      </c>
      <c r="U2905" s="94">
        <f>Table1[[#This Row],[Total Voters]]/Table1[[#This Row],[Total Population]]</f>
        <v>0.2470459433077811</v>
      </c>
      <c r="V2905" s="94">
        <f>Table1[[#This Row],[Female Ballots]]/Table1[[#This Row],[Female Population]]</f>
        <v>8.4852031680461168E-2</v>
      </c>
      <c r="W2905" s="94">
        <f>Table1[[#This Row],[Male Ballots]]/Table1[[#This Row],[Male Population]]</f>
        <v>7.9549426416956559E-2</v>
      </c>
      <c r="X2905" s="94">
        <f>Table1[[#This Row],[Total Ballots]]/Table1[[#This Row],[Total Population]]</f>
        <v>8.3957019796003729E-2</v>
      </c>
      <c r="Y2905" s="94">
        <f>Table1[[#This Row],[Female Ballots]]/Table1[[#This Row],[Female Voters]]</f>
        <v>0.35612181479179617</v>
      </c>
      <c r="Z2905" s="95">
        <f>Table1[[#This Row],[Male Ballots]]/Table1[[#This Row],[Male Voters]]</f>
        <v>0.32285714285714284</v>
      </c>
      <c r="AA2905" s="94">
        <f>Table1[[#This Row],[Total Ballots]]/Table1[[#This Row],[Total Voters]]</f>
        <v>0.33984375</v>
      </c>
    </row>
    <row r="2906" spans="1:27" s="12" customFormat="1" x14ac:dyDescent="0.35">
      <c r="A2906" s="8" t="s">
        <v>30</v>
      </c>
      <c r="B2906" s="17">
        <v>2021</v>
      </c>
      <c r="C2906" s="17" t="s">
        <v>81</v>
      </c>
      <c r="D2906" s="17"/>
      <c r="E2906" s="34"/>
      <c r="F2906" s="34"/>
      <c r="G2906" s="9" t="s">
        <v>67</v>
      </c>
      <c r="H2906" s="132">
        <v>12646.99</v>
      </c>
      <c r="I2906" s="132">
        <v>11081.9712</v>
      </c>
      <c r="J2906" s="133">
        <v>23728.962</v>
      </c>
      <c r="K2906" s="10">
        <v>3012</v>
      </c>
      <c r="L2906" s="10">
        <v>2841</v>
      </c>
      <c r="M2906" s="10">
        <v>39</v>
      </c>
      <c r="N2906" s="10">
        <v>5892</v>
      </c>
      <c r="O2906" s="10">
        <v>1514</v>
      </c>
      <c r="P2906" s="10">
        <v>1410</v>
      </c>
      <c r="Q2906" s="10">
        <v>19</v>
      </c>
      <c r="R2906" s="11">
        <v>2943</v>
      </c>
      <c r="S2906" s="94">
        <f>Table1[[#This Row],[Female Voters]]/Table1[[#This Row],[Female Population]]</f>
        <v>0.23815943556530053</v>
      </c>
      <c r="T2906" s="94">
        <f>Table1[[#This Row],[Male Voters]]/Table1[[#This Row],[Male Population]]</f>
        <v>0.25636233380574025</v>
      </c>
      <c r="U2906" s="94">
        <f>Table1[[#This Row],[Total Voters]]/Table1[[#This Row],[Total Population]]</f>
        <v>0.24830416096582733</v>
      </c>
      <c r="V2906" s="94">
        <f>Table1[[#This Row],[Female Ballots]]/Table1[[#This Row],[Female Population]]</f>
        <v>0.11971227936449701</v>
      </c>
      <c r="W2906" s="94">
        <f>Table1[[#This Row],[Male Ballots]]/Table1[[#This Row],[Male Population]]</f>
        <v>0.12723368203663984</v>
      </c>
      <c r="X2906" s="94">
        <f>Table1[[#This Row],[Total Ballots]]/Table1[[#This Row],[Total Population]]</f>
        <v>0.12402565270238117</v>
      </c>
      <c r="Y2906" s="94">
        <f>Table1[[#This Row],[Female Ballots]]/Table1[[#This Row],[Female Voters]]</f>
        <v>0.50265604249667994</v>
      </c>
      <c r="Z2906" s="95">
        <f>Table1[[#This Row],[Male Ballots]]/Table1[[#This Row],[Male Voters]]</f>
        <v>0.49630411826821541</v>
      </c>
      <c r="AA2906" s="94">
        <f>Table1[[#This Row],[Total Ballots]]/Table1[[#This Row],[Total Voters]]</f>
        <v>0.49949083503054992</v>
      </c>
    </row>
    <row r="2907" spans="1:27" s="12" customFormat="1" x14ac:dyDescent="0.35">
      <c r="A2907" s="8" t="s">
        <v>24</v>
      </c>
      <c r="B2907" s="17">
        <v>2021</v>
      </c>
      <c r="C2907" s="17" t="s">
        <v>81</v>
      </c>
      <c r="D2907" s="17"/>
      <c r="E2907" s="34"/>
      <c r="F2907" s="34"/>
      <c r="G2907" s="9" t="s">
        <v>79</v>
      </c>
      <c r="H2907" s="132">
        <v>15044.759050000001</v>
      </c>
      <c r="I2907" s="132">
        <v>14129.925000000001</v>
      </c>
      <c r="J2907" s="133">
        <v>29174.685100000002</v>
      </c>
      <c r="K2907" s="10">
        <v>8161</v>
      </c>
      <c r="L2907" s="10">
        <v>7233</v>
      </c>
      <c r="M2907" s="10">
        <v>87</v>
      </c>
      <c r="N2907" s="10">
        <v>15481</v>
      </c>
      <c r="O2907" s="10">
        <v>3611</v>
      </c>
      <c r="P2907" s="10">
        <v>2948</v>
      </c>
      <c r="Q2907" s="10">
        <v>27</v>
      </c>
      <c r="R2907" s="11">
        <v>6586</v>
      </c>
      <c r="S2907" s="94">
        <f>Table1[[#This Row],[Female Voters]]/Table1[[#This Row],[Female Population]]</f>
        <v>0.54244803608204017</v>
      </c>
      <c r="T2907" s="94">
        <f>Table1[[#This Row],[Male Voters]]/Table1[[#This Row],[Male Population]]</f>
        <v>0.51189231365346943</v>
      </c>
      <c r="U2907" s="94">
        <f>Table1[[#This Row],[Total Voters]]/Table1[[#This Row],[Total Population]]</f>
        <v>0.53063126292321139</v>
      </c>
      <c r="V2907" s="94">
        <f>Table1[[#This Row],[Female Ballots]]/Table1[[#This Row],[Female Population]]</f>
        <v>0.24001713739642774</v>
      </c>
      <c r="W2907" s="94">
        <f>Table1[[#This Row],[Male Ballots]]/Table1[[#This Row],[Male Population]]</f>
        <v>0.20863521922444739</v>
      </c>
      <c r="X2907" s="94">
        <f>Table1[[#This Row],[Total Ballots]]/Table1[[#This Row],[Total Population]]</f>
        <v>0.225743653356519</v>
      </c>
      <c r="Y2907" s="94">
        <f>Table1[[#This Row],[Female Ballots]]/Table1[[#This Row],[Female Voters]]</f>
        <v>0.4424702855042274</v>
      </c>
      <c r="Z2907" s="95">
        <f>Table1[[#This Row],[Male Ballots]]/Table1[[#This Row],[Male Voters]]</f>
        <v>0.40757638600857182</v>
      </c>
      <c r="AA2907" s="94">
        <f>Table1[[#This Row],[Total Ballots]]/Table1[[#This Row],[Total Voters]]</f>
        <v>0.42542471416575156</v>
      </c>
    </row>
    <row r="2908" spans="1:27" s="12" customFormat="1" x14ac:dyDescent="0.35">
      <c r="A2908" s="8" t="s">
        <v>24</v>
      </c>
      <c r="B2908" s="17">
        <v>2021</v>
      </c>
      <c r="C2908" s="17" t="s">
        <v>81</v>
      </c>
      <c r="D2908" s="17"/>
      <c r="E2908" s="34"/>
      <c r="F2908" s="34"/>
      <c r="G2908" s="9" t="s">
        <v>62</v>
      </c>
      <c r="H2908" s="132">
        <v>622.04565000000002</v>
      </c>
      <c r="I2908" s="132">
        <v>684.81450000000007</v>
      </c>
      <c r="J2908" s="133">
        <v>1306.8600999999999</v>
      </c>
      <c r="K2908" s="10">
        <v>299</v>
      </c>
      <c r="L2908" s="10">
        <v>305</v>
      </c>
      <c r="M2908" s="10">
        <v>10</v>
      </c>
      <c r="N2908" s="10">
        <v>614</v>
      </c>
      <c r="O2908" s="10">
        <v>45</v>
      </c>
      <c r="P2908" s="10">
        <v>35</v>
      </c>
      <c r="Q2908" s="10">
        <v>2</v>
      </c>
      <c r="R2908" s="11">
        <v>82</v>
      </c>
      <c r="S2908" s="94">
        <f>Table1[[#This Row],[Female Voters]]/Table1[[#This Row],[Female Population]]</f>
        <v>0.48067211787430714</v>
      </c>
      <c r="T2908" s="94">
        <f>Table1[[#This Row],[Male Voters]]/Table1[[#This Row],[Male Population]]</f>
        <v>0.44537608359636072</v>
      </c>
      <c r="U2908" s="94">
        <f>Table1[[#This Row],[Total Voters]]/Table1[[#This Row],[Total Population]]</f>
        <v>0.46982840779973317</v>
      </c>
      <c r="V2908" s="94">
        <f>Table1[[#This Row],[Female Ballots]]/Table1[[#This Row],[Female Population]]</f>
        <v>7.2341957539611437E-2</v>
      </c>
      <c r="W2908" s="94">
        <f>Table1[[#This Row],[Male Ballots]]/Table1[[#This Row],[Male Population]]</f>
        <v>5.110873090450041E-2</v>
      </c>
      <c r="X2908" s="94">
        <f>Table1[[#This Row],[Total Ballots]]/Table1[[#This Row],[Total Population]]</f>
        <v>6.2745813419508342E-2</v>
      </c>
      <c r="Y2908" s="94">
        <f>Table1[[#This Row],[Female Ballots]]/Table1[[#This Row],[Female Voters]]</f>
        <v>0.15050167224080269</v>
      </c>
      <c r="Z2908" s="95">
        <f>Table1[[#This Row],[Male Ballots]]/Table1[[#This Row],[Male Voters]]</f>
        <v>0.11475409836065574</v>
      </c>
      <c r="AA2908" s="94">
        <f>Table1[[#This Row],[Total Ballots]]/Table1[[#This Row],[Total Voters]]</f>
        <v>0.13355048859934854</v>
      </c>
    </row>
    <row r="2909" spans="1:27" s="12" customFormat="1" x14ac:dyDescent="0.35">
      <c r="A2909" s="8" t="s">
        <v>24</v>
      </c>
      <c r="B2909" s="17">
        <v>2021</v>
      </c>
      <c r="C2909" s="17" t="s">
        <v>81</v>
      </c>
      <c r="D2909" s="17"/>
      <c r="E2909" s="34"/>
      <c r="F2909" s="34"/>
      <c r="G2909" s="9" t="s">
        <v>63</v>
      </c>
      <c r="H2909" s="132">
        <v>1321.1653999999999</v>
      </c>
      <c r="I2909" s="132">
        <v>1329.4708000000001</v>
      </c>
      <c r="J2909" s="133">
        <v>2650.636</v>
      </c>
      <c r="K2909" s="10">
        <v>639</v>
      </c>
      <c r="L2909" s="10">
        <v>613</v>
      </c>
      <c r="M2909" s="10">
        <v>19</v>
      </c>
      <c r="N2909" s="10">
        <v>1271</v>
      </c>
      <c r="O2909" s="10">
        <v>93</v>
      </c>
      <c r="P2909" s="10">
        <v>77</v>
      </c>
      <c r="Q2909" s="10">
        <v>3</v>
      </c>
      <c r="R2909" s="11">
        <v>173</v>
      </c>
      <c r="S2909" s="94">
        <f>Table1[[#This Row],[Female Voters]]/Table1[[#This Row],[Female Population]]</f>
        <v>0.48366389249975822</v>
      </c>
      <c r="T2909" s="94">
        <f>Table1[[#This Row],[Male Voters]]/Table1[[#This Row],[Male Population]]</f>
        <v>0.46108571922000841</v>
      </c>
      <c r="U2909" s="94">
        <f>Table1[[#This Row],[Total Voters]]/Table1[[#This Row],[Total Population]]</f>
        <v>0.47950755969510717</v>
      </c>
      <c r="V2909" s="94">
        <f>Table1[[#This Row],[Female Ballots]]/Table1[[#This Row],[Female Population]]</f>
        <v>7.0392397499964815E-2</v>
      </c>
      <c r="W2909" s="94">
        <f>Table1[[#This Row],[Male Ballots]]/Table1[[#This Row],[Male Population]]</f>
        <v>5.7917782022741678E-2</v>
      </c>
      <c r="X2909" s="94">
        <f>Table1[[#This Row],[Total Ballots]]/Table1[[#This Row],[Total Population]]</f>
        <v>6.5267354702795863E-2</v>
      </c>
      <c r="Y2909" s="94">
        <f>Table1[[#This Row],[Female Ballots]]/Table1[[#This Row],[Female Voters]]</f>
        <v>0.14553990610328638</v>
      </c>
      <c r="Z2909" s="95">
        <f>Table1[[#This Row],[Male Ballots]]/Table1[[#This Row],[Male Voters]]</f>
        <v>0.12561174551386622</v>
      </c>
      <c r="AA2909" s="94">
        <f>Table1[[#This Row],[Total Ballots]]/Table1[[#This Row],[Total Voters]]</f>
        <v>0.13611329661683713</v>
      </c>
    </row>
    <row r="2910" spans="1:27" s="12" customFormat="1" x14ac:dyDescent="0.35">
      <c r="A2910" s="8" t="s">
        <v>24</v>
      </c>
      <c r="B2910" s="17">
        <v>2021</v>
      </c>
      <c r="C2910" s="17" t="s">
        <v>81</v>
      </c>
      <c r="D2910" s="17"/>
      <c r="E2910" s="34"/>
      <c r="F2910" s="34"/>
      <c r="G2910" s="9" t="s">
        <v>64</v>
      </c>
      <c r="H2910" s="132">
        <v>1553.8434999999999</v>
      </c>
      <c r="I2910" s="132">
        <v>1613.0738999999999</v>
      </c>
      <c r="J2910" s="133">
        <v>3166.9180000000001</v>
      </c>
      <c r="K2910" s="10">
        <v>803</v>
      </c>
      <c r="L2910" s="10">
        <v>752</v>
      </c>
      <c r="M2910" s="10">
        <v>15</v>
      </c>
      <c r="N2910" s="10">
        <v>1570</v>
      </c>
      <c r="O2910" s="10">
        <v>183</v>
      </c>
      <c r="P2910" s="10">
        <v>140</v>
      </c>
      <c r="Q2910" s="10">
        <v>5</v>
      </c>
      <c r="R2910" s="11">
        <v>328</v>
      </c>
      <c r="S2910" s="94">
        <f>Table1[[#This Row],[Female Voters]]/Table1[[#This Row],[Female Population]]</f>
        <v>0.51678306084235637</v>
      </c>
      <c r="T2910" s="94">
        <f>Table1[[#This Row],[Male Voters]]/Table1[[#This Row],[Male Population]]</f>
        <v>0.46619066863582631</v>
      </c>
      <c r="U2910" s="94">
        <f>Table1[[#This Row],[Total Voters]]/Table1[[#This Row],[Total Population]]</f>
        <v>0.49575012677941138</v>
      </c>
      <c r="V2910" s="94">
        <f>Table1[[#This Row],[Female Ballots]]/Table1[[#This Row],[Female Population]]</f>
        <v>0.11777247837378732</v>
      </c>
      <c r="W2910" s="94">
        <f>Table1[[#This Row],[Male Ballots]]/Table1[[#This Row],[Male Population]]</f>
        <v>8.6790815969435747E-2</v>
      </c>
      <c r="X2910" s="94">
        <f>Table1[[#This Row],[Total Ballots]]/Table1[[#This Row],[Total Population]]</f>
        <v>0.10357072712334199</v>
      </c>
      <c r="Y2910" s="94">
        <f>Table1[[#This Row],[Female Ballots]]/Table1[[#This Row],[Female Voters]]</f>
        <v>0.22789539227895392</v>
      </c>
      <c r="Z2910" s="95">
        <f>Table1[[#This Row],[Male Ballots]]/Table1[[#This Row],[Male Voters]]</f>
        <v>0.18617021276595744</v>
      </c>
      <c r="AA2910" s="94">
        <f>Table1[[#This Row],[Total Ballots]]/Table1[[#This Row],[Total Voters]]</f>
        <v>0.20891719745222931</v>
      </c>
    </row>
    <row r="2911" spans="1:27" s="12" customFormat="1" x14ac:dyDescent="0.35">
      <c r="A2911" s="8" t="s">
        <v>24</v>
      </c>
      <c r="B2911" s="17">
        <v>2021</v>
      </c>
      <c r="C2911" s="17" t="s">
        <v>81</v>
      </c>
      <c r="D2911" s="17"/>
      <c r="E2911" s="34"/>
      <c r="F2911" s="34"/>
      <c r="G2911" s="9" t="s">
        <v>65</v>
      </c>
      <c r="H2911" s="132">
        <v>1590.8923</v>
      </c>
      <c r="I2911" s="132">
        <v>1554.1561999999999</v>
      </c>
      <c r="J2911" s="133">
        <v>3145.0479999999998</v>
      </c>
      <c r="K2911" s="10">
        <v>823</v>
      </c>
      <c r="L2911" s="10">
        <v>734</v>
      </c>
      <c r="M2911" s="10">
        <v>7</v>
      </c>
      <c r="N2911" s="10">
        <v>1564</v>
      </c>
      <c r="O2911" s="10">
        <v>238</v>
      </c>
      <c r="P2911" s="10">
        <v>189</v>
      </c>
      <c r="Q2911" s="10">
        <v>1</v>
      </c>
      <c r="R2911" s="11">
        <v>428</v>
      </c>
      <c r="S2911" s="94">
        <f>Table1[[#This Row],[Female Voters]]/Table1[[#This Row],[Female Population]]</f>
        <v>0.51731974565468697</v>
      </c>
      <c r="T2911" s="94">
        <f>Table1[[#This Row],[Male Voters]]/Table1[[#This Row],[Male Population]]</f>
        <v>0.47228200099835527</v>
      </c>
      <c r="U2911" s="94">
        <f>Table1[[#This Row],[Total Voters]]/Table1[[#This Row],[Total Population]]</f>
        <v>0.49728970750207951</v>
      </c>
      <c r="V2911" s="94">
        <f>Table1[[#This Row],[Female Ballots]]/Table1[[#This Row],[Female Population]]</f>
        <v>0.14960157893780743</v>
      </c>
      <c r="W2911" s="94">
        <f>Table1[[#This Row],[Male Ballots]]/Table1[[#This Row],[Male Population]]</f>
        <v>0.12160939807723317</v>
      </c>
      <c r="X2911" s="94">
        <f>Table1[[#This Row],[Total Ballots]]/Table1[[#This Row],[Total Population]]</f>
        <v>0.13608695320389388</v>
      </c>
      <c r="Y2911" s="94">
        <f>Table1[[#This Row],[Female Ballots]]/Table1[[#This Row],[Female Voters]]</f>
        <v>0.28918590522478738</v>
      </c>
      <c r="Z2911" s="95">
        <f>Table1[[#This Row],[Male Ballots]]/Table1[[#This Row],[Male Voters]]</f>
        <v>0.25749318801089921</v>
      </c>
      <c r="AA2911" s="94">
        <f>Table1[[#This Row],[Total Ballots]]/Table1[[#This Row],[Total Voters]]</f>
        <v>0.27365728900255754</v>
      </c>
    </row>
    <row r="2912" spans="1:27" s="12" customFormat="1" x14ac:dyDescent="0.35">
      <c r="A2912" s="8" t="s">
        <v>24</v>
      </c>
      <c r="B2912" s="17">
        <v>2021</v>
      </c>
      <c r="C2912" s="17" t="s">
        <v>81</v>
      </c>
      <c r="D2912" s="17"/>
      <c r="E2912" s="34"/>
      <c r="F2912" s="34"/>
      <c r="G2912" s="9" t="s">
        <v>66</v>
      </c>
      <c r="H2912" s="132">
        <v>3051.0509999999999</v>
      </c>
      <c r="I2912" s="132">
        <v>2484.4989999999998</v>
      </c>
      <c r="J2912" s="133">
        <v>5535.5509999999995</v>
      </c>
      <c r="K2912" s="10">
        <v>1558</v>
      </c>
      <c r="L2912" s="10">
        <v>1228</v>
      </c>
      <c r="M2912" s="10">
        <v>13</v>
      </c>
      <c r="N2912" s="10">
        <v>2799</v>
      </c>
      <c r="O2912" s="10">
        <v>667</v>
      </c>
      <c r="P2912" s="10">
        <v>450</v>
      </c>
      <c r="Q2912" s="10">
        <v>5</v>
      </c>
      <c r="R2912" s="11">
        <v>1122</v>
      </c>
      <c r="S2912" s="94">
        <f>Table1[[#This Row],[Female Voters]]/Table1[[#This Row],[Female Population]]</f>
        <v>0.51064370933163683</v>
      </c>
      <c r="T2912" s="94">
        <f>Table1[[#This Row],[Male Voters]]/Table1[[#This Row],[Male Population]]</f>
        <v>0.49426463846433427</v>
      </c>
      <c r="U2912" s="94">
        <f>Table1[[#This Row],[Total Voters]]/Table1[[#This Row],[Total Population]]</f>
        <v>0.50564072122178993</v>
      </c>
      <c r="V2912" s="94">
        <f>Table1[[#This Row],[Female Ballots]]/Table1[[#This Row],[Female Population]]</f>
        <v>0.21861319263427587</v>
      </c>
      <c r="W2912" s="94">
        <f>Table1[[#This Row],[Male Ballots]]/Table1[[#This Row],[Male Population]]</f>
        <v>0.18112303526787496</v>
      </c>
      <c r="X2912" s="94">
        <f>Table1[[#This Row],[Total Ballots]]/Table1[[#This Row],[Total Population]]</f>
        <v>0.20268984966446882</v>
      </c>
      <c r="Y2912" s="94">
        <f>Table1[[#This Row],[Female Ballots]]/Table1[[#This Row],[Female Voters]]</f>
        <v>0.42811296534017973</v>
      </c>
      <c r="Z2912" s="95">
        <f>Table1[[#This Row],[Male Ballots]]/Table1[[#This Row],[Male Voters]]</f>
        <v>0.36644951140065146</v>
      </c>
      <c r="AA2912" s="94">
        <f>Table1[[#This Row],[Total Ballots]]/Table1[[#This Row],[Total Voters]]</f>
        <v>0.40085744908896032</v>
      </c>
    </row>
    <row r="2913" spans="1:27" s="12" customFormat="1" x14ac:dyDescent="0.35">
      <c r="A2913" s="8" t="s">
        <v>24</v>
      </c>
      <c r="B2913" s="17">
        <v>2021</v>
      </c>
      <c r="C2913" s="17" t="s">
        <v>81</v>
      </c>
      <c r="D2913" s="17"/>
      <c r="E2913" s="34"/>
      <c r="F2913" s="34"/>
      <c r="G2913" s="9" t="s">
        <v>67</v>
      </c>
      <c r="H2913" s="132">
        <v>6905.7612000000008</v>
      </c>
      <c r="I2913" s="132">
        <v>6463.9106000000011</v>
      </c>
      <c r="J2913" s="133">
        <v>13369.672</v>
      </c>
      <c r="K2913" s="10">
        <v>4039</v>
      </c>
      <c r="L2913" s="10">
        <v>3601</v>
      </c>
      <c r="M2913" s="10">
        <v>23</v>
      </c>
      <c r="N2913" s="10">
        <v>7663</v>
      </c>
      <c r="O2913" s="10">
        <v>2385</v>
      </c>
      <c r="P2913" s="10">
        <v>2057</v>
      </c>
      <c r="Q2913" s="10">
        <v>11</v>
      </c>
      <c r="R2913" s="11">
        <v>4453</v>
      </c>
      <c r="S2913" s="94">
        <f>Table1[[#This Row],[Female Voters]]/Table1[[#This Row],[Female Population]]</f>
        <v>0.5848739745011744</v>
      </c>
      <c r="T2913" s="94">
        <f>Table1[[#This Row],[Male Voters]]/Table1[[#This Row],[Male Population]]</f>
        <v>0.55709310088539887</v>
      </c>
      <c r="U2913" s="94">
        <f>Table1[[#This Row],[Total Voters]]/Table1[[#This Row],[Total Population]]</f>
        <v>0.57316290182735974</v>
      </c>
      <c r="V2913" s="94">
        <f>Table1[[#This Row],[Female Ballots]]/Table1[[#This Row],[Female Population]]</f>
        <v>0.34536381014738821</v>
      </c>
      <c r="W2913" s="94">
        <f>Table1[[#This Row],[Male Ballots]]/Table1[[#This Row],[Male Population]]</f>
        <v>0.31822841114170108</v>
      </c>
      <c r="X2913" s="94">
        <f>Table1[[#This Row],[Total Ballots]]/Table1[[#This Row],[Total Population]]</f>
        <v>0.33306725849370128</v>
      </c>
      <c r="Y2913" s="94">
        <f>Table1[[#This Row],[Female Ballots]]/Table1[[#This Row],[Female Voters]]</f>
        <v>0.59049269621193368</v>
      </c>
      <c r="Z2913" s="95">
        <f>Table1[[#This Row],[Male Ballots]]/Table1[[#This Row],[Male Voters]]</f>
        <v>0.5712302138294918</v>
      </c>
      <c r="AA2913" s="94">
        <f>Table1[[#This Row],[Total Ballots]]/Table1[[#This Row],[Total Voters]]</f>
        <v>0.58110400626386538</v>
      </c>
    </row>
    <row r="2914" spans="1:27" s="12" customFormat="1" x14ac:dyDescent="0.35">
      <c r="A2914" s="8" t="s">
        <v>47</v>
      </c>
      <c r="B2914" s="17">
        <v>2021</v>
      </c>
      <c r="C2914" s="17" t="s">
        <v>81</v>
      </c>
      <c r="D2914" s="17"/>
      <c r="E2914" s="34"/>
      <c r="F2914" s="34"/>
      <c r="G2914" s="9" t="s">
        <v>79</v>
      </c>
      <c r="H2914" s="132">
        <v>917424.64000000013</v>
      </c>
      <c r="I2914" s="132">
        <v>913140.46</v>
      </c>
      <c r="J2914" s="133">
        <v>1830565.15</v>
      </c>
      <c r="K2914" s="10">
        <v>701294</v>
      </c>
      <c r="L2914" s="10">
        <v>674938</v>
      </c>
      <c r="M2914" s="10">
        <v>34568</v>
      </c>
      <c r="N2914" s="10">
        <v>1410800</v>
      </c>
      <c r="O2914" s="10">
        <v>248456</v>
      </c>
      <c r="P2914" s="10">
        <v>228392</v>
      </c>
      <c r="Q2914" s="10">
        <v>8339</v>
      </c>
      <c r="R2914" s="11">
        <v>485187</v>
      </c>
      <c r="S2914" s="94">
        <f>Table1[[#This Row],[Female Voters]]/Table1[[#This Row],[Female Population]]</f>
        <v>0.76441591976426526</v>
      </c>
      <c r="T2914" s="94">
        <f>Table1[[#This Row],[Male Voters]]/Table1[[#This Row],[Male Population]]</f>
        <v>0.73913929955529523</v>
      </c>
      <c r="U2914" s="94">
        <f>Table1[[#This Row],[Total Voters]]/Table1[[#This Row],[Total Population]]</f>
        <v>0.77069095300978507</v>
      </c>
      <c r="V2914" s="94">
        <f>Table1[[#This Row],[Female Ballots]]/Table1[[#This Row],[Female Population]]</f>
        <v>0.27081897429744201</v>
      </c>
      <c r="W2914" s="94">
        <f>Table1[[#This Row],[Male Ballots]]/Table1[[#This Row],[Male Population]]</f>
        <v>0.25011705209075941</v>
      </c>
      <c r="X2914" s="94">
        <f>Table1[[#This Row],[Total Ballots]]/Table1[[#This Row],[Total Population]]</f>
        <v>0.26504765481851328</v>
      </c>
      <c r="Y2914" s="94">
        <f>Table1[[#This Row],[Female Ballots]]/Table1[[#This Row],[Female Voters]]</f>
        <v>0.35428222685492816</v>
      </c>
      <c r="Z2914" s="95">
        <f>Table1[[#This Row],[Male Ballots]]/Table1[[#This Row],[Male Voters]]</f>
        <v>0.33838960022994707</v>
      </c>
      <c r="AA2914" s="94">
        <f>Table1[[#This Row],[Total Ballots]]/Table1[[#This Row],[Total Voters]]</f>
        <v>0.34390912957187414</v>
      </c>
    </row>
    <row r="2915" spans="1:27" s="12" customFormat="1" x14ac:dyDescent="0.35">
      <c r="A2915" s="8" t="s">
        <v>47</v>
      </c>
      <c r="B2915" s="17">
        <v>2021</v>
      </c>
      <c r="C2915" s="17" t="s">
        <v>81</v>
      </c>
      <c r="D2915" s="17"/>
      <c r="E2915" s="34"/>
      <c r="F2915" s="34"/>
      <c r="G2915" s="9" t="s">
        <v>62</v>
      </c>
      <c r="H2915" s="132">
        <v>96529.51999999999</v>
      </c>
      <c r="I2915" s="132">
        <v>100294.6</v>
      </c>
      <c r="J2915" s="133">
        <v>196824.11</v>
      </c>
      <c r="K2915" s="10">
        <v>62045</v>
      </c>
      <c r="L2915" s="10">
        <v>59947</v>
      </c>
      <c r="M2915" s="10">
        <v>6177</v>
      </c>
      <c r="N2915" s="10">
        <v>128169</v>
      </c>
      <c r="O2915" s="10">
        <v>10863</v>
      </c>
      <c r="P2915" s="10">
        <v>9996</v>
      </c>
      <c r="Q2915" s="10">
        <v>1271</v>
      </c>
      <c r="R2915" s="11">
        <v>22130</v>
      </c>
      <c r="S2915" s="94">
        <f>Table1[[#This Row],[Female Voters]]/Table1[[#This Row],[Female Population]]</f>
        <v>0.64275674425812956</v>
      </c>
      <c r="T2915" s="94">
        <f>Table1[[#This Row],[Male Voters]]/Table1[[#This Row],[Male Population]]</f>
        <v>0.59770914884749526</v>
      </c>
      <c r="U2915" s="94">
        <f>Table1[[#This Row],[Total Voters]]/Table1[[#This Row],[Total Population]]</f>
        <v>0.65118546706498515</v>
      </c>
      <c r="V2915" s="94">
        <f>Table1[[#This Row],[Female Ballots]]/Table1[[#This Row],[Female Population]]</f>
        <v>0.11253552281208899</v>
      </c>
      <c r="W2915" s="94">
        <f>Table1[[#This Row],[Male Ballots]]/Table1[[#This Row],[Male Population]]</f>
        <v>9.9666382836164649E-2</v>
      </c>
      <c r="X2915" s="94">
        <f>Table1[[#This Row],[Total Ballots]]/Table1[[#This Row],[Total Population]]</f>
        <v>0.112435412511201</v>
      </c>
      <c r="Y2915" s="94">
        <f>Table1[[#This Row],[Female Ballots]]/Table1[[#This Row],[Female Voters]]</f>
        <v>0.17508260133773873</v>
      </c>
      <c r="Z2915" s="95">
        <f>Table1[[#This Row],[Male Ballots]]/Table1[[#This Row],[Male Voters]]</f>
        <v>0.16674729344254091</v>
      </c>
      <c r="AA2915" s="94">
        <f>Table1[[#This Row],[Total Ballots]]/Table1[[#This Row],[Total Voters]]</f>
        <v>0.17266265633655564</v>
      </c>
    </row>
    <row r="2916" spans="1:27" s="12" customFormat="1" x14ac:dyDescent="0.35">
      <c r="A2916" s="8" t="s">
        <v>47</v>
      </c>
      <c r="B2916" s="17">
        <v>2021</v>
      </c>
      <c r="C2916" s="17" t="s">
        <v>81</v>
      </c>
      <c r="D2916" s="17"/>
      <c r="E2916" s="34"/>
      <c r="F2916" s="34"/>
      <c r="G2916" s="9" t="s">
        <v>63</v>
      </c>
      <c r="H2916" s="132">
        <v>192415.35999999999</v>
      </c>
      <c r="I2916" s="132">
        <v>205814.03</v>
      </c>
      <c r="J2916" s="133">
        <v>398229.4</v>
      </c>
      <c r="K2916" s="10">
        <v>134605</v>
      </c>
      <c r="L2916" s="10">
        <v>136918</v>
      </c>
      <c r="M2916" s="10">
        <v>11369</v>
      </c>
      <c r="N2916" s="10">
        <v>282892</v>
      </c>
      <c r="O2916" s="10">
        <v>29396</v>
      </c>
      <c r="P2916" s="10">
        <v>27928</v>
      </c>
      <c r="Q2916" s="10">
        <v>2786</v>
      </c>
      <c r="R2916" s="11">
        <v>60110</v>
      </c>
      <c r="S2916" s="94">
        <f>Table1[[#This Row],[Female Voters]]/Table1[[#This Row],[Female Population]]</f>
        <v>0.69955433911305209</v>
      </c>
      <c r="T2916" s="94">
        <f>Table1[[#This Row],[Male Voters]]/Table1[[#This Row],[Male Population]]</f>
        <v>0.66525105212700997</v>
      </c>
      <c r="U2916" s="94">
        <f>Table1[[#This Row],[Total Voters]]/Table1[[#This Row],[Total Population]]</f>
        <v>0.71037447260297704</v>
      </c>
      <c r="V2916" s="94">
        <f>Table1[[#This Row],[Female Ballots]]/Table1[[#This Row],[Female Population]]</f>
        <v>0.15277366630190023</v>
      </c>
      <c r="W2916" s="94">
        <f>Table1[[#This Row],[Male Ballots]]/Table1[[#This Row],[Male Population]]</f>
        <v>0.13569531678671273</v>
      </c>
      <c r="X2916" s="94">
        <f>Table1[[#This Row],[Total Ballots]]/Table1[[#This Row],[Total Population]]</f>
        <v>0.1509431498528235</v>
      </c>
      <c r="Y2916" s="94">
        <f>Table1[[#This Row],[Female Ballots]]/Table1[[#This Row],[Female Voters]]</f>
        <v>0.2183871327216671</v>
      </c>
      <c r="Z2916" s="95">
        <f>Table1[[#This Row],[Male Ballots]]/Table1[[#This Row],[Male Voters]]</f>
        <v>0.20397610248469888</v>
      </c>
      <c r="AA2916" s="94">
        <f>Table1[[#This Row],[Total Ballots]]/Table1[[#This Row],[Total Voters]]</f>
        <v>0.21248391612346762</v>
      </c>
    </row>
    <row r="2917" spans="1:27" s="12" customFormat="1" x14ac:dyDescent="0.35">
      <c r="A2917" s="8" t="s">
        <v>47</v>
      </c>
      <c r="B2917" s="17">
        <v>2021</v>
      </c>
      <c r="C2917" s="17" t="s">
        <v>81</v>
      </c>
      <c r="D2917" s="17"/>
      <c r="E2917" s="34"/>
      <c r="F2917" s="34"/>
      <c r="G2917" s="9" t="s">
        <v>64</v>
      </c>
      <c r="H2917" s="132">
        <v>176268.99</v>
      </c>
      <c r="I2917" s="132">
        <v>185411.16</v>
      </c>
      <c r="J2917" s="133">
        <v>361680.2</v>
      </c>
      <c r="K2917" s="10">
        <v>129146</v>
      </c>
      <c r="L2917" s="10">
        <v>128086</v>
      </c>
      <c r="M2917" s="10">
        <v>6932</v>
      </c>
      <c r="N2917" s="10">
        <v>264164</v>
      </c>
      <c r="O2917" s="10">
        <v>35506</v>
      </c>
      <c r="P2917" s="10">
        <v>34435</v>
      </c>
      <c r="Q2917" s="10">
        <v>1716</v>
      </c>
      <c r="R2917" s="11">
        <v>71657</v>
      </c>
      <c r="S2917" s="94">
        <f>Table1[[#This Row],[Female Voters]]/Table1[[#This Row],[Female Population]]</f>
        <v>0.73266432172783202</v>
      </c>
      <c r="T2917" s="94">
        <f>Table1[[#This Row],[Male Voters]]/Table1[[#This Row],[Male Population]]</f>
        <v>0.69082141549624088</v>
      </c>
      <c r="U2917" s="94">
        <f>Table1[[#This Row],[Total Voters]]/Table1[[#This Row],[Total Population]]</f>
        <v>0.73038004292189618</v>
      </c>
      <c r="V2917" s="94">
        <f>Table1[[#This Row],[Female Ballots]]/Table1[[#This Row],[Female Population]]</f>
        <v>0.20143077917448782</v>
      </c>
      <c r="W2917" s="94">
        <f>Table1[[#This Row],[Male Ballots]]/Table1[[#This Row],[Male Population]]</f>
        <v>0.1857223696782869</v>
      </c>
      <c r="X2917" s="94">
        <f>Table1[[#This Row],[Total Ballots]]/Table1[[#This Row],[Total Population]]</f>
        <v>0.19812254029941367</v>
      </c>
      <c r="Y2917" s="94">
        <f>Table1[[#This Row],[Female Ballots]]/Table1[[#This Row],[Female Voters]]</f>
        <v>0.27492914995431528</v>
      </c>
      <c r="Z2917" s="95">
        <f>Table1[[#This Row],[Male Ballots]]/Table1[[#This Row],[Male Voters]]</f>
        <v>0.26884280873787925</v>
      </c>
      <c r="AA2917" s="94">
        <f>Table1[[#This Row],[Total Ballots]]/Table1[[#This Row],[Total Voters]]</f>
        <v>0.27125952060083885</v>
      </c>
    </row>
    <row r="2918" spans="1:27" s="12" customFormat="1" x14ac:dyDescent="0.35">
      <c r="A2918" s="8" t="s">
        <v>47</v>
      </c>
      <c r="B2918" s="17">
        <v>2021</v>
      </c>
      <c r="C2918" s="17" t="s">
        <v>81</v>
      </c>
      <c r="D2918" s="17"/>
      <c r="E2918" s="34"/>
      <c r="F2918" s="34"/>
      <c r="G2918" s="9" t="s">
        <v>65</v>
      </c>
      <c r="H2918" s="132">
        <v>146845.66999999998</v>
      </c>
      <c r="I2918" s="132">
        <v>150174.45000000001</v>
      </c>
      <c r="J2918" s="133">
        <v>297020.09999999998</v>
      </c>
      <c r="K2918" s="10">
        <v>115681</v>
      </c>
      <c r="L2918" s="10">
        <v>116118</v>
      </c>
      <c r="M2918" s="10">
        <v>4041</v>
      </c>
      <c r="N2918" s="10">
        <v>235840</v>
      </c>
      <c r="O2918" s="10">
        <v>38717</v>
      </c>
      <c r="P2918" s="10">
        <v>37575</v>
      </c>
      <c r="Q2918" s="10">
        <v>852</v>
      </c>
      <c r="R2918" s="11">
        <v>77144</v>
      </c>
      <c r="S2918" s="94">
        <f>Table1[[#This Row],[Female Voters]]/Table1[[#This Row],[Female Population]]</f>
        <v>0.78777263231527361</v>
      </c>
      <c r="T2918" s="94">
        <f>Table1[[#This Row],[Male Voters]]/Table1[[#This Row],[Male Population]]</f>
        <v>0.77322074427440879</v>
      </c>
      <c r="U2918" s="94">
        <f>Table1[[#This Row],[Total Voters]]/Table1[[#This Row],[Total Population]]</f>
        <v>0.7940203373441731</v>
      </c>
      <c r="V2918" s="94">
        <f>Table1[[#This Row],[Female Ballots]]/Table1[[#This Row],[Female Population]]</f>
        <v>0.26365775715416057</v>
      </c>
      <c r="W2918" s="94">
        <f>Table1[[#This Row],[Male Ballots]]/Table1[[#This Row],[Male Population]]</f>
        <v>0.25020900692494624</v>
      </c>
      <c r="X2918" s="94">
        <f>Table1[[#This Row],[Total Ballots]]/Table1[[#This Row],[Total Population]]</f>
        <v>0.25972653029205772</v>
      </c>
      <c r="Y2918" s="94">
        <f>Table1[[#This Row],[Female Ballots]]/Table1[[#This Row],[Female Voters]]</f>
        <v>0.33468763236832322</v>
      </c>
      <c r="Z2918" s="95">
        <f>Table1[[#This Row],[Male Ballots]]/Table1[[#This Row],[Male Voters]]</f>
        <v>0.323593241357929</v>
      </c>
      <c r="AA2918" s="94">
        <f>Table1[[#This Row],[Total Ballots]]/Table1[[#This Row],[Total Voters]]</f>
        <v>0.32710312075983716</v>
      </c>
    </row>
    <row r="2919" spans="1:27" s="12" customFormat="1" x14ac:dyDescent="0.35">
      <c r="A2919" s="8" t="s">
        <v>47</v>
      </c>
      <c r="B2919" s="17">
        <v>2021</v>
      </c>
      <c r="C2919" s="17" t="s">
        <v>81</v>
      </c>
      <c r="D2919" s="17"/>
      <c r="E2919" s="34"/>
      <c r="F2919" s="34"/>
      <c r="G2919" s="9" t="s">
        <v>66</v>
      </c>
      <c r="H2919" s="132">
        <v>131325.41</v>
      </c>
      <c r="I2919" s="132">
        <v>130433.76</v>
      </c>
      <c r="J2919" s="133">
        <v>261759.2</v>
      </c>
      <c r="K2919" s="10">
        <v>108813</v>
      </c>
      <c r="L2919" s="10">
        <v>107131</v>
      </c>
      <c r="M2919" s="10">
        <v>3188</v>
      </c>
      <c r="N2919" s="10">
        <v>219132</v>
      </c>
      <c r="O2919" s="10">
        <v>46866</v>
      </c>
      <c r="P2919" s="10">
        <v>44139</v>
      </c>
      <c r="Q2919" s="10">
        <v>743</v>
      </c>
      <c r="R2919" s="11">
        <v>91748</v>
      </c>
      <c r="S2919" s="94">
        <f>Table1[[#This Row],[Female Voters]]/Table1[[#This Row],[Female Population]]</f>
        <v>0.82857536862058911</v>
      </c>
      <c r="T2919" s="94">
        <f>Table1[[#This Row],[Male Voters]]/Table1[[#This Row],[Male Population]]</f>
        <v>0.82134410600445773</v>
      </c>
      <c r="U2919" s="94">
        <f>Table1[[#This Row],[Total Voters]]/Table1[[#This Row],[Total Population]]</f>
        <v>0.83715109153756584</v>
      </c>
      <c r="V2919" s="94">
        <f>Table1[[#This Row],[Female Ballots]]/Table1[[#This Row],[Female Population]]</f>
        <v>0.35686924563951483</v>
      </c>
      <c r="W2919" s="94">
        <f>Table1[[#This Row],[Male Ballots]]/Table1[[#This Row],[Male Population]]</f>
        <v>0.33840165306896008</v>
      </c>
      <c r="X2919" s="94">
        <f>Table1[[#This Row],[Total Ballots]]/Table1[[#This Row],[Total Population]]</f>
        <v>0.35050534995522603</v>
      </c>
      <c r="Y2919" s="94">
        <f>Table1[[#This Row],[Female Ballots]]/Table1[[#This Row],[Female Voters]]</f>
        <v>0.4307022138898845</v>
      </c>
      <c r="Z2919" s="95">
        <f>Table1[[#This Row],[Male Ballots]]/Table1[[#This Row],[Male Voters]]</f>
        <v>0.41200959572859397</v>
      </c>
      <c r="AA2919" s="94">
        <f>Table1[[#This Row],[Total Ballots]]/Table1[[#This Row],[Total Voters]]</f>
        <v>0.41868827921070406</v>
      </c>
    </row>
    <row r="2920" spans="1:27" s="12" customFormat="1" x14ac:dyDescent="0.35">
      <c r="A2920" s="8" t="s">
        <v>47</v>
      </c>
      <c r="B2920" s="17">
        <v>2021</v>
      </c>
      <c r="C2920" s="17" t="s">
        <v>81</v>
      </c>
      <c r="D2920" s="17"/>
      <c r="E2920" s="34"/>
      <c r="F2920" s="34"/>
      <c r="G2920" s="9" t="s">
        <v>67</v>
      </c>
      <c r="H2920" s="132">
        <v>174039.69</v>
      </c>
      <c r="I2920" s="132">
        <v>141012.46</v>
      </c>
      <c r="J2920" s="133">
        <v>315052.14</v>
      </c>
      <c r="K2920" s="10">
        <v>151004</v>
      </c>
      <c r="L2920" s="10">
        <v>126738</v>
      </c>
      <c r="M2920" s="10">
        <v>2861</v>
      </c>
      <c r="N2920" s="10">
        <v>280603</v>
      </c>
      <c r="O2920" s="10">
        <v>87108</v>
      </c>
      <c r="P2920" s="10">
        <v>74319</v>
      </c>
      <c r="Q2920" s="10">
        <v>971</v>
      </c>
      <c r="R2920" s="11">
        <v>162398</v>
      </c>
      <c r="S2920" s="94">
        <f>Table1[[#This Row],[Female Voters]]/Table1[[#This Row],[Female Population]]</f>
        <v>0.86764116851736517</v>
      </c>
      <c r="T2920" s="94">
        <f>Table1[[#This Row],[Male Voters]]/Table1[[#This Row],[Male Population]]</f>
        <v>0.89877164046354485</v>
      </c>
      <c r="U2920" s="94">
        <f>Table1[[#This Row],[Total Voters]]/Table1[[#This Row],[Total Population]]</f>
        <v>0.89065574987048168</v>
      </c>
      <c r="V2920" s="94">
        <f>Table1[[#This Row],[Female Ballots]]/Table1[[#This Row],[Female Population]]</f>
        <v>0.50050652239153037</v>
      </c>
      <c r="W2920" s="94">
        <f>Table1[[#This Row],[Male Ballots]]/Table1[[#This Row],[Male Population]]</f>
        <v>0.52703853262328737</v>
      </c>
      <c r="X2920" s="94">
        <f>Table1[[#This Row],[Total Ballots]]/Table1[[#This Row],[Total Population]]</f>
        <v>0.51546388480332173</v>
      </c>
      <c r="Y2920" s="94">
        <f>Table1[[#This Row],[Female Ballots]]/Table1[[#This Row],[Female Voters]]</f>
        <v>0.57685889115520117</v>
      </c>
      <c r="Z2920" s="95">
        <f>Table1[[#This Row],[Male Ballots]]/Table1[[#This Row],[Male Voters]]</f>
        <v>0.58639871230412344</v>
      </c>
      <c r="AA2920" s="94">
        <f>Table1[[#This Row],[Total Ballots]]/Table1[[#This Row],[Total Voters]]</f>
        <v>0.57874648524784122</v>
      </c>
    </row>
    <row r="2921" spans="1:27" s="12" customFormat="1" x14ac:dyDescent="0.35">
      <c r="A2921" s="14" t="s">
        <v>39</v>
      </c>
      <c r="B2921" s="18">
        <v>2021</v>
      </c>
      <c r="C2921" s="17" t="s">
        <v>81</v>
      </c>
      <c r="D2921" s="18"/>
      <c r="E2921" s="34"/>
      <c r="F2921" s="34"/>
      <c r="G2921" s="9" t="s">
        <v>79</v>
      </c>
      <c r="H2921" s="132">
        <v>110288.20199999999</v>
      </c>
      <c r="I2921" s="132">
        <v>111482.087</v>
      </c>
      <c r="J2921" s="133">
        <v>221770.28200000001</v>
      </c>
      <c r="K2921" s="15">
        <v>71986</v>
      </c>
      <c r="L2921" s="15">
        <v>68912</v>
      </c>
      <c r="M2921" s="15">
        <v>1902</v>
      </c>
      <c r="N2921" s="15">
        <v>142800</v>
      </c>
      <c r="O2921" s="15">
        <v>23931</v>
      </c>
      <c r="P2921" s="15">
        <v>21862</v>
      </c>
      <c r="Q2921" s="15">
        <v>393</v>
      </c>
      <c r="R2921" s="15">
        <v>46186</v>
      </c>
      <c r="S2921" s="94">
        <f>Table1[[#This Row],[Female Voters]]/Table1[[#This Row],[Female Population]]</f>
        <v>0.65270807479479998</v>
      </c>
      <c r="T2921" s="94">
        <f>Table1[[#This Row],[Male Voters]]/Table1[[#This Row],[Male Population]]</f>
        <v>0.61814415081770047</v>
      </c>
      <c r="U2921" s="94">
        <f>Table1[[#This Row],[Total Voters]]/Table1[[#This Row],[Total Population]]</f>
        <v>0.64390953879023338</v>
      </c>
      <c r="V2921" s="94">
        <f>Table1[[#This Row],[Female Ballots]]/Table1[[#This Row],[Female Population]]</f>
        <v>0.21698603808955017</v>
      </c>
      <c r="W2921" s="94">
        <f>Table1[[#This Row],[Male Ballots]]/Table1[[#This Row],[Male Population]]</f>
        <v>0.19610325379000126</v>
      </c>
      <c r="X2921" s="94">
        <f>Table1[[#This Row],[Total Ballots]]/Table1[[#This Row],[Total Population]]</f>
        <v>0.20826054592833138</v>
      </c>
      <c r="Y2921" s="94">
        <f>Table1[[#This Row],[Female Ballots]]/Table1[[#This Row],[Female Voters]]</f>
        <v>0.33243964104131357</v>
      </c>
      <c r="Z2921" s="95">
        <f>Table1[[#This Row],[Male Ballots]]/Table1[[#This Row],[Male Voters]]</f>
        <v>0.31724518226143489</v>
      </c>
      <c r="AA2921" s="94">
        <f>Table1[[#This Row],[Total Ballots]]/Table1[[#This Row],[Total Voters]]</f>
        <v>0.3234313725490196</v>
      </c>
    </row>
    <row r="2922" spans="1:27" s="12" customFormat="1" x14ac:dyDescent="0.35">
      <c r="A2922" s="8" t="s">
        <v>39</v>
      </c>
      <c r="B2922" s="17">
        <v>2021</v>
      </c>
      <c r="C2922" s="17" t="s">
        <v>81</v>
      </c>
      <c r="D2922" s="17"/>
      <c r="E2922" s="34"/>
      <c r="F2922" s="34"/>
      <c r="G2922" s="9" t="s">
        <v>62</v>
      </c>
      <c r="H2922" s="132">
        <v>10906.981</v>
      </c>
      <c r="I2922" s="132">
        <v>15226.632</v>
      </c>
      <c r="J2922" s="133">
        <v>26133.616999999998</v>
      </c>
      <c r="K2922" s="10">
        <v>5759</v>
      </c>
      <c r="L2922" s="10">
        <v>5869</v>
      </c>
      <c r="M2922" s="10">
        <v>274</v>
      </c>
      <c r="N2922" s="10">
        <v>11902</v>
      </c>
      <c r="O2922" s="10">
        <v>787</v>
      </c>
      <c r="P2922" s="10">
        <v>772</v>
      </c>
      <c r="Q2922" s="10">
        <v>50</v>
      </c>
      <c r="R2922" s="11">
        <v>1609</v>
      </c>
      <c r="S2922" s="94">
        <f>Table1[[#This Row],[Female Voters]]/Table1[[#This Row],[Female Population]]</f>
        <v>0.52801045495540888</v>
      </c>
      <c r="T2922" s="94">
        <f>Table1[[#This Row],[Male Voters]]/Table1[[#This Row],[Male Population]]</f>
        <v>0.38544308419616369</v>
      </c>
      <c r="U2922" s="94">
        <f>Table1[[#This Row],[Total Voters]]/Table1[[#This Row],[Total Population]]</f>
        <v>0.45542872997641315</v>
      </c>
      <c r="V2922" s="94">
        <f>Table1[[#This Row],[Female Ballots]]/Table1[[#This Row],[Female Population]]</f>
        <v>7.2155622165290284E-2</v>
      </c>
      <c r="W2922" s="94">
        <f>Table1[[#This Row],[Male Ballots]]/Table1[[#This Row],[Male Population]]</f>
        <v>5.0700640824576308E-2</v>
      </c>
      <c r="X2922" s="94">
        <f>Table1[[#This Row],[Total Ballots]]/Table1[[#This Row],[Total Population]]</f>
        <v>6.1568209253238852E-2</v>
      </c>
      <c r="Y2922" s="94">
        <f>Table1[[#This Row],[Female Ballots]]/Table1[[#This Row],[Female Voters]]</f>
        <v>0.13665566938704637</v>
      </c>
      <c r="Z2922" s="95">
        <f>Table1[[#This Row],[Male Ballots]]/Table1[[#This Row],[Male Voters]]</f>
        <v>0.13153859260521383</v>
      </c>
      <c r="AA2922" s="94">
        <f>Table1[[#This Row],[Total Ballots]]/Table1[[#This Row],[Total Voters]]</f>
        <v>0.13518736346832466</v>
      </c>
    </row>
    <row r="2923" spans="1:27" s="12" customFormat="1" x14ac:dyDescent="0.35">
      <c r="A2923" s="8" t="s">
        <v>39</v>
      </c>
      <c r="B2923" s="17">
        <v>2021</v>
      </c>
      <c r="C2923" s="17" t="s">
        <v>81</v>
      </c>
      <c r="D2923" s="17"/>
      <c r="E2923" s="34"/>
      <c r="F2923" s="34"/>
      <c r="G2923" s="9" t="s">
        <v>63</v>
      </c>
      <c r="H2923" s="132">
        <v>18032.751</v>
      </c>
      <c r="I2923" s="132">
        <v>20687.760999999999</v>
      </c>
      <c r="J2923" s="133">
        <v>38720.51</v>
      </c>
      <c r="K2923" s="10">
        <v>10991</v>
      </c>
      <c r="L2923" s="10">
        <v>11192</v>
      </c>
      <c r="M2923" s="10">
        <v>475</v>
      </c>
      <c r="N2923" s="10">
        <v>22658</v>
      </c>
      <c r="O2923" s="10">
        <v>1352</v>
      </c>
      <c r="P2923" s="10">
        <v>1312</v>
      </c>
      <c r="Q2923" s="10">
        <v>63</v>
      </c>
      <c r="R2923" s="11">
        <v>2727</v>
      </c>
      <c r="S2923" s="94">
        <f>Table1[[#This Row],[Female Voters]]/Table1[[#This Row],[Female Population]]</f>
        <v>0.60950212200013187</v>
      </c>
      <c r="T2923" s="94">
        <f>Table1[[#This Row],[Male Voters]]/Table1[[#This Row],[Male Population]]</f>
        <v>0.54099619577004976</v>
      </c>
      <c r="U2923" s="94">
        <f>Table1[[#This Row],[Total Voters]]/Table1[[#This Row],[Total Population]]</f>
        <v>0.58516791230280796</v>
      </c>
      <c r="V2923" s="94">
        <f>Table1[[#This Row],[Female Ballots]]/Table1[[#This Row],[Female Population]]</f>
        <v>7.497469465418781E-2</v>
      </c>
      <c r="W2923" s="94">
        <f>Table1[[#This Row],[Male Ballots]]/Table1[[#This Row],[Male Population]]</f>
        <v>6.341913946124958E-2</v>
      </c>
      <c r="X2923" s="94">
        <f>Table1[[#This Row],[Total Ballots]]/Table1[[#This Row],[Total Population]]</f>
        <v>7.0427791369483503E-2</v>
      </c>
      <c r="Y2923" s="94">
        <f>Table1[[#This Row],[Female Ballots]]/Table1[[#This Row],[Female Voters]]</f>
        <v>0.12300973523792194</v>
      </c>
      <c r="Z2923" s="95">
        <f>Table1[[#This Row],[Male Ballots]]/Table1[[#This Row],[Male Voters]]</f>
        <v>0.11722659042172981</v>
      </c>
      <c r="AA2923" s="94">
        <f>Table1[[#This Row],[Total Ballots]]/Table1[[#This Row],[Total Voters]]</f>
        <v>0.12035484155706594</v>
      </c>
    </row>
    <row r="2924" spans="1:27" s="12" customFormat="1" x14ac:dyDescent="0.35">
      <c r="A2924" s="8" t="s">
        <v>39</v>
      </c>
      <c r="B2924" s="17">
        <v>2021</v>
      </c>
      <c r="C2924" s="17" t="s">
        <v>81</v>
      </c>
      <c r="D2924" s="17"/>
      <c r="E2924" s="34"/>
      <c r="F2924" s="34"/>
      <c r="G2924" s="9" t="s">
        <v>64</v>
      </c>
      <c r="H2924" s="132">
        <v>16967.885999999999</v>
      </c>
      <c r="I2924" s="132">
        <v>17363.167999999998</v>
      </c>
      <c r="J2924" s="133">
        <v>34331.050000000003</v>
      </c>
      <c r="K2924" s="10">
        <v>11608</v>
      </c>
      <c r="L2924" s="10">
        <v>11681</v>
      </c>
      <c r="M2924" s="10">
        <v>390</v>
      </c>
      <c r="N2924" s="10">
        <v>23679</v>
      </c>
      <c r="O2924" s="10">
        <v>2253</v>
      </c>
      <c r="P2924" s="10">
        <v>2098</v>
      </c>
      <c r="Q2924" s="10">
        <v>67</v>
      </c>
      <c r="R2924" s="11">
        <v>4418</v>
      </c>
      <c r="S2924" s="94">
        <f>Table1[[#This Row],[Female Voters]]/Table1[[#This Row],[Female Population]]</f>
        <v>0.68411586452195638</v>
      </c>
      <c r="T2924" s="94">
        <f>Table1[[#This Row],[Male Voters]]/Table1[[#This Row],[Male Population]]</f>
        <v>0.67274589521912143</v>
      </c>
      <c r="U2924" s="94">
        <f>Table1[[#This Row],[Total Voters]]/Table1[[#This Row],[Total Population]]</f>
        <v>0.68972548174320325</v>
      </c>
      <c r="V2924" s="94">
        <f>Table1[[#This Row],[Female Ballots]]/Table1[[#This Row],[Female Population]]</f>
        <v>0.13278024145141004</v>
      </c>
      <c r="W2924" s="94">
        <f>Table1[[#This Row],[Male Ballots]]/Table1[[#This Row],[Male Population]]</f>
        <v>0.12083048439086694</v>
      </c>
      <c r="X2924" s="94">
        <f>Table1[[#This Row],[Total Ballots]]/Table1[[#This Row],[Total Population]]</f>
        <v>0.12868817003849284</v>
      </c>
      <c r="Y2924" s="94">
        <f>Table1[[#This Row],[Female Ballots]]/Table1[[#This Row],[Female Voters]]</f>
        <v>0.19409028256374913</v>
      </c>
      <c r="Z2924" s="95">
        <f>Table1[[#This Row],[Male Ballots]]/Table1[[#This Row],[Male Voters]]</f>
        <v>0.17960791028165396</v>
      </c>
      <c r="AA2924" s="94">
        <f>Table1[[#This Row],[Total Ballots]]/Table1[[#This Row],[Total Voters]]</f>
        <v>0.18657882511930401</v>
      </c>
    </row>
    <row r="2925" spans="1:27" s="12" customFormat="1" x14ac:dyDescent="0.35">
      <c r="A2925" s="8" t="s">
        <v>39</v>
      </c>
      <c r="B2925" s="17">
        <v>2021</v>
      </c>
      <c r="C2925" s="17" t="s">
        <v>81</v>
      </c>
      <c r="D2925" s="17"/>
      <c r="E2925" s="34"/>
      <c r="F2925" s="34"/>
      <c r="G2925" s="9" t="s">
        <v>65</v>
      </c>
      <c r="H2925" s="132">
        <v>15605.619999999999</v>
      </c>
      <c r="I2925" s="132">
        <v>15233.917000000001</v>
      </c>
      <c r="J2925" s="133">
        <v>30839.54</v>
      </c>
      <c r="K2925" s="10">
        <v>10687</v>
      </c>
      <c r="L2925" s="10">
        <v>10258</v>
      </c>
      <c r="M2925" s="10">
        <v>266</v>
      </c>
      <c r="N2925" s="10">
        <v>21211</v>
      </c>
      <c r="O2925" s="10">
        <v>2922</v>
      </c>
      <c r="P2925" s="10">
        <v>2645</v>
      </c>
      <c r="Q2925" s="10">
        <v>48</v>
      </c>
      <c r="R2925" s="11">
        <v>5615</v>
      </c>
      <c r="S2925" s="94">
        <f>Table1[[#This Row],[Female Voters]]/Table1[[#This Row],[Female Population]]</f>
        <v>0.68481739270852426</v>
      </c>
      <c r="T2925" s="94">
        <f>Table1[[#This Row],[Male Voters]]/Table1[[#This Row],[Male Population]]</f>
        <v>0.67336588482134951</v>
      </c>
      <c r="U2925" s="94">
        <f>Table1[[#This Row],[Total Voters]]/Table1[[#This Row],[Total Population]]</f>
        <v>0.68778587488659038</v>
      </c>
      <c r="V2925" s="94">
        <f>Table1[[#This Row],[Female Ballots]]/Table1[[#This Row],[Female Population]]</f>
        <v>0.18724023781176269</v>
      </c>
      <c r="W2925" s="94">
        <f>Table1[[#This Row],[Male Ballots]]/Table1[[#This Row],[Male Population]]</f>
        <v>0.17362573263330763</v>
      </c>
      <c r="X2925" s="94">
        <f>Table1[[#This Row],[Total Ballots]]/Table1[[#This Row],[Total Population]]</f>
        <v>0.18207145761577506</v>
      </c>
      <c r="Y2925" s="94">
        <f>Table1[[#This Row],[Female Ballots]]/Table1[[#This Row],[Female Voters]]</f>
        <v>0.27341630017778612</v>
      </c>
      <c r="Z2925" s="95">
        <f>Table1[[#This Row],[Male Ballots]]/Table1[[#This Row],[Male Voters]]</f>
        <v>0.25784753363228702</v>
      </c>
      <c r="AA2925" s="94">
        <f>Table1[[#This Row],[Total Ballots]]/Table1[[#This Row],[Total Voters]]</f>
        <v>0.26472113526000662</v>
      </c>
    </row>
    <row r="2926" spans="1:27" s="12" customFormat="1" x14ac:dyDescent="0.35">
      <c r="A2926" s="8" t="s">
        <v>39</v>
      </c>
      <c r="B2926" s="17">
        <v>2021</v>
      </c>
      <c r="C2926" s="17" t="s">
        <v>81</v>
      </c>
      <c r="D2926" s="17"/>
      <c r="E2926" s="34"/>
      <c r="F2926" s="34"/>
      <c r="G2926" s="9" t="s">
        <v>66</v>
      </c>
      <c r="H2926" s="132">
        <v>19453.116000000002</v>
      </c>
      <c r="I2926" s="132">
        <v>17950.946</v>
      </c>
      <c r="J2926" s="133">
        <v>37404.06</v>
      </c>
      <c r="K2926" s="10">
        <v>13102</v>
      </c>
      <c r="L2926" s="10">
        <v>12272</v>
      </c>
      <c r="M2926" s="10">
        <v>254</v>
      </c>
      <c r="N2926" s="10">
        <v>25628</v>
      </c>
      <c r="O2926" s="10">
        <v>5263</v>
      </c>
      <c r="P2926" s="10">
        <v>4674</v>
      </c>
      <c r="Q2926" s="10">
        <v>76</v>
      </c>
      <c r="R2926" s="11">
        <v>10013</v>
      </c>
      <c r="S2926" s="94">
        <f>Table1[[#This Row],[Female Voters]]/Table1[[#This Row],[Female Population]]</f>
        <v>0.6735167774663966</v>
      </c>
      <c r="T2926" s="94">
        <f>Table1[[#This Row],[Male Voters]]/Table1[[#This Row],[Male Population]]</f>
        <v>0.68364085101698824</v>
      </c>
      <c r="U2926" s="94">
        <f>Table1[[#This Row],[Total Voters]]/Table1[[#This Row],[Total Population]]</f>
        <v>0.68516626269982461</v>
      </c>
      <c r="V2926" s="94">
        <f>Table1[[#This Row],[Female Ballots]]/Table1[[#This Row],[Female Population]]</f>
        <v>0.27054791633381509</v>
      </c>
      <c r="W2926" s="94">
        <f>Table1[[#This Row],[Male Ballots]]/Table1[[#This Row],[Male Population]]</f>
        <v>0.26037624980878443</v>
      </c>
      <c r="X2926" s="94">
        <f>Table1[[#This Row],[Total Ballots]]/Table1[[#This Row],[Total Population]]</f>
        <v>0.26769821244003994</v>
      </c>
      <c r="Y2926" s="94">
        <f>Table1[[#This Row],[Female Ballots]]/Table1[[#This Row],[Female Voters]]</f>
        <v>0.40169439780186234</v>
      </c>
      <c r="Z2926" s="95">
        <f>Table1[[#This Row],[Male Ballots]]/Table1[[#This Row],[Male Voters]]</f>
        <v>0.38086701434159059</v>
      </c>
      <c r="AA2926" s="94">
        <f>Table1[[#This Row],[Total Ballots]]/Table1[[#This Row],[Total Voters]]</f>
        <v>0.39070547838301856</v>
      </c>
    </row>
    <row r="2927" spans="1:27" s="12" customFormat="1" x14ac:dyDescent="0.35">
      <c r="A2927" s="8" t="s">
        <v>39</v>
      </c>
      <c r="B2927" s="17">
        <v>2021</v>
      </c>
      <c r="C2927" s="17" t="s">
        <v>81</v>
      </c>
      <c r="D2927" s="17"/>
      <c r="E2927" s="34"/>
      <c r="F2927" s="34"/>
      <c r="G2927" s="9" t="s">
        <v>67</v>
      </c>
      <c r="H2927" s="132">
        <v>29321.847999999998</v>
      </c>
      <c r="I2927" s="132">
        <v>25019.663</v>
      </c>
      <c r="J2927" s="133">
        <v>54341.505000000005</v>
      </c>
      <c r="K2927" s="10">
        <v>19839</v>
      </c>
      <c r="L2927" s="10">
        <v>17640</v>
      </c>
      <c r="M2927" s="10">
        <v>243</v>
      </c>
      <c r="N2927" s="10">
        <v>37722</v>
      </c>
      <c r="O2927" s="10">
        <v>11354</v>
      </c>
      <c r="P2927" s="10">
        <v>10361</v>
      </c>
      <c r="Q2927" s="10">
        <v>89</v>
      </c>
      <c r="R2927" s="11">
        <v>21804</v>
      </c>
      <c r="S2927" s="94">
        <f>Table1[[#This Row],[Female Voters]]/Table1[[#This Row],[Female Population]]</f>
        <v>0.67659446294108072</v>
      </c>
      <c r="T2927" s="94">
        <f>Table1[[#This Row],[Male Voters]]/Table1[[#This Row],[Male Population]]</f>
        <v>0.70504546763879272</v>
      </c>
      <c r="U2927" s="94">
        <f>Table1[[#This Row],[Total Voters]]/Table1[[#This Row],[Total Population]]</f>
        <v>0.69416553700527794</v>
      </c>
      <c r="V2927" s="94">
        <f>Table1[[#This Row],[Female Ballots]]/Table1[[#This Row],[Female Population]]</f>
        <v>0.38721979596920358</v>
      </c>
      <c r="W2927" s="94">
        <f>Table1[[#This Row],[Male Ballots]]/Table1[[#This Row],[Male Population]]</f>
        <v>0.41411429082797796</v>
      </c>
      <c r="X2927" s="94">
        <f>Table1[[#This Row],[Total Ballots]]/Table1[[#This Row],[Total Population]]</f>
        <v>0.40124026745302688</v>
      </c>
      <c r="Y2927" s="94">
        <f>Table1[[#This Row],[Female Ballots]]/Table1[[#This Row],[Female Voters]]</f>
        <v>0.57230707192902863</v>
      </c>
      <c r="Z2927" s="95">
        <f>Table1[[#This Row],[Male Ballots]]/Table1[[#This Row],[Male Voters]]</f>
        <v>0.58735827664399098</v>
      </c>
      <c r="AA2927" s="94">
        <f>Table1[[#This Row],[Total Ballots]]/Table1[[#This Row],[Total Voters]]</f>
        <v>0.57801813265468427</v>
      </c>
    </row>
    <row r="2928" spans="1:27" s="12" customFormat="1" x14ac:dyDescent="0.35">
      <c r="A2928" s="8" t="s">
        <v>50</v>
      </c>
      <c r="B2928" s="17">
        <v>2021</v>
      </c>
      <c r="C2928" s="17" t="s">
        <v>81</v>
      </c>
      <c r="D2928" s="17"/>
      <c r="E2928" s="34"/>
      <c r="F2928" s="34"/>
      <c r="G2928" s="9" t="s">
        <v>79</v>
      </c>
      <c r="H2928" s="132">
        <v>18435.952499999999</v>
      </c>
      <c r="I2928" s="132">
        <v>18537.551200000002</v>
      </c>
      <c r="J2928" s="133">
        <v>36973.505100000002</v>
      </c>
      <c r="K2928" s="10">
        <v>11397</v>
      </c>
      <c r="L2928" s="10">
        <v>11039</v>
      </c>
      <c r="M2928" s="10">
        <v>525</v>
      </c>
      <c r="N2928" s="10">
        <v>22961</v>
      </c>
      <c r="O2928" s="10">
        <v>3565</v>
      </c>
      <c r="P2928" s="10">
        <v>3070</v>
      </c>
      <c r="Q2928" s="10">
        <v>90</v>
      </c>
      <c r="R2928" s="11">
        <v>6725</v>
      </c>
      <c r="S2928" s="94">
        <f>Table1[[#This Row],[Female Voters]]/Table1[[#This Row],[Female Population]]</f>
        <v>0.61819425928766092</v>
      </c>
      <c r="T2928" s="94">
        <f>Table1[[#This Row],[Male Voters]]/Table1[[#This Row],[Male Population]]</f>
        <v>0.59549397225670231</v>
      </c>
      <c r="U2928" s="94">
        <f>Table1[[#This Row],[Total Voters]]/Table1[[#This Row],[Total Population]]</f>
        <v>0.62101226102039209</v>
      </c>
      <c r="V2928" s="94">
        <f>Table1[[#This Row],[Female Ballots]]/Table1[[#This Row],[Female Population]]</f>
        <v>0.19337216235505056</v>
      </c>
      <c r="W2928" s="94">
        <f>Table1[[#This Row],[Male Ballots]]/Table1[[#This Row],[Male Population]]</f>
        <v>0.16560979208515955</v>
      </c>
      <c r="X2928" s="94">
        <f>Table1[[#This Row],[Total Ballots]]/Table1[[#This Row],[Total Population]]</f>
        <v>0.18188700210627312</v>
      </c>
      <c r="Y2928" s="94">
        <f>Table1[[#This Row],[Female Ballots]]/Table1[[#This Row],[Female Voters]]</f>
        <v>0.31280161445994559</v>
      </c>
      <c r="Z2928" s="95">
        <f>Table1[[#This Row],[Male Ballots]]/Table1[[#This Row],[Male Voters]]</f>
        <v>0.27810490080623246</v>
      </c>
      <c r="AA2928" s="94">
        <f>Table1[[#This Row],[Total Ballots]]/Table1[[#This Row],[Total Voters]]</f>
        <v>0.29288794042071337</v>
      </c>
    </row>
    <row r="2929" spans="1:27" s="12" customFormat="1" x14ac:dyDescent="0.35">
      <c r="A2929" s="8" t="s">
        <v>50</v>
      </c>
      <c r="B2929" s="17">
        <v>2021</v>
      </c>
      <c r="C2929" s="17" t="s">
        <v>81</v>
      </c>
      <c r="D2929" s="17"/>
      <c r="E2929" s="34"/>
      <c r="F2929" s="34"/>
      <c r="G2929" s="9" t="s">
        <v>62</v>
      </c>
      <c r="H2929" s="132">
        <v>3770.4126000000001</v>
      </c>
      <c r="I2929" s="132">
        <v>3713.0562</v>
      </c>
      <c r="J2929" s="133">
        <v>7483.4686999999994</v>
      </c>
      <c r="K2929" s="10">
        <v>1603</v>
      </c>
      <c r="L2929" s="10">
        <v>1550</v>
      </c>
      <c r="M2929" s="10">
        <v>154</v>
      </c>
      <c r="N2929" s="10">
        <v>3307</v>
      </c>
      <c r="O2929" s="10">
        <v>139</v>
      </c>
      <c r="P2929" s="10">
        <v>113</v>
      </c>
      <c r="Q2929" s="10">
        <v>11</v>
      </c>
      <c r="R2929" s="11">
        <v>263</v>
      </c>
      <c r="S2929" s="94">
        <f>Table1[[#This Row],[Female Voters]]/Table1[[#This Row],[Female Population]]</f>
        <v>0.42515240904934382</v>
      </c>
      <c r="T2929" s="94">
        <f>Table1[[#This Row],[Male Voters]]/Table1[[#This Row],[Male Population]]</f>
        <v>0.41744587652618886</v>
      </c>
      <c r="U2929" s="94">
        <f>Table1[[#This Row],[Total Voters]]/Table1[[#This Row],[Total Population]]</f>
        <v>0.44190737378242795</v>
      </c>
      <c r="V2929" s="94">
        <f>Table1[[#This Row],[Female Ballots]]/Table1[[#This Row],[Female Population]]</f>
        <v>3.6865991801533868E-2</v>
      </c>
      <c r="W2929" s="94">
        <f>Table1[[#This Row],[Male Ballots]]/Table1[[#This Row],[Male Population]]</f>
        <v>3.0433150998360865E-2</v>
      </c>
      <c r="X2929" s="94">
        <f>Table1[[#This Row],[Total Ballots]]/Table1[[#This Row],[Total Population]]</f>
        <v>3.5144130421765514E-2</v>
      </c>
      <c r="Y2929" s="94">
        <f>Table1[[#This Row],[Female Ballots]]/Table1[[#This Row],[Female Voters]]</f>
        <v>8.6712414223331258E-2</v>
      </c>
      <c r="Z2929" s="95">
        <f>Table1[[#This Row],[Male Ballots]]/Table1[[#This Row],[Male Voters]]</f>
        <v>7.2903225806451616E-2</v>
      </c>
      <c r="AA2929" s="94">
        <f>Table1[[#This Row],[Total Ballots]]/Table1[[#This Row],[Total Voters]]</f>
        <v>7.9528273359540366E-2</v>
      </c>
    </row>
    <row r="2930" spans="1:27" s="12" customFormat="1" x14ac:dyDescent="0.35">
      <c r="A2930" s="8" t="s">
        <v>50</v>
      </c>
      <c r="B2930" s="17">
        <v>2021</v>
      </c>
      <c r="C2930" s="17" t="s">
        <v>81</v>
      </c>
      <c r="D2930" s="17"/>
      <c r="E2930" s="34"/>
      <c r="F2930" s="34"/>
      <c r="G2930" s="9" t="s">
        <v>63</v>
      </c>
      <c r="H2930" s="132">
        <v>2533.6610000000001</v>
      </c>
      <c r="I2930" s="132">
        <v>2880.5</v>
      </c>
      <c r="J2930" s="133">
        <v>5414.1610000000001</v>
      </c>
      <c r="K2930" s="10">
        <v>1691</v>
      </c>
      <c r="L2930" s="10">
        <v>1791</v>
      </c>
      <c r="M2930" s="10">
        <v>127</v>
      </c>
      <c r="N2930" s="10">
        <v>3609</v>
      </c>
      <c r="O2930" s="10">
        <v>258</v>
      </c>
      <c r="P2930" s="10">
        <v>223</v>
      </c>
      <c r="Q2930" s="10">
        <v>22</v>
      </c>
      <c r="R2930" s="11">
        <v>503</v>
      </c>
      <c r="S2930" s="94">
        <f>Table1[[#This Row],[Female Voters]]/Table1[[#This Row],[Female Population]]</f>
        <v>0.66741367531015394</v>
      </c>
      <c r="T2930" s="94">
        <f>Table1[[#This Row],[Male Voters]]/Table1[[#This Row],[Male Population]]</f>
        <v>0.62176705433084534</v>
      </c>
      <c r="U2930" s="94">
        <f>Table1[[#This Row],[Total Voters]]/Table1[[#This Row],[Total Population]]</f>
        <v>0.66658527517005861</v>
      </c>
      <c r="V2930" s="94">
        <f>Table1[[#This Row],[Female Ballots]]/Table1[[#This Row],[Female Population]]</f>
        <v>0.10182893449439369</v>
      </c>
      <c r="W2930" s="94">
        <f>Table1[[#This Row],[Male Ballots]]/Table1[[#This Row],[Male Population]]</f>
        <v>7.7417115084186777E-2</v>
      </c>
      <c r="X2930" s="94">
        <f>Table1[[#This Row],[Total Ballots]]/Table1[[#This Row],[Total Population]]</f>
        <v>9.2904514660720278E-2</v>
      </c>
      <c r="Y2930" s="94">
        <f>Table1[[#This Row],[Female Ballots]]/Table1[[#This Row],[Female Voters]]</f>
        <v>0.15257244234180958</v>
      </c>
      <c r="Z2930" s="95">
        <f>Table1[[#This Row],[Male Ballots]]/Table1[[#This Row],[Male Voters]]</f>
        <v>0.12451144611948632</v>
      </c>
      <c r="AA2930" s="94">
        <f>Table1[[#This Row],[Total Ballots]]/Table1[[#This Row],[Total Voters]]</f>
        <v>0.13937378775284012</v>
      </c>
    </row>
    <row r="2931" spans="1:27" s="12" customFormat="1" x14ac:dyDescent="0.35">
      <c r="A2931" s="8" t="s">
        <v>50</v>
      </c>
      <c r="B2931" s="17">
        <v>2021</v>
      </c>
      <c r="C2931" s="17" t="s">
        <v>81</v>
      </c>
      <c r="D2931" s="17"/>
      <c r="E2931" s="34"/>
      <c r="F2931" s="34"/>
      <c r="G2931" s="9" t="s">
        <v>64</v>
      </c>
      <c r="H2931" s="132">
        <v>2445.498</v>
      </c>
      <c r="I2931" s="132">
        <v>2532.9359999999997</v>
      </c>
      <c r="J2931" s="133">
        <v>4978.4339999999993</v>
      </c>
      <c r="K2931" s="10">
        <v>1684</v>
      </c>
      <c r="L2931" s="10">
        <v>1601</v>
      </c>
      <c r="M2931" s="10">
        <v>78</v>
      </c>
      <c r="N2931" s="10">
        <v>3363</v>
      </c>
      <c r="O2931" s="10">
        <v>447</v>
      </c>
      <c r="P2931" s="10">
        <v>353</v>
      </c>
      <c r="Q2931" s="10">
        <v>14</v>
      </c>
      <c r="R2931" s="11">
        <v>814</v>
      </c>
      <c r="S2931" s="94">
        <f>Table1[[#This Row],[Female Voters]]/Table1[[#This Row],[Female Population]]</f>
        <v>0.6886122990082183</v>
      </c>
      <c r="T2931" s="94">
        <f>Table1[[#This Row],[Male Voters]]/Table1[[#This Row],[Male Population]]</f>
        <v>0.63207281984227004</v>
      </c>
      <c r="U2931" s="94">
        <f>Table1[[#This Row],[Total Voters]]/Table1[[#This Row],[Total Population]]</f>
        <v>0.67551362536894144</v>
      </c>
      <c r="V2931" s="94">
        <f>Table1[[#This Row],[Female Ballots]]/Table1[[#This Row],[Female Population]]</f>
        <v>0.18278485609066128</v>
      </c>
      <c r="W2931" s="94">
        <f>Table1[[#This Row],[Male Ballots]]/Table1[[#This Row],[Male Population]]</f>
        <v>0.13936396340057547</v>
      </c>
      <c r="X2931" s="94">
        <f>Table1[[#This Row],[Total Ballots]]/Table1[[#This Row],[Total Population]]</f>
        <v>0.16350523076131976</v>
      </c>
      <c r="Y2931" s="94">
        <f>Table1[[#This Row],[Female Ballots]]/Table1[[#This Row],[Female Voters]]</f>
        <v>0.26543942992874109</v>
      </c>
      <c r="Z2931" s="95">
        <f>Table1[[#This Row],[Male Ballots]]/Table1[[#This Row],[Male Voters]]</f>
        <v>0.22048719550281073</v>
      </c>
      <c r="AA2931" s="94">
        <f>Table1[[#This Row],[Total Ballots]]/Table1[[#This Row],[Total Voters]]</f>
        <v>0.24204579244721974</v>
      </c>
    </row>
    <row r="2932" spans="1:27" s="12" customFormat="1" x14ac:dyDescent="0.35">
      <c r="A2932" s="8" t="s">
        <v>50</v>
      </c>
      <c r="B2932" s="17">
        <v>2021</v>
      </c>
      <c r="C2932" s="17" t="s">
        <v>81</v>
      </c>
      <c r="D2932" s="17"/>
      <c r="E2932" s="34"/>
      <c r="F2932" s="34"/>
      <c r="G2932" s="9" t="s">
        <v>65</v>
      </c>
      <c r="H2932" s="132">
        <v>2234.529</v>
      </c>
      <c r="I2932" s="132">
        <v>2327.4470000000001</v>
      </c>
      <c r="J2932" s="133">
        <v>4561.9760000000006</v>
      </c>
      <c r="K2932" s="10">
        <v>1476</v>
      </c>
      <c r="L2932" s="10">
        <v>1512</v>
      </c>
      <c r="M2932" s="10">
        <v>52</v>
      </c>
      <c r="N2932" s="10">
        <v>3040</v>
      </c>
      <c r="O2932" s="10">
        <v>434</v>
      </c>
      <c r="P2932" s="10">
        <v>389</v>
      </c>
      <c r="Q2932" s="10">
        <v>11</v>
      </c>
      <c r="R2932" s="11">
        <v>834</v>
      </c>
      <c r="S2932" s="94">
        <f>Table1[[#This Row],[Female Voters]]/Table1[[#This Row],[Female Population]]</f>
        <v>0.6605418860081923</v>
      </c>
      <c r="T2932" s="94">
        <f>Table1[[#This Row],[Male Voters]]/Table1[[#This Row],[Male Population]]</f>
        <v>0.64963885321556192</v>
      </c>
      <c r="U2932" s="94">
        <f>Table1[[#This Row],[Total Voters]]/Table1[[#This Row],[Total Population]]</f>
        <v>0.66637790290873944</v>
      </c>
      <c r="V2932" s="94">
        <f>Table1[[#This Row],[Female Ballots]]/Table1[[#This Row],[Female Population]]</f>
        <v>0.19422437569617579</v>
      </c>
      <c r="W2932" s="94">
        <f>Table1[[#This Row],[Male Ballots]]/Table1[[#This Row],[Male Population]]</f>
        <v>0.16713592189209894</v>
      </c>
      <c r="X2932" s="94">
        <f>Table1[[#This Row],[Total Ballots]]/Table1[[#This Row],[Total Population]]</f>
        <v>0.18281551678483182</v>
      </c>
      <c r="Y2932" s="94">
        <f>Table1[[#This Row],[Female Ballots]]/Table1[[#This Row],[Female Voters]]</f>
        <v>0.29403794037940378</v>
      </c>
      <c r="Z2932" s="95">
        <f>Table1[[#This Row],[Male Ballots]]/Table1[[#This Row],[Male Voters]]</f>
        <v>0.25727513227513227</v>
      </c>
      <c r="AA2932" s="94">
        <f>Table1[[#This Row],[Total Ballots]]/Table1[[#This Row],[Total Voters]]</f>
        <v>0.27434210526315789</v>
      </c>
    </row>
    <row r="2933" spans="1:27" s="12" customFormat="1" x14ac:dyDescent="0.35">
      <c r="A2933" s="8" t="s">
        <v>50</v>
      </c>
      <c r="B2933" s="17">
        <v>2021</v>
      </c>
      <c r="C2933" s="17" t="s">
        <v>81</v>
      </c>
      <c r="D2933" s="17"/>
      <c r="E2933" s="34"/>
      <c r="F2933" s="34"/>
      <c r="G2933" s="9" t="s">
        <v>66</v>
      </c>
      <c r="H2933" s="132">
        <v>3011.6149999999998</v>
      </c>
      <c r="I2933" s="132">
        <v>2829.402</v>
      </c>
      <c r="J2933" s="133">
        <v>5841.018</v>
      </c>
      <c r="K2933" s="10">
        <v>1945</v>
      </c>
      <c r="L2933" s="10">
        <v>1741</v>
      </c>
      <c r="M2933" s="10">
        <v>57</v>
      </c>
      <c r="N2933" s="10">
        <v>3743</v>
      </c>
      <c r="O2933" s="10">
        <v>719</v>
      </c>
      <c r="P2933" s="10">
        <v>560</v>
      </c>
      <c r="Q2933" s="10">
        <v>13</v>
      </c>
      <c r="R2933" s="11">
        <v>1292</v>
      </c>
      <c r="S2933" s="94">
        <f>Table1[[#This Row],[Female Voters]]/Table1[[#This Row],[Female Population]]</f>
        <v>0.64583288368533165</v>
      </c>
      <c r="T2933" s="94">
        <f>Table1[[#This Row],[Male Voters]]/Table1[[#This Row],[Male Population]]</f>
        <v>0.61532436889491138</v>
      </c>
      <c r="U2933" s="94">
        <f>Table1[[#This Row],[Total Voters]]/Table1[[#This Row],[Total Population]]</f>
        <v>0.64081295418024731</v>
      </c>
      <c r="V2933" s="94">
        <f>Table1[[#This Row],[Female Ballots]]/Table1[[#This Row],[Female Population]]</f>
        <v>0.23874233592275243</v>
      </c>
      <c r="W2933" s="94">
        <f>Table1[[#This Row],[Male Ballots]]/Table1[[#This Row],[Male Population]]</f>
        <v>0.19792168097711108</v>
      </c>
      <c r="X2933" s="94">
        <f>Table1[[#This Row],[Total Ballots]]/Table1[[#This Row],[Total Population]]</f>
        <v>0.22119431920942548</v>
      </c>
      <c r="Y2933" s="94">
        <f>Table1[[#This Row],[Female Ballots]]/Table1[[#This Row],[Female Voters]]</f>
        <v>0.36966580976863755</v>
      </c>
      <c r="Z2933" s="95">
        <f>Table1[[#This Row],[Male Ballots]]/Table1[[#This Row],[Male Voters]]</f>
        <v>0.32165422171165997</v>
      </c>
      <c r="AA2933" s="94">
        <f>Table1[[#This Row],[Total Ballots]]/Table1[[#This Row],[Total Voters]]</f>
        <v>0.34517766497461927</v>
      </c>
    </row>
    <row r="2934" spans="1:27" s="12" customFormat="1" x14ac:dyDescent="0.35">
      <c r="A2934" s="8" t="s">
        <v>50</v>
      </c>
      <c r="B2934" s="17">
        <v>2021</v>
      </c>
      <c r="C2934" s="17" t="s">
        <v>81</v>
      </c>
      <c r="D2934" s="17"/>
      <c r="E2934" s="34"/>
      <c r="F2934" s="34"/>
      <c r="G2934" s="9" t="s">
        <v>67</v>
      </c>
      <c r="H2934" s="132">
        <v>4440.2368999999999</v>
      </c>
      <c r="I2934" s="132">
        <v>4254.21</v>
      </c>
      <c r="J2934" s="133">
        <v>8694.4473999999991</v>
      </c>
      <c r="K2934" s="10">
        <v>2998</v>
      </c>
      <c r="L2934" s="10">
        <v>2844</v>
      </c>
      <c r="M2934" s="10">
        <v>57</v>
      </c>
      <c r="N2934" s="10">
        <v>5899</v>
      </c>
      <c r="O2934" s="10">
        <v>1568</v>
      </c>
      <c r="P2934" s="10">
        <v>1432</v>
      </c>
      <c r="Q2934" s="10">
        <v>19</v>
      </c>
      <c r="R2934" s="11">
        <v>3019</v>
      </c>
      <c r="S2934" s="94">
        <f>Table1[[#This Row],[Female Voters]]/Table1[[#This Row],[Female Population]]</f>
        <v>0.67518919992759852</v>
      </c>
      <c r="T2934" s="94">
        <f>Table1[[#This Row],[Male Voters]]/Table1[[#This Row],[Male Population]]</f>
        <v>0.66851424823880345</v>
      </c>
      <c r="U2934" s="94">
        <f>Table1[[#This Row],[Total Voters]]/Table1[[#This Row],[Total Population]]</f>
        <v>0.67847900258732952</v>
      </c>
      <c r="V2934" s="94">
        <f>Table1[[#This Row],[Female Ballots]]/Table1[[#This Row],[Female Population]]</f>
        <v>0.35313431136973794</v>
      </c>
      <c r="W2934" s="94">
        <f>Table1[[#This Row],[Male Ballots]]/Table1[[#This Row],[Male Population]]</f>
        <v>0.33660773680659861</v>
      </c>
      <c r="X2934" s="94">
        <f>Table1[[#This Row],[Total Ballots]]/Table1[[#This Row],[Total Population]]</f>
        <v>0.34723310879999114</v>
      </c>
      <c r="Y2934" s="94">
        <f>Table1[[#This Row],[Female Ballots]]/Table1[[#This Row],[Female Voters]]</f>
        <v>0.52301534356237489</v>
      </c>
      <c r="Z2934" s="95">
        <f>Table1[[#This Row],[Male Ballots]]/Table1[[#This Row],[Male Voters]]</f>
        <v>0.50351617440225038</v>
      </c>
      <c r="AA2934" s="94">
        <f>Table1[[#This Row],[Total Ballots]]/Table1[[#This Row],[Total Voters]]</f>
        <v>0.51178165790812002</v>
      </c>
    </row>
    <row r="2935" spans="1:27" s="12" customFormat="1" x14ac:dyDescent="0.35">
      <c r="A2935" s="8" t="s">
        <v>29</v>
      </c>
      <c r="B2935" s="17">
        <v>2021</v>
      </c>
      <c r="C2935" s="17" t="s">
        <v>81</v>
      </c>
      <c r="D2935" s="17"/>
      <c r="E2935" s="34"/>
      <c r="F2935" s="34"/>
      <c r="G2935" s="9" t="s">
        <v>79</v>
      </c>
      <c r="H2935" s="132">
        <v>9131.7109</v>
      </c>
      <c r="I2935" s="132">
        <v>9480.4366000000009</v>
      </c>
      <c r="J2935" s="133">
        <v>18612.148099999999</v>
      </c>
      <c r="K2935" s="10">
        <v>7215</v>
      </c>
      <c r="L2935" s="10">
        <v>7220</v>
      </c>
      <c r="M2935" s="10">
        <v>231</v>
      </c>
      <c r="N2935" s="10">
        <v>14666</v>
      </c>
      <c r="O2935" s="10">
        <v>2700</v>
      </c>
      <c r="P2935" s="10">
        <v>2413</v>
      </c>
      <c r="Q2935" s="10">
        <v>53</v>
      </c>
      <c r="R2935" s="11">
        <v>5166</v>
      </c>
      <c r="S2935" s="94">
        <f>Table1[[#This Row],[Female Voters]]/Table1[[#This Row],[Female Population]]</f>
        <v>0.79010385666063954</v>
      </c>
      <c r="T2935" s="94">
        <f>Table1[[#This Row],[Male Voters]]/Table1[[#This Row],[Male Population]]</f>
        <v>0.76156830161176325</v>
      </c>
      <c r="U2935" s="94">
        <f>Table1[[#This Row],[Total Voters]]/Table1[[#This Row],[Total Population]]</f>
        <v>0.78797997529366326</v>
      </c>
      <c r="V2935" s="94">
        <f>Table1[[#This Row],[Female Ballots]]/Table1[[#This Row],[Female Population]]</f>
        <v>0.29567296091250544</v>
      </c>
      <c r="W2935" s="94">
        <f>Table1[[#This Row],[Male Ballots]]/Table1[[#This Row],[Male Population]]</f>
        <v>0.2545241429070893</v>
      </c>
      <c r="X2935" s="94">
        <f>Table1[[#This Row],[Total Ballots]]/Table1[[#This Row],[Total Population]]</f>
        <v>0.27756065405475688</v>
      </c>
      <c r="Y2935" s="94">
        <f>Table1[[#This Row],[Female Ballots]]/Table1[[#This Row],[Female Voters]]</f>
        <v>0.37422037422037424</v>
      </c>
      <c r="Z2935" s="95">
        <f>Table1[[#This Row],[Male Ballots]]/Table1[[#This Row],[Male Voters]]</f>
        <v>0.33421052631578946</v>
      </c>
      <c r="AA2935" s="94">
        <f>Table1[[#This Row],[Total Ballots]]/Table1[[#This Row],[Total Voters]]</f>
        <v>0.35224328378562664</v>
      </c>
    </row>
    <row r="2936" spans="1:27" s="12" customFormat="1" x14ac:dyDescent="0.35">
      <c r="A2936" s="8" t="s">
        <v>29</v>
      </c>
      <c r="B2936" s="17">
        <v>2021</v>
      </c>
      <c r="C2936" s="17" t="s">
        <v>81</v>
      </c>
      <c r="D2936" s="17"/>
      <c r="E2936" s="34"/>
      <c r="F2936" s="34"/>
      <c r="G2936" s="9" t="s">
        <v>62</v>
      </c>
      <c r="H2936" s="132">
        <v>672.35749999999996</v>
      </c>
      <c r="I2936" s="132">
        <v>747.36959999999999</v>
      </c>
      <c r="J2936" s="133">
        <v>1419.7272</v>
      </c>
      <c r="K2936" s="10">
        <v>442</v>
      </c>
      <c r="L2936" s="10">
        <v>452</v>
      </c>
      <c r="M2936" s="10">
        <v>33</v>
      </c>
      <c r="N2936" s="10">
        <v>927</v>
      </c>
      <c r="O2936" s="10">
        <v>64</v>
      </c>
      <c r="P2936" s="10">
        <v>62</v>
      </c>
      <c r="Q2936" s="10">
        <v>1</v>
      </c>
      <c r="R2936" s="11">
        <v>127</v>
      </c>
      <c r="S2936" s="94">
        <f>Table1[[#This Row],[Female Voters]]/Table1[[#This Row],[Female Population]]</f>
        <v>0.65738836853905847</v>
      </c>
      <c r="T2936" s="94">
        <f>Table1[[#This Row],[Male Voters]]/Table1[[#This Row],[Male Population]]</f>
        <v>0.60478777836294118</v>
      </c>
      <c r="U2936" s="94">
        <f>Table1[[#This Row],[Total Voters]]/Table1[[#This Row],[Total Population]]</f>
        <v>0.652942339908681</v>
      </c>
      <c r="V2936" s="94">
        <f>Table1[[#This Row],[Female Ballots]]/Table1[[#This Row],[Female Population]]</f>
        <v>9.518745607805372E-2</v>
      </c>
      <c r="W2936" s="94">
        <f>Table1[[#This Row],[Male Ballots]]/Table1[[#This Row],[Male Population]]</f>
        <v>8.2957615616155653E-2</v>
      </c>
      <c r="X2936" s="94">
        <f>Table1[[#This Row],[Total Ballots]]/Table1[[#This Row],[Total Population]]</f>
        <v>8.9453804928158021E-2</v>
      </c>
      <c r="Y2936" s="94">
        <f>Table1[[#This Row],[Female Ballots]]/Table1[[#This Row],[Female Voters]]</f>
        <v>0.14479638009049775</v>
      </c>
      <c r="Z2936" s="95">
        <f>Table1[[#This Row],[Male Ballots]]/Table1[[#This Row],[Male Voters]]</f>
        <v>0.13716814159292035</v>
      </c>
      <c r="AA2936" s="94">
        <f>Table1[[#This Row],[Total Ballots]]/Table1[[#This Row],[Total Voters]]</f>
        <v>0.13700107874865156</v>
      </c>
    </row>
    <row r="2937" spans="1:27" s="12" customFormat="1" x14ac:dyDescent="0.35">
      <c r="A2937" s="8" t="s">
        <v>29</v>
      </c>
      <c r="B2937" s="17">
        <v>2021</v>
      </c>
      <c r="C2937" s="17" t="s">
        <v>81</v>
      </c>
      <c r="D2937" s="17"/>
      <c r="E2937" s="34"/>
      <c r="F2937" s="34"/>
      <c r="G2937" s="9" t="s">
        <v>63</v>
      </c>
      <c r="H2937" s="132">
        <v>1131.4536000000001</v>
      </c>
      <c r="I2937" s="132">
        <v>1173.1639</v>
      </c>
      <c r="J2937" s="133">
        <v>2304.6178</v>
      </c>
      <c r="K2937" s="10">
        <v>894</v>
      </c>
      <c r="L2937" s="10">
        <v>884</v>
      </c>
      <c r="M2937" s="10">
        <v>43</v>
      </c>
      <c r="N2937" s="10">
        <v>1821</v>
      </c>
      <c r="O2937" s="10">
        <v>163</v>
      </c>
      <c r="P2937" s="10">
        <v>118</v>
      </c>
      <c r="Q2937" s="10">
        <v>4</v>
      </c>
      <c r="R2937" s="11">
        <v>285</v>
      </c>
      <c r="S2937" s="94">
        <f>Table1[[#This Row],[Female Voters]]/Table1[[#This Row],[Female Population]]</f>
        <v>0.79013403642889113</v>
      </c>
      <c r="T2937" s="94">
        <f>Table1[[#This Row],[Male Voters]]/Table1[[#This Row],[Male Population]]</f>
        <v>0.75351790146287312</v>
      </c>
      <c r="U2937" s="94">
        <f>Table1[[#This Row],[Total Voters]]/Table1[[#This Row],[Total Population]]</f>
        <v>0.79015270992005704</v>
      </c>
      <c r="V2937" s="94">
        <f>Table1[[#This Row],[Female Ballots]]/Table1[[#This Row],[Female Population]]</f>
        <v>0.14406246972920497</v>
      </c>
      <c r="W2937" s="94">
        <f>Table1[[#This Row],[Male Ballots]]/Table1[[#This Row],[Male Population]]</f>
        <v>0.10058270630386769</v>
      </c>
      <c r="X2937" s="94">
        <f>Table1[[#This Row],[Total Ballots]]/Table1[[#This Row],[Total Population]]</f>
        <v>0.12366475690676346</v>
      </c>
      <c r="Y2937" s="94">
        <f>Table1[[#This Row],[Female Ballots]]/Table1[[#This Row],[Female Voters]]</f>
        <v>0.18232662192393737</v>
      </c>
      <c r="Z2937" s="95">
        <f>Table1[[#This Row],[Male Ballots]]/Table1[[#This Row],[Male Voters]]</f>
        <v>0.1334841628959276</v>
      </c>
      <c r="AA2937" s="94">
        <f>Table1[[#This Row],[Total Ballots]]/Table1[[#This Row],[Total Voters]]</f>
        <v>0.15650741350906094</v>
      </c>
    </row>
    <row r="2938" spans="1:27" s="12" customFormat="1" x14ac:dyDescent="0.35">
      <c r="A2938" s="8" t="s">
        <v>29</v>
      </c>
      <c r="B2938" s="17">
        <v>2021</v>
      </c>
      <c r="C2938" s="17" t="s">
        <v>81</v>
      </c>
      <c r="D2938" s="17"/>
      <c r="E2938" s="34"/>
      <c r="F2938" s="34"/>
      <c r="G2938" s="9" t="s">
        <v>64</v>
      </c>
      <c r="H2938" s="132">
        <v>1439.5232000000001</v>
      </c>
      <c r="I2938" s="132">
        <v>1522.6876999999999</v>
      </c>
      <c r="J2938" s="133">
        <v>2962.21</v>
      </c>
      <c r="K2938" s="10">
        <v>1082</v>
      </c>
      <c r="L2938" s="10">
        <v>1098</v>
      </c>
      <c r="M2938" s="10">
        <v>44</v>
      </c>
      <c r="N2938" s="10">
        <v>2224</v>
      </c>
      <c r="O2938" s="10">
        <v>270</v>
      </c>
      <c r="P2938" s="10">
        <v>209</v>
      </c>
      <c r="Q2938" s="10">
        <v>11</v>
      </c>
      <c r="R2938" s="11">
        <v>490</v>
      </c>
      <c r="S2938" s="94">
        <f>Table1[[#This Row],[Female Voters]]/Table1[[#This Row],[Female Population]]</f>
        <v>0.75163776450424691</v>
      </c>
      <c r="T2938" s="94">
        <f>Table1[[#This Row],[Male Voters]]/Table1[[#This Row],[Male Population]]</f>
        <v>0.72109336668313539</v>
      </c>
      <c r="U2938" s="94">
        <f>Table1[[#This Row],[Total Voters]]/Table1[[#This Row],[Total Population]]</f>
        <v>0.75079079471070587</v>
      </c>
      <c r="V2938" s="94">
        <f>Table1[[#This Row],[Female Ballots]]/Table1[[#This Row],[Female Population]]</f>
        <v>0.18756210389662353</v>
      </c>
      <c r="W2938" s="94">
        <f>Table1[[#This Row],[Male Ballots]]/Table1[[#This Row],[Male Population]]</f>
        <v>0.13725729839414871</v>
      </c>
      <c r="X2938" s="94">
        <f>Table1[[#This Row],[Total Ballots]]/Table1[[#This Row],[Total Population]]</f>
        <v>0.16541703660442711</v>
      </c>
      <c r="Y2938" s="94">
        <f>Table1[[#This Row],[Female Ballots]]/Table1[[#This Row],[Female Voters]]</f>
        <v>0.24953789279112754</v>
      </c>
      <c r="Z2938" s="95">
        <f>Table1[[#This Row],[Male Ballots]]/Table1[[#This Row],[Male Voters]]</f>
        <v>0.19034608378870674</v>
      </c>
      <c r="AA2938" s="94">
        <f>Table1[[#This Row],[Total Ballots]]/Table1[[#This Row],[Total Voters]]</f>
        <v>0.22032374100719423</v>
      </c>
    </row>
    <row r="2939" spans="1:27" s="12" customFormat="1" x14ac:dyDescent="0.35">
      <c r="A2939" s="8" t="s">
        <v>29</v>
      </c>
      <c r="B2939" s="17">
        <v>2021</v>
      </c>
      <c r="C2939" s="17" t="s">
        <v>81</v>
      </c>
      <c r="D2939" s="17"/>
      <c r="E2939" s="34"/>
      <c r="F2939" s="34"/>
      <c r="G2939" s="9" t="s">
        <v>65</v>
      </c>
      <c r="H2939" s="132">
        <v>1333.1952000000001</v>
      </c>
      <c r="I2939" s="132">
        <v>1457.2964999999999</v>
      </c>
      <c r="J2939" s="133">
        <v>2790.4920000000002</v>
      </c>
      <c r="K2939" s="10">
        <v>1022</v>
      </c>
      <c r="L2939" s="10">
        <v>1039</v>
      </c>
      <c r="M2939" s="10">
        <v>31</v>
      </c>
      <c r="N2939" s="10">
        <v>2092</v>
      </c>
      <c r="O2939" s="10">
        <v>301</v>
      </c>
      <c r="P2939" s="10">
        <v>260</v>
      </c>
      <c r="Q2939" s="10">
        <v>5</v>
      </c>
      <c r="R2939" s="11">
        <v>566</v>
      </c>
      <c r="S2939" s="94">
        <f>Table1[[#This Row],[Female Voters]]/Table1[[#This Row],[Female Population]]</f>
        <v>0.76657941762766613</v>
      </c>
      <c r="T2939" s="94">
        <f>Table1[[#This Row],[Male Voters]]/Table1[[#This Row],[Male Population]]</f>
        <v>0.71296403991912427</v>
      </c>
      <c r="U2939" s="94">
        <f>Table1[[#This Row],[Total Voters]]/Table1[[#This Row],[Total Population]]</f>
        <v>0.74968858538207594</v>
      </c>
      <c r="V2939" s="94">
        <f>Table1[[#This Row],[Female Ballots]]/Table1[[#This Row],[Female Population]]</f>
        <v>0.22577339012321673</v>
      </c>
      <c r="W2939" s="94">
        <f>Table1[[#This Row],[Male Ballots]]/Table1[[#This Row],[Male Population]]</f>
        <v>0.17841256051874138</v>
      </c>
      <c r="X2939" s="94">
        <f>Table1[[#This Row],[Total Ballots]]/Table1[[#This Row],[Total Population]]</f>
        <v>0.20283161535671845</v>
      </c>
      <c r="Y2939" s="94">
        <f>Table1[[#This Row],[Female Ballots]]/Table1[[#This Row],[Female Voters]]</f>
        <v>0.29452054794520549</v>
      </c>
      <c r="Z2939" s="95">
        <f>Table1[[#This Row],[Male Ballots]]/Table1[[#This Row],[Male Voters]]</f>
        <v>0.25024061597690089</v>
      </c>
      <c r="AA2939" s="94">
        <f>Table1[[#This Row],[Total Ballots]]/Table1[[#This Row],[Total Voters]]</f>
        <v>0.27055449330783937</v>
      </c>
    </row>
    <row r="2940" spans="1:27" s="12" customFormat="1" x14ac:dyDescent="0.35">
      <c r="A2940" s="8" t="s">
        <v>29</v>
      </c>
      <c r="B2940" s="17">
        <v>2021</v>
      </c>
      <c r="C2940" s="17" t="s">
        <v>81</v>
      </c>
      <c r="D2940" s="17"/>
      <c r="E2940" s="34"/>
      <c r="F2940" s="34"/>
      <c r="G2940" s="9" t="s">
        <v>66</v>
      </c>
      <c r="H2940" s="132">
        <v>1756.8915999999999</v>
      </c>
      <c r="I2940" s="132">
        <v>1714.0708</v>
      </c>
      <c r="J2940" s="133">
        <v>3470.9629999999997</v>
      </c>
      <c r="K2940" s="10">
        <v>1390</v>
      </c>
      <c r="L2940" s="10">
        <v>1381</v>
      </c>
      <c r="M2940" s="10">
        <v>40</v>
      </c>
      <c r="N2940" s="10">
        <v>2811</v>
      </c>
      <c r="O2940" s="10">
        <v>586</v>
      </c>
      <c r="P2940" s="10">
        <v>474</v>
      </c>
      <c r="Q2940" s="10">
        <v>12</v>
      </c>
      <c r="R2940" s="11">
        <v>1072</v>
      </c>
      <c r="S2940" s="94">
        <f>Table1[[#This Row],[Female Voters]]/Table1[[#This Row],[Female Population]]</f>
        <v>0.79117004145275671</v>
      </c>
      <c r="T2940" s="94">
        <f>Table1[[#This Row],[Male Voters]]/Table1[[#This Row],[Male Population]]</f>
        <v>0.80568433929333605</v>
      </c>
      <c r="U2940" s="94">
        <f>Table1[[#This Row],[Total Voters]]/Table1[[#This Row],[Total Population]]</f>
        <v>0.80986170120511225</v>
      </c>
      <c r="V2940" s="94">
        <f>Table1[[#This Row],[Female Ballots]]/Table1[[#This Row],[Female Population]]</f>
        <v>0.33354362898655787</v>
      </c>
      <c r="W2940" s="94">
        <f>Table1[[#This Row],[Male Ballots]]/Table1[[#This Row],[Male Population]]</f>
        <v>0.27653466822957373</v>
      </c>
      <c r="X2940" s="94">
        <f>Table1[[#This Row],[Total Ballots]]/Table1[[#This Row],[Total Population]]</f>
        <v>0.30884800558231246</v>
      </c>
      <c r="Y2940" s="94">
        <f>Table1[[#This Row],[Female Ballots]]/Table1[[#This Row],[Female Voters]]</f>
        <v>0.42158273381294964</v>
      </c>
      <c r="Z2940" s="95">
        <f>Table1[[#This Row],[Male Ballots]]/Table1[[#This Row],[Male Voters]]</f>
        <v>0.34322954380883419</v>
      </c>
      <c r="AA2940" s="94">
        <f>Table1[[#This Row],[Total Ballots]]/Table1[[#This Row],[Total Voters]]</f>
        <v>0.38135894699395234</v>
      </c>
    </row>
    <row r="2941" spans="1:27" s="12" customFormat="1" x14ac:dyDescent="0.35">
      <c r="A2941" s="8" t="s">
        <v>29</v>
      </c>
      <c r="B2941" s="17">
        <v>2021</v>
      </c>
      <c r="C2941" s="17" t="s">
        <v>81</v>
      </c>
      <c r="D2941" s="17"/>
      <c r="E2941" s="34"/>
      <c r="F2941" s="34"/>
      <c r="G2941" s="9" t="s">
        <v>67</v>
      </c>
      <c r="H2941" s="132">
        <v>2798.2898</v>
      </c>
      <c r="I2941" s="132">
        <v>2865.8481000000002</v>
      </c>
      <c r="J2941" s="133">
        <v>5664.1381000000001</v>
      </c>
      <c r="K2941" s="10">
        <v>2385</v>
      </c>
      <c r="L2941" s="10">
        <v>2366</v>
      </c>
      <c r="M2941" s="10">
        <v>40</v>
      </c>
      <c r="N2941" s="10">
        <v>4791</v>
      </c>
      <c r="O2941" s="10">
        <v>1316</v>
      </c>
      <c r="P2941" s="10">
        <v>1290</v>
      </c>
      <c r="Q2941" s="10">
        <v>20</v>
      </c>
      <c r="R2941" s="11">
        <v>2626</v>
      </c>
      <c r="S2941" s="94">
        <f>Table1[[#This Row],[Female Voters]]/Table1[[#This Row],[Female Population]]</f>
        <v>0.85230629079232612</v>
      </c>
      <c r="T2941" s="94">
        <f>Table1[[#This Row],[Male Voters]]/Table1[[#This Row],[Male Population]]</f>
        <v>0.82558458000617685</v>
      </c>
      <c r="U2941" s="94">
        <f>Table1[[#This Row],[Total Voters]]/Table1[[#This Row],[Total Population]]</f>
        <v>0.84584802054879271</v>
      </c>
      <c r="V2941" s="94">
        <f>Table1[[#This Row],[Female Ballots]]/Table1[[#This Row],[Female Population]]</f>
        <v>0.47028724473069228</v>
      </c>
      <c r="W2941" s="94">
        <f>Table1[[#This Row],[Male Ballots]]/Table1[[#This Row],[Male Population]]</f>
        <v>0.45012853263227731</v>
      </c>
      <c r="X2941" s="94">
        <f>Table1[[#This Row],[Total Ballots]]/Table1[[#This Row],[Total Population]]</f>
        <v>0.46361863952434351</v>
      </c>
      <c r="Y2941" s="94">
        <f>Table1[[#This Row],[Female Ballots]]/Table1[[#This Row],[Female Voters]]</f>
        <v>0.5517819706498952</v>
      </c>
      <c r="Z2941" s="95">
        <f>Table1[[#This Row],[Male Ballots]]/Table1[[#This Row],[Male Voters]]</f>
        <v>0.54522400676246829</v>
      </c>
      <c r="AA2941" s="94">
        <f>Table1[[#This Row],[Total Ballots]]/Table1[[#This Row],[Total Voters]]</f>
        <v>0.54811104153621371</v>
      </c>
    </row>
    <row r="2942" spans="1:27" s="12" customFormat="1" x14ac:dyDescent="0.35">
      <c r="A2942" s="8" t="s">
        <v>42</v>
      </c>
      <c r="B2942" s="17">
        <v>2021</v>
      </c>
      <c r="C2942" s="17" t="s">
        <v>81</v>
      </c>
      <c r="D2942" s="17"/>
      <c r="E2942" s="34"/>
      <c r="F2942" s="34"/>
      <c r="G2942" s="9" t="s">
        <v>79</v>
      </c>
      <c r="H2942" s="132">
        <v>32623.433699999994</v>
      </c>
      <c r="I2942" s="132">
        <v>32176.482899999999</v>
      </c>
      <c r="J2942" s="133">
        <v>64799.914799999999</v>
      </c>
      <c r="K2942" s="10">
        <v>18652</v>
      </c>
      <c r="L2942" s="10">
        <v>17774</v>
      </c>
      <c r="M2942" s="10">
        <v>582</v>
      </c>
      <c r="N2942" s="10">
        <v>37008</v>
      </c>
      <c r="O2942" s="10">
        <v>5414</v>
      </c>
      <c r="P2942" s="10">
        <v>4789</v>
      </c>
      <c r="Q2942" s="10">
        <v>111</v>
      </c>
      <c r="R2942" s="11">
        <v>10314</v>
      </c>
      <c r="S2942" s="94">
        <f>Table1[[#This Row],[Female Voters]]/Table1[[#This Row],[Female Population]]</f>
        <v>0.57173626085840268</v>
      </c>
      <c r="T2942" s="94">
        <f>Table1[[#This Row],[Male Voters]]/Table1[[#This Row],[Male Population]]</f>
        <v>0.55239101350011133</v>
      </c>
      <c r="U2942" s="94">
        <f>Table1[[#This Row],[Total Voters]]/Table1[[#This Row],[Total Population]]</f>
        <v>0.57111186201744824</v>
      </c>
      <c r="V2942" s="94">
        <f>Table1[[#This Row],[Female Ballots]]/Table1[[#This Row],[Female Population]]</f>
        <v>0.1659543274869929</v>
      </c>
      <c r="W2942" s="94">
        <f>Table1[[#This Row],[Male Ballots]]/Table1[[#This Row],[Male Population]]</f>
        <v>0.14883540922988822</v>
      </c>
      <c r="X2942" s="94">
        <f>Table1[[#This Row],[Total Ballots]]/Table1[[#This Row],[Total Population]]</f>
        <v>0.15916687594163317</v>
      </c>
      <c r="Y2942" s="94">
        <f>Table1[[#This Row],[Female Ballots]]/Table1[[#This Row],[Female Voters]]</f>
        <v>0.29026377868325115</v>
      </c>
      <c r="Z2942" s="95">
        <f>Table1[[#This Row],[Male Ballots]]/Table1[[#This Row],[Male Voters]]</f>
        <v>0.26943850568245753</v>
      </c>
      <c r="AA2942" s="94">
        <f>Table1[[#This Row],[Total Ballots]]/Table1[[#This Row],[Total Voters]]</f>
        <v>0.27869649805447472</v>
      </c>
    </row>
    <row r="2943" spans="1:27" s="12" customFormat="1" x14ac:dyDescent="0.35">
      <c r="A2943" s="8" t="s">
        <v>42</v>
      </c>
      <c r="B2943" s="17">
        <v>2021</v>
      </c>
      <c r="C2943" s="17" t="s">
        <v>81</v>
      </c>
      <c r="D2943" s="17"/>
      <c r="E2943" s="34"/>
      <c r="F2943" s="34"/>
      <c r="G2943" s="9" t="s">
        <v>62</v>
      </c>
      <c r="H2943" s="132">
        <v>2994.9477000000006</v>
      </c>
      <c r="I2943" s="132">
        <v>3268.8631</v>
      </c>
      <c r="J2943" s="133">
        <v>6263.8107999999993</v>
      </c>
      <c r="K2943" s="10">
        <v>1567</v>
      </c>
      <c r="L2943" s="10">
        <v>1630</v>
      </c>
      <c r="M2943" s="10">
        <v>72</v>
      </c>
      <c r="N2943" s="10">
        <v>3269</v>
      </c>
      <c r="O2943" s="10">
        <v>171</v>
      </c>
      <c r="P2943" s="10">
        <v>179</v>
      </c>
      <c r="Q2943" s="10">
        <v>11</v>
      </c>
      <c r="R2943" s="11">
        <v>361</v>
      </c>
      <c r="S2943" s="94">
        <f>Table1[[#This Row],[Female Voters]]/Table1[[#This Row],[Female Population]]</f>
        <v>0.52321447883714289</v>
      </c>
      <c r="T2943" s="94">
        <f>Table1[[#This Row],[Male Voters]]/Table1[[#This Row],[Male Population]]</f>
        <v>0.49864431459365793</v>
      </c>
      <c r="U2943" s="94">
        <f>Table1[[#This Row],[Total Voters]]/Table1[[#This Row],[Total Population]]</f>
        <v>0.52188677218666957</v>
      </c>
      <c r="V2943" s="94">
        <f>Table1[[#This Row],[Female Ballots]]/Table1[[#This Row],[Female Population]]</f>
        <v>5.7096155635706081E-2</v>
      </c>
      <c r="W2943" s="94">
        <f>Table1[[#This Row],[Male Ballots]]/Table1[[#This Row],[Male Population]]</f>
        <v>5.475909957807655E-2</v>
      </c>
      <c r="X2943" s="94">
        <f>Table1[[#This Row],[Total Ballots]]/Table1[[#This Row],[Total Population]]</f>
        <v>5.7632647525049777E-2</v>
      </c>
      <c r="Y2943" s="94">
        <f>Table1[[#This Row],[Female Ballots]]/Table1[[#This Row],[Female Voters]]</f>
        <v>0.10912571793235482</v>
      </c>
      <c r="Z2943" s="95">
        <f>Table1[[#This Row],[Male Ballots]]/Table1[[#This Row],[Male Voters]]</f>
        <v>0.1098159509202454</v>
      </c>
      <c r="AA2943" s="94">
        <f>Table1[[#This Row],[Total Ballots]]/Table1[[#This Row],[Total Voters]]</f>
        <v>0.11043132456408687</v>
      </c>
    </row>
    <row r="2944" spans="1:27" s="12" customFormat="1" x14ac:dyDescent="0.35">
      <c r="A2944" s="8" t="s">
        <v>42</v>
      </c>
      <c r="B2944" s="17">
        <v>2021</v>
      </c>
      <c r="C2944" s="17" t="s">
        <v>81</v>
      </c>
      <c r="D2944" s="17"/>
      <c r="E2944" s="34"/>
      <c r="F2944" s="34"/>
      <c r="G2944" s="9" t="s">
        <v>63</v>
      </c>
      <c r="H2944" s="132">
        <v>4595.0370000000003</v>
      </c>
      <c r="I2944" s="132">
        <v>4791.0429999999997</v>
      </c>
      <c r="J2944" s="133">
        <v>9386.0789999999997</v>
      </c>
      <c r="K2944" s="10">
        <v>2821</v>
      </c>
      <c r="L2944" s="10">
        <v>2781</v>
      </c>
      <c r="M2944" s="10">
        <v>132</v>
      </c>
      <c r="N2944" s="10">
        <v>5734</v>
      </c>
      <c r="O2944" s="10">
        <v>297</v>
      </c>
      <c r="P2944" s="10">
        <v>262</v>
      </c>
      <c r="Q2944" s="10">
        <v>16</v>
      </c>
      <c r="R2944" s="11">
        <v>575</v>
      </c>
      <c r="S2944" s="94">
        <f>Table1[[#This Row],[Female Voters]]/Table1[[#This Row],[Female Population]]</f>
        <v>0.6139232393558528</v>
      </c>
      <c r="T2944" s="94">
        <f>Table1[[#This Row],[Male Voters]]/Table1[[#This Row],[Male Population]]</f>
        <v>0.58045815911065712</v>
      </c>
      <c r="U2944" s="94">
        <f>Table1[[#This Row],[Total Voters]]/Table1[[#This Row],[Total Population]]</f>
        <v>0.61090472390015049</v>
      </c>
      <c r="V2944" s="94">
        <f>Table1[[#This Row],[Female Ballots]]/Table1[[#This Row],[Female Population]]</f>
        <v>6.4634952885036609E-2</v>
      </c>
      <c r="W2944" s="94">
        <f>Table1[[#This Row],[Male Ballots]]/Table1[[#This Row],[Male Population]]</f>
        <v>5.4685378528224443E-2</v>
      </c>
      <c r="X2944" s="94">
        <f>Table1[[#This Row],[Total Ballots]]/Table1[[#This Row],[Total Population]]</f>
        <v>6.1260937607706054E-2</v>
      </c>
      <c r="Y2944" s="94">
        <f>Table1[[#This Row],[Female Ballots]]/Table1[[#This Row],[Female Voters]]</f>
        <v>0.10528181495923432</v>
      </c>
      <c r="Z2944" s="95">
        <f>Table1[[#This Row],[Male Ballots]]/Table1[[#This Row],[Male Voters]]</f>
        <v>9.4210715569938874E-2</v>
      </c>
      <c r="AA2944" s="94">
        <f>Table1[[#This Row],[Total Ballots]]/Table1[[#This Row],[Total Voters]]</f>
        <v>0.10027903732124172</v>
      </c>
    </row>
    <row r="2945" spans="1:27" s="12" customFormat="1" x14ac:dyDescent="0.35">
      <c r="A2945" s="8" t="s">
        <v>42</v>
      </c>
      <c r="B2945" s="17">
        <v>2021</v>
      </c>
      <c r="C2945" s="17" t="s">
        <v>81</v>
      </c>
      <c r="D2945" s="17"/>
      <c r="E2945" s="34"/>
      <c r="F2945" s="34"/>
      <c r="G2945" s="9" t="s">
        <v>64</v>
      </c>
      <c r="H2945" s="132">
        <v>4881.9549999999999</v>
      </c>
      <c r="I2945" s="132">
        <v>4980.9960000000001</v>
      </c>
      <c r="J2945" s="133">
        <v>9862.9510000000009</v>
      </c>
      <c r="K2945" s="10">
        <v>2936</v>
      </c>
      <c r="L2945" s="10">
        <v>2837</v>
      </c>
      <c r="M2945" s="10">
        <v>103</v>
      </c>
      <c r="N2945" s="10">
        <v>5876</v>
      </c>
      <c r="O2945" s="10">
        <v>463</v>
      </c>
      <c r="P2945" s="10">
        <v>388</v>
      </c>
      <c r="Q2945" s="10">
        <v>11</v>
      </c>
      <c r="R2945" s="11">
        <v>862</v>
      </c>
      <c r="S2945" s="94">
        <f>Table1[[#This Row],[Female Voters]]/Table1[[#This Row],[Female Population]]</f>
        <v>0.60139841518408099</v>
      </c>
      <c r="T2945" s="94">
        <f>Table1[[#This Row],[Male Voters]]/Table1[[#This Row],[Male Population]]</f>
        <v>0.56956480189905789</v>
      </c>
      <c r="U2945" s="94">
        <f>Table1[[#This Row],[Total Voters]]/Table1[[#This Row],[Total Population]]</f>
        <v>0.59576489835547186</v>
      </c>
      <c r="V2945" s="94">
        <f>Table1[[#This Row],[Female Ballots]]/Table1[[#This Row],[Female Population]]</f>
        <v>9.4839055255527757E-2</v>
      </c>
      <c r="W2945" s="94">
        <f>Table1[[#This Row],[Male Ballots]]/Table1[[#This Row],[Male Population]]</f>
        <v>7.7896067372870803E-2</v>
      </c>
      <c r="X2945" s="94">
        <f>Table1[[#This Row],[Total Ballots]]/Table1[[#This Row],[Total Population]]</f>
        <v>8.7397777805040294E-2</v>
      </c>
      <c r="Y2945" s="94">
        <f>Table1[[#This Row],[Female Ballots]]/Table1[[#This Row],[Female Voters]]</f>
        <v>0.15769754768392372</v>
      </c>
      <c r="Z2945" s="95">
        <f>Table1[[#This Row],[Male Ballots]]/Table1[[#This Row],[Male Voters]]</f>
        <v>0.13676418752203032</v>
      </c>
      <c r="AA2945" s="94">
        <f>Table1[[#This Row],[Total Ballots]]/Table1[[#This Row],[Total Voters]]</f>
        <v>0.14669843430905377</v>
      </c>
    </row>
    <row r="2946" spans="1:27" s="12" customFormat="1" x14ac:dyDescent="0.35">
      <c r="A2946" s="8" t="s">
        <v>42</v>
      </c>
      <c r="B2946" s="17">
        <v>2021</v>
      </c>
      <c r="C2946" s="17" t="s">
        <v>81</v>
      </c>
      <c r="D2946" s="17"/>
      <c r="E2946" s="34"/>
      <c r="F2946" s="34"/>
      <c r="G2946" s="9" t="s">
        <v>65</v>
      </c>
      <c r="H2946" s="132">
        <v>4648.6749999999993</v>
      </c>
      <c r="I2946" s="132">
        <v>4746.4249999999993</v>
      </c>
      <c r="J2946" s="133">
        <v>9395.0990000000002</v>
      </c>
      <c r="K2946" s="10">
        <v>2711</v>
      </c>
      <c r="L2946" s="10">
        <v>2613</v>
      </c>
      <c r="M2946" s="10">
        <v>80</v>
      </c>
      <c r="N2946" s="10">
        <v>5404</v>
      </c>
      <c r="O2946" s="10">
        <v>570</v>
      </c>
      <c r="P2946" s="10">
        <v>512</v>
      </c>
      <c r="Q2946" s="10">
        <v>9</v>
      </c>
      <c r="R2946" s="11">
        <v>1091</v>
      </c>
      <c r="S2946" s="94">
        <f>Table1[[#This Row],[Female Voters]]/Table1[[#This Row],[Female Population]]</f>
        <v>0.58317692675870014</v>
      </c>
      <c r="T2946" s="94">
        <f>Table1[[#This Row],[Male Voters]]/Table1[[#This Row],[Male Population]]</f>
        <v>0.55051960159488467</v>
      </c>
      <c r="U2946" s="94">
        <f>Table1[[#This Row],[Total Voters]]/Table1[[#This Row],[Total Population]]</f>
        <v>0.57519351312849387</v>
      </c>
      <c r="V2946" s="94">
        <f>Table1[[#This Row],[Female Ballots]]/Table1[[#This Row],[Female Population]]</f>
        <v>0.12261558401049763</v>
      </c>
      <c r="W2946" s="94">
        <f>Table1[[#This Row],[Male Ballots]]/Table1[[#This Row],[Male Population]]</f>
        <v>0.10787066054978223</v>
      </c>
      <c r="X2946" s="94">
        <f>Table1[[#This Row],[Total Ballots]]/Table1[[#This Row],[Total Population]]</f>
        <v>0.11612437505980512</v>
      </c>
      <c r="Y2946" s="94">
        <f>Table1[[#This Row],[Female Ballots]]/Table1[[#This Row],[Female Voters]]</f>
        <v>0.21025451862781261</v>
      </c>
      <c r="Z2946" s="95">
        <f>Table1[[#This Row],[Male Ballots]]/Table1[[#This Row],[Male Voters]]</f>
        <v>0.1959433601224646</v>
      </c>
      <c r="AA2946" s="94">
        <f>Table1[[#This Row],[Total Ballots]]/Table1[[#This Row],[Total Voters]]</f>
        <v>0.20188749074759438</v>
      </c>
    </row>
    <row r="2947" spans="1:27" s="12" customFormat="1" x14ac:dyDescent="0.35">
      <c r="A2947" s="8" t="s">
        <v>42</v>
      </c>
      <c r="B2947" s="17">
        <v>2021</v>
      </c>
      <c r="C2947" s="17" t="s">
        <v>81</v>
      </c>
      <c r="D2947" s="17"/>
      <c r="E2947" s="34"/>
      <c r="F2947" s="34"/>
      <c r="G2947" s="9" t="s">
        <v>66</v>
      </c>
      <c r="H2947" s="132">
        <v>5944.0599999999995</v>
      </c>
      <c r="I2947" s="132">
        <v>5626.75</v>
      </c>
      <c r="J2947" s="133">
        <v>11570.81</v>
      </c>
      <c r="K2947" s="10">
        <v>3248</v>
      </c>
      <c r="L2947" s="10">
        <v>3068</v>
      </c>
      <c r="M2947" s="10">
        <v>104</v>
      </c>
      <c r="N2947" s="10">
        <v>6420</v>
      </c>
      <c r="O2947" s="10">
        <v>1123</v>
      </c>
      <c r="P2947" s="10">
        <v>932</v>
      </c>
      <c r="Q2947" s="10">
        <v>25</v>
      </c>
      <c r="R2947" s="11">
        <v>2080</v>
      </c>
      <c r="S2947" s="94">
        <f>Table1[[#This Row],[Female Voters]]/Table1[[#This Row],[Female Population]]</f>
        <v>0.54642786243745867</v>
      </c>
      <c r="T2947" s="94">
        <f>Table1[[#This Row],[Male Voters]]/Table1[[#This Row],[Male Population]]</f>
        <v>0.54525258808370725</v>
      </c>
      <c r="U2947" s="94">
        <f>Table1[[#This Row],[Total Voters]]/Table1[[#This Row],[Total Population]]</f>
        <v>0.5548444750194671</v>
      </c>
      <c r="V2947" s="94">
        <f>Table1[[#This Row],[Female Ballots]]/Table1[[#This Row],[Female Population]]</f>
        <v>0.1889281063784686</v>
      </c>
      <c r="W2947" s="94">
        <f>Table1[[#This Row],[Male Ballots]]/Table1[[#This Row],[Male Population]]</f>
        <v>0.16563735726662815</v>
      </c>
      <c r="X2947" s="94">
        <f>Table1[[#This Row],[Total Ballots]]/Table1[[#This Row],[Total Population]]</f>
        <v>0.17976269595646285</v>
      </c>
      <c r="Y2947" s="94">
        <f>Table1[[#This Row],[Female Ballots]]/Table1[[#This Row],[Female Voters]]</f>
        <v>0.34575123152709358</v>
      </c>
      <c r="Z2947" s="95">
        <f>Table1[[#This Row],[Male Ballots]]/Table1[[#This Row],[Male Voters]]</f>
        <v>0.30378096479791394</v>
      </c>
      <c r="AA2947" s="94">
        <f>Table1[[#This Row],[Total Ballots]]/Table1[[#This Row],[Total Voters]]</f>
        <v>0.32398753894080995</v>
      </c>
    </row>
    <row r="2948" spans="1:27" s="12" customFormat="1" x14ac:dyDescent="0.35">
      <c r="A2948" s="8" t="s">
        <v>42</v>
      </c>
      <c r="B2948" s="17">
        <v>2021</v>
      </c>
      <c r="C2948" s="17" t="s">
        <v>81</v>
      </c>
      <c r="D2948" s="17"/>
      <c r="E2948" s="34"/>
      <c r="F2948" s="34"/>
      <c r="G2948" s="9" t="s">
        <v>67</v>
      </c>
      <c r="H2948" s="132">
        <v>9558.759</v>
      </c>
      <c r="I2948" s="132">
        <v>8762.4058000000005</v>
      </c>
      <c r="J2948" s="133">
        <v>18321.165000000001</v>
      </c>
      <c r="K2948" s="10">
        <v>5369</v>
      </c>
      <c r="L2948" s="10">
        <v>4845</v>
      </c>
      <c r="M2948" s="10">
        <v>91</v>
      </c>
      <c r="N2948" s="10">
        <v>10305</v>
      </c>
      <c r="O2948" s="10">
        <v>2790</v>
      </c>
      <c r="P2948" s="10">
        <v>2516</v>
      </c>
      <c r="Q2948" s="10">
        <v>39</v>
      </c>
      <c r="R2948" s="11">
        <v>5345</v>
      </c>
      <c r="S2948" s="94">
        <f>Table1[[#This Row],[Female Voters]]/Table1[[#This Row],[Female Population]]</f>
        <v>0.56168379179765904</v>
      </c>
      <c r="T2948" s="94">
        <f>Table1[[#This Row],[Male Voters]]/Table1[[#This Row],[Male Population]]</f>
        <v>0.55293033792157853</v>
      </c>
      <c r="U2948" s="94">
        <f>Table1[[#This Row],[Total Voters]]/Table1[[#This Row],[Total Population]]</f>
        <v>0.56246423194158224</v>
      </c>
      <c r="V2948" s="94">
        <f>Table1[[#This Row],[Female Ballots]]/Table1[[#This Row],[Female Population]]</f>
        <v>0.29187889348397633</v>
      </c>
      <c r="W2948" s="94">
        <f>Table1[[#This Row],[Male Ballots]]/Table1[[#This Row],[Male Population]]</f>
        <v>0.28713575442945133</v>
      </c>
      <c r="X2948" s="94">
        <f>Table1[[#This Row],[Total Ballots]]/Table1[[#This Row],[Total Population]]</f>
        <v>0.29173908973583285</v>
      </c>
      <c r="Y2948" s="94">
        <f>Table1[[#This Row],[Female Ballots]]/Table1[[#This Row],[Female Voters]]</f>
        <v>0.51964984168373995</v>
      </c>
      <c r="Z2948" s="95">
        <f>Table1[[#This Row],[Male Ballots]]/Table1[[#This Row],[Male Voters]]</f>
        <v>0.51929824561403504</v>
      </c>
      <c r="AA2948" s="94">
        <f>Table1[[#This Row],[Total Ballots]]/Table1[[#This Row],[Total Voters]]</f>
        <v>0.51868025230470649</v>
      </c>
    </row>
    <row r="2949" spans="1:27" s="12" customFormat="1" x14ac:dyDescent="0.35">
      <c r="A2949" s="8" t="s">
        <v>27</v>
      </c>
      <c r="B2949" s="17">
        <v>2021</v>
      </c>
      <c r="C2949" s="17" t="s">
        <v>81</v>
      </c>
      <c r="D2949" s="17"/>
      <c r="E2949" s="34"/>
      <c r="F2949" s="34"/>
      <c r="G2949" s="9" t="s">
        <v>79</v>
      </c>
      <c r="H2949" s="132">
        <v>4308.1826700000001</v>
      </c>
      <c r="I2949" s="132">
        <v>4299.5011199999999</v>
      </c>
      <c r="J2949" s="133">
        <v>8607.6837000000014</v>
      </c>
      <c r="K2949" s="10">
        <v>3979</v>
      </c>
      <c r="L2949" s="10">
        <v>3996</v>
      </c>
      <c r="M2949" s="10">
        <v>99</v>
      </c>
      <c r="N2949" s="10">
        <v>8074</v>
      </c>
      <c r="O2949" s="10">
        <v>1128</v>
      </c>
      <c r="P2949" s="10">
        <v>1046</v>
      </c>
      <c r="Q2949" s="10">
        <v>17</v>
      </c>
      <c r="R2949" s="11">
        <v>2191</v>
      </c>
      <c r="S2949" s="94">
        <f>Table1[[#This Row],[Female Voters]]/Table1[[#This Row],[Female Population]]</f>
        <v>0.92359129238129545</v>
      </c>
      <c r="T2949" s="94">
        <f>Table1[[#This Row],[Male Voters]]/Table1[[#This Row],[Male Population]]</f>
        <v>0.92941015445066333</v>
      </c>
      <c r="U2949" s="94">
        <f>Table1[[#This Row],[Total Voters]]/Table1[[#This Row],[Total Population]]</f>
        <v>0.93799915068905226</v>
      </c>
      <c r="V2949" s="94">
        <f>Table1[[#This Row],[Female Ballots]]/Table1[[#This Row],[Female Population]]</f>
        <v>0.26182733797589874</v>
      </c>
      <c r="W2949" s="94">
        <f>Table1[[#This Row],[Male Ballots]]/Table1[[#This Row],[Male Population]]</f>
        <v>0.24328403942827675</v>
      </c>
      <c r="X2949" s="94">
        <f>Table1[[#This Row],[Total Ballots]]/Table1[[#This Row],[Total Population]]</f>
        <v>0.25454002218970939</v>
      </c>
      <c r="Y2949" s="94">
        <f>Table1[[#This Row],[Female Ballots]]/Table1[[#This Row],[Female Voters]]</f>
        <v>0.2834883136466449</v>
      </c>
      <c r="Z2949" s="95">
        <f>Table1[[#This Row],[Male Ballots]]/Table1[[#This Row],[Male Voters]]</f>
        <v>0.26176176176176175</v>
      </c>
      <c r="AA2949" s="94">
        <f>Table1[[#This Row],[Total Ballots]]/Table1[[#This Row],[Total Voters]]</f>
        <v>0.27136487490710925</v>
      </c>
    </row>
    <row r="2950" spans="1:27" s="12" customFormat="1" x14ac:dyDescent="0.35">
      <c r="A2950" s="8" t="s">
        <v>27</v>
      </c>
      <c r="B2950" s="17">
        <v>2021</v>
      </c>
      <c r="C2950" s="17" t="s">
        <v>81</v>
      </c>
      <c r="D2950" s="17"/>
      <c r="E2950" s="34"/>
      <c r="F2950" s="34"/>
      <c r="G2950" s="9" t="s">
        <v>62</v>
      </c>
      <c r="H2950" s="132">
        <v>339.20907</v>
      </c>
      <c r="I2950" s="132">
        <v>333.53352000000001</v>
      </c>
      <c r="J2950" s="133">
        <v>672.74249999999995</v>
      </c>
      <c r="K2950" s="10">
        <v>297</v>
      </c>
      <c r="L2950" s="10">
        <v>311</v>
      </c>
      <c r="M2950" s="10">
        <v>12</v>
      </c>
      <c r="N2950" s="10">
        <v>620</v>
      </c>
      <c r="O2950" s="10">
        <v>28</v>
      </c>
      <c r="P2950" s="10">
        <v>28</v>
      </c>
      <c r="Q2950" s="10"/>
      <c r="R2950" s="11">
        <v>56</v>
      </c>
      <c r="S2950" s="94">
        <f>Table1[[#This Row],[Female Voters]]/Table1[[#This Row],[Female Population]]</f>
        <v>0.87556621053794348</v>
      </c>
      <c r="T2950" s="94">
        <f>Table1[[#This Row],[Male Voters]]/Table1[[#This Row],[Male Population]]</f>
        <v>0.93244001382529706</v>
      </c>
      <c r="U2950" s="94">
        <f>Table1[[#This Row],[Total Voters]]/Table1[[#This Row],[Total Population]]</f>
        <v>0.92160076106385436</v>
      </c>
      <c r="V2950" s="94">
        <f>Table1[[#This Row],[Female Ballots]]/Table1[[#This Row],[Female Population]]</f>
        <v>8.254496260963777E-2</v>
      </c>
      <c r="W2950" s="94">
        <f>Table1[[#This Row],[Male Ballots]]/Table1[[#This Row],[Male Population]]</f>
        <v>8.3949583238290409E-2</v>
      </c>
      <c r="X2950" s="94">
        <f>Table1[[#This Row],[Total Ballots]]/Table1[[#This Row],[Total Population]]</f>
        <v>8.324135906383201E-2</v>
      </c>
      <c r="Y2950" s="94">
        <f>Table1[[#This Row],[Female Ballots]]/Table1[[#This Row],[Female Voters]]</f>
        <v>9.4276094276094277E-2</v>
      </c>
      <c r="Z2950" s="95">
        <f>Table1[[#This Row],[Male Ballots]]/Table1[[#This Row],[Male Voters]]</f>
        <v>9.0032154340836015E-2</v>
      </c>
      <c r="AA2950" s="94">
        <f>Table1[[#This Row],[Total Ballots]]/Table1[[#This Row],[Total Voters]]</f>
        <v>9.0322580645161285E-2</v>
      </c>
    </row>
    <row r="2951" spans="1:27" s="12" customFormat="1" x14ac:dyDescent="0.35">
      <c r="A2951" s="8" t="s">
        <v>27</v>
      </c>
      <c r="B2951" s="17">
        <v>2021</v>
      </c>
      <c r="C2951" s="17" t="s">
        <v>81</v>
      </c>
      <c r="D2951" s="17"/>
      <c r="E2951" s="34"/>
      <c r="F2951" s="34"/>
      <c r="G2951" s="9" t="s">
        <v>63</v>
      </c>
      <c r="H2951" s="132">
        <v>456.49680000000001</v>
      </c>
      <c r="I2951" s="132">
        <v>456.59440000000001</v>
      </c>
      <c r="J2951" s="133">
        <v>913.09120000000007</v>
      </c>
      <c r="K2951" s="10">
        <v>425</v>
      </c>
      <c r="L2951" s="10">
        <v>411</v>
      </c>
      <c r="M2951" s="10">
        <v>7</v>
      </c>
      <c r="N2951" s="10">
        <v>843</v>
      </c>
      <c r="O2951" s="10">
        <v>29</v>
      </c>
      <c r="P2951" s="10">
        <v>22</v>
      </c>
      <c r="Q2951" s="10"/>
      <c r="R2951" s="11">
        <v>51</v>
      </c>
      <c r="S2951" s="94">
        <f>Table1[[#This Row],[Female Voters]]/Table1[[#This Row],[Female Population]]</f>
        <v>0.93100324032939552</v>
      </c>
      <c r="T2951" s="94">
        <f>Table1[[#This Row],[Male Voters]]/Table1[[#This Row],[Male Population]]</f>
        <v>0.9001424458994679</v>
      </c>
      <c r="U2951" s="94">
        <f>Table1[[#This Row],[Total Voters]]/Table1[[#This Row],[Total Population]]</f>
        <v>0.92323745974115179</v>
      </c>
      <c r="V2951" s="94">
        <f>Table1[[#This Row],[Female Ballots]]/Table1[[#This Row],[Female Population]]</f>
        <v>6.3527279928358757E-2</v>
      </c>
      <c r="W2951" s="94">
        <f>Table1[[#This Row],[Male Ballots]]/Table1[[#This Row],[Male Population]]</f>
        <v>4.8182807323085872E-2</v>
      </c>
      <c r="X2951" s="94">
        <f>Table1[[#This Row],[Total Ballots]]/Table1[[#This Row],[Total Population]]</f>
        <v>5.5854223543059002E-2</v>
      </c>
      <c r="Y2951" s="94">
        <f>Table1[[#This Row],[Female Ballots]]/Table1[[#This Row],[Female Voters]]</f>
        <v>6.8235294117647061E-2</v>
      </c>
      <c r="Z2951" s="95">
        <f>Table1[[#This Row],[Male Ballots]]/Table1[[#This Row],[Male Voters]]</f>
        <v>5.3527980535279802E-2</v>
      </c>
      <c r="AA2951" s="94">
        <f>Table1[[#This Row],[Total Ballots]]/Table1[[#This Row],[Total Voters]]</f>
        <v>6.0498220640569395E-2</v>
      </c>
    </row>
    <row r="2952" spans="1:27" s="12" customFormat="1" x14ac:dyDescent="0.35">
      <c r="A2952" s="8" t="s">
        <v>27</v>
      </c>
      <c r="B2952" s="17">
        <v>2021</v>
      </c>
      <c r="C2952" s="17" t="s">
        <v>81</v>
      </c>
      <c r="D2952" s="17"/>
      <c r="E2952" s="34"/>
      <c r="F2952" s="34"/>
      <c r="G2952" s="9" t="s">
        <v>64</v>
      </c>
      <c r="H2952" s="132">
        <v>600.32780000000002</v>
      </c>
      <c r="I2952" s="132">
        <v>578.58709999999996</v>
      </c>
      <c r="J2952" s="133">
        <v>1178.9149</v>
      </c>
      <c r="K2952" s="10">
        <v>528</v>
      </c>
      <c r="L2952" s="10">
        <v>542</v>
      </c>
      <c r="M2952" s="10">
        <v>23</v>
      </c>
      <c r="N2952" s="10">
        <v>1093</v>
      </c>
      <c r="O2952" s="10">
        <v>61</v>
      </c>
      <c r="P2952" s="10">
        <v>64</v>
      </c>
      <c r="Q2952" s="10">
        <v>2</v>
      </c>
      <c r="R2952" s="11">
        <v>127</v>
      </c>
      <c r="S2952" s="94">
        <f>Table1[[#This Row],[Female Voters]]/Table1[[#This Row],[Female Population]]</f>
        <v>0.87951948918574152</v>
      </c>
      <c r="T2952" s="94">
        <f>Table1[[#This Row],[Male Voters]]/Table1[[#This Row],[Male Population]]</f>
        <v>0.93676474985356573</v>
      </c>
      <c r="U2952" s="94">
        <f>Table1[[#This Row],[Total Voters]]/Table1[[#This Row],[Total Population]]</f>
        <v>0.92712374743927661</v>
      </c>
      <c r="V2952" s="94">
        <f>Table1[[#This Row],[Female Ballots]]/Table1[[#This Row],[Female Population]]</f>
        <v>0.10161115310668604</v>
      </c>
      <c r="W2952" s="94">
        <f>Table1[[#This Row],[Male Ballots]]/Table1[[#This Row],[Male Population]]</f>
        <v>0.1106142878055871</v>
      </c>
      <c r="X2952" s="94">
        <f>Table1[[#This Row],[Total Ballots]]/Table1[[#This Row],[Total Population]]</f>
        <v>0.10772618108397816</v>
      </c>
      <c r="Y2952" s="94">
        <f>Table1[[#This Row],[Female Ballots]]/Table1[[#This Row],[Female Voters]]</f>
        <v>0.11553030303030302</v>
      </c>
      <c r="Z2952" s="95">
        <f>Table1[[#This Row],[Male Ballots]]/Table1[[#This Row],[Male Voters]]</f>
        <v>0.11808118081180811</v>
      </c>
      <c r="AA2952" s="94">
        <f>Table1[[#This Row],[Total Ballots]]/Table1[[#This Row],[Total Voters]]</f>
        <v>0.1161939615736505</v>
      </c>
    </row>
    <row r="2953" spans="1:27" s="12" customFormat="1" x14ac:dyDescent="0.35">
      <c r="A2953" s="8" t="s">
        <v>27</v>
      </c>
      <c r="B2953" s="17">
        <v>2021</v>
      </c>
      <c r="C2953" s="17" t="s">
        <v>81</v>
      </c>
      <c r="D2953" s="17"/>
      <c r="E2953" s="34"/>
      <c r="F2953" s="34"/>
      <c r="G2953" s="9" t="s">
        <v>65</v>
      </c>
      <c r="H2953" s="132">
        <v>563.97479999999996</v>
      </c>
      <c r="I2953" s="132">
        <v>572.47329999999999</v>
      </c>
      <c r="J2953" s="133">
        <v>1136.4481000000001</v>
      </c>
      <c r="K2953" s="10">
        <v>568</v>
      </c>
      <c r="L2953" s="10">
        <v>551</v>
      </c>
      <c r="M2953" s="10">
        <v>18</v>
      </c>
      <c r="N2953" s="10">
        <v>1137</v>
      </c>
      <c r="O2953" s="10">
        <v>101</v>
      </c>
      <c r="P2953" s="10">
        <v>83</v>
      </c>
      <c r="Q2953" s="10">
        <v>4</v>
      </c>
      <c r="R2953" s="11">
        <v>188</v>
      </c>
      <c r="S2953" s="94">
        <f>Table1[[#This Row],[Female Voters]]/Table1[[#This Row],[Female Population]]</f>
        <v>1.0071371983287196</v>
      </c>
      <c r="T2953" s="94">
        <f>Table1[[#This Row],[Male Voters]]/Table1[[#This Row],[Male Population]]</f>
        <v>0.96249030304120731</v>
      </c>
      <c r="U2953" s="94">
        <f>Table1[[#This Row],[Total Voters]]/Table1[[#This Row],[Total Population]]</f>
        <v>1.0004856359036545</v>
      </c>
      <c r="V2953" s="94">
        <f>Table1[[#This Row],[Female Ballots]]/Table1[[#This Row],[Female Population]]</f>
        <v>0.17908601590000123</v>
      </c>
      <c r="W2953" s="94">
        <f>Table1[[#This Row],[Male Ballots]]/Table1[[#This Row],[Male Population]]</f>
        <v>0.14498492768134338</v>
      </c>
      <c r="X2953" s="94">
        <f>Table1[[#This Row],[Total Ballots]]/Table1[[#This Row],[Total Population]]</f>
        <v>0.16542770408961041</v>
      </c>
      <c r="Y2953" s="94">
        <f>Table1[[#This Row],[Female Ballots]]/Table1[[#This Row],[Female Voters]]</f>
        <v>0.17781690140845072</v>
      </c>
      <c r="Z2953" s="95">
        <f>Table1[[#This Row],[Male Ballots]]/Table1[[#This Row],[Male Voters]]</f>
        <v>0.15063520871143377</v>
      </c>
      <c r="AA2953" s="94">
        <f>Table1[[#This Row],[Total Ballots]]/Table1[[#This Row],[Total Voters]]</f>
        <v>0.16534740545294635</v>
      </c>
    </row>
    <row r="2954" spans="1:27" s="12" customFormat="1" x14ac:dyDescent="0.35">
      <c r="A2954" s="8" t="s">
        <v>27</v>
      </c>
      <c r="B2954" s="17">
        <v>2021</v>
      </c>
      <c r="C2954" s="17" t="s">
        <v>81</v>
      </c>
      <c r="D2954" s="17"/>
      <c r="E2954" s="34"/>
      <c r="F2954" s="34"/>
      <c r="G2954" s="9" t="s">
        <v>66</v>
      </c>
      <c r="H2954" s="132">
        <v>846.19800000000009</v>
      </c>
      <c r="I2954" s="132">
        <v>846.25080000000003</v>
      </c>
      <c r="J2954" s="133">
        <v>1692.4488000000001</v>
      </c>
      <c r="K2954" s="10">
        <v>790</v>
      </c>
      <c r="L2954" s="10">
        <v>769</v>
      </c>
      <c r="M2954" s="10">
        <v>16</v>
      </c>
      <c r="N2954" s="10">
        <v>1575</v>
      </c>
      <c r="O2954" s="10">
        <v>249</v>
      </c>
      <c r="P2954" s="10">
        <v>218</v>
      </c>
      <c r="Q2954" s="10">
        <v>5</v>
      </c>
      <c r="R2954" s="11">
        <v>472</v>
      </c>
      <c r="S2954" s="94">
        <f>Table1[[#This Row],[Female Voters]]/Table1[[#This Row],[Female Population]]</f>
        <v>0.93358764733549349</v>
      </c>
      <c r="T2954" s="94">
        <f>Table1[[#This Row],[Male Voters]]/Table1[[#This Row],[Male Population]]</f>
        <v>0.90871405970901298</v>
      </c>
      <c r="U2954" s="94">
        <f>Table1[[#This Row],[Total Voters]]/Table1[[#This Row],[Total Population]]</f>
        <v>0.93060422270972087</v>
      </c>
      <c r="V2954" s="94">
        <f>Table1[[#This Row],[Female Ballots]]/Table1[[#This Row],[Female Population]]</f>
        <v>0.29425737238802263</v>
      </c>
      <c r="W2954" s="94">
        <f>Table1[[#This Row],[Male Ballots]]/Table1[[#This Row],[Male Population]]</f>
        <v>0.25760684657550692</v>
      </c>
      <c r="X2954" s="94">
        <f>Table1[[#This Row],[Total Ballots]]/Table1[[#This Row],[Total Population]]</f>
        <v>0.27888583690094493</v>
      </c>
      <c r="Y2954" s="94">
        <f>Table1[[#This Row],[Female Ballots]]/Table1[[#This Row],[Female Voters]]</f>
        <v>0.31518987341772153</v>
      </c>
      <c r="Z2954" s="95">
        <f>Table1[[#This Row],[Male Ballots]]/Table1[[#This Row],[Male Voters]]</f>
        <v>0.28348504551365411</v>
      </c>
      <c r="AA2954" s="94">
        <f>Table1[[#This Row],[Total Ballots]]/Table1[[#This Row],[Total Voters]]</f>
        <v>0.29968253968253966</v>
      </c>
    </row>
    <row r="2955" spans="1:27" s="12" customFormat="1" x14ac:dyDescent="0.35">
      <c r="A2955" s="8" t="s">
        <v>27</v>
      </c>
      <c r="B2955" s="17">
        <v>2021</v>
      </c>
      <c r="C2955" s="17" t="s">
        <v>81</v>
      </c>
      <c r="D2955" s="17"/>
      <c r="E2955" s="34"/>
      <c r="F2955" s="34"/>
      <c r="G2955" s="9" t="s">
        <v>67</v>
      </c>
      <c r="H2955" s="132">
        <v>1501.9762000000001</v>
      </c>
      <c r="I2955" s="132">
        <v>1512.0619999999999</v>
      </c>
      <c r="J2955" s="133">
        <v>3014.0382</v>
      </c>
      <c r="K2955" s="10">
        <v>1371</v>
      </c>
      <c r="L2955" s="10">
        <v>1412</v>
      </c>
      <c r="M2955" s="10">
        <v>23</v>
      </c>
      <c r="N2955" s="10">
        <v>2806</v>
      </c>
      <c r="O2955" s="10">
        <v>660</v>
      </c>
      <c r="P2955" s="10">
        <v>631</v>
      </c>
      <c r="Q2955" s="10">
        <v>6</v>
      </c>
      <c r="R2955" s="11">
        <v>1297</v>
      </c>
      <c r="S2955" s="94">
        <f>Table1[[#This Row],[Female Voters]]/Table1[[#This Row],[Female Population]]</f>
        <v>0.91279741982595997</v>
      </c>
      <c r="T2955" s="94">
        <f>Table1[[#This Row],[Male Voters]]/Table1[[#This Row],[Male Population]]</f>
        <v>0.93382414213173803</v>
      </c>
      <c r="U2955" s="94">
        <f>Table1[[#This Row],[Total Voters]]/Table1[[#This Row],[Total Population]]</f>
        <v>0.93097691993419329</v>
      </c>
      <c r="V2955" s="94">
        <f>Table1[[#This Row],[Female Ballots]]/Table1[[#This Row],[Female Population]]</f>
        <v>0.4394210773779238</v>
      </c>
      <c r="W2955" s="94">
        <f>Table1[[#This Row],[Male Ballots]]/Table1[[#This Row],[Male Population]]</f>
        <v>0.41731093037190276</v>
      </c>
      <c r="X2955" s="94">
        <f>Table1[[#This Row],[Total Ballots]]/Table1[[#This Row],[Total Population]]</f>
        <v>0.4303196953509083</v>
      </c>
      <c r="Y2955" s="94">
        <f>Table1[[#This Row],[Female Ballots]]/Table1[[#This Row],[Female Voters]]</f>
        <v>0.48140043763676149</v>
      </c>
      <c r="Z2955" s="95">
        <f>Table1[[#This Row],[Male Ballots]]/Table1[[#This Row],[Male Voters]]</f>
        <v>0.44688385269121811</v>
      </c>
      <c r="AA2955" s="94">
        <f>Table1[[#This Row],[Total Ballots]]/Table1[[#This Row],[Total Voters]]</f>
        <v>0.46222380612972203</v>
      </c>
    </row>
    <row r="2956" spans="1:27" s="12" customFormat="1" x14ac:dyDescent="0.35">
      <c r="A2956" s="8" t="s">
        <v>41</v>
      </c>
      <c r="B2956" s="17">
        <v>2021</v>
      </c>
      <c r="C2956" s="17" t="s">
        <v>81</v>
      </c>
      <c r="D2956" s="17"/>
      <c r="E2956" s="34"/>
      <c r="F2956" s="34"/>
      <c r="G2956" s="9" t="s">
        <v>79</v>
      </c>
      <c r="H2956" s="132">
        <v>26084.558100000002</v>
      </c>
      <c r="I2956" s="132">
        <v>27223.462499999998</v>
      </c>
      <c r="J2956" s="133">
        <v>53308.020399999994</v>
      </c>
      <c r="K2956" s="10">
        <v>7124</v>
      </c>
      <c r="L2956" s="10">
        <v>6480</v>
      </c>
      <c r="M2956" s="10">
        <v>148</v>
      </c>
      <c r="N2956" s="10">
        <v>13752</v>
      </c>
      <c r="O2956" s="10">
        <v>1676</v>
      </c>
      <c r="P2956" s="10">
        <v>1378</v>
      </c>
      <c r="Q2956" s="10">
        <v>25</v>
      </c>
      <c r="R2956" s="11">
        <v>3079</v>
      </c>
      <c r="S2956" s="94">
        <f>Table1[[#This Row],[Female Voters]]/Table1[[#This Row],[Female Population]]</f>
        <v>0.27311177642683543</v>
      </c>
      <c r="T2956" s="94">
        <f>Table1[[#This Row],[Male Voters]]/Table1[[#This Row],[Male Population]]</f>
        <v>0.23802997138956886</v>
      </c>
      <c r="U2956" s="94">
        <f>Table1[[#This Row],[Total Voters]]/Table1[[#This Row],[Total Population]]</f>
        <v>0.25797243823370342</v>
      </c>
      <c r="V2956" s="94">
        <f>Table1[[#This Row],[Female Ballots]]/Table1[[#This Row],[Female Population]]</f>
        <v>6.4252574016195427E-2</v>
      </c>
      <c r="W2956" s="94">
        <f>Table1[[#This Row],[Male Ballots]]/Table1[[#This Row],[Male Population]]</f>
        <v>5.0618101940559546E-2</v>
      </c>
      <c r="X2956" s="94">
        <f>Table1[[#This Row],[Total Ballots]]/Table1[[#This Row],[Total Population]]</f>
        <v>5.775866327236568E-2</v>
      </c>
      <c r="Y2956" s="94">
        <f>Table1[[#This Row],[Female Ballots]]/Table1[[#This Row],[Female Voters]]</f>
        <v>0.23526108927568781</v>
      </c>
      <c r="Z2956" s="95">
        <f>Table1[[#This Row],[Male Ballots]]/Table1[[#This Row],[Male Voters]]</f>
        <v>0.21265432098765433</v>
      </c>
      <c r="AA2956" s="94">
        <f>Table1[[#This Row],[Total Ballots]]/Table1[[#This Row],[Total Voters]]</f>
        <v>0.22389470622454916</v>
      </c>
    </row>
    <row r="2957" spans="1:27" s="12" customFormat="1" x14ac:dyDescent="0.35">
      <c r="A2957" s="8" t="s">
        <v>41</v>
      </c>
      <c r="B2957" s="17">
        <v>2021</v>
      </c>
      <c r="C2957" s="17" t="s">
        <v>81</v>
      </c>
      <c r="D2957" s="17"/>
      <c r="E2957" s="34"/>
      <c r="F2957" s="34"/>
      <c r="G2957" s="9" t="s">
        <v>62</v>
      </c>
      <c r="H2957" s="132">
        <v>2057.1582000000003</v>
      </c>
      <c r="I2957" s="132">
        <v>2459.7651999999998</v>
      </c>
      <c r="J2957" s="133">
        <v>4516.9233999999997</v>
      </c>
      <c r="K2957" s="10">
        <v>497</v>
      </c>
      <c r="L2957" s="10">
        <v>506</v>
      </c>
      <c r="M2957" s="10">
        <v>14</v>
      </c>
      <c r="N2957" s="10">
        <v>1017</v>
      </c>
      <c r="O2957" s="10">
        <v>31</v>
      </c>
      <c r="P2957" s="10">
        <v>39</v>
      </c>
      <c r="Q2957" s="10">
        <v>1</v>
      </c>
      <c r="R2957" s="11">
        <v>71</v>
      </c>
      <c r="S2957" s="94">
        <f>Table1[[#This Row],[Female Voters]]/Table1[[#This Row],[Female Population]]</f>
        <v>0.24159542032304562</v>
      </c>
      <c r="T2957" s="94">
        <f>Table1[[#This Row],[Male Voters]]/Table1[[#This Row],[Male Population]]</f>
        <v>0.20571069141070863</v>
      </c>
      <c r="U2957" s="94">
        <f>Table1[[#This Row],[Total Voters]]/Table1[[#This Row],[Total Population]]</f>
        <v>0.22515325365048255</v>
      </c>
      <c r="V2957" s="94">
        <f>Table1[[#This Row],[Female Ballots]]/Table1[[#This Row],[Female Population]]</f>
        <v>1.5069332052342885E-2</v>
      </c>
      <c r="W2957" s="94">
        <f>Table1[[#This Row],[Male Ballots]]/Table1[[#This Row],[Male Population]]</f>
        <v>1.585517186762379E-2</v>
      </c>
      <c r="X2957" s="94">
        <f>Table1[[#This Row],[Total Ballots]]/Table1[[#This Row],[Total Population]]</f>
        <v>1.5718663725844899E-2</v>
      </c>
      <c r="Y2957" s="94">
        <f>Table1[[#This Row],[Female Ballots]]/Table1[[#This Row],[Female Voters]]</f>
        <v>6.2374245472837021E-2</v>
      </c>
      <c r="Z2957" s="95">
        <f>Table1[[#This Row],[Male Ballots]]/Table1[[#This Row],[Male Voters]]</f>
        <v>7.7075098814229248E-2</v>
      </c>
      <c r="AA2957" s="94">
        <f>Table1[[#This Row],[Total Ballots]]/Table1[[#This Row],[Total Voters]]</f>
        <v>6.9813176007866268E-2</v>
      </c>
    </row>
    <row r="2958" spans="1:27" s="12" customFormat="1" x14ac:dyDescent="0.35">
      <c r="A2958" s="8" t="s">
        <v>41</v>
      </c>
      <c r="B2958" s="17">
        <v>2021</v>
      </c>
      <c r="C2958" s="17" t="s">
        <v>81</v>
      </c>
      <c r="D2958" s="17"/>
      <c r="E2958" s="34"/>
      <c r="F2958" s="34"/>
      <c r="G2958" s="9" t="s">
        <v>63</v>
      </c>
      <c r="H2958" s="132">
        <v>3453.279</v>
      </c>
      <c r="I2958" s="132">
        <v>4062.4090000000001</v>
      </c>
      <c r="J2958" s="133">
        <v>7515.6880000000001</v>
      </c>
      <c r="K2958" s="10">
        <v>966</v>
      </c>
      <c r="L2958" s="10">
        <v>941</v>
      </c>
      <c r="M2958" s="10">
        <v>32</v>
      </c>
      <c r="N2958" s="10">
        <v>1939</v>
      </c>
      <c r="O2958" s="10">
        <v>67</v>
      </c>
      <c r="P2958" s="10">
        <v>49</v>
      </c>
      <c r="Q2958" s="10">
        <v>1</v>
      </c>
      <c r="R2958" s="11">
        <v>117</v>
      </c>
      <c r="S2958" s="94">
        <f>Table1[[#This Row],[Female Voters]]/Table1[[#This Row],[Female Population]]</f>
        <v>0.27973413095206034</v>
      </c>
      <c r="T2958" s="94">
        <f>Table1[[#This Row],[Male Voters]]/Table1[[#This Row],[Male Population]]</f>
        <v>0.23163595787622565</v>
      </c>
      <c r="U2958" s="94">
        <f>Table1[[#This Row],[Total Voters]]/Table1[[#This Row],[Total Population]]</f>
        <v>0.25799367935443834</v>
      </c>
      <c r="V2958" s="94">
        <f>Table1[[#This Row],[Female Ballots]]/Table1[[#This Row],[Female Population]]</f>
        <v>1.9401849662306462E-2</v>
      </c>
      <c r="W2958" s="94">
        <f>Table1[[#This Row],[Male Ballots]]/Table1[[#This Row],[Male Population]]</f>
        <v>1.2061808646052132E-2</v>
      </c>
      <c r="X2958" s="94">
        <f>Table1[[#This Row],[Total Ballots]]/Table1[[#This Row],[Total Population]]</f>
        <v>1.5567437072959921E-2</v>
      </c>
      <c r="Y2958" s="94">
        <f>Table1[[#This Row],[Female Ballots]]/Table1[[#This Row],[Female Voters]]</f>
        <v>6.9358178053830224E-2</v>
      </c>
      <c r="Z2958" s="95">
        <f>Table1[[#This Row],[Male Ballots]]/Table1[[#This Row],[Male Voters]]</f>
        <v>5.2072263549415514E-2</v>
      </c>
      <c r="AA2958" s="94">
        <f>Table1[[#This Row],[Total Ballots]]/Table1[[#This Row],[Total Voters]]</f>
        <v>6.0340381640020632E-2</v>
      </c>
    </row>
    <row r="2959" spans="1:27" s="12" customFormat="1" x14ac:dyDescent="0.35">
      <c r="A2959" s="8" t="s">
        <v>41</v>
      </c>
      <c r="B2959" s="17">
        <v>2021</v>
      </c>
      <c r="C2959" s="17" t="s">
        <v>81</v>
      </c>
      <c r="D2959" s="17"/>
      <c r="E2959" s="34"/>
      <c r="F2959" s="34"/>
      <c r="G2959" s="9" t="s">
        <v>64</v>
      </c>
      <c r="H2959" s="132">
        <v>3619.7579999999998</v>
      </c>
      <c r="I2959" s="132">
        <v>4019.5169999999998</v>
      </c>
      <c r="J2959" s="133">
        <v>7639.2749999999996</v>
      </c>
      <c r="K2959" s="10">
        <v>992</v>
      </c>
      <c r="L2959" s="10">
        <v>888</v>
      </c>
      <c r="M2959" s="10">
        <v>32</v>
      </c>
      <c r="N2959" s="10">
        <v>1912</v>
      </c>
      <c r="O2959" s="10">
        <v>111</v>
      </c>
      <c r="P2959" s="10">
        <v>88</v>
      </c>
      <c r="Q2959" s="10">
        <v>4</v>
      </c>
      <c r="R2959" s="11">
        <v>203</v>
      </c>
      <c r="S2959" s="94">
        <f>Table1[[#This Row],[Female Voters]]/Table1[[#This Row],[Female Population]]</f>
        <v>0.2740514697391373</v>
      </c>
      <c r="T2959" s="94">
        <f>Table1[[#This Row],[Male Voters]]/Table1[[#This Row],[Male Population]]</f>
        <v>0.22092206600942352</v>
      </c>
      <c r="U2959" s="94">
        <f>Table1[[#This Row],[Total Voters]]/Table1[[#This Row],[Total Population]]</f>
        <v>0.25028553102225015</v>
      </c>
      <c r="V2959" s="94">
        <f>Table1[[#This Row],[Female Ballots]]/Table1[[#This Row],[Female Population]]</f>
        <v>3.0665033408310723E-2</v>
      </c>
      <c r="W2959" s="94">
        <f>Table1[[#This Row],[Male Ballots]]/Table1[[#This Row],[Male Population]]</f>
        <v>2.1893177712645574E-2</v>
      </c>
      <c r="X2959" s="94">
        <f>Table1[[#This Row],[Total Ballots]]/Table1[[#This Row],[Total Population]]</f>
        <v>2.6573202299956477E-2</v>
      </c>
      <c r="Y2959" s="94">
        <f>Table1[[#This Row],[Female Ballots]]/Table1[[#This Row],[Female Voters]]</f>
        <v>0.11189516129032258</v>
      </c>
      <c r="Z2959" s="95">
        <f>Table1[[#This Row],[Male Ballots]]/Table1[[#This Row],[Male Voters]]</f>
        <v>9.90990990990991E-2</v>
      </c>
      <c r="AA2959" s="94">
        <f>Table1[[#This Row],[Total Ballots]]/Table1[[#This Row],[Total Voters]]</f>
        <v>0.10617154811715482</v>
      </c>
    </row>
    <row r="2960" spans="1:27" s="12" customFormat="1" x14ac:dyDescent="0.35">
      <c r="A2960" s="8" t="s">
        <v>41</v>
      </c>
      <c r="B2960" s="17">
        <v>2021</v>
      </c>
      <c r="C2960" s="17" t="s">
        <v>81</v>
      </c>
      <c r="D2960" s="17"/>
      <c r="E2960" s="34"/>
      <c r="F2960" s="34"/>
      <c r="G2960" s="9" t="s">
        <v>65</v>
      </c>
      <c r="H2960" s="132">
        <v>3464.134</v>
      </c>
      <c r="I2960" s="132">
        <v>3742.777</v>
      </c>
      <c r="J2960" s="133">
        <v>7206.9110000000001</v>
      </c>
      <c r="K2960" s="10">
        <v>951</v>
      </c>
      <c r="L2960" s="10">
        <v>851</v>
      </c>
      <c r="M2960" s="10">
        <v>18</v>
      </c>
      <c r="N2960" s="10">
        <v>1820</v>
      </c>
      <c r="O2960" s="10">
        <v>153</v>
      </c>
      <c r="P2960" s="10">
        <v>118</v>
      </c>
      <c r="Q2960" s="10">
        <v>6</v>
      </c>
      <c r="R2960" s="11">
        <v>277</v>
      </c>
      <c r="S2960" s="94">
        <f>Table1[[#This Row],[Female Voters]]/Table1[[#This Row],[Female Population]]</f>
        <v>0.27452748652332731</v>
      </c>
      <c r="T2960" s="94">
        <f>Table1[[#This Row],[Male Voters]]/Table1[[#This Row],[Male Population]]</f>
        <v>0.22737128073620202</v>
      </c>
      <c r="U2960" s="94">
        <f>Table1[[#This Row],[Total Voters]]/Table1[[#This Row],[Total Population]]</f>
        <v>0.25253537888840311</v>
      </c>
      <c r="V2960" s="94">
        <f>Table1[[#This Row],[Female Ballots]]/Table1[[#This Row],[Female Population]]</f>
        <v>4.4166882689872851E-2</v>
      </c>
      <c r="W2960" s="94">
        <f>Table1[[#This Row],[Male Ballots]]/Table1[[#This Row],[Male Population]]</f>
        <v>3.1527392628521549E-2</v>
      </c>
      <c r="X2960" s="94">
        <f>Table1[[#This Row],[Total Ballots]]/Table1[[#This Row],[Total Population]]</f>
        <v>3.8435329644004208E-2</v>
      </c>
      <c r="Y2960" s="94">
        <f>Table1[[#This Row],[Female Ballots]]/Table1[[#This Row],[Female Voters]]</f>
        <v>0.16088328075709779</v>
      </c>
      <c r="Z2960" s="95">
        <f>Table1[[#This Row],[Male Ballots]]/Table1[[#This Row],[Male Voters]]</f>
        <v>0.13866039952996476</v>
      </c>
      <c r="AA2960" s="94">
        <f>Table1[[#This Row],[Total Ballots]]/Table1[[#This Row],[Total Voters]]</f>
        <v>0.15219780219780218</v>
      </c>
    </row>
    <row r="2961" spans="1:27" s="12" customFormat="1" x14ac:dyDescent="0.35">
      <c r="A2961" s="14" t="s">
        <v>41</v>
      </c>
      <c r="B2961" s="18">
        <v>2021</v>
      </c>
      <c r="C2961" s="17" t="s">
        <v>81</v>
      </c>
      <c r="D2961" s="18"/>
      <c r="E2961" s="34"/>
      <c r="F2961" s="34"/>
      <c r="G2961" s="9" t="s">
        <v>66</v>
      </c>
      <c r="H2961" s="132">
        <v>5125.1440000000002</v>
      </c>
      <c r="I2961" s="132">
        <v>4957.1499999999996</v>
      </c>
      <c r="J2961" s="133">
        <v>10082.294</v>
      </c>
      <c r="K2961" s="15">
        <v>1330</v>
      </c>
      <c r="L2961" s="15">
        <v>1216</v>
      </c>
      <c r="M2961" s="15">
        <v>29</v>
      </c>
      <c r="N2961" s="15">
        <v>2575</v>
      </c>
      <c r="O2961" s="15">
        <v>325</v>
      </c>
      <c r="P2961" s="15">
        <v>265</v>
      </c>
      <c r="Q2961" s="15">
        <v>7</v>
      </c>
      <c r="R2961" s="15">
        <v>597</v>
      </c>
      <c r="S2961" s="94">
        <f>Table1[[#This Row],[Female Voters]]/Table1[[#This Row],[Female Population]]</f>
        <v>0.25950490366709694</v>
      </c>
      <c r="T2961" s="94">
        <f>Table1[[#This Row],[Male Voters]]/Table1[[#This Row],[Male Population]]</f>
        <v>0.24530224019850116</v>
      </c>
      <c r="U2961" s="94">
        <f>Table1[[#This Row],[Total Voters]]/Table1[[#This Row],[Total Population]]</f>
        <v>0.25539822584027011</v>
      </c>
      <c r="V2961" s="94">
        <f>Table1[[#This Row],[Female Ballots]]/Table1[[#This Row],[Female Population]]</f>
        <v>6.3412852399854516E-2</v>
      </c>
      <c r="W2961" s="94">
        <f>Table1[[#This Row],[Male Ballots]]/Table1[[#This Row],[Male Population]]</f>
        <v>5.3458136227469415E-2</v>
      </c>
      <c r="X2961" s="94">
        <f>Table1[[#This Row],[Total Ballots]]/Table1[[#This Row],[Total Population]]</f>
        <v>5.9212714884132524E-2</v>
      </c>
      <c r="Y2961" s="94">
        <f>Table1[[#This Row],[Female Ballots]]/Table1[[#This Row],[Female Voters]]</f>
        <v>0.24436090225563908</v>
      </c>
      <c r="Z2961" s="95">
        <f>Table1[[#This Row],[Male Ballots]]/Table1[[#This Row],[Male Voters]]</f>
        <v>0.21792763157894737</v>
      </c>
      <c r="AA2961" s="94">
        <f>Table1[[#This Row],[Total Ballots]]/Table1[[#This Row],[Total Voters]]</f>
        <v>0.23184466019417477</v>
      </c>
    </row>
    <row r="2962" spans="1:27" s="12" customFormat="1" x14ac:dyDescent="0.35">
      <c r="A2962" s="8" t="s">
        <v>41</v>
      </c>
      <c r="B2962" s="17">
        <v>2021</v>
      </c>
      <c r="C2962" s="17" t="s">
        <v>81</v>
      </c>
      <c r="D2962" s="17"/>
      <c r="E2962" s="34"/>
      <c r="F2962" s="34"/>
      <c r="G2962" s="9" t="s">
        <v>67</v>
      </c>
      <c r="H2962" s="132">
        <v>8365.0848999999998</v>
      </c>
      <c r="I2962" s="132">
        <v>7981.8442999999997</v>
      </c>
      <c r="J2962" s="133">
        <v>16346.929</v>
      </c>
      <c r="K2962" s="10">
        <v>2388</v>
      </c>
      <c r="L2962" s="10">
        <v>2078</v>
      </c>
      <c r="M2962" s="10">
        <v>23</v>
      </c>
      <c r="N2962" s="10">
        <v>4489</v>
      </c>
      <c r="O2962" s="10">
        <v>989</v>
      </c>
      <c r="P2962" s="10">
        <v>819</v>
      </c>
      <c r="Q2962" s="10">
        <v>6</v>
      </c>
      <c r="R2962" s="11">
        <v>1814</v>
      </c>
      <c r="S2962" s="94">
        <f>Table1[[#This Row],[Female Voters]]/Table1[[#This Row],[Female Population]]</f>
        <v>0.28547229688009501</v>
      </c>
      <c r="T2962" s="94">
        <f>Table1[[#This Row],[Male Voters]]/Table1[[#This Row],[Male Population]]</f>
        <v>0.26034083375943579</v>
      </c>
      <c r="U2962" s="94">
        <f>Table1[[#This Row],[Total Voters]]/Table1[[#This Row],[Total Population]]</f>
        <v>0.27460815422884627</v>
      </c>
      <c r="V2962" s="94">
        <f>Table1[[#This Row],[Female Ballots]]/Table1[[#This Row],[Female Population]]</f>
        <v>0.11822952328911808</v>
      </c>
      <c r="W2962" s="94">
        <f>Table1[[#This Row],[Male Ballots]]/Table1[[#This Row],[Male Population]]</f>
        <v>0.10260786470114433</v>
      </c>
      <c r="X2962" s="94">
        <f>Table1[[#This Row],[Total Ballots]]/Table1[[#This Row],[Total Population]]</f>
        <v>0.11096885537338542</v>
      </c>
      <c r="Y2962" s="94">
        <f>Table1[[#This Row],[Female Ballots]]/Table1[[#This Row],[Female Voters]]</f>
        <v>0.41415410385259632</v>
      </c>
      <c r="Z2962" s="95">
        <f>Table1[[#This Row],[Male Ballots]]/Table1[[#This Row],[Male Voters]]</f>
        <v>0.39412897016361886</v>
      </c>
      <c r="AA2962" s="94">
        <f>Table1[[#This Row],[Total Ballots]]/Table1[[#This Row],[Total Voters]]</f>
        <v>0.40409890844286034</v>
      </c>
    </row>
    <row r="2963" spans="1:27" s="12" customFormat="1" x14ac:dyDescent="0.35">
      <c r="A2963" s="8" t="s">
        <v>49</v>
      </c>
      <c r="B2963" s="17">
        <v>2021</v>
      </c>
      <c r="C2963" s="17" t="s">
        <v>81</v>
      </c>
      <c r="D2963" s="17"/>
      <c r="E2963" s="34"/>
      <c r="F2963" s="34"/>
      <c r="G2963" s="9" t="s">
        <v>79</v>
      </c>
      <c r="H2963" s="132">
        <v>16122.0483</v>
      </c>
      <c r="I2963" s="132">
        <v>17189.3462</v>
      </c>
      <c r="J2963" s="133">
        <v>33311.394200000002</v>
      </c>
      <c r="K2963" s="10">
        <v>4025</v>
      </c>
      <c r="L2963" s="10">
        <v>3838</v>
      </c>
      <c r="M2963" s="10">
        <v>190</v>
      </c>
      <c r="N2963" s="10">
        <v>8053</v>
      </c>
      <c r="O2963" s="10">
        <v>1424</v>
      </c>
      <c r="P2963" s="10">
        <v>1241</v>
      </c>
      <c r="Q2963" s="10">
        <v>50</v>
      </c>
      <c r="R2963" s="11">
        <v>2715</v>
      </c>
      <c r="S2963" s="94">
        <f>Table1[[#This Row],[Female Voters]]/Table1[[#This Row],[Female Population]]</f>
        <v>0.24965810330688562</v>
      </c>
      <c r="T2963" s="94">
        <f>Table1[[#This Row],[Male Voters]]/Table1[[#This Row],[Male Population]]</f>
        <v>0.22327783473230645</v>
      </c>
      <c r="U2963" s="94">
        <f>Table1[[#This Row],[Total Voters]]/Table1[[#This Row],[Total Population]]</f>
        <v>0.24174911298068694</v>
      </c>
      <c r="V2963" s="94">
        <f>Table1[[#This Row],[Female Ballots]]/Table1[[#This Row],[Female Population]]</f>
        <v>8.8326245741367743E-2</v>
      </c>
      <c r="W2963" s="94">
        <f>Table1[[#This Row],[Male Ballots]]/Table1[[#This Row],[Male Population]]</f>
        <v>7.2195881423343489E-2</v>
      </c>
      <c r="X2963" s="94">
        <f>Table1[[#This Row],[Total Ballots]]/Table1[[#This Row],[Total Population]]</f>
        <v>8.1503643579109025E-2</v>
      </c>
      <c r="Y2963" s="94">
        <f>Table1[[#This Row],[Female Ballots]]/Table1[[#This Row],[Female Voters]]</f>
        <v>0.35378881987577637</v>
      </c>
      <c r="Z2963" s="95">
        <f>Table1[[#This Row],[Male Ballots]]/Table1[[#This Row],[Male Voters]]</f>
        <v>0.32334549244398125</v>
      </c>
      <c r="AA2963" s="94">
        <f>Table1[[#This Row],[Total Ballots]]/Table1[[#This Row],[Total Voters]]</f>
        <v>0.33714143797342605</v>
      </c>
    </row>
    <row r="2964" spans="1:27" s="12" customFormat="1" x14ac:dyDescent="0.35">
      <c r="A2964" s="8" t="s">
        <v>49</v>
      </c>
      <c r="B2964" s="17">
        <v>2021</v>
      </c>
      <c r="C2964" s="17" t="s">
        <v>81</v>
      </c>
      <c r="D2964" s="17"/>
      <c r="E2964" s="34"/>
      <c r="F2964" s="34"/>
      <c r="G2964" s="9" t="s">
        <v>62</v>
      </c>
      <c r="H2964" s="132">
        <v>1233.6039000000001</v>
      </c>
      <c r="I2964" s="132">
        <v>1598.4473000000003</v>
      </c>
      <c r="J2964" s="133">
        <v>2832.0506</v>
      </c>
      <c r="K2964" s="10">
        <v>280</v>
      </c>
      <c r="L2964" s="10">
        <v>268</v>
      </c>
      <c r="M2964" s="10">
        <v>27</v>
      </c>
      <c r="N2964" s="10">
        <v>575</v>
      </c>
      <c r="O2964" s="10">
        <v>37</v>
      </c>
      <c r="P2964" s="10">
        <v>26</v>
      </c>
      <c r="Q2964" s="10">
        <v>4</v>
      </c>
      <c r="R2964" s="11">
        <v>67</v>
      </c>
      <c r="S2964" s="94">
        <f>Table1[[#This Row],[Female Voters]]/Table1[[#This Row],[Female Population]]</f>
        <v>0.2269772331296942</v>
      </c>
      <c r="T2964" s="94">
        <f>Table1[[#This Row],[Male Voters]]/Table1[[#This Row],[Male Population]]</f>
        <v>0.16766270617742604</v>
      </c>
      <c r="U2964" s="94">
        <f>Table1[[#This Row],[Total Voters]]/Table1[[#This Row],[Total Population]]</f>
        <v>0.20303309552449381</v>
      </c>
      <c r="V2964" s="94">
        <f>Table1[[#This Row],[Female Ballots]]/Table1[[#This Row],[Female Population]]</f>
        <v>2.9993420092138165E-2</v>
      </c>
      <c r="W2964" s="94">
        <f>Table1[[#This Row],[Male Ballots]]/Table1[[#This Row],[Male Population]]</f>
        <v>1.6265784927660735E-2</v>
      </c>
      <c r="X2964" s="94">
        <f>Table1[[#This Row],[Total Ballots]]/Table1[[#This Row],[Total Population]]</f>
        <v>2.3657769391549711E-2</v>
      </c>
      <c r="Y2964" s="94">
        <f>Table1[[#This Row],[Female Ballots]]/Table1[[#This Row],[Female Voters]]</f>
        <v>0.13214285714285715</v>
      </c>
      <c r="Z2964" s="95">
        <f>Table1[[#This Row],[Male Ballots]]/Table1[[#This Row],[Male Voters]]</f>
        <v>9.7014925373134331E-2</v>
      </c>
      <c r="AA2964" s="94">
        <f>Table1[[#This Row],[Total Ballots]]/Table1[[#This Row],[Total Voters]]</f>
        <v>0.11652173913043479</v>
      </c>
    </row>
    <row r="2965" spans="1:27" s="12" customFormat="1" x14ac:dyDescent="0.35">
      <c r="A2965" s="8" t="s">
        <v>49</v>
      </c>
      <c r="B2965" s="17">
        <v>2021</v>
      </c>
      <c r="C2965" s="17" t="s">
        <v>81</v>
      </c>
      <c r="D2965" s="17"/>
      <c r="E2965" s="34"/>
      <c r="F2965" s="34"/>
      <c r="G2965" s="9" t="s">
        <v>63</v>
      </c>
      <c r="H2965" s="132">
        <v>2074.8528000000001</v>
      </c>
      <c r="I2965" s="132">
        <v>2514.2460000000001</v>
      </c>
      <c r="J2965" s="133">
        <v>4589.0990000000002</v>
      </c>
      <c r="K2965" s="10">
        <v>479</v>
      </c>
      <c r="L2965" s="10">
        <v>406</v>
      </c>
      <c r="M2965" s="10">
        <v>35</v>
      </c>
      <c r="N2965" s="10">
        <v>920</v>
      </c>
      <c r="O2965" s="10">
        <v>49</v>
      </c>
      <c r="P2965" s="10">
        <v>37</v>
      </c>
      <c r="Q2965" s="10">
        <v>8</v>
      </c>
      <c r="R2965" s="11">
        <v>94</v>
      </c>
      <c r="S2965" s="94">
        <f>Table1[[#This Row],[Female Voters]]/Table1[[#This Row],[Female Population]]</f>
        <v>0.23085975062905667</v>
      </c>
      <c r="T2965" s="94">
        <f>Table1[[#This Row],[Male Voters]]/Table1[[#This Row],[Male Population]]</f>
        <v>0.16147982337448283</v>
      </c>
      <c r="U2965" s="94">
        <f>Table1[[#This Row],[Total Voters]]/Table1[[#This Row],[Total Population]]</f>
        <v>0.20047508236366224</v>
      </c>
      <c r="V2965" s="94">
        <f>Table1[[#This Row],[Female Ballots]]/Table1[[#This Row],[Female Population]]</f>
        <v>2.361613315412062E-2</v>
      </c>
      <c r="W2965" s="94">
        <f>Table1[[#This Row],[Male Ballots]]/Table1[[#This Row],[Male Population]]</f>
        <v>1.4716141539053856E-2</v>
      </c>
      <c r="X2965" s="94">
        <f>Table1[[#This Row],[Total Ballots]]/Table1[[#This Row],[Total Population]]</f>
        <v>2.0483323632808966E-2</v>
      </c>
      <c r="Y2965" s="94">
        <f>Table1[[#This Row],[Female Ballots]]/Table1[[#This Row],[Female Voters]]</f>
        <v>0.1022964509394572</v>
      </c>
      <c r="Z2965" s="95">
        <f>Table1[[#This Row],[Male Ballots]]/Table1[[#This Row],[Male Voters]]</f>
        <v>9.1133004926108374E-2</v>
      </c>
      <c r="AA2965" s="94">
        <f>Table1[[#This Row],[Total Ballots]]/Table1[[#This Row],[Total Voters]]</f>
        <v>0.10217391304347827</v>
      </c>
    </row>
    <row r="2966" spans="1:27" s="12" customFormat="1" x14ac:dyDescent="0.35">
      <c r="A2966" s="8" t="s">
        <v>49</v>
      </c>
      <c r="B2966" s="17">
        <v>2021</v>
      </c>
      <c r="C2966" s="17" t="s">
        <v>81</v>
      </c>
      <c r="D2966" s="17"/>
      <c r="E2966" s="34"/>
      <c r="F2966" s="34"/>
      <c r="G2966" s="9" t="s">
        <v>64</v>
      </c>
      <c r="H2966" s="132">
        <v>2327.5120000000002</v>
      </c>
      <c r="I2966" s="132">
        <v>2534.2080000000001</v>
      </c>
      <c r="J2966" s="133">
        <v>4861.7199999999993</v>
      </c>
      <c r="K2966" s="10">
        <v>596</v>
      </c>
      <c r="L2966" s="10">
        <v>534</v>
      </c>
      <c r="M2966" s="10">
        <v>36</v>
      </c>
      <c r="N2966" s="10">
        <v>1166</v>
      </c>
      <c r="O2966" s="10">
        <v>109</v>
      </c>
      <c r="P2966" s="10">
        <v>86</v>
      </c>
      <c r="Q2966" s="10">
        <v>10</v>
      </c>
      <c r="R2966" s="11">
        <v>205</v>
      </c>
      <c r="S2966" s="94">
        <f>Table1[[#This Row],[Female Voters]]/Table1[[#This Row],[Female Population]]</f>
        <v>0.25606742306806579</v>
      </c>
      <c r="T2966" s="94">
        <f>Table1[[#This Row],[Male Voters]]/Table1[[#This Row],[Male Population]]</f>
        <v>0.21071672096370936</v>
      </c>
      <c r="U2966" s="94">
        <f>Table1[[#This Row],[Total Voters]]/Table1[[#This Row],[Total Population]]</f>
        <v>0.23983281636951534</v>
      </c>
      <c r="V2966" s="94">
        <f>Table1[[#This Row],[Female Ballots]]/Table1[[#This Row],[Female Population]]</f>
        <v>4.6831122675199954E-2</v>
      </c>
      <c r="W2966" s="94">
        <f>Table1[[#This Row],[Male Ballots]]/Table1[[#This Row],[Male Population]]</f>
        <v>3.3935651690784656E-2</v>
      </c>
      <c r="X2966" s="94">
        <f>Table1[[#This Row],[Total Ballots]]/Table1[[#This Row],[Total Population]]</f>
        <v>4.2166146960335028E-2</v>
      </c>
      <c r="Y2966" s="94">
        <f>Table1[[#This Row],[Female Ballots]]/Table1[[#This Row],[Female Voters]]</f>
        <v>0.18288590604026847</v>
      </c>
      <c r="Z2966" s="95">
        <f>Table1[[#This Row],[Male Ballots]]/Table1[[#This Row],[Male Voters]]</f>
        <v>0.16104868913857678</v>
      </c>
      <c r="AA2966" s="94">
        <f>Table1[[#This Row],[Total Ballots]]/Table1[[#This Row],[Total Voters]]</f>
        <v>0.17581475128644941</v>
      </c>
    </row>
    <row r="2967" spans="1:27" s="12" customFormat="1" x14ac:dyDescent="0.35">
      <c r="A2967" s="8" t="s">
        <v>49</v>
      </c>
      <c r="B2967" s="17">
        <v>2021</v>
      </c>
      <c r="C2967" s="17" t="s">
        <v>81</v>
      </c>
      <c r="D2967" s="17"/>
      <c r="E2967" s="34"/>
      <c r="F2967" s="34"/>
      <c r="G2967" s="9" t="s">
        <v>65</v>
      </c>
      <c r="H2967" s="132">
        <v>2269.4179999999997</v>
      </c>
      <c r="I2967" s="132">
        <v>2366.3040000000001</v>
      </c>
      <c r="J2967" s="133">
        <v>4635.7209999999995</v>
      </c>
      <c r="K2967" s="10">
        <v>552</v>
      </c>
      <c r="L2967" s="10">
        <v>511</v>
      </c>
      <c r="M2967" s="10">
        <v>23</v>
      </c>
      <c r="N2967" s="10">
        <v>1086</v>
      </c>
      <c r="O2967" s="10">
        <v>170</v>
      </c>
      <c r="P2967" s="10">
        <v>123</v>
      </c>
      <c r="Q2967" s="10">
        <v>5</v>
      </c>
      <c r="R2967" s="11">
        <v>298</v>
      </c>
      <c r="S2967" s="94">
        <f>Table1[[#This Row],[Female Voters]]/Table1[[#This Row],[Female Population]]</f>
        <v>0.24323416840793546</v>
      </c>
      <c r="T2967" s="94">
        <f>Table1[[#This Row],[Male Voters]]/Table1[[#This Row],[Male Population]]</f>
        <v>0.21594858479721962</v>
      </c>
      <c r="U2967" s="94">
        <f>Table1[[#This Row],[Total Voters]]/Table1[[#This Row],[Total Population]]</f>
        <v>0.2342677654673351</v>
      </c>
      <c r="V2967" s="94">
        <f>Table1[[#This Row],[Female Ballots]]/Table1[[#This Row],[Female Population]]</f>
        <v>7.4909073603893164E-2</v>
      </c>
      <c r="W2967" s="94">
        <f>Table1[[#This Row],[Male Ballots]]/Table1[[#This Row],[Male Population]]</f>
        <v>5.1979796340622338E-2</v>
      </c>
      <c r="X2967" s="94">
        <f>Table1[[#This Row],[Total Ballots]]/Table1[[#This Row],[Total Population]]</f>
        <v>6.4283419990115886E-2</v>
      </c>
      <c r="Y2967" s="94">
        <f>Table1[[#This Row],[Female Ballots]]/Table1[[#This Row],[Female Voters]]</f>
        <v>0.3079710144927536</v>
      </c>
      <c r="Z2967" s="95">
        <f>Table1[[#This Row],[Male Ballots]]/Table1[[#This Row],[Male Voters]]</f>
        <v>0.24070450097847357</v>
      </c>
      <c r="AA2967" s="94">
        <f>Table1[[#This Row],[Total Ballots]]/Table1[[#This Row],[Total Voters]]</f>
        <v>0.27440147329650094</v>
      </c>
    </row>
    <row r="2968" spans="1:27" s="12" customFormat="1" x14ac:dyDescent="0.35">
      <c r="A2968" s="8" t="s">
        <v>49</v>
      </c>
      <c r="B2968" s="17">
        <v>2021</v>
      </c>
      <c r="C2968" s="17" t="s">
        <v>81</v>
      </c>
      <c r="D2968" s="17"/>
      <c r="E2968" s="34"/>
      <c r="F2968" s="34"/>
      <c r="G2968" s="9" t="s">
        <v>66</v>
      </c>
      <c r="H2968" s="132">
        <v>3035.1390000000001</v>
      </c>
      <c r="I2968" s="132">
        <v>2925.3519999999999</v>
      </c>
      <c r="J2968" s="133">
        <v>5960.4920000000002</v>
      </c>
      <c r="K2968" s="10">
        <v>789</v>
      </c>
      <c r="L2968" s="10">
        <v>737</v>
      </c>
      <c r="M2968" s="10">
        <v>31</v>
      </c>
      <c r="N2968" s="10">
        <v>1557</v>
      </c>
      <c r="O2968" s="10">
        <v>328</v>
      </c>
      <c r="P2968" s="10">
        <v>249</v>
      </c>
      <c r="Q2968" s="10">
        <v>9</v>
      </c>
      <c r="R2968" s="11">
        <v>586</v>
      </c>
      <c r="S2968" s="94">
        <f>Table1[[#This Row],[Female Voters]]/Table1[[#This Row],[Female Population]]</f>
        <v>0.25995514538213899</v>
      </c>
      <c r="T2968" s="94">
        <f>Table1[[#This Row],[Male Voters]]/Table1[[#This Row],[Male Population]]</f>
        <v>0.25193549357479034</v>
      </c>
      <c r="U2968" s="94">
        <f>Table1[[#This Row],[Total Voters]]/Table1[[#This Row],[Total Population]]</f>
        <v>0.26122004693572276</v>
      </c>
      <c r="V2968" s="94">
        <f>Table1[[#This Row],[Female Ballots]]/Table1[[#This Row],[Female Population]]</f>
        <v>0.10806753825772064</v>
      </c>
      <c r="W2968" s="94">
        <f>Table1[[#This Row],[Male Ballots]]/Table1[[#This Row],[Male Population]]</f>
        <v>8.5117961872622508E-2</v>
      </c>
      <c r="X2968" s="94">
        <f>Table1[[#This Row],[Total Ballots]]/Table1[[#This Row],[Total Population]]</f>
        <v>9.8314031794690768E-2</v>
      </c>
      <c r="Y2968" s="94">
        <f>Table1[[#This Row],[Female Ballots]]/Table1[[#This Row],[Female Voters]]</f>
        <v>0.41571609632446133</v>
      </c>
      <c r="Z2968" s="95">
        <f>Table1[[#This Row],[Male Ballots]]/Table1[[#This Row],[Male Voters]]</f>
        <v>0.33785617367706922</v>
      </c>
      <c r="AA2968" s="94">
        <f>Table1[[#This Row],[Total Ballots]]/Table1[[#This Row],[Total Voters]]</f>
        <v>0.37636480411046885</v>
      </c>
    </row>
    <row r="2969" spans="1:27" s="12" customFormat="1" x14ac:dyDescent="0.35">
      <c r="A2969" s="8" t="s">
        <v>49</v>
      </c>
      <c r="B2969" s="17">
        <v>2021</v>
      </c>
      <c r="C2969" s="17" t="s">
        <v>81</v>
      </c>
      <c r="D2969" s="17"/>
      <c r="E2969" s="34"/>
      <c r="F2969" s="34"/>
      <c r="G2969" s="9" t="s">
        <v>67</v>
      </c>
      <c r="H2969" s="132">
        <v>5181.5226000000002</v>
      </c>
      <c r="I2969" s="132">
        <v>5250.7888999999996</v>
      </c>
      <c r="J2969" s="133">
        <v>10432.311600000001</v>
      </c>
      <c r="K2969" s="10">
        <v>1329</v>
      </c>
      <c r="L2969" s="10">
        <v>1382</v>
      </c>
      <c r="M2969" s="10">
        <v>38</v>
      </c>
      <c r="N2969" s="10">
        <v>2749</v>
      </c>
      <c r="O2969" s="10">
        <v>731</v>
      </c>
      <c r="P2969" s="10">
        <v>720</v>
      </c>
      <c r="Q2969" s="10">
        <v>14</v>
      </c>
      <c r="R2969" s="11">
        <v>1465</v>
      </c>
      <c r="S2969" s="94">
        <f>Table1[[#This Row],[Female Voters]]/Table1[[#This Row],[Female Population]]</f>
        <v>0.25648831484398038</v>
      </c>
      <c r="T2969" s="94">
        <f>Table1[[#This Row],[Male Voters]]/Table1[[#This Row],[Male Population]]</f>
        <v>0.26319854527002601</v>
      </c>
      <c r="U2969" s="94">
        <f>Table1[[#This Row],[Total Voters]]/Table1[[#This Row],[Total Population]]</f>
        <v>0.26350823340054375</v>
      </c>
      <c r="V2969" s="94">
        <f>Table1[[#This Row],[Female Ballots]]/Table1[[#This Row],[Female Population]]</f>
        <v>0.1410782228374339</v>
      </c>
      <c r="W2969" s="94">
        <f>Table1[[#This Row],[Male Ballots]]/Table1[[#This Row],[Male Population]]</f>
        <v>0.13712225223908736</v>
      </c>
      <c r="X2969" s="94">
        <f>Table1[[#This Row],[Total Ballots]]/Table1[[#This Row],[Total Population]]</f>
        <v>0.14042908764343273</v>
      </c>
      <c r="Y2969" s="94">
        <f>Table1[[#This Row],[Female Ballots]]/Table1[[#This Row],[Female Voters]]</f>
        <v>0.55003762227238528</v>
      </c>
      <c r="Z2969" s="95">
        <f>Table1[[#This Row],[Male Ballots]]/Table1[[#This Row],[Male Voters]]</f>
        <v>0.52098408104196814</v>
      </c>
      <c r="AA2969" s="94">
        <f>Table1[[#This Row],[Total Ballots]]/Table1[[#This Row],[Total Voters]]</f>
        <v>0.53292106220443802</v>
      </c>
    </row>
    <row r="2970" spans="1:27" s="12" customFormat="1" x14ac:dyDescent="0.35">
      <c r="A2970" s="8" t="s">
        <v>34</v>
      </c>
      <c r="B2970" s="17">
        <v>2021</v>
      </c>
      <c r="C2970" s="17" t="s">
        <v>81</v>
      </c>
      <c r="D2970" s="17"/>
      <c r="E2970" s="34"/>
      <c r="F2970" s="34"/>
      <c r="G2970" s="9" t="s">
        <v>79</v>
      </c>
      <c r="H2970" s="132">
        <v>9884.7099699999999</v>
      </c>
      <c r="I2970" s="132">
        <v>9660.5944999999992</v>
      </c>
      <c r="J2970" s="133">
        <v>19545.3056</v>
      </c>
      <c r="K2970" s="10">
        <v>818</v>
      </c>
      <c r="L2970" s="10">
        <v>787</v>
      </c>
      <c r="M2970" s="10">
        <v>40</v>
      </c>
      <c r="N2970" s="10">
        <v>1645</v>
      </c>
      <c r="O2970" s="10">
        <v>324</v>
      </c>
      <c r="P2970" s="10">
        <v>293</v>
      </c>
      <c r="Q2970" s="10">
        <v>12</v>
      </c>
      <c r="R2970" s="11">
        <v>629</v>
      </c>
      <c r="S2970" s="94">
        <f>Table1[[#This Row],[Female Voters]]/Table1[[#This Row],[Female Population]]</f>
        <v>8.2754071943701143E-2</v>
      </c>
      <c r="T2970" s="94">
        <f>Table1[[#This Row],[Male Voters]]/Table1[[#This Row],[Male Population]]</f>
        <v>8.1464965743050288E-2</v>
      </c>
      <c r="U2970" s="94">
        <f>Table1[[#This Row],[Total Voters]]/Table1[[#This Row],[Total Population]]</f>
        <v>8.4163432062172513E-2</v>
      </c>
      <c r="V2970" s="94">
        <f>Table1[[#This Row],[Female Ballots]]/Table1[[#This Row],[Female Population]]</f>
        <v>3.2777896466698257E-2</v>
      </c>
      <c r="W2970" s="94">
        <f>Table1[[#This Row],[Male Ballots]]/Table1[[#This Row],[Male Population]]</f>
        <v>3.0329396394807796E-2</v>
      </c>
      <c r="X2970" s="94">
        <f>Table1[[#This Row],[Total Ballots]]/Table1[[#This Row],[Total Population]]</f>
        <v>3.2181640587906693E-2</v>
      </c>
      <c r="Y2970" s="94">
        <f>Table1[[#This Row],[Female Ballots]]/Table1[[#This Row],[Female Voters]]</f>
        <v>0.39608801955990219</v>
      </c>
      <c r="Z2970" s="95">
        <f>Table1[[#This Row],[Male Ballots]]/Table1[[#This Row],[Male Voters]]</f>
        <v>0.37229987293519695</v>
      </c>
      <c r="AA2970" s="94">
        <f>Table1[[#This Row],[Total Ballots]]/Table1[[#This Row],[Total Voters]]</f>
        <v>0.38237082066869299</v>
      </c>
    </row>
    <row r="2971" spans="1:27" s="12" customFormat="1" x14ac:dyDescent="0.35">
      <c r="A2971" s="8" t="s">
        <v>34</v>
      </c>
      <c r="B2971" s="17">
        <v>2021</v>
      </c>
      <c r="C2971" s="17" t="s">
        <v>81</v>
      </c>
      <c r="D2971" s="17"/>
      <c r="E2971" s="34"/>
      <c r="F2971" s="34"/>
      <c r="G2971" s="9" t="s">
        <v>62</v>
      </c>
      <c r="H2971" s="132">
        <v>616.13697000000002</v>
      </c>
      <c r="I2971" s="132">
        <v>743.75059999999996</v>
      </c>
      <c r="J2971" s="133">
        <v>1359.8876</v>
      </c>
      <c r="K2971" s="10">
        <v>53</v>
      </c>
      <c r="L2971" s="10">
        <v>68</v>
      </c>
      <c r="M2971" s="10">
        <v>3</v>
      </c>
      <c r="N2971" s="10">
        <v>124</v>
      </c>
      <c r="O2971" s="10">
        <v>7</v>
      </c>
      <c r="P2971" s="10">
        <v>11</v>
      </c>
      <c r="Q2971" s="10"/>
      <c r="R2971" s="11">
        <v>18</v>
      </c>
      <c r="S2971" s="94">
        <f>Table1[[#This Row],[Female Voters]]/Table1[[#This Row],[Female Population]]</f>
        <v>8.6019834193685862E-2</v>
      </c>
      <c r="T2971" s="94">
        <f>Table1[[#This Row],[Male Voters]]/Table1[[#This Row],[Male Population]]</f>
        <v>9.1428497671127928E-2</v>
      </c>
      <c r="U2971" s="94">
        <f>Table1[[#This Row],[Total Voters]]/Table1[[#This Row],[Total Population]]</f>
        <v>9.1184006678198995E-2</v>
      </c>
      <c r="V2971" s="94">
        <f>Table1[[#This Row],[Female Ballots]]/Table1[[#This Row],[Female Population]]</f>
        <v>1.1361110176524547E-2</v>
      </c>
      <c r="W2971" s="94">
        <f>Table1[[#This Row],[Male Ballots]]/Table1[[#This Row],[Male Population]]</f>
        <v>1.4789904035035401E-2</v>
      </c>
      <c r="X2971" s="94">
        <f>Table1[[#This Row],[Total Ballots]]/Table1[[#This Row],[Total Population]]</f>
        <v>1.3236388066190177E-2</v>
      </c>
      <c r="Y2971" s="94">
        <f>Table1[[#This Row],[Female Ballots]]/Table1[[#This Row],[Female Voters]]</f>
        <v>0.13207547169811321</v>
      </c>
      <c r="Z2971" s="95">
        <f>Table1[[#This Row],[Male Ballots]]/Table1[[#This Row],[Male Voters]]</f>
        <v>0.16176470588235295</v>
      </c>
      <c r="AA2971" s="94">
        <f>Table1[[#This Row],[Total Ballots]]/Table1[[#This Row],[Total Voters]]</f>
        <v>0.14516129032258066</v>
      </c>
    </row>
    <row r="2972" spans="1:27" s="12" customFormat="1" x14ac:dyDescent="0.35">
      <c r="A2972" s="8" t="s">
        <v>34</v>
      </c>
      <c r="B2972" s="17">
        <v>2021</v>
      </c>
      <c r="C2972" s="17" t="s">
        <v>81</v>
      </c>
      <c r="D2972" s="17"/>
      <c r="E2972" s="34"/>
      <c r="F2972" s="34"/>
      <c r="G2972" s="9" t="s">
        <v>63</v>
      </c>
      <c r="H2972" s="132">
        <v>957.47759999999994</v>
      </c>
      <c r="I2972" s="132">
        <v>985.65679999999998</v>
      </c>
      <c r="J2972" s="133">
        <v>1943.1345999999999</v>
      </c>
      <c r="K2972" s="10">
        <v>83</v>
      </c>
      <c r="L2972" s="10">
        <v>79</v>
      </c>
      <c r="M2972" s="10">
        <v>5</v>
      </c>
      <c r="N2972" s="10">
        <v>167</v>
      </c>
      <c r="O2972" s="10">
        <v>6</v>
      </c>
      <c r="P2972" s="10">
        <v>13</v>
      </c>
      <c r="Q2972" s="10">
        <v>1</v>
      </c>
      <c r="R2972" s="11">
        <v>20</v>
      </c>
      <c r="S2972" s="94">
        <f>Table1[[#This Row],[Female Voters]]/Table1[[#This Row],[Female Population]]</f>
        <v>8.6686101063878682E-2</v>
      </c>
      <c r="T2972" s="94">
        <f>Table1[[#This Row],[Male Voters]]/Table1[[#This Row],[Male Population]]</f>
        <v>8.014960176807992E-2</v>
      </c>
      <c r="U2972" s="94">
        <f>Table1[[#This Row],[Total Voters]]/Table1[[#This Row],[Total Population]]</f>
        <v>8.5943608847271827E-2</v>
      </c>
      <c r="V2972" s="94">
        <f>Table1[[#This Row],[Female Ballots]]/Table1[[#This Row],[Female Population]]</f>
        <v>6.2664651371478561E-3</v>
      </c>
      <c r="W2972" s="94">
        <f>Table1[[#This Row],[Male Ballots]]/Table1[[#This Row],[Male Population]]</f>
        <v>1.3189174974494166E-2</v>
      </c>
      <c r="X2972" s="94">
        <f>Table1[[#This Row],[Total Ballots]]/Table1[[#This Row],[Total Population]]</f>
        <v>1.0292647766140339E-2</v>
      </c>
      <c r="Y2972" s="94">
        <f>Table1[[#This Row],[Female Ballots]]/Table1[[#This Row],[Female Voters]]</f>
        <v>7.2289156626506021E-2</v>
      </c>
      <c r="Z2972" s="95">
        <f>Table1[[#This Row],[Male Ballots]]/Table1[[#This Row],[Male Voters]]</f>
        <v>0.16455696202531644</v>
      </c>
      <c r="AA2972" s="94">
        <f>Table1[[#This Row],[Total Ballots]]/Table1[[#This Row],[Total Voters]]</f>
        <v>0.11976047904191617</v>
      </c>
    </row>
    <row r="2973" spans="1:27" s="12" customFormat="1" x14ac:dyDescent="0.35">
      <c r="A2973" s="8" t="s">
        <v>34</v>
      </c>
      <c r="B2973" s="17">
        <v>2021</v>
      </c>
      <c r="C2973" s="17" t="s">
        <v>81</v>
      </c>
      <c r="D2973" s="17"/>
      <c r="E2973" s="34"/>
      <c r="F2973" s="34"/>
      <c r="G2973" s="9" t="s">
        <v>64</v>
      </c>
      <c r="H2973" s="132">
        <v>1121.9434000000001</v>
      </c>
      <c r="I2973" s="132">
        <v>1211.8343</v>
      </c>
      <c r="J2973" s="133">
        <v>2333.7780000000002</v>
      </c>
      <c r="K2973" s="10">
        <v>79</v>
      </c>
      <c r="L2973" s="10">
        <v>80</v>
      </c>
      <c r="M2973" s="10">
        <v>7</v>
      </c>
      <c r="N2973" s="10">
        <v>166</v>
      </c>
      <c r="O2973" s="10">
        <v>14</v>
      </c>
      <c r="P2973" s="10">
        <v>14</v>
      </c>
      <c r="Q2973" s="10"/>
      <c r="R2973" s="11">
        <v>28</v>
      </c>
      <c r="S2973" s="94">
        <f>Table1[[#This Row],[Female Voters]]/Table1[[#This Row],[Female Population]]</f>
        <v>7.0413534229979868E-2</v>
      </c>
      <c r="T2973" s="94">
        <f>Table1[[#This Row],[Male Voters]]/Table1[[#This Row],[Male Population]]</f>
        <v>6.601562606372835E-2</v>
      </c>
      <c r="U2973" s="94">
        <f>Table1[[#This Row],[Total Voters]]/Table1[[#This Row],[Total Population]]</f>
        <v>7.1129301930175012E-2</v>
      </c>
      <c r="V2973" s="94">
        <f>Table1[[#This Row],[Female Ballots]]/Table1[[#This Row],[Female Population]]</f>
        <v>1.2478347838224281E-2</v>
      </c>
      <c r="W2973" s="94">
        <f>Table1[[#This Row],[Male Ballots]]/Table1[[#This Row],[Male Population]]</f>
        <v>1.1552734561152462E-2</v>
      </c>
      <c r="X2973" s="94">
        <f>Table1[[#This Row],[Total Ballots]]/Table1[[#This Row],[Total Population]]</f>
        <v>1.1997713578583737E-2</v>
      </c>
      <c r="Y2973" s="94">
        <f>Table1[[#This Row],[Female Ballots]]/Table1[[#This Row],[Female Voters]]</f>
        <v>0.17721518987341772</v>
      </c>
      <c r="Z2973" s="95">
        <f>Table1[[#This Row],[Male Ballots]]/Table1[[#This Row],[Male Voters]]</f>
        <v>0.17499999999999999</v>
      </c>
      <c r="AA2973" s="94">
        <f>Table1[[#This Row],[Total Ballots]]/Table1[[#This Row],[Total Voters]]</f>
        <v>0.16867469879518071</v>
      </c>
    </row>
    <row r="2974" spans="1:27" s="12" customFormat="1" x14ac:dyDescent="0.35">
      <c r="A2974" s="8" t="s">
        <v>34</v>
      </c>
      <c r="B2974" s="17">
        <v>2021</v>
      </c>
      <c r="C2974" s="17" t="s">
        <v>81</v>
      </c>
      <c r="D2974" s="17"/>
      <c r="E2974" s="34"/>
      <c r="F2974" s="34"/>
      <c r="G2974" s="9" t="s">
        <v>65</v>
      </c>
      <c r="H2974" s="132">
        <v>1234.5234</v>
      </c>
      <c r="I2974" s="132">
        <v>1261.2239</v>
      </c>
      <c r="J2974" s="133">
        <v>2495.7470000000003</v>
      </c>
      <c r="K2974" s="10">
        <v>110</v>
      </c>
      <c r="L2974" s="10">
        <v>99</v>
      </c>
      <c r="M2974" s="10">
        <v>1</v>
      </c>
      <c r="N2974" s="10">
        <v>210</v>
      </c>
      <c r="O2974" s="10">
        <v>32</v>
      </c>
      <c r="P2974" s="10">
        <v>25</v>
      </c>
      <c r="Q2974" s="10"/>
      <c r="R2974" s="11">
        <v>57</v>
      </c>
      <c r="S2974" s="94">
        <f>Table1[[#This Row],[Female Voters]]/Table1[[#This Row],[Female Population]]</f>
        <v>8.9103211814373057E-2</v>
      </c>
      <c r="T2974" s="94">
        <f>Table1[[#This Row],[Male Voters]]/Table1[[#This Row],[Male Population]]</f>
        <v>7.8495182338361974E-2</v>
      </c>
      <c r="U2974" s="94">
        <f>Table1[[#This Row],[Total Voters]]/Table1[[#This Row],[Total Population]]</f>
        <v>8.4143144317112256E-2</v>
      </c>
      <c r="V2974" s="94">
        <f>Table1[[#This Row],[Female Ballots]]/Table1[[#This Row],[Female Population]]</f>
        <v>2.5920934345999434E-2</v>
      </c>
      <c r="W2974" s="94">
        <f>Table1[[#This Row],[Male Ballots]]/Table1[[#This Row],[Male Population]]</f>
        <v>1.9822015742010597E-2</v>
      </c>
      <c r="X2974" s="94">
        <f>Table1[[#This Row],[Total Ballots]]/Table1[[#This Row],[Total Population]]</f>
        <v>2.28388534575019E-2</v>
      </c>
      <c r="Y2974" s="94">
        <f>Table1[[#This Row],[Female Ballots]]/Table1[[#This Row],[Female Voters]]</f>
        <v>0.29090909090909089</v>
      </c>
      <c r="Z2974" s="95">
        <f>Table1[[#This Row],[Male Ballots]]/Table1[[#This Row],[Male Voters]]</f>
        <v>0.25252525252525254</v>
      </c>
      <c r="AA2974" s="94">
        <f>Table1[[#This Row],[Total Ballots]]/Table1[[#This Row],[Total Voters]]</f>
        <v>0.27142857142857141</v>
      </c>
    </row>
    <row r="2975" spans="1:27" s="12" customFormat="1" x14ac:dyDescent="0.35">
      <c r="A2975" s="8" t="s">
        <v>34</v>
      </c>
      <c r="B2975" s="17">
        <v>2021</v>
      </c>
      <c r="C2975" s="17" t="s">
        <v>81</v>
      </c>
      <c r="D2975" s="17"/>
      <c r="E2975" s="34"/>
      <c r="F2975" s="34"/>
      <c r="G2975" s="9" t="s">
        <v>66</v>
      </c>
      <c r="H2975" s="132">
        <v>1980.4599000000001</v>
      </c>
      <c r="I2975" s="132">
        <v>1797.9165</v>
      </c>
      <c r="J2975" s="133">
        <v>3778.3770000000004</v>
      </c>
      <c r="K2975" s="10">
        <v>165</v>
      </c>
      <c r="L2975" s="10">
        <v>146</v>
      </c>
      <c r="M2975" s="10">
        <v>10</v>
      </c>
      <c r="N2975" s="10">
        <v>321</v>
      </c>
      <c r="O2975" s="10">
        <v>66</v>
      </c>
      <c r="P2975" s="10">
        <v>59</v>
      </c>
      <c r="Q2975" s="10">
        <v>3</v>
      </c>
      <c r="R2975" s="11">
        <v>128</v>
      </c>
      <c r="S2975" s="94">
        <f>Table1[[#This Row],[Female Voters]]/Table1[[#This Row],[Female Population]]</f>
        <v>8.3313981767568226E-2</v>
      </c>
      <c r="T2975" s="94">
        <f>Table1[[#This Row],[Male Voters]]/Table1[[#This Row],[Male Population]]</f>
        <v>8.1205106021330797E-2</v>
      </c>
      <c r="U2975" s="94">
        <f>Table1[[#This Row],[Total Voters]]/Table1[[#This Row],[Total Population]]</f>
        <v>8.4957112538002422E-2</v>
      </c>
      <c r="V2975" s="94">
        <f>Table1[[#This Row],[Female Ballots]]/Table1[[#This Row],[Female Population]]</f>
        <v>3.3325592707027292E-2</v>
      </c>
      <c r="W2975" s="94">
        <f>Table1[[#This Row],[Male Ballots]]/Table1[[#This Row],[Male Population]]</f>
        <v>3.2815762022318611E-2</v>
      </c>
      <c r="X2975" s="94">
        <f>Table1[[#This Row],[Total Ballots]]/Table1[[#This Row],[Total Population]]</f>
        <v>3.3876979454405952E-2</v>
      </c>
      <c r="Y2975" s="94">
        <f>Table1[[#This Row],[Female Ballots]]/Table1[[#This Row],[Female Voters]]</f>
        <v>0.4</v>
      </c>
      <c r="Z2975" s="95">
        <f>Table1[[#This Row],[Male Ballots]]/Table1[[#This Row],[Male Voters]]</f>
        <v>0.4041095890410959</v>
      </c>
      <c r="AA2975" s="94">
        <f>Table1[[#This Row],[Total Ballots]]/Table1[[#This Row],[Total Voters]]</f>
        <v>0.39875389408099687</v>
      </c>
    </row>
    <row r="2976" spans="1:27" s="12" customFormat="1" x14ac:dyDescent="0.35">
      <c r="A2976" s="8" t="s">
        <v>34</v>
      </c>
      <c r="B2976" s="17">
        <v>2021</v>
      </c>
      <c r="C2976" s="17" t="s">
        <v>81</v>
      </c>
      <c r="D2976" s="17"/>
      <c r="E2976" s="34"/>
      <c r="F2976" s="34"/>
      <c r="G2976" s="9" t="s">
        <v>67</v>
      </c>
      <c r="H2976" s="132">
        <v>3974.1687000000002</v>
      </c>
      <c r="I2976" s="132">
        <v>3660.2123999999999</v>
      </c>
      <c r="J2976" s="133">
        <v>7634.3814000000002</v>
      </c>
      <c r="K2976" s="10">
        <v>328</v>
      </c>
      <c r="L2976" s="10">
        <v>315</v>
      </c>
      <c r="M2976" s="10">
        <v>14</v>
      </c>
      <c r="N2976" s="10">
        <v>657</v>
      </c>
      <c r="O2976" s="10">
        <v>199</v>
      </c>
      <c r="P2976" s="10">
        <v>171</v>
      </c>
      <c r="Q2976" s="10">
        <v>8</v>
      </c>
      <c r="R2976" s="11">
        <v>378</v>
      </c>
      <c r="S2976" s="94">
        <f>Table1[[#This Row],[Female Voters]]/Table1[[#This Row],[Female Population]]</f>
        <v>8.2532983564587978E-2</v>
      </c>
      <c r="T2976" s="94">
        <f>Table1[[#This Row],[Male Voters]]/Table1[[#This Row],[Male Population]]</f>
        <v>8.6060579435226214E-2</v>
      </c>
      <c r="U2976" s="94">
        <f>Table1[[#This Row],[Total Voters]]/Table1[[#This Row],[Total Population]]</f>
        <v>8.6058053112201077E-2</v>
      </c>
      <c r="V2976" s="94">
        <f>Table1[[#This Row],[Female Ballots]]/Table1[[#This Row],[Female Population]]</f>
        <v>5.0073365028515268E-2</v>
      </c>
      <c r="W2976" s="94">
        <f>Table1[[#This Row],[Male Ballots]]/Table1[[#This Row],[Male Population]]</f>
        <v>4.6718600264837089E-2</v>
      </c>
      <c r="X2976" s="94">
        <f>Table1[[#This Row],[Total Ballots]]/Table1[[#This Row],[Total Population]]</f>
        <v>4.9512852475512945E-2</v>
      </c>
      <c r="Y2976" s="94">
        <f>Table1[[#This Row],[Female Ballots]]/Table1[[#This Row],[Female Voters]]</f>
        <v>0.60670731707317072</v>
      </c>
      <c r="Z2976" s="95">
        <f>Table1[[#This Row],[Male Ballots]]/Table1[[#This Row],[Male Voters]]</f>
        <v>0.54285714285714282</v>
      </c>
      <c r="AA2976" s="94">
        <f>Table1[[#This Row],[Total Ballots]]/Table1[[#This Row],[Total Voters]]</f>
        <v>0.57534246575342463</v>
      </c>
    </row>
    <row r="2977" spans="1:27" s="12" customFormat="1" x14ac:dyDescent="0.35">
      <c r="A2977" s="8" t="s">
        <v>31</v>
      </c>
      <c r="B2977" s="17">
        <v>2021</v>
      </c>
      <c r="C2977" s="17" t="s">
        <v>81</v>
      </c>
      <c r="D2977" s="17"/>
      <c r="E2977" s="34"/>
      <c r="F2977" s="34"/>
      <c r="G2977" s="9" t="s">
        <v>79</v>
      </c>
      <c r="H2977" s="132">
        <v>5468.7757299999994</v>
      </c>
      <c r="I2977" s="132">
        <v>5518.1455000000005</v>
      </c>
      <c r="J2977" s="133">
        <v>10986.919600000001</v>
      </c>
      <c r="K2977" s="10">
        <v>151</v>
      </c>
      <c r="L2977" s="10">
        <v>159</v>
      </c>
      <c r="M2977" s="10">
        <v>7</v>
      </c>
      <c r="N2977" s="10">
        <v>317</v>
      </c>
      <c r="O2977" s="10">
        <v>56</v>
      </c>
      <c r="P2977" s="10">
        <v>62</v>
      </c>
      <c r="Q2977" s="10">
        <v>3</v>
      </c>
      <c r="R2977" s="11">
        <v>121</v>
      </c>
      <c r="S2977" s="94">
        <f>Table1[[#This Row],[Female Voters]]/Table1[[#This Row],[Female Population]]</f>
        <v>2.761129866263505E-2</v>
      </c>
      <c r="T2977" s="94">
        <f>Table1[[#This Row],[Male Voters]]/Table1[[#This Row],[Male Population]]</f>
        <v>2.8814028191174006E-2</v>
      </c>
      <c r="U2977" s="94">
        <f>Table1[[#This Row],[Total Voters]]/Table1[[#This Row],[Total Population]]</f>
        <v>2.8852491102237608E-2</v>
      </c>
      <c r="V2977" s="94">
        <f>Table1[[#This Row],[Female Ballots]]/Table1[[#This Row],[Female Population]]</f>
        <v>1.0239951821904389E-2</v>
      </c>
      <c r="W2977" s="94">
        <f>Table1[[#This Row],[Male Ballots]]/Table1[[#This Row],[Male Population]]</f>
        <v>1.1235658791526972E-2</v>
      </c>
      <c r="X2977" s="94">
        <f>Table1[[#This Row],[Total Ballots]]/Table1[[#This Row],[Total Population]]</f>
        <v>1.1013095972778393E-2</v>
      </c>
      <c r="Y2977" s="94">
        <f>Table1[[#This Row],[Female Ballots]]/Table1[[#This Row],[Female Voters]]</f>
        <v>0.37086092715231789</v>
      </c>
      <c r="Z2977" s="95">
        <f>Table1[[#This Row],[Male Ballots]]/Table1[[#This Row],[Male Voters]]</f>
        <v>0.38993710691823902</v>
      </c>
      <c r="AA2977" s="94">
        <f>Table1[[#This Row],[Total Ballots]]/Table1[[#This Row],[Total Voters]]</f>
        <v>0.38170347003154576</v>
      </c>
    </row>
    <row r="2978" spans="1:27" s="12" customFormat="1" x14ac:dyDescent="0.35">
      <c r="A2978" s="8" t="s">
        <v>31</v>
      </c>
      <c r="B2978" s="17">
        <v>2021</v>
      </c>
      <c r="C2978" s="17" t="s">
        <v>81</v>
      </c>
      <c r="D2978" s="17"/>
      <c r="E2978" s="34"/>
      <c r="F2978" s="34"/>
      <c r="G2978" s="9" t="s">
        <v>62</v>
      </c>
      <c r="H2978" s="132">
        <v>363.58902999999998</v>
      </c>
      <c r="I2978" s="132">
        <v>419.92770000000002</v>
      </c>
      <c r="J2978" s="133">
        <v>783.51670000000001</v>
      </c>
      <c r="K2978" s="10">
        <v>9</v>
      </c>
      <c r="L2978" s="10">
        <v>5</v>
      </c>
      <c r="M2978" s="10"/>
      <c r="N2978" s="10">
        <v>14</v>
      </c>
      <c r="O2978" s="10"/>
      <c r="P2978" s="10">
        <v>2</v>
      </c>
      <c r="Q2978" s="10"/>
      <c r="R2978" s="11">
        <v>2</v>
      </c>
      <c r="S2978" s="94">
        <f>Table1[[#This Row],[Female Voters]]/Table1[[#This Row],[Female Population]]</f>
        <v>2.4753222065033151E-2</v>
      </c>
      <c r="T2978" s="94">
        <f>Table1[[#This Row],[Male Voters]]/Table1[[#This Row],[Male Population]]</f>
        <v>1.1906811577326287E-2</v>
      </c>
      <c r="U2978" s="94">
        <f>Table1[[#This Row],[Total Voters]]/Table1[[#This Row],[Total Population]]</f>
        <v>1.7868157755922751E-2</v>
      </c>
      <c r="V2978" s="94">
        <f>Table1[[#This Row],[Female Ballots]]/Table1[[#This Row],[Female Population]]</f>
        <v>0</v>
      </c>
      <c r="W2978" s="94">
        <f>Table1[[#This Row],[Male Ballots]]/Table1[[#This Row],[Male Population]]</f>
        <v>4.7627246309305147E-3</v>
      </c>
      <c r="X2978" s="94">
        <f>Table1[[#This Row],[Total Ballots]]/Table1[[#This Row],[Total Population]]</f>
        <v>2.5525939651318218E-3</v>
      </c>
      <c r="Y2978" s="94">
        <f>Table1[[#This Row],[Female Ballots]]/Table1[[#This Row],[Female Voters]]</f>
        <v>0</v>
      </c>
      <c r="Z2978" s="95">
        <f>Table1[[#This Row],[Male Ballots]]/Table1[[#This Row],[Male Voters]]</f>
        <v>0.4</v>
      </c>
      <c r="AA2978" s="94">
        <f>Table1[[#This Row],[Total Ballots]]/Table1[[#This Row],[Total Voters]]</f>
        <v>0.14285714285714285</v>
      </c>
    </row>
    <row r="2979" spans="1:27" s="12" customFormat="1" x14ac:dyDescent="0.35">
      <c r="A2979" s="8" t="s">
        <v>31</v>
      </c>
      <c r="B2979" s="17">
        <v>2021</v>
      </c>
      <c r="C2979" s="17" t="s">
        <v>81</v>
      </c>
      <c r="D2979" s="17"/>
      <c r="E2979" s="34"/>
      <c r="F2979" s="34"/>
      <c r="G2979" s="9" t="s">
        <v>63</v>
      </c>
      <c r="H2979" s="132">
        <v>539.798</v>
      </c>
      <c r="I2979" s="132">
        <v>572.70330000000001</v>
      </c>
      <c r="J2979" s="133">
        <v>1112.5012999999999</v>
      </c>
      <c r="K2979" s="10">
        <v>21</v>
      </c>
      <c r="L2979" s="10">
        <v>23</v>
      </c>
      <c r="M2979" s="10">
        <v>2</v>
      </c>
      <c r="N2979" s="10">
        <v>46</v>
      </c>
      <c r="O2979" s="10">
        <v>3</v>
      </c>
      <c r="P2979" s="10"/>
      <c r="Q2979" s="10"/>
      <c r="R2979" s="11">
        <v>3</v>
      </c>
      <c r="S2979" s="94">
        <f>Table1[[#This Row],[Female Voters]]/Table1[[#This Row],[Female Population]]</f>
        <v>3.8903441657805328E-2</v>
      </c>
      <c r="T2979" s="94">
        <f>Table1[[#This Row],[Male Voters]]/Table1[[#This Row],[Male Population]]</f>
        <v>4.0160411158797232E-2</v>
      </c>
      <c r="U2979" s="94">
        <f>Table1[[#This Row],[Total Voters]]/Table1[[#This Row],[Total Population]]</f>
        <v>4.1348266289666362E-2</v>
      </c>
      <c r="V2979" s="94">
        <f>Table1[[#This Row],[Female Ballots]]/Table1[[#This Row],[Female Population]]</f>
        <v>5.5576345225436183E-3</v>
      </c>
      <c r="W2979" s="94">
        <f>Table1[[#This Row],[Male Ballots]]/Table1[[#This Row],[Male Population]]</f>
        <v>0</v>
      </c>
      <c r="X2979" s="94">
        <f>Table1[[#This Row],[Total Ballots]]/Table1[[#This Row],[Total Population]]</f>
        <v>2.6966260623695454E-3</v>
      </c>
      <c r="Y2979" s="94">
        <f>Table1[[#This Row],[Female Ballots]]/Table1[[#This Row],[Female Voters]]</f>
        <v>0.14285714285714285</v>
      </c>
      <c r="Z2979" s="95">
        <f>Table1[[#This Row],[Male Ballots]]/Table1[[#This Row],[Male Voters]]</f>
        <v>0</v>
      </c>
      <c r="AA2979" s="94">
        <f>Table1[[#This Row],[Total Ballots]]/Table1[[#This Row],[Total Voters]]</f>
        <v>6.5217391304347824E-2</v>
      </c>
    </row>
    <row r="2980" spans="1:27" s="12" customFormat="1" x14ac:dyDescent="0.35">
      <c r="A2980" s="8" t="s">
        <v>31</v>
      </c>
      <c r="B2980" s="17">
        <v>2021</v>
      </c>
      <c r="C2980" s="17" t="s">
        <v>81</v>
      </c>
      <c r="D2980" s="17"/>
      <c r="E2980" s="34"/>
      <c r="F2980" s="34"/>
      <c r="G2980" s="9" t="s">
        <v>64</v>
      </c>
      <c r="H2980" s="132">
        <v>697.73489999999993</v>
      </c>
      <c r="I2980" s="132">
        <v>676.83789999999999</v>
      </c>
      <c r="J2980" s="133">
        <v>1374.5727999999999</v>
      </c>
      <c r="K2980" s="10">
        <v>22</v>
      </c>
      <c r="L2980" s="10">
        <v>20</v>
      </c>
      <c r="M2980" s="10">
        <v>2</v>
      </c>
      <c r="N2980" s="10">
        <v>44</v>
      </c>
      <c r="O2980" s="10">
        <v>4</v>
      </c>
      <c r="P2980" s="10">
        <v>3</v>
      </c>
      <c r="Q2980" s="10">
        <v>1</v>
      </c>
      <c r="R2980" s="11">
        <v>8</v>
      </c>
      <c r="S2980" s="94">
        <f>Table1[[#This Row],[Female Voters]]/Table1[[#This Row],[Female Population]]</f>
        <v>3.1530599945624051E-2</v>
      </c>
      <c r="T2980" s="94">
        <f>Table1[[#This Row],[Male Voters]]/Table1[[#This Row],[Male Population]]</f>
        <v>2.95491727044245E-2</v>
      </c>
      <c r="U2980" s="94">
        <f>Table1[[#This Row],[Total Voters]]/Table1[[#This Row],[Total Population]]</f>
        <v>3.2009945198973822E-2</v>
      </c>
      <c r="V2980" s="94">
        <f>Table1[[#This Row],[Female Ballots]]/Table1[[#This Row],[Female Population]]</f>
        <v>5.732836353749827E-3</v>
      </c>
      <c r="W2980" s="94">
        <f>Table1[[#This Row],[Male Ballots]]/Table1[[#This Row],[Male Population]]</f>
        <v>4.4323759056636748E-3</v>
      </c>
      <c r="X2980" s="94">
        <f>Table1[[#This Row],[Total Ballots]]/Table1[[#This Row],[Total Population]]</f>
        <v>5.8199900361770585E-3</v>
      </c>
      <c r="Y2980" s="94">
        <f>Table1[[#This Row],[Female Ballots]]/Table1[[#This Row],[Female Voters]]</f>
        <v>0.18181818181818182</v>
      </c>
      <c r="Z2980" s="95">
        <f>Table1[[#This Row],[Male Ballots]]/Table1[[#This Row],[Male Voters]]</f>
        <v>0.15</v>
      </c>
      <c r="AA2980" s="94">
        <f>Table1[[#This Row],[Total Ballots]]/Table1[[#This Row],[Total Voters]]</f>
        <v>0.18181818181818182</v>
      </c>
    </row>
    <row r="2981" spans="1:27" s="12" customFormat="1" x14ac:dyDescent="0.35">
      <c r="A2981" s="8" t="s">
        <v>31</v>
      </c>
      <c r="B2981" s="17">
        <v>2021</v>
      </c>
      <c r="C2981" s="17" t="s">
        <v>81</v>
      </c>
      <c r="D2981" s="17"/>
      <c r="E2981" s="34"/>
      <c r="F2981" s="34"/>
      <c r="G2981" s="9" t="s">
        <v>65</v>
      </c>
      <c r="H2981" s="132">
        <v>742.37789999999995</v>
      </c>
      <c r="I2981" s="132">
        <v>744.0385</v>
      </c>
      <c r="J2981" s="133">
        <v>1486.4164000000001</v>
      </c>
      <c r="K2981" s="10">
        <v>20</v>
      </c>
      <c r="L2981" s="10">
        <v>20</v>
      </c>
      <c r="M2981" s="10"/>
      <c r="N2981" s="10">
        <v>40</v>
      </c>
      <c r="O2981" s="10">
        <v>8</v>
      </c>
      <c r="P2981" s="10">
        <v>7</v>
      </c>
      <c r="Q2981" s="10"/>
      <c r="R2981" s="11">
        <v>15</v>
      </c>
      <c r="S2981" s="94">
        <f>Table1[[#This Row],[Female Voters]]/Table1[[#This Row],[Female Population]]</f>
        <v>2.6940457144535149E-2</v>
      </c>
      <c r="T2981" s="94">
        <f>Table1[[#This Row],[Male Voters]]/Table1[[#This Row],[Male Population]]</f>
        <v>2.6880329445317683E-2</v>
      </c>
      <c r="U2981" s="94">
        <f>Table1[[#This Row],[Total Voters]]/Table1[[#This Row],[Total Population]]</f>
        <v>2.6910359708087181E-2</v>
      </c>
      <c r="V2981" s="94">
        <f>Table1[[#This Row],[Female Ballots]]/Table1[[#This Row],[Female Population]]</f>
        <v>1.077618285781406E-2</v>
      </c>
      <c r="W2981" s="94">
        <f>Table1[[#This Row],[Male Ballots]]/Table1[[#This Row],[Male Population]]</f>
        <v>9.4081153058611887E-3</v>
      </c>
      <c r="X2981" s="94">
        <f>Table1[[#This Row],[Total Ballots]]/Table1[[#This Row],[Total Population]]</f>
        <v>1.0091384890532693E-2</v>
      </c>
      <c r="Y2981" s="94">
        <f>Table1[[#This Row],[Female Ballots]]/Table1[[#This Row],[Female Voters]]</f>
        <v>0.4</v>
      </c>
      <c r="Z2981" s="95">
        <f>Table1[[#This Row],[Male Ballots]]/Table1[[#This Row],[Male Voters]]</f>
        <v>0.35</v>
      </c>
      <c r="AA2981" s="94">
        <f>Table1[[#This Row],[Total Ballots]]/Table1[[#This Row],[Total Voters]]</f>
        <v>0.375</v>
      </c>
    </row>
    <row r="2982" spans="1:27" s="12" customFormat="1" x14ac:dyDescent="0.35">
      <c r="A2982" s="8" t="s">
        <v>31</v>
      </c>
      <c r="B2982" s="17">
        <v>2021</v>
      </c>
      <c r="C2982" s="17" t="s">
        <v>81</v>
      </c>
      <c r="D2982" s="17"/>
      <c r="E2982" s="34"/>
      <c r="F2982" s="34"/>
      <c r="G2982" s="9" t="s">
        <v>66</v>
      </c>
      <c r="H2982" s="132">
        <v>1202.2388000000001</v>
      </c>
      <c r="I2982" s="132">
        <v>1136.6808000000001</v>
      </c>
      <c r="J2982" s="133">
        <v>2338.9189999999999</v>
      </c>
      <c r="K2982" s="10">
        <v>28</v>
      </c>
      <c r="L2982" s="10">
        <v>38</v>
      </c>
      <c r="M2982" s="10">
        <v>2</v>
      </c>
      <c r="N2982" s="10">
        <v>68</v>
      </c>
      <c r="O2982" s="10">
        <v>13</v>
      </c>
      <c r="P2982" s="10">
        <v>19</v>
      </c>
      <c r="Q2982" s="10">
        <v>2</v>
      </c>
      <c r="R2982" s="11">
        <v>34</v>
      </c>
      <c r="S2982" s="94">
        <f>Table1[[#This Row],[Female Voters]]/Table1[[#This Row],[Female Population]]</f>
        <v>2.3289882176486067E-2</v>
      </c>
      <c r="T2982" s="94">
        <f>Table1[[#This Row],[Male Voters]]/Table1[[#This Row],[Male Population]]</f>
        <v>3.3430669366457139E-2</v>
      </c>
      <c r="U2982" s="94">
        <f>Table1[[#This Row],[Total Voters]]/Table1[[#This Row],[Total Population]]</f>
        <v>2.9073259911950779E-2</v>
      </c>
      <c r="V2982" s="94">
        <f>Table1[[#This Row],[Female Ballots]]/Table1[[#This Row],[Female Population]]</f>
        <v>1.0813159581939961E-2</v>
      </c>
      <c r="W2982" s="94">
        <f>Table1[[#This Row],[Male Ballots]]/Table1[[#This Row],[Male Population]]</f>
        <v>1.6715334683228569E-2</v>
      </c>
      <c r="X2982" s="94">
        <f>Table1[[#This Row],[Total Ballots]]/Table1[[#This Row],[Total Population]]</f>
        <v>1.453662995597539E-2</v>
      </c>
      <c r="Y2982" s="94">
        <f>Table1[[#This Row],[Female Ballots]]/Table1[[#This Row],[Female Voters]]</f>
        <v>0.4642857142857143</v>
      </c>
      <c r="Z2982" s="95">
        <f>Table1[[#This Row],[Male Ballots]]/Table1[[#This Row],[Male Voters]]</f>
        <v>0.5</v>
      </c>
      <c r="AA2982" s="94">
        <f>Table1[[#This Row],[Total Ballots]]/Table1[[#This Row],[Total Voters]]</f>
        <v>0.5</v>
      </c>
    </row>
    <row r="2983" spans="1:27" s="12" customFormat="1" x14ac:dyDescent="0.35">
      <c r="A2983" s="8" t="s">
        <v>31</v>
      </c>
      <c r="B2983" s="17">
        <v>2021</v>
      </c>
      <c r="C2983" s="17" t="s">
        <v>81</v>
      </c>
      <c r="D2983" s="17"/>
      <c r="E2983" s="34"/>
      <c r="F2983" s="34"/>
      <c r="G2983" s="9" t="s">
        <v>67</v>
      </c>
      <c r="H2983" s="132">
        <v>1923.0371</v>
      </c>
      <c r="I2983" s="132">
        <v>1967.9573</v>
      </c>
      <c r="J2983" s="133">
        <v>3890.9934000000003</v>
      </c>
      <c r="K2983" s="10">
        <v>51</v>
      </c>
      <c r="L2983" s="10">
        <v>53</v>
      </c>
      <c r="M2983" s="10">
        <v>1</v>
      </c>
      <c r="N2983" s="10">
        <v>105</v>
      </c>
      <c r="O2983" s="10">
        <v>28</v>
      </c>
      <c r="P2983" s="10">
        <v>31</v>
      </c>
      <c r="Q2983" s="10"/>
      <c r="R2983" s="11">
        <v>59</v>
      </c>
      <c r="S2983" s="94">
        <f>Table1[[#This Row],[Female Voters]]/Table1[[#This Row],[Female Population]]</f>
        <v>2.6520549187532574E-2</v>
      </c>
      <c r="T2983" s="94">
        <f>Table1[[#This Row],[Male Voters]]/Table1[[#This Row],[Male Population]]</f>
        <v>2.6931478645395406E-2</v>
      </c>
      <c r="U2983" s="94">
        <f>Table1[[#This Row],[Total Voters]]/Table1[[#This Row],[Total Population]]</f>
        <v>2.6985396582785259E-2</v>
      </c>
      <c r="V2983" s="94">
        <f>Table1[[#This Row],[Female Ballots]]/Table1[[#This Row],[Female Population]]</f>
        <v>1.4560301514723767E-2</v>
      </c>
      <c r="W2983" s="94">
        <f>Table1[[#This Row],[Male Ballots]]/Table1[[#This Row],[Male Population]]</f>
        <v>1.5752374302023728E-2</v>
      </c>
      <c r="X2983" s="94">
        <f>Table1[[#This Row],[Total Ballots]]/Table1[[#This Row],[Total Population]]</f>
        <v>1.5163222841755525E-2</v>
      </c>
      <c r="Y2983" s="94">
        <f>Table1[[#This Row],[Female Ballots]]/Table1[[#This Row],[Female Voters]]</f>
        <v>0.5490196078431373</v>
      </c>
      <c r="Z2983" s="95">
        <f>Table1[[#This Row],[Male Ballots]]/Table1[[#This Row],[Male Voters]]</f>
        <v>0.58490566037735847</v>
      </c>
      <c r="AA2983" s="94">
        <f>Table1[[#This Row],[Total Ballots]]/Table1[[#This Row],[Total Voters]]</f>
        <v>0.56190476190476191</v>
      </c>
    </row>
    <row r="2984" spans="1:27" s="12" customFormat="1" x14ac:dyDescent="0.35">
      <c r="A2984" s="8" t="s">
        <v>55</v>
      </c>
      <c r="B2984" s="17">
        <v>2021</v>
      </c>
      <c r="C2984" s="17" t="s">
        <v>81</v>
      </c>
      <c r="D2984" s="17"/>
      <c r="E2984" s="34"/>
      <c r="F2984" s="34"/>
      <c r="G2984" s="9" t="s">
        <v>79</v>
      </c>
      <c r="H2984" s="132">
        <v>363286.33899999998</v>
      </c>
      <c r="I2984" s="132">
        <v>351881.85100000002</v>
      </c>
      <c r="J2984" s="133">
        <v>715168.21</v>
      </c>
      <c r="K2984" s="10">
        <v>289197</v>
      </c>
      <c r="L2984" s="10">
        <v>266342</v>
      </c>
      <c r="M2984" s="10">
        <v>11152</v>
      </c>
      <c r="N2984" s="10">
        <v>566691</v>
      </c>
      <c r="O2984" s="10">
        <v>66497</v>
      </c>
      <c r="P2984" s="10">
        <v>58257</v>
      </c>
      <c r="Q2984" s="10">
        <v>1624</v>
      </c>
      <c r="R2984" s="11">
        <v>126378</v>
      </c>
      <c r="S2984" s="94">
        <f>Table1[[#This Row],[Female Voters]]/Table1[[#This Row],[Female Population]]</f>
        <v>0.79605800976733132</v>
      </c>
      <c r="T2984" s="94">
        <f>Table1[[#This Row],[Male Voters]]/Table1[[#This Row],[Male Population]]</f>
        <v>0.75690746551176913</v>
      </c>
      <c r="U2984" s="94">
        <f>Table1[[#This Row],[Total Voters]]/Table1[[#This Row],[Total Population]]</f>
        <v>0.79238840887516526</v>
      </c>
      <c r="V2984" s="94">
        <f>Table1[[#This Row],[Female Ballots]]/Table1[[#This Row],[Female Population]]</f>
        <v>0.18304294123209516</v>
      </c>
      <c r="W2984" s="94">
        <f>Table1[[#This Row],[Male Ballots]]/Table1[[#This Row],[Male Population]]</f>
        <v>0.16555841068370417</v>
      </c>
      <c r="X2984" s="94">
        <f>Table1[[#This Row],[Total Ballots]]/Table1[[#This Row],[Total Population]]</f>
        <v>0.17671087477448139</v>
      </c>
      <c r="Y2984" s="94">
        <f>Table1[[#This Row],[Female Ballots]]/Table1[[#This Row],[Female Voters]]</f>
        <v>0.22993668675677825</v>
      </c>
      <c r="Z2984" s="95">
        <f>Table1[[#This Row],[Male Ballots]]/Table1[[#This Row],[Male Voters]]</f>
        <v>0.21873005384055086</v>
      </c>
      <c r="AA2984" s="94">
        <f>Table1[[#This Row],[Total Ballots]]/Table1[[#This Row],[Total Voters]]</f>
        <v>0.2230104236700424</v>
      </c>
    </row>
    <row r="2985" spans="1:27" s="12" customFormat="1" x14ac:dyDescent="0.35">
      <c r="A2985" s="8" t="s">
        <v>55</v>
      </c>
      <c r="B2985" s="17">
        <v>2021</v>
      </c>
      <c r="C2985" s="17" t="s">
        <v>81</v>
      </c>
      <c r="D2985" s="17"/>
      <c r="E2985" s="34"/>
      <c r="F2985" s="34"/>
      <c r="G2985" s="9" t="s">
        <v>62</v>
      </c>
      <c r="H2985" s="132">
        <v>40334.042000000001</v>
      </c>
      <c r="I2985" s="132">
        <v>46006.923999999999</v>
      </c>
      <c r="J2985" s="133">
        <v>86340.97</v>
      </c>
      <c r="K2985" s="10">
        <v>26165</v>
      </c>
      <c r="L2985" s="10">
        <v>25659</v>
      </c>
      <c r="M2985" s="10">
        <v>1778</v>
      </c>
      <c r="N2985" s="10">
        <v>53602</v>
      </c>
      <c r="O2985" s="10">
        <v>2184</v>
      </c>
      <c r="P2985" s="10">
        <v>2173</v>
      </c>
      <c r="Q2985" s="10">
        <v>216</v>
      </c>
      <c r="R2985" s="11">
        <v>4573</v>
      </c>
      <c r="S2985" s="94">
        <f>Table1[[#This Row],[Female Voters]]/Table1[[#This Row],[Female Population]]</f>
        <v>0.64870761031091306</v>
      </c>
      <c r="T2985" s="94">
        <f>Table1[[#This Row],[Male Voters]]/Table1[[#This Row],[Male Population]]</f>
        <v>0.55772039878171387</v>
      </c>
      <c r="U2985" s="94">
        <f>Table1[[#This Row],[Total Voters]]/Table1[[#This Row],[Total Population]]</f>
        <v>0.62081767207387173</v>
      </c>
      <c r="V2985" s="94">
        <f>Table1[[#This Row],[Female Ballots]]/Table1[[#This Row],[Female Population]]</f>
        <v>5.4147808940150359E-2</v>
      </c>
      <c r="W2985" s="94">
        <f>Table1[[#This Row],[Male Ballots]]/Table1[[#This Row],[Male Population]]</f>
        <v>4.7232020988840724E-2</v>
      </c>
      <c r="X2985" s="94">
        <f>Table1[[#This Row],[Total Ballots]]/Table1[[#This Row],[Total Population]]</f>
        <v>5.2964426969027568E-2</v>
      </c>
      <c r="Y2985" s="94">
        <f>Table1[[#This Row],[Female Ballots]]/Table1[[#This Row],[Female Voters]]</f>
        <v>8.3470284731511565E-2</v>
      </c>
      <c r="Z2985" s="95">
        <f>Table1[[#This Row],[Male Ballots]]/Table1[[#This Row],[Male Voters]]</f>
        <v>8.4687633968588014E-2</v>
      </c>
      <c r="AA2985" s="94">
        <f>Table1[[#This Row],[Total Ballots]]/Table1[[#This Row],[Total Voters]]</f>
        <v>8.5313980821611138E-2</v>
      </c>
    </row>
    <row r="2986" spans="1:27" s="12" customFormat="1" x14ac:dyDescent="0.35">
      <c r="A2986" s="8" t="s">
        <v>55</v>
      </c>
      <c r="B2986" s="17">
        <v>2021</v>
      </c>
      <c r="C2986" s="17" t="s">
        <v>81</v>
      </c>
      <c r="D2986" s="17"/>
      <c r="E2986" s="34"/>
      <c r="F2986" s="34"/>
      <c r="G2986" s="9" t="s">
        <v>63</v>
      </c>
      <c r="H2986" s="132">
        <v>66483.350000000006</v>
      </c>
      <c r="I2986" s="132">
        <v>68857.299999999988</v>
      </c>
      <c r="J2986" s="133">
        <v>135340.65</v>
      </c>
      <c r="K2986" s="10">
        <v>50720</v>
      </c>
      <c r="L2986" s="10">
        <v>48365</v>
      </c>
      <c r="M2986" s="10">
        <v>2877</v>
      </c>
      <c r="N2986" s="10">
        <v>101962</v>
      </c>
      <c r="O2986" s="10">
        <v>4658</v>
      </c>
      <c r="P2986" s="10">
        <v>4001</v>
      </c>
      <c r="Q2986" s="10">
        <v>304</v>
      </c>
      <c r="R2986" s="11">
        <v>8963</v>
      </c>
      <c r="S2986" s="94">
        <f>Table1[[#This Row],[Female Voters]]/Table1[[#This Row],[Female Population]]</f>
        <v>0.76289777816551052</v>
      </c>
      <c r="T2986" s="94">
        <f>Table1[[#This Row],[Male Voters]]/Table1[[#This Row],[Male Population]]</f>
        <v>0.7023946625847951</v>
      </c>
      <c r="U2986" s="94">
        <f>Table1[[#This Row],[Total Voters]]/Table1[[#This Row],[Total Population]]</f>
        <v>0.75337306271249627</v>
      </c>
      <c r="V2986" s="94">
        <f>Table1[[#This Row],[Female Ballots]]/Table1[[#This Row],[Female Population]]</f>
        <v>7.0062654784995029E-2</v>
      </c>
      <c r="W2986" s="94">
        <f>Table1[[#This Row],[Male Ballots]]/Table1[[#This Row],[Male Population]]</f>
        <v>5.8105676522314999E-2</v>
      </c>
      <c r="X2986" s="94">
        <f>Table1[[#This Row],[Total Ballots]]/Table1[[#This Row],[Total Population]]</f>
        <v>6.6225483622252446E-2</v>
      </c>
      <c r="Y2986" s="94">
        <f>Table1[[#This Row],[Female Ballots]]/Table1[[#This Row],[Female Voters]]</f>
        <v>9.1837539432176651E-2</v>
      </c>
      <c r="Z2986" s="95">
        <f>Table1[[#This Row],[Male Ballots]]/Table1[[#This Row],[Male Voters]]</f>
        <v>8.2725111134084567E-2</v>
      </c>
      <c r="AA2986" s="94">
        <f>Table1[[#This Row],[Total Ballots]]/Table1[[#This Row],[Total Voters]]</f>
        <v>8.790529805221553E-2</v>
      </c>
    </row>
    <row r="2987" spans="1:27" s="12" customFormat="1" x14ac:dyDescent="0.35">
      <c r="A2987" s="8" t="s">
        <v>55</v>
      </c>
      <c r="B2987" s="17">
        <v>2021</v>
      </c>
      <c r="C2987" s="17" t="s">
        <v>81</v>
      </c>
      <c r="D2987" s="17"/>
      <c r="E2987" s="34"/>
      <c r="F2987" s="34"/>
      <c r="G2987" s="9" t="s">
        <v>64</v>
      </c>
      <c r="H2987" s="132">
        <v>64335.689999999995</v>
      </c>
      <c r="I2987" s="132">
        <v>63594.39</v>
      </c>
      <c r="J2987" s="133">
        <v>127930.07999999999</v>
      </c>
      <c r="K2987" s="10">
        <v>52098</v>
      </c>
      <c r="L2987" s="10">
        <v>49156</v>
      </c>
      <c r="M2987" s="10">
        <v>2265</v>
      </c>
      <c r="N2987" s="10">
        <v>103519</v>
      </c>
      <c r="O2987" s="10">
        <v>7532</v>
      </c>
      <c r="P2987" s="10">
        <v>6511</v>
      </c>
      <c r="Q2987" s="10">
        <v>267</v>
      </c>
      <c r="R2987" s="11">
        <v>14310</v>
      </c>
      <c r="S2987" s="94">
        <f>Table1[[#This Row],[Female Voters]]/Table1[[#This Row],[Female Population]]</f>
        <v>0.8097838074014595</v>
      </c>
      <c r="T2987" s="94">
        <f>Table1[[#This Row],[Male Voters]]/Table1[[#This Row],[Male Population]]</f>
        <v>0.77296126277805322</v>
      </c>
      <c r="U2987" s="94">
        <f>Table1[[#This Row],[Total Voters]]/Table1[[#This Row],[Total Population]]</f>
        <v>0.80918420437163807</v>
      </c>
      <c r="V2987" s="94">
        <f>Table1[[#This Row],[Female Ballots]]/Table1[[#This Row],[Female Population]]</f>
        <v>0.11707343155875068</v>
      </c>
      <c r="W2987" s="94">
        <f>Table1[[#This Row],[Male Ballots]]/Table1[[#This Row],[Male Population]]</f>
        <v>0.10238324481137409</v>
      </c>
      <c r="X2987" s="94">
        <f>Table1[[#This Row],[Total Ballots]]/Table1[[#This Row],[Total Population]]</f>
        <v>0.11185797742016577</v>
      </c>
      <c r="Y2987" s="94">
        <f>Table1[[#This Row],[Female Ballots]]/Table1[[#This Row],[Female Voters]]</f>
        <v>0.14457368804944529</v>
      </c>
      <c r="Z2987" s="95">
        <f>Table1[[#This Row],[Male Ballots]]/Table1[[#This Row],[Male Voters]]</f>
        <v>0.13245585482952232</v>
      </c>
      <c r="AA2987" s="94">
        <f>Table1[[#This Row],[Total Ballots]]/Table1[[#This Row],[Total Voters]]</f>
        <v>0.13823549300128479</v>
      </c>
    </row>
    <row r="2988" spans="1:27" s="12" customFormat="1" x14ac:dyDescent="0.35">
      <c r="A2988" s="8" t="s">
        <v>55</v>
      </c>
      <c r="B2988" s="17">
        <v>2021</v>
      </c>
      <c r="C2988" s="17" t="s">
        <v>81</v>
      </c>
      <c r="D2988" s="17"/>
      <c r="E2988" s="34"/>
      <c r="F2988" s="34"/>
      <c r="G2988" s="9" t="s">
        <v>65</v>
      </c>
      <c r="H2988" s="132">
        <v>55831.42</v>
      </c>
      <c r="I2988" s="132">
        <v>54751.729999999996</v>
      </c>
      <c r="J2988" s="133">
        <v>110583.15</v>
      </c>
      <c r="K2988" s="10">
        <v>45111</v>
      </c>
      <c r="L2988" s="10">
        <v>42741</v>
      </c>
      <c r="M2988" s="10">
        <v>1497</v>
      </c>
      <c r="N2988" s="10">
        <v>89349</v>
      </c>
      <c r="O2988" s="10">
        <v>8321</v>
      </c>
      <c r="P2988" s="10">
        <v>7628</v>
      </c>
      <c r="Q2988" s="10">
        <v>197</v>
      </c>
      <c r="R2988" s="11">
        <v>16146</v>
      </c>
      <c r="S2988" s="94">
        <f>Table1[[#This Row],[Female Voters]]/Table1[[#This Row],[Female Population]]</f>
        <v>0.80798589754657868</v>
      </c>
      <c r="T2988" s="94">
        <f>Table1[[#This Row],[Male Voters]]/Table1[[#This Row],[Male Population]]</f>
        <v>0.78063286767377038</v>
      </c>
      <c r="U2988" s="94">
        <f>Table1[[#This Row],[Total Voters]]/Table1[[#This Row],[Total Population]]</f>
        <v>0.80798023930408935</v>
      </c>
      <c r="V2988" s="94">
        <f>Table1[[#This Row],[Female Ballots]]/Table1[[#This Row],[Female Population]]</f>
        <v>0.1490379431510071</v>
      </c>
      <c r="W2988" s="94">
        <f>Table1[[#This Row],[Male Ballots]]/Table1[[#This Row],[Male Population]]</f>
        <v>0.13931979866206967</v>
      </c>
      <c r="X2988" s="94">
        <f>Table1[[#This Row],[Total Ballots]]/Table1[[#This Row],[Total Population]]</f>
        <v>0.14600777785765734</v>
      </c>
      <c r="Y2988" s="94">
        <f>Table1[[#This Row],[Female Ballots]]/Table1[[#This Row],[Female Voters]]</f>
        <v>0.18445611935004766</v>
      </c>
      <c r="Z2988" s="95">
        <f>Table1[[#This Row],[Male Ballots]]/Table1[[#This Row],[Male Voters]]</f>
        <v>0.17847032123721954</v>
      </c>
      <c r="AA2988" s="94">
        <f>Table1[[#This Row],[Total Ballots]]/Table1[[#This Row],[Total Voters]]</f>
        <v>0.18070711479703186</v>
      </c>
    </row>
    <row r="2989" spans="1:27" s="12" customFormat="1" x14ac:dyDescent="0.35">
      <c r="A2989" s="8" t="s">
        <v>55</v>
      </c>
      <c r="B2989" s="17">
        <v>2021</v>
      </c>
      <c r="C2989" s="17" t="s">
        <v>81</v>
      </c>
      <c r="D2989" s="17"/>
      <c r="E2989" s="34"/>
      <c r="F2989" s="34"/>
      <c r="G2989" s="9" t="s">
        <v>66</v>
      </c>
      <c r="H2989" s="132">
        <v>58790.64</v>
      </c>
      <c r="I2989" s="132">
        <v>55676.460000000006</v>
      </c>
      <c r="J2989" s="133">
        <v>114467.1</v>
      </c>
      <c r="K2989" s="10">
        <v>48696</v>
      </c>
      <c r="L2989" s="10">
        <v>45159</v>
      </c>
      <c r="M2989" s="10">
        <v>1477</v>
      </c>
      <c r="N2989" s="10">
        <v>95332</v>
      </c>
      <c r="O2989" s="10">
        <v>13554</v>
      </c>
      <c r="P2989" s="10">
        <v>11993</v>
      </c>
      <c r="Q2989" s="10">
        <v>262</v>
      </c>
      <c r="R2989" s="11">
        <v>25809</v>
      </c>
      <c r="S2989" s="94">
        <f>Table1[[#This Row],[Female Voters]]/Table1[[#This Row],[Female Population]]</f>
        <v>0.82829511636546227</v>
      </c>
      <c r="T2989" s="94">
        <f>Table1[[#This Row],[Male Voters]]/Table1[[#This Row],[Male Population]]</f>
        <v>0.81109682619907941</v>
      </c>
      <c r="U2989" s="94">
        <f>Table1[[#This Row],[Total Voters]]/Table1[[#This Row],[Total Population]]</f>
        <v>0.83283318962391806</v>
      </c>
      <c r="V2989" s="94">
        <f>Table1[[#This Row],[Female Ballots]]/Table1[[#This Row],[Female Population]]</f>
        <v>0.23054690338462042</v>
      </c>
      <c r="W2989" s="94">
        <f>Table1[[#This Row],[Male Ballots]]/Table1[[#This Row],[Male Population]]</f>
        <v>0.21540521793231823</v>
      </c>
      <c r="X2989" s="94">
        <f>Table1[[#This Row],[Total Ballots]]/Table1[[#This Row],[Total Population]]</f>
        <v>0.22547089949863322</v>
      </c>
      <c r="Y2989" s="94">
        <f>Table1[[#This Row],[Female Ballots]]/Table1[[#This Row],[Female Voters]]</f>
        <v>0.2783390832922622</v>
      </c>
      <c r="Z2989" s="95">
        <f>Table1[[#This Row],[Male Ballots]]/Table1[[#This Row],[Male Voters]]</f>
        <v>0.26557275404681235</v>
      </c>
      <c r="AA2989" s="94">
        <f>Table1[[#This Row],[Total Ballots]]/Table1[[#This Row],[Total Voters]]</f>
        <v>0.27072756262325348</v>
      </c>
    </row>
    <row r="2990" spans="1:27" s="12" customFormat="1" x14ac:dyDescent="0.35">
      <c r="A2990" s="8" t="s">
        <v>55</v>
      </c>
      <c r="B2990" s="17">
        <v>2021</v>
      </c>
      <c r="C2990" s="17" t="s">
        <v>81</v>
      </c>
      <c r="D2990" s="17"/>
      <c r="E2990" s="34"/>
      <c r="F2990" s="34"/>
      <c r="G2990" s="9" t="s">
        <v>67</v>
      </c>
      <c r="H2990" s="132">
        <v>77511.196999999986</v>
      </c>
      <c r="I2990" s="132">
        <v>62995.047000000006</v>
      </c>
      <c r="J2990" s="133">
        <v>140506.26</v>
      </c>
      <c r="K2990" s="10">
        <v>66407</v>
      </c>
      <c r="L2990" s="10">
        <v>55262</v>
      </c>
      <c r="M2990" s="10">
        <v>1258</v>
      </c>
      <c r="N2990" s="10">
        <v>122927</v>
      </c>
      <c r="O2990" s="10">
        <v>30248</v>
      </c>
      <c r="P2990" s="10">
        <v>25951</v>
      </c>
      <c r="Q2990" s="10">
        <v>378</v>
      </c>
      <c r="R2990" s="11">
        <v>56577</v>
      </c>
      <c r="S2990" s="94">
        <f>Table1[[#This Row],[Female Voters]]/Table1[[#This Row],[Female Population]]</f>
        <v>0.85674073643837567</v>
      </c>
      <c r="T2990" s="94">
        <f>Table1[[#This Row],[Male Voters]]/Table1[[#This Row],[Male Population]]</f>
        <v>0.877243571228703</v>
      </c>
      <c r="U2990" s="94">
        <f>Table1[[#This Row],[Total Voters]]/Table1[[#This Row],[Total Population]]</f>
        <v>0.87488628620532627</v>
      </c>
      <c r="V2990" s="94">
        <f>Table1[[#This Row],[Female Ballots]]/Table1[[#This Row],[Female Population]]</f>
        <v>0.39024039326860099</v>
      </c>
      <c r="W2990" s="94">
        <f>Table1[[#This Row],[Male Ballots]]/Table1[[#This Row],[Male Population]]</f>
        <v>0.41195302227490993</v>
      </c>
      <c r="X2990" s="94">
        <f>Table1[[#This Row],[Total Ballots]]/Table1[[#This Row],[Total Population]]</f>
        <v>0.40266533320294767</v>
      </c>
      <c r="Y2990" s="94">
        <f>Table1[[#This Row],[Female Ballots]]/Table1[[#This Row],[Female Voters]]</f>
        <v>0.45549414971313268</v>
      </c>
      <c r="Z2990" s="95">
        <f>Table1[[#This Row],[Male Ballots]]/Table1[[#This Row],[Male Voters]]</f>
        <v>0.46959936303427308</v>
      </c>
      <c r="AA2990" s="94">
        <f>Table1[[#This Row],[Total Ballots]]/Table1[[#This Row],[Total Voters]]</f>
        <v>0.46024876552750821</v>
      </c>
    </row>
    <row r="2991" spans="1:27" s="12" customFormat="1" x14ac:dyDescent="0.35">
      <c r="A2991" s="8" t="s">
        <v>23</v>
      </c>
      <c r="B2991" s="17">
        <v>2021</v>
      </c>
      <c r="C2991" s="17" t="s">
        <v>81</v>
      </c>
      <c r="D2991" s="17"/>
      <c r="E2991" s="34"/>
      <c r="F2991" s="34"/>
      <c r="G2991" s="9" t="s">
        <v>79</v>
      </c>
      <c r="H2991" s="132">
        <v>7922.5272999999997</v>
      </c>
      <c r="I2991" s="132">
        <v>7431.5075099999995</v>
      </c>
      <c r="J2991" s="133">
        <v>15354.035100000001</v>
      </c>
      <c r="K2991" s="10">
        <v>2197</v>
      </c>
      <c r="L2991" s="10">
        <v>1973</v>
      </c>
      <c r="M2991" s="10">
        <v>121</v>
      </c>
      <c r="N2991" s="10">
        <v>4291</v>
      </c>
      <c r="O2991" s="10">
        <v>1131</v>
      </c>
      <c r="P2991" s="10">
        <v>966</v>
      </c>
      <c r="Q2991" s="10">
        <v>49</v>
      </c>
      <c r="R2991" s="11">
        <v>2146</v>
      </c>
      <c r="S2991" s="94">
        <f>Table1[[#This Row],[Female Voters]]/Table1[[#This Row],[Female Population]]</f>
        <v>0.27731049913832423</v>
      </c>
      <c r="T2991" s="94">
        <f>Table1[[#This Row],[Male Voters]]/Table1[[#This Row],[Male Population]]</f>
        <v>0.26549122063660541</v>
      </c>
      <c r="U2991" s="94">
        <f>Table1[[#This Row],[Total Voters]]/Table1[[#This Row],[Total Population]]</f>
        <v>0.27947050870034806</v>
      </c>
      <c r="V2991" s="94">
        <f>Table1[[#This Row],[Female Ballots]]/Table1[[#This Row],[Female Population]]</f>
        <v>0.14275747588777637</v>
      </c>
      <c r="W2991" s="94">
        <f>Table1[[#This Row],[Male Ballots]]/Table1[[#This Row],[Male Population]]</f>
        <v>0.12998708521792238</v>
      </c>
      <c r="X2991" s="94">
        <f>Table1[[#This Row],[Total Ballots]]/Table1[[#This Row],[Total Population]]</f>
        <v>0.13976781907968935</v>
      </c>
      <c r="Y2991" s="94">
        <f>Table1[[#This Row],[Female Ballots]]/Table1[[#This Row],[Female Voters]]</f>
        <v>0.51479289940828399</v>
      </c>
      <c r="Z2991" s="95">
        <f>Table1[[#This Row],[Male Ballots]]/Table1[[#This Row],[Male Voters]]</f>
        <v>0.48960973137354286</v>
      </c>
      <c r="AA2991" s="94">
        <f>Table1[[#This Row],[Total Ballots]]/Table1[[#This Row],[Total Voters]]</f>
        <v>0.50011652295502218</v>
      </c>
    </row>
    <row r="2992" spans="1:27" s="12" customFormat="1" x14ac:dyDescent="0.35">
      <c r="A2992" s="8" t="s">
        <v>23</v>
      </c>
      <c r="B2992" s="17">
        <v>2021</v>
      </c>
      <c r="C2992" s="17" t="s">
        <v>81</v>
      </c>
      <c r="D2992" s="17"/>
      <c r="E2992" s="34"/>
      <c r="F2992" s="34"/>
      <c r="G2992" s="9" t="s">
        <v>62</v>
      </c>
      <c r="H2992" s="132">
        <v>442.79860000000002</v>
      </c>
      <c r="I2992" s="132">
        <v>399.43971000000005</v>
      </c>
      <c r="J2992" s="133">
        <v>842.23829999999998</v>
      </c>
      <c r="K2992" s="10">
        <v>110</v>
      </c>
      <c r="L2992" s="10">
        <v>98</v>
      </c>
      <c r="M2992" s="10">
        <v>8</v>
      </c>
      <c r="N2992" s="10">
        <v>216</v>
      </c>
      <c r="O2992" s="10">
        <v>17</v>
      </c>
      <c r="P2992" s="10">
        <v>17</v>
      </c>
      <c r="Q2992" s="10">
        <v>1</v>
      </c>
      <c r="R2992" s="11">
        <v>35</v>
      </c>
      <c r="S2992" s="94">
        <f>Table1[[#This Row],[Female Voters]]/Table1[[#This Row],[Female Population]]</f>
        <v>0.24841993628706141</v>
      </c>
      <c r="T2992" s="94">
        <f>Table1[[#This Row],[Male Voters]]/Table1[[#This Row],[Male Population]]</f>
        <v>0.2453436589967482</v>
      </c>
      <c r="U2992" s="94">
        <f>Table1[[#This Row],[Total Voters]]/Table1[[#This Row],[Total Population]]</f>
        <v>0.25645948421011011</v>
      </c>
      <c r="V2992" s="94">
        <f>Table1[[#This Row],[Female Ballots]]/Table1[[#This Row],[Female Population]]</f>
        <v>3.8392171971636767E-2</v>
      </c>
      <c r="W2992" s="94">
        <f>Table1[[#This Row],[Male Ballots]]/Table1[[#This Row],[Male Population]]</f>
        <v>4.255961431576244E-2</v>
      </c>
      <c r="X2992" s="94">
        <f>Table1[[#This Row],[Total Ballots]]/Table1[[#This Row],[Total Population]]</f>
        <v>4.1555934941453029E-2</v>
      </c>
      <c r="Y2992" s="94">
        <f>Table1[[#This Row],[Female Ballots]]/Table1[[#This Row],[Female Voters]]</f>
        <v>0.15454545454545454</v>
      </c>
      <c r="Z2992" s="95">
        <f>Table1[[#This Row],[Male Ballots]]/Table1[[#This Row],[Male Voters]]</f>
        <v>0.17346938775510204</v>
      </c>
      <c r="AA2992" s="94">
        <f>Table1[[#This Row],[Total Ballots]]/Table1[[#This Row],[Total Voters]]</f>
        <v>0.16203703703703703</v>
      </c>
    </row>
    <row r="2993" spans="1:27" s="12" customFormat="1" x14ac:dyDescent="0.35">
      <c r="A2993" s="8" t="s">
        <v>23</v>
      </c>
      <c r="B2993" s="17">
        <v>2021</v>
      </c>
      <c r="C2993" s="17" t="s">
        <v>81</v>
      </c>
      <c r="D2993" s="17"/>
      <c r="E2993" s="34"/>
      <c r="F2993" s="34"/>
      <c r="G2993" s="9" t="s">
        <v>63</v>
      </c>
      <c r="H2993" s="132">
        <v>745.97</v>
      </c>
      <c r="I2993" s="132">
        <v>746.89449999999999</v>
      </c>
      <c r="J2993" s="133">
        <v>1492.8643999999999</v>
      </c>
      <c r="K2993" s="10">
        <v>225</v>
      </c>
      <c r="L2993" s="10">
        <v>206</v>
      </c>
      <c r="M2993" s="10">
        <v>23</v>
      </c>
      <c r="N2993" s="10">
        <v>454</v>
      </c>
      <c r="O2993" s="10">
        <v>42</v>
      </c>
      <c r="P2993" s="10">
        <v>34</v>
      </c>
      <c r="Q2993" s="10">
        <v>7</v>
      </c>
      <c r="R2993" s="11">
        <v>83</v>
      </c>
      <c r="S2993" s="94">
        <f>Table1[[#This Row],[Female Voters]]/Table1[[#This Row],[Female Population]]</f>
        <v>0.30162070860758472</v>
      </c>
      <c r="T2993" s="94">
        <f>Table1[[#This Row],[Male Voters]]/Table1[[#This Row],[Male Population]]</f>
        <v>0.27580869855113405</v>
      </c>
      <c r="U2993" s="94">
        <f>Table1[[#This Row],[Total Voters]]/Table1[[#This Row],[Total Population]]</f>
        <v>0.30411335416666108</v>
      </c>
      <c r="V2993" s="94">
        <f>Table1[[#This Row],[Female Ballots]]/Table1[[#This Row],[Female Population]]</f>
        <v>5.630253227341582E-2</v>
      </c>
      <c r="W2993" s="94">
        <f>Table1[[#This Row],[Male Ballots]]/Table1[[#This Row],[Male Population]]</f>
        <v>4.5521824032711447E-2</v>
      </c>
      <c r="X2993" s="94">
        <f>Table1[[#This Row],[Total Ballots]]/Table1[[#This Row],[Total Population]]</f>
        <v>5.5597815849852142E-2</v>
      </c>
      <c r="Y2993" s="94">
        <f>Table1[[#This Row],[Female Ballots]]/Table1[[#This Row],[Female Voters]]</f>
        <v>0.18666666666666668</v>
      </c>
      <c r="Z2993" s="95">
        <f>Table1[[#This Row],[Male Ballots]]/Table1[[#This Row],[Male Voters]]</f>
        <v>0.1650485436893204</v>
      </c>
      <c r="AA2993" s="94">
        <f>Table1[[#This Row],[Total Ballots]]/Table1[[#This Row],[Total Voters]]</f>
        <v>0.1828193832599119</v>
      </c>
    </row>
    <row r="2994" spans="1:27" s="12" customFormat="1" x14ac:dyDescent="0.35">
      <c r="A2994" s="8" t="s">
        <v>23</v>
      </c>
      <c r="B2994" s="17">
        <v>2021</v>
      </c>
      <c r="C2994" s="17" t="s">
        <v>81</v>
      </c>
      <c r="D2994" s="17"/>
      <c r="E2994" s="34"/>
      <c r="F2994" s="34"/>
      <c r="G2994" s="9" t="s">
        <v>64</v>
      </c>
      <c r="H2994" s="132">
        <v>922.76149999999996</v>
      </c>
      <c r="I2994" s="132">
        <v>939.56459999999993</v>
      </c>
      <c r="J2994" s="133">
        <v>1862.326</v>
      </c>
      <c r="K2994" s="10">
        <v>248</v>
      </c>
      <c r="L2994" s="10">
        <v>249</v>
      </c>
      <c r="M2994" s="10">
        <v>29</v>
      </c>
      <c r="N2994" s="10">
        <v>526</v>
      </c>
      <c r="O2994" s="10">
        <v>85</v>
      </c>
      <c r="P2994" s="10">
        <v>67</v>
      </c>
      <c r="Q2994" s="10">
        <v>10</v>
      </c>
      <c r="R2994" s="11">
        <v>162</v>
      </c>
      <c r="S2994" s="94">
        <f>Table1[[#This Row],[Female Voters]]/Table1[[#This Row],[Female Population]]</f>
        <v>0.26875850368703075</v>
      </c>
      <c r="T2994" s="94">
        <f>Table1[[#This Row],[Male Voters]]/Table1[[#This Row],[Male Population]]</f>
        <v>0.26501637034856362</v>
      </c>
      <c r="U2994" s="94">
        <f>Table1[[#This Row],[Total Voters]]/Table1[[#This Row],[Total Population]]</f>
        <v>0.28244249395648235</v>
      </c>
      <c r="V2994" s="94">
        <f>Table1[[#This Row],[Female Ballots]]/Table1[[#This Row],[Female Population]]</f>
        <v>9.2114809731441982E-2</v>
      </c>
      <c r="W2994" s="94">
        <f>Table1[[#This Row],[Male Ballots]]/Table1[[#This Row],[Male Population]]</f>
        <v>7.1309625756440814E-2</v>
      </c>
      <c r="X2994" s="94">
        <f>Table1[[#This Row],[Total Ballots]]/Table1[[#This Row],[Total Population]]</f>
        <v>8.6987992435266434E-2</v>
      </c>
      <c r="Y2994" s="94">
        <f>Table1[[#This Row],[Female Ballots]]/Table1[[#This Row],[Female Voters]]</f>
        <v>0.34274193548387094</v>
      </c>
      <c r="Z2994" s="95">
        <f>Table1[[#This Row],[Male Ballots]]/Table1[[#This Row],[Male Voters]]</f>
        <v>0.26907630522088355</v>
      </c>
      <c r="AA2994" s="94">
        <f>Table1[[#This Row],[Total Ballots]]/Table1[[#This Row],[Total Voters]]</f>
        <v>0.30798479087452474</v>
      </c>
    </row>
    <row r="2995" spans="1:27" s="12" customFormat="1" x14ac:dyDescent="0.35">
      <c r="A2995" s="8" t="s">
        <v>23</v>
      </c>
      <c r="B2995" s="17">
        <v>2021</v>
      </c>
      <c r="C2995" s="17" t="s">
        <v>81</v>
      </c>
      <c r="D2995" s="17"/>
      <c r="E2995" s="34"/>
      <c r="F2995" s="34"/>
      <c r="G2995" s="9" t="s">
        <v>65</v>
      </c>
      <c r="H2995" s="132">
        <v>997.3066</v>
      </c>
      <c r="I2995" s="132">
        <v>925.7251</v>
      </c>
      <c r="J2995" s="133">
        <v>1923.0314000000001</v>
      </c>
      <c r="K2995" s="10">
        <v>281</v>
      </c>
      <c r="L2995" s="10">
        <v>245</v>
      </c>
      <c r="M2995" s="10">
        <v>10</v>
      </c>
      <c r="N2995" s="10">
        <v>536</v>
      </c>
      <c r="O2995" s="10">
        <v>110</v>
      </c>
      <c r="P2995" s="10">
        <v>102</v>
      </c>
      <c r="Q2995" s="10">
        <v>4</v>
      </c>
      <c r="R2995" s="11">
        <v>216</v>
      </c>
      <c r="S2995" s="94">
        <f>Table1[[#This Row],[Female Voters]]/Table1[[#This Row],[Female Population]]</f>
        <v>0.28175888939269028</v>
      </c>
      <c r="T2995" s="94">
        <f>Table1[[#This Row],[Male Voters]]/Table1[[#This Row],[Male Population]]</f>
        <v>0.26465740207325045</v>
      </c>
      <c r="U2995" s="94">
        <f>Table1[[#This Row],[Total Voters]]/Table1[[#This Row],[Total Population]]</f>
        <v>0.27872659801602823</v>
      </c>
      <c r="V2995" s="94">
        <f>Table1[[#This Row],[Female Ballots]]/Table1[[#This Row],[Female Population]]</f>
        <v>0.11029707413948729</v>
      </c>
      <c r="W2995" s="94">
        <f>Table1[[#This Row],[Male Ballots]]/Table1[[#This Row],[Male Population]]</f>
        <v>0.11018389800600632</v>
      </c>
      <c r="X2995" s="94">
        <f>Table1[[#This Row],[Total Ballots]]/Table1[[#This Row],[Total Population]]</f>
        <v>0.11232265890198152</v>
      </c>
      <c r="Y2995" s="94">
        <f>Table1[[#This Row],[Female Ballots]]/Table1[[#This Row],[Female Voters]]</f>
        <v>0.3914590747330961</v>
      </c>
      <c r="Z2995" s="95">
        <f>Table1[[#This Row],[Male Ballots]]/Table1[[#This Row],[Male Voters]]</f>
        <v>0.41632653061224489</v>
      </c>
      <c r="AA2995" s="94">
        <f>Table1[[#This Row],[Total Ballots]]/Table1[[#This Row],[Total Voters]]</f>
        <v>0.40298507462686567</v>
      </c>
    </row>
    <row r="2996" spans="1:27" s="12" customFormat="1" x14ac:dyDescent="0.35">
      <c r="A2996" s="8" t="s">
        <v>23</v>
      </c>
      <c r="B2996" s="17">
        <v>2021</v>
      </c>
      <c r="C2996" s="17" t="s">
        <v>81</v>
      </c>
      <c r="D2996" s="17"/>
      <c r="E2996" s="34"/>
      <c r="F2996" s="34"/>
      <c r="G2996" s="9" t="s">
        <v>66</v>
      </c>
      <c r="H2996" s="132">
        <v>1559.6790000000001</v>
      </c>
      <c r="I2996" s="132">
        <v>1360.0968</v>
      </c>
      <c r="J2996" s="133">
        <v>2919.7759999999998</v>
      </c>
      <c r="K2996" s="10">
        <v>415</v>
      </c>
      <c r="L2996" s="10">
        <v>336</v>
      </c>
      <c r="M2996" s="10">
        <v>22</v>
      </c>
      <c r="N2996" s="10">
        <v>773</v>
      </c>
      <c r="O2996" s="10">
        <v>222</v>
      </c>
      <c r="P2996" s="10">
        <v>165</v>
      </c>
      <c r="Q2996" s="10">
        <v>11</v>
      </c>
      <c r="R2996" s="11">
        <v>398</v>
      </c>
      <c r="S2996" s="94">
        <f>Table1[[#This Row],[Female Voters]]/Table1[[#This Row],[Female Population]]</f>
        <v>0.26608039218326335</v>
      </c>
      <c r="T2996" s="94">
        <f>Table1[[#This Row],[Male Voters]]/Table1[[#This Row],[Male Population]]</f>
        <v>0.24704124000585839</v>
      </c>
      <c r="U2996" s="94">
        <f>Table1[[#This Row],[Total Voters]]/Table1[[#This Row],[Total Population]]</f>
        <v>0.26474633670528153</v>
      </c>
      <c r="V2996" s="94">
        <f>Table1[[#This Row],[Female Ballots]]/Table1[[#This Row],[Female Population]]</f>
        <v>0.14233698087875774</v>
      </c>
      <c r="W2996" s="94">
        <f>Table1[[#This Row],[Male Ballots]]/Table1[[#This Row],[Male Population]]</f>
        <v>0.12131489464573404</v>
      </c>
      <c r="X2996" s="94">
        <f>Table1[[#This Row],[Total Ballots]]/Table1[[#This Row],[Total Population]]</f>
        <v>0.13631182666067534</v>
      </c>
      <c r="Y2996" s="94">
        <f>Table1[[#This Row],[Female Ballots]]/Table1[[#This Row],[Female Voters]]</f>
        <v>0.53493975903614455</v>
      </c>
      <c r="Z2996" s="95">
        <f>Table1[[#This Row],[Male Ballots]]/Table1[[#This Row],[Male Voters]]</f>
        <v>0.49107142857142855</v>
      </c>
      <c r="AA2996" s="94">
        <f>Table1[[#This Row],[Total Ballots]]/Table1[[#This Row],[Total Voters]]</f>
        <v>0.51487710219922378</v>
      </c>
    </row>
    <row r="2997" spans="1:27" s="12" customFormat="1" x14ac:dyDescent="0.35">
      <c r="A2997" s="8" t="s">
        <v>23</v>
      </c>
      <c r="B2997" s="17">
        <v>2021</v>
      </c>
      <c r="C2997" s="17" t="s">
        <v>81</v>
      </c>
      <c r="D2997" s="17"/>
      <c r="E2997" s="34"/>
      <c r="F2997" s="34"/>
      <c r="G2997" s="9" t="s">
        <v>67</v>
      </c>
      <c r="H2997" s="132">
        <v>3254.0115999999998</v>
      </c>
      <c r="I2997" s="132">
        <v>3059.7867999999999</v>
      </c>
      <c r="J2997" s="133">
        <v>6313.799</v>
      </c>
      <c r="K2997" s="10">
        <v>918</v>
      </c>
      <c r="L2997" s="10">
        <v>839</v>
      </c>
      <c r="M2997" s="10">
        <v>29</v>
      </c>
      <c r="N2997" s="10">
        <v>1786</v>
      </c>
      <c r="O2997" s="10">
        <v>655</v>
      </c>
      <c r="P2997" s="10">
        <v>581</v>
      </c>
      <c r="Q2997" s="10">
        <v>16</v>
      </c>
      <c r="R2997" s="11">
        <v>1252</v>
      </c>
      <c r="S2997" s="94">
        <f>Table1[[#This Row],[Female Voters]]/Table1[[#This Row],[Female Population]]</f>
        <v>0.28211331514614146</v>
      </c>
      <c r="T2997" s="94">
        <f>Table1[[#This Row],[Male Voters]]/Table1[[#This Row],[Male Population]]</f>
        <v>0.27420211107518994</v>
      </c>
      <c r="U2997" s="94">
        <f>Table1[[#This Row],[Total Voters]]/Table1[[#This Row],[Total Population]]</f>
        <v>0.28287248295360684</v>
      </c>
      <c r="V2997" s="94">
        <f>Table1[[#This Row],[Female Ballots]]/Table1[[#This Row],[Female Population]]</f>
        <v>0.20129000154762819</v>
      </c>
      <c r="W2997" s="94">
        <f>Table1[[#This Row],[Male Ballots]]/Table1[[#This Row],[Male Population]]</f>
        <v>0.18988251076839735</v>
      </c>
      <c r="X2997" s="94">
        <f>Table1[[#This Row],[Total Ballots]]/Table1[[#This Row],[Total Population]]</f>
        <v>0.19829582791596628</v>
      </c>
      <c r="Y2997" s="94">
        <f>Table1[[#This Row],[Female Ballots]]/Table1[[#This Row],[Female Voters]]</f>
        <v>0.71350762527233114</v>
      </c>
      <c r="Z2997" s="95">
        <f>Table1[[#This Row],[Male Ballots]]/Table1[[#This Row],[Male Voters]]</f>
        <v>0.69249106078665079</v>
      </c>
      <c r="AA2997" s="94">
        <f>Table1[[#This Row],[Total Ballots]]/Table1[[#This Row],[Total Voters]]</f>
        <v>0.70100783874580064</v>
      </c>
    </row>
    <row r="2998" spans="1:27" s="12" customFormat="1" x14ac:dyDescent="0.35">
      <c r="A2998" s="8" t="s">
        <v>38</v>
      </c>
      <c r="B2998" s="17">
        <v>2021</v>
      </c>
      <c r="C2998" s="17" t="s">
        <v>81</v>
      </c>
      <c r="D2998" s="17"/>
      <c r="E2998" s="34"/>
      <c r="F2998" s="34"/>
      <c r="G2998" s="9" t="s">
        <v>79</v>
      </c>
      <c r="H2998" s="132">
        <v>52420.904600000002</v>
      </c>
      <c r="I2998" s="132">
        <v>49984.847099999999</v>
      </c>
      <c r="J2998" s="133">
        <v>102405.749</v>
      </c>
      <c r="K2998" s="10">
        <v>29428</v>
      </c>
      <c r="L2998" s="10">
        <v>27595</v>
      </c>
      <c r="M2998" s="10">
        <v>1021</v>
      </c>
      <c r="N2998" s="10">
        <v>58044</v>
      </c>
      <c r="O2998" s="10">
        <v>9985</v>
      </c>
      <c r="P2998" s="10">
        <v>8595</v>
      </c>
      <c r="Q2998" s="10">
        <v>251</v>
      </c>
      <c r="R2998" s="11">
        <v>18831</v>
      </c>
      <c r="S2998" s="94">
        <f>Table1[[#This Row],[Female Voters]]/Table1[[#This Row],[Female Population]]</f>
        <v>0.56137909531610786</v>
      </c>
      <c r="T2998" s="94">
        <f>Table1[[#This Row],[Male Voters]]/Table1[[#This Row],[Male Population]]</f>
        <v>0.55206730841435347</v>
      </c>
      <c r="U2998" s="94">
        <f>Table1[[#This Row],[Total Voters]]/Table1[[#This Row],[Total Population]]</f>
        <v>0.56680411565565525</v>
      </c>
      <c r="V2998" s="94">
        <f>Table1[[#This Row],[Female Ballots]]/Table1[[#This Row],[Female Population]]</f>
        <v>0.19047744551893903</v>
      </c>
      <c r="W2998" s="94">
        <f>Table1[[#This Row],[Male Ballots]]/Table1[[#This Row],[Male Population]]</f>
        <v>0.17195211146299574</v>
      </c>
      <c r="X2998" s="94">
        <f>Table1[[#This Row],[Total Ballots]]/Table1[[#This Row],[Total Population]]</f>
        <v>0.18388616053186624</v>
      </c>
      <c r="Y2998" s="94">
        <f>Table1[[#This Row],[Female Ballots]]/Table1[[#This Row],[Female Voters]]</f>
        <v>0.33930270490689141</v>
      </c>
      <c r="Z2998" s="95">
        <f>Table1[[#This Row],[Male Ballots]]/Table1[[#This Row],[Male Voters]]</f>
        <v>0.31146946910672224</v>
      </c>
      <c r="AA2998" s="94">
        <f>Table1[[#This Row],[Total Ballots]]/Table1[[#This Row],[Total Voters]]</f>
        <v>0.32442629729170974</v>
      </c>
    </row>
    <row r="2999" spans="1:27" s="12" customFormat="1" x14ac:dyDescent="0.35">
      <c r="A2999" s="8" t="s">
        <v>38</v>
      </c>
      <c r="B2999" s="17">
        <v>2021</v>
      </c>
      <c r="C2999" s="17" t="s">
        <v>81</v>
      </c>
      <c r="D2999" s="17"/>
      <c r="E2999" s="34"/>
      <c r="F2999" s="34"/>
      <c r="G2999" s="9" t="s">
        <v>62</v>
      </c>
      <c r="H2999" s="132">
        <v>4687.1436000000003</v>
      </c>
      <c r="I2999" s="132">
        <v>5042.6860999999999</v>
      </c>
      <c r="J2999" s="133">
        <v>9729.8300000000017</v>
      </c>
      <c r="K2999" s="10">
        <v>2137</v>
      </c>
      <c r="L2999" s="10">
        <v>2127</v>
      </c>
      <c r="M2999" s="10">
        <v>144</v>
      </c>
      <c r="N2999" s="10">
        <v>4408</v>
      </c>
      <c r="O2999" s="10">
        <v>264</v>
      </c>
      <c r="P2999" s="10">
        <v>254</v>
      </c>
      <c r="Q2999" s="10">
        <v>26</v>
      </c>
      <c r="R2999" s="11">
        <v>544</v>
      </c>
      <c r="S2999" s="94">
        <f>Table1[[#This Row],[Female Voters]]/Table1[[#This Row],[Female Population]]</f>
        <v>0.45592799845091153</v>
      </c>
      <c r="T2999" s="94">
        <f>Table1[[#This Row],[Male Voters]]/Table1[[#This Row],[Male Population]]</f>
        <v>0.42179900906383999</v>
      </c>
      <c r="U2999" s="94">
        <f>Table1[[#This Row],[Total Voters]]/Table1[[#This Row],[Total Population]]</f>
        <v>0.45303977561786785</v>
      </c>
      <c r="V2999" s="94">
        <f>Table1[[#This Row],[Female Ballots]]/Table1[[#This Row],[Female Population]]</f>
        <v>5.6324282447843071E-2</v>
      </c>
      <c r="W2999" s="94">
        <f>Table1[[#This Row],[Male Ballots]]/Table1[[#This Row],[Male Population]]</f>
        <v>5.0369980395963972E-2</v>
      </c>
      <c r="X2999" s="94">
        <f>Table1[[#This Row],[Total Ballots]]/Table1[[#This Row],[Total Population]]</f>
        <v>5.5910534921987325E-2</v>
      </c>
      <c r="Y2999" s="94">
        <f>Table1[[#This Row],[Female Ballots]]/Table1[[#This Row],[Female Voters]]</f>
        <v>0.12353766963032288</v>
      </c>
      <c r="Z2999" s="95">
        <f>Table1[[#This Row],[Male Ballots]]/Table1[[#This Row],[Male Voters]]</f>
        <v>0.11941701927597555</v>
      </c>
      <c r="AA2999" s="94">
        <f>Table1[[#This Row],[Total Ballots]]/Table1[[#This Row],[Total Voters]]</f>
        <v>0.12341197822141561</v>
      </c>
    </row>
    <row r="3000" spans="1:27" s="12" customFormat="1" x14ac:dyDescent="0.35">
      <c r="A3000" s="8" t="s">
        <v>38</v>
      </c>
      <c r="B3000" s="17">
        <v>2021</v>
      </c>
      <c r="C3000" s="17" t="s">
        <v>81</v>
      </c>
      <c r="D3000" s="17"/>
      <c r="E3000" s="34"/>
      <c r="F3000" s="34"/>
      <c r="G3000" s="9" t="s">
        <v>63</v>
      </c>
      <c r="H3000" s="132">
        <v>7761.4369999999999</v>
      </c>
      <c r="I3000" s="132">
        <v>7865.8590000000004</v>
      </c>
      <c r="J3000" s="133">
        <v>15627.295</v>
      </c>
      <c r="K3000" s="10">
        <v>4113</v>
      </c>
      <c r="L3000" s="10">
        <v>3972</v>
      </c>
      <c r="M3000" s="10">
        <v>221</v>
      </c>
      <c r="N3000" s="10">
        <v>8306</v>
      </c>
      <c r="O3000" s="10">
        <v>480</v>
      </c>
      <c r="P3000" s="10">
        <v>421</v>
      </c>
      <c r="Q3000" s="10">
        <v>41</v>
      </c>
      <c r="R3000" s="11">
        <v>942</v>
      </c>
      <c r="S3000" s="94">
        <f>Table1[[#This Row],[Female Voters]]/Table1[[#This Row],[Female Population]]</f>
        <v>0.52992764097679335</v>
      </c>
      <c r="T3000" s="94">
        <f>Table1[[#This Row],[Male Voters]]/Table1[[#This Row],[Male Population]]</f>
        <v>0.50496709895257463</v>
      </c>
      <c r="U3000" s="94">
        <f>Table1[[#This Row],[Total Voters]]/Table1[[#This Row],[Total Population]]</f>
        <v>0.53150593240864785</v>
      </c>
      <c r="V3000" s="94">
        <f>Table1[[#This Row],[Female Ballots]]/Table1[[#This Row],[Female Population]]</f>
        <v>6.1844217765344225E-2</v>
      </c>
      <c r="W3000" s="94">
        <f>Table1[[#This Row],[Male Ballots]]/Table1[[#This Row],[Male Population]]</f>
        <v>5.3522444274681252E-2</v>
      </c>
      <c r="X3000" s="94">
        <f>Table1[[#This Row],[Total Ballots]]/Table1[[#This Row],[Total Population]]</f>
        <v>6.0279146199006289E-2</v>
      </c>
      <c r="Y3000" s="94">
        <f>Table1[[#This Row],[Female Ballots]]/Table1[[#This Row],[Female Voters]]</f>
        <v>0.11670313639679067</v>
      </c>
      <c r="Z3000" s="95">
        <f>Table1[[#This Row],[Male Ballots]]/Table1[[#This Row],[Male Voters]]</f>
        <v>0.10599194360523666</v>
      </c>
      <c r="AA3000" s="94">
        <f>Table1[[#This Row],[Total Ballots]]/Table1[[#This Row],[Total Voters]]</f>
        <v>0.11341199133156754</v>
      </c>
    </row>
    <row r="3001" spans="1:27" s="12" customFormat="1" x14ac:dyDescent="0.35">
      <c r="A3001" s="14" t="s">
        <v>38</v>
      </c>
      <c r="B3001" s="18">
        <v>2021</v>
      </c>
      <c r="C3001" s="17" t="s">
        <v>81</v>
      </c>
      <c r="D3001" s="18"/>
      <c r="E3001" s="34"/>
      <c r="F3001" s="34"/>
      <c r="G3001" s="9" t="s">
        <v>64</v>
      </c>
      <c r="H3001" s="132">
        <v>7810.9069999999992</v>
      </c>
      <c r="I3001" s="132">
        <v>8010.7330000000002</v>
      </c>
      <c r="J3001" s="133">
        <v>15821.64</v>
      </c>
      <c r="K3001" s="15">
        <v>4193</v>
      </c>
      <c r="L3001" s="15">
        <v>4083</v>
      </c>
      <c r="M3001" s="15">
        <v>204</v>
      </c>
      <c r="N3001" s="15">
        <v>8480</v>
      </c>
      <c r="O3001" s="15">
        <v>850</v>
      </c>
      <c r="P3001" s="15">
        <v>732</v>
      </c>
      <c r="Q3001" s="15">
        <v>42</v>
      </c>
      <c r="R3001" s="15">
        <v>1624</v>
      </c>
      <c r="S3001" s="94">
        <f>Table1[[#This Row],[Female Voters]]/Table1[[#This Row],[Female Population]]</f>
        <v>0.53681345841142403</v>
      </c>
      <c r="T3001" s="94">
        <f>Table1[[#This Row],[Male Voters]]/Table1[[#This Row],[Male Population]]</f>
        <v>0.50969118556316884</v>
      </c>
      <c r="U3001" s="94">
        <f>Table1[[#This Row],[Total Voters]]/Table1[[#This Row],[Total Population]]</f>
        <v>0.53597477884719913</v>
      </c>
      <c r="V3001" s="94">
        <f>Table1[[#This Row],[Female Ballots]]/Table1[[#This Row],[Female Population]]</f>
        <v>0.1088221892796829</v>
      </c>
      <c r="W3001" s="94">
        <f>Table1[[#This Row],[Male Ballots]]/Table1[[#This Row],[Male Population]]</f>
        <v>9.137740578795972E-2</v>
      </c>
      <c r="X3001" s="94">
        <f>Table1[[#This Row],[Total Ballots]]/Table1[[#This Row],[Total Population]]</f>
        <v>0.10264422651507682</v>
      </c>
      <c r="Y3001" s="94">
        <f>Table1[[#This Row],[Female Ballots]]/Table1[[#This Row],[Female Voters]]</f>
        <v>0.20271881707607917</v>
      </c>
      <c r="Z3001" s="95">
        <f>Table1[[#This Row],[Male Ballots]]/Table1[[#This Row],[Male Voters]]</f>
        <v>0.1792799412196914</v>
      </c>
      <c r="AA3001" s="94">
        <f>Table1[[#This Row],[Total Ballots]]/Table1[[#This Row],[Total Voters]]</f>
        <v>0.19150943396226416</v>
      </c>
    </row>
    <row r="3002" spans="1:27" s="12" customFormat="1" x14ac:dyDescent="0.35">
      <c r="A3002" s="8" t="s">
        <v>38</v>
      </c>
      <c r="B3002" s="17">
        <v>2021</v>
      </c>
      <c r="C3002" s="17" t="s">
        <v>81</v>
      </c>
      <c r="D3002" s="17"/>
      <c r="E3002" s="34"/>
      <c r="F3002" s="34"/>
      <c r="G3002" s="9" t="s">
        <v>65</v>
      </c>
      <c r="H3002" s="132">
        <v>7204.7659999999996</v>
      </c>
      <c r="I3002" s="132">
        <v>7078.4189999999999</v>
      </c>
      <c r="J3002" s="133">
        <v>14283.184999999999</v>
      </c>
      <c r="K3002" s="10">
        <v>4019</v>
      </c>
      <c r="L3002" s="10">
        <v>3780</v>
      </c>
      <c r="M3002" s="10">
        <v>142</v>
      </c>
      <c r="N3002" s="10">
        <v>7941</v>
      </c>
      <c r="O3002" s="10">
        <v>996</v>
      </c>
      <c r="P3002" s="10">
        <v>868</v>
      </c>
      <c r="Q3002" s="10">
        <v>33</v>
      </c>
      <c r="R3002" s="11">
        <v>1897</v>
      </c>
      <c r="S3002" s="94">
        <f>Table1[[#This Row],[Female Voters]]/Table1[[#This Row],[Female Population]]</f>
        <v>0.55782519515554008</v>
      </c>
      <c r="T3002" s="94">
        <f>Table1[[#This Row],[Male Voters]]/Table1[[#This Row],[Male Population]]</f>
        <v>0.5340175539198796</v>
      </c>
      <c r="U3002" s="94">
        <f>Table1[[#This Row],[Total Voters]]/Table1[[#This Row],[Total Population]]</f>
        <v>0.55596843421127717</v>
      </c>
      <c r="V3002" s="94">
        <f>Table1[[#This Row],[Female Ballots]]/Table1[[#This Row],[Female Population]]</f>
        <v>0.13824182492533416</v>
      </c>
      <c r="W3002" s="94">
        <f>Table1[[#This Row],[Male Ballots]]/Table1[[#This Row],[Male Population]]</f>
        <v>0.12262625312234272</v>
      </c>
      <c r="X3002" s="94">
        <f>Table1[[#This Row],[Total Ballots]]/Table1[[#This Row],[Total Population]]</f>
        <v>0.13281351463276572</v>
      </c>
      <c r="Y3002" s="94">
        <f>Table1[[#This Row],[Female Ballots]]/Table1[[#This Row],[Female Voters]]</f>
        <v>0.24782284150286141</v>
      </c>
      <c r="Z3002" s="95">
        <f>Table1[[#This Row],[Male Ballots]]/Table1[[#This Row],[Male Voters]]</f>
        <v>0.22962962962962963</v>
      </c>
      <c r="AA3002" s="94">
        <f>Table1[[#This Row],[Total Ballots]]/Table1[[#This Row],[Total Voters]]</f>
        <v>0.23888679007681651</v>
      </c>
    </row>
    <row r="3003" spans="1:27" s="12" customFormat="1" x14ac:dyDescent="0.35">
      <c r="A3003" s="8" t="s">
        <v>38</v>
      </c>
      <c r="B3003" s="17">
        <v>2021</v>
      </c>
      <c r="C3003" s="17" t="s">
        <v>81</v>
      </c>
      <c r="D3003" s="17"/>
      <c r="E3003" s="34"/>
      <c r="F3003" s="34"/>
      <c r="G3003" s="9" t="s">
        <v>66</v>
      </c>
      <c r="H3003" s="132">
        <v>8938.2209999999995</v>
      </c>
      <c r="I3003" s="132">
        <v>8253.0579999999991</v>
      </c>
      <c r="J3003" s="133">
        <v>17191.278999999999</v>
      </c>
      <c r="K3003" s="10">
        <v>5375</v>
      </c>
      <c r="L3003" s="10">
        <v>4913</v>
      </c>
      <c r="M3003" s="10">
        <v>147</v>
      </c>
      <c r="N3003" s="10">
        <v>10435</v>
      </c>
      <c r="O3003" s="10">
        <v>2005</v>
      </c>
      <c r="P3003" s="10">
        <v>1588</v>
      </c>
      <c r="Q3003" s="10">
        <v>38</v>
      </c>
      <c r="R3003" s="11">
        <v>3631</v>
      </c>
      <c r="S3003" s="94">
        <f>Table1[[#This Row],[Female Voters]]/Table1[[#This Row],[Female Population]]</f>
        <v>0.60135008968786974</v>
      </c>
      <c r="T3003" s="94">
        <f>Table1[[#This Row],[Male Voters]]/Table1[[#This Row],[Male Population]]</f>
        <v>0.59529449568874959</v>
      </c>
      <c r="U3003" s="94">
        <f>Table1[[#This Row],[Total Voters]]/Table1[[#This Row],[Total Population]]</f>
        <v>0.60699381354930027</v>
      </c>
      <c r="V3003" s="94">
        <f>Table1[[#This Row],[Female Ballots]]/Table1[[#This Row],[Female Population]]</f>
        <v>0.2243175683393821</v>
      </c>
      <c r="W3003" s="94">
        <f>Table1[[#This Row],[Male Ballots]]/Table1[[#This Row],[Male Population]]</f>
        <v>0.19241352720409818</v>
      </c>
      <c r="X3003" s="94">
        <f>Table1[[#This Row],[Total Ballots]]/Table1[[#This Row],[Total Population]]</f>
        <v>0.21121174288428454</v>
      </c>
      <c r="Y3003" s="94">
        <f>Table1[[#This Row],[Female Ballots]]/Table1[[#This Row],[Female Voters]]</f>
        <v>0.37302325581395351</v>
      </c>
      <c r="Z3003" s="95">
        <f>Table1[[#This Row],[Male Ballots]]/Table1[[#This Row],[Male Voters]]</f>
        <v>0.32322409932831264</v>
      </c>
      <c r="AA3003" s="94">
        <f>Table1[[#This Row],[Total Ballots]]/Table1[[#This Row],[Total Voters]]</f>
        <v>0.34796358409199807</v>
      </c>
    </row>
    <row r="3004" spans="1:27" s="12" customFormat="1" x14ac:dyDescent="0.35">
      <c r="A3004" s="8" t="s">
        <v>38</v>
      </c>
      <c r="B3004" s="17">
        <v>2021</v>
      </c>
      <c r="C3004" s="17" t="s">
        <v>81</v>
      </c>
      <c r="D3004" s="17"/>
      <c r="E3004" s="34"/>
      <c r="F3004" s="34"/>
      <c r="G3004" s="9" t="s">
        <v>67</v>
      </c>
      <c r="H3004" s="132">
        <v>16018.43</v>
      </c>
      <c r="I3004" s="132">
        <v>13734.092000000001</v>
      </c>
      <c r="J3004" s="133">
        <v>29752.52</v>
      </c>
      <c r="K3004" s="10">
        <v>9591</v>
      </c>
      <c r="L3004" s="10">
        <v>8720</v>
      </c>
      <c r="M3004" s="10">
        <v>163</v>
      </c>
      <c r="N3004" s="10">
        <v>18474</v>
      </c>
      <c r="O3004" s="10">
        <v>5390</v>
      </c>
      <c r="P3004" s="10">
        <v>4732</v>
      </c>
      <c r="Q3004" s="10">
        <v>71</v>
      </c>
      <c r="R3004" s="11">
        <v>10193</v>
      </c>
      <c r="S3004" s="94">
        <f>Table1[[#This Row],[Female Voters]]/Table1[[#This Row],[Female Population]]</f>
        <v>0.59874781735788085</v>
      </c>
      <c r="T3004" s="94">
        <f>Table1[[#This Row],[Male Voters]]/Table1[[#This Row],[Male Population]]</f>
        <v>0.63491638180376242</v>
      </c>
      <c r="U3004" s="94">
        <f>Table1[[#This Row],[Total Voters]]/Table1[[#This Row],[Total Population]]</f>
        <v>0.62092219415363803</v>
      </c>
      <c r="V3004" s="94">
        <f>Table1[[#This Row],[Female Ballots]]/Table1[[#This Row],[Female Population]]</f>
        <v>0.33648740856625775</v>
      </c>
      <c r="W3004" s="94">
        <f>Table1[[#This Row],[Male Ballots]]/Table1[[#This Row],[Male Population]]</f>
        <v>0.34454407324488578</v>
      </c>
      <c r="X3004" s="94">
        <f>Table1[[#This Row],[Total Ballots]]/Table1[[#This Row],[Total Population]]</f>
        <v>0.34259282911161809</v>
      </c>
      <c r="Y3004" s="94">
        <f>Table1[[#This Row],[Female Ballots]]/Table1[[#This Row],[Female Voters]]</f>
        <v>0.56198519445313311</v>
      </c>
      <c r="Z3004" s="95">
        <f>Table1[[#This Row],[Male Ballots]]/Table1[[#This Row],[Male Voters]]</f>
        <v>0.54266055045871564</v>
      </c>
      <c r="AA3004" s="94">
        <f>Table1[[#This Row],[Total Ballots]]/Table1[[#This Row],[Total Voters]]</f>
        <v>0.55174840316119955</v>
      </c>
    </row>
    <row r="3005" spans="1:27" s="12" customFormat="1" x14ac:dyDescent="0.35">
      <c r="A3005" s="8" t="s">
        <v>36</v>
      </c>
      <c r="B3005" s="17">
        <v>2021</v>
      </c>
      <c r="C3005" s="17" t="s">
        <v>81</v>
      </c>
      <c r="D3005" s="17"/>
      <c r="E3005" s="34"/>
      <c r="F3005" s="34"/>
      <c r="G3005" s="9" t="s">
        <v>79</v>
      </c>
      <c r="H3005" s="132">
        <v>4704.6046700000006</v>
      </c>
      <c r="I3005" s="132">
        <v>4871.7384999999995</v>
      </c>
      <c r="J3005" s="133">
        <v>9576.3430100000005</v>
      </c>
      <c r="K3005" s="10">
        <v>1162</v>
      </c>
      <c r="L3005" s="10">
        <v>1149</v>
      </c>
      <c r="M3005" s="10">
        <v>57</v>
      </c>
      <c r="N3005" s="10">
        <v>2368</v>
      </c>
      <c r="O3005" s="10">
        <v>376</v>
      </c>
      <c r="P3005" s="10">
        <v>359</v>
      </c>
      <c r="Q3005" s="10">
        <v>12</v>
      </c>
      <c r="R3005" s="11">
        <v>747</v>
      </c>
      <c r="S3005" s="94">
        <f>Table1[[#This Row],[Female Voters]]/Table1[[#This Row],[Female Population]]</f>
        <v>0.24699206022766623</v>
      </c>
      <c r="T3005" s="94">
        <f>Table1[[#This Row],[Male Voters]]/Table1[[#This Row],[Male Population]]</f>
        <v>0.23585009745494348</v>
      </c>
      <c r="U3005" s="94">
        <f>Table1[[#This Row],[Total Voters]]/Table1[[#This Row],[Total Population]]</f>
        <v>0.24727602149664435</v>
      </c>
      <c r="V3005" s="94">
        <f>Table1[[#This Row],[Female Ballots]]/Table1[[#This Row],[Female Population]]</f>
        <v>7.9921699350776684E-2</v>
      </c>
      <c r="W3005" s="94">
        <f>Table1[[#This Row],[Male Ballots]]/Table1[[#This Row],[Male Population]]</f>
        <v>7.3690326358855265E-2</v>
      </c>
      <c r="X3005" s="94">
        <f>Table1[[#This Row],[Total Ballots]]/Table1[[#This Row],[Total Population]]</f>
        <v>7.8004724686652593E-2</v>
      </c>
      <c r="Y3005" s="94">
        <f>Table1[[#This Row],[Female Ballots]]/Table1[[#This Row],[Female Voters]]</f>
        <v>0.32358003442340794</v>
      </c>
      <c r="Z3005" s="95">
        <f>Table1[[#This Row],[Male Ballots]]/Table1[[#This Row],[Male Voters]]</f>
        <v>0.3124456048738033</v>
      </c>
      <c r="AA3005" s="94">
        <f>Table1[[#This Row],[Total Ballots]]/Table1[[#This Row],[Total Voters]]</f>
        <v>0.31545608108108109</v>
      </c>
    </row>
    <row r="3006" spans="1:27" s="12" customFormat="1" x14ac:dyDescent="0.35">
      <c r="A3006" s="8" t="s">
        <v>36</v>
      </c>
      <c r="B3006" s="17">
        <v>2021</v>
      </c>
      <c r="C3006" s="17" t="s">
        <v>81</v>
      </c>
      <c r="D3006" s="17"/>
      <c r="E3006" s="34"/>
      <c r="F3006" s="34"/>
      <c r="G3006" s="9" t="s">
        <v>62</v>
      </c>
      <c r="H3006" s="132">
        <v>288.12802999999997</v>
      </c>
      <c r="I3006" s="132">
        <v>331.64184</v>
      </c>
      <c r="J3006" s="133">
        <v>619.7699100000001</v>
      </c>
      <c r="K3006" s="10">
        <v>56</v>
      </c>
      <c r="L3006" s="10">
        <v>67</v>
      </c>
      <c r="M3006" s="10">
        <v>3</v>
      </c>
      <c r="N3006" s="10">
        <v>126</v>
      </c>
      <c r="O3006" s="10">
        <v>4</v>
      </c>
      <c r="P3006" s="10">
        <v>10</v>
      </c>
      <c r="Q3006" s="10">
        <v>2</v>
      </c>
      <c r="R3006" s="11">
        <v>16</v>
      </c>
      <c r="S3006" s="94">
        <f>Table1[[#This Row],[Female Voters]]/Table1[[#This Row],[Female Population]]</f>
        <v>0.19435804284643882</v>
      </c>
      <c r="T3006" s="94">
        <f>Table1[[#This Row],[Male Voters]]/Table1[[#This Row],[Male Population]]</f>
        <v>0.20202517269835435</v>
      </c>
      <c r="U3006" s="94">
        <f>Table1[[#This Row],[Total Voters]]/Table1[[#This Row],[Total Population]]</f>
        <v>0.20330125417027745</v>
      </c>
      <c r="V3006" s="94">
        <f>Table1[[#This Row],[Female Ballots]]/Table1[[#This Row],[Female Population]]</f>
        <v>1.3882717346174201E-2</v>
      </c>
      <c r="W3006" s="94">
        <f>Table1[[#This Row],[Male Ballots]]/Table1[[#This Row],[Male Population]]</f>
        <v>3.015301085050065E-2</v>
      </c>
      <c r="X3006" s="94">
        <f>Table1[[#This Row],[Total Ballots]]/Table1[[#This Row],[Total Population]]</f>
        <v>2.5816032275590789E-2</v>
      </c>
      <c r="Y3006" s="94">
        <f>Table1[[#This Row],[Female Ballots]]/Table1[[#This Row],[Female Voters]]</f>
        <v>7.1428571428571425E-2</v>
      </c>
      <c r="Z3006" s="95">
        <f>Table1[[#This Row],[Male Ballots]]/Table1[[#This Row],[Male Voters]]</f>
        <v>0.14925373134328357</v>
      </c>
      <c r="AA3006" s="94">
        <f>Table1[[#This Row],[Total Ballots]]/Table1[[#This Row],[Total Voters]]</f>
        <v>0.12698412698412698</v>
      </c>
    </row>
    <row r="3007" spans="1:27" s="12" customFormat="1" x14ac:dyDescent="0.35">
      <c r="A3007" s="8" t="s">
        <v>36</v>
      </c>
      <c r="B3007" s="17">
        <v>2021</v>
      </c>
      <c r="C3007" s="17" t="s">
        <v>81</v>
      </c>
      <c r="D3007" s="17"/>
      <c r="E3007" s="34"/>
      <c r="F3007" s="34"/>
      <c r="G3007" s="9" t="s">
        <v>63</v>
      </c>
      <c r="H3007" s="132">
        <v>608.10770000000002</v>
      </c>
      <c r="I3007" s="132">
        <v>574.24789999999996</v>
      </c>
      <c r="J3007" s="133">
        <v>1182.3555999999999</v>
      </c>
      <c r="K3007" s="10">
        <v>142</v>
      </c>
      <c r="L3007" s="10">
        <v>143</v>
      </c>
      <c r="M3007" s="10">
        <v>11</v>
      </c>
      <c r="N3007" s="10">
        <v>296</v>
      </c>
      <c r="O3007" s="10">
        <v>19</v>
      </c>
      <c r="P3007" s="10">
        <v>12</v>
      </c>
      <c r="Q3007" s="10">
        <v>2</v>
      </c>
      <c r="R3007" s="11">
        <v>33</v>
      </c>
      <c r="S3007" s="94">
        <f>Table1[[#This Row],[Female Voters]]/Table1[[#This Row],[Female Population]]</f>
        <v>0.23351126782311751</v>
      </c>
      <c r="T3007" s="94">
        <f>Table1[[#This Row],[Male Voters]]/Table1[[#This Row],[Male Population]]</f>
        <v>0.24902137212865735</v>
      </c>
      <c r="U3007" s="94">
        <f>Table1[[#This Row],[Total Voters]]/Table1[[#This Row],[Total Population]]</f>
        <v>0.25034769573553001</v>
      </c>
      <c r="V3007" s="94">
        <f>Table1[[#This Row],[Female Ballots]]/Table1[[#This Row],[Female Population]]</f>
        <v>3.1244465412952342E-2</v>
      </c>
      <c r="W3007" s="94">
        <f>Table1[[#This Row],[Male Ballots]]/Table1[[#This Row],[Male Population]]</f>
        <v>2.089689836044677E-2</v>
      </c>
      <c r="X3007" s="94">
        <f>Table1[[#This Row],[Total Ballots]]/Table1[[#This Row],[Total Population]]</f>
        <v>2.7910384997542198E-2</v>
      </c>
      <c r="Y3007" s="94">
        <f>Table1[[#This Row],[Female Ballots]]/Table1[[#This Row],[Female Voters]]</f>
        <v>0.13380281690140844</v>
      </c>
      <c r="Z3007" s="95">
        <f>Table1[[#This Row],[Male Ballots]]/Table1[[#This Row],[Male Voters]]</f>
        <v>8.3916083916083919E-2</v>
      </c>
      <c r="AA3007" s="94">
        <f>Table1[[#This Row],[Total Ballots]]/Table1[[#This Row],[Total Voters]]</f>
        <v>0.11148648648648649</v>
      </c>
    </row>
    <row r="3008" spans="1:27" s="12" customFormat="1" x14ac:dyDescent="0.35">
      <c r="A3008" s="8" t="s">
        <v>36</v>
      </c>
      <c r="B3008" s="17">
        <v>2021</v>
      </c>
      <c r="C3008" s="17" t="s">
        <v>81</v>
      </c>
      <c r="D3008" s="17"/>
      <c r="E3008" s="34"/>
      <c r="F3008" s="34"/>
      <c r="G3008" s="9" t="s">
        <v>64</v>
      </c>
      <c r="H3008" s="132">
        <v>774.91550000000007</v>
      </c>
      <c r="I3008" s="132">
        <v>726.85539999999992</v>
      </c>
      <c r="J3008" s="133">
        <v>1501.7709</v>
      </c>
      <c r="K3008" s="10">
        <v>172</v>
      </c>
      <c r="L3008" s="10">
        <v>173</v>
      </c>
      <c r="M3008" s="10">
        <v>17</v>
      </c>
      <c r="N3008" s="10">
        <v>362</v>
      </c>
      <c r="O3008" s="10">
        <v>41</v>
      </c>
      <c r="P3008" s="10">
        <v>41</v>
      </c>
      <c r="Q3008" s="10">
        <v>2</v>
      </c>
      <c r="R3008" s="11">
        <v>84</v>
      </c>
      <c r="S3008" s="94">
        <f>Table1[[#This Row],[Female Voters]]/Table1[[#This Row],[Female Population]]</f>
        <v>0.22195968463658294</v>
      </c>
      <c r="T3008" s="94">
        <f>Table1[[#This Row],[Male Voters]]/Table1[[#This Row],[Male Population]]</f>
        <v>0.23801157699316813</v>
      </c>
      <c r="U3008" s="94">
        <f>Table1[[#This Row],[Total Voters]]/Table1[[#This Row],[Total Population]]</f>
        <v>0.24104875117769295</v>
      </c>
      <c r="V3008" s="94">
        <f>Table1[[#This Row],[Female Ballots]]/Table1[[#This Row],[Female Population]]</f>
        <v>5.290899459360407E-2</v>
      </c>
      <c r="W3008" s="94">
        <f>Table1[[#This Row],[Male Ballots]]/Table1[[#This Row],[Male Population]]</f>
        <v>5.640736795791846E-2</v>
      </c>
      <c r="X3008" s="94">
        <f>Table1[[#This Row],[Total Ballots]]/Table1[[#This Row],[Total Population]]</f>
        <v>5.593396436167461E-2</v>
      </c>
      <c r="Y3008" s="94">
        <f>Table1[[#This Row],[Female Ballots]]/Table1[[#This Row],[Female Voters]]</f>
        <v>0.23837209302325582</v>
      </c>
      <c r="Z3008" s="95">
        <f>Table1[[#This Row],[Male Ballots]]/Table1[[#This Row],[Male Voters]]</f>
        <v>0.23699421965317918</v>
      </c>
      <c r="AA3008" s="94">
        <f>Table1[[#This Row],[Total Ballots]]/Table1[[#This Row],[Total Voters]]</f>
        <v>0.23204419889502761</v>
      </c>
    </row>
    <row r="3009" spans="1:27" s="12" customFormat="1" x14ac:dyDescent="0.35">
      <c r="A3009" s="8" t="s">
        <v>36</v>
      </c>
      <c r="B3009" s="17">
        <v>2021</v>
      </c>
      <c r="C3009" s="17" t="s">
        <v>81</v>
      </c>
      <c r="D3009" s="17"/>
      <c r="E3009" s="34"/>
      <c r="F3009" s="34"/>
      <c r="G3009" s="9" t="s">
        <v>65</v>
      </c>
      <c r="H3009" s="132">
        <v>744.80739999999992</v>
      </c>
      <c r="I3009" s="132">
        <v>766.92879999999991</v>
      </c>
      <c r="J3009" s="133">
        <v>1511.7363</v>
      </c>
      <c r="K3009" s="10">
        <v>183</v>
      </c>
      <c r="L3009" s="10">
        <v>173</v>
      </c>
      <c r="M3009" s="10">
        <v>5</v>
      </c>
      <c r="N3009" s="10">
        <v>361</v>
      </c>
      <c r="O3009" s="10">
        <v>51</v>
      </c>
      <c r="P3009" s="10">
        <v>44</v>
      </c>
      <c r="Q3009" s="10">
        <v>3</v>
      </c>
      <c r="R3009" s="11">
        <v>98</v>
      </c>
      <c r="S3009" s="94">
        <f>Table1[[#This Row],[Female Voters]]/Table1[[#This Row],[Female Population]]</f>
        <v>0.24570110339934864</v>
      </c>
      <c r="T3009" s="94">
        <f>Table1[[#This Row],[Male Voters]]/Table1[[#This Row],[Male Population]]</f>
        <v>0.22557504686223809</v>
      </c>
      <c r="U3009" s="94">
        <f>Table1[[#This Row],[Total Voters]]/Table1[[#This Row],[Total Population]]</f>
        <v>0.2387982613105209</v>
      </c>
      <c r="V3009" s="94">
        <f>Table1[[#This Row],[Female Ballots]]/Table1[[#This Row],[Female Population]]</f>
        <v>6.8474077996539789E-2</v>
      </c>
      <c r="W3009" s="94">
        <f>Table1[[#This Row],[Male Ballots]]/Table1[[#This Row],[Male Population]]</f>
        <v>5.7371688219297549E-2</v>
      </c>
      <c r="X3009" s="94">
        <f>Table1[[#This Row],[Total Ballots]]/Table1[[#This Row],[Total Population]]</f>
        <v>6.4826120798977968E-2</v>
      </c>
      <c r="Y3009" s="94">
        <f>Table1[[#This Row],[Female Ballots]]/Table1[[#This Row],[Female Voters]]</f>
        <v>0.27868852459016391</v>
      </c>
      <c r="Z3009" s="95">
        <f>Table1[[#This Row],[Male Ballots]]/Table1[[#This Row],[Male Voters]]</f>
        <v>0.25433526011560692</v>
      </c>
      <c r="AA3009" s="94">
        <f>Table1[[#This Row],[Total Ballots]]/Table1[[#This Row],[Total Voters]]</f>
        <v>0.27146814404432135</v>
      </c>
    </row>
    <row r="3010" spans="1:27" s="12" customFormat="1" x14ac:dyDescent="0.35">
      <c r="A3010" s="8" t="s">
        <v>36</v>
      </c>
      <c r="B3010" s="17">
        <v>2021</v>
      </c>
      <c r="C3010" s="17" t="s">
        <v>81</v>
      </c>
      <c r="D3010" s="17"/>
      <c r="E3010" s="34"/>
      <c r="F3010" s="34"/>
      <c r="G3010" s="9" t="s">
        <v>66</v>
      </c>
      <c r="H3010" s="132">
        <v>1004.9934000000001</v>
      </c>
      <c r="I3010" s="132">
        <v>1080.8085000000001</v>
      </c>
      <c r="J3010" s="133">
        <v>2085.8020000000001</v>
      </c>
      <c r="K3010" s="10">
        <v>235</v>
      </c>
      <c r="L3010" s="10">
        <v>228</v>
      </c>
      <c r="M3010" s="10">
        <v>11</v>
      </c>
      <c r="N3010" s="10">
        <v>474</v>
      </c>
      <c r="O3010" s="10">
        <v>85</v>
      </c>
      <c r="P3010" s="10">
        <v>79</v>
      </c>
      <c r="Q3010" s="10"/>
      <c r="R3010" s="11">
        <v>164</v>
      </c>
      <c r="S3010" s="94">
        <f>Table1[[#This Row],[Female Voters]]/Table1[[#This Row],[Female Population]]</f>
        <v>0.23383238138678322</v>
      </c>
      <c r="T3010" s="94">
        <f>Table1[[#This Row],[Male Voters]]/Table1[[#This Row],[Male Population]]</f>
        <v>0.21095318920974435</v>
      </c>
      <c r="U3010" s="94">
        <f>Table1[[#This Row],[Total Voters]]/Table1[[#This Row],[Total Population]]</f>
        <v>0.22725071699039504</v>
      </c>
      <c r="V3010" s="94">
        <f>Table1[[#This Row],[Female Ballots]]/Table1[[#This Row],[Female Population]]</f>
        <v>8.4577669863304575E-2</v>
      </c>
      <c r="W3010" s="94">
        <f>Table1[[#This Row],[Male Ballots]]/Table1[[#This Row],[Male Population]]</f>
        <v>7.3093429594604409E-2</v>
      </c>
      <c r="X3010" s="94">
        <f>Table1[[#This Row],[Total Ballots]]/Table1[[#This Row],[Total Population]]</f>
        <v>7.8626830351107152E-2</v>
      </c>
      <c r="Y3010" s="94">
        <f>Table1[[#This Row],[Female Ballots]]/Table1[[#This Row],[Female Voters]]</f>
        <v>0.36170212765957449</v>
      </c>
      <c r="Z3010" s="95">
        <f>Table1[[#This Row],[Male Ballots]]/Table1[[#This Row],[Male Voters]]</f>
        <v>0.34649122807017546</v>
      </c>
      <c r="AA3010" s="94">
        <f>Table1[[#This Row],[Total Ballots]]/Table1[[#This Row],[Total Voters]]</f>
        <v>0.34599156118143459</v>
      </c>
    </row>
    <row r="3011" spans="1:27" s="12" customFormat="1" x14ac:dyDescent="0.35">
      <c r="A3011" s="8" t="s">
        <v>36</v>
      </c>
      <c r="B3011" s="17">
        <v>2021</v>
      </c>
      <c r="C3011" s="17" t="s">
        <v>81</v>
      </c>
      <c r="D3011" s="17"/>
      <c r="E3011" s="34"/>
      <c r="F3011" s="34"/>
      <c r="G3011" s="9" t="s">
        <v>67</v>
      </c>
      <c r="H3011" s="132">
        <v>1283.65264</v>
      </c>
      <c r="I3011" s="132">
        <v>1391.2560599999999</v>
      </c>
      <c r="J3011" s="133">
        <v>2674.9083000000001</v>
      </c>
      <c r="K3011" s="10">
        <v>374</v>
      </c>
      <c r="L3011" s="10">
        <v>365</v>
      </c>
      <c r="M3011" s="10">
        <v>10</v>
      </c>
      <c r="N3011" s="10">
        <v>749</v>
      </c>
      <c r="O3011" s="10">
        <v>176</v>
      </c>
      <c r="P3011" s="10">
        <v>173</v>
      </c>
      <c r="Q3011" s="10">
        <v>3</v>
      </c>
      <c r="R3011" s="11">
        <v>352</v>
      </c>
      <c r="S3011" s="94">
        <f>Table1[[#This Row],[Female Voters]]/Table1[[#This Row],[Female Population]]</f>
        <v>0.29135607900903782</v>
      </c>
      <c r="T3011" s="94">
        <f>Table1[[#This Row],[Male Voters]]/Table1[[#This Row],[Male Population]]</f>
        <v>0.26235285544775994</v>
      </c>
      <c r="U3011" s="94">
        <f>Table1[[#This Row],[Total Voters]]/Table1[[#This Row],[Total Population]]</f>
        <v>0.2800095988337245</v>
      </c>
      <c r="V3011" s="94">
        <f>Table1[[#This Row],[Female Ballots]]/Table1[[#This Row],[Female Population]]</f>
        <v>0.13710874306307663</v>
      </c>
      <c r="W3011" s="94">
        <f>Table1[[#This Row],[Male Ballots]]/Table1[[#This Row],[Male Population]]</f>
        <v>0.12434806573277389</v>
      </c>
      <c r="X3011" s="94">
        <f>Table1[[#This Row],[Total Ballots]]/Table1[[#This Row],[Total Population]]</f>
        <v>0.13159329611411352</v>
      </c>
      <c r="Y3011" s="94">
        <f>Table1[[#This Row],[Female Ballots]]/Table1[[#This Row],[Female Voters]]</f>
        <v>0.47058823529411764</v>
      </c>
      <c r="Z3011" s="95">
        <f>Table1[[#This Row],[Male Ballots]]/Table1[[#This Row],[Male Voters]]</f>
        <v>0.47397260273972602</v>
      </c>
      <c r="AA3011" s="94">
        <f>Table1[[#This Row],[Total Ballots]]/Table1[[#This Row],[Total Voters]]</f>
        <v>0.46995994659546059</v>
      </c>
    </row>
    <row r="3012" spans="1:27" s="12" customFormat="1" x14ac:dyDescent="0.35">
      <c r="A3012" s="8" t="s">
        <v>52</v>
      </c>
      <c r="B3012" s="17">
        <v>2021</v>
      </c>
      <c r="C3012" s="17" t="s">
        <v>81</v>
      </c>
      <c r="D3012" s="17"/>
      <c r="E3012" s="34"/>
      <c r="F3012" s="34"/>
      <c r="G3012" s="9" t="s">
        <v>79</v>
      </c>
      <c r="H3012" s="132">
        <v>328321.97200000001</v>
      </c>
      <c r="I3012" s="132">
        <v>320208.03599999996</v>
      </c>
      <c r="J3012" s="133">
        <v>648530.01099999994</v>
      </c>
      <c r="K3012" s="10">
        <v>257428</v>
      </c>
      <c r="L3012" s="10">
        <v>243766</v>
      </c>
      <c r="M3012" s="10">
        <v>9487</v>
      </c>
      <c r="N3012" s="10">
        <v>510681</v>
      </c>
      <c r="O3012" s="10">
        <v>71744</v>
      </c>
      <c r="P3012" s="10">
        <v>63624</v>
      </c>
      <c r="Q3012" s="10">
        <v>1613</v>
      </c>
      <c r="R3012" s="11">
        <v>136981</v>
      </c>
      <c r="S3012" s="94">
        <f>Table1[[#This Row],[Female Voters]]/Table1[[#This Row],[Female Population]]</f>
        <v>0.78407180132312315</v>
      </c>
      <c r="T3012" s="94">
        <f>Table1[[#This Row],[Male Voters]]/Table1[[#This Row],[Male Population]]</f>
        <v>0.76127383636305745</v>
      </c>
      <c r="U3012" s="94">
        <f>Table1[[#This Row],[Total Voters]]/Table1[[#This Row],[Total Population]]</f>
        <v>0.7874438982593206</v>
      </c>
      <c r="V3012" s="94">
        <f>Table1[[#This Row],[Female Ballots]]/Table1[[#This Row],[Female Population]]</f>
        <v>0.21851720603091407</v>
      </c>
      <c r="W3012" s="94">
        <f>Table1[[#This Row],[Male Ballots]]/Table1[[#This Row],[Male Population]]</f>
        <v>0.19869582536023553</v>
      </c>
      <c r="X3012" s="94">
        <f>Table1[[#This Row],[Total Ballots]]/Table1[[#This Row],[Total Population]]</f>
        <v>0.21121767331751132</v>
      </c>
      <c r="Y3012" s="94">
        <f>Table1[[#This Row],[Female Ballots]]/Table1[[#This Row],[Female Voters]]</f>
        <v>0.27869540220954986</v>
      </c>
      <c r="Z3012" s="95">
        <f>Table1[[#This Row],[Male Ballots]]/Table1[[#This Row],[Male Voters]]</f>
        <v>0.26100440586464069</v>
      </c>
      <c r="AA3012" s="94">
        <f>Table1[[#This Row],[Total Ballots]]/Table1[[#This Row],[Total Voters]]</f>
        <v>0.26823202743003949</v>
      </c>
    </row>
    <row r="3013" spans="1:27" s="12" customFormat="1" x14ac:dyDescent="0.35">
      <c r="A3013" s="8" t="s">
        <v>52</v>
      </c>
      <c r="B3013" s="17">
        <v>2021</v>
      </c>
      <c r="C3013" s="17" t="s">
        <v>81</v>
      </c>
      <c r="D3013" s="17"/>
      <c r="E3013" s="34"/>
      <c r="F3013" s="34"/>
      <c r="G3013" s="9" t="s">
        <v>62</v>
      </c>
      <c r="H3013" s="132">
        <v>32548.559999999998</v>
      </c>
      <c r="I3013" s="132">
        <v>35277.150999999998</v>
      </c>
      <c r="J3013" s="133">
        <v>67825.71100000001</v>
      </c>
      <c r="K3013" s="10">
        <v>23050</v>
      </c>
      <c r="L3013" s="10">
        <v>22926</v>
      </c>
      <c r="M3013" s="10">
        <v>1530</v>
      </c>
      <c r="N3013" s="10">
        <v>47506</v>
      </c>
      <c r="O3013" s="10">
        <v>2921</v>
      </c>
      <c r="P3013" s="10">
        <v>2747</v>
      </c>
      <c r="Q3013" s="10">
        <v>228</v>
      </c>
      <c r="R3013" s="11">
        <v>5896</v>
      </c>
      <c r="S3013" s="94">
        <f>Table1[[#This Row],[Female Voters]]/Table1[[#This Row],[Female Population]]</f>
        <v>0.70817265034152055</v>
      </c>
      <c r="T3013" s="94">
        <f>Table1[[#This Row],[Male Voters]]/Table1[[#This Row],[Male Population]]</f>
        <v>0.64988241255650159</v>
      </c>
      <c r="U3013" s="94">
        <f>Table1[[#This Row],[Total Voters]]/Table1[[#This Row],[Total Population]]</f>
        <v>0.70041285671152043</v>
      </c>
      <c r="V3013" s="94">
        <f>Table1[[#This Row],[Female Ballots]]/Table1[[#This Row],[Female Population]]</f>
        <v>8.9742833477118505E-2</v>
      </c>
      <c r="W3013" s="94">
        <f>Table1[[#This Row],[Male Ballots]]/Table1[[#This Row],[Male Population]]</f>
        <v>7.7869100030215035E-2</v>
      </c>
      <c r="X3013" s="94">
        <f>Table1[[#This Row],[Total Ballots]]/Table1[[#This Row],[Total Population]]</f>
        <v>8.6928686969459101E-2</v>
      </c>
      <c r="Y3013" s="94">
        <f>Table1[[#This Row],[Female Ballots]]/Table1[[#This Row],[Female Voters]]</f>
        <v>0.12672451193058568</v>
      </c>
      <c r="Z3013" s="95">
        <f>Table1[[#This Row],[Male Ballots]]/Table1[[#This Row],[Male Voters]]</f>
        <v>0.11982029137224112</v>
      </c>
      <c r="AA3013" s="94">
        <f>Table1[[#This Row],[Total Ballots]]/Table1[[#This Row],[Total Voters]]</f>
        <v>0.12411063865616975</v>
      </c>
    </row>
    <row r="3014" spans="1:27" s="12" customFormat="1" x14ac:dyDescent="0.35">
      <c r="A3014" s="8" t="s">
        <v>52</v>
      </c>
      <c r="B3014" s="17">
        <v>2021</v>
      </c>
      <c r="C3014" s="17" t="s">
        <v>81</v>
      </c>
      <c r="D3014" s="17"/>
      <c r="E3014" s="34"/>
      <c r="F3014" s="34"/>
      <c r="G3014" s="9" t="s">
        <v>63</v>
      </c>
      <c r="H3014" s="132">
        <v>57798.67</v>
      </c>
      <c r="I3014" s="132">
        <v>59475.740000000005</v>
      </c>
      <c r="J3014" s="133">
        <v>117274.41</v>
      </c>
      <c r="K3014" s="10">
        <v>42894</v>
      </c>
      <c r="L3014" s="10">
        <v>42235</v>
      </c>
      <c r="M3014" s="10">
        <v>2422</v>
      </c>
      <c r="N3014" s="10">
        <v>87551</v>
      </c>
      <c r="O3014" s="10">
        <v>5414</v>
      </c>
      <c r="P3014" s="10">
        <v>4897</v>
      </c>
      <c r="Q3014" s="10">
        <v>310</v>
      </c>
      <c r="R3014" s="11">
        <v>10621</v>
      </c>
      <c r="S3014" s="94">
        <f>Table1[[#This Row],[Female Voters]]/Table1[[#This Row],[Female Population]]</f>
        <v>0.74212780328682304</v>
      </c>
      <c r="T3014" s="94">
        <f>Table1[[#This Row],[Male Voters]]/Table1[[#This Row],[Male Population]]</f>
        <v>0.71012147137639647</v>
      </c>
      <c r="U3014" s="94">
        <f>Table1[[#This Row],[Total Voters]]/Table1[[#This Row],[Total Population]]</f>
        <v>0.74654820263005373</v>
      </c>
      <c r="V3014" s="94">
        <f>Table1[[#This Row],[Female Ballots]]/Table1[[#This Row],[Female Population]]</f>
        <v>9.3669975450992218E-2</v>
      </c>
      <c r="W3014" s="94">
        <f>Table1[[#This Row],[Male Ballots]]/Table1[[#This Row],[Male Population]]</f>
        <v>8.233609199313871E-2</v>
      </c>
      <c r="X3014" s="94">
        <f>Table1[[#This Row],[Total Ballots]]/Table1[[#This Row],[Total Population]]</f>
        <v>9.0565367158956495E-2</v>
      </c>
      <c r="Y3014" s="94">
        <f>Table1[[#This Row],[Female Ballots]]/Table1[[#This Row],[Female Voters]]</f>
        <v>0.1262181190842542</v>
      </c>
      <c r="Z3014" s="95">
        <f>Table1[[#This Row],[Male Ballots]]/Table1[[#This Row],[Male Voters]]</f>
        <v>0.11594648987806322</v>
      </c>
      <c r="AA3014" s="94">
        <f>Table1[[#This Row],[Total Ballots]]/Table1[[#This Row],[Total Voters]]</f>
        <v>0.12131214949001154</v>
      </c>
    </row>
    <row r="3015" spans="1:27" s="12" customFormat="1" x14ac:dyDescent="0.35">
      <c r="A3015" s="8" t="s">
        <v>52</v>
      </c>
      <c r="B3015" s="17">
        <v>2021</v>
      </c>
      <c r="C3015" s="17" t="s">
        <v>81</v>
      </c>
      <c r="D3015" s="17"/>
      <c r="E3015" s="34"/>
      <c r="F3015" s="34"/>
      <c r="G3015" s="9" t="s">
        <v>64</v>
      </c>
      <c r="H3015" s="132">
        <v>61403.41</v>
      </c>
      <c r="I3015" s="132">
        <v>62532.86</v>
      </c>
      <c r="J3015" s="133">
        <v>123936.27</v>
      </c>
      <c r="K3015" s="10">
        <v>46036</v>
      </c>
      <c r="L3015" s="10">
        <v>44880</v>
      </c>
      <c r="M3015" s="10">
        <v>1922</v>
      </c>
      <c r="N3015" s="10">
        <v>92838</v>
      </c>
      <c r="O3015" s="10">
        <v>8462</v>
      </c>
      <c r="P3015" s="10">
        <v>7653</v>
      </c>
      <c r="Q3015" s="10">
        <v>282</v>
      </c>
      <c r="R3015" s="11">
        <v>16397</v>
      </c>
      <c r="S3015" s="94">
        <f>Table1[[#This Row],[Female Voters]]/Table1[[#This Row],[Female Population]]</f>
        <v>0.7497303488519611</v>
      </c>
      <c r="T3015" s="94">
        <f>Table1[[#This Row],[Male Voters]]/Table1[[#This Row],[Male Population]]</f>
        <v>0.71770266064913713</v>
      </c>
      <c r="U3015" s="94">
        <f>Table1[[#This Row],[Total Voters]]/Table1[[#This Row],[Total Population]]</f>
        <v>0.74907853851015527</v>
      </c>
      <c r="V3015" s="94">
        <f>Table1[[#This Row],[Female Ballots]]/Table1[[#This Row],[Female Population]]</f>
        <v>0.13780993596283983</v>
      </c>
      <c r="W3015" s="94">
        <f>Table1[[#This Row],[Male Ballots]]/Table1[[#This Row],[Male Population]]</f>
        <v>0.12238365556924791</v>
      </c>
      <c r="X3015" s="94">
        <f>Table1[[#This Row],[Total Ballots]]/Table1[[#This Row],[Total Population]]</f>
        <v>0.13230186772604985</v>
      </c>
      <c r="Y3015" s="94">
        <f>Table1[[#This Row],[Female Ballots]]/Table1[[#This Row],[Female Voters]]</f>
        <v>0.18381266834651142</v>
      </c>
      <c r="Z3015" s="95">
        <f>Table1[[#This Row],[Male Ballots]]/Table1[[#This Row],[Male Voters]]</f>
        <v>0.17052139037433156</v>
      </c>
      <c r="AA3015" s="94">
        <f>Table1[[#This Row],[Total Ballots]]/Table1[[#This Row],[Total Voters]]</f>
        <v>0.17661948770977401</v>
      </c>
    </row>
    <row r="3016" spans="1:27" s="12" customFormat="1" x14ac:dyDescent="0.35">
      <c r="A3016" s="8" t="s">
        <v>52</v>
      </c>
      <c r="B3016" s="17">
        <v>2021</v>
      </c>
      <c r="C3016" s="17" t="s">
        <v>81</v>
      </c>
      <c r="D3016" s="17"/>
      <c r="E3016" s="34"/>
      <c r="F3016" s="34"/>
      <c r="G3016" s="9" t="s">
        <v>65</v>
      </c>
      <c r="H3016" s="132">
        <v>52949.850000000006</v>
      </c>
      <c r="I3016" s="132">
        <v>53513.78</v>
      </c>
      <c r="J3016" s="133">
        <v>106463.63</v>
      </c>
      <c r="K3016" s="10">
        <v>41673</v>
      </c>
      <c r="L3016" s="10">
        <v>40975</v>
      </c>
      <c r="M3016" s="10">
        <v>1368</v>
      </c>
      <c r="N3016" s="10">
        <v>84016</v>
      </c>
      <c r="O3016" s="10">
        <v>9881</v>
      </c>
      <c r="P3016" s="10">
        <v>9205</v>
      </c>
      <c r="Q3016" s="10">
        <v>224</v>
      </c>
      <c r="R3016" s="11">
        <v>19310</v>
      </c>
      <c r="S3016" s="94">
        <f>Table1[[#This Row],[Female Voters]]/Table1[[#This Row],[Female Population]]</f>
        <v>0.7870277252910064</v>
      </c>
      <c r="T3016" s="94">
        <f>Table1[[#This Row],[Male Voters]]/Table1[[#This Row],[Male Population]]</f>
        <v>0.76569063145978478</v>
      </c>
      <c r="U3016" s="94">
        <f>Table1[[#This Row],[Total Voters]]/Table1[[#This Row],[Total Population]]</f>
        <v>0.78915212641162058</v>
      </c>
      <c r="V3016" s="94">
        <f>Table1[[#This Row],[Female Ballots]]/Table1[[#This Row],[Female Population]]</f>
        <v>0.18661053808462155</v>
      </c>
      <c r="W3016" s="94">
        <f>Table1[[#This Row],[Male Ballots]]/Table1[[#This Row],[Male Population]]</f>
        <v>0.17201176967876311</v>
      </c>
      <c r="X3016" s="94">
        <f>Table1[[#This Row],[Total Ballots]]/Table1[[#This Row],[Total Population]]</f>
        <v>0.18137649448924481</v>
      </c>
      <c r="Y3016" s="94">
        <f>Table1[[#This Row],[Female Ballots]]/Table1[[#This Row],[Female Voters]]</f>
        <v>0.2371079595901423</v>
      </c>
      <c r="Z3016" s="95">
        <f>Table1[[#This Row],[Male Ballots]]/Table1[[#This Row],[Male Voters]]</f>
        <v>0.22464917632702869</v>
      </c>
      <c r="AA3016" s="94">
        <f>Table1[[#This Row],[Total Ballots]]/Table1[[#This Row],[Total Voters]]</f>
        <v>0.22983717387164349</v>
      </c>
    </row>
    <row r="3017" spans="1:27" s="12" customFormat="1" x14ac:dyDescent="0.35">
      <c r="A3017" s="8" t="s">
        <v>52</v>
      </c>
      <c r="B3017" s="17">
        <v>2021</v>
      </c>
      <c r="C3017" s="17" t="s">
        <v>81</v>
      </c>
      <c r="D3017" s="17"/>
      <c r="E3017" s="34"/>
      <c r="F3017" s="34"/>
      <c r="G3017" s="9" t="s">
        <v>66</v>
      </c>
      <c r="H3017" s="132">
        <v>54917.32</v>
      </c>
      <c r="I3017" s="132">
        <v>53645.21</v>
      </c>
      <c r="J3017" s="133">
        <v>108562.53</v>
      </c>
      <c r="K3017" s="10">
        <v>45600</v>
      </c>
      <c r="L3017" s="10">
        <v>43839</v>
      </c>
      <c r="M3017" s="10">
        <v>1283</v>
      </c>
      <c r="N3017" s="10">
        <v>90722</v>
      </c>
      <c r="O3017" s="10">
        <v>15371</v>
      </c>
      <c r="P3017" s="10">
        <v>14045</v>
      </c>
      <c r="Q3017" s="10">
        <v>279</v>
      </c>
      <c r="R3017" s="11">
        <v>29695</v>
      </c>
      <c r="S3017" s="94">
        <f>Table1[[#This Row],[Female Voters]]/Table1[[#This Row],[Female Population]]</f>
        <v>0.83033913526734371</v>
      </c>
      <c r="T3017" s="94">
        <f>Table1[[#This Row],[Male Voters]]/Table1[[#This Row],[Male Population]]</f>
        <v>0.81720250512580717</v>
      </c>
      <c r="U3017" s="94">
        <f>Table1[[#This Row],[Total Voters]]/Table1[[#This Row],[Total Population]]</f>
        <v>0.83566586003476517</v>
      </c>
      <c r="V3017" s="94">
        <f>Table1[[#This Row],[Female Ballots]]/Table1[[#This Row],[Female Population]]</f>
        <v>0.27989348351303378</v>
      </c>
      <c r="W3017" s="94">
        <f>Table1[[#This Row],[Male Ballots]]/Table1[[#This Row],[Male Population]]</f>
        <v>0.26181275084951666</v>
      </c>
      <c r="X3017" s="94">
        <f>Table1[[#This Row],[Total Ballots]]/Table1[[#This Row],[Total Population]]</f>
        <v>0.27352899752796844</v>
      </c>
      <c r="Y3017" s="94">
        <f>Table1[[#This Row],[Female Ballots]]/Table1[[#This Row],[Female Voters]]</f>
        <v>0.33708333333333335</v>
      </c>
      <c r="Z3017" s="95">
        <f>Table1[[#This Row],[Male Ballots]]/Table1[[#This Row],[Male Voters]]</f>
        <v>0.32037683341317091</v>
      </c>
      <c r="AA3017" s="94">
        <f>Table1[[#This Row],[Total Ballots]]/Table1[[#This Row],[Total Voters]]</f>
        <v>0.32731862172350695</v>
      </c>
    </row>
    <row r="3018" spans="1:27" s="12" customFormat="1" x14ac:dyDescent="0.35">
      <c r="A3018" s="8" t="s">
        <v>52</v>
      </c>
      <c r="B3018" s="17">
        <v>2021</v>
      </c>
      <c r="C3018" s="17" t="s">
        <v>81</v>
      </c>
      <c r="D3018" s="17"/>
      <c r="E3018" s="34"/>
      <c r="F3018" s="34"/>
      <c r="G3018" s="9" t="s">
        <v>67</v>
      </c>
      <c r="H3018" s="132">
        <v>68704.161999999997</v>
      </c>
      <c r="I3018" s="132">
        <v>55763.294999999998</v>
      </c>
      <c r="J3018" s="133">
        <v>124467.46</v>
      </c>
      <c r="K3018" s="10">
        <v>58175</v>
      </c>
      <c r="L3018" s="10">
        <v>48911</v>
      </c>
      <c r="M3018" s="10">
        <v>962</v>
      </c>
      <c r="N3018" s="10">
        <v>108048</v>
      </c>
      <c r="O3018" s="10">
        <v>29695</v>
      </c>
      <c r="P3018" s="10">
        <v>25077</v>
      </c>
      <c r="Q3018" s="10">
        <v>290</v>
      </c>
      <c r="R3018" s="11">
        <v>55062</v>
      </c>
      <c r="S3018" s="94">
        <f>Table1[[#This Row],[Female Voters]]/Table1[[#This Row],[Female Population]]</f>
        <v>0.84674637324009572</v>
      </c>
      <c r="T3018" s="94">
        <f>Table1[[#This Row],[Male Voters]]/Table1[[#This Row],[Male Population]]</f>
        <v>0.87711818320635471</v>
      </c>
      <c r="U3018" s="94">
        <f>Table1[[#This Row],[Total Voters]]/Table1[[#This Row],[Total Population]]</f>
        <v>0.86808230842020873</v>
      </c>
      <c r="V3018" s="94">
        <f>Table1[[#This Row],[Female Ballots]]/Table1[[#This Row],[Female Population]]</f>
        <v>0.43221544569599729</v>
      </c>
      <c r="W3018" s="94">
        <f>Table1[[#This Row],[Male Ballots]]/Table1[[#This Row],[Male Population]]</f>
        <v>0.44970441578102588</v>
      </c>
      <c r="X3018" s="94">
        <f>Table1[[#This Row],[Total Ballots]]/Table1[[#This Row],[Total Population]]</f>
        <v>0.44238068327255975</v>
      </c>
      <c r="Y3018" s="94">
        <f>Table1[[#This Row],[Female Ballots]]/Table1[[#This Row],[Female Voters]]</f>
        <v>0.51044262999570267</v>
      </c>
      <c r="Z3018" s="95">
        <f>Table1[[#This Row],[Male Ballots]]/Table1[[#This Row],[Male Voters]]</f>
        <v>0.51270675308212876</v>
      </c>
      <c r="AA3018" s="94">
        <f>Table1[[#This Row],[Total Ballots]]/Table1[[#This Row],[Total Voters]]</f>
        <v>0.50960684140382051</v>
      </c>
    </row>
    <row r="3019" spans="1:27" s="12" customFormat="1" x14ac:dyDescent="0.35">
      <c r="A3019" s="8" t="s">
        <v>40</v>
      </c>
      <c r="B3019" s="17">
        <v>2021</v>
      </c>
      <c r="C3019" s="17" t="s">
        <v>81</v>
      </c>
      <c r="D3019" s="17"/>
      <c r="E3019" s="34"/>
      <c r="F3019" s="34"/>
      <c r="G3019" s="9" t="s">
        <v>79</v>
      </c>
      <c r="H3019" s="132">
        <v>216312.60399999999</v>
      </c>
      <c r="I3019" s="132">
        <v>207430.06200000003</v>
      </c>
      <c r="J3019" s="133">
        <v>423742.64799999999</v>
      </c>
      <c r="K3019" s="10">
        <v>164987</v>
      </c>
      <c r="L3019" s="10">
        <v>151958</v>
      </c>
      <c r="M3019" s="10">
        <v>7059</v>
      </c>
      <c r="N3019" s="10">
        <v>324004</v>
      </c>
      <c r="O3019" s="10">
        <v>42867</v>
      </c>
      <c r="P3019" s="10">
        <v>36615</v>
      </c>
      <c r="Q3019" s="10">
        <v>1129</v>
      </c>
      <c r="R3019" s="11">
        <v>80611</v>
      </c>
      <c r="S3019" s="94">
        <f>Table1[[#This Row],[Female Voters]]/Table1[[#This Row],[Female Population]]</f>
        <v>0.76272485721636452</v>
      </c>
      <c r="T3019" s="94">
        <f>Table1[[#This Row],[Male Voters]]/Table1[[#This Row],[Male Population]]</f>
        <v>0.73257462556222919</v>
      </c>
      <c r="U3019" s="94">
        <f>Table1[[#This Row],[Total Voters]]/Table1[[#This Row],[Total Population]]</f>
        <v>0.76462447556140256</v>
      </c>
      <c r="V3019" s="94">
        <f>Table1[[#This Row],[Female Ballots]]/Table1[[#This Row],[Female Population]]</f>
        <v>0.19817153141940819</v>
      </c>
      <c r="W3019" s="94">
        <f>Table1[[#This Row],[Male Ballots]]/Table1[[#This Row],[Male Population]]</f>
        <v>0.1765173265965663</v>
      </c>
      <c r="X3019" s="94">
        <f>Table1[[#This Row],[Total Ballots]]/Table1[[#This Row],[Total Population]]</f>
        <v>0.19023574893976686</v>
      </c>
      <c r="Y3019" s="94">
        <f>Table1[[#This Row],[Female Ballots]]/Table1[[#This Row],[Female Voters]]</f>
        <v>0.25982047070375242</v>
      </c>
      <c r="Z3019" s="95">
        <f>Table1[[#This Row],[Male Ballots]]/Table1[[#This Row],[Male Voters]]</f>
        <v>0.24095473749325472</v>
      </c>
      <c r="AA3019" s="94">
        <f>Table1[[#This Row],[Total Ballots]]/Table1[[#This Row],[Total Voters]]</f>
        <v>0.24879631115665238</v>
      </c>
    </row>
    <row r="3020" spans="1:27" s="12" customFormat="1" x14ac:dyDescent="0.35">
      <c r="A3020" s="8" t="s">
        <v>40</v>
      </c>
      <c r="B3020" s="17">
        <v>2021</v>
      </c>
      <c r="C3020" s="17" t="s">
        <v>81</v>
      </c>
      <c r="D3020" s="17"/>
      <c r="E3020" s="34"/>
      <c r="F3020" s="34"/>
      <c r="G3020" s="9" t="s">
        <v>62</v>
      </c>
      <c r="H3020" s="132">
        <v>26708.278000000002</v>
      </c>
      <c r="I3020" s="132">
        <v>26976.860999999997</v>
      </c>
      <c r="J3020" s="133">
        <v>53685.137999999999</v>
      </c>
      <c r="K3020" s="10">
        <v>15460</v>
      </c>
      <c r="L3020" s="10">
        <v>15549</v>
      </c>
      <c r="M3020" s="10">
        <v>1429</v>
      </c>
      <c r="N3020" s="10">
        <v>32438</v>
      </c>
      <c r="O3020" s="10">
        <v>1435</v>
      </c>
      <c r="P3020" s="10">
        <v>1406</v>
      </c>
      <c r="Q3020" s="10">
        <v>139</v>
      </c>
      <c r="R3020" s="11">
        <v>2980</v>
      </c>
      <c r="S3020" s="94">
        <f>Table1[[#This Row],[Female Voters]]/Table1[[#This Row],[Female Population]]</f>
        <v>0.57884675305536359</v>
      </c>
      <c r="T3020" s="94">
        <f>Table1[[#This Row],[Male Voters]]/Table1[[#This Row],[Male Population]]</f>
        <v>0.57638284899047376</v>
      </c>
      <c r="U3020" s="94">
        <f>Table1[[#This Row],[Total Voters]]/Table1[[#This Row],[Total Population]]</f>
        <v>0.60422681599514561</v>
      </c>
      <c r="V3020" s="94">
        <f>Table1[[#This Row],[Female Ballots]]/Table1[[#This Row],[Female Population]]</f>
        <v>5.3728660455009486E-2</v>
      </c>
      <c r="W3020" s="94">
        <f>Table1[[#This Row],[Male Ballots]]/Table1[[#This Row],[Male Population]]</f>
        <v>5.2118739834111916E-2</v>
      </c>
      <c r="X3020" s="94">
        <f>Table1[[#This Row],[Total Ballots]]/Table1[[#This Row],[Total Population]]</f>
        <v>5.5508844924641899E-2</v>
      </c>
      <c r="Y3020" s="94">
        <f>Table1[[#This Row],[Female Ballots]]/Table1[[#This Row],[Female Voters]]</f>
        <v>9.2820181112548514E-2</v>
      </c>
      <c r="Z3020" s="95">
        <f>Table1[[#This Row],[Male Ballots]]/Table1[[#This Row],[Male Voters]]</f>
        <v>9.0423821467618501E-2</v>
      </c>
      <c r="AA3020" s="94">
        <f>Table1[[#This Row],[Total Ballots]]/Table1[[#This Row],[Total Voters]]</f>
        <v>9.1867562735063815E-2</v>
      </c>
    </row>
    <row r="3021" spans="1:27" s="12" customFormat="1" x14ac:dyDescent="0.35">
      <c r="A3021" s="8" t="s">
        <v>40</v>
      </c>
      <c r="B3021" s="17">
        <v>2021</v>
      </c>
      <c r="C3021" s="17" t="s">
        <v>81</v>
      </c>
      <c r="D3021" s="17"/>
      <c r="E3021" s="34"/>
      <c r="F3021" s="34"/>
      <c r="G3021" s="9" t="s">
        <v>63</v>
      </c>
      <c r="H3021" s="132">
        <v>36797.979999999996</v>
      </c>
      <c r="I3021" s="132">
        <v>38286.79</v>
      </c>
      <c r="J3021" s="133">
        <v>75084.760000000009</v>
      </c>
      <c r="K3021" s="10">
        <v>28576</v>
      </c>
      <c r="L3021" s="10">
        <v>27773</v>
      </c>
      <c r="M3021" s="10">
        <v>1499</v>
      </c>
      <c r="N3021" s="10">
        <v>57848</v>
      </c>
      <c r="O3021" s="10">
        <v>2936</v>
      </c>
      <c r="P3021" s="10">
        <v>2605</v>
      </c>
      <c r="Q3021" s="10">
        <v>155</v>
      </c>
      <c r="R3021" s="11">
        <v>5696</v>
      </c>
      <c r="S3021" s="94">
        <f>Table1[[#This Row],[Female Voters]]/Table1[[#This Row],[Female Population]]</f>
        <v>0.77656436576138155</v>
      </c>
      <c r="T3021" s="94">
        <f>Table1[[#This Row],[Male Voters]]/Table1[[#This Row],[Male Population]]</f>
        <v>0.72539379770411672</v>
      </c>
      <c r="U3021" s="94">
        <f>Table1[[#This Row],[Total Voters]]/Table1[[#This Row],[Total Population]]</f>
        <v>0.77043597129430785</v>
      </c>
      <c r="V3021" s="94">
        <f>Table1[[#This Row],[Female Ballots]]/Table1[[#This Row],[Female Population]]</f>
        <v>7.9786988307510368E-2</v>
      </c>
      <c r="W3021" s="94">
        <f>Table1[[#This Row],[Male Ballots]]/Table1[[#This Row],[Male Population]]</f>
        <v>6.8039133079581759E-2</v>
      </c>
      <c r="X3021" s="94">
        <f>Table1[[#This Row],[Total Ballots]]/Table1[[#This Row],[Total Population]]</f>
        <v>7.5860933696798111E-2</v>
      </c>
      <c r="Y3021" s="94">
        <f>Table1[[#This Row],[Female Ballots]]/Table1[[#This Row],[Female Voters]]</f>
        <v>0.10274356103023516</v>
      </c>
      <c r="Z3021" s="95">
        <f>Table1[[#This Row],[Male Ballots]]/Table1[[#This Row],[Male Voters]]</f>
        <v>9.3796132934864801E-2</v>
      </c>
      <c r="AA3021" s="94">
        <f>Table1[[#This Row],[Total Ballots]]/Table1[[#This Row],[Total Voters]]</f>
        <v>9.8464942608214631E-2</v>
      </c>
    </row>
    <row r="3022" spans="1:27" s="12" customFormat="1" x14ac:dyDescent="0.35">
      <c r="A3022" s="8" t="s">
        <v>40</v>
      </c>
      <c r="B3022" s="17">
        <v>2021</v>
      </c>
      <c r="C3022" s="17" t="s">
        <v>81</v>
      </c>
      <c r="D3022" s="17"/>
      <c r="E3022" s="34"/>
      <c r="F3022" s="34"/>
      <c r="G3022" s="9" t="s">
        <v>64</v>
      </c>
      <c r="H3022" s="132">
        <v>34092.46</v>
      </c>
      <c r="I3022" s="132">
        <v>34798.18</v>
      </c>
      <c r="J3022" s="133">
        <v>68890.64</v>
      </c>
      <c r="K3022" s="10">
        <v>27280</v>
      </c>
      <c r="L3022" s="10">
        <v>26463</v>
      </c>
      <c r="M3022" s="10">
        <v>1195</v>
      </c>
      <c r="N3022" s="10">
        <v>54938</v>
      </c>
      <c r="O3022" s="10">
        <v>4330</v>
      </c>
      <c r="P3022" s="10">
        <v>3726</v>
      </c>
      <c r="Q3022" s="10">
        <v>152</v>
      </c>
      <c r="R3022" s="11">
        <v>8208</v>
      </c>
      <c r="S3022" s="94">
        <f>Table1[[#This Row],[Female Voters]]/Table1[[#This Row],[Female Population]]</f>
        <v>0.80017693061750317</v>
      </c>
      <c r="T3022" s="94">
        <f>Table1[[#This Row],[Male Voters]]/Table1[[#This Row],[Male Population]]</f>
        <v>0.76047080623182017</v>
      </c>
      <c r="U3022" s="94">
        <f>Table1[[#This Row],[Total Voters]]/Table1[[#This Row],[Total Population]]</f>
        <v>0.79746682568197946</v>
      </c>
      <c r="V3022" s="94">
        <f>Table1[[#This Row],[Female Ballots]]/Table1[[#This Row],[Female Population]]</f>
        <v>0.12700755533628258</v>
      </c>
      <c r="W3022" s="94">
        <f>Table1[[#This Row],[Male Ballots]]/Table1[[#This Row],[Male Population]]</f>
        <v>0.10707456539393727</v>
      </c>
      <c r="X3022" s="94">
        <f>Table1[[#This Row],[Total Ballots]]/Table1[[#This Row],[Total Population]]</f>
        <v>0.11914535849862913</v>
      </c>
      <c r="Y3022" s="94">
        <f>Table1[[#This Row],[Female Ballots]]/Table1[[#This Row],[Female Voters]]</f>
        <v>0.15872434017595308</v>
      </c>
      <c r="Z3022" s="95">
        <f>Table1[[#This Row],[Male Ballots]]/Table1[[#This Row],[Male Voters]]</f>
        <v>0.14080036277066094</v>
      </c>
      <c r="AA3022" s="94">
        <f>Table1[[#This Row],[Total Ballots]]/Table1[[#This Row],[Total Voters]]</f>
        <v>0.14940478357421094</v>
      </c>
    </row>
    <row r="3023" spans="1:27" s="12" customFormat="1" x14ac:dyDescent="0.35">
      <c r="A3023" s="8" t="s">
        <v>40</v>
      </c>
      <c r="B3023" s="17">
        <v>2021</v>
      </c>
      <c r="C3023" s="17" t="s">
        <v>81</v>
      </c>
      <c r="D3023" s="17"/>
      <c r="E3023" s="34"/>
      <c r="F3023" s="34"/>
      <c r="G3023" s="9" t="s">
        <v>65</v>
      </c>
      <c r="H3023" s="132">
        <v>30572.27</v>
      </c>
      <c r="I3023" s="132">
        <v>30430.400000000001</v>
      </c>
      <c r="J3023" s="133">
        <v>61002.67</v>
      </c>
      <c r="K3023" s="10">
        <v>23879</v>
      </c>
      <c r="L3023" s="10">
        <v>22715</v>
      </c>
      <c r="M3023" s="10">
        <v>886</v>
      </c>
      <c r="N3023" s="10">
        <v>47480</v>
      </c>
      <c r="O3023" s="10">
        <v>4907</v>
      </c>
      <c r="P3023" s="10">
        <v>4328</v>
      </c>
      <c r="Q3023" s="10">
        <v>125</v>
      </c>
      <c r="R3023" s="11">
        <v>9360</v>
      </c>
      <c r="S3023" s="94">
        <f>Table1[[#This Row],[Female Voters]]/Table1[[#This Row],[Female Population]]</f>
        <v>0.78106728744708853</v>
      </c>
      <c r="T3023" s="94">
        <f>Table1[[#This Row],[Male Voters]]/Table1[[#This Row],[Male Population]]</f>
        <v>0.74645748987854244</v>
      </c>
      <c r="U3023" s="94">
        <f>Table1[[#This Row],[Total Voters]]/Table1[[#This Row],[Total Population]]</f>
        <v>0.77832658800016463</v>
      </c>
      <c r="V3023" s="94">
        <f>Table1[[#This Row],[Female Ballots]]/Table1[[#This Row],[Female Population]]</f>
        <v>0.160504928158753</v>
      </c>
      <c r="W3023" s="94">
        <f>Table1[[#This Row],[Male Ballots]]/Table1[[#This Row],[Male Population]]</f>
        <v>0.1422261948577738</v>
      </c>
      <c r="X3023" s="94">
        <f>Table1[[#This Row],[Total Ballots]]/Table1[[#This Row],[Total Population]]</f>
        <v>0.15343590698571064</v>
      </c>
      <c r="Y3023" s="94">
        <f>Table1[[#This Row],[Female Ballots]]/Table1[[#This Row],[Female Voters]]</f>
        <v>0.20549436743582228</v>
      </c>
      <c r="Z3023" s="95">
        <f>Table1[[#This Row],[Male Ballots]]/Table1[[#This Row],[Male Voters]]</f>
        <v>0.19053488883997358</v>
      </c>
      <c r="AA3023" s="94">
        <f>Table1[[#This Row],[Total Ballots]]/Table1[[#This Row],[Total Voters]]</f>
        <v>0.19713563605728729</v>
      </c>
    </row>
    <row r="3024" spans="1:27" s="12" customFormat="1" x14ac:dyDescent="0.35">
      <c r="A3024" s="8" t="s">
        <v>40</v>
      </c>
      <c r="B3024" s="17">
        <v>2021</v>
      </c>
      <c r="C3024" s="17" t="s">
        <v>81</v>
      </c>
      <c r="D3024" s="17"/>
      <c r="E3024" s="34"/>
      <c r="F3024" s="34"/>
      <c r="G3024" s="9" t="s">
        <v>66</v>
      </c>
      <c r="H3024" s="132">
        <v>35347.78</v>
      </c>
      <c r="I3024" s="132">
        <v>33043.11</v>
      </c>
      <c r="J3024" s="133">
        <v>68390.89</v>
      </c>
      <c r="K3024" s="10">
        <v>27795</v>
      </c>
      <c r="L3024" s="10">
        <v>24919</v>
      </c>
      <c r="M3024" s="10">
        <v>1000</v>
      </c>
      <c r="N3024" s="10">
        <v>53714</v>
      </c>
      <c r="O3024" s="10">
        <v>8735</v>
      </c>
      <c r="P3024" s="10">
        <v>7258</v>
      </c>
      <c r="Q3024" s="10">
        <v>206</v>
      </c>
      <c r="R3024" s="11">
        <v>16199</v>
      </c>
      <c r="S3024" s="94">
        <f>Table1[[#This Row],[Female Voters]]/Table1[[#This Row],[Female Population]]</f>
        <v>0.78632943851070702</v>
      </c>
      <c r="T3024" s="94">
        <f>Table1[[#This Row],[Male Voters]]/Table1[[#This Row],[Male Population]]</f>
        <v>0.75413603622661429</v>
      </c>
      <c r="U3024" s="94">
        <f>Table1[[#This Row],[Total Voters]]/Table1[[#This Row],[Total Population]]</f>
        <v>0.78539700243702049</v>
      </c>
      <c r="V3024" s="94">
        <f>Table1[[#This Row],[Female Ballots]]/Table1[[#This Row],[Female Population]]</f>
        <v>0.24711594334920045</v>
      </c>
      <c r="W3024" s="94">
        <f>Table1[[#This Row],[Male Ballots]]/Table1[[#This Row],[Male Population]]</f>
        <v>0.21965244796872932</v>
      </c>
      <c r="X3024" s="94">
        <f>Table1[[#This Row],[Total Ballots]]/Table1[[#This Row],[Total Population]]</f>
        <v>0.2368590319558643</v>
      </c>
      <c r="Y3024" s="94">
        <f>Table1[[#This Row],[Female Ballots]]/Table1[[#This Row],[Female Voters]]</f>
        <v>0.3142651556035258</v>
      </c>
      <c r="Z3024" s="95">
        <f>Table1[[#This Row],[Male Ballots]]/Table1[[#This Row],[Male Voters]]</f>
        <v>0.29126369436975802</v>
      </c>
      <c r="AA3024" s="94">
        <f>Table1[[#This Row],[Total Ballots]]/Table1[[#This Row],[Total Voters]]</f>
        <v>0.30157873180176492</v>
      </c>
    </row>
    <row r="3025" spans="1:27" s="12" customFormat="1" x14ac:dyDescent="0.35">
      <c r="A3025" s="8" t="s">
        <v>40</v>
      </c>
      <c r="B3025" s="17">
        <v>2021</v>
      </c>
      <c r="C3025" s="17" t="s">
        <v>81</v>
      </c>
      <c r="D3025" s="17"/>
      <c r="E3025" s="34"/>
      <c r="F3025" s="34"/>
      <c r="G3025" s="9" t="s">
        <v>67</v>
      </c>
      <c r="H3025" s="132">
        <v>52793.836000000003</v>
      </c>
      <c r="I3025" s="132">
        <v>43894.721000000005</v>
      </c>
      <c r="J3025" s="133">
        <v>96688.55</v>
      </c>
      <c r="K3025" s="10">
        <v>41997</v>
      </c>
      <c r="L3025" s="10">
        <v>34539</v>
      </c>
      <c r="M3025" s="10">
        <v>1050</v>
      </c>
      <c r="N3025" s="10">
        <v>77586</v>
      </c>
      <c r="O3025" s="10">
        <v>20524</v>
      </c>
      <c r="P3025" s="10">
        <v>17292</v>
      </c>
      <c r="Q3025" s="10">
        <v>352</v>
      </c>
      <c r="R3025" s="11">
        <v>38168</v>
      </c>
      <c r="S3025" s="94">
        <f>Table1[[#This Row],[Female Voters]]/Table1[[#This Row],[Female Population]]</f>
        <v>0.79549059477322315</v>
      </c>
      <c r="T3025" s="94">
        <f>Table1[[#This Row],[Male Voters]]/Table1[[#This Row],[Male Population]]</f>
        <v>0.78685999621685709</v>
      </c>
      <c r="U3025" s="94">
        <f>Table1[[#This Row],[Total Voters]]/Table1[[#This Row],[Total Population]]</f>
        <v>0.8024321390692073</v>
      </c>
      <c r="V3025" s="94">
        <f>Table1[[#This Row],[Female Ballots]]/Table1[[#This Row],[Female Population]]</f>
        <v>0.38875750570577972</v>
      </c>
      <c r="W3025" s="94">
        <f>Table1[[#This Row],[Male Ballots]]/Table1[[#This Row],[Male Population]]</f>
        <v>0.39394258822148565</v>
      </c>
      <c r="X3025" s="94">
        <f>Table1[[#This Row],[Total Ballots]]/Table1[[#This Row],[Total Population]]</f>
        <v>0.39475201562129125</v>
      </c>
      <c r="Y3025" s="94">
        <f>Table1[[#This Row],[Female Ballots]]/Table1[[#This Row],[Female Voters]]</f>
        <v>0.4887015739219468</v>
      </c>
      <c r="Z3025" s="95">
        <f>Table1[[#This Row],[Male Ballots]]/Table1[[#This Row],[Male Voters]]</f>
        <v>0.50065143750542862</v>
      </c>
      <c r="AA3025" s="94">
        <f>Table1[[#This Row],[Total Ballots]]/Table1[[#This Row],[Total Voters]]</f>
        <v>0.49194442296290569</v>
      </c>
    </row>
    <row r="3026" spans="1:27" s="12" customFormat="1" x14ac:dyDescent="0.35">
      <c r="A3026" s="8" t="s">
        <v>28</v>
      </c>
      <c r="B3026" s="17">
        <v>2021</v>
      </c>
      <c r="C3026" s="17" t="s">
        <v>81</v>
      </c>
      <c r="D3026" s="17"/>
      <c r="E3026" s="34"/>
      <c r="F3026" s="34"/>
      <c r="G3026" s="9" t="s">
        <v>79</v>
      </c>
      <c r="H3026" s="132">
        <v>18522.348400000003</v>
      </c>
      <c r="I3026" s="132">
        <v>18402.429599999999</v>
      </c>
      <c r="J3026" s="133">
        <v>36924.777699999999</v>
      </c>
      <c r="K3026" s="10">
        <v>15546</v>
      </c>
      <c r="L3026" s="10">
        <v>15150</v>
      </c>
      <c r="M3026" s="10">
        <v>565</v>
      </c>
      <c r="N3026" s="10">
        <v>31261</v>
      </c>
      <c r="O3026" s="10">
        <v>5813</v>
      </c>
      <c r="P3026" s="10">
        <v>5298</v>
      </c>
      <c r="Q3026" s="10">
        <v>146</v>
      </c>
      <c r="R3026" s="11">
        <v>11257</v>
      </c>
      <c r="S3026" s="94">
        <f>Table1[[#This Row],[Female Voters]]/Table1[[#This Row],[Female Population]]</f>
        <v>0.83931041919068949</v>
      </c>
      <c r="T3026" s="94">
        <f>Table1[[#This Row],[Male Voters]]/Table1[[#This Row],[Male Population]]</f>
        <v>0.8232608589900543</v>
      </c>
      <c r="U3026" s="94">
        <f>Table1[[#This Row],[Total Voters]]/Table1[[#This Row],[Total Population]]</f>
        <v>0.84661308604167984</v>
      </c>
      <c r="V3026" s="94">
        <f>Table1[[#This Row],[Female Ballots]]/Table1[[#This Row],[Female Population]]</f>
        <v>0.31383709422073064</v>
      </c>
      <c r="W3026" s="94">
        <f>Table1[[#This Row],[Male Ballots]]/Table1[[#This Row],[Male Population]]</f>
        <v>0.28789676771810607</v>
      </c>
      <c r="X3026" s="94">
        <f>Table1[[#This Row],[Total Ballots]]/Table1[[#This Row],[Total Population]]</f>
        <v>0.30486304051601643</v>
      </c>
      <c r="Y3026" s="94">
        <f>Table1[[#This Row],[Female Ballots]]/Table1[[#This Row],[Female Voters]]</f>
        <v>0.37392255242506112</v>
      </c>
      <c r="Z3026" s="95">
        <f>Table1[[#This Row],[Male Ballots]]/Table1[[#This Row],[Male Voters]]</f>
        <v>0.34970297029702968</v>
      </c>
      <c r="AA3026" s="94">
        <f>Table1[[#This Row],[Total Ballots]]/Table1[[#This Row],[Total Voters]]</f>
        <v>0.36009724576948915</v>
      </c>
    </row>
    <row r="3027" spans="1:27" s="12" customFormat="1" x14ac:dyDescent="0.35">
      <c r="A3027" s="8" t="s">
        <v>28</v>
      </c>
      <c r="B3027" s="17">
        <v>2021</v>
      </c>
      <c r="C3027" s="17" t="s">
        <v>81</v>
      </c>
      <c r="D3027" s="17"/>
      <c r="E3027" s="34"/>
      <c r="F3027" s="34"/>
      <c r="G3027" s="9" t="s">
        <v>62</v>
      </c>
      <c r="H3027" s="132">
        <v>1435.6037000000001</v>
      </c>
      <c r="I3027" s="132">
        <v>1508.366</v>
      </c>
      <c r="J3027" s="133">
        <v>2943.9697999999999</v>
      </c>
      <c r="K3027" s="10">
        <v>1078</v>
      </c>
      <c r="L3027" s="10">
        <v>1186</v>
      </c>
      <c r="M3027" s="10">
        <v>56</v>
      </c>
      <c r="N3027" s="10">
        <v>2320</v>
      </c>
      <c r="O3027" s="10">
        <v>140</v>
      </c>
      <c r="P3027" s="10">
        <v>173</v>
      </c>
      <c r="Q3027" s="10">
        <v>9</v>
      </c>
      <c r="R3027" s="11">
        <v>322</v>
      </c>
      <c r="S3027" s="94">
        <f>Table1[[#This Row],[Female Voters]]/Table1[[#This Row],[Female Population]]</f>
        <v>0.75090360940139667</v>
      </c>
      <c r="T3027" s="94">
        <f>Table1[[#This Row],[Male Voters]]/Table1[[#This Row],[Male Population]]</f>
        <v>0.78628131368646603</v>
      </c>
      <c r="U3027" s="94">
        <f>Table1[[#This Row],[Total Voters]]/Table1[[#This Row],[Total Population]]</f>
        <v>0.78805156221371564</v>
      </c>
      <c r="V3027" s="94">
        <f>Table1[[#This Row],[Female Ballots]]/Table1[[#This Row],[Female Population]]</f>
        <v>9.7519949272908663E-2</v>
      </c>
      <c r="W3027" s="94">
        <f>Table1[[#This Row],[Male Ballots]]/Table1[[#This Row],[Male Population]]</f>
        <v>0.11469364862374251</v>
      </c>
      <c r="X3027" s="94">
        <f>Table1[[#This Row],[Total Ballots]]/Table1[[#This Row],[Total Population]]</f>
        <v>0.10937612199690364</v>
      </c>
      <c r="Y3027" s="94">
        <f>Table1[[#This Row],[Female Ballots]]/Table1[[#This Row],[Female Voters]]</f>
        <v>0.12987012987012986</v>
      </c>
      <c r="Z3027" s="95">
        <f>Table1[[#This Row],[Male Ballots]]/Table1[[#This Row],[Male Voters]]</f>
        <v>0.14586846543001686</v>
      </c>
      <c r="AA3027" s="94">
        <f>Table1[[#This Row],[Total Ballots]]/Table1[[#This Row],[Total Voters]]</f>
        <v>0.13879310344827586</v>
      </c>
    </row>
    <row r="3028" spans="1:27" s="12" customFormat="1" x14ac:dyDescent="0.35">
      <c r="A3028" s="8" t="s">
        <v>28</v>
      </c>
      <c r="B3028" s="17">
        <v>2021</v>
      </c>
      <c r="C3028" s="17" t="s">
        <v>81</v>
      </c>
      <c r="D3028" s="17"/>
      <c r="E3028" s="34"/>
      <c r="F3028" s="34"/>
      <c r="G3028" s="9" t="s">
        <v>63</v>
      </c>
      <c r="H3028" s="132">
        <v>2080.2163</v>
      </c>
      <c r="I3028" s="132">
        <v>2112.1489000000001</v>
      </c>
      <c r="J3028" s="133">
        <v>4192.3649999999998</v>
      </c>
      <c r="K3028" s="10">
        <v>1896</v>
      </c>
      <c r="L3028" s="10">
        <v>1813</v>
      </c>
      <c r="M3028" s="10">
        <v>76</v>
      </c>
      <c r="N3028" s="10">
        <v>3785</v>
      </c>
      <c r="O3028" s="10">
        <v>288</v>
      </c>
      <c r="P3028" s="10">
        <v>209</v>
      </c>
      <c r="Q3028" s="10">
        <v>10</v>
      </c>
      <c r="R3028" s="11">
        <v>507</v>
      </c>
      <c r="S3028" s="94">
        <f>Table1[[#This Row],[Female Voters]]/Table1[[#This Row],[Female Population]]</f>
        <v>0.91144368015960642</v>
      </c>
      <c r="T3028" s="94">
        <f>Table1[[#This Row],[Male Voters]]/Table1[[#This Row],[Male Population]]</f>
        <v>0.85836751376761355</v>
      </c>
      <c r="U3028" s="94">
        <f>Table1[[#This Row],[Total Voters]]/Table1[[#This Row],[Total Population]]</f>
        <v>0.90283169523645967</v>
      </c>
      <c r="V3028" s="94">
        <f>Table1[[#This Row],[Female Ballots]]/Table1[[#This Row],[Female Population]]</f>
        <v>0.1384471412900668</v>
      </c>
      <c r="W3028" s="94">
        <f>Table1[[#This Row],[Male Ballots]]/Table1[[#This Row],[Male Population]]</f>
        <v>9.8951357075251642E-2</v>
      </c>
      <c r="X3028" s="94">
        <f>Table1[[#This Row],[Total Ballots]]/Table1[[#This Row],[Total Population]]</f>
        <v>0.12093412668028668</v>
      </c>
      <c r="Y3028" s="94">
        <f>Table1[[#This Row],[Female Ballots]]/Table1[[#This Row],[Female Voters]]</f>
        <v>0.15189873417721519</v>
      </c>
      <c r="Z3028" s="95">
        <f>Table1[[#This Row],[Male Ballots]]/Table1[[#This Row],[Male Voters]]</f>
        <v>0.11527854384997242</v>
      </c>
      <c r="AA3028" s="94">
        <f>Table1[[#This Row],[Total Ballots]]/Table1[[#This Row],[Total Voters]]</f>
        <v>0.13394980184940555</v>
      </c>
    </row>
    <row r="3029" spans="1:27" s="12" customFormat="1" x14ac:dyDescent="0.35">
      <c r="A3029" s="8" t="s">
        <v>28</v>
      </c>
      <c r="B3029" s="17">
        <v>2021</v>
      </c>
      <c r="C3029" s="17" t="s">
        <v>81</v>
      </c>
      <c r="D3029" s="17"/>
      <c r="E3029" s="34"/>
      <c r="F3029" s="34"/>
      <c r="G3029" s="9" t="s">
        <v>64</v>
      </c>
      <c r="H3029" s="132">
        <v>2494.884</v>
      </c>
      <c r="I3029" s="132">
        <v>2483.5339999999997</v>
      </c>
      <c r="J3029" s="133">
        <v>4978.4179999999997</v>
      </c>
      <c r="K3029" s="10">
        <v>2132</v>
      </c>
      <c r="L3029" s="10">
        <v>2048</v>
      </c>
      <c r="M3029" s="10">
        <v>97</v>
      </c>
      <c r="N3029" s="10">
        <v>4277</v>
      </c>
      <c r="O3029" s="10">
        <v>491</v>
      </c>
      <c r="P3029" s="10">
        <v>427</v>
      </c>
      <c r="Q3029" s="10">
        <v>18</v>
      </c>
      <c r="R3029" s="11">
        <v>936</v>
      </c>
      <c r="S3029" s="94">
        <f>Table1[[#This Row],[Female Voters]]/Table1[[#This Row],[Female Population]]</f>
        <v>0.85454874855905127</v>
      </c>
      <c r="T3029" s="94">
        <f>Table1[[#This Row],[Male Voters]]/Table1[[#This Row],[Male Population]]</f>
        <v>0.82463135193639403</v>
      </c>
      <c r="U3029" s="94">
        <f>Table1[[#This Row],[Total Voters]]/Table1[[#This Row],[Total Population]]</f>
        <v>0.85910825487132669</v>
      </c>
      <c r="V3029" s="94">
        <f>Table1[[#This Row],[Female Ballots]]/Table1[[#This Row],[Female Population]]</f>
        <v>0.19680273712124491</v>
      </c>
      <c r="W3029" s="94">
        <f>Table1[[#This Row],[Male Ballots]]/Table1[[#This Row],[Male Population]]</f>
        <v>0.17193241566251966</v>
      </c>
      <c r="X3029" s="94">
        <f>Table1[[#This Row],[Total Ballots]]/Table1[[#This Row],[Total Population]]</f>
        <v>0.18801153298095902</v>
      </c>
      <c r="Y3029" s="94">
        <f>Table1[[#This Row],[Female Ballots]]/Table1[[#This Row],[Female Voters]]</f>
        <v>0.23030018761726079</v>
      </c>
      <c r="Z3029" s="95">
        <f>Table1[[#This Row],[Male Ballots]]/Table1[[#This Row],[Male Voters]]</f>
        <v>0.20849609375</v>
      </c>
      <c r="AA3029" s="94">
        <f>Table1[[#This Row],[Total Ballots]]/Table1[[#This Row],[Total Voters]]</f>
        <v>0.21884498480243161</v>
      </c>
    </row>
    <row r="3030" spans="1:27" s="12" customFormat="1" x14ac:dyDescent="0.35">
      <c r="A3030" s="8" t="s">
        <v>28</v>
      </c>
      <c r="B3030" s="17">
        <v>2021</v>
      </c>
      <c r="C3030" s="17" t="s">
        <v>81</v>
      </c>
      <c r="D3030" s="17"/>
      <c r="E3030" s="34"/>
      <c r="F3030" s="34"/>
      <c r="G3030" s="9" t="s">
        <v>65</v>
      </c>
      <c r="H3030" s="132">
        <v>2662.9250000000002</v>
      </c>
      <c r="I3030" s="132">
        <v>2564.3469999999998</v>
      </c>
      <c r="J3030" s="133">
        <v>5227.2719999999999</v>
      </c>
      <c r="K3030" s="10">
        <v>2205</v>
      </c>
      <c r="L3030" s="10">
        <v>2139</v>
      </c>
      <c r="M3030" s="10">
        <v>89</v>
      </c>
      <c r="N3030" s="10">
        <v>4433</v>
      </c>
      <c r="O3030" s="10">
        <v>678</v>
      </c>
      <c r="P3030" s="10">
        <v>565</v>
      </c>
      <c r="Q3030" s="10">
        <v>28</v>
      </c>
      <c r="R3030" s="11">
        <v>1271</v>
      </c>
      <c r="S3030" s="94">
        <f>Table1[[#This Row],[Female Voters]]/Table1[[#This Row],[Female Population]]</f>
        <v>0.82803683918998838</v>
      </c>
      <c r="T3030" s="94">
        <f>Table1[[#This Row],[Male Voters]]/Table1[[#This Row],[Male Population]]</f>
        <v>0.83413048234111853</v>
      </c>
      <c r="U3030" s="94">
        <f>Table1[[#This Row],[Total Voters]]/Table1[[#This Row],[Total Population]]</f>
        <v>0.84805229190292764</v>
      </c>
      <c r="V3030" s="94">
        <f>Table1[[#This Row],[Female Ballots]]/Table1[[#This Row],[Female Population]]</f>
        <v>0.25460724579175154</v>
      </c>
      <c r="W3030" s="94">
        <f>Table1[[#This Row],[Male Ballots]]/Table1[[#This Row],[Male Population]]</f>
        <v>0.22032899603680783</v>
      </c>
      <c r="X3030" s="94">
        <f>Table1[[#This Row],[Total Ballots]]/Table1[[#This Row],[Total Population]]</f>
        <v>0.24314785991622398</v>
      </c>
      <c r="Y3030" s="94">
        <f>Table1[[#This Row],[Female Ballots]]/Table1[[#This Row],[Female Voters]]</f>
        <v>0.3074829931972789</v>
      </c>
      <c r="Z3030" s="95">
        <f>Table1[[#This Row],[Male Ballots]]/Table1[[#This Row],[Male Voters]]</f>
        <v>0.26414212248714353</v>
      </c>
      <c r="AA3030" s="94">
        <f>Table1[[#This Row],[Total Ballots]]/Table1[[#This Row],[Total Voters]]</f>
        <v>0.28671328671328672</v>
      </c>
    </row>
    <row r="3031" spans="1:27" s="12" customFormat="1" x14ac:dyDescent="0.35">
      <c r="A3031" s="8" t="s">
        <v>28</v>
      </c>
      <c r="B3031" s="17">
        <v>2021</v>
      </c>
      <c r="C3031" s="17" t="s">
        <v>81</v>
      </c>
      <c r="D3031" s="17"/>
      <c r="E3031" s="34"/>
      <c r="F3031" s="34"/>
      <c r="G3031" s="9" t="s">
        <v>66</v>
      </c>
      <c r="H3031" s="132">
        <v>3870.607</v>
      </c>
      <c r="I3031" s="132">
        <v>3803.3289999999997</v>
      </c>
      <c r="J3031" s="133">
        <v>7673.9350000000004</v>
      </c>
      <c r="K3031" s="10">
        <v>3154</v>
      </c>
      <c r="L3031" s="10">
        <v>3005</v>
      </c>
      <c r="M3031" s="10">
        <v>128</v>
      </c>
      <c r="N3031" s="10">
        <v>6287</v>
      </c>
      <c r="O3031" s="10">
        <v>1299</v>
      </c>
      <c r="P3031" s="10">
        <v>1138</v>
      </c>
      <c r="Q3031" s="10">
        <v>31</v>
      </c>
      <c r="R3031" s="11">
        <v>2468</v>
      </c>
      <c r="S3031" s="94">
        <f>Table1[[#This Row],[Female Voters]]/Table1[[#This Row],[Female Population]]</f>
        <v>0.81485927142693637</v>
      </c>
      <c r="T3031" s="94">
        <f>Table1[[#This Row],[Male Voters]]/Table1[[#This Row],[Male Population]]</f>
        <v>0.79009730685933299</v>
      </c>
      <c r="U3031" s="94">
        <f>Table1[[#This Row],[Total Voters]]/Table1[[#This Row],[Total Population]]</f>
        <v>0.81926677773528178</v>
      </c>
      <c r="V3031" s="94">
        <f>Table1[[#This Row],[Female Ballots]]/Table1[[#This Row],[Female Population]]</f>
        <v>0.33560627570817703</v>
      </c>
      <c r="W3031" s="94">
        <f>Table1[[#This Row],[Male Ballots]]/Table1[[#This Row],[Male Population]]</f>
        <v>0.29921155913674574</v>
      </c>
      <c r="X3031" s="94">
        <f>Table1[[#This Row],[Total Ballots]]/Table1[[#This Row],[Total Population]]</f>
        <v>0.32160814497386281</v>
      </c>
      <c r="Y3031" s="94">
        <f>Table1[[#This Row],[Female Ballots]]/Table1[[#This Row],[Female Voters]]</f>
        <v>0.411857958148383</v>
      </c>
      <c r="Z3031" s="95">
        <f>Table1[[#This Row],[Male Ballots]]/Table1[[#This Row],[Male Voters]]</f>
        <v>0.37870216306156407</v>
      </c>
      <c r="AA3031" s="94">
        <f>Table1[[#This Row],[Total Ballots]]/Table1[[#This Row],[Total Voters]]</f>
        <v>0.39255606807698423</v>
      </c>
    </row>
    <row r="3032" spans="1:27" s="12" customFormat="1" x14ac:dyDescent="0.35">
      <c r="A3032" s="8" t="s">
        <v>28</v>
      </c>
      <c r="B3032" s="17">
        <v>2021</v>
      </c>
      <c r="C3032" s="17" t="s">
        <v>81</v>
      </c>
      <c r="D3032" s="17"/>
      <c r="E3032" s="34"/>
      <c r="F3032" s="34"/>
      <c r="G3032" s="9" t="s">
        <v>67</v>
      </c>
      <c r="H3032" s="132">
        <v>5978.1124</v>
      </c>
      <c r="I3032" s="132">
        <v>5930.7047000000002</v>
      </c>
      <c r="J3032" s="133">
        <v>11908.8179</v>
      </c>
      <c r="K3032" s="10">
        <v>5081</v>
      </c>
      <c r="L3032" s="10">
        <v>4959</v>
      </c>
      <c r="M3032" s="10">
        <v>119</v>
      </c>
      <c r="N3032" s="10">
        <v>10159</v>
      </c>
      <c r="O3032" s="10">
        <v>2917</v>
      </c>
      <c r="P3032" s="10">
        <v>2786</v>
      </c>
      <c r="Q3032" s="10">
        <v>50</v>
      </c>
      <c r="R3032" s="11">
        <v>5753</v>
      </c>
      <c r="S3032" s="94">
        <f>Table1[[#This Row],[Female Voters]]/Table1[[#This Row],[Female Population]]</f>
        <v>0.8499338353022603</v>
      </c>
      <c r="T3032" s="94">
        <f>Table1[[#This Row],[Male Voters]]/Table1[[#This Row],[Male Population]]</f>
        <v>0.8361569578738256</v>
      </c>
      <c r="U3032" s="94">
        <f>Table1[[#This Row],[Total Voters]]/Table1[[#This Row],[Total Population]]</f>
        <v>0.85306535756164348</v>
      </c>
      <c r="V3032" s="94">
        <f>Table1[[#This Row],[Female Ballots]]/Table1[[#This Row],[Female Population]]</f>
        <v>0.48794666356557631</v>
      </c>
      <c r="W3032" s="94">
        <f>Table1[[#This Row],[Male Ballots]]/Table1[[#This Row],[Male Population]]</f>
        <v>0.46975867808761407</v>
      </c>
      <c r="X3032" s="94">
        <f>Table1[[#This Row],[Total Ballots]]/Table1[[#This Row],[Total Population]]</f>
        <v>0.48308741038016878</v>
      </c>
      <c r="Y3032" s="94">
        <f>Table1[[#This Row],[Female Ballots]]/Table1[[#This Row],[Female Voters]]</f>
        <v>0.5740995866955324</v>
      </c>
      <c r="Z3032" s="95">
        <f>Table1[[#This Row],[Male Ballots]]/Table1[[#This Row],[Male Voters]]</f>
        <v>0.56180681589030046</v>
      </c>
      <c r="AA3032" s="94">
        <f>Table1[[#This Row],[Total Ballots]]/Table1[[#This Row],[Total Voters]]</f>
        <v>0.56629589526528201</v>
      </c>
    </row>
    <row r="3033" spans="1:27" s="12" customFormat="1" x14ac:dyDescent="0.35">
      <c r="A3033" s="8" t="s">
        <v>43</v>
      </c>
      <c r="B3033" s="17">
        <v>2021</v>
      </c>
      <c r="C3033" s="17" t="s">
        <v>81</v>
      </c>
      <c r="D3033" s="17"/>
      <c r="E3033" s="34"/>
      <c r="F3033" s="34"/>
      <c r="G3033" s="9" t="s">
        <v>79</v>
      </c>
      <c r="H3033" s="132">
        <v>121947.23699999999</v>
      </c>
      <c r="I3033" s="132">
        <v>112188.378</v>
      </c>
      <c r="J3033" s="133">
        <v>234135.61699999997</v>
      </c>
      <c r="K3033" s="10">
        <v>103094</v>
      </c>
      <c r="L3033" s="10">
        <v>92894</v>
      </c>
      <c r="M3033" s="10">
        <v>3042</v>
      </c>
      <c r="N3033" s="10">
        <v>199030</v>
      </c>
      <c r="O3033" s="10">
        <v>33944</v>
      </c>
      <c r="P3033" s="10">
        <v>28985</v>
      </c>
      <c r="Q3033" s="10">
        <v>594</v>
      </c>
      <c r="R3033" s="11">
        <v>63523</v>
      </c>
      <c r="S3033" s="94">
        <f>Table1[[#This Row],[Female Voters]]/Table1[[#This Row],[Female Population]]</f>
        <v>0.84539840783764542</v>
      </c>
      <c r="T3033" s="94">
        <f>Table1[[#This Row],[Male Voters]]/Table1[[#This Row],[Male Population]]</f>
        <v>0.82801803231347193</v>
      </c>
      <c r="U3033" s="94">
        <f>Table1[[#This Row],[Total Voters]]/Table1[[#This Row],[Total Population]]</f>
        <v>0.85006289325045337</v>
      </c>
      <c r="V3033" s="94">
        <f>Table1[[#This Row],[Female Ballots]]/Table1[[#This Row],[Female Population]]</f>
        <v>0.27834988996101651</v>
      </c>
      <c r="W3033" s="94">
        <f>Table1[[#This Row],[Male Ballots]]/Table1[[#This Row],[Male Population]]</f>
        <v>0.25836009501804191</v>
      </c>
      <c r="X3033" s="94">
        <f>Table1[[#This Row],[Total Ballots]]/Table1[[#This Row],[Total Population]]</f>
        <v>0.27130857241596013</v>
      </c>
      <c r="Y3033" s="94">
        <f>Table1[[#This Row],[Female Ballots]]/Table1[[#This Row],[Female Voters]]</f>
        <v>0.3292529148156052</v>
      </c>
      <c r="Z3033" s="95">
        <f>Table1[[#This Row],[Male Ballots]]/Table1[[#This Row],[Male Voters]]</f>
        <v>0.31202230499278749</v>
      </c>
      <c r="AA3033" s="94">
        <f>Table1[[#This Row],[Total Ballots]]/Table1[[#This Row],[Total Voters]]</f>
        <v>0.31916294026026226</v>
      </c>
    </row>
    <row r="3034" spans="1:27" s="12" customFormat="1" x14ac:dyDescent="0.35">
      <c r="A3034" s="8" t="s">
        <v>43</v>
      </c>
      <c r="B3034" s="17">
        <v>2021</v>
      </c>
      <c r="C3034" s="17" t="s">
        <v>81</v>
      </c>
      <c r="D3034" s="17"/>
      <c r="E3034" s="34"/>
      <c r="F3034" s="34"/>
      <c r="G3034" s="9" t="s">
        <v>62</v>
      </c>
      <c r="H3034" s="132">
        <v>12231.234</v>
      </c>
      <c r="I3034" s="132">
        <v>12416.985000000001</v>
      </c>
      <c r="J3034" s="133">
        <v>24648.221000000001</v>
      </c>
      <c r="K3034" s="10">
        <v>8417</v>
      </c>
      <c r="L3034" s="10">
        <v>8196</v>
      </c>
      <c r="M3034" s="10">
        <v>486</v>
      </c>
      <c r="N3034" s="10">
        <v>17099</v>
      </c>
      <c r="O3034" s="10">
        <v>1121</v>
      </c>
      <c r="P3034" s="10">
        <v>1029</v>
      </c>
      <c r="Q3034" s="10">
        <v>71</v>
      </c>
      <c r="R3034" s="11">
        <v>2221</v>
      </c>
      <c r="S3034" s="94">
        <f>Table1[[#This Row],[Female Voters]]/Table1[[#This Row],[Female Population]]</f>
        <v>0.68815623999998687</v>
      </c>
      <c r="T3034" s="94">
        <f>Table1[[#This Row],[Male Voters]]/Table1[[#This Row],[Male Population]]</f>
        <v>0.660063614476461</v>
      </c>
      <c r="U3034" s="94">
        <f>Table1[[#This Row],[Total Voters]]/Table1[[#This Row],[Total Population]]</f>
        <v>0.69372146573986004</v>
      </c>
      <c r="V3034" s="94">
        <f>Table1[[#This Row],[Female Ballots]]/Table1[[#This Row],[Female Population]]</f>
        <v>9.1650605327312021E-2</v>
      </c>
      <c r="W3034" s="94">
        <f>Table1[[#This Row],[Male Ballots]]/Table1[[#This Row],[Male Population]]</f>
        <v>8.2870358625705035E-2</v>
      </c>
      <c r="X3034" s="94">
        <f>Table1[[#This Row],[Total Ballots]]/Table1[[#This Row],[Total Population]]</f>
        <v>9.0107923001826379E-2</v>
      </c>
      <c r="Y3034" s="94">
        <f>Table1[[#This Row],[Female Ballots]]/Table1[[#This Row],[Female Voters]]</f>
        <v>0.13318284424379231</v>
      </c>
      <c r="Z3034" s="95">
        <f>Table1[[#This Row],[Male Ballots]]/Table1[[#This Row],[Male Voters]]</f>
        <v>0.12554904831625183</v>
      </c>
      <c r="AA3034" s="94">
        <f>Table1[[#This Row],[Total Ballots]]/Table1[[#This Row],[Total Voters]]</f>
        <v>0.12989063687934968</v>
      </c>
    </row>
    <row r="3035" spans="1:27" s="12" customFormat="1" x14ac:dyDescent="0.35">
      <c r="A3035" s="8" t="s">
        <v>43</v>
      </c>
      <c r="B3035" s="17">
        <v>2021</v>
      </c>
      <c r="C3035" s="17" t="s">
        <v>81</v>
      </c>
      <c r="D3035" s="17"/>
      <c r="E3035" s="34"/>
      <c r="F3035" s="34"/>
      <c r="G3035" s="9" t="s">
        <v>63</v>
      </c>
      <c r="H3035" s="132">
        <v>20327.91</v>
      </c>
      <c r="I3035" s="132">
        <v>20229.864000000001</v>
      </c>
      <c r="J3035" s="133">
        <v>40557.769999999997</v>
      </c>
      <c r="K3035" s="10">
        <v>16028</v>
      </c>
      <c r="L3035" s="10">
        <v>15272</v>
      </c>
      <c r="M3035" s="10">
        <v>792</v>
      </c>
      <c r="N3035" s="10">
        <v>32092</v>
      </c>
      <c r="O3035" s="10">
        <v>2105</v>
      </c>
      <c r="P3035" s="10">
        <v>1894</v>
      </c>
      <c r="Q3035" s="10">
        <v>123</v>
      </c>
      <c r="R3035" s="11">
        <v>4122</v>
      </c>
      <c r="S3035" s="94">
        <f>Table1[[#This Row],[Female Voters]]/Table1[[#This Row],[Female Population]]</f>
        <v>0.78847259752724208</v>
      </c>
      <c r="T3035" s="94">
        <f>Table1[[#This Row],[Male Voters]]/Table1[[#This Row],[Male Population]]</f>
        <v>0.75492351307947492</v>
      </c>
      <c r="U3035" s="94">
        <f>Table1[[#This Row],[Total Voters]]/Table1[[#This Row],[Total Population]]</f>
        <v>0.79126638372869129</v>
      </c>
      <c r="V3035" s="94">
        <f>Table1[[#This Row],[Female Ballots]]/Table1[[#This Row],[Female Population]]</f>
        <v>0.10355220974512383</v>
      </c>
      <c r="W3035" s="94">
        <f>Table1[[#This Row],[Male Ballots]]/Table1[[#This Row],[Male Population]]</f>
        <v>9.3623961090395849E-2</v>
      </c>
      <c r="X3035" s="94">
        <f>Table1[[#This Row],[Total Ballots]]/Table1[[#This Row],[Total Population]]</f>
        <v>0.10163280673468982</v>
      </c>
      <c r="Y3035" s="94">
        <f>Table1[[#This Row],[Female Ballots]]/Table1[[#This Row],[Female Voters]]</f>
        <v>0.13133266783129524</v>
      </c>
      <c r="Z3035" s="95">
        <f>Table1[[#This Row],[Male Ballots]]/Table1[[#This Row],[Male Voters]]</f>
        <v>0.12401781037192247</v>
      </c>
      <c r="AA3035" s="94">
        <f>Table1[[#This Row],[Total Ballots]]/Table1[[#This Row],[Total Voters]]</f>
        <v>0.12844322572603764</v>
      </c>
    </row>
    <row r="3036" spans="1:27" s="12" customFormat="1" x14ac:dyDescent="0.35">
      <c r="A3036" s="8" t="s">
        <v>43</v>
      </c>
      <c r="B3036" s="17">
        <v>2021</v>
      </c>
      <c r="C3036" s="17" t="s">
        <v>81</v>
      </c>
      <c r="D3036" s="17"/>
      <c r="E3036" s="34"/>
      <c r="F3036" s="34"/>
      <c r="G3036" s="9" t="s">
        <v>64</v>
      </c>
      <c r="H3036" s="132">
        <v>20784.940999999999</v>
      </c>
      <c r="I3036" s="132">
        <v>19957.044999999998</v>
      </c>
      <c r="J3036" s="133">
        <v>40741.979999999996</v>
      </c>
      <c r="K3036" s="10">
        <v>17785</v>
      </c>
      <c r="L3036" s="10">
        <v>16585</v>
      </c>
      <c r="M3036" s="10">
        <v>616</v>
      </c>
      <c r="N3036" s="10">
        <v>34986</v>
      </c>
      <c r="O3036" s="10">
        <v>3658</v>
      </c>
      <c r="P3036" s="10">
        <v>3139</v>
      </c>
      <c r="Q3036" s="10">
        <v>101</v>
      </c>
      <c r="R3036" s="11">
        <v>6898</v>
      </c>
      <c r="S3036" s="94">
        <f>Table1[[#This Row],[Female Voters]]/Table1[[#This Row],[Female Population]]</f>
        <v>0.85566757201764498</v>
      </c>
      <c r="T3036" s="94">
        <f>Table1[[#This Row],[Male Voters]]/Table1[[#This Row],[Male Population]]</f>
        <v>0.8310348551100627</v>
      </c>
      <c r="U3036" s="94">
        <f>Table1[[#This Row],[Total Voters]]/Table1[[#This Row],[Total Population]]</f>
        <v>0.85872115199114041</v>
      </c>
      <c r="V3036" s="94">
        <f>Table1[[#This Row],[Female Ballots]]/Table1[[#This Row],[Female Population]]</f>
        <v>0.17599280171158532</v>
      </c>
      <c r="W3036" s="94">
        <f>Table1[[#This Row],[Male Ballots]]/Table1[[#This Row],[Male Population]]</f>
        <v>0.15728781490446106</v>
      </c>
      <c r="X3036" s="94">
        <f>Table1[[#This Row],[Total Ballots]]/Table1[[#This Row],[Total Population]]</f>
        <v>0.16930939537057357</v>
      </c>
      <c r="Y3036" s="94">
        <f>Table1[[#This Row],[Female Ballots]]/Table1[[#This Row],[Female Voters]]</f>
        <v>0.20567894292943492</v>
      </c>
      <c r="Z3036" s="95">
        <f>Table1[[#This Row],[Male Ballots]]/Table1[[#This Row],[Male Voters]]</f>
        <v>0.18926741031052155</v>
      </c>
      <c r="AA3036" s="94">
        <f>Table1[[#This Row],[Total Ballots]]/Table1[[#This Row],[Total Voters]]</f>
        <v>0.19716458011776139</v>
      </c>
    </row>
    <row r="3037" spans="1:27" s="12" customFormat="1" x14ac:dyDescent="0.35">
      <c r="A3037" s="8" t="s">
        <v>43</v>
      </c>
      <c r="B3037" s="17">
        <v>2021</v>
      </c>
      <c r="C3037" s="17" t="s">
        <v>81</v>
      </c>
      <c r="D3037" s="17"/>
      <c r="E3037" s="34"/>
      <c r="F3037" s="34"/>
      <c r="G3037" s="9" t="s">
        <v>65</v>
      </c>
      <c r="H3037" s="132">
        <v>17914.334999999999</v>
      </c>
      <c r="I3037" s="132">
        <v>17167.84</v>
      </c>
      <c r="J3037" s="133">
        <v>35082.18</v>
      </c>
      <c r="K3037" s="10">
        <v>15435</v>
      </c>
      <c r="L3037" s="10">
        <v>14728</v>
      </c>
      <c r="M3037" s="10">
        <v>397</v>
      </c>
      <c r="N3037" s="10">
        <v>30560</v>
      </c>
      <c r="O3037" s="10">
        <v>4198</v>
      </c>
      <c r="P3037" s="10">
        <v>3758</v>
      </c>
      <c r="Q3037" s="10">
        <v>62</v>
      </c>
      <c r="R3037" s="11">
        <v>8018</v>
      </c>
      <c r="S3037" s="94">
        <f>Table1[[#This Row],[Female Voters]]/Table1[[#This Row],[Female Population]]</f>
        <v>0.86160050038139846</v>
      </c>
      <c r="T3037" s="94">
        <f>Table1[[#This Row],[Male Voters]]/Table1[[#This Row],[Male Population]]</f>
        <v>0.85788311167858045</v>
      </c>
      <c r="U3037" s="94">
        <f>Table1[[#This Row],[Total Voters]]/Table1[[#This Row],[Total Population]]</f>
        <v>0.87109752016550857</v>
      </c>
      <c r="V3037" s="94">
        <f>Table1[[#This Row],[Female Ballots]]/Table1[[#This Row],[Female Population]]</f>
        <v>0.23433747331396895</v>
      </c>
      <c r="W3037" s="94">
        <f>Table1[[#This Row],[Male Ballots]]/Table1[[#This Row],[Male Population]]</f>
        <v>0.21889765981043627</v>
      </c>
      <c r="X3037" s="94">
        <f>Table1[[#This Row],[Total Ballots]]/Table1[[#This Row],[Total Population]]</f>
        <v>0.22854908104342433</v>
      </c>
      <c r="Y3037" s="94">
        <f>Table1[[#This Row],[Female Ballots]]/Table1[[#This Row],[Female Voters]]</f>
        <v>0.27197926789763527</v>
      </c>
      <c r="Z3037" s="95">
        <f>Table1[[#This Row],[Male Ballots]]/Table1[[#This Row],[Male Voters]]</f>
        <v>0.25516023900054319</v>
      </c>
      <c r="AA3037" s="94">
        <f>Table1[[#This Row],[Total Ballots]]/Table1[[#This Row],[Total Voters]]</f>
        <v>0.26236910994764395</v>
      </c>
    </row>
    <row r="3038" spans="1:27" s="12" customFormat="1" x14ac:dyDescent="0.35">
      <c r="A3038" s="8" t="s">
        <v>43</v>
      </c>
      <c r="B3038" s="17">
        <v>2021</v>
      </c>
      <c r="C3038" s="17" t="s">
        <v>81</v>
      </c>
      <c r="D3038" s="17"/>
      <c r="E3038" s="34"/>
      <c r="F3038" s="34"/>
      <c r="G3038" s="9" t="s">
        <v>66</v>
      </c>
      <c r="H3038" s="132">
        <v>19653.466</v>
      </c>
      <c r="I3038" s="132">
        <v>17453.803</v>
      </c>
      <c r="J3038" s="133">
        <v>37107.279999999999</v>
      </c>
      <c r="K3038" s="10">
        <v>17277</v>
      </c>
      <c r="L3038" s="10">
        <v>15096</v>
      </c>
      <c r="M3038" s="10">
        <v>403</v>
      </c>
      <c r="N3038" s="10">
        <v>32776</v>
      </c>
      <c r="O3038" s="10">
        <v>6641</v>
      </c>
      <c r="P3038" s="10">
        <v>5566</v>
      </c>
      <c r="Q3038" s="10">
        <v>101</v>
      </c>
      <c r="R3038" s="11">
        <v>12308</v>
      </c>
      <c r="S3038" s="94">
        <f>Table1[[#This Row],[Female Voters]]/Table1[[#This Row],[Female Population]]</f>
        <v>0.87908158286177107</v>
      </c>
      <c r="T3038" s="94">
        <f>Table1[[#This Row],[Male Voters]]/Table1[[#This Row],[Male Population]]</f>
        <v>0.86491179028432941</v>
      </c>
      <c r="U3038" s="94">
        <f>Table1[[#This Row],[Total Voters]]/Table1[[#This Row],[Total Population]]</f>
        <v>0.88327681252843115</v>
      </c>
      <c r="V3038" s="94">
        <f>Table1[[#This Row],[Female Ballots]]/Table1[[#This Row],[Female Population]]</f>
        <v>0.33790477465908558</v>
      </c>
      <c r="W3038" s="94">
        <f>Table1[[#This Row],[Male Ballots]]/Table1[[#This Row],[Male Population]]</f>
        <v>0.31889898149990581</v>
      </c>
      <c r="X3038" s="94">
        <f>Table1[[#This Row],[Total Ballots]]/Table1[[#This Row],[Total Population]]</f>
        <v>0.33168693582499176</v>
      </c>
      <c r="Y3038" s="94">
        <f>Table1[[#This Row],[Female Ballots]]/Table1[[#This Row],[Female Voters]]</f>
        <v>0.38438386293916765</v>
      </c>
      <c r="Z3038" s="95">
        <f>Table1[[#This Row],[Male Ballots]]/Table1[[#This Row],[Male Voters]]</f>
        <v>0.36870694223635397</v>
      </c>
      <c r="AA3038" s="94">
        <f>Table1[[#This Row],[Total Ballots]]/Table1[[#This Row],[Total Voters]]</f>
        <v>0.37551867219917012</v>
      </c>
    </row>
    <row r="3039" spans="1:27" s="12" customFormat="1" x14ac:dyDescent="0.35">
      <c r="A3039" s="8" t="s">
        <v>43</v>
      </c>
      <c r="B3039" s="17">
        <v>2021</v>
      </c>
      <c r="C3039" s="17" t="s">
        <v>81</v>
      </c>
      <c r="D3039" s="17"/>
      <c r="E3039" s="34"/>
      <c r="F3039" s="34"/>
      <c r="G3039" s="9" t="s">
        <v>67</v>
      </c>
      <c r="H3039" s="132">
        <v>31035.351000000002</v>
      </c>
      <c r="I3039" s="132">
        <v>24962.841</v>
      </c>
      <c r="J3039" s="133">
        <v>55998.186000000002</v>
      </c>
      <c r="K3039" s="10">
        <v>28152</v>
      </c>
      <c r="L3039" s="10">
        <v>23017</v>
      </c>
      <c r="M3039" s="10">
        <v>348</v>
      </c>
      <c r="N3039" s="10">
        <v>51517</v>
      </c>
      <c r="O3039" s="10">
        <v>16221</v>
      </c>
      <c r="P3039" s="10">
        <v>13599</v>
      </c>
      <c r="Q3039" s="10">
        <v>136</v>
      </c>
      <c r="R3039" s="11">
        <v>29956</v>
      </c>
      <c r="S3039" s="94">
        <f>Table1[[#This Row],[Female Voters]]/Table1[[#This Row],[Female Population]]</f>
        <v>0.90709462251611062</v>
      </c>
      <c r="T3039" s="94">
        <f>Table1[[#This Row],[Male Voters]]/Table1[[#This Row],[Male Population]]</f>
        <v>0.9220504989796634</v>
      </c>
      <c r="U3039" s="94">
        <f>Table1[[#This Row],[Total Voters]]/Table1[[#This Row],[Total Population]]</f>
        <v>0.91997622922999678</v>
      </c>
      <c r="V3039" s="94">
        <f>Table1[[#This Row],[Female Ballots]]/Table1[[#This Row],[Female Population]]</f>
        <v>0.52266204432487318</v>
      </c>
      <c r="W3039" s="94">
        <f>Table1[[#This Row],[Male Ballots]]/Table1[[#This Row],[Male Population]]</f>
        <v>0.54476972392685596</v>
      </c>
      <c r="X3039" s="94">
        <f>Table1[[#This Row],[Total Ballots]]/Table1[[#This Row],[Total Population]]</f>
        <v>0.53494589985468455</v>
      </c>
      <c r="Y3039" s="94">
        <f>Table1[[#This Row],[Female Ballots]]/Table1[[#This Row],[Female Voters]]</f>
        <v>0.57619352088661546</v>
      </c>
      <c r="Z3039" s="95">
        <f>Table1[[#This Row],[Male Ballots]]/Table1[[#This Row],[Male Voters]]</f>
        <v>0.59082417343702476</v>
      </c>
      <c r="AA3039" s="94">
        <f>Table1[[#This Row],[Total Ballots]]/Table1[[#This Row],[Total Voters]]</f>
        <v>0.58147795873206898</v>
      </c>
    </row>
    <row r="3040" spans="1:27" s="12" customFormat="1" x14ac:dyDescent="0.35">
      <c r="A3040" s="8" t="s">
        <v>26</v>
      </c>
      <c r="B3040" s="17">
        <v>2021</v>
      </c>
      <c r="C3040" s="17" t="s">
        <v>81</v>
      </c>
      <c r="D3040" s="17"/>
      <c r="E3040" s="34"/>
      <c r="F3040" s="34"/>
      <c r="G3040" s="9" t="s">
        <v>79</v>
      </c>
      <c r="H3040" s="132">
        <v>1891.66246</v>
      </c>
      <c r="I3040" s="132">
        <v>1825.4649000000002</v>
      </c>
      <c r="J3040" s="133">
        <v>3717.1274200000003</v>
      </c>
      <c r="K3040" s="10">
        <v>223</v>
      </c>
      <c r="L3040" s="10">
        <v>203</v>
      </c>
      <c r="M3040" s="10">
        <v>11</v>
      </c>
      <c r="N3040" s="10">
        <v>437</v>
      </c>
      <c r="O3040" s="10">
        <v>113</v>
      </c>
      <c r="P3040" s="10">
        <v>82</v>
      </c>
      <c r="Q3040" s="10">
        <v>5</v>
      </c>
      <c r="R3040" s="11">
        <v>200</v>
      </c>
      <c r="S3040" s="94">
        <f>Table1[[#This Row],[Female Voters]]/Table1[[#This Row],[Female Population]]</f>
        <v>0.11788572470799046</v>
      </c>
      <c r="T3040" s="94">
        <f>Table1[[#This Row],[Male Voters]]/Table1[[#This Row],[Male Population]]</f>
        <v>0.11120454849611186</v>
      </c>
      <c r="U3040" s="94">
        <f>Table1[[#This Row],[Total Voters]]/Table1[[#This Row],[Total Population]]</f>
        <v>0.11756390099750737</v>
      </c>
      <c r="V3040" s="94">
        <f>Table1[[#This Row],[Female Ballots]]/Table1[[#This Row],[Female Population]]</f>
        <v>5.9735815659205924E-2</v>
      </c>
      <c r="W3040" s="94">
        <f>Table1[[#This Row],[Male Ballots]]/Table1[[#This Row],[Male Population]]</f>
        <v>4.4920063924537797E-2</v>
      </c>
      <c r="X3040" s="94">
        <f>Table1[[#This Row],[Total Ballots]]/Table1[[#This Row],[Total Population]]</f>
        <v>5.3804989014877513E-2</v>
      </c>
      <c r="Y3040" s="94">
        <f>Table1[[#This Row],[Female Ballots]]/Table1[[#This Row],[Female Voters]]</f>
        <v>0.50672645739910316</v>
      </c>
      <c r="Z3040" s="95">
        <f>Table1[[#This Row],[Male Ballots]]/Table1[[#This Row],[Male Voters]]</f>
        <v>0.4039408866995074</v>
      </c>
      <c r="AA3040" s="94">
        <f>Table1[[#This Row],[Total Ballots]]/Table1[[#This Row],[Total Voters]]</f>
        <v>0.45766590389016021</v>
      </c>
    </row>
    <row r="3041" spans="1:27" s="12" customFormat="1" x14ac:dyDescent="0.35">
      <c r="A3041" s="14" t="s">
        <v>26</v>
      </c>
      <c r="B3041" s="18">
        <v>2021</v>
      </c>
      <c r="C3041" s="17" t="s">
        <v>81</v>
      </c>
      <c r="D3041" s="18"/>
      <c r="E3041" s="34"/>
      <c r="F3041" s="34"/>
      <c r="G3041" s="9" t="s">
        <v>62</v>
      </c>
      <c r="H3041" s="132">
        <v>128.73878999999999</v>
      </c>
      <c r="I3041" s="132">
        <v>105.44660999999999</v>
      </c>
      <c r="J3041" s="133">
        <v>234.18541999999999</v>
      </c>
      <c r="K3041" s="15">
        <v>13</v>
      </c>
      <c r="L3041" s="15">
        <v>12</v>
      </c>
      <c r="M3041" s="15">
        <v>5</v>
      </c>
      <c r="N3041" s="15">
        <v>30</v>
      </c>
      <c r="O3041" s="15">
        <v>3</v>
      </c>
      <c r="P3041" s="15"/>
      <c r="Q3041" s="15"/>
      <c r="R3041" s="15">
        <v>3</v>
      </c>
      <c r="S3041" s="94">
        <f>Table1[[#This Row],[Female Voters]]/Table1[[#This Row],[Female Population]]</f>
        <v>0.10097966588003507</v>
      </c>
      <c r="T3041" s="94">
        <f>Table1[[#This Row],[Male Voters]]/Table1[[#This Row],[Male Population]]</f>
        <v>0.11380166702371941</v>
      </c>
      <c r="U3041" s="94">
        <f>Table1[[#This Row],[Total Voters]]/Table1[[#This Row],[Total Population]]</f>
        <v>0.12810361977274248</v>
      </c>
      <c r="V3041" s="94">
        <f>Table1[[#This Row],[Female Ballots]]/Table1[[#This Row],[Female Population]]</f>
        <v>2.3302999818469634E-2</v>
      </c>
      <c r="W3041" s="94">
        <f>Table1[[#This Row],[Male Ballots]]/Table1[[#This Row],[Male Population]]</f>
        <v>0</v>
      </c>
      <c r="X3041" s="94">
        <f>Table1[[#This Row],[Total Ballots]]/Table1[[#This Row],[Total Population]]</f>
        <v>1.2810361977274247E-2</v>
      </c>
      <c r="Y3041" s="94">
        <f>Table1[[#This Row],[Female Ballots]]/Table1[[#This Row],[Female Voters]]</f>
        <v>0.23076923076923078</v>
      </c>
      <c r="Z3041" s="95">
        <f>Table1[[#This Row],[Male Ballots]]/Table1[[#This Row],[Male Voters]]</f>
        <v>0</v>
      </c>
      <c r="AA3041" s="94">
        <f>Table1[[#This Row],[Total Ballots]]/Table1[[#This Row],[Total Voters]]</f>
        <v>0.1</v>
      </c>
    </row>
    <row r="3042" spans="1:27" s="12" customFormat="1" x14ac:dyDescent="0.35">
      <c r="A3042" s="8" t="s">
        <v>26</v>
      </c>
      <c r="B3042" s="17">
        <v>2021</v>
      </c>
      <c r="C3042" s="17" t="s">
        <v>81</v>
      </c>
      <c r="D3042" s="17"/>
      <c r="E3042" s="34"/>
      <c r="F3042" s="34"/>
      <c r="G3042" s="9" t="s">
        <v>63</v>
      </c>
      <c r="H3042" s="132">
        <v>185.76480000000001</v>
      </c>
      <c r="I3042" s="132">
        <v>168.86245</v>
      </c>
      <c r="J3042" s="133">
        <v>354.62720000000002</v>
      </c>
      <c r="K3042" s="10">
        <v>24</v>
      </c>
      <c r="L3042" s="10">
        <v>31</v>
      </c>
      <c r="M3042" s="10"/>
      <c r="N3042" s="10">
        <v>55</v>
      </c>
      <c r="O3042" s="10">
        <v>4</v>
      </c>
      <c r="P3042" s="10">
        <v>4</v>
      </c>
      <c r="Q3042" s="10"/>
      <c r="R3042" s="11">
        <v>8</v>
      </c>
      <c r="S3042" s="94">
        <f>Table1[[#This Row],[Female Voters]]/Table1[[#This Row],[Female Population]]</f>
        <v>0.1291956280199478</v>
      </c>
      <c r="T3042" s="94">
        <f>Table1[[#This Row],[Male Voters]]/Table1[[#This Row],[Male Population]]</f>
        <v>0.18358137051783863</v>
      </c>
      <c r="U3042" s="94">
        <f>Table1[[#This Row],[Total Voters]]/Table1[[#This Row],[Total Population]]</f>
        <v>0.15509244637749162</v>
      </c>
      <c r="V3042" s="94">
        <f>Table1[[#This Row],[Female Ballots]]/Table1[[#This Row],[Female Population]]</f>
        <v>2.1532604669991299E-2</v>
      </c>
      <c r="W3042" s="94">
        <f>Table1[[#This Row],[Male Ballots]]/Table1[[#This Row],[Male Population]]</f>
        <v>2.3687918776495308E-2</v>
      </c>
      <c r="X3042" s="94">
        <f>Table1[[#This Row],[Total Ballots]]/Table1[[#This Row],[Total Population]]</f>
        <v>2.255890129127151E-2</v>
      </c>
      <c r="Y3042" s="94">
        <f>Table1[[#This Row],[Female Ballots]]/Table1[[#This Row],[Female Voters]]</f>
        <v>0.16666666666666666</v>
      </c>
      <c r="Z3042" s="95">
        <f>Table1[[#This Row],[Male Ballots]]/Table1[[#This Row],[Male Voters]]</f>
        <v>0.12903225806451613</v>
      </c>
      <c r="AA3042" s="94">
        <f>Table1[[#This Row],[Total Ballots]]/Table1[[#This Row],[Total Voters]]</f>
        <v>0.14545454545454545</v>
      </c>
    </row>
    <row r="3043" spans="1:27" s="12" customFormat="1" x14ac:dyDescent="0.35">
      <c r="A3043" s="8" t="s">
        <v>26</v>
      </c>
      <c r="B3043" s="17">
        <v>2021</v>
      </c>
      <c r="C3043" s="17" t="s">
        <v>81</v>
      </c>
      <c r="D3043" s="17"/>
      <c r="E3043" s="34"/>
      <c r="F3043" s="34"/>
      <c r="G3043" s="9" t="s">
        <v>64</v>
      </c>
      <c r="H3043" s="132">
        <v>201.43569000000002</v>
      </c>
      <c r="I3043" s="132">
        <v>207.68119999999999</v>
      </c>
      <c r="J3043" s="133">
        <v>409.11689999999999</v>
      </c>
      <c r="K3043" s="10">
        <v>26</v>
      </c>
      <c r="L3043" s="10">
        <v>24</v>
      </c>
      <c r="M3043" s="10"/>
      <c r="N3043" s="10">
        <v>50</v>
      </c>
      <c r="O3043" s="10">
        <v>6</v>
      </c>
      <c r="P3043" s="10">
        <v>5</v>
      </c>
      <c r="Q3043" s="10"/>
      <c r="R3043" s="11">
        <v>11</v>
      </c>
      <c r="S3043" s="94">
        <f>Table1[[#This Row],[Female Voters]]/Table1[[#This Row],[Female Population]]</f>
        <v>0.12907345267365478</v>
      </c>
      <c r="T3043" s="94">
        <f>Table1[[#This Row],[Male Voters]]/Table1[[#This Row],[Male Population]]</f>
        <v>0.11556173596839772</v>
      </c>
      <c r="U3043" s="94">
        <f>Table1[[#This Row],[Total Voters]]/Table1[[#This Row],[Total Population]]</f>
        <v>0.1222144575303538</v>
      </c>
      <c r="V3043" s="94">
        <f>Table1[[#This Row],[Female Ballots]]/Table1[[#This Row],[Female Population]]</f>
        <v>2.9786181386228027E-2</v>
      </c>
      <c r="W3043" s="94">
        <f>Table1[[#This Row],[Male Ballots]]/Table1[[#This Row],[Male Population]]</f>
        <v>2.407536166008286E-2</v>
      </c>
      <c r="X3043" s="94">
        <f>Table1[[#This Row],[Total Ballots]]/Table1[[#This Row],[Total Population]]</f>
        <v>2.6887180656677837E-2</v>
      </c>
      <c r="Y3043" s="94">
        <f>Table1[[#This Row],[Female Ballots]]/Table1[[#This Row],[Female Voters]]</f>
        <v>0.23076923076923078</v>
      </c>
      <c r="Z3043" s="95">
        <f>Table1[[#This Row],[Male Ballots]]/Table1[[#This Row],[Male Voters]]</f>
        <v>0.20833333333333334</v>
      </c>
      <c r="AA3043" s="94">
        <f>Table1[[#This Row],[Total Ballots]]/Table1[[#This Row],[Total Voters]]</f>
        <v>0.22</v>
      </c>
    </row>
    <row r="3044" spans="1:27" s="12" customFormat="1" x14ac:dyDescent="0.35">
      <c r="A3044" s="8" t="s">
        <v>26</v>
      </c>
      <c r="B3044" s="17">
        <v>2021</v>
      </c>
      <c r="C3044" s="17" t="s">
        <v>81</v>
      </c>
      <c r="D3044" s="17"/>
      <c r="E3044" s="34"/>
      <c r="F3044" s="34"/>
      <c r="G3044" s="9" t="s">
        <v>65</v>
      </c>
      <c r="H3044" s="132">
        <v>271.19780000000003</v>
      </c>
      <c r="I3044" s="132">
        <v>257.09950000000003</v>
      </c>
      <c r="J3044" s="133">
        <v>528.29729999999995</v>
      </c>
      <c r="K3044" s="10">
        <v>25</v>
      </c>
      <c r="L3044" s="10">
        <v>19</v>
      </c>
      <c r="M3044" s="10">
        <v>2</v>
      </c>
      <c r="N3044" s="10">
        <v>46</v>
      </c>
      <c r="O3044" s="10">
        <v>6</v>
      </c>
      <c r="P3044" s="10">
        <v>7</v>
      </c>
      <c r="Q3044" s="10">
        <v>2</v>
      </c>
      <c r="R3044" s="11">
        <v>15</v>
      </c>
      <c r="S3044" s="94">
        <f>Table1[[#This Row],[Female Voters]]/Table1[[#This Row],[Female Population]]</f>
        <v>9.2183638657835715E-2</v>
      </c>
      <c r="T3044" s="94">
        <f>Table1[[#This Row],[Male Voters]]/Table1[[#This Row],[Male Population]]</f>
        <v>7.390134947753689E-2</v>
      </c>
      <c r="U3044" s="94">
        <f>Table1[[#This Row],[Total Voters]]/Table1[[#This Row],[Total Population]]</f>
        <v>8.7072184544573675E-2</v>
      </c>
      <c r="V3044" s="94">
        <f>Table1[[#This Row],[Female Ballots]]/Table1[[#This Row],[Female Population]]</f>
        <v>2.212407327788057E-2</v>
      </c>
      <c r="W3044" s="94">
        <f>Table1[[#This Row],[Male Ballots]]/Table1[[#This Row],[Male Population]]</f>
        <v>2.7226812965408329E-2</v>
      </c>
      <c r="X3044" s="94">
        <f>Table1[[#This Row],[Total Ballots]]/Table1[[#This Row],[Total Population]]</f>
        <v>2.8393103655839243E-2</v>
      </c>
      <c r="Y3044" s="94">
        <f>Table1[[#This Row],[Female Ballots]]/Table1[[#This Row],[Female Voters]]</f>
        <v>0.24</v>
      </c>
      <c r="Z3044" s="95">
        <f>Table1[[#This Row],[Male Ballots]]/Table1[[#This Row],[Male Voters]]</f>
        <v>0.36842105263157893</v>
      </c>
      <c r="AA3044" s="94">
        <f>Table1[[#This Row],[Total Ballots]]/Table1[[#This Row],[Total Voters]]</f>
        <v>0.32608695652173914</v>
      </c>
    </row>
    <row r="3045" spans="1:27" s="12" customFormat="1" x14ac:dyDescent="0.35">
      <c r="A3045" s="8" t="s">
        <v>26</v>
      </c>
      <c r="B3045" s="17">
        <v>2021</v>
      </c>
      <c r="C3045" s="17" t="s">
        <v>81</v>
      </c>
      <c r="D3045" s="17"/>
      <c r="E3045" s="34"/>
      <c r="F3045" s="34"/>
      <c r="G3045" s="9" t="s">
        <v>66</v>
      </c>
      <c r="H3045" s="132">
        <v>363.23630000000003</v>
      </c>
      <c r="I3045" s="132">
        <v>362.49350000000004</v>
      </c>
      <c r="J3045" s="133">
        <v>725.72990000000004</v>
      </c>
      <c r="K3045" s="10">
        <v>38</v>
      </c>
      <c r="L3045" s="10">
        <v>35</v>
      </c>
      <c r="M3045" s="10">
        <v>2</v>
      </c>
      <c r="N3045" s="10">
        <v>75</v>
      </c>
      <c r="O3045" s="10">
        <v>25</v>
      </c>
      <c r="P3045" s="10">
        <v>13</v>
      </c>
      <c r="Q3045" s="10">
        <v>1</v>
      </c>
      <c r="R3045" s="11">
        <v>39</v>
      </c>
      <c r="S3045" s="94">
        <f>Table1[[#This Row],[Female Voters]]/Table1[[#This Row],[Female Population]]</f>
        <v>0.10461509491204485</v>
      </c>
      <c r="T3045" s="94">
        <f>Table1[[#This Row],[Male Voters]]/Table1[[#This Row],[Male Population]]</f>
        <v>9.6553455441269975E-2</v>
      </c>
      <c r="U3045" s="94">
        <f>Table1[[#This Row],[Total Voters]]/Table1[[#This Row],[Total Population]]</f>
        <v>0.1033442331644321</v>
      </c>
      <c r="V3045" s="94">
        <f>Table1[[#This Row],[Female Ballots]]/Table1[[#This Row],[Female Population]]</f>
        <v>6.8825720336871607E-2</v>
      </c>
      <c r="W3045" s="94">
        <f>Table1[[#This Row],[Male Ballots]]/Table1[[#This Row],[Male Population]]</f>
        <v>3.586271202104313E-2</v>
      </c>
      <c r="X3045" s="94">
        <f>Table1[[#This Row],[Total Ballots]]/Table1[[#This Row],[Total Population]]</f>
        <v>5.3739001245504694E-2</v>
      </c>
      <c r="Y3045" s="94">
        <f>Table1[[#This Row],[Female Ballots]]/Table1[[#This Row],[Female Voters]]</f>
        <v>0.65789473684210531</v>
      </c>
      <c r="Z3045" s="95">
        <f>Table1[[#This Row],[Male Ballots]]/Table1[[#This Row],[Male Voters]]</f>
        <v>0.37142857142857144</v>
      </c>
      <c r="AA3045" s="94">
        <f>Table1[[#This Row],[Total Ballots]]/Table1[[#This Row],[Total Voters]]</f>
        <v>0.52</v>
      </c>
    </row>
    <row r="3046" spans="1:27" s="12" customFormat="1" x14ac:dyDescent="0.35">
      <c r="A3046" s="8" t="s">
        <v>26</v>
      </c>
      <c r="B3046" s="17">
        <v>2021</v>
      </c>
      <c r="C3046" s="17" t="s">
        <v>81</v>
      </c>
      <c r="D3046" s="17"/>
      <c r="E3046" s="34"/>
      <c r="F3046" s="34"/>
      <c r="G3046" s="9" t="s">
        <v>67</v>
      </c>
      <c r="H3046" s="132">
        <v>741.28908000000001</v>
      </c>
      <c r="I3046" s="132">
        <v>723.88164000000006</v>
      </c>
      <c r="J3046" s="133">
        <v>1465.1707000000001</v>
      </c>
      <c r="K3046" s="10">
        <v>97</v>
      </c>
      <c r="L3046" s="10">
        <v>82</v>
      </c>
      <c r="M3046" s="10">
        <v>2</v>
      </c>
      <c r="N3046" s="10">
        <v>181</v>
      </c>
      <c r="O3046" s="10">
        <v>69</v>
      </c>
      <c r="P3046" s="10">
        <v>53</v>
      </c>
      <c r="Q3046" s="10">
        <v>2</v>
      </c>
      <c r="R3046" s="11">
        <v>124</v>
      </c>
      <c r="S3046" s="94">
        <f>Table1[[#This Row],[Female Voters]]/Table1[[#This Row],[Female Population]]</f>
        <v>0.13085313492005035</v>
      </c>
      <c r="T3046" s="94">
        <f>Table1[[#This Row],[Male Voters]]/Table1[[#This Row],[Male Population]]</f>
        <v>0.11327818730144888</v>
      </c>
      <c r="U3046" s="94">
        <f>Table1[[#This Row],[Total Voters]]/Table1[[#This Row],[Total Population]]</f>
        <v>0.12353509389725033</v>
      </c>
      <c r="V3046" s="94">
        <f>Table1[[#This Row],[Female Ballots]]/Table1[[#This Row],[Female Population]]</f>
        <v>9.3081095974056435E-2</v>
      </c>
      <c r="W3046" s="94">
        <f>Table1[[#This Row],[Male Ballots]]/Table1[[#This Row],[Male Population]]</f>
        <v>7.3216389353375502E-2</v>
      </c>
      <c r="X3046" s="94">
        <f>Table1[[#This Row],[Total Ballots]]/Table1[[#This Row],[Total Population]]</f>
        <v>8.463177703458033E-2</v>
      </c>
      <c r="Y3046" s="94">
        <f>Table1[[#This Row],[Female Ballots]]/Table1[[#This Row],[Female Voters]]</f>
        <v>0.71134020618556704</v>
      </c>
      <c r="Z3046" s="95">
        <f>Table1[[#This Row],[Male Ballots]]/Table1[[#This Row],[Male Voters]]</f>
        <v>0.64634146341463417</v>
      </c>
      <c r="AA3046" s="94">
        <f>Table1[[#This Row],[Total Ballots]]/Table1[[#This Row],[Total Voters]]</f>
        <v>0.68508287292817682</v>
      </c>
    </row>
    <row r="3047" spans="1:27" s="12" customFormat="1" x14ac:dyDescent="0.35">
      <c r="A3047" s="8" t="s">
        <v>45</v>
      </c>
      <c r="B3047" s="17">
        <v>2021</v>
      </c>
      <c r="C3047" s="17" t="s">
        <v>81</v>
      </c>
      <c r="D3047" s="17"/>
      <c r="E3047" s="34"/>
      <c r="F3047" s="34"/>
      <c r="G3047" s="9" t="s">
        <v>79</v>
      </c>
      <c r="H3047" s="132">
        <v>24358.363300000001</v>
      </c>
      <c r="I3047" s="132">
        <v>24809.3007</v>
      </c>
      <c r="J3047" s="133">
        <v>49167.666499999999</v>
      </c>
      <c r="K3047" s="10">
        <v>12113</v>
      </c>
      <c r="L3047" s="10">
        <v>10843</v>
      </c>
      <c r="M3047" s="10">
        <v>363</v>
      </c>
      <c r="N3047" s="10">
        <v>23319</v>
      </c>
      <c r="O3047" s="10">
        <v>4349</v>
      </c>
      <c r="P3047" s="10">
        <v>3537</v>
      </c>
      <c r="Q3047" s="10">
        <v>77</v>
      </c>
      <c r="R3047" s="11">
        <v>7963</v>
      </c>
      <c r="S3047" s="94">
        <f>Table1[[#This Row],[Female Voters]]/Table1[[#This Row],[Female Population]]</f>
        <v>0.49728300094776889</v>
      </c>
      <c r="T3047" s="94">
        <f>Table1[[#This Row],[Male Voters]]/Table1[[#This Row],[Male Population]]</f>
        <v>0.43705383441138268</v>
      </c>
      <c r="U3047" s="94">
        <f>Table1[[#This Row],[Total Voters]]/Table1[[#This Row],[Total Population]]</f>
        <v>0.47427510109718141</v>
      </c>
      <c r="V3047" s="94">
        <f>Table1[[#This Row],[Female Ballots]]/Table1[[#This Row],[Female Population]]</f>
        <v>0.17854237357564989</v>
      </c>
      <c r="W3047" s="94">
        <f>Table1[[#This Row],[Male Ballots]]/Table1[[#This Row],[Male Population]]</f>
        <v>0.14256750090501341</v>
      </c>
      <c r="X3047" s="94">
        <f>Table1[[#This Row],[Total Ballots]]/Table1[[#This Row],[Total Population]]</f>
        <v>0.16195602856198188</v>
      </c>
      <c r="Y3047" s="94">
        <f>Table1[[#This Row],[Female Ballots]]/Table1[[#This Row],[Female Voters]]</f>
        <v>0.35903574671840172</v>
      </c>
      <c r="Z3047" s="95">
        <f>Table1[[#This Row],[Male Ballots]]/Table1[[#This Row],[Male Voters]]</f>
        <v>0.32620123582034494</v>
      </c>
      <c r="AA3047" s="94">
        <f>Table1[[#This Row],[Total Ballots]]/Table1[[#This Row],[Total Voters]]</f>
        <v>0.34148119559157769</v>
      </c>
    </row>
    <row r="3048" spans="1:27" s="12" customFormat="1" x14ac:dyDescent="0.35">
      <c r="A3048" s="8" t="s">
        <v>45</v>
      </c>
      <c r="B3048" s="17">
        <v>2021</v>
      </c>
      <c r="C3048" s="17" t="s">
        <v>81</v>
      </c>
      <c r="D3048" s="17"/>
      <c r="E3048" s="34"/>
      <c r="F3048" s="34"/>
      <c r="G3048" s="9" t="s">
        <v>62</v>
      </c>
      <c r="H3048" s="132">
        <v>3322.2093</v>
      </c>
      <c r="I3048" s="132">
        <v>3632.0726000000004</v>
      </c>
      <c r="J3048" s="133">
        <v>6954.2825000000012</v>
      </c>
      <c r="K3048" s="10">
        <v>1215</v>
      </c>
      <c r="L3048" s="10">
        <v>1117</v>
      </c>
      <c r="M3048" s="10">
        <v>73</v>
      </c>
      <c r="N3048" s="10">
        <v>2405</v>
      </c>
      <c r="O3048" s="10">
        <v>167</v>
      </c>
      <c r="P3048" s="10">
        <v>106</v>
      </c>
      <c r="Q3048" s="10">
        <v>13</v>
      </c>
      <c r="R3048" s="11">
        <v>286</v>
      </c>
      <c r="S3048" s="94">
        <f>Table1[[#This Row],[Female Voters]]/Table1[[#This Row],[Female Population]]</f>
        <v>0.36572048606329527</v>
      </c>
      <c r="T3048" s="94">
        <f>Table1[[#This Row],[Male Voters]]/Table1[[#This Row],[Male Population]]</f>
        <v>0.30753790549230758</v>
      </c>
      <c r="U3048" s="94">
        <f>Table1[[#This Row],[Total Voters]]/Table1[[#This Row],[Total Population]]</f>
        <v>0.34583006945720129</v>
      </c>
      <c r="V3048" s="94">
        <f>Table1[[#This Row],[Female Ballots]]/Table1[[#This Row],[Female Population]]</f>
        <v>5.0267754051498199E-2</v>
      </c>
      <c r="W3048" s="94">
        <f>Table1[[#This Row],[Male Ballots]]/Table1[[#This Row],[Male Population]]</f>
        <v>2.9184438659073057E-2</v>
      </c>
      <c r="X3048" s="94">
        <f>Table1[[#This Row],[Total Ballots]]/Table1[[#This Row],[Total Population]]</f>
        <v>4.1125737989505022E-2</v>
      </c>
      <c r="Y3048" s="94">
        <f>Table1[[#This Row],[Female Ballots]]/Table1[[#This Row],[Female Voters]]</f>
        <v>0.1374485596707819</v>
      </c>
      <c r="Z3048" s="95">
        <f>Table1[[#This Row],[Male Ballots]]/Table1[[#This Row],[Male Voters]]</f>
        <v>9.4897045658012533E-2</v>
      </c>
      <c r="AA3048" s="94">
        <f>Table1[[#This Row],[Total Ballots]]/Table1[[#This Row],[Total Voters]]</f>
        <v>0.11891891891891893</v>
      </c>
    </row>
    <row r="3049" spans="1:27" s="12" customFormat="1" x14ac:dyDescent="0.35">
      <c r="A3049" s="8" t="s">
        <v>45</v>
      </c>
      <c r="B3049" s="17">
        <v>2021</v>
      </c>
      <c r="C3049" s="17" t="s">
        <v>81</v>
      </c>
      <c r="D3049" s="17"/>
      <c r="E3049" s="34"/>
      <c r="F3049" s="34"/>
      <c r="G3049" s="9" t="s">
        <v>63</v>
      </c>
      <c r="H3049" s="132">
        <v>3326.8239999999996</v>
      </c>
      <c r="I3049" s="132">
        <v>4032.5839999999998</v>
      </c>
      <c r="J3049" s="133">
        <v>7359.4080000000004</v>
      </c>
      <c r="K3049" s="10">
        <v>1677</v>
      </c>
      <c r="L3049" s="10">
        <v>1555</v>
      </c>
      <c r="M3049" s="10">
        <v>86</v>
      </c>
      <c r="N3049" s="10">
        <v>3318</v>
      </c>
      <c r="O3049" s="10">
        <v>217</v>
      </c>
      <c r="P3049" s="10">
        <v>191</v>
      </c>
      <c r="Q3049" s="10">
        <v>13</v>
      </c>
      <c r="R3049" s="11">
        <v>421</v>
      </c>
      <c r="S3049" s="94">
        <f>Table1[[#This Row],[Female Voters]]/Table1[[#This Row],[Female Population]]</f>
        <v>0.50408437596939304</v>
      </c>
      <c r="T3049" s="94">
        <f>Table1[[#This Row],[Male Voters]]/Table1[[#This Row],[Male Population]]</f>
        <v>0.38560883046701572</v>
      </c>
      <c r="U3049" s="94">
        <f>Table1[[#This Row],[Total Voters]]/Table1[[#This Row],[Total Population]]</f>
        <v>0.45085148153221016</v>
      </c>
      <c r="V3049" s="94">
        <f>Table1[[#This Row],[Female Ballots]]/Table1[[#This Row],[Female Population]]</f>
        <v>6.5227376019891647E-2</v>
      </c>
      <c r="W3049" s="94">
        <f>Table1[[#This Row],[Male Ballots]]/Table1[[#This Row],[Male Population]]</f>
        <v>4.7364171459292607E-2</v>
      </c>
      <c r="X3049" s="94">
        <f>Table1[[#This Row],[Total Ballots]]/Table1[[#This Row],[Total Population]]</f>
        <v>5.720568828362281E-2</v>
      </c>
      <c r="Y3049" s="94">
        <f>Table1[[#This Row],[Female Ballots]]/Table1[[#This Row],[Female Voters]]</f>
        <v>0.12939773404889685</v>
      </c>
      <c r="Z3049" s="95">
        <f>Table1[[#This Row],[Male Ballots]]/Table1[[#This Row],[Male Voters]]</f>
        <v>0.12282958199356914</v>
      </c>
      <c r="AA3049" s="94">
        <f>Table1[[#This Row],[Total Ballots]]/Table1[[#This Row],[Total Voters]]</f>
        <v>0.1268836648583484</v>
      </c>
    </row>
    <row r="3050" spans="1:27" s="12" customFormat="1" x14ac:dyDescent="0.35">
      <c r="A3050" s="8" t="s">
        <v>45</v>
      </c>
      <c r="B3050" s="17">
        <v>2021</v>
      </c>
      <c r="C3050" s="17" t="s">
        <v>81</v>
      </c>
      <c r="D3050" s="17"/>
      <c r="E3050" s="34"/>
      <c r="F3050" s="34"/>
      <c r="G3050" s="9" t="s">
        <v>64</v>
      </c>
      <c r="H3050" s="132">
        <v>3578.6800000000003</v>
      </c>
      <c r="I3050" s="132">
        <v>3990.3269999999998</v>
      </c>
      <c r="J3050" s="133">
        <v>7569.0069999999996</v>
      </c>
      <c r="K3050" s="10">
        <v>1825</v>
      </c>
      <c r="L3050" s="10">
        <v>1728</v>
      </c>
      <c r="M3050" s="10">
        <v>66</v>
      </c>
      <c r="N3050" s="10">
        <v>3619</v>
      </c>
      <c r="O3050" s="10">
        <v>428</v>
      </c>
      <c r="P3050" s="10">
        <v>349</v>
      </c>
      <c r="Q3050" s="10">
        <v>12</v>
      </c>
      <c r="R3050" s="11">
        <v>789</v>
      </c>
      <c r="S3050" s="94">
        <f>Table1[[#This Row],[Female Voters]]/Table1[[#This Row],[Female Population]]</f>
        <v>0.509964567941252</v>
      </c>
      <c r="T3050" s="94">
        <f>Table1[[#This Row],[Male Voters]]/Table1[[#This Row],[Male Population]]</f>
        <v>0.43304721643113464</v>
      </c>
      <c r="U3050" s="94">
        <f>Table1[[#This Row],[Total Voters]]/Table1[[#This Row],[Total Population]]</f>
        <v>0.47813405378010621</v>
      </c>
      <c r="V3050" s="94">
        <f>Table1[[#This Row],[Female Ballots]]/Table1[[#This Row],[Female Population]]</f>
        <v>0.11959716990622239</v>
      </c>
      <c r="W3050" s="94">
        <f>Table1[[#This Row],[Male Ballots]]/Table1[[#This Row],[Male Population]]</f>
        <v>8.7461503781519664E-2</v>
      </c>
      <c r="X3050" s="94">
        <f>Table1[[#This Row],[Total Ballots]]/Table1[[#This Row],[Total Population]]</f>
        <v>0.10424088655222542</v>
      </c>
      <c r="Y3050" s="94">
        <f>Table1[[#This Row],[Female Ballots]]/Table1[[#This Row],[Female Voters]]</f>
        <v>0.23452054794520549</v>
      </c>
      <c r="Z3050" s="95">
        <f>Table1[[#This Row],[Male Ballots]]/Table1[[#This Row],[Male Voters]]</f>
        <v>0.20196759259259259</v>
      </c>
      <c r="AA3050" s="94">
        <f>Table1[[#This Row],[Total Ballots]]/Table1[[#This Row],[Total Voters]]</f>
        <v>0.21801602652666482</v>
      </c>
    </row>
    <row r="3051" spans="1:27" s="12" customFormat="1" x14ac:dyDescent="0.35">
      <c r="A3051" s="8" t="s">
        <v>45</v>
      </c>
      <c r="B3051" s="17">
        <v>2021</v>
      </c>
      <c r="C3051" s="17" t="s">
        <v>81</v>
      </c>
      <c r="D3051" s="17"/>
      <c r="E3051" s="34"/>
      <c r="F3051" s="34"/>
      <c r="G3051" s="9" t="s">
        <v>65</v>
      </c>
      <c r="H3051" s="132">
        <v>3297.145</v>
      </c>
      <c r="I3051" s="132">
        <v>3482.5640000000003</v>
      </c>
      <c r="J3051" s="133">
        <v>6779.71</v>
      </c>
      <c r="K3051" s="10">
        <v>1550</v>
      </c>
      <c r="L3051" s="10">
        <v>1474</v>
      </c>
      <c r="M3051" s="10">
        <v>50</v>
      </c>
      <c r="N3051" s="10">
        <v>3074</v>
      </c>
      <c r="O3051" s="10">
        <v>486</v>
      </c>
      <c r="P3051" s="10">
        <v>421</v>
      </c>
      <c r="Q3051" s="10">
        <v>11</v>
      </c>
      <c r="R3051" s="11">
        <v>918</v>
      </c>
      <c r="S3051" s="94">
        <f>Table1[[#This Row],[Female Voters]]/Table1[[#This Row],[Female Population]]</f>
        <v>0.47010368060852648</v>
      </c>
      <c r="T3051" s="94">
        <f>Table1[[#This Row],[Male Voters]]/Table1[[#This Row],[Male Population]]</f>
        <v>0.42325137456196066</v>
      </c>
      <c r="U3051" s="94">
        <f>Table1[[#This Row],[Total Voters]]/Table1[[#This Row],[Total Population]]</f>
        <v>0.4534117241002934</v>
      </c>
      <c r="V3051" s="94">
        <f>Table1[[#This Row],[Female Ballots]]/Table1[[#This Row],[Female Population]]</f>
        <v>0.14740025082306055</v>
      </c>
      <c r="W3051" s="94">
        <f>Table1[[#This Row],[Male Ballots]]/Table1[[#This Row],[Male Population]]</f>
        <v>0.12088794348072281</v>
      </c>
      <c r="X3051" s="94">
        <f>Table1[[#This Row],[Total Ballots]]/Table1[[#This Row],[Total Population]]</f>
        <v>0.13540402170594318</v>
      </c>
      <c r="Y3051" s="94">
        <f>Table1[[#This Row],[Female Ballots]]/Table1[[#This Row],[Female Voters]]</f>
        <v>0.31354838709677418</v>
      </c>
      <c r="Z3051" s="95">
        <f>Table1[[#This Row],[Male Ballots]]/Table1[[#This Row],[Male Voters]]</f>
        <v>0.28561736770691992</v>
      </c>
      <c r="AA3051" s="94">
        <f>Table1[[#This Row],[Total Ballots]]/Table1[[#This Row],[Total Voters]]</f>
        <v>0.29863370201691608</v>
      </c>
    </row>
    <row r="3052" spans="1:27" s="12" customFormat="1" x14ac:dyDescent="0.35">
      <c r="A3052" s="8" t="s">
        <v>45</v>
      </c>
      <c r="B3052" s="17">
        <v>2021</v>
      </c>
      <c r="C3052" s="17" t="s">
        <v>81</v>
      </c>
      <c r="D3052" s="17"/>
      <c r="E3052" s="34"/>
      <c r="F3052" s="34"/>
      <c r="G3052" s="9" t="s">
        <v>66</v>
      </c>
      <c r="H3052" s="132">
        <v>3972.3810000000003</v>
      </c>
      <c r="I3052" s="132">
        <v>3776.5920000000001</v>
      </c>
      <c r="J3052" s="133">
        <v>7748.973</v>
      </c>
      <c r="K3052" s="10">
        <v>2064</v>
      </c>
      <c r="L3052" s="10">
        <v>1787</v>
      </c>
      <c r="M3052" s="10">
        <v>44</v>
      </c>
      <c r="N3052" s="10">
        <v>3895</v>
      </c>
      <c r="O3052" s="10">
        <v>812</v>
      </c>
      <c r="P3052" s="10">
        <v>609</v>
      </c>
      <c r="Q3052" s="10">
        <v>9</v>
      </c>
      <c r="R3052" s="11">
        <v>1430</v>
      </c>
      <c r="S3052" s="94">
        <f>Table1[[#This Row],[Female Voters]]/Table1[[#This Row],[Female Population]]</f>
        <v>0.51958762263740554</v>
      </c>
      <c r="T3052" s="94">
        <f>Table1[[#This Row],[Male Voters]]/Table1[[#This Row],[Male Population]]</f>
        <v>0.47317793396797958</v>
      </c>
      <c r="U3052" s="94">
        <f>Table1[[#This Row],[Total Voters]]/Table1[[#This Row],[Total Population]]</f>
        <v>0.50264725402966304</v>
      </c>
      <c r="V3052" s="94">
        <f>Table1[[#This Row],[Female Ballots]]/Table1[[#This Row],[Female Population]]</f>
        <v>0.20441140968099483</v>
      </c>
      <c r="W3052" s="94">
        <f>Table1[[#This Row],[Male Ballots]]/Table1[[#This Row],[Male Population]]</f>
        <v>0.16125649792193597</v>
      </c>
      <c r="X3052" s="94">
        <f>Table1[[#This Row],[Total Ballots]]/Table1[[#This Row],[Total Population]]</f>
        <v>0.18454058363605086</v>
      </c>
      <c r="Y3052" s="94">
        <f>Table1[[#This Row],[Female Ballots]]/Table1[[#This Row],[Female Voters]]</f>
        <v>0.39341085271317827</v>
      </c>
      <c r="Z3052" s="95">
        <f>Table1[[#This Row],[Male Ballots]]/Table1[[#This Row],[Male Voters]]</f>
        <v>0.34079462786793507</v>
      </c>
      <c r="AA3052" s="94">
        <f>Table1[[#This Row],[Total Ballots]]/Table1[[#This Row],[Total Voters]]</f>
        <v>0.36713735558408217</v>
      </c>
    </row>
    <row r="3053" spans="1:27" s="12" customFormat="1" x14ac:dyDescent="0.35">
      <c r="A3053" s="8" t="s">
        <v>45</v>
      </c>
      <c r="B3053" s="17">
        <v>2021</v>
      </c>
      <c r="C3053" s="17" t="s">
        <v>81</v>
      </c>
      <c r="D3053" s="17"/>
      <c r="E3053" s="34"/>
      <c r="F3053" s="34"/>
      <c r="G3053" s="9" t="s">
        <v>67</v>
      </c>
      <c r="H3053" s="132">
        <v>6861.1239999999998</v>
      </c>
      <c r="I3053" s="132">
        <v>5895.1611000000003</v>
      </c>
      <c r="J3053" s="133">
        <v>12756.286</v>
      </c>
      <c r="K3053" s="10">
        <v>3782</v>
      </c>
      <c r="L3053" s="10">
        <v>3182</v>
      </c>
      <c r="M3053" s="10">
        <v>44</v>
      </c>
      <c r="N3053" s="10">
        <v>7008</v>
      </c>
      <c r="O3053" s="10">
        <v>2239</v>
      </c>
      <c r="P3053" s="10">
        <v>1861</v>
      </c>
      <c r="Q3053" s="10">
        <v>19</v>
      </c>
      <c r="R3053" s="11">
        <v>4119</v>
      </c>
      <c r="S3053" s="94">
        <f>Table1[[#This Row],[Female Voters]]/Table1[[#This Row],[Female Population]]</f>
        <v>0.55122163657150058</v>
      </c>
      <c r="T3053" s="94">
        <f>Table1[[#This Row],[Male Voters]]/Table1[[#This Row],[Male Population]]</f>
        <v>0.53976472330840963</v>
      </c>
      <c r="U3053" s="94">
        <f>Table1[[#This Row],[Total Voters]]/Table1[[#This Row],[Total Population]]</f>
        <v>0.54937620558209499</v>
      </c>
      <c r="V3053" s="94">
        <f>Table1[[#This Row],[Female Ballots]]/Table1[[#This Row],[Female Population]]</f>
        <v>0.32633137077831564</v>
      </c>
      <c r="W3053" s="94">
        <f>Table1[[#This Row],[Male Ballots]]/Table1[[#This Row],[Male Population]]</f>
        <v>0.31568263673065694</v>
      </c>
      <c r="X3053" s="94">
        <f>Table1[[#This Row],[Total Ballots]]/Table1[[#This Row],[Total Population]]</f>
        <v>0.32289962768159947</v>
      </c>
      <c r="Y3053" s="94">
        <f>Table1[[#This Row],[Female Ballots]]/Table1[[#This Row],[Female Voters]]</f>
        <v>0.59201480698043363</v>
      </c>
      <c r="Z3053" s="95">
        <f>Table1[[#This Row],[Male Ballots]]/Table1[[#This Row],[Male Voters]]</f>
        <v>0.5848522941546197</v>
      </c>
      <c r="AA3053" s="94">
        <f>Table1[[#This Row],[Total Ballots]]/Table1[[#This Row],[Total Voters]]</f>
        <v>0.58775684931506844</v>
      </c>
    </row>
    <row r="3054" spans="1:27" s="12" customFormat="1" x14ac:dyDescent="0.35">
      <c r="A3054" s="8" t="s">
        <v>35</v>
      </c>
      <c r="B3054" s="17">
        <v>2021</v>
      </c>
      <c r="C3054" s="17" t="s">
        <v>81</v>
      </c>
      <c r="D3054" s="17"/>
      <c r="E3054" s="34"/>
      <c r="F3054" s="34"/>
      <c r="G3054" s="9" t="s">
        <v>79</v>
      </c>
      <c r="H3054" s="132">
        <v>92975.599000000002</v>
      </c>
      <c r="I3054" s="132">
        <v>88732.19200000001</v>
      </c>
      <c r="J3054" s="133">
        <v>181707.78900000002</v>
      </c>
      <c r="K3054" s="10">
        <v>80456</v>
      </c>
      <c r="L3054" s="10">
        <v>75439</v>
      </c>
      <c r="M3054" s="10">
        <v>2939</v>
      </c>
      <c r="N3054" s="10">
        <v>158834</v>
      </c>
      <c r="O3054" s="10">
        <v>28575</v>
      </c>
      <c r="P3054" s="10">
        <v>25006</v>
      </c>
      <c r="Q3054" s="10">
        <v>636</v>
      </c>
      <c r="R3054" s="11">
        <v>54217</v>
      </c>
      <c r="S3054" s="94">
        <f>Table1[[#This Row],[Female Voters]]/Table1[[#This Row],[Female Population]]</f>
        <v>0.86534532571282496</v>
      </c>
      <c r="T3054" s="94">
        <f>Table1[[#This Row],[Male Voters]]/Table1[[#This Row],[Male Population]]</f>
        <v>0.85018749452284459</v>
      </c>
      <c r="U3054" s="94">
        <f>Table1[[#This Row],[Total Voters]]/Table1[[#This Row],[Total Population]]</f>
        <v>0.87411772975785851</v>
      </c>
      <c r="V3054" s="94">
        <f>Table1[[#This Row],[Female Ballots]]/Table1[[#This Row],[Female Population]]</f>
        <v>0.3073387029213977</v>
      </c>
      <c r="W3054" s="94">
        <f>Table1[[#This Row],[Male Ballots]]/Table1[[#This Row],[Male Population]]</f>
        <v>0.2818142935091697</v>
      </c>
      <c r="X3054" s="94">
        <f>Table1[[#This Row],[Total Ballots]]/Table1[[#This Row],[Total Population]]</f>
        <v>0.2983746613085474</v>
      </c>
      <c r="Y3054" s="94">
        <f>Table1[[#This Row],[Female Ballots]]/Table1[[#This Row],[Female Voters]]</f>
        <v>0.35516307049816048</v>
      </c>
      <c r="Z3054" s="95">
        <f>Table1[[#This Row],[Male Ballots]]/Table1[[#This Row],[Male Voters]]</f>
        <v>0.33147311072522168</v>
      </c>
      <c r="AA3054" s="94">
        <f>Table1[[#This Row],[Total Ballots]]/Table1[[#This Row],[Total Voters]]</f>
        <v>0.34134379289069089</v>
      </c>
    </row>
    <row r="3055" spans="1:27" s="12" customFormat="1" x14ac:dyDescent="0.35">
      <c r="A3055" s="8" t="s">
        <v>35</v>
      </c>
      <c r="B3055" s="17">
        <v>2021</v>
      </c>
      <c r="C3055" s="17" t="s">
        <v>81</v>
      </c>
      <c r="D3055" s="17"/>
      <c r="E3055" s="34"/>
      <c r="F3055" s="34"/>
      <c r="G3055" s="9" t="s">
        <v>62</v>
      </c>
      <c r="H3055" s="132">
        <v>12913.833000000001</v>
      </c>
      <c r="I3055" s="132">
        <v>12591.334999999999</v>
      </c>
      <c r="J3055" s="133">
        <v>25505.166999999998</v>
      </c>
      <c r="K3055" s="10">
        <v>8782</v>
      </c>
      <c r="L3055" s="10">
        <v>8209</v>
      </c>
      <c r="M3055" s="10">
        <v>986</v>
      </c>
      <c r="N3055" s="10">
        <v>17977</v>
      </c>
      <c r="O3055" s="10">
        <v>1343</v>
      </c>
      <c r="P3055" s="10">
        <v>1170</v>
      </c>
      <c r="Q3055" s="10">
        <v>178</v>
      </c>
      <c r="R3055" s="11">
        <v>2691</v>
      </c>
      <c r="S3055" s="94">
        <f>Table1[[#This Row],[Female Voters]]/Table1[[#This Row],[Female Population]]</f>
        <v>0.680045963115676</v>
      </c>
      <c r="T3055" s="94">
        <f>Table1[[#This Row],[Male Voters]]/Table1[[#This Row],[Male Population]]</f>
        <v>0.65195628581083742</v>
      </c>
      <c r="U3055" s="94">
        <f>Table1[[#This Row],[Total Voters]]/Table1[[#This Row],[Total Population]]</f>
        <v>0.70483757271614811</v>
      </c>
      <c r="V3055" s="94">
        <f>Table1[[#This Row],[Female Ballots]]/Table1[[#This Row],[Female Population]]</f>
        <v>0.10399700847920211</v>
      </c>
      <c r="W3055" s="94">
        <f>Table1[[#This Row],[Male Ballots]]/Table1[[#This Row],[Male Population]]</f>
        <v>9.292104451196001E-2</v>
      </c>
      <c r="X3055" s="94">
        <f>Table1[[#This Row],[Total Ballots]]/Table1[[#This Row],[Total Population]]</f>
        <v>0.10550803294093311</v>
      </c>
      <c r="Y3055" s="94">
        <f>Table1[[#This Row],[Female Ballots]]/Table1[[#This Row],[Female Voters]]</f>
        <v>0.15292644044636758</v>
      </c>
      <c r="Z3055" s="95">
        <f>Table1[[#This Row],[Male Ballots]]/Table1[[#This Row],[Male Voters]]</f>
        <v>0.14252649531002559</v>
      </c>
      <c r="AA3055" s="94">
        <f>Table1[[#This Row],[Total Ballots]]/Table1[[#This Row],[Total Voters]]</f>
        <v>0.14969127218112033</v>
      </c>
    </row>
    <row r="3056" spans="1:27" s="12" customFormat="1" x14ac:dyDescent="0.35">
      <c r="A3056" s="8" t="s">
        <v>35</v>
      </c>
      <c r="B3056" s="17">
        <v>2021</v>
      </c>
      <c r="C3056" s="17" t="s">
        <v>81</v>
      </c>
      <c r="D3056" s="17"/>
      <c r="E3056" s="34"/>
      <c r="F3056" s="34"/>
      <c r="G3056" s="9" t="s">
        <v>63</v>
      </c>
      <c r="H3056" s="132">
        <v>14919.42</v>
      </c>
      <c r="I3056" s="132">
        <v>16081.726999999999</v>
      </c>
      <c r="J3056" s="133">
        <v>31001.15</v>
      </c>
      <c r="K3056" s="10">
        <v>13277</v>
      </c>
      <c r="L3056" s="10">
        <v>13334</v>
      </c>
      <c r="M3056" s="10">
        <v>879</v>
      </c>
      <c r="N3056" s="10">
        <v>27490</v>
      </c>
      <c r="O3056" s="10">
        <v>2484</v>
      </c>
      <c r="P3056" s="10">
        <v>2192</v>
      </c>
      <c r="Q3056" s="10">
        <v>187</v>
      </c>
      <c r="R3056" s="11">
        <v>4863</v>
      </c>
      <c r="S3056" s="94">
        <f>Table1[[#This Row],[Female Voters]]/Table1[[#This Row],[Female Population]]</f>
        <v>0.88991395107852722</v>
      </c>
      <c r="T3056" s="94">
        <f>Table1[[#This Row],[Male Voters]]/Table1[[#This Row],[Male Population]]</f>
        <v>0.82913980569375423</v>
      </c>
      <c r="U3056" s="94">
        <f>Table1[[#This Row],[Total Voters]]/Table1[[#This Row],[Total Population]]</f>
        <v>0.8867412983066757</v>
      </c>
      <c r="V3056" s="94">
        <f>Table1[[#This Row],[Female Ballots]]/Table1[[#This Row],[Female Population]]</f>
        <v>0.16649440795955875</v>
      </c>
      <c r="W3056" s="94">
        <f>Table1[[#This Row],[Male Ballots]]/Table1[[#This Row],[Male Population]]</f>
        <v>0.13630376886760981</v>
      </c>
      <c r="X3056" s="94">
        <f>Table1[[#This Row],[Total Ballots]]/Table1[[#This Row],[Total Population]]</f>
        <v>0.15686514855094086</v>
      </c>
      <c r="Y3056" s="94">
        <f>Table1[[#This Row],[Female Ballots]]/Table1[[#This Row],[Female Voters]]</f>
        <v>0.18709045718159223</v>
      </c>
      <c r="Z3056" s="95">
        <f>Table1[[#This Row],[Male Ballots]]/Table1[[#This Row],[Male Voters]]</f>
        <v>0.16439178041097946</v>
      </c>
      <c r="AA3056" s="94">
        <f>Table1[[#This Row],[Total Ballots]]/Table1[[#This Row],[Total Voters]]</f>
        <v>0.17690069116042198</v>
      </c>
    </row>
    <row r="3057" spans="1:27" s="12" customFormat="1" x14ac:dyDescent="0.35">
      <c r="A3057" s="8" t="s">
        <v>35</v>
      </c>
      <c r="B3057" s="17">
        <v>2021</v>
      </c>
      <c r="C3057" s="17" t="s">
        <v>81</v>
      </c>
      <c r="D3057" s="17"/>
      <c r="E3057" s="34"/>
      <c r="F3057" s="34"/>
      <c r="G3057" s="9" t="s">
        <v>64</v>
      </c>
      <c r="H3057" s="132">
        <v>14226.369000000001</v>
      </c>
      <c r="I3057" s="132">
        <v>14191.292000000001</v>
      </c>
      <c r="J3057" s="133">
        <v>28417.66</v>
      </c>
      <c r="K3057" s="10">
        <v>12682</v>
      </c>
      <c r="L3057" s="10">
        <v>12483</v>
      </c>
      <c r="M3057" s="10">
        <v>404</v>
      </c>
      <c r="N3057" s="10">
        <v>25569</v>
      </c>
      <c r="O3057" s="10">
        <v>3212</v>
      </c>
      <c r="P3057" s="10">
        <v>2944</v>
      </c>
      <c r="Q3057" s="10">
        <v>88</v>
      </c>
      <c r="R3057" s="11">
        <v>6244</v>
      </c>
      <c r="S3057" s="94">
        <f>Table1[[#This Row],[Female Voters]]/Table1[[#This Row],[Female Population]]</f>
        <v>0.89144320662566812</v>
      </c>
      <c r="T3057" s="94">
        <f>Table1[[#This Row],[Male Voters]]/Table1[[#This Row],[Male Population]]</f>
        <v>0.87962392712376003</v>
      </c>
      <c r="U3057" s="94">
        <f>Table1[[#This Row],[Total Voters]]/Table1[[#This Row],[Total Population]]</f>
        <v>0.89975740437460372</v>
      </c>
      <c r="V3057" s="94">
        <f>Table1[[#This Row],[Female Ballots]]/Table1[[#This Row],[Female Population]]</f>
        <v>0.22577791986135043</v>
      </c>
      <c r="W3057" s="94">
        <f>Table1[[#This Row],[Male Ballots]]/Table1[[#This Row],[Male Population]]</f>
        <v>0.20745116089500518</v>
      </c>
      <c r="X3057" s="94">
        <f>Table1[[#This Row],[Total Ballots]]/Table1[[#This Row],[Total Population]]</f>
        <v>0.21972252465544312</v>
      </c>
      <c r="Y3057" s="94">
        <f>Table1[[#This Row],[Female Ballots]]/Table1[[#This Row],[Female Voters]]</f>
        <v>0.25327235451821478</v>
      </c>
      <c r="Z3057" s="95">
        <f>Table1[[#This Row],[Male Ballots]]/Table1[[#This Row],[Male Voters]]</f>
        <v>0.235840743411039</v>
      </c>
      <c r="AA3057" s="94">
        <f>Table1[[#This Row],[Total Ballots]]/Table1[[#This Row],[Total Voters]]</f>
        <v>0.2442019633149517</v>
      </c>
    </row>
    <row r="3058" spans="1:27" s="12" customFormat="1" x14ac:dyDescent="0.35">
      <c r="A3058" s="8" t="s">
        <v>35</v>
      </c>
      <c r="B3058" s="17">
        <v>2021</v>
      </c>
      <c r="C3058" s="17" t="s">
        <v>81</v>
      </c>
      <c r="D3058" s="17"/>
      <c r="E3058" s="34"/>
      <c r="F3058" s="34"/>
      <c r="G3058" s="9" t="s">
        <v>65</v>
      </c>
      <c r="H3058" s="132">
        <v>12735.916999999999</v>
      </c>
      <c r="I3058" s="132">
        <v>12472.464</v>
      </c>
      <c r="J3058" s="133">
        <v>25208.38</v>
      </c>
      <c r="K3058" s="10">
        <v>11100</v>
      </c>
      <c r="L3058" s="10">
        <v>10806</v>
      </c>
      <c r="M3058" s="10">
        <v>226</v>
      </c>
      <c r="N3058" s="10">
        <v>22132</v>
      </c>
      <c r="O3058" s="10">
        <v>3509</v>
      </c>
      <c r="P3058" s="10">
        <v>3112</v>
      </c>
      <c r="Q3058" s="10">
        <v>50</v>
      </c>
      <c r="R3058" s="11">
        <v>6671</v>
      </c>
      <c r="S3058" s="94">
        <f>Table1[[#This Row],[Female Voters]]/Table1[[#This Row],[Female Population]]</f>
        <v>0.87155090599287044</v>
      </c>
      <c r="T3058" s="94">
        <f>Table1[[#This Row],[Male Voters]]/Table1[[#This Row],[Male Population]]</f>
        <v>0.86638855000904391</v>
      </c>
      <c r="U3058" s="94">
        <f>Table1[[#This Row],[Total Voters]]/Table1[[#This Row],[Total Population]]</f>
        <v>0.87796201104553329</v>
      </c>
      <c r="V3058" s="94">
        <f>Table1[[#This Row],[Female Ballots]]/Table1[[#This Row],[Female Population]]</f>
        <v>0.27552001163324163</v>
      </c>
      <c r="W3058" s="94">
        <f>Table1[[#This Row],[Male Ballots]]/Table1[[#This Row],[Male Population]]</f>
        <v>0.24950963979531229</v>
      </c>
      <c r="X3058" s="94">
        <f>Table1[[#This Row],[Total Ballots]]/Table1[[#This Row],[Total Population]]</f>
        <v>0.26463422084243415</v>
      </c>
      <c r="Y3058" s="94">
        <f>Table1[[#This Row],[Female Ballots]]/Table1[[#This Row],[Female Voters]]</f>
        <v>0.31612612612612612</v>
      </c>
      <c r="Z3058" s="95">
        <f>Table1[[#This Row],[Male Ballots]]/Table1[[#This Row],[Male Voters]]</f>
        <v>0.28798815472885436</v>
      </c>
      <c r="AA3058" s="94">
        <f>Table1[[#This Row],[Total Ballots]]/Table1[[#This Row],[Total Voters]]</f>
        <v>0.30141876016627506</v>
      </c>
    </row>
    <row r="3059" spans="1:27" s="12" customFormat="1" x14ac:dyDescent="0.35">
      <c r="A3059" s="8" t="s">
        <v>35</v>
      </c>
      <c r="B3059" s="17">
        <v>2021</v>
      </c>
      <c r="C3059" s="17" t="s">
        <v>81</v>
      </c>
      <c r="D3059" s="17"/>
      <c r="E3059" s="34"/>
      <c r="F3059" s="34"/>
      <c r="G3059" s="9" t="s">
        <v>66</v>
      </c>
      <c r="H3059" s="132">
        <v>14500.811000000002</v>
      </c>
      <c r="I3059" s="132">
        <v>13150.941000000001</v>
      </c>
      <c r="J3059" s="133">
        <v>27651.75</v>
      </c>
      <c r="K3059" s="10">
        <v>12813</v>
      </c>
      <c r="L3059" s="10">
        <v>11549</v>
      </c>
      <c r="M3059" s="10">
        <v>232</v>
      </c>
      <c r="N3059" s="10">
        <v>24594</v>
      </c>
      <c r="O3059" s="10">
        <v>5328</v>
      </c>
      <c r="P3059" s="10">
        <v>4438</v>
      </c>
      <c r="Q3059" s="10">
        <v>66</v>
      </c>
      <c r="R3059" s="11">
        <v>9832</v>
      </c>
      <c r="S3059" s="94">
        <f>Table1[[#This Row],[Female Voters]]/Table1[[#This Row],[Female Population]]</f>
        <v>0.88360575143004061</v>
      </c>
      <c r="T3059" s="94">
        <f>Table1[[#This Row],[Male Voters]]/Table1[[#This Row],[Male Population]]</f>
        <v>0.87818810836426076</v>
      </c>
      <c r="U3059" s="94">
        <f>Table1[[#This Row],[Total Voters]]/Table1[[#This Row],[Total Population]]</f>
        <v>0.88941929534297104</v>
      </c>
      <c r="V3059" s="94">
        <f>Table1[[#This Row],[Female Ballots]]/Table1[[#This Row],[Female Population]]</f>
        <v>0.36742772524929806</v>
      </c>
      <c r="W3059" s="94">
        <f>Table1[[#This Row],[Male Ballots]]/Table1[[#This Row],[Male Population]]</f>
        <v>0.3374663455641691</v>
      </c>
      <c r="X3059" s="94">
        <f>Table1[[#This Row],[Total Ballots]]/Table1[[#This Row],[Total Population]]</f>
        <v>0.35556519930926617</v>
      </c>
      <c r="Y3059" s="94">
        <f>Table1[[#This Row],[Female Ballots]]/Table1[[#This Row],[Female Voters]]</f>
        <v>0.41582767501756029</v>
      </c>
      <c r="Z3059" s="95">
        <f>Table1[[#This Row],[Male Ballots]]/Table1[[#This Row],[Male Voters]]</f>
        <v>0.38427569486535629</v>
      </c>
      <c r="AA3059" s="94">
        <f>Table1[[#This Row],[Total Ballots]]/Table1[[#This Row],[Total Voters]]</f>
        <v>0.39977230218752541</v>
      </c>
    </row>
    <row r="3060" spans="1:27" s="12" customFormat="1" x14ac:dyDescent="0.35">
      <c r="A3060" s="8" t="s">
        <v>35</v>
      </c>
      <c r="B3060" s="17">
        <v>2021</v>
      </c>
      <c r="C3060" s="17" t="s">
        <v>81</v>
      </c>
      <c r="D3060" s="17"/>
      <c r="E3060" s="34"/>
      <c r="F3060" s="34"/>
      <c r="G3060" s="9" t="s">
        <v>67</v>
      </c>
      <c r="H3060" s="132">
        <v>23679.249</v>
      </c>
      <c r="I3060" s="132">
        <v>20244.433000000001</v>
      </c>
      <c r="J3060" s="133">
        <v>43923.682000000001</v>
      </c>
      <c r="K3060" s="10">
        <v>21802</v>
      </c>
      <c r="L3060" s="10">
        <v>19058</v>
      </c>
      <c r="M3060" s="10">
        <v>212</v>
      </c>
      <c r="N3060" s="10">
        <v>41072</v>
      </c>
      <c r="O3060" s="10">
        <v>12699</v>
      </c>
      <c r="P3060" s="10">
        <v>11150</v>
      </c>
      <c r="Q3060" s="10">
        <v>67</v>
      </c>
      <c r="R3060" s="11">
        <v>23916</v>
      </c>
      <c r="S3060" s="94">
        <f>Table1[[#This Row],[Female Voters]]/Table1[[#This Row],[Female Population]]</f>
        <v>0.92072176782295756</v>
      </c>
      <c r="T3060" s="94">
        <f>Table1[[#This Row],[Male Voters]]/Table1[[#This Row],[Male Population]]</f>
        <v>0.94139460463031976</v>
      </c>
      <c r="U3060" s="94">
        <f>Table1[[#This Row],[Total Voters]]/Table1[[#This Row],[Total Population]]</f>
        <v>0.93507643553197561</v>
      </c>
      <c r="V3060" s="94">
        <f>Table1[[#This Row],[Female Ballots]]/Table1[[#This Row],[Female Population]]</f>
        <v>0.53629234609594245</v>
      </c>
      <c r="W3060" s="94">
        <f>Table1[[#This Row],[Male Ballots]]/Table1[[#This Row],[Male Population]]</f>
        <v>0.55076869774520232</v>
      </c>
      <c r="X3060" s="94">
        <f>Table1[[#This Row],[Total Ballots]]/Table1[[#This Row],[Total Population]]</f>
        <v>0.54448987222883549</v>
      </c>
      <c r="Y3060" s="94">
        <f>Table1[[#This Row],[Female Ballots]]/Table1[[#This Row],[Female Voters]]</f>
        <v>0.58246949821117333</v>
      </c>
      <c r="Z3060" s="95">
        <f>Table1[[#This Row],[Male Ballots]]/Table1[[#This Row],[Male Voters]]</f>
        <v>0.58505614440130127</v>
      </c>
      <c r="AA3060" s="94">
        <f>Table1[[#This Row],[Total Ballots]]/Table1[[#This Row],[Total Voters]]</f>
        <v>0.58229450720685627</v>
      </c>
    </row>
    <row r="3061" spans="1:27" s="12" customFormat="1" x14ac:dyDescent="0.35">
      <c r="A3061" s="8" t="s">
        <v>57</v>
      </c>
      <c r="B3061" s="17">
        <v>2021</v>
      </c>
      <c r="C3061" s="17" t="s">
        <v>81</v>
      </c>
      <c r="D3061" s="17"/>
      <c r="E3061" s="34"/>
      <c r="F3061" s="34"/>
      <c r="G3061" s="9" t="s">
        <v>79</v>
      </c>
      <c r="H3061" s="132">
        <v>18411.140799999997</v>
      </c>
      <c r="I3061" s="132">
        <v>18449.749800000001</v>
      </c>
      <c r="J3061" s="133">
        <v>36860.8917</v>
      </c>
      <c r="K3061" s="10">
        <v>3970</v>
      </c>
      <c r="L3061" s="10">
        <v>3672</v>
      </c>
      <c r="M3061" s="10">
        <v>279</v>
      </c>
      <c r="N3061" s="10">
        <v>7921</v>
      </c>
      <c r="O3061" s="10">
        <v>1445</v>
      </c>
      <c r="P3061" s="10">
        <v>1307</v>
      </c>
      <c r="Q3061" s="10">
        <v>74</v>
      </c>
      <c r="R3061" s="11">
        <v>2826</v>
      </c>
      <c r="S3061" s="94">
        <f>Table1[[#This Row],[Female Voters]]/Table1[[#This Row],[Female Population]]</f>
        <v>0.21563031010006728</v>
      </c>
      <c r="T3061" s="94">
        <f>Table1[[#This Row],[Male Voters]]/Table1[[#This Row],[Male Population]]</f>
        <v>0.19902708924540535</v>
      </c>
      <c r="U3061" s="94">
        <f>Table1[[#This Row],[Total Voters]]/Table1[[#This Row],[Total Population]]</f>
        <v>0.21488899575372997</v>
      </c>
      <c r="V3061" s="94">
        <f>Table1[[#This Row],[Female Ballots]]/Table1[[#This Row],[Female Population]]</f>
        <v>7.8485087681258739E-2</v>
      </c>
      <c r="W3061" s="94">
        <f>Table1[[#This Row],[Male Ballots]]/Table1[[#This Row],[Male Population]]</f>
        <v>7.0841069075093896E-2</v>
      </c>
      <c r="X3061" s="94">
        <f>Table1[[#This Row],[Total Ballots]]/Table1[[#This Row],[Total Population]]</f>
        <v>7.6666620628713655E-2</v>
      </c>
      <c r="Y3061" s="94">
        <f>Table1[[#This Row],[Female Ballots]]/Table1[[#This Row],[Female Voters]]</f>
        <v>0.36397984886649876</v>
      </c>
      <c r="Z3061" s="95">
        <f>Table1[[#This Row],[Male Ballots]]/Table1[[#This Row],[Male Voters]]</f>
        <v>0.35593681917211328</v>
      </c>
      <c r="AA3061" s="94">
        <f>Table1[[#This Row],[Total Ballots]]/Table1[[#This Row],[Total Voters]]</f>
        <v>0.35677313470521399</v>
      </c>
    </row>
    <row r="3062" spans="1:27" s="12" customFormat="1" x14ac:dyDescent="0.35">
      <c r="A3062" s="8" t="s">
        <v>57</v>
      </c>
      <c r="B3062" s="17">
        <v>2021</v>
      </c>
      <c r="C3062" s="17" t="s">
        <v>81</v>
      </c>
      <c r="D3062" s="17"/>
      <c r="E3062" s="34"/>
      <c r="F3062" s="34"/>
      <c r="G3062" s="9" t="s">
        <v>62</v>
      </c>
      <c r="H3062" s="132">
        <v>5536.1664000000001</v>
      </c>
      <c r="I3062" s="132">
        <v>5390.0797000000002</v>
      </c>
      <c r="J3062" s="133">
        <v>10926.246000000001</v>
      </c>
      <c r="K3062" s="10">
        <v>574</v>
      </c>
      <c r="L3062" s="10">
        <v>477</v>
      </c>
      <c r="M3062" s="10">
        <v>59</v>
      </c>
      <c r="N3062" s="10">
        <v>1110</v>
      </c>
      <c r="O3062" s="10">
        <v>61</v>
      </c>
      <c r="P3062" s="10">
        <v>52</v>
      </c>
      <c r="Q3062" s="10">
        <v>6</v>
      </c>
      <c r="R3062" s="11">
        <v>119</v>
      </c>
      <c r="S3062" s="94">
        <f>Table1[[#This Row],[Female Voters]]/Table1[[#This Row],[Female Population]]</f>
        <v>0.10368185464945562</v>
      </c>
      <c r="T3062" s="94">
        <f>Table1[[#This Row],[Male Voters]]/Table1[[#This Row],[Male Population]]</f>
        <v>8.8495908511334251E-2</v>
      </c>
      <c r="U3062" s="94">
        <f>Table1[[#This Row],[Total Voters]]/Table1[[#This Row],[Total Population]]</f>
        <v>0.10159024426138674</v>
      </c>
      <c r="V3062" s="94">
        <f>Table1[[#This Row],[Female Ballots]]/Table1[[#This Row],[Female Population]]</f>
        <v>1.1018454936614621E-2</v>
      </c>
      <c r="W3062" s="94">
        <f>Table1[[#This Row],[Male Ballots]]/Table1[[#This Row],[Male Population]]</f>
        <v>9.6473527098309871E-3</v>
      </c>
      <c r="X3062" s="94">
        <f>Table1[[#This Row],[Total Ballots]]/Table1[[#This Row],[Total Population]]</f>
        <v>1.0891206366761282E-2</v>
      </c>
      <c r="Y3062" s="94">
        <f>Table1[[#This Row],[Female Ballots]]/Table1[[#This Row],[Female Voters]]</f>
        <v>0.10627177700348432</v>
      </c>
      <c r="Z3062" s="95">
        <f>Table1[[#This Row],[Male Ballots]]/Table1[[#This Row],[Male Voters]]</f>
        <v>0.1090146750524109</v>
      </c>
      <c r="AA3062" s="94">
        <f>Table1[[#This Row],[Total Ballots]]/Table1[[#This Row],[Total Voters]]</f>
        <v>0.10720720720720721</v>
      </c>
    </row>
    <row r="3063" spans="1:27" s="12" customFormat="1" x14ac:dyDescent="0.35">
      <c r="A3063" s="8" t="s">
        <v>57</v>
      </c>
      <c r="B3063" s="17">
        <v>2021</v>
      </c>
      <c r="C3063" s="17" t="s">
        <v>81</v>
      </c>
      <c r="D3063" s="17"/>
      <c r="E3063" s="34"/>
      <c r="F3063" s="34"/>
      <c r="G3063" s="9" t="s">
        <v>63</v>
      </c>
      <c r="H3063" s="132">
        <v>3318.0940000000001</v>
      </c>
      <c r="I3063" s="132">
        <v>3886.5909999999999</v>
      </c>
      <c r="J3063" s="133">
        <v>7204.6849999999995</v>
      </c>
      <c r="K3063" s="10">
        <v>818</v>
      </c>
      <c r="L3063" s="10">
        <v>778</v>
      </c>
      <c r="M3063" s="10">
        <v>86</v>
      </c>
      <c r="N3063" s="10">
        <v>1682</v>
      </c>
      <c r="O3063" s="10">
        <v>190</v>
      </c>
      <c r="P3063" s="10">
        <v>154</v>
      </c>
      <c r="Q3063" s="10">
        <v>23</v>
      </c>
      <c r="R3063" s="11">
        <v>367</v>
      </c>
      <c r="S3063" s="94">
        <f>Table1[[#This Row],[Female Voters]]/Table1[[#This Row],[Female Population]]</f>
        <v>0.24652707246991798</v>
      </c>
      <c r="T3063" s="94">
        <f>Table1[[#This Row],[Male Voters]]/Table1[[#This Row],[Male Population]]</f>
        <v>0.20017542365533189</v>
      </c>
      <c r="U3063" s="94">
        <f>Table1[[#This Row],[Total Voters]]/Table1[[#This Row],[Total Population]]</f>
        <v>0.2334592005063372</v>
      </c>
      <c r="V3063" s="94">
        <f>Table1[[#This Row],[Female Ballots]]/Table1[[#This Row],[Female Population]]</f>
        <v>5.7261789449002953E-2</v>
      </c>
      <c r="W3063" s="94">
        <f>Table1[[#This Row],[Male Ballots]]/Table1[[#This Row],[Male Population]]</f>
        <v>3.9623412908638959E-2</v>
      </c>
      <c r="X3063" s="94">
        <f>Table1[[#This Row],[Total Ballots]]/Table1[[#This Row],[Total Population]]</f>
        <v>5.093907644817227E-2</v>
      </c>
      <c r="Y3063" s="94">
        <f>Table1[[#This Row],[Female Ballots]]/Table1[[#This Row],[Female Voters]]</f>
        <v>0.23227383863080683</v>
      </c>
      <c r="Z3063" s="95">
        <f>Table1[[#This Row],[Male Ballots]]/Table1[[#This Row],[Male Voters]]</f>
        <v>0.19794344473007713</v>
      </c>
      <c r="AA3063" s="94">
        <f>Table1[[#This Row],[Total Ballots]]/Table1[[#This Row],[Total Voters]]</f>
        <v>0.21819262782401902</v>
      </c>
    </row>
    <row r="3064" spans="1:27" s="12" customFormat="1" x14ac:dyDescent="0.35">
      <c r="A3064" s="8" t="s">
        <v>57</v>
      </c>
      <c r="B3064" s="17">
        <v>2021</v>
      </c>
      <c r="C3064" s="17" t="s">
        <v>81</v>
      </c>
      <c r="D3064" s="17"/>
      <c r="E3064" s="34"/>
      <c r="F3064" s="34"/>
      <c r="G3064" s="9" t="s">
        <v>64</v>
      </c>
      <c r="H3064" s="132">
        <v>2228.0320000000002</v>
      </c>
      <c r="I3064" s="132">
        <v>2306.924</v>
      </c>
      <c r="J3064" s="133">
        <v>4534.9560000000001</v>
      </c>
      <c r="K3064" s="10">
        <v>695</v>
      </c>
      <c r="L3064" s="10">
        <v>695</v>
      </c>
      <c r="M3064" s="10">
        <v>46</v>
      </c>
      <c r="N3064" s="10">
        <v>1436</v>
      </c>
      <c r="O3064" s="10">
        <v>206</v>
      </c>
      <c r="P3064" s="10">
        <v>208</v>
      </c>
      <c r="Q3064" s="10">
        <v>12</v>
      </c>
      <c r="R3064" s="11">
        <v>426</v>
      </c>
      <c r="S3064" s="94">
        <f>Table1[[#This Row],[Female Voters]]/Table1[[#This Row],[Female Population]]</f>
        <v>0.31193447849941114</v>
      </c>
      <c r="T3064" s="94">
        <f>Table1[[#This Row],[Male Voters]]/Table1[[#This Row],[Male Population]]</f>
        <v>0.30126696848270684</v>
      </c>
      <c r="U3064" s="94">
        <f>Table1[[#This Row],[Total Voters]]/Table1[[#This Row],[Total Population]]</f>
        <v>0.31665136332083488</v>
      </c>
      <c r="V3064" s="94">
        <f>Table1[[#This Row],[Female Ballots]]/Table1[[#This Row],[Female Population]]</f>
        <v>9.2458277080400997E-2</v>
      </c>
      <c r="W3064" s="94">
        <f>Table1[[#This Row],[Male Ballots]]/Table1[[#This Row],[Male Population]]</f>
        <v>9.0163351718565501E-2</v>
      </c>
      <c r="X3064" s="94">
        <f>Table1[[#This Row],[Total Ballots]]/Table1[[#This Row],[Total Population]]</f>
        <v>9.393696432776856E-2</v>
      </c>
      <c r="Y3064" s="94">
        <f>Table1[[#This Row],[Female Ballots]]/Table1[[#This Row],[Female Voters]]</f>
        <v>0.29640287769784174</v>
      </c>
      <c r="Z3064" s="95">
        <f>Table1[[#This Row],[Male Ballots]]/Table1[[#This Row],[Male Voters]]</f>
        <v>0.29928057553956833</v>
      </c>
      <c r="AA3064" s="94">
        <f>Table1[[#This Row],[Total Ballots]]/Table1[[#This Row],[Total Voters]]</f>
        <v>0.2966573816155989</v>
      </c>
    </row>
    <row r="3065" spans="1:27" s="12" customFormat="1" x14ac:dyDescent="0.35">
      <c r="A3065" s="8" t="s">
        <v>57</v>
      </c>
      <c r="B3065" s="17">
        <v>2021</v>
      </c>
      <c r="C3065" s="17" t="s">
        <v>81</v>
      </c>
      <c r="D3065" s="17"/>
      <c r="E3065" s="34"/>
      <c r="F3065" s="34"/>
      <c r="G3065" s="9" t="s">
        <v>65</v>
      </c>
      <c r="H3065" s="132">
        <v>1860.0497</v>
      </c>
      <c r="I3065" s="132">
        <v>1876.7483999999999</v>
      </c>
      <c r="J3065" s="133">
        <v>3736.7979999999998</v>
      </c>
      <c r="K3065" s="10">
        <v>561</v>
      </c>
      <c r="L3065" s="10">
        <v>548</v>
      </c>
      <c r="M3065" s="10">
        <v>35</v>
      </c>
      <c r="N3065" s="10">
        <v>1144</v>
      </c>
      <c r="O3065" s="10">
        <v>201</v>
      </c>
      <c r="P3065" s="10">
        <v>201</v>
      </c>
      <c r="Q3065" s="10">
        <v>14</v>
      </c>
      <c r="R3065" s="11">
        <v>416</v>
      </c>
      <c r="S3065" s="94">
        <f>Table1[[#This Row],[Female Voters]]/Table1[[#This Row],[Female Population]]</f>
        <v>0.30160484421464651</v>
      </c>
      <c r="T3065" s="94">
        <f>Table1[[#This Row],[Male Voters]]/Table1[[#This Row],[Male Population]]</f>
        <v>0.29199438773998687</v>
      </c>
      <c r="U3065" s="94">
        <f>Table1[[#This Row],[Total Voters]]/Table1[[#This Row],[Total Population]]</f>
        <v>0.30614445843741089</v>
      </c>
      <c r="V3065" s="94">
        <f>Table1[[#This Row],[Female Ballots]]/Table1[[#This Row],[Female Population]]</f>
        <v>0.10806162867583592</v>
      </c>
      <c r="W3065" s="94">
        <f>Table1[[#This Row],[Male Ballots]]/Table1[[#This Row],[Male Population]]</f>
        <v>0.10710013126959374</v>
      </c>
      <c r="X3065" s="94">
        <f>Table1[[#This Row],[Total Ballots]]/Table1[[#This Row],[Total Population]]</f>
        <v>0.11132525761360396</v>
      </c>
      <c r="Y3065" s="94">
        <f>Table1[[#This Row],[Female Ballots]]/Table1[[#This Row],[Female Voters]]</f>
        <v>0.35828877005347592</v>
      </c>
      <c r="Z3065" s="95">
        <f>Table1[[#This Row],[Male Ballots]]/Table1[[#This Row],[Male Voters]]</f>
        <v>0.36678832116788324</v>
      </c>
      <c r="AA3065" s="94">
        <f>Table1[[#This Row],[Total Ballots]]/Table1[[#This Row],[Total Voters]]</f>
        <v>0.36363636363636365</v>
      </c>
    </row>
    <row r="3066" spans="1:27" s="12" customFormat="1" x14ac:dyDescent="0.35">
      <c r="A3066" s="8" t="s">
        <v>57</v>
      </c>
      <c r="B3066" s="17">
        <v>2021</v>
      </c>
      <c r="C3066" s="17" t="s">
        <v>81</v>
      </c>
      <c r="D3066" s="17"/>
      <c r="E3066" s="34"/>
      <c r="F3066" s="34"/>
      <c r="G3066" s="9" t="s">
        <v>66</v>
      </c>
      <c r="H3066" s="132">
        <v>2234.5249999999996</v>
      </c>
      <c r="I3066" s="132">
        <v>2091.4704000000002</v>
      </c>
      <c r="J3066" s="133">
        <v>4325.9960000000001</v>
      </c>
      <c r="K3066" s="10">
        <v>562</v>
      </c>
      <c r="L3066" s="10">
        <v>533</v>
      </c>
      <c r="M3066" s="10">
        <v>30</v>
      </c>
      <c r="N3066" s="10">
        <v>1125</v>
      </c>
      <c r="O3066" s="10">
        <v>288</v>
      </c>
      <c r="P3066" s="10">
        <v>255</v>
      </c>
      <c r="Q3066" s="10">
        <v>9</v>
      </c>
      <c r="R3066" s="11">
        <v>552</v>
      </c>
      <c r="S3066" s="94">
        <f>Table1[[#This Row],[Female Voters]]/Table1[[#This Row],[Female Population]]</f>
        <v>0.2515075910987794</v>
      </c>
      <c r="T3066" s="94">
        <f>Table1[[#This Row],[Male Voters]]/Table1[[#This Row],[Male Population]]</f>
        <v>0.2548446298833586</v>
      </c>
      <c r="U3066" s="94">
        <f>Table1[[#This Row],[Total Voters]]/Table1[[#This Row],[Total Population]]</f>
        <v>0.26005571896044288</v>
      </c>
      <c r="V3066" s="94">
        <f>Table1[[#This Row],[Female Ballots]]/Table1[[#This Row],[Female Population]]</f>
        <v>0.12888645237802221</v>
      </c>
      <c r="W3066" s="94">
        <f>Table1[[#This Row],[Male Ballots]]/Table1[[#This Row],[Male Population]]</f>
        <v>0.12192379103237606</v>
      </c>
      <c r="X3066" s="94">
        <f>Table1[[#This Row],[Total Ballots]]/Table1[[#This Row],[Total Population]]</f>
        <v>0.12760067276992396</v>
      </c>
      <c r="Y3066" s="94">
        <f>Table1[[#This Row],[Female Ballots]]/Table1[[#This Row],[Female Voters]]</f>
        <v>0.51245551601423489</v>
      </c>
      <c r="Z3066" s="95">
        <f>Table1[[#This Row],[Male Ballots]]/Table1[[#This Row],[Male Voters]]</f>
        <v>0.47842401500938087</v>
      </c>
      <c r="AA3066" s="94">
        <f>Table1[[#This Row],[Total Ballots]]/Table1[[#This Row],[Total Voters]]</f>
        <v>0.49066666666666664</v>
      </c>
    </row>
    <row r="3067" spans="1:27" s="12" customFormat="1" x14ac:dyDescent="0.35">
      <c r="A3067" s="8" t="s">
        <v>57</v>
      </c>
      <c r="B3067" s="17">
        <v>2021</v>
      </c>
      <c r="C3067" s="17" t="s">
        <v>81</v>
      </c>
      <c r="D3067" s="17"/>
      <c r="E3067" s="34"/>
      <c r="F3067" s="34"/>
      <c r="G3067" s="9" t="s">
        <v>67</v>
      </c>
      <c r="H3067" s="132">
        <v>3234.2736999999997</v>
      </c>
      <c r="I3067" s="132">
        <v>2897.9362999999998</v>
      </c>
      <c r="J3067" s="133">
        <v>6132.2107000000005</v>
      </c>
      <c r="K3067" s="10">
        <v>760</v>
      </c>
      <c r="L3067" s="10">
        <v>641</v>
      </c>
      <c r="M3067" s="10">
        <v>23</v>
      </c>
      <c r="N3067" s="10">
        <v>1424</v>
      </c>
      <c r="O3067" s="10">
        <v>499</v>
      </c>
      <c r="P3067" s="10">
        <v>437</v>
      </c>
      <c r="Q3067" s="10">
        <v>10</v>
      </c>
      <c r="R3067" s="11">
        <v>946</v>
      </c>
      <c r="S3067" s="94">
        <f>Table1[[#This Row],[Female Voters]]/Table1[[#This Row],[Female Population]]</f>
        <v>0.23498320503920248</v>
      </c>
      <c r="T3067" s="94">
        <f>Table1[[#This Row],[Male Voters]]/Table1[[#This Row],[Male Population]]</f>
        <v>0.22119188748213686</v>
      </c>
      <c r="U3067" s="94">
        <f>Table1[[#This Row],[Total Voters]]/Table1[[#This Row],[Total Population]]</f>
        <v>0.23221641748219771</v>
      </c>
      <c r="V3067" s="94">
        <f>Table1[[#This Row],[Female Ballots]]/Table1[[#This Row],[Female Population]]</f>
        <v>0.15428502541389741</v>
      </c>
      <c r="W3067" s="94">
        <f>Table1[[#This Row],[Male Ballots]]/Table1[[#This Row],[Male Population]]</f>
        <v>0.15079696541293885</v>
      </c>
      <c r="X3067" s="94">
        <f>Table1[[#This Row],[Total Ballots]]/Table1[[#This Row],[Total Population]]</f>
        <v>0.15426736723185325</v>
      </c>
      <c r="Y3067" s="94">
        <f>Table1[[#This Row],[Female Ballots]]/Table1[[#This Row],[Female Voters]]</f>
        <v>0.65657894736842104</v>
      </c>
      <c r="Z3067" s="95">
        <f>Table1[[#This Row],[Male Ballots]]/Table1[[#This Row],[Male Voters]]</f>
        <v>0.68174726989079559</v>
      </c>
      <c r="AA3067" s="94">
        <f>Table1[[#This Row],[Total Ballots]]/Table1[[#This Row],[Total Voters]]</f>
        <v>0.6643258426966292</v>
      </c>
    </row>
    <row r="3068" spans="1:27" s="12" customFormat="1" x14ac:dyDescent="0.35">
      <c r="A3068" s="8" t="s">
        <v>58</v>
      </c>
      <c r="B3068" s="17">
        <v>2021</v>
      </c>
      <c r="C3068" s="17" t="s">
        <v>81</v>
      </c>
      <c r="D3068" s="17"/>
      <c r="E3068" s="34"/>
      <c r="F3068" s="34"/>
      <c r="G3068" s="9" t="s">
        <v>79</v>
      </c>
      <c r="H3068" s="132">
        <v>94129.873000000007</v>
      </c>
      <c r="I3068" s="132">
        <v>92945.205999999991</v>
      </c>
      <c r="J3068" s="133">
        <v>187075.07900000003</v>
      </c>
      <c r="K3068" s="10">
        <v>46954</v>
      </c>
      <c r="L3068" s="10">
        <v>41394</v>
      </c>
      <c r="M3068" s="10">
        <v>1069</v>
      </c>
      <c r="N3068" s="10">
        <v>89417</v>
      </c>
      <c r="O3068" s="10">
        <v>10182</v>
      </c>
      <c r="P3068" s="10">
        <v>8683</v>
      </c>
      <c r="Q3068" s="10">
        <v>132</v>
      </c>
      <c r="R3068" s="11">
        <v>18997</v>
      </c>
      <c r="S3068" s="94">
        <f>Table1[[#This Row],[Female Voters]]/Table1[[#This Row],[Female Population]]</f>
        <v>0.49882145278152024</v>
      </c>
      <c r="T3068" s="94">
        <f>Table1[[#This Row],[Male Voters]]/Table1[[#This Row],[Male Population]]</f>
        <v>0.44535917215568926</v>
      </c>
      <c r="U3068" s="94">
        <f>Table1[[#This Row],[Total Voters]]/Table1[[#This Row],[Total Population]]</f>
        <v>0.47797387272518532</v>
      </c>
      <c r="V3068" s="94">
        <f>Table1[[#This Row],[Female Ballots]]/Table1[[#This Row],[Female Population]]</f>
        <v>0.10816969868853429</v>
      </c>
      <c r="W3068" s="94">
        <f>Table1[[#This Row],[Male Ballots]]/Table1[[#This Row],[Male Population]]</f>
        <v>9.3420633227710534E-2</v>
      </c>
      <c r="X3068" s="94">
        <f>Table1[[#This Row],[Total Ballots]]/Table1[[#This Row],[Total Population]]</f>
        <v>0.10154746480155166</v>
      </c>
      <c r="Y3068" s="94">
        <f>Table1[[#This Row],[Female Ballots]]/Table1[[#This Row],[Female Voters]]</f>
        <v>0.21685053456574518</v>
      </c>
      <c r="Z3068" s="95">
        <f>Table1[[#This Row],[Male Ballots]]/Table1[[#This Row],[Male Voters]]</f>
        <v>0.20976470019809634</v>
      </c>
      <c r="AA3068" s="94">
        <f>Table1[[#This Row],[Total Ballots]]/Table1[[#This Row],[Total Voters]]</f>
        <v>0.212454007627185</v>
      </c>
    </row>
    <row r="3069" spans="1:27" s="12" customFormat="1" x14ac:dyDescent="0.35">
      <c r="A3069" s="8" t="s">
        <v>58</v>
      </c>
      <c r="B3069" s="17">
        <v>2021</v>
      </c>
      <c r="C3069" s="17" t="s">
        <v>81</v>
      </c>
      <c r="D3069" s="17"/>
      <c r="E3069" s="34"/>
      <c r="F3069" s="34"/>
      <c r="G3069" s="9" t="s">
        <v>62</v>
      </c>
      <c r="H3069" s="132">
        <v>12284.824999999999</v>
      </c>
      <c r="I3069" s="132">
        <v>12863.259</v>
      </c>
      <c r="J3069" s="133">
        <v>25148.084999999999</v>
      </c>
      <c r="K3069" s="10">
        <v>5557</v>
      </c>
      <c r="L3069" s="10">
        <v>5098</v>
      </c>
      <c r="M3069" s="10">
        <v>217</v>
      </c>
      <c r="N3069" s="10">
        <v>10872</v>
      </c>
      <c r="O3069" s="10">
        <v>349</v>
      </c>
      <c r="P3069" s="10">
        <v>323</v>
      </c>
      <c r="Q3069" s="10">
        <v>21</v>
      </c>
      <c r="R3069" s="11">
        <v>693</v>
      </c>
      <c r="S3069" s="94">
        <f>Table1[[#This Row],[Female Voters]]/Table1[[#This Row],[Female Population]]</f>
        <v>0.45234669602538097</v>
      </c>
      <c r="T3069" s="94">
        <f>Table1[[#This Row],[Male Voters]]/Table1[[#This Row],[Male Population]]</f>
        <v>0.39632258045958646</v>
      </c>
      <c r="U3069" s="94">
        <f>Table1[[#This Row],[Total Voters]]/Table1[[#This Row],[Total Population]]</f>
        <v>0.43231920044806593</v>
      </c>
      <c r="V3069" s="94">
        <f>Table1[[#This Row],[Female Ballots]]/Table1[[#This Row],[Female Population]]</f>
        <v>2.8409033095709548E-2</v>
      </c>
      <c r="W3069" s="94">
        <f>Table1[[#This Row],[Male Ballots]]/Table1[[#This Row],[Male Population]]</f>
        <v>2.5110277263328058E-2</v>
      </c>
      <c r="X3069" s="94">
        <f>Table1[[#This Row],[Total Ballots]]/Table1[[#This Row],[Total Population]]</f>
        <v>2.7556770227235992E-2</v>
      </c>
      <c r="Y3069" s="94">
        <f>Table1[[#This Row],[Female Ballots]]/Table1[[#This Row],[Female Voters]]</f>
        <v>6.2803671045528156E-2</v>
      </c>
      <c r="Z3069" s="95">
        <f>Table1[[#This Row],[Male Ballots]]/Table1[[#This Row],[Male Voters]]</f>
        <v>6.3358179678305218E-2</v>
      </c>
      <c r="AA3069" s="94">
        <f>Table1[[#This Row],[Total Ballots]]/Table1[[#This Row],[Total Voters]]</f>
        <v>6.3741721854304642E-2</v>
      </c>
    </row>
    <row r="3070" spans="1:27" s="12" customFormat="1" x14ac:dyDescent="0.35">
      <c r="A3070" s="8" t="s">
        <v>58</v>
      </c>
      <c r="B3070" s="17">
        <v>2021</v>
      </c>
      <c r="C3070" s="17" t="s">
        <v>81</v>
      </c>
      <c r="D3070" s="17"/>
      <c r="E3070" s="34"/>
      <c r="F3070" s="34"/>
      <c r="G3070" s="9" t="s">
        <v>63</v>
      </c>
      <c r="H3070" s="132">
        <v>16942.582000000002</v>
      </c>
      <c r="I3070" s="132">
        <v>17667.892</v>
      </c>
      <c r="J3070" s="133">
        <v>34610.47</v>
      </c>
      <c r="K3070" s="10">
        <v>8742</v>
      </c>
      <c r="L3070" s="10">
        <v>7642</v>
      </c>
      <c r="M3070" s="10">
        <v>245</v>
      </c>
      <c r="N3070" s="10">
        <v>16629</v>
      </c>
      <c r="O3070" s="10">
        <v>576</v>
      </c>
      <c r="P3070" s="10">
        <v>503</v>
      </c>
      <c r="Q3070" s="10">
        <v>22</v>
      </c>
      <c r="R3070" s="11">
        <v>1101</v>
      </c>
      <c r="S3070" s="94">
        <f>Table1[[#This Row],[Female Voters]]/Table1[[#This Row],[Female Population]]</f>
        <v>0.51597802507315582</v>
      </c>
      <c r="T3070" s="94">
        <f>Table1[[#This Row],[Male Voters]]/Table1[[#This Row],[Male Population]]</f>
        <v>0.43253603768915955</v>
      </c>
      <c r="U3070" s="94">
        <f>Table1[[#This Row],[Total Voters]]/Table1[[#This Row],[Total Population]]</f>
        <v>0.48046154819625392</v>
      </c>
      <c r="V3070" s="94">
        <f>Table1[[#This Row],[Female Ballots]]/Table1[[#This Row],[Female Population]]</f>
        <v>3.3997179414566203E-2</v>
      </c>
      <c r="W3070" s="94">
        <f>Table1[[#This Row],[Male Ballots]]/Table1[[#This Row],[Male Population]]</f>
        <v>2.8469723496159022E-2</v>
      </c>
      <c r="X3070" s="94">
        <f>Table1[[#This Row],[Total Ballots]]/Table1[[#This Row],[Total Population]]</f>
        <v>3.1811183147758465E-2</v>
      </c>
      <c r="Y3070" s="94">
        <f>Table1[[#This Row],[Female Ballots]]/Table1[[#This Row],[Female Voters]]</f>
        <v>6.5888812628689092E-2</v>
      </c>
      <c r="Z3070" s="95">
        <f>Table1[[#This Row],[Male Ballots]]/Table1[[#This Row],[Male Voters]]</f>
        <v>6.5820465846637005E-2</v>
      </c>
      <c r="AA3070" s="94">
        <f>Table1[[#This Row],[Total Ballots]]/Table1[[#This Row],[Total Voters]]</f>
        <v>6.6209633772325457E-2</v>
      </c>
    </row>
    <row r="3071" spans="1:27" s="12" customFormat="1" x14ac:dyDescent="0.35">
      <c r="A3071" s="8" t="s">
        <v>58</v>
      </c>
      <c r="B3071" s="17">
        <v>2021</v>
      </c>
      <c r="C3071" s="17" t="s">
        <v>81</v>
      </c>
      <c r="D3071" s="17"/>
      <c r="E3071" s="34"/>
      <c r="F3071" s="34"/>
      <c r="G3071" s="9" t="s">
        <v>64</v>
      </c>
      <c r="H3071" s="132">
        <v>15991.565000000001</v>
      </c>
      <c r="I3071" s="132">
        <v>16147.798000000001</v>
      </c>
      <c r="J3071" s="133">
        <v>32139.370000000003</v>
      </c>
      <c r="K3071" s="10">
        <v>7380</v>
      </c>
      <c r="L3071" s="10">
        <v>6518</v>
      </c>
      <c r="M3071" s="10">
        <v>157</v>
      </c>
      <c r="N3071" s="10">
        <v>14055</v>
      </c>
      <c r="O3071" s="10">
        <v>872</v>
      </c>
      <c r="P3071" s="10">
        <v>781</v>
      </c>
      <c r="Q3071" s="10">
        <v>16</v>
      </c>
      <c r="R3071" s="11">
        <v>1669</v>
      </c>
      <c r="S3071" s="94">
        <f>Table1[[#This Row],[Female Voters]]/Table1[[#This Row],[Female Population]]</f>
        <v>0.46149329349566476</v>
      </c>
      <c r="T3071" s="94">
        <f>Table1[[#This Row],[Male Voters]]/Table1[[#This Row],[Male Population]]</f>
        <v>0.40364636713934615</v>
      </c>
      <c r="U3071" s="94">
        <f>Table1[[#This Row],[Total Voters]]/Table1[[#This Row],[Total Population]]</f>
        <v>0.43731411038859813</v>
      </c>
      <c r="V3071" s="94">
        <f>Table1[[#This Row],[Female Ballots]]/Table1[[#This Row],[Female Population]]</f>
        <v>5.4528746873742498E-2</v>
      </c>
      <c r="W3071" s="94">
        <f>Table1[[#This Row],[Male Ballots]]/Table1[[#This Row],[Male Population]]</f>
        <v>4.8365727636672191E-2</v>
      </c>
      <c r="X3071" s="94">
        <f>Table1[[#This Row],[Total Ballots]]/Table1[[#This Row],[Total Population]]</f>
        <v>5.1930078280937049E-2</v>
      </c>
      <c r="Y3071" s="94">
        <f>Table1[[#This Row],[Female Ballots]]/Table1[[#This Row],[Female Voters]]</f>
        <v>0.11815718157181572</v>
      </c>
      <c r="Z3071" s="95">
        <f>Table1[[#This Row],[Male Ballots]]/Table1[[#This Row],[Male Voters]]</f>
        <v>0.11982203129794415</v>
      </c>
      <c r="AA3071" s="94">
        <f>Table1[[#This Row],[Total Ballots]]/Table1[[#This Row],[Total Voters]]</f>
        <v>0.11874777659196016</v>
      </c>
    </row>
    <row r="3072" spans="1:27" s="12" customFormat="1" x14ac:dyDescent="0.35">
      <c r="A3072" s="8" t="s">
        <v>58</v>
      </c>
      <c r="B3072" s="17">
        <v>2021</v>
      </c>
      <c r="C3072" s="17" t="s">
        <v>81</v>
      </c>
      <c r="D3072" s="17"/>
      <c r="E3072" s="34"/>
      <c r="F3072" s="34"/>
      <c r="G3072" s="9" t="s">
        <v>65</v>
      </c>
      <c r="H3072" s="132">
        <v>14238.815999999999</v>
      </c>
      <c r="I3072" s="132">
        <v>14276.648999999999</v>
      </c>
      <c r="J3072" s="133">
        <v>28515.46</v>
      </c>
      <c r="K3072" s="10">
        <v>6229</v>
      </c>
      <c r="L3072" s="10">
        <v>5606</v>
      </c>
      <c r="M3072" s="10">
        <v>140</v>
      </c>
      <c r="N3072" s="10">
        <v>11975</v>
      </c>
      <c r="O3072" s="10">
        <v>1085</v>
      </c>
      <c r="P3072" s="10">
        <v>897</v>
      </c>
      <c r="Q3072" s="10">
        <v>19</v>
      </c>
      <c r="R3072" s="11">
        <v>2001</v>
      </c>
      <c r="S3072" s="94">
        <f>Table1[[#This Row],[Female Voters]]/Table1[[#This Row],[Female Population]]</f>
        <v>0.43746614887080504</v>
      </c>
      <c r="T3072" s="94">
        <f>Table1[[#This Row],[Male Voters]]/Table1[[#This Row],[Male Population]]</f>
        <v>0.39266917607906449</v>
      </c>
      <c r="U3072" s="94">
        <f>Table1[[#This Row],[Total Voters]]/Table1[[#This Row],[Total Population]]</f>
        <v>0.41994763542303021</v>
      </c>
      <c r="V3072" s="94">
        <f>Table1[[#This Row],[Female Ballots]]/Table1[[#This Row],[Female Population]]</f>
        <v>7.6200155968024319E-2</v>
      </c>
      <c r="W3072" s="94">
        <f>Table1[[#This Row],[Male Ballots]]/Table1[[#This Row],[Male Population]]</f>
        <v>6.2829869950574532E-2</v>
      </c>
      <c r="X3072" s="94">
        <f>Table1[[#This Row],[Total Ballots]]/Table1[[#This Row],[Total Population]]</f>
        <v>7.0172460833526795E-2</v>
      </c>
      <c r="Y3072" s="94">
        <f>Table1[[#This Row],[Female Ballots]]/Table1[[#This Row],[Female Voters]]</f>
        <v>0.17418526248193933</v>
      </c>
      <c r="Z3072" s="95">
        <f>Table1[[#This Row],[Male Ballots]]/Table1[[#This Row],[Male Voters]]</f>
        <v>0.16000713521227256</v>
      </c>
      <c r="AA3072" s="94">
        <f>Table1[[#This Row],[Total Ballots]]/Table1[[#This Row],[Total Voters]]</f>
        <v>0.16709812108559499</v>
      </c>
    </row>
    <row r="3073" spans="1:27" s="12" customFormat="1" x14ac:dyDescent="0.35">
      <c r="A3073" s="8" t="s">
        <v>58</v>
      </c>
      <c r="B3073" s="17">
        <v>2021</v>
      </c>
      <c r="C3073" s="17" t="s">
        <v>81</v>
      </c>
      <c r="D3073" s="17"/>
      <c r="E3073" s="34"/>
      <c r="F3073" s="34"/>
      <c r="G3073" s="9" t="s">
        <v>66</v>
      </c>
      <c r="H3073" s="132">
        <v>14157.179</v>
      </c>
      <c r="I3073" s="132">
        <v>14065.359</v>
      </c>
      <c r="J3073" s="133">
        <v>28222.54</v>
      </c>
      <c r="K3073" s="10">
        <v>7079</v>
      </c>
      <c r="L3073" s="10">
        <v>6557</v>
      </c>
      <c r="M3073" s="10">
        <v>149</v>
      </c>
      <c r="N3073" s="10">
        <v>13785</v>
      </c>
      <c r="O3073" s="10">
        <v>1886</v>
      </c>
      <c r="P3073" s="10">
        <v>1616</v>
      </c>
      <c r="Q3073" s="10">
        <v>18</v>
      </c>
      <c r="R3073" s="11">
        <v>3520</v>
      </c>
      <c r="S3073" s="94">
        <f>Table1[[#This Row],[Female Voters]]/Table1[[#This Row],[Female Population]]</f>
        <v>0.50002899588964722</v>
      </c>
      <c r="T3073" s="94">
        <f>Table1[[#This Row],[Male Voters]]/Table1[[#This Row],[Male Population]]</f>
        <v>0.46618077789553752</v>
      </c>
      <c r="U3073" s="94">
        <f>Table1[[#This Row],[Total Voters]]/Table1[[#This Row],[Total Population]]</f>
        <v>0.48843938213924049</v>
      </c>
      <c r="V3073" s="94">
        <f>Table1[[#This Row],[Female Ballots]]/Table1[[#This Row],[Female Population]]</f>
        <v>0.13321863063255751</v>
      </c>
      <c r="W3073" s="94">
        <f>Table1[[#This Row],[Male Ballots]]/Table1[[#This Row],[Male Population]]</f>
        <v>0.11489219720591561</v>
      </c>
      <c r="X3073" s="94">
        <f>Table1[[#This Row],[Total Ballots]]/Table1[[#This Row],[Total Population]]</f>
        <v>0.12472300508742303</v>
      </c>
      <c r="Y3073" s="94">
        <f>Table1[[#This Row],[Female Ballots]]/Table1[[#This Row],[Female Voters]]</f>
        <v>0.26642181099025286</v>
      </c>
      <c r="Z3073" s="95">
        <f>Table1[[#This Row],[Male Ballots]]/Table1[[#This Row],[Male Voters]]</f>
        <v>0.24645417111483911</v>
      </c>
      <c r="AA3073" s="94">
        <f>Table1[[#This Row],[Total Ballots]]/Table1[[#This Row],[Total Voters]]</f>
        <v>0.25535001813565472</v>
      </c>
    </row>
    <row r="3074" spans="1:27" s="12" customFormat="1" x14ac:dyDescent="0.35">
      <c r="A3074" s="8" t="s">
        <v>58</v>
      </c>
      <c r="B3074" s="17">
        <v>2021</v>
      </c>
      <c r="C3074" s="17" t="s">
        <v>81</v>
      </c>
      <c r="D3074" s="17"/>
      <c r="E3074" s="34"/>
      <c r="F3074" s="34"/>
      <c r="G3074" s="9" t="s">
        <v>67</v>
      </c>
      <c r="H3074" s="132">
        <v>20514.905999999999</v>
      </c>
      <c r="I3074" s="132">
        <v>17924.249</v>
      </c>
      <c r="J3074" s="133">
        <v>38439.153999999995</v>
      </c>
      <c r="K3074" s="10">
        <v>11967</v>
      </c>
      <c r="L3074" s="10">
        <v>9973</v>
      </c>
      <c r="M3074" s="10">
        <v>161</v>
      </c>
      <c r="N3074" s="10">
        <v>22101</v>
      </c>
      <c r="O3074" s="10">
        <v>5414</v>
      </c>
      <c r="P3074" s="10">
        <v>4563</v>
      </c>
      <c r="Q3074" s="10">
        <v>36</v>
      </c>
      <c r="R3074" s="11">
        <v>10013</v>
      </c>
      <c r="S3074" s="94">
        <f>Table1[[#This Row],[Female Voters]]/Table1[[#This Row],[Female Population]]</f>
        <v>0.58333194409957323</v>
      </c>
      <c r="T3074" s="94">
        <f>Table1[[#This Row],[Male Voters]]/Table1[[#This Row],[Male Population]]</f>
        <v>0.55639709089066991</v>
      </c>
      <c r="U3074" s="94">
        <f>Table1[[#This Row],[Total Voters]]/Table1[[#This Row],[Total Population]]</f>
        <v>0.57496062478378174</v>
      </c>
      <c r="V3074" s="94">
        <f>Table1[[#This Row],[Female Ballots]]/Table1[[#This Row],[Female Population]]</f>
        <v>0.26390566937035931</v>
      </c>
      <c r="W3074" s="94">
        <f>Table1[[#This Row],[Male Ballots]]/Table1[[#This Row],[Male Population]]</f>
        <v>0.25457133517839436</v>
      </c>
      <c r="X3074" s="94">
        <f>Table1[[#This Row],[Total Ballots]]/Table1[[#This Row],[Total Population]]</f>
        <v>0.2604896039075158</v>
      </c>
      <c r="Y3074" s="94">
        <f>Table1[[#This Row],[Female Ballots]]/Table1[[#This Row],[Female Voters]]</f>
        <v>0.45241079635664744</v>
      </c>
      <c r="Z3074" s="95">
        <f>Table1[[#This Row],[Male Ballots]]/Table1[[#This Row],[Male Voters]]</f>
        <v>0.45753534543266822</v>
      </c>
      <c r="AA3074" s="94">
        <f>Table1[[#This Row],[Total Ballots]]/Table1[[#This Row],[Total Voters]]</f>
        <v>0.45305642278629926</v>
      </c>
    </row>
    <row r="3075" spans="1:27" s="12" customFormat="1" x14ac:dyDescent="0.35">
      <c r="A3075" s="8" t="s">
        <v>68</v>
      </c>
      <c r="B3075" s="17">
        <v>2021</v>
      </c>
      <c r="C3075" s="17" t="s">
        <v>81</v>
      </c>
      <c r="D3075" s="17"/>
      <c r="E3075" s="35"/>
      <c r="F3075" s="34"/>
      <c r="G3075" s="9" t="s">
        <v>79</v>
      </c>
      <c r="H3075" s="132">
        <v>3072577.12</v>
      </c>
      <c r="I3075" s="132">
        <v>3014405.87</v>
      </c>
      <c r="J3075" s="133">
        <v>6086982.8900000006</v>
      </c>
      <c r="K3075" s="10">
        <v>2200071</v>
      </c>
      <c r="L3075" s="10">
        <v>2066231</v>
      </c>
      <c r="M3075" s="10">
        <v>87651</v>
      </c>
      <c r="N3075" s="10">
        <v>4353953</v>
      </c>
      <c r="O3075" s="10">
        <v>675041</v>
      </c>
      <c r="P3075" s="10">
        <v>601422</v>
      </c>
      <c r="Q3075" s="10">
        <v>17883</v>
      </c>
      <c r="R3075" s="11">
        <v>1294346</v>
      </c>
      <c r="S3075" s="94">
        <f>Table1[[#This Row],[Female Voters]]/Table1[[#This Row],[Female Population]]</f>
        <v>0.71603442780306847</v>
      </c>
      <c r="T3075" s="94">
        <f>Table1[[#This Row],[Male Voters]]/Table1[[#This Row],[Male Population]]</f>
        <v>0.68545215512070379</v>
      </c>
      <c r="U3075" s="94">
        <f>Table1[[#This Row],[Total Voters]]/Table1[[#This Row],[Total Population]]</f>
        <v>0.71528917998979291</v>
      </c>
      <c r="V3075" s="94">
        <f>Table1[[#This Row],[Female Ballots]]/Table1[[#This Row],[Female Population]]</f>
        <v>0.21969863526159433</v>
      </c>
      <c r="W3075" s="94">
        <f>Table1[[#This Row],[Male Ballots]]/Table1[[#This Row],[Male Population]]</f>
        <v>0.19951593313477722</v>
      </c>
      <c r="X3075" s="94">
        <f>Table1[[#This Row],[Total Ballots]]/Table1[[#This Row],[Total Population]]</f>
        <v>0.21264163599447869</v>
      </c>
      <c r="Y3075" s="94">
        <f>Table1[[#This Row],[Female Ballots]]/Table1[[#This Row],[Female Voters]]</f>
        <v>0.30682691604043688</v>
      </c>
      <c r="Z3075" s="95">
        <f>Table1[[#This Row],[Male Ballots]]/Table1[[#This Row],[Male Voters]]</f>
        <v>0.29107200501783198</v>
      </c>
      <c r="AA3075" s="94">
        <f>Table1[[#This Row],[Total Ballots]]/Table1[[#This Row],[Total Voters]]</f>
        <v>0.29728065507367674</v>
      </c>
    </row>
    <row r="3076" spans="1:27" s="12" customFormat="1" x14ac:dyDescent="0.35">
      <c r="A3076" s="8" t="s">
        <v>68</v>
      </c>
      <c r="B3076" s="17">
        <v>2021</v>
      </c>
      <c r="C3076" s="17" t="s">
        <v>81</v>
      </c>
      <c r="D3076" s="17"/>
      <c r="E3076" s="35"/>
      <c r="F3076" s="34"/>
      <c r="G3076" s="9" t="s">
        <v>62</v>
      </c>
      <c r="H3076" s="132">
        <v>332145.25999999995</v>
      </c>
      <c r="I3076" s="132">
        <v>355221.83999999997</v>
      </c>
      <c r="J3076" s="133">
        <v>687366.99</v>
      </c>
      <c r="K3076" s="10">
        <v>198946</v>
      </c>
      <c r="L3076" s="10">
        <v>194712</v>
      </c>
      <c r="M3076" s="10">
        <v>15351</v>
      </c>
      <c r="N3076" s="10">
        <v>409009</v>
      </c>
      <c r="O3076" s="10">
        <v>25955</v>
      </c>
      <c r="P3076" s="10">
        <v>24230</v>
      </c>
      <c r="Q3076" s="10">
        <v>2512</v>
      </c>
      <c r="R3076" s="11">
        <v>52697</v>
      </c>
      <c r="S3076" s="94">
        <f>Table1[[#This Row],[Female Voters]]/Table1[[#This Row],[Female Population]]</f>
        <v>0.59897287108658437</v>
      </c>
      <c r="T3076" s="94">
        <f>Table1[[#This Row],[Male Voters]]/Table1[[#This Row],[Male Population]]</f>
        <v>0.54814197235170004</v>
      </c>
      <c r="U3076" s="94">
        <f>Table1[[#This Row],[Total Voters]]/Table1[[#This Row],[Total Population]]</f>
        <v>0.59503730314427816</v>
      </c>
      <c r="V3076" s="94">
        <f>Table1[[#This Row],[Female Ballots]]/Table1[[#This Row],[Female Population]]</f>
        <v>7.8143520699347033E-2</v>
      </c>
      <c r="W3076" s="94">
        <f>Table1[[#This Row],[Male Ballots]]/Table1[[#This Row],[Male Population]]</f>
        <v>6.82108960417524E-2</v>
      </c>
      <c r="X3076" s="94">
        <f>Table1[[#This Row],[Total Ballots]]/Table1[[#This Row],[Total Population]]</f>
        <v>7.6665014128769846E-2</v>
      </c>
      <c r="Y3076" s="94">
        <f>Table1[[#This Row],[Female Ballots]]/Table1[[#This Row],[Female Voters]]</f>
        <v>0.13046253757300977</v>
      </c>
      <c r="Z3076" s="95">
        <f>Table1[[#This Row],[Male Ballots]]/Table1[[#This Row],[Male Voters]]</f>
        <v>0.12444019885780024</v>
      </c>
      <c r="AA3076" s="94">
        <f>Table1[[#This Row],[Total Ballots]]/Table1[[#This Row],[Total Voters]]</f>
        <v>0.12884068565728382</v>
      </c>
    </row>
    <row r="3077" spans="1:27" s="12" customFormat="1" x14ac:dyDescent="0.35">
      <c r="A3077" s="8" t="s">
        <v>68</v>
      </c>
      <c r="B3077" s="17">
        <v>2021</v>
      </c>
      <c r="C3077" s="17" t="s">
        <v>81</v>
      </c>
      <c r="D3077" s="17"/>
      <c r="E3077" s="35"/>
      <c r="F3077" s="34"/>
      <c r="G3077" s="9" t="s">
        <v>63</v>
      </c>
      <c r="H3077" s="132">
        <v>548420.1</v>
      </c>
      <c r="I3077" s="132">
        <v>580546.30000000005</v>
      </c>
      <c r="J3077" s="133">
        <v>1128966.5</v>
      </c>
      <c r="K3077" s="10">
        <v>379587</v>
      </c>
      <c r="L3077" s="10">
        <v>373878</v>
      </c>
      <c r="M3077" s="10">
        <v>23964</v>
      </c>
      <c r="N3077" s="10">
        <v>777429</v>
      </c>
      <c r="O3077" s="10">
        <v>58044</v>
      </c>
      <c r="P3077" s="10">
        <v>53000</v>
      </c>
      <c r="Q3077" s="10">
        <v>4445</v>
      </c>
      <c r="R3077" s="11">
        <v>115489</v>
      </c>
      <c r="S3077" s="94">
        <f>Table1[[#This Row],[Female Voters]]/Table1[[#This Row],[Female Population]]</f>
        <v>0.69214640382436754</v>
      </c>
      <c r="T3077" s="94">
        <f>Table1[[#This Row],[Male Voters]]/Table1[[#This Row],[Male Population]]</f>
        <v>0.64401064996883106</v>
      </c>
      <c r="U3077" s="94">
        <f>Table1[[#This Row],[Total Voters]]/Table1[[#This Row],[Total Population]]</f>
        <v>0.68862007862943675</v>
      </c>
      <c r="V3077" s="94">
        <f>Table1[[#This Row],[Female Ballots]]/Table1[[#This Row],[Female Population]]</f>
        <v>0.10583857156220204</v>
      </c>
      <c r="W3077" s="94">
        <f>Table1[[#This Row],[Male Ballots]]/Table1[[#This Row],[Male Population]]</f>
        <v>9.1293321480130002E-2</v>
      </c>
      <c r="X3077" s="94">
        <f>Table1[[#This Row],[Total Ballots]]/Table1[[#This Row],[Total Population]]</f>
        <v>0.10229621516670336</v>
      </c>
      <c r="Y3077" s="94">
        <f>Table1[[#This Row],[Female Ballots]]/Table1[[#This Row],[Female Voters]]</f>
        <v>0.15291356131795872</v>
      </c>
      <c r="Z3077" s="95">
        <f>Table1[[#This Row],[Male Ballots]]/Table1[[#This Row],[Male Voters]]</f>
        <v>0.14175747168862571</v>
      </c>
      <c r="AA3077" s="94">
        <f>Table1[[#This Row],[Total Ballots]]/Table1[[#This Row],[Total Voters]]</f>
        <v>0.1485524723157999</v>
      </c>
    </row>
    <row r="3078" spans="1:27" s="12" customFormat="1" x14ac:dyDescent="0.35">
      <c r="A3078" s="8" t="s">
        <v>68</v>
      </c>
      <c r="B3078" s="17">
        <v>2021</v>
      </c>
      <c r="C3078" s="17" t="s">
        <v>81</v>
      </c>
      <c r="D3078" s="17"/>
      <c r="E3078" s="35"/>
      <c r="F3078" s="34"/>
      <c r="G3078" s="9" t="s">
        <v>64</v>
      </c>
      <c r="H3078" s="132">
        <v>533184.6</v>
      </c>
      <c r="I3078" s="132">
        <v>546736.80000000005</v>
      </c>
      <c r="J3078" s="133">
        <v>1079921.3</v>
      </c>
      <c r="K3078" s="10">
        <v>378905</v>
      </c>
      <c r="L3078" s="10">
        <v>366876</v>
      </c>
      <c r="M3078" s="10">
        <v>16870</v>
      </c>
      <c r="N3078" s="10">
        <v>762651</v>
      </c>
      <c r="O3078" s="10">
        <v>80931</v>
      </c>
      <c r="P3078" s="10">
        <v>74300</v>
      </c>
      <c r="Q3078" s="10">
        <v>3214</v>
      </c>
      <c r="R3078" s="11">
        <v>158445</v>
      </c>
      <c r="S3078" s="94">
        <f>Table1[[#This Row],[Female Voters]]/Table1[[#This Row],[Female Population]]</f>
        <v>0.71064505614003104</v>
      </c>
      <c r="T3078" s="94">
        <f>Table1[[#This Row],[Male Voters]]/Table1[[#This Row],[Male Population]]</f>
        <v>0.67102854609384255</v>
      </c>
      <c r="U3078" s="94">
        <f>Table1[[#This Row],[Total Voters]]/Table1[[#This Row],[Total Population]]</f>
        <v>0.70620979510266157</v>
      </c>
      <c r="V3078" s="94">
        <f>Table1[[#This Row],[Female Ballots]]/Table1[[#This Row],[Female Population]]</f>
        <v>0.15178795486591323</v>
      </c>
      <c r="W3078" s="94">
        <f>Table1[[#This Row],[Male Ballots]]/Table1[[#This Row],[Male Population]]</f>
        <v>0.1358971995300115</v>
      </c>
      <c r="X3078" s="94">
        <f>Table1[[#This Row],[Total Ballots]]/Table1[[#This Row],[Total Population]]</f>
        <v>0.14671902480301111</v>
      </c>
      <c r="Y3078" s="94">
        <f>Table1[[#This Row],[Female Ballots]]/Table1[[#This Row],[Female Voters]]</f>
        <v>0.2135917974162389</v>
      </c>
      <c r="Z3078" s="95">
        <f>Table1[[#This Row],[Male Ballots]]/Table1[[#This Row],[Male Voters]]</f>
        <v>0.20252074270325668</v>
      </c>
      <c r="AA3078" s="94">
        <f>Table1[[#This Row],[Total Ballots]]/Table1[[#This Row],[Total Voters]]</f>
        <v>0.20775557889519583</v>
      </c>
    </row>
    <row r="3079" spans="1:27" s="12" customFormat="1" x14ac:dyDescent="0.35">
      <c r="A3079" s="8" t="s">
        <v>68</v>
      </c>
      <c r="B3079" s="17">
        <v>2021</v>
      </c>
      <c r="C3079" s="17" t="s">
        <v>81</v>
      </c>
      <c r="D3079" s="17"/>
      <c r="E3079" s="35"/>
      <c r="F3079" s="34"/>
      <c r="G3079" s="9" t="s">
        <v>65</v>
      </c>
      <c r="H3079" s="132">
        <v>465470.5</v>
      </c>
      <c r="I3079" s="132">
        <v>468004.9</v>
      </c>
      <c r="J3079" s="133">
        <v>933475.39999999991</v>
      </c>
      <c r="K3079" s="10">
        <v>338901</v>
      </c>
      <c r="L3079" s="10">
        <v>329307</v>
      </c>
      <c r="M3079" s="10">
        <v>11082</v>
      </c>
      <c r="N3079" s="10">
        <v>679290</v>
      </c>
      <c r="O3079" s="10">
        <v>90628</v>
      </c>
      <c r="P3079" s="10">
        <v>84388</v>
      </c>
      <c r="Q3079" s="10">
        <v>2013</v>
      </c>
      <c r="R3079" s="11">
        <v>177029</v>
      </c>
      <c r="S3079" s="94">
        <f>Table1[[#This Row],[Female Voters]]/Table1[[#This Row],[Female Population]]</f>
        <v>0.7280826604478694</v>
      </c>
      <c r="T3079" s="94">
        <f>Table1[[#This Row],[Male Voters]]/Table1[[#This Row],[Male Population]]</f>
        <v>0.70364006872577611</v>
      </c>
      <c r="U3079" s="94">
        <f>Table1[[#This Row],[Total Voters]]/Table1[[#This Row],[Total Population]]</f>
        <v>0.72769994795792159</v>
      </c>
      <c r="V3079" s="94">
        <f>Table1[[#This Row],[Female Ballots]]/Table1[[#This Row],[Female Population]]</f>
        <v>0.19470191988536331</v>
      </c>
      <c r="W3079" s="94">
        <f>Table1[[#This Row],[Male Ballots]]/Table1[[#This Row],[Male Population]]</f>
        <v>0.18031435140956856</v>
      </c>
      <c r="X3079" s="94">
        <f>Table1[[#This Row],[Total Ballots]]/Table1[[#This Row],[Total Population]]</f>
        <v>0.18964506188379471</v>
      </c>
      <c r="Y3079" s="94">
        <f>Table1[[#This Row],[Female Ballots]]/Table1[[#This Row],[Female Voters]]</f>
        <v>0.26741732836433058</v>
      </c>
      <c r="Z3079" s="95">
        <f>Table1[[#This Row],[Male Ballots]]/Table1[[#This Row],[Male Voters]]</f>
        <v>0.25625935677043005</v>
      </c>
      <c r="AA3079" s="94">
        <f>Table1[[#This Row],[Total Ballots]]/Table1[[#This Row],[Total Voters]]</f>
        <v>0.26060887102710184</v>
      </c>
    </row>
    <row r="3080" spans="1:27" s="12" customFormat="1" x14ac:dyDescent="0.35">
      <c r="A3080" s="8" t="s">
        <v>68</v>
      </c>
      <c r="B3080" s="17">
        <v>2021</v>
      </c>
      <c r="C3080" s="17" t="s">
        <v>81</v>
      </c>
      <c r="D3080" s="17"/>
      <c r="E3080" s="35"/>
      <c r="F3080" s="34"/>
      <c r="G3080" s="9" t="s">
        <v>66</v>
      </c>
      <c r="H3080" s="132">
        <v>489513.6</v>
      </c>
      <c r="I3080" s="132">
        <v>468826.7</v>
      </c>
      <c r="J3080" s="133">
        <v>958340.3</v>
      </c>
      <c r="K3080" s="10">
        <v>364774</v>
      </c>
      <c r="L3080" s="10">
        <v>343032</v>
      </c>
      <c r="M3080" s="10">
        <v>10588</v>
      </c>
      <c r="N3080" s="10">
        <v>718394</v>
      </c>
      <c r="O3080" s="10">
        <v>133161</v>
      </c>
      <c r="P3080" s="10">
        <v>118433</v>
      </c>
      <c r="Q3080" s="10">
        <v>2381</v>
      </c>
      <c r="R3080" s="11">
        <v>253975</v>
      </c>
      <c r="S3080" s="94">
        <f>Table1[[#This Row],[Female Voters]]/Table1[[#This Row],[Female Population]]</f>
        <v>0.7451764363645873</v>
      </c>
      <c r="T3080" s="94">
        <f>Table1[[#This Row],[Male Voters]]/Table1[[#This Row],[Male Population]]</f>
        <v>0.73168187733335155</v>
      </c>
      <c r="U3080" s="94">
        <f>Table1[[#This Row],[Total Voters]]/Table1[[#This Row],[Total Population]]</f>
        <v>0.74962307230531777</v>
      </c>
      <c r="V3080" s="94">
        <f>Table1[[#This Row],[Female Ballots]]/Table1[[#This Row],[Female Population]]</f>
        <v>0.27202717146163052</v>
      </c>
      <c r="W3080" s="94">
        <f>Table1[[#This Row],[Male Ballots]]/Table1[[#This Row],[Male Population]]</f>
        <v>0.25261573199649251</v>
      </c>
      <c r="X3080" s="94">
        <f>Table1[[#This Row],[Total Ballots]]/Table1[[#This Row],[Total Population]]</f>
        <v>0.26501546475714316</v>
      </c>
      <c r="Y3080" s="94">
        <f>Table1[[#This Row],[Female Ballots]]/Table1[[#This Row],[Female Voters]]</f>
        <v>0.36505068891971465</v>
      </c>
      <c r="Z3080" s="95">
        <f>Table1[[#This Row],[Male Ballots]]/Table1[[#This Row],[Male Voters]]</f>
        <v>0.34525350404626975</v>
      </c>
      <c r="AA3080" s="94">
        <f>Table1[[#This Row],[Total Ballots]]/Table1[[#This Row],[Total Voters]]</f>
        <v>0.35353162749132094</v>
      </c>
    </row>
    <row r="3081" spans="1:27" s="12" customFormat="1" x14ac:dyDescent="0.35">
      <c r="A3081" s="14" t="s">
        <v>68</v>
      </c>
      <c r="B3081" s="18">
        <v>2021</v>
      </c>
      <c r="C3081" s="17" t="s">
        <v>81</v>
      </c>
      <c r="D3081" s="18"/>
      <c r="E3081" s="36"/>
      <c r="F3081" s="34"/>
      <c r="G3081" s="9" t="s">
        <v>67</v>
      </c>
      <c r="H3081" s="132">
        <v>703843.06</v>
      </c>
      <c r="I3081" s="132">
        <v>595069.33000000007</v>
      </c>
      <c r="J3081" s="133">
        <v>1298912.3999999999</v>
      </c>
      <c r="K3081" s="15">
        <v>538958</v>
      </c>
      <c r="L3081" s="15">
        <v>458426</v>
      </c>
      <c r="M3081" s="15">
        <v>9796</v>
      </c>
      <c r="N3081" s="15">
        <v>1007180</v>
      </c>
      <c r="O3081" s="15">
        <v>286322</v>
      </c>
      <c r="P3081" s="15">
        <v>247071</v>
      </c>
      <c r="Q3081" s="15">
        <v>3318</v>
      </c>
      <c r="R3081" s="15">
        <v>536711</v>
      </c>
      <c r="S3081" s="94">
        <f>Table1[[#This Row],[Female Voters]]/Table1[[#This Row],[Female Population]]</f>
        <v>0.76573604348673974</v>
      </c>
      <c r="T3081" s="94">
        <f>Table1[[#This Row],[Male Voters]]/Table1[[#This Row],[Male Population]]</f>
        <v>0.77037410077914781</v>
      </c>
      <c r="U3081" s="94">
        <f>Table1[[#This Row],[Total Voters]]/Table1[[#This Row],[Total Population]]</f>
        <v>0.77540255986469919</v>
      </c>
      <c r="V3081" s="94">
        <f>Table1[[#This Row],[Female Ballots]]/Table1[[#This Row],[Female Population]]</f>
        <v>0.40679807228617126</v>
      </c>
      <c r="W3081" s="94">
        <f>Table1[[#This Row],[Male Ballots]]/Table1[[#This Row],[Male Population]]</f>
        <v>0.41519699897825346</v>
      </c>
      <c r="X3081" s="94">
        <f>Table1[[#This Row],[Total Ballots]]/Table1[[#This Row],[Total Population]]</f>
        <v>0.41320030511680389</v>
      </c>
      <c r="Y3081" s="94">
        <f>Table1[[#This Row],[Female Ballots]]/Table1[[#This Row],[Female Voters]]</f>
        <v>0.53125104368058362</v>
      </c>
      <c r="Z3081" s="95">
        <f>Table1[[#This Row],[Male Ballots]]/Table1[[#This Row],[Male Voters]]</f>
        <v>0.53895503309149129</v>
      </c>
      <c r="AA3081" s="94">
        <f>Table1[[#This Row],[Total Ballots]]/Table1[[#This Row],[Total Voters]]</f>
        <v>0.53288488651482357</v>
      </c>
    </row>
    <row r="3082" spans="1:27" s="12" customFormat="1" x14ac:dyDescent="0.35">
      <c r="A3082" s="85" t="s">
        <v>59</v>
      </c>
      <c r="B3082" s="96">
        <v>2020</v>
      </c>
      <c r="C3082" s="96" t="s">
        <v>82</v>
      </c>
      <c r="D3082" s="96"/>
      <c r="E3082" s="98"/>
      <c r="F3082" s="90"/>
      <c r="G3082" s="91" t="s">
        <v>79</v>
      </c>
      <c r="H3082" s="132">
        <v>6760.6464999999998</v>
      </c>
      <c r="I3082" s="132">
        <v>6876.6745800000008</v>
      </c>
      <c r="J3082" s="133">
        <v>13637.3212</v>
      </c>
      <c r="K3082" s="86">
        <v>4002</v>
      </c>
      <c r="L3082" s="86">
        <v>3670</v>
      </c>
      <c r="M3082" s="86">
        <v>91</v>
      </c>
      <c r="N3082" s="86">
        <v>7763</v>
      </c>
      <c r="O3082" s="86">
        <v>3068</v>
      </c>
      <c r="P3082" s="86">
        <v>2761</v>
      </c>
      <c r="Q3082" s="86">
        <v>77</v>
      </c>
      <c r="R3082" s="100">
        <v>5906</v>
      </c>
      <c r="S3082" s="24">
        <f>Table1[[#This Row],[Female Voters]]/Table1[[#This Row],[Female Population]]</f>
        <v>0.59195522203386908</v>
      </c>
      <c r="T3082" s="24">
        <f>Table1[[#This Row],[Male Voters]]/Table1[[#This Row],[Male Population]]</f>
        <v>0.53368818857209899</v>
      </c>
      <c r="U3082" s="24">
        <f>Table1[[#This Row],[Total Voters]]/Table1[[#This Row],[Total Population]]</f>
        <v>0.56924669340486023</v>
      </c>
      <c r="V3082" s="24">
        <f>Table1[[#This Row],[Female Ballots]]/Table1[[#This Row],[Female Population]]</f>
        <v>0.45380275392301611</v>
      </c>
      <c r="W3082" s="24">
        <f>Table1[[#This Row],[Male Ballots]]/Table1[[#This Row],[Male Population]]</f>
        <v>0.40150220399116221</v>
      </c>
      <c r="X3082" s="24">
        <f>Table1[[#This Row],[Total Ballots]]/Table1[[#This Row],[Total Population]]</f>
        <v>0.43307625547457224</v>
      </c>
      <c r="Y3082" s="87">
        <f>Table1[[#This Row],[Female Ballots]]/Table1[[#This Row],[Female Voters]]</f>
        <v>0.7666166916541729</v>
      </c>
      <c r="Z3082" s="88">
        <f>Table1[[#This Row],[Male Ballots]]/Table1[[#This Row],[Male Voters]]</f>
        <v>0.75231607629427788</v>
      </c>
      <c r="AA3082" s="87">
        <f>Table1[[#This Row],[Total Ballots]]/Table1[[#This Row],[Total Voters]]</f>
        <v>0.76078835501739017</v>
      </c>
    </row>
    <row r="3083" spans="1:27" s="12" customFormat="1" x14ac:dyDescent="0.35">
      <c r="A3083" s="85" t="s">
        <v>59</v>
      </c>
      <c r="B3083" s="96">
        <v>2020</v>
      </c>
      <c r="C3083" s="96" t="s">
        <v>82</v>
      </c>
      <c r="D3083" s="96"/>
      <c r="E3083" s="98"/>
      <c r="F3083" s="90"/>
      <c r="G3083" s="91" t="s">
        <v>62</v>
      </c>
      <c r="H3083" s="132">
        <v>943.22969999999998</v>
      </c>
      <c r="I3083" s="132">
        <v>1050.2556999999999</v>
      </c>
      <c r="J3083" s="133">
        <v>1993.4857999999999</v>
      </c>
      <c r="K3083" s="86">
        <v>545</v>
      </c>
      <c r="L3083" s="86">
        <v>493</v>
      </c>
      <c r="M3083" s="86">
        <v>35</v>
      </c>
      <c r="N3083" s="86">
        <v>1073</v>
      </c>
      <c r="O3083" s="86">
        <v>369</v>
      </c>
      <c r="P3083" s="86">
        <v>291</v>
      </c>
      <c r="Q3083" s="86">
        <v>30</v>
      </c>
      <c r="R3083" s="100">
        <v>690</v>
      </c>
      <c r="S3083" s="24">
        <f>Table1[[#This Row],[Female Voters]]/Table1[[#This Row],[Female Population]]</f>
        <v>0.57780199245210362</v>
      </c>
      <c r="T3083" s="24">
        <f>Table1[[#This Row],[Male Voters]]/Table1[[#This Row],[Male Population]]</f>
        <v>0.46940949713484065</v>
      </c>
      <c r="U3083" s="24">
        <f>Table1[[#This Row],[Total Voters]]/Table1[[#This Row],[Total Population]]</f>
        <v>0.53825314431635285</v>
      </c>
      <c r="V3083" s="24">
        <f>Table1[[#This Row],[Female Ballots]]/Table1[[#This Row],[Female Population]]</f>
        <v>0.39120905544004819</v>
      </c>
      <c r="W3083" s="24">
        <f>Table1[[#This Row],[Male Ballots]]/Table1[[#This Row],[Male Population]]</f>
        <v>0.2770753826901392</v>
      </c>
      <c r="X3083" s="24">
        <f>Table1[[#This Row],[Total Ballots]]/Table1[[#This Row],[Total Population]]</f>
        <v>0.34612737146158756</v>
      </c>
      <c r="Y3083" s="87">
        <f>Table1[[#This Row],[Female Ballots]]/Table1[[#This Row],[Female Voters]]</f>
        <v>0.67706422018348622</v>
      </c>
      <c r="Z3083" s="88">
        <f>Table1[[#This Row],[Male Ballots]]/Table1[[#This Row],[Male Voters]]</f>
        <v>0.59026369168356996</v>
      </c>
      <c r="AA3083" s="87">
        <f>Table1[[#This Row],[Total Ballots]]/Table1[[#This Row],[Total Voters]]</f>
        <v>0.64305684995340173</v>
      </c>
    </row>
    <row r="3084" spans="1:27" s="12" customFormat="1" x14ac:dyDescent="0.35">
      <c r="A3084" s="85" t="s">
        <v>59</v>
      </c>
      <c r="B3084" s="96">
        <v>2020</v>
      </c>
      <c r="C3084" s="96" t="s">
        <v>82</v>
      </c>
      <c r="D3084" s="96"/>
      <c r="E3084" s="98"/>
      <c r="F3084" s="90"/>
      <c r="G3084" s="91" t="s">
        <v>63</v>
      </c>
      <c r="H3084" s="132">
        <v>1363.3319999999999</v>
      </c>
      <c r="I3084" s="132">
        <v>1456.3546999999999</v>
      </c>
      <c r="J3084" s="133">
        <v>2819.6869999999999</v>
      </c>
      <c r="K3084" s="86">
        <v>700</v>
      </c>
      <c r="L3084" s="86">
        <v>629</v>
      </c>
      <c r="M3084" s="86">
        <v>18</v>
      </c>
      <c r="N3084" s="86">
        <v>1347</v>
      </c>
      <c r="O3084" s="86">
        <v>443</v>
      </c>
      <c r="P3084" s="86">
        <v>380</v>
      </c>
      <c r="Q3084" s="86">
        <v>12</v>
      </c>
      <c r="R3084" s="100">
        <v>835</v>
      </c>
      <c r="S3084" s="24">
        <f>Table1[[#This Row],[Female Voters]]/Table1[[#This Row],[Female Population]]</f>
        <v>0.51344793491240581</v>
      </c>
      <c r="T3084" s="24">
        <f>Table1[[#This Row],[Male Voters]]/Table1[[#This Row],[Male Population]]</f>
        <v>0.43190027813965931</v>
      </c>
      <c r="U3084" s="24">
        <f>Table1[[#This Row],[Total Voters]]/Table1[[#This Row],[Total Population]]</f>
        <v>0.4777125971783393</v>
      </c>
      <c r="V3084" s="24">
        <f>Table1[[#This Row],[Female Ballots]]/Table1[[#This Row],[Female Population]]</f>
        <v>0.32493919309456543</v>
      </c>
      <c r="W3084" s="24">
        <f>Table1[[#This Row],[Male Ballots]]/Table1[[#This Row],[Male Population]]</f>
        <v>0.26092544625289432</v>
      </c>
      <c r="X3084" s="24">
        <f>Table1[[#This Row],[Total Ballots]]/Table1[[#This Row],[Total Population]]</f>
        <v>0.29613215934960158</v>
      </c>
      <c r="Y3084" s="87">
        <f>Table1[[#This Row],[Female Ballots]]/Table1[[#This Row],[Female Voters]]</f>
        <v>0.6328571428571429</v>
      </c>
      <c r="Z3084" s="88">
        <f>Table1[[#This Row],[Male Ballots]]/Table1[[#This Row],[Male Voters]]</f>
        <v>0.60413354531001595</v>
      </c>
      <c r="AA3084" s="87">
        <f>Table1[[#This Row],[Total Ballots]]/Table1[[#This Row],[Total Voters]]</f>
        <v>0.61989606533036379</v>
      </c>
    </row>
    <row r="3085" spans="1:27" s="12" customFormat="1" x14ac:dyDescent="0.35">
      <c r="A3085" s="85" t="s">
        <v>59</v>
      </c>
      <c r="B3085" s="96">
        <v>2020</v>
      </c>
      <c r="C3085" s="96" t="s">
        <v>82</v>
      </c>
      <c r="D3085" s="96"/>
      <c r="E3085" s="98"/>
      <c r="F3085" s="90"/>
      <c r="G3085" s="91" t="s">
        <v>64</v>
      </c>
      <c r="H3085" s="132">
        <v>1254.3054999999999</v>
      </c>
      <c r="I3085" s="132">
        <v>1250.3045000000002</v>
      </c>
      <c r="J3085" s="133">
        <v>2504.6099999999997</v>
      </c>
      <c r="K3085" s="86">
        <v>632</v>
      </c>
      <c r="L3085" s="86">
        <v>555</v>
      </c>
      <c r="M3085" s="86">
        <v>14</v>
      </c>
      <c r="N3085" s="86">
        <v>1201</v>
      </c>
      <c r="O3085" s="86">
        <v>447</v>
      </c>
      <c r="P3085" s="86">
        <v>414</v>
      </c>
      <c r="Q3085" s="86">
        <v>12</v>
      </c>
      <c r="R3085" s="100">
        <v>873</v>
      </c>
      <c r="S3085" s="24">
        <f>Table1[[#This Row],[Female Voters]]/Table1[[#This Row],[Female Population]]</f>
        <v>0.50386448915355952</v>
      </c>
      <c r="T3085" s="24">
        <f>Table1[[#This Row],[Male Voters]]/Table1[[#This Row],[Male Population]]</f>
        <v>0.44389186794096952</v>
      </c>
      <c r="U3085" s="24">
        <f>Table1[[#This Row],[Total Voters]]/Table1[[#This Row],[Total Population]]</f>
        <v>0.47951577291474529</v>
      </c>
      <c r="V3085" s="24">
        <f>Table1[[#This Row],[Female Ballots]]/Table1[[#This Row],[Female Population]]</f>
        <v>0.35637251052474855</v>
      </c>
      <c r="W3085" s="24">
        <f>Table1[[#This Row],[Male Ballots]]/Table1[[#This Row],[Male Population]]</f>
        <v>0.33111933932893944</v>
      </c>
      <c r="X3085" s="24">
        <f>Table1[[#This Row],[Total Ballots]]/Table1[[#This Row],[Total Population]]</f>
        <v>0.34855726041180068</v>
      </c>
      <c r="Y3085" s="87">
        <f>Table1[[#This Row],[Female Ballots]]/Table1[[#This Row],[Female Voters]]</f>
        <v>0.70727848101265822</v>
      </c>
      <c r="Z3085" s="88">
        <f>Table1[[#This Row],[Male Ballots]]/Table1[[#This Row],[Male Voters]]</f>
        <v>0.74594594594594599</v>
      </c>
      <c r="AA3085" s="87">
        <f>Table1[[#This Row],[Total Ballots]]/Table1[[#This Row],[Total Voters]]</f>
        <v>0.72689425478767689</v>
      </c>
    </row>
    <row r="3086" spans="1:27" s="12" customFormat="1" x14ac:dyDescent="0.35">
      <c r="A3086" s="85" t="s">
        <v>59</v>
      </c>
      <c r="B3086" s="96">
        <v>2020</v>
      </c>
      <c r="C3086" s="96" t="s">
        <v>82</v>
      </c>
      <c r="D3086" s="96"/>
      <c r="E3086" s="98"/>
      <c r="F3086" s="90"/>
      <c r="G3086" s="91" t="s">
        <v>65</v>
      </c>
      <c r="H3086" s="132">
        <v>1041.2535</v>
      </c>
      <c r="I3086" s="132">
        <v>1018.2479</v>
      </c>
      <c r="J3086" s="133">
        <v>2059.5010000000002</v>
      </c>
      <c r="K3086" s="86">
        <v>534</v>
      </c>
      <c r="L3086" s="86">
        <v>491</v>
      </c>
      <c r="M3086" s="86">
        <v>6</v>
      </c>
      <c r="N3086" s="86">
        <v>1031</v>
      </c>
      <c r="O3086" s="86">
        <v>426</v>
      </c>
      <c r="P3086" s="86">
        <v>385</v>
      </c>
      <c r="Q3086" s="86">
        <v>6</v>
      </c>
      <c r="R3086" s="100">
        <v>817</v>
      </c>
      <c r="S3086" s="24">
        <f>Table1[[#This Row],[Female Voters]]/Table1[[#This Row],[Female Population]]</f>
        <v>0.51284341421181301</v>
      </c>
      <c r="T3086" s="24">
        <f>Table1[[#This Row],[Male Voters]]/Table1[[#This Row],[Male Population]]</f>
        <v>0.48220084716108919</v>
      </c>
      <c r="U3086" s="24">
        <f>Table1[[#This Row],[Total Voters]]/Table1[[#This Row],[Total Population]]</f>
        <v>0.50060670036091259</v>
      </c>
      <c r="V3086" s="24">
        <f>Table1[[#This Row],[Female Ballots]]/Table1[[#This Row],[Female Population]]</f>
        <v>0.409122274258862</v>
      </c>
      <c r="W3086" s="24">
        <f>Table1[[#This Row],[Male Ballots]]/Table1[[#This Row],[Male Population]]</f>
        <v>0.37810046060492736</v>
      </c>
      <c r="X3086" s="24">
        <f>Table1[[#This Row],[Total Ballots]]/Table1[[#This Row],[Total Population]]</f>
        <v>0.39669803510656221</v>
      </c>
      <c r="Y3086" s="87">
        <f>Table1[[#This Row],[Female Ballots]]/Table1[[#This Row],[Female Voters]]</f>
        <v>0.797752808988764</v>
      </c>
      <c r="Z3086" s="88">
        <f>Table1[[#This Row],[Male Ballots]]/Table1[[#This Row],[Male Voters]]</f>
        <v>0.78411405295315684</v>
      </c>
      <c r="AA3086" s="87">
        <f>Table1[[#This Row],[Total Ballots]]/Table1[[#This Row],[Total Voters]]</f>
        <v>0.79243452958292915</v>
      </c>
    </row>
    <row r="3087" spans="1:27" s="12" customFormat="1" x14ac:dyDescent="0.35">
      <c r="A3087" s="85" t="s">
        <v>59</v>
      </c>
      <c r="B3087" s="96">
        <v>2020</v>
      </c>
      <c r="C3087" s="96" t="s">
        <v>82</v>
      </c>
      <c r="D3087" s="96"/>
      <c r="E3087" s="98"/>
      <c r="F3087" s="90"/>
      <c r="G3087" s="91" t="s">
        <v>66</v>
      </c>
      <c r="H3087" s="132">
        <v>957.23310000000004</v>
      </c>
      <c r="I3087" s="132">
        <v>942.22950000000003</v>
      </c>
      <c r="J3087" s="133">
        <v>1899.4625999999998</v>
      </c>
      <c r="K3087" s="86">
        <v>630</v>
      </c>
      <c r="L3087" s="86">
        <v>612</v>
      </c>
      <c r="M3087" s="86">
        <v>13</v>
      </c>
      <c r="N3087" s="86">
        <v>1255</v>
      </c>
      <c r="O3087" s="86">
        <v>544</v>
      </c>
      <c r="P3087" s="86">
        <v>509</v>
      </c>
      <c r="Q3087" s="86">
        <v>12</v>
      </c>
      <c r="R3087" s="100">
        <v>1065</v>
      </c>
      <c r="S3087" s="24">
        <f>Table1[[#This Row],[Female Voters]]/Table1[[#This Row],[Female Population]]</f>
        <v>0.65814690277634569</v>
      </c>
      <c r="T3087" s="24">
        <f>Table1[[#This Row],[Male Voters]]/Table1[[#This Row],[Male Population]]</f>
        <v>0.64952328493217415</v>
      </c>
      <c r="U3087" s="24">
        <f>Table1[[#This Row],[Total Voters]]/Table1[[#This Row],[Total Population]]</f>
        <v>0.66071319330004186</v>
      </c>
      <c r="V3087" s="24">
        <f>Table1[[#This Row],[Female Ballots]]/Table1[[#This Row],[Female Population]]</f>
        <v>0.56830462715925723</v>
      </c>
      <c r="W3087" s="24">
        <f>Table1[[#This Row],[Male Ballots]]/Table1[[#This Row],[Male Population]]</f>
        <v>0.54020809155306637</v>
      </c>
      <c r="X3087" s="24">
        <f>Table1[[#This Row],[Total Ballots]]/Table1[[#This Row],[Total Population]]</f>
        <v>0.56068490108728652</v>
      </c>
      <c r="Y3087" s="87">
        <f>Table1[[#This Row],[Female Ballots]]/Table1[[#This Row],[Female Voters]]</f>
        <v>0.86349206349206353</v>
      </c>
      <c r="Z3087" s="88">
        <f>Table1[[#This Row],[Male Ballots]]/Table1[[#This Row],[Male Voters]]</f>
        <v>0.8316993464052288</v>
      </c>
      <c r="AA3087" s="87">
        <f>Table1[[#This Row],[Total Ballots]]/Table1[[#This Row],[Total Voters]]</f>
        <v>0.84860557768924305</v>
      </c>
    </row>
    <row r="3088" spans="1:27" s="12" customFormat="1" x14ac:dyDescent="0.35">
      <c r="A3088" s="85" t="s">
        <v>59</v>
      </c>
      <c r="B3088" s="96">
        <v>2020</v>
      </c>
      <c r="C3088" s="96" t="s">
        <v>82</v>
      </c>
      <c r="D3088" s="96"/>
      <c r="E3088" s="98"/>
      <c r="F3088" s="90"/>
      <c r="G3088" s="91" t="s">
        <v>67</v>
      </c>
      <c r="H3088" s="132">
        <v>1201.2927</v>
      </c>
      <c r="I3088" s="132">
        <v>1159.2822800000001</v>
      </c>
      <c r="J3088" s="133">
        <v>2360.5747999999999</v>
      </c>
      <c r="K3088" s="86">
        <v>961</v>
      </c>
      <c r="L3088" s="86">
        <v>890</v>
      </c>
      <c r="M3088" s="86">
        <v>5</v>
      </c>
      <c r="N3088" s="86">
        <v>1856</v>
      </c>
      <c r="O3088" s="86">
        <v>839</v>
      </c>
      <c r="P3088" s="86">
        <v>782</v>
      </c>
      <c r="Q3088" s="86">
        <v>5</v>
      </c>
      <c r="R3088" s="86">
        <v>1626</v>
      </c>
      <c r="S3088" s="24">
        <f>Table1[[#This Row],[Female Voters]]/Table1[[#This Row],[Female Population]]</f>
        <v>0.79997156396605096</v>
      </c>
      <c r="T3088" s="24">
        <f>Table1[[#This Row],[Male Voters]]/Table1[[#This Row],[Male Population]]</f>
        <v>0.76771638396819097</v>
      </c>
      <c r="U3088" s="24">
        <f>Table1[[#This Row],[Total Voters]]/Table1[[#This Row],[Total Population]]</f>
        <v>0.78624917964895669</v>
      </c>
      <c r="V3088" s="24">
        <f>Table1[[#This Row],[Female Ballots]]/Table1[[#This Row],[Female Population]]</f>
        <v>0.69841429986214021</v>
      </c>
      <c r="W3088" s="24">
        <f>Table1[[#This Row],[Male Ballots]]/Table1[[#This Row],[Male Population]]</f>
        <v>0.67455529467766895</v>
      </c>
      <c r="X3088" s="24">
        <f>Table1[[#This Row],[Total Ballots]]/Table1[[#This Row],[Total Population]]</f>
        <v>0.68881528346401055</v>
      </c>
      <c r="Y3088" s="87">
        <f>Table1[[#This Row],[Female Ballots]]/Table1[[#This Row],[Female Voters]]</f>
        <v>0.87304890738813734</v>
      </c>
      <c r="Z3088" s="88">
        <f>Table1[[#This Row],[Male Ballots]]/Table1[[#This Row],[Male Voters]]</f>
        <v>0.87865168539325844</v>
      </c>
      <c r="AA3088" s="87">
        <f>Table1[[#This Row],[Total Ballots]]/Table1[[#This Row],[Total Voters]]</f>
        <v>0.87607758620689657</v>
      </c>
    </row>
    <row r="3089" spans="1:27" s="12" customFormat="1" x14ac:dyDescent="0.35">
      <c r="A3089" s="85" t="s">
        <v>37</v>
      </c>
      <c r="B3089" s="96">
        <v>2020</v>
      </c>
      <c r="C3089" s="96" t="s">
        <v>82</v>
      </c>
      <c r="D3089" s="17" t="s">
        <v>87</v>
      </c>
      <c r="E3089" s="98"/>
      <c r="F3089" s="90"/>
      <c r="G3089" s="91" t="s">
        <v>79</v>
      </c>
      <c r="H3089" s="132">
        <v>9169.2343000000001</v>
      </c>
      <c r="I3089" s="132">
        <v>8534.1489999999994</v>
      </c>
      <c r="J3089" s="133">
        <v>17703.3842</v>
      </c>
      <c r="K3089" s="86">
        <v>7697</v>
      </c>
      <c r="L3089" s="86">
        <v>6962</v>
      </c>
      <c r="M3089" s="86">
        <v>175</v>
      </c>
      <c r="N3089" s="86">
        <v>14834</v>
      </c>
      <c r="O3089" s="86">
        <v>6291</v>
      </c>
      <c r="P3089" s="86">
        <v>5595</v>
      </c>
      <c r="Q3089" s="86">
        <v>141</v>
      </c>
      <c r="R3089" s="100">
        <v>12027</v>
      </c>
      <c r="S3089" s="24">
        <f>Table1[[#This Row],[Female Voters]]/Table1[[#This Row],[Female Population]]</f>
        <v>0.83943759622327463</v>
      </c>
      <c r="T3089" s="24">
        <f>Table1[[#This Row],[Male Voters]]/Table1[[#This Row],[Male Population]]</f>
        <v>0.81578139777029912</v>
      </c>
      <c r="U3089" s="24">
        <f>Table1[[#This Row],[Total Voters]]/Table1[[#This Row],[Total Population]]</f>
        <v>0.83791888784744328</v>
      </c>
      <c r="V3089" s="24">
        <f>Table1[[#This Row],[Female Ballots]]/Table1[[#This Row],[Female Population]]</f>
        <v>0.68609872909453296</v>
      </c>
      <c r="W3089" s="24">
        <f>Table1[[#This Row],[Male Ballots]]/Table1[[#This Row],[Male Population]]</f>
        <v>0.65560139622591551</v>
      </c>
      <c r="X3089" s="24">
        <f>Table1[[#This Row],[Total Ballots]]/Table1[[#This Row],[Total Population]]</f>
        <v>0.67936163301477692</v>
      </c>
      <c r="Y3089" s="87">
        <f>Table1[[#This Row],[Female Ballots]]/Table1[[#This Row],[Female Voters]]</f>
        <v>0.81733142782902435</v>
      </c>
      <c r="Z3089" s="88">
        <f>Table1[[#This Row],[Male Ballots]]/Table1[[#This Row],[Male Voters]]</f>
        <v>0.80364837690318869</v>
      </c>
      <c r="AA3089" s="87">
        <f>Table1[[#This Row],[Total Ballots]]/Table1[[#This Row],[Total Voters]]</f>
        <v>0.81077254954833489</v>
      </c>
    </row>
    <row r="3090" spans="1:27" s="12" customFormat="1" x14ac:dyDescent="0.35">
      <c r="A3090" s="85" t="s">
        <v>37</v>
      </c>
      <c r="B3090" s="96">
        <v>2020</v>
      </c>
      <c r="C3090" s="96" t="s">
        <v>82</v>
      </c>
      <c r="D3090" s="17" t="s">
        <v>87</v>
      </c>
      <c r="E3090" s="98"/>
      <c r="F3090" s="90"/>
      <c r="G3090" s="91" t="s">
        <v>62</v>
      </c>
      <c r="H3090" s="132">
        <v>822.11060000000009</v>
      </c>
      <c r="I3090" s="132">
        <v>816.10990000000004</v>
      </c>
      <c r="J3090" s="133">
        <v>1638.2206000000001</v>
      </c>
      <c r="K3090" s="86">
        <v>547</v>
      </c>
      <c r="L3090" s="86">
        <v>573</v>
      </c>
      <c r="M3090" s="86">
        <v>22</v>
      </c>
      <c r="N3090" s="86">
        <v>1142</v>
      </c>
      <c r="O3090" s="86">
        <v>351</v>
      </c>
      <c r="P3090" s="86">
        <v>335</v>
      </c>
      <c r="Q3090" s="86">
        <v>14</v>
      </c>
      <c r="R3090" s="100">
        <v>700</v>
      </c>
      <c r="S3090" s="24">
        <f>Table1[[#This Row],[Female Voters]]/Table1[[#This Row],[Female Population]]</f>
        <v>0.66536059746705611</v>
      </c>
      <c r="T3090" s="24">
        <f>Table1[[#This Row],[Male Voters]]/Table1[[#This Row],[Male Population]]</f>
        <v>0.70211132103654172</v>
      </c>
      <c r="U3090" s="24">
        <f>Table1[[#This Row],[Total Voters]]/Table1[[#This Row],[Total Population]]</f>
        <v>0.69709781454341369</v>
      </c>
      <c r="V3090" s="24">
        <f>Table1[[#This Row],[Female Ballots]]/Table1[[#This Row],[Female Population]]</f>
        <v>0.42694985321926265</v>
      </c>
      <c r="W3090" s="24">
        <f>Table1[[#This Row],[Male Ballots]]/Table1[[#This Row],[Male Population]]</f>
        <v>0.41048393114701831</v>
      </c>
      <c r="X3090" s="24">
        <f>Table1[[#This Row],[Total Ballots]]/Table1[[#This Row],[Total Population]]</f>
        <v>0.42729288106864238</v>
      </c>
      <c r="Y3090" s="87">
        <f>Table1[[#This Row],[Female Ballots]]/Table1[[#This Row],[Female Voters]]</f>
        <v>0.64168190127970748</v>
      </c>
      <c r="Z3090" s="88">
        <f>Table1[[#This Row],[Male Ballots]]/Table1[[#This Row],[Male Voters]]</f>
        <v>0.58464223385689351</v>
      </c>
      <c r="AA3090" s="87">
        <f>Table1[[#This Row],[Total Ballots]]/Table1[[#This Row],[Total Voters]]</f>
        <v>0.61295971978984243</v>
      </c>
    </row>
    <row r="3091" spans="1:27" s="12" customFormat="1" x14ac:dyDescent="0.35">
      <c r="A3091" s="85" t="s">
        <v>37</v>
      </c>
      <c r="B3091" s="96">
        <v>2020</v>
      </c>
      <c r="C3091" s="96" t="s">
        <v>82</v>
      </c>
      <c r="D3091" s="17" t="s">
        <v>87</v>
      </c>
      <c r="E3091" s="98"/>
      <c r="F3091" s="90"/>
      <c r="G3091" s="91" t="s">
        <v>63</v>
      </c>
      <c r="H3091" s="132">
        <v>1197.1612</v>
      </c>
      <c r="I3091" s="132">
        <v>1206.1623</v>
      </c>
      <c r="J3091" s="133">
        <v>2403.3240000000001</v>
      </c>
      <c r="K3091" s="86">
        <v>941</v>
      </c>
      <c r="L3091" s="86">
        <v>865</v>
      </c>
      <c r="M3091" s="86">
        <v>36</v>
      </c>
      <c r="N3091" s="86">
        <v>1842</v>
      </c>
      <c r="O3091" s="86">
        <v>596</v>
      </c>
      <c r="P3091" s="86">
        <v>517</v>
      </c>
      <c r="Q3091" s="86">
        <v>30</v>
      </c>
      <c r="R3091" s="100">
        <v>1143</v>
      </c>
      <c r="S3091" s="24">
        <f>Table1[[#This Row],[Female Voters]]/Table1[[#This Row],[Female Population]]</f>
        <v>0.78602614251113379</v>
      </c>
      <c r="T3091" s="24">
        <f>Table1[[#This Row],[Male Voters]]/Table1[[#This Row],[Male Population]]</f>
        <v>0.71715058578766722</v>
      </c>
      <c r="U3091" s="24">
        <f>Table1[[#This Row],[Total Voters]]/Table1[[#This Row],[Total Population]]</f>
        <v>0.76643848270145842</v>
      </c>
      <c r="V3091" s="24">
        <f>Table1[[#This Row],[Female Ballots]]/Table1[[#This Row],[Female Population]]</f>
        <v>0.49784440057028245</v>
      </c>
      <c r="W3091" s="24">
        <f>Table1[[#This Row],[Male Ballots]]/Table1[[#This Row],[Male Population]]</f>
        <v>0.42863219982916068</v>
      </c>
      <c r="X3091" s="24">
        <f>Table1[[#This Row],[Total Ballots]]/Table1[[#This Row],[Total Population]]</f>
        <v>0.47559130604113303</v>
      </c>
      <c r="Y3091" s="87">
        <f>Table1[[#This Row],[Female Ballots]]/Table1[[#This Row],[Female Voters]]</f>
        <v>0.63336875664187031</v>
      </c>
      <c r="Z3091" s="88">
        <f>Table1[[#This Row],[Male Ballots]]/Table1[[#This Row],[Male Voters]]</f>
        <v>0.59768786127167628</v>
      </c>
      <c r="AA3091" s="87">
        <f>Table1[[#This Row],[Total Ballots]]/Table1[[#This Row],[Total Voters]]</f>
        <v>0.62052117263843654</v>
      </c>
    </row>
    <row r="3092" spans="1:27" s="12" customFormat="1" x14ac:dyDescent="0.35">
      <c r="A3092" s="85" t="s">
        <v>37</v>
      </c>
      <c r="B3092" s="96">
        <v>2020</v>
      </c>
      <c r="C3092" s="96" t="s">
        <v>82</v>
      </c>
      <c r="D3092" s="17" t="s">
        <v>87</v>
      </c>
      <c r="E3092" s="98"/>
      <c r="F3092" s="90"/>
      <c r="G3092" s="91" t="s">
        <v>64</v>
      </c>
      <c r="H3092" s="132">
        <v>1261.1698000000001</v>
      </c>
      <c r="I3092" s="132">
        <v>1182.1592000000001</v>
      </c>
      <c r="J3092" s="133">
        <v>2443.3289999999997</v>
      </c>
      <c r="K3092" s="86">
        <v>1047</v>
      </c>
      <c r="L3092" s="86">
        <v>917</v>
      </c>
      <c r="M3092" s="86">
        <v>36</v>
      </c>
      <c r="N3092" s="86">
        <v>2000</v>
      </c>
      <c r="O3092" s="86">
        <v>777</v>
      </c>
      <c r="P3092" s="86">
        <v>655</v>
      </c>
      <c r="Q3092" s="86">
        <v>24</v>
      </c>
      <c r="R3092" s="100">
        <v>1456</v>
      </c>
      <c r="S3092" s="24">
        <f>Table1[[#This Row],[Female Voters]]/Table1[[#This Row],[Female Population]]</f>
        <v>0.8301816297852993</v>
      </c>
      <c r="T3092" s="24">
        <f>Table1[[#This Row],[Male Voters]]/Table1[[#This Row],[Male Population]]</f>
        <v>0.7756992459222074</v>
      </c>
      <c r="U3092" s="24">
        <f>Table1[[#This Row],[Total Voters]]/Table1[[#This Row],[Total Population]]</f>
        <v>0.81855533986622364</v>
      </c>
      <c r="V3092" s="24">
        <f>Table1[[#This Row],[Female Ballots]]/Table1[[#This Row],[Female Population]]</f>
        <v>0.61609467654553729</v>
      </c>
      <c r="W3092" s="24">
        <f>Table1[[#This Row],[Male Ballots]]/Table1[[#This Row],[Male Population]]</f>
        <v>0.55407088994443388</v>
      </c>
      <c r="X3092" s="24">
        <f>Table1[[#This Row],[Total Ballots]]/Table1[[#This Row],[Total Population]]</f>
        <v>0.59590828742261082</v>
      </c>
      <c r="Y3092" s="87">
        <f>Table1[[#This Row],[Female Ballots]]/Table1[[#This Row],[Female Voters]]</f>
        <v>0.74212034383954151</v>
      </c>
      <c r="Z3092" s="88">
        <f>Table1[[#This Row],[Male Ballots]]/Table1[[#This Row],[Male Voters]]</f>
        <v>0.7142857142857143</v>
      </c>
      <c r="AA3092" s="87">
        <f>Table1[[#This Row],[Total Ballots]]/Table1[[#This Row],[Total Voters]]</f>
        <v>0.72799999999999998</v>
      </c>
    </row>
    <row r="3093" spans="1:27" s="12" customFormat="1" x14ac:dyDescent="0.35">
      <c r="A3093" s="85" t="s">
        <v>37</v>
      </c>
      <c r="B3093" s="96">
        <v>2020</v>
      </c>
      <c r="C3093" s="96" t="s">
        <v>82</v>
      </c>
      <c r="D3093" s="17" t="s">
        <v>87</v>
      </c>
      <c r="E3093" s="98"/>
      <c r="F3093" s="90"/>
      <c r="G3093" s="91" t="s">
        <v>65</v>
      </c>
      <c r="H3093" s="132">
        <v>1258.1694</v>
      </c>
      <c r="I3093" s="132">
        <v>1200.1615999999999</v>
      </c>
      <c r="J3093" s="133">
        <v>2458.3310000000001</v>
      </c>
      <c r="K3093" s="86">
        <v>1069</v>
      </c>
      <c r="L3093" s="86">
        <v>987</v>
      </c>
      <c r="M3093" s="86">
        <v>27</v>
      </c>
      <c r="N3093" s="86">
        <v>2083</v>
      </c>
      <c r="O3093" s="86">
        <v>860</v>
      </c>
      <c r="P3093" s="86">
        <v>797</v>
      </c>
      <c r="Q3093" s="86">
        <v>23</v>
      </c>
      <c r="R3093" s="100">
        <v>1680</v>
      </c>
      <c r="S3093" s="24">
        <f>Table1[[#This Row],[Female Voters]]/Table1[[#This Row],[Female Population]]</f>
        <v>0.84964711429160489</v>
      </c>
      <c r="T3093" s="24">
        <f>Table1[[#This Row],[Male Voters]]/Table1[[#This Row],[Male Population]]</f>
        <v>0.82238925158078724</v>
      </c>
      <c r="U3093" s="24">
        <f>Table1[[#This Row],[Total Voters]]/Table1[[#This Row],[Total Population]]</f>
        <v>0.8473228381369311</v>
      </c>
      <c r="V3093" s="24">
        <f>Table1[[#This Row],[Female Ballots]]/Table1[[#This Row],[Female Population]]</f>
        <v>0.68353275798950441</v>
      </c>
      <c r="W3093" s="24">
        <f>Table1[[#This Row],[Male Ballots]]/Table1[[#This Row],[Male Population]]</f>
        <v>0.6640772375986701</v>
      </c>
      <c r="X3093" s="24">
        <f>Table1[[#This Row],[Total Ballots]]/Table1[[#This Row],[Total Population]]</f>
        <v>0.68339047915028528</v>
      </c>
      <c r="Y3093" s="87">
        <f>Table1[[#This Row],[Female Ballots]]/Table1[[#This Row],[Female Voters]]</f>
        <v>0.80449017773620202</v>
      </c>
      <c r="Z3093" s="88">
        <f>Table1[[#This Row],[Male Ballots]]/Table1[[#This Row],[Male Voters]]</f>
        <v>0.80749746707193515</v>
      </c>
      <c r="AA3093" s="87">
        <f>Table1[[#This Row],[Total Ballots]]/Table1[[#This Row],[Total Voters]]</f>
        <v>0.80652904464714359</v>
      </c>
    </row>
    <row r="3094" spans="1:27" s="12" customFormat="1" x14ac:dyDescent="0.35">
      <c r="A3094" s="85" t="s">
        <v>37</v>
      </c>
      <c r="B3094" s="96">
        <v>2020</v>
      </c>
      <c r="C3094" s="96" t="s">
        <v>82</v>
      </c>
      <c r="D3094" s="17" t="s">
        <v>87</v>
      </c>
      <c r="E3094" s="98"/>
      <c r="F3094" s="90"/>
      <c r="G3094" s="91" t="s">
        <v>66</v>
      </c>
      <c r="H3094" s="132">
        <v>1815.2443000000001</v>
      </c>
      <c r="I3094" s="132">
        <v>1572.2116999999998</v>
      </c>
      <c r="J3094" s="133">
        <v>3387.4560000000001</v>
      </c>
      <c r="K3094" s="86">
        <v>1527</v>
      </c>
      <c r="L3094" s="86">
        <v>1282</v>
      </c>
      <c r="M3094" s="86">
        <v>24</v>
      </c>
      <c r="N3094" s="86">
        <v>2833</v>
      </c>
      <c r="O3094" s="86">
        <v>1365</v>
      </c>
      <c r="P3094" s="86">
        <v>1138</v>
      </c>
      <c r="Q3094" s="86">
        <v>22</v>
      </c>
      <c r="R3094" s="100">
        <v>2525</v>
      </c>
      <c r="S3094" s="24">
        <f>Table1[[#This Row],[Female Voters]]/Table1[[#This Row],[Female Population]]</f>
        <v>0.84120908684302165</v>
      </c>
      <c r="T3094" s="24">
        <f>Table1[[#This Row],[Male Voters]]/Table1[[#This Row],[Male Population]]</f>
        <v>0.81541181763244741</v>
      </c>
      <c r="U3094" s="24">
        <f>Table1[[#This Row],[Total Voters]]/Table1[[#This Row],[Total Population]]</f>
        <v>0.83632082601220503</v>
      </c>
      <c r="V3094" s="24">
        <f>Table1[[#This Row],[Female Ballots]]/Table1[[#This Row],[Female Population]]</f>
        <v>0.75196490081252421</v>
      </c>
      <c r="W3094" s="24">
        <f>Table1[[#This Row],[Male Ballots]]/Table1[[#This Row],[Male Population]]</f>
        <v>0.72382109864721156</v>
      </c>
      <c r="X3094" s="24">
        <f>Table1[[#This Row],[Total Ballots]]/Table1[[#This Row],[Total Population]]</f>
        <v>0.74539713578567512</v>
      </c>
      <c r="Y3094" s="87">
        <f>Table1[[#This Row],[Female Ballots]]/Table1[[#This Row],[Female Voters]]</f>
        <v>0.89390962671905694</v>
      </c>
      <c r="Z3094" s="88">
        <f>Table1[[#This Row],[Male Ballots]]/Table1[[#This Row],[Male Voters]]</f>
        <v>0.88767550702028086</v>
      </c>
      <c r="AA3094" s="87">
        <f>Table1[[#This Row],[Total Ballots]]/Table1[[#This Row],[Total Voters]]</f>
        <v>0.89128132721496645</v>
      </c>
    </row>
    <row r="3095" spans="1:27" s="12" customFormat="1" x14ac:dyDescent="0.35">
      <c r="A3095" s="85" t="s">
        <v>37</v>
      </c>
      <c r="B3095" s="96">
        <v>2020</v>
      </c>
      <c r="C3095" s="96" t="s">
        <v>82</v>
      </c>
      <c r="D3095" s="17" t="s">
        <v>87</v>
      </c>
      <c r="E3095" s="98"/>
      <c r="F3095" s="90"/>
      <c r="G3095" s="91" t="s">
        <v>67</v>
      </c>
      <c r="H3095" s="132">
        <v>2815.3790000000004</v>
      </c>
      <c r="I3095" s="132">
        <v>2557.3442999999997</v>
      </c>
      <c r="J3095" s="133">
        <v>5372.7236000000003</v>
      </c>
      <c r="K3095" s="86">
        <v>2566</v>
      </c>
      <c r="L3095" s="86">
        <v>2338</v>
      </c>
      <c r="M3095" s="86">
        <v>30</v>
      </c>
      <c r="N3095" s="86">
        <v>4934</v>
      </c>
      <c r="O3095" s="86">
        <v>2342</v>
      </c>
      <c r="P3095" s="86">
        <v>2153</v>
      </c>
      <c r="Q3095" s="86">
        <v>28</v>
      </c>
      <c r="R3095" s="86">
        <v>4523</v>
      </c>
      <c r="S3095" s="24">
        <f>Table1[[#This Row],[Female Voters]]/Table1[[#This Row],[Female Population]]</f>
        <v>0.91142258289203681</v>
      </c>
      <c r="T3095" s="24">
        <f>Table1[[#This Row],[Male Voters]]/Table1[[#This Row],[Male Population]]</f>
        <v>0.91422965613194918</v>
      </c>
      <c r="U3095" s="24">
        <f>Table1[[#This Row],[Total Voters]]/Table1[[#This Row],[Total Population]]</f>
        <v>0.91834242133728972</v>
      </c>
      <c r="V3095" s="24">
        <f>Table1[[#This Row],[Female Ballots]]/Table1[[#This Row],[Female Population]]</f>
        <v>0.83185958267075222</v>
      </c>
      <c r="W3095" s="24">
        <f>Table1[[#This Row],[Male Ballots]]/Table1[[#This Row],[Male Population]]</f>
        <v>0.84188898616427998</v>
      </c>
      <c r="X3095" s="24">
        <f>Table1[[#This Row],[Total Ballots]]/Table1[[#This Row],[Total Population]]</f>
        <v>0.84184490711563864</v>
      </c>
      <c r="Y3095" s="87">
        <f>Table1[[#This Row],[Female Ballots]]/Table1[[#This Row],[Female Voters]]</f>
        <v>0.91270459859703823</v>
      </c>
      <c r="Z3095" s="88">
        <f>Table1[[#This Row],[Male Ballots]]/Table1[[#This Row],[Male Voters]]</f>
        <v>0.92087254063301971</v>
      </c>
      <c r="AA3095" s="87">
        <f>Table1[[#This Row],[Total Ballots]]/Table1[[#This Row],[Total Voters]]</f>
        <v>0.91670044588569111</v>
      </c>
    </row>
    <row r="3096" spans="1:27" s="12" customFormat="1" x14ac:dyDescent="0.35">
      <c r="A3096" s="85" t="s">
        <v>48</v>
      </c>
      <c r="B3096" s="96">
        <v>2020</v>
      </c>
      <c r="C3096" s="96" t="s">
        <v>82</v>
      </c>
      <c r="D3096" s="17" t="s">
        <v>87</v>
      </c>
      <c r="E3096" s="98"/>
      <c r="F3096" s="90"/>
      <c r="G3096" s="91" t="s">
        <v>79</v>
      </c>
      <c r="H3096" s="132">
        <v>77655</v>
      </c>
      <c r="I3096" s="132">
        <v>75118</v>
      </c>
      <c r="J3096" s="133">
        <v>152773</v>
      </c>
      <c r="K3096" s="86">
        <v>63230</v>
      </c>
      <c r="L3096" s="86">
        <v>59281</v>
      </c>
      <c r="M3096" s="86">
        <v>3765</v>
      </c>
      <c r="N3096" s="86">
        <v>126276</v>
      </c>
      <c r="O3096" s="86">
        <v>52438</v>
      </c>
      <c r="P3096" s="86">
        <v>48180</v>
      </c>
      <c r="Q3096" s="86">
        <v>3064</v>
      </c>
      <c r="R3096" s="100">
        <v>103682</v>
      </c>
      <c r="S3096" s="24">
        <f>Table1[[#This Row],[Female Voters]]/Table1[[#This Row],[Female Population]]</f>
        <v>0.81424248277638267</v>
      </c>
      <c r="T3096" s="24">
        <f>Table1[[#This Row],[Male Voters]]/Table1[[#This Row],[Male Population]]</f>
        <v>0.78917170318698582</v>
      </c>
      <c r="U3096" s="24">
        <f>Table1[[#This Row],[Total Voters]]/Table1[[#This Row],[Total Population]]</f>
        <v>0.82655966695685756</v>
      </c>
      <c r="V3096" s="24">
        <f>Table1[[#This Row],[Female Ballots]]/Table1[[#This Row],[Female Population]]</f>
        <v>0.6752688172043011</v>
      </c>
      <c r="W3096" s="24">
        <f>Table1[[#This Row],[Male Ballots]]/Table1[[#This Row],[Male Population]]</f>
        <v>0.64139087835139386</v>
      </c>
      <c r="X3096" s="24">
        <f>Table1[[#This Row],[Total Ballots]]/Table1[[#This Row],[Total Population]]</f>
        <v>0.67866704195113015</v>
      </c>
      <c r="Y3096" s="87">
        <f>Table1[[#This Row],[Female Ballots]]/Table1[[#This Row],[Female Voters]]</f>
        <v>0.82932152459275665</v>
      </c>
      <c r="Z3096" s="88">
        <f>Table1[[#This Row],[Male Ballots]]/Table1[[#This Row],[Male Voters]]</f>
        <v>0.81273932625967849</v>
      </c>
      <c r="AA3096" s="87">
        <f>Table1[[#This Row],[Total Ballots]]/Table1[[#This Row],[Total Voters]]</f>
        <v>0.82107447179194781</v>
      </c>
    </row>
    <row r="3097" spans="1:27" s="12" customFormat="1" x14ac:dyDescent="0.35">
      <c r="A3097" s="85" t="s">
        <v>48</v>
      </c>
      <c r="B3097" s="96">
        <v>2020</v>
      </c>
      <c r="C3097" s="96" t="s">
        <v>82</v>
      </c>
      <c r="D3097" s="17" t="s">
        <v>87</v>
      </c>
      <c r="E3097" s="98"/>
      <c r="F3097" s="90"/>
      <c r="G3097" s="91" t="s">
        <v>62</v>
      </c>
      <c r="H3097" s="132">
        <v>8613</v>
      </c>
      <c r="I3097" s="132">
        <v>9076</v>
      </c>
      <c r="J3097" s="133">
        <v>17689</v>
      </c>
      <c r="K3097" s="86">
        <v>6324</v>
      </c>
      <c r="L3097" s="86">
        <v>6314</v>
      </c>
      <c r="M3097" s="86">
        <v>707</v>
      </c>
      <c r="N3097" s="86">
        <v>13345</v>
      </c>
      <c r="O3097" s="86">
        <v>4476</v>
      </c>
      <c r="P3097" s="86">
        <v>4038</v>
      </c>
      <c r="Q3097" s="86">
        <v>527</v>
      </c>
      <c r="R3097" s="100">
        <v>9041</v>
      </c>
      <c r="S3097" s="24">
        <f>Table1[[#This Row],[Female Voters]]/Table1[[#This Row],[Female Population]]</f>
        <v>0.73423894113549282</v>
      </c>
      <c r="T3097" s="24">
        <f>Table1[[#This Row],[Male Voters]]/Table1[[#This Row],[Male Population]]</f>
        <v>0.6956809167033936</v>
      </c>
      <c r="U3097" s="24">
        <f>Table1[[#This Row],[Total Voters]]/Table1[[#This Row],[Total Population]]</f>
        <v>0.75442365311775683</v>
      </c>
      <c r="V3097" s="24">
        <f>Table1[[#This Row],[Female Ballots]]/Table1[[#This Row],[Female Population]]</f>
        <v>0.51967955416231282</v>
      </c>
      <c r="W3097" s="24">
        <f>Table1[[#This Row],[Male Ballots]]/Table1[[#This Row],[Male Population]]</f>
        <v>0.44490965182899955</v>
      </c>
      <c r="X3097" s="24">
        <f>Table1[[#This Row],[Total Ballots]]/Table1[[#This Row],[Total Population]]</f>
        <v>0.51110859856407942</v>
      </c>
      <c r="Y3097" s="87">
        <f>Table1[[#This Row],[Female Ballots]]/Table1[[#This Row],[Female Voters]]</f>
        <v>0.70777988614800758</v>
      </c>
      <c r="Z3097" s="88">
        <f>Table1[[#This Row],[Male Ballots]]/Table1[[#This Row],[Male Voters]]</f>
        <v>0.63953120050681023</v>
      </c>
      <c r="AA3097" s="87">
        <f>Table1[[#This Row],[Total Ballots]]/Table1[[#This Row],[Total Voters]]</f>
        <v>0.67748220307231177</v>
      </c>
    </row>
    <row r="3098" spans="1:27" s="12" customFormat="1" x14ac:dyDescent="0.35">
      <c r="A3098" s="85" t="s">
        <v>48</v>
      </c>
      <c r="B3098" s="96">
        <v>2020</v>
      </c>
      <c r="C3098" s="96" t="s">
        <v>82</v>
      </c>
      <c r="D3098" s="17" t="s">
        <v>87</v>
      </c>
      <c r="E3098" s="98"/>
      <c r="F3098" s="90"/>
      <c r="G3098" s="91" t="s">
        <v>63</v>
      </c>
      <c r="H3098" s="132">
        <v>13763</v>
      </c>
      <c r="I3098" s="132">
        <v>13920</v>
      </c>
      <c r="J3098" s="133">
        <v>27683</v>
      </c>
      <c r="K3098" s="86">
        <v>10681</v>
      </c>
      <c r="L3098" s="86">
        <v>10071</v>
      </c>
      <c r="M3098" s="86">
        <v>842</v>
      </c>
      <c r="N3098" s="86">
        <v>21594</v>
      </c>
      <c r="O3098" s="86">
        <v>7639</v>
      </c>
      <c r="P3098" s="86">
        <v>6720</v>
      </c>
      <c r="Q3098" s="86">
        <v>663</v>
      </c>
      <c r="R3098" s="100">
        <v>15022</v>
      </c>
      <c r="S3098" s="24">
        <f>Table1[[#This Row],[Female Voters]]/Table1[[#This Row],[Female Population]]</f>
        <v>0.77606626462253869</v>
      </c>
      <c r="T3098" s="24">
        <f>Table1[[#This Row],[Male Voters]]/Table1[[#This Row],[Male Population]]</f>
        <v>0.7234913793103448</v>
      </c>
      <c r="U3098" s="24">
        <f>Table1[[#This Row],[Total Voters]]/Table1[[#This Row],[Total Population]]</f>
        <v>0.78004551529819743</v>
      </c>
      <c r="V3098" s="24">
        <f>Table1[[#This Row],[Female Ballots]]/Table1[[#This Row],[Female Population]]</f>
        <v>0.55503887233887961</v>
      </c>
      <c r="W3098" s="24">
        <f>Table1[[#This Row],[Male Ballots]]/Table1[[#This Row],[Male Population]]</f>
        <v>0.48275862068965519</v>
      </c>
      <c r="X3098" s="24">
        <f>Table1[[#This Row],[Total Ballots]]/Table1[[#This Row],[Total Population]]</f>
        <v>0.54264349962070579</v>
      </c>
      <c r="Y3098" s="87">
        <f>Table1[[#This Row],[Female Ballots]]/Table1[[#This Row],[Female Voters]]</f>
        <v>0.71519520644134449</v>
      </c>
      <c r="Z3098" s="88">
        <f>Table1[[#This Row],[Male Ballots]]/Table1[[#This Row],[Male Voters]]</f>
        <v>0.66726243669943397</v>
      </c>
      <c r="AA3098" s="87">
        <f>Table1[[#This Row],[Total Ballots]]/Table1[[#This Row],[Total Voters]]</f>
        <v>0.69565620079651758</v>
      </c>
    </row>
    <row r="3099" spans="1:27" s="12" customFormat="1" x14ac:dyDescent="0.35">
      <c r="A3099" s="85" t="s">
        <v>48</v>
      </c>
      <c r="B3099" s="96">
        <v>2020</v>
      </c>
      <c r="C3099" s="96" t="s">
        <v>82</v>
      </c>
      <c r="D3099" s="17" t="s">
        <v>87</v>
      </c>
      <c r="E3099" s="98"/>
      <c r="F3099" s="90"/>
      <c r="G3099" s="91" t="s">
        <v>64</v>
      </c>
      <c r="H3099" s="132">
        <v>13576</v>
      </c>
      <c r="I3099" s="132">
        <v>13517</v>
      </c>
      <c r="J3099" s="133">
        <v>27093</v>
      </c>
      <c r="K3099" s="86">
        <v>10620</v>
      </c>
      <c r="L3099" s="86">
        <v>10095</v>
      </c>
      <c r="M3099" s="86">
        <v>672</v>
      </c>
      <c r="N3099" s="86">
        <v>21387</v>
      </c>
      <c r="O3099" s="86">
        <v>8679</v>
      </c>
      <c r="P3099" s="86">
        <v>8162</v>
      </c>
      <c r="Q3099" s="86">
        <v>534</v>
      </c>
      <c r="R3099" s="100">
        <v>17375</v>
      </c>
      <c r="S3099" s="24">
        <f>Table1[[#This Row],[Female Voters]]/Table1[[#This Row],[Female Population]]</f>
        <v>0.78226281673541542</v>
      </c>
      <c r="T3099" s="24">
        <f>Table1[[#This Row],[Male Voters]]/Table1[[#This Row],[Male Population]]</f>
        <v>0.74683731597247915</v>
      </c>
      <c r="U3099" s="24">
        <f>Table1[[#This Row],[Total Voters]]/Table1[[#This Row],[Total Population]]</f>
        <v>0.78939209389879306</v>
      </c>
      <c r="V3099" s="24">
        <f>Table1[[#This Row],[Female Ballots]]/Table1[[#This Row],[Female Population]]</f>
        <v>0.63928992339422508</v>
      </c>
      <c r="W3099" s="24">
        <f>Table1[[#This Row],[Male Ballots]]/Table1[[#This Row],[Male Population]]</f>
        <v>0.60383221128948728</v>
      </c>
      <c r="X3099" s="24">
        <f>Table1[[#This Row],[Total Ballots]]/Table1[[#This Row],[Total Population]]</f>
        <v>0.64130956335584832</v>
      </c>
      <c r="Y3099" s="87">
        <f>Table1[[#This Row],[Female Ballots]]/Table1[[#This Row],[Female Voters]]</f>
        <v>0.81723163841807911</v>
      </c>
      <c r="Z3099" s="88">
        <f>Table1[[#This Row],[Male Ballots]]/Table1[[#This Row],[Male Voters]]</f>
        <v>0.80851906884596336</v>
      </c>
      <c r="AA3099" s="87">
        <f>Table1[[#This Row],[Total Ballots]]/Table1[[#This Row],[Total Voters]]</f>
        <v>0.81240940758404634</v>
      </c>
    </row>
    <row r="3100" spans="1:27" s="12" customFormat="1" x14ac:dyDescent="0.35">
      <c r="A3100" s="85" t="s">
        <v>48</v>
      </c>
      <c r="B3100" s="96">
        <v>2020</v>
      </c>
      <c r="C3100" s="96" t="s">
        <v>82</v>
      </c>
      <c r="D3100" s="17" t="s">
        <v>87</v>
      </c>
      <c r="E3100" s="98"/>
      <c r="F3100" s="90"/>
      <c r="G3100" s="91" t="s">
        <v>65</v>
      </c>
      <c r="H3100" s="132">
        <v>11635</v>
      </c>
      <c r="I3100" s="132">
        <v>11244</v>
      </c>
      <c r="J3100" s="133">
        <v>22879</v>
      </c>
      <c r="K3100" s="86">
        <v>9196</v>
      </c>
      <c r="L3100" s="86">
        <v>8667</v>
      </c>
      <c r="M3100" s="86">
        <v>468</v>
      </c>
      <c r="N3100" s="86">
        <v>18331</v>
      </c>
      <c r="O3100" s="86">
        <v>7899</v>
      </c>
      <c r="P3100" s="86">
        <v>7469</v>
      </c>
      <c r="Q3100" s="86">
        <v>406</v>
      </c>
      <c r="R3100" s="100">
        <v>15774</v>
      </c>
      <c r="S3100" s="24">
        <f>Table1[[#This Row],[Female Voters]]/Table1[[#This Row],[Female Population]]</f>
        <v>0.7903738719381177</v>
      </c>
      <c r="T3100" s="24">
        <f>Table1[[#This Row],[Male Voters]]/Table1[[#This Row],[Male Population]]</f>
        <v>0.77081109925293489</v>
      </c>
      <c r="U3100" s="24">
        <f>Table1[[#This Row],[Total Voters]]/Table1[[#This Row],[Total Population]]</f>
        <v>0.80121508807203112</v>
      </c>
      <c r="V3100" s="24">
        <f>Table1[[#This Row],[Female Ballots]]/Table1[[#This Row],[Female Population]]</f>
        <v>0.67889987107864203</v>
      </c>
      <c r="W3100" s="24">
        <f>Table1[[#This Row],[Male Ballots]]/Table1[[#This Row],[Male Population]]</f>
        <v>0.66426538598363571</v>
      </c>
      <c r="X3100" s="24">
        <f>Table1[[#This Row],[Total Ballots]]/Table1[[#This Row],[Total Population]]</f>
        <v>0.689453210367586</v>
      </c>
      <c r="Y3100" s="87">
        <f>Table1[[#This Row],[Female Ballots]]/Table1[[#This Row],[Female Voters]]</f>
        <v>0.85896041757285779</v>
      </c>
      <c r="Z3100" s="88">
        <f>Table1[[#This Row],[Male Ballots]]/Table1[[#This Row],[Male Voters]]</f>
        <v>0.86177454713280255</v>
      </c>
      <c r="AA3100" s="87">
        <f>Table1[[#This Row],[Total Ballots]]/Table1[[#This Row],[Total Voters]]</f>
        <v>0.86050951939337739</v>
      </c>
    </row>
    <row r="3101" spans="1:27" s="12" customFormat="1" x14ac:dyDescent="0.35">
      <c r="A3101" s="85" t="s">
        <v>48</v>
      </c>
      <c r="B3101" s="96">
        <v>2020</v>
      </c>
      <c r="C3101" s="96" t="s">
        <v>82</v>
      </c>
      <c r="D3101" s="17" t="s">
        <v>87</v>
      </c>
      <c r="E3101" s="98"/>
      <c r="F3101" s="90"/>
      <c r="G3101" s="91" t="s">
        <v>66</v>
      </c>
      <c r="H3101" s="132">
        <v>12697</v>
      </c>
      <c r="I3101" s="132">
        <v>12202</v>
      </c>
      <c r="J3101" s="133">
        <v>24899</v>
      </c>
      <c r="K3101" s="86">
        <v>10799</v>
      </c>
      <c r="L3101" s="86">
        <v>10137</v>
      </c>
      <c r="M3101" s="86">
        <v>536</v>
      </c>
      <c r="N3101" s="86">
        <v>21472</v>
      </c>
      <c r="O3101" s="86">
        <v>9739</v>
      </c>
      <c r="P3101" s="86">
        <v>9015</v>
      </c>
      <c r="Q3101" s="86">
        <v>463</v>
      </c>
      <c r="R3101" s="100">
        <v>19217</v>
      </c>
      <c r="S3101" s="24">
        <f>Table1[[#This Row],[Female Voters]]/Table1[[#This Row],[Female Population]]</f>
        <v>0.8505158698905253</v>
      </c>
      <c r="T3101" s="24">
        <f>Table1[[#This Row],[Male Voters]]/Table1[[#This Row],[Male Population]]</f>
        <v>0.83076544828716603</v>
      </c>
      <c r="U3101" s="24">
        <f>Table1[[#This Row],[Total Voters]]/Table1[[#This Row],[Total Population]]</f>
        <v>0.86236395035945224</v>
      </c>
      <c r="V3101" s="24">
        <f>Table1[[#This Row],[Female Ballots]]/Table1[[#This Row],[Female Population]]</f>
        <v>0.76703158226352686</v>
      </c>
      <c r="W3101" s="24">
        <f>Table1[[#This Row],[Male Ballots]]/Table1[[#This Row],[Male Population]]</f>
        <v>0.73881330929355848</v>
      </c>
      <c r="X3101" s="24">
        <f>Table1[[#This Row],[Total Ballots]]/Table1[[#This Row],[Total Population]]</f>
        <v>0.77179806417928432</v>
      </c>
      <c r="Y3101" s="87">
        <f>Table1[[#This Row],[Female Ballots]]/Table1[[#This Row],[Female Voters]]</f>
        <v>0.90184276321881651</v>
      </c>
      <c r="Z3101" s="88">
        <f>Table1[[#This Row],[Male Ballots]]/Table1[[#This Row],[Male Voters]]</f>
        <v>0.88931636578869488</v>
      </c>
      <c r="AA3101" s="87">
        <f>Table1[[#This Row],[Total Ballots]]/Table1[[#This Row],[Total Voters]]</f>
        <v>0.89497950819672134</v>
      </c>
    </row>
    <row r="3102" spans="1:27" s="12" customFormat="1" x14ac:dyDescent="0.35">
      <c r="A3102" s="85" t="s">
        <v>48</v>
      </c>
      <c r="B3102" s="96">
        <v>2020</v>
      </c>
      <c r="C3102" s="96" t="s">
        <v>82</v>
      </c>
      <c r="D3102" s="17" t="s">
        <v>87</v>
      </c>
      <c r="E3102" s="98"/>
      <c r="F3102" s="90"/>
      <c r="G3102" s="91" t="s">
        <v>67</v>
      </c>
      <c r="H3102" s="132">
        <v>17371</v>
      </c>
      <c r="I3102" s="132">
        <v>15159</v>
      </c>
      <c r="J3102" s="133">
        <v>32530</v>
      </c>
      <c r="K3102" s="86">
        <v>15610</v>
      </c>
      <c r="L3102" s="86">
        <v>13997</v>
      </c>
      <c r="M3102" s="86">
        <v>540</v>
      </c>
      <c r="N3102" s="86">
        <v>30147</v>
      </c>
      <c r="O3102" s="86">
        <v>14006</v>
      </c>
      <c r="P3102" s="86">
        <v>12776</v>
      </c>
      <c r="Q3102" s="86">
        <v>471</v>
      </c>
      <c r="R3102" s="86">
        <v>27253</v>
      </c>
      <c r="S3102" s="24">
        <f>Table1[[#This Row],[Female Voters]]/Table1[[#This Row],[Female Population]]</f>
        <v>0.89862414368775545</v>
      </c>
      <c r="T3102" s="24">
        <f>Table1[[#This Row],[Male Voters]]/Table1[[#This Row],[Male Population]]</f>
        <v>0.92334586714163203</v>
      </c>
      <c r="U3102" s="24">
        <f>Table1[[#This Row],[Total Voters]]/Table1[[#This Row],[Total Population]]</f>
        <v>0.92674454349830926</v>
      </c>
      <c r="V3102" s="24">
        <f>Table1[[#This Row],[Female Ballots]]/Table1[[#This Row],[Female Population]]</f>
        <v>0.80628633930113403</v>
      </c>
      <c r="W3102" s="24">
        <f>Table1[[#This Row],[Male Ballots]]/Table1[[#This Row],[Male Population]]</f>
        <v>0.84279965696945713</v>
      </c>
      <c r="X3102" s="24">
        <f>Table1[[#This Row],[Total Ballots]]/Table1[[#This Row],[Total Population]]</f>
        <v>0.83778051029818634</v>
      </c>
      <c r="Y3102" s="87">
        <f>Table1[[#This Row],[Female Ballots]]/Table1[[#This Row],[Female Voters]]</f>
        <v>0.89724535554131968</v>
      </c>
      <c r="Z3102" s="88">
        <f>Table1[[#This Row],[Male Ballots]]/Table1[[#This Row],[Male Voters]]</f>
        <v>0.91276702150460809</v>
      </c>
      <c r="AA3102" s="87">
        <f>Table1[[#This Row],[Total Ballots]]/Table1[[#This Row],[Total Voters]]</f>
        <v>0.9040037151292003</v>
      </c>
    </row>
    <row r="3103" spans="1:27" s="12" customFormat="1" x14ac:dyDescent="0.35">
      <c r="A3103" s="85" t="s">
        <v>44</v>
      </c>
      <c r="B3103" s="96">
        <v>2020</v>
      </c>
      <c r="C3103" s="96" t="s">
        <v>82</v>
      </c>
      <c r="D3103" s="96"/>
      <c r="E3103" s="98"/>
      <c r="F3103" s="90"/>
      <c r="G3103" s="91" t="s">
        <v>79</v>
      </c>
      <c r="H3103" s="132">
        <v>31076</v>
      </c>
      <c r="I3103" s="132">
        <v>30343.000100000001</v>
      </c>
      <c r="J3103" s="133">
        <v>61419.000200000002</v>
      </c>
      <c r="K3103" s="86">
        <v>25751</v>
      </c>
      <c r="L3103" s="86">
        <v>24161</v>
      </c>
      <c r="M3103" s="86">
        <v>711</v>
      </c>
      <c r="N3103" s="86">
        <v>50623</v>
      </c>
      <c r="O3103" s="86">
        <v>22450</v>
      </c>
      <c r="P3103" s="86">
        <v>20522</v>
      </c>
      <c r="Q3103" s="86">
        <v>659</v>
      </c>
      <c r="R3103" s="100">
        <v>43631</v>
      </c>
      <c r="S3103" s="24">
        <f>Table1[[#This Row],[Female Voters]]/Table1[[#This Row],[Female Population]]</f>
        <v>0.82864590037327845</v>
      </c>
      <c r="T3103" s="24">
        <f>Table1[[#This Row],[Male Voters]]/Table1[[#This Row],[Male Population]]</f>
        <v>0.79626272683563681</v>
      </c>
      <c r="U3103" s="24">
        <f>Table1[[#This Row],[Total Voters]]/Table1[[#This Row],[Total Population]]</f>
        <v>0.82422377171812056</v>
      </c>
      <c r="V3103" s="24">
        <f>Table1[[#This Row],[Female Ballots]]/Table1[[#This Row],[Female Population]]</f>
        <v>0.72242244819153045</v>
      </c>
      <c r="W3103" s="24">
        <f>Table1[[#This Row],[Male Ballots]]/Table1[[#This Row],[Male Population]]</f>
        <v>0.67633391333640736</v>
      </c>
      <c r="X3103" s="24">
        <f>Table1[[#This Row],[Total Ballots]]/Table1[[#This Row],[Total Population]]</f>
        <v>0.71038277825955232</v>
      </c>
      <c r="Y3103" s="87">
        <f>Table1[[#This Row],[Female Ballots]]/Table1[[#This Row],[Female Voters]]</f>
        <v>0.87181080346394313</v>
      </c>
      <c r="Z3103" s="88">
        <f>Table1[[#This Row],[Male Ballots]]/Table1[[#This Row],[Male Voters]]</f>
        <v>0.84938537312197337</v>
      </c>
      <c r="AA3103" s="87">
        <f>Table1[[#This Row],[Total Ballots]]/Table1[[#This Row],[Total Voters]]</f>
        <v>0.86188096319854612</v>
      </c>
    </row>
    <row r="3104" spans="1:27" s="12" customFormat="1" x14ac:dyDescent="0.35">
      <c r="A3104" s="85" t="s">
        <v>44</v>
      </c>
      <c r="B3104" s="96">
        <v>2020</v>
      </c>
      <c r="C3104" s="96" t="s">
        <v>82</v>
      </c>
      <c r="D3104" s="96"/>
      <c r="E3104" s="98"/>
      <c r="F3104" s="90"/>
      <c r="G3104" s="91" t="s">
        <v>62</v>
      </c>
      <c r="H3104" s="132">
        <v>3005</v>
      </c>
      <c r="I3104" s="132">
        <v>3298</v>
      </c>
      <c r="J3104" s="133">
        <v>6303.0002000000004</v>
      </c>
      <c r="K3104" s="86">
        <v>2423</v>
      </c>
      <c r="L3104" s="86">
        <v>2220</v>
      </c>
      <c r="M3104" s="86">
        <v>132</v>
      </c>
      <c r="N3104" s="86">
        <v>4775</v>
      </c>
      <c r="O3104" s="86">
        <v>1840</v>
      </c>
      <c r="P3104" s="86">
        <v>1505</v>
      </c>
      <c r="Q3104" s="86">
        <v>122</v>
      </c>
      <c r="R3104" s="100">
        <v>3467</v>
      </c>
      <c r="S3104" s="24">
        <f>Table1[[#This Row],[Female Voters]]/Table1[[#This Row],[Female Population]]</f>
        <v>0.80632279534109819</v>
      </c>
      <c r="T3104" s="24">
        <f>Table1[[#This Row],[Male Voters]]/Table1[[#This Row],[Male Population]]</f>
        <v>0.67313523347483328</v>
      </c>
      <c r="U3104" s="24">
        <f>Table1[[#This Row],[Total Voters]]/Table1[[#This Row],[Total Population]]</f>
        <v>0.75757573353718122</v>
      </c>
      <c r="V3104" s="24">
        <f>Table1[[#This Row],[Female Ballots]]/Table1[[#This Row],[Female Population]]</f>
        <v>0.61231281198003329</v>
      </c>
      <c r="W3104" s="24">
        <f>Table1[[#This Row],[Male Ballots]]/Table1[[#This Row],[Male Population]]</f>
        <v>0.45633717404487567</v>
      </c>
      <c r="X3104" s="24">
        <f>Table1[[#This Row],[Total Ballots]]/Table1[[#This Row],[Total Population]]</f>
        <v>0.55005551165935229</v>
      </c>
      <c r="Y3104" s="87">
        <f>Table1[[#This Row],[Female Ballots]]/Table1[[#This Row],[Female Voters]]</f>
        <v>0.75938918695831614</v>
      </c>
      <c r="Z3104" s="88">
        <f>Table1[[#This Row],[Male Ballots]]/Table1[[#This Row],[Male Voters]]</f>
        <v>0.67792792792792789</v>
      </c>
      <c r="AA3104" s="87">
        <f>Table1[[#This Row],[Total Ballots]]/Table1[[#This Row],[Total Voters]]</f>
        <v>0.72607329842931934</v>
      </c>
    </row>
    <row r="3105" spans="1:27" s="12" customFormat="1" x14ac:dyDescent="0.35">
      <c r="A3105" s="85" t="s">
        <v>44</v>
      </c>
      <c r="B3105" s="96">
        <v>2020</v>
      </c>
      <c r="C3105" s="96" t="s">
        <v>82</v>
      </c>
      <c r="D3105" s="96"/>
      <c r="E3105" s="98"/>
      <c r="F3105" s="90"/>
      <c r="G3105" s="91" t="s">
        <v>63</v>
      </c>
      <c r="H3105" s="132">
        <v>4546</v>
      </c>
      <c r="I3105" s="132">
        <v>4867</v>
      </c>
      <c r="J3105" s="133">
        <v>9413</v>
      </c>
      <c r="K3105" s="86">
        <v>3759</v>
      </c>
      <c r="L3105" s="86">
        <v>3608</v>
      </c>
      <c r="M3105" s="86">
        <v>159</v>
      </c>
      <c r="N3105" s="86">
        <v>7526</v>
      </c>
      <c r="O3105" s="86">
        <v>2855</v>
      </c>
      <c r="P3105" s="86">
        <v>2594</v>
      </c>
      <c r="Q3105" s="86">
        <v>144</v>
      </c>
      <c r="R3105" s="100">
        <v>5593</v>
      </c>
      <c r="S3105" s="24">
        <f>Table1[[#This Row],[Female Voters]]/Table1[[#This Row],[Female Population]]</f>
        <v>0.82688077430708318</v>
      </c>
      <c r="T3105" s="24">
        <f>Table1[[#This Row],[Male Voters]]/Table1[[#This Row],[Male Population]]</f>
        <v>0.74131908773371691</v>
      </c>
      <c r="U3105" s="24">
        <f>Table1[[#This Row],[Total Voters]]/Table1[[#This Row],[Total Population]]</f>
        <v>0.79953256135132267</v>
      </c>
      <c r="V3105" s="24">
        <f>Table1[[#This Row],[Female Ballots]]/Table1[[#This Row],[Female Population]]</f>
        <v>0.62802463704355482</v>
      </c>
      <c r="W3105" s="24">
        <f>Table1[[#This Row],[Male Ballots]]/Table1[[#This Row],[Male Population]]</f>
        <v>0.53297719334292171</v>
      </c>
      <c r="X3105" s="24">
        <f>Table1[[#This Row],[Total Ballots]]/Table1[[#This Row],[Total Population]]</f>
        <v>0.59417826410283647</v>
      </c>
      <c r="Y3105" s="87">
        <f>Table1[[#This Row],[Female Ballots]]/Table1[[#This Row],[Female Voters]]</f>
        <v>0.75951050811386012</v>
      </c>
      <c r="Z3105" s="88">
        <f>Table1[[#This Row],[Male Ballots]]/Table1[[#This Row],[Male Voters]]</f>
        <v>0.71895787139689582</v>
      </c>
      <c r="AA3105" s="87">
        <f>Table1[[#This Row],[Total Ballots]]/Table1[[#This Row],[Total Voters]]</f>
        <v>0.74315705554079192</v>
      </c>
    </row>
    <row r="3106" spans="1:27" s="12" customFormat="1" x14ac:dyDescent="0.35">
      <c r="A3106" s="85" t="s">
        <v>44</v>
      </c>
      <c r="B3106" s="96">
        <v>2020</v>
      </c>
      <c r="C3106" s="96" t="s">
        <v>82</v>
      </c>
      <c r="D3106" s="96"/>
      <c r="E3106" s="98"/>
      <c r="F3106" s="90"/>
      <c r="G3106" s="91" t="s">
        <v>64</v>
      </c>
      <c r="H3106" s="132">
        <v>4897</v>
      </c>
      <c r="I3106" s="132">
        <v>4803</v>
      </c>
      <c r="J3106" s="133">
        <v>9700</v>
      </c>
      <c r="K3106" s="86">
        <v>3703</v>
      </c>
      <c r="L3106" s="86">
        <v>3525</v>
      </c>
      <c r="M3106" s="86">
        <v>133</v>
      </c>
      <c r="N3106" s="86">
        <v>7361</v>
      </c>
      <c r="O3106" s="86">
        <v>3143</v>
      </c>
      <c r="P3106" s="86">
        <v>2901</v>
      </c>
      <c r="Q3106" s="86">
        <v>116</v>
      </c>
      <c r="R3106" s="100">
        <v>6160</v>
      </c>
      <c r="S3106" s="24">
        <f>Table1[[#This Row],[Female Voters]]/Table1[[#This Row],[Female Population]]</f>
        <v>0.75617725137839498</v>
      </c>
      <c r="T3106" s="24">
        <f>Table1[[#This Row],[Male Voters]]/Table1[[#This Row],[Male Population]]</f>
        <v>0.73391630231105554</v>
      </c>
      <c r="U3106" s="24">
        <f>Table1[[#This Row],[Total Voters]]/Table1[[#This Row],[Total Population]]</f>
        <v>0.75886597938144329</v>
      </c>
      <c r="V3106" s="24">
        <f>Table1[[#This Row],[Female Ballots]]/Table1[[#This Row],[Female Population]]</f>
        <v>0.64182152338166221</v>
      </c>
      <c r="W3106" s="24">
        <f>Table1[[#This Row],[Male Ballots]]/Table1[[#This Row],[Male Population]]</f>
        <v>0.6039975015615241</v>
      </c>
      <c r="X3106" s="24">
        <f>Table1[[#This Row],[Total Ballots]]/Table1[[#This Row],[Total Population]]</f>
        <v>0.63505154639175254</v>
      </c>
      <c r="Y3106" s="87">
        <f>Table1[[#This Row],[Female Ballots]]/Table1[[#This Row],[Female Voters]]</f>
        <v>0.84877126654064272</v>
      </c>
      <c r="Z3106" s="88">
        <f>Table1[[#This Row],[Male Ballots]]/Table1[[#This Row],[Male Voters]]</f>
        <v>0.82297872340425537</v>
      </c>
      <c r="AA3106" s="87">
        <f>Table1[[#This Row],[Total Ballots]]/Table1[[#This Row],[Total Voters]]</f>
        <v>0.83684282026898515</v>
      </c>
    </row>
    <row r="3107" spans="1:27" s="12" customFormat="1" x14ac:dyDescent="0.35">
      <c r="A3107" s="85" t="s">
        <v>44</v>
      </c>
      <c r="B3107" s="96">
        <v>2020</v>
      </c>
      <c r="C3107" s="96" t="s">
        <v>82</v>
      </c>
      <c r="D3107" s="96"/>
      <c r="E3107" s="98"/>
      <c r="F3107" s="90"/>
      <c r="G3107" s="91" t="s">
        <v>65</v>
      </c>
      <c r="H3107" s="132">
        <v>4445</v>
      </c>
      <c r="I3107" s="132">
        <v>4463</v>
      </c>
      <c r="J3107" s="133">
        <v>8908</v>
      </c>
      <c r="K3107" s="86">
        <v>3326</v>
      </c>
      <c r="L3107" s="86">
        <v>3299</v>
      </c>
      <c r="M3107" s="86">
        <v>84</v>
      </c>
      <c r="N3107" s="86">
        <v>6709</v>
      </c>
      <c r="O3107" s="86">
        <v>2960</v>
      </c>
      <c r="P3107" s="86">
        <v>2869</v>
      </c>
      <c r="Q3107" s="86">
        <v>82</v>
      </c>
      <c r="R3107" s="100">
        <v>5911</v>
      </c>
      <c r="S3107" s="24">
        <f>Table1[[#This Row],[Female Voters]]/Table1[[#This Row],[Female Population]]</f>
        <v>0.74825646794150735</v>
      </c>
      <c r="T3107" s="24">
        <f>Table1[[#This Row],[Male Voters]]/Table1[[#This Row],[Male Population]]</f>
        <v>0.73918888639928304</v>
      </c>
      <c r="U3107" s="24">
        <f>Table1[[#This Row],[Total Voters]]/Table1[[#This Row],[Total Population]]</f>
        <v>0.75314324202963623</v>
      </c>
      <c r="V3107" s="24">
        <f>Table1[[#This Row],[Female Ballots]]/Table1[[#This Row],[Female Population]]</f>
        <v>0.6659167604049494</v>
      </c>
      <c r="W3107" s="24">
        <f>Table1[[#This Row],[Male Ballots]]/Table1[[#This Row],[Male Population]]</f>
        <v>0.64284113824781541</v>
      </c>
      <c r="X3107" s="24">
        <f>Table1[[#This Row],[Total Ballots]]/Table1[[#This Row],[Total Population]]</f>
        <v>0.66356084418500227</v>
      </c>
      <c r="Y3107" s="87">
        <f>Table1[[#This Row],[Female Ballots]]/Table1[[#This Row],[Female Voters]]</f>
        <v>0.88995790739627179</v>
      </c>
      <c r="Z3107" s="88">
        <f>Table1[[#This Row],[Male Ballots]]/Table1[[#This Row],[Male Voters]]</f>
        <v>0.86965747196120036</v>
      </c>
      <c r="AA3107" s="87">
        <f>Table1[[#This Row],[Total Ballots]]/Table1[[#This Row],[Total Voters]]</f>
        <v>0.88105529885228795</v>
      </c>
    </row>
    <row r="3108" spans="1:27" s="12" customFormat="1" x14ac:dyDescent="0.35">
      <c r="A3108" s="85" t="s">
        <v>44</v>
      </c>
      <c r="B3108" s="96">
        <v>2020</v>
      </c>
      <c r="C3108" s="96" t="s">
        <v>82</v>
      </c>
      <c r="D3108" s="96"/>
      <c r="E3108" s="98"/>
      <c r="F3108" s="90"/>
      <c r="G3108" s="91" t="s">
        <v>66</v>
      </c>
      <c r="H3108" s="132">
        <v>5556</v>
      </c>
      <c r="I3108" s="132">
        <v>5273</v>
      </c>
      <c r="J3108" s="133">
        <v>10829</v>
      </c>
      <c r="K3108" s="86">
        <v>4813</v>
      </c>
      <c r="L3108" s="86">
        <v>4451</v>
      </c>
      <c r="M3108" s="86">
        <v>114</v>
      </c>
      <c r="N3108" s="86">
        <v>9378</v>
      </c>
      <c r="O3108" s="86">
        <v>4438</v>
      </c>
      <c r="P3108" s="86">
        <v>4020</v>
      </c>
      <c r="Q3108" s="86">
        <v>105</v>
      </c>
      <c r="R3108" s="100">
        <v>8563</v>
      </c>
      <c r="S3108" s="24">
        <f>Table1[[#This Row],[Female Voters]]/Table1[[#This Row],[Female Population]]</f>
        <v>0.86627069834413251</v>
      </c>
      <c r="T3108" s="24">
        <f>Table1[[#This Row],[Male Voters]]/Table1[[#This Row],[Male Population]]</f>
        <v>0.84411151147354446</v>
      </c>
      <c r="U3108" s="24">
        <f>Table1[[#This Row],[Total Voters]]/Table1[[#This Row],[Total Population]]</f>
        <v>0.86600794163819372</v>
      </c>
      <c r="V3108" s="24">
        <f>Table1[[#This Row],[Female Ballots]]/Table1[[#This Row],[Female Population]]</f>
        <v>0.79877609791216697</v>
      </c>
      <c r="W3108" s="24">
        <f>Table1[[#This Row],[Male Ballots]]/Table1[[#This Row],[Male Population]]</f>
        <v>0.76237435994689928</v>
      </c>
      <c r="X3108" s="24">
        <f>Table1[[#This Row],[Total Ballots]]/Table1[[#This Row],[Total Population]]</f>
        <v>0.79074706805799244</v>
      </c>
      <c r="Y3108" s="87">
        <f>Table1[[#This Row],[Female Ballots]]/Table1[[#This Row],[Female Voters]]</f>
        <v>0.92208601703719095</v>
      </c>
      <c r="Z3108" s="88">
        <f>Table1[[#This Row],[Male Ballots]]/Table1[[#This Row],[Male Voters]]</f>
        <v>0.90316782745450463</v>
      </c>
      <c r="AA3108" s="87">
        <f>Table1[[#This Row],[Total Ballots]]/Table1[[#This Row],[Total Voters]]</f>
        <v>0.91309447643420771</v>
      </c>
    </row>
    <row r="3109" spans="1:27" s="12" customFormat="1" x14ac:dyDescent="0.35">
      <c r="A3109" s="85" t="s">
        <v>44</v>
      </c>
      <c r="B3109" s="96">
        <v>2020</v>
      </c>
      <c r="C3109" s="96" t="s">
        <v>82</v>
      </c>
      <c r="D3109" s="96"/>
      <c r="E3109" s="98"/>
      <c r="F3109" s="90"/>
      <c r="G3109" s="91" t="s">
        <v>67</v>
      </c>
      <c r="H3109" s="132">
        <v>8627</v>
      </c>
      <c r="I3109" s="132">
        <v>7639.0001000000002</v>
      </c>
      <c r="J3109" s="133">
        <v>16266</v>
      </c>
      <c r="K3109" s="86">
        <v>7727</v>
      </c>
      <c r="L3109" s="86">
        <v>7058</v>
      </c>
      <c r="M3109" s="86">
        <v>89</v>
      </c>
      <c r="N3109" s="86">
        <v>14874</v>
      </c>
      <c r="O3109" s="86">
        <v>7214</v>
      </c>
      <c r="P3109" s="86">
        <v>6633</v>
      </c>
      <c r="Q3109" s="86">
        <v>90</v>
      </c>
      <c r="R3109" s="86">
        <v>13937</v>
      </c>
      <c r="S3109" s="24">
        <f>Table1[[#This Row],[Female Voters]]/Table1[[#This Row],[Female Population]]</f>
        <v>0.89567636490089253</v>
      </c>
      <c r="T3109" s="24">
        <f>Table1[[#This Row],[Male Voters]]/Table1[[#This Row],[Male Population]]</f>
        <v>0.92394291237147641</v>
      </c>
      <c r="U3109" s="24">
        <f>Table1[[#This Row],[Total Voters]]/Table1[[#This Row],[Total Population]]</f>
        <v>0.91442272224271481</v>
      </c>
      <c r="V3109" s="24">
        <f>Table1[[#This Row],[Female Ballots]]/Table1[[#This Row],[Female Population]]</f>
        <v>0.83621189289440134</v>
      </c>
      <c r="W3109" s="24">
        <f>Table1[[#This Row],[Male Ballots]]/Table1[[#This Row],[Male Population]]</f>
        <v>0.8683073587078497</v>
      </c>
      <c r="X3109" s="24">
        <f>Table1[[#This Row],[Total Ballots]]/Table1[[#This Row],[Total Population]]</f>
        <v>0.85681790237304811</v>
      </c>
      <c r="Y3109" s="87">
        <f>Table1[[#This Row],[Female Ballots]]/Table1[[#This Row],[Female Voters]]</f>
        <v>0.9336094215089944</v>
      </c>
      <c r="Z3109" s="88">
        <f>Table1[[#This Row],[Male Ballots]]/Table1[[#This Row],[Male Voters]]</f>
        <v>0.9397846415415132</v>
      </c>
      <c r="AA3109" s="87">
        <f>Table1[[#This Row],[Total Ballots]]/Table1[[#This Row],[Total Voters]]</f>
        <v>0.93700416834745193</v>
      </c>
    </row>
    <row r="3110" spans="1:27" s="12" customFormat="1" x14ac:dyDescent="0.35">
      <c r="A3110" s="85" t="s">
        <v>33</v>
      </c>
      <c r="B3110" s="96">
        <v>2020</v>
      </c>
      <c r="C3110" s="96" t="s">
        <v>82</v>
      </c>
      <c r="D3110" s="17" t="s">
        <v>87</v>
      </c>
      <c r="E3110" s="98"/>
      <c r="F3110" s="90"/>
      <c r="G3110" s="91" t="s">
        <v>79</v>
      </c>
      <c r="H3110" s="132">
        <v>33157.001000000004</v>
      </c>
      <c r="I3110" s="132">
        <v>31485</v>
      </c>
      <c r="J3110" s="133">
        <v>64642.008199999997</v>
      </c>
      <c r="K3110" s="86">
        <v>29896</v>
      </c>
      <c r="L3110" s="86">
        <v>26946</v>
      </c>
      <c r="M3110" s="86">
        <v>864</v>
      </c>
      <c r="N3110" s="86">
        <v>57706</v>
      </c>
      <c r="O3110" s="86">
        <v>25977</v>
      </c>
      <c r="P3110" s="86">
        <v>22912</v>
      </c>
      <c r="Q3110" s="86">
        <v>755</v>
      </c>
      <c r="R3110" s="100">
        <v>49644</v>
      </c>
      <c r="S3110" s="24">
        <f>Table1[[#This Row],[Female Voters]]/Table1[[#This Row],[Female Population]]</f>
        <v>0.90164969986278298</v>
      </c>
      <c r="T3110" s="24">
        <f>Table1[[#This Row],[Male Voters]]/Table1[[#This Row],[Male Population]]</f>
        <v>0.85583611243449265</v>
      </c>
      <c r="U3110" s="24">
        <f>Table1[[#This Row],[Total Voters]]/Table1[[#This Row],[Total Population]]</f>
        <v>0.89270122644488026</v>
      </c>
      <c r="V3110" s="24">
        <f>Table1[[#This Row],[Female Ballots]]/Table1[[#This Row],[Female Population]]</f>
        <v>0.78345445053972151</v>
      </c>
      <c r="W3110" s="24">
        <f>Table1[[#This Row],[Male Ballots]]/Table1[[#This Row],[Male Population]]</f>
        <v>0.7277116087025568</v>
      </c>
      <c r="X3110" s="24">
        <f>Table1[[#This Row],[Total Ballots]]/Table1[[#This Row],[Total Population]]</f>
        <v>0.76798356645114252</v>
      </c>
      <c r="Y3110" s="87">
        <f>Table1[[#This Row],[Female Ballots]]/Table1[[#This Row],[Female Voters]]</f>
        <v>0.86891222906074395</v>
      </c>
      <c r="Z3110" s="88">
        <f>Table1[[#This Row],[Male Ballots]]/Table1[[#This Row],[Male Voters]]</f>
        <v>0.85029317895049361</v>
      </c>
      <c r="AA3110" s="87">
        <f>Table1[[#This Row],[Total Ballots]]/Table1[[#This Row],[Total Voters]]</f>
        <v>0.86029182407375315</v>
      </c>
    </row>
    <row r="3111" spans="1:27" s="12" customFormat="1" x14ac:dyDescent="0.35">
      <c r="A3111" s="85" t="s">
        <v>33</v>
      </c>
      <c r="B3111" s="96">
        <v>2020</v>
      </c>
      <c r="C3111" s="96" t="s">
        <v>82</v>
      </c>
      <c r="D3111" s="17" t="s">
        <v>87</v>
      </c>
      <c r="E3111" s="98"/>
      <c r="F3111" s="90"/>
      <c r="G3111" s="91" t="s">
        <v>62</v>
      </c>
      <c r="H3111" s="132">
        <v>2059</v>
      </c>
      <c r="I3111" s="132">
        <v>2453</v>
      </c>
      <c r="J3111" s="133">
        <v>4512.0002000000004</v>
      </c>
      <c r="K3111" s="86">
        <v>1631</v>
      </c>
      <c r="L3111" s="86">
        <v>1720</v>
      </c>
      <c r="M3111" s="86">
        <v>105</v>
      </c>
      <c r="N3111" s="86">
        <v>3456</v>
      </c>
      <c r="O3111" s="86">
        <v>1134</v>
      </c>
      <c r="P3111" s="86">
        <v>1076</v>
      </c>
      <c r="Q3111" s="86">
        <v>78</v>
      </c>
      <c r="R3111" s="100">
        <v>2288</v>
      </c>
      <c r="S3111" s="24">
        <f>Table1[[#This Row],[Female Voters]]/Table1[[#This Row],[Female Population]]</f>
        <v>0.79213210296260317</v>
      </c>
      <c r="T3111" s="24">
        <f>Table1[[#This Row],[Male Voters]]/Table1[[#This Row],[Male Population]]</f>
        <v>0.70118222584590295</v>
      </c>
      <c r="U3111" s="24">
        <f>Table1[[#This Row],[Total Voters]]/Table1[[#This Row],[Total Population]]</f>
        <v>0.76595741285649754</v>
      </c>
      <c r="V3111" s="24">
        <f>Table1[[#This Row],[Female Ballots]]/Table1[[#This Row],[Female Population]]</f>
        <v>0.55075279261777565</v>
      </c>
      <c r="W3111" s="24">
        <f>Table1[[#This Row],[Male Ballots]]/Table1[[#This Row],[Male Population]]</f>
        <v>0.4386465552384835</v>
      </c>
      <c r="X3111" s="24">
        <f>Table1[[#This Row],[Total Ballots]]/Table1[[#This Row],[Total Population]]</f>
        <v>0.5070921761040702</v>
      </c>
      <c r="Y3111" s="87">
        <f>Table1[[#This Row],[Female Ballots]]/Table1[[#This Row],[Female Voters]]</f>
        <v>0.69527896995708149</v>
      </c>
      <c r="Z3111" s="88">
        <f>Table1[[#This Row],[Male Ballots]]/Table1[[#This Row],[Male Voters]]</f>
        <v>0.62558139534883717</v>
      </c>
      <c r="AA3111" s="87">
        <f>Table1[[#This Row],[Total Ballots]]/Table1[[#This Row],[Total Voters]]</f>
        <v>0.66203703703703709</v>
      </c>
    </row>
    <row r="3112" spans="1:27" s="12" customFormat="1" x14ac:dyDescent="0.35">
      <c r="A3112" s="85" t="s">
        <v>33</v>
      </c>
      <c r="B3112" s="96">
        <v>2020</v>
      </c>
      <c r="C3112" s="96" t="s">
        <v>82</v>
      </c>
      <c r="D3112" s="17" t="s">
        <v>87</v>
      </c>
      <c r="E3112" s="98"/>
      <c r="F3112" s="90"/>
      <c r="G3112" s="91" t="s">
        <v>63</v>
      </c>
      <c r="H3112" s="132">
        <v>3593</v>
      </c>
      <c r="I3112" s="132">
        <v>3947</v>
      </c>
      <c r="J3112" s="133">
        <v>7540.0010000000002</v>
      </c>
      <c r="K3112" s="86">
        <v>3197</v>
      </c>
      <c r="L3112" s="86">
        <v>3040</v>
      </c>
      <c r="M3112" s="86">
        <v>170</v>
      </c>
      <c r="N3112" s="86">
        <v>6407</v>
      </c>
      <c r="O3112" s="86">
        <v>2282</v>
      </c>
      <c r="P3112" s="86">
        <v>2035</v>
      </c>
      <c r="Q3112" s="86">
        <v>143</v>
      </c>
      <c r="R3112" s="100">
        <v>4460</v>
      </c>
      <c r="S3112" s="24">
        <f>Table1[[#This Row],[Female Voters]]/Table1[[#This Row],[Female Population]]</f>
        <v>0.88978569440578903</v>
      </c>
      <c r="T3112" s="24">
        <f>Table1[[#This Row],[Male Voters]]/Table1[[#This Row],[Male Population]]</f>
        <v>0.7702052191537877</v>
      </c>
      <c r="U3112" s="24">
        <f>Table1[[#This Row],[Total Voters]]/Table1[[#This Row],[Total Population]]</f>
        <v>0.84973463531370885</v>
      </c>
      <c r="V3112" s="24">
        <f>Table1[[#This Row],[Female Ballots]]/Table1[[#This Row],[Female Population]]</f>
        <v>0.63512385193431675</v>
      </c>
      <c r="W3112" s="24">
        <f>Table1[[#This Row],[Male Ballots]]/Table1[[#This Row],[Male Population]]</f>
        <v>0.5155814542690651</v>
      </c>
      <c r="X3112" s="24">
        <f>Table1[[#This Row],[Total Ballots]]/Table1[[#This Row],[Total Population]]</f>
        <v>0.59151185788967398</v>
      </c>
      <c r="Y3112" s="87">
        <f>Table1[[#This Row],[Female Ballots]]/Table1[[#This Row],[Female Voters]]</f>
        <v>0.7137941820456678</v>
      </c>
      <c r="Z3112" s="88">
        <f>Table1[[#This Row],[Male Ballots]]/Table1[[#This Row],[Male Voters]]</f>
        <v>0.66940789473684215</v>
      </c>
      <c r="AA3112" s="87">
        <f>Table1[[#This Row],[Total Ballots]]/Table1[[#This Row],[Total Voters]]</f>
        <v>0.69611362572186675</v>
      </c>
    </row>
    <row r="3113" spans="1:27" s="12" customFormat="1" x14ac:dyDescent="0.35">
      <c r="A3113" s="85" t="s">
        <v>33</v>
      </c>
      <c r="B3113" s="96">
        <v>2020</v>
      </c>
      <c r="C3113" s="96" t="s">
        <v>82</v>
      </c>
      <c r="D3113" s="17" t="s">
        <v>87</v>
      </c>
      <c r="E3113" s="98"/>
      <c r="F3113" s="90"/>
      <c r="G3113" s="91" t="s">
        <v>64</v>
      </c>
      <c r="H3113" s="132">
        <v>3866</v>
      </c>
      <c r="I3113" s="132">
        <v>4206</v>
      </c>
      <c r="J3113" s="133">
        <v>8072.0010000000002</v>
      </c>
      <c r="K3113" s="86">
        <v>3446</v>
      </c>
      <c r="L3113" s="86">
        <v>3428</v>
      </c>
      <c r="M3113" s="86">
        <v>162</v>
      </c>
      <c r="N3113" s="86">
        <v>7036</v>
      </c>
      <c r="O3113" s="86">
        <v>2751</v>
      </c>
      <c r="P3113" s="86">
        <v>2667</v>
      </c>
      <c r="Q3113" s="86">
        <v>135</v>
      </c>
      <c r="R3113" s="100">
        <v>5553</v>
      </c>
      <c r="S3113" s="24">
        <f>Table1[[#This Row],[Female Voters]]/Table1[[#This Row],[Female Population]]</f>
        <v>0.89136057941024316</v>
      </c>
      <c r="T3113" s="24">
        <f>Table1[[#This Row],[Male Voters]]/Table1[[#This Row],[Male Population]]</f>
        <v>0.81502615311459814</v>
      </c>
      <c r="U3113" s="24">
        <f>Table1[[#This Row],[Total Voters]]/Table1[[#This Row],[Total Population]]</f>
        <v>0.87165499607841967</v>
      </c>
      <c r="V3113" s="24">
        <f>Table1[[#This Row],[Female Ballots]]/Table1[[#This Row],[Female Population]]</f>
        <v>0.71158820486290741</v>
      </c>
      <c r="W3113" s="24">
        <f>Table1[[#This Row],[Male Ballots]]/Table1[[#This Row],[Male Population]]</f>
        <v>0.63409415121255353</v>
      </c>
      <c r="X3113" s="24">
        <f>Table1[[#This Row],[Total Ballots]]/Table1[[#This Row],[Total Population]]</f>
        <v>0.68793351239674028</v>
      </c>
      <c r="Y3113" s="87">
        <f>Table1[[#This Row],[Female Ballots]]/Table1[[#This Row],[Female Voters]]</f>
        <v>0.79831688914683696</v>
      </c>
      <c r="Z3113" s="88">
        <f>Table1[[#This Row],[Male Ballots]]/Table1[[#This Row],[Male Voters]]</f>
        <v>0.77800466744457408</v>
      </c>
      <c r="AA3113" s="87">
        <f>Table1[[#This Row],[Total Ballots]]/Table1[[#This Row],[Total Voters]]</f>
        <v>0.78922683342808408</v>
      </c>
    </row>
    <row r="3114" spans="1:27" s="12" customFormat="1" x14ac:dyDescent="0.35">
      <c r="A3114" s="85" t="s">
        <v>33</v>
      </c>
      <c r="B3114" s="96">
        <v>2020</v>
      </c>
      <c r="C3114" s="96" t="s">
        <v>82</v>
      </c>
      <c r="D3114" s="17" t="s">
        <v>87</v>
      </c>
      <c r="E3114" s="98"/>
      <c r="F3114" s="90"/>
      <c r="G3114" s="91" t="s">
        <v>65</v>
      </c>
      <c r="H3114" s="132">
        <v>3852</v>
      </c>
      <c r="I3114" s="132">
        <v>3759</v>
      </c>
      <c r="J3114" s="133">
        <v>7611.0010000000002</v>
      </c>
      <c r="K3114" s="86">
        <v>3333</v>
      </c>
      <c r="L3114" s="86">
        <v>3036</v>
      </c>
      <c r="M3114" s="86">
        <v>107</v>
      </c>
      <c r="N3114" s="86">
        <v>6476</v>
      </c>
      <c r="O3114" s="86">
        <v>2852</v>
      </c>
      <c r="P3114" s="86">
        <v>2556</v>
      </c>
      <c r="Q3114" s="86">
        <v>93</v>
      </c>
      <c r="R3114" s="100">
        <v>5501</v>
      </c>
      <c r="S3114" s="24">
        <f>Table1[[#This Row],[Female Voters]]/Table1[[#This Row],[Female Population]]</f>
        <v>0.86526479750778817</v>
      </c>
      <c r="T3114" s="24">
        <f>Table1[[#This Row],[Male Voters]]/Table1[[#This Row],[Male Population]]</f>
        <v>0.80766161213088583</v>
      </c>
      <c r="U3114" s="24">
        <f>Table1[[#This Row],[Total Voters]]/Table1[[#This Row],[Total Population]]</f>
        <v>0.85087362358775143</v>
      </c>
      <c r="V3114" s="24">
        <f>Table1[[#This Row],[Female Ballots]]/Table1[[#This Row],[Female Population]]</f>
        <v>0.74039460020768433</v>
      </c>
      <c r="W3114" s="24">
        <f>Table1[[#This Row],[Male Ballots]]/Table1[[#This Row],[Male Population]]</f>
        <v>0.67996807661612135</v>
      </c>
      <c r="X3114" s="24">
        <f>Table1[[#This Row],[Total Ballots]]/Table1[[#This Row],[Total Population]]</f>
        <v>0.7227695805059019</v>
      </c>
      <c r="Y3114" s="87">
        <f>Table1[[#This Row],[Female Ballots]]/Table1[[#This Row],[Female Voters]]</f>
        <v>0.85568556855685574</v>
      </c>
      <c r="Z3114" s="88">
        <f>Table1[[#This Row],[Male Ballots]]/Table1[[#This Row],[Male Voters]]</f>
        <v>0.84189723320158105</v>
      </c>
      <c r="AA3114" s="87">
        <f>Table1[[#This Row],[Total Ballots]]/Table1[[#This Row],[Total Voters]]</f>
        <v>0.84944410129709702</v>
      </c>
    </row>
    <row r="3115" spans="1:27" s="12" customFormat="1" x14ac:dyDescent="0.35">
      <c r="A3115" s="85" t="s">
        <v>33</v>
      </c>
      <c r="B3115" s="96">
        <v>2020</v>
      </c>
      <c r="C3115" s="96" t="s">
        <v>82</v>
      </c>
      <c r="D3115" s="17" t="s">
        <v>87</v>
      </c>
      <c r="E3115" s="98"/>
      <c r="F3115" s="90"/>
      <c r="G3115" s="91" t="s">
        <v>66</v>
      </c>
      <c r="H3115" s="132">
        <v>6599</v>
      </c>
      <c r="I3115" s="132">
        <v>5619</v>
      </c>
      <c r="J3115" s="133">
        <v>12218.002</v>
      </c>
      <c r="K3115" s="86">
        <v>5834</v>
      </c>
      <c r="L3115" s="86">
        <v>4773</v>
      </c>
      <c r="M3115" s="86">
        <v>148</v>
      </c>
      <c r="N3115" s="86">
        <v>10755</v>
      </c>
      <c r="O3115" s="86">
        <v>5322</v>
      </c>
      <c r="P3115" s="86">
        <v>4302</v>
      </c>
      <c r="Q3115" s="86">
        <v>136</v>
      </c>
      <c r="R3115" s="100">
        <v>9760</v>
      </c>
      <c r="S3115" s="24">
        <f>Table1[[#This Row],[Female Voters]]/Table1[[#This Row],[Female Population]]</f>
        <v>0.88407334444612817</v>
      </c>
      <c r="T3115" s="24">
        <f>Table1[[#This Row],[Male Voters]]/Table1[[#This Row],[Male Population]]</f>
        <v>0.84943940202883073</v>
      </c>
      <c r="U3115" s="24">
        <f>Table1[[#This Row],[Total Voters]]/Table1[[#This Row],[Total Population]]</f>
        <v>0.88025849070903739</v>
      </c>
      <c r="V3115" s="24">
        <f>Table1[[#This Row],[Female Ballots]]/Table1[[#This Row],[Female Population]]</f>
        <v>0.80648583118654338</v>
      </c>
      <c r="W3115" s="24">
        <f>Table1[[#This Row],[Male Ballots]]/Table1[[#This Row],[Male Population]]</f>
        <v>0.76561665776828614</v>
      </c>
      <c r="X3115" s="24">
        <f>Table1[[#This Row],[Total Ballots]]/Table1[[#This Row],[Total Population]]</f>
        <v>0.79882128027152066</v>
      </c>
      <c r="Y3115" s="87">
        <f>Table1[[#This Row],[Female Ballots]]/Table1[[#This Row],[Female Voters]]</f>
        <v>0.91223860130270829</v>
      </c>
      <c r="Z3115" s="88">
        <f>Table1[[#This Row],[Male Ballots]]/Table1[[#This Row],[Male Voters]]</f>
        <v>0.90131992457573851</v>
      </c>
      <c r="AA3115" s="87">
        <f>Table1[[#This Row],[Total Ballots]]/Table1[[#This Row],[Total Voters]]</f>
        <v>0.90748489074848904</v>
      </c>
    </row>
    <row r="3116" spans="1:27" s="12" customFormat="1" x14ac:dyDescent="0.35">
      <c r="A3116" s="85" t="s">
        <v>33</v>
      </c>
      <c r="B3116" s="96">
        <v>2020</v>
      </c>
      <c r="C3116" s="96" t="s">
        <v>82</v>
      </c>
      <c r="D3116" s="17" t="s">
        <v>87</v>
      </c>
      <c r="E3116" s="98"/>
      <c r="F3116" s="90"/>
      <c r="G3116" s="91" t="s">
        <v>67</v>
      </c>
      <c r="H3116" s="132">
        <v>13188.001</v>
      </c>
      <c r="I3116" s="132">
        <v>11501</v>
      </c>
      <c r="J3116" s="133">
        <v>24689.003000000001</v>
      </c>
      <c r="K3116" s="86">
        <v>12455</v>
      </c>
      <c r="L3116" s="86">
        <v>10949</v>
      </c>
      <c r="M3116" s="86">
        <v>172</v>
      </c>
      <c r="N3116" s="86">
        <v>23576</v>
      </c>
      <c r="O3116" s="86">
        <v>11636</v>
      </c>
      <c r="P3116" s="86">
        <v>10276</v>
      </c>
      <c r="Q3116" s="86">
        <v>170</v>
      </c>
      <c r="R3116" s="86">
        <v>22082</v>
      </c>
      <c r="S3116" s="24">
        <f>Table1[[#This Row],[Female Voters]]/Table1[[#This Row],[Female Population]]</f>
        <v>0.94441909732945883</v>
      </c>
      <c r="T3116" s="24">
        <f>Table1[[#This Row],[Male Voters]]/Table1[[#This Row],[Male Population]]</f>
        <v>0.95200417355012612</v>
      </c>
      <c r="U3116" s="24">
        <f>Table1[[#This Row],[Total Voters]]/Table1[[#This Row],[Total Population]]</f>
        <v>0.95491907874935245</v>
      </c>
      <c r="V3116" s="24">
        <f>Table1[[#This Row],[Female Ballots]]/Table1[[#This Row],[Female Population]]</f>
        <v>0.88231719121040408</v>
      </c>
      <c r="W3116" s="24">
        <f>Table1[[#This Row],[Male Ballots]]/Table1[[#This Row],[Male Population]]</f>
        <v>0.89348752282410226</v>
      </c>
      <c r="X3116" s="24">
        <f>Table1[[#This Row],[Total Ballots]]/Table1[[#This Row],[Total Population]]</f>
        <v>0.89440630713196478</v>
      </c>
      <c r="Y3116" s="87">
        <f>Table1[[#This Row],[Female Ballots]]/Table1[[#This Row],[Female Voters]]</f>
        <v>0.93424327579285427</v>
      </c>
      <c r="Z3116" s="88">
        <f>Table1[[#This Row],[Male Ballots]]/Table1[[#This Row],[Male Voters]]</f>
        <v>0.93853319937893875</v>
      </c>
      <c r="AA3116" s="87">
        <f>Table1[[#This Row],[Total Ballots]]/Table1[[#This Row],[Total Voters]]</f>
        <v>0.93663047166610114</v>
      </c>
    </row>
    <row r="3117" spans="1:27" s="12" customFormat="1" x14ac:dyDescent="0.35">
      <c r="A3117" s="85" t="s">
        <v>51</v>
      </c>
      <c r="B3117" s="96">
        <v>2020</v>
      </c>
      <c r="C3117" s="96" t="s">
        <v>82</v>
      </c>
      <c r="D3117" s="17" t="s">
        <v>87</v>
      </c>
      <c r="E3117" s="98"/>
      <c r="F3117" s="90"/>
      <c r="G3117" s="91" t="s">
        <v>79</v>
      </c>
      <c r="H3117" s="132">
        <v>197479</v>
      </c>
      <c r="I3117" s="132">
        <v>188703</v>
      </c>
      <c r="J3117" s="133">
        <v>386182</v>
      </c>
      <c r="K3117" s="86">
        <v>167565</v>
      </c>
      <c r="L3117" s="86">
        <v>154046</v>
      </c>
      <c r="M3117" s="86">
        <v>3709</v>
      </c>
      <c r="N3117" s="86">
        <v>325320</v>
      </c>
      <c r="O3117" s="86">
        <v>144398</v>
      </c>
      <c r="P3117" s="86">
        <v>129193</v>
      </c>
      <c r="Q3117" s="86">
        <v>3363</v>
      </c>
      <c r="R3117" s="100">
        <v>276954</v>
      </c>
      <c r="S3117" s="24">
        <f>Table1[[#This Row],[Female Voters]]/Table1[[#This Row],[Female Population]]</f>
        <v>0.84852060219061265</v>
      </c>
      <c r="T3117" s="24">
        <f>Table1[[#This Row],[Male Voters]]/Table1[[#This Row],[Male Population]]</f>
        <v>0.81634102266524644</v>
      </c>
      <c r="U3117" s="24">
        <f>Table1[[#This Row],[Total Voters]]/Table1[[#This Row],[Total Population]]</f>
        <v>0.84240073333298804</v>
      </c>
      <c r="V3117" s="24">
        <f>Table1[[#This Row],[Female Ballots]]/Table1[[#This Row],[Female Population]]</f>
        <v>0.73120686250183564</v>
      </c>
      <c r="W3117" s="24">
        <f>Table1[[#This Row],[Male Ballots]]/Table1[[#This Row],[Male Population]]</f>
        <v>0.6846367042389363</v>
      </c>
      <c r="X3117" s="24">
        <f>Table1[[#This Row],[Total Ballots]]/Table1[[#This Row],[Total Population]]</f>
        <v>0.71715926687416809</v>
      </c>
      <c r="Y3117" s="87">
        <f>Table1[[#This Row],[Female Ballots]]/Table1[[#This Row],[Female Voters]]</f>
        <v>0.8617432041297407</v>
      </c>
      <c r="Z3117" s="88">
        <f>Table1[[#This Row],[Male Ballots]]/Table1[[#This Row],[Male Voters]]</f>
        <v>0.83866507406878466</v>
      </c>
      <c r="AA3117" s="87">
        <f>Table1[[#This Row],[Total Ballots]]/Table1[[#This Row],[Total Voters]]</f>
        <v>0.85132792327554407</v>
      </c>
    </row>
    <row r="3118" spans="1:27" s="12" customFormat="1" x14ac:dyDescent="0.35">
      <c r="A3118" s="85" t="s">
        <v>51</v>
      </c>
      <c r="B3118" s="96">
        <v>2020</v>
      </c>
      <c r="C3118" s="96" t="s">
        <v>82</v>
      </c>
      <c r="D3118" s="17" t="s">
        <v>87</v>
      </c>
      <c r="E3118" s="98"/>
      <c r="F3118" s="90"/>
      <c r="G3118" s="91" t="s">
        <v>62</v>
      </c>
      <c r="H3118" s="132">
        <v>20948</v>
      </c>
      <c r="I3118" s="132">
        <v>21834</v>
      </c>
      <c r="J3118" s="133">
        <v>42782</v>
      </c>
      <c r="K3118" s="86">
        <v>16734</v>
      </c>
      <c r="L3118" s="86">
        <v>16166</v>
      </c>
      <c r="M3118" s="86">
        <v>735</v>
      </c>
      <c r="N3118" s="86">
        <v>33635</v>
      </c>
      <c r="O3118" s="86">
        <v>12821</v>
      </c>
      <c r="P3118" s="86">
        <v>11359</v>
      </c>
      <c r="Q3118" s="86">
        <v>632</v>
      </c>
      <c r="R3118" s="100">
        <v>24812</v>
      </c>
      <c r="S3118" s="24">
        <f>Table1[[#This Row],[Female Voters]]/Table1[[#This Row],[Female Population]]</f>
        <v>0.79883521099866339</v>
      </c>
      <c r="T3118" s="24">
        <f>Table1[[#This Row],[Male Voters]]/Table1[[#This Row],[Male Population]]</f>
        <v>0.74040487313364478</v>
      </c>
      <c r="U3118" s="24">
        <f>Table1[[#This Row],[Total Voters]]/Table1[[#This Row],[Total Population]]</f>
        <v>0.78619512879248277</v>
      </c>
      <c r="V3118" s="24">
        <f>Table1[[#This Row],[Female Ballots]]/Table1[[#This Row],[Female Population]]</f>
        <v>0.61203933549742218</v>
      </c>
      <c r="W3118" s="24">
        <f>Table1[[#This Row],[Male Ballots]]/Table1[[#This Row],[Male Population]]</f>
        <v>0.52024365668223871</v>
      </c>
      <c r="X3118" s="24">
        <f>Table1[[#This Row],[Total Ballots]]/Table1[[#This Row],[Total Population]]</f>
        <v>0.57996353606657003</v>
      </c>
      <c r="Y3118" s="87">
        <f>Table1[[#This Row],[Female Ballots]]/Table1[[#This Row],[Female Voters]]</f>
        <v>0.76616469463367998</v>
      </c>
      <c r="Z3118" s="88">
        <f>Table1[[#This Row],[Male Ballots]]/Table1[[#This Row],[Male Voters]]</f>
        <v>0.70264753185698381</v>
      </c>
      <c r="AA3118" s="87">
        <f>Table1[[#This Row],[Total Ballots]]/Table1[[#This Row],[Total Voters]]</f>
        <v>0.73768396016054705</v>
      </c>
    </row>
    <row r="3119" spans="1:27" s="12" customFormat="1" x14ac:dyDescent="0.35">
      <c r="A3119" s="85" t="s">
        <v>51</v>
      </c>
      <c r="B3119" s="96">
        <v>2020</v>
      </c>
      <c r="C3119" s="96" t="s">
        <v>82</v>
      </c>
      <c r="D3119" s="17" t="s">
        <v>87</v>
      </c>
      <c r="E3119" s="98"/>
      <c r="F3119" s="90"/>
      <c r="G3119" s="91" t="s">
        <v>63</v>
      </c>
      <c r="H3119" s="132">
        <v>32449</v>
      </c>
      <c r="I3119" s="132">
        <v>33289</v>
      </c>
      <c r="J3119" s="133">
        <v>65738</v>
      </c>
      <c r="K3119" s="86">
        <v>26864</v>
      </c>
      <c r="L3119" s="86">
        <v>25845</v>
      </c>
      <c r="M3119" s="86">
        <v>919</v>
      </c>
      <c r="N3119" s="86">
        <v>53628</v>
      </c>
      <c r="O3119" s="86">
        <v>20708</v>
      </c>
      <c r="P3119" s="86">
        <v>18575</v>
      </c>
      <c r="Q3119" s="86">
        <v>798</v>
      </c>
      <c r="R3119" s="100">
        <v>40081</v>
      </c>
      <c r="S3119" s="24">
        <f>Table1[[#This Row],[Female Voters]]/Table1[[#This Row],[Female Population]]</f>
        <v>0.82788375604795217</v>
      </c>
      <c r="T3119" s="24">
        <f>Table1[[#This Row],[Male Voters]]/Table1[[#This Row],[Male Population]]</f>
        <v>0.77638258884316136</v>
      </c>
      <c r="U3119" s="24">
        <f>Table1[[#This Row],[Total Voters]]/Table1[[#This Row],[Total Population]]</f>
        <v>0.81578386929933977</v>
      </c>
      <c r="V3119" s="24">
        <f>Table1[[#This Row],[Female Ballots]]/Table1[[#This Row],[Female Population]]</f>
        <v>0.63817066781719001</v>
      </c>
      <c r="W3119" s="24">
        <f>Table1[[#This Row],[Male Ballots]]/Table1[[#This Row],[Male Population]]</f>
        <v>0.55799212953227795</v>
      </c>
      <c r="X3119" s="24">
        <f>Table1[[#This Row],[Total Ballots]]/Table1[[#This Row],[Total Population]]</f>
        <v>0.6097082357236302</v>
      </c>
      <c r="Y3119" s="87">
        <f>Table1[[#This Row],[Female Ballots]]/Table1[[#This Row],[Female Voters]]</f>
        <v>0.77084574151280527</v>
      </c>
      <c r="Z3119" s="88">
        <f>Table1[[#This Row],[Male Ballots]]/Table1[[#This Row],[Male Voters]]</f>
        <v>0.71870768040239896</v>
      </c>
      <c r="AA3119" s="87">
        <f>Table1[[#This Row],[Total Ballots]]/Table1[[#This Row],[Total Voters]]</f>
        <v>0.74738942343551873</v>
      </c>
    </row>
    <row r="3120" spans="1:27" s="12" customFormat="1" x14ac:dyDescent="0.35">
      <c r="A3120" s="85" t="s">
        <v>51</v>
      </c>
      <c r="B3120" s="96">
        <v>2020</v>
      </c>
      <c r="C3120" s="96" t="s">
        <v>82</v>
      </c>
      <c r="D3120" s="17" t="s">
        <v>87</v>
      </c>
      <c r="E3120" s="98"/>
      <c r="F3120" s="90"/>
      <c r="G3120" s="91" t="s">
        <v>64</v>
      </c>
      <c r="H3120" s="132">
        <v>34596</v>
      </c>
      <c r="I3120" s="132">
        <v>33855</v>
      </c>
      <c r="J3120" s="133">
        <v>68451</v>
      </c>
      <c r="K3120" s="86">
        <v>28132</v>
      </c>
      <c r="L3120" s="86">
        <v>25993</v>
      </c>
      <c r="M3120" s="86">
        <v>696</v>
      </c>
      <c r="N3120" s="86">
        <v>54821</v>
      </c>
      <c r="O3120" s="86">
        <v>23853</v>
      </c>
      <c r="P3120" s="86">
        <v>21481</v>
      </c>
      <c r="Q3120" s="86">
        <v>642</v>
      </c>
      <c r="R3120" s="100">
        <v>45976</v>
      </c>
      <c r="S3120" s="24">
        <f>Table1[[#This Row],[Female Voters]]/Table1[[#This Row],[Female Population]]</f>
        <v>0.81315759047288705</v>
      </c>
      <c r="T3120" s="24">
        <f>Table1[[#This Row],[Male Voters]]/Table1[[#This Row],[Male Population]]</f>
        <v>0.76777433170875797</v>
      </c>
      <c r="U3120" s="24">
        <f>Table1[[#This Row],[Total Voters]]/Table1[[#This Row],[Total Population]]</f>
        <v>0.80087946122043507</v>
      </c>
      <c r="V3120" s="24">
        <f>Table1[[#This Row],[Female Ballots]]/Table1[[#This Row],[Female Population]]</f>
        <v>0.68947277141866115</v>
      </c>
      <c r="W3120" s="24">
        <f>Table1[[#This Row],[Male Ballots]]/Table1[[#This Row],[Male Population]]</f>
        <v>0.63450007384433615</v>
      </c>
      <c r="X3120" s="24">
        <f>Table1[[#This Row],[Total Ballots]]/Table1[[#This Row],[Total Population]]</f>
        <v>0.67166294137412164</v>
      </c>
      <c r="Y3120" s="87">
        <f>Table1[[#This Row],[Female Ballots]]/Table1[[#This Row],[Female Voters]]</f>
        <v>0.8478956348642116</v>
      </c>
      <c r="Z3120" s="88">
        <f>Table1[[#This Row],[Male Ballots]]/Table1[[#This Row],[Male Voters]]</f>
        <v>0.82641480398568845</v>
      </c>
      <c r="AA3120" s="87">
        <f>Table1[[#This Row],[Total Ballots]]/Table1[[#This Row],[Total Voters]]</f>
        <v>0.83865671914047535</v>
      </c>
    </row>
    <row r="3121" spans="1:27" s="12" customFormat="1" x14ac:dyDescent="0.35">
      <c r="A3121" s="85" t="s">
        <v>51</v>
      </c>
      <c r="B3121" s="96">
        <v>2020</v>
      </c>
      <c r="C3121" s="96" t="s">
        <v>82</v>
      </c>
      <c r="D3121" s="17" t="s">
        <v>87</v>
      </c>
      <c r="E3121" s="98"/>
      <c r="F3121" s="90"/>
      <c r="G3121" s="91" t="s">
        <v>65</v>
      </c>
      <c r="H3121" s="132">
        <v>32058</v>
      </c>
      <c r="I3121" s="132">
        <v>31898</v>
      </c>
      <c r="J3121" s="133">
        <v>63956</v>
      </c>
      <c r="K3121" s="86">
        <v>26784</v>
      </c>
      <c r="L3121" s="86">
        <v>25739</v>
      </c>
      <c r="M3121" s="86">
        <v>573</v>
      </c>
      <c r="N3121" s="86">
        <v>53096</v>
      </c>
      <c r="O3121" s="86">
        <v>23645</v>
      </c>
      <c r="P3121" s="86">
        <v>22411</v>
      </c>
      <c r="Q3121" s="86">
        <v>524</v>
      </c>
      <c r="R3121" s="100">
        <v>46580</v>
      </c>
      <c r="S3121" s="24">
        <f>Table1[[#This Row],[Female Voters]]/Table1[[#This Row],[Female Population]]</f>
        <v>0.83548568220101072</v>
      </c>
      <c r="T3121" s="24">
        <f>Table1[[#This Row],[Male Voters]]/Table1[[#This Row],[Male Population]]</f>
        <v>0.80691579409367353</v>
      </c>
      <c r="U3121" s="24">
        <f>Table1[[#This Row],[Total Voters]]/Table1[[#This Row],[Total Population]]</f>
        <v>0.83019575958471448</v>
      </c>
      <c r="V3121" s="24">
        <f>Table1[[#This Row],[Female Ballots]]/Table1[[#This Row],[Female Population]]</f>
        <v>0.73756940545261718</v>
      </c>
      <c r="W3121" s="24">
        <f>Table1[[#This Row],[Male Ballots]]/Table1[[#This Row],[Male Population]]</f>
        <v>0.70258323405856171</v>
      </c>
      <c r="X3121" s="24">
        <f>Table1[[#This Row],[Total Ballots]]/Table1[[#This Row],[Total Population]]</f>
        <v>0.72831321533554316</v>
      </c>
      <c r="Y3121" s="87">
        <f>Table1[[#This Row],[Female Ballots]]/Table1[[#This Row],[Female Voters]]</f>
        <v>0.8828031660692951</v>
      </c>
      <c r="Z3121" s="88">
        <f>Table1[[#This Row],[Male Ballots]]/Table1[[#This Row],[Male Voters]]</f>
        <v>0.87070204747659197</v>
      </c>
      <c r="AA3121" s="87">
        <f>Table1[[#This Row],[Total Ballots]]/Table1[[#This Row],[Total Voters]]</f>
        <v>0.87727889106524037</v>
      </c>
    </row>
    <row r="3122" spans="1:27" s="12" customFormat="1" x14ac:dyDescent="0.35">
      <c r="A3122" s="85" t="s">
        <v>51</v>
      </c>
      <c r="B3122" s="96">
        <v>2020</v>
      </c>
      <c r="C3122" s="96" t="s">
        <v>82</v>
      </c>
      <c r="D3122" s="17" t="s">
        <v>87</v>
      </c>
      <c r="E3122" s="98"/>
      <c r="F3122" s="90"/>
      <c r="G3122" s="91" t="s">
        <v>66</v>
      </c>
      <c r="H3122" s="132">
        <v>32280</v>
      </c>
      <c r="I3122" s="132">
        <v>30492</v>
      </c>
      <c r="J3122" s="133">
        <v>62772</v>
      </c>
      <c r="K3122" s="86">
        <v>28227</v>
      </c>
      <c r="L3122" s="86">
        <v>25829</v>
      </c>
      <c r="M3122" s="86">
        <v>416</v>
      </c>
      <c r="N3122" s="86">
        <v>54472</v>
      </c>
      <c r="O3122" s="86">
        <v>25766</v>
      </c>
      <c r="P3122" s="86">
        <v>23374</v>
      </c>
      <c r="Q3122" s="86">
        <v>405</v>
      </c>
      <c r="R3122" s="100">
        <v>49545</v>
      </c>
      <c r="S3122" s="24">
        <f>Table1[[#This Row],[Female Voters]]/Table1[[#This Row],[Female Population]]</f>
        <v>0.87444237918215617</v>
      </c>
      <c r="T3122" s="24">
        <f>Table1[[#This Row],[Male Voters]]/Table1[[#This Row],[Male Population]]</f>
        <v>0.84707464252918796</v>
      </c>
      <c r="U3122" s="24">
        <f>Table1[[#This Row],[Total Voters]]/Table1[[#This Row],[Total Population]]</f>
        <v>0.86777544127955142</v>
      </c>
      <c r="V3122" s="24">
        <f>Table1[[#This Row],[Female Ballots]]/Table1[[#This Row],[Female Population]]</f>
        <v>0.79820322180916981</v>
      </c>
      <c r="W3122" s="24">
        <f>Table1[[#This Row],[Male Ballots]]/Table1[[#This Row],[Male Population]]</f>
        <v>0.76656172110717569</v>
      </c>
      <c r="X3122" s="24">
        <f>Table1[[#This Row],[Total Ballots]]/Table1[[#This Row],[Total Population]]</f>
        <v>0.789285031542726</v>
      </c>
      <c r="Y3122" s="87">
        <f>Table1[[#This Row],[Female Ballots]]/Table1[[#This Row],[Female Voters]]</f>
        <v>0.91281397243773688</v>
      </c>
      <c r="Z3122" s="88">
        <f>Table1[[#This Row],[Male Ballots]]/Table1[[#This Row],[Male Voters]]</f>
        <v>0.90495179836617756</v>
      </c>
      <c r="AA3122" s="87">
        <f>Table1[[#This Row],[Total Ballots]]/Table1[[#This Row],[Total Voters]]</f>
        <v>0.90954986047877806</v>
      </c>
    </row>
    <row r="3123" spans="1:27" s="12" customFormat="1" x14ac:dyDescent="0.35">
      <c r="A3123" s="85" t="s">
        <v>51</v>
      </c>
      <c r="B3123" s="96">
        <v>2020</v>
      </c>
      <c r="C3123" s="96" t="s">
        <v>82</v>
      </c>
      <c r="D3123" s="17" t="s">
        <v>87</v>
      </c>
      <c r="E3123" s="98"/>
      <c r="F3123" s="90"/>
      <c r="G3123" s="91" t="s">
        <v>67</v>
      </c>
      <c r="H3123" s="132">
        <v>45148</v>
      </c>
      <c r="I3123" s="132">
        <v>37335</v>
      </c>
      <c r="J3123" s="133">
        <v>82483</v>
      </c>
      <c r="K3123" s="86">
        <v>40824</v>
      </c>
      <c r="L3123" s="86">
        <v>34474</v>
      </c>
      <c r="M3123" s="86">
        <v>370</v>
      </c>
      <c r="N3123" s="86">
        <v>75668</v>
      </c>
      <c r="O3123" s="86">
        <v>37605</v>
      </c>
      <c r="P3123" s="86">
        <v>31993</v>
      </c>
      <c r="Q3123" s="86">
        <v>362</v>
      </c>
      <c r="R3123" s="86">
        <v>69960</v>
      </c>
      <c r="S3123" s="24">
        <f>Table1[[#This Row],[Female Voters]]/Table1[[#This Row],[Female Population]]</f>
        <v>0.90422610082395671</v>
      </c>
      <c r="T3123" s="24">
        <f>Table1[[#This Row],[Male Voters]]/Table1[[#This Row],[Male Population]]</f>
        <v>0.92336949243337352</v>
      </c>
      <c r="U3123" s="24">
        <f>Table1[[#This Row],[Total Voters]]/Table1[[#This Row],[Total Population]]</f>
        <v>0.91737691403076993</v>
      </c>
      <c r="V3123" s="24">
        <f>Table1[[#This Row],[Female Ballots]]/Table1[[#This Row],[Female Population]]</f>
        <v>0.83292726145122709</v>
      </c>
      <c r="W3123" s="24">
        <f>Table1[[#This Row],[Male Ballots]]/Table1[[#This Row],[Male Population]]</f>
        <v>0.85691710191509307</v>
      </c>
      <c r="X3123" s="24">
        <f>Table1[[#This Row],[Total Ballots]]/Table1[[#This Row],[Total Population]]</f>
        <v>0.84817477540826591</v>
      </c>
      <c r="Y3123" s="87">
        <f>Table1[[#This Row],[Female Ballots]]/Table1[[#This Row],[Female Voters]]</f>
        <v>0.92114932392710169</v>
      </c>
      <c r="Z3123" s="88">
        <f>Table1[[#This Row],[Male Ballots]]/Table1[[#This Row],[Male Voters]]</f>
        <v>0.92803272031095896</v>
      </c>
      <c r="AA3123" s="87">
        <f>Table1[[#This Row],[Total Ballots]]/Table1[[#This Row],[Total Voters]]</f>
        <v>0.92456520589945557</v>
      </c>
    </row>
    <row r="3124" spans="1:27" s="12" customFormat="1" x14ac:dyDescent="0.35">
      <c r="A3124" s="85" t="s">
        <v>25</v>
      </c>
      <c r="B3124" s="96">
        <v>2020</v>
      </c>
      <c r="C3124" s="96" t="s">
        <v>82</v>
      </c>
      <c r="D3124" s="96"/>
      <c r="E3124" s="98"/>
      <c r="F3124" s="90"/>
      <c r="G3124" s="91" t="s">
        <v>79</v>
      </c>
      <c r="H3124" s="132">
        <v>1659.1792400000002</v>
      </c>
      <c r="I3124" s="132">
        <v>1620.8983799999999</v>
      </c>
      <c r="J3124" s="133">
        <v>3280.0776900000001</v>
      </c>
      <c r="K3124" s="86">
        <v>1445</v>
      </c>
      <c r="L3124" s="86">
        <v>1364</v>
      </c>
      <c r="M3124" s="86">
        <v>29</v>
      </c>
      <c r="N3124" s="86">
        <v>2838</v>
      </c>
      <c r="O3124" s="86">
        <v>1288</v>
      </c>
      <c r="P3124" s="86">
        <v>1208</v>
      </c>
      <c r="Q3124" s="86">
        <v>25</v>
      </c>
      <c r="R3124" s="100">
        <v>2521</v>
      </c>
      <c r="S3124" s="24">
        <f>Table1[[#This Row],[Female Voters]]/Table1[[#This Row],[Female Population]]</f>
        <v>0.87091253624894671</v>
      </c>
      <c r="T3124" s="24">
        <f>Table1[[#This Row],[Male Voters]]/Table1[[#This Row],[Male Population]]</f>
        <v>0.8415086453476498</v>
      </c>
      <c r="U3124" s="24">
        <f>Table1[[#This Row],[Total Voters]]/Table1[[#This Row],[Total Population]]</f>
        <v>0.86522340877846704</v>
      </c>
      <c r="V3124" s="24">
        <f>Table1[[#This Row],[Female Ballots]]/Table1[[#This Row],[Female Population]]</f>
        <v>0.77628743715477044</v>
      </c>
      <c r="W3124" s="24">
        <f>Table1[[#This Row],[Male Ballots]]/Table1[[#This Row],[Male Population]]</f>
        <v>0.74526572109967815</v>
      </c>
      <c r="X3124" s="24">
        <f>Table1[[#This Row],[Total Ballots]]/Table1[[#This Row],[Total Population]]</f>
        <v>0.76857935642371933</v>
      </c>
      <c r="Y3124" s="87">
        <f>Table1[[#This Row],[Female Ballots]]/Table1[[#This Row],[Female Voters]]</f>
        <v>0.89134948096885813</v>
      </c>
      <c r="Z3124" s="88">
        <f>Table1[[#This Row],[Male Ballots]]/Table1[[#This Row],[Male Voters]]</f>
        <v>0.88563049853372433</v>
      </c>
      <c r="AA3124" s="87">
        <f>Table1[[#This Row],[Total Ballots]]/Table1[[#This Row],[Total Voters]]</f>
        <v>0.88830162085976039</v>
      </c>
    </row>
    <row r="3125" spans="1:27" s="12" customFormat="1" x14ac:dyDescent="0.35">
      <c r="A3125" s="85" t="s">
        <v>25</v>
      </c>
      <c r="B3125" s="96">
        <v>2020</v>
      </c>
      <c r="C3125" s="96" t="s">
        <v>82</v>
      </c>
      <c r="D3125" s="96"/>
      <c r="E3125" s="98"/>
      <c r="F3125" s="90"/>
      <c r="G3125" s="91" t="s">
        <v>62</v>
      </c>
      <c r="H3125" s="132">
        <v>125.92435999999999</v>
      </c>
      <c r="I3125" s="132">
        <v>137.00570999999999</v>
      </c>
      <c r="J3125" s="133">
        <v>262.93009000000001</v>
      </c>
      <c r="K3125" s="86">
        <v>97</v>
      </c>
      <c r="L3125" s="86">
        <v>98</v>
      </c>
      <c r="M3125" s="86">
        <v>3</v>
      </c>
      <c r="N3125" s="86">
        <v>198</v>
      </c>
      <c r="O3125" s="86">
        <v>72</v>
      </c>
      <c r="P3125" s="86">
        <v>66</v>
      </c>
      <c r="Q3125" s="86">
        <v>3</v>
      </c>
      <c r="R3125" s="100">
        <v>141</v>
      </c>
      <c r="S3125" s="24">
        <f>Table1[[#This Row],[Female Voters]]/Table1[[#This Row],[Female Population]]</f>
        <v>0.77030369660008602</v>
      </c>
      <c r="T3125" s="24">
        <f>Table1[[#This Row],[Male Voters]]/Table1[[#This Row],[Male Population]]</f>
        <v>0.71529865434075712</v>
      </c>
      <c r="U3125" s="24">
        <f>Table1[[#This Row],[Total Voters]]/Table1[[#This Row],[Total Population]]</f>
        <v>0.75305188538900203</v>
      </c>
      <c r="V3125" s="24">
        <f>Table1[[#This Row],[Female Ballots]]/Table1[[#This Row],[Female Population]]</f>
        <v>0.57177181603305349</v>
      </c>
      <c r="W3125" s="24">
        <f>Table1[[#This Row],[Male Ballots]]/Table1[[#This Row],[Male Population]]</f>
        <v>0.48173174680091801</v>
      </c>
      <c r="X3125" s="24">
        <f>Table1[[#This Row],[Total Ballots]]/Table1[[#This Row],[Total Population]]</f>
        <v>0.53626422141338026</v>
      </c>
      <c r="Y3125" s="87">
        <f>Table1[[#This Row],[Female Ballots]]/Table1[[#This Row],[Female Voters]]</f>
        <v>0.74226804123711343</v>
      </c>
      <c r="Z3125" s="88">
        <f>Table1[[#This Row],[Male Ballots]]/Table1[[#This Row],[Male Voters]]</f>
        <v>0.67346938775510201</v>
      </c>
      <c r="AA3125" s="87">
        <f>Table1[[#This Row],[Total Ballots]]/Table1[[#This Row],[Total Voters]]</f>
        <v>0.71212121212121215</v>
      </c>
    </row>
    <row r="3126" spans="1:27" s="12" customFormat="1" x14ac:dyDescent="0.35">
      <c r="A3126" s="85" t="s">
        <v>25</v>
      </c>
      <c r="B3126" s="96">
        <v>2020</v>
      </c>
      <c r="C3126" s="96" t="s">
        <v>82</v>
      </c>
      <c r="D3126" s="96"/>
      <c r="E3126" s="98"/>
      <c r="F3126" s="90"/>
      <c r="G3126" s="91" t="s">
        <v>63</v>
      </c>
      <c r="H3126" s="132">
        <v>165.21276</v>
      </c>
      <c r="I3126" s="132">
        <v>155.13880999999998</v>
      </c>
      <c r="J3126" s="133">
        <v>320.35149999999999</v>
      </c>
      <c r="K3126" s="86">
        <v>138</v>
      </c>
      <c r="L3126" s="86">
        <v>120</v>
      </c>
      <c r="M3126" s="86">
        <v>2</v>
      </c>
      <c r="N3126" s="86">
        <v>260</v>
      </c>
      <c r="O3126" s="86">
        <v>107</v>
      </c>
      <c r="P3126" s="86">
        <v>87</v>
      </c>
      <c r="Q3126" s="86">
        <v>2</v>
      </c>
      <c r="R3126" s="100">
        <v>196</v>
      </c>
      <c r="S3126" s="24">
        <f>Table1[[#This Row],[Female Voters]]/Table1[[#This Row],[Female Population]]</f>
        <v>0.83528657229623182</v>
      </c>
      <c r="T3126" s="24">
        <f>Table1[[#This Row],[Male Voters]]/Table1[[#This Row],[Male Population]]</f>
        <v>0.77350084095656024</v>
      </c>
      <c r="U3126" s="24">
        <f>Table1[[#This Row],[Total Voters]]/Table1[[#This Row],[Total Population]]</f>
        <v>0.81160849878961083</v>
      </c>
      <c r="V3126" s="24">
        <f>Table1[[#This Row],[Female Ballots]]/Table1[[#This Row],[Female Population]]</f>
        <v>0.64764973359200584</v>
      </c>
      <c r="W3126" s="24">
        <f>Table1[[#This Row],[Male Ballots]]/Table1[[#This Row],[Male Population]]</f>
        <v>0.56078810969350612</v>
      </c>
      <c r="X3126" s="24">
        <f>Table1[[#This Row],[Total Ballots]]/Table1[[#This Row],[Total Population]]</f>
        <v>0.61182794524139894</v>
      </c>
      <c r="Y3126" s="87">
        <f>Table1[[#This Row],[Female Ballots]]/Table1[[#This Row],[Female Voters]]</f>
        <v>0.77536231884057971</v>
      </c>
      <c r="Z3126" s="88">
        <f>Table1[[#This Row],[Male Ballots]]/Table1[[#This Row],[Male Voters]]</f>
        <v>0.72499999999999998</v>
      </c>
      <c r="AA3126" s="87">
        <f>Table1[[#This Row],[Total Ballots]]/Table1[[#This Row],[Total Voters]]</f>
        <v>0.75384615384615383</v>
      </c>
    </row>
    <row r="3127" spans="1:27" s="12" customFormat="1" x14ac:dyDescent="0.35">
      <c r="A3127" s="85" t="s">
        <v>25</v>
      </c>
      <c r="B3127" s="96">
        <v>2020</v>
      </c>
      <c r="C3127" s="96" t="s">
        <v>82</v>
      </c>
      <c r="D3127" s="96"/>
      <c r="E3127" s="98"/>
      <c r="F3127" s="90"/>
      <c r="G3127" s="91" t="s">
        <v>64</v>
      </c>
      <c r="H3127" s="132">
        <v>201.47899000000001</v>
      </c>
      <c r="I3127" s="132">
        <v>228.67869999999999</v>
      </c>
      <c r="J3127" s="133">
        <v>430.15769999999998</v>
      </c>
      <c r="K3127" s="86">
        <v>172</v>
      </c>
      <c r="L3127" s="86">
        <v>172</v>
      </c>
      <c r="M3127" s="86">
        <v>4</v>
      </c>
      <c r="N3127" s="86">
        <v>348</v>
      </c>
      <c r="O3127" s="86">
        <v>150</v>
      </c>
      <c r="P3127" s="86">
        <v>142</v>
      </c>
      <c r="Q3127" s="86">
        <v>3</v>
      </c>
      <c r="R3127" s="100">
        <v>295</v>
      </c>
      <c r="S3127" s="24">
        <f>Table1[[#This Row],[Female Voters]]/Table1[[#This Row],[Female Population]]</f>
        <v>0.85368702711880773</v>
      </c>
      <c r="T3127" s="24">
        <f>Table1[[#This Row],[Male Voters]]/Table1[[#This Row],[Male Population]]</f>
        <v>0.75214700800730461</v>
      </c>
      <c r="U3127" s="24">
        <f>Table1[[#This Row],[Total Voters]]/Table1[[#This Row],[Total Population]]</f>
        <v>0.80900562747104143</v>
      </c>
      <c r="V3127" s="24">
        <f>Table1[[#This Row],[Female Ballots]]/Table1[[#This Row],[Female Population]]</f>
        <v>0.74449450039430909</v>
      </c>
      <c r="W3127" s="24">
        <f>Table1[[#This Row],[Male Ballots]]/Table1[[#This Row],[Male Population]]</f>
        <v>0.62095857637812357</v>
      </c>
      <c r="X3127" s="24">
        <f>Table1[[#This Row],[Total Ballots]]/Table1[[#This Row],[Total Population]]</f>
        <v>0.68579500029872764</v>
      </c>
      <c r="Y3127" s="87">
        <f>Table1[[#This Row],[Female Ballots]]/Table1[[#This Row],[Female Voters]]</f>
        <v>0.87209302325581395</v>
      </c>
      <c r="Z3127" s="88">
        <f>Table1[[#This Row],[Male Ballots]]/Table1[[#This Row],[Male Voters]]</f>
        <v>0.82558139534883723</v>
      </c>
      <c r="AA3127" s="87">
        <f>Table1[[#This Row],[Total Ballots]]/Table1[[#This Row],[Total Voters]]</f>
        <v>0.8477011494252874</v>
      </c>
    </row>
    <row r="3128" spans="1:27" s="12" customFormat="1" x14ac:dyDescent="0.35">
      <c r="A3128" s="85" t="s">
        <v>25</v>
      </c>
      <c r="B3128" s="96">
        <v>2020</v>
      </c>
      <c r="C3128" s="96" t="s">
        <v>82</v>
      </c>
      <c r="D3128" s="96"/>
      <c r="E3128" s="98"/>
      <c r="F3128" s="90"/>
      <c r="G3128" s="91" t="s">
        <v>65</v>
      </c>
      <c r="H3128" s="132">
        <v>217.59733</v>
      </c>
      <c r="I3128" s="132">
        <v>221.62688</v>
      </c>
      <c r="J3128" s="133">
        <v>439.2242</v>
      </c>
      <c r="K3128" s="86">
        <v>172</v>
      </c>
      <c r="L3128" s="86">
        <v>162</v>
      </c>
      <c r="M3128" s="86">
        <v>3</v>
      </c>
      <c r="N3128" s="86">
        <v>337</v>
      </c>
      <c r="O3128" s="86">
        <v>148</v>
      </c>
      <c r="P3128" s="86">
        <v>150</v>
      </c>
      <c r="Q3128" s="86">
        <v>4</v>
      </c>
      <c r="R3128" s="100">
        <v>302</v>
      </c>
      <c r="S3128" s="24">
        <f>Table1[[#This Row],[Female Voters]]/Table1[[#This Row],[Female Population]]</f>
        <v>0.7904508754771945</v>
      </c>
      <c r="T3128" s="24">
        <f>Table1[[#This Row],[Male Voters]]/Table1[[#This Row],[Male Population]]</f>
        <v>0.73095826643410766</v>
      </c>
      <c r="U3128" s="24">
        <f>Table1[[#This Row],[Total Voters]]/Table1[[#This Row],[Total Population]]</f>
        <v>0.76726191316416537</v>
      </c>
      <c r="V3128" s="24">
        <f>Table1[[#This Row],[Female Ballots]]/Table1[[#This Row],[Female Population]]</f>
        <v>0.6801554044803767</v>
      </c>
      <c r="W3128" s="24">
        <f>Table1[[#This Row],[Male Ballots]]/Table1[[#This Row],[Male Population]]</f>
        <v>0.67681320966121072</v>
      </c>
      <c r="X3128" s="24">
        <f>Table1[[#This Row],[Total Ballots]]/Table1[[#This Row],[Total Population]]</f>
        <v>0.68757595779103242</v>
      </c>
      <c r="Y3128" s="87">
        <f>Table1[[#This Row],[Female Ballots]]/Table1[[#This Row],[Female Voters]]</f>
        <v>0.86046511627906974</v>
      </c>
      <c r="Z3128" s="88">
        <f>Table1[[#This Row],[Male Ballots]]/Table1[[#This Row],[Male Voters]]</f>
        <v>0.92592592592592593</v>
      </c>
      <c r="AA3128" s="87">
        <f>Table1[[#This Row],[Total Ballots]]/Table1[[#This Row],[Total Voters]]</f>
        <v>0.89614243323442133</v>
      </c>
    </row>
    <row r="3129" spans="1:27" s="12" customFormat="1" x14ac:dyDescent="0.35">
      <c r="A3129" s="85" t="s">
        <v>25</v>
      </c>
      <c r="B3129" s="96">
        <v>2020</v>
      </c>
      <c r="C3129" s="96" t="s">
        <v>82</v>
      </c>
      <c r="D3129" s="96"/>
      <c r="E3129" s="98"/>
      <c r="F3129" s="90"/>
      <c r="G3129" s="91" t="s">
        <v>66</v>
      </c>
      <c r="H3129" s="132">
        <v>370.72130000000004</v>
      </c>
      <c r="I3129" s="132">
        <v>329.41809999999998</v>
      </c>
      <c r="J3129" s="133">
        <v>700.13940000000002</v>
      </c>
      <c r="K3129" s="86">
        <v>312</v>
      </c>
      <c r="L3129" s="86">
        <v>295</v>
      </c>
      <c r="M3129" s="86">
        <v>12</v>
      </c>
      <c r="N3129" s="86">
        <v>619</v>
      </c>
      <c r="O3129" s="86">
        <v>292</v>
      </c>
      <c r="P3129" s="86">
        <v>275</v>
      </c>
      <c r="Q3129" s="86">
        <v>9</v>
      </c>
      <c r="R3129" s="100">
        <v>576</v>
      </c>
      <c r="S3129" s="24">
        <f>Table1[[#This Row],[Female Voters]]/Table1[[#This Row],[Female Population]]</f>
        <v>0.84160257314591846</v>
      </c>
      <c r="T3129" s="24">
        <f>Table1[[#This Row],[Male Voters]]/Table1[[#This Row],[Male Population]]</f>
        <v>0.89551849154615371</v>
      </c>
      <c r="U3129" s="24">
        <f>Table1[[#This Row],[Total Voters]]/Table1[[#This Row],[Total Population]]</f>
        <v>0.88410965016395304</v>
      </c>
      <c r="V3129" s="24">
        <f>Table1[[#This Row],[Female Ballots]]/Table1[[#This Row],[Female Population]]</f>
        <v>0.78765369025194931</v>
      </c>
      <c r="W3129" s="24">
        <f>Table1[[#This Row],[Male Ballots]]/Table1[[#This Row],[Male Population]]</f>
        <v>0.83480537347522799</v>
      </c>
      <c r="X3129" s="24">
        <f>Table1[[#This Row],[Total Ballots]]/Table1[[#This Row],[Total Population]]</f>
        <v>0.82269330936096441</v>
      </c>
      <c r="Y3129" s="87">
        <f>Table1[[#This Row],[Female Ballots]]/Table1[[#This Row],[Female Voters]]</f>
        <v>0.9358974358974359</v>
      </c>
      <c r="Z3129" s="88">
        <f>Table1[[#This Row],[Male Ballots]]/Table1[[#This Row],[Male Voters]]</f>
        <v>0.93220338983050843</v>
      </c>
      <c r="AA3129" s="87">
        <f>Table1[[#This Row],[Total Ballots]]/Table1[[#This Row],[Total Voters]]</f>
        <v>0.93053311793214866</v>
      </c>
    </row>
    <row r="3130" spans="1:27" s="12" customFormat="1" x14ac:dyDescent="0.35">
      <c r="A3130" s="85" t="s">
        <v>25</v>
      </c>
      <c r="B3130" s="96">
        <v>2020</v>
      </c>
      <c r="C3130" s="96" t="s">
        <v>82</v>
      </c>
      <c r="D3130" s="96"/>
      <c r="E3130" s="98"/>
      <c r="F3130" s="90"/>
      <c r="G3130" s="91" t="s">
        <v>67</v>
      </c>
      <c r="H3130" s="132">
        <v>578.24450000000002</v>
      </c>
      <c r="I3130" s="132">
        <v>549.03017999999997</v>
      </c>
      <c r="J3130" s="133">
        <v>1127.2747999999999</v>
      </c>
      <c r="K3130" s="86">
        <v>554</v>
      </c>
      <c r="L3130" s="86">
        <v>517</v>
      </c>
      <c r="M3130" s="86">
        <v>5</v>
      </c>
      <c r="N3130" s="86">
        <v>1076</v>
      </c>
      <c r="O3130" s="86">
        <v>519</v>
      </c>
      <c r="P3130" s="86">
        <v>488</v>
      </c>
      <c r="Q3130" s="86">
        <v>4</v>
      </c>
      <c r="R3130" s="86">
        <v>1011</v>
      </c>
      <c r="S3130" s="24">
        <f>Table1[[#This Row],[Female Voters]]/Table1[[#This Row],[Female Population]]</f>
        <v>0.95807223415008702</v>
      </c>
      <c r="T3130" s="24">
        <f>Table1[[#This Row],[Male Voters]]/Table1[[#This Row],[Male Population]]</f>
        <v>0.94166043841160063</v>
      </c>
      <c r="U3130" s="24">
        <f>Table1[[#This Row],[Total Voters]]/Table1[[#This Row],[Total Population]]</f>
        <v>0.95451437395744154</v>
      </c>
      <c r="V3130" s="24">
        <f>Table1[[#This Row],[Female Ballots]]/Table1[[#This Row],[Female Population]]</f>
        <v>0.89754420491677822</v>
      </c>
      <c r="W3130" s="24">
        <f>Table1[[#This Row],[Male Ballots]]/Table1[[#This Row],[Male Population]]</f>
        <v>0.88884002697265208</v>
      </c>
      <c r="X3130" s="24">
        <f>Table1[[#This Row],[Total Ballots]]/Table1[[#This Row],[Total Population]]</f>
        <v>0.89685318965703842</v>
      </c>
      <c r="Y3130" s="87">
        <f>Table1[[#This Row],[Female Ballots]]/Table1[[#This Row],[Female Voters]]</f>
        <v>0.93682310469314078</v>
      </c>
      <c r="Z3130" s="88">
        <f>Table1[[#This Row],[Male Ballots]]/Table1[[#This Row],[Male Voters]]</f>
        <v>0.94390715667311409</v>
      </c>
      <c r="AA3130" s="87">
        <f>Table1[[#This Row],[Total Ballots]]/Table1[[#This Row],[Total Voters]]</f>
        <v>0.93959107806691455</v>
      </c>
    </row>
    <row r="3131" spans="1:27" s="12" customFormat="1" x14ac:dyDescent="0.35">
      <c r="A3131" s="85" t="s">
        <v>46</v>
      </c>
      <c r="B3131" s="96">
        <v>2020</v>
      </c>
      <c r="C3131" s="96" t="s">
        <v>82</v>
      </c>
      <c r="D3131" s="17" t="s">
        <v>87</v>
      </c>
      <c r="E3131" s="98"/>
      <c r="F3131" s="90"/>
      <c r="G3131" s="91" t="s">
        <v>79</v>
      </c>
      <c r="H3131" s="132">
        <v>43586</v>
      </c>
      <c r="I3131" s="132">
        <v>42085</v>
      </c>
      <c r="J3131" s="133">
        <v>85671</v>
      </c>
      <c r="K3131" s="86">
        <v>37089</v>
      </c>
      <c r="L3131" s="86">
        <v>34741</v>
      </c>
      <c r="M3131" s="86">
        <v>869</v>
      </c>
      <c r="N3131" s="86">
        <v>72699</v>
      </c>
      <c r="O3131" s="86">
        <v>31245</v>
      </c>
      <c r="P3131" s="86">
        <v>28646</v>
      </c>
      <c r="Q3131" s="86">
        <v>739</v>
      </c>
      <c r="R3131" s="100">
        <v>60630</v>
      </c>
      <c r="S3131" s="24">
        <f>Table1[[#This Row],[Female Voters]]/Table1[[#This Row],[Female Population]]</f>
        <v>0.85093837470747491</v>
      </c>
      <c r="T3131" s="24">
        <f>Table1[[#This Row],[Male Voters]]/Table1[[#This Row],[Male Population]]</f>
        <v>0.82549601995960553</v>
      </c>
      <c r="U3131" s="24">
        <f>Table1[[#This Row],[Total Voters]]/Table1[[#This Row],[Total Population]]</f>
        <v>0.84858353468501591</v>
      </c>
      <c r="V3131" s="24">
        <f>Table1[[#This Row],[Female Ballots]]/Table1[[#This Row],[Female Population]]</f>
        <v>0.71685862432891301</v>
      </c>
      <c r="W3131" s="24">
        <f>Table1[[#This Row],[Male Ballots]]/Table1[[#This Row],[Male Population]]</f>
        <v>0.68067007247237732</v>
      </c>
      <c r="X3131" s="24">
        <f>Table1[[#This Row],[Total Ballots]]/Table1[[#This Row],[Total Population]]</f>
        <v>0.70770739223307766</v>
      </c>
      <c r="Y3131" s="87">
        <f>Table1[[#This Row],[Female Ballots]]/Table1[[#This Row],[Female Voters]]</f>
        <v>0.84243306640782978</v>
      </c>
      <c r="Z3131" s="88">
        <f>Table1[[#This Row],[Male Ballots]]/Table1[[#This Row],[Male Voters]]</f>
        <v>0.82455887855847554</v>
      </c>
      <c r="AA3131" s="87">
        <f>Table1[[#This Row],[Total Ballots]]/Table1[[#This Row],[Total Voters]]</f>
        <v>0.83398671233442001</v>
      </c>
    </row>
    <row r="3132" spans="1:27" s="12" customFormat="1" x14ac:dyDescent="0.35">
      <c r="A3132" s="85" t="s">
        <v>46</v>
      </c>
      <c r="B3132" s="96">
        <v>2020</v>
      </c>
      <c r="C3132" s="96" t="s">
        <v>82</v>
      </c>
      <c r="D3132" s="17" t="s">
        <v>87</v>
      </c>
      <c r="E3132" s="98"/>
      <c r="F3132" s="90"/>
      <c r="G3132" s="91" t="s">
        <v>62</v>
      </c>
      <c r="H3132" s="132">
        <v>4097</v>
      </c>
      <c r="I3132" s="132">
        <v>4314</v>
      </c>
      <c r="J3132" s="133">
        <v>8411</v>
      </c>
      <c r="K3132" s="86">
        <v>3139</v>
      </c>
      <c r="L3132" s="86">
        <v>3084</v>
      </c>
      <c r="M3132" s="86">
        <v>116</v>
      </c>
      <c r="N3132" s="86">
        <v>6339</v>
      </c>
      <c r="O3132" s="86">
        <v>2247</v>
      </c>
      <c r="P3132" s="86">
        <v>2041</v>
      </c>
      <c r="Q3132" s="86">
        <v>91</v>
      </c>
      <c r="R3132" s="100">
        <v>4379</v>
      </c>
      <c r="S3132" s="24">
        <f>Table1[[#This Row],[Female Voters]]/Table1[[#This Row],[Female Population]]</f>
        <v>0.76617036856236276</v>
      </c>
      <c r="T3132" s="24">
        <f>Table1[[#This Row],[Male Voters]]/Table1[[#This Row],[Male Population]]</f>
        <v>0.71488178025034765</v>
      </c>
      <c r="U3132" s="24">
        <f>Table1[[#This Row],[Total Voters]]/Table1[[#This Row],[Total Population]]</f>
        <v>0.75365592676257287</v>
      </c>
      <c r="V3132" s="24">
        <f>Table1[[#This Row],[Female Ballots]]/Table1[[#This Row],[Female Population]]</f>
        <v>0.54845008542836227</v>
      </c>
      <c r="W3132" s="24">
        <f>Table1[[#This Row],[Male Ballots]]/Table1[[#This Row],[Male Population]]</f>
        <v>0.47311080203987022</v>
      </c>
      <c r="X3132" s="24">
        <f>Table1[[#This Row],[Total Ballots]]/Table1[[#This Row],[Total Population]]</f>
        <v>0.52062774937581735</v>
      </c>
      <c r="Y3132" s="87">
        <f>Table1[[#This Row],[Female Ballots]]/Table1[[#This Row],[Female Voters]]</f>
        <v>0.71583306785600509</v>
      </c>
      <c r="Z3132" s="88">
        <f>Table1[[#This Row],[Male Ballots]]/Table1[[#This Row],[Male Voters]]</f>
        <v>0.66180285343709466</v>
      </c>
      <c r="AA3132" s="87">
        <f>Table1[[#This Row],[Total Ballots]]/Table1[[#This Row],[Total Voters]]</f>
        <v>0.69080296576747124</v>
      </c>
    </row>
    <row r="3133" spans="1:27" s="12" customFormat="1" x14ac:dyDescent="0.35">
      <c r="A3133" s="85" t="s">
        <v>46</v>
      </c>
      <c r="B3133" s="96">
        <v>2020</v>
      </c>
      <c r="C3133" s="96" t="s">
        <v>82</v>
      </c>
      <c r="D3133" s="17" t="s">
        <v>87</v>
      </c>
      <c r="E3133" s="98"/>
      <c r="F3133" s="90"/>
      <c r="G3133" s="91" t="s">
        <v>63</v>
      </c>
      <c r="H3133" s="132">
        <v>6799</v>
      </c>
      <c r="I3133" s="132">
        <v>6801</v>
      </c>
      <c r="J3133" s="133">
        <v>13600</v>
      </c>
      <c r="K3133" s="86">
        <v>5582</v>
      </c>
      <c r="L3133" s="86">
        <v>5287</v>
      </c>
      <c r="M3133" s="86">
        <v>206</v>
      </c>
      <c r="N3133" s="86">
        <v>11075</v>
      </c>
      <c r="O3133" s="86">
        <v>4031</v>
      </c>
      <c r="P3133" s="86">
        <v>3613</v>
      </c>
      <c r="Q3133" s="86">
        <v>169</v>
      </c>
      <c r="R3133" s="100">
        <v>7813</v>
      </c>
      <c r="S3133" s="24">
        <f>Table1[[#This Row],[Female Voters]]/Table1[[#This Row],[Female Population]]</f>
        <v>0.82100308868951322</v>
      </c>
      <c r="T3133" s="24">
        <f>Table1[[#This Row],[Male Voters]]/Table1[[#This Row],[Male Population]]</f>
        <v>0.77738567857667995</v>
      </c>
      <c r="U3133" s="24">
        <f>Table1[[#This Row],[Total Voters]]/Table1[[#This Row],[Total Population]]</f>
        <v>0.81433823529411764</v>
      </c>
      <c r="V3133" s="24">
        <f>Table1[[#This Row],[Female Ballots]]/Table1[[#This Row],[Female Population]]</f>
        <v>0.59288130607442269</v>
      </c>
      <c r="W3133" s="24">
        <f>Table1[[#This Row],[Male Ballots]]/Table1[[#This Row],[Male Population]]</f>
        <v>0.53124540508748719</v>
      </c>
      <c r="X3133" s="24">
        <f>Table1[[#This Row],[Total Ballots]]/Table1[[#This Row],[Total Population]]</f>
        <v>0.57448529411764704</v>
      </c>
      <c r="Y3133" s="87">
        <f>Table1[[#This Row],[Female Ballots]]/Table1[[#This Row],[Female Voters]]</f>
        <v>0.7221426012182014</v>
      </c>
      <c r="Z3133" s="88">
        <f>Table1[[#This Row],[Male Ballots]]/Table1[[#This Row],[Male Voters]]</f>
        <v>0.68337431435596752</v>
      </c>
      <c r="AA3133" s="87">
        <f>Table1[[#This Row],[Total Ballots]]/Table1[[#This Row],[Total Voters]]</f>
        <v>0.70546275395033864</v>
      </c>
    </row>
    <row r="3134" spans="1:27" s="12" customFormat="1" x14ac:dyDescent="0.35">
      <c r="A3134" s="85" t="s">
        <v>46</v>
      </c>
      <c r="B3134" s="96">
        <v>2020</v>
      </c>
      <c r="C3134" s="96" t="s">
        <v>82</v>
      </c>
      <c r="D3134" s="17" t="s">
        <v>87</v>
      </c>
      <c r="E3134" s="98"/>
      <c r="F3134" s="90"/>
      <c r="G3134" s="91" t="s">
        <v>64</v>
      </c>
      <c r="H3134" s="132">
        <v>6583</v>
      </c>
      <c r="I3134" s="132">
        <v>6712</v>
      </c>
      <c r="J3134" s="133">
        <v>13295</v>
      </c>
      <c r="K3134" s="86">
        <v>5410</v>
      </c>
      <c r="L3134" s="86">
        <v>5213</v>
      </c>
      <c r="M3134" s="86">
        <v>159</v>
      </c>
      <c r="N3134" s="86">
        <v>10782</v>
      </c>
      <c r="O3134" s="86">
        <v>4408</v>
      </c>
      <c r="P3134" s="86">
        <v>4158</v>
      </c>
      <c r="Q3134" s="86">
        <v>129</v>
      </c>
      <c r="R3134" s="100">
        <v>8695</v>
      </c>
      <c r="S3134" s="24">
        <f>Table1[[#This Row],[Female Voters]]/Table1[[#This Row],[Female Population]]</f>
        <v>0.82181376272216311</v>
      </c>
      <c r="T3134" s="24">
        <f>Table1[[#This Row],[Male Voters]]/Table1[[#This Row],[Male Population]]</f>
        <v>0.77666865315852207</v>
      </c>
      <c r="U3134" s="24">
        <f>Table1[[#This Row],[Total Voters]]/Table1[[#This Row],[Total Population]]</f>
        <v>0.81098157201955623</v>
      </c>
      <c r="V3134" s="24">
        <f>Table1[[#This Row],[Female Ballots]]/Table1[[#This Row],[Female Population]]</f>
        <v>0.66960352422907488</v>
      </c>
      <c r="W3134" s="24">
        <f>Table1[[#This Row],[Male Ballots]]/Table1[[#This Row],[Male Population]]</f>
        <v>0.61948748510131113</v>
      </c>
      <c r="X3134" s="24">
        <f>Table1[[#This Row],[Total Ballots]]/Table1[[#This Row],[Total Population]]</f>
        <v>0.65400526513726964</v>
      </c>
      <c r="Y3134" s="87">
        <f>Table1[[#This Row],[Female Ballots]]/Table1[[#This Row],[Female Voters]]</f>
        <v>0.81478743068391868</v>
      </c>
      <c r="Z3134" s="88">
        <f>Table1[[#This Row],[Male Ballots]]/Table1[[#This Row],[Male Voters]]</f>
        <v>0.79762133128716672</v>
      </c>
      <c r="AA3134" s="87">
        <f>Table1[[#This Row],[Total Ballots]]/Table1[[#This Row],[Total Voters]]</f>
        <v>0.80643665368206274</v>
      </c>
    </row>
    <row r="3135" spans="1:27" s="12" customFormat="1" x14ac:dyDescent="0.35">
      <c r="A3135" s="85" t="s">
        <v>46</v>
      </c>
      <c r="B3135" s="96">
        <v>2020</v>
      </c>
      <c r="C3135" s="96" t="s">
        <v>82</v>
      </c>
      <c r="D3135" s="17" t="s">
        <v>87</v>
      </c>
      <c r="E3135" s="98"/>
      <c r="F3135" s="90"/>
      <c r="G3135" s="91" t="s">
        <v>65</v>
      </c>
      <c r="H3135" s="132">
        <v>6719</v>
      </c>
      <c r="I3135" s="132">
        <v>6467</v>
      </c>
      <c r="J3135" s="133">
        <v>13186</v>
      </c>
      <c r="K3135" s="86">
        <v>5581</v>
      </c>
      <c r="L3135" s="86">
        <v>5204</v>
      </c>
      <c r="M3135" s="86">
        <v>143</v>
      </c>
      <c r="N3135" s="86">
        <v>10928</v>
      </c>
      <c r="O3135" s="86">
        <v>4764</v>
      </c>
      <c r="P3135" s="86">
        <v>4458</v>
      </c>
      <c r="Q3135" s="86">
        <v>120</v>
      </c>
      <c r="R3135" s="100">
        <v>9342</v>
      </c>
      <c r="S3135" s="24">
        <f>Table1[[#This Row],[Female Voters]]/Table1[[#This Row],[Female Population]]</f>
        <v>0.83062955796993598</v>
      </c>
      <c r="T3135" s="24">
        <f>Table1[[#This Row],[Male Voters]]/Table1[[#This Row],[Male Population]]</f>
        <v>0.80470078861914329</v>
      </c>
      <c r="U3135" s="24">
        <f>Table1[[#This Row],[Total Voters]]/Table1[[#This Row],[Total Population]]</f>
        <v>0.82875777339602608</v>
      </c>
      <c r="V3135" s="24">
        <f>Table1[[#This Row],[Female Ballots]]/Table1[[#This Row],[Female Population]]</f>
        <v>0.70903408245274591</v>
      </c>
      <c r="W3135" s="24">
        <f>Table1[[#This Row],[Male Ballots]]/Table1[[#This Row],[Male Population]]</f>
        <v>0.68934591000463896</v>
      </c>
      <c r="X3135" s="24">
        <f>Table1[[#This Row],[Total Ballots]]/Table1[[#This Row],[Total Population]]</f>
        <v>0.70847868951918702</v>
      </c>
      <c r="Y3135" s="87">
        <f>Table1[[#This Row],[Female Ballots]]/Table1[[#This Row],[Female Voters]]</f>
        <v>0.85361046407453867</v>
      </c>
      <c r="Z3135" s="88">
        <f>Table1[[#This Row],[Male Ballots]]/Table1[[#This Row],[Male Voters]]</f>
        <v>0.85664873174481171</v>
      </c>
      <c r="AA3135" s="87">
        <f>Table1[[#This Row],[Total Ballots]]/Table1[[#This Row],[Total Voters]]</f>
        <v>0.85486822840409959</v>
      </c>
    </row>
    <row r="3136" spans="1:27" s="12" customFormat="1" x14ac:dyDescent="0.35">
      <c r="A3136" s="85" t="s">
        <v>46</v>
      </c>
      <c r="B3136" s="96">
        <v>2020</v>
      </c>
      <c r="C3136" s="96" t="s">
        <v>82</v>
      </c>
      <c r="D3136" s="17" t="s">
        <v>87</v>
      </c>
      <c r="E3136" s="98"/>
      <c r="F3136" s="90"/>
      <c r="G3136" s="91" t="s">
        <v>66</v>
      </c>
      <c r="H3136" s="132">
        <v>7782</v>
      </c>
      <c r="I3136" s="132">
        <v>7489</v>
      </c>
      <c r="J3136" s="133">
        <v>15271</v>
      </c>
      <c r="K3136" s="86">
        <v>6778</v>
      </c>
      <c r="L3136" s="86">
        <v>6404</v>
      </c>
      <c r="M3136" s="86">
        <v>141</v>
      </c>
      <c r="N3136" s="86">
        <v>13323</v>
      </c>
      <c r="O3136" s="86">
        <v>6128</v>
      </c>
      <c r="P3136" s="86">
        <v>5659</v>
      </c>
      <c r="Q3136" s="86">
        <v>128</v>
      </c>
      <c r="R3136" s="100">
        <v>11915</v>
      </c>
      <c r="S3136" s="24">
        <f>Table1[[#This Row],[Female Voters]]/Table1[[#This Row],[Female Population]]</f>
        <v>0.87098432279619631</v>
      </c>
      <c r="T3136" s="24">
        <f>Table1[[#This Row],[Male Voters]]/Table1[[#This Row],[Male Population]]</f>
        <v>0.85512084390439314</v>
      </c>
      <c r="U3136" s="24">
        <f>Table1[[#This Row],[Total Voters]]/Table1[[#This Row],[Total Population]]</f>
        <v>0.87243795429244975</v>
      </c>
      <c r="V3136" s="24">
        <f>Table1[[#This Row],[Female Ballots]]/Table1[[#This Row],[Female Population]]</f>
        <v>0.78745823695708039</v>
      </c>
      <c r="W3136" s="24">
        <f>Table1[[#This Row],[Male Ballots]]/Table1[[#This Row],[Male Population]]</f>
        <v>0.75564160769128053</v>
      </c>
      <c r="X3136" s="24">
        <f>Table1[[#This Row],[Total Ballots]]/Table1[[#This Row],[Total Population]]</f>
        <v>0.78023705061881998</v>
      </c>
      <c r="Y3136" s="87">
        <f>Table1[[#This Row],[Female Ballots]]/Table1[[#This Row],[Female Voters]]</f>
        <v>0.90410150486869278</v>
      </c>
      <c r="Z3136" s="88">
        <f>Table1[[#This Row],[Male Ballots]]/Table1[[#This Row],[Male Voters]]</f>
        <v>0.88366645846346037</v>
      </c>
      <c r="AA3136" s="87">
        <f>Table1[[#This Row],[Total Ballots]]/Table1[[#This Row],[Total Voters]]</f>
        <v>0.89431809652480676</v>
      </c>
    </row>
    <row r="3137" spans="1:27" s="12" customFormat="1" x14ac:dyDescent="0.35">
      <c r="A3137" s="85" t="s">
        <v>46</v>
      </c>
      <c r="B3137" s="96">
        <v>2020</v>
      </c>
      <c r="C3137" s="96" t="s">
        <v>82</v>
      </c>
      <c r="D3137" s="17" t="s">
        <v>87</v>
      </c>
      <c r="E3137" s="98"/>
      <c r="F3137" s="90"/>
      <c r="G3137" s="91" t="s">
        <v>67</v>
      </c>
      <c r="H3137" s="132">
        <v>11606</v>
      </c>
      <c r="I3137" s="132">
        <v>10302</v>
      </c>
      <c r="J3137" s="133">
        <v>21908</v>
      </c>
      <c r="K3137" s="86">
        <v>10599</v>
      </c>
      <c r="L3137" s="86">
        <v>9549</v>
      </c>
      <c r="M3137" s="86">
        <v>104</v>
      </c>
      <c r="N3137" s="86">
        <v>20252</v>
      </c>
      <c r="O3137" s="86">
        <v>9667</v>
      </c>
      <c r="P3137" s="86">
        <v>8717</v>
      </c>
      <c r="Q3137" s="86">
        <v>102</v>
      </c>
      <c r="R3137" s="86">
        <v>18486</v>
      </c>
      <c r="S3137" s="24">
        <f>Table1[[#This Row],[Female Voters]]/Table1[[#This Row],[Female Population]]</f>
        <v>0.91323453386179565</v>
      </c>
      <c r="T3137" s="24">
        <f>Table1[[#This Row],[Male Voters]]/Table1[[#This Row],[Male Population]]</f>
        <v>0.92690739662201516</v>
      </c>
      <c r="U3137" s="24">
        <f>Table1[[#This Row],[Total Voters]]/Table1[[#This Row],[Total Population]]</f>
        <v>0.92441117400036521</v>
      </c>
      <c r="V3137" s="24">
        <f>Table1[[#This Row],[Female Ballots]]/Table1[[#This Row],[Female Population]]</f>
        <v>0.8329312424607962</v>
      </c>
      <c r="W3137" s="24">
        <f>Table1[[#This Row],[Male Ballots]]/Table1[[#This Row],[Male Population]]</f>
        <v>0.84614637934381676</v>
      </c>
      <c r="X3137" s="24">
        <f>Table1[[#This Row],[Total Ballots]]/Table1[[#This Row],[Total Population]]</f>
        <v>0.84380135110461929</v>
      </c>
      <c r="Y3137" s="87">
        <f>Table1[[#This Row],[Female Ballots]]/Table1[[#This Row],[Female Voters]]</f>
        <v>0.91206717614869326</v>
      </c>
      <c r="Z3137" s="88">
        <f>Table1[[#This Row],[Male Ballots]]/Table1[[#This Row],[Male Voters]]</f>
        <v>0.91287045763954344</v>
      </c>
      <c r="AA3137" s="87">
        <f>Table1[[#This Row],[Total Ballots]]/Table1[[#This Row],[Total Voters]]</f>
        <v>0.91279873592731586</v>
      </c>
    </row>
    <row r="3138" spans="1:27" s="12" customFormat="1" x14ac:dyDescent="0.35">
      <c r="A3138" s="85" t="s">
        <v>53</v>
      </c>
      <c r="B3138" s="96">
        <v>2020</v>
      </c>
      <c r="C3138" s="96" t="s">
        <v>82</v>
      </c>
      <c r="D3138" s="96"/>
      <c r="E3138" s="98"/>
      <c r="F3138" s="90"/>
      <c r="G3138" s="91" t="s">
        <v>79</v>
      </c>
      <c r="H3138" s="132">
        <v>16072.1288</v>
      </c>
      <c r="I3138" s="132">
        <v>16097.132600000001</v>
      </c>
      <c r="J3138" s="133">
        <v>32169.261300000002</v>
      </c>
      <c r="K3138" s="86">
        <v>12871</v>
      </c>
      <c r="L3138" s="86">
        <v>12084</v>
      </c>
      <c r="M3138" s="86">
        <v>652</v>
      </c>
      <c r="N3138" s="86">
        <v>25607</v>
      </c>
      <c r="O3138" s="86">
        <v>10861</v>
      </c>
      <c r="P3138" s="86">
        <v>9999</v>
      </c>
      <c r="Q3138" s="86">
        <v>566</v>
      </c>
      <c r="R3138" s="100">
        <v>21426</v>
      </c>
      <c r="S3138" s="24">
        <f>Table1[[#This Row],[Female Voters]]/Table1[[#This Row],[Female Population]]</f>
        <v>0.80082733035340037</v>
      </c>
      <c r="T3138" s="24">
        <f>Table1[[#This Row],[Male Voters]]/Table1[[#This Row],[Male Population]]</f>
        <v>0.75069270411551425</v>
      </c>
      <c r="U3138" s="24">
        <f>Table1[[#This Row],[Total Voters]]/Table1[[#This Row],[Total Population]]</f>
        <v>0.79600833109587132</v>
      </c>
      <c r="V3138" s="24">
        <f>Table1[[#This Row],[Female Ballots]]/Table1[[#This Row],[Female Population]]</f>
        <v>0.67576611257620089</v>
      </c>
      <c r="W3138" s="24">
        <f>Table1[[#This Row],[Male Ballots]]/Table1[[#This Row],[Male Population]]</f>
        <v>0.62116652999429223</v>
      </c>
      <c r="X3138" s="24">
        <f>Table1[[#This Row],[Total Ballots]]/Table1[[#This Row],[Total Population]]</f>
        <v>0.66603954004999177</v>
      </c>
      <c r="Y3138" s="87">
        <f>Table1[[#This Row],[Female Ballots]]/Table1[[#This Row],[Female Voters]]</f>
        <v>0.8438349778571983</v>
      </c>
      <c r="Z3138" s="88">
        <f>Table1[[#This Row],[Male Ballots]]/Table1[[#This Row],[Male Voters]]</f>
        <v>0.82745779543197617</v>
      </c>
      <c r="AA3138" s="87">
        <f>Table1[[#This Row],[Total Ballots]]/Table1[[#This Row],[Total Voters]]</f>
        <v>0.83672433319014328</v>
      </c>
    </row>
    <row r="3139" spans="1:27" s="12" customFormat="1" x14ac:dyDescent="0.35">
      <c r="A3139" s="85" t="s">
        <v>53</v>
      </c>
      <c r="B3139" s="96">
        <v>2020</v>
      </c>
      <c r="C3139" s="96" t="s">
        <v>82</v>
      </c>
      <c r="D3139" s="96"/>
      <c r="E3139" s="98"/>
      <c r="F3139" s="90"/>
      <c r="G3139" s="91" t="s">
        <v>62</v>
      </c>
      <c r="H3139" s="132">
        <v>1634.1149</v>
      </c>
      <c r="I3139" s="132">
        <v>1855.1305</v>
      </c>
      <c r="J3139" s="133">
        <v>3489.2454000000002</v>
      </c>
      <c r="K3139" s="86">
        <v>1217</v>
      </c>
      <c r="L3139" s="86">
        <v>1255</v>
      </c>
      <c r="M3139" s="86">
        <v>92</v>
      </c>
      <c r="N3139" s="86">
        <v>2564</v>
      </c>
      <c r="O3139" s="86">
        <v>894</v>
      </c>
      <c r="P3139" s="86">
        <v>873</v>
      </c>
      <c r="Q3139" s="86">
        <v>79</v>
      </c>
      <c r="R3139" s="100">
        <v>1846</v>
      </c>
      <c r="S3139" s="24">
        <f>Table1[[#This Row],[Female Voters]]/Table1[[#This Row],[Female Population]]</f>
        <v>0.74474567241263145</v>
      </c>
      <c r="T3139" s="24">
        <f>Table1[[#This Row],[Male Voters]]/Table1[[#This Row],[Male Population]]</f>
        <v>0.67650227302068511</v>
      </c>
      <c r="U3139" s="24">
        <f>Table1[[#This Row],[Total Voters]]/Table1[[#This Row],[Total Population]]</f>
        <v>0.73482937027014494</v>
      </c>
      <c r="V3139" s="24">
        <f>Table1[[#This Row],[Female Ballots]]/Table1[[#This Row],[Female Population]]</f>
        <v>0.54708515294732329</v>
      </c>
      <c r="W3139" s="24">
        <f>Table1[[#This Row],[Male Ballots]]/Table1[[#This Row],[Male Population]]</f>
        <v>0.47058684011717772</v>
      </c>
      <c r="X3139" s="24">
        <f>Table1[[#This Row],[Total Ballots]]/Table1[[#This Row],[Total Population]]</f>
        <v>0.52905421900104821</v>
      </c>
      <c r="Y3139" s="87">
        <f>Table1[[#This Row],[Female Ballots]]/Table1[[#This Row],[Female Voters]]</f>
        <v>0.73459326211996712</v>
      </c>
      <c r="Z3139" s="88">
        <f>Table1[[#This Row],[Male Ballots]]/Table1[[#This Row],[Male Voters]]</f>
        <v>0.69561752988047809</v>
      </c>
      <c r="AA3139" s="87">
        <f>Table1[[#This Row],[Total Ballots]]/Table1[[#This Row],[Total Voters]]</f>
        <v>0.71996879875195008</v>
      </c>
    </row>
    <row r="3140" spans="1:27" s="12" customFormat="1" x14ac:dyDescent="0.35">
      <c r="A3140" s="85" t="s">
        <v>53</v>
      </c>
      <c r="B3140" s="96">
        <v>2020</v>
      </c>
      <c r="C3140" s="96" t="s">
        <v>82</v>
      </c>
      <c r="D3140" s="96"/>
      <c r="E3140" s="98"/>
      <c r="F3140" s="90"/>
      <c r="G3140" s="91" t="s">
        <v>63</v>
      </c>
      <c r="H3140" s="132">
        <v>2547.1790000000001</v>
      </c>
      <c r="I3140" s="132">
        <v>2761.194</v>
      </c>
      <c r="J3140" s="133">
        <v>5308.3729999999996</v>
      </c>
      <c r="K3140" s="86">
        <v>1983</v>
      </c>
      <c r="L3140" s="86">
        <v>1830</v>
      </c>
      <c r="M3140" s="86">
        <v>106</v>
      </c>
      <c r="N3140" s="86">
        <v>3919</v>
      </c>
      <c r="O3140" s="86">
        <v>1444</v>
      </c>
      <c r="P3140" s="86">
        <v>1229</v>
      </c>
      <c r="Q3140" s="86">
        <v>87</v>
      </c>
      <c r="R3140" s="100">
        <v>2760</v>
      </c>
      <c r="S3140" s="24">
        <f>Table1[[#This Row],[Female Voters]]/Table1[[#This Row],[Female Population]]</f>
        <v>0.77850830271449312</v>
      </c>
      <c r="T3140" s="24">
        <f>Table1[[#This Row],[Male Voters]]/Table1[[#This Row],[Male Population]]</f>
        <v>0.6627567639216948</v>
      </c>
      <c r="U3140" s="24">
        <f>Table1[[#This Row],[Total Voters]]/Table1[[#This Row],[Total Population]]</f>
        <v>0.73826763869080037</v>
      </c>
      <c r="V3140" s="24">
        <f>Table1[[#This Row],[Female Ballots]]/Table1[[#This Row],[Female Population]]</f>
        <v>0.56690165865846098</v>
      </c>
      <c r="W3140" s="24">
        <f>Table1[[#This Row],[Male Ballots]]/Table1[[#This Row],[Male Population]]</f>
        <v>0.44509730210916004</v>
      </c>
      <c r="X3140" s="24">
        <f>Table1[[#This Row],[Total Ballots]]/Table1[[#This Row],[Total Population]]</f>
        <v>0.51993332043547058</v>
      </c>
      <c r="Y3140" s="87">
        <f>Table1[[#This Row],[Female Ballots]]/Table1[[#This Row],[Female Voters]]</f>
        <v>0.72818961169944529</v>
      </c>
      <c r="Z3140" s="88">
        <f>Table1[[#This Row],[Male Ballots]]/Table1[[#This Row],[Male Voters]]</f>
        <v>0.67158469945355193</v>
      </c>
      <c r="AA3140" s="87">
        <f>Table1[[#This Row],[Total Ballots]]/Table1[[#This Row],[Total Voters]]</f>
        <v>0.70426129114570046</v>
      </c>
    </row>
    <row r="3141" spans="1:27" s="12" customFormat="1" x14ac:dyDescent="0.35">
      <c r="A3141" s="85" t="s">
        <v>53</v>
      </c>
      <c r="B3141" s="96">
        <v>2020</v>
      </c>
      <c r="C3141" s="96" t="s">
        <v>82</v>
      </c>
      <c r="D3141" s="96"/>
      <c r="E3141" s="98"/>
      <c r="F3141" s="90"/>
      <c r="G3141" s="91" t="s">
        <v>64</v>
      </c>
      <c r="H3141" s="132">
        <v>2649.1859999999997</v>
      </c>
      <c r="I3141" s="132">
        <v>2685.1890000000003</v>
      </c>
      <c r="J3141" s="133">
        <v>5334.375</v>
      </c>
      <c r="K3141" s="86">
        <v>1925</v>
      </c>
      <c r="L3141" s="86">
        <v>1784</v>
      </c>
      <c r="M3141" s="86">
        <v>94</v>
      </c>
      <c r="N3141" s="86">
        <v>3803</v>
      </c>
      <c r="O3141" s="86">
        <v>1570</v>
      </c>
      <c r="P3141" s="86">
        <v>1433</v>
      </c>
      <c r="Q3141" s="86">
        <v>76</v>
      </c>
      <c r="R3141" s="100">
        <v>3079</v>
      </c>
      <c r="S3141" s="24">
        <f>Table1[[#This Row],[Female Voters]]/Table1[[#This Row],[Female Population]]</f>
        <v>0.72663829568780758</v>
      </c>
      <c r="T3141" s="24">
        <f>Table1[[#This Row],[Male Voters]]/Table1[[#This Row],[Male Population]]</f>
        <v>0.66438526301128142</v>
      </c>
      <c r="U3141" s="24">
        <f>Table1[[#This Row],[Total Voters]]/Table1[[#This Row],[Total Population]]</f>
        <v>0.71292325717633276</v>
      </c>
      <c r="V3141" s="24">
        <f>Table1[[#This Row],[Female Ballots]]/Table1[[#This Row],[Female Population]]</f>
        <v>0.59263486972979629</v>
      </c>
      <c r="W3141" s="24">
        <f>Table1[[#This Row],[Male Ballots]]/Table1[[#This Row],[Male Population]]</f>
        <v>0.53366820734033982</v>
      </c>
      <c r="X3141" s="24">
        <f>Table1[[#This Row],[Total Ballots]]/Table1[[#This Row],[Total Population]]</f>
        <v>0.57719976567076747</v>
      </c>
      <c r="Y3141" s="87">
        <f>Table1[[#This Row],[Female Ballots]]/Table1[[#This Row],[Female Voters]]</f>
        <v>0.81558441558441563</v>
      </c>
      <c r="Z3141" s="88">
        <f>Table1[[#This Row],[Male Ballots]]/Table1[[#This Row],[Male Voters]]</f>
        <v>0.8032511210762332</v>
      </c>
      <c r="AA3141" s="87">
        <f>Table1[[#This Row],[Total Ballots]]/Table1[[#This Row],[Total Voters]]</f>
        <v>0.80962398106757827</v>
      </c>
    </row>
    <row r="3142" spans="1:27" s="12" customFormat="1" x14ac:dyDescent="0.35">
      <c r="A3142" s="85" t="s">
        <v>53</v>
      </c>
      <c r="B3142" s="96">
        <v>2020</v>
      </c>
      <c r="C3142" s="96" t="s">
        <v>82</v>
      </c>
      <c r="D3142" s="96"/>
      <c r="E3142" s="98"/>
      <c r="F3142" s="90"/>
      <c r="G3142" s="91" t="s">
        <v>65</v>
      </c>
      <c r="H3142" s="132">
        <v>2485.174</v>
      </c>
      <c r="I3142" s="132">
        <v>2385.1680000000001</v>
      </c>
      <c r="J3142" s="133">
        <v>4870.3420000000006</v>
      </c>
      <c r="K3142" s="86">
        <v>1772</v>
      </c>
      <c r="L3142" s="86">
        <v>1622</v>
      </c>
      <c r="M3142" s="86">
        <v>111</v>
      </c>
      <c r="N3142" s="86">
        <v>3505</v>
      </c>
      <c r="O3142" s="86">
        <v>1527</v>
      </c>
      <c r="P3142" s="86">
        <v>1380</v>
      </c>
      <c r="Q3142" s="86">
        <v>103</v>
      </c>
      <c r="R3142" s="100">
        <v>3010</v>
      </c>
      <c r="S3142" s="24">
        <f>Table1[[#This Row],[Female Voters]]/Table1[[#This Row],[Female Population]]</f>
        <v>0.71302854448018527</v>
      </c>
      <c r="T3142" s="24">
        <f>Table1[[#This Row],[Male Voters]]/Table1[[#This Row],[Male Population]]</f>
        <v>0.68003595553856167</v>
      </c>
      <c r="U3142" s="24">
        <f>Table1[[#This Row],[Total Voters]]/Table1[[#This Row],[Total Population]]</f>
        <v>0.7196619867762879</v>
      </c>
      <c r="V3142" s="24">
        <f>Table1[[#This Row],[Female Ballots]]/Table1[[#This Row],[Female Population]]</f>
        <v>0.61444389809325228</v>
      </c>
      <c r="W3142" s="24">
        <f>Table1[[#This Row],[Male Ballots]]/Table1[[#This Row],[Male Population]]</f>
        <v>0.57857559719063811</v>
      </c>
      <c r="X3142" s="24">
        <f>Table1[[#This Row],[Total Ballots]]/Table1[[#This Row],[Total Population]]</f>
        <v>0.61802641375082068</v>
      </c>
      <c r="Y3142" s="87">
        <f>Table1[[#This Row],[Female Ballots]]/Table1[[#This Row],[Female Voters]]</f>
        <v>0.86173814898419865</v>
      </c>
      <c r="Z3142" s="88">
        <f>Table1[[#This Row],[Male Ballots]]/Table1[[#This Row],[Male Voters]]</f>
        <v>0.85080147965474717</v>
      </c>
      <c r="AA3142" s="87">
        <f>Table1[[#This Row],[Total Ballots]]/Table1[[#This Row],[Total Voters]]</f>
        <v>0.85877318116975754</v>
      </c>
    </row>
    <row r="3143" spans="1:27" s="12" customFormat="1" x14ac:dyDescent="0.35">
      <c r="A3143" s="85" t="s">
        <v>53</v>
      </c>
      <c r="B3143" s="96">
        <v>2020</v>
      </c>
      <c r="C3143" s="96" t="s">
        <v>82</v>
      </c>
      <c r="D3143" s="96"/>
      <c r="E3143" s="98"/>
      <c r="F3143" s="90"/>
      <c r="G3143" s="91" t="s">
        <v>66</v>
      </c>
      <c r="H3143" s="132">
        <v>2754.1930000000002</v>
      </c>
      <c r="I3143" s="132">
        <v>2703.19</v>
      </c>
      <c r="J3143" s="133">
        <v>5457.384</v>
      </c>
      <c r="K3143" s="86">
        <v>2294</v>
      </c>
      <c r="L3143" s="86">
        <v>2155</v>
      </c>
      <c r="M3143" s="86">
        <v>107</v>
      </c>
      <c r="N3143" s="86">
        <v>4556</v>
      </c>
      <c r="O3143" s="86">
        <v>2068</v>
      </c>
      <c r="P3143" s="86">
        <v>1913</v>
      </c>
      <c r="Q3143" s="86">
        <v>100</v>
      </c>
      <c r="R3143" s="100">
        <v>4081</v>
      </c>
      <c r="S3143" s="24">
        <f>Table1[[#This Row],[Female Voters]]/Table1[[#This Row],[Female Population]]</f>
        <v>0.83291185476108598</v>
      </c>
      <c r="T3143" s="24">
        <f>Table1[[#This Row],[Male Voters]]/Table1[[#This Row],[Male Population]]</f>
        <v>0.79720626371065295</v>
      </c>
      <c r="U3143" s="24">
        <f>Table1[[#This Row],[Total Voters]]/Table1[[#This Row],[Total Population]]</f>
        <v>0.83483221997938939</v>
      </c>
      <c r="V3143" s="24">
        <f>Table1[[#This Row],[Female Ballots]]/Table1[[#This Row],[Female Population]]</f>
        <v>0.75085515067389974</v>
      </c>
      <c r="W3143" s="24">
        <f>Table1[[#This Row],[Male Ballots]]/Table1[[#This Row],[Male Population]]</f>
        <v>0.7076824048624033</v>
      </c>
      <c r="X3143" s="24">
        <f>Table1[[#This Row],[Total Ballots]]/Table1[[#This Row],[Total Population]]</f>
        <v>0.74779418124141528</v>
      </c>
      <c r="Y3143" s="87">
        <f>Table1[[#This Row],[Female Ballots]]/Table1[[#This Row],[Female Voters]]</f>
        <v>0.9014821272885789</v>
      </c>
      <c r="Z3143" s="88">
        <f>Table1[[#This Row],[Male Ballots]]/Table1[[#This Row],[Male Voters]]</f>
        <v>0.88770301624129933</v>
      </c>
      <c r="AA3143" s="87">
        <f>Table1[[#This Row],[Total Ballots]]/Table1[[#This Row],[Total Voters]]</f>
        <v>0.89574187884108869</v>
      </c>
    </row>
    <row r="3144" spans="1:27" s="12" customFormat="1" x14ac:dyDescent="0.35">
      <c r="A3144" s="85" t="s">
        <v>53</v>
      </c>
      <c r="B3144" s="96">
        <v>2020</v>
      </c>
      <c r="C3144" s="96" t="s">
        <v>82</v>
      </c>
      <c r="D3144" s="96"/>
      <c r="E3144" s="98"/>
      <c r="F3144" s="90"/>
      <c r="G3144" s="91" t="s">
        <v>67</v>
      </c>
      <c r="H3144" s="132">
        <v>4002.2819</v>
      </c>
      <c r="I3144" s="132">
        <v>3707.2610999999997</v>
      </c>
      <c r="J3144" s="133">
        <v>7709.5419000000002</v>
      </c>
      <c r="K3144" s="86">
        <v>3680</v>
      </c>
      <c r="L3144" s="86">
        <v>3438</v>
      </c>
      <c r="M3144" s="86">
        <v>142</v>
      </c>
      <c r="N3144" s="86">
        <v>7260</v>
      </c>
      <c r="O3144" s="86">
        <v>3358</v>
      </c>
      <c r="P3144" s="86">
        <v>3171</v>
      </c>
      <c r="Q3144" s="86">
        <v>121</v>
      </c>
      <c r="R3144" s="86">
        <v>6650</v>
      </c>
      <c r="S3144" s="24">
        <f>Table1[[#This Row],[Female Voters]]/Table1[[#This Row],[Female Population]]</f>
        <v>0.91947546223568111</v>
      </c>
      <c r="T3144" s="24">
        <f>Table1[[#This Row],[Male Voters]]/Table1[[#This Row],[Male Population]]</f>
        <v>0.92736926460345626</v>
      </c>
      <c r="U3144" s="24">
        <f>Table1[[#This Row],[Total Voters]]/Table1[[#This Row],[Total Population]]</f>
        <v>0.94169019303209178</v>
      </c>
      <c r="V3144" s="24">
        <f>Table1[[#This Row],[Female Ballots]]/Table1[[#This Row],[Female Population]]</f>
        <v>0.83902135929005905</v>
      </c>
      <c r="W3144" s="24">
        <f>Table1[[#This Row],[Male Ballots]]/Table1[[#This Row],[Male Population]]</f>
        <v>0.85534844038905167</v>
      </c>
      <c r="X3144" s="24">
        <f>Table1[[#This Row],[Total Ballots]]/Table1[[#This Row],[Total Population]]</f>
        <v>0.86256746331451939</v>
      </c>
      <c r="Y3144" s="87">
        <f>Table1[[#This Row],[Female Ballots]]/Table1[[#This Row],[Female Voters]]</f>
        <v>0.91249999999999998</v>
      </c>
      <c r="Z3144" s="88">
        <f>Table1[[#This Row],[Male Ballots]]/Table1[[#This Row],[Male Voters]]</f>
        <v>0.92233856893542754</v>
      </c>
      <c r="AA3144" s="87">
        <f>Table1[[#This Row],[Total Ballots]]/Table1[[#This Row],[Total Voters]]</f>
        <v>0.91597796143250687</v>
      </c>
    </row>
    <row r="3145" spans="1:27" s="12" customFormat="1" x14ac:dyDescent="0.35">
      <c r="A3145" s="85" t="s">
        <v>32</v>
      </c>
      <c r="B3145" s="96">
        <v>2020</v>
      </c>
      <c r="C3145" s="96" t="s">
        <v>82</v>
      </c>
      <c r="D3145" s="96"/>
      <c r="E3145" s="98"/>
      <c r="F3145" s="90"/>
      <c r="G3145" s="91" t="s">
        <v>79</v>
      </c>
      <c r="H3145" s="132">
        <v>2864.99332</v>
      </c>
      <c r="I3145" s="132">
        <v>2970.1398600000002</v>
      </c>
      <c r="J3145" s="133">
        <v>5835.1334100000004</v>
      </c>
      <c r="K3145" s="86">
        <v>2543</v>
      </c>
      <c r="L3145" s="86">
        <v>2573</v>
      </c>
      <c r="M3145" s="86">
        <v>77</v>
      </c>
      <c r="N3145" s="86">
        <v>5193</v>
      </c>
      <c r="O3145" s="86">
        <v>2188</v>
      </c>
      <c r="P3145" s="86">
        <v>2165</v>
      </c>
      <c r="Q3145" s="86">
        <v>64</v>
      </c>
      <c r="R3145" s="100">
        <v>4417</v>
      </c>
      <c r="S3145" s="24">
        <f>Table1[[#This Row],[Female Voters]]/Table1[[#This Row],[Female Population]]</f>
        <v>0.88761114458724111</v>
      </c>
      <c r="T3145" s="24">
        <f>Table1[[#This Row],[Male Voters]]/Table1[[#This Row],[Male Population]]</f>
        <v>0.86628917198532185</v>
      </c>
      <c r="U3145" s="24">
        <f>Table1[[#This Row],[Total Voters]]/Table1[[#This Row],[Total Population]]</f>
        <v>0.88995394537174766</v>
      </c>
      <c r="V3145" s="24">
        <f>Table1[[#This Row],[Female Ballots]]/Table1[[#This Row],[Female Population]]</f>
        <v>0.76370160611753191</v>
      </c>
      <c r="W3145" s="24">
        <f>Table1[[#This Row],[Male Ballots]]/Table1[[#This Row],[Male Population]]</f>
        <v>0.72892190336114338</v>
      </c>
      <c r="X3145" s="24">
        <f>Table1[[#This Row],[Total Ballots]]/Table1[[#This Row],[Total Population]]</f>
        <v>0.7569664118442152</v>
      </c>
      <c r="Y3145" s="87">
        <f>Table1[[#This Row],[Female Ballots]]/Table1[[#This Row],[Female Voters]]</f>
        <v>0.86040110106173806</v>
      </c>
      <c r="Z3145" s="88">
        <f>Table1[[#This Row],[Male Ballots]]/Table1[[#This Row],[Male Voters]]</f>
        <v>0.84143023707734166</v>
      </c>
      <c r="AA3145" s="87">
        <f>Table1[[#This Row],[Total Ballots]]/Table1[[#This Row],[Total Voters]]</f>
        <v>0.85056807240516075</v>
      </c>
    </row>
    <row r="3146" spans="1:27" s="12" customFormat="1" x14ac:dyDescent="0.35">
      <c r="A3146" s="85" t="s">
        <v>32</v>
      </c>
      <c r="B3146" s="96">
        <v>2020</v>
      </c>
      <c r="C3146" s="96" t="s">
        <v>82</v>
      </c>
      <c r="D3146" s="96"/>
      <c r="E3146" s="98"/>
      <c r="F3146" s="90"/>
      <c r="G3146" s="91" t="s">
        <v>62</v>
      </c>
      <c r="H3146" s="132">
        <v>174.24285</v>
      </c>
      <c r="I3146" s="132">
        <v>215.30005</v>
      </c>
      <c r="J3146" s="133">
        <v>389.54291000000001</v>
      </c>
      <c r="K3146" s="86">
        <v>140</v>
      </c>
      <c r="L3146" s="86">
        <v>137</v>
      </c>
      <c r="M3146" s="86">
        <v>8</v>
      </c>
      <c r="N3146" s="86">
        <v>285</v>
      </c>
      <c r="O3146" s="86">
        <v>99</v>
      </c>
      <c r="P3146" s="86">
        <v>79</v>
      </c>
      <c r="Q3146" s="86">
        <v>5</v>
      </c>
      <c r="R3146" s="100">
        <v>183</v>
      </c>
      <c r="S3146" s="24">
        <f>Table1[[#This Row],[Female Voters]]/Table1[[#This Row],[Female Population]]</f>
        <v>0.8034762975926989</v>
      </c>
      <c r="T3146" s="24">
        <f>Table1[[#This Row],[Male Voters]]/Table1[[#This Row],[Male Population]]</f>
        <v>0.63632126420778812</v>
      </c>
      <c r="U3146" s="24">
        <f>Table1[[#This Row],[Total Voters]]/Table1[[#This Row],[Total Population]]</f>
        <v>0.73162671604008911</v>
      </c>
      <c r="V3146" s="24">
        <f>Table1[[#This Row],[Female Ballots]]/Table1[[#This Row],[Female Population]]</f>
        <v>0.56817252472626567</v>
      </c>
      <c r="W3146" s="24">
        <f>Table1[[#This Row],[Male Ballots]]/Table1[[#This Row],[Male Population]]</f>
        <v>0.36692978009062238</v>
      </c>
      <c r="X3146" s="24">
        <f>Table1[[#This Row],[Total Ballots]]/Table1[[#This Row],[Total Population]]</f>
        <v>0.46978136503626777</v>
      </c>
      <c r="Y3146" s="87">
        <f>Table1[[#This Row],[Female Ballots]]/Table1[[#This Row],[Female Voters]]</f>
        <v>0.70714285714285718</v>
      </c>
      <c r="Z3146" s="88">
        <f>Table1[[#This Row],[Male Ballots]]/Table1[[#This Row],[Male Voters]]</f>
        <v>0.57664233576642332</v>
      </c>
      <c r="AA3146" s="87">
        <f>Table1[[#This Row],[Total Ballots]]/Table1[[#This Row],[Total Voters]]</f>
        <v>0.64210526315789473</v>
      </c>
    </row>
    <row r="3147" spans="1:27" s="12" customFormat="1" x14ac:dyDescent="0.35">
      <c r="A3147" s="85" t="s">
        <v>32</v>
      </c>
      <c r="B3147" s="96">
        <v>2020</v>
      </c>
      <c r="C3147" s="96" t="s">
        <v>82</v>
      </c>
      <c r="D3147" s="96"/>
      <c r="E3147" s="98"/>
      <c r="F3147" s="90"/>
      <c r="G3147" s="91" t="s">
        <v>63</v>
      </c>
      <c r="H3147" s="132">
        <v>306.42700000000002</v>
      </c>
      <c r="I3147" s="132">
        <v>312.43540000000002</v>
      </c>
      <c r="J3147" s="133">
        <v>618.86259999999993</v>
      </c>
      <c r="K3147" s="86">
        <v>249</v>
      </c>
      <c r="L3147" s="86">
        <v>252</v>
      </c>
      <c r="M3147" s="86">
        <v>12</v>
      </c>
      <c r="N3147" s="86">
        <v>513</v>
      </c>
      <c r="O3147" s="86">
        <v>176</v>
      </c>
      <c r="P3147" s="86">
        <v>170</v>
      </c>
      <c r="Q3147" s="86">
        <v>10</v>
      </c>
      <c r="R3147" s="100">
        <v>356</v>
      </c>
      <c r="S3147" s="24">
        <f>Table1[[#This Row],[Female Voters]]/Table1[[#This Row],[Female Population]]</f>
        <v>0.81259157972371876</v>
      </c>
      <c r="T3147" s="24">
        <f>Table1[[#This Row],[Male Voters]]/Table1[[#This Row],[Male Population]]</f>
        <v>0.80656673347514396</v>
      </c>
      <c r="U3147" s="24">
        <f>Table1[[#This Row],[Total Voters]]/Table1[[#This Row],[Total Population]]</f>
        <v>0.82894005874648113</v>
      </c>
      <c r="V3147" s="24">
        <f>Table1[[#This Row],[Female Ballots]]/Table1[[#This Row],[Female Population]]</f>
        <v>0.57436191980471696</v>
      </c>
      <c r="W3147" s="24">
        <f>Table1[[#This Row],[Male Ballots]]/Table1[[#This Row],[Male Population]]</f>
        <v>0.54411247893164472</v>
      </c>
      <c r="X3147" s="24">
        <f>Table1[[#This Row],[Total Ballots]]/Table1[[#This Row],[Total Population]]</f>
        <v>0.57524885168371787</v>
      </c>
      <c r="Y3147" s="87">
        <f>Table1[[#This Row],[Female Ballots]]/Table1[[#This Row],[Female Voters]]</f>
        <v>0.70682730923694781</v>
      </c>
      <c r="Z3147" s="88">
        <f>Table1[[#This Row],[Male Ballots]]/Table1[[#This Row],[Male Voters]]</f>
        <v>0.67460317460317465</v>
      </c>
      <c r="AA3147" s="87">
        <f>Table1[[#This Row],[Total Ballots]]/Table1[[#This Row],[Total Voters]]</f>
        <v>0.69395711500974655</v>
      </c>
    </row>
    <row r="3148" spans="1:27" s="12" customFormat="1" x14ac:dyDescent="0.35">
      <c r="A3148" s="85" t="s">
        <v>32</v>
      </c>
      <c r="B3148" s="96">
        <v>2020</v>
      </c>
      <c r="C3148" s="96" t="s">
        <v>82</v>
      </c>
      <c r="D3148" s="96"/>
      <c r="E3148" s="98"/>
      <c r="F3148" s="90"/>
      <c r="G3148" s="91" t="s">
        <v>64</v>
      </c>
      <c r="H3148" s="132">
        <v>371.51779999999997</v>
      </c>
      <c r="I3148" s="132">
        <v>373.5206</v>
      </c>
      <c r="J3148" s="133">
        <v>745.03840000000002</v>
      </c>
      <c r="K3148" s="86">
        <v>315</v>
      </c>
      <c r="L3148" s="86">
        <v>336</v>
      </c>
      <c r="M3148" s="86">
        <v>12</v>
      </c>
      <c r="N3148" s="86">
        <v>663</v>
      </c>
      <c r="O3148" s="86">
        <v>257</v>
      </c>
      <c r="P3148" s="86">
        <v>254</v>
      </c>
      <c r="Q3148" s="86">
        <v>10</v>
      </c>
      <c r="R3148" s="100">
        <v>521</v>
      </c>
      <c r="S3148" s="24">
        <f>Table1[[#This Row],[Female Voters]]/Table1[[#This Row],[Female Population]]</f>
        <v>0.84787323783678747</v>
      </c>
      <c r="T3148" s="24">
        <f>Table1[[#This Row],[Male Voters]]/Table1[[#This Row],[Male Population]]</f>
        <v>0.89954877990665039</v>
      </c>
      <c r="U3148" s="24">
        <f>Table1[[#This Row],[Total Voters]]/Table1[[#This Row],[Total Population]]</f>
        <v>0.88988701790404356</v>
      </c>
      <c r="V3148" s="24">
        <f>Table1[[#This Row],[Female Ballots]]/Table1[[#This Row],[Female Population]]</f>
        <v>0.69175689563191867</v>
      </c>
      <c r="W3148" s="24">
        <f>Table1[[#This Row],[Male Ballots]]/Table1[[#This Row],[Male Population]]</f>
        <v>0.68001604195324161</v>
      </c>
      <c r="X3148" s="24">
        <f>Table1[[#This Row],[Total Ballots]]/Table1[[#This Row],[Total Population]]</f>
        <v>0.69929281497436913</v>
      </c>
      <c r="Y3148" s="87">
        <f>Table1[[#This Row],[Female Ballots]]/Table1[[#This Row],[Female Voters]]</f>
        <v>0.81587301587301586</v>
      </c>
      <c r="Z3148" s="88">
        <f>Table1[[#This Row],[Male Ballots]]/Table1[[#This Row],[Male Voters]]</f>
        <v>0.75595238095238093</v>
      </c>
      <c r="AA3148" s="87">
        <f>Table1[[#This Row],[Total Ballots]]/Table1[[#This Row],[Total Voters]]</f>
        <v>0.78582202111613875</v>
      </c>
    </row>
    <row r="3149" spans="1:27" s="12" customFormat="1" x14ac:dyDescent="0.35">
      <c r="A3149" s="85" t="s">
        <v>32</v>
      </c>
      <c r="B3149" s="96">
        <v>2020</v>
      </c>
      <c r="C3149" s="96" t="s">
        <v>82</v>
      </c>
      <c r="D3149" s="96"/>
      <c r="E3149" s="98"/>
      <c r="F3149" s="90"/>
      <c r="G3149" s="91" t="s">
        <v>65</v>
      </c>
      <c r="H3149" s="132">
        <v>392.5471</v>
      </c>
      <c r="I3149" s="132">
        <v>354.4941</v>
      </c>
      <c r="J3149" s="133">
        <v>747.0412</v>
      </c>
      <c r="K3149" s="86">
        <v>327</v>
      </c>
      <c r="L3149" s="86">
        <v>330</v>
      </c>
      <c r="M3149" s="86">
        <v>10</v>
      </c>
      <c r="N3149" s="86">
        <v>667</v>
      </c>
      <c r="O3149" s="86">
        <v>279</v>
      </c>
      <c r="P3149" s="86">
        <v>273</v>
      </c>
      <c r="Q3149" s="86">
        <v>7</v>
      </c>
      <c r="R3149" s="100">
        <v>559</v>
      </c>
      <c r="S3149" s="24">
        <f>Table1[[#This Row],[Female Voters]]/Table1[[#This Row],[Female Population]]</f>
        <v>0.8330210565814905</v>
      </c>
      <c r="T3149" s="24">
        <f>Table1[[#This Row],[Male Voters]]/Table1[[#This Row],[Male Population]]</f>
        <v>0.93090406864317343</v>
      </c>
      <c r="U3149" s="24">
        <f>Table1[[#This Row],[Total Voters]]/Table1[[#This Row],[Total Population]]</f>
        <v>0.89285570862758301</v>
      </c>
      <c r="V3149" s="24">
        <f>Table1[[#This Row],[Female Ballots]]/Table1[[#This Row],[Female Population]]</f>
        <v>0.71074273634934504</v>
      </c>
      <c r="W3149" s="24">
        <f>Table1[[#This Row],[Male Ballots]]/Table1[[#This Row],[Male Population]]</f>
        <v>0.77011154769571621</v>
      </c>
      <c r="X3149" s="24">
        <f>Table1[[#This Row],[Total Ballots]]/Table1[[#This Row],[Total Population]]</f>
        <v>0.74828536899972853</v>
      </c>
      <c r="Y3149" s="87">
        <f>Table1[[#This Row],[Female Ballots]]/Table1[[#This Row],[Female Voters]]</f>
        <v>0.85321100917431192</v>
      </c>
      <c r="Z3149" s="88">
        <f>Table1[[#This Row],[Male Ballots]]/Table1[[#This Row],[Male Voters]]</f>
        <v>0.82727272727272727</v>
      </c>
      <c r="AA3149" s="87">
        <f>Table1[[#This Row],[Total Ballots]]/Table1[[#This Row],[Total Voters]]</f>
        <v>0.83808095952023987</v>
      </c>
    </row>
    <row r="3150" spans="1:27" s="12" customFormat="1" x14ac:dyDescent="0.35">
      <c r="A3150" s="85" t="s">
        <v>32</v>
      </c>
      <c r="B3150" s="96">
        <v>2020</v>
      </c>
      <c r="C3150" s="96" t="s">
        <v>82</v>
      </c>
      <c r="D3150" s="96"/>
      <c r="E3150" s="98"/>
      <c r="F3150" s="90"/>
      <c r="G3150" s="91" t="s">
        <v>66</v>
      </c>
      <c r="H3150" s="132">
        <v>599.83609999999999</v>
      </c>
      <c r="I3150" s="132">
        <v>615.85840000000007</v>
      </c>
      <c r="J3150" s="133">
        <v>1215.6945000000001</v>
      </c>
      <c r="K3150" s="86">
        <v>557</v>
      </c>
      <c r="L3150" s="86">
        <v>483</v>
      </c>
      <c r="M3150" s="86">
        <v>21</v>
      </c>
      <c r="N3150" s="86">
        <v>1061</v>
      </c>
      <c r="O3150" s="86">
        <v>493</v>
      </c>
      <c r="P3150" s="86">
        <v>433</v>
      </c>
      <c r="Q3150" s="86">
        <v>18</v>
      </c>
      <c r="R3150" s="100">
        <v>944</v>
      </c>
      <c r="S3150" s="24">
        <f>Table1[[#This Row],[Female Voters]]/Table1[[#This Row],[Female Population]]</f>
        <v>0.92858699234674269</v>
      </c>
      <c r="T3150" s="24">
        <f>Table1[[#This Row],[Male Voters]]/Table1[[#This Row],[Male Population]]</f>
        <v>0.7842711896111183</v>
      </c>
      <c r="U3150" s="24">
        <f>Table1[[#This Row],[Total Voters]]/Table1[[#This Row],[Total Population]]</f>
        <v>0.87275215936240558</v>
      </c>
      <c r="V3150" s="24">
        <f>Table1[[#This Row],[Female Ballots]]/Table1[[#This Row],[Female Population]]</f>
        <v>0.82189117994065386</v>
      </c>
      <c r="W3150" s="24">
        <f>Table1[[#This Row],[Male Ballots]]/Table1[[#This Row],[Male Population]]</f>
        <v>0.70308369586255537</v>
      </c>
      <c r="X3150" s="24">
        <f>Table1[[#This Row],[Total Ballots]]/Table1[[#This Row],[Total Population]]</f>
        <v>0.77651087505948246</v>
      </c>
      <c r="Y3150" s="87">
        <f>Table1[[#This Row],[Female Ballots]]/Table1[[#This Row],[Female Voters]]</f>
        <v>0.88509874326750448</v>
      </c>
      <c r="Z3150" s="88">
        <f>Table1[[#This Row],[Male Ballots]]/Table1[[#This Row],[Male Voters]]</f>
        <v>0.89648033126293991</v>
      </c>
      <c r="AA3150" s="87">
        <f>Table1[[#This Row],[Total Ballots]]/Table1[[#This Row],[Total Voters]]</f>
        <v>0.88972667295004715</v>
      </c>
    </row>
    <row r="3151" spans="1:27" s="12" customFormat="1" x14ac:dyDescent="0.35">
      <c r="A3151" s="85" t="s">
        <v>32</v>
      </c>
      <c r="B3151" s="96">
        <v>2020</v>
      </c>
      <c r="C3151" s="96" t="s">
        <v>82</v>
      </c>
      <c r="D3151" s="96"/>
      <c r="E3151" s="98"/>
      <c r="F3151" s="90"/>
      <c r="G3151" s="91" t="s">
        <v>67</v>
      </c>
      <c r="H3151" s="132">
        <v>1020.42247</v>
      </c>
      <c r="I3151" s="132">
        <v>1098.5313100000001</v>
      </c>
      <c r="J3151" s="133">
        <v>2118.9538000000002</v>
      </c>
      <c r="K3151" s="86">
        <v>955</v>
      </c>
      <c r="L3151" s="86">
        <v>1035</v>
      </c>
      <c r="M3151" s="86">
        <v>14</v>
      </c>
      <c r="N3151" s="86">
        <v>2004</v>
      </c>
      <c r="O3151" s="86">
        <v>884</v>
      </c>
      <c r="P3151" s="86">
        <v>956</v>
      </c>
      <c r="Q3151" s="86">
        <v>14</v>
      </c>
      <c r="R3151" s="86">
        <v>1854</v>
      </c>
      <c r="S3151" s="24">
        <f>Table1[[#This Row],[Female Voters]]/Table1[[#This Row],[Female Population]]</f>
        <v>0.93588687830443407</v>
      </c>
      <c r="T3151" s="24">
        <f>Table1[[#This Row],[Male Voters]]/Table1[[#This Row],[Male Population]]</f>
        <v>0.94216704665431883</v>
      </c>
      <c r="U3151" s="24">
        <f>Table1[[#This Row],[Total Voters]]/Table1[[#This Row],[Total Population]]</f>
        <v>0.94574973744118429</v>
      </c>
      <c r="V3151" s="24">
        <f>Table1[[#This Row],[Female Ballots]]/Table1[[#This Row],[Female Population]]</f>
        <v>0.86630785384410436</v>
      </c>
      <c r="W3151" s="24">
        <f>Table1[[#This Row],[Male Ballots]]/Table1[[#This Row],[Male Population]]</f>
        <v>0.87025284695799876</v>
      </c>
      <c r="X3151" s="24">
        <f>Table1[[#This Row],[Total Ballots]]/Table1[[#This Row],[Total Population]]</f>
        <v>0.8749600864351077</v>
      </c>
      <c r="Y3151" s="87">
        <f>Table1[[#This Row],[Female Ballots]]/Table1[[#This Row],[Female Voters]]</f>
        <v>0.92565445026178006</v>
      </c>
      <c r="Z3151" s="88">
        <f>Table1[[#This Row],[Male Ballots]]/Table1[[#This Row],[Male Voters]]</f>
        <v>0.92367149758454103</v>
      </c>
      <c r="AA3151" s="87">
        <f>Table1[[#This Row],[Total Ballots]]/Table1[[#This Row],[Total Voters]]</f>
        <v>0.92514970059880242</v>
      </c>
    </row>
    <row r="3152" spans="1:27" s="12" customFormat="1" x14ac:dyDescent="0.35">
      <c r="A3152" s="85" t="s">
        <v>60</v>
      </c>
      <c r="B3152" s="96">
        <v>2020</v>
      </c>
      <c r="C3152" s="96" t="s">
        <v>82</v>
      </c>
      <c r="D3152" s="17" t="s">
        <v>87</v>
      </c>
      <c r="E3152" s="98"/>
      <c r="F3152" s="90"/>
      <c r="G3152" s="91" t="s">
        <v>79</v>
      </c>
      <c r="H3152" s="132">
        <v>31741.643400000001</v>
      </c>
      <c r="I3152" s="132">
        <v>34532.786899999999</v>
      </c>
      <c r="J3152" s="133">
        <v>66274.426899999991</v>
      </c>
      <c r="K3152" s="86">
        <v>21269</v>
      </c>
      <c r="L3152" s="86">
        <v>19730</v>
      </c>
      <c r="M3152" s="86">
        <v>958</v>
      </c>
      <c r="N3152" s="86">
        <v>41957</v>
      </c>
      <c r="O3152" s="86">
        <v>16938</v>
      </c>
      <c r="P3152" s="86">
        <v>15152</v>
      </c>
      <c r="Q3152" s="86">
        <v>751</v>
      </c>
      <c r="R3152" s="100">
        <v>32841</v>
      </c>
      <c r="S3152" s="24">
        <f>Table1[[#This Row],[Female Voters]]/Table1[[#This Row],[Female Population]]</f>
        <v>0.67006612518367592</v>
      </c>
      <c r="T3152" s="24">
        <f>Table1[[#This Row],[Male Voters]]/Table1[[#This Row],[Male Population]]</f>
        <v>0.57134108686721718</v>
      </c>
      <c r="U3152" s="24">
        <f>Table1[[#This Row],[Total Voters]]/Table1[[#This Row],[Total Population]]</f>
        <v>0.63307978601320813</v>
      </c>
      <c r="V3152" s="24">
        <f>Table1[[#This Row],[Female Ballots]]/Table1[[#This Row],[Female Population]]</f>
        <v>0.53362076394570046</v>
      </c>
      <c r="W3152" s="24">
        <f>Table1[[#This Row],[Male Ballots]]/Table1[[#This Row],[Male Population]]</f>
        <v>0.43877142160223392</v>
      </c>
      <c r="X3152" s="24">
        <f>Table1[[#This Row],[Total Ballots]]/Table1[[#This Row],[Total Population]]</f>
        <v>0.49553050152441236</v>
      </c>
      <c r="Y3152" s="87">
        <f>Table1[[#This Row],[Female Ballots]]/Table1[[#This Row],[Female Voters]]</f>
        <v>0.79637030419859889</v>
      </c>
      <c r="Z3152" s="88">
        <f>Table1[[#This Row],[Male Ballots]]/Table1[[#This Row],[Male Voters]]</f>
        <v>0.76796756208819061</v>
      </c>
      <c r="AA3152" s="87">
        <f>Table1[[#This Row],[Total Ballots]]/Table1[[#This Row],[Total Voters]]</f>
        <v>0.78272993779345523</v>
      </c>
    </row>
    <row r="3153" spans="1:27" s="12" customFormat="1" x14ac:dyDescent="0.35">
      <c r="A3153" s="85" t="s">
        <v>60</v>
      </c>
      <c r="B3153" s="96">
        <v>2020</v>
      </c>
      <c r="C3153" s="96" t="s">
        <v>82</v>
      </c>
      <c r="D3153" s="17" t="s">
        <v>87</v>
      </c>
      <c r="E3153" s="98"/>
      <c r="F3153" s="90"/>
      <c r="G3153" s="91" t="s">
        <v>62</v>
      </c>
      <c r="H3153" s="132">
        <v>4530.2343000000001</v>
      </c>
      <c r="I3153" s="132">
        <v>5268.2725</v>
      </c>
      <c r="J3153" s="133">
        <v>9798.5059999999994</v>
      </c>
      <c r="K3153" s="86">
        <v>2973</v>
      </c>
      <c r="L3153" s="86">
        <v>2833</v>
      </c>
      <c r="M3153" s="86">
        <v>148</v>
      </c>
      <c r="N3153" s="86">
        <v>5954</v>
      </c>
      <c r="O3153" s="86">
        <v>2054</v>
      </c>
      <c r="P3153" s="86">
        <v>1689</v>
      </c>
      <c r="Q3153" s="86">
        <v>98</v>
      </c>
      <c r="R3153" s="100">
        <v>3841</v>
      </c>
      <c r="S3153" s="24">
        <f>Table1[[#This Row],[Female Voters]]/Table1[[#This Row],[Female Population]]</f>
        <v>0.65625744787637141</v>
      </c>
      <c r="T3153" s="24">
        <f>Table1[[#This Row],[Male Voters]]/Table1[[#This Row],[Male Population]]</f>
        <v>0.53774743049073481</v>
      </c>
      <c r="U3153" s="24">
        <f>Table1[[#This Row],[Total Voters]]/Table1[[#This Row],[Total Population]]</f>
        <v>0.60764365506333318</v>
      </c>
      <c r="V3153" s="24">
        <f>Table1[[#This Row],[Female Ballots]]/Table1[[#This Row],[Female Population]]</f>
        <v>0.45339818295932288</v>
      </c>
      <c r="W3153" s="24">
        <f>Table1[[#This Row],[Male Ballots]]/Table1[[#This Row],[Male Population]]</f>
        <v>0.32059845044082286</v>
      </c>
      <c r="X3153" s="24">
        <f>Table1[[#This Row],[Total Ballots]]/Table1[[#This Row],[Total Population]]</f>
        <v>0.39199853528691009</v>
      </c>
      <c r="Y3153" s="87">
        <f>Table1[[#This Row],[Female Ballots]]/Table1[[#This Row],[Female Voters]]</f>
        <v>0.69088462832156072</v>
      </c>
      <c r="Z3153" s="88">
        <f>Table1[[#This Row],[Male Ballots]]/Table1[[#This Row],[Male Voters]]</f>
        <v>0.59618778679844686</v>
      </c>
      <c r="AA3153" s="87">
        <f>Table1[[#This Row],[Total Ballots]]/Table1[[#This Row],[Total Voters]]</f>
        <v>0.64511252939200536</v>
      </c>
    </row>
    <row r="3154" spans="1:27" s="12" customFormat="1" x14ac:dyDescent="0.35">
      <c r="A3154" s="85" t="s">
        <v>60</v>
      </c>
      <c r="B3154" s="96">
        <v>2020</v>
      </c>
      <c r="C3154" s="96" t="s">
        <v>82</v>
      </c>
      <c r="D3154" s="17" t="s">
        <v>87</v>
      </c>
      <c r="E3154" s="98"/>
      <c r="F3154" s="90"/>
      <c r="G3154" s="91" t="s">
        <v>63</v>
      </c>
      <c r="H3154" s="132">
        <v>6527.3379999999997</v>
      </c>
      <c r="I3154" s="132">
        <v>7515.3889999999992</v>
      </c>
      <c r="J3154" s="133">
        <v>14042.725999999999</v>
      </c>
      <c r="K3154" s="86">
        <v>4432</v>
      </c>
      <c r="L3154" s="86">
        <v>3981</v>
      </c>
      <c r="M3154" s="86">
        <v>195</v>
      </c>
      <c r="N3154" s="86">
        <v>8608</v>
      </c>
      <c r="O3154" s="86">
        <v>3074</v>
      </c>
      <c r="P3154" s="86">
        <v>2541</v>
      </c>
      <c r="Q3154" s="86">
        <v>147</v>
      </c>
      <c r="R3154" s="100">
        <v>5762</v>
      </c>
      <c r="S3154" s="24">
        <f>Table1[[#This Row],[Female Voters]]/Table1[[#This Row],[Female Population]]</f>
        <v>0.6789904245804339</v>
      </c>
      <c r="T3154" s="24">
        <f>Table1[[#This Row],[Male Voters]]/Table1[[#This Row],[Male Population]]</f>
        <v>0.52971309934855004</v>
      </c>
      <c r="U3154" s="24">
        <f>Table1[[#This Row],[Total Voters]]/Table1[[#This Row],[Total Population]]</f>
        <v>0.61298639594620019</v>
      </c>
      <c r="V3154" s="24">
        <f>Table1[[#This Row],[Female Ballots]]/Table1[[#This Row],[Female Population]]</f>
        <v>0.47094236578525583</v>
      </c>
      <c r="W3154" s="24">
        <f>Table1[[#This Row],[Male Ballots]]/Table1[[#This Row],[Male Population]]</f>
        <v>0.33810625105367137</v>
      </c>
      <c r="X3154" s="24">
        <f>Table1[[#This Row],[Total Ballots]]/Table1[[#This Row],[Total Population]]</f>
        <v>0.41031919301138542</v>
      </c>
      <c r="Y3154" s="87">
        <f>Table1[[#This Row],[Female Ballots]]/Table1[[#This Row],[Female Voters]]</f>
        <v>0.69359205776173283</v>
      </c>
      <c r="Z3154" s="88">
        <f>Table1[[#This Row],[Male Ballots]]/Table1[[#This Row],[Male Voters]]</f>
        <v>0.63828183873398647</v>
      </c>
      <c r="AA3154" s="87">
        <f>Table1[[#This Row],[Total Ballots]]/Table1[[#This Row],[Total Voters]]</f>
        <v>0.66937732342007439</v>
      </c>
    </row>
    <row r="3155" spans="1:27" s="12" customFormat="1" x14ac:dyDescent="0.35">
      <c r="A3155" s="85" t="s">
        <v>60</v>
      </c>
      <c r="B3155" s="96">
        <v>2020</v>
      </c>
      <c r="C3155" s="96" t="s">
        <v>82</v>
      </c>
      <c r="D3155" s="17" t="s">
        <v>87</v>
      </c>
      <c r="E3155" s="98"/>
      <c r="F3155" s="90"/>
      <c r="G3155" s="91" t="s">
        <v>64</v>
      </c>
      <c r="H3155" s="132">
        <v>6585.3410000000003</v>
      </c>
      <c r="I3155" s="132">
        <v>7207.3729999999996</v>
      </c>
      <c r="J3155" s="133">
        <v>13792.713</v>
      </c>
      <c r="K3155" s="86">
        <v>4060</v>
      </c>
      <c r="L3155" s="86">
        <v>3654</v>
      </c>
      <c r="M3155" s="86">
        <v>163</v>
      </c>
      <c r="N3155" s="86">
        <v>7877</v>
      </c>
      <c r="O3155" s="86">
        <v>3194</v>
      </c>
      <c r="P3155" s="86">
        <v>2806</v>
      </c>
      <c r="Q3155" s="86">
        <v>130</v>
      </c>
      <c r="R3155" s="100">
        <v>6130</v>
      </c>
      <c r="S3155" s="24">
        <f>Table1[[#This Row],[Female Voters]]/Table1[[#This Row],[Female Population]]</f>
        <v>0.61652084531385687</v>
      </c>
      <c r="T3155" s="24">
        <f>Table1[[#This Row],[Male Voters]]/Table1[[#This Row],[Male Population]]</f>
        <v>0.50698083753955847</v>
      </c>
      <c r="U3155" s="24">
        <f>Table1[[#This Row],[Total Voters]]/Table1[[#This Row],[Total Population]]</f>
        <v>0.57109866637549844</v>
      </c>
      <c r="V3155" s="24">
        <f>Table1[[#This Row],[Female Ballots]]/Table1[[#This Row],[Female Population]]</f>
        <v>0.48501664530356131</v>
      </c>
      <c r="W3155" s="24">
        <f>Table1[[#This Row],[Male Ballots]]/Table1[[#This Row],[Male Population]]</f>
        <v>0.38932354409852249</v>
      </c>
      <c r="X3155" s="24">
        <f>Table1[[#This Row],[Total Ballots]]/Table1[[#This Row],[Total Population]]</f>
        <v>0.44443758091682178</v>
      </c>
      <c r="Y3155" s="87">
        <f>Table1[[#This Row],[Female Ballots]]/Table1[[#This Row],[Female Voters]]</f>
        <v>0.78669950738916261</v>
      </c>
      <c r="Z3155" s="88">
        <f>Table1[[#This Row],[Male Ballots]]/Table1[[#This Row],[Male Voters]]</f>
        <v>0.76792556102900933</v>
      </c>
      <c r="AA3155" s="87">
        <f>Table1[[#This Row],[Total Ballots]]/Table1[[#This Row],[Total Voters]]</f>
        <v>0.77821505649358891</v>
      </c>
    </row>
    <row r="3156" spans="1:27" s="12" customFormat="1" x14ac:dyDescent="0.35">
      <c r="A3156" s="85" t="s">
        <v>60</v>
      </c>
      <c r="B3156" s="96">
        <v>2020</v>
      </c>
      <c r="C3156" s="96" t="s">
        <v>82</v>
      </c>
      <c r="D3156" s="17" t="s">
        <v>87</v>
      </c>
      <c r="E3156" s="98"/>
      <c r="F3156" s="90"/>
      <c r="G3156" s="91" t="s">
        <v>65</v>
      </c>
      <c r="H3156" s="132">
        <v>4886.2530000000006</v>
      </c>
      <c r="I3156" s="132">
        <v>5383.2790000000005</v>
      </c>
      <c r="J3156" s="133">
        <v>10269.530999999999</v>
      </c>
      <c r="K3156" s="86">
        <v>2860</v>
      </c>
      <c r="L3156" s="86">
        <v>2747</v>
      </c>
      <c r="M3156" s="86">
        <v>144</v>
      </c>
      <c r="N3156" s="86">
        <v>5751</v>
      </c>
      <c r="O3156" s="86">
        <v>2403</v>
      </c>
      <c r="P3156" s="86">
        <v>2276</v>
      </c>
      <c r="Q3156" s="86">
        <v>118</v>
      </c>
      <c r="R3156" s="100">
        <v>4797</v>
      </c>
      <c r="S3156" s="24">
        <f>Table1[[#This Row],[Female Voters]]/Table1[[#This Row],[Female Population]]</f>
        <v>0.58531557821504532</v>
      </c>
      <c r="T3156" s="24">
        <f>Table1[[#This Row],[Male Voters]]/Table1[[#This Row],[Male Population]]</f>
        <v>0.51028378800355689</v>
      </c>
      <c r="U3156" s="24">
        <f>Table1[[#This Row],[Total Voters]]/Table1[[#This Row],[Total Population]]</f>
        <v>0.56000609959695336</v>
      </c>
      <c r="V3156" s="24">
        <f>Table1[[#This Row],[Female Ballots]]/Table1[[#This Row],[Female Population]]</f>
        <v>0.49178787917858524</v>
      </c>
      <c r="W3156" s="24">
        <f>Table1[[#This Row],[Male Ballots]]/Table1[[#This Row],[Male Population]]</f>
        <v>0.42279064488390811</v>
      </c>
      <c r="X3156" s="24">
        <f>Table1[[#This Row],[Total Ballots]]/Table1[[#This Row],[Total Population]]</f>
        <v>0.46710993910043219</v>
      </c>
      <c r="Y3156" s="87">
        <f>Table1[[#This Row],[Female Ballots]]/Table1[[#This Row],[Female Voters]]</f>
        <v>0.84020979020979025</v>
      </c>
      <c r="Z3156" s="88">
        <f>Table1[[#This Row],[Male Ballots]]/Table1[[#This Row],[Male Voters]]</f>
        <v>0.82854022570076447</v>
      </c>
      <c r="AA3156" s="87">
        <f>Table1[[#This Row],[Total Ballots]]/Table1[[#This Row],[Total Voters]]</f>
        <v>0.83411580594679191</v>
      </c>
    </row>
    <row r="3157" spans="1:27" s="12" customFormat="1" x14ac:dyDescent="0.35">
      <c r="A3157" s="85" t="s">
        <v>60</v>
      </c>
      <c r="B3157" s="96">
        <v>2020</v>
      </c>
      <c r="C3157" s="96" t="s">
        <v>82</v>
      </c>
      <c r="D3157" s="17" t="s">
        <v>87</v>
      </c>
      <c r="E3157" s="98"/>
      <c r="F3157" s="90"/>
      <c r="G3157" s="91" t="s">
        <v>66</v>
      </c>
      <c r="H3157" s="132">
        <v>4344.2250000000004</v>
      </c>
      <c r="I3157" s="132">
        <v>4427.2290000000003</v>
      </c>
      <c r="J3157" s="133">
        <v>8771.4540000000015</v>
      </c>
      <c r="K3157" s="86">
        <v>2976</v>
      </c>
      <c r="L3157" s="86">
        <v>2742</v>
      </c>
      <c r="M3157" s="86">
        <v>158</v>
      </c>
      <c r="N3157" s="86">
        <v>5876</v>
      </c>
      <c r="O3157" s="86">
        <v>2628</v>
      </c>
      <c r="P3157" s="86">
        <v>2405</v>
      </c>
      <c r="Q3157" s="86">
        <v>133</v>
      </c>
      <c r="R3157" s="100">
        <v>5166</v>
      </c>
      <c r="S3157" s="24">
        <f>Table1[[#This Row],[Female Voters]]/Table1[[#This Row],[Female Population]]</f>
        <v>0.68504739050118257</v>
      </c>
      <c r="T3157" s="24">
        <f>Table1[[#This Row],[Male Voters]]/Table1[[#This Row],[Male Population]]</f>
        <v>0.61934903299558253</v>
      </c>
      <c r="U3157" s="24">
        <f>Table1[[#This Row],[Total Voters]]/Table1[[#This Row],[Total Population]]</f>
        <v>0.66990033807393834</v>
      </c>
      <c r="V3157" s="24">
        <f>Table1[[#This Row],[Female Ballots]]/Table1[[#This Row],[Female Population]]</f>
        <v>0.60494104241838298</v>
      </c>
      <c r="W3157" s="24">
        <f>Table1[[#This Row],[Male Ballots]]/Table1[[#This Row],[Male Population]]</f>
        <v>0.54322918466607439</v>
      </c>
      <c r="X3157" s="24">
        <f>Table1[[#This Row],[Total Ballots]]/Table1[[#This Row],[Total Population]]</f>
        <v>0.58895594732640666</v>
      </c>
      <c r="Y3157" s="87">
        <f>Table1[[#This Row],[Female Ballots]]/Table1[[#This Row],[Female Voters]]</f>
        <v>0.88306451612903225</v>
      </c>
      <c r="Z3157" s="88">
        <f>Table1[[#This Row],[Male Ballots]]/Table1[[#This Row],[Male Voters]]</f>
        <v>0.87709700948212987</v>
      </c>
      <c r="AA3157" s="87">
        <f>Table1[[#This Row],[Total Ballots]]/Table1[[#This Row],[Total Voters]]</f>
        <v>0.87916950306330832</v>
      </c>
    </row>
    <row r="3158" spans="1:27" s="12" customFormat="1" x14ac:dyDescent="0.35">
      <c r="A3158" s="85" t="s">
        <v>60</v>
      </c>
      <c r="B3158" s="96">
        <v>2020</v>
      </c>
      <c r="C3158" s="96" t="s">
        <v>82</v>
      </c>
      <c r="D3158" s="17" t="s">
        <v>87</v>
      </c>
      <c r="E3158" s="98"/>
      <c r="F3158" s="90"/>
      <c r="G3158" s="91" t="s">
        <v>67</v>
      </c>
      <c r="H3158" s="132">
        <v>4868.2520999999997</v>
      </c>
      <c r="I3158" s="132">
        <v>4731.2444000000005</v>
      </c>
      <c r="J3158" s="133">
        <v>9599.4969000000001</v>
      </c>
      <c r="K3158" s="86">
        <v>3968</v>
      </c>
      <c r="L3158" s="86">
        <v>3773</v>
      </c>
      <c r="M3158" s="86">
        <v>150</v>
      </c>
      <c r="N3158" s="86">
        <v>7891</v>
      </c>
      <c r="O3158" s="86">
        <v>3585</v>
      </c>
      <c r="P3158" s="86">
        <v>3435</v>
      </c>
      <c r="Q3158" s="86">
        <v>125</v>
      </c>
      <c r="R3158" s="86">
        <v>7145</v>
      </c>
      <c r="S3158" s="24">
        <f>Table1[[#This Row],[Female Voters]]/Table1[[#This Row],[Female Population]]</f>
        <v>0.81507693490236466</v>
      </c>
      <c r="T3158" s="24">
        <f>Table1[[#This Row],[Male Voters]]/Table1[[#This Row],[Male Population]]</f>
        <v>0.79746461628572807</v>
      </c>
      <c r="U3158" s="24">
        <f>Table1[[#This Row],[Total Voters]]/Table1[[#This Row],[Total Population]]</f>
        <v>0.82202224576998406</v>
      </c>
      <c r="V3158" s="24">
        <f>Table1[[#This Row],[Female Ballots]]/Table1[[#This Row],[Female Population]]</f>
        <v>0.7364039343812947</v>
      </c>
      <c r="W3158" s="24">
        <f>Table1[[#This Row],[Male Ballots]]/Table1[[#This Row],[Male Population]]</f>
        <v>0.72602463740828937</v>
      </c>
      <c r="X3158" s="24">
        <f>Table1[[#This Row],[Total Ballots]]/Table1[[#This Row],[Total Population]]</f>
        <v>0.7443098398208764</v>
      </c>
      <c r="Y3158" s="87">
        <f>Table1[[#This Row],[Female Ballots]]/Table1[[#This Row],[Female Voters]]</f>
        <v>0.90347782258064513</v>
      </c>
      <c r="Z3158" s="88">
        <f>Table1[[#This Row],[Male Ballots]]/Table1[[#This Row],[Male Voters]]</f>
        <v>0.91041611449774718</v>
      </c>
      <c r="AA3158" s="87">
        <f>Table1[[#This Row],[Total Ballots]]/Table1[[#This Row],[Total Voters]]</f>
        <v>0.90546191864149028</v>
      </c>
    </row>
    <row r="3159" spans="1:27" s="12" customFormat="1" x14ac:dyDescent="0.35">
      <c r="A3159" s="85" t="s">
        <v>22</v>
      </c>
      <c r="B3159" s="96">
        <v>2020</v>
      </c>
      <c r="C3159" s="96" t="s">
        <v>82</v>
      </c>
      <c r="D3159" s="96"/>
      <c r="E3159" s="98"/>
      <c r="F3159" s="90"/>
      <c r="G3159" s="91" t="s">
        <v>79</v>
      </c>
      <c r="H3159" s="132">
        <v>880.64173700000003</v>
      </c>
      <c r="I3159" s="132">
        <v>912.16425000000004</v>
      </c>
      <c r="J3159" s="133">
        <v>1792.8060700000001</v>
      </c>
      <c r="K3159" s="86">
        <v>838</v>
      </c>
      <c r="L3159" s="86">
        <v>835</v>
      </c>
      <c r="M3159" s="86">
        <v>13</v>
      </c>
      <c r="N3159" s="86">
        <v>1686</v>
      </c>
      <c r="O3159" s="86">
        <v>755</v>
      </c>
      <c r="P3159" s="86">
        <v>733</v>
      </c>
      <c r="Q3159" s="86">
        <v>13</v>
      </c>
      <c r="R3159" s="100">
        <v>1501</v>
      </c>
      <c r="S3159" s="24">
        <f>Table1[[#This Row],[Female Voters]]/Table1[[#This Row],[Female Population]]</f>
        <v>0.95157879168291104</v>
      </c>
      <c r="T3159" s="24">
        <f>Table1[[#This Row],[Male Voters]]/Table1[[#This Row],[Male Population]]</f>
        <v>0.91540531214635956</v>
      </c>
      <c r="U3159" s="24">
        <f>Table1[[#This Row],[Total Voters]]/Table1[[#This Row],[Total Population]]</f>
        <v>0.94042519612843567</v>
      </c>
      <c r="V3159" s="24">
        <f>Table1[[#This Row],[Female Ballots]]/Table1[[#This Row],[Female Population]]</f>
        <v>0.85732934095536739</v>
      </c>
      <c r="W3159" s="24">
        <f>Table1[[#This Row],[Male Ballots]]/Table1[[#This Row],[Male Population]]</f>
        <v>0.80358334587219349</v>
      </c>
      <c r="X3159" s="24">
        <f>Table1[[#This Row],[Total Ballots]]/Table1[[#This Row],[Total Population]]</f>
        <v>0.83723500556867259</v>
      </c>
      <c r="Y3159" s="87">
        <f>Table1[[#This Row],[Female Ballots]]/Table1[[#This Row],[Female Voters]]</f>
        <v>0.90095465393794749</v>
      </c>
      <c r="Z3159" s="88">
        <f>Table1[[#This Row],[Male Ballots]]/Table1[[#This Row],[Male Voters]]</f>
        <v>0.8778443113772455</v>
      </c>
      <c r="AA3159" s="87">
        <f>Table1[[#This Row],[Total Ballots]]/Table1[[#This Row],[Total Voters]]</f>
        <v>0.89027283511269273</v>
      </c>
    </row>
    <row r="3160" spans="1:27" s="12" customFormat="1" x14ac:dyDescent="0.35">
      <c r="A3160" s="85" t="s">
        <v>22</v>
      </c>
      <c r="B3160" s="96">
        <v>2020</v>
      </c>
      <c r="C3160" s="96" t="s">
        <v>82</v>
      </c>
      <c r="D3160" s="96"/>
      <c r="E3160" s="98"/>
      <c r="F3160" s="90"/>
      <c r="G3160" s="91" t="s">
        <v>62</v>
      </c>
      <c r="H3160" s="132">
        <v>51.862177000000003</v>
      </c>
      <c r="I3160" s="132">
        <v>73.217309999999998</v>
      </c>
      <c r="J3160" s="133">
        <v>125.07948999999999</v>
      </c>
      <c r="K3160" s="86">
        <v>60</v>
      </c>
      <c r="L3160" s="86">
        <v>60</v>
      </c>
      <c r="M3160" s="86">
        <v>0</v>
      </c>
      <c r="N3160" s="86">
        <v>120</v>
      </c>
      <c r="O3160" s="86">
        <v>47</v>
      </c>
      <c r="P3160" s="86">
        <v>44</v>
      </c>
      <c r="Q3160" s="86"/>
      <c r="R3160" s="100">
        <v>91</v>
      </c>
      <c r="S3160" s="24">
        <f>Table1[[#This Row],[Female Voters]]/Table1[[#This Row],[Female Population]]</f>
        <v>1.1569124836390883</v>
      </c>
      <c r="T3160" s="24">
        <f>Table1[[#This Row],[Male Voters]]/Table1[[#This Row],[Male Population]]</f>
        <v>0.81947834467013336</v>
      </c>
      <c r="U3160" s="24">
        <f>Table1[[#This Row],[Total Voters]]/Table1[[#This Row],[Total Population]]</f>
        <v>0.95938990477175756</v>
      </c>
      <c r="V3160" s="24">
        <f>Table1[[#This Row],[Female Ballots]]/Table1[[#This Row],[Female Population]]</f>
        <v>0.9062481121839524</v>
      </c>
      <c r="W3160" s="24">
        <f>Table1[[#This Row],[Male Ballots]]/Table1[[#This Row],[Male Population]]</f>
        <v>0.60095078609143116</v>
      </c>
      <c r="X3160" s="24">
        <f>Table1[[#This Row],[Total Ballots]]/Table1[[#This Row],[Total Population]]</f>
        <v>0.7275373444519162</v>
      </c>
      <c r="Y3160" s="87">
        <f>Table1[[#This Row],[Female Ballots]]/Table1[[#This Row],[Female Voters]]</f>
        <v>0.78333333333333333</v>
      </c>
      <c r="Z3160" s="88">
        <f>Table1[[#This Row],[Male Ballots]]/Table1[[#This Row],[Male Voters]]</f>
        <v>0.73333333333333328</v>
      </c>
      <c r="AA3160" s="87">
        <f>Table1[[#This Row],[Total Ballots]]/Table1[[#This Row],[Total Voters]]</f>
        <v>0.7583333333333333</v>
      </c>
    </row>
    <row r="3161" spans="1:27" s="12" customFormat="1" x14ac:dyDescent="0.35">
      <c r="A3161" s="85" t="s">
        <v>22</v>
      </c>
      <c r="B3161" s="96">
        <v>2020</v>
      </c>
      <c r="C3161" s="96" t="s">
        <v>82</v>
      </c>
      <c r="D3161" s="96"/>
      <c r="E3161" s="98"/>
      <c r="F3161" s="90"/>
      <c r="G3161" s="91" t="s">
        <v>63</v>
      </c>
      <c r="H3161" s="132">
        <v>110.84268999999999</v>
      </c>
      <c r="I3161" s="132">
        <v>101.69055</v>
      </c>
      <c r="J3161" s="133">
        <v>212.5333</v>
      </c>
      <c r="K3161" s="86">
        <v>103</v>
      </c>
      <c r="L3161" s="86">
        <v>112</v>
      </c>
      <c r="M3161" s="86">
        <v>5</v>
      </c>
      <c r="N3161" s="86">
        <v>220</v>
      </c>
      <c r="O3161" s="86">
        <v>79</v>
      </c>
      <c r="P3161" s="86">
        <v>78</v>
      </c>
      <c r="Q3161" s="86">
        <v>5</v>
      </c>
      <c r="R3161" s="100">
        <v>162</v>
      </c>
      <c r="S3161" s="24">
        <f>Table1[[#This Row],[Female Voters]]/Table1[[#This Row],[Female Population]]</f>
        <v>0.92924486044140586</v>
      </c>
      <c r="T3161" s="24">
        <f>Table1[[#This Row],[Male Voters]]/Table1[[#This Row],[Male Population]]</f>
        <v>1.1013806100960217</v>
      </c>
      <c r="U3161" s="24">
        <f>Table1[[#This Row],[Total Voters]]/Table1[[#This Row],[Total Population]]</f>
        <v>1.0351319063883166</v>
      </c>
      <c r="V3161" s="24">
        <f>Table1[[#This Row],[Female Ballots]]/Table1[[#This Row],[Female Population]]</f>
        <v>0.71272178616379667</v>
      </c>
      <c r="W3161" s="24">
        <f>Table1[[#This Row],[Male Ballots]]/Table1[[#This Row],[Male Population]]</f>
        <v>0.76703292488830077</v>
      </c>
      <c r="X3161" s="24">
        <f>Table1[[#This Row],[Total Ballots]]/Table1[[#This Row],[Total Population]]</f>
        <v>0.76223349470412405</v>
      </c>
      <c r="Y3161" s="87">
        <f>Table1[[#This Row],[Female Ballots]]/Table1[[#This Row],[Female Voters]]</f>
        <v>0.76699029126213591</v>
      </c>
      <c r="Z3161" s="88">
        <f>Table1[[#This Row],[Male Ballots]]/Table1[[#This Row],[Male Voters]]</f>
        <v>0.6964285714285714</v>
      </c>
      <c r="AA3161" s="87">
        <f>Table1[[#This Row],[Total Ballots]]/Table1[[#This Row],[Total Voters]]</f>
        <v>0.73636363636363633</v>
      </c>
    </row>
    <row r="3162" spans="1:27" s="12" customFormat="1" x14ac:dyDescent="0.35">
      <c r="A3162" s="85" t="s">
        <v>22</v>
      </c>
      <c r="B3162" s="96">
        <v>2020</v>
      </c>
      <c r="C3162" s="96" t="s">
        <v>82</v>
      </c>
      <c r="D3162" s="96"/>
      <c r="E3162" s="98"/>
      <c r="F3162" s="90"/>
      <c r="G3162" s="91" t="s">
        <v>64</v>
      </c>
      <c r="H3162" s="132">
        <v>123.04561000000001</v>
      </c>
      <c r="I3162" s="132">
        <v>125.07938999999999</v>
      </c>
      <c r="J3162" s="133">
        <v>248.125</v>
      </c>
      <c r="K3162" s="86">
        <v>100</v>
      </c>
      <c r="L3162" s="86">
        <v>100</v>
      </c>
      <c r="M3162" s="86">
        <v>2</v>
      </c>
      <c r="N3162" s="86">
        <v>202</v>
      </c>
      <c r="O3162" s="86">
        <v>85</v>
      </c>
      <c r="P3162" s="86">
        <v>83</v>
      </c>
      <c r="Q3162" s="86">
        <v>2</v>
      </c>
      <c r="R3162" s="100">
        <v>170</v>
      </c>
      <c r="S3162" s="24">
        <f>Table1[[#This Row],[Female Voters]]/Table1[[#This Row],[Female Population]]</f>
        <v>0.8127067678399903</v>
      </c>
      <c r="T3162" s="24">
        <f>Table1[[#This Row],[Male Voters]]/Table1[[#This Row],[Male Population]]</f>
        <v>0.79949222649710727</v>
      </c>
      <c r="U3162" s="24">
        <f>Table1[[#This Row],[Total Voters]]/Table1[[#This Row],[Total Population]]</f>
        <v>0.81410579345088163</v>
      </c>
      <c r="V3162" s="24">
        <f>Table1[[#This Row],[Female Ballots]]/Table1[[#This Row],[Female Population]]</f>
        <v>0.69080075266399177</v>
      </c>
      <c r="W3162" s="24">
        <f>Table1[[#This Row],[Male Ballots]]/Table1[[#This Row],[Male Population]]</f>
        <v>0.66357854799259897</v>
      </c>
      <c r="X3162" s="24">
        <f>Table1[[#This Row],[Total Ballots]]/Table1[[#This Row],[Total Population]]</f>
        <v>0.68513853904282118</v>
      </c>
      <c r="Y3162" s="87">
        <f>Table1[[#This Row],[Female Ballots]]/Table1[[#This Row],[Female Voters]]</f>
        <v>0.85</v>
      </c>
      <c r="Z3162" s="88">
        <f>Table1[[#This Row],[Male Ballots]]/Table1[[#This Row],[Male Voters]]</f>
        <v>0.83</v>
      </c>
      <c r="AA3162" s="87">
        <f>Table1[[#This Row],[Total Ballots]]/Table1[[#This Row],[Total Voters]]</f>
        <v>0.84158415841584155</v>
      </c>
    </row>
    <row r="3163" spans="1:27" s="12" customFormat="1" x14ac:dyDescent="0.35">
      <c r="A3163" s="85" t="s">
        <v>22</v>
      </c>
      <c r="B3163" s="96">
        <v>2020</v>
      </c>
      <c r="C3163" s="96" t="s">
        <v>82</v>
      </c>
      <c r="D3163" s="96"/>
      <c r="E3163" s="98"/>
      <c r="F3163" s="90"/>
      <c r="G3163" s="91" t="s">
        <v>65</v>
      </c>
      <c r="H3163" s="132">
        <v>122.02936</v>
      </c>
      <c r="I3163" s="132">
        <v>114.91029</v>
      </c>
      <c r="J3163" s="133">
        <v>236.93959999999998</v>
      </c>
      <c r="K3163" s="86">
        <v>104</v>
      </c>
      <c r="L3163" s="86">
        <v>99</v>
      </c>
      <c r="M3163" s="86">
        <v>1</v>
      </c>
      <c r="N3163" s="86">
        <v>204</v>
      </c>
      <c r="O3163" s="86">
        <v>97</v>
      </c>
      <c r="P3163" s="86">
        <v>91</v>
      </c>
      <c r="Q3163" s="86">
        <v>1</v>
      </c>
      <c r="R3163" s="100">
        <v>189</v>
      </c>
      <c r="S3163" s="24">
        <f>Table1[[#This Row],[Female Voters]]/Table1[[#This Row],[Female Population]]</f>
        <v>0.85225391659843175</v>
      </c>
      <c r="T3163" s="24">
        <f>Table1[[#This Row],[Male Voters]]/Table1[[#This Row],[Male Population]]</f>
        <v>0.86154164261529576</v>
      </c>
      <c r="U3163" s="24">
        <f>Table1[[#This Row],[Total Voters]]/Table1[[#This Row],[Total Population]]</f>
        <v>0.8609789161457182</v>
      </c>
      <c r="V3163" s="24">
        <f>Table1[[#This Row],[Female Ballots]]/Table1[[#This Row],[Female Population]]</f>
        <v>0.79489067221199883</v>
      </c>
      <c r="W3163" s="24">
        <f>Table1[[#This Row],[Male Ballots]]/Table1[[#This Row],[Male Population]]</f>
        <v>0.79192211593931228</v>
      </c>
      <c r="X3163" s="24">
        <f>Table1[[#This Row],[Total Ballots]]/Table1[[#This Row],[Total Population]]</f>
        <v>0.79767164289970949</v>
      </c>
      <c r="Y3163" s="87">
        <f>Table1[[#This Row],[Female Ballots]]/Table1[[#This Row],[Female Voters]]</f>
        <v>0.93269230769230771</v>
      </c>
      <c r="Z3163" s="88">
        <f>Table1[[#This Row],[Male Ballots]]/Table1[[#This Row],[Male Voters]]</f>
        <v>0.91919191919191923</v>
      </c>
      <c r="AA3163" s="87">
        <f>Table1[[#This Row],[Total Ballots]]/Table1[[#This Row],[Total Voters]]</f>
        <v>0.92647058823529416</v>
      </c>
    </row>
    <row r="3164" spans="1:27" s="12" customFormat="1" x14ac:dyDescent="0.35">
      <c r="A3164" s="85" t="s">
        <v>22</v>
      </c>
      <c r="B3164" s="96">
        <v>2020</v>
      </c>
      <c r="C3164" s="96" t="s">
        <v>82</v>
      </c>
      <c r="D3164" s="96"/>
      <c r="E3164" s="98"/>
      <c r="F3164" s="90"/>
      <c r="G3164" s="91" t="s">
        <v>66</v>
      </c>
      <c r="H3164" s="132">
        <v>182.02692999999999</v>
      </c>
      <c r="I3164" s="132">
        <v>184.0599</v>
      </c>
      <c r="J3164" s="133">
        <v>366.08690000000001</v>
      </c>
      <c r="K3164" s="86">
        <v>170</v>
      </c>
      <c r="L3164" s="86">
        <v>167</v>
      </c>
      <c r="M3164" s="86">
        <v>2</v>
      </c>
      <c r="N3164" s="86">
        <v>339</v>
      </c>
      <c r="O3164" s="86">
        <v>161</v>
      </c>
      <c r="P3164" s="86">
        <v>153</v>
      </c>
      <c r="Q3164" s="86">
        <v>2</v>
      </c>
      <c r="R3164" s="100">
        <v>316</v>
      </c>
      <c r="S3164" s="24">
        <f>Table1[[#This Row],[Female Voters]]/Table1[[#This Row],[Female Population]]</f>
        <v>0.93392774354871555</v>
      </c>
      <c r="T3164" s="24">
        <f>Table1[[#This Row],[Male Voters]]/Table1[[#This Row],[Male Population]]</f>
        <v>0.90731332571624779</v>
      </c>
      <c r="U3164" s="24">
        <f>Table1[[#This Row],[Total Voters]]/Table1[[#This Row],[Total Population]]</f>
        <v>0.92600964415825859</v>
      </c>
      <c r="V3164" s="24">
        <f>Table1[[#This Row],[Female Ballots]]/Table1[[#This Row],[Female Population]]</f>
        <v>0.88448451006672479</v>
      </c>
      <c r="W3164" s="24">
        <f>Table1[[#This Row],[Male Ballots]]/Table1[[#This Row],[Male Population]]</f>
        <v>0.83125113074602341</v>
      </c>
      <c r="X3164" s="24">
        <f>Table1[[#This Row],[Total Ballots]]/Table1[[#This Row],[Total Population]]</f>
        <v>0.86318303113277195</v>
      </c>
      <c r="Y3164" s="87">
        <f>Table1[[#This Row],[Female Ballots]]/Table1[[#This Row],[Female Voters]]</f>
        <v>0.94705882352941173</v>
      </c>
      <c r="Z3164" s="88">
        <f>Table1[[#This Row],[Male Ballots]]/Table1[[#This Row],[Male Voters]]</f>
        <v>0.91616766467065869</v>
      </c>
      <c r="AA3164" s="87">
        <f>Table1[[#This Row],[Total Ballots]]/Table1[[#This Row],[Total Voters]]</f>
        <v>0.93215339233038352</v>
      </c>
    </row>
    <row r="3165" spans="1:27" s="12" customFormat="1" x14ac:dyDescent="0.35">
      <c r="A3165" s="85" t="s">
        <v>22</v>
      </c>
      <c r="B3165" s="96">
        <v>2020</v>
      </c>
      <c r="C3165" s="96" t="s">
        <v>82</v>
      </c>
      <c r="D3165" s="96"/>
      <c r="E3165" s="98"/>
      <c r="F3165" s="90"/>
      <c r="G3165" s="91" t="s">
        <v>67</v>
      </c>
      <c r="H3165" s="132">
        <v>290.83497</v>
      </c>
      <c r="I3165" s="132">
        <v>313.20681000000002</v>
      </c>
      <c r="J3165" s="133">
        <v>604.04178000000002</v>
      </c>
      <c r="K3165" s="86">
        <v>301</v>
      </c>
      <c r="L3165" s="86">
        <v>297</v>
      </c>
      <c r="M3165" s="86">
        <v>3</v>
      </c>
      <c r="N3165" s="86">
        <v>601</v>
      </c>
      <c r="O3165" s="86">
        <v>286</v>
      </c>
      <c r="P3165" s="86">
        <v>284</v>
      </c>
      <c r="Q3165" s="86">
        <v>3</v>
      </c>
      <c r="R3165" s="86">
        <v>573</v>
      </c>
      <c r="S3165" s="24">
        <f>Table1[[#This Row],[Female Voters]]/Table1[[#This Row],[Female Population]]</f>
        <v>1.0349511958620381</v>
      </c>
      <c r="T3165" s="24">
        <f>Table1[[#This Row],[Male Voters]]/Table1[[#This Row],[Male Population]]</f>
        <v>0.94825524387544446</v>
      </c>
      <c r="U3165" s="24">
        <f>Table1[[#This Row],[Total Voters]]/Table1[[#This Row],[Total Population]]</f>
        <v>0.99496428872850484</v>
      </c>
      <c r="V3165" s="24">
        <f>Table1[[#This Row],[Female Ballots]]/Table1[[#This Row],[Female Population]]</f>
        <v>0.9833755548722356</v>
      </c>
      <c r="W3165" s="24">
        <f>Table1[[#This Row],[Male Ballots]]/Table1[[#This Row],[Male Population]]</f>
        <v>0.90674912208965053</v>
      </c>
      <c r="X3165" s="24">
        <f>Table1[[#This Row],[Total Ballots]]/Table1[[#This Row],[Total Population]]</f>
        <v>0.94860987927027163</v>
      </c>
      <c r="Y3165" s="87">
        <f>Table1[[#This Row],[Female Ballots]]/Table1[[#This Row],[Female Voters]]</f>
        <v>0.95016611295681064</v>
      </c>
      <c r="Z3165" s="88">
        <f>Table1[[#This Row],[Male Ballots]]/Table1[[#This Row],[Male Voters]]</f>
        <v>0.95622895622895621</v>
      </c>
      <c r="AA3165" s="87">
        <f>Table1[[#This Row],[Total Ballots]]/Table1[[#This Row],[Total Voters]]</f>
        <v>0.95341098169717142</v>
      </c>
    </row>
    <row r="3166" spans="1:27" s="12" customFormat="1" x14ac:dyDescent="0.35">
      <c r="A3166" s="85" t="s">
        <v>56</v>
      </c>
      <c r="B3166" s="96">
        <v>2020</v>
      </c>
      <c r="C3166" s="96" t="s">
        <v>82</v>
      </c>
      <c r="D3166" s="96"/>
      <c r="E3166" s="98"/>
      <c r="F3166" s="90"/>
      <c r="G3166" s="91" t="s">
        <v>79</v>
      </c>
      <c r="H3166" s="132">
        <v>34423</v>
      </c>
      <c r="I3166" s="132">
        <v>36522</v>
      </c>
      <c r="J3166" s="133">
        <v>70945</v>
      </c>
      <c r="K3166" s="86">
        <v>24286</v>
      </c>
      <c r="L3166" s="86">
        <v>22864</v>
      </c>
      <c r="M3166" s="86">
        <v>634</v>
      </c>
      <c r="N3166" s="86">
        <v>47784</v>
      </c>
      <c r="O3166" s="86">
        <v>19404</v>
      </c>
      <c r="P3166" s="86">
        <v>18002</v>
      </c>
      <c r="Q3166" s="86">
        <v>540</v>
      </c>
      <c r="R3166" s="100">
        <v>37946</v>
      </c>
      <c r="S3166" s="24">
        <f>Table1[[#This Row],[Female Voters]]/Table1[[#This Row],[Female Population]]</f>
        <v>0.70551666037242544</v>
      </c>
      <c r="T3166" s="24">
        <f>Table1[[#This Row],[Male Voters]]/Table1[[#This Row],[Male Population]]</f>
        <v>0.62603362356935544</v>
      </c>
      <c r="U3166" s="24">
        <f>Table1[[#This Row],[Total Voters]]/Table1[[#This Row],[Total Population]]</f>
        <v>0.67353583762069213</v>
      </c>
      <c r="V3166" s="24">
        <f>Table1[[#This Row],[Female Ballots]]/Table1[[#This Row],[Female Population]]</f>
        <v>0.56369287976062521</v>
      </c>
      <c r="W3166" s="24">
        <f>Table1[[#This Row],[Male Ballots]]/Table1[[#This Row],[Male Population]]</f>
        <v>0.4929083839877334</v>
      </c>
      <c r="X3166" s="24">
        <f>Table1[[#This Row],[Total Ballots]]/Table1[[#This Row],[Total Population]]</f>
        <v>0.53486503629572202</v>
      </c>
      <c r="Y3166" s="87">
        <f>Table1[[#This Row],[Female Ballots]]/Table1[[#This Row],[Female Voters]]</f>
        <v>0.79897883554311122</v>
      </c>
      <c r="Z3166" s="88">
        <f>Table1[[#This Row],[Male Ballots]]/Table1[[#This Row],[Male Voters]]</f>
        <v>0.78735129461161657</v>
      </c>
      <c r="AA3166" s="87">
        <f>Table1[[#This Row],[Total Ballots]]/Table1[[#This Row],[Total Voters]]</f>
        <v>0.79411518499916289</v>
      </c>
    </row>
    <row r="3167" spans="1:27" s="12" customFormat="1" x14ac:dyDescent="0.35">
      <c r="A3167" s="85" t="s">
        <v>56</v>
      </c>
      <c r="B3167" s="96">
        <v>2020</v>
      </c>
      <c r="C3167" s="96" t="s">
        <v>82</v>
      </c>
      <c r="D3167" s="96"/>
      <c r="E3167" s="98"/>
      <c r="F3167" s="90"/>
      <c r="G3167" s="91" t="s">
        <v>62</v>
      </c>
      <c r="H3167" s="132">
        <v>4096</v>
      </c>
      <c r="I3167" s="132">
        <v>4837</v>
      </c>
      <c r="J3167" s="133">
        <v>8933</v>
      </c>
      <c r="K3167" s="86">
        <v>2720</v>
      </c>
      <c r="L3167" s="86">
        <v>2557</v>
      </c>
      <c r="M3167" s="86">
        <v>115</v>
      </c>
      <c r="N3167" s="86">
        <v>5392</v>
      </c>
      <c r="O3167" s="86">
        <v>1834</v>
      </c>
      <c r="P3167" s="86">
        <v>1521</v>
      </c>
      <c r="Q3167" s="86">
        <v>89</v>
      </c>
      <c r="R3167" s="100">
        <v>3444</v>
      </c>
      <c r="S3167" s="24">
        <f>Table1[[#This Row],[Female Voters]]/Table1[[#This Row],[Female Population]]</f>
        <v>0.6640625</v>
      </c>
      <c r="T3167" s="24">
        <f>Table1[[#This Row],[Male Voters]]/Table1[[#This Row],[Male Population]]</f>
        <v>0.52863345048583832</v>
      </c>
      <c r="U3167" s="24">
        <f>Table1[[#This Row],[Total Voters]]/Table1[[#This Row],[Total Population]]</f>
        <v>0.60360461211239225</v>
      </c>
      <c r="V3167" s="24">
        <f>Table1[[#This Row],[Female Ballots]]/Table1[[#This Row],[Female Population]]</f>
        <v>0.44775390625</v>
      </c>
      <c r="W3167" s="24">
        <f>Table1[[#This Row],[Male Ballots]]/Table1[[#This Row],[Male Population]]</f>
        <v>0.31445110605747362</v>
      </c>
      <c r="X3167" s="24">
        <f>Table1[[#This Row],[Total Ballots]]/Table1[[#This Row],[Total Population]]</f>
        <v>0.38553677376021495</v>
      </c>
      <c r="Y3167" s="87">
        <f>Table1[[#This Row],[Female Ballots]]/Table1[[#This Row],[Female Voters]]</f>
        <v>0.67426470588235299</v>
      </c>
      <c r="Z3167" s="88">
        <f>Table1[[#This Row],[Male Ballots]]/Table1[[#This Row],[Male Voters]]</f>
        <v>0.59483770043019168</v>
      </c>
      <c r="AA3167" s="87">
        <f>Table1[[#This Row],[Total Ballots]]/Table1[[#This Row],[Total Voters]]</f>
        <v>0.63872403560830859</v>
      </c>
    </row>
    <row r="3168" spans="1:27" s="12" customFormat="1" x14ac:dyDescent="0.35">
      <c r="A3168" s="85" t="s">
        <v>56</v>
      </c>
      <c r="B3168" s="96">
        <v>2020</v>
      </c>
      <c r="C3168" s="96" t="s">
        <v>82</v>
      </c>
      <c r="D3168" s="96"/>
      <c r="E3168" s="98"/>
      <c r="F3168" s="90"/>
      <c r="G3168" s="91" t="s">
        <v>63</v>
      </c>
      <c r="H3168" s="132">
        <v>6282</v>
      </c>
      <c r="I3168" s="132">
        <v>7228</v>
      </c>
      <c r="J3168" s="133">
        <v>13510</v>
      </c>
      <c r="K3168" s="86">
        <v>4243</v>
      </c>
      <c r="L3168" s="86">
        <v>3815</v>
      </c>
      <c r="M3168" s="86">
        <v>119</v>
      </c>
      <c r="N3168" s="86">
        <v>8177</v>
      </c>
      <c r="O3168" s="86">
        <v>2756</v>
      </c>
      <c r="P3168" s="86">
        <v>2408</v>
      </c>
      <c r="Q3168" s="86">
        <v>104</v>
      </c>
      <c r="R3168" s="100">
        <v>5268</v>
      </c>
      <c r="S3168" s="24">
        <f>Table1[[#This Row],[Female Voters]]/Table1[[#This Row],[Female Population]]</f>
        <v>0.67542184017828721</v>
      </c>
      <c r="T3168" s="24">
        <f>Table1[[#This Row],[Male Voters]]/Table1[[#This Row],[Male Population]]</f>
        <v>0.52780852241283893</v>
      </c>
      <c r="U3168" s="24">
        <f>Table1[[#This Row],[Total Voters]]/Table1[[#This Row],[Total Population]]</f>
        <v>0.60525536639526278</v>
      </c>
      <c r="V3168" s="24">
        <f>Table1[[#This Row],[Female Ballots]]/Table1[[#This Row],[Female Population]]</f>
        <v>0.43871378541865647</v>
      </c>
      <c r="W3168" s="24">
        <f>Table1[[#This Row],[Male Ballots]]/Table1[[#This Row],[Male Population]]</f>
        <v>0.33314886552296624</v>
      </c>
      <c r="X3168" s="24">
        <f>Table1[[#This Row],[Total Ballots]]/Table1[[#This Row],[Total Population]]</f>
        <v>0.38993338267949668</v>
      </c>
      <c r="Y3168" s="87">
        <f>Table1[[#This Row],[Female Ballots]]/Table1[[#This Row],[Female Voters]]</f>
        <v>0.64954041951449448</v>
      </c>
      <c r="Z3168" s="88">
        <f>Table1[[#This Row],[Male Ballots]]/Table1[[#This Row],[Male Voters]]</f>
        <v>0.63119266055045875</v>
      </c>
      <c r="AA3168" s="87">
        <f>Table1[[#This Row],[Total Ballots]]/Table1[[#This Row],[Total Voters]]</f>
        <v>0.6442460560107619</v>
      </c>
    </row>
    <row r="3169" spans="1:27" s="12" customFormat="1" x14ac:dyDescent="0.35">
      <c r="A3169" s="85" t="s">
        <v>56</v>
      </c>
      <c r="B3169" s="96">
        <v>2020</v>
      </c>
      <c r="C3169" s="96" t="s">
        <v>82</v>
      </c>
      <c r="D3169" s="96"/>
      <c r="E3169" s="98"/>
      <c r="F3169" s="90"/>
      <c r="G3169" s="91" t="s">
        <v>64</v>
      </c>
      <c r="H3169" s="132">
        <v>5945</v>
      </c>
      <c r="I3169" s="132">
        <v>6287</v>
      </c>
      <c r="J3169" s="133">
        <v>12232</v>
      </c>
      <c r="K3169" s="86">
        <v>3559</v>
      </c>
      <c r="L3169" s="86">
        <v>3341</v>
      </c>
      <c r="M3169" s="86">
        <v>118</v>
      </c>
      <c r="N3169" s="86">
        <v>7018</v>
      </c>
      <c r="O3169" s="86">
        <v>2760</v>
      </c>
      <c r="P3169" s="86">
        <v>2603</v>
      </c>
      <c r="Q3169" s="86">
        <v>100</v>
      </c>
      <c r="R3169" s="100">
        <v>5463</v>
      </c>
      <c r="S3169" s="24">
        <f>Table1[[#This Row],[Female Voters]]/Table1[[#This Row],[Female Population]]</f>
        <v>0.59865433137089996</v>
      </c>
      <c r="T3169" s="24">
        <f>Table1[[#This Row],[Male Voters]]/Table1[[#This Row],[Male Population]]</f>
        <v>0.53141402894862411</v>
      </c>
      <c r="U3169" s="24">
        <f>Table1[[#This Row],[Total Voters]]/Table1[[#This Row],[Total Population]]</f>
        <v>0.57374100719424459</v>
      </c>
      <c r="V3169" s="24">
        <f>Table1[[#This Row],[Female Ballots]]/Table1[[#This Row],[Female Population]]</f>
        <v>0.46425567703952902</v>
      </c>
      <c r="W3169" s="24">
        <f>Table1[[#This Row],[Male Ballots]]/Table1[[#This Row],[Male Population]]</f>
        <v>0.41402894862414508</v>
      </c>
      <c r="X3169" s="24">
        <f>Table1[[#This Row],[Total Ballots]]/Table1[[#This Row],[Total Population]]</f>
        <v>0.44661543492478745</v>
      </c>
      <c r="Y3169" s="87">
        <f>Table1[[#This Row],[Female Ballots]]/Table1[[#This Row],[Female Voters]]</f>
        <v>0.77549873559988758</v>
      </c>
      <c r="Z3169" s="88">
        <f>Table1[[#This Row],[Male Ballots]]/Table1[[#This Row],[Male Voters]]</f>
        <v>0.77910805148159235</v>
      </c>
      <c r="AA3169" s="87">
        <f>Table1[[#This Row],[Total Ballots]]/Table1[[#This Row],[Total Voters]]</f>
        <v>0.77842690225135369</v>
      </c>
    </row>
    <row r="3170" spans="1:27" s="12" customFormat="1" x14ac:dyDescent="0.35">
      <c r="A3170" s="85" t="s">
        <v>56</v>
      </c>
      <c r="B3170" s="96">
        <v>2020</v>
      </c>
      <c r="C3170" s="96" t="s">
        <v>82</v>
      </c>
      <c r="D3170" s="96"/>
      <c r="E3170" s="98"/>
      <c r="F3170" s="90"/>
      <c r="G3170" s="91" t="s">
        <v>65</v>
      </c>
      <c r="H3170" s="132">
        <v>5183</v>
      </c>
      <c r="I3170" s="132">
        <v>5489</v>
      </c>
      <c r="J3170" s="133">
        <v>10672</v>
      </c>
      <c r="K3170" s="86">
        <v>3337</v>
      </c>
      <c r="L3170" s="86">
        <v>3202</v>
      </c>
      <c r="M3170" s="86">
        <v>99</v>
      </c>
      <c r="N3170" s="86">
        <v>6638</v>
      </c>
      <c r="O3170" s="86">
        <v>2769</v>
      </c>
      <c r="P3170" s="86">
        <v>2643</v>
      </c>
      <c r="Q3170" s="86">
        <v>80</v>
      </c>
      <c r="R3170" s="100">
        <v>5492</v>
      </c>
      <c r="S3170" s="24">
        <f>Table1[[#This Row],[Female Voters]]/Table1[[#This Row],[Female Population]]</f>
        <v>0.64383561643835618</v>
      </c>
      <c r="T3170" s="24">
        <f>Table1[[#This Row],[Male Voters]]/Table1[[#This Row],[Male Population]]</f>
        <v>0.58334851521224262</v>
      </c>
      <c r="U3170" s="24">
        <f>Table1[[#This Row],[Total Voters]]/Table1[[#This Row],[Total Population]]</f>
        <v>0.62200149925037485</v>
      </c>
      <c r="V3170" s="24">
        <f>Table1[[#This Row],[Female Ballots]]/Table1[[#This Row],[Female Population]]</f>
        <v>0.53424657534246578</v>
      </c>
      <c r="W3170" s="24">
        <f>Table1[[#This Row],[Male Ballots]]/Table1[[#This Row],[Male Population]]</f>
        <v>0.4815084714884314</v>
      </c>
      <c r="X3170" s="24">
        <f>Table1[[#This Row],[Total Ballots]]/Table1[[#This Row],[Total Population]]</f>
        <v>0.5146176911544228</v>
      </c>
      <c r="Y3170" s="87">
        <f>Table1[[#This Row],[Female Ballots]]/Table1[[#This Row],[Female Voters]]</f>
        <v>0.82978723404255317</v>
      </c>
      <c r="Z3170" s="88">
        <f>Table1[[#This Row],[Male Ballots]]/Table1[[#This Row],[Male Voters]]</f>
        <v>0.82542161149281701</v>
      </c>
      <c r="AA3170" s="87">
        <f>Table1[[#This Row],[Total Ballots]]/Table1[[#This Row],[Total Voters]]</f>
        <v>0.82735763784272376</v>
      </c>
    </row>
    <row r="3171" spans="1:27" s="12" customFormat="1" x14ac:dyDescent="0.35">
      <c r="A3171" s="85" t="s">
        <v>56</v>
      </c>
      <c r="B3171" s="96">
        <v>2020</v>
      </c>
      <c r="C3171" s="96" t="s">
        <v>82</v>
      </c>
      <c r="D3171" s="96"/>
      <c r="E3171" s="98"/>
      <c r="F3171" s="90"/>
      <c r="G3171" s="91" t="s">
        <v>66</v>
      </c>
      <c r="H3171" s="132">
        <v>5449</v>
      </c>
      <c r="I3171" s="132">
        <v>5676</v>
      </c>
      <c r="J3171" s="133">
        <v>11125</v>
      </c>
      <c r="K3171" s="86">
        <v>4071</v>
      </c>
      <c r="L3171" s="86">
        <v>4014</v>
      </c>
      <c r="M3171" s="86">
        <v>98</v>
      </c>
      <c r="N3171" s="86">
        <v>8183</v>
      </c>
      <c r="O3171" s="86">
        <v>3600</v>
      </c>
      <c r="P3171" s="86">
        <v>3523</v>
      </c>
      <c r="Q3171" s="86">
        <v>86</v>
      </c>
      <c r="R3171" s="100">
        <v>7209</v>
      </c>
      <c r="S3171" s="24">
        <f>Table1[[#This Row],[Female Voters]]/Table1[[#This Row],[Female Population]]</f>
        <v>0.74710956138741058</v>
      </c>
      <c r="T3171" s="24">
        <f>Table1[[#This Row],[Male Voters]]/Table1[[#This Row],[Male Population]]</f>
        <v>0.70718816067653278</v>
      </c>
      <c r="U3171" s="24">
        <f>Table1[[#This Row],[Total Voters]]/Table1[[#This Row],[Total Population]]</f>
        <v>0.7355505617977528</v>
      </c>
      <c r="V3171" s="24">
        <f>Table1[[#This Row],[Female Ballots]]/Table1[[#This Row],[Female Population]]</f>
        <v>0.66067168287759226</v>
      </c>
      <c r="W3171" s="24">
        <f>Table1[[#This Row],[Male Ballots]]/Table1[[#This Row],[Male Population]]</f>
        <v>0.62068357998590562</v>
      </c>
      <c r="X3171" s="24">
        <f>Table1[[#This Row],[Total Ballots]]/Table1[[#This Row],[Total Population]]</f>
        <v>0.64800000000000002</v>
      </c>
      <c r="Y3171" s="87">
        <f>Table1[[#This Row],[Female Ballots]]/Table1[[#This Row],[Female Voters]]</f>
        <v>0.88430361090641119</v>
      </c>
      <c r="Z3171" s="88">
        <f>Table1[[#This Row],[Male Ballots]]/Table1[[#This Row],[Male Voters]]</f>
        <v>0.87767812655705035</v>
      </c>
      <c r="AA3171" s="87">
        <f>Table1[[#This Row],[Total Ballots]]/Table1[[#This Row],[Total Voters]]</f>
        <v>0.88097274838078943</v>
      </c>
    </row>
    <row r="3172" spans="1:27" s="12" customFormat="1" x14ac:dyDescent="0.35">
      <c r="A3172" s="85" t="s">
        <v>56</v>
      </c>
      <c r="B3172" s="96">
        <v>2020</v>
      </c>
      <c r="C3172" s="96" t="s">
        <v>82</v>
      </c>
      <c r="D3172" s="96"/>
      <c r="E3172" s="98"/>
      <c r="F3172" s="90"/>
      <c r="G3172" s="91" t="s">
        <v>67</v>
      </c>
      <c r="H3172" s="132">
        <v>7468</v>
      </c>
      <c r="I3172" s="132">
        <v>7005</v>
      </c>
      <c r="J3172" s="133">
        <v>14473</v>
      </c>
      <c r="K3172" s="86">
        <v>6356</v>
      </c>
      <c r="L3172" s="86">
        <v>5935</v>
      </c>
      <c r="M3172" s="86">
        <v>85</v>
      </c>
      <c r="N3172" s="86">
        <v>12376</v>
      </c>
      <c r="O3172" s="86">
        <v>5685</v>
      </c>
      <c r="P3172" s="86">
        <v>5304</v>
      </c>
      <c r="Q3172" s="86">
        <v>81</v>
      </c>
      <c r="R3172" s="86">
        <v>11070</v>
      </c>
      <c r="S3172" s="24">
        <f>Table1[[#This Row],[Female Voters]]/Table1[[#This Row],[Female Population]]</f>
        <v>0.8510980182110337</v>
      </c>
      <c r="T3172" s="24">
        <f>Table1[[#This Row],[Male Voters]]/Table1[[#This Row],[Male Population]]</f>
        <v>0.84725196288365456</v>
      </c>
      <c r="U3172" s="24">
        <f>Table1[[#This Row],[Total Voters]]/Table1[[#This Row],[Total Population]]</f>
        <v>0.85510951426794723</v>
      </c>
      <c r="V3172" s="24">
        <f>Table1[[#This Row],[Female Ballots]]/Table1[[#This Row],[Female Population]]</f>
        <v>0.7612479914301018</v>
      </c>
      <c r="W3172" s="24">
        <f>Table1[[#This Row],[Male Ballots]]/Table1[[#This Row],[Male Population]]</f>
        <v>0.75717344753747329</v>
      </c>
      <c r="X3172" s="24">
        <f>Table1[[#This Row],[Total Ballots]]/Table1[[#This Row],[Total Population]]</f>
        <v>0.76487252124645888</v>
      </c>
      <c r="Y3172" s="87">
        <f>Table1[[#This Row],[Female Ballots]]/Table1[[#This Row],[Female Voters]]</f>
        <v>0.89443045940843302</v>
      </c>
      <c r="Z3172" s="88">
        <f>Table1[[#This Row],[Male Ballots]]/Table1[[#This Row],[Male Voters]]</f>
        <v>0.89368155012636896</v>
      </c>
      <c r="AA3172" s="87">
        <f>Table1[[#This Row],[Total Ballots]]/Table1[[#This Row],[Total Voters]]</f>
        <v>0.89447317388493863</v>
      </c>
    </row>
    <row r="3173" spans="1:27" s="12" customFormat="1" x14ac:dyDescent="0.35">
      <c r="A3173" s="85" t="s">
        <v>54</v>
      </c>
      <c r="B3173" s="96">
        <v>2020</v>
      </c>
      <c r="C3173" s="96" t="s">
        <v>82</v>
      </c>
      <c r="D3173" s="96"/>
      <c r="E3173" s="98"/>
      <c r="F3173" s="90"/>
      <c r="G3173" s="91" t="s">
        <v>79</v>
      </c>
      <c r="H3173" s="132">
        <v>29542.000200000002</v>
      </c>
      <c r="I3173" s="132">
        <v>31014.000100000001</v>
      </c>
      <c r="J3173" s="133">
        <v>60556.000200000002</v>
      </c>
      <c r="K3173" s="86">
        <v>24918</v>
      </c>
      <c r="L3173" s="86">
        <v>23097</v>
      </c>
      <c r="M3173" s="86">
        <v>844</v>
      </c>
      <c r="N3173" s="86">
        <v>48859</v>
      </c>
      <c r="O3173" s="86">
        <v>19955</v>
      </c>
      <c r="P3173" s="86">
        <v>18065</v>
      </c>
      <c r="Q3173" s="86">
        <v>688</v>
      </c>
      <c r="R3173" s="100">
        <v>38708</v>
      </c>
      <c r="S3173" s="24">
        <f>Table1[[#This Row],[Female Voters]]/Table1[[#This Row],[Female Population]]</f>
        <v>0.8434770777640167</v>
      </c>
      <c r="T3173" s="24">
        <f>Table1[[#This Row],[Male Voters]]/Table1[[#This Row],[Male Population]]</f>
        <v>0.7447281848690005</v>
      </c>
      <c r="U3173" s="24">
        <f>Table1[[#This Row],[Total Voters]]/Table1[[#This Row],[Total Population]]</f>
        <v>0.80683994713376062</v>
      </c>
      <c r="V3173" s="24">
        <f>Table1[[#This Row],[Female Ballots]]/Table1[[#This Row],[Female Population]]</f>
        <v>0.67547897450762318</v>
      </c>
      <c r="W3173" s="24">
        <f>Table1[[#This Row],[Male Ballots]]/Table1[[#This Row],[Male Population]]</f>
        <v>0.58247887862746217</v>
      </c>
      <c r="X3173" s="24">
        <f>Table1[[#This Row],[Total Ballots]]/Table1[[#This Row],[Total Population]]</f>
        <v>0.6392099853384966</v>
      </c>
      <c r="Y3173" s="87">
        <f>Table1[[#This Row],[Female Ballots]]/Table1[[#This Row],[Female Voters]]</f>
        <v>0.80082671161409424</v>
      </c>
      <c r="Z3173" s="88">
        <f>Table1[[#This Row],[Male Ballots]]/Table1[[#This Row],[Male Voters]]</f>
        <v>0.78213620816556262</v>
      </c>
      <c r="AA3173" s="87">
        <f>Table1[[#This Row],[Total Ballots]]/Table1[[#This Row],[Total Voters]]</f>
        <v>0.79223889150412408</v>
      </c>
    </row>
    <row r="3174" spans="1:27" s="12" customFormat="1" x14ac:dyDescent="0.35">
      <c r="A3174" s="85" t="s">
        <v>54</v>
      </c>
      <c r="B3174" s="96">
        <v>2020</v>
      </c>
      <c r="C3174" s="96" t="s">
        <v>82</v>
      </c>
      <c r="D3174" s="96"/>
      <c r="E3174" s="98"/>
      <c r="F3174" s="90"/>
      <c r="G3174" s="91" t="s">
        <v>62</v>
      </c>
      <c r="H3174" s="132">
        <v>2405</v>
      </c>
      <c r="I3174" s="132">
        <v>2765</v>
      </c>
      <c r="J3174" s="133">
        <v>5170.0002000000004</v>
      </c>
      <c r="K3174" s="86">
        <v>1849</v>
      </c>
      <c r="L3174" s="86">
        <v>1846</v>
      </c>
      <c r="M3174" s="86">
        <v>113</v>
      </c>
      <c r="N3174" s="86">
        <v>3808</v>
      </c>
      <c r="O3174" s="86">
        <v>1131</v>
      </c>
      <c r="P3174" s="86">
        <v>1031</v>
      </c>
      <c r="Q3174" s="86">
        <v>76</v>
      </c>
      <c r="R3174" s="100">
        <v>2238</v>
      </c>
      <c r="S3174" s="24">
        <f>Table1[[#This Row],[Female Voters]]/Table1[[#This Row],[Female Population]]</f>
        <v>0.7688149688149688</v>
      </c>
      <c r="T3174" s="24">
        <f>Table1[[#This Row],[Male Voters]]/Table1[[#This Row],[Male Population]]</f>
        <v>0.66763110307414109</v>
      </c>
      <c r="U3174" s="24">
        <f>Table1[[#This Row],[Total Voters]]/Table1[[#This Row],[Total Population]]</f>
        <v>0.73655703146781304</v>
      </c>
      <c r="V3174" s="24">
        <f>Table1[[#This Row],[Female Ballots]]/Table1[[#This Row],[Female Population]]</f>
        <v>0.4702702702702703</v>
      </c>
      <c r="W3174" s="24">
        <f>Table1[[#This Row],[Male Ballots]]/Table1[[#This Row],[Male Population]]</f>
        <v>0.37287522603978301</v>
      </c>
      <c r="X3174" s="24">
        <f>Table1[[#This Row],[Total Ballots]]/Table1[[#This Row],[Total Population]]</f>
        <v>0.43288199485949724</v>
      </c>
      <c r="Y3174" s="87">
        <f>Table1[[#This Row],[Female Ballots]]/Table1[[#This Row],[Female Voters]]</f>
        <v>0.61168199026500814</v>
      </c>
      <c r="Z3174" s="88">
        <f>Table1[[#This Row],[Male Ballots]]/Table1[[#This Row],[Male Voters]]</f>
        <v>0.55850487540628391</v>
      </c>
      <c r="AA3174" s="87">
        <f>Table1[[#This Row],[Total Ballots]]/Table1[[#This Row],[Total Voters]]</f>
        <v>0.58771008403361347</v>
      </c>
    </row>
    <row r="3175" spans="1:27" s="12" customFormat="1" x14ac:dyDescent="0.35">
      <c r="A3175" s="85" t="s">
        <v>54</v>
      </c>
      <c r="B3175" s="96">
        <v>2020</v>
      </c>
      <c r="C3175" s="96" t="s">
        <v>82</v>
      </c>
      <c r="D3175" s="96"/>
      <c r="E3175" s="98"/>
      <c r="F3175" s="90"/>
      <c r="G3175" s="91" t="s">
        <v>63</v>
      </c>
      <c r="H3175" s="132">
        <v>3981</v>
      </c>
      <c r="I3175" s="132">
        <v>4618</v>
      </c>
      <c r="J3175" s="133">
        <v>8599</v>
      </c>
      <c r="K3175" s="86">
        <v>3177</v>
      </c>
      <c r="L3175" s="86">
        <v>3084</v>
      </c>
      <c r="M3175" s="86">
        <v>138</v>
      </c>
      <c r="N3175" s="86">
        <v>6399</v>
      </c>
      <c r="O3175" s="86">
        <v>1996</v>
      </c>
      <c r="P3175" s="86">
        <v>1845</v>
      </c>
      <c r="Q3175" s="86">
        <v>103</v>
      </c>
      <c r="R3175" s="100">
        <v>3944</v>
      </c>
      <c r="S3175" s="24">
        <f>Table1[[#This Row],[Female Voters]]/Table1[[#This Row],[Female Population]]</f>
        <v>0.79804069329314242</v>
      </c>
      <c r="T3175" s="24">
        <f>Table1[[#This Row],[Male Voters]]/Table1[[#This Row],[Male Population]]</f>
        <v>0.66782156777825896</v>
      </c>
      <c r="U3175" s="24">
        <f>Table1[[#This Row],[Total Voters]]/Table1[[#This Row],[Total Population]]</f>
        <v>0.74415629724386556</v>
      </c>
      <c r="V3175" s="24">
        <f>Table1[[#This Row],[Female Ballots]]/Table1[[#This Row],[Female Population]]</f>
        <v>0.50138156242150211</v>
      </c>
      <c r="W3175" s="24">
        <f>Table1[[#This Row],[Male Ballots]]/Table1[[#This Row],[Male Population]]</f>
        <v>0.39952360329146819</v>
      </c>
      <c r="X3175" s="24">
        <f>Table1[[#This Row],[Total Ballots]]/Table1[[#This Row],[Total Population]]</f>
        <v>0.45865798348645193</v>
      </c>
      <c r="Y3175" s="87">
        <f>Table1[[#This Row],[Female Ballots]]/Table1[[#This Row],[Female Voters]]</f>
        <v>0.62826565942713253</v>
      </c>
      <c r="Z3175" s="88">
        <f>Table1[[#This Row],[Male Ballots]]/Table1[[#This Row],[Male Voters]]</f>
        <v>0.59824902723735407</v>
      </c>
      <c r="AA3175" s="87">
        <f>Table1[[#This Row],[Total Ballots]]/Table1[[#This Row],[Total Voters]]</f>
        <v>0.61634630411001723</v>
      </c>
    </row>
    <row r="3176" spans="1:27" s="12" customFormat="1" x14ac:dyDescent="0.35">
      <c r="A3176" s="85" t="s">
        <v>54</v>
      </c>
      <c r="B3176" s="96">
        <v>2020</v>
      </c>
      <c r="C3176" s="96" t="s">
        <v>82</v>
      </c>
      <c r="D3176" s="96"/>
      <c r="E3176" s="98"/>
      <c r="F3176" s="90"/>
      <c r="G3176" s="91" t="s">
        <v>64</v>
      </c>
      <c r="H3176" s="132">
        <v>4240</v>
      </c>
      <c r="I3176" s="132">
        <v>4904</v>
      </c>
      <c r="J3176" s="133">
        <v>9144</v>
      </c>
      <c r="K3176" s="86">
        <v>3394</v>
      </c>
      <c r="L3176" s="86">
        <v>3133</v>
      </c>
      <c r="M3176" s="86">
        <v>135</v>
      </c>
      <c r="N3176" s="86">
        <v>6662</v>
      </c>
      <c r="O3176" s="86">
        <v>2525</v>
      </c>
      <c r="P3176" s="86">
        <v>2253</v>
      </c>
      <c r="Q3176" s="86">
        <v>112</v>
      </c>
      <c r="R3176" s="100">
        <v>4890</v>
      </c>
      <c r="S3176" s="24">
        <f>Table1[[#This Row],[Female Voters]]/Table1[[#This Row],[Female Population]]</f>
        <v>0.80047169811320751</v>
      </c>
      <c r="T3176" s="24">
        <f>Table1[[#This Row],[Male Voters]]/Table1[[#This Row],[Male Population]]</f>
        <v>0.63886623164763456</v>
      </c>
      <c r="U3176" s="24">
        <f>Table1[[#This Row],[Total Voters]]/Table1[[#This Row],[Total Population]]</f>
        <v>0.72856517935258092</v>
      </c>
      <c r="V3176" s="24">
        <f>Table1[[#This Row],[Female Ballots]]/Table1[[#This Row],[Female Population]]</f>
        <v>0.59551886792452835</v>
      </c>
      <c r="W3176" s="24">
        <f>Table1[[#This Row],[Male Ballots]]/Table1[[#This Row],[Male Population]]</f>
        <v>0.45942088091353994</v>
      </c>
      <c r="X3176" s="24">
        <f>Table1[[#This Row],[Total Ballots]]/Table1[[#This Row],[Total Population]]</f>
        <v>0.53477690288713908</v>
      </c>
      <c r="Y3176" s="87">
        <f>Table1[[#This Row],[Female Ballots]]/Table1[[#This Row],[Female Voters]]</f>
        <v>0.74395992928697707</v>
      </c>
      <c r="Z3176" s="88">
        <f>Table1[[#This Row],[Male Ballots]]/Table1[[#This Row],[Male Voters]]</f>
        <v>0.71911905521864028</v>
      </c>
      <c r="AA3176" s="87">
        <f>Table1[[#This Row],[Total Ballots]]/Table1[[#This Row],[Total Voters]]</f>
        <v>0.73401380966676677</v>
      </c>
    </row>
    <row r="3177" spans="1:27" s="12" customFormat="1" x14ac:dyDescent="0.35">
      <c r="A3177" s="85" t="s">
        <v>54</v>
      </c>
      <c r="B3177" s="96">
        <v>2020</v>
      </c>
      <c r="C3177" s="96" t="s">
        <v>82</v>
      </c>
      <c r="D3177" s="96"/>
      <c r="E3177" s="98"/>
      <c r="F3177" s="90"/>
      <c r="G3177" s="91" t="s">
        <v>65</v>
      </c>
      <c r="H3177" s="132">
        <v>4263</v>
      </c>
      <c r="I3177" s="132">
        <v>4719</v>
      </c>
      <c r="J3177" s="133">
        <v>8982</v>
      </c>
      <c r="K3177" s="86">
        <v>3448</v>
      </c>
      <c r="L3177" s="86">
        <v>3186</v>
      </c>
      <c r="M3177" s="86">
        <v>135</v>
      </c>
      <c r="N3177" s="86">
        <v>6769</v>
      </c>
      <c r="O3177" s="86">
        <v>2771</v>
      </c>
      <c r="P3177" s="86">
        <v>2516</v>
      </c>
      <c r="Q3177" s="86">
        <v>111</v>
      </c>
      <c r="R3177" s="100">
        <v>5398</v>
      </c>
      <c r="S3177" s="24">
        <f>Table1[[#This Row],[Female Voters]]/Table1[[#This Row],[Female Population]]</f>
        <v>0.80882007975604031</v>
      </c>
      <c r="T3177" s="24">
        <f>Table1[[#This Row],[Male Voters]]/Table1[[#This Row],[Male Population]]</f>
        <v>0.6751430387794024</v>
      </c>
      <c r="U3177" s="24">
        <f>Table1[[#This Row],[Total Voters]]/Table1[[#This Row],[Total Population]]</f>
        <v>0.75361834780672454</v>
      </c>
      <c r="V3177" s="24">
        <f>Table1[[#This Row],[Female Ballots]]/Table1[[#This Row],[Female Population]]</f>
        <v>0.65001172882946279</v>
      </c>
      <c r="W3177" s="24">
        <f>Table1[[#This Row],[Male Ballots]]/Table1[[#This Row],[Male Population]]</f>
        <v>0.53316380589107859</v>
      </c>
      <c r="X3177" s="24">
        <f>Table1[[#This Row],[Total Ballots]]/Table1[[#This Row],[Total Population]]</f>
        <v>0.60097973725228238</v>
      </c>
      <c r="Y3177" s="87">
        <f>Table1[[#This Row],[Female Ballots]]/Table1[[#This Row],[Female Voters]]</f>
        <v>0.80365429234338748</v>
      </c>
      <c r="Z3177" s="88">
        <f>Table1[[#This Row],[Male Ballots]]/Table1[[#This Row],[Male Voters]]</f>
        <v>0.78970495919648465</v>
      </c>
      <c r="AA3177" s="87">
        <f>Table1[[#This Row],[Total Ballots]]/Table1[[#This Row],[Total Voters]]</f>
        <v>0.79745900428423699</v>
      </c>
    </row>
    <row r="3178" spans="1:27" s="12" customFormat="1" x14ac:dyDescent="0.35">
      <c r="A3178" s="85" t="s">
        <v>54</v>
      </c>
      <c r="B3178" s="96">
        <v>2020</v>
      </c>
      <c r="C3178" s="96" t="s">
        <v>82</v>
      </c>
      <c r="D3178" s="96"/>
      <c r="E3178" s="98"/>
      <c r="F3178" s="90"/>
      <c r="G3178" s="91" t="s">
        <v>66</v>
      </c>
      <c r="H3178" s="132">
        <v>5808</v>
      </c>
      <c r="I3178" s="132">
        <v>5808</v>
      </c>
      <c r="J3178" s="133">
        <v>11616</v>
      </c>
      <c r="K3178" s="86">
        <v>4979</v>
      </c>
      <c r="L3178" s="86">
        <v>4421</v>
      </c>
      <c r="M3178" s="86">
        <v>153</v>
      </c>
      <c r="N3178" s="86">
        <v>9553</v>
      </c>
      <c r="O3178" s="86">
        <v>4328</v>
      </c>
      <c r="P3178" s="86">
        <v>3768</v>
      </c>
      <c r="Q3178" s="86">
        <v>129</v>
      </c>
      <c r="R3178" s="100">
        <v>8225</v>
      </c>
      <c r="S3178" s="24">
        <f>Table1[[#This Row],[Female Voters]]/Table1[[#This Row],[Female Population]]</f>
        <v>0.85726584022038566</v>
      </c>
      <c r="T3178" s="24">
        <f>Table1[[#This Row],[Male Voters]]/Table1[[#This Row],[Male Population]]</f>
        <v>0.76119146005509641</v>
      </c>
      <c r="U3178" s="24">
        <f>Table1[[#This Row],[Total Voters]]/Table1[[#This Row],[Total Population]]</f>
        <v>0.82240013774104681</v>
      </c>
      <c r="V3178" s="24">
        <f>Table1[[#This Row],[Female Ballots]]/Table1[[#This Row],[Female Population]]</f>
        <v>0.74517906336088158</v>
      </c>
      <c r="W3178" s="24">
        <f>Table1[[#This Row],[Male Ballots]]/Table1[[#This Row],[Male Population]]</f>
        <v>0.64876033057851235</v>
      </c>
      <c r="X3178" s="24">
        <f>Table1[[#This Row],[Total Ballots]]/Table1[[#This Row],[Total Population]]</f>
        <v>0.70807506887052341</v>
      </c>
      <c r="Y3178" s="87">
        <f>Table1[[#This Row],[Female Ballots]]/Table1[[#This Row],[Female Voters]]</f>
        <v>0.86925085358505727</v>
      </c>
      <c r="Z3178" s="88">
        <f>Table1[[#This Row],[Male Ballots]]/Table1[[#This Row],[Male Voters]]</f>
        <v>0.85229586066500795</v>
      </c>
      <c r="AA3178" s="87">
        <f>Table1[[#This Row],[Total Ballots]]/Table1[[#This Row],[Total Voters]]</f>
        <v>0.86098607767193547</v>
      </c>
    </row>
    <row r="3179" spans="1:27" s="12" customFormat="1" x14ac:dyDescent="0.35">
      <c r="A3179" s="85" t="s">
        <v>54</v>
      </c>
      <c r="B3179" s="96">
        <v>2020</v>
      </c>
      <c r="C3179" s="96" t="s">
        <v>82</v>
      </c>
      <c r="D3179" s="96"/>
      <c r="E3179" s="98"/>
      <c r="F3179" s="90"/>
      <c r="G3179" s="91" t="s">
        <v>67</v>
      </c>
      <c r="H3179" s="132">
        <v>8845.0002000000004</v>
      </c>
      <c r="I3179" s="132">
        <v>8200.0001000000011</v>
      </c>
      <c r="J3179" s="133">
        <v>17045</v>
      </c>
      <c r="K3179" s="86">
        <v>8071</v>
      </c>
      <c r="L3179" s="86">
        <v>7427</v>
      </c>
      <c r="M3179" s="86">
        <v>170</v>
      </c>
      <c r="N3179" s="86">
        <v>15668</v>
      </c>
      <c r="O3179" s="86">
        <v>7204</v>
      </c>
      <c r="P3179" s="86">
        <v>6652</v>
      </c>
      <c r="Q3179" s="86">
        <v>157</v>
      </c>
      <c r="R3179" s="86">
        <v>14013</v>
      </c>
      <c r="S3179" s="24">
        <f>Table1[[#This Row],[Female Voters]]/Table1[[#This Row],[Female Population]]</f>
        <v>0.91249291322797255</v>
      </c>
      <c r="T3179" s="24">
        <f>Table1[[#This Row],[Male Voters]]/Table1[[#This Row],[Male Population]]</f>
        <v>0.90573169627156458</v>
      </c>
      <c r="U3179" s="24">
        <f>Table1[[#This Row],[Total Voters]]/Table1[[#This Row],[Total Population]]</f>
        <v>0.91921384570255205</v>
      </c>
      <c r="V3179" s="24">
        <f>Table1[[#This Row],[Female Ballots]]/Table1[[#This Row],[Female Population]]</f>
        <v>0.81447143438165215</v>
      </c>
      <c r="W3179" s="24">
        <f>Table1[[#This Row],[Male Ballots]]/Table1[[#This Row],[Male Population]]</f>
        <v>0.81121950230220108</v>
      </c>
      <c r="X3179" s="24">
        <f>Table1[[#This Row],[Total Ballots]]/Table1[[#This Row],[Total Population]]</f>
        <v>0.82211792314461718</v>
      </c>
      <c r="Y3179" s="87">
        <f>Table1[[#This Row],[Female Ballots]]/Table1[[#This Row],[Female Voters]]</f>
        <v>0.89257836699293769</v>
      </c>
      <c r="Z3179" s="88">
        <f>Table1[[#This Row],[Male Ballots]]/Table1[[#This Row],[Male Voters]]</f>
        <v>0.8956510030968089</v>
      </c>
      <c r="AA3179" s="87">
        <f>Table1[[#This Row],[Total Ballots]]/Table1[[#This Row],[Total Voters]]</f>
        <v>0.89437069185601226</v>
      </c>
    </row>
    <row r="3180" spans="1:27" s="12" customFormat="1" x14ac:dyDescent="0.35">
      <c r="A3180" s="85" t="s">
        <v>30</v>
      </c>
      <c r="B3180" s="96">
        <v>2020</v>
      </c>
      <c r="C3180" s="96" t="s">
        <v>82</v>
      </c>
      <c r="D3180" s="17" t="s">
        <v>87</v>
      </c>
      <c r="E3180" s="98"/>
      <c r="F3180" s="90"/>
      <c r="G3180" s="91" t="s">
        <v>79</v>
      </c>
      <c r="H3180" s="132">
        <v>36209</v>
      </c>
      <c r="I3180" s="132">
        <v>35051</v>
      </c>
      <c r="J3180" s="133">
        <v>71260</v>
      </c>
      <c r="K3180" s="86">
        <v>32311</v>
      </c>
      <c r="L3180" s="86">
        <v>29899</v>
      </c>
      <c r="M3180" s="86">
        <v>1003</v>
      </c>
      <c r="N3180" s="86">
        <v>63213</v>
      </c>
      <c r="O3180" s="86">
        <v>28228</v>
      </c>
      <c r="P3180" s="86">
        <v>25172</v>
      </c>
      <c r="Q3180" s="86">
        <v>876</v>
      </c>
      <c r="R3180" s="100">
        <v>54276</v>
      </c>
      <c r="S3180" s="24">
        <f>Table1[[#This Row],[Female Voters]]/Table1[[#This Row],[Female Population]]</f>
        <v>0.8923472064956226</v>
      </c>
      <c r="T3180" s="24">
        <f>Table1[[#This Row],[Male Voters]]/Table1[[#This Row],[Male Population]]</f>
        <v>0.85301417933867796</v>
      </c>
      <c r="U3180" s="24">
        <f>Table1[[#This Row],[Total Voters]]/Table1[[#This Row],[Total Population]]</f>
        <v>0.88707549817569464</v>
      </c>
      <c r="V3180" s="24">
        <f>Table1[[#This Row],[Female Ballots]]/Table1[[#This Row],[Female Population]]</f>
        <v>0.77958518600347981</v>
      </c>
      <c r="W3180" s="24">
        <f>Table1[[#This Row],[Male Ballots]]/Table1[[#This Row],[Male Population]]</f>
        <v>0.71815354768765516</v>
      </c>
      <c r="X3180" s="24">
        <f>Table1[[#This Row],[Total Ballots]]/Table1[[#This Row],[Total Population]]</f>
        <v>0.76166152119000841</v>
      </c>
      <c r="Y3180" s="87">
        <f>Table1[[#This Row],[Female Ballots]]/Table1[[#This Row],[Female Voters]]</f>
        <v>0.87363436600538513</v>
      </c>
      <c r="Z3180" s="88">
        <f>Table1[[#This Row],[Male Ballots]]/Table1[[#This Row],[Male Voters]]</f>
        <v>0.84190106692531519</v>
      </c>
      <c r="AA3180" s="87">
        <f>Table1[[#This Row],[Total Ballots]]/Table1[[#This Row],[Total Voters]]</f>
        <v>0.85862085330549098</v>
      </c>
    </row>
    <row r="3181" spans="1:27" s="12" customFormat="1" x14ac:dyDescent="0.35">
      <c r="A3181" s="85" t="s">
        <v>30</v>
      </c>
      <c r="B3181" s="96">
        <v>2020</v>
      </c>
      <c r="C3181" s="96" t="s">
        <v>82</v>
      </c>
      <c r="D3181" s="17" t="s">
        <v>87</v>
      </c>
      <c r="E3181" s="98"/>
      <c r="F3181" s="90"/>
      <c r="G3181" s="91" t="s">
        <v>62</v>
      </c>
      <c r="H3181" s="132">
        <v>3081</v>
      </c>
      <c r="I3181" s="132">
        <v>3767</v>
      </c>
      <c r="J3181" s="133">
        <v>6848</v>
      </c>
      <c r="K3181" s="86">
        <v>2148</v>
      </c>
      <c r="L3181" s="86">
        <v>2019</v>
      </c>
      <c r="M3181" s="86">
        <v>129</v>
      </c>
      <c r="N3181" s="86">
        <v>4296</v>
      </c>
      <c r="O3181" s="86">
        <v>1572</v>
      </c>
      <c r="P3181" s="86">
        <v>1366</v>
      </c>
      <c r="Q3181" s="86">
        <v>101</v>
      </c>
      <c r="R3181" s="100">
        <v>3039</v>
      </c>
      <c r="S3181" s="24">
        <f>Table1[[#This Row],[Female Voters]]/Table1[[#This Row],[Female Population]]</f>
        <v>0.69717624148003898</v>
      </c>
      <c r="T3181" s="24">
        <f>Table1[[#This Row],[Male Voters]]/Table1[[#This Row],[Male Population]]</f>
        <v>0.53597026811786563</v>
      </c>
      <c r="U3181" s="24">
        <f>Table1[[#This Row],[Total Voters]]/Table1[[#This Row],[Total Population]]</f>
        <v>0.62733644859813087</v>
      </c>
      <c r="V3181" s="24">
        <f>Table1[[#This Row],[Female Ballots]]/Table1[[#This Row],[Female Population]]</f>
        <v>0.51022395326192793</v>
      </c>
      <c r="W3181" s="24">
        <f>Table1[[#This Row],[Male Ballots]]/Table1[[#This Row],[Male Population]]</f>
        <v>0.36262277674542076</v>
      </c>
      <c r="X3181" s="24">
        <f>Table1[[#This Row],[Total Ballots]]/Table1[[#This Row],[Total Population]]</f>
        <v>0.44377920560747663</v>
      </c>
      <c r="Y3181" s="87">
        <f>Table1[[#This Row],[Female Ballots]]/Table1[[#This Row],[Female Voters]]</f>
        <v>0.73184357541899436</v>
      </c>
      <c r="Z3181" s="88">
        <f>Table1[[#This Row],[Male Ballots]]/Table1[[#This Row],[Male Voters]]</f>
        <v>0.67657256067360083</v>
      </c>
      <c r="AA3181" s="87">
        <f>Table1[[#This Row],[Total Ballots]]/Table1[[#This Row],[Total Voters]]</f>
        <v>0.70740223463687146</v>
      </c>
    </row>
    <row r="3182" spans="1:27" s="12" customFormat="1" x14ac:dyDescent="0.35">
      <c r="A3182" s="85" t="s">
        <v>30</v>
      </c>
      <c r="B3182" s="96">
        <v>2020</v>
      </c>
      <c r="C3182" s="96" t="s">
        <v>82</v>
      </c>
      <c r="D3182" s="17" t="s">
        <v>87</v>
      </c>
      <c r="E3182" s="98"/>
      <c r="F3182" s="90"/>
      <c r="G3182" s="91" t="s">
        <v>63</v>
      </c>
      <c r="H3182" s="132">
        <v>5250</v>
      </c>
      <c r="I3182" s="132">
        <v>5952</v>
      </c>
      <c r="J3182" s="133">
        <v>11202</v>
      </c>
      <c r="K3182" s="86">
        <v>4285</v>
      </c>
      <c r="L3182" s="86">
        <v>4191</v>
      </c>
      <c r="M3182" s="86">
        <v>234</v>
      </c>
      <c r="N3182" s="86">
        <v>8710</v>
      </c>
      <c r="O3182" s="86">
        <v>3051</v>
      </c>
      <c r="P3182" s="86">
        <v>2641</v>
      </c>
      <c r="Q3182" s="86">
        <v>186</v>
      </c>
      <c r="R3182" s="100">
        <v>5878</v>
      </c>
      <c r="S3182" s="24">
        <f>Table1[[#This Row],[Female Voters]]/Table1[[#This Row],[Female Population]]</f>
        <v>0.81619047619047624</v>
      </c>
      <c r="T3182" s="24">
        <f>Table1[[#This Row],[Male Voters]]/Table1[[#This Row],[Male Population]]</f>
        <v>0.704133064516129</v>
      </c>
      <c r="U3182" s="24">
        <f>Table1[[#This Row],[Total Voters]]/Table1[[#This Row],[Total Population]]</f>
        <v>0.77753972504909841</v>
      </c>
      <c r="V3182" s="24">
        <f>Table1[[#This Row],[Female Ballots]]/Table1[[#This Row],[Female Population]]</f>
        <v>0.58114285714285718</v>
      </c>
      <c r="W3182" s="24">
        <f>Table1[[#This Row],[Male Ballots]]/Table1[[#This Row],[Male Population]]</f>
        <v>0.44371639784946237</v>
      </c>
      <c r="X3182" s="24">
        <f>Table1[[#This Row],[Total Ballots]]/Table1[[#This Row],[Total Population]]</f>
        <v>0.5247277271915729</v>
      </c>
      <c r="Y3182" s="87">
        <f>Table1[[#This Row],[Female Ballots]]/Table1[[#This Row],[Female Voters]]</f>
        <v>0.71201866977829642</v>
      </c>
      <c r="Z3182" s="88">
        <f>Table1[[#This Row],[Male Ballots]]/Table1[[#This Row],[Male Voters]]</f>
        <v>0.63015986638033883</v>
      </c>
      <c r="AA3182" s="87">
        <f>Table1[[#This Row],[Total Ballots]]/Table1[[#This Row],[Total Voters]]</f>
        <v>0.67485648679678534</v>
      </c>
    </row>
    <row r="3183" spans="1:27" s="12" customFormat="1" x14ac:dyDescent="0.35">
      <c r="A3183" s="85" t="s">
        <v>30</v>
      </c>
      <c r="B3183" s="96">
        <v>2020</v>
      </c>
      <c r="C3183" s="96" t="s">
        <v>82</v>
      </c>
      <c r="D3183" s="17" t="s">
        <v>87</v>
      </c>
      <c r="E3183" s="98"/>
      <c r="F3183" s="90"/>
      <c r="G3183" s="91" t="s">
        <v>64</v>
      </c>
      <c r="H3183" s="132">
        <v>4487</v>
      </c>
      <c r="I3183" s="132">
        <v>4634</v>
      </c>
      <c r="J3183" s="133">
        <v>9121</v>
      </c>
      <c r="K3183" s="86">
        <v>4097</v>
      </c>
      <c r="L3183" s="86">
        <v>4018</v>
      </c>
      <c r="M3183" s="86">
        <v>193</v>
      </c>
      <c r="N3183" s="86">
        <v>8308</v>
      </c>
      <c r="O3183" s="86">
        <v>3271</v>
      </c>
      <c r="P3183" s="86">
        <v>3096</v>
      </c>
      <c r="Q3183" s="86">
        <v>166</v>
      </c>
      <c r="R3183" s="100">
        <v>6533</v>
      </c>
      <c r="S3183" s="24">
        <f>Table1[[#This Row],[Female Voters]]/Table1[[#This Row],[Female Population]]</f>
        <v>0.91308223757521734</v>
      </c>
      <c r="T3183" s="24">
        <f>Table1[[#This Row],[Male Voters]]/Table1[[#This Row],[Male Population]]</f>
        <v>0.86706948640483383</v>
      </c>
      <c r="U3183" s="24">
        <f>Table1[[#This Row],[Total Voters]]/Table1[[#This Row],[Total Population]]</f>
        <v>0.91086503672842889</v>
      </c>
      <c r="V3183" s="24">
        <f>Table1[[#This Row],[Female Ballots]]/Table1[[#This Row],[Female Population]]</f>
        <v>0.72899487408067754</v>
      </c>
      <c r="W3183" s="24">
        <f>Table1[[#This Row],[Male Ballots]]/Table1[[#This Row],[Male Population]]</f>
        <v>0.66810530858869233</v>
      </c>
      <c r="X3183" s="24">
        <f>Table1[[#This Row],[Total Ballots]]/Table1[[#This Row],[Total Population]]</f>
        <v>0.71625918210722506</v>
      </c>
      <c r="Y3183" s="87">
        <f>Table1[[#This Row],[Female Ballots]]/Table1[[#This Row],[Female Voters]]</f>
        <v>0.79838906516963637</v>
      </c>
      <c r="Z3183" s="88">
        <f>Table1[[#This Row],[Male Ballots]]/Table1[[#This Row],[Male Voters]]</f>
        <v>0.77053260328521656</v>
      </c>
      <c r="AA3183" s="87">
        <f>Table1[[#This Row],[Total Ballots]]/Table1[[#This Row],[Total Voters]]</f>
        <v>0.78635050553683195</v>
      </c>
    </row>
    <row r="3184" spans="1:27" s="12" customFormat="1" x14ac:dyDescent="0.35">
      <c r="A3184" s="85" t="s">
        <v>30</v>
      </c>
      <c r="B3184" s="96">
        <v>2020</v>
      </c>
      <c r="C3184" s="96" t="s">
        <v>82</v>
      </c>
      <c r="D3184" s="17" t="s">
        <v>87</v>
      </c>
      <c r="E3184" s="98"/>
      <c r="F3184" s="90"/>
      <c r="G3184" s="91" t="s">
        <v>65</v>
      </c>
      <c r="H3184" s="132">
        <v>4375</v>
      </c>
      <c r="I3184" s="132">
        <v>4256</v>
      </c>
      <c r="J3184" s="133">
        <v>8631</v>
      </c>
      <c r="K3184" s="86">
        <v>3849</v>
      </c>
      <c r="L3184" s="86">
        <v>3812</v>
      </c>
      <c r="M3184" s="86">
        <v>130</v>
      </c>
      <c r="N3184" s="86">
        <v>7791</v>
      </c>
      <c r="O3184" s="86">
        <v>3390</v>
      </c>
      <c r="P3184" s="86">
        <v>3216</v>
      </c>
      <c r="Q3184" s="86">
        <v>124</v>
      </c>
      <c r="R3184" s="100">
        <v>6730</v>
      </c>
      <c r="S3184" s="24">
        <f>Table1[[#This Row],[Female Voters]]/Table1[[#This Row],[Female Population]]</f>
        <v>0.87977142857142854</v>
      </c>
      <c r="T3184" s="24">
        <f>Table1[[#This Row],[Male Voters]]/Table1[[#This Row],[Male Population]]</f>
        <v>0.89567669172932329</v>
      </c>
      <c r="U3184" s="24">
        <f>Table1[[#This Row],[Total Voters]]/Table1[[#This Row],[Total Population]]</f>
        <v>0.902676399026764</v>
      </c>
      <c r="V3184" s="24">
        <f>Table1[[#This Row],[Female Ballots]]/Table1[[#This Row],[Female Population]]</f>
        <v>0.77485714285714291</v>
      </c>
      <c r="W3184" s="24">
        <f>Table1[[#This Row],[Male Ballots]]/Table1[[#This Row],[Male Population]]</f>
        <v>0.75563909774436089</v>
      </c>
      <c r="X3184" s="24">
        <f>Table1[[#This Row],[Total Ballots]]/Table1[[#This Row],[Total Population]]</f>
        <v>0.77974742208318848</v>
      </c>
      <c r="Y3184" s="87">
        <f>Table1[[#This Row],[Female Ballots]]/Table1[[#This Row],[Female Voters]]</f>
        <v>0.88074824629773962</v>
      </c>
      <c r="Z3184" s="88">
        <f>Table1[[#This Row],[Male Ballots]]/Table1[[#This Row],[Male Voters]]</f>
        <v>0.84365162644281222</v>
      </c>
      <c r="AA3184" s="87">
        <f>Table1[[#This Row],[Total Ballots]]/Table1[[#This Row],[Total Voters]]</f>
        <v>0.86381722500320879</v>
      </c>
    </row>
    <row r="3185" spans="1:27" s="12" customFormat="1" x14ac:dyDescent="0.35">
      <c r="A3185" s="85" t="s">
        <v>30</v>
      </c>
      <c r="B3185" s="96">
        <v>2020</v>
      </c>
      <c r="C3185" s="96" t="s">
        <v>82</v>
      </c>
      <c r="D3185" s="17" t="s">
        <v>87</v>
      </c>
      <c r="E3185" s="98"/>
      <c r="F3185" s="90"/>
      <c r="G3185" s="91" t="s">
        <v>66</v>
      </c>
      <c r="H3185" s="132">
        <v>6932</v>
      </c>
      <c r="I3185" s="132">
        <v>5809</v>
      </c>
      <c r="J3185" s="133">
        <v>12741</v>
      </c>
      <c r="K3185" s="86">
        <v>6237</v>
      </c>
      <c r="L3185" s="86">
        <v>5354</v>
      </c>
      <c r="M3185" s="86">
        <v>175</v>
      </c>
      <c r="N3185" s="86">
        <v>11766</v>
      </c>
      <c r="O3185" s="86">
        <v>5823</v>
      </c>
      <c r="P3185" s="86">
        <v>4901</v>
      </c>
      <c r="Q3185" s="86">
        <v>168</v>
      </c>
      <c r="R3185" s="100">
        <v>10892</v>
      </c>
      <c r="S3185" s="24">
        <f>Table1[[#This Row],[Female Voters]]/Table1[[#This Row],[Female Population]]</f>
        <v>0.89974033467974612</v>
      </c>
      <c r="T3185" s="24">
        <f>Table1[[#This Row],[Male Voters]]/Table1[[#This Row],[Male Population]]</f>
        <v>0.92167326562231022</v>
      </c>
      <c r="U3185" s="24">
        <f>Table1[[#This Row],[Total Voters]]/Table1[[#This Row],[Total Population]]</f>
        <v>0.92347539439604431</v>
      </c>
      <c r="V3185" s="24">
        <f>Table1[[#This Row],[Female Ballots]]/Table1[[#This Row],[Female Population]]</f>
        <v>0.84001731102135024</v>
      </c>
      <c r="W3185" s="24">
        <f>Table1[[#This Row],[Male Ballots]]/Table1[[#This Row],[Male Population]]</f>
        <v>0.8436908245825443</v>
      </c>
      <c r="X3185" s="24">
        <f>Table1[[#This Row],[Total Ballots]]/Table1[[#This Row],[Total Population]]</f>
        <v>0.85487795306490855</v>
      </c>
      <c r="Y3185" s="87">
        <f>Table1[[#This Row],[Female Ballots]]/Table1[[#This Row],[Female Voters]]</f>
        <v>0.93362193362193358</v>
      </c>
      <c r="Z3185" s="88">
        <f>Table1[[#This Row],[Male Ballots]]/Table1[[#This Row],[Male Voters]]</f>
        <v>0.91539036234590965</v>
      </c>
      <c r="AA3185" s="87">
        <f>Table1[[#This Row],[Total Ballots]]/Table1[[#This Row],[Total Voters]]</f>
        <v>0.92571817100118992</v>
      </c>
    </row>
    <row r="3186" spans="1:27" s="12" customFormat="1" x14ac:dyDescent="0.35">
      <c r="A3186" s="85" t="s">
        <v>30</v>
      </c>
      <c r="B3186" s="96">
        <v>2020</v>
      </c>
      <c r="C3186" s="96" t="s">
        <v>82</v>
      </c>
      <c r="D3186" s="17" t="s">
        <v>87</v>
      </c>
      <c r="E3186" s="98"/>
      <c r="F3186" s="90"/>
      <c r="G3186" s="91" t="s">
        <v>67</v>
      </c>
      <c r="H3186" s="132">
        <v>12084</v>
      </c>
      <c r="I3186" s="132">
        <v>10633</v>
      </c>
      <c r="J3186" s="133">
        <v>22717</v>
      </c>
      <c r="K3186" s="86">
        <v>11695</v>
      </c>
      <c r="L3186" s="86">
        <v>10505</v>
      </c>
      <c r="M3186" s="86">
        <v>142</v>
      </c>
      <c r="N3186" s="86">
        <v>22342</v>
      </c>
      <c r="O3186" s="86">
        <v>11121</v>
      </c>
      <c r="P3186" s="86">
        <v>9952</v>
      </c>
      <c r="Q3186" s="86">
        <v>131</v>
      </c>
      <c r="R3186" s="86">
        <v>21204</v>
      </c>
      <c r="S3186" s="24">
        <f>Table1[[#This Row],[Female Voters]]/Table1[[#This Row],[Female Population]]</f>
        <v>0.96780867262495862</v>
      </c>
      <c r="T3186" s="24">
        <f>Table1[[#This Row],[Male Voters]]/Table1[[#This Row],[Male Population]]</f>
        <v>0.98796200507852916</v>
      </c>
      <c r="U3186" s="24">
        <f>Table1[[#This Row],[Total Voters]]/Table1[[#This Row],[Total Population]]</f>
        <v>0.98349253862745967</v>
      </c>
      <c r="V3186" s="24">
        <f>Table1[[#This Row],[Female Ballots]]/Table1[[#This Row],[Female Population]]</f>
        <v>0.9203078450844091</v>
      </c>
      <c r="W3186" s="24">
        <f>Table1[[#This Row],[Male Ballots]]/Table1[[#This Row],[Male Population]]</f>
        <v>0.93595410514436195</v>
      </c>
      <c r="X3186" s="24">
        <f>Table1[[#This Row],[Total Ballots]]/Table1[[#This Row],[Total Population]]</f>
        <v>0.93339789584892374</v>
      </c>
      <c r="Y3186" s="87">
        <f>Table1[[#This Row],[Female Ballots]]/Table1[[#This Row],[Female Voters]]</f>
        <v>0.95091919623770838</v>
      </c>
      <c r="Z3186" s="88">
        <f>Table1[[#This Row],[Male Ballots]]/Table1[[#This Row],[Male Voters]]</f>
        <v>0.9473584007615421</v>
      </c>
      <c r="AA3186" s="87">
        <f>Table1[[#This Row],[Total Ballots]]/Table1[[#This Row],[Total Voters]]</f>
        <v>0.94906454211798408</v>
      </c>
    </row>
    <row r="3187" spans="1:27" s="12" customFormat="1" x14ac:dyDescent="0.35">
      <c r="A3187" s="85" t="s">
        <v>24</v>
      </c>
      <c r="B3187" s="96">
        <v>2020</v>
      </c>
      <c r="C3187" s="96" t="s">
        <v>82</v>
      </c>
      <c r="D3187" s="96"/>
      <c r="E3187" s="98"/>
      <c r="F3187" s="90"/>
      <c r="G3187" s="91" t="s">
        <v>79</v>
      </c>
      <c r="H3187" s="132">
        <v>14859.66087</v>
      </c>
      <c r="I3187" s="132">
        <v>14110.274999999998</v>
      </c>
      <c r="J3187" s="133">
        <v>28969.934600000001</v>
      </c>
      <c r="K3187" s="86">
        <v>14367</v>
      </c>
      <c r="L3187" s="86">
        <v>13199</v>
      </c>
      <c r="M3187" s="86">
        <v>138</v>
      </c>
      <c r="N3187" s="86">
        <v>27704</v>
      </c>
      <c r="O3187" s="86">
        <v>13092</v>
      </c>
      <c r="P3187" s="86">
        <v>11723</v>
      </c>
      <c r="Q3187" s="86">
        <v>125</v>
      </c>
      <c r="R3187" s="100">
        <v>24940</v>
      </c>
      <c r="S3187" s="24">
        <f>Table1[[#This Row],[Female Voters]]/Table1[[#This Row],[Female Population]]</f>
        <v>0.96684575278601226</v>
      </c>
      <c r="T3187" s="24">
        <f>Table1[[#This Row],[Male Voters]]/Table1[[#This Row],[Male Population]]</f>
        <v>0.93541763006036394</v>
      </c>
      <c r="U3187" s="24">
        <f>Table1[[#This Row],[Total Voters]]/Table1[[#This Row],[Total Population]]</f>
        <v>0.95630177915555248</v>
      </c>
      <c r="V3187" s="24">
        <f>Table1[[#This Row],[Female Ballots]]/Table1[[#This Row],[Female Population]]</f>
        <v>0.88104298708668982</v>
      </c>
      <c r="W3187" s="24">
        <f>Table1[[#This Row],[Male Ballots]]/Table1[[#This Row],[Male Population]]</f>
        <v>0.83081300683367276</v>
      </c>
      <c r="X3187" s="24">
        <f>Table1[[#This Row],[Total Ballots]]/Table1[[#This Row],[Total Population]]</f>
        <v>0.86089251992995519</v>
      </c>
      <c r="Y3187" s="87">
        <f>Table1[[#This Row],[Female Ballots]]/Table1[[#This Row],[Female Voters]]</f>
        <v>0.9112549592816872</v>
      </c>
      <c r="Z3187" s="88">
        <f>Table1[[#This Row],[Male Ballots]]/Table1[[#This Row],[Male Voters]]</f>
        <v>0.88817334646564139</v>
      </c>
      <c r="AA3187" s="87">
        <f>Table1[[#This Row],[Total Ballots]]/Table1[[#This Row],[Total Voters]]</f>
        <v>0.90023101357204738</v>
      </c>
    </row>
    <row r="3188" spans="1:27" s="12" customFormat="1" x14ac:dyDescent="0.35">
      <c r="A3188" s="85" t="s">
        <v>24</v>
      </c>
      <c r="B3188" s="96">
        <v>2020</v>
      </c>
      <c r="C3188" s="96" t="s">
        <v>82</v>
      </c>
      <c r="D3188" s="96"/>
      <c r="E3188" s="98"/>
      <c r="F3188" s="90"/>
      <c r="G3188" s="91" t="s">
        <v>62</v>
      </c>
      <c r="H3188" s="132">
        <v>604.31157000000007</v>
      </c>
      <c r="I3188" s="132">
        <v>675.34820000000002</v>
      </c>
      <c r="J3188" s="133">
        <v>1279.6596</v>
      </c>
      <c r="K3188" s="86">
        <v>612</v>
      </c>
      <c r="L3188" s="86">
        <v>610</v>
      </c>
      <c r="M3188" s="86">
        <v>19</v>
      </c>
      <c r="N3188" s="86">
        <v>1241</v>
      </c>
      <c r="O3188" s="86">
        <v>460</v>
      </c>
      <c r="P3188" s="86">
        <v>423</v>
      </c>
      <c r="Q3188" s="86">
        <v>17</v>
      </c>
      <c r="R3188" s="100">
        <v>900</v>
      </c>
      <c r="S3188" s="24">
        <f>Table1[[#This Row],[Female Voters]]/Table1[[#This Row],[Female Population]]</f>
        <v>1.0127226258467961</v>
      </c>
      <c r="T3188" s="24">
        <f>Table1[[#This Row],[Male Voters]]/Table1[[#This Row],[Male Population]]</f>
        <v>0.90323776682902235</v>
      </c>
      <c r="U3188" s="24">
        <f>Table1[[#This Row],[Total Voters]]/Table1[[#This Row],[Total Population]]</f>
        <v>0.96978915330295656</v>
      </c>
      <c r="V3188" s="24">
        <f>Table1[[#This Row],[Female Ballots]]/Table1[[#This Row],[Female Population]]</f>
        <v>0.76119674491752642</v>
      </c>
      <c r="W3188" s="24">
        <f>Table1[[#This Row],[Male Ballots]]/Table1[[#This Row],[Male Population]]</f>
        <v>0.62634356617815812</v>
      </c>
      <c r="X3188" s="24">
        <f>Table1[[#This Row],[Total Ballots]]/Table1[[#This Row],[Total Population]]</f>
        <v>0.70331203704485168</v>
      </c>
      <c r="Y3188" s="87">
        <f>Table1[[#This Row],[Female Ballots]]/Table1[[#This Row],[Female Voters]]</f>
        <v>0.75163398692810457</v>
      </c>
      <c r="Z3188" s="88">
        <f>Table1[[#This Row],[Male Ballots]]/Table1[[#This Row],[Male Voters]]</f>
        <v>0.69344262295081971</v>
      </c>
      <c r="AA3188" s="87">
        <f>Table1[[#This Row],[Total Ballots]]/Table1[[#This Row],[Total Voters]]</f>
        <v>0.72522159548751008</v>
      </c>
    </row>
    <row r="3189" spans="1:27" s="12" customFormat="1" x14ac:dyDescent="0.35">
      <c r="A3189" s="85" t="s">
        <v>24</v>
      </c>
      <c r="B3189" s="96">
        <v>2020</v>
      </c>
      <c r="C3189" s="96" t="s">
        <v>82</v>
      </c>
      <c r="D3189" s="96"/>
      <c r="E3189" s="98"/>
      <c r="F3189" s="90"/>
      <c r="G3189" s="91" t="s">
        <v>63</v>
      </c>
      <c r="H3189" s="132">
        <v>1333.6875</v>
      </c>
      <c r="I3189" s="132">
        <v>1378.7107000000001</v>
      </c>
      <c r="J3189" s="133">
        <v>2712.3980000000001</v>
      </c>
      <c r="K3189" s="86">
        <v>1318</v>
      </c>
      <c r="L3189" s="86">
        <v>1227</v>
      </c>
      <c r="M3189" s="86">
        <v>28</v>
      </c>
      <c r="N3189" s="86">
        <v>2573</v>
      </c>
      <c r="O3189" s="86">
        <v>1051</v>
      </c>
      <c r="P3189" s="86">
        <v>886</v>
      </c>
      <c r="Q3189" s="86">
        <v>25</v>
      </c>
      <c r="R3189" s="100">
        <v>1962</v>
      </c>
      <c r="S3189" s="24">
        <f>Table1[[#This Row],[Female Voters]]/Table1[[#This Row],[Female Population]]</f>
        <v>0.98823749941421812</v>
      </c>
      <c r="T3189" s="24">
        <f>Table1[[#This Row],[Male Voters]]/Table1[[#This Row],[Male Population]]</f>
        <v>0.88996190426316402</v>
      </c>
      <c r="U3189" s="24">
        <f>Table1[[#This Row],[Total Voters]]/Table1[[#This Row],[Total Population]]</f>
        <v>0.94860709969554613</v>
      </c>
      <c r="V3189" s="24">
        <f>Table1[[#This Row],[Female Ballots]]/Table1[[#This Row],[Female Population]]</f>
        <v>0.7880406766952528</v>
      </c>
      <c r="W3189" s="24">
        <f>Table1[[#This Row],[Male Ballots]]/Table1[[#This Row],[Male Population]]</f>
        <v>0.64262937830249667</v>
      </c>
      <c r="X3189" s="24">
        <f>Table1[[#This Row],[Total Ballots]]/Table1[[#This Row],[Total Population]]</f>
        <v>0.72334517279543775</v>
      </c>
      <c r="Y3189" s="87">
        <f>Table1[[#This Row],[Female Ballots]]/Table1[[#This Row],[Female Voters]]</f>
        <v>0.79742033383915023</v>
      </c>
      <c r="Z3189" s="88">
        <f>Table1[[#This Row],[Male Ballots]]/Table1[[#This Row],[Male Voters]]</f>
        <v>0.72208638956805216</v>
      </c>
      <c r="AA3189" s="87">
        <f>Table1[[#This Row],[Total Ballots]]/Table1[[#This Row],[Total Voters]]</f>
        <v>0.76253400699572482</v>
      </c>
    </row>
    <row r="3190" spans="1:27" s="12" customFormat="1" x14ac:dyDescent="0.35">
      <c r="A3190" s="85" t="s">
        <v>24</v>
      </c>
      <c r="B3190" s="96">
        <v>2020</v>
      </c>
      <c r="C3190" s="96" t="s">
        <v>82</v>
      </c>
      <c r="D3190" s="96"/>
      <c r="E3190" s="98"/>
      <c r="F3190" s="90"/>
      <c r="G3190" s="91" t="s">
        <v>64</v>
      </c>
      <c r="H3190" s="132">
        <v>1496.7716</v>
      </c>
      <c r="I3190" s="132">
        <v>1634.8427999999999</v>
      </c>
      <c r="J3190" s="133">
        <v>3131.6149999999998</v>
      </c>
      <c r="K3190" s="86">
        <v>1465</v>
      </c>
      <c r="L3190" s="86">
        <v>1391</v>
      </c>
      <c r="M3190" s="86">
        <v>27</v>
      </c>
      <c r="N3190" s="86">
        <v>2883</v>
      </c>
      <c r="O3190" s="86">
        <v>1236</v>
      </c>
      <c r="P3190" s="86">
        <v>1124</v>
      </c>
      <c r="Q3190" s="86">
        <v>24</v>
      </c>
      <c r="R3190" s="100">
        <v>2384</v>
      </c>
      <c r="S3190" s="24">
        <f>Table1[[#This Row],[Female Voters]]/Table1[[#This Row],[Female Population]]</f>
        <v>0.97877324770192053</v>
      </c>
      <c r="T3190" s="24">
        <f>Table1[[#This Row],[Male Voters]]/Table1[[#This Row],[Male Population]]</f>
        <v>0.8508463321366434</v>
      </c>
      <c r="U3190" s="24">
        <f>Table1[[#This Row],[Total Voters]]/Table1[[#This Row],[Total Population]]</f>
        <v>0.92061125010577616</v>
      </c>
      <c r="V3190" s="24">
        <f>Table1[[#This Row],[Female Ballots]]/Table1[[#This Row],[Female Population]]</f>
        <v>0.82577729294168867</v>
      </c>
      <c r="W3190" s="24">
        <f>Table1[[#This Row],[Male Ballots]]/Table1[[#This Row],[Male Population]]</f>
        <v>0.68752787729804976</v>
      </c>
      <c r="X3190" s="24">
        <f>Table1[[#This Row],[Total Ballots]]/Table1[[#This Row],[Total Population]]</f>
        <v>0.76126854674026023</v>
      </c>
      <c r="Y3190" s="87">
        <f>Table1[[#This Row],[Female Ballots]]/Table1[[#This Row],[Female Voters]]</f>
        <v>0.84368600682593853</v>
      </c>
      <c r="Z3190" s="88">
        <f>Table1[[#This Row],[Male Ballots]]/Table1[[#This Row],[Male Voters]]</f>
        <v>0.80805176132278933</v>
      </c>
      <c r="AA3190" s="87">
        <f>Table1[[#This Row],[Total Ballots]]/Table1[[#This Row],[Total Voters]]</f>
        <v>0.82691640652098508</v>
      </c>
    </row>
    <row r="3191" spans="1:27" s="12" customFormat="1" x14ac:dyDescent="0.35">
      <c r="A3191" s="85" t="s">
        <v>24</v>
      </c>
      <c r="B3191" s="96">
        <v>2020</v>
      </c>
      <c r="C3191" s="96" t="s">
        <v>82</v>
      </c>
      <c r="D3191" s="96"/>
      <c r="E3191" s="98"/>
      <c r="F3191" s="90"/>
      <c r="G3191" s="91" t="s">
        <v>65</v>
      </c>
      <c r="H3191" s="132">
        <v>1616.8335</v>
      </c>
      <c r="I3191" s="132">
        <v>1587.8186000000001</v>
      </c>
      <c r="J3191" s="133">
        <v>3204.652</v>
      </c>
      <c r="K3191" s="86">
        <v>1485</v>
      </c>
      <c r="L3191" s="86">
        <v>1402</v>
      </c>
      <c r="M3191" s="86">
        <v>18</v>
      </c>
      <c r="N3191" s="86">
        <v>2905</v>
      </c>
      <c r="O3191" s="86">
        <v>1322</v>
      </c>
      <c r="P3191" s="86">
        <v>1200</v>
      </c>
      <c r="Q3191" s="86">
        <v>17</v>
      </c>
      <c r="R3191" s="100">
        <v>2539</v>
      </c>
      <c r="S3191" s="24">
        <f>Table1[[#This Row],[Female Voters]]/Table1[[#This Row],[Female Population]]</f>
        <v>0.91846191954830225</v>
      </c>
      <c r="T3191" s="24">
        <f>Table1[[#This Row],[Male Voters]]/Table1[[#This Row],[Male Population]]</f>
        <v>0.88297239999581811</v>
      </c>
      <c r="U3191" s="24">
        <f>Table1[[#This Row],[Total Voters]]/Table1[[#This Row],[Total Population]]</f>
        <v>0.90649468335407402</v>
      </c>
      <c r="V3191" s="24">
        <f>Table1[[#This Row],[Female Ballots]]/Table1[[#This Row],[Female Population]]</f>
        <v>0.81764758090427991</v>
      </c>
      <c r="W3191" s="24">
        <f>Table1[[#This Row],[Male Ballots]]/Table1[[#This Row],[Male Population]]</f>
        <v>0.75575383737159896</v>
      </c>
      <c r="X3191" s="24">
        <f>Table1[[#This Row],[Total Ballots]]/Table1[[#This Row],[Total Population]]</f>
        <v>0.79228571464233866</v>
      </c>
      <c r="Y3191" s="87">
        <f>Table1[[#This Row],[Female Ballots]]/Table1[[#This Row],[Female Voters]]</f>
        <v>0.89023569023569027</v>
      </c>
      <c r="Z3191" s="88">
        <f>Table1[[#This Row],[Male Ballots]]/Table1[[#This Row],[Male Voters]]</f>
        <v>0.85592011412268187</v>
      </c>
      <c r="AA3191" s="87">
        <f>Table1[[#This Row],[Total Ballots]]/Table1[[#This Row],[Total Voters]]</f>
        <v>0.87401032702237524</v>
      </c>
    </row>
    <row r="3192" spans="1:27" s="12" customFormat="1" x14ac:dyDescent="0.35">
      <c r="A3192" s="85" t="s">
        <v>24</v>
      </c>
      <c r="B3192" s="96">
        <v>2020</v>
      </c>
      <c r="C3192" s="96" t="s">
        <v>82</v>
      </c>
      <c r="D3192" s="96"/>
      <c r="E3192" s="98"/>
      <c r="F3192" s="90"/>
      <c r="G3192" s="91" t="s">
        <v>66</v>
      </c>
      <c r="H3192" s="132">
        <v>3200.65</v>
      </c>
      <c r="I3192" s="132">
        <v>2600.3409999999999</v>
      </c>
      <c r="J3192" s="133">
        <v>5800.991</v>
      </c>
      <c r="K3192" s="86">
        <v>2968</v>
      </c>
      <c r="L3192" s="86">
        <v>2383</v>
      </c>
      <c r="M3192" s="86">
        <v>21</v>
      </c>
      <c r="N3192" s="86">
        <v>5372</v>
      </c>
      <c r="O3192" s="86">
        <v>2806</v>
      </c>
      <c r="P3192" s="86">
        <v>2194</v>
      </c>
      <c r="Q3192" s="86">
        <v>19</v>
      </c>
      <c r="R3192" s="100">
        <v>5019</v>
      </c>
      <c r="S3192" s="24">
        <f>Table1[[#This Row],[Female Voters]]/Table1[[#This Row],[Female Population]]</f>
        <v>0.92731163982316089</v>
      </c>
      <c r="T3192" s="24">
        <f>Table1[[#This Row],[Male Voters]]/Table1[[#This Row],[Male Population]]</f>
        <v>0.91641826975769725</v>
      </c>
      <c r="U3192" s="24">
        <f>Table1[[#This Row],[Total Voters]]/Table1[[#This Row],[Total Population]]</f>
        <v>0.92604866996001201</v>
      </c>
      <c r="V3192" s="24">
        <f>Table1[[#This Row],[Female Ballots]]/Table1[[#This Row],[Female Population]]</f>
        <v>0.8766969209379345</v>
      </c>
      <c r="W3192" s="24">
        <f>Table1[[#This Row],[Male Ballots]]/Table1[[#This Row],[Male Population]]</f>
        <v>0.8437354946908886</v>
      </c>
      <c r="X3192" s="24">
        <f>Table1[[#This Row],[Total Ballots]]/Table1[[#This Row],[Total Population]]</f>
        <v>0.86519699823702534</v>
      </c>
      <c r="Y3192" s="87">
        <f>Table1[[#This Row],[Female Ballots]]/Table1[[#This Row],[Female Voters]]</f>
        <v>0.94541778975741242</v>
      </c>
      <c r="Z3192" s="88">
        <f>Table1[[#This Row],[Male Ballots]]/Table1[[#This Row],[Male Voters]]</f>
        <v>0.92068820814099872</v>
      </c>
      <c r="AA3192" s="87">
        <f>Table1[[#This Row],[Total Ballots]]/Table1[[#This Row],[Total Voters]]</f>
        <v>0.93428890543559195</v>
      </c>
    </row>
    <row r="3193" spans="1:27" s="12" customFormat="1" x14ac:dyDescent="0.35">
      <c r="A3193" s="85" t="s">
        <v>24</v>
      </c>
      <c r="B3193" s="96">
        <v>2020</v>
      </c>
      <c r="C3193" s="96" t="s">
        <v>82</v>
      </c>
      <c r="D3193" s="96"/>
      <c r="E3193" s="98"/>
      <c r="F3193" s="90"/>
      <c r="G3193" s="91" t="s">
        <v>67</v>
      </c>
      <c r="H3193" s="132">
        <v>6607.4066999999995</v>
      </c>
      <c r="I3193" s="132">
        <v>6233.2136999999993</v>
      </c>
      <c r="J3193" s="133">
        <v>12840.619000000001</v>
      </c>
      <c r="K3193" s="86">
        <v>6519</v>
      </c>
      <c r="L3193" s="86">
        <v>6186</v>
      </c>
      <c r="M3193" s="86">
        <v>25</v>
      </c>
      <c r="N3193" s="86">
        <v>12730</v>
      </c>
      <c r="O3193" s="86">
        <v>6217</v>
      </c>
      <c r="P3193" s="86">
        <v>5896</v>
      </c>
      <c r="Q3193" s="86">
        <v>23</v>
      </c>
      <c r="R3193" s="86">
        <v>12136</v>
      </c>
      <c r="S3193" s="24">
        <f>Table1[[#This Row],[Female Voters]]/Table1[[#This Row],[Female Population]]</f>
        <v>0.98662006078723752</v>
      </c>
      <c r="T3193" s="24">
        <f>Table1[[#This Row],[Male Voters]]/Table1[[#This Row],[Male Population]]</f>
        <v>0.99242546425128997</v>
      </c>
      <c r="U3193" s="24">
        <f>Table1[[#This Row],[Total Voters]]/Table1[[#This Row],[Total Population]]</f>
        <v>0.9913852283912481</v>
      </c>
      <c r="V3193" s="24">
        <f>Table1[[#This Row],[Female Ballots]]/Table1[[#This Row],[Female Population]]</f>
        <v>0.94091377786689001</v>
      </c>
      <c r="W3193" s="24">
        <f>Table1[[#This Row],[Male Ballots]]/Table1[[#This Row],[Male Population]]</f>
        <v>0.94590050714930574</v>
      </c>
      <c r="X3193" s="24">
        <f>Table1[[#This Row],[Total Ballots]]/Table1[[#This Row],[Total Population]]</f>
        <v>0.9451257762573595</v>
      </c>
      <c r="Y3193" s="87">
        <f>Table1[[#This Row],[Female Ballots]]/Table1[[#This Row],[Female Voters]]</f>
        <v>0.9536738763614051</v>
      </c>
      <c r="Z3193" s="88">
        <f>Table1[[#This Row],[Male Ballots]]/Table1[[#This Row],[Male Voters]]</f>
        <v>0.95311994827028779</v>
      </c>
      <c r="AA3193" s="87">
        <f>Table1[[#This Row],[Total Ballots]]/Table1[[#This Row],[Total Voters]]</f>
        <v>0.95333857030636293</v>
      </c>
    </row>
    <row r="3194" spans="1:27" s="12" customFormat="1" x14ac:dyDescent="0.35">
      <c r="A3194" s="85" t="s">
        <v>47</v>
      </c>
      <c r="B3194" s="96">
        <v>2020</v>
      </c>
      <c r="C3194" s="96" t="s">
        <v>82</v>
      </c>
      <c r="D3194" s="96"/>
      <c r="E3194" s="98"/>
      <c r="F3194" s="90"/>
      <c r="G3194" s="91" t="s">
        <v>79</v>
      </c>
      <c r="H3194" s="132">
        <v>910212</v>
      </c>
      <c r="I3194" s="132">
        <v>902939</v>
      </c>
      <c r="J3194" s="133">
        <v>1813151</v>
      </c>
      <c r="K3194" s="86">
        <v>710163</v>
      </c>
      <c r="L3194" s="86">
        <v>682722</v>
      </c>
      <c r="M3194" s="86">
        <v>36578</v>
      </c>
      <c r="N3194" s="86">
        <v>1429463</v>
      </c>
      <c r="O3194" s="86">
        <v>615871</v>
      </c>
      <c r="P3194" s="86">
        <v>572248</v>
      </c>
      <c r="Q3194" s="86">
        <v>31755</v>
      </c>
      <c r="R3194" s="100">
        <v>1219874</v>
      </c>
      <c r="S3194" s="24">
        <f>Table1[[#This Row],[Female Voters]]/Table1[[#This Row],[Female Population]]</f>
        <v>0.78021713622760414</v>
      </c>
      <c r="T3194" s="24">
        <f>Table1[[#This Row],[Male Voters]]/Table1[[#This Row],[Male Population]]</f>
        <v>0.75611087792198584</v>
      </c>
      <c r="U3194" s="24">
        <f>Table1[[#This Row],[Total Voters]]/Table1[[#This Row],[Total Population]]</f>
        <v>0.78838607484980572</v>
      </c>
      <c r="V3194" s="24">
        <f>Table1[[#This Row],[Female Ballots]]/Table1[[#This Row],[Female Population]]</f>
        <v>0.67662368766836734</v>
      </c>
      <c r="W3194" s="24">
        <f>Table1[[#This Row],[Male Ballots]]/Table1[[#This Row],[Male Population]]</f>
        <v>0.63376152763364968</v>
      </c>
      <c r="X3194" s="24">
        <f>Table1[[#This Row],[Total Ballots]]/Table1[[#This Row],[Total Population]]</f>
        <v>0.67279228260635771</v>
      </c>
      <c r="Y3194" s="87">
        <f>Table1[[#This Row],[Female Ballots]]/Table1[[#This Row],[Female Voters]]</f>
        <v>0.86722484837987901</v>
      </c>
      <c r="Z3194" s="88">
        <f>Table1[[#This Row],[Male Ballots]]/Table1[[#This Row],[Male Voters]]</f>
        <v>0.83818596734834971</v>
      </c>
      <c r="AA3194" s="87">
        <f>Table1[[#This Row],[Total Ballots]]/Table1[[#This Row],[Total Voters]]</f>
        <v>0.85337920603751194</v>
      </c>
    </row>
    <row r="3195" spans="1:27" s="12" customFormat="1" x14ac:dyDescent="0.35">
      <c r="A3195" s="85" t="s">
        <v>47</v>
      </c>
      <c r="B3195" s="96">
        <v>2020</v>
      </c>
      <c r="C3195" s="96" t="s">
        <v>82</v>
      </c>
      <c r="D3195" s="96"/>
      <c r="E3195" s="98"/>
      <c r="F3195" s="90"/>
      <c r="G3195" s="91" t="s">
        <v>62</v>
      </c>
      <c r="H3195" s="132">
        <v>95795</v>
      </c>
      <c r="I3195" s="132">
        <v>100075</v>
      </c>
      <c r="J3195" s="133">
        <v>195870</v>
      </c>
      <c r="K3195" s="86">
        <v>65764</v>
      </c>
      <c r="L3195" s="86">
        <v>63399</v>
      </c>
      <c r="M3195" s="86">
        <v>7246</v>
      </c>
      <c r="N3195" s="86">
        <v>136409</v>
      </c>
      <c r="O3195" s="86">
        <v>52693</v>
      </c>
      <c r="P3195" s="86">
        <v>46738</v>
      </c>
      <c r="Q3195" s="86">
        <v>6084</v>
      </c>
      <c r="R3195" s="100">
        <v>105515</v>
      </c>
      <c r="S3195" s="24">
        <f>Table1[[#This Row],[Female Voters]]/Table1[[#This Row],[Female Population]]</f>
        <v>0.68650764653687557</v>
      </c>
      <c r="T3195" s="24">
        <f>Table1[[#This Row],[Male Voters]]/Table1[[#This Row],[Male Population]]</f>
        <v>0.63351486385211087</v>
      </c>
      <c r="U3195" s="24">
        <f>Table1[[#This Row],[Total Voters]]/Table1[[#This Row],[Total Population]]</f>
        <v>0.69642620105171793</v>
      </c>
      <c r="V3195" s="24">
        <f>Table1[[#This Row],[Female Ballots]]/Table1[[#This Row],[Female Population]]</f>
        <v>0.55006002400960385</v>
      </c>
      <c r="W3195" s="24">
        <f>Table1[[#This Row],[Male Ballots]]/Table1[[#This Row],[Male Population]]</f>
        <v>0.46702972770422185</v>
      </c>
      <c r="X3195" s="24">
        <f>Table1[[#This Row],[Total Ballots]]/Table1[[#This Row],[Total Population]]</f>
        <v>0.53869913718282536</v>
      </c>
      <c r="Y3195" s="87">
        <f>Table1[[#This Row],[Female Ballots]]/Table1[[#This Row],[Female Voters]]</f>
        <v>0.80124384161547346</v>
      </c>
      <c r="Z3195" s="88">
        <f>Table1[[#This Row],[Male Ballots]]/Table1[[#This Row],[Male Voters]]</f>
        <v>0.73720405684632251</v>
      </c>
      <c r="AA3195" s="87">
        <f>Table1[[#This Row],[Total Ballots]]/Table1[[#This Row],[Total Voters]]</f>
        <v>0.77351934256537325</v>
      </c>
    </row>
    <row r="3196" spans="1:27" s="12" customFormat="1" x14ac:dyDescent="0.35">
      <c r="A3196" s="85" t="s">
        <v>47</v>
      </c>
      <c r="B3196" s="96">
        <v>2020</v>
      </c>
      <c r="C3196" s="96" t="s">
        <v>82</v>
      </c>
      <c r="D3196" s="96"/>
      <c r="E3196" s="98"/>
      <c r="F3196" s="90"/>
      <c r="G3196" s="91" t="s">
        <v>63</v>
      </c>
      <c r="H3196" s="132">
        <v>196786</v>
      </c>
      <c r="I3196" s="132">
        <v>209013</v>
      </c>
      <c r="J3196" s="133">
        <v>405799</v>
      </c>
      <c r="K3196" s="86">
        <v>138088</v>
      </c>
      <c r="L3196" s="86">
        <v>139452</v>
      </c>
      <c r="M3196" s="86">
        <v>12363</v>
      </c>
      <c r="N3196" s="86">
        <v>289903</v>
      </c>
      <c r="O3196" s="86">
        <v>112744</v>
      </c>
      <c r="P3196" s="86">
        <v>107667</v>
      </c>
      <c r="Q3196" s="86">
        <v>10839</v>
      </c>
      <c r="R3196" s="100">
        <v>231250</v>
      </c>
      <c r="S3196" s="24">
        <f>Table1[[#This Row],[Female Voters]]/Table1[[#This Row],[Female Population]]</f>
        <v>0.70171658552945837</v>
      </c>
      <c r="T3196" s="24">
        <f>Table1[[#This Row],[Male Voters]]/Table1[[#This Row],[Male Population]]</f>
        <v>0.66719294972083076</v>
      </c>
      <c r="U3196" s="24">
        <f>Table1[[#This Row],[Total Voters]]/Table1[[#This Row],[Total Population]]</f>
        <v>0.71440047905490156</v>
      </c>
      <c r="V3196" s="24">
        <f>Table1[[#This Row],[Female Ballots]]/Table1[[#This Row],[Female Population]]</f>
        <v>0.57292693585925825</v>
      </c>
      <c r="W3196" s="24">
        <f>Table1[[#This Row],[Male Ballots]]/Table1[[#This Row],[Male Population]]</f>
        <v>0.51512106902441479</v>
      </c>
      <c r="X3196" s="24">
        <f>Table1[[#This Row],[Total Ballots]]/Table1[[#This Row],[Total Population]]</f>
        <v>0.56986340528192525</v>
      </c>
      <c r="Y3196" s="87">
        <f>Table1[[#This Row],[Female Ballots]]/Table1[[#This Row],[Female Voters]]</f>
        <v>0.81646486298592202</v>
      </c>
      <c r="Z3196" s="88">
        <f>Table1[[#This Row],[Male Ballots]]/Table1[[#This Row],[Male Voters]]</f>
        <v>0.77207211083383531</v>
      </c>
      <c r="AA3196" s="87">
        <f>Table1[[#This Row],[Total Ballots]]/Table1[[#This Row],[Total Voters]]</f>
        <v>0.79768060351220926</v>
      </c>
    </row>
    <row r="3197" spans="1:27" s="12" customFormat="1" x14ac:dyDescent="0.35">
      <c r="A3197" s="85" t="s">
        <v>47</v>
      </c>
      <c r="B3197" s="96">
        <v>2020</v>
      </c>
      <c r="C3197" s="96" t="s">
        <v>82</v>
      </c>
      <c r="D3197" s="96"/>
      <c r="E3197" s="98"/>
      <c r="F3197" s="90"/>
      <c r="G3197" s="91" t="s">
        <v>64</v>
      </c>
      <c r="H3197" s="132">
        <v>171821</v>
      </c>
      <c r="I3197" s="132">
        <v>179034</v>
      </c>
      <c r="J3197" s="133">
        <v>350855</v>
      </c>
      <c r="K3197" s="86">
        <v>129179</v>
      </c>
      <c r="L3197" s="86">
        <v>128033</v>
      </c>
      <c r="M3197" s="86">
        <v>7155</v>
      </c>
      <c r="N3197" s="86">
        <v>264367</v>
      </c>
      <c r="O3197" s="86">
        <v>111249</v>
      </c>
      <c r="P3197" s="86">
        <v>106917</v>
      </c>
      <c r="Q3197" s="86">
        <v>6277</v>
      </c>
      <c r="R3197" s="100">
        <v>224443</v>
      </c>
      <c r="S3197" s="24">
        <f>Table1[[#This Row],[Female Voters]]/Table1[[#This Row],[Female Population]]</f>
        <v>0.75182311824515047</v>
      </c>
      <c r="T3197" s="24">
        <f>Table1[[#This Row],[Male Voters]]/Table1[[#This Row],[Male Population]]</f>
        <v>0.71513232123507264</v>
      </c>
      <c r="U3197" s="24">
        <f>Table1[[#This Row],[Total Voters]]/Table1[[#This Row],[Total Population]]</f>
        <v>0.75349360847073577</v>
      </c>
      <c r="V3197" s="24">
        <f>Table1[[#This Row],[Female Ballots]]/Table1[[#This Row],[Female Population]]</f>
        <v>0.64747033249719188</v>
      </c>
      <c r="W3197" s="24">
        <f>Table1[[#This Row],[Male Ballots]]/Table1[[#This Row],[Male Population]]</f>
        <v>0.59718824357384626</v>
      </c>
      <c r="X3197" s="24">
        <f>Table1[[#This Row],[Total Ballots]]/Table1[[#This Row],[Total Population]]</f>
        <v>0.63970301121545936</v>
      </c>
      <c r="Y3197" s="87">
        <f>Table1[[#This Row],[Female Ballots]]/Table1[[#This Row],[Female Voters]]</f>
        <v>0.86120034990207384</v>
      </c>
      <c r="Z3197" s="88">
        <f>Table1[[#This Row],[Male Ballots]]/Table1[[#This Row],[Male Voters]]</f>
        <v>0.83507377004366057</v>
      </c>
      <c r="AA3197" s="87">
        <f>Table1[[#This Row],[Total Ballots]]/Table1[[#This Row],[Total Voters]]</f>
        <v>0.84898266425083313</v>
      </c>
    </row>
    <row r="3198" spans="1:27" s="12" customFormat="1" x14ac:dyDescent="0.35">
      <c r="A3198" s="85" t="s">
        <v>47</v>
      </c>
      <c r="B3198" s="96">
        <v>2020</v>
      </c>
      <c r="C3198" s="96" t="s">
        <v>82</v>
      </c>
      <c r="D3198" s="96"/>
      <c r="E3198" s="98"/>
      <c r="F3198" s="90"/>
      <c r="G3198" s="91" t="s">
        <v>65</v>
      </c>
      <c r="H3198" s="132">
        <v>144954</v>
      </c>
      <c r="I3198" s="132">
        <v>147628</v>
      </c>
      <c r="J3198" s="133">
        <v>292582</v>
      </c>
      <c r="K3198" s="86">
        <v>116819</v>
      </c>
      <c r="L3198" s="86">
        <v>117293</v>
      </c>
      <c r="M3198" s="86">
        <v>4086</v>
      </c>
      <c r="N3198" s="86">
        <v>238198</v>
      </c>
      <c r="O3198" s="86">
        <v>104224</v>
      </c>
      <c r="P3198" s="86">
        <v>101881</v>
      </c>
      <c r="Q3198" s="86">
        <v>3566</v>
      </c>
      <c r="R3198" s="100">
        <v>209671</v>
      </c>
      <c r="S3198" s="24">
        <f>Table1[[#This Row],[Female Voters]]/Table1[[#This Row],[Female Population]]</f>
        <v>0.80590394194020176</v>
      </c>
      <c r="T3198" s="24">
        <f>Table1[[#This Row],[Male Voters]]/Table1[[#This Row],[Male Population]]</f>
        <v>0.79451730024114664</v>
      </c>
      <c r="U3198" s="24">
        <f>Table1[[#This Row],[Total Voters]]/Table1[[#This Row],[Total Population]]</f>
        <v>0.81412390372613486</v>
      </c>
      <c r="V3198" s="24">
        <f>Table1[[#This Row],[Female Ballots]]/Table1[[#This Row],[Female Population]]</f>
        <v>0.71901430798736155</v>
      </c>
      <c r="W3198" s="24">
        <f>Table1[[#This Row],[Male Ballots]]/Table1[[#This Row],[Male Population]]</f>
        <v>0.69011976047904189</v>
      </c>
      <c r="X3198" s="24">
        <f>Table1[[#This Row],[Total Ballots]]/Table1[[#This Row],[Total Population]]</f>
        <v>0.7166230321755952</v>
      </c>
      <c r="Y3198" s="87">
        <f>Table1[[#This Row],[Female Ballots]]/Table1[[#This Row],[Female Voters]]</f>
        <v>0.89218363451150928</v>
      </c>
      <c r="Z3198" s="88">
        <f>Table1[[#This Row],[Male Ballots]]/Table1[[#This Row],[Male Voters]]</f>
        <v>0.86860255940252185</v>
      </c>
      <c r="AA3198" s="87">
        <f>Table1[[#This Row],[Total Ballots]]/Table1[[#This Row],[Total Voters]]</f>
        <v>0.88023828915440094</v>
      </c>
    </row>
    <row r="3199" spans="1:27" s="12" customFormat="1" x14ac:dyDescent="0.35">
      <c r="A3199" s="85" t="s">
        <v>47</v>
      </c>
      <c r="B3199" s="96">
        <v>2020</v>
      </c>
      <c r="C3199" s="96" t="s">
        <v>82</v>
      </c>
      <c r="D3199" s="96"/>
      <c r="E3199" s="98"/>
      <c r="F3199" s="90"/>
      <c r="G3199" s="91" t="s">
        <v>66</v>
      </c>
      <c r="H3199" s="132">
        <v>131806</v>
      </c>
      <c r="I3199" s="132">
        <v>130037</v>
      </c>
      <c r="J3199" s="133">
        <v>261843</v>
      </c>
      <c r="K3199" s="86">
        <v>110979</v>
      </c>
      <c r="L3199" s="86">
        <v>109014</v>
      </c>
      <c r="M3199" s="86">
        <v>3141</v>
      </c>
      <c r="N3199" s="86">
        <v>223134</v>
      </c>
      <c r="O3199" s="86">
        <v>101256</v>
      </c>
      <c r="P3199" s="86">
        <v>96899</v>
      </c>
      <c r="Q3199" s="86">
        <v>2730</v>
      </c>
      <c r="R3199" s="100">
        <v>200885</v>
      </c>
      <c r="S3199" s="24">
        <f>Table1[[#This Row],[Female Voters]]/Table1[[#This Row],[Female Population]]</f>
        <v>0.84198746642793199</v>
      </c>
      <c r="T3199" s="24">
        <f>Table1[[#This Row],[Male Voters]]/Table1[[#This Row],[Male Population]]</f>
        <v>0.83833062897483024</v>
      </c>
      <c r="U3199" s="24">
        <f>Table1[[#This Row],[Total Voters]]/Table1[[#This Row],[Total Population]]</f>
        <v>0.85216713832334645</v>
      </c>
      <c r="V3199" s="24">
        <f>Table1[[#This Row],[Female Ballots]]/Table1[[#This Row],[Female Population]]</f>
        <v>0.76821995963764922</v>
      </c>
      <c r="W3199" s="24">
        <f>Table1[[#This Row],[Male Ballots]]/Table1[[#This Row],[Male Population]]</f>
        <v>0.74516483770003927</v>
      </c>
      <c r="X3199" s="24">
        <f>Table1[[#This Row],[Total Ballots]]/Table1[[#This Row],[Total Population]]</f>
        <v>0.76719637339932711</v>
      </c>
      <c r="Y3199" s="87">
        <f>Table1[[#This Row],[Female Ballots]]/Table1[[#This Row],[Female Voters]]</f>
        <v>0.91238883031924956</v>
      </c>
      <c r="Z3199" s="88">
        <f>Table1[[#This Row],[Male Ballots]]/Table1[[#This Row],[Male Voters]]</f>
        <v>0.88886748491019507</v>
      </c>
      <c r="AA3199" s="87">
        <f>Table1[[#This Row],[Total Ballots]]/Table1[[#This Row],[Total Voters]]</f>
        <v>0.90028861580933428</v>
      </c>
    </row>
    <row r="3200" spans="1:27" s="12" customFormat="1" x14ac:dyDescent="0.35">
      <c r="A3200" s="85" t="s">
        <v>47</v>
      </c>
      <c r="B3200" s="96">
        <v>2020</v>
      </c>
      <c r="C3200" s="96" t="s">
        <v>82</v>
      </c>
      <c r="D3200" s="96"/>
      <c r="E3200" s="98"/>
      <c r="F3200" s="90"/>
      <c r="G3200" s="91" t="s">
        <v>67</v>
      </c>
      <c r="H3200" s="132">
        <v>169050</v>
      </c>
      <c r="I3200" s="132">
        <v>137152</v>
      </c>
      <c r="J3200" s="133">
        <v>306202</v>
      </c>
      <c r="K3200" s="86">
        <v>149334</v>
      </c>
      <c r="L3200" s="86">
        <v>125531</v>
      </c>
      <c r="M3200" s="86">
        <v>2587</v>
      </c>
      <c r="N3200" s="86">
        <v>277452</v>
      </c>
      <c r="O3200" s="86">
        <v>133705</v>
      </c>
      <c r="P3200" s="86">
        <v>112146</v>
      </c>
      <c r="Q3200" s="86">
        <v>2259</v>
      </c>
      <c r="R3200" s="86">
        <v>248110</v>
      </c>
      <c r="S3200" s="24">
        <f>Table1[[#This Row],[Female Voters]]/Table1[[#This Row],[Female Population]]</f>
        <v>0.88337178349600709</v>
      </c>
      <c r="T3200" s="24">
        <f>Table1[[#This Row],[Male Voters]]/Table1[[#This Row],[Male Population]]</f>
        <v>0.91526919038730747</v>
      </c>
      <c r="U3200" s="24">
        <f>Table1[[#This Row],[Total Voters]]/Table1[[#This Row],[Total Population]]</f>
        <v>0.90610773280383539</v>
      </c>
      <c r="V3200" s="24">
        <f>Table1[[#This Row],[Female Ballots]]/Table1[[#This Row],[Female Population]]</f>
        <v>0.7909198461993493</v>
      </c>
      <c r="W3200" s="24">
        <f>Table1[[#This Row],[Male Ballots]]/Table1[[#This Row],[Male Population]]</f>
        <v>0.81767673821745213</v>
      </c>
      <c r="X3200" s="24">
        <f>Table1[[#This Row],[Total Ballots]]/Table1[[#This Row],[Total Population]]</f>
        <v>0.81028210135792711</v>
      </c>
      <c r="Y3200" s="87">
        <f>Table1[[#This Row],[Female Ballots]]/Table1[[#This Row],[Female Voters]]</f>
        <v>0.89534198508042373</v>
      </c>
      <c r="Z3200" s="88">
        <f>Table1[[#This Row],[Male Ballots]]/Table1[[#This Row],[Male Voters]]</f>
        <v>0.89337295170117337</v>
      </c>
      <c r="AA3200" s="87">
        <f>Table1[[#This Row],[Total Ballots]]/Table1[[#This Row],[Total Voters]]</f>
        <v>0.89424477026656868</v>
      </c>
    </row>
    <row r="3201" spans="1:27" s="12" customFormat="1" x14ac:dyDescent="0.35">
      <c r="A3201" s="85" t="s">
        <v>39</v>
      </c>
      <c r="B3201" s="96">
        <v>2020</v>
      </c>
      <c r="C3201" s="96" t="s">
        <v>82</v>
      </c>
      <c r="D3201" s="96"/>
      <c r="E3201" s="98"/>
      <c r="F3201" s="90"/>
      <c r="G3201" s="91" t="s">
        <v>79</v>
      </c>
      <c r="H3201" s="132">
        <v>108920</v>
      </c>
      <c r="I3201" s="132">
        <v>110749</v>
      </c>
      <c r="J3201" s="133">
        <v>219669</v>
      </c>
      <c r="K3201" s="86">
        <v>96548</v>
      </c>
      <c r="L3201" s="86">
        <v>91578</v>
      </c>
      <c r="M3201" s="86">
        <v>2538</v>
      </c>
      <c r="N3201" s="86">
        <v>190664</v>
      </c>
      <c r="O3201" s="86">
        <v>82293</v>
      </c>
      <c r="P3201" s="86">
        <v>75202</v>
      </c>
      <c r="Q3201" s="86">
        <v>2194</v>
      </c>
      <c r="R3201" s="100">
        <v>159689</v>
      </c>
      <c r="S3201" s="24">
        <f>Table1[[#This Row],[Female Voters]]/Table1[[#This Row],[Female Population]]</f>
        <v>0.88641204553800956</v>
      </c>
      <c r="T3201" s="24">
        <f>Table1[[#This Row],[Male Voters]]/Table1[[#This Row],[Male Population]]</f>
        <v>0.82689685685649528</v>
      </c>
      <c r="U3201" s="24">
        <f>Table1[[#This Row],[Total Voters]]/Table1[[#This Row],[Total Population]]</f>
        <v>0.86796043137629797</v>
      </c>
      <c r="V3201" s="24">
        <f>Table1[[#This Row],[Female Ballots]]/Table1[[#This Row],[Female Population]]</f>
        <v>0.75553617333822987</v>
      </c>
      <c r="W3201" s="24">
        <f>Table1[[#This Row],[Male Ballots]]/Table1[[#This Row],[Male Population]]</f>
        <v>0.67903096190484791</v>
      </c>
      <c r="X3201" s="24">
        <f>Table1[[#This Row],[Total Ballots]]/Table1[[#This Row],[Total Population]]</f>
        <v>0.72695282447682652</v>
      </c>
      <c r="Y3201" s="87">
        <f>Table1[[#This Row],[Female Ballots]]/Table1[[#This Row],[Female Voters]]</f>
        <v>0.85235323362472548</v>
      </c>
      <c r="Z3201" s="88">
        <f>Table1[[#This Row],[Male Ballots]]/Table1[[#This Row],[Male Voters]]</f>
        <v>0.82117975933084364</v>
      </c>
      <c r="AA3201" s="87">
        <f>Table1[[#This Row],[Total Ballots]]/Table1[[#This Row],[Total Voters]]</f>
        <v>0.83754143414593207</v>
      </c>
    </row>
    <row r="3202" spans="1:27" s="12" customFormat="1" x14ac:dyDescent="0.35">
      <c r="A3202" s="85" t="s">
        <v>39</v>
      </c>
      <c r="B3202" s="96">
        <v>2020</v>
      </c>
      <c r="C3202" s="96" t="s">
        <v>82</v>
      </c>
      <c r="D3202" s="96"/>
      <c r="E3202" s="98"/>
      <c r="F3202" s="90"/>
      <c r="G3202" s="91" t="s">
        <v>62</v>
      </c>
      <c r="H3202" s="132">
        <v>10778</v>
      </c>
      <c r="I3202" s="132">
        <v>15272</v>
      </c>
      <c r="J3202" s="133">
        <v>26050</v>
      </c>
      <c r="K3202" s="86">
        <v>8102</v>
      </c>
      <c r="L3202" s="86">
        <v>8060</v>
      </c>
      <c r="M3202" s="86">
        <v>438</v>
      </c>
      <c r="N3202" s="86">
        <v>16600</v>
      </c>
      <c r="O3202" s="86">
        <v>5966</v>
      </c>
      <c r="P3202" s="86">
        <v>5361</v>
      </c>
      <c r="Q3202" s="86">
        <v>356</v>
      </c>
      <c r="R3202" s="100">
        <v>11683</v>
      </c>
      <c r="S3202" s="24">
        <f>Table1[[#This Row],[Female Voters]]/Table1[[#This Row],[Female Population]]</f>
        <v>0.75171645945444421</v>
      </c>
      <c r="T3202" s="24">
        <f>Table1[[#This Row],[Male Voters]]/Table1[[#This Row],[Male Population]]</f>
        <v>0.52776322682032473</v>
      </c>
      <c r="U3202" s="24">
        <f>Table1[[#This Row],[Total Voters]]/Table1[[#This Row],[Total Population]]</f>
        <v>0.63723608445297508</v>
      </c>
      <c r="V3202" s="24">
        <f>Table1[[#This Row],[Female Ballots]]/Table1[[#This Row],[Female Population]]</f>
        <v>0.55353497866023382</v>
      </c>
      <c r="W3202" s="24">
        <f>Table1[[#This Row],[Male Ballots]]/Table1[[#This Row],[Male Population]]</f>
        <v>0.35103457307490832</v>
      </c>
      <c r="X3202" s="24">
        <f>Table1[[#This Row],[Total Ballots]]/Table1[[#This Row],[Total Population]]</f>
        <v>0.44848368522072934</v>
      </c>
      <c r="Y3202" s="87">
        <f>Table1[[#This Row],[Female Ballots]]/Table1[[#This Row],[Female Voters]]</f>
        <v>0.73636139224882746</v>
      </c>
      <c r="Z3202" s="88">
        <f>Table1[[#This Row],[Male Ballots]]/Table1[[#This Row],[Male Voters]]</f>
        <v>0.66513647642679896</v>
      </c>
      <c r="AA3202" s="87">
        <f>Table1[[#This Row],[Total Ballots]]/Table1[[#This Row],[Total Voters]]</f>
        <v>0.7037951807228916</v>
      </c>
    </row>
    <row r="3203" spans="1:27" s="12" customFormat="1" x14ac:dyDescent="0.35">
      <c r="A3203" s="85" t="s">
        <v>39</v>
      </c>
      <c r="B3203" s="96">
        <v>2020</v>
      </c>
      <c r="C3203" s="96" t="s">
        <v>82</v>
      </c>
      <c r="D3203" s="96"/>
      <c r="E3203" s="98"/>
      <c r="F3203" s="90"/>
      <c r="G3203" s="91" t="s">
        <v>63</v>
      </c>
      <c r="H3203" s="132">
        <v>17810</v>
      </c>
      <c r="I3203" s="132">
        <v>20554</v>
      </c>
      <c r="J3203" s="133">
        <v>38364</v>
      </c>
      <c r="K3203" s="86">
        <v>15169</v>
      </c>
      <c r="L3203" s="86">
        <v>15385</v>
      </c>
      <c r="M3203" s="86">
        <v>691</v>
      </c>
      <c r="N3203" s="86">
        <v>31245</v>
      </c>
      <c r="O3203" s="86">
        <v>11161</v>
      </c>
      <c r="P3203" s="86">
        <v>10342</v>
      </c>
      <c r="Q3203" s="86">
        <v>574</v>
      </c>
      <c r="R3203" s="100">
        <v>22077</v>
      </c>
      <c r="S3203" s="24">
        <f>Table1[[#This Row],[Female Voters]]/Table1[[#This Row],[Female Population]]</f>
        <v>0.8517125210555867</v>
      </c>
      <c r="T3203" s="24">
        <f>Table1[[#This Row],[Male Voters]]/Table1[[#This Row],[Male Population]]</f>
        <v>0.7485161039213778</v>
      </c>
      <c r="U3203" s="24">
        <f>Table1[[#This Row],[Total Voters]]/Table1[[#This Row],[Total Population]]</f>
        <v>0.81443540819518301</v>
      </c>
      <c r="V3203" s="24">
        <f>Table1[[#This Row],[Female Ballots]]/Table1[[#This Row],[Female Population]]</f>
        <v>0.62667040988208866</v>
      </c>
      <c r="W3203" s="24">
        <f>Table1[[#This Row],[Male Ballots]]/Table1[[#This Row],[Male Population]]</f>
        <v>0.5031624014790308</v>
      </c>
      <c r="X3203" s="24">
        <f>Table1[[#This Row],[Total Ballots]]/Table1[[#This Row],[Total Population]]</f>
        <v>0.57546137003440723</v>
      </c>
      <c r="Y3203" s="87">
        <f>Table1[[#This Row],[Female Ballots]]/Table1[[#This Row],[Female Voters]]</f>
        <v>0.73577691344188811</v>
      </c>
      <c r="Z3203" s="88">
        <f>Table1[[#This Row],[Male Ballots]]/Table1[[#This Row],[Male Voters]]</f>
        <v>0.6722131946701333</v>
      </c>
      <c r="AA3203" s="87">
        <f>Table1[[#This Row],[Total Ballots]]/Table1[[#This Row],[Total Voters]]</f>
        <v>0.70657705232837253</v>
      </c>
    </row>
    <row r="3204" spans="1:27" s="12" customFormat="1" x14ac:dyDescent="0.35">
      <c r="A3204" s="85" t="s">
        <v>39</v>
      </c>
      <c r="B3204" s="96">
        <v>2020</v>
      </c>
      <c r="C3204" s="96" t="s">
        <v>82</v>
      </c>
      <c r="D3204" s="96"/>
      <c r="E3204" s="98"/>
      <c r="F3204" s="90"/>
      <c r="G3204" s="91" t="s">
        <v>64</v>
      </c>
      <c r="H3204" s="132">
        <v>16628</v>
      </c>
      <c r="I3204" s="132">
        <v>17185</v>
      </c>
      <c r="J3204" s="133">
        <v>33813</v>
      </c>
      <c r="K3204" s="86">
        <v>15228</v>
      </c>
      <c r="L3204" s="86">
        <v>15016</v>
      </c>
      <c r="M3204" s="86">
        <v>512</v>
      </c>
      <c r="N3204" s="86">
        <v>30756</v>
      </c>
      <c r="O3204" s="86">
        <v>12411</v>
      </c>
      <c r="P3204" s="86">
        <v>11776</v>
      </c>
      <c r="Q3204" s="86">
        <v>452</v>
      </c>
      <c r="R3204" s="100">
        <v>24639</v>
      </c>
      <c r="S3204" s="24">
        <f>Table1[[#This Row],[Female Voters]]/Table1[[#This Row],[Female Population]]</f>
        <v>0.91580466682703876</v>
      </c>
      <c r="T3204" s="24">
        <f>Table1[[#This Row],[Male Voters]]/Table1[[#This Row],[Male Population]]</f>
        <v>0.87378527785859761</v>
      </c>
      <c r="U3204" s="24">
        <f>Table1[[#This Row],[Total Voters]]/Table1[[#This Row],[Total Population]]</f>
        <v>0.90959098571555319</v>
      </c>
      <c r="V3204" s="24">
        <f>Table1[[#This Row],[Female Ballots]]/Table1[[#This Row],[Female Population]]</f>
        <v>0.74639162857830166</v>
      </c>
      <c r="W3204" s="24">
        <f>Table1[[#This Row],[Male Ballots]]/Table1[[#This Row],[Male Population]]</f>
        <v>0.68524876345650276</v>
      </c>
      <c r="X3204" s="24">
        <f>Table1[[#This Row],[Total Ballots]]/Table1[[#This Row],[Total Population]]</f>
        <v>0.72868423387454528</v>
      </c>
      <c r="Y3204" s="87">
        <f>Table1[[#This Row],[Female Ballots]]/Table1[[#This Row],[Female Voters]]</f>
        <v>0.81501182033096931</v>
      </c>
      <c r="Z3204" s="88">
        <f>Table1[[#This Row],[Male Ballots]]/Table1[[#This Row],[Male Voters]]</f>
        <v>0.78423015450186473</v>
      </c>
      <c r="AA3204" s="87">
        <f>Table1[[#This Row],[Total Ballots]]/Table1[[#This Row],[Total Voters]]</f>
        <v>0.80111197815060475</v>
      </c>
    </row>
    <row r="3205" spans="1:27" s="12" customFormat="1" x14ac:dyDescent="0.35">
      <c r="A3205" s="85" t="s">
        <v>39</v>
      </c>
      <c r="B3205" s="96">
        <v>2020</v>
      </c>
      <c r="C3205" s="96" t="s">
        <v>82</v>
      </c>
      <c r="D3205" s="96"/>
      <c r="E3205" s="98"/>
      <c r="F3205" s="90"/>
      <c r="G3205" s="91" t="s">
        <v>65</v>
      </c>
      <c r="H3205" s="132">
        <v>15832</v>
      </c>
      <c r="I3205" s="132">
        <v>15396</v>
      </c>
      <c r="J3205" s="133">
        <v>31228</v>
      </c>
      <c r="K3205" s="86">
        <v>14138</v>
      </c>
      <c r="L3205" s="86">
        <v>13629</v>
      </c>
      <c r="M3205" s="86">
        <v>329</v>
      </c>
      <c r="N3205" s="86">
        <v>28096</v>
      </c>
      <c r="O3205" s="86">
        <v>12392</v>
      </c>
      <c r="P3205" s="86">
        <v>11585</v>
      </c>
      <c r="Q3205" s="86">
        <v>297</v>
      </c>
      <c r="R3205" s="100">
        <v>24274</v>
      </c>
      <c r="S3205" s="24">
        <f>Table1[[#This Row],[Female Voters]]/Table1[[#This Row],[Female Population]]</f>
        <v>0.89300151591712984</v>
      </c>
      <c r="T3205" s="24">
        <f>Table1[[#This Row],[Male Voters]]/Table1[[#This Row],[Male Population]]</f>
        <v>0.88522992985190962</v>
      </c>
      <c r="U3205" s="24">
        <f>Table1[[#This Row],[Total Voters]]/Table1[[#This Row],[Total Population]]</f>
        <v>0.89970539259638782</v>
      </c>
      <c r="V3205" s="24">
        <f>Table1[[#This Row],[Female Ballots]]/Table1[[#This Row],[Female Population]]</f>
        <v>0.78271854471955538</v>
      </c>
      <c r="W3205" s="24">
        <f>Table1[[#This Row],[Male Ballots]]/Table1[[#This Row],[Male Population]]</f>
        <v>0.75246817355157181</v>
      </c>
      <c r="X3205" s="24">
        <f>Table1[[#This Row],[Total Ballots]]/Table1[[#This Row],[Total Population]]</f>
        <v>0.77731522992186497</v>
      </c>
      <c r="Y3205" s="87">
        <f>Table1[[#This Row],[Female Ballots]]/Table1[[#This Row],[Female Voters]]</f>
        <v>0.87650304144857827</v>
      </c>
      <c r="Z3205" s="88">
        <f>Table1[[#This Row],[Male Ballots]]/Table1[[#This Row],[Male Voters]]</f>
        <v>0.85002568053415506</v>
      </c>
      <c r="AA3205" s="87">
        <f>Table1[[#This Row],[Total Ballots]]/Table1[[#This Row],[Total Voters]]</f>
        <v>0.86396640091116172</v>
      </c>
    </row>
    <row r="3206" spans="1:27" s="12" customFormat="1" x14ac:dyDescent="0.35">
      <c r="A3206" s="85" t="s">
        <v>39</v>
      </c>
      <c r="B3206" s="96">
        <v>2020</v>
      </c>
      <c r="C3206" s="96" t="s">
        <v>82</v>
      </c>
      <c r="D3206" s="96"/>
      <c r="E3206" s="98"/>
      <c r="F3206" s="90"/>
      <c r="G3206" s="91" t="s">
        <v>66</v>
      </c>
      <c r="H3206" s="132">
        <v>19709</v>
      </c>
      <c r="I3206" s="132">
        <v>18269</v>
      </c>
      <c r="J3206" s="133">
        <v>37978</v>
      </c>
      <c r="K3206" s="86">
        <v>17740</v>
      </c>
      <c r="L3206" s="86">
        <v>16399</v>
      </c>
      <c r="M3206" s="86">
        <v>305</v>
      </c>
      <c r="N3206" s="86">
        <v>34444</v>
      </c>
      <c r="O3206" s="86">
        <v>16272</v>
      </c>
      <c r="P3206" s="86">
        <v>14804</v>
      </c>
      <c r="Q3206" s="86">
        <v>273</v>
      </c>
      <c r="R3206" s="100">
        <v>31349</v>
      </c>
      <c r="S3206" s="24">
        <f>Table1[[#This Row],[Female Voters]]/Table1[[#This Row],[Female Population]]</f>
        <v>0.90009640265868385</v>
      </c>
      <c r="T3206" s="24">
        <f>Table1[[#This Row],[Male Voters]]/Table1[[#This Row],[Male Population]]</f>
        <v>0.89764081230499748</v>
      </c>
      <c r="U3206" s="24">
        <f>Table1[[#This Row],[Total Voters]]/Table1[[#This Row],[Total Population]]</f>
        <v>0.90694612670493446</v>
      </c>
      <c r="V3206" s="24">
        <f>Table1[[#This Row],[Female Ballots]]/Table1[[#This Row],[Female Population]]</f>
        <v>0.82561266426505653</v>
      </c>
      <c r="W3206" s="24">
        <f>Table1[[#This Row],[Male Ballots]]/Table1[[#This Row],[Male Population]]</f>
        <v>0.81033444632984841</v>
      </c>
      <c r="X3206" s="24">
        <f>Table1[[#This Row],[Total Ballots]]/Table1[[#This Row],[Total Population]]</f>
        <v>0.82545157722892204</v>
      </c>
      <c r="Y3206" s="87">
        <f>Table1[[#This Row],[Female Ballots]]/Table1[[#This Row],[Female Voters]]</f>
        <v>0.91724915445321309</v>
      </c>
      <c r="Z3206" s="88">
        <f>Table1[[#This Row],[Male Ballots]]/Table1[[#This Row],[Male Voters]]</f>
        <v>0.90273797182755044</v>
      </c>
      <c r="AA3206" s="87">
        <f>Table1[[#This Row],[Total Ballots]]/Table1[[#This Row],[Total Voters]]</f>
        <v>0.91014400185808852</v>
      </c>
    </row>
    <row r="3207" spans="1:27" s="12" customFormat="1" x14ac:dyDescent="0.35">
      <c r="A3207" s="85" t="s">
        <v>39</v>
      </c>
      <c r="B3207" s="96">
        <v>2020</v>
      </c>
      <c r="C3207" s="96" t="s">
        <v>82</v>
      </c>
      <c r="D3207" s="96"/>
      <c r="E3207" s="98"/>
      <c r="F3207" s="90"/>
      <c r="G3207" s="91" t="s">
        <v>67</v>
      </c>
      <c r="H3207" s="132">
        <v>28163</v>
      </c>
      <c r="I3207" s="132">
        <v>24073</v>
      </c>
      <c r="J3207" s="133">
        <v>52236</v>
      </c>
      <c r="K3207" s="86">
        <v>26171</v>
      </c>
      <c r="L3207" s="86">
        <v>23089</v>
      </c>
      <c r="M3207" s="86">
        <v>263</v>
      </c>
      <c r="N3207" s="86">
        <v>49523</v>
      </c>
      <c r="O3207" s="86">
        <v>24091</v>
      </c>
      <c r="P3207" s="86">
        <v>21334</v>
      </c>
      <c r="Q3207" s="86">
        <v>242</v>
      </c>
      <c r="R3207" s="86">
        <v>45667</v>
      </c>
      <c r="S3207" s="24">
        <f>Table1[[#This Row],[Female Voters]]/Table1[[#This Row],[Female Population]]</f>
        <v>0.92926889890991726</v>
      </c>
      <c r="T3207" s="24">
        <f>Table1[[#This Row],[Male Voters]]/Table1[[#This Row],[Male Population]]</f>
        <v>0.9591243301624226</v>
      </c>
      <c r="U3207" s="24">
        <f>Table1[[#This Row],[Total Voters]]/Table1[[#This Row],[Total Population]]</f>
        <v>0.94806263879316943</v>
      </c>
      <c r="V3207" s="24">
        <f>Table1[[#This Row],[Female Ballots]]/Table1[[#This Row],[Female Population]]</f>
        <v>0.85541313070340519</v>
      </c>
      <c r="W3207" s="24">
        <f>Table1[[#This Row],[Male Ballots]]/Table1[[#This Row],[Male Population]]</f>
        <v>0.88622107755576784</v>
      </c>
      <c r="X3207" s="24">
        <f>Table1[[#This Row],[Total Ballots]]/Table1[[#This Row],[Total Population]]</f>
        <v>0.87424381652500194</v>
      </c>
      <c r="Y3207" s="87">
        <f>Table1[[#This Row],[Female Ballots]]/Table1[[#This Row],[Female Voters]]</f>
        <v>0.92052271598334034</v>
      </c>
      <c r="Z3207" s="88">
        <f>Table1[[#This Row],[Male Ballots]]/Table1[[#This Row],[Male Voters]]</f>
        <v>0.92398977868248955</v>
      </c>
      <c r="AA3207" s="87">
        <f>Table1[[#This Row],[Total Ballots]]/Table1[[#This Row],[Total Voters]]</f>
        <v>0.92213718878097051</v>
      </c>
    </row>
    <row r="3208" spans="1:27" s="12" customFormat="1" x14ac:dyDescent="0.35">
      <c r="A3208" s="85" t="s">
        <v>50</v>
      </c>
      <c r="B3208" s="96">
        <v>2020</v>
      </c>
      <c r="C3208" s="96" t="s">
        <v>82</v>
      </c>
      <c r="D3208" s="96"/>
      <c r="E3208" s="98"/>
      <c r="F3208" s="90"/>
      <c r="G3208" s="91" t="s">
        <v>79</v>
      </c>
      <c r="H3208" s="132">
        <v>19031.554199999999</v>
      </c>
      <c r="I3208" s="132">
        <v>19136.587</v>
      </c>
      <c r="J3208" s="133">
        <v>38168.142100000005</v>
      </c>
      <c r="K3208" s="86">
        <v>15015</v>
      </c>
      <c r="L3208" s="86">
        <v>14720</v>
      </c>
      <c r="M3208" s="86">
        <v>656</v>
      </c>
      <c r="N3208" s="86">
        <v>30391</v>
      </c>
      <c r="O3208" s="86">
        <v>13370</v>
      </c>
      <c r="P3208" s="86">
        <v>12792</v>
      </c>
      <c r="Q3208" s="86">
        <v>592</v>
      </c>
      <c r="R3208" s="100">
        <v>26754</v>
      </c>
      <c r="S3208" s="24">
        <f>Table1[[#This Row],[Female Voters]]/Table1[[#This Row],[Female Population]]</f>
        <v>0.78895290643157256</v>
      </c>
      <c r="T3208" s="24">
        <f>Table1[[#This Row],[Male Voters]]/Table1[[#This Row],[Male Population]]</f>
        <v>0.76920717367208691</v>
      </c>
      <c r="U3208" s="24">
        <f>Table1[[#This Row],[Total Voters]]/Table1[[#This Row],[Total Population]]</f>
        <v>0.79623996159875954</v>
      </c>
      <c r="V3208" s="24">
        <f>Table1[[#This Row],[Female Ballots]]/Table1[[#This Row],[Female Population]]</f>
        <v>0.70251750642624877</v>
      </c>
      <c r="W3208" s="24">
        <f>Table1[[#This Row],[Male Ballots]]/Table1[[#This Row],[Male Population]]</f>
        <v>0.66845775581612332</v>
      </c>
      <c r="X3208" s="24">
        <f>Table1[[#This Row],[Total Ballots]]/Table1[[#This Row],[Total Population]]</f>
        <v>0.70095106882344149</v>
      </c>
      <c r="Y3208" s="87">
        <f>Table1[[#This Row],[Female Ballots]]/Table1[[#This Row],[Female Voters]]</f>
        <v>0.89044289044289049</v>
      </c>
      <c r="Z3208" s="88">
        <f>Table1[[#This Row],[Male Ballots]]/Table1[[#This Row],[Male Voters]]</f>
        <v>0.86902173913043479</v>
      </c>
      <c r="AA3208" s="87">
        <f>Table1[[#This Row],[Total Ballots]]/Table1[[#This Row],[Total Voters]]</f>
        <v>0.88032641242473098</v>
      </c>
    </row>
    <row r="3209" spans="1:27" s="12" customFormat="1" x14ac:dyDescent="0.35">
      <c r="A3209" s="85" t="s">
        <v>50</v>
      </c>
      <c r="B3209" s="96">
        <v>2020</v>
      </c>
      <c r="C3209" s="96" t="s">
        <v>82</v>
      </c>
      <c r="D3209" s="96"/>
      <c r="E3209" s="98"/>
      <c r="F3209" s="90"/>
      <c r="G3209" s="91" t="s">
        <v>62</v>
      </c>
      <c r="H3209" s="132">
        <v>4676.6108999999997</v>
      </c>
      <c r="I3209" s="132">
        <v>4618.5901000000003</v>
      </c>
      <c r="J3209" s="133">
        <v>9295.2010000000009</v>
      </c>
      <c r="K3209" s="86">
        <v>1971</v>
      </c>
      <c r="L3209" s="86">
        <v>1928</v>
      </c>
      <c r="M3209" s="86">
        <v>205</v>
      </c>
      <c r="N3209" s="86">
        <v>4104</v>
      </c>
      <c r="O3209" s="86">
        <v>1634</v>
      </c>
      <c r="P3209" s="86">
        <v>1430</v>
      </c>
      <c r="Q3209" s="86">
        <v>181</v>
      </c>
      <c r="R3209" s="100">
        <v>3245</v>
      </c>
      <c r="S3209" s="24">
        <f>Table1[[#This Row],[Female Voters]]/Table1[[#This Row],[Female Population]]</f>
        <v>0.42145905275121354</v>
      </c>
      <c r="T3209" s="24">
        <f>Table1[[#This Row],[Male Voters]]/Table1[[#This Row],[Male Population]]</f>
        <v>0.41744340984059181</v>
      </c>
      <c r="U3209" s="24">
        <f>Table1[[#This Row],[Total Voters]]/Table1[[#This Row],[Total Population]]</f>
        <v>0.44151815544386824</v>
      </c>
      <c r="V3209" s="24">
        <f>Table1[[#This Row],[Female Ballots]]/Table1[[#This Row],[Female Population]]</f>
        <v>0.34939832176330943</v>
      </c>
      <c r="W3209" s="24">
        <f>Table1[[#This Row],[Male Ballots]]/Table1[[#This Row],[Male Population]]</f>
        <v>0.30961829671786634</v>
      </c>
      <c r="X3209" s="24">
        <f>Table1[[#This Row],[Total Ballots]]/Table1[[#This Row],[Total Population]]</f>
        <v>0.34910487680685975</v>
      </c>
      <c r="Y3209" s="87">
        <f>Table1[[#This Row],[Female Ballots]]/Table1[[#This Row],[Female Voters]]</f>
        <v>0.8290208016235413</v>
      </c>
      <c r="Z3209" s="88">
        <f>Table1[[#This Row],[Male Ballots]]/Table1[[#This Row],[Male Voters]]</f>
        <v>0.74170124481327804</v>
      </c>
      <c r="AA3209" s="87">
        <f>Table1[[#This Row],[Total Ballots]]/Table1[[#This Row],[Total Voters]]</f>
        <v>0.790692007797271</v>
      </c>
    </row>
    <row r="3210" spans="1:27" s="12" customFormat="1" x14ac:dyDescent="0.35">
      <c r="A3210" s="85" t="s">
        <v>50</v>
      </c>
      <c r="B3210" s="96">
        <v>2020</v>
      </c>
      <c r="C3210" s="96" t="s">
        <v>82</v>
      </c>
      <c r="D3210" s="96"/>
      <c r="E3210" s="98"/>
      <c r="F3210" s="90"/>
      <c r="G3210" s="91" t="s">
        <v>63</v>
      </c>
      <c r="H3210" s="132">
        <v>2591.893</v>
      </c>
      <c r="I3210" s="132">
        <v>2976.0240000000003</v>
      </c>
      <c r="J3210" s="133">
        <v>5567.9169999999995</v>
      </c>
      <c r="K3210" s="86">
        <v>2163</v>
      </c>
      <c r="L3210" s="86">
        <v>2277</v>
      </c>
      <c r="M3210" s="86">
        <v>156</v>
      </c>
      <c r="N3210" s="86">
        <v>4596</v>
      </c>
      <c r="O3210" s="86">
        <v>1761</v>
      </c>
      <c r="P3210" s="86">
        <v>1768</v>
      </c>
      <c r="Q3210" s="86">
        <v>137</v>
      </c>
      <c r="R3210" s="100">
        <v>3666</v>
      </c>
      <c r="S3210" s="24">
        <f>Table1[[#This Row],[Female Voters]]/Table1[[#This Row],[Female Population]]</f>
        <v>0.83452519066180586</v>
      </c>
      <c r="T3210" s="24">
        <f>Table1[[#This Row],[Male Voters]]/Table1[[#This Row],[Male Population]]</f>
        <v>0.76511479746131072</v>
      </c>
      <c r="U3210" s="24">
        <f>Table1[[#This Row],[Total Voters]]/Table1[[#This Row],[Total Population]]</f>
        <v>0.82544333904402678</v>
      </c>
      <c r="V3210" s="24">
        <f>Table1[[#This Row],[Female Ballots]]/Table1[[#This Row],[Female Population]]</f>
        <v>0.67942619544865468</v>
      </c>
      <c r="W3210" s="24">
        <f>Table1[[#This Row],[Male Ballots]]/Table1[[#This Row],[Male Population]]</f>
        <v>0.59408123052771078</v>
      </c>
      <c r="X3210" s="24">
        <f>Table1[[#This Row],[Total Ballots]]/Table1[[#This Row],[Total Population]]</f>
        <v>0.65841498714869495</v>
      </c>
      <c r="Y3210" s="87">
        <f>Table1[[#This Row],[Female Ballots]]/Table1[[#This Row],[Female Voters]]</f>
        <v>0.81414701803051315</v>
      </c>
      <c r="Z3210" s="88">
        <f>Table1[[#This Row],[Male Ballots]]/Table1[[#This Row],[Male Voters]]</f>
        <v>0.77646025472112423</v>
      </c>
      <c r="AA3210" s="87">
        <f>Table1[[#This Row],[Total Ballots]]/Table1[[#This Row],[Total Voters]]</f>
        <v>0.79765013054830292</v>
      </c>
    </row>
    <row r="3211" spans="1:27" s="12" customFormat="1" x14ac:dyDescent="0.35">
      <c r="A3211" s="85" t="s">
        <v>50</v>
      </c>
      <c r="B3211" s="96">
        <v>2020</v>
      </c>
      <c r="C3211" s="96" t="s">
        <v>82</v>
      </c>
      <c r="D3211" s="96"/>
      <c r="E3211" s="98"/>
      <c r="F3211" s="90"/>
      <c r="G3211" s="91" t="s">
        <v>64</v>
      </c>
      <c r="H3211" s="132">
        <v>2375.8180000000002</v>
      </c>
      <c r="I3211" s="132">
        <v>2462.848</v>
      </c>
      <c r="J3211" s="133">
        <v>4838.6659999999993</v>
      </c>
      <c r="K3211" s="86">
        <v>2154</v>
      </c>
      <c r="L3211" s="86">
        <v>2085</v>
      </c>
      <c r="M3211" s="86">
        <v>106</v>
      </c>
      <c r="N3211" s="86">
        <v>4345</v>
      </c>
      <c r="O3211" s="86">
        <v>1864</v>
      </c>
      <c r="P3211" s="86">
        <v>1801</v>
      </c>
      <c r="Q3211" s="86">
        <v>94</v>
      </c>
      <c r="R3211" s="100">
        <v>3759</v>
      </c>
      <c r="S3211" s="24">
        <f>Table1[[#This Row],[Female Voters]]/Table1[[#This Row],[Female Population]]</f>
        <v>0.90663510420410987</v>
      </c>
      <c r="T3211" s="24">
        <f>Table1[[#This Row],[Male Voters]]/Table1[[#This Row],[Male Population]]</f>
        <v>0.8465808689777039</v>
      </c>
      <c r="U3211" s="24">
        <f>Table1[[#This Row],[Total Voters]]/Table1[[#This Row],[Total Population]]</f>
        <v>0.89797477238561219</v>
      </c>
      <c r="V3211" s="24">
        <f>Table1[[#This Row],[Female Ballots]]/Table1[[#This Row],[Female Population]]</f>
        <v>0.78457188218962892</v>
      </c>
      <c r="W3211" s="24">
        <f>Table1[[#This Row],[Male Ballots]]/Table1[[#This Row],[Male Population]]</f>
        <v>0.73126721584117249</v>
      </c>
      <c r="X3211" s="24">
        <f>Table1[[#This Row],[Total Ballots]]/Table1[[#This Row],[Total Population]]</f>
        <v>0.77686701251956647</v>
      </c>
      <c r="Y3211" s="87">
        <f>Table1[[#This Row],[Female Ballots]]/Table1[[#This Row],[Female Voters]]</f>
        <v>0.86536675951717734</v>
      </c>
      <c r="Z3211" s="88">
        <f>Table1[[#This Row],[Male Ballots]]/Table1[[#This Row],[Male Voters]]</f>
        <v>0.86378896882494005</v>
      </c>
      <c r="AA3211" s="87">
        <f>Table1[[#This Row],[Total Ballots]]/Table1[[#This Row],[Total Voters]]</f>
        <v>0.865132336018412</v>
      </c>
    </row>
    <row r="3212" spans="1:27" s="12" customFormat="1" x14ac:dyDescent="0.35">
      <c r="A3212" s="85" t="s">
        <v>50</v>
      </c>
      <c r="B3212" s="96">
        <v>2020</v>
      </c>
      <c r="C3212" s="96" t="s">
        <v>82</v>
      </c>
      <c r="D3212" s="96"/>
      <c r="E3212" s="98"/>
      <c r="F3212" s="90"/>
      <c r="G3212" s="91" t="s">
        <v>65</v>
      </c>
      <c r="H3212" s="132">
        <v>2206.7600000000002</v>
      </c>
      <c r="I3212" s="132">
        <v>2284.7870000000003</v>
      </c>
      <c r="J3212" s="133">
        <v>4491.5460000000003</v>
      </c>
      <c r="K3212" s="86">
        <v>1969</v>
      </c>
      <c r="L3212" s="86">
        <v>2035</v>
      </c>
      <c r="M3212" s="86">
        <v>65</v>
      </c>
      <c r="N3212" s="86">
        <v>4069</v>
      </c>
      <c r="O3212" s="86">
        <v>1776</v>
      </c>
      <c r="P3212" s="86">
        <v>1825</v>
      </c>
      <c r="Q3212" s="86">
        <v>61</v>
      </c>
      <c r="R3212" s="100">
        <v>3662</v>
      </c>
      <c r="S3212" s="24">
        <f>Table1[[#This Row],[Female Voters]]/Table1[[#This Row],[Female Population]]</f>
        <v>0.89225833348438421</v>
      </c>
      <c r="T3212" s="24">
        <f>Table1[[#This Row],[Male Voters]]/Table1[[#This Row],[Male Population]]</f>
        <v>0.89067383524153443</v>
      </c>
      <c r="U3212" s="24">
        <f>Table1[[#This Row],[Total Voters]]/Table1[[#This Row],[Total Population]]</f>
        <v>0.90592415172860297</v>
      </c>
      <c r="V3212" s="24">
        <f>Table1[[#This Row],[Female Ballots]]/Table1[[#This Row],[Female Population]]</f>
        <v>0.80479979698743853</v>
      </c>
      <c r="W3212" s="24">
        <f>Table1[[#This Row],[Male Ballots]]/Table1[[#This Row],[Male Population]]</f>
        <v>0.79876154757533191</v>
      </c>
      <c r="X3212" s="24">
        <f>Table1[[#This Row],[Total Ballots]]/Table1[[#This Row],[Total Population]]</f>
        <v>0.81530947250679386</v>
      </c>
      <c r="Y3212" s="87">
        <f>Table1[[#This Row],[Female Ballots]]/Table1[[#This Row],[Female Voters]]</f>
        <v>0.90198070086338245</v>
      </c>
      <c r="Z3212" s="88">
        <f>Table1[[#This Row],[Male Ballots]]/Table1[[#This Row],[Male Voters]]</f>
        <v>0.89680589680589684</v>
      </c>
      <c r="AA3212" s="87">
        <f>Table1[[#This Row],[Total Ballots]]/Table1[[#This Row],[Total Voters]]</f>
        <v>0.89997542393708529</v>
      </c>
    </row>
    <row r="3213" spans="1:27" s="12" customFormat="1" x14ac:dyDescent="0.35">
      <c r="A3213" s="85" t="s">
        <v>50</v>
      </c>
      <c r="B3213" s="96">
        <v>2020</v>
      </c>
      <c r="C3213" s="96" t="s">
        <v>82</v>
      </c>
      <c r="D3213" s="96"/>
      <c r="E3213" s="98"/>
      <c r="F3213" s="90"/>
      <c r="G3213" s="91" t="s">
        <v>66</v>
      </c>
      <c r="H3213" s="132">
        <v>2971.0230000000001</v>
      </c>
      <c r="I3213" s="132">
        <v>2792.9610000000002</v>
      </c>
      <c r="J3213" s="133">
        <v>5763.9850000000006</v>
      </c>
      <c r="K3213" s="86">
        <v>2716</v>
      </c>
      <c r="L3213" s="86">
        <v>2496</v>
      </c>
      <c r="M3213" s="86">
        <v>66</v>
      </c>
      <c r="N3213" s="86">
        <v>5278</v>
      </c>
      <c r="O3213" s="86">
        <v>2551</v>
      </c>
      <c r="P3213" s="86">
        <v>2299</v>
      </c>
      <c r="Q3213" s="86">
        <v>62</v>
      </c>
      <c r="R3213" s="100">
        <v>4912</v>
      </c>
      <c r="S3213" s="24">
        <f>Table1[[#This Row],[Female Voters]]/Table1[[#This Row],[Female Population]]</f>
        <v>0.91416323603014848</v>
      </c>
      <c r="T3213" s="24">
        <f>Table1[[#This Row],[Male Voters]]/Table1[[#This Row],[Male Population]]</f>
        <v>0.89367520706518988</v>
      </c>
      <c r="U3213" s="24">
        <f>Table1[[#This Row],[Total Voters]]/Table1[[#This Row],[Total Population]]</f>
        <v>0.91568593603210269</v>
      </c>
      <c r="V3213" s="24">
        <f>Table1[[#This Row],[Female Ballots]]/Table1[[#This Row],[Female Population]]</f>
        <v>0.85862680968811078</v>
      </c>
      <c r="W3213" s="24">
        <f>Table1[[#This Row],[Male Ballots]]/Table1[[#This Row],[Male Population]]</f>
        <v>0.82314074561012485</v>
      </c>
      <c r="X3213" s="24">
        <f>Table1[[#This Row],[Total Ballots]]/Table1[[#This Row],[Total Population]]</f>
        <v>0.85218819965700809</v>
      </c>
      <c r="Y3213" s="87">
        <f>Table1[[#This Row],[Female Ballots]]/Table1[[#This Row],[Female Voters]]</f>
        <v>0.93924889543446244</v>
      </c>
      <c r="Z3213" s="88">
        <f>Table1[[#This Row],[Male Ballots]]/Table1[[#This Row],[Male Voters]]</f>
        <v>0.92107371794871795</v>
      </c>
      <c r="AA3213" s="87">
        <f>Table1[[#This Row],[Total Ballots]]/Table1[[#This Row],[Total Voters]]</f>
        <v>0.9306555513452065</v>
      </c>
    </row>
    <row r="3214" spans="1:27" s="12" customFormat="1" x14ac:dyDescent="0.35">
      <c r="A3214" s="85" t="s">
        <v>50</v>
      </c>
      <c r="B3214" s="96">
        <v>2020</v>
      </c>
      <c r="C3214" s="96" t="s">
        <v>82</v>
      </c>
      <c r="D3214" s="96"/>
      <c r="E3214" s="98"/>
      <c r="F3214" s="90"/>
      <c r="G3214" s="91" t="s">
        <v>67</v>
      </c>
      <c r="H3214" s="132">
        <v>4209.4493000000002</v>
      </c>
      <c r="I3214" s="132">
        <v>4001.3768999999998</v>
      </c>
      <c r="J3214" s="133">
        <v>8210.8271000000004</v>
      </c>
      <c r="K3214" s="86">
        <v>4042</v>
      </c>
      <c r="L3214" s="86">
        <v>3899</v>
      </c>
      <c r="M3214" s="86">
        <v>58</v>
      </c>
      <c r="N3214" s="86">
        <v>7999</v>
      </c>
      <c r="O3214" s="86">
        <v>3784</v>
      </c>
      <c r="P3214" s="86">
        <v>3669</v>
      </c>
      <c r="Q3214" s="86">
        <v>57</v>
      </c>
      <c r="R3214" s="86">
        <v>7510</v>
      </c>
      <c r="S3214" s="24">
        <f>Table1[[#This Row],[Female Voters]]/Table1[[#This Row],[Female Population]]</f>
        <v>0.96022061603165043</v>
      </c>
      <c r="T3214" s="24">
        <f>Table1[[#This Row],[Male Voters]]/Table1[[#This Row],[Male Population]]</f>
        <v>0.97441458214046273</v>
      </c>
      <c r="U3214" s="24">
        <f>Table1[[#This Row],[Total Voters]]/Table1[[#This Row],[Total Population]]</f>
        <v>0.97420149061475181</v>
      </c>
      <c r="V3214" s="24">
        <f>Table1[[#This Row],[Female Ballots]]/Table1[[#This Row],[Female Population]]</f>
        <v>0.89892993841260893</v>
      </c>
      <c r="W3214" s="24">
        <f>Table1[[#This Row],[Male Ballots]]/Table1[[#This Row],[Male Population]]</f>
        <v>0.9169343682670833</v>
      </c>
      <c r="X3214" s="24">
        <f>Table1[[#This Row],[Total Ballots]]/Table1[[#This Row],[Total Population]]</f>
        <v>0.91464598006210596</v>
      </c>
      <c r="Y3214" s="87">
        <f>Table1[[#This Row],[Female Ballots]]/Table1[[#This Row],[Female Voters]]</f>
        <v>0.93617021276595747</v>
      </c>
      <c r="Z3214" s="88">
        <f>Table1[[#This Row],[Male Ballots]]/Table1[[#This Row],[Male Voters]]</f>
        <v>0.94101051551679915</v>
      </c>
      <c r="AA3214" s="87">
        <f>Table1[[#This Row],[Total Ballots]]/Table1[[#This Row],[Total Voters]]</f>
        <v>0.93886735841980251</v>
      </c>
    </row>
    <row r="3215" spans="1:27" s="12" customFormat="1" x14ac:dyDescent="0.35">
      <c r="A3215" s="85" t="s">
        <v>29</v>
      </c>
      <c r="B3215" s="96">
        <v>2020</v>
      </c>
      <c r="C3215" s="96" t="s">
        <v>82</v>
      </c>
      <c r="D3215" s="17" t="s">
        <v>87</v>
      </c>
      <c r="E3215" s="98"/>
      <c r="F3215" s="90"/>
      <c r="G3215" s="91" t="s">
        <v>79</v>
      </c>
      <c r="H3215" s="132">
        <v>8961.1291000000001</v>
      </c>
      <c r="I3215" s="132">
        <v>9329.9835999999996</v>
      </c>
      <c r="J3215" s="133">
        <v>18291.111999999997</v>
      </c>
      <c r="K3215" s="86">
        <v>7874</v>
      </c>
      <c r="L3215" s="86">
        <v>7937</v>
      </c>
      <c r="M3215" s="86">
        <v>244</v>
      </c>
      <c r="N3215" s="86">
        <v>16055</v>
      </c>
      <c r="O3215" s="86">
        <v>6795</v>
      </c>
      <c r="P3215" s="86">
        <v>6720</v>
      </c>
      <c r="Q3215" s="86">
        <v>225</v>
      </c>
      <c r="R3215" s="100">
        <v>13740</v>
      </c>
      <c r="S3215" s="24">
        <f>Table1[[#This Row],[Female Voters]]/Table1[[#This Row],[Female Population]]</f>
        <v>0.87868391495442244</v>
      </c>
      <c r="T3215" s="24">
        <f>Table1[[#This Row],[Male Voters]]/Table1[[#This Row],[Male Population]]</f>
        <v>0.85069817271704529</v>
      </c>
      <c r="U3215" s="24">
        <f>Table1[[#This Row],[Total Voters]]/Table1[[#This Row],[Total Population]]</f>
        <v>0.87774871205206129</v>
      </c>
      <c r="V3215" s="24">
        <f>Table1[[#This Row],[Female Ballots]]/Table1[[#This Row],[Female Population]]</f>
        <v>0.75827498121860559</v>
      </c>
      <c r="W3215" s="24">
        <f>Table1[[#This Row],[Male Ballots]]/Table1[[#This Row],[Male Population]]</f>
        <v>0.72025850077592857</v>
      </c>
      <c r="X3215" s="24">
        <f>Table1[[#This Row],[Total Ballots]]/Table1[[#This Row],[Total Population]]</f>
        <v>0.75118450972253636</v>
      </c>
      <c r="Y3215" s="87">
        <f>Table1[[#This Row],[Female Ballots]]/Table1[[#This Row],[Female Voters]]</f>
        <v>0.86296672593345192</v>
      </c>
      <c r="Z3215" s="88">
        <f>Table1[[#This Row],[Male Ballots]]/Table1[[#This Row],[Male Voters]]</f>
        <v>0.84666750661458989</v>
      </c>
      <c r="AA3215" s="87">
        <f>Table1[[#This Row],[Total Ballots]]/Table1[[#This Row],[Total Voters]]</f>
        <v>0.85580815945188415</v>
      </c>
    </row>
    <row r="3216" spans="1:27" s="12" customFormat="1" x14ac:dyDescent="0.35">
      <c r="A3216" s="85" t="s">
        <v>29</v>
      </c>
      <c r="B3216" s="96">
        <v>2020</v>
      </c>
      <c r="C3216" s="96" t="s">
        <v>82</v>
      </c>
      <c r="D3216" s="17" t="s">
        <v>87</v>
      </c>
      <c r="E3216" s="98"/>
      <c r="F3216" s="90"/>
      <c r="G3216" s="91" t="s">
        <v>62</v>
      </c>
      <c r="H3216" s="132">
        <v>642.27420000000006</v>
      </c>
      <c r="I3216" s="132">
        <v>723.30889999999999</v>
      </c>
      <c r="J3216" s="133">
        <v>1365.5830000000001</v>
      </c>
      <c r="K3216" s="86">
        <v>513</v>
      </c>
      <c r="L3216" s="86">
        <v>516</v>
      </c>
      <c r="M3216" s="86">
        <v>34</v>
      </c>
      <c r="N3216" s="86">
        <v>1063</v>
      </c>
      <c r="O3216" s="86">
        <v>381</v>
      </c>
      <c r="P3216" s="86">
        <v>338</v>
      </c>
      <c r="Q3216" s="86">
        <v>30</v>
      </c>
      <c r="R3216" s="100">
        <v>749</v>
      </c>
      <c r="S3216" s="24">
        <f>Table1[[#This Row],[Female Voters]]/Table1[[#This Row],[Female Population]]</f>
        <v>0.79872428317998756</v>
      </c>
      <c r="T3216" s="24">
        <f>Table1[[#This Row],[Male Voters]]/Table1[[#This Row],[Male Population]]</f>
        <v>0.71338815269658651</v>
      </c>
      <c r="U3216" s="24">
        <f>Table1[[#This Row],[Total Voters]]/Table1[[#This Row],[Total Population]]</f>
        <v>0.77842210982415561</v>
      </c>
      <c r="V3216" s="24">
        <f>Table1[[#This Row],[Female Ballots]]/Table1[[#This Row],[Female Population]]</f>
        <v>0.5932045845839673</v>
      </c>
      <c r="W3216" s="24">
        <f>Table1[[#This Row],[Male Ballots]]/Table1[[#This Row],[Male Population]]</f>
        <v>0.46729689071985703</v>
      </c>
      <c r="X3216" s="24">
        <f>Table1[[#This Row],[Total Ballots]]/Table1[[#This Row],[Total Population]]</f>
        <v>0.54848368791937219</v>
      </c>
      <c r="Y3216" s="87">
        <f>Table1[[#This Row],[Female Ballots]]/Table1[[#This Row],[Female Voters]]</f>
        <v>0.74269005847953218</v>
      </c>
      <c r="Z3216" s="88">
        <f>Table1[[#This Row],[Male Ballots]]/Table1[[#This Row],[Male Voters]]</f>
        <v>0.65503875968992253</v>
      </c>
      <c r="AA3216" s="87">
        <f>Table1[[#This Row],[Total Ballots]]/Table1[[#This Row],[Total Voters]]</f>
        <v>0.70460959548447788</v>
      </c>
    </row>
    <row r="3217" spans="1:27" s="12" customFormat="1" x14ac:dyDescent="0.35">
      <c r="A3217" s="85" t="s">
        <v>29</v>
      </c>
      <c r="B3217" s="96">
        <v>2020</v>
      </c>
      <c r="C3217" s="96" t="s">
        <v>82</v>
      </c>
      <c r="D3217" s="17" t="s">
        <v>87</v>
      </c>
      <c r="E3217" s="98"/>
      <c r="F3217" s="90"/>
      <c r="G3217" s="91" t="s">
        <v>63</v>
      </c>
      <c r="H3217" s="132">
        <v>1141.4873</v>
      </c>
      <c r="I3217" s="132">
        <v>1189.5079000000001</v>
      </c>
      <c r="J3217" s="133">
        <v>2330.9955</v>
      </c>
      <c r="K3217" s="86">
        <v>980</v>
      </c>
      <c r="L3217" s="86">
        <v>929</v>
      </c>
      <c r="M3217" s="86">
        <v>56</v>
      </c>
      <c r="N3217" s="86">
        <v>1965</v>
      </c>
      <c r="O3217" s="86">
        <v>698</v>
      </c>
      <c r="P3217" s="86">
        <v>631</v>
      </c>
      <c r="Q3217" s="86">
        <v>50</v>
      </c>
      <c r="R3217" s="100">
        <v>1379</v>
      </c>
      <c r="S3217" s="24">
        <f>Table1[[#This Row],[Female Voters]]/Table1[[#This Row],[Female Population]]</f>
        <v>0.85852904364332394</v>
      </c>
      <c r="T3217" s="24">
        <f>Table1[[#This Row],[Male Voters]]/Table1[[#This Row],[Male Population]]</f>
        <v>0.78099523340702481</v>
      </c>
      <c r="U3217" s="24">
        <f>Table1[[#This Row],[Total Voters]]/Table1[[#This Row],[Total Population]]</f>
        <v>0.84298747037478194</v>
      </c>
      <c r="V3217" s="24">
        <f>Table1[[#This Row],[Female Ballots]]/Table1[[#This Row],[Female Population]]</f>
        <v>0.61148293108473484</v>
      </c>
      <c r="W3217" s="24">
        <f>Table1[[#This Row],[Male Ballots]]/Table1[[#This Row],[Male Population]]</f>
        <v>0.53047146639379195</v>
      </c>
      <c r="X3217" s="24">
        <f>Table1[[#This Row],[Total Ballots]]/Table1[[#This Row],[Total Population]]</f>
        <v>0.59159273366250598</v>
      </c>
      <c r="Y3217" s="87">
        <f>Table1[[#This Row],[Female Ballots]]/Table1[[#This Row],[Female Voters]]</f>
        <v>0.71224489795918366</v>
      </c>
      <c r="Z3217" s="88">
        <f>Table1[[#This Row],[Male Ballots]]/Table1[[#This Row],[Male Voters]]</f>
        <v>0.67922497308934338</v>
      </c>
      <c r="AA3217" s="87">
        <f>Table1[[#This Row],[Total Ballots]]/Table1[[#This Row],[Total Voters]]</f>
        <v>0.70178117048346056</v>
      </c>
    </row>
    <row r="3218" spans="1:27" s="12" customFormat="1" x14ac:dyDescent="0.35">
      <c r="A3218" s="85" t="s">
        <v>29</v>
      </c>
      <c r="B3218" s="96">
        <v>2020</v>
      </c>
      <c r="C3218" s="96" t="s">
        <v>82</v>
      </c>
      <c r="D3218" s="17" t="s">
        <v>87</v>
      </c>
      <c r="E3218" s="98"/>
      <c r="F3218" s="90"/>
      <c r="G3218" s="91" t="s">
        <v>64</v>
      </c>
      <c r="H3218" s="132">
        <v>1406.6006</v>
      </c>
      <c r="I3218" s="132">
        <v>1480.6320999999998</v>
      </c>
      <c r="J3218" s="133">
        <v>2887.2330000000002</v>
      </c>
      <c r="K3218" s="86">
        <v>1127</v>
      </c>
      <c r="L3218" s="86">
        <v>1192</v>
      </c>
      <c r="M3218" s="86">
        <v>50</v>
      </c>
      <c r="N3218" s="86">
        <v>2369</v>
      </c>
      <c r="O3218" s="86">
        <v>944</v>
      </c>
      <c r="P3218" s="86">
        <v>961</v>
      </c>
      <c r="Q3218" s="86">
        <v>44</v>
      </c>
      <c r="R3218" s="100">
        <v>1949</v>
      </c>
      <c r="S3218" s="24">
        <f>Table1[[#This Row],[Female Voters]]/Table1[[#This Row],[Female Population]]</f>
        <v>0.80122246499823757</v>
      </c>
      <c r="T3218" s="24">
        <f>Table1[[#This Row],[Male Voters]]/Table1[[#This Row],[Male Population]]</f>
        <v>0.80506156796141337</v>
      </c>
      <c r="U3218" s="24">
        <f>Table1[[#This Row],[Total Voters]]/Table1[[#This Row],[Total Population]]</f>
        <v>0.82050877085430929</v>
      </c>
      <c r="V3218" s="24">
        <f>Table1[[#This Row],[Female Ballots]]/Table1[[#This Row],[Female Population]]</f>
        <v>0.67112156784235699</v>
      </c>
      <c r="W3218" s="24">
        <f>Table1[[#This Row],[Male Ballots]]/Table1[[#This Row],[Male Population]]</f>
        <v>0.64904711980781726</v>
      </c>
      <c r="X3218" s="24">
        <f>Table1[[#This Row],[Total Ballots]]/Table1[[#This Row],[Total Population]]</f>
        <v>0.67504077433307252</v>
      </c>
      <c r="Y3218" s="87">
        <f>Table1[[#This Row],[Female Ballots]]/Table1[[#This Row],[Female Voters]]</f>
        <v>0.83762200532386866</v>
      </c>
      <c r="Z3218" s="88">
        <f>Table1[[#This Row],[Male Ballots]]/Table1[[#This Row],[Male Voters]]</f>
        <v>0.80620805369127513</v>
      </c>
      <c r="AA3218" s="87">
        <f>Table1[[#This Row],[Total Ballots]]/Table1[[#This Row],[Total Voters]]</f>
        <v>0.82271000422119034</v>
      </c>
    </row>
    <row r="3219" spans="1:27" s="12" customFormat="1" x14ac:dyDescent="0.35">
      <c r="A3219" s="85" t="s">
        <v>29</v>
      </c>
      <c r="B3219" s="96">
        <v>2020</v>
      </c>
      <c r="C3219" s="96" t="s">
        <v>82</v>
      </c>
      <c r="D3219" s="17" t="s">
        <v>87</v>
      </c>
      <c r="E3219" s="98"/>
      <c r="F3219" s="90"/>
      <c r="G3219" s="91" t="s">
        <v>65</v>
      </c>
      <c r="H3219" s="132">
        <v>1321.5642</v>
      </c>
      <c r="I3219" s="132">
        <v>1457.6224000000002</v>
      </c>
      <c r="J3219" s="133">
        <v>2779.1859999999997</v>
      </c>
      <c r="K3219" s="86">
        <v>1088</v>
      </c>
      <c r="L3219" s="86">
        <v>1130</v>
      </c>
      <c r="M3219" s="86">
        <v>27</v>
      </c>
      <c r="N3219" s="86">
        <v>2245</v>
      </c>
      <c r="O3219" s="86">
        <v>958</v>
      </c>
      <c r="P3219" s="86">
        <v>984</v>
      </c>
      <c r="Q3219" s="86">
        <v>24</v>
      </c>
      <c r="R3219" s="100">
        <v>1966</v>
      </c>
      <c r="S3219" s="24">
        <f>Table1[[#This Row],[Female Voters]]/Table1[[#This Row],[Female Population]]</f>
        <v>0.82326685302159364</v>
      </c>
      <c r="T3219" s="24">
        <f>Table1[[#This Row],[Male Voters]]/Table1[[#This Row],[Male Population]]</f>
        <v>0.77523506773770756</v>
      </c>
      <c r="U3219" s="24">
        <f>Table1[[#This Row],[Total Voters]]/Table1[[#This Row],[Total Population]]</f>
        <v>0.80779048253697316</v>
      </c>
      <c r="V3219" s="24">
        <f>Table1[[#This Row],[Female Ballots]]/Table1[[#This Row],[Female Population]]</f>
        <v>0.72489857095099886</v>
      </c>
      <c r="W3219" s="24">
        <f>Table1[[#This Row],[Male Ballots]]/Table1[[#This Row],[Male Population]]</f>
        <v>0.67507195279106569</v>
      </c>
      <c r="X3219" s="24">
        <f>Table1[[#This Row],[Total Ballots]]/Table1[[#This Row],[Total Population]]</f>
        <v>0.70740137579852524</v>
      </c>
      <c r="Y3219" s="87">
        <f>Table1[[#This Row],[Female Ballots]]/Table1[[#This Row],[Female Voters]]</f>
        <v>0.88051470588235292</v>
      </c>
      <c r="Z3219" s="88">
        <f>Table1[[#This Row],[Male Ballots]]/Table1[[#This Row],[Male Voters]]</f>
        <v>0.87079646017699119</v>
      </c>
      <c r="AA3219" s="87">
        <f>Table1[[#This Row],[Total Ballots]]/Table1[[#This Row],[Total Voters]]</f>
        <v>0.87572383073496662</v>
      </c>
    </row>
    <row r="3220" spans="1:27" s="12" customFormat="1" x14ac:dyDescent="0.35">
      <c r="A3220" s="85" t="s">
        <v>29</v>
      </c>
      <c r="B3220" s="96">
        <v>2020</v>
      </c>
      <c r="C3220" s="96" t="s">
        <v>82</v>
      </c>
      <c r="D3220" s="17" t="s">
        <v>87</v>
      </c>
      <c r="E3220" s="98"/>
      <c r="F3220" s="90"/>
      <c r="G3220" s="91" t="s">
        <v>66</v>
      </c>
      <c r="H3220" s="132">
        <v>1813.7745</v>
      </c>
      <c r="I3220" s="132">
        <v>1740.7433000000001</v>
      </c>
      <c r="J3220" s="133">
        <v>3554.518</v>
      </c>
      <c r="K3220" s="86">
        <v>1569</v>
      </c>
      <c r="L3220" s="86">
        <v>1528</v>
      </c>
      <c r="M3220" s="86">
        <v>43</v>
      </c>
      <c r="N3220" s="86">
        <v>3140</v>
      </c>
      <c r="O3220" s="86">
        <v>1441</v>
      </c>
      <c r="P3220" s="86">
        <v>1368</v>
      </c>
      <c r="Q3220" s="86">
        <v>43</v>
      </c>
      <c r="R3220" s="100">
        <v>2852</v>
      </c>
      <c r="S3220" s="24">
        <f>Table1[[#This Row],[Female Voters]]/Table1[[#This Row],[Female Population]]</f>
        <v>0.86504689530038048</v>
      </c>
      <c r="T3220" s="24">
        <f>Table1[[#This Row],[Male Voters]]/Table1[[#This Row],[Male Population]]</f>
        <v>0.87778594351045325</v>
      </c>
      <c r="U3220" s="24">
        <f>Table1[[#This Row],[Total Voters]]/Table1[[#This Row],[Total Population]]</f>
        <v>0.88338278213811272</v>
      </c>
      <c r="V3220" s="24">
        <f>Table1[[#This Row],[Female Ballots]]/Table1[[#This Row],[Female Population]]</f>
        <v>0.79447582927205118</v>
      </c>
      <c r="W3220" s="24">
        <f>Table1[[#This Row],[Male Ballots]]/Table1[[#This Row],[Male Population]]</f>
        <v>0.78587118502768327</v>
      </c>
      <c r="X3220" s="24">
        <f>Table1[[#This Row],[Total Ballots]]/Table1[[#This Row],[Total Population]]</f>
        <v>0.80235913842608197</v>
      </c>
      <c r="Y3220" s="87">
        <f>Table1[[#This Row],[Female Ballots]]/Table1[[#This Row],[Female Voters]]</f>
        <v>0.91841937539834284</v>
      </c>
      <c r="Z3220" s="88">
        <f>Table1[[#This Row],[Male Ballots]]/Table1[[#This Row],[Male Voters]]</f>
        <v>0.89528795811518325</v>
      </c>
      <c r="AA3220" s="87">
        <f>Table1[[#This Row],[Total Ballots]]/Table1[[#This Row],[Total Voters]]</f>
        <v>0.90828025477707008</v>
      </c>
    </row>
    <row r="3221" spans="1:27" s="12" customFormat="1" x14ac:dyDescent="0.35">
      <c r="A3221" s="85" t="s">
        <v>29</v>
      </c>
      <c r="B3221" s="96">
        <v>2020</v>
      </c>
      <c r="C3221" s="96" t="s">
        <v>82</v>
      </c>
      <c r="D3221" s="17" t="s">
        <v>87</v>
      </c>
      <c r="E3221" s="98"/>
      <c r="F3221" s="90"/>
      <c r="G3221" s="91" t="s">
        <v>67</v>
      </c>
      <c r="H3221" s="132">
        <v>2635.4283</v>
      </c>
      <c r="I3221" s="132">
        <v>2738.1689999999999</v>
      </c>
      <c r="J3221" s="133">
        <v>5373.5964999999987</v>
      </c>
      <c r="K3221" s="86">
        <v>2597</v>
      </c>
      <c r="L3221" s="86">
        <v>2642</v>
      </c>
      <c r="M3221" s="86">
        <v>34</v>
      </c>
      <c r="N3221" s="86">
        <v>5273</v>
      </c>
      <c r="O3221" s="86">
        <v>2373</v>
      </c>
      <c r="P3221" s="86">
        <v>2438</v>
      </c>
      <c r="Q3221" s="86">
        <v>34</v>
      </c>
      <c r="R3221" s="86">
        <v>4845</v>
      </c>
      <c r="S3221" s="24">
        <f>Table1[[#This Row],[Female Voters]]/Table1[[#This Row],[Female Population]]</f>
        <v>0.98541857503768926</v>
      </c>
      <c r="T3221" s="24">
        <f>Table1[[#This Row],[Male Voters]]/Table1[[#This Row],[Male Population]]</f>
        <v>0.96487835484223217</v>
      </c>
      <c r="U3221" s="24">
        <f>Table1[[#This Row],[Total Voters]]/Table1[[#This Row],[Total Population]]</f>
        <v>0.9812794838615071</v>
      </c>
      <c r="V3221" s="24">
        <f>Table1[[#This Row],[Female Ballots]]/Table1[[#This Row],[Female Population]]</f>
        <v>0.90042290279724169</v>
      </c>
      <c r="W3221" s="24">
        <f>Table1[[#This Row],[Male Ballots]]/Table1[[#This Row],[Male Population]]</f>
        <v>0.89037601404442168</v>
      </c>
      <c r="X3221" s="24">
        <f>Table1[[#This Row],[Total Ballots]]/Table1[[#This Row],[Total Population]]</f>
        <v>0.90163077931139812</v>
      </c>
      <c r="Y3221" s="87">
        <f>Table1[[#This Row],[Female Ballots]]/Table1[[#This Row],[Female Voters]]</f>
        <v>0.91374663072776285</v>
      </c>
      <c r="Z3221" s="88">
        <f>Table1[[#This Row],[Male Ballots]]/Table1[[#This Row],[Male Voters]]</f>
        <v>0.92278576835730508</v>
      </c>
      <c r="AA3221" s="87">
        <f>Table1[[#This Row],[Total Ballots]]/Table1[[#This Row],[Total Voters]]</f>
        <v>0.9188317845628674</v>
      </c>
    </row>
    <row r="3222" spans="1:27" s="12" customFormat="1" x14ac:dyDescent="0.35">
      <c r="A3222" s="85" t="s">
        <v>42</v>
      </c>
      <c r="B3222" s="96">
        <v>2020</v>
      </c>
      <c r="C3222" s="96" t="s">
        <v>82</v>
      </c>
      <c r="D3222" s="96"/>
      <c r="E3222" s="98"/>
      <c r="F3222" s="90"/>
      <c r="G3222" s="91" t="s">
        <v>79</v>
      </c>
      <c r="H3222" s="132">
        <v>32305.9712</v>
      </c>
      <c r="I3222" s="132">
        <v>31609.928400000004</v>
      </c>
      <c r="J3222" s="133">
        <v>63915.895499999999</v>
      </c>
      <c r="K3222" s="86">
        <v>27460</v>
      </c>
      <c r="L3222" s="86">
        <v>25970</v>
      </c>
      <c r="M3222" s="86">
        <v>808</v>
      </c>
      <c r="N3222" s="86">
        <v>54238</v>
      </c>
      <c r="O3222" s="86">
        <v>23373</v>
      </c>
      <c r="P3222" s="86">
        <v>21607</v>
      </c>
      <c r="Q3222" s="86">
        <v>693</v>
      </c>
      <c r="R3222" s="100">
        <v>45673</v>
      </c>
      <c r="S3222" s="24">
        <f>Table1[[#This Row],[Female Voters]]/Table1[[#This Row],[Female Population]]</f>
        <v>0.84999766235165841</v>
      </c>
      <c r="T3222" s="24">
        <f>Table1[[#This Row],[Male Voters]]/Table1[[#This Row],[Male Population]]</f>
        <v>0.82157731176638782</v>
      </c>
      <c r="U3222" s="24">
        <f>Table1[[#This Row],[Total Voters]]/Table1[[#This Row],[Total Population]]</f>
        <v>0.84858390194971145</v>
      </c>
      <c r="V3222" s="24">
        <f>Table1[[#This Row],[Female Ballots]]/Table1[[#This Row],[Female Population]]</f>
        <v>0.72348854195722179</v>
      </c>
      <c r="W3222" s="24">
        <f>Table1[[#This Row],[Male Ballots]]/Table1[[#This Row],[Male Population]]</f>
        <v>0.68355105796443361</v>
      </c>
      <c r="X3222" s="24">
        <f>Table1[[#This Row],[Total Ballots]]/Table1[[#This Row],[Total Population]]</f>
        <v>0.71457967760148178</v>
      </c>
      <c r="Y3222" s="87">
        <f>Table1[[#This Row],[Female Ballots]]/Table1[[#This Row],[Female Voters]]</f>
        <v>0.85116533139111439</v>
      </c>
      <c r="Z3222" s="88">
        <f>Table1[[#This Row],[Male Ballots]]/Table1[[#This Row],[Male Voters]]</f>
        <v>0.83199845976126297</v>
      </c>
      <c r="AA3222" s="87">
        <f>Table1[[#This Row],[Total Ballots]]/Table1[[#This Row],[Total Voters]]</f>
        <v>0.84208488513588264</v>
      </c>
    </row>
    <row r="3223" spans="1:27" s="12" customFormat="1" x14ac:dyDescent="0.35">
      <c r="A3223" s="85" t="s">
        <v>42</v>
      </c>
      <c r="B3223" s="96">
        <v>2020</v>
      </c>
      <c r="C3223" s="96" t="s">
        <v>82</v>
      </c>
      <c r="D3223" s="96"/>
      <c r="E3223" s="98"/>
      <c r="F3223" s="90"/>
      <c r="G3223" s="91" t="s">
        <v>62</v>
      </c>
      <c r="H3223" s="132">
        <v>2898.1772000000001</v>
      </c>
      <c r="I3223" s="132">
        <v>3184.1944000000003</v>
      </c>
      <c r="J3223" s="133">
        <v>6082.3704999999991</v>
      </c>
      <c r="K3223" s="86">
        <v>2211</v>
      </c>
      <c r="L3223" s="86">
        <v>2307</v>
      </c>
      <c r="M3223" s="86">
        <v>120</v>
      </c>
      <c r="N3223" s="86">
        <v>4638</v>
      </c>
      <c r="O3223" s="86">
        <v>1529</v>
      </c>
      <c r="P3223" s="86">
        <v>1471</v>
      </c>
      <c r="Q3223" s="86">
        <v>95</v>
      </c>
      <c r="R3223" s="100">
        <v>3095</v>
      </c>
      <c r="S3223" s="24">
        <f>Table1[[#This Row],[Female Voters]]/Table1[[#This Row],[Female Population]]</f>
        <v>0.76289331100941649</v>
      </c>
      <c r="T3223" s="24">
        <f>Table1[[#This Row],[Male Voters]]/Table1[[#This Row],[Male Population]]</f>
        <v>0.72451606597888618</v>
      </c>
      <c r="U3223" s="24">
        <f>Table1[[#This Row],[Total Voters]]/Table1[[#This Row],[Total Population]]</f>
        <v>0.76253164781724503</v>
      </c>
      <c r="V3223" s="24">
        <f>Table1[[#This Row],[Female Ballots]]/Table1[[#This Row],[Female Population]]</f>
        <v>0.52757298622044224</v>
      </c>
      <c r="W3223" s="24">
        <f>Table1[[#This Row],[Male Ballots]]/Table1[[#This Row],[Male Population]]</f>
        <v>0.46196928177500718</v>
      </c>
      <c r="X3223" s="24">
        <f>Table1[[#This Row],[Total Ballots]]/Table1[[#This Row],[Total Population]]</f>
        <v>0.50884766062836861</v>
      </c>
      <c r="Y3223" s="87">
        <f>Table1[[#This Row],[Female Ballots]]/Table1[[#This Row],[Female Voters]]</f>
        <v>0.69154228855721389</v>
      </c>
      <c r="Z3223" s="88">
        <f>Table1[[#This Row],[Male Ballots]]/Table1[[#This Row],[Male Voters]]</f>
        <v>0.63762462071954917</v>
      </c>
      <c r="AA3223" s="87">
        <f>Table1[[#This Row],[Total Ballots]]/Table1[[#This Row],[Total Voters]]</f>
        <v>0.66731349719706767</v>
      </c>
    </row>
    <row r="3224" spans="1:27" s="12" customFormat="1" x14ac:dyDescent="0.35">
      <c r="A3224" s="85" t="s">
        <v>42</v>
      </c>
      <c r="B3224" s="96">
        <v>2020</v>
      </c>
      <c r="C3224" s="96" t="s">
        <v>82</v>
      </c>
      <c r="D3224" s="96"/>
      <c r="E3224" s="98"/>
      <c r="F3224" s="90"/>
      <c r="G3224" s="91" t="s">
        <v>63</v>
      </c>
      <c r="H3224" s="132">
        <v>4587.28</v>
      </c>
      <c r="I3224" s="132">
        <v>4691.2860000000001</v>
      </c>
      <c r="J3224" s="133">
        <v>9278.5650000000005</v>
      </c>
      <c r="K3224" s="86">
        <v>3891</v>
      </c>
      <c r="L3224" s="86">
        <v>3755</v>
      </c>
      <c r="M3224" s="86">
        <v>171</v>
      </c>
      <c r="N3224" s="86">
        <v>7817</v>
      </c>
      <c r="O3224" s="86">
        <v>2848</v>
      </c>
      <c r="P3224" s="86">
        <v>2544</v>
      </c>
      <c r="Q3224" s="86">
        <v>141</v>
      </c>
      <c r="R3224" s="100">
        <v>5533</v>
      </c>
      <c r="S3224" s="24">
        <f>Table1[[#This Row],[Female Voters]]/Table1[[#This Row],[Female Population]]</f>
        <v>0.84821506426466231</v>
      </c>
      <c r="T3224" s="24">
        <f>Table1[[#This Row],[Male Voters]]/Table1[[#This Row],[Male Population]]</f>
        <v>0.80042018329302456</v>
      </c>
      <c r="U3224" s="24">
        <f>Table1[[#This Row],[Total Voters]]/Table1[[#This Row],[Total Population]]</f>
        <v>0.84247941357311174</v>
      </c>
      <c r="V3224" s="24">
        <f>Table1[[#This Row],[Female Ballots]]/Table1[[#This Row],[Female Population]]</f>
        <v>0.62084721229137962</v>
      </c>
      <c r="W3224" s="24">
        <f>Table1[[#This Row],[Male Ballots]]/Table1[[#This Row],[Male Population]]</f>
        <v>0.54228200966643259</v>
      </c>
      <c r="X3224" s="24">
        <f>Table1[[#This Row],[Total Ballots]]/Table1[[#This Row],[Total Population]]</f>
        <v>0.5963206594985323</v>
      </c>
      <c r="Y3224" s="87">
        <f>Table1[[#This Row],[Female Ballots]]/Table1[[#This Row],[Female Voters]]</f>
        <v>0.73194551529169882</v>
      </c>
      <c r="Z3224" s="88">
        <f>Table1[[#This Row],[Male Ballots]]/Table1[[#This Row],[Male Voters]]</f>
        <v>0.67749667110519307</v>
      </c>
      <c r="AA3224" s="87">
        <f>Table1[[#This Row],[Total Ballots]]/Table1[[#This Row],[Total Voters]]</f>
        <v>0.70781629781246003</v>
      </c>
    </row>
    <row r="3225" spans="1:27" s="12" customFormat="1" x14ac:dyDescent="0.35">
      <c r="A3225" s="85" t="s">
        <v>42</v>
      </c>
      <c r="B3225" s="96">
        <v>2020</v>
      </c>
      <c r="C3225" s="96" t="s">
        <v>82</v>
      </c>
      <c r="D3225" s="96"/>
      <c r="E3225" s="98"/>
      <c r="F3225" s="90"/>
      <c r="G3225" s="91" t="s">
        <v>64</v>
      </c>
      <c r="H3225" s="132">
        <v>4796.2929999999997</v>
      </c>
      <c r="I3225" s="132">
        <v>4855.2960000000003</v>
      </c>
      <c r="J3225" s="133">
        <v>9651.5879999999997</v>
      </c>
      <c r="K3225" s="86">
        <v>3971</v>
      </c>
      <c r="L3225" s="86">
        <v>3786</v>
      </c>
      <c r="M3225" s="86">
        <v>160</v>
      </c>
      <c r="N3225" s="86">
        <v>7917</v>
      </c>
      <c r="O3225" s="86">
        <v>3214</v>
      </c>
      <c r="P3225" s="86">
        <v>3072</v>
      </c>
      <c r="Q3225" s="86">
        <v>145</v>
      </c>
      <c r="R3225" s="100">
        <v>6431</v>
      </c>
      <c r="S3225" s="24">
        <f>Table1[[#This Row],[Female Voters]]/Table1[[#This Row],[Female Population]]</f>
        <v>0.82793107093332297</v>
      </c>
      <c r="T3225" s="24">
        <f>Table1[[#This Row],[Male Voters]]/Table1[[#This Row],[Male Population]]</f>
        <v>0.77976708320151844</v>
      </c>
      <c r="U3225" s="24">
        <f>Table1[[#This Row],[Total Voters]]/Table1[[#This Row],[Total Population]]</f>
        <v>0.82027952291374229</v>
      </c>
      <c r="V3225" s="24">
        <f>Table1[[#This Row],[Female Ballots]]/Table1[[#This Row],[Female Population]]</f>
        <v>0.67010084663301428</v>
      </c>
      <c r="W3225" s="24">
        <f>Table1[[#This Row],[Male Ballots]]/Table1[[#This Row],[Male Population]]</f>
        <v>0.63271116735210375</v>
      </c>
      <c r="X3225" s="24">
        <f>Table1[[#This Row],[Total Ballots]]/Table1[[#This Row],[Total Population]]</f>
        <v>0.66631522190959669</v>
      </c>
      <c r="Y3225" s="87">
        <f>Table1[[#This Row],[Female Ballots]]/Table1[[#This Row],[Female Voters]]</f>
        <v>0.80936791740115843</v>
      </c>
      <c r="Z3225" s="88">
        <f>Table1[[#This Row],[Male Ballots]]/Table1[[#This Row],[Male Voters]]</f>
        <v>0.81141045958795566</v>
      </c>
      <c r="AA3225" s="87">
        <f>Table1[[#This Row],[Total Ballots]]/Table1[[#This Row],[Total Voters]]</f>
        <v>0.81230263988884677</v>
      </c>
    </row>
    <row r="3226" spans="1:27" s="12" customFormat="1" x14ac:dyDescent="0.35">
      <c r="A3226" s="85" t="s">
        <v>42</v>
      </c>
      <c r="B3226" s="96">
        <v>2020</v>
      </c>
      <c r="C3226" s="96" t="s">
        <v>82</v>
      </c>
      <c r="D3226" s="96"/>
      <c r="E3226" s="98"/>
      <c r="F3226" s="90"/>
      <c r="G3226" s="91" t="s">
        <v>65</v>
      </c>
      <c r="H3226" s="132">
        <v>4647.2829999999994</v>
      </c>
      <c r="I3226" s="132">
        <v>4714.2880000000005</v>
      </c>
      <c r="J3226" s="133">
        <v>9361.5709999999999</v>
      </c>
      <c r="K3226" s="86">
        <v>3880</v>
      </c>
      <c r="L3226" s="86">
        <v>3672</v>
      </c>
      <c r="M3226" s="86">
        <v>116</v>
      </c>
      <c r="N3226" s="86">
        <v>7668</v>
      </c>
      <c r="O3226" s="86">
        <v>3349</v>
      </c>
      <c r="P3226" s="86">
        <v>3126</v>
      </c>
      <c r="Q3226" s="86">
        <v>95</v>
      </c>
      <c r="R3226" s="100">
        <v>6570</v>
      </c>
      <c r="S3226" s="24">
        <f>Table1[[#This Row],[Female Voters]]/Table1[[#This Row],[Female Population]]</f>
        <v>0.83489643303409766</v>
      </c>
      <c r="T3226" s="24">
        <f>Table1[[#This Row],[Male Voters]]/Table1[[#This Row],[Male Population]]</f>
        <v>0.77890871325638134</v>
      </c>
      <c r="U3226" s="24">
        <f>Table1[[#This Row],[Total Voters]]/Table1[[#This Row],[Total Population]]</f>
        <v>0.81909329107262019</v>
      </c>
      <c r="V3226" s="24">
        <f>Table1[[#This Row],[Female Ballots]]/Table1[[#This Row],[Female Population]]</f>
        <v>0.72063612222453433</v>
      </c>
      <c r="W3226" s="24">
        <f>Table1[[#This Row],[Male Ballots]]/Table1[[#This Row],[Male Population]]</f>
        <v>0.66309058759244233</v>
      </c>
      <c r="X3226" s="24">
        <f>Table1[[#This Row],[Total Ballots]]/Table1[[#This Row],[Total Population]]</f>
        <v>0.701805284604475</v>
      </c>
      <c r="Y3226" s="87">
        <f>Table1[[#This Row],[Female Ballots]]/Table1[[#This Row],[Female Voters]]</f>
        <v>0.86314432989690726</v>
      </c>
      <c r="Z3226" s="88">
        <f>Table1[[#This Row],[Male Ballots]]/Table1[[#This Row],[Male Voters]]</f>
        <v>0.85130718954248363</v>
      </c>
      <c r="AA3226" s="87">
        <f>Table1[[#This Row],[Total Ballots]]/Table1[[#This Row],[Total Voters]]</f>
        <v>0.85680751173708924</v>
      </c>
    </row>
    <row r="3227" spans="1:27" s="12" customFormat="1" x14ac:dyDescent="0.35">
      <c r="A3227" s="85" t="s">
        <v>42</v>
      </c>
      <c r="B3227" s="96">
        <v>2020</v>
      </c>
      <c r="C3227" s="96" t="s">
        <v>82</v>
      </c>
      <c r="D3227" s="96"/>
      <c r="E3227" s="98"/>
      <c r="F3227" s="90"/>
      <c r="G3227" s="91" t="s">
        <v>66</v>
      </c>
      <c r="H3227" s="132">
        <v>6083.3710000000001</v>
      </c>
      <c r="I3227" s="132">
        <v>5735.35</v>
      </c>
      <c r="J3227" s="133">
        <v>11818.721</v>
      </c>
      <c r="K3227" s="86">
        <v>5155</v>
      </c>
      <c r="L3227" s="86">
        <v>4714</v>
      </c>
      <c r="M3227" s="86">
        <v>126</v>
      </c>
      <c r="N3227" s="86">
        <v>9995</v>
      </c>
      <c r="O3227" s="86">
        <v>4699</v>
      </c>
      <c r="P3227" s="86">
        <v>4207</v>
      </c>
      <c r="Q3227" s="86">
        <v>108</v>
      </c>
      <c r="R3227" s="100">
        <v>9014</v>
      </c>
      <c r="S3227" s="24">
        <f>Table1[[#This Row],[Female Voters]]/Table1[[#This Row],[Female Population]]</f>
        <v>0.84739201340835535</v>
      </c>
      <c r="T3227" s="24">
        <f>Table1[[#This Row],[Male Voters]]/Table1[[#This Row],[Male Population]]</f>
        <v>0.82192019667500671</v>
      </c>
      <c r="U3227" s="24">
        <f>Table1[[#This Row],[Total Voters]]/Table1[[#This Row],[Total Population]]</f>
        <v>0.84569218615110719</v>
      </c>
      <c r="V3227" s="24">
        <f>Table1[[#This Row],[Female Ballots]]/Table1[[#This Row],[Female Population]]</f>
        <v>0.77243357342499741</v>
      </c>
      <c r="W3227" s="24">
        <f>Table1[[#This Row],[Male Ballots]]/Table1[[#This Row],[Male Population]]</f>
        <v>0.7335210579999476</v>
      </c>
      <c r="X3227" s="24">
        <f>Table1[[#This Row],[Total Ballots]]/Table1[[#This Row],[Total Population]]</f>
        <v>0.76268828073697659</v>
      </c>
      <c r="Y3227" s="87">
        <f>Table1[[#This Row],[Female Ballots]]/Table1[[#This Row],[Female Voters]]</f>
        <v>0.91154219204655673</v>
      </c>
      <c r="Z3227" s="88">
        <f>Table1[[#This Row],[Male Ballots]]/Table1[[#This Row],[Male Voters]]</f>
        <v>0.89244802715316085</v>
      </c>
      <c r="AA3227" s="87">
        <f>Table1[[#This Row],[Total Ballots]]/Table1[[#This Row],[Total Voters]]</f>
        <v>0.90185092546273138</v>
      </c>
    </row>
    <row r="3228" spans="1:27" s="12" customFormat="1" x14ac:dyDescent="0.35">
      <c r="A3228" s="85" t="s">
        <v>42</v>
      </c>
      <c r="B3228" s="96">
        <v>2020</v>
      </c>
      <c r="C3228" s="96" t="s">
        <v>82</v>
      </c>
      <c r="D3228" s="96"/>
      <c r="E3228" s="98"/>
      <c r="F3228" s="90"/>
      <c r="G3228" s="91" t="s">
        <v>67</v>
      </c>
      <c r="H3228" s="132">
        <v>9293.5670000000009</v>
      </c>
      <c r="I3228" s="132">
        <v>8429.514000000001</v>
      </c>
      <c r="J3228" s="133">
        <v>17723.080000000002</v>
      </c>
      <c r="K3228" s="86">
        <v>8352</v>
      </c>
      <c r="L3228" s="86">
        <v>7736</v>
      </c>
      <c r="M3228" s="86">
        <v>115</v>
      </c>
      <c r="N3228" s="86">
        <v>16203</v>
      </c>
      <c r="O3228" s="86">
        <v>7734</v>
      </c>
      <c r="P3228" s="86">
        <v>7187</v>
      </c>
      <c r="Q3228" s="86">
        <v>109</v>
      </c>
      <c r="R3228" s="86">
        <v>15030</v>
      </c>
      <c r="S3228" s="24">
        <f>Table1[[#This Row],[Female Voters]]/Table1[[#This Row],[Female Population]]</f>
        <v>0.89868615570318688</v>
      </c>
      <c r="T3228" s="24">
        <f>Table1[[#This Row],[Male Voters]]/Table1[[#This Row],[Male Population]]</f>
        <v>0.91772787849928228</v>
      </c>
      <c r="U3228" s="24">
        <f>Table1[[#This Row],[Total Voters]]/Table1[[#This Row],[Total Population]]</f>
        <v>0.9142316121125672</v>
      </c>
      <c r="V3228" s="24">
        <f>Table1[[#This Row],[Female Ballots]]/Table1[[#This Row],[Female Population]]</f>
        <v>0.83218854504411488</v>
      </c>
      <c r="W3228" s="24">
        <f>Table1[[#This Row],[Male Ballots]]/Table1[[#This Row],[Male Population]]</f>
        <v>0.85259956861095421</v>
      </c>
      <c r="X3228" s="24">
        <f>Table1[[#This Row],[Total Ballots]]/Table1[[#This Row],[Total Population]]</f>
        <v>0.84804672776966528</v>
      </c>
      <c r="Y3228" s="87">
        <f>Table1[[#This Row],[Female Ballots]]/Table1[[#This Row],[Female Voters]]</f>
        <v>0.9260057471264368</v>
      </c>
      <c r="Z3228" s="88">
        <f>Table1[[#This Row],[Male Ballots]]/Table1[[#This Row],[Male Voters]]</f>
        <v>0.9290330920372285</v>
      </c>
      <c r="AA3228" s="87">
        <f>Table1[[#This Row],[Total Ballots]]/Table1[[#This Row],[Total Voters]]</f>
        <v>0.92760599888909456</v>
      </c>
    </row>
    <row r="3229" spans="1:27" s="12" customFormat="1" x14ac:dyDescent="0.35">
      <c r="A3229" s="85" t="s">
        <v>27</v>
      </c>
      <c r="B3229" s="96">
        <v>2020</v>
      </c>
      <c r="C3229" s="96" t="s">
        <v>82</v>
      </c>
      <c r="D3229" s="96"/>
      <c r="E3229" s="98"/>
      <c r="F3229" s="90"/>
      <c r="G3229" s="91" t="s">
        <v>79</v>
      </c>
      <c r="H3229" s="132">
        <v>4274.6856100000005</v>
      </c>
      <c r="I3229" s="132">
        <v>4298.7230399999999</v>
      </c>
      <c r="J3229" s="133">
        <v>8573.4085999999988</v>
      </c>
      <c r="K3229" s="86">
        <v>3986</v>
      </c>
      <c r="L3229" s="86">
        <v>3974</v>
      </c>
      <c r="M3229" s="86">
        <v>91</v>
      </c>
      <c r="N3229" s="86">
        <v>8051</v>
      </c>
      <c r="O3229" s="86">
        <v>3527</v>
      </c>
      <c r="P3229" s="86">
        <v>3469</v>
      </c>
      <c r="Q3229" s="86">
        <v>77</v>
      </c>
      <c r="R3229" s="100">
        <v>7073</v>
      </c>
      <c r="S3229" s="24">
        <f>Table1[[#This Row],[Female Voters]]/Table1[[#This Row],[Female Population]]</f>
        <v>0.9324662358034792</v>
      </c>
      <c r="T3229" s="24">
        <f>Table1[[#This Row],[Male Voters]]/Table1[[#This Row],[Male Population]]</f>
        <v>0.92446058120552943</v>
      </c>
      <c r="U3229" s="24">
        <f>Table1[[#This Row],[Total Voters]]/Table1[[#This Row],[Total Population]]</f>
        <v>0.93906640586335766</v>
      </c>
      <c r="V3229" s="24">
        <f>Table1[[#This Row],[Female Ballots]]/Table1[[#This Row],[Female Population]]</f>
        <v>0.825089918133184</v>
      </c>
      <c r="W3229" s="24">
        <f>Table1[[#This Row],[Male Ballots]]/Table1[[#This Row],[Male Population]]</f>
        <v>0.80698383397130891</v>
      </c>
      <c r="X3229" s="24">
        <f>Table1[[#This Row],[Total Ballots]]/Table1[[#This Row],[Total Population]]</f>
        <v>0.8249927572564314</v>
      </c>
      <c r="Y3229" s="87">
        <f>Table1[[#This Row],[Female Ballots]]/Table1[[#This Row],[Female Voters]]</f>
        <v>0.88484696437531363</v>
      </c>
      <c r="Z3229" s="88">
        <f>Table1[[#This Row],[Male Ballots]]/Table1[[#This Row],[Male Voters]]</f>
        <v>0.87292400603925513</v>
      </c>
      <c r="AA3229" s="87">
        <f>Table1[[#This Row],[Total Ballots]]/Table1[[#This Row],[Total Voters]]</f>
        <v>0.87852440690597444</v>
      </c>
    </row>
    <row r="3230" spans="1:27" s="12" customFormat="1" x14ac:dyDescent="0.35">
      <c r="A3230" s="85" t="s">
        <v>27</v>
      </c>
      <c r="B3230" s="96">
        <v>2020</v>
      </c>
      <c r="C3230" s="96" t="s">
        <v>82</v>
      </c>
      <c r="D3230" s="96"/>
      <c r="E3230" s="98"/>
      <c r="F3230" s="90"/>
      <c r="G3230" s="91" t="s">
        <v>62</v>
      </c>
      <c r="H3230" s="132">
        <v>319.49971000000005</v>
      </c>
      <c r="I3230" s="132">
        <v>321.50283999999999</v>
      </c>
      <c r="J3230" s="133">
        <v>641.00250000000005</v>
      </c>
      <c r="K3230" s="86">
        <v>301</v>
      </c>
      <c r="L3230" s="86">
        <v>309</v>
      </c>
      <c r="M3230" s="86">
        <v>16</v>
      </c>
      <c r="N3230" s="86">
        <v>626</v>
      </c>
      <c r="O3230" s="86">
        <v>224</v>
      </c>
      <c r="P3230" s="86">
        <v>219</v>
      </c>
      <c r="Q3230" s="86">
        <v>10</v>
      </c>
      <c r="R3230" s="100">
        <v>453</v>
      </c>
      <c r="S3230" s="24">
        <f>Table1[[#This Row],[Female Voters]]/Table1[[#This Row],[Female Population]]</f>
        <v>0.94209788171638698</v>
      </c>
      <c r="T3230" s="24">
        <f>Table1[[#This Row],[Male Voters]]/Table1[[#This Row],[Male Population]]</f>
        <v>0.96111126110114609</v>
      </c>
      <c r="U3230" s="24">
        <f>Table1[[#This Row],[Total Voters]]/Table1[[#This Row],[Total Population]]</f>
        <v>0.97659525508870859</v>
      </c>
      <c r="V3230" s="24">
        <f>Table1[[#This Row],[Female Ballots]]/Table1[[#This Row],[Female Population]]</f>
        <v>0.7010960980214973</v>
      </c>
      <c r="W3230" s="24">
        <f>Table1[[#This Row],[Male Ballots]]/Table1[[#This Row],[Male Population]]</f>
        <v>0.68117594233382206</v>
      </c>
      <c r="X3230" s="24">
        <f>Table1[[#This Row],[Total Ballots]]/Table1[[#This Row],[Total Population]]</f>
        <v>0.70670551206898558</v>
      </c>
      <c r="Y3230" s="87">
        <f>Table1[[#This Row],[Female Ballots]]/Table1[[#This Row],[Female Voters]]</f>
        <v>0.7441860465116279</v>
      </c>
      <c r="Z3230" s="88">
        <f>Table1[[#This Row],[Male Ballots]]/Table1[[#This Row],[Male Voters]]</f>
        <v>0.70873786407766992</v>
      </c>
      <c r="AA3230" s="87">
        <f>Table1[[#This Row],[Total Ballots]]/Table1[[#This Row],[Total Voters]]</f>
        <v>0.72364217252396168</v>
      </c>
    </row>
    <row r="3231" spans="1:27" s="12" customFormat="1" x14ac:dyDescent="0.35">
      <c r="A3231" s="85" t="s">
        <v>27</v>
      </c>
      <c r="B3231" s="96">
        <v>2020</v>
      </c>
      <c r="C3231" s="96" t="s">
        <v>82</v>
      </c>
      <c r="D3231" s="96"/>
      <c r="E3231" s="98"/>
      <c r="F3231" s="90"/>
      <c r="G3231" s="91" t="s">
        <v>63</v>
      </c>
      <c r="H3231" s="132">
        <v>470.73630000000003</v>
      </c>
      <c r="I3231" s="132">
        <v>462.72370000000001</v>
      </c>
      <c r="J3231" s="133">
        <v>933.45989999999995</v>
      </c>
      <c r="K3231" s="86">
        <v>440</v>
      </c>
      <c r="L3231" s="86">
        <v>417</v>
      </c>
      <c r="M3231" s="86">
        <v>8</v>
      </c>
      <c r="N3231" s="86">
        <v>865</v>
      </c>
      <c r="O3231" s="86">
        <v>338</v>
      </c>
      <c r="P3231" s="86">
        <v>292</v>
      </c>
      <c r="Q3231" s="86">
        <v>4</v>
      </c>
      <c r="R3231" s="100">
        <v>634</v>
      </c>
      <c r="S3231" s="24">
        <f>Table1[[#This Row],[Female Voters]]/Table1[[#This Row],[Female Population]]</f>
        <v>0.9347059064703529</v>
      </c>
      <c r="T3231" s="24">
        <f>Table1[[#This Row],[Male Voters]]/Table1[[#This Row],[Male Population]]</f>
        <v>0.90118573999991791</v>
      </c>
      <c r="U3231" s="24">
        <f>Table1[[#This Row],[Total Voters]]/Table1[[#This Row],[Total Population]]</f>
        <v>0.9266600525635863</v>
      </c>
      <c r="V3231" s="24">
        <f>Table1[[#This Row],[Female Ballots]]/Table1[[#This Row],[Female Population]]</f>
        <v>0.71802408269768014</v>
      </c>
      <c r="W3231" s="24">
        <f>Table1[[#This Row],[Male Ballots]]/Table1[[#This Row],[Male Population]]</f>
        <v>0.63104612968819185</v>
      </c>
      <c r="X3231" s="24">
        <f>Table1[[#This Row],[Total Ballots]]/Table1[[#This Row],[Total Population]]</f>
        <v>0.6791936107807095</v>
      </c>
      <c r="Y3231" s="87">
        <f>Table1[[#This Row],[Female Ballots]]/Table1[[#This Row],[Female Voters]]</f>
        <v>0.76818181818181819</v>
      </c>
      <c r="Z3231" s="88">
        <f>Table1[[#This Row],[Male Ballots]]/Table1[[#This Row],[Male Voters]]</f>
        <v>0.70023980815347719</v>
      </c>
      <c r="AA3231" s="87">
        <f>Table1[[#This Row],[Total Ballots]]/Table1[[#This Row],[Total Voters]]</f>
        <v>0.73294797687861268</v>
      </c>
    </row>
    <row r="3232" spans="1:27" s="12" customFormat="1" x14ac:dyDescent="0.35">
      <c r="A3232" s="85" t="s">
        <v>27</v>
      </c>
      <c r="B3232" s="96">
        <v>2020</v>
      </c>
      <c r="C3232" s="96" t="s">
        <v>82</v>
      </c>
      <c r="D3232" s="96"/>
      <c r="E3232" s="98"/>
      <c r="F3232" s="90"/>
      <c r="G3232" s="91" t="s">
        <v>64</v>
      </c>
      <c r="H3232" s="132">
        <v>591.92579999999998</v>
      </c>
      <c r="I3232" s="132">
        <v>594.93039999999996</v>
      </c>
      <c r="J3232" s="133">
        <v>1186.8561999999999</v>
      </c>
      <c r="K3232" s="86">
        <v>540</v>
      </c>
      <c r="L3232" s="86">
        <v>530</v>
      </c>
      <c r="M3232" s="86">
        <v>25</v>
      </c>
      <c r="N3232" s="86">
        <v>1095</v>
      </c>
      <c r="O3232" s="86">
        <v>456</v>
      </c>
      <c r="P3232" s="86">
        <v>440</v>
      </c>
      <c r="Q3232" s="86">
        <v>25</v>
      </c>
      <c r="R3232" s="100">
        <v>921</v>
      </c>
      <c r="S3232" s="24">
        <f>Table1[[#This Row],[Female Voters]]/Table1[[#This Row],[Female Population]]</f>
        <v>0.91227650492680001</v>
      </c>
      <c r="T3232" s="24">
        <f>Table1[[#This Row],[Male Voters]]/Table1[[#This Row],[Male Population]]</f>
        <v>0.89086051074209693</v>
      </c>
      <c r="U3232" s="24">
        <f>Table1[[#This Row],[Total Voters]]/Table1[[#This Row],[Total Population]]</f>
        <v>0.92260545127539462</v>
      </c>
      <c r="V3232" s="24">
        <f>Table1[[#This Row],[Female Ballots]]/Table1[[#This Row],[Female Population]]</f>
        <v>0.7703668263826311</v>
      </c>
      <c r="W3232" s="24">
        <f>Table1[[#This Row],[Male Ballots]]/Table1[[#This Row],[Male Population]]</f>
        <v>0.73958231080475978</v>
      </c>
      <c r="X3232" s="24">
        <f>Table1[[#This Row],[Total Ballots]]/Table1[[#This Row],[Total Population]]</f>
        <v>0.77599965353848266</v>
      </c>
      <c r="Y3232" s="87">
        <f>Table1[[#This Row],[Female Ballots]]/Table1[[#This Row],[Female Voters]]</f>
        <v>0.84444444444444444</v>
      </c>
      <c r="Z3232" s="88">
        <f>Table1[[#This Row],[Male Ballots]]/Table1[[#This Row],[Male Voters]]</f>
        <v>0.83018867924528306</v>
      </c>
      <c r="AA3232" s="87">
        <f>Table1[[#This Row],[Total Ballots]]/Table1[[#This Row],[Total Voters]]</f>
        <v>0.84109589041095889</v>
      </c>
    </row>
    <row r="3233" spans="1:27" s="12" customFormat="1" x14ac:dyDescent="0.35">
      <c r="A3233" s="85" t="s">
        <v>27</v>
      </c>
      <c r="B3233" s="96">
        <v>2020</v>
      </c>
      <c r="C3233" s="96" t="s">
        <v>82</v>
      </c>
      <c r="D3233" s="96"/>
      <c r="E3233" s="98"/>
      <c r="F3233" s="90"/>
      <c r="G3233" s="91" t="s">
        <v>65</v>
      </c>
      <c r="H3233" s="132">
        <v>566.88660000000004</v>
      </c>
      <c r="I3233" s="132">
        <v>570.89280000000008</v>
      </c>
      <c r="J3233" s="133">
        <v>1137.7795000000001</v>
      </c>
      <c r="K3233" s="86">
        <v>542</v>
      </c>
      <c r="L3233" s="86">
        <v>546</v>
      </c>
      <c r="M3233" s="86">
        <v>10</v>
      </c>
      <c r="N3233" s="86">
        <v>1098</v>
      </c>
      <c r="O3233" s="86">
        <v>484</v>
      </c>
      <c r="P3233" s="86">
        <v>476</v>
      </c>
      <c r="Q3233" s="86">
        <v>8</v>
      </c>
      <c r="R3233" s="100">
        <v>968</v>
      </c>
      <c r="S3233" s="24">
        <f>Table1[[#This Row],[Female Voters]]/Table1[[#This Row],[Female Population]]</f>
        <v>0.95609950914345121</v>
      </c>
      <c r="T3233" s="24">
        <f>Table1[[#This Row],[Male Voters]]/Table1[[#This Row],[Male Population]]</f>
        <v>0.95639671756238631</v>
      </c>
      <c r="U3233" s="24">
        <f>Table1[[#This Row],[Total Voters]]/Table1[[#This Row],[Total Population]]</f>
        <v>0.96503760174972386</v>
      </c>
      <c r="V3233" s="24">
        <f>Table1[[#This Row],[Female Ballots]]/Table1[[#This Row],[Female Population]]</f>
        <v>0.85378627753769443</v>
      </c>
      <c r="W3233" s="24">
        <f>Table1[[#This Row],[Male Ballots]]/Table1[[#This Row],[Male Population]]</f>
        <v>0.83378175377233688</v>
      </c>
      <c r="X3233" s="24">
        <f>Table1[[#This Row],[Total Ballots]]/Table1[[#This Row],[Total Population]]</f>
        <v>0.85077996219829932</v>
      </c>
      <c r="Y3233" s="87">
        <f>Table1[[#This Row],[Female Ballots]]/Table1[[#This Row],[Female Voters]]</f>
        <v>0.8929889298892989</v>
      </c>
      <c r="Z3233" s="88">
        <f>Table1[[#This Row],[Male Ballots]]/Table1[[#This Row],[Male Voters]]</f>
        <v>0.87179487179487181</v>
      </c>
      <c r="AA3233" s="87">
        <f>Table1[[#This Row],[Total Ballots]]/Table1[[#This Row],[Total Voters]]</f>
        <v>0.88160291438979965</v>
      </c>
    </row>
    <row r="3234" spans="1:27" s="12" customFormat="1" x14ac:dyDescent="0.35">
      <c r="A3234" s="85" t="s">
        <v>27</v>
      </c>
      <c r="B3234" s="96">
        <v>2020</v>
      </c>
      <c r="C3234" s="96" t="s">
        <v>82</v>
      </c>
      <c r="D3234" s="96"/>
      <c r="E3234" s="98"/>
      <c r="F3234" s="90"/>
      <c r="G3234" s="91" t="s">
        <v>66</v>
      </c>
      <c r="H3234" s="132">
        <v>878.3737000000001</v>
      </c>
      <c r="I3234" s="132">
        <v>880.37689999999998</v>
      </c>
      <c r="J3234" s="133">
        <v>1758.7506000000001</v>
      </c>
      <c r="K3234" s="86">
        <v>815</v>
      </c>
      <c r="L3234" s="86">
        <v>782</v>
      </c>
      <c r="M3234" s="86">
        <v>12</v>
      </c>
      <c r="N3234" s="86">
        <v>1609</v>
      </c>
      <c r="O3234" s="86">
        <v>756</v>
      </c>
      <c r="P3234" s="86">
        <v>718</v>
      </c>
      <c r="Q3234" s="86">
        <v>10</v>
      </c>
      <c r="R3234" s="100">
        <v>1484</v>
      </c>
      <c r="S3234" s="24">
        <f>Table1[[#This Row],[Female Voters]]/Table1[[#This Row],[Female Population]]</f>
        <v>0.92785109572383584</v>
      </c>
      <c r="T3234" s="24">
        <f>Table1[[#This Row],[Male Voters]]/Table1[[#This Row],[Male Population]]</f>
        <v>0.88825592766007377</v>
      </c>
      <c r="U3234" s="24">
        <f>Table1[[#This Row],[Total Voters]]/Table1[[#This Row],[Total Population]]</f>
        <v>0.91485398782522087</v>
      </c>
      <c r="V3234" s="24">
        <f>Table1[[#This Row],[Female Ballots]]/Table1[[#This Row],[Female Population]]</f>
        <v>0.86068150719904291</v>
      </c>
      <c r="W3234" s="24">
        <f>Table1[[#This Row],[Male Ballots]]/Table1[[#This Row],[Male Population]]</f>
        <v>0.81555979035797055</v>
      </c>
      <c r="X3234" s="24">
        <f>Table1[[#This Row],[Total Ballots]]/Table1[[#This Row],[Total Population]]</f>
        <v>0.84378080667037159</v>
      </c>
      <c r="Y3234" s="87">
        <f>Table1[[#This Row],[Female Ballots]]/Table1[[#This Row],[Female Voters]]</f>
        <v>0.92760736196319016</v>
      </c>
      <c r="Z3234" s="88">
        <f>Table1[[#This Row],[Male Ballots]]/Table1[[#This Row],[Male Voters]]</f>
        <v>0.9181585677749361</v>
      </c>
      <c r="AA3234" s="87">
        <f>Table1[[#This Row],[Total Ballots]]/Table1[[#This Row],[Total Voters]]</f>
        <v>0.92231199502796768</v>
      </c>
    </row>
    <row r="3235" spans="1:27" s="12" customFormat="1" x14ac:dyDescent="0.35">
      <c r="A3235" s="85" t="s">
        <v>27</v>
      </c>
      <c r="B3235" s="96">
        <v>2020</v>
      </c>
      <c r="C3235" s="96" t="s">
        <v>82</v>
      </c>
      <c r="D3235" s="96"/>
      <c r="E3235" s="98"/>
      <c r="F3235" s="90"/>
      <c r="G3235" s="91" t="s">
        <v>67</v>
      </c>
      <c r="H3235" s="132">
        <v>1447.2635</v>
      </c>
      <c r="I3235" s="132">
        <v>1468.2963999999999</v>
      </c>
      <c r="J3235" s="133">
        <v>2915.5599000000002</v>
      </c>
      <c r="K3235" s="86">
        <v>1348</v>
      </c>
      <c r="L3235" s="86">
        <v>1390</v>
      </c>
      <c r="M3235" s="86">
        <v>20</v>
      </c>
      <c r="N3235" s="86">
        <v>2758</v>
      </c>
      <c r="O3235" s="86">
        <v>1269</v>
      </c>
      <c r="P3235" s="86">
        <v>1324</v>
      </c>
      <c r="Q3235" s="86">
        <v>20</v>
      </c>
      <c r="R3235" s="86">
        <v>2613</v>
      </c>
      <c r="S3235" s="24">
        <f>Table1[[#This Row],[Female Voters]]/Table1[[#This Row],[Female Population]]</f>
        <v>0.93141297351864394</v>
      </c>
      <c r="T3235" s="24">
        <f>Table1[[#This Row],[Male Voters]]/Table1[[#This Row],[Male Population]]</f>
        <v>0.94667534429696898</v>
      </c>
      <c r="U3235" s="24">
        <f>Table1[[#This Row],[Total Voters]]/Table1[[#This Row],[Total Population]]</f>
        <v>0.94595895628829296</v>
      </c>
      <c r="V3235" s="24">
        <f>Table1[[#This Row],[Female Ballots]]/Table1[[#This Row],[Female Population]]</f>
        <v>0.8768271983643614</v>
      </c>
      <c r="W3235" s="24">
        <f>Table1[[#This Row],[Male Ballots]]/Table1[[#This Row],[Male Population]]</f>
        <v>0.90172529197783235</v>
      </c>
      <c r="X3235" s="24">
        <f>Table1[[#This Row],[Total Ballots]]/Table1[[#This Row],[Total Population]]</f>
        <v>0.89622579868792951</v>
      </c>
      <c r="Y3235" s="87">
        <f>Table1[[#This Row],[Female Ballots]]/Table1[[#This Row],[Female Voters]]</f>
        <v>0.9413946587537092</v>
      </c>
      <c r="Z3235" s="88">
        <f>Table1[[#This Row],[Male Ballots]]/Table1[[#This Row],[Male Voters]]</f>
        <v>0.9525179856115108</v>
      </c>
      <c r="AA3235" s="87">
        <f>Table1[[#This Row],[Total Ballots]]/Table1[[#This Row],[Total Voters]]</f>
        <v>0.94742567077592454</v>
      </c>
    </row>
    <row r="3236" spans="1:27" s="12" customFormat="1" x14ac:dyDescent="0.35">
      <c r="A3236" s="85" t="s">
        <v>41</v>
      </c>
      <c r="B3236" s="96">
        <v>2020</v>
      </c>
      <c r="C3236" s="96" t="s">
        <v>82</v>
      </c>
      <c r="D3236" s="96"/>
      <c r="E3236" s="98"/>
      <c r="F3236" s="90"/>
      <c r="G3236" s="91" t="s">
        <v>79</v>
      </c>
      <c r="H3236" s="132">
        <v>25809.928599999999</v>
      </c>
      <c r="I3236" s="132">
        <v>27469.177499999998</v>
      </c>
      <c r="J3236" s="133">
        <v>53279.105300000003</v>
      </c>
      <c r="K3236" s="86">
        <v>22341</v>
      </c>
      <c r="L3236" s="86">
        <v>21387</v>
      </c>
      <c r="M3236" s="86">
        <v>457</v>
      </c>
      <c r="N3236" s="86">
        <v>44185</v>
      </c>
      <c r="O3236" s="86">
        <v>19137</v>
      </c>
      <c r="P3236" s="86">
        <v>17948</v>
      </c>
      <c r="Q3236" s="86">
        <v>415</v>
      </c>
      <c r="R3236" s="100">
        <v>37500</v>
      </c>
      <c r="S3236" s="24">
        <f>Table1[[#This Row],[Female Voters]]/Table1[[#This Row],[Female Population]]</f>
        <v>0.86559712528611954</v>
      </c>
      <c r="T3236" s="24">
        <f>Table1[[#This Row],[Male Voters]]/Table1[[#This Row],[Male Population]]</f>
        <v>0.77858173947873033</v>
      </c>
      <c r="U3236" s="24">
        <f>Table1[[#This Row],[Total Voters]]/Table1[[#This Row],[Total Population]]</f>
        <v>0.82931197420088809</v>
      </c>
      <c r="V3236" s="24">
        <f>Table1[[#This Row],[Female Ballots]]/Table1[[#This Row],[Female Population]]</f>
        <v>0.7414588508392852</v>
      </c>
      <c r="W3236" s="24">
        <f>Table1[[#This Row],[Male Ballots]]/Table1[[#This Row],[Male Population]]</f>
        <v>0.65338687334194845</v>
      </c>
      <c r="X3236" s="24">
        <f>Table1[[#This Row],[Total Ballots]]/Table1[[#This Row],[Total Population]]</f>
        <v>0.70384064801478563</v>
      </c>
      <c r="Y3236" s="87">
        <f>Table1[[#This Row],[Female Ballots]]/Table1[[#This Row],[Female Voters]]</f>
        <v>0.85658654491741637</v>
      </c>
      <c r="Z3236" s="88">
        <f>Table1[[#This Row],[Male Ballots]]/Table1[[#This Row],[Male Voters]]</f>
        <v>0.83920138401832889</v>
      </c>
      <c r="AA3236" s="87">
        <f>Table1[[#This Row],[Total Ballots]]/Table1[[#This Row],[Total Voters]]</f>
        <v>0.84870431141790204</v>
      </c>
    </row>
    <row r="3237" spans="1:27" s="12" customFormat="1" x14ac:dyDescent="0.35">
      <c r="A3237" s="85" t="s">
        <v>41</v>
      </c>
      <c r="B3237" s="96">
        <v>2020</v>
      </c>
      <c r="C3237" s="96" t="s">
        <v>82</v>
      </c>
      <c r="D3237" s="96"/>
      <c r="E3237" s="98"/>
      <c r="F3237" s="90"/>
      <c r="G3237" s="91" t="s">
        <v>62</v>
      </c>
      <c r="H3237" s="132">
        <v>1975.3002000000001</v>
      </c>
      <c r="I3237" s="132">
        <v>2418.3680999999997</v>
      </c>
      <c r="J3237" s="133">
        <v>4393.6683000000003</v>
      </c>
      <c r="K3237" s="86">
        <v>1533</v>
      </c>
      <c r="L3237" s="86">
        <v>1578</v>
      </c>
      <c r="M3237" s="86">
        <v>57</v>
      </c>
      <c r="N3237" s="86">
        <v>3168</v>
      </c>
      <c r="O3237" s="86">
        <v>1015</v>
      </c>
      <c r="P3237" s="86">
        <v>969</v>
      </c>
      <c r="Q3237" s="86">
        <v>44</v>
      </c>
      <c r="R3237" s="100">
        <v>2028</v>
      </c>
      <c r="S3237" s="24">
        <f>Table1[[#This Row],[Female Voters]]/Table1[[#This Row],[Female Population]]</f>
        <v>0.77608456679141724</v>
      </c>
      <c r="T3237" s="24">
        <f>Table1[[#This Row],[Male Voters]]/Table1[[#This Row],[Male Population]]</f>
        <v>0.65250612592847224</v>
      </c>
      <c r="U3237" s="24">
        <f>Table1[[#This Row],[Total Voters]]/Table1[[#This Row],[Total Population]]</f>
        <v>0.7210375894784774</v>
      </c>
      <c r="V3237" s="24">
        <f>Table1[[#This Row],[Female Ballots]]/Table1[[#This Row],[Female Population]]</f>
        <v>0.51384594604911193</v>
      </c>
      <c r="W3237" s="24">
        <f>Table1[[#This Row],[Male Ballots]]/Table1[[#This Row],[Male Population]]</f>
        <v>0.40068341953402387</v>
      </c>
      <c r="X3237" s="24">
        <f>Table1[[#This Row],[Total Ballots]]/Table1[[#This Row],[Total Population]]</f>
        <v>0.46157330538584351</v>
      </c>
      <c r="Y3237" s="87">
        <f>Table1[[#This Row],[Female Ballots]]/Table1[[#This Row],[Female Voters]]</f>
        <v>0.66210045662100458</v>
      </c>
      <c r="Z3237" s="88">
        <f>Table1[[#This Row],[Male Ballots]]/Table1[[#This Row],[Male Voters]]</f>
        <v>0.61406844106463876</v>
      </c>
      <c r="AA3237" s="87">
        <f>Table1[[#This Row],[Total Ballots]]/Table1[[#This Row],[Total Voters]]</f>
        <v>0.64015151515151514</v>
      </c>
    </row>
    <row r="3238" spans="1:27" s="12" customFormat="1" x14ac:dyDescent="0.35">
      <c r="A3238" s="85" t="s">
        <v>41</v>
      </c>
      <c r="B3238" s="96">
        <v>2020</v>
      </c>
      <c r="C3238" s="96" t="s">
        <v>82</v>
      </c>
      <c r="D3238" s="96"/>
      <c r="E3238" s="98"/>
      <c r="F3238" s="90"/>
      <c r="G3238" s="91" t="s">
        <v>63</v>
      </c>
      <c r="H3238" s="132">
        <v>3489.5309999999999</v>
      </c>
      <c r="I3238" s="132">
        <v>4231.643</v>
      </c>
      <c r="J3238" s="133">
        <v>7721.174</v>
      </c>
      <c r="K3238" s="86">
        <v>2753</v>
      </c>
      <c r="L3238" s="86">
        <v>2717</v>
      </c>
      <c r="M3238" s="86">
        <v>108</v>
      </c>
      <c r="N3238" s="86">
        <v>5578</v>
      </c>
      <c r="O3238" s="86">
        <v>2001</v>
      </c>
      <c r="P3238" s="86">
        <v>1792</v>
      </c>
      <c r="Q3238" s="86">
        <v>91</v>
      </c>
      <c r="R3238" s="100">
        <v>3884</v>
      </c>
      <c r="S3238" s="24">
        <f>Table1[[#This Row],[Female Voters]]/Table1[[#This Row],[Female Population]]</f>
        <v>0.78893123459857506</v>
      </c>
      <c r="T3238" s="24">
        <f>Table1[[#This Row],[Male Voters]]/Table1[[#This Row],[Male Population]]</f>
        <v>0.64206739557188541</v>
      </c>
      <c r="U3238" s="24">
        <f>Table1[[#This Row],[Total Voters]]/Table1[[#This Row],[Total Population]]</f>
        <v>0.72242899849168019</v>
      </c>
      <c r="V3238" s="24">
        <f>Table1[[#This Row],[Female Ballots]]/Table1[[#This Row],[Female Population]]</f>
        <v>0.57342949525308706</v>
      </c>
      <c r="W3238" s="24">
        <f>Table1[[#This Row],[Male Ballots]]/Table1[[#This Row],[Male Population]]</f>
        <v>0.42347617698373896</v>
      </c>
      <c r="X3238" s="24">
        <f>Table1[[#This Row],[Total Ballots]]/Table1[[#This Row],[Total Population]]</f>
        <v>0.50303231088950984</v>
      </c>
      <c r="Y3238" s="87">
        <f>Table1[[#This Row],[Female Ballots]]/Table1[[#This Row],[Female Voters]]</f>
        <v>0.72684344351616414</v>
      </c>
      <c r="Z3238" s="88">
        <f>Table1[[#This Row],[Male Ballots]]/Table1[[#This Row],[Male Voters]]</f>
        <v>0.65955097534044904</v>
      </c>
      <c r="AA3238" s="87">
        <f>Table1[[#This Row],[Total Ballots]]/Table1[[#This Row],[Total Voters]]</f>
        <v>0.69630692004302619</v>
      </c>
    </row>
    <row r="3239" spans="1:27" s="12" customFormat="1" x14ac:dyDescent="0.35">
      <c r="A3239" s="85" t="s">
        <v>41</v>
      </c>
      <c r="B3239" s="96">
        <v>2020</v>
      </c>
      <c r="C3239" s="96" t="s">
        <v>82</v>
      </c>
      <c r="D3239" s="96"/>
      <c r="E3239" s="98"/>
      <c r="F3239" s="90"/>
      <c r="G3239" s="91" t="s">
        <v>64</v>
      </c>
      <c r="H3239" s="132">
        <v>3603.549</v>
      </c>
      <c r="I3239" s="132">
        <v>4158.6329999999998</v>
      </c>
      <c r="J3239" s="133">
        <v>7762.1810000000005</v>
      </c>
      <c r="K3239" s="86">
        <v>2866</v>
      </c>
      <c r="L3239" s="86">
        <v>2762</v>
      </c>
      <c r="M3239" s="86">
        <v>81</v>
      </c>
      <c r="N3239" s="86">
        <v>5709</v>
      </c>
      <c r="O3239" s="86">
        <v>2292</v>
      </c>
      <c r="P3239" s="86">
        <v>2189</v>
      </c>
      <c r="Q3239" s="86">
        <v>79</v>
      </c>
      <c r="R3239" s="100">
        <v>4560</v>
      </c>
      <c r="S3239" s="24">
        <f>Table1[[#This Row],[Female Voters]]/Table1[[#This Row],[Female Population]]</f>
        <v>0.79532705119314318</v>
      </c>
      <c r="T3239" s="24">
        <f>Table1[[#This Row],[Male Voters]]/Table1[[#This Row],[Male Population]]</f>
        <v>0.66416055468227186</v>
      </c>
      <c r="U3239" s="24">
        <f>Table1[[#This Row],[Total Voters]]/Table1[[#This Row],[Total Population]]</f>
        <v>0.73548916213110715</v>
      </c>
      <c r="V3239" s="24">
        <f>Table1[[#This Row],[Female Ballots]]/Table1[[#This Row],[Female Population]]</f>
        <v>0.63603963759060855</v>
      </c>
      <c r="W3239" s="24">
        <f>Table1[[#This Row],[Male Ballots]]/Table1[[#This Row],[Male Population]]</f>
        <v>0.52637489290350947</v>
      </c>
      <c r="X3239" s="24">
        <f>Table1[[#This Row],[Total Ballots]]/Table1[[#This Row],[Total Population]]</f>
        <v>0.58746375535432627</v>
      </c>
      <c r="Y3239" s="87">
        <f>Table1[[#This Row],[Female Ballots]]/Table1[[#This Row],[Female Voters]]</f>
        <v>0.79972086531751574</v>
      </c>
      <c r="Z3239" s="88">
        <f>Table1[[#This Row],[Male Ballots]]/Table1[[#This Row],[Male Voters]]</f>
        <v>0.7925416364952933</v>
      </c>
      <c r="AA3239" s="87">
        <f>Table1[[#This Row],[Total Ballots]]/Table1[[#This Row],[Total Voters]]</f>
        <v>0.79873883342091434</v>
      </c>
    </row>
    <row r="3240" spans="1:27" s="12" customFormat="1" x14ac:dyDescent="0.35">
      <c r="A3240" s="85" t="s">
        <v>41</v>
      </c>
      <c r="B3240" s="96">
        <v>2020</v>
      </c>
      <c r="C3240" s="96" t="s">
        <v>82</v>
      </c>
      <c r="D3240" s="96"/>
      <c r="E3240" s="98"/>
      <c r="F3240" s="90"/>
      <c r="G3240" s="91" t="s">
        <v>65</v>
      </c>
      <c r="H3240" s="132">
        <v>3542.5389999999998</v>
      </c>
      <c r="I3240" s="132">
        <v>3879.59</v>
      </c>
      <c r="J3240" s="133">
        <v>7422.1289999999999</v>
      </c>
      <c r="K3240" s="86">
        <v>2887</v>
      </c>
      <c r="L3240" s="86">
        <v>2864</v>
      </c>
      <c r="M3240" s="86">
        <v>61</v>
      </c>
      <c r="N3240" s="86">
        <v>5812</v>
      </c>
      <c r="O3240" s="86">
        <v>2491</v>
      </c>
      <c r="P3240" s="86">
        <v>2412</v>
      </c>
      <c r="Q3240" s="86">
        <v>61</v>
      </c>
      <c r="R3240" s="100">
        <v>4964</v>
      </c>
      <c r="S3240" s="24">
        <f>Table1[[#This Row],[Female Voters]]/Table1[[#This Row],[Female Population]]</f>
        <v>0.81495221365241155</v>
      </c>
      <c r="T3240" s="24">
        <f>Table1[[#This Row],[Male Voters]]/Table1[[#This Row],[Male Population]]</f>
        <v>0.73822233792746139</v>
      </c>
      <c r="U3240" s="24">
        <f>Table1[[#This Row],[Total Voters]]/Table1[[#This Row],[Total Population]]</f>
        <v>0.78306372740220498</v>
      </c>
      <c r="V3240" s="24">
        <f>Table1[[#This Row],[Female Ballots]]/Table1[[#This Row],[Female Population]]</f>
        <v>0.7031679820603246</v>
      </c>
      <c r="W3240" s="24">
        <f>Table1[[#This Row],[Male Ballots]]/Table1[[#This Row],[Male Population]]</f>
        <v>0.62171518124337877</v>
      </c>
      <c r="X3240" s="24">
        <f>Table1[[#This Row],[Total Ballots]]/Table1[[#This Row],[Total Population]]</f>
        <v>0.66881079539307386</v>
      </c>
      <c r="Y3240" s="87">
        <f>Table1[[#This Row],[Female Ballots]]/Table1[[#This Row],[Female Voters]]</f>
        <v>0.86283339106338763</v>
      </c>
      <c r="Z3240" s="88">
        <f>Table1[[#This Row],[Male Ballots]]/Table1[[#This Row],[Male Voters]]</f>
        <v>0.84217877094972071</v>
      </c>
      <c r="AA3240" s="87">
        <f>Table1[[#This Row],[Total Ballots]]/Table1[[#This Row],[Total Voters]]</f>
        <v>0.85409497591190642</v>
      </c>
    </row>
    <row r="3241" spans="1:27" s="12" customFormat="1" x14ac:dyDescent="0.35">
      <c r="A3241" s="85" t="s">
        <v>41</v>
      </c>
      <c r="B3241" s="96">
        <v>2020</v>
      </c>
      <c r="C3241" s="96" t="s">
        <v>82</v>
      </c>
      <c r="D3241" s="96"/>
      <c r="E3241" s="98"/>
      <c r="F3241" s="90"/>
      <c r="G3241" s="91" t="s">
        <v>66</v>
      </c>
      <c r="H3241" s="132">
        <v>5188.79</v>
      </c>
      <c r="I3241" s="132">
        <v>5174.7870000000003</v>
      </c>
      <c r="J3241" s="133">
        <v>10363.577000000001</v>
      </c>
      <c r="K3241" s="86">
        <v>4649</v>
      </c>
      <c r="L3241" s="86">
        <v>4219</v>
      </c>
      <c r="M3241" s="86">
        <v>81</v>
      </c>
      <c r="N3241" s="86">
        <v>8949</v>
      </c>
      <c r="O3241" s="86">
        <v>4226</v>
      </c>
      <c r="P3241" s="86">
        <v>3776</v>
      </c>
      <c r="Q3241" s="86">
        <v>74</v>
      </c>
      <c r="R3241" s="100">
        <v>8076</v>
      </c>
      <c r="S3241" s="24">
        <f>Table1[[#This Row],[Female Voters]]/Table1[[#This Row],[Female Population]]</f>
        <v>0.89596996602290713</v>
      </c>
      <c r="T3241" s="24">
        <f>Table1[[#This Row],[Male Voters]]/Table1[[#This Row],[Male Population]]</f>
        <v>0.81529925772790257</v>
      </c>
      <c r="U3241" s="24">
        <f>Table1[[#This Row],[Total Voters]]/Table1[[#This Row],[Total Population]]</f>
        <v>0.86350494621692864</v>
      </c>
      <c r="V3241" s="24">
        <f>Table1[[#This Row],[Female Ballots]]/Table1[[#This Row],[Female Population]]</f>
        <v>0.81444806978120143</v>
      </c>
      <c r="W3241" s="24">
        <f>Table1[[#This Row],[Male Ballots]]/Table1[[#This Row],[Male Population]]</f>
        <v>0.72969186944312869</v>
      </c>
      <c r="X3241" s="24">
        <f>Table1[[#This Row],[Total Ballots]]/Table1[[#This Row],[Total Population]]</f>
        <v>0.77926762159435869</v>
      </c>
      <c r="Y3241" s="87">
        <f>Table1[[#This Row],[Female Ballots]]/Table1[[#This Row],[Female Voters]]</f>
        <v>0.90901269090126913</v>
      </c>
      <c r="Z3241" s="88">
        <f>Table1[[#This Row],[Male Ballots]]/Table1[[#This Row],[Male Voters]]</f>
        <v>0.89499881488504385</v>
      </c>
      <c r="AA3241" s="87">
        <f>Table1[[#This Row],[Total Ballots]]/Table1[[#This Row],[Total Voters]]</f>
        <v>0.9024472008045592</v>
      </c>
    </row>
    <row r="3242" spans="1:27" s="12" customFormat="1" x14ac:dyDescent="0.35">
      <c r="A3242" s="85" t="s">
        <v>41</v>
      </c>
      <c r="B3242" s="96">
        <v>2020</v>
      </c>
      <c r="C3242" s="96" t="s">
        <v>82</v>
      </c>
      <c r="D3242" s="96"/>
      <c r="E3242" s="98"/>
      <c r="F3242" s="90"/>
      <c r="G3242" s="91" t="s">
        <v>67</v>
      </c>
      <c r="H3242" s="132">
        <v>8010.2194</v>
      </c>
      <c r="I3242" s="132">
        <v>7606.1564000000008</v>
      </c>
      <c r="J3242" s="133">
        <v>15616.375999999998</v>
      </c>
      <c r="K3242" s="86">
        <v>7653</v>
      </c>
      <c r="L3242" s="86">
        <v>7247</v>
      </c>
      <c r="M3242" s="86">
        <v>69</v>
      </c>
      <c r="N3242" s="86">
        <v>14969</v>
      </c>
      <c r="O3242" s="86">
        <v>7112</v>
      </c>
      <c r="P3242" s="86">
        <v>6810</v>
      </c>
      <c r="Q3242" s="86">
        <v>66</v>
      </c>
      <c r="R3242" s="86">
        <v>13988</v>
      </c>
      <c r="S3242" s="24">
        <f>Table1[[#This Row],[Female Voters]]/Table1[[#This Row],[Female Population]]</f>
        <v>0.9554045423524854</v>
      </c>
      <c r="T3242" s="24">
        <f>Table1[[#This Row],[Male Voters]]/Table1[[#This Row],[Male Population]]</f>
        <v>0.95278082896112937</v>
      </c>
      <c r="U3242" s="24">
        <f>Table1[[#This Row],[Total Voters]]/Table1[[#This Row],[Total Population]]</f>
        <v>0.95854505552376568</v>
      </c>
      <c r="V3242" s="24">
        <f>Table1[[#This Row],[Female Ballots]]/Table1[[#This Row],[Female Population]]</f>
        <v>0.88786581800743192</v>
      </c>
      <c r="W3242" s="24">
        <f>Table1[[#This Row],[Male Ballots]]/Table1[[#This Row],[Male Population]]</f>
        <v>0.89532736928733136</v>
      </c>
      <c r="X3242" s="24">
        <f>Table1[[#This Row],[Total Ballots]]/Table1[[#This Row],[Total Population]]</f>
        <v>0.8957263836372793</v>
      </c>
      <c r="Y3242" s="87">
        <f>Table1[[#This Row],[Female Ballots]]/Table1[[#This Row],[Female Voters]]</f>
        <v>0.92930876780347571</v>
      </c>
      <c r="Z3242" s="88">
        <f>Table1[[#This Row],[Male Ballots]]/Table1[[#This Row],[Male Voters]]</f>
        <v>0.93969918587001522</v>
      </c>
      <c r="AA3242" s="87">
        <f>Table1[[#This Row],[Total Ballots]]/Table1[[#This Row],[Total Voters]]</f>
        <v>0.93446456009085443</v>
      </c>
    </row>
    <row r="3243" spans="1:27" s="12" customFormat="1" x14ac:dyDescent="0.35">
      <c r="A3243" s="85" t="s">
        <v>49</v>
      </c>
      <c r="B3243" s="96">
        <v>2020</v>
      </c>
      <c r="C3243" s="96" t="s">
        <v>82</v>
      </c>
      <c r="D3243" s="17" t="s">
        <v>87</v>
      </c>
      <c r="E3243" s="98"/>
      <c r="F3243" s="90"/>
      <c r="G3243" s="91" t="s">
        <v>79</v>
      </c>
      <c r="H3243" s="132">
        <v>16032.3819</v>
      </c>
      <c r="I3243" s="132">
        <v>16942.4051</v>
      </c>
      <c r="J3243" s="133">
        <v>32974.788</v>
      </c>
      <c r="K3243" s="86">
        <v>12978</v>
      </c>
      <c r="L3243" s="86">
        <v>12358</v>
      </c>
      <c r="M3243" s="86">
        <v>462</v>
      </c>
      <c r="N3243" s="86">
        <v>25798</v>
      </c>
      <c r="O3243" s="86">
        <v>10902</v>
      </c>
      <c r="P3243" s="86">
        <v>10119</v>
      </c>
      <c r="Q3243" s="86">
        <v>411</v>
      </c>
      <c r="R3243" s="100">
        <v>21432</v>
      </c>
      <c r="S3243" s="24">
        <f>Table1[[#This Row],[Female Voters]]/Table1[[#This Row],[Female Population]]</f>
        <v>0.80948670515389853</v>
      </c>
      <c r="T3243" s="24">
        <f>Table1[[#This Row],[Male Voters]]/Table1[[#This Row],[Male Population]]</f>
        <v>0.72941237841137441</v>
      </c>
      <c r="U3243" s="24">
        <f>Table1[[#This Row],[Total Voters]]/Table1[[#This Row],[Total Population]]</f>
        <v>0.78235529520311098</v>
      </c>
      <c r="V3243" s="24">
        <f>Table1[[#This Row],[Female Ballots]]/Table1[[#This Row],[Female Population]]</f>
        <v>0.67999877173584544</v>
      </c>
      <c r="W3243" s="24">
        <f>Table1[[#This Row],[Male Ballots]]/Table1[[#This Row],[Male Population]]</f>
        <v>0.59725876817807877</v>
      </c>
      <c r="X3243" s="24">
        <f>Table1[[#This Row],[Total Ballots]]/Table1[[#This Row],[Total Population]]</f>
        <v>0.64995110810113477</v>
      </c>
      <c r="Y3243" s="87">
        <f>Table1[[#This Row],[Female Ballots]]/Table1[[#This Row],[Female Voters]]</f>
        <v>0.84003698566805363</v>
      </c>
      <c r="Z3243" s="88">
        <f>Table1[[#This Row],[Male Ballots]]/Table1[[#This Row],[Male Voters]]</f>
        <v>0.81882181582780389</v>
      </c>
      <c r="AA3243" s="87">
        <f>Table1[[#This Row],[Total Ballots]]/Table1[[#This Row],[Total Voters]]</f>
        <v>0.83076207457942475</v>
      </c>
    </row>
    <row r="3244" spans="1:27" s="12" customFormat="1" x14ac:dyDescent="0.35">
      <c r="A3244" s="85" t="s">
        <v>49</v>
      </c>
      <c r="B3244" s="96">
        <v>2020</v>
      </c>
      <c r="C3244" s="96" t="s">
        <v>82</v>
      </c>
      <c r="D3244" s="17" t="s">
        <v>87</v>
      </c>
      <c r="E3244" s="98"/>
      <c r="F3244" s="90"/>
      <c r="G3244" s="91" t="s">
        <v>62</v>
      </c>
      <c r="H3244" s="132">
        <v>1177.0281</v>
      </c>
      <c r="I3244" s="132">
        <v>1547.037</v>
      </c>
      <c r="J3244" s="133">
        <v>2724.0655000000002</v>
      </c>
      <c r="K3244" s="86">
        <v>866</v>
      </c>
      <c r="L3244" s="86">
        <v>904</v>
      </c>
      <c r="M3244" s="86">
        <v>77</v>
      </c>
      <c r="N3244" s="86">
        <v>1847</v>
      </c>
      <c r="O3244" s="86">
        <v>587</v>
      </c>
      <c r="P3244" s="86">
        <v>523</v>
      </c>
      <c r="Q3244" s="86">
        <v>59</v>
      </c>
      <c r="R3244" s="100">
        <v>1169</v>
      </c>
      <c r="S3244" s="24">
        <f>Table1[[#This Row],[Female Voters]]/Table1[[#This Row],[Female Population]]</f>
        <v>0.73575133847696583</v>
      </c>
      <c r="T3244" s="24">
        <f>Table1[[#This Row],[Male Voters]]/Table1[[#This Row],[Male Population]]</f>
        <v>0.58434284377167445</v>
      </c>
      <c r="U3244" s="24">
        <f>Table1[[#This Row],[Total Voters]]/Table1[[#This Row],[Total Population]]</f>
        <v>0.67803068611969863</v>
      </c>
      <c r="V3244" s="24">
        <f>Table1[[#This Row],[Female Ballots]]/Table1[[#This Row],[Female Population]]</f>
        <v>0.49871366707387871</v>
      </c>
      <c r="W3244" s="24">
        <f>Table1[[#This Row],[Male Ballots]]/Table1[[#This Row],[Male Population]]</f>
        <v>0.33806560541215236</v>
      </c>
      <c r="X3244" s="24">
        <f>Table1[[#This Row],[Total Ballots]]/Table1[[#This Row],[Total Population]]</f>
        <v>0.4291379924601666</v>
      </c>
      <c r="Y3244" s="87">
        <f>Table1[[#This Row],[Female Ballots]]/Table1[[#This Row],[Female Voters]]</f>
        <v>0.6778290993071594</v>
      </c>
      <c r="Z3244" s="88">
        <f>Table1[[#This Row],[Male Ballots]]/Table1[[#This Row],[Male Voters]]</f>
        <v>0.57853982300884954</v>
      </c>
      <c r="AA3244" s="87">
        <f>Table1[[#This Row],[Total Ballots]]/Table1[[#This Row],[Total Voters]]</f>
        <v>0.63291824580400646</v>
      </c>
    </row>
    <row r="3245" spans="1:27" s="12" customFormat="1" x14ac:dyDescent="0.35">
      <c r="A3245" s="85" t="s">
        <v>49</v>
      </c>
      <c r="B3245" s="96">
        <v>2020</v>
      </c>
      <c r="C3245" s="96" t="s">
        <v>82</v>
      </c>
      <c r="D3245" s="17" t="s">
        <v>87</v>
      </c>
      <c r="E3245" s="98"/>
      <c r="F3245" s="90"/>
      <c r="G3245" s="91" t="s">
        <v>63</v>
      </c>
      <c r="H3245" s="132">
        <v>2070.0489000000002</v>
      </c>
      <c r="I3245" s="132">
        <v>2500.0590000000002</v>
      </c>
      <c r="J3245" s="133">
        <v>4570.1090000000004</v>
      </c>
      <c r="K3245" s="86">
        <v>1637</v>
      </c>
      <c r="L3245" s="86">
        <v>1405</v>
      </c>
      <c r="M3245" s="86">
        <v>84</v>
      </c>
      <c r="N3245" s="86">
        <v>3126</v>
      </c>
      <c r="O3245" s="86">
        <v>1103</v>
      </c>
      <c r="P3245" s="86">
        <v>881</v>
      </c>
      <c r="Q3245" s="86">
        <v>69</v>
      </c>
      <c r="R3245" s="100">
        <v>2053</v>
      </c>
      <c r="S3245" s="24">
        <f>Table1[[#This Row],[Female Voters]]/Table1[[#This Row],[Female Population]]</f>
        <v>0.79080257476043192</v>
      </c>
      <c r="T3245" s="24">
        <f>Table1[[#This Row],[Male Voters]]/Table1[[#This Row],[Male Population]]</f>
        <v>0.56198673711300406</v>
      </c>
      <c r="U3245" s="24">
        <f>Table1[[#This Row],[Total Voters]]/Table1[[#This Row],[Total Population]]</f>
        <v>0.6840099437453242</v>
      </c>
      <c r="V3245" s="24">
        <f>Table1[[#This Row],[Female Ballots]]/Table1[[#This Row],[Female Population]]</f>
        <v>0.53283765422159823</v>
      </c>
      <c r="W3245" s="24">
        <f>Table1[[#This Row],[Male Ballots]]/Table1[[#This Row],[Male Population]]</f>
        <v>0.35239168355626804</v>
      </c>
      <c r="X3245" s="24">
        <f>Table1[[#This Row],[Total Ballots]]/Table1[[#This Row],[Total Population]]</f>
        <v>0.44922342114816077</v>
      </c>
      <c r="Y3245" s="87">
        <f>Table1[[#This Row],[Female Ballots]]/Table1[[#This Row],[Female Voters]]</f>
        <v>0.67379352474037879</v>
      </c>
      <c r="Z3245" s="88">
        <f>Table1[[#This Row],[Male Ballots]]/Table1[[#This Row],[Male Voters]]</f>
        <v>0.62704626334519575</v>
      </c>
      <c r="AA3245" s="87">
        <f>Table1[[#This Row],[Total Ballots]]/Table1[[#This Row],[Total Voters]]</f>
        <v>0.65674984005118364</v>
      </c>
    </row>
    <row r="3246" spans="1:27" s="12" customFormat="1" x14ac:dyDescent="0.35">
      <c r="A3246" s="85" t="s">
        <v>49</v>
      </c>
      <c r="B3246" s="96">
        <v>2020</v>
      </c>
      <c r="C3246" s="96" t="s">
        <v>82</v>
      </c>
      <c r="D3246" s="17" t="s">
        <v>87</v>
      </c>
      <c r="E3246" s="98"/>
      <c r="F3246" s="90"/>
      <c r="G3246" s="91" t="s">
        <v>64</v>
      </c>
      <c r="H3246" s="132">
        <v>2309.0550000000003</v>
      </c>
      <c r="I3246" s="132">
        <v>2410.058</v>
      </c>
      <c r="J3246" s="133">
        <v>4719.1129999999994</v>
      </c>
      <c r="K3246" s="86">
        <v>1774</v>
      </c>
      <c r="L3246" s="86">
        <v>1652</v>
      </c>
      <c r="M3246" s="86">
        <v>85</v>
      </c>
      <c r="N3246" s="86">
        <v>3511</v>
      </c>
      <c r="O3246" s="86">
        <v>1395</v>
      </c>
      <c r="P3246" s="86">
        <v>1252</v>
      </c>
      <c r="Q3246" s="86">
        <v>78</v>
      </c>
      <c r="R3246" s="100">
        <v>2725</v>
      </c>
      <c r="S3246" s="24">
        <f>Table1[[#This Row],[Female Voters]]/Table1[[#This Row],[Female Population]]</f>
        <v>0.76827966419162808</v>
      </c>
      <c r="T3246" s="24">
        <f>Table1[[#This Row],[Male Voters]]/Table1[[#This Row],[Male Population]]</f>
        <v>0.6854606818591088</v>
      </c>
      <c r="U3246" s="24">
        <f>Table1[[#This Row],[Total Voters]]/Table1[[#This Row],[Total Population]]</f>
        <v>0.74399574665832335</v>
      </c>
      <c r="V3246" s="24">
        <f>Table1[[#This Row],[Female Ballots]]/Table1[[#This Row],[Female Population]]</f>
        <v>0.60414325340886199</v>
      </c>
      <c r="W3246" s="24">
        <f>Table1[[#This Row],[Male Ballots]]/Table1[[#This Row],[Male Population]]</f>
        <v>0.51948957245012362</v>
      </c>
      <c r="X3246" s="24">
        <f>Table1[[#This Row],[Total Ballots]]/Table1[[#This Row],[Total Population]]</f>
        <v>0.57743902296893512</v>
      </c>
      <c r="Y3246" s="87">
        <f>Table1[[#This Row],[Female Ballots]]/Table1[[#This Row],[Female Voters]]</f>
        <v>0.78635851183765504</v>
      </c>
      <c r="Z3246" s="88">
        <f>Table1[[#This Row],[Male Ballots]]/Table1[[#This Row],[Male Voters]]</f>
        <v>0.75786924939467315</v>
      </c>
      <c r="AA3246" s="87">
        <f>Table1[[#This Row],[Total Ballots]]/Table1[[#This Row],[Total Voters]]</f>
        <v>0.77613215608088859</v>
      </c>
    </row>
    <row r="3247" spans="1:27" s="12" customFormat="1" x14ac:dyDescent="0.35">
      <c r="A3247" s="85" t="s">
        <v>49</v>
      </c>
      <c r="B3247" s="96">
        <v>2020</v>
      </c>
      <c r="C3247" s="96" t="s">
        <v>82</v>
      </c>
      <c r="D3247" s="17" t="s">
        <v>87</v>
      </c>
      <c r="E3247" s="98"/>
      <c r="F3247" s="90"/>
      <c r="G3247" s="91" t="s">
        <v>65</v>
      </c>
      <c r="H3247" s="132">
        <v>2292.0540000000001</v>
      </c>
      <c r="I3247" s="132">
        <v>2337.056</v>
      </c>
      <c r="J3247" s="133">
        <v>4629.1099999999997</v>
      </c>
      <c r="K3247" s="86">
        <v>1766</v>
      </c>
      <c r="L3247" s="86">
        <v>1658</v>
      </c>
      <c r="M3247" s="86">
        <v>70</v>
      </c>
      <c r="N3247" s="86">
        <v>3494</v>
      </c>
      <c r="O3247" s="86">
        <v>1486</v>
      </c>
      <c r="P3247" s="86">
        <v>1365</v>
      </c>
      <c r="Q3247" s="86">
        <v>62</v>
      </c>
      <c r="R3247" s="100">
        <v>2913</v>
      </c>
      <c r="S3247" s="24">
        <f>Table1[[#This Row],[Female Voters]]/Table1[[#This Row],[Female Population]]</f>
        <v>0.77048795534485659</v>
      </c>
      <c r="T3247" s="24">
        <f>Table1[[#This Row],[Male Voters]]/Table1[[#This Row],[Male Population]]</f>
        <v>0.70943956841427847</v>
      </c>
      <c r="U3247" s="24">
        <f>Table1[[#This Row],[Total Voters]]/Table1[[#This Row],[Total Population]]</f>
        <v>0.75478871748565068</v>
      </c>
      <c r="V3247" s="24">
        <f>Table1[[#This Row],[Female Ballots]]/Table1[[#This Row],[Female Population]]</f>
        <v>0.64832678462200277</v>
      </c>
      <c r="W3247" s="24">
        <f>Table1[[#This Row],[Male Ballots]]/Table1[[#This Row],[Male Population]]</f>
        <v>0.58406816096832936</v>
      </c>
      <c r="X3247" s="24">
        <f>Table1[[#This Row],[Total Ballots]]/Table1[[#This Row],[Total Population]]</f>
        <v>0.62927863023345743</v>
      </c>
      <c r="Y3247" s="87">
        <f>Table1[[#This Row],[Female Ballots]]/Table1[[#This Row],[Female Voters]]</f>
        <v>0.84144960362400911</v>
      </c>
      <c r="Z3247" s="88">
        <f>Table1[[#This Row],[Male Ballots]]/Table1[[#This Row],[Male Voters]]</f>
        <v>0.82328106151990355</v>
      </c>
      <c r="AA3247" s="87">
        <f>Table1[[#This Row],[Total Ballots]]/Table1[[#This Row],[Total Voters]]</f>
        <v>0.83371493989696621</v>
      </c>
    </row>
    <row r="3248" spans="1:27" s="12" customFormat="1" x14ac:dyDescent="0.35">
      <c r="A3248" s="85" t="s">
        <v>49</v>
      </c>
      <c r="B3248" s="96">
        <v>2020</v>
      </c>
      <c r="C3248" s="96" t="s">
        <v>82</v>
      </c>
      <c r="D3248" s="17" t="s">
        <v>87</v>
      </c>
      <c r="E3248" s="98"/>
      <c r="F3248" s="90"/>
      <c r="G3248" s="91" t="s">
        <v>66</v>
      </c>
      <c r="H3248" s="132">
        <v>3175.076</v>
      </c>
      <c r="I3248" s="132">
        <v>3023.0720000000001</v>
      </c>
      <c r="J3248" s="133">
        <v>6198.1479999999992</v>
      </c>
      <c r="K3248" s="86">
        <v>2635</v>
      </c>
      <c r="L3248" s="86">
        <v>2362</v>
      </c>
      <c r="M3248" s="86">
        <v>70</v>
      </c>
      <c r="N3248" s="86">
        <v>5067</v>
      </c>
      <c r="O3248" s="86">
        <v>2389</v>
      </c>
      <c r="P3248" s="86">
        <v>2089</v>
      </c>
      <c r="Q3248" s="86">
        <v>65</v>
      </c>
      <c r="R3248" s="100">
        <v>4543</v>
      </c>
      <c r="S3248" s="24">
        <f>Table1[[#This Row],[Female Voters]]/Table1[[#This Row],[Female Population]]</f>
        <v>0.82990139448630518</v>
      </c>
      <c r="T3248" s="24">
        <f>Table1[[#This Row],[Male Voters]]/Table1[[#This Row],[Male Population]]</f>
        <v>0.78132442760212129</v>
      </c>
      <c r="U3248" s="24">
        <f>Table1[[#This Row],[Total Voters]]/Table1[[#This Row],[Total Population]]</f>
        <v>0.81750226035260865</v>
      </c>
      <c r="V3248" s="24">
        <f>Table1[[#This Row],[Female Ballots]]/Table1[[#This Row],[Female Population]]</f>
        <v>0.75242293412819095</v>
      </c>
      <c r="W3248" s="24">
        <f>Table1[[#This Row],[Male Ballots]]/Table1[[#This Row],[Male Population]]</f>
        <v>0.69101893702829442</v>
      </c>
      <c r="X3248" s="24">
        <f>Table1[[#This Row],[Total Ballots]]/Table1[[#This Row],[Total Population]]</f>
        <v>0.73296087799129683</v>
      </c>
      <c r="Y3248" s="87">
        <f>Table1[[#This Row],[Female Ballots]]/Table1[[#This Row],[Female Voters]]</f>
        <v>0.9066413662239089</v>
      </c>
      <c r="Z3248" s="88">
        <f>Table1[[#This Row],[Male Ballots]]/Table1[[#This Row],[Male Voters]]</f>
        <v>0.88441998306519898</v>
      </c>
      <c r="AA3248" s="87">
        <f>Table1[[#This Row],[Total Ballots]]/Table1[[#This Row],[Total Voters]]</f>
        <v>0.89658575093743831</v>
      </c>
    </row>
    <row r="3249" spans="1:27" s="12" customFormat="1" x14ac:dyDescent="0.35">
      <c r="A3249" s="85" t="s">
        <v>49</v>
      </c>
      <c r="B3249" s="96">
        <v>2020</v>
      </c>
      <c r="C3249" s="96" t="s">
        <v>82</v>
      </c>
      <c r="D3249" s="17" t="s">
        <v>87</v>
      </c>
      <c r="E3249" s="98"/>
      <c r="F3249" s="90"/>
      <c r="G3249" s="91" t="s">
        <v>67</v>
      </c>
      <c r="H3249" s="132">
        <v>5009.1198999999997</v>
      </c>
      <c r="I3249" s="132">
        <v>5125.1230999999989</v>
      </c>
      <c r="J3249" s="133">
        <v>10134.2425</v>
      </c>
      <c r="K3249" s="86">
        <v>4300</v>
      </c>
      <c r="L3249" s="86">
        <v>4377</v>
      </c>
      <c r="M3249" s="86">
        <v>76</v>
      </c>
      <c r="N3249" s="86">
        <v>8753</v>
      </c>
      <c r="O3249" s="86">
        <v>3942</v>
      </c>
      <c r="P3249" s="86">
        <v>4009</v>
      </c>
      <c r="Q3249" s="86">
        <v>78</v>
      </c>
      <c r="R3249" s="86">
        <v>8029</v>
      </c>
      <c r="S3249" s="24">
        <f>Table1[[#This Row],[Female Voters]]/Table1[[#This Row],[Female Population]]</f>
        <v>0.85843423312746026</v>
      </c>
      <c r="T3249" s="24">
        <f>Table1[[#This Row],[Male Voters]]/Table1[[#This Row],[Male Population]]</f>
        <v>0.85402826714542734</v>
      </c>
      <c r="U3249" s="24">
        <f>Table1[[#This Row],[Total Voters]]/Table1[[#This Row],[Total Population]]</f>
        <v>0.86370540274717122</v>
      </c>
      <c r="V3249" s="24">
        <f>Table1[[#This Row],[Female Ballots]]/Table1[[#This Row],[Female Population]]</f>
        <v>0.78696459232289495</v>
      </c>
      <c r="W3249" s="24">
        <f>Table1[[#This Row],[Male Ballots]]/Table1[[#This Row],[Male Population]]</f>
        <v>0.7822251137733649</v>
      </c>
      <c r="X3249" s="24">
        <f>Table1[[#This Row],[Total Ballots]]/Table1[[#This Row],[Total Population]]</f>
        <v>0.79226444403713447</v>
      </c>
      <c r="Y3249" s="87">
        <f>Table1[[#This Row],[Female Ballots]]/Table1[[#This Row],[Female Voters]]</f>
        <v>0.91674418604651164</v>
      </c>
      <c r="Z3249" s="88">
        <f>Table1[[#This Row],[Male Ballots]]/Table1[[#This Row],[Male Voters]]</f>
        <v>0.91592414896047525</v>
      </c>
      <c r="AA3249" s="87">
        <f>Table1[[#This Row],[Total Ballots]]/Table1[[#This Row],[Total Voters]]</f>
        <v>0.91728550211356108</v>
      </c>
    </row>
    <row r="3250" spans="1:27" s="12" customFormat="1" x14ac:dyDescent="0.35">
      <c r="A3250" s="85" t="s">
        <v>34</v>
      </c>
      <c r="B3250" s="96">
        <v>2020</v>
      </c>
      <c r="C3250" s="96" t="s">
        <v>82</v>
      </c>
      <c r="D3250" s="96"/>
      <c r="E3250" s="98"/>
      <c r="F3250" s="90"/>
      <c r="G3250" s="91" t="s">
        <v>79</v>
      </c>
      <c r="H3250" s="132">
        <v>9816.8355200000005</v>
      </c>
      <c r="I3250" s="132">
        <v>9573.8251999999993</v>
      </c>
      <c r="J3250" s="133">
        <v>19390.661899999999</v>
      </c>
      <c r="K3250" s="86">
        <v>8405</v>
      </c>
      <c r="L3250" s="86">
        <v>7937</v>
      </c>
      <c r="M3250" s="86">
        <v>346</v>
      </c>
      <c r="N3250" s="86">
        <v>16688</v>
      </c>
      <c r="O3250" s="86">
        <v>7211</v>
      </c>
      <c r="P3250" s="86">
        <v>6659</v>
      </c>
      <c r="Q3250" s="86">
        <v>308</v>
      </c>
      <c r="R3250" s="100">
        <v>14178</v>
      </c>
      <c r="S3250" s="24">
        <f>Table1[[#This Row],[Female Voters]]/Table1[[#This Row],[Female Population]]</f>
        <v>0.85618221705725384</v>
      </c>
      <c r="T3250" s="24">
        <f>Table1[[#This Row],[Male Voters]]/Table1[[#This Row],[Male Population]]</f>
        <v>0.82903122150172537</v>
      </c>
      <c r="U3250" s="24">
        <f>Table1[[#This Row],[Total Voters]]/Table1[[#This Row],[Total Population]]</f>
        <v>0.86062044122382442</v>
      </c>
      <c r="V3250" s="24">
        <f>Table1[[#This Row],[Female Ballots]]/Table1[[#This Row],[Female Population]]</f>
        <v>0.73455442798332626</v>
      </c>
      <c r="W3250" s="24">
        <f>Table1[[#This Row],[Male Ballots]]/Table1[[#This Row],[Male Population]]</f>
        <v>0.69554225828146521</v>
      </c>
      <c r="X3250" s="24">
        <f>Table1[[#This Row],[Total Ballots]]/Table1[[#This Row],[Total Population]]</f>
        <v>0.73117669077608949</v>
      </c>
      <c r="Y3250" s="87">
        <f>Table1[[#This Row],[Female Ballots]]/Table1[[#This Row],[Female Voters]]</f>
        <v>0.85794170136823322</v>
      </c>
      <c r="Z3250" s="88">
        <f>Table1[[#This Row],[Male Ballots]]/Table1[[#This Row],[Male Voters]]</f>
        <v>0.83898198311704675</v>
      </c>
      <c r="AA3250" s="87">
        <f>Table1[[#This Row],[Total Ballots]]/Table1[[#This Row],[Total Voters]]</f>
        <v>0.84959252157238729</v>
      </c>
    </row>
    <row r="3251" spans="1:27" s="12" customFormat="1" x14ac:dyDescent="0.35">
      <c r="A3251" s="85" t="s">
        <v>34</v>
      </c>
      <c r="B3251" s="96">
        <v>2020</v>
      </c>
      <c r="C3251" s="96" t="s">
        <v>82</v>
      </c>
      <c r="D3251" s="96"/>
      <c r="E3251" s="98"/>
      <c r="F3251" s="90"/>
      <c r="G3251" s="91" t="s">
        <v>62</v>
      </c>
      <c r="H3251" s="132">
        <v>587.0500199999999</v>
      </c>
      <c r="I3251" s="132">
        <v>712.0607</v>
      </c>
      <c r="J3251" s="133">
        <v>1299.1107</v>
      </c>
      <c r="K3251" s="86">
        <v>435</v>
      </c>
      <c r="L3251" s="86">
        <v>459</v>
      </c>
      <c r="M3251" s="86">
        <v>35</v>
      </c>
      <c r="N3251" s="86">
        <v>929</v>
      </c>
      <c r="O3251" s="86">
        <v>286</v>
      </c>
      <c r="P3251" s="86">
        <v>268</v>
      </c>
      <c r="Q3251" s="86">
        <v>31</v>
      </c>
      <c r="R3251" s="100">
        <v>585</v>
      </c>
      <c r="S3251" s="24">
        <f>Table1[[#This Row],[Female Voters]]/Table1[[#This Row],[Female Population]]</f>
        <v>0.74099307585408147</v>
      </c>
      <c r="T3251" s="24">
        <f>Table1[[#This Row],[Male Voters]]/Table1[[#This Row],[Male Population]]</f>
        <v>0.64460796670845621</v>
      </c>
      <c r="U3251" s="24">
        <f>Table1[[#This Row],[Total Voters]]/Table1[[#This Row],[Total Population]]</f>
        <v>0.71510457115009529</v>
      </c>
      <c r="V3251" s="24">
        <f>Table1[[#This Row],[Female Ballots]]/Table1[[#This Row],[Female Population]]</f>
        <v>0.48718165446958001</v>
      </c>
      <c r="W3251" s="24">
        <f>Table1[[#This Row],[Male Ballots]]/Table1[[#This Row],[Male Population]]</f>
        <v>0.37637240757705065</v>
      </c>
      <c r="X3251" s="24">
        <f>Table1[[#This Row],[Total Ballots]]/Table1[[#This Row],[Total Population]]</f>
        <v>0.4503080453420944</v>
      </c>
      <c r="Y3251" s="87">
        <f>Table1[[#This Row],[Female Ballots]]/Table1[[#This Row],[Female Voters]]</f>
        <v>0.65747126436781611</v>
      </c>
      <c r="Z3251" s="88">
        <f>Table1[[#This Row],[Male Ballots]]/Table1[[#This Row],[Male Voters]]</f>
        <v>0.58387799564270149</v>
      </c>
      <c r="AA3251" s="87">
        <f>Table1[[#This Row],[Total Ballots]]/Table1[[#This Row],[Total Voters]]</f>
        <v>0.62970936490850382</v>
      </c>
    </row>
    <row r="3252" spans="1:27" s="12" customFormat="1" x14ac:dyDescent="0.35">
      <c r="A3252" s="85" t="s">
        <v>34</v>
      </c>
      <c r="B3252" s="96">
        <v>2020</v>
      </c>
      <c r="C3252" s="96" t="s">
        <v>82</v>
      </c>
      <c r="D3252" s="96"/>
      <c r="E3252" s="98"/>
      <c r="F3252" s="90"/>
      <c r="G3252" s="91" t="s">
        <v>63</v>
      </c>
      <c r="H3252" s="132">
        <v>955.08130000000006</v>
      </c>
      <c r="I3252" s="132">
        <v>983.0838</v>
      </c>
      <c r="J3252" s="133">
        <v>1938.1653000000001</v>
      </c>
      <c r="K3252" s="86">
        <v>784</v>
      </c>
      <c r="L3252" s="86">
        <v>741</v>
      </c>
      <c r="M3252" s="86">
        <v>45</v>
      </c>
      <c r="N3252" s="86">
        <v>1570</v>
      </c>
      <c r="O3252" s="86">
        <v>513</v>
      </c>
      <c r="P3252" s="86">
        <v>458</v>
      </c>
      <c r="Q3252" s="86">
        <v>35</v>
      </c>
      <c r="R3252" s="100">
        <v>1006</v>
      </c>
      <c r="S3252" s="24">
        <f>Table1[[#This Row],[Female Voters]]/Table1[[#This Row],[Female Population]]</f>
        <v>0.82087252676814004</v>
      </c>
      <c r="T3252" s="24">
        <f>Table1[[#This Row],[Male Voters]]/Table1[[#This Row],[Male Population]]</f>
        <v>0.75375059582916537</v>
      </c>
      <c r="U3252" s="24">
        <f>Table1[[#This Row],[Total Voters]]/Table1[[#This Row],[Total Population]]</f>
        <v>0.8100444270671856</v>
      </c>
      <c r="V3252" s="24">
        <f>Table1[[#This Row],[Female Ballots]]/Table1[[#This Row],[Female Population]]</f>
        <v>0.53712704876537731</v>
      </c>
      <c r="W3252" s="24">
        <f>Table1[[#This Row],[Male Ballots]]/Table1[[#This Row],[Male Population]]</f>
        <v>0.46588093507389705</v>
      </c>
      <c r="X3252" s="24">
        <f>Table1[[#This Row],[Total Ballots]]/Table1[[#This Row],[Total Population]]</f>
        <v>0.51904757556024761</v>
      </c>
      <c r="Y3252" s="87">
        <f>Table1[[#This Row],[Female Ballots]]/Table1[[#This Row],[Female Voters]]</f>
        <v>0.65433673469387754</v>
      </c>
      <c r="Z3252" s="88">
        <f>Table1[[#This Row],[Male Ballots]]/Table1[[#This Row],[Male Voters]]</f>
        <v>0.61808367071524961</v>
      </c>
      <c r="AA3252" s="87">
        <f>Table1[[#This Row],[Total Ballots]]/Table1[[#This Row],[Total Voters]]</f>
        <v>0.64076433121019105</v>
      </c>
    </row>
    <row r="3253" spans="1:27" s="12" customFormat="1" x14ac:dyDescent="0.35">
      <c r="A3253" s="85" t="s">
        <v>34</v>
      </c>
      <c r="B3253" s="96">
        <v>2020</v>
      </c>
      <c r="C3253" s="96" t="s">
        <v>82</v>
      </c>
      <c r="D3253" s="96"/>
      <c r="E3253" s="98"/>
      <c r="F3253" s="90"/>
      <c r="G3253" s="91" t="s">
        <v>64</v>
      </c>
      <c r="H3253" s="132">
        <v>1100.0936999999999</v>
      </c>
      <c r="I3253" s="132">
        <v>1198.1020000000001</v>
      </c>
      <c r="J3253" s="133">
        <v>2298.1959999999999</v>
      </c>
      <c r="K3253" s="86">
        <v>854</v>
      </c>
      <c r="L3253" s="86">
        <v>860</v>
      </c>
      <c r="M3253" s="86">
        <v>49</v>
      </c>
      <c r="N3253" s="86">
        <v>1763</v>
      </c>
      <c r="O3253" s="86">
        <v>651</v>
      </c>
      <c r="P3253" s="86">
        <v>651</v>
      </c>
      <c r="Q3253" s="86">
        <v>40</v>
      </c>
      <c r="R3253" s="100">
        <v>1342</v>
      </c>
      <c r="S3253" s="24">
        <f>Table1[[#This Row],[Female Voters]]/Table1[[#This Row],[Female Population]]</f>
        <v>0.77629750993029056</v>
      </c>
      <c r="T3253" s="24">
        <f>Table1[[#This Row],[Male Voters]]/Table1[[#This Row],[Male Population]]</f>
        <v>0.71780199014775026</v>
      </c>
      <c r="U3253" s="24">
        <f>Table1[[#This Row],[Total Voters]]/Table1[[#This Row],[Total Population]]</f>
        <v>0.7671234307256648</v>
      </c>
      <c r="V3253" s="24">
        <f>Table1[[#This Row],[Female Ballots]]/Table1[[#This Row],[Female Population]]</f>
        <v>0.59176777396325431</v>
      </c>
      <c r="W3253" s="24">
        <f>Table1[[#This Row],[Male Ballots]]/Table1[[#This Row],[Male Population]]</f>
        <v>0.54335941347230865</v>
      </c>
      <c r="X3253" s="24">
        <f>Table1[[#This Row],[Total Ballots]]/Table1[[#This Row],[Total Population]]</f>
        <v>0.58393627001352366</v>
      </c>
      <c r="Y3253" s="87">
        <f>Table1[[#This Row],[Female Ballots]]/Table1[[#This Row],[Female Voters]]</f>
        <v>0.76229508196721307</v>
      </c>
      <c r="Z3253" s="88">
        <f>Table1[[#This Row],[Male Ballots]]/Table1[[#This Row],[Male Voters]]</f>
        <v>0.75697674418604655</v>
      </c>
      <c r="AA3253" s="87">
        <f>Table1[[#This Row],[Total Ballots]]/Table1[[#This Row],[Total Voters]]</f>
        <v>0.76120249574588772</v>
      </c>
    </row>
    <row r="3254" spans="1:27" s="12" customFormat="1" x14ac:dyDescent="0.35">
      <c r="A3254" s="85" t="s">
        <v>34</v>
      </c>
      <c r="B3254" s="96">
        <v>2020</v>
      </c>
      <c r="C3254" s="96" t="s">
        <v>82</v>
      </c>
      <c r="D3254" s="96"/>
      <c r="E3254" s="98"/>
      <c r="F3254" s="90"/>
      <c r="G3254" s="91" t="s">
        <v>65</v>
      </c>
      <c r="H3254" s="132">
        <v>1268.1079999999999</v>
      </c>
      <c r="I3254" s="132">
        <v>1284.1094000000001</v>
      </c>
      <c r="J3254" s="133">
        <v>2552.2169999999996</v>
      </c>
      <c r="K3254" s="86">
        <v>1000</v>
      </c>
      <c r="L3254" s="86">
        <v>950</v>
      </c>
      <c r="M3254" s="86">
        <v>47</v>
      </c>
      <c r="N3254" s="86">
        <v>1997</v>
      </c>
      <c r="O3254" s="86">
        <v>855</v>
      </c>
      <c r="P3254" s="86">
        <v>794</v>
      </c>
      <c r="Q3254" s="86">
        <v>40</v>
      </c>
      <c r="R3254" s="100">
        <v>1689</v>
      </c>
      <c r="S3254" s="24">
        <f>Table1[[#This Row],[Female Voters]]/Table1[[#This Row],[Female Population]]</f>
        <v>0.78857636731256331</v>
      </c>
      <c r="T3254" s="24">
        <f>Table1[[#This Row],[Male Voters]]/Table1[[#This Row],[Male Population]]</f>
        <v>0.7398123555516376</v>
      </c>
      <c r="U3254" s="24">
        <f>Table1[[#This Row],[Total Voters]]/Table1[[#This Row],[Total Population]]</f>
        <v>0.78245697760025901</v>
      </c>
      <c r="V3254" s="24">
        <f>Table1[[#This Row],[Female Ballots]]/Table1[[#This Row],[Female Population]]</f>
        <v>0.67423279405224168</v>
      </c>
      <c r="W3254" s="24">
        <f>Table1[[#This Row],[Male Ballots]]/Table1[[#This Row],[Male Population]]</f>
        <v>0.61832737927157921</v>
      </c>
      <c r="X3254" s="24">
        <f>Table1[[#This Row],[Total Ballots]]/Table1[[#This Row],[Total Population]]</f>
        <v>0.66177758395935782</v>
      </c>
      <c r="Y3254" s="87">
        <f>Table1[[#This Row],[Female Ballots]]/Table1[[#This Row],[Female Voters]]</f>
        <v>0.85499999999999998</v>
      </c>
      <c r="Z3254" s="88">
        <f>Table1[[#This Row],[Male Ballots]]/Table1[[#This Row],[Male Voters]]</f>
        <v>0.83578947368421053</v>
      </c>
      <c r="AA3254" s="87">
        <f>Table1[[#This Row],[Total Ballots]]/Table1[[#This Row],[Total Voters]]</f>
        <v>0.84576865297946924</v>
      </c>
    </row>
    <row r="3255" spans="1:27" s="12" customFormat="1" x14ac:dyDescent="0.35">
      <c r="A3255" s="85" t="s">
        <v>34</v>
      </c>
      <c r="B3255" s="96">
        <v>2020</v>
      </c>
      <c r="C3255" s="96" t="s">
        <v>82</v>
      </c>
      <c r="D3255" s="96"/>
      <c r="E3255" s="98"/>
      <c r="F3255" s="90"/>
      <c r="G3255" s="91" t="s">
        <v>66</v>
      </c>
      <c r="H3255" s="132">
        <v>2077.1768999999999</v>
      </c>
      <c r="I3255" s="132">
        <v>1866.1590000000001</v>
      </c>
      <c r="J3255" s="133">
        <v>3943.3360000000002</v>
      </c>
      <c r="K3255" s="86">
        <v>1716</v>
      </c>
      <c r="L3255" s="86">
        <v>1550</v>
      </c>
      <c r="M3255" s="86">
        <v>92</v>
      </c>
      <c r="N3255" s="86">
        <v>3358</v>
      </c>
      <c r="O3255" s="86">
        <v>1547</v>
      </c>
      <c r="P3255" s="86">
        <v>1367</v>
      </c>
      <c r="Q3255" s="86">
        <v>82</v>
      </c>
      <c r="R3255" s="100">
        <v>2996</v>
      </c>
      <c r="S3255" s="24">
        <f>Table1[[#This Row],[Female Voters]]/Table1[[#This Row],[Female Population]]</f>
        <v>0.82612126102499983</v>
      </c>
      <c r="T3255" s="24">
        <f>Table1[[#This Row],[Male Voters]]/Table1[[#This Row],[Male Population]]</f>
        <v>0.83058303177810677</v>
      </c>
      <c r="U3255" s="24">
        <f>Table1[[#This Row],[Total Voters]]/Table1[[#This Row],[Total Population]]</f>
        <v>0.85156324492764501</v>
      </c>
      <c r="V3255" s="24">
        <f>Table1[[#This Row],[Female Ballots]]/Table1[[#This Row],[Female Population]]</f>
        <v>0.74476083380284075</v>
      </c>
      <c r="W3255" s="24">
        <f>Table1[[#This Row],[Male Ballots]]/Table1[[#This Row],[Male Population]]</f>
        <v>0.73252064802623995</v>
      </c>
      <c r="X3255" s="24">
        <f>Table1[[#This Row],[Total Ballots]]/Table1[[#This Row],[Total Population]]</f>
        <v>0.75976279982228245</v>
      </c>
      <c r="Y3255" s="87">
        <f>Table1[[#This Row],[Female Ballots]]/Table1[[#This Row],[Female Voters]]</f>
        <v>0.90151515151515149</v>
      </c>
      <c r="Z3255" s="88">
        <f>Table1[[#This Row],[Male Ballots]]/Table1[[#This Row],[Male Voters]]</f>
        <v>0.88193548387096776</v>
      </c>
      <c r="AA3255" s="87">
        <f>Table1[[#This Row],[Total Ballots]]/Table1[[#This Row],[Total Voters]]</f>
        <v>0.89219773674806435</v>
      </c>
    </row>
    <row r="3256" spans="1:27" s="12" customFormat="1" x14ac:dyDescent="0.35">
      <c r="A3256" s="85" t="s">
        <v>34</v>
      </c>
      <c r="B3256" s="96">
        <v>2020</v>
      </c>
      <c r="C3256" s="96" t="s">
        <v>82</v>
      </c>
      <c r="D3256" s="96"/>
      <c r="E3256" s="98"/>
      <c r="F3256" s="90"/>
      <c r="G3256" s="91" t="s">
        <v>67</v>
      </c>
      <c r="H3256" s="132">
        <v>3829.3255999999997</v>
      </c>
      <c r="I3256" s="132">
        <v>3530.3103000000001</v>
      </c>
      <c r="J3256" s="133">
        <v>7359.6368999999995</v>
      </c>
      <c r="K3256" s="86">
        <v>3616</v>
      </c>
      <c r="L3256" s="86">
        <v>3377</v>
      </c>
      <c r="M3256" s="86">
        <v>78</v>
      </c>
      <c r="N3256" s="86">
        <v>7071</v>
      </c>
      <c r="O3256" s="86">
        <v>3359</v>
      </c>
      <c r="P3256" s="86">
        <v>3121</v>
      </c>
      <c r="Q3256" s="86">
        <v>80</v>
      </c>
      <c r="R3256" s="86">
        <v>6560</v>
      </c>
      <c r="S3256" s="24">
        <f>Table1[[#This Row],[Female Voters]]/Table1[[#This Row],[Female Population]]</f>
        <v>0.94429160058888706</v>
      </c>
      <c r="T3256" s="24">
        <f>Table1[[#This Row],[Male Voters]]/Table1[[#This Row],[Male Population]]</f>
        <v>0.9565731374944576</v>
      </c>
      <c r="U3256" s="24">
        <f>Table1[[#This Row],[Total Voters]]/Table1[[#This Row],[Total Population]]</f>
        <v>0.96078109505646947</v>
      </c>
      <c r="V3256" s="24">
        <f>Table1[[#This Row],[Female Ballots]]/Table1[[#This Row],[Female Population]]</f>
        <v>0.87717795530367026</v>
      </c>
      <c r="W3256" s="24">
        <f>Table1[[#This Row],[Male Ballots]]/Table1[[#This Row],[Male Population]]</f>
        <v>0.88405826535984666</v>
      </c>
      <c r="X3256" s="24">
        <f>Table1[[#This Row],[Total Ballots]]/Table1[[#This Row],[Total Population]]</f>
        <v>0.89134832181734402</v>
      </c>
      <c r="Y3256" s="87">
        <f>Table1[[#This Row],[Female Ballots]]/Table1[[#This Row],[Female Voters]]</f>
        <v>0.92892699115044253</v>
      </c>
      <c r="Z3256" s="88">
        <f>Table1[[#This Row],[Male Ballots]]/Table1[[#This Row],[Male Voters]]</f>
        <v>0.92419307077287538</v>
      </c>
      <c r="AA3256" s="87">
        <f>Table1[[#This Row],[Total Ballots]]/Table1[[#This Row],[Total Voters]]</f>
        <v>0.92773299391882336</v>
      </c>
    </row>
    <row r="3257" spans="1:27" s="12" customFormat="1" x14ac:dyDescent="0.35">
      <c r="A3257" s="85" t="s">
        <v>31</v>
      </c>
      <c r="B3257" s="96">
        <v>2020</v>
      </c>
      <c r="C3257" s="96" t="s">
        <v>82</v>
      </c>
      <c r="D3257" s="17" t="s">
        <v>87</v>
      </c>
      <c r="E3257" s="98"/>
      <c r="F3257" s="90"/>
      <c r="G3257" s="91" t="s">
        <v>79</v>
      </c>
      <c r="H3257" s="132">
        <v>5400.8249999999998</v>
      </c>
      <c r="I3257" s="132">
        <v>5477.8655600000002</v>
      </c>
      <c r="J3257" s="133">
        <v>10878.6909</v>
      </c>
      <c r="K3257" s="86">
        <v>5098</v>
      </c>
      <c r="L3257" s="86">
        <v>5035</v>
      </c>
      <c r="M3257" s="86">
        <v>193</v>
      </c>
      <c r="N3257" s="86">
        <v>10326</v>
      </c>
      <c r="O3257" s="86">
        <v>4336</v>
      </c>
      <c r="P3257" s="86">
        <v>4131</v>
      </c>
      <c r="Q3257" s="86">
        <v>156</v>
      </c>
      <c r="R3257" s="100">
        <v>8623</v>
      </c>
      <c r="S3257" s="24">
        <f>Table1[[#This Row],[Female Voters]]/Table1[[#This Row],[Female Population]]</f>
        <v>0.94392986256729294</v>
      </c>
      <c r="T3257" s="24">
        <f>Table1[[#This Row],[Male Voters]]/Table1[[#This Row],[Male Population]]</f>
        <v>0.9191536274212615</v>
      </c>
      <c r="U3257" s="24">
        <f>Table1[[#This Row],[Total Voters]]/Table1[[#This Row],[Total Population]]</f>
        <v>0.9491950911115602</v>
      </c>
      <c r="V3257" s="24">
        <f>Table1[[#This Row],[Female Ballots]]/Table1[[#This Row],[Female Population]]</f>
        <v>0.80284030680497886</v>
      </c>
      <c r="W3257" s="24">
        <f>Table1[[#This Row],[Male Ballots]]/Table1[[#This Row],[Male Population]]</f>
        <v>0.75412584605307476</v>
      </c>
      <c r="X3257" s="24">
        <f>Table1[[#This Row],[Total Ballots]]/Table1[[#This Row],[Total Population]]</f>
        <v>0.7926505201099151</v>
      </c>
      <c r="Y3257" s="87">
        <f>Table1[[#This Row],[Female Ballots]]/Table1[[#This Row],[Female Voters]]</f>
        <v>0.85052961945861127</v>
      </c>
      <c r="Z3257" s="88">
        <f>Table1[[#This Row],[Male Ballots]]/Table1[[#This Row],[Male Voters]]</f>
        <v>0.82045680238331675</v>
      </c>
      <c r="AA3257" s="87">
        <f>Table1[[#This Row],[Total Ballots]]/Table1[[#This Row],[Total Voters]]</f>
        <v>0.83507650590741822</v>
      </c>
    </row>
    <row r="3258" spans="1:27" s="12" customFormat="1" x14ac:dyDescent="0.35">
      <c r="A3258" s="85" t="s">
        <v>31</v>
      </c>
      <c r="B3258" s="96">
        <v>2020</v>
      </c>
      <c r="C3258" s="96" t="s">
        <v>82</v>
      </c>
      <c r="D3258" s="17" t="s">
        <v>87</v>
      </c>
      <c r="E3258" s="98"/>
      <c r="F3258" s="90"/>
      <c r="G3258" s="91" t="s">
        <v>62</v>
      </c>
      <c r="H3258" s="132">
        <v>344.18</v>
      </c>
      <c r="I3258" s="132">
        <v>405.21195999999998</v>
      </c>
      <c r="J3258" s="133">
        <v>749.39190000000008</v>
      </c>
      <c r="K3258" s="86">
        <v>353</v>
      </c>
      <c r="L3258" s="86">
        <v>385</v>
      </c>
      <c r="M3258" s="86">
        <v>23</v>
      </c>
      <c r="N3258" s="86">
        <v>761</v>
      </c>
      <c r="O3258" s="86">
        <v>239</v>
      </c>
      <c r="P3258" s="86">
        <v>227</v>
      </c>
      <c r="Q3258" s="86">
        <v>16</v>
      </c>
      <c r="R3258" s="100">
        <v>482</v>
      </c>
      <c r="S3258" s="24">
        <f>Table1[[#This Row],[Female Voters]]/Table1[[#This Row],[Female Population]]</f>
        <v>1.0256261258643733</v>
      </c>
      <c r="T3258" s="24">
        <f>Table1[[#This Row],[Male Voters]]/Table1[[#This Row],[Male Population]]</f>
        <v>0.95012003100796927</v>
      </c>
      <c r="U3258" s="24">
        <f>Table1[[#This Row],[Total Voters]]/Table1[[#This Row],[Total Population]]</f>
        <v>1.015490025979731</v>
      </c>
      <c r="V3258" s="24">
        <f>Table1[[#This Row],[Female Ballots]]/Table1[[#This Row],[Female Population]]</f>
        <v>0.69440409088267763</v>
      </c>
      <c r="W3258" s="24">
        <f>Table1[[#This Row],[Male Ballots]]/Table1[[#This Row],[Male Population]]</f>
        <v>0.56020064165924421</v>
      </c>
      <c r="X3258" s="24">
        <f>Table1[[#This Row],[Total Ballots]]/Table1[[#This Row],[Total Population]]</f>
        <v>0.64318816362973763</v>
      </c>
      <c r="Y3258" s="87">
        <f>Table1[[#This Row],[Female Ballots]]/Table1[[#This Row],[Female Voters]]</f>
        <v>0.67705382436260619</v>
      </c>
      <c r="Z3258" s="88">
        <f>Table1[[#This Row],[Male Ballots]]/Table1[[#This Row],[Male Voters]]</f>
        <v>0.58961038961038958</v>
      </c>
      <c r="AA3258" s="87">
        <f>Table1[[#This Row],[Total Ballots]]/Table1[[#This Row],[Total Voters]]</f>
        <v>0.63337713534822604</v>
      </c>
    </row>
    <row r="3259" spans="1:27" s="12" customFormat="1" x14ac:dyDescent="0.35">
      <c r="A3259" s="85" t="s">
        <v>31</v>
      </c>
      <c r="B3259" s="96">
        <v>2020</v>
      </c>
      <c r="C3259" s="96" t="s">
        <v>82</v>
      </c>
      <c r="D3259" s="17" t="s">
        <v>87</v>
      </c>
      <c r="E3259" s="98"/>
      <c r="F3259" s="90"/>
      <c r="G3259" s="91" t="s">
        <v>63</v>
      </c>
      <c r="H3259" s="132">
        <v>533.27890000000002</v>
      </c>
      <c r="I3259" s="132">
        <v>554.29</v>
      </c>
      <c r="J3259" s="133">
        <v>1087.5689</v>
      </c>
      <c r="K3259" s="86">
        <v>526</v>
      </c>
      <c r="L3259" s="86">
        <v>562</v>
      </c>
      <c r="M3259" s="86">
        <v>26</v>
      </c>
      <c r="N3259" s="86">
        <v>1114</v>
      </c>
      <c r="O3259" s="86">
        <v>356</v>
      </c>
      <c r="P3259" s="86">
        <v>347</v>
      </c>
      <c r="Q3259" s="86">
        <v>16</v>
      </c>
      <c r="R3259" s="100">
        <v>719</v>
      </c>
      <c r="S3259" s="24">
        <f>Table1[[#This Row],[Female Voters]]/Table1[[#This Row],[Female Population]]</f>
        <v>0.98635066941519711</v>
      </c>
      <c r="T3259" s="24">
        <f>Table1[[#This Row],[Male Voters]]/Table1[[#This Row],[Male Population]]</f>
        <v>1.0139096862653125</v>
      </c>
      <c r="U3259" s="24">
        <f>Table1[[#This Row],[Total Voters]]/Table1[[#This Row],[Total Population]]</f>
        <v>1.0243029200264921</v>
      </c>
      <c r="V3259" s="24">
        <f>Table1[[#This Row],[Female Ballots]]/Table1[[#This Row],[Female Population]]</f>
        <v>0.66756813367264289</v>
      </c>
      <c r="W3259" s="24">
        <f>Table1[[#This Row],[Male Ballots]]/Table1[[#This Row],[Male Population]]</f>
        <v>0.62602608742715915</v>
      </c>
      <c r="X3259" s="24">
        <f>Table1[[#This Row],[Total Ballots]]/Table1[[#This Row],[Total Population]]</f>
        <v>0.66110753994528526</v>
      </c>
      <c r="Y3259" s="87">
        <f>Table1[[#This Row],[Female Ballots]]/Table1[[#This Row],[Female Voters]]</f>
        <v>0.67680608365019013</v>
      </c>
      <c r="Z3259" s="88">
        <f>Table1[[#This Row],[Male Ballots]]/Table1[[#This Row],[Male Voters]]</f>
        <v>0.61743772241992878</v>
      </c>
      <c r="AA3259" s="87">
        <f>Table1[[#This Row],[Total Ballots]]/Table1[[#This Row],[Total Voters]]</f>
        <v>0.64542190305206459</v>
      </c>
    </row>
    <row r="3260" spans="1:27" s="12" customFormat="1" x14ac:dyDescent="0.35">
      <c r="A3260" s="85" t="s">
        <v>31</v>
      </c>
      <c r="B3260" s="96">
        <v>2020</v>
      </c>
      <c r="C3260" s="96" t="s">
        <v>82</v>
      </c>
      <c r="D3260" s="17" t="s">
        <v>87</v>
      </c>
      <c r="E3260" s="98"/>
      <c r="F3260" s="90"/>
      <c r="G3260" s="91" t="s">
        <v>64</v>
      </c>
      <c r="H3260" s="132">
        <v>686.35899999999992</v>
      </c>
      <c r="I3260" s="132">
        <v>676.35379999999998</v>
      </c>
      <c r="J3260" s="133">
        <v>1362.7128</v>
      </c>
      <c r="K3260" s="86">
        <v>645</v>
      </c>
      <c r="L3260" s="86">
        <v>580</v>
      </c>
      <c r="M3260" s="86">
        <v>33</v>
      </c>
      <c r="N3260" s="86">
        <v>1258</v>
      </c>
      <c r="O3260" s="86">
        <v>508</v>
      </c>
      <c r="P3260" s="86">
        <v>437</v>
      </c>
      <c r="Q3260" s="86">
        <v>24</v>
      </c>
      <c r="R3260" s="100">
        <v>969</v>
      </c>
      <c r="S3260" s="24">
        <f>Table1[[#This Row],[Female Voters]]/Table1[[#This Row],[Female Population]]</f>
        <v>0.93974144726010744</v>
      </c>
      <c r="T3260" s="24">
        <f>Table1[[#This Row],[Male Voters]]/Table1[[#This Row],[Male Population]]</f>
        <v>0.8575393529244606</v>
      </c>
      <c r="U3260" s="24">
        <f>Table1[[#This Row],[Total Voters]]/Table1[[#This Row],[Total Population]]</f>
        <v>0.9231585701697379</v>
      </c>
      <c r="V3260" s="24">
        <f>Table1[[#This Row],[Female Ballots]]/Table1[[#This Row],[Female Population]]</f>
        <v>0.74013744993509234</v>
      </c>
      <c r="W3260" s="24">
        <f>Table1[[#This Row],[Male Ballots]]/Table1[[#This Row],[Male Population]]</f>
        <v>0.6461115469448091</v>
      </c>
      <c r="X3260" s="24">
        <f>Table1[[#This Row],[Total Ballots]]/Table1[[#This Row],[Total Population]]</f>
        <v>0.7110816013469603</v>
      </c>
      <c r="Y3260" s="87">
        <f>Table1[[#This Row],[Female Ballots]]/Table1[[#This Row],[Female Voters]]</f>
        <v>0.78759689922480625</v>
      </c>
      <c r="Z3260" s="88">
        <f>Table1[[#This Row],[Male Ballots]]/Table1[[#This Row],[Male Voters]]</f>
        <v>0.75344827586206897</v>
      </c>
      <c r="AA3260" s="87">
        <f>Table1[[#This Row],[Total Ballots]]/Table1[[#This Row],[Total Voters]]</f>
        <v>0.77027027027027029</v>
      </c>
    </row>
    <row r="3261" spans="1:27" s="12" customFormat="1" x14ac:dyDescent="0.35">
      <c r="A3261" s="85" t="s">
        <v>31</v>
      </c>
      <c r="B3261" s="96">
        <v>2020</v>
      </c>
      <c r="C3261" s="96" t="s">
        <v>82</v>
      </c>
      <c r="D3261" s="17" t="s">
        <v>87</v>
      </c>
      <c r="E3261" s="98"/>
      <c r="F3261" s="90"/>
      <c r="G3261" s="91" t="s">
        <v>65</v>
      </c>
      <c r="H3261" s="132">
        <v>772.404</v>
      </c>
      <c r="I3261" s="132">
        <v>761.39830000000006</v>
      </c>
      <c r="J3261" s="133">
        <v>1533.8023000000001</v>
      </c>
      <c r="K3261" s="86">
        <v>656</v>
      </c>
      <c r="L3261" s="86">
        <v>665</v>
      </c>
      <c r="M3261" s="86">
        <v>32</v>
      </c>
      <c r="N3261" s="86">
        <v>1353</v>
      </c>
      <c r="O3261" s="86">
        <v>571</v>
      </c>
      <c r="P3261" s="86">
        <v>542</v>
      </c>
      <c r="Q3261" s="86">
        <v>28</v>
      </c>
      <c r="R3261" s="100">
        <v>1141</v>
      </c>
      <c r="S3261" s="24">
        <f>Table1[[#This Row],[Female Voters]]/Table1[[#This Row],[Female Population]]</f>
        <v>0.84929648215182729</v>
      </c>
      <c r="T3261" s="24">
        <f>Table1[[#This Row],[Male Voters]]/Table1[[#This Row],[Male Population]]</f>
        <v>0.87339307166827129</v>
      </c>
      <c r="U3261" s="24">
        <f>Table1[[#This Row],[Total Voters]]/Table1[[#This Row],[Total Population]]</f>
        <v>0.88212150940183098</v>
      </c>
      <c r="V3261" s="24">
        <f>Table1[[#This Row],[Female Ballots]]/Table1[[#This Row],[Female Population]]</f>
        <v>0.73925044406813012</v>
      </c>
      <c r="W3261" s="24">
        <f>Table1[[#This Row],[Male Ballots]]/Table1[[#This Row],[Male Population]]</f>
        <v>0.71184818773564373</v>
      </c>
      <c r="X3261" s="24">
        <f>Table1[[#This Row],[Total Ballots]]/Table1[[#This Row],[Total Population]]</f>
        <v>0.7439029136936357</v>
      </c>
      <c r="Y3261" s="87">
        <f>Table1[[#This Row],[Female Ballots]]/Table1[[#This Row],[Female Voters]]</f>
        <v>0.87042682926829273</v>
      </c>
      <c r="Z3261" s="88">
        <f>Table1[[#This Row],[Male Ballots]]/Table1[[#This Row],[Male Voters]]</f>
        <v>0.81503759398496245</v>
      </c>
      <c r="AA3261" s="87">
        <f>Table1[[#This Row],[Total Ballots]]/Table1[[#This Row],[Total Voters]]</f>
        <v>0.84331116038433107</v>
      </c>
    </row>
    <row r="3262" spans="1:27" s="12" customFormat="1" x14ac:dyDescent="0.35">
      <c r="A3262" s="85" t="s">
        <v>31</v>
      </c>
      <c r="B3262" s="96">
        <v>2020</v>
      </c>
      <c r="C3262" s="96" t="s">
        <v>82</v>
      </c>
      <c r="D3262" s="17" t="s">
        <v>87</v>
      </c>
      <c r="E3262" s="98"/>
      <c r="F3262" s="90"/>
      <c r="G3262" s="91" t="s">
        <v>66</v>
      </c>
      <c r="H3262" s="132">
        <v>1227.6422</v>
      </c>
      <c r="I3262" s="132">
        <v>1177.616</v>
      </c>
      <c r="J3262" s="133">
        <v>2405.259</v>
      </c>
      <c r="K3262" s="86">
        <v>1157</v>
      </c>
      <c r="L3262" s="86">
        <v>1039</v>
      </c>
      <c r="M3262" s="86">
        <v>43</v>
      </c>
      <c r="N3262" s="86">
        <v>2239</v>
      </c>
      <c r="O3262" s="86">
        <v>1053</v>
      </c>
      <c r="P3262" s="86">
        <v>930</v>
      </c>
      <c r="Q3262" s="86">
        <v>40</v>
      </c>
      <c r="R3262" s="100">
        <v>2023</v>
      </c>
      <c r="S3262" s="24">
        <f>Table1[[#This Row],[Female Voters]]/Table1[[#This Row],[Female Population]]</f>
        <v>0.94245701231189349</v>
      </c>
      <c r="T3262" s="24">
        <f>Table1[[#This Row],[Male Voters]]/Table1[[#This Row],[Male Population]]</f>
        <v>0.88229100148095818</v>
      </c>
      <c r="U3262" s="24">
        <f>Table1[[#This Row],[Total Voters]]/Table1[[#This Row],[Total Population]]</f>
        <v>0.93087688269745583</v>
      </c>
      <c r="V3262" s="24">
        <f>Table1[[#This Row],[Female Ballots]]/Table1[[#This Row],[Female Population]]</f>
        <v>0.85774177525015027</v>
      </c>
      <c r="W3262" s="24">
        <f>Table1[[#This Row],[Male Ballots]]/Table1[[#This Row],[Male Population]]</f>
        <v>0.78973111778372573</v>
      </c>
      <c r="X3262" s="24">
        <f>Table1[[#This Row],[Total Ballots]]/Table1[[#This Row],[Total Population]]</f>
        <v>0.84107366400042571</v>
      </c>
      <c r="Y3262" s="87">
        <f>Table1[[#This Row],[Female Ballots]]/Table1[[#This Row],[Female Voters]]</f>
        <v>0.9101123595505618</v>
      </c>
      <c r="Z3262" s="88">
        <f>Table1[[#This Row],[Male Ballots]]/Table1[[#This Row],[Male Voters]]</f>
        <v>0.89509143407122238</v>
      </c>
      <c r="AA3262" s="87">
        <f>Table1[[#This Row],[Total Ballots]]/Table1[[#This Row],[Total Voters]]</f>
        <v>0.90352836087539079</v>
      </c>
    </row>
    <row r="3263" spans="1:27" s="12" customFormat="1" x14ac:dyDescent="0.35">
      <c r="A3263" s="85" t="s">
        <v>31</v>
      </c>
      <c r="B3263" s="96">
        <v>2020</v>
      </c>
      <c r="C3263" s="96" t="s">
        <v>82</v>
      </c>
      <c r="D3263" s="17" t="s">
        <v>87</v>
      </c>
      <c r="E3263" s="98"/>
      <c r="F3263" s="90"/>
      <c r="G3263" s="91" t="s">
        <v>67</v>
      </c>
      <c r="H3263" s="132">
        <v>1836.9609</v>
      </c>
      <c r="I3263" s="132">
        <v>1902.9955</v>
      </c>
      <c r="J3263" s="133">
        <v>3739.9559999999997</v>
      </c>
      <c r="K3263" s="86">
        <v>1761</v>
      </c>
      <c r="L3263" s="86">
        <v>1804</v>
      </c>
      <c r="M3263" s="86">
        <v>36</v>
      </c>
      <c r="N3263" s="86">
        <v>3601</v>
      </c>
      <c r="O3263" s="86">
        <v>1609</v>
      </c>
      <c r="P3263" s="86">
        <v>1648</v>
      </c>
      <c r="Q3263" s="86">
        <v>32</v>
      </c>
      <c r="R3263" s="86">
        <v>3289</v>
      </c>
      <c r="S3263" s="24">
        <f>Table1[[#This Row],[Female Voters]]/Table1[[#This Row],[Female Population]]</f>
        <v>0.95864860270025343</v>
      </c>
      <c r="T3263" s="24">
        <f>Table1[[#This Row],[Male Voters]]/Table1[[#This Row],[Male Population]]</f>
        <v>0.94797912028693709</v>
      </c>
      <c r="U3263" s="24">
        <f>Table1[[#This Row],[Total Voters]]/Table1[[#This Row],[Total Population]]</f>
        <v>0.9628455521936623</v>
      </c>
      <c r="V3263" s="24">
        <f>Table1[[#This Row],[Female Ballots]]/Table1[[#This Row],[Female Population]]</f>
        <v>0.87590323778802259</v>
      </c>
      <c r="W3263" s="24">
        <f>Table1[[#This Row],[Male Ballots]]/Table1[[#This Row],[Male Population]]</f>
        <v>0.86600309879870974</v>
      </c>
      <c r="X3263" s="24">
        <f>Table1[[#This Row],[Total Ballots]]/Table1[[#This Row],[Total Population]]</f>
        <v>0.87942211084836297</v>
      </c>
      <c r="Y3263" s="87">
        <f>Table1[[#This Row],[Female Ballots]]/Table1[[#This Row],[Female Voters]]</f>
        <v>0.91368540601930726</v>
      </c>
      <c r="Z3263" s="88">
        <f>Table1[[#This Row],[Male Ballots]]/Table1[[#This Row],[Male Voters]]</f>
        <v>0.91352549889135259</v>
      </c>
      <c r="AA3263" s="87">
        <f>Table1[[#This Row],[Total Ballots]]/Table1[[#This Row],[Total Voters]]</f>
        <v>0.91335740072202165</v>
      </c>
    </row>
    <row r="3264" spans="1:27" s="12" customFormat="1" x14ac:dyDescent="0.35">
      <c r="A3264" s="85" t="s">
        <v>55</v>
      </c>
      <c r="B3264" s="96">
        <v>2020</v>
      </c>
      <c r="C3264" s="96" t="s">
        <v>82</v>
      </c>
      <c r="D3264" s="96"/>
      <c r="E3264" s="98"/>
      <c r="F3264" s="90"/>
      <c r="G3264" s="91" t="s">
        <v>79</v>
      </c>
      <c r="H3264" s="132">
        <v>359945</v>
      </c>
      <c r="I3264" s="132">
        <v>348615</v>
      </c>
      <c r="J3264" s="133">
        <v>708560</v>
      </c>
      <c r="K3264" s="86">
        <v>290409</v>
      </c>
      <c r="L3264" s="86">
        <v>266276</v>
      </c>
      <c r="M3264" s="86">
        <v>11240</v>
      </c>
      <c r="N3264" s="86">
        <v>567925</v>
      </c>
      <c r="O3264" s="86">
        <v>242441</v>
      </c>
      <c r="P3264" s="86">
        <v>214602</v>
      </c>
      <c r="Q3264" s="86">
        <v>9995</v>
      </c>
      <c r="R3264" s="100">
        <v>467038</v>
      </c>
      <c r="S3264" s="24">
        <f>Table1[[#This Row],[Female Voters]]/Table1[[#This Row],[Female Population]]</f>
        <v>0.80681493005875893</v>
      </c>
      <c r="T3264" s="24">
        <f>Table1[[#This Row],[Male Voters]]/Table1[[#This Row],[Male Population]]</f>
        <v>0.76381108099192518</v>
      </c>
      <c r="U3264" s="24">
        <f>Table1[[#This Row],[Total Voters]]/Table1[[#This Row],[Total Population]]</f>
        <v>0.8015199841932934</v>
      </c>
      <c r="V3264" s="24">
        <f>Table1[[#This Row],[Female Ballots]]/Table1[[#This Row],[Female Population]]</f>
        <v>0.67355012571365069</v>
      </c>
      <c r="W3264" s="24">
        <f>Table1[[#This Row],[Male Ballots]]/Table1[[#This Row],[Male Population]]</f>
        <v>0.61558452734391811</v>
      </c>
      <c r="X3264" s="24">
        <f>Table1[[#This Row],[Total Ballots]]/Table1[[#This Row],[Total Population]]</f>
        <v>0.65913684091678904</v>
      </c>
      <c r="Y3264" s="87">
        <f>Table1[[#This Row],[Female Ballots]]/Table1[[#This Row],[Female Voters]]</f>
        <v>0.83482605566631884</v>
      </c>
      <c r="Z3264" s="88">
        <f>Table1[[#This Row],[Male Ballots]]/Table1[[#This Row],[Male Voters]]</f>
        <v>0.80593819946221212</v>
      </c>
      <c r="AA3264" s="87">
        <f>Table1[[#This Row],[Total Ballots]]/Table1[[#This Row],[Total Voters]]</f>
        <v>0.82235858608090862</v>
      </c>
    </row>
    <row r="3265" spans="1:27" s="12" customFormat="1" x14ac:dyDescent="0.35">
      <c r="A3265" s="85" t="s">
        <v>55</v>
      </c>
      <c r="B3265" s="96">
        <v>2020</v>
      </c>
      <c r="C3265" s="96" t="s">
        <v>82</v>
      </c>
      <c r="D3265" s="96"/>
      <c r="E3265" s="98"/>
      <c r="F3265" s="90"/>
      <c r="G3265" s="91" t="s">
        <v>62</v>
      </c>
      <c r="H3265" s="132">
        <v>39842</v>
      </c>
      <c r="I3265" s="132">
        <v>45590</v>
      </c>
      <c r="J3265" s="133">
        <v>85432</v>
      </c>
      <c r="K3265" s="86">
        <v>27350</v>
      </c>
      <c r="L3265" s="86">
        <v>26675</v>
      </c>
      <c r="M3265" s="86">
        <v>2044</v>
      </c>
      <c r="N3265" s="86">
        <v>56069</v>
      </c>
      <c r="O3265" s="86">
        <v>19778</v>
      </c>
      <c r="P3265" s="86">
        <v>17491</v>
      </c>
      <c r="Q3265" s="86">
        <v>1686</v>
      </c>
      <c r="R3265" s="100">
        <v>38955</v>
      </c>
      <c r="S3265" s="24">
        <f>Table1[[#This Row],[Female Voters]]/Table1[[#This Row],[Female Population]]</f>
        <v>0.6864615230159129</v>
      </c>
      <c r="T3265" s="24">
        <f>Table1[[#This Row],[Male Voters]]/Table1[[#This Row],[Male Population]]</f>
        <v>0.58510638297872342</v>
      </c>
      <c r="U3265" s="24">
        <f>Table1[[#This Row],[Total Voters]]/Table1[[#This Row],[Total Population]]</f>
        <v>0.65629974716733774</v>
      </c>
      <c r="V3265" s="24">
        <f>Table1[[#This Row],[Female Ballots]]/Table1[[#This Row],[Female Population]]</f>
        <v>0.49641082274986198</v>
      </c>
      <c r="W3265" s="24">
        <f>Table1[[#This Row],[Male Ballots]]/Table1[[#This Row],[Male Population]]</f>
        <v>0.38365869708269357</v>
      </c>
      <c r="X3265" s="24">
        <f>Table1[[#This Row],[Total Ballots]]/Table1[[#This Row],[Total Population]]</f>
        <v>0.45597668321003837</v>
      </c>
      <c r="Y3265" s="87">
        <f>Table1[[#This Row],[Female Ballots]]/Table1[[#This Row],[Female Voters]]</f>
        <v>0.72314442413162705</v>
      </c>
      <c r="Z3265" s="88">
        <f>Table1[[#This Row],[Male Ballots]]/Table1[[#This Row],[Male Voters]]</f>
        <v>0.65570759137769452</v>
      </c>
      <c r="AA3265" s="87">
        <f>Table1[[#This Row],[Total Ballots]]/Table1[[#This Row],[Total Voters]]</f>
        <v>0.69476894540655265</v>
      </c>
    </row>
    <row r="3266" spans="1:27" s="12" customFormat="1" x14ac:dyDescent="0.35">
      <c r="A3266" s="85" t="s">
        <v>55</v>
      </c>
      <c r="B3266" s="96">
        <v>2020</v>
      </c>
      <c r="C3266" s="96" t="s">
        <v>82</v>
      </c>
      <c r="D3266" s="96"/>
      <c r="E3266" s="98"/>
      <c r="F3266" s="90"/>
      <c r="G3266" s="91" t="s">
        <v>63</v>
      </c>
      <c r="H3266" s="132">
        <v>66967</v>
      </c>
      <c r="I3266" s="132">
        <v>68854</v>
      </c>
      <c r="J3266" s="133">
        <v>135821</v>
      </c>
      <c r="K3266" s="86">
        <v>51428</v>
      </c>
      <c r="L3266" s="86">
        <v>48237</v>
      </c>
      <c r="M3266" s="86">
        <v>3136</v>
      </c>
      <c r="N3266" s="86">
        <v>102801</v>
      </c>
      <c r="O3266" s="86">
        <v>37915</v>
      </c>
      <c r="P3266" s="86">
        <v>32856</v>
      </c>
      <c r="Q3266" s="86">
        <v>2698</v>
      </c>
      <c r="R3266" s="100">
        <v>73469</v>
      </c>
      <c r="S3266" s="24">
        <f>Table1[[#This Row],[Female Voters]]/Table1[[#This Row],[Female Population]]</f>
        <v>0.76796033867427238</v>
      </c>
      <c r="T3266" s="24">
        <f>Table1[[#This Row],[Male Voters]]/Table1[[#This Row],[Male Population]]</f>
        <v>0.70056932059139632</v>
      </c>
      <c r="U3266" s="24">
        <f>Table1[[#This Row],[Total Voters]]/Table1[[#This Row],[Total Population]]</f>
        <v>0.75688590129655942</v>
      </c>
      <c r="V3266" s="24">
        <f>Table1[[#This Row],[Female Ballots]]/Table1[[#This Row],[Female Population]]</f>
        <v>0.56617438439828571</v>
      </c>
      <c r="W3266" s="24">
        <f>Table1[[#This Row],[Male Ballots]]/Table1[[#This Row],[Male Population]]</f>
        <v>0.47718360589072528</v>
      </c>
      <c r="X3266" s="24">
        <f>Table1[[#This Row],[Total Ballots]]/Table1[[#This Row],[Total Population]]</f>
        <v>0.54092518829930569</v>
      </c>
      <c r="Y3266" s="87">
        <f>Table1[[#This Row],[Female Ballots]]/Table1[[#This Row],[Female Voters]]</f>
        <v>0.73724430271447461</v>
      </c>
      <c r="Z3266" s="88">
        <f>Table1[[#This Row],[Male Ballots]]/Table1[[#This Row],[Male Voters]]</f>
        <v>0.68113688662230243</v>
      </c>
      <c r="AA3266" s="87">
        <f>Table1[[#This Row],[Total Ballots]]/Table1[[#This Row],[Total Voters]]</f>
        <v>0.7146720362642387</v>
      </c>
    </row>
    <row r="3267" spans="1:27" s="12" customFormat="1" x14ac:dyDescent="0.35">
      <c r="A3267" s="85" t="s">
        <v>55</v>
      </c>
      <c r="B3267" s="96">
        <v>2020</v>
      </c>
      <c r="C3267" s="96" t="s">
        <v>82</v>
      </c>
      <c r="D3267" s="96"/>
      <c r="E3267" s="98"/>
      <c r="F3267" s="90"/>
      <c r="G3267" s="91" t="s">
        <v>64</v>
      </c>
      <c r="H3267" s="132">
        <v>63580</v>
      </c>
      <c r="I3267" s="132">
        <v>62884</v>
      </c>
      <c r="J3267" s="133">
        <v>126464</v>
      </c>
      <c r="K3267" s="86">
        <v>51341</v>
      </c>
      <c r="L3267" s="86">
        <v>48153</v>
      </c>
      <c r="M3267" s="86">
        <v>2254</v>
      </c>
      <c r="N3267" s="86">
        <v>101748</v>
      </c>
      <c r="O3267" s="86">
        <v>42052</v>
      </c>
      <c r="P3267" s="86">
        <v>37904</v>
      </c>
      <c r="Q3267" s="86">
        <v>2041</v>
      </c>
      <c r="R3267" s="100">
        <v>81997</v>
      </c>
      <c r="S3267" s="24">
        <f>Table1[[#This Row],[Female Voters]]/Table1[[#This Row],[Female Population]]</f>
        <v>0.80750235923246305</v>
      </c>
      <c r="T3267" s="24">
        <f>Table1[[#This Row],[Male Voters]]/Table1[[#This Row],[Male Population]]</f>
        <v>0.76574327332866865</v>
      </c>
      <c r="U3267" s="24">
        <f>Table1[[#This Row],[Total Voters]]/Table1[[#This Row],[Total Population]]</f>
        <v>0.80456098178137647</v>
      </c>
      <c r="V3267" s="24">
        <f>Table1[[#This Row],[Female Ballots]]/Table1[[#This Row],[Female Population]]</f>
        <v>0.66140295690468698</v>
      </c>
      <c r="W3267" s="24">
        <f>Table1[[#This Row],[Male Ballots]]/Table1[[#This Row],[Male Population]]</f>
        <v>0.60276063863621909</v>
      </c>
      <c r="X3267" s="24">
        <f>Table1[[#This Row],[Total Ballots]]/Table1[[#This Row],[Total Population]]</f>
        <v>0.64838214827935226</v>
      </c>
      <c r="Y3267" s="87">
        <f>Table1[[#This Row],[Female Ballots]]/Table1[[#This Row],[Female Voters]]</f>
        <v>0.81907247618862122</v>
      </c>
      <c r="Z3267" s="88">
        <f>Table1[[#This Row],[Male Ballots]]/Table1[[#This Row],[Male Voters]]</f>
        <v>0.78715760181089445</v>
      </c>
      <c r="AA3267" s="87">
        <f>Table1[[#This Row],[Total Ballots]]/Table1[[#This Row],[Total Voters]]</f>
        <v>0.80588316232260093</v>
      </c>
    </row>
    <row r="3268" spans="1:27" s="12" customFormat="1" x14ac:dyDescent="0.35">
      <c r="A3268" s="85" t="s">
        <v>55</v>
      </c>
      <c r="B3268" s="96">
        <v>2020</v>
      </c>
      <c r="C3268" s="96" t="s">
        <v>82</v>
      </c>
      <c r="D3268" s="96"/>
      <c r="E3268" s="98"/>
      <c r="F3268" s="90"/>
      <c r="G3268" s="91" t="s">
        <v>65</v>
      </c>
      <c r="H3268" s="132">
        <v>55993</v>
      </c>
      <c r="I3268" s="132">
        <v>55123</v>
      </c>
      <c r="J3268" s="133">
        <v>111116</v>
      </c>
      <c r="K3268" s="86">
        <v>45466</v>
      </c>
      <c r="L3268" s="86">
        <v>42886</v>
      </c>
      <c r="M3268" s="86">
        <v>1455</v>
      </c>
      <c r="N3268" s="86">
        <v>89807</v>
      </c>
      <c r="O3268" s="86">
        <v>39270</v>
      </c>
      <c r="P3268" s="86">
        <v>36190</v>
      </c>
      <c r="Q3268" s="86">
        <v>1334</v>
      </c>
      <c r="R3268" s="100">
        <v>76794</v>
      </c>
      <c r="S3268" s="24">
        <f>Table1[[#This Row],[Female Voters]]/Table1[[#This Row],[Female Population]]</f>
        <v>0.8119943564374118</v>
      </c>
      <c r="T3268" s="24">
        <f>Table1[[#This Row],[Male Voters]]/Table1[[#This Row],[Male Population]]</f>
        <v>0.77800555122181303</v>
      </c>
      <c r="U3268" s="24">
        <f>Table1[[#This Row],[Total Voters]]/Table1[[#This Row],[Total Population]]</f>
        <v>0.80822743799272834</v>
      </c>
      <c r="V3268" s="24">
        <f>Table1[[#This Row],[Female Ballots]]/Table1[[#This Row],[Female Population]]</f>
        <v>0.70133766720840107</v>
      </c>
      <c r="W3268" s="24">
        <f>Table1[[#This Row],[Male Ballots]]/Table1[[#This Row],[Male Population]]</f>
        <v>0.65653175625419513</v>
      </c>
      <c r="X3268" s="24">
        <f>Table1[[#This Row],[Total Ballots]]/Table1[[#This Row],[Total Population]]</f>
        <v>0.69111559091399977</v>
      </c>
      <c r="Y3268" s="87">
        <f>Table1[[#This Row],[Female Ballots]]/Table1[[#This Row],[Female Voters]]</f>
        <v>0.86372234196982356</v>
      </c>
      <c r="Z3268" s="88">
        <f>Table1[[#This Row],[Male Ballots]]/Table1[[#This Row],[Male Voters]]</f>
        <v>0.84386513081191994</v>
      </c>
      <c r="AA3268" s="87">
        <f>Table1[[#This Row],[Total Ballots]]/Table1[[#This Row],[Total Voters]]</f>
        <v>0.85510038193013904</v>
      </c>
    </row>
    <row r="3269" spans="1:27" s="12" customFormat="1" x14ac:dyDescent="0.35">
      <c r="A3269" s="85" t="s">
        <v>55</v>
      </c>
      <c r="B3269" s="96">
        <v>2020</v>
      </c>
      <c r="C3269" s="96" t="s">
        <v>82</v>
      </c>
      <c r="D3269" s="96"/>
      <c r="E3269" s="98"/>
      <c r="F3269" s="90"/>
      <c r="G3269" s="91" t="s">
        <v>66</v>
      </c>
      <c r="H3269" s="132">
        <v>59218</v>
      </c>
      <c r="I3269" s="132">
        <v>55795</v>
      </c>
      <c r="J3269" s="133">
        <v>115013</v>
      </c>
      <c r="K3269" s="86">
        <v>49460</v>
      </c>
      <c r="L3269" s="86">
        <v>45852</v>
      </c>
      <c r="M3269" s="86">
        <v>1349</v>
      </c>
      <c r="N3269" s="86">
        <v>96661</v>
      </c>
      <c r="O3269" s="86">
        <v>44347</v>
      </c>
      <c r="P3269" s="86">
        <v>40705</v>
      </c>
      <c r="Q3269" s="86">
        <v>1263</v>
      </c>
      <c r="R3269" s="100">
        <v>86315</v>
      </c>
      <c r="S3269" s="24">
        <f>Table1[[#This Row],[Female Voters]]/Table1[[#This Row],[Female Population]]</f>
        <v>0.83521902124354086</v>
      </c>
      <c r="T3269" s="24">
        <f>Table1[[#This Row],[Male Voters]]/Table1[[#This Row],[Male Population]]</f>
        <v>0.8217940675687786</v>
      </c>
      <c r="U3269" s="24">
        <f>Table1[[#This Row],[Total Voters]]/Table1[[#This Row],[Total Population]]</f>
        <v>0.84043542903845647</v>
      </c>
      <c r="V3269" s="24">
        <f>Table1[[#This Row],[Female Ballots]]/Table1[[#This Row],[Female Population]]</f>
        <v>0.74887703063257793</v>
      </c>
      <c r="W3269" s="24">
        <f>Table1[[#This Row],[Male Ballots]]/Table1[[#This Row],[Male Population]]</f>
        <v>0.72954565821310158</v>
      </c>
      <c r="X3269" s="24">
        <f>Table1[[#This Row],[Total Ballots]]/Table1[[#This Row],[Total Population]]</f>
        <v>0.75048038047872845</v>
      </c>
      <c r="Y3269" s="87">
        <f>Table1[[#This Row],[Female Ballots]]/Table1[[#This Row],[Female Voters]]</f>
        <v>0.89662353416902552</v>
      </c>
      <c r="Z3269" s="88">
        <f>Table1[[#This Row],[Male Ballots]]/Table1[[#This Row],[Male Voters]]</f>
        <v>0.8877475355491582</v>
      </c>
      <c r="AA3269" s="87">
        <f>Table1[[#This Row],[Total Ballots]]/Table1[[#This Row],[Total Voters]]</f>
        <v>0.8929661393943783</v>
      </c>
    </row>
    <row r="3270" spans="1:27" s="12" customFormat="1" x14ac:dyDescent="0.35">
      <c r="A3270" s="85" t="s">
        <v>55</v>
      </c>
      <c r="B3270" s="96">
        <v>2020</v>
      </c>
      <c r="C3270" s="96" t="s">
        <v>82</v>
      </c>
      <c r="D3270" s="96"/>
      <c r="E3270" s="98"/>
      <c r="F3270" s="90"/>
      <c r="G3270" s="91" t="s">
        <v>67</v>
      </c>
      <c r="H3270" s="132">
        <v>74345</v>
      </c>
      <c r="I3270" s="132">
        <v>60369</v>
      </c>
      <c r="J3270" s="133">
        <v>134714</v>
      </c>
      <c r="K3270" s="86">
        <v>65364</v>
      </c>
      <c r="L3270" s="86">
        <v>54473</v>
      </c>
      <c r="M3270" s="86">
        <v>1002</v>
      </c>
      <c r="N3270" s="86">
        <v>120839</v>
      </c>
      <c r="O3270" s="86">
        <v>59079</v>
      </c>
      <c r="P3270" s="86">
        <v>49456</v>
      </c>
      <c r="Q3270" s="86">
        <v>973</v>
      </c>
      <c r="R3270" s="86">
        <v>109508</v>
      </c>
      <c r="S3270" s="24">
        <f>Table1[[#This Row],[Female Voters]]/Table1[[#This Row],[Female Population]]</f>
        <v>0.87919833210034304</v>
      </c>
      <c r="T3270" s="24">
        <f>Table1[[#This Row],[Male Voters]]/Table1[[#This Row],[Male Population]]</f>
        <v>0.90233397936026771</v>
      </c>
      <c r="U3270" s="24">
        <f>Table1[[#This Row],[Total Voters]]/Table1[[#This Row],[Total Population]]</f>
        <v>0.89700402333833162</v>
      </c>
      <c r="V3270" s="24">
        <f>Table1[[#This Row],[Female Ballots]]/Table1[[#This Row],[Female Population]]</f>
        <v>0.79466003093684845</v>
      </c>
      <c r="W3270" s="24">
        <f>Table1[[#This Row],[Male Ballots]]/Table1[[#This Row],[Male Population]]</f>
        <v>0.819228411933277</v>
      </c>
      <c r="X3270" s="24">
        <f>Table1[[#This Row],[Total Ballots]]/Table1[[#This Row],[Total Population]]</f>
        <v>0.81289249818133236</v>
      </c>
      <c r="Y3270" s="87">
        <f>Table1[[#This Row],[Female Ballots]]/Table1[[#This Row],[Female Voters]]</f>
        <v>0.90384615384615385</v>
      </c>
      <c r="Z3270" s="88">
        <f>Table1[[#This Row],[Male Ballots]]/Table1[[#This Row],[Male Voters]]</f>
        <v>0.90789932627173098</v>
      </c>
      <c r="AA3270" s="87">
        <f>Table1[[#This Row],[Total Ballots]]/Table1[[#This Row],[Total Voters]]</f>
        <v>0.90623060435786462</v>
      </c>
    </row>
    <row r="3271" spans="1:27" s="12" customFormat="1" x14ac:dyDescent="0.35">
      <c r="A3271" s="85" t="s">
        <v>23</v>
      </c>
      <c r="B3271" s="96">
        <v>2020</v>
      </c>
      <c r="C3271" s="96" t="s">
        <v>82</v>
      </c>
      <c r="D3271" s="17" t="s">
        <v>87</v>
      </c>
      <c r="E3271" s="98"/>
      <c r="F3271" s="90"/>
      <c r="G3271" s="91" t="s">
        <v>79</v>
      </c>
      <c r="H3271" s="132">
        <v>7859.4185099999995</v>
      </c>
      <c r="I3271" s="132">
        <v>7416.1690699999999</v>
      </c>
      <c r="J3271" s="133">
        <v>15275.5877</v>
      </c>
      <c r="K3271" s="86">
        <v>7381</v>
      </c>
      <c r="L3271" s="86">
        <v>6861</v>
      </c>
      <c r="M3271" s="86">
        <v>410</v>
      </c>
      <c r="N3271" s="86">
        <v>14652</v>
      </c>
      <c r="O3271" s="86">
        <v>6746</v>
      </c>
      <c r="P3271" s="86">
        <v>6159</v>
      </c>
      <c r="Q3271" s="86">
        <v>384</v>
      </c>
      <c r="R3271" s="100">
        <v>13289</v>
      </c>
      <c r="S3271" s="24">
        <f>Table1[[#This Row],[Female Voters]]/Table1[[#This Row],[Female Population]]</f>
        <v>0.93912800172286548</v>
      </c>
      <c r="T3271" s="24">
        <f>Table1[[#This Row],[Male Voters]]/Table1[[#This Row],[Male Population]]</f>
        <v>0.92514072093558675</v>
      </c>
      <c r="U3271" s="24">
        <f>Table1[[#This Row],[Total Voters]]/Table1[[#This Row],[Total Population]]</f>
        <v>0.95917749861761459</v>
      </c>
      <c r="V3271" s="24">
        <f>Table1[[#This Row],[Female Ballots]]/Table1[[#This Row],[Female Population]]</f>
        <v>0.8583332203796844</v>
      </c>
      <c r="W3271" s="24">
        <f>Table1[[#This Row],[Male Ballots]]/Table1[[#This Row],[Male Population]]</f>
        <v>0.83048268477514631</v>
      </c>
      <c r="X3271" s="24">
        <f>Table1[[#This Row],[Total Ballots]]/Table1[[#This Row],[Total Population]]</f>
        <v>0.8699501623757494</v>
      </c>
      <c r="Y3271" s="87">
        <f>Table1[[#This Row],[Female Ballots]]/Table1[[#This Row],[Female Voters]]</f>
        <v>0.91396829697872917</v>
      </c>
      <c r="Z3271" s="88">
        <f>Table1[[#This Row],[Male Ballots]]/Table1[[#This Row],[Male Voters]]</f>
        <v>0.89768255356362048</v>
      </c>
      <c r="AA3271" s="87">
        <f>Table1[[#This Row],[Total Ballots]]/Table1[[#This Row],[Total Voters]]</f>
        <v>0.90697515697515696</v>
      </c>
    </row>
    <row r="3272" spans="1:27" s="12" customFormat="1" x14ac:dyDescent="0.35">
      <c r="A3272" s="85" t="s">
        <v>23</v>
      </c>
      <c r="B3272" s="96">
        <v>2020</v>
      </c>
      <c r="C3272" s="96" t="s">
        <v>82</v>
      </c>
      <c r="D3272" s="17" t="s">
        <v>87</v>
      </c>
      <c r="E3272" s="98"/>
      <c r="F3272" s="90"/>
      <c r="G3272" s="91" t="s">
        <v>62</v>
      </c>
      <c r="H3272" s="132">
        <v>424.23851000000002</v>
      </c>
      <c r="I3272" s="132">
        <v>387.21767</v>
      </c>
      <c r="J3272" s="133">
        <v>811.45620000000008</v>
      </c>
      <c r="K3272" s="86">
        <v>356</v>
      </c>
      <c r="L3272" s="86">
        <v>359</v>
      </c>
      <c r="M3272" s="86">
        <v>39</v>
      </c>
      <c r="N3272" s="86">
        <v>754</v>
      </c>
      <c r="O3272" s="86">
        <v>309</v>
      </c>
      <c r="P3272" s="86">
        <v>266</v>
      </c>
      <c r="Q3272" s="86">
        <v>35</v>
      </c>
      <c r="R3272" s="100">
        <v>610</v>
      </c>
      <c r="S3272" s="24">
        <f>Table1[[#This Row],[Female Voters]]/Table1[[#This Row],[Female Population]]</f>
        <v>0.83915059950592408</v>
      </c>
      <c r="T3272" s="24">
        <f>Table1[[#This Row],[Male Voters]]/Table1[[#This Row],[Male Population]]</f>
        <v>0.92712711173537099</v>
      </c>
      <c r="U3272" s="24">
        <f>Table1[[#This Row],[Total Voters]]/Table1[[#This Row],[Total Population]]</f>
        <v>0.9291937137210855</v>
      </c>
      <c r="V3272" s="24">
        <f>Table1[[#This Row],[Female Ballots]]/Table1[[#This Row],[Female Population]]</f>
        <v>0.72836386305429934</v>
      </c>
      <c r="W3272" s="24">
        <f>Table1[[#This Row],[Male Ballots]]/Table1[[#This Row],[Male Population]]</f>
        <v>0.68695212178721077</v>
      </c>
      <c r="X3272" s="24">
        <f>Table1[[#This Row],[Total Ballots]]/Table1[[#This Row],[Total Population]]</f>
        <v>0.75173496733403466</v>
      </c>
      <c r="Y3272" s="87">
        <f>Table1[[#This Row],[Female Ballots]]/Table1[[#This Row],[Female Voters]]</f>
        <v>0.8679775280898876</v>
      </c>
      <c r="Z3272" s="88">
        <f>Table1[[#This Row],[Male Ballots]]/Table1[[#This Row],[Male Voters]]</f>
        <v>0.74094707520891367</v>
      </c>
      <c r="AA3272" s="87">
        <f>Table1[[#This Row],[Total Ballots]]/Table1[[#This Row],[Total Voters]]</f>
        <v>0.80901856763925728</v>
      </c>
    </row>
    <row r="3273" spans="1:27" s="12" customFormat="1" x14ac:dyDescent="0.35">
      <c r="A3273" s="85" t="s">
        <v>23</v>
      </c>
      <c r="B3273" s="96">
        <v>2020</v>
      </c>
      <c r="C3273" s="96" t="s">
        <v>82</v>
      </c>
      <c r="D3273" s="17" t="s">
        <v>87</v>
      </c>
      <c r="E3273" s="98"/>
      <c r="F3273" s="90"/>
      <c r="G3273" s="91" t="s">
        <v>63</v>
      </c>
      <c r="H3273" s="132">
        <v>749.42129999999997</v>
      </c>
      <c r="I3273" s="132">
        <v>760.42750000000001</v>
      </c>
      <c r="J3273" s="133">
        <v>1509.8488</v>
      </c>
      <c r="K3273" s="86">
        <v>700</v>
      </c>
      <c r="L3273" s="86">
        <v>634</v>
      </c>
      <c r="M3273" s="86">
        <v>94</v>
      </c>
      <c r="N3273" s="86">
        <v>1428</v>
      </c>
      <c r="O3273" s="86">
        <v>547</v>
      </c>
      <c r="P3273" s="86">
        <v>485</v>
      </c>
      <c r="Q3273" s="86">
        <v>79</v>
      </c>
      <c r="R3273" s="100">
        <v>1111</v>
      </c>
      <c r="S3273" s="24">
        <f>Table1[[#This Row],[Female Voters]]/Table1[[#This Row],[Female Population]]</f>
        <v>0.93405404943787962</v>
      </c>
      <c r="T3273" s="24">
        <f>Table1[[#This Row],[Male Voters]]/Table1[[#This Row],[Male Population]]</f>
        <v>0.83374154669577305</v>
      </c>
      <c r="U3273" s="24">
        <f>Table1[[#This Row],[Total Voters]]/Table1[[#This Row],[Total Population]]</f>
        <v>0.94579006851546987</v>
      </c>
      <c r="V3273" s="24">
        <f>Table1[[#This Row],[Female Ballots]]/Table1[[#This Row],[Female Population]]</f>
        <v>0.7298965214893145</v>
      </c>
      <c r="W3273" s="24">
        <f>Table1[[#This Row],[Male Ballots]]/Table1[[#This Row],[Male Population]]</f>
        <v>0.63779913272468447</v>
      </c>
      <c r="X3273" s="24">
        <f>Table1[[#This Row],[Total Ballots]]/Table1[[#This Row],[Total Population]]</f>
        <v>0.73583527039263796</v>
      </c>
      <c r="Y3273" s="87">
        <f>Table1[[#This Row],[Female Ballots]]/Table1[[#This Row],[Female Voters]]</f>
        <v>0.78142857142857147</v>
      </c>
      <c r="Z3273" s="88">
        <f>Table1[[#This Row],[Male Ballots]]/Table1[[#This Row],[Male Voters]]</f>
        <v>0.76498422712933756</v>
      </c>
      <c r="AA3273" s="87">
        <f>Table1[[#This Row],[Total Ballots]]/Table1[[#This Row],[Total Voters]]</f>
        <v>0.77801120448179273</v>
      </c>
    </row>
    <row r="3274" spans="1:27" s="12" customFormat="1" x14ac:dyDescent="0.35">
      <c r="A3274" s="85" t="s">
        <v>23</v>
      </c>
      <c r="B3274" s="96">
        <v>2020</v>
      </c>
      <c r="C3274" s="96" t="s">
        <v>82</v>
      </c>
      <c r="D3274" s="17" t="s">
        <v>87</v>
      </c>
      <c r="E3274" s="98"/>
      <c r="F3274" s="90"/>
      <c r="G3274" s="91" t="s">
        <v>64</v>
      </c>
      <c r="H3274" s="132">
        <v>905.50900000000001</v>
      </c>
      <c r="I3274" s="132">
        <v>933.52480000000003</v>
      </c>
      <c r="J3274" s="133">
        <v>1839.0338999999999</v>
      </c>
      <c r="K3274" s="86">
        <v>823</v>
      </c>
      <c r="L3274" s="86">
        <v>770</v>
      </c>
      <c r="M3274" s="86">
        <v>87</v>
      </c>
      <c r="N3274" s="86">
        <v>1680</v>
      </c>
      <c r="O3274" s="86">
        <v>722</v>
      </c>
      <c r="P3274" s="86">
        <v>662</v>
      </c>
      <c r="Q3274" s="86">
        <v>84</v>
      </c>
      <c r="R3274" s="100">
        <v>1468</v>
      </c>
      <c r="S3274" s="24">
        <f>Table1[[#This Row],[Female Voters]]/Table1[[#This Row],[Female Population]]</f>
        <v>0.90888108235257736</v>
      </c>
      <c r="T3274" s="24">
        <f>Table1[[#This Row],[Male Voters]]/Table1[[#This Row],[Male Population]]</f>
        <v>0.82483079185469954</v>
      </c>
      <c r="U3274" s="24">
        <f>Table1[[#This Row],[Total Voters]]/Table1[[#This Row],[Total Population]]</f>
        <v>0.91352312755082987</v>
      </c>
      <c r="V3274" s="24">
        <f>Table1[[#This Row],[Female Ballots]]/Table1[[#This Row],[Female Population]]</f>
        <v>0.79734160566046275</v>
      </c>
      <c r="W3274" s="24">
        <f>Table1[[#This Row],[Male Ballots]]/Table1[[#This Row],[Male Population]]</f>
        <v>0.70914023923092351</v>
      </c>
      <c r="X3274" s="24">
        <f>Table1[[#This Row],[Total Ballots]]/Table1[[#This Row],[Total Population]]</f>
        <v>0.79824520907417751</v>
      </c>
      <c r="Y3274" s="87">
        <f>Table1[[#This Row],[Female Ballots]]/Table1[[#This Row],[Female Voters]]</f>
        <v>0.87727825030376672</v>
      </c>
      <c r="Z3274" s="88">
        <f>Table1[[#This Row],[Male Ballots]]/Table1[[#This Row],[Male Voters]]</f>
        <v>0.85974025974025969</v>
      </c>
      <c r="AA3274" s="87">
        <f>Table1[[#This Row],[Total Ballots]]/Table1[[#This Row],[Total Voters]]</f>
        <v>0.87380952380952381</v>
      </c>
    </row>
    <row r="3275" spans="1:27" s="12" customFormat="1" x14ac:dyDescent="0.35">
      <c r="A3275" s="85" t="s">
        <v>23</v>
      </c>
      <c r="B3275" s="96">
        <v>2020</v>
      </c>
      <c r="C3275" s="96" t="s">
        <v>82</v>
      </c>
      <c r="D3275" s="17" t="s">
        <v>87</v>
      </c>
      <c r="E3275" s="98"/>
      <c r="F3275" s="90"/>
      <c r="G3275" s="91" t="s">
        <v>65</v>
      </c>
      <c r="H3275" s="132">
        <v>1015.5708999999999</v>
      </c>
      <c r="I3275" s="132">
        <v>937.52700000000004</v>
      </c>
      <c r="J3275" s="133">
        <v>1953.0978</v>
      </c>
      <c r="K3275" s="86">
        <v>889</v>
      </c>
      <c r="L3275" s="86">
        <v>825</v>
      </c>
      <c r="M3275" s="86">
        <v>49</v>
      </c>
      <c r="N3275" s="86">
        <v>1763</v>
      </c>
      <c r="O3275" s="86">
        <v>826</v>
      </c>
      <c r="P3275" s="86">
        <v>736</v>
      </c>
      <c r="Q3275" s="86">
        <v>48</v>
      </c>
      <c r="R3275" s="100">
        <v>1610</v>
      </c>
      <c r="S3275" s="24">
        <f>Table1[[#This Row],[Female Voters]]/Table1[[#This Row],[Female Population]]</f>
        <v>0.87536970584722351</v>
      </c>
      <c r="T3275" s="24">
        <f>Table1[[#This Row],[Male Voters]]/Table1[[#This Row],[Male Population]]</f>
        <v>0.87997465672988617</v>
      </c>
      <c r="U3275" s="24">
        <f>Table1[[#This Row],[Total Voters]]/Table1[[#This Row],[Total Population]]</f>
        <v>0.9026685709235861</v>
      </c>
      <c r="V3275" s="24">
        <f>Table1[[#This Row],[Female Ballots]]/Table1[[#This Row],[Female Population]]</f>
        <v>0.81333563220450689</v>
      </c>
      <c r="W3275" s="24">
        <f>Table1[[#This Row],[Male Ballots]]/Table1[[#This Row],[Male Population]]</f>
        <v>0.78504405739781358</v>
      </c>
      <c r="X3275" s="24">
        <f>Table1[[#This Row],[Total Ballots]]/Table1[[#This Row],[Total Population]]</f>
        <v>0.82433147996992262</v>
      </c>
      <c r="Y3275" s="87">
        <f>Table1[[#This Row],[Female Ballots]]/Table1[[#This Row],[Female Voters]]</f>
        <v>0.92913385826771655</v>
      </c>
      <c r="Z3275" s="88">
        <f>Table1[[#This Row],[Male Ballots]]/Table1[[#This Row],[Male Voters]]</f>
        <v>0.89212121212121209</v>
      </c>
      <c r="AA3275" s="87">
        <f>Table1[[#This Row],[Total Ballots]]/Table1[[#This Row],[Total Voters]]</f>
        <v>0.91321610890527505</v>
      </c>
    </row>
    <row r="3276" spans="1:27" s="12" customFormat="1" x14ac:dyDescent="0.35">
      <c r="A3276" s="85" t="s">
        <v>23</v>
      </c>
      <c r="B3276" s="96">
        <v>2020</v>
      </c>
      <c r="C3276" s="96" t="s">
        <v>82</v>
      </c>
      <c r="D3276" s="17" t="s">
        <v>87</v>
      </c>
      <c r="E3276" s="98"/>
      <c r="F3276" s="90"/>
      <c r="G3276" s="91" t="s">
        <v>66</v>
      </c>
      <c r="H3276" s="132">
        <v>1649.9276</v>
      </c>
      <c r="I3276" s="132">
        <v>1411.7936</v>
      </c>
      <c r="J3276" s="133">
        <v>3061.721</v>
      </c>
      <c r="K3276" s="86">
        <v>1489</v>
      </c>
      <c r="L3276" s="86">
        <v>1276</v>
      </c>
      <c r="M3276" s="86">
        <v>74</v>
      </c>
      <c r="N3276" s="86">
        <v>2839</v>
      </c>
      <c r="O3276" s="86">
        <v>1384</v>
      </c>
      <c r="P3276" s="86">
        <v>1186</v>
      </c>
      <c r="Q3276" s="86">
        <v>70</v>
      </c>
      <c r="R3276" s="100">
        <v>2640</v>
      </c>
      <c r="S3276" s="24">
        <f>Table1[[#This Row],[Female Voters]]/Table1[[#This Row],[Female Population]]</f>
        <v>0.90246384144370939</v>
      </c>
      <c r="T3276" s="24">
        <f>Table1[[#This Row],[Male Voters]]/Table1[[#This Row],[Male Population]]</f>
        <v>0.90381483525637174</v>
      </c>
      <c r="U3276" s="24">
        <f>Table1[[#This Row],[Total Voters]]/Table1[[#This Row],[Total Population]]</f>
        <v>0.92725627188107607</v>
      </c>
      <c r="V3276" s="24">
        <f>Table1[[#This Row],[Female Ballots]]/Table1[[#This Row],[Female Population]]</f>
        <v>0.83882468539831689</v>
      </c>
      <c r="W3276" s="24">
        <f>Table1[[#This Row],[Male Ballots]]/Table1[[#This Row],[Male Population]]</f>
        <v>0.84006613997966839</v>
      </c>
      <c r="X3276" s="24">
        <f>Table1[[#This Row],[Total Ballots]]/Table1[[#This Row],[Total Population]]</f>
        <v>0.86226014715253285</v>
      </c>
      <c r="Y3276" s="87">
        <f>Table1[[#This Row],[Female Ballots]]/Table1[[#This Row],[Female Voters]]</f>
        <v>0.92948287441235733</v>
      </c>
      <c r="Z3276" s="88">
        <f>Table1[[#This Row],[Male Ballots]]/Table1[[#This Row],[Male Voters]]</f>
        <v>0.92946708463949845</v>
      </c>
      <c r="AA3276" s="87">
        <f>Table1[[#This Row],[Total Ballots]]/Table1[[#This Row],[Total Voters]]</f>
        <v>0.92990489609017257</v>
      </c>
    </row>
    <row r="3277" spans="1:27" s="12" customFormat="1" x14ac:dyDescent="0.35">
      <c r="A3277" s="85" t="s">
        <v>23</v>
      </c>
      <c r="B3277" s="96">
        <v>2020</v>
      </c>
      <c r="C3277" s="96" t="s">
        <v>82</v>
      </c>
      <c r="D3277" s="17" t="s">
        <v>87</v>
      </c>
      <c r="E3277" s="98"/>
      <c r="F3277" s="90"/>
      <c r="G3277" s="91" t="s">
        <v>67</v>
      </c>
      <c r="H3277" s="132">
        <v>3114.7512000000002</v>
      </c>
      <c r="I3277" s="132">
        <v>2985.6785</v>
      </c>
      <c r="J3277" s="133">
        <v>6100.43</v>
      </c>
      <c r="K3277" s="86">
        <v>3124</v>
      </c>
      <c r="L3277" s="86">
        <v>2997</v>
      </c>
      <c r="M3277" s="86">
        <v>67</v>
      </c>
      <c r="N3277" s="86">
        <v>6188</v>
      </c>
      <c r="O3277" s="86">
        <v>2958</v>
      </c>
      <c r="P3277" s="86">
        <v>2824</v>
      </c>
      <c r="Q3277" s="86">
        <v>68</v>
      </c>
      <c r="R3277" s="86">
        <v>5850</v>
      </c>
      <c r="S3277" s="24">
        <f>Table1[[#This Row],[Female Voters]]/Table1[[#This Row],[Female Population]]</f>
        <v>1.0029693543420097</v>
      </c>
      <c r="T3277" s="24">
        <f>Table1[[#This Row],[Male Voters]]/Table1[[#This Row],[Male Population]]</f>
        <v>1.0037919354009481</v>
      </c>
      <c r="U3277" s="24">
        <f>Table1[[#This Row],[Total Voters]]/Table1[[#This Row],[Total Population]]</f>
        <v>1.0143547258144097</v>
      </c>
      <c r="V3277" s="24">
        <f>Table1[[#This Row],[Female Ballots]]/Table1[[#This Row],[Female Population]]</f>
        <v>0.9496745679077031</v>
      </c>
      <c r="W3277" s="24">
        <f>Table1[[#This Row],[Male Ballots]]/Table1[[#This Row],[Male Population]]</f>
        <v>0.94584865718127387</v>
      </c>
      <c r="X3277" s="24">
        <f>Table1[[#This Row],[Total Ballots]]/Table1[[#This Row],[Total Population]]</f>
        <v>0.95894879541278233</v>
      </c>
      <c r="Y3277" s="87">
        <f>Table1[[#This Row],[Female Ballots]]/Table1[[#This Row],[Female Voters]]</f>
        <v>0.94686299615877079</v>
      </c>
      <c r="Z3277" s="88">
        <f>Table1[[#This Row],[Male Ballots]]/Table1[[#This Row],[Male Voters]]</f>
        <v>0.94227560894227558</v>
      </c>
      <c r="AA3277" s="87">
        <f>Table1[[#This Row],[Total Ballots]]/Table1[[#This Row],[Total Voters]]</f>
        <v>0.94537815126050417</v>
      </c>
    </row>
    <row r="3278" spans="1:27" s="12" customFormat="1" x14ac:dyDescent="0.35">
      <c r="A3278" s="85" t="s">
        <v>38</v>
      </c>
      <c r="B3278" s="96">
        <v>2020</v>
      </c>
      <c r="C3278" s="96" t="s">
        <v>82</v>
      </c>
      <c r="D3278" s="17" t="s">
        <v>87</v>
      </c>
      <c r="E3278" s="98"/>
      <c r="F3278" s="90"/>
      <c r="G3278" s="91" t="s">
        <v>79</v>
      </c>
      <c r="H3278" s="132">
        <v>52137</v>
      </c>
      <c r="I3278" s="132">
        <v>49543</v>
      </c>
      <c r="J3278" s="133">
        <v>101680</v>
      </c>
      <c r="K3278" s="86">
        <v>43939</v>
      </c>
      <c r="L3278" s="86">
        <v>40286</v>
      </c>
      <c r="M3278" s="86">
        <v>1454</v>
      </c>
      <c r="N3278" s="86">
        <v>85679</v>
      </c>
      <c r="O3278" s="86">
        <v>38384</v>
      </c>
      <c r="P3278" s="86">
        <v>34379</v>
      </c>
      <c r="Q3278" s="86">
        <v>1273</v>
      </c>
      <c r="R3278" s="100">
        <v>74036</v>
      </c>
      <c r="S3278" s="24">
        <f>Table1[[#This Row],[Female Voters]]/Table1[[#This Row],[Female Population]]</f>
        <v>0.84276041966357862</v>
      </c>
      <c r="T3278" s="24">
        <f>Table1[[#This Row],[Male Voters]]/Table1[[#This Row],[Male Population]]</f>
        <v>0.81315221121046366</v>
      </c>
      <c r="U3278" s="24">
        <f>Table1[[#This Row],[Total Voters]]/Table1[[#This Row],[Total Population]]</f>
        <v>0.84263375295043275</v>
      </c>
      <c r="V3278" s="24">
        <f>Table1[[#This Row],[Female Ballots]]/Table1[[#This Row],[Female Population]]</f>
        <v>0.73621420488328826</v>
      </c>
      <c r="W3278" s="24">
        <f>Table1[[#This Row],[Male Ballots]]/Table1[[#This Row],[Male Population]]</f>
        <v>0.69392245120400464</v>
      </c>
      <c r="X3278" s="24">
        <f>Table1[[#This Row],[Total Ballots]]/Table1[[#This Row],[Total Population]]</f>
        <v>0.7281274586939418</v>
      </c>
      <c r="Y3278" s="87">
        <f>Table1[[#This Row],[Female Ballots]]/Table1[[#This Row],[Female Voters]]</f>
        <v>0.87357472860101504</v>
      </c>
      <c r="Z3278" s="88">
        <f>Table1[[#This Row],[Male Ballots]]/Table1[[#This Row],[Male Voters]]</f>
        <v>0.85337338033063592</v>
      </c>
      <c r="AA3278" s="87">
        <f>Table1[[#This Row],[Total Ballots]]/Table1[[#This Row],[Total Voters]]</f>
        <v>0.86410905822897088</v>
      </c>
    </row>
    <row r="3279" spans="1:27" s="12" customFormat="1" x14ac:dyDescent="0.35">
      <c r="A3279" s="85" t="s">
        <v>38</v>
      </c>
      <c r="B3279" s="96">
        <v>2020</v>
      </c>
      <c r="C3279" s="96" t="s">
        <v>82</v>
      </c>
      <c r="D3279" s="17" t="s">
        <v>87</v>
      </c>
      <c r="E3279" s="98"/>
      <c r="F3279" s="90"/>
      <c r="G3279" s="91" t="s">
        <v>62</v>
      </c>
      <c r="H3279" s="132">
        <v>4553</v>
      </c>
      <c r="I3279" s="132">
        <v>4970</v>
      </c>
      <c r="J3279" s="133">
        <v>9523</v>
      </c>
      <c r="K3279" s="86">
        <v>3539</v>
      </c>
      <c r="L3279" s="86">
        <v>3391</v>
      </c>
      <c r="M3279" s="86">
        <v>223</v>
      </c>
      <c r="N3279" s="86">
        <v>7153</v>
      </c>
      <c r="O3279" s="86">
        <v>2722</v>
      </c>
      <c r="P3279" s="86">
        <v>2374</v>
      </c>
      <c r="Q3279" s="86">
        <v>177</v>
      </c>
      <c r="R3279" s="100">
        <v>5273</v>
      </c>
      <c r="S3279" s="24">
        <f>Table1[[#This Row],[Female Voters]]/Table1[[#This Row],[Female Population]]</f>
        <v>0.77728969909949486</v>
      </c>
      <c r="T3279" s="24">
        <f>Table1[[#This Row],[Male Voters]]/Table1[[#This Row],[Male Population]]</f>
        <v>0.68229376257545271</v>
      </c>
      <c r="U3279" s="24">
        <f>Table1[[#This Row],[Total Voters]]/Table1[[#This Row],[Total Population]]</f>
        <v>0.75112884595190588</v>
      </c>
      <c r="V3279" s="24">
        <f>Table1[[#This Row],[Female Ballots]]/Table1[[#This Row],[Female Population]]</f>
        <v>0.59784757302877223</v>
      </c>
      <c r="W3279" s="24">
        <f>Table1[[#This Row],[Male Ballots]]/Table1[[#This Row],[Male Population]]</f>
        <v>0.47766599597585513</v>
      </c>
      <c r="X3279" s="24">
        <f>Table1[[#This Row],[Total Ballots]]/Table1[[#This Row],[Total Population]]</f>
        <v>0.55371206552556962</v>
      </c>
      <c r="Y3279" s="87">
        <f>Table1[[#This Row],[Female Ballots]]/Table1[[#This Row],[Female Voters]]</f>
        <v>0.7691438259395309</v>
      </c>
      <c r="Z3279" s="88">
        <f>Table1[[#This Row],[Male Ballots]]/Table1[[#This Row],[Male Voters]]</f>
        <v>0.70008846947803005</v>
      </c>
      <c r="AA3279" s="87">
        <f>Table1[[#This Row],[Total Ballots]]/Table1[[#This Row],[Total Voters]]</f>
        <v>0.73717321403606884</v>
      </c>
    </row>
    <row r="3280" spans="1:27" s="12" customFormat="1" x14ac:dyDescent="0.35">
      <c r="A3280" s="85" t="s">
        <v>38</v>
      </c>
      <c r="B3280" s="96">
        <v>2020</v>
      </c>
      <c r="C3280" s="96" t="s">
        <v>82</v>
      </c>
      <c r="D3280" s="17" t="s">
        <v>87</v>
      </c>
      <c r="E3280" s="98"/>
      <c r="F3280" s="90"/>
      <c r="G3280" s="91" t="s">
        <v>63</v>
      </c>
      <c r="H3280" s="132">
        <v>7809</v>
      </c>
      <c r="I3280" s="132">
        <v>7824</v>
      </c>
      <c r="J3280" s="133">
        <v>15633</v>
      </c>
      <c r="K3280" s="86">
        <v>6238</v>
      </c>
      <c r="L3280" s="86">
        <v>5870</v>
      </c>
      <c r="M3280" s="86">
        <v>363</v>
      </c>
      <c r="N3280" s="86">
        <v>12471</v>
      </c>
      <c r="O3280" s="86">
        <v>4696</v>
      </c>
      <c r="P3280" s="86">
        <v>4147</v>
      </c>
      <c r="Q3280" s="86">
        <v>301</v>
      </c>
      <c r="R3280" s="100">
        <v>9144</v>
      </c>
      <c r="S3280" s="24">
        <f>Table1[[#This Row],[Female Voters]]/Table1[[#This Row],[Female Population]]</f>
        <v>0.79882187219874501</v>
      </c>
      <c r="T3280" s="24">
        <f>Table1[[#This Row],[Male Voters]]/Table1[[#This Row],[Male Population]]</f>
        <v>0.75025562372188137</v>
      </c>
      <c r="U3280" s="24">
        <f>Table1[[#This Row],[Total Voters]]/Table1[[#This Row],[Total Population]]</f>
        <v>0.79773555939359053</v>
      </c>
      <c r="V3280" s="24">
        <f>Table1[[#This Row],[Female Ballots]]/Table1[[#This Row],[Female Population]]</f>
        <v>0.6013574081188372</v>
      </c>
      <c r="W3280" s="24">
        <f>Table1[[#This Row],[Male Ballots]]/Table1[[#This Row],[Male Population]]</f>
        <v>0.53003578732106338</v>
      </c>
      <c r="X3280" s="24">
        <f>Table1[[#This Row],[Total Ballots]]/Table1[[#This Row],[Total Population]]</f>
        <v>0.58491652274035699</v>
      </c>
      <c r="Y3280" s="87">
        <f>Table1[[#This Row],[Female Ballots]]/Table1[[#This Row],[Female Voters]]</f>
        <v>0.75280538634177618</v>
      </c>
      <c r="Z3280" s="88">
        <f>Table1[[#This Row],[Male Ballots]]/Table1[[#This Row],[Male Voters]]</f>
        <v>0.70647359454855196</v>
      </c>
      <c r="AA3280" s="87">
        <f>Table1[[#This Row],[Total Ballots]]/Table1[[#This Row],[Total Voters]]</f>
        <v>0.73322107288910277</v>
      </c>
    </row>
    <row r="3281" spans="1:27" s="12" customFormat="1" x14ac:dyDescent="0.35">
      <c r="A3281" s="85" t="s">
        <v>38</v>
      </c>
      <c r="B3281" s="96">
        <v>2020</v>
      </c>
      <c r="C3281" s="96" t="s">
        <v>82</v>
      </c>
      <c r="D3281" s="17" t="s">
        <v>87</v>
      </c>
      <c r="E3281" s="98"/>
      <c r="F3281" s="90"/>
      <c r="G3281" s="91" t="s">
        <v>64</v>
      </c>
      <c r="H3281" s="132">
        <v>7692</v>
      </c>
      <c r="I3281" s="132">
        <v>7878</v>
      </c>
      <c r="J3281" s="133">
        <v>15570</v>
      </c>
      <c r="K3281" s="86">
        <v>6142</v>
      </c>
      <c r="L3281" s="86">
        <v>5866</v>
      </c>
      <c r="M3281" s="86">
        <v>263</v>
      </c>
      <c r="N3281" s="86">
        <v>12271</v>
      </c>
      <c r="O3281" s="86">
        <v>5147</v>
      </c>
      <c r="P3281" s="86">
        <v>4821</v>
      </c>
      <c r="Q3281" s="86">
        <v>242</v>
      </c>
      <c r="R3281" s="100">
        <v>10210</v>
      </c>
      <c r="S3281" s="24">
        <f>Table1[[#This Row],[Female Voters]]/Table1[[#This Row],[Female Population]]</f>
        <v>0.79849193967758714</v>
      </c>
      <c r="T3281" s="24">
        <f>Table1[[#This Row],[Male Voters]]/Table1[[#This Row],[Male Population]]</f>
        <v>0.74460522975374466</v>
      </c>
      <c r="U3281" s="24">
        <f>Table1[[#This Row],[Total Voters]]/Table1[[#This Row],[Total Population]]</f>
        <v>0.78811817597944767</v>
      </c>
      <c r="V3281" s="24">
        <f>Table1[[#This Row],[Female Ballots]]/Table1[[#This Row],[Female Population]]</f>
        <v>0.66913676547061884</v>
      </c>
      <c r="W3281" s="24">
        <f>Table1[[#This Row],[Male Ballots]]/Table1[[#This Row],[Male Population]]</f>
        <v>0.61195734958111192</v>
      </c>
      <c r="X3281" s="24">
        <f>Table1[[#This Row],[Total Ballots]]/Table1[[#This Row],[Total Population]]</f>
        <v>0.65574823378291591</v>
      </c>
      <c r="Y3281" s="87">
        <f>Table1[[#This Row],[Female Ballots]]/Table1[[#This Row],[Female Voters]]</f>
        <v>0.8380006512536633</v>
      </c>
      <c r="Z3281" s="88">
        <f>Table1[[#This Row],[Male Ballots]]/Table1[[#This Row],[Male Voters]]</f>
        <v>0.82185475622229798</v>
      </c>
      <c r="AA3281" s="87">
        <f>Table1[[#This Row],[Total Ballots]]/Table1[[#This Row],[Total Voters]]</f>
        <v>0.83204302827805399</v>
      </c>
    </row>
    <row r="3282" spans="1:27" s="12" customFormat="1" x14ac:dyDescent="0.35">
      <c r="A3282" s="85" t="s">
        <v>38</v>
      </c>
      <c r="B3282" s="96">
        <v>2020</v>
      </c>
      <c r="C3282" s="96" t="s">
        <v>82</v>
      </c>
      <c r="D3282" s="17" t="s">
        <v>87</v>
      </c>
      <c r="E3282" s="98"/>
      <c r="F3282" s="90"/>
      <c r="G3282" s="91" t="s">
        <v>65</v>
      </c>
      <c r="H3282" s="132">
        <v>7263</v>
      </c>
      <c r="I3282" s="132">
        <v>7086</v>
      </c>
      <c r="J3282" s="133">
        <v>14349</v>
      </c>
      <c r="K3282" s="86">
        <v>5796</v>
      </c>
      <c r="L3282" s="86">
        <v>5497</v>
      </c>
      <c r="M3282" s="86">
        <v>208</v>
      </c>
      <c r="N3282" s="86">
        <v>11501</v>
      </c>
      <c r="O3282" s="86">
        <v>5095</v>
      </c>
      <c r="P3282" s="86">
        <v>4741</v>
      </c>
      <c r="Q3282" s="86">
        <v>190</v>
      </c>
      <c r="R3282" s="100">
        <v>10026</v>
      </c>
      <c r="S3282" s="24">
        <f>Table1[[#This Row],[Female Voters]]/Table1[[#This Row],[Female Population]]</f>
        <v>0.79801734820322179</v>
      </c>
      <c r="T3282" s="24">
        <f>Table1[[#This Row],[Male Voters]]/Table1[[#This Row],[Male Population]]</f>
        <v>0.77575500987863388</v>
      </c>
      <c r="U3282" s="24">
        <f>Table1[[#This Row],[Total Voters]]/Table1[[#This Row],[Total Population]]</f>
        <v>0.80151926963551468</v>
      </c>
      <c r="V3282" s="24">
        <f>Table1[[#This Row],[Female Ballots]]/Table1[[#This Row],[Female Population]]</f>
        <v>0.701500757262839</v>
      </c>
      <c r="W3282" s="24">
        <f>Table1[[#This Row],[Male Ballots]]/Table1[[#This Row],[Male Population]]</f>
        <v>0.6690657634772792</v>
      </c>
      <c r="X3282" s="24">
        <f>Table1[[#This Row],[Total Ballots]]/Table1[[#This Row],[Total Population]]</f>
        <v>0.69872464980137994</v>
      </c>
      <c r="Y3282" s="87">
        <f>Table1[[#This Row],[Female Ballots]]/Table1[[#This Row],[Female Voters]]</f>
        <v>0.87905452035886822</v>
      </c>
      <c r="Z3282" s="88">
        <f>Table1[[#This Row],[Male Ballots]]/Table1[[#This Row],[Male Voters]]</f>
        <v>0.86247043842095683</v>
      </c>
      <c r="AA3282" s="87">
        <f>Table1[[#This Row],[Total Ballots]]/Table1[[#This Row],[Total Voters]]</f>
        <v>0.87175028258412313</v>
      </c>
    </row>
    <row r="3283" spans="1:27" s="12" customFormat="1" x14ac:dyDescent="0.35">
      <c r="A3283" s="85" t="s">
        <v>38</v>
      </c>
      <c r="B3283" s="96">
        <v>2020</v>
      </c>
      <c r="C3283" s="96" t="s">
        <v>82</v>
      </c>
      <c r="D3283" s="17" t="s">
        <v>87</v>
      </c>
      <c r="E3283" s="98"/>
      <c r="F3283" s="90"/>
      <c r="G3283" s="91" t="s">
        <v>66</v>
      </c>
      <c r="H3283" s="132">
        <v>9200</v>
      </c>
      <c r="I3283" s="132">
        <v>8393</v>
      </c>
      <c r="J3283" s="133">
        <v>17593</v>
      </c>
      <c r="K3283" s="86">
        <v>7931</v>
      </c>
      <c r="L3283" s="86">
        <v>7101</v>
      </c>
      <c r="M3283" s="86">
        <v>208</v>
      </c>
      <c r="N3283" s="86">
        <v>15240</v>
      </c>
      <c r="O3283" s="86">
        <v>7342</v>
      </c>
      <c r="P3283" s="86">
        <v>6451</v>
      </c>
      <c r="Q3283" s="86">
        <v>187</v>
      </c>
      <c r="R3283" s="100">
        <v>13980</v>
      </c>
      <c r="S3283" s="24">
        <f>Table1[[#This Row],[Female Voters]]/Table1[[#This Row],[Female Population]]</f>
        <v>0.86206521739130437</v>
      </c>
      <c r="T3283" s="24">
        <f>Table1[[#This Row],[Male Voters]]/Table1[[#This Row],[Male Population]]</f>
        <v>0.84606219468604793</v>
      </c>
      <c r="U3283" s="24">
        <f>Table1[[#This Row],[Total Voters]]/Table1[[#This Row],[Total Population]]</f>
        <v>0.86625362360029556</v>
      </c>
      <c r="V3283" s="24">
        <f>Table1[[#This Row],[Female Ballots]]/Table1[[#This Row],[Female Population]]</f>
        <v>0.79804347826086952</v>
      </c>
      <c r="W3283" s="24">
        <f>Table1[[#This Row],[Male Ballots]]/Table1[[#This Row],[Male Population]]</f>
        <v>0.76861670439652086</v>
      </c>
      <c r="X3283" s="24">
        <f>Table1[[#This Row],[Total Ballots]]/Table1[[#This Row],[Total Population]]</f>
        <v>0.79463422952310581</v>
      </c>
      <c r="Y3283" s="87">
        <f>Table1[[#This Row],[Female Ballots]]/Table1[[#This Row],[Female Voters]]</f>
        <v>0.9257344597150422</v>
      </c>
      <c r="Z3283" s="88">
        <f>Table1[[#This Row],[Male Ballots]]/Table1[[#This Row],[Male Voters]]</f>
        <v>0.90846359667652443</v>
      </c>
      <c r="AA3283" s="87">
        <f>Table1[[#This Row],[Total Ballots]]/Table1[[#This Row],[Total Voters]]</f>
        <v>0.91732283464566933</v>
      </c>
    </row>
    <row r="3284" spans="1:27" s="12" customFormat="1" x14ac:dyDescent="0.35">
      <c r="A3284" s="85" t="s">
        <v>38</v>
      </c>
      <c r="B3284" s="96">
        <v>2020</v>
      </c>
      <c r="C3284" s="96" t="s">
        <v>82</v>
      </c>
      <c r="D3284" s="17" t="s">
        <v>87</v>
      </c>
      <c r="E3284" s="98"/>
      <c r="F3284" s="90"/>
      <c r="G3284" s="91" t="s">
        <v>67</v>
      </c>
      <c r="H3284" s="132">
        <v>15620</v>
      </c>
      <c r="I3284" s="132">
        <v>13392</v>
      </c>
      <c r="J3284" s="133">
        <v>29012</v>
      </c>
      <c r="K3284" s="86">
        <v>14293</v>
      </c>
      <c r="L3284" s="86">
        <v>12561</v>
      </c>
      <c r="M3284" s="86">
        <v>189</v>
      </c>
      <c r="N3284" s="86">
        <v>27043</v>
      </c>
      <c r="O3284" s="86">
        <v>13382</v>
      </c>
      <c r="P3284" s="86">
        <v>11845</v>
      </c>
      <c r="Q3284" s="86">
        <v>176</v>
      </c>
      <c r="R3284" s="86">
        <v>25403</v>
      </c>
      <c r="S3284" s="24">
        <f>Table1[[#This Row],[Female Voters]]/Table1[[#This Row],[Female Population]]</f>
        <v>0.91504481434058904</v>
      </c>
      <c r="T3284" s="24">
        <f>Table1[[#This Row],[Male Voters]]/Table1[[#This Row],[Male Population]]</f>
        <v>0.93794802867383509</v>
      </c>
      <c r="U3284" s="24">
        <f>Table1[[#This Row],[Total Voters]]/Table1[[#This Row],[Total Population]]</f>
        <v>0.93213153177995312</v>
      </c>
      <c r="V3284" s="24">
        <f>Table1[[#This Row],[Female Ballots]]/Table1[[#This Row],[Female Population]]</f>
        <v>0.85672215108834826</v>
      </c>
      <c r="W3284" s="24">
        <f>Table1[[#This Row],[Male Ballots]]/Table1[[#This Row],[Male Population]]</f>
        <v>0.88448327359617684</v>
      </c>
      <c r="X3284" s="24">
        <f>Table1[[#This Row],[Total Ballots]]/Table1[[#This Row],[Total Population]]</f>
        <v>0.87560319867640979</v>
      </c>
      <c r="Y3284" s="87">
        <f>Table1[[#This Row],[Female Ballots]]/Table1[[#This Row],[Female Voters]]</f>
        <v>0.93626250612187789</v>
      </c>
      <c r="Z3284" s="88">
        <f>Table1[[#This Row],[Male Ballots]]/Table1[[#This Row],[Male Voters]]</f>
        <v>0.94299816893559429</v>
      </c>
      <c r="AA3284" s="87">
        <f>Table1[[#This Row],[Total Ballots]]/Table1[[#This Row],[Total Voters]]</f>
        <v>0.93935584069814737</v>
      </c>
    </row>
    <row r="3285" spans="1:27" s="12" customFormat="1" x14ac:dyDescent="0.35">
      <c r="A3285" s="85" t="s">
        <v>36</v>
      </c>
      <c r="B3285" s="96">
        <v>2020</v>
      </c>
      <c r="C3285" s="96" t="s">
        <v>82</v>
      </c>
      <c r="D3285" s="17" t="s">
        <v>87</v>
      </c>
      <c r="E3285" s="98"/>
      <c r="F3285" s="90"/>
      <c r="G3285" s="91" t="s">
        <v>79</v>
      </c>
      <c r="H3285" s="132">
        <v>4628.9890800000003</v>
      </c>
      <c r="I3285" s="132">
        <v>4794.1315199999999</v>
      </c>
      <c r="J3285" s="133">
        <v>9423.120640000001</v>
      </c>
      <c r="K3285" s="86">
        <v>4366</v>
      </c>
      <c r="L3285" s="86">
        <v>4446</v>
      </c>
      <c r="M3285" s="86">
        <v>161</v>
      </c>
      <c r="N3285" s="86">
        <v>8973</v>
      </c>
      <c r="O3285" s="86">
        <v>3619</v>
      </c>
      <c r="P3285" s="86">
        <v>3620</v>
      </c>
      <c r="Q3285" s="86">
        <v>132</v>
      </c>
      <c r="R3285" s="100">
        <v>7371</v>
      </c>
      <c r="S3285" s="24">
        <f>Table1[[#This Row],[Female Voters]]/Table1[[#This Row],[Female Population]]</f>
        <v>0.94318649807659505</v>
      </c>
      <c r="T3285" s="24">
        <f>Table1[[#This Row],[Male Voters]]/Table1[[#This Row],[Male Population]]</f>
        <v>0.92738381945766901</v>
      </c>
      <c r="U3285" s="24">
        <f>Table1[[#This Row],[Total Voters]]/Table1[[#This Row],[Total Population]]</f>
        <v>0.95223231695779276</v>
      </c>
      <c r="V3285" s="24">
        <f>Table1[[#This Row],[Female Ballots]]/Table1[[#This Row],[Female Population]]</f>
        <v>0.78181217053119512</v>
      </c>
      <c r="W3285" s="24">
        <f>Table1[[#This Row],[Male Ballots]]/Table1[[#This Row],[Male Population]]</f>
        <v>0.75508983950444486</v>
      </c>
      <c r="X3285" s="24">
        <f>Table1[[#This Row],[Total Ballots]]/Table1[[#This Row],[Total Population]]</f>
        <v>0.7822249424156793</v>
      </c>
      <c r="Y3285" s="87">
        <f>Table1[[#This Row],[Female Ballots]]/Table1[[#This Row],[Female Voters]]</f>
        <v>0.82890517636280348</v>
      </c>
      <c r="Z3285" s="88">
        <f>Table1[[#This Row],[Male Ballots]]/Table1[[#This Row],[Male Voters]]</f>
        <v>0.81421502474134055</v>
      </c>
      <c r="AA3285" s="87">
        <f>Table1[[#This Row],[Total Ballots]]/Table1[[#This Row],[Total Voters]]</f>
        <v>0.82146439317953857</v>
      </c>
    </row>
    <row r="3286" spans="1:27" s="12" customFormat="1" x14ac:dyDescent="0.35">
      <c r="A3286" s="85" t="s">
        <v>36</v>
      </c>
      <c r="B3286" s="96">
        <v>2020</v>
      </c>
      <c r="C3286" s="96" t="s">
        <v>82</v>
      </c>
      <c r="D3286" s="17" t="s">
        <v>87</v>
      </c>
      <c r="E3286" s="98"/>
      <c r="F3286" s="90"/>
      <c r="G3286" s="91" t="s">
        <v>62</v>
      </c>
      <c r="H3286" s="132">
        <v>281.24234000000001</v>
      </c>
      <c r="I3286" s="132">
        <v>319.27516000000003</v>
      </c>
      <c r="J3286" s="133">
        <v>600.51754000000005</v>
      </c>
      <c r="K3286" s="86">
        <v>273</v>
      </c>
      <c r="L3286" s="86">
        <v>312</v>
      </c>
      <c r="M3286" s="86">
        <v>22</v>
      </c>
      <c r="N3286" s="86">
        <v>607</v>
      </c>
      <c r="O3286" s="86">
        <v>197</v>
      </c>
      <c r="P3286" s="86">
        <v>198</v>
      </c>
      <c r="Q3286" s="86">
        <v>19</v>
      </c>
      <c r="R3286" s="100">
        <v>414</v>
      </c>
      <c r="S3286" s="24">
        <f>Table1[[#This Row],[Female Voters]]/Table1[[#This Row],[Female Population]]</f>
        <v>0.97069310403262887</v>
      </c>
      <c r="T3286" s="24">
        <f>Table1[[#This Row],[Male Voters]]/Table1[[#This Row],[Male Population]]</f>
        <v>0.97721351075354557</v>
      </c>
      <c r="U3286" s="24">
        <f>Table1[[#This Row],[Total Voters]]/Table1[[#This Row],[Total Population]]</f>
        <v>1.0107947887750288</v>
      </c>
      <c r="V3286" s="24">
        <f>Table1[[#This Row],[Female Ballots]]/Table1[[#This Row],[Female Population]]</f>
        <v>0.7004635219576113</v>
      </c>
      <c r="W3286" s="24">
        <f>Table1[[#This Row],[Male Ballots]]/Table1[[#This Row],[Male Population]]</f>
        <v>0.62015472797821158</v>
      </c>
      <c r="X3286" s="24">
        <f>Table1[[#This Row],[Total Ballots]]/Table1[[#This Row],[Total Population]]</f>
        <v>0.68940534193222724</v>
      </c>
      <c r="Y3286" s="87">
        <f>Table1[[#This Row],[Female Ballots]]/Table1[[#This Row],[Female Voters]]</f>
        <v>0.7216117216117216</v>
      </c>
      <c r="Z3286" s="88">
        <f>Table1[[#This Row],[Male Ballots]]/Table1[[#This Row],[Male Voters]]</f>
        <v>0.63461538461538458</v>
      </c>
      <c r="AA3286" s="87">
        <f>Table1[[#This Row],[Total Ballots]]/Table1[[#This Row],[Total Voters]]</f>
        <v>0.68204283360790774</v>
      </c>
    </row>
    <row r="3287" spans="1:27" s="12" customFormat="1" x14ac:dyDescent="0.35">
      <c r="A3287" s="85" t="s">
        <v>36</v>
      </c>
      <c r="B3287" s="96">
        <v>2020</v>
      </c>
      <c r="C3287" s="96" t="s">
        <v>82</v>
      </c>
      <c r="D3287" s="17" t="s">
        <v>87</v>
      </c>
      <c r="E3287" s="98"/>
      <c r="F3287" s="90"/>
      <c r="G3287" s="91" t="s">
        <v>63</v>
      </c>
      <c r="H3287" s="132">
        <v>627.54079999999999</v>
      </c>
      <c r="I3287" s="132">
        <v>568.48990000000003</v>
      </c>
      <c r="J3287" s="133">
        <v>1196.0307</v>
      </c>
      <c r="K3287" s="86">
        <v>569</v>
      </c>
      <c r="L3287" s="86">
        <v>559</v>
      </c>
      <c r="M3287" s="86">
        <v>33</v>
      </c>
      <c r="N3287" s="86">
        <v>1161</v>
      </c>
      <c r="O3287" s="86">
        <v>384</v>
      </c>
      <c r="P3287" s="86">
        <v>340</v>
      </c>
      <c r="Q3287" s="86">
        <v>25</v>
      </c>
      <c r="R3287" s="100">
        <v>749</v>
      </c>
      <c r="S3287" s="24">
        <f>Table1[[#This Row],[Female Voters]]/Table1[[#This Row],[Female Population]]</f>
        <v>0.90671395389749954</v>
      </c>
      <c r="T3287" s="24">
        <f>Table1[[#This Row],[Male Voters]]/Table1[[#This Row],[Male Population]]</f>
        <v>0.98330682743879871</v>
      </c>
      <c r="U3287" s="24">
        <f>Table1[[#This Row],[Total Voters]]/Table1[[#This Row],[Total Population]]</f>
        <v>0.97071086887652636</v>
      </c>
      <c r="V3287" s="24">
        <f>Table1[[#This Row],[Female Ballots]]/Table1[[#This Row],[Female Population]]</f>
        <v>0.61191240473926156</v>
      </c>
      <c r="W3287" s="24">
        <f>Table1[[#This Row],[Male Ballots]]/Table1[[#This Row],[Male Population]]</f>
        <v>0.59807570899676488</v>
      </c>
      <c r="X3287" s="24">
        <f>Table1[[#This Row],[Total Ballots]]/Table1[[#This Row],[Total Population]]</f>
        <v>0.62623810576099759</v>
      </c>
      <c r="Y3287" s="87">
        <f>Table1[[#This Row],[Female Ballots]]/Table1[[#This Row],[Female Voters]]</f>
        <v>0.6748681898066784</v>
      </c>
      <c r="Z3287" s="88">
        <f>Table1[[#This Row],[Male Ballots]]/Table1[[#This Row],[Male Voters]]</f>
        <v>0.60822898032200357</v>
      </c>
      <c r="AA3287" s="87">
        <f>Table1[[#This Row],[Total Ballots]]/Table1[[#This Row],[Total Voters]]</f>
        <v>0.64513350559862193</v>
      </c>
    </row>
    <row r="3288" spans="1:27" s="12" customFormat="1" x14ac:dyDescent="0.35">
      <c r="A3288" s="85" t="s">
        <v>36</v>
      </c>
      <c r="B3288" s="96">
        <v>2020</v>
      </c>
      <c r="C3288" s="96" t="s">
        <v>82</v>
      </c>
      <c r="D3288" s="17" t="s">
        <v>87</v>
      </c>
      <c r="E3288" s="98"/>
      <c r="F3288" s="90"/>
      <c r="G3288" s="91" t="s">
        <v>64</v>
      </c>
      <c r="H3288" s="132">
        <v>760.65550000000007</v>
      </c>
      <c r="I3288" s="132">
        <v>712.61410000000001</v>
      </c>
      <c r="J3288" s="133">
        <v>1473.2696000000001</v>
      </c>
      <c r="K3288" s="86">
        <v>692</v>
      </c>
      <c r="L3288" s="86">
        <v>666</v>
      </c>
      <c r="M3288" s="86">
        <v>28</v>
      </c>
      <c r="N3288" s="86">
        <v>1386</v>
      </c>
      <c r="O3288" s="86">
        <v>561</v>
      </c>
      <c r="P3288" s="86">
        <v>528</v>
      </c>
      <c r="Q3288" s="86">
        <v>24</v>
      </c>
      <c r="R3288" s="100">
        <v>1113</v>
      </c>
      <c r="S3288" s="24">
        <f>Table1[[#This Row],[Female Voters]]/Table1[[#This Row],[Female Population]]</f>
        <v>0.90974166360461461</v>
      </c>
      <c r="T3288" s="24">
        <f>Table1[[#This Row],[Male Voters]]/Table1[[#This Row],[Male Population]]</f>
        <v>0.93458717698681515</v>
      </c>
      <c r="U3288" s="24">
        <f>Table1[[#This Row],[Total Voters]]/Table1[[#This Row],[Total Population]]</f>
        <v>0.94076467742224501</v>
      </c>
      <c r="V3288" s="24">
        <f>Table1[[#This Row],[Female Ballots]]/Table1[[#This Row],[Female Population]]</f>
        <v>0.73752178219969478</v>
      </c>
      <c r="W3288" s="24">
        <f>Table1[[#This Row],[Male Ballots]]/Table1[[#This Row],[Male Population]]</f>
        <v>0.74093397815170936</v>
      </c>
      <c r="X3288" s="24">
        <f>Table1[[#This Row],[Total Ballots]]/Table1[[#This Row],[Total Population]]</f>
        <v>0.75546254399059065</v>
      </c>
      <c r="Y3288" s="87">
        <f>Table1[[#This Row],[Female Ballots]]/Table1[[#This Row],[Female Voters]]</f>
        <v>0.81069364161849711</v>
      </c>
      <c r="Z3288" s="88">
        <f>Table1[[#This Row],[Male Ballots]]/Table1[[#This Row],[Male Voters]]</f>
        <v>0.7927927927927928</v>
      </c>
      <c r="AA3288" s="87">
        <f>Table1[[#This Row],[Total Ballots]]/Table1[[#This Row],[Total Voters]]</f>
        <v>0.80303030303030298</v>
      </c>
    </row>
    <row r="3289" spans="1:27" s="12" customFormat="1" x14ac:dyDescent="0.35">
      <c r="A3289" s="85" t="s">
        <v>36</v>
      </c>
      <c r="B3289" s="96">
        <v>2020</v>
      </c>
      <c r="C3289" s="96" t="s">
        <v>82</v>
      </c>
      <c r="D3289" s="17" t="s">
        <v>87</v>
      </c>
      <c r="E3289" s="98"/>
      <c r="F3289" s="90"/>
      <c r="G3289" s="91" t="s">
        <v>65</v>
      </c>
      <c r="H3289" s="132">
        <v>737.63570000000004</v>
      </c>
      <c r="I3289" s="132">
        <v>781.67359999999996</v>
      </c>
      <c r="J3289" s="133">
        <v>1519.3092999999999</v>
      </c>
      <c r="K3289" s="86">
        <v>683</v>
      </c>
      <c r="L3289" s="86">
        <v>674</v>
      </c>
      <c r="M3289" s="86">
        <v>23</v>
      </c>
      <c r="N3289" s="86">
        <v>1380</v>
      </c>
      <c r="O3289" s="86">
        <v>572</v>
      </c>
      <c r="P3289" s="86">
        <v>574</v>
      </c>
      <c r="Q3289" s="86">
        <v>17</v>
      </c>
      <c r="R3289" s="100">
        <v>1163</v>
      </c>
      <c r="S3289" s="24">
        <f>Table1[[#This Row],[Female Voters]]/Table1[[#This Row],[Female Population]]</f>
        <v>0.9259313235517207</v>
      </c>
      <c r="T3289" s="24">
        <f>Table1[[#This Row],[Male Voters]]/Table1[[#This Row],[Male Population]]</f>
        <v>0.86225247980742858</v>
      </c>
      <c r="U3289" s="24">
        <f>Table1[[#This Row],[Total Voters]]/Table1[[#This Row],[Total Population]]</f>
        <v>0.90830747893138031</v>
      </c>
      <c r="V3289" s="24">
        <f>Table1[[#This Row],[Female Ballots]]/Table1[[#This Row],[Female Population]]</f>
        <v>0.77545053744009407</v>
      </c>
      <c r="W3289" s="24">
        <f>Table1[[#This Row],[Male Ballots]]/Table1[[#This Row],[Male Population]]</f>
        <v>0.73432184482116325</v>
      </c>
      <c r="X3289" s="24">
        <f>Table1[[#This Row],[Total Ballots]]/Table1[[#This Row],[Total Population]]</f>
        <v>0.76547941883854731</v>
      </c>
      <c r="Y3289" s="87">
        <f>Table1[[#This Row],[Female Ballots]]/Table1[[#This Row],[Female Voters]]</f>
        <v>0.8374816983894583</v>
      </c>
      <c r="Z3289" s="88">
        <f>Table1[[#This Row],[Male Ballots]]/Table1[[#This Row],[Male Voters]]</f>
        <v>0.85163204747774479</v>
      </c>
      <c r="AA3289" s="87">
        <f>Table1[[#This Row],[Total Ballots]]/Table1[[#This Row],[Total Voters]]</f>
        <v>0.84275362318840574</v>
      </c>
    </row>
    <row r="3290" spans="1:27" s="12" customFormat="1" x14ac:dyDescent="0.35">
      <c r="A3290" s="85" t="s">
        <v>36</v>
      </c>
      <c r="B3290" s="96">
        <v>2020</v>
      </c>
      <c r="C3290" s="96" t="s">
        <v>82</v>
      </c>
      <c r="D3290" s="17" t="s">
        <v>87</v>
      </c>
      <c r="E3290" s="98"/>
      <c r="F3290" s="90"/>
      <c r="G3290" s="91" t="s">
        <v>66</v>
      </c>
      <c r="H3290" s="132">
        <v>1028.8866</v>
      </c>
      <c r="I3290" s="132">
        <v>1089.9393</v>
      </c>
      <c r="J3290" s="133">
        <v>2118.826</v>
      </c>
      <c r="K3290" s="86">
        <v>914</v>
      </c>
      <c r="L3290" s="86">
        <v>929</v>
      </c>
      <c r="M3290" s="86">
        <v>33</v>
      </c>
      <c r="N3290" s="86">
        <v>1876</v>
      </c>
      <c r="O3290" s="86">
        <v>812</v>
      </c>
      <c r="P3290" s="86">
        <v>822</v>
      </c>
      <c r="Q3290" s="86">
        <v>28</v>
      </c>
      <c r="R3290" s="100">
        <v>1662</v>
      </c>
      <c r="S3290" s="24">
        <f>Table1[[#This Row],[Female Voters]]/Table1[[#This Row],[Female Population]]</f>
        <v>0.88833890926366421</v>
      </c>
      <c r="T3290" s="24">
        <f>Table1[[#This Row],[Male Voters]]/Table1[[#This Row],[Male Population]]</f>
        <v>0.85234104321222293</v>
      </c>
      <c r="U3290" s="24">
        <f>Table1[[#This Row],[Total Voters]]/Table1[[#This Row],[Total Population]]</f>
        <v>0.88539596927732622</v>
      </c>
      <c r="V3290" s="24">
        <f>Table1[[#This Row],[Female Ballots]]/Table1[[#This Row],[Female Population]]</f>
        <v>0.78920261960841942</v>
      </c>
      <c r="W3290" s="24">
        <f>Table1[[#This Row],[Male Ballots]]/Table1[[#This Row],[Male Population]]</f>
        <v>0.75417043866571287</v>
      </c>
      <c r="X3290" s="24">
        <f>Table1[[#This Row],[Total Ballots]]/Table1[[#This Row],[Total Population]]</f>
        <v>0.78439664229153316</v>
      </c>
      <c r="Y3290" s="87">
        <f>Table1[[#This Row],[Female Ballots]]/Table1[[#This Row],[Female Voters]]</f>
        <v>0.88840262582056895</v>
      </c>
      <c r="Z3290" s="88">
        <f>Table1[[#This Row],[Male Ballots]]/Table1[[#This Row],[Male Voters]]</f>
        <v>0.88482238966630788</v>
      </c>
      <c r="AA3290" s="87">
        <f>Table1[[#This Row],[Total Ballots]]/Table1[[#This Row],[Total Voters]]</f>
        <v>0.88592750533049036</v>
      </c>
    </row>
    <row r="3291" spans="1:27" s="12" customFormat="1" x14ac:dyDescent="0.35">
      <c r="A3291" s="85" t="s">
        <v>36</v>
      </c>
      <c r="B3291" s="96">
        <v>2020</v>
      </c>
      <c r="C3291" s="96" t="s">
        <v>82</v>
      </c>
      <c r="D3291" s="17" t="s">
        <v>87</v>
      </c>
      <c r="E3291" s="98"/>
      <c r="F3291" s="90"/>
      <c r="G3291" s="91" t="s">
        <v>67</v>
      </c>
      <c r="H3291" s="132">
        <v>1193.0281400000001</v>
      </c>
      <c r="I3291" s="132">
        <v>1322.1394600000001</v>
      </c>
      <c r="J3291" s="133">
        <v>2515.1675</v>
      </c>
      <c r="K3291" s="86">
        <v>1235</v>
      </c>
      <c r="L3291" s="86">
        <v>1306</v>
      </c>
      <c r="M3291" s="86">
        <v>22</v>
      </c>
      <c r="N3291" s="86">
        <v>2563</v>
      </c>
      <c r="O3291" s="86">
        <v>1093</v>
      </c>
      <c r="P3291" s="86">
        <v>1158</v>
      </c>
      <c r="Q3291" s="86">
        <v>19</v>
      </c>
      <c r="R3291" s="86">
        <v>2270</v>
      </c>
      <c r="S3291" s="24">
        <f>Table1[[#This Row],[Female Voters]]/Table1[[#This Row],[Female Population]]</f>
        <v>1.035180947198781</v>
      </c>
      <c r="T3291" s="24">
        <f>Table1[[#This Row],[Male Voters]]/Table1[[#This Row],[Male Population]]</f>
        <v>0.98779292163324428</v>
      </c>
      <c r="U3291" s="24">
        <f>Table1[[#This Row],[Total Voters]]/Table1[[#This Row],[Total Population]]</f>
        <v>1.0190176200988601</v>
      </c>
      <c r="V3291" s="24">
        <f>Table1[[#This Row],[Female Ballots]]/Table1[[#This Row],[Female Population]]</f>
        <v>0.91615609335082393</v>
      </c>
      <c r="W3291" s="24">
        <f>Table1[[#This Row],[Male Ballots]]/Table1[[#This Row],[Male Population]]</f>
        <v>0.87585314184632224</v>
      </c>
      <c r="X3291" s="24">
        <f>Table1[[#This Row],[Total Ballots]]/Table1[[#This Row],[Total Population]]</f>
        <v>0.90252438455888129</v>
      </c>
      <c r="Y3291" s="87">
        <f>Table1[[#This Row],[Female Ballots]]/Table1[[#This Row],[Female Voters]]</f>
        <v>0.88502024291497972</v>
      </c>
      <c r="Z3291" s="88">
        <f>Table1[[#This Row],[Male Ballots]]/Table1[[#This Row],[Male Voters]]</f>
        <v>0.88667687595712097</v>
      </c>
      <c r="AA3291" s="87">
        <f>Table1[[#This Row],[Total Ballots]]/Table1[[#This Row],[Total Voters]]</f>
        <v>0.88568084276238779</v>
      </c>
    </row>
    <row r="3292" spans="1:27" s="12" customFormat="1" x14ac:dyDescent="0.35">
      <c r="A3292" s="85" t="s">
        <v>52</v>
      </c>
      <c r="B3292" s="96">
        <v>2020</v>
      </c>
      <c r="C3292" s="96" t="s">
        <v>82</v>
      </c>
      <c r="D3292" s="17" t="s">
        <v>87</v>
      </c>
      <c r="E3292" s="98"/>
      <c r="F3292" s="90"/>
      <c r="G3292" s="91" t="s">
        <v>79</v>
      </c>
      <c r="H3292" s="132">
        <v>323209</v>
      </c>
      <c r="I3292" s="132">
        <v>317373</v>
      </c>
      <c r="J3292" s="133">
        <v>640582</v>
      </c>
      <c r="K3292" s="86">
        <v>262201</v>
      </c>
      <c r="L3292" s="86">
        <v>247001</v>
      </c>
      <c r="M3292" s="86">
        <v>9937</v>
      </c>
      <c r="N3292" s="86">
        <v>519139</v>
      </c>
      <c r="O3292" s="86">
        <v>226201</v>
      </c>
      <c r="P3292" s="86">
        <v>206631</v>
      </c>
      <c r="Q3292" s="86">
        <v>8985</v>
      </c>
      <c r="R3292" s="100">
        <v>441817</v>
      </c>
      <c r="S3292" s="24">
        <f>Table1[[#This Row],[Female Voters]]/Table1[[#This Row],[Female Population]]</f>
        <v>0.81124287999405953</v>
      </c>
      <c r="T3292" s="24">
        <f>Table1[[#This Row],[Male Voters]]/Table1[[#This Row],[Male Population]]</f>
        <v>0.77826721239676977</v>
      </c>
      <c r="U3292" s="24">
        <f>Table1[[#This Row],[Total Voters]]/Table1[[#This Row],[Total Population]]</f>
        <v>0.81041771389143002</v>
      </c>
      <c r="V3292" s="24">
        <f>Table1[[#This Row],[Female Ballots]]/Table1[[#This Row],[Female Population]]</f>
        <v>0.69985984301179727</v>
      </c>
      <c r="W3292" s="24">
        <f>Table1[[#This Row],[Male Ballots]]/Table1[[#This Row],[Male Population]]</f>
        <v>0.65106672590295966</v>
      </c>
      <c r="X3292" s="24">
        <f>Table1[[#This Row],[Total Ballots]]/Table1[[#This Row],[Total Population]]</f>
        <v>0.68971185578114902</v>
      </c>
      <c r="Y3292" s="87">
        <f>Table1[[#This Row],[Female Ballots]]/Table1[[#This Row],[Female Voters]]</f>
        <v>0.86270075247615374</v>
      </c>
      <c r="Z3292" s="88">
        <f>Table1[[#This Row],[Male Ballots]]/Table1[[#This Row],[Male Voters]]</f>
        <v>0.83655936615641235</v>
      </c>
      <c r="AA3292" s="87">
        <f>Table1[[#This Row],[Total Ballots]]/Table1[[#This Row],[Total Voters]]</f>
        <v>0.85105723130028754</v>
      </c>
    </row>
    <row r="3293" spans="1:27" s="12" customFormat="1" x14ac:dyDescent="0.35">
      <c r="A3293" s="85" t="s">
        <v>52</v>
      </c>
      <c r="B3293" s="96">
        <v>2020</v>
      </c>
      <c r="C3293" s="96" t="s">
        <v>82</v>
      </c>
      <c r="D3293" s="17" t="s">
        <v>87</v>
      </c>
      <c r="E3293" s="98"/>
      <c r="F3293" s="90"/>
      <c r="G3293" s="91" t="s">
        <v>62</v>
      </c>
      <c r="H3293" s="132">
        <v>31324</v>
      </c>
      <c r="I3293" s="132">
        <v>34482</v>
      </c>
      <c r="J3293" s="133">
        <v>65806</v>
      </c>
      <c r="K3293" s="86">
        <v>24649</v>
      </c>
      <c r="L3293" s="86">
        <v>24049</v>
      </c>
      <c r="M3293" s="86">
        <v>1794</v>
      </c>
      <c r="N3293" s="86">
        <v>50492</v>
      </c>
      <c r="O3293" s="86">
        <v>19188</v>
      </c>
      <c r="P3293" s="86">
        <v>16964</v>
      </c>
      <c r="Q3293" s="86">
        <v>1548</v>
      </c>
      <c r="R3293" s="100">
        <v>37700</v>
      </c>
      <c r="S3293" s="24">
        <f>Table1[[#This Row],[Female Voters]]/Table1[[#This Row],[Female Population]]</f>
        <v>0.78690460988379518</v>
      </c>
      <c r="T3293" s="24">
        <f>Table1[[#This Row],[Male Voters]]/Table1[[#This Row],[Male Population]]</f>
        <v>0.69743634359955919</v>
      </c>
      <c r="U3293" s="24">
        <f>Table1[[#This Row],[Total Voters]]/Table1[[#This Row],[Total Population]]</f>
        <v>0.76728565784274994</v>
      </c>
      <c r="V3293" s="24">
        <f>Table1[[#This Row],[Female Ballots]]/Table1[[#This Row],[Female Population]]</f>
        <v>0.61256544502617805</v>
      </c>
      <c r="W3293" s="24">
        <f>Table1[[#This Row],[Male Ballots]]/Table1[[#This Row],[Male Population]]</f>
        <v>0.49196682327011193</v>
      </c>
      <c r="X3293" s="24">
        <f>Table1[[#This Row],[Total Ballots]]/Table1[[#This Row],[Total Population]]</f>
        <v>0.57289608850256812</v>
      </c>
      <c r="Y3293" s="87">
        <f>Table1[[#This Row],[Female Ballots]]/Table1[[#This Row],[Female Voters]]</f>
        <v>0.77844942999716016</v>
      </c>
      <c r="Z3293" s="88">
        <f>Table1[[#This Row],[Male Ballots]]/Table1[[#This Row],[Male Voters]]</f>
        <v>0.70539315564056715</v>
      </c>
      <c r="AA3293" s="87">
        <f>Table1[[#This Row],[Total Ballots]]/Table1[[#This Row],[Total Voters]]</f>
        <v>0.74665293511843456</v>
      </c>
    </row>
    <row r="3294" spans="1:27" s="12" customFormat="1" x14ac:dyDescent="0.35">
      <c r="A3294" s="85" t="s">
        <v>52</v>
      </c>
      <c r="B3294" s="96">
        <v>2020</v>
      </c>
      <c r="C3294" s="96" t="s">
        <v>82</v>
      </c>
      <c r="D3294" s="17" t="s">
        <v>87</v>
      </c>
      <c r="E3294" s="98"/>
      <c r="F3294" s="90"/>
      <c r="G3294" s="91" t="s">
        <v>63</v>
      </c>
      <c r="H3294" s="132">
        <v>58170</v>
      </c>
      <c r="I3294" s="132">
        <v>59868</v>
      </c>
      <c r="J3294" s="133">
        <v>118038</v>
      </c>
      <c r="K3294" s="86">
        <v>44303</v>
      </c>
      <c r="L3294" s="86">
        <v>43227</v>
      </c>
      <c r="M3294" s="86">
        <v>2760</v>
      </c>
      <c r="N3294" s="86">
        <v>90290</v>
      </c>
      <c r="O3294" s="86">
        <v>34869</v>
      </c>
      <c r="P3294" s="86">
        <v>31874</v>
      </c>
      <c r="Q3294" s="86">
        <v>2445</v>
      </c>
      <c r="R3294" s="100">
        <v>69188</v>
      </c>
      <c r="S3294" s="24">
        <f>Table1[[#This Row],[Female Voters]]/Table1[[#This Row],[Female Population]]</f>
        <v>0.76161251504211791</v>
      </c>
      <c r="T3294" s="24">
        <f>Table1[[#This Row],[Male Voters]]/Table1[[#This Row],[Male Population]]</f>
        <v>0.72203848466626575</v>
      </c>
      <c r="U3294" s="24">
        <f>Table1[[#This Row],[Total Voters]]/Table1[[#This Row],[Total Population]]</f>
        <v>0.76492316033819618</v>
      </c>
      <c r="V3294" s="24">
        <f>Table1[[#This Row],[Female Ballots]]/Table1[[#This Row],[Female Population]]</f>
        <v>0.59943269726663229</v>
      </c>
      <c r="W3294" s="24">
        <f>Table1[[#This Row],[Male Ballots]]/Table1[[#This Row],[Male Population]]</f>
        <v>0.53240462350504447</v>
      </c>
      <c r="X3294" s="24">
        <f>Table1[[#This Row],[Total Ballots]]/Table1[[#This Row],[Total Population]]</f>
        <v>0.58615022280960372</v>
      </c>
      <c r="Y3294" s="87">
        <f>Table1[[#This Row],[Female Ballots]]/Table1[[#This Row],[Female Voters]]</f>
        <v>0.7870573098887208</v>
      </c>
      <c r="Z3294" s="88">
        <f>Table1[[#This Row],[Male Ballots]]/Table1[[#This Row],[Male Voters]]</f>
        <v>0.73736322206028637</v>
      </c>
      <c r="AA3294" s="87">
        <f>Table1[[#This Row],[Total Ballots]]/Table1[[#This Row],[Total Voters]]</f>
        <v>0.76628641045519996</v>
      </c>
    </row>
    <row r="3295" spans="1:27" s="12" customFormat="1" x14ac:dyDescent="0.35">
      <c r="A3295" s="85" t="s">
        <v>52</v>
      </c>
      <c r="B3295" s="96">
        <v>2020</v>
      </c>
      <c r="C3295" s="96" t="s">
        <v>82</v>
      </c>
      <c r="D3295" s="17" t="s">
        <v>87</v>
      </c>
      <c r="E3295" s="98"/>
      <c r="F3295" s="90"/>
      <c r="G3295" s="91" t="s">
        <v>64</v>
      </c>
      <c r="H3295" s="132">
        <v>59838</v>
      </c>
      <c r="I3295" s="132">
        <v>61882</v>
      </c>
      <c r="J3295" s="133">
        <v>121720</v>
      </c>
      <c r="K3295" s="86">
        <v>46084</v>
      </c>
      <c r="L3295" s="86">
        <v>44641</v>
      </c>
      <c r="M3295" s="86">
        <v>2018</v>
      </c>
      <c r="N3295" s="86">
        <v>92743</v>
      </c>
      <c r="O3295" s="86">
        <v>39072</v>
      </c>
      <c r="P3295" s="86">
        <v>36952</v>
      </c>
      <c r="Q3295" s="86">
        <v>1840</v>
      </c>
      <c r="R3295" s="100">
        <v>77864</v>
      </c>
      <c r="S3295" s="24">
        <f>Table1[[#This Row],[Female Voters]]/Table1[[#This Row],[Female Population]]</f>
        <v>0.77014606103145156</v>
      </c>
      <c r="T3295" s="24">
        <f>Table1[[#This Row],[Male Voters]]/Table1[[#This Row],[Male Population]]</f>
        <v>0.72138909537506868</v>
      </c>
      <c r="U3295" s="24">
        <f>Table1[[#This Row],[Total Voters]]/Table1[[#This Row],[Total Population]]</f>
        <v>0.76193723299375615</v>
      </c>
      <c r="V3295" s="24">
        <f>Table1[[#This Row],[Female Ballots]]/Table1[[#This Row],[Female Population]]</f>
        <v>0.65296300010027075</v>
      </c>
      <c r="W3295" s="24">
        <f>Table1[[#This Row],[Male Ballots]]/Table1[[#This Row],[Male Population]]</f>
        <v>0.59713648556930932</v>
      </c>
      <c r="X3295" s="24">
        <f>Table1[[#This Row],[Total Ballots]]/Table1[[#This Row],[Total Population]]</f>
        <v>0.63969766677620765</v>
      </c>
      <c r="Y3295" s="87">
        <f>Table1[[#This Row],[Female Ballots]]/Table1[[#This Row],[Female Voters]]</f>
        <v>0.84784306917802277</v>
      </c>
      <c r="Z3295" s="88">
        <f>Table1[[#This Row],[Male Ballots]]/Table1[[#This Row],[Male Voters]]</f>
        <v>0.82775923478416702</v>
      </c>
      <c r="AA3295" s="87">
        <f>Table1[[#This Row],[Total Ballots]]/Table1[[#This Row],[Total Voters]]</f>
        <v>0.8395674067045491</v>
      </c>
    </row>
    <row r="3296" spans="1:27" s="12" customFormat="1" x14ac:dyDescent="0.35">
      <c r="A3296" s="85" t="s">
        <v>52</v>
      </c>
      <c r="B3296" s="96">
        <v>2020</v>
      </c>
      <c r="C3296" s="96" t="s">
        <v>82</v>
      </c>
      <c r="D3296" s="17" t="s">
        <v>87</v>
      </c>
      <c r="E3296" s="98"/>
      <c r="F3296" s="90"/>
      <c r="G3296" s="91" t="s">
        <v>65</v>
      </c>
      <c r="H3296" s="132">
        <v>53198</v>
      </c>
      <c r="I3296" s="132">
        <v>53850</v>
      </c>
      <c r="J3296" s="133">
        <v>107048</v>
      </c>
      <c r="K3296" s="86">
        <v>42746</v>
      </c>
      <c r="L3296" s="86">
        <v>41780</v>
      </c>
      <c r="M3296" s="86">
        <v>1336</v>
      </c>
      <c r="N3296" s="86">
        <v>85862</v>
      </c>
      <c r="O3296" s="86">
        <v>37776</v>
      </c>
      <c r="P3296" s="86">
        <v>36223</v>
      </c>
      <c r="Q3296" s="86">
        <v>1236</v>
      </c>
      <c r="R3296" s="100">
        <v>75235</v>
      </c>
      <c r="S3296" s="24">
        <f>Table1[[#This Row],[Female Voters]]/Table1[[#This Row],[Female Population]]</f>
        <v>0.80352644836272036</v>
      </c>
      <c r="T3296" s="24">
        <f>Table1[[#This Row],[Male Voters]]/Table1[[#This Row],[Male Population]]</f>
        <v>0.77585886722376973</v>
      </c>
      <c r="U3296" s="24">
        <f>Table1[[#This Row],[Total Voters]]/Table1[[#This Row],[Total Population]]</f>
        <v>0.80208878260219718</v>
      </c>
      <c r="V3296" s="24">
        <f>Table1[[#This Row],[Female Ballots]]/Table1[[#This Row],[Female Population]]</f>
        <v>0.71010188352945602</v>
      </c>
      <c r="W3296" s="24">
        <f>Table1[[#This Row],[Male Ballots]]/Table1[[#This Row],[Male Population]]</f>
        <v>0.67266480965645314</v>
      </c>
      <c r="X3296" s="24">
        <f>Table1[[#This Row],[Total Ballots]]/Table1[[#This Row],[Total Population]]</f>
        <v>0.70281555937523355</v>
      </c>
      <c r="Y3296" s="87">
        <f>Table1[[#This Row],[Female Ballots]]/Table1[[#This Row],[Female Voters]]</f>
        <v>0.88373181116361765</v>
      </c>
      <c r="Z3296" s="88">
        <f>Table1[[#This Row],[Male Ballots]]/Table1[[#This Row],[Male Voters]]</f>
        <v>0.86699377692675916</v>
      </c>
      <c r="AA3296" s="87">
        <f>Table1[[#This Row],[Total Ballots]]/Table1[[#This Row],[Total Voters]]</f>
        <v>0.87623162749528316</v>
      </c>
    </row>
    <row r="3297" spans="1:27" s="12" customFormat="1" x14ac:dyDescent="0.35">
      <c r="A3297" s="85" t="s">
        <v>52</v>
      </c>
      <c r="B3297" s="96">
        <v>2020</v>
      </c>
      <c r="C3297" s="96" t="s">
        <v>82</v>
      </c>
      <c r="D3297" s="17" t="s">
        <v>87</v>
      </c>
      <c r="E3297" s="98"/>
      <c r="F3297" s="90"/>
      <c r="G3297" s="91" t="s">
        <v>66</v>
      </c>
      <c r="H3297" s="132">
        <v>54966</v>
      </c>
      <c r="I3297" s="132">
        <v>54027</v>
      </c>
      <c r="J3297" s="133">
        <v>108993</v>
      </c>
      <c r="K3297" s="86">
        <v>46798</v>
      </c>
      <c r="L3297" s="86">
        <v>45016</v>
      </c>
      <c r="M3297" s="86">
        <v>1225</v>
      </c>
      <c r="N3297" s="86">
        <v>93039</v>
      </c>
      <c r="O3297" s="86">
        <v>42661</v>
      </c>
      <c r="P3297" s="86">
        <v>40407</v>
      </c>
      <c r="Q3297" s="86">
        <v>1158</v>
      </c>
      <c r="R3297" s="100">
        <v>84226</v>
      </c>
      <c r="S3297" s="24">
        <f>Table1[[#This Row],[Female Voters]]/Table1[[#This Row],[Female Population]]</f>
        <v>0.85139904668340427</v>
      </c>
      <c r="T3297" s="24">
        <f>Table1[[#This Row],[Male Voters]]/Table1[[#This Row],[Male Population]]</f>
        <v>0.83321302311807055</v>
      </c>
      <c r="U3297" s="24">
        <f>Table1[[#This Row],[Total Voters]]/Table1[[#This Row],[Total Population]]</f>
        <v>0.85362362720541685</v>
      </c>
      <c r="V3297" s="24">
        <f>Table1[[#This Row],[Female Ballots]]/Table1[[#This Row],[Female Population]]</f>
        <v>0.77613433759051054</v>
      </c>
      <c r="W3297" s="24">
        <f>Table1[[#This Row],[Male Ballots]]/Table1[[#This Row],[Male Population]]</f>
        <v>0.74790382586484538</v>
      </c>
      <c r="X3297" s="24">
        <f>Table1[[#This Row],[Total Ballots]]/Table1[[#This Row],[Total Population]]</f>
        <v>0.77276522345471732</v>
      </c>
      <c r="Y3297" s="87">
        <f>Table1[[#This Row],[Female Ballots]]/Table1[[#This Row],[Female Voters]]</f>
        <v>0.91159878627291768</v>
      </c>
      <c r="Z3297" s="88">
        <f>Table1[[#This Row],[Male Ballots]]/Table1[[#This Row],[Male Voters]]</f>
        <v>0.89761418162431139</v>
      </c>
      <c r="AA3297" s="87">
        <f>Table1[[#This Row],[Total Ballots]]/Table1[[#This Row],[Total Voters]]</f>
        <v>0.90527628198927335</v>
      </c>
    </row>
    <row r="3298" spans="1:27" s="12" customFormat="1" x14ac:dyDescent="0.35">
      <c r="A3298" s="85" t="s">
        <v>52</v>
      </c>
      <c r="B3298" s="96">
        <v>2020</v>
      </c>
      <c r="C3298" s="96" t="s">
        <v>82</v>
      </c>
      <c r="D3298" s="17" t="s">
        <v>87</v>
      </c>
      <c r="E3298" s="98"/>
      <c r="F3298" s="90"/>
      <c r="G3298" s="91" t="s">
        <v>67</v>
      </c>
      <c r="H3298" s="132">
        <v>65713</v>
      </c>
      <c r="I3298" s="132">
        <v>53264</v>
      </c>
      <c r="J3298" s="133">
        <v>118977</v>
      </c>
      <c r="K3298" s="86">
        <v>57621</v>
      </c>
      <c r="L3298" s="86">
        <v>48288</v>
      </c>
      <c r="M3298" s="86">
        <v>804</v>
      </c>
      <c r="N3298" s="86">
        <v>106713</v>
      </c>
      <c r="O3298" s="86">
        <v>52635</v>
      </c>
      <c r="P3298" s="86">
        <v>44211</v>
      </c>
      <c r="Q3298" s="86">
        <v>758</v>
      </c>
      <c r="R3298" s="86">
        <v>97604</v>
      </c>
      <c r="S3298" s="24">
        <f>Table1[[#This Row],[Female Voters]]/Table1[[#This Row],[Female Population]]</f>
        <v>0.87685846027422276</v>
      </c>
      <c r="T3298" s="24">
        <f>Table1[[#This Row],[Male Voters]]/Table1[[#This Row],[Male Population]]</f>
        <v>0.90657855211775307</v>
      </c>
      <c r="U3298" s="24">
        <f>Table1[[#This Row],[Total Voters]]/Table1[[#This Row],[Total Population]]</f>
        <v>0.89692125368768749</v>
      </c>
      <c r="V3298" s="24">
        <f>Table1[[#This Row],[Female Ballots]]/Table1[[#This Row],[Female Population]]</f>
        <v>0.80098306271209652</v>
      </c>
      <c r="W3298" s="24">
        <f>Table1[[#This Row],[Male Ballots]]/Table1[[#This Row],[Male Population]]</f>
        <v>0.83003529588465008</v>
      </c>
      <c r="X3298" s="24">
        <f>Table1[[#This Row],[Total Ballots]]/Table1[[#This Row],[Total Population]]</f>
        <v>0.82036023769299948</v>
      </c>
      <c r="Y3298" s="87">
        <f>Table1[[#This Row],[Female Ballots]]/Table1[[#This Row],[Female Voters]]</f>
        <v>0.91346904774301041</v>
      </c>
      <c r="Z3298" s="88">
        <f>Table1[[#This Row],[Male Ballots]]/Table1[[#This Row],[Male Voters]]</f>
        <v>0.91556908548707749</v>
      </c>
      <c r="AA3298" s="87">
        <f>Table1[[#This Row],[Total Ballots]]/Table1[[#This Row],[Total Voters]]</f>
        <v>0.91464020316175165</v>
      </c>
    </row>
    <row r="3299" spans="1:27" s="12" customFormat="1" x14ac:dyDescent="0.35">
      <c r="A3299" s="85" t="s">
        <v>40</v>
      </c>
      <c r="B3299" s="96">
        <v>2020</v>
      </c>
      <c r="C3299" s="96" t="s">
        <v>82</v>
      </c>
      <c r="D3299" s="96"/>
      <c r="E3299" s="98"/>
      <c r="F3299" s="90"/>
      <c r="G3299" s="91" t="s">
        <v>79</v>
      </c>
      <c r="H3299" s="132">
        <v>214303</v>
      </c>
      <c r="I3299" s="132">
        <v>206744</v>
      </c>
      <c r="J3299" s="133">
        <v>421047</v>
      </c>
      <c r="K3299" s="86">
        <v>185163</v>
      </c>
      <c r="L3299" s="86">
        <v>170193</v>
      </c>
      <c r="M3299" s="86">
        <v>7881</v>
      </c>
      <c r="N3299" s="86">
        <v>363237</v>
      </c>
      <c r="O3299" s="86">
        <v>153962</v>
      </c>
      <c r="P3299" s="86">
        <v>136943</v>
      </c>
      <c r="Q3299" s="86">
        <v>6156</v>
      </c>
      <c r="R3299" s="100">
        <v>297061</v>
      </c>
      <c r="S3299" s="24">
        <f>Table1[[#This Row],[Female Voters]]/Table1[[#This Row],[Female Population]]</f>
        <v>0.86402430203963543</v>
      </c>
      <c r="T3299" s="24">
        <f>Table1[[#This Row],[Male Voters]]/Table1[[#This Row],[Male Population]]</f>
        <v>0.82320647757613286</v>
      </c>
      <c r="U3299" s="24">
        <f>Table1[[#This Row],[Total Voters]]/Table1[[#This Row],[Total Population]]</f>
        <v>0.86269941360465696</v>
      </c>
      <c r="V3299" s="24">
        <f>Table1[[#This Row],[Female Ballots]]/Table1[[#This Row],[Female Population]]</f>
        <v>0.71843137986869055</v>
      </c>
      <c r="W3299" s="24">
        <f>Table1[[#This Row],[Male Ballots]]/Table1[[#This Row],[Male Population]]</f>
        <v>0.66237956119645547</v>
      </c>
      <c r="X3299" s="24">
        <f>Table1[[#This Row],[Total Ballots]]/Table1[[#This Row],[Total Population]]</f>
        <v>0.70552931145454068</v>
      </c>
      <c r="Y3299" s="87">
        <f>Table1[[#This Row],[Female Ballots]]/Table1[[#This Row],[Female Voters]]</f>
        <v>0.83149441303068106</v>
      </c>
      <c r="Z3299" s="88">
        <f>Table1[[#This Row],[Male Ballots]]/Table1[[#This Row],[Male Voters]]</f>
        <v>0.80463356307251177</v>
      </c>
      <c r="AA3299" s="87">
        <f>Table1[[#This Row],[Total Ballots]]/Table1[[#This Row],[Total Voters]]</f>
        <v>0.81781591633010953</v>
      </c>
    </row>
    <row r="3300" spans="1:27" s="12" customFormat="1" x14ac:dyDescent="0.35">
      <c r="A3300" s="85" t="s">
        <v>40</v>
      </c>
      <c r="B3300" s="96">
        <v>2020</v>
      </c>
      <c r="C3300" s="96" t="s">
        <v>82</v>
      </c>
      <c r="D3300" s="96"/>
      <c r="E3300" s="98"/>
      <c r="F3300" s="90"/>
      <c r="G3300" s="91" t="s">
        <v>62</v>
      </c>
      <c r="H3300" s="132">
        <v>26937</v>
      </c>
      <c r="I3300" s="132">
        <v>27369</v>
      </c>
      <c r="J3300" s="133">
        <v>54306</v>
      </c>
      <c r="K3300" s="86">
        <v>18379</v>
      </c>
      <c r="L3300" s="86">
        <v>17990</v>
      </c>
      <c r="M3300" s="86">
        <v>1925</v>
      </c>
      <c r="N3300" s="86">
        <v>38294</v>
      </c>
      <c r="O3300" s="86">
        <v>13222</v>
      </c>
      <c r="P3300" s="86">
        <v>11721</v>
      </c>
      <c r="Q3300" s="86">
        <v>1371</v>
      </c>
      <c r="R3300" s="100">
        <v>26314</v>
      </c>
      <c r="S3300" s="24">
        <f>Table1[[#This Row],[Female Voters]]/Table1[[#This Row],[Female Population]]</f>
        <v>0.6822957270668597</v>
      </c>
      <c r="T3300" s="24">
        <f>Table1[[#This Row],[Male Voters]]/Table1[[#This Row],[Male Population]]</f>
        <v>0.65731301837845735</v>
      </c>
      <c r="U3300" s="24">
        <f>Table1[[#This Row],[Total Voters]]/Table1[[#This Row],[Total Population]]</f>
        <v>0.70515228519868889</v>
      </c>
      <c r="V3300" s="24">
        <f>Table1[[#This Row],[Female Ballots]]/Table1[[#This Row],[Female Population]]</f>
        <v>0.49084901807922188</v>
      </c>
      <c r="W3300" s="24">
        <f>Table1[[#This Row],[Male Ballots]]/Table1[[#This Row],[Male Population]]</f>
        <v>0.42825824838320725</v>
      </c>
      <c r="X3300" s="24">
        <f>Table1[[#This Row],[Total Ballots]]/Table1[[#This Row],[Total Population]]</f>
        <v>0.48455051007255184</v>
      </c>
      <c r="Y3300" s="87">
        <f>Table1[[#This Row],[Female Ballots]]/Table1[[#This Row],[Female Voters]]</f>
        <v>0.7194080200228522</v>
      </c>
      <c r="Z3300" s="88">
        <f>Table1[[#This Row],[Male Ballots]]/Table1[[#This Row],[Male Voters]]</f>
        <v>0.65152862701500835</v>
      </c>
      <c r="AA3300" s="87">
        <f>Table1[[#This Row],[Total Ballots]]/Table1[[#This Row],[Total Voters]]</f>
        <v>0.68715725701154229</v>
      </c>
    </row>
    <row r="3301" spans="1:27" s="12" customFormat="1" x14ac:dyDescent="0.35">
      <c r="A3301" s="85" t="s">
        <v>40</v>
      </c>
      <c r="B3301" s="96">
        <v>2020</v>
      </c>
      <c r="C3301" s="96" t="s">
        <v>82</v>
      </c>
      <c r="D3301" s="96"/>
      <c r="E3301" s="98"/>
      <c r="F3301" s="90"/>
      <c r="G3301" s="91" t="s">
        <v>63</v>
      </c>
      <c r="H3301" s="132">
        <v>36631</v>
      </c>
      <c r="I3301" s="132">
        <v>38361</v>
      </c>
      <c r="J3301" s="133">
        <v>74992</v>
      </c>
      <c r="K3301" s="86">
        <v>31756</v>
      </c>
      <c r="L3301" s="86">
        <v>30611</v>
      </c>
      <c r="M3301" s="86">
        <v>1790</v>
      </c>
      <c r="N3301" s="86">
        <v>64157</v>
      </c>
      <c r="O3301" s="86">
        <v>22907</v>
      </c>
      <c r="P3301" s="86">
        <v>20640</v>
      </c>
      <c r="Q3301" s="86">
        <v>1366</v>
      </c>
      <c r="R3301" s="100">
        <v>44913</v>
      </c>
      <c r="S3301" s="24">
        <f>Table1[[#This Row],[Female Voters]]/Table1[[#This Row],[Female Population]]</f>
        <v>0.86691600010919712</v>
      </c>
      <c r="T3301" s="24">
        <f>Table1[[#This Row],[Male Voters]]/Table1[[#This Row],[Male Population]]</f>
        <v>0.79797189854279083</v>
      </c>
      <c r="U3301" s="24">
        <f>Table1[[#This Row],[Total Voters]]/Table1[[#This Row],[Total Population]]</f>
        <v>0.85551792191167053</v>
      </c>
      <c r="V3301" s="24">
        <f>Table1[[#This Row],[Female Ballots]]/Table1[[#This Row],[Female Population]]</f>
        <v>0.62534465343561463</v>
      </c>
      <c r="W3301" s="24">
        <f>Table1[[#This Row],[Male Ballots]]/Table1[[#This Row],[Male Population]]</f>
        <v>0.53804645342926405</v>
      </c>
      <c r="X3301" s="24">
        <f>Table1[[#This Row],[Total Ballots]]/Table1[[#This Row],[Total Population]]</f>
        <v>0.59890388308086195</v>
      </c>
      <c r="Y3301" s="87">
        <f>Table1[[#This Row],[Female Ballots]]/Table1[[#This Row],[Female Voters]]</f>
        <v>0.72134399798463278</v>
      </c>
      <c r="Z3301" s="88">
        <f>Table1[[#This Row],[Male Ballots]]/Table1[[#This Row],[Male Voters]]</f>
        <v>0.67426742020842179</v>
      </c>
      <c r="AA3301" s="87">
        <f>Table1[[#This Row],[Total Ballots]]/Table1[[#This Row],[Total Voters]]</f>
        <v>0.70004831896753272</v>
      </c>
    </row>
    <row r="3302" spans="1:27" s="12" customFormat="1" x14ac:dyDescent="0.35">
      <c r="A3302" s="85" t="s">
        <v>40</v>
      </c>
      <c r="B3302" s="96">
        <v>2020</v>
      </c>
      <c r="C3302" s="96" t="s">
        <v>82</v>
      </c>
      <c r="D3302" s="96"/>
      <c r="E3302" s="98"/>
      <c r="F3302" s="90"/>
      <c r="G3302" s="91" t="s">
        <v>64</v>
      </c>
      <c r="H3302" s="132">
        <v>33518</v>
      </c>
      <c r="I3302" s="132">
        <v>34638</v>
      </c>
      <c r="J3302" s="133">
        <v>68156</v>
      </c>
      <c r="K3302" s="86">
        <v>30124</v>
      </c>
      <c r="L3302" s="86">
        <v>29053</v>
      </c>
      <c r="M3302" s="86">
        <v>1266</v>
      </c>
      <c r="N3302" s="86">
        <v>60443</v>
      </c>
      <c r="O3302" s="86">
        <v>24288</v>
      </c>
      <c r="P3302" s="86">
        <v>22621</v>
      </c>
      <c r="Q3302" s="86">
        <v>972</v>
      </c>
      <c r="R3302" s="100">
        <v>47881</v>
      </c>
      <c r="S3302" s="24">
        <f>Table1[[#This Row],[Female Voters]]/Table1[[#This Row],[Female Population]]</f>
        <v>0.89874097499850825</v>
      </c>
      <c r="T3302" s="24">
        <f>Table1[[#This Row],[Male Voters]]/Table1[[#This Row],[Male Population]]</f>
        <v>0.83876089843524448</v>
      </c>
      <c r="U3302" s="24">
        <f>Table1[[#This Row],[Total Voters]]/Table1[[#This Row],[Total Population]]</f>
        <v>0.88683314748518105</v>
      </c>
      <c r="V3302" s="24">
        <f>Table1[[#This Row],[Female Ballots]]/Table1[[#This Row],[Female Population]]</f>
        <v>0.72462557431827679</v>
      </c>
      <c r="W3302" s="24">
        <f>Table1[[#This Row],[Male Ballots]]/Table1[[#This Row],[Male Population]]</f>
        <v>0.65306888388475082</v>
      </c>
      <c r="X3302" s="24">
        <f>Table1[[#This Row],[Total Ballots]]/Table1[[#This Row],[Total Population]]</f>
        <v>0.70252068783379307</v>
      </c>
      <c r="Y3302" s="87">
        <f>Table1[[#This Row],[Female Ballots]]/Table1[[#This Row],[Female Voters]]</f>
        <v>0.80626742796441375</v>
      </c>
      <c r="Z3302" s="88">
        <f>Table1[[#This Row],[Male Ballots]]/Table1[[#This Row],[Male Voters]]</f>
        <v>0.77861150311499672</v>
      </c>
      <c r="AA3302" s="87">
        <f>Table1[[#This Row],[Total Ballots]]/Table1[[#This Row],[Total Voters]]</f>
        <v>0.79216782753999637</v>
      </c>
    </row>
    <row r="3303" spans="1:27" s="12" customFormat="1" x14ac:dyDescent="0.35">
      <c r="A3303" s="85" t="s">
        <v>40</v>
      </c>
      <c r="B3303" s="96">
        <v>2020</v>
      </c>
      <c r="C3303" s="96" t="s">
        <v>82</v>
      </c>
      <c r="D3303" s="96"/>
      <c r="E3303" s="98"/>
      <c r="F3303" s="90"/>
      <c r="G3303" s="91" t="s">
        <v>65</v>
      </c>
      <c r="H3303" s="132">
        <v>30524</v>
      </c>
      <c r="I3303" s="132">
        <v>30767</v>
      </c>
      <c r="J3303" s="133">
        <v>61291</v>
      </c>
      <c r="K3303" s="86">
        <v>26988</v>
      </c>
      <c r="L3303" s="86">
        <v>25562</v>
      </c>
      <c r="M3303" s="86">
        <v>940</v>
      </c>
      <c r="N3303" s="86">
        <v>53490</v>
      </c>
      <c r="O3303" s="86">
        <v>22996</v>
      </c>
      <c r="P3303" s="86">
        <v>21331</v>
      </c>
      <c r="Q3303" s="86">
        <v>767</v>
      </c>
      <c r="R3303" s="100">
        <v>45094</v>
      </c>
      <c r="S3303" s="24">
        <f>Table1[[#This Row],[Female Voters]]/Table1[[#This Row],[Female Population]]</f>
        <v>0.88415672913117549</v>
      </c>
      <c r="T3303" s="24">
        <f>Table1[[#This Row],[Male Voters]]/Table1[[#This Row],[Male Population]]</f>
        <v>0.83082523482952519</v>
      </c>
      <c r="U3303" s="24">
        <f>Table1[[#This Row],[Total Voters]]/Table1[[#This Row],[Total Population]]</f>
        <v>0.87272193307337131</v>
      </c>
      <c r="V3303" s="24">
        <f>Table1[[#This Row],[Female Ballots]]/Table1[[#This Row],[Female Population]]</f>
        <v>0.75337439391953875</v>
      </c>
      <c r="W3303" s="24">
        <f>Table1[[#This Row],[Male Ballots]]/Table1[[#This Row],[Male Population]]</f>
        <v>0.69330776481294898</v>
      </c>
      <c r="X3303" s="24">
        <f>Table1[[#This Row],[Total Ballots]]/Table1[[#This Row],[Total Population]]</f>
        <v>0.73573607870649849</v>
      </c>
      <c r="Y3303" s="87">
        <f>Table1[[#This Row],[Female Ballots]]/Table1[[#This Row],[Female Voters]]</f>
        <v>0.85208240699570181</v>
      </c>
      <c r="Z3303" s="88">
        <f>Table1[[#This Row],[Male Ballots]]/Table1[[#This Row],[Male Voters]]</f>
        <v>0.83448087004146776</v>
      </c>
      <c r="AA3303" s="87">
        <f>Table1[[#This Row],[Total Ballots]]/Table1[[#This Row],[Total Voters]]</f>
        <v>0.84303608151056275</v>
      </c>
    </row>
    <row r="3304" spans="1:27" s="12" customFormat="1" x14ac:dyDescent="0.35">
      <c r="A3304" s="85" t="s">
        <v>40</v>
      </c>
      <c r="B3304" s="96">
        <v>2020</v>
      </c>
      <c r="C3304" s="96" t="s">
        <v>82</v>
      </c>
      <c r="D3304" s="96"/>
      <c r="E3304" s="98"/>
      <c r="F3304" s="90"/>
      <c r="G3304" s="91" t="s">
        <v>66</v>
      </c>
      <c r="H3304" s="132">
        <v>35742</v>
      </c>
      <c r="I3304" s="132">
        <v>33481</v>
      </c>
      <c r="J3304" s="133">
        <v>69223</v>
      </c>
      <c r="K3304" s="86">
        <v>31588</v>
      </c>
      <c r="L3304" s="86">
        <v>28386</v>
      </c>
      <c r="M3304" s="86">
        <v>1001</v>
      </c>
      <c r="N3304" s="86">
        <v>60975</v>
      </c>
      <c r="O3304" s="86">
        <v>28419</v>
      </c>
      <c r="P3304" s="86">
        <v>25166</v>
      </c>
      <c r="Q3304" s="86">
        <v>826</v>
      </c>
      <c r="R3304" s="100">
        <v>54411</v>
      </c>
      <c r="S3304" s="24">
        <f>Table1[[#This Row],[Female Voters]]/Table1[[#This Row],[Female Population]]</f>
        <v>0.88377818812601416</v>
      </c>
      <c r="T3304" s="24">
        <f>Table1[[#This Row],[Male Voters]]/Table1[[#This Row],[Male Population]]</f>
        <v>0.84782413906394671</v>
      </c>
      <c r="U3304" s="24">
        <f>Table1[[#This Row],[Total Voters]]/Table1[[#This Row],[Total Population]]</f>
        <v>0.88084885081548037</v>
      </c>
      <c r="V3304" s="24">
        <f>Table1[[#This Row],[Female Ballots]]/Table1[[#This Row],[Female Population]]</f>
        <v>0.79511499076716463</v>
      </c>
      <c r="W3304" s="24">
        <f>Table1[[#This Row],[Male Ballots]]/Table1[[#This Row],[Male Population]]</f>
        <v>0.75165018965980701</v>
      </c>
      <c r="X3304" s="24">
        <f>Table1[[#This Row],[Total Ballots]]/Table1[[#This Row],[Total Population]]</f>
        <v>0.78602487612498739</v>
      </c>
      <c r="Y3304" s="87">
        <f>Table1[[#This Row],[Female Ballots]]/Table1[[#This Row],[Female Voters]]</f>
        <v>0.89967709256679751</v>
      </c>
      <c r="Z3304" s="88">
        <f>Table1[[#This Row],[Male Ballots]]/Table1[[#This Row],[Male Voters]]</f>
        <v>0.88656379905587257</v>
      </c>
      <c r="AA3304" s="87">
        <f>Table1[[#This Row],[Total Ballots]]/Table1[[#This Row],[Total Voters]]</f>
        <v>0.89234932349323492</v>
      </c>
    </row>
    <row r="3305" spans="1:27" s="12" customFormat="1" x14ac:dyDescent="0.35">
      <c r="A3305" s="85" t="s">
        <v>40</v>
      </c>
      <c r="B3305" s="96">
        <v>2020</v>
      </c>
      <c r="C3305" s="96" t="s">
        <v>82</v>
      </c>
      <c r="D3305" s="96"/>
      <c r="E3305" s="98"/>
      <c r="F3305" s="90"/>
      <c r="G3305" s="91" t="s">
        <v>67</v>
      </c>
      <c r="H3305" s="132">
        <v>50951</v>
      </c>
      <c r="I3305" s="132">
        <v>42128</v>
      </c>
      <c r="J3305" s="133">
        <v>93079</v>
      </c>
      <c r="K3305" s="86">
        <v>46328</v>
      </c>
      <c r="L3305" s="86">
        <v>38591</v>
      </c>
      <c r="M3305" s="86">
        <v>959</v>
      </c>
      <c r="N3305" s="86">
        <v>85878</v>
      </c>
      <c r="O3305" s="86">
        <v>42130</v>
      </c>
      <c r="P3305" s="86">
        <v>35464</v>
      </c>
      <c r="Q3305" s="86">
        <v>854</v>
      </c>
      <c r="R3305" s="86">
        <v>78448</v>
      </c>
      <c r="S3305" s="24">
        <f>Table1[[#This Row],[Female Voters]]/Table1[[#This Row],[Female Population]]</f>
        <v>0.90926576514690582</v>
      </c>
      <c r="T3305" s="24">
        <f>Table1[[#This Row],[Male Voters]]/Table1[[#This Row],[Male Population]]</f>
        <v>0.91604158754272691</v>
      </c>
      <c r="U3305" s="24">
        <f>Table1[[#This Row],[Total Voters]]/Table1[[#This Row],[Total Population]]</f>
        <v>0.92263561061034172</v>
      </c>
      <c r="V3305" s="24">
        <f>Table1[[#This Row],[Female Ballots]]/Table1[[#This Row],[Female Population]]</f>
        <v>0.82687287786304486</v>
      </c>
      <c r="W3305" s="24">
        <f>Table1[[#This Row],[Male Ballots]]/Table1[[#This Row],[Male Population]]</f>
        <v>0.84181541967337636</v>
      </c>
      <c r="X3305" s="24">
        <f>Table1[[#This Row],[Total Ballots]]/Table1[[#This Row],[Total Population]]</f>
        <v>0.84281094554088465</v>
      </c>
      <c r="Y3305" s="87">
        <f>Table1[[#This Row],[Female Ballots]]/Table1[[#This Row],[Female Voters]]</f>
        <v>0.90938525297876016</v>
      </c>
      <c r="Z3305" s="88">
        <f>Table1[[#This Row],[Male Ballots]]/Table1[[#This Row],[Male Voters]]</f>
        <v>0.91897074447410021</v>
      </c>
      <c r="AA3305" s="87">
        <f>Table1[[#This Row],[Total Ballots]]/Table1[[#This Row],[Total Voters]]</f>
        <v>0.91348191620671182</v>
      </c>
    </row>
    <row r="3306" spans="1:27" s="12" customFormat="1" x14ac:dyDescent="0.35">
      <c r="A3306" s="85" t="s">
        <v>28</v>
      </c>
      <c r="B3306" s="96">
        <v>2020</v>
      </c>
      <c r="C3306" s="96" t="s">
        <v>82</v>
      </c>
      <c r="D3306" s="17" t="s">
        <v>87</v>
      </c>
      <c r="E3306" s="98"/>
      <c r="F3306" s="90"/>
      <c r="G3306" s="91" t="s">
        <v>79</v>
      </c>
      <c r="H3306" s="132">
        <v>18354.000400000001</v>
      </c>
      <c r="I3306" s="132">
        <v>18283.0003</v>
      </c>
      <c r="J3306" s="133">
        <v>36637.000200000002</v>
      </c>
      <c r="K3306" s="86">
        <v>16882</v>
      </c>
      <c r="L3306" s="86">
        <v>16543</v>
      </c>
      <c r="M3306" s="86">
        <v>567</v>
      </c>
      <c r="N3306" s="86">
        <v>33992</v>
      </c>
      <c r="O3306" s="86">
        <v>14358</v>
      </c>
      <c r="P3306" s="86">
        <v>13802</v>
      </c>
      <c r="Q3306" s="86">
        <v>493</v>
      </c>
      <c r="R3306" s="100">
        <v>28653</v>
      </c>
      <c r="S3306" s="24">
        <f>Table1[[#This Row],[Female Voters]]/Table1[[#This Row],[Female Population]]</f>
        <v>0.91979947870111189</v>
      </c>
      <c r="T3306" s="24">
        <f>Table1[[#This Row],[Male Voters]]/Table1[[#This Row],[Male Population]]</f>
        <v>0.90482960830012127</v>
      </c>
      <c r="U3306" s="24">
        <f>Table1[[#This Row],[Total Voters]]/Table1[[#This Row],[Total Population]]</f>
        <v>0.92780521916202074</v>
      </c>
      <c r="V3306" s="24">
        <f>Table1[[#This Row],[Female Ballots]]/Table1[[#This Row],[Female Population]]</f>
        <v>0.78228177438636204</v>
      </c>
      <c r="W3306" s="24">
        <f>Table1[[#This Row],[Male Ballots]]/Table1[[#This Row],[Male Population]]</f>
        <v>0.75490891940750016</v>
      </c>
      <c r="X3306" s="24">
        <f>Table1[[#This Row],[Total Ballots]]/Table1[[#This Row],[Total Population]]</f>
        <v>0.78207822265972526</v>
      </c>
      <c r="Y3306" s="87">
        <f>Table1[[#This Row],[Female Ballots]]/Table1[[#This Row],[Female Voters]]</f>
        <v>0.85049164790901555</v>
      </c>
      <c r="Z3306" s="88">
        <f>Table1[[#This Row],[Male Ballots]]/Table1[[#This Row],[Male Voters]]</f>
        <v>0.83431058453726648</v>
      </c>
      <c r="AA3306" s="87">
        <f>Table1[[#This Row],[Total Ballots]]/Table1[[#This Row],[Total Voters]]</f>
        <v>0.8429336314426924</v>
      </c>
    </row>
    <row r="3307" spans="1:27" s="12" customFormat="1" x14ac:dyDescent="0.35">
      <c r="A3307" s="85" t="s">
        <v>28</v>
      </c>
      <c r="B3307" s="96">
        <v>2020</v>
      </c>
      <c r="C3307" s="96" t="s">
        <v>82</v>
      </c>
      <c r="D3307" s="17" t="s">
        <v>87</v>
      </c>
      <c r="E3307" s="98"/>
      <c r="F3307" s="90"/>
      <c r="G3307" s="91" t="s">
        <v>62</v>
      </c>
      <c r="H3307" s="132">
        <v>1363.0001</v>
      </c>
      <c r="I3307" s="132">
        <v>1447.0001</v>
      </c>
      <c r="J3307" s="133">
        <v>2810.0001000000002</v>
      </c>
      <c r="K3307" s="86">
        <v>1185</v>
      </c>
      <c r="L3307" s="86">
        <v>1291</v>
      </c>
      <c r="M3307" s="86">
        <v>77</v>
      </c>
      <c r="N3307" s="86">
        <v>2553</v>
      </c>
      <c r="O3307" s="86">
        <v>839</v>
      </c>
      <c r="P3307" s="86">
        <v>843</v>
      </c>
      <c r="Q3307" s="86">
        <v>54</v>
      </c>
      <c r="R3307" s="100">
        <v>1736</v>
      </c>
      <c r="S3307" s="24">
        <f>Table1[[#This Row],[Female Voters]]/Table1[[#This Row],[Female Population]]</f>
        <v>0.8694056588843978</v>
      </c>
      <c r="T3307" s="24">
        <f>Table1[[#This Row],[Male Voters]]/Table1[[#This Row],[Male Population]]</f>
        <v>0.89219067780299399</v>
      </c>
      <c r="U3307" s="24">
        <f>Table1[[#This Row],[Total Voters]]/Table1[[#This Row],[Total Population]]</f>
        <v>0.9085408929344877</v>
      </c>
      <c r="V3307" s="24">
        <f>Table1[[#This Row],[Female Ballots]]/Table1[[#This Row],[Female Population]]</f>
        <v>0.61555388000338374</v>
      </c>
      <c r="W3307" s="24">
        <f>Table1[[#This Row],[Male Ballots]]/Table1[[#This Row],[Male Population]]</f>
        <v>0.58258461765137404</v>
      </c>
      <c r="X3307" s="24">
        <f>Table1[[#This Row],[Total Ballots]]/Table1[[#This Row],[Total Population]]</f>
        <v>0.61779357232051335</v>
      </c>
      <c r="Y3307" s="87">
        <f>Table1[[#This Row],[Female Ballots]]/Table1[[#This Row],[Female Voters]]</f>
        <v>0.70801687763713084</v>
      </c>
      <c r="Z3307" s="88">
        <f>Table1[[#This Row],[Male Ballots]]/Table1[[#This Row],[Male Voters]]</f>
        <v>0.65298218435321453</v>
      </c>
      <c r="AA3307" s="87">
        <f>Table1[[#This Row],[Total Ballots]]/Table1[[#This Row],[Total Voters]]</f>
        <v>0.67998433215824516</v>
      </c>
    </row>
    <row r="3308" spans="1:27" s="12" customFormat="1" x14ac:dyDescent="0.35">
      <c r="A3308" s="85" t="s">
        <v>28</v>
      </c>
      <c r="B3308" s="96">
        <v>2020</v>
      </c>
      <c r="C3308" s="96" t="s">
        <v>82</v>
      </c>
      <c r="D3308" s="17" t="s">
        <v>87</v>
      </c>
      <c r="E3308" s="98"/>
      <c r="F3308" s="90"/>
      <c r="G3308" s="91" t="s">
        <v>63</v>
      </c>
      <c r="H3308" s="132">
        <v>2077.0001000000002</v>
      </c>
      <c r="I3308" s="132">
        <v>2076.0001000000002</v>
      </c>
      <c r="J3308" s="133">
        <v>4153</v>
      </c>
      <c r="K3308" s="86">
        <v>2043</v>
      </c>
      <c r="L3308" s="86">
        <v>2008</v>
      </c>
      <c r="M3308" s="86">
        <v>77</v>
      </c>
      <c r="N3308" s="86">
        <v>4128</v>
      </c>
      <c r="O3308" s="86">
        <v>1416</v>
      </c>
      <c r="P3308" s="86">
        <v>1321</v>
      </c>
      <c r="Q3308" s="86">
        <v>61</v>
      </c>
      <c r="R3308" s="100">
        <v>2798</v>
      </c>
      <c r="S3308" s="24">
        <f>Table1[[#This Row],[Female Voters]]/Table1[[#This Row],[Female Population]]</f>
        <v>0.98363018855897011</v>
      </c>
      <c r="T3308" s="24">
        <f>Table1[[#This Row],[Male Voters]]/Table1[[#This Row],[Male Population]]</f>
        <v>0.96724465475700117</v>
      </c>
      <c r="U3308" s="24">
        <f>Table1[[#This Row],[Total Voters]]/Table1[[#This Row],[Total Population]]</f>
        <v>0.99398025523717792</v>
      </c>
      <c r="V3308" s="24">
        <f>Table1[[#This Row],[Female Ballots]]/Table1[[#This Row],[Female Population]]</f>
        <v>0.68175249486025535</v>
      </c>
      <c r="W3308" s="24">
        <f>Table1[[#This Row],[Male Ballots]]/Table1[[#This Row],[Male Population]]</f>
        <v>0.63631981520617453</v>
      </c>
      <c r="X3308" s="24">
        <f>Table1[[#This Row],[Total Ballots]]/Table1[[#This Row],[Total Population]]</f>
        <v>0.67372983385504459</v>
      </c>
      <c r="Y3308" s="87">
        <f>Table1[[#This Row],[Female Ballots]]/Table1[[#This Row],[Female Voters]]</f>
        <v>0.69309838472834062</v>
      </c>
      <c r="Z3308" s="88">
        <f>Table1[[#This Row],[Male Ballots]]/Table1[[#This Row],[Male Voters]]</f>
        <v>0.65786852589641431</v>
      </c>
      <c r="AA3308" s="87">
        <f>Table1[[#This Row],[Total Ballots]]/Table1[[#This Row],[Total Voters]]</f>
        <v>0.67781007751937983</v>
      </c>
    </row>
    <row r="3309" spans="1:27" s="12" customFormat="1" x14ac:dyDescent="0.35">
      <c r="A3309" s="85" t="s">
        <v>28</v>
      </c>
      <c r="B3309" s="96">
        <v>2020</v>
      </c>
      <c r="C3309" s="96" t="s">
        <v>82</v>
      </c>
      <c r="D3309" s="17" t="s">
        <v>87</v>
      </c>
      <c r="E3309" s="98"/>
      <c r="F3309" s="90"/>
      <c r="G3309" s="91" t="s">
        <v>64</v>
      </c>
      <c r="H3309" s="132">
        <v>2494</v>
      </c>
      <c r="I3309" s="132">
        <v>2445</v>
      </c>
      <c r="J3309" s="133">
        <v>4939</v>
      </c>
      <c r="K3309" s="86">
        <v>2263</v>
      </c>
      <c r="L3309" s="86">
        <v>2157</v>
      </c>
      <c r="M3309" s="86">
        <v>98</v>
      </c>
      <c r="N3309" s="86">
        <v>4518</v>
      </c>
      <c r="O3309" s="86">
        <v>1829</v>
      </c>
      <c r="P3309" s="86">
        <v>1683</v>
      </c>
      <c r="Q3309" s="86">
        <v>83</v>
      </c>
      <c r="R3309" s="100">
        <v>3595</v>
      </c>
      <c r="S3309" s="24">
        <f>Table1[[#This Row],[Female Voters]]/Table1[[#This Row],[Female Population]]</f>
        <v>0.90737770649558946</v>
      </c>
      <c r="T3309" s="24">
        <f>Table1[[#This Row],[Male Voters]]/Table1[[#This Row],[Male Population]]</f>
        <v>0.88220858895705523</v>
      </c>
      <c r="U3309" s="24">
        <f>Table1[[#This Row],[Total Voters]]/Table1[[#This Row],[Total Population]]</f>
        <v>0.91476007288924888</v>
      </c>
      <c r="V3309" s="24">
        <f>Table1[[#This Row],[Female Ballots]]/Table1[[#This Row],[Female Population]]</f>
        <v>0.73336006415396948</v>
      </c>
      <c r="W3309" s="24">
        <f>Table1[[#This Row],[Male Ballots]]/Table1[[#This Row],[Male Population]]</f>
        <v>0.68834355828220861</v>
      </c>
      <c r="X3309" s="24">
        <f>Table1[[#This Row],[Total Ballots]]/Table1[[#This Row],[Total Population]]</f>
        <v>0.72788013767969229</v>
      </c>
      <c r="Y3309" s="87">
        <f>Table1[[#This Row],[Female Ballots]]/Table1[[#This Row],[Female Voters]]</f>
        <v>0.80821917808219179</v>
      </c>
      <c r="Z3309" s="88">
        <f>Table1[[#This Row],[Male Ballots]]/Table1[[#This Row],[Male Voters]]</f>
        <v>0.78025034770514601</v>
      </c>
      <c r="AA3309" s="87">
        <f>Table1[[#This Row],[Total Ballots]]/Table1[[#This Row],[Total Voters]]</f>
        <v>0.79570606463036742</v>
      </c>
    </row>
    <row r="3310" spans="1:27" s="12" customFormat="1" x14ac:dyDescent="0.35">
      <c r="A3310" s="85" t="s">
        <v>28</v>
      </c>
      <c r="B3310" s="96">
        <v>2020</v>
      </c>
      <c r="C3310" s="96" t="s">
        <v>82</v>
      </c>
      <c r="D3310" s="17" t="s">
        <v>87</v>
      </c>
      <c r="E3310" s="98"/>
      <c r="F3310" s="90"/>
      <c r="G3310" s="91" t="s">
        <v>65</v>
      </c>
      <c r="H3310" s="132">
        <v>2712</v>
      </c>
      <c r="I3310" s="132">
        <v>2658</v>
      </c>
      <c r="J3310" s="133">
        <v>5370</v>
      </c>
      <c r="K3310" s="86">
        <v>2411</v>
      </c>
      <c r="L3310" s="86">
        <v>2316</v>
      </c>
      <c r="M3310" s="86">
        <v>89</v>
      </c>
      <c r="N3310" s="86">
        <v>4816</v>
      </c>
      <c r="O3310" s="86">
        <v>2088</v>
      </c>
      <c r="P3310" s="86">
        <v>1967</v>
      </c>
      <c r="Q3310" s="86">
        <v>78</v>
      </c>
      <c r="R3310" s="100">
        <v>4133</v>
      </c>
      <c r="S3310" s="24">
        <f>Table1[[#This Row],[Female Voters]]/Table1[[#This Row],[Female Population]]</f>
        <v>0.8890117994100295</v>
      </c>
      <c r="T3310" s="24">
        <f>Table1[[#This Row],[Male Voters]]/Table1[[#This Row],[Male Population]]</f>
        <v>0.87133182844243795</v>
      </c>
      <c r="U3310" s="24">
        <f>Table1[[#This Row],[Total Voters]]/Table1[[#This Row],[Total Population]]</f>
        <v>0.89683426443202985</v>
      </c>
      <c r="V3310" s="24">
        <f>Table1[[#This Row],[Female Ballots]]/Table1[[#This Row],[Female Population]]</f>
        <v>0.76991150442477874</v>
      </c>
      <c r="W3310" s="24">
        <f>Table1[[#This Row],[Male Ballots]]/Table1[[#This Row],[Male Population]]</f>
        <v>0.74003009781790818</v>
      </c>
      <c r="X3310" s="24">
        <f>Table1[[#This Row],[Total Ballots]]/Table1[[#This Row],[Total Population]]</f>
        <v>0.76964618249534456</v>
      </c>
      <c r="Y3310" s="87">
        <f>Table1[[#This Row],[Female Ballots]]/Table1[[#This Row],[Female Voters]]</f>
        <v>0.86603069265864785</v>
      </c>
      <c r="Z3310" s="88">
        <f>Table1[[#This Row],[Male Ballots]]/Table1[[#This Row],[Male Voters]]</f>
        <v>0.84930915371329874</v>
      </c>
      <c r="AA3310" s="87">
        <f>Table1[[#This Row],[Total Ballots]]/Table1[[#This Row],[Total Voters]]</f>
        <v>0.85818106312292364</v>
      </c>
    </row>
    <row r="3311" spans="1:27" s="12" customFormat="1" x14ac:dyDescent="0.35">
      <c r="A3311" s="85" t="s">
        <v>28</v>
      </c>
      <c r="B3311" s="96">
        <v>2020</v>
      </c>
      <c r="C3311" s="96" t="s">
        <v>82</v>
      </c>
      <c r="D3311" s="17" t="s">
        <v>87</v>
      </c>
      <c r="E3311" s="98"/>
      <c r="F3311" s="90"/>
      <c r="G3311" s="91" t="s">
        <v>66</v>
      </c>
      <c r="H3311" s="132">
        <v>4007</v>
      </c>
      <c r="I3311" s="132">
        <v>3957</v>
      </c>
      <c r="J3311" s="133">
        <v>7964</v>
      </c>
      <c r="K3311" s="86">
        <v>3573</v>
      </c>
      <c r="L3311" s="86">
        <v>3410</v>
      </c>
      <c r="M3311" s="86">
        <v>111</v>
      </c>
      <c r="N3311" s="86">
        <v>7094</v>
      </c>
      <c r="O3311" s="86">
        <v>3246</v>
      </c>
      <c r="P3311" s="86">
        <v>3046</v>
      </c>
      <c r="Q3311" s="86">
        <v>103</v>
      </c>
      <c r="R3311" s="100">
        <v>6395</v>
      </c>
      <c r="S3311" s="24">
        <f>Table1[[#This Row],[Female Voters]]/Table1[[#This Row],[Female Population]]</f>
        <v>0.89168954329922634</v>
      </c>
      <c r="T3311" s="24">
        <f>Table1[[#This Row],[Male Voters]]/Table1[[#This Row],[Male Population]]</f>
        <v>0.86176396259792776</v>
      </c>
      <c r="U3311" s="24">
        <f>Table1[[#This Row],[Total Voters]]/Table1[[#This Row],[Total Population]]</f>
        <v>0.89075841285786039</v>
      </c>
      <c r="V3311" s="24">
        <f>Table1[[#This Row],[Female Ballots]]/Table1[[#This Row],[Female Population]]</f>
        <v>0.81008235587721489</v>
      </c>
      <c r="W3311" s="24">
        <f>Table1[[#This Row],[Male Ballots]]/Table1[[#This Row],[Male Population]]</f>
        <v>0.769775082132929</v>
      </c>
      <c r="X3311" s="24">
        <f>Table1[[#This Row],[Total Ballots]]/Table1[[#This Row],[Total Population]]</f>
        <v>0.80298844801607228</v>
      </c>
      <c r="Y3311" s="87">
        <f>Table1[[#This Row],[Female Ballots]]/Table1[[#This Row],[Female Voters]]</f>
        <v>0.90848026868178</v>
      </c>
      <c r="Z3311" s="88">
        <f>Table1[[#This Row],[Male Ballots]]/Table1[[#This Row],[Male Voters]]</f>
        <v>0.89325513196480943</v>
      </c>
      <c r="AA3311" s="87">
        <f>Table1[[#This Row],[Total Ballots]]/Table1[[#This Row],[Total Voters]]</f>
        <v>0.9014660276289822</v>
      </c>
    </row>
    <row r="3312" spans="1:27" s="12" customFormat="1" x14ac:dyDescent="0.35">
      <c r="A3312" s="85" t="s">
        <v>28</v>
      </c>
      <c r="B3312" s="96">
        <v>2020</v>
      </c>
      <c r="C3312" s="96" t="s">
        <v>82</v>
      </c>
      <c r="D3312" s="17" t="s">
        <v>87</v>
      </c>
      <c r="E3312" s="98"/>
      <c r="F3312" s="90"/>
      <c r="G3312" s="91" t="s">
        <v>67</v>
      </c>
      <c r="H3312" s="132">
        <v>5701.0002000000004</v>
      </c>
      <c r="I3312" s="132">
        <v>5700.0001000000002</v>
      </c>
      <c r="J3312" s="133">
        <v>11401.000100000001</v>
      </c>
      <c r="K3312" s="86">
        <v>5407</v>
      </c>
      <c r="L3312" s="86">
        <v>5361</v>
      </c>
      <c r="M3312" s="86">
        <v>115</v>
      </c>
      <c r="N3312" s="86">
        <v>10883</v>
      </c>
      <c r="O3312" s="86">
        <v>4940</v>
      </c>
      <c r="P3312" s="86">
        <v>4942</v>
      </c>
      <c r="Q3312" s="86">
        <v>114</v>
      </c>
      <c r="R3312" s="86">
        <v>9996</v>
      </c>
      <c r="S3312" s="24">
        <f>Table1[[#This Row],[Female Voters]]/Table1[[#This Row],[Female Population]]</f>
        <v>0.94843006671004848</v>
      </c>
      <c r="T3312" s="24">
        <f>Table1[[#This Row],[Male Voters]]/Table1[[#This Row],[Male Population]]</f>
        <v>0.94052629928901221</v>
      </c>
      <c r="U3312" s="24">
        <f>Table1[[#This Row],[Total Voters]]/Table1[[#This Row],[Total Population]]</f>
        <v>0.95456538062831864</v>
      </c>
      <c r="V3312" s="24">
        <f>Table1[[#This Row],[Female Ballots]]/Table1[[#This Row],[Female Population]]</f>
        <v>0.86651461615454772</v>
      </c>
      <c r="W3312" s="24">
        <f>Table1[[#This Row],[Male Ballots]]/Table1[[#This Row],[Male Population]]</f>
        <v>0.86701752864881521</v>
      </c>
      <c r="X3312" s="24">
        <f>Table1[[#This Row],[Total Ballots]]/Table1[[#This Row],[Total Population]]</f>
        <v>0.87676518834518724</v>
      </c>
      <c r="Y3312" s="87">
        <f>Table1[[#This Row],[Female Ballots]]/Table1[[#This Row],[Female Voters]]</f>
        <v>0.91363047900869243</v>
      </c>
      <c r="Z3312" s="88">
        <f>Table1[[#This Row],[Male Ballots]]/Table1[[#This Row],[Male Voters]]</f>
        <v>0.92184293975004661</v>
      </c>
      <c r="AA3312" s="87">
        <f>Table1[[#This Row],[Total Ballots]]/Table1[[#This Row],[Total Voters]]</f>
        <v>0.91849673803179266</v>
      </c>
    </row>
    <row r="3313" spans="1:27" s="12" customFormat="1" x14ac:dyDescent="0.35">
      <c r="A3313" s="85" t="s">
        <v>43</v>
      </c>
      <c r="B3313" s="96">
        <v>2020</v>
      </c>
      <c r="C3313" s="96" t="s">
        <v>82</v>
      </c>
      <c r="D3313" s="17" t="s">
        <v>87</v>
      </c>
      <c r="E3313" s="98"/>
      <c r="F3313" s="90"/>
      <c r="G3313" s="91" t="s">
        <v>79</v>
      </c>
      <c r="H3313" s="132">
        <v>120416</v>
      </c>
      <c r="I3313" s="132">
        <v>110984</v>
      </c>
      <c r="J3313" s="133">
        <v>231400</v>
      </c>
      <c r="K3313" s="86">
        <v>104724</v>
      </c>
      <c r="L3313" s="86">
        <v>94241</v>
      </c>
      <c r="M3313" s="86">
        <v>2921</v>
      </c>
      <c r="N3313" s="86">
        <v>201886</v>
      </c>
      <c r="O3313" s="86">
        <v>89096</v>
      </c>
      <c r="P3313" s="86">
        <v>77534</v>
      </c>
      <c r="Q3313" s="86">
        <v>2527</v>
      </c>
      <c r="R3313" s="100">
        <v>169157</v>
      </c>
      <c r="S3313" s="24">
        <f>Table1[[#This Row],[Female Voters]]/Table1[[#This Row],[Female Population]]</f>
        <v>0.86968509168216845</v>
      </c>
      <c r="T3313" s="24">
        <f>Table1[[#This Row],[Male Voters]]/Table1[[#This Row],[Male Population]]</f>
        <v>0.84914041663663231</v>
      </c>
      <c r="U3313" s="24">
        <f>Table1[[#This Row],[Total Voters]]/Table1[[#This Row],[Total Population]]</f>
        <v>0.87245462402765772</v>
      </c>
      <c r="V3313" s="24">
        <f>Table1[[#This Row],[Female Ballots]]/Table1[[#This Row],[Female Population]]</f>
        <v>0.73990167419612007</v>
      </c>
      <c r="W3313" s="24">
        <f>Table1[[#This Row],[Male Ballots]]/Table1[[#This Row],[Male Population]]</f>
        <v>0.69860520435378071</v>
      </c>
      <c r="X3313" s="24">
        <f>Table1[[#This Row],[Total Ballots]]/Table1[[#This Row],[Total Population]]</f>
        <v>0.73101555747623159</v>
      </c>
      <c r="Y3313" s="87">
        <f>Table1[[#This Row],[Female Ballots]]/Table1[[#This Row],[Female Voters]]</f>
        <v>0.85076964210687145</v>
      </c>
      <c r="Z3313" s="88">
        <f>Table1[[#This Row],[Male Ballots]]/Table1[[#This Row],[Male Voters]]</f>
        <v>0.82272047198140941</v>
      </c>
      <c r="AA3313" s="87">
        <f>Table1[[#This Row],[Total Ballots]]/Table1[[#This Row],[Total Voters]]</f>
        <v>0.83788375617922983</v>
      </c>
    </row>
    <row r="3314" spans="1:27" s="12" customFormat="1" x14ac:dyDescent="0.35">
      <c r="A3314" s="85" t="s">
        <v>43</v>
      </c>
      <c r="B3314" s="96">
        <v>2020</v>
      </c>
      <c r="C3314" s="96" t="s">
        <v>82</v>
      </c>
      <c r="D3314" s="17" t="s">
        <v>87</v>
      </c>
      <c r="E3314" s="98"/>
      <c r="F3314" s="90"/>
      <c r="G3314" s="91" t="s">
        <v>62</v>
      </c>
      <c r="H3314" s="132">
        <v>12147</v>
      </c>
      <c r="I3314" s="132">
        <v>12418</v>
      </c>
      <c r="J3314" s="133">
        <v>24565</v>
      </c>
      <c r="K3314" s="86">
        <v>9125</v>
      </c>
      <c r="L3314" s="86">
        <v>8718</v>
      </c>
      <c r="M3314" s="86">
        <v>556</v>
      </c>
      <c r="N3314" s="86">
        <v>18399</v>
      </c>
      <c r="O3314" s="86">
        <v>6663</v>
      </c>
      <c r="P3314" s="86">
        <v>5859</v>
      </c>
      <c r="Q3314" s="86">
        <v>457</v>
      </c>
      <c r="R3314" s="100">
        <v>12979</v>
      </c>
      <c r="S3314" s="24">
        <f>Table1[[#This Row],[Female Voters]]/Table1[[#This Row],[Female Population]]</f>
        <v>0.75121429159463238</v>
      </c>
      <c r="T3314" s="24">
        <f>Table1[[#This Row],[Male Voters]]/Table1[[#This Row],[Male Population]]</f>
        <v>0.7020454179416975</v>
      </c>
      <c r="U3314" s="24">
        <f>Table1[[#This Row],[Total Voters]]/Table1[[#This Row],[Total Population]]</f>
        <v>0.74899246895990235</v>
      </c>
      <c r="V3314" s="24">
        <f>Table1[[#This Row],[Female Ballots]]/Table1[[#This Row],[Female Population]]</f>
        <v>0.54853050135836012</v>
      </c>
      <c r="W3314" s="24">
        <f>Table1[[#This Row],[Male Ballots]]/Table1[[#This Row],[Male Population]]</f>
        <v>0.471815107102593</v>
      </c>
      <c r="X3314" s="24">
        <f>Table1[[#This Row],[Total Ballots]]/Table1[[#This Row],[Total Population]]</f>
        <v>0.52835334825971914</v>
      </c>
      <c r="Y3314" s="87">
        <f>Table1[[#This Row],[Female Ballots]]/Table1[[#This Row],[Female Voters]]</f>
        <v>0.73019178082191782</v>
      </c>
      <c r="Z3314" s="88">
        <f>Table1[[#This Row],[Male Ballots]]/Table1[[#This Row],[Male Voters]]</f>
        <v>0.67205781142463872</v>
      </c>
      <c r="AA3314" s="87">
        <f>Table1[[#This Row],[Total Ballots]]/Table1[[#This Row],[Total Voters]]</f>
        <v>0.70541877275938913</v>
      </c>
    </row>
    <row r="3315" spans="1:27" s="12" customFormat="1" x14ac:dyDescent="0.35">
      <c r="A3315" s="85" t="s">
        <v>43</v>
      </c>
      <c r="B3315" s="96">
        <v>2020</v>
      </c>
      <c r="C3315" s="96" t="s">
        <v>82</v>
      </c>
      <c r="D3315" s="17" t="s">
        <v>87</v>
      </c>
      <c r="E3315" s="98"/>
      <c r="F3315" s="90"/>
      <c r="G3315" s="91" t="s">
        <v>63</v>
      </c>
      <c r="H3315" s="132">
        <v>20329</v>
      </c>
      <c r="I3315" s="132">
        <v>20127</v>
      </c>
      <c r="J3315" s="133">
        <v>40456</v>
      </c>
      <c r="K3315" s="86">
        <v>16589</v>
      </c>
      <c r="L3315" s="86">
        <v>15724</v>
      </c>
      <c r="M3315" s="86">
        <v>806</v>
      </c>
      <c r="N3315" s="86">
        <v>33119</v>
      </c>
      <c r="O3315" s="86">
        <v>12392</v>
      </c>
      <c r="P3315" s="86">
        <v>10874</v>
      </c>
      <c r="Q3315" s="86">
        <v>690</v>
      </c>
      <c r="R3315" s="100">
        <v>23956</v>
      </c>
      <c r="S3315" s="24">
        <f>Table1[[#This Row],[Female Voters]]/Table1[[#This Row],[Female Population]]</f>
        <v>0.81602636627477987</v>
      </c>
      <c r="T3315" s="24">
        <f>Table1[[#This Row],[Male Voters]]/Table1[[#This Row],[Male Population]]</f>
        <v>0.78123913151488056</v>
      </c>
      <c r="U3315" s="24">
        <f>Table1[[#This Row],[Total Voters]]/Table1[[#This Row],[Total Population]]</f>
        <v>0.8186424757761519</v>
      </c>
      <c r="V3315" s="24">
        <f>Table1[[#This Row],[Female Ballots]]/Table1[[#This Row],[Female Population]]</f>
        <v>0.6095725318510502</v>
      </c>
      <c r="W3315" s="24">
        <f>Table1[[#This Row],[Male Ballots]]/Table1[[#This Row],[Male Population]]</f>
        <v>0.54026929000844637</v>
      </c>
      <c r="X3315" s="24">
        <f>Table1[[#This Row],[Total Ballots]]/Table1[[#This Row],[Total Population]]</f>
        <v>0.59214949574846742</v>
      </c>
      <c r="Y3315" s="87">
        <f>Table1[[#This Row],[Female Ballots]]/Table1[[#This Row],[Female Voters]]</f>
        <v>0.7470010247754536</v>
      </c>
      <c r="Z3315" s="88">
        <f>Table1[[#This Row],[Male Ballots]]/Table1[[#This Row],[Male Voters]]</f>
        <v>0.69155431187992877</v>
      </c>
      <c r="AA3315" s="87">
        <f>Table1[[#This Row],[Total Ballots]]/Table1[[#This Row],[Total Voters]]</f>
        <v>0.72333101844862469</v>
      </c>
    </row>
    <row r="3316" spans="1:27" s="12" customFormat="1" x14ac:dyDescent="0.35">
      <c r="A3316" s="85" t="s">
        <v>43</v>
      </c>
      <c r="B3316" s="96">
        <v>2020</v>
      </c>
      <c r="C3316" s="96" t="s">
        <v>82</v>
      </c>
      <c r="D3316" s="17" t="s">
        <v>87</v>
      </c>
      <c r="E3316" s="98"/>
      <c r="F3316" s="90"/>
      <c r="G3316" s="91" t="s">
        <v>64</v>
      </c>
      <c r="H3316" s="132">
        <v>20491</v>
      </c>
      <c r="I3316" s="132">
        <v>19793</v>
      </c>
      <c r="J3316" s="133">
        <v>40284</v>
      </c>
      <c r="K3316" s="86">
        <v>17858</v>
      </c>
      <c r="L3316" s="86">
        <v>16666</v>
      </c>
      <c r="M3316" s="86">
        <v>591</v>
      </c>
      <c r="N3316" s="86">
        <v>35115</v>
      </c>
      <c r="O3316" s="86">
        <v>14767</v>
      </c>
      <c r="P3316" s="86">
        <v>13210</v>
      </c>
      <c r="Q3316" s="86">
        <v>513</v>
      </c>
      <c r="R3316" s="100">
        <v>28490</v>
      </c>
      <c r="S3316" s="24">
        <f>Table1[[#This Row],[Female Voters]]/Table1[[#This Row],[Female Population]]</f>
        <v>0.8715045629788688</v>
      </c>
      <c r="T3316" s="24">
        <f>Table1[[#This Row],[Male Voters]]/Table1[[#This Row],[Male Population]]</f>
        <v>0.84201485373616936</v>
      </c>
      <c r="U3316" s="24">
        <f>Table1[[#This Row],[Total Voters]]/Table1[[#This Row],[Total Population]]</f>
        <v>0.87168602919273164</v>
      </c>
      <c r="V3316" s="24">
        <f>Table1[[#This Row],[Female Ballots]]/Table1[[#This Row],[Female Population]]</f>
        <v>0.72065784978771164</v>
      </c>
      <c r="W3316" s="24">
        <f>Table1[[#This Row],[Male Ballots]]/Table1[[#This Row],[Male Population]]</f>
        <v>0.66740766937806295</v>
      </c>
      <c r="X3316" s="24">
        <f>Table1[[#This Row],[Total Ballots]]/Table1[[#This Row],[Total Population]]</f>
        <v>0.70722867639757725</v>
      </c>
      <c r="Y3316" s="87">
        <f>Table1[[#This Row],[Female Ballots]]/Table1[[#This Row],[Female Voters]]</f>
        <v>0.82691230820920592</v>
      </c>
      <c r="Z3316" s="88">
        <f>Table1[[#This Row],[Male Ballots]]/Table1[[#This Row],[Male Voters]]</f>
        <v>0.7926317052682107</v>
      </c>
      <c r="AA3316" s="87">
        <f>Table1[[#This Row],[Total Ballots]]/Table1[[#This Row],[Total Voters]]</f>
        <v>0.81133418766908727</v>
      </c>
    </row>
    <row r="3317" spans="1:27" s="12" customFormat="1" x14ac:dyDescent="0.35">
      <c r="A3317" s="85" t="s">
        <v>43</v>
      </c>
      <c r="B3317" s="96">
        <v>2020</v>
      </c>
      <c r="C3317" s="96" t="s">
        <v>82</v>
      </c>
      <c r="D3317" s="17" t="s">
        <v>87</v>
      </c>
      <c r="E3317" s="98"/>
      <c r="F3317" s="90"/>
      <c r="G3317" s="91" t="s">
        <v>65</v>
      </c>
      <c r="H3317" s="132">
        <v>17777</v>
      </c>
      <c r="I3317" s="132">
        <v>17107</v>
      </c>
      <c r="J3317" s="133">
        <v>34884</v>
      </c>
      <c r="K3317" s="86">
        <v>15587</v>
      </c>
      <c r="L3317" s="86">
        <v>14875</v>
      </c>
      <c r="M3317" s="86">
        <v>366</v>
      </c>
      <c r="N3317" s="86">
        <v>30828</v>
      </c>
      <c r="O3317" s="86">
        <v>13512</v>
      </c>
      <c r="P3317" s="86">
        <v>12638</v>
      </c>
      <c r="Q3317" s="86">
        <v>324</v>
      </c>
      <c r="R3317" s="100">
        <v>26474</v>
      </c>
      <c r="S3317" s="24">
        <f>Table1[[#This Row],[Female Voters]]/Table1[[#This Row],[Female Population]]</f>
        <v>0.87680711031107605</v>
      </c>
      <c r="T3317" s="24">
        <f>Table1[[#This Row],[Male Voters]]/Table1[[#This Row],[Male Population]]</f>
        <v>0.86952709417197638</v>
      </c>
      <c r="U3317" s="24">
        <f>Table1[[#This Row],[Total Voters]]/Table1[[#This Row],[Total Population]]</f>
        <v>0.88372893016855869</v>
      </c>
      <c r="V3317" s="24">
        <f>Table1[[#This Row],[Female Ballots]]/Table1[[#This Row],[Female Population]]</f>
        <v>0.76008325364234686</v>
      </c>
      <c r="W3317" s="24">
        <f>Table1[[#This Row],[Male Ballots]]/Table1[[#This Row],[Male Population]]</f>
        <v>0.7387619103291051</v>
      </c>
      <c r="X3317" s="24">
        <f>Table1[[#This Row],[Total Ballots]]/Table1[[#This Row],[Total Population]]</f>
        <v>0.75891526201123727</v>
      </c>
      <c r="Y3317" s="87">
        <f>Table1[[#This Row],[Female Ballots]]/Table1[[#This Row],[Female Voters]]</f>
        <v>0.86687624302303201</v>
      </c>
      <c r="Z3317" s="88">
        <f>Table1[[#This Row],[Male Ballots]]/Table1[[#This Row],[Male Voters]]</f>
        <v>0.84961344537815131</v>
      </c>
      <c r="AA3317" s="87">
        <f>Table1[[#This Row],[Total Ballots]]/Table1[[#This Row],[Total Voters]]</f>
        <v>0.85876475930971841</v>
      </c>
    </row>
    <row r="3318" spans="1:27" s="12" customFormat="1" x14ac:dyDescent="0.35">
      <c r="A3318" s="85" t="s">
        <v>43</v>
      </c>
      <c r="B3318" s="96">
        <v>2020</v>
      </c>
      <c r="C3318" s="96" t="s">
        <v>82</v>
      </c>
      <c r="D3318" s="17" t="s">
        <v>87</v>
      </c>
      <c r="E3318" s="98"/>
      <c r="F3318" s="90"/>
      <c r="G3318" s="91" t="s">
        <v>66</v>
      </c>
      <c r="H3318" s="132">
        <v>19876</v>
      </c>
      <c r="I3318" s="132">
        <v>17580</v>
      </c>
      <c r="J3318" s="133">
        <v>37456</v>
      </c>
      <c r="K3318" s="86">
        <v>17805</v>
      </c>
      <c r="L3318" s="86">
        <v>15412</v>
      </c>
      <c r="M3318" s="86">
        <v>344</v>
      </c>
      <c r="N3318" s="86">
        <v>33561</v>
      </c>
      <c r="O3318" s="86">
        <v>16167</v>
      </c>
      <c r="P3318" s="86">
        <v>13797</v>
      </c>
      <c r="Q3318" s="86">
        <v>311</v>
      </c>
      <c r="R3318" s="100">
        <v>30275</v>
      </c>
      <c r="S3318" s="24">
        <f>Table1[[#This Row],[Female Voters]]/Table1[[#This Row],[Female Population]]</f>
        <v>0.89580398470517208</v>
      </c>
      <c r="T3318" s="24">
        <f>Table1[[#This Row],[Male Voters]]/Table1[[#This Row],[Male Population]]</f>
        <v>0.87667804323094423</v>
      </c>
      <c r="U3318" s="24">
        <f>Table1[[#This Row],[Total Voters]]/Table1[[#This Row],[Total Population]]</f>
        <v>0.89601131994873984</v>
      </c>
      <c r="V3318" s="24">
        <f>Table1[[#This Row],[Female Ballots]]/Table1[[#This Row],[Female Population]]</f>
        <v>0.81339303682833564</v>
      </c>
      <c r="W3318" s="24">
        <f>Table1[[#This Row],[Male Ballots]]/Table1[[#This Row],[Male Population]]</f>
        <v>0.78481228668941982</v>
      </c>
      <c r="X3318" s="24">
        <f>Table1[[#This Row],[Total Ballots]]/Table1[[#This Row],[Total Population]]</f>
        <v>0.80828171721486541</v>
      </c>
      <c r="Y3318" s="87">
        <f>Table1[[#This Row],[Female Ballots]]/Table1[[#This Row],[Female Voters]]</f>
        <v>0.90800336983993257</v>
      </c>
      <c r="Z3318" s="88">
        <f>Table1[[#This Row],[Male Ballots]]/Table1[[#This Row],[Male Voters]]</f>
        <v>0.895211523488191</v>
      </c>
      <c r="AA3318" s="87">
        <f>Table1[[#This Row],[Total Ballots]]/Table1[[#This Row],[Total Voters]]</f>
        <v>0.90208873394714106</v>
      </c>
    </row>
    <row r="3319" spans="1:27" s="12" customFormat="1" x14ac:dyDescent="0.35">
      <c r="A3319" s="85" t="s">
        <v>43</v>
      </c>
      <c r="B3319" s="96">
        <v>2020</v>
      </c>
      <c r="C3319" s="96" t="s">
        <v>82</v>
      </c>
      <c r="D3319" s="17" t="s">
        <v>87</v>
      </c>
      <c r="E3319" s="98"/>
      <c r="F3319" s="90"/>
      <c r="G3319" s="91" t="s">
        <v>67</v>
      </c>
      <c r="H3319" s="132">
        <v>29796</v>
      </c>
      <c r="I3319" s="132">
        <v>23959</v>
      </c>
      <c r="J3319" s="133">
        <v>53755</v>
      </c>
      <c r="K3319" s="86">
        <v>27760</v>
      </c>
      <c r="L3319" s="86">
        <v>22846</v>
      </c>
      <c r="M3319" s="86">
        <v>258</v>
      </c>
      <c r="N3319" s="86">
        <v>50864</v>
      </c>
      <c r="O3319" s="86">
        <v>25595</v>
      </c>
      <c r="P3319" s="86">
        <v>21156</v>
      </c>
      <c r="Q3319" s="86">
        <v>232</v>
      </c>
      <c r="R3319" s="86">
        <v>46983</v>
      </c>
      <c r="S3319" s="24">
        <f>Table1[[#This Row],[Female Voters]]/Table1[[#This Row],[Female Population]]</f>
        <v>0.93166868035977979</v>
      </c>
      <c r="T3319" s="24">
        <f>Table1[[#This Row],[Male Voters]]/Table1[[#This Row],[Male Population]]</f>
        <v>0.95354564046913481</v>
      </c>
      <c r="U3319" s="24">
        <f>Table1[[#This Row],[Total Voters]]/Table1[[#This Row],[Total Population]]</f>
        <v>0.94621895637615105</v>
      </c>
      <c r="V3319" s="24">
        <f>Table1[[#This Row],[Female Ballots]]/Table1[[#This Row],[Female Population]]</f>
        <v>0.85900792052624508</v>
      </c>
      <c r="W3319" s="24">
        <f>Table1[[#This Row],[Male Ballots]]/Table1[[#This Row],[Male Population]]</f>
        <v>0.88300847280771322</v>
      </c>
      <c r="X3319" s="24">
        <f>Table1[[#This Row],[Total Ballots]]/Table1[[#This Row],[Total Population]]</f>
        <v>0.8740210213003442</v>
      </c>
      <c r="Y3319" s="87">
        <f>Table1[[#This Row],[Female Ballots]]/Table1[[#This Row],[Female Voters]]</f>
        <v>0.92201008645533145</v>
      </c>
      <c r="Z3319" s="88">
        <f>Table1[[#This Row],[Male Ballots]]/Table1[[#This Row],[Male Voters]]</f>
        <v>0.92602643788847061</v>
      </c>
      <c r="AA3319" s="87">
        <f>Table1[[#This Row],[Total Ballots]]/Table1[[#This Row],[Total Voters]]</f>
        <v>0.92369849009122362</v>
      </c>
    </row>
    <row r="3320" spans="1:27" s="12" customFormat="1" x14ac:dyDescent="0.35">
      <c r="A3320" s="85" t="s">
        <v>26</v>
      </c>
      <c r="B3320" s="96">
        <v>2020</v>
      </c>
      <c r="C3320" s="96" t="s">
        <v>82</v>
      </c>
      <c r="D3320" s="96"/>
      <c r="E3320" s="98"/>
      <c r="F3320" s="90"/>
      <c r="G3320" s="91" t="s">
        <v>79</v>
      </c>
      <c r="H3320" s="132">
        <v>1857.9431100000002</v>
      </c>
      <c r="I3320" s="132">
        <v>1801.8543599999998</v>
      </c>
      <c r="J3320" s="133">
        <v>3659.79772</v>
      </c>
      <c r="K3320" s="86">
        <v>1736</v>
      </c>
      <c r="L3320" s="86">
        <v>1701</v>
      </c>
      <c r="M3320" s="86">
        <v>43</v>
      </c>
      <c r="N3320" s="86">
        <v>3480</v>
      </c>
      <c r="O3320" s="86">
        <v>1515</v>
      </c>
      <c r="P3320" s="86">
        <v>1468</v>
      </c>
      <c r="Q3320" s="86">
        <v>37</v>
      </c>
      <c r="R3320" s="100">
        <v>3020</v>
      </c>
      <c r="S3320" s="24">
        <f>Table1[[#This Row],[Female Voters]]/Table1[[#This Row],[Female Population]]</f>
        <v>0.9343666071669976</v>
      </c>
      <c r="T3320" s="24">
        <f>Table1[[#This Row],[Male Voters]]/Table1[[#This Row],[Male Population]]</f>
        <v>0.94402746290771256</v>
      </c>
      <c r="U3320" s="24">
        <f>Table1[[#This Row],[Total Voters]]/Table1[[#This Row],[Total Population]]</f>
        <v>0.95087222470863775</v>
      </c>
      <c r="V3320" s="24">
        <f>Table1[[#This Row],[Female Ballots]]/Table1[[#This Row],[Female Population]]</f>
        <v>0.81541786282142936</v>
      </c>
      <c r="W3320" s="24">
        <f>Table1[[#This Row],[Male Ballots]]/Table1[[#This Row],[Male Population]]</f>
        <v>0.81471623489037159</v>
      </c>
      <c r="X3320" s="24">
        <f>Table1[[#This Row],[Total Ballots]]/Table1[[#This Row],[Total Population]]</f>
        <v>0.8251822179942776</v>
      </c>
      <c r="Y3320" s="87">
        <f>Table1[[#This Row],[Female Ballots]]/Table1[[#This Row],[Female Voters]]</f>
        <v>0.87269585253456217</v>
      </c>
      <c r="Z3320" s="88">
        <f>Table1[[#This Row],[Male Ballots]]/Table1[[#This Row],[Male Voters]]</f>
        <v>0.86302175191064079</v>
      </c>
      <c r="AA3320" s="87">
        <f>Table1[[#This Row],[Total Ballots]]/Table1[[#This Row],[Total Voters]]</f>
        <v>0.86781609195402298</v>
      </c>
    </row>
    <row r="3321" spans="1:27" s="12" customFormat="1" x14ac:dyDescent="0.35">
      <c r="A3321" s="85" t="s">
        <v>26</v>
      </c>
      <c r="B3321" s="96">
        <v>2020</v>
      </c>
      <c r="C3321" s="96" t="s">
        <v>82</v>
      </c>
      <c r="D3321" s="96"/>
      <c r="E3321" s="98"/>
      <c r="F3321" s="90"/>
      <c r="G3321" s="91" t="s">
        <v>62</v>
      </c>
      <c r="H3321" s="132">
        <v>122.19356999999999</v>
      </c>
      <c r="I3321" s="132">
        <v>101.16025</v>
      </c>
      <c r="J3321" s="133">
        <v>223.35377999999997</v>
      </c>
      <c r="K3321" s="86">
        <v>109</v>
      </c>
      <c r="L3321" s="86">
        <v>92</v>
      </c>
      <c r="M3321" s="86">
        <v>6</v>
      </c>
      <c r="N3321" s="86">
        <v>207</v>
      </c>
      <c r="O3321" s="86">
        <v>72</v>
      </c>
      <c r="P3321" s="86">
        <v>57</v>
      </c>
      <c r="Q3321" s="86">
        <v>4</v>
      </c>
      <c r="R3321" s="100">
        <v>133</v>
      </c>
      <c r="S3321" s="24">
        <f>Table1[[#This Row],[Female Voters]]/Table1[[#This Row],[Female Population]]</f>
        <v>0.89202729734469666</v>
      </c>
      <c r="T3321" s="24">
        <f>Table1[[#This Row],[Male Voters]]/Table1[[#This Row],[Male Population]]</f>
        <v>0.90944812809379172</v>
      </c>
      <c r="U3321" s="24">
        <f>Table1[[#This Row],[Total Voters]]/Table1[[#This Row],[Total Population]]</f>
        <v>0.926780822782583</v>
      </c>
      <c r="V3321" s="24">
        <f>Table1[[#This Row],[Female Ballots]]/Table1[[#This Row],[Female Population]]</f>
        <v>0.58922904044787305</v>
      </c>
      <c r="W3321" s="24">
        <f>Table1[[#This Row],[Male Ballots]]/Table1[[#This Row],[Male Population]]</f>
        <v>0.56346242718854489</v>
      </c>
      <c r="X3321" s="24">
        <f>Table1[[#This Row],[Total Ballots]]/Table1[[#This Row],[Total Population]]</f>
        <v>0.59546787164291559</v>
      </c>
      <c r="Y3321" s="87">
        <f>Table1[[#This Row],[Female Ballots]]/Table1[[#This Row],[Female Voters]]</f>
        <v>0.66055045871559637</v>
      </c>
      <c r="Z3321" s="88">
        <f>Table1[[#This Row],[Male Ballots]]/Table1[[#This Row],[Male Voters]]</f>
        <v>0.61956521739130432</v>
      </c>
      <c r="AA3321" s="87">
        <f>Table1[[#This Row],[Total Ballots]]/Table1[[#This Row],[Total Voters]]</f>
        <v>0.64251207729468596</v>
      </c>
    </row>
    <row r="3322" spans="1:27" s="12" customFormat="1" x14ac:dyDescent="0.35">
      <c r="A3322" s="85" t="s">
        <v>26</v>
      </c>
      <c r="B3322" s="96">
        <v>2020</v>
      </c>
      <c r="C3322" s="96" t="s">
        <v>82</v>
      </c>
      <c r="D3322" s="96"/>
      <c r="E3322" s="98"/>
      <c r="F3322" s="90"/>
      <c r="G3322" s="91" t="s">
        <v>63</v>
      </c>
      <c r="H3322" s="132">
        <v>184.29194999999999</v>
      </c>
      <c r="I3322" s="132">
        <v>170.26972999999998</v>
      </c>
      <c r="J3322" s="133">
        <v>354.56169999999997</v>
      </c>
      <c r="K3322" s="86">
        <v>176</v>
      </c>
      <c r="L3322" s="86">
        <v>182</v>
      </c>
      <c r="M3322" s="86">
        <v>3</v>
      </c>
      <c r="N3322" s="86">
        <v>361</v>
      </c>
      <c r="O3322" s="86">
        <v>119</v>
      </c>
      <c r="P3322" s="86">
        <v>120</v>
      </c>
      <c r="Q3322" s="86">
        <v>3</v>
      </c>
      <c r="R3322" s="100">
        <v>242</v>
      </c>
      <c r="S3322" s="24">
        <f>Table1[[#This Row],[Female Voters]]/Table1[[#This Row],[Female Population]]</f>
        <v>0.95500644493696019</v>
      </c>
      <c r="T3322" s="24">
        <f>Table1[[#This Row],[Male Voters]]/Table1[[#This Row],[Male Population]]</f>
        <v>1.0688922805010617</v>
      </c>
      <c r="U3322" s="24">
        <f>Table1[[#This Row],[Total Voters]]/Table1[[#This Row],[Total Population]]</f>
        <v>1.0181584756616409</v>
      </c>
      <c r="V3322" s="24">
        <f>Table1[[#This Row],[Female Ballots]]/Table1[[#This Row],[Female Population]]</f>
        <v>0.64571458492896738</v>
      </c>
      <c r="W3322" s="24">
        <f>Table1[[#This Row],[Male Ballots]]/Table1[[#This Row],[Male Population]]</f>
        <v>0.70476414098971096</v>
      </c>
      <c r="X3322" s="24">
        <f>Table1[[#This Row],[Total Ballots]]/Table1[[#This Row],[Total Population]]</f>
        <v>0.68253282855988118</v>
      </c>
      <c r="Y3322" s="87">
        <f>Table1[[#This Row],[Female Ballots]]/Table1[[#This Row],[Female Voters]]</f>
        <v>0.67613636363636365</v>
      </c>
      <c r="Z3322" s="88">
        <f>Table1[[#This Row],[Male Ballots]]/Table1[[#This Row],[Male Voters]]</f>
        <v>0.65934065934065933</v>
      </c>
      <c r="AA3322" s="87">
        <f>Table1[[#This Row],[Total Ballots]]/Table1[[#This Row],[Total Voters]]</f>
        <v>0.67036011080332414</v>
      </c>
    </row>
    <row r="3323" spans="1:27" s="12" customFormat="1" x14ac:dyDescent="0.35">
      <c r="A3323" s="85" t="s">
        <v>26</v>
      </c>
      <c r="B3323" s="96">
        <v>2020</v>
      </c>
      <c r="C3323" s="96" t="s">
        <v>82</v>
      </c>
      <c r="D3323" s="96"/>
      <c r="E3323" s="98"/>
      <c r="F3323" s="90"/>
      <c r="G3323" s="91" t="s">
        <v>64</v>
      </c>
      <c r="H3323" s="132">
        <v>198.31414000000001</v>
      </c>
      <c r="I3323" s="132">
        <v>205.32530000000003</v>
      </c>
      <c r="J3323" s="133">
        <v>403.6395</v>
      </c>
      <c r="K3323" s="86">
        <v>191</v>
      </c>
      <c r="L3323" s="86">
        <v>174</v>
      </c>
      <c r="M3323" s="86">
        <v>7</v>
      </c>
      <c r="N3323" s="86">
        <v>372</v>
      </c>
      <c r="O3323" s="86">
        <v>160</v>
      </c>
      <c r="P3323" s="86">
        <v>142</v>
      </c>
      <c r="Q3323" s="86">
        <v>6</v>
      </c>
      <c r="R3323" s="100">
        <v>308</v>
      </c>
      <c r="S3323" s="24">
        <f>Table1[[#This Row],[Female Voters]]/Table1[[#This Row],[Female Population]]</f>
        <v>0.96311841404753085</v>
      </c>
      <c r="T3323" s="24">
        <f>Table1[[#This Row],[Male Voters]]/Table1[[#This Row],[Male Population]]</f>
        <v>0.84743575195068499</v>
      </c>
      <c r="U3323" s="24">
        <f>Table1[[#This Row],[Total Voters]]/Table1[[#This Row],[Total Population]]</f>
        <v>0.92161446042817907</v>
      </c>
      <c r="V3323" s="24">
        <f>Table1[[#This Row],[Female Ballots]]/Table1[[#This Row],[Female Population]]</f>
        <v>0.80680076569426662</v>
      </c>
      <c r="W3323" s="24">
        <f>Table1[[#This Row],[Male Ballots]]/Table1[[#This Row],[Male Population]]</f>
        <v>0.69158549871837505</v>
      </c>
      <c r="X3323" s="24">
        <f>Table1[[#This Row],[Total Ballots]]/Table1[[#This Row],[Total Population]]</f>
        <v>0.76305713390290097</v>
      </c>
      <c r="Y3323" s="87">
        <f>Table1[[#This Row],[Female Ballots]]/Table1[[#This Row],[Female Voters]]</f>
        <v>0.83769633507853403</v>
      </c>
      <c r="Z3323" s="88">
        <f>Table1[[#This Row],[Male Ballots]]/Table1[[#This Row],[Male Voters]]</f>
        <v>0.81609195402298851</v>
      </c>
      <c r="AA3323" s="87">
        <f>Table1[[#This Row],[Total Ballots]]/Table1[[#This Row],[Total Voters]]</f>
        <v>0.82795698924731187</v>
      </c>
    </row>
    <row r="3324" spans="1:27" s="12" customFormat="1" x14ac:dyDescent="0.35">
      <c r="A3324" s="85" t="s">
        <v>26</v>
      </c>
      <c r="B3324" s="96">
        <v>2020</v>
      </c>
      <c r="C3324" s="96" t="s">
        <v>82</v>
      </c>
      <c r="D3324" s="96"/>
      <c r="E3324" s="98"/>
      <c r="F3324" s="90"/>
      <c r="G3324" s="91" t="s">
        <v>65</v>
      </c>
      <c r="H3324" s="132">
        <v>279.4427</v>
      </c>
      <c r="I3324" s="132">
        <v>270.42840000000001</v>
      </c>
      <c r="J3324" s="133">
        <v>549.87099999999998</v>
      </c>
      <c r="K3324" s="86">
        <v>228</v>
      </c>
      <c r="L3324" s="86">
        <v>209</v>
      </c>
      <c r="M3324" s="86">
        <v>4</v>
      </c>
      <c r="N3324" s="86">
        <v>441</v>
      </c>
      <c r="O3324" s="86">
        <v>210</v>
      </c>
      <c r="P3324" s="86">
        <v>192</v>
      </c>
      <c r="Q3324" s="86">
        <v>4</v>
      </c>
      <c r="R3324" s="100">
        <v>406</v>
      </c>
      <c r="S3324" s="24">
        <f>Table1[[#This Row],[Female Voters]]/Table1[[#This Row],[Female Population]]</f>
        <v>0.81590966591719871</v>
      </c>
      <c r="T3324" s="24">
        <f>Table1[[#This Row],[Male Voters]]/Table1[[#This Row],[Male Population]]</f>
        <v>0.77284782219618942</v>
      </c>
      <c r="U3324" s="24">
        <f>Table1[[#This Row],[Total Voters]]/Table1[[#This Row],[Total Population]]</f>
        <v>0.80200628874772451</v>
      </c>
      <c r="V3324" s="24">
        <f>Table1[[#This Row],[Female Ballots]]/Table1[[#This Row],[Female Population]]</f>
        <v>0.75149574492373572</v>
      </c>
      <c r="W3324" s="24">
        <f>Table1[[#This Row],[Male Ballots]]/Table1[[#This Row],[Male Population]]</f>
        <v>0.70998460220893955</v>
      </c>
      <c r="X3324" s="24">
        <f>Table1[[#This Row],[Total Ballots]]/Table1[[#This Row],[Total Population]]</f>
        <v>0.73835499598996857</v>
      </c>
      <c r="Y3324" s="87">
        <f>Table1[[#This Row],[Female Ballots]]/Table1[[#This Row],[Female Voters]]</f>
        <v>0.92105263157894735</v>
      </c>
      <c r="Z3324" s="88">
        <f>Table1[[#This Row],[Male Ballots]]/Table1[[#This Row],[Male Voters]]</f>
        <v>0.91866028708133973</v>
      </c>
      <c r="AA3324" s="87">
        <f>Table1[[#This Row],[Total Ballots]]/Table1[[#This Row],[Total Voters]]</f>
        <v>0.92063492063492058</v>
      </c>
    </row>
    <row r="3325" spans="1:27" s="12" customFormat="1" x14ac:dyDescent="0.35">
      <c r="A3325" s="85" t="s">
        <v>26</v>
      </c>
      <c r="B3325" s="96">
        <v>2020</v>
      </c>
      <c r="C3325" s="96" t="s">
        <v>82</v>
      </c>
      <c r="D3325" s="96"/>
      <c r="E3325" s="98"/>
      <c r="F3325" s="90"/>
      <c r="G3325" s="91" t="s">
        <v>66</v>
      </c>
      <c r="H3325" s="132">
        <v>365.57910000000004</v>
      </c>
      <c r="I3325" s="132">
        <v>364.57749999999999</v>
      </c>
      <c r="J3325" s="133">
        <v>730.1567</v>
      </c>
      <c r="K3325" s="86">
        <v>335</v>
      </c>
      <c r="L3325" s="86">
        <v>341</v>
      </c>
      <c r="M3325" s="86">
        <v>14</v>
      </c>
      <c r="N3325" s="86">
        <v>690</v>
      </c>
      <c r="O3325" s="86">
        <v>307</v>
      </c>
      <c r="P3325" s="86">
        <v>299</v>
      </c>
      <c r="Q3325" s="86">
        <v>11</v>
      </c>
      <c r="R3325" s="100">
        <v>617</v>
      </c>
      <c r="S3325" s="24">
        <f>Table1[[#This Row],[Female Voters]]/Table1[[#This Row],[Female Population]]</f>
        <v>0.91635435395513576</v>
      </c>
      <c r="T3325" s="24">
        <f>Table1[[#This Row],[Male Voters]]/Table1[[#This Row],[Male Population]]</f>
        <v>0.93532925098230146</v>
      </c>
      <c r="U3325" s="24">
        <f>Table1[[#This Row],[Total Voters]]/Table1[[#This Row],[Total Population]]</f>
        <v>0.94500262751817521</v>
      </c>
      <c r="V3325" s="24">
        <f>Table1[[#This Row],[Female Ballots]]/Table1[[#This Row],[Female Population]]</f>
        <v>0.8397635422812737</v>
      </c>
      <c r="W3325" s="24">
        <f>Table1[[#This Row],[Male Ballots]]/Table1[[#This Row],[Male Population]]</f>
        <v>0.82012740775280979</v>
      </c>
      <c r="X3325" s="24">
        <f>Table1[[#This Row],[Total Ballots]]/Table1[[#This Row],[Total Population]]</f>
        <v>0.84502408866480305</v>
      </c>
      <c r="Y3325" s="87">
        <f>Table1[[#This Row],[Female Ballots]]/Table1[[#This Row],[Female Voters]]</f>
        <v>0.91641791044776122</v>
      </c>
      <c r="Z3325" s="88">
        <f>Table1[[#This Row],[Male Ballots]]/Table1[[#This Row],[Male Voters]]</f>
        <v>0.87683284457478006</v>
      </c>
      <c r="AA3325" s="87">
        <f>Table1[[#This Row],[Total Ballots]]/Table1[[#This Row],[Total Voters]]</f>
        <v>0.89420289855072466</v>
      </c>
    </row>
    <row r="3326" spans="1:27" s="12" customFormat="1" x14ac:dyDescent="0.35">
      <c r="A3326" s="85" t="s">
        <v>26</v>
      </c>
      <c r="B3326" s="96">
        <v>2020</v>
      </c>
      <c r="C3326" s="96" t="s">
        <v>82</v>
      </c>
      <c r="D3326" s="96"/>
      <c r="E3326" s="98"/>
      <c r="F3326" s="90"/>
      <c r="G3326" s="91" t="s">
        <v>67</v>
      </c>
      <c r="H3326" s="132">
        <v>708.12165000000005</v>
      </c>
      <c r="I3326" s="132">
        <v>690.09317999999996</v>
      </c>
      <c r="J3326" s="133">
        <v>1398.21504</v>
      </c>
      <c r="K3326" s="86">
        <v>697</v>
      </c>
      <c r="L3326" s="86">
        <v>703</v>
      </c>
      <c r="M3326" s="86">
        <v>9</v>
      </c>
      <c r="N3326" s="86">
        <v>1409</v>
      </c>
      <c r="O3326" s="86">
        <v>647</v>
      </c>
      <c r="P3326" s="86">
        <v>658</v>
      </c>
      <c r="Q3326" s="86">
        <v>9</v>
      </c>
      <c r="R3326" s="86">
        <v>1314</v>
      </c>
      <c r="S3326" s="24">
        <f>Table1[[#This Row],[Female Voters]]/Table1[[#This Row],[Female Population]]</f>
        <v>0.98429415341276449</v>
      </c>
      <c r="T3326" s="24">
        <f>Table1[[#This Row],[Male Voters]]/Table1[[#This Row],[Male Population]]</f>
        <v>1.0187030105122905</v>
      </c>
      <c r="U3326" s="24">
        <f>Table1[[#This Row],[Total Voters]]/Table1[[#This Row],[Total Population]]</f>
        <v>1.0077133771926814</v>
      </c>
      <c r="V3326" s="24">
        <f>Table1[[#This Row],[Female Ballots]]/Table1[[#This Row],[Female Population]]</f>
        <v>0.91368481672605262</v>
      </c>
      <c r="W3326" s="24">
        <f>Table1[[#This Row],[Male Ballots]]/Table1[[#This Row],[Male Population]]</f>
        <v>0.95349442520211547</v>
      </c>
      <c r="X3326" s="24">
        <f>Table1[[#This Row],[Total Ballots]]/Table1[[#This Row],[Total Population]]</f>
        <v>0.93976960797103137</v>
      </c>
      <c r="Y3326" s="87">
        <f>Table1[[#This Row],[Female Ballots]]/Table1[[#This Row],[Female Voters]]</f>
        <v>0.92826398852223813</v>
      </c>
      <c r="Z3326" s="88">
        <f>Table1[[#This Row],[Male Ballots]]/Table1[[#This Row],[Male Voters]]</f>
        <v>0.93598862019914653</v>
      </c>
      <c r="AA3326" s="87">
        <f>Table1[[#This Row],[Total Ballots]]/Table1[[#This Row],[Total Voters]]</f>
        <v>0.93257629524485453</v>
      </c>
    </row>
    <row r="3327" spans="1:27" s="12" customFormat="1" x14ac:dyDescent="0.35">
      <c r="A3327" s="85" t="s">
        <v>45</v>
      </c>
      <c r="B3327" s="96">
        <v>2020</v>
      </c>
      <c r="C3327" s="96" t="s">
        <v>82</v>
      </c>
      <c r="D3327" s="96"/>
      <c r="E3327" s="98"/>
      <c r="F3327" s="90"/>
      <c r="G3327" s="91" t="s">
        <v>79</v>
      </c>
      <c r="H3327" s="132">
        <v>24330.971700000002</v>
      </c>
      <c r="I3327" s="132">
        <v>25199.055099999998</v>
      </c>
      <c r="J3327" s="133">
        <v>49530.027999999991</v>
      </c>
      <c r="K3327" s="86">
        <v>19273</v>
      </c>
      <c r="L3327" s="86">
        <v>17391</v>
      </c>
      <c r="M3327" s="86">
        <v>564</v>
      </c>
      <c r="N3327" s="86">
        <v>37228</v>
      </c>
      <c r="O3327" s="86">
        <v>16478</v>
      </c>
      <c r="P3327" s="86">
        <v>14541</v>
      </c>
      <c r="Q3327" s="86">
        <v>519</v>
      </c>
      <c r="R3327" s="100">
        <v>31538</v>
      </c>
      <c r="S3327" s="24">
        <f>Table1[[#This Row],[Female Voters]]/Table1[[#This Row],[Female Population]]</f>
        <v>0.79211797365248671</v>
      </c>
      <c r="T3327" s="24">
        <f>Table1[[#This Row],[Male Voters]]/Table1[[#This Row],[Male Population]]</f>
        <v>0.69014492531507665</v>
      </c>
      <c r="U3327" s="24">
        <f>Table1[[#This Row],[Total Voters]]/Table1[[#This Row],[Total Population]]</f>
        <v>0.75162485270551449</v>
      </c>
      <c r="V3327" s="24">
        <f>Table1[[#This Row],[Female Ballots]]/Table1[[#This Row],[Female Population]]</f>
        <v>0.67724381102296871</v>
      </c>
      <c r="W3327" s="24">
        <f>Table1[[#This Row],[Male Ballots]]/Table1[[#This Row],[Male Population]]</f>
        <v>0.57704544643818811</v>
      </c>
      <c r="X3327" s="24">
        <f>Table1[[#This Row],[Total Ballots]]/Table1[[#This Row],[Total Population]]</f>
        <v>0.63674504686328881</v>
      </c>
      <c r="Y3327" s="87">
        <f>Table1[[#This Row],[Female Ballots]]/Table1[[#This Row],[Female Voters]]</f>
        <v>0.85497846728584026</v>
      </c>
      <c r="Z3327" s="88">
        <f>Table1[[#This Row],[Male Ballots]]/Table1[[#This Row],[Male Voters]]</f>
        <v>0.83612213213731246</v>
      </c>
      <c r="AA3327" s="87">
        <f>Table1[[#This Row],[Total Ballots]]/Table1[[#This Row],[Total Voters]]</f>
        <v>0.84715805307832814</v>
      </c>
    </row>
    <row r="3328" spans="1:27" s="12" customFormat="1" x14ac:dyDescent="0.35">
      <c r="A3328" s="85" t="s">
        <v>45</v>
      </c>
      <c r="B3328" s="96">
        <v>2020</v>
      </c>
      <c r="C3328" s="96" t="s">
        <v>82</v>
      </c>
      <c r="D3328" s="96"/>
      <c r="E3328" s="98"/>
      <c r="F3328" s="90"/>
      <c r="G3328" s="91" t="s">
        <v>62</v>
      </c>
      <c r="H3328" s="132">
        <v>3494.9953999999998</v>
      </c>
      <c r="I3328" s="132">
        <v>3737.9954999999995</v>
      </c>
      <c r="J3328" s="133">
        <v>7232.991</v>
      </c>
      <c r="K3328" s="86">
        <v>1926</v>
      </c>
      <c r="L3328" s="86">
        <v>1823</v>
      </c>
      <c r="M3328" s="86">
        <v>126</v>
      </c>
      <c r="N3328" s="86">
        <v>3875</v>
      </c>
      <c r="O3328" s="86">
        <v>1425</v>
      </c>
      <c r="P3328" s="86">
        <v>1207</v>
      </c>
      <c r="Q3328" s="86">
        <v>110</v>
      </c>
      <c r="R3328" s="100">
        <v>2742</v>
      </c>
      <c r="S3328" s="24">
        <f>Table1[[#This Row],[Female Voters]]/Table1[[#This Row],[Female Population]]</f>
        <v>0.55107368667781365</v>
      </c>
      <c r="T3328" s="24">
        <f>Table1[[#This Row],[Male Voters]]/Table1[[#This Row],[Male Population]]</f>
        <v>0.48769454109829724</v>
      </c>
      <c r="U3328" s="24">
        <f>Table1[[#This Row],[Total Voters]]/Table1[[#This Row],[Total Population]]</f>
        <v>0.53573964076548697</v>
      </c>
      <c r="V3328" s="24">
        <f>Table1[[#This Row],[Female Ballots]]/Table1[[#This Row],[Female Population]]</f>
        <v>0.40772585852330451</v>
      </c>
      <c r="W3328" s="24">
        <f>Table1[[#This Row],[Male Ballots]]/Table1[[#This Row],[Male Population]]</f>
        <v>0.32290033521977224</v>
      </c>
      <c r="X3328" s="24">
        <f>Table1[[#This Row],[Total Ballots]]/Table1[[#This Row],[Total Population]]</f>
        <v>0.37909628257521683</v>
      </c>
      <c r="Y3328" s="87">
        <f>Table1[[#This Row],[Female Ballots]]/Table1[[#This Row],[Female Voters]]</f>
        <v>0.73987538940809972</v>
      </c>
      <c r="Z3328" s="88">
        <f>Table1[[#This Row],[Male Ballots]]/Table1[[#This Row],[Male Voters]]</f>
        <v>0.66209544706527701</v>
      </c>
      <c r="AA3328" s="87">
        <f>Table1[[#This Row],[Total Ballots]]/Table1[[#This Row],[Total Voters]]</f>
        <v>0.7076129032258065</v>
      </c>
    </row>
    <row r="3329" spans="1:27" s="12" customFormat="1" x14ac:dyDescent="0.35">
      <c r="A3329" s="85" t="s">
        <v>45</v>
      </c>
      <c r="B3329" s="96">
        <v>2020</v>
      </c>
      <c r="C3329" s="96" t="s">
        <v>82</v>
      </c>
      <c r="D3329" s="96"/>
      <c r="E3329" s="98"/>
      <c r="F3329" s="90"/>
      <c r="G3329" s="91" t="s">
        <v>63</v>
      </c>
      <c r="H3329" s="132">
        <v>3348.9960000000001</v>
      </c>
      <c r="I3329" s="132">
        <v>4246.9949999999999</v>
      </c>
      <c r="J3329" s="133">
        <v>7595.991</v>
      </c>
      <c r="K3329" s="86">
        <v>2739</v>
      </c>
      <c r="L3329" s="86">
        <v>2523</v>
      </c>
      <c r="M3329" s="86">
        <v>147</v>
      </c>
      <c r="N3329" s="86">
        <v>5409</v>
      </c>
      <c r="O3329" s="86">
        <v>2009</v>
      </c>
      <c r="P3329" s="86">
        <v>1739</v>
      </c>
      <c r="Q3329" s="86">
        <v>134</v>
      </c>
      <c r="R3329" s="100">
        <v>3882</v>
      </c>
      <c r="S3329" s="24">
        <f>Table1[[#This Row],[Female Voters]]/Table1[[#This Row],[Female Population]]</f>
        <v>0.81785705327805702</v>
      </c>
      <c r="T3329" s="24">
        <f>Table1[[#This Row],[Male Voters]]/Table1[[#This Row],[Male Population]]</f>
        <v>0.59406709920779277</v>
      </c>
      <c r="U3329" s="24">
        <f>Table1[[#This Row],[Total Voters]]/Table1[[#This Row],[Total Population]]</f>
        <v>0.71208615176084333</v>
      </c>
      <c r="V3329" s="24">
        <f>Table1[[#This Row],[Female Ballots]]/Table1[[#This Row],[Female Population]]</f>
        <v>0.5998812778516307</v>
      </c>
      <c r="W3329" s="24">
        <f>Table1[[#This Row],[Male Ballots]]/Table1[[#This Row],[Male Population]]</f>
        <v>0.40946598712736887</v>
      </c>
      <c r="X3329" s="24">
        <f>Table1[[#This Row],[Total Ballots]]/Table1[[#This Row],[Total Population]]</f>
        <v>0.51105905733695578</v>
      </c>
      <c r="Y3329" s="87">
        <f>Table1[[#This Row],[Female Ballots]]/Table1[[#This Row],[Female Voters]]</f>
        <v>0.73347937203358893</v>
      </c>
      <c r="Z3329" s="88">
        <f>Table1[[#This Row],[Male Ballots]]/Table1[[#This Row],[Male Voters]]</f>
        <v>0.68925881886642881</v>
      </c>
      <c r="AA3329" s="87">
        <f>Table1[[#This Row],[Total Ballots]]/Table1[[#This Row],[Total Voters]]</f>
        <v>0.71769273433166947</v>
      </c>
    </row>
    <row r="3330" spans="1:27" s="12" customFormat="1" x14ac:dyDescent="0.35">
      <c r="A3330" s="85" t="s">
        <v>45</v>
      </c>
      <c r="B3330" s="96">
        <v>2020</v>
      </c>
      <c r="C3330" s="96" t="s">
        <v>82</v>
      </c>
      <c r="D3330" s="96"/>
      <c r="E3330" s="98"/>
      <c r="F3330" s="90"/>
      <c r="G3330" s="91" t="s">
        <v>64</v>
      </c>
      <c r="H3330" s="132">
        <v>3498.9960000000001</v>
      </c>
      <c r="I3330" s="132">
        <v>4052.9949999999999</v>
      </c>
      <c r="J3330" s="133">
        <v>7551.991</v>
      </c>
      <c r="K3330" s="86">
        <v>2833</v>
      </c>
      <c r="L3330" s="86">
        <v>2645</v>
      </c>
      <c r="M3330" s="86">
        <v>105</v>
      </c>
      <c r="N3330" s="86">
        <v>5583</v>
      </c>
      <c r="O3330" s="86">
        <v>2367</v>
      </c>
      <c r="P3330" s="86">
        <v>2173</v>
      </c>
      <c r="Q3330" s="86">
        <v>94</v>
      </c>
      <c r="R3330" s="100">
        <v>4634</v>
      </c>
      <c r="S3330" s="24">
        <f>Table1[[#This Row],[Female Voters]]/Table1[[#This Row],[Female Population]]</f>
        <v>0.80966082842049547</v>
      </c>
      <c r="T3330" s="24">
        <f>Table1[[#This Row],[Male Voters]]/Table1[[#This Row],[Male Population]]</f>
        <v>0.652603815203325</v>
      </c>
      <c r="U3330" s="24">
        <f>Table1[[#This Row],[Total Voters]]/Table1[[#This Row],[Total Population]]</f>
        <v>0.73927524542865586</v>
      </c>
      <c r="V3330" s="24">
        <f>Table1[[#This Row],[Female Ballots]]/Table1[[#This Row],[Female Population]]</f>
        <v>0.67647976733897375</v>
      </c>
      <c r="W3330" s="24">
        <f>Table1[[#This Row],[Male Ballots]]/Table1[[#This Row],[Male Population]]</f>
        <v>0.5361467260630719</v>
      </c>
      <c r="X3330" s="24">
        <f>Table1[[#This Row],[Total Ballots]]/Table1[[#This Row],[Total Population]]</f>
        <v>0.61361301940110891</v>
      </c>
      <c r="Y3330" s="87">
        <f>Table1[[#This Row],[Female Ballots]]/Table1[[#This Row],[Female Voters]]</f>
        <v>0.83551006000705963</v>
      </c>
      <c r="Z3330" s="88">
        <f>Table1[[#This Row],[Male Ballots]]/Table1[[#This Row],[Male Voters]]</f>
        <v>0.82155009451795846</v>
      </c>
      <c r="AA3330" s="87">
        <f>Table1[[#This Row],[Total Ballots]]/Table1[[#This Row],[Total Voters]]</f>
        <v>0.83001970266881608</v>
      </c>
    </row>
    <row r="3331" spans="1:27" s="12" customFormat="1" x14ac:dyDescent="0.35">
      <c r="A3331" s="85" t="s">
        <v>45</v>
      </c>
      <c r="B3331" s="96">
        <v>2020</v>
      </c>
      <c r="C3331" s="96" t="s">
        <v>82</v>
      </c>
      <c r="D3331" s="96"/>
      <c r="E3331" s="98"/>
      <c r="F3331" s="90"/>
      <c r="G3331" s="91" t="s">
        <v>65</v>
      </c>
      <c r="H3331" s="132">
        <v>3282.9960000000001</v>
      </c>
      <c r="I3331" s="132">
        <v>3543.9960000000001</v>
      </c>
      <c r="J3331" s="133">
        <v>6826.9920000000002</v>
      </c>
      <c r="K3331" s="86">
        <v>2518</v>
      </c>
      <c r="L3331" s="86">
        <v>2368</v>
      </c>
      <c r="M3331" s="86">
        <v>61</v>
      </c>
      <c r="N3331" s="86">
        <v>4947</v>
      </c>
      <c r="O3331" s="86">
        <v>2207</v>
      </c>
      <c r="P3331" s="86">
        <v>2037</v>
      </c>
      <c r="Q3331" s="86">
        <v>58</v>
      </c>
      <c r="R3331" s="100">
        <v>4302</v>
      </c>
      <c r="S3331" s="24">
        <f>Table1[[#This Row],[Female Voters]]/Table1[[#This Row],[Female Population]]</f>
        <v>0.76698235392306291</v>
      </c>
      <c r="T3331" s="24">
        <f>Table1[[#This Row],[Male Voters]]/Table1[[#This Row],[Male Population]]</f>
        <v>0.66817231170689806</v>
      </c>
      <c r="U3331" s="24">
        <f>Table1[[#This Row],[Total Voters]]/Table1[[#This Row],[Total Population]]</f>
        <v>0.72462367027821328</v>
      </c>
      <c r="V3331" s="24">
        <f>Table1[[#This Row],[Female Ballots]]/Table1[[#This Row],[Female Population]]</f>
        <v>0.6722518090183478</v>
      </c>
      <c r="W3331" s="24">
        <f>Table1[[#This Row],[Male Ballots]]/Table1[[#This Row],[Male Population]]</f>
        <v>0.574774915095841</v>
      </c>
      <c r="X3331" s="24">
        <f>Table1[[#This Row],[Total Ballots]]/Table1[[#This Row],[Total Population]]</f>
        <v>0.63014575086656022</v>
      </c>
      <c r="Y3331" s="87">
        <f>Table1[[#This Row],[Female Ballots]]/Table1[[#This Row],[Female Voters]]</f>
        <v>0.87648927720413028</v>
      </c>
      <c r="Z3331" s="88">
        <f>Table1[[#This Row],[Male Ballots]]/Table1[[#This Row],[Male Voters]]</f>
        <v>0.86021959459459463</v>
      </c>
      <c r="AA3331" s="87">
        <f>Table1[[#This Row],[Total Ballots]]/Table1[[#This Row],[Total Voters]]</f>
        <v>0.86961795027289268</v>
      </c>
    </row>
    <row r="3332" spans="1:27" s="12" customFormat="1" x14ac:dyDescent="0.35">
      <c r="A3332" s="85" t="s">
        <v>45</v>
      </c>
      <c r="B3332" s="96">
        <v>2020</v>
      </c>
      <c r="C3332" s="96" t="s">
        <v>82</v>
      </c>
      <c r="D3332" s="96"/>
      <c r="E3332" s="98"/>
      <c r="F3332" s="90"/>
      <c r="G3332" s="91" t="s">
        <v>66</v>
      </c>
      <c r="H3332" s="132">
        <v>4001.9949999999999</v>
      </c>
      <c r="I3332" s="132">
        <v>3891.9960000000001</v>
      </c>
      <c r="J3332" s="133">
        <v>7893.99</v>
      </c>
      <c r="K3332" s="86">
        <v>3417</v>
      </c>
      <c r="L3332" s="86">
        <v>3003</v>
      </c>
      <c r="M3332" s="86">
        <v>64</v>
      </c>
      <c r="N3332" s="86">
        <v>6484</v>
      </c>
      <c r="O3332" s="86">
        <v>3111</v>
      </c>
      <c r="P3332" s="86">
        <v>2710</v>
      </c>
      <c r="Q3332" s="86">
        <v>58</v>
      </c>
      <c r="R3332" s="100">
        <v>5879</v>
      </c>
      <c r="S3332" s="24">
        <f>Table1[[#This Row],[Female Voters]]/Table1[[#This Row],[Female Population]]</f>
        <v>0.85382415520259269</v>
      </c>
      <c r="T3332" s="24">
        <f>Table1[[#This Row],[Male Voters]]/Table1[[#This Row],[Male Population]]</f>
        <v>0.77158352680732456</v>
      </c>
      <c r="U3332" s="24">
        <f>Table1[[#This Row],[Total Voters]]/Table1[[#This Row],[Total Population]]</f>
        <v>0.82138436962803352</v>
      </c>
      <c r="V3332" s="24">
        <f>Table1[[#This Row],[Female Ballots]]/Table1[[#This Row],[Female Population]]</f>
        <v>0.77736229055758443</v>
      </c>
      <c r="W3332" s="24">
        <f>Table1[[#This Row],[Male Ballots]]/Table1[[#This Row],[Male Population]]</f>
        <v>0.69630081839755231</v>
      </c>
      <c r="X3332" s="24">
        <f>Table1[[#This Row],[Total Ballots]]/Table1[[#This Row],[Total Population]]</f>
        <v>0.74474378609549796</v>
      </c>
      <c r="Y3332" s="87">
        <f>Table1[[#This Row],[Female Ballots]]/Table1[[#This Row],[Female Voters]]</f>
        <v>0.91044776119402981</v>
      </c>
      <c r="Z3332" s="88">
        <f>Table1[[#This Row],[Male Ballots]]/Table1[[#This Row],[Male Voters]]</f>
        <v>0.9024309024309024</v>
      </c>
      <c r="AA3332" s="87">
        <f>Table1[[#This Row],[Total Ballots]]/Table1[[#This Row],[Total Voters]]</f>
        <v>0.90669339913633562</v>
      </c>
    </row>
    <row r="3333" spans="1:27" s="12" customFormat="1" x14ac:dyDescent="0.35">
      <c r="A3333" s="85" t="s">
        <v>45</v>
      </c>
      <c r="B3333" s="96">
        <v>2020</v>
      </c>
      <c r="C3333" s="96" t="s">
        <v>82</v>
      </c>
      <c r="D3333" s="96"/>
      <c r="E3333" s="98"/>
      <c r="F3333" s="90"/>
      <c r="G3333" s="91" t="s">
        <v>67</v>
      </c>
      <c r="H3333" s="132">
        <v>6702.9933000000001</v>
      </c>
      <c r="I3333" s="132">
        <v>5725.0776000000005</v>
      </c>
      <c r="J3333" s="133">
        <v>12428.073</v>
      </c>
      <c r="K3333" s="86">
        <v>5840</v>
      </c>
      <c r="L3333" s="86">
        <v>5029</v>
      </c>
      <c r="M3333" s="86">
        <v>61</v>
      </c>
      <c r="N3333" s="86">
        <v>10930</v>
      </c>
      <c r="O3333" s="86">
        <v>5359</v>
      </c>
      <c r="P3333" s="86">
        <v>4675</v>
      </c>
      <c r="Q3333" s="86">
        <v>65</v>
      </c>
      <c r="R3333" s="86">
        <v>10099</v>
      </c>
      <c r="S3333" s="24">
        <f>Table1[[#This Row],[Female Voters]]/Table1[[#This Row],[Female Population]]</f>
        <v>0.87125254921558704</v>
      </c>
      <c r="T3333" s="24">
        <f>Table1[[#This Row],[Male Voters]]/Table1[[#This Row],[Male Population]]</f>
        <v>0.87841604103322535</v>
      </c>
      <c r="U3333" s="24">
        <f>Table1[[#This Row],[Total Voters]]/Table1[[#This Row],[Total Population]]</f>
        <v>0.87946055675727042</v>
      </c>
      <c r="V3333" s="24">
        <f>Table1[[#This Row],[Female Ballots]]/Table1[[#This Row],[Female Population]]</f>
        <v>0.79949356356957713</v>
      </c>
      <c r="W3333" s="24">
        <f>Table1[[#This Row],[Male Ballots]]/Table1[[#This Row],[Male Population]]</f>
        <v>0.81658281802154076</v>
      </c>
      <c r="X3333" s="24">
        <f>Table1[[#This Row],[Total Ballots]]/Table1[[#This Row],[Total Population]]</f>
        <v>0.81259580628469108</v>
      </c>
      <c r="Y3333" s="87">
        <f>Table1[[#This Row],[Female Ballots]]/Table1[[#This Row],[Female Voters]]</f>
        <v>0.91763698630136992</v>
      </c>
      <c r="Z3333" s="88">
        <f>Table1[[#This Row],[Male Ballots]]/Table1[[#This Row],[Male Voters]]</f>
        <v>0.92960827202227081</v>
      </c>
      <c r="AA3333" s="87">
        <f>Table1[[#This Row],[Total Ballots]]/Table1[[#This Row],[Total Voters]]</f>
        <v>0.92397072278133574</v>
      </c>
    </row>
    <row r="3334" spans="1:27" s="12" customFormat="1" x14ac:dyDescent="0.35">
      <c r="A3334" s="85" t="s">
        <v>35</v>
      </c>
      <c r="B3334" s="96">
        <v>2020</v>
      </c>
      <c r="C3334" s="96" t="s">
        <v>82</v>
      </c>
      <c r="D3334" s="17" t="s">
        <v>87</v>
      </c>
      <c r="E3334" s="98"/>
      <c r="F3334" s="90"/>
      <c r="G3334" s="91" t="s">
        <v>79</v>
      </c>
      <c r="H3334" s="132">
        <v>93438</v>
      </c>
      <c r="I3334" s="132">
        <v>88596</v>
      </c>
      <c r="J3334" s="133">
        <v>182034</v>
      </c>
      <c r="K3334" s="86">
        <v>80155</v>
      </c>
      <c r="L3334" s="86">
        <v>74851</v>
      </c>
      <c r="M3334" s="86">
        <v>3783</v>
      </c>
      <c r="N3334" s="86">
        <v>158789</v>
      </c>
      <c r="O3334" s="86">
        <v>71459</v>
      </c>
      <c r="P3334" s="86">
        <v>64674</v>
      </c>
      <c r="Q3334" s="86">
        <v>3458</v>
      </c>
      <c r="R3334" s="100">
        <v>139591</v>
      </c>
      <c r="S3334" s="24">
        <f>Table1[[#This Row],[Female Voters]]/Table1[[#This Row],[Female Population]]</f>
        <v>0.85784156338962736</v>
      </c>
      <c r="T3334" s="24">
        <f>Table1[[#This Row],[Male Voters]]/Table1[[#This Row],[Male Population]]</f>
        <v>0.84485755564585308</v>
      </c>
      <c r="U3334" s="24">
        <f>Table1[[#This Row],[Total Voters]]/Table1[[#This Row],[Total Population]]</f>
        <v>0.87230407506290031</v>
      </c>
      <c r="V3334" s="24">
        <f>Table1[[#This Row],[Female Ballots]]/Table1[[#This Row],[Female Population]]</f>
        <v>0.76477450287891435</v>
      </c>
      <c r="W3334" s="24">
        <f>Table1[[#This Row],[Male Ballots]]/Table1[[#This Row],[Male Population]]</f>
        <v>0.72998780983340106</v>
      </c>
      <c r="X3334" s="24">
        <f>Table1[[#This Row],[Total Ballots]]/Table1[[#This Row],[Total Population]]</f>
        <v>0.76684026061065513</v>
      </c>
      <c r="Y3334" s="87">
        <f>Table1[[#This Row],[Female Ballots]]/Table1[[#This Row],[Female Voters]]</f>
        <v>0.89151019898945794</v>
      </c>
      <c r="Z3334" s="88">
        <f>Table1[[#This Row],[Male Ballots]]/Table1[[#This Row],[Male Voters]]</f>
        <v>0.86403655261786749</v>
      </c>
      <c r="AA3334" s="87">
        <f>Table1[[#This Row],[Total Ballots]]/Table1[[#This Row],[Total Voters]]</f>
        <v>0.8790974185869298</v>
      </c>
    </row>
    <row r="3335" spans="1:27" s="12" customFormat="1" x14ac:dyDescent="0.35">
      <c r="A3335" s="85" t="s">
        <v>35</v>
      </c>
      <c r="B3335" s="96">
        <v>2020</v>
      </c>
      <c r="C3335" s="96" t="s">
        <v>82</v>
      </c>
      <c r="D3335" s="17" t="s">
        <v>87</v>
      </c>
      <c r="E3335" s="98"/>
      <c r="F3335" s="90"/>
      <c r="G3335" s="91" t="s">
        <v>62</v>
      </c>
      <c r="H3335" s="132">
        <v>14619</v>
      </c>
      <c r="I3335" s="132">
        <v>13850</v>
      </c>
      <c r="J3335" s="133">
        <v>28469</v>
      </c>
      <c r="K3335" s="86">
        <v>9404</v>
      </c>
      <c r="L3335" s="86">
        <v>8633</v>
      </c>
      <c r="M3335" s="86">
        <v>1241</v>
      </c>
      <c r="N3335" s="86">
        <v>19278</v>
      </c>
      <c r="O3335" s="86">
        <v>7885</v>
      </c>
      <c r="P3335" s="86">
        <v>6652</v>
      </c>
      <c r="Q3335" s="86">
        <v>1127</v>
      </c>
      <c r="R3335" s="100">
        <v>15664</v>
      </c>
      <c r="S3335" s="24">
        <f>Table1[[#This Row],[Female Voters]]/Table1[[#This Row],[Female Population]]</f>
        <v>0.64327245365620078</v>
      </c>
      <c r="T3335" s="24">
        <f>Table1[[#This Row],[Male Voters]]/Table1[[#This Row],[Male Population]]</f>
        <v>0.62332129963898919</v>
      </c>
      <c r="U3335" s="24">
        <f>Table1[[#This Row],[Total Voters]]/Table1[[#This Row],[Total Population]]</f>
        <v>0.67715761003196462</v>
      </c>
      <c r="V3335" s="24">
        <f>Table1[[#This Row],[Female Ballots]]/Table1[[#This Row],[Female Population]]</f>
        <v>0.53936657774129559</v>
      </c>
      <c r="W3335" s="24">
        <f>Table1[[#This Row],[Male Ballots]]/Table1[[#This Row],[Male Population]]</f>
        <v>0.48028880866425994</v>
      </c>
      <c r="X3335" s="24">
        <f>Table1[[#This Row],[Total Ballots]]/Table1[[#This Row],[Total Population]]</f>
        <v>0.5502125118550002</v>
      </c>
      <c r="Y3335" s="87">
        <f>Table1[[#This Row],[Female Ballots]]/Table1[[#This Row],[Female Voters]]</f>
        <v>0.838472990216929</v>
      </c>
      <c r="Z3335" s="88">
        <f>Table1[[#This Row],[Male Ballots]]/Table1[[#This Row],[Male Voters]]</f>
        <v>0.77053168075987488</v>
      </c>
      <c r="AA3335" s="87">
        <f>Table1[[#This Row],[Total Ballots]]/Table1[[#This Row],[Total Voters]]</f>
        <v>0.81253242037555762</v>
      </c>
    </row>
    <row r="3336" spans="1:27" s="12" customFormat="1" x14ac:dyDescent="0.35">
      <c r="A3336" s="85" t="s">
        <v>35</v>
      </c>
      <c r="B3336" s="96">
        <v>2020</v>
      </c>
      <c r="C3336" s="96" t="s">
        <v>82</v>
      </c>
      <c r="D3336" s="17" t="s">
        <v>87</v>
      </c>
      <c r="E3336" s="98"/>
      <c r="F3336" s="90"/>
      <c r="G3336" s="91" t="s">
        <v>63</v>
      </c>
      <c r="H3336" s="132">
        <v>14819</v>
      </c>
      <c r="I3336" s="132">
        <v>15842</v>
      </c>
      <c r="J3336" s="133">
        <v>30661</v>
      </c>
      <c r="K3336" s="86">
        <v>13097</v>
      </c>
      <c r="L3336" s="86">
        <v>13152</v>
      </c>
      <c r="M3336" s="86">
        <v>986</v>
      </c>
      <c r="N3336" s="86">
        <v>27235</v>
      </c>
      <c r="O3336" s="86">
        <v>10802</v>
      </c>
      <c r="P3336" s="86">
        <v>10241</v>
      </c>
      <c r="Q3336" s="86">
        <v>905</v>
      </c>
      <c r="R3336" s="100">
        <v>21948</v>
      </c>
      <c r="S3336" s="24">
        <f>Table1[[#This Row],[Female Voters]]/Table1[[#This Row],[Female Population]]</f>
        <v>0.88379782711384036</v>
      </c>
      <c r="T3336" s="24">
        <f>Table1[[#This Row],[Male Voters]]/Table1[[#This Row],[Male Population]]</f>
        <v>0.8301982072970584</v>
      </c>
      <c r="U3336" s="24">
        <f>Table1[[#This Row],[Total Voters]]/Table1[[#This Row],[Total Population]]</f>
        <v>0.88826196144939829</v>
      </c>
      <c r="V3336" s="24">
        <f>Table1[[#This Row],[Female Ballots]]/Table1[[#This Row],[Female Population]]</f>
        <v>0.72892907753559621</v>
      </c>
      <c r="W3336" s="24">
        <f>Table1[[#This Row],[Male Ballots]]/Table1[[#This Row],[Male Population]]</f>
        <v>0.64644615578841058</v>
      </c>
      <c r="X3336" s="24">
        <f>Table1[[#This Row],[Total Ballots]]/Table1[[#This Row],[Total Population]]</f>
        <v>0.71582792472522094</v>
      </c>
      <c r="Y3336" s="87">
        <f>Table1[[#This Row],[Female Ballots]]/Table1[[#This Row],[Female Voters]]</f>
        <v>0.82476903107581889</v>
      </c>
      <c r="Z3336" s="88">
        <f>Table1[[#This Row],[Male Ballots]]/Table1[[#This Row],[Male Voters]]</f>
        <v>0.77866484184914841</v>
      </c>
      <c r="AA3336" s="87">
        <f>Table1[[#This Row],[Total Ballots]]/Table1[[#This Row],[Total Voters]]</f>
        <v>0.80587479346429225</v>
      </c>
    </row>
    <row r="3337" spans="1:27" s="12" customFormat="1" x14ac:dyDescent="0.35">
      <c r="A3337" s="85" t="s">
        <v>35</v>
      </c>
      <c r="B3337" s="96">
        <v>2020</v>
      </c>
      <c r="C3337" s="96" t="s">
        <v>82</v>
      </c>
      <c r="D3337" s="17" t="s">
        <v>87</v>
      </c>
      <c r="E3337" s="98"/>
      <c r="F3337" s="90"/>
      <c r="G3337" s="91" t="s">
        <v>64</v>
      </c>
      <c r="H3337" s="132">
        <v>13883</v>
      </c>
      <c r="I3337" s="132">
        <v>13952</v>
      </c>
      <c r="J3337" s="133">
        <v>27835</v>
      </c>
      <c r="K3337" s="86">
        <v>12443</v>
      </c>
      <c r="L3337" s="86">
        <v>12184</v>
      </c>
      <c r="M3337" s="86">
        <v>573</v>
      </c>
      <c r="N3337" s="86">
        <v>25200</v>
      </c>
      <c r="O3337" s="86">
        <v>10949</v>
      </c>
      <c r="P3337" s="86">
        <v>10413</v>
      </c>
      <c r="Q3337" s="86">
        <v>533</v>
      </c>
      <c r="R3337" s="100">
        <v>21895</v>
      </c>
      <c r="S3337" s="24">
        <f>Table1[[#This Row],[Female Voters]]/Table1[[#This Row],[Female Population]]</f>
        <v>0.89627602103291792</v>
      </c>
      <c r="T3337" s="24">
        <f>Table1[[#This Row],[Male Voters]]/Table1[[#This Row],[Male Population]]</f>
        <v>0.87327981651376152</v>
      </c>
      <c r="U3337" s="24">
        <f>Table1[[#This Row],[Total Voters]]/Table1[[#This Row],[Total Population]]</f>
        <v>0.90533500987964788</v>
      </c>
      <c r="V3337" s="24">
        <f>Table1[[#This Row],[Female Ballots]]/Table1[[#This Row],[Female Population]]</f>
        <v>0.78866239285457029</v>
      </c>
      <c r="W3337" s="24">
        <f>Table1[[#This Row],[Male Ballots]]/Table1[[#This Row],[Male Population]]</f>
        <v>0.74634461009174313</v>
      </c>
      <c r="X3337" s="24">
        <f>Table1[[#This Row],[Total Ballots]]/Table1[[#This Row],[Total Population]]</f>
        <v>0.78659960481408298</v>
      </c>
      <c r="Y3337" s="87">
        <f>Table1[[#This Row],[Female Ballots]]/Table1[[#This Row],[Female Voters]]</f>
        <v>0.87993249216426905</v>
      </c>
      <c r="Z3337" s="88">
        <f>Table1[[#This Row],[Male Ballots]]/Table1[[#This Row],[Male Voters]]</f>
        <v>0.85464543663821402</v>
      </c>
      <c r="AA3337" s="87">
        <f>Table1[[#This Row],[Total Ballots]]/Table1[[#This Row],[Total Voters]]</f>
        <v>0.86884920634920637</v>
      </c>
    </row>
    <row r="3338" spans="1:27" s="12" customFormat="1" x14ac:dyDescent="0.35">
      <c r="A3338" s="85" t="s">
        <v>35</v>
      </c>
      <c r="B3338" s="96">
        <v>2020</v>
      </c>
      <c r="C3338" s="96" t="s">
        <v>82</v>
      </c>
      <c r="D3338" s="17" t="s">
        <v>87</v>
      </c>
      <c r="E3338" s="98"/>
      <c r="F3338" s="90"/>
      <c r="G3338" s="91" t="s">
        <v>65</v>
      </c>
      <c r="H3338" s="132">
        <v>12698</v>
      </c>
      <c r="I3338" s="132">
        <v>12240</v>
      </c>
      <c r="J3338" s="133">
        <v>24938</v>
      </c>
      <c r="K3338" s="86">
        <v>11034</v>
      </c>
      <c r="L3338" s="86">
        <v>10612</v>
      </c>
      <c r="M3338" s="86">
        <v>328</v>
      </c>
      <c r="N3338" s="86">
        <v>21974</v>
      </c>
      <c r="O3338" s="86">
        <v>9970</v>
      </c>
      <c r="P3338" s="86">
        <v>9423</v>
      </c>
      <c r="Q3338" s="86">
        <v>283</v>
      </c>
      <c r="R3338" s="100">
        <v>19676</v>
      </c>
      <c r="S3338" s="24">
        <f>Table1[[#This Row],[Female Voters]]/Table1[[#This Row],[Female Population]]</f>
        <v>0.86895574106158446</v>
      </c>
      <c r="T3338" s="24">
        <f>Table1[[#This Row],[Male Voters]]/Table1[[#This Row],[Male Population]]</f>
        <v>0.86699346405228761</v>
      </c>
      <c r="U3338" s="24">
        <f>Table1[[#This Row],[Total Voters]]/Table1[[#This Row],[Total Population]]</f>
        <v>0.8811452401956853</v>
      </c>
      <c r="V3338" s="24">
        <f>Table1[[#This Row],[Female Ballots]]/Table1[[#This Row],[Female Population]]</f>
        <v>0.7851630177980784</v>
      </c>
      <c r="W3338" s="24">
        <f>Table1[[#This Row],[Male Ballots]]/Table1[[#This Row],[Male Population]]</f>
        <v>0.76985294117647063</v>
      </c>
      <c r="X3338" s="24">
        <f>Table1[[#This Row],[Total Ballots]]/Table1[[#This Row],[Total Population]]</f>
        <v>0.78899671184537656</v>
      </c>
      <c r="Y3338" s="87">
        <f>Table1[[#This Row],[Female Ballots]]/Table1[[#This Row],[Female Voters]]</f>
        <v>0.90357078122167844</v>
      </c>
      <c r="Z3338" s="88">
        <f>Table1[[#This Row],[Male Ballots]]/Table1[[#This Row],[Male Voters]]</f>
        <v>0.88795702977761026</v>
      </c>
      <c r="AA3338" s="87">
        <f>Table1[[#This Row],[Total Ballots]]/Table1[[#This Row],[Total Voters]]</f>
        <v>0.89542186220078279</v>
      </c>
    </row>
    <row r="3339" spans="1:27" s="12" customFormat="1" x14ac:dyDescent="0.35">
      <c r="A3339" s="85" t="s">
        <v>35</v>
      </c>
      <c r="B3339" s="96">
        <v>2020</v>
      </c>
      <c r="C3339" s="96" t="s">
        <v>82</v>
      </c>
      <c r="D3339" s="17" t="s">
        <v>87</v>
      </c>
      <c r="E3339" s="98"/>
      <c r="F3339" s="90"/>
      <c r="G3339" s="91" t="s">
        <v>66</v>
      </c>
      <c r="H3339" s="132">
        <v>14673</v>
      </c>
      <c r="I3339" s="132">
        <v>13307</v>
      </c>
      <c r="J3339" s="133">
        <v>27980</v>
      </c>
      <c r="K3339" s="86">
        <v>12907</v>
      </c>
      <c r="L3339" s="86">
        <v>11638</v>
      </c>
      <c r="M3339" s="86">
        <v>329</v>
      </c>
      <c r="N3339" s="86">
        <v>24874</v>
      </c>
      <c r="O3339" s="86">
        <v>12003</v>
      </c>
      <c r="P3339" s="86">
        <v>10557</v>
      </c>
      <c r="Q3339" s="86">
        <v>307</v>
      </c>
      <c r="R3339" s="100">
        <v>22867</v>
      </c>
      <c r="S3339" s="24">
        <f>Table1[[#This Row],[Female Voters]]/Table1[[#This Row],[Female Population]]</f>
        <v>0.87964288148299596</v>
      </c>
      <c r="T3339" s="24">
        <f>Table1[[#This Row],[Male Voters]]/Table1[[#This Row],[Male Population]]</f>
        <v>0.87457729014804242</v>
      </c>
      <c r="U3339" s="24">
        <f>Table1[[#This Row],[Total Voters]]/Table1[[#This Row],[Total Population]]</f>
        <v>0.88899213724088633</v>
      </c>
      <c r="V3339" s="24">
        <f>Table1[[#This Row],[Female Ballots]]/Table1[[#This Row],[Female Population]]</f>
        <v>0.81803312206092826</v>
      </c>
      <c r="W3339" s="24">
        <f>Table1[[#This Row],[Male Ballots]]/Table1[[#This Row],[Male Population]]</f>
        <v>0.79334185015405423</v>
      </c>
      <c r="X3339" s="24">
        <f>Table1[[#This Row],[Total Ballots]]/Table1[[#This Row],[Total Population]]</f>
        <v>0.81726233023588279</v>
      </c>
      <c r="Y3339" s="87">
        <f>Table1[[#This Row],[Female Ballots]]/Table1[[#This Row],[Female Voters]]</f>
        <v>0.92996048655768193</v>
      </c>
      <c r="Z3339" s="88">
        <f>Table1[[#This Row],[Male Ballots]]/Table1[[#This Row],[Male Voters]]</f>
        <v>0.90711462450592883</v>
      </c>
      <c r="AA3339" s="87">
        <f>Table1[[#This Row],[Total Ballots]]/Table1[[#This Row],[Total Voters]]</f>
        <v>0.91931333922971781</v>
      </c>
    </row>
    <row r="3340" spans="1:27" s="12" customFormat="1" x14ac:dyDescent="0.35">
      <c r="A3340" s="85" t="s">
        <v>35</v>
      </c>
      <c r="B3340" s="96">
        <v>2020</v>
      </c>
      <c r="C3340" s="96" t="s">
        <v>82</v>
      </c>
      <c r="D3340" s="17" t="s">
        <v>87</v>
      </c>
      <c r="E3340" s="98"/>
      <c r="F3340" s="90"/>
      <c r="G3340" s="91" t="s">
        <v>67</v>
      </c>
      <c r="H3340" s="132">
        <v>22746</v>
      </c>
      <c r="I3340" s="132">
        <v>19405</v>
      </c>
      <c r="J3340" s="133">
        <v>42151</v>
      </c>
      <c r="K3340" s="86">
        <v>21270</v>
      </c>
      <c r="L3340" s="86">
        <v>18632</v>
      </c>
      <c r="M3340" s="86">
        <v>326</v>
      </c>
      <c r="N3340" s="86">
        <v>40228</v>
      </c>
      <c r="O3340" s="86">
        <v>19850</v>
      </c>
      <c r="P3340" s="86">
        <v>17388</v>
      </c>
      <c r="Q3340" s="86">
        <v>303</v>
      </c>
      <c r="R3340" s="86">
        <v>37541</v>
      </c>
      <c r="S3340" s="24">
        <f>Table1[[#This Row],[Female Voters]]/Table1[[#This Row],[Female Population]]</f>
        <v>0.93510946979688736</v>
      </c>
      <c r="T3340" s="24">
        <f>Table1[[#This Row],[Male Voters]]/Table1[[#This Row],[Male Population]]</f>
        <v>0.96016490595207415</v>
      </c>
      <c r="U3340" s="24">
        <f>Table1[[#This Row],[Total Voters]]/Table1[[#This Row],[Total Population]]</f>
        <v>0.95437830656449429</v>
      </c>
      <c r="V3340" s="24">
        <f>Table1[[#This Row],[Female Ballots]]/Table1[[#This Row],[Female Population]]</f>
        <v>0.87268091092939415</v>
      </c>
      <c r="W3340" s="24">
        <f>Table1[[#This Row],[Male Ballots]]/Table1[[#This Row],[Male Population]]</f>
        <v>0.89605771708322601</v>
      </c>
      <c r="X3340" s="24">
        <f>Table1[[#This Row],[Total Ballots]]/Table1[[#This Row],[Total Population]]</f>
        <v>0.89063130174847571</v>
      </c>
      <c r="Y3340" s="87">
        <f>Table1[[#This Row],[Female Ballots]]/Table1[[#This Row],[Female Voters]]</f>
        <v>0.93323930418429712</v>
      </c>
      <c r="Z3340" s="88">
        <f>Table1[[#This Row],[Male Ballots]]/Table1[[#This Row],[Male Voters]]</f>
        <v>0.93323314727350792</v>
      </c>
      <c r="AA3340" s="87">
        <f>Table1[[#This Row],[Total Ballots]]/Table1[[#This Row],[Total Voters]]</f>
        <v>0.93320572735408169</v>
      </c>
    </row>
    <row r="3341" spans="1:27" s="12" customFormat="1" x14ac:dyDescent="0.35">
      <c r="A3341" s="85" t="s">
        <v>57</v>
      </c>
      <c r="B3341" s="96">
        <v>2020</v>
      </c>
      <c r="C3341" s="96" t="s">
        <v>82</v>
      </c>
      <c r="D3341" s="96"/>
      <c r="E3341" s="98"/>
      <c r="F3341" s="90"/>
      <c r="G3341" s="91" t="s">
        <v>79</v>
      </c>
      <c r="H3341" s="132">
        <v>20397.0164</v>
      </c>
      <c r="I3341" s="132">
        <v>20069.016000000003</v>
      </c>
      <c r="J3341" s="133">
        <v>40466.034099999997</v>
      </c>
      <c r="K3341" s="86">
        <v>12227</v>
      </c>
      <c r="L3341" s="86">
        <v>11607</v>
      </c>
      <c r="M3341" s="86">
        <v>887</v>
      </c>
      <c r="N3341" s="86">
        <v>24721</v>
      </c>
      <c r="O3341" s="86">
        <v>10680</v>
      </c>
      <c r="P3341" s="86">
        <v>9866</v>
      </c>
      <c r="Q3341" s="86">
        <v>736</v>
      </c>
      <c r="R3341" s="100">
        <v>21282</v>
      </c>
      <c r="S3341" s="24">
        <f>Table1[[#This Row],[Female Voters]]/Table1[[#This Row],[Female Population]]</f>
        <v>0.59945041766010443</v>
      </c>
      <c r="T3341" s="24">
        <f>Table1[[#This Row],[Male Voters]]/Table1[[#This Row],[Male Population]]</f>
        <v>0.5783542152739326</v>
      </c>
      <c r="U3341" s="24">
        <f>Table1[[#This Row],[Total Voters]]/Table1[[#This Row],[Total Population]]</f>
        <v>0.61090740789940667</v>
      </c>
      <c r="V3341" s="24">
        <f>Table1[[#This Row],[Female Ballots]]/Table1[[#This Row],[Female Population]]</f>
        <v>0.52360599170768918</v>
      </c>
      <c r="W3341" s="24">
        <f>Table1[[#This Row],[Male Ballots]]/Table1[[#This Row],[Male Population]]</f>
        <v>0.49160357438551039</v>
      </c>
      <c r="X3341" s="24">
        <f>Table1[[#This Row],[Total Ballots]]/Table1[[#This Row],[Total Population]]</f>
        <v>0.52592255389810982</v>
      </c>
      <c r="Y3341" s="87">
        <f>Table1[[#This Row],[Female Ballots]]/Table1[[#This Row],[Female Voters]]</f>
        <v>0.87347673182301466</v>
      </c>
      <c r="Z3341" s="88">
        <f>Table1[[#This Row],[Male Ballots]]/Table1[[#This Row],[Male Voters]]</f>
        <v>0.85000430774532609</v>
      </c>
      <c r="AA3341" s="87">
        <f>Table1[[#This Row],[Total Ballots]]/Table1[[#This Row],[Total Voters]]</f>
        <v>0.86088750455078678</v>
      </c>
    </row>
    <row r="3342" spans="1:27" s="12" customFormat="1" x14ac:dyDescent="0.35">
      <c r="A3342" s="85" t="s">
        <v>57</v>
      </c>
      <c r="B3342" s="96">
        <v>2020</v>
      </c>
      <c r="C3342" s="96" t="s">
        <v>82</v>
      </c>
      <c r="D3342" s="96"/>
      <c r="E3342" s="98"/>
      <c r="F3342" s="90"/>
      <c r="G3342" s="91" t="s">
        <v>62</v>
      </c>
      <c r="H3342" s="132">
        <v>8207.0066999999999</v>
      </c>
      <c r="I3342" s="132">
        <v>7705.0056000000004</v>
      </c>
      <c r="J3342" s="133">
        <v>15912.014000000001</v>
      </c>
      <c r="K3342" s="86">
        <v>2383</v>
      </c>
      <c r="L3342" s="86">
        <v>2054</v>
      </c>
      <c r="M3342" s="86">
        <v>340</v>
      </c>
      <c r="N3342" s="86">
        <v>4777</v>
      </c>
      <c r="O3342" s="86">
        <v>1900</v>
      </c>
      <c r="P3342" s="86">
        <v>1520</v>
      </c>
      <c r="Q3342" s="86">
        <v>255</v>
      </c>
      <c r="R3342" s="100">
        <v>3675</v>
      </c>
      <c r="S3342" s="24">
        <f>Table1[[#This Row],[Female Voters]]/Table1[[#This Row],[Female Population]]</f>
        <v>0.29036164915035345</v>
      </c>
      <c r="T3342" s="24">
        <f>Table1[[#This Row],[Male Voters]]/Table1[[#This Row],[Male Population]]</f>
        <v>0.26657994901392412</v>
      </c>
      <c r="U3342" s="24">
        <f>Table1[[#This Row],[Total Voters]]/Table1[[#This Row],[Total Population]]</f>
        <v>0.30021341107417326</v>
      </c>
      <c r="V3342" s="24">
        <f>Table1[[#This Row],[Female Ballots]]/Table1[[#This Row],[Female Population]]</f>
        <v>0.23150949785382777</v>
      </c>
      <c r="W3342" s="24">
        <f>Table1[[#This Row],[Male Ballots]]/Table1[[#This Row],[Male Population]]</f>
        <v>0.1972743537006644</v>
      </c>
      <c r="X3342" s="24">
        <f>Table1[[#This Row],[Total Ballots]]/Table1[[#This Row],[Total Population]]</f>
        <v>0.23095756451697438</v>
      </c>
      <c r="Y3342" s="87">
        <f>Table1[[#This Row],[Female Ballots]]/Table1[[#This Row],[Female Voters]]</f>
        <v>0.79731430969366346</v>
      </c>
      <c r="Z3342" s="88">
        <f>Table1[[#This Row],[Male Ballots]]/Table1[[#This Row],[Male Voters]]</f>
        <v>0.74001947419668934</v>
      </c>
      <c r="AA3342" s="87">
        <f>Table1[[#This Row],[Total Ballots]]/Table1[[#This Row],[Total Voters]]</f>
        <v>0.76931128323215403</v>
      </c>
    </row>
    <row r="3343" spans="1:27" s="12" customFormat="1" x14ac:dyDescent="0.35">
      <c r="A3343" s="85" t="s">
        <v>57</v>
      </c>
      <c r="B3343" s="96">
        <v>2020</v>
      </c>
      <c r="C3343" s="96" t="s">
        <v>82</v>
      </c>
      <c r="D3343" s="96"/>
      <c r="E3343" s="98"/>
      <c r="F3343" s="90"/>
      <c r="G3343" s="91" t="s">
        <v>63</v>
      </c>
      <c r="H3343" s="132">
        <v>3121.002</v>
      </c>
      <c r="I3343" s="132">
        <v>3638.0029999999997</v>
      </c>
      <c r="J3343" s="133">
        <v>6759.0050000000001</v>
      </c>
      <c r="K3343" s="86">
        <v>2174</v>
      </c>
      <c r="L3343" s="86">
        <v>2252</v>
      </c>
      <c r="M3343" s="86">
        <v>224</v>
      </c>
      <c r="N3343" s="86">
        <v>4650</v>
      </c>
      <c r="O3343" s="86">
        <v>1773</v>
      </c>
      <c r="P3343" s="86">
        <v>1717</v>
      </c>
      <c r="Q3343" s="86">
        <v>191</v>
      </c>
      <c r="R3343" s="100">
        <v>3681</v>
      </c>
      <c r="S3343" s="24">
        <f>Table1[[#This Row],[Female Voters]]/Table1[[#This Row],[Female Population]]</f>
        <v>0.69657116528602037</v>
      </c>
      <c r="T3343" s="24">
        <f>Table1[[#This Row],[Male Voters]]/Table1[[#This Row],[Male Population]]</f>
        <v>0.6190209298892827</v>
      </c>
      <c r="U3343" s="24">
        <f>Table1[[#This Row],[Total Voters]]/Table1[[#This Row],[Total Population]]</f>
        <v>0.68797108450134303</v>
      </c>
      <c r="V3343" s="24">
        <f>Table1[[#This Row],[Female Ballots]]/Table1[[#This Row],[Female Population]]</f>
        <v>0.56808678751247199</v>
      </c>
      <c r="W3343" s="24">
        <f>Table1[[#This Row],[Male Ballots]]/Table1[[#This Row],[Male Population]]</f>
        <v>0.4719622276287293</v>
      </c>
      <c r="X3343" s="24">
        <f>Table1[[#This Row],[Total Ballots]]/Table1[[#This Row],[Total Population]]</f>
        <v>0.54460678753751479</v>
      </c>
      <c r="Y3343" s="87">
        <f>Table1[[#This Row],[Female Ballots]]/Table1[[#This Row],[Female Voters]]</f>
        <v>0.81554737810487576</v>
      </c>
      <c r="Z3343" s="88">
        <f>Table1[[#This Row],[Male Ballots]]/Table1[[#This Row],[Male Voters]]</f>
        <v>0.76243339253996445</v>
      </c>
      <c r="AA3343" s="87">
        <f>Table1[[#This Row],[Total Ballots]]/Table1[[#This Row],[Total Voters]]</f>
        <v>0.79161290322580646</v>
      </c>
    </row>
    <row r="3344" spans="1:27" s="12" customFormat="1" x14ac:dyDescent="0.35">
      <c r="A3344" s="85" t="s">
        <v>57</v>
      </c>
      <c r="B3344" s="96">
        <v>2020</v>
      </c>
      <c r="C3344" s="96" t="s">
        <v>82</v>
      </c>
      <c r="D3344" s="96"/>
      <c r="E3344" s="98"/>
      <c r="F3344" s="90"/>
      <c r="G3344" s="91" t="s">
        <v>64</v>
      </c>
      <c r="H3344" s="132">
        <v>2107.0018</v>
      </c>
      <c r="I3344" s="132">
        <v>2168.0018</v>
      </c>
      <c r="J3344" s="133">
        <v>4275.0039999999999</v>
      </c>
      <c r="K3344" s="86">
        <v>1685</v>
      </c>
      <c r="L3344" s="86">
        <v>1669</v>
      </c>
      <c r="M3344" s="86">
        <v>90</v>
      </c>
      <c r="N3344" s="86">
        <v>3444</v>
      </c>
      <c r="O3344" s="86">
        <v>1476</v>
      </c>
      <c r="P3344" s="86">
        <v>1430</v>
      </c>
      <c r="Q3344" s="86">
        <v>79</v>
      </c>
      <c r="R3344" s="100">
        <v>2985</v>
      </c>
      <c r="S3344" s="24">
        <f>Table1[[#This Row],[Female Voters]]/Table1[[#This Row],[Female Population]]</f>
        <v>0.79971455173887374</v>
      </c>
      <c r="T3344" s="24">
        <f>Table1[[#This Row],[Male Voters]]/Table1[[#This Row],[Male Population]]</f>
        <v>0.76983330917898685</v>
      </c>
      <c r="U3344" s="24">
        <f>Table1[[#This Row],[Total Voters]]/Table1[[#This Row],[Total Population]]</f>
        <v>0.80561328129751464</v>
      </c>
      <c r="V3344" s="24">
        <f>Table1[[#This Row],[Female Ballots]]/Table1[[#This Row],[Female Population]]</f>
        <v>0.70052147084069882</v>
      </c>
      <c r="W3344" s="24">
        <f>Table1[[#This Row],[Male Ballots]]/Table1[[#This Row],[Male Population]]</f>
        <v>0.65959354830793959</v>
      </c>
      <c r="X3344" s="24">
        <f>Table1[[#This Row],[Total Ballots]]/Table1[[#This Row],[Total Population]]</f>
        <v>0.69824496070646958</v>
      </c>
      <c r="Y3344" s="87">
        <f>Table1[[#This Row],[Female Ballots]]/Table1[[#This Row],[Female Voters]]</f>
        <v>0.87596439169139462</v>
      </c>
      <c r="Z3344" s="88">
        <f>Table1[[#This Row],[Male Ballots]]/Table1[[#This Row],[Male Voters]]</f>
        <v>0.85680047932893943</v>
      </c>
      <c r="AA3344" s="87">
        <f>Table1[[#This Row],[Total Ballots]]/Table1[[#This Row],[Total Voters]]</f>
        <v>0.86672473867595823</v>
      </c>
    </row>
    <row r="3345" spans="1:27" s="12" customFormat="1" x14ac:dyDescent="0.35">
      <c r="A3345" s="85" t="s">
        <v>57</v>
      </c>
      <c r="B3345" s="96">
        <v>2020</v>
      </c>
      <c r="C3345" s="96" t="s">
        <v>82</v>
      </c>
      <c r="D3345" s="96"/>
      <c r="E3345" s="98"/>
      <c r="F3345" s="90"/>
      <c r="G3345" s="91" t="s">
        <v>65</v>
      </c>
      <c r="H3345" s="132">
        <v>1791.0015000000001</v>
      </c>
      <c r="I3345" s="132">
        <v>1825.0015000000001</v>
      </c>
      <c r="J3345" s="133">
        <v>3616.0029999999997</v>
      </c>
      <c r="K3345" s="86">
        <v>1466</v>
      </c>
      <c r="L3345" s="86">
        <v>1459</v>
      </c>
      <c r="M3345" s="86">
        <v>86</v>
      </c>
      <c r="N3345" s="86">
        <v>3011</v>
      </c>
      <c r="O3345" s="86">
        <v>1333</v>
      </c>
      <c r="P3345" s="86">
        <v>1309</v>
      </c>
      <c r="Q3345" s="86">
        <v>81</v>
      </c>
      <c r="R3345" s="100">
        <v>2723</v>
      </c>
      <c r="S3345" s="24">
        <f>Table1[[#This Row],[Female Voters]]/Table1[[#This Row],[Female Population]]</f>
        <v>0.81853644455350816</v>
      </c>
      <c r="T3345" s="24">
        <f>Table1[[#This Row],[Male Voters]]/Table1[[#This Row],[Male Population]]</f>
        <v>0.7994513977111799</v>
      </c>
      <c r="U3345" s="24">
        <f>Table1[[#This Row],[Total Voters]]/Table1[[#This Row],[Total Population]]</f>
        <v>0.83268736226159112</v>
      </c>
      <c r="V3345" s="24">
        <f>Table1[[#This Row],[Female Ballots]]/Table1[[#This Row],[Female Population]]</f>
        <v>0.74427631690984064</v>
      </c>
      <c r="W3345" s="24">
        <f>Table1[[#This Row],[Male Ballots]]/Table1[[#This Row],[Male Population]]</f>
        <v>0.71725968444409494</v>
      </c>
      <c r="X3345" s="24">
        <f>Table1[[#This Row],[Total Ballots]]/Table1[[#This Row],[Total Population]]</f>
        <v>0.75304141064042263</v>
      </c>
      <c r="Y3345" s="87">
        <f>Table1[[#This Row],[Female Ballots]]/Table1[[#This Row],[Female Voters]]</f>
        <v>0.90927694406548432</v>
      </c>
      <c r="Z3345" s="88">
        <f>Table1[[#This Row],[Male Ballots]]/Table1[[#This Row],[Male Voters]]</f>
        <v>0.89718985606579849</v>
      </c>
      <c r="AA3345" s="87">
        <f>Table1[[#This Row],[Total Ballots]]/Table1[[#This Row],[Total Voters]]</f>
        <v>0.90435071404848888</v>
      </c>
    </row>
    <row r="3346" spans="1:27" s="12" customFormat="1" x14ac:dyDescent="0.35">
      <c r="A3346" s="85" t="s">
        <v>57</v>
      </c>
      <c r="B3346" s="96">
        <v>2020</v>
      </c>
      <c r="C3346" s="96" t="s">
        <v>82</v>
      </c>
      <c r="D3346" s="96"/>
      <c r="E3346" s="98"/>
      <c r="F3346" s="90"/>
      <c r="G3346" s="91" t="s">
        <v>66</v>
      </c>
      <c r="H3346" s="132">
        <v>2161.002</v>
      </c>
      <c r="I3346" s="132">
        <v>2038.0018</v>
      </c>
      <c r="J3346" s="133">
        <v>4199.0039999999999</v>
      </c>
      <c r="K3346" s="86">
        <v>1878</v>
      </c>
      <c r="L3346" s="86">
        <v>1715</v>
      </c>
      <c r="M3346" s="86">
        <v>78</v>
      </c>
      <c r="N3346" s="86">
        <v>3671</v>
      </c>
      <c r="O3346" s="86">
        <v>1748</v>
      </c>
      <c r="P3346" s="86">
        <v>1573</v>
      </c>
      <c r="Q3346" s="86">
        <v>66</v>
      </c>
      <c r="R3346" s="100">
        <v>3387</v>
      </c>
      <c r="S3346" s="24">
        <f>Table1[[#This Row],[Female Voters]]/Table1[[#This Row],[Female Population]]</f>
        <v>0.86904130583868044</v>
      </c>
      <c r="T3346" s="24">
        <f>Table1[[#This Row],[Male Voters]]/Table1[[#This Row],[Male Population]]</f>
        <v>0.84151054233612554</v>
      </c>
      <c r="U3346" s="24">
        <f>Table1[[#This Row],[Total Voters]]/Table1[[#This Row],[Total Population]]</f>
        <v>0.87425494236252221</v>
      </c>
      <c r="V3346" s="24">
        <f>Table1[[#This Row],[Female Ballots]]/Table1[[#This Row],[Female Population]]</f>
        <v>0.80888402694675898</v>
      </c>
      <c r="W3346" s="24">
        <f>Table1[[#This Row],[Male Ballots]]/Table1[[#This Row],[Male Population]]</f>
        <v>0.77183445078409652</v>
      </c>
      <c r="X3346" s="24">
        <f>Table1[[#This Row],[Total Ballots]]/Table1[[#This Row],[Total Population]]</f>
        <v>0.80661985556574844</v>
      </c>
      <c r="Y3346" s="87">
        <f>Table1[[#This Row],[Female Ballots]]/Table1[[#This Row],[Female Voters]]</f>
        <v>0.93077742279020237</v>
      </c>
      <c r="Z3346" s="88">
        <f>Table1[[#This Row],[Male Ballots]]/Table1[[#This Row],[Male Voters]]</f>
        <v>0.91720116618075798</v>
      </c>
      <c r="AA3346" s="87">
        <f>Table1[[#This Row],[Total Ballots]]/Table1[[#This Row],[Total Voters]]</f>
        <v>0.92263688368292018</v>
      </c>
    </row>
    <row r="3347" spans="1:27" s="12" customFormat="1" x14ac:dyDescent="0.35">
      <c r="A3347" s="85" t="s">
        <v>57</v>
      </c>
      <c r="B3347" s="96">
        <v>2020</v>
      </c>
      <c r="C3347" s="96" t="s">
        <v>82</v>
      </c>
      <c r="D3347" s="96"/>
      <c r="E3347" s="98"/>
      <c r="F3347" s="90"/>
      <c r="G3347" s="91" t="s">
        <v>67</v>
      </c>
      <c r="H3347" s="132">
        <v>3010.0023999999999</v>
      </c>
      <c r="I3347" s="132">
        <v>2695.0023000000001</v>
      </c>
      <c r="J3347" s="133">
        <v>5705.0041000000001</v>
      </c>
      <c r="K3347" s="86">
        <v>2641</v>
      </c>
      <c r="L3347" s="86">
        <v>2458</v>
      </c>
      <c r="M3347" s="86">
        <v>69</v>
      </c>
      <c r="N3347" s="86">
        <v>5168</v>
      </c>
      <c r="O3347" s="86">
        <v>2450</v>
      </c>
      <c r="P3347" s="86">
        <v>2317</v>
      </c>
      <c r="Q3347" s="86">
        <v>64</v>
      </c>
      <c r="R3347" s="86">
        <v>4831</v>
      </c>
      <c r="S3347" s="24">
        <f>Table1[[#This Row],[Female Voters]]/Table1[[#This Row],[Female Population]]</f>
        <v>0.87740793827938479</v>
      </c>
      <c r="T3347" s="24">
        <f>Table1[[#This Row],[Male Voters]]/Table1[[#This Row],[Male Population]]</f>
        <v>0.91205859082198182</v>
      </c>
      <c r="U3347" s="24">
        <f>Table1[[#This Row],[Total Voters]]/Table1[[#This Row],[Total Population]]</f>
        <v>0.90587139104772951</v>
      </c>
      <c r="V3347" s="24">
        <f>Table1[[#This Row],[Female Ballots]]/Table1[[#This Row],[Female Population]]</f>
        <v>0.81395283937315133</v>
      </c>
      <c r="W3347" s="24">
        <f>Table1[[#This Row],[Male Ballots]]/Table1[[#This Row],[Male Population]]</f>
        <v>0.85973952601079406</v>
      </c>
      <c r="X3347" s="24">
        <f>Table1[[#This Row],[Total Ballots]]/Table1[[#This Row],[Total Population]]</f>
        <v>0.84680044314078584</v>
      </c>
      <c r="Y3347" s="87">
        <f>Table1[[#This Row],[Female Ballots]]/Table1[[#This Row],[Female Voters]]</f>
        <v>0.9276789095039758</v>
      </c>
      <c r="Z3347" s="88">
        <f>Table1[[#This Row],[Male Ballots]]/Table1[[#This Row],[Male Voters]]</f>
        <v>0.94263628966639545</v>
      </c>
      <c r="AA3347" s="87">
        <f>Table1[[#This Row],[Total Ballots]]/Table1[[#This Row],[Total Voters]]</f>
        <v>0.93479102167182659</v>
      </c>
    </row>
    <row r="3348" spans="1:27" s="12" customFormat="1" x14ac:dyDescent="0.35">
      <c r="A3348" s="85" t="s">
        <v>58</v>
      </c>
      <c r="B3348" s="96">
        <v>2020</v>
      </c>
      <c r="C3348" s="96" t="s">
        <v>82</v>
      </c>
      <c r="D3348" s="96"/>
      <c r="E3348" s="98"/>
      <c r="F3348" s="90"/>
      <c r="G3348" s="91" t="s">
        <v>79</v>
      </c>
      <c r="H3348" s="132">
        <v>93305</v>
      </c>
      <c r="I3348" s="132">
        <v>91065</v>
      </c>
      <c r="J3348" s="133">
        <v>184370</v>
      </c>
      <c r="K3348" s="86">
        <v>67046</v>
      </c>
      <c r="L3348" s="86">
        <v>59311</v>
      </c>
      <c r="M3348" s="86">
        <v>1325</v>
      </c>
      <c r="N3348" s="86">
        <v>127682</v>
      </c>
      <c r="O3348" s="86">
        <v>51435</v>
      </c>
      <c r="P3348" s="86">
        <v>44399</v>
      </c>
      <c r="Q3348" s="86">
        <v>1153</v>
      </c>
      <c r="R3348" s="100">
        <v>96987</v>
      </c>
      <c r="S3348" s="24">
        <f>Table1[[#This Row],[Female Voters]]/Table1[[#This Row],[Female Population]]</f>
        <v>0.71856813675580089</v>
      </c>
      <c r="T3348" s="24">
        <f>Table1[[#This Row],[Male Voters]]/Table1[[#This Row],[Male Population]]</f>
        <v>0.65130401361664747</v>
      </c>
      <c r="U3348" s="24">
        <f>Table1[[#This Row],[Total Voters]]/Table1[[#This Row],[Total Population]]</f>
        <v>0.69253132288333241</v>
      </c>
      <c r="V3348" s="24">
        <f>Table1[[#This Row],[Female Ballots]]/Table1[[#This Row],[Female Population]]</f>
        <v>0.55125663147741277</v>
      </c>
      <c r="W3348" s="24">
        <f>Table1[[#This Row],[Male Ballots]]/Table1[[#This Row],[Male Population]]</f>
        <v>0.48755284686762201</v>
      </c>
      <c r="X3348" s="24">
        <f>Table1[[#This Row],[Total Ballots]]/Table1[[#This Row],[Total Population]]</f>
        <v>0.52604545208005637</v>
      </c>
      <c r="Y3348" s="87">
        <f>Table1[[#This Row],[Female Ballots]]/Table1[[#This Row],[Female Voters]]</f>
        <v>0.76715986039435613</v>
      </c>
      <c r="Z3348" s="88">
        <f>Table1[[#This Row],[Male Ballots]]/Table1[[#This Row],[Male Voters]]</f>
        <v>0.74857952150528573</v>
      </c>
      <c r="AA3348" s="87">
        <f>Table1[[#This Row],[Total Ballots]]/Table1[[#This Row],[Total Voters]]</f>
        <v>0.75959806394010121</v>
      </c>
    </row>
    <row r="3349" spans="1:27" s="12" customFormat="1" x14ac:dyDescent="0.35">
      <c r="A3349" s="85" t="s">
        <v>58</v>
      </c>
      <c r="B3349" s="96">
        <v>2020</v>
      </c>
      <c r="C3349" s="96" t="s">
        <v>82</v>
      </c>
      <c r="D3349" s="96"/>
      <c r="E3349" s="98"/>
      <c r="F3349" s="90"/>
      <c r="G3349" s="91" t="s">
        <v>62</v>
      </c>
      <c r="H3349" s="132">
        <v>11650</v>
      </c>
      <c r="I3349" s="132">
        <v>12421</v>
      </c>
      <c r="J3349" s="133">
        <v>24071</v>
      </c>
      <c r="K3349" s="86">
        <v>7878</v>
      </c>
      <c r="L3349" s="86">
        <v>7097</v>
      </c>
      <c r="M3349" s="86">
        <v>307</v>
      </c>
      <c r="N3349" s="86">
        <v>15282</v>
      </c>
      <c r="O3349" s="86">
        <v>5167</v>
      </c>
      <c r="P3349" s="86">
        <v>4111</v>
      </c>
      <c r="Q3349" s="86">
        <v>259</v>
      </c>
      <c r="R3349" s="100">
        <v>9537</v>
      </c>
      <c r="S3349" s="24">
        <f>Table1[[#This Row],[Female Voters]]/Table1[[#This Row],[Female Population]]</f>
        <v>0.67622317596566528</v>
      </c>
      <c r="T3349" s="24">
        <f>Table1[[#This Row],[Male Voters]]/Table1[[#This Row],[Male Population]]</f>
        <v>0.57137106513163194</v>
      </c>
      <c r="U3349" s="24">
        <f>Table1[[#This Row],[Total Voters]]/Table1[[#This Row],[Total Population]]</f>
        <v>0.63487183748078602</v>
      </c>
      <c r="V3349" s="24">
        <f>Table1[[#This Row],[Female Ballots]]/Table1[[#This Row],[Female Population]]</f>
        <v>0.44351931330472105</v>
      </c>
      <c r="W3349" s="24">
        <f>Table1[[#This Row],[Male Ballots]]/Table1[[#This Row],[Male Population]]</f>
        <v>0.33097174140568392</v>
      </c>
      <c r="X3349" s="24">
        <f>Table1[[#This Row],[Total Ballots]]/Table1[[#This Row],[Total Population]]</f>
        <v>0.39620289975489176</v>
      </c>
      <c r="Y3349" s="87">
        <f>Table1[[#This Row],[Female Ballots]]/Table1[[#This Row],[Female Voters]]</f>
        <v>0.65587712617415583</v>
      </c>
      <c r="Z3349" s="88">
        <f>Table1[[#This Row],[Male Ballots]]/Table1[[#This Row],[Male Voters]]</f>
        <v>0.57925884176412568</v>
      </c>
      <c r="AA3349" s="87">
        <f>Table1[[#This Row],[Total Ballots]]/Table1[[#This Row],[Total Voters]]</f>
        <v>0.62406753042795449</v>
      </c>
    </row>
    <row r="3350" spans="1:27" s="12" customFormat="1" x14ac:dyDescent="0.35">
      <c r="A3350" s="85" t="s">
        <v>58</v>
      </c>
      <c r="B3350" s="96">
        <v>2020</v>
      </c>
      <c r="C3350" s="96" t="s">
        <v>82</v>
      </c>
      <c r="D3350" s="96"/>
      <c r="E3350" s="98"/>
      <c r="F3350" s="90"/>
      <c r="G3350" s="91" t="s">
        <v>63</v>
      </c>
      <c r="H3350" s="132">
        <v>16993</v>
      </c>
      <c r="I3350" s="132">
        <v>17428</v>
      </c>
      <c r="J3350" s="133">
        <v>34421</v>
      </c>
      <c r="K3350" s="86">
        <v>12219</v>
      </c>
      <c r="L3350" s="86">
        <v>10688</v>
      </c>
      <c r="M3350" s="86">
        <v>342</v>
      </c>
      <c r="N3350" s="86">
        <v>23249</v>
      </c>
      <c r="O3350" s="86">
        <v>7643</v>
      </c>
      <c r="P3350" s="86">
        <v>6291</v>
      </c>
      <c r="Q3350" s="86">
        <v>294</v>
      </c>
      <c r="R3350" s="100">
        <v>14228</v>
      </c>
      <c r="S3350" s="24">
        <f>Table1[[#This Row],[Female Voters]]/Table1[[#This Row],[Female Population]]</f>
        <v>0.71906078973695053</v>
      </c>
      <c r="T3350" s="24">
        <f>Table1[[#This Row],[Male Voters]]/Table1[[#This Row],[Male Population]]</f>
        <v>0.61326600872159742</v>
      </c>
      <c r="U3350" s="24">
        <f>Table1[[#This Row],[Total Voters]]/Table1[[#This Row],[Total Population]]</f>
        <v>0.67543069637721154</v>
      </c>
      <c r="V3350" s="24">
        <f>Table1[[#This Row],[Female Ballots]]/Table1[[#This Row],[Female Population]]</f>
        <v>0.4497734361207556</v>
      </c>
      <c r="W3350" s="24">
        <f>Table1[[#This Row],[Male Ballots]]/Table1[[#This Row],[Male Population]]</f>
        <v>0.36097085150332797</v>
      </c>
      <c r="X3350" s="24">
        <f>Table1[[#This Row],[Total Ballots]]/Table1[[#This Row],[Total Population]]</f>
        <v>0.4133523139943639</v>
      </c>
      <c r="Y3350" s="87">
        <f>Table1[[#This Row],[Female Ballots]]/Table1[[#This Row],[Female Voters]]</f>
        <v>0.62550126851624521</v>
      </c>
      <c r="Z3350" s="88">
        <f>Table1[[#This Row],[Male Ballots]]/Table1[[#This Row],[Male Voters]]</f>
        <v>0.58860404191616766</v>
      </c>
      <c r="AA3350" s="87">
        <f>Table1[[#This Row],[Total Ballots]]/Table1[[#This Row],[Total Voters]]</f>
        <v>0.61198331111015525</v>
      </c>
    </row>
    <row r="3351" spans="1:27" s="12" customFormat="1" x14ac:dyDescent="0.35">
      <c r="A3351" s="85" t="s">
        <v>58</v>
      </c>
      <c r="B3351" s="96">
        <v>2020</v>
      </c>
      <c r="C3351" s="96" t="s">
        <v>82</v>
      </c>
      <c r="D3351" s="96"/>
      <c r="E3351" s="98"/>
      <c r="F3351" s="90"/>
      <c r="G3351" s="91" t="s">
        <v>64</v>
      </c>
      <c r="H3351" s="132">
        <v>15965</v>
      </c>
      <c r="I3351" s="132">
        <v>15591</v>
      </c>
      <c r="J3351" s="133">
        <v>31556</v>
      </c>
      <c r="K3351" s="86">
        <v>10400</v>
      </c>
      <c r="L3351" s="86">
        <v>9127</v>
      </c>
      <c r="M3351" s="86">
        <v>199</v>
      </c>
      <c r="N3351" s="86">
        <v>19726</v>
      </c>
      <c r="O3351" s="86">
        <v>7463</v>
      </c>
      <c r="P3351" s="86">
        <v>6441</v>
      </c>
      <c r="Q3351" s="86">
        <v>159</v>
      </c>
      <c r="R3351" s="100">
        <v>14063</v>
      </c>
      <c r="S3351" s="24">
        <f>Table1[[#This Row],[Female Voters]]/Table1[[#This Row],[Female Population]]</f>
        <v>0.65142499217037264</v>
      </c>
      <c r="T3351" s="24">
        <f>Table1[[#This Row],[Male Voters]]/Table1[[#This Row],[Male Population]]</f>
        <v>0.58540183439163618</v>
      </c>
      <c r="U3351" s="24">
        <f>Table1[[#This Row],[Total Voters]]/Table1[[#This Row],[Total Population]]</f>
        <v>0.62511091393078966</v>
      </c>
      <c r="V3351" s="24">
        <f>Table1[[#This Row],[Female Ballots]]/Table1[[#This Row],[Female Population]]</f>
        <v>0.46746006890072034</v>
      </c>
      <c r="W3351" s="24">
        <f>Table1[[#This Row],[Male Ballots]]/Table1[[#This Row],[Male Population]]</f>
        <v>0.41312295555127959</v>
      </c>
      <c r="X3351" s="24">
        <f>Table1[[#This Row],[Total Ballots]]/Table1[[#This Row],[Total Population]]</f>
        <v>0.44565217391304346</v>
      </c>
      <c r="Y3351" s="87">
        <f>Table1[[#This Row],[Female Ballots]]/Table1[[#This Row],[Female Voters]]</f>
        <v>0.71759615384615383</v>
      </c>
      <c r="Z3351" s="88">
        <f>Table1[[#This Row],[Male Ballots]]/Table1[[#This Row],[Male Voters]]</f>
        <v>0.70570833789854281</v>
      </c>
      <c r="AA3351" s="87">
        <f>Table1[[#This Row],[Total Ballots]]/Table1[[#This Row],[Total Voters]]</f>
        <v>0.71291696238466995</v>
      </c>
    </row>
    <row r="3352" spans="1:27" s="12" customFormat="1" x14ac:dyDescent="0.35">
      <c r="A3352" s="85" t="s">
        <v>58</v>
      </c>
      <c r="B3352" s="96">
        <v>2020</v>
      </c>
      <c r="C3352" s="96" t="s">
        <v>82</v>
      </c>
      <c r="D3352" s="96"/>
      <c r="E3352" s="98"/>
      <c r="F3352" s="90"/>
      <c r="G3352" s="91" t="s">
        <v>65</v>
      </c>
      <c r="H3352" s="132">
        <v>14192</v>
      </c>
      <c r="I3352" s="132">
        <v>13909</v>
      </c>
      <c r="J3352" s="133">
        <v>28101</v>
      </c>
      <c r="K3352" s="86">
        <v>9167</v>
      </c>
      <c r="L3352" s="86">
        <v>8163</v>
      </c>
      <c r="M3352" s="86">
        <v>169</v>
      </c>
      <c r="N3352" s="86">
        <v>17499</v>
      </c>
      <c r="O3352" s="86">
        <v>7185</v>
      </c>
      <c r="P3352" s="86">
        <v>6373</v>
      </c>
      <c r="Q3352" s="86">
        <v>153</v>
      </c>
      <c r="R3352" s="100">
        <v>13711</v>
      </c>
      <c r="S3352" s="24">
        <f>Table1[[#This Row],[Female Voters]]/Table1[[#This Row],[Female Population]]</f>
        <v>0.64592728297632473</v>
      </c>
      <c r="T3352" s="24">
        <f>Table1[[#This Row],[Male Voters]]/Table1[[#This Row],[Male Population]]</f>
        <v>0.58688618879861965</v>
      </c>
      <c r="U3352" s="24">
        <f>Table1[[#This Row],[Total Voters]]/Table1[[#This Row],[Total Population]]</f>
        <v>0.62271805273833669</v>
      </c>
      <c r="V3352" s="24">
        <f>Table1[[#This Row],[Female Ballots]]/Table1[[#This Row],[Female Population]]</f>
        <v>0.5062711386696731</v>
      </c>
      <c r="W3352" s="24">
        <f>Table1[[#This Row],[Male Ballots]]/Table1[[#This Row],[Male Population]]</f>
        <v>0.45819253720612552</v>
      </c>
      <c r="X3352" s="24">
        <f>Table1[[#This Row],[Total Ballots]]/Table1[[#This Row],[Total Population]]</f>
        <v>0.4879185794099854</v>
      </c>
      <c r="Y3352" s="87">
        <f>Table1[[#This Row],[Female Ballots]]/Table1[[#This Row],[Female Voters]]</f>
        <v>0.78378968037525909</v>
      </c>
      <c r="Z3352" s="88">
        <f>Table1[[#This Row],[Male Ballots]]/Table1[[#This Row],[Male Voters]]</f>
        <v>0.78071787333088327</v>
      </c>
      <c r="AA3352" s="87">
        <f>Table1[[#This Row],[Total Ballots]]/Table1[[#This Row],[Total Voters]]</f>
        <v>0.78353048745642606</v>
      </c>
    </row>
    <row r="3353" spans="1:27" s="12" customFormat="1" x14ac:dyDescent="0.35">
      <c r="A3353" s="85" t="s">
        <v>58</v>
      </c>
      <c r="B3353" s="96">
        <v>2020</v>
      </c>
      <c r="C3353" s="96" t="s">
        <v>82</v>
      </c>
      <c r="D3353" s="96"/>
      <c r="E3353" s="98"/>
      <c r="F3353" s="90"/>
      <c r="G3353" s="91" t="s">
        <v>66</v>
      </c>
      <c r="H3353" s="132">
        <v>14413</v>
      </c>
      <c r="I3353" s="132">
        <v>14263</v>
      </c>
      <c r="J3353" s="133">
        <v>28676</v>
      </c>
      <c r="K3353" s="86">
        <v>10726</v>
      </c>
      <c r="L3353" s="86">
        <v>9928</v>
      </c>
      <c r="M3353" s="86">
        <v>169</v>
      </c>
      <c r="N3353" s="86">
        <v>20823</v>
      </c>
      <c r="O3353" s="86">
        <v>9165</v>
      </c>
      <c r="P3353" s="86">
        <v>8376</v>
      </c>
      <c r="Q3353" s="86">
        <v>152</v>
      </c>
      <c r="R3353" s="100">
        <v>17693</v>
      </c>
      <c r="S3353" s="24">
        <f>Table1[[#This Row],[Female Voters]]/Table1[[#This Row],[Female Population]]</f>
        <v>0.74418927357246933</v>
      </c>
      <c r="T3353" s="24">
        <f>Table1[[#This Row],[Male Voters]]/Table1[[#This Row],[Male Population]]</f>
        <v>0.6960667461263409</v>
      </c>
      <c r="U3353" s="24">
        <f>Table1[[#This Row],[Total Voters]]/Table1[[#This Row],[Total Population]]</f>
        <v>0.72614730087878365</v>
      </c>
      <c r="V3353" s="24">
        <f>Table1[[#This Row],[Female Ballots]]/Table1[[#This Row],[Female Population]]</f>
        <v>0.63588427114410606</v>
      </c>
      <c r="W3353" s="24">
        <f>Table1[[#This Row],[Male Ballots]]/Table1[[#This Row],[Male Population]]</f>
        <v>0.58725373343616349</v>
      </c>
      <c r="X3353" s="24">
        <f>Table1[[#This Row],[Total Ballots]]/Table1[[#This Row],[Total Population]]</f>
        <v>0.61699679174222344</v>
      </c>
      <c r="Y3353" s="87">
        <f>Table1[[#This Row],[Female Ballots]]/Table1[[#This Row],[Female Voters]]</f>
        <v>0.85446578407607687</v>
      </c>
      <c r="Z3353" s="88">
        <f>Table1[[#This Row],[Male Ballots]]/Table1[[#This Row],[Male Voters]]</f>
        <v>0.84367445608380343</v>
      </c>
      <c r="AA3353" s="87">
        <f>Table1[[#This Row],[Total Ballots]]/Table1[[#This Row],[Total Voters]]</f>
        <v>0.84968544398021417</v>
      </c>
    </row>
    <row r="3354" spans="1:27" s="12" customFormat="1" x14ac:dyDescent="0.35">
      <c r="A3354" s="85" t="s">
        <v>58</v>
      </c>
      <c r="B3354" s="96">
        <v>2020</v>
      </c>
      <c r="C3354" s="96" t="s">
        <v>82</v>
      </c>
      <c r="D3354" s="96"/>
      <c r="E3354" s="98"/>
      <c r="F3354" s="90"/>
      <c r="G3354" s="91" t="s">
        <v>67</v>
      </c>
      <c r="H3354" s="132">
        <v>20092</v>
      </c>
      <c r="I3354" s="132">
        <v>17453</v>
      </c>
      <c r="J3354" s="133">
        <v>37545</v>
      </c>
      <c r="K3354" s="86">
        <v>16656</v>
      </c>
      <c r="L3354" s="86">
        <v>14308</v>
      </c>
      <c r="M3354" s="86">
        <v>139</v>
      </c>
      <c r="N3354" s="86">
        <v>31103</v>
      </c>
      <c r="O3354" s="86">
        <v>14812</v>
      </c>
      <c r="P3354" s="86">
        <v>12807</v>
      </c>
      <c r="Q3354" s="86">
        <v>136</v>
      </c>
      <c r="R3354" s="86">
        <v>27755</v>
      </c>
      <c r="S3354" s="24">
        <f>Table1[[#This Row],[Female Voters]]/Table1[[#This Row],[Female Population]]</f>
        <v>0.82898666135775434</v>
      </c>
      <c r="T3354" s="24">
        <f>Table1[[#This Row],[Male Voters]]/Table1[[#This Row],[Male Population]]</f>
        <v>0.81980175328023841</v>
      </c>
      <c r="U3354" s="24">
        <f>Table1[[#This Row],[Total Voters]]/Table1[[#This Row],[Total Population]]</f>
        <v>0.82841923025702491</v>
      </c>
      <c r="V3354" s="24">
        <f>Table1[[#This Row],[Female Ballots]]/Table1[[#This Row],[Female Population]]</f>
        <v>0.73720883933904047</v>
      </c>
      <c r="W3354" s="24">
        <f>Table1[[#This Row],[Male Ballots]]/Table1[[#This Row],[Male Population]]</f>
        <v>0.73379934681716608</v>
      </c>
      <c r="X3354" s="24">
        <f>Table1[[#This Row],[Total Ballots]]/Table1[[#This Row],[Total Population]]</f>
        <v>0.73924623784791588</v>
      </c>
      <c r="Y3354" s="87">
        <f>Table1[[#This Row],[Female Ballots]]/Table1[[#This Row],[Female Voters]]</f>
        <v>0.88928914505283385</v>
      </c>
      <c r="Z3354" s="88">
        <f>Table1[[#This Row],[Male Ballots]]/Table1[[#This Row],[Male Voters]]</f>
        <v>0.89509365389991613</v>
      </c>
      <c r="AA3354" s="87">
        <f>Table1[[#This Row],[Total Ballots]]/Table1[[#This Row],[Total Voters]]</f>
        <v>0.89235765038742243</v>
      </c>
    </row>
    <row r="3355" spans="1:27" s="12" customFormat="1" x14ac:dyDescent="0.35">
      <c r="A3355" s="85" t="s">
        <v>68</v>
      </c>
      <c r="B3355" s="96">
        <v>2020</v>
      </c>
      <c r="C3355" s="96" t="s">
        <v>82</v>
      </c>
      <c r="D3355" s="96"/>
      <c r="E3355" s="98"/>
      <c r="F3355" s="90"/>
      <c r="G3355" s="91" t="s">
        <v>79</v>
      </c>
      <c r="H3355" s="132">
        <v>3042081.7800000003</v>
      </c>
      <c r="I3355" s="132">
        <v>2983985.0300000003</v>
      </c>
      <c r="J3355" s="133">
        <v>6026066.8100000005</v>
      </c>
      <c r="K3355" s="86">
        <v>2475448</v>
      </c>
      <c r="L3355" s="86">
        <v>2319778</v>
      </c>
      <c r="M3355" s="86">
        <v>98078</v>
      </c>
      <c r="N3355" s="86">
        <v>4893304</v>
      </c>
      <c r="O3355" s="86">
        <v>2111765</v>
      </c>
      <c r="P3355" s="86">
        <v>1919541</v>
      </c>
      <c r="Q3355" s="86">
        <v>85120</v>
      </c>
      <c r="R3355" s="100">
        <v>4116426</v>
      </c>
      <c r="S3355" s="24">
        <f>Table1[[#This Row],[Female Voters]]/Table1[[#This Row],[Female Population]]</f>
        <v>0.81373486284119545</v>
      </c>
      <c r="T3355" s="24">
        <f>Table1[[#This Row],[Male Voters]]/Table1[[#This Row],[Male Population]]</f>
        <v>0.77740939605182935</v>
      </c>
      <c r="U3355" s="24">
        <f>Table1[[#This Row],[Total Voters]]/Table1[[#This Row],[Total Population]]</f>
        <v>0.81202285906949634</v>
      </c>
      <c r="V3355" s="24">
        <f>Table1[[#This Row],[Female Ballots]]/Table1[[#This Row],[Female Population]]</f>
        <v>0.6941841648977628</v>
      </c>
      <c r="W3355" s="24">
        <f>Table1[[#This Row],[Male Ballots]]/Table1[[#This Row],[Male Population]]</f>
        <v>0.64328104219745363</v>
      </c>
      <c r="X3355" s="24">
        <f>Table1[[#This Row],[Total Ballots]]/Table1[[#This Row],[Total Population]]</f>
        <v>0.68310327943410232</v>
      </c>
      <c r="Y3355" s="87">
        <f>Table1[[#This Row],[Female Ballots]]/Table1[[#This Row],[Female Voters]]</f>
        <v>0.85308396702334288</v>
      </c>
      <c r="Z3355" s="88">
        <f>Table1[[#This Row],[Male Ballots]]/Table1[[#This Row],[Male Voters]]</f>
        <v>0.82746754215274043</v>
      </c>
      <c r="AA3355" s="87">
        <f>Table1[[#This Row],[Total Ballots]]/Table1[[#This Row],[Total Voters]]</f>
        <v>0.84123651422433599</v>
      </c>
    </row>
    <row r="3356" spans="1:27" s="12" customFormat="1" x14ac:dyDescent="0.35">
      <c r="A3356" s="85" t="s">
        <v>68</v>
      </c>
      <c r="B3356" s="96">
        <v>2020</v>
      </c>
      <c r="C3356" s="96" t="s">
        <v>82</v>
      </c>
      <c r="D3356" s="96"/>
      <c r="E3356" s="98"/>
      <c r="F3356" s="90"/>
      <c r="G3356" s="91" t="s">
        <v>62</v>
      </c>
      <c r="H3356" s="132">
        <v>331347.82</v>
      </c>
      <c r="I3356" s="132">
        <v>356509.59</v>
      </c>
      <c r="J3356" s="133">
        <v>687857.41</v>
      </c>
      <c r="K3356" s="86">
        <v>231764</v>
      </c>
      <c r="L3356" s="86">
        <v>224314</v>
      </c>
      <c r="M3356" s="86">
        <v>19430</v>
      </c>
      <c r="N3356" s="86">
        <v>475508</v>
      </c>
      <c r="O3356" s="86">
        <v>175322</v>
      </c>
      <c r="P3356" s="86">
        <v>154544</v>
      </c>
      <c r="Q3356" s="86">
        <v>15970</v>
      </c>
      <c r="R3356" s="100">
        <v>345836</v>
      </c>
      <c r="S3356" s="24">
        <f>Table1[[#This Row],[Female Voters]]/Table1[[#This Row],[Female Population]]</f>
        <v>0.69945835164993686</v>
      </c>
      <c r="T3356" s="24">
        <f>Table1[[#This Row],[Male Voters]]/Table1[[#This Row],[Male Population]]</f>
        <v>0.62919485559981703</v>
      </c>
      <c r="U3356" s="24">
        <f>Table1[[#This Row],[Total Voters]]/Table1[[#This Row],[Total Population]]</f>
        <v>0.69128862041334993</v>
      </c>
      <c r="V3356" s="24">
        <f>Table1[[#This Row],[Female Ballots]]/Table1[[#This Row],[Female Population]]</f>
        <v>0.52911771080914305</v>
      </c>
      <c r="W3356" s="24">
        <f>Table1[[#This Row],[Male Ballots]]/Table1[[#This Row],[Male Population]]</f>
        <v>0.43349184519832967</v>
      </c>
      <c r="X3356" s="24">
        <f>Table1[[#This Row],[Total Ballots]]/Table1[[#This Row],[Total Population]]</f>
        <v>0.5027728057767088</v>
      </c>
      <c r="Y3356" s="87">
        <f>Table1[[#This Row],[Female Ballots]]/Table1[[#This Row],[Female Voters]]</f>
        <v>0.75646778619630317</v>
      </c>
      <c r="Z3356" s="88">
        <f>Table1[[#This Row],[Male Ballots]]/Table1[[#This Row],[Male Voters]]</f>
        <v>0.68896279322735099</v>
      </c>
      <c r="AA3356" s="87">
        <f>Table1[[#This Row],[Total Ballots]]/Table1[[#This Row],[Total Voters]]</f>
        <v>0.7272979634412039</v>
      </c>
    </row>
    <row r="3357" spans="1:27" s="12" customFormat="1" x14ac:dyDescent="0.35">
      <c r="A3357" s="85" t="s">
        <v>68</v>
      </c>
      <c r="B3357" s="96">
        <v>2020</v>
      </c>
      <c r="C3357" s="96" t="s">
        <v>82</v>
      </c>
      <c r="D3357" s="96"/>
      <c r="E3357" s="98"/>
      <c r="F3357" s="90"/>
      <c r="G3357" s="91" t="s">
        <v>63</v>
      </c>
      <c r="H3357" s="132">
        <v>552475.80000000005</v>
      </c>
      <c r="I3357" s="132">
        <v>582428.9</v>
      </c>
      <c r="J3357" s="133">
        <v>1134904.6000000001</v>
      </c>
      <c r="K3357" s="86">
        <v>422114</v>
      </c>
      <c r="L3357" s="86">
        <v>411264</v>
      </c>
      <c r="M3357" s="86">
        <v>27658</v>
      </c>
      <c r="N3357" s="86">
        <v>861036</v>
      </c>
      <c r="O3357" s="86">
        <v>323283</v>
      </c>
      <c r="P3357" s="86">
        <v>295686</v>
      </c>
      <c r="Q3357" s="86">
        <v>23776</v>
      </c>
      <c r="R3357" s="100">
        <v>642745</v>
      </c>
      <c r="S3357" s="24">
        <f>Table1[[#This Row],[Female Voters]]/Table1[[#This Row],[Female Population]]</f>
        <v>0.76404070549334457</v>
      </c>
      <c r="T3357" s="24">
        <f>Table1[[#This Row],[Male Voters]]/Table1[[#This Row],[Male Population]]</f>
        <v>0.70611880694793816</v>
      </c>
      <c r="U3357" s="24">
        <f>Table1[[#This Row],[Total Voters]]/Table1[[#This Row],[Total Population]]</f>
        <v>0.75868579614533238</v>
      </c>
      <c r="V3357" s="24">
        <f>Table1[[#This Row],[Female Ballots]]/Table1[[#This Row],[Female Population]]</f>
        <v>0.58515323205106895</v>
      </c>
      <c r="W3357" s="24">
        <f>Table1[[#This Row],[Male Ballots]]/Table1[[#This Row],[Male Population]]</f>
        <v>0.50767741779297004</v>
      </c>
      <c r="X3357" s="24">
        <f>Table1[[#This Row],[Total Ballots]]/Table1[[#This Row],[Total Population]]</f>
        <v>0.56634275691542701</v>
      </c>
      <c r="Y3357" s="87">
        <f>Table1[[#This Row],[Female Ballots]]/Table1[[#This Row],[Female Voters]]</f>
        <v>0.76586656685160881</v>
      </c>
      <c r="Z3357" s="88">
        <f>Table1[[#This Row],[Male Ballots]]/Table1[[#This Row],[Male Voters]]</f>
        <v>0.71896883753501406</v>
      </c>
      <c r="AA3357" s="87">
        <f>Table1[[#This Row],[Total Ballots]]/Table1[[#This Row],[Total Voters]]</f>
        <v>0.74647866059026569</v>
      </c>
    </row>
    <row r="3358" spans="1:27" s="12" customFormat="1" x14ac:dyDescent="0.35">
      <c r="A3358" s="85" t="s">
        <v>68</v>
      </c>
      <c r="B3358" s="96">
        <v>2020</v>
      </c>
      <c r="C3358" s="96" t="s">
        <v>82</v>
      </c>
      <c r="D3358" s="96"/>
      <c r="E3358" s="98"/>
      <c r="F3358" s="90"/>
      <c r="G3358" s="91" t="s">
        <v>64</v>
      </c>
      <c r="H3358" s="132">
        <v>522383</v>
      </c>
      <c r="I3358" s="132">
        <v>534796.5</v>
      </c>
      <c r="J3358" s="133">
        <v>1057179.5</v>
      </c>
      <c r="K3358" s="86">
        <v>413294</v>
      </c>
      <c r="L3358" s="86">
        <v>397922</v>
      </c>
      <c r="M3358" s="86">
        <v>18455</v>
      </c>
      <c r="N3358" s="86">
        <v>829671</v>
      </c>
      <c r="O3358" s="86">
        <v>344943</v>
      </c>
      <c r="P3358" s="86">
        <v>322708</v>
      </c>
      <c r="Q3358" s="86">
        <v>16143</v>
      </c>
      <c r="R3358" s="100">
        <v>683794</v>
      </c>
      <c r="S3358" s="24">
        <f>Table1[[#This Row],[Female Voters]]/Table1[[#This Row],[Female Population]]</f>
        <v>0.79117046305105643</v>
      </c>
      <c r="T3358" s="24">
        <f>Table1[[#This Row],[Male Voters]]/Table1[[#This Row],[Male Population]]</f>
        <v>0.74406246114176144</v>
      </c>
      <c r="U3358" s="24">
        <f>Table1[[#This Row],[Total Voters]]/Table1[[#This Row],[Total Population]]</f>
        <v>0.78479671616787883</v>
      </c>
      <c r="V3358" s="24">
        <f>Table1[[#This Row],[Female Ballots]]/Table1[[#This Row],[Female Population]]</f>
        <v>0.66032585287040346</v>
      </c>
      <c r="W3358" s="24">
        <f>Table1[[#This Row],[Male Ballots]]/Table1[[#This Row],[Male Population]]</f>
        <v>0.6034220493215644</v>
      </c>
      <c r="X3358" s="24">
        <f>Table1[[#This Row],[Total Ballots]]/Table1[[#This Row],[Total Population]]</f>
        <v>0.64680974233798516</v>
      </c>
      <c r="Y3358" s="87">
        <f>Table1[[#This Row],[Female Ballots]]/Table1[[#This Row],[Female Voters]]</f>
        <v>0.83461893954424693</v>
      </c>
      <c r="Z3358" s="88">
        <f>Table1[[#This Row],[Male Ballots]]/Table1[[#This Row],[Male Voters]]</f>
        <v>0.81098305698101636</v>
      </c>
      <c r="AA3358" s="87">
        <f>Table1[[#This Row],[Total Ballots]]/Table1[[#This Row],[Total Voters]]</f>
        <v>0.82417488377923298</v>
      </c>
    </row>
    <row r="3359" spans="1:27" s="12" customFormat="1" x14ac:dyDescent="0.35">
      <c r="A3359" s="85" t="s">
        <v>68</v>
      </c>
      <c r="B3359" s="96">
        <v>2020</v>
      </c>
      <c r="C3359" s="96" t="s">
        <v>82</v>
      </c>
      <c r="D3359" s="96"/>
      <c r="E3359" s="98"/>
      <c r="F3359" s="90"/>
      <c r="G3359" s="91" t="s">
        <v>65</v>
      </c>
      <c r="H3359" s="132">
        <v>463417.1</v>
      </c>
      <c r="I3359" s="132">
        <v>464973</v>
      </c>
      <c r="J3359" s="133">
        <v>928390.2</v>
      </c>
      <c r="K3359" s="86">
        <v>376901</v>
      </c>
      <c r="L3359" s="86">
        <v>365653</v>
      </c>
      <c r="M3359" s="86">
        <v>12016</v>
      </c>
      <c r="N3359" s="86">
        <v>754570</v>
      </c>
      <c r="O3359" s="86">
        <v>329738</v>
      </c>
      <c r="P3359" s="86">
        <v>313414</v>
      </c>
      <c r="Q3359" s="86">
        <v>10634</v>
      </c>
      <c r="R3359" s="100">
        <v>653786</v>
      </c>
      <c r="S3359" s="24">
        <f>Table1[[#This Row],[Female Voters]]/Table1[[#This Row],[Female Population]]</f>
        <v>0.81330835655395539</v>
      </c>
      <c r="T3359" s="24">
        <f>Table1[[#This Row],[Male Voters]]/Table1[[#This Row],[Male Population]]</f>
        <v>0.78639619934920957</v>
      </c>
      <c r="U3359" s="24">
        <f>Table1[[#This Row],[Total Voters]]/Table1[[#This Row],[Total Population]]</f>
        <v>0.81277247433245203</v>
      </c>
      <c r="V3359" s="24">
        <f>Table1[[#This Row],[Female Ballots]]/Table1[[#This Row],[Female Population]]</f>
        <v>0.71153610861575889</v>
      </c>
      <c r="W3359" s="24">
        <f>Table1[[#This Row],[Male Ballots]]/Table1[[#This Row],[Male Population]]</f>
        <v>0.67404774040643223</v>
      </c>
      <c r="X3359" s="24">
        <f>Table1[[#This Row],[Total Ballots]]/Table1[[#This Row],[Total Population]]</f>
        <v>0.7042146718050234</v>
      </c>
      <c r="Y3359" s="87">
        <f>Table1[[#This Row],[Female Ballots]]/Table1[[#This Row],[Female Voters]]</f>
        <v>0.87486634421240594</v>
      </c>
      <c r="Z3359" s="88">
        <f>Table1[[#This Row],[Male Ballots]]/Table1[[#This Row],[Male Voters]]</f>
        <v>0.8571350433334336</v>
      </c>
      <c r="AA3359" s="87">
        <f>Table1[[#This Row],[Total Ballots]]/Table1[[#This Row],[Total Voters]]</f>
        <v>0.86643518825291221</v>
      </c>
    </row>
    <row r="3360" spans="1:27" s="12" customFormat="1" x14ac:dyDescent="0.35">
      <c r="A3360" s="85" t="s">
        <v>68</v>
      </c>
      <c r="B3360" s="96">
        <v>2020</v>
      </c>
      <c r="C3360" s="96" t="s">
        <v>82</v>
      </c>
      <c r="D3360" s="96"/>
      <c r="E3360" s="98"/>
      <c r="F3360" s="90"/>
      <c r="G3360" s="91" t="s">
        <v>66</v>
      </c>
      <c r="H3360" s="132">
        <v>493559.69999999995</v>
      </c>
      <c r="I3360" s="132">
        <v>472039</v>
      </c>
      <c r="J3360" s="133">
        <v>965598.7</v>
      </c>
      <c r="K3360" s="86">
        <v>421124</v>
      </c>
      <c r="L3360" s="86">
        <v>393612</v>
      </c>
      <c r="M3360" s="86">
        <v>11117</v>
      </c>
      <c r="N3360" s="86">
        <v>825853</v>
      </c>
      <c r="O3360" s="86">
        <v>382403</v>
      </c>
      <c r="P3360" s="86">
        <v>351134</v>
      </c>
      <c r="Q3360" s="86">
        <v>9962</v>
      </c>
      <c r="R3360" s="100">
        <v>743499</v>
      </c>
      <c r="S3360" s="24">
        <f>Table1[[#This Row],[Female Voters]]/Table1[[#This Row],[Female Population]]</f>
        <v>0.85323822021935758</v>
      </c>
      <c r="T3360" s="24">
        <f>Table1[[#This Row],[Male Voters]]/Table1[[#This Row],[Male Population]]</f>
        <v>0.83385482979160619</v>
      </c>
      <c r="U3360" s="24">
        <f>Table1[[#This Row],[Total Voters]]/Table1[[#This Row],[Total Population]]</f>
        <v>0.8552755922310169</v>
      </c>
      <c r="V3360" s="24">
        <f>Table1[[#This Row],[Female Ballots]]/Table1[[#This Row],[Female Population]]</f>
        <v>0.77478570474858466</v>
      </c>
      <c r="W3360" s="24">
        <f>Table1[[#This Row],[Male Ballots]]/Table1[[#This Row],[Male Population]]</f>
        <v>0.7438665025559329</v>
      </c>
      <c r="X3360" s="24">
        <f>Table1[[#This Row],[Total Ballots]]/Table1[[#This Row],[Total Population]]</f>
        <v>0.76998757351268188</v>
      </c>
      <c r="Y3360" s="87">
        <f>Table1[[#This Row],[Female Ballots]]/Table1[[#This Row],[Female Voters]]</f>
        <v>0.90805320998090822</v>
      </c>
      <c r="Z3360" s="88">
        <f>Table1[[#This Row],[Male Ballots]]/Table1[[#This Row],[Male Voters]]</f>
        <v>0.89208154222940361</v>
      </c>
      <c r="AA3360" s="87">
        <f>Table1[[#This Row],[Total Ballots]]/Table1[[#This Row],[Total Voters]]</f>
        <v>0.90028007405676314</v>
      </c>
    </row>
    <row r="3361" spans="1:27" s="12" customFormat="1" x14ac:dyDescent="0.35">
      <c r="A3361" s="89" t="s">
        <v>68</v>
      </c>
      <c r="B3361" s="96">
        <v>2020</v>
      </c>
      <c r="C3361" s="96" t="s">
        <v>82</v>
      </c>
      <c r="D3361" s="97"/>
      <c r="E3361" s="99"/>
      <c r="F3361" s="90"/>
      <c r="G3361" s="111" t="s">
        <v>67</v>
      </c>
      <c r="H3361" s="132">
        <v>678898.3600000001</v>
      </c>
      <c r="I3361" s="132">
        <v>573238.04</v>
      </c>
      <c r="J3361" s="133">
        <v>1252136.3999999999</v>
      </c>
      <c r="K3361" s="86">
        <v>610251</v>
      </c>
      <c r="L3361" s="86">
        <v>527013</v>
      </c>
      <c r="M3361" s="86">
        <v>9402</v>
      </c>
      <c r="N3361" s="86">
        <v>1146666</v>
      </c>
      <c r="O3361" s="86">
        <v>556076</v>
      </c>
      <c r="P3361" s="86">
        <v>482055</v>
      </c>
      <c r="Q3361" s="86">
        <v>8635</v>
      </c>
      <c r="R3361" s="86">
        <v>1046766</v>
      </c>
      <c r="S3361" s="24">
        <f>Table1[[#This Row],[Female Voters]]/Table1[[#This Row],[Female Population]]</f>
        <v>0.898884186434034</v>
      </c>
      <c r="T3361" s="24">
        <f>Table1[[#This Row],[Male Voters]]/Table1[[#This Row],[Male Population]]</f>
        <v>0.91936152736828136</v>
      </c>
      <c r="U3361" s="24">
        <f>Table1[[#This Row],[Total Voters]]/Table1[[#This Row],[Total Population]]</f>
        <v>0.91576764320564441</v>
      </c>
      <c r="V3361" s="24">
        <f>Table1[[#This Row],[Female Ballots]]/Table1[[#This Row],[Female Population]]</f>
        <v>0.8190857906918495</v>
      </c>
      <c r="W3361" s="24">
        <f>Table1[[#This Row],[Male Ballots]]/Table1[[#This Row],[Male Population]]</f>
        <v>0.8409333756008236</v>
      </c>
      <c r="X3361" s="24">
        <f>Table1[[#This Row],[Total Ballots]]/Table1[[#This Row],[Total Population]]</f>
        <v>0.83598400302075726</v>
      </c>
      <c r="Y3361" s="87">
        <f>Table1[[#This Row],[Female Ballots]]/Table1[[#This Row],[Female Voters]]</f>
        <v>0.91122505329774139</v>
      </c>
      <c r="Z3361" s="88">
        <f>Table1[[#This Row],[Male Ballots]]/Table1[[#This Row],[Male Voters]]</f>
        <v>0.91469280643930984</v>
      </c>
      <c r="AA3361" s="87">
        <f>Table1[[#This Row],[Total Ballots]]/Table1[[#This Row],[Total Voters]]</f>
        <v>0.91287785632433505</v>
      </c>
    </row>
    <row r="3362" spans="1:27" s="12" customFormat="1" x14ac:dyDescent="0.35">
      <c r="A3362" s="70" t="s">
        <v>59</v>
      </c>
      <c r="B3362" s="71">
        <v>2020</v>
      </c>
      <c r="C3362" s="71" t="s">
        <v>83</v>
      </c>
      <c r="D3362" s="71"/>
      <c r="E3362" s="72"/>
      <c r="F3362" s="81"/>
      <c r="G3362" s="82" t="s">
        <v>79</v>
      </c>
      <c r="H3362" s="132">
        <v>6760.6464999999998</v>
      </c>
      <c r="I3362" s="132">
        <v>6876.6745800000008</v>
      </c>
      <c r="J3362" s="133">
        <v>13637.3212</v>
      </c>
      <c r="K3362" s="66">
        <v>3642</v>
      </c>
      <c r="L3362" s="66">
        <v>3372</v>
      </c>
      <c r="M3362" s="66">
        <v>20</v>
      </c>
      <c r="N3362" s="66">
        <v>7034</v>
      </c>
      <c r="O3362" s="66">
        <v>1517</v>
      </c>
      <c r="P3362" s="66">
        <v>1369</v>
      </c>
      <c r="Q3362" s="66">
        <v>11</v>
      </c>
      <c r="R3362" s="73">
        <v>2897</v>
      </c>
      <c r="S3362" s="24">
        <f>Table1[[#This Row],[Female Voters]]/Table1[[#This Row],[Female Population]]</f>
        <v>0.53870587672347614</v>
      </c>
      <c r="T3362" s="24">
        <f>Table1[[#This Row],[Male Voters]]/Table1[[#This Row],[Male Population]]</f>
        <v>0.49035328933654437</v>
      </c>
      <c r="U3362" s="24">
        <f>Table1[[#This Row],[Total Voters]]/Table1[[#This Row],[Total Population]]</f>
        <v>0.51579044717374556</v>
      </c>
      <c r="V3362" s="24">
        <f>Table1[[#This Row],[Female Ballots]]/Table1[[#This Row],[Female Population]]</f>
        <v>0.22438682454407283</v>
      </c>
      <c r="W3362" s="24">
        <f>Table1[[#This Row],[Male Ballots]]/Table1[[#This Row],[Male Population]]</f>
        <v>0.19907878205863855</v>
      </c>
      <c r="X3362" s="24">
        <f>Table1[[#This Row],[Total Ballots]]/Table1[[#This Row],[Total Population]]</f>
        <v>0.21243174942597964</v>
      </c>
      <c r="Y3362" s="24">
        <f>Table1[[#This Row],[Female Ballots]]/Table1[[#This Row],[Female Voters]]</f>
        <v>0.41652937946183416</v>
      </c>
      <c r="Z3362" s="24">
        <f>Table1[[#This Row],[Male Ballots]]/Table1[[#This Row],[Male Voters]]</f>
        <v>0.40599051008303677</v>
      </c>
      <c r="AA3362" s="24">
        <f>Table1[[#This Row],[Total Ballots]]/Table1[[#This Row],[Total Voters]]</f>
        <v>0.41185669604776798</v>
      </c>
    </row>
    <row r="3363" spans="1:27" s="12" customFormat="1" x14ac:dyDescent="0.35">
      <c r="A3363" s="70" t="s">
        <v>59</v>
      </c>
      <c r="B3363" s="71">
        <v>2020</v>
      </c>
      <c r="C3363" s="71" t="s">
        <v>83</v>
      </c>
      <c r="D3363" s="71"/>
      <c r="E3363" s="72"/>
      <c r="F3363" s="81"/>
      <c r="G3363" s="82" t="s">
        <v>62</v>
      </c>
      <c r="H3363" s="132">
        <v>943.22969999999998</v>
      </c>
      <c r="I3363" s="132">
        <v>1050.2556999999999</v>
      </c>
      <c r="J3363" s="133">
        <v>1993.4857999999999</v>
      </c>
      <c r="K3363" s="66">
        <v>395</v>
      </c>
      <c r="L3363" s="66">
        <v>376</v>
      </c>
      <c r="M3363" s="66">
        <v>9</v>
      </c>
      <c r="N3363" s="66">
        <v>780</v>
      </c>
      <c r="O3363" s="66">
        <v>100</v>
      </c>
      <c r="P3363" s="66">
        <v>88</v>
      </c>
      <c r="Q3363" s="66">
        <v>4</v>
      </c>
      <c r="R3363" s="73">
        <v>192</v>
      </c>
      <c r="S3363" s="24">
        <f>Table1[[#This Row],[Female Voters]]/Table1[[#This Row],[Female Population]]</f>
        <v>0.41877392113501094</v>
      </c>
      <c r="T3363" s="24">
        <f>Table1[[#This Row],[Male Voters]]/Table1[[#This Row],[Male Population]]</f>
        <v>0.35800805460993929</v>
      </c>
      <c r="U3363" s="24">
        <f>Table1[[#This Row],[Total Voters]]/Table1[[#This Row],[Total Population]]</f>
        <v>0.39127441991309897</v>
      </c>
      <c r="V3363" s="24">
        <f>Table1[[#This Row],[Female Ballots]]/Table1[[#This Row],[Female Population]]</f>
        <v>0.10601871421139517</v>
      </c>
      <c r="W3363" s="24">
        <f>Table1[[#This Row],[Male Ballots]]/Table1[[#This Row],[Male Population]]</f>
        <v>8.3789119164028342E-2</v>
      </c>
      <c r="X3363" s="24">
        <f>Table1[[#This Row],[Total Ballots]]/Table1[[#This Row],[Total Population]]</f>
        <v>9.6313703363224368E-2</v>
      </c>
      <c r="Y3363" s="24">
        <f>Table1[[#This Row],[Female Ballots]]/Table1[[#This Row],[Female Voters]]</f>
        <v>0.25316455696202533</v>
      </c>
      <c r="Z3363" s="24">
        <f>Table1[[#This Row],[Male Ballots]]/Table1[[#This Row],[Male Voters]]</f>
        <v>0.23404255319148937</v>
      </c>
      <c r="AA3363" s="24">
        <f>Table1[[#This Row],[Total Ballots]]/Table1[[#This Row],[Total Voters]]</f>
        <v>0.24615384615384617</v>
      </c>
    </row>
    <row r="3364" spans="1:27" s="12" customFormat="1" x14ac:dyDescent="0.35">
      <c r="A3364" s="70" t="s">
        <v>59</v>
      </c>
      <c r="B3364" s="71">
        <v>2020</v>
      </c>
      <c r="C3364" s="71" t="s">
        <v>83</v>
      </c>
      <c r="D3364" s="71"/>
      <c r="E3364" s="72"/>
      <c r="F3364" s="81"/>
      <c r="G3364" s="82" t="s">
        <v>63</v>
      </c>
      <c r="H3364" s="132">
        <v>1363.3319999999999</v>
      </c>
      <c r="I3364" s="132">
        <v>1456.3546999999999</v>
      </c>
      <c r="J3364" s="133">
        <v>2819.6869999999999</v>
      </c>
      <c r="K3364" s="66">
        <v>637</v>
      </c>
      <c r="L3364" s="66">
        <v>578</v>
      </c>
      <c r="M3364" s="66">
        <v>2</v>
      </c>
      <c r="N3364" s="66">
        <v>1217</v>
      </c>
      <c r="O3364" s="66">
        <v>166</v>
      </c>
      <c r="P3364" s="66">
        <v>143</v>
      </c>
      <c r="Q3364" s="66">
        <v>2</v>
      </c>
      <c r="R3364" s="73">
        <v>311</v>
      </c>
      <c r="S3364" s="24">
        <f>Table1[[#This Row],[Female Voters]]/Table1[[#This Row],[Female Population]]</f>
        <v>0.4672376207702893</v>
      </c>
      <c r="T3364" s="24">
        <f>Table1[[#This Row],[Male Voters]]/Table1[[#This Row],[Male Population]]</f>
        <v>0.39688133666887609</v>
      </c>
      <c r="U3364" s="24">
        <f>Table1[[#This Row],[Total Voters]]/Table1[[#This Row],[Total Population]]</f>
        <v>0.43160818913588639</v>
      </c>
      <c r="V3364" s="24">
        <f>Table1[[#This Row],[Female Ballots]]/Table1[[#This Row],[Female Population]]</f>
        <v>0.12176051027922767</v>
      </c>
      <c r="W3364" s="24">
        <f>Table1[[#This Row],[Male Ballots]]/Table1[[#This Row],[Male Population]]</f>
        <v>9.8190365300431279E-2</v>
      </c>
      <c r="X3364" s="24">
        <f>Table1[[#This Row],[Total Ballots]]/Table1[[#This Row],[Total Population]]</f>
        <v>0.11029593000925281</v>
      </c>
      <c r="Y3364" s="24">
        <f>Table1[[#This Row],[Female Ballots]]/Table1[[#This Row],[Female Voters]]</f>
        <v>0.26059654631083201</v>
      </c>
      <c r="Z3364" s="24">
        <f>Table1[[#This Row],[Male Ballots]]/Table1[[#This Row],[Male Voters]]</f>
        <v>0.24740484429065743</v>
      </c>
      <c r="AA3364" s="24">
        <f>Table1[[#This Row],[Total Ballots]]/Table1[[#This Row],[Total Voters]]</f>
        <v>0.25554642563681185</v>
      </c>
    </row>
    <row r="3365" spans="1:27" s="12" customFormat="1" x14ac:dyDescent="0.35">
      <c r="A3365" s="70" t="s">
        <v>59</v>
      </c>
      <c r="B3365" s="71">
        <v>2020</v>
      </c>
      <c r="C3365" s="71" t="s">
        <v>83</v>
      </c>
      <c r="D3365" s="71"/>
      <c r="E3365" s="72"/>
      <c r="F3365" s="81"/>
      <c r="G3365" s="82" t="s">
        <v>64</v>
      </c>
      <c r="H3365" s="132">
        <v>1254.3054999999999</v>
      </c>
      <c r="I3365" s="132">
        <v>1250.3045000000002</v>
      </c>
      <c r="J3365" s="133">
        <v>2504.6099999999997</v>
      </c>
      <c r="K3365" s="66">
        <v>563</v>
      </c>
      <c r="L3365" s="66">
        <v>510</v>
      </c>
      <c r="M3365" s="66">
        <v>1</v>
      </c>
      <c r="N3365" s="66">
        <v>1074</v>
      </c>
      <c r="O3365" s="66">
        <v>168</v>
      </c>
      <c r="P3365" s="66">
        <v>151</v>
      </c>
      <c r="Q3365" s="66">
        <v>1</v>
      </c>
      <c r="R3365" s="73">
        <v>320</v>
      </c>
      <c r="S3365" s="24">
        <f>Table1[[#This Row],[Female Voters]]/Table1[[#This Row],[Female Population]]</f>
        <v>0.44885396739470568</v>
      </c>
      <c r="T3365" s="24">
        <f>Table1[[#This Row],[Male Voters]]/Table1[[#This Row],[Male Population]]</f>
        <v>0.40790063540521521</v>
      </c>
      <c r="U3365" s="24">
        <f>Table1[[#This Row],[Total Voters]]/Table1[[#This Row],[Total Population]]</f>
        <v>0.42880927569561733</v>
      </c>
      <c r="V3365" s="24">
        <f>Table1[[#This Row],[Female Ballots]]/Table1[[#This Row],[Female Population]]</f>
        <v>0.133938661673731</v>
      </c>
      <c r="W3365" s="24">
        <f>Table1[[#This Row],[Male Ballots]]/Table1[[#This Row],[Male Population]]</f>
        <v>0.12077058028664216</v>
      </c>
      <c r="X3365" s="24">
        <f>Table1[[#This Row],[Total Ballots]]/Table1[[#This Row],[Total Population]]</f>
        <v>0.12776440244189716</v>
      </c>
      <c r="Y3365" s="24">
        <f>Table1[[#This Row],[Female Ballots]]/Table1[[#This Row],[Female Voters]]</f>
        <v>0.2984014209591474</v>
      </c>
      <c r="Z3365" s="24">
        <f>Table1[[#This Row],[Male Ballots]]/Table1[[#This Row],[Male Voters]]</f>
        <v>0.29607843137254902</v>
      </c>
      <c r="AA3365" s="24">
        <f>Table1[[#This Row],[Total Ballots]]/Table1[[#This Row],[Total Voters]]</f>
        <v>0.297951582867784</v>
      </c>
    </row>
    <row r="3366" spans="1:27" s="12" customFormat="1" x14ac:dyDescent="0.35">
      <c r="A3366" s="70" t="s">
        <v>59</v>
      </c>
      <c r="B3366" s="71">
        <v>2020</v>
      </c>
      <c r="C3366" s="71" t="s">
        <v>83</v>
      </c>
      <c r="D3366" s="71"/>
      <c r="E3366" s="72"/>
      <c r="F3366" s="81"/>
      <c r="G3366" s="82" t="s">
        <v>65</v>
      </c>
      <c r="H3366" s="132">
        <v>1041.2535</v>
      </c>
      <c r="I3366" s="132">
        <v>1018.2479</v>
      </c>
      <c r="J3366" s="133">
        <v>2059.5010000000002</v>
      </c>
      <c r="K3366" s="66">
        <v>511</v>
      </c>
      <c r="L3366" s="66">
        <v>474</v>
      </c>
      <c r="M3366" s="66">
        <v>2</v>
      </c>
      <c r="N3366" s="66">
        <v>987</v>
      </c>
      <c r="O3366" s="66">
        <v>209</v>
      </c>
      <c r="P3366" s="66">
        <v>194</v>
      </c>
      <c r="Q3366" s="66">
        <v>1</v>
      </c>
      <c r="R3366" s="73">
        <v>404</v>
      </c>
      <c r="S3366" s="24">
        <f>Table1[[#This Row],[Female Voters]]/Table1[[#This Row],[Female Population]]</f>
        <v>0.49075465292553638</v>
      </c>
      <c r="T3366" s="24">
        <f>Table1[[#This Row],[Male Voters]]/Table1[[#This Row],[Male Population]]</f>
        <v>0.46550550214736514</v>
      </c>
      <c r="U3366" s="24">
        <f>Table1[[#This Row],[Total Voters]]/Table1[[#This Row],[Total Population]]</f>
        <v>0.4792423018974013</v>
      </c>
      <c r="V3366" s="24">
        <f>Table1[[#This Row],[Female Ballots]]/Table1[[#This Row],[Female Population]]</f>
        <v>0.20071961342746986</v>
      </c>
      <c r="W3366" s="24">
        <f>Table1[[#This Row],[Male Ballots]]/Table1[[#This Row],[Male Population]]</f>
        <v>0.19052334898014522</v>
      </c>
      <c r="X3366" s="24">
        <f>Table1[[#This Row],[Total Ballots]]/Table1[[#This Row],[Total Population]]</f>
        <v>0.19616402225587654</v>
      </c>
      <c r="Y3366" s="24">
        <f>Table1[[#This Row],[Female Ballots]]/Table1[[#This Row],[Female Voters]]</f>
        <v>0.4090019569471624</v>
      </c>
      <c r="Z3366" s="24">
        <f>Table1[[#This Row],[Male Ballots]]/Table1[[#This Row],[Male Voters]]</f>
        <v>0.40928270042194093</v>
      </c>
      <c r="AA3366" s="24">
        <f>Table1[[#This Row],[Total Ballots]]/Table1[[#This Row],[Total Voters]]</f>
        <v>0.40932117527862211</v>
      </c>
    </row>
    <row r="3367" spans="1:27" s="12" customFormat="1" x14ac:dyDescent="0.35">
      <c r="A3367" s="70" t="s">
        <v>59</v>
      </c>
      <c r="B3367" s="71">
        <v>2020</v>
      </c>
      <c r="C3367" s="71" t="s">
        <v>83</v>
      </c>
      <c r="D3367" s="71"/>
      <c r="E3367" s="72"/>
      <c r="F3367" s="81"/>
      <c r="G3367" s="82" t="s">
        <v>66</v>
      </c>
      <c r="H3367" s="132">
        <v>957.23310000000004</v>
      </c>
      <c r="I3367" s="132">
        <v>942.22950000000003</v>
      </c>
      <c r="J3367" s="133">
        <v>1899.4625999999998</v>
      </c>
      <c r="K3367" s="66">
        <v>622</v>
      </c>
      <c r="L3367" s="66">
        <v>574</v>
      </c>
      <c r="M3367" s="66">
        <v>5</v>
      </c>
      <c r="N3367" s="66">
        <v>1201</v>
      </c>
      <c r="O3367" s="66">
        <v>314</v>
      </c>
      <c r="P3367" s="66">
        <v>281</v>
      </c>
      <c r="Q3367" s="66">
        <v>3</v>
      </c>
      <c r="R3367" s="73">
        <v>598</v>
      </c>
      <c r="S3367" s="24">
        <f>Table1[[#This Row],[Female Voters]]/Table1[[#This Row],[Female Population]]</f>
        <v>0.64978948178870954</v>
      </c>
      <c r="T3367" s="24">
        <f>Table1[[#This Row],[Male Voters]]/Table1[[#This Row],[Male Population]]</f>
        <v>0.60919340776318298</v>
      </c>
      <c r="U3367" s="24">
        <f>Table1[[#This Row],[Total Voters]]/Table1[[#This Row],[Total Population]]</f>
        <v>0.63228409972378508</v>
      </c>
      <c r="V3367" s="24">
        <f>Table1[[#This Row],[Female Ballots]]/Table1[[#This Row],[Female Population]]</f>
        <v>0.32802877376471834</v>
      </c>
      <c r="W3367" s="24">
        <f>Table1[[#This Row],[Male Ballots]]/Table1[[#This Row],[Male Population]]</f>
        <v>0.2982288285391192</v>
      </c>
      <c r="X3367" s="24">
        <f>Table1[[#This Row],[Total Ballots]]/Table1[[#This Row],[Total Population]]</f>
        <v>0.31482588812225104</v>
      </c>
      <c r="Y3367" s="24">
        <f>Table1[[#This Row],[Female Ballots]]/Table1[[#This Row],[Female Voters]]</f>
        <v>0.50482315112540188</v>
      </c>
      <c r="Z3367" s="24">
        <f>Table1[[#This Row],[Male Ballots]]/Table1[[#This Row],[Male Voters]]</f>
        <v>0.48954703832752611</v>
      </c>
      <c r="AA3367" s="24">
        <f>Table1[[#This Row],[Total Ballots]]/Table1[[#This Row],[Total Voters]]</f>
        <v>0.49791840133222315</v>
      </c>
    </row>
    <row r="3368" spans="1:27" s="12" customFormat="1" x14ac:dyDescent="0.35">
      <c r="A3368" s="70" t="s">
        <v>59</v>
      </c>
      <c r="B3368" s="71">
        <v>2020</v>
      </c>
      <c r="C3368" s="71" t="s">
        <v>83</v>
      </c>
      <c r="D3368" s="71"/>
      <c r="E3368" s="72"/>
      <c r="F3368" s="81"/>
      <c r="G3368" s="82" t="s">
        <v>67</v>
      </c>
      <c r="H3368" s="132">
        <v>1201.2927</v>
      </c>
      <c r="I3368" s="132">
        <v>1159.2822800000001</v>
      </c>
      <c r="J3368" s="133">
        <v>2360.5747999999999</v>
      </c>
      <c r="K3368" s="66">
        <v>914</v>
      </c>
      <c r="L3368" s="66">
        <v>860</v>
      </c>
      <c r="M3368" s="66">
        <v>1</v>
      </c>
      <c r="N3368" s="66">
        <v>1775</v>
      </c>
      <c r="O3368" s="66">
        <v>560</v>
      </c>
      <c r="P3368" s="66">
        <v>512</v>
      </c>
      <c r="Q3368" s="66"/>
      <c r="R3368" s="66">
        <v>1072</v>
      </c>
      <c r="S3368" s="24">
        <f>Table1[[#This Row],[Female Voters]]/Table1[[#This Row],[Female Population]]</f>
        <v>0.76084704418831484</v>
      </c>
      <c r="T3368" s="24">
        <f>Table1[[#This Row],[Male Voters]]/Table1[[#This Row],[Male Population]]</f>
        <v>0.74183830360971259</v>
      </c>
      <c r="U3368" s="24">
        <f>Table1[[#This Row],[Total Voters]]/Table1[[#This Row],[Total Population]]</f>
        <v>0.75193550316643221</v>
      </c>
      <c r="V3368" s="24">
        <f>Table1[[#This Row],[Female Ballots]]/Table1[[#This Row],[Female Population]]</f>
        <v>0.46616449096877055</v>
      </c>
      <c r="W3368" s="24">
        <f>Table1[[#This Row],[Male Ballots]]/Table1[[#This Row],[Male Population]]</f>
        <v>0.44165257145136383</v>
      </c>
      <c r="X3368" s="24">
        <f>Table1[[#This Row],[Total Ballots]]/Table1[[#This Row],[Total Population]]</f>
        <v>0.45412668134896639</v>
      </c>
      <c r="Y3368" s="24">
        <f>Table1[[#This Row],[Female Ballots]]/Table1[[#This Row],[Female Voters]]</f>
        <v>0.61269146608315095</v>
      </c>
      <c r="Z3368" s="24">
        <f>Table1[[#This Row],[Male Ballots]]/Table1[[#This Row],[Male Voters]]</f>
        <v>0.59534883720930232</v>
      </c>
      <c r="AA3368" s="24">
        <f>Table1[[#This Row],[Total Ballots]]/Table1[[#This Row],[Total Voters]]</f>
        <v>0.60394366197183103</v>
      </c>
    </row>
    <row r="3369" spans="1:27" s="12" customFormat="1" x14ac:dyDescent="0.35">
      <c r="A3369" s="70" t="s">
        <v>37</v>
      </c>
      <c r="B3369" s="71">
        <v>2020</v>
      </c>
      <c r="C3369" s="71" t="s">
        <v>83</v>
      </c>
      <c r="D3369" s="71"/>
      <c r="E3369" s="72"/>
      <c r="F3369" s="81"/>
      <c r="G3369" s="82" t="s">
        <v>79</v>
      </c>
      <c r="H3369" s="132">
        <v>9169.2343000000001</v>
      </c>
      <c r="I3369" s="132">
        <v>8534.1489999999994</v>
      </c>
      <c r="J3369" s="133">
        <v>17703.3842</v>
      </c>
      <c r="K3369" s="66">
        <v>7893</v>
      </c>
      <c r="L3369" s="66">
        <v>7085</v>
      </c>
      <c r="M3369" s="66">
        <v>40</v>
      </c>
      <c r="N3369" s="66">
        <v>15018</v>
      </c>
      <c r="O3369" s="66">
        <v>3578</v>
      </c>
      <c r="P3369" s="66">
        <v>3161</v>
      </c>
      <c r="Q3369" s="66">
        <v>18</v>
      </c>
      <c r="R3369" s="73">
        <v>6757</v>
      </c>
      <c r="S3369" s="24">
        <f>Table1[[#This Row],[Female Voters]]/Table1[[#This Row],[Female Population]]</f>
        <v>0.86081342691831964</v>
      </c>
      <c r="T3369" s="24">
        <f>Table1[[#This Row],[Male Voters]]/Table1[[#This Row],[Male Population]]</f>
        <v>0.83019408262030581</v>
      </c>
      <c r="U3369" s="24">
        <f>Table1[[#This Row],[Total Voters]]/Table1[[#This Row],[Total Population]]</f>
        <v>0.84831238086105587</v>
      </c>
      <c r="V3369" s="24">
        <f>Table1[[#This Row],[Female Ballots]]/Table1[[#This Row],[Female Population]]</f>
        <v>0.39021797054526136</v>
      </c>
      <c r="W3369" s="24">
        <f>Table1[[#This Row],[Male Ballots]]/Table1[[#This Row],[Male Population]]</f>
        <v>0.37039428301521338</v>
      </c>
      <c r="X3369" s="24">
        <f>Table1[[#This Row],[Total Ballots]]/Table1[[#This Row],[Total Population]]</f>
        <v>0.38167843637489379</v>
      </c>
      <c r="Y3369" s="24">
        <f>Table1[[#This Row],[Female Ballots]]/Table1[[#This Row],[Female Voters]]</f>
        <v>0.45331306220701889</v>
      </c>
      <c r="Z3369" s="24">
        <f>Table1[[#This Row],[Male Ballots]]/Table1[[#This Row],[Male Voters]]</f>
        <v>0.44615384615384618</v>
      </c>
      <c r="AA3369" s="24">
        <f>Table1[[#This Row],[Total Ballots]]/Table1[[#This Row],[Total Voters]]</f>
        <v>0.44992675456119324</v>
      </c>
    </row>
    <row r="3370" spans="1:27" s="12" customFormat="1" x14ac:dyDescent="0.35">
      <c r="A3370" s="70" t="s">
        <v>37</v>
      </c>
      <c r="B3370" s="71">
        <v>2020</v>
      </c>
      <c r="C3370" s="71" t="s">
        <v>83</v>
      </c>
      <c r="D3370" s="71"/>
      <c r="E3370" s="72"/>
      <c r="F3370" s="81"/>
      <c r="G3370" s="82" t="s">
        <v>62</v>
      </c>
      <c r="H3370" s="132">
        <v>822.11060000000009</v>
      </c>
      <c r="I3370" s="132">
        <v>816.10990000000004</v>
      </c>
      <c r="J3370" s="133">
        <v>1638.2206000000001</v>
      </c>
      <c r="K3370" s="66">
        <v>536</v>
      </c>
      <c r="L3370" s="66">
        <v>504</v>
      </c>
      <c r="M3370" s="66">
        <v>5</v>
      </c>
      <c r="N3370" s="66">
        <v>1045</v>
      </c>
      <c r="O3370" s="66">
        <v>113</v>
      </c>
      <c r="P3370" s="66">
        <v>118</v>
      </c>
      <c r="Q3370" s="66">
        <v>3</v>
      </c>
      <c r="R3370" s="73">
        <v>234</v>
      </c>
      <c r="S3370" s="24">
        <f>Table1[[#This Row],[Female Voters]]/Table1[[#This Row],[Female Population]]</f>
        <v>0.65198040263682278</v>
      </c>
      <c r="T3370" s="24">
        <f>Table1[[#This Row],[Male Voters]]/Table1[[#This Row],[Male Population]]</f>
        <v>0.617563884471932</v>
      </c>
      <c r="U3370" s="24">
        <f>Table1[[#This Row],[Total Voters]]/Table1[[#This Row],[Total Population]]</f>
        <v>0.6378872295953304</v>
      </c>
      <c r="V3370" s="24">
        <f>Table1[[#This Row],[Female Ballots]]/Table1[[#This Row],[Female Population]]</f>
        <v>0.13745109234694211</v>
      </c>
      <c r="W3370" s="24">
        <f>Table1[[#This Row],[Male Ballots]]/Table1[[#This Row],[Male Population]]</f>
        <v>0.14458836977715869</v>
      </c>
      <c r="X3370" s="24">
        <f>Table1[[#This Row],[Total Ballots]]/Table1[[#This Row],[Total Population]]</f>
        <v>0.14283790595723189</v>
      </c>
      <c r="Y3370" s="24">
        <f>Table1[[#This Row],[Female Ballots]]/Table1[[#This Row],[Female Voters]]</f>
        <v>0.21082089552238806</v>
      </c>
      <c r="Z3370" s="24">
        <f>Table1[[#This Row],[Male Ballots]]/Table1[[#This Row],[Male Voters]]</f>
        <v>0.23412698412698413</v>
      </c>
      <c r="AA3370" s="24">
        <f>Table1[[#This Row],[Total Ballots]]/Table1[[#This Row],[Total Voters]]</f>
        <v>0.22392344497607655</v>
      </c>
    </row>
    <row r="3371" spans="1:27" s="12" customFormat="1" x14ac:dyDescent="0.35">
      <c r="A3371" s="70" t="s">
        <v>37</v>
      </c>
      <c r="B3371" s="71">
        <v>2020</v>
      </c>
      <c r="C3371" s="71" t="s">
        <v>83</v>
      </c>
      <c r="D3371" s="71"/>
      <c r="E3371" s="72"/>
      <c r="F3371" s="81"/>
      <c r="G3371" s="82" t="s">
        <v>63</v>
      </c>
      <c r="H3371" s="132">
        <v>1197.1612</v>
      </c>
      <c r="I3371" s="132">
        <v>1206.1623</v>
      </c>
      <c r="J3371" s="133">
        <v>2403.3240000000001</v>
      </c>
      <c r="K3371" s="66">
        <v>978</v>
      </c>
      <c r="L3371" s="66">
        <v>922</v>
      </c>
      <c r="M3371" s="66">
        <v>7</v>
      </c>
      <c r="N3371" s="66">
        <v>1907</v>
      </c>
      <c r="O3371" s="66">
        <v>205</v>
      </c>
      <c r="P3371" s="66">
        <v>184</v>
      </c>
      <c r="Q3371" s="66">
        <v>1</v>
      </c>
      <c r="R3371" s="73">
        <v>390</v>
      </c>
      <c r="S3371" s="24">
        <f>Table1[[#This Row],[Female Voters]]/Table1[[#This Row],[Female Population]]</f>
        <v>0.81693259019754394</v>
      </c>
      <c r="T3371" s="24">
        <f>Table1[[#This Row],[Male Voters]]/Table1[[#This Row],[Male Population]]</f>
        <v>0.76440790762569855</v>
      </c>
      <c r="U3371" s="24">
        <f>Table1[[#This Row],[Total Voters]]/Table1[[#This Row],[Total Population]]</f>
        <v>0.79348435749819834</v>
      </c>
      <c r="V3371" s="24">
        <f>Table1[[#This Row],[Female Ballots]]/Table1[[#This Row],[Female Population]]</f>
        <v>0.17123842637065084</v>
      </c>
      <c r="W3371" s="24">
        <f>Table1[[#This Row],[Male Ballots]]/Table1[[#This Row],[Male Population]]</f>
        <v>0.15254995119645176</v>
      </c>
      <c r="X3371" s="24">
        <f>Table1[[#This Row],[Total Ballots]]/Table1[[#This Row],[Total Population]]</f>
        <v>0.16227524878043909</v>
      </c>
      <c r="Y3371" s="24">
        <f>Table1[[#This Row],[Female Ballots]]/Table1[[#This Row],[Female Voters]]</f>
        <v>0.20961145194274028</v>
      </c>
      <c r="Z3371" s="24">
        <f>Table1[[#This Row],[Male Ballots]]/Table1[[#This Row],[Male Voters]]</f>
        <v>0.19956616052060738</v>
      </c>
      <c r="AA3371" s="24">
        <f>Table1[[#This Row],[Total Ballots]]/Table1[[#This Row],[Total Voters]]</f>
        <v>0.20450970110120609</v>
      </c>
    </row>
    <row r="3372" spans="1:27" s="12" customFormat="1" x14ac:dyDescent="0.35">
      <c r="A3372" s="70" t="s">
        <v>37</v>
      </c>
      <c r="B3372" s="71">
        <v>2020</v>
      </c>
      <c r="C3372" s="71" t="s">
        <v>83</v>
      </c>
      <c r="D3372" s="71"/>
      <c r="E3372" s="72"/>
      <c r="F3372" s="81"/>
      <c r="G3372" s="82" t="s">
        <v>64</v>
      </c>
      <c r="H3372" s="132">
        <v>1261.1698000000001</v>
      </c>
      <c r="I3372" s="132">
        <v>1182.1592000000001</v>
      </c>
      <c r="J3372" s="133">
        <v>2443.3289999999997</v>
      </c>
      <c r="K3372" s="66">
        <v>1110</v>
      </c>
      <c r="L3372" s="66">
        <v>979</v>
      </c>
      <c r="M3372" s="66">
        <v>10</v>
      </c>
      <c r="N3372" s="66">
        <v>2099</v>
      </c>
      <c r="O3372" s="66">
        <v>288</v>
      </c>
      <c r="P3372" s="66">
        <v>249</v>
      </c>
      <c r="Q3372" s="66">
        <v>2</v>
      </c>
      <c r="R3372" s="73">
        <v>539</v>
      </c>
      <c r="S3372" s="24">
        <f>Table1[[#This Row],[Female Voters]]/Table1[[#This Row],[Female Population]]</f>
        <v>0.88013525220791033</v>
      </c>
      <c r="T3372" s="24">
        <f>Table1[[#This Row],[Male Voters]]/Table1[[#This Row],[Male Population]]</f>
        <v>0.82814565077190949</v>
      </c>
      <c r="U3372" s="24">
        <f>Table1[[#This Row],[Total Voters]]/Table1[[#This Row],[Total Population]]</f>
        <v>0.85907382918960162</v>
      </c>
      <c r="V3372" s="24">
        <f>Table1[[#This Row],[Female Ballots]]/Table1[[#This Row],[Female Population]]</f>
        <v>0.22835941678907945</v>
      </c>
      <c r="W3372" s="24">
        <f>Table1[[#This Row],[Male Ballots]]/Table1[[#This Row],[Male Population]]</f>
        <v>0.21063152915444891</v>
      </c>
      <c r="X3372" s="24">
        <f>Table1[[#This Row],[Total Ballots]]/Table1[[#This Row],[Total Population]]</f>
        <v>0.22060066409394727</v>
      </c>
      <c r="Y3372" s="24">
        <f>Table1[[#This Row],[Female Ballots]]/Table1[[#This Row],[Female Voters]]</f>
        <v>0.25945945945945947</v>
      </c>
      <c r="Z3372" s="24">
        <f>Table1[[#This Row],[Male Ballots]]/Table1[[#This Row],[Male Voters]]</f>
        <v>0.254341164453524</v>
      </c>
      <c r="AA3372" s="24">
        <f>Table1[[#This Row],[Total Ballots]]/Table1[[#This Row],[Total Voters]]</f>
        <v>0.25678894711767508</v>
      </c>
    </row>
    <row r="3373" spans="1:27" s="12" customFormat="1" x14ac:dyDescent="0.35">
      <c r="A3373" s="70" t="s">
        <v>37</v>
      </c>
      <c r="B3373" s="71">
        <v>2020</v>
      </c>
      <c r="C3373" s="71" t="s">
        <v>83</v>
      </c>
      <c r="D3373" s="71"/>
      <c r="E3373" s="72"/>
      <c r="F3373" s="81"/>
      <c r="G3373" s="82" t="s">
        <v>65</v>
      </c>
      <c r="H3373" s="132">
        <v>1258.1694</v>
      </c>
      <c r="I3373" s="132">
        <v>1200.1615999999999</v>
      </c>
      <c r="J3373" s="133">
        <v>2458.3310000000001</v>
      </c>
      <c r="K3373" s="66">
        <v>1095</v>
      </c>
      <c r="L3373" s="66">
        <v>999</v>
      </c>
      <c r="M3373" s="66">
        <v>4</v>
      </c>
      <c r="N3373" s="66">
        <v>2098</v>
      </c>
      <c r="O3373" s="66">
        <v>397</v>
      </c>
      <c r="P3373" s="66">
        <v>353</v>
      </c>
      <c r="Q3373" s="66">
        <v>2</v>
      </c>
      <c r="R3373" s="73">
        <v>752</v>
      </c>
      <c r="S3373" s="24">
        <f>Table1[[#This Row],[Female Voters]]/Table1[[#This Row],[Female Population]]</f>
        <v>0.87031205813779922</v>
      </c>
      <c r="T3373" s="24">
        <f>Table1[[#This Row],[Male Voters]]/Table1[[#This Row],[Male Population]]</f>
        <v>0.83238790509544724</v>
      </c>
      <c r="U3373" s="24">
        <f>Table1[[#This Row],[Total Voters]]/Table1[[#This Row],[Total Population]]</f>
        <v>0.85342453884363001</v>
      </c>
      <c r="V3373" s="24">
        <f>Table1[[#This Row],[Female Ballots]]/Table1[[#This Row],[Female Population]]</f>
        <v>0.31553779642073637</v>
      </c>
      <c r="W3373" s="24">
        <f>Table1[[#This Row],[Male Ballots]]/Table1[[#This Row],[Male Population]]</f>
        <v>0.29412705755624913</v>
      </c>
      <c r="X3373" s="24">
        <f>Table1[[#This Row],[Total Ballots]]/Table1[[#This Row],[Total Population]]</f>
        <v>0.3058985954291753</v>
      </c>
      <c r="Y3373" s="24">
        <f>Table1[[#This Row],[Female Ballots]]/Table1[[#This Row],[Female Voters]]</f>
        <v>0.36255707762557077</v>
      </c>
      <c r="Z3373" s="24">
        <f>Table1[[#This Row],[Male Ballots]]/Table1[[#This Row],[Male Voters]]</f>
        <v>0.35335335335335333</v>
      </c>
      <c r="AA3373" s="24">
        <f>Table1[[#This Row],[Total Ballots]]/Table1[[#This Row],[Total Voters]]</f>
        <v>0.35843660629170637</v>
      </c>
    </row>
    <row r="3374" spans="1:27" s="12" customFormat="1" x14ac:dyDescent="0.35">
      <c r="A3374" s="70" t="s">
        <v>37</v>
      </c>
      <c r="B3374" s="71">
        <v>2020</v>
      </c>
      <c r="C3374" s="71" t="s">
        <v>83</v>
      </c>
      <c r="D3374" s="71"/>
      <c r="E3374" s="72"/>
      <c r="F3374" s="81"/>
      <c r="G3374" s="82" t="s">
        <v>66</v>
      </c>
      <c r="H3374" s="132">
        <v>1815.2443000000001</v>
      </c>
      <c r="I3374" s="132">
        <v>1572.2116999999998</v>
      </c>
      <c r="J3374" s="133">
        <v>3387.4560000000001</v>
      </c>
      <c r="K3374" s="66">
        <v>1557</v>
      </c>
      <c r="L3374" s="66">
        <v>1313</v>
      </c>
      <c r="M3374" s="66">
        <v>7</v>
      </c>
      <c r="N3374" s="66">
        <v>2877</v>
      </c>
      <c r="O3374" s="66">
        <v>867</v>
      </c>
      <c r="P3374" s="66">
        <v>676</v>
      </c>
      <c r="Q3374" s="66">
        <v>4</v>
      </c>
      <c r="R3374" s="73">
        <v>1547</v>
      </c>
      <c r="S3374" s="24">
        <f>Table1[[#This Row],[Female Voters]]/Table1[[#This Row],[Female Population]]</f>
        <v>0.85773578795978034</v>
      </c>
      <c r="T3374" s="24">
        <f>Table1[[#This Row],[Male Voters]]/Table1[[#This Row],[Male Population]]</f>
        <v>0.83512926408065791</v>
      </c>
      <c r="U3374" s="24">
        <f>Table1[[#This Row],[Total Voters]]/Table1[[#This Row],[Total Population]]</f>
        <v>0.84930992461599497</v>
      </c>
      <c r="V3374" s="24">
        <f>Table1[[#This Row],[Female Ballots]]/Table1[[#This Row],[Female Population]]</f>
        <v>0.47762166227432856</v>
      </c>
      <c r="W3374" s="24">
        <f>Table1[[#This Row],[Male Ballots]]/Table1[[#This Row],[Male Population]]</f>
        <v>0.42996754190291298</v>
      </c>
      <c r="X3374" s="24">
        <f>Table1[[#This Row],[Total Ballots]]/Table1[[#This Row],[Total Population]]</f>
        <v>0.45668489863779776</v>
      </c>
      <c r="Y3374" s="24">
        <f>Table1[[#This Row],[Female Ballots]]/Table1[[#This Row],[Female Voters]]</f>
        <v>0.55684007707129091</v>
      </c>
      <c r="Z3374" s="24">
        <f>Table1[[#This Row],[Male Ballots]]/Table1[[#This Row],[Male Voters]]</f>
        <v>0.51485148514851486</v>
      </c>
      <c r="AA3374" s="24">
        <f>Table1[[#This Row],[Total Ballots]]/Table1[[#This Row],[Total Voters]]</f>
        <v>0.53771289537712896</v>
      </c>
    </row>
    <row r="3375" spans="1:27" s="12" customFormat="1" x14ac:dyDescent="0.35">
      <c r="A3375" s="70" t="s">
        <v>37</v>
      </c>
      <c r="B3375" s="71">
        <v>2020</v>
      </c>
      <c r="C3375" s="71" t="s">
        <v>83</v>
      </c>
      <c r="D3375" s="71"/>
      <c r="E3375" s="72"/>
      <c r="F3375" s="81"/>
      <c r="G3375" s="82" t="s">
        <v>67</v>
      </c>
      <c r="H3375" s="132">
        <v>2815.3790000000004</v>
      </c>
      <c r="I3375" s="132">
        <v>2557.3442999999997</v>
      </c>
      <c r="J3375" s="133">
        <v>5372.7236000000003</v>
      </c>
      <c r="K3375" s="66">
        <v>2617</v>
      </c>
      <c r="L3375" s="66">
        <v>2368</v>
      </c>
      <c r="M3375" s="66">
        <v>7</v>
      </c>
      <c r="N3375" s="66">
        <v>4992</v>
      </c>
      <c r="O3375" s="66">
        <v>1708</v>
      </c>
      <c r="P3375" s="66">
        <v>1581</v>
      </c>
      <c r="Q3375" s="66">
        <v>6</v>
      </c>
      <c r="R3375" s="66">
        <v>3295</v>
      </c>
      <c r="S3375" s="24">
        <f>Table1[[#This Row],[Female Voters]]/Table1[[#This Row],[Female Population]]</f>
        <v>0.92953737312098994</v>
      </c>
      <c r="T3375" s="24">
        <f>Table1[[#This Row],[Male Voters]]/Table1[[#This Row],[Male Population]]</f>
        <v>0.92596057558616574</v>
      </c>
      <c r="U3375" s="24">
        <f>Table1[[#This Row],[Total Voters]]/Table1[[#This Row],[Total Population]]</f>
        <v>0.92913769098414067</v>
      </c>
      <c r="V3375" s="24">
        <f>Table1[[#This Row],[Female Ballots]]/Table1[[#This Row],[Female Population]]</f>
        <v>0.60666787668729494</v>
      </c>
      <c r="W3375" s="24">
        <f>Table1[[#This Row],[Male Ballots]]/Table1[[#This Row],[Male Population]]</f>
        <v>0.61821945523721622</v>
      </c>
      <c r="X3375" s="24">
        <f>Table1[[#This Row],[Total Ballots]]/Table1[[#This Row],[Total Population]]</f>
        <v>0.61328299114437967</v>
      </c>
      <c r="Y3375" s="24">
        <f>Table1[[#This Row],[Female Ballots]]/Table1[[#This Row],[Female Voters]]</f>
        <v>0.65265571264807032</v>
      </c>
      <c r="Z3375" s="24">
        <f>Table1[[#This Row],[Male Ballots]]/Table1[[#This Row],[Male Voters]]</f>
        <v>0.66765202702702697</v>
      </c>
      <c r="AA3375" s="24">
        <f>Table1[[#This Row],[Total Ballots]]/Table1[[#This Row],[Total Voters]]</f>
        <v>0.66005608974358976</v>
      </c>
    </row>
    <row r="3376" spans="1:27" s="12" customFormat="1" x14ac:dyDescent="0.35">
      <c r="A3376" s="70" t="s">
        <v>48</v>
      </c>
      <c r="B3376" s="71">
        <v>2020</v>
      </c>
      <c r="C3376" s="71" t="s">
        <v>83</v>
      </c>
      <c r="D3376" s="71"/>
      <c r="E3376" s="72"/>
      <c r="F3376" s="81"/>
      <c r="G3376" s="82" t="s">
        <v>79</v>
      </c>
      <c r="H3376" s="132">
        <v>77655</v>
      </c>
      <c r="I3376" s="132">
        <v>75118</v>
      </c>
      <c r="J3376" s="133">
        <v>152773</v>
      </c>
      <c r="K3376" s="66">
        <v>59079</v>
      </c>
      <c r="L3376" s="66">
        <v>55371</v>
      </c>
      <c r="M3376" s="66">
        <v>2519</v>
      </c>
      <c r="N3376" s="66">
        <v>116969</v>
      </c>
      <c r="O3376" s="66">
        <v>26338</v>
      </c>
      <c r="P3376" s="66">
        <v>23506</v>
      </c>
      <c r="Q3376" s="66">
        <v>1040</v>
      </c>
      <c r="R3376" s="73">
        <v>50884</v>
      </c>
      <c r="S3376" s="24">
        <f>Table1[[#This Row],[Female Voters]]/Table1[[#This Row],[Female Population]]</f>
        <v>0.76078810121692098</v>
      </c>
      <c r="T3376" s="24">
        <f>Table1[[#This Row],[Male Voters]]/Table1[[#This Row],[Male Population]]</f>
        <v>0.73712026411778797</v>
      </c>
      <c r="U3376" s="24">
        <f>Table1[[#This Row],[Total Voters]]/Table1[[#This Row],[Total Population]]</f>
        <v>0.76563921635367505</v>
      </c>
      <c r="V3376" s="24">
        <f>Table1[[#This Row],[Female Ballots]]/Table1[[#This Row],[Female Population]]</f>
        <v>0.33916682763505246</v>
      </c>
      <c r="W3376" s="24">
        <f>Table1[[#This Row],[Male Ballots]]/Table1[[#This Row],[Male Population]]</f>
        <v>0.31292100428658909</v>
      </c>
      <c r="X3376" s="24">
        <f>Table1[[#This Row],[Total Ballots]]/Table1[[#This Row],[Total Population]]</f>
        <v>0.33306932507707515</v>
      </c>
      <c r="Y3376" s="24">
        <f>Table1[[#This Row],[Female Ballots]]/Table1[[#This Row],[Female Voters]]</f>
        <v>0.44580984783087052</v>
      </c>
      <c r="Z3376" s="24">
        <f>Table1[[#This Row],[Male Ballots]]/Table1[[#This Row],[Male Voters]]</f>
        <v>0.42451824962525508</v>
      </c>
      <c r="AA3376" s="24">
        <f>Table1[[#This Row],[Total Ballots]]/Table1[[#This Row],[Total Voters]]</f>
        <v>0.43502124494524191</v>
      </c>
    </row>
    <row r="3377" spans="1:27" s="12" customFormat="1" x14ac:dyDescent="0.35">
      <c r="A3377" s="70" t="s">
        <v>48</v>
      </c>
      <c r="B3377" s="71">
        <v>2020</v>
      </c>
      <c r="C3377" s="71" t="s">
        <v>83</v>
      </c>
      <c r="D3377" s="71"/>
      <c r="E3377" s="72"/>
      <c r="F3377" s="81"/>
      <c r="G3377" s="82" t="s">
        <v>62</v>
      </c>
      <c r="H3377" s="132">
        <v>8613</v>
      </c>
      <c r="I3377" s="132">
        <v>9076</v>
      </c>
      <c r="J3377" s="133">
        <v>17689</v>
      </c>
      <c r="K3377" s="66">
        <v>5097</v>
      </c>
      <c r="L3377" s="66">
        <v>5215</v>
      </c>
      <c r="M3377" s="66">
        <v>531</v>
      </c>
      <c r="N3377" s="66">
        <v>10843</v>
      </c>
      <c r="O3377" s="66">
        <v>1428</v>
      </c>
      <c r="P3377" s="66">
        <v>1308</v>
      </c>
      <c r="Q3377" s="66">
        <v>181</v>
      </c>
      <c r="R3377" s="73">
        <v>2917</v>
      </c>
      <c r="S3377" s="24">
        <f>Table1[[#This Row],[Female Voters]]/Table1[[#This Row],[Female Population]]</f>
        <v>0.59177986764193657</v>
      </c>
      <c r="T3377" s="24">
        <f>Table1[[#This Row],[Male Voters]]/Table1[[#This Row],[Male Population]]</f>
        <v>0.57459233142353461</v>
      </c>
      <c r="U3377" s="24">
        <f>Table1[[#This Row],[Total Voters]]/Table1[[#This Row],[Total Population]]</f>
        <v>0.61297981796596757</v>
      </c>
      <c r="V3377" s="24">
        <f>Table1[[#This Row],[Female Ballots]]/Table1[[#This Row],[Female Population]]</f>
        <v>0.16579588993382097</v>
      </c>
      <c r="W3377" s="24">
        <f>Table1[[#This Row],[Male Ballots]]/Table1[[#This Row],[Male Population]]</f>
        <v>0.14411635081533716</v>
      </c>
      <c r="X3377" s="24">
        <f>Table1[[#This Row],[Total Ballots]]/Table1[[#This Row],[Total Population]]</f>
        <v>0.16490474306065916</v>
      </c>
      <c r="Y3377" s="24">
        <f>Table1[[#This Row],[Female Ballots]]/Table1[[#This Row],[Female Voters]]</f>
        <v>0.28016480282519129</v>
      </c>
      <c r="Z3377" s="24">
        <f>Table1[[#This Row],[Male Ballots]]/Table1[[#This Row],[Male Voters]]</f>
        <v>0.25081495685522531</v>
      </c>
      <c r="AA3377" s="24">
        <f>Table1[[#This Row],[Total Ballots]]/Table1[[#This Row],[Total Voters]]</f>
        <v>0.26902148851793783</v>
      </c>
    </row>
    <row r="3378" spans="1:27" s="12" customFormat="1" x14ac:dyDescent="0.35">
      <c r="A3378" s="70" t="s">
        <v>48</v>
      </c>
      <c r="B3378" s="71">
        <v>2020</v>
      </c>
      <c r="C3378" s="71" t="s">
        <v>83</v>
      </c>
      <c r="D3378" s="71"/>
      <c r="E3378" s="72"/>
      <c r="F3378" s="81"/>
      <c r="G3378" s="82" t="s">
        <v>63</v>
      </c>
      <c r="H3378" s="132">
        <v>13763</v>
      </c>
      <c r="I3378" s="132">
        <v>13920</v>
      </c>
      <c r="J3378" s="133">
        <v>27683</v>
      </c>
      <c r="K3378" s="66">
        <v>9812</v>
      </c>
      <c r="L3378" s="66">
        <v>9210</v>
      </c>
      <c r="M3378" s="66">
        <v>457</v>
      </c>
      <c r="N3378" s="66">
        <v>19479</v>
      </c>
      <c r="O3378" s="66">
        <v>2771</v>
      </c>
      <c r="P3378" s="66">
        <v>2445</v>
      </c>
      <c r="Q3378" s="66">
        <v>173</v>
      </c>
      <c r="R3378" s="73">
        <v>5389</v>
      </c>
      <c r="S3378" s="24">
        <f>Table1[[#This Row],[Female Voters]]/Table1[[#This Row],[Female Population]]</f>
        <v>0.71292596090968541</v>
      </c>
      <c r="T3378" s="24">
        <f>Table1[[#This Row],[Male Voters]]/Table1[[#This Row],[Male Population]]</f>
        <v>0.66163793103448276</v>
      </c>
      <c r="U3378" s="24">
        <f>Table1[[#This Row],[Total Voters]]/Table1[[#This Row],[Total Population]]</f>
        <v>0.70364483618104978</v>
      </c>
      <c r="V3378" s="24">
        <f>Table1[[#This Row],[Female Ballots]]/Table1[[#This Row],[Female Population]]</f>
        <v>0.20133691782314903</v>
      </c>
      <c r="W3378" s="24">
        <f>Table1[[#This Row],[Male Ballots]]/Table1[[#This Row],[Male Population]]</f>
        <v>0.17564655172413793</v>
      </c>
      <c r="X3378" s="24">
        <f>Table1[[#This Row],[Total Ballots]]/Table1[[#This Row],[Total Population]]</f>
        <v>0.19466820792544159</v>
      </c>
      <c r="Y3378" s="24">
        <f>Table1[[#This Row],[Female Ballots]]/Table1[[#This Row],[Female Voters]]</f>
        <v>0.2824092947411333</v>
      </c>
      <c r="Z3378" s="24">
        <f>Table1[[#This Row],[Male Ballots]]/Table1[[#This Row],[Male Voters]]</f>
        <v>0.26547231270358307</v>
      </c>
      <c r="AA3378" s="24">
        <f>Table1[[#This Row],[Total Ballots]]/Table1[[#This Row],[Total Voters]]</f>
        <v>0.27665691257251401</v>
      </c>
    </row>
    <row r="3379" spans="1:27" s="12" customFormat="1" x14ac:dyDescent="0.35">
      <c r="A3379" s="70" t="s">
        <v>48</v>
      </c>
      <c r="B3379" s="71">
        <v>2020</v>
      </c>
      <c r="C3379" s="71" t="s">
        <v>83</v>
      </c>
      <c r="D3379" s="71"/>
      <c r="E3379" s="72"/>
      <c r="F3379" s="81"/>
      <c r="G3379" s="82" t="s">
        <v>64</v>
      </c>
      <c r="H3379" s="132">
        <v>13576</v>
      </c>
      <c r="I3379" s="132">
        <v>13517</v>
      </c>
      <c r="J3379" s="133">
        <v>27093</v>
      </c>
      <c r="K3379" s="66">
        <v>9835</v>
      </c>
      <c r="L3379" s="66">
        <v>9281</v>
      </c>
      <c r="M3379" s="66">
        <v>444</v>
      </c>
      <c r="N3379" s="66">
        <v>19560</v>
      </c>
      <c r="O3379" s="66">
        <v>3247</v>
      </c>
      <c r="P3379" s="66">
        <v>2930</v>
      </c>
      <c r="Q3379" s="66">
        <v>140</v>
      </c>
      <c r="R3379" s="73">
        <v>6317</v>
      </c>
      <c r="S3379" s="24">
        <f>Table1[[#This Row],[Female Voters]]/Table1[[#This Row],[Female Population]]</f>
        <v>0.72444018856806125</v>
      </c>
      <c r="T3379" s="24">
        <f>Table1[[#This Row],[Male Voters]]/Table1[[#This Row],[Male Population]]</f>
        <v>0.68661685285196417</v>
      </c>
      <c r="U3379" s="24">
        <f>Table1[[#This Row],[Total Voters]]/Table1[[#This Row],[Total Population]]</f>
        <v>0.7219577012512457</v>
      </c>
      <c r="V3379" s="24">
        <f>Table1[[#This Row],[Female Ballots]]/Table1[[#This Row],[Female Population]]</f>
        <v>0.23917206835592222</v>
      </c>
      <c r="W3379" s="24">
        <f>Table1[[#This Row],[Male Ballots]]/Table1[[#This Row],[Male Population]]</f>
        <v>0.21676407486868388</v>
      </c>
      <c r="X3379" s="24">
        <f>Table1[[#This Row],[Total Ballots]]/Table1[[#This Row],[Total Population]]</f>
        <v>0.23315985678957665</v>
      </c>
      <c r="Y3379" s="24">
        <f>Table1[[#This Row],[Female Ballots]]/Table1[[#This Row],[Female Voters]]</f>
        <v>0.33014743263853585</v>
      </c>
      <c r="Z3379" s="24">
        <f>Table1[[#This Row],[Male Ballots]]/Table1[[#This Row],[Male Voters]]</f>
        <v>0.31569873935998277</v>
      </c>
      <c r="AA3379" s="24">
        <f>Table1[[#This Row],[Total Ballots]]/Table1[[#This Row],[Total Voters]]</f>
        <v>0.32295501022494888</v>
      </c>
    </row>
    <row r="3380" spans="1:27" s="12" customFormat="1" x14ac:dyDescent="0.35">
      <c r="A3380" s="70" t="s">
        <v>48</v>
      </c>
      <c r="B3380" s="71">
        <v>2020</v>
      </c>
      <c r="C3380" s="71" t="s">
        <v>83</v>
      </c>
      <c r="D3380" s="71"/>
      <c r="E3380" s="72"/>
      <c r="F3380" s="81"/>
      <c r="G3380" s="82" t="s">
        <v>65</v>
      </c>
      <c r="H3380" s="132">
        <v>11635</v>
      </c>
      <c r="I3380" s="132">
        <v>11244</v>
      </c>
      <c r="J3380" s="133">
        <v>22879</v>
      </c>
      <c r="K3380" s="66">
        <v>8863</v>
      </c>
      <c r="L3380" s="66">
        <v>8322</v>
      </c>
      <c r="M3380" s="66">
        <v>308</v>
      </c>
      <c r="N3380" s="66">
        <v>17493</v>
      </c>
      <c r="O3380" s="66">
        <v>3547</v>
      </c>
      <c r="P3380" s="66">
        <v>3257</v>
      </c>
      <c r="Q3380" s="66">
        <v>124</v>
      </c>
      <c r="R3380" s="73">
        <v>6928</v>
      </c>
      <c r="S3380" s="24">
        <f>Table1[[#This Row],[Female Voters]]/Table1[[#This Row],[Female Population]]</f>
        <v>0.76175333046841431</v>
      </c>
      <c r="T3380" s="24">
        <f>Table1[[#This Row],[Male Voters]]/Table1[[#This Row],[Male Population]]</f>
        <v>0.74012806830309497</v>
      </c>
      <c r="U3380" s="24">
        <f>Table1[[#This Row],[Total Voters]]/Table1[[#This Row],[Total Population]]</f>
        <v>0.76458761309497791</v>
      </c>
      <c r="V3380" s="24">
        <f>Table1[[#This Row],[Female Ballots]]/Table1[[#This Row],[Female Population]]</f>
        <v>0.30485603781693166</v>
      </c>
      <c r="W3380" s="24">
        <f>Table1[[#This Row],[Male Ballots]]/Table1[[#This Row],[Male Population]]</f>
        <v>0.28966559943080755</v>
      </c>
      <c r="X3380" s="24">
        <f>Table1[[#This Row],[Total Ballots]]/Table1[[#This Row],[Total Population]]</f>
        <v>0.30281043751912234</v>
      </c>
      <c r="Y3380" s="24">
        <f>Table1[[#This Row],[Female Ballots]]/Table1[[#This Row],[Female Voters]]</f>
        <v>0.4002030915040054</v>
      </c>
      <c r="Z3380" s="24">
        <f>Table1[[#This Row],[Male Ballots]]/Table1[[#This Row],[Male Voters]]</f>
        <v>0.39137226628214372</v>
      </c>
      <c r="AA3380" s="24">
        <f>Table1[[#This Row],[Total Ballots]]/Table1[[#This Row],[Total Voters]]</f>
        <v>0.3960441319384897</v>
      </c>
    </row>
    <row r="3381" spans="1:27" s="12" customFormat="1" x14ac:dyDescent="0.35">
      <c r="A3381" s="70" t="s">
        <v>48</v>
      </c>
      <c r="B3381" s="71">
        <v>2020</v>
      </c>
      <c r="C3381" s="71" t="s">
        <v>83</v>
      </c>
      <c r="D3381" s="71"/>
      <c r="E3381" s="72"/>
      <c r="F3381" s="81"/>
      <c r="G3381" s="82" t="s">
        <v>66</v>
      </c>
      <c r="H3381" s="132">
        <v>12697</v>
      </c>
      <c r="I3381" s="132">
        <v>12202</v>
      </c>
      <c r="J3381" s="133">
        <v>24899</v>
      </c>
      <c r="K3381" s="66">
        <v>10591</v>
      </c>
      <c r="L3381" s="66">
        <v>9996</v>
      </c>
      <c r="M3381" s="66">
        <v>355</v>
      </c>
      <c r="N3381" s="66">
        <v>20942</v>
      </c>
      <c r="O3381" s="66">
        <v>5658</v>
      </c>
      <c r="P3381" s="66">
        <v>4965</v>
      </c>
      <c r="Q3381" s="66">
        <v>174</v>
      </c>
      <c r="R3381" s="73">
        <v>10797</v>
      </c>
      <c r="S3381" s="24">
        <f>Table1[[#This Row],[Female Voters]]/Table1[[#This Row],[Female Population]]</f>
        <v>0.83413404741277464</v>
      </c>
      <c r="T3381" s="24">
        <f>Table1[[#This Row],[Male Voters]]/Table1[[#This Row],[Male Population]]</f>
        <v>0.81920996557941317</v>
      </c>
      <c r="U3381" s="24">
        <f>Table1[[#This Row],[Total Voters]]/Table1[[#This Row],[Total Population]]</f>
        <v>0.84107795493794935</v>
      </c>
      <c r="V3381" s="24">
        <f>Table1[[#This Row],[Female Ballots]]/Table1[[#This Row],[Female Population]]</f>
        <v>0.44561707489958258</v>
      </c>
      <c r="W3381" s="24">
        <f>Table1[[#This Row],[Male Ballots]]/Table1[[#This Row],[Male Population]]</f>
        <v>0.40690050811342404</v>
      </c>
      <c r="X3381" s="24">
        <f>Table1[[#This Row],[Total Ballots]]/Table1[[#This Row],[Total Population]]</f>
        <v>0.43363187276597454</v>
      </c>
      <c r="Y3381" s="24">
        <f>Table1[[#This Row],[Female Ballots]]/Table1[[#This Row],[Female Voters]]</f>
        <v>0.53422717401567366</v>
      </c>
      <c r="Z3381" s="24">
        <f>Table1[[#This Row],[Male Ballots]]/Table1[[#This Row],[Male Voters]]</f>
        <v>0.4966986794717887</v>
      </c>
      <c r="AA3381" s="24">
        <f>Table1[[#This Row],[Total Ballots]]/Table1[[#This Row],[Total Voters]]</f>
        <v>0.51556680355266926</v>
      </c>
    </row>
    <row r="3382" spans="1:27" s="12" customFormat="1" x14ac:dyDescent="0.35">
      <c r="A3382" s="70" t="s">
        <v>48</v>
      </c>
      <c r="B3382" s="71">
        <v>2020</v>
      </c>
      <c r="C3382" s="71" t="s">
        <v>83</v>
      </c>
      <c r="D3382" s="71"/>
      <c r="E3382" s="72"/>
      <c r="F3382" s="81"/>
      <c r="G3382" s="82" t="s">
        <v>67</v>
      </c>
      <c r="H3382" s="132">
        <v>17371</v>
      </c>
      <c r="I3382" s="132">
        <v>15159</v>
      </c>
      <c r="J3382" s="133">
        <v>32530</v>
      </c>
      <c r="K3382" s="66">
        <v>14881</v>
      </c>
      <c r="L3382" s="66">
        <v>13347</v>
      </c>
      <c r="M3382" s="66">
        <v>424</v>
      </c>
      <c r="N3382" s="66">
        <v>28652</v>
      </c>
      <c r="O3382" s="66">
        <v>9687</v>
      </c>
      <c r="P3382" s="66">
        <v>8601</v>
      </c>
      <c r="Q3382" s="66">
        <v>248</v>
      </c>
      <c r="R3382" s="66">
        <v>18536</v>
      </c>
      <c r="S3382" s="24">
        <f>Table1[[#This Row],[Female Voters]]/Table1[[#This Row],[Female Population]]</f>
        <v>0.85665764780381093</v>
      </c>
      <c r="T3382" s="24">
        <f>Table1[[#This Row],[Male Voters]]/Table1[[#This Row],[Male Population]]</f>
        <v>0.88046704927765684</v>
      </c>
      <c r="U3382" s="24">
        <f>Table1[[#This Row],[Total Voters]]/Table1[[#This Row],[Total Population]]</f>
        <v>0.88078696587765137</v>
      </c>
      <c r="V3382" s="24">
        <f>Table1[[#This Row],[Female Ballots]]/Table1[[#This Row],[Female Population]]</f>
        <v>0.55765356053192106</v>
      </c>
      <c r="W3382" s="24">
        <f>Table1[[#This Row],[Male Ballots]]/Table1[[#This Row],[Male Population]]</f>
        <v>0.56738571145853944</v>
      </c>
      <c r="X3382" s="24">
        <f>Table1[[#This Row],[Total Ballots]]/Table1[[#This Row],[Total Population]]</f>
        <v>0.56981248078696589</v>
      </c>
      <c r="Y3382" s="24">
        <f>Table1[[#This Row],[Female Ballots]]/Table1[[#This Row],[Female Voters]]</f>
        <v>0.65096431691418588</v>
      </c>
      <c r="Z3382" s="24">
        <f>Table1[[#This Row],[Male Ballots]]/Table1[[#This Row],[Male Voters]]</f>
        <v>0.64441447516295802</v>
      </c>
      <c r="AA3382" s="24">
        <f>Table1[[#This Row],[Total Ballots]]/Table1[[#This Row],[Total Voters]]</f>
        <v>0.64693564149099536</v>
      </c>
    </row>
    <row r="3383" spans="1:27" s="12" customFormat="1" x14ac:dyDescent="0.35">
      <c r="A3383" s="70" t="s">
        <v>44</v>
      </c>
      <c r="B3383" s="71">
        <v>2020</v>
      </c>
      <c r="C3383" s="71" t="s">
        <v>83</v>
      </c>
      <c r="D3383" s="71"/>
      <c r="E3383" s="72"/>
      <c r="F3383" s="81"/>
      <c r="G3383" s="82" t="s">
        <v>79</v>
      </c>
      <c r="H3383" s="132">
        <v>31076</v>
      </c>
      <c r="I3383" s="132">
        <v>30343.000100000001</v>
      </c>
      <c r="J3383" s="133">
        <v>61419.000200000002</v>
      </c>
      <c r="K3383" s="66">
        <v>24104</v>
      </c>
      <c r="L3383" s="66">
        <v>22570</v>
      </c>
      <c r="M3383" s="66">
        <v>189</v>
      </c>
      <c r="N3383" s="66">
        <v>46863</v>
      </c>
      <c r="O3383" s="66">
        <v>13044</v>
      </c>
      <c r="P3383" s="66">
        <v>11322</v>
      </c>
      <c r="Q3383" s="66">
        <v>117</v>
      </c>
      <c r="R3383" s="73">
        <v>24483</v>
      </c>
      <c r="S3383" s="24">
        <f>Table1[[#This Row],[Female Voters]]/Table1[[#This Row],[Female Population]]</f>
        <v>0.77564680139014031</v>
      </c>
      <c r="T3383" s="24">
        <f>Table1[[#This Row],[Male Voters]]/Table1[[#This Row],[Male Population]]</f>
        <v>0.74382888724309104</v>
      </c>
      <c r="U3383" s="24">
        <f>Table1[[#This Row],[Total Voters]]/Table1[[#This Row],[Total Population]]</f>
        <v>0.76300493084223142</v>
      </c>
      <c r="V3383" s="24">
        <f>Table1[[#This Row],[Female Ballots]]/Table1[[#This Row],[Female Population]]</f>
        <v>0.41974514094478055</v>
      </c>
      <c r="W3383" s="24">
        <f>Table1[[#This Row],[Male Ballots]]/Table1[[#This Row],[Male Population]]</f>
        <v>0.37313383523997679</v>
      </c>
      <c r="X3383" s="24">
        <f>Table1[[#This Row],[Total Ballots]]/Table1[[#This Row],[Total Population]]</f>
        <v>0.39862257477776397</v>
      </c>
      <c r="Y3383" s="24">
        <f>Table1[[#This Row],[Female Ballots]]/Table1[[#This Row],[Female Voters]]</f>
        <v>0.54115499502157316</v>
      </c>
      <c r="Z3383" s="24">
        <f>Table1[[#This Row],[Male Ballots]]/Table1[[#This Row],[Male Voters]]</f>
        <v>0.50163934426229506</v>
      </c>
      <c r="AA3383" s="24">
        <f>Table1[[#This Row],[Total Ballots]]/Table1[[#This Row],[Total Voters]]</f>
        <v>0.52243774406248</v>
      </c>
    </row>
    <row r="3384" spans="1:27" s="12" customFormat="1" x14ac:dyDescent="0.35">
      <c r="A3384" s="70" t="s">
        <v>44</v>
      </c>
      <c r="B3384" s="71">
        <v>2020</v>
      </c>
      <c r="C3384" s="71" t="s">
        <v>83</v>
      </c>
      <c r="D3384" s="71"/>
      <c r="E3384" s="72"/>
      <c r="F3384" s="81"/>
      <c r="G3384" s="82" t="s">
        <v>62</v>
      </c>
      <c r="H3384" s="132">
        <v>3005</v>
      </c>
      <c r="I3384" s="132">
        <v>3298</v>
      </c>
      <c r="J3384" s="133">
        <v>6303.0002000000004</v>
      </c>
      <c r="K3384" s="66">
        <v>1951</v>
      </c>
      <c r="L3384" s="66">
        <v>1858</v>
      </c>
      <c r="M3384" s="66">
        <v>47</v>
      </c>
      <c r="N3384" s="66">
        <v>3856</v>
      </c>
      <c r="O3384" s="66">
        <v>690</v>
      </c>
      <c r="P3384" s="66">
        <v>569</v>
      </c>
      <c r="Q3384" s="66">
        <v>28</v>
      </c>
      <c r="R3384" s="73">
        <v>1287</v>
      </c>
      <c r="S3384" s="24">
        <f>Table1[[#This Row],[Female Voters]]/Table1[[#This Row],[Female Population]]</f>
        <v>0.64925124792013311</v>
      </c>
      <c r="T3384" s="24">
        <f>Table1[[#This Row],[Male Voters]]/Table1[[#This Row],[Male Population]]</f>
        <v>0.56337174044875682</v>
      </c>
      <c r="U3384" s="24">
        <f>Table1[[#This Row],[Total Voters]]/Table1[[#This Row],[Total Population]]</f>
        <v>0.61177215256950168</v>
      </c>
      <c r="V3384" s="24">
        <f>Table1[[#This Row],[Female Ballots]]/Table1[[#This Row],[Female Population]]</f>
        <v>0.22961730449251247</v>
      </c>
      <c r="W3384" s="24">
        <f>Table1[[#This Row],[Male Ballots]]/Table1[[#This Row],[Male Population]]</f>
        <v>0.17252880533656761</v>
      </c>
      <c r="X3384" s="24">
        <f>Table1[[#This Row],[Total Ballots]]/Table1[[#This Row],[Total Population]]</f>
        <v>0.20418847519630412</v>
      </c>
      <c r="Y3384" s="24">
        <f>Table1[[#This Row],[Female Ballots]]/Table1[[#This Row],[Female Voters]]</f>
        <v>0.35366478728856998</v>
      </c>
      <c r="Z3384" s="24">
        <f>Table1[[#This Row],[Male Ballots]]/Table1[[#This Row],[Male Voters]]</f>
        <v>0.30624327233584497</v>
      </c>
      <c r="AA3384" s="24">
        <f>Table1[[#This Row],[Total Ballots]]/Table1[[#This Row],[Total Voters]]</f>
        <v>0.33376556016597508</v>
      </c>
    </row>
    <row r="3385" spans="1:27" s="12" customFormat="1" x14ac:dyDescent="0.35">
      <c r="A3385" s="70" t="s">
        <v>44</v>
      </c>
      <c r="B3385" s="71">
        <v>2020</v>
      </c>
      <c r="C3385" s="71" t="s">
        <v>83</v>
      </c>
      <c r="D3385" s="71"/>
      <c r="E3385" s="72"/>
      <c r="F3385" s="81"/>
      <c r="G3385" s="82" t="s">
        <v>63</v>
      </c>
      <c r="H3385" s="132">
        <v>4546</v>
      </c>
      <c r="I3385" s="132">
        <v>4867</v>
      </c>
      <c r="J3385" s="133">
        <v>9413</v>
      </c>
      <c r="K3385" s="66">
        <v>3436</v>
      </c>
      <c r="L3385" s="66">
        <v>3305</v>
      </c>
      <c r="M3385" s="66">
        <v>38</v>
      </c>
      <c r="N3385" s="66">
        <v>6779</v>
      </c>
      <c r="O3385" s="66">
        <v>1226</v>
      </c>
      <c r="P3385" s="66">
        <v>1073</v>
      </c>
      <c r="Q3385" s="66">
        <v>23</v>
      </c>
      <c r="R3385" s="73">
        <v>2322</v>
      </c>
      <c r="S3385" s="24">
        <f>Table1[[#This Row],[Female Voters]]/Table1[[#This Row],[Female Population]]</f>
        <v>0.75582930048394192</v>
      </c>
      <c r="T3385" s="24">
        <f>Table1[[#This Row],[Male Voters]]/Table1[[#This Row],[Male Population]]</f>
        <v>0.67906307787137865</v>
      </c>
      <c r="U3385" s="24">
        <f>Table1[[#This Row],[Total Voters]]/Table1[[#This Row],[Total Population]]</f>
        <v>0.72017422713268886</v>
      </c>
      <c r="V3385" s="24">
        <f>Table1[[#This Row],[Female Ballots]]/Table1[[#This Row],[Female Population]]</f>
        <v>0.269687637483502</v>
      </c>
      <c r="W3385" s="24">
        <f>Table1[[#This Row],[Male Ballots]]/Table1[[#This Row],[Male Population]]</f>
        <v>0.22046435175672899</v>
      </c>
      <c r="X3385" s="24">
        <f>Table1[[#This Row],[Total Ballots]]/Table1[[#This Row],[Total Population]]</f>
        <v>0.24668012323382557</v>
      </c>
      <c r="Y3385" s="24">
        <f>Table1[[#This Row],[Female Ballots]]/Table1[[#This Row],[Female Voters]]</f>
        <v>0.35681024447031434</v>
      </c>
      <c r="Z3385" s="24">
        <f>Table1[[#This Row],[Male Ballots]]/Table1[[#This Row],[Male Voters]]</f>
        <v>0.32465960665658095</v>
      </c>
      <c r="AA3385" s="24">
        <f>Table1[[#This Row],[Total Ballots]]/Table1[[#This Row],[Total Voters]]</f>
        <v>0.34252839651866057</v>
      </c>
    </row>
    <row r="3386" spans="1:27" s="12" customFormat="1" x14ac:dyDescent="0.35">
      <c r="A3386" s="70" t="s">
        <v>44</v>
      </c>
      <c r="B3386" s="71">
        <v>2020</v>
      </c>
      <c r="C3386" s="71" t="s">
        <v>83</v>
      </c>
      <c r="D3386" s="71"/>
      <c r="E3386" s="72"/>
      <c r="F3386" s="81"/>
      <c r="G3386" s="82" t="s">
        <v>64</v>
      </c>
      <c r="H3386" s="132">
        <v>4897</v>
      </c>
      <c r="I3386" s="132">
        <v>4803</v>
      </c>
      <c r="J3386" s="133">
        <v>9700</v>
      </c>
      <c r="K3386" s="66">
        <v>3374</v>
      </c>
      <c r="L3386" s="66">
        <v>3168</v>
      </c>
      <c r="M3386" s="66">
        <v>30</v>
      </c>
      <c r="N3386" s="66">
        <v>6572</v>
      </c>
      <c r="O3386" s="66">
        <v>1373</v>
      </c>
      <c r="P3386" s="66">
        <v>1209</v>
      </c>
      <c r="Q3386" s="66">
        <v>18</v>
      </c>
      <c r="R3386" s="73">
        <v>2600</v>
      </c>
      <c r="S3386" s="24">
        <f>Table1[[#This Row],[Female Voters]]/Table1[[#This Row],[Female Population]]</f>
        <v>0.68899326118031445</v>
      </c>
      <c r="T3386" s="24">
        <f>Table1[[#This Row],[Male Voters]]/Table1[[#This Row],[Male Population]]</f>
        <v>0.65958775765146782</v>
      </c>
      <c r="U3386" s="24">
        <f>Table1[[#This Row],[Total Voters]]/Table1[[#This Row],[Total Population]]</f>
        <v>0.67752577319587626</v>
      </c>
      <c r="V3386" s="24">
        <f>Table1[[#This Row],[Female Ballots]]/Table1[[#This Row],[Female Population]]</f>
        <v>0.28037574024913214</v>
      </c>
      <c r="W3386" s="24">
        <f>Table1[[#This Row],[Male Ballots]]/Table1[[#This Row],[Male Population]]</f>
        <v>0.25171767645221738</v>
      </c>
      <c r="X3386" s="24">
        <f>Table1[[#This Row],[Total Ballots]]/Table1[[#This Row],[Total Population]]</f>
        <v>0.26804123711340205</v>
      </c>
      <c r="Y3386" s="24">
        <f>Table1[[#This Row],[Female Ballots]]/Table1[[#This Row],[Female Voters]]</f>
        <v>0.40693538826318909</v>
      </c>
      <c r="Z3386" s="24">
        <f>Table1[[#This Row],[Male Ballots]]/Table1[[#This Row],[Male Voters]]</f>
        <v>0.3816287878787879</v>
      </c>
      <c r="AA3386" s="24">
        <f>Table1[[#This Row],[Total Ballots]]/Table1[[#This Row],[Total Voters]]</f>
        <v>0.39561777236762019</v>
      </c>
    </row>
    <row r="3387" spans="1:27" s="12" customFormat="1" x14ac:dyDescent="0.35">
      <c r="A3387" s="70" t="s">
        <v>44</v>
      </c>
      <c r="B3387" s="71">
        <v>2020</v>
      </c>
      <c r="C3387" s="71" t="s">
        <v>83</v>
      </c>
      <c r="D3387" s="71"/>
      <c r="E3387" s="72"/>
      <c r="F3387" s="81"/>
      <c r="G3387" s="82" t="s">
        <v>65</v>
      </c>
      <c r="H3387" s="132">
        <v>4445</v>
      </c>
      <c r="I3387" s="132">
        <v>4463</v>
      </c>
      <c r="J3387" s="133">
        <v>8908</v>
      </c>
      <c r="K3387" s="66">
        <v>3187</v>
      </c>
      <c r="L3387" s="66">
        <v>3164</v>
      </c>
      <c r="M3387" s="66">
        <v>17</v>
      </c>
      <c r="N3387" s="66">
        <v>6368</v>
      </c>
      <c r="O3387" s="66">
        <v>1518</v>
      </c>
      <c r="P3387" s="66">
        <v>1410</v>
      </c>
      <c r="Q3387" s="66">
        <v>9</v>
      </c>
      <c r="R3387" s="73">
        <v>2937</v>
      </c>
      <c r="S3387" s="24">
        <f>Table1[[#This Row],[Female Voters]]/Table1[[#This Row],[Female Population]]</f>
        <v>0.71698537682789654</v>
      </c>
      <c r="T3387" s="24">
        <f>Table1[[#This Row],[Male Voters]]/Table1[[#This Row],[Male Population]]</f>
        <v>0.70894017477033389</v>
      </c>
      <c r="U3387" s="24">
        <f>Table1[[#This Row],[Total Voters]]/Table1[[#This Row],[Total Population]]</f>
        <v>0.71486304445442295</v>
      </c>
      <c r="V3387" s="24">
        <f>Table1[[#This Row],[Female Ballots]]/Table1[[#This Row],[Female Population]]</f>
        <v>0.34150731158605174</v>
      </c>
      <c r="W3387" s="24">
        <f>Table1[[#This Row],[Male Ballots]]/Table1[[#This Row],[Male Population]]</f>
        <v>0.31593098812457987</v>
      </c>
      <c r="X3387" s="24">
        <f>Table1[[#This Row],[Total Ballots]]/Table1[[#This Row],[Total Population]]</f>
        <v>0.32970363718006285</v>
      </c>
      <c r="Y3387" s="24">
        <f>Table1[[#This Row],[Female Ballots]]/Table1[[#This Row],[Female Voters]]</f>
        <v>0.47631000941324131</v>
      </c>
      <c r="Z3387" s="24">
        <f>Table1[[#This Row],[Male Ballots]]/Table1[[#This Row],[Male Voters]]</f>
        <v>0.44563843236409606</v>
      </c>
      <c r="AA3387" s="24">
        <f>Table1[[#This Row],[Total Ballots]]/Table1[[#This Row],[Total Voters]]</f>
        <v>0.46121231155778897</v>
      </c>
    </row>
    <row r="3388" spans="1:27" s="12" customFormat="1" x14ac:dyDescent="0.35">
      <c r="A3388" s="70" t="s">
        <v>44</v>
      </c>
      <c r="B3388" s="71">
        <v>2020</v>
      </c>
      <c r="C3388" s="71" t="s">
        <v>83</v>
      </c>
      <c r="D3388" s="71"/>
      <c r="E3388" s="72"/>
      <c r="F3388" s="81"/>
      <c r="G3388" s="82" t="s">
        <v>66</v>
      </c>
      <c r="H3388" s="132">
        <v>5556</v>
      </c>
      <c r="I3388" s="132">
        <v>5273</v>
      </c>
      <c r="J3388" s="133">
        <v>10829</v>
      </c>
      <c r="K3388" s="66">
        <v>4768</v>
      </c>
      <c r="L3388" s="66">
        <v>4338</v>
      </c>
      <c r="M3388" s="66">
        <v>32</v>
      </c>
      <c r="N3388" s="66">
        <v>9138</v>
      </c>
      <c r="O3388" s="66">
        <v>2896</v>
      </c>
      <c r="P3388" s="66">
        <v>2398</v>
      </c>
      <c r="Q3388" s="66">
        <v>20</v>
      </c>
      <c r="R3388" s="73">
        <v>5314</v>
      </c>
      <c r="S3388" s="24">
        <f>Table1[[#This Row],[Female Voters]]/Table1[[#This Row],[Female Population]]</f>
        <v>0.85817134629229663</v>
      </c>
      <c r="T3388" s="24">
        <f>Table1[[#This Row],[Male Voters]]/Table1[[#This Row],[Male Population]]</f>
        <v>0.82268158543523606</v>
      </c>
      <c r="U3388" s="24">
        <f>Table1[[#This Row],[Total Voters]]/Table1[[#This Row],[Total Population]]</f>
        <v>0.84384523039985226</v>
      </c>
      <c r="V3388" s="24">
        <f>Table1[[#This Row],[Female Ballots]]/Table1[[#This Row],[Female Population]]</f>
        <v>0.52123830093592516</v>
      </c>
      <c r="W3388" s="24">
        <f>Table1[[#This Row],[Male Ballots]]/Table1[[#This Row],[Male Population]]</f>
        <v>0.45476958088374742</v>
      </c>
      <c r="X3388" s="24">
        <f>Table1[[#This Row],[Total Ballots]]/Table1[[#This Row],[Total Population]]</f>
        <v>0.4907193646689445</v>
      </c>
      <c r="Y3388" s="24">
        <f>Table1[[#This Row],[Female Ballots]]/Table1[[#This Row],[Female Voters]]</f>
        <v>0.60738255033557043</v>
      </c>
      <c r="Z3388" s="24">
        <f>Table1[[#This Row],[Male Ballots]]/Table1[[#This Row],[Male Voters]]</f>
        <v>0.55278930382664826</v>
      </c>
      <c r="AA3388" s="24">
        <f>Table1[[#This Row],[Total Ballots]]/Table1[[#This Row],[Total Voters]]</f>
        <v>0.58152768658349752</v>
      </c>
    </row>
    <row r="3389" spans="1:27" s="12" customFormat="1" x14ac:dyDescent="0.35">
      <c r="A3389" s="70" t="s">
        <v>44</v>
      </c>
      <c r="B3389" s="71">
        <v>2020</v>
      </c>
      <c r="C3389" s="71" t="s">
        <v>83</v>
      </c>
      <c r="D3389" s="71"/>
      <c r="E3389" s="72"/>
      <c r="F3389" s="81"/>
      <c r="G3389" s="82" t="s">
        <v>67</v>
      </c>
      <c r="H3389" s="132">
        <v>8627</v>
      </c>
      <c r="I3389" s="132">
        <v>7639.0001000000002</v>
      </c>
      <c r="J3389" s="133">
        <v>16266</v>
      </c>
      <c r="K3389" s="66">
        <v>7388</v>
      </c>
      <c r="L3389" s="66">
        <v>6737</v>
      </c>
      <c r="M3389" s="66">
        <v>25</v>
      </c>
      <c r="N3389" s="66">
        <v>14150</v>
      </c>
      <c r="O3389" s="66">
        <v>5341</v>
      </c>
      <c r="P3389" s="66">
        <v>4663</v>
      </c>
      <c r="Q3389" s="66">
        <v>19</v>
      </c>
      <c r="R3389" s="66">
        <v>10023</v>
      </c>
      <c r="S3389" s="24">
        <f>Table1[[#This Row],[Female Voters]]/Table1[[#This Row],[Female Population]]</f>
        <v>0.85638112901356211</v>
      </c>
      <c r="T3389" s="24">
        <f>Table1[[#This Row],[Male Voters]]/Table1[[#This Row],[Male Population]]</f>
        <v>0.8819217059573019</v>
      </c>
      <c r="U3389" s="24">
        <f>Table1[[#This Row],[Total Voters]]/Table1[[#This Row],[Total Population]]</f>
        <v>0.86991270134021881</v>
      </c>
      <c r="V3389" s="24">
        <f>Table1[[#This Row],[Female Ballots]]/Table1[[#This Row],[Female Population]]</f>
        <v>0.61910281673814771</v>
      </c>
      <c r="W3389" s="24">
        <f>Table1[[#This Row],[Male Ballots]]/Table1[[#This Row],[Male Population]]</f>
        <v>0.61042020407880349</v>
      </c>
      <c r="X3389" s="24">
        <f>Table1[[#This Row],[Total Ballots]]/Table1[[#This Row],[Total Population]]</f>
        <v>0.61619328661010697</v>
      </c>
      <c r="Y3389" s="24">
        <f>Table1[[#This Row],[Female Ballots]]/Table1[[#This Row],[Female Voters]]</f>
        <v>0.72292907417433672</v>
      </c>
      <c r="Z3389" s="24">
        <f>Table1[[#This Row],[Male Ballots]]/Table1[[#This Row],[Male Voters]]</f>
        <v>0.69214784028499332</v>
      </c>
      <c r="AA3389" s="24">
        <f>Table1[[#This Row],[Total Ballots]]/Table1[[#This Row],[Total Voters]]</f>
        <v>0.70833922261484095</v>
      </c>
    </row>
    <row r="3390" spans="1:27" s="12" customFormat="1" x14ac:dyDescent="0.35">
      <c r="A3390" s="70" t="s">
        <v>33</v>
      </c>
      <c r="B3390" s="71">
        <v>2020</v>
      </c>
      <c r="C3390" s="71" t="s">
        <v>83</v>
      </c>
      <c r="D3390" s="71"/>
      <c r="E3390" s="72"/>
      <c r="F3390" s="81"/>
      <c r="G3390" s="82" t="s">
        <v>79</v>
      </c>
      <c r="H3390" s="132">
        <v>33157.001000000004</v>
      </c>
      <c r="I3390" s="132">
        <v>31485</v>
      </c>
      <c r="J3390" s="133">
        <v>64642.008199999997</v>
      </c>
      <c r="K3390" s="66">
        <v>28539</v>
      </c>
      <c r="L3390" s="66">
        <v>25564</v>
      </c>
      <c r="M3390" s="66">
        <v>238</v>
      </c>
      <c r="N3390" s="66">
        <v>54341</v>
      </c>
      <c r="O3390" s="66">
        <v>16894</v>
      </c>
      <c r="P3390" s="66">
        <v>14117</v>
      </c>
      <c r="Q3390" s="66">
        <v>133</v>
      </c>
      <c r="R3390" s="73">
        <v>31144</v>
      </c>
      <c r="S3390" s="24">
        <f>Table1[[#This Row],[Female Voters]]/Table1[[#This Row],[Female Population]]</f>
        <v>0.86072319990580559</v>
      </c>
      <c r="T3390" s="24">
        <f>Table1[[#This Row],[Male Voters]]/Table1[[#This Row],[Male Population]]</f>
        <v>0.81194219469588691</v>
      </c>
      <c r="U3390" s="24">
        <f>Table1[[#This Row],[Total Voters]]/Table1[[#This Row],[Total Population]]</f>
        <v>0.8406452941850282</v>
      </c>
      <c r="V3390" s="24">
        <f>Table1[[#This Row],[Female Ballots]]/Table1[[#This Row],[Female Population]]</f>
        <v>0.50951532076136796</v>
      </c>
      <c r="W3390" s="24">
        <f>Table1[[#This Row],[Male Ballots]]/Table1[[#This Row],[Male Population]]</f>
        <v>0.44837224074956328</v>
      </c>
      <c r="X3390" s="24">
        <f>Table1[[#This Row],[Total Ballots]]/Table1[[#This Row],[Total Population]]</f>
        <v>0.48179196264512092</v>
      </c>
      <c r="Y3390" s="24">
        <f>Table1[[#This Row],[Female Ballots]]/Table1[[#This Row],[Female Voters]]</f>
        <v>0.5919618767300886</v>
      </c>
      <c r="Z3390" s="24">
        <f>Table1[[#This Row],[Male Ballots]]/Table1[[#This Row],[Male Voters]]</f>
        <v>0.55222187451103111</v>
      </c>
      <c r="AA3390" s="24">
        <f>Table1[[#This Row],[Total Ballots]]/Table1[[#This Row],[Total Voters]]</f>
        <v>0.57312158407095937</v>
      </c>
    </row>
    <row r="3391" spans="1:27" s="12" customFormat="1" x14ac:dyDescent="0.35">
      <c r="A3391" s="70" t="s">
        <v>33</v>
      </c>
      <c r="B3391" s="71">
        <v>2020</v>
      </c>
      <c r="C3391" s="71" t="s">
        <v>83</v>
      </c>
      <c r="D3391" s="71"/>
      <c r="E3391" s="72"/>
      <c r="F3391" s="81"/>
      <c r="G3391" s="82" t="s">
        <v>62</v>
      </c>
      <c r="H3391" s="132">
        <v>2059</v>
      </c>
      <c r="I3391" s="132">
        <v>2453</v>
      </c>
      <c r="J3391" s="133">
        <v>4512.0002000000004</v>
      </c>
      <c r="K3391" s="66">
        <v>1428</v>
      </c>
      <c r="L3391" s="66">
        <v>1571</v>
      </c>
      <c r="M3391" s="66">
        <v>31</v>
      </c>
      <c r="N3391" s="66">
        <v>3030</v>
      </c>
      <c r="O3391" s="66">
        <v>445</v>
      </c>
      <c r="P3391" s="66">
        <v>465</v>
      </c>
      <c r="Q3391" s="66">
        <v>13</v>
      </c>
      <c r="R3391" s="73">
        <v>923</v>
      </c>
      <c r="S3391" s="24">
        <f>Table1[[#This Row],[Female Voters]]/Table1[[#This Row],[Female Population]]</f>
        <v>0.69354055366682854</v>
      </c>
      <c r="T3391" s="24">
        <f>Table1[[#This Row],[Male Voters]]/Table1[[#This Row],[Male Population]]</f>
        <v>0.6404402772115777</v>
      </c>
      <c r="U3391" s="24">
        <f>Table1[[#This Row],[Total Voters]]/Table1[[#This Row],[Total Population]]</f>
        <v>0.67154252342453347</v>
      </c>
      <c r="V3391" s="24">
        <f>Table1[[#This Row],[Female Ballots]]/Table1[[#This Row],[Female Population]]</f>
        <v>0.21612433220009714</v>
      </c>
      <c r="W3391" s="24">
        <f>Table1[[#This Row],[Male Ballots]]/Table1[[#This Row],[Male Population]]</f>
        <v>0.18956379942927029</v>
      </c>
      <c r="X3391" s="24">
        <f>Table1[[#This Row],[Total Ballots]]/Table1[[#This Row],[Total Population]]</f>
        <v>0.20456559376925557</v>
      </c>
      <c r="Y3391" s="24">
        <f>Table1[[#This Row],[Female Ballots]]/Table1[[#This Row],[Female Voters]]</f>
        <v>0.31162464985994398</v>
      </c>
      <c r="Z3391" s="24">
        <f>Table1[[#This Row],[Male Ballots]]/Table1[[#This Row],[Male Voters]]</f>
        <v>0.29598981540420116</v>
      </c>
      <c r="AA3391" s="24">
        <f>Table1[[#This Row],[Total Ballots]]/Table1[[#This Row],[Total Voters]]</f>
        <v>0.30462046204620463</v>
      </c>
    </row>
    <row r="3392" spans="1:27" s="12" customFormat="1" x14ac:dyDescent="0.35">
      <c r="A3392" s="70" t="s">
        <v>33</v>
      </c>
      <c r="B3392" s="71">
        <v>2020</v>
      </c>
      <c r="C3392" s="71" t="s">
        <v>83</v>
      </c>
      <c r="D3392" s="71"/>
      <c r="E3392" s="72"/>
      <c r="F3392" s="81"/>
      <c r="G3392" s="82" t="s">
        <v>63</v>
      </c>
      <c r="H3392" s="132">
        <v>3593</v>
      </c>
      <c r="I3392" s="132">
        <v>3947</v>
      </c>
      <c r="J3392" s="133">
        <v>7540.0010000000002</v>
      </c>
      <c r="K3392" s="66">
        <v>2930</v>
      </c>
      <c r="L3392" s="66">
        <v>2773</v>
      </c>
      <c r="M3392" s="66">
        <v>39</v>
      </c>
      <c r="N3392" s="66">
        <v>5742</v>
      </c>
      <c r="O3392" s="66">
        <v>1036</v>
      </c>
      <c r="P3392" s="66">
        <v>853</v>
      </c>
      <c r="Q3392" s="66">
        <v>24</v>
      </c>
      <c r="R3392" s="73">
        <v>1913</v>
      </c>
      <c r="S3392" s="24">
        <f>Table1[[#This Row],[Female Voters]]/Table1[[#This Row],[Female Population]]</f>
        <v>0.81547453381575286</v>
      </c>
      <c r="T3392" s="24">
        <f>Table1[[#This Row],[Male Voters]]/Table1[[#This Row],[Male Population]]</f>
        <v>0.7025589054978465</v>
      </c>
      <c r="U3392" s="24">
        <f>Table1[[#This Row],[Total Voters]]/Table1[[#This Row],[Total Population]]</f>
        <v>0.76153836053867896</v>
      </c>
      <c r="V3392" s="24">
        <f>Table1[[#This Row],[Female Ballots]]/Table1[[#This Row],[Female Population]]</f>
        <v>0.2883384358474812</v>
      </c>
      <c r="W3392" s="24">
        <f>Table1[[#This Row],[Male Ballots]]/Table1[[#This Row],[Male Population]]</f>
        <v>0.21611350392703318</v>
      </c>
      <c r="X3392" s="24">
        <f>Table1[[#This Row],[Total Ballots]]/Table1[[#This Row],[Total Population]]</f>
        <v>0.25371349420245437</v>
      </c>
      <c r="Y3392" s="24">
        <f>Table1[[#This Row],[Female Ballots]]/Table1[[#This Row],[Female Voters]]</f>
        <v>0.35358361774744029</v>
      </c>
      <c r="Z3392" s="24">
        <f>Table1[[#This Row],[Male Ballots]]/Table1[[#This Row],[Male Voters]]</f>
        <v>0.30760908763072486</v>
      </c>
      <c r="AA3392" s="24">
        <f>Table1[[#This Row],[Total Ballots]]/Table1[[#This Row],[Total Voters]]</f>
        <v>0.3331591779867642</v>
      </c>
    </row>
    <row r="3393" spans="1:27" s="12" customFormat="1" x14ac:dyDescent="0.35">
      <c r="A3393" s="70" t="s">
        <v>33</v>
      </c>
      <c r="B3393" s="71">
        <v>2020</v>
      </c>
      <c r="C3393" s="71" t="s">
        <v>83</v>
      </c>
      <c r="D3393" s="71"/>
      <c r="E3393" s="72"/>
      <c r="F3393" s="81"/>
      <c r="G3393" s="82" t="s">
        <v>64</v>
      </c>
      <c r="H3393" s="132">
        <v>3866</v>
      </c>
      <c r="I3393" s="132">
        <v>4206</v>
      </c>
      <c r="J3393" s="133">
        <v>8072.0010000000002</v>
      </c>
      <c r="K3393" s="66">
        <v>3211</v>
      </c>
      <c r="L3393" s="66">
        <v>3161</v>
      </c>
      <c r="M3393" s="66">
        <v>42</v>
      </c>
      <c r="N3393" s="66">
        <v>6414</v>
      </c>
      <c r="O3393" s="66">
        <v>1272</v>
      </c>
      <c r="P3393" s="66">
        <v>1192</v>
      </c>
      <c r="Q3393" s="66">
        <v>20</v>
      </c>
      <c r="R3393" s="73">
        <v>2484</v>
      </c>
      <c r="S3393" s="24">
        <f>Table1[[#This Row],[Female Voters]]/Table1[[#This Row],[Female Population]]</f>
        <v>0.83057423693740295</v>
      </c>
      <c r="T3393" s="24">
        <f>Table1[[#This Row],[Male Voters]]/Table1[[#This Row],[Male Population]]</f>
        <v>0.7515454113171659</v>
      </c>
      <c r="U3393" s="24">
        <f>Table1[[#This Row],[Total Voters]]/Table1[[#This Row],[Total Population]]</f>
        <v>0.79459851404874704</v>
      </c>
      <c r="V3393" s="24">
        <f>Table1[[#This Row],[Female Ballots]]/Table1[[#This Row],[Female Population]]</f>
        <v>0.3290222452146922</v>
      </c>
      <c r="W3393" s="24">
        <f>Table1[[#This Row],[Male Ballots]]/Table1[[#This Row],[Male Population]]</f>
        <v>0.2834046600095102</v>
      </c>
      <c r="X3393" s="24">
        <f>Table1[[#This Row],[Total Ballots]]/Table1[[#This Row],[Total Population]]</f>
        <v>0.30773038804132952</v>
      </c>
      <c r="Y3393" s="24">
        <f>Table1[[#This Row],[Female Ballots]]/Table1[[#This Row],[Female Voters]]</f>
        <v>0.39613827468078483</v>
      </c>
      <c r="Z3393" s="24">
        <f>Table1[[#This Row],[Male Ballots]]/Table1[[#This Row],[Male Voters]]</f>
        <v>0.37709585574185384</v>
      </c>
      <c r="AA3393" s="24">
        <f>Table1[[#This Row],[Total Ballots]]/Table1[[#This Row],[Total Voters]]</f>
        <v>0.38727782974742753</v>
      </c>
    </row>
    <row r="3394" spans="1:27" s="12" customFormat="1" x14ac:dyDescent="0.35">
      <c r="A3394" s="70" t="s">
        <v>33</v>
      </c>
      <c r="B3394" s="71">
        <v>2020</v>
      </c>
      <c r="C3394" s="71" t="s">
        <v>83</v>
      </c>
      <c r="D3394" s="71"/>
      <c r="E3394" s="72"/>
      <c r="F3394" s="81"/>
      <c r="G3394" s="82" t="s">
        <v>65</v>
      </c>
      <c r="H3394" s="132">
        <v>3852</v>
      </c>
      <c r="I3394" s="132">
        <v>3759</v>
      </c>
      <c r="J3394" s="133">
        <v>7611.0010000000002</v>
      </c>
      <c r="K3394" s="66">
        <v>3203</v>
      </c>
      <c r="L3394" s="66">
        <v>2832</v>
      </c>
      <c r="M3394" s="66">
        <v>40</v>
      </c>
      <c r="N3394" s="66">
        <v>6075</v>
      </c>
      <c r="O3394" s="66">
        <v>1561</v>
      </c>
      <c r="P3394" s="66">
        <v>1263</v>
      </c>
      <c r="Q3394" s="66">
        <v>16</v>
      </c>
      <c r="R3394" s="73">
        <v>2840</v>
      </c>
      <c r="S3394" s="24">
        <f>Table1[[#This Row],[Female Voters]]/Table1[[#This Row],[Female Population]]</f>
        <v>0.83151609553478711</v>
      </c>
      <c r="T3394" s="24">
        <f>Table1[[#This Row],[Male Voters]]/Table1[[#This Row],[Male Population]]</f>
        <v>0.75339185953711096</v>
      </c>
      <c r="U3394" s="24">
        <f>Table1[[#This Row],[Total Voters]]/Table1[[#This Row],[Total Population]]</f>
        <v>0.79818672997152407</v>
      </c>
      <c r="V3394" s="24">
        <f>Table1[[#This Row],[Female Ballots]]/Table1[[#This Row],[Female Population]]</f>
        <v>0.40524402907580476</v>
      </c>
      <c r="W3394" s="24">
        <f>Table1[[#This Row],[Male Ballots]]/Table1[[#This Row],[Male Population]]</f>
        <v>0.33599361532322425</v>
      </c>
      <c r="X3394" s="24">
        <f>Table1[[#This Row],[Total Ballots]]/Table1[[#This Row],[Total Population]]</f>
        <v>0.37314408446405406</v>
      </c>
      <c r="Y3394" s="24">
        <f>Table1[[#This Row],[Female Ballots]]/Table1[[#This Row],[Female Voters]]</f>
        <v>0.48735560412113643</v>
      </c>
      <c r="Z3394" s="24">
        <f>Table1[[#This Row],[Male Ballots]]/Table1[[#This Row],[Male Voters]]</f>
        <v>0.44597457627118642</v>
      </c>
      <c r="AA3394" s="24">
        <f>Table1[[#This Row],[Total Ballots]]/Table1[[#This Row],[Total Voters]]</f>
        <v>0.46748971193415639</v>
      </c>
    </row>
    <row r="3395" spans="1:27" s="12" customFormat="1" x14ac:dyDescent="0.35">
      <c r="A3395" s="70" t="s">
        <v>33</v>
      </c>
      <c r="B3395" s="71">
        <v>2020</v>
      </c>
      <c r="C3395" s="71" t="s">
        <v>83</v>
      </c>
      <c r="D3395" s="71"/>
      <c r="E3395" s="72"/>
      <c r="F3395" s="81"/>
      <c r="G3395" s="82" t="s">
        <v>66</v>
      </c>
      <c r="H3395" s="132">
        <v>6599</v>
      </c>
      <c r="I3395" s="132">
        <v>5619</v>
      </c>
      <c r="J3395" s="133">
        <v>12218.002</v>
      </c>
      <c r="K3395" s="66">
        <v>5804</v>
      </c>
      <c r="L3395" s="66">
        <v>4689</v>
      </c>
      <c r="M3395" s="66">
        <v>37</v>
      </c>
      <c r="N3395" s="66">
        <v>10530</v>
      </c>
      <c r="O3395" s="66">
        <v>3668</v>
      </c>
      <c r="P3395" s="66">
        <v>2748</v>
      </c>
      <c r="Q3395" s="66">
        <v>26</v>
      </c>
      <c r="R3395" s="73">
        <v>6442</v>
      </c>
      <c r="S3395" s="24">
        <f>Table1[[#This Row],[Female Voters]]/Table1[[#This Row],[Female Population]]</f>
        <v>0.87952720109107441</v>
      </c>
      <c r="T3395" s="24">
        <f>Table1[[#This Row],[Male Voters]]/Table1[[#This Row],[Male Population]]</f>
        <v>0.83449012279765078</v>
      </c>
      <c r="U3395" s="24">
        <f>Table1[[#This Row],[Total Voters]]/Table1[[#This Row],[Total Population]]</f>
        <v>0.86184304111261401</v>
      </c>
      <c r="V3395" s="24">
        <f>Table1[[#This Row],[Female Ballots]]/Table1[[#This Row],[Female Population]]</f>
        <v>0.55584179421124413</v>
      </c>
      <c r="W3395" s="24">
        <f>Table1[[#This Row],[Male Ballots]]/Table1[[#This Row],[Male Population]]</f>
        <v>0.48905499199145758</v>
      </c>
      <c r="X3395" s="24">
        <f>Table1[[#This Row],[Total Ballots]]/Table1[[#This Row],[Total Population]]</f>
        <v>0.52725478355626387</v>
      </c>
      <c r="Y3395" s="24">
        <f>Table1[[#This Row],[Female Ballots]]/Table1[[#This Row],[Female Voters]]</f>
        <v>0.63197794624396963</v>
      </c>
      <c r="Z3395" s="24">
        <f>Table1[[#This Row],[Male Ballots]]/Table1[[#This Row],[Male Voters]]</f>
        <v>0.58605246321177218</v>
      </c>
      <c r="AA3395" s="24">
        <f>Table1[[#This Row],[Total Ballots]]/Table1[[#This Row],[Total Voters]]</f>
        <v>0.61177587844254511</v>
      </c>
    </row>
    <row r="3396" spans="1:27" s="12" customFormat="1" x14ac:dyDescent="0.35">
      <c r="A3396" s="70" t="s">
        <v>33</v>
      </c>
      <c r="B3396" s="71">
        <v>2020</v>
      </c>
      <c r="C3396" s="71" t="s">
        <v>83</v>
      </c>
      <c r="D3396" s="71"/>
      <c r="E3396" s="72"/>
      <c r="F3396" s="81"/>
      <c r="G3396" s="82" t="s">
        <v>67</v>
      </c>
      <c r="H3396" s="132">
        <v>13188.001</v>
      </c>
      <c r="I3396" s="132">
        <v>11501</v>
      </c>
      <c r="J3396" s="133">
        <v>24689.003000000001</v>
      </c>
      <c r="K3396" s="66">
        <v>11963</v>
      </c>
      <c r="L3396" s="66">
        <v>10538</v>
      </c>
      <c r="M3396" s="66">
        <v>49</v>
      </c>
      <c r="N3396" s="66">
        <v>22550</v>
      </c>
      <c r="O3396" s="66">
        <v>8912</v>
      </c>
      <c r="P3396" s="66">
        <v>7596</v>
      </c>
      <c r="Q3396" s="66">
        <v>34</v>
      </c>
      <c r="R3396" s="66">
        <v>16542</v>
      </c>
      <c r="S3396" s="24">
        <f>Table1[[#This Row],[Female Voters]]/Table1[[#This Row],[Female Population]]</f>
        <v>0.90711245775610727</v>
      </c>
      <c r="T3396" s="24">
        <f>Table1[[#This Row],[Male Voters]]/Table1[[#This Row],[Male Population]]</f>
        <v>0.91626815059560041</v>
      </c>
      <c r="U3396" s="24">
        <f>Table1[[#This Row],[Total Voters]]/Table1[[#This Row],[Total Population]]</f>
        <v>0.91336211510849585</v>
      </c>
      <c r="V3396" s="24">
        <f>Table1[[#This Row],[Female Ballots]]/Table1[[#This Row],[Female Population]]</f>
        <v>0.67576579649940882</v>
      </c>
      <c r="W3396" s="24">
        <f>Table1[[#This Row],[Male Ballots]]/Table1[[#This Row],[Male Population]]</f>
        <v>0.66046430745152596</v>
      </c>
      <c r="X3396" s="24">
        <f>Table1[[#This Row],[Total Ballots]]/Table1[[#This Row],[Total Population]]</f>
        <v>0.67001490501661809</v>
      </c>
      <c r="Y3396" s="24">
        <f>Table1[[#This Row],[Female Ballots]]/Table1[[#This Row],[Female Voters]]</f>
        <v>0.74496363788347408</v>
      </c>
      <c r="Z3396" s="24">
        <f>Table1[[#This Row],[Male Ballots]]/Table1[[#This Row],[Male Voters]]</f>
        <v>0.72081988992218637</v>
      </c>
      <c r="AA3396" s="24">
        <f>Table1[[#This Row],[Total Ballots]]/Table1[[#This Row],[Total Voters]]</f>
        <v>0.73356984478935694</v>
      </c>
    </row>
    <row r="3397" spans="1:27" s="12" customFormat="1" x14ac:dyDescent="0.35">
      <c r="A3397" s="70" t="s">
        <v>51</v>
      </c>
      <c r="B3397" s="71">
        <v>2020</v>
      </c>
      <c r="C3397" s="71" t="s">
        <v>83</v>
      </c>
      <c r="D3397" s="71"/>
      <c r="E3397" s="72"/>
      <c r="F3397" s="81"/>
      <c r="G3397" s="82" t="s">
        <v>79</v>
      </c>
      <c r="H3397" s="132">
        <v>197479</v>
      </c>
      <c r="I3397" s="132">
        <v>188703</v>
      </c>
      <c r="J3397" s="133">
        <v>386182</v>
      </c>
      <c r="K3397" s="66">
        <v>154966</v>
      </c>
      <c r="L3397" s="66">
        <v>141735</v>
      </c>
      <c r="M3397" s="66">
        <v>204</v>
      </c>
      <c r="N3397" s="66">
        <v>296905</v>
      </c>
      <c r="O3397" s="66">
        <v>75683</v>
      </c>
      <c r="P3397" s="66">
        <v>64311</v>
      </c>
      <c r="Q3397" s="66">
        <v>109</v>
      </c>
      <c r="R3397" s="73">
        <v>140103</v>
      </c>
      <c r="S3397" s="24">
        <f>Table1[[#This Row],[Female Voters]]/Table1[[#This Row],[Female Population]]</f>
        <v>0.78472141341611001</v>
      </c>
      <c r="T3397" s="24">
        <f>Table1[[#This Row],[Male Voters]]/Table1[[#This Row],[Male Population]]</f>
        <v>0.75110093639210829</v>
      </c>
      <c r="U3397" s="24">
        <f>Table1[[#This Row],[Total Voters]]/Table1[[#This Row],[Total Population]]</f>
        <v>0.76882143652474744</v>
      </c>
      <c r="V3397" s="24">
        <f>Table1[[#This Row],[Female Ballots]]/Table1[[#This Row],[Female Population]]</f>
        <v>0.38324581347890158</v>
      </c>
      <c r="W3397" s="24">
        <f>Table1[[#This Row],[Male Ballots]]/Table1[[#This Row],[Male Population]]</f>
        <v>0.34080539260107151</v>
      </c>
      <c r="X3397" s="24">
        <f>Table1[[#This Row],[Total Ballots]]/Table1[[#This Row],[Total Population]]</f>
        <v>0.36279008343216412</v>
      </c>
      <c r="Y3397" s="24">
        <f>Table1[[#This Row],[Female Ballots]]/Table1[[#This Row],[Female Voters]]</f>
        <v>0.48838454886878413</v>
      </c>
      <c r="Z3397" s="24">
        <f>Table1[[#This Row],[Male Ballots]]/Table1[[#This Row],[Male Voters]]</f>
        <v>0.45374113662821464</v>
      </c>
      <c r="AA3397" s="24">
        <f>Table1[[#This Row],[Total Ballots]]/Table1[[#This Row],[Total Voters]]</f>
        <v>0.47187821020191645</v>
      </c>
    </row>
    <row r="3398" spans="1:27" s="12" customFormat="1" x14ac:dyDescent="0.35">
      <c r="A3398" s="70" t="s">
        <v>51</v>
      </c>
      <c r="B3398" s="71">
        <v>2020</v>
      </c>
      <c r="C3398" s="71" t="s">
        <v>83</v>
      </c>
      <c r="D3398" s="71"/>
      <c r="E3398" s="72"/>
      <c r="F3398" s="81"/>
      <c r="G3398" s="82" t="s">
        <v>62</v>
      </c>
      <c r="H3398" s="132">
        <v>20948</v>
      </c>
      <c r="I3398" s="132">
        <v>21834</v>
      </c>
      <c r="J3398" s="133">
        <v>42782</v>
      </c>
      <c r="K3398" s="66">
        <v>13653</v>
      </c>
      <c r="L3398" s="66">
        <v>13323</v>
      </c>
      <c r="M3398" s="66">
        <v>51</v>
      </c>
      <c r="N3398" s="66">
        <v>27027</v>
      </c>
      <c r="O3398" s="66">
        <v>4567</v>
      </c>
      <c r="P3398" s="66">
        <v>3788</v>
      </c>
      <c r="Q3398" s="66">
        <v>26</v>
      </c>
      <c r="R3398" s="73">
        <v>8381</v>
      </c>
      <c r="S3398" s="24">
        <f>Table1[[#This Row],[Female Voters]]/Table1[[#This Row],[Female Population]]</f>
        <v>0.65175673095283559</v>
      </c>
      <c r="T3398" s="24">
        <f>Table1[[#This Row],[Male Voters]]/Table1[[#This Row],[Male Population]]</f>
        <v>0.61019510854630388</v>
      </c>
      <c r="U3398" s="24">
        <f>Table1[[#This Row],[Total Voters]]/Table1[[#This Row],[Total Population]]</f>
        <v>0.63173764667383481</v>
      </c>
      <c r="V3398" s="24">
        <f>Table1[[#This Row],[Female Ballots]]/Table1[[#This Row],[Female Population]]</f>
        <v>0.21801603971739544</v>
      </c>
      <c r="W3398" s="24">
        <f>Table1[[#This Row],[Male Ballots]]/Table1[[#This Row],[Male Population]]</f>
        <v>0.17349088577448016</v>
      </c>
      <c r="X3398" s="24">
        <f>Table1[[#This Row],[Total Ballots]]/Table1[[#This Row],[Total Population]]</f>
        <v>0.19590014492076108</v>
      </c>
      <c r="Y3398" s="24">
        <f>Table1[[#This Row],[Female Ballots]]/Table1[[#This Row],[Female Voters]]</f>
        <v>0.33450523694426132</v>
      </c>
      <c r="Z3398" s="24">
        <f>Table1[[#This Row],[Male Ballots]]/Table1[[#This Row],[Male Voters]]</f>
        <v>0.28432034826990921</v>
      </c>
      <c r="AA3398" s="24">
        <f>Table1[[#This Row],[Total Ballots]]/Table1[[#This Row],[Total Voters]]</f>
        <v>0.31009731009731012</v>
      </c>
    </row>
    <row r="3399" spans="1:27" s="12" customFormat="1" x14ac:dyDescent="0.35">
      <c r="A3399" s="70" t="s">
        <v>51</v>
      </c>
      <c r="B3399" s="71">
        <v>2020</v>
      </c>
      <c r="C3399" s="71" t="s">
        <v>83</v>
      </c>
      <c r="D3399" s="71"/>
      <c r="E3399" s="72"/>
      <c r="F3399" s="81"/>
      <c r="G3399" s="82" t="s">
        <v>63</v>
      </c>
      <c r="H3399" s="132">
        <v>32449</v>
      </c>
      <c r="I3399" s="132">
        <v>33289</v>
      </c>
      <c r="J3399" s="133">
        <v>65738</v>
      </c>
      <c r="K3399" s="66">
        <v>24028</v>
      </c>
      <c r="L3399" s="66">
        <v>23048</v>
      </c>
      <c r="M3399" s="66">
        <v>51</v>
      </c>
      <c r="N3399" s="66">
        <v>47127</v>
      </c>
      <c r="O3399" s="66">
        <v>7920</v>
      </c>
      <c r="P3399" s="66">
        <v>7011</v>
      </c>
      <c r="Q3399" s="66">
        <v>23</v>
      </c>
      <c r="R3399" s="73">
        <v>14954</v>
      </c>
      <c r="S3399" s="24">
        <f>Table1[[#This Row],[Female Voters]]/Table1[[#This Row],[Female Population]]</f>
        <v>0.74048506887731513</v>
      </c>
      <c r="T3399" s="24">
        <f>Table1[[#This Row],[Male Voters]]/Table1[[#This Row],[Male Population]]</f>
        <v>0.69236083991708974</v>
      </c>
      <c r="U3399" s="24">
        <f>Table1[[#This Row],[Total Voters]]/Table1[[#This Row],[Total Population]]</f>
        <v>0.7168912957497946</v>
      </c>
      <c r="V3399" s="24">
        <f>Table1[[#This Row],[Female Ballots]]/Table1[[#This Row],[Female Population]]</f>
        <v>0.24407531819162379</v>
      </c>
      <c r="W3399" s="24">
        <f>Table1[[#This Row],[Male Ballots]]/Table1[[#This Row],[Male Population]]</f>
        <v>0.21061011144822614</v>
      </c>
      <c r="X3399" s="24">
        <f>Table1[[#This Row],[Total Ballots]]/Table1[[#This Row],[Total Population]]</f>
        <v>0.2274787793970002</v>
      </c>
      <c r="Y3399" s="24">
        <f>Table1[[#This Row],[Female Ballots]]/Table1[[#This Row],[Female Voters]]</f>
        <v>0.32961544864324954</v>
      </c>
      <c r="Z3399" s="24">
        <f>Table1[[#This Row],[Male Ballots]]/Table1[[#This Row],[Male Voters]]</f>
        <v>0.3041912530371399</v>
      </c>
      <c r="AA3399" s="24">
        <f>Table1[[#This Row],[Total Ballots]]/Table1[[#This Row],[Total Voters]]</f>
        <v>0.3173127930910094</v>
      </c>
    </row>
    <row r="3400" spans="1:27" s="12" customFormat="1" x14ac:dyDescent="0.35">
      <c r="A3400" s="70" t="s">
        <v>51</v>
      </c>
      <c r="B3400" s="71">
        <v>2020</v>
      </c>
      <c r="C3400" s="71" t="s">
        <v>83</v>
      </c>
      <c r="D3400" s="71"/>
      <c r="E3400" s="72"/>
      <c r="F3400" s="81"/>
      <c r="G3400" s="82" t="s">
        <v>64</v>
      </c>
      <c r="H3400" s="132">
        <v>34596</v>
      </c>
      <c r="I3400" s="132">
        <v>33855</v>
      </c>
      <c r="J3400" s="133">
        <v>68451</v>
      </c>
      <c r="K3400" s="66">
        <v>26004</v>
      </c>
      <c r="L3400" s="66">
        <v>23761</v>
      </c>
      <c r="M3400" s="66">
        <v>39</v>
      </c>
      <c r="N3400" s="66">
        <v>49804</v>
      </c>
      <c r="O3400" s="66">
        <v>9643</v>
      </c>
      <c r="P3400" s="66">
        <v>8262</v>
      </c>
      <c r="Q3400" s="66">
        <v>24</v>
      </c>
      <c r="R3400" s="73">
        <v>17929</v>
      </c>
      <c r="S3400" s="24">
        <f>Table1[[#This Row],[Female Voters]]/Table1[[#This Row],[Female Population]]</f>
        <v>0.75164758931668396</v>
      </c>
      <c r="T3400" s="24">
        <f>Table1[[#This Row],[Male Voters]]/Table1[[#This Row],[Male Population]]</f>
        <v>0.70184610840348549</v>
      </c>
      <c r="U3400" s="24">
        <f>Table1[[#This Row],[Total Voters]]/Table1[[#This Row],[Total Population]]</f>
        <v>0.72758615652072289</v>
      </c>
      <c r="V3400" s="24">
        <f>Table1[[#This Row],[Female Ballots]]/Table1[[#This Row],[Female Population]]</f>
        <v>0.27873164527691063</v>
      </c>
      <c r="W3400" s="24">
        <f>Table1[[#This Row],[Male Ballots]]/Table1[[#This Row],[Male Population]]</f>
        <v>0.24404076207354897</v>
      </c>
      <c r="X3400" s="24">
        <f>Table1[[#This Row],[Total Ballots]]/Table1[[#This Row],[Total Population]]</f>
        <v>0.26192458839169624</v>
      </c>
      <c r="Y3400" s="24">
        <f>Table1[[#This Row],[Female Ballots]]/Table1[[#This Row],[Female Voters]]</f>
        <v>0.37082756499000152</v>
      </c>
      <c r="Z3400" s="24">
        <f>Table1[[#This Row],[Male Ballots]]/Table1[[#This Row],[Male Voters]]</f>
        <v>0.34771263835697153</v>
      </c>
      <c r="AA3400" s="24">
        <f>Table1[[#This Row],[Total Ballots]]/Table1[[#This Row],[Total Voters]]</f>
        <v>0.35999116536824349</v>
      </c>
    </row>
    <row r="3401" spans="1:27" s="12" customFormat="1" x14ac:dyDescent="0.35">
      <c r="A3401" s="70" t="s">
        <v>51</v>
      </c>
      <c r="B3401" s="71">
        <v>2020</v>
      </c>
      <c r="C3401" s="71" t="s">
        <v>83</v>
      </c>
      <c r="D3401" s="71"/>
      <c r="E3401" s="72"/>
      <c r="F3401" s="81"/>
      <c r="G3401" s="82" t="s">
        <v>65</v>
      </c>
      <c r="H3401" s="132">
        <v>32058</v>
      </c>
      <c r="I3401" s="132">
        <v>31898</v>
      </c>
      <c r="J3401" s="133">
        <v>63956</v>
      </c>
      <c r="K3401" s="77">
        <v>25498</v>
      </c>
      <c r="L3401" s="77">
        <v>24192</v>
      </c>
      <c r="M3401" s="77">
        <v>25</v>
      </c>
      <c r="N3401" s="77">
        <v>49715</v>
      </c>
      <c r="O3401" s="66">
        <v>11125</v>
      </c>
      <c r="P3401" s="66">
        <v>9690</v>
      </c>
      <c r="Q3401" s="66">
        <v>17</v>
      </c>
      <c r="R3401" s="73">
        <v>20832</v>
      </c>
      <c r="S3401" s="24">
        <f>Table1[[#This Row],[Female Voters]]/Table1[[#This Row],[Female Population]]</f>
        <v>0.79537089026140118</v>
      </c>
      <c r="T3401" s="24">
        <f>Table1[[#This Row],[Male Voters]]/Table1[[#This Row],[Male Population]]</f>
        <v>0.75841745563985208</v>
      </c>
      <c r="U3401" s="24">
        <f>Table1[[#This Row],[Total Voters]]/Table1[[#This Row],[Total Population]]</f>
        <v>0.77733129026205516</v>
      </c>
      <c r="V3401" s="24">
        <f>Table1[[#This Row],[Female Ballots]]/Table1[[#This Row],[Female Population]]</f>
        <v>0.34702726308565723</v>
      </c>
      <c r="W3401" s="24">
        <f>Table1[[#This Row],[Male Ballots]]/Table1[[#This Row],[Male Population]]</f>
        <v>0.30378080130415702</v>
      </c>
      <c r="X3401" s="24">
        <f>Table1[[#This Row],[Total Ballots]]/Table1[[#This Row],[Total Population]]</f>
        <v>0.32572393520545373</v>
      </c>
      <c r="Y3401" s="24">
        <f>Table1[[#This Row],[Female Ballots]]/Table1[[#This Row],[Female Voters]]</f>
        <v>0.43630873009647814</v>
      </c>
      <c r="Z3401" s="24">
        <f>Table1[[#This Row],[Male Ballots]]/Table1[[#This Row],[Male Voters]]</f>
        <v>0.40054563492063494</v>
      </c>
      <c r="AA3401" s="24">
        <f>Table1[[#This Row],[Total Ballots]]/Table1[[#This Row],[Total Voters]]</f>
        <v>0.419028462234738</v>
      </c>
    </row>
    <row r="3402" spans="1:27" s="12" customFormat="1" x14ac:dyDescent="0.35">
      <c r="A3402" s="70" t="s">
        <v>51</v>
      </c>
      <c r="B3402" s="71">
        <v>2020</v>
      </c>
      <c r="C3402" s="71" t="s">
        <v>83</v>
      </c>
      <c r="D3402" s="71"/>
      <c r="E3402" s="72"/>
      <c r="F3402" s="81"/>
      <c r="G3402" s="82" t="s">
        <v>66</v>
      </c>
      <c r="H3402" s="132">
        <v>32280</v>
      </c>
      <c r="I3402" s="132">
        <v>30492</v>
      </c>
      <c r="J3402" s="133">
        <v>62772</v>
      </c>
      <c r="K3402" s="66">
        <v>27120</v>
      </c>
      <c r="L3402" s="66">
        <v>24752</v>
      </c>
      <c r="M3402" s="66">
        <v>20</v>
      </c>
      <c r="N3402" s="66">
        <v>51892</v>
      </c>
      <c r="O3402" s="66">
        <v>15489</v>
      </c>
      <c r="P3402" s="66">
        <v>13265</v>
      </c>
      <c r="Q3402" s="66">
        <v>8</v>
      </c>
      <c r="R3402" s="73">
        <v>28762</v>
      </c>
      <c r="S3402" s="24">
        <f>Table1[[#This Row],[Female Voters]]/Table1[[#This Row],[Female Population]]</f>
        <v>0.8401486988847584</v>
      </c>
      <c r="T3402" s="24">
        <f>Table1[[#This Row],[Male Voters]]/Table1[[#This Row],[Male Population]]</f>
        <v>0.81175390266299352</v>
      </c>
      <c r="U3402" s="24">
        <f>Table1[[#This Row],[Total Voters]]/Table1[[#This Row],[Total Population]]</f>
        <v>0.8266743133881348</v>
      </c>
      <c r="V3402" s="24">
        <f>Table1[[#This Row],[Female Ballots]]/Table1[[#This Row],[Female Population]]</f>
        <v>0.47983271375464687</v>
      </c>
      <c r="W3402" s="24">
        <f>Table1[[#This Row],[Male Ballots]]/Table1[[#This Row],[Male Population]]</f>
        <v>0.43503213957759412</v>
      </c>
      <c r="X3402" s="24">
        <f>Table1[[#This Row],[Total Ballots]]/Table1[[#This Row],[Total Population]]</f>
        <v>0.45819792264066783</v>
      </c>
      <c r="Y3402" s="24">
        <f>Table1[[#This Row],[Female Ballots]]/Table1[[#This Row],[Female Voters]]</f>
        <v>0.57112831858407076</v>
      </c>
      <c r="Z3402" s="24">
        <f>Table1[[#This Row],[Male Ballots]]/Table1[[#This Row],[Male Voters]]</f>
        <v>0.53591628959276016</v>
      </c>
      <c r="AA3402" s="24">
        <f>Table1[[#This Row],[Total Ballots]]/Table1[[#This Row],[Total Voters]]</f>
        <v>0.55426655361134669</v>
      </c>
    </row>
    <row r="3403" spans="1:27" s="12" customFormat="1" x14ac:dyDescent="0.35">
      <c r="A3403" s="70" t="s">
        <v>51</v>
      </c>
      <c r="B3403" s="71">
        <v>2020</v>
      </c>
      <c r="C3403" s="71" t="s">
        <v>83</v>
      </c>
      <c r="D3403" s="71"/>
      <c r="E3403" s="72"/>
      <c r="F3403" s="81"/>
      <c r="G3403" s="82" t="s">
        <v>67</v>
      </c>
      <c r="H3403" s="132">
        <v>45148</v>
      </c>
      <c r="I3403" s="132">
        <v>37335</v>
      </c>
      <c r="J3403" s="133">
        <v>82483</v>
      </c>
      <c r="K3403" s="66">
        <v>38663</v>
      </c>
      <c r="L3403" s="66">
        <v>32659</v>
      </c>
      <c r="M3403" s="66">
        <v>18</v>
      </c>
      <c r="N3403" s="66">
        <v>71340</v>
      </c>
      <c r="O3403" s="66">
        <v>26939</v>
      </c>
      <c r="P3403" s="66">
        <v>22295</v>
      </c>
      <c r="Q3403" s="66">
        <v>11</v>
      </c>
      <c r="R3403" s="66">
        <v>49245</v>
      </c>
      <c r="S3403" s="24">
        <f>Table1[[#This Row],[Female Voters]]/Table1[[#This Row],[Female Population]]</f>
        <v>0.85636130061132276</v>
      </c>
      <c r="T3403" s="24">
        <f>Table1[[#This Row],[Male Voters]]/Table1[[#This Row],[Male Population]]</f>
        <v>0.87475559126824698</v>
      </c>
      <c r="U3403" s="24">
        <f>Table1[[#This Row],[Total Voters]]/Table1[[#This Row],[Total Population]]</f>
        <v>0.86490549567789732</v>
      </c>
      <c r="V3403" s="24">
        <f>Table1[[#This Row],[Female Ballots]]/Table1[[#This Row],[Female Population]]</f>
        <v>0.59668202356693545</v>
      </c>
      <c r="W3403" s="24">
        <f>Table1[[#This Row],[Male Ballots]]/Table1[[#This Row],[Male Population]]</f>
        <v>0.59716084103388245</v>
      </c>
      <c r="X3403" s="24">
        <f>Table1[[#This Row],[Total Ballots]]/Table1[[#This Row],[Total Population]]</f>
        <v>0.59703211570869152</v>
      </c>
      <c r="Y3403" s="24">
        <f>Table1[[#This Row],[Female Ballots]]/Table1[[#This Row],[Female Voters]]</f>
        <v>0.69676434834337742</v>
      </c>
      <c r="Z3403" s="24">
        <f>Table1[[#This Row],[Male Ballots]]/Table1[[#This Row],[Male Voters]]</f>
        <v>0.68266021617318351</v>
      </c>
      <c r="AA3403" s="24">
        <f>Table1[[#This Row],[Total Ballots]]/Table1[[#This Row],[Total Voters]]</f>
        <v>0.6902859545836838</v>
      </c>
    </row>
    <row r="3404" spans="1:27" s="12" customFormat="1" x14ac:dyDescent="0.35">
      <c r="A3404" s="70" t="s">
        <v>25</v>
      </c>
      <c r="B3404" s="71">
        <v>2020</v>
      </c>
      <c r="C3404" s="71" t="s">
        <v>83</v>
      </c>
      <c r="D3404" s="71"/>
      <c r="E3404" s="72"/>
      <c r="F3404" s="81"/>
      <c r="G3404" s="82" t="s">
        <v>79</v>
      </c>
      <c r="H3404" s="132">
        <v>1659.1792400000002</v>
      </c>
      <c r="I3404" s="132">
        <v>1620.8983799999999</v>
      </c>
      <c r="J3404" s="133">
        <v>3280.0776900000001</v>
      </c>
      <c r="K3404" s="66">
        <v>1401</v>
      </c>
      <c r="L3404" s="66">
        <v>1275</v>
      </c>
      <c r="M3404" s="66">
        <v>9</v>
      </c>
      <c r="N3404" s="66">
        <v>2685</v>
      </c>
      <c r="O3404" s="66">
        <v>820</v>
      </c>
      <c r="P3404" s="66">
        <v>700</v>
      </c>
      <c r="Q3404" s="66">
        <v>3</v>
      </c>
      <c r="R3404" s="73">
        <v>1523</v>
      </c>
      <c r="S3404" s="24">
        <f>Table1[[#This Row],[Female Voters]]/Table1[[#This Row],[Female Population]]</f>
        <v>0.84439340019707565</v>
      </c>
      <c r="T3404" s="24">
        <f>Table1[[#This Row],[Male Voters]]/Table1[[#This Row],[Male Population]]</f>
        <v>0.78660082318053781</v>
      </c>
      <c r="U3404" s="24">
        <f>Table1[[#This Row],[Total Voters]]/Table1[[#This Row],[Total Population]]</f>
        <v>0.81857817215298945</v>
      </c>
      <c r="V3404" s="24">
        <f>Table1[[#This Row],[Female Ballots]]/Table1[[#This Row],[Female Population]]</f>
        <v>0.49422026278486941</v>
      </c>
      <c r="W3404" s="24">
        <f>Table1[[#This Row],[Male Ballots]]/Table1[[#This Row],[Male Population]]</f>
        <v>0.4318592754716678</v>
      </c>
      <c r="X3404" s="24">
        <f>Table1[[#This Row],[Total Ballots]]/Table1[[#This Row],[Total Population]]</f>
        <v>0.46431827046145357</v>
      </c>
      <c r="Y3404" s="24">
        <f>Table1[[#This Row],[Female Ballots]]/Table1[[#This Row],[Female Voters]]</f>
        <v>0.58529621698786582</v>
      </c>
      <c r="Z3404" s="24">
        <f>Table1[[#This Row],[Male Ballots]]/Table1[[#This Row],[Male Voters]]</f>
        <v>0.5490196078431373</v>
      </c>
      <c r="AA3404" s="24">
        <f>Table1[[#This Row],[Total Ballots]]/Table1[[#This Row],[Total Voters]]</f>
        <v>0.56722532588454377</v>
      </c>
    </row>
    <row r="3405" spans="1:27" s="12" customFormat="1" x14ac:dyDescent="0.35">
      <c r="A3405" s="70" t="s">
        <v>25</v>
      </c>
      <c r="B3405" s="71">
        <v>2020</v>
      </c>
      <c r="C3405" s="71" t="s">
        <v>83</v>
      </c>
      <c r="D3405" s="71"/>
      <c r="E3405" s="72"/>
      <c r="F3405" s="81"/>
      <c r="G3405" s="82" t="s">
        <v>62</v>
      </c>
      <c r="H3405" s="132">
        <v>125.92435999999999</v>
      </c>
      <c r="I3405" s="132">
        <v>137.00570999999999</v>
      </c>
      <c r="J3405" s="133">
        <v>262.93009000000001</v>
      </c>
      <c r="K3405" s="66">
        <v>83</v>
      </c>
      <c r="L3405" s="66">
        <v>80</v>
      </c>
      <c r="M3405" s="66">
        <v>1</v>
      </c>
      <c r="N3405" s="66">
        <v>164</v>
      </c>
      <c r="O3405" s="66">
        <v>24</v>
      </c>
      <c r="P3405" s="66">
        <v>22</v>
      </c>
      <c r="Q3405" s="66"/>
      <c r="R3405" s="73">
        <v>46</v>
      </c>
      <c r="S3405" s="24">
        <f>Table1[[#This Row],[Female Voters]]/Table1[[#This Row],[Female Population]]</f>
        <v>0.65912584348254777</v>
      </c>
      <c r="T3405" s="24">
        <f>Table1[[#This Row],[Male Voters]]/Table1[[#This Row],[Male Population]]</f>
        <v>0.5839172688495976</v>
      </c>
      <c r="U3405" s="24">
        <f>Table1[[#This Row],[Total Voters]]/Table1[[#This Row],[Total Population]]</f>
        <v>0.62373994547371892</v>
      </c>
      <c r="V3405" s="24">
        <f>Table1[[#This Row],[Female Ballots]]/Table1[[#This Row],[Female Population]]</f>
        <v>0.19059060534435118</v>
      </c>
      <c r="W3405" s="24">
        <f>Table1[[#This Row],[Male Ballots]]/Table1[[#This Row],[Male Population]]</f>
        <v>0.16057724893363934</v>
      </c>
      <c r="X3405" s="24">
        <f>Table1[[#This Row],[Total Ballots]]/Table1[[#This Row],[Total Population]]</f>
        <v>0.17495144812067726</v>
      </c>
      <c r="Y3405" s="24">
        <f>Table1[[#This Row],[Female Ballots]]/Table1[[#This Row],[Female Voters]]</f>
        <v>0.28915662650602408</v>
      </c>
      <c r="Z3405" s="24">
        <f>Table1[[#This Row],[Male Ballots]]/Table1[[#This Row],[Male Voters]]</f>
        <v>0.27500000000000002</v>
      </c>
      <c r="AA3405" s="24">
        <f>Table1[[#This Row],[Total Ballots]]/Table1[[#This Row],[Total Voters]]</f>
        <v>0.28048780487804881</v>
      </c>
    </row>
    <row r="3406" spans="1:27" s="12" customFormat="1" x14ac:dyDescent="0.35">
      <c r="A3406" s="70" t="s">
        <v>25</v>
      </c>
      <c r="B3406" s="71">
        <v>2020</v>
      </c>
      <c r="C3406" s="71" t="s">
        <v>83</v>
      </c>
      <c r="D3406" s="71"/>
      <c r="E3406" s="72"/>
      <c r="F3406" s="81"/>
      <c r="G3406" s="82" t="s">
        <v>63</v>
      </c>
      <c r="H3406" s="132">
        <v>165.21276</v>
      </c>
      <c r="I3406" s="132">
        <v>155.13880999999998</v>
      </c>
      <c r="J3406" s="133">
        <v>320.35149999999999</v>
      </c>
      <c r="K3406" s="66">
        <v>127</v>
      </c>
      <c r="L3406" s="66">
        <v>108</v>
      </c>
      <c r="M3406" s="66"/>
      <c r="N3406" s="66">
        <v>235</v>
      </c>
      <c r="O3406" s="66">
        <v>56</v>
      </c>
      <c r="P3406" s="66">
        <v>37</v>
      </c>
      <c r="Q3406" s="66"/>
      <c r="R3406" s="73">
        <v>93</v>
      </c>
      <c r="S3406" s="24">
        <f>Table1[[#This Row],[Female Voters]]/Table1[[#This Row],[Female Population]]</f>
        <v>0.76870575856247425</v>
      </c>
      <c r="T3406" s="24">
        <f>Table1[[#This Row],[Male Voters]]/Table1[[#This Row],[Male Population]]</f>
        <v>0.69615075686090422</v>
      </c>
      <c r="U3406" s="24">
        <f>Table1[[#This Row],[Total Voters]]/Table1[[#This Row],[Total Population]]</f>
        <v>0.7335692200598406</v>
      </c>
      <c r="V3406" s="24">
        <f>Table1[[#This Row],[Female Ballots]]/Table1[[#This Row],[Female Population]]</f>
        <v>0.33895686991731144</v>
      </c>
      <c r="W3406" s="24">
        <f>Table1[[#This Row],[Male Ballots]]/Table1[[#This Row],[Male Population]]</f>
        <v>0.23849609262827273</v>
      </c>
      <c r="X3406" s="24">
        <f>Table1[[#This Row],[Total Ballots]]/Table1[[#This Row],[Total Population]]</f>
        <v>0.29030611687474539</v>
      </c>
      <c r="Y3406" s="24">
        <f>Table1[[#This Row],[Female Ballots]]/Table1[[#This Row],[Female Voters]]</f>
        <v>0.44094488188976377</v>
      </c>
      <c r="Z3406" s="24">
        <f>Table1[[#This Row],[Male Ballots]]/Table1[[#This Row],[Male Voters]]</f>
        <v>0.34259259259259262</v>
      </c>
      <c r="AA3406" s="24">
        <f>Table1[[#This Row],[Total Ballots]]/Table1[[#This Row],[Total Voters]]</f>
        <v>0.39574468085106385</v>
      </c>
    </row>
    <row r="3407" spans="1:27" s="12" customFormat="1" x14ac:dyDescent="0.35">
      <c r="A3407" s="70" t="s">
        <v>25</v>
      </c>
      <c r="B3407" s="71">
        <v>2020</v>
      </c>
      <c r="C3407" s="71" t="s">
        <v>83</v>
      </c>
      <c r="D3407" s="71"/>
      <c r="E3407" s="72"/>
      <c r="F3407" s="81"/>
      <c r="G3407" s="82" t="s">
        <v>64</v>
      </c>
      <c r="H3407" s="132">
        <v>201.47899000000001</v>
      </c>
      <c r="I3407" s="132">
        <v>228.67869999999999</v>
      </c>
      <c r="J3407" s="133">
        <v>430.15769999999998</v>
      </c>
      <c r="K3407" s="66">
        <v>164</v>
      </c>
      <c r="L3407" s="66">
        <v>162</v>
      </c>
      <c r="M3407" s="66">
        <v>1</v>
      </c>
      <c r="N3407" s="66">
        <v>327</v>
      </c>
      <c r="O3407" s="66">
        <v>77</v>
      </c>
      <c r="P3407" s="66">
        <v>75</v>
      </c>
      <c r="Q3407" s="66"/>
      <c r="R3407" s="73">
        <v>152</v>
      </c>
      <c r="S3407" s="24">
        <f>Table1[[#This Row],[Female Voters]]/Table1[[#This Row],[Female Population]]</f>
        <v>0.81398065376444462</v>
      </c>
      <c r="T3407" s="24">
        <f>Table1[[#This Row],[Male Voters]]/Table1[[#This Row],[Male Population]]</f>
        <v>0.70841753079757763</v>
      </c>
      <c r="U3407" s="24">
        <f>Table1[[#This Row],[Total Voters]]/Table1[[#This Row],[Total Population]]</f>
        <v>0.76018632236503036</v>
      </c>
      <c r="V3407" s="24">
        <f>Table1[[#This Row],[Female Ballots]]/Table1[[#This Row],[Female Population]]</f>
        <v>0.38217384353574529</v>
      </c>
      <c r="W3407" s="24">
        <f>Table1[[#This Row],[Male Ballots]]/Table1[[#This Row],[Male Population]]</f>
        <v>0.32797107907295259</v>
      </c>
      <c r="X3407" s="24">
        <f>Table1[[#This Row],[Total Ballots]]/Table1[[#This Row],[Total Population]]</f>
        <v>0.35335877981493763</v>
      </c>
      <c r="Y3407" s="24">
        <f>Table1[[#This Row],[Female Ballots]]/Table1[[#This Row],[Female Voters]]</f>
        <v>0.46951219512195119</v>
      </c>
      <c r="Z3407" s="24">
        <f>Table1[[#This Row],[Male Ballots]]/Table1[[#This Row],[Male Voters]]</f>
        <v>0.46296296296296297</v>
      </c>
      <c r="AA3407" s="24">
        <f>Table1[[#This Row],[Total Ballots]]/Table1[[#This Row],[Total Voters]]</f>
        <v>0.46483180428134557</v>
      </c>
    </row>
    <row r="3408" spans="1:27" s="12" customFormat="1" x14ac:dyDescent="0.35">
      <c r="A3408" s="70" t="s">
        <v>25</v>
      </c>
      <c r="B3408" s="71">
        <v>2020</v>
      </c>
      <c r="C3408" s="71" t="s">
        <v>83</v>
      </c>
      <c r="D3408" s="71"/>
      <c r="E3408" s="72"/>
      <c r="F3408" s="81"/>
      <c r="G3408" s="82" t="s">
        <v>65</v>
      </c>
      <c r="H3408" s="132">
        <v>217.59733</v>
      </c>
      <c r="I3408" s="132">
        <v>221.62688</v>
      </c>
      <c r="J3408" s="133">
        <v>439.2242</v>
      </c>
      <c r="K3408" s="66">
        <v>170</v>
      </c>
      <c r="L3408" s="66">
        <v>156</v>
      </c>
      <c r="M3408" s="66">
        <v>2</v>
      </c>
      <c r="N3408" s="66">
        <v>328</v>
      </c>
      <c r="O3408" s="66">
        <v>87</v>
      </c>
      <c r="P3408" s="66">
        <v>75</v>
      </c>
      <c r="Q3408" s="66">
        <v>1</v>
      </c>
      <c r="R3408" s="73">
        <v>163</v>
      </c>
      <c r="S3408" s="24">
        <f>Table1[[#This Row],[Female Voters]]/Table1[[#This Row],[Female Population]]</f>
        <v>0.78125958622745972</v>
      </c>
      <c r="T3408" s="24">
        <f>Table1[[#This Row],[Male Voters]]/Table1[[#This Row],[Male Population]]</f>
        <v>0.70388573804765919</v>
      </c>
      <c r="U3408" s="24">
        <f>Table1[[#This Row],[Total Voters]]/Table1[[#This Row],[Total Population]]</f>
        <v>0.74677123892535979</v>
      </c>
      <c r="V3408" s="24">
        <f>Table1[[#This Row],[Female Ballots]]/Table1[[#This Row],[Female Population]]</f>
        <v>0.39982108236346464</v>
      </c>
      <c r="W3408" s="24">
        <f>Table1[[#This Row],[Male Ballots]]/Table1[[#This Row],[Male Population]]</f>
        <v>0.33840660483060536</v>
      </c>
      <c r="X3408" s="24">
        <f>Table1[[#This Row],[Total Ballots]]/Table1[[#This Row],[Total Population]]</f>
        <v>0.37110887788059038</v>
      </c>
      <c r="Y3408" s="24">
        <f>Table1[[#This Row],[Female Ballots]]/Table1[[#This Row],[Female Voters]]</f>
        <v>0.5117647058823529</v>
      </c>
      <c r="Z3408" s="24">
        <f>Table1[[#This Row],[Male Ballots]]/Table1[[#This Row],[Male Voters]]</f>
        <v>0.48076923076923078</v>
      </c>
      <c r="AA3408" s="24">
        <f>Table1[[#This Row],[Total Ballots]]/Table1[[#This Row],[Total Voters]]</f>
        <v>0.49695121951219512</v>
      </c>
    </row>
    <row r="3409" spans="1:27" s="12" customFormat="1" x14ac:dyDescent="0.35">
      <c r="A3409" s="70" t="s">
        <v>25</v>
      </c>
      <c r="B3409" s="71">
        <v>2020</v>
      </c>
      <c r="C3409" s="71" t="s">
        <v>83</v>
      </c>
      <c r="D3409" s="71"/>
      <c r="E3409" s="72"/>
      <c r="F3409" s="81"/>
      <c r="G3409" s="82" t="s">
        <v>66</v>
      </c>
      <c r="H3409" s="132">
        <v>370.72130000000004</v>
      </c>
      <c r="I3409" s="132">
        <v>329.41809999999998</v>
      </c>
      <c r="J3409" s="133">
        <v>700.13940000000002</v>
      </c>
      <c r="K3409" s="66">
        <v>310</v>
      </c>
      <c r="L3409" s="66">
        <v>282</v>
      </c>
      <c r="M3409" s="66">
        <v>3</v>
      </c>
      <c r="N3409" s="66">
        <v>595</v>
      </c>
      <c r="O3409" s="66">
        <v>191</v>
      </c>
      <c r="P3409" s="66">
        <v>164</v>
      </c>
      <c r="Q3409" s="66">
        <v>1</v>
      </c>
      <c r="R3409" s="73">
        <v>356</v>
      </c>
      <c r="S3409" s="24">
        <f>Table1[[#This Row],[Female Voters]]/Table1[[#This Row],[Female Population]]</f>
        <v>0.83620768485652153</v>
      </c>
      <c r="T3409" s="24">
        <f>Table1[[#This Row],[Male Voters]]/Table1[[#This Row],[Male Population]]</f>
        <v>0.85605496480005205</v>
      </c>
      <c r="U3409" s="24">
        <f>Table1[[#This Row],[Total Voters]]/Table1[[#This Row],[Total Population]]</f>
        <v>0.84983076227391285</v>
      </c>
      <c r="V3409" s="24">
        <f>Table1[[#This Row],[Female Ballots]]/Table1[[#This Row],[Female Population]]</f>
        <v>0.51521183163740514</v>
      </c>
      <c r="W3409" s="24">
        <f>Table1[[#This Row],[Male Ballots]]/Table1[[#This Row],[Male Population]]</f>
        <v>0.49784756818159054</v>
      </c>
      <c r="X3409" s="24">
        <f>Table1[[#This Row],[Total Ballots]]/Table1[[#This Row],[Total Population]]</f>
        <v>0.50847017036892939</v>
      </c>
      <c r="Y3409" s="24">
        <f>Table1[[#This Row],[Female Ballots]]/Table1[[#This Row],[Female Voters]]</f>
        <v>0.61612903225806448</v>
      </c>
      <c r="Z3409" s="24">
        <f>Table1[[#This Row],[Male Ballots]]/Table1[[#This Row],[Male Voters]]</f>
        <v>0.58156028368794321</v>
      </c>
      <c r="AA3409" s="24">
        <f>Table1[[#This Row],[Total Ballots]]/Table1[[#This Row],[Total Voters]]</f>
        <v>0.59831932773109242</v>
      </c>
    </row>
    <row r="3410" spans="1:27" s="12" customFormat="1" x14ac:dyDescent="0.35">
      <c r="A3410" s="70" t="s">
        <v>25</v>
      </c>
      <c r="B3410" s="71">
        <v>2020</v>
      </c>
      <c r="C3410" s="71" t="s">
        <v>83</v>
      </c>
      <c r="D3410" s="71"/>
      <c r="E3410" s="72"/>
      <c r="F3410" s="81"/>
      <c r="G3410" s="82" t="s">
        <v>67</v>
      </c>
      <c r="H3410" s="132">
        <v>578.24450000000002</v>
      </c>
      <c r="I3410" s="132">
        <v>549.03017999999997</v>
      </c>
      <c r="J3410" s="133">
        <v>1127.2747999999999</v>
      </c>
      <c r="K3410" s="66">
        <v>547</v>
      </c>
      <c r="L3410" s="66">
        <v>487</v>
      </c>
      <c r="M3410" s="66">
        <v>2</v>
      </c>
      <c r="N3410" s="66">
        <v>1036</v>
      </c>
      <c r="O3410" s="66">
        <v>385</v>
      </c>
      <c r="P3410" s="66">
        <v>327</v>
      </c>
      <c r="Q3410" s="66">
        <v>1</v>
      </c>
      <c r="R3410" s="66">
        <v>713</v>
      </c>
      <c r="S3410" s="24">
        <f>Table1[[#This Row],[Female Voters]]/Table1[[#This Row],[Female Population]]</f>
        <v>0.94596662830342526</v>
      </c>
      <c r="T3410" s="24">
        <f>Table1[[#This Row],[Male Voters]]/Table1[[#This Row],[Male Population]]</f>
        <v>0.88701863347475729</v>
      </c>
      <c r="U3410" s="24">
        <f>Table1[[#This Row],[Total Voters]]/Table1[[#This Row],[Total Population]]</f>
        <v>0.91903056823411655</v>
      </c>
      <c r="V3410" s="24">
        <f>Table1[[#This Row],[Female Ballots]]/Table1[[#This Row],[Female Population]]</f>
        <v>0.66580832156639624</v>
      </c>
      <c r="W3410" s="24">
        <f>Table1[[#This Row],[Male Ballots]]/Table1[[#This Row],[Male Population]]</f>
        <v>0.59559567381159273</v>
      </c>
      <c r="X3410" s="24">
        <f>Table1[[#This Row],[Total Ballots]]/Table1[[#This Row],[Total Population]]</f>
        <v>0.63249883701826748</v>
      </c>
      <c r="Y3410" s="24">
        <f>Table1[[#This Row],[Female Ballots]]/Table1[[#This Row],[Female Voters]]</f>
        <v>0.70383912248628888</v>
      </c>
      <c r="Z3410" s="24">
        <f>Table1[[#This Row],[Male Ballots]]/Table1[[#This Row],[Male Voters]]</f>
        <v>0.67145790554414786</v>
      </c>
      <c r="AA3410" s="24">
        <f>Table1[[#This Row],[Total Ballots]]/Table1[[#This Row],[Total Voters]]</f>
        <v>0.68822393822393824</v>
      </c>
    </row>
    <row r="3411" spans="1:27" s="12" customFormat="1" x14ac:dyDescent="0.35">
      <c r="A3411" s="70" t="s">
        <v>46</v>
      </c>
      <c r="B3411" s="71">
        <v>2020</v>
      </c>
      <c r="C3411" s="71" t="s">
        <v>83</v>
      </c>
      <c r="D3411" s="71"/>
      <c r="E3411" s="72"/>
      <c r="F3411" s="81"/>
      <c r="G3411" s="82" t="s">
        <v>79</v>
      </c>
      <c r="H3411" s="132">
        <v>43586</v>
      </c>
      <c r="I3411" s="132">
        <v>42085</v>
      </c>
      <c r="J3411" s="133">
        <v>85671</v>
      </c>
      <c r="K3411" s="66">
        <v>34413</v>
      </c>
      <c r="L3411" s="66">
        <v>32031</v>
      </c>
      <c r="M3411" s="66">
        <v>153</v>
      </c>
      <c r="N3411" s="66">
        <v>66597</v>
      </c>
      <c r="O3411" s="66">
        <v>17041</v>
      </c>
      <c r="P3411" s="66">
        <v>15007</v>
      </c>
      <c r="Q3411" s="66">
        <v>64</v>
      </c>
      <c r="R3411" s="73">
        <v>32112</v>
      </c>
      <c r="S3411" s="24">
        <f>Table1[[#This Row],[Female Voters]]/Table1[[#This Row],[Female Population]]</f>
        <v>0.78954251365117234</v>
      </c>
      <c r="T3411" s="24">
        <f>Table1[[#This Row],[Male Voters]]/Table1[[#This Row],[Male Population]]</f>
        <v>0.76110253059284783</v>
      </c>
      <c r="U3411" s="24">
        <f>Table1[[#This Row],[Total Voters]]/Table1[[#This Row],[Total Population]]</f>
        <v>0.7773575655706132</v>
      </c>
      <c r="V3411" s="24">
        <f>Table1[[#This Row],[Female Ballots]]/Table1[[#This Row],[Female Population]]</f>
        <v>0.39097416601661084</v>
      </c>
      <c r="W3411" s="24">
        <f>Table1[[#This Row],[Male Ballots]]/Table1[[#This Row],[Male Population]]</f>
        <v>0.35658785790661757</v>
      </c>
      <c r="X3411" s="24">
        <f>Table1[[#This Row],[Total Ballots]]/Table1[[#This Row],[Total Population]]</f>
        <v>0.37482928879083938</v>
      </c>
      <c r="Y3411" s="24">
        <f>Table1[[#This Row],[Female Ballots]]/Table1[[#This Row],[Female Voters]]</f>
        <v>0.49519077092959057</v>
      </c>
      <c r="Z3411" s="24">
        <f>Table1[[#This Row],[Male Ballots]]/Table1[[#This Row],[Male Voters]]</f>
        <v>0.468514876213668</v>
      </c>
      <c r="AA3411" s="24">
        <f>Table1[[#This Row],[Total Ballots]]/Table1[[#This Row],[Total Voters]]</f>
        <v>0.48218388215685393</v>
      </c>
    </row>
    <row r="3412" spans="1:27" s="12" customFormat="1" x14ac:dyDescent="0.35">
      <c r="A3412" s="70" t="s">
        <v>46</v>
      </c>
      <c r="B3412" s="71">
        <v>2020</v>
      </c>
      <c r="C3412" s="71" t="s">
        <v>83</v>
      </c>
      <c r="D3412" s="71"/>
      <c r="E3412" s="72"/>
      <c r="F3412" s="81"/>
      <c r="G3412" s="82" t="s">
        <v>62</v>
      </c>
      <c r="H3412" s="132">
        <v>4097</v>
      </c>
      <c r="I3412" s="132">
        <v>4314</v>
      </c>
      <c r="J3412" s="133">
        <v>8411</v>
      </c>
      <c r="K3412" s="66">
        <v>2628</v>
      </c>
      <c r="L3412" s="66">
        <v>2635</v>
      </c>
      <c r="M3412" s="66">
        <v>26</v>
      </c>
      <c r="N3412" s="66">
        <v>5289</v>
      </c>
      <c r="O3412" s="66">
        <v>810</v>
      </c>
      <c r="P3412" s="66">
        <v>689</v>
      </c>
      <c r="Q3412" s="66">
        <v>9</v>
      </c>
      <c r="R3412" s="73">
        <v>1508</v>
      </c>
      <c r="S3412" s="24">
        <f>Table1[[#This Row],[Female Voters]]/Table1[[#This Row],[Female Population]]</f>
        <v>0.64144495972662929</v>
      </c>
      <c r="T3412" s="24">
        <f>Table1[[#This Row],[Male Voters]]/Table1[[#This Row],[Male Population]]</f>
        <v>0.61080203987019011</v>
      </c>
      <c r="U3412" s="24">
        <f>Table1[[#This Row],[Total Voters]]/Table1[[#This Row],[Total Population]]</f>
        <v>0.62881940316252527</v>
      </c>
      <c r="V3412" s="24">
        <f>Table1[[#This Row],[Female Ballots]]/Table1[[#This Row],[Female Population]]</f>
        <v>0.19770563827190626</v>
      </c>
      <c r="W3412" s="24">
        <f>Table1[[#This Row],[Male Ballots]]/Table1[[#This Row],[Male Population]]</f>
        <v>0.15971256374594345</v>
      </c>
      <c r="X3412" s="24">
        <f>Table1[[#This Row],[Total Ballots]]/Table1[[#This Row],[Total Population]]</f>
        <v>0.17928902627511592</v>
      </c>
      <c r="Y3412" s="24">
        <f>Table1[[#This Row],[Female Ballots]]/Table1[[#This Row],[Female Voters]]</f>
        <v>0.30821917808219179</v>
      </c>
      <c r="Z3412" s="24">
        <f>Table1[[#This Row],[Male Ballots]]/Table1[[#This Row],[Male Voters]]</f>
        <v>0.26148007590132827</v>
      </c>
      <c r="AA3412" s="24">
        <f>Table1[[#This Row],[Total Ballots]]/Table1[[#This Row],[Total Voters]]</f>
        <v>0.28512006050293059</v>
      </c>
    </row>
    <row r="3413" spans="1:27" s="12" customFormat="1" x14ac:dyDescent="0.35">
      <c r="A3413" s="70" t="s">
        <v>46</v>
      </c>
      <c r="B3413" s="71">
        <v>2020</v>
      </c>
      <c r="C3413" s="71" t="s">
        <v>83</v>
      </c>
      <c r="D3413" s="71"/>
      <c r="E3413" s="72"/>
      <c r="F3413" s="81"/>
      <c r="G3413" s="82" t="s">
        <v>63</v>
      </c>
      <c r="H3413" s="132">
        <v>6799</v>
      </c>
      <c r="I3413" s="132">
        <v>6801</v>
      </c>
      <c r="J3413" s="133">
        <v>13600</v>
      </c>
      <c r="K3413" s="66">
        <v>4927</v>
      </c>
      <c r="L3413" s="66">
        <v>4684</v>
      </c>
      <c r="M3413" s="66">
        <v>32</v>
      </c>
      <c r="N3413" s="66">
        <v>9643</v>
      </c>
      <c r="O3413" s="66">
        <v>1447</v>
      </c>
      <c r="P3413" s="66">
        <v>1285</v>
      </c>
      <c r="Q3413" s="66">
        <v>10</v>
      </c>
      <c r="R3413" s="73">
        <v>2742</v>
      </c>
      <c r="S3413" s="24">
        <f>Table1[[#This Row],[Female Voters]]/Table1[[#This Row],[Female Population]]</f>
        <v>0.72466539196940727</v>
      </c>
      <c r="T3413" s="24">
        <f>Table1[[#This Row],[Male Voters]]/Table1[[#This Row],[Male Population]]</f>
        <v>0.6887222467284223</v>
      </c>
      <c r="U3413" s="24">
        <f>Table1[[#This Row],[Total Voters]]/Table1[[#This Row],[Total Population]]</f>
        <v>0.70904411764705877</v>
      </c>
      <c r="V3413" s="24">
        <f>Table1[[#This Row],[Female Ballots]]/Table1[[#This Row],[Female Population]]</f>
        <v>0.21282541550227974</v>
      </c>
      <c r="W3413" s="24">
        <f>Table1[[#This Row],[Male Ballots]]/Table1[[#This Row],[Male Population]]</f>
        <v>0.18894280252903986</v>
      </c>
      <c r="X3413" s="24">
        <f>Table1[[#This Row],[Total Ballots]]/Table1[[#This Row],[Total Population]]</f>
        <v>0.20161764705882354</v>
      </c>
      <c r="Y3413" s="24">
        <f>Table1[[#This Row],[Female Ballots]]/Table1[[#This Row],[Female Voters]]</f>
        <v>0.29368784250050739</v>
      </c>
      <c r="Z3413" s="24">
        <f>Table1[[#This Row],[Male Ballots]]/Table1[[#This Row],[Male Voters]]</f>
        <v>0.27433817250213494</v>
      </c>
      <c r="AA3413" s="24">
        <f>Table1[[#This Row],[Total Ballots]]/Table1[[#This Row],[Total Voters]]</f>
        <v>0.28435134294306752</v>
      </c>
    </row>
    <row r="3414" spans="1:27" s="12" customFormat="1" x14ac:dyDescent="0.35">
      <c r="A3414" s="70" t="s">
        <v>46</v>
      </c>
      <c r="B3414" s="71">
        <v>2020</v>
      </c>
      <c r="C3414" s="71" t="s">
        <v>83</v>
      </c>
      <c r="D3414" s="71"/>
      <c r="E3414" s="72"/>
      <c r="F3414" s="81"/>
      <c r="G3414" s="82" t="s">
        <v>64</v>
      </c>
      <c r="H3414" s="132">
        <v>6583</v>
      </c>
      <c r="I3414" s="132">
        <v>6712</v>
      </c>
      <c r="J3414" s="133">
        <v>13295</v>
      </c>
      <c r="K3414" s="66">
        <v>4968</v>
      </c>
      <c r="L3414" s="66">
        <v>4653</v>
      </c>
      <c r="M3414" s="66">
        <v>25</v>
      </c>
      <c r="N3414" s="66">
        <v>9646</v>
      </c>
      <c r="O3414" s="66">
        <v>1694</v>
      </c>
      <c r="P3414" s="66">
        <v>1580</v>
      </c>
      <c r="Q3414" s="66">
        <v>8</v>
      </c>
      <c r="R3414" s="73">
        <v>3282</v>
      </c>
      <c r="S3414" s="24">
        <f>Table1[[#This Row],[Female Voters]]/Table1[[#This Row],[Female Population]]</f>
        <v>0.75467112258848545</v>
      </c>
      <c r="T3414" s="24">
        <f>Table1[[#This Row],[Male Voters]]/Table1[[#This Row],[Male Population]]</f>
        <v>0.69323599523241952</v>
      </c>
      <c r="U3414" s="24">
        <f>Table1[[#This Row],[Total Voters]]/Table1[[#This Row],[Total Population]]</f>
        <v>0.72553591575780374</v>
      </c>
      <c r="V3414" s="24">
        <f>Table1[[#This Row],[Female Ballots]]/Table1[[#This Row],[Female Population]]</f>
        <v>0.25732948503721709</v>
      </c>
      <c r="W3414" s="24">
        <f>Table1[[#This Row],[Male Ballots]]/Table1[[#This Row],[Male Population]]</f>
        <v>0.23539928486293207</v>
      </c>
      <c r="X3414" s="24">
        <f>Table1[[#This Row],[Total Ballots]]/Table1[[#This Row],[Total Population]]</f>
        <v>0.24685972169988718</v>
      </c>
      <c r="Y3414" s="24">
        <f>Table1[[#This Row],[Female Ballots]]/Table1[[#This Row],[Female Voters]]</f>
        <v>0.34098228663446056</v>
      </c>
      <c r="Z3414" s="24">
        <f>Table1[[#This Row],[Male Ballots]]/Table1[[#This Row],[Male Voters]]</f>
        <v>0.33956587148076511</v>
      </c>
      <c r="AA3414" s="24">
        <f>Table1[[#This Row],[Total Ballots]]/Table1[[#This Row],[Total Voters]]</f>
        <v>0.340244660999378</v>
      </c>
    </row>
    <row r="3415" spans="1:27" s="12" customFormat="1" x14ac:dyDescent="0.35">
      <c r="A3415" s="70" t="s">
        <v>46</v>
      </c>
      <c r="B3415" s="71">
        <v>2020</v>
      </c>
      <c r="C3415" s="71" t="s">
        <v>83</v>
      </c>
      <c r="D3415" s="71"/>
      <c r="E3415" s="72"/>
      <c r="F3415" s="81"/>
      <c r="G3415" s="82" t="s">
        <v>65</v>
      </c>
      <c r="H3415" s="132">
        <v>6719</v>
      </c>
      <c r="I3415" s="132">
        <v>6467</v>
      </c>
      <c r="J3415" s="133">
        <v>13186</v>
      </c>
      <c r="K3415" s="66">
        <v>5278</v>
      </c>
      <c r="L3415" s="66">
        <v>4849</v>
      </c>
      <c r="M3415" s="66">
        <v>25</v>
      </c>
      <c r="N3415" s="66">
        <v>10152</v>
      </c>
      <c r="O3415" s="66">
        <v>2310</v>
      </c>
      <c r="P3415" s="66">
        <v>2019</v>
      </c>
      <c r="Q3415" s="66">
        <v>11</v>
      </c>
      <c r="R3415" s="73">
        <v>4340</v>
      </c>
      <c r="S3415" s="24">
        <f>Table1[[#This Row],[Female Voters]]/Table1[[#This Row],[Female Population]]</f>
        <v>0.78553356154189613</v>
      </c>
      <c r="T3415" s="24">
        <f>Table1[[#This Row],[Male Voters]]/Table1[[#This Row],[Male Population]]</f>
        <v>0.74980671099427865</v>
      </c>
      <c r="U3415" s="24">
        <f>Table1[[#This Row],[Total Voters]]/Table1[[#This Row],[Total Population]]</f>
        <v>0.769907477627787</v>
      </c>
      <c r="V3415" s="24">
        <f>Table1[[#This Row],[Female Ballots]]/Table1[[#This Row],[Female Population]]</f>
        <v>0.34380116088703677</v>
      </c>
      <c r="W3415" s="24">
        <f>Table1[[#This Row],[Male Ballots]]/Table1[[#This Row],[Male Population]]</f>
        <v>0.31220040204113192</v>
      </c>
      <c r="X3415" s="24">
        <f>Table1[[#This Row],[Total Ballots]]/Table1[[#This Row],[Total Population]]</f>
        <v>0.32913696344607918</v>
      </c>
      <c r="Y3415" s="24">
        <f>Table1[[#This Row],[Female Ballots]]/Table1[[#This Row],[Female Voters]]</f>
        <v>0.43766578249336868</v>
      </c>
      <c r="Z3415" s="24">
        <f>Table1[[#This Row],[Male Ballots]]/Table1[[#This Row],[Male Voters]]</f>
        <v>0.41637451020829036</v>
      </c>
      <c r="AA3415" s="24">
        <f>Table1[[#This Row],[Total Ballots]]/Table1[[#This Row],[Total Voters]]</f>
        <v>0.42750197005516155</v>
      </c>
    </row>
    <row r="3416" spans="1:27" s="12" customFormat="1" x14ac:dyDescent="0.35">
      <c r="A3416" s="70" t="s">
        <v>46</v>
      </c>
      <c r="B3416" s="71">
        <v>2020</v>
      </c>
      <c r="C3416" s="71" t="s">
        <v>83</v>
      </c>
      <c r="D3416" s="71"/>
      <c r="E3416" s="72"/>
      <c r="F3416" s="81"/>
      <c r="G3416" s="82" t="s">
        <v>66</v>
      </c>
      <c r="H3416" s="132">
        <v>7782</v>
      </c>
      <c r="I3416" s="132">
        <v>7489</v>
      </c>
      <c r="J3416" s="133">
        <v>15271</v>
      </c>
      <c r="K3416" s="66">
        <v>6535</v>
      </c>
      <c r="L3416" s="66">
        <v>6117</v>
      </c>
      <c r="M3416" s="66">
        <v>21</v>
      </c>
      <c r="N3416" s="66">
        <v>12673</v>
      </c>
      <c r="O3416" s="66">
        <v>3788</v>
      </c>
      <c r="P3416" s="66">
        <v>3315</v>
      </c>
      <c r="Q3416" s="66">
        <v>10</v>
      </c>
      <c r="R3416" s="73">
        <v>7113</v>
      </c>
      <c r="S3416" s="24">
        <f>Table1[[#This Row],[Female Voters]]/Table1[[#This Row],[Female Population]]</f>
        <v>0.83975841685941921</v>
      </c>
      <c r="T3416" s="24">
        <f>Table1[[#This Row],[Male Voters]]/Table1[[#This Row],[Male Population]]</f>
        <v>0.81679797035652291</v>
      </c>
      <c r="U3416" s="24">
        <f>Table1[[#This Row],[Total Voters]]/Table1[[#This Row],[Total Population]]</f>
        <v>0.82987361665902692</v>
      </c>
      <c r="V3416" s="24">
        <f>Table1[[#This Row],[Female Ballots]]/Table1[[#This Row],[Female Population]]</f>
        <v>0.48676432793626317</v>
      </c>
      <c r="W3416" s="24">
        <f>Table1[[#This Row],[Male Ballots]]/Table1[[#This Row],[Male Population]]</f>
        <v>0.44264921885431968</v>
      </c>
      <c r="X3416" s="24">
        <f>Table1[[#This Row],[Total Ballots]]/Table1[[#This Row],[Total Population]]</f>
        <v>0.46578482090236395</v>
      </c>
      <c r="Y3416" s="24">
        <f>Table1[[#This Row],[Female Ballots]]/Table1[[#This Row],[Female Voters]]</f>
        <v>0.5796480489671002</v>
      </c>
      <c r="Z3416" s="24">
        <f>Table1[[#This Row],[Male Ballots]]/Table1[[#This Row],[Male Voters]]</f>
        <v>0.54193231976459044</v>
      </c>
      <c r="AA3416" s="24">
        <f>Table1[[#This Row],[Total Ballots]]/Table1[[#This Row],[Total Voters]]</f>
        <v>0.56127199558115681</v>
      </c>
    </row>
    <row r="3417" spans="1:27" s="12" customFormat="1" x14ac:dyDescent="0.35">
      <c r="A3417" s="70" t="s">
        <v>46</v>
      </c>
      <c r="B3417" s="71">
        <v>2020</v>
      </c>
      <c r="C3417" s="71" t="s">
        <v>83</v>
      </c>
      <c r="D3417" s="71"/>
      <c r="E3417" s="72"/>
      <c r="F3417" s="81"/>
      <c r="G3417" s="82" t="s">
        <v>67</v>
      </c>
      <c r="H3417" s="132">
        <v>11606</v>
      </c>
      <c r="I3417" s="132">
        <v>10302</v>
      </c>
      <c r="J3417" s="133">
        <v>21908</v>
      </c>
      <c r="K3417" s="66">
        <v>10077</v>
      </c>
      <c r="L3417" s="66">
        <v>9093</v>
      </c>
      <c r="M3417" s="66">
        <v>24</v>
      </c>
      <c r="N3417" s="66">
        <v>19194</v>
      </c>
      <c r="O3417" s="66">
        <v>6992</v>
      </c>
      <c r="P3417" s="66">
        <v>6119</v>
      </c>
      <c r="Q3417" s="66">
        <v>16</v>
      </c>
      <c r="R3417" s="66">
        <v>13127</v>
      </c>
      <c r="S3417" s="24">
        <f>Table1[[#This Row],[Female Voters]]/Table1[[#This Row],[Female Population]]</f>
        <v>0.86825779769084954</v>
      </c>
      <c r="T3417" s="24">
        <f>Table1[[#This Row],[Male Voters]]/Table1[[#This Row],[Male Population]]</f>
        <v>0.88264414676761793</v>
      </c>
      <c r="U3417" s="24">
        <f>Table1[[#This Row],[Total Voters]]/Table1[[#This Row],[Total Population]]</f>
        <v>0.87611831294504294</v>
      </c>
      <c r="V3417" s="24">
        <f>Table1[[#This Row],[Female Ballots]]/Table1[[#This Row],[Female Population]]</f>
        <v>0.60244701016715496</v>
      </c>
      <c r="W3417" s="24">
        <f>Table1[[#This Row],[Male Ballots]]/Table1[[#This Row],[Male Population]]</f>
        <v>0.59396233741021165</v>
      </c>
      <c r="X3417" s="24">
        <f>Table1[[#This Row],[Total Ballots]]/Table1[[#This Row],[Total Population]]</f>
        <v>0.59918751141135662</v>
      </c>
      <c r="Y3417" s="24">
        <f>Table1[[#This Row],[Female Ballots]]/Table1[[#This Row],[Female Voters]]</f>
        <v>0.69385729879924585</v>
      </c>
      <c r="Z3417" s="24">
        <f>Table1[[#This Row],[Male Ballots]]/Table1[[#This Row],[Male Voters]]</f>
        <v>0.6729352248982734</v>
      </c>
      <c r="AA3417" s="24">
        <f>Table1[[#This Row],[Total Ballots]]/Table1[[#This Row],[Total Voters]]</f>
        <v>0.68391163905387098</v>
      </c>
    </row>
    <row r="3418" spans="1:27" s="12" customFormat="1" x14ac:dyDescent="0.35">
      <c r="A3418" s="70" t="s">
        <v>53</v>
      </c>
      <c r="B3418" s="71">
        <v>2020</v>
      </c>
      <c r="C3418" s="71" t="s">
        <v>83</v>
      </c>
      <c r="D3418" s="71"/>
      <c r="E3418" s="72"/>
      <c r="F3418" s="81"/>
      <c r="G3418" s="82" t="s">
        <v>79</v>
      </c>
      <c r="H3418" s="132">
        <v>16072.1288</v>
      </c>
      <c r="I3418" s="132">
        <v>16097.132600000001</v>
      </c>
      <c r="J3418" s="133">
        <v>32169.261300000002</v>
      </c>
      <c r="K3418" s="66">
        <v>11989</v>
      </c>
      <c r="L3418" s="66">
        <v>11056</v>
      </c>
      <c r="M3418" s="66">
        <v>391</v>
      </c>
      <c r="N3418" s="66">
        <v>23436</v>
      </c>
      <c r="O3418" s="66">
        <v>5887</v>
      </c>
      <c r="P3418" s="66">
        <v>5223</v>
      </c>
      <c r="Q3418" s="66">
        <v>185</v>
      </c>
      <c r="R3418" s="73">
        <v>11295</v>
      </c>
      <c r="S3418" s="24">
        <f>Table1[[#This Row],[Female Voters]]/Table1[[#This Row],[Female Population]]</f>
        <v>0.74594972135862925</v>
      </c>
      <c r="T3418" s="24">
        <f>Table1[[#This Row],[Male Voters]]/Table1[[#This Row],[Male Population]]</f>
        <v>0.68683039860154971</v>
      </c>
      <c r="U3418" s="24">
        <f>Table1[[#This Row],[Total Voters]]/Table1[[#This Row],[Total Population]]</f>
        <v>0.72852154674748459</v>
      </c>
      <c r="V3418" s="24">
        <f>Table1[[#This Row],[Female Ballots]]/Table1[[#This Row],[Female Population]]</f>
        <v>0.36628626321113106</v>
      </c>
      <c r="W3418" s="24">
        <f>Table1[[#This Row],[Male Ballots]]/Table1[[#This Row],[Male Population]]</f>
        <v>0.32446772538855767</v>
      </c>
      <c r="X3418" s="24">
        <f>Table1[[#This Row],[Total Ballots]]/Table1[[#This Row],[Total Population]]</f>
        <v>0.35111157494934458</v>
      </c>
      <c r="Y3418" s="24">
        <f>Table1[[#This Row],[Female Ballots]]/Table1[[#This Row],[Female Voters]]</f>
        <v>0.49103344732671617</v>
      </c>
      <c r="Z3418" s="24">
        <f>Table1[[#This Row],[Male Ballots]]/Table1[[#This Row],[Male Voters]]</f>
        <v>0.47241316931982635</v>
      </c>
      <c r="AA3418" s="24">
        <f>Table1[[#This Row],[Total Ballots]]/Table1[[#This Row],[Total Voters]]</f>
        <v>0.48195084485407064</v>
      </c>
    </row>
    <row r="3419" spans="1:27" s="12" customFormat="1" x14ac:dyDescent="0.35">
      <c r="A3419" s="70" t="s">
        <v>53</v>
      </c>
      <c r="B3419" s="71">
        <v>2020</v>
      </c>
      <c r="C3419" s="71" t="s">
        <v>83</v>
      </c>
      <c r="D3419" s="71"/>
      <c r="E3419" s="72"/>
      <c r="F3419" s="81"/>
      <c r="G3419" s="82" t="s">
        <v>62</v>
      </c>
      <c r="H3419" s="132">
        <v>1634.1149</v>
      </c>
      <c r="I3419" s="132">
        <v>1855.1305</v>
      </c>
      <c r="J3419" s="133">
        <v>3489.2454000000002</v>
      </c>
      <c r="K3419" s="66">
        <v>1003</v>
      </c>
      <c r="L3419" s="66">
        <v>1005</v>
      </c>
      <c r="M3419" s="66">
        <v>51</v>
      </c>
      <c r="N3419" s="66">
        <v>2059</v>
      </c>
      <c r="O3419" s="66">
        <v>320</v>
      </c>
      <c r="P3419" s="66">
        <v>276</v>
      </c>
      <c r="Q3419" s="66">
        <v>18</v>
      </c>
      <c r="R3419" s="73">
        <v>614</v>
      </c>
      <c r="S3419" s="24">
        <f>Table1[[#This Row],[Female Voters]]/Table1[[#This Row],[Female Population]]</f>
        <v>0.61378792886595668</v>
      </c>
      <c r="T3419" s="24">
        <f>Table1[[#This Row],[Male Voters]]/Table1[[#This Row],[Male Population]]</f>
        <v>0.54174086405242117</v>
      </c>
      <c r="U3419" s="24">
        <f>Table1[[#This Row],[Total Voters]]/Table1[[#This Row],[Total Population]]</f>
        <v>0.5900989365780922</v>
      </c>
      <c r="V3419" s="24">
        <f>Table1[[#This Row],[Female Ballots]]/Table1[[#This Row],[Female Population]]</f>
        <v>0.19582466324736406</v>
      </c>
      <c r="W3419" s="24">
        <f>Table1[[#This Row],[Male Ballots]]/Table1[[#This Row],[Male Population]]</f>
        <v>0.14877659550096342</v>
      </c>
      <c r="X3419" s="24">
        <f>Table1[[#This Row],[Total Ballots]]/Table1[[#This Row],[Total Population]]</f>
        <v>0.17596927977607993</v>
      </c>
      <c r="Y3419" s="24">
        <f>Table1[[#This Row],[Female Ballots]]/Table1[[#This Row],[Female Voters]]</f>
        <v>0.31904287138584247</v>
      </c>
      <c r="Z3419" s="24">
        <f>Table1[[#This Row],[Male Ballots]]/Table1[[#This Row],[Male Voters]]</f>
        <v>0.2746268656716418</v>
      </c>
      <c r="AA3419" s="24">
        <f>Table1[[#This Row],[Total Ballots]]/Table1[[#This Row],[Total Voters]]</f>
        <v>0.2982030111704711</v>
      </c>
    </row>
    <row r="3420" spans="1:27" s="12" customFormat="1" x14ac:dyDescent="0.35">
      <c r="A3420" s="70" t="s">
        <v>53</v>
      </c>
      <c r="B3420" s="71">
        <v>2020</v>
      </c>
      <c r="C3420" s="71" t="s">
        <v>83</v>
      </c>
      <c r="D3420" s="71"/>
      <c r="E3420" s="72"/>
      <c r="F3420" s="81"/>
      <c r="G3420" s="82" t="s">
        <v>63</v>
      </c>
      <c r="H3420" s="132">
        <v>2547.1790000000001</v>
      </c>
      <c r="I3420" s="132">
        <v>2761.194</v>
      </c>
      <c r="J3420" s="133">
        <v>5308.3729999999996</v>
      </c>
      <c r="K3420" s="66">
        <v>1795</v>
      </c>
      <c r="L3420" s="66">
        <v>1602</v>
      </c>
      <c r="M3420" s="66">
        <v>44</v>
      </c>
      <c r="N3420" s="66">
        <v>3441</v>
      </c>
      <c r="O3420" s="66">
        <v>550</v>
      </c>
      <c r="P3420" s="66">
        <v>441</v>
      </c>
      <c r="Q3420" s="66">
        <v>13</v>
      </c>
      <c r="R3420" s="73">
        <v>1004</v>
      </c>
      <c r="S3420" s="24">
        <f>Table1[[#This Row],[Female Voters]]/Table1[[#This Row],[Female Population]]</f>
        <v>0.70470116155951346</v>
      </c>
      <c r="T3420" s="24">
        <f>Table1[[#This Row],[Male Voters]]/Table1[[#This Row],[Male Population]]</f>
        <v>0.58018379005604093</v>
      </c>
      <c r="U3420" s="24">
        <f>Table1[[#This Row],[Total Voters]]/Table1[[#This Row],[Total Population]]</f>
        <v>0.64822121580378778</v>
      </c>
      <c r="V3420" s="24">
        <f>Table1[[#This Row],[Female Ballots]]/Table1[[#This Row],[Female Population]]</f>
        <v>0.21592514699595119</v>
      </c>
      <c r="W3420" s="24">
        <f>Table1[[#This Row],[Male Ballots]]/Table1[[#This Row],[Male Population]]</f>
        <v>0.15971351524014613</v>
      </c>
      <c r="X3420" s="24">
        <f>Table1[[#This Row],[Total Ballots]]/Table1[[#This Row],[Total Population]]</f>
        <v>0.18913516439029437</v>
      </c>
      <c r="Y3420" s="24">
        <f>Table1[[#This Row],[Female Ballots]]/Table1[[#This Row],[Female Voters]]</f>
        <v>0.30640668523676878</v>
      </c>
      <c r="Z3420" s="24">
        <f>Table1[[#This Row],[Male Ballots]]/Table1[[#This Row],[Male Voters]]</f>
        <v>0.2752808988764045</v>
      </c>
      <c r="AA3420" s="24">
        <f>Table1[[#This Row],[Total Ballots]]/Table1[[#This Row],[Total Voters]]</f>
        <v>0.29177564661435629</v>
      </c>
    </row>
    <row r="3421" spans="1:27" s="12" customFormat="1" x14ac:dyDescent="0.35">
      <c r="A3421" s="70" t="s">
        <v>53</v>
      </c>
      <c r="B3421" s="71">
        <v>2020</v>
      </c>
      <c r="C3421" s="71" t="s">
        <v>83</v>
      </c>
      <c r="D3421" s="71"/>
      <c r="E3421" s="72"/>
      <c r="F3421" s="81"/>
      <c r="G3421" s="82" t="s">
        <v>64</v>
      </c>
      <c r="H3421" s="132">
        <v>2649.1859999999997</v>
      </c>
      <c r="I3421" s="132">
        <v>2685.1890000000003</v>
      </c>
      <c r="J3421" s="133">
        <v>5334.375</v>
      </c>
      <c r="K3421" s="66">
        <v>1765</v>
      </c>
      <c r="L3421" s="66">
        <v>1643</v>
      </c>
      <c r="M3421" s="66">
        <v>42</v>
      </c>
      <c r="N3421" s="66">
        <v>3450</v>
      </c>
      <c r="O3421" s="66">
        <v>596</v>
      </c>
      <c r="P3421" s="66">
        <v>555</v>
      </c>
      <c r="Q3421" s="66">
        <v>17</v>
      </c>
      <c r="R3421" s="73">
        <v>1168</v>
      </c>
      <c r="S3421" s="24">
        <f>Table1[[#This Row],[Female Voters]]/Table1[[#This Row],[Female Population]]</f>
        <v>0.66624238539687297</v>
      </c>
      <c r="T3421" s="24">
        <f>Table1[[#This Row],[Male Voters]]/Table1[[#This Row],[Male Population]]</f>
        <v>0.61187499278449298</v>
      </c>
      <c r="U3421" s="24">
        <f>Table1[[#This Row],[Total Voters]]/Table1[[#This Row],[Total Population]]</f>
        <v>0.64674868189806678</v>
      </c>
      <c r="V3421" s="24">
        <f>Table1[[#This Row],[Female Ballots]]/Table1[[#This Row],[Female Population]]</f>
        <v>0.2249747658337316</v>
      </c>
      <c r="W3421" s="24">
        <f>Table1[[#This Row],[Male Ballots]]/Table1[[#This Row],[Male Population]]</f>
        <v>0.206689361530976</v>
      </c>
      <c r="X3421" s="24">
        <f>Table1[[#This Row],[Total Ballots]]/Table1[[#This Row],[Total Population]]</f>
        <v>0.21895723491505564</v>
      </c>
      <c r="Y3421" s="24">
        <f>Table1[[#This Row],[Female Ballots]]/Table1[[#This Row],[Female Voters]]</f>
        <v>0.33767705382436258</v>
      </c>
      <c r="Z3421" s="24">
        <f>Table1[[#This Row],[Male Ballots]]/Table1[[#This Row],[Male Voters]]</f>
        <v>0.33779671332927569</v>
      </c>
      <c r="AA3421" s="24">
        <f>Table1[[#This Row],[Total Ballots]]/Table1[[#This Row],[Total Voters]]</f>
        <v>0.33855072463768116</v>
      </c>
    </row>
    <row r="3422" spans="1:27" s="12" customFormat="1" x14ac:dyDescent="0.35">
      <c r="A3422" s="70" t="s">
        <v>53</v>
      </c>
      <c r="B3422" s="71">
        <v>2020</v>
      </c>
      <c r="C3422" s="71" t="s">
        <v>83</v>
      </c>
      <c r="D3422" s="71"/>
      <c r="E3422" s="72"/>
      <c r="F3422" s="81"/>
      <c r="G3422" s="82" t="s">
        <v>65</v>
      </c>
      <c r="H3422" s="132">
        <v>2485.174</v>
      </c>
      <c r="I3422" s="132">
        <v>2385.1680000000001</v>
      </c>
      <c r="J3422" s="133">
        <v>4870.3420000000006</v>
      </c>
      <c r="K3422" s="66">
        <v>1690</v>
      </c>
      <c r="L3422" s="66">
        <v>1481</v>
      </c>
      <c r="M3422" s="66">
        <v>77</v>
      </c>
      <c r="N3422" s="66">
        <v>3248</v>
      </c>
      <c r="O3422" s="66">
        <v>729</v>
      </c>
      <c r="P3422" s="66">
        <v>623</v>
      </c>
      <c r="Q3422" s="66">
        <v>35</v>
      </c>
      <c r="R3422" s="73">
        <v>1387</v>
      </c>
      <c r="S3422" s="24">
        <f>Table1[[#This Row],[Female Voters]]/Table1[[#This Row],[Female Population]]</f>
        <v>0.68003286691394649</v>
      </c>
      <c r="T3422" s="24">
        <f>Table1[[#This Row],[Male Voters]]/Table1[[#This Row],[Male Population]]</f>
        <v>0.6209206227821269</v>
      </c>
      <c r="U3422" s="24">
        <f>Table1[[#This Row],[Total Voters]]/Table1[[#This Row],[Total Population]]</f>
        <v>0.66689361855902518</v>
      </c>
      <c r="V3422" s="24">
        <f>Table1[[#This Row],[Female Ballots]]/Table1[[#This Row],[Female Population]]</f>
        <v>0.29333962129009883</v>
      </c>
      <c r="W3422" s="24">
        <f>Table1[[#This Row],[Male Ballots]]/Table1[[#This Row],[Male Population]]</f>
        <v>0.26119753409403446</v>
      </c>
      <c r="X3422" s="24">
        <f>Table1[[#This Row],[Total Ballots]]/Table1[[#This Row],[Total Population]]</f>
        <v>0.28478492886125856</v>
      </c>
      <c r="Y3422" s="24">
        <f>Table1[[#This Row],[Female Ballots]]/Table1[[#This Row],[Female Voters]]</f>
        <v>0.43136094674556213</v>
      </c>
      <c r="Z3422" s="24">
        <f>Table1[[#This Row],[Male Ballots]]/Table1[[#This Row],[Male Voters]]</f>
        <v>0.42066171505739364</v>
      </c>
      <c r="AA3422" s="24">
        <f>Table1[[#This Row],[Total Ballots]]/Table1[[#This Row],[Total Voters]]</f>
        <v>0.4270320197044335</v>
      </c>
    </row>
    <row r="3423" spans="1:27" s="12" customFormat="1" x14ac:dyDescent="0.35">
      <c r="A3423" s="70" t="s">
        <v>53</v>
      </c>
      <c r="B3423" s="71">
        <v>2020</v>
      </c>
      <c r="C3423" s="71" t="s">
        <v>83</v>
      </c>
      <c r="D3423" s="71"/>
      <c r="E3423" s="72"/>
      <c r="F3423" s="81"/>
      <c r="G3423" s="82" t="s">
        <v>66</v>
      </c>
      <c r="H3423" s="132">
        <v>2754.1930000000002</v>
      </c>
      <c r="I3423" s="132">
        <v>2703.19</v>
      </c>
      <c r="J3423" s="133">
        <v>5457.384</v>
      </c>
      <c r="K3423" s="66">
        <v>2210</v>
      </c>
      <c r="L3423" s="66">
        <v>2059</v>
      </c>
      <c r="M3423" s="66">
        <v>63</v>
      </c>
      <c r="N3423" s="66">
        <v>4332</v>
      </c>
      <c r="O3423" s="66">
        <v>1258</v>
      </c>
      <c r="P3423" s="66">
        <v>1092</v>
      </c>
      <c r="Q3423" s="66">
        <v>35</v>
      </c>
      <c r="R3423" s="73">
        <v>2385</v>
      </c>
      <c r="S3423" s="24">
        <f>Table1[[#This Row],[Female Voters]]/Table1[[#This Row],[Female Population]]</f>
        <v>0.80241290279947697</v>
      </c>
      <c r="T3423" s="24">
        <f>Table1[[#This Row],[Male Voters]]/Table1[[#This Row],[Male Population]]</f>
        <v>0.76169266681217374</v>
      </c>
      <c r="U3423" s="24">
        <f>Table1[[#This Row],[Total Voters]]/Table1[[#This Row],[Total Population]]</f>
        <v>0.79378691329032369</v>
      </c>
      <c r="V3423" s="24">
        <f>Table1[[#This Row],[Female Ballots]]/Table1[[#This Row],[Female Population]]</f>
        <v>0.45675811390124071</v>
      </c>
      <c r="W3423" s="24">
        <f>Table1[[#This Row],[Male Ballots]]/Table1[[#This Row],[Male Population]]</f>
        <v>0.40396716472020094</v>
      </c>
      <c r="X3423" s="24">
        <f>Table1[[#This Row],[Total Ballots]]/Table1[[#This Row],[Total Population]]</f>
        <v>0.43702257345277518</v>
      </c>
      <c r="Y3423" s="24">
        <f>Table1[[#This Row],[Female Ballots]]/Table1[[#This Row],[Female Voters]]</f>
        <v>0.56923076923076921</v>
      </c>
      <c r="Z3423" s="24">
        <f>Table1[[#This Row],[Male Ballots]]/Table1[[#This Row],[Male Voters]]</f>
        <v>0.53035454103933943</v>
      </c>
      <c r="AA3423" s="24">
        <f>Table1[[#This Row],[Total Ballots]]/Table1[[#This Row],[Total Voters]]</f>
        <v>0.55055401662049863</v>
      </c>
    </row>
    <row r="3424" spans="1:27" s="12" customFormat="1" x14ac:dyDescent="0.35">
      <c r="A3424" s="70" t="s">
        <v>53</v>
      </c>
      <c r="B3424" s="71">
        <v>2020</v>
      </c>
      <c r="C3424" s="71" t="s">
        <v>83</v>
      </c>
      <c r="D3424" s="71"/>
      <c r="E3424" s="72"/>
      <c r="F3424" s="81"/>
      <c r="G3424" s="82" t="s">
        <v>67</v>
      </c>
      <c r="H3424" s="132">
        <v>4002.2819</v>
      </c>
      <c r="I3424" s="132">
        <v>3707.2610999999997</v>
      </c>
      <c r="J3424" s="133">
        <v>7709.5419000000002</v>
      </c>
      <c r="K3424" s="66">
        <v>3526</v>
      </c>
      <c r="L3424" s="66">
        <v>3266</v>
      </c>
      <c r="M3424" s="66">
        <v>114</v>
      </c>
      <c r="N3424" s="66">
        <v>6906</v>
      </c>
      <c r="O3424" s="66">
        <v>2434</v>
      </c>
      <c r="P3424" s="66">
        <v>2236</v>
      </c>
      <c r="Q3424" s="66">
        <v>67</v>
      </c>
      <c r="R3424" s="66">
        <v>4737</v>
      </c>
      <c r="S3424" s="24">
        <f>Table1[[#This Row],[Female Voters]]/Table1[[#This Row],[Female Population]]</f>
        <v>0.88099741300081835</v>
      </c>
      <c r="T3424" s="24">
        <f>Table1[[#This Row],[Male Voters]]/Table1[[#This Row],[Male Population]]</f>
        <v>0.88097382728181739</v>
      </c>
      <c r="U3424" s="24">
        <f>Table1[[#This Row],[Total Voters]]/Table1[[#This Row],[Total Population]]</f>
        <v>0.89577306791730382</v>
      </c>
      <c r="V3424" s="24">
        <f>Table1[[#This Row],[Female Ballots]]/Table1[[#This Row],[Female Population]]</f>
        <v>0.60815306388088253</v>
      </c>
      <c r="W3424" s="24">
        <f>Table1[[#This Row],[Male Ballots]]/Table1[[#This Row],[Male Population]]</f>
        <v>0.60314068518130548</v>
      </c>
      <c r="X3424" s="24">
        <f>Table1[[#This Row],[Total Ballots]]/Table1[[#This Row],[Total Population]]</f>
        <v>0.61443339454449297</v>
      </c>
      <c r="Y3424" s="24">
        <f>Table1[[#This Row],[Female Ballots]]/Table1[[#This Row],[Female Voters]]</f>
        <v>0.69030062393647196</v>
      </c>
      <c r="Z3424" s="24">
        <f>Table1[[#This Row],[Male Ballots]]/Table1[[#This Row],[Male Voters]]</f>
        <v>0.68462951622780155</v>
      </c>
      <c r="AA3424" s="24">
        <f>Table1[[#This Row],[Total Ballots]]/Table1[[#This Row],[Total Voters]]</f>
        <v>0.68592528236316241</v>
      </c>
    </row>
    <row r="3425" spans="1:27" s="12" customFormat="1" x14ac:dyDescent="0.35">
      <c r="A3425" s="70" t="s">
        <v>32</v>
      </c>
      <c r="B3425" s="71">
        <v>2020</v>
      </c>
      <c r="C3425" s="71" t="s">
        <v>83</v>
      </c>
      <c r="D3425" s="71"/>
      <c r="E3425" s="72"/>
      <c r="F3425" s="81"/>
      <c r="G3425" s="82" t="s">
        <v>79</v>
      </c>
      <c r="H3425" s="132">
        <v>2864.99332</v>
      </c>
      <c r="I3425" s="132">
        <v>2970.1398600000002</v>
      </c>
      <c r="J3425" s="133">
        <v>5835.1334100000004</v>
      </c>
      <c r="K3425" s="66">
        <v>2379</v>
      </c>
      <c r="L3425" s="66">
        <v>2401</v>
      </c>
      <c r="M3425" s="66">
        <v>15</v>
      </c>
      <c r="N3425" s="66">
        <v>4795</v>
      </c>
      <c r="O3425" s="66">
        <v>1354</v>
      </c>
      <c r="P3425" s="66">
        <v>1303</v>
      </c>
      <c r="Q3425" s="66">
        <v>10</v>
      </c>
      <c r="R3425" s="73">
        <v>2667</v>
      </c>
      <c r="S3425" s="24">
        <f>Table1[[#This Row],[Female Voters]]/Table1[[#This Row],[Female Population]]</f>
        <v>0.83036842822376977</v>
      </c>
      <c r="T3425" s="24">
        <f>Table1[[#This Row],[Male Voters]]/Table1[[#This Row],[Male Population]]</f>
        <v>0.80837944109473681</v>
      </c>
      <c r="U3425" s="24">
        <f>Table1[[#This Row],[Total Voters]]/Table1[[#This Row],[Total Population]]</f>
        <v>0.82174642173262658</v>
      </c>
      <c r="V3425" s="24">
        <f>Table1[[#This Row],[Female Ballots]]/Table1[[#This Row],[Female Population]]</f>
        <v>0.47260145095207412</v>
      </c>
      <c r="W3425" s="24">
        <f>Table1[[#This Row],[Male Ballots]]/Table1[[#This Row],[Male Population]]</f>
        <v>0.43869987994437404</v>
      </c>
      <c r="X3425" s="24">
        <f>Table1[[#This Row],[Total Ballots]]/Table1[[#This Row],[Total Population]]</f>
        <v>0.45705895865712515</v>
      </c>
      <c r="Y3425" s="24">
        <f>Table1[[#This Row],[Female Ballots]]/Table1[[#This Row],[Female Voters]]</f>
        <v>0.5691467002942413</v>
      </c>
      <c r="Z3425" s="24">
        <f>Table1[[#This Row],[Male Ballots]]/Table1[[#This Row],[Male Voters]]</f>
        <v>0.5426905456059975</v>
      </c>
      <c r="AA3425" s="24">
        <f>Table1[[#This Row],[Total Ballots]]/Table1[[#This Row],[Total Voters]]</f>
        <v>0.55620437956204383</v>
      </c>
    </row>
    <row r="3426" spans="1:27" s="12" customFormat="1" x14ac:dyDescent="0.35">
      <c r="A3426" s="70" t="s">
        <v>32</v>
      </c>
      <c r="B3426" s="71">
        <v>2020</v>
      </c>
      <c r="C3426" s="71" t="s">
        <v>83</v>
      </c>
      <c r="D3426" s="71"/>
      <c r="E3426" s="72"/>
      <c r="F3426" s="81"/>
      <c r="G3426" s="82" t="s">
        <v>62</v>
      </c>
      <c r="H3426" s="132">
        <v>174.24285</v>
      </c>
      <c r="I3426" s="132">
        <v>215.30005</v>
      </c>
      <c r="J3426" s="133">
        <v>389.54291000000001</v>
      </c>
      <c r="K3426" s="66">
        <v>112</v>
      </c>
      <c r="L3426" s="66">
        <v>133</v>
      </c>
      <c r="M3426" s="66">
        <v>3</v>
      </c>
      <c r="N3426" s="66">
        <v>248</v>
      </c>
      <c r="O3426" s="66">
        <v>47</v>
      </c>
      <c r="P3426" s="66">
        <v>46</v>
      </c>
      <c r="Q3426" s="66">
        <v>2</v>
      </c>
      <c r="R3426" s="73">
        <v>95</v>
      </c>
      <c r="S3426" s="24">
        <f>Table1[[#This Row],[Female Voters]]/Table1[[#This Row],[Female Population]]</f>
        <v>0.64278103807415909</v>
      </c>
      <c r="T3426" s="24">
        <f>Table1[[#This Row],[Male Voters]]/Table1[[#This Row],[Male Population]]</f>
        <v>0.61774254116522498</v>
      </c>
      <c r="U3426" s="24">
        <f>Table1[[#This Row],[Total Voters]]/Table1[[#This Row],[Total Population]]</f>
        <v>0.63664359851909513</v>
      </c>
      <c r="V3426" s="24">
        <f>Table1[[#This Row],[Female Ballots]]/Table1[[#This Row],[Female Population]]</f>
        <v>0.26973847133469175</v>
      </c>
      <c r="W3426" s="24">
        <f>Table1[[#This Row],[Male Ballots]]/Table1[[#This Row],[Male Population]]</f>
        <v>0.21365531498947632</v>
      </c>
      <c r="X3426" s="24">
        <f>Table1[[#This Row],[Total Ballots]]/Table1[[#This Row],[Total Population]]</f>
        <v>0.24387557201336305</v>
      </c>
      <c r="Y3426" s="24">
        <f>Table1[[#This Row],[Female Ballots]]/Table1[[#This Row],[Female Voters]]</f>
        <v>0.41964285714285715</v>
      </c>
      <c r="Z3426" s="24">
        <f>Table1[[#This Row],[Male Ballots]]/Table1[[#This Row],[Male Voters]]</f>
        <v>0.34586466165413532</v>
      </c>
      <c r="AA3426" s="24">
        <f>Table1[[#This Row],[Total Ballots]]/Table1[[#This Row],[Total Voters]]</f>
        <v>0.38306451612903225</v>
      </c>
    </row>
    <row r="3427" spans="1:27" s="12" customFormat="1" x14ac:dyDescent="0.35">
      <c r="A3427" s="70" t="s">
        <v>32</v>
      </c>
      <c r="B3427" s="71">
        <v>2020</v>
      </c>
      <c r="C3427" s="71" t="s">
        <v>83</v>
      </c>
      <c r="D3427" s="71"/>
      <c r="E3427" s="72"/>
      <c r="F3427" s="81"/>
      <c r="G3427" s="82" t="s">
        <v>63</v>
      </c>
      <c r="H3427" s="132">
        <v>306.42700000000002</v>
      </c>
      <c r="I3427" s="132">
        <v>312.43540000000002</v>
      </c>
      <c r="J3427" s="133">
        <v>618.86259999999993</v>
      </c>
      <c r="K3427" s="66">
        <v>229</v>
      </c>
      <c r="L3427" s="66">
        <v>239</v>
      </c>
      <c r="M3427" s="66">
        <v>3</v>
      </c>
      <c r="N3427" s="66">
        <v>471</v>
      </c>
      <c r="O3427" s="66">
        <v>71</v>
      </c>
      <c r="P3427" s="66">
        <v>65</v>
      </c>
      <c r="Q3427" s="66">
        <v>2</v>
      </c>
      <c r="R3427" s="73">
        <v>138</v>
      </c>
      <c r="S3427" s="24">
        <f>Table1[[#This Row],[Female Voters]]/Table1[[#This Row],[Female Population]]</f>
        <v>0.74732317974591012</v>
      </c>
      <c r="T3427" s="24">
        <f>Table1[[#This Row],[Male Voters]]/Table1[[#This Row],[Male Population]]</f>
        <v>0.76495813214507702</v>
      </c>
      <c r="U3427" s="24">
        <f>Table1[[#This Row],[Total Voters]]/Table1[[#This Row],[Total Population]]</f>
        <v>0.7610736211882897</v>
      </c>
      <c r="V3427" s="24">
        <f>Table1[[#This Row],[Female Ballots]]/Table1[[#This Row],[Female Population]]</f>
        <v>0.23170281992122102</v>
      </c>
      <c r="W3427" s="24">
        <f>Table1[[#This Row],[Male Ballots]]/Table1[[#This Row],[Male Population]]</f>
        <v>0.20804300665033473</v>
      </c>
      <c r="X3427" s="24">
        <f>Table1[[#This Row],[Total Ballots]]/Table1[[#This Row],[Total Population]]</f>
        <v>0.22298972340548615</v>
      </c>
      <c r="Y3427" s="24">
        <f>Table1[[#This Row],[Female Ballots]]/Table1[[#This Row],[Female Voters]]</f>
        <v>0.31004366812227074</v>
      </c>
      <c r="Z3427" s="24">
        <f>Table1[[#This Row],[Male Ballots]]/Table1[[#This Row],[Male Voters]]</f>
        <v>0.27196652719665271</v>
      </c>
      <c r="AA3427" s="24">
        <f>Table1[[#This Row],[Total Ballots]]/Table1[[#This Row],[Total Voters]]</f>
        <v>0.2929936305732484</v>
      </c>
    </row>
    <row r="3428" spans="1:27" s="12" customFormat="1" x14ac:dyDescent="0.35">
      <c r="A3428" s="70" t="s">
        <v>32</v>
      </c>
      <c r="B3428" s="71">
        <v>2020</v>
      </c>
      <c r="C3428" s="71" t="s">
        <v>83</v>
      </c>
      <c r="D3428" s="71"/>
      <c r="E3428" s="72"/>
      <c r="F3428" s="81"/>
      <c r="G3428" s="82" t="s">
        <v>64</v>
      </c>
      <c r="H3428" s="132">
        <v>371.51779999999997</v>
      </c>
      <c r="I3428" s="132">
        <v>373.5206</v>
      </c>
      <c r="J3428" s="133">
        <v>745.03840000000002</v>
      </c>
      <c r="K3428" s="66">
        <v>275</v>
      </c>
      <c r="L3428" s="66">
        <v>279</v>
      </c>
      <c r="M3428" s="66"/>
      <c r="N3428" s="66">
        <v>554</v>
      </c>
      <c r="O3428" s="66">
        <v>117</v>
      </c>
      <c r="P3428" s="66">
        <v>92</v>
      </c>
      <c r="Q3428" s="66"/>
      <c r="R3428" s="73">
        <v>209</v>
      </c>
      <c r="S3428" s="24">
        <f>Table1[[#This Row],[Female Voters]]/Table1[[#This Row],[Female Population]]</f>
        <v>0.74020679493687791</v>
      </c>
      <c r="T3428" s="24">
        <f>Table1[[#This Row],[Male Voters]]/Table1[[#This Row],[Male Population]]</f>
        <v>0.74694675474391503</v>
      </c>
      <c r="U3428" s="24">
        <f>Table1[[#This Row],[Total Voters]]/Table1[[#This Row],[Total Population]]</f>
        <v>0.74358583396506805</v>
      </c>
      <c r="V3428" s="24">
        <f>Table1[[#This Row],[Female Ballots]]/Table1[[#This Row],[Female Population]]</f>
        <v>0.31492434548223536</v>
      </c>
      <c r="W3428" s="24">
        <f>Table1[[#This Row],[Male Ballots]]/Table1[[#This Row],[Male Population]]</f>
        <v>0.24630502306967808</v>
      </c>
      <c r="X3428" s="24">
        <f>Table1[[#This Row],[Total Ballots]]/Table1[[#This Row],[Total Population]]</f>
        <v>0.28052245360776035</v>
      </c>
      <c r="Y3428" s="24">
        <f>Table1[[#This Row],[Female Ballots]]/Table1[[#This Row],[Female Voters]]</f>
        <v>0.42545454545454547</v>
      </c>
      <c r="Z3428" s="24">
        <f>Table1[[#This Row],[Male Ballots]]/Table1[[#This Row],[Male Voters]]</f>
        <v>0.32974910394265233</v>
      </c>
      <c r="AA3428" s="24">
        <f>Table1[[#This Row],[Total Ballots]]/Table1[[#This Row],[Total Voters]]</f>
        <v>0.37725631768953066</v>
      </c>
    </row>
    <row r="3429" spans="1:27" s="12" customFormat="1" x14ac:dyDescent="0.35">
      <c r="A3429" s="70" t="s">
        <v>32</v>
      </c>
      <c r="B3429" s="71">
        <v>2020</v>
      </c>
      <c r="C3429" s="71" t="s">
        <v>83</v>
      </c>
      <c r="D3429" s="71"/>
      <c r="E3429" s="72"/>
      <c r="F3429" s="81"/>
      <c r="G3429" s="82" t="s">
        <v>65</v>
      </c>
      <c r="H3429" s="132">
        <v>392.5471</v>
      </c>
      <c r="I3429" s="132">
        <v>354.4941</v>
      </c>
      <c r="J3429" s="133">
        <v>747.0412</v>
      </c>
      <c r="K3429" s="66">
        <v>316</v>
      </c>
      <c r="L3429" s="66">
        <v>310</v>
      </c>
      <c r="M3429" s="66">
        <v>1</v>
      </c>
      <c r="N3429" s="66">
        <v>627</v>
      </c>
      <c r="O3429" s="66">
        <v>165</v>
      </c>
      <c r="P3429" s="66">
        <v>149</v>
      </c>
      <c r="Q3429" s="66"/>
      <c r="R3429" s="73">
        <v>314</v>
      </c>
      <c r="S3429" s="24">
        <f>Table1[[#This Row],[Female Voters]]/Table1[[#This Row],[Female Population]]</f>
        <v>0.80499894152829043</v>
      </c>
      <c r="T3429" s="24">
        <f>Table1[[#This Row],[Male Voters]]/Table1[[#This Row],[Male Population]]</f>
        <v>0.87448564024055686</v>
      </c>
      <c r="U3429" s="24">
        <f>Table1[[#This Row],[Total Voters]]/Table1[[#This Row],[Total Population]]</f>
        <v>0.83931113839504434</v>
      </c>
      <c r="V3429" s="24">
        <f>Table1[[#This Row],[Female Ballots]]/Table1[[#This Row],[Female Population]]</f>
        <v>0.42033172579799977</v>
      </c>
      <c r="W3429" s="24">
        <f>Table1[[#This Row],[Male Ballots]]/Table1[[#This Row],[Male Population]]</f>
        <v>0.42031729159949349</v>
      </c>
      <c r="X3429" s="24">
        <f>Table1[[#This Row],[Total Ballots]]/Table1[[#This Row],[Total Population]]</f>
        <v>0.42032487632542892</v>
      </c>
      <c r="Y3429" s="24">
        <f>Table1[[#This Row],[Female Ballots]]/Table1[[#This Row],[Female Voters]]</f>
        <v>0.52215189873417722</v>
      </c>
      <c r="Z3429" s="24">
        <f>Table1[[#This Row],[Male Ballots]]/Table1[[#This Row],[Male Voters]]</f>
        <v>0.48064516129032259</v>
      </c>
      <c r="AA3429" s="24">
        <f>Table1[[#This Row],[Total Ballots]]/Table1[[#This Row],[Total Voters]]</f>
        <v>0.50079744816586924</v>
      </c>
    </row>
    <row r="3430" spans="1:27" s="12" customFormat="1" x14ac:dyDescent="0.35">
      <c r="A3430" s="70" t="s">
        <v>32</v>
      </c>
      <c r="B3430" s="71">
        <v>2020</v>
      </c>
      <c r="C3430" s="71" t="s">
        <v>83</v>
      </c>
      <c r="D3430" s="71"/>
      <c r="E3430" s="72"/>
      <c r="F3430" s="81"/>
      <c r="G3430" s="82" t="s">
        <v>66</v>
      </c>
      <c r="H3430" s="132">
        <v>599.83609999999999</v>
      </c>
      <c r="I3430" s="132">
        <v>615.85840000000007</v>
      </c>
      <c r="J3430" s="133">
        <v>1215.6945000000001</v>
      </c>
      <c r="K3430" s="66">
        <v>541</v>
      </c>
      <c r="L3430" s="66">
        <v>466</v>
      </c>
      <c r="M3430" s="66">
        <v>5</v>
      </c>
      <c r="N3430" s="66">
        <v>1012</v>
      </c>
      <c r="O3430" s="66">
        <v>318</v>
      </c>
      <c r="P3430" s="66">
        <v>279</v>
      </c>
      <c r="Q3430" s="66">
        <v>4</v>
      </c>
      <c r="R3430" s="73">
        <v>601</v>
      </c>
      <c r="S3430" s="24">
        <f>Table1[[#This Row],[Female Voters]]/Table1[[#This Row],[Female Population]]</f>
        <v>0.90191303924522048</v>
      </c>
      <c r="T3430" s="24">
        <f>Table1[[#This Row],[Male Voters]]/Table1[[#This Row],[Male Population]]</f>
        <v>0.75666744173660694</v>
      </c>
      <c r="U3430" s="24">
        <f>Table1[[#This Row],[Total Voters]]/Table1[[#This Row],[Total Population]]</f>
        <v>0.83244598046630958</v>
      </c>
      <c r="V3430" s="24">
        <f>Table1[[#This Row],[Female Ballots]]/Table1[[#This Row],[Female Population]]</f>
        <v>0.53014481789275436</v>
      </c>
      <c r="W3430" s="24">
        <f>Table1[[#This Row],[Male Ballots]]/Table1[[#This Row],[Male Population]]</f>
        <v>0.45302621511698138</v>
      </c>
      <c r="X3430" s="24">
        <f>Table1[[#This Row],[Total Ballots]]/Table1[[#This Row],[Total Population]]</f>
        <v>0.49436762278681029</v>
      </c>
      <c r="Y3430" s="24">
        <f>Table1[[#This Row],[Female Ballots]]/Table1[[#This Row],[Female Voters]]</f>
        <v>0.5878003696857671</v>
      </c>
      <c r="Z3430" s="24">
        <f>Table1[[#This Row],[Male Ballots]]/Table1[[#This Row],[Male Voters]]</f>
        <v>0.59871244635193133</v>
      </c>
      <c r="AA3430" s="24">
        <f>Table1[[#This Row],[Total Ballots]]/Table1[[#This Row],[Total Voters]]</f>
        <v>0.59387351778656128</v>
      </c>
    </row>
    <row r="3431" spans="1:27" s="12" customFormat="1" x14ac:dyDescent="0.35">
      <c r="A3431" s="70" t="s">
        <v>32</v>
      </c>
      <c r="B3431" s="71">
        <v>2020</v>
      </c>
      <c r="C3431" s="71" t="s">
        <v>83</v>
      </c>
      <c r="D3431" s="71"/>
      <c r="E3431" s="72"/>
      <c r="F3431" s="81"/>
      <c r="G3431" s="82" t="s">
        <v>67</v>
      </c>
      <c r="H3431" s="132">
        <v>1020.42247</v>
      </c>
      <c r="I3431" s="132">
        <v>1098.5313100000001</v>
      </c>
      <c r="J3431" s="133">
        <v>2118.9538000000002</v>
      </c>
      <c r="K3431" s="66">
        <v>906</v>
      </c>
      <c r="L3431" s="66">
        <v>974</v>
      </c>
      <c r="M3431" s="66">
        <v>3</v>
      </c>
      <c r="N3431" s="66">
        <v>1883</v>
      </c>
      <c r="O3431" s="66">
        <v>636</v>
      </c>
      <c r="P3431" s="66">
        <v>672</v>
      </c>
      <c r="Q3431" s="66">
        <v>2</v>
      </c>
      <c r="R3431" s="66">
        <v>1310</v>
      </c>
      <c r="S3431" s="24">
        <f>Table1[[#This Row],[Female Voters]]/Table1[[#This Row],[Female Population]]</f>
        <v>0.8878675515642066</v>
      </c>
      <c r="T3431" s="24">
        <f>Table1[[#This Row],[Male Voters]]/Table1[[#This Row],[Male Population]]</f>
        <v>0.88663836081285652</v>
      </c>
      <c r="U3431" s="24">
        <f>Table1[[#This Row],[Total Voters]]/Table1[[#This Row],[Total Population]]</f>
        <v>0.88864608562961578</v>
      </c>
      <c r="V3431" s="24">
        <f>Table1[[#This Row],[Female Ballots]]/Table1[[#This Row],[Female Population]]</f>
        <v>0.62327126136295297</v>
      </c>
      <c r="W3431" s="24">
        <f>Table1[[#This Row],[Male Ballots]]/Table1[[#This Row],[Male Population]]</f>
        <v>0.61172585058135476</v>
      </c>
      <c r="X3431" s="24">
        <f>Table1[[#This Row],[Total Ballots]]/Table1[[#This Row],[Total Population]]</f>
        <v>0.61822961878640292</v>
      </c>
      <c r="Y3431" s="24">
        <f>Table1[[#This Row],[Female Ballots]]/Table1[[#This Row],[Female Voters]]</f>
        <v>0.70198675496688745</v>
      </c>
      <c r="Z3431" s="24">
        <f>Table1[[#This Row],[Male Ballots]]/Table1[[#This Row],[Male Voters]]</f>
        <v>0.68993839835728954</v>
      </c>
      <c r="AA3431" s="24">
        <f>Table1[[#This Row],[Total Ballots]]/Table1[[#This Row],[Total Voters]]</f>
        <v>0.6956983536909187</v>
      </c>
    </row>
    <row r="3432" spans="1:27" s="12" customFormat="1" x14ac:dyDescent="0.35">
      <c r="A3432" s="70" t="s">
        <v>60</v>
      </c>
      <c r="B3432" s="71">
        <v>2020</v>
      </c>
      <c r="C3432" s="71" t="s">
        <v>83</v>
      </c>
      <c r="D3432" s="71"/>
      <c r="E3432" s="72"/>
      <c r="F3432" s="81"/>
      <c r="G3432" s="82" t="s">
        <v>79</v>
      </c>
      <c r="H3432" s="132">
        <v>31741.643400000001</v>
      </c>
      <c r="I3432" s="132">
        <v>34532.786899999999</v>
      </c>
      <c r="J3432" s="133">
        <v>66274.426899999991</v>
      </c>
      <c r="K3432" s="66">
        <v>19332</v>
      </c>
      <c r="L3432" s="66">
        <v>17957</v>
      </c>
      <c r="M3432" s="66">
        <v>579</v>
      </c>
      <c r="N3432" s="66">
        <v>37868</v>
      </c>
      <c r="O3432" s="66">
        <v>8145</v>
      </c>
      <c r="P3432" s="66">
        <v>7168</v>
      </c>
      <c r="Q3432" s="66">
        <v>222</v>
      </c>
      <c r="R3432" s="73">
        <v>15535</v>
      </c>
      <c r="S3432" s="24">
        <f>Table1[[#This Row],[Female Voters]]/Table1[[#This Row],[Female Population]]</f>
        <v>0.6090421896681002</v>
      </c>
      <c r="T3432" s="24">
        <f>Table1[[#This Row],[Male Voters]]/Table1[[#This Row],[Male Population]]</f>
        <v>0.51999857561452711</v>
      </c>
      <c r="U3432" s="24">
        <f>Table1[[#This Row],[Total Voters]]/Table1[[#This Row],[Total Population]]</f>
        <v>0.57138177984003069</v>
      </c>
      <c r="V3432" s="24">
        <f>Table1[[#This Row],[Female Ballots]]/Table1[[#This Row],[Female Population]]</f>
        <v>0.25660297097282619</v>
      </c>
      <c r="W3432" s="24">
        <f>Table1[[#This Row],[Male Ballots]]/Table1[[#This Row],[Male Population]]</f>
        <v>0.2075708520356925</v>
      </c>
      <c r="X3432" s="24">
        <f>Table1[[#This Row],[Total Ballots]]/Table1[[#This Row],[Total Population]]</f>
        <v>0.23440413937400645</v>
      </c>
      <c r="Y3432" s="24">
        <f>Table1[[#This Row],[Female Ballots]]/Table1[[#This Row],[Female Voters]]</f>
        <v>0.42132216014897578</v>
      </c>
      <c r="Z3432" s="24">
        <f>Table1[[#This Row],[Male Ballots]]/Table1[[#This Row],[Male Voters]]</f>
        <v>0.39917580887676113</v>
      </c>
      <c r="AA3432" s="24">
        <f>Table1[[#This Row],[Total Ballots]]/Table1[[#This Row],[Total Voters]]</f>
        <v>0.41024083659026089</v>
      </c>
    </row>
    <row r="3433" spans="1:27" s="12" customFormat="1" x14ac:dyDescent="0.35">
      <c r="A3433" s="70" t="s">
        <v>60</v>
      </c>
      <c r="B3433" s="71">
        <v>2020</v>
      </c>
      <c r="C3433" s="71" t="s">
        <v>83</v>
      </c>
      <c r="D3433" s="71"/>
      <c r="E3433" s="72"/>
      <c r="F3433" s="81"/>
      <c r="G3433" s="82" t="s">
        <v>62</v>
      </c>
      <c r="H3433" s="132">
        <v>4530.2343000000001</v>
      </c>
      <c r="I3433" s="132">
        <v>5268.2725</v>
      </c>
      <c r="J3433" s="133">
        <v>9798.5059999999994</v>
      </c>
      <c r="K3433" s="66">
        <v>2283</v>
      </c>
      <c r="L3433" s="66">
        <v>2248</v>
      </c>
      <c r="M3433" s="66">
        <v>60</v>
      </c>
      <c r="N3433" s="66">
        <v>4591</v>
      </c>
      <c r="O3433" s="66">
        <v>659</v>
      </c>
      <c r="P3433" s="66">
        <v>579</v>
      </c>
      <c r="Q3433" s="66">
        <v>15</v>
      </c>
      <c r="R3433" s="73">
        <v>1253</v>
      </c>
      <c r="S3433" s="24">
        <f>Table1[[#This Row],[Female Voters]]/Table1[[#This Row],[Female Population]]</f>
        <v>0.50394744483745579</v>
      </c>
      <c r="T3433" s="24">
        <f>Table1[[#This Row],[Male Voters]]/Table1[[#This Row],[Male Population]]</f>
        <v>0.42670533841975716</v>
      </c>
      <c r="U3433" s="24">
        <f>Table1[[#This Row],[Total Voters]]/Table1[[#This Row],[Total Population]]</f>
        <v>0.46854081632444788</v>
      </c>
      <c r="V3433" s="24">
        <f>Table1[[#This Row],[Female Ballots]]/Table1[[#This Row],[Female Population]]</f>
        <v>0.14546708985890641</v>
      </c>
      <c r="W3433" s="24">
        <f>Table1[[#This Row],[Male Ballots]]/Table1[[#This Row],[Male Population]]</f>
        <v>0.10990319881896769</v>
      </c>
      <c r="X3433" s="24">
        <f>Table1[[#This Row],[Total Ballots]]/Table1[[#This Row],[Total Population]]</f>
        <v>0.12787663752004644</v>
      </c>
      <c r="Y3433" s="24">
        <f>Table1[[#This Row],[Female Ballots]]/Table1[[#This Row],[Female Voters]]</f>
        <v>0.28865527814279457</v>
      </c>
      <c r="Z3433" s="24">
        <f>Table1[[#This Row],[Male Ballots]]/Table1[[#This Row],[Male Voters]]</f>
        <v>0.25756227758007116</v>
      </c>
      <c r="AA3433" s="24">
        <f>Table1[[#This Row],[Total Ballots]]/Table1[[#This Row],[Total Voters]]</f>
        <v>0.27292528860814635</v>
      </c>
    </row>
    <row r="3434" spans="1:27" s="12" customFormat="1" x14ac:dyDescent="0.35">
      <c r="A3434" s="70" t="s">
        <v>60</v>
      </c>
      <c r="B3434" s="71">
        <v>2020</v>
      </c>
      <c r="C3434" s="71" t="s">
        <v>83</v>
      </c>
      <c r="D3434" s="71"/>
      <c r="E3434" s="72"/>
      <c r="F3434" s="81"/>
      <c r="G3434" s="82" t="s">
        <v>63</v>
      </c>
      <c r="H3434" s="132">
        <v>6527.3379999999997</v>
      </c>
      <c r="I3434" s="132">
        <v>7515.3889999999992</v>
      </c>
      <c r="J3434" s="133">
        <v>14042.725999999999</v>
      </c>
      <c r="K3434" s="66">
        <v>4021</v>
      </c>
      <c r="L3434" s="66">
        <v>3591</v>
      </c>
      <c r="M3434" s="66">
        <v>75</v>
      </c>
      <c r="N3434" s="66">
        <v>7687</v>
      </c>
      <c r="O3434" s="66">
        <v>1160</v>
      </c>
      <c r="P3434" s="66">
        <v>931</v>
      </c>
      <c r="Q3434" s="66">
        <v>24</v>
      </c>
      <c r="R3434" s="73">
        <v>2115</v>
      </c>
      <c r="S3434" s="24">
        <f>Table1[[#This Row],[Female Voters]]/Table1[[#This Row],[Female Population]]</f>
        <v>0.61602448042371949</v>
      </c>
      <c r="T3434" s="24">
        <f>Table1[[#This Row],[Male Voters]]/Table1[[#This Row],[Male Population]]</f>
        <v>0.47781957793535379</v>
      </c>
      <c r="U3434" s="24">
        <f>Table1[[#This Row],[Total Voters]]/Table1[[#This Row],[Total Population]]</f>
        <v>0.54740083940967021</v>
      </c>
      <c r="V3434" s="24">
        <f>Table1[[#This Row],[Female Ballots]]/Table1[[#This Row],[Female Population]]</f>
        <v>0.17771410029632295</v>
      </c>
      <c r="W3434" s="24">
        <f>Table1[[#This Row],[Male Ballots]]/Table1[[#This Row],[Male Population]]</f>
        <v>0.12387914983509171</v>
      </c>
      <c r="X3434" s="24">
        <f>Table1[[#This Row],[Total Ballots]]/Table1[[#This Row],[Total Population]]</f>
        <v>0.15061178292590771</v>
      </c>
      <c r="Y3434" s="24">
        <f>Table1[[#This Row],[Female Ballots]]/Table1[[#This Row],[Female Voters]]</f>
        <v>0.28848545138025367</v>
      </c>
      <c r="Z3434" s="24">
        <f>Table1[[#This Row],[Male Ballots]]/Table1[[#This Row],[Male Voters]]</f>
        <v>0.25925925925925924</v>
      </c>
      <c r="AA3434" s="24">
        <f>Table1[[#This Row],[Total Ballots]]/Table1[[#This Row],[Total Voters]]</f>
        <v>0.27513984649408091</v>
      </c>
    </row>
    <row r="3435" spans="1:27" s="12" customFormat="1" x14ac:dyDescent="0.35">
      <c r="A3435" s="70" t="s">
        <v>60</v>
      </c>
      <c r="B3435" s="71">
        <v>2020</v>
      </c>
      <c r="C3435" s="71" t="s">
        <v>83</v>
      </c>
      <c r="D3435" s="71"/>
      <c r="E3435" s="72"/>
      <c r="F3435" s="81"/>
      <c r="G3435" s="82" t="s">
        <v>64</v>
      </c>
      <c r="H3435" s="132">
        <v>6585.3410000000003</v>
      </c>
      <c r="I3435" s="132">
        <v>7207.3729999999996</v>
      </c>
      <c r="J3435" s="133">
        <v>13792.713</v>
      </c>
      <c r="K3435" s="66">
        <v>3724</v>
      </c>
      <c r="L3435" s="66">
        <v>3353</v>
      </c>
      <c r="M3435" s="66">
        <v>103</v>
      </c>
      <c r="N3435" s="66">
        <v>7180</v>
      </c>
      <c r="O3435" s="66">
        <v>1216</v>
      </c>
      <c r="P3435" s="66">
        <v>1060</v>
      </c>
      <c r="Q3435" s="66">
        <v>32</v>
      </c>
      <c r="R3435" s="73">
        <v>2308</v>
      </c>
      <c r="S3435" s="24">
        <f>Table1[[#This Row],[Female Voters]]/Table1[[#This Row],[Female Population]]</f>
        <v>0.56549843052926185</v>
      </c>
      <c r="T3435" s="24">
        <f>Table1[[#This Row],[Male Voters]]/Table1[[#This Row],[Male Population]]</f>
        <v>0.46521804824032281</v>
      </c>
      <c r="U3435" s="24">
        <f>Table1[[#This Row],[Total Voters]]/Table1[[#This Row],[Total Population]]</f>
        <v>0.52056473588626107</v>
      </c>
      <c r="V3435" s="24">
        <f>Table1[[#This Row],[Female Ballots]]/Table1[[#This Row],[Female Population]]</f>
        <v>0.18465254874424877</v>
      </c>
      <c r="W3435" s="24">
        <f>Table1[[#This Row],[Male Ballots]]/Table1[[#This Row],[Male Population]]</f>
        <v>0.14707161680129502</v>
      </c>
      <c r="X3435" s="24">
        <f>Table1[[#This Row],[Total Ballots]]/Table1[[#This Row],[Total Population]]</f>
        <v>0.16733473682806277</v>
      </c>
      <c r="Y3435" s="24">
        <f>Table1[[#This Row],[Female Ballots]]/Table1[[#This Row],[Female Voters]]</f>
        <v>0.32653061224489793</v>
      </c>
      <c r="Z3435" s="24">
        <f>Table1[[#This Row],[Male Ballots]]/Table1[[#This Row],[Male Voters]]</f>
        <v>0.31613480465254995</v>
      </c>
      <c r="AA3435" s="24">
        <f>Table1[[#This Row],[Total Ballots]]/Table1[[#This Row],[Total Voters]]</f>
        <v>0.32144846796657384</v>
      </c>
    </row>
    <row r="3436" spans="1:27" s="12" customFormat="1" x14ac:dyDescent="0.35">
      <c r="A3436" s="70" t="s">
        <v>60</v>
      </c>
      <c r="B3436" s="71">
        <v>2020</v>
      </c>
      <c r="C3436" s="71" t="s">
        <v>83</v>
      </c>
      <c r="D3436" s="71"/>
      <c r="E3436" s="72"/>
      <c r="F3436" s="81"/>
      <c r="G3436" s="82" t="s">
        <v>65</v>
      </c>
      <c r="H3436" s="132">
        <v>4886.2530000000006</v>
      </c>
      <c r="I3436" s="132">
        <v>5383.2790000000005</v>
      </c>
      <c r="J3436" s="133">
        <v>10269.530999999999</v>
      </c>
      <c r="K3436" s="66">
        <v>2638</v>
      </c>
      <c r="L3436" s="66">
        <v>2540</v>
      </c>
      <c r="M3436" s="66">
        <v>107</v>
      </c>
      <c r="N3436" s="66">
        <v>5285</v>
      </c>
      <c r="O3436" s="66">
        <v>1049</v>
      </c>
      <c r="P3436" s="66">
        <v>998</v>
      </c>
      <c r="Q3436" s="66">
        <v>36</v>
      </c>
      <c r="R3436" s="73">
        <v>2083</v>
      </c>
      <c r="S3436" s="24">
        <f>Table1[[#This Row],[Female Voters]]/Table1[[#This Row],[Female Population]]</f>
        <v>0.53988199137457671</v>
      </c>
      <c r="T3436" s="24">
        <f>Table1[[#This Row],[Male Voters]]/Table1[[#This Row],[Male Population]]</f>
        <v>0.47183138752422077</v>
      </c>
      <c r="U3436" s="24">
        <f>Table1[[#This Row],[Total Voters]]/Table1[[#This Row],[Total Population]]</f>
        <v>0.51462914908188118</v>
      </c>
      <c r="V3436" s="24">
        <f>Table1[[#This Row],[Female Ballots]]/Table1[[#This Row],[Female Population]]</f>
        <v>0.21468393061104282</v>
      </c>
      <c r="W3436" s="24">
        <f>Table1[[#This Row],[Male Ballots]]/Table1[[#This Row],[Male Population]]</f>
        <v>0.18538886801148519</v>
      </c>
      <c r="X3436" s="24">
        <f>Table1[[#This Row],[Total Ballots]]/Table1[[#This Row],[Total Population]]</f>
        <v>0.20283302129376699</v>
      </c>
      <c r="Y3436" s="24">
        <f>Table1[[#This Row],[Female Ballots]]/Table1[[#This Row],[Female Voters]]</f>
        <v>0.39764973464746017</v>
      </c>
      <c r="Z3436" s="24">
        <f>Table1[[#This Row],[Male Ballots]]/Table1[[#This Row],[Male Voters]]</f>
        <v>0.39291338582677166</v>
      </c>
      <c r="AA3436" s="24">
        <f>Table1[[#This Row],[Total Ballots]]/Table1[[#This Row],[Total Voters]]</f>
        <v>0.39413434247871332</v>
      </c>
    </row>
    <row r="3437" spans="1:27" s="12" customFormat="1" x14ac:dyDescent="0.35">
      <c r="A3437" s="70" t="s">
        <v>60</v>
      </c>
      <c r="B3437" s="71">
        <v>2020</v>
      </c>
      <c r="C3437" s="71" t="s">
        <v>83</v>
      </c>
      <c r="D3437" s="71"/>
      <c r="E3437" s="72"/>
      <c r="F3437" s="81"/>
      <c r="G3437" s="82" t="s">
        <v>66</v>
      </c>
      <c r="H3437" s="132">
        <v>4344.2250000000004</v>
      </c>
      <c r="I3437" s="132">
        <v>4427.2290000000003</v>
      </c>
      <c r="J3437" s="133">
        <v>8771.4540000000015</v>
      </c>
      <c r="K3437" s="66">
        <v>2894</v>
      </c>
      <c r="L3437" s="66">
        <v>2640</v>
      </c>
      <c r="M3437" s="66">
        <v>112</v>
      </c>
      <c r="N3437" s="66">
        <v>5646</v>
      </c>
      <c r="O3437" s="66">
        <v>1575</v>
      </c>
      <c r="P3437" s="66">
        <v>1343</v>
      </c>
      <c r="Q3437" s="66">
        <v>40</v>
      </c>
      <c r="R3437" s="73">
        <v>2958</v>
      </c>
      <c r="S3437" s="24">
        <f>Table1[[#This Row],[Female Voters]]/Table1[[#This Row],[Female Population]]</f>
        <v>0.66617175675753437</v>
      </c>
      <c r="T3437" s="24">
        <f>Table1[[#This Row],[Male Voters]]/Table1[[#This Row],[Male Population]]</f>
        <v>0.5963097910679569</v>
      </c>
      <c r="U3437" s="24">
        <f>Table1[[#This Row],[Total Voters]]/Table1[[#This Row],[Total Population]]</f>
        <v>0.64367891571910418</v>
      </c>
      <c r="V3437" s="24">
        <f>Table1[[#This Row],[Female Ballots]]/Table1[[#This Row],[Female Population]]</f>
        <v>0.36255028227129116</v>
      </c>
      <c r="W3437" s="24">
        <f>Table1[[#This Row],[Male Ballots]]/Table1[[#This Row],[Male Population]]</f>
        <v>0.30335001871373718</v>
      </c>
      <c r="X3437" s="24">
        <f>Table1[[#This Row],[Total Ballots]]/Table1[[#This Row],[Total Population]]</f>
        <v>0.33723029271999827</v>
      </c>
      <c r="Y3437" s="24">
        <f>Table1[[#This Row],[Female Ballots]]/Table1[[#This Row],[Female Voters]]</f>
        <v>0.54422944022114716</v>
      </c>
      <c r="Z3437" s="24">
        <f>Table1[[#This Row],[Male Ballots]]/Table1[[#This Row],[Male Voters]]</f>
        <v>0.50871212121212117</v>
      </c>
      <c r="AA3437" s="24">
        <f>Table1[[#This Row],[Total Ballots]]/Table1[[#This Row],[Total Voters]]</f>
        <v>0.52391073326248672</v>
      </c>
    </row>
    <row r="3438" spans="1:27" s="12" customFormat="1" x14ac:dyDescent="0.35">
      <c r="A3438" s="70" t="s">
        <v>60</v>
      </c>
      <c r="B3438" s="71">
        <v>2020</v>
      </c>
      <c r="C3438" s="71" t="s">
        <v>83</v>
      </c>
      <c r="D3438" s="71"/>
      <c r="E3438" s="72"/>
      <c r="F3438" s="81"/>
      <c r="G3438" s="82" t="s">
        <v>67</v>
      </c>
      <c r="H3438" s="132">
        <v>4868.2520999999997</v>
      </c>
      <c r="I3438" s="132">
        <v>4731.2444000000005</v>
      </c>
      <c r="J3438" s="133">
        <v>9599.4969000000001</v>
      </c>
      <c r="K3438" s="66">
        <v>3772</v>
      </c>
      <c r="L3438" s="66">
        <v>3585</v>
      </c>
      <c r="M3438" s="66">
        <v>122</v>
      </c>
      <c r="N3438" s="66">
        <v>7479</v>
      </c>
      <c r="O3438" s="66">
        <v>2486</v>
      </c>
      <c r="P3438" s="66">
        <v>2257</v>
      </c>
      <c r="Q3438" s="66">
        <v>75</v>
      </c>
      <c r="R3438" s="66">
        <v>4818</v>
      </c>
      <c r="S3438" s="24">
        <f>Table1[[#This Row],[Female Voters]]/Table1[[#This Row],[Female Population]]</f>
        <v>0.77481607823884069</v>
      </c>
      <c r="T3438" s="24">
        <f>Table1[[#This Row],[Male Voters]]/Table1[[#This Row],[Male Population]]</f>
        <v>0.75772877004620598</v>
      </c>
      <c r="U3438" s="24">
        <f>Table1[[#This Row],[Total Voters]]/Table1[[#This Row],[Total Population]]</f>
        <v>0.77910332988388176</v>
      </c>
      <c r="V3438" s="24">
        <f>Table1[[#This Row],[Female Ballots]]/Table1[[#This Row],[Female Population]]</f>
        <v>0.51065555951796338</v>
      </c>
      <c r="W3438" s="24">
        <f>Table1[[#This Row],[Male Ballots]]/Table1[[#This Row],[Male Population]]</f>
        <v>0.47704151575851794</v>
      </c>
      <c r="X3438" s="24">
        <f>Table1[[#This Row],[Total Ballots]]/Table1[[#This Row],[Total Population]]</f>
        <v>0.50190130276514799</v>
      </c>
      <c r="Y3438" s="24">
        <f>Table1[[#This Row],[Female Ballots]]/Table1[[#This Row],[Female Voters]]</f>
        <v>0.65906680805938489</v>
      </c>
      <c r="Z3438" s="24">
        <f>Table1[[#This Row],[Male Ballots]]/Table1[[#This Row],[Male Voters]]</f>
        <v>0.62956764295676426</v>
      </c>
      <c r="AA3438" s="24">
        <f>Table1[[#This Row],[Total Ballots]]/Table1[[#This Row],[Total Voters]]</f>
        <v>0.64420377055756117</v>
      </c>
    </row>
    <row r="3439" spans="1:27" s="12" customFormat="1" x14ac:dyDescent="0.35">
      <c r="A3439" s="70" t="s">
        <v>22</v>
      </c>
      <c r="B3439" s="71">
        <v>2020</v>
      </c>
      <c r="C3439" s="71" t="s">
        <v>83</v>
      </c>
      <c r="D3439" s="71"/>
      <c r="E3439" s="72"/>
      <c r="F3439" s="81"/>
      <c r="G3439" s="82" t="s">
        <v>79</v>
      </c>
      <c r="H3439" s="132">
        <v>880.64173700000003</v>
      </c>
      <c r="I3439" s="132">
        <v>912.16425000000004</v>
      </c>
      <c r="J3439" s="133">
        <v>1792.8060700000001</v>
      </c>
      <c r="K3439" s="66">
        <v>807</v>
      </c>
      <c r="L3439" s="66">
        <v>794</v>
      </c>
      <c r="M3439" s="66">
        <v>4</v>
      </c>
      <c r="N3439" s="66">
        <v>1605</v>
      </c>
      <c r="O3439" s="66">
        <v>436</v>
      </c>
      <c r="P3439" s="66">
        <v>385</v>
      </c>
      <c r="Q3439" s="66">
        <v>3</v>
      </c>
      <c r="R3439" s="73">
        <v>824</v>
      </c>
      <c r="S3439" s="24">
        <f>Table1[[#This Row],[Female Voters]]/Table1[[#This Row],[Female Population]]</f>
        <v>0.91637718960394898</v>
      </c>
      <c r="T3439" s="24">
        <f>Table1[[#This Row],[Male Voters]]/Table1[[#This Row],[Male Population]]</f>
        <v>0.87045726687929281</v>
      </c>
      <c r="U3439" s="24">
        <f>Table1[[#This Row],[Total Voters]]/Table1[[#This Row],[Total Population]]</f>
        <v>0.89524462620767453</v>
      </c>
      <c r="V3439" s="24">
        <f>Table1[[#This Row],[Female Ballots]]/Table1[[#This Row],[Female Population]]</f>
        <v>0.495093500207338</v>
      </c>
      <c r="W3439" s="24">
        <f>Table1[[#This Row],[Male Ballots]]/Table1[[#This Row],[Male Population]]</f>
        <v>0.42207310799562686</v>
      </c>
      <c r="X3439" s="24">
        <f>Table1[[#This Row],[Total Ballots]]/Table1[[#This Row],[Total Population]]</f>
        <v>0.45961468660132321</v>
      </c>
      <c r="Y3439" s="24">
        <f>Table1[[#This Row],[Female Ballots]]/Table1[[#This Row],[Female Voters]]</f>
        <v>0.540272614622057</v>
      </c>
      <c r="Z3439" s="24">
        <f>Table1[[#This Row],[Male Ballots]]/Table1[[#This Row],[Male Voters]]</f>
        <v>0.48488664987405544</v>
      </c>
      <c r="AA3439" s="24">
        <f>Table1[[#This Row],[Total Ballots]]/Table1[[#This Row],[Total Voters]]</f>
        <v>0.5133956386292835</v>
      </c>
    </row>
    <row r="3440" spans="1:27" s="12" customFormat="1" x14ac:dyDescent="0.35">
      <c r="A3440" s="70" t="s">
        <v>22</v>
      </c>
      <c r="B3440" s="71">
        <v>2020</v>
      </c>
      <c r="C3440" s="71" t="s">
        <v>83</v>
      </c>
      <c r="D3440" s="71"/>
      <c r="E3440" s="72"/>
      <c r="F3440" s="81"/>
      <c r="G3440" s="82" t="s">
        <v>62</v>
      </c>
      <c r="H3440" s="132">
        <v>51.862177000000003</v>
      </c>
      <c r="I3440" s="132">
        <v>73.217309999999998</v>
      </c>
      <c r="J3440" s="133">
        <v>125.07948999999999</v>
      </c>
      <c r="K3440" s="66">
        <v>53</v>
      </c>
      <c r="L3440" s="66">
        <v>65</v>
      </c>
      <c r="M3440" s="66"/>
      <c r="N3440" s="66">
        <v>118</v>
      </c>
      <c r="O3440" s="66">
        <v>16</v>
      </c>
      <c r="P3440" s="66">
        <v>16</v>
      </c>
      <c r="Q3440" s="66"/>
      <c r="R3440" s="73">
        <v>32</v>
      </c>
      <c r="S3440" s="24">
        <f>Table1[[#This Row],[Female Voters]]/Table1[[#This Row],[Female Population]]</f>
        <v>1.0219393605478613</v>
      </c>
      <c r="T3440" s="24">
        <f>Table1[[#This Row],[Male Voters]]/Table1[[#This Row],[Male Population]]</f>
        <v>0.88776820672597778</v>
      </c>
      <c r="U3440" s="24">
        <f>Table1[[#This Row],[Total Voters]]/Table1[[#This Row],[Total Population]]</f>
        <v>0.94340007302556161</v>
      </c>
      <c r="V3440" s="24">
        <f>Table1[[#This Row],[Female Ballots]]/Table1[[#This Row],[Female Population]]</f>
        <v>0.3085099956370902</v>
      </c>
      <c r="W3440" s="24">
        <f>Table1[[#This Row],[Male Ballots]]/Table1[[#This Row],[Male Population]]</f>
        <v>0.21852755857870224</v>
      </c>
      <c r="X3440" s="24">
        <f>Table1[[#This Row],[Total Ballots]]/Table1[[#This Row],[Total Population]]</f>
        <v>0.25583730793913534</v>
      </c>
      <c r="Y3440" s="24">
        <f>Table1[[#This Row],[Female Ballots]]/Table1[[#This Row],[Female Voters]]</f>
        <v>0.30188679245283018</v>
      </c>
      <c r="Z3440" s="24">
        <f>Table1[[#This Row],[Male Ballots]]/Table1[[#This Row],[Male Voters]]</f>
        <v>0.24615384615384617</v>
      </c>
      <c r="AA3440" s="24">
        <f>Table1[[#This Row],[Total Ballots]]/Table1[[#This Row],[Total Voters]]</f>
        <v>0.2711864406779661</v>
      </c>
    </row>
    <row r="3441" spans="1:27" s="12" customFormat="1" x14ac:dyDescent="0.35">
      <c r="A3441" s="70" t="s">
        <v>22</v>
      </c>
      <c r="B3441" s="71">
        <v>2020</v>
      </c>
      <c r="C3441" s="71" t="s">
        <v>83</v>
      </c>
      <c r="D3441" s="71"/>
      <c r="E3441" s="72"/>
      <c r="F3441" s="81"/>
      <c r="G3441" s="82" t="s">
        <v>63</v>
      </c>
      <c r="H3441" s="132">
        <v>110.84268999999999</v>
      </c>
      <c r="I3441" s="132">
        <v>101.69055</v>
      </c>
      <c r="J3441" s="133">
        <v>212.5333</v>
      </c>
      <c r="K3441" s="77">
        <v>94</v>
      </c>
      <c r="L3441" s="77">
        <v>96</v>
      </c>
      <c r="M3441" s="77">
        <v>2</v>
      </c>
      <c r="N3441" s="77">
        <v>192</v>
      </c>
      <c r="O3441" s="66">
        <v>28</v>
      </c>
      <c r="P3441" s="66">
        <v>20</v>
      </c>
      <c r="Q3441" s="66">
        <v>1</v>
      </c>
      <c r="R3441" s="73">
        <v>49</v>
      </c>
      <c r="S3441" s="24">
        <f>Table1[[#This Row],[Female Voters]]/Table1[[#This Row],[Female Population]]</f>
        <v>0.84804870758730244</v>
      </c>
      <c r="T3441" s="24">
        <f>Table1[[#This Row],[Male Voters]]/Table1[[#This Row],[Male Population]]</f>
        <v>0.94404052293944718</v>
      </c>
      <c r="U3441" s="24">
        <f>Table1[[#This Row],[Total Voters]]/Table1[[#This Row],[Total Population]]</f>
        <v>0.90338784557525809</v>
      </c>
      <c r="V3441" s="24">
        <f>Table1[[#This Row],[Female Ballots]]/Table1[[#This Row],[Female Population]]</f>
        <v>0.25261025332387732</v>
      </c>
      <c r="W3441" s="24">
        <f>Table1[[#This Row],[Male Ballots]]/Table1[[#This Row],[Male Population]]</f>
        <v>0.19667510894571816</v>
      </c>
      <c r="X3441" s="24">
        <f>Table1[[#This Row],[Total Ballots]]/Table1[[#This Row],[Total Population]]</f>
        <v>0.23055210642285232</v>
      </c>
      <c r="Y3441" s="24">
        <f>Table1[[#This Row],[Female Ballots]]/Table1[[#This Row],[Female Voters]]</f>
        <v>0.2978723404255319</v>
      </c>
      <c r="Z3441" s="24">
        <f>Table1[[#This Row],[Male Ballots]]/Table1[[#This Row],[Male Voters]]</f>
        <v>0.20833333333333334</v>
      </c>
      <c r="AA3441" s="24">
        <f>Table1[[#This Row],[Total Ballots]]/Table1[[#This Row],[Total Voters]]</f>
        <v>0.25520833333333331</v>
      </c>
    </row>
    <row r="3442" spans="1:27" s="12" customFormat="1" x14ac:dyDescent="0.35">
      <c r="A3442" s="70" t="s">
        <v>22</v>
      </c>
      <c r="B3442" s="71">
        <v>2020</v>
      </c>
      <c r="C3442" s="71" t="s">
        <v>83</v>
      </c>
      <c r="D3442" s="71"/>
      <c r="E3442" s="72"/>
      <c r="F3442" s="81"/>
      <c r="G3442" s="82" t="s">
        <v>64</v>
      </c>
      <c r="H3442" s="132">
        <v>123.04561000000001</v>
      </c>
      <c r="I3442" s="132">
        <v>125.07938999999999</v>
      </c>
      <c r="J3442" s="133">
        <v>248.125</v>
      </c>
      <c r="K3442" s="66">
        <v>100</v>
      </c>
      <c r="L3442" s="66">
        <v>91</v>
      </c>
      <c r="M3442" s="66"/>
      <c r="N3442" s="66">
        <v>191</v>
      </c>
      <c r="O3442" s="66">
        <v>39</v>
      </c>
      <c r="P3442" s="66">
        <v>35</v>
      </c>
      <c r="Q3442" s="66"/>
      <c r="R3442" s="73">
        <v>74</v>
      </c>
      <c r="S3442" s="24">
        <f>Table1[[#This Row],[Female Voters]]/Table1[[#This Row],[Female Population]]</f>
        <v>0.8127067678399903</v>
      </c>
      <c r="T3442" s="24">
        <f>Table1[[#This Row],[Male Voters]]/Table1[[#This Row],[Male Population]]</f>
        <v>0.72753792611236756</v>
      </c>
      <c r="U3442" s="24">
        <f>Table1[[#This Row],[Total Voters]]/Table1[[#This Row],[Total Population]]</f>
        <v>0.76977329974811082</v>
      </c>
      <c r="V3442" s="24">
        <f>Table1[[#This Row],[Female Ballots]]/Table1[[#This Row],[Female Population]]</f>
        <v>0.31695563945759625</v>
      </c>
      <c r="W3442" s="24">
        <f>Table1[[#This Row],[Male Ballots]]/Table1[[#This Row],[Male Population]]</f>
        <v>0.27982227927398751</v>
      </c>
      <c r="X3442" s="24">
        <f>Table1[[#This Row],[Total Ballots]]/Table1[[#This Row],[Total Population]]</f>
        <v>0.29823677581863978</v>
      </c>
      <c r="Y3442" s="24">
        <f>Table1[[#This Row],[Female Ballots]]/Table1[[#This Row],[Female Voters]]</f>
        <v>0.39</v>
      </c>
      <c r="Z3442" s="24">
        <f>Table1[[#This Row],[Male Ballots]]/Table1[[#This Row],[Male Voters]]</f>
        <v>0.38461538461538464</v>
      </c>
      <c r="AA3442" s="24">
        <f>Table1[[#This Row],[Total Ballots]]/Table1[[#This Row],[Total Voters]]</f>
        <v>0.38743455497382201</v>
      </c>
    </row>
    <row r="3443" spans="1:27" s="12" customFormat="1" x14ac:dyDescent="0.35">
      <c r="A3443" s="70" t="s">
        <v>22</v>
      </c>
      <c r="B3443" s="71">
        <v>2020</v>
      </c>
      <c r="C3443" s="71" t="s">
        <v>83</v>
      </c>
      <c r="D3443" s="71"/>
      <c r="E3443" s="72"/>
      <c r="F3443" s="81"/>
      <c r="G3443" s="82" t="s">
        <v>65</v>
      </c>
      <c r="H3443" s="132">
        <v>122.02936</v>
      </c>
      <c r="I3443" s="132">
        <v>114.91029</v>
      </c>
      <c r="J3443" s="133">
        <v>236.93959999999998</v>
      </c>
      <c r="K3443" s="66">
        <v>92</v>
      </c>
      <c r="L3443" s="66">
        <v>99</v>
      </c>
      <c r="M3443" s="66"/>
      <c r="N3443" s="66">
        <v>191</v>
      </c>
      <c r="O3443" s="66">
        <v>50</v>
      </c>
      <c r="P3443" s="66">
        <v>46</v>
      </c>
      <c r="Q3443" s="66"/>
      <c r="R3443" s="73">
        <v>96</v>
      </c>
      <c r="S3443" s="24">
        <f>Table1[[#This Row],[Female Voters]]/Table1[[#This Row],[Female Population]]</f>
        <v>0.7539169262216896</v>
      </c>
      <c r="T3443" s="24">
        <f>Table1[[#This Row],[Male Voters]]/Table1[[#This Row],[Male Population]]</f>
        <v>0.86154164261529576</v>
      </c>
      <c r="U3443" s="24">
        <f>Table1[[#This Row],[Total Voters]]/Table1[[#This Row],[Total Population]]</f>
        <v>0.806112612665844</v>
      </c>
      <c r="V3443" s="24">
        <f>Table1[[#This Row],[Female Ballots]]/Table1[[#This Row],[Female Population]]</f>
        <v>0.40973745990309218</v>
      </c>
      <c r="W3443" s="24">
        <f>Table1[[#This Row],[Male Ballots]]/Table1[[#This Row],[Male Population]]</f>
        <v>0.40031227838690508</v>
      </c>
      <c r="X3443" s="24">
        <f>Table1[[#This Row],[Total Ballots]]/Table1[[#This Row],[Total Population]]</f>
        <v>0.40516654877445563</v>
      </c>
      <c r="Y3443" s="24">
        <f>Table1[[#This Row],[Female Ballots]]/Table1[[#This Row],[Female Voters]]</f>
        <v>0.54347826086956519</v>
      </c>
      <c r="Z3443" s="24">
        <f>Table1[[#This Row],[Male Ballots]]/Table1[[#This Row],[Male Voters]]</f>
        <v>0.46464646464646464</v>
      </c>
      <c r="AA3443" s="24">
        <f>Table1[[#This Row],[Total Ballots]]/Table1[[#This Row],[Total Voters]]</f>
        <v>0.50261780104712039</v>
      </c>
    </row>
    <row r="3444" spans="1:27" s="12" customFormat="1" x14ac:dyDescent="0.35">
      <c r="A3444" s="70" t="s">
        <v>22</v>
      </c>
      <c r="B3444" s="71">
        <v>2020</v>
      </c>
      <c r="C3444" s="71" t="s">
        <v>83</v>
      </c>
      <c r="D3444" s="71"/>
      <c r="E3444" s="72"/>
      <c r="F3444" s="81"/>
      <c r="G3444" s="82" t="s">
        <v>66</v>
      </c>
      <c r="H3444" s="132">
        <v>182.02692999999999</v>
      </c>
      <c r="I3444" s="132">
        <v>184.0599</v>
      </c>
      <c r="J3444" s="133">
        <v>366.08690000000001</v>
      </c>
      <c r="K3444" s="66">
        <v>175</v>
      </c>
      <c r="L3444" s="66">
        <v>158</v>
      </c>
      <c r="M3444" s="66">
        <v>1</v>
      </c>
      <c r="N3444" s="66">
        <v>334</v>
      </c>
      <c r="O3444" s="66">
        <v>104</v>
      </c>
      <c r="P3444" s="66">
        <v>92</v>
      </c>
      <c r="Q3444" s="66">
        <v>1</v>
      </c>
      <c r="R3444" s="73">
        <v>197</v>
      </c>
      <c r="S3444" s="24">
        <f>Table1[[#This Row],[Female Voters]]/Table1[[#This Row],[Female Population]]</f>
        <v>0.96139620659426606</v>
      </c>
      <c r="T3444" s="24">
        <f>Table1[[#This Row],[Male Voters]]/Table1[[#This Row],[Male Population]]</f>
        <v>0.8584162003782464</v>
      </c>
      <c r="U3444" s="24">
        <f>Table1[[#This Row],[Total Voters]]/Table1[[#This Row],[Total Population]]</f>
        <v>0.91235168480489193</v>
      </c>
      <c r="V3444" s="24">
        <f>Table1[[#This Row],[Female Ballots]]/Table1[[#This Row],[Female Population]]</f>
        <v>0.5713440313474496</v>
      </c>
      <c r="W3444" s="24">
        <f>Table1[[#This Row],[Male Ballots]]/Table1[[#This Row],[Male Population]]</f>
        <v>0.499837281232903</v>
      </c>
      <c r="X3444" s="24">
        <f>Table1[[#This Row],[Total Ballots]]/Table1[[#This Row],[Total Population]]</f>
        <v>0.5381235985226458</v>
      </c>
      <c r="Y3444" s="24">
        <f>Table1[[#This Row],[Female Ballots]]/Table1[[#This Row],[Female Voters]]</f>
        <v>0.59428571428571431</v>
      </c>
      <c r="Z3444" s="24">
        <f>Table1[[#This Row],[Male Ballots]]/Table1[[#This Row],[Male Voters]]</f>
        <v>0.58227848101265822</v>
      </c>
      <c r="AA3444" s="24">
        <f>Table1[[#This Row],[Total Ballots]]/Table1[[#This Row],[Total Voters]]</f>
        <v>0.58982035928143717</v>
      </c>
    </row>
    <row r="3445" spans="1:27" s="12" customFormat="1" x14ac:dyDescent="0.35">
      <c r="A3445" s="70" t="s">
        <v>22</v>
      </c>
      <c r="B3445" s="71">
        <v>2020</v>
      </c>
      <c r="C3445" s="71" t="s">
        <v>83</v>
      </c>
      <c r="D3445" s="71"/>
      <c r="E3445" s="72"/>
      <c r="F3445" s="81"/>
      <c r="G3445" s="82" t="s">
        <v>67</v>
      </c>
      <c r="H3445" s="132">
        <v>290.83497</v>
      </c>
      <c r="I3445" s="132">
        <v>313.20681000000002</v>
      </c>
      <c r="J3445" s="133">
        <v>604.04178000000002</v>
      </c>
      <c r="K3445" s="66">
        <v>293</v>
      </c>
      <c r="L3445" s="66">
        <v>285</v>
      </c>
      <c r="M3445" s="66">
        <v>1</v>
      </c>
      <c r="N3445" s="66">
        <v>579</v>
      </c>
      <c r="O3445" s="66">
        <v>199</v>
      </c>
      <c r="P3445" s="66">
        <v>176</v>
      </c>
      <c r="Q3445" s="66">
        <v>1</v>
      </c>
      <c r="R3445" s="66">
        <v>376</v>
      </c>
      <c r="S3445" s="24">
        <f>Table1[[#This Row],[Female Voters]]/Table1[[#This Row],[Female Population]]</f>
        <v>1.0074441873341435</v>
      </c>
      <c r="T3445" s="24">
        <f>Table1[[#This Row],[Male Voters]]/Table1[[#This Row],[Male Population]]</f>
        <v>0.90994190068855774</v>
      </c>
      <c r="U3445" s="24">
        <f>Table1[[#This Row],[Total Voters]]/Table1[[#This Row],[Total Population]]</f>
        <v>0.95854296701132158</v>
      </c>
      <c r="V3445" s="24">
        <f>Table1[[#This Row],[Female Ballots]]/Table1[[#This Row],[Female Population]]</f>
        <v>0.68423683713138073</v>
      </c>
      <c r="W3445" s="24">
        <f>Table1[[#This Row],[Male Ballots]]/Table1[[#This Row],[Male Population]]</f>
        <v>0.56192903340767075</v>
      </c>
      <c r="X3445" s="24">
        <f>Table1[[#This Row],[Total Ballots]]/Table1[[#This Row],[Total Population]]</f>
        <v>0.62247349843913113</v>
      </c>
      <c r="Y3445" s="24">
        <f>Table1[[#This Row],[Female Ballots]]/Table1[[#This Row],[Female Voters]]</f>
        <v>0.67918088737201365</v>
      </c>
      <c r="Z3445" s="24">
        <f>Table1[[#This Row],[Male Ballots]]/Table1[[#This Row],[Male Voters]]</f>
        <v>0.61754385964912284</v>
      </c>
      <c r="AA3445" s="24">
        <f>Table1[[#This Row],[Total Ballots]]/Table1[[#This Row],[Total Voters]]</f>
        <v>0.64939550949913649</v>
      </c>
    </row>
    <row r="3446" spans="1:27" s="12" customFormat="1" x14ac:dyDescent="0.35">
      <c r="A3446" s="70" t="s">
        <v>56</v>
      </c>
      <c r="B3446" s="71">
        <v>2020</v>
      </c>
      <c r="C3446" s="71" t="s">
        <v>83</v>
      </c>
      <c r="D3446" s="71"/>
      <c r="E3446" s="72"/>
      <c r="F3446" s="81"/>
      <c r="G3446" s="82" t="s">
        <v>79</v>
      </c>
      <c r="H3446" s="132">
        <v>34423</v>
      </c>
      <c r="I3446" s="132">
        <v>36522</v>
      </c>
      <c r="J3446" s="133">
        <v>70945</v>
      </c>
      <c r="K3446" s="66">
        <v>21992</v>
      </c>
      <c r="L3446" s="66">
        <v>20547</v>
      </c>
      <c r="M3446" s="66">
        <v>104</v>
      </c>
      <c r="N3446" s="66">
        <v>42643</v>
      </c>
      <c r="O3446" s="66">
        <v>10146</v>
      </c>
      <c r="P3446" s="66">
        <v>9155</v>
      </c>
      <c r="Q3446" s="66">
        <v>52</v>
      </c>
      <c r="R3446" s="73">
        <v>19353</v>
      </c>
      <c r="S3446" s="24">
        <f>Table1[[#This Row],[Female Voters]]/Table1[[#This Row],[Female Population]]</f>
        <v>0.63887517067077249</v>
      </c>
      <c r="T3446" s="24">
        <f>Table1[[#This Row],[Male Voters]]/Table1[[#This Row],[Male Population]]</f>
        <v>0.5625924100542139</v>
      </c>
      <c r="U3446" s="24">
        <f>Table1[[#This Row],[Total Voters]]/Table1[[#This Row],[Total Population]]</f>
        <v>0.60107125237860315</v>
      </c>
      <c r="V3446" s="24">
        <f>Table1[[#This Row],[Female Ballots]]/Table1[[#This Row],[Female Population]]</f>
        <v>0.29474479272579379</v>
      </c>
      <c r="W3446" s="24">
        <f>Table1[[#This Row],[Male Ballots]]/Table1[[#This Row],[Male Population]]</f>
        <v>0.25067082854170092</v>
      </c>
      <c r="X3446" s="24">
        <f>Table1[[#This Row],[Total Ballots]]/Table1[[#This Row],[Total Population]]</f>
        <v>0.27278878004087675</v>
      </c>
      <c r="Y3446" s="24">
        <f>Table1[[#This Row],[Female Ballots]]/Table1[[#This Row],[Female Voters]]</f>
        <v>0.46134958166606038</v>
      </c>
      <c r="Z3446" s="24">
        <f>Table1[[#This Row],[Male Ballots]]/Table1[[#This Row],[Male Voters]]</f>
        <v>0.44556382926947974</v>
      </c>
      <c r="AA3446" s="24">
        <f>Table1[[#This Row],[Total Ballots]]/Table1[[#This Row],[Total Voters]]</f>
        <v>0.45383767558567645</v>
      </c>
    </row>
    <row r="3447" spans="1:27" s="12" customFormat="1" x14ac:dyDescent="0.35">
      <c r="A3447" s="70" t="s">
        <v>56</v>
      </c>
      <c r="B3447" s="71">
        <v>2020</v>
      </c>
      <c r="C3447" s="71" t="s">
        <v>83</v>
      </c>
      <c r="D3447" s="71"/>
      <c r="E3447" s="72"/>
      <c r="F3447" s="81"/>
      <c r="G3447" s="82" t="s">
        <v>62</v>
      </c>
      <c r="H3447" s="132">
        <v>4096</v>
      </c>
      <c r="I3447" s="132">
        <v>4837</v>
      </c>
      <c r="J3447" s="133">
        <v>8933</v>
      </c>
      <c r="K3447" s="66">
        <v>2018</v>
      </c>
      <c r="L3447" s="66">
        <v>1923</v>
      </c>
      <c r="M3447" s="66">
        <v>20</v>
      </c>
      <c r="N3447" s="66">
        <v>3961</v>
      </c>
      <c r="O3447" s="66">
        <v>550</v>
      </c>
      <c r="P3447" s="66">
        <v>481</v>
      </c>
      <c r="Q3447" s="66">
        <v>8</v>
      </c>
      <c r="R3447" s="73">
        <v>1039</v>
      </c>
      <c r="S3447" s="24">
        <f>Table1[[#This Row],[Female Voters]]/Table1[[#This Row],[Female Population]]</f>
        <v>0.49267578125</v>
      </c>
      <c r="T3447" s="24">
        <f>Table1[[#This Row],[Male Voters]]/Table1[[#This Row],[Male Population]]</f>
        <v>0.39756047136654954</v>
      </c>
      <c r="U3447" s="24">
        <f>Table1[[#This Row],[Total Voters]]/Table1[[#This Row],[Total Population]]</f>
        <v>0.44341206761446322</v>
      </c>
      <c r="V3447" s="24">
        <f>Table1[[#This Row],[Female Ballots]]/Table1[[#This Row],[Female Population]]</f>
        <v>0.13427734375</v>
      </c>
      <c r="W3447" s="24">
        <f>Table1[[#This Row],[Male Ballots]]/Table1[[#This Row],[Male Population]]</f>
        <v>9.9441802770312171E-2</v>
      </c>
      <c r="X3447" s="24">
        <f>Table1[[#This Row],[Total Ballots]]/Table1[[#This Row],[Total Population]]</f>
        <v>0.11631031008619724</v>
      </c>
      <c r="Y3447" s="24">
        <f>Table1[[#This Row],[Female Ballots]]/Table1[[#This Row],[Female Voters]]</f>
        <v>0.27254707631318137</v>
      </c>
      <c r="Z3447" s="24">
        <f>Table1[[#This Row],[Male Ballots]]/Table1[[#This Row],[Male Voters]]</f>
        <v>0.25013000520020801</v>
      </c>
      <c r="AA3447" s="24">
        <f>Table1[[#This Row],[Total Ballots]]/Table1[[#This Row],[Total Voters]]</f>
        <v>0.26230749810653875</v>
      </c>
    </row>
    <row r="3448" spans="1:27" s="12" customFormat="1" x14ac:dyDescent="0.35">
      <c r="A3448" s="70" t="s">
        <v>56</v>
      </c>
      <c r="B3448" s="71">
        <v>2020</v>
      </c>
      <c r="C3448" s="71" t="s">
        <v>83</v>
      </c>
      <c r="D3448" s="71"/>
      <c r="E3448" s="72"/>
      <c r="F3448" s="81"/>
      <c r="G3448" s="82" t="s">
        <v>63</v>
      </c>
      <c r="H3448" s="132">
        <v>6282</v>
      </c>
      <c r="I3448" s="132">
        <v>7228</v>
      </c>
      <c r="J3448" s="133">
        <v>13510</v>
      </c>
      <c r="K3448" s="66">
        <v>3791</v>
      </c>
      <c r="L3448" s="66">
        <v>3354</v>
      </c>
      <c r="M3448" s="66">
        <v>20</v>
      </c>
      <c r="N3448" s="66">
        <v>7165</v>
      </c>
      <c r="O3448" s="66">
        <v>1009</v>
      </c>
      <c r="P3448" s="66">
        <v>824</v>
      </c>
      <c r="Q3448" s="66">
        <v>8</v>
      </c>
      <c r="R3448" s="73">
        <v>1841</v>
      </c>
      <c r="S3448" s="24">
        <f>Table1[[#This Row],[Female Voters]]/Table1[[#This Row],[Female Population]]</f>
        <v>0.60347023241006048</v>
      </c>
      <c r="T3448" s="24">
        <f>Table1[[#This Row],[Male Voters]]/Table1[[#This Row],[Male Population]]</f>
        <v>0.46402877697841727</v>
      </c>
      <c r="U3448" s="24">
        <f>Table1[[#This Row],[Total Voters]]/Table1[[#This Row],[Total Population]]</f>
        <v>0.53034789045151742</v>
      </c>
      <c r="V3448" s="24">
        <f>Table1[[#This Row],[Female Ballots]]/Table1[[#This Row],[Female Population]]</f>
        <v>0.16061763769500159</v>
      </c>
      <c r="W3448" s="24">
        <f>Table1[[#This Row],[Male Ballots]]/Table1[[#This Row],[Male Population]]</f>
        <v>0.11400110680686221</v>
      </c>
      <c r="X3448" s="24">
        <f>Table1[[#This Row],[Total Ballots]]/Table1[[#This Row],[Total Population]]</f>
        <v>0.13626943005181347</v>
      </c>
      <c r="Y3448" s="24">
        <f>Table1[[#This Row],[Female Ballots]]/Table1[[#This Row],[Female Voters]]</f>
        <v>0.26615668689000266</v>
      </c>
      <c r="Z3448" s="24">
        <f>Table1[[#This Row],[Male Ballots]]/Table1[[#This Row],[Male Voters]]</f>
        <v>0.24567680381633869</v>
      </c>
      <c r="AA3448" s="24">
        <f>Table1[[#This Row],[Total Ballots]]/Table1[[#This Row],[Total Voters]]</f>
        <v>0.25694347522679695</v>
      </c>
    </row>
    <row r="3449" spans="1:27" s="12" customFormat="1" x14ac:dyDescent="0.35">
      <c r="A3449" s="70" t="s">
        <v>56</v>
      </c>
      <c r="B3449" s="71">
        <v>2020</v>
      </c>
      <c r="C3449" s="71" t="s">
        <v>83</v>
      </c>
      <c r="D3449" s="71"/>
      <c r="E3449" s="72"/>
      <c r="F3449" s="81"/>
      <c r="G3449" s="82" t="s">
        <v>64</v>
      </c>
      <c r="H3449" s="132">
        <v>5945</v>
      </c>
      <c r="I3449" s="132">
        <v>6287</v>
      </c>
      <c r="J3449" s="133">
        <v>12232</v>
      </c>
      <c r="K3449" s="66">
        <v>3225</v>
      </c>
      <c r="L3449" s="66">
        <v>2969</v>
      </c>
      <c r="M3449" s="66">
        <v>12</v>
      </c>
      <c r="N3449" s="66">
        <v>6206</v>
      </c>
      <c r="O3449" s="66">
        <v>1094</v>
      </c>
      <c r="P3449" s="66">
        <v>1018</v>
      </c>
      <c r="Q3449" s="66">
        <v>8</v>
      </c>
      <c r="R3449" s="73">
        <v>2120</v>
      </c>
      <c r="S3449" s="24">
        <f>Table1[[#This Row],[Female Voters]]/Table1[[#This Row],[Female Population]]</f>
        <v>0.54247266610597145</v>
      </c>
      <c r="T3449" s="24">
        <f>Table1[[#This Row],[Male Voters]]/Table1[[#This Row],[Male Population]]</f>
        <v>0.47224431366311437</v>
      </c>
      <c r="U3449" s="24">
        <f>Table1[[#This Row],[Total Voters]]/Table1[[#This Row],[Total Population]]</f>
        <v>0.50735775016350559</v>
      </c>
      <c r="V3449" s="24">
        <f>Table1[[#This Row],[Female Ballots]]/Table1[[#This Row],[Female Population]]</f>
        <v>0.18402018502943651</v>
      </c>
      <c r="W3449" s="24">
        <f>Table1[[#This Row],[Male Ballots]]/Table1[[#This Row],[Male Population]]</f>
        <v>0.16192142516303484</v>
      </c>
      <c r="X3449" s="24">
        <f>Table1[[#This Row],[Total Ballots]]/Table1[[#This Row],[Total Population]]</f>
        <v>0.17331589274035317</v>
      </c>
      <c r="Y3449" s="24">
        <f>Table1[[#This Row],[Female Ballots]]/Table1[[#This Row],[Female Voters]]</f>
        <v>0.33922480620155038</v>
      </c>
      <c r="Z3449" s="24">
        <f>Table1[[#This Row],[Male Ballots]]/Table1[[#This Row],[Male Voters]]</f>
        <v>0.34287638935668574</v>
      </c>
      <c r="AA3449" s="24">
        <f>Table1[[#This Row],[Total Ballots]]/Table1[[#This Row],[Total Voters]]</f>
        <v>0.34160489848533676</v>
      </c>
    </row>
    <row r="3450" spans="1:27" s="12" customFormat="1" x14ac:dyDescent="0.35">
      <c r="A3450" s="70" t="s">
        <v>56</v>
      </c>
      <c r="B3450" s="71">
        <v>2020</v>
      </c>
      <c r="C3450" s="71" t="s">
        <v>83</v>
      </c>
      <c r="D3450" s="71"/>
      <c r="E3450" s="72"/>
      <c r="F3450" s="81"/>
      <c r="G3450" s="82" t="s">
        <v>65</v>
      </c>
      <c r="H3450" s="132">
        <v>5183</v>
      </c>
      <c r="I3450" s="132">
        <v>5489</v>
      </c>
      <c r="J3450" s="133">
        <v>10672</v>
      </c>
      <c r="K3450" s="66">
        <v>3078</v>
      </c>
      <c r="L3450" s="66">
        <v>2889</v>
      </c>
      <c r="M3450" s="66">
        <v>16</v>
      </c>
      <c r="N3450" s="66">
        <v>5983</v>
      </c>
      <c r="O3450" s="66">
        <v>1357</v>
      </c>
      <c r="P3450" s="66">
        <v>1194</v>
      </c>
      <c r="Q3450" s="66">
        <v>9</v>
      </c>
      <c r="R3450" s="73">
        <v>2560</v>
      </c>
      <c r="S3450" s="24">
        <f>Table1[[#This Row],[Female Voters]]/Table1[[#This Row],[Female Population]]</f>
        <v>0.5938645572062512</v>
      </c>
      <c r="T3450" s="24">
        <f>Table1[[#This Row],[Male Voters]]/Table1[[#This Row],[Male Population]]</f>
        <v>0.52632537802878487</v>
      </c>
      <c r="U3450" s="24">
        <f>Table1[[#This Row],[Total Voters]]/Table1[[#This Row],[Total Population]]</f>
        <v>0.56062593703148422</v>
      </c>
      <c r="V3450" s="24">
        <f>Table1[[#This Row],[Female Ballots]]/Table1[[#This Row],[Female Population]]</f>
        <v>0.26181748022380863</v>
      </c>
      <c r="W3450" s="24">
        <f>Table1[[#This Row],[Male Ballots]]/Table1[[#This Row],[Male Population]]</f>
        <v>0.21752596101293495</v>
      </c>
      <c r="X3450" s="24">
        <f>Table1[[#This Row],[Total Ballots]]/Table1[[#This Row],[Total Population]]</f>
        <v>0.23988005997001499</v>
      </c>
      <c r="Y3450" s="24">
        <f>Table1[[#This Row],[Female Ballots]]/Table1[[#This Row],[Female Voters]]</f>
        <v>0.44087069525666017</v>
      </c>
      <c r="Z3450" s="24">
        <f>Table1[[#This Row],[Male Ballots]]/Table1[[#This Row],[Male Voters]]</f>
        <v>0.41329179646936659</v>
      </c>
      <c r="AA3450" s="24">
        <f>Table1[[#This Row],[Total Ballots]]/Table1[[#This Row],[Total Voters]]</f>
        <v>0.42787899047300687</v>
      </c>
    </row>
    <row r="3451" spans="1:27" s="12" customFormat="1" x14ac:dyDescent="0.35">
      <c r="A3451" s="70" t="s">
        <v>56</v>
      </c>
      <c r="B3451" s="71">
        <v>2020</v>
      </c>
      <c r="C3451" s="71" t="s">
        <v>83</v>
      </c>
      <c r="D3451" s="71"/>
      <c r="E3451" s="72"/>
      <c r="F3451" s="81"/>
      <c r="G3451" s="82" t="s">
        <v>66</v>
      </c>
      <c r="H3451" s="132">
        <v>5449</v>
      </c>
      <c r="I3451" s="132">
        <v>5676</v>
      </c>
      <c r="J3451" s="133">
        <v>11125</v>
      </c>
      <c r="K3451" s="66">
        <v>3860</v>
      </c>
      <c r="L3451" s="66">
        <v>3756</v>
      </c>
      <c r="M3451" s="66">
        <v>19</v>
      </c>
      <c r="N3451" s="66">
        <v>7635</v>
      </c>
      <c r="O3451" s="66">
        <v>2160</v>
      </c>
      <c r="P3451" s="66">
        <v>2009</v>
      </c>
      <c r="Q3451" s="66">
        <v>7</v>
      </c>
      <c r="R3451" s="73">
        <v>4176</v>
      </c>
      <c r="S3451" s="24">
        <f>Table1[[#This Row],[Female Voters]]/Table1[[#This Row],[Female Population]]</f>
        <v>0.70838685997430717</v>
      </c>
      <c r="T3451" s="24">
        <f>Table1[[#This Row],[Male Voters]]/Table1[[#This Row],[Male Population]]</f>
        <v>0.66173361522198737</v>
      </c>
      <c r="U3451" s="24">
        <f>Table1[[#This Row],[Total Voters]]/Table1[[#This Row],[Total Population]]</f>
        <v>0.68629213483146068</v>
      </c>
      <c r="V3451" s="24">
        <f>Table1[[#This Row],[Female Ballots]]/Table1[[#This Row],[Female Population]]</f>
        <v>0.39640300972655534</v>
      </c>
      <c r="W3451" s="24">
        <f>Table1[[#This Row],[Male Ballots]]/Table1[[#This Row],[Male Population]]</f>
        <v>0.35394644115574347</v>
      </c>
      <c r="X3451" s="24">
        <f>Table1[[#This Row],[Total Ballots]]/Table1[[#This Row],[Total Population]]</f>
        <v>0.3753707865168539</v>
      </c>
      <c r="Y3451" s="24">
        <f>Table1[[#This Row],[Female Ballots]]/Table1[[#This Row],[Female Voters]]</f>
        <v>0.55958549222797926</v>
      </c>
      <c r="Z3451" s="24">
        <f>Table1[[#This Row],[Male Ballots]]/Table1[[#This Row],[Male Voters]]</f>
        <v>0.53487752928647503</v>
      </c>
      <c r="AA3451" s="24">
        <f>Table1[[#This Row],[Total Ballots]]/Table1[[#This Row],[Total Voters]]</f>
        <v>0.54695481335952845</v>
      </c>
    </row>
    <row r="3452" spans="1:27" s="12" customFormat="1" x14ac:dyDescent="0.35">
      <c r="A3452" s="70" t="s">
        <v>56</v>
      </c>
      <c r="B3452" s="71">
        <v>2020</v>
      </c>
      <c r="C3452" s="71" t="s">
        <v>83</v>
      </c>
      <c r="D3452" s="71"/>
      <c r="E3452" s="72"/>
      <c r="F3452" s="81"/>
      <c r="G3452" s="82" t="s">
        <v>67</v>
      </c>
      <c r="H3452" s="132">
        <v>7468</v>
      </c>
      <c r="I3452" s="132">
        <v>7005</v>
      </c>
      <c r="J3452" s="133">
        <v>14473</v>
      </c>
      <c r="K3452" s="66">
        <v>6020</v>
      </c>
      <c r="L3452" s="66">
        <v>5656</v>
      </c>
      <c r="M3452" s="66">
        <v>17</v>
      </c>
      <c r="N3452" s="66">
        <v>11693</v>
      </c>
      <c r="O3452" s="66">
        <v>3976</v>
      </c>
      <c r="P3452" s="66">
        <v>3629</v>
      </c>
      <c r="Q3452" s="66">
        <v>12</v>
      </c>
      <c r="R3452" s="66">
        <v>7617</v>
      </c>
      <c r="S3452" s="24">
        <f>Table1[[#This Row],[Female Voters]]/Table1[[#This Row],[Female Population]]</f>
        <v>0.80610605249062672</v>
      </c>
      <c r="T3452" s="24">
        <f>Table1[[#This Row],[Male Voters]]/Table1[[#This Row],[Male Population]]</f>
        <v>0.80742326909350459</v>
      </c>
      <c r="U3452" s="24">
        <f>Table1[[#This Row],[Total Voters]]/Table1[[#This Row],[Total Population]]</f>
        <v>0.80791819249637253</v>
      </c>
      <c r="V3452" s="24">
        <f>Table1[[#This Row],[Female Ballots]]/Table1[[#This Row],[Female Population]]</f>
        <v>0.53240492769148362</v>
      </c>
      <c r="W3452" s="24">
        <f>Table1[[#This Row],[Male Ballots]]/Table1[[#This Row],[Male Population]]</f>
        <v>0.51805852962169874</v>
      </c>
      <c r="X3452" s="24">
        <f>Table1[[#This Row],[Total Ballots]]/Table1[[#This Row],[Total Population]]</f>
        <v>0.526290333724867</v>
      </c>
      <c r="Y3452" s="24">
        <f>Table1[[#This Row],[Female Ballots]]/Table1[[#This Row],[Female Voters]]</f>
        <v>0.66046511627906979</v>
      </c>
      <c r="Z3452" s="24">
        <f>Table1[[#This Row],[Male Ballots]]/Table1[[#This Row],[Male Voters]]</f>
        <v>0.64161951909476667</v>
      </c>
      <c r="AA3452" s="24">
        <f>Table1[[#This Row],[Total Ballots]]/Table1[[#This Row],[Total Voters]]</f>
        <v>0.65141537672111516</v>
      </c>
    </row>
    <row r="3453" spans="1:27" s="12" customFormat="1" x14ac:dyDescent="0.35">
      <c r="A3453" s="70" t="s">
        <v>54</v>
      </c>
      <c r="B3453" s="71">
        <v>2020</v>
      </c>
      <c r="C3453" s="71" t="s">
        <v>83</v>
      </c>
      <c r="D3453" s="71"/>
      <c r="E3453" s="72"/>
      <c r="F3453" s="81"/>
      <c r="G3453" s="82" t="s">
        <v>79</v>
      </c>
      <c r="H3453" s="132">
        <v>29542.000200000002</v>
      </c>
      <c r="I3453" s="132">
        <v>31014.000100000001</v>
      </c>
      <c r="J3453" s="133">
        <v>60556.000200000002</v>
      </c>
      <c r="K3453" s="66">
        <v>23182</v>
      </c>
      <c r="L3453" s="66">
        <v>21477</v>
      </c>
      <c r="M3453" s="66">
        <v>299</v>
      </c>
      <c r="N3453" s="66">
        <v>44958</v>
      </c>
      <c r="O3453" s="66">
        <v>10975</v>
      </c>
      <c r="P3453" s="66">
        <v>9512</v>
      </c>
      <c r="Q3453" s="66">
        <v>118</v>
      </c>
      <c r="R3453" s="73">
        <v>20605</v>
      </c>
      <c r="S3453" s="24">
        <f>Table1[[#This Row],[Female Voters]]/Table1[[#This Row],[Female Population]]</f>
        <v>0.78471328424132902</v>
      </c>
      <c r="T3453" s="24">
        <f>Table1[[#This Row],[Male Voters]]/Table1[[#This Row],[Male Population]]</f>
        <v>0.69249371028408546</v>
      </c>
      <c r="U3453" s="24">
        <f>Table1[[#This Row],[Total Voters]]/Table1[[#This Row],[Total Population]]</f>
        <v>0.74242023666549894</v>
      </c>
      <c r="V3453" s="24">
        <f>Table1[[#This Row],[Female Ballots]]/Table1[[#This Row],[Female Population]]</f>
        <v>0.37150497345132372</v>
      </c>
      <c r="W3453" s="24">
        <f>Table1[[#This Row],[Male Ballots]]/Table1[[#This Row],[Male Population]]</f>
        <v>0.3067001989208093</v>
      </c>
      <c r="X3453" s="24">
        <f>Table1[[#This Row],[Total Ballots]]/Table1[[#This Row],[Total Population]]</f>
        <v>0.34026355657486107</v>
      </c>
      <c r="Y3453" s="24">
        <f>Table1[[#This Row],[Female Ballots]]/Table1[[#This Row],[Female Voters]]</f>
        <v>0.47342765939090675</v>
      </c>
      <c r="Z3453" s="24">
        <f>Table1[[#This Row],[Male Ballots]]/Table1[[#This Row],[Male Voters]]</f>
        <v>0.44289239651720447</v>
      </c>
      <c r="AA3453" s="24">
        <f>Table1[[#This Row],[Total Ballots]]/Table1[[#This Row],[Total Voters]]</f>
        <v>0.45831665109657904</v>
      </c>
    </row>
    <row r="3454" spans="1:27" s="12" customFormat="1" x14ac:dyDescent="0.35">
      <c r="A3454" s="70" t="s">
        <v>54</v>
      </c>
      <c r="B3454" s="71">
        <v>2020</v>
      </c>
      <c r="C3454" s="71" t="s">
        <v>83</v>
      </c>
      <c r="D3454" s="71"/>
      <c r="E3454" s="72"/>
      <c r="F3454" s="81"/>
      <c r="G3454" s="82" t="s">
        <v>62</v>
      </c>
      <c r="H3454" s="132">
        <v>2405</v>
      </c>
      <c r="I3454" s="132">
        <v>2765</v>
      </c>
      <c r="J3454" s="133">
        <v>5170.0002000000004</v>
      </c>
      <c r="K3454" s="66">
        <v>1567</v>
      </c>
      <c r="L3454" s="66">
        <v>1655</v>
      </c>
      <c r="M3454" s="66">
        <v>52</v>
      </c>
      <c r="N3454" s="66">
        <v>3274</v>
      </c>
      <c r="O3454" s="66">
        <v>392</v>
      </c>
      <c r="P3454" s="66">
        <v>382</v>
      </c>
      <c r="Q3454" s="66">
        <v>10</v>
      </c>
      <c r="R3454" s="73">
        <v>784</v>
      </c>
      <c r="S3454" s="24">
        <f>Table1[[#This Row],[Female Voters]]/Table1[[#This Row],[Female Population]]</f>
        <v>0.65155925155925154</v>
      </c>
      <c r="T3454" s="24">
        <f>Table1[[#This Row],[Male Voters]]/Table1[[#This Row],[Male Population]]</f>
        <v>0.59855334538878846</v>
      </c>
      <c r="U3454" s="24">
        <f>Table1[[#This Row],[Total Voters]]/Table1[[#This Row],[Total Population]]</f>
        <v>0.63326883430294645</v>
      </c>
      <c r="V3454" s="24">
        <f>Table1[[#This Row],[Female Ballots]]/Table1[[#This Row],[Female Population]]</f>
        <v>0.162993762993763</v>
      </c>
      <c r="W3454" s="24">
        <f>Table1[[#This Row],[Male Ballots]]/Table1[[#This Row],[Male Population]]</f>
        <v>0.13815551537070525</v>
      </c>
      <c r="X3454" s="24">
        <f>Table1[[#This Row],[Total Ballots]]/Table1[[#This Row],[Total Population]]</f>
        <v>0.15164409471396151</v>
      </c>
      <c r="Y3454" s="24">
        <f>Table1[[#This Row],[Female Ballots]]/Table1[[#This Row],[Female Voters]]</f>
        <v>0.25015954052329292</v>
      </c>
      <c r="Z3454" s="24">
        <f>Table1[[#This Row],[Male Ballots]]/Table1[[#This Row],[Male Voters]]</f>
        <v>0.23081570996978851</v>
      </c>
      <c r="AA3454" s="24">
        <f>Table1[[#This Row],[Total Ballots]]/Table1[[#This Row],[Total Voters]]</f>
        <v>0.23946243127672573</v>
      </c>
    </row>
    <row r="3455" spans="1:27" s="12" customFormat="1" x14ac:dyDescent="0.35">
      <c r="A3455" s="70" t="s">
        <v>54</v>
      </c>
      <c r="B3455" s="71">
        <v>2020</v>
      </c>
      <c r="C3455" s="71" t="s">
        <v>83</v>
      </c>
      <c r="D3455" s="71"/>
      <c r="E3455" s="72"/>
      <c r="F3455" s="81"/>
      <c r="G3455" s="82" t="s">
        <v>63</v>
      </c>
      <c r="H3455" s="132">
        <v>3981</v>
      </c>
      <c r="I3455" s="132">
        <v>4618</v>
      </c>
      <c r="J3455" s="133">
        <v>8599</v>
      </c>
      <c r="K3455" s="66">
        <v>2901</v>
      </c>
      <c r="L3455" s="66">
        <v>2829</v>
      </c>
      <c r="M3455" s="66">
        <v>38</v>
      </c>
      <c r="N3455" s="66">
        <v>5768</v>
      </c>
      <c r="O3455" s="66">
        <v>734</v>
      </c>
      <c r="P3455" s="66">
        <v>649</v>
      </c>
      <c r="Q3455" s="66">
        <v>11</v>
      </c>
      <c r="R3455" s="73">
        <v>1394</v>
      </c>
      <c r="S3455" s="24">
        <f>Table1[[#This Row],[Female Voters]]/Table1[[#This Row],[Female Population]]</f>
        <v>0.72871137905048977</v>
      </c>
      <c r="T3455" s="24">
        <f>Table1[[#This Row],[Male Voters]]/Table1[[#This Row],[Male Population]]</f>
        <v>0.61260285838025119</v>
      </c>
      <c r="U3455" s="24">
        <f>Table1[[#This Row],[Total Voters]]/Table1[[#This Row],[Total Population]]</f>
        <v>0.67077567158971974</v>
      </c>
      <c r="V3455" s="24">
        <f>Table1[[#This Row],[Female Ballots]]/Table1[[#This Row],[Female Population]]</f>
        <v>0.18437578497864859</v>
      </c>
      <c r="W3455" s="24">
        <f>Table1[[#This Row],[Male Ballots]]/Table1[[#This Row],[Male Population]]</f>
        <v>0.14053702901689044</v>
      </c>
      <c r="X3455" s="24">
        <f>Table1[[#This Row],[Total Ballots]]/Table1[[#This Row],[Total Population]]</f>
        <v>0.16211187347365974</v>
      </c>
      <c r="Y3455" s="24">
        <f>Table1[[#This Row],[Female Ballots]]/Table1[[#This Row],[Female Voters]]</f>
        <v>0.25301620130989316</v>
      </c>
      <c r="Z3455" s="24">
        <f>Table1[[#This Row],[Male Ballots]]/Table1[[#This Row],[Male Voters]]</f>
        <v>0.22940968540120185</v>
      </c>
      <c r="AA3455" s="24">
        <f>Table1[[#This Row],[Total Ballots]]/Table1[[#This Row],[Total Voters]]</f>
        <v>0.24167822468793343</v>
      </c>
    </row>
    <row r="3456" spans="1:27" s="12" customFormat="1" x14ac:dyDescent="0.35">
      <c r="A3456" s="70" t="s">
        <v>54</v>
      </c>
      <c r="B3456" s="71">
        <v>2020</v>
      </c>
      <c r="C3456" s="71" t="s">
        <v>83</v>
      </c>
      <c r="D3456" s="71"/>
      <c r="E3456" s="72"/>
      <c r="F3456" s="81"/>
      <c r="G3456" s="82" t="s">
        <v>64</v>
      </c>
      <c r="H3456" s="132">
        <v>4240</v>
      </c>
      <c r="I3456" s="132">
        <v>4904</v>
      </c>
      <c r="J3456" s="133">
        <v>9144</v>
      </c>
      <c r="K3456" s="66">
        <v>3067</v>
      </c>
      <c r="L3456" s="66">
        <v>2774</v>
      </c>
      <c r="M3456" s="66">
        <v>49</v>
      </c>
      <c r="N3456" s="66">
        <v>5890</v>
      </c>
      <c r="O3456" s="66">
        <v>976</v>
      </c>
      <c r="P3456" s="66">
        <v>825</v>
      </c>
      <c r="Q3456" s="66">
        <v>20</v>
      </c>
      <c r="R3456" s="73">
        <v>1821</v>
      </c>
      <c r="S3456" s="24">
        <f>Table1[[#This Row],[Female Voters]]/Table1[[#This Row],[Female Population]]</f>
        <v>0.72334905660377358</v>
      </c>
      <c r="T3456" s="24">
        <f>Table1[[#This Row],[Male Voters]]/Table1[[#This Row],[Male Population]]</f>
        <v>0.56566068515497558</v>
      </c>
      <c r="U3456" s="24">
        <f>Table1[[#This Row],[Total Voters]]/Table1[[#This Row],[Total Population]]</f>
        <v>0.64413823272090986</v>
      </c>
      <c r="V3456" s="24">
        <f>Table1[[#This Row],[Female Ballots]]/Table1[[#This Row],[Female Population]]</f>
        <v>0.23018867924528302</v>
      </c>
      <c r="W3456" s="24">
        <f>Table1[[#This Row],[Male Ballots]]/Table1[[#This Row],[Male Population]]</f>
        <v>0.16823001631321371</v>
      </c>
      <c r="X3456" s="24">
        <f>Table1[[#This Row],[Total Ballots]]/Table1[[#This Row],[Total Population]]</f>
        <v>0.19914698162729658</v>
      </c>
      <c r="Y3456" s="24">
        <f>Table1[[#This Row],[Female Ballots]]/Table1[[#This Row],[Female Voters]]</f>
        <v>0.31822627975220086</v>
      </c>
      <c r="Z3456" s="24">
        <f>Table1[[#This Row],[Male Ballots]]/Table1[[#This Row],[Male Voters]]</f>
        <v>0.29740447007930787</v>
      </c>
      <c r="AA3456" s="24">
        <f>Table1[[#This Row],[Total Ballots]]/Table1[[#This Row],[Total Voters]]</f>
        <v>0.30916808149405772</v>
      </c>
    </row>
    <row r="3457" spans="1:27" s="12" customFormat="1" x14ac:dyDescent="0.35">
      <c r="A3457" s="70" t="s">
        <v>54</v>
      </c>
      <c r="B3457" s="71">
        <v>2020</v>
      </c>
      <c r="C3457" s="71" t="s">
        <v>83</v>
      </c>
      <c r="D3457" s="71"/>
      <c r="E3457" s="72"/>
      <c r="F3457" s="81"/>
      <c r="G3457" s="82" t="s">
        <v>65</v>
      </c>
      <c r="H3457" s="132">
        <v>4263</v>
      </c>
      <c r="I3457" s="132">
        <v>4719</v>
      </c>
      <c r="J3457" s="133">
        <v>8982</v>
      </c>
      <c r="K3457" s="66">
        <v>3267</v>
      </c>
      <c r="L3457" s="66">
        <v>2971</v>
      </c>
      <c r="M3457" s="66">
        <v>39</v>
      </c>
      <c r="N3457" s="66">
        <v>6277</v>
      </c>
      <c r="O3457" s="66">
        <v>1258</v>
      </c>
      <c r="P3457" s="66">
        <v>1066</v>
      </c>
      <c r="Q3457" s="66">
        <v>9</v>
      </c>
      <c r="R3457" s="73">
        <v>2333</v>
      </c>
      <c r="S3457" s="24">
        <f>Table1[[#This Row],[Female Voters]]/Table1[[#This Row],[Female Population]]</f>
        <v>0.76636171710063339</v>
      </c>
      <c r="T3457" s="24">
        <f>Table1[[#This Row],[Male Voters]]/Table1[[#This Row],[Male Population]]</f>
        <v>0.62958253867344771</v>
      </c>
      <c r="U3457" s="24">
        <f>Table1[[#This Row],[Total Voters]]/Table1[[#This Row],[Total Population]]</f>
        <v>0.69884212870184814</v>
      </c>
      <c r="V3457" s="24">
        <f>Table1[[#This Row],[Female Ballots]]/Table1[[#This Row],[Female Population]]</f>
        <v>0.2950973492845414</v>
      </c>
      <c r="W3457" s="24">
        <f>Table1[[#This Row],[Male Ballots]]/Table1[[#This Row],[Male Population]]</f>
        <v>0.22589531680440772</v>
      </c>
      <c r="X3457" s="24">
        <f>Table1[[#This Row],[Total Ballots]]/Table1[[#This Row],[Total Population]]</f>
        <v>0.25974170563348919</v>
      </c>
      <c r="Y3457" s="24">
        <f>Table1[[#This Row],[Female Ballots]]/Table1[[#This Row],[Female Voters]]</f>
        <v>0.38506274869911233</v>
      </c>
      <c r="Z3457" s="24">
        <f>Table1[[#This Row],[Male Ballots]]/Table1[[#This Row],[Male Voters]]</f>
        <v>0.35880175025244027</v>
      </c>
      <c r="AA3457" s="24">
        <f>Table1[[#This Row],[Total Ballots]]/Table1[[#This Row],[Total Voters]]</f>
        <v>0.37167436673570176</v>
      </c>
    </row>
    <row r="3458" spans="1:27" s="12" customFormat="1" x14ac:dyDescent="0.35">
      <c r="A3458" s="70" t="s">
        <v>54</v>
      </c>
      <c r="B3458" s="71">
        <v>2020</v>
      </c>
      <c r="C3458" s="71" t="s">
        <v>83</v>
      </c>
      <c r="D3458" s="71"/>
      <c r="E3458" s="72"/>
      <c r="F3458" s="81"/>
      <c r="G3458" s="82" t="s">
        <v>66</v>
      </c>
      <c r="H3458" s="132">
        <v>5808</v>
      </c>
      <c r="I3458" s="132">
        <v>5808</v>
      </c>
      <c r="J3458" s="133">
        <v>11616</v>
      </c>
      <c r="K3458" s="66">
        <v>4775</v>
      </c>
      <c r="L3458" s="66">
        <v>4259</v>
      </c>
      <c r="M3458" s="66">
        <v>47</v>
      </c>
      <c r="N3458" s="66">
        <v>9081</v>
      </c>
      <c r="O3458" s="66">
        <v>2616</v>
      </c>
      <c r="P3458" s="66">
        <v>2135</v>
      </c>
      <c r="Q3458" s="66">
        <v>21</v>
      </c>
      <c r="R3458" s="73">
        <v>4772</v>
      </c>
      <c r="S3458" s="24">
        <f>Table1[[#This Row],[Female Voters]]/Table1[[#This Row],[Female Population]]</f>
        <v>0.82214187327823696</v>
      </c>
      <c r="T3458" s="24">
        <f>Table1[[#This Row],[Male Voters]]/Table1[[#This Row],[Male Population]]</f>
        <v>0.73329889807162529</v>
      </c>
      <c r="U3458" s="24">
        <f>Table1[[#This Row],[Total Voters]]/Table1[[#This Row],[Total Population]]</f>
        <v>0.78176652892561982</v>
      </c>
      <c r="V3458" s="24">
        <f>Table1[[#This Row],[Female Ballots]]/Table1[[#This Row],[Female Population]]</f>
        <v>0.45041322314049587</v>
      </c>
      <c r="W3458" s="24">
        <f>Table1[[#This Row],[Male Ballots]]/Table1[[#This Row],[Male Population]]</f>
        <v>0.36759641873278237</v>
      </c>
      <c r="X3458" s="24">
        <f>Table1[[#This Row],[Total Ballots]]/Table1[[#This Row],[Total Population]]</f>
        <v>0.41081267217630851</v>
      </c>
      <c r="Y3458" s="24">
        <f>Table1[[#This Row],[Female Ballots]]/Table1[[#This Row],[Female Voters]]</f>
        <v>0.54785340314136122</v>
      </c>
      <c r="Z3458" s="24">
        <f>Table1[[#This Row],[Male Ballots]]/Table1[[#This Row],[Male Voters]]</f>
        <v>0.50129138295374498</v>
      </c>
      <c r="AA3458" s="24">
        <f>Table1[[#This Row],[Total Ballots]]/Table1[[#This Row],[Total Voters]]</f>
        <v>0.52549278713798042</v>
      </c>
    </row>
    <row r="3459" spans="1:27" s="12" customFormat="1" x14ac:dyDescent="0.35">
      <c r="A3459" s="70" t="s">
        <v>54</v>
      </c>
      <c r="B3459" s="71">
        <v>2020</v>
      </c>
      <c r="C3459" s="71" t="s">
        <v>83</v>
      </c>
      <c r="D3459" s="71"/>
      <c r="E3459" s="72"/>
      <c r="F3459" s="81"/>
      <c r="G3459" s="82" t="s">
        <v>67</v>
      </c>
      <c r="H3459" s="132">
        <v>8845.0002000000004</v>
      </c>
      <c r="I3459" s="132">
        <v>8200.0001000000011</v>
      </c>
      <c r="J3459" s="133">
        <v>17045</v>
      </c>
      <c r="K3459" s="66">
        <v>7605</v>
      </c>
      <c r="L3459" s="66">
        <v>6989</v>
      </c>
      <c r="M3459" s="66">
        <v>74</v>
      </c>
      <c r="N3459" s="66">
        <v>14668</v>
      </c>
      <c r="O3459" s="66">
        <v>4999</v>
      </c>
      <c r="P3459" s="66">
        <v>4455</v>
      </c>
      <c r="Q3459" s="66">
        <v>47</v>
      </c>
      <c r="R3459" s="66">
        <v>9501</v>
      </c>
      <c r="S3459" s="24">
        <f>Table1[[#This Row],[Female Voters]]/Table1[[#This Row],[Female Population]]</f>
        <v>0.85980778157585569</v>
      </c>
      <c r="T3459" s="24">
        <f>Table1[[#This Row],[Male Voters]]/Table1[[#This Row],[Male Population]]</f>
        <v>0.85231706277662111</v>
      </c>
      <c r="U3459" s="24">
        <f>Table1[[#This Row],[Total Voters]]/Table1[[#This Row],[Total Population]]</f>
        <v>0.86054561454972134</v>
      </c>
      <c r="V3459" s="24">
        <f>Table1[[#This Row],[Female Ballots]]/Table1[[#This Row],[Female Population]]</f>
        <v>0.56517805392474718</v>
      </c>
      <c r="W3459" s="24">
        <f>Table1[[#This Row],[Male Ballots]]/Table1[[#This Row],[Male Population]]</f>
        <v>0.54329267630130873</v>
      </c>
      <c r="X3459" s="24">
        <f>Table1[[#This Row],[Total Ballots]]/Table1[[#This Row],[Total Population]]</f>
        <v>0.55740686418304486</v>
      </c>
      <c r="Y3459" s="24">
        <f>Table1[[#This Row],[Female Ballots]]/Table1[[#This Row],[Female Voters]]</f>
        <v>0.65733070348454958</v>
      </c>
      <c r="Z3459" s="24">
        <f>Table1[[#This Row],[Male Ballots]]/Table1[[#This Row],[Male Voters]]</f>
        <v>0.63743024753183575</v>
      </c>
      <c r="AA3459" s="24">
        <f>Table1[[#This Row],[Total Ballots]]/Table1[[#This Row],[Total Voters]]</f>
        <v>0.64773656940278157</v>
      </c>
    </row>
    <row r="3460" spans="1:27" s="12" customFormat="1" x14ac:dyDescent="0.35">
      <c r="A3460" s="70" t="s">
        <v>30</v>
      </c>
      <c r="B3460" s="71">
        <v>2020</v>
      </c>
      <c r="C3460" s="71" t="s">
        <v>83</v>
      </c>
      <c r="D3460" s="71"/>
      <c r="E3460" s="72"/>
      <c r="F3460" s="81"/>
      <c r="G3460" s="82" t="s">
        <v>79</v>
      </c>
      <c r="H3460" s="132">
        <v>36209</v>
      </c>
      <c r="I3460" s="132">
        <v>35051</v>
      </c>
      <c r="J3460" s="133">
        <v>71260</v>
      </c>
      <c r="K3460" s="66">
        <v>31214</v>
      </c>
      <c r="L3460" s="66">
        <v>28657</v>
      </c>
      <c r="M3460" s="66">
        <v>246</v>
      </c>
      <c r="N3460" s="66">
        <v>60117</v>
      </c>
      <c r="O3460" s="66">
        <v>17617</v>
      </c>
      <c r="P3460" s="66">
        <v>14993</v>
      </c>
      <c r="Q3460" s="66">
        <v>142</v>
      </c>
      <c r="R3460" s="73">
        <v>32752</v>
      </c>
      <c r="S3460" s="24">
        <f>Table1[[#This Row],[Female Voters]]/Table1[[#This Row],[Female Population]]</f>
        <v>0.8620508713303322</v>
      </c>
      <c r="T3460" s="24">
        <f>Table1[[#This Row],[Male Voters]]/Table1[[#This Row],[Male Population]]</f>
        <v>0.81758009757210925</v>
      </c>
      <c r="U3460" s="24">
        <f>Table1[[#This Row],[Total Voters]]/Table1[[#This Row],[Total Population]]</f>
        <v>0.84362896435587986</v>
      </c>
      <c r="V3460" s="24">
        <f>Table1[[#This Row],[Female Ballots]]/Table1[[#This Row],[Female Population]]</f>
        <v>0.48653649645115854</v>
      </c>
      <c r="W3460" s="24">
        <f>Table1[[#This Row],[Male Ballots]]/Table1[[#This Row],[Male Population]]</f>
        <v>0.42774813842686371</v>
      </c>
      <c r="X3460" s="24">
        <f>Table1[[#This Row],[Total Ballots]]/Table1[[#This Row],[Total Population]]</f>
        <v>0.4596126859388156</v>
      </c>
      <c r="Y3460" s="24">
        <f>Table1[[#This Row],[Female Ballots]]/Table1[[#This Row],[Female Voters]]</f>
        <v>0.56439418209777659</v>
      </c>
      <c r="Z3460" s="24">
        <f>Table1[[#This Row],[Male Ballots]]/Table1[[#This Row],[Male Voters]]</f>
        <v>0.52318805178490424</v>
      </c>
      <c r="AA3460" s="24">
        <f>Table1[[#This Row],[Total Ballots]]/Table1[[#This Row],[Total Voters]]</f>
        <v>0.54480429828501087</v>
      </c>
    </row>
    <row r="3461" spans="1:27" s="12" customFormat="1" x14ac:dyDescent="0.35">
      <c r="A3461" s="70" t="s">
        <v>30</v>
      </c>
      <c r="B3461" s="71">
        <v>2020</v>
      </c>
      <c r="C3461" s="71" t="s">
        <v>83</v>
      </c>
      <c r="D3461" s="71"/>
      <c r="E3461" s="72"/>
      <c r="F3461" s="81"/>
      <c r="G3461" s="82" t="s">
        <v>62</v>
      </c>
      <c r="H3461" s="132">
        <v>3081</v>
      </c>
      <c r="I3461" s="132">
        <v>3767</v>
      </c>
      <c r="J3461" s="133">
        <v>6848</v>
      </c>
      <c r="K3461" s="66">
        <v>1917</v>
      </c>
      <c r="L3461" s="66">
        <v>1786</v>
      </c>
      <c r="M3461" s="66">
        <v>33</v>
      </c>
      <c r="N3461" s="66">
        <v>3736</v>
      </c>
      <c r="O3461" s="66">
        <v>626</v>
      </c>
      <c r="P3461" s="66">
        <v>529</v>
      </c>
      <c r="Q3461" s="66">
        <v>12</v>
      </c>
      <c r="R3461" s="73">
        <v>1167</v>
      </c>
      <c r="S3461" s="24">
        <f>Table1[[#This Row],[Female Voters]]/Table1[[#This Row],[Female Population]]</f>
        <v>0.62220058422590063</v>
      </c>
      <c r="T3461" s="24">
        <f>Table1[[#This Row],[Male Voters]]/Table1[[#This Row],[Male Population]]</f>
        <v>0.47411733474913725</v>
      </c>
      <c r="U3461" s="24">
        <f>Table1[[#This Row],[Total Voters]]/Table1[[#This Row],[Total Population]]</f>
        <v>0.54556074766355145</v>
      </c>
      <c r="V3461" s="24">
        <f>Table1[[#This Row],[Female Ballots]]/Table1[[#This Row],[Female Population]]</f>
        <v>0.20318078545926646</v>
      </c>
      <c r="W3461" s="24">
        <f>Table1[[#This Row],[Male Ballots]]/Table1[[#This Row],[Male Population]]</f>
        <v>0.14043005043801435</v>
      </c>
      <c r="X3461" s="24">
        <f>Table1[[#This Row],[Total Ballots]]/Table1[[#This Row],[Total Population]]</f>
        <v>0.17041471962616822</v>
      </c>
      <c r="Y3461" s="24">
        <f>Table1[[#This Row],[Female Ballots]]/Table1[[#This Row],[Female Voters]]</f>
        <v>0.32655190401669276</v>
      </c>
      <c r="Z3461" s="24">
        <f>Table1[[#This Row],[Male Ballots]]/Table1[[#This Row],[Male Voters]]</f>
        <v>0.29619260918253082</v>
      </c>
      <c r="AA3461" s="24">
        <f>Table1[[#This Row],[Total Ballots]]/Table1[[#This Row],[Total Voters]]</f>
        <v>0.31236616702355463</v>
      </c>
    </row>
    <row r="3462" spans="1:27" s="12" customFormat="1" x14ac:dyDescent="0.35">
      <c r="A3462" s="70" t="s">
        <v>30</v>
      </c>
      <c r="B3462" s="71">
        <v>2020</v>
      </c>
      <c r="C3462" s="71" t="s">
        <v>83</v>
      </c>
      <c r="D3462" s="71"/>
      <c r="E3462" s="72"/>
      <c r="F3462" s="81"/>
      <c r="G3462" s="82" t="s">
        <v>63</v>
      </c>
      <c r="H3462" s="132">
        <v>5250</v>
      </c>
      <c r="I3462" s="132">
        <v>5952</v>
      </c>
      <c r="J3462" s="133">
        <v>11202</v>
      </c>
      <c r="K3462" s="66">
        <v>4072</v>
      </c>
      <c r="L3462" s="66">
        <v>3978</v>
      </c>
      <c r="M3462" s="66">
        <v>51</v>
      </c>
      <c r="N3462" s="66">
        <v>8101</v>
      </c>
      <c r="O3462" s="66">
        <v>1210</v>
      </c>
      <c r="P3462" s="66">
        <v>1066</v>
      </c>
      <c r="Q3462" s="66">
        <v>23</v>
      </c>
      <c r="R3462" s="73">
        <v>2299</v>
      </c>
      <c r="S3462" s="24">
        <f>Table1[[#This Row],[Female Voters]]/Table1[[#This Row],[Female Population]]</f>
        <v>0.77561904761904765</v>
      </c>
      <c r="T3462" s="24">
        <f>Table1[[#This Row],[Male Voters]]/Table1[[#This Row],[Male Population]]</f>
        <v>0.66834677419354838</v>
      </c>
      <c r="U3462" s="24">
        <f>Table1[[#This Row],[Total Voters]]/Table1[[#This Row],[Total Population]]</f>
        <v>0.72317443313693985</v>
      </c>
      <c r="V3462" s="24">
        <f>Table1[[#This Row],[Female Ballots]]/Table1[[#This Row],[Female Population]]</f>
        <v>0.23047619047619047</v>
      </c>
      <c r="W3462" s="24">
        <f>Table1[[#This Row],[Male Ballots]]/Table1[[#This Row],[Male Population]]</f>
        <v>0.17909946236559141</v>
      </c>
      <c r="X3462" s="24">
        <f>Table1[[#This Row],[Total Ballots]]/Table1[[#This Row],[Total Population]]</f>
        <v>0.20523120871272987</v>
      </c>
      <c r="Y3462" s="24">
        <f>Table1[[#This Row],[Female Ballots]]/Table1[[#This Row],[Female Voters]]</f>
        <v>0.29715127701375244</v>
      </c>
      <c r="Z3462" s="24">
        <f>Table1[[#This Row],[Male Ballots]]/Table1[[#This Row],[Male Voters]]</f>
        <v>0.26797385620915032</v>
      </c>
      <c r="AA3462" s="24">
        <f>Table1[[#This Row],[Total Ballots]]/Table1[[#This Row],[Total Voters]]</f>
        <v>0.2837921244290828</v>
      </c>
    </row>
    <row r="3463" spans="1:27" s="12" customFormat="1" x14ac:dyDescent="0.35">
      <c r="A3463" s="70" t="s">
        <v>30</v>
      </c>
      <c r="B3463" s="71">
        <v>2020</v>
      </c>
      <c r="C3463" s="71" t="s">
        <v>83</v>
      </c>
      <c r="D3463" s="71"/>
      <c r="E3463" s="72"/>
      <c r="F3463" s="81"/>
      <c r="G3463" s="82" t="s">
        <v>64</v>
      </c>
      <c r="H3463" s="132">
        <v>4487</v>
      </c>
      <c r="I3463" s="132">
        <v>4634</v>
      </c>
      <c r="J3463" s="133">
        <v>9121</v>
      </c>
      <c r="K3463" s="66">
        <v>3888</v>
      </c>
      <c r="L3463" s="66">
        <v>3665</v>
      </c>
      <c r="M3463" s="66">
        <v>42</v>
      </c>
      <c r="N3463" s="66">
        <v>7595</v>
      </c>
      <c r="O3463" s="66">
        <v>1500</v>
      </c>
      <c r="P3463" s="66">
        <v>1268</v>
      </c>
      <c r="Q3463" s="66">
        <v>17</v>
      </c>
      <c r="R3463" s="73">
        <v>2785</v>
      </c>
      <c r="S3463" s="24">
        <f>Table1[[#This Row],[Female Voters]]/Table1[[#This Row],[Female Population]]</f>
        <v>0.86650323155783371</v>
      </c>
      <c r="T3463" s="24">
        <f>Table1[[#This Row],[Male Voters]]/Table1[[#This Row],[Male Population]]</f>
        <v>0.79089339663357794</v>
      </c>
      <c r="U3463" s="24">
        <f>Table1[[#This Row],[Total Voters]]/Table1[[#This Row],[Total Population]]</f>
        <v>0.83269378357636226</v>
      </c>
      <c r="V3463" s="24">
        <f>Table1[[#This Row],[Female Ballots]]/Table1[[#This Row],[Female Population]]</f>
        <v>0.33429908624916427</v>
      </c>
      <c r="W3463" s="24">
        <f>Table1[[#This Row],[Male Ballots]]/Table1[[#This Row],[Male Population]]</f>
        <v>0.27362969356927058</v>
      </c>
      <c r="X3463" s="24">
        <f>Table1[[#This Row],[Total Ballots]]/Table1[[#This Row],[Total Population]]</f>
        <v>0.30533932682819864</v>
      </c>
      <c r="Y3463" s="24">
        <f>Table1[[#This Row],[Female Ballots]]/Table1[[#This Row],[Female Voters]]</f>
        <v>0.38580246913580246</v>
      </c>
      <c r="Z3463" s="24">
        <f>Table1[[#This Row],[Male Ballots]]/Table1[[#This Row],[Male Voters]]</f>
        <v>0.34597544338335606</v>
      </c>
      <c r="AA3463" s="24">
        <f>Table1[[#This Row],[Total Ballots]]/Table1[[#This Row],[Total Voters]]</f>
        <v>0.36668861092824229</v>
      </c>
    </row>
    <row r="3464" spans="1:27" s="12" customFormat="1" x14ac:dyDescent="0.35">
      <c r="A3464" s="70" t="s">
        <v>30</v>
      </c>
      <c r="B3464" s="71">
        <v>2020</v>
      </c>
      <c r="C3464" s="71" t="s">
        <v>83</v>
      </c>
      <c r="D3464" s="71"/>
      <c r="E3464" s="72"/>
      <c r="F3464" s="81"/>
      <c r="G3464" s="82" t="s">
        <v>65</v>
      </c>
      <c r="H3464" s="132">
        <v>4375</v>
      </c>
      <c r="I3464" s="132">
        <v>4256</v>
      </c>
      <c r="J3464" s="133">
        <v>8631</v>
      </c>
      <c r="K3464" s="66">
        <v>3834</v>
      </c>
      <c r="L3464" s="66">
        <v>3742</v>
      </c>
      <c r="M3464" s="66">
        <v>31</v>
      </c>
      <c r="N3464" s="66">
        <v>7607</v>
      </c>
      <c r="O3464" s="66">
        <v>1865</v>
      </c>
      <c r="P3464" s="66">
        <v>1651</v>
      </c>
      <c r="Q3464" s="66">
        <v>18</v>
      </c>
      <c r="R3464" s="73">
        <v>3534</v>
      </c>
      <c r="S3464" s="24">
        <f>Table1[[#This Row],[Female Voters]]/Table1[[#This Row],[Female Population]]</f>
        <v>0.87634285714285709</v>
      </c>
      <c r="T3464" s="24">
        <f>Table1[[#This Row],[Male Voters]]/Table1[[#This Row],[Male Population]]</f>
        <v>0.87922932330827064</v>
      </c>
      <c r="U3464" s="24">
        <f>Table1[[#This Row],[Total Voters]]/Table1[[#This Row],[Total Population]]</f>
        <v>0.8813578959564361</v>
      </c>
      <c r="V3464" s="24">
        <f>Table1[[#This Row],[Female Ballots]]/Table1[[#This Row],[Female Population]]</f>
        <v>0.42628571428571427</v>
      </c>
      <c r="W3464" s="24">
        <f>Table1[[#This Row],[Male Ballots]]/Table1[[#This Row],[Male Population]]</f>
        <v>0.38792293233082709</v>
      </c>
      <c r="X3464" s="24">
        <f>Table1[[#This Row],[Total Ballots]]/Table1[[#This Row],[Total Population]]</f>
        <v>0.4094542926659715</v>
      </c>
      <c r="Y3464" s="24">
        <f>Table1[[#This Row],[Female Ballots]]/Table1[[#This Row],[Female Voters]]</f>
        <v>0.48643714136671884</v>
      </c>
      <c r="Z3464" s="24">
        <f>Table1[[#This Row],[Male Ballots]]/Table1[[#This Row],[Male Voters]]</f>
        <v>0.44120791020844469</v>
      </c>
      <c r="AA3464" s="24">
        <f>Table1[[#This Row],[Total Ballots]]/Table1[[#This Row],[Total Voters]]</f>
        <v>0.46457210464046272</v>
      </c>
    </row>
    <row r="3465" spans="1:27" s="12" customFormat="1" x14ac:dyDescent="0.35">
      <c r="A3465" s="70" t="s">
        <v>30</v>
      </c>
      <c r="B3465" s="71">
        <v>2020</v>
      </c>
      <c r="C3465" s="71" t="s">
        <v>83</v>
      </c>
      <c r="D3465" s="71"/>
      <c r="E3465" s="72"/>
      <c r="F3465" s="81"/>
      <c r="G3465" s="82" t="s">
        <v>66</v>
      </c>
      <c r="H3465" s="132">
        <v>6932</v>
      </c>
      <c r="I3465" s="132">
        <v>5809</v>
      </c>
      <c r="J3465" s="133">
        <v>12741</v>
      </c>
      <c r="K3465" s="66">
        <v>6160</v>
      </c>
      <c r="L3465" s="66">
        <v>5216</v>
      </c>
      <c r="M3465" s="66">
        <v>48</v>
      </c>
      <c r="N3465" s="66">
        <v>11424</v>
      </c>
      <c r="O3465" s="66">
        <v>3927</v>
      </c>
      <c r="P3465" s="66">
        <v>3036</v>
      </c>
      <c r="Q3465" s="66">
        <v>38</v>
      </c>
      <c r="R3465" s="73">
        <v>7001</v>
      </c>
      <c r="S3465" s="24">
        <f>Table1[[#This Row],[Female Voters]]/Table1[[#This Row],[Female Population]]</f>
        <v>0.88863242931332953</v>
      </c>
      <c r="T3465" s="24">
        <f>Table1[[#This Row],[Male Voters]]/Table1[[#This Row],[Male Population]]</f>
        <v>0.89791702530556039</v>
      </c>
      <c r="U3465" s="24">
        <f>Table1[[#This Row],[Total Voters]]/Table1[[#This Row],[Total Population]]</f>
        <v>0.89663291735342598</v>
      </c>
      <c r="V3465" s="24">
        <f>Table1[[#This Row],[Female Ballots]]/Table1[[#This Row],[Female Population]]</f>
        <v>0.56650317368724756</v>
      </c>
      <c r="W3465" s="24">
        <f>Table1[[#This Row],[Male Ballots]]/Table1[[#This Row],[Male Population]]</f>
        <v>0.52263728696849721</v>
      </c>
      <c r="X3465" s="24">
        <f>Table1[[#This Row],[Total Ballots]]/Table1[[#This Row],[Total Population]]</f>
        <v>0.54948591162389138</v>
      </c>
      <c r="Y3465" s="24">
        <f>Table1[[#This Row],[Female Ballots]]/Table1[[#This Row],[Female Voters]]</f>
        <v>0.63749999999999996</v>
      </c>
      <c r="Z3465" s="24">
        <f>Table1[[#This Row],[Male Ballots]]/Table1[[#This Row],[Male Voters]]</f>
        <v>0.58205521472392641</v>
      </c>
      <c r="AA3465" s="24">
        <f>Table1[[#This Row],[Total Ballots]]/Table1[[#This Row],[Total Voters]]</f>
        <v>0.61283263305322133</v>
      </c>
    </row>
    <row r="3466" spans="1:27" s="12" customFormat="1" x14ac:dyDescent="0.35">
      <c r="A3466" s="70" t="s">
        <v>30</v>
      </c>
      <c r="B3466" s="71">
        <v>2020</v>
      </c>
      <c r="C3466" s="71" t="s">
        <v>83</v>
      </c>
      <c r="D3466" s="71"/>
      <c r="E3466" s="72"/>
      <c r="F3466" s="81"/>
      <c r="G3466" s="82" t="s">
        <v>67</v>
      </c>
      <c r="H3466" s="132">
        <v>12084</v>
      </c>
      <c r="I3466" s="132">
        <v>10633</v>
      </c>
      <c r="J3466" s="133">
        <v>22717</v>
      </c>
      <c r="K3466" s="66">
        <v>11343</v>
      </c>
      <c r="L3466" s="66">
        <v>10270</v>
      </c>
      <c r="M3466" s="66">
        <v>41</v>
      </c>
      <c r="N3466" s="66">
        <v>21654</v>
      </c>
      <c r="O3466" s="66">
        <v>8489</v>
      </c>
      <c r="P3466" s="66">
        <v>7443</v>
      </c>
      <c r="Q3466" s="66">
        <v>34</v>
      </c>
      <c r="R3466" s="66">
        <v>15966</v>
      </c>
      <c r="S3466" s="24">
        <f>Table1[[#This Row],[Female Voters]]/Table1[[#This Row],[Female Population]]</f>
        <v>0.93867924528301883</v>
      </c>
      <c r="T3466" s="24">
        <f>Table1[[#This Row],[Male Voters]]/Table1[[#This Row],[Male Population]]</f>
        <v>0.96586099877739118</v>
      </c>
      <c r="U3466" s="24">
        <f>Table1[[#This Row],[Total Voters]]/Table1[[#This Row],[Total Population]]</f>
        <v>0.95320684949597223</v>
      </c>
      <c r="V3466" s="24">
        <f>Table1[[#This Row],[Female Ballots]]/Table1[[#This Row],[Female Population]]</f>
        <v>0.70249917245945048</v>
      </c>
      <c r="W3466" s="24">
        <f>Table1[[#This Row],[Male Ballots]]/Table1[[#This Row],[Male Population]]</f>
        <v>0.69999059531646757</v>
      </c>
      <c r="X3466" s="24">
        <f>Table1[[#This Row],[Total Ballots]]/Table1[[#This Row],[Total Population]]</f>
        <v>0.70282167539727958</v>
      </c>
      <c r="Y3466" s="24">
        <f>Table1[[#This Row],[Female Ballots]]/Table1[[#This Row],[Female Voters]]</f>
        <v>0.74839107819800754</v>
      </c>
      <c r="Z3466" s="24">
        <f>Table1[[#This Row],[Male Ballots]]/Table1[[#This Row],[Male Voters]]</f>
        <v>0.72473222979552099</v>
      </c>
      <c r="AA3466" s="24">
        <f>Table1[[#This Row],[Total Ballots]]/Table1[[#This Row],[Total Voters]]</f>
        <v>0.73732335827098916</v>
      </c>
    </row>
    <row r="3467" spans="1:27" s="12" customFormat="1" x14ac:dyDescent="0.35">
      <c r="A3467" s="70" t="s">
        <v>24</v>
      </c>
      <c r="B3467" s="71">
        <v>2020</v>
      </c>
      <c r="C3467" s="71" t="s">
        <v>83</v>
      </c>
      <c r="D3467" s="71"/>
      <c r="E3467" s="72"/>
      <c r="F3467" s="81"/>
      <c r="G3467" s="82" t="s">
        <v>79</v>
      </c>
      <c r="H3467" s="132">
        <v>14859.66087</v>
      </c>
      <c r="I3467" s="132">
        <v>14110.274999999998</v>
      </c>
      <c r="J3467" s="133">
        <v>28969.934600000001</v>
      </c>
      <c r="K3467" s="66">
        <v>13672</v>
      </c>
      <c r="L3467" s="66">
        <v>12530</v>
      </c>
      <c r="M3467" s="66">
        <v>47</v>
      </c>
      <c r="N3467" s="66">
        <v>26249</v>
      </c>
      <c r="O3467" s="66">
        <v>9383</v>
      </c>
      <c r="P3467" s="66">
        <v>7866</v>
      </c>
      <c r="Q3467" s="66">
        <v>42</v>
      </c>
      <c r="R3467" s="73">
        <v>17291</v>
      </c>
      <c r="S3467" s="24">
        <f>Table1[[#This Row],[Female Voters]]/Table1[[#This Row],[Female Population]]</f>
        <v>0.92007483344402863</v>
      </c>
      <c r="T3467" s="24">
        <f>Table1[[#This Row],[Male Voters]]/Table1[[#This Row],[Male Population]]</f>
        <v>0.88800537197184337</v>
      </c>
      <c r="U3467" s="24">
        <f>Table1[[#This Row],[Total Voters]]/Table1[[#This Row],[Total Population]]</f>
        <v>0.90607729573542084</v>
      </c>
      <c r="V3467" s="24">
        <f>Table1[[#This Row],[Female Ballots]]/Table1[[#This Row],[Female Population]]</f>
        <v>0.63144105926019023</v>
      </c>
      <c r="W3467" s="24">
        <f>Table1[[#This Row],[Male Ballots]]/Table1[[#This Row],[Male Population]]</f>
        <v>0.55746610183004941</v>
      </c>
      <c r="X3467" s="24">
        <f>Table1[[#This Row],[Total Ballots]]/Table1[[#This Row],[Total Population]]</f>
        <v>0.59686016688487797</v>
      </c>
      <c r="Y3467" s="24">
        <f>Table1[[#This Row],[Female Ballots]]/Table1[[#This Row],[Female Voters]]</f>
        <v>0.68629315389116441</v>
      </c>
      <c r="Z3467" s="24">
        <f>Table1[[#This Row],[Male Ballots]]/Table1[[#This Row],[Male Voters]]</f>
        <v>0.62777334397446127</v>
      </c>
      <c r="AA3467" s="24">
        <f>Table1[[#This Row],[Total Ballots]]/Table1[[#This Row],[Total Voters]]</f>
        <v>0.65872985637548098</v>
      </c>
    </row>
    <row r="3468" spans="1:27" s="12" customFormat="1" x14ac:dyDescent="0.35">
      <c r="A3468" s="70" t="s">
        <v>24</v>
      </c>
      <c r="B3468" s="71">
        <v>2020</v>
      </c>
      <c r="C3468" s="71" t="s">
        <v>83</v>
      </c>
      <c r="D3468" s="71"/>
      <c r="E3468" s="72"/>
      <c r="F3468" s="81"/>
      <c r="G3468" s="82" t="s">
        <v>62</v>
      </c>
      <c r="H3468" s="132">
        <v>604.31157000000007</v>
      </c>
      <c r="I3468" s="132">
        <v>675.34820000000002</v>
      </c>
      <c r="J3468" s="133">
        <v>1279.6596</v>
      </c>
      <c r="K3468" s="66">
        <v>544</v>
      </c>
      <c r="L3468" s="66">
        <v>543</v>
      </c>
      <c r="M3468" s="66">
        <v>4</v>
      </c>
      <c r="N3468" s="66">
        <v>1091</v>
      </c>
      <c r="O3468" s="66">
        <v>238</v>
      </c>
      <c r="P3468" s="66">
        <v>212</v>
      </c>
      <c r="Q3468" s="66">
        <v>4</v>
      </c>
      <c r="R3468" s="73">
        <v>454</v>
      </c>
      <c r="S3468" s="24">
        <f>Table1[[#This Row],[Female Voters]]/Table1[[#This Row],[Female Population]]</f>
        <v>0.90019788964159653</v>
      </c>
      <c r="T3468" s="24">
        <f>Table1[[#This Row],[Male Voters]]/Table1[[#This Row],[Male Population]]</f>
        <v>0.8040296842428839</v>
      </c>
      <c r="U3468" s="24">
        <f>Table1[[#This Row],[Total Voters]]/Table1[[#This Row],[Total Population]]</f>
        <v>0.85257048046214789</v>
      </c>
      <c r="V3468" s="24">
        <f>Table1[[#This Row],[Female Ballots]]/Table1[[#This Row],[Female Population]]</f>
        <v>0.39383657671819849</v>
      </c>
      <c r="W3468" s="24">
        <f>Table1[[#This Row],[Male Ballots]]/Table1[[#This Row],[Male Population]]</f>
        <v>0.31391214191434874</v>
      </c>
      <c r="X3468" s="24">
        <f>Table1[[#This Row],[Total Ballots]]/Table1[[#This Row],[Total Population]]</f>
        <v>0.35478184979818073</v>
      </c>
      <c r="Y3468" s="24">
        <f>Table1[[#This Row],[Female Ballots]]/Table1[[#This Row],[Female Voters]]</f>
        <v>0.4375</v>
      </c>
      <c r="Z3468" s="24">
        <f>Table1[[#This Row],[Male Ballots]]/Table1[[#This Row],[Male Voters]]</f>
        <v>0.39042357274401474</v>
      </c>
      <c r="AA3468" s="24">
        <f>Table1[[#This Row],[Total Ballots]]/Table1[[#This Row],[Total Voters]]</f>
        <v>0.41613198900091658</v>
      </c>
    </row>
    <row r="3469" spans="1:27" s="12" customFormat="1" x14ac:dyDescent="0.35">
      <c r="A3469" s="70" t="s">
        <v>24</v>
      </c>
      <c r="B3469" s="71">
        <v>2020</v>
      </c>
      <c r="C3469" s="71" t="s">
        <v>83</v>
      </c>
      <c r="D3469" s="71"/>
      <c r="E3469" s="72"/>
      <c r="F3469" s="81"/>
      <c r="G3469" s="82" t="s">
        <v>63</v>
      </c>
      <c r="H3469" s="132">
        <v>1333.6875</v>
      </c>
      <c r="I3469" s="132">
        <v>1378.7107000000001</v>
      </c>
      <c r="J3469" s="133">
        <v>2712.3980000000001</v>
      </c>
      <c r="K3469" s="66">
        <v>1207</v>
      </c>
      <c r="L3469" s="66">
        <v>1150</v>
      </c>
      <c r="M3469" s="66">
        <v>11</v>
      </c>
      <c r="N3469" s="66">
        <v>2368</v>
      </c>
      <c r="O3469" s="66">
        <v>584</v>
      </c>
      <c r="P3469" s="66">
        <v>440</v>
      </c>
      <c r="Q3469" s="66">
        <v>10</v>
      </c>
      <c r="R3469" s="73">
        <v>1034</v>
      </c>
      <c r="S3469" s="24">
        <f>Table1[[#This Row],[Female Voters]]/Table1[[#This Row],[Female Population]]</f>
        <v>0.90500960682318754</v>
      </c>
      <c r="T3469" s="24">
        <f>Table1[[#This Row],[Male Voters]]/Table1[[#This Row],[Male Population]]</f>
        <v>0.83411262420752952</v>
      </c>
      <c r="U3469" s="24">
        <f>Table1[[#This Row],[Total Voters]]/Table1[[#This Row],[Total Population]]</f>
        <v>0.87302822078470776</v>
      </c>
      <c r="V3469" s="24">
        <f>Table1[[#This Row],[Female Ballots]]/Table1[[#This Row],[Female Population]]</f>
        <v>0.43788368714560194</v>
      </c>
      <c r="W3469" s="24">
        <f>Table1[[#This Row],[Male Ballots]]/Table1[[#This Row],[Male Population]]</f>
        <v>0.31913874317505475</v>
      </c>
      <c r="X3469" s="24">
        <f>Table1[[#This Row],[Total Ballots]]/Table1[[#This Row],[Total Population]]</f>
        <v>0.38121249167710636</v>
      </c>
      <c r="Y3469" s="24">
        <f>Table1[[#This Row],[Female Ballots]]/Table1[[#This Row],[Female Voters]]</f>
        <v>0.48384424192212094</v>
      </c>
      <c r="Z3469" s="24">
        <f>Table1[[#This Row],[Male Ballots]]/Table1[[#This Row],[Male Voters]]</f>
        <v>0.38260869565217392</v>
      </c>
      <c r="AA3469" s="24">
        <f>Table1[[#This Row],[Total Ballots]]/Table1[[#This Row],[Total Voters]]</f>
        <v>0.43665540540540543</v>
      </c>
    </row>
    <row r="3470" spans="1:27" s="12" customFormat="1" x14ac:dyDescent="0.35">
      <c r="A3470" s="70" t="s">
        <v>24</v>
      </c>
      <c r="B3470" s="71">
        <v>2020</v>
      </c>
      <c r="C3470" s="71" t="s">
        <v>83</v>
      </c>
      <c r="D3470" s="71"/>
      <c r="E3470" s="72"/>
      <c r="F3470" s="81"/>
      <c r="G3470" s="82" t="s">
        <v>64</v>
      </c>
      <c r="H3470" s="132">
        <v>1496.7716</v>
      </c>
      <c r="I3470" s="132">
        <v>1634.8427999999999</v>
      </c>
      <c r="J3470" s="133">
        <v>3131.6149999999998</v>
      </c>
      <c r="K3470" s="66">
        <v>1318</v>
      </c>
      <c r="L3470" s="66">
        <v>1221</v>
      </c>
      <c r="M3470" s="66">
        <v>9</v>
      </c>
      <c r="N3470" s="66">
        <v>2548</v>
      </c>
      <c r="O3470" s="66">
        <v>736</v>
      </c>
      <c r="P3470" s="66">
        <v>574</v>
      </c>
      <c r="Q3470" s="66">
        <v>8</v>
      </c>
      <c r="R3470" s="73">
        <v>1318</v>
      </c>
      <c r="S3470" s="24">
        <f>Table1[[#This Row],[Female Voters]]/Table1[[#This Row],[Female Population]]</f>
        <v>0.88056187062875857</v>
      </c>
      <c r="T3470" s="24">
        <f>Table1[[#This Row],[Male Voters]]/Table1[[#This Row],[Male Population]]</f>
        <v>0.74686079909334402</v>
      </c>
      <c r="U3470" s="24">
        <f>Table1[[#This Row],[Total Voters]]/Table1[[#This Row],[Total Population]]</f>
        <v>0.81363769173413725</v>
      </c>
      <c r="V3470" s="24">
        <f>Table1[[#This Row],[Female Ballots]]/Table1[[#This Row],[Female Population]]</f>
        <v>0.49172498997174985</v>
      </c>
      <c r="W3470" s="24">
        <f>Table1[[#This Row],[Male Ballots]]/Table1[[#This Row],[Male Population]]</f>
        <v>0.3511040939226695</v>
      </c>
      <c r="X3470" s="24">
        <f>Table1[[#This Row],[Total Ballots]]/Table1[[#This Row],[Total Population]]</f>
        <v>0.42086910428006002</v>
      </c>
      <c r="Y3470" s="24">
        <f>Table1[[#This Row],[Female Ballots]]/Table1[[#This Row],[Female Voters]]</f>
        <v>0.55842185128983313</v>
      </c>
      <c r="Z3470" s="24">
        <f>Table1[[#This Row],[Male Ballots]]/Table1[[#This Row],[Male Voters]]</f>
        <v>0.47010647010647011</v>
      </c>
      <c r="AA3470" s="24">
        <f>Table1[[#This Row],[Total Ballots]]/Table1[[#This Row],[Total Voters]]</f>
        <v>0.51726844583987441</v>
      </c>
    </row>
    <row r="3471" spans="1:27" s="12" customFormat="1" x14ac:dyDescent="0.35">
      <c r="A3471" s="70" t="s">
        <v>24</v>
      </c>
      <c r="B3471" s="71">
        <v>2020</v>
      </c>
      <c r="C3471" s="71" t="s">
        <v>83</v>
      </c>
      <c r="D3471" s="71"/>
      <c r="E3471" s="72"/>
      <c r="F3471" s="81"/>
      <c r="G3471" s="82" t="s">
        <v>65</v>
      </c>
      <c r="H3471" s="132">
        <v>1616.8335</v>
      </c>
      <c r="I3471" s="132">
        <v>1587.8186000000001</v>
      </c>
      <c r="J3471" s="133">
        <v>3204.652</v>
      </c>
      <c r="K3471" s="66">
        <v>1431</v>
      </c>
      <c r="L3471" s="66">
        <v>1313</v>
      </c>
      <c r="M3471" s="66">
        <v>7</v>
      </c>
      <c r="N3471" s="66">
        <v>2751</v>
      </c>
      <c r="O3471" s="66">
        <v>844</v>
      </c>
      <c r="P3471" s="66">
        <v>684</v>
      </c>
      <c r="Q3471" s="66">
        <v>7</v>
      </c>
      <c r="R3471" s="73">
        <v>1535</v>
      </c>
      <c r="S3471" s="24">
        <f>Table1[[#This Row],[Female Voters]]/Table1[[#This Row],[Female Population]]</f>
        <v>0.88506330429200042</v>
      </c>
      <c r="T3471" s="24">
        <f>Table1[[#This Row],[Male Voters]]/Table1[[#This Row],[Male Population]]</f>
        <v>0.82692065705742457</v>
      </c>
      <c r="U3471" s="24">
        <f>Table1[[#This Row],[Total Voters]]/Table1[[#This Row],[Total Population]]</f>
        <v>0.85843954351361706</v>
      </c>
      <c r="V3471" s="24">
        <f>Table1[[#This Row],[Female Ballots]]/Table1[[#This Row],[Female Population]]</f>
        <v>0.52200798659849634</v>
      </c>
      <c r="W3471" s="24">
        <f>Table1[[#This Row],[Male Ballots]]/Table1[[#This Row],[Male Population]]</f>
        <v>0.43077968730181143</v>
      </c>
      <c r="X3471" s="24">
        <f>Table1[[#This Row],[Total Ballots]]/Table1[[#This Row],[Total Population]]</f>
        <v>0.47899116659156749</v>
      </c>
      <c r="Y3471" s="24">
        <f>Table1[[#This Row],[Female Ballots]]/Table1[[#This Row],[Female Voters]]</f>
        <v>0.58979734451432564</v>
      </c>
      <c r="Z3471" s="24">
        <f>Table1[[#This Row],[Male Ballots]]/Table1[[#This Row],[Male Voters]]</f>
        <v>0.52094440213252091</v>
      </c>
      <c r="AA3471" s="24">
        <f>Table1[[#This Row],[Total Ballots]]/Table1[[#This Row],[Total Voters]]</f>
        <v>0.55797891675754274</v>
      </c>
    </row>
    <row r="3472" spans="1:27" s="12" customFormat="1" x14ac:dyDescent="0.35">
      <c r="A3472" s="70" t="s">
        <v>24</v>
      </c>
      <c r="B3472" s="71">
        <v>2020</v>
      </c>
      <c r="C3472" s="71" t="s">
        <v>83</v>
      </c>
      <c r="D3472" s="71"/>
      <c r="E3472" s="72"/>
      <c r="F3472" s="81"/>
      <c r="G3472" s="82" t="s">
        <v>66</v>
      </c>
      <c r="H3472" s="132">
        <v>3200.65</v>
      </c>
      <c r="I3472" s="132">
        <v>2600.3409999999999</v>
      </c>
      <c r="J3472" s="133">
        <v>5800.991</v>
      </c>
      <c r="K3472" s="66">
        <v>2932</v>
      </c>
      <c r="L3472" s="66">
        <v>2342</v>
      </c>
      <c r="M3472" s="66">
        <v>9</v>
      </c>
      <c r="N3472" s="66">
        <v>5283</v>
      </c>
      <c r="O3472" s="66">
        <v>2074</v>
      </c>
      <c r="P3472" s="66">
        <v>1487</v>
      </c>
      <c r="Q3472" s="66">
        <v>7</v>
      </c>
      <c r="R3472" s="73">
        <v>3568</v>
      </c>
      <c r="S3472" s="24">
        <f>Table1[[#This Row],[Female Voters]]/Table1[[#This Row],[Female Population]]</f>
        <v>0.91606392451533281</v>
      </c>
      <c r="T3472" s="24">
        <f>Table1[[#This Row],[Male Voters]]/Table1[[#This Row],[Male Population]]</f>
        <v>0.90065110691251649</v>
      </c>
      <c r="U3472" s="24">
        <f>Table1[[#This Row],[Total Voters]]/Table1[[#This Row],[Total Population]]</f>
        <v>0.91070646377489639</v>
      </c>
      <c r="V3472" s="24">
        <f>Table1[[#This Row],[Female Ballots]]/Table1[[#This Row],[Female Population]]</f>
        <v>0.64799337634542986</v>
      </c>
      <c r="W3472" s="24">
        <f>Table1[[#This Row],[Male Ballots]]/Table1[[#This Row],[Male Population]]</f>
        <v>0.57184807684838257</v>
      </c>
      <c r="X3472" s="24">
        <f>Table1[[#This Row],[Total Ballots]]/Table1[[#This Row],[Total Population]]</f>
        <v>0.61506732211789328</v>
      </c>
      <c r="Y3472" s="24">
        <f>Table1[[#This Row],[Female Ballots]]/Table1[[#This Row],[Female Voters]]</f>
        <v>0.70736698499317874</v>
      </c>
      <c r="Z3472" s="24">
        <f>Table1[[#This Row],[Male Ballots]]/Table1[[#This Row],[Male Voters]]</f>
        <v>0.63492741246797613</v>
      </c>
      <c r="AA3472" s="24">
        <f>Table1[[#This Row],[Total Ballots]]/Table1[[#This Row],[Total Voters]]</f>
        <v>0.67537384062085937</v>
      </c>
    </row>
    <row r="3473" spans="1:27" s="12" customFormat="1" x14ac:dyDescent="0.35">
      <c r="A3473" s="70" t="s">
        <v>24</v>
      </c>
      <c r="B3473" s="71">
        <v>2020</v>
      </c>
      <c r="C3473" s="71" t="s">
        <v>83</v>
      </c>
      <c r="D3473" s="71"/>
      <c r="E3473" s="72"/>
      <c r="F3473" s="81"/>
      <c r="G3473" s="82" t="s">
        <v>67</v>
      </c>
      <c r="H3473" s="132">
        <v>6607.4066999999995</v>
      </c>
      <c r="I3473" s="132">
        <v>6233.2136999999993</v>
      </c>
      <c r="J3473" s="133">
        <v>12840.619000000001</v>
      </c>
      <c r="K3473" s="66">
        <v>6240</v>
      </c>
      <c r="L3473" s="66">
        <v>5961</v>
      </c>
      <c r="M3473" s="66">
        <v>7</v>
      </c>
      <c r="N3473" s="66">
        <v>12208</v>
      </c>
      <c r="O3473" s="66">
        <v>4907</v>
      </c>
      <c r="P3473" s="66">
        <v>4469</v>
      </c>
      <c r="Q3473" s="66">
        <v>6</v>
      </c>
      <c r="R3473" s="66">
        <v>9382</v>
      </c>
      <c r="S3473" s="24">
        <f>Table1[[#This Row],[Female Voters]]/Table1[[#This Row],[Female Population]]</f>
        <v>0.94439471994360513</v>
      </c>
      <c r="T3473" s="24">
        <f>Table1[[#This Row],[Male Voters]]/Table1[[#This Row],[Male Population]]</f>
        <v>0.95632851477561254</v>
      </c>
      <c r="U3473" s="24">
        <f>Table1[[#This Row],[Total Voters]]/Table1[[#This Row],[Total Population]]</f>
        <v>0.95073298257661876</v>
      </c>
      <c r="V3473" s="24">
        <f>Table1[[#This Row],[Female Ballots]]/Table1[[#This Row],[Female Population]]</f>
        <v>0.74265142480180624</v>
      </c>
      <c r="W3473" s="24">
        <f>Table1[[#This Row],[Male Ballots]]/Table1[[#This Row],[Male Population]]</f>
        <v>0.71696563203023189</v>
      </c>
      <c r="X3473" s="24">
        <f>Table1[[#This Row],[Total Ballots]]/Table1[[#This Row],[Total Population]]</f>
        <v>0.73065013454569439</v>
      </c>
      <c r="Y3473" s="24">
        <f>Table1[[#This Row],[Female Ballots]]/Table1[[#This Row],[Female Voters]]</f>
        <v>0.78637820512820511</v>
      </c>
      <c r="Z3473" s="24">
        <f>Table1[[#This Row],[Male Ballots]]/Table1[[#This Row],[Male Voters]]</f>
        <v>0.74970642509646035</v>
      </c>
      <c r="AA3473" s="24">
        <f>Table1[[#This Row],[Total Ballots]]/Table1[[#This Row],[Total Voters]]</f>
        <v>0.76851245085190034</v>
      </c>
    </row>
    <row r="3474" spans="1:27" s="12" customFormat="1" x14ac:dyDescent="0.35">
      <c r="A3474" s="70" t="s">
        <v>47</v>
      </c>
      <c r="B3474" s="71">
        <v>2020</v>
      </c>
      <c r="C3474" s="71" t="s">
        <v>83</v>
      </c>
      <c r="D3474" s="71"/>
      <c r="E3474" s="72"/>
      <c r="F3474" s="81"/>
      <c r="G3474" s="82" t="s">
        <v>79</v>
      </c>
      <c r="H3474" s="132">
        <v>910212</v>
      </c>
      <c r="I3474" s="132">
        <v>902939</v>
      </c>
      <c r="J3474" s="133">
        <v>1813151</v>
      </c>
      <c r="K3474" s="66">
        <v>681504</v>
      </c>
      <c r="L3474" s="66">
        <v>648949</v>
      </c>
      <c r="M3474" s="66">
        <v>11832</v>
      </c>
      <c r="N3474" s="66">
        <v>1342285</v>
      </c>
      <c r="O3474" s="66">
        <v>381919</v>
      </c>
      <c r="P3474" s="66">
        <v>335419</v>
      </c>
      <c r="Q3474" s="66">
        <v>6614</v>
      </c>
      <c r="R3474" s="73">
        <v>723952</v>
      </c>
      <c r="S3474" s="24">
        <f>Table1[[#This Row],[Female Voters]]/Table1[[#This Row],[Female Population]]</f>
        <v>0.74873106485082597</v>
      </c>
      <c r="T3474" s="24">
        <f>Table1[[#This Row],[Male Voters]]/Table1[[#This Row],[Male Population]]</f>
        <v>0.71870746528835283</v>
      </c>
      <c r="U3474" s="24">
        <f>Table1[[#This Row],[Total Voters]]/Table1[[#This Row],[Total Population]]</f>
        <v>0.74030513729965131</v>
      </c>
      <c r="V3474" s="24">
        <f>Table1[[#This Row],[Female Ballots]]/Table1[[#This Row],[Female Population]]</f>
        <v>0.41959345734839798</v>
      </c>
      <c r="W3474" s="24">
        <f>Table1[[#This Row],[Male Ballots]]/Table1[[#This Row],[Male Population]]</f>
        <v>0.37147470648626318</v>
      </c>
      <c r="X3474" s="24">
        <f>Table1[[#This Row],[Total Ballots]]/Table1[[#This Row],[Total Population]]</f>
        <v>0.39927838332273485</v>
      </c>
      <c r="Y3474" s="24">
        <f>Table1[[#This Row],[Female Ballots]]/Table1[[#This Row],[Female Voters]]</f>
        <v>0.56040610179837536</v>
      </c>
      <c r="Z3474" s="24">
        <f>Table1[[#This Row],[Male Ballots]]/Table1[[#This Row],[Male Voters]]</f>
        <v>0.51686496165338103</v>
      </c>
      <c r="AA3474" s="24">
        <f>Table1[[#This Row],[Total Ballots]]/Table1[[#This Row],[Total Voters]]</f>
        <v>0.53934298602755748</v>
      </c>
    </row>
    <row r="3475" spans="1:27" s="12" customFormat="1" x14ac:dyDescent="0.35">
      <c r="A3475" s="70" t="s">
        <v>47</v>
      </c>
      <c r="B3475" s="71">
        <v>2020</v>
      </c>
      <c r="C3475" s="71" t="s">
        <v>83</v>
      </c>
      <c r="D3475" s="71"/>
      <c r="E3475" s="72"/>
      <c r="F3475" s="81"/>
      <c r="G3475" s="82" t="s">
        <v>62</v>
      </c>
      <c r="H3475" s="132">
        <v>95795</v>
      </c>
      <c r="I3475" s="132">
        <v>100075</v>
      </c>
      <c r="J3475" s="133">
        <v>195870</v>
      </c>
      <c r="K3475" s="66">
        <v>58349</v>
      </c>
      <c r="L3475" s="66">
        <v>55602</v>
      </c>
      <c r="M3475" s="66">
        <v>2815</v>
      </c>
      <c r="N3475" s="66">
        <v>116766</v>
      </c>
      <c r="O3475" s="66">
        <v>26946</v>
      </c>
      <c r="P3475" s="66">
        <v>21976</v>
      </c>
      <c r="Q3475" s="66">
        <v>1529</v>
      </c>
      <c r="R3475" s="73">
        <v>50451</v>
      </c>
      <c r="S3475" s="24">
        <f>Table1[[#This Row],[Female Voters]]/Table1[[#This Row],[Female Population]]</f>
        <v>0.60910277154339998</v>
      </c>
      <c r="T3475" s="24">
        <f>Table1[[#This Row],[Male Voters]]/Table1[[#This Row],[Male Population]]</f>
        <v>0.55560329752685489</v>
      </c>
      <c r="U3475" s="24">
        <f>Table1[[#This Row],[Total Voters]]/Table1[[#This Row],[Total Population]]</f>
        <v>0.59614029713585537</v>
      </c>
      <c r="V3475" s="24">
        <f>Table1[[#This Row],[Female Ballots]]/Table1[[#This Row],[Female Population]]</f>
        <v>0.28128816744088941</v>
      </c>
      <c r="W3475" s="24">
        <f>Table1[[#This Row],[Male Ballots]]/Table1[[#This Row],[Male Population]]</f>
        <v>0.21959530352235823</v>
      </c>
      <c r="X3475" s="24">
        <f>Table1[[#This Row],[Total Ballots]]/Table1[[#This Row],[Total Population]]</f>
        <v>0.25757390105682343</v>
      </c>
      <c r="Y3475" s="24">
        <f>Table1[[#This Row],[Female Ballots]]/Table1[[#This Row],[Female Voters]]</f>
        <v>0.46180740029820561</v>
      </c>
      <c r="Z3475" s="24">
        <f>Table1[[#This Row],[Male Ballots]]/Table1[[#This Row],[Male Voters]]</f>
        <v>0.39523758138196469</v>
      </c>
      <c r="AA3475" s="24">
        <f>Table1[[#This Row],[Total Ballots]]/Table1[[#This Row],[Total Voters]]</f>
        <v>0.43206926673860541</v>
      </c>
    </row>
    <row r="3476" spans="1:27" s="12" customFormat="1" x14ac:dyDescent="0.35">
      <c r="A3476" s="70" t="s">
        <v>47</v>
      </c>
      <c r="B3476" s="71">
        <v>2020</v>
      </c>
      <c r="C3476" s="71" t="s">
        <v>83</v>
      </c>
      <c r="D3476" s="71"/>
      <c r="E3476" s="72"/>
      <c r="F3476" s="81"/>
      <c r="G3476" s="82" t="s">
        <v>63</v>
      </c>
      <c r="H3476" s="132">
        <v>196786</v>
      </c>
      <c r="I3476" s="132">
        <v>209013</v>
      </c>
      <c r="J3476" s="133">
        <v>405799</v>
      </c>
      <c r="K3476" s="66">
        <v>132756</v>
      </c>
      <c r="L3476" s="66">
        <v>131512</v>
      </c>
      <c r="M3476" s="66">
        <v>3641</v>
      </c>
      <c r="N3476" s="66">
        <v>267909</v>
      </c>
      <c r="O3476" s="66">
        <v>65592</v>
      </c>
      <c r="P3476" s="66">
        <v>60016</v>
      </c>
      <c r="Q3476" s="66">
        <v>2325</v>
      </c>
      <c r="R3476" s="73">
        <v>127933</v>
      </c>
      <c r="S3476" s="24">
        <f>Table1[[#This Row],[Female Voters]]/Table1[[#This Row],[Female Population]]</f>
        <v>0.67462116207453782</v>
      </c>
      <c r="T3476" s="24">
        <f>Table1[[#This Row],[Male Voters]]/Table1[[#This Row],[Male Population]]</f>
        <v>0.62920488199298608</v>
      </c>
      <c r="U3476" s="24">
        <f>Table1[[#This Row],[Total Voters]]/Table1[[#This Row],[Total Population]]</f>
        <v>0.66020123262994734</v>
      </c>
      <c r="V3476" s="24">
        <f>Table1[[#This Row],[Female Ballots]]/Table1[[#This Row],[Female Population]]</f>
        <v>0.33331639445895539</v>
      </c>
      <c r="W3476" s="24">
        <f>Table1[[#This Row],[Male Ballots]]/Table1[[#This Row],[Male Population]]</f>
        <v>0.28714003435193025</v>
      </c>
      <c r="X3476" s="24">
        <f>Table1[[#This Row],[Total Ballots]]/Table1[[#This Row],[Total Population]]</f>
        <v>0.31526198930997856</v>
      </c>
      <c r="Y3476" s="24">
        <f>Table1[[#This Row],[Female Ballots]]/Table1[[#This Row],[Female Voters]]</f>
        <v>0.49407936364458105</v>
      </c>
      <c r="Z3476" s="24">
        <f>Table1[[#This Row],[Male Ballots]]/Table1[[#This Row],[Male Voters]]</f>
        <v>0.45635379280978161</v>
      </c>
      <c r="AA3476" s="24">
        <f>Table1[[#This Row],[Total Ballots]]/Table1[[#This Row],[Total Voters]]</f>
        <v>0.47752408467054114</v>
      </c>
    </row>
    <row r="3477" spans="1:27" s="12" customFormat="1" x14ac:dyDescent="0.35">
      <c r="A3477" s="70" t="s">
        <v>47</v>
      </c>
      <c r="B3477" s="71">
        <v>2020</v>
      </c>
      <c r="C3477" s="71" t="s">
        <v>83</v>
      </c>
      <c r="D3477" s="71"/>
      <c r="E3477" s="72"/>
      <c r="F3477" s="81"/>
      <c r="G3477" s="82" t="s">
        <v>64</v>
      </c>
      <c r="H3477" s="132">
        <v>171821</v>
      </c>
      <c r="I3477" s="132">
        <v>179034</v>
      </c>
      <c r="J3477" s="133">
        <v>350855</v>
      </c>
      <c r="K3477" s="66">
        <v>123976</v>
      </c>
      <c r="L3477" s="66">
        <v>121340</v>
      </c>
      <c r="M3477" s="66">
        <v>2082</v>
      </c>
      <c r="N3477" s="66">
        <v>247398</v>
      </c>
      <c r="O3477" s="66">
        <v>62081</v>
      </c>
      <c r="P3477" s="66">
        <v>57714</v>
      </c>
      <c r="Q3477" s="66">
        <v>1127</v>
      </c>
      <c r="R3477" s="73">
        <v>120922</v>
      </c>
      <c r="S3477" s="24">
        <f>Table1[[#This Row],[Female Voters]]/Table1[[#This Row],[Female Population]]</f>
        <v>0.72154160434405579</v>
      </c>
      <c r="T3477" s="24">
        <f>Table1[[#This Row],[Male Voters]]/Table1[[#This Row],[Male Population]]</f>
        <v>0.67774836064658106</v>
      </c>
      <c r="U3477" s="24">
        <f>Table1[[#This Row],[Total Voters]]/Table1[[#This Row],[Total Population]]</f>
        <v>0.70512889940288725</v>
      </c>
      <c r="V3477" s="24">
        <f>Table1[[#This Row],[Female Ballots]]/Table1[[#This Row],[Female Population]]</f>
        <v>0.36131206313547237</v>
      </c>
      <c r="W3477" s="24">
        <f>Table1[[#This Row],[Male Ballots]]/Table1[[#This Row],[Male Population]]</f>
        <v>0.32236334997821642</v>
      </c>
      <c r="X3477" s="24">
        <f>Table1[[#This Row],[Total Ballots]]/Table1[[#This Row],[Total Population]]</f>
        <v>0.34464949908081688</v>
      </c>
      <c r="Y3477" s="24">
        <f>Table1[[#This Row],[Female Ballots]]/Table1[[#This Row],[Female Voters]]</f>
        <v>0.50075014518939154</v>
      </c>
      <c r="Z3477" s="24">
        <f>Table1[[#This Row],[Male Ballots]]/Table1[[#This Row],[Male Voters]]</f>
        <v>0.47563870117026535</v>
      </c>
      <c r="AA3477" s="24">
        <f>Table1[[#This Row],[Total Ballots]]/Table1[[#This Row],[Total Voters]]</f>
        <v>0.4887751719900727</v>
      </c>
    </row>
    <row r="3478" spans="1:27" s="12" customFormat="1" x14ac:dyDescent="0.35">
      <c r="A3478" s="70" t="s">
        <v>47</v>
      </c>
      <c r="B3478" s="71">
        <v>2020</v>
      </c>
      <c r="C3478" s="71" t="s">
        <v>83</v>
      </c>
      <c r="D3478" s="71"/>
      <c r="E3478" s="72"/>
      <c r="F3478" s="81"/>
      <c r="G3478" s="82" t="s">
        <v>65</v>
      </c>
      <c r="H3478" s="132">
        <v>144954</v>
      </c>
      <c r="I3478" s="132">
        <v>147628</v>
      </c>
      <c r="J3478" s="133">
        <v>292582</v>
      </c>
      <c r="K3478" s="66">
        <v>113637</v>
      </c>
      <c r="L3478" s="66">
        <v>113905</v>
      </c>
      <c r="M3478" s="66">
        <v>1305</v>
      </c>
      <c r="N3478" s="66">
        <v>228847</v>
      </c>
      <c r="O3478" s="66">
        <v>61767</v>
      </c>
      <c r="P3478" s="66">
        <v>57000</v>
      </c>
      <c r="Q3478" s="66">
        <v>619</v>
      </c>
      <c r="R3478" s="73">
        <v>119386</v>
      </c>
      <c r="S3478" s="24">
        <f>Table1[[#This Row],[Female Voters]]/Table1[[#This Row],[Female Population]]</f>
        <v>0.78395215033734844</v>
      </c>
      <c r="T3478" s="24">
        <f>Table1[[#This Row],[Male Voters]]/Table1[[#This Row],[Male Population]]</f>
        <v>0.77156772427994691</v>
      </c>
      <c r="U3478" s="24">
        <f>Table1[[#This Row],[Total Voters]]/Table1[[#This Row],[Total Population]]</f>
        <v>0.78216363275936318</v>
      </c>
      <c r="V3478" s="24">
        <f>Table1[[#This Row],[Female Ballots]]/Table1[[#This Row],[Female Population]]</f>
        <v>0.42611449149385322</v>
      </c>
      <c r="W3478" s="24">
        <f>Table1[[#This Row],[Male Ballots]]/Table1[[#This Row],[Male Population]]</f>
        <v>0.3861056168206573</v>
      </c>
      <c r="X3478" s="24">
        <f>Table1[[#This Row],[Total Ballots]]/Table1[[#This Row],[Total Population]]</f>
        <v>0.40804287345086165</v>
      </c>
      <c r="Y3478" s="24">
        <f>Table1[[#This Row],[Female Ballots]]/Table1[[#This Row],[Female Voters]]</f>
        <v>0.5435465561392856</v>
      </c>
      <c r="Z3478" s="24">
        <f>Table1[[#This Row],[Male Ballots]]/Table1[[#This Row],[Male Voters]]</f>
        <v>0.50041701417848206</v>
      </c>
      <c r="AA3478" s="24">
        <f>Table1[[#This Row],[Total Ballots]]/Table1[[#This Row],[Total Voters]]</f>
        <v>0.52168479377051047</v>
      </c>
    </row>
    <row r="3479" spans="1:27" s="12" customFormat="1" x14ac:dyDescent="0.35">
      <c r="A3479" s="70" t="s">
        <v>47</v>
      </c>
      <c r="B3479" s="71">
        <v>2020</v>
      </c>
      <c r="C3479" s="71" t="s">
        <v>83</v>
      </c>
      <c r="D3479" s="71"/>
      <c r="E3479" s="72"/>
      <c r="F3479" s="81"/>
      <c r="G3479" s="82" t="s">
        <v>66</v>
      </c>
      <c r="H3479" s="132">
        <v>131806</v>
      </c>
      <c r="I3479" s="132">
        <v>130037</v>
      </c>
      <c r="J3479" s="133">
        <v>261843</v>
      </c>
      <c r="K3479" s="66">
        <v>109592</v>
      </c>
      <c r="L3479" s="66">
        <v>106731</v>
      </c>
      <c r="M3479" s="66">
        <v>1033</v>
      </c>
      <c r="N3479" s="66">
        <v>217356</v>
      </c>
      <c r="O3479" s="66">
        <v>67816</v>
      </c>
      <c r="P3479" s="66">
        <v>60214</v>
      </c>
      <c r="Q3479" s="66">
        <v>500</v>
      </c>
      <c r="R3479" s="73">
        <v>128530</v>
      </c>
      <c r="S3479" s="24">
        <f>Table1[[#This Row],[Female Voters]]/Table1[[#This Row],[Female Population]]</f>
        <v>0.83146442498824025</v>
      </c>
      <c r="T3479" s="24">
        <f>Table1[[#This Row],[Male Voters]]/Table1[[#This Row],[Male Population]]</f>
        <v>0.82077408737513169</v>
      </c>
      <c r="U3479" s="24">
        <f>Table1[[#This Row],[Total Voters]]/Table1[[#This Row],[Total Population]]</f>
        <v>0.83010048005866111</v>
      </c>
      <c r="V3479" s="24">
        <f>Table1[[#This Row],[Female Ballots]]/Table1[[#This Row],[Female Population]]</f>
        <v>0.51451375506426111</v>
      </c>
      <c r="W3479" s="24">
        <f>Table1[[#This Row],[Male Ballots]]/Table1[[#This Row],[Male Population]]</f>
        <v>0.46305282342717841</v>
      </c>
      <c r="X3479" s="24">
        <f>Table1[[#This Row],[Total Ballots]]/Table1[[#This Row],[Total Population]]</f>
        <v>0.4908666643752172</v>
      </c>
      <c r="Y3479" s="24">
        <f>Table1[[#This Row],[Female Ballots]]/Table1[[#This Row],[Female Voters]]</f>
        <v>0.61880429228410838</v>
      </c>
      <c r="Z3479" s="24">
        <f>Table1[[#This Row],[Male Ballots]]/Table1[[#This Row],[Male Voters]]</f>
        <v>0.56416598738885615</v>
      </c>
      <c r="AA3479" s="24">
        <f>Table1[[#This Row],[Total Ballots]]/Table1[[#This Row],[Total Voters]]</f>
        <v>0.59133403264690187</v>
      </c>
    </row>
    <row r="3480" spans="1:27" s="12" customFormat="1" x14ac:dyDescent="0.35">
      <c r="A3480" s="70" t="s">
        <v>47</v>
      </c>
      <c r="B3480" s="71">
        <v>2020</v>
      </c>
      <c r="C3480" s="71" t="s">
        <v>83</v>
      </c>
      <c r="D3480" s="71"/>
      <c r="E3480" s="72"/>
      <c r="F3480" s="81"/>
      <c r="G3480" s="82" t="s">
        <v>67</v>
      </c>
      <c r="H3480" s="132">
        <v>169050</v>
      </c>
      <c r="I3480" s="132">
        <v>137152</v>
      </c>
      <c r="J3480" s="133">
        <v>306202</v>
      </c>
      <c r="K3480" s="66">
        <v>143194</v>
      </c>
      <c r="L3480" s="66">
        <v>119859</v>
      </c>
      <c r="M3480" s="66">
        <v>956</v>
      </c>
      <c r="N3480" s="66">
        <v>264009</v>
      </c>
      <c r="O3480" s="66">
        <v>97717</v>
      </c>
      <c r="P3480" s="66">
        <v>78499</v>
      </c>
      <c r="Q3480" s="66">
        <v>514</v>
      </c>
      <c r="R3480" s="66">
        <v>176730</v>
      </c>
      <c r="S3480" s="24">
        <f>Table1[[#This Row],[Female Voters]]/Table1[[#This Row],[Female Population]]</f>
        <v>0.84705116829340432</v>
      </c>
      <c r="T3480" s="24">
        <f>Table1[[#This Row],[Male Voters]]/Table1[[#This Row],[Male Population]]</f>
        <v>0.87391361409239388</v>
      </c>
      <c r="U3480" s="24">
        <f>Table1[[#This Row],[Total Voters]]/Table1[[#This Row],[Total Population]]</f>
        <v>0.86220534157190354</v>
      </c>
      <c r="V3480" s="24">
        <f>Table1[[#This Row],[Female Ballots]]/Table1[[#This Row],[Female Population]]</f>
        <v>0.5780360839988169</v>
      </c>
      <c r="W3480" s="24">
        <f>Table1[[#This Row],[Male Ballots]]/Table1[[#This Row],[Male Population]]</f>
        <v>0.57235038497433499</v>
      </c>
      <c r="X3480" s="24">
        <f>Table1[[#This Row],[Total Ballots]]/Table1[[#This Row],[Total Population]]</f>
        <v>0.57716801327228429</v>
      </c>
      <c r="Y3480" s="24">
        <f>Table1[[#This Row],[Female Ballots]]/Table1[[#This Row],[Female Voters]]</f>
        <v>0.6824098775088342</v>
      </c>
      <c r="Z3480" s="24">
        <f>Table1[[#This Row],[Male Ballots]]/Table1[[#This Row],[Male Voters]]</f>
        <v>0.65492787358479543</v>
      </c>
      <c r="AA3480" s="24">
        <f>Table1[[#This Row],[Total Ballots]]/Table1[[#This Row],[Total Voters]]</f>
        <v>0.6694089974205425</v>
      </c>
    </row>
    <row r="3481" spans="1:27" s="12" customFormat="1" x14ac:dyDescent="0.35">
      <c r="A3481" s="70" t="s">
        <v>39</v>
      </c>
      <c r="B3481" s="71">
        <v>2020</v>
      </c>
      <c r="C3481" s="71" t="s">
        <v>83</v>
      </c>
      <c r="D3481" s="71"/>
      <c r="E3481" s="72"/>
      <c r="F3481" s="81"/>
      <c r="G3481" s="82" t="s">
        <v>79</v>
      </c>
      <c r="H3481" s="132">
        <v>108920</v>
      </c>
      <c r="I3481" s="132">
        <v>110749</v>
      </c>
      <c r="J3481" s="133">
        <v>219669</v>
      </c>
      <c r="K3481" s="77">
        <v>91239</v>
      </c>
      <c r="L3481" s="77">
        <v>86140</v>
      </c>
      <c r="M3481" s="77">
        <v>273</v>
      </c>
      <c r="N3481" s="77">
        <v>177652</v>
      </c>
      <c r="O3481" s="66">
        <v>48296</v>
      </c>
      <c r="P3481" s="66">
        <v>41821</v>
      </c>
      <c r="Q3481" s="66">
        <v>156</v>
      </c>
      <c r="R3481" s="73">
        <v>90273</v>
      </c>
      <c r="S3481" s="24">
        <f>Table1[[#This Row],[Female Voters]]/Table1[[#This Row],[Female Population]]</f>
        <v>0.83766984943077483</v>
      </c>
      <c r="T3481" s="24">
        <f>Table1[[#This Row],[Male Voters]]/Table1[[#This Row],[Male Population]]</f>
        <v>0.77779483336192656</v>
      </c>
      <c r="U3481" s="24">
        <f>Table1[[#This Row],[Total Voters]]/Table1[[#This Row],[Total Population]]</f>
        <v>0.80872585571928679</v>
      </c>
      <c r="V3481" s="24">
        <f>Table1[[#This Row],[Female Ballots]]/Table1[[#This Row],[Female Population]]</f>
        <v>0.4434080058758722</v>
      </c>
      <c r="W3481" s="24">
        <f>Table1[[#This Row],[Male Ballots]]/Table1[[#This Row],[Male Population]]</f>
        <v>0.37761966248002238</v>
      </c>
      <c r="X3481" s="24">
        <f>Table1[[#This Row],[Total Ballots]]/Table1[[#This Row],[Total Population]]</f>
        <v>0.41095011130382531</v>
      </c>
      <c r="Y3481" s="24">
        <f>Table1[[#This Row],[Female Ballots]]/Table1[[#This Row],[Female Voters]]</f>
        <v>0.52933504312848667</v>
      </c>
      <c r="Z3481" s="24">
        <f>Table1[[#This Row],[Male Ballots]]/Table1[[#This Row],[Male Voters]]</f>
        <v>0.48550034827025773</v>
      </c>
      <c r="AA3481" s="24">
        <f>Table1[[#This Row],[Total Ballots]]/Table1[[#This Row],[Total Voters]]</f>
        <v>0.5081451376849121</v>
      </c>
    </row>
    <row r="3482" spans="1:27" s="12" customFormat="1" x14ac:dyDescent="0.35">
      <c r="A3482" s="70" t="s">
        <v>39</v>
      </c>
      <c r="B3482" s="71">
        <v>2020</v>
      </c>
      <c r="C3482" s="71" t="s">
        <v>83</v>
      </c>
      <c r="D3482" s="71"/>
      <c r="E3482" s="72"/>
      <c r="F3482" s="81"/>
      <c r="G3482" s="82" t="s">
        <v>62</v>
      </c>
      <c r="H3482" s="132">
        <v>10778</v>
      </c>
      <c r="I3482" s="132">
        <v>15272</v>
      </c>
      <c r="J3482" s="133">
        <v>26050</v>
      </c>
      <c r="K3482" s="66">
        <v>7134</v>
      </c>
      <c r="L3482" s="66">
        <v>7128</v>
      </c>
      <c r="M3482" s="66">
        <v>62</v>
      </c>
      <c r="N3482" s="66">
        <v>14324</v>
      </c>
      <c r="O3482" s="66">
        <v>2499</v>
      </c>
      <c r="P3482" s="66">
        <v>2090</v>
      </c>
      <c r="Q3482" s="66">
        <v>30</v>
      </c>
      <c r="R3482" s="73">
        <v>4619</v>
      </c>
      <c r="S3482" s="24">
        <f>Table1[[#This Row],[Female Voters]]/Table1[[#This Row],[Female Population]]</f>
        <v>0.66190387827055108</v>
      </c>
      <c r="T3482" s="24">
        <f>Table1[[#This Row],[Male Voters]]/Table1[[#This Row],[Male Population]]</f>
        <v>0.46673651126244109</v>
      </c>
      <c r="U3482" s="24">
        <f>Table1[[#This Row],[Total Voters]]/Table1[[#This Row],[Total Population]]</f>
        <v>0.54986564299424179</v>
      </c>
      <c r="V3482" s="24">
        <f>Table1[[#This Row],[Female Ballots]]/Table1[[#This Row],[Female Population]]</f>
        <v>0.23186119873817035</v>
      </c>
      <c r="W3482" s="24">
        <f>Table1[[#This Row],[Male Ballots]]/Table1[[#This Row],[Male Population]]</f>
        <v>0.13685175484546883</v>
      </c>
      <c r="X3482" s="24">
        <f>Table1[[#This Row],[Total Ballots]]/Table1[[#This Row],[Total Population]]</f>
        <v>0.17731285988483686</v>
      </c>
      <c r="Y3482" s="24">
        <f>Table1[[#This Row],[Female Ballots]]/Table1[[#This Row],[Female Voters]]</f>
        <v>0.35029436501261563</v>
      </c>
      <c r="Z3482" s="24">
        <f>Table1[[#This Row],[Male Ballots]]/Table1[[#This Row],[Male Voters]]</f>
        <v>0.2932098765432099</v>
      </c>
      <c r="AA3482" s="24">
        <f>Table1[[#This Row],[Total Ballots]]/Table1[[#This Row],[Total Voters]]</f>
        <v>0.32246579167830214</v>
      </c>
    </row>
    <row r="3483" spans="1:27" s="12" customFormat="1" x14ac:dyDescent="0.35">
      <c r="A3483" s="70" t="s">
        <v>39</v>
      </c>
      <c r="B3483" s="71">
        <v>2020</v>
      </c>
      <c r="C3483" s="71" t="s">
        <v>83</v>
      </c>
      <c r="D3483" s="71"/>
      <c r="E3483" s="72"/>
      <c r="F3483" s="81"/>
      <c r="G3483" s="82" t="s">
        <v>63</v>
      </c>
      <c r="H3483" s="132">
        <v>17810</v>
      </c>
      <c r="I3483" s="132">
        <v>20554</v>
      </c>
      <c r="J3483" s="133">
        <v>38364</v>
      </c>
      <c r="K3483" s="66">
        <v>14006</v>
      </c>
      <c r="L3483" s="66">
        <v>14158</v>
      </c>
      <c r="M3483" s="66">
        <v>78</v>
      </c>
      <c r="N3483" s="66">
        <v>28242</v>
      </c>
      <c r="O3483" s="66">
        <v>4769</v>
      </c>
      <c r="P3483" s="66">
        <v>4193</v>
      </c>
      <c r="Q3483" s="66">
        <v>49</v>
      </c>
      <c r="R3483" s="73">
        <v>9011</v>
      </c>
      <c r="S3483" s="24">
        <f>Table1[[#This Row],[Female Voters]]/Table1[[#This Row],[Female Population]]</f>
        <v>0.78641212801796745</v>
      </c>
      <c r="T3483" s="24">
        <f>Table1[[#This Row],[Male Voters]]/Table1[[#This Row],[Male Population]]</f>
        <v>0.68881969446336477</v>
      </c>
      <c r="U3483" s="24">
        <f>Table1[[#This Row],[Total Voters]]/Table1[[#This Row],[Total Population]]</f>
        <v>0.7361588989677823</v>
      </c>
      <c r="V3483" s="24">
        <f>Table1[[#This Row],[Female Ballots]]/Table1[[#This Row],[Female Population]]</f>
        <v>0.26777091521617069</v>
      </c>
      <c r="W3483" s="24">
        <f>Table1[[#This Row],[Male Ballots]]/Table1[[#This Row],[Male Population]]</f>
        <v>0.20399922156271286</v>
      </c>
      <c r="X3483" s="24">
        <f>Table1[[#This Row],[Total Ballots]]/Table1[[#This Row],[Total Population]]</f>
        <v>0.23488165988947973</v>
      </c>
      <c r="Y3483" s="24">
        <f>Table1[[#This Row],[Female Ballots]]/Table1[[#This Row],[Female Voters]]</f>
        <v>0.34049692988719121</v>
      </c>
      <c r="Z3483" s="24">
        <f>Table1[[#This Row],[Male Ballots]]/Table1[[#This Row],[Male Voters]]</f>
        <v>0.29615764938550643</v>
      </c>
      <c r="AA3483" s="24">
        <f>Table1[[#This Row],[Total Ballots]]/Table1[[#This Row],[Total Voters]]</f>
        <v>0.31906380567948445</v>
      </c>
    </row>
    <row r="3484" spans="1:27" s="12" customFormat="1" x14ac:dyDescent="0.35">
      <c r="A3484" s="70" t="s">
        <v>39</v>
      </c>
      <c r="B3484" s="71">
        <v>2020</v>
      </c>
      <c r="C3484" s="71" t="s">
        <v>83</v>
      </c>
      <c r="D3484" s="71"/>
      <c r="E3484" s="72"/>
      <c r="F3484" s="81"/>
      <c r="G3484" s="82" t="s">
        <v>64</v>
      </c>
      <c r="H3484" s="132">
        <v>16628</v>
      </c>
      <c r="I3484" s="132">
        <v>17185</v>
      </c>
      <c r="J3484" s="133">
        <v>33813</v>
      </c>
      <c r="K3484" s="66">
        <v>14020</v>
      </c>
      <c r="L3484" s="66">
        <v>13672</v>
      </c>
      <c r="M3484" s="66">
        <v>44</v>
      </c>
      <c r="N3484" s="66">
        <v>27736</v>
      </c>
      <c r="O3484" s="66">
        <v>5688</v>
      </c>
      <c r="P3484" s="66">
        <v>5012</v>
      </c>
      <c r="Q3484" s="66">
        <v>18</v>
      </c>
      <c r="R3484" s="73">
        <v>10718</v>
      </c>
      <c r="S3484" s="24">
        <f>Table1[[#This Row],[Female Voters]]/Table1[[#This Row],[Female Population]]</f>
        <v>0.8431561222035121</v>
      </c>
      <c r="T3484" s="24">
        <f>Table1[[#This Row],[Male Voters]]/Table1[[#This Row],[Male Population]]</f>
        <v>0.79557753855106195</v>
      </c>
      <c r="U3484" s="24">
        <f>Table1[[#This Row],[Total Voters]]/Table1[[#This Row],[Total Population]]</f>
        <v>0.82027622512051579</v>
      </c>
      <c r="V3484" s="24">
        <f>Table1[[#This Row],[Female Ballots]]/Table1[[#This Row],[Female Population]]</f>
        <v>0.34207361077700266</v>
      </c>
      <c r="W3484" s="24">
        <f>Table1[[#This Row],[Male Ballots]]/Table1[[#This Row],[Male Population]]</f>
        <v>0.29164969450101835</v>
      </c>
      <c r="X3484" s="24">
        <f>Table1[[#This Row],[Total Ballots]]/Table1[[#This Row],[Total Population]]</f>
        <v>0.31697867684026854</v>
      </c>
      <c r="Y3484" s="24">
        <f>Table1[[#This Row],[Female Ballots]]/Table1[[#This Row],[Female Voters]]</f>
        <v>0.40570613409415124</v>
      </c>
      <c r="Z3484" s="24">
        <f>Table1[[#This Row],[Male Ballots]]/Table1[[#This Row],[Male Voters]]</f>
        <v>0.3665886483323581</v>
      </c>
      <c r="AA3484" s="24">
        <f>Table1[[#This Row],[Total Ballots]]/Table1[[#This Row],[Total Voters]]</f>
        <v>0.38642918950100952</v>
      </c>
    </row>
    <row r="3485" spans="1:27" s="12" customFormat="1" x14ac:dyDescent="0.35">
      <c r="A3485" s="70" t="s">
        <v>39</v>
      </c>
      <c r="B3485" s="71">
        <v>2020</v>
      </c>
      <c r="C3485" s="71" t="s">
        <v>83</v>
      </c>
      <c r="D3485" s="71"/>
      <c r="E3485" s="72"/>
      <c r="F3485" s="81"/>
      <c r="G3485" s="82" t="s">
        <v>65</v>
      </c>
      <c r="H3485" s="132">
        <v>15832</v>
      </c>
      <c r="I3485" s="132">
        <v>15396</v>
      </c>
      <c r="J3485" s="133">
        <v>31228</v>
      </c>
      <c r="K3485" s="66">
        <v>13617</v>
      </c>
      <c r="L3485" s="66">
        <v>13014</v>
      </c>
      <c r="M3485" s="66">
        <v>29</v>
      </c>
      <c r="N3485" s="66">
        <v>26660</v>
      </c>
      <c r="O3485" s="66">
        <v>6691</v>
      </c>
      <c r="P3485" s="66">
        <v>5874</v>
      </c>
      <c r="Q3485" s="66">
        <v>20</v>
      </c>
      <c r="R3485" s="73">
        <v>12585</v>
      </c>
      <c r="S3485" s="24">
        <f>Table1[[#This Row],[Female Voters]]/Table1[[#This Row],[Female Population]]</f>
        <v>0.86009348155634158</v>
      </c>
      <c r="T3485" s="24">
        <f>Table1[[#This Row],[Male Voters]]/Table1[[#This Row],[Male Population]]</f>
        <v>0.84528448947778645</v>
      </c>
      <c r="U3485" s="24">
        <f>Table1[[#This Row],[Total Voters]]/Table1[[#This Row],[Total Population]]</f>
        <v>0.85372101959779689</v>
      </c>
      <c r="V3485" s="24">
        <f>Table1[[#This Row],[Female Ballots]]/Table1[[#This Row],[Female Population]]</f>
        <v>0.42262506316321374</v>
      </c>
      <c r="W3485" s="24">
        <f>Table1[[#This Row],[Male Ballots]]/Table1[[#This Row],[Male Population]]</f>
        <v>0.3815276695245518</v>
      </c>
      <c r="X3485" s="24">
        <f>Table1[[#This Row],[Total Ballots]]/Table1[[#This Row],[Total Population]]</f>
        <v>0.40300371461508905</v>
      </c>
      <c r="Y3485" s="24">
        <f>Table1[[#This Row],[Female Ballots]]/Table1[[#This Row],[Female Voters]]</f>
        <v>0.49137108026731291</v>
      </c>
      <c r="Z3485" s="24">
        <f>Table1[[#This Row],[Male Ballots]]/Table1[[#This Row],[Male Voters]]</f>
        <v>0.45136007376671278</v>
      </c>
      <c r="AA3485" s="24">
        <f>Table1[[#This Row],[Total Ballots]]/Table1[[#This Row],[Total Voters]]</f>
        <v>0.47205551387846961</v>
      </c>
    </row>
    <row r="3486" spans="1:27" s="12" customFormat="1" x14ac:dyDescent="0.35">
      <c r="A3486" s="70" t="s">
        <v>39</v>
      </c>
      <c r="B3486" s="71">
        <v>2020</v>
      </c>
      <c r="C3486" s="71" t="s">
        <v>83</v>
      </c>
      <c r="D3486" s="71"/>
      <c r="E3486" s="72"/>
      <c r="F3486" s="81"/>
      <c r="G3486" s="82" t="s">
        <v>66</v>
      </c>
      <c r="H3486" s="132">
        <v>19709</v>
      </c>
      <c r="I3486" s="132">
        <v>18269</v>
      </c>
      <c r="J3486" s="133">
        <v>37978</v>
      </c>
      <c r="K3486" s="66">
        <v>17393</v>
      </c>
      <c r="L3486" s="66">
        <v>16075</v>
      </c>
      <c r="M3486" s="66">
        <v>35</v>
      </c>
      <c r="N3486" s="66">
        <v>33503</v>
      </c>
      <c r="O3486" s="66">
        <v>10795</v>
      </c>
      <c r="P3486" s="66">
        <v>9215</v>
      </c>
      <c r="Q3486" s="66">
        <v>22</v>
      </c>
      <c r="R3486" s="73">
        <v>20032</v>
      </c>
      <c r="S3486" s="24">
        <f>Table1[[#This Row],[Female Voters]]/Table1[[#This Row],[Female Population]]</f>
        <v>0.88249023288852813</v>
      </c>
      <c r="T3486" s="24">
        <f>Table1[[#This Row],[Male Voters]]/Table1[[#This Row],[Male Population]]</f>
        <v>0.87990585144233402</v>
      </c>
      <c r="U3486" s="24">
        <f>Table1[[#This Row],[Total Voters]]/Table1[[#This Row],[Total Population]]</f>
        <v>0.88216862394017592</v>
      </c>
      <c r="V3486" s="24">
        <f>Table1[[#This Row],[Female Ballots]]/Table1[[#This Row],[Female Population]]</f>
        <v>0.54771931604850577</v>
      </c>
      <c r="W3486" s="24">
        <f>Table1[[#This Row],[Male Ballots]]/Table1[[#This Row],[Male Population]]</f>
        <v>0.50440637144890255</v>
      </c>
      <c r="X3486" s="24">
        <f>Table1[[#This Row],[Total Ballots]]/Table1[[#This Row],[Total Population]]</f>
        <v>0.5274632682079099</v>
      </c>
      <c r="Y3486" s="24">
        <f>Table1[[#This Row],[Female Ballots]]/Table1[[#This Row],[Female Voters]]</f>
        <v>0.62065198643132291</v>
      </c>
      <c r="Z3486" s="24">
        <f>Table1[[#This Row],[Male Ballots]]/Table1[[#This Row],[Male Voters]]</f>
        <v>0.57325038880248835</v>
      </c>
      <c r="AA3486" s="24">
        <f>Table1[[#This Row],[Total Ballots]]/Table1[[#This Row],[Total Voters]]</f>
        <v>0.59791660448318062</v>
      </c>
    </row>
    <row r="3487" spans="1:27" s="12" customFormat="1" x14ac:dyDescent="0.35">
      <c r="A3487" s="70" t="s">
        <v>39</v>
      </c>
      <c r="B3487" s="71">
        <v>2020</v>
      </c>
      <c r="C3487" s="71" t="s">
        <v>83</v>
      </c>
      <c r="D3487" s="71"/>
      <c r="E3487" s="72"/>
      <c r="F3487" s="81"/>
      <c r="G3487" s="82" t="s">
        <v>67</v>
      </c>
      <c r="H3487" s="132">
        <v>28163</v>
      </c>
      <c r="I3487" s="132">
        <v>24073</v>
      </c>
      <c r="J3487" s="133">
        <v>52236</v>
      </c>
      <c r="K3487" s="66">
        <v>25069</v>
      </c>
      <c r="L3487" s="66">
        <v>22093</v>
      </c>
      <c r="M3487" s="66">
        <v>25</v>
      </c>
      <c r="N3487" s="66">
        <v>47187</v>
      </c>
      <c r="O3487" s="66">
        <v>17854</v>
      </c>
      <c r="P3487" s="66">
        <v>15437</v>
      </c>
      <c r="Q3487" s="66">
        <v>17</v>
      </c>
      <c r="R3487" s="66">
        <v>33308</v>
      </c>
      <c r="S3487" s="24">
        <f>Table1[[#This Row],[Female Voters]]/Table1[[#This Row],[Female Population]]</f>
        <v>0.89013954479281332</v>
      </c>
      <c r="T3487" s="24">
        <f>Table1[[#This Row],[Male Voters]]/Table1[[#This Row],[Male Population]]</f>
        <v>0.91775017654633817</v>
      </c>
      <c r="U3487" s="24">
        <f>Table1[[#This Row],[Total Voters]]/Table1[[#This Row],[Total Population]]</f>
        <v>0.903342522398346</v>
      </c>
      <c r="V3487" s="24">
        <f>Table1[[#This Row],[Female Ballots]]/Table1[[#This Row],[Female Population]]</f>
        <v>0.63395234882647444</v>
      </c>
      <c r="W3487" s="24">
        <f>Table1[[#This Row],[Male Ballots]]/Table1[[#This Row],[Male Population]]</f>
        <v>0.64125784073443282</v>
      </c>
      <c r="X3487" s="24">
        <f>Table1[[#This Row],[Total Ballots]]/Table1[[#This Row],[Total Population]]</f>
        <v>0.63764453633509455</v>
      </c>
      <c r="Y3487" s="24">
        <f>Table1[[#This Row],[Female Ballots]]/Table1[[#This Row],[Female Voters]]</f>
        <v>0.71219434361163192</v>
      </c>
      <c r="Z3487" s="24">
        <f>Table1[[#This Row],[Male Ballots]]/Table1[[#This Row],[Male Voters]]</f>
        <v>0.69872810392431994</v>
      </c>
      <c r="AA3487" s="24">
        <f>Table1[[#This Row],[Total Ballots]]/Table1[[#This Row],[Total Voters]]</f>
        <v>0.70587238010468989</v>
      </c>
    </row>
    <row r="3488" spans="1:27" s="12" customFormat="1" x14ac:dyDescent="0.35">
      <c r="A3488" s="70" t="s">
        <v>50</v>
      </c>
      <c r="B3488" s="71">
        <v>2020</v>
      </c>
      <c r="C3488" s="71" t="s">
        <v>83</v>
      </c>
      <c r="D3488" s="71"/>
      <c r="E3488" s="72"/>
      <c r="F3488" s="81"/>
      <c r="G3488" s="82" t="s">
        <v>79</v>
      </c>
      <c r="H3488" s="132">
        <v>19031.554199999999</v>
      </c>
      <c r="I3488" s="132">
        <v>19136.587</v>
      </c>
      <c r="J3488" s="133">
        <v>38168.142100000005</v>
      </c>
      <c r="K3488" s="66">
        <v>13742</v>
      </c>
      <c r="L3488" s="66">
        <v>13369</v>
      </c>
      <c r="M3488" s="66">
        <v>157</v>
      </c>
      <c r="N3488" s="66">
        <v>27268</v>
      </c>
      <c r="O3488" s="66">
        <v>7451</v>
      </c>
      <c r="P3488" s="66">
        <v>6774</v>
      </c>
      <c r="Q3488" s="66">
        <v>100</v>
      </c>
      <c r="R3488" s="73">
        <v>14325</v>
      </c>
      <c r="S3488" s="24">
        <f>Table1[[#This Row],[Female Voters]]/Table1[[#This Row],[Female Population]]</f>
        <v>0.72206399202015781</v>
      </c>
      <c r="T3488" s="24">
        <f>Table1[[#This Row],[Male Voters]]/Table1[[#This Row],[Male Population]]</f>
        <v>0.69860942288193817</v>
      </c>
      <c r="U3488" s="24">
        <f>Table1[[#This Row],[Total Voters]]/Table1[[#This Row],[Total Population]]</f>
        <v>0.71441779713977738</v>
      </c>
      <c r="V3488" s="24">
        <f>Table1[[#This Row],[Female Ballots]]/Table1[[#This Row],[Female Population]]</f>
        <v>0.39150769935542101</v>
      </c>
      <c r="W3488" s="24">
        <f>Table1[[#This Row],[Male Ballots]]/Table1[[#This Row],[Male Population]]</f>
        <v>0.35398161647110848</v>
      </c>
      <c r="X3488" s="24">
        <f>Table1[[#This Row],[Total Ballots]]/Table1[[#This Row],[Total Population]]</f>
        <v>0.37531300220138297</v>
      </c>
      <c r="Y3488" s="24">
        <f>Table1[[#This Row],[Female Ballots]]/Table1[[#This Row],[Female Voters]]</f>
        <v>0.54220637461795951</v>
      </c>
      <c r="Z3488" s="24">
        <f>Table1[[#This Row],[Male Ballots]]/Table1[[#This Row],[Male Voters]]</f>
        <v>0.50669459196648969</v>
      </c>
      <c r="AA3488" s="24">
        <f>Table1[[#This Row],[Total Ballots]]/Table1[[#This Row],[Total Voters]]</f>
        <v>0.52534105911691364</v>
      </c>
    </row>
    <row r="3489" spans="1:27" s="12" customFormat="1" x14ac:dyDescent="0.35">
      <c r="A3489" s="70" t="s">
        <v>50</v>
      </c>
      <c r="B3489" s="71">
        <v>2020</v>
      </c>
      <c r="C3489" s="71" t="s">
        <v>83</v>
      </c>
      <c r="D3489" s="71"/>
      <c r="E3489" s="72"/>
      <c r="F3489" s="81"/>
      <c r="G3489" s="82" t="s">
        <v>62</v>
      </c>
      <c r="H3489" s="132">
        <v>4676.6108999999997</v>
      </c>
      <c r="I3489" s="132">
        <v>4618.5901000000003</v>
      </c>
      <c r="J3489" s="133">
        <v>9295.2010000000009</v>
      </c>
      <c r="K3489" s="66">
        <v>1549</v>
      </c>
      <c r="L3489" s="66">
        <v>1512</v>
      </c>
      <c r="M3489" s="66">
        <v>59</v>
      </c>
      <c r="N3489" s="66">
        <v>3120</v>
      </c>
      <c r="O3489" s="66">
        <v>614</v>
      </c>
      <c r="P3489" s="66">
        <v>541</v>
      </c>
      <c r="Q3489" s="66">
        <v>42</v>
      </c>
      <c r="R3489" s="73">
        <v>1197</v>
      </c>
      <c r="S3489" s="24">
        <f>Table1[[#This Row],[Female Voters]]/Table1[[#This Row],[Female Population]]</f>
        <v>0.33122276646962445</v>
      </c>
      <c r="T3489" s="24">
        <f>Table1[[#This Row],[Male Voters]]/Table1[[#This Row],[Male Population]]</f>
        <v>0.32737263261357613</v>
      </c>
      <c r="U3489" s="24">
        <f>Table1[[#This Row],[Total Voters]]/Table1[[#This Row],[Total Population]]</f>
        <v>0.33565707723802851</v>
      </c>
      <c r="V3489" s="24">
        <f>Table1[[#This Row],[Female Ballots]]/Table1[[#This Row],[Female Population]]</f>
        <v>0.13129165823908934</v>
      </c>
      <c r="W3489" s="24">
        <f>Table1[[#This Row],[Male Ballots]]/Table1[[#This Row],[Male Population]]</f>
        <v>0.11713531365340257</v>
      </c>
      <c r="X3489" s="24">
        <f>Table1[[#This Row],[Total Ballots]]/Table1[[#This Row],[Total Population]]</f>
        <v>0.12877612867112823</v>
      </c>
      <c r="Y3489" s="24">
        <f>Table1[[#This Row],[Female Ballots]]/Table1[[#This Row],[Female Voters]]</f>
        <v>0.39638476436410586</v>
      </c>
      <c r="Z3489" s="24">
        <f>Table1[[#This Row],[Male Ballots]]/Table1[[#This Row],[Male Voters]]</f>
        <v>0.35780423280423279</v>
      </c>
      <c r="AA3489" s="24">
        <f>Table1[[#This Row],[Total Ballots]]/Table1[[#This Row],[Total Voters]]</f>
        <v>0.38365384615384618</v>
      </c>
    </row>
    <row r="3490" spans="1:27" s="12" customFormat="1" x14ac:dyDescent="0.35">
      <c r="A3490" s="70" t="s">
        <v>50</v>
      </c>
      <c r="B3490" s="71">
        <v>2020</v>
      </c>
      <c r="C3490" s="71" t="s">
        <v>83</v>
      </c>
      <c r="D3490" s="71"/>
      <c r="E3490" s="72"/>
      <c r="F3490" s="81"/>
      <c r="G3490" s="82" t="s">
        <v>63</v>
      </c>
      <c r="H3490" s="132">
        <v>2591.893</v>
      </c>
      <c r="I3490" s="132">
        <v>2976.0240000000003</v>
      </c>
      <c r="J3490" s="133">
        <v>5567.9169999999995</v>
      </c>
      <c r="K3490" s="66">
        <v>1952</v>
      </c>
      <c r="L3490" s="66">
        <v>2007</v>
      </c>
      <c r="M3490" s="66">
        <v>39</v>
      </c>
      <c r="N3490" s="66">
        <v>3998</v>
      </c>
      <c r="O3490" s="66">
        <v>782</v>
      </c>
      <c r="P3490" s="66">
        <v>726</v>
      </c>
      <c r="Q3490" s="66">
        <v>19</v>
      </c>
      <c r="R3490" s="73">
        <v>1527</v>
      </c>
      <c r="S3490" s="24">
        <f>Table1[[#This Row],[Female Voters]]/Table1[[#This Row],[Female Population]]</f>
        <v>0.7531175090947041</v>
      </c>
      <c r="T3490" s="24">
        <f>Table1[[#This Row],[Male Voters]]/Table1[[#This Row],[Male Population]]</f>
        <v>0.67438972266352681</v>
      </c>
      <c r="U3490" s="24">
        <f>Table1[[#This Row],[Total Voters]]/Table1[[#This Row],[Total Population]]</f>
        <v>0.71804231277154462</v>
      </c>
      <c r="V3490" s="24">
        <f>Table1[[#This Row],[Female Ballots]]/Table1[[#This Row],[Female Population]]</f>
        <v>0.30170998571314478</v>
      </c>
      <c r="W3490" s="24">
        <f>Table1[[#This Row],[Male Ballots]]/Table1[[#This Row],[Male Population]]</f>
        <v>0.24394964556737442</v>
      </c>
      <c r="X3490" s="24">
        <f>Table1[[#This Row],[Total Ballots]]/Table1[[#This Row],[Total Population]]</f>
        <v>0.27424977778943188</v>
      </c>
      <c r="Y3490" s="24">
        <f>Table1[[#This Row],[Female Ballots]]/Table1[[#This Row],[Female Voters]]</f>
        <v>0.40061475409836067</v>
      </c>
      <c r="Z3490" s="24">
        <f>Table1[[#This Row],[Male Ballots]]/Table1[[#This Row],[Male Voters]]</f>
        <v>0.36173393124065772</v>
      </c>
      <c r="AA3490" s="24">
        <f>Table1[[#This Row],[Total Ballots]]/Table1[[#This Row],[Total Voters]]</f>
        <v>0.38194097048524261</v>
      </c>
    </row>
    <row r="3491" spans="1:27" s="12" customFormat="1" x14ac:dyDescent="0.35">
      <c r="A3491" s="70" t="s">
        <v>50</v>
      </c>
      <c r="B3491" s="71">
        <v>2020</v>
      </c>
      <c r="C3491" s="71" t="s">
        <v>83</v>
      </c>
      <c r="D3491" s="71"/>
      <c r="E3491" s="72"/>
      <c r="F3491" s="81"/>
      <c r="G3491" s="82" t="s">
        <v>64</v>
      </c>
      <c r="H3491" s="132">
        <v>2375.8180000000002</v>
      </c>
      <c r="I3491" s="132">
        <v>2462.848</v>
      </c>
      <c r="J3491" s="133">
        <v>4838.6659999999993</v>
      </c>
      <c r="K3491" s="66">
        <v>1934</v>
      </c>
      <c r="L3491" s="66">
        <v>1905</v>
      </c>
      <c r="M3491" s="66">
        <v>17</v>
      </c>
      <c r="N3491" s="66">
        <v>3856</v>
      </c>
      <c r="O3491" s="66">
        <v>817</v>
      </c>
      <c r="P3491" s="66">
        <v>780</v>
      </c>
      <c r="Q3491" s="66">
        <v>6</v>
      </c>
      <c r="R3491" s="73">
        <v>1603</v>
      </c>
      <c r="S3491" s="24">
        <f>Table1[[#This Row],[Female Voters]]/Table1[[#This Row],[Female Population]]</f>
        <v>0.81403541853795192</v>
      </c>
      <c r="T3491" s="24">
        <f>Table1[[#This Row],[Male Voters]]/Table1[[#This Row],[Male Population]]</f>
        <v>0.77349475079257834</v>
      </c>
      <c r="U3491" s="24">
        <f>Table1[[#This Row],[Total Voters]]/Table1[[#This Row],[Total Population]]</f>
        <v>0.79691386014244436</v>
      </c>
      <c r="V3491" s="24">
        <f>Table1[[#This Row],[Female Ballots]]/Table1[[#This Row],[Female Population]]</f>
        <v>0.343881559951141</v>
      </c>
      <c r="W3491" s="24">
        <f>Table1[[#This Row],[Male Ballots]]/Table1[[#This Row],[Male Population]]</f>
        <v>0.31670651213554391</v>
      </c>
      <c r="X3491" s="24">
        <f>Table1[[#This Row],[Total Ballots]]/Table1[[#This Row],[Total Population]]</f>
        <v>0.33128965710797154</v>
      </c>
      <c r="Y3491" s="24">
        <f>Table1[[#This Row],[Female Ballots]]/Table1[[#This Row],[Female Voters]]</f>
        <v>0.42244053774560497</v>
      </c>
      <c r="Z3491" s="24">
        <f>Table1[[#This Row],[Male Ballots]]/Table1[[#This Row],[Male Voters]]</f>
        <v>0.40944881889763779</v>
      </c>
      <c r="AA3491" s="24">
        <f>Table1[[#This Row],[Total Ballots]]/Table1[[#This Row],[Total Voters]]</f>
        <v>0.41571576763485479</v>
      </c>
    </row>
    <row r="3492" spans="1:27" s="12" customFormat="1" x14ac:dyDescent="0.35">
      <c r="A3492" s="70" t="s">
        <v>50</v>
      </c>
      <c r="B3492" s="71">
        <v>2020</v>
      </c>
      <c r="C3492" s="71" t="s">
        <v>83</v>
      </c>
      <c r="D3492" s="71"/>
      <c r="E3492" s="72"/>
      <c r="F3492" s="81"/>
      <c r="G3492" s="82" t="s">
        <v>65</v>
      </c>
      <c r="H3492" s="132">
        <v>2206.7600000000002</v>
      </c>
      <c r="I3492" s="132">
        <v>2284.7870000000003</v>
      </c>
      <c r="J3492" s="133">
        <v>4491.5460000000003</v>
      </c>
      <c r="K3492" s="66">
        <v>1871</v>
      </c>
      <c r="L3492" s="66">
        <v>1866</v>
      </c>
      <c r="M3492" s="66">
        <v>12</v>
      </c>
      <c r="N3492" s="66">
        <v>3749</v>
      </c>
      <c r="O3492" s="66">
        <v>934</v>
      </c>
      <c r="P3492" s="66">
        <v>884</v>
      </c>
      <c r="Q3492" s="66">
        <v>10</v>
      </c>
      <c r="R3492" s="73">
        <v>1828</v>
      </c>
      <c r="S3492" s="24">
        <f>Table1[[#This Row],[Female Voters]]/Table1[[#This Row],[Female Population]]</f>
        <v>0.84784933567764498</v>
      </c>
      <c r="T3492" s="24">
        <f>Table1[[#This Row],[Male Voters]]/Table1[[#This Row],[Male Population]]</f>
        <v>0.81670632754825712</v>
      </c>
      <c r="U3492" s="24">
        <f>Table1[[#This Row],[Total Voters]]/Table1[[#This Row],[Total Population]]</f>
        <v>0.83467919509229116</v>
      </c>
      <c r="V3492" s="24">
        <f>Table1[[#This Row],[Female Ballots]]/Table1[[#This Row],[Female Population]]</f>
        <v>0.42324493828055609</v>
      </c>
      <c r="W3492" s="24">
        <f>Table1[[#This Row],[Male Ballots]]/Table1[[#This Row],[Male Population]]</f>
        <v>0.3869069633186813</v>
      </c>
      <c r="X3492" s="24">
        <f>Table1[[#This Row],[Total Ballots]]/Table1[[#This Row],[Total Population]]</f>
        <v>0.40698681478493148</v>
      </c>
      <c r="Y3492" s="24">
        <f>Table1[[#This Row],[Female Ballots]]/Table1[[#This Row],[Female Voters]]</f>
        <v>0.49919828968466062</v>
      </c>
      <c r="Z3492" s="24">
        <f>Table1[[#This Row],[Male Ballots]]/Table1[[#This Row],[Male Voters]]</f>
        <v>0.4737406216505895</v>
      </c>
      <c r="AA3492" s="24">
        <f>Table1[[#This Row],[Total Ballots]]/Table1[[#This Row],[Total Voters]]</f>
        <v>0.48759669245132037</v>
      </c>
    </row>
    <row r="3493" spans="1:27" s="12" customFormat="1" x14ac:dyDescent="0.35">
      <c r="A3493" s="70" t="s">
        <v>50</v>
      </c>
      <c r="B3493" s="71">
        <v>2020</v>
      </c>
      <c r="C3493" s="71" t="s">
        <v>83</v>
      </c>
      <c r="D3493" s="71"/>
      <c r="E3493" s="72"/>
      <c r="F3493" s="81"/>
      <c r="G3493" s="82" t="s">
        <v>66</v>
      </c>
      <c r="H3493" s="132">
        <v>2971.0230000000001</v>
      </c>
      <c r="I3493" s="132">
        <v>2792.9610000000002</v>
      </c>
      <c r="J3493" s="133">
        <v>5763.9850000000006</v>
      </c>
      <c r="K3493" s="66">
        <v>2629</v>
      </c>
      <c r="L3493" s="66">
        <v>2379</v>
      </c>
      <c r="M3493" s="66">
        <v>16</v>
      </c>
      <c r="N3493" s="66">
        <v>5024</v>
      </c>
      <c r="O3493" s="66">
        <v>1607</v>
      </c>
      <c r="P3493" s="66">
        <v>1365</v>
      </c>
      <c r="Q3493" s="66">
        <v>12</v>
      </c>
      <c r="R3493" s="73">
        <v>2984</v>
      </c>
      <c r="S3493" s="24">
        <f>Table1[[#This Row],[Female Voters]]/Table1[[#This Row],[Female Population]]</f>
        <v>0.88488039304980137</v>
      </c>
      <c r="T3493" s="24">
        <f>Table1[[#This Row],[Male Voters]]/Table1[[#This Row],[Male Population]]</f>
        <v>0.85178418173400905</v>
      </c>
      <c r="U3493" s="24">
        <f>Table1[[#This Row],[Total Voters]]/Table1[[#This Row],[Total Population]]</f>
        <v>0.87161920095211898</v>
      </c>
      <c r="V3493" s="24">
        <f>Table1[[#This Row],[Female Ballots]]/Table1[[#This Row],[Female Population]]</f>
        <v>0.54089113413124024</v>
      </c>
      <c r="W3493" s="24">
        <f>Table1[[#This Row],[Male Ballots]]/Table1[[#This Row],[Male Population]]</f>
        <v>0.48872862886377572</v>
      </c>
      <c r="X3493" s="24">
        <f>Table1[[#This Row],[Total Ballots]]/Table1[[#This Row],[Total Population]]</f>
        <v>0.51769739164831274</v>
      </c>
      <c r="Y3493" s="24">
        <f>Table1[[#This Row],[Female Ballots]]/Table1[[#This Row],[Female Voters]]</f>
        <v>0.61125903385317615</v>
      </c>
      <c r="Z3493" s="24">
        <f>Table1[[#This Row],[Male Ballots]]/Table1[[#This Row],[Male Voters]]</f>
        <v>0.57377049180327866</v>
      </c>
      <c r="AA3493" s="24">
        <f>Table1[[#This Row],[Total Ballots]]/Table1[[#This Row],[Total Voters]]</f>
        <v>0.5939490445859873</v>
      </c>
    </row>
    <row r="3494" spans="1:27" s="12" customFormat="1" x14ac:dyDescent="0.35">
      <c r="A3494" s="70" t="s">
        <v>50</v>
      </c>
      <c r="B3494" s="71">
        <v>2020</v>
      </c>
      <c r="C3494" s="71" t="s">
        <v>83</v>
      </c>
      <c r="D3494" s="71"/>
      <c r="E3494" s="72"/>
      <c r="F3494" s="81"/>
      <c r="G3494" s="82" t="s">
        <v>67</v>
      </c>
      <c r="H3494" s="132">
        <v>4209.4493000000002</v>
      </c>
      <c r="I3494" s="132">
        <v>4001.3768999999998</v>
      </c>
      <c r="J3494" s="133">
        <v>8210.8271000000004</v>
      </c>
      <c r="K3494" s="66">
        <v>3807</v>
      </c>
      <c r="L3494" s="66">
        <v>3700</v>
      </c>
      <c r="M3494" s="66">
        <v>14</v>
      </c>
      <c r="N3494" s="66">
        <v>7521</v>
      </c>
      <c r="O3494" s="66">
        <v>2697</v>
      </c>
      <c r="P3494" s="66">
        <v>2478</v>
      </c>
      <c r="Q3494" s="66">
        <v>11</v>
      </c>
      <c r="R3494" s="66">
        <v>5186</v>
      </c>
      <c r="S3494" s="24">
        <f>Table1[[#This Row],[Female Voters]]/Table1[[#This Row],[Female Population]]</f>
        <v>0.90439383602981027</v>
      </c>
      <c r="T3494" s="24">
        <f>Table1[[#This Row],[Male Voters]]/Table1[[#This Row],[Male Population]]</f>
        <v>0.92468170144132145</v>
      </c>
      <c r="U3494" s="24">
        <f>Table1[[#This Row],[Total Voters]]/Table1[[#This Row],[Total Population]]</f>
        <v>0.91598567457351521</v>
      </c>
      <c r="V3494" s="24">
        <f>Table1[[#This Row],[Female Ballots]]/Table1[[#This Row],[Female Population]]</f>
        <v>0.64070138580835256</v>
      </c>
      <c r="W3494" s="24">
        <f>Table1[[#This Row],[Male Ballots]]/Table1[[#This Row],[Male Population]]</f>
        <v>0.61928682599232288</v>
      </c>
      <c r="X3494" s="24">
        <f>Table1[[#This Row],[Total Ballots]]/Table1[[#This Row],[Total Population]]</f>
        <v>0.63160506692437834</v>
      </c>
      <c r="Y3494" s="24">
        <f>Table1[[#This Row],[Female Ballots]]/Table1[[#This Row],[Female Voters]]</f>
        <v>0.70843183609141058</v>
      </c>
      <c r="Z3494" s="24">
        <f>Table1[[#This Row],[Male Ballots]]/Table1[[#This Row],[Male Voters]]</f>
        <v>0.66972972972972977</v>
      </c>
      <c r="AA3494" s="24">
        <f>Table1[[#This Row],[Total Ballots]]/Table1[[#This Row],[Total Voters]]</f>
        <v>0.6895359659619732</v>
      </c>
    </row>
    <row r="3495" spans="1:27" s="12" customFormat="1" x14ac:dyDescent="0.35">
      <c r="A3495" s="70" t="s">
        <v>29</v>
      </c>
      <c r="B3495" s="71">
        <v>2020</v>
      </c>
      <c r="C3495" s="71" t="s">
        <v>83</v>
      </c>
      <c r="D3495" s="71"/>
      <c r="E3495" s="72"/>
      <c r="F3495" s="81"/>
      <c r="G3495" s="82" t="s">
        <v>79</v>
      </c>
      <c r="H3495" s="132">
        <v>8961.1291000000001</v>
      </c>
      <c r="I3495" s="132">
        <v>9329.9835999999996</v>
      </c>
      <c r="J3495" s="133">
        <v>18291.111999999997</v>
      </c>
      <c r="K3495" s="66">
        <v>7337</v>
      </c>
      <c r="L3495" s="66">
        <v>7355</v>
      </c>
      <c r="M3495" s="66">
        <v>68</v>
      </c>
      <c r="N3495" s="66">
        <v>14760</v>
      </c>
      <c r="O3495" s="66">
        <v>4187</v>
      </c>
      <c r="P3495" s="66">
        <v>3965</v>
      </c>
      <c r="Q3495" s="66">
        <v>46</v>
      </c>
      <c r="R3495" s="73">
        <v>8198</v>
      </c>
      <c r="S3495" s="24">
        <f>Table1[[#This Row],[Female Voters]]/Table1[[#This Row],[Female Population]]</f>
        <v>0.81875843078747745</v>
      </c>
      <c r="T3495" s="24">
        <f>Table1[[#This Row],[Male Voters]]/Table1[[#This Row],[Male Population]]</f>
        <v>0.78831864184627298</v>
      </c>
      <c r="U3495" s="24">
        <f>Table1[[#This Row],[Total Voters]]/Table1[[#This Row],[Total Population]]</f>
        <v>0.80694929865390375</v>
      </c>
      <c r="V3495" s="24">
        <f>Table1[[#This Row],[Female Ballots]]/Table1[[#This Row],[Female Population]]</f>
        <v>0.46724022757355432</v>
      </c>
      <c r="W3495" s="24">
        <f>Table1[[#This Row],[Male Ballots]]/Table1[[#This Row],[Male Population]]</f>
        <v>0.42497395172270186</v>
      </c>
      <c r="X3495" s="24">
        <f>Table1[[#This Row],[Total Ballots]]/Table1[[#This Row],[Total Population]]</f>
        <v>0.44819582319544055</v>
      </c>
      <c r="Y3495" s="24">
        <f>Table1[[#This Row],[Female Ballots]]/Table1[[#This Row],[Female Voters]]</f>
        <v>0.57066921084912092</v>
      </c>
      <c r="Z3495" s="24">
        <f>Table1[[#This Row],[Male Ballots]]/Table1[[#This Row],[Male Voters]]</f>
        <v>0.53908905506458193</v>
      </c>
      <c r="AA3495" s="24">
        <f>Table1[[#This Row],[Total Ballots]]/Table1[[#This Row],[Total Voters]]</f>
        <v>0.55542005420054197</v>
      </c>
    </row>
    <row r="3496" spans="1:27" s="12" customFormat="1" x14ac:dyDescent="0.35">
      <c r="A3496" s="70" t="s">
        <v>29</v>
      </c>
      <c r="B3496" s="71">
        <v>2020</v>
      </c>
      <c r="C3496" s="71" t="s">
        <v>83</v>
      </c>
      <c r="D3496" s="71"/>
      <c r="E3496" s="72"/>
      <c r="F3496" s="81"/>
      <c r="G3496" s="82" t="s">
        <v>62</v>
      </c>
      <c r="H3496" s="132">
        <v>642.27420000000006</v>
      </c>
      <c r="I3496" s="132">
        <v>723.30889999999999</v>
      </c>
      <c r="J3496" s="133">
        <v>1365.5830000000001</v>
      </c>
      <c r="K3496" s="66">
        <v>426</v>
      </c>
      <c r="L3496" s="66">
        <v>404</v>
      </c>
      <c r="M3496" s="66">
        <v>9</v>
      </c>
      <c r="N3496" s="66">
        <v>839</v>
      </c>
      <c r="O3496" s="66">
        <v>135</v>
      </c>
      <c r="P3496" s="66">
        <v>126</v>
      </c>
      <c r="Q3496" s="66">
        <v>6</v>
      </c>
      <c r="R3496" s="73">
        <v>267</v>
      </c>
      <c r="S3496" s="24">
        <f>Table1[[#This Row],[Female Voters]]/Table1[[#This Row],[Female Population]]</f>
        <v>0.66326811819624698</v>
      </c>
      <c r="T3496" s="24">
        <f>Table1[[#This Row],[Male Voters]]/Table1[[#This Row],[Male Population]]</f>
        <v>0.55854421257639719</v>
      </c>
      <c r="U3496" s="24">
        <f>Table1[[#This Row],[Total Voters]]/Table1[[#This Row],[Total Population]]</f>
        <v>0.61438960502583873</v>
      </c>
      <c r="V3496" s="24">
        <f>Table1[[#This Row],[Female Ballots]]/Table1[[#This Row],[Female Population]]</f>
        <v>0.21019060083683883</v>
      </c>
      <c r="W3496" s="24">
        <f>Table1[[#This Row],[Male Ballots]]/Table1[[#This Row],[Male Population]]</f>
        <v>0.17419943263521298</v>
      </c>
      <c r="X3496" s="24">
        <f>Table1[[#This Row],[Total Ballots]]/Table1[[#This Row],[Total Population]]</f>
        <v>0.19552088741585094</v>
      </c>
      <c r="Y3496" s="24">
        <f>Table1[[#This Row],[Female Ballots]]/Table1[[#This Row],[Female Voters]]</f>
        <v>0.31690140845070425</v>
      </c>
      <c r="Z3496" s="24">
        <f>Table1[[#This Row],[Male Ballots]]/Table1[[#This Row],[Male Voters]]</f>
        <v>0.31188118811881188</v>
      </c>
      <c r="AA3496" s="24">
        <f>Table1[[#This Row],[Total Ballots]]/Table1[[#This Row],[Total Voters]]</f>
        <v>0.31823599523241952</v>
      </c>
    </row>
    <row r="3497" spans="1:27" s="12" customFormat="1" x14ac:dyDescent="0.35">
      <c r="A3497" s="70" t="s">
        <v>29</v>
      </c>
      <c r="B3497" s="71">
        <v>2020</v>
      </c>
      <c r="C3497" s="71" t="s">
        <v>83</v>
      </c>
      <c r="D3497" s="71"/>
      <c r="E3497" s="72"/>
      <c r="F3497" s="81"/>
      <c r="G3497" s="82" t="s">
        <v>63</v>
      </c>
      <c r="H3497" s="132">
        <v>1141.4873</v>
      </c>
      <c r="I3497" s="132">
        <v>1189.5079000000001</v>
      </c>
      <c r="J3497" s="133">
        <v>2330.9955</v>
      </c>
      <c r="K3497" s="66">
        <v>888</v>
      </c>
      <c r="L3497" s="66">
        <v>839</v>
      </c>
      <c r="M3497" s="66">
        <v>14</v>
      </c>
      <c r="N3497" s="66">
        <v>1741</v>
      </c>
      <c r="O3497" s="66">
        <v>337</v>
      </c>
      <c r="P3497" s="66">
        <v>289</v>
      </c>
      <c r="Q3497" s="66">
        <v>9</v>
      </c>
      <c r="R3497" s="73">
        <v>635</v>
      </c>
      <c r="S3497" s="24">
        <f>Table1[[#This Row],[Female Voters]]/Table1[[#This Row],[Female Population]]</f>
        <v>0.77793243954619551</v>
      </c>
      <c r="T3497" s="24">
        <f>Table1[[#This Row],[Male Voters]]/Table1[[#This Row],[Male Population]]</f>
        <v>0.70533369303390081</v>
      </c>
      <c r="U3497" s="24">
        <f>Table1[[#This Row],[Total Voters]]/Table1[[#This Row],[Total Population]]</f>
        <v>0.74689118876462868</v>
      </c>
      <c r="V3497" s="24">
        <f>Table1[[#This Row],[Female Ballots]]/Table1[[#This Row],[Female Population]]</f>
        <v>0.29522886500795936</v>
      </c>
      <c r="W3497" s="24">
        <f>Table1[[#This Row],[Male Ballots]]/Table1[[#This Row],[Male Population]]</f>
        <v>0.24295761297592053</v>
      </c>
      <c r="X3497" s="24">
        <f>Table1[[#This Row],[Total Ballots]]/Table1[[#This Row],[Total Population]]</f>
        <v>0.27241579831449697</v>
      </c>
      <c r="Y3497" s="24">
        <f>Table1[[#This Row],[Female Ballots]]/Table1[[#This Row],[Female Voters]]</f>
        <v>0.37950450450450451</v>
      </c>
      <c r="Z3497" s="24">
        <f>Table1[[#This Row],[Male Ballots]]/Table1[[#This Row],[Male Voters]]</f>
        <v>0.34445768772348034</v>
      </c>
      <c r="AA3497" s="24">
        <f>Table1[[#This Row],[Total Ballots]]/Table1[[#This Row],[Total Voters]]</f>
        <v>0.36473291211947156</v>
      </c>
    </row>
    <row r="3498" spans="1:27" s="12" customFormat="1" x14ac:dyDescent="0.35">
      <c r="A3498" s="70" t="s">
        <v>29</v>
      </c>
      <c r="B3498" s="71">
        <v>2020</v>
      </c>
      <c r="C3498" s="71" t="s">
        <v>83</v>
      </c>
      <c r="D3498" s="71"/>
      <c r="E3498" s="72"/>
      <c r="F3498" s="81"/>
      <c r="G3498" s="82" t="s">
        <v>64</v>
      </c>
      <c r="H3498" s="132">
        <v>1406.6006</v>
      </c>
      <c r="I3498" s="132">
        <v>1480.6320999999998</v>
      </c>
      <c r="J3498" s="133">
        <v>2887.2330000000002</v>
      </c>
      <c r="K3498" s="66">
        <v>1046</v>
      </c>
      <c r="L3498" s="66">
        <v>1075</v>
      </c>
      <c r="M3498" s="66">
        <v>16</v>
      </c>
      <c r="N3498" s="66">
        <v>2137</v>
      </c>
      <c r="O3498" s="66">
        <v>475</v>
      </c>
      <c r="P3498" s="66">
        <v>423</v>
      </c>
      <c r="Q3498" s="66">
        <v>8</v>
      </c>
      <c r="R3498" s="73">
        <v>906</v>
      </c>
      <c r="S3498" s="24">
        <f>Table1[[#This Row],[Female Voters]]/Table1[[#This Row],[Female Population]]</f>
        <v>0.74363682199481507</v>
      </c>
      <c r="T3498" s="24">
        <f>Table1[[#This Row],[Male Voters]]/Table1[[#This Row],[Male Population]]</f>
        <v>0.72604126305244909</v>
      </c>
      <c r="U3498" s="24">
        <f>Table1[[#This Row],[Total Voters]]/Table1[[#This Row],[Total Population]]</f>
        <v>0.7401550203949594</v>
      </c>
      <c r="V3498" s="24">
        <f>Table1[[#This Row],[Female Ballots]]/Table1[[#This Row],[Female Population]]</f>
        <v>0.33769358551389783</v>
      </c>
      <c r="W3498" s="24">
        <f>Table1[[#This Row],[Male Ballots]]/Table1[[#This Row],[Male Population]]</f>
        <v>0.28568879467087066</v>
      </c>
      <c r="X3498" s="24">
        <f>Table1[[#This Row],[Total Ballots]]/Table1[[#This Row],[Total Population]]</f>
        <v>0.31379524963866789</v>
      </c>
      <c r="Y3498" s="24">
        <f>Table1[[#This Row],[Female Ballots]]/Table1[[#This Row],[Female Voters]]</f>
        <v>0.4541108986615679</v>
      </c>
      <c r="Z3498" s="24">
        <f>Table1[[#This Row],[Male Ballots]]/Table1[[#This Row],[Male Voters]]</f>
        <v>0.39348837209302323</v>
      </c>
      <c r="AA3498" s="24">
        <f>Table1[[#This Row],[Total Ballots]]/Table1[[#This Row],[Total Voters]]</f>
        <v>0.42395882077678987</v>
      </c>
    </row>
    <row r="3499" spans="1:27" s="12" customFormat="1" x14ac:dyDescent="0.35">
      <c r="A3499" s="70" t="s">
        <v>29</v>
      </c>
      <c r="B3499" s="71">
        <v>2020</v>
      </c>
      <c r="C3499" s="71" t="s">
        <v>83</v>
      </c>
      <c r="D3499" s="71"/>
      <c r="E3499" s="72"/>
      <c r="F3499" s="81"/>
      <c r="G3499" s="82" t="s">
        <v>65</v>
      </c>
      <c r="H3499" s="132">
        <v>1321.5642</v>
      </c>
      <c r="I3499" s="132">
        <v>1457.6224000000002</v>
      </c>
      <c r="J3499" s="133">
        <v>2779.1859999999997</v>
      </c>
      <c r="K3499" s="66">
        <v>982</v>
      </c>
      <c r="L3499" s="66">
        <v>1088</v>
      </c>
      <c r="M3499" s="66">
        <v>6</v>
      </c>
      <c r="N3499" s="66">
        <v>2076</v>
      </c>
      <c r="O3499" s="66">
        <v>520</v>
      </c>
      <c r="P3499" s="66">
        <v>544</v>
      </c>
      <c r="Q3499" s="66">
        <v>5</v>
      </c>
      <c r="R3499" s="73">
        <v>1069</v>
      </c>
      <c r="S3499" s="24">
        <f>Table1[[#This Row],[Female Voters]]/Table1[[#This Row],[Female Population]]</f>
        <v>0.74305886917941633</v>
      </c>
      <c r="T3499" s="24">
        <f>Table1[[#This Row],[Male Voters]]/Table1[[#This Row],[Male Population]]</f>
        <v>0.74642102097223528</v>
      </c>
      <c r="U3499" s="24">
        <f>Table1[[#This Row],[Total Voters]]/Table1[[#This Row],[Total Population]]</f>
        <v>0.74698131035490256</v>
      </c>
      <c r="V3499" s="24">
        <f>Table1[[#This Row],[Female Ballots]]/Table1[[#This Row],[Female Population]]</f>
        <v>0.39347312828237929</v>
      </c>
      <c r="W3499" s="24">
        <f>Table1[[#This Row],[Male Ballots]]/Table1[[#This Row],[Male Population]]</f>
        <v>0.37321051048611764</v>
      </c>
      <c r="X3499" s="24">
        <f>Table1[[#This Row],[Total Ballots]]/Table1[[#This Row],[Total Population]]</f>
        <v>0.38464500037061217</v>
      </c>
      <c r="Y3499" s="24">
        <f>Table1[[#This Row],[Female Ballots]]/Table1[[#This Row],[Female Voters]]</f>
        <v>0.52953156822810588</v>
      </c>
      <c r="Z3499" s="24">
        <f>Table1[[#This Row],[Male Ballots]]/Table1[[#This Row],[Male Voters]]</f>
        <v>0.5</v>
      </c>
      <c r="AA3499" s="24">
        <f>Table1[[#This Row],[Total Ballots]]/Table1[[#This Row],[Total Voters]]</f>
        <v>0.51493256262042386</v>
      </c>
    </row>
    <row r="3500" spans="1:27" s="12" customFormat="1" x14ac:dyDescent="0.35">
      <c r="A3500" s="70" t="s">
        <v>29</v>
      </c>
      <c r="B3500" s="71">
        <v>2020</v>
      </c>
      <c r="C3500" s="71" t="s">
        <v>83</v>
      </c>
      <c r="D3500" s="71"/>
      <c r="E3500" s="72"/>
      <c r="F3500" s="81"/>
      <c r="G3500" s="82" t="s">
        <v>66</v>
      </c>
      <c r="H3500" s="132">
        <v>1813.7745</v>
      </c>
      <c r="I3500" s="132">
        <v>1740.7433000000001</v>
      </c>
      <c r="J3500" s="133">
        <v>3554.518</v>
      </c>
      <c r="K3500" s="66">
        <v>1552</v>
      </c>
      <c r="L3500" s="66">
        <v>1444</v>
      </c>
      <c r="M3500" s="66">
        <v>11</v>
      </c>
      <c r="N3500" s="66">
        <v>3007</v>
      </c>
      <c r="O3500" s="66">
        <v>985</v>
      </c>
      <c r="P3500" s="66">
        <v>827</v>
      </c>
      <c r="Q3500" s="66">
        <v>8</v>
      </c>
      <c r="R3500" s="73">
        <v>1820</v>
      </c>
      <c r="S3500" s="24">
        <f>Table1[[#This Row],[Female Voters]]/Table1[[#This Row],[Female Population]]</f>
        <v>0.85567417559349301</v>
      </c>
      <c r="T3500" s="24">
        <f>Table1[[#This Row],[Male Voters]]/Table1[[#This Row],[Male Population]]</f>
        <v>0.82953069530699897</v>
      </c>
      <c r="U3500" s="24">
        <f>Table1[[#This Row],[Total Voters]]/Table1[[#This Row],[Total Population]]</f>
        <v>0.84596561334054288</v>
      </c>
      <c r="V3500" s="24">
        <f>Table1[[#This Row],[Female Ballots]]/Table1[[#This Row],[Female Population]]</f>
        <v>0.54306640654612803</v>
      </c>
      <c r="W3500" s="24">
        <f>Table1[[#This Row],[Male Ballots]]/Table1[[#This Row],[Male Population]]</f>
        <v>0.47508440790781731</v>
      </c>
      <c r="X3500" s="24">
        <f>Table1[[#This Row],[Total Ballots]]/Table1[[#This Row],[Total Population]]</f>
        <v>0.51202441512463859</v>
      </c>
      <c r="Y3500" s="24">
        <f>Table1[[#This Row],[Female Ballots]]/Table1[[#This Row],[Female Voters]]</f>
        <v>0.63466494845360821</v>
      </c>
      <c r="Z3500" s="24">
        <f>Table1[[#This Row],[Male Ballots]]/Table1[[#This Row],[Male Voters]]</f>
        <v>0.57271468144044324</v>
      </c>
      <c r="AA3500" s="24">
        <f>Table1[[#This Row],[Total Ballots]]/Table1[[#This Row],[Total Voters]]</f>
        <v>0.60525440638510142</v>
      </c>
    </row>
    <row r="3501" spans="1:27" s="12" customFormat="1" x14ac:dyDescent="0.35">
      <c r="A3501" s="70" t="s">
        <v>29</v>
      </c>
      <c r="B3501" s="71">
        <v>2020</v>
      </c>
      <c r="C3501" s="71" t="s">
        <v>83</v>
      </c>
      <c r="D3501" s="71"/>
      <c r="E3501" s="72"/>
      <c r="F3501" s="81"/>
      <c r="G3501" s="82" t="s">
        <v>67</v>
      </c>
      <c r="H3501" s="132">
        <v>2635.4283</v>
      </c>
      <c r="I3501" s="132">
        <v>2738.1689999999999</v>
      </c>
      <c r="J3501" s="133">
        <v>5373.5964999999987</v>
      </c>
      <c r="K3501" s="66">
        <v>2443</v>
      </c>
      <c r="L3501" s="66">
        <v>2505</v>
      </c>
      <c r="M3501" s="66">
        <v>12</v>
      </c>
      <c r="N3501" s="66">
        <v>4960</v>
      </c>
      <c r="O3501" s="66">
        <v>1735</v>
      </c>
      <c r="P3501" s="66">
        <v>1756</v>
      </c>
      <c r="Q3501" s="66">
        <v>10</v>
      </c>
      <c r="R3501" s="66">
        <v>3501</v>
      </c>
      <c r="S3501" s="24">
        <f>Table1[[#This Row],[Female Voters]]/Table1[[#This Row],[Female Population]]</f>
        <v>0.92698405037238163</v>
      </c>
      <c r="T3501" s="24">
        <f>Table1[[#This Row],[Male Voters]]/Table1[[#This Row],[Male Population]]</f>
        <v>0.91484492009076146</v>
      </c>
      <c r="U3501" s="24">
        <f>Table1[[#This Row],[Total Voters]]/Table1[[#This Row],[Total Population]]</f>
        <v>0.92303171628163772</v>
      </c>
      <c r="V3501" s="24">
        <f>Table1[[#This Row],[Female Ballots]]/Table1[[#This Row],[Female Population]]</f>
        <v>0.6583370148981097</v>
      </c>
      <c r="W3501" s="24">
        <f>Table1[[#This Row],[Male Ballots]]/Table1[[#This Row],[Male Population]]</f>
        <v>0.64130446294585908</v>
      </c>
      <c r="X3501" s="24">
        <f>Table1[[#This Row],[Total Ballots]]/Table1[[#This Row],[Total Population]]</f>
        <v>0.65151895941572857</v>
      </c>
      <c r="Y3501" s="24">
        <f>Table1[[#This Row],[Female Ballots]]/Table1[[#This Row],[Female Voters]]</f>
        <v>0.71019238641015148</v>
      </c>
      <c r="Z3501" s="24">
        <f>Table1[[#This Row],[Male Ballots]]/Table1[[#This Row],[Male Voters]]</f>
        <v>0.70099800399201595</v>
      </c>
      <c r="AA3501" s="24">
        <f>Table1[[#This Row],[Total Ballots]]/Table1[[#This Row],[Total Voters]]</f>
        <v>0.70584677419354835</v>
      </c>
    </row>
    <row r="3502" spans="1:27" s="12" customFormat="1" x14ac:dyDescent="0.35">
      <c r="A3502" s="70" t="s">
        <v>42</v>
      </c>
      <c r="B3502" s="71">
        <v>2020</v>
      </c>
      <c r="C3502" s="71" t="s">
        <v>83</v>
      </c>
      <c r="D3502" s="71"/>
      <c r="E3502" s="72"/>
      <c r="F3502" s="81"/>
      <c r="G3502" s="82" t="s">
        <v>79</v>
      </c>
      <c r="H3502" s="132">
        <v>32305.9712</v>
      </c>
      <c r="I3502" s="132">
        <v>31609.928400000004</v>
      </c>
      <c r="J3502" s="133">
        <v>63915.895499999999</v>
      </c>
      <c r="K3502" s="66">
        <v>25587</v>
      </c>
      <c r="L3502" s="66">
        <v>24017</v>
      </c>
      <c r="M3502" s="66">
        <v>226</v>
      </c>
      <c r="N3502" s="66">
        <v>49830</v>
      </c>
      <c r="O3502" s="66">
        <v>13246</v>
      </c>
      <c r="P3502" s="66">
        <v>11783</v>
      </c>
      <c r="Q3502" s="66">
        <v>127</v>
      </c>
      <c r="R3502" s="73">
        <v>25156</v>
      </c>
      <c r="S3502" s="24">
        <f>Table1[[#This Row],[Female Voters]]/Table1[[#This Row],[Female Population]]</f>
        <v>0.79202076426044732</v>
      </c>
      <c r="T3502" s="24">
        <f>Table1[[#This Row],[Male Voters]]/Table1[[#This Row],[Male Population]]</f>
        <v>0.75979292632627404</v>
      </c>
      <c r="U3502" s="24">
        <f>Table1[[#This Row],[Total Voters]]/Table1[[#This Row],[Total Population]]</f>
        <v>0.77961827195239719</v>
      </c>
      <c r="V3502" s="24">
        <f>Table1[[#This Row],[Female Ballots]]/Table1[[#This Row],[Female Population]]</f>
        <v>0.41001708068135712</v>
      </c>
      <c r="W3502" s="24">
        <f>Table1[[#This Row],[Male Ballots]]/Table1[[#This Row],[Male Population]]</f>
        <v>0.37276262859235071</v>
      </c>
      <c r="X3502" s="24">
        <f>Table1[[#This Row],[Total Ballots]]/Table1[[#This Row],[Total Population]]</f>
        <v>0.3935797160191552</v>
      </c>
      <c r="Y3502" s="24">
        <f>Table1[[#This Row],[Female Ballots]]/Table1[[#This Row],[Female Voters]]</f>
        <v>0.51768476179309808</v>
      </c>
      <c r="Z3502" s="24">
        <f>Table1[[#This Row],[Male Ballots]]/Table1[[#This Row],[Male Voters]]</f>
        <v>0.49061081733771911</v>
      </c>
      <c r="AA3502" s="24">
        <f>Table1[[#This Row],[Total Ballots]]/Table1[[#This Row],[Total Voters]]</f>
        <v>0.50483644390929161</v>
      </c>
    </row>
    <row r="3503" spans="1:27" s="12" customFormat="1" x14ac:dyDescent="0.35">
      <c r="A3503" s="70" t="s">
        <v>42</v>
      </c>
      <c r="B3503" s="71">
        <v>2020</v>
      </c>
      <c r="C3503" s="71" t="s">
        <v>83</v>
      </c>
      <c r="D3503" s="71"/>
      <c r="E3503" s="72"/>
      <c r="F3503" s="81"/>
      <c r="G3503" s="82" t="s">
        <v>62</v>
      </c>
      <c r="H3503" s="132">
        <v>2898.1772000000001</v>
      </c>
      <c r="I3503" s="132">
        <v>3184.1944000000003</v>
      </c>
      <c r="J3503" s="133">
        <v>6082.3704999999991</v>
      </c>
      <c r="K3503" s="66">
        <v>1869</v>
      </c>
      <c r="L3503" s="66">
        <v>2018</v>
      </c>
      <c r="M3503" s="66">
        <v>39</v>
      </c>
      <c r="N3503" s="66">
        <v>3926</v>
      </c>
      <c r="O3503" s="66">
        <v>541</v>
      </c>
      <c r="P3503" s="66">
        <v>567</v>
      </c>
      <c r="Q3503" s="66">
        <v>17</v>
      </c>
      <c r="R3503" s="73">
        <v>1125</v>
      </c>
      <c r="S3503" s="24">
        <f>Table1[[#This Row],[Female Voters]]/Table1[[#This Row],[Female Population]]</f>
        <v>0.64488810415042941</v>
      </c>
      <c r="T3503" s="24">
        <f>Table1[[#This Row],[Male Voters]]/Table1[[#This Row],[Male Population]]</f>
        <v>0.63375527574572699</v>
      </c>
      <c r="U3503" s="24">
        <f>Table1[[#This Row],[Total Voters]]/Table1[[#This Row],[Total Population]]</f>
        <v>0.64547202443521001</v>
      </c>
      <c r="V3503" s="24">
        <f>Table1[[#This Row],[Female Ballots]]/Table1[[#This Row],[Female Population]]</f>
        <v>0.18666905529447958</v>
      </c>
      <c r="W3503" s="24">
        <f>Table1[[#This Row],[Male Ballots]]/Table1[[#This Row],[Male Population]]</f>
        <v>0.17806701751626722</v>
      </c>
      <c r="X3503" s="24">
        <f>Table1[[#This Row],[Total Ballots]]/Table1[[#This Row],[Total Population]]</f>
        <v>0.18496078132695143</v>
      </c>
      <c r="Y3503" s="24">
        <f>Table1[[#This Row],[Female Ballots]]/Table1[[#This Row],[Female Voters]]</f>
        <v>0.28945960406634563</v>
      </c>
      <c r="Z3503" s="24">
        <f>Table1[[#This Row],[Male Ballots]]/Table1[[#This Row],[Male Voters]]</f>
        <v>0.28097125867195244</v>
      </c>
      <c r="AA3503" s="24">
        <f>Table1[[#This Row],[Total Ballots]]/Table1[[#This Row],[Total Voters]]</f>
        <v>0.28655119714722366</v>
      </c>
    </row>
    <row r="3504" spans="1:27" s="12" customFormat="1" x14ac:dyDescent="0.35">
      <c r="A3504" s="70" t="s">
        <v>42</v>
      </c>
      <c r="B3504" s="71">
        <v>2020</v>
      </c>
      <c r="C3504" s="71" t="s">
        <v>83</v>
      </c>
      <c r="D3504" s="71"/>
      <c r="E3504" s="72"/>
      <c r="F3504" s="81"/>
      <c r="G3504" s="82" t="s">
        <v>63</v>
      </c>
      <c r="H3504" s="132">
        <v>4587.28</v>
      </c>
      <c r="I3504" s="132">
        <v>4691.2860000000001</v>
      </c>
      <c r="J3504" s="133">
        <v>9278.5650000000005</v>
      </c>
      <c r="K3504" s="66">
        <v>3521</v>
      </c>
      <c r="L3504" s="66">
        <v>3321</v>
      </c>
      <c r="M3504" s="66">
        <v>52</v>
      </c>
      <c r="N3504" s="66">
        <v>6894</v>
      </c>
      <c r="O3504" s="66">
        <v>1099</v>
      </c>
      <c r="P3504" s="66">
        <v>948</v>
      </c>
      <c r="Q3504" s="66">
        <v>26</v>
      </c>
      <c r="R3504" s="73">
        <v>2073</v>
      </c>
      <c r="S3504" s="24">
        <f>Table1[[#This Row],[Female Voters]]/Table1[[#This Row],[Female Population]]</f>
        <v>0.76755724525208846</v>
      </c>
      <c r="T3504" s="24">
        <f>Table1[[#This Row],[Male Voters]]/Table1[[#This Row],[Male Population]]</f>
        <v>0.70790823667540204</v>
      </c>
      <c r="U3504" s="24">
        <f>Table1[[#This Row],[Total Voters]]/Table1[[#This Row],[Total Population]]</f>
        <v>0.74300282425137931</v>
      </c>
      <c r="V3504" s="24">
        <f>Table1[[#This Row],[Female Ballots]]/Table1[[#This Row],[Female Population]]</f>
        <v>0.23957552187788844</v>
      </c>
      <c r="W3504" s="24">
        <f>Table1[[#This Row],[Male Ballots]]/Table1[[#This Row],[Male Population]]</f>
        <v>0.20207678662098197</v>
      </c>
      <c r="X3504" s="24">
        <f>Table1[[#This Row],[Total Ballots]]/Table1[[#This Row],[Total Population]]</f>
        <v>0.22341816865000136</v>
      </c>
      <c r="Y3504" s="24">
        <f>Table1[[#This Row],[Female Ballots]]/Table1[[#This Row],[Female Voters]]</f>
        <v>0.31212723658051689</v>
      </c>
      <c r="Z3504" s="24">
        <f>Table1[[#This Row],[Male Ballots]]/Table1[[#This Row],[Male Voters]]</f>
        <v>0.28545618789521227</v>
      </c>
      <c r="AA3504" s="24">
        <f>Table1[[#This Row],[Total Ballots]]/Table1[[#This Row],[Total Voters]]</f>
        <v>0.30069625761531765</v>
      </c>
    </row>
    <row r="3505" spans="1:27" s="12" customFormat="1" x14ac:dyDescent="0.35">
      <c r="A3505" s="70" t="s">
        <v>42</v>
      </c>
      <c r="B3505" s="71">
        <v>2020</v>
      </c>
      <c r="C3505" s="71" t="s">
        <v>83</v>
      </c>
      <c r="D3505" s="71"/>
      <c r="E3505" s="72"/>
      <c r="F3505" s="81"/>
      <c r="G3505" s="82" t="s">
        <v>64</v>
      </c>
      <c r="H3505" s="132">
        <v>4796.2929999999997</v>
      </c>
      <c r="I3505" s="132">
        <v>4855.2960000000003</v>
      </c>
      <c r="J3505" s="133">
        <v>9651.5879999999997</v>
      </c>
      <c r="K3505" s="66">
        <v>3586</v>
      </c>
      <c r="L3505" s="66">
        <v>3354</v>
      </c>
      <c r="M3505" s="66">
        <v>45</v>
      </c>
      <c r="N3505" s="66">
        <v>6985</v>
      </c>
      <c r="O3505" s="66">
        <v>1277</v>
      </c>
      <c r="P3505" s="66">
        <v>1213</v>
      </c>
      <c r="Q3505" s="66">
        <v>24</v>
      </c>
      <c r="R3505" s="73">
        <v>2514</v>
      </c>
      <c r="S3505" s="24">
        <f>Table1[[#This Row],[Female Voters]]/Table1[[#This Row],[Female Population]]</f>
        <v>0.74766074549657413</v>
      </c>
      <c r="T3505" s="24">
        <f>Table1[[#This Row],[Male Voters]]/Table1[[#This Row],[Male Population]]</f>
        <v>0.69079207529262887</v>
      </c>
      <c r="U3505" s="24">
        <f>Table1[[#This Row],[Total Voters]]/Table1[[#This Row],[Total Population]]</f>
        <v>0.72371510263388783</v>
      </c>
      <c r="V3505" s="24">
        <f>Table1[[#This Row],[Female Ballots]]/Table1[[#This Row],[Female Population]]</f>
        <v>0.26624728722786539</v>
      </c>
      <c r="W3505" s="24">
        <f>Table1[[#This Row],[Male Ballots]]/Table1[[#This Row],[Male Population]]</f>
        <v>0.24983028841084043</v>
      </c>
      <c r="X3505" s="24">
        <f>Table1[[#This Row],[Total Ballots]]/Table1[[#This Row],[Total Population]]</f>
        <v>0.26047527101239715</v>
      </c>
      <c r="Y3505" s="24">
        <f>Table1[[#This Row],[Female Ballots]]/Table1[[#This Row],[Female Voters]]</f>
        <v>0.35610708310094813</v>
      </c>
      <c r="Z3505" s="24">
        <f>Table1[[#This Row],[Male Ballots]]/Table1[[#This Row],[Male Voters]]</f>
        <v>0.36165772212283842</v>
      </c>
      <c r="AA3505" s="24">
        <f>Table1[[#This Row],[Total Ballots]]/Table1[[#This Row],[Total Voters]]</f>
        <v>0.3599141016463851</v>
      </c>
    </row>
    <row r="3506" spans="1:27" s="12" customFormat="1" x14ac:dyDescent="0.35">
      <c r="A3506" s="70" t="s">
        <v>42</v>
      </c>
      <c r="B3506" s="71">
        <v>2020</v>
      </c>
      <c r="C3506" s="71" t="s">
        <v>83</v>
      </c>
      <c r="D3506" s="71"/>
      <c r="E3506" s="72"/>
      <c r="F3506" s="81"/>
      <c r="G3506" s="82" t="s">
        <v>65</v>
      </c>
      <c r="H3506" s="132">
        <v>4647.2829999999994</v>
      </c>
      <c r="I3506" s="132">
        <v>4714.2880000000005</v>
      </c>
      <c r="J3506" s="133">
        <v>9361.5709999999999</v>
      </c>
      <c r="K3506" s="66">
        <v>3616</v>
      </c>
      <c r="L3506" s="66">
        <v>3431</v>
      </c>
      <c r="M3506" s="66">
        <v>35</v>
      </c>
      <c r="N3506" s="66">
        <v>7082</v>
      </c>
      <c r="O3506" s="66">
        <v>1685</v>
      </c>
      <c r="P3506" s="66">
        <v>1502</v>
      </c>
      <c r="Q3506" s="66">
        <v>15</v>
      </c>
      <c r="R3506" s="73">
        <v>3202</v>
      </c>
      <c r="S3506" s="24">
        <f>Table1[[#This Row],[Female Voters]]/Table1[[#This Row],[Female Population]]</f>
        <v>0.77808904686889102</v>
      </c>
      <c r="T3506" s="24">
        <f>Table1[[#This Row],[Male Voters]]/Table1[[#This Row],[Male Population]]</f>
        <v>0.72778752592119944</v>
      </c>
      <c r="U3506" s="24">
        <f>Table1[[#This Row],[Total Voters]]/Table1[[#This Row],[Total Population]]</f>
        <v>0.75649695975173403</v>
      </c>
      <c r="V3506" s="24">
        <f>Table1[[#This Row],[Female Ballots]]/Table1[[#This Row],[Female Population]]</f>
        <v>0.36257744578929241</v>
      </c>
      <c r="W3506" s="24">
        <f>Table1[[#This Row],[Male Ballots]]/Table1[[#This Row],[Male Population]]</f>
        <v>0.31860590613046974</v>
      </c>
      <c r="X3506" s="24">
        <f>Table1[[#This Row],[Total Ballots]]/Table1[[#This Row],[Total Population]]</f>
        <v>0.34203660902641236</v>
      </c>
      <c r="Y3506" s="24">
        <f>Table1[[#This Row],[Female Ballots]]/Table1[[#This Row],[Female Voters]]</f>
        <v>0.46598451327433627</v>
      </c>
      <c r="Z3506" s="24">
        <f>Table1[[#This Row],[Male Ballots]]/Table1[[#This Row],[Male Voters]]</f>
        <v>0.43777324395220052</v>
      </c>
      <c r="AA3506" s="24">
        <f>Table1[[#This Row],[Total Ballots]]/Table1[[#This Row],[Total Voters]]</f>
        <v>0.45213216605478679</v>
      </c>
    </row>
    <row r="3507" spans="1:27" s="12" customFormat="1" x14ac:dyDescent="0.35">
      <c r="A3507" s="70" t="s">
        <v>42</v>
      </c>
      <c r="B3507" s="71">
        <v>2020</v>
      </c>
      <c r="C3507" s="71" t="s">
        <v>83</v>
      </c>
      <c r="D3507" s="71"/>
      <c r="E3507" s="72"/>
      <c r="F3507" s="81"/>
      <c r="G3507" s="82" t="s">
        <v>66</v>
      </c>
      <c r="H3507" s="132">
        <v>6083.3710000000001</v>
      </c>
      <c r="I3507" s="132">
        <v>5735.35</v>
      </c>
      <c r="J3507" s="133">
        <v>11818.721</v>
      </c>
      <c r="K3507" s="66">
        <v>5029</v>
      </c>
      <c r="L3507" s="66">
        <v>4500</v>
      </c>
      <c r="M3507" s="66">
        <v>30</v>
      </c>
      <c r="N3507" s="66">
        <v>9559</v>
      </c>
      <c r="O3507" s="66">
        <v>2980</v>
      </c>
      <c r="P3507" s="66">
        <v>2464</v>
      </c>
      <c r="Q3507" s="66">
        <v>22</v>
      </c>
      <c r="R3507" s="73">
        <v>5466</v>
      </c>
      <c r="S3507" s="24">
        <f>Table1[[#This Row],[Female Voters]]/Table1[[#This Row],[Female Population]]</f>
        <v>0.82667981288663805</v>
      </c>
      <c r="T3507" s="24">
        <f>Table1[[#This Row],[Male Voters]]/Table1[[#This Row],[Male Population]]</f>
        <v>0.78460773971945907</v>
      </c>
      <c r="U3507" s="24">
        <f>Table1[[#This Row],[Total Voters]]/Table1[[#This Row],[Total Population]]</f>
        <v>0.80880156152260474</v>
      </c>
      <c r="V3507" s="24">
        <f>Table1[[#This Row],[Female Ballots]]/Table1[[#This Row],[Female Population]]</f>
        <v>0.48985998059299685</v>
      </c>
      <c r="W3507" s="24">
        <f>Table1[[#This Row],[Male Ballots]]/Table1[[#This Row],[Male Population]]</f>
        <v>0.42961632681527717</v>
      </c>
      <c r="X3507" s="24">
        <f>Table1[[#This Row],[Total Ballots]]/Table1[[#This Row],[Total Population]]</f>
        <v>0.46248659224631838</v>
      </c>
      <c r="Y3507" s="24">
        <f>Table1[[#This Row],[Female Ballots]]/Table1[[#This Row],[Female Voters]]</f>
        <v>0.59256313382382186</v>
      </c>
      <c r="Z3507" s="24">
        <f>Table1[[#This Row],[Male Ballots]]/Table1[[#This Row],[Male Voters]]</f>
        <v>0.54755555555555557</v>
      </c>
      <c r="AA3507" s="24">
        <f>Table1[[#This Row],[Total Ballots]]/Table1[[#This Row],[Total Voters]]</f>
        <v>0.57181713568364889</v>
      </c>
    </row>
    <row r="3508" spans="1:27" s="12" customFormat="1" x14ac:dyDescent="0.35">
      <c r="A3508" s="70" t="s">
        <v>42</v>
      </c>
      <c r="B3508" s="71">
        <v>2020</v>
      </c>
      <c r="C3508" s="71" t="s">
        <v>83</v>
      </c>
      <c r="D3508" s="71"/>
      <c r="E3508" s="72"/>
      <c r="F3508" s="81"/>
      <c r="G3508" s="82" t="s">
        <v>67</v>
      </c>
      <c r="H3508" s="132">
        <v>9293.5670000000009</v>
      </c>
      <c r="I3508" s="132">
        <v>8429.514000000001</v>
      </c>
      <c r="J3508" s="133">
        <v>17723.080000000002</v>
      </c>
      <c r="K3508" s="66">
        <v>7966</v>
      </c>
      <c r="L3508" s="66">
        <v>7393</v>
      </c>
      <c r="M3508" s="66">
        <v>25</v>
      </c>
      <c r="N3508" s="66">
        <v>15384</v>
      </c>
      <c r="O3508" s="66">
        <v>5664</v>
      </c>
      <c r="P3508" s="66">
        <v>5089</v>
      </c>
      <c r="Q3508" s="66">
        <v>23</v>
      </c>
      <c r="R3508" s="66">
        <v>10776</v>
      </c>
      <c r="S3508" s="24">
        <f>Table1[[#This Row],[Female Voters]]/Table1[[#This Row],[Female Population]]</f>
        <v>0.85715204936920342</v>
      </c>
      <c r="T3508" s="24">
        <f>Table1[[#This Row],[Male Voters]]/Table1[[#This Row],[Male Population]]</f>
        <v>0.87703751366923399</v>
      </c>
      <c r="U3508" s="24">
        <f>Table1[[#This Row],[Total Voters]]/Table1[[#This Row],[Total Population]]</f>
        <v>0.86802068263529808</v>
      </c>
      <c r="V3508" s="24">
        <f>Table1[[#This Row],[Female Ballots]]/Table1[[#This Row],[Female Population]]</f>
        <v>0.60945382972974738</v>
      </c>
      <c r="W3508" s="24">
        <f>Table1[[#This Row],[Male Ballots]]/Table1[[#This Row],[Male Population]]</f>
        <v>0.60371214758051284</v>
      </c>
      <c r="X3508" s="24">
        <f>Table1[[#This Row],[Total Ballots]]/Table1[[#This Row],[Total Population]]</f>
        <v>0.60802072777417915</v>
      </c>
      <c r="Y3508" s="24">
        <f>Table1[[#This Row],[Female Ballots]]/Table1[[#This Row],[Female Voters]]</f>
        <v>0.71102184283203618</v>
      </c>
      <c r="Z3508" s="24">
        <f>Table1[[#This Row],[Male Ballots]]/Table1[[#This Row],[Male Voters]]</f>
        <v>0.68835384823481671</v>
      </c>
      <c r="AA3508" s="24">
        <f>Table1[[#This Row],[Total Ballots]]/Table1[[#This Row],[Total Voters]]</f>
        <v>0.70046801872074882</v>
      </c>
    </row>
    <row r="3509" spans="1:27" s="12" customFormat="1" x14ac:dyDescent="0.35">
      <c r="A3509" s="70" t="s">
        <v>27</v>
      </c>
      <c r="B3509" s="71">
        <v>2020</v>
      </c>
      <c r="C3509" s="71" t="s">
        <v>83</v>
      </c>
      <c r="D3509" s="71"/>
      <c r="E3509" s="72"/>
      <c r="F3509" s="81"/>
      <c r="G3509" s="82" t="s">
        <v>79</v>
      </c>
      <c r="H3509" s="132">
        <v>4274.6856100000005</v>
      </c>
      <c r="I3509" s="132">
        <v>4298.7230399999999</v>
      </c>
      <c r="J3509" s="133">
        <v>8573.4085999999988</v>
      </c>
      <c r="K3509" s="66">
        <v>3746</v>
      </c>
      <c r="L3509" s="66">
        <v>3767</v>
      </c>
      <c r="M3509" s="66">
        <v>23</v>
      </c>
      <c r="N3509" s="66">
        <v>7536</v>
      </c>
      <c r="O3509" s="66">
        <v>2088</v>
      </c>
      <c r="P3509" s="66">
        <v>2026</v>
      </c>
      <c r="Q3509" s="66">
        <v>13</v>
      </c>
      <c r="R3509" s="73">
        <v>4127</v>
      </c>
      <c r="S3509" s="24">
        <f>Table1[[#This Row],[Female Voters]]/Table1[[#This Row],[Female Population]]</f>
        <v>0.87632175597587392</v>
      </c>
      <c r="T3509" s="24">
        <f>Table1[[#This Row],[Male Voters]]/Table1[[#This Row],[Male Population]]</f>
        <v>0.87630674620061122</v>
      </c>
      <c r="U3509" s="24">
        <f>Table1[[#This Row],[Total Voters]]/Table1[[#This Row],[Total Population]]</f>
        <v>0.87899694877484325</v>
      </c>
      <c r="V3509" s="24">
        <f>Table1[[#This Row],[Female Ballots]]/Table1[[#This Row],[Female Population]]</f>
        <v>0.48845697450016673</v>
      </c>
      <c r="W3509" s="24">
        <f>Table1[[#This Row],[Male Ballots]]/Table1[[#This Row],[Male Population]]</f>
        <v>0.47130275227035795</v>
      </c>
      <c r="X3509" s="24">
        <f>Table1[[#This Row],[Total Ballots]]/Table1[[#This Row],[Total Population]]</f>
        <v>0.48137213476562873</v>
      </c>
      <c r="Y3509" s="24">
        <f>Table1[[#This Row],[Female Ballots]]/Table1[[#This Row],[Female Voters]]</f>
        <v>0.55739455419113726</v>
      </c>
      <c r="Z3509" s="24">
        <f>Table1[[#This Row],[Male Ballots]]/Table1[[#This Row],[Male Voters]]</f>
        <v>0.53782851075126092</v>
      </c>
      <c r="AA3509" s="24">
        <f>Table1[[#This Row],[Total Ballots]]/Table1[[#This Row],[Total Voters]]</f>
        <v>0.5476380042462845</v>
      </c>
    </row>
    <row r="3510" spans="1:27" s="12" customFormat="1" x14ac:dyDescent="0.35">
      <c r="A3510" s="70" t="s">
        <v>27</v>
      </c>
      <c r="B3510" s="71">
        <v>2020</v>
      </c>
      <c r="C3510" s="71" t="s">
        <v>83</v>
      </c>
      <c r="D3510" s="71"/>
      <c r="E3510" s="72"/>
      <c r="F3510" s="81"/>
      <c r="G3510" s="82" t="s">
        <v>62</v>
      </c>
      <c r="H3510" s="132">
        <v>319.49971000000005</v>
      </c>
      <c r="I3510" s="132">
        <v>321.50283999999999</v>
      </c>
      <c r="J3510" s="133">
        <v>641.00250000000005</v>
      </c>
      <c r="K3510" s="66">
        <v>257</v>
      </c>
      <c r="L3510" s="66">
        <v>256</v>
      </c>
      <c r="M3510" s="66">
        <v>5</v>
      </c>
      <c r="N3510" s="66">
        <v>518</v>
      </c>
      <c r="O3510" s="66">
        <v>91</v>
      </c>
      <c r="P3510" s="66">
        <v>81</v>
      </c>
      <c r="Q3510" s="66">
        <v>1</v>
      </c>
      <c r="R3510" s="73">
        <v>173</v>
      </c>
      <c r="S3510" s="24">
        <f>Table1[[#This Row],[Female Voters]]/Table1[[#This Row],[Female Population]]</f>
        <v>0.80438257674787861</v>
      </c>
      <c r="T3510" s="24">
        <f>Table1[[#This Row],[Male Voters]]/Table1[[#This Row],[Male Population]]</f>
        <v>0.79626046227149971</v>
      </c>
      <c r="U3510" s="24">
        <f>Table1[[#This Row],[Total Voters]]/Table1[[#This Row],[Total Population]]</f>
        <v>0.80810917274113592</v>
      </c>
      <c r="V3510" s="24">
        <f>Table1[[#This Row],[Female Ballots]]/Table1[[#This Row],[Female Population]]</f>
        <v>0.28482028982123331</v>
      </c>
      <c r="W3510" s="24">
        <f>Table1[[#This Row],[Male Ballots]]/Table1[[#This Row],[Male Population]]</f>
        <v>0.25194178689059171</v>
      </c>
      <c r="X3510" s="24">
        <f>Table1[[#This Row],[Total Ballots]]/Table1[[#This Row],[Total Population]]</f>
        <v>0.26988974301972302</v>
      </c>
      <c r="Y3510" s="24">
        <f>Table1[[#This Row],[Female Ballots]]/Table1[[#This Row],[Female Voters]]</f>
        <v>0.35408560311284049</v>
      </c>
      <c r="Z3510" s="24">
        <f>Table1[[#This Row],[Male Ballots]]/Table1[[#This Row],[Male Voters]]</f>
        <v>0.31640625</v>
      </c>
      <c r="AA3510" s="24">
        <f>Table1[[#This Row],[Total Ballots]]/Table1[[#This Row],[Total Voters]]</f>
        <v>0.33397683397683398</v>
      </c>
    </row>
    <row r="3511" spans="1:27" s="12" customFormat="1" x14ac:dyDescent="0.35">
      <c r="A3511" s="70" t="s">
        <v>27</v>
      </c>
      <c r="B3511" s="71">
        <v>2020</v>
      </c>
      <c r="C3511" s="71" t="s">
        <v>83</v>
      </c>
      <c r="D3511" s="71"/>
      <c r="E3511" s="72"/>
      <c r="F3511" s="81"/>
      <c r="G3511" s="82" t="s">
        <v>63</v>
      </c>
      <c r="H3511" s="132">
        <v>470.73630000000003</v>
      </c>
      <c r="I3511" s="132">
        <v>462.72370000000001</v>
      </c>
      <c r="J3511" s="133">
        <v>933.45989999999995</v>
      </c>
      <c r="K3511" s="66">
        <v>384</v>
      </c>
      <c r="L3511" s="66">
        <v>401</v>
      </c>
      <c r="M3511" s="66">
        <v>3</v>
      </c>
      <c r="N3511" s="66">
        <v>788</v>
      </c>
      <c r="O3511" s="66">
        <v>123</v>
      </c>
      <c r="P3511" s="66">
        <v>119</v>
      </c>
      <c r="Q3511" s="66">
        <v>2</v>
      </c>
      <c r="R3511" s="73">
        <v>244</v>
      </c>
      <c r="S3511" s="24">
        <f>Table1[[#This Row],[Female Voters]]/Table1[[#This Row],[Female Population]]</f>
        <v>0.81574333655594433</v>
      </c>
      <c r="T3511" s="24">
        <f>Table1[[#This Row],[Male Voters]]/Table1[[#This Row],[Male Population]]</f>
        <v>0.86660786988001692</v>
      </c>
      <c r="U3511" s="24">
        <f>Table1[[#This Row],[Total Voters]]/Table1[[#This Row],[Total Population]]</f>
        <v>0.84417123863596077</v>
      </c>
      <c r="V3511" s="24">
        <f>Table1[[#This Row],[Female Ballots]]/Table1[[#This Row],[Female Population]]</f>
        <v>0.26129278749057594</v>
      </c>
      <c r="W3511" s="24">
        <f>Table1[[#This Row],[Male Ballots]]/Table1[[#This Row],[Male Population]]</f>
        <v>0.25717290901676315</v>
      </c>
      <c r="X3511" s="24">
        <f>Table1[[#This Row],[Total Ballots]]/Table1[[#This Row],[Total Population]]</f>
        <v>0.26139312465377462</v>
      </c>
      <c r="Y3511" s="24">
        <f>Table1[[#This Row],[Female Ballots]]/Table1[[#This Row],[Female Voters]]</f>
        <v>0.3203125</v>
      </c>
      <c r="Z3511" s="24">
        <f>Table1[[#This Row],[Male Ballots]]/Table1[[#This Row],[Male Voters]]</f>
        <v>0.29675810473815462</v>
      </c>
      <c r="AA3511" s="24">
        <f>Table1[[#This Row],[Total Ballots]]/Table1[[#This Row],[Total Voters]]</f>
        <v>0.30964467005076141</v>
      </c>
    </row>
    <row r="3512" spans="1:27" s="12" customFormat="1" x14ac:dyDescent="0.35">
      <c r="A3512" s="70" t="s">
        <v>27</v>
      </c>
      <c r="B3512" s="71">
        <v>2020</v>
      </c>
      <c r="C3512" s="71" t="s">
        <v>83</v>
      </c>
      <c r="D3512" s="71"/>
      <c r="E3512" s="72"/>
      <c r="F3512" s="81"/>
      <c r="G3512" s="82" t="s">
        <v>64</v>
      </c>
      <c r="H3512" s="132">
        <v>591.92579999999998</v>
      </c>
      <c r="I3512" s="132">
        <v>594.93039999999996</v>
      </c>
      <c r="J3512" s="133">
        <v>1186.8561999999999</v>
      </c>
      <c r="K3512" s="66">
        <v>511</v>
      </c>
      <c r="L3512" s="66">
        <v>497</v>
      </c>
      <c r="M3512" s="66">
        <v>7</v>
      </c>
      <c r="N3512" s="66">
        <v>1015</v>
      </c>
      <c r="O3512" s="66">
        <v>214</v>
      </c>
      <c r="P3512" s="66">
        <v>183</v>
      </c>
      <c r="Q3512" s="66">
        <v>6</v>
      </c>
      <c r="R3512" s="73">
        <v>403</v>
      </c>
      <c r="S3512" s="24">
        <f>Table1[[#This Row],[Female Voters]]/Table1[[#This Row],[Female Population]]</f>
        <v>0.86328387781036076</v>
      </c>
      <c r="T3512" s="24">
        <f>Table1[[#This Row],[Male Voters]]/Table1[[#This Row],[Male Population]]</f>
        <v>0.83539183743173995</v>
      </c>
      <c r="U3512" s="24">
        <f>Table1[[#This Row],[Total Voters]]/Table1[[#This Row],[Total Population]]</f>
        <v>0.85520048679865346</v>
      </c>
      <c r="V3512" s="24">
        <f>Table1[[#This Row],[Female Ballots]]/Table1[[#This Row],[Female Population]]</f>
        <v>0.36153180010062075</v>
      </c>
      <c r="W3512" s="24">
        <f>Table1[[#This Row],[Male Ballots]]/Table1[[#This Row],[Male Population]]</f>
        <v>0.30759900653925232</v>
      </c>
      <c r="X3512" s="24">
        <f>Table1[[#This Row],[Total Ballots]]/Table1[[#This Row],[Total Population]]</f>
        <v>0.33955250855158359</v>
      </c>
      <c r="Y3512" s="24">
        <f>Table1[[#This Row],[Female Ballots]]/Table1[[#This Row],[Female Voters]]</f>
        <v>0.41878669275929548</v>
      </c>
      <c r="Z3512" s="24">
        <f>Table1[[#This Row],[Male Ballots]]/Table1[[#This Row],[Male Voters]]</f>
        <v>0.36820925553319922</v>
      </c>
      <c r="AA3512" s="24">
        <f>Table1[[#This Row],[Total Ballots]]/Table1[[#This Row],[Total Voters]]</f>
        <v>0.39704433497536945</v>
      </c>
    </row>
    <row r="3513" spans="1:27" s="12" customFormat="1" x14ac:dyDescent="0.35">
      <c r="A3513" s="70" t="s">
        <v>27</v>
      </c>
      <c r="B3513" s="71">
        <v>2020</v>
      </c>
      <c r="C3513" s="71" t="s">
        <v>83</v>
      </c>
      <c r="D3513" s="71"/>
      <c r="E3513" s="72"/>
      <c r="F3513" s="81"/>
      <c r="G3513" s="82" t="s">
        <v>65</v>
      </c>
      <c r="H3513" s="132">
        <v>566.88660000000004</v>
      </c>
      <c r="I3513" s="132">
        <v>570.89280000000008</v>
      </c>
      <c r="J3513" s="133">
        <v>1137.7795000000001</v>
      </c>
      <c r="K3513" s="66">
        <v>487</v>
      </c>
      <c r="L3513" s="66">
        <v>513</v>
      </c>
      <c r="M3513" s="66">
        <v>2</v>
      </c>
      <c r="N3513" s="66">
        <v>1002</v>
      </c>
      <c r="O3513" s="66">
        <v>237</v>
      </c>
      <c r="P3513" s="66">
        <v>259</v>
      </c>
      <c r="Q3513" s="66"/>
      <c r="R3513" s="73">
        <v>496</v>
      </c>
      <c r="S3513" s="24">
        <f>Table1[[#This Row],[Female Voters]]/Table1[[#This Row],[Female Population]]</f>
        <v>0.85907834124144045</v>
      </c>
      <c r="T3513" s="24">
        <f>Table1[[#This Row],[Male Voters]]/Table1[[#This Row],[Male Population]]</f>
        <v>0.89859252034707726</v>
      </c>
      <c r="U3513" s="24">
        <f>Table1[[#This Row],[Total Voters]]/Table1[[#This Row],[Total Population]]</f>
        <v>0.88066272946559498</v>
      </c>
      <c r="V3513" s="24">
        <f>Table1[[#This Row],[Female Ballots]]/Table1[[#This Row],[Female Population]]</f>
        <v>0.41807303259593714</v>
      </c>
      <c r="W3513" s="24">
        <f>Table1[[#This Row],[Male Ballots]]/Table1[[#This Row],[Male Population]]</f>
        <v>0.45367536602318326</v>
      </c>
      <c r="X3513" s="24">
        <f>Table1[[#This Row],[Total Ballots]]/Table1[[#This Row],[Total Population]]</f>
        <v>0.43593684013466577</v>
      </c>
      <c r="Y3513" s="24">
        <f>Table1[[#This Row],[Female Ballots]]/Table1[[#This Row],[Female Voters]]</f>
        <v>0.486652977412731</v>
      </c>
      <c r="Z3513" s="24">
        <f>Table1[[#This Row],[Male Ballots]]/Table1[[#This Row],[Male Voters]]</f>
        <v>0.50487329434697858</v>
      </c>
      <c r="AA3513" s="24">
        <f>Table1[[#This Row],[Total Ballots]]/Table1[[#This Row],[Total Voters]]</f>
        <v>0.49500998003992014</v>
      </c>
    </row>
    <row r="3514" spans="1:27" s="12" customFormat="1" x14ac:dyDescent="0.35">
      <c r="A3514" s="70" t="s">
        <v>27</v>
      </c>
      <c r="B3514" s="71">
        <v>2020</v>
      </c>
      <c r="C3514" s="71" t="s">
        <v>83</v>
      </c>
      <c r="D3514" s="71"/>
      <c r="E3514" s="72"/>
      <c r="F3514" s="81"/>
      <c r="G3514" s="82" t="s">
        <v>66</v>
      </c>
      <c r="H3514" s="132">
        <v>878.3737000000001</v>
      </c>
      <c r="I3514" s="132">
        <v>880.37689999999998</v>
      </c>
      <c r="J3514" s="133">
        <v>1758.7506000000001</v>
      </c>
      <c r="K3514" s="66">
        <v>804</v>
      </c>
      <c r="L3514" s="66">
        <v>781</v>
      </c>
      <c r="M3514" s="66">
        <v>2</v>
      </c>
      <c r="N3514" s="66">
        <v>1587</v>
      </c>
      <c r="O3514" s="66">
        <v>512</v>
      </c>
      <c r="P3514" s="66">
        <v>480</v>
      </c>
      <c r="Q3514" s="66">
        <v>2</v>
      </c>
      <c r="R3514" s="73">
        <v>994</v>
      </c>
      <c r="S3514" s="24">
        <f>Table1[[#This Row],[Female Voters]]/Table1[[#This Row],[Female Population]]</f>
        <v>0.91532795210056939</v>
      </c>
      <c r="T3514" s="24">
        <f>Table1[[#This Row],[Male Voters]]/Table1[[#This Row],[Male Population]]</f>
        <v>0.88712005051472842</v>
      </c>
      <c r="U3514" s="24">
        <f>Table1[[#This Row],[Total Voters]]/Table1[[#This Row],[Total Population]]</f>
        <v>0.90234510794196743</v>
      </c>
      <c r="V3514" s="24">
        <f>Table1[[#This Row],[Female Ballots]]/Table1[[#This Row],[Female Population]]</f>
        <v>0.58289541228294961</v>
      </c>
      <c r="W3514" s="24">
        <f>Table1[[#This Row],[Male Ballots]]/Table1[[#This Row],[Male Population]]</f>
        <v>0.54522102976577425</v>
      </c>
      <c r="X3514" s="24">
        <f>Table1[[#This Row],[Total Ballots]]/Table1[[#This Row],[Total Population]]</f>
        <v>0.56517393654336201</v>
      </c>
      <c r="Y3514" s="24">
        <f>Table1[[#This Row],[Female Ballots]]/Table1[[#This Row],[Female Voters]]</f>
        <v>0.63681592039800994</v>
      </c>
      <c r="Z3514" s="24">
        <f>Table1[[#This Row],[Male Ballots]]/Table1[[#This Row],[Male Voters]]</f>
        <v>0.61459667093469905</v>
      </c>
      <c r="AA3514" s="24">
        <f>Table1[[#This Row],[Total Ballots]]/Table1[[#This Row],[Total Voters]]</f>
        <v>0.62633900441083801</v>
      </c>
    </row>
    <row r="3515" spans="1:27" s="12" customFormat="1" x14ac:dyDescent="0.35">
      <c r="A3515" s="70" t="s">
        <v>27</v>
      </c>
      <c r="B3515" s="71">
        <v>2020</v>
      </c>
      <c r="C3515" s="71" t="s">
        <v>83</v>
      </c>
      <c r="D3515" s="71"/>
      <c r="E3515" s="72"/>
      <c r="F3515" s="81"/>
      <c r="G3515" s="82" t="s">
        <v>67</v>
      </c>
      <c r="H3515" s="132">
        <v>1447.2635</v>
      </c>
      <c r="I3515" s="132">
        <v>1468.2963999999999</v>
      </c>
      <c r="J3515" s="133">
        <v>2915.5599000000002</v>
      </c>
      <c r="K3515" s="66">
        <v>1303</v>
      </c>
      <c r="L3515" s="66">
        <v>1319</v>
      </c>
      <c r="M3515" s="66">
        <v>4</v>
      </c>
      <c r="N3515" s="66">
        <v>2626</v>
      </c>
      <c r="O3515" s="66">
        <v>911</v>
      </c>
      <c r="P3515" s="66">
        <v>904</v>
      </c>
      <c r="Q3515" s="66">
        <v>2</v>
      </c>
      <c r="R3515" s="66">
        <v>1817</v>
      </c>
      <c r="S3515" s="24">
        <f>Table1[[#This Row],[Female Voters]]/Table1[[#This Row],[Female Population]]</f>
        <v>0.90031981045607801</v>
      </c>
      <c r="T3515" s="24">
        <f>Table1[[#This Row],[Male Voters]]/Table1[[#This Row],[Male Population]]</f>
        <v>0.89831998498395826</v>
      </c>
      <c r="U3515" s="24">
        <f>Table1[[#This Row],[Total Voters]]/Table1[[#This Row],[Total Population]]</f>
        <v>0.90068463350727246</v>
      </c>
      <c r="V3515" s="24">
        <f>Table1[[#This Row],[Female Ballots]]/Table1[[#This Row],[Female Population]]</f>
        <v>0.62946381222216963</v>
      </c>
      <c r="W3515" s="24">
        <f>Table1[[#This Row],[Male Ballots]]/Table1[[#This Row],[Male Population]]</f>
        <v>0.61567950449241726</v>
      </c>
      <c r="X3515" s="24">
        <f>Table1[[#This Row],[Total Ballots]]/Table1[[#This Row],[Total Population]]</f>
        <v>0.6232079128266238</v>
      </c>
      <c r="Y3515" s="24">
        <f>Table1[[#This Row],[Female Ballots]]/Table1[[#This Row],[Female Voters]]</f>
        <v>0.69915579432079811</v>
      </c>
      <c r="Z3515" s="24">
        <f>Table1[[#This Row],[Male Ballots]]/Table1[[#This Row],[Male Voters]]</f>
        <v>0.68536770280515547</v>
      </c>
      <c r="AA3515" s="24">
        <f>Table1[[#This Row],[Total Ballots]]/Table1[[#This Row],[Total Voters]]</f>
        <v>0.69192688499619193</v>
      </c>
    </row>
    <row r="3516" spans="1:27" s="12" customFormat="1" x14ac:dyDescent="0.35">
      <c r="A3516" s="70" t="s">
        <v>41</v>
      </c>
      <c r="B3516" s="71">
        <v>2020</v>
      </c>
      <c r="C3516" s="71" t="s">
        <v>83</v>
      </c>
      <c r="D3516" s="71"/>
      <c r="E3516" s="72"/>
      <c r="F3516" s="81"/>
      <c r="G3516" s="82" t="s">
        <v>79</v>
      </c>
      <c r="H3516" s="132">
        <v>25809.928599999999</v>
      </c>
      <c r="I3516" s="132">
        <v>27469.177499999998</v>
      </c>
      <c r="J3516" s="133">
        <v>53279.105300000003</v>
      </c>
      <c r="K3516" s="66">
        <v>21058</v>
      </c>
      <c r="L3516" s="66">
        <v>20039</v>
      </c>
      <c r="M3516" s="66">
        <v>57</v>
      </c>
      <c r="N3516" s="66">
        <v>41154</v>
      </c>
      <c r="O3516" s="66">
        <v>11247</v>
      </c>
      <c r="P3516" s="66">
        <v>10133</v>
      </c>
      <c r="Q3516" s="66">
        <v>31</v>
      </c>
      <c r="R3516" s="73">
        <v>21411</v>
      </c>
      <c r="S3516" s="24">
        <f>Table1[[#This Row],[Female Voters]]/Table1[[#This Row],[Female Population]]</f>
        <v>0.81588757281567992</v>
      </c>
      <c r="T3516" s="24">
        <f>Table1[[#This Row],[Male Voters]]/Table1[[#This Row],[Male Population]]</f>
        <v>0.72950855554375449</v>
      </c>
      <c r="U3516" s="24">
        <f>Table1[[#This Row],[Total Voters]]/Table1[[#This Row],[Total Population]]</f>
        <v>0.77242288075734633</v>
      </c>
      <c r="V3516" s="24">
        <f>Table1[[#This Row],[Female Ballots]]/Table1[[#This Row],[Female Population]]</f>
        <v>0.43576253829698702</v>
      </c>
      <c r="W3516" s="24">
        <f>Table1[[#This Row],[Male Ballots]]/Table1[[#This Row],[Male Population]]</f>
        <v>0.36888618161209963</v>
      </c>
      <c r="X3516" s="24">
        <f>Table1[[#This Row],[Total Ballots]]/Table1[[#This Row],[Total Population]]</f>
        <v>0.401864856390522</v>
      </c>
      <c r="Y3516" s="24">
        <f>Table1[[#This Row],[Female Ballots]]/Table1[[#This Row],[Female Voters]]</f>
        <v>0.53409630544211228</v>
      </c>
      <c r="Z3516" s="24">
        <f>Table1[[#This Row],[Male Ballots]]/Table1[[#This Row],[Male Voters]]</f>
        <v>0.50566395528718999</v>
      </c>
      <c r="AA3516" s="24">
        <f>Table1[[#This Row],[Total Ballots]]/Table1[[#This Row],[Total Voters]]</f>
        <v>0.52026534480244935</v>
      </c>
    </row>
    <row r="3517" spans="1:27" s="12" customFormat="1" x14ac:dyDescent="0.35">
      <c r="A3517" s="70" t="s">
        <v>41</v>
      </c>
      <c r="B3517" s="71">
        <v>2020</v>
      </c>
      <c r="C3517" s="71" t="s">
        <v>83</v>
      </c>
      <c r="D3517" s="71"/>
      <c r="E3517" s="72"/>
      <c r="F3517" s="81"/>
      <c r="G3517" s="82" t="s">
        <v>62</v>
      </c>
      <c r="H3517" s="132">
        <v>1975.3002000000001</v>
      </c>
      <c r="I3517" s="132">
        <v>2418.3680999999997</v>
      </c>
      <c r="J3517" s="133">
        <v>4393.6683000000003</v>
      </c>
      <c r="K3517" s="66">
        <v>1362</v>
      </c>
      <c r="L3517" s="66">
        <v>1484</v>
      </c>
      <c r="M3517" s="66">
        <v>12</v>
      </c>
      <c r="N3517" s="66">
        <v>2858</v>
      </c>
      <c r="O3517" s="66">
        <v>403</v>
      </c>
      <c r="P3517" s="66">
        <v>407</v>
      </c>
      <c r="Q3517" s="66">
        <v>3</v>
      </c>
      <c r="R3517" s="73">
        <v>813</v>
      </c>
      <c r="S3517" s="24">
        <f>Table1[[#This Row],[Female Voters]]/Table1[[#This Row],[Female Population]]</f>
        <v>0.68951544681664079</v>
      </c>
      <c r="T3517" s="24">
        <f>Table1[[#This Row],[Male Voters]]/Table1[[#This Row],[Male Population]]</f>
        <v>0.61363693971980537</v>
      </c>
      <c r="U3517" s="24">
        <f>Table1[[#This Row],[Total Voters]]/Table1[[#This Row],[Total Population]]</f>
        <v>0.65048151222521733</v>
      </c>
      <c r="V3517" s="24">
        <f>Table1[[#This Row],[Female Ballots]]/Table1[[#This Row],[Female Population]]</f>
        <v>0.2040196219288592</v>
      </c>
      <c r="W3517" s="24">
        <f>Table1[[#This Row],[Male Ballots]]/Table1[[#This Row],[Male Population]]</f>
        <v>0.16829530624390887</v>
      </c>
      <c r="X3517" s="24">
        <f>Table1[[#This Row],[Total Ballots]]/Table1[[#This Row],[Total Population]]</f>
        <v>0.18503900260290471</v>
      </c>
      <c r="Y3517" s="24">
        <f>Table1[[#This Row],[Female Ballots]]/Table1[[#This Row],[Female Voters]]</f>
        <v>0.29588839941262851</v>
      </c>
      <c r="Z3517" s="24">
        <f>Table1[[#This Row],[Male Ballots]]/Table1[[#This Row],[Male Voters]]</f>
        <v>0.27425876010781669</v>
      </c>
      <c r="AA3517" s="24">
        <f>Table1[[#This Row],[Total Ballots]]/Table1[[#This Row],[Total Voters]]</f>
        <v>0.28446466060181946</v>
      </c>
    </row>
    <row r="3518" spans="1:27" s="12" customFormat="1" x14ac:dyDescent="0.35">
      <c r="A3518" s="70" t="s">
        <v>41</v>
      </c>
      <c r="B3518" s="71">
        <v>2020</v>
      </c>
      <c r="C3518" s="71" t="s">
        <v>83</v>
      </c>
      <c r="D3518" s="71"/>
      <c r="E3518" s="72"/>
      <c r="F3518" s="81"/>
      <c r="G3518" s="82" t="s">
        <v>63</v>
      </c>
      <c r="H3518" s="132">
        <v>3489.5309999999999</v>
      </c>
      <c r="I3518" s="132">
        <v>4231.643</v>
      </c>
      <c r="J3518" s="133">
        <v>7721.174</v>
      </c>
      <c r="K3518" s="66">
        <v>2506</v>
      </c>
      <c r="L3518" s="66">
        <v>2420</v>
      </c>
      <c r="M3518" s="66">
        <v>12</v>
      </c>
      <c r="N3518" s="66">
        <v>4938</v>
      </c>
      <c r="O3518" s="66">
        <v>755</v>
      </c>
      <c r="P3518" s="66">
        <v>685</v>
      </c>
      <c r="Q3518" s="66">
        <v>5</v>
      </c>
      <c r="R3518" s="73">
        <v>1445</v>
      </c>
      <c r="S3518" s="24">
        <f>Table1[[#This Row],[Female Voters]]/Table1[[#This Row],[Female Population]]</f>
        <v>0.71814808351036286</v>
      </c>
      <c r="T3518" s="24">
        <f>Table1[[#This Row],[Male Voters]]/Table1[[#This Row],[Male Population]]</f>
        <v>0.57188189079277241</v>
      </c>
      <c r="U3518" s="24">
        <f>Table1[[#This Row],[Total Voters]]/Table1[[#This Row],[Total Population]]</f>
        <v>0.63954004922049423</v>
      </c>
      <c r="V3518" s="24">
        <f>Table1[[#This Row],[Female Ballots]]/Table1[[#This Row],[Female Population]]</f>
        <v>0.21636145373117477</v>
      </c>
      <c r="W3518" s="24">
        <f>Table1[[#This Row],[Male Ballots]]/Table1[[#This Row],[Male Population]]</f>
        <v>0.16187565917068145</v>
      </c>
      <c r="X3518" s="24">
        <f>Table1[[#This Row],[Total Ballots]]/Table1[[#This Row],[Total Population]]</f>
        <v>0.18714770577634957</v>
      </c>
      <c r="Y3518" s="24">
        <f>Table1[[#This Row],[Female Ballots]]/Table1[[#This Row],[Female Voters]]</f>
        <v>0.30127693535514766</v>
      </c>
      <c r="Z3518" s="24">
        <f>Table1[[#This Row],[Male Ballots]]/Table1[[#This Row],[Male Voters]]</f>
        <v>0.28305785123966942</v>
      </c>
      <c r="AA3518" s="24">
        <f>Table1[[#This Row],[Total Ballots]]/Table1[[#This Row],[Total Voters]]</f>
        <v>0.29262859457270152</v>
      </c>
    </row>
    <row r="3519" spans="1:27" s="12" customFormat="1" x14ac:dyDescent="0.35">
      <c r="A3519" s="70" t="s">
        <v>41</v>
      </c>
      <c r="B3519" s="71">
        <v>2020</v>
      </c>
      <c r="C3519" s="71" t="s">
        <v>83</v>
      </c>
      <c r="D3519" s="71"/>
      <c r="E3519" s="72"/>
      <c r="F3519" s="81"/>
      <c r="G3519" s="82" t="s">
        <v>64</v>
      </c>
      <c r="H3519" s="132">
        <v>3603.549</v>
      </c>
      <c r="I3519" s="132">
        <v>4158.6329999999998</v>
      </c>
      <c r="J3519" s="133">
        <v>7762.1810000000005</v>
      </c>
      <c r="K3519" s="66">
        <v>2598</v>
      </c>
      <c r="L3519" s="66">
        <v>2433</v>
      </c>
      <c r="M3519" s="66">
        <v>6</v>
      </c>
      <c r="N3519" s="66">
        <v>5037</v>
      </c>
      <c r="O3519" s="66">
        <v>962</v>
      </c>
      <c r="P3519" s="66">
        <v>915</v>
      </c>
      <c r="Q3519" s="66">
        <v>3</v>
      </c>
      <c r="R3519" s="73">
        <v>1880</v>
      </c>
      <c r="S3519" s="24">
        <f>Table1[[#This Row],[Female Voters]]/Table1[[#This Row],[Female Population]]</f>
        <v>0.72095592428464272</v>
      </c>
      <c r="T3519" s="24">
        <f>Table1[[#This Row],[Male Voters]]/Table1[[#This Row],[Male Population]]</f>
        <v>0.58504801938521622</v>
      </c>
      <c r="U3519" s="24">
        <f>Table1[[#This Row],[Total Voters]]/Table1[[#This Row],[Total Population]]</f>
        <v>0.64891555607889062</v>
      </c>
      <c r="V3519" s="24">
        <f>Table1[[#This Row],[Female Ballots]]/Table1[[#This Row],[Female Population]]</f>
        <v>0.26695904509693086</v>
      </c>
      <c r="W3519" s="24">
        <f>Table1[[#This Row],[Male Ballots]]/Table1[[#This Row],[Male Population]]</f>
        <v>0.2200242243064007</v>
      </c>
      <c r="X3519" s="24">
        <f>Table1[[#This Row],[Total Ballots]]/Table1[[#This Row],[Total Population]]</f>
        <v>0.24219996931274856</v>
      </c>
      <c r="Y3519" s="24">
        <f>Table1[[#This Row],[Female Ballots]]/Table1[[#This Row],[Female Voters]]</f>
        <v>0.37028483448806776</v>
      </c>
      <c r="Z3519" s="24">
        <f>Table1[[#This Row],[Male Ballots]]/Table1[[#This Row],[Male Voters]]</f>
        <v>0.37607891491985201</v>
      </c>
      <c r="AA3519" s="24">
        <f>Table1[[#This Row],[Total Ballots]]/Table1[[#This Row],[Total Voters]]</f>
        <v>0.3732380385149891</v>
      </c>
    </row>
    <row r="3520" spans="1:27" s="12" customFormat="1" x14ac:dyDescent="0.35">
      <c r="A3520" s="70" t="s">
        <v>41</v>
      </c>
      <c r="B3520" s="71">
        <v>2020</v>
      </c>
      <c r="C3520" s="71" t="s">
        <v>83</v>
      </c>
      <c r="D3520" s="71"/>
      <c r="E3520" s="72"/>
      <c r="F3520" s="81"/>
      <c r="G3520" s="82" t="s">
        <v>65</v>
      </c>
      <c r="H3520" s="132">
        <v>3542.5389999999998</v>
      </c>
      <c r="I3520" s="132">
        <v>3879.59</v>
      </c>
      <c r="J3520" s="133">
        <v>7422.1289999999999</v>
      </c>
      <c r="K3520" s="66">
        <v>2734</v>
      </c>
      <c r="L3520" s="66">
        <v>2658</v>
      </c>
      <c r="M3520" s="66">
        <v>11</v>
      </c>
      <c r="N3520" s="66">
        <v>5403</v>
      </c>
      <c r="O3520" s="66">
        <v>1226</v>
      </c>
      <c r="P3520" s="66">
        <v>1046</v>
      </c>
      <c r="Q3520" s="66">
        <v>6</v>
      </c>
      <c r="R3520" s="73">
        <v>2278</v>
      </c>
      <c r="S3520" s="24">
        <f>Table1[[#This Row],[Female Voters]]/Table1[[#This Row],[Female Population]]</f>
        <v>0.77176285144637791</v>
      </c>
      <c r="T3520" s="24">
        <f>Table1[[#This Row],[Male Voters]]/Table1[[#This Row],[Male Population]]</f>
        <v>0.68512394350949457</v>
      </c>
      <c r="U3520" s="24">
        <f>Table1[[#This Row],[Total Voters]]/Table1[[#This Row],[Total Population]]</f>
        <v>0.72795824486478211</v>
      </c>
      <c r="V3520" s="24">
        <f>Table1[[#This Row],[Female Ballots]]/Table1[[#This Row],[Female Population]]</f>
        <v>0.34607946447449134</v>
      </c>
      <c r="W3520" s="24">
        <f>Table1[[#This Row],[Male Ballots]]/Table1[[#This Row],[Male Population]]</f>
        <v>0.26961611922909379</v>
      </c>
      <c r="X3520" s="24">
        <f>Table1[[#This Row],[Total Ballots]]/Table1[[#This Row],[Total Population]]</f>
        <v>0.3069200225433969</v>
      </c>
      <c r="Y3520" s="24">
        <f>Table1[[#This Row],[Female Ballots]]/Table1[[#This Row],[Female Voters]]</f>
        <v>0.44842721287490855</v>
      </c>
      <c r="Z3520" s="24">
        <f>Table1[[#This Row],[Male Ballots]]/Table1[[#This Row],[Male Voters]]</f>
        <v>0.39352896914973662</v>
      </c>
      <c r="AA3520" s="24">
        <f>Table1[[#This Row],[Total Ballots]]/Table1[[#This Row],[Total Voters]]</f>
        <v>0.42161761984082918</v>
      </c>
    </row>
    <row r="3521" spans="1:27" s="12" customFormat="1" x14ac:dyDescent="0.35">
      <c r="A3521" s="70" t="s">
        <v>41</v>
      </c>
      <c r="B3521" s="71">
        <v>2020</v>
      </c>
      <c r="C3521" s="71" t="s">
        <v>83</v>
      </c>
      <c r="D3521" s="71"/>
      <c r="E3521" s="72"/>
      <c r="F3521" s="81"/>
      <c r="G3521" s="82" t="s">
        <v>66</v>
      </c>
      <c r="H3521" s="132">
        <v>5188.79</v>
      </c>
      <c r="I3521" s="132">
        <v>5174.7870000000003</v>
      </c>
      <c r="J3521" s="133">
        <v>10363.577000000001</v>
      </c>
      <c r="K3521" s="77">
        <v>4503</v>
      </c>
      <c r="L3521" s="77">
        <v>4084</v>
      </c>
      <c r="M3521" s="77">
        <v>8</v>
      </c>
      <c r="N3521" s="77">
        <v>8595</v>
      </c>
      <c r="O3521" s="66">
        <v>2658</v>
      </c>
      <c r="P3521" s="66">
        <v>2247</v>
      </c>
      <c r="Q3521" s="66">
        <v>7</v>
      </c>
      <c r="R3521" s="73">
        <v>4912</v>
      </c>
      <c r="S3521" s="24">
        <f>Table1[[#This Row],[Female Voters]]/Table1[[#This Row],[Female Population]]</f>
        <v>0.86783238481418601</v>
      </c>
      <c r="T3521" s="24">
        <f>Table1[[#This Row],[Male Voters]]/Table1[[#This Row],[Male Population]]</f>
        <v>0.78921122743796024</v>
      </c>
      <c r="U3521" s="24">
        <f>Table1[[#This Row],[Total Voters]]/Table1[[#This Row],[Total Population]]</f>
        <v>0.82934685582014767</v>
      </c>
      <c r="V3521" s="24">
        <f>Table1[[#This Row],[Female Ballots]]/Table1[[#This Row],[Female Population]]</f>
        <v>0.51225815652589524</v>
      </c>
      <c r="W3521" s="24">
        <f>Table1[[#This Row],[Male Ballots]]/Table1[[#This Row],[Male Population]]</f>
        <v>0.43422077082592964</v>
      </c>
      <c r="X3521" s="24">
        <f>Table1[[#This Row],[Total Ballots]]/Table1[[#This Row],[Total Population]]</f>
        <v>0.47396762720053121</v>
      </c>
      <c r="Y3521" s="24">
        <f>Table1[[#This Row],[Female Ballots]]/Table1[[#This Row],[Female Voters]]</f>
        <v>0.59027315123251167</v>
      </c>
      <c r="Z3521" s="24">
        <f>Table1[[#This Row],[Male Ballots]]/Table1[[#This Row],[Male Voters]]</f>
        <v>0.55019588638589623</v>
      </c>
      <c r="AA3521" s="24">
        <f>Table1[[#This Row],[Total Ballots]]/Table1[[#This Row],[Total Voters]]</f>
        <v>0.5714950552646888</v>
      </c>
    </row>
    <row r="3522" spans="1:27" s="12" customFormat="1" x14ac:dyDescent="0.35">
      <c r="A3522" s="70" t="s">
        <v>41</v>
      </c>
      <c r="B3522" s="71">
        <v>2020</v>
      </c>
      <c r="C3522" s="71" t="s">
        <v>83</v>
      </c>
      <c r="D3522" s="71"/>
      <c r="E3522" s="72"/>
      <c r="F3522" s="81"/>
      <c r="G3522" s="82" t="s">
        <v>67</v>
      </c>
      <c r="H3522" s="132">
        <v>8010.2194</v>
      </c>
      <c r="I3522" s="132">
        <v>7606.1564000000008</v>
      </c>
      <c r="J3522" s="133">
        <v>15616.375999999998</v>
      </c>
      <c r="K3522" s="66">
        <v>7355</v>
      </c>
      <c r="L3522" s="66">
        <v>6960</v>
      </c>
      <c r="M3522" s="66">
        <v>8</v>
      </c>
      <c r="N3522" s="66">
        <v>14323</v>
      </c>
      <c r="O3522" s="66">
        <v>5243</v>
      </c>
      <c r="P3522" s="66">
        <v>4833</v>
      </c>
      <c r="Q3522" s="66">
        <v>7</v>
      </c>
      <c r="R3522" s="66">
        <v>10083</v>
      </c>
      <c r="S3522" s="24">
        <f>Table1[[#This Row],[Female Voters]]/Table1[[#This Row],[Female Population]]</f>
        <v>0.91820206572618968</v>
      </c>
      <c r="T3522" s="24">
        <f>Table1[[#This Row],[Male Voters]]/Table1[[#This Row],[Male Population]]</f>
        <v>0.91504823645225064</v>
      </c>
      <c r="U3522" s="24">
        <f>Table1[[#This Row],[Total Voters]]/Table1[[#This Row],[Total Population]]</f>
        <v>0.91717822368006519</v>
      </c>
      <c r="V3522" s="24">
        <f>Table1[[#This Row],[Female Ballots]]/Table1[[#This Row],[Female Population]]</f>
        <v>0.65453887567673863</v>
      </c>
      <c r="W3522" s="24">
        <f>Table1[[#This Row],[Male Ballots]]/Table1[[#This Row],[Male Population]]</f>
        <v>0.63540634005369645</v>
      </c>
      <c r="X3522" s="24">
        <f>Table1[[#This Row],[Total Ballots]]/Table1[[#This Row],[Total Population]]</f>
        <v>0.64566836761614865</v>
      </c>
      <c r="Y3522" s="24">
        <f>Table1[[#This Row],[Female Ballots]]/Table1[[#This Row],[Female Voters]]</f>
        <v>0.71284840244731473</v>
      </c>
      <c r="Z3522" s="24">
        <f>Table1[[#This Row],[Male Ballots]]/Table1[[#This Row],[Male Voters]]</f>
        <v>0.69439655172413794</v>
      </c>
      <c r="AA3522" s="24">
        <f>Table1[[#This Row],[Total Ballots]]/Table1[[#This Row],[Total Voters]]</f>
        <v>0.70397263143196254</v>
      </c>
    </row>
    <row r="3523" spans="1:27" s="12" customFormat="1" x14ac:dyDescent="0.35">
      <c r="A3523" s="70" t="s">
        <v>49</v>
      </c>
      <c r="B3523" s="71">
        <v>2020</v>
      </c>
      <c r="C3523" s="71" t="s">
        <v>83</v>
      </c>
      <c r="D3523" s="71"/>
      <c r="E3523" s="72"/>
      <c r="F3523" s="81"/>
      <c r="G3523" s="82" t="s">
        <v>79</v>
      </c>
      <c r="H3523" s="132">
        <v>16032.3819</v>
      </c>
      <c r="I3523" s="132">
        <v>16942.4051</v>
      </c>
      <c r="J3523" s="133">
        <v>32974.788</v>
      </c>
      <c r="K3523" s="66">
        <v>12350</v>
      </c>
      <c r="L3523" s="66">
        <v>11672</v>
      </c>
      <c r="M3523" s="66">
        <v>114</v>
      </c>
      <c r="N3523" s="66">
        <v>24136</v>
      </c>
      <c r="O3523" s="66">
        <v>6514</v>
      </c>
      <c r="P3523" s="66">
        <v>5844</v>
      </c>
      <c r="Q3523" s="66">
        <v>60</v>
      </c>
      <c r="R3523" s="73">
        <v>12418</v>
      </c>
      <c r="S3523" s="24">
        <f>Table1[[#This Row],[Female Voters]]/Table1[[#This Row],[Female Population]]</f>
        <v>0.77031598155730063</v>
      </c>
      <c r="T3523" s="24">
        <f>Table1[[#This Row],[Male Voters]]/Table1[[#This Row],[Male Population]]</f>
        <v>0.68892225933140983</v>
      </c>
      <c r="U3523" s="24">
        <f>Table1[[#This Row],[Total Voters]]/Table1[[#This Row],[Total Population]]</f>
        <v>0.73195315160176311</v>
      </c>
      <c r="V3523" s="24">
        <f>Table1[[#This Row],[Female Ballots]]/Table1[[#This Row],[Female Population]]</f>
        <v>0.40630269666917052</v>
      </c>
      <c r="W3523" s="24">
        <f>Table1[[#This Row],[Male Ballots]]/Table1[[#This Row],[Male Population]]</f>
        <v>0.34493331764331381</v>
      </c>
      <c r="X3523" s="24">
        <f>Table1[[#This Row],[Total Ballots]]/Table1[[#This Row],[Total Population]]</f>
        <v>0.37659074563269368</v>
      </c>
      <c r="Y3523" s="24">
        <f>Table1[[#This Row],[Female Ballots]]/Table1[[#This Row],[Female Voters]]</f>
        <v>0.52744939271255065</v>
      </c>
      <c r="Z3523" s="24">
        <f>Table1[[#This Row],[Male Ballots]]/Table1[[#This Row],[Male Voters]]</f>
        <v>0.50068540095956138</v>
      </c>
      <c r="AA3523" s="24">
        <f>Table1[[#This Row],[Total Ballots]]/Table1[[#This Row],[Total Voters]]</f>
        <v>0.51450116009280744</v>
      </c>
    </row>
    <row r="3524" spans="1:27" s="12" customFormat="1" x14ac:dyDescent="0.35">
      <c r="A3524" s="70" t="s">
        <v>49</v>
      </c>
      <c r="B3524" s="71">
        <v>2020</v>
      </c>
      <c r="C3524" s="71" t="s">
        <v>83</v>
      </c>
      <c r="D3524" s="71"/>
      <c r="E3524" s="72"/>
      <c r="F3524" s="81"/>
      <c r="G3524" s="82" t="s">
        <v>62</v>
      </c>
      <c r="H3524" s="132">
        <v>1177.0281</v>
      </c>
      <c r="I3524" s="132">
        <v>1547.037</v>
      </c>
      <c r="J3524" s="133">
        <v>2724.0655000000002</v>
      </c>
      <c r="K3524" s="66">
        <v>744</v>
      </c>
      <c r="L3524" s="66">
        <v>757</v>
      </c>
      <c r="M3524" s="66">
        <v>26</v>
      </c>
      <c r="N3524" s="66">
        <v>1527</v>
      </c>
      <c r="O3524" s="66">
        <v>233</v>
      </c>
      <c r="P3524" s="66">
        <v>187</v>
      </c>
      <c r="Q3524" s="66">
        <v>8</v>
      </c>
      <c r="R3524" s="73">
        <v>428</v>
      </c>
      <c r="S3524" s="24">
        <f>Table1[[#This Row],[Female Voters]]/Table1[[#This Row],[Female Population]]</f>
        <v>0.63210045707489904</v>
      </c>
      <c r="T3524" s="24">
        <f>Table1[[#This Row],[Male Voters]]/Table1[[#This Row],[Male Population]]</f>
        <v>0.48932249196366989</v>
      </c>
      <c r="U3524" s="24">
        <f>Table1[[#This Row],[Total Voters]]/Table1[[#This Row],[Total Population]]</f>
        <v>0.56055920828629113</v>
      </c>
      <c r="V3524" s="24">
        <f>Table1[[#This Row],[Female Ballots]]/Table1[[#This Row],[Female Population]]</f>
        <v>0.19795619153017671</v>
      </c>
      <c r="W3524" s="24">
        <f>Table1[[#This Row],[Male Ballots]]/Table1[[#This Row],[Male Population]]</f>
        <v>0.12087622985099904</v>
      </c>
      <c r="X3524" s="24">
        <f>Table1[[#This Row],[Total Ballots]]/Table1[[#This Row],[Total Population]]</f>
        <v>0.15711810160218245</v>
      </c>
      <c r="Y3524" s="24">
        <f>Table1[[#This Row],[Female Ballots]]/Table1[[#This Row],[Female Voters]]</f>
        <v>0.31317204301075269</v>
      </c>
      <c r="Z3524" s="24">
        <f>Table1[[#This Row],[Male Ballots]]/Table1[[#This Row],[Male Voters]]</f>
        <v>0.24702774108322326</v>
      </c>
      <c r="AA3524" s="24">
        <f>Table1[[#This Row],[Total Ballots]]/Table1[[#This Row],[Total Voters]]</f>
        <v>0.28028814669286184</v>
      </c>
    </row>
    <row r="3525" spans="1:27" s="12" customFormat="1" x14ac:dyDescent="0.35">
      <c r="A3525" s="70" t="s">
        <v>49</v>
      </c>
      <c r="B3525" s="71">
        <v>2020</v>
      </c>
      <c r="C3525" s="71" t="s">
        <v>83</v>
      </c>
      <c r="D3525" s="71"/>
      <c r="E3525" s="72"/>
      <c r="F3525" s="81"/>
      <c r="G3525" s="82" t="s">
        <v>63</v>
      </c>
      <c r="H3525" s="132">
        <v>2070.0489000000002</v>
      </c>
      <c r="I3525" s="132">
        <v>2500.0590000000002</v>
      </c>
      <c r="J3525" s="133">
        <v>4570.1090000000004</v>
      </c>
      <c r="K3525" s="66">
        <v>1514</v>
      </c>
      <c r="L3525" s="66">
        <v>1310</v>
      </c>
      <c r="M3525" s="66">
        <v>20</v>
      </c>
      <c r="N3525" s="66">
        <v>2844</v>
      </c>
      <c r="O3525" s="66">
        <v>503</v>
      </c>
      <c r="P3525" s="66">
        <v>374</v>
      </c>
      <c r="Q3525" s="66">
        <v>16</v>
      </c>
      <c r="R3525" s="73">
        <v>893</v>
      </c>
      <c r="S3525" s="24">
        <f>Table1[[#This Row],[Female Voters]]/Table1[[#This Row],[Female Population]]</f>
        <v>0.73138368856890279</v>
      </c>
      <c r="T3525" s="24">
        <f>Table1[[#This Row],[Male Voters]]/Table1[[#This Row],[Male Population]]</f>
        <v>0.52398763389184011</v>
      </c>
      <c r="U3525" s="24">
        <f>Table1[[#This Row],[Total Voters]]/Table1[[#This Row],[Total Population]]</f>
        <v>0.62230463212146581</v>
      </c>
      <c r="V3525" s="24">
        <f>Table1[[#This Row],[Female Ballots]]/Table1[[#This Row],[Female Population]]</f>
        <v>0.24298942889706612</v>
      </c>
      <c r="W3525" s="24">
        <f>Table1[[#This Row],[Male Ballots]]/Table1[[#This Row],[Male Population]]</f>
        <v>0.14959646952331923</v>
      </c>
      <c r="X3525" s="24">
        <f>Table1[[#This Row],[Total Ballots]]/Table1[[#This Row],[Total Population]]</f>
        <v>0.19540015347555167</v>
      </c>
      <c r="Y3525" s="24">
        <f>Table1[[#This Row],[Female Ballots]]/Table1[[#This Row],[Female Voters]]</f>
        <v>0.33223249669749011</v>
      </c>
      <c r="Z3525" s="24">
        <f>Table1[[#This Row],[Male Ballots]]/Table1[[#This Row],[Male Voters]]</f>
        <v>0.28549618320610687</v>
      </c>
      <c r="AA3525" s="24">
        <f>Table1[[#This Row],[Total Ballots]]/Table1[[#This Row],[Total Voters]]</f>
        <v>0.31399437412095638</v>
      </c>
    </row>
    <row r="3526" spans="1:27" s="12" customFormat="1" x14ac:dyDescent="0.35">
      <c r="A3526" s="70" t="s">
        <v>49</v>
      </c>
      <c r="B3526" s="71">
        <v>2020</v>
      </c>
      <c r="C3526" s="71" t="s">
        <v>83</v>
      </c>
      <c r="D3526" s="71"/>
      <c r="E3526" s="72"/>
      <c r="F3526" s="81"/>
      <c r="G3526" s="82" t="s">
        <v>64</v>
      </c>
      <c r="H3526" s="132">
        <v>2309.0550000000003</v>
      </c>
      <c r="I3526" s="132">
        <v>2410.058</v>
      </c>
      <c r="J3526" s="133">
        <v>4719.1129999999994</v>
      </c>
      <c r="K3526" s="66">
        <v>1651</v>
      </c>
      <c r="L3526" s="66">
        <v>1527</v>
      </c>
      <c r="M3526" s="66">
        <v>21</v>
      </c>
      <c r="N3526" s="66">
        <v>3199</v>
      </c>
      <c r="O3526" s="66">
        <v>668</v>
      </c>
      <c r="P3526" s="66">
        <v>568</v>
      </c>
      <c r="Q3526" s="66">
        <v>11</v>
      </c>
      <c r="R3526" s="73">
        <v>1247</v>
      </c>
      <c r="S3526" s="24">
        <f>Table1[[#This Row],[Female Voters]]/Table1[[#This Row],[Female Population]]</f>
        <v>0.71501111926740579</v>
      </c>
      <c r="T3526" s="24">
        <f>Table1[[#This Row],[Male Voters]]/Table1[[#This Row],[Male Population]]</f>
        <v>0.63359471016880087</v>
      </c>
      <c r="U3526" s="24">
        <f>Table1[[#This Row],[Total Voters]]/Table1[[#This Row],[Total Population]]</f>
        <v>0.67788162733123802</v>
      </c>
      <c r="V3526" s="24">
        <f>Table1[[#This Row],[Female Ballots]]/Table1[[#This Row],[Female Population]]</f>
        <v>0.28929583747463783</v>
      </c>
      <c r="W3526" s="24">
        <f>Table1[[#This Row],[Male Ballots]]/Table1[[#This Row],[Male Population]]</f>
        <v>0.23567897536075896</v>
      </c>
      <c r="X3526" s="24">
        <f>Table1[[#This Row],[Total Ballots]]/Table1[[#This Row],[Total Population]]</f>
        <v>0.26424457307972921</v>
      </c>
      <c r="Y3526" s="24">
        <f>Table1[[#This Row],[Female Ballots]]/Table1[[#This Row],[Female Voters]]</f>
        <v>0.40460327074500302</v>
      </c>
      <c r="Z3526" s="24">
        <f>Table1[[#This Row],[Male Ballots]]/Table1[[#This Row],[Male Voters]]</f>
        <v>0.37197118533071383</v>
      </c>
      <c r="AA3526" s="24">
        <f>Table1[[#This Row],[Total Ballots]]/Table1[[#This Row],[Total Voters]]</f>
        <v>0.38980931541106595</v>
      </c>
    </row>
    <row r="3527" spans="1:27" s="12" customFormat="1" x14ac:dyDescent="0.35">
      <c r="A3527" s="70" t="s">
        <v>49</v>
      </c>
      <c r="B3527" s="71">
        <v>2020</v>
      </c>
      <c r="C3527" s="71" t="s">
        <v>83</v>
      </c>
      <c r="D3527" s="71"/>
      <c r="E3527" s="72"/>
      <c r="F3527" s="81"/>
      <c r="G3527" s="82" t="s">
        <v>65</v>
      </c>
      <c r="H3527" s="132">
        <v>2292.0540000000001</v>
      </c>
      <c r="I3527" s="132">
        <v>2337.056</v>
      </c>
      <c r="J3527" s="133">
        <v>4629.1099999999997</v>
      </c>
      <c r="K3527" s="66">
        <v>1700</v>
      </c>
      <c r="L3527" s="66">
        <v>1593</v>
      </c>
      <c r="M3527" s="66">
        <v>15</v>
      </c>
      <c r="N3527" s="66">
        <v>3308</v>
      </c>
      <c r="O3527" s="66">
        <v>801</v>
      </c>
      <c r="P3527" s="66">
        <v>714</v>
      </c>
      <c r="Q3527" s="66">
        <v>8</v>
      </c>
      <c r="R3527" s="73">
        <v>1523</v>
      </c>
      <c r="S3527" s="24">
        <f>Table1[[#This Row],[Female Voters]]/Table1[[#This Row],[Female Population]]</f>
        <v>0.74169282224589816</v>
      </c>
      <c r="T3527" s="24">
        <f>Table1[[#This Row],[Male Voters]]/Table1[[#This Row],[Male Population]]</f>
        <v>0.68162679884435806</v>
      </c>
      <c r="U3527" s="24">
        <f>Table1[[#This Row],[Total Voters]]/Table1[[#This Row],[Total Population]]</f>
        <v>0.71460820762522392</v>
      </c>
      <c r="V3527" s="24">
        <f>Table1[[#This Row],[Female Ballots]]/Table1[[#This Row],[Female Population]]</f>
        <v>0.3494682062464497</v>
      </c>
      <c r="W3527" s="24">
        <f>Table1[[#This Row],[Male Ballots]]/Table1[[#This Row],[Male Population]]</f>
        <v>0.30551257650651076</v>
      </c>
      <c r="X3527" s="24">
        <f>Table1[[#This Row],[Total Ballots]]/Table1[[#This Row],[Total Population]]</f>
        <v>0.32900492751306409</v>
      </c>
      <c r="Y3527" s="24">
        <f>Table1[[#This Row],[Female Ballots]]/Table1[[#This Row],[Female Voters]]</f>
        <v>0.47117647058823531</v>
      </c>
      <c r="Z3527" s="24">
        <f>Table1[[#This Row],[Male Ballots]]/Table1[[#This Row],[Male Voters]]</f>
        <v>0.44821092278719399</v>
      </c>
      <c r="AA3527" s="24">
        <f>Table1[[#This Row],[Total Ballots]]/Table1[[#This Row],[Total Voters]]</f>
        <v>0.46039903264812576</v>
      </c>
    </row>
    <row r="3528" spans="1:27" s="12" customFormat="1" x14ac:dyDescent="0.35">
      <c r="A3528" s="70" t="s">
        <v>49</v>
      </c>
      <c r="B3528" s="71">
        <v>2020</v>
      </c>
      <c r="C3528" s="71" t="s">
        <v>83</v>
      </c>
      <c r="D3528" s="71"/>
      <c r="E3528" s="72"/>
      <c r="F3528" s="81"/>
      <c r="G3528" s="82" t="s">
        <v>66</v>
      </c>
      <c r="H3528" s="132">
        <v>3175.076</v>
      </c>
      <c r="I3528" s="132">
        <v>3023.0720000000001</v>
      </c>
      <c r="J3528" s="133">
        <v>6198.1479999999992</v>
      </c>
      <c r="K3528" s="66">
        <v>2595</v>
      </c>
      <c r="L3528" s="66">
        <v>2303</v>
      </c>
      <c r="M3528" s="66">
        <v>15</v>
      </c>
      <c r="N3528" s="66">
        <v>4913</v>
      </c>
      <c r="O3528" s="66">
        <v>1521</v>
      </c>
      <c r="P3528" s="66">
        <v>1268</v>
      </c>
      <c r="Q3528" s="66">
        <v>8</v>
      </c>
      <c r="R3528" s="73">
        <v>2797</v>
      </c>
      <c r="S3528" s="24">
        <f>Table1[[#This Row],[Female Voters]]/Table1[[#This Row],[Female Population]]</f>
        <v>0.81730327085083943</v>
      </c>
      <c r="T3528" s="24">
        <f>Table1[[#This Row],[Male Voters]]/Table1[[#This Row],[Male Population]]</f>
        <v>0.76180785637920634</v>
      </c>
      <c r="U3528" s="24">
        <f>Table1[[#This Row],[Total Voters]]/Table1[[#This Row],[Total Population]]</f>
        <v>0.79265612889527659</v>
      </c>
      <c r="V3528" s="24">
        <f>Table1[[#This Row],[Female Ballots]]/Table1[[#This Row],[Female Population]]</f>
        <v>0.4790436512385845</v>
      </c>
      <c r="W3528" s="24">
        <f>Table1[[#This Row],[Male Ballots]]/Table1[[#This Row],[Male Population]]</f>
        <v>0.4194408866212912</v>
      </c>
      <c r="X3528" s="24">
        <f>Table1[[#This Row],[Total Ballots]]/Table1[[#This Row],[Total Population]]</f>
        <v>0.4512638291308953</v>
      </c>
      <c r="Y3528" s="24">
        <f>Table1[[#This Row],[Female Ballots]]/Table1[[#This Row],[Female Voters]]</f>
        <v>0.58612716763005779</v>
      </c>
      <c r="Z3528" s="24">
        <f>Table1[[#This Row],[Male Ballots]]/Table1[[#This Row],[Male Voters]]</f>
        <v>0.55058619192357794</v>
      </c>
      <c r="AA3528" s="24">
        <f>Table1[[#This Row],[Total Ballots]]/Table1[[#This Row],[Total Voters]]</f>
        <v>0.56930592306126604</v>
      </c>
    </row>
    <row r="3529" spans="1:27" s="12" customFormat="1" x14ac:dyDescent="0.35">
      <c r="A3529" s="70" t="s">
        <v>49</v>
      </c>
      <c r="B3529" s="71">
        <v>2020</v>
      </c>
      <c r="C3529" s="71" t="s">
        <v>83</v>
      </c>
      <c r="D3529" s="71"/>
      <c r="E3529" s="72"/>
      <c r="F3529" s="81"/>
      <c r="G3529" s="82" t="s">
        <v>67</v>
      </c>
      <c r="H3529" s="132">
        <v>5009.1198999999997</v>
      </c>
      <c r="I3529" s="132">
        <v>5125.1230999999989</v>
      </c>
      <c r="J3529" s="133">
        <v>10134.2425</v>
      </c>
      <c r="K3529" s="66">
        <v>4146</v>
      </c>
      <c r="L3529" s="66">
        <v>4182</v>
      </c>
      <c r="M3529" s="66">
        <v>17</v>
      </c>
      <c r="N3529" s="66">
        <v>8345</v>
      </c>
      <c r="O3529" s="66">
        <v>2788</v>
      </c>
      <c r="P3529" s="66">
        <v>2733</v>
      </c>
      <c r="Q3529" s="66">
        <v>9</v>
      </c>
      <c r="R3529" s="66">
        <v>5530</v>
      </c>
      <c r="S3529" s="24">
        <f>Table1[[#This Row],[Female Voters]]/Table1[[#This Row],[Female Population]]</f>
        <v>0.82769030942940702</v>
      </c>
      <c r="T3529" s="24">
        <f>Table1[[#This Row],[Male Voters]]/Table1[[#This Row],[Male Population]]</f>
        <v>0.81598040054881826</v>
      </c>
      <c r="U3529" s="24">
        <f>Table1[[#This Row],[Total Voters]]/Table1[[#This Row],[Total Population]]</f>
        <v>0.82344585695477479</v>
      </c>
      <c r="V3529" s="24">
        <f>Table1[[#This Row],[Female Ballots]]/Table1[[#This Row],[Female Population]]</f>
        <v>0.55658480045566494</v>
      </c>
      <c r="W3529" s="24">
        <f>Table1[[#This Row],[Male Ballots]]/Table1[[#This Row],[Male Population]]</f>
        <v>0.5332554841463224</v>
      </c>
      <c r="X3529" s="24">
        <f>Table1[[#This Row],[Total Ballots]]/Table1[[#This Row],[Total Population]]</f>
        <v>0.54567472605870637</v>
      </c>
      <c r="Y3529" s="24">
        <f>Table1[[#This Row],[Female Ballots]]/Table1[[#This Row],[Female Voters]]</f>
        <v>0.67245537867824412</v>
      </c>
      <c r="Z3529" s="24">
        <f>Table1[[#This Row],[Male Ballots]]/Table1[[#This Row],[Male Voters]]</f>
        <v>0.65351506456241037</v>
      </c>
      <c r="AA3529" s="24">
        <f>Table1[[#This Row],[Total Ballots]]/Table1[[#This Row],[Total Voters]]</f>
        <v>0.66267225883762737</v>
      </c>
    </row>
    <row r="3530" spans="1:27" s="12" customFormat="1" x14ac:dyDescent="0.35">
      <c r="A3530" s="70" t="s">
        <v>34</v>
      </c>
      <c r="B3530" s="71">
        <v>2020</v>
      </c>
      <c r="C3530" s="71" t="s">
        <v>83</v>
      </c>
      <c r="D3530" s="71"/>
      <c r="E3530" s="72"/>
      <c r="F3530" s="81"/>
      <c r="G3530" s="82" t="s">
        <v>79</v>
      </c>
      <c r="H3530" s="132">
        <v>9816.8355200000005</v>
      </c>
      <c r="I3530" s="132">
        <v>9573.8251999999993</v>
      </c>
      <c r="J3530" s="133">
        <v>19390.661899999999</v>
      </c>
      <c r="K3530" s="66">
        <v>7945</v>
      </c>
      <c r="L3530" s="66">
        <v>7396</v>
      </c>
      <c r="M3530" s="66">
        <v>125</v>
      </c>
      <c r="N3530" s="66">
        <v>15466</v>
      </c>
      <c r="O3530" s="66">
        <v>4477</v>
      </c>
      <c r="P3530" s="66">
        <v>3868</v>
      </c>
      <c r="Q3530" s="66">
        <v>70</v>
      </c>
      <c r="R3530" s="73">
        <v>8415</v>
      </c>
      <c r="S3530" s="24">
        <f>Table1[[#This Row],[Female Voters]]/Table1[[#This Row],[Female Population]]</f>
        <v>0.80932393985959328</v>
      </c>
      <c r="T3530" s="24">
        <f>Table1[[#This Row],[Male Voters]]/Table1[[#This Row],[Male Population]]</f>
        <v>0.77252298276764031</v>
      </c>
      <c r="U3530" s="24">
        <f>Table1[[#This Row],[Total Voters]]/Table1[[#This Row],[Total Population]]</f>
        <v>0.79760041610544508</v>
      </c>
      <c r="V3530" s="24">
        <f>Table1[[#This Row],[Female Ballots]]/Table1[[#This Row],[Female Population]]</f>
        <v>0.4560532761172309</v>
      </c>
      <c r="W3530" s="24">
        <f>Table1[[#This Row],[Male Ballots]]/Table1[[#This Row],[Male Population]]</f>
        <v>0.40401823923002067</v>
      </c>
      <c r="X3530" s="24">
        <f>Table1[[#This Row],[Total Ballots]]/Table1[[#This Row],[Total Population]]</f>
        <v>0.43397177689947758</v>
      </c>
      <c r="Y3530" s="24">
        <f>Table1[[#This Row],[Female Ballots]]/Table1[[#This Row],[Female Voters]]</f>
        <v>0.56349905601006922</v>
      </c>
      <c r="Z3530" s="24">
        <f>Table1[[#This Row],[Male Ballots]]/Table1[[#This Row],[Male Voters]]</f>
        <v>0.52298539751216877</v>
      </c>
      <c r="AA3530" s="24">
        <f>Table1[[#This Row],[Total Ballots]]/Table1[[#This Row],[Total Voters]]</f>
        <v>0.54409672830725464</v>
      </c>
    </row>
    <row r="3531" spans="1:27" s="12" customFormat="1" x14ac:dyDescent="0.35">
      <c r="A3531" s="70" t="s">
        <v>34</v>
      </c>
      <c r="B3531" s="71">
        <v>2020</v>
      </c>
      <c r="C3531" s="71" t="s">
        <v>83</v>
      </c>
      <c r="D3531" s="71"/>
      <c r="E3531" s="72"/>
      <c r="F3531" s="81"/>
      <c r="G3531" s="82" t="s">
        <v>62</v>
      </c>
      <c r="H3531" s="132">
        <v>587.0500199999999</v>
      </c>
      <c r="I3531" s="132">
        <v>712.0607</v>
      </c>
      <c r="J3531" s="133">
        <v>1299.1107</v>
      </c>
      <c r="K3531" s="66">
        <v>364</v>
      </c>
      <c r="L3531" s="66">
        <v>406</v>
      </c>
      <c r="M3531" s="66">
        <v>13</v>
      </c>
      <c r="N3531" s="66">
        <v>783</v>
      </c>
      <c r="O3531" s="66">
        <v>104</v>
      </c>
      <c r="P3531" s="66">
        <v>103</v>
      </c>
      <c r="Q3531" s="66">
        <v>3</v>
      </c>
      <c r="R3531" s="73">
        <v>210</v>
      </c>
      <c r="S3531" s="24">
        <f>Table1[[#This Row],[Female Voters]]/Table1[[#This Row],[Female Population]]</f>
        <v>0.62004937841582908</v>
      </c>
      <c r="T3531" s="24">
        <f>Table1[[#This Row],[Male Voters]]/Table1[[#This Row],[Male Population]]</f>
        <v>0.570176109986129</v>
      </c>
      <c r="U3531" s="24">
        <f>Table1[[#This Row],[Total Voters]]/Table1[[#This Row],[Total Population]]</f>
        <v>0.60271999915018792</v>
      </c>
      <c r="V3531" s="24">
        <f>Table1[[#This Row],[Female Ballots]]/Table1[[#This Row],[Female Population]]</f>
        <v>0.17715696526166547</v>
      </c>
      <c r="W3531" s="24">
        <f>Table1[[#This Row],[Male Ballots]]/Table1[[#This Row],[Male Population]]</f>
        <v>0.14465058947923962</v>
      </c>
      <c r="X3531" s="24">
        <f>Table1[[#This Row],[Total Ballots]]/Table1[[#This Row],[Total Population]]</f>
        <v>0.16164904191767493</v>
      </c>
      <c r="Y3531" s="24">
        <f>Table1[[#This Row],[Female Ballots]]/Table1[[#This Row],[Female Voters]]</f>
        <v>0.2857142857142857</v>
      </c>
      <c r="Z3531" s="24">
        <f>Table1[[#This Row],[Male Ballots]]/Table1[[#This Row],[Male Voters]]</f>
        <v>0.2536945812807882</v>
      </c>
      <c r="AA3531" s="24">
        <f>Table1[[#This Row],[Total Ballots]]/Table1[[#This Row],[Total Voters]]</f>
        <v>0.26819923371647508</v>
      </c>
    </row>
    <row r="3532" spans="1:27" s="12" customFormat="1" x14ac:dyDescent="0.35">
      <c r="A3532" s="70" t="s">
        <v>34</v>
      </c>
      <c r="B3532" s="71">
        <v>2020</v>
      </c>
      <c r="C3532" s="71" t="s">
        <v>83</v>
      </c>
      <c r="D3532" s="71"/>
      <c r="E3532" s="72"/>
      <c r="F3532" s="81"/>
      <c r="G3532" s="82" t="s">
        <v>63</v>
      </c>
      <c r="H3532" s="132">
        <v>955.08130000000006</v>
      </c>
      <c r="I3532" s="132">
        <v>983.0838</v>
      </c>
      <c r="J3532" s="133">
        <v>1938.1653000000001</v>
      </c>
      <c r="K3532" s="66">
        <v>735</v>
      </c>
      <c r="L3532" s="66">
        <v>689</v>
      </c>
      <c r="M3532" s="66">
        <v>13</v>
      </c>
      <c r="N3532" s="66">
        <v>1437</v>
      </c>
      <c r="O3532" s="66">
        <v>226</v>
      </c>
      <c r="P3532" s="66">
        <v>186</v>
      </c>
      <c r="Q3532" s="66">
        <v>7</v>
      </c>
      <c r="R3532" s="73">
        <v>419</v>
      </c>
      <c r="S3532" s="24">
        <f>Table1[[#This Row],[Female Voters]]/Table1[[#This Row],[Female Population]]</f>
        <v>0.7695679938451313</v>
      </c>
      <c r="T3532" s="24">
        <f>Table1[[#This Row],[Male Voters]]/Table1[[#This Row],[Male Population]]</f>
        <v>0.70085581717448708</v>
      </c>
      <c r="U3532" s="24">
        <f>Table1[[#This Row],[Total Voters]]/Table1[[#This Row],[Total Population]]</f>
        <v>0.7414228291054431</v>
      </c>
      <c r="V3532" s="24">
        <f>Table1[[#This Row],[Female Ballots]]/Table1[[#This Row],[Female Population]]</f>
        <v>0.23662907021632607</v>
      </c>
      <c r="W3532" s="24">
        <f>Table1[[#This Row],[Male Ballots]]/Table1[[#This Row],[Male Population]]</f>
        <v>0.18920055441865688</v>
      </c>
      <c r="X3532" s="24">
        <f>Table1[[#This Row],[Total Ballots]]/Table1[[#This Row],[Total Population]]</f>
        <v>0.21618383117270751</v>
      </c>
      <c r="Y3532" s="24">
        <f>Table1[[#This Row],[Female Ballots]]/Table1[[#This Row],[Female Voters]]</f>
        <v>0.3074829931972789</v>
      </c>
      <c r="Z3532" s="24">
        <f>Table1[[#This Row],[Male Ballots]]/Table1[[#This Row],[Male Voters]]</f>
        <v>0.26995645863570394</v>
      </c>
      <c r="AA3532" s="24">
        <f>Table1[[#This Row],[Total Ballots]]/Table1[[#This Row],[Total Voters]]</f>
        <v>0.29157967988865691</v>
      </c>
    </row>
    <row r="3533" spans="1:27" s="12" customFormat="1" x14ac:dyDescent="0.35">
      <c r="A3533" s="70" t="s">
        <v>34</v>
      </c>
      <c r="B3533" s="71">
        <v>2020</v>
      </c>
      <c r="C3533" s="71" t="s">
        <v>83</v>
      </c>
      <c r="D3533" s="71"/>
      <c r="E3533" s="72"/>
      <c r="F3533" s="81"/>
      <c r="G3533" s="82" t="s">
        <v>64</v>
      </c>
      <c r="H3533" s="132">
        <v>1100.0936999999999</v>
      </c>
      <c r="I3533" s="132">
        <v>1198.1020000000001</v>
      </c>
      <c r="J3533" s="133">
        <v>2298.1959999999999</v>
      </c>
      <c r="K3533" s="66">
        <v>789</v>
      </c>
      <c r="L3533" s="66">
        <v>761</v>
      </c>
      <c r="M3533" s="66">
        <v>25</v>
      </c>
      <c r="N3533" s="66">
        <v>1575</v>
      </c>
      <c r="O3533" s="66">
        <v>262</v>
      </c>
      <c r="P3533" s="66">
        <v>247</v>
      </c>
      <c r="Q3533" s="66">
        <v>10</v>
      </c>
      <c r="R3533" s="73">
        <v>519</v>
      </c>
      <c r="S3533" s="24">
        <f>Table1[[#This Row],[Female Voters]]/Table1[[#This Row],[Female Population]]</f>
        <v>0.71721163388173215</v>
      </c>
      <c r="T3533" s="24">
        <f>Table1[[#This Row],[Male Voters]]/Table1[[#This Row],[Male Population]]</f>
        <v>0.63517129593306743</v>
      </c>
      <c r="U3533" s="24">
        <f>Table1[[#This Row],[Total Voters]]/Table1[[#This Row],[Total Population]]</f>
        <v>0.68532013805611014</v>
      </c>
      <c r="V3533" s="24">
        <f>Table1[[#This Row],[Female Ballots]]/Table1[[#This Row],[Female Population]]</f>
        <v>0.23816153114957392</v>
      </c>
      <c r="W3533" s="24">
        <f>Table1[[#This Row],[Male Ballots]]/Table1[[#This Row],[Male Population]]</f>
        <v>0.20615940879824921</v>
      </c>
      <c r="X3533" s="24">
        <f>Table1[[#This Row],[Total Ballots]]/Table1[[#This Row],[Total Population]]</f>
        <v>0.22582930263563247</v>
      </c>
      <c r="Y3533" s="24">
        <f>Table1[[#This Row],[Female Ballots]]/Table1[[#This Row],[Female Voters]]</f>
        <v>0.33206590621039289</v>
      </c>
      <c r="Z3533" s="24">
        <f>Table1[[#This Row],[Male Ballots]]/Table1[[#This Row],[Male Voters]]</f>
        <v>0.32457293035479634</v>
      </c>
      <c r="AA3533" s="24">
        <f>Table1[[#This Row],[Total Ballots]]/Table1[[#This Row],[Total Voters]]</f>
        <v>0.3295238095238095</v>
      </c>
    </row>
    <row r="3534" spans="1:27" s="12" customFormat="1" x14ac:dyDescent="0.35">
      <c r="A3534" s="70" t="s">
        <v>34</v>
      </c>
      <c r="B3534" s="71">
        <v>2020</v>
      </c>
      <c r="C3534" s="71" t="s">
        <v>83</v>
      </c>
      <c r="D3534" s="71"/>
      <c r="E3534" s="72"/>
      <c r="F3534" s="81"/>
      <c r="G3534" s="82" t="s">
        <v>65</v>
      </c>
      <c r="H3534" s="132">
        <v>1268.1079999999999</v>
      </c>
      <c r="I3534" s="132">
        <v>1284.1094000000001</v>
      </c>
      <c r="J3534" s="133">
        <v>2552.2169999999996</v>
      </c>
      <c r="K3534" s="66">
        <v>951</v>
      </c>
      <c r="L3534" s="66">
        <v>886</v>
      </c>
      <c r="M3534" s="66">
        <v>16</v>
      </c>
      <c r="N3534" s="66">
        <v>1853</v>
      </c>
      <c r="O3534" s="66">
        <v>439</v>
      </c>
      <c r="P3534" s="66">
        <v>354</v>
      </c>
      <c r="Q3534" s="66">
        <v>9</v>
      </c>
      <c r="R3534" s="73">
        <v>802</v>
      </c>
      <c r="S3534" s="24">
        <f>Table1[[#This Row],[Female Voters]]/Table1[[#This Row],[Female Population]]</f>
        <v>0.74993612531424769</v>
      </c>
      <c r="T3534" s="24">
        <f>Table1[[#This Row],[Male Voters]]/Table1[[#This Row],[Male Population]]</f>
        <v>0.68997236528289563</v>
      </c>
      <c r="U3534" s="24">
        <f>Table1[[#This Row],[Total Voters]]/Table1[[#This Row],[Total Population]]</f>
        <v>0.72603544291100652</v>
      </c>
      <c r="V3534" s="24">
        <f>Table1[[#This Row],[Female Ballots]]/Table1[[#This Row],[Female Population]]</f>
        <v>0.34618502525021527</v>
      </c>
      <c r="W3534" s="24">
        <f>Table1[[#This Row],[Male Ballots]]/Table1[[#This Row],[Male Population]]</f>
        <v>0.2756774461739786</v>
      </c>
      <c r="X3534" s="24">
        <f>Table1[[#This Row],[Total Ballots]]/Table1[[#This Row],[Total Population]]</f>
        <v>0.31423660292208699</v>
      </c>
      <c r="Y3534" s="24">
        <f>Table1[[#This Row],[Female Ballots]]/Table1[[#This Row],[Female Voters]]</f>
        <v>0.4616193480546793</v>
      </c>
      <c r="Z3534" s="24">
        <f>Table1[[#This Row],[Male Ballots]]/Table1[[#This Row],[Male Voters]]</f>
        <v>0.39954853273137697</v>
      </c>
      <c r="AA3534" s="24">
        <f>Table1[[#This Row],[Total Ballots]]/Table1[[#This Row],[Total Voters]]</f>
        <v>0.43281165677280087</v>
      </c>
    </row>
    <row r="3535" spans="1:27" s="12" customFormat="1" x14ac:dyDescent="0.35">
      <c r="A3535" s="70" t="s">
        <v>34</v>
      </c>
      <c r="B3535" s="71">
        <v>2020</v>
      </c>
      <c r="C3535" s="71" t="s">
        <v>83</v>
      </c>
      <c r="D3535" s="71"/>
      <c r="E3535" s="72"/>
      <c r="F3535" s="81"/>
      <c r="G3535" s="82" t="s">
        <v>66</v>
      </c>
      <c r="H3535" s="132">
        <v>2077.1768999999999</v>
      </c>
      <c r="I3535" s="132">
        <v>1866.1590000000001</v>
      </c>
      <c r="J3535" s="133">
        <v>3943.3360000000002</v>
      </c>
      <c r="K3535" s="66">
        <v>1681</v>
      </c>
      <c r="L3535" s="66">
        <v>1439</v>
      </c>
      <c r="M3535" s="66">
        <v>31</v>
      </c>
      <c r="N3535" s="66">
        <v>3151</v>
      </c>
      <c r="O3535" s="66">
        <v>1020</v>
      </c>
      <c r="P3535" s="66">
        <v>805</v>
      </c>
      <c r="Q3535" s="66">
        <v>19</v>
      </c>
      <c r="R3535" s="73">
        <v>1844</v>
      </c>
      <c r="S3535" s="24">
        <f>Table1[[#This Row],[Female Voters]]/Table1[[#This Row],[Female Population]]</f>
        <v>0.80927146840502606</v>
      </c>
      <c r="T3535" s="24">
        <f>Table1[[#This Row],[Male Voters]]/Table1[[#This Row],[Male Population]]</f>
        <v>0.77110256950238432</v>
      </c>
      <c r="U3535" s="24">
        <f>Table1[[#This Row],[Total Voters]]/Table1[[#This Row],[Total Population]]</f>
        <v>0.79906962024032435</v>
      </c>
      <c r="V3535" s="24">
        <f>Table1[[#This Row],[Female Ballots]]/Table1[[#This Row],[Female Population]]</f>
        <v>0.49105109921066425</v>
      </c>
      <c r="W3535" s="24">
        <f>Table1[[#This Row],[Male Ballots]]/Table1[[#This Row],[Male Population]]</f>
        <v>0.43136731650411353</v>
      </c>
      <c r="X3535" s="24">
        <f>Table1[[#This Row],[Total Ballots]]/Table1[[#This Row],[Total Population]]</f>
        <v>0.46762436677980268</v>
      </c>
      <c r="Y3535" s="24">
        <f>Table1[[#This Row],[Female Ballots]]/Table1[[#This Row],[Female Voters]]</f>
        <v>0.60678167757287327</v>
      </c>
      <c r="Z3535" s="24">
        <f>Table1[[#This Row],[Male Ballots]]/Table1[[#This Row],[Male Voters]]</f>
        <v>0.55941626129256428</v>
      </c>
      <c r="AA3535" s="24">
        <f>Table1[[#This Row],[Total Ballots]]/Table1[[#This Row],[Total Voters]]</f>
        <v>0.58521104411297997</v>
      </c>
    </row>
    <row r="3536" spans="1:27" s="12" customFormat="1" x14ac:dyDescent="0.35">
      <c r="A3536" s="70" t="s">
        <v>34</v>
      </c>
      <c r="B3536" s="71">
        <v>2020</v>
      </c>
      <c r="C3536" s="71" t="s">
        <v>83</v>
      </c>
      <c r="D3536" s="71"/>
      <c r="E3536" s="72"/>
      <c r="F3536" s="81"/>
      <c r="G3536" s="82" t="s">
        <v>67</v>
      </c>
      <c r="H3536" s="132">
        <v>3829.3255999999997</v>
      </c>
      <c r="I3536" s="132">
        <v>3530.3103000000001</v>
      </c>
      <c r="J3536" s="133">
        <v>7359.6368999999995</v>
      </c>
      <c r="K3536" s="66">
        <v>3425</v>
      </c>
      <c r="L3536" s="66">
        <v>3215</v>
      </c>
      <c r="M3536" s="66">
        <v>27</v>
      </c>
      <c r="N3536" s="66">
        <v>6667</v>
      </c>
      <c r="O3536" s="66">
        <v>2426</v>
      </c>
      <c r="P3536" s="66">
        <v>2173</v>
      </c>
      <c r="Q3536" s="66">
        <v>22</v>
      </c>
      <c r="R3536" s="66">
        <v>4621</v>
      </c>
      <c r="S3536" s="24">
        <f>Table1[[#This Row],[Female Voters]]/Table1[[#This Row],[Female Population]]</f>
        <v>0.89441336615512668</v>
      </c>
      <c r="T3536" s="24">
        <f>Table1[[#This Row],[Male Voters]]/Table1[[#This Row],[Male Population]]</f>
        <v>0.91068481997177408</v>
      </c>
      <c r="U3536" s="24">
        <f>Table1[[#This Row],[Total Voters]]/Table1[[#This Row],[Total Population]]</f>
        <v>0.90588708255430384</v>
      </c>
      <c r="V3536" s="24">
        <f>Table1[[#This Row],[Female Ballots]]/Table1[[#This Row],[Female Population]]</f>
        <v>0.63353192008535397</v>
      </c>
      <c r="W3536" s="24">
        <f>Table1[[#This Row],[Male Ballots]]/Table1[[#This Row],[Male Population]]</f>
        <v>0.6155266294863655</v>
      </c>
      <c r="X3536" s="24">
        <f>Table1[[#This Row],[Total Ballots]]/Table1[[#This Row],[Total Population]]</f>
        <v>0.62788423706066265</v>
      </c>
      <c r="Y3536" s="24">
        <f>Table1[[#This Row],[Female Ballots]]/Table1[[#This Row],[Female Voters]]</f>
        <v>0.70832116788321164</v>
      </c>
      <c r="Z3536" s="24">
        <f>Table1[[#This Row],[Male Ballots]]/Table1[[#This Row],[Male Voters]]</f>
        <v>0.67589424572317258</v>
      </c>
      <c r="AA3536" s="24">
        <f>Table1[[#This Row],[Total Ballots]]/Table1[[#This Row],[Total Voters]]</f>
        <v>0.69311534423278831</v>
      </c>
    </row>
    <row r="3537" spans="1:27" s="12" customFormat="1" x14ac:dyDescent="0.35">
      <c r="A3537" s="70" t="s">
        <v>31</v>
      </c>
      <c r="B3537" s="71">
        <v>2020</v>
      </c>
      <c r="C3537" s="71" t="s">
        <v>83</v>
      </c>
      <c r="D3537" s="71"/>
      <c r="E3537" s="72"/>
      <c r="F3537" s="81"/>
      <c r="G3537" s="82" t="s">
        <v>79</v>
      </c>
      <c r="H3537" s="132">
        <v>5400.8249999999998</v>
      </c>
      <c r="I3537" s="132">
        <v>5477.8655600000002</v>
      </c>
      <c r="J3537" s="133">
        <v>10878.6909</v>
      </c>
      <c r="K3537" s="66">
        <v>4596</v>
      </c>
      <c r="L3537" s="66">
        <v>4619</v>
      </c>
      <c r="M3537" s="66">
        <v>86</v>
      </c>
      <c r="N3537" s="66">
        <v>9301</v>
      </c>
      <c r="O3537" s="66">
        <v>2398</v>
      </c>
      <c r="P3537" s="66">
        <v>2307</v>
      </c>
      <c r="Q3537" s="66">
        <v>41</v>
      </c>
      <c r="R3537" s="73">
        <v>4746</v>
      </c>
      <c r="S3537" s="24">
        <f>Table1[[#This Row],[Female Voters]]/Table1[[#This Row],[Female Population]]</f>
        <v>0.85098110010970551</v>
      </c>
      <c r="T3537" s="24">
        <f>Table1[[#This Row],[Male Voters]]/Table1[[#This Row],[Male Population]]</f>
        <v>0.84321163953501621</v>
      </c>
      <c r="U3537" s="24">
        <f>Table1[[#This Row],[Total Voters]]/Table1[[#This Row],[Total Population]]</f>
        <v>0.854974195470523</v>
      </c>
      <c r="V3537" s="24">
        <f>Table1[[#This Row],[Female Ballots]]/Table1[[#This Row],[Female Population]]</f>
        <v>0.44400623978743992</v>
      </c>
      <c r="W3537" s="24">
        <f>Table1[[#This Row],[Male Ballots]]/Table1[[#This Row],[Male Population]]</f>
        <v>0.42114943762876866</v>
      </c>
      <c r="X3537" s="24">
        <f>Table1[[#This Row],[Total Ballots]]/Table1[[#This Row],[Total Population]]</f>
        <v>0.43626572752425574</v>
      </c>
      <c r="Y3537" s="24">
        <f>Table1[[#This Row],[Female Ballots]]/Table1[[#This Row],[Female Voters]]</f>
        <v>0.52175805047867707</v>
      </c>
      <c r="Z3537" s="24">
        <f>Table1[[#This Row],[Male Ballots]]/Table1[[#This Row],[Male Voters]]</f>
        <v>0.49945875730677636</v>
      </c>
      <c r="AA3537" s="24">
        <f>Table1[[#This Row],[Total Ballots]]/Table1[[#This Row],[Total Voters]]</f>
        <v>0.51026771314912378</v>
      </c>
    </row>
    <row r="3538" spans="1:27" s="12" customFormat="1" x14ac:dyDescent="0.35">
      <c r="A3538" s="70" t="s">
        <v>31</v>
      </c>
      <c r="B3538" s="71">
        <v>2020</v>
      </c>
      <c r="C3538" s="71" t="s">
        <v>83</v>
      </c>
      <c r="D3538" s="71"/>
      <c r="E3538" s="72"/>
      <c r="F3538" s="81"/>
      <c r="G3538" s="82" t="s">
        <v>62</v>
      </c>
      <c r="H3538" s="132">
        <v>344.18</v>
      </c>
      <c r="I3538" s="132">
        <v>405.21195999999998</v>
      </c>
      <c r="J3538" s="133">
        <v>749.39190000000008</v>
      </c>
      <c r="K3538" s="66">
        <v>291</v>
      </c>
      <c r="L3538" s="66">
        <v>360</v>
      </c>
      <c r="M3538" s="66">
        <v>13</v>
      </c>
      <c r="N3538" s="66">
        <v>664</v>
      </c>
      <c r="O3538" s="66">
        <v>102</v>
      </c>
      <c r="P3538" s="66">
        <v>98</v>
      </c>
      <c r="Q3538" s="66">
        <v>4</v>
      </c>
      <c r="R3538" s="73">
        <v>204</v>
      </c>
      <c r="S3538" s="24">
        <f>Table1[[#This Row],[Female Voters]]/Table1[[#This Row],[Female Population]]</f>
        <v>0.84548782613748619</v>
      </c>
      <c r="T3538" s="24">
        <f>Table1[[#This Row],[Male Voters]]/Table1[[#This Row],[Male Population]]</f>
        <v>0.88842392509836088</v>
      </c>
      <c r="U3538" s="24">
        <f>Table1[[#This Row],[Total Voters]]/Table1[[#This Row],[Total Population]]</f>
        <v>0.88605174408743936</v>
      </c>
      <c r="V3538" s="24">
        <f>Table1[[#This Row],[Female Ballots]]/Table1[[#This Row],[Female Population]]</f>
        <v>0.29635655761520135</v>
      </c>
      <c r="W3538" s="24">
        <f>Table1[[#This Row],[Male Ballots]]/Table1[[#This Row],[Male Population]]</f>
        <v>0.24184873516566491</v>
      </c>
      <c r="X3538" s="24">
        <f>Table1[[#This Row],[Total Ballots]]/Table1[[#This Row],[Total Population]]</f>
        <v>0.27222071655698438</v>
      </c>
      <c r="Y3538" s="24">
        <f>Table1[[#This Row],[Female Ballots]]/Table1[[#This Row],[Female Voters]]</f>
        <v>0.35051546391752575</v>
      </c>
      <c r="Z3538" s="24">
        <f>Table1[[#This Row],[Male Ballots]]/Table1[[#This Row],[Male Voters]]</f>
        <v>0.2722222222222222</v>
      </c>
      <c r="AA3538" s="24">
        <f>Table1[[#This Row],[Total Ballots]]/Table1[[#This Row],[Total Voters]]</f>
        <v>0.30722891566265059</v>
      </c>
    </row>
    <row r="3539" spans="1:27" s="12" customFormat="1" x14ac:dyDescent="0.35">
      <c r="A3539" s="70" t="s">
        <v>31</v>
      </c>
      <c r="B3539" s="71">
        <v>2020</v>
      </c>
      <c r="C3539" s="71" t="s">
        <v>83</v>
      </c>
      <c r="D3539" s="71"/>
      <c r="E3539" s="72"/>
      <c r="F3539" s="81"/>
      <c r="G3539" s="82" t="s">
        <v>63</v>
      </c>
      <c r="H3539" s="132">
        <v>533.27890000000002</v>
      </c>
      <c r="I3539" s="132">
        <v>554.29</v>
      </c>
      <c r="J3539" s="133">
        <v>1087.5689</v>
      </c>
      <c r="K3539" s="66">
        <v>440</v>
      </c>
      <c r="L3539" s="66">
        <v>495</v>
      </c>
      <c r="M3539" s="66">
        <v>12</v>
      </c>
      <c r="N3539" s="66">
        <v>947</v>
      </c>
      <c r="O3539" s="66">
        <v>128</v>
      </c>
      <c r="P3539" s="66">
        <v>147</v>
      </c>
      <c r="Q3539" s="66"/>
      <c r="R3539" s="73">
        <v>275</v>
      </c>
      <c r="S3539" s="24">
        <f>Table1[[#This Row],[Female Voters]]/Table1[[#This Row],[Female Population]]</f>
        <v>0.82508421015719913</v>
      </c>
      <c r="T3539" s="24">
        <f>Table1[[#This Row],[Male Voters]]/Table1[[#This Row],[Male Population]]</f>
        <v>0.8930343322087716</v>
      </c>
      <c r="U3539" s="24">
        <f>Table1[[#This Row],[Total Voters]]/Table1[[#This Row],[Total Population]]</f>
        <v>0.87074943022000717</v>
      </c>
      <c r="V3539" s="24">
        <f>Table1[[#This Row],[Female Ballots]]/Table1[[#This Row],[Female Population]]</f>
        <v>0.2400244975002761</v>
      </c>
      <c r="W3539" s="24">
        <f>Table1[[#This Row],[Male Ballots]]/Table1[[#This Row],[Male Population]]</f>
        <v>0.26520413501957463</v>
      </c>
      <c r="X3539" s="24">
        <f>Table1[[#This Row],[Total Ballots]]/Table1[[#This Row],[Total Population]]</f>
        <v>0.25285754309451108</v>
      </c>
      <c r="Y3539" s="24">
        <f>Table1[[#This Row],[Female Ballots]]/Table1[[#This Row],[Female Voters]]</f>
        <v>0.29090909090909089</v>
      </c>
      <c r="Z3539" s="24">
        <f>Table1[[#This Row],[Male Ballots]]/Table1[[#This Row],[Male Voters]]</f>
        <v>0.29696969696969699</v>
      </c>
      <c r="AA3539" s="24">
        <f>Table1[[#This Row],[Total Ballots]]/Table1[[#This Row],[Total Voters]]</f>
        <v>0.29039070749736007</v>
      </c>
    </row>
    <row r="3540" spans="1:27" s="12" customFormat="1" x14ac:dyDescent="0.35">
      <c r="A3540" s="70" t="s">
        <v>31</v>
      </c>
      <c r="B3540" s="71">
        <v>2020</v>
      </c>
      <c r="C3540" s="71" t="s">
        <v>83</v>
      </c>
      <c r="D3540" s="71"/>
      <c r="E3540" s="72"/>
      <c r="F3540" s="81"/>
      <c r="G3540" s="82" t="s">
        <v>64</v>
      </c>
      <c r="H3540" s="132">
        <v>686.35899999999992</v>
      </c>
      <c r="I3540" s="132">
        <v>676.35379999999998</v>
      </c>
      <c r="J3540" s="133">
        <v>1362.7128</v>
      </c>
      <c r="K3540" s="66">
        <v>551</v>
      </c>
      <c r="L3540" s="66">
        <v>503</v>
      </c>
      <c r="M3540" s="66">
        <v>16</v>
      </c>
      <c r="N3540" s="66">
        <v>1070</v>
      </c>
      <c r="O3540" s="66">
        <v>206</v>
      </c>
      <c r="P3540" s="66">
        <v>168</v>
      </c>
      <c r="Q3540" s="66">
        <v>8</v>
      </c>
      <c r="R3540" s="73">
        <v>382</v>
      </c>
      <c r="S3540" s="24">
        <f>Table1[[#This Row],[Female Voters]]/Table1[[#This Row],[Female Population]]</f>
        <v>0.8027868797524329</v>
      </c>
      <c r="T3540" s="24">
        <f>Table1[[#This Row],[Male Voters]]/Table1[[#This Row],[Male Population]]</f>
        <v>0.74369361124310973</v>
      </c>
      <c r="U3540" s="24">
        <f>Table1[[#This Row],[Total Voters]]/Table1[[#This Row],[Total Population]]</f>
        <v>0.78519846588364028</v>
      </c>
      <c r="V3540" s="24">
        <f>Table1[[#This Row],[Female Ballots]]/Table1[[#This Row],[Female Population]]</f>
        <v>0.30013447772958468</v>
      </c>
      <c r="W3540" s="24">
        <f>Table1[[#This Row],[Male Ballots]]/Table1[[#This Row],[Male Population]]</f>
        <v>0.2483907091229472</v>
      </c>
      <c r="X3540" s="24">
        <f>Table1[[#This Row],[Total Ballots]]/Table1[[#This Row],[Total Population]]</f>
        <v>0.28032319062387906</v>
      </c>
      <c r="Y3540" s="24">
        <f>Table1[[#This Row],[Female Ballots]]/Table1[[#This Row],[Female Voters]]</f>
        <v>0.37386569872958259</v>
      </c>
      <c r="Z3540" s="24">
        <f>Table1[[#This Row],[Male Ballots]]/Table1[[#This Row],[Male Voters]]</f>
        <v>0.33399602385685884</v>
      </c>
      <c r="AA3540" s="24">
        <f>Table1[[#This Row],[Total Ballots]]/Table1[[#This Row],[Total Voters]]</f>
        <v>0.35700934579439253</v>
      </c>
    </row>
    <row r="3541" spans="1:27" s="12" customFormat="1" x14ac:dyDescent="0.35">
      <c r="A3541" s="70" t="s">
        <v>31</v>
      </c>
      <c r="B3541" s="71">
        <v>2020</v>
      </c>
      <c r="C3541" s="71" t="s">
        <v>83</v>
      </c>
      <c r="D3541" s="71"/>
      <c r="E3541" s="72"/>
      <c r="F3541" s="81"/>
      <c r="G3541" s="82" t="s">
        <v>65</v>
      </c>
      <c r="H3541" s="132">
        <v>772.404</v>
      </c>
      <c r="I3541" s="132">
        <v>761.39830000000006</v>
      </c>
      <c r="J3541" s="133">
        <v>1533.8023000000001</v>
      </c>
      <c r="K3541" s="66">
        <v>632</v>
      </c>
      <c r="L3541" s="66">
        <v>626</v>
      </c>
      <c r="M3541" s="66">
        <v>14</v>
      </c>
      <c r="N3541" s="66">
        <v>1272</v>
      </c>
      <c r="O3541" s="66">
        <v>312</v>
      </c>
      <c r="P3541" s="66">
        <v>289</v>
      </c>
      <c r="Q3541" s="66">
        <v>11</v>
      </c>
      <c r="R3541" s="73">
        <v>612</v>
      </c>
      <c r="S3541" s="24">
        <f>Table1[[#This Row],[Female Voters]]/Table1[[#This Row],[Female Population]]</f>
        <v>0.81822465963407753</v>
      </c>
      <c r="T3541" s="24">
        <f>Table1[[#This Row],[Male Voters]]/Table1[[#This Row],[Male Population]]</f>
        <v>0.82217152310426744</v>
      </c>
      <c r="U3541" s="24">
        <f>Table1[[#This Row],[Total Voters]]/Table1[[#This Row],[Total Population]]</f>
        <v>0.82931157424917146</v>
      </c>
      <c r="V3541" s="24">
        <f>Table1[[#This Row],[Female Ballots]]/Table1[[#This Row],[Female Population]]</f>
        <v>0.40393369273074714</v>
      </c>
      <c r="W3541" s="24">
        <f>Table1[[#This Row],[Male Ballots]]/Table1[[#This Row],[Male Population]]</f>
        <v>0.37956480858966979</v>
      </c>
      <c r="X3541" s="24">
        <f>Table1[[#This Row],[Total Ballots]]/Table1[[#This Row],[Total Population]]</f>
        <v>0.39900839893120515</v>
      </c>
      <c r="Y3541" s="24">
        <f>Table1[[#This Row],[Female Ballots]]/Table1[[#This Row],[Female Voters]]</f>
        <v>0.49367088607594939</v>
      </c>
      <c r="Z3541" s="24">
        <f>Table1[[#This Row],[Male Ballots]]/Table1[[#This Row],[Male Voters]]</f>
        <v>0.46166134185303515</v>
      </c>
      <c r="AA3541" s="24">
        <f>Table1[[#This Row],[Total Ballots]]/Table1[[#This Row],[Total Voters]]</f>
        <v>0.48113207547169812</v>
      </c>
    </row>
    <row r="3542" spans="1:27" s="12" customFormat="1" x14ac:dyDescent="0.35">
      <c r="A3542" s="70" t="s">
        <v>31</v>
      </c>
      <c r="B3542" s="71">
        <v>2020</v>
      </c>
      <c r="C3542" s="71" t="s">
        <v>83</v>
      </c>
      <c r="D3542" s="71"/>
      <c r="E3542" s="72"/>
      <c r="F3542" s="81"/>
      <c r="G3542" s="82" t="s">
        <v>66</v>
      </c>
      <c r="H3542" s="132">
        <v>1227.6422</v>
      </c>
      <c r="I3542" s="132">
        <v>1177.616</v>
      </c>
      <c r="J3542" s="133">
        <v>2405.259</v>
      </c>
      <c r="K3542" s="66">
        <v>1097</v>
      </c>
      <c r="L3542" s="66">
        <v>971</v>
      </c>
      <c r="M3542" s="66">
        <v>15</v>
      </c>
      <c r="N3542" s="66">
        <v>2083</v>
      </c>
      <c r="O3542" s="66">
        <v>640</v>
      </c>
      <c r="P3542" s="66">
        <v>541</v>
      </c>
      <c r="Q3542" s="66">
        <v>9</v>
      </c>
      <c r="R3542" s="73">
        <v>1190</v>
      </c>
      <c r="S3542" s="24">
        <f>Table1[[#This Row],[Female Voters]]/Table1[[#This Row],[Female Population]]</f>
        <v>0.89358283708396469</v>
      </c>
      <c r="T3542" s="24">
        <f>Table1[[#This Row],[Male Voters]]/Table1[[#This Row],[Male Population]]</f>
        <v>0.82454722082580401</v>
      </c>
      <c r="U3542" s="24">
        <f>Table1[[#This Row],[Total Voters]]/Table1[[#This Row],[Total Population]]</f>
        <v>0.86601900252737851</v>
      </c>
      <c r="V3542" s="24">
        <f>Table1[[#This Row],[Female Ballots]]/Table1[[#This Row],[Female Population]]</f>
        <v>0.52132453576457372</v>
      </c>
      <c r="W3542" s="24">
        <f>Table1[[#This Row],[Male Ballots]]/Table1[[#This Row],[Male Population]]</f>
        <v>0.45940272550644695</v>
      </c>
      <c r="X3542" s="24">
        <f>Table1[[#This Row],[Total Ballots]]/Table1[[#This Row],[Total Population]]</f>
        <v>0.49474921411789746</v>
      </c>
      <c r="Y3542" s="24">
        <f>Table1[[#This Row],[Female Ballots]]/Table1[[#This Row],[Female Voters]]</f>
        <v>0.5834092980856882</v>
      </c>
      <c r="Z3542" s="24">
        <f>Table1[[#This Row],[Male Ballots]]/Table1[[#This Row],[Male Voters]]</f>
        <v>0.55715756951596296</v>
      </c>
      <c r="AA3542" s="24">
        <f>Table1[[#This Row],[Total Ballots]]/Table1[[#This Row],[Total Voters]]</f>
        <v>0.57129140662506006</v>
      </c>
    </row>
    <row r="3543" spans="1:27" s="12" customFormat="1" x14ac:dyDescent="0.35">
      <c r="A3543" s="70" t="s">
        <v>31</v>
      </c>
      <c r="B3543" s="71">
        <v>2020</v>
      </c>
      <c r="C3543" s="71" t="s">
        <v>83</v>
      </c>
      <c r="D3543" s="71"/>
      <c r="E3543" s="72"/>
      <c r="F3543" s="81"/>
      <c r="G3543" s="82" t="s">
        <v>67</v>
      </c>
      <c r="H3543" s="132">
        <v>1836.9609</v>
      </c>
      <c r="I3543" s="132">
        <v>1902.9955</v>
      </c>
      <c r="J3543" s="133">
        <v>3739.9559999999997</v>
      </c>
      <c r="K3543" s="66">
        <v>1585</v>
      </c>
      <c r="L3543" s="66">
        <v>1664</v>
      </c>
      <c r="M3543" s="66">
        <v>16</v>
      </c>
      <c r="N3543" s="66">
        <v>3265</v>
      </c>
      <c r="O3543" s="66">
        <v>1010</v>
      </c>
      <c r="P3543" s="66">
        <v>1064</v>
      </c>
      <c r="Q3543" s="66">
        <v>9</v>
      </c>
      <c r="R3543" s="66">
        <v>2083</v>
      </c>
      <c r="S3543" s="24">
        <f>Table1[[#This Row],[Female Voters]]/Table1[[#This Row],[Female Population]]</f>
        <v>0.86283818017030189</v>
      </c>
      <c r="T3543" s="24">
        <f>Table1[[#This Row],[Male Voters]]/Table1[[#This Row],[Male Population]]</f>
        <v>0.87441089587442533</v>
      </c>
      <c r="U3543" s="24">
        <f>Table1[[#This Row],[Total Voters]]/Table1[[#This Row],[Total Population]]</f>
        <v>0.87300492305257071</v>
      </c>
      <c r="V3543" s="24">
        <f>Table1[[#This Row],[Female Ballots]]/Table1[[#This Row],[Female Population]]</f>
        <v>0.54982117474574443</v>
      </c>
      <c r="W3543" s="24">
        <f>Table1[[#This Row],[Male Ballots]]/Table1[[#This Row],[Male Population]]</f>
        <v>0.55911850553508924</v>
      </c>
      <c r="X3543" s="24">
        <f>Table1[[#This Row],[Total Ballots]]/Table1[[#This Row],[Total Population]]</f>
        <v>0.55695842410980245</v>
      </c>
      <c r="Y3543" s="24">
        <f>Table1[[#This Row],[Female Ballots]]/Table1[[#This Row],[Female Voters]]</f>
        <v>0.63722397476340698</v>
      </c>
      <c r="Z3543" s="24">
        <f>Table1[[#This Row],[Male Ballots]]/Table1[[#This Row],[Male Voters]]</f>
        <v>0.63942307692307687</v>
      </c>
      <c r="AA3543" s="24">
        <f>Table1[[#This Row],[Total Ballots]]/Table1[[#This Row],[Total Voters]]</f>
        <v>0.63797856049004598</v>
      </c>
    </row>
    <row r="3544" spans="1:27" s="12" customFormat="1" x14ac:dyDescent="0.35">
      <c r="A3544" s="70" t="s">
        <v>55</v>
      </c>
      <c r="B3544" s="71">
        <v>2020</v>
      </c>
      <c r="C3544" s="71" t="s">
        <v>83</v>
      </c>
      <c r="D3544" s="71"/>
      <c r="E3544" s="72"/>
      <c r="F3544" s="81"/>
      <c r="G3544" s="82" t="s">
        <v>79</v>
      </c>
      <c r="H3544" s="132">
        <v>359945</v>
      </c>
      <c r="I3544" s="132">
        <v>348615</v>
      </c>
      <c r="J3544" s="133">
        <v>708560</v>
      </c>
      <c r="K3544" s="66">
        <v>270578</v>
      </c>
      <c r="L3544" s="66">
        <v>245965</v>
      </c>
      <c r="M3544" s="66">
        <v>2432</v>
      </c>
      <c r="N3544" s="66">
        <v>518975</v>
      </c>
      <c r="O3544" s="66">
        <v>126004</v>
      </c>
      <c r="P3544" s="66">
        <v>106075</v>
      </c>
      <c r="Q3544" s="66">
        <v>1358</v>
      </c>
      <c r="R3544" s="73">
        <v>233437</v>
      </c>
      <c r="S3544" s="24">
        <f>Table1[[#This Row],[Female Voters]]/Table1[[#This Row],[Female Population]]</f>
        <v>0.75172040172804178</v>
      </c>
      <c r="T3544" s="24">
        <f>Table1[[#This Row],[Male Voters]]/Table1[[#This Row],[Male Population]]</f>
        <v>0.70554910144428673</v>
      </c>
      <c r="U3544" s="24">
        <f>Table1[[#This Row],[Total Voters]]/Table1[[#This Row],[Total Population]]</f>
        <v>0.73243620864852654</v>
      </c>
      <c r="V3544" s="24">
        <f>Table1[[#This Row],[Female Ballots]]/Table1[[#This Row],[Female Population]]</f>
        <v>0.35006459320173916</v>
      </c>
      <c r="W3544" s="24">
        <f>Table1[[#This Row],[Male Ballots]]/Table1[[#This Row],[Male Population]]</f>
        <v>0.30427549015389471</v>
      </c>
      <c r="X3544" s="24">
        <f>Table1[[#This Row],[Total Ballots]]/Table1[[#This Row],[Total Population]]</f>
        <v>0.32945269278536748</v>
      </c>
      <c r="Y3544" s="24">
        <f>Table1[[#This Row],[Female Ballots]]/Table1[[#This Row],[Female Voters]]</f>
        <v>0.46568457154683679</v>
      </c>
      <c r="Z3544" s="24">
        <f>Table1[[#This Row],[Male Ballots]]/Table1[[#This Row],[Male Voters]]</f>
        <v>0.43126054519952028</v>
      </c>
      <c r="AA3544" s="24">
        <f>Table1[[#This Row],[Total Ballots]]/Table1[[#This Row],[Total Voters]]</f>
        <v>0.44980394045955974</v>
      </c>
    </row>
    <row r="3545" spans="1:27" s="12" customFormat="1" x14ac:dyDescent="0.35">
      <c r="A3545" s="70" t="s">
        <v>55</v>
      </c>
      <c r="B3545" s="71">
        <v>2020</v>
      </c>
      <c r="C3545" s="71" t="s">
        <v>83</v>
      </c>
      <c r="D3545" s="71"/>
      <c r="E3545" s="72"/>
      <c r="F3545" s="81"/>
      <c r="G3545" s="82" t="s">
        <v>62</v>
      </c>
      <c r="H3545" s="132">
        <v>39842</v>
      </c>
      <c r="I3545" s="132">
        <v>45590</v>
      </c>
      <c r="J3545" s="133">
        <v>85432</v>
      </c>
      <c r="K3545" s="66">
        <v>23446</v>
      </c>
      <c r="L3545" s="66">
        <v>22777</v>
      </c>
      <c r="M3545" s="66">
        <v>549</v>
      </c>
      <c r="N3545" s="66">
        <v>46772</v>
      </c>
      <c r="O3545" s="66">
        <v>7591</v>
      </c>
      <c r="P3545" s="66">
        <v>6161</v>
      </c>
      <c r="Q3545" s="66">
        <v>276</v>
      </c>
      <c r="R3545" s="73">
        <v>14028</v>
      </c>
      <c r="S3545" s="24">
        <f>Table1[[#This Row],[Female Voters]]/Table1[[#This Row],[Female Population]]</f>
        <v>0.58847447417298326</v>
      </c>
      <c r="T3545" s="24">
        <f>Table1[[#This Row],[Male Voters]]/Table1[[#This Row],[Male Population]]</f>
        <v>0.49960517657381004</v>
      </c>
      <c r="U3545" s="24">
        <f>Table1[[#This Row],[Total Voters]]/Table1[[#This Row],[Total Population]]</f>
        <v>0.54747635546399476</v>
      </c>
      <c r="V3545" s="24">
        <f>Table1[[#This Row],[Female Ballots]]/Table1[[#This Row],[Female Population]]</f>
        <v>0.19052758395662869</v>
      </c>
      <c r="W3545" s="24">
        <f>Table1[[#This Row],[Male Ballots]]/Table1[[#This Row],[Male Population]]</f>
        <v>0.13513928493090591</v>
      </c>
      <c r="X3545" s="24">
        <f>Table1[[#This Row],[Total Ballots]]/Table1[[#This Row],[Total Population]]</f>
        <v>0.16420076786215937</v>
      </c>
      <c r="Y3545" s="24">
        <f>Table1[[#This Row],[Female Ballots]]/Table1[[#This Row],[Female Voters]]</f>
        <v>0.32376524780346327</v>
      </c>
      <c r="Z3545" s="24">
        <f>Table1[[#This Row],[Male Ballots]]/Table1[[#This Row],[Male Voters]]</f>
        <v>0.27049216314703428</v>
      </c>
      <c r="AA3545" s="24">
        <f>Table1[[#This Row],[Total Ballots]]/Table1[[#This Row],[Total Voters]]</f>
        <v>0.29992303087317196</v>
      </c>
    </row>
    <row r="3546" spans="1:27" s="12" customFormat="1" x14ac:dyDescent="0.35">
      <c r="A3546" s="70" t="s">
        <v>55</v>
      </c>
      <c r="B3546" s="71">
        <v>2020</v>
      </c>
      <c r="C3546" s="71" t="s">
        <v>83</v>
      </c>
      <c r="D3546" s="71"/>
      <c r="E3546" s="72"/>
      <c r="F3546" s="81"/>
      <c r="G3546" s="82" t="s">
        <v>63</v>
      </c>
      <c r="H3546" s="132">
        <v>66967</v>
      </c>
      <c r="I3546" s="132">
        <v>68854</v>
      </c>
      <c r="J3546" s="133">
        <v>135821</v>
      </c>
      <c r="K3546" s="66">
        <v>46573</v>
      </c>
      <c r="L3546" s="66">
        <v>43454</v>
      </c>
      <c r="M3546" s="66">
        <v>648</v>
      </c>
      <c r="N3546" s="66">
        <v>90675</v>
      </c>
      <c r="O3546" s="66">
        <v>14855</v>
      </c>
      <c r="P3546" s="66">
        <v>12369</v>
      </c>
      <c r="Q3546" s="66">
        <v>360</v>
      </c>
      <c r="R3546" s="73">
        <v>27584</v>
      </c>
      <c r="S3546" s="24">
        <f>Table1[[#This Row],[Female Voters]]/Table1[[#This Row],[Female Population]]</f>
        <v>0.69546194394253891</v>
      </c>
      <c r="T3546" s="24">
        <f>Table1[[#This Row],[Male Voters]]/Table1[[#This Row],[Male Population]]</f>
        <v>0.6311034943503645</v>
      </c>
      <c r="U3546" s="24">
        <f>Table1[[#This Row],[Total Voters]]/Table1[[#This Row],[Total Population]]</f>
        <v>0.66760662931358183</v>
      </c>
      <c r="V3546" s="24">
        <f>Table1[[#This Row],[Female Ballots]]/Table1[[#This Row],[Female Population]]</f>
        <v>0.22182567533262651</v>
      </c>
      <c r="W3546" s="24">
        <f>Table1[[#This Row],[Male Ballots]]/Table1[[#This Row],[Male Population]]</f>
        <v>0.17964097946379295</v>
      </c>
      <c r="X3546" s="24">
        <f>Table1[[#This Row],[Total Ballots]]/Table1[[#This Row],[Total Population]]</f>
        <v>0.20309083278727147</v>
      </c>
      <c r="Y3546" s="24">
        <f>Table1[[#This Row],[Female Ballots]]/Table1[[#This Row],[Female Voters]]</f>
        <v>0.31896163012904472</v>
      </c>
      <c r="Z3546" s="24">
        <f>Table1[[#This Row],[Male Ballots]]/Table1[[#This Row],[Male Voters]]</f>
        <v>0.28464583237446495</v>
      </c>
      <c r="AA3546" s="24">
        <f>Table1[[#This Row],[Total Ballots]]/Table1[[#This Row],[Total Voters]]</f>
        <v>0.30420733388475324</v>
      </c>
    </row>
    <row r="3547" spans="1:27" s="12" customFormat="1" x14ac:dyDescent="0.35">
      <c r="A3547" s="70" t="s">
        <v>55</v>
      </c>
      <c r="B3547" s="71">
        <v>2020</v>
      </c>
      <c r="C3547" s="71" t="s">
        <v>83</v>
      </c>
      <c r="D3547" s="71"/>
      <c r="E3547" s="72"/>
      <c r="F3547" s="81"/>
      <c r="G3547" s="82" t="s">
        <v>64</v>
      </c>
      <c r="H3547" s="132">
        <v>63580</v>
      </c>
      <c r="I3547" s="132">
        <v>62884</v>
      </c>
      <c r="J3547" s="133">
        <v>126464</v>
      </c>
      <c r="K3547" s="66">
        <v>46977</v>
      </c>
      <c r="L3547" s="66">
        <v>43526</v>
      </c>
      <c r="M3547" s="66">
        <v>461</v>
      </c>
      <c r="N3547" s="66">
        <v>90964</v>
      </c>
      <c r="O3547" s="66">
        <v>17232</v>
      </c>
      <c r="P3547" s="66">
        <v>14788</v>
      </c>
      <c r="Q3547" s="66">
        <v>243</v>
      </c>
      <c r="R3547" s="73">
        <v>32263</v>
      </c>
      <c r="S3547" s="24">
        <f>Table1[[#This Row],[Female Voters]]/Table1[[#This Row],[Female Population]]</f>
        <v>0.73886442277445741</v>
      </c>
      <c r="T3547" s="24">
        <f>Table1[[#This Row],[Male Voters]]/Table1[[#This Row],[Male Population]]</f>
        <v>0.69216334838750715</v>
      </c>
      <c r="U3547" s="24">
        <f>Table1[[#This Row],[Total Voters]]/Table1[[#This Row],[Total Population]]</f>
        <v>0.71928770242914974</v>
      </c>
      <c r="V3547" s="24">
        <f>Table1[[#This Row],[Female Ballots]]/Table1[[#This Row],[Female Population]]</f>
        <v>0.27102862535388489</v>
      </c>
      <c r="W3547" s="24">
        <f>Table1[[#This Row],[Male Ballots]]/Table1[[#This Row],[Male Population]]</f>
        <v>0.23516315755995165</v>
      </c>
      <c r="X3547" s="24">
        <f>Table1[[#This Row],[Total Ballots]]/Table1[[#This Row],[Total Population]]</f>
        <v>0.25511608046558704</v>
      </c>
      <c r="Y3547" s="24">
        <f>Table1[[#This Row],[Female Ballots]]/Table1[[#This Row],[Female Voters]]</f>
        <v>0.36681780445750045</v>
      </c>
      <c r="Z3547" s="24">
        <f>Table1[[#This Row],[Male Ballots]]/Table1[[#This Row],[Male Voters]]</f>
        <v>0.33975095345310846</v>
      </c>
      <c r="AA3547" s="24">
        <f>Table1[[#This Row],[Total Ballots]]/Table1[[#This Row],[Total Voters]]</f>
        <v>0.35467877402049164</v>
      </c>
    </row>
    <row r="3548" spans="1:27" s="12" customFormat="1" x14ac:dyDescent="0.35">
      <c r="A3548" s="70" t="s">
        <v>55</v>
      </c>
      <c r="B3548" s="71">
        <v>2020</v>
      </c>
      <c r="C3548" s="71" t="s">
        <v>83</v>
      </c>
      <c r="D3548" s="71"/>
      <c r="E3548" s="72"/>
      <c r="F3548" s="81"/>
      <c r="G3548" s="82" t="s">
        <v>65</v>
      </c>
      <c r="H3548" s="132">
        <v>55993</v>
      </c>
      <c r="I3548" s="132">
        <v>55123</v>
      </c>
      <c r="J3548" s="133">
        <v>111116</v>
      </c>
      <c r="K3548" s="66">
        <v>43453</v>
      </c>
      <c r="L3548" s="66">
        <v>40523</v>
      </c>
      <c r="M3548" s="66">
        <v>280</v>
      </c>
      <c r="N3548" s="66">
        <v>84256</v>
      </c>
      <c r="O3548" s="66">
        <v>18628</v>
      </c>
      <c r="P3548" s="66">
        <v>16311</v>
      </c>
      <c r="Q3548" s="66">
        <v>153</v>
      </c>
      <c r="R3548" s="73">
        <v>35092</v>
      </c>
      <c r="S3548" s="24">
        <f>Table1[[#This Row],[Female Voters]]/Table1[[#This Row],[Female Population]]</f>
        <v>0.77604343400067866</v>
      </c>
      <c r="T3548" s="24">
        <f>Table1[[#This Row],[Male Voters]]/Table1[[#This Row],[Male Population]]</f>
        <v>0.73513778277669939</v>
      </c>
      <c r="U3548" s="24">
        <f>Table1[[#This Row],[Total Voters]]/Table1[[#This Row],[Total Population]]</f>
        <v>0.75827063609201195</v>
      </c>
      <c r="V3548" s="24">
        <f>Table1[[#This Row],[Female Ballots]]/Table1[[#This Row],[Female Population]]</f>
        <v>0.33268444269819442</v>
      </c>
      <c r="W3548" s="24">
        <f>Table1[[#This Row],[Male Ballots]]/Table1[[#This Row],[Male Population]]</f>
        <v>0.29590189213214085</v>
      </c>
      <c r="X3548" s="24">
        <f>Table1[[#This Row],[Total Ballots]]/Table1[[#This Row],[Total Population]]</f>
        <v>0.31581410417941613</v>
      </c>
      <c r="Y3548" s="24">
        <f>Table1[[#This Row],[Female Ballots]]/Table1[[#This Row],[Female Voters]]</f>
        <v>0.42869307067406165</v>
      </c>
      <c r="Z3548" s="24">
        <f>Table1[[#This Row],[Male Ballots]]/Table1[[#This Row],[Male Voters]]</f>
        <v>0.40251215359178738</v>
      </c>
      <c r="AA3548" s="24">
        <f>Table1[[#This Row],[Total Ballots]]/Table1[[#This Row],[Total Voters]]</f>
        <v>0.41649259399924043</v>
      </c>
    </row>
    <row r="3549" spans="1:27" s="12" customFormat="1" x14ac:dyDescent="0.35">
      <c r="A3549" s="70" t="s">
        <v>55</v>
      </c>
      <c r="B3549" s="71">
        <v>2020</v>
      </c>
      <c r="C3549" s="71" t="s">
        <v>83</v>
      </c>
      <c r="D3549" s="71"/>
      <c r="E3549" s="72"/>
      <c r="F3549" s="81"/>
      <c r="G3549" s="82" t="s">
        <v>66</v>
      </c>
      <c r="H3549" s="132">
        <v>59218</v>
      </c>
      <c r="I3549" s="132">
        <v>55795</v>
      </c>
      <c r="J3549" s="133">
        <v>115013</v>
      </c>
      <c r="K3549" s="66">
        <v>48001</v>
      </c>
      <c r="L3549" s="66">
        <v>43916</v>
      </c>
      <c r="M3549" s="66">
        <v>257</v>
      </c>
      <c r="N3549" s="66">
        <v>92174</v>
      </c>
      <c r="O3549" s="66">
        <v>26385</v>
      </c>
      <c r="P3549" s="66">
        <v>22783</v>
      </c>
      <c r="Q3549" s="66">
        <v>157</v>
      </c>
      <c r="R3549" s="73">
        <v>49325</v>
      </c>
      <c r="S3549" s="24">
        <f>Table1[[#This Row],[Female Voters]]/Table1[[#This Row],[Female Population]]</f>
        <v>0.81058124218987471</v>
      </c>
      <c r="T3549" s="24">
        <f>Table1[[#This Row],[Male Voters]]/Table1[[#This Row],[Male Population]]</f>
        <v>0.78709561788690741</v>
      </c>
      <c r="U3549" s="24">
        <f>Table1[[#This Row],[Total Voters]]/Table1[[#This Row],[Total Population]]</f>
        <v>0.80142244789719419</v>
      </c>
      <c r="V3549" s="24">
        <f>Table1[[#This Row],[Female Ballots]]/Table1[[#This Row],[Female Population]]</f>
        <v>0.44555709412678579</v>
      </c>
      <c r="W3549" s="24">
        <f>Table1[[#This Row],[Male Ballots]]/Table1[[#This Row],[Male Population]]</f>
        <v>0.40833408011470562</v>
      </c>
      <c r="X3549" s="24">
        <f>Table1[[#This Row],[Total Ballots]]/Table1[[#This Row],[Total Population]]</f>
        <v>0.42886456313634114</v>
      </c>
      <c r="Y3549" s="24">
        <f>Table1[[#This Row],[Female Ballots]]/Table1[[#This Row],[Female Voters]]</f>
        <v>0.54967604841565798</v>
      </c>
      <c r="Z3549" s="24">
        <f>Table1[[#This Row],[Male Ballots]]/Table1[[#This Row],[Male Voters]]</f>
        <v>0.51878586392203296</v>
      </c>
      <c r="AA3549" s="24">
        <f>Table1[[#This Row],[Total Ballots]]/Table1[[#This Row],[Total Voters]]</f>
        <v>0.53512921214225273</v>
      </c>
    </row>
    <row r="3550" spans="1:27" s="12" customFormat="1" x14ac:dyDescent="0.35">
      <c r="A3550" s="70" t="s">
        <v>55</v>
      </c>
      <c r="B3550" s="71">
        <v>2020</v>
      </c>
      <c r="C3550" s="71" t="s">
        <v>83</v>
      </c>
      <c r="D3550" s="71"/>
      <c r="E3550" s="72"/>
      <c r="F3550" s="81"/>
      <c r="G3550" s="82" t="s">
        <v>67</v>
      </c>
      <c r="H3550" s="132">
        <v>74345</v>
      </c>
      <c r="I3550" s="132">
        <v>60369</v>
      </c>
      <c r="J3550" s="133">
        <v>134714</v>
      </c>
      <c r="K3550" s="66">
        <v>62128</v>
      </c>
      <c r="L3550" s="66">
        <v>51769</v>
      </c>
      <c r="M3550" s="66">
        <v>237</v>
      </c>
      <c r="N3550" s="66">
        <v>114134</v>
      </c>
      <c r="O3550" s="66">
        <v>41313</v>
      </c>
      <c r="P3550" s="66">
        <v>33663</v>
      </c>
      <c r="Q3550" s="66">
        <v>169</v>
      </c>
      <c r="R3550" s="66">
        <v>75145</v>
      </c>
      <c r="S3550" s="24">
        <f>Table1[[#This Row],[Female Voters]]/Table1[[#This Row],[Female Population]]</f>
        <v>0.83567153137399963</v>
      </c>
      <c r="T3550" s="24">
        <f>Table1[[#This Row],[Male Voters]]/Table1[[#This Row],[Male Population]]</f>
        <v>0.85754277857840944</v>
      </c>
      <c r="U3550" s="24">
        <f>Table1[[#This Row],[Total Voters]]/Table1[[#This Row],[Total Population]]</f>
        <v>0.84723191353534155</v>
      </c>
      <c r="V3550" s="24">
        <f>Table1[[#This Row],[Female Ballots]]/Table1[[#This Row],[Female Population]]</f>
        <v>0.55569305265989644</v>
      </c>
      <c r="W3550" s="24">
        <f>Table1[[#This Row],[Male Ballots]]/Table1[[#This Row],[Male Population]]</f>
        <v>0.55762063310639565</v>
      </c>
      <c r="X3550" s="24">
        <f>Table1[[#This Row],[Total Ballots]]/Table1[[#This Row],[Total Population]]</f>
        <v>0.55781136333268999</v>
      </c>
      <c r="Y3550" s="24">
        <f>Table1[[#This Row],[Female Ballots]]/Table1[[#This Row],[Female Voters]]</f>
        <v>0.66496587689930464</v>
      </c>
      <c r="Z3550" s="24">
        <f>Table1[[#This Row],[Male Ballots]]/Table1[[#This Row],[Male Voters]]</f>
        <v>0.65025401301937458</v>
      </c>
      <c r="AA3550" s="24">
        <f>Table1[[#This Row],[Total Ballots]]/Table1[[#This Row],[Total Voters]]</f>
        <v>0.65839276639739253</v>
      </c>
    </row>
    <row r="3551" spans="1:27" s="12" customFormat="1" x14ac:dyDescent="0.35">
      <c r="A3551" s="70" t="s">
        <v>23</v>
      </c>
      <c r="B3551" s="71">
        <v>2020</v>
      </c>
      <c r="C3551" s="71" t="s">
        <v>83</v>
      </c>
      <c r="D3551" s="71"/>
      <c r="E3551" s="72"/>
      <c r="F3551" s="81"/>
      <c r="G3551" s="82" t="s">
        <v>79</v>
      </c>
      <c r="H3551" s="132">
        <v>7859.4185099999995</v>
      </c>
      <c r="I3551" s="132">
        <v>7416.1690699999999</v>
      </c>
      <c r="J3551" s="133">
        <v>15275.5877</v>
      </c>
      <c r="K3551" s="66">
        <v>7028</v>
      </c>
      <c r="L3551" s="66">
        <v>6415</v>
      </c>
      <c r="M3551" s="66">
        <v>99</v>
      </c>
      <c r="N3551" s="66">
        <v>13542</v>
      </c>
      <c r="O3551" s="66">
        <v>4746</v>
      </c>
      <c r="P3551" s="66">
        <v>4024</v>
      </c>
      <c r="Q3551" s="66">
        <v>74</v>
      </c>
      <c r="R3551" s="73">
        <v>8844</v>
      </c>
      <c r="S3551" s="24">
        <f>Table1[[#This Row],[Female Voters]]/Table1[[#This Row],[Female Population]]</f>
        <v>0.89421373744862465</v>
      </c>
      <c r="T3551" s="24">
        <f>Table1[[#This Row],[Male Voters]]/Table1[[#This Row],[Male Population]]</f>
        <v>0.86500185465701629</v>
      </c>
      <c r="U3551" s="24">
        <f>Table1[[#This Row],[Total Voters]]/Table1[[#This Row],[Total Population]]</f>
        <v>0.88651253660112861</v>
      </c>
      <c r="V3551" s="24">
        <f>Table1[[#This Row],[Female Ballots]]/Table1[[#This Row],[Female Population]]</f>
        <v>0.6038614681176967</v>
      </c>
      <c r="W3551" s="24">
        <f>Table1[[#This Row],[Male Ballots]]/Table1[[#This Row],[Male Population]]</f>
        <v>0.54259820158064442</v>
      </c>
      <c r="X3551" s="24">
        <f>Table1[[#This Row],[Total Ballots]]/Table1[[#This Row],[Total Population]]</f>
        <v>0.5789629946610827</v>
      </c>
      <c r="Y3551" s="24">
        <f>Table1[[#This Row],[Female Ballots]]/Table1[[#This Row],[Female Voters]]</f>
        <v>0.67529880478087645</v>
      </c>
      <c r="Z3551" s="24">
        <f>Table1[[#This Row],[Male Ballots]]/Table1[[#This Row],[Male Voters]]</f>
        <v>0.62727981293842561</v>
      </c>
      <c r="AA3551" s="24">
        <f>Table1[[#This Row],[Total Ballots]]/Table1[[#This Row],[Total Voters]]</f>
        <v>0.6530793088170137</v>
      </c>
    </row>
    <row r="3552" spans="1:27" s="12" customFormat="1" x14ac:dyDescent="0.35">
      <c r="A3552" s="70" t="s">
        <v>23</v>
      </c>
      <c r="B3552" s="71">
        <v>2020</v>
      </c>
      <c r="C3552" s="71" t="s">
        <v>83</v>
      </c>
      <c r="D3552" s="71"/>
      <c r="E3552" s="72"/>
      <c r="F3552" s="81"/>
      <c r="G3552" s="82" t="s">
        <v>62</v>
      </c>
      <c r="H3552" s="132">
        <v>424.23851000000002</v>
      </c>
      <c r="I3552" s="132">
        <v>387.21767</v>
      </c>
      <c r="J3552" s="133">
        <v>811.45620000000008</v>
      </c>
      <c r="K3552" s="66">
        <v>323</v>
      </c>
      <c r="L3552" s="66">
        <v>313</v>
      </c>
      <c r="M3552" s="66">
        <v>7</v>
      </c>
      <c r="N3552" s="66">
        <v>643</v>
      </c>
      <c r="O3552" s="66">
        <v>158</v>
      </c>
      <c r="P3552" s="66">
        <v>126</v>
      </c>
      <c r="Q3552" s="66">
        <v>3</v>
      </c>
      <c r="R3552" s="73">
        <v>287</v>
      </c>
      <c r="S3552" s="24">
        <f>Table1[[#This Row],[Female Voters]]/Table1[[#This Row],[Female Population]]</f>
        <v>0.7613641675292514</v>
      </c>
      <c r="T3552" s="24">
        <f>Table1[[#This Row],[Male Voters]]/Table1[[#This Row],[Male Population]]</f>
        <v>0.80833088014810894</v>
      </c>
      <c r="U3552" s="24">
        <f>Table1[[#This Row],[Total Voters]]/Table1[[#This Row],[Total Population]]</f>
        <v>0.7924025967144005</v>
      </c>
      <c r="V3552" s="24">
        <f>Table1[[#This Row],[Female Ballots]]/Table1[[#This Row],[Female Population]]</f>
        <v>0.37243200764588769</v>
      </c>
      <c r="W3552" s="24">
        <f>Table1[[#This Row],[Male Ballots]]/Table1[[#This Row],[Male Population]]</f>
        <v>0.32539837347815248</v>
      </c>
      <c r="X3552" s="24">
        <f>Table1[[#This Row],[Total Ballots]]/Table1[[#This Row],[Total Population]]</f>
        <v>0.35368514036863602</v>
      </c>
      <c r="Y3552" s="24">
        <f>Table1[[#This Row],[Female Ballots]]/Table1[[#This Row],[Female Voters]]</f>
        <v>0.48916408668730649</v>
      </c>
      <c r="Z3552" s="24">
        <f>Table1[[#This Row],[Male Ballots]]/Table1[[#This Row],[Male Voters]]</f>
        <v>0.402555910543131</v>
      </c>
      <c r="AA3552" s="24">
        <f>Table1[[#This Row],[Total Ballots]]/Table1[[#This Row],[Total Voters]]</f>
        <v>0.4463452566096423</v>
      </c>
    </row>
    <row r="3553" spans="1:27" s="12" customFormat="1" x14ac:dyDescent="0.35">
      <c r="A3553" s="70" t="s">
        <v>23</v>
      </c>
      <c r="B3553" s="71">
        <v>2020</v>
      </c>
      <c r="C3553" s="71" t="s">
        <v>83</v>
      </c>
      <c r="D3553" s="71"/>
      <c r="E3553" s="72"/>
      <c r="F3553" s="81"/>
      <c r="G3553" s="82" t="s">
        <v>63</v>
      </c>
      <c r="H3553" s="132">
        <v>749.42129999999997</v>
      </c>
      <c r="I3553" s="132">
        <v>760.42750000000001</v>
      </c>
      <c r="J3553" s="133">
        <v>1509.8488</v>
      </c>
      <c r="K3553" s="66">
        <v>649</v>
      </c>
      <c r="L3553" s="66">
        <v>571</v>
      </c>
      <c r="M3553" s="66">
        <v>22</v>
      </c>
      <c r="N3553" s="66">
        <v>1242</v>
      </c>
      <c r="O3553" s="66">
        <v>311</v>
      </c>
      <c r="P3553" s="66">
        <v>251</v>
      </c>
      <c r="Q3553" s="66">
        <v>18</v>
      </c>
      <c r="R3553" s="73">
        <v>580</v>
      </c>
      <c r="S3553" s="24">
        <f>Table1[[#This Row],[Female Voters]]/Table1[[#This Row],[Female Population]]</f>
        <v>0.86600154012169128</v>
      </c>
      <c r="T3553" s="24">
        <f>Table1[[#This Row],[Male Voters]]/Table1[[#This Row],[Male Population]]</f>
        <v>0.7508934119294739</v>
      </c>
      <c r="U3553" s="24">
        <f>Table1[[#This Row],[Total Voters]]/Table1[[#This Row],[Total Population]]</f>
        <v>0.82259892513740451</v>
      </c>
      <c r="V3553" s="24">
        <f>Table1[[#This Row],[Female Ballots]]/Table1[[#This Row],[Female Population]]</f>
        <v>0.41498687053597222</v>
      </c>
      <c r="W3553" s="24">
        <f>Table1[[#This Row],[Male Ballots]]/Table1[[#This Row],[Male Population]]</f>
        <v>0.33007748930700165</v>
      </c>
      <c r="X3553" s="24">
        <f>Table1[[#This Row],[Total Ballots]]/Table1[[#This Row],[Total Population]]</f>
        <v>0.38414442558751577</v>
      </c>
      <c r="Y3553" s="24">
        <f>Table1[[#This Row],[Female Ballots]]/Table1[[#This Row],[Female Voters]]</f>
        <v>0.47919876733436056</v>
      </c>
      <c r="Z3553" s="24">
        <f>Table1[[#This Row],[Male Ballots]]/Table1[[#This Row],[Male Voters]]</f>
        <v>0.43957968476357268</v>
      </c>
      <c r="AA3553" s="24">
        <f>Table1[[#This Row],[Total Ballots]]/Table1[[#This Row],[Total Voters]]</f>
        <v>0.4669887278582931</v>
      </c>
    </row>
    <row r="3554" spans="1:27" s="12" customFormat="1" x14ac:dyDescent="0.35">
      <c r="A3554" s="70" t="s">
        <v>23</v>
      </c>
      <c r="B3554" s="71">
        <v>2020</v>
      </c>
      <c r="C3554" s="71" t="s">
        <v>83</v>
      </c>
      <c r="D3554" s="71"/>
      <c r="E3554" s="72"/>
      <c r="F3554" s="81"/>
      <c r="G3554" s="82" t="s">
        <v>64</v>
      </c>
      <c r="H3554" s="132">
        <v>905.50900000000001</v>
      </c>
      <c r="I3554" s="132">
        <v>933.52480000000003</v>
      </c>
      <c r="J3554" s="133">
        <v>1839.0338999999999</v>
      </c>
      <c r="K3554" s="66">
        <v>735</v>
      </c>
      <c r="L3554" s="66">
        <v>672</v>
      </c>
      <c r="M3554" s="66">
        <v>25</v>
      </c>
      <c r="N3554" s="66">
        <v>1432</v>
      </c>
      <c r="O3554" s="66">
        <v>416</v>
      </c>
      <c r="P3554" s="66">
        <v>341</v>
      </c>
      <c r="Q3554" s="66">
        <v>20</v>
      </c>
      <c r="R3554" s="73">
        <v>777</v>
      </c>
      <c r="S3554" s="24">
        <f>Table1[[#This Row],[Female Voters]]/Table1[[#This Row],[Female Population]]</f>
        <v>0.8116981719673686</v>
      </c>
      <c r="T3554" s="24">
        <f>Table1[[#This Row],[Male Voters]]/Table1[[#This Row],[Male Population]]</f>
        <v>0.7198523274368287</v>
      </c>
      <c r="U3554" s="24">
        <f>Table1[[#This Row],[Total Voters]]/Table1[[#This Row],[Total Population]]</f>
        <v>0.77866971348380265</v>
      </c>
      <c r="V3554" s="24">
        <f>Table1[[#This Row],[Female Ballots]]/Table1[[#This Row],[Female Population]]</f>
        <v>0.45941012182098684</v>
      </c>
      <c r="W3554" s="24">
        <f>Table1[[#This Row],[Male Ballots]]/Table1[[#This Row],[Male Population]]</f>
        <v>0.36528220782136694</v>
      </c>
      <c r="X3554" s="24">
        <f>Table1[[#This Row],[Total Ballots]]/Table1[[#This Row],[Total Population]]</f>
        <v>0.42250444649225882</v>
      </c>
      <c r="Y3554" s="24">
        <f>Table1[[#This Row],[Female Ballots]]/Table1[[#This Row],[Female Voters]]</f>
        <v>0.56598639455782318</v>
      </c>
      <c r="Z3554" s="24">
        <f>Table1[[#This Row],[Male Ballots]]/Table1[[#This Row],[Male Voters]]</f>
        <v>0.50744047619047616</v>
      </c>
      <c r="AA3554" s="24">
        <f>Table1[[#This Row],[Total Ballots]]/Table1[[#This Row],[Total Voters]]</f>
        <v>0.54259776536312854</v>
      </c>
    </row>
    <row r="3555" spans="1:27" s="12" customFormat="1" x14ac:dyDescent="0.35">
      <c r="A3555" s="70" t="s">
        <v>23</v>
      </c>
      <c r="B3555" s="71">
        <v>2020</v>
      </c>
      <c r="C3555" s="71" t="s">
        <v>83</v>
      </c>
      <c r="D3555" s="71"/>
      <c r="E3555" s="72"/>
      <c r="F3555" s="81"/>
      <c r="G3555" s="82" t="s">
        <v>65</v>
      </c>
      <c r="H3555" s="132">
        <v>1015.5708999999999</v>
      </c>
      <c r="I3555" s="132">
        <v>937.52700000000004</v>
      </c>
      <c r="J3555" s="133">
        <v>1953.0978</v>
      </c>
      <c r="K3555" s="66">
        <v>836</v>
      </c>
      <c r="L3555" s="66">
        <v>757</v>
      </c>
      <c r="M3555" s="66">
        <v>9</v>
      </c>
      <c r="N3555" s="66">
        <v>1602</v>
      </c>
      <c r="O3555" s="66">
        <v>509</v>
      </c>
      <c r="P3555" s="66">
        <v>431</v>
      </c>
      <c r="Q3555" s="66">
        <v>6</v>
      </c>
      <c r="R3555" s="73">
        <v>946</v>
      </c>
      <c r="S3555" s="24">
        <f>Table1[[#This Row],[Female Voters]]/Table1[[#This Row],[Female Population]]</f>
        <v>0.82318231056049362</v>
      </c>
      <c r="T3555" s="24">
        <f>Table1[[#This Row],[Male Voters]]/Table1[[#This Row],[Male Population]]</f>
        <v>0.80744341229639249</v>
      </c>
      <c r="U3555" s="24">
        <f>Table1[[#This Row],[Total Voters]]/Table1[[#This Row],[Total Population]]</f>
        <v>0.82023542292659379</v>
      </c>
      <c r="V3555" s="24">
        <f>Table1[[#This Row],[Female Ballots]]/Table1[[#This Row],[Female Population]]</f>
        <v>0.50119592831972637</v>
      </c>
      <c r="W3555" s="24">
        <f>Table1[[#This Row],[Male Ballots]]/Table1[[#This Row],[Male Population]]</f>
        <v>0.45972009339464354</v>
      </c>
      <c r="X3555" s="24">
        <f>Table1[[#This Row],[Total Ballots]]/Table1[[#This Row],[Total Population]]</f>
        <v>0.48435874537363155</v>
      </c>
      <c r="Y3555" s="24">
        <f>Table1[[#This Row],[Female Ballots]]/Table1[[#This Row],[Female Voters]]</f>
        <v>0.60885167464114831</v>
      </c>
      <c r="Z3555" s="24">
        <f>Table1[[#This Row],[Male Ballots]]/Table1[[#This Row],[Male Voters]]</f>
        <v>0.56935270805812421</v>
      </c>
      <c r="AA3555" s="24">
        <f>Table1[[#This Row],[Total Ballots]]/Table1[[#This Row],[Total Voters]]</f>
        <v>0.59051186017478152</v>
      </c>
    </row>
    <row r="3556" spans="1:27" s="12" customFormat="1" x14ac:dyDescent="0.35">
      <c r="A3556" s="70" t="s">
        <v>23</v>
      </c>
      <c r="B3556" s="71">
        <v>2020</v>
      </c>
      <c r="C3556" s="71" t="s">
        <v>83</v>
      </c>
      <c r="D3556" s="71"/>
      <c r="E3556" s="72"/>
      <c r="F3556" s="81"/>
      <c r="G3556" s="82" t="s">
        <v>66</v>
      </c>
      <c r="H3556" s="132">
        <v>1649.9276</v>
      </c>
      <c r="I3556" s="132">
        <v>1411.7936</v>
      </c>
      <c r="J3556" s="133">
        <v>3061.721</v>
      </c>
      <c r="K3556" s="66">
        <v>1501</v>
      </c>
      <c r="L3556" s="66">
        <v>1257</v>
      </c>
      <c r="M3556" s="66">
        <v>19</v>
      </c>
      <c r="N3556" s="66">
        <v>2777</v>
      </c>
      <c r="O3556" s="66">
        <v>1030</v>
      </c>
      <c r="P3556" s="66">
        <v>796</v>
      </c>
      <c r="Q3556" s="66">
        <v>15</v>
      </c>
      <c r="R3556" s="73">
        <v>1841</v>
      </c>
      <c r="S3556" s="24">
        <f>Table1[[#This Row],[Female Voters]]/Table1[[#This Row],[Female Population]]</f>
        <v>0.90973688784889717</v>
      </c>
      <c r="T3556" s="24">
        <f>Table1[[#This Row],[Male Voters]]/Table1[[#This Row],[Male Population]]</f>
        <v>0.89035677736462326</v>
      </c>
      <c r="U3556" s="24">
        <f>Table1[[#This Row],[Total Voters]]/Table1[[#This Row],[Total Population]]</f>
        <v>0.90700622297067568</v>
      </c>
      <c r="V3556" s="24">
        <f>Table1[[#This Row],[Female Ballots]]/Table1[[#This Row],[Female Population]]</f>
        <v>0.62426981644527924</v>
      </c>
      <c r="W3556" s="24">
        <f>Table1[[#This Row],[Male Ballots]]/Table1[[#This Row],[Male Population]]</f>
        <v>0.56382179378062058</v>
      </c>
      <c r="X3556" s="24">
        <f>Table1[[#This Row],[Total Ballots]]/Table1[[#This Row],[Total Population]]</f>
        <v>0.60129580716205033</v>
      </c>
      <c r="Y3556" s="24">
        <f>Table1[[#This Row],[Female Ballots]]/Table1[[#This Row],[Female Voters]]</f>
        <v>0.68620919387075285</v>
      </c>
      <c r="Z3556" s="24">
        <f>Table1[[#This Row],[Male Ballots]]/Table1[[#This Row],[Male Voters]]</f>
        <v>0.63325377883850442</v>
      </c>
      <c r="AA3556" s="24">
        <f>Table1[[#This Row],[Total Ballots]]/Table1[[#This Row],[Total Voters]]</f>
        <v>0.66294562477493701</v>
      </c>
    </row>
    <row r="3557" spans="1:27" s="12" customFormat="1" x14ac:dyDescent="0.35">
      <c r="A3557" s="70" t="s">
        <v>23</v>
      </c>
      <c r="B3557" s="71">
        <v>2020</v>
      </c>
      <c r="C3557" s="71" t="s">
        <v>83</v>
      </c>
      <c r="D3557" s="71"/>
      <c r="E3557" s="72"/>
      <c r="F3557" s="81"/>
      <c r="G3557" s="82" t="s">
        <v>67</v>
      </c>
      <c r="H3557" s="132">
        <v>3114.7512000000002</v>
      </c>
      <c r="I3557" s="132">
        <v>2985.6785</v>
      </c>
      <c r="J3557" s="133">
        <v>6100.43</v>
      </c>
      <c r="K3557" s="66">
        <v>2984</v>
      </c>
      <c r="L3557" s="66">
        <v>2845</v>
      </c>
      <c r="M3557" s="66">
        <v>17</v>
      </c>
      <c r="N3557" s="66">
        <v>5846</v>
      </c>
      <c r="O3557" s="66">
        <v>2322</v>
      </c>
      <c r="P3557" s="66">
        <v>2079</v>
      </c>
      <c r="Q3557" s="66">
        <v>12</v>
      </c>
      <c r="R3557" s="66">
        <v>4413</v>
      </c>
      <c r="S3557" s="24">
        <f>Table1[[#This Row],[Female Voters]]/Table1[[#This Row],[Female Population]]</f>
        <v>0.958021944096209</v>
      </c>
      <c r="T3557" s="24">
        <f>Table1[[#This Row],[Male Voters]]/Table1[[#This Row],[Male Population]]</f>
        <v>0.95288223430620544</v>
      </c>
      <c r="U3557" s="24">
        <f>Table1[[#This Row],[Total Voters]]/Table1[[#This Row],[Total Population]]</f>
        <v>0.95829310392873945</v>
      </c>
      <c r="V3557" s="24">
        <f>Table1[[#This Row],[Female Ballots]]/Table1[[#This Row],[Female Population]]</f>
        <v>0.7454849042196372</v>
      </c>
      <c r="W3557" s="24">
        <f>Table1[[#This Row],[Male Ballots]]/Table1[[#This Row],[Male Population]]</f>
        <v>0.69632413536822535</v>
      </c>
      <c r="X3557" s="24">
        <f>Table1[[#This Row],[Total Ballots]]/Table1[[#This Row],[Total Population]]</f>
        <v>0.72339162977036042</v>
      </c>
      <c r="Y3557" s="24">
        <f>Table1[[#This Row],[Female Ballots]]/Table1[[#This Row],[Female Voters]]</f>
        <v>0.77815013404825739</v>
      </c>
      <c r="Z3557" s="24">
        <f>Table1[[#This Row],[Male Ballots]]/Table1[[#This Row],[Male Voters]]</f>
        <v>0.73075571177504395</v>
      </c>
      <c r="AA3557" s="24">
        <f>Table1[[#This Row],[Total Ballots]]/Table1[[#This Row],[Total Voters]]</f>
        <v>0.75487512829284986</v>
      </c>
    </row>
    <row r="3558" spans="1:27" s="12" customFormat="1" x14ac:dyDescent="0.35">
      <c r="A3558" s="70" t="s">
        <v>38</v>
      </c>
      <c r="B3558" s="71">
        <v>2020</v>
      </c>
      <c r="C3558" s="71" t="s">
        <v>83</v>
      </c>
      <c r="D3558" s="71"/>
      <c r="E3558" s="72"/>
      <c r="F3558" s="81"/>
      <c r="G3558" s="82" t="s">
        <v>79</v>
      </c>
      <c r="H3558" s="132">
        <v>52137</v>
      </c>
      <c r="I3558" s="132">
        <v>49543</v>
      </c>
      <c r="J3558" s="133">
        <v>101680</v>
      </c>
      <c r="K3558" s="66">
        <v>41499</v>
      </c>
      <c r="L3558" s="66">
        <v>37532</v>
      </c>
      <c r="M3558" s="66">
        <v>363</v>
      </c>
      <c r="N3558" s="66">
        <v>79394</v>
      </c>
      <c r="O3558" s="66">
        <v>22276</v>
      </c>
      <c r="P3558" s="66">
        <v>18609</v>
      </c>
      <c r="Q3558" s="66">
        <v>206</v>
      </c>
      <c r="R3558" s="73">
        <v>41091</v>
      </c>
      <c r="S3558" s="24">
        <f>Table1[[#This Row],[Female Voters]]/Table1[[#This Row],[Female Population]]</f>
        <v>0.79596064215432416</v>
      </c>
      <c r="T3558" s="24">
        <f>Table1[[#This Row],[Male Voters]]/Table1[[#This Row],[Male Population]]</f>
        <v>0.75756413620491292</v>
      </c>
      <c r="U3558" s="24">
        <f>Table1[[#This Row],[Total Voters]]/Table1[[#This Row],[Total Population]]</f>
        <v>0.78082218725413055</v>
      </c>
      <c r="V3558" s="24">
        <f>Table1[[#This Row],[Female Ballots]]/Table1[[#This Row],[Female Population]]</f>
        <v>0.42725895237547229</v>
      </c>
      <c r="W3558" s="24">
        <f>Table1[[#This Row],[Male Ballots]]/Table1[[#This Row],[Male Population]]</f>
        <v>0.37561310376844359</v>
      </c>
      <c r="X3558" s="24">
        <f>Table1[[#This Row],[Total Ballots]]/Table1[[#This Row],[Total Population]]</f>
        <v>0.40412077104642014</v>
      </c>
      <c r="Y3558" s="24">
        <f>Table1[[#This Row],[Female Ballots]]/Table1[[#This Row],[Female Voters]]</f>
        <v>0.53678401889202154</v>
      </c>
      <c r="Z3558" s="24">
        <f>Table1[[#This Row],[Male Ballots]]/Table1[[#This Row],[Male Voters]]</f>
        <v>0.49581690290951719</v>
      </c>
      <c r="AA3558" s="24">
        <f>Table1[[#This Row],[Total Ballots]]/Table1[[#This Row],[Total Voters]]</f>
        <v>0.51755800186412071</v>
      </c>
    </row>
    <row r="3559" spans="1:27" s="12" customFormat="1" x14ac:dyDescent="0.35">
      <c r="A3559" s="70" t="s">
        <v>38</v>
      </c>
      <c r="B3559" s="71">
        <v>2020</v>
      </c>
      <c r="C3559" s="71" t="s">
        <v>83</v>
      </c>
      <c r="D3559" s="71"/>
      <c r="E3559" s="72"/>
      <c r="F3559" s="81"/>
      <c r="G3559" s="82" t="s">
        <v>62</v>
      </c>
      <c r="H3559" s="132">
        <v>4553</v>
      </c>
      <c r="I3559" s="132">
        <v>4970</v>
      </c>
      <c r="J3559" s="133">
        <v>9523</v>
      </c>
      <c r="K3559" s="66">
        <v>3031</v>
      </c>
      <c r="L3559" s="66">
        <v>2898</v>
      </c>
      <c r="M3559" s="66">
        <v>67</v>
      </c>
      <c r="N3559" s="66">
        <v>5996</v>
      </c>
      <c r="O3559" s="66">
        <v>1097</v>
      </c>
      <c r="P3559" s="66">
        <v>883</v>
      </c>
      <c r="Q3559" s="66">
        <v>27</v>
      </c>
      <c r="R3559" s="73">
        <v>2007</v>
      </c>
      <c r="S3559" s="24">
        <f>Table1[[#This Row],[Female Voters]]/Table1[[#This Row],[Female Population]]</f>
        <v>0.66571491324401488</v>
      </c>
      <c r="T3559" s="24">
        <f>Table1[[#This Row],[Male Voters]]/Table1[[#This Row],[Male Population]]</f>
        <v>0.58309859154929577</v>
      </c>
      <c r="U3559" s="24">
        <f>Table1[[#This Row],[Total Voters]]/Table1[[#This Row],[Total Population]]</f>
        <v>0.62963351884910213</v>
      </c>
      <c r="V3559" s="24">
        <f>Table1[[#This Row],[Female Ballots]]/Table1[[#This Row],[Female Population]]</f>
        <v>0.24094003953437293</v>
      </c>
      <c r="W3559" s="24">
        <f>Table1[[#This Row],[Male Ballots]]/Table1[[#This Row],[Male Population]]</f>
        <v>0.17766599597585514</v>
      </c>
      <c r="X3559" s="24">
        <f>Table1[[#This Row],[Total Ballots]]/Table1[[#This Row],[Total Population]]</f>
        <v>0.21075291399768981</v>
      </c>
      <c r="Y3559" s="24">
        <f>Table1[[#This Row],[Female Ballots]]/Table1[[#This Row],[Female Voters]]</f>
        <v>0.36192675684592546</v>
      </c>
      <c r="Z3559" s="24">
        <f>Table1[[#This Row],[Male Ballots]]/Table1[[#This Row],[Male Voters]]</f>
        <v>0.30469289164941338</v>
      </c>
      <c r="AA3559" s="24">
        <f>Table1[[#This Row],[Total Ballots]]/Table1[[#This Row],[Total Voters]]</f>
        <v>0.33472314876584391</v>
      </c>
    </row>
    <row r="3560" spans="1:27" s="12" customFormat="1" x14ac:dyDescent="0.35">
      <c r="A3560" s="70" t="s">
        <v>38</v>
      </c>
      <c r="B3560" s="71">
        <v>2020</v>
      </c>
      <c r="C3560" s="71" t="s">
        <v>83</v>
      </c>
      <c r="D3560" s="71"/>
      <c r="E3560" s="72"/>
      <c r="F3560" s="81"/>
      <c r="G3560" s="82" t="s">
        <v>63</v>
      </c>
      <c r="H3560" s="132">
        <v>7809</v>
      </c>
      <c r="I3560" s="132">
        <v>7824</v>
      </c>
      <c r="J3560" s="133">
        <v>15633</v>
      </c>
      <c r="K3560" s="66">
        <v>5811</v>
      </c>
      <c r="L3560" s="66">
        <v>5242</v>
      </c>
      <c r="M3560" s="66">
        <v>89</v>
      </c>
      <c r="N3560" s="66">
        <v>11142</v>
      </c>
      <c r="O3560" s="66">
        <v>1947</v>
      </c>
      <c r="P3560" s="66">
        <v>1584</v>
      </c>
      <c r="Q3560" s="66">
        <v>50</v>
      </c>
      <c r="R3560" s="73">
        <v>3581</v>
      </c>
      <c r="S3560" s="24">
        <f>Table1[[#This Row],[Female Voters]]/Table1[[#This Row],[Female Population]]</f>
        <v>0.74414137533615055</v>
      </c>
      <c r="T3560" s="24">
        <f>Table1[[#This Row],[Male Voters]]/Table1[[#This Row],[Male Population]]</f>
        <v>0.66998977505112478</v>
      </c>
      <c r="U3560" s="24">
        <f>Table1[[#This Row],[Total Voters]]/Table1[[#This Row],[Total Population]]</f>
        <v>0.71272308578008059</v>
      </c>
      <c r="V3560" s="24">
        <f>Table1[[#This Row],[Female Ballots]]/Table1[[#This Row],[Female Population]]</f>
        <v>0.24932769880906647</v>
      </c>
      <c r="W3560" s="24">
        <f>Table1[[#This Row],[Male Ballots]]/Table1[[#This Row],[Male Population]]</f>
        <v>0.20245398773006135</v>
      </c>
      <c r="X3560" s="24">
        <f>Table1[[#This Row],[Total Ballots]]/Table1[[#This Row],[Total Population]]</f>
        <v>0.22906671784046567</v>
      </c>
      <c r="Y3560" s="24">
        <f>Table1[[#This Row],[Female Ballots]]/Table1[[#This Row],[Female Voters]]</f>
        <v>0.33505420753742904</v>
      </c>
      <c r="Z3560" s="24">
        <f>Table1[[#This Row],[Male Ballots]]/Table1[[#This Row],[Male Voters]]</f>
        <v>0.3021747424647081</v>
      </c>
      <c r="AA3560" s="24">
        <f>Table1[[#This Row],[Total Ballots]]/Table1[[#This Row],[Total Voters]]</f>
        <v>0.32139651768084726</v>
      </c>
    </row>
    <row r="3561" spans="1:27" s="12" customFormat="1" x14ac:dyDescent="0.35">
      <c r="A3561" s="70" t="s">
        <v>38</v>
      </c>
      <c r="B3561" s="71">
        <v>2020</v>
      </c>
      <c r="C3561" s="71" t="s">
        <v>83</v>
      </c>
      <c r="D3561" s="71"/>
      <c r="E3561" s="72"/>
      <c r="F3561" s="81"/>
      <c r="G3561" s="82" t="s">
        <v>64</v>
      </c>
      <c r="H3561" s="132">
        <v>7692</v>
      </c>
      <c r="I3561" s="132">
        <v>7878</v>
      </c>
      <c r="J3561" s="133">
        <v>15570</v>
      </c>
      <c r="K3561" s="77">
        <v>5631</v>
      </c>
      <c r="L3561" s="77">
        <v>5361</v>
      </c>
      <c r="M3561" s="77">
        <v>58</v>
      </c>
      <c r="N3561" s="77">
        <v>11050</v>
      </c>
      <c r="O3561" s="66">
        <v>2209</v>
      </c>
      <c r="P3561" s="66">
        <v>1927</v>
      </c>
      <c r="Q3561" s="66">
        <v>36</v>
      </c>
      <c r="R3561" s="73">
        <v>4172</v>
      </c>
      <c r="S3561" s="24">
        <f>Table1[[#This Row],[Female Voters]]/Table1[[#This Row],[Female Population]]</f>
        <v>0.73205928237129481</v>
      </c>
      <c r="T3561" s="24">
        <f>Table1[[#This Row],[Male Voters]]/Table1[[#This Row],[Male Population]]</f>
        <v>0.68050266565118045</v>
      </c>
      <c r="U3561" s="24">
        <f>Table1[[#This Row],[Total Voters]]/Table1[[#This Row],[Total Population]]</f>
        <v>0.70969813744380217</v>
      </c>
      <c r="V3561" s="24">
        <f>Table1[[#This Row],[Female Ballots]]/Table1[[#This Row],[Female Population]]</f>
        <v>0.28718148725949039</v>
      </c>
      <c r="W3561" s="24">
        <f>Table1[[#This Row],[Male Ballots]]/Table1[[#This Row],[Male Population]]</f>
        <v>0.2446052297537446</v>
      </c>
      <c r="X3561" s="24">
        <f>Table1[[#This Row],[Total Ballots]]/Table1[[#This Row],[Total Population]]</f>
        <v>0.26795118818240204</v>
      </c>
      <c r="Y3561" s="24">
        <f>Table1[[#This Row],[Female Ballots]]/Table1[[#This Row],[Female Voters]]</f>
        <v>0.39229266560113657</v>
      </c>
      <c r="Z3561" s="24">
        <f>Table1[[#This Row],[Male Ballots]]/Table1[[#This Row],[Male Voters]]</f>
        <v>0.35944786420443947</v>
      </c>
      <c r="AA3561" s="24">
        <f>Table1[[#This Row],[Total Ballots]]/Table1[[#This Row],[Total Voters]]</f>
        <v>0.37755656108597285</v>
      </c>
    </row>
    <row r="3562" spans="1:27" s="12" customFormat="1" x14ac:dyDescent="0.35">
      <c r="A3562" s="70" t="s">
        <v>38</v>
      </c>
      <c r="B3562" s="71">
        <v>2020</v>
      </c>
      <c r="C3562" s="71" t="s">
        <v>83</v>
      </c>
      <c r="D3562" s="71"/>
      <c r="E3562" s="72"/>
      <c r="F3562" s="81"/>
      <c r="G3562" s="82" t="s">
        <v>65</v>
      </c>
      <c r="H3562" s="132">
        <v>7263</v>
      </c>
      <c r="I3562" s="132">
        <v>7086</v>
      </c>
      <c r="J3562" s="133">
        <v>14349</v>
      </c>
      <c r="K3562" s="66">
        <v>5555</v>
      </c>
      <c r="L3562" s="66">
        <v>5211</v>
      </c>
      <c r="M3562" s="66">
        <v>56</v>
      </c>
      <c r="N3562" s="66">
        <v>10822</v>
      </c>
      <c r="O3562" s="66">
        <v>2543</v>
      </c>
      <c r="P3562" s="66">
        <v>2177</v>
      </c>
      <c r="Q3562" s="66">
        <v>30</v>
      </c>
      <c r="R3562" s="73">
        <v>4750</v>
      </c>
      <c r="S3562" s="24">
        <f>Table1[[#This Row],[Female Voters]]/Table1[[#This Row],[Female Population]]</f>
        <v>0.76483546743769792</v>
      </c>
      <c r="T3562" s="24">
        <f>Table1[[#This Row],[Male Voters]]/Table1[[#This Row],[Male Population]]</f>
        <v>0.73539373412362408</v>
      </c>
      <c r="U3562" s="24">
        <f>Table1[[#This Row],[Total Voters]]/Table1[[#This Row],[Total Population]]</f>
        <v>0.75419889887797054</v>
      </c>
      <c r="V3562" s="24">
        <f>Table1[[#This Row],[Female Ballots]]/Table1[[#This Row],[Female Population]]</f>
        <v>0.35013079994492635</v>
      </c>
      <c r="W3562" s="24">
        <f>Table1[[#This Row],[Male Ballots]]/Table1[[#This Row],[Male Population]]</f>
        <v>0.30722551510019758</v>
      </c>
      <c r="X3562" s="24">
        <f>Table1[[#This Row],[Total Ballots]]/Table1[[#This Row],[Total Population]]</f>
        <v>0.33103352149975607</v>
      </c>
      <c r="Y3562" s="24">
        <f>Table1[[#This Row],[Female Ballots]]/Table1[[#This Row],[Female Voters]]</f>
        <v>0.45778577857785779</v>
      </c>
      <c r="Z3562" s="24">
        <f>Table1[[#This Row],[Male Ballots]]/Table1[[#This Row],[Male Voters]]</f>
        <v>0.41777010170792556</v>
      </c>
      <c r="AA3562" s="24">
        <f>Table1[[#This Row],[Total Ballots]]/Table1[[#This Row],[Total Voters]]</f>
        <v>0.43892071705784513</v>
      </c>
    </row>
    <row r="3563" spans="1:27" s="12" customFormat="1" x14ac:dyDescent="0.35">
      <c r="A3563" s="70" t="s">
        <v>38</v>
      </c>
      <c r="B3563" s="71">
        <v>2020</v>
      </c>
      <c r="C3563" s="71" t="s">
        <v>83</v>
      </c>
      <c r="D3563" s="71"/>
      <c r="E3563" s="72"/>
      <c r="F3563" s="81"/>
      <c r="G3563" s="82" t="s">
        <v>66</v>
      </c>
      <c r="H3563" s="132">
        <v>9200</v>
      </c>
      <c r="I3563" s="132">
        <v>8393</v>
      </c>
      <c r="J3563" s="133">
        <v>17593</v>
      </c>
      <c r="K3563" s="66">
        <v>7804</v>
      </c>
      <c r="L3563" s="66">
        <v>6828</v>
      </c>
      <c r="M3563" s="66">
        <v>45</v>
      </c>
      <c r="N3563" s="66">
        <v>14677</v>
      </c>
      <c r="O3563" s="66">
        <v>4709</v>
      </c>
      <c r="P3563" s="66">
        <v>3726</v>
      </c>
      <c r="Q3563" s="66">
        <v>26</v>
      </c>
      <c r="R3563" s="73">
        <v>8461</v>
      </c>
      <c r="S3563" s="24">
        <f>Table1[[#This Row],[Female Voters]]/Table1[[#This Row],[Female Population]]</f>
        <v>0.8482608695652174</v>
      </c>
      <c r="T3563" s="24">
        <f>Table1[[#This Row],[Male Voters]]/Table1[[#This Row],[Male Population]]</f>
        <v>0.81353508876444658</v>
      </c>
      <c r="U3563" s="24">
        <f>Table1[[#This Row],[Total Voters]]/Table1[[#This Row],[Total Population]]</f>
        <v>0.83425225942136072</v>
      </c>
      <c r="V3563" s="24">
        <f>Table1[[#This Row],[Female Ballots]]/Table1[[#This Row],[Female Population]]</f>
        <v>0.51184782608695656</v>
      </c>
      <c r="W3563" s="24">
        <f>Table1[[#This Row],[Male Ballots]]/Table1[[#This Row],[Male Population]]</f>
        <v>0.44394137972119624</v>
      </c>
      <c r="X3563" s="24">
        <f>Table1[[#This Row],[Total Ballots]]/Table1[[#This Row],[Total Population]]</f>
        <v>0.48092991530722445</v>
      </c>
      <c r="Y3563" s="24">
        <f>Table1[[#This Row],[Female Ballots]]/Table1[[#This Row],[Female Voters]]</f>
        <v>0.6034085084572014</v>
      </c>
      <c r="Z3563" s="24">
        <f>Table1[[#This Row],[Male Ballots]]/Table1[[#This Row],[Male Voters]]</f>
        <v>0.54569420035149385</v>
      </c>
      <c r="AA3563" s="24">
        <f>Table1[[#This Row],[Total Ballots]]/Table1[[#This Row],[Total Voters]]</f>
        <v>0.57648020712679704</v>
      </c>
    </row>
    <row r="3564" spans="1:27" s="12" customFormat="1" x14ac:dyDescent="0.35">
      <c r="A3564" s="70" t="s">
        <v>38</v>
      </c>
      <c r="B3564" s="71">
        <v>2020</v>
      </c>
      <c r="C3564" s="71" t="s">
        <v>83</v>
      </c>
      <c r="D3564" s="71"/>
      <c r="E3564" s="72"/>
      <c r="F3564" s="81"/>
      <c r="G3564" s="82" t="s">
        <v>67</v>
      </c>
      <c r="H3564" s="132">
        <v>15620</v>
      </c>
      <c r="I3564" s="132">
        <v>13392</v>
      </c>
      <c r="J3564" s="133">
        <v>29012</v>
      </c>
      <c r="K3564" s="66">
        <v>13667</v>
      </c>
      <c r="L3564" s="66">
        <v>11992</v>
      </c>
      <c r="M3564" s="66">
        <v>48</v>
      </c>
      <c r="N3564" s="66">
        <v>25707</v>
      </c>
      <c r="O3564" s="66">
        <v>9771</v>
      </c>
      <c r="P3564" s="66">
        <v>8312</v>
      </c>
      <c r="Q3564" s="66">
        <v>37</v>
      </c>
      <c r="R3564" s="66">
        <v>18120</v>
      </c>
      <c r="S3564" s="24">
        <f>Table1[[#This Row],[Female Voters]]/Table1[[#This Row],[Female Population]]</f>
        <v>0.87496798975672219</v>
      </c>
      <c r="T3564" s="24">
        <f>Table1[[#This Row],[Male Voters]]/Table1[[#This Row],[Male Population]]</f>
        <v>0.89545997610513739</v>
      </c>
      <c r="U3564" s="24">
        <f>Table1[[#This Row],[Total Voters]]/Table1[[#This Row],[Total Population]]</f>
        <v>0.88608162139804214</v>
      </c>
      <c r="V3564" s="24">
        <f>Table1[[#This Row],[Female Ballots]]/Table1[[#This Row],[Female Population]]</f>
        <v>0.62554417413572339</v>
      </c>
      <c r="W3564" s="24">
        <f>Table1[[#This Row],[Male Ballots]]/Table1[[#This Row],[Male Population]]</f>
        <v>0.62066905615292711</v>
      </c>
      <c r="X3564" s="24">
        <f>Table1[[#This Row],[Total Ballots]]/Table1[[#This Row],[Total Population]]</f>
        <v>0.62456914380256445</v>
      </c>
      <c r="Y3564" s="24">
        <f>Table1[[#This Row],[Female Ballots]]/Table1[[#This Row],[Female Voters]]</f>
        <v>0.7149337821028755</v>
      </c>
      <c r="Z3564" s="24">
        <f>Table1[[#This Row],[Male Ballots]]/Table1[[#This Row],[Male Voters]]</f>
        <v>0.69312875250166783</v>
      </c>
      <c r="AA3564" s="24">
        <f>Table1[[#This Row],[Total Ballots]]/Table1[[#This Row],[Total Voters]]</f>
        <v>0.70486637880732872</v>
      </c>
    </row>
    <row r="3565" spans="1:27" s="12" customFormat="1" x14ac:dyDescent="0.35">
      <c r="A3565" s="70" t="s">
        <v>36</v>
      </c>
      <c r="B3565" s="71">
        <v>2020</v>
      </c>
      <c r="C3565" s="71" t="s">
        <v>83</v>
      </c>
      <c r="D3565" s="71"/>
      <c r="E3565" s="72"/>
      <c r="F3565" s="81"/>
      <c r="G3565" s="82" t="s">
        <v>79</v>
      </c>
      <c r="H3565" s="132">
        <v>4628.9890800000003</v>
      </c>
      <c r="I3565" s="132">
        <v>4794.1315199999999</v>
      </c>
      <c r="J3565" s="133">
        <v>9423.120640000001</v>
      </c>
      <c r="K3565" s="66">
        <v>4094</v>
      </c>
      <c r="L3565" s="66">
        <v>4161</v>
      </c>
      <c r="M3565" s="66">
        <v>49</v>
      </c>
      <c r="N3565" s="66">
        <v>8304</v>
      </c>
      <c r="O3565" s="66">
        <v>2120</v>
      </c>
      <c r="P3565" s="66">
        <v>2048</v>
      </c>
      <c r="Q3565" s="66">
        <v>24</v>
      </c>
      <c r="R3565" s="73">
        <v>4192</v>
      </c>
      <c r="S3565" s="24">
        <f>Table1[[#This Row],[Female Voters]]/Table1[[#This Row],[Female Population]]</f>
        <v>0.88442636810022457</v>
      </c>
      <c r="T3565" s="24">
        <f>Table1[[#This Row],[Male Voters]]/Table1[[#This Row],[Male Population]]</f>
        <v>0.86793613872320297</v>
      </c>
      <c r="U3565" s="24">
        <f>Table1[[#This Row],[Total Voters]]/Table1[[#This Row],[Total Population]]</f>
        <v>0.8812367279636143</v>
      </c>
      <c r="V3565" s="24">
        <f>Table1[[#This Row],[Female Ballots]]/Table1[[#This Row],[Female Population]]</f>
        <v>0.45798336599229994</v>
      </c>
      <c r="W3565" s="24">
        <f>Table1[[#This Row],[Male Ballots]]/Table1[[#This Row],[Male Population]]</f>
        <v>0.42718894787433787</v>
      </c>
      <c r="X3565" s="24">
        <f>Table1[[#This Row],[Total Ballots]]/Table1[[#This Row],[Total Population]]</f>
        <v>0.44486324224752782</v>
      </c>
      <c r="Y3565" s="24">
        <f>Table1[[#This Row],[Female Ballots]]/Table1[[#This Row],[Female Voters]]</f>
        <v>0.51783097215437224</v>
      </c>
      <c r="Z3565" s="24">
        <f>Table1[[#This Row],[Male Ballots]]/Table1[[#This Row],[Male Voters]]</f>
        <v>0.4921893775534727</v>
      </c>
      <c r="AA3565" s="24">
        <f>Table1[[#This Row],[Total Ballots]]/Table1[[#This Row],[Total Voters]]</f>
        <v>0.50481695568400775</v>
      </c>
    </row>
    <row r="3566" spans="1:27" s="12" customFormat="1" x14ac:dyDescent="0.35">
      <c r="A3566" s="70" t="s">
        <v>36</v>
      </c>
      <c r="B3566" s="71">
        <v>2020</v>
      </c>
      <c r="C3566" s="71" t="s">
        <v>83</v>
      </c>
      <c r="D3566" s="71"/>
      <c r="E3566" s="72"/>
      <c r="F3566" s="81"/>
      <c r="G3566" s="82" t="s">
        <v>62</v>
      </c>
      <c r="H3566" s="132">
        <v>281.24234000000001</v>
      </c>
      <c r="I3566" s="132">
        <v>319.27516000000003</v>
      </c>
      <c r="J3566" s="133">
        <v>600.51754000000005</v>
      </c>
      <c r="K3566" s="66">
        <v>231</v>
      </c>
      <c r="L3566" s="66">
        <v>260</v>
      </c>
      <c r="M3566" s="66">
        <v>10</v>
      </c>
      <c r="N3566" s="66">
        <v>501</v>
      </c>
      <c r="O3566" s="66">
        <v>69</v>
      </c>
      <c r="P3566" s="66">
        <v>80</v>
      </c>
      <c r="Q3566" s="66">
        <v>5</v>
      </c>
      <c r="R3566" s="73">
        <v>154</v>
      </c>
      <c r="S3566" s="24">
        <f>Table1[[#This Row],[Female Voters]]/Table1[[#This Row],[Female Population]]</f>
        <v>0.82135570341222441</v>
      </c>
      <c r="T3566" s="24">
        <f>Table1[[#This Row],[Male Voters]]/Table1[[#This Row],[Male Population]]</f>
        <v>0.81434459229462131</v>
      </c>
      <c r="U3566" s="24">
        <f>Table1[[#This Row],[Total Voters]]/Table1[[#This Row],[Total Population]]</f>
        <v>0.83428037755566631</v>
      </c>
      <c r="V3566" s="24">
        <f>Table1[[#This Row],[Female Ballots]]/Table1[[#This Row],[Female Population]]</f>
        <v>0.24534001530495017</v>
      </c>
      <c r="W3566" s="24">
        <f>Table1[[#This Row],[Male Ballots]]/Table1[[#This Row],[Male Population]]</f>
        <v>0.25056756685988346</v>
      </c>
      <c r="X3566" s="24">
        <f>Table1[[#This Row],[Total Ballots]]/Table1[[#This Row],[Total Population]]</f>
        <v>0.25644546535643237</v>
      </c>
      <c r="Y3566" s="24">
        <f>Table1[[#This Row],[Female Ballots]]/Table1[[#This Row],[Female Voters]]</f>
        <v>0.29870129870129869</v>
      </c>
      <c r="Z3566" s="24">
        <f>Table1[[#This Row],[Male Ballots]]/Table1[[#This Row],[Male Voters]]</f>
        <v>0.30769230769230771</v>
      </c>
      <c r="AA3566" s="24">
        <f>Table1[[#This Row],[Total Ballots]]/Table1[[#This Row],[Total Voters]]</f>
        <v>0.30738522954091818</v>
      </c>
    </row>
    <row r="3567" spans="1:27" s="12" customFormat="1" x14ac:dyDescent="0.35">
      <c r="A3567" s="70" t="s">
        <v>36</v>
      </c>
      <c r="B3567" s="71">
        <v>2020</v>
      </c>
      <c r="C3567" s="71" t="s">
        <v>83</v>
      </c>
      <c r="D3567" s="71"/>
      <c r="E3567" s="72"/>
      <c r="F3567" s="81"/>
      <c r="G3567" s="82" t="s">
        <v>63</v>
      </c>
      <c r="H3567" s="132">
        <v>627.54079999999999</v>
      </c>
      <c r="I3567" s="132">
        <v>568.48990000000003</v>
      </c>
      <c r="J3567" s="133">
        <v>1196.0307</v>
      </c>
      <c r="K3567" s="66">
        <v>535</v>
      </c>
      <c r="L3567" s="66">
        <v>531</v>
      </c>
      <c r="M3567" s="66">
        <v>11</v>
      </c>
      <c r="N3567" s="66">
        <v>1077</v>
      </c>
      <c r="O3567" s="66">
        <v>168</v>
      </c>
      <c r="P3567" s="66">
        <v>136</v>
      </c>
      <c r="Q3567" s="66">
        <v>3</v>
      </c>
      <c r="R3567" s="73">
        <v>307</v>
      </c>
      <c r="S3567" s="24">
        <f>Table1[[#This Row],[Female Voters]]/Table1[[#This Row],[Female Population]]</f>
        <v>0.85253420972787741</v>
      </c>
      <c r="T3567" s="24">
        <f>Table1[[#This Row],[Male Voters]]/Table1[[#This Row],[Male Population]]</f>
        <v>0.9340535337567123</v>
      </c>
      <c r="U3567" s="24">
        <f>Table1[[#This Row],[Total Voters]]/Table1[[#This Row],[Total Population]]</f>
        <v>0.90047855795005927</v>
      </c>
      <c r="V3567" s="24">
        <f>Table1[[#This Row],[Female Ballots]]/Table1[[#This Row],[Female Population]]</f>
        <v>0.26771167707342697</v>
      </c>
      <c r="W3567" s="24">
        <f>Table1[[#This Row],[Male Ballots]]/Table1[[#This Row],[Male Population]]</f>
        <v>0.23923028359870596</v>
      </c>
      <c r="X3567" s="24">
        <f>Table1[[#This Row],[Total Ballots]]/Table1[[#This Row],[Total Population]]</f>
        <v>0.25668237445744496</v>
      </c>
      <c r="Y3567" s="24">
        <f>Table1[[#This Row],[Female Ballots]]/Table1[[#This Row],[Female Voters]]</f>
        <v>0.31401869158878504</v>
      </c>
      <c r="Z3567" s="24">
        <f>Table1[[#This Row],[Male Ballots]]/Table1[[#This Row],[Male Voters]]</f>
        <v>0.25612052730696799</v>
      </c>
      <c r="AA3567" s="24">
        <f>Table1[[#This Row],[Total Ballots]]/Table1[[#This Row],[Total Voters]]</f>
        <v>0.2850510677808728</v>
      </c>
    </row>
    <row r="3568" spans="1:27" s="12" customFormat="1" x14ac:dyDescent="0.35">
      <c r="A3568" s="70" t="s">
        <v>36</v>
      </c>
      <c r="B3568" s="71">
        <v>2020</v>
      </c>
      <c r="C3568" s="71" t="s">
        <v>83</v>
      </c>
      <c r="D3568" s="71"/>
      <c r="E3568" s="72"/>
      <c r="F3568" s="81"/>
      <c r="G3568" s="82" t="s">
        <v>64</v>
      </c>
      <c r="H3568" s="132">
        <v>760.65550000000007</v>
      </c>
      <c r="I3568" s="132">
        <v>712.61410000000001</v>
      </c>
      <c r="J3568" s="133">
        <v>1473.2696000000001</v>
      </c>
      <c r="K3568" s="66">
        <v>619</v>
      </c>
      <c r="L3568" s="66">
        <v>589</v>
      </c>
      <c r="M3568" s="66">
        <v>11</v>
      </c>
      <c r="N3568" s="66">
        <v>1219</v>
      </c>
      <c r="O3568" s="66">
        <v>227</v>
      </c>
      <c r="P3568" s="66">
        <v>221</v>
      </c>
      <c r="Q3568" s="66">
        <v>6</v>
      </c>
      <c r="R3568" s="73">
        <v>454</v>
      </c>
      <c r="S3568" s="24">
        <f>Table1[[#This Row],[Female Voters]]/Table1[[#This Row],[Female Population]]</f>
        <v>0.81377180602782728</v>
      </c>
      <c r="T3568" s="24">
        <f>Table1[[#This Row],[Male Voters]]/Table1[[#This Row],[Male Population]]</f>
        <v>0.82653430517302418</v>
      </c>
      <c r="U3568" s="24">
        <f>Table1[[#This Row],[Total Voters]]/Table1[[#This Row],[Total Population]]</f>
        <v>0.82741135770398022</v>
      </c>
      <c r="V3568" s="24">
        <f>Table1[[#This Row],[Female Ballots]]/Table1[[#This Row],[Female Population]]</f>
        <v>0.29842681739631144</v>
      </c>
      <c r="W3568" s="24">
        <f>Table1[[#This Row],[Male Ballots]]/Table1[[#This Row],[Male Population]]</f>
        <v>0.31012577494607529</v>
      </c>
      <c r="X3568" s="24">
        <f>Table1[[#This Row],[Total Ballots]]/Table1[[#This Row],[Total Population]]</f>
        <v>0.30815812665923464</v>
      </c>
      <c r="Y3568" s="24">
        <f>Table1[[#This Row],[Female Ballots]]/Table1[[#This Row],[Female Voters]]</f>
        <v>0.3667205169628433</v>
      </c>
      <c r="Z3568" s="24">
        <f>Table1[[#This Row],[Male Ballots]]/Table1[[#This Row],[Male Voters]]</f>
        <v>0.37521222410865873</v>
      </c>
      <c r="AA3568" s="24">
        <f>Table1[[#This Row],[Total Ballots]]/Table1[[#This Row],[Total Voters]]</f>
        <v>0.37243642329778509</v>
      </c>
    </row>
    <row r="3569" spans="1:27" s="12" customFormat="1" x14ac:dyDescent="0.35">
      <c r="A3569" s="70" t="s">
        <v>36</v>
      </c>
      <c r="B3569" s="71">
        <v>2020</v>
      </c>
      <c r="C3569" s="71" t="s">
        <v>83</v>
      </c>
      <c r="D3569" s="71"/>
      <c r="E3569" s="72"/>
      <c r="F3569" s="81"/>
      <c r="G3569" s="82" t="s">
        <v>65</v>
      </c>
      <c r="H3569" s="132">
        <v>737.63570000000004</v>
      </c>
      <c r="I3569" s="132">
        <v>781.67359999999996</v>
      </c>
      <c r="J3569" s="133">
        <v>1519.3092999999999</v>
      </c>
      <c r="K3569" s="66">
        <v>656</v>
      </c>
      <c r="L3569" s="66">
        <v>631</v>
      </c>
      <c r="M3569" s="66">
        <v>4</v>
      </c>
      <c r="N3569" s="66">
        <v>1291</v>
      </c>
      <c r="O3569" s="66">
        <v>308</v>
      </c>
      <c r="P3569" s="66">
        <v>283</v>
      </c>
      <c r="Q3569" s="66">
        <v>1</v>
      </c>
      <c r="R3569" s="73">
        <v>592</v>
      </c>
      <c r="S3569" s="24">
        <f>Table1[[#This Row],[Female Voters]]/Table1[[#This Row],[Female Population]]</f>
        <v>0.88932788909213578</v>
      </c>
      <c r="T3569" s="24">
        <f>Table1[[#This Row],[Male Voters]]/Table1[[#This Row],[Male Population]]</f>
        <v>0.80724230676333453</v>
      </c>
      <c r="U3569" s="24">
        <f>Table1[[#This Row],[Total Voters]]/Table1[[#This Row],[Total Population]]</f>
        <v>0.84972822847855933</v>
      </c>
      <c r="V3569" s="24">
        <f>Table1[[#This Row],[Female Ballots]]/Table1[[#This Row],[Female Population]]</f>
        <v>0.41755028939081984</v>
      </c>
      <c r="W3569" s="24">
        <f>Table1[[#This Row],[Male Ballots]]/Table1[[#This Row],[Male Population]]</f>
        <v>0.36204369701113098</v>
      </c>
      <c r="X3569" s="24">
        <f>Table1[[#This Row],[Total Ballots]]/Table1[[#This Row],[Total Population]]</f>
        <v>0.38965074458505589</v>
      </c>
      <c r="Y3569" s="24">
        <f>Table1[[#This Row],[Female Ballots]]/Table1[[#This Row],[Female Voters]]</f>
        <v>0.46951219512195119</v>
      </c>
      <c r="Z3569" s="24">
        <f>Table1[[#This Row],[Male Ballots]]/Table1[[#This Row],[Male Voters]]</f>
        <v>0.44849445324881143</v>
      </c>
      <c r="AA3569" s="24">
        <f>Table1[[#This Row],[Total Ballots]]/Table1[[#This Row],[Total Voters]]</f>
        <v>0.45855925639039502</v>
      </c>
    </row>
    <row r="3570" spans="1:27" s="12" customFormat="1" x14ac:dyDescent="0.35">
      <c r="A3570" s="70" t="s">
        <v>36</v>
      </c>
      <c r="B3570" s="71">
        <v>2020</v>
      </c>
      <c r="C3570" s="71" t="s">
        <v>83</v>
      </c>
      <c r="D3570" s="71"/>
      <c r="E3570" s="72"/>
      <c r="F3570" s="81"/>
      <c r="G3570" s="82" t="s">
        <v>66</v>
      </c>
      <c r="H3570" s="132">
        <v>1028.8866</v>
      </c>
      <c r="I3570" s="132">
        <v>1089.9393</v>
      </c>
      <c r="J3570" s="133">
        <v>2118.826</v>
      </c>
      <c r="K3570" s="66">
        <v>886</v>
      </c>
      <c r="L3570" s="66">
        <v>910</v>
      </c>
      <c r="M3570" s="66">
        <v>9</v>
      </c>
      <c r="N3570" s="66">
        <v>1805</v>
      </c>
      <c r="O3570" s="66">
        <v>528</v>
      </c>
      <c r="P3570" s="66">
        <v>483</v>
      </c>
      <c r="Q3570" s="66">
        <v>5</v>
      </c>
      <c r="R3570" s="73">
        <v>1016</v>
      </c>
      <c r="S3570" s="24">
        <f>Table1[[#This Row],[Female Voters]]/Table1[[#This Row],[Female Population]]</f>
        <v>0.86112502582889117</v>
      </c>
      <c r="T3570" s="24">
        <f>Table1[[#This Row],[Male Voters]]/Table1[[#This Row],[Male Population]]</f>
        <v>0.83490887978807626</v>
      </c>
      <c r="U3570" s="24">
        <f>Table1[[#This Row],[Total Voters]]/Table1[[#This Row],[Total Population]]</f>
        <v>0.85188684677269388</v>
      </c>
      <c r="V3570" s="24">
        <f>Table1[[#This Row],[Female Ballots]]/Table1[[#This Row],[Female Population]]</f>
        <v>0.51317608762714961</v>
      </c>
      <c r="W3570" s="24">
        <f>Table1[[#This Row],[Male Ballots]]/Table1[[#This Row],[Male Population]]</f>
        <v>0.44314394388751738</v>
      </c>
      <c r="X3570" s="24">
        <f>Table1[[#This Row],[Total Ballots]]/Table1[[#This Row],[Total Population]]</f>
        <v>0.47951082344656898</v>
      </c>
      <c r="Y3570" s="24">
        <f>Table1[[#This Row],[Female Ballots]]/Table1[[#This Row],[Female Voters]]</f>
        <v>0.59593679458239279</v>
      </c>
      <c r="Z3570" s="24">
        <f>Table1[[#This Row],[Male Ballots]]/Table1[[#This Row],[Male Voters]]</f>
        <v>0.53076923076923077</v>
      </c>
      <c r="AA3570" s="24">
        <f>Table1[[#This Row],[Total Ballots]]/Table1[[#This Row],[Total Voters]]</f>
        <v>0.56288088642659284</v>
      </c>
    </row>
    <row r="3571" spans="1:27" s="12" customFormat="1" x14ac:dyDescent="0.35">
      <c r="A3571" s="70" t="s">
        <v>36</v>
      </c>
      <c r="B3571" s="71">
        <v>2020</v>
      </c>
      <c r="C3571" s="71" t="s">
        <v>83</v>
      </c>
      <c r="D3571" s="71"/>
      <c r="E3571" s="72"/>
      <c r="F3571" s="81"/>
      <c r="G3571" s="82" t="s">
        <v>67</v>
      </c>
      <c r="H3571" s="132">
        <v>1193.0281400000001</v>
      </c>
      <c r="I3571" s="132">
        <v>1322.1394600000001</v>
      </c>
      <c r="J3571" s="133">
        <v>2515.1675</v>
      </c>
      <c r="K3571" s="66">
        <v>1167</v>
      </c>
      <c r="L3571" s="66">
        <v>1240</v>
      </c>
      <c r="M3571" s="66">
        <v>4</v>
      </c>
      <c r="N3571" s="66">
        <v>2411</v>
      </c>
      <c r="O3571" s="66">
        <v>820</v>
      </c>
      <c r="P3571" s="66">
        <v>845</v>
      </c>
      <c r="Q3571" s="66">
        <v>4</v>
      </c>
      <c r="R3571" s="66">
        <v>1669</v>
      </c>
      <c r="S3571" s="24">
        <f>Table1[[#This Row],[Female Voters]]/Table1[[#This Row],[Female Population]]</f>
        <v>0.9781831298631396</v>
      </c>
      <c r="T3571" s="24">
        <f>Table1[[#This Row],[Male Voters]]/Table1[[#This Row],[Male Population]]</f>
        <v>0.93787383064718444</v>
      </c>
      <c r="U3571" s="24">
        <f>Table1[[#This Row],[Total Voters]]/Table1[[#This Row],[Total Population]]</f>
        <v>0.9585842692385298</v>
      </c>
      <c r="V3571" s="24">
        <f>Table1[[#This Row],[Female Ballots]]/Table1[[#This Row],[Female Population]]</f>
        <v>0.68732662081214602</v>
      </c>
      <c r="W3571" s="24">
        <f>Table1[[#This Row],[Male Ballots]]/Table1[[#This Row],[Male Population]]</f>
        <v>0.63911563459425069</v>
      </c>
      <c r="X3571" s="24">
        <f>Table1[[#This Row],[Total Ballots]]/Table1[[#This Row],[Total Population]]</f>
        <v>0.66357409595981187</v>
      </c>
      <c r="Y3571" s="24">
        <f>Table1[[#This Row],[Female Ballots]]/Table1[[#This Row],[Female Voters]]</f>
        <v>0.70265638389031704</v>
      </c>
      <c r="Z3571" s="24">
        <f>Table1[[#This Row],[Male Ballots]]/Table1[[#This Row],[Male Voters]]</f>
        <v>0.68145161290322576</v>
      </c>
      <c r="AA3571" s="24">
        <f>Table1[[#This Row],[Total Ballots]]/Table1[[#This Row],[Total Voters]]</f>
        <v>0.69224388220655331</v>
      </c>
    </row>
    <row r="3572" spans="1:27" s="12" customFormat="1" x14ac:dyDescent="0.35">
      <c r="A3572" s="70" t="s">
        <v>52</v>
      </c>
      <c r="B3572" s="71">
        <v>2020</v>
      </c>
      <c r="C3572" s="71" t="s">
        <v>83</v>
      </c>
      <c r="D3572" s="71"/>
      <c r="E3572" s="72"/>
      <c r="F3572" s="81"/>
      <c r="G3572" s="82" t="s">
        <v>79</v>
      </c>
      <c r="H3572" s="132">
        <v>323209</v>
      </c>
      <c r="I3572" s="132">
        <v>317373</v>
      </c>
      <c r="J3572" s="133">
        <v>640582</v>
      </c>
      <c r="K3572" s="66">
        <v>247458</v>
      </c>
      <c r="L3572" s="66">
        <v>231851</v>
      </c>
      <c r="M3572" s="66">
        <v>1804</v>
      </c>
      <c r="N3572" s="66">
        <v>481113</v>
      </c>
      <c r="O3572" s="66">
        <v>125220</v>
      </c>
      <c r="P3572" s="66">
        <v>107223</v>
      </c>
      <c r="Q3572" s="66">
        <v>1074</v>
      </c>
      <c r="R3572" s="73">
        <v>233517</v>
      </c>
      <c r="S3572" s="24">
        <f>Table1[[#This Row],[Female Voters]]/Table1[[#This Row],[Female Population]]</f>
        <v>0.76562843237657363</v>
      </c>
      <c r="T3572" s="24">
        <f>Table1[[#This Row],[Male Voters]]/Table1[[#This Row],[Male Population]]</f>
        <v>0.73053158271182483</v>
      </c>
      <c r="U3572" s="24">
        <f>Table1[[#This Row],[Total Voters]]/Table1[[#This Row],[Total Population]]</f>
        <v>0.7510560708855385</v>
      </c>
      <c r="V3572" s="24">
        <f>Table1[[#This Row],[Female Ballots]]/Table1[[#This Row],[Female Population]]</f>
        <v>0.38742733030330218</v>
      </c>
      <c r="W3572" s="24">
        <f>Table1[[#This Row],[Male Ballots]]/Table1[[#This Row],[Male Population]]</f>
        <v>0.33784537437022055</v>
      </c>
      <c r="X3572" s="24">
        <f>Table1[[#This Row],[Total Ballots]]/Table1[[#This Row],[Total Population]]</f>
        <v>0.36453881001963839</v>
      </c>
      <c r="Y3572" s="24">
        <f>Table1[[#This Row],[Female Ballots]]/Table1[[#This Row],[Female Voters]]</f>
        <v>0.50602526489343647</v>
      </c>
      <c r="Z3572" s="24">
        <f>Table1[[#This Row],[Male Ballots]]/Table1[[#This Row],[Male Voters]]</f>
        <v>0.46246511768333975</v>
      </c>
      <c r="AA3572" s="24">
        <f>Table1[[#This Row],[Total Ballots]]/Table1[[#This Row],[Total Voters]]</f>
        <v>0.48536830224915978</v>
      </c>
    </row>
    <row r="3573" spans="1:27" s="12" customFormat="1" x14ac:dyDescent="0.35">
      <c r="A3573" s="70" t="s">
        <v>52</v>
      </c>
      <c r="B3573" s="71">
        <v>2020</v>
      </c>
      <c r="C3573" s="71" t="s">
        <v>83</v>
      </c>
      <c r="D3573" s="71"/>
      <c r="E3573" s="72"/>
      <c r="F3573" s="81"/>
      <c r="G3573" s="82" t="s">
        <v>62</v>
      </c>
      <c r="H3573" s="132">
        <v>31324</v>
      </c>
      <c r="I3573" s="132">
        <v>34482</v>
      </c>
      <c r="J3573" s="133">
        <v>65806</v>
      </c>
      <c r="K3573" s="66">
        <v>21168</v>
      </c>
      <c r="L3573" s="66">
        <v>20860</v>
      </c>
      <c r="M3573" s="66">
        <v>372</v>
      </c>
      <c r="N3573" s="66">
        <v>42400</v>
      </c>
      <c r="O3573" s="66">
        <v>8222</v>
      </c>
      <c r="P3573" s="66">
        <v>6986</v>
      </c>
      <c r="Q3573" s="66">
        <v>220</v>
      </c>
      <c r="R3573" s="73">
        <v>15428</v>
      </c>
      <c r="S3573" s="24">
        <f>Table1[[#This Row],[Female Voters]]/Table1[[#This Row],[Female Population]]</f>
        <v>0.67577576299323205</v>
      </c>
      <c r="T3573" s="24">
        <f>Table1[[#This Row],[Male Voters]]/Table1[[#This Row],[Male Population]]</f>
        <v>0.60495330897279742</v>
      </c>
      <c r="U3573" s="24">
        <f>Table1[[#This Row],[Total Voters]]/Table1[[#This Row],[Total Population]]</f>
        <v>0.64431814728140291</v>
      </c>
      <c r="V3573" s="24">
        <f>Table1[[#This Row],[Female Ballots]]/Table1[[#This Row],[Female Population]]</f>
        <v>0.2624824415783425</v>
      </c>
      <c r="W3573" s="24">
        <f>Table1[[#This Row],[Male Ballots]]/Table1[[#This Row],[Male Population]]</f>
        <v>0.20259845716605765</v>
      </c>
      <c r="X3573" s="24">
        <f>Table1[[#This Row],[Total Ballots]]/Table1[[#This Row],[Total Population]]</f>
        <v>0.23444670698720482</v>
      </c>
      <c r="Y3573" s="24">
        <f>Table1[[#This Row],[Female Ballots]]/Table1[[#This Row],[Female Voters]]</f>
        <v>0.38841647770219201</v>
      </c>
      <c r="Z3573" s="24">
        <f>Table1[[#This Row],[Male Ballots]]/Table1[[#This Row],[Male Voters]]</f>
        <v>0.33489932885906043</v>
      </c>
      <c r="AA3573" s="24">
        <f>Table1[[#This Row],[Total Ballots]]/Table1[[#This Row],[Total Voters]]</f>
        <v>0.36386792452830191</v>
      </c>
    </row>
    <row r="3574" spans="1:27" s="12" customFormat="1" x14ac:dyDescent="0.35">
      <c r="A3574" s="70" t="s">
        <v>52</v>
      </c>
      <c r="B3574" s="71">
        <v>2020</v>
      </c>
      <c r="C3574" s="71" t="s">
        <v>83</v>
      </c>
      <c r="D3574" s="71"/>
      <c r="E3574" s="72"/>
      <c r="F3574" s="81"/>
      <c r="G3574" s="82" t="s">
        <v>63</v>
      </c>
      <c r="H3574" s="132">
        <v>58170</v>
      </c>
      <c r="I3574" s="132">
        <v>59868</v>
      </c>
      <c r="J3574" s="133">
        <v>118038</v>
      </c>
      <c r="K3574" s="66">
        <v>41019</v>
      </c>
      <c r="L3574" s="66">
        <v>39838</v>
      </c>
      <c r="M3574" s="66">
        <v>529</v>
      </c>
      <c r="N3574" s="66">
        <v>81386</v>
      </c>
      <c r="O3574" s="66">
        <v>15619</v>
      </c>
      <c r="P3574" s="66">
        <v>13563</v>
      </c>
      <c r="Q3574" s="66">
        <v>311</v>
      </c>
      <c r="R3574" s="73">
        <v>29493</v>
      </c>
      <c r="S3574" s="24">
        <f>Table1[[#This Row],[Female Voters]]/Table1[[#This Row],[Female Population]]</f>
        <v>0.70515729757607015</v>
      </c>
      <c r="T3574" s="24">
        <f>Table1[[#This Row],[Male Voters]]/Table1[[#This Row],[Male Population]]</f>
        <v>0.66543061401750514</v>
      </c>
      <c r="U3574" s="24">
        <f>Table1[[#This Row],[Total Voters]]/Table1[[#This Row],[Total Population]]</f>
        <v>0.68948982531049319</v>
      </c>
      <c r="V3574" s="24">
        <f>Table1[[#This Row],[Female Ballots]]/Table1[[#This Row],[Female Population]]</f>
        <v>0.26850610280213166</v>
      </c>
      <c r="W3574" s="24">
        <f>Table1[[#This Row],[Male Ballots]]/Table1[[#This Row],[Male Population]]</f>
        <v>0.22654840649428742</v>
      </c>
      <c r="X3574" s="24">
        <f>Table1[[#This Row],[Total Ballots]]/Table1[[#This Row],[Total Population]]</f>
        <v>0.24986021450719259</v>
      </c>
      <c r="Y3574" s="24">
        <f>Table1[[#This Row],[Female Ballots]]/Table1[[#This Row],[Female Voters]]</f>
        <v>0.38077476291474682</v>
      </c>
      <c r="Z3574" s="24">
        <f>Table1[[#This Row],[Male Ballots]]/Table1[[#This Row],[Male Voters]]</f>
        <v>0.34045383804407853</v>
      </c>
      <c r="AA3574" s="24">
        <f>Table1[[#This Row],[Total Ballots]]/Table1[[#This Row],[Total Voters]]</f>
        <v>0.36238419384169268</v>
      </c>
    </row>
    <row r="3575" spans="1:27" s="12" customFormat="1" x14ac:dyDescent="0.35">
      <c r="A3575" s="70" t="s">
        <v>52</v>
      </c>
      <c r="B3575" s="71">
        <v>2020</v>
      </c>
      <c r="C3575" s="71" t="s">
        <v>83</v>
      </c>
      <c r="D3575" s="71"/>
      <c r="E3575" s="72"/>
      <c r="F3575" s="81"/>
      <c r="G3575" s="82" t="s">
        <v>64</v>
      </c>
      <c r="H3575" s="132">
        <v>59838</v>
      </c>
      <c r="I3575" s="132">
        <v>61882</v>
      </c>
      <c r="J3575" s="133">
        <v>121720</v>
      </c>
      <c r="K3575" s="66">
        <v>42841</v>
      </c>
      <c r="L3575" s="66">
        <v>41030</v>
      </c>
      <c r="M3575" s="66">
        <v>317</v>
      </c>
      <c r="N3575" s="66">
        <v>84188</v>
      </c>
      <c r="O3575" s="66">
        <v>17900</v>
      </c>
      <c r="P3575" s="66">
        <v>15944</v>
      </c>
      <c r="Q3575" s="66">
        <v>182</v>
      </c>
      <c r="R3575" s="73">
        <v>34026</v>
      </c>
      <c r="S3575" s="24">
        <f>Table1[[#This Row],[Female Voters]]/Table1[[#This Row],[Female Population]]</f>
        <v>0.7159497309402052</v>
      </c>
      <c r="T3575" s="24">
        <f>Table1[[#This Row],[Male Voters]]/Table1[[#This Row],[Male Population]]</f>
        <v>0.66303610096635535</v>
      </c>
      <c r="U3575" s="24">
        <f>Table1[[#This Row],[Total Voters]]/Table1[[#This Row],[Total Population]]</f>
        <v>0.69165297403877757</v>
      </c>
      <c r="V3575" s="24">
        <f>Table1[[#This Row],[Female Ballots]]/Table1[[#This Row],[Female Population]]</f>
        <v>0.29914101407132593</v>
      </c>
      <c r="W3575" s="24">
        <f>Table1[[#This Row],[Male Ballots]]/Table1[[#This Row],[Male Population]]</f>
        <v>0.2576516596102259</v>
      </c>
      <c r="X3575" s="24">
        <f>Table1[[#This Row],[Total Ballots]]/Table1[[#This Row],[Total Population]]</f>
        <v>0.27954321393361814</v>
      </c>
      <c r="Y3575" s="24">
        <f>Table1[[#This Row],[Female Ballots]]/Table1[[#This Row],[Female Voters]]</f>
        <v>0.41782404705772508</v>
      </c>
      <c r="Z3575" s="24">
        <f>Table1[[#This Row],[Male Ballots]]/Table1[[#This Row],[Male Voters]]</f>
        <v>0.38859371191810871</v>
      </c>
      <c r="AA3575" s="24">
        <f>Table1[[#This Row],[Total Ballots]]/Table1[[#This Row],[Total Voters]]</f>
        <v>0.4041668646362902</v>
      </c>
    </row>
    <row r="3576" spans="1:27" s="12" customFormat="1" x14ac:dyDescent="0.35">
      <c r="A3576" s="70" t="s">
        <v>52</v>
      </c>
      <c r="B3576" s="71">
        <v>2020</v>
      </c>
      <c r="C3576" s="71" t="s">
        <v>83</v>
      </c>
      <c r="D3576" s="71"/>
      <c r="E3576" s="72"/>
      <c r="F3576" s="81"/>
      <c r="G3576" s="82" t="s">
        <v>65</v>
      </c>
      <c r="H3576" s="132">
        <v>53198</v>
      </c>
      <c r="I3576" s="132">
        <v>53850</v>
      </c>
      <c r="J3576" s="133">
        <v>107048</v>
      </c>
      <c r="K3576" s="66">
        <v>41600</v>
      </c>
      <c r="L3576" s="66">
        <v>40294</v>
      </c>
      <c r="M3576" s="66">
        <v>211</v>
      </c>
      <c r="N3576" s="66">
        <v>82105</v>
      </c>
      <c r="O3576" s="66">
        <v>19718</v>
      </c>
      <c r="P3576" s="66">
        <v>17548</v>
      </c>
      <c r="Q3576" s="66">
        <v>117</v>
      </c>
      <c r="R3576" s="73">
        <v>37383</v>
      </c>
      <c r="S3576" s="24">
        <f>Table1[[#This Row],[Female Voters]]/Table1[[#This Row],[Female Population]]</f>
        <v>0.78198428512350093</v>
      </c>
      <c r="T3576" s="24">
        <f>Table1[[#This Row],[Male Voters]]/Table1[[#This Row],[Male Population]]</f>
        <v>0.74826369545032501</v>
      </c>
      <c r="U3576" s="24">
        <f>Table1[[#This Row],[Total Voters]]/Table1[[#This Row],[Total Population]]</f>
        <v>0.76699237725132652</v>
      </c>
      <c r="V3576" s="24">
        <f>Table1[[#This Row],[Female Ballots]]/Table1[[#This Row],[Female Population]]</f>
        <v>0.37065303206887479</v>
      </c>
      <c r="W3576" s="24">
        <f>Table1[[#This Row],[Male Ballots]]/Table1[[#This Row],[Male Population]]</f>
        <v>0.32586815227483751</v>
      </c>
      <c r="X3576" s="24">
        <f>Table1[[#This Row],[Total Ballots]]/Table1[[#This Row],[Total Population]]</f>
        <v>0.34921717360436438</v>
      </c>
      <c r="Y3576" s="24">
        <f>Table1[[#This Row],[Female Ballots]]/Table1[[#This Row],[Female Voters]]</f>
        <v>0.47399038461538462</v>
      </c>
      <c r="Z3576" s="24">
        <f>Table1[[#This Row],[Male Ballots]]/Table1[[#This Row],[Male Voters]]</f>
        <v>0.43549908174914381</v>
      </c>
      <c r="AA3576" s="24">
        <f>Table1[[#This Row],[Total Ballots]]/Table1[[#This Row],[Total Voters]]</f>
        <v>0.45530722854880945</v>
      </c>
    </row>
    <row r="3577" spans="1:27" s="12" customFormat="1" x14ac:dyDescent="0.35">
      <c r="A3577" s="70" t="s">
        <v>52</v>
      </c>
      <c r="B3577" s="71">
        <v>2020</v>
      </c>
      <c r="C3577" s="71" t="s">
        <v>83</v>
      </c>
      <c r="D3577" s="71"/>
      <c r="E3577" s="72"/>
      <c r="F3577" s="81"/>
      <c r="G3577" s="82" t="s">
        <v>66</v>
      </c>
      <c r="H3577" s="132">
        <v>54966</v>
      </c>
      <c r="I3577" s="132">
        <v>54027</v>
      </c>
      <c r="J3577" s="133">
        <v>108993</v>
      </c>
      <c r="K3577" s="66">
        <v>45807</v>
      </c>
      <c r="L3577" s="66">
        <v>43997</v>
      </c>
      <c r="M3577" s="66">
        <v>202</v>
      </c>
      <c r="N3577" s="66">
        <v>90006</v>
      </c>
      <c r="O3577" s="66">
        <v>26432</v>
      </c>
      <c r="P3577" s="66">
        <v>23402</v>
      </c>
      <c r="Q3577" s="66">
        <v>129</v>
      </c>
      <c r="R3577" s="73">
        <v>49963</v>
      </c>
      <c r="S3577" s="24">
        <f>Table1[[#This Row],[Female Voters]]/Table1[[#This Row],[Female Population]]</f>
        <v>0.83336971946294069</v>
      </c>
      <c r="T3577" s="24">
        <f>Table1[[#This Row],[Male Voters]]/Table1[[#This Row],[Male Population]]</f>
        <v>0.8143520832176504</v>
      </c>
      <c r="U3577" s="24">
        <f>Table1[[#This Row],[Total Voters]]/Table1[[#This Row],[Total Population]]</f>
        <v>0.82579615204646173</v>
      </c>
      <c r="V3577" s="24">
        <f>Table1[[#This Row],[Female Ballots]]/Table1[[#This Row],[Female Population]]</f>
        <v>0.48087908889131464</v>
      </c>
      <c r="W3577" s="24">
        <f>Table1[[#This Row],[Male Ballots]]/Table1[[#This Row],[Male Population]]</f>
        <v>0.43315379347363353</v>
      </c>
      <c r="X3577" s="24">
        <f>Table1[[#This Row],[Total Ballots]]/Table1[[#This Row],[Total Population]]</f>
        <v>0.45840558567981432</v>
      </c>
      <c r="Y3577" s="24">
        <f>Table1[[#This Row],[Female Ballots]]/Table1[[#This Row],[Female Voters]]</f>
        <v>0.57702971161612859</v>
      </c>
      <c r="Z3577" s="24">
        <f>Table1[[#This Row],[Male Ballots]]/Table1[[#This Row],[Male Voters]]</f>
        <v>0.53189990226606354</v>
      </c>
      <c r="AA3577" s="24">
        <f>Table1[[#This Row],[Total Ballots]]/Table1[[#This Row],[Total Voters]]</f>
        <v>0.55510743728195899</v>
      </c>
    </row>
    <row r="3578" spans="1:27" s="12" customFormat="1" x14ac:dyDescent="0.35">
      <c r="A3578" s="70" t="s">
        <v>52</v>
      </c>
      <c r="B3578" s="71">
        <v>2020</v>
      </c>
      <c r="C3578" s="71" t="s">
        <v>83</v>
      </c>
      <c r="D3578" s="71"/>
      <c r="E3578" s="72"/>
      <c r="F3578" s="81"/>
      <c r="G3578" s="82" t="s">
        <v>67</v>
      </c>
      <c r="H3578" s="132">
        <v>65713</v>
      </c>
      <c r="I3578" s="132">
        <v>53264</v>
      </c>
      <c r="J3578" s="133">
        <v>118977</v>
      </c>
      <c r="K3578" s="66">
        <v>55023</v>
      </c>
      <c r="L3578" s="66">
        <v>45832</v>
      </c>
      <c r="M3578" s="66">
        <v>173</v>
      </c>
      <c r="N3578" s="66">
        <v>101028</v>
      </c>
      <c r="O3578" s="66">
        <v>37329</v>
      </c>
      <c r="P3578" s="66">
        <v>29780</v>
      </c>
      <c r="Q3578" s="66">
        <v>115</v>
      </c>
      <c r="R3578" s="66">
        <v>67224</v>
      </c>
      <c r="S3578" s="24">
        <f>Table1[[#This Row],[Female Voters]]/Table1[[#This Row],[Female Population]]</f>
        <v>0.83732290414377675</v>
      </c>
      <c r="T3578" s="24">
        <f>Table1[[#This Row],[Male Voters]]/Table1[[#This Row],[Male Population]]</f>
        <v>0.86046860919194956</v>
      </c>
      <c r="U3578" s="24">
        <f>Table1[[#This Row],[Total Voters]]/Table1[[#This Row],[Total Population]]</f>
        <v>0.84913890920093804</v>
      </c>
      <c r="V3578" s="24">
        <f>Table1[[#This Row],[Female Ballots]]/Table1[[#This Row],[Female Population]]</f>
        <v>0.56806111423919159</v>
      </c>
      <c r="W3578" s="24">
        <f>Table1[[#This Row],[Male Ballots]]/Table1[[#This Row],[Male Population]]</f>
        <v>0.55910183238209676</v>
      </c>
      <c r="X3578" s="24">
        <f>Table1[[#This Row],[Total Ballots]]/Table1[[#This Row],[Total Population]]</f>
        <v>0.56501676794674605</v>
      </c>
      <c r="Y3578" s="24">
        <f>Table1[[#This Row],[Female Ballots]]/Table1[[#This Row],[Female Voters]]</f>
        <v>0.67842538574777822</v>
      </c>
      <c r="Z3578" s="24">
        <f>Table1[[#This Row],[Male Ballots]]/Table1[[#This Row],[Male Voters]]</f>
        <v>0.64976435678128819</v>
      </c>
      <c r="AA3578" s="24">
        <f>Table1[[#This Row],[Total Ballots]]/Table1[[#This Row],[Total Voters]]</f>
        <v>0.66539969117472386</v>
      </c>
    </row>
    <row r="3579" spans="1:27" s="12" customFormat="1" x14ac:dyDescent="0.35">
      <c r="A3579" s="70" t="s">
        <v>40</v>
      </c>
      <c r="B3579" s="71">
        <v>2020</v>
      </c>
      <c r="C3579" s="71" t="s">
        <v>83</v>
      </c>
      <c r="D3579" s="71"/>
      <c r="E3579" s="72"/>
      <c r="F3579" s="81"/>
      <c r="G3579" s="82" t="s">
        <v>79</v>
      </c>
      <c r="H3579" s="132">
        <v>214303</v>
      </c>
      <c r="I3579" s="132">
        <v>206744</v>
      </c>
      <c r="J3579" s="133">
        <v>421047</v>
      </c>
      <c r="K3579" s="66">
        <v>173033</v>
      </c>
      <c r="L3579" s="66">
        <v>158071</v>
      </c>
      <c r="M3579" s="66">
        <v>4496</v>
      </c>
      <c r="N3579" s="66">
        <v>335600</v>
      </c>
      <c r="O3579" s="66">
        <v>82182</v>
      </c>
      <c r="P3579" s="66">
        <v>69725</v>
      </c>
      <c r="Q3579" s="66">
        <v>1826</v>
      </c>
      <c r="R3579" s="73">
        <v>153733</v>
      </c>
      <c r="S3579" s="24">
        <f>Table1[[#This Row],[Female Voters]]/Table1[[#This Row],[Female Population]]</f>
        <v>0.80742220127576381</v>
      </c>
      <c r="T3579" s="24">
        <f>Table1[[#This Row],[Male Voters]]/Table1[[#This Row],[Male Population]]</f>
        <v>0.76457357891885613</v>
      </c>
      <c r="U3579" s="24">
        <f>Table1[[#This Row],[Total Voters]]/Table1[[#This Row],[Total Population]]</f>
        <v>0.79706066068633663</v>
      </c>
      <c r="V3579" s="24">
        <f>Table1[[#This Row],[Female Ballots]]/Table1[[#This Row],[Female Population]]</f>
        <v>0.38348506553804662</v>
      </c>
      <c r="W3579" s="24">
        <f>Table1[[#This Row],[Male Ballots]]/Table1[[#This Row],[Male Population]]</f>
        <v>0.33725283442324805</v>
      </c>
      <c r="X3579" s="24">
        <f>Table1[[#This Row],[Total Ballots]]/Table1[[#This Row],[Total Population]]</f>
        <v>0.3651207584901448</v>
      </c>
      <c r="Y3579" s="24">
        <f>Table1[[#This Row],[Female Ballots]]/Table1[[#This Row],[Female Voters]]</f>
        <v>0.47494986505464276</v>
      </c>
      <c r="Z3579" s="24">
        <f>Table1[[#This Row],[Male Ballots]]/Table1[[#This Row],[Male Voters]]</f>
        <v>0.44109925286738239</v>
      </c>
      <c r="AA3579" s="24">
        <f>Table1[[#This Row],[Total Ballots]]/Table1[[#This Row],[Total Voters]]</f>
        <v>0.4580840286054827</v>
      </c>
    </row>
    <row r="3580" spans="1:27" s="12" customFormat="1" x14ac:dyDescent="0.35">
      <c r="A3580" s="70" t="s">
        <v>40</v>
      </c>
      <c r="B3580" s="71">
        <v>2020</v>
      </c>
      <c r="C3580" s="71" t="s">
        <v>83</v>
      </c>
      <c r="D3580" s="71"/>
      <c r="E3580" s="72"/>
      <c r="F3580" s="81"/>
      <c r="G3580" s="82" t="s">
        <v>62</v>
      </c>
      <c r="H3580" s="132">
        <v>26937</v>
      </c>
      <c r="I3580" s="132">
        <v>27369</v>
      </c>
      <c r="J3580" s="133">
        <v>54306</v>
      </c>
      <c r="K3580" s="66">
        <v>15576</v>
      </c>
      <c r="L3580" s="66">
        <v>15281</v>
      </c>
      <c r="M3580" s="66">
        <v>1341</v>
      </c>
      <c r="N3580" s="66">
        <v>32198</v>
      </c>
      <c r="O3580" s="66">
        <v>4979</v>
      </c>
      <c r="P3580" s="66">
        <v>4402</v>
      </c>
      <c r="Q3580" s="66">
        <v>412</v>
      </c>
      <c r="R3580" s="73">
        <v>9793</v>
      </c>
      <c r="S3580" s="24">
        <f>Table1[[#This Row],[Female Voters]]/Table1[[#This Row],[Female Population]]</f>
        <v>0.57823811114823476</v>
      </c>
      <c r="T3580" s="24">
        <f>Table1[[#This Row],[Male Voters]]/Table1[[#This Row],[Male Population]]</f>
        <v>0.5583324198911177</v>
      </c>
      <c r="U3580" s="24">
        <f>Table1[[#This Row],[Total Voters]]/Table1[[#This Row],[Total Population]]</f>
        <v>0.59289949545169962</v>
      </c>
      <c r="V3580" s="24">
        <f>Table1[[#This Row],[Female Ballots]]/Table1[[#This Row],[Female Population]]</f>
        <v>0.1848386977020455</v>
      </c>
      <c r="W3580" s="24">
        <f>Table1[[#This Row],[Male Ballots]]/Table1[[#This Row],[Male Population]]</f>
        <v>0.16083890533084877</v>
      </c>
      <c r="X3580" s="24">
        <f>Table1[[#This Row],[Total Ballots]]/Table1[[#This Row],[Total Population]]</f>
        <v>0.18032998195411187</v>
      </c>
      <c r="Y3580" s="24">
        <f>Table1[[#This Row],[Female Ballots]]/Table1[[#This Row],[Female Voters]]</f>
        <v>0.31965844889573702</v>
      </c>
      <c r="Z3580" s="24">
        <f>Table1[[#This Row],[Male Ballots]]/Table1[[#This Row],[Male Voters]]</f>
        <v>0.28807015247693213</v>
      </c>
      <c r="AA3580" s="24">
        <f>Table1[[#This Row],[Total Ballots]]/Table1[[#This Row],[Total Voters]]</f>
        <v>0.30414932604509598</v>
      </c>
    </row>
    <row r="3581" spans="1:27" s="12" customFormat="1" x14ac:dyDescent="0.35">
      <c r="A3581" s="70" t="s">
        <v>40</v>
      </c>
      <c r="B3581" s="71">
        <v>2020</v>
      </c>
      <c r="C3581" s="71" t="s">
        <v>83</v>
      </c>
      <c r="D3581" s="71"/>
      <c r="E3581" s="72"/>
      <c r="F3581" s="81"/>
      <c r="G3581" s="82" t="s">
        <v>63</v>
      </c>
      <c r="H3581" s="132">
        <v>36631</v>
      </c>
      <c r="I3581" s="132">
        <v>38361</v>
      </c>
      <c r="J3581" s="133">
        <v>74992</v>
      </c>
      <c r="K3581" s="66">
        <v>28889</v>
      </c>
      <c r="L3581" s="66">
        <v>27702</v>
      </c>
      <c r="M3581" s="66">
        <v>871</v>
      </c>
      <c r="N3581" s="66">
        <v>57462</v>
      </c>
      <c r="O3581" s="66">
        <v>9217</v>
      </c>
      <c r="P3581" s="66">
        <v>7974</v>
      </c>
      <c r="Q3581" s="66">
        <v>333</v>
      </c>
      <c r="R3581" s="73">
        <v>17524</v>
      </c>
      <c r="S3581" s="24">
        <f>Table1[[#This Row],[Female Voters]]/Table1[[#This Row],[Female Population]]</f>
        <v>0.78864895853239059</v>
      </c>
      <c r="T3581" s="24">
        <f>Table1[[#This Row],[Male Voters]]/Table1[[#This Row],[Male Population]]</f>
        <v>0.72213967310549776</v>
      </c>
      <c r="U3581" s="24">
        <f>Table1[[#This Row],[Total Voters]]/Table1[[#This Row],[Total Population]]</f>
        <v>0.76624173245146154</v>
      </c>
      <c r="V3581" s="24">
        <f>Table1[[#This Row],[Female Ballots]]/Table1[[#This Row],[Female Population]]</f>
        <v>0.25161748246021132</v>
      </c>
      <c r="W3581" s="24">
        <f>Table1[[#This Row],[Male Ballots]]/Table1[[#This Row],[Male Population]]</f>
        <v>0.20786736529287558</v>
      </c>
      <c r="X3581" s="24">
        <f>Table1[[#This Row],[Total Ballots]]/Table1[[#This Row],[Total Population]]</f>
        <v>0.23367825901429487</v>
      </c>
      <c r="Y3581" s="24">
        <f>Table1[[#This Row],[Female Ballots]]/Table1[[#This Row],[Female Voters]]</f>
        <v>0.31904877288933503</v>
      </c>
      <c r="Z3581" s="24">
        <f>Table1[[#This Row],[Male Ballots]]/Table1[[#This Row],[Male Voters]]</f>
        <v>0.28784925276153345</v>
      </c>
      <c r="AA3581" s="24">
        <f>Table1[[#This Row],[Total Ballots]]/Table1[[#This Row],[Total Voters]]</f>
        <v>0.30496676064181544</v>
      </c>
    </row>
    <row r="3582" spans="1:27" s="12" customFormat="1" x14ac:dyDescent="0.35">
      <c r="A3582" s="70" t="s">
        <v>40</v>
      </c>
      <c r="B3582" s="71">
        <v>2020</v>
      </c>
      <c r="C3582" s="71" t="s">
        <v>83</v>
      </c>
      <c r="D3582" s="71"/>
      <c r="E3582" s="72"/>
      <c r="F3582" s="81"/>
      <c r="G3582" s="82" t="s">
        <v>64</v>
      </c>
      <c r="H3582" s="132">
        <v>33518</v>
      </c>
      <c r="I3582" s="132">
        <v>34638</v>
      </c>
      <c r="J3582" s="133">
        <v>68156</v>
      </c>
      <c r="K3582" s="66">
        <v>27788</v>
      </c>
      <c r="L3582" s="66">
        <v>26625</v>
      </c>
      <c r="M3582" s="66">
        <v>615</v>
      </c>
      <c r="N3582" s="66">
        <v>55028</v>
      </c>
      <c r="O3582" s="66">
        <v>10320</v>
      </c>
      <c r="P3582" s="66">
        <v>9188</v>
      </c>
      <c r="Q3582" s="66">
        <v>217</v>
      </c>
      <c r="R3582" s="73">
        <v>19725</v>
      </c>
      <c r="S3582" s="24">
        <f>Table1[[#This Row],[Female Voters]]/Table1[[#This Row],[Female Population]]</f>
        <v>0.82904707918133536</v>
      </c>
      <c r="T3582" s="24">
        <f>Table1[[#This Row],[Male Voters]]/Table1[[#This Row],[Male Population]]</f>
        <v>0.76866447254460424</v>
      </c>
      <c r="U3582" s="24">
        <f>Table1[[#This Row],[Total Voters]]/Table1[[#This Row],[Total Population]]</f>
        <v>0.80738306238629032</v>
      </c>
      <c r="V3582" s="24">
        <f>Table1[[#This Row],[Female Ballots]]/Table1[[#This Row],[Female Population]]</f>
        <v>0.30789426576764722</v>
      </c>
      <c r="W3582" s="24">
        <f>Table1[[#This Row],[Male Ballots]]/Table1[[#This Row],[Male Population]]</f>
        <v>0.26525780934234078</v>
      </c>
      <c r="X3582" s="24">
        <f>Table1[[#This Row],[Total Ballots]]/Table1[[#This Row],[Total Population]]</f>
        <v>0.28940958976465753</v>
      </c>
      <c r="Y3582" s="24">
        <f>Table1[[#This Row],[Female Ballots]]/Table1[[#This Row],[Female Voters]]</f>
        <v>0.37138333093421622</v>
      </c>
      <c r="Z3582" s="24">
        <f>Table1[[#This Row],[Male Ballots]]/Table1[[#This Row],[Male Voters]]</f>
        <v>0.34508920187793429</v>
      </c>
      <c r="AA3582" s="24">
        <f>Table1[[#This Row],[Total Ballots]]/Table1[[#This Row],[Total Voters]]</f>
        <v>0.35845387802573236</v>
      </c>
    </row>
    <row r="3583" spans="1:27" s="12" customFormat="1" x14ac:dyDescent="0.35">
      <c r="A3583" s="70" t="s">
        <v>40</v>
      </c>
      <c r="B3583" s="71">
        <v>2020</v>
      </c>
      <c r="C3583" s="71" t="s">
        <v>83</v>
      </c>
      <c r="D3583" s="71"/>
      <c r="E3583" s="72"/>
      <c r="F3583" s="81"/>
      <c r="G3583" s="82" t="s">
        <v>65</v>
      </c>
      <c r="H3583" s="132">
        <v>30524</v>
      </c>
      <c r="I3583" s="132">
        <v>30767</v>
      </c>
      <c r="J3583" s="133">
        <v>61291</v>
      </c>
      <c r="K3583" s="66">
        <v>25810</v>
      </c>
      <c r="L3583" s="66">
        <v>24308</v>
      </c>
      <c r="M3583" s="66">
        <v>500</v>
      </c>
      <c r="N3583" s="66">
        <v>50618</v>
      </c>
      <c r="O3583" s="66">
        <v>11203</v>
      </c>
      <c r="P3583" s="66">
        <v>9975</v>
      </c>
      <c r="Q3583" s="66">
        <v>195</v>
      </c>
      <c r="R3583" s="73">
        <v>21373</v>
      </c>
      <c r="S3583" s="24">
        <f>Table1[[#This Row],[Female Voters]]/Table1[[#This Row],[Female Population]]</f>
        <v>0.8455641462455773</v>
      </c>
      <c r="T3583" s="24">
        <f>Table1[[#This Row],[Male Voters]]/Table1[[#This Row],[Male Population]]</f>
        <v>0.79006727987779113</v>
      </c>
      <c r="U3583" s="24">
        <f>Table1[[#This Row],[Total Voters]]/Table1[[#This Row],[Total Population]]</f>
        <v>0.82586350361390748</v>
      </c>
      <c r="V3583" s="24">
        <f>Table1[[#This Row],[Female Ballots]]/Table1[[#This Row],[Female Population]]</f>
        <v>0.36702267068536232</v>
      </c>
      <c r="W3583" s="24">
        <f>Table1[[#This Row],[Male Ballots]]/Table1[[#This Row],[Male Population]]</f>
        <v>0.3242110052978841</v>
      </c>
      <c r="X3583" s="24">
        <f>Table1[[#This Row],[Total Ballots]]/Table1[[#This Row],[Total Population]]</f>
        <v>0.34871351421905339</v>
      </c>
      <c r="Y3583" s="24">
        <f>Table1[[#This Row],[Female Ballots]]/Table1[[#This Row],[Female Voters]]</f>
        <v>0.43405656722200697</v>
      </c>
      <c r="Z3583" s="24">
        <f>Table1[[#This Row],[Male Ballots]]/Table1[[#This Row],[Male Voters]]</f>
        <v>0.41035872963633374</v>
      </c>
      <c r="AA3583" s="24">
        <f>Table1[[#This Row],[Total Ballots]]/Table1[[#This Row],[Total Voters]]</f>
        <v>0.42224110000395115</v>
      </c>
    </row>
    <row r="3584" spans="1:27" s="12" customFormat="1" x14ac:dyDescent="0.35">
      <c r="A3584" s="70" t="s">
        <v>40</v>
      </c>
      <c r="B3584" s="71">
        <v>2020</v>
      </c>
      <c r="C3584" s="71" t="s">
        <v>83</v>
      </c>
      <c r="D3584" s="71"/>
      <c r="E3584" s="72"/>
      <c r="F3584" s="81"/>
      <c r="G3584" s="82" t="s">
        <v>66</v>
      </c>
      <c r="H3584" s="132">
        <v>35742</v>
      </c>
      <c r="I3584" s="132">
        <v>33481</v>
      </c>
      <c r="J3584" s="133">
        <v>69223</v>
      </c>
      <c r="K3584" s="66">
        <v>30834</v>
      </c>
      <c r="L3584" s="66">
        <v>27482</v>
      </c>
      <c r="M3584" s="66">
        <v>561</v>
      </c>
      <c r="N3584" s="66">
        <v>58877</v>
      </c>
      <c r="O3584" s="66">
        <v>17472</v>
      </c>
      <c r="P3584" s="66">
        <v>14458</v>
      </c>
      <c r="Q3584" s="66">
        <v>296</v>
      </c>
      <c r="R3584" s="73">
        <v>32226</v>
      </c>
      <c r="S3584" s="24">
        <f>Table1[[#This Row],[Female Voters]]/Table1[[#This Row],[Female Population]]</f>
        <v>0.86268255833473229</v>
      </c>
      <c r="T3584" s="24">
        <f>Table1[[#This Row],[Male Voters]]/Table1[[#This Row],[Male Population]]</f>
        <v>0.82082375078402681</v>
      </c>
      <c r="U3584" s="24">
        <f>Table1[[#This Row],[Total Voters]]/Table1[[#This Row],[Total Population]]</f>
        <v>0.8505410051572454</v>
      </c>
      <c r="V3584" s="24">
        <f>Table1[[#This Row],[Female Ballots]]/Table1[[#This Row],[Female Population]]</f>
        <v>0.48883666274970622</v>
      </c>
      <c r="W3584" s="24">
        <f>Table1[[#This Row],[Male Ballots]]/Table1[[#This Row],[Male Population]]</f>
        <v>0.43182700636181715</v>
      </c>
      <c r="X3584" s="24">
        <f>Table1[[#This Row],[Total Ballots]]/Table1[[#This Row],[Total Population]]</f>
        <v>0.46553891047773138</v>
      </c>
      <c r="Y3584" s="24">
        <f>Table1[[#This Row],[Female Ballots]]/Table1[[#This Row],[Female Voters]]</f>
        <v>0.56664720762794318</v>
      </c>
      <c r="Z3584" s="24">
        <f>Table1[[#This Row],[Male Ballots]]/Table1[[#This Row],[Male Voters]]</f>
        <v>0.52608980423549956</v>
      </c>
      <c r="AA3584" s="24">
        <f>Table1[[#This Row],[Total Ballots]]/Table1[[#This Row],[Total Voters]]</f>
        <v>0.54734446388233093</v>
      </c>
    </row>
    <row r="3585" spans="1:27" s="12" customFormat="1" x14ac:dyDescent="0.35">
      <c r="A3585" s="70" t="s">
        <v>40</v>
      </c>
      <c r="B3585" s="71">
        <v>2020</v>
      </c>
      <c r="C3585" s="71" t="s">
        <v>83</v>
      </c>
      <c r="D3585" s="71"/>
      <c r="E3585" s="72"/>
      <c r="F3585" s="81"/>
      <c r="G3585" s="82" t="s">
        <v>67</v>
      </c>
      <c r="H3585" s="132">
        <v>50951</v>
      </c>
      <c r="I3585" s="132">
        <v>42128</v>
      </c>
      <c r="J3585" s="133">
        <v>93079</v>
      </c>
      <c r="K3585" s="66">
        <v>44136</v>
      </c>
      <c r="L3585" s="66">
        <v>36673</v>
      </c>
      <c r="M3585" s="66">
        <v>608</v>
      </c>
      <c r="N3585" s="66">
        <v>81417</v>
      </c>
      <c r="O3585" s="66">
        <v>28991</v>
      </c>
      <c r="P3585" s="66">
        <v>23728</v>
      </c>
      <c r="Q3585" s="66">
        <v>373</v>
      </c>
      <c r="R3585" s="66">
        <v>53092</v>
      </c>
      <c r="S3585" s="24">
        <f>Table1[[#This Row],[Female Voters]]/Table1[[#This Row],[Female Population]]</f>
        <v>0.86624403838982555</v>
      </c>
      <c r="T3585" s="24">
        <f>Table1[[#This Row],[Male Voters]]/Table1[[#This Row],[Male Population]]</f>
        <v>0.87051367261678692</v>
      </c>
      <c r="U3585" s="24">
        <f>Table1[[#This Row],[Total Voters]]/Table1[[#This Row],[Total Population]]</f>
        <v>0.87470858088290593</v>
      </c>
      <c r="V3585" s="24">
        <f>Table1[[#This Row],[Female Ballots]]/Table1[[#This Row],[Female Population]]</f>
        <v>0.56899766442268063</v>
      </c>
      <c r="W3585" s="24">
        <f>Table1[[#This Row],[Male Ballots]]/Table1[[#This Row],[Male Population]]</f>
        <v>0.56323585263957465</v>
      </c>
      <c r="X3585" s="24">
        <f>Table1[[#This Row],[Total Ballots]]/Table1[[#This Row],[Total Population]]</f>
        <v>0.57039718948420159</v>
      </c>
      <c r="Y3585" s="24">
        <f>Table1[[#This Row],[Female Ballots]]/Table1[[#This Row],[Female Voters]]</f>
        <v>0.65685608120355266</v>
      </c>
      <c r="Z3585" s="24">
        <f>Table1[[#This Row],[Male Ballots]]/Table1[[#This Row],[Male Voters]]</f>
        <v>0.64701551550186787</v>
      </c>
      <c r="AA3585" s="24">
        <f>Table1[[#This Row],[Total Ballots]]/Table1[[#This Row],[Total Voters]]</f>
        <v>0.6520996843411081</v>
      </c>
    </row>
    <row r="3586" spans="1:27" s="12" customFormat="1" x14ac:dyDescent="0.35">
      <c r="A3586" s="70" t="s">
        <v>28</v>
      </c>
      <c r="B3586" s="71">
        <v>2020</v>
      </c>
      <c r="C3586" s="71" t="s">
        <v>83</v>
      </c>
      <c r="D3586" s="71"/>
      <c r="E3586" s="72"/>
      <c r="F3586" s="81"/>
      <c r="G3586" s="82" t="s">
        <v>79</v>
      </c>
      <c r="H3586" s="132">
        <v>18354.000400000001</v>
      </c>
      <c r="I3586" s="132">
        <v>18283.0003</v>
      </c>
      <c r="J3586" s="133">
        <v>36637.000200000002</v>
      </c>
      <c r="K3586" s="66">
        <v>15899</v>
      </c>
      <c r="L3586" s="66">
        <v>15570</v>
      </c>
      <c r="M3586" s="66">
        <v>281</v>
      </c>
      <c r="N3586" s="66">
        <v>31750</v>
      </c>
      <c r="O3586" s="66">
        <v>8211</v>
      </c>
      <c r="P3586" s="66">
        <v>7647</v>
      </c>
      <c r="Q3586" s="66">
        <v>148</v>
      </c>
      <c r="R3586" s="73">
        <v>16006</v>
      </c>
      <c r="S3586" s="24">
        <f>Table1[[#This Row],[Female Voters]]/Table1[[#This Row],[Female Population]]</f>
        <v>0.86624167230594584</v>
      </c>
      <c r="T3586" s="24">
        <f>Table1[[#This Row],[Male Voters]]/Table1[[#This Row],[Male Population]]</f>
        <v>0.8516107720022299</v>
      </c>
      <c r="U3586" s="24">
        <f>Table1[[#This Row],[Total Voters]]/Table1[[#This Row],[Total Population]]</f>
        <v>0.86661025265927749</v>
      </c>
      <c r="V3586" s="24">
        <f>Table1[[#This Row],[Female Ballots]]/Table1[[#This Row],[Female Population]]</f>
        <v>0.44736841130285687</v>
      </c>
      <c r="W3586" s="24">
        <f>Table1[[#This Row],[Male Ballots]]/Table1[[#This Row],[Male Population]]</f>
        <v>0.4182573907193996</v>
      </c>
      <c r="X3586" s="24">
        <f>Table1[[#This Row],[Total Ballots]]/Table1[[#This Row],[Total Population]]</f>
        <v>0.43688074658470533</v>
      </c>
      <c r="Y3586" s="24">
        <f>Table1[[#This Row],[Female Ballots]]/Table1[[#This Row],[Female Voters]]</f>
        <v>0.51644757531920249</v>
      </c>
      <c r="Z3586" s="24">
        <f>Table1[[#This Row],[Male Ballots]]/Table1[[#This Row],[Male Voters]]</f>
        <v>0.4911368015414258</v>
      </c>
      <c r="AA3586" s="24">
        <f>Table1[[#This Row],[Total Ballots]]/Table1[[#This Row],[Total Voters]]</f>
        <v>0.50412598425196853</v>
      </c>
    </row>
    <row r="3587" spans="1:27" s="12" customFormat="1" x14ac:dyDescent="0.35">
      <c r="A3587" s="70" t="s">
        <v>28</v>
      </c>
      <c r="B3587" s="71">
        <v>2020</v>
      </c>
      <c r="C3587" s="71" t="s">
        <v>83</v>
      </c>
      <c r="D3587" s="71"/>
      <c r="E3587" s="72"/>
      <c r="F3587" s="81"/>
      <c r="G3587" s="82" t="s">
        <v>62</v>
      </c>
      <c r="H3587" s="132">
        <v>1363.0001</v>
      </c>
      <c r="I3587" s="132">
        <v>1447.0001</v>
      </c>
      <c r="J3587" s="133">
        <v>2810.0001000000002</v>
      </c>
      <c r="K3587" s="66">
        <v>1038</v>
      </c>
      <c r="L3587" s="66">
        <v>1167</v>
      </c>
      <c r="M3587" s="66">
        <v>36</v>
      </c>
      <c r="N3587" s="66">
        <v>2241</v>
      </c>
      <c r="O3587" s="66">
        <v>310</v>
      </c>
      <c r="P3587" s="66">
        <v>337</v>
      </c>
      <c r="Q3587" s="66">
        <v>13</v>
      </c>
      <c r="R3587" s="73">
        <v>660</v>
      </c>
      <c r="S3587" s="24">
        <f>Table1[[#This Row],[Female Voters]]/Table1[[#This Row],[Female Population]]</f>
        <v>0.76155533664304209</v>
      </c>
      <c r="T3587" s="24">
        <f>Table1[[#This Row],[Male Voters]]/Table1[[#This Row],[Male Population]]</f>
        <v>0.80649614329674202</v>
      </c>
      <c r="U3587" s="24">
        <f>Table1[[#This Row],[Total Voters]]/Table1[[#This Row],[Total Population]]</f>
        <v>0.7975088684160544</v>
      </c>
      <c r="V3587" s="24">
        <f>Table1[[#This Row],[Female Ballots]]/Table1[[#This Row],[Female Population]]</f>
        <v>0.22743945506680446</v>
      </c>
      <c r="W3587" s="24">
        <f>Table1[[#This Row],[Male Ballots]]/Table1[[#This Row],[Male Population]]</f>
        <v>0.2328956300694105</v>
      </c>
      <c r="X3587" s="24">
        <f>Table1[[#This Row],[Total Ballots]]/Table1[[#This Row],[Total Population]]</f>
        <v>0.23487543648130119</v>
      </c>
      <c r="Y3587" s="24">
        <f>Table1[[#This Row],[Female Ballots]]/Table1[[#This Row],[Female Voters]]</f>
        <v>0.29865125240847784</v>
      </c>
      <c r="Z3587" s="24">
        <f>Table1[[#This Row],[Male Ballots]]/Table1[[#This Row],[Male Voters]]</f>
        <v>0.28877463581833762</v>
      </c>
      <c r="AA3587" s="24">
        <f>Table1[[#This Row],[Total Ballots]]/Table1[[#This Row],[Total Voters]]</f>
        <v>0.29451137884872824</v>
      </c>
    </row>
    <row r="3588" spans="1:27" s="12" customFormat="1" x14ac:dyDescent="0.35">
      <c r="A3588" s="70" t="s">
        <v>28</v>
      </c>
      <c r="B3588" s="71">
        <v>2020</v>
      </c>
      <c r="C3588" s="71" t="s">
        <v>83</v>
      </c>
      <c r="D3588" s="71"/>
      <c r="E3588" s="72"/>
      <c r="F3588" s="81"/>
      <c r="G3588" s="82" t="s">
        <v>63</v>
      </c>
      <c r="H3588" s="132">
        <v>2077.0001000000002</v>
      </c>
      <c r="I3588" s="132">
        <v>2076.0001000000002</v>
      </c>
      <c r="J3588" s="133">
        <v>4153</v>
      </c>
      <c r="K3588" s="66">
        <v>1857</v>
      </c>
      <c r="L3588" s="66">
        <v>1848</v>
      </c>
      <c r="M3588" s="66">
        <v>32</v>
      </c>
      <c r="N3588" s="66">
        <v>3737</v>
      </c>
      <c r="O3588" s="66">
        <v>571</v>
      </c>
      <c r="P3588" s="66">
        <v>494</v>
      </c>
      <c r="Q3588" s="66">
        <v>16</v>
      </c>
      <c r="R3588" s="73">
        <v>1081</v>
      </c>
      <c r="S3588" s="24">
        <f>Table1[[#This Row],[Female Voters]]/Table1[[#This Row],[Female Population]]</f>
        <v>0.89407795406461454</v>
      </c>
      <c r="T3588" s="24">
        <f>Table1[[#This Row],[Male Voters]]/Table1[[#This Row],[Male Population]]</f>
        <v>0.89017336752536758</v>
      </c>
      <c r="U3588" s="24">
        <f>Table1[[#This Row],[Total Voters]]/Table1[[#This Row],[Total Population]]</f>
        <v>0.89983144714664098</v>
      </c>
      <c r="V3588" s="24">
        <f>Table1[[#This Row],[Female Ballots]]/Table1[[#This Row],[Female Population]]</f>
        <v>0.27491573062514535</v>
      </c>
      <c r="W3588" s="24">
        <f>Table1[[#This Row],[Male Ballots]]/Table1[[#This Row],[Male Population]]</f>
        <v>0.23795759932766861</v>
      </c>
      <c r="X3588" s="24">
        <f>Table1[[#This Row],[Total Ballots]]/Table1[[#This Row],[Total Population]]</f>
        <v>0.26029376354442574</v>
      </c>
      <c r="Y3588" s="24">
        <f>Table1[[#This Row],[Female Ballots]]/Table1[[#This Row],[Female Voters]]</f>
        <v>0.30748519116855144</v>
      </c>
      <c r="Z3588" s="24">
        <f>Table1[[#This Row],[Male Ballots]]/Table1[[#This Row],[Male Voters]]</f>
        <v>0.26731601731601734</v>
      </c>
      <c r="AA3588" s="24">
        <f>Table1[[#This Row],[Total Ballots]]/Table1[[#This Row],[Total Voters]]</f>
        <v>0.28926946748728927</v>
      </c>
    </row>
    <row r="3589" spans="1:27" s="12" customFormat="1" x14ac:dyDescent="0.35">
      <c r="A3589" s="70" t="s">
        <v>28</v>
      </c>
      <c r="B3589" s="71">
        <v>2020</v>
      </c>
      <c r="C3589" s="71" t="s">
        <v>83</v>
      </c>
      <c r="D3589" s="71"/>
      <c r="E3589" s="72"/>
      <c r="F3589" s="81"/>
      <c r="G3589" s="82" t="s">
        <v>64</v>
      </c>
      <c r="H3589" s="132">
        <v>2494</v>
      </c>
      <c r="I3589" s="132">
        <v>2445</v>
      </c>
      <c r="J3589" s="133">
        <v>4939</v>
      </c>
      <c r="K3589" s="66">
        <v>2099</v>
      </c>
      <c r="L3589" s="66">
        <v>1957</v>
      </c>
      <c r="M3589" s="66">
        <v>37</v>
      </c>
      <c r="N3589" s="66">
        <v>4093</v>
      </c>
      <c r="O3589" s="66">
        <v>750</v>
      </c>
      <c r="P3589" s="66">
        <v>658</v>
      </c>
      <c r="Q3589" s="66">
        <v>20</v>
      </c>
      <c r="R3589" s="73">
        <v>1428</v>
      </c>
      <c r="S3589" s="24">
        <f>Table1[[#This Row],[Female Voters]]/Table1[[#This Row],[Female Population]]</f>
        <v>0.8416198877305533</v>
      </c>
      <c r="T3589" s="24">
        <f>Table1[[#This Row],[Male Voters]]/Table1[[#This Row],[Male Population]]</f>
        <v>0.80040899795501019</v>
      </c>
      <c r="U3589" s="24">
        <f>Table1[[#This Row],[Total Voters]]/Table1[[#This Row],[Total Population]]</f>
        <v>0.82871026523587776</v>
      </c>
      <c r="V3589" s="24">
        <f>Table1[[#This Row],[Female Ballots]]/Table1[[#This Row],[Female Population]]</f>
        <v>0.30072173215717724</v>
      </c>
      <c r="W3589" s="24">
        <f>Table1[[#This Row],[Male Ballots]]/Table1[[#This Row],[Male Population]]</f>
        <v>0.269120654396728</v>
      </c>
      <c r="X3589" s="24">
        <f>Table1[[#This Row],[Total Ballots]]/Table1[[#This Row],[Total Population]]</f>
        <v>0.289127353715327</v>
      </c>
      <c r="Y3589" s="24">
        <f>Table1[[#This Row],[Female Ballots]]/Table1[[#This Row],[Female Voters]]</f>
        <v>0.35731300619342543</v>
      </c>
      <c r="Z3589" s="24">
        <f>Table1[[#This Row],[Male Ballots]]/Table1[[#This Row],[Male Voters]]</f>
        <v>0.3362289218191109</v>
      </c>
      <c r="AA3589" s="24">
        <f>Table1[[#This Row],[Total Ballots]]/Table1[[#This Row],[Total Voters]]</f>
        <v>0.34888834595651114</v>
      </c>
    </row>
    <row r="3590" spans="1:27" s="12" customFormat="1" x14ac:dyDescent="0.35">
      <c r="A3590" s="70" t="s">
        <v>28</v>
      </c>
      <c r="B3590" s="71">
        <v>2020</v>
      </c>
      <c r="C3590" s="71" t="s">
        <v>83</v>
      </c>
      <c r="D3590" s="71"/>
      <c r="E3590" s="72"/>
      <c r="F3590" s="81"/>
      <c r="G3590" s="82" t="s">
        <v>65</v>
      </c>
      <c r="H3590" s="132">
        <v>2712</v>
      </c>
      <c r="I3590" s="132">
        <v>2658</v>
      </c>
      <c r="J3590" s="133">
        <v>5370</v>
      </c>
      <c r="K3590" s="66">
        <v>2323</v>
      </c>
      <c r="L3590" s="66">
        <v>2202</v>
      </c>
      <c r="M3590" s="66">
        <v>45</v>
      </c>
      <c r="N3590" s="66">
        <v>4570</v>
      </c>
      <c r="O3590" s="66">
        <v>1078</v>
      </c>
      <c r="P3590" s="66">
        <v>933</v>
      </c>
      <c r="Q3590" s="66">
        <v>19</v>
      </c>
      <c r="R3590" s="73">
        <v>2030</v>
      </c>
      <c r="S3590" s="24">
        <f>Table1[[#This Row],[Female Voters]]/Table1[[#This Row],[Female Population]]</f>
        <v>0.85656342182890854</v>
      </c>
      <c r="T3590" s="24">
        <f>Table1[[#This Row],[Male Voters]]/Table1[[#This Row],[Male Population]]</f>
        <v>0.82844243792325056</v>
      </c>
      <c r="U3590" s="24">
        <f>Table1[[#This Row],[Total Voters]]/Table1[[#This Row],[Total Population]]</f>
        <v>0.85102420856610805</v>
      </c>
      <c r="V3590" s="24">
        <f>Table1[[#This Row],[Female Ballots]]/Table1[[#This Row],[Female Population]]</f>
        <v>0.39749262536873159</v>
      </c>
      <c r="W3590" s="24">
        <f>Table1[[#This Row],[Male Ballots]]/Table1[[#This Row],[Male Population]]</f>
        <v>0.3510158013544018</v>
      </c>
      <c r="X3590" s="24">
        <f>Table1[[#This Row],[Total Ballots]]/Table1[[#This Row],[Total Population]]</f>
        <v>0.37802607076350092</v>
      </c>
      <c r="Y3590" s="24">
        <f>Table1[[#This Row],[Female Ballots]]/Table1[[#This Row],[Female Voters]]</f>
        <v>0.46405510116229015</v>
      </c>
      <c r="Z3590" s="24">
        <f>Table1[[#This Row],[Male Ballots]]/Table1[[#This Row],[Male Voters]]</f>
        <v>0.42370572207084467</v>
      </c>
      <c r="AA3590" s="24">
        <f>Table1[[#This Row],[Total Ballots]]/Table1[[#This Row],[Total Voters]]</f>
        <v>0.44420131291028447</v>
      </c>
    </row>
    <row r="3591" spans="1:27" s="12" customFormat="1" x14ac:dyDescent="0.35">
      <c r="A3591" s="70" t="s">
        <v>28</v>
      </c>
      <c r="B3591" s="71">
        <v>2020</v>
      </c>
      <c r="C3591" s="71" t="s">
        <v>83</v>
      </c>
      <c r="D3591" s="71"/>
      <c r="E3591" s="72"/>
      <c r="F3591" s="81"/>
      <c r="G3591" s="82" t="s">
        <v>66</v>
      </c>
      <c r="H3591" s="132">
        <v>4007</v>
      </c>
      <c r="I3591" s="132">
        <v>3957</v>
      </c>
      <c r="J3591" s="133">
        <v>7964</v>
      </c>
      <c r="K3591" s="66">
        <v>3484</v>
      </c>
      <c r="L3591" s="66">
        <v>3328</v>
      </c>
      <c r="M3591" s="66">
        <v>59</v>
      </c>
      <c r="N3591" s="66">
        <v>6871</v>
      </c>
      <c r="O3591" s="66">
        <v>2027</v>
      </c>
      <c r="P3591" s="66">
        <v>1852</v>
      </c>
      <c r="Q3591" s="66">
        <v>32</v>
      </c>
      <c r="R3591" s="73">
        <v>3911</v>
      </c>
      <c r="S3591" s="24">
        <f>Table1[[#This Row],[Female Voters]]/Table1[[#This Row],[Female Population]]</f>
        <v>0.86947841277763915</v>
      </c>
      <c r="T3591" s="24">
        <f>Table1[[#This Row],[Male Voters]]/Table1[[#This Row],[Male Population]]</f>
        <v>0.84104119282284562</v>
      </c>
      <c r="U3591" s="24">
        <f>Table1[[#This Row],[Total Voters]]/Table1[[#This Row],[Total Population]]</f>
        <v>0.86275740833751879</v>
      </c>
      <c r="V3591" s="24">
        <f>Table1[[#This Row],[Female Ballots]]/Table1[[#This Row],[Female Population]]</f>
        <v>0.50586473671075616</v>
      </c>
      <c r="W3591" s="24">
        <f>Table1[[#This Row],[Male Ballots]]/Table1[[#This Row],[Male Population]]</f>
        <v>0.46803133687136722</v>
      </c>
      <c r="X3591" s="24">
        <f>Table1[[#This Row],[Total Ballots]]/Table1[[#This Row],[Total Population]]</f>
        <v>0.49108488196885985</v>
      </c>
      <c r="Y3591" s="24">
        <f>Table1[[#This Row],[Female Ballots]]/Table1[[#This Row],[Female Voters]]</f>
        <v>0.58180252583237657</v>
      </c>
      <c r="Z3591" s="24">
        <f>Table1[[#This Row],[Male Ballots]]/Table1[[#This Row],[Male Voters]]</f>
        <v>0.55649038461538458</v>
      </c>
      <c r="AA3591" s="24">
        <f>Table1[[#This Row],[Total Ballots]]/Table1[[#This Row],[Total Voters]]</f>
        <v>0.56920390045117164</v>
      </c>
    </row>
    <row r="3592" spans="1:27" s="12" customFormat="1" x14ac:dyDescent="0.35">
      <c r="A3592" s="70" t="s">
        <v>28</v>
      </c>
      <c r="B3592" s="71">
        <v>2020</v>
      </c>
      <c r="C3592" s="71" t="s">
        <v>83</v>
      </c>
      <c r="D3592" s="71"/>
      <c r="E3592" s="72"/>
      <c r="F3592" s="81"/>
      <c r="G3592" s="82" t="s">
        <v>67</v>
      </c>
      <c r="H3592" s="132">
        <v>5701.0002000000004</v>
      </c>
      <c r="I3592" s="132">
        <v>5700.0001000000002</v>
      </c>
      <c r="J3592" s="133">
        <v>11401.000100000001</v>
      </c>
      <c r="K3592" s="66">
        <v>5098</v>
      </c>
      <c r="L3592" s="66">
        <v>5068</v>
      </c>
      <c r="M3592" s="66">
        <v>72</v>
      </c>
      <c r="N3592" s="66">
        <v>10238</v>
      </c>
      <c r="O3592" s="66">
        <v>3475</v>
      </c>
      <c r="P3592" s="66">
        <v>3373</v>
      </c>
      <c r="Q3592" s="66">
        <v>48</v>
      </c>
      <c r="R3592" s="66">
        <v>6896</v>
      </c>
      <c r="S3592" s="24">
        <f>Table1[[#This Row],[Female Voters]]/Table1[[#This Row],[Female Population]]</f>
        <v>0.89422905124613039</v>
      </c>
      <c r="T3592" s="24">
        <f>Table1[[#This Row],[Male Voters]]/Table1[[#This Row],[Male Population]]</f>
        <v>0.88912279141889838</v>
      </c>
      <c r="U3592" s="24">
        <f>Table1[[#This Row],[Total Voters]]/Table1[[#This Row],[Total Population]]</f>
        <v>0.89799139638635728</v>
      </c>
      <c r="V3592" s="24">
        <f>Table1[[#This Row],[Female Ballots]]/Table1[[#This Row],[Female Population]]</f>
        <v>0.60954216419778406</v>
      </c>
      <c r="W3592" s="24">
        <f>Table1[[#This Row],[Male Ballots]]/Table1[[#This Row],[Male Population]]</f>
        <v>0.5917543755832565</v>
      </c>
      <c r="X3592" s="24">
        <f>Table1[[#This Row],[Total Ballots]]/Table1[[#This Row],[Total Population]]</f>
        <v>0.60485921756986905</v>
      </c>
      <c r="Y3592" s="24">
        <f>Table1[[#This Row],[Female Ballots]]/Table1[[#This Row],[Female Voters]]</f>
        <v>0.68163985876814437</v>
      </c>
      <c r="Z3592" s="24">
        <f>Table1[[#This Row],[Male Ballots]]/Table1[[#This Row],[Male Voters]]</f>
        <v>0.66554853985793216</v>
      </c>
      <c r="AA3592" s="24">
        <f>Table1[[#This Row],[Total Ballots]]/Table1[[#This Row],[Total Voters]]</f>
        <v>0.67356905645633913</v>
      </c>
    </row>
    <row r="3593" spans="1:27" s="12" customFormat="1" x14ac:dyDescent="0.35">
      <c r="A3593" s="70" t="s">
        <v>43</v>
      </c>
      <c r="B3593" s="71">
        <v>2020</v>
      </c>
      <c r="C3593" s="71" t="s">
        <v>83</v>
      </c>
      <c r="D3593" s="71"/>
      <c r="E3593" s="72"/>
      <c r="F3593" s="81"/>
      <c r="G3593" s="82" t="s">
        <v>79</v>
      </c>
      <c r="H3593" s="132">
        <v>120416</v>
      </c>
      <c r="I3593" s="132">
        <v>110984</v>
      </c>
      <c r="J3593" s="133">
        <v>231400</v>
      </c>
      <c r="K3593" s="66">
        <v>99890</v>
      </c>
      <c r="L3593" s="66">
        <v>89215</v>
      </c>
      <c r="M3593" s="66">
        <v>276</v>
      </c>
      <c r="N3593" s="66">
        <v>189381</v>
      </c>
      <c r="O3593" s="66">
        <v>51409</v>
      </c>
      <c r="P3593" s="66">
        <v>41894</v>
      </c>
      <c r="Q3593" s="66">
        <v>163</v>
      </c>
      <c r="R3593" s="73">
        <v>93466</v>
      </c>
      <c r="S3593" s="24">
        <f>Table1[[#This Row],[Female Voters]]/Table1[[#This Row],[Female Population]]</f>
        <v>0.82954092479404729</v>
      </c>
      <c r="T3593" s="24">
        <f>Table1[[#This Row],[Male Voters]]/Table1[[#This Row],[Male Population]]</f>
        <v>0.80385460967346645</v>
      </c>
      <c r="U3593" s="24">
        <f>Table1[[#This Row],[Total Voters]]/Table1[[#This Row],[Total Population]]</f>
        <v>0.81841400172860845</v>
      </c>
      <c r="V3593" s="24">
        <f>Table1[[#This Row],[Female Ballots]]/Table1[[#This Row],[Female Population]]</f>
        <v>0.42692831517406327</v>
      </c>
      <c r="W3593" s="24">
        <f>Table1[[#This Row],[Male Ballots]]/Table1[[#This Row],[Male Population]]</f>
        <v>0.37747783464283141</v>
      </c>
      <c r="X3593" s="24">
        <f>Table1[[#This Row],[Total Ballots]]/Table1[[#This Row],[Total Population]]</f>
        <v>0.40391529818496108</v>
      </c>
      <c r="Y3593" s="24">
        <f>Table1[[#This Row],[Female Ballots]]/Table1[[#This Row],[Female Voters]]</f>
        <v>0.51465612173390729</v>
      </c>
      <c r="Z3593" s="24">
        <f>Table1[[#This Row],[Male Ballots]]/Table1[[#This Row],[Male Voters]]</f>
        <v>0.46958471109118421</v>
      </c>
      <c r="AA3593" s="24">
        <f>Table1[[#This Row],[Total Ballots]]/Table1[[#This Row],[Total Voters]]</f>
        <v>0.49353419825642486</v>
      </c>
    </row>
    <row r="3594" spans="1:27" s="12" customFormat="1" x14ac:dyDescent="0.35">
      <c r="A3594" s="70" t="s">
        <v>43</v>
      </c>
      <c r="B3594" s="71">
        <v>2020</v>
      </c>
      <c r="C3594" s="71" t="s">
        <v>83</v>
      </c>
      <c r="D3594" s="71"/>
      <c r="E3594" s="72"/>
      <c r="F3594" s="81"/>
      <c r="G3594" s="82" t="s">
        <v>62</v>
      </c>
      <c r="H3594" s="132">
        <v>12147</v>
      </c>
      <c r="I3594" s="132">
        <v>12418</v>
      </c>
      <c r="J3594" s="133">
        <v>24565</v>
      </c>
      <c r="K3594" s="66">
        <v>8161</v>
      </c>
      <c r="L3594" s="66">
        <v>7751</v>
      </c>
      <c r="M3594" s="66">
        <v>85</v>
      </c>
      <c r="N3594" s="66">
        <v>15997</v>
      </c>
      <c r="O3594" s="66">
        <v>2875</v>
      </c>
      <c r="P3594" s="66">
        <v>2385</v>
      </c>
      <c r="Q3594" s="66">
        <v>40</v>
      </c>
      <c r="R3594" s="73">
        <v>5300</v>
      </c>
      <c r="S3594" s="24">
        <f>Table1[[#This Row],[Female Voters]]/Table1[[#This Row],[Female Population]]</f>
        <v>0.67185313246068989</v>
      </c>
      <c r="T3594" s="24">
        <f>Table1[[#This Row],[Male Voters]]/Table1[[#This Row],[Male Population]]</f>
        <v>0.62417458527943304</v>
      </c>
      <c r="U3594" s="24">
        <f>Table1[[#This Row],[Total Voters]]/Table1[[#This Row],[Total Population]]</f>
        <v>0.65121107266435985</v>
      </c>
      <c r="V3594" s="24">
        <f>Table1[[#This Row],[Female Ballots]]/Table1[[#This Row],[Female Population]]</f>
        <v>0.23668395488598007</v>
      </c>
      <c r="W3594" s="24">
        <f>Table1[[#This Row],[Male Ballots]]/Table1[[#This Row],[Male Population]]</f>
        <v>0.19205991302947334</v>
      </c>
      <c r="X3594" s="24">
        <f>Table1[[#This Row],[Total Ballots]]/Table1[[#This Row],[Total Population]]</f>
        <v>0.2157541217178913</v>
      </c>
      <c r="Y3594" s="24">
        <f>Table1[[#This Row],[Female Ballots]]/Table1[[#This Row],[Female Voters]]</f>
        <v>0.35228525915941672</v>
      </c>
      <c r="Z3594" s="24">
        <f>Table1[[#This Row],[Male Ballots]]/Table1[[#This Row],[Male Voters]]</f>
        <v>0.30770223197006835</v>
      </c>
      <c r="AA3594" s="24">
        <f>Table1[[#This Row],[Total Ballots]]/Table1[[#This Row],[Total Voters]]</f>
        <v>0.33131212102269175</v>
      </c>
    </row>
    <row r="3595" spans="1:27" s="12" customFormat="1" x14ac:dyDescent="0.35">
      <c r="A3595" s="70" t="s">
        <v>43</v>
      </c>
      <c r="B3595" s="71">
        <v>2020</v>
      </c>
      <c r="C3595" s="71" t="s">
        <v>83</v>
      </c>
      <c r="D3595" s="71"/>
      <c r="E3595" s="72"/>
      <c r="F3595" s="81"/>
      <c r="G3595" s="82" t="s">
        <v>63</v>
      </c>
      <c r="H3595" s="132">
        <v>20329</v>
      </c>
      <c r="I3595" s="132">
        <v>20127</v>
      </c>
      <c r="J3595" s="133">
        <v>40456</v>
      </c>
      <c r="K3595" s="66">
        <v>15617</v>
      </c>
      <c r="L3595" s="66">
        <v>14652</v>
      </c>
      <c r="M3595" s="66">
        <v>74</v>
      </c>
      <c r="N3595" s="66">
        <v>30343</v>
      </c>
      <c r="O3595" s="66">
        <v>5689</v>
      </c>
      <c r="P3595" s="66">
        <v>4637</v>
      </c>
      <c r="Q3595" s="66">
        <v>47</v>
      </c>
      <c r="R3595" s="73">
        <v>10373</v>
      </c>
      <c r="S3595" s="24">
        <f>Table1[[#This Row],[Female Voters]]/Table1[[#This Row],[Female Population]]</f>
        <v>0.76821289783068525</v>
      </c>
      <c r="T3595" s="24">
        <f>Table1[[#This Row],[Male Voters]]/Table1[[#This Row],[Male Population]]</f>
        <v>0.72797734386644808</v>
      </c>
      <c r="U3595" s="24">
        <f>Table1[[#This Row],[Total Voters]]/Table1[[#This Row],[Total Population]]</f>
        <v>0.75002471821237893</v>
      </c>
      <c r="V3595" s="24">
        <f>Table1[[#This Row],[Female Ballots]]/Table1[[#This Row],[Female Population]]</f>
        <v>0.2798465246691918</v>
      </c>
      <c r="W3595" s="24">
        <f>Table1[[#This Row],[Male Ballots]]/Table1[[#This Row],[Male Population]]</f>
        <v>0.23038704228151238</v>
      </c>
      <c r="X3595" s="24">
        <f>Table1[[#This Row],[Total Ballots]]/Table1[[#This Row],[Total Population]]</f>
        <v>0.25640201700613013</v>
      </c>
      <c r="Y3595" s="24">
        <f>Table1[[#This Row],[Female Ballots]]/Table1[[#This Row],[Female Voters]]</f>
        <v>0.36428251264647499</v>
      </c>
      <c r="Z3595" s="24">
        <f>Table1[[#This Row],[Male Ballots]]/Table1[[#This Row],[Male Voters]]</f>
        <v>0.31647556647556646</v>
      </c>
      <c r="AA3595" s="24">
        <f>Table1[[#This Row],[Total Ballots]]/Table1[[#This Row],[Total Voters]]</f>
        <v>0.34185808918037108</v>
      </c>
    </row>
    <row r="3596" spans="1:27" s="12" customFormat="1" x14ac:dyDescent="0.35">
      <c r="A3596" s="70" t="s">
        <v>43</v>
      </c>
      <c r="B3596" s="71">
        <v>2020</v>
      </c>
      <c r="C3596" s="71" t="s">
        <v>83</v>
      </c>
      <c r="D3596" s="71"/>
      <c r="E3596" s="72"/>
      <c r="F3596" s="81"/>
      <c r="G3596" s="82" t="s">
        <v>64</v>
      </c>
      <c r="H3596" s="132">
        <v>20491</v>
      </c>
      <c r="I3596" s="132">
        <v>19793</v>
      </c>
      <c r="J3596" s="133">
        <v>40284</v>
      </c>
      <c r="K3596" s="66">
        <v>16833</v>
      </c>
      <c r="L3596" s="66">
        <v>15459</v>
      </c>
      <c r="M3596" s="66">
        <v>47</v>
      </c>
      <c r="N3596" s="66">
        <v>32339</v>
      </c>
      <c r="O3596" s="66">
        <v>6750</v>
      </c>
      <c r="P3596" s="66">
        <v>5679</v>
      </c>
      <c r="Q3596" s="66">
        <v>29</v>
      </c>
      <c r="R3596" s="73">
        <v>12458</v>
      </c>
      <c r="S3596" s="24">
        <f>Table1[[#This Row],[Female Voters]]/Table1[[#This Row],[Female Population]]</f>
        <v>0.82148260211800306</v>
      </c>
      <c r="T3596" s="24">
        <f>Table1[[#This Row],[Male Voters]]/Table1[[#This Row],[Male Population]]</f>
        <v>0.78103369878239781</v>
      </c>
      <c r="U3596" s="24">
        <f>Table1[[#This Row],[Total Voters]]/Table1[[#This Row],[Total Population]]</f>
        <v>0.80277529540264125</v>
      </c>
      <c r="V3596" s="24">
        <f>Table1[[#This Row],[Female Ballots]]/Table1[[#This Row],[Female Population]]</f>
        <v>0.32941291298618908</v>
      </c>
      <c r="W3596" s="24">
        <f>Table1[[#This Row],[Male Ballots]]/Table1[[#This Row],[Male Population]]</f>
        <v>0.28691961804678423</v>
      </c>
      <c r="X3596" s="24">
        <f>Table1[[#This Row],[Total Ballots]]/Table1[[#This Row],[Total Population]]</f>
        <v>0.30925429450898617</v>
      </c>
      <c r="Y3596" s="24">
        <f>Table1[[#This Row],[Female Ballots]]/Table1[[#This Row],[Female Voters]]</f>
        <v>0.40099803956513991</v>
      </c>
      <c r="Z3596" s="24">
        <f>Table1[[#This Row],[Male Ballots]]/Table1[[#This Row],[Male Voters]]</f>
        <v>0.36735882010479332</v>
      </c>
      <c r="AA3596" s="24">
        <f>Table1[[#This Row],[Total Ballots]]/Table1[[#This Row],[Total Voters]]</f>
        <v>0.38523145428120847</v>
      </c>
    </row>
    <row r="3597" spans="1:27" s="12" customFormat="1" x14ac:dyDescent="0.35">
      <c r="A3597" s="70" t="s">
        <v>43</v>
      </c>
      <c r="B3597" s="71">
        <v>2020</v>
      </c>
      <c r="C3597" s="71" t="s">
        <v>83</v>
      </c>
      <c r="D3597" s="71"/>
      <c r="E3597" s="72"/>
      <c r="F3597" s="81"/>
      <c r="G3597" s="82" t="s">
        <v>65</v>
      </c>
      <c r="H3597" s="132">
        <v>17777</v>
      </c>
      <c r="I3597" s="132">
        <v>17107</v>
      </c>
      <c r="J3597" s="133">
        <v>34884</v>
      </c>
      <c r="K3597" s="66">
        <v>15011</v>
      </c>
      <c r="L3597" s="66">
        <v>14224</v>
      </c>
      <c r="M3597" s="66">
        <v>25</v>
      </c>
      <c r="N3597" s="66">
        <v>29260</v>
      </c>
      <c r="O3597" s="66">
        <v>7012</v>
      </c>
      <c r="P3597" s="66">
        <v>5970</v>
      </c>
      <c r="Q3597" s="66">
        <v>14</v>
      </c>
      <c r="R3597" s="73">
        <v>12996</v>
      </c>
      <c r="S3597" s="24">
        <f>Table1[[#This Row],[Female Voters]]/Table1[[#This Row],[Female Population]]</f>
        <v>0.84440569274905775</v>
      </c>
      <c r="T3597" s="24">
        <f>Table1[[#This Row],[Male Voters]]/Table1[[#This Row],[Male Population]]</f>
        <v>0.83147249663880285</v>
      </c>
      <c r="U3597" s="24">
        <f>Table1[[#This Row],[Total Voters]]/Table1[[#This Row],[Total Population]]</f>
        <v>0.83877995642701531</v>
      </c>
      <c r="V3597" s="24">
        <f>Table1[[#This Row],[Female Ballots]]/Table1[[#This Row],[Female Population]]</f>
        <v>0.39444225684873713</v>
      </c>
      <c r="W3597" s="24">
        <f>Table1[[#This Row],[Male Ballots]]/Table1[[#This Row],[Male Population]]</f>
        <v>0.34897994972818147</v>
      </c>
      <c r="X3597" s="24">
        <f>Table1[[#This Row],[Total Ballots]]/Table1[[#This Row],[Total Population]]</f>
        <v>0.37254901960784315</v>
      </c>
      <c r="Y3597" s="24">
        <f>Table1[[#This Row],[Female Ballots]]/Table1[[#This Row],[Female Voters]]</f>
        <v>0.46712410898674306</v>
      </c>
      <c r="Z3597" s="24">
        <f>Table1[[#This Row],[Male Ballots]]/Table1[[#This Row],[Male Voters]]</f>
        <v>0.41971316085489313</v>
      </c>
      <c r="AA3597" s="24">
        <f>Table1[[#This Row],[Total Ballots]]/Table1[[#This Row],[Total Voters]]</f>
        <v>0.44415584415584414</v>
      </c>
    </row>
    <row r="3598" spans="1:27" s="12" customFormat="1" x14ac:dyDescent="0.35">
      <c r="A3598" s="70" t="s">
        <v>43</v>
      </c>
      <c r="B3598" s="71">
        <v>2020</v>
      </c>
      <c r="C3598" s="71" t="s">
        <v>83</v>
      </c>
      <c r="D3598" s="71"/>
      <c r="E3598" s="72"/>
      <c r="F3598" s="81"/>
      <c r="G3598" s="82" t="s">
        <v>66</v>
      </c>
      <c r="H3598" s="132">
        <v>19876</v>
      </c>
      <c r="I3598" s="132">
        <v>17580</v>
      </c>
      <c r="J3598" s="133">
        <v>37456</v>
      </c>
      <c r="K3598" s="66">
        <v>17724</v>
      </c>
      <c r="L3598" s="66">
        <v>15158</v>
      </c>
      <c r="M3598" s="66">
        <v>21</v>
      </c>
      <c r="N3598" s="66">
        <v>32903</v>
      </c>
      <c r="O3598" s="66">
        <v>10405</v>
      </c>
      <c r="P3598" s="66">
        <v>8204</v>
      </c>
      <c r="Q3598" s="66">
        <v>15</v>
      </c>
      <c r="R3598" s="73">
        <v>18624</v>
      </c>
      <c r="S3598" s="24">
        <f>Table1[[#This Row],[Female Voters]]/Table1[[#This Row],[Female Population]]</f>
        <v>0.89172871805192189</v>
      </c>
      <c r="T3598" s="24">
        <f>Table1[[#This Row],[Male Voters]]/Table1[[#This Row],[Male Population]]</f>
        <v>0.86222980659840731</v>
      </c>
      <c r="U3598" s="24">
        <f>Table1[[#This Row],[Total Voters]]/Table1[[#This Row],[Total Population]]</f>
        <v>0.87844404100811624</v>
      </c>
      <c r="V3598" s="24">
        <f>Table1[[#This Row],[Female Ballots]]/Table1[[#This Row],[Female Population]]</f>
        <v>0.52349567317367685</v>
      </c>
      <c r="W3598" s="24">
        <f>Table1[[#This Row],[Male Ballots]]/Table1[[#This Row],[Male Population]]</f>
        <v>0.46666666666666667</v>
      </c>
      <c r="X3598" s="24">
        <f>Table1[[#This Row],[Total Ballots]]/Table1[[#This Row],[Total Population]]</f>
        <v>0.49722340879965826</v>
      </c>
      <c r="Y3598" s="24">
        <f>Table1[[#This Row],[Female Ballots]]/Table1[[#This Row],[Female Voters]]</f>
        <v>0.58705709772060488</v>
      </c>
      <c r="Z3598" s="24">
        <f>Table1[[#This Row],[Male Ballots]]/Table1[[#This Row],[Male Voters]]</f>
        <v>0.54123235255310731</v>
      </c>
      <c r="AA3598" s="24">
        <f>Table1[[#This Row],[Total Ballots]]/Table1[[#This Row],[Total Voters]]</f>
        <v>0.56602741391362488</v>
      </c>
    </row>
    <row r="3599" spans="1:27" s="12" customFormat="1" x14ac:dyDescent="0.35">
      <c r="A3599" s="70" t="s">
        <v>43</v>
      </c>
      <c r="B3599" s="71">
        <v>2020</v>
      </c>
      <c r="C3599" s="71" t="s">
        <v>83</v>
      </c>
      <c r="D3599" s="71"/>
      <c r="E3599" s="72"/>
      <c r="F3599" s="81"/>
      <c r="G3599" s="82" t="s">
        <v>67</v>
      </c>
      <c r="H3599" s="132">
        <v>29796</v>
      </c>
      <c r="I3599" s="132">
        <v>23959</v>
      </c>
      <c r="J3599" s="133">
        <v>53755</v>
      </c>
      <c r="K3599" s="66">
        <v>26544</v>
      </c>
      <c r="L3599" s="66">
        <v>21971</v>
      </c>
      <c r="M3599" s="66">
        <v>24</v>
      </c>
      <c r="N3599" s="66">
        <v>48539</v>
      </c>
      <c r="O3599" s="66">
        <v>18678</v>
      </c>
      <c r="P3599" s="66">
        <v>15019</v>
      </c>
      <c r="Q3599" s="66">
        <v>18</v>
      </c>
      <c r="R3599" s="66">
        <v>33715</v>
      </c>
      <c r="S3599" s="24">
        <f>Table1[[#This Row],[Female Voters]]/Table1[[#This Row],[Female Population]]</f>
        <v>0.89085783326621026</v>
      </c>
      <c r="T3599" s="24">
        <f>Table1[[#This Row],[Male Voters]]/Table1[[#This Row],[Male Population]]</f>
        <v>0.91702491756751114</v>
      </c>
      <c r="U3599" s="24">
        <f>Table1[[#This Row],[Total Voters]]/Table1[[#This Row],[Total Population]]</f>
        <v>0.90296716584503767</v>
      </c>
      <c r="V3599" s="24">
        <f>Table1[[#This Row],[Female Ballots]]/Table1[[#This Row],[Female Population]]</f>
        <v>0.62686266612968189</v>
      </c>
      <c r="W3599" s="24">
        <f>Table1[[#This Row],[Male Ballots]]/Table1[[#This Row],[Male Population]]</f>
        <v>0.62686255686798276</v>
      </c>
      <c r="X3599" s="24">
        <f>Table1[[#This Row],[Total Ballots]]/Table1[[#This Row],[Total Population]]</f>
        <v>0.62719747000279047</v>
      </c>
      <c r="Y3599" s="24">
        <f>Table1[[#This Row],[Female Ballots]]/Table1[[#This Row],[Female Voters]]</f>
        <v>0.70366184448462932</v>
      </c>
      <c r="Z3599" s="24">
        <f>Table1[[#This Row],[Male Ballots]]/Table1[[#This Row],[Male Voters]]</f>
        <v>0.68358290473806382</v>
      </c>
      <c r="AA3599" s="24">
        <f>Table1[[#This Row],[Total Ballots]]/Table1[[#This Row],[Total Voters]]</f>
        <v>0.69459609798306521</v>
      </c>
    </row>
    <row r="3600" spans="1:27" s="12" customFormat="1" x14ac:dyDescent="0.35">
      <c r="A3600" s="70" t="s">
        <v>26</v>
      </c>
      <c r="B3600" s="71">
        <v>2020</v>
      </c>
      <c r="C3600" s="71" t="s">
        <v>83</v>
      </c>
      <c r="D3600" s="71"/>
      <c r="E3600" s="72"/>
      <c r="F3600" s="81"/>
      <c r="G3600" s="82" t="s">
        <v>79</v>
      </c>
      <c r="H3600" s="132">
        <v>1857.9431100000002</v>
      </c>
      <c r="I3600" s="132">
        <v>1801.8543599999998</v>
      </c>
      <c r="J3600" s="133">
        <v>3659.79772</v>
      </c>
      <c r="K3600" s="66">
        <v>1637</v>
      </c>
      <c r="L3600" s="66">
        <v>1571</v>
      </c>
      <c r="M3600" s="66">
        <v>2</v>
      </c>
      <c r="N3600" s="66">
        <v>3210</v>
      </c>
      <c r="O3600" s="66">
        <v>961</v>
      </c>
      <c r="P3600" s="66">
        <v>868</v>
      </c>
      <c r="Q3600" s="66">
        <v>2</v>
      </c>
      <c r="R3600" s="73">
        <v>1831</v>
      </c>
      <c r="S3600" s="24">
        <f>Table1[[#This Row],[Female Voters]]/Table1[[#This Row],[Female Population]]</f>
        <v>0.88108187553708239</v>
      </c>
      <c r="T3600" s="24">
        <f>Table1[[#This Row],[Male Voters]]/Table1[[#This Row],[Male Population]]</f>
        <v>0.87187956744739359</v>
      </c>
      <c r="U3600" s="24">
        <f>Table1[[#This Row],[Total Voters]]/Table1[[#This Row],[Total Population]]</f>
        <v>0.87709765555020891</v>
      </c>
      <c r="V3600" s="24">
        <f>Table1[[#This Row],[Female Ballots]]/Table1[[#This Row],[Female Population]]</f>
        <v>0.51723865753887366</v>
      </c>
      <c r="W3600" s="24">
        <f>Table1[[#This Row],[Male Ballots]]/Table1[[#This Row],[Male Population]]</f>
        <v>0.48172594815043768</v>
      </c>
      <c r="X3600" s="24">
        <f>Table1[[#This Row],[Total Ballots]]/Table1[[#This Row],[Total Population]]</f>
        <v>0.50030087455215966</v>
      </c>
      <c r="Y3600" s="24">
        <f>Table1[[#This Row],[Female Ballots]]/Table1[[#This Row],[Female Voters]]</f>
        <v>0.5870494807574832</v>
      </c>
      <c r="Z3600" s="24">
        <f>Table1[[#This Row],[Male Ballots]]/Table1[[#This Row],[Male Voters]]</f>
        <v>0.55251432208784212</v>
      </c>
      <c r="AA3600" s="24">
        <f>Table1[[#This Row],[Total Ballots]]/Table1[[#This Row],[Total Voters]]</f>
        <v>0.57040498442367604</v>
      </c>
    </row>
    <row r="3601" spans="1:27" s="12" customFormat="1" x14ac:dyDescent="0.35">
      <c r="A3601" s="70" t="s">
        <v>26</v>
      </c>
      <c r="B3601" s="71">
        <v>2020</v>
      </c>
      <c r="C3601" s="71" t="s">
        <v>83</v>
      </c>
      <c r="D3601" s="71"/>
      <c r="E3601" s="72"/>
      <c r="F3601" s="81"/>
      <c r="G3601" s="82" t="s">
        <v>62</v>
      </c>
      <c r="H3601" s="132">
        <v>122.19356999999999</v>
      </c>
      <c r="I3601" s="132">
        <v>101.16025</v>
      </c>
      <c r="J3601" s="133">
        <v>223.35377999999997</v>
      </c>
      <c r="K3601" s="77">
        <v>93</v>
      </c>
      <c r="L3601" s="77">
        <v>85</v>
      </c>
      <c r="M3601" s="77">
        <v>1</v>
      </c>
      <c r="N3601" s="77">
        <v>179</v>
      </c>
      <c r="O3601" s="66">
        <v>34</v>
      </c>
      <c r="P3601" s="66">
        <v>25</v>
      </c>
      <c r="Q3601" s="66">
        <v>1</v>
      </c>
      <c r="R3601" s="73">
        <v>60</v>
      </c>
      <c r="S3601" s="24">
        <f>Table1[[#This Row],[Female Voters]]/Table1[[#This Row],[Female Population]]</f>
        <v>0.76108751057850266</v>
      </c>
      <c r="T3601" s="24">
        <f>Table1[[#This Row],[Male Voters]]/Table1[[#This Row],[Male Population]]</f>
        <v>0.84025098791274233</v>
      </c>
      <c r="U3601" s="24">
        <f>Table1[[#This Row],[Total Voters]]/Table1[[#This Row],[Total Population]]</f>
        <v>0.80141916559460069</v>
      </c>
      <c r="V3601" s="24">
        <f>Table1[[#This Row],[Female Ballots]]/Table1[[#This Row],[Female Population]]</f>
        <v>0.27824704687816226</v>
      </c>
      <c r="W3601" s="24">
        <f>Table1[[#This Row],[Male Ballots]]/Table1[[#This Row],[Male Population]]</f>
        <v>0.24713264350374775</v>
      </c>
      <c r="X3601" s="24">
        <f>Table1[[#This Row],[Total Ballots]]/Table1[[#This Row],[Total Population]]</f>
        <v>0.2686321225456762</v>
      </c>
      <c r="Y3601" s="24">
        <f>Table1[[#This Row],[Female Ballots]]/Table1[[#This Row],[Female Voters]]</f>
        <v>0.36559139784946237</v>
      </c>
      <c r="Z3601" s="24">
        <f>Table1[[#This Row],[Male Ballots]]/Table1[[#This Row],[Male Voters]]</f>
        <v>0.29411764705882354</v>
      </c>
      <c r="AA3601" s="24">
        <f>Table1[[#This Row],[Total Ballots]]/Table1[[#This Row],[Total Voters]]</f>
        <v>0.33519553072625696</v>
      </c>
    </row>
    <row r="3602" spans="1:27" s="12" customFormat="1" x14ac:dyDescent="0.35">
      <c r="A3602" s="70" t="s">
        <v>26</v>
      </c>
      <c r="B3602" s="71">
        <v>2020</v>
      </c>
      <c r="C3602" s="71" t="s">
        <v>83</v>
      </c>
      <c r="D3602" s="71"/>
      <c r="E3602" s="72"/>
      <c r="F3602" s="81"/>
      <c r="G3602" s="82" t="s">
        <v>63</v>
      </c>
      <c r="H3602" s="132">
        <v>184.29194999999999</v>
      </c>
      <c r="I3602" s="132">
        <v>170.26972999999998</v>
      </c>
      <c r="J3602" s="133">
        <v>354.56169999999997</v>
      </c>
      <c r="K3602" s="66">
        <v>163</v>
      </c>
      <c r="L3602" s="66">
        <v>151</v>
      </c>
      <c r="M3602" s="66"/>
      <c r="N3602" s="66">
        <v>314</v>
      </c>
      <c r="O3602" s="66">
        <v>64</v>
      </c>
      <c r="P3602" s="66">
        <v>46</v>
      </c>
      <c r="Q3602" s="66"/>
      <c r="R3602" s="73">
        <v>110</v>
      </c>
      <c r="S3602" s="24">
        <f>Table1[[#This Row],[Female Voters]]/Table1[[#This Row],[Female Population]]</f>
        <v>0.88446619616320743</v>
      </c>
      <c r="T3602" s="24">
        <f>Table1[[#This Row],[Male Voters]]/Table1[[#This Row],[Male Population]]</f>
        <v>0.8868282107453862</v>
      </c>
      <c r="U3602" s="24">
        <f>Table1[[#This Row],[Total Voters]]/Table1[[#This Row],[Total Population]]</f>
        <v>0.88560044697439122</v>
      </c>
      <c r="V3602" s="24">
        <f>Table1[[#This Row],[Female Ballots]]/Table1[[#This Row],[Female Population]]</f>
        <v>0.34727507088616733</v>
      </c>
      <c r="W3602" s="24">
        <f>Table1[[#This Row],[Male Ballots]]/Table1[[#This Row],[Male Population]]</f>
        <v>0.27015958737938917</v>
      </c>
      <c r="X3602" s="24">
        <f>Table1[[#This Row],[Total Ballots]]/Table1[[#This Row],[Total Population]]</f>
        <v>0.31024219479994597</v>
      </c>
      <c r="Y3602" s="24">
        <f>Table1[[#This Row],[Female Ballots]]/Table1[[#This Row],[Female Voters]]</f>
        <v>0.39263803680981596</v>
      </c>
      <c r="Z3602" s="24">
        <f>Table1[[#This Row],[Male Ballots]]/Table1[[#This Row],[Male Voters]]</f>
        <v>0.30463576158940397</v>
      </c>
      <c r="AA3602" s="24">
        <f>Table1[[#This Row],[Total Ballots]]/Table1[[#This Row],[Total Voters]]</f>
        <v>0.3503184713375796</v>
      </c>
    </row>
    <row r="3603" spans="1:27" s="12" customFormat="1" x14ac:dyDescent="0.35">
      <c r="A3603" s="70" t="s">
        <v>26</v>
      </c>
      <c r="B3603" s="71">
        <v>2020</v>
      </c>
      <c r="C3603" s="71" t="s">
        <v>83</v>
      </c>
      <c r="D3603" s="71"/>
      <c r="E3603" s="72"/>
      <c r="F3603" s="81"/>
      <c r="G3603" s="82" t="s">
        <v>64</v>
      </c>
      <c r="H3603" s="132">
        <v>198.31414000000001</v>
      </c>
      <c r="I3603" s="132">
        <v>205.32530000000003</v>
      </c>
      <c r="J3603" s="133">
        <v>403.6395</v>
      </c>
      <c r="K3603" s="66">
        <v>180</v>
      </c>
      <c r="L3603" s="66">
        <v>153</v>
      </c>
      <c r="M3603" s="66"/>
      <c r="N3603" s="66">
        <v>333</v>
      </c>
      <c r="O3603" s="66">
        <v>79</v>
      </c>
      <c r="P3603" s="66">
        <v>66</v>
      </c>
      <c r="Q3603" s="66"/>
      <c r="R3603" s="73">
        <v>145</v>
      </c>
      <c r="S3603" s="24">
        <f>Table1[[#This Row],[Female Voters]]/Table1[[#This Row],[Female Population]]</f>
        <v>0.90765086140605</v>
      </c>
      <c r="T3603" s="24">
        <f>Table1[[#This Row],[Male Voters]]/Table1[[#This Row],[Male Population]]</f>
        <v>0.74515902326698158</v>
      </c>
      <c r="U3603" s="24">
        <f>Table1[[#This Row],[Total Voters]]/Table1[[#This Row],[Total Population]]</f>
        <v>0.82499358957683777</v>
      </c>
      <c r="V3603" s="24">
        <f>Table1[[#This Row],[Female Ballots]]/Table1[[#This Row],[Female Population]]</f>
        <v>0.39835787806154416</v>
      </c>
      <c r="W3603" s="24">
        <f>Table1[[#This Row],[Male Ballots]]/Table1[[#This Row],[Male Population]]</f>
        <v>0.32144114729163914</v>
      </c>
      <c r="X3603" s="24">
        <f>Table1[[#This Row],[Total Ballots]]/Table1[[#This Row],[Total Population]]</f>
        <v>0.35923144290883324</v>
      </c>
      <c r="Y3603" s="24">
        <f>Table1[[#This Row],[Female Ballots]]/Table1[[#This Row],[Female Voters]]</f>
        <v>0.43888888888888888</v>
      </c>
      <c r="Z3603" s="24">
        <f>Table1[[#This Row],[Male Ballots]]/Table1[[#This Row],[Male Voters]]</f>
        <v>0.43137254901960786</v>
      </c>
      <c r="AA3603" s="24">
        <f>Table1[[#This Row],[Total Ballots]]/Table1[[#This Row],[Total Voters]]</f>
        <v>0.43543543543543545</v>
      </c>
    </row>
    <row r="3604" spans="1:27" s="12" customFormat="1" x14ac:dyDescent="0.35">
      <c r="A3604" s="70" t="s">
        <v>26</v>
      </c>
      <c r="B3604" s="71">
        <v>2020</v>
      </c>
      <c r="C3604" s="71" t="s">
        <v>83</v>
      </c>
      <c r="D3604" s="71"/>
      <c r="E3604" s="72"/>
      <c r="F3604" s="81"/>
      <c r="G3604" s="82" t="s">
        <v>65</v>
      </c>
      <c r="H3604" s="132">
        <v>279.4427</v>
      </c>
      <c r="I3604" s="132">
        <v>270.42840000000001</v>
      </c>
      <c r="J3604" s="133">
        <v>549.87099999999998</v>
      </c>
      <c r="K3604" s="66">
        <v>223</v>
      </c>
      <c r="L3604" s="66">
        <v>198</v>
      </c>
      <c r="M3604" s="66"/>
      <c r="N3604" s="66">
        <v>421</v>
      </c>
      <c r="O3604" s="66">
        <v>104</v>
      </c>
      <c r="P3604" s="66">
        <v>94</v>
      </c>
      <c r="Q3604" s="66"/>
      <c r="R3604" s="73">
        <v>198</v>
      </c>
      <c r="S3604" s="24">
        <f>Table1[[#This Row],[Female Voters]]/Table1[[#This Row],[Female Population]]</f>
        <v>0.79801691008568121</v>
      </c>
      <c r="T3604" s="24">
        <f>Table1[[#This Row],[Male Voters]]/Table1[[#This Row],[Male Population]]</f>
        <v>0.73217162102796896</v>
      </c>
      <c r="U3604" s="24">
        <f>Table1[[#This Row],[Total Voters]]/Table1[[#This Row],[Total Population]]</f>
        <v>0.76563412145757825</v>
      </c>
      <c r="V3604" s="24">
        <f>Table1[[#This Row],[Female Ballots]]/Table1[[#This Row],[Female Population]]</f>
        <v>0.37216932129556435</v>
      </c>
      <c r="W3604" s="24">
        <f>Table1[[#This Row],[Male Ballots]]/Table1[[#This Row],[Male Population]]</f>
        <v>0.34759662816479331</v>
      </c>
      <c r="X3604" s="24">
        <f>Table1[[#This Row],[Total Ballots]]/Table1[[#This Row],[Total Population]]</f>
        <v>0.36008445617244772</v>
      </c>
      <c r="Y3604" s="24">
        <f>Table1[[#This Row],[Female Ballots]]/Table1[[#This Row],[Female Voters]]</f>
        <v>0.46636771300448432</v>
      </c>
      <c r="Z3604" s="24">
        <f>Table1[[#This Row],[Male Ballots]]/Table1[[#This Row],[Male Voters]]</f>
        <v>0.47474747474747475</v>
      </c>
      <c r="AA3604" s="24">
        <f>Table1[[#This Row],[Total Ballots]]/Table1[[#This Row],[Total Voters]]</f>
        <v>0.47030878859857483</v>
      </c>
    </row>
    <row r="3605" spans="1:27" s="12" customFormat="1" x14ac:dyDescent="0.35">
      <c r="A3605" s="70" t="s">
        <v>26</v>
      </c>
      <c r="B3605" s="71">
        <v>2020</v>
      </c>
      <c r="C3605" s="71" t="s">
        <v>83</v>
      </c>
      <c r="D3605" s="71"/>
      <c r="E3605" s="72"/>
      <c r="F3605" s="81"/>
      <c r="G3605" s="82" t="s">
        <v>66</v>
      </c>
      <c r="H3605" s="132">
        <v>365.57910000000004</v>
      </c>
      <c r="I3605" s="132">
        <v>364.57749999999999</v>
      </c>
      <c r="J3605" s="133">
        <v>730.1567</v>
      </c>
      <c r="K3605" s="66">
        <v>317</v>
      </c>
      <c r="L3605" s="66">
        <v>322</v>
      </c>
      <c r="M3605" s="66">
        <v>1</v>
      </c>
      <c r="N3605" s="66">
        <v>640</v>
      </c>
      <c r="O3605" s="66">
        <v>209</v>
      </c>
      <c r="P3605" s="66">
        <v>175</v>
      </c>
      <c r="Q3605" s="66">
        <v>1</v>
      </c>
      <c r="R3605" s="73">
        <v>385</v>
      </c>
      <c r="S3605" s="24">
        <f>Table1[[#This Row],[Female Voters]]/Table1[[#This Row],[Female Population]]</f>
        <v>0.8671174035933672</v>
      </c>
      <c r="T3605" s="24">
        <f>Table1[[#This Row],[Male Voters]]/Table1[[#This Row],[Male Population]]</f>
        <v>0.88321413142610283</v>
      </c>
      <c r="U3605" s="24">
        <f>Table1[[#This Row],[Total Voters]]/Table1[[#This Row],[Total Population]]</f>
        <v>0.87652417624874224</v>
      </c>
      <c r="V3605" s="24">
        <f>Table1[[#This Row],[Female Ballots]]/Table1[[#This Row],[Female Population]]</f>
        <v>0.57169570142275628</v>
      </c>
      <c r="W3605" s="24">
        <f>Table1[[#This Row],[Male Ballots]]/Table1[[#This Row],[Male Population]]</f>
        <v>0.48000768012288197</v>
      </c>
      <c r="X3605" s="24">
        <f>Table1[[#This Row],[Total Ballots]]/Table1[[#This Row],[Total Population]]</f>
        <v>0.52728407477463402</v>
      </c>
      <c r="Y3605" s="24">
        <f>Table1[[#This Row],[Female Ballots]]/Table1[[#This Row],[Female Voters]]</f>
        <v>0.65930599369085174</v>
      </c>
      <c r="Z3605" s="24">
        <f>Table1[[#This Row],[Male Ballots]]/Table1[[#This Row],[Male Voters]]</f>
        <v>0.54347826086956519</v>
      </c>
      <c r="AA3605" s="24">
        <f>Table1[[#This Row],[Total Ballots]]/Table1[[#This Row],[Total Voters]]</f>
        <v>0.6015625</v>
      </c>
    </row>
    <row r="3606" spans="1:27" s="12" customFormat="1" x14ac:dyDescent="0.35">
      <c r="A3606" s="70" t="s">
        <v>26</v>
      </c>
      <c r="B3606" s="71">
        <v>2020</v>
      </c>
      <c r="C3606" s="71" t="s">
        <v>83</v>
      </c>
      <c r="D3606" s="71"/>
      <c r="E3606" s="72"/>
      <c r="F3606" s="81"/>
      <c r="G3606" s="82" t="s">
        <v>67</v>
      </c>
      <c r="H3606" s="132">
        <v>708.12165000000005</v>
      </c>
      <c r="I3606" s="132">
        <v>690.09317999999996</v>
      </c>
      <c r="J3606" s="133">
        <v>1398.21504</v>
      </c>
      <c r="K3606" s="66">
        <v>661</v>
      </c>
      <c r="L3606" s="66">
        <v>662</v>
      </c>
      <c r="M3606" s="66"/>
      <c r="N3606" s="66">
        <v>1323</v>
      </c>
      <c r="O3606" s="66">
        <v>471</v>
      </c>
      <c r="P3606" s="66">
        <v>462</v>
      </c>
      <c r="Q3606" s="66"/>
      <c r="R3606" s="66">
        <v>933</v>
      </c>
      <c r="S3606" s="24">
        <f>Table1[[#This Row],[Female Voters]]/Table1[[#This Row],[Female Population]]</f>
        <v>0.93345543099833195</v>
      </c>
      <c r="T3606" s="24">
        <f>Table1[[#This Row],[Male Voters]]/Table1[[#This Row],[Male Population]]</f>
        <v>0.95929074389635327</v>
      </c>
      <c r="U3606" s="24">
        <f>Table1[[#This Row],[Total Voters]]/Table1[[#This Row],[Total Population]]</f>
        <v>0.94620638610781926</v>
      </c>
      <c r="V3606" s="24">
        <f>Table1[[#This Row],[Female Ballots]]/Table1[[#This Row],[Female Population]]</f>
        <v>0.66513995158882655</v>
      </c>
      <c r="W3606" s="24">
        <f>Table1[[#This Row],[Male Ballots]]/Table1[[#This Row],[Male Population]]</f>
        <v>0.66947480918446411</v>
      </c>
      <c r="X3606" s="24">
        <f>Table1[[#This Row],[Total Ballots]]/Table1[[#This Row],[Total Population]]</f>
        <v>0.66727933351367752</v>
      </c>
      <c r="Y3606" s="24">
        <f>Table1[[#This Row],[Female Ballots]]/Table1[[#This Row],[Female Voters]]</f>
        <v>0.71255673222390314</v>
      </c>
      <c r="Z3606" s="24">
        <f>Table1[[#This Row],[Male Ballots]]/Table1[[#This Row],[Male Voters]]</f>
        <v>0.69788519637462232</v>
      </c>
      <c r="AA3606" s="24">
        <f>Table1[[#This Row],[Total Ballots]]/Table1[[#This Row],[Total Voters]]</f>
        <v>0.70521541950113376</v>
      </c>
    </row>
    <row r="3607" spans="1:27" s="12" customFormat="1" x14ac:dyDescent="0.35">
      <c r="A3607" s="70" t="s">
        <v>45</v>
      </c>
      <c r="B3607" s="71">
        <v>2020</v>
      </c>
      <c r="C3607" s="71" t="s">
        <v>83</v>
      </c>
      <c r="D3607" s="71"/>
      <c r="E3607" s="72"/>
      <c r="F3607" s="81"/>
      <c r="G3607" s="82" t="s">
        <v>79</v>
      </c>
      <c r="H3607" s="132">
        <v>24330.971700000002</v>
      </c>
      <c r="I3607" s="132">
        <v>25199.055099999998</v>
      </c>
      <c r="J3607" s="133">
        <v>49530.027999999991</v>
      </c>
      <c r="K3607" s="66">
        <v>18492</v>
      </c>
      <c r="L3607" s="66">
        <v>16724</v>
      </c>
      <c r="M3607" s="66">
        <v>112</v>
      </c>
      <c r="N3607" s="66">
        <v>35328</v>
      </c>
      <c r="O3607" s="66">
        <v>9429</v>
      </c>
      <c r="P3607" s="66">
        <v>7870</v>
      </c>
      <c r="Q3607" s="66">
        <v>63</v>
      </c>
      <c r="R3607" s="73">
        <v>17362</v>
      </c>
      <c r="S3607" s="24">
        <f>Table1[[#This Row],[Female Voters]]/Table1[[#This Row],[Female Population]]</f>
        <v>0.76001896792309365</v>
      </c>
      <c r="T3607" s="24">
        <f>Table1[[#This Row],[Male Voters]]/Table1[[#This Row],[Male Population]]</f>
        <v>0.66367567885511713</v>
      </c>
      <c r="U3607" s="24">
        <f>Table1[[#This Row],[Total Voters]]/Table1[[#This Row],[Total Population]]</f>
        <v>0.7132642848495867</v>
      </c>
      <c r="V3607" s="24">
        <f>Table1[[#This Row],[Female Ballots]]/Table1[[#This Row],[Female Population]]</f>
        <v>0.38753076187253133</v>
      </c>
      <c r="W3607" s="24">
        <f>Table1[[#This Row],[Male Ballots]]/Table1[[#This Row],[Male Population]]</f>
        <v>0.31231329781091677</v>
      </c>
      <c r="X3607" s="24">
        <f>Table1[[#This Row],[Total Ballots]]/Table1[[#This Row],[Total Population]]</f>
        <v>0.35053483111295641</v>
      </c>
      <c r="Y3607" s="24">
        <f>Table1[[#This Row],[Female Ballots]]/Table1[[#This Row],[Female Voters]]</f>
        <v>0.50989617131732645</v>
      </c>
      <c r="Z3607" s="24">
        <f>Table1[[#This Row],[Male Ballots]]/Table1[[#This Row],[Male Voters]]</f>
        <v>0.47058120066969622</v>
      </c>
      <c r="AA3607" s="24">
        <f>Table1[[#This Row],[Total Ballots]]/Table1[[#This Row],[Total Voters]]</f>
        <v>0.49145153985507245</v>
      </c>
    </row>
    <row r="3608" spans="1:27" s="12" customFormat="1" x14ac:dyDescent="0.35">
      <c r="A3608" s="70" t="s">
        <v>45</v>
      </c>
      <c r="B3608" s="71">
        <v>2020</v>
      </c>
      <c r="C3608" s="71" t="s">
        <v>83</v>
      </c>
      <c r="D3608" s="71"/>
      <c r="E3608" s="72"/>
      <c r="F3608" s="81"/>
      <c r="G3608" s="82" t="s">
        <v>62</v>
      </c>
      <c r="H3608" s="132">
        <v>3494.9953999999998</v>
      </c>
      <c r="I3608" s="132">
        <v>3737.9954999999995</v>
      </c>
      <c r="J3608" s="133">
        <v>7232.991</v>
      </c>
      <c r="K3608" s="66">
        <v>1725</v>
      </c>
      <c r="L3608" s="66">
        <v>1716</v>
      </c>
      <c r="M3608" s="66">
        <v>34</v>
      </c>
      <c r="N3608" s="66">
        <v>3475</v>
      </c>
      <c r="O3608" s="66">
        <v>595</v>
      </c>
      <c r="P3608" s="66">
        <v>532</v>
      </c>
      <c r="Q3608" s="66">
        <v>18</v>
      </c>
      <c r="R3608" s="73">
        <v>1145</v>
      </c>
      <c r="S3608" s="24">
        <f>Table1[[#This Row],[Female Voters]]/Table1[[#This Row],[Female Population]]</f>
        <v>0.49356288137031601</v>
      </c>
      <c r="T3608" s="24">
        <f>Table1[[#This Row],[Male Voters]]/Table1[[#This Row],[Male Population]]</f>
        <v>0.45906957351874828</v>
      </c>
      <c r="U3608" s="24">
        <f>Table1[[#This Row],[Total Voters]]/Table1[[#This Row],[Total Population]]</f>
        <v>0.48043748429937216</v>
      </c>
      <c r="V3608" s="24">
        <f>Table1[[#This Row],[Female Ballots]]/Table1[[#This Row],[Female Population]]</f>
        <v>0.17024342864657277</v>
      </c>
      <c r="W3608" s="24">
        <f>Table1[[#This Row],[Male Ballots]]/Table1[[#This Row],[Male Population]]</f>
        <v>0.14232226871327161</v>
      </c>
      <c r="X3608" s="24">
        <f>Table1[[#This Row],[Total Ballots]]/Table1[[#This Row],[Total Population]]</f>
        <v>0.15830242288425356</v>
      </c>
      <c r="Y3608" s="24">
        <f>Table1[[#This Row],[Female Ballots]]/Table1[[#This Row],[Female Voters]]</f>
        <v>0.34492753623188405</v>
      </c>
      <c r="Z3608" s="24">
        <f>Table1[[#This Row],[Male Ballots]]/Table1[[#This Row],[Male Voters]]</f>
        <v>0.31002331002331002</v>
      </c>
      <c r="AA3608" s="24">
        <f>Table1[[#This Row],[Total Ballots]]/Table1[[#This Row],[Total Voters]]</f>
        <v>0.32949640287769782</v>
      </c>
    </row>
    <row r="3609" spans="1:27" s="12" customFormat="1" x14ac:dyDescent="0.35">
      <c r="A3609" s="70" t="s">
        <v>45</v>
      </c>
      <c r="B3609" s="71">
        <v>2020</v>
      </c>
      <c r="C3609" s="71" t="s">
        <v>83</v>
      </c>
      <c r="D3609" s="71"/>
      <c r="E3609" s="72"/>
      <c r="F3609" s="81"/>
      <c r="G3609" s="82" t="s">
        <v>63</v>
      </c>
      <c r="H3609" s="132">
        <v>3348.9960000000001</v>
      </c>
      <c r="I3609" s="132">
        <v>4246.9949999999999</v>
      </c>
      <c r="J3609" s="133">
        <v>7595.991</v>
      </c>
      <c r="K3609" s="66">
        <v>2628</v>
      </c>
      <c r="L3609" s="66">
        <v>2423</v>
      </c>
      <c r="M3609" s="66">
        <v>30</v>
      </c>
      <c r="N3609" s="66">
        <v>5081</v>
      </c>
      <c r="O3609" s="66">
        <v>907</v>
      </c>
      <c r="P3609" s="66">
        <v>736</v>
      </c>
      <c r="Q3609" s="66">
        <v>17</v>
      </c>
      <c r="R3609" s="73">
        <v>1660</v>
      </c>
      <c r="S3609" s="24">
        <f>Table1[[#This Row],[Female Voters]]/Table1[[#This Row],[Female Population]]</f>
        <v>0.78471279153513473</v>
      </c>
      <c r="T3609" s="24">
        <f>Table1[[#This Row],[Male Voters]]/Table1[[#This Row],[Male Population]]</f>
        <v>0.57052103899345308</v>
      </c>
      <c r="U3609" s="24">
        <f>Table1[[#This Row],[Total Voters]]/Table1[[#This Row],[Total Population]]</f>
        <v>0.66890547921923549</v>
      </c>
      <c r="V3609" s="24">
        <f>Table1[[#This Row],[Female Ballots]]/Table1[[#This Row],[Female Population]]</f>
        <v>0.27082743604351872</v>
      </c>
      <c r="W3609" s="24">
        <f>Table1[[#This Row],[Male Ballots]]/Table1[[#This Row],[Male Population]]</f>
        <v>0.17329900317754082</v>
      </c>
      <c r="X3609" s="24">
        <f>Table1[[#This Row],[Total Ballots]]/Table1[[#This Row],[Total Population]]</f>
        <v>0.21853633054594193</v>
      </c>
      <c r="Y3609" s="24">
        <f>Table1[[#This Row],[Female Ballots]]/Table1[[#This Row],[Female Voters]]</f>
        <v>0.34512937595129378</v>
      </c>
      <c r="Z3609" s="24">
        <f>Table1[[#This Row],[Male Ballots]]/Table1[[#This Row],[Male Voters]]</f>
        <v>0.30375567478332643</v>
      </c>
      <c r="AA3609" s="24">
        <f>Table1[[#This Row],[Total Ballots]]/Table1[[#This Row],[Total Voters]]</f>
        <v>0.3267073410745916</v>
      </c>
    </row>
    <row r="3610" spans="1:27" s="12" customFormat="1" x14ac:dyDescent="0.35">
      <c r="A3610" s="70" t="s">
        <v>45</v>
      </c>
      <c r="B3610" s="71">
        <v>2020</v>
      </c>
      <c r="C3610" s="71" t="s">
        <v>83</v>
      </c>
      <c r="D3610" s="71"/>
      <c r="E3610" s="72"/>
      <c r="F3610" s="81"/>
      <c r="G3610" s="82" t="s">
        <v>64</v>
      </c>
      <c r="H3610" s="132">
        <v>3498.9960000000001</v>
      </c>
      <c r="I3610" s="132">
        <v>4052.9949999999999</v>
      </c>
      <c r="J3610" s="133">
        <v>7551.991</v>
      </c>
      <c r="K3610" s="66">
        <v>2635</v>
      </c>
      <c r="L3610" s="66">
        <v>2445</v>
      </c>
      <c r="M3610" s="66">
        <v>18</v>
      </c>
      <c r="N3610" s="66">
        <v>5098</v>
      </c>
      <c r="O3610" s="66">
        <v>1011</v>
      </c>
      <c r="P3610" s="66">
        <v>860</v>
      </c>
      <c r="Q3610" s="66">
        <v>9</v>
      </c>
      <c r="R3610" s="73">
        <v>1880</v>
      </c>
      <c r="S3610" s="24">
        <f>Table1[[#This Row],[Female Voters]]/Table1[[#This Row],[Female Population]]</f>
        <v>0.75307316727426954</v>
      </c>
      <c r="T3610" s="24">
        <f>Table1[[#This Row],[Male Voters]]/Table1[[#This Row],[Male Population]]</f>
        <v>0.60325759099135334</v>
      </c>
      <c r="U3610" s="24">
        <f>Table1[[#This Row],[Total Voters]]/Table1[[#This Row],[Total Population]]</f>
        <v>0.67505377058844485</v>
      </c>
      <c r="V3610" s="24">
        <f>Table1[[#This Row],[Female Ballots]]/Table1[[#This Row],[Female Population]]</f>
        <v>0.28894002736785068</v>
      </c>
      <c r="W3610" s="24">
        <f>Table1[[#This Row],[Male Ballots]]/Table1[[#This Row],[Male Population]]</f>
        <v>0.21218876411147805</v>
      </c>
      <c r="X3610" s="24">
        <f>Table1[[#This Row],[Total Ballots]]/Table1[[#This Row],[Total Population]]</f>
        <v>0.24894097463834372</v>
      </c>
      <c r="Y3610" s="24">
        <f>Table1[[#This Row],[Female Ballots]]/Table1[[#This Row],[Female Voters]]</f>
        <v>0.38368121442125236</v>
      </c>
      <c r="Z3610" s="24">
        <f>Table1[[#This Row],[Male Ballots]]/Table1[[#This Row],[Male Voters]]</f>
        <v>0.35173824130879344</v>
      </c>
      <c r="AA3610" s="24">
        <f>Table1[[#This Row],[Total Ballots]]/Table1[[#This Row],[Total Voters]]</f>
        <v>0.36877206747744212</v>
      </c>
    </row>
    <row r="3611" spans="1:27" s="12" customFormat="1" x14ac:dyDescent="0.35">
      <c r="A3611" s="70" t="s">
        <v>45</v>
      </c>
      <c r="B3611" s="71">
        <v>2020</v>
      </c>
      <c r="C3611" s="71" t="s">
        <v>83</v>
      </c>
      <c r="D3611" s="71"/>
      <c r="E3611" s="72"/>
      <c r="F3611" s="81"/>
      <c r="G3611" s="82" t="s">
        <v>65</v>
      </c>
      <c r="H3611" s="132">
        <v>3282.9960000000001</v>
      </c>
      <c r="I3611" s="132">
        <v>3543.9960000000001</v>
      </c>
      <c r="J3611" s="133">
        <v>6826.9920000000002</v>
      </c>
      <c r="K3611" s="66">
        <v>2491</v>
      </c>
      <c r="L3611" s="66">
        <v>2323</v>
      </c>
      <c r="M3611" s="66">
        <v>12</v>
      </c>
      <c r="N3611" s="66">
        <v>4826</v>
      </c>
      <c r="O3611" s="66">
        <v>1105</v>
      </c>
      <c r="P3611" s="66">
        <v>983</v>
      </c>
      <c r="Q3611" s="66">
        <v>5</v>
      </c>
      <c r="R3611" s="73">
        <v>2093</v>
      </c>
      <c r="S3611" s="24">
        <f>Table1[[#This Row],[Female Voters]]/Table1[[#This Row],[Female Population]]</f>
        <v>0.75875815870625485</v>
      </c>
      <c r="T3611" s="24">
        <f>Table1[[#This Row],[Male Voters]]/Table1[[#This Row],[Male Population]]</f>
        <v>0.65547478044557606</v>
      </c>
      <c r="U3611" s="24">
        <f>Table1[[#This Row],[Total Voters]]/Table1[[#This Row],[Total Population]]</f>
        <v>0.70689990555137605</v>
      </c>
      <c r="V3611" s="24">
        <f>Table1[[#This Row],[Female Ballots]]/Table1[[#This Row],[Female Population]]</f>
        <v>0.33658280424344106</v>
      </c>
      <c r="W3611" s="24">
        <f>Table1[[#This Row],[Male Ballots]]/Table1[[#This Row],[Male Population]]</f>
        <v>0.27737051621954428</v>
      </c>
      <c r="X3611" s="24">
        <f>Table1[[#This Row],[Total Ballots]]/Table1[[#This Row],[Total Population]]</f>
        <v>0.30657718655595317</v>
      </c>
      <c r="Y3611" s="24">
        <f>Table1[[#This Row],[Female Ballots]]/Table1[[#This Row],[Female Voters]]</f>
        <v>0.44359694901645924</v>
      </c>
      <c r="Z3611" s="24">
        <f>Table1[[#This Row],[Male Ballots]]/Table1[[#This Row],[Male Voters]]</f>
        <v>0.42315970727507535</v>
      </c>
      <c r="AA3611" s="24">
        <f>Table1[[#This Row],[Total Ballots]]/Table1[[#This Row],[Total Voters]]</f>
        <v>0.43369249896394529</v>
      </c>
    </row>
    <row r="3612" spans="1:27" s="12" customFormat="1" x14ac:dyDescent="0.35">
      <c r="A3612" s="70" t="s">
        <v>45</v>
      </c>
      <c r="B3612" s="71">
        <v>2020</v>
      </c>
      <c r="C3612" s="71" t="s">
        <v>83</v>
      </c>
      <c r="D3612" s="71"/>
      <c r="E3612" s="72"/>
      <c r="F3612" s="81"/>
      <c r="G3612" s="82" t="s">
        <v>66</v>
      </c>
      <c r="H3612" s="132">
        <v>4001.9949999999999</v>
      </c>
      <c r="I3612" s="132">
        <v>3891.9960000000001</v>
      </c>
      <c r="J3612" s="133">
        <v>7893.99</v>
      </c>
      <c r="K3612" s="66">
        <v>3369</v>
      </c>
      <c r="L3612" s="66">
        <v>2985</v>
      </c>
      <c r="M3612" s="66">
        <v>11</v>
      </c>
      <c r="N3612" s="66">
        <v>6365</v>
      </c>
      <c r="O3612" s="66">
        <v>2003</v>
      </c>
      <c r="P3612" s="66">
        <v>1566</v>
      </c>
      <c r="Q3612" s="66">
        <v>9</v>
      </c>
      <c r="R3612" s="73">
        <v>3578</v>
      </c>
      <c r="S3612" s="24">
        <f>Table1[[#This Row],[Female Voters]]/Table1[[#This Row],[Female Population]]</f>
        <v>0.84183013721906197</v>
      </c>
      <c r="T3612" s="24">
        <f>Table1[[#This Row],[Male Voters]]/Table1[[#This Row],[Male Population]]</f>
        <v>0.76695865052276513</v>
      </c>
      <c r="U3612" s="24">
        <f>Table1[[#This Row],[Total Voters]]/Table1[[#This Row],[Total Population]]</f>
        <v>0.80630961022246039</v>
      </c>
      <c r="V3612" s="24">
        <f>Table1[[#This Row],[Female Ballots]]/Table1[[#This Row],[Female Population]]</f>
        <v>0.50050037543775039</v>
      </c>
      <c r="W3612" s="24">
        <f>Table1[[#This Row],[Male Ballots]]/Table1[[#This Row],[Male Population]]</f>
        <v>0.40236423675666677</v>
      </c>
      <c r="X3612" s="24">
        <f>Table1[[#This Row],[Total Ballots]]/Table1[[#This Row],[Total Population]]</f>
        <v>0.45325621137092903</v>
      </c>
      <c r="Y3612" s="24">
        <f>Table1[[#This Row],[Female Ballots]]/Table1[[#This Row],[Female Voters]]</f>
        <v>0.59453843870584744</v>
      </c>
      <c r="Z3612" s="24">
        <f>Table1[[#This Row],[Male Ballots]]/Table1[[#This Row],[Male Voters]]</f>
        <v>0.52462311557788943</v>
      </c>
      <c r="AA3612" s="24">
        <f>Table1[[#This Row],[Total Ballots]]/Table1[[#This Row],[Total Voters]]</f>
        <v>0.56213668499607228</v>
      </c>
    </row>
    <row r="3613" spans="1:27" s="12" customFormat="1" x14ac:dyDescent="0.35">
      <c r="A3613" s="70" t="s">
        <v>45</v>
      </c>
      <c r="B3613" s="71">
        <v>2020</v>
      </c>
      <c r="C3613" s="71" t="s">
        <v>83</v>
      </c>
      <c r="D3613" s="71"/>
      <c r="E3613" s="72"/>
      <c r="F3613" s="81"/>
      <c r="G3613" s="82" t="s">
        <v>67</v>
      </c>
      <c r="H3613" s="132">
        <v>6702.9933000000001</v>
      </c>
      <c r="I3613" s="132">
        <v>5725.0776000000005</v>
      </c>
      <c r="J3613" s="133">
        <v>12428.073</v>
      </c>
      <c r="K3613" s="66">
        <v>5644</v>
      </c>
      <c r="L3613" s="66">
        <v>4832</v>
      </c>
      <c r="M3613" s="66">
        <v>7</v>
      </c>
      <c r="N3613" s="66">
        <v>10483</v>
      </c>
      <c r="O3613" s="66">
        <v>3808</v>
      </c>
      <c r="P3613" s="66">
        <v>3193</v>
      </c>
      <c r="Q3613" s="66">
        <v>5</v>
      </c>
      <c r="R3613" s="66">
        <v>7006</v>
      </c>
      <c r="S3613" s="24">
        <f>Table1[[#This Row],[Female Voters]]/Table1[[#This Row],[Female Population]]</f>
        <v>0.84201188146794059</v>
      </c>
      <c r="T3613" s="24">
        <f>Table1[[#This Row],[Male Voters]]/Table1[[#This Row],[Male Population]]</f>
        <v>0.8440060270973444</v>
      </c>
      <c r="U3613" s="24">
        <f>Table1[[#This Row],[Total Voters]]/Table1[[#This Row],[Total Population]]</f>
        <v>0.84349359711678551</v>
      </c>
      <c r="V3613" s="24">
        <f>Table1[[#This Row],[Female Ballots]]/Table1[[#This Row],[Female Population]]</f>
        <v>0.56810440195427314</v>
      </c>
      <c r="W3613" s="24">
        <f>Table1[[#This Row],[Male Ballots]]/Table1[[#This Row],[Male Population]]</f>
        <v>0.55772169795567483</v>
      </c>
      <c r="X3613" s="24">
        <f>Table1[[#This Row],[Total Ballots]]/Table1[[#This Row],[Total Population]]</f>
        <v>0.56372375669180574</v>
      </c>
      <c r="Y3613" s="24">
        <f>Table1[[#This Row],[Female Ballots]]/Table1[[#This Row],[Female Voters]]</f>
        <v>0.67469879518072284</v>
      </c>
      <c r="Z3613" s="24">
        <f>Table1[[#This Row],[Male Ballots]]/Table1[[#This Row],[Male Voters]]</f>
        <v>0.66080298013245031</v>
      </c>
      <c r="AA3613" s="24">
        <f>Table1[[#This Row],[Total Ballots]]/Table1[[#This Row],[Total Voters]]</f>
        <v>0.66832013736525808</v>
      </c>
    </row>
    <row r="3614" spans="1:27" s="12" customFormat="1" x14ac:dyDescent="0.35">
      <c r="A3614" s="70" t="s">
        <v>35</v>
      </c>
      <c r="B3614" s="71">
        <v>2020</v>
      </c>
      <c r="C3614" s="71" t="s">
        <v>83</v>
      </c>
      <c r="D3614" s="71"/>
      <c r="E3614" s="72"/>
      <c r="F3614" s="81"/>
      <c r="G3614" s="82" t="s">
        <v>79</v>
      </c>
      <c r="H3614" s="132">
        <v>93438</v>
      </c>
      <c r="I3614" s="132">
        <v>88596</v>
      </c>
      <c r="J3614" s="133">
        <v>182034</v>
      </c>
      <c r="K3614" s="66">
        <v>76898</v>
      </c>
      <c r="L3614" s="66">
        <v>70752</v>
      </c>
      <c r="M3614" s="66">
        <v>1018</v>
      </c>
      <c r="N3614" s="66">
        <v>148668</v>
      </c>
      <c r="O3614" s="66">
        <v>44449</v>
      </c>
      <c r="P3614" s="66">
        <v>37390</v>
      </c>
      <c r="Q3614" s="66">
        <v>720</v>
      </c>
      <c r="R3614" s="73">
        <v>82559</v>
      </c>
      <c r="S3614" s="24">
        <f>Table1[[#This Row],[Female Voters]]/Table1[[#This Row],[Female Population]]</f>
        <v>0.82298422483357947</v>
      </c>
      <c r="T3614" s="24">
        <f>Table1[[#This Row],[Male Voters]]/Table1[[#This Row],[Male Population]]</f>
        <v>0.79859135852634433</v>
      </c>
      <c r="U3614" s="24">
        <f>Table1[[#This Row],[Total Voters]]/Table1[[#This Row],[Total Population]]</f>
        <v>0.8167045716734237</v>
      </c>
      <c r="V3614" s="24">
        <f>Table1[[#This Row],[Female Ballots]]/Table1[[#This Row],[Female Population]]</f>
        <v>0.47570581562105352</v>
      </c>
      <c r="W3614" s="24">
        <f>Table1[[#This Row],[Male Ballots]]/Table1[[#This Row],[Male Population]]</f>
        <v>0.42202808253194274</v>
      </c>
      <c r="X3614" s="24">
        <f>Table1[[#This Row],[Total Ballots]]/Table1[[#This Row],[Total Population]]</f>
        <v>0.45353615258687935</v>
      </c>
      <c r="Y3614" s="24">
        <f>Table1[[#This Row],[Female Ballots]]/Table1[[#This Row],[Female Voters]]</f>
        <v>0.57802543629223124</v>
      </c>
      <c r="Z3614" s="24">
        <f>Table1[[#This Row],[Male Ballots]]/Table1[[#This Row],[Male Voters]]</f>
        <v>0.52846562641338757</v>
      </c>
      <c r="AA3614" s="24">
        <f>Table1[[#This Row],[Total Ballots]]/Table1[[#This Row],[Total Voters]]</f>
        <v>0.55532461592272719</v>
      </c>
    </row>
    <row r="3615" spans="1:27" s="12" customFormat="1" x14ac:dyDescent="0.35">
      <c r="A3615" s="70" t="s">
        <v>35</v>
      </c>
      <c r="B3615" s="71">
        <v>2020</v>
      </c>
      <c r="C3615" s="71" t="s">
        <v>83</v>
      </c>
      <c r="D3615" s="71"/>
      <c r="E3615" s="72"/>
      <c r="F3615" s="81"/>
      <c r="G3615" s="82" t="s">
        <v>62</v>
      </c>
      <c r="H3615" s="132">
        <v>14619</v>
      </c>
      <c r="I3615" s="132">
        <v>13850</v>
      </c>
      <c r="J3615" s="133">
        <v>28469</v>
      </c>
      <c r="K3615" s="66">
        <v>8840</v>
      </c>
      <c r="L3615" s="66">
        <v>7765</v>
      </c>
      <c r="M3615" s="66">
        <v>413</v>
      </c>
      <c r="N3615" s="66">
        <v>17018</v>
      </c>
      <c r="O3615" s="66">
        <v>4546</v>
      </c>
      <c r="P3615" s="66">
        <v>3391</v>
      </c>
      <c r="Q3615" s="66">
        <v>311</v>
      </c>
      <c r="R3615" s="73">
        <v>8248</v>
      </c>
      <c r="S3615" s="24">
        <f>Table1[[#This Row],[Female Voters]]/Table1[[#This Row],[Female Population]]</f>
        <v>0.60469252342841506</v>
      </c>
      <c r="T3615" s="24">
        <f>Table1[[#This Row],[Male Voters]]/Table1[[#This Row],[Male Population]]</f>
        <v>0.56064981949458481</v>
      </c>
      <c r="U3615" s="24">
        <f>Table1[[#This Row],[Total Voters]]/Table1[[#This Row],[Total Population]]</f>
        <v>0.59777301626330392</v>
      </c>
      <c r="V3615" s="24">
        <f>Table1[[#This Row],[Female Ballots]]/Table1[[#This Row],[Female Population]]</f>
        <v>0.31096518229701076</v>
      </c>
      <c r="W3615" s="24">
        <f>Table1[[#This Row],[Male Ballots]]/Table1[[#This Row],[Male Population]]</f>
        <v>0.24483754512635378</v>
      </c>
      <c r="X3615" s="24">
        <f>Table1[[#This Row],[Total Ballots]]/Table1[[#This Row],[Total Population]]</f>
        <v>0.28971864132916508</v>
      </c>
      <c r="Y3615" s="24">
        <f>Table1[[#This Row],[Female Ballots]]/Table1[[#This Row],[Female Voters]]</f>
        <v>0.51425339366515832</v>
      </c>
      <c r="Z3615" s="24">
        <f>Table1[[#This Row],[Male Ballots]]/Table1[[#This Row],[Male Voters]]</f>
        <v>0.43670315518351577</v>
      </c>
      <c r="AA3615" s="24">
        <f>Table1[[#This Row],[Total Ballots]]/Table1[[#This Row],[Total Voters]]</f>
        <v>0.48466329768480432</v>
      </c>
    </row>
    <row r="3616" spans="1:27" s="12" customFormat="1" x14ac:dyDescent="0.35">
      <c r="A3616" s="70" t="s">
        <v>35</v>
      </c>
      <c r="B3616" s="71">
        <v>2020</v>
      </c>
      <c r="C3616" s="71" t="s">
        <v>83</v>
      </c>
      <c r="D3616" s="71"/>
      <c r="E3616" s="72"/>
      <c r="F3616" s="81"/>
      <c r="G3616" s="82" t="s">
        <v>63</v>
      </c>
      <c r="H3616" s="132">
        <v>14819</v>
      </c>
      <c r="I3616" s="132">
        <v>15842</v>
      </c>
      <c r="J3616" s="133">
        <v>30661</v>
      </c>
      <c r="K3616" s="66">
        <v>12449</v>
      </c>
      <c r="L3616" s="66">
        <v>12291</v>
      </c>
      <c r="M3616" s="66">
        <v>257</v>
      </c>
      <c r="N3616" s="66">
        <v>24997</v>
      </c>
      <c r="O3616" s="66">
        <v>5881</v>
      </c>
      <c r="P3616" s="66">
        <v>5158</v>
      </c>
      <c r="Q3616" s="66">
        <v>177</v>
      </c>
      <c r="R3616" s="73">
        <v>11216</v>
      </c>
      <c r="S3616" s="24">
        <f>Table1[[#This Row],[Female Voters]]/Table1[[#This Row],[Female Population]]</f>
        <v>0.84007018017410084</v>
      </c>
      <c r="T3616" s="24">
        <f>Table1[[#This Row],[Male Voters]]/Table1[[#This Row],[Male Population]]</f>
        <v>0.77584900896351472</v>
      </c>
      <c r="U3616" s="24">
        <f>Table1[[#This Row],[Total Voters]]/Table1[[#This Row],[Total Population]]</f>
        <v>0.81527021297413649</v>
      </c>
      <c r="V3616" s="24">
        <f>Table1[[#This Row],[Female Ballots]]/Table1[[#This Row],[Female Population]]</f>
        <v>0.39685538835279033</v>
      </c>
      <c r="W3616" s="24">
        <f>Table1[[#This Row],[Male Ballots]]/Table1[[#This Row],[Male Population]]</f>
        <v>0.32559020325716448</v>
      </c>
      <c r="X3616" s="24">
        <f>Table1[[#This Row],[Total Ballots]]/Table1[[#This Row],[Total Population]]</f>
        <v>0.36580672515573531</v>
      </c>
      <c r="Y3616" s="24">
        <f>Table1[[#This Row],[Female Ballots]]/Table1[[#This Row],[Female Voters]]</f>
        <v>0.47240742228291427</v>
      </c>
      <c r="Z3616" s="24">
        <f>Table1[[#This Row],[Male Ballots]]/Table1[[#This Row],[Male Voters]]</f>
        <v>0.41965665934423563</v>
      </c>
      <c r="AA3616" s="24">
        <f>Table1[[#This Row],[Total Ballots]]/Table1[[#This Row],[Total Voters]]</f>
        <v>0.44869384326119133</v>
      </c>
    </row>
    <row r="3617" spans="1:27" s="12" customFormat="1" x14ac:dyDescent="0.35">
      <c r="A3617" s="70" t="s">
        <v>35</v>
      </c>
      <c r="B3617" s="71">
        <v>2020</v>
      </c>
      <c r="C3617" s="71" t="s">
        <v>83</v>
      </c>
      <c r="D3617" s="71"/>
      <c r="E3617" s="72"/>
      <c r="F3617" s="81"/>
      <c r="G3617" s="82" t="s">
        <v>64</v>
      </c>
      <c r="H3617" s="132">
        <v>13883</v>
      </c>
      <c r="I3617" s="132">
        <v>13952</v>
      </c>
      <c r="J3617" s="133">
        <v>27835</v>
      </c>
      <c r="K3617" s="66">
        <v>11712</v>
      </c>
      <c r="L3617" s="66">
        <v>11300</v>
      </c>
      <c r="M3617" s="66">
        <v>134</v>
      </c>
      <c r="N3617" s="66">
        <v>23146</v>
      </c>
      <c r="O3617" s="66">
        <v>5666</v>
      </c>
      <c r="P3617" s="66">
        <v>5068</v>
      </c>
      <c r="Q3617" s="66">
        <v>90</v>
      </c>
      <c r="R3617" s="73">
        <v>10824</v>
      </c>
      <c r="S3617" s="24">
        <f>Table1[[#This Row],[Female Voters]]/Table1[[#This Row],[Female Population]]</f>
        <v>0.84362169559893396</v>
      </c>
      <c r="T3617" s="24">
        <f>Table1[[#This Row],[Male Voters]]/Table1[[#This Row],[Male Population]]</f>
        <v>0.80991972477064222</v>
      </c>
      <c r="U3617" s="24">
        <f>Table1[[#This Row],[Total Voters]]/Table1[[#This Row],[Total Population]]</f>
        <v>0.83154302137596547</v>
      </c>
      <c r="V3617" s="24">
        <f>Table1[[#This Row],[Female Ballots]]/Table1[[#This Row],[Female Population]]</f>
        <v>0.40812504501908808</v>
      </c>
      <c r="W3617" s="24">
        <f>Table1[[#This Row],[Male Ballots]]/Table1[[#This Row],[Male Population]]</f>
        <v>0.36324541284403672</v>
      </c>
      <c r="X3617" s="24">
        <f>Table1[[#This Row],[Total Ballots]]/Table1[[#This Row],[Total Population]]</f>
        <v>0.3888629423387821</v>
      </c>
      <c r="Y3617" s="24">
        <f>Table1[[#This Row],[Female Ballots]]/Table1[[#This Row],[Female Voters]]</f>
        <v>0.4837773224043716</v>
      </c>
      <c r="Z3617" s="24">
        <f>Table1[[#This Row],[Male Ballots]]/Table1[[#This Row],[Male Voters]]</f>
        <v>0.44849557522123895</v>
      </c>
      <c r="AA3617" s="24">
        <f>Table1[[#This Row],[Total Ballots]]/Table1[[#This Row],[Total Voters]]</f>
        <v>0.46764019701028253</v>
      </c>
    </row>
    <row r="3618" spans="1:27" s="12" customFormat="1" x14ac:dyDescent="0.35">
      <c r="A3618" s="70" t="s">
        <v>35</v>
      </c>
      <c r="B3618" s="71">
        <v>2020</v>
      </c>
      <c r="C3618" s="71" t="s">
        <v>83</v>
      </c>
      <c r="D3618" s="71"/>
      <c r="E3618" s="72"/>
      <c r="F3618" s="81"/>
      <c r="G3618" s="82" t="s">
        <v>65</v>
      </c>
      <c r="H3618" s="132">
        <v>12698</v>
      </c>
      <c r="I3618" s="132">
        <v>12240</v>
      </c>
      <c r="J3618" s="133">
        <v>24938</v>
      </c>
      <c r="K3618" s="66">
        <v>10792</v>
      </c>
      <c r="L3618" s="66">
        <v>10173</v>
      </c>
      <c r="M3618" s="66">
        <v>70</v>
      </c>
      <c r="N3618" s="66">
        <v>21035</v>
      </c>
      <c r="O3618" s="66">
        <v>5650</v>
      </c>
      <c r="P3618" s="66">
        <v>4838</v>
      </c>
      <c r="Q3618" s="66">
        <v>40</v>
      </c>
      <c r="R3618" s="73">
        <v>10528</v>
      </c>
      <c r="S3618" s="24">
        <f>Table1[[#This Row],[Female Voters]]/Table1[[#This Row],[Female Population]]</f>
        <v>0.84989762167270433</v>
      </c>
      <c r="T3618" s="24">
        <f>Table1[[#This Row],[Male Voters]]/Table1[[#This Row],[Male Population]]</f>
        <v>0.8311274509803922</v>
      </c>
      <c r="U3618" s="24">
        <f>Table1[[#This Row],[Total Voters]]/Table1[[#This Row],[Total Population]]</f>
        <v>0.84349185981233454</v>
      </c>
      <c r="V3618" s="24">
        <f>Table1[[#This Row],[Female Ballots]]/Table1[[#This Row],[Female Population]]</f>
        <v>0.44495196093873052</v>
      </c>
      <c r="W3618" s="24">
        <f>Table1[[#This Row],[Male Ballots]]/Table1[[#This Row],[Male Population]]</f>
        <v>0.39526143790849672</v>
      </c>
      <c r="X3618" s="24">
        <f>Table1[[#This Row],[Total Ballots]]/Table1[[#This Row],[Total Population]]</f>
        <v>0.42216697409575749</v>
      </c>
      <c r="Y3618" s="24">
        <f>Table1[[#This Row],[Female Ballots]]/Table1[[#This Row],[Female Voters]]</f>
        <v>0.52353595255745</v>
      </c>
      <c r="Z3618" s="24">
        <f>Table1[[#This Row],[Male Ballots]]/Table1[[#This Row],[Male Voters]]</f>
        <v>0.47557259412169467</v>
      </c>
      <c r="AA3618" s="24">
        <f>Table1[[#This Row],[Total Ballots]]/Table1[[#This Row],[Total Voters]]</f>
        <v>0.50049916805324457</v>
      </c>
    </row>
    <row r="3619" spans="1:27" s="12" customFormat="1" x14ac:dyDescent="0.35">
      <c r="A3619" s="70" t="s">
        <v>35</v>
      </c>
      <c r="B3619" s="71">
        <v>2020</v>
      </c>
      <c r="C3619" s="71" t="s">
        <v>83</v>
      </c>
      <c r="D3619" s="71"/>
      <c r="E3619" s="72"/>
      <c r="F3619" s="81"/>
      <c r="G3619" s="82" t="s">
        <v>66</v>
      </c>
      <c r="H3619" s="132">
        <v>14673</v>
      </c>
      <c r="I3619" s="132">
        <v>13307</v>
      </c>
      <c r="J3619" s="133">
        <v>27980</v>
      </c>
      <c r="K3619" s="66">
        <v>12644</v>
      </c>
      <c r="L3619" s="66">
        <v>11371</v>
      </c>
      <c r="M3619" s="66">
        <v>76</v>
      </c>
      <c r="N3619" s="66">
        <v>24091</v>
      </c>
      <c r="O3619" s="66">
        <v>7955</v>
      </c>
      <c r="P3619" s="66">
        <v>6516</v>
      </c>
      <c r="Q3619" s="66">
        <v>41</v>
      </c>
      <c r="R3619" s="73">
        <v>14512</v>
      </c>
      <c r="S3619" s="24">
        <f>Table1[[#This Row],[Female Voters]]/Table1[[#This Row],[Female Population]]</f>
        <v>0.8617188032440537</v>
      </c>
      <c r="T3619" s="24">
        <f>Table1[[#This Row],[Male Voters]]/Table1[[#This Row],[Male Population]]</f>
        <v>0.85451266250845415</v>
      </c>
      <c r="U3619" s="24">
        <f>Table1[[#This Row],[Total Voters]]/Table1[[#This Row],[Total Population]]</f>
        <v>0.86100786275911367</v>
      </c>
      <c r="V3619" s="24">
        <f>Table1[[#This Row],[Female Ballots]]/Table1[[#This Row],[Female Population]]</f>
        <v>0.54215225243644793</v>
      </c>
      <c r="W3619" s="24">
        <f>Table1[[#This Row],[Male Ballots]]/Table1[[#This Row],[Male Population]]</f>
        <v>0.48966709250770274</v>
      </c>
      <c r="X3619" s="24">
        <f>Table1[[#This Row],[Total Ballots]]/Table1[[#This Row],[Total Population]]</f>
        <v>0.51865618298784844</v>
      </c>
      <c r="Y3619" s="24">
        <f>Table1[[#This Row],[Female Ballots]]/Table1[[#This Row],[Female Voters]]</f>
        <v>0.62915216703574817</v>
      </c>
      <c r="Z3619" s="24">
        <f>Table1[[#This Row],[Male Ballots]]/Table1[[#This Row],[Male Voters]]</f>
        <v>0.57303667223639077</v>
      </c>
      <c r="AA3619" s="24">
        <f>Table1[[#This Row],[Total Ballots]]/Table1[[#This Row],[Total Voters]]</f>
        <v>0.60238263251836788</v>
      </c>
    </row>
    <row r="3620" spans="1:27" s="12" customFormat="1" x14ac:dyDescent="0.35">
      <c r="A3620" s="70" t="s">
        <v>35</v>
      </c>
      <c r="B3620" s="71">
        <v>2020</v>
      </c>
      <c r="C3620" s="71" t="s">
        <v>83</v>
      </c>
      <c r="D3620" s="71"/>
      <c r="E3620" s="72"/>
      <c r="F3620" s="81"/>
      <c r="G3620" s="82" t="s">
        <v>67</v>
      </c>
      <c r="H3620" s="132">
        <v>22746</v>
      </c>
      <c r="I3620" s="132">
        <v>19405</v>
      </c>
      <c r="J3620" s="133">
        <v>42151</v>
      </c>
      <c r="K3620" s="66">
        <v>20461</v>
      </c>
      <c r="L3620" s="66">
        <v>17852</v>
      </c>
      <c r="M3620" s="66">
        <v>68</v>
      </c>
      <c r="N3620" s="66">
        <v>38381</v>
      </c>
      <c r="O3620" s="66">
        <v>14751</v>
      </c>
      <c r="P3620" s="66">
        <v>12419</v>
      </c>
      <c r="Q3620" s="66">
        <v>61</v>
      </c>
      <c r="R3620" s="66">
        <v>27231</v>
      </c>
      <c r="S3620" s="24">
        <f>Table1[[#This Row],[Female Voters]]/Table1[[#This Row],[Female Population]]</f>
        <v>0.89954277675195637</v>
      </c>
      <c r="T3620" s="24">
        <f>Table1[[#This Row],[Male Voters]]/Table1[[#This Row],[Male Population]]</f>
        <v>0.91996908013398604</v>
      </c>
      <c r="U3620" s="24">
        <f>Table1[[#This Row],[Total Voters]]/Table1[[#This Row],[Total Population]]</f>
        <v>0.9105596545752177</v>
      </c>
      <c r="V3620" s="24">
        <f>Table1[[#This Row],[Female Ballots]]/Table1[[#This Row],[Female Population]]</f>
        <v>0.64850962806647328</v>
      </c>
      <c r="W3620" s="24">
        <f>Table1[[#This Row],[Male Ballots]]/Table1[[#This Row],[Male Population]]</f>
        <v>0.63998969337799538</v>
      </c>
      <c r="X3620" s="24">
        <f>Table1[[#This Row],[Total Ballots]]/Table1[[#This Row],[Total Population]]</f>
        <v>0.64603449502977395</v>
      </c>
      <c r="Y3620" s="24">
        <f>Table1[[#This Row],[Female Ballots]]/Table1[[#This Row],[Female Voters]]</f>
        <v>0.72093250574263235</v>
      </c>
      <c r="Z3620" s="24">
        <f>Table1[[#This Row],[Male Ballots]]/Table1[[#This Row],[Male Voters]]</f>
        <v>0.69566435133318394</v>
      </c>
      <c r="AA3620" s="24">
        <f>Table1[[#This Row],[Total Ballots]]/Table1[[#This Row],[Total Voters]]</f>
        <v>0.70949167556864068</v>
      </c>
    </row>
    <row r="3621" spans="1:27" s="12" customFormat="1" x14ac:dyDescent="0.35">
      <c r="A3621" s="70" t="s">
        <v>57</v>
      </c>
      <c r="B3621" s="71">
        <v>2020</v>
      </c>
      <c r="C3621" s="71" t="s">
        <v>83</v>
      </c>
      <c r="D3621" s="71"/>
      <c r="E3621" s="72"/>
      <c r="F3621" s="81"/>
      <c r="G3621" s="82" t="s">
        <v>79</v>
      </c>
      <c r="H3621" s="132">
        <v>20397.0164</v>
      </c>
      <c r="I3621" s="132">
        <v>20069.016000000003</v>
      </c>
      <c r="J3621" s="133">
        <v>40466.034099999997</v>
      </c>
      <c r="K3621" s="66">
        <v>12280</v>
      </c>
      <c r="L3621" s="66">
        <v>11794</v>
      </c>
      <c r="M3621" s="66">
        <v>514</v>
      </c>
      <c r="N3621" s="66">
        <v>24588</v>
      </c>
      <c r="O3621" s="66">
        <v>5812</v>
      </c>
      <c r="P3621" s="66">
        <v>5122</v>
      </c>
      <c r="Q3621" s="66">
        <v>246</v>
      </c>
      <c r="R3621" s="73">
        <v>11180</v>
      </c>
      <c r="S3621" s="24">
        <f>Table1[[#This Row],[Female Voters]]/Table1[[#This Row],[Female Population]]</f>
        <v>0.60204883690734301</v>
      </c>
      <c r="T3621" s="24">
        <f>Table1[[#This Row],[Male Voters]]/Table1[[#This Row],[Male Population]]</f>
        <v>0.58767206125103488</v>
      </c>
      <c r="U3621" s="24">
        <f>Table1[[#This Row],[Total Voters]]/Table1[[#This Row],[Total Population]]</f>
        <v>0.60762070083858311</v>
      </c>
      <c r="V3621" s="24">
        <f>Table1[[#This Row],[Female Ballots]]/Table1[[#This Row],[Female Population]]</f>
        <v>0.28494363518774246</v>
      </c>
      <c r="W3621" s="24">
        <f>Table1[[#This Row],[Male Ballots]]/Table1[[#This Row],[Male Population]]</f>
        <v>0.2552192892765644</v>
      </c>
      <c r="X3621" s="24">
        <f>Table1[[#This Row],[Total Ballots]]/Table1[[#This Row],[Total Population]]</f>
        <v>0.27628108977449811</v>
      </c>
      <c r="Y3621" s="24">
        <f>Table1[[#This Row],[Female Ballots]]/Table1[[#This Row],[Female Voters]]</f>
        <v>0.47328990228013029</v>
      </c>
      <c r="Z3621" s="24">
        <f>Table1[[#This Row],[Male Ballots]]/Table1[[#This Row],[Male Voters]]</f>
        <v>0.43428862133288115</v>
      </c>
      <c r="AA3621" s="24">
        <f>Table1[[#This Row],[Total Ballots]]/Table1[[#This Row],[Total Voters]]</f>
        <v>0.45469334634781194</v>
      </c>
    </row>
    <row r="3622" spans="1:27" s="12" customFormat="1" x14ac:dyDescent="0.35">
      <c r="A3622" s="70" t="s">
        <v>57</v>
      </c>
      <c r="B3622" s="71">
        <v>2020</v>
      </c>
      <c r="C3622" s="71" t="s">
        <v>83</v>
      </c>
      <c r="D3622" s="71"/>
      <c r="E3622" s="72"/>
      <c r="F3622" s="81"/>
      <c r="G3622" s="82" t="s">
        <v>62</v>
      </c>
      <c r="H3622" s="132">
        <v>8207.0066999999999</v>
      </c>
      <c r="I3622" s="132">
        <v>7705.0056000000004</v>
      </c>
      <c r="J3622" s="133">
        <v>15912.014000000001</v>
      </c>
      <c r="K3622" s="66">
        <v>2091</v>
      </c>
      <c r="L3622" s="66">
        <v>1909</v>
      </c>
      <c r="M3622" s="66">
        <v>205</v>
      </c>
      <c r="N3622" s="66">
        <v>4205</v>
      </c>
      <c r="O3622" s="66">
        <v>725</v>
      </c>
      <c r="P3622" s="66">
        <v>565</v>
      </c>
      <c r="Q3622" s="66">
        <v>78</v>
      </c>
      <c r="R3622" s="73">
        <v>1368</v>
      </c>
      <c r="S3622" s="24">
        <f>Table1[[#This Row],[Female Voters]]/Table1[[#This Row],[Female Population]]</f>
        <v>0.25478229474334413</v>
      </c>
      <c r="T3622" s="24">
        <f>Table1[[#This Row],[Male Voters]]/Table1[[#This Row],[Male Population]]</f>
        <v>0.24776101395695285</v>
      </c>
      <c r="U3622" s="24">
        <f>Table1[[#This Row],[Total Voters]]/Table1[[#This Row],[Total Population]]</f>
        <v>0.26426573028404826</v>
      </c>
      <c r="V3622" s="24">
        <f>Table1[[#This Row],[Female Ballots]]/Table1[[#This Row],[Female Population]]</f>
        <v>8.8339150496855326E-2</v>
      </c>
      <c r="W3622" s="24">
        <f>Table1[[#This Row],[Male Ballots]]/Table1[[#This Row],[Male Population]]</f>
        <v>7.3328953842681177E-2</v>
      </c>
      <c r="X3622" s="24">
        <f>Table1[[#This Row],[Total Ballots]]/Table1[[#This Row],[Total Population]]</f>
        <v>8.5972775036522717E-2</v>
      </c>
      <c r="Y3622" s="24">
        <f>Table1[[#This Row],[Female Ballots]]/Table1[[#This Row],[Female Voters]]</f>
        <v>0.34672405547584889</v>
      </c>
      <c r="Z3622" s="24">
        <f>Table1[[#This Row],[Male Ballots]]/Table1[[#This Row],[Male Voters]]</f>
        <v>0.29596647459402831</v>
      </c>
      <c r="AA3622" s="24">
        <f>Table1[[#This Row],[Total Ballots]]/Table1[[#This Row],[Total Voters]]</f>
        <v>0.32532699167657553</v>
      </c>
    </row>
    <row r="3623" spans="1:27" s="12" customFormat="1" x14ac:dyDescent="0.35">
      <c r="A3623" s="70" t="s">
        <v>57</v>
      </c>
      <c r="B3623" s="71">
        <v>2020</v>
      </c>
      <c r="C3623" s="71" t="s">
        <v>83</v>
      </c>
      <c r="D3623" s="71"/>
      <c r="E3623" s="72"/>
      <c r="F3623" s="81"/>
      <c r="G3623" s="82" t="s">
        <v>63</v>
      </c>
      <c r="H3623" s="132">
        <v>3121.002</v>
      </c>
      <c r="I3623" s="132">
        <v>3638.0029999999997</v>
      </c>
      <c r="J3623" s="133">
        <v>6759.0050000000001</v>
      </c>
      <c r="K3623" s="66">
        <v>2419</v>
      </c>
      <c r="L3623" s="66">
        <v>2500</v>
      </c>
      <c r="M3623" s="66">
        <v>107</v>
      </c>
      <c r="N3623" s="66">
        <v>5026</v>
      </c>
      <c r="O3623" s="66">
        <v>880</v>
      </c>
      <c r="P3623" s="66">
        <v>808</v>
      </c>
      <c r="Q3623" s="66">
        <v>50</v>
      </c>
      <c r="R3623" s="73">
        <v>1738</v>
      </c>
      <c r="S3623" s="24">
        <f>Table1[[#This Row],[Female Voters]]/Table1[[#This Row],[Female Population]]</f>
        <v>0.77507159559654237</v>
      </c>
      <c r="T3623" s="24">
        <f>Table1[[#This Row],[Male Voters]]/Table1[[#This Row],[Male Population]]</f>
        <v>0.6871901974792215</v>
      </c>
      <c r="U3623" s="24">
        <f>Table1[[#This Row],[Total Voters]]/Table1[[#This Row],[Total Population]]</f>
        <v>0.74360057434489246</v>
      </c>
      <c r="V3623" s="24">
        <f>Table1[[#This Row],[Female Ballots]]/Table1[[#This Row],[Female Population]]</f>
        <v>0.28196072927860988</v>
      </c>
      <c r="W3623" s="24">
        <f>Table1[[#This Row],[Male Ballots]]/Table1[[#This Row],[Male Population]]</f>
        <v>0.22209987182528437</v>
      </c>
      <c r="X3623" s="24">
        <f>Table1[[#This Row],[Total Ballots]]/Table1[[#This Row],[Total Population]]</f>
        <v>0.25713843975555573</v>
      </c>
      <c r="Y3623" s="24">
        <f>Table1[[#This Row],[Female Ballots]]/Table1[[#This Row],[Female Voters]]</f>
        <v>0.36378668871434477</v>
      </c>
      <c r="Z3623" s="24">
        <f>Table1[[#This Row],[Male Ballots]]/Table1[[#This Row],[Male Voters]]</f>
        <v>0.32319999999999999</v>
      </c>
      <c r="AA3623" s="24">
        <f>Table1[[#This Row],[Total Ballots]]/Table1[[#This Row],[Total Voters]]</f>
        <v>0.34580183048149621</v>
      </c>
    </row>
    <row r="3624" spans="1:27" s="12" customFormat="1" x14ac:dyDescent="0.35">
      <c r="A3624" s="70" t="s">
        <v>57</v>
      </c>
      <c r="B3624" s="71">
        <v>2020</v>
      </c>
      <c r="C3624" s="71" t="s">
        <v>83</v>
      </c>
      <c r="D3624" s="71"/>
      <c r="E3624" s="72"/>
      <c r="F3624" s="81"/>
      <c r="G3624" s="82" t="s">
        <v>64</v>
      </c>
      <c r="H3624" s="132">
        <v>2107.0018</v>
      </c>
      <c r="I3624" s="132">
        <v>2168.0018</v>
      </c>
      <c r="J3624" s="133">
        <v>4275.0039999999999</v>
      </c>
      <c r="K3624" s="66">
        <v>1716</v>
      </c>
      <c r="L3624" s="66">
        <v>1716</v>
      </c>
      <c r="M3624" s="66">
        <v>52</v>
      </c>
      <c r="N3624" s="66">
        <v>3484</v>
      </c>
      <c r="O3624" s="66">
        <v>667</v>
      </c>
      <c r="P3624" s="66">
        <v>625</v>
      </c>
      <c r="Q3624" s="66">
        <v>20</v>
      </c>
      <c r="R3624" s="73">
        <v>1312</v>
      </c>
      <c r="S3624" s="24">
        <f>Table1[[#This Row],[Female Voters]]/Table1[[#This Row],[Female Population]]</f>
        <v>0.81442740105869871</v>
      </c>
      <c r="T3624" s="24">
        <f>Table1[[#This Row],[Male Voters]]/Table1[[#This Row],[Male Population]]</f>
        <v>0.79151225796952751</v>
      </c>
      <c r="U3624" s="24">
        <f>Table1[[#This Row],[Total Voters]]/Table1[[#This Row],[Total Population]]</f>
        <v>0.81496999768889111</v>
      </c>
      <c r="V3624" s="24">
        <f>Table1[[#This Row],[Female Ballots]]/Table1[[#This Row],[Female Population]]</f>
        <v>0.31656356439752448</v>
      </c>
      <c r="W3624" s="24">
        <f>Table1[[#This Row],[Male Ballots]]/Table1[[#This Row],[Male Population]]</f>
        <v>0.28828389349123235</v>
      </c>
      <c r="X3624" s="24">
        <f>Table1[[#This Row],[Total Ballots]]/Table1[[#This Row],[Total Population]]</f>
        <v>0.30690029763714843</v>
      </c>
      <c r="Y3624" s="24">
        <f>Table1[[#This Row],[Female Ballots]]/Table1[[#This Row],[Female Voters]]</f>
        <v>0.38869463869463872</v>
      </c>
      <c r="Z3624" s="24">
        <f>Table1[[#This Row],[Male Ballots]]/Table1[[#This Row],[Male Voters]]</f>
        <v>0.36421911421911424</v>
      </c>
      <c r="AA3624" s="24">
        <f>Table1[[#This Row],[Total Ballots]]/Table1[[#This Row],[Total Voters]]</f>
        <v>0.37657864523536166</v>
      </c>
    </row>
    <row r="3625" spans="1:27" s="12" customFormat="1" x14ac:dyDescent="0.35">
      <c r="A3625" s="70" t="s">
        <v>57</v>
      </c>
      <c r="B3625" s="71">
        <v>2020</v>
      </c>
      <c r="C3625" s="71" t="s">
        <v>83</v>
      </c>
      <c r="D3625" s="71"/>
      <c r="E3625" s="72"/>
      <c r="F3625" s="81"/>
      <c r="G3625" s="82" t="s">
        <v>65</v>
      </c>
      <c r="H3625" s="132">
        <v>1791.0015000000001</v>
      </c>
      <c r="I3625" s="132">
        <v>1825.0015000000001</v>
      </c>
      <c r="J3625" s="133">
        <v>3616.0029999999997</v>
      </c>
      <c r="K3625" s="66">
        <v>1492</v>
      </c>
      <c r="L3625" s="66">
        <v>1494</v>
      </c>
      <c r="M3625" s="66">
        <v>47</v>
      </c>
      <c r="N3625" s="66">
        <v>3033</v>
      </c>
      <c r="O3625" s="66">
        <v>701</v>
      </c>
      <c r="P3625" s="66">
        <v>665</v>
      </c>
      <c r="Q3625" s="66">
        <v>28</v>
      </c>
      <c r="R3625" s="73">
        <v>1394</v>
      </c>
      <c r="S3625" s="24">
        <f>Table1[[#This Row],[Female Voters]]/Table1[[#This Row],[Female Population]]</f>
        <v>0.83305346198760855</v>
      </c>
      <c r="T3625" s="24">
        <f>Table1[[#This Row],[Male Voters]]/Table1[[#This Row],[Male Population]]</f>
        <v>0.81862946414016646</v>
      </c>
      <c r="U3625" s="24">
        <f>Table1[[#This Row],[Total Voters]]/Table1[[#This Row],[Total Population]]</f>
        <v>0.83877142801043036</v>
      </c>
      <c r="V3625" s="24">
        <f>Table1[[#This Row],[Female Ballots]]/Table1[[#This Row],[Female Population]]</f>
        <v>0.39140112389632281</v>
      </c>
      <c r="W3625" s="24">
        <f>Table1[[#This Row],[Male Ballots]]/Table1[[#This Row],[Male Population]]</f>
        <v>0.3643832621507434</v>
      </c>
      <c r="X3625" s="24">
        <f>Table1[[#This Row],[Total Ballots]]/Table1[[#This Row],[Total Population]]</f>
        <v>0.38550852972190569</v>
      </c>
      <c r="Y3625" s="24">
        <f>Table1[[#This Row],[Female Ballots]]/Table1[[#This Row],[Female Voters]]</f>
        <v>0.46983914209115279</v>
      </c>
      <c r="Z3625" s="24">
        <f>Table1[[#This Row],[Male Ballots]]/Table1[[#This Row],[Male Voters]]</f>
        <v>0.44511378848728245</v>
      </c>
      <c r="AA3625" s="24">
        <f>Table1[[#This Row],[Total Ballots]]/Table1[[#This Row],[Total Voters]]</f>
        <v>0.45961094625783055</v>
      </c>
    </row>
    <row r="3626" spans="1:27" s="12" customFormat="1" x14ac:dyDescent="0.35">
      <c r="A3626" s="70" t="s">
        <v>57</v>
      </c>
      <c r="B3626" s="71">
        <v>2020</v>
      </c>
      <c r="C3626" s="71" t="s">
        <v>83</v>
      </c>
      <c r="D3626" s="71"/>
      <c r="E3626" s="72"/>
      <c r="F3626" s="81"/>
      <c r="G3626" s="82" t="s">
        <v>66</v>
      </c>
      <c r="H3626" s="132">
        <v>2161.002</v>
      </c>
      <c r="I3626" s="132">
        <v>2038.0018</v>
      </c>
      <c r="J3626" s="133">
        <v>4199.0039999999999</v>
      </c>
      <c r="K3626" s="66">
        <v>1934</v>
      </c>
      <c r="L3626" s="66">
        <v>1761</v>
      </c>
      <c r="M3626" s="66">
        <v>47</v>
      </c>
      <c r="N3626" s="66">
        <v>3742</v>
      </c>
      <c r="O3626" s="66">
        <v>1152</v>
      </c>
      <c r="P3626" s="66">
        <v>937</v>
      </c>
      <c r="Q3626" s="66">
        <v>30</v>
      </c>
      <c r="R3626" s="73">
        <v>2119</v>
      </c>
      <c r="S3626" s="24">
        <f>Table1[[#This Row],[Female Voters]]/Table1[[#This Row],[Female Population]]</f>
        <v>0.89495521059212346</v>
      </c>
      <c r="T3626" s="24">
        <f>Table1[[#This Row],[Male Voters]]/Table1[[#This Row],[Male Population]]</f>
        <v>0.86408167058537433</v>
      </c>
      <c r="U3626" s="24">
        <f>Table1[[#This Row],[Total Voters]]/Table1[[#This Row],[Total Population]]</f>
        <v>0.89116371406171557</v>
      </c>
      <c r="V3626" s="24">
        <f>Table1[[#This Row],[Female Ballots]]/Table1[[#This Row],[Female Population]]</f>
        <v>0.53308604064225762</v>
      </c>
      <c r="W3626" s="24">
        <f>Table1[[#This Row],[Male Ballots]]/Table1[[#This Row],[Male Population]]</f>
        <v>0.45976406890317761</v>
      </c>
      <c r="X3626" s="24">
        <f>Table1[[#This Row],[Total Ballots]]/Table1[[#This Row],[Total Population]]</f>
        <v>0.50464348212099819</v>
      </c>
      <c r="Y3626" s="24">
        <f>Table1[[#This Row],[Female Ballots]]/Table1[[#This Row],[Female Voters]]</f>
        <v>0.59565667011375389</v>
      </c>
      <c r="Z3626" s="24">
        <f>Table1[[#This Row],[Male Ballots]]/Table1[[#This Row],[Male Voters]]</f>
        <v>0.53208404315729696</v>
      </c>
      <c r="AA3626" s="24">
        <f>Table1[[#This Row],[Total Ballots]]/Table1[[#This Row],[Total Voters]]</f>
        <v>0.56627471940138963</v>
      </c>
    </row>
    <row r="3627" spans="1:27" s="12" customFormat="1" x14ac:dyDescent="0.35">
      <c r="A3627" s="70" t="s">
        <v>57</v>
      </c>
      <c r="B3627" s="71">
        <v>2020</v>
      </c>
      <c r="C3627" s="71" t="s">
        <v>83</v>
      </c>
      <c r="D3627" s="71"/>
      <c r="E3627" s="72"/>
      <c r="F3627" s="81"/>
      <c r="G3627" s="82" t="s">
        <v>67</v>
      </c>
      <c r="H3627" s="132">
        <v>3010.0023999999999</v>
      </c>
      <c r="I3627" s="132">
        <v>2695.0023000000001</v>
      </c>
      <c r="J3627" s="133">
        <v>5705.0041000000001</v>
      </c>
      <c r="K3627" s="66">
        <v>2628</v>
      </c>
      <c r="L3627" s="66">
        <v>2414</v>
      </c>
      <c r="M3627" s="66">
        <v>56</v>
      </c>
      <c r="N3627" s="66">
        <v>5098</v>
      </c>
      <c r="O3627" s="66">
        <v>1687</v>
      </c>
      <c r="P3627" s="66">
        <v>1522</v>
      </c>
      <c r="Q3627" s="66">
        <v>40</v>
      </c>
      <c r="R3627" s="66">
        <v>3249</v>
      </c>
      <c r="S3627" s="24">
        <f>Table1[[#This Row],[Female Voters]]/Table1[[#This Row],[Female Population]]</f>
        <v>0.87308900484597629</v>
      </c>
      <c r="T3627" s="24">
        <f>Table1[[#This Row],[Male Voters]]/Table1[[#This Row],[Male Population]]</f>
        <v>0.89573207414331335</v>
      </c>
      <c r="U3627" s="24">
        <f>Table1[[#This Row],[Total Voters]]/Table1[[#This Row],[Total Population]]</f>
        <v>0.89360146121542661</v>
      </c>
      <c r="V3627" s="24">
        <f>Table1[[#This Row],[Female Ballots]]/Table1[[#This Row],[Female Population]]</f>
        <v>0.5604646693969414</v>
      </c>
      <c r="W3627" s="24">
        <f>Table1[[#This Row],[Male Ballots]]/Table1[[#This Row],[Male Population]]</f>
        <v>0.56474905420303345</v>
      </c>
      <c r="X3627" s="24">
        <f>Table1[[#This Row],[Total Ballots]]/Table1[[#This Row],[Total Population]]</f>
        <v>0.5695000289307417</v>
      </c>
      <c r="Y3627" s="24">
        <f>Table1[[#This Row],[Female Ballots]]/Table1[[#This Row],[Female Voters]]</f>
        <v>0.64193302891933024</v>
      </c>
      <c r="Z3627" s="24">
        <f>Table1[[#This Row],[Male Ballots]]/Table1[[#This Row],[Male Voters]]</f>
        <v>0.63048881524440759</v>
      </c>
      <c r="AA3627" s="24">
        <f>Table1[[#This Row],[Total Ballots]]/Table1[[#This Row],[Total Voters]]</f>
        <v>0.63730874852883479</v>
      </c>
    </row>
    <row r="3628" spans="1:27" s="12" customFormat="1" x14ac:dyDescent="0.35">
      <c r="A3628" s="70" t="s">
        <v>58</v>
      </c>
      <c r="B3628" s="71">
        <v>2020</v>
      </c>
      <c r="C3628" s="71" t="s">
        <v>83</v>
      </c>
      <c r="D3628" s="71"/>
      <c r="E3628" s="72"/>
      <c r="F3628" s="81"/>
      <c r="G3628" s="82" t="s">
        <v>79</v>
      </c>
      <c r="H3628" s="132">
        <v>93305</v>
      </c>
      <c r="I3628" s="132">
        <v>91065</v>
      </c>
      <c r="J3628" s="133">
        <v>184370</v>
      </c>
      <c r="K3628" s="66">
        <v>63434</v>
      </c>
      <c r="L3628" s="66">
        <v>55997</v>
      </c>
      <c r="M3628" s="66">
        <v>233</v>
      </c>
      <c r="N3628" s="66">
        <v>119664</v>
      </c>
      <c r="O3628" s="66">
        <v>26201</v>
      </c>
      <c r="P3628" s="66">
        <v>22096</v>
      </c>
      <c r="Q3628" s="66">
        <v>116</v>
      </c>
      <c r="R3628" s="73">
        <v>48413</v>
      </c>
      <c r="S3628" s="24">
        <f>Table1[[#This Row],[Female Voters]]/Table1[[#This Row],[Female Population]]</f>
        <v>0.67985638497401002</v>
      </c>
      <c r="T3628" s="24">
        <f>Table1[[#This Row],[Male Voters]]/Table1[[#This Row],[Male Population]]</f>
        <v>0.61491242519079781</v>
      </c>
      <c r="U3628" s="24">
        <f>Table1[[#This Row],[Total Voters]]/Table1[[#This Row],[Total Population]]</f>
        <v>0.64904268590334657</v>
      </c>
      <c r="V3628" s="24">
        <f>Table1[[#This Row],[Female Ballots]]/Table1[[#This Row],[Female Population]]</f>
        <v>0.28081024596752585</v>
      </c>
      <c r="W3628" s="24">
        <f>Table1[[#This Row],[Male Ballots]]/Table1[[#This Row],[Male Population]]</f>
        <v>0.24263987261845935</v>
      </c>
      <c r="X3628" s="24">
        <f>Table1[[#This Row],[Total Ballots]]/Table1[[#This Row],[Total Population]]</f>
        <v>0.26258610402993982</v>
      </c>
      <c r="Y3628" s="24">
        <f>Table1[[#This Row],[Female Ballots]]/Table1[[#This Row],[Female Voters]]</f>
        <v>0.41304347826086957</v>
      </c>
      <c r="Z3628" s="24">
        <f>Table1[[#This Row],[Male Ballots]]/Table1[[#This Row],[Male Voters]]</f>
        <v>0.39459256745897103</v>
      </c>
      <c r="AA3628" s="24">
        <f>Table1[[#This Row],[Total Ballots]]/Table1[[#This Row],[Total Voters]]</f>
        <v>0.4045744751972189</v>
      </c>
    </row>
    <row r="3629" spans="1:27" s="12" customFormat="1" x14ac:dyDescent="0.35">
      <c r="A3629" s="70" t="s">
        <v>58</v>
      </c>
      <c r="B3629" s="71">
        <v>2020</v>
      </c>
      <c r="C3629" s="71" t="s">
        <v>83</v>
      </c>
      <c r="D3629" s="71"/>
      <c r="E3629" s="72"/>
      <c r="F3629" s="81"/>
      <c r="G3629" s="82" t="s">
        <v>62</v>
      </c>
      <c r="H3629" s="132">
        <v>11650</v>
      </c>
      <c r="I3629" s="132">
        <v>12421</v>
      </c>
      <c r="J3629" s="133">
        <v>24071</v>
      </c>
      <c r="K3629" s="66">
        <v>6684</v>
      </c>
      <c r="L3629" s="66">
        <v>6230</v>
      </c>
      <c r="M3629" s="66">
        <v>71</v>
      </c>
      <c r="N3629" s="66">
        <v>12985</v>
      </c>
      <c r="O3629" s="66">
        <v>1804</v>
      </c>
      <c r="P3629" s="66">
        <v>1404</v>
      </c>
      <c r="Q3629" s="66">
        <v>39</v>
      </c>
      <c r="R3629" s="73">
        <v>3247</v>
      </c>
      <c r="S3629" s="24">
        <f>Table1[[#This Row],[Female Voters]]/Table1[[#This Row],[Female Population]]</f>
        <v>0.57373390557939918</v>
      </c>
      <c r="T3629" s="24">
        <f>Table1[[#This Row],[Male Voters]]/Table1[[#This Row],[Male Population]]</f>
        <v>0.50156992190644878</v>
      </c>
      <c r="U3629" s="24">
        <f>Table1[[#This Row],[Total Voters]]/Table1[[#This Row],[Total Population]]</f>
        <v>0.53944580615678617</v>
      </c>
      <c r="V3629" s="24">
        <f>Table1[[#This Row],[Female Ballots]]/Table1[[#This Row],[Female Population]]</f>
        <v>0.15484978540772532</v>
      </c>
      <c r="W3629" s="24">
        <f>Table1[[#This Row],[Male Ballots]]/Table1[[#This Row],[Male Population]]</f>
        <v>0.11303437726431044</v>
      </c>
      <c r="X3629" s="24">
        <f>Table1[[#This Row],[Total Ballots]]/Table1[[#This Row],[Total Population]]</f>
        <v>0.13489260936396494</v>
      </c>
      <c r="Y3629" s="24">
        <f>Table1[[#This Row],[Female Ballots]]/Table1[[#This Row],[Female Voters]]</f>
        <v>0.26989826451226812</v>
      </c>
      <c r="Z3629" s="24">
        <f>Table1[[#This Row],[Male Ballots]]/Table1[[#This Row],[Male Voters]]</f>
        <v>0.22536115569823434</v>
      </c>
      <c r="AA3629" s="24">
        <f>Table1[[#This Row],[Total Ballots]]/Table1[[#This Row],[Total Voters]]</f>
        <v>0.25005775895263765</v>
      </c>
    </row>
    <row r="3630" spans="1:27" s="12" customFormat="1" x14ac:dyDescent="0.35">
      <c r="A3630" s="70" t="s">
        <v>58</v>
      </c>
      <c r="B3630" s="71">
        <v>2020</v>
      </c>
      <c r="C3630" s="71" t="s">
        <v>83</v>
      </c>
      <c r="D3630" s="71"/>
      <c r="E3630" s="72"/>
      <c r="F3630" s="81"/>
      <c r="G3630" s="82" t="s">
        <v>63</v>
      </c>
      <c r="H3630" s="132">
        <v>16993</v>
      </c>
      <c r="I3630" s="132">
        <v>17428</v>
      </c>
      <c r="J3630" s="133">
        <v>34421</v>
      </c>
      <c r="K3630" s="66">
        <v>11413</v>
      </c>
      <c r="L3630" s="66">
        <v>9910</v>
      </c>
      <c r="M3630" s="66">
        <v>56</v>
      </c>
      <c r="N3630" s="66">
        <v>21379</v>
      </c>
      <c r="O3630" s="66">
        <v>2804</v>
      </c>
      <c r="P3630" s="66">
        <v>2340</v>
      </c>
      <c r="Q3630" s="66">
        <v>23</v>
      </c>
      <c r="R3630" s="73">
        <v>5167</v>
      </c>
      <c r="S3630" s="24">
        <f>Table1[[#This Row],[Female Voters]]/Table1[[#This Row],[Female Population]]</f>
        <v>0.67162949449773435</v>
      </c>
      <c r="T3630" s="24">
        <f>Table1[[#This Row],[Male Voters]]/Table1[[#This Row],[Male Population]]</f>
        <v>0.56862520082625656</v>
      </c>
      <c r="U3630" s="24">
        <f>Table1[[#This Row],[Total Voters]]/Table1[[#This Row],[Total Population]]</f>
        <v>0.62110339618256294</v>
      </c>
      <c r="V3630" s="24">
        <f>Table1[[#This Row],[Female Ballots]]/Table1[[#This Row],[Female Population]]</f>
        <v>0.16500912140293061</v>
      </c>
      <c r="W3630" s="24">
        <f>Table1[[#This Row],[Male Ballots]]/Table1[[#This Row],[Male Population]]</f>
        <v>0.13426669726876292</v>
      </c>
      <c r="X3630" s="24">
        <f>Table1[[#This Row],[Total Ballots]]/Table1[[#This Row],[Total Population]]</f>
        <v>0.15011185032393015</v>
      </c>
      <c r="Y3630" s="24">
        <f>Table1[[#This Row],[Female Ballots]]/Table1[[#This Row],[Female Voters]]</f>
        <v>0.24568474546569702</v>
      </c>
      <c r="Z3630" s="24">
        <f>Table1[[#This Row],[Male Ballots]]/Table1[[#This Row],[Male Voters]]</f>
        <v>0.23612512613521694</v>
      </c>
      <c r="AA3630" s="24">
        <f>Table1[[#This Row],[Total Ballots]]/Table1[[#This Row],[Total Voters]]</f>
        <v>0.24168576640628656</v>
      </c>
    </row>
    <row r="3631" spans="1:27" s="12" customFormat="1" x14ac:dyDescent="0.35">
      <c r="A3631" s="70" t="s">
        <v>58</v>
      </c>
      <c r="B3631" s="71">
        <v>2020</v>
      </c>
      <c r="C3631" s="71" t="s">
        <v>83</v>
      </c>
      <c r="D3631" s="71"/>
      <c r="E3631" s="72"/>
      <c r="F3631" s="81"/>
      <c r="G3631" s="82" t="s">
        <v>64</v>
      </c>
      <c r="H3631" s="132">
        <v>15965</v>
      </c>
      <c r="I3631" s="132">
        <v>15591</v>
      </c>
      <c r="J3631" s="133">
        <v>31556</v>
      </c>
      <c r="K3631" s="66">
        <v>9840</v>
      </c>
      <c r="L3631" s="66">
        <v>8422</v>
      </c>
      <c r="M3631" s="66">
        <v>29</v>
      </c>
      <c r="N3631" s="66">
        <v>18291</v>
      </c>
      <c r="O3631" s="66">
        <v>2850</v>
      </c>
      <c r="P3631" s="66">
        <v>2343</v>
      </c>
      <c r="Q3631" s="66">
        <v>10</v>
      </c>
      <c r="R3631" s="73">
        <v>5203</v>
      </c>
      <c r="S3631" s="24">
        <f>Table1[[#This Row],[Female Voters]]/Table1[[#This Row],[Female Population]]</f>
        <v>0.61634826182273728</v>
      </c>
      <c r="T3631" s="24">
        <f>Table1[[#This Row],[Male Voters]]/Table1[[#This Row],[Male Population]]</f>
        <v>0.54018343916361999</v>
      </c>
      <c r="U3631" s="24">
        <f>Table1[[#This Row],[Total Voters]]/Table1[[#This Row],[Total Population]]</f>
        <v>0.57963620230700974</v>
      </c>
      <c r="V3631" s="24">
        <f>Table1[[#This Row],[Female Ballots]]/Table1[[#This Row],[Female Population]]</f>
        <v>0.17851550266207328</v>
      </c>
      <c r="W3631" s="24">
        <f>Table1[[#This Row],[Male Ballots]]/Table1[[#This Row],[Male Population]]</f>
        <v>0.15027900711949202</v>
      </c>
      <c r="X3631" s="24">
        <f>Table1[[#This Row],[Total Ballots]]/Table1[[#This Row],[Total Population]]</f>
        <v>0.16488148054252758</v>
      </c>
      <c r="Y3631" s="24">
        <f>Table1[[#This Row],[Female Ballots]]/Table1[[#This Row],[Female Voters]]</f>
        <v>0.28963414634146339</v>
      </c>
      <c r="Z3631" s="24">
        <f>Table1[[#This Row],[Male Ballots]]/Table1[[#This Row],[Male Voters]]</f>
        <v>0.27819995250534313</v>
      </c>
      <c r="AA3631" s="24">
        <f>Table1[[#This Row],[Total Ballots]]/Table1[[#This Row],[Total Voters]]</f>
        <v>0.28445683669564265</v>
      </c>
    </row>
    <row r="3632" spans="1:27" s="12" customFormat="1" x14ac:dyDescent="0.35">
      <c r="A3632" s="70" t="s">
        <v>58</v>
      </c>
      <c r="B3632" s="71">
        <v>2020</v>
      </c>
      <c r="C3632" s="71" t="s">
        <v>83</v>
      </c>
      <c r="D3632" s="71"/>
      <c r="E3632" s="72"/>
      <c r="F3632" s="81"/>
      <c r="G3632" s="82" t="s">
        <v>65</v>
      </c>
      <c r="H3632" s="132">
        <v>14192</v>
      </c>
      <c r="I3632" s="132">
        <v>13909</v>
      </c>
      <c r="J3632" s="133">
        <v>28101</v>
      </c>
      <c r="K3632" s="66">
        <v>8865</v>
      </c>
      <c r="L3632" s="66">
        <v>7946</v>
      </c>
      <c r="M3632" s="66">
        <v>20</v>
      </c>
      <c r="N3632" s="66">
        <v>16831</v>
      </c>
      <c r="O3632" s="66">
        <v>3319</v>
      </c>
      <c r="P3632" s="66">
        <v>2889</v>
      </c>
      <c r="Q3632" s="66">
        <v>9</v>
      </c>
      <c r="R3632" s="73">
        <v>6217</v>
      </c>
      <c r="S3632" s="24">
        <f>Table1[[#This Row],[Female Voters]]/Table1[[#This Row],[Female Population]]</f>
        <v>0.62464768883878241</v>
      </c>
      <c r="T3632" s="24">
        <f>Table1[[#This Row],[Male Voters]]/Table1[[#This Row],[Male Population]]</f>
        <v>0.57128477963908264</v>
      </c>
      <c r="U3632" s="24">
        <f>Table1[[#This Row],[Total Voters]]/Table1[[#This Row],[Total Population]]</f>
        <v>0.59894665670260849</v>
      </c>
      <c r="V3632" s="24">
        <f>Table1[[#This Row],[Female Ballots]]/Table1[[#This Row],[Female Population]]</f>
        <v>0.23386414881623449</v>
      </c>
      <c r="W3632" s="24">
        <f>Table1[[#This Row],[Male Ballots]]/Table1[[#This Row],[Male Population]]</f>
        <v>0.20770723991660076</v>
      </c>
      <c r="X3632" s="24">
        <f>Table1[[#This Row],[Total Ballots]]/Table1[[#This Row],[Total Population]]</f>
        <v>0.22123767837443509</v>
      </c>
      <c r="Y3632" s="24">
        <f>Table1[[#This Row],[Female Ballots]]/Table1[[#This Row],[Female Voters]]</f>
        <v>0.37439368302312465</v>
      </c>
      <c r="Z3632" s="24">
        <f>Table1[[#This Row],[Male Ballots]]/Table1[[#This Row],[Male Voters]]</f>
        <v>0.36357915932544677</v>
      </c>
      <c r="AA3632" s="24">
        <f>Table1[[#This Row],[Total Ballots]]/Table1[[#This Row],[Total Voters]]</f>
        <v>0.36937793357495097</v>
      </c>
    </row>
    <row r="3633" spans="1:27" s="12" customFormat="1" x14ac:dyDescent="0.35">
      <c r="A3633" s="70" t="s">
        <v>58</v>
      </c>
      <c r="B3633" s="71">
        <v>2020</v>
      </c>
      <c r="C3633" s="71" t="s">
        <v>83</v>
      </c>
      <c r="D3633" s="71"/>
      <c r="E3633" s="72"/>
      <c r="F3633" s="81"/>
      <c r="G3633" s="82" t="s">
        <v>66</v>
      </c>
      <c r="H3633" s="132">
        <v>14413</v>
      </c>
      <c r="I3633" s="132">
        <v>14263</v>
      </c>
      <c r="J3633" s="133">
        <v>28676</v>
      </c>
      <c r="K3633" s="66">
        <v>10626</v>
      </c>
      <c r="L3633" s="66">
        <v>9678</v>
      </c>
      <c r="M3633" s="66">
        <v>26</v>
      </c>
      <c r="N3633" s="66">
        <v>20330</v>
      </c>
      <c r="O3633" s="66">
        <v>5286</v>
      </c>
      <c r="P3633" s="66">
        <v>4566</v>
      </c>
      <c r="Q3633" s="66">
        <v>14</v>
      </c>
      <c r="R3633" s="73">
        <v>9866</v>
      </c>
      <c r="S3633" s="24">
        <f>Table1[[#This Row],[Female Voters]]/Table1[[#This Row],[Female Population]]</f>
        <v>0.73725109276347744</v>
      </c>
      <c r="T3633" s="24">
        <f>Table1[[#This Row],[Male Voters]]/Table1[[#This Row],[Male Population]]</f>
        <v>0.6785388768141345</v>
      </c>
      <c r="U3633" s="24">
        <f>Table1[[#This Row],[Total Voters]]/Table1[[#This Row],[Total Population]]</f>
        <v>0.70895522388059706</v>
      </c>
      <c r="V3633" s="24">
        <f>Table1[[#This Row],[Female Ballots]]/Table1[[#This Row],[Female Population]]</f>
        <v>0.36675223756331088</v>
      </c>
      <c r="W3633" s="24">
        <f>Table1[[#This Row],[Male Ballots]]/Table1[[#This Row],[Male Population]]</f>
        <v>0.32012900511813785</v>
      </c>
      <c r="X3633" s="24">
        <f>Table1[[#This Row],[Total Ballots]]/Table1[[#This Row],[Total Population]]</f>
        <v>0.34405077416655044</v>
      </c>
      <c r="Y3633" s="24">
        <f>Table1[[#This Row],[Female Ballots]]/Table1[[#This Row],[Female Voters]]</f>
        <v>0.49745906267645396</v>
      </c>
      <c r="Z3633" s="24">
        <f>Table1[[#This Row],[Male Ballots]]/Table1[[#This Row],[Male Voters]]</f>
        <v>0.4717916924984501</v>
      </c>
      <c r="AA3633" s="24">
        <f>Table1[[#This Row],[Total Ballots]]/Table1[[#This Row],[Total Voters]]</f>
        <v>0.48529267092966061</v>
      </c>
    </row>
    <row r="3634" spans="1:27" s="12" customFormat="1" x14ac:dyDescent="0.35">
      <c r="A3634" s="70" t="s">
        <v>58</v>
      </c>
      <c r="B3634" s="71">
        <v>2020</v>
      </c>
      <c r="C3634" s="71" t="s">
        <v>83</v>
      </c>
      <c r="D3634" s="71"/>
      <c r="E3634" s="72"/>
      <c r="F3634" s="81"/>
      <c r="G3634" s="82" t="s">
        <v>67</v>
      </c>
      <c r="H3634" s="132">
        <v>20092</v>
      </c>
      <c r="I3634" s="132">
        <v>17453</v>
      </c>
      <c r="J3634" s="133">
        <v>37545</v>
      </c>
      <c r="K3634" s="66">
        <v>16006</v>
      </c>
      <c r="L3634" s="66">
        <v>13811</v>
      </c>
      <c r="M3634" s="66">
        <v>31</v>
      </c>
      <c r="N3634" s="66">
        <v>29848</v>
      </c>
      <c r="O3634" s="66">
        <v>10138</v>
      </c>
      <c r="P3634" s="66">
        <v>8554</v>
      </c>
      <c r="Q3634" s="66">
        <v>21</v>
      </c>
      <c r="R3634" s="66">
        <v>18713</v>
      </c>
      <c r="S3634" s="24">
        <f>Table1[[#This Row],[Female Voters]]/Table1[[#This Row],[Female Population]]</f>
        <v>0.79663547680668922</v>
      </c>
      <c r="T3634" s="24">
        <f>Table1[[#This Row],[Male Voters]]/Table1[[#This Row],[Male Population]]</f>
        <v>0.79132527359193261</v>
      </c>
      <c r="U3634" s="24">
        <f>Table1[[#This Row],[Total Voters]]/Table1[[#This Row],[Total Population]]</f>
        <v>0.79499267545611929</v>
      </c>
      <c r="V3634" s="24">
        <f>Table1[[#This Row],[Female Ballots]]/Table1[[#This Row],[Female Population]]</f>
        <v>0.50457893689030464</v>
      </c>
      <c r="W3634" s="24">
        <f>Table1[[#This Row],[Male Ballots]]/Table1[[#This Row],[Male Population]]</f>
        <v>0.49011631238182546</v>
      </c>
      <c r="X3634" s="24">
        <f>Table1[[#This Row],[Total Ballots]]/Table1[[#This Row],[Total Population]]</f>
        <v>0.49841523505127183</v>
      </c>
      <c r="Y3634" s="24">
        <f>Table1[[#This Row],[Female Ballots]]/Table1[[#This Row],[Female Voters]]</f>
        <v>0.63338747969511433</v>
      </c>
      <c r="Z3634" s="24">
        <f>Table1[[#This Row],[Male Ballots]]/Table1[[#This Row],[Male Voters]]</f>
        <v>0.61936137861125196</v>
      </c>
      <c r="AA3634" s="24">
        <f>Table1[[#This Row],[Total Ballots]]/Table1[[#This Row],[Total Voters]]</f>
        <v>0.6269431787724471</v>
      </c>
    </row>
    <row r="3635" spans="1:27" s="12" customFormat="1" x14ac:dyDescent="0.35">
      <c r="A3635" s="70" t="s">
        <v>68</v>
      </c>
      <c r="B3635" s="71">
        <v>2020</v>
      </c>
      <c r="C3635" s="71" t="s">
        <v>83</v>
      </c>
      <c r="D3635" s="71"/>
      <c r="E3635" s="72"/>
      <c r="F3635" s="81"/>
      <c r="G3635" s="82" t="s">
        <v>79</v>
      </c>
      <c r="H3635" s="132">
        <v>3042081.7800000003</v>
      </c>
      <c r="I3635" s="132">
        <v>2983985.0300000003</v>
      </c>
      <c r="J3635" s="133">
        <v>6026066.8100000005</v>
      </c>
      <c r="K3635" s="66">
        <v>2339928</v>
      </c>
      <c r="L3635" s="66">
        <v>2177363</v>
      </c>
      <c r="M3635" s="66">
        <v>29697</v>
      </c>
      <c r="N3635" s="66">
        <v>4546988</v>
      </c>
      <c r="O3635" s="66">
        <v>1209701</v>
      </c>
      <c r="P3635" s="66">
        <v>1043629</v>
      </c>
      <c r="Q3635" s="66">
        <v>15547</v>
      </c>
      <c r="R3635" s="73">
        <v>2268877</v>
      </c>
      <c r="S3635" s="24">
        <f>Table1[[#This Row],[Female Voters]]/Table1[[#This Row],[Female Population]]</f>
        <v>0.76918642206916599</v>
      </c>
      <c r="T3635" s="24">
        <f>Table1[[#This Row],[Male Voters]]/Table1[[#This Row],[Male Population]]</f>
        <v>0.72968295018557783</v>
      </c>
      <c r="U3635" s="24">
        <f>Table1[[#This Row],[Total Voters]]/Table1[[#This Row],[Total Population]]</f>
        <v>0.75455320084644062</v>
      </c>
      <c r="V3635" s="24">
        <f>Table1[[#This Row],[Female Ballots]]/Table1[[#This Row],[Female Population]]</f>
        <v>0.39765564750859522</v>
      </c>
      <c r="W3635" s="24">
        <f>Table1[[#This Row],[Male Ballots]]/Table1[[#This Row],[Male Population]]</f>
        <v>0.34974337656110827</v>
      </c>
      <c r="X3635" s="24">
        <f>Table1[[#This Row],[Total Ballots]]/Table1[[#This Row],[Total Population]]</f>
        <v>0.37651042903057358</v>
      </c>
      <c r="Y3635" s="24">
        <f>Table1[[#This Row],[Female Ballots]]/Table1[[#This Row],[Female Voters]]</f>
        <v>0.51698214645920726</v>
      </c>
      <c r="Z3635" s="24">
        <f>Table1[[#This Row],[Male Ballots]]/Table1[[#This Row],[Male Voters]]</f>
        <v>0.47930868670038024</v>
      </c>
      <c r="AA3635" s="24">
        <f>Table1[[#This Row],[Total Ballots]]/Table1[[#This Row],[Total Voters]]</f>
        <v>0.49898460255448224</v>
      </c>
    </row>
    <row r="3636" spans="1:27" s="12" customFormat="1" x14ac:dyDescent="0.35">
      <c r="A3636" s="70" t="s">
        <v>68</v>
      </c>
      <c r="B3636" s="71">
        <v>2020</v>
      </c>
      <c r="C3636" s="71" t="s">
        <v>83</v>
      </c>
      <c r="D3636" s="71"/>
      <c r="E3636" s="72"/>
      <c r="F3636" s="81"/>
      <c r="G3636" s="82" t="s">
        <v>62</v>
      </c>
      <c r="H3636" s="132">
        <v>331347.82</v>
      </c>
      <c r="I3636" s="132">
        <v>356509.59</v>
      </c>
      <c r="J3636" s="133">
        <v>687857.41</v>
      </c>
      <c r="K3636" s="66">
        <v>200020</v>
      </c>
      <c r="L3636" s="66">
        <v>193859</v>
      </c>
      <c r="M3636" s="66">
        <v>7168</v>
      </c>
      <c r="N3636" s="66">
        <v>401047</v>
      </c>
      <c r="O3636" s="66">
        <v>75698</v>
      </c>
      <c r="P3636" s="66">
        <v>63021</v>
      </c>
      <c r="Q3636" s="66">
        <v>3419</v>
      </c>
      <c r="R3636" s="73">
        <v>142138</v>
      </c>
      <c r="S3636" s="24">
        <f>Table1[[#This Row],[Female Voters]]/Table1[[#This Row],[Female Population]]</f>
        <v>0.60365569931922292</v>
      </c>
      <c r="T3636" s="24">
        <f>Table1[[#This Row],[Male Voters]]/Table1[[#This Row],[Male Population]]</f>
        <v>0.54376938359498261</v>
      </c>
      <c r="U3636" s="24">
        <f>Table1[[#This Row],[Total Voters]]/Table1[[#This Row],[Total Population]]</f>
        <v>0.58303798748057389</v>
      </c>
      <c r="V3636" s="24">
        <f>Table1[[#This Row],[Female Ballots]]/Table1[[#This Row],[Female Population]]</f>
        <v>0.22845480015531716</v>
      </c>
      <c r="W3636" s="24">
        <f>Table1[[#This Row],[Male Ballots]]/Table1[[#This Row],[Male Population]]</f>
        <v>0.17677224334975111</v>
      </c>
      <c r="X3636" s="24">
        <f>Table1[[#This Row],[Total Ballots]]/Table1[[#This Row],[Total Population]]</f>
        <v>0.20663875671558149</v>
      </c>
      <c r="Y3636" s="24">
        <f>Table1[[#This Row],[Female Ballots]]/Table1[[#This Row],[Female Voters]]</f>
        <v>0.37845215478452154</v>
      </c>
      <c r="Z3636" s="24">
        <f>Table1[[#This Row],[Male Ballots]]/Table1[[#This Row],[Male Voters]]</f>
        <v>0.32508678988336887</v>
      </c>
      <c r="AA3636" s="24">
        <f>Table1[[#This Row],[Total Ballots]]/Table1[[#This Row],[Total Voters]]</f>
        <v>0.35441731268404952</v>
      </c>
    </row>
    <row r="3637" spans="1:27" s="12" customFormat="1" x14ac:dyDescent="0.35">
      <c r="A3637" s="70" t="s">
        <v>68</v>
      </c>
      <c r="B3637" s="71">
        <v>2020</v>
      </c>
      <c r="C3637" s="71" t="s">
        <v>83</v>
      </c>
      <c r="D3637" s="71"/>
      <c r="E3637" s="72"/>
      <c r="F3637" s="81"/>
      <c r="G3637" s="82" t="s">
        <v>63</v>
      </c>
      <c r="H3637" s="132">
        <v>552475.80000000005</v>
      </c>
      <c r="I3637" s="132">
        <v>582428.9</v>
      </c>
      <c r="J3637" s="133">
        <v>1134904.6000000001</v>
      </c>
      <c r="K3637" s="66">
        <v>393709</v>
      </c>
      <c r="L3637" s="66">
        <v>379732</v>
      </c>
      <c r="M3637" s="66">
        <v>7480</v>
      </c>
      <c r="N3637" s="66">
        <v>780921</v>
      </c>
      <c r="O3637" s="66">
        <v>153400</v>
      </c>
      <c r="P3637" s="66">
        <v>135246</v>
      </c>
      <c r="Q3637" s="66">
        <v>4211</v>
      </c>
      <c r="R3637" s="73">
        <v>292857</v>
      </c>
      <c r="S3637" s="24">
        <f>Table1[[#This Row],[Female Voters]]/Table1[[#This Row],[Female Population]]</f>
        <v>0.71262668880700286</v>
      </c>
      <c r="T3637" s="24">
        <f>Table1[[#This Row],[Male Voters]]/Table1[[#This Row],[Male Population]]</f>
        <v>0.65198000992052418</v>
      </c>
      <c r="U3637" s="24">
        <f>Table1[[#This Row],[Total Voters]]/Table1[[#This Row],[Total Population]]</f>
        <v>0.68809395961563635</v>
      </c>
      <c r="V3637" s="24">
        <f>Table1[[#This Row],[Female Ballots]]/Table1[[#This Row],[Female Population]]</f>
        <v>0.27765922054866471</v>
      </c>
      <c r="W3637" s="24">
        <f>Table1[[#This Row],[Male Ballots]]/Table1[[#This Row],[Male Population]]</f>
        <v>0.23221031786025728</v>
      </c>
      <c r="X3637" s="24">
        <f>Table1[[#This Row],[Total Ballots]]/Table1[[#This Row],[Total Population]]</f>
        <v>0.25804547800757877</v>
      </c>
      <c r="Y3637" s="24">
        <f>Table1[[#This Row],[Female Ballots]]/Table1[[#This Row],[Female Voters]]</f>
        <v>0.38962787236258251</v>
      </c>
      <c r="Z3637" s="24">
        <f>Table1[[#This Row],[Male Ballots]]/Table1[[#This Row],[Male Voters]]</f>
        <v>0.35616171405096225</v>
      </c>
      <c r="AA3637" s="24">
        <f>Table1[[#This Row],[Total Ballots]]/Table1[[#This Row],[Total Voters]]</f>
        <v>0.37501488626890556</v>
      </c>
    </row>
    <row r="3638" spans="1:27" s="12" customFormat="1" x14ac:dyDescent="0.35">
      <c r="A3638" s="70" t="s">
        <v>68</v>
      </c>
      <c r="B3638" s="71">
        <v>2020</v>
      </c>
      <c r="C3638" s="71" t="s">
        <v>83</v>
      </c>
      <c r="D3638" s="71"/>
      <c r="E3638" s="72"/>
      <c r="F3638" s="81"/>
      <c r="G3638" s="82" t="s">
        <v>64</v>
      </c>
      <c r="H3638" s="132">
        <v>522383</v>
      </c>
      <c r="I3638" s="132">
        <v>534796.5</v>
      </c>
      <c r="J3638" s="133">
        <v>1057179.5</v>
      </c>
      <c r="K3638" s="66">
        <v>386859</v>
      </c>
      <c r="L3638" s="66">
        <v>367992</v>
      </c>
      <c r="M3638" s="66">
        <v>4932</v>
      </c>
      <c r="N3638" s="66">
        <v>759783</v>
      </c>
      <c r="O3638" s="66">
        <v>162763</v>
      </c>
      <c r="P3638" s="66">
        <v>146006</v>
      </c>
      <c r="Q3638" s="66">
        <v>2418</v>
      </c>
      <c r="R3638" s="73">
        <v>311187</v>
      </c>
      <c r="S3638" s="24">
        <f>Table1[[#This Row],[Female Voters]]/Table1[[#This Row],[Female Population]]</f>
        <v>0.7405658300518968</v>
      </c>
      <c r="T3638" s="24">
        <f>Table1[[#This Row],[Male Voters]]/Table1[[#This Row],[Male Population]]</f>
        <v>0.6880972482056259</v>
      </c>
      <c r="U3638" s="24">
        <f>Table1[[#This Row],[Total Voters]]/Table1[[#This Row],[Total Population]]</f>
        <v>0.71868873734309069</v>
      </c>
      <c r="V3638" s="24">
        <f>Table1[[#This Row],[Female Ballots]]/Table1[[#This Row],[Female Population]]</f>
        <v>0.31157790356883741</v>
      </c>
      <c r="W3638" s="24">
        <f>Table1[[#This Row],[Male Ballots]]/Table1[[#This Row],[Male Population]]</f>
        <v>0.27301225793362521</v>
      </c>
      <c r="X3638" s="24">
        <f>Table1[[#This Row],[Total Ballots]]/Table1[[#This Row],[Total Population]]</f>
        <v>0.29435587806990204</v>
      </c>
      <c r="Y3638" s="24">
        <f>Table1[[#This Row],[Female Ballots]]/Table1[[#This Row],[Female Voters]]</f>
        <v>0.42072951643880585</v>
      </c>
      <c r="Z3638" s="24">
        <f>Table1[[#This Row],[Male Ballots]]/Table1[[#This Row],[Male Voters]]</f>
        <v>0.39676406008826282</v>
      </c>
      <c r="AA3638" s="24">
        <f>Table1[[#This Row],[Total Ballots]]/Table1[[#This Row],[Total Voters]]</f>
        <v>0.40957352296642596</v>
      </c>
    </row>
    <row r="3639" spans="1:27" s="12" customFormat="1" x14ac:dyDescent="0.35">
      <c r="A3639" s="70" t="s">
        <v>68</v>
      </c>
      <c r="B3639" s="71">
        <v>2020</v>
      </c>
      <c r="C3639" s="71" t="s">
        <v>83</v>
      </c>
      <c r="D3639" s="71"/>
      <c r="E3639" s="72"/>
      <c r="F3639" s="81"/>
      <c r="G3639" s="82" t="s">
        <v>65</v>
      </c>
      <c r="H3639" s="132">
        <v>463417.1</v>
      </c>
      <c r="I3639" s="132">
        <v>464973</v>
      </c>
      <c r="J3639" s="133">
        <v>928390.2</v>
      </c>
      <c r="K3639" s="66">
        <v>363485</v>
      </c>
      <c r="L3639" s="66">
        <v>350197</v>
      </c>
      <c r="M3639" s="66">
        <v>3425</v>
      </c>
      <c r="N3639" s="66">
        <v>717107</v>
      </c>
      <c r="O3639" s="66">
        <v>174561</v>
      </c>
      <c r="P3639" s="66">
        <v>156235</v>
      </c>
      <c r="Q3639" s="66">
        <v>1615</v>
      </c>
      <c r="R3639" s="73">
        <v>332411</v>
      </c>
      <c r="S3639" s="24">
        <f>Table1[[#This Row],[Female Voters]]/Table1[[#This Row],[Female Population]]</f>
        <v>0.78435819480981606</v>
      </c>
      <c r="T3639" s="24">
        <f>Table1[[#This Row],[Male Voters]]/Table1[[#This Row],[Male Population]]</f>
        <v>0.75315555957012559</v>
      </c>
      <c r="U3639" s="24">
        <f>Table1[[#This Row],[Total Voters]]/Table1[[#This Row],[Total Population]]</f>
        <v>0.7724198295070327</v>
      </c>
      <c r="V3639" s="24">
        <f>Table1[[#This Row],[Female Ballots]]/Table1[[#This Row],[Female Population]]</f>
        <v>0.37668225881177025</v>
      </c>
      <c r="W3639" s="24">
        <f>Table1[[#This Row],[Male Ballots]]/Table1[[#This Row],[Male Population]]</f>
        <v>0.33600875749774717</v>
      </c>
      <c r="X3639" s="24">
        <f>Table1[[#This Row],[Total Ballots]]/Table1[[#This Row],[Total Population]]</f>
        <v>0.35805095745301924</v>
      </c>
      <c r="Y3639" s="24">
        <f>Table1[[#This Row],[Female Ballots]]/Table1[[#This Row],[Female Voters]]</f>
        <v>0.48024265100348018</v>
      </c>
      <c r="Z3639" s="24">
        <f>Table1[[#This Row],[Male Ballots]]/Table1[[#This Row],[Male Voters]]</f>
        <v>0.44613460423704371</v>
      </c>
      <c r="AA3639" s="24">
        <f>Table1[[#This Row],[Total Ballots]]/Table1[[#This Row],[Total Voters]]</f>
        <v>0.46354449196563413</v>
      </c>
    </row>
    <row r="3640" spans="1:27" s="12" customFormat="1" x14ac:dyDescent="0.35">
      <c r="A3640" s="70" t="s">
        <v>68</v>
      </c>
      <c r="B3640" s="71">
        <v>2020</v>
      </c>
      <c r="C3640" s="71" t="s">
        <v>83</v>
      </c>
      <c r="D3640" s="71"/>
      <c r="E3640" s="72"/>
      <c r="F3640" s="81"/>
      <c r="G3640" s="82" t="s">
        <v>66</v>
      </c>
      <c r="H3640" s="132">
        <v>493559.69999999995</v>
      </c>
      <c r="I3640" s="132">
        <v>472039</v>
      </c>
      <c r="J3640" s="133">
        <v>965598.7</v>
      </c>
      <c r="K3640" s="66">
        <v>412660</v>
      </c>
      <c r="L3640" s="66">
        <v>382657</v>
      </c>
      <c r="M3640" s="66">
        <v>3314</v>
      </c>
      <c r="N3640" s="66">
        <v>798631</v>
      </c>
      <c r="O3640" s="66">
        <v>243030</v>
      </c>
      <c r="P3640" s="66">
        <v>208175</v>
      </c>
      <c r="Q3640" s="66">
        <v>1778</v>
      </c>
      <c r="R3640" s="73">
        <v>452983</v>
      </c>
      <c r="S3640" s="24">
        <f>Table1[[#This Row],[Female Voters]]/Table1[[#This Row],[Female Population]]</f>
        <v>0.83608933225301829</v>
      </c>
      <c r="T3640" s="24">
        <f>Table1[[#This Row],[Male Voters]]/Table1[[#This Row],[Male Population]]</f>
        <v>0.81064700162486569</v>
      </c>
      <c r="U3640" s="24">
        <f>Table1[[#This Row],[Total Voters]]/Table1[[#This Row],[Total Population]]</f>
        <v>0.82708375643007803</v>
      </c>
      <c r="V3640" s="24">
        <f>Table1[[#This Row],[Female Ballots]]/Table1[[#This Row],[Female Population]]</f>
        <v>0.49240243885390161</v>
      </c>
      <c r="W3640" s="24">
        <f>Table1[[#This Row],[Male Ballots]]/Table1[[#This Row],[Male Population]]</f>
        <v>0.44101228923881292</v>
      </c>
      <c r="X3640" s="24">
        <f>Table1[[#This Row],[Total Ballots]]/Table1[[#This Row],[Total Population]]</f>
        <v>0.46912138551967814</v>
      </c>
      <c r="Y3640" s="24">
        <f>Table1[[#This Row],[Female Ballots]]/Table1[[#This Row],[Female Voters]]</f>
        <v>0.58893520089177531</v>
      </c>
      <c r="Z3640" s="24">
        <f>Table1[[#This Row],[Male Ballots]]/Table1[[#This Row],[Male Voters]]</f>
        <v>0.54402506683531204</v>
      </c>
      <c r="AA3640" s="24">
        <f>Table1[[#This Row],[Total Ballots]]/Table1[[#This Row],[Total Voters]]</f>
        <v>0.56719936992177866</v>
      </c>
    </row>
    <row r="3641" spans="1:27" s="12" customFormat="1" x14ac:dyDescent="0.35">
      <c r="A3641" s="74" t="s">
        <v>68</v>
      </c>
      <c r="B3641" s="71">
        <v>2020</v>
      </c>
      <c r="C3641" s="71" t="s">
        <v>83</v>
      </c>
      <c r="D3641" s="75"/>
      <c r="E3641" s="76"/>
      <c r="F3641" s="81"/>
      <c r="G3641" s="83" t="s">
        <v>67</v>
      </c>
      <c r="H3641" s="132">
        <v>678898.3600000001</v>
      </c>
      <c r="I3641" s="132">
        <v>573238.04</v>
      </c>
      <c r="J3641" s="133">
        <v>1252136.3999999999</v>
      </c>
      <c r="K3641" s="66">
        <v>583195</v>
      </c>
      <c r="L3641" s="66">
        <v>502926</v>
      </c>
      <c r="M3641" s="66">
        <v>3378</v>
      </c>
      <c r="N3641" s="66">
        <v>1089499</v>
      </c>
      <c r="O3641" s="66">
        <v>400249</v>
      </c>
      <c r="P3641" s="66">
        <v>334946</v>
      </c>
      <c r="Q3641" s="66">
        <v>2106</v>
      </c>
      <c r="R3641" s="66">
        <v>737301</v>
      </c>
      <c r="S3641" s="24">
        <f>Table1[[#This Row],[Female Voters]]/Table1[[#This Row],[Female Population]]</f>
        <v>0.85903138726097361</v>
      </c>
      <c r="T3641" s="24">
        <f>Table1[[#This Row],[Male Voters]]/Table1[[#This Row],[Male Population]]</f>
        <v>0.87734233408515594</v>
      </c>
      <c r="U3641" s="24">
        <f>Table1[[#This Row],[Total Voters]]/Table1[[#This Row],[Total Population]]</f>
        <v>0.87011207405199631</v>
      </c>
      <c r="V3641" s="24">
        <f>Table1[[#This Row],[Female Ballots]]/Table1[[#This Row],[Female Population]]</f>
        <v>0.58955658693887536</v>
      </c>
      <c r="W3641" s="24">
        <f>Table1[[#This Row],[Male Ballots]]/Table1[[#This Row],[Male Population]]</f>
        <v>0.58430525650391241</v>
      </c>
      <c r="X3641" s="24">
        <f>Table1[[#This Row],[Total Ballots]]/Table1[[#This Row],[Total Population]]</f>
        <v>0.58883441133090619</v>
      </c>
      <c r="Y3641" s="24">
        <f>Table1[[#This Row],[Female Ballots]]/Table1[[#This Row],[Female Voters]]</f>
        <v>0.68630389492365329</v>
      </c>
      <c r="Z3641" s="24">
        <f>Table1[[#This Row],[Male Ballots]]/Table1[[#This Row],[Male Voters]]</f>
        <v>0.66599459960312257</v>
      </c>
      <c r="AA3641" s="24">
        <f>Table1[[#This Row],[Total Ballots]]/Table1[[#This Row],[Total Voters]]</f>
        <v>0.67673398507020199</v>
      </c>
    </row>
    <row r="3642" spans="1:27" s="12" customFormat="1" x14ac:dyDescent="0.35">
      <c r="A3642" s="70" t="s">
        <v>59</v>
      </c>
      <c r="B3642" s="71">
        <v>2020</v>
      </c>
      <c r="C3642" s="71" t="s">
        <v>81</v>
      </c>
      <c r="D3642" s="71"/>
      <c r="E3642" s="72"/>
      <c r="F3642" s="81"/>
      <c r="G3642" s="82" t="s">
        <v>79</v>
      </c>
      <c r="H3642" s="132">
        <v>6760.6464999999998</v>
      </c>
      <c r="I3642" s="132">
        <v>6876.6745800000008</v>
      </c>
      <c r="J3642" s="133">
        <v>13637.3212</v>
      </c>
      <c r="K3642" s="66">
        <v>3709</v>
      </c>
      <c r="L3642" s="66">
        <v>3413</v>
      </c>
      <c r="M3642" s="66">
        <v>31</v>
      </c>
      <c r="N3642" s="66">
        <v>7153</v>
      </c>
      <c r="O3642" s="66">
        <v>1864</v>
      </c>
      <c r="P3642" s="66">
        <v>1710</v>
      </c>
      <c r="Q3642" s="66">
        <v>12</v>
      </c>
      <c r="R3642" s="73">
        <v>3586</v>
      </c>
      <c r="S3642" s="24">
        <f>Table1[[#This Row],[Female Voters]]/Table1[[#This Row],[Female Population]]</f>
        <v>0.54861617154513254</v>
      </c>
      <c r="T3642" s="24">
        <f>Table1[[#This Row],[Male Voters]]/Table1[[#This Row],[Male Population]]</f>
        <v>0.4963154734595569</v>
      </c>
      <c r="U3642" s="24">
        <f>Table1[[#This Row],[Total Voters]]/Table1[[#This Row],[Total Population]]</f>
        <v>0.52451650108527181</v>
      </c>
      <c r="V3642" s="24">
        <f>Table1[[#This Row],[Female Ballots]]/Table1[[#This Row],[Female Population]]</f>
        <v>0.2757132768293683</v>
      </c>
      <c r="W3642" s="24">
        <f>Table1[[#This Row],[Male Ballots]]/Table1[[#This Row],[Male Population]]</f>
        <v>0.2486667036671088</v>
      </c>
      <c r="X3642" s="24">
        <f>Table1[[#This Row],[Total Ballots]]/Table1[[#This Row],[Total Population]]</f>
        <v>0.26295486829187537</v>
      </c>
      <c r="Y3642" s="78">
        <f>Table1[[#This Row],[Female Ballots]]/Table1[[#This Row],[Female Voters]]</f>
        <v>0.5025613372876786</v>
      </c>
      <c r="Z3642" s="79">
        <f>Table1[[#This Row],[Male Ballots]]/Table1[[#This Row],[Male Voters]]</f>
        <v>0.50102549077058312</v>
      </c>
      <c r="AA3642" s="78">
        <f>Table1[[#This Row],[Total Ballots]]/Table1[[#This Row],[Total Voters]]</f>
        <v>0.50132811407800926</v>
      </c>
    </row>
    <row r="3643" spans="1:27" s="12" customFormat="1" x14ac:dyDescent="0.35">
      <c r="A3643" s="70" t="s">
        <v>59</v>
      </c>
      <c r="B3643" s="71">
        <v>2020</v>
      </c>
      <c r="C3643" s="71" t="s">
        <v>81</v>
      </c>
      <c r="D3643" s="71"/>
      <c r="E3643" s="72"/>
      <c r="F3643" s="81"/>
      <c r="G3643" s="82" t="s">
        <v>62</v>
      </c>
      <c r="H3643" s="132">
        <v>943.22969999999998</v>
      </c>
      <c r="I3643" s="132">
        <v>1050.2556999999999</v>
      </c>
      <c r="J3643" s="133">
        <v>1993.4857999999999</v>
      </c>
      <c r="K3643" s="66">
        <v>414</v>
      </c>
      <c r="L3643" s="66">
        <v>392</v>
      </c>
      <c r="M3643" s="66">
        <v>10</v>
      </c>
      <c r="N3643" s="66">
        <v>816</v>
      </c>
      <c r="O3643" s="66">
        <v>117</v>
      </c>
      <c r="P3643" s="66">
        <v>105</v>
      </c>
      <c r="Q3643" s="66">
        <v>2</v>
      </c>
      <c r="R3643" s="73">
        <v>224</v>
      </c>
      <c r="S3643" s="24">
        <f>Table1[[#This Row],[Female Voters]]/Table1[[#This Row],[Female Population]]</f>
        <v>0.43891747683517601</v>
      </c>
      <c r="T3643" s="24">
        <f>Table1[[#This Row],[Male Voters]]/Table1[[#This Row],[Male Population]]</f>
        <v>0.3732424399124899</v>
      </c>
      <c r="U3643" s="24">
        <f>Table1[[#This Row],[Total Voters]]/Table1[[#This Row],[Total Population]]</f>
        <v>0.40933323929370352</v>
      </c>
      <c r="V3643" s="24">
        <f>Table1[[#This Row],[Female Ballots]]/Table1[[#This Row],[Female Population]]</f>
        <v>0.12404189562733235</v>
      </c>
      <c r="W3643" s="24">
        <f>Table1[[#This Row],[Male Ballots]]/Table1[[#This Row],[Male Population]]</f>
        <v>9.9975653547988375E-2</v>
      </c>
      <c r="X3643" s="24">
        <f>Table1[[#This Row],[Total Ballots]]/Table1[[#This Row],[Total Population]]</f>
        <v>0.11236598725709508</v>
      </c>
      <c r="Y3643" s="78">
        <f>Table1[[#This Row],[Female Ballots]]/Table1[[#This Row],[Female Voters]]</f>
        <v>0.28260869565217389</v>
      </c>
      <c r="Z3643" s="79">
        <f>Table1[[#This Row],[Male Ballots]]/Table1[[#This Row],[Male Voters]]</f>
        <v>0.26785714285714285</v>
      </c>
      <c r="AA3643" s="78">
        <f>Table1[[#This Row],[Total Ballots]]/Table1[[#This Row],[Total Voters]]</f>
        <v>0.27450980392156865</v>
      </c>
    </row>
    <row r="3644" spans="1:27" s="12" customFormat="1" x14ac:dyDescent="0.35">
      <c r="A3644" s="70" t="s">
        <v>59</v>
      </c>
      <c r="B3644" s="71">
        <v>2020</v>
      </c>
      <c r="C3644" s="71" t="s">
        <v>81</v>
      </c>
      <c r="D3644" s="71"/>
      <c r="E3644" s="72"/>
      <c r="F3644" s="81"/>
      <c r="G3644" s="82" t="s">
        <v>63</v>
      </c>
      <c r="H3644" s="132">
        <v>1363.3319999999999</v>
      </c>
      <c r="I3644" s="132">
        <v>1456.3546999999999</v>
      </c>
      <c r="J3644" s="133">
        <v>2819.6869999999999</v>
      </c>
      <c r="K3644" s="66">
        <v>660</v>
      </c>
      <c r="L3644" s="66">
        <v>571</v>
      </c>
      <c r="M3644" s="66">
        <v>8</v>
      </c>
      <c r="N3644" s="66">
        <v>1239</v>
      </c>
      <c r="O3644" s="66">
        <v>189</v>
      </c>
      <c r="P3644" s="66">
        <v>173</v>
      </c>
      <c r="Q3644" s="66">
        <v>5</v>
      </c>
      <c r="R3644" s="73">
        <v>367</v>
      </c>
      <c r="S3644" s="24">
        <f>Table1[[#This Row],[Female Voters]]/Table1[[#This Row],[Female Population]]</f>
        <v>0.48410805291741121</v>
      </c>
      <c r="T3644" s="24">
        <f>Table1[[#This Row],[Male Voters]]/Table1[[#This Row],[Male Population]]</f>
        <v>0.39207481529053329</v>
      </c>
      <c r="U3644" s="24">
        <f>Table1[[#This Row],[Total Voters]]/Table1[[#This Row],[Total Population]]</f>
        <v>0.43941047357383994</v>
      </c>
      <c r="V3644" s="24">
        <f>Table1[[#This Row],[Female Ballots]]/Table1[[#This Row],[Female Population]]</f>
        <v>0.13863094242634957</v>
      </c>
      <c r="W3644" s="24">
        <f>Table1[[#This Row],[Male Ballots]]/Table1[[#This Row],[Male Population]]</f>
        <v>0.11878974263618609</v>
      </c>
      <c r="X3644" s="24">
        <f>Table1[[#This Row],[Total Ballots]]/Table1[[#This Row],[Total Population]]</f>
        <v>0.13015629039677098</v>
      </c>
      <c r="Y3644" s="78">
        <f>Table1[[#This Row],[Female Ballots]]/Table1[[#This Row],[Female Voters]]</f>
        <v>0.28636363636363638</v>
      </c>
      <c r="Z3644" s="79">
        <f>Table1[[#This Row],[Male Ballots]]/Table1[[#This Row],[Male Voters]]</f>
        <v>0.30297723292469353</v>
      </c>
      <c r="AA3644" s="78">
        <f>Table1[[#This Row],[Total Ballots]]/Table1[[#This Row],[Total Voters]]</f>
        <v>0.29620661824051653</v>
      </c>
    </row>
    <row r="3645" spans="1:27" s="12" customFormat="1" x14ac:dyDescent="0.35">
      <c r="A3645" s="70" t="s">
        <v>59</v>
      </c>
      <c r="B3645" s="71">
        <v>2020</v>
      </c>
      <c r="C3645" s="71" t="s">
        <v>81</v>
      </c>
      <c r="D3645" s="71"/>
      <c r="E3645" s="72"/>
      <c r="F3645" s="81"/>
      <c r="G3645" s="82" t="s">
        <v>64</v>
      </c>
      <c r="H3645" s="132">
        <v>1254.3054999999999</v>
      </c>
      <c r="I3645" s="132">
        <v>1250.3045000000002</v>
      </c>
      <c r="J3645" s="133">
        <v>2504.6099999999997</v>
      </c>
      <c r="K3645" s="66">
        <v>578</v>
      </c>
      <c r="L3645" s="66">
        <v>524</v>
      </c>
      <c r="M3645" s="66">
        <v>5</v>
      </c>
      <c r="N3645" s="66">
        <v>1107</v>
      </c>
      <c r="O3645" s="66">
        <v>257</v>
      </c>
      <c r="P3645" s="66">
        <v>230</v>
      </c>
      <c r="Q3645" s="66">
        <v>3</v>
      </c>
      <c r="R3645" s="73">
        <v>490</v>
      </c>
      <c r="S3645" s="24">
        <f>Table1[[#This Row],[Female Voters]]/Table1[[#This Row],[Female Population]]</f>
        <v>0.4608127764727174</v>
      </c>
      <c r="T3645" s="24">
        <f>Table1[[#This Row],[Male Voters]]/Table1[[#This Row],[Male Population]]</f>
        <v>0.41909790774967209</v>
      </c>
      <c r="U3645" s="24">
        <f>Table1[[#This Row],[Total Voters]]/Table1[[#This Row],[Total Population]]</f>
        <v>0.441984979697438</v>
      </c>
      <c r="V3645" s="24">
        <f>Table1[[#This Row],[Female Ballots]]/Table1[[#This Row],[Female Population]]</f>
        <v>0.20489426220326706</v>
      </c>
      <c r="W3645" s="24">
        <f>Table1[[#This Row],[Male Ballots]]/Table1[[#This Row],[Male Population]]</f>
        <v>0.18395518851607745</v>
      </c>
      <c r="X3645" s="24">
        <f>Table1[[#This Row],[Total Ballots]]/Table1[[#This Row],[Total Population]]</f>
        <v>0.19563924123915502</v>
      </c>
      <c r="Y3645" s="78">
        <f>Table1[[#This Row],[Female Ballots]]/Table1[[#This Row],[Female Voters]]</f>
        <v>0.44463667820069203</v>
      </c>
      <c r="Z3645" s="79">
        <f>Table1[[#This Row],[Male Ballots]]/Table1[[#This Row],[Male Voters]]</f>
        <v>0.43893129770992367</v>
      </c>
      <c r="AA3645" s="78">
        <f>Table1[[#This Row],[Total Ballots]]/Table1[[#This Row],[Total Voters]]</f>
        <v>0.44263775971093045</v>
      </c>
    </row>
    <row r="3646" spans="1:27" s="12" customFormat="1" x14ac:dyDescent="0.35">
      <c r="A3646" s="70" t="s">
        <v>59</v>
      </c>
      <c r="B3646" s="71">
        <v>2020</v>
      </c>
      <c r="C3646" s="71" t="s">
        <v>81</v>
      </c>
      <c r="D3646" s="71"/>
      <c r="E3646" s="72"/>
      <c r="F3646" s="81"/>
      <c r="G3646" s="82" t="s">
        <v>65</v>
      </c>
      <c r="H3646" s="132">
        <v>1041.2535</v>
      </c>
      <c r="I3646" s="132">
        <v>1018.2479</v>
      </c>
      <c r="J3646" s="133">
        <v>2059.5010000000002</v>
      </c>
      <c r="K3646" s="66">
        <v>518</v>
      </c>
      <c r="L3646" s="66">
        <v>470</v>
      </c>
      <c r="M3646" s="66">
        <v>2</v>
      </c>
      <c r="N3646" s="66">
        <v>990</v>
      </c>
      <c r="O3646" s="66">
        <v>260</v>
      </c>
      <c r="P3646" s="66">
        <v>232</v>
      </c>
      <c r="Q3646" s="66">
        <v>1</v>
      </c>
      <c r="R3646" s="73">
        <v>493</v>
      </c>
      <c r="S3646" s="24">
        <f>Table1[[#This Row],[Female Voters]]/Table1[[#This Row],[Female Population]]</f>
        <v>0.49747731940396839</v>
      </c>
      <c r="T3646" s="24">
        <f>Table1[[#This Row],[Male Voters]]/Table1[[#This Row],[Male Population]]</f>
        <v>0.46157718567354766</v>
      </c>
      <c r="U3646" s="24">
        <f>Table1[[#This Row],[Total Voters]]/Table1[[#This Row],[Total Population]]</f>
        <v>0.48069896542900437</v>
      </c>
      <c r="V3646" s="24">
        <f>Table1[[#This Row],[Female Ballots]]/Table1[[#This Row],[Female Population]]</f>
        <v>0.24969904062747447</v>
      </c>
      <c r="W3646" s="24">
        <f>Table1[[#This Row],[Male Ballots]]/Table1[[#This Row],[Male Population]]</f>
        <v>0.22784235548141077</v>
      </c>
      <c r="X3646" s="24">
        <f>Table1[[#This Row],[Total Ballots]]/Table1[[#This Row],[Total Population]]</f>
        <v>0.23937837369343348</v>
      </c>
      <c r="Y3646" s="78">
        <f>Table1[[#This Row],[Female Ballots]]/Table1[[#This Row],[Female Voters]]</f>
        <v>0.50193050193050193</v>
      </c>
      <c r="Z3646" s="79">
        <f>Table1[[#This Row],[Male Ballots]]/Table1[[#This Row],[Male Voters]]</f>
        <v>0.49361702127659574</v>
      </c>
      <c r="AA3646" s="78">
        <f>Table1[[#This Row],[Total Ballots]]/Table1[[#This Row],[Total Voters]]</f>
        <v>0.49797979797979797</v>
      </c>
    </row>
    <row r="3647" spans="1:27" s="12" customFormat="1" x14ac:dyDescent="0.35">
      <c r="A3647" s="70" t="s">
        <v>59</v>
      </c>
      <c r="B3647" s="71">
        <v>2020</v>
      </c>
      <c r="C3647" s="71" t="s">
        <v>81</v>
      </c>
      <c r="D3647" s="71"/>
      <c r="E3647" s="72"/>
      <c r="F3647" s="81"/>
      <c r="G3647" s="82" t="s">
        <v>66</v>
      </c>
      <c r="H3647" s="132">
        <v>957.23310000000004</v>
      </c>
      <c r="I3647" s="132">
        <v>942.22950000000003</v>
      </c>
      <c r="J3647" s="133">
        <v>1899.4625999999998</v>
      </c>
      <c r="K3647" s="66">
        <v>606</v>
      </c>
      <c r="L3647" s="66">
        <v>585</v>
      </c>
      <c r="M3647" s="66">
        <v>5</v>
      </c>
      <c r="N3647" s="66">
        <v>1196</v>
      </c>
      <c r="O3647" s="66">
        <v>373</v>
      </c>
      <c r="P3647" s="66">
        <v>351</v>
      </c>
      <c r="Q3647" s="66">
        <v>1</v>
      </c>
      <c r="R3647" s="73">
        <v>725</v>
      </c>
      <c r="S3647" s="24">
        <f>Table1[[#This Row],[Female Voters]]/Table1[[#This Row],[Female Population]]</f>
        <v>0.63307463981343726</v>
      </c>
      <c r="T3647" s="24">
        <f>Table1[[#This Row],[Male Voters]]/Table1[[#This Row],[Male Population]]</f>
        <v>0.62086784589104882</v>
      </c>
      <c r="U3647" s="24">
        <f>Table1[[#This Row],[Total Voters]]/Table1[[#This Row],[Total Population]]</f>
        <v>0.62965177624450208</v>
      </c>
      <c r="V3647" s="24">
        <f>Table1[[#This Row],[Female Ballots]]/Table1[[#This Row],[Female Population]]</f>
        <v>0.3896647535485348</v>
      </c>
      <c r="W3647" s="24">
        <f>Table1[[#This Row],[Male Ballots]]/Table1[[#This Row],[Male Population]]</f>
        <v>0.37252070753462929</v>
      </c>
      <c r="X3647" s="24">
        <f>Table1[[#This Row],[Total Ballots]]/Table1[[#This Row],[Total Population]]</f>
        <v>0.38168690449604015</v>
      </c>
      <c r="Y3647" s="78">
        <f>Table1[[#This Row],[Female Ballots]]/Table1[[#This Row],[Female Voters]]</f>
        <v>0.61551155115511547</v>
      </c>
      <c r="Z3647" s="79">
        <f>Table1[[#This Row],[Male Ballots]]/Table1[[#This Row],[Male Voters]]</f>
        <v>0.6</v>
      </c>
      <c r="AA3647" s="78">
        <f>Table1[[#This Row],[Total Ballots]]/Table1[[#This Row],[Total Voters]]</f>
        <v>0.60618729096989965</v>
      </c>
    </row>
    <row r="3648" spans="1:27" s="12" customFormat="1" x14ac:dyDescent="0.35">
      <c r="A3648" s="70" t="s">
        <v>59</v>
      </c>
      <c r="B3648" s="71">
        <v>2020</v>
      </c>
      <c r="C3648" s="71" t="s">
        <v>81</v>
      </c>
      <c r="D3648" s="71"/>
      <c r="E3648" s="72"/>
      <c r="F3648" s="81"/>
      <c r="G3648" s="82" t="s">
        <v>67</v>
      </c>
      <c r="H3648" s="132">
        <v>1201.2927</v>
      </c>
      <c r="I3648" s="132">
        <v>1159.2822800000001</v>
      </c>
      <c r="J3648" s="133">
        <v>2360.5747999999999</v>
      </c>
      <c r="K3648" s="66">
        <v>933</v>
      </c>
      <c r="L3648" s="66">
        <v>871</v>
      </c>
      <c r="M3648" s="66">
        <v>1</v>
      </c>
      <c r="N3648" s="66">
        <v>1805</v>
      </c>
      <c r="O3648" s="66">
        <v>668</v>
      </c>
      <c r="P3648" s="66">
        <v>619</v>
      </c>
      <c r="Q3648" s="66">
        <v>0</v>
      </c>
      <c r="R3648" s="66">
        <v>1287</v>
      </c>
      <c r="S3648" s="24">
        <f>Table1[[#This Row],[Female Voters]]/Table1[[#This Row],[Female Population]]</f>
        <v>0.77666333941761245</v>
      </c>
      <c r="T3648" s="24">
        <f>Table1[[#This Row],[Male Voters]]/Table1[[#This Row],[Male Population]]</f>
        <v>0.75132693307448806</v>
      </c>
      <c r="U3648" s="24">
        <f>Table1[[#This Row],[Total Voters]]/Table1[[#This Row],[Total Population]]</f>
        <v>0.76464427223403386</v>
      </c>
      <c r="V3648" s="24">
        <f>Table1[[#This Row],[Female Ballots]]/Table1[[#This Row],[Female Population]]</f>
        <v>0.55606764279846199</v>
      </c>
      <c r="W3648" s="24">
        <f>Table1[[#This Row],[Male Ballots]]/Table1[[#This Row],[Male Population]]</f>
        <v>0.53395105806326992</v>
      </c>
      <c r="X3648" s="24">
        <f>Table1[[#This Row],[Total Ballots]]/Table1[[#This Row],[Total Population]]</f>
        <v>0.54520619300011175</v>
      </c>
      <c r="Y3648" s="78">
        <f>Table1[[#This Row],[Female Ballots]]/Table1[[#This Row],[Female Voters]]</f>
        <v>0.71596998928188638</v>
      </c>
      <c r="Z3648" s="79">
        <f>Table1[[#This Row],[Male Ballots]]/Table1[[#This Row],[Male Voters]]</f>
        <v>0.71067738231917332</v>
      </c>
      <c r="AA3648" s="78">
        <f>Table1[[#This Row],[Total Ballots]]/Table1[[#This Row],[Total Voters]]</f>
        <v>0.71301939058171748</v>
      </c>
    </row>
    <row r="3649" spans="1:27" s="12" customFormat="1" x14ac:dyDescent="0.35">
      <c r="A3649" s="70" t="s">
        <v>37</v>
      </c>
      <c r="B3649" s="71">
        <v>2020</v>
      </c>
      <c r="C3649" s="71" t="s">
        <v>81</v>
      </c>
      <c r="D3649" s="71"/>
      <c r="E3649" s="72"/>
      <c r="F3649" s="81"/>
      <c r="G3649" s="82" t="s">
        <v>79</v>
      </c>
      <c r="H3649" s="132">
        <v>9169.2343000000001</v>
      </c>
      <c r="I3649" s="132">
        <v>8534.1489999999994</v>
      </c>
      <c r="J3649" s="133">
        <v>17703.3842</v>
      </c>
      <c r="K3649" s="66">
        <v>7396</v>
      </c>
      <c r="L3649" s="66">
        <v>6658</v>
      </c>
      <c r="M3649" s="66">
        <v>41</v>
      </c>
      <c r="N3649" s="66">
        <v>14095</v>
      </c>
      <c r="O3649" s="66">
        <v>3793</v>
      </c>
      <c r="P3649" s="66">
        <v>3357</v>
      </c>
      <c r="Q3649" s="66">
        <v>14</v>
      </c>
      <c r="R3649" s="73">
        <v>7164</v>
      </c>
      <c r="S3649" s="24">
        <f>Table1[[#This Row],[Female Voters]]/Table1[[#This Row],[Female Population]]</f>
        <v>0.80661042765588398</v>
      </c>
      <c r="T3649" s="24">
        <f>Table1[[#This Row],[Male Voters]]/Table1[[#This Row],[Male Population]]</f>
        <v>0.78015980269385976</v>
      </c>
      <c r="U3649" s="24">
        <f>Table1[[#This Row],[Total Voters]]/Table1[[#This Row],[Total Population]]</f>
        <v>0.7961754566677709</v>
      </c>
      <c r="V3649" s="24">
        <f>Table1[[#This Row],[Female Ballots]]/Table1[[#This Row],[Female Population]]</f>
        <v>0.41366594809339752</v>
      </c>
      <c r="W3649" s="24">
        <f>Table1[[#This Row],[Male Ballots]]/Table1[[#This Row],[Male Population]]</f>
        <v>0.39336083773554931</v>
      </c>
      <c r="X3649" s="24">
        <f>Table1[[#This Row],[Total Ballots]]/Table1[[#This Row],[Total Population]]</f>
        <v>0.40466839103000429</v>
      </c>
      <c r="Y3649" s="78">
        <f>Table1[[#This Row],[Female Ballots]]/Table1[[#This Row],[Female Voters]]</f>
        <v>0.51284478096268249</v>
      </c>
      <c r="Z3649" s="79">
        <f>Table1[[#This Row],[Male Ballots]]/Table1[[#This Row],[Male Voters]]</f>
        <v>0.50420546710723946</v>
      </c>
      <c r="AA3649" s="78">
        <f>Table1[[#This Row],[Total Ballots]]/Table1[[#This Row],[Total Voters]]</f>
        <v>0.50826534231997167</v>
      </c>
    </row>
    <row r="3650" spans="1:27" s="12" customFormat="1" x14ac:dyDescent="0.35">
      <c r="A3650" s="70" t="s">
        <v>37</v>
      </c>
      <c r="B3650" s="71">
        <v>2020</v>
      </c>
      <c r="C3650" s="71" t="s">
        <v>81</v>
      </c>
      <c r="D3650" s="71"/>
      <c r="E3650" s="72"/>
      <c r="F3650" s="81"/>
      <c r="G3650" s="82" t="s">
        <v>62</v>
      </c>
      <c r="H3650" s="132">
        <v>822.11060000000009</v>
      </c>
      <c r="I3650" s="132">
        <v>816.10990000000004</v>
      </c>
      <c r="J3650" s="133">
        <v>1638.2206000000001</v>
      </c>
      <c r="K3650" s="66">
        <v>478</v>
      </c>
      <c r="L3650" s="66">
        <v>488</v>
      </c>
      <c r="M3650" s="66">
        <v>8</v>
      </c>
      <c r="N3650" s="66">
        <v>974</v>
      </c>
      <c r="O3650" s="66">
        <v>118</v>
      </c>
      <c r="P3650" s="66">
        <v>110</v>
      </c>
      <c r="Q3650" s="66">
        <v>2</v>
      </c>
      <c r="R3650" s="73">
        <v>230</v>
      </c>
      <c r="S3650" s="24">
        <f>Table1[[#This Row],[Female Voters]]/Table1[[#This Row],[Female Population]]</f>
        <v>0.58143028444104716</v>
      </c>
      <c r="T3650" s="24">
        <f>Table1[[#This Row],[Male Voters]]/Table1[[#This Row],[Male Population]]</f>
        <v>0.59795868179028333</v>
      </c>
      <c r="U3650" s="24">
        <f>Table1[[#This Row],[Total Voters]]/Table1[[#This Row],[Total Population]]</f>
        <v>0.59454752308693959</v>
      </c>
      <c r="V3650" s="24">
        <f>Table1[[#This Row],[Female Ballots]]/Table1[[#This Row],[Female Population]]</f>
        <v>0.14353299908795725</v>
      </c>
      <c r="W3650" s="24">
        <f>Table1[[#This Row],[Male Ballots]]/Table1[[#This Row],[Male Population]]</f>
        <v>0.13478576843633436</v>
      </c>
      <c r="X3650" s="24">
        <f>Table1[[#This Row],[Total Ballots]]/Table1[[#This Row],[Total Population]]</f>
        <v>0.14039623235112536</v>
      </c>
      <c r="Y3650" s="78">
        <f>Table1[[#This Row],[Female Ballots]]/Table1[[#This Row],[Female Voters]]</f>
        <v>0.24686192468619247</v>
      </c>
      <c r="Z3650" s="79">
        <f>Table1[[#This Row],[Male Ballots]]/Table1[[#This Row],[Male Voters]]</f>
        <v>0.22540983606557377</v>
      </c>
      <c r="AA3650" s="78">
        <f>Table1[[#This Row],[Total Ballots]]/Table1[[#This Row],[Total Voters]]</f>
        <v>0.23613963039014374</v>
      </c>
    </row>
    <row r="3651" spans="1:27" s="12" customFormat="1" x14ac:dyDescent="0.35">
      <c r="A3651" s="70" t="s">
        <v>37</v>
      </c>
      <c r="B3651" s="71">
        <v>2020</v>
      </c>
      <c r="C3651" s="71" t="s">
        <v>81</v>
      </c>
      <c r="D3651" s="71"/>
      <c r="E3651" s="72"/>
      <c r="F3651" s="81"/>
      <c r="G3651" s="82" t="s">
        <v>63</v>
      </c>
      <c r="H3651" s="132">
        <v>1197.1612</v>
      </c>
      <c r="I3651" s="132">
        <v>1206.1623</v>
      </c>
      <c r="J3651" s="133">
        <v>2403.3240000000001</v>
      </c>
      <c r="K3651" s="66">
        <v>863</v>
      </c>
      <c r="L3651" s="66">
        <v>792</v>
      </c>
      <c r="M3651" s="66">
        <v>7</v>
      </c>
      <c r="N3651" s="66">
        <v>1662</v>
      </c>
      <c r="O3651" s="66">
        <v>166</v>
      </c>
      <c r="P3651" s="66">
        <v>144</v>
      </c>
      <c r="Q3651" s="66">
        <v>1</v>
      </c>
      <c r="R3651" s="73">
        <v>311</v>
      </c>
      <c r="S3651" s="24">
        <f>Table1[[#This Row],[Female Voters]]/Table1[[#This Row],[Female Population]]</f>
        <v>0.7208720095505935</v>
      </c>
      <c r="T3651" s="24">
        <f>Table1[[#This Row],[Male Voters]]/Table1[[#This Row],[Male Population]]</f>
        <v>0.65662805080211839</v>
      </c>
      <c r="U3651" s="24">
        <f>Table1[[#This Row],[Total Voters]]/Table1[[#This Row],[Total Population]]</f>
        <v>0.69154221403356353</v>
      </c>
      <c r="V3651" s="24">
        <f>Table1[[#This Row],[Female Ballots]]/Table1[[#This Row],[Female Population]]</f>
        <v>0.13866135989038067</v>
      </c>
      <c r="W3651" s="24">
        <f>Table1[[#This Row],[Male Ballots]]/Table1[[#This Row],[Male Population]]</f>
        <v>0.1193869183276579</v>
      </c>
      <c r="X3651" s="24">
        <f>Table1[[#This Row],[Total Ballots]]/Table1[[#This Row],[Total Population]]</f>
        <v>0.12940410864286297</v>
      </c>
      <c r="Y3651" s="78">
        <f>Table1[[#This Row],[Female Ballots]]/Table1[[#This Row],[Female Voters]]</f>
        <v>0.19235225955967555</v>
      </c>
      <c r="Z3651" s="79">
        <f>Table1[[#This Row],[Male Ballots]]/Table1[[#This Row],[Male Voters]]</f>
        <v>0.18181818181818182</v>
      </c>
      <c r="AA3651" s="78">
        <f>Table1[[#This Row],[Total Ballots]]/Table1[[#This Row],[Total Voters]]</f>
        <v>0.1871239470517449</v>
      </c>
    </row>
    <row r="3652" spans="1:27" s="12" customFormat="1" x14ac:dyDescent="0.35">
      <c r="A3652" s="70" t="s">
        <v>37</v>
      </c>
      <c r="B3652" s="71">
        <v>2020</v>
      </c>
      <c r="C3652" s="71" t="s">
        <v>81</v>
      </c>
      <c r="D3652" s="71"/>
      <c r="E3652" s="72"/>
      <c r="F3652" s="81"/>
      <c r="G3652" s="82" t="s">
        <v>64</v>
      </c>
      <c r="H3652" s="132">
        <v>1261.1698000000001</v>
      </c>
      <c r="I3652" s="132">
        <v>1182.1592000000001</v>
      </c>
      <c r="J3652" s="133">
        <v>2443.3289999999997</v>
      </c>
      <c r="K3652" s="66">
        <v>1031</v>
      </c>
      <c r="L3652" s="66">
        <v>889</v>
      </c>
      <c r="M3652" s="66">
        <v>7</v>
      </c>
      <c r="N3652" s="66">
        <v>1927</v>
      </c>
      <c r="O3652" s="66">
        <v>335</v>
      </c>
      <c r="P3652" s="66">
        <v>273</v>
      </c>
      <c r="Q3652" s="66">
        <v>1</v>
      </c>
      <c r="R3652" s="73">
        <v>609</v>
      </c>
      <c r="S3652" s="24">
        <f>Table1[[#This Row],[Female Voters]]/Table1[[#This Row],[Female Population]]</f>
        <v>0.81749499551923932</v>
      </c>
      <c r="T3652" s="24">
        <f>Table1[[#This Row],[Male Voters]]/Table1[[#This Row],[Male Population]]</f>
        <v>0.75201377276427739</v>
      </c>
      <c r="U3652" s="24">
        <f>Table1[[#This Row],[Total Voters]]/Table1[[#This Row],[Total Population]]</f>
        <v>0.78867806996110645</v>
      </c>
      <c r="V3652" s="24">
        <f>Table1[[#This Row],[Female Ballots]]/Table1[[#This Row],[Female Population]]</f>
        <v>0.26562640494563061</v>
      </c>
      <c r="W3652" s="24">
        <f>Table1[[#This Row],[Male Ballots]]/Table1[[#This Row],[Male Population]]</f>
        <v>0.23093336328981748</v>
      </c>
      <c r="X3652" s="24">
        <f>Table1[[#This Row],[Total Ballots]]/Table1[[#This Row],[Total Population]]</f>
        <v>0.24925010098926509</v>
      </c>
      <c r="Y3652" s="78">
        <f>Table1[[#This Row],[Female Ballots]]/Table1[[#This Row],[Female Voters]]</f>
        <v>0.32492725509214354</v>
      </c>
      <c r="Z3652" s="79">
        <f>Table1[[#This Row],[Male Ballots]]/Table1[[#This Row],[Male Voters]]</f>
        <v>0.30708661417322836</v>
      </c>
      <c r="AA3652" s="78">
        <f>Table1[[#This Row],[Total Ballots]]/Table1[[#This Row],[Total Voters]]</f>
        <v>0.31603528801245462</v>
      </c>
    </row>
    <row r="3653" spans="1:27" s="12" customFormat="1" x14ac:dyDescent="0.35">
      <c r="A3653" s="70" t="s">
        <v>37</v>
      </c>
      <c r="B3653" s="71">
        <v>2020</v>
      </c>
      <c r="C3653" s="71" t="s">
        <v>81</v>
      </c>
      <c r="D3653" s="71"/>
      <c r="E3653" s="72"/>
      <c r="F3653" s="81"/>
      <c r="G3653" s="82" t="s">
        <v>65</v>
      </c>
      <c r="H3653" s="132">
        <v>1258.1694</v>
      </c>
      <c r="I3653" s="132">
        <v>1200.1615999999999</v>
      </c>
      <c r="J3653" s="133">
        <v>2458.3310000000001</v>
      </c>
      <c r="K3653" s="66">
        <v>1023</v>
      </c>
      <c r="L3653" s="66">
        <v>931</v>
      </c>
      <c r="M3653" s="66">
        <v>5</v>
      </c>
      <c r="N3653" s="66">
        <v>1959</v>
      </c>
      <c r="O3653" s="66">
        <v>430</v>
      </c>
      <c r="P3653" s="66">
        <v>400</v>
      </c>
      <c r="Q3653" s="66">
        <v>0</v>
      </c>
      <c r="R3653" s="73">
        <v>830</v>
      </c>
      <c r="S3653" s="24">
        <f>Table1[[#This Row],[Female Voters]]/Table1[[#This Row],[Female Population]]</f>
        <v>0.81308605979449189</v>
      </c>
      <c r="T3653" s="24">
        <f>Table1[[#This Row],[Male Voters]]/Table1[[#This Row],[Male Population]]</f>
        <v>0.77572886851237377</v>
      </c>
      <c r="U3653" s="24">
        <f>Table1[[#This Row],[Total Voters]]/Table1[[#This Row],[Total Population]]</f>
        <v>0.79688211229488626</v>
      </c>
      <c r="V3653" s="24">
        <f>Table1[[#This Row],[Female Ballots]]/Table1[[#This Row],[Female Population]]</f>
        <v>0.34176637899475221</v>
      </c>
      <c r="W3653" s="24">
        <f>Table1[[#This Row],[Male Ballots]]/Table1[[#This Row],[Male Population]]</f>
        <v>0.33328845048866756</v>
      </c>
      <c r="X3653" s="24">
        <f>Table1[[#This Row],[Total Ballots]]/Table1[[#This Row],[Total Population]]</f>
        <v>0.33762743910401</v>
      </c>
      <c r="Y3653" s="78">
        <f>Table1[[#This Row],[Female Ballots]]/Table1[[#This Row],[Female Voters]]</f>
        <v>0.4203323558162268</v>
      </c>
      <c r="Z3653" s="79">
        <f>Table1[[#This Row],[Male Ballots]]/Table1[[#This Row],[Male Voters]]</f>
        <v>0.42964554242749731</v>
      </c>
      <c r="AA3653" s="78">
        <f>Table1[[#This Row],[Total Ballots]]/Table1[[#This Row],[Total Voters]]</f>
        <v>0.42368555385400714</v>
      </c>
    </row>
    <row r="3654" spans="1:27" s="12" customFormat="1" x14ac:dyDescent="0.35">
      <c r="A3654" s="70" t="s">
        <v>37</v>
      </c>
      <c r="B3654" s="71">
        <v>2020</v>
      </c>
      <c r="C3654" s="71" t="s">
        <v>81</v>
      </c>
      <c r="D3654" s="71"/>
      <c r="E3654" s="72"/>
      <c r="F3654" s="81"/>
      <c r="G3654" s="82" t="s">
        <v>66</v>
      </c>
      <c r="H3654" s="132">
        <v>1815.2443000000001</v>
      </c>
      <c r="I3654" s="132">
        <v>1572.2116999999998</v>
      </c>
      <c r="J3654" s="133">
        <v>3387.4560000000001</v>
      </c>
      <c r="K3654" s="66">
        <v>1480</v>
      </c>
      <c r="L3654" s="66">
        <v>1253</v>
      </c>
      <c r="M3654" s="66">
        <v>8</v>
      </c>
      <c r="N3654" s="66">
        <v>2741</v>
      </c>
      <c r="O3654" s="66">
        <v>881</v>
      </c>
      <c r="P3654" s="66">
        <v>721</v>
      </c>
      <c r="Q3654" s="66">
        <v>4</v>
      </c>
      <c r="R3654" s="73">
        <v>1606</v>
      </c>
      <c r="S3654" s="24">
        <f>Table1[[#This Row],[Female Voters]]/Table1[[#This Row],[Female Population]]</f>
        <v>0.81531725509343289</v>
      </c>
      <c r="T3654" s="24">
        <f>Table1[[#This Row],[Male Voters]]/Table1[[#This Row],[Male Population]]</f>
        <v>0.7969664645034763</v>
      </c>
      <c r="U3654" s="24">
        <f>Table1[[#This Row],[Total Voters]]/Table1[[#This Row],[Total Population]]</f>
        <v>0.8091618016588259</v>
      </c>
      <c r="V3654" s="24">
        <f>Table1[[#This Row],[Female Ballots]]/Table1[[#This Row],[Female Population]]</f>
        <v>0.48533412279548266</v>
      </c>
      <c r="W3654" s="24">
        <f>Table1[[#This Row],[Male Ballots]]/Table1[[#This Row],[Male Population]]</f>
        <v>0.45858964158579923</v>
      </c>
      <c r="X3654" s="24">
        <f>Table1[[#This Row],[Total Ballots]]/Table1[[#This Row],[Total Population]]</f>
        <v>0.47410209903833433</v>
      </c>
      <c r="Y3654" s="78">
        <f>Table1[[#This Row],[Female Ballots]]/Table1[[#This Row],[Female Voters]]</f>
        <v>0.59527027027027024</v>
      </c>
      <c r="Z3654" s="79">
        <f>Table1[[#This Row],[Male Ballots]]/Table1[[#This Row],[Male Voters]]</f>
        <v>0.57541899441340782</v>
      </c>
      <c r="AA3654" s="78">
        <f>Table1[[#This Row],[Total Ballots]]/Table1[[#This Row],[Total Voters]]</f>
        <v>0.58591754834002185</v>
      </c>
    </row>
    <row r="3655" spans="1:27" s="12" customFormat="1" x14ac:dyDescent="0.35">
      <c r="A3655" s="70" t="s">
        <v>37</v>
      </c>
      <c r="B3655" s="71">
        <v>2020</v>
      </c>
      <c r="C3655" s="71" t="s">
        <v>81</v>
      </c>
      <c r="D3655" s="71"/>
      <c r="E3655" s="72"/>
      <c r="F3655" s="81"/>
      <c r="G3655" s="82" t="s">
        <v>67</v>
      </c>
      <c r="H3655" s="132">
        <v>2815.3790000000004</v>
      </c>
      <c r="I3655" s="132">
        <v>2557.3442999999997</v>
      </c>
      <c r="J3655" s="133">
        <v>5372.7236000000003</v>
      </c>
      <c r="K3655" s="66">
        <v>2521</v>
      </c>
      <c r="L3655" s="66">
        <v>2305</v>
      </c>
      <c r="M3655" s="66">
        <v>6</v>
      </c>
      <c r="N3655" s="66">
        <v>4832</v>
      </c>
      <c r="O3655" s="66">
        <v>1863</v>
      </c>
      <c r="P3655" s="66">
        <v>1709</v>
      </c>
      <c r="Q3655" s="66">
        <v>6</v>
      </c>
      <c r="R3655" s="66">
        <v>3578</v>
      </c>
      <c r="S3655" s="24">
        <f>Table1[[#This Row],[Female Voters]]/Table1[[#This Row],[Female Population]]</f>
        <v>0.89543894445472516</v>
      </c>
      <c r="T3655" s="24">
        <f>Table1[[#This Row],[Male Voters]]/Table1[[#This Row],[Male Population]]</f>
        <v>0.90132564473231092</v>
      </c>
      <c r="U3655" s="24">
        <f>Table1[[#This Row],[Total Voters]]/Table1[[#This Row],[Total Population]]</f>
        <v>0.89935763678593106</v>
      </c>
      <c r="V3655" s="24">
        <f>Table1[[#This Row],[Female Ballots]]/Table1[[#This Row],[Female Population]]</f>
        <v>0.66172263130470166</v>
      </c>
      <c r="W3655" s="24">
        <f>Table1[[#This Row],[Male Ballots]]/Table1[[#This Row],[Male Population]]</f>
        <v>0.66827137824187388</v>
      </c>
      <c r="X3655" s="24">
        <f>Table1[[#This Row],[Total Ballots]]/Table1[[#This Row],[Total Population]]</f>
        <v>0.66595646200746295</v>
      </c>
      <c r="Y3655" s="78">
        <f>Table1[[#This Row],[Female Ballots]]/Table1[[#This Row],[Female Voters]]</f>
        <v>0.738992463308211</v>
      </c>
      <c r="Z3655" s="79">
        <f>Table1[[#This Row],[Male Ballots]]/Table1[[#This Row],[Male Voters]]</f>
        <v>0.74143167028199564</v>
      </c>
      <c r="AA3655" s="78">
        <f>Table1[[#This Row],[Total Ballots]]/Table1[[#This Row],[Total Voters]]</f>
        <v>0.74048013245033117</v>
      </c>
    </row>
    <row r="3656" spans="1:27" s="12" customFormat="1" x14ac:dyDescent="0.35">
      <c r="A3656" s="70" t="s">
        <v>48</v>
      </c>
      <c r="B3656" s="71">
        <v>2020</v>
      </c>
      <c r="C3656" s="71" t="s">
        <v>81</v>
      </c>
      <c r="D3656" s="71"/>
      <c r="E3656" s="72"/>
      <c r="F3656" s="81"/>
      <c r="G3656" s="82" t="s">
        <v>79</v>
      </c>
      <c r="H3656" s="132">
        <v>77655</v>
      </c>
      <c r="I3656" s="132">
        <v>75118</v>
      </c>
      <c r="J3656" s="133">
        <v>152773</v>
      </c>
      <c r="K3656" s="66">
        <v>59472</v>
      </c>
      <c r="L3656" s="66">
        <v>55674</v>
      </c>
      <c r="M3656" s="66">
        <v>2719</v>
      </c>
      <c r="N3656" s="66">
        <v>117865</v>
      </c>
      <c r="O3656" s="66">
        <v>32417</v>
      </c>
      <c r="P3656" s="66">
        <v>29633</v>
      </c>
      <c r="Q3656" s="66">
        <v>1328</v>
      </c>
      <c r="R3656" s="73">
        <v>63378</v>
      </c>
      <c r="S3656" s="24">
        <f>Table1[[#This Row],[Female Voters]]/Table1[[#This Row],[Female Population]]</f>
        <v>0.76584894726675679</v>
      </c>
      <c r="T3656" s="24">
        <f>Table1[[#This Row],[Male Voters]]/Table1[[#This Row],[Male Population]]</f>
        <v>0.74115391783593809</v>
      </c>
      <c r="U3656" s="24">
        <f>Table1[[#This Row],[Total Voters]]/Table1[[#This Row],[Total Population]]</f>
        <v>0.77150412703815463</v>
      </c>
      <c r="V3656" s="24">
        <f>Table1[[#This Row],[Female Ballots]]/Table1[[#This Row],[Female Population]]</f>
        <v>0.41744897302169853</v>
      </c>
      <c r="W3656" s="24">
        <f>Table1[[#This Row],[Male Ballots]]/Table1[[#This Row],[Male Population]]</f>
        <v>0.39448600867967731</v>
      </c>
      <c r="X3656" s="24">
        <f>Table1[[#This Row],[Total Ballots]]/Table1[[#This Row],[Total Population]]</f>
        <v>0.41485079169748579</v>
      </c>
      <c r="Y3656" s="78">
        <f>Table1[[#This Row],[Female Ballots]]/Table1[[#This Row],[Female Voters]]</f>
        <v>0.54508003766478341</v>
      </c>
      <c r="Z3656" s="79">
        <f>Table1[[#This Row],[Male Ballots]]/Table1[[#This Row],[Male Voters]]</f>
        <v>0.53225922333584796</v>
      </c>
      <c r="AA3656" s="78">
        <f>Table1[[#This Row],[Total Ballots]]/Table1[[#This Row],[Total Voters]]</f>
        <v>0.53771687948076186</v>
      </c>
    </row>
    <row r="3657" spans="1:27" s="12" customFormat="1" x14ac:dyDescent="0.35">
      <c r="A3657" s="70" t="s">
        <v>48</v>
      </c>
      <c r="B3657" s="71">
        <v>2020</v>
      </c>
      <c r="C3657" s="71" t="s">
        <v>81</v>
      </c>
      <c r="D3657" s="71"/>
      <c r="E3657" s="72"/>
      <c r="F3657" s="81"/>
      <c r="G3657" s="82" t="s">
        <v>62</v>
      </c>
      <c r="H3657" s="132">
        <v>8613</v>
      </c>
      <c r="I3657" s="132">
        <v>9076</v>
      </c>
      <c r="J3657" s="133">
        <v>17689</v>
      </c>
      <c r="K3657" s="66">
        <v>5317</v>
      </c>
      <c r="L3657" s="66">
        <v>5386</v>
      </c>
      <c r="M3657" s="66">
        <v>539</v>
      </c>
      <c r="N3657" s="66">
        <v>11242</v>
      </c>
      <c r="O3657" s="66">
        <v>1714</v>
      </c>
      <c r="P3657" s="66">
        <v>1678</v>
      </c>
      <c r="Q3657" s="66">
        <v>194</v>
      </c>
      <c r="R3657" s="73">
        <v>3586</v>
      </c>
      <c r="S3657" s="24">
        <f>Table1[[#This Row],[Female Voters]]/Table1[[#This Row],[Female Population]]</f>
        <v>0.61732265180541046</v>
      </c>
      <c r="T3657" s="24">
        <f>Table1[[#This Row],[Male Voters]]/Table1[[#This Row],[Male Population]]</f>
        <v>0.59343323049801677</v>
      </c>
      <c r="U3657" s="24">
        <f>Table1[[#This Row],[Total Voters]]/Table1[[#This Row],[Total Population]]</f>
        <v>0.63553620894341112</v>
      </c>
      <c r="V3657" s="24">
        <f>Table1[[#This Row],[Female Ballots]]/Table1[[#This Row],[Female Population]]</f>
        <v>0.19900150934633692</v>
      </c>
      <c r="W3657" s="24">
        <f>Table1[[#This Row],[Male Ballots]]/Table1[[#This Row],[Male Population]]</f>
        <v>0.18488320846187747</v>
      </c>
      <c r="X3657" s="24">
        <f>Table1[[#This Row],[Total Ballots]]/Table1[[#This Row],[Total Population]]</f>
        <v>0.20272485725592176</v>
      </c>
      <c r="Y3657" s="78">
        <f>Table1[[#This Row],[Female Ballots]]/Table1[[#This Row],[Female Voters]]</f>
        <v>0.32236223434267441</v>
      </c>
      <c r="Z3657" s="79">
        <f>Table1[[#This Row],[Male Ballots]]/Table1[[#This Row],[Male Voters]]</f>
        <v>0.31154845896769401</v>
      </c>
      <c r="AA3657" s="78">
        <f>Table1[[#This Row],[Total Ballots]]/Table1[[#This Row],[Total Voters]]</f>
        <v>0.31898238747553814</v>
      </c>
    </row>
    <row r="3658" spans="1:27" s="12" customFormat="1" x14ac:dyDescent="0.35">
      <c r="A3658" s="70" t="s">
        <v>48</v>
      </c>
      <c r="B3658" s="71">
        <v>2020</v>
      </c>
      <c r="C3658" s="71" t="s">
        <v>81</v>
      </c>
      <c r="D3658" s="71"/>
      <c r="E3658" s="72"/>
      <c r="F3658" s="81"/>
      <c r="G3658" s="82" t="s">
        <v>63</v>
      </c>
      <c r="H3658" s="132">
        <v>13763</v>
      </c>
      <c r="I3658" s="132">
        <v>13920</v>
      </c>
      <c r="J3658" s="133">
        <v>27683</v>
      </c>
      <c r="K3658" s="66">
        <v>9809</v>
      </c>
      <c r="L3658" s="66">
        <v>9238</v>
      </c>
      <c r="M3658" s="66">
        <v>544</v>
      </c>
      <c r="N3658" s="66">
        <v>19591</v>
      </c>
      <c r="O3658" s="66">
        <v>3346</v>
      </c>
      <c r="P3658" s="66">
        <v>2905</v>
      </c>
      <c r="Q3658" s="66">
        <v>248</v>
      </c>
      <c r="R3658" s="73">
        <v>6499</v>
      </c>
      <c r="S3658" s="24">
        <f>Table1[[#This Row],[Female Voters]]/Table1[[#This Row],[Female Population]]</f>
        <v>0.71270798517765022</v>
      </c>
      <c r="T3658" s="24">
        <f>Table1[[#This Row],[Male Voters]]/Table1[[#This Row],[Male Population]]</f>
        <v>0.66364942528735638</v>
      </c>
      <c r="U3658" s="24">
        <f>Table1[[#This Row],[Total Voters]]/Table1[[#This Row],[Total Population]]</f>
        <v>0.70769064046526753</v>
      </c>
      <c r="V3658" s="24">
        <f>Table1[[#This Row],[Female Ballots]]/Table1[[#This Row],[Female Population]]</f>
        <v>0.24311559979655598</v>
      </c>
      <c r="W3658" s="24">
        <f>Table1[[#This Row],[Male Ballots]]/Table1[[#This Row],[Male Population]]</f>
        <v>0.20869252873563218</v>
      </c>
      <c r="X3658" s="24">
        <f>Table1[[#This Row],[Total Ballots]]/Table1[[#This Row],[Total Population]]</f>
        <v>0.23476501824224252</v>
      </c>
      <c r="Y3658" s="78">
        <f>Table1[[#This Row],[Female Ballots]]/Table1[[#This Row],[Female Voters]]</f>
        <v>0.34111530227342235</v>
      </c>
      <c r="Z3658" s="79">
        <f>Table1[[#This Row],[Male Ballots]]/Table1[[#This Row],[Male Voters]]</f>
        <v>0.31446200476293568</v>
      </c>
      <c r="AA3658" s="78">
        <f>Table1[[#This Row],[Total Ballots]]/Table1[[#This Row],[Total Voters]]</f>
        <v>0.33173395947118572</v>
      </c>
    </row>
    <row r="3659" spans="1:27" s="12" customFormat="1" x14ac:dyDescent="0.35">
      <c r="A3659" s="70" t="s">
        <v>48</v>
      </c>
      <c r="B3659" s="71">
        <v>2020</v>
      </c>
      <c r="C3659" s="71" t="s">
        <v>81</v>
      </c>
      <c r="D3659" s="71"/>
      <c r="E3659" s="72"/>
      <c r="F3659" s="81"/>
      <c r="G3659" s="82" t="s">
        <v>64</v>
      </c>
      <c r="H3659" s="132">
        <v>13576</v>
      </c>
      <c r="I3659" s="132">
        <v>13517</v>
      </c>
      <c r="J3659" s="133">
        <v>27093</v>
      </c>
      <c r="K3659" s="66">
        <v>9969</v>
      </c>
      <c r="L3659" s="66">
        <v>9382</v>
      </c>
      <c r="M3659" s="66">
        <v>453</v>
      </c>
      <c r="N3659" s="66">
        <v>19804</v>
      </c>
      <c r="O3659" s="66">
        <v>4729</v>
      </c>
      <c r="P3659" s="66">
        <v>4256</v>
      </c>
      <c r="Q3659" s="66">
        <v>201</v>
      </c>
      <c r="R3659" s="73">
        <v>9186</v>
      </c>
      <c r="S3659" s="24">
        <f>Table1[[#This Row],[Female Voters]]/Table1[[#This Row],[Female Population]]</f>
        <v>0.7343105480259281</v>
      </c>
      <c r="T3659" s="24">
        <f>Table1[[#This Row],[Male Voters]]/Table1[[#This Row],[Male Population]]</f>
        <v>0.69408892505733522</v>
      </c>
      <c r="U3659" s="24">
        <f>Table1[[#This Row],[Total Voters]]/Table1[[#This Row],[Total Population]]</f>
        <v>0.73096371756542278</v>
      </c>
      <c r="V3659" s="24">
        <f>Table1[[#This Row],[Female Ballots]]/Table1[[#This Row],[Female Population]]</f>
        <v>0.34833529758397169</v>
      </c>
      <c r="W3659" s="24">
        <f>Table1[[#This Row],[Male Ballots]]/Table1[[#This Row],[Male Population]]</f>
        <v>0.31486276540652514</v>
      </c>
      <c r="X3659" s="24">
        <f>Table1[[#This Row],[Total Ballots]]/Table1[[#This Row],[Total Population]]</f>
        <v>0.33905436828701141</v>
      </c>
      <c r="Y3659" s="78">
        <f>Table1[[#This Row],[Female Ballots]]/Table1[[#This Row],[Female Voters]]</f>
        <v>0.474370548700973</v>
      </c>
      <c r="Z3659" s="79">
        <f>Table1[[#This Row],[Male Ballots]]/Table1[[#This Row],[Male Voters]]</f>
        <v>0.45363461948411854</v>
      </c>
      <c r="AA3659" s="78">
        <f>Table1[[#This Row],[Total Ballots]]/Table1[[#This Row],[Total Voters]]</f>
        <v>0.46384568773985052</v>
      </c>
    </row>
    <row r="3660" spans="1:27" s="12" customFormat="1" x14ac:dyDescent="0.35">
      <c r="A3660" s="70" t="s">
        <v>48</v>
      </c>
      <c r="B3660" s="71">
        <v>2020</v>
      </c>
      <c r="C3660" s="71" t="s">
        <v>81</v>
      </c>
      <c r="D3660" s="71"/>
      <c r="E3660" s="72"/>
      <c r="F3660" s="81"/>
      <c r="G3660" s="82" t="s">
        <v>65</v>
      </c>
      <c r="H3660" s="132">
        <v>11635</v>
      </c>
      <c r="I3660" s="132">
        <v>11244</v>
      </c>
      <c r="J3660" s="133">
        <v>22879</v>
      </c>
      <c r="K3660" s="66">
        <v>8808</v>
      </c>
      <c r="L3660" s="66">
        <v>8293</v>
      </c>
      <c r="M3660" s="66">
        <v>352</v>
      </c>
      <c r="N3660" s="66">
        <v>17453</v>
      </c>
      <c r="O3660" s="66">
        <v>4827</v>
      </c>
      <c r="P3660" s="66">
        <v>4504</v>
      </c>
      <c r="Q3660" s="66">
        <v>186</v>
      </c>
      <c r="R3660" s="73">
        <v>9517</v>
      </c>
      <c r="S3660" s="24">
        <f>Table1[[#This Row],[Female Voters]]/Table1[[#This Row],[Female Population]]</f>
        <v>0.75702621400945425</v>
      </c>
      <c r="T3660" s="24">
        <f>Table1[[#This Row],[Male Voters]]/Table1[[#This Row],[Male Population]]</f>
        <v>0.73754891497687658</v>
      </c>
      <c r="U3660" s="24">
        <f>Table1[[#This Row],[Total Voters]]/Table1[[#This Row],[Total Population]]</f>
        <v>0.76283928493378206</v>
      </c>
      <c r="V3660" s="24">
        <f>Table1[[#This Row],[Female Ballots]]/Table1[[#This Row],[Female Population]]</f>
        <v>0.41486892995272884</v>
      </c>
      <c r="W3660" s="24">
        <f>Table1[[#This Row],[Male Ballots]]/Table1[[#This Row],[Male Population]]</f>
        <v>0.40056919245819994</v>
      </c>
      <c r="X3660" s="24">
        <f>Table1[[#This Row],[Total Ballots]]/Table1[[#This Row],[Total Population]]</f>
        <v>0.41597097775252417</v>
      </c>
      <c r="Y3660" s="78">
        <f>Table1[[#This Row],[Female Ballots]]/Table1[[#This Row],[Female Voters]]</f>
        <v>0.54802452316076289</v>
      </c>
      <c r="Z3660" s="79">
        <f>Table1[[#This Row],[Male Ballots]]/Table1[[#This Row],[Male Voters]]</f>
        <v>0.54310864584589413</v>
      </c>
      <c r="AA3660" s="78">
        <f>Table1[[#This Row],[Total Ballots]]/Table1[[#This Row],[Total Voters]]</f>
        <v>0.54529307282415629</v>
      </c>
    </row>
    <row r="3661" spans="1:27" s="12" customFormat="1" x14ac:dyDescent="0.35">
      <c r="A3661" s="70" t="s">
        <v>48</v>
      </c>
      <c r="B3661" s="71">
        <v>2020</v>
      </c>
      <c r="C3661" s="71" t="s">
        <v>81</v>
      </c>
      <c r="D3661" s="71"/>
      <c r="E3661" s="72"/>
      <c r="F3661" s="81"/>
      <c r="G3661" s="82" t="s">
        <v>66</v>
      </c>
      <c r="H3661" s="132">
        <v>12697</v>
      </c>
      <c r="I3661" s="132">
        <v>12202</v>
      </c>
      <c r="J3661" s="133">
        <v>24899</v>
      </c>
      <c r="K3661" s="66">
        <v>10522</v>
      </c>
      <c r="L3661" s="66">
        <v>9852</v>
      </c>
      <c r="M3661" s="66">
        <v>397</v>
      </c>
      <c r="N3661" s="66">
        <v>20771</v>
      </c>
      <c r="O3661" s="66">
        <v>6859</v>
      </c>
      <c r="P3661" s="66">
        <v>6170</v>
      </c>
      <c r="Q3661" s="66">
        <v>228</v>
      </c>
      <c r="R3661" s="73">
        <v>13257</v>
      </c>
      <c r="S3661" s="24">
        <f>Table1[[#This Row],[Female Voters]]/Table1[[#This Row],[Female Population]]</f>
        <v>0.82869969284082856</v>
      </c>
      <c r="T3661" s="24">
        <f>Table1[[#This Row],[Male Voters]]/Table1[[#This Row],[Male Population]]</f>
        <v>0.80740862153745285</v>
      </c>
      <c r="U3661" s="24">
        <f>Table1[[#This Row],[Total Voters]]/Table1[[#This Row],[Total Population]]</f>
        <v>0.83421020924535116</v>
      </c>
      <c r="V3661" s="24">
        <f>Table1[[#This Row],[Female Ballots]]/Table1[[#This Row],[Female Population]]</f>
        <v>0.54020634795621014</v>
      </c>
      <c r="W3661" s="24">
        <f>Table1[[#This Row],[Male Ballots]]/Table1[[#This Row],[Male Population]]</f>
        <v>0.50565481068677265</v>
      </c>
      <c r="X3661" s="24">
        <f>Table1[[#This Row],[Total Ballots]]/Table1[[#This Row],[Total Population]]</f>
        <v>0.53243102132615772</v>
      </c>
      <c r="Y3661" s="78">
        <f>Table1[[#This Row],[Female Ballots]]/Table1[[#This Row],[Female Voters]]</f>
        <v>0.65187226762972816</v>
      </c>
      <c r="Z3661" s="79">
        <f>Table1[[#This Row],[Male Ballots]]/Table1[[#This Row],[Male Voters]]</f>
        <v>0.62626877791311408</v>
      </c>
      <c r="AA3661" s="78">
        <f>Table1[[#This Row],[Total Ballots]]/Table1[[#This Row],[Total Voters]]</f>
        <v>0.63824563092773579</v>
      </c>
    </row>
    <row r="3662" spans="1:27" s="12" customFormat="1" x14ac:dyDescent="0.35">
      <c r="A3662" s="70" t="s">
        <v>48</v>
      </c>
      <c r="B3662" s="71">
        <v>2020</v>
      </c>
      <c r="C3662" s="71" t="s">
        <v>81</v>
      </c>
      <c r="D3662" s="71"/>
      <c r="E3662" s="72"/>
      <c r="F3662" s="81"/>
      <c r="G3662" s="82" t="s">
        <v>67</v>
      </c>
      <c r="H3662" s="132">
        <v>17371</v>
      </c>
      <c r="I3662" s="132">
        <v>15159</v>
      </c>
      <c r="J3662" s="133">
        <v>32530</v>
      </c>
      <c r="K3662" s="66">
        <v>15047</v>
      </c>
      <c r="L3662" s="66">
        <v>13523</v>
      </c>
      <c r="M3662" s="66">
        <v>434</v>
      </c>
      <c r="N3662" s="66">
        <v>29004</v>
      </c>
      <c r="O3662" s="66">
        <v>10942</v>
      </c>
      <c r="P3662" s="66">
        <v>10120</v>
      </c>
      <c r="Q3662" s="66">
        <v>271</v>
      </c>
      <c r="R3662" s="66">
        <v>21333</v>
      </c>
      <c r="S3662" s="24">
        <f>Table1[[#This Row],[Female Voters]]/Table1[[#This Row],[Female Population]]</f>
        <v>0.86621380461689024</v>
      </c>
      <c r="T3662" s="24">
        <f>Table1[[#This Row],[Male Voters]]/Table1[[#This Row],[Male Population]]</f>
        <v>0.8920773138069793</v>
      </c>
      <c r="U3662" s="24">
        <f>Table1[[#This Row],[Total Voters]]/Table1[[#This Row],[Total Population]]</f>
        <v>0.89160774669535814</v>
      </c>
      <c r="V3662" s="24">
        <f>Table1[[#This Row],[Female Ballots]]/Table1[[#This Row],[Female Population]]</f>
        <v>0.629900408727189</v>
      </c>
      <c r="W3662" s="24">
        <f>Table1[[#This Row],[Male Ballots]]/Table1[[#This Row],[Male Population]]</f>
        <v>0.66759021043604461</v>
      </c>
      <c r="X3662" s="24">
        <f>Table1[[#This Row],[Total Ballots]]/Table1[[#This Row],[Total Population]]</f>
        <v>0.65579465109130031</v>
      </c>
      <c r="Y3662" s="78">
        <f>Table1[[#This Row],[Female Ballots]]/Table1[[#This Row],[Female Voters]]</f>
        <v>0.72718814381604302</v>
      </c>
      <c r="Z3662" s="79">
        <f>Table1[[#This Row],[Male Ballots]]/Table1[[#This Row],[Male Voters]]</f>
        <v>0.74835465503216747</v>
      </c>
      <c r="AA3662" s="78">
        <f>Table1[[#This Row],[Total Ballots]]/Table1[[#This Row],[Total Voters]]</f>
        <v>0.73551923872569303</v>
      </c>
    </row>
    <row r="3663" spans="1:27" s="12" customFormat="1" x14ac:dyDescent="0.35">
      <c r="A3663" s="70" t="s">
        <v>44</v>
      </c>
      <c r="B3663" s="71">
        <v>2020</v>
      </c>
      <c r="C3663" s="71" t="s">
        <v>81</v>
      </c>
      <c r="D3663" s="71"/>
      <c r="E3663" s="72"/>
      <c r="F3663" s="81"/>
      <c r="G3663" s="82" t="s">
        <v>79</v>
      </c>
      <c r="H3663" s="132">
        <v>31076</v>
      </c>
      <c r="I3663" s="132">
        <v>30343.000100000001</v>
      </c>
      <c r="J3663" s="133">
        <v>61419.000200000002</v>
      </c>
      <c r="K3663" s="66">
        <v>24533</v>
      </c>
      <c r="L3663" s="66">
        <v>22975</v>
      </c>
      <c r="M3663" s="66">
        <v>245</v>
      </c>
      <c r="N3663" s="66">
        <v>47753</v>
      </c>
      <c r="O3663" s="66">
        <v>15090</v>
      </c>
      <c r="P3663" s="66">
        <v>13581</v>
      </c>
      <c r="Q3663" s="66">
        <v>183</v>
      </c>
      <c r="R3663" s="73">
        <v>28854</v>
      </c>
      <c r="S3663" s="24">
        <f>Table1[[#This Row],[Female Voters]]/Table1[[#This Row],[Female Population]]</f>
        <v>0.7894516668811945</v>
      </c>
      <c r="T3663" s="24">
        <f>Table1[[#This Row],[Male Voters]]/Table1[[#This Row],[Male Population]]</f>
        <v>0.75717628198537956</v>
      </c>
      <c r="U3663" s="24">
        <f>Table1[[#This Row],[Total Voters]]/Table1[[#This Row],[Total Population]]</f>
        <v>0.77749556073040726</v>
      </c>
      <c r="V3663" s="24">
        <f>Table1[[#This Row],[Female Ballots]]/Table1[[#This Row],[Female Population]]</f>
        <v>0.48558373020980822</v>
      </c>
      <c r="W3663" s="24">
        <f>Table1[[#This Row],[Male Ballots]]/Table1[[#This Row],[Male Population]]</f>
        <v>0.44758263702474166</v>
      </c>
      <c r="X3663" s="24">
        <f>Table1[[#This Row],[Total Ballots]]/Table1[[#This Row],[Total Population]]</f>
        <v>0.46978947729598503</v>
      </c>
      <c r="Y3663" s="78">
        <f>Table1[[#This Row],[Female Ballots]]/Table1[[#This Row],[Female Voters]]</f>
        <v>0.61508987893857259</v>
      </c>
      <c r="Z3663" s="79">
        <f>Table1[[#This Row],[Male Ballots]]/Table1[[#This Row],[Male Voters]]</f>
        <v>0.59112078346028296</v>
      </c>
      <c r="AA3663" s="78">
        <f>Table1[[#This Row],[Total Ballots]]/Table1[[#This Row],[Total Voters]]</f>
        <v>0.60423428894519715</v>
      </c>
    </row>
    <row r="3664" spans="1:27" s="12" customFormat="1" x14ac:dyDescent="0.35">
      <c r="A3664" s="70" t="s">
        <v>44</v>
      </c>
      <c r="B3664" s="71">
        <v>2020</v>
      </c>
      <c r="C3664" s="71" t="s">
        <v>81</v>
      </c>
      <c r="D3664" s="71"/>
      <c r="E3664" s="72"/>
      <c r="F3664" s="81"/>
      <c r="G3664" s="82" t="s">
        <v>62</v>
      </c>
      <c r="H3664" s="132">
        <v>3005</v>
      </c>
      <c r="I3664" s="132">
        <v>3298</v>
      </c>
      <c r="J3664" s="133">
        <v>6303.0002000000004</v>
      </c>
      <c r="K3664" s="66">
        <v>2036</v>
      </c>
      <c r="L3664" s="66">
        <v>1922</v>
      </c>
      <c r="M3664" s="66">
        <v>54</v>
      </c>
      <c r="N3664" s="66">
        <v>4012</v>
      </c>
      <c r="O3664" s="66">
        <v>729</v>
      </c>
      <c r="P3664" s="66">
        <v>637</v>
      </c>
      <c r="Q3664" s="66">
        <v>26</v>
      </c>
      <c r="R3664" s="73">
        <v>1392</v>
      </c>
      <c r="S3664" s="24">
        <f>Table1[[#This Row],[Female Voters]]/Table1[[#This Row],[Female Population]]</f>
        <v>0.67753743760399332</v>
      </c>
      <c r="T3664" s="24">
        <f>Table1[[#This Row],[Male Voters]]/Table1[[#This Row],[Male Population]]</f>
        <v>0.58277744087325656</v>
      </c>
      <c r="U3664" s="24">
        <f>Table1[[#This Row],[Total Voters]]/Table1[[#This Row],[Total Population]]</f>
        <v>0.63652227077511436</v>
      </c>
      <c r="V3664" s="24">
        <f>Table1[[#This Row],[Female Ballots]]/Table1[[#This Row],[Female Population]]</f>
        <v>0.24259567387687189</v>
      </c>
      <c r="W3664" s="24">
        <f>Table1[[#This Row],[Male Ballots]]/Table1[[#This Row],[Male Population]]</f>
        <v>0.19314736203759855</v>
      </c>
      <c r="X3664" s="24">
        <f>Table1[[#This Row],[Total Ballots]]/Table1[[#This Row],[Total Population]]</f>
        <v>0.22084720860392801</v>
      </c>
      <c r="Y3664" s="78">
        <f>Table1[[#This Row],[Female Ballots]]/Table1[[#This Row],[Female Voters]]</f>
        <v>0.35805500982318272</v>
      </c>
      <c r="Z3664" s="79">
        <f>Table1[[#This Row],[Male Ballots]]/Table1[[#This Row],[Male Voters]]</f>
        <v>0.33142559833506763</v>
      </c>
      <c r="AA3664" s="78">
        <f>Table1[[#This Row],[Total Ballots]]/Table1[[#This Row],[Total Voters]]</f>
        <v>0.34695912263210371</v>
      </c>
    </row>
    <row r="3665" spans="1:27" s="12" customFormat="1" x14ac:dyDescent="0.35">
      <c r="A3665" s="70" t="s">
        <v>44</v>
      </c>
      <c r="B3665" s="71">
        <v>2020</v>
      </c>
      <c r="C3665" s="71" t="s">
        <v>81</v>
      </c>
      <c r="D3665" s="71"/>
      <c r="E3665" s="72"/>
      <c r="F3665" s="81"/>
      <c r="G3665" s="82" t="s">
        <v>63</v>
      </c>
      <c r="H3665" s="132">
        <v>4546</v>
      </c>
      <c r="I3665" s="132">
        <v>4867</v>
      </c>
      <c r="J3665" s="133">
        <v>9413</v>
      </c>
      <c r="K3665" s="66">
        <v>3521</v>
      </c>
      <c r="L3665" s="66">
        <v>3389</v>
      </c>
      <c r="M3665" s="66">
        <v>55</v>
      </c>
      <c r="N3665" s="66">
        <v>6965</v>
      </c>
      <c r="O3665" s="66">
        <v>1418</v>
      </c>
      <c r="P3665" s="66">
        <v>1262</v>
      </c>
      <c r="Q3665" s="66">
        <v>35</v>
      </c>
      <c r="R3665" s="73">
        <v>2715</v>
      </c>
      <c r="S3665" s="24">
        <f>Table1[[#This Row],[Female Voters]]/Table1[[#This Row],[Female Population]]</f>
        <v>0.77452705675318967</v>
      </c>
      <c r="T3665" s="24">
        <f>Table1[[#This Row],[Male Voters]]/Table1[[#This Row],[Male Population]]</f>
        <v>0.69632216971440308</v>
      </c>
      <c r="U3665" s="24">
        <f>Table1[[#This Row],[Total Voters]]/Table1[[#This Row],[Total Population]]</f>
        <v>0.73993413364495908</v>
      </c>
      <c r="V3665" s="24">
        <f>Table1[[#This Row],[Female Ballots]]/Table1[[#This Row],[Female Population]]</f>
        <v>0.31192256929168499</v>
      </c>
      <c r="W3665" s="24">
        <f>Table1[[#This Row],[Male Ballots]]/Table1[[#This Row],[Male Population]]</f>
        <v>0.25929730840353399</v>
      </c>
      <c r="X3665" s="24">
        <f>Table1[[#This Row],[Total Ballots]]/Table1[[#This Row],[Total Population]]</f>
        <v>0.28843089344523531</v>
      </c>
      <c r="Y3665" s="78">
        <f>Table1[[#This Row],[Female Ballots]]/Table1[[#This Row],[Female Voters]]</f>
        <v>0.40272649815393352</v>
      </c>
      <c r="Z3665" s="79">
        <f>Table1[[#This Row],[Male Ballots]]/Table1[[#This Row],[Male Voters]]</f>
        <v>0.37238123340218354</v>
      </c>
      <c r="AA3665" s="78">
        <f>Table1[[#This Row],[Total Ballots]]/Table1[[#This Row],[Total Voters]]</f>
        <v>0.3898061737257717</v>
      </c>
    </row>
    <row r="3666" spans="1:27" s="12" customFormat="1" x14ac:dyDescent="0.35">
      <c r="A3666" s="70" t="s">
        <v>44</v>
      </c>
      <c r="B3666" s="71">
        <v>2020</v>
      </c>
      <c r="C3666" s="71" t="s">
        <v>81</v>
      </c>
      <c r="D3666" s="71"/>
      <c r="E3666" s="72"/>
      <c r="F3666" s="81"/>
      <c r="G3666" s="82" t="s">
        <v>64</v>
      </c>
      <c r="H3666" s="132">
        <v>4897</v>
      </c>
      <c r="I3666" s="132">
        <v>4803</v>
      </c>
      <c r="J3666" s="133">
        <v>9700</v>
      </c>
      <c r="K3666" s="66">
        <v>3477</v>
      </c>
      <c r="L3666" s="66">
        <v>3273</v>
      </c>
      <c r="M3666" s="66">
        <v>41</v>
      </c>
      <c r="N3666" s="66">
        <v>6791</v>
      </c>
      <c r="O3666" s="66">
        <v>1778</v>
      </c>
      <c r="P3666" s="66">
        <v>1610</v>
      </c>
      <c r="Q3666" s="66">
        <v>40</v>
      </c>
      <c r="R3666" s="73">
        <v>3428</v>
      </c>
      <c r="S3666" s="24">
        <f>Table1[[#This Row],[Female Voters]]/Table1[[#This Row],[Female Population]]</f>
        <v>0.71002654686542777</v>
      </c>
      <c r="T3666" s="24">
        <f>Table1[[#This Row],[Male Voters]]/Table1[[#This Row],[Male Population]]</f>
        <v>0.68144909431605249</v>
      </c>
      <c r="U3666" s="24">
        <f>Table1[[#This Row],[Total Voters]]/Table1[[#This Row],[Total Population]]</f>
        <v>0.70010309278350513</v>
      </c>
      <c r="V3666" s="24">
        <f>Table1[[#This Row],[Female Ballots]]/Table1[[#This Row],[Female Population]]</f>
        <v>0.36307943638962631</v>
      </c>
      <c r="W3666" s="24">
        <f>Table1[[#This Row],[Male Ballots]]/Table1[[#This Row],[Male Population]]</f>
        <v>0.33520716219029772</v>
      </c>
      <c r="X3666" s="24">
        <f>Table1[[#This Row],[Total Ballots]]/Table1[[#This Row],[Total Population]]</f>
        <v>0.35340206185567008</v>
      </c>
      <c r="Y3666" s="78">
        <f>Table1[[#This Row],[Female Ballots]]/Table1[[#This Row],[Female Voters]]</f>
        <v>0.51136036813344843</v>
      </c>
      <c r="Z3666" s="79">
        <f>Table1[[#This Row],[Male Ballots]]/Table1[[#This Row],[Male Voters]]</f>
        <v>0.49190345249007028</v>
      </c>
      <c r="AA3666" s="78">
        <f>Table1[[#This Row],[Total Ballots]]/Table1[[#This Row],[Total Voters]]</f>
        <v>0.50478574584008251</v>
      </c>
    </row>
    <row r="3667" spans="1:27" s="12" customFormat="1" x14ac:dyDescent="0.35">
      <c r="A3667" s="70" t="s">
        <v>44</v>
      </c>
      <c r="B3667" s="71">
        <v>2020</v>
      </c>
      <c r="C3667" s="71" t="s">
        <v>81</v>
      </c>
      <c r="D3667" s="71"/>
      <c r="E3667" s="72"/>
      <c r="F3667" s="81"/>
      <c r="G3667" s="82" t="s">
        <v>65</v>
      </c>
      <c r="H3667" s="132">
        <v>4445</v>
      </c>
      <c r="I3667" s="132">
        <v>4463</v>
      </c>
      <c r="J3667" s="133">
        <v>8908</v>
      </c>
      <c r="K3667" s="66">
        <v>3222</v>
      </c>
      <c r="L3667" s="66">
        <v>3150</v>
      </c>
      <c r="M3667" s="66">
        <v>21</v>
      </c>
      <c r="N3667" s="66">
        <v>6393</v>
      </c>
      <c r="O3667" s="66">
        <v>1933</v>
      </c>
      <c r="P3667" s="66">
        <v>1779</v>
      </c>
      <c r="Q3667" s="66">
        <v>13</v>
      </c>
      <c r="R3667" s="73">
        <v>3725</v>
      </c>
      <c r="S3667" s="24">
        <f>Table1[[#This Row],[Female Voters]]/Table1[[#This Row],[Female Population]]</f>
        <v>0.72485939257592802</v>
      </c>
      <c r="T3667" s="24">
        <f>Table1[[#This Row],[Male Voters]]/Table1[[#This Row],[Male Population]]</f>
        <v>0.70580327134214649</v>
      </c>
      <c r="U3667" s="24">
        <f>Table1[[#This Row],[Total Voters]]/Table1[[#This Row],[Total Population]]</f>
        <v>0.71766951055231254</v>
      </c>
      <c r="V3667" s="24">
        <f>Table1[[#This Row],[Female Ballots]]/Table1[[#This Row],[Female Population]]</f>
        <v>0.43487064116985374</v>
      </c>
      <c r="W3667" s="24">
        <f>Table1[[#This Row],[Male Ballots]]/Table1[[#This Row],[Male Population]]</f>
        <v>0.39861079991037418</v>
      </c>
      <c r="X3667" s="24">
        <f>Table1[[#This Row],[Total Ballots]]/Table1[[#This Row],[Total Population]]</f>
        <v>0.41816344858554111</v>
      </c>
      <c r="Y3667" s="78">
        <f>Table1[[#This Row],[Female Ballots]]/Table1[[#This Row],[Female Voters]]</f>
        <v>0.59993792675356916</v>
      </c>
      <c r="Z3667" s="79">
        <f>Table1[[#This Row],[Male Ballots]]/Table1[[#This Row],[Male Voters]]</f>
        <v>0.5647619047619048</v>
      </c>
      <c r="AA3667" s="78">
        <f>Table1[[#This Row],[Total Ballots]]/Table1[[#This Row],[Total Voters]]</f>
        <v>0.58266854371969345</v>
      </c>
    </row>
    <row r="3668" spans="1:27" s="12" customFormat="1" x14ac:dyDescent="0.35">
      <c r="A3668" s="70" t="s">
        <v>44</v>
      </c>
      <c r="B3668" s="71">
        <v>2020</v>
      </c>
      <c r="C3668" s="71" t="s">
        <v>81</v>
      </c>
      <c r="D3668" s="71"/>
      <c r="E3668" s="72"/>
      <c r="F3668" s="81"/>
      <c r="G3668" s="82" t="s">
        <v>66</v>
      </c>
      <c r="H3668" s="132">
        <v>5556</v>
      </c>
      <c r="I3668" s="132">
        <v>5273</v>
      </c>
      <c r="J3668" s="133">
        <v>10829</v>
      </c>
      <c r="K3668" s="66">
        <v>4721</v>
      </c>
      <c r="L3668" s="66">
        <v>4372</v>
      </c>
      <c r="M3668" s="66">
        <v>39</v>
      </c>
      <c r="N3668" s="66">
        <v>9132</v>
      </c>
      <c r="O3668" s="66">
        <v>3284</v>
      </c>
      <c r="P3668" s="66">
        <v>2881</v>
      </c>
      <c r="Q3668" s="66">
        <v>34</v>
      </c>
      <c r="R3668" s="73">
        <v>6199</v>
      </c>
      <c r="S3668" s="24">
        <f>Table1[[#This Row],[Female Voters]]/Table1[[#This Row],[Female Population]]</f>
        <v>0.84971202303815696</v>
      </c>
      <c r="T3668" s="24">
        <f>Table1[[#This Row],[Male Voters]]/Table1[[#This Row],[Male Population]]</f>
        <v>0.82912952778304572</v>
      </c>
      <c r="U3668" s="24">
        <f>Table1[[#This Row],[Total Voters]]/Table1[[#This Row],[Total Population]]</f>
        <v>0.8432911626188937</v>
      </c>
      <c r="V3668" s="24">
        <f>Table1[[#This Row],[Female Ballots]]/Table1[[#This Row],[Female Population]]</f>
        <v>0.59107271418286533</v>
      </c>
      <c r="W3668" s="24">
        <f>Table1[[#This Row],[Male Ballots]]/Table1[[#This Row],[Male Population]]</f>
        <v>0.54636829129527786</v>
      </c>
      <c r="X3668" s="24">
        <f>Table1[[#This Row],[Total Ballots]]/Table1[[#This Row],[Total Population]]</f>
        <v>0.5724443623603287</v>
      </c>
      <c r="Y3668" s="78">
        <f>Table1[[#This Row],[Female Ballots]]/Table1[[#This Row],[Female Voters]]</f>
        <v>0.69561533573395462</v>
      </c>
      <c r="Z3668" s="79">
        <f>Table1[[#This Row],[Male Ballots]]/Table1[[#This Row],[Male Voters]]</f>
        <v>0.65896614821591948</v>
      </c>
      <c r="AA3668" s="78">
        <f>Table1[[#This Row],[Total Ballots]]/Table1[[#This Row],[Total Voters]]</f>
        <v>0.67882172579938682</v>
      </c>
    </row>
    <row r="3669" spans="1:27" s="12" customFormat="1" x14ac:dyDescent="0.35">
      <c r="A3669" s="70" t="s">
        <v>44</v>
      </c>
      <c r="B3669" s="71">
        <v>2020</v>
      </c>
      <c r="C3669" s="71" t="s">
        <v>81</v>
      </c>
      <c r="D3669" s="71"/>
      <c r="E3669" s="72"/>
      <c r="F3669" s="81"/>
      <c r="G3669" s="82" t="s">
        <v>67</v>
      </c>
      <c r="H3669" s="132">
        <v>8627</v>
      </c>
      <c r="I3669" s="132">
        <v>7639.0001000000002</v>
      </c>
      <c r="J3669" s="133">
        <v>16266</v>
      </c>
      <c r="K3669" s="66">
        <v>7556</v>
      </c>
      <c r="L3669" s="66">
        <v>6869</v>
      </c>
      <c r="M3669" s="66">
        <v>35</v>
      </c>
      <c r="N3669" s="66">
        <v>14460</v>
      </c>
      <c r="O3669" s="66">
        <v>5948</v>
      </c>
      <c r="P3669" s="66">
        <v>5412</v>
      </c>
      <c r="Q3669" s="66">
        <v>35</v>
      </c>
      <c r="R3669" s="66">
        <v>11395</v>
      </c>
      <c r="S3669" s="24">
        <f>Table1[[#This Row],[Female Voters]]/Table1[[#This Row],[Female Population]]</f>
        <v>0.8758548742320621</v>
      </c>
      <c r="T3669" s="24">
        <f>Table1[[#This Row],[Male Voters]]/Table1[[#This Row],[Male Population]]</f>
        <v>0.89920145438929888</v>
      </c>
      <c r="U3669" s="24">
        <f>Table1[[#This Row],[Total Voters]]/Table1[[#This Row],[Total Population]]</f>
        <v>0.88897085946145338</v>
      </c>
      <c r="V3669" s="24">
        <f>Table1[[#This Row],[Female Ballots]]/Table1[[#This Row],[Female Population]]</f>
        <v>0.68946331285499018</v>
      </c>
      <c r="W3669" s="24">
        <f>Table1[[#This Row],[Male Ballots]]/Table1[[#This Row],[Male Population]]</f>
        <v>0.70846968571187741</v>
      </c>
      <c r="X3669" s="24">
        <f>Table1[[#This Row],[Total Ballots]]/Table1[[#This Row],[Total Population]]</f>
        <v>0.70054100577892542</v>
      </c>
      <c r="Y3669" s="78">
        <f>Table1[[#This Row],[Female Ballots]]/Table1[[#This Row],[Female Voters]]</f>
        <v>0.78718898888300692</v>
      </c>
      <c r="Z3669" s="79">
        <f>Table1[[#This Row],[Male Ballots]]/Table1[[#This Row],[Male Voters]]</f>
        <v>0.78788761100596882</v>
      </c>
      <c r="AA3669" s="78">
        <f>Table1[[#This Row],[Total Ballots]]/Table1[[#This Row],[Total Voters]]</f>
        <v>0.78803596127247577</v>
      </c>
    </row>
    <row r="3670" spans="1:27" s="12" customFormat="1" x14ac:dyDescent="0.35">
      <c r="A3670" s="70" t="s">
        <v>33</v>
      </c>
      <c r="B3670" s="71">
        <v>2020</v>
      </c>
      <c r="C3670" s="71" t="s">
        <v>81</v>
      </c>
      <c r="D3670" s="71"/>
      <c r="E3670" s="72"/>
      <c r="F3670" s="81"/>
      <c r="G3670" s="82" t="s">
        <v>79</v>
      </c>
      <c r="H3670" s="132">
        <v>33157.001000000004</v>
      </c>
      <c r="I3670" s="132">
        <v>31485</v>
      </c>
      <c r="J3670" s="133">
        <v>64642.008199999997</v>
      </c>
      <c r="K3670" s="66">
        <v>28680</v>
      </c>
      <c r="L3670" s="66">
        <v>25654</v>
      </c>
      <c r="M3670" s="66">
        <v>373</v>
      </c>
      <c r="N3670" s="66">
        <v>54707</v>
      </c>
      <c r="O3670" s="66">
        <v>17846</v>
      </c>
      <c r="P3670" s="66">
        <v>15257</v>
      </c>
      <c r="Q3670" s="66">
        <v>205</v>
      </c>
      <c r="R3670" s="73">
        <v>33308</v>
      </c>
      <c r="S3670" s="24">
        <f>Table1[[#This Row],[Female Voters]]/Table1[[#This Row],[Female Population]]</f>
        <v>0.86497569547981723</v>
      </c>
      <c r="T3670" s="24">
        <f>Table1[[#This Row],[Male Voters]]/Table1[[#This Row],[Male Population]]</f>
        <v>0.81480069874543437</v>
      </c>
      <c r="U3670" s="24">
        <f>Table1[[#This Row],[Total Voters]]/Table1[[#This Row],[Total Population]]</f>
        <v>0.84630724699546078</v>
      </c>
      <c r="V3670" s="24">
        <f>Table1[[#This Row],[Female Ballots]]/Table1[[#This Row],[Female Population]]</f>
        <v>0.53822720577171612</v>
      </c>
      <c r="W3670" s="24">
        <f>Table1[[#This Row],[Male Ballots]]/Table1[[#This Row],[Male Population]]</f>
        <v>0.48457995871049708</v>
      </c>
      <c r="X3670" s="24">
        <f>Table1[[#This Row],[Total Ballots]]/Table1[[#This Row],[Total Population]]</f>
        <v>0.51526864538221451</v>
      </c>
      <c r="Y3670" s="78">
        <f>Table1[[#This Row],[Female Ballots]]/Table1[[#This Row],[Female Voters]]</f>
        <v>0.62224546722454677</v>
      </c>
      <c r="Z3670" s="79">
        <f>Table1[[#This Row],[Male Ballots]]/Table1[[#This Row],[Male Voters]]</f>
        <v>0.59472207063226012</v>
      </c>
      <c r="AA3670" s="78">
        <f>Table1[[#This Row],[Total Ballots]]/Table1[[#This Row],[Total Voters]]</f>
        <v>0.60884347524082838</v>
      </c>
    </row>
    <row r="3671" spans="1:27" s="12" customFormat="1" x14ac:dyDescent="0.35">
      <c r="A3671" s="70" t="s">
        <v>33</v>
      </c>
      <c r="B3671" s="71">
        <v>2020</v>
      </c>
      <c r="C3671" s="71" t="s">
        <v>81</v>
      </c>
      <c r="D3671" s="71"/>
      <c r="E3671" s="72"/>
      <c r="F3671" s="81"/>
      <c r="G3671" s="82" t="s">
        <v>62</v>
      </c>
      <c r="H3671" s="132">
        <v>2059</v>
      </c>
      <c r="I3671" s="132">
        <v>2453</v>
      </c>
      <c r="J3671" s="133">
        <v>4512.0002000000004</v>
      </c>
      <c r="K3671" s="66">
        <v>1425</v>
      </c>
      <c r="L3671" s="66">
        <v>1535</v>
      </c>
      <c r="M3671" s="66">
        <v>47</v>
      </c>
      <c r="N3671" s="66">
        <v>3007</v>
      </c>
      <c r="O3671" s="66">
        <v>448</v>
      </c>
      <c r="P3671" s="66">
        <v>436</v>
      </c>
      <c r="Q3671" s="66">
        <v>17</v>
      </c>
      <c r="R3671" s="73">
        <v>901</v>
      </c>
      <c r="S3671" s="24">
        <f>Table1[[#This Row],[Female Voters]]/Table1[[#This Row],[Female Population]]</f>
        <v>0.69208353569694026</v>
      </c>
      <c r="T3671" s="24">
        <f>Table1[[#This Row],[Male Voters]]/Table1[[#This Row],[Male Population]]</f>
        <v>0.625764370158989</v>
      </c>
      <c r="U3671" s="24">
        <f>Table1[[#This Row],[Total Voters]]/Table1[[#This Row],[Total Population]]</f>
        <v>0.66644500591999078</v>
      </c>
      <c r="V3671" s="24">
        <f>Table1[[#This Row],[Female Ballots]]/Table1[[#This Row],[Female Population]]</f>
        <v>0.21758135016998542</v>
      </c>
      <c r="W3671" s="24">
        <f>Table1[[#This Row],[Male Ballots]]/Table1[[#This Row],[Male Population]]</f>
        <v>0.17774154097024053</v>
      </c>
      <c r="X3671" s="24">
        <f>Table1[[#This Row],[Total Ballots]]/Table1[[#This Row],[Total Population]]</f>
        <v>0.19968970746056258</v>
      </c>
      <c r="Y3671" s="78">
        <f>Table1[[#This Row],[Female Ballots]]/Table1[[#This Row],[Female Voters]]</f>
        <v>0.31438596491228071</v>
      </c>
      <c r="Z3671" s="79">
        <f>Table1[[#This Row],[Male Ballots]]/Table1[[#This Row],[Male Voters]]</f>
        <v>0.28403908794788274</v>
      </c>
      <c r="AA3671" s="78">
        <f>Table1[[#This Row],[Total Ballots]]/Table1[[#This Row],[Total Voters]]</f>
        <v>0.29963418689723975</v>
      </c>
    </row>
    <row r="3672" spans="1:27" s="12" customFormat="1" x14ac:dyDescent="0.35">
      <c r="A3672" s="70" t="s">
        <v>33</v>
      </c>
      <c r="B3672" s="71">
        <v>2020</v>
      </c>
      <c r="C3672" s="71" t="s">
        <v>81</v>
      </c>
      <c r="D3672" s="71"/>
      <c r="E3672" s="72"/>
      <c r="F3672" s="81"/>
      <c r="G3672" s="82" t="s">
        <v>63</v>
      </c>
      <c r="H3672" s="132">
        <v>3593</v>
      </c>
      <c r="I3672" s="132">
        <v>3947</v>
      </c>
      <c r="J3672" s="133">
        <v>7540.0010000000002</v>
      </c>
      <c r="K3672" s="66">
        <v>2951</v>
      </c>
      <c r="L3672" s="66">
        <v>2806</v>
      </c>
      <c r="M3672" s="66">
        <v>67</v>
      </c>
      <c r="N3672" s="66">
        <v>5824</v>
      </c>
      <c r="O3672" s="66">
        <v>977</v>
      </c>
      <c r="P3672" s="66">
        <v>819</v>
      </c>
      <c r="Q3672" s="66">
        <v>35</v>
      </c>
      <c r="R3672" s="73">
        <v>1831</v>
      </c>
      <c r="S3672" s="24">
        <f>Table1[[#This Row],[Female Voters]]/Table1[[#This Row],[Female Population]]</f>
        <v>0.82131923183968825</v>
      </c>
      <c r="T3672" s="24">
        <f>Table1[[#This Row],[Male Voters]]/Table1[[#This Row],[Male Population]]</f>
        <v>0.71091968583734477</v>
      </c>
      <c r="U3672" s="24">
        <f>Table1[[#This Row],[Total Voters]]/Table1[[#This Row],[Total Population]]</f>
        <v>0.77241369066131427</v>
      </c>
      <c r="V3672" s="24">
        <f>Table1[[#This Row],[Female Ballots]]/Table1[[#This Row],[Female Population]]</f>
        <v>0.27191761758975785</v>
      </c>
      <c r="W3672" s="24">
        <f>Table1[[#This Row],[Male Ballots]]/Table1[[#This Row],[Male Population]]</f>
        <v>0.20749936660755003</v>
      </c>
      <c r="X3672" s="24">
        <f>Table1[[#This Row],[Total Ballots]]/Table1[[#This Row],[Total Population]]</f>
        <v>0.24283816407981909</v>
      </c>
      <c r="Y3672" s="78">
        <f>Table1[[#This Row],[Female Ballots]]/Table1[[#This Row],[Female Voters]]</f>
        <v>0.33107421213148086</v>
      </c>
      <c r="Z3672" s="79">
        <f>Table1[[#This Row],[Male Ballots]]/Table1[[#This Row],[Male Voters]]</f>
        <v>0.29187455452601568</v>
      </c>
      <c r="AA3672" s="78">
        <f>Table1[[#This Row],[Total Ballots]]/Table1[[#This Row],[Total Voters]]</f>
        <v>0.31438873626373626</v>
      </c>
    </row>
    <row r="3673" spans="1:27" s="12" customFormat="1" x14ac:dyDescent="0.35">
      <c r="A3673" s="70" t="s">
        <v>33</v>
      </c>
      <c r="B3673" s="71">
        <v>2020</v>
      </c>
      <c r="C3673" s="71" t="s">
        <v>81</v>
      </c>
      <c r="D3673" s="71"/>
      <c r="E3673" s="72"/>
      <c r="F3673" s="81"/>
      <c r="G3673" s="82" t="s">
        <v>64</v>
      </c>
      <c r="H3673" s="132">
        <v>3866</v>
      </c>
      <c r="I3673" s="132">
        <v>4206</v>
      </c>
      <c r="J3673" s="133">
        <v>8072.0010000000002</v>
      </c>
      <c r="K3673" s="66">
        <v>3276</v>
      </c>
      <c r="L3673" s="66">
        <v>3202</v>
      </c>
      <c r="M3673" s="66">
        <v>64</v>
      </c>
      <c r="N3673" s="66">
        <v>6542</v>
      </c>
      <c r="O3673" s="66">
        <v>1389</v>
      </c>
      <c r="P3673" s="66">
        <v>1270</v>
      </c>
      <c r="Q3673" s="66">
        <v>24</v>
      </c>
      <c r="R3673" s="73">
        <v>2683</v>
      </c>
      <c r="S3673" s="24">
        <f>Table1[[#This Row],[Female Voters]]/Table1[[#This Row],[Female Population]]</f>
        <v>0.84738748060010349</v>
      </c>
      <c r="T3673" s="24">
        <f>Table1[[#This Row],[Male Voters]]/Table1[[#This Row],[Male Population]]</f>
        <v>0.76129339039467425</v>
      </c>
      <c r="U3673" s="24">
        <f>Table1[[#This Row],[Total Voters]]/Table1[[#This Row],[Total Population]]</f>
        <v>0.81045579652430666</v>
      </c>
      <c r="V3673" s="24">
        <f>Table1[[#This Row],[Female Ballots]]/Table1[[#This Row],[Female Population]]</f>
        <v>0.359286083807553</v>
      </c>
      <c r="W3673" s="24">
        <f>Table1[[#This Row],[Male Ballots]]/Table1[[#This Row],[Male Population]]</f>
        <v>0.30194959581550168</v>
      </c>
      <c r="X3673" s="24">
        <f>Table1[[#This Row],[Total Ballots]]/Table1[[#This Row],[Total Population]]</f>
        <v>0.33238350689005119</v>
      </c>
      <c r="Y3673" s="78">
        <f>Table1[[#This Row],[Female Ballots]]/Table1[[#This Row],[Female Voters]]</f>
        <v>0.42399267399267399</v>
      </c>
      <c r="Z3673" s="79">
        <f>Table1[[#This Row],[Male Ballots]]/Table1[[#This Row],[Male Voters]]</f>
        <v>0.3966271080574641</v>
      </c>
      <c r="AA3673" s="78">
        <f>Table1[[#This Row],[Total Ballots]]/Table1[[#This Row],[Total Voters]]</f>
        <v>0.41011922959339653</v>
      </c>
    </row>
    <row r="3674" spans="1:27" s="12" customFormat="1" x14ac:dyDescent="0.35">
      <c r="A3674" s="70" t="s">
        <v>33</v>
      </c>
      <c r="B3674" s="71">
        <v>2020</v>
      </c>
      <c r="C3674" s="71" t="s">
        <v>81</v>
      </c>
      <c r="D3674" s="71"/>
      <c r="E3674" s="72"/>
      <c r="F3674" s="81"/>
      <c r="G3674" s="82" t="s">
        <v>65</v>
      </c>
      <c r="H3674" s="132">
        <v>3852</v>
      </c>
      <c r="I3674" s="132">
        <v>3759</v>
      </c>
      <c r="J3674" s="133">
        <v>7611.0010000000002</v>
      </c>
      <c r="K3674" s="66">
        <v>3205</v>
      </c>
      <c r="L3674" s="66">
        <v>2842</v>
      </c>
      <c r="M3674" s="66">
        <v>49</v>
      </c>
      <c r="N3674" s="66">
        <v>6096</v>
      </c>
      <c r="O3674" s="66">
        <v>1678</v>
      </c>
      <c r="P3674" s="66">
        <v>1404</v>
      </c>
      <c r="Q3674" s="66">
        <v>27</v>
      </c>
      <c r="R3674" s="73">
        <v>3109</v>
      </c>
      <c r="S3674" s="24">
        <f>Table1[[#This Row],[Female Voters]]/Table1[[#This Row],[Female Population]]</f>
        <v>0.83203530633437173</v>
      </c>
      <c r="T3674" s="24">
        <f>Table1[[#This Row],[Male Voters]]/Table1[[#This Row],[Male Population]]</f>
        <v>0.75605214152700184</v>
      </c>
      <c r="U3674" s="24">
        <f>Table1[[#This Row],[Total Voters]]/Table1[[#This Row],[Total Population]]</f>
        <v>0.80094589397636395</v>
      </c>
      <c r="V3674" s="24">
        <f>Table1[[#This Row],[Female Ballots]]/Table1[[#This Row],[Female Population]]</f>
        <v>0.43561786085150572</v>
      </c>
      <c r="W3674" s="24">
        <f>Table1[[#This Row],[Male Ballots]]/Table1[[#This Row],[Male Population]]</f>
        <v>0.37350359138068634</v>
      </c>
      <c r="X3674" s="24">
        <f>Table1[[#This Row],[Total Ballots]]/Table1[[#This Row],[Total Population]]</f>
        <v>0.40848766147843102</v>
      </c>
      <c r="Y3674" s="78">
        <f>Table1[[#This Row],[Female Ballots]]/Table1[[#This Row],[Female Voters]]</f>
        <v>0.52355694227769112</v>
      </c>
      <c r="Z3674" s="79">
        <f>Table1[[#This Row],[Male Ballots]]/Table1[[#This Row],[Male Voters]]</f>
        <v>0.49401829697396199</v>
      </c>
      <c r="AA3674" s="78">
        <f>Table1[[#This Row],[Total Ballots]]/Table1[[#This Row],[Total Voters]]</f>
        <v>0.51000656167978997</v>
      </c>
    </row>
    <row r="3675" spans="1:27" s="12" customFormat="1" x14ac:dyDescent="0.35">
      <c r="A3675" s="70" t="s">
        <v>33</v>
      </c>
      <c r="B3675" s="71">
        <v>2020</v>
      </c>
      <c r="C3675" s="71" t="s">
        <v>81</v>
      </c>
      <c r="D3675" s="71"/>
      <c r="E3675" s="72"/>
      <c r="F3675" s="81"/>
      <c r="G3675" s="82" t="s">
        <v>66</v>
      </c>
      <c r="H3675" s="132">
        <v>6599</v>
      </c>
      <c r="I3675" s="132">
        <v>5619</v>
      </c>
      <c r="J3675" s="133">
        <v>12218.002</v>
      </c>
      <c r="K3675" s="66">
        <v>5732</v>
      </c>
      <c r="L3675" s="66">
        <v>4645</v>
      </c>
      <c r="M3675" s="66">
        <v>65</v>
      </c>
      <c r="N3675" s="66">
        <v>10442</v>
      </c>
      <c r="O3675" s="66">
        <v>3835</v>
      </c>
      <c r="P3675" s="66">
        <v>2941</v>
      </c>
      <c r="Q3675" s="66">
        <v>44</v>
      </c>
      <c r="R3675" s="73">
        <v>6820</v>
      </c>
      <c r="S3675" s="24">
        <f>Table1[[#This Row],[Female Voters]]/Table1[[#This Row],[Female Population]]</f>
        <v>0.8686164570389453</v>
      </c>
      <c r="T3675" s="24">
        <f>Table1[[#This Row],[Male Voters]]/Table1[[#This Row],[Male Population]]</f>
        <v>0.82665954796227081</v>
      </c>
      <c r="U3675" s="24">
        <f>Table1[[#This Row],[Total Voters]]/Table1[[#This Row],[Total Population]]</f>
        <v>0.85464055415934614</v>
      </c>
      <c r="V3675" s="24">
        <f>Table1[[#This Row],[Female Ballots]]/Table1[[#This Row],[Female Population]]</f>
        <v>0.58114865888771028</v>
      </c>
      <c r="W3675" s="24">
        <f>Table1[[#This Row],[Male Ballots]]/Table1[[#This Row],[Male Population]]</f>
        <v>0.52340274070119241</v>
      </c>
      <c r="X3675" s="24">
        <f>Table1[[#This Row],[Total Ballots]]/Table1[[#This Row],[Total Population]]</f>
        <v>0.55819273887825516</v>
      </c>
      <c r="Y3675" s="78">
        <f>Table1[[#This Row],[Female Ballots]]/Table1[[#This Row],[Female Voters]]</f>
        <v>0.6690509420795534</v>
      </c>
      <c r="Z3675" s="79">
        <f>Table1[[#This Row],[Male Ballots]]/Table1[[#This Row],[Male Voters]]</f>
        <v>0.63315392895586653</v>
      </c>
      <c r="AA3675" s="78">
        <f>Table1[[#This Row],[Total Ballots]]/Table1[[#This Row],[Total Voters]]</f>
        <v>0.65313158398774185</v>
      </c>
    </row>
    <row r="3676" spans="1:27" s="12" customFormat="1" x14ac:dyDescent="0.35">
      <c r="A3676" s="70" t="s">
        <v>33</v>
      </c>
      <c r="B3676" s="71">
        <v>2020</v>
      </c>
      <c r="C3676" s="71" t="s">
        <v>81</v>
      </c>
      <c r="D3676" s="71"/>
      <c r="E3676" s="72"/>
      <c r="F3676" s="81"/>
      <c r="G3676" s="82" t="s">
        <v>67</v>
      </c>
      <c r="H3676" s="132">
        <v>13188.001</v>
      </c>
      <c r="I3676" s="132">
        <v>11501</v>
      </c>
      <c r="J3676" s="133">
        <v>24689.003000000001</v>
      </c>
      <c r="K3676" s="66">
        <v>12091</v>
      </c>
      <c r="L3676" s="66">
        <v>10624</v>
      </c>
      <c r="M3676" s="66">
        <v>81</v>
      </c>
      <c r="N3676" s="66">
        <v>22796</v>
      </c>
      <c r="O3676" s="66">
        <v>9519</v>
      </c>
      <c r="P3676" s="66">
        <v>8387</v>
      </c>
      <c r="Q3676" s="66">
        <v>58</v>
      </c>
      <c r="R3676" s="66">
        <v>17964</v>
      </c>
      <c r="S3676" s="24">
        <f>Table1[[#This Row],[Female Voters]]/Table1[[#This Row],[Female Population]]</f>
        <v>0.9168182501654345</v>
      </c>
      <c r="T3676" s="24">
        <f>Table1[[#This Row],[Male Voters]]/Table1[[#This Row],[Male Population]]</f>
        <v>0.92374576123815322</v>
      </c>
      <c r="U3676" s="24">
        <f>Table1[[#This Row],[Total Voters]]/Table1[[#This Row],[Total Population]]</f>
        <v>0.92332606545513396</v>
      </c>
      <c r="V3676" s="24">
        <f>Table1[[#This Row],[Female Ballots]]/Table1[[#This Row],[Female Population]]</f>
        <v>0.72179248394051532</v>
      </c>
      <c r="W3676" s="24">
        <f>Table1[[#This Row],[Male Ballots]]/Table1[[#This Row],[Male Population]]</f>
        <v>0.72924093557081993</v>
      </c>
      <c r="X3676" s="24">
        <f>Table1[[#This Row],[Total Ballots]]/Table1[[#This Row],[Total Population]]</f>
        <v>0.72761139848377021</v>
      </c>
      <c r="Y3676" s="78">
        <f>Table1[[#This Row],[Female Ballots]]/Table1[[#This Row],[Female Voters]]</f>
        <v>0.78727979488876021</v>
      </c>
      <c r="Z3676" s="79">
        <f>Table1[[#This Row],[Male Ballots]]/Table1[[#This Row],[Male Voters]]</f>
        <v>0.78943900602409633</v>
      </c>
      <c r="AA3676" s="78">
        <f>Table1[[#This Row],[Total Ballots]]/Table1[[#This Row],[Total Voters]]</f>
        <v>0.7880329882435515</v>
      </c>
    </row>
    <row r="3677" spans="1:27" s="12" customFormat="1" x14ac:dyDescent="0.35">
      <c r="A3677" s="70" t="s">
        <v>51</v>
      </c>
      <c r="B3677" s="71">
        <v>2020</v>
      </c>
      <c r="C3677" s="71" t="s">
        <v>81</v>
      </c>
      <c r="D3677" s="71"/>
      <c r="E3677" s="72"/>
      <c r="F3677" s="81"/>
      <c r="G3677" s="82" t="s">
        <v>79</v>
      </c>
      <c r="H3677" s="132">
        <v>197479</v>
      </c>
      <c r="I3677" s="132">
        <v>188703</v>
      </c>
      <c r="J3677" s="133">
        <v>386182</v>
      </c>
      <c r="K3677" s="66">
        <v>158697</v>
      </c>
      <c r="L3677" s="66">
        <v>145153</v>
      </c>
      <c r="M3677" s="66">
        <v>285</v>
      </c>
      <c r="N3677" s="66">
        <v>304135</v>
      </c>
      <c r="O3677" s="66">
        <v>82138</v>
      </c>
      <c r="P3677" s="66">
        <v>71832</v>
      </c>
      <c r="Q3677" s="66">
        <v>150</v>
      </c>
      <c r="R3677" s="73">
        <v>154120</v>
      </c>
      <c r="S3677" s="24">
        <f>Table1[[#This Row],[Female Voters]]/Table1[[#This Row],[Female Population]]</f>
        <v>0.80361456154831656</v>
      </c>
      <c r="T3677" s="24">
        <f>Table1[[#This Row],[Male Voters]]/Table1[[#This Row],[Male Population]]</f>
        <v>0.76921405595035586</v>
      </c>
      <c r="U3677" s="24">
        <f>Table1[[#This Row],[Total Voters]]/Table1[[#This Row],[Total Population]]</f>
        <v>0.78754317912279703</v>
      </c>
      <c r="V3677" s="24">
        <f>Table1[[#This Row],[Female Ballots]]/Table1[[#This Row],[Female Population]]</f>
        <v>0.41593283336456027</v>
      </c>
      <c r="W3677" s="24">
        <f>Table1[[#This Row],[Male Ballots]]/Table1[[#This Row],[Male Population]]</f>
        <v>0.38066167469515588</v>
      </c>
      <c r="X3677" s="24">
        <f>Table1[[#This Row],[Total Ballots]]/Table1[[#This Row],[Total Population]]</f>
        <v>0.39908644110807856</v>
      </c>
      <c r="Y3677" s="78">
        <f>Table1[[#This Row],[Female Ballots]]/Table1[[#This Row],[Female Voters]]</f>
        <v>0.51757752194433415</v>
      </c>
      <c r="Z3677" s="79">
        <f>Table1[[#This Row],[Male Ballots]]/Table1[[#This Row],[Male Voters]]</f>
        <v>0.4948709292952953</v>
      </c>
      <c r="AA3677" s="78">
        <f>Table1[[#This Row],[Total Ballots]]/Table1[[#This Row],[Total Voters]]</f>
        <v>0.50674864780442896</v>
      </c>
    </row>
    <row r="3678" spans="1:27" s="12" customFormat="1" x14ac:dyDescent="0.35">
      <c r="A3678" s="70" t="s">
        <v>51</v>
      </c>
      <c r="B3678" s="71">
        <v>2020</v>
      </c>
      <c r="C3678" s="71" t="s">
        <v>81</v>
      </c>
      <c r="D3678" s="71"/>
      <c r="E3678" s="72"/>
      <c r="F3678" s="81"/>
      <c r="G3678" s="82" t="s">
        <v>62</v>
      </c>
      <c r="H3678" s="132">
        <v>20948</v>
      </c>
      <c r="I3678" s="132">
        <v>21834</v>
      </c>
      <c r="J3678" s="133">
        <v>42782</v>
      </c>
      <c r="K3678" s="66">
        <v>14401</v>
      </c>
      <c r="L3678" s="66">
        <v>13841</v>
      </c>
      <c r="M3678" s="66">
        <v>73</v>
      </c>
      <c r="N3678" s="66">
        <v>28315</v>
      </c>
      <c r="O3678" s="66">
        <v>4812</v>
      </c>
      <c r="P3678" s="66">
        <v>4139</v>
      </c>
      <c r="Q3678" s="66">
        <v>28</v>
      </c>
      <c r="R3678" s="73">
        <v>8979</v>
      </c>
      <c r="S3678" s="24">
        <f>Table1[[#This Row],[Female Voters]]/Table1[[#This Row],[Female Population]]</f>
        <v>0.68746419705938511</v>
      </c>
      <c r="T3678" s="24">
        <f>Table1[[#This Row],[Male Voters]]/Table1[[#This Row],[Male Population]]</f>
        <v>0.63391957497480989</v>
      </c>
      <c r="U3678" s="24">
        <f>Table1[[#This Row],[Total Voters]]/Table1[[#This Row],[Total Population]]</f>
        <v>0.66184376606984241</v>
      </c>
      <c r="V3678" s="24">
        <f>Table1[[#This Row],[Female Ballots]]/Table1[[#This Row],[Female Population]]</f>
        <v>0.22971166698491502</v>
      </c>
      <c r="W3678" s="24">
        <f>Table1[[#This Row],[Male Ballots]]/Table1[[#This Row],[Male Population]]</f>
        <v>0.18956673078684622</v>
      </c>
      <c r="X3678" s="24">
        <f>Table1[[#This Row],[Total Ballots]]/Table1[[#This Row],[Total Population]]</f>
        <v>0.20987798606890748</v>
      </c>
      <c r="Y3678" s="78">
        <f>Table1[[#This Row],[Female Ballots]]/Table1[[#This Row],[Female Voters]]</f>
        <v>0.33414346225956532</v>
      </c>
      <c r="Z3678" s="79">
        <f>Table1[[#This Row],[Male Ballots]]/Table1[[#This Row],[Male Voters]]</f>
        <v>0.29903908677118707</v>
      </c>
      <c r="AA3678" s="78">
        <f>Table1[[#This Row],[Total Ballots]]/Table1[[#This Row],[Total Voters]]</f>
        <v>0.31711107187003357</v>
      </c>
    </row>
    <row r="3679" spans="1:27" s="12" customFormat="1" x14ac:dyDescent="0.35">
      <c r="A3679" s="70" t="s">
        <v>51</v>
      </c>
      <c r="B3679" s="71">
        <v>2020</v>
      </c>
      <c r="C3679" s="71" t="s">
        <v>81</v>
      </c>
      <c r="D3679" s="71"/>
      <c r="E3679" s="72"/>
      <c r="F3679" s="81"/>
      <c r="G3679" s="82" t="s">
        <v>63</v>
      </c>
      <c r="H3679" s="132">
        <v>32449</v>
      </c>
      <c r="I3679" s="132">
        <v>33289</v>
      </c>
      <c r="J3679" s="133">
        <v>65738</v>
      </c>
      <c r="K3679" s="66">
        <v>24808</v>
      </c>
      <c r="L3679" s="66">
        <v>23829</v>
      </c>
      <c r="M3679" s="66">
        <v>71</v>
      </c>
      <c r="N3679" s="66">
        <v>48708</v>
      </c>
      <c r="O3679" s="66">
        <v>8363</v>
      </c>
      <c r="P3679" s="66">
        <v>7141</v>
      </c>
      <c r="Q3679" s="66">
        <v>30</v>
      </c>
      <c r="R3679" s="73">
        <v>15534</v>
      </c>
      <c r="S3679" s="24">
        <f>Table1[[#This Row],[Female Voters]]/Table1[[#This Row],[Female Population]]</f>
        <v>0.76452278960830844</v>
      </c>
      <c r="T3679" s="24">
        <f>Table1[[#This Row],[Male Voters]]/Table1[[#This Row],[Male Population]]</f>
        <v>0.71582204331761246</v>
      </c>
      <c r="U3679" s="24">
        <f>Table1[[#This Row],[Total Voters]]/Table1[[#This Row],[Total Population]]</f>
        <v>0.74094131248288664</v>
      </c>
      <c r="V3679" s="24">
        <f>Table1[[#This Row],[Female Ballots]]/Table1[[#This Row],[Female Population]]</f>
        <v>0.25772751086320073</v>
      </c>
      <c r="W3679" s="24">
        <f>Table1[[#This Row],[Male Ballots]]/Table1[[#This Row],[Male Population]]</f>
        <v>0.21451530535612365</v>
      </c>
      <c r="X3679" s="24">
        <f>Table1[[#This Row],[Total Ballots]]/Table1[[#This Row],[Total Population]]</f>
        <v>0.2363016824363382</v>
      </c>
      <c r="Y3679" s="78">
        <f>Table1[[#This Row],[Female Ballots]]/Table1[[#This Row],[Female Voters]]</f>
        <v>0.33710899709771042</v>
      </c>
      <c r="Z3679" s="79">
        <f>Table1[[#This Row],[Male Ballots]]/Table1[[#This Row],[Male Voters]]</f>
        <v>0.29967686432498214</v>
      </c>
      <c r="AA3679" s="78">
        <f>Table1[[#This Row],[Total Ballots]]/Table1[[#This Row],[Total Voters]]</f>
        <v>0.31892091648189208</v>
      </c>
    </row>
    <row r="3680" spans="1:27" s="12" customFormat="1" x14ac:dyDescent="0.35">
      <c r="A3680" s="70" t="s">
        <v>51</v>
      </c>
      <c r="B3680" s="71">
        <v>2020</v>
      </c>
      <c r="C3680" s="71" t="s">
        <v>81</v>
      </c>
      <c r="D3680" s="71"/>
      <c r="E3680" s="72"/>
      <c r="F3680" s="81"/>
      <c r="G3680" s="82" t="s">
        <v>64</v>
      </c>
      <c r="H3680" s="132">
        <v>34596</v>
      </c>
      <c r="I3680" s="132">
        <v>33855</v>
      </c>
      <c r="J3680" s="133">
        <v>68451</v>
      </c>
      <c r="K3680" s="66">
        <v>26548</v>
      </c>
      <c r="L3680" s="66">
        <v>24371</v>
      </c>
      <c r="M3680" s="66">
        <v>60</v>
      </c>
      <c r="N3680" s="66">
        <v>50979</v>
      </c>
      <c r="O3680" s="66">
        <v>11241</v>
      </c>
      <c r="P3680" s="66">
        <v>9655</v>
      </c>
      <c r="Q3680" s="66">
        <v>36</v>
      </c>
      <c r="R3680" s="73">
        <v>20932</v>
      </c>
      <c r="S3680" s="24">
        <f>Table1[[#This Row],[Female Voters]]/Table1[[#This Row],[Female Population]]</f>
        <v>0.76737195051451035</v>
      </c>
      <c r="T3680" s="24">
        <f>Table1[[#This Row],[Male Voters]]/Table1[[#This Row],[Male Population]]</f>
        <v>0.71986412642150344</v>
      </c>
      <c r="U3680" s="24">
        <f>Table1[[#This Row],[Total Voters]]/Table1[[#This Row],[Total Population]]</f>
        <v>0.74475172020861635</v>
      </c>
      <c r="V3680" s="24">
        <f>Table1[[#This Row],[Female Ballots]]/Table1[[#This Row],[Female Population]]</f>
        <v>0.3249219562955255</v>
      </c>
      <c r="W3680" s="24">
        <f>Table1[[#This Row],[Male Ballots]]/Table1[[#This Row],[Male Population]]</f>
        <v>0.28518682617043273</v>
      </c>
      <c r="X3680" s="24">
        <f>Table1[[#This Row],[Total Ballots]]/Table1[[#This Row],[Total Population]]</f>
        <v>0.30579538648084031</v>
      </c>
      <c r="Y3680" s="78">
        <f>Table1[[#This Row],[Female Ballots]]/Table1[[#This Row],[Female Voters]]</f>
        <v>0.42342172668374267</v>
      </c>
      <c r="Z3680" s="79">
        <f>Table1[[#This Row],[Male Ballots]]/Table1[[#This Row],[Male Voters]]</f>
        <v>0.39616757621763571</v>
      </c>
      <c r="AA3680" s="78">
        <f>Table1[[#This Row],[Total Ballots]]/Table1[[#This Row],[Total Voters]]</f>
        <v>0.41060044331979834</v>
      </c>
    </row>
    <row r="3681" spans="1:27" s="12" customFormat="1" x14ac:dyDescent="0.35">
      <c r="A3681" s="70" t="s">
        <v>51</v>
      </c>
      <c r="B3681" s="71">
        <v>2020</v>
      </c>
      <c r="C3681" s="71" t="s">
        <v>81</v>
      </c>
      <c r="D3681" s="71"/>
      <c r="E3681" s="72"/>
      <c r="F3681" s="81"/>
      <c r="G3681" s="82" t="s">
        <v>65</v>
      </c>
      <c r="H3681" s="132">
        <v>32058</v>
      </c>
      <c r="I3681" s="132">
        <v>31898</v>
      </c>
      <c r="J3681" s="133">
        <v>63956</v>
      </c>
      <c r="K3681" s="66">
        <v>25816</v>
      </c>
      <c r="L3681" s="66">
        <v>24577</v>
      </c>
      <c r="M3681" s="66">
        <v>38</v>
      </c>
      <c r="N3681" s="66">
        <v>50431</v>
      </c>
      <c r="O3681" s="66">
        <v>12621</v>
      </c>
      <c r="P3681" s="66">
        <v>11526</v>
      </c>
      <c r="Q3681" s="66">
        <v>22</v>
      </c>
      <c r="R3681" s="66">
        <v>24169</v>
      </c>
      <c r="S3681" s="24">
        <f>Table1[[#This Row],[Female Voters]]/Table1[[#This Row],[Female Population]]</f>
        <v>0.80529041112982713</v>
      </c>
      <c r="T3681" s="24">
        <f>Table1[[#This Row],[Male Voters]]/Table1[[#This Row],[Male Population]]</f>
        <v>0.77048717787949084</v>
      </c>
      <c r="U3681" s="24">
        <f>Table1[[#This Row],[Total Voters]]/Table1[[#This Row],[Total Population]]</f>
        <v>0.78852648695978489</v>
      </c>
      <c r="V3681" s="24">
        <f>Table1[[#This Row],[Female Ballots]]/Table1[[#This Row],[Female Population]]</f>
        <v>0.39369268201384988</v>
      </c>
      <c r="W3681" s="24">
        <f>Table1[[#This Row],[Male Ballots]]/Table1[[#This Row],[Male Population]]</f>
        <v>0.36133926891968149</v>
      </c>
      <c r="X3681" s="24">
        <f>Table1[[#This Row],[Total Ballots]]/Table1[[#This Row],[Total Population]]</f>
        <v>0.37790043154668834</v>
      </c>
      <c r="Y3681" s="78">
        <f>Table1[[#This Row],[Female Ballots]]/Table1[[#This Row],[Female Voters]]</f>
        <v>0.48888286334056397</v>
      </c>
      <c r="Z3681" s="79">
        <f>Table1[[#This Row],[Male Ballots]]/Table1[[#This Row],[Male Voters]]</f>
        <v>0.46897505798103917</v>
      </c>
      <c r="AA3681" s="78">
        <f>Table1[[#This Row],[Total Ballots]]/Table1[[#This Row],[Total Voters]]</f>
        <v>0.47924887470008526</v>
      </c>
    </row>
    <row r="3682" spans="1:27" s="12" customFormat="1" x14ac:dyDescent="0.35">
      <c r="A3682" s="70" t="s">
        <v>51</v>
      </c>
      <c r="B3682" s="71">
        <v>2020</v>
      </c>
      <c r="C3682" s="71" t="s">
        <v>81</v>
      </c>
      <c r="D3682" s="71"/>
      <c r="E3682" s="72"/>
      <c r="F3682" s="81"/>
      <c r="G3682" s="82" t="s">
        <v>66</v>
      </c>
      <c r="H3682" s="132">
        <v>32280</v>
      </c>
      <c r="I3682" s="132">
        <v>30492</v>
      </c>
      <c r="J3682" s="133">
        <v>62772</v>
      </c>
      <c r="K3682" s="66">
        <v>27492</v>
      </c>
      <c r="L3682" s="66">
        <v>25009</v>
      </c>
      <c r="M3682" s="66">
        <v>21</v>
      </c>
      <c r="N3682" s="66">
        <v>52522</v>
      </c>
      <c r="O3682" s="66">
        <v>16520</v>
      </c>
      <c r="P3682" s="66">
        <v>14668</v>
      </c>
      <c r="Q3682" s="66">
        <v>16</v>
      </c>
      <c r="R3682" s="73">
        <v>31204</v>
      </c>
      <c r="S3682" s="24">
        <f>Table1[[#This Row],[Female Voters]]/Table1[[#This Row],[Female Population]]</f>
        <v>0.85167286245353158</v>
      </c>
      <c r="T3682" s="24">
        <f>Table1[[#This Row],[Male Voters]]/Table1[[#This Row],[Male Population]]</f>
        <v>0.82018234290961567</v>
      </c>
      <c r="U3682" s="24">
        <f>Table1[[#This Row],[Total Voters]]/Table1[[#This Row],[Total Population]]</f>
        <v>0.8367106353151087</v>
      </c>
      <c r="V3682" s="24">
        <f>Table1[[#This Row],[Female Ballots]]/Table1[[#This Row],[Female Population]]</f>
        <v>0.51177199504337045</v>
      </c>
      <c r="W3682" s="24">
        <f>Table1[[#This Row],[Male Ballots]]/Table1[[#This Row],[Male Population]]</f>
        <v>0.48104420831693556</v>
      </c>
      <c r="X3682" s="24">
        <f>Table1[[#This Row],[Total Ballots]]/Table1[[#This Row],[Total Population]]</f>
        <v>0.49710061810998535</v>
      </c>
      <c r="Y3682" s="78">
        <f>Table1[[#This Row],[Female Ballots]]/Table1[[#This Row],[Female Voters]]</f>
        <v>0.60090208060526695</v>
      </c>
      <c r="Z3682" s="79">
        <f>Table1[[#This Row],[Male Ballots]]/Table1[[#This Row],[Male Voters]]</f>
        <v>0.58650885681154785</v>
      </c>
      <c r="AA3682" s="78">
        <f>Table1[[#This Row],[Total Ballots]]/Table1[[#This Row],[Total Voters]]</f>
        <v>0.59411294314763341</v>
      </c>
    </row>
    <row r="3683" spans="1:27" s="12" customFormat="1" x14ac:dyDescent="0.35">
      <c r="A3683" s="70" t="s">
        <v>51</v>
      </c>
      <c r="B3683" s="71">
        <v>2020</v>
      </c>
      <c r="C3683" s="71" t="s">
        <v>81</v>
      </c>
      <c r="D3683" s="71"/>
      <c r="E3683" s="72"/>
      <c r="F3683" s="81"/>
      <c r="G3683" s="82" t="s">
        <v>67</v>
      </c>
      <c r="H3683" s="132">
        <v>45148</v>
      </c>
      <c r="I3683" s="132">
        <v>37335</v>
      </c>
      <c r="J3683" s="133">
        <v>82483</v>
      </c>
      <c r="K3683" s="66">
        <v>39632</v>
      </c>
      <c r="L3683" s="66">
        <v>33526</v>
      </c>
      <c r="M3683" s="66">
        <v>22</v>
      </c>
      <c r="N3683" s="66">
        <v>73180</v>
      </c>
      <c r="O3683" s="66">
        <v>28581</v>
      </c>
      <c r="P3683" s="66">
        <v>24703</v>
      </c>
      <c r="Q3683" s="66">
        <v>18</v>
      </c>
      <c r="R3683" s="66">
        <v>53302</v>
      </c>
      <c r="S3683" s="24">
        <f>Table1[[#This Row],[Female Voters]]/Table1[[#This Row],[Female Population]]</f>
        <v>0.87782404536192082</v>
      </c>
      <c r="T3683" s="24">
        <f>Table1[[#This Row],[Male Voters]]/Table1[[#This Row],[Male Population]]</f>
        <v>0.8979777688496049</v>
      </c>
      <c r="U3683" s="24">
        <f>Table1[[#This Row],[Total Voters]]/Table1[[#This Row],[Total Population]]</f>
        <v>0.88721312270407238</v>
      </c>
      <c r="V3683" s="24">
        <f>Table1[[#This Row],[Female Ballots]]/Table1[[#This Row],[Female Population]]</f>
        <v>0.63305129795339776</v>
      </c>
      <c r="W3683" s="24">
        <f>Table1[[#This Row],[Male Ballots]]/Table1[[#This Row],[Male Population]]</f>
        <v>0.66165796169813851</v>
      </c>
      <c r="X3683" s="24">
        <f>Table1[[#This Row],[Total Ballots]]/Table1[[#This Row],[Total Population]]</f>
        <v>0.64621800855933953</v>
      </c>
      <c r="Y3683" s="78">
        <f>Table1[[#This Row],[Female Ballots]]/Table1[[#This Row],[Female Voters]]</f>
        <v>0.72115966895438033</v>
      </c>
      <c r="Z3683" s="79">
        <f>Table1[[#This Row],[Male Ballots]]/Table1[[#This Row],[Male Voters]]</f>
        <v>0.7368311161486607</v>
      </c>
      <c r="AA3683" s="78">
        <f>Table1[[#This Row],[Total Ballots]]/Table1[[#This Row],[Total Voters]]</f>
        <v>0.72836840666848868</v>
      </c>
    </row>
    <row r="3684" spans="1:27" s="12" customFormat="1" x14ac:dyDescent="0.35">
      <c r="A3684" s="70" t="s">
        <v>25</v>
      </c>
      <c r="B3684" s="71">
        <v>2020</v>
      </c>
      <c r="C3684" s="71" t="s">
        <v>81</v>
      </c>
      <c r="D3684" s="71"/>
      <c r="E3684" s="72"/>
      <c r="F3684" s="81"/>
      <c r="G3684" s="82" t="s">
        <v>79</v>
      </c>
      <c r="H3684" s="132">
        <v>1659.1792400000002</v>
      </c>
      <c r="I3684" s="132">
        <v>1620.8983799999999</v>
      </c>
      <c r="J3684" s="133">
        <v>3280.0776900000001</v>
      </c>
      <c r="K3684" s="66">
        <v>1409</v>
      </c>
      <c r="L3684" s="66">
        <v>1288</v>
      </c>
      <c r="M3684" s="66">
        <v>13</v>
      </c>
      <c r="N3684" s="66">
        <v>2710</v>
      </c>
      <c r="O3684" s="66">
        <v>929</v>
      </c>
      <c r="P3684" s="66">
        <v>832</v>
      </c>
      <c r="Q3684" s="66">
        <v>12</v>
      </c>
      <c r="R3684" s="73">
        <v>1773</v>
      </c>
      <c r="S3684" s="24">
        <f>Table1[[#This Row],[Female Voters]]/Table1[[#This Row],[Female Population]]</f>
        <v>0.84921506129741586</v>
      </c>
      <c r="T3684" s="24">
        <f>Table1[[#This Row],[Male Voters]]/Table1[[#This Row],[Male Population]]</f>
        <v>0.79462106686786871</v>
      </c>
      <c r="U3684" s="24">
        <f>Table1[[#This Row],[Total Voters]]/Table1[[#This Row],[Total Population]]</f>
        <v>0.82619994284342702</v>
      </c>
      <c r="V3684" s="24">
        <f>Table1[[#This Row],[Female Ballots]]/Table1[[#This Row],[Female Population]]</f>
        <v>0.55991539527700451</v>
      </c>
      <c r="W3684" s="24">
        <f>Table1[[#This Row],[Male Ballots]]/Table1[[#This Row],[Male Population]]</f>
        <v>0.51329559598918229</v>
      </c>
      <c r="X3684" s="24">
        <f>Table1[[#This Row],[Total Ballots]]/Table1[[#This Row],[Total Population]]</f>
        <v>0.54053597736582881</v>
      </c>
      <c r="Y3684" s="78">
        <f>Table1[[#This Row],[Female Ballots]]/Table1[[#This Row],[Female Voters]]</f>
        <v>0.65933286018452808</v>
      </c>
      <c r="Z3684" s="79">
        <f>Table1[[#This Row],[Male Ballots]]/Table1[[#This Row],[Male Voters]]</f>
        <v>0.64596273291925466</v>
      </c>
      <c r="AA3684" s="78">
        <f>Table1[[#This Row],[Total Ballots]]/Table1[[#This Row],[Total Voters]]</f>
        <v>0.65424354243542437</v>
      </c>
    </row>
    <row r="3685" spans="1:27" s="12" customFormat="1" x14ac:dyDescent="0.35">
      <c r="A3685" s="70" t="s">
        <v>25</v>
      </c>
      <c r="B3685" s="71">
        <v>2020</v>
      </c>
      <c r="C3685" s="71" t="s">
        <v>81</v>
      </c>
      <c r="D3685" s="71"/>
      <c r="E3685" s="72"/>
      <c r="F3685" s="81"/>
      <c r="G3685" s="82" t="s">
        <v>62</v>
      </c>
      <c r="H3685" s="132">
        <v>125.92435999999999</v>
      </c>
      <c r="I3685" s="132">
        <v>137.00570999999999</v>
      </c>
      <c r="J3685" s="133">
        <v>262.93009000000001</v>
      </c>
      <c r="K3685" s="66">
        <v>92</v>
      </c>
      <c r="L3685" s="66">
        <v>78</v>
      </c>
      <c r="M3685" s="66">
        <v>1</v>
      </c>
      <c r="N3685" s="66">
        <v>171</v>
      </c>
      <c r="O3685" s="66">
        <v>43</v>
      </c>
      <c r="P3685" s="66">
        <v>24</v>
      </c>
      <c r="Q3685" s="66">
        <v>1</v>
      </c>
      <c r="R3685" s="73">
        <v>68</v>
      </c>
      <c r="S3685" s="24">
        <f>Table1[[#This Row],[Female Voters]]/Table1[[#This Row],[Female Population]]</f>
        <v>0.73059732048667947</v>
      </c>
      <c r="T3685" s="24">
        <f>Table1[[#This Row],[Male Voters]]/Table1[[#This Row],[Male Population]]</f>
        <v>0.56931933712835769</v>
      </c>
      <c r="U3685" s="24">
        <f>Table1[[#This Row],[Total Voters]]/Table1[[#This Row],[Total Population]]</f>
        <v>0.65036299192686542</v>
      </c>
      <c r="V3685" s="24">
        <f>Table1[[#This Row],[Female Ballots]]/Table1[[#This Row],[Female Population]]</f>
        <v>0.34147483457529587</v>
      </c>
      <c r="W3685" s="24">
        <f>Table1[[#This Row],[Male Ballots]]/Table1[[#This Row],[Male Population]]</f>
        <v>0.17517518065487928</v>
      </c>
      <c r="X3685" s="24">
        <f>Table1[[#This Row],[Total Ballots]]/Table1[[#This Row],[Total Population]]</f>
        <v>0.25862387983056634</v>
      </c>
      <c r="Y3685" s="78">
        <f>Table1[[#This Row],[Female Ballots]]/Table1[[#This Row],[Female Voters]]</f>
        <v>0.46739130434782611</v>
      </c>
      <c r="Z3685" s="79">
        <f>Table1[[#This Row],[Male Ballots]]/Table1[[#This Row],[Male Voters]]</f>
        <v>0.30769230769230771</v>
      </c>
      <c r="AA3685" s="78">
        <f>Table1[[#This Row],[Total Ballots]]/Table1[[#This Row],[Total Voters]]</f>
        <v>0.39766081871345027</v>
      </c>
    </row>
    <row r="3686" spans="1:27" s="12" customFormat="1" x14ac:dyDescent="0.35">
      <c r="A3686" s="70" t="s">
        <v>25</v>
      </c>
      <c r="B3686" s="71">
        <v>2020</v>
      </c>
      <c r="C3686" s="71" t="s">
        <v>81</v>
      </c>
      <c r="D3686" s="71"/>
      <c r="E3686" s="72"/>
      <c r="F3686" s="81"/>
      <c r="G3686" s="82" t="s">
        <v>63</v>
      </c>
      <c r="H3686" s="132">
        <v>165.21276</v>
      </c>
      <c r="I3686" s="132">
        <v>155.13880999999998</v>
      </c>
      <c r="J3686" s="133">
        <v>320.35149999999999</v>
      </c>
      <c r="K3686" s="66">
        <v>131</v>
      </c>
      <c r="L3686" s="66">
        <v>114</v>
      </c>
      <c r="M3686" s="66">
        <v>0</v>
      </c>
      <c r="N3686" s="66">
        <v>245</v>
      </c>
      <c r="O3686" s="66">
        <v>60</v>
      </c>
      <c r="P3686" s="66">
        <v>52</v>
      </c>
      <c r="Q3686" s="66">
        <v>0</v>
      </c>
      <c r="R3686" s="73">
        <v>112</v>
      </c>
      <c r="S3686" s="24">
        <f>Table1[[#This Row],[Female Voters]]/Table1[[#This Row],[Female Population]]</f>
        <v>0.79291696355656793</v>
      </c>
      <c r="T3686" s="24">
        <f>Table1[[#This Row],[Male Voters]]/Table1[[#This Row],[Male Population]]</f>
        <v>0.73482579890873223</v>
      </c>
      <c r="U3686" s="24">
        <f>Table1[[#This Row],[Total Voters]]/Table1[[#This Row],[Total Population]]</f>
        <v>0.76478493155174865</v>
      </c>
      <c r="V3686" s="24">
        <f>Table1[[#This Row],[Female Ballots]]/Table1[[#This Row],[Female Population]]</f>
        <v>0.36316807491140513</v>
      </c>
      <c r="W3686" s="24">
        <f>Table1[[#This Row],[Male Ballots]]/Table1[[#This Row],[Male Population]]</f>
        <v>0.33518369774784279</v>
      </c>
      <c r="X3686" s="24">
        <f>Table1[[#This Row],[Total Ballots]]/Table1[[#This Row],[Total Population]]</f>
        <v>0.34961596870937084</v>
      </c>
      <c r="Y3686" s="78">
        <f>Table1[[#This Row],[Female Ballots]]/Table1[[#This Row],[Female Voters]]</f>
        <v>0.4580152671755725</v>
      </c>
      <c r="Z3686" s="79">
        <f>Table1[[#This Row],[Male Ballots]]/Table1[[#This Row],[Male Voters]]</f>
        <v>0.45614035087719296</v>
      </c>
      <c r="AA3686" s="78">
        <f>Table1[[#This Row],[Total Ballots]]/Table1[[#This Row],[Total Voters]]</f>
        <v>0.45714285714285713</v>
      </c>
    </row>
    <row r="3687" spans="1:27" s="12" customFormat="1" x14ac:dyDescent="0.35">
      <c r="A3687" s="70" t="s">
        <v>25</v>
      </c>
      <c r="B3687" s="71">
        <v>2020</v>
      </c>
      <c r="C3687" s="71" t="s">
        <v>81</v>
      </c>
      <c r="D3687" s="71"/>
      <c r="E3687" s="72"/>
      <c r="F3687" s="81"/>
      <c r="G3687" s="82" t="s">
        <v>64</v>
      </c>
      <c r="H3687" s="132">
        <v>201.47899000000001</v>
      </c>
      <c r="I3687" s="132">
        <v>228.67869999999999</v>
      </c>
      <c r="J3687" s="133">
        <v>430.15769999999998</v>
      </c>
      <c r="K3687" s="66">
        <v>169</v>
      </c>
      <c r="L3687" s="66">
        <v>161</v>
      </c>
      <c r="M3687" s="66">
        <v>4</v>
      </c>
      <c r="N3687" s="66">
        <v>334</v>
      </c>
      <c r="O3687" s="66">
        <v>88</v>
      </c>
      <c r="P3687" s="66">
        <v>91</v>
      </c>
      <c r="Q3687" s="66">
        <v>2</v>
      </c>
      <c r="R3687" s="73">
        <v>181</v>
      </c>
      <c r="S3687" s="24">
        <f>Table1[[#This Row],[Female Voters]]/Table1[[#This Row],[Female Population]]</f>
        <v>0.83879713711092152</v>
      </c>
      <c r="T3687" s="24">
        <f>Table1[[#This Row],[Male Voters]]/Table1[[#This Row],[Male Population]]</f>
        <v>0.70404458307660489</v>
      </c>
      <c r="U3687" s="24">
        <f>Table1[[#This Row],[Total Voters]]/Table1[[#This Row],[Total Population]]</f>
        <v>0.77645942406703405</v>
      </c>
      <c r="V3687" s="24">
        <f>Table1[[#This Row],[Female Ballots]]/Table1[[#This Row],[Female Population]]</f>
        <v>0.43677010689799467</v>
      </c>
      <c r="W3687" s="24">
        <f>Table1[[#This Row],[Male Ballots]]/Table1[[#This Row],[Male Population]]</f>
        <v>0.39793824260851579</v>
      </c>
      <c r="X3687" s="24">
        <f>Table1[[#This Row],[Total Ballots]]/Table1[[#This Row],[Total Population]]</f>
        <v>0.42077591543752446</v>
      </c>
      <c r="Y3687" s="78">
        <f>Table1[[#This Row],[Female Ballots]]/Table1[[#This Row],[Female Voters]]</f>
        <v>0.52071005917159763</v>
      </c>
      <c r="Z3687" s="79">
        <f>Table1[[#This Row],[Male Ballots]]/Table1[[#This Row],[Male Voters]]</f>
        <v>0.56521739130434778</v>
      </c>
      <c r="AA3687" s="78">
        <f>Table1[[#This Row],[Total Ballots]]/Table1[[#This Row],[Total Voters]]</f>
        <v>0.54191616766467066</v>
      </c>
    </row>
    <row r="3688" spans="1:27" s="12" customFormat="1" x14ac:dyDescent="0.35">
      <c r="A3688" s="70" t="s">
        <v>25</v>
      </c>
      <c r="B3688" s="71">
        <v>2020</v>
      </c>
      <c r="C3688" s="71" t="s">
        <v>81</v>
      </c>
      <c r="D3688" s="71"/>
      <c r="E3688" s="72"/>
      <c r="F3688" s="81"/>
      <c r="G3688" s="82" t="s">
        <v>65</v>
      </c>
      <c r="H3688" s="132">
        <v>217.59733</v>
      </c>
      <c r="I3688" s="132">
        <v>221.62688</v>
      </c>
      <c r="J3688" s="133">
        <v>439.2242</v>
      </c>
      <c r="K3688" s="66">
        <v>168</v>
      </c>
      <c r="L3688" s="66">
        <v>155</v>
      </c>
      <c r="M3688" s="66">
        <v>2</v>
      </c>
      <c r="N3688" s="66">
        <v>325</v>
      </c>
      <c r="O3688" s="66">
        <v>91</v>
      </c>
      <c r="P3688" s="66">
        <v>85</v>
      </c>
      <c r="Q3688" s="66">
        <v>1</v>
      </c>
      <c r="R3688" s="73">
        <v>177</v>
      </c>
      <c r="S3688" s="24">
        <f>Table1[[#This Row],[Female Voters]]/Table1[[#This Row],[Female Population]]</f>
        <v>0.77206829697772483</v>
      </c>
      <c r="T3688" s="24">
        <f>Table1[[#This Row],[Male Voters]]/Table1[[#This Row],[Male Population]]</f>
        <v>0.69937364998325113</v>
      </c>
      <c r="U3688" s="24">
        <f>Table1[[#This Row],[Total Voters]]/Table1[[#This Row],[Total Population]]</f>
        <v>0.73994101417909119</v>
      </c>
      <c r="V3688" s="24">
        <f>Table1[[#This Row],[Female Ballots]]/Table1[[#This Row],[Female Population]]</f>
        <v>0.41820366086293431</v>
      </c>
      <c r="W3688" s="24">
        <f>Table1[[#This Row],[Male Ballots]]/Table1[[#This Row],[Male Population]]</f>
        <v>0.38352748547468613</v>
      </c>
      <c r="X3688" s="24">
        <f>Table1[[#This Row],[Total Ballots]]/Table1[[#This Row],[Total Population]]</f>
        <v>0.40298326002984353</v>
      </c>
      <c r="Y3688" s="78">
        <f>Table1[[#This Row],[Female Ballots]]/Table1[[#This Row],[Female Voters]]</f>
        <v>0.54166666666666663</v>
      </c>
      <c r="Z3688" s="79">
        <f>Table1[[#This Row],[Male Ballots]]/Table1[[#This Row],[Male Voters]]</f>
        <v>0.54838709677419351</v>
      </c>
      <c r="AA3688" s="78">
        <f>Table1[[#This Row],[Total Ballots]]/Table1[[#This Row],[Total Voters]]</f>
        <v>0.54461538461538461</v>
      </c>
    </row>
    <row r="3689" spans="1:27" s="12" customFormat="1" x14ac:dyDescent="0.35">
      <c r="A3689" s="70" t="s">
        <v>25</v>
      </c>
      <c r="B3689" s="71">
        <v>2020</v>
      </c>
      <c r="C3689" s="71" t="s">
        <v>81</v>
      </c>
      <c r="D3689" s="71"/>
      <c r="E3689" s="72"/>
      <c r="F3689" s="81"/>
      <c r="G3689" s="82" t="s">
        <v>66</v>
      </c>
      <c r="H3689" s="132">
        <v>370.72130000000004</v>
      </c>
      <c r="I3689" s="132">
        <v>329.41809999999998</v>
      </c>
      <c r="J3689" s="133">
        <v>700.13940000000002</v>
      </c>
      <c r="K3689" s="66">
        <v>306</v>
      </c>
      <c r="L3689" s="66">
        <v>277</v>
      </c>
      <c r="M3689" s="66">
        <v>3</v>
      </c>
      <c r="N3689" s="66">
        <v>586</v>
      </c>
      <c r="O3689" s="66">
        <v>218</v>
      </c>
      <c r="P3689" s="66">
        <v>192</v>
      </c>
      <c r="Q3689" s="66">
        <v>5</v>
      </c>
      <c r="R3689" s="73">
        <v>415</v>
      </c>
      <c r="S3689" s="24">
        <f>Table1[[#This Row],[Female Voters]]/Table1[[#This Row],[Female Population]]</f>
        <v>0.82541790827772765</v>
      </c>
      <c r="T3689" s="24">
        <f>Table1[[#This Row],[Male Voters]]/Table1[[#This Row],[Male Population]]</f>
        <v>0.84087668528232062</v>
      </c>
      <c r="U3689" s="24">
        <f>Table1[[#This Row],[Total Voters]]/Table1[[#This Row],[Total Population]]</f>
        <v>0.83697617931514778</v>
      </c>
      <c r="V3689" s="24">
        <f>Table1[[#This Row],[Female Ballots]]/Table1[[#This Row],[Female Population]]</f>
        <v>0.58804282354426352</v>
      </c>
      <c r="W3689" s="24">
        <f>Table1[[#This Row],[Male Ballots]]/Table1[[#This Row],[Male Population]]</f>
        <v>0.58284593348088654</v>
      </c>
      <c r="X3689" s="24">
        <f>Table1[[#This Row],[Total Ballots]]/Table1[[#This Row],[Total Population]]</f>
        <v>0.59273910309861144</v>
      </c>
      <c r="Y3689" s="78">
        <f>Table1[[#This Row],[Female Ballots]]/Table1[[#This Row],[Female Voters]]</f>
        <v>0.71241830065359479</v>
      </c>
      <c r="Z3689" s="79">
        <f>Table1[[#This Row],[Male Ballots]]/Table1[[#This Row],[Male Voters]]</f>
        <v>0.69314079422382668</v>
      </c>
      <c r="AA3689" s="78">
        <f>Table1[[#This Row],[Total Ballots]]/Table1[[#This Row],[Total Voters]]</f>
        <v>0.70819112627986347</v>
      </c>
    </row>
    <row r="3690" spans="1:27" s="12" customFormat="1" x14ac:dyDescent="0.35">
      <c r="A3690" s="70" t="s">
        <v>25</v>
      </c>
      <c r="B3690" s="71">
        <v>2020</v>
      </c>
      <c r="C3690" s="71" t="s">
        <v>81</v>
      </c>
      <c r="D3690" s="71"/>
      <c r="E3690" s="72"/>
      <c r="F3690" s="81"/>
      <c r="G3690" s="82" t="s">
        <v>67</v>
      </c>
      <c r="H3690" s="132">
        <v>578.24450000000002</v>
      </c>
      <c r="I3690" s="132">
        <v>549.03017999999997</v>
      </c>
      <c r="J3690" s="133">
        <v>1127.2747999999999</v>
      </c>
      <c r="K3690" s="66">
        <v>543</v>
      </c>
      <c r="L3690" s="66">
        <v>503</v>
      </c>
      <c r="M3690" s="66">
        <v>3</v>
      </c>
      <c r="N3690" s="66">
        <v>1049</v>
      </c>
      <c r="O3690" s="66">
        <v>429</v>
      </c>
      <c r="P3690" s="66">
        <v>388</v>
      </c>
      <c r="Q3690" s="66">
        <v>3</v>
      </c>
      <c r="R3690" s="66">
        <v>820</v>
      </c>
      <c r="S3690" s="24">
        <f>Table1[[#This Row],[Female Voters]]/Table1[[#This Row],[Female Population]]</f>
        <v>0.93904913924819</v>
      </c>
      <c r="T3690" s="24">
        <f>Table1[[#This Row],[Male Voters]]/Table1[[#This Row],[Male Population]]</f>
        <v>0.91616092944107375</v>
      </c>
      <c r="U3690" s="24">
        <f>Table1[[#This Row],[Total Voters]]/Table1[[#This Row],[Total Population]]</f>
        <v>0.9305628050941972</v>
      </c>
      <c r="V3690" s="24">
        <f>Table1[[#This Row],[Female Ballots]]/Table1[[#This Row],[Female Population]]</f>
        <v>0.74190070117398432</v>
      </c>
      <c r="W3690" s="24">
        <f>Table1[[#This Row],[Male Ballots]]/Table1[[#This Row],[Male Population]]</f>
        <v>0.7067006771831742</v>
      </c>
      <c r="X3690" s="24">
        <f>Table1[[#This Row],[Total Ballots]]/Table1[[#This Row],[Total Population]]</f>
        <v>0.72741801732816169</v>
      </c>
      <c r="Y3690" s="78">
        <f>Table1[[#This Row],[Female Ballots]]/Table1[[#This Row],[Female Voters]]</f>
        <v>0.79005524861878451</v>
      </c>
      <c r="Z3690" s="79">
        <f>Table1[[#This Row],[Male Ballots]]/Table1[[#This Row],[Male Voters]]</f>
        <v>0.77137176938369778</v>
      </c>
      <c r="AA3690" s="78">
        <f>Table1[[#This Row],[Total Ballots]]/Table1[[#This Row],[Total Voters]]</f>
        <v>0.78169685414680645</v>
      </c>
    </row>
    <row r="3691" spans="1:27" s="12" customFormat="1" x14ac:dyDescent="0.35">
      <c r="A3691" s="70" t="s">
        <v>46</v>
      </c>
      <c r="B3691" s="71">
        <v>2020</v>
      </c>
      <c r="C3691" s="71" t="s">
        <v>81</v>
      </c>
      <c r="D3691" s="71"/>
      <c r="E3691" s="72"/>
      <c r="F3691" s="81"/>
      <c r="G3691" s="82" t="s">
        <v>79</v>
      </c>
      <c r="H3691" s="132">
        <v>43586</v>
      </c>
      <c r="I3691" s="132">
        <v>42085</v>
      </c>
      <c r="J3691" s="133">
        <v>85671</v>
      </c>
      <c r="K3691" s="66">
        <v>34962</v>
      </c>
      <c r="L3691" s="66">
        <v>32568</v>
      </c>
      <c r="M3691" s="66">
        <v>229</v>
      </c>
      <c r="N3691" s="66">
        <v>67759</v>
      </c>
      <c r="O3691" s="66">
        <v>19641</v>
      </c>
      <c r="P3691" s="66">
        <v>17935</v>
      </c>
      <c r="Q3691" s="66">
        <v>113</v>
      </c>
      <c r="R3691" s="73">
        <v>37689</v>
      </c>
      <c r="S3691" s="24">
        <f>Table1[[#This Row],[Female Voters]]/Table1[[#This Row],[Female Population]]</f>
        <v>0.80213830128940489</v>
      </c>
      <c r="T3691" s="24">
        <f>Table1[[#This Row],[Male Voters]]/Table1[[#This Row],[Male Population]]</f>
        <v>0.77386242129024596</v>
      </c>
      <c r="U3691" s="24">
        <f>Table1[[#This Row],[Total Voters]]/Table1[[#This Row],[Total Population]]</f>
        <v>0.79092108181298226</v>
      </c>
      <c r="V3691" s="24">
        <f>Table1[[#This Row],[Female Ballots]]/Table1[[#This Row],[Female Population]]</f>
        <v>0.45062634790987932</v>
      </c>
      <c r="W3691" s="24">
        <f>Table1[[#This Row],[Male Ballots]]/Table1[[#This Row],[Male Population]]</f>
        <v>0.42616134014494478</v>
      </c>
      <c r="X3691" s="24">
        <f>Table1[[#This Row],[Total Ballots]]/Table1[[#This Row],[Total Population]]</f>
        <v>0.43992716321742481</v>
      </c>
      <c r="Y3691" s="78">
        <f>Table1[[#This Row],[Female Ballots]]/Table1[[#This Row],[Female Voters]]</f>
        <v>0.56178136262227563</v>
      </c>
      <c r="Z3691" s="79">
        <f>Table1[[#This Row],[Male Ballots]]/Table1[[#This Row],[Male Voters]]</f>
        <v>0.5506939326946696</v>
      </c>
      <c r="AA3691" s="78">
        <f>Table1[[#This Row],[Total Ballots]]/Table1[[#This Row],[Total Voters]]</f>
        <v>0.55622131377381601</v>
      </c>
    </row>
    <row r="3692" spans="1:27" s="12" customFormat="1" x14ac:dyDescent="0.35">
      <c r="A3692" s="70" t="s">
        <v>46</v>
      </c>
      <c r="B3692" s="71">
        <v>2020</v>
      </c>
      <c r="C3692" s="71" t="s">
        <v>81</v>
      </c>
      <c r="D3692" s="71"/>
      <c r="E3692" s="72"/>
      <c r="F3692" s="81"/>
      <c r="G3692" s="82" t="s">
        <v>62</v>
      </c>
      <c r="H3692" s="132">
        <v>4097</v>
      </c>
      <c r="I3692" s="132">
        <v>4314</v>
      </c>
      <c r="J3692" s="133">
        <v>8411</v>
      </c>
      <c r="K3692" s="66">
        <v>2658</v>
      </c>
      <c r="L3692" s="66">
        <v>2648</v>
      </c>
      <c r="M3692" s="66">
        <v>39</v>
      </c>
      <c r="N3692" s="66">
        <v>5345</v>
      </c>
      <c r="O3692" s="66">
        <v>903</v>
      </c>
      <c r="P3692" s="66">
        <v>820</v>
      </c>
      <c r="Q3692" s="66">
        <v>14</v>
      </c>
      <c r="R3692" s="73">
        <v>1737</v>
      </c>
      <c r="S3692" s="24">
        <f>Table1[[#This Row],[Female Voters]]/Table1[[#This Row],[Female Population]]</f>
        <v>0.64876739077373691</v>
      </c>
      <c r="T3692" s="24">
        <f>Table1[[#This Row],[Male Voters]]/Table1[[#This Row],[Male Population]]</f>
        <v>0.61381548446917011</v>
      </c>
      <c r="U3692" s="24">
        <f>Table1[[#This Row],[Total Voters]]/Table1[[#This Row],[Total Population]]</f>
        <v>0.63547735108786119</v>
      </c>
      <c r="V3692" s="24">
        <f>Table1[[#This Row],[Female Ballots]]/Table1[[#This Row],[Female Population]]</f>
        <v>0.22040517451793995</v>
      </c>
      <c r="W3692" s="24">
        <f>Table1[[#This Row],[Male Ballots]]/Table1[[#This Row],[Male Population]]</f>
        <v>0.19007881316643485</v>
      </c>
      <c r="X3692" s="24">
        <f>Table1[[#This Row],[Total Ballots]]/Table1[[#This Row],[Total Population]]</f>
        <v>0.20651527761265009</v>
      </c>
      <c r="Y3692" s="78">
        <f>Table1[[#This Row],[Female Ballots]]/Table1[[#This Row],[Female Voters]]</f>
        <v>0.33972911963882618</v>
      </c>
      <c r="Z3692" s="79">
        <f>Table1[[#This Row],[Male Ballots]]/Table1[[#This Row],[Male Voters]]</f>
        <v>0.30966767371601206</v>
      </c>
      <c r="AA3692" s="78">
        <f>Table1[[#This Row],[Total Ballots]]/Table1[[#This Row],[Total Voters]]</f>
        <v>0.32497661365762393</v>
      </c>
    </row>
    <row r="3693" spans="1:27" s="12" customFormat="1" x14ac:dyDescent="0.35">
      <c r="A3693" s="70" t="s">
        <v>46</v>
      </c>
      <c r="B3693" s="71">
        <v>2020</v>
      </c>
      <c r="C3693" s="71" t="s">
        <v>81</v>
      </c>
      <c r="D3693" s="71"/>
      <c r="E3693" s="72"/>
      <c r="F3693" s="81"/>
      <c r="G3693" s="82" t="s">
        <v>63</v>
      </c>
      <c r="H3693" s="132">
        <v>6799</v>
      </c>
      <c r="I3693" s="132">
        <v>6801</v>
      </c>
      <c r="J3693" s="133">
        <v>13600</v>
      </c>
      <c r="K3693" s="66">
        <v>5125</v>
      </c>
      <c r="L3693" s="66">
        <v>4875</v>
      </c>
      <c r="M3693" s="66">
        <v>54</v>
      </c>
      <c r="N3693" s="66">
        <v>10054</v>
      </c>
      <c r="O3693" s="66">
        <v>1861</v>
      </c>
      <c r="P3693" s="66">
        <v>1635</v>
      </c>
      <c r="Q3693" s="66">
        <v>16</v>
      </c>
      <c r="R3693" s="73">
        <v>3512</v>
      </c>
      <c r="S3693" s="24">
        <f>Table1[[#This Row],[Female Voters]]/Table1[[#This Row],[Female Population]]</f>
        <v>0.75378732166495077</v>
      </c>
      <c r="T3693" s="24">
        <f>Table1[[#This Row],[Male Voters]]/Table1[[#This Row],[Male Population]]</f>
        <v>0.71680635200705778</v>
      </c>
      <c r="U3693" s="24">
        <f>Table1[[#This Row],[Total Voters]]/Table1[[#This Row],[Total Population]]</f>
        <v>0.73926470588235293</v>
      </c>
      <c r="V3693" s="24">
        <f>Table1[[#This Row],[Female Ballots]]/Table1[[#This Row],[Female Population]]</f>
        <v>0.27371672304750699</v>
      </c>
      <c r="W3693" s="24">
        <f>Table1[[#This Row],[Male Ballots]]/Table1[[#This Row],[Male Population]]</f>
        <v>0.24040582267313632</v>
      </c>
      <c r="X3693" s="24">
        <f>Table1[[#This Row],[Total Ballots]]/Table1[[#This Row],[Total Population]]</f>
        <v>0.25823529411764706</v>
      </c>
      <c r="Y3693" s="78">
        <f>Table1[[#This Row],[Female Ballots]]/Table1[[#This Row],[Female Voters]]</f>
        <v>0.36312195121951218</v>
      </c>
      <c r="Z3693" s="79">
        <f>Table1[[#This Row],[Male Ballots]]/Table1[[#This Row],[Male Voters]]</f>
        <v>0.33538461538461539</v>
      </c>
      <c r="AA3693" s="78">
        <f>Table1[[#This Row],[Total Ballots]]/Table1[[#This Row],[Total Voters]]</f>
        <v>0.34931370598766659</v>
      </c>
    </row>
    <row r="3694" spans="1:27" s="12" customFormat="1" x14ac:dyDescent="0.35">
      <c r="A3694" s="70" t="s">
        <v>46</v>
      </c>
      <c r="B3694" s="71">
        <v>2020</v>
      </c>
      <c r="C3694" s="71" t="s">
        <v>81</v>
      </c>
      <c r="D3694" s="71"/>
      <c r="E3694" s="72"/>
      <c r="F3694" s="81"/>
      <c r="G3694" s="82" t="s">
        <v>64</v>
      </c>
      <c r="H3694" s="132">
        <v>6583</v>
      </c>
      <c r="I3694" s="132">
        <v>6712</v>
      </c>
      <c r="J3694" s="133">
        <v>13295</v>
      </c>
      <c r="K3694" s="66">
        <v>5066</v>
      </c>
      <c r="L3694" s="66">
        <v>4799</v>
      </c>
      <c r="M3694" s="66">
        <v>41</v>
      </c>
      <c r="N3694" s="66">
        <v>9906</v>
      </c>
      <c r="O3694" s="66">
        <v>2317</v>
      </c>
      <c r="P3694" s="66">
        <v>2168</v>
      </c>
      <c r="Q3694" s="66">
        <v>19</v>
      </c>
      <c r="R3694" s="73">
        <v>4504</v>
      </c>
      <c r="S3694" s="24">
        <f>Table1[[#This Row],[Female Voters]]/Table1[[#This Row],[Female Population]]</f>
        <v>0.76955795230138235</v>
      </c>
      <c r="T3694" s="24">
        <f>Table1[[#This Row],[Male Voters]]/Table1[[#This Row],[Male Population]]</f>
        <v>0.71498808104886769</v>
      </c>
      <c r="U3694" s="24">
        <f>Table1[[#This Row],[Total Voters]]/Table1[[#This Row],[Total Population]]</f>
        <v>0.7450921399022189</v>
      </c>
      <c r="V3694" s="24">
        <f>Table1[[#This Row],[Female Ballots]]/Table1[[#This Row],[Female Population]]</f>
        <v>0.35196718821206135</v>
      </c>
      <c r="W3694" s="24">
        <f>Table1[[#This Row],[Male Ballots]]/Table1[[#This Row],[Male Population]]</f>
        <v>0.32300357568533972</v>
      </c>
      <c r="X3694" s="24">
        <f>Table1[[#This Row],[Total Ballots]]/Table1[[#This Row],[Total Population]]</f>
        <v>0.33877397517863861</v>
      </c>
      <c r="Y3694" s="78">
        <f>Table1[[#This Row],[Female Ballots]]/Table1[[#This Row],[Female Voters]]</f>
        <v>0.45736281089617054</v>
      </c>
      <c r="Z3694" s="79">
        <f>Table1[[#This Row],[Male Ballots]]/Table1[[#This Row],[Male Voters]]</f>
        <v>0.45176078349656179</v>
      </c>
      <c r="AA3694" s="78">
        <f>Table1[[#This Row],[Total Ballots]]/Table1[[#This Row],[Total Voters]]</f>
        <v>0.45467393498889563</v>
      </c>
    </row>
    <row r="3695" spans="1:27" s="12" customFormat="1" x14ac:dyDescent="0.35">
      <c r="A3695" s="70" t="s">
        <v>46</v>
      </c>
      <c r="B3695" s="71">
        <v>2020</v>
      </c>
      <c r="C3695" s="71" t="s">
        <v>81</v>
      </c>
      <c r="D3695" s="71"/>
      <c r="E3695" s="72"/>
      <c r="F3695" s="81"/>
      <c r="G3695" s="82" t="s">
        <v>65</v>
      </c>
      <c r="H3695" s="132">
        <v>6719</v>
      </c>
      <c r="I3695" s="132">
        <v>6467</v>
      </c>
      <c r="J3695" s="133">
        <v>13186</v>
      </c>
      <c r="K3695" s="66">
        <v>5286</v>
      </c>
      <c r="L3695" s="66">
        <v>4895</v>
      </c>
      <c r="M3695" s="66">
        <v>32</v>
      </c>
      <c r="N3695" s="66">
        <v>10213</v>
      </c>
      <c r="O3695" s="66">
        <v>2820</v>
      </c>
      <c r="P3695" s="66">
        <v>2636</v>
      </c>
      <c r="Q3695" s="66">
        <v>20</v>
      </c>
      <c r="R3695" s="73">
        <v>5476</v>
      </c>
      <c r="S3695" s="24">
        <f>Table1[[#This Row],[Female Voters]]/Table1[[#This Row],[Female Population]]</f>
        <v>0.78672421491293343</v>
      </c>
      <c r="T3695" s="24">
        <f>Table1[[#This Row],[Male Voters]]/Table1[[#This Row],[Male Population]]</f>
        <v>0.75691974640482451</v>
      </c>
      <c r="U3695" s="24">
        <f>Table1[[#This Row],[Total Voters]]/Table1[[#This Row],[Total Population]]</f>
        <v>0.77453359623843465</v>
      </c>
      <c r="V3695" s="24">
        <f>Table1[[#This Row],[Female Ballots]]/Table1[[#This Row],[Female Population]]</f>
        <v>0.41970531329066824</v>
      </c>
      <c r="W3695" s="24">
        <f>Table1[[#This Row],[Male Ballots]]/Table1[[#This Row],[Male Population]]</f>
        <v>0.4076078552651925</v>
      </c>
      <c r="X3695" s="24">
        <f>Table1[[#This Row],[Total Ballots]]/Table1[[#This Row],[Total Population]]</f>
        <v>0.41528894281814044</v>
      </c>
      <c r="Y3695" s="78">
        <f>Table1[[#This Row],[Female Ballots]]/Table1[[#This Row],[Female Voters]]</f>
        <v>0.5334846765039728</v>
      </c>
      <c r="Z3695" s="79">
        <f>Table1[[#This Row],[Male Ballots]]/Table1[[#This Row],[Male Voters]]</f>
        <v>0.53850868232890703</v>
      </c>
      <c r="AA3695" s="78">
        <f>Table1[[#This Row],[Total Ballots]]/Table1[[#This Row],[Total Voters]]</f>
        <v>0.53617937922255954</v>
      </c>
    </row>
    <row r="3696" spans="1:27" s="12" customFormat="1" x14ac:dyDescent="0.35">
      <c r="A3696" s="70" t="s">
        <v>46</v>
      </c>
      <c r="B3696" s="71">
        <v>2020</v>
      </c>
      <c r="C3696" s="71" t="s">
        <v>81</v>
      </c>
      <c r="D3696" s="71"/>
      <c r="E3696" s="72"/>
      <c r="F3696" s="81"/>
      <c r="G3696" s="82" t="s">
        <v>66</v>
      </c>
      <c r="H3696" s="132">
        <v>7782</v>
      </c>
      <c r="I3696" s="132">
        <v>7489</v>
      </c>
      <c r="J3696" s="133">
        <v>15271</v>
      </c>
      <c r="K3696" s="66">
        <v>6576</v>
      </c>
      <c r="L3696" s="66">
        <v>6135</v>
      </c>
      <c r="M3696" s="66">
        <v>34</v>
      </c>
      <c r="N3696" s="66">
        <v>12745</v>
      </c>
      <c r="O3696" s="66">
        <v>4156</v>
      </c>
      <c r="P3696" s="66">
        <v>3752</v>
      </c>
      <c r="Q3696" s="66">
        <v>23</v>
      </c>
      <c r="R3696" s="73">
        <v>7931</v>
      </c>
      <c r="S3696" s="24">
        <f>Table1[[#This Row],[Female Voters]]/Table1[[#This Row],[Female Population]]</f>
        <v>0.84502698535080956</v>
      </c>
      <c r="T3696" s="24">
        <f>Table1[[#This Row],[Male Voters]]/Table1[[#This Row],[Male Population]]</f>
        <v>0.81920149552677257</v>
      </c>
      <c r="U3696" s="24">
        <f>Table1[[#This Row],[Total Voters]]/Table1[[#This Row],[Total Population]]</f>
        <v>0.834588435596883</v>
      </c>
      <c r="V3696" s="24">
        <f>Table1[[#This Row],[Female Ballots]]/Table1[[#This Row],[Female Population]]</f>
        <v>0.53405294268825498</v>
      </c>
      <c r="W3696" s="24">
        <f>Table1[[#This Row],[Male Ballots]]/Table1[[#This Row],[Male Population]]</f>
        <v>0.50100146882093732</v>
      </c>
      <c r="X3696" s="24">
        <f>Table1[[#This Row],[Total Ballots]]/Table1[[#This Row],[Total Population]]</f>
        <v>0.51935040272411759</v>
      </c>
      <c r="Y3696" s="78">
        <f>Table1[[#This Row],[Female Ballots]]/Table1[[#This Row],[Female Voters]]</f>
        <v>0.63199513381995132</v>
      </c>
      <c r="Z3696" s="79">
        <f>Table1[[#This Row],[Male Ballots]]/Table1[[#This Row],[Male Voters]]</f>
        <v>0.61157294213528934</v>
      </c>
      <c r="AA3696" s="78">
        <f>Table1[[#This Row],[Total Ballots]]/Table1[[#This Row],[Total Voters]]</f>
        <v>0.62228324833267945</v>
      </c>
    </row>
    <row r="3697" spans="1:27" s="12" customFormat="1" x14ac:dyDescent="0.35">
      <c r="A3697" s="70" t="s">
        <v>46</v>
      </c>
      <c r="B3697" s="71">
        <v>2020</v>
      </c>
      <c r="C3697" s="71" t="s">
        <v>81</v>
      </c>
      <c r="D3697" s="71"/>
      <c r="E3697" s="72"/>
      <c r="F3697" s="81"/>
      <c r="G3697" s="82" t="s">
        <v>67</v>
      </c>
      <c r="H3697" s="132">
        <v>11606</v>
      </c>
      <c r="I3697" s="132">
        <v>10302</v>
      </c>
      <c r="J3697" s="133">
        <v>21908</v>
      </c>
      <c r="K3697" s="66">
        <v>10251</v>
      </c>
      <c r="L3697" s="66">
        <v>9216</v>
      </c>
      <c r="M3697" s="66">
        <v>29</v>
      </c>
      <c r="N3697" s="66">
        <v>19496</v>
      </c>
      <c r="O3697" s="66">
        <v>7584</v>
      </c>
      <c r="P3697" s="66">
        <v>6924</v>
      </c>
      <c r="Q3697" s="66">
        <v>21</v>
      </c>
      <c r="R3697" s="66">
        <v>14529</v>
      </c>
      <c r="S3697" s="24">
        <f>Table1[[#This Row],[Female Voters]]/Table1[[#This Row],[Female Population]]</f>
        <v>0.88325004308116495</v>
      </c>
      <c r="T3697" s="24">
        <f>Table1[[#This Row],[Male Voters]]/Table1[[#This Row],[Male Population]]</f>
        <v>0.89458357600465932</v>
      </c>
      <c r="U3697" s="24">
        <f>Table1[[#This Row],[Total Voters]]/Table1[[#This Row],[Total Population]]</f>
        <v>0.88990323169618402</v>
      </c>
      <c r="V3697" s="24">
        <f>Table1[[#This Row],[Female Ballots]]/Table1[[#This Row],[Female Population]]</f>
        <v>0.65345510942615892</v>
      </c>
      <c r="W3697" s="24">
        <f>Table1[[#This Row],[Male Ballots]]/Table1[[#This Row],[Male Population]]</f>
        <v>0.67210250436808383</v>
      </c>
      <c r="X3697" s="24">
        <f>Table1[[#This Row],[Total Ballots]]/Table1[[#This Row],[Total Population]]</f>
        <v>0.66318239912360777</v>
      </c>
      <c r="Y3697" s="78">
        <f>Table1[[#This Row],[Female Ballots]]/Table1[[#This Row],[Female Voters]]</f>
        <v>0.73983026046239386</v>
      </c>
      <c r="Z3697" s="79">
        <f>Table1[[#This Row],[Male Ballots]]/Table1[[#This Row],[Male Voters]]</f>
        <v>0.75130208333333337</v>
      </c>
      <c r="AA3697" s="78">
        <f>Table1[[#This Row],[Total Ballots]]/Table1[[#This Row],[Total Voters]]</f>
        <v>0.7452297907263028</v>
      </c>
    </row>
    <row r="3698" spans="1:27" s="12" customFormat="1" x14ac:dyDescent="0.35">
      <c r="A3698" s="70" t="s">
        <v>53</v>
      </c>
      <c r="B3698" s="71">
        <v>2020</v>
      </c>
      <c r="C3698" s="71" t="s">
        <v>81</v>
      </c>
      <c r="D3698" s="71"/>
      <c r="E3698" s="72"/>
      <c r="F3698" s="81"/>
      <c r="G3698" s="82" t="s">
        <v>79</v>
      </c>
      <c r="H3698" s="132">
        <v>16072.1288</v>
      </c>
      <c r="I3698" s="132">
        <v>16097.132600000001</v>
      </c>
      <c r="J3698" s="133">
        <v>32169.261300000002</v>
      </c>
      <c r="K3698" s="66">
        <v>12169</v>
      </c>
      <c r="L3698" s="66">
        <v>11305</v>
      </c>
      <c r="M3698" s="66">
        <v>436</v>
      </c>
      <c r="N3698" s="66">
        <v>23910</v>
      </c>
      <c r="O3698" s="66">
        <v>7144</v>
      </c>
      <c r="P3698" s="66">
        <v>6443</v>
      </c>
      <c r="Q3698" s="66">
        <v>258</v>
      </c>
      <c r="R3698" s="73">
        <v>13845</v>
      </c>
      <c r="S3698" s="24">
        <f>Table1[[#This Row],[Female Voters]]/Table1[[#This Row],[Female Population]]</f>
        <v>0.75714923339837847</v>
      </c>
      <c r="T3698" s="24">
        <f>Table1[[#This Row],[Male Voters]]/Table1[[#This Row],[Male Population]]</f>
        <v>0.70229899205775315</v>
      </c>
      <c r="U3698" s="24">
        <f>Table1[[#This Row],[Total Voters]]/Table1[[#This Row],[Total Population]]</f>
        <v>0.74325610952092325</v>
      </c>
      <c r="V3698" s="24">
        <f>Table1[[#This Row],[Female Ballots]]/Table1[[#This Row],[Female Population]]</f>
        <v>0.44449618895537968</v>
      </c>
      <c r="W3698" s="24">
        <f>Table1[[#This Row],[Male Ballots]]/Table1[[#This Row],[Male Population]]</f>
        <v>0.40025762103742624</v>
      </c>
      <c r="X3698" s="24">
        <f>Table1[[#This Row],[Total Ballots]]/Table1[[#This Row],[Total Population]]</f>
        <v>0.4303797924013878</v>
      </c>
      <c r="Y3698" s="78">
        <f>Table1[[#This Row],[Female Ballots]]/Table1[[#This Row],[Female Voters]]</f>
        <v>0.58706549428876653</v>
      </c>
      <c r="Z3698" s="79">
        <f>Table1[[#This Row],[Male Ballots]]/Table1[[#This Row],[Male Voters]]</f>
        <v>0.56992481203007517</v>
      </c>
      <c r="AA3698" s="78">
        <f>Table1[[#This Row],[Total Ballots]]/Table1[[#This Row],[Total Voters]]</f>
        <v>0.5790464240903388</v>
      </c>
    </row>
    <row r="3699" spans="1:27" s="12" customFormat="1" x14ac:dyDescent="0.35">
      <c r="A3699" s="70" t="s">
        <v>53</v>
      </c>
      <c r="B3699" s="71">
        <v>2020</v>
      </c>
      <c r="C3699" s="71" t="s">
        <v>81</v>
      </c>
      <c r="D3699" s="71"/>
      <c r="E3699" s="72"/>
      <c r="F3699" s="81"/>
      <c r="G3699" s="82" t="s">
        <v>62</v>
      </c>
      <c r="H3699" s="132">
        <v>1634.1149</v>
      </c>
      <c r="I3699" s="132">
        <v>1855.1305</v>
      </c>
      <c r="J3699" s="133">
        <v>3489.2454000000002</v>
      </c>
      <c r="K3699" s="66">
        <v>1030</v>
      </c>
      <c r="L3699" s="66">
        <v>1048</v>
      </c>
      <c r="M3699" s="66">
        <v>64</v>
      </c>
      <c r="N3699" s="66">
        <v>2142</v>
      </c>
      <c r="O3699" s="66">
        <v>341</v>
      </c>
      <c r="P3699" s="66">
        <v>341</v>
      </c>
      <c r="Q3699" s="66">
        <v>27</v>
      </c>
      <c r="R3699" s="73">
        <v>709</v>
      </c>
      <c r="S3699" s="24">
        <f>Table1[[#This Row],[Female Voters]]/Table1[[#This Row],[Female Population]]</f>
        <v>0.63031063482745309</v>
      </c>
      <c r="T3699" s="24">
        <f>Table1[[#This Row],[Male Voters]]/Table1[[#This Row],[Male Population]]</f>
        <v>0.56491982639496252</v>
      </c>
      <c r="U3699" s="24">
        <f>Table1[[#This Row],[Total Voters]]/Table1[[#This Row],[Total Population]]</f>
        <v>0.61388631478886524</v>
      </c>
      <c r="V3699" s="24">
        <f>Table1[[#This Row],[Female Ballots]]/Table1[[#This Row],[Female Population]]</f>
        <v>0.20867565677297231</v>
      </c>
      <c r="W3699" s="24">
        <f>Table1[[#This Row],[Male Ballots]]/Table1[[#This Row],[Male Population]]</f>
        <v>0.18381456183271205</v>
      </c>
      <c r="X3699" s="24">
        <f>Table1[[#This Row],[Total Ballots]]/Table1[[#This Row],[Total Population]]</f>
        <v>0.20319579700527798</v>
      </c>
      <c r="Y3699" s="78">
        <f>Table1[[#This Row],[Female Ballots]]/Table1[[#This Row],[Female Voters]]</f>
        <v>0.33106796116504855</v>
      </c>
      <c r="Z3699" s="79">
        <f>Table1[[#This Row],[Male Ballots]]/Table1[[#This Row],[Male Voters]]</f>
        <v>0.32538167938931295</v>
      </c>
      <c r="AA3699" s="78">
        <f>Table1[[#This Row],[Total Ballots]]/Table1[[#This Row],[Total Voters]]</f>
        <v>0.33099906629318393</v>
      </c>
    </row>
    <row r="3700" spans="1:27" s="12" customFormat="1" x14ac:dyDescent="0.35">
      <c r="A3700" s="70" t="s">
        <v>53</v>
      </c>
      <c r="B3700" s="71">
        <v>2020</v>
      </c>
      <c r="C3700" s="71" t="s">
        <v>81</v>
      </c>
      <c r="D3700" s="71"/>
      <c r="E3700" s="72"/>
      <c r="F3700" s="81"/>
      <c r="G3700" s="82" t="s">
        <v>63</v>
      </c>
      <c r="H3700" s="132">
        <v>2547.1790000000001</v>
      </c>
      <c r="I3700" s="132">
        <v>2761.194</v>
      </c>
      <c r="J3700" s="133">
        <v>5308.3729999999996</v>
      </c>
      <c r="K3700" s="66">
        <v>1806</v>
      </c>
      <c r="L3700" s="66">
        <v>1661</v>
      </c>
      <c r="M3700" s="66">
        <v>48</v>
      </c>
      <c r="N3700" s="66">
        <v>3515</v>
      </c>
      <c r="O3700" s="66">
        <v>687</v>
      </c>
      <c r="P3700" s="66">
        <v>532</v>
      </c>
      <c r="Q3700" s="66">
        <v>20</v>
      </c>
      <c r="R3700" s="73">
        <v>1239</v>
      </c>
      <c r="S3700" s="24">
        <f>Table1[[#This Row],[Female Voters]]/Table1[[#This Row],[Female Population]]</f>
        <v>0.70901966449943243</v>
      </c>
      <c r="T3700" s="24">
        <f>Table1[[#This Row],[Male Voters]]/Table1[[#This Row],[Male Population]]</f>
        <v>0.60155135785460934</v>
      </c>
      <c r="U3700" s="24">
        <f>Table1[[#This Row],[Total Voters]]/Table1[[#This Row],[Total Population]]</f>
        <v>0.66216145700386919</v>
      </c>
      <c r="V3700" s="24">
        <f>Table1[[#This Row],[Female Ballots]]/Table1[[#This Row],[Female Population]]</f>
        <v>0.26971013815676087</v>
      </c>
      <c r="W3700" s="24">
        <f>Table1[[#This Row],[Male Ballots]]/Table1[[#This Row],[Male Population]]</f>
        <v>0.19267027235319215</v>
      </c>
      <c r="X3700" s="24">
        <f>Table1[[#This Row],[Total Ballots]]/Table1[[#This Row],[Total Population]]</f>
        <v>0.23340484928244495</v>
      </c>
      <c r="Y3700" s="78">
        <f>Table1[[#This Row],[Female Ballots]]/Table1[[#This Row],[Female Voters]]</f>
        <v>0.38039867109634551</v>
      </c>
      <c r="Z3700" s="79">
        <f>Table1[[#This Row],[Male Ballots]]/Table1[[#This Row],[Male Voters]]</f>
        <v>0.32028898254063815</v>
      </c>
      <c r="AA3700" s="78">
        <f>Table1[[#This Row],[Total Ballots]]/Table1[[#This Row],[Total Voters]]</f>
        <v>0.35248933143669986</v>
      </c>
    </row>
    <row r="3701" spans="1:27" s="12" customFormat="1" x14ac:dyDescent="0.35">
      <c r="A3701" s="70" t="s">
        <v>53</v>
      </c>
      <c r="B3701" s="71">
        <v>2020</v>
      </c>
      <c r="C3701" s="71" t="s">
        <v>81</v>
      </c>
      <c r="D3701" s="71"/>
      <c r="E3701" s="72"/>
      <c r="F3701" s="81"/>
      <c r="G3701" s="82" t="s">
        <v>64</v>
      </c>
      <c r="H3701" s="132">
        <v>2649.1859999999997</v>
      </c>
      <c r="I3701" s="132">
        <v>2685.1890000000003</v>
      </c>
      <c r="J3701" s="133">
        <v>5334.375</v>
      </c>
      <c r="K3701" s="66">
        <v>1844</v>
      </c>
      <c r="L3701" s="66">
        <v>1668</v>
      </c>
      <c r="M3701" s="66">
        <v>56</v>
      </c>
      <c r="N3701" s="66">
        <v>3568</v>
      </c>
      <c r="O3701" s="66">
        <v>875</v>
      </c>
      <c r="P3701" s="66">
        <v>804</v>
      </c>
      <c r="Q3701" s="66">
        <v>32</v>
      </c>
      <c r="R3701" s="73">
        <v>1711</v>
      </c>
      <c r="S3701" s="24">
        <f>Table1[[#This Row],[Female Voters]]/Table1[[#This Row],[Female Population]]</f>
        <v>0.69606286610302193</v>
      </c>
      <c r="T3701" s="24">
        <f>Table1[[#This Row],[Male Voters]]/Table1[[#This Row],[Male Population]]</f>
        <v>0.6211853243849873</v>
      </c>
      <c r="U3701" s="24">
        <f>Table1[[#This Row],[Total Voters]]/Table1[[#This Row],[Total Population]]</f>
        <v>0.66886936145284126</v>
      </c>
      <c r="V3701" s="24">
        <f>Table1[[#This Row],[Female Ballots]]/Table1[[#This Row],[Female Population]]</f>
        <v>0.33029013440354893</v>
      </c>
      <c r="W3701" s="24">
        <f>Table1[[#This Row],[Male Ballots]]/Table1[[#This Row],[Male Population]]</f>
        <v>0.29942026427190038</v>
      </c>
      <c r="X3701" s="24">
        <f>Table1[[#This Row],[Total Ballots]]/Table1[[#This Row],[Total Population]]</f>
        <v>0.32074985354422964</v>
      </c>
      <c r="Y3701" s="78">
        <f>Table1[[#This Row],[Female Ballots]]/Table1[[#This Row],[Female Voters]]</f>
        <v>0.47451193058568331</v>
      </c>
      <c r="Z3701" s="79">
        <f>Table1[[#This Row],[Male Ballots]]/Table1[[#This Row],[Male Voters]]</f>
        <v>0.48201438848920863</v>
      </c>
      <c r="AA3701" s="78">
        <f>Table1[[#This Row],[Total Ballots]]/Table1[[#This Row],[Total Voters]]</f>
        <v>0.4795403587443946</v>
      </c>
    </row>
    <row r="3702" spans="1:27" s="12" customFormat="1" x14ac:dyDescent="0.35">
      <c r="A3702" s="70" t="s">
        <v>53</v>
      </c>
      <c r="B3702" s="71">
        <v>2020</v>
      </c>
      <c r="C3702" s="71" t="s">
        <v>81</v>
      </c>
      <c r="D3702" s="71"/>
      <c r="E3702" s="72"/>
      <c r="F3702" s="81"/>
      <c r="G3702" s="82" t="s">
        <v>65</v>
      </c>
      <c r="H3702" s="132">
        <v>2485.174</v>
      </c>
      <c r="I3702" s="132">
        <v>2385.1680000000001</v>
      </c>
      <c r="J3702" s="133">
        <v>4870.3420000000006</v>
      </c>
      <c r="K3702" s="66">
        <v>1684</v>
      </c>
      <c r="L3702" s="66">
        <v>1523</v>
      </c>
      <c r="M3702" s="66">
        <v>83</v>
      </c>
      <c r="N3702" s="66">
        <v>3290</v>
      </c>
      <c r="O3702" s="66">
        <v>965</v>
      </c>
      <c r="P3702" s="66">
        <v>838</v>
      </c>
      <c r="Q3702" s="66">
        <v>51</v>
      </c>
      <c r="R3702" s="73">
        <v>1854</v>
      </c>
      <c r="S3702" s="24">
        <f>Table1[[#This Row],[Female Voters]]/Table1[[#This Row],[Female Population]]</f>
        <v>0.67761854904324603</v>
      </c>
      <c r="T3702" s="24">
        <f>Table1[[#This Row],[Male Voters]]/Table1[[#This Row],[Male Population]]</f>
        <v>0.63852944530532019</v>
      </c>
      <c r="U3702" s="24">
        <f>Table1[[#This Row],[Total Voters]]/Table1[[#This Row],[Total Population]]</f>
        <v>0.6755172429369436</v>
      </c>
      <c r="V3702" s="24">
        <f>Table1[[#This Row],[Female Ballots]]/Table1[[#This Row],[Female Population]]</f>
        <v>0.3883027908709813</v>
      </c>
      <c r="W3702" s="24">
        <f>Table1[[#This Row],[Male Ballots]]/Table1[[#This Row],[Male Population]]</f>
        <v>0.35133793510561939</v>
      </c>
      <c r="X3702" s="24">
        <f>Table1[[#This Row],[Total Ballots]]/Table1[[#This Row],[Total Population]]</f>
        <v>0.38067141896811352</v>
      </c>
      <c r="Y3702" s="78">
        <f>Table1[[#This Row],[Female Ballots]]/Table1[[#This Row],[Female Voters]]</f>
        <v>0.5730403800475059</v>
      </c>
      <c r="Z3702" s="79">
        <f>Table1[[#This Row],[Male Ballots]]/Table1[[#This Row],[Male Voters]]</f>
        <v>0.55022980958634271</v>
      </c>
      <c r="AA3702" s="78">
        <f>Table1[[#This Row],[Total Ballots]]/Table1[[#This Row],[Total Voters]]</f>
        <v>0.56352583586626137</v>
      </c>
    </row>
    <row r="3703" spans="1:27" s="12" customFormat="1" x14ac:dyDescent="0.35">
      <c r="A3703" s="70" t="s">
        <v>53</v>
      </c>
      <c r="B3703" s="71">
        <v>2020</v>
      </c>
      <c r="C3703" s="71" t="s">
        <v>81</v>
      </c>
      <c r="D3703" s="71"/>
      <c r="E3703" s="72"/>
      <c r="F3703" s="81"/>
      <c r="G3703" s="82" t="s">
        <v>66</v>
      </c>
      <c r="H3703" s="132">
        <v>2754.1930000000002</v>
      </c>
      <c r="I3703" s="132">
        <v>2703.19</v>
      </c>
      <c r="J3703" s="133">
        <v>5457.384</v>
      </c>
      <c r="K3703" s="66">
        <v>2219</v>
      </c>
      <c r="L3703" s="66">
        <v>2067</v>
      </c>
      <c r="M3703" s="66">
        <v>69</v>
      </c>
      <c r="N3703" s="66">
        <v>4355</v>
      </c>
      <c r="O3703" s="66">
        <v>1516</v>
      </c>
      <c r="P3703" s="66">
        <v>1322</v>
      </c>
      <c r="Q3703" s="66">
        <v>43</v>
      </c>
      <c r="R3703" s="73">
        <v>2881</v>
      </c>
      <c r="S3703" s="24">
        <f>Table1[[#This Row],[Female Voters]]/Table1[[#This Row],[Female Population]]</f>
        <v>0.80568064765250647</v>
      </c>
      <c r="T3703" s="24">
        <f>Table1[[#This Row],[Male Voters]]/Table1[[#This Row],[Male Population]]</f>
        <v>0.76465213322038039</v>
      </c>
      <c r="U3703" s="24">
        <f>Table1[[#This Row],[Total Voters]]/Table1[[#This Row],[Total Population]]</f>
        <v>0.79800138674500454</v>
      </c>
      <c r="V3703" s="24">
        <f>Table1[[#This Row],[Female Ballots]]/Table1[[#This Row],[Female Population]]</f>
        <v>0.55043346635475432</v>
      </c>
      <c r="W3703" s="24">
        <f>Table1[[#This Row],[Male Ballots]]/Table1[[#This Row],[Male Population]]</f>
        <v>0.48905182395614072</v>
      </c>
      <c r="X3703" s="24">
        <f>Table1[[#This Row],[Total Ballots]]/Table1[[#This Row],[Total Population]]</f>
        <v>0.52790860969284914</v>
      </c>
      <c r="Y3703" s="78">
        <f>Table1[[#This Row],[Female Ballots]]/Table1[[#This Row],[Female Voters]]</f>
        <v>0.68319062640829198</v>
      </c>
      <c r="Z3703" s="79">
        <f>Table1[[#This Row],[Male Ballots]]/Table1[[#This Row],[Male Voters]]</f>
        <v>0.63957426221577163</v>
      </c>
      <c r="AA3703" s="78">
        <f>Table1[[#This Row],[Total Ballots]]/Table1[[#This Row],[Total Voters]]</f>
        <v>0.66153846153846152</v>
      </c>
    </row>
    <row r="3704" spans="1:27" s="12" customFormat="1" x14ac:dyDescent="0.35">
      <c r="A3704" s="70" t="s">
        <v>53</v>
      </c>
      <c r="B3704" s="71">
        <v>2020</v>
      </c>
      <c r="C3704" s="71" t="s">
        <v>81</v>
      </c>
      <c r="D3704" s="71"/>
      <c r="E3704" s="72"/>
      <c r="F3704" s="81"/>
      <c r="G3704" s="82" t="s">
        <v>67</v>
      </c>
      <c r="H3704" s="132">
        <v>4002.2819</v>
      </c>
      <c r="I3704" s="132">
        <v>3707.2610999999997</v>
      </c>
      <c r="J3704" s="133">
        <v>7709.5419000000002</v>
      </c>
      <c r="K3704" s="66">
        <v>3586</v>
      </c>
      <c r="L3704" s="66">
        <v>3338</v>
      </c>
      <c r="M3704" s="66">
        <v>116</v>
      </c>
      <c r="N3704" s="66">
        <v>7040</v>
      </c>
      <c r="O3704" s="66">
        <v>2760</v>
      </c>
      <c r="P3704" s="66">
        <v>2606</v>
      </c>
      <c r="Q3704" s="66">
        <v>85</v>
      </c>
      <c r="R3704" s="66">
        <v>5451</v>
      </c>
      <c r="S3704" s="24">
        <f>Table1[[#This Row],[Female Voters]]/Table1[[#This Row],[Female Population]]</f>
        <v>0.895988860754661</v>
      </c>
      <c r="T3704" s="24">
        <f>Table1[[#This Row],[Male Voters]]/Table1[[#This Row],[Male Population]]</f>
        <v>0.90039517313738715</v>
      </c>
      <c r="U3704" s="24">
        <f>Table1[[#This Row],[Total Voters]]/Table1[[#This Row],[Total Population]]</f>
        <v>0.91315412657657391</v>
      </c>
      <c r="V3704" s="24">
        <f>Table1[[#This Row],[Female Ballots]]/Table1[[#This Row],[Female Population]]</f>
        <v>0.68960659667676083</v>
      </c>
      <c r="W3704" s="24">
        <f>Table1[[#This Row],[Male Ballots]]/Table1[[#This Row],[Male Population]]</f>
        <v>0.70294482360576116</v>
      </c>
      <c r="X3704" s="24">
        <f>Table1[[#This Row],[Total Ballots]]/Table1[[#This Row],[Total Population]]</f>
        <v>0.70704590113194665</v>
      </c>
      <c r="Y3704" s="78">
        <f>Table1[[#This Row],[Female Ballots]]/Table1[[#This Row],[Female Voters]]</f>
        <v>0.76965978806469604</v>
      </c>
      <c r="Z3704" s="79">
        <f>Table1[[#This Row],[Male Ballots]]/Table1[[#This Row],[Male Voters]]</f>
        <v>0.78070701018573996</v>
      </c>
      <c r="AA3704" s="78">
        <f>Table1[[#This Row],[Total Ballots]]/Table1[[#This Row],[Total Voters]]</f>
        <v>0.77428977272727273</v>
      </c>
    </row>
    <row r="3705" spans="1:27" s="12" customFormat="1" x14ac:dyDescent="0.35">
      <c r="A3705" s="70" t="s">
        <v>32</v>
      </c>
      <c r="B3705" s="71">
        <v>2020</v>
      </c>
      <c r="C3705" s="71" t="s">
        <v>81</v>
      </c>
      <c r="D3705" s="71"/>
      <c r="E3705" s="72"/>
      <c r="F3705" s="81"/>
      <c r="G3705" s="82" t="s">
        <v>79</v>
      </c>
      <c r="H3705" s="132">
        <v>2864.99332</v>
      </c>
      <c r="I3705" s="132">
        <v>2970.1398600000002</v>
      </c>
      <c r="J3705" s="133">
        <v>5835.1334100000004</v>
      </c>
      <c r="K3705" s="66">
        <v>2437</v>
      </c>
      <c r="L3705" s="66">
        <v>2451</v>
      </c>
      <c r="M3705" s="66">
        <v>30</v>
      </c>
      <c r="N3705" s="66">
        <v>4918</v>
      </c>
      <c r="O3705" s="66">
        <v>1716</v>
      </c>
      <c r="P3705" s="66">
        <v>1642</v>
      </c>
      <c r="Q3705" s="66">
        <v>27</v>
      </c>
      <c r="R3705" s="73">
        <v>3385</v>
      </c>
      <c r="S3705" s="24">
        <f>Table1[[#This Row],[Female Voters]]/Table1[[#This Row],[Female Population]]</f>
        <v>0.85061280352304625</v>
      </c>
      <c r="T3705" s="24">
        <f>Table1[[#This Row],[Male Voters]]/Table1[[#This Row],[Male Population]]</f>
        <v>0.82521366519083716</v>
      </c>
      <c r="U3705" s="24">
        <f>Table1[[#This Row],[Total Voters]]/Table1[[#This Row],[Total Population]]</f>
        <v>0.84282563129949062</v>
      </c>
      <c r="V3705" s="24">
        <f>Table1[[#This Row],[Female Ballots]]/Table1[[#This Row],[Female Population]]</f>
        <v>0.59895427609583396</v>
      </c>
      <c r="W3705" s="24">
        <f>Table1[[#This Row],[Male Ballots]]/Table1[[#This Row],[Male Population]]</f>
        <v>0.55283591931593412</v>
      </c>
      <c r="X3705" s="24">
        <f>Table1[[#This Row],[Total Ballots]]/Table1[[#This Row],[Total Population]]</f>
        <v>0.58010670230759986</v>
      </c>
      <c r="Y3705" s="78">
        <f>Table1[[#This Row],[Female Ballots]]/Table1[[#This Row],[Female Voters]]</f>
        <v>0.70414443988510467</v>
      </c>
      <c r="Z3705" s="79">
        <f>Table1[[#This Row],[Male Ballots]]/Table1[[#This Row],[Male Voters]]</f>
        <v>0.66993064055487561</v>
      </c>
      <c r="AA3705" s="78">
        <f>Table1[[#This Row],[Total Ballots]]/Table1[[#This Row],[Total Voters]]</f>
        <v>0.68828792191947952</v>
      </c>
    </row>
    <row r="3706" spans="1:27" s="12" customFormat="1" x14ac:dyDescent="0.35">
      <c r="A3706" s="70" t="s">
        <v>32</v>
      </c>
      <c r="B3706" s="71">
        <v>2020</v>
      </c>
      <c r="C3706" s="71" t="s">
        <v>81</v>
      </c>
      <c r="D3706" s="71"/>
      <c r="E3706" s="72"/>
      <c r="F3706" s="81"/>
      <c r="G3706" s="82" t="s">
        <v>62</v>
      </c>
      <c r="H3706" s="132">
        <v>174.24285</v>
      </c>
      <c r="I3706" s="132">
        <v>215.30005</v>
      </c>
      <c r="J3706" s="133">
        <v>389.54291000000001</v>
      </c>
      <c r="K3706" s="66">
        <v>125</v>
      </c>
      <c r="L3706" s="66">
        <v>142</v>
      </c>
      <c r="M3706" s="66">
        <v>4</v>
      </c>
      <c r="N3706" s="66">
        <v>271</v>
      </c>
      <c r="O3706" s="66">
        <v>59</v>
      </c>
      <c r="P3706" s="66">
        <v>42</v>
      </c>
      <c r="Q3706" s="66">
        <v>2</v>
      </c>
      <c r="R3706" s="73">
        <v>103</v>
      </c>
      <c r="S3706" s="24">
        <f>Table1[[#This Row],[Female Voters]]/Table1[[#This Row],[Female Population]]</f>
        <v>0.71738955142205263</v>
      </c>
      <c r="T3706" s="24">
        <f>Table1[[#This Row],[Male Voters]]/Table1[[#This Row],[Male Population]]</f>
        <v>0.6595446680109921</v>
      </c>
      <c r="U3706" s="24">
        <f>Table1[[#This Row],[Total Voters]]/Table1[[#This Row],[Total Population]]</f>
        <v>0.69568715805917247</v>
      </c>
      <c r="V3706" s="24">
        <f>Table1[[#This Row],[Female Ballots]]/Table1[[#This Row],[Female Population]]</f>
        <v>0.33860786827120881</v>
      </c>
      <c r="W3706" s="24">
        <f>Table1[[#This Row],[Male Ballots]]/Table1[[#This Row],[Male Population]]</f>
        <v>0.19507659194691315</v>
      </c>
      <c r="X3706" s="24">
        <f>Table1[[#This Row],[Total Ballots]]/Table1[[#This Row],[Total Population]]</f>
        <v>0.26441246228817256</v>
      </c>
      <c r="Y3706" s="78">
        <f>Table1[[#This Row],[Female Ballots]]/Table1[[#This Row],[Female Voters]]</f>
        <v>0.47199999999999998</v>
      </c>
      <c r="Z3706" s="79">
        <f>Table1[[#This Row],[Male Ballots]]/Table1[[#This Row],[Male Voters]]</f>
        <v>0.29577464788732394</v>
      </c>
      <c r="AA3706" s="78">
        <f>Table1[[#This Row],[Total Ballots]]/Table1[[#This Row],[Total Voters]]</f>
        <v>0.38007380073800739</v>
      </c>
    </row>
    <row r="3707" spans="1:27" s="12" customFormat="1" x14ac:dyDescent="0.35">
      <c r="A3707" s="70" t="s">
        <v>32</v>
      </c>
      <c r="B3707" s="71">
        <v>2020</v>
      </c>
      <c r="C3707" s="71" t="s">
        <v>81</v>
      </c>
      <c r="D3707" s="71"/>
      <c r="E3707" s="72"/>
      <c r="F3707" s="81"/>
      <c r="G3707" s="82" t="s">
        <v>63</v>
      </c>
      <c r="H3707" s="132">
        <v>306.42700000000002</v>
      </c>
      <c r="I3707" s="132">
        <v>312.43540000000002</v>
      </c>
      <c r="J3707" s="133">
        <v>618.86259999999993</v>
      </c>
      <c r="K3707" s="66">
        <v>239</v>
      </c>
      <c r="L3707" s="66">
        <v>232</v>
      </c>
      <c r="M3707" s="66">
        <v>7</v>
      </c>
      <c r="N3707" s="66">
        <v>478</v>
      </c>
      <c r="O3707" s="66">
        <v>114</v>
      </c>
      <c r="P3707" s="66">
        <v>90</v>
      </c>
      <c r="Q3707" s="66">
        <v>5</v>
      </c>
      <c r="R3707" s="73">
        <v>209</v>
      </c>
      <c r="S3707" s="24">
        <f>Table1[[#This Row],[Female Voters]]/Table1[[#This Row],[Female Population]]</f>
        <v>0.77995737973481438</v>
      </c>
      <c r="T3707" s="24">
        <f>Table1[[#This Row],[Male Voters]]/Table1[[#This Row],[Male Population]]</f>
        <v>0.74255350065965631</v>
      </c>
      <c r="U3707" s="24">
        <f>Table1[[#This Row],[Total Voters]]/Table1[[#This Row],[Total Population]]</f>
        <v>0.77238469411465493</v>
      </c>
      <c r="V3707" s="24">
        <f>Table1[[#This Row],[Female Ballots]]/Table1[[#This Row],[Female Population]]</f>
        <v>0.37202987987350983</v>
      </c>
      <c r="W3707" s="24">
        <f>Table1[[#This Row],[Male Ballots]]/Table1[[#This Row],[Male Population]]</f>
        <v>0.28805954766969427</v>
      </c>
      <c r="X3707" s="24">
        <f>Table1[[#This Row],[Total Ballots]]/Table1[[#This Row],[Total Population]]</f>
        <v>0.33771632023004788</v>
      </c>
      <c r="Y3707" s="78">
        <f>Table1[[#This Row],[Female Ballots]]/Table1[[#This Row],[Female Voters]]</f>
        <v>0.47698744769874479</v>
      </c>
      <c r="Z3707" s="79">
        <f>Table1[[#This Row],[Male Ballots]]/Table1[[#This Row],[Male Voters]]</f>
        <v>0.38793103448275862</v>
      </c>
      <c r="AA3707" s="78">
        <f>Table1[[#This Row],[Total Ballots]]/Table1[[#This Row],[Total Voters]]</f>
        <v>0.43723849372384938</v>
      </c>
    </row>
    <row r="3708" spans="1:27" s="12" customFormat="1" x14ac:dyDescent="0.35">
      <c r="A3708" s="70" t="s">
        <v>32</v>
      </c>
      <c r="B3708" s="71">
        <v>2020</v>
      </c>
      <c r="C3708" s="71" t="s">
        <v>81</v>
      </c>
      <c r="D3708" s="71"/>
      <c r="E3708" s="72"/>
      <c r="F3708" s="81"/>
      <c r="G3708" s="82" t="s">
        <v>64</v>
      </c>
      <c r="H3708" s="132">
        <v>371.51779999999997</v>
      </c>
      <c r="I3708" s="132">
        <v>373.5206</v>
      </c>
      <c r="J3708" s="133">
        <v>745.03840000000002</v>
      </c>
      <c r="K3708" s="66">
        <v>287</v>
      </c>
      <c r="L3708" s="66">
        <v>298</v>
      </c>
      <c r="M3708" s="66">
        <v>2</v>
      </c>
      <c r="N3708" s="66">
        <v>587</v>
      </c>
      <c r="O3708" s="66">
        <v>181</v>
      </c>
      <c r="P3708" s="66">
        <v>159</v>
      </c>
      <c r="Q3708" s="66">
        <v>2</v>
      </c>
      <c r="R3708" s="73">
        <v>342</v>
      </c>
      <c r="S3708" s="24">
        <f>Table1[[#This Row],[Female Voters]]/Table1[[#This Row],[Female Population]]</f>
        <v>0.77250672780685081</v>
      </c>
      <c r="T3708" s="24">
        <f>Table1[[#This Row],[Male Voters]]/Table1[[#This Row],[Male Population]]</f>
        <v>0.79781409646482682</v>
      </c>
      <c r="U3708" s="24">
        <f>Table1[[#This Row],[Total Voters]]/Table1[[#This Row],[Total Population]]</f>
        <v>0.78787885295576709</v>
      </c>
      <c r="V3708" s="24">
        <f>Table1[[#This Row],[Female Ballots]]/Table1[[#This Row],[Female Population]]</f>
        <v>0.48719065412209056</v>
      </c>
      <c r="W3708" s="24">
        <f>Table1[[#This Row],[Male Ballots]]/Table1[[#This Row],[Male Population]]</f>
        <v>0.4256793333486828</v>
      </c>
      <c r="X3708" s="24">
        <f>Table1[[#This Row],[Total Ballots]]/Table1[[#This Row],[Total Population]]</f>
        <v>0.45903674226724422</v>
      </c>
      <c r="Y3708" s="78">
        <f>Table1[[#This Row],[Female Ballots]]/Table1[[#This Row],[Female Voters]]</f>
        <v>0.63066202090592338</v>
      </c>
      <c r="Z3708" s="79">
        <f>Table1[[#This Row],[Male Ballots]]/Table1[[#This Row],[Male Voters]]</f>
        <v>0.53355704697986572</v>
      </c>
      <c r="AA3708" s="78">
        <f>Table1[[#This Row],[Total Ballots]]/Table1[[#This Row],[Total Voters]]</f>
        <v>0.58262350936967633</v>
      </c>
    </row>
    <row r="3709" spans="1:27" s="12" customFormat="1" x14ac:dyDescent="0.35">
      <c r="A3709" s="70" t="s">
        <v>32</v>
      </c>
      <c r="B3709" s="71">
        <v>2020</v>
      </c>
      <c r="C3709" s="71" t="s">
        <v>81</v>
      </c>
      <c r="D3709" s="71"/>
      <c r="E3709" s="72"/>
      <c r="F3709" s="81"/>
      <c r="G3709" s="82" t="s">
        <v>65</v>
      </c>
      <c r="H3709" s="132">
        <v>392.5471</v>
      </c>
      <c r="I3709" s="132">
        <v>354.4941</v>
      </c>
      <c r="J3709" s="133">
        <v>747.0412</v>
      </c>
      <c r="K3709" s="66">
        <v>322</v>
      </c>
      <c r="L3709" s="66">
        <v>321</v>
      </c>
      <c r="M3709" s="66">
        <v>1</v>
      </c>
      <c r="N3709" s="66">
        <v>644</v>
      </c>
      <c r="O3709" s="66">
        <v>218</v>
      </c>
      <c r="P3709" s="66">
        <v>210</v>
      </c>
      <c r="Q3709" s="66">
        <v>0</v>
      </c>
      <c r="R3709" s="73">
        <v>428</v>
      </c>
      <c r="S3709" s="24">
        <f>Table1[[#This Row],[Female Voters]]/Table1[[#This Row],[Female Population]]</f>
        <v>0.82028373155730872</v>
      </c>
      <c r="T3709" s="24">
        <f>Table1[[#This Row],[Male Voters]]/Table1[[#This Row],[Male Population]]</f>
        <v>0.90551577586199605</v>
      </c>
      <c r="U3709" s="24">
        <f>Table1[[#This Row],[Total Voters]]/Table1[[#This Row],[Total Population]]</f>
        <v>0.86206758074387324</v>
      </c>
      <c r="V3709" s="24">
        <f>Table1[[#This Row],[Female Ballots]]/Table1[[#This Row],[Female Population]]</f>
        <v>0.55534737105432697</v>
      </c>
      <c r="W3709" s="24">
        <f>Table1[[#This Row],[Male Ballots]]/Table1[[#This Row],[Male Population]]</f>
        <v>0.592393498227474</v>
      </c>
      <c r="X3709" s="24">
        <f>Table1[[#This Row],[Total Ballots]]/Table1[[#This Row],[Total Population]]</f>
        <v>0.57292690148816428</v>
      </c>
      <c r="Y3709" s="78">
        <f>Table1[[#This Row],[Female Ballots]]/Table1[[#This Row],[Female Voters]]</f>
        <v>0.67701863354037262</v>
      </c>
      <c r="Z3709" s="79">
        <f>Table1[[#This Row],[Male Ballots]]/Table1[[#This Row],[Male Voters]]</f>
        <v>0.65420560747663548</v>
      </c>
      <c r="AA3709" s="78">
        <f>Table1[[#This Row],[Total Ballots]]/Table1[[#This Row],[Total Voters]]</f>
        <v>0.6645962732919255</v>
      </c>
    </row>
    <row r="3710" spans="1:27" s="12" customFormat="1" x14ac:dyDescent="0.35">
      <c r="A3710" s="70" t="s">
        <v>32</v>
      </c>
      <c r="B3710" s="71">
        <v>2020</v>
      </c>
      <c r="C3710" s="71" t="s">
        <v>81</v>
      </c>
      <c r="D3710" s="71"/>
      <c r="E3710" s="72"/>
      <c r="F3710" s="81"/>
      <c r="G3710" s="82" t="s">
        <v>66</v>
      </c>
      <c r="H3710" s="132">
        <v>599.83609999999999</v>
      </c>
      <c r="I3710" s="132">
        <v>615.85840000000007</v>
      </c>
      <c r="J3710" s="133">
        <v>1215.6945000000001</v>
      </c>
      <c r="K3710" s="66">
        <v>540</v>
      </c>
      <c r="L3710" s="66">
        <v>464</v>
      </c>
      <c r="M3710" s="66">
        <v>10</v>
      </c>
      <c r="N3710" s="66">
        <v>1014</v>
      </c>
      <c r="O3710" s="66">
        <v>401</v>
      </c>
      <c r="P3710" s="66">
        <v>328</v>
      </c>
      <c r="Q3710" s="66">
        <v>12</v>
      </c>
      <c r="R3710" s="73">
        <v>741</v>
      </c>
      <c r="S3710" s="24">
        <f>Table1[[#This Row],[Female Voters]]/Table1[[#This Row],[Female Population]]</f>
        <v>0.90024591717637537</v>
      </c>
      <c r="T3710" s="24">
        <f>Table1[[#This Row],[Male Voters]]/Table1[[#This Row],[Male Population]]</f>
        <v>0.7534199419866644</v>
      </c>
      <c r="U3710" s="24">
        <f>Table1[[#This Row],[Total Voters]]/Table1[[#This Row],[Total Population]]</f>
        <v>0.83409113062533391</v>
      </c>
      <c r="V3710" s="24">
        <f>Table1[[#This Row],[Female Ballots]]/Table1[[#This Row],[Female Population]]</f>
        <v>0.66851594960690097</v>
      </c>
      <c r="W3710" s="24">
        <f>Table1[[#This Row],[Male Ballots]]/Table1[[#This Row],[Male Population]]</f>
        <v>0.53258995899057304</v>
      </c>
      <c r="X3710" s="24">
        <f>Table1[[#This Row],[Total Ballots]]/Table1[[#This Row],[Total Population]]</f>
        <v>0.60952813391851324</v>
      </c>
      <c r="Y3710" s="78">
        <f>Table1[[#This Row],[Female Ballots]]/Table1[[#This Row],[Female Voters]]</f>
        <v>0.74259259259259258</v>
      </c>
      <c r="Z3710" s="79">
        <f>Table1[[#This Row],[Male Ballots]]/Table1[[#This Row],[Male Voters]]</f>
        <v>0.7068965517241379</v>
      </c>
      <c r="AA3710" s="78">
        <f>Table1[[#This Row],[Total Ballots]]/Table1[[#This Row],[Total Voters]]</f>
        <v>0.73076923076923073</v>
      </c>
    </row>
    <row r="3711" spans="1:27" s="12" customFormat="1" x14ac:dyDescent="0.35">
      <c r="A3711" s="70" t="s">
        <v>32</v>
      </c>
      <c r="B3711" s="71">
        <v>2020</v>
      </c>
      <c r="C3711" s="71" t="s">
        <v>81</v>
      </c>
      <c r="D3711" s="71"/>
      <c r="E3711" s="72"/>
      <c r="F3711" s="81"/>
      <c r="G3711" s="82" t="s">
        <v>67</v>
      </c>
      <c r="H3711" s="132">
        <v>1020.42247</v>
      </c>
      <c r="I3711" s="132">
        <v>1098.5313100000001</v>
      </c>
      <c r="J3711" s="133">
        <v>2118.9538000000002</v>
      </c>
      <c r="K3711" s="66">
        <v>924</v>
      </c>
      <c r="L3711" s="66">
        <v>994</v>
      </c>
      <c r="M3711" s="66">
        <v>6</v>
      </c>
      <c r="N3711" s="66">
        <v>1924</v>
      </c>
      <c r="O3711" s="66">
        <v>743</v>
      </c>
      <c r="P3711" s="66">
        <v>813</v>
      </c>
      <c r="Q3711" s="66">
        <v>6</v>
      </c>
      <c r="R3711" s="66">
        <v>1562</v>
      </c>
      <c r="S3711" s="24">
        <f>Table1[[#This Row],[Female Voters]]/Table1[[#This Row],[Female Population]]</f>
        <v>0.90550730424429016</v>
      </c>
      <c r="T3711" s="24">
        <f>Table1[[#This Row],[Male Voters]]/Table1[[#This Row],[Male Population]]</f>
        <v>0.90484448731825395</v>
      </c>
      <c r="U3711" s="24">
        <f>Table1[[#This Row],[Total Voters]]/Table1[[#This Row],[Total Population]]</f>
        <v>0.90799525690461014</v>
      </c>
      <c r="V3711" s="24">
        <f>Table1[[#This Row],[Female Ballots]]/Table1[[#This Row],[Female Population]]</f>
        <v>0.72812979118344978</v>
      </c>
      <c r="W3711" s="24">
        <f>Table1[[#This Row],[Male Ballots]]/Table1[[#This Row],[Male Population]]</f>
        <v>0.74007904244440692</v>
      </c>
      <c r="X3711" s="24">
        <f>Table1[[#This Row],[Total Ballots]]/Table1[[#This Row],[Total Population]]</f>
        <v>0.73715623247661177</v>
      </c>
      <c r="Y3711" s="78">
        <f>Table1[[#This Row],[Female Ballots]]/Table1[[#This Row],[Female Voters]]</f>
        <v>0.80411255411255411</v>
      </c>
      <c r="Z3711" s="79">
        <f>Table1[[#This Row],[Male Ballots]]/Table1[[#This Row],[Male Voters]]</f>
        <v>0.81790744466800802</v>
      </c>
      <c r="AA3711" s="78">
        <f>Table1[[#This Row],[Total Ballots]]/Table1[[#This Row],[Total Voters]]</f>
        <v>0.81185031185031187</v>
      </c>
    </row>
    <row r="3712" spans="1:27" s="12" customFormat="1" x14ac:dyDescent="0.35">
      <c r="A3712" s="70" t="s">
        <v>60</v>
      </c>
      <c r="B3712" s="71">
        <v>2020</v>
      </c>
      <c r="C3712" s="71" t="s">
        <v>81</v>
      </c>
      <c r="D3712" s="71"/>
      <c r="E3712" s="72"/>
      <c r="F3712" s="81"/>
      <c r="G3712" s="82" t="s">
        <v>79</v>
      </c>
      <c r="H3712" s="132">
        <v>31741.643400000001</v>
      </c>
      <c r="I3712" s="132">
        <v>34532.786899999999</v>
      </c>
      <c r="J3712" s="133">
        <v>66274.426899999991</v>
      </c>
      <c r="K3712" s="66">
        <v>19793</v>
      </c>
      <c r="L3712" s="66">
        <v>18381</v>
      </c>
      <c r="M3712" s="66">
        <v>583</v>
      </c>
      <c r="N3712" s="66">
        <v>38757</v>
      </c>
      <c r="O3712" s="66">
        <v>9786</v>
      </c>
      <c r="P3712" s="66">
        <v>8832</v>
      </c>
      <c r="Q3712" s="66">
        <v>268</v>
      </c>
      <c r="R3712" s="73">
        <v>18886</v>
      </c>
      <c r="S3712" s="24">
        <f>Table1[[#This Row],[Female Voters]]/Table1[[#This Row],[Female Population]]</f>
        <v>0.62356569729467759</v>
      </c>
      <c r="T3712" s="24">
        <f>Table1[[#This Row],[Male Voters]]/Table1[[#This Row],[Male Population]]</f>
        <v>0.53227676217467412</v>
      </c>
      <c r="U3712" s="24">
        <f>Table1[[#This Row],[Total Voters]]/Table1[[#This Row],[Total Population]]</f>
        <v>0.58479570194517982</v>
      </c>
      <c r="V3712" s="24">
        <f>Table1[[#This Row],[Female Ballots]]/Table1[[#This Row],[Female Population]]</f>
        <v>0.30830161742665158</v>
      </c>
      <c r="W3712" s="24">
        <f>Table1[[#This Row],[Male Ballots]]/Table1[[#This Row],[Male Population]]</f>
        <v>0.25575694268683541</v>
      </c>
      <c r="X3712" s="24">
        <f>Table1[[#This Row],[Total Ballots]]/Table1[[#This Row],[Total Population]]</f>
        <v>0.28496662865899491</v>
      </c>
      <c r="Y3712" s="78">
        <f>Table1[[#This Row],[Female Ballots]]/Table1[[#This Row],[Female Voters]]</f>
        <v>0.49441721820845752</v>
      </c>
      <c r="Z3712" s="79">
        <f>Table1[[#This Row],[Male Ballots]]/Table1[[#This Row],[Male Voters]]</f>
        <v>0.48049616451770849</v>
      </c>
      <c r="AA3712" s="78">
        <f>Table1[[#This Row],[Total Ballots]]/Table1[[#This Row],[Total Voters]]</f>
        <v>0.4872926181076967</v>
      </c>
    </row>
    <row r="3713" spans="1:27" s="12" customFormat="1" x14ac:dyDescent="0.35">
      <c r="A3713" s="70" t="s">
        <v>60</v>
      </c>
      <c r="B3713" s="71">
        <v>2020</v>
      </c>
      <c r="C3713" s="71" t="s">
        <v>81</v>
      </c>
      <c r="D3713" s="71"/>
      <c r="E3713" s="72"/>
      <c r="F3713" s="81"/>
      <c r="G3713" s="82" t="s">
        <v>62</v>
      </c>
      <c r="H3713" s="132">
        <v>4530.2343000000001</v>
      </c>
      <c r="I3713" s="132">
        <v>5268.2725</v>
      </c>
      <c r="J3713" s="133">
        <v>9798.5059999999994</v>
      </c>
      <c r="K3713" s="66">
        <v>2414</v>
      </c>
      <c r="L3713" s="66">
        <v>2338</v>
      </c>
      <c r="M3713" s="66">
        <v>58</v>
      </c>
      <c r="N3713" s="66">
        <v>4810</v>
      </c>
      <c r="O3713" s="66">
        <v>733</v>
      </c>
      <c r="P3713" s="66">
        <v>599</v>
      </c>
      <c r="Q3713" s="66">
        <v>16</v>
      </c>
      <c r="R3713" s="73">
        <v>1348</v>
      </c>
      <c r="S3713" s="24">
        <f>Table1[[#This Row],[Female Voters]]/Table1[[#This Row],[Female Population]]</f>
        <v>0.53286427150136584</v>
      </c>
      <c r="T3713" s="24">
        <f>Table1[[#This Row],[Male Voters]]/Table1[[#This Row],[Male Population]]</f>
        <v>0.44378873719990758</v>
      </c>
      <c r="U3713" s="24">
        <f>Table1[[#This Row],[Total Voters]]/Table1[[#This Row],[Total Population]]</f>
        <v>0.49089116238740887</v>
      </c>
      <c r="V3713" s="24">
        <f>Table1[[#This Row],[Female Ballots]]/Table1[[#This Row],[Female Population]]</f>
        <v>0.16180178583699301</v>
      </c>
      <c r="W3713" s="24">
        <f>Table1[[#This Row],[Male Ballots]]/Table1[[#This Row],[Male Population]]</f>
        <v>0.11369950965900112</v>
      </c>
      <c r="X3713" s="24">
        <f>Table1[[#This Row],[Total Ballots]]/Table1[[#This Row],[Total Population]]</f>
        <v>0.13757199311813456</v>
      </c>
      <c r="Y3713" s="78">
        <f>Table1[[#This Row],[Female Ballots]]/Table1[[#This Row],[Female Voters]]</f>
        <v>0.30364540182270089</v>
      </c>
      <c r="Z3713" s="79">
        <f>Table1[[#This Row],[Male Ballots]]/Table1[[#This Row],[Male Voters]]</f>
        <v>0.25620188195038496</v>
      </c>
      <c r="AA3713" s="78">
        <f>Table1[[#This Row],[Total Ballots]]/Table1[[#This Row],[Total Voters]]</f>
        <v>0.28024948024948027</v>
      </c>
    </row>
    <row r="3714" spans="1:27" s="12" customFormat="1" x14ac:dyDescent="0.35">
      <c r="A3714" s="70" t="s">
        <v>60</v>
      </c>
      <c r="B3714" s="71">
        <v>2020</v>
      </c>
      <c r="C3714" s="71" t="s">
        <v>81</v>
      </c>
      <c r="D3714" s="71"/>
      <c r="E3714" s="72"/>
      <c r="F3714" s="81"/>
      <c r="G3714" s="82" t="s">
        <v>63</v>
      </c>
      <c r="H3714" s="132">
        <v>6527.3379999999997</v>
      </c>
      <c r="I3714" s="132">
        <v>7515.3889999999992</v>
      </c>
      <c r="J3714" s="133">
        <v>14042.725999999999</v>
      </c>
      <c r="K3714" s="66">
        <v>4093</v>
      </c>
      <c r="L3714" s="66">
        <v>3686</v>
      </c>
      <c r="M3714" s="66">
        <v>84</v>
      </c>
      <c r="N3714" s="66">
        <v>7863</v>
      </c>
      <c r="O3714" s="66">
        <v>1298</v>
      </c>
      <c r="P3714" s="66">
        <v>1026</v>
      </c>
      <c r="Q3714" s="66">
        <v>34</v>
      </c>
      <c r="R3714" s="73">
        <v>2358</v>
      </c>
      <c r="S3714" s="24">
        <f>Table1[[#This Row],[Female Voters]]/Table1[[#This Row],[Female Population]]</f>
        <v>0.62705501078693948</v>
      </c>
      <c r="T3714" s="24">
        <f>Table1[[#This Row],[Male Voters]]/Table1[[#This Row],[Male Population]]</f>
        <v>0.49046030751036312</v>
      </c>
      <c r="U3714" s="24">
        <f>Table1[[#This Row],[Total Voters]]/Table1[[#This Row],[Total Population]]</f>
        <v>0.55993401850894198</v>
      </c>
      <c r="V3714" s="24">
        <f>Table1[[#This Row],[Female Ballots]]/Table1[[#This Row],[Female Population]]</f>
        <v>0.19885595015916138</v>
      </c>
      <c r="W3714" s="24">
        <f>Table1[[#This Row],[Male Ballots]]/Table1[[#This Row],[Male Population]]</f>
        <v>0.13651987941010107</v>
      </c>
      <c r="X3714" s="24">
        <f>Table1[[#This Row],[Total Ballots]]/Table1[[#This Row],[Total Population]]</f>
        <v>0.1679161154322886</v>
      </c>
      <c r="Y3714" s="78">
        <f>Table1[[#This Row],[Female Ballots]]/Table1[[#This Row],[Female Voters]]</f>
        <v>0.31712680185682873</v>
      </c>
      <c r="Z3714" s="79">
        <f>Table1[[#This Row],[Male Ballots]]/Table1[[#This Row],[Male Voters]]</f>
        <v>0.27835051546391754</v>
      </c>
      <c r="AA3714" s="78">
        <f>Table1[[#This Row],[Total Ballots]]/Table1[[#This Row],[Total Voters]]</f>
        <v>0.29988553987027849</v>
      </c>
    </row>
    <row r="3715" spans="1:27" s="12" customFormat="1" x14ac:dyDescent="0.35">
      <c r="A3715" s="70" t="s">
        <v>60</v>
      </c>
      <c r="B3715" s="71">
        <v>2020</v>
      </c>
      <c r="C3715" s="71" t="s">
        <v>81</v>
      </c>
      <c r="D3715" s="71"/>
      <c r="E3715" s="72"/>
      <c r="F3715" s="81"/>
      <c r="G3715" s="82" t="s">
        <v>64</v>
      </c>
      <c r="H3715" s="132">
        <v>6585.3410000000003</v>
      </c>
      <c r="I3715" s="132">
        <v>7207.3729999999996</v>
      </c>
      <c r="J3715" s="133">
        <v>13792.713</v>
      </c>
      <c r="K3715" s="66">
        <v>3850</v>
      </c>
      <c r="L3715" s="66">
        <v>3451</v>
      </c>
      <c r="M3715" s="66">
        <v>106</v>
      </c>
      <c r="N3715" s="66">
        <v>7407</v>
      </c>
      <c r="O3715" s="66">
        <v>1738</v>
      </c>
      <c r="P3715" s="66">
        <v>1504</v>
      </c>
      <c r="Q3715" s="66">
        <v>40</v>
      </c>
      <c r="R3715" s="73">
        <v>3282</v>
      </c>
      <c r="S3715" s="24">
        <f>Table1[[#This Row],[Female Voters]]/Table1[[#This Row],[Female Population]]</f>
        <v>0.58463183607348501</v>
      </c>
      <c r="T3715" s="24">
        <f>Table1[[#This Row],[Male Voters]]/Table1[[#This Row],[Male Population]]</f>
        <v>0.47881523545402743</v>
      </c>
      <c r="U3715" s="24">
        <f>Table1[[#This Row],[Total Voters]]/Table1[[#This Row],[Total Population]]</f>
        <v>0.53702270177013034</v>
      </c>
      <c r="V3715" s="24">
        <f>Table1[[#This Row],[Female Ballots]]/Table1[[#This Row],[Female Population]]</f>
        <v>0.26391951457031609</v>
      </c>
      <c r="W3715" s="24">
        <f>Table1[[#This Row],[Male Ballots]]/Table1[[#This Row],[Male Population]]</f>
        <v>0.20867519968787518</v>
      </c>
      <c r="X3715" s="24">
        <f>Table1[[#This Row],[Total Ballots]]/Table1[[#This Row],[Total Population]]</f>
        <v>0.23795173581876169</v>
      </c>
      <c r="Y3715" s="78">
        <f>Table1[[#This Row],[Female Ballots]]/Table1[[#This Row],[Female Voters]]</f>
        <v>0.4514285714285714</v>
      </c>
      <c r="Z3715" s="79">
        <f>Table1[[#This Row],[Male Ballots]]/Table1[[#This Row],[Male Voters]]</f>
        <v>0.43581570559258187</v>
      </c>
      <c r="AA3715" s="78">
        <f>Table1[[#This Row],[Total Ballots]]/Table1[[#This Row],[Total Voters]]</f>
        <v>0.44309437019036046</v>
      </c>
    </row>
    <row r="3716" spans="1:27" s="12" customFormat="1" x14ac:dyDescent="0.35">
      <c r="A3716" s="70" t="s">
        <v>60</v>
      </c>
      <c r="B3716" s="71">
        <v>2020</v>
      </c>
      <c r="C3716" s="71" t="s">
        <v>81</v>
      </c>
      <c r="D3716" s="71"/>
      <c r="E3716" s="72"/>
      <c r="F3716" s="81"/>
      <c r="G3716" s="82" t="s">
        <v>65</v>
      </c>
      <c r="H3716" s="132">
        <v>4886.2530000000006</v>
      </c>
      <c r="I3716" s="132">
        <v>5383.2790000000005</v>
      </c>
      <c r="J3716" s="133">
        <v>10269.530999999999</v>
      </c>
      <c r="K3716" s="66">
        <v>2720</v>
      </c>
      <c r="L3716" s="66">
        <v>2591</v>
      </c>
      <c r="M3716" s="66">
        <v>98</v>
      </c>
      <c r="N3716" s="66">
        <v>5409</v>
      </c>
      <c r="O3716" s="66">
        <v>1417</v>
      </c>
      <c r="P3716" s="66">
        <v>1347</v>
      </c>
      <c r="Q3716" s="66">
        <v>42</v>
      </c>
      <c r="R3716" s="73">
        <v>2806</v>
      </c>
      <c r="S3716" s="24">
        <f>Table1[[#This Row],[Female Voters]]/Table1[[#This Row],[Female Population]]</f>
        <v>0.55666376669402906</v>
      </c>
      <c r="T3716" s="24">
        <f>Table1[[#This Row],[Male Voters]]/Table1[[#This Row],[Male Population]]</f>
        <v>0.48130516735246304</v>
      </c>
      <c r="U3716" s="24">
        <f>Table1[[#This Row],[Total Voters]]/Table1[[#This Row],[Total Population]]</f>
        <v>0.52670370243782316</v>
      </c>
      <c r="V3716" s="24">
        <f>Table1[[#This Row],[Female Ballots]]/Table1[[#This Row],[Female Population]]</f>
        <v>0.28999726375199969</v>
      </c>
      <c r="W3716" s="24">
        <f>Table1[[#This Row],[Male Ballots]]/Table1[[#This Row],[Male Population]]</f>
        <v>0.25021924369886828</v>
      </c>
      <c r="X3716" s="24">
        <f>Table1[[#This Row],[Total Ballots]]/Table1[[#This Row],[Total Population]]</f>
        <v>0.27323545739333183</v>
      </c>
      <c r="Y3716" s="78">
        <f>Table1[[#This Row],[Female Ballots]]/Table1[[#This Row],[Female Voters]]</f>
        <v>0.52095588235294121</v>
      </c>
      <c r="Z3716" s="79">
        <f>Table1[[#This Row],[Male Ballots]]/Table1[[#This Row],[Male Voters]]</f>
        <v>0.51987649556155924</v>
      </c>
      <c r="AA3716" s="78">
        <f>Table1[[#This Row],[Total Ballots]]/Table1[[#This Row],[Total Voters]]</f>
        <v>0.51876502126086155</v>
      </c>
    </row>
    <row r="3717" spans="1:27" s="12" customFormat="1" x14ac:dyDescent="0.35">
      <c r="A3717" s="70" t="s">
        <v>60</v>
      </c>
      <c r="B3717" s="71">
        <v>2020</v>
      </c>
      <c r="C3717" s="71" t="s">
        <v>81</v>
      </c>
      <c r="D3717" s="71"/>
      <c r="E3717" s="72"/>
      <c r="F3717" s="81"/>
      <c r="G3717" s="82" t="s">
        <v>66</v>
      </c>
      <c r="H3717" s="132">
        <v>4344.2250000000004</v>
      </c>
      <c r="I3717" s="132">
        <v>4427.2290000000003</v>
      </c>
      <c r="J3717" s="133">
        <v>8771.4540000000015</v>
      </c>
      <c r="K3717" s="66">
        <v>2873</v>
      </c>
      <c r="L3717" s="66">
        <v>2650</v>
      </c>
      <c r="M3717" s="66">
        <v>116</v>
      </c>
      <c r="N3717" s="66">
        <v>5639</v>
      </c>
      <c r="O3717" s="66">
        <v>1781</v>
      </c>
      <c r="P3717" s="66">
        <v>1628</v>
      </c>
      <c r="Q3717" s="66">
        <v>54</v>
      </c>
      <c r="R3717" s="73">
        <v>3463</v>
      </c>
      <c r="S3717" s="24">
        <f>Table1[[#This Row],[Female Voters]]/Table1[[#This Row],[Female Population]]</f>
        <v>0.66133775299391717</v>
      </c>
      <c r="T3717" s="24">
        <f>Table1[[#This Row],[Male Voters]]/Table1[[#This Row],[Male Population]]</f>
        <v>0.59856854027654771</v>
      </c>
      <c r="U3717" s="24">
        <f>Table1[[#This Row],[Total Voters]]/Table1[[#This Row],[Total Population]]</f>
        <v>0.64288087243004399</v>
      </c>
      <c r="V3717" s="24">
        <f>Table1[[#This Row],[Female Ballots]]/Table1[[#This Row],[Female Population]]</f>
        <v>0.40996955728582196</v>
      </c>
      <c r="W3717" s="24">
        <f>Table1[[#This Row],[Male Ballots]]/Table1[[#This Row],[Male Population]]</f>
        <v>0.36772437115857343</v>
      </c>
      <c r="X3717" s="24">
        <f>Table1[[#This Row],[Total Ballots]]/Table1[[#This Row],[Total Population]]</f>
        <v>0.39480341571648203</v>
      </c>
      <c r="Y3717" s="78">
        <f>Table1[[#This Row],[Female Ballots]]/Table1[[#This Row],[Female Voters]]</f>
        <v>0.61990950226244346</v>
      </c>
      <c r="Z3717" s="79">
        <f>Table1[[#This Row],[Male Ballots]]/Table1[[#This Row],[Male Voters]]</f>
        <v>0.61433962264150943</v>
      </c>
      <c r="AA3717" s="78">
        <f>Table1[[#This Row],[Total Ballots]]/Table1[[#This Row],[Total Voters]]</f>
        <v>0.6141159780102855</v>
      </c>
    </row>
    <row r="3718" spans="1:27" s="12" customFormat="1" x14ac:dyDescent="0.35">
      <c r="A3718" s="70" t="s">
        <v>60</v>
      </c>
      <c r="B3718" s="71">
        <v>2020</v>
      </c>
      <c r="C3718" s="71" t="s">
        <v>81</v>
      </c>
      <c r="D3718" s="71"/>
      <c r="E3718" s="72"/>
      <c r="F3718" s="81"/>
      <c r="G3718" s="82" t="s">
        <v>67</v>
      </c>
      <c r="H3718" s="132">
        <v>4868.2520999999997</v>
      </c>
      <c r="I3718" s="132">
        <v>4731.2444000000005</v>
      </c>
      <c r="J3718" s="133">
        <v>9599.4969000000001</v>
      </c>
      <c r="K3718" s="66">
        <v>3843</v>
      </c>
      <c r="L3718" s="66">
        <v>3665</v>
      </c>
      <c r="M3718" s="66">
        <v>121</v>
      </c>
      <c r="N3718" s="66">
        <v>7629</v>
      </c>
      <c r="O3718" s="66">
        <v>2819</v>
      </c>
      <c r="P3718" s="66">
        <v>2728</v>
      </c>
      <c r="Q3718" s="66">
        <v>82</v>
      </c>
      <c r="R3718" s="66">
        <v>5629</v>
      </c>
      <c r="S3718" s="24">
        <f>Table1[[#This Row],[Female Voters]]/Table1[[#This Row],[Female Population]]</f>
        <v>0.78940036815266823</v>
      </c>
      <c r="T3718" s="24">
        <f>Table1[[#This Row],[Male Voters]]/Table1[[#This Row],[Male Population]]</f>
        <v>0.77463764078642816</v>
      </c>
      <c r="U3718" s="24">
        <f>Table1[[#This Row],[Total Voters]]/Table1[[#This Row],[Total Population]]</f>
        <v>0.794729148774453</v>
      </c>
      <c r="V3718" s="24">
        <f>Table1[[#This Row],[Female Ballots]]/Table1[[#This Row],[Female Population]]</f>
        <v>0.57905793333915478</v>
      </c>
      <c r="W3718" s="24">
        <f>Table1[[#This Row],[Male Ballots]]/Table1[[#This Row],[Male Population]]</f>
        <v>0.57659249224157594</v>
      </c>
      <c r="X3718" s="24">
        <f>Table1[[#This Row],[Total Ballots]]/Table1[[#This Row],[Total Population]]</f>
        <v>0.58638489690016982</v>
      </c>
      <c r="Y3718" s="78">
        <f>Table1[[#This Row],[Female Ballots]]/Table1[[#This Row],[Female Voters]]</f>
        <v>0.73354150403330731</v>
      </c>
      <c r="Z3718" s="79">
        <f>Table1[[#This Row],[Male Ballots]]/Table1[[#This Row],[Male Voters]]</f>
        <v>0.74433833560709417</v>
      </c>
      <c r="AA3718" s="78">
        <f>Table1[[#This Row],[Total Ballots]]/Table1[[#This Row],[Total Voters]]</f>
        <v>0.73784244330842841</v>
      </c>
    </row>
    <row r="3719" spans="1:27" s="12" customFormat="1" x14ac:dyDescent="0.35">
      <c r="A3719" s="70" t="s">
        <v>22</v>
      </c>
      <c r="B3719" s="71">
        <v>2020</v>
      </c>
      <c r="C3719" s="71" t="s">
        <v>81</v>
      </c>
      <c r="D3719" s="71"/>
      <c r="E3719" s="72"/>
      <c r="F3719" s="81"/>
      <c r="G3719" s="82" t="s">
        <v>79</v>
      </c>
      <c r="H3719" s="132">
        <v>880.64173700000003</v>
      </c>
      <c r="I3719" s="132">
        <v>912.16425000000004</v>
      </c>
      <c r="J3719" s="133">
        <v>1792.8060700000001</v>
      </c>
      <c r="K3719" s="66">
        <v>812</v>
      </c>
      <c r="L3719" s="66">
        <v>795</v>
      </c>
      <c r="M3719" s="66">
        <v>5</v>
      </c>
      <c r="N3719" s="66">
        <v>1612</v>
      </c>
      <c r="O3719" s="66">
        <v>559</v>
      </c>
      <c r="P3719" s="66">
        <v>533</v>
      </c>
      <c r="Q3719" s="66">
        <v>4</v>
      </c>
      <c r="R3719" s="73">
        <v>1096</v>
      </c>
      <c r="S3719" s="24">
        <f>Table1[[#This Row],[Female Voters]]/Table1[[#This Row],[Female Population]]</f>
        <v>0.9220548673586203</v>
      </c>
      <c r="T3719" s="24">
        <f>Table1[[#This Row],[Male Voters]]/Table1[[#This Row],[Male Population]]</f>
        <v>0.87155356066629441</v>
      </c>
      <c r="U3719" s="24">
        <f>Table1[[#This Row],[Total Voters]]/Table1[[#This Row],[Total Population]]</f>
        <v>0.89914911990453039</v>
      </c>
      <c r="V3719" s="24">
        <f>Table1[[#This Row],[Female Ballots]]/Table1[[#This Row],[Female Population]]</f>
        <v>0.63476437297225219</v>
      </c>
      <c r="W3719" s="24">
        <f>Table1[[#This Row],[Male Ballots]]/Table1[[#This Row],[Male Population]]</f>
        <v>0.58432458847186786</v>
      </c>
      <c r="X3719" s="24">
        <f>Table1[[#This Row],[Total Ballots]]/Table1[[#This Row],[Total Population]]</f>
        <v>0.61133215596486679</v>
      </c>
      <c r="Y3719" s="78">
        <f>Table1[[#This Row],[Female Ballots]]/Table1[[#This Row],[Female Voters]]</f>
        <v>0.68842364532019706</v>
      </c>
      <c r="Z3719" s="79">
        <f>Table1[[#This Row],[Male Ballots]]/Table1[[#This Row],[Male Voters]]</f>
        <v>0.67044025157232701</v>
      </c>
      <c r="AA3719" s="78">
        <f>Table1[[#This Row],[Total Ballots]]/Table1[[#This Row],[Total Voters]]</f>
        <v>0.67990074441687343</v>
      </c>
    </row>
    <row r="3720" spans="1:27" s="12" customFormat="1" x14ac:dyDescent="0.35">
      <c r="A3720" s="70" t="s">
        <v>22</v>
      </c>
      <c r="B3720" s="71">
        <v>2020</v>
      </c>
      <c r="C3720" s="71" t="s">
        <v>81</v>
      </c>
      <c r="D3720" s="71"/>
      <c r="E3720" s="72"/>
      <c r="F3720" s="81"/>
      <c r="G3720" s="82" t="s">
        <v>62</v>
      </c>
      <c r="H3720" s="132">
        <v>51.862177000000003</v>
      </c>
      <c r="I3720" s="132">
        <v>73.217309999999998</v>
      </c>
      <c r="J3720" s="133">
        <v>125.07948999999999</v>
      </c>
      <c r="K3720" s="66">
        <v>58</v>
      </c>
      <c r="L3720" s="66">
        <v>58</v>
      </c>
      <c r="M3720" s="66">
        <v>0</v>
      </c>
      <c r="N3720" s="66">
        <v>116</v>
      </c>
      <c r="O3720" s="66">
        <v>23</v>
      </c>
      <c r="P3720" s="66">
        <v>21</v>
      </c>
      <c r="Q3720" s="66">
        <v>0</v>
      </c>
      <c r="R3720" s="73">
        <v>44</v>
      </c>
      <c r="S3720" s="24">
        <f>Table1[[#This Row],[Female Voters]]/Table1[[#This Row],[Female Population]]</f>
        <v>1.118348734184452</v>
      </c>
      <c r="T3720" s="24">
        <f>Table1[[#This Row],[Male Voters]]/Table1[[#This Row],[Male Population]]</f>
        <v>0.79216239984779557</v>
      </c>
      <c r="U3720" s="24">
        <f>Table1[[#This Row],[Total Voters]]/Table1[[#This Row],[Total Population]]</f>
        <v>0.92741024127936567</v>
      </c>
      <c r="V3720" s="24">
        <f>Table1[[#This Row],[Female Ballots]]/Table1[[#This Row],[Female Population]]</f>
        <v>0.44348311872831714</v>
      </c>
      <c r="W3720" s="24">
        <f>Table1[[#This Row],[Male Ballots]]/Table1[[#This Row],[Male Population]]</f>
        <v>0.28681742063454668</v>
      </c>
      <c r="X3720" s="24">
        <f>Table1[[#This Row],[Total Ballots]]/Table1[[#This Row],[Total Population]]</f>
        <v>0.35177629841631114</v>
      </c>
      <c r="Y3720" s="78">
        <f>Table1[[#This Row],[Female Ballots]]/Table1[[#This Row],[Female Voters]]</f>
        <v>0.39655172413793105</v>
      </c>
      <c r="Z3720" s="79">
        <f>Table1[[#This Row],[Male Ballots]]/Table1[[#This Row],[Male Voters]]</f>
        <v>0.36206896551724138</v>
      </c>
      <c r="AA3720" s="78">
        <f>Table1[[#This Row],[Total Ballots]]/Table1[[#This Row],[Total Voters]]</f>
        <v>0.37931034482758619</v>
      </c>
    </row>
    <row r="3721" spans="1:27" s="12" customFormat="1" x14ac:dyDescent="0.35">
      <c r="A3721" s="70" t="s">
        <v>22</v>
      </c>
      <c r="B3721" s="71">
        <v>2020</v>
      </c>
      <c r="C3721" s="71" t="s">
        <v>81</v>
      </c>
      <c r="D3721" s="71"/>
      <c r="E3721" s="72"/>
      <c r="F3721" s="81"/>
      <c r="G3721" s="82" t="s">
        <v>63</v>
      </c>
      <c r="H3721" s="132">
        <v>110.84268999999999</v>
      </c>
      <c r="I3721" s="132">
        <v>101.69055</v>
      </c>
      <c r="J3721" s="133">
        <v>212.5333</v>
      </c>
      <c r="K3721" s="66">
        <v>94</v>
      </c>
      <c r="L3721" s="66">
        <v>105</v>
      </c>
      <c r="M3721" s="66">
        <v>2</v>
      </c>
      <c r="N3721" s="66">
        <v>201</v>
      </c>
      <c r="O3721" s="66">
        <v>38</v>
      </c>
      <c r="P3721" s="66">
        <v>36</v>
      </c>
      <c r="Q3721" s="66">
        <v>1</v>
      </c>
      <c r="R3721" s="66">
        <v>75</v>
      </c>
      <c r="S3721" s="24">
        <f>Table1[[#This Row],[Female Voters]]/Table1[[#This Row],[Female Population]]</f>
        <v>0.84804870758730244</v>
      </c>
      <c r="T3721" s="24">
        <f>Table1[[#This Row],[Male Voters]]/Table1[[#This Row],[Male Population]]</f>
        <v>1.0325443219650203</v>
      </c>
      <c r="U3721" s="24">
        <f>Table1[[#This Row],[Total Voters]]/Table1[[#This Row],[Total Population]]</f>
        <v>0.94573415083659829</v>
      </c>
      <c r="V3721" s="24">
        <f>Table1[[#This Row],[Female Ballots]]/Table1[[#This Row],[Female Population]]</f>
        <v>0.3428282009395478</v>
      </c>
      <c r="W3721" s="24">
        <f>Table1[[#This Row],[Male Ballots]]/Table1[[#This Row],[Male Population]]</f>
        <v>0.35401519610229271</v>
      </c>
      <c r="X3721" s="24">
        <f>Table1[[#This Row],[Total Ballots]]/Table1[[#This Row],[Total Population]]</f>
        <v>0.35288587717783521</v>
      </c>
      <c r="Y3721" s="78">
        <f>Table1[[#This Row],[Female Ballots]]/Table1[[#This Row],[Female Voters]]</f>
        <v>0.40425531914893614</v>
      </c>
      <c r="Z3721" s="79">
        <f>Table1[[#This Row],[Male Ballots]]/Table1[[#This Row],[Male Voters]]</f>
        <v>0.34285714285714286</v>
      </c>
      <c r="AA3721" s="78">
        <f>Table1[[#This Row],[Total Ballots]]/Table1[[#This Row],[Total Voters]]</f>
        <v>0.37313432835820898</v>
      </c>
    </row>
    <row r="3722" spans="1:27" s="12" customFormat="1" x14ac:dyDescent="0.35">
      <c r="A3722" s="70" t="s">
        <v>22</v>
      </c>
      <c r="B3722" s="71">
        <v>2020</v>
      </c>
      <c r="C3722" s="71" t="s">
        <v>81</v>
      </c>
      <c r="D3722" s="71"/>
      <c r="E3722" s="72"/>
      <c r="F3722" s="81"/>
      <c r="G3722" s="82" t="s">
        <v>64</v>
      </c>
      <c r="H3722" s="132">
        <v>123.04561000000001</v>
      </c>
      <c r="I3722" s="132">
        <v>125.07938999999999</v>
      </c>
      <c r="J3722" s="133">
        <v>248.125</v>
      </c>
      <c r="K3722" s="66">
        <v>96</v>
      </c>
      <c r="L3722" s="66">
        <v>92</v>
      </c>
      <c r="M3722" s="66">
        <v>0</v>
      </c>
      <c r="N3722" s="66">
        <v>188</v>
      </c>
      <c r="O3722" s="66">
        <v>62</v>
      </c>
      <c r="P3722" s="66">
        <v>56</v>
      </c>
      <c r="Q3722" s="66">
        <v>0</v>
      </c>
      <c r="R3722" s="73">
        <v>118</v>
      </c>
      <c r="S3722" s="24">
        <f>Table1[[#This Row],[Female Voters]]/Table1[[#This Row],[Female Population]]</f>
        <v>0.78019849712639067</v>
      </c>
      <c r="T3722" s="24">
        <f>Table1[[#This Row],[Male Voters]]/Table1[[#This Row],[Male Population]]</f>
        <v>0.73553284837733868</v>
      </c>
      <c r="U3722" s="24">
        <f>Table1[[#This Row],[Total Voters]]/Table1[[#This Row],[Total Population]]</f>
        <v>0.75768261964735517</v>
      </c>
      <c r="V3722" s="24">
        <f>Table1[[#This Row],[Female Ballots]]/Table1[[#This Row],[Female Population]]</f>
        <v>0.50387819606079398</v>
      </c>
      <c r="W3722" s="24">
        <f>Table1[[#This Row],[Male Ballots]]/Table1[[#This Row],[Male Population]]</f>
        <v>0.44771564683838005</v>
      </c>
      <c r="X3722" s="24">
        <f>Table1[[#This Row],[Total Ballots]]/Table1[[#This Row],[Total Population]]</f>
        <v>0.47556675062972292</v>
      </c>
      <c r="Y3722" s="78">
        <f>Table1[[#This Row],[Female Ballots]]/Table1[[#This Row],[Female Voters]]</f>
        <v>0.64583333333333337</v>
      </c>
      <c r="Z3722" s="79">
        <f>Table1[[#This Row],[Male Ballots]]/Table1[[#This Row],[Male Voters]]</f>
        <v>0.60869565217391308</v>
      </c>
      <c r="AA3722" s="78">
        <f>Table1[[#This Row],[Total Ballots]]/Table1[[#This Row],[Total Voters]]</f>
        <v>0.62765957446808507</v>
      </c>
    </row>
    <row r="3723" spans="1:27" s="12" customFormat="1" x14ac:dyDescent="0.35">
      <c r="A3723" s="70" t="s">
        <v>22</v>
      </c>
      <c r="B3723" s="71">
        <v>2020</v>
      </c>
      <c r="C3723" s="71" t="s">
        <v>81</v>
      </c>
      <c r="D3723" s="71"/>
      <c r="E3723" s="72"/>
      <c r="F3723" s="81"/>
      <c r="G3723" s="82" t="s">
        <v>65</v>
      </c>
      <c r="H3723" s="132">
        <v>122.02936</v>
      </c>
      <c r="I3723" s="132">
        <v>114.91029</v>
      </c>
      <c r="J3723" s="133">
        <v>236.93959999999998</v>
      </c>
      <c r="K3723" s="66">
        <v>94</v>
      </c>
      <c r="L3723" s="66">
        <v>97</v>
      </c>
      <c r="M3723" s="66">
        <v>1</v>
      </c>
      <c r="N3723" s="66">
        <v>192</v>
      </c>
      <c r="O3723" s="66">
        <v>66</v>
      </c>
      <c r="P3723" s="66">
        <v>69</v>
      </c>
      <c r="Q3723" s="66">
        <v>0</v>
      </c>
      <c r="R3723" s="73">
        <v>135</v>
      </c>
      <c r="S3723" s="24">
        <f>Table1[[#This Row],[Female Voters]]/Table1[[#This Row],[Female Population]]</f>
        <v>0.77030642461781329</v>
      </c>
      <c r="T3723" s="24">
        <f>Table1[[#This Row],[Male Voters]]/Table1[[#This Row],[Male Population]]</f>
        <v>0.84413676094629986</v>
      </c>
      <c r="U3723" s="24">
        <f>Table1[[#This Row],[Total Voters]]/Table1[[#This Row],[Total Population]]</f>
        <v>0.81033309754891125</v>
      </c>
      <c r="V3723" s="24">
        <f>Table1[[#This Row],[Female Ballots]]/Table1[[#This Row],[Female Population]]</f>
        <v>0.54085344707208172</v>
      </c>
      <c r="W3723" s="24">
        <f>Table1[[#This Row],[Male Ballots]]/Table1[[#This Row],[Male Population]]</f>
        <v>0.60046841758035763</v>
      </c>
      <c r="X3723" s="24">
        <f>Table1[[#This Row],[Total Ballots]]/Table1[[#This Row],[Total Population]]</f>
        <v>0.56976545921407817</v>
      </c>
      <c r="Y3723" s="78">
        <f>Table1[[#This Row],[Female Ballots]]/Table1[[#This Row],[Female Voters]]</f>
        <v>0.7021276595744681</v>
      </c>
      <c r="Z3723" s="79">
        <f>Table1[[#This Row],[Male Ballots]]/Table1[[#This Row],[Male Voters]]</f>
        <v>0.71134020618556704</v>
      </c>
      <c r="AA3723" s="78">
        <f>Table1[[#This Row],[Total Ballots]]/Table1[[#This Row],[Total Voters]]</f>
        <v>0.703125</v>
      </c>
    </row>
    <row r="3724" spans="1:27" s="12" customFormat="1" x14ac:dyDescent="0.35">
      <c r="A3724" s="70" t="s">
        <v>22</v>
      </c>
      <c r="B3724" s="71">
        <v>2020</v>
      </c>
      <c r="C3724" s="71" t="s">
        <v>81</v>
      </c>
      <c r="D3724" s="71"/>
      <c r="E3724" s="72"/>
      <c r="F3724" s="81"/>
      <c r="G3724" s="82" t="s">
        <v>66</v>
      </c>
      <c r="H3724" s="132">
        <v>182.02692999999999</v>
      </c>
      <c r="I3724" s="132">
        <v>184.0599</v>
      </c>
      <c r="J3724" s="133">
        <v>366.08690000000001</v>
      </c>
      <c r="K3724" s="66">
        <v>172</v>
      </c>
      <c r="L3724" s="66">
        <v>160</v>
      </c>
      <c r="M3724" s="66">
        <v>1</v>
      </c>
      <c r="N3724" s="66">
        <v>333</v>
      </c>
      <c r="O3724" s="66">
        <v>123</v>
      </c>
      <c r="P3724" s="66">
        <v>109</v>
      </c>
      <c r="Q3724" s="66">
        <v>2</v>
      </c>
      <c r="R3724" s="73">
        <v>234</v>
      </c>
      <c r="S3724" s="24">
        <f>Table1[[#This Row],[Female Voters]]/Table1[[#This Row],[Female Population]]</f>
        <v>0.94491512876693584</v>
      </c>
      <c r="T3724" s="24">
        <f>Table1[[#This Row],[Male Voters]]/Table1[[#This Row],[Male Population]]</f>
        <v>0.86928222823113566</v>
      </c>
      <c r="U3724" s="24">
        <f>Table1[[#This Row],[Total Voters]]/Table1[[#This Row],[Total Population]]</f>
        <v>0.90962009293421864</v>
      </c>
      <c r="V3724" s="24">
        <f>Table1[[#This Row],[Female Ballots]]/Table1[[#This Row],[Female Population]]</f>
        <v>0.67572419092054126</v>
      </c>
      <c r="W3724" s="24">
        <f>Table1[[#This Row],[Male Ballots]]/Table1[[#This Row],[Male Population]]</f>
        <v>0.59219851798246115</v>
      </c>
      <c r="X3724" s="24">
        <f>Table1[[#This Row],[Total Ballots]]/Table1[[#This Row],[Total Population]]</f>
        <v>0.63919249773755904</v>
      </c>
      <c r="Y3724" s="78">
        <f>Table1[[#This Row],[Female Ballots]]/Table1[[#This Row],[Female Voters]]</f>
        <v>0.71511627906976749</v>
      </c>
      <c r="Z3724" s="79">
        <f>Table1[[#This Row],[Male Ballots]]/Table1[[#This Row],[Male Voters]]</f>
        <v>0.68125000000000002</v>
      </c>
      <c r="AA3724" s="78">
        <f>Table1[[#This Row],[Total Ballots]]/Table1[[#This Row],[Total Voters]]</f>
        <v>0.70270270270270274</v>
      </c>
    </row>
    <row r="3725" spans="1:27" s="12" customFormat="1" x14ac:dyDescent="0.35">
      <c r="A3725" s="70" t="s">
        <v>22</v>
      </c>
      <c r="B3725" s="71">
        <v>2020</v>
      </c>
      <c r="C3725" s="71" t="s">
        <v>81</v>
      </c>
      <c r="D3725" s="71"/>
      <c r="E3725" s="72"/>
      <c r="F3725" s="81"/>
      <c r="G3725" s="82" t="s">
        <v>67</v>
      </c>
      <c r="H3725" s="132">
        <v>290.83497</v>
      </c>
      <c r="I3725" s="132">
        <v>313.20681000000002</v>
      </c>
      <c r="J3725" s="133">
        <v>604.04178000000002</v>
      </c>
      <c r="K3725" s="66">
        <v>298</v>
      </c>
      <c r="L3725" s="66">
        <v>283</v>
      </c>
      <c r="M3725" s="66">
        <v>1</v>
      </c>
      <c r="N3725" s="66">
        <v>582</v>
      </c>
      <c r="O3725" s="66">
        <v>247</v>
      </c>
      <c r="P3725" s="66">
        <v>242</v>
      </c>
      <c r="Q3725" s="66">
        <v>1</v>
      </c>
      <c r="R3725" s="66">
        <v>490</v>
      </c>
      <c r="S3725" s="24">
        <f>Table1[[#This Row],[Female Voters]]/Table1[[#This Row],[Female Population]]</f>
        <v>1.0246360676640778</v>
      </c>
      <c r="T3725" s="24">
        <f>Table1[[#This Row],[Male Voters]]/Table1[[#This Row],[Male Population]]</f>
        <v>0.90355634349074332</v>
      </c>
      <c r="U3725" s="24">
        <f>Table1[[#This Row],[Total Voters]]/Table1[[#This Row],[Total Population]]</f>
        <v>0.96350951088184655</v>
      </c>
      <c r="V3725" s="24">
        <f>Table1[[#This Row],[Female Ballots]]/Table1[[#This Row],[Female Population]]</f>
        <v>0.84927888829874898</v>
      </c>
      <c r="W3725" s="24">
        <f>Table1[[#This Row],[Male Ballots]]/Table1[[#This Row],[Male Population]]</f>
        <v>0.77265242093554731</v>
      </c>
      <c r="X3725" s="24">
        <f>Table1[[#This Row],[Total Ballots]]/Table1[[#This Row],[Total Population]]</f>
        <v>0.81120216551908042</v>
      </c>
      <c r="Y3725" s="78">
        <f>Table1[[#This Row],[Female Ballots]]/Table1[[#This Row],[Female Voters]]</f>
        <v>0.82885906040268453</v>
      </c>
      <c r="Z3725" s="79">
        <f>Table1[[#This Row],[Male Ballots]]/Table1[[#This Row],[Male Voters]]</f>
        <v>0.85512367491166075</v>
      </c>
      <c r="AA3725" s="78">
        <f>Table1[[#This Row],[Total Ballots]]/Table1[[#This Row],[Total Voters]]</f>
        <v>0.84192439862542956</v>
      </c>
    </row>
    <row r="3726" spans="1:27" s="12" customFormat="1" x14ac:dyDescent="0.35">
      <c r="A3726" s="70" t="s">
        <v>56</v>
      </c>
      <c r="B3726" s="71">
        <v>2020</v>
      </c>
      <c r="C3726" s="71" t="s">
        <v>81</v>
      </c>
      <c r="D3726" s="71"/>
      <c r="E3726" s="72"/>
      <c r="F3726" s="81"/>
      <c r="G3726" s="82" t="s">
        <v>79</v>
      </c>
      <c r="H3726" s="132">
        <v>34423</v>
      </c>
      <c r="I3726" s="132">
        <v>36522</v>
      </c>
      <c r="J3726" s="133">
        <v>70945</v>
      </c>
      <c r="K3726" s="66">
        <v>22875</v>
      </c>
      <c r="L3726" s="66">
        <v>21424</v>
      </c>
      <c r="M3726" s="66">
        <v>111</v>
      </c>
      <c r="N3726" s="66">
        <v>44410</v>
      </c>
      <c r="O3726" s="66">
        <v>11884</v>
      </c>
      <c r="P3726" s="66">
        <v>11091</v>
      </c>
      <c r="Q3726" s="66">
        <v>53</v>
      </c>
      <c r="R3726" s="73">
        <v>23028</v>
      </c>
      <c r="S3726" s="24">
        <f>Table1[[#This Row],[Female Voters]]/Table1[[#This Row],[Female Population]]</f>
        <v>0.66452662464050194</v>
      </c>
      <c r="T3726" s="24">
        <f>Table1[[#This Row],[Male Voters]]/Table1[[#This Row],[Male Population]]</f>
        <v>0.58660533377142543</v>
      </c>
      <c r="U3726" s="24">
        <f>Table1[[#This Row],[Total Voters]]/Table1[[#This Row],[Total Population]]</f>
        <v>0.62597787018112627</v>
      </c>
      <c r="V3726" s="24">
        <f>Table1[[#This Row],[Female Ballots]]/Table1[[#This Row],[Female Population]]</f>
        <v>0.34523429102634867</v>
      </c>
      <c r="W3726" s="24">
        <f>Table1[[#This Row],[Male Ballots]]/Table1[[#This Row],[Male Population]]</f>
        <v>0.30367997371447347</v>
      </c>
      <c r="X3726" s="24">
        <f>Table1[[#This Row],[Total Ballots]]/Table1[[#This Row],[Total Population]]</f>
        <v>0.32458947071675243</v>
      </c>
      <c r="Y3726" s="78">
        <f>Table1[[#This Row],[Female Ballots]]/Table1[[#This Row],[Female Voters]]</f>
        <v>0.51951912568306013</v>
      </c>
      <c r="Z3726" s="79">
        <f>Table1[[#This Row],[Male Ballots]]/Table1[[#This Row],[Male Voters]]</f>
        <v>0.51769044062733383</v>
      </c>
      <c r="AA3726" s="78">
        <f>Table1[[#This Row],[Total Ballots]]/Table1[[#This Row],[Total Voters]]</f>
        <v>0.51853186219319969</v>
      </c>
    </row>
    <row r="3727" spans="1:27" s="12" customFormat="1" x14ac:dyDescent="0.35">
      <c r="A3727" s="70" t="s">
        <v>56</v>
      </c>
      <c r="B3727" s="71">
        <v>2020</v>
      </c>
      <c r="C3727" s="71" t="s">
        <v>81</v>
      </c>
      <c r="D3727" s="71"/>
      <c r="E3727" s="72"/>
      <c r="F3727" s="81"/>
      <c r="G3727" s="82" t="s">
        <v>62</v>
      </c>
      <c r="H3727" s="132">
        <v>4096</v>
      </c>
      <c r="I3727" s="132">
        <v>4837</v>
      </c>
      <c r="J3727" s="133">
        <v>8933</v>
      </c>
      <c r="K3727" s="66">
        <v>2256</v>
      </c>
      <c r="L3727" s="66">
        <v>2177</v>
      </c>
      <c r="M3727" s="66">
        <v>20</v>
      </c>
      <c r="N3727" s="66">
        <v>4453</v>
      </c>
      <c r="O3727" s="66">
        <v>620</v>
      </c>
      <c r="P3727" s="66">
        <v>616</v>
      </c>
      <c r="Q3727" s="66">
        <v>7</v>
      </c>
      <c r="R3727" s="73">
        <v>1243</v>
      </c>
      <c r="S3727" s="24">
        <f>Table1[[#This Row],[Female Voters]]/Table1[[#This Row],[Female Population]]</f>
        <v>0.55078125</v>
      </c>
      <c r="T3727" s="24">
        <f>Table1[[#This Row],[Male Voters]]/Table1[[#This Row],[Male Population]]</f>
        <v>0.45007235890014474</v>
      </c>
      <c r="U3727" s="24">
        <f>Table1[[#This Row],[Total Voters]]/Table1[[#This Row],[Total Population]]</f>
        <v>0.49848874958020822</v>
      </c>
      <c r="V3727" s="24">
        <f>Table1[[#This Row],[Female Ballots]]/Table1[[#This Row],[Female Population]]</f>
        <v>0.1513671875</v>
      </c>
      <c r="W3727" s="24">
        <f>Table1[[#This Row],[Male Ballots]]/Table1[[#This Row],[Male Population]]</f>
        <v>0.12735166425470332</v>
      </c>
      <c r="X3727" s="24">
        <f>Table1[[#This Row],[Total Ballots]]/Table1[[#This Row],[Total Population]]</f>
        <v>0.13914698309638418</v>
      </c>
      <c r="Y3727" s="78">
        <f>Table1[[#This Row],[Female Ballots]]/Table1[[#This Row],[Female Voters]]</f>
        <v>0.27482269503546097</v>
      </c>
      <c r="Z3727" s="79">
        <f>Table1[[#This Row],[Male Ballots]]/Table1[[#This Row],[Male Voters]]</f>
        <v>0.28295819935691319</v>
      </c>
      <c r="AA3727" s="78">
        <f>Table1[[#This Row],[Total Ballots]]/Table1[[#This Row],[Total Voters]]</f>
        <v>0.27913766000449136</v>
      </c>
    </row>
    <row r="3728" spans="1:27" s="12" customFormat="1" x14ac:dyDescent="0.35">
      <c r="A3728" s="70" t="s">
        <v>56</v>
      </c>
      <c r="B3728" s="71">
        <v>2020</v>
      </c>
      <c r="C3728" s="71" t="s">
        <v>81</v>
      </c>
      <c r="D3728" s="71"/>
      <c r="E3728" s="72"/>
      <c r="F3728" s="81"/>
      <c r="G3728" s="82" t="s">
        <v>63</v>
      </c>
      <c r="H3728" s="132">
        <v>6282</v>
      </c>
      <c r="I3728" s="132">
        <v>7228</v>
      </c>
      <c r="J3728" s="133">
        <v>13510</v>
      </c>
      <c r="K3728" s="66">
        <v>3945</v>
      </c>
      <c r="L3728" s="66">
        <v>3543</v>
      </c>
      <c r="M3728" s="66">
        <v>22</v>
      </c>
      <c r="N3728" s="66">
        <v>7510</v>
      </c>
      <c r="O3728" s="66">
        <v>1195</v>
      </c>
      <c r="P3728" s="66">
        <v>1071</v>
      </c>
      <c r="Q3728" s="66">
        <v>9</v>
      </c>
      <c r="R3728" s="73">
        <v>2275</v>
      </c>
      <c r="S3728" s="24">
        <f>Table1[[#This Row],[Female Voters]]/Table1[[#This Row],[Female Population]]</f>
        <v>0.62798471824259794</v>
      </c>
      <c r="T3728" s="24">
        <f>Table1[[#This Row],[Male Voters]]/Table1[[#This Row],[Male Population]]</f>
        <v>0.49017708909795243</v>
      </c>
      <c r="U3728" s="24">
        <f>Table1[[#This Row],[Total Voters]]/Table1[[#This Row],[Total Population]]</f>
        <v>0.55588452997779425</v>
      </c>
      <c r="V3728" s="24">
        <f>Table1[[#This Row],[Female Ballots]]/Table1[[#This Row],[Female Population]]</f>
        <v>0.19022604266157275</v>
      </c>
      <c r="W3728" s="24">
        <f>Table1[[#This Row],[Male Ballots]]/Table1[[#This Row],[Male Population]]</f>
        <v>0.14817376867736579</v>
      </c>
      <c r="X3728" s="24">
        <f>Table1[[#This Row],[Total Ballots]]/Table1[[#This Row],[Total Population]]</f>
        <v>0.16839378238341968</v>
      </c>
      <c r="Y3728" s="78">
        <f>Table1[[#This Row],[Female Ballots]]/Table1[[#This Row],[Female Voters]]</f>
        <v>0.30291508238276299</v>
      </c>
      <c r="Z3728" s="79">
        <f>Table1[[#This Row],[Male Ballots]]/Table1[[#This Row],[Male Voters]]</f>
        <v>0.30228619813717189</v>
      </c>
      <c r="AA3728" s="78">
        <f>Table1[[#This Row],[Total Ballots]]/Table1[[#This Row],[Total Voters]]</f>
        <v>0.30292942743009321</v>
      </c>
    </row>
    <row r="3729" spans="1:27" s="12" customFormat="1" x14ac:dyDescent="0.35">
      <c r="A3729" s="70" t="s">
        <v>56</v>
      </c>
      <c r="B3729" s="71">
        <v>2020</v>
      </c>
      <c r="C3729" s="71" t="s">
        <v>81</v>
      </c>
      <c r="D3729" s="71"/>
      <c r="E3729" s="72"/>
      <c r="F3729" s="81"/>
      <c r="G3729" s="82" t="s">
        <v>64</v>
      </c>
      <c r="H3729" s="132">
        <v>5945</v>
      </c>
      <c r="I3729" s="132">
        <v>6287</v>
      </c>
      <c r="J3729" s="133">
        <v>12232</v>
      </c>
      <c r="K3729" s="66">
        <v>3397</v>
      </c>
      <c r="L3729" s="66">
        <v>3124</v>
      </c>
      <c r="M3729" s="66">
        <v>13</v>
      </c>
      <c r="N3729" s="66">
        <v>6534</v>
      </c>
      <c r="O3729" s="66">
        <v>1449</v>
      </c>
      <c r="P3729" s="66">
        <v>1349</v>
      </c>
      <c r="Q3729" s="66">
        <v>5</v>
      </c>
      <c r="R3729" s="73">
        <v>2803</v>
      </c>
      <c r="S3729" s="24">
        <f>Table1[[#This Row],[Female Voters]]/Table1[[#This Row],[Female Population]]</f>
        <v>0.57140454163162324</v>
      </c>
      <c r="T3729" s="24">
        <f>Table1[[#This Row],[Male Voters]]/Table1[[#This Row],[Male Population]]</f>
        <v>0.49689836169874346</v>
      </c>
      <c r="U3729" s="24">
        <f>Table1[[#This Row],[Total Voters]]/Table1[[#This Row],[Total Population]]</f>
        <v>0.53417266187050361</v>
      </c>
      <c r="V3729" s="24">
        <f>Table1[[#This Row],[Female Ballots]]/Table1[[#This Row],[Female Population]]</f>
        <v>0.24373423044575274</v>
      </c>
      <c r="W3729" s="24">
        <f>Table1[[#This Row],[Male Ballots]]/Table1[[#This Row],[Male Population]]</f>
        <v>0.21456974709718465</v>
      </c>
      <c r="X3729" s="24">
        <f>Table1[[#This Row],[Total Ballots]]/Table1[[#This Row],[Total Population]]</f>
        <v>0.22915304120340091</v>
      </c>
      <c r="Y3729" s="78">
        <f>Table1[[#This Row],[Female Ballots]]/Table1[[#This Row],[Female Voters]]</f>
        <v>0.42655284074183103</v>
      </c>
      <c r="Z3729" s="79">
        <f>Table1[[#This Row],[Male Ballots]]/Table1[[#This Row],[Male Voters]]</f>
        <v>0.43181818181818182</v>
      </c>
      <c r="AA3729" s="78">
        <f>Table1[[#This Row],[Total Ballots]]/Table1[[#This Row],[Total Voters]]</f>
        <v>0.42898683807774718</v>
      </c>
    </row>
    <row r="3730" spans="1:27" s="12" customFormat="1" x14ac:dyDescent="0.35">
      <c r="A3730" s="70" t="s">
        <v>56</v>
      </c>
      <c r="B3730" s="71">
        <v>2020</v>
      </c>
      <c r="C3730" s="71" t="s">
        <v>81</v>
      </c>
      <c r="D3730" s="71"/>
      <c r="E3730" s="72"/>
      <c r="F3730" s="81"/>
      <c r="G3730" s="82" t="s">
        <v>65</v>
      </c>
      <c r="H3730" s="132">
        <v>5183</v>
      </c>
      <c r="I3730" s="132">
        <v>5489</v>
      </c>
      <c r="J3730" s="133">
        <v>10672</v>
      </c>
      <c r="K3730" s="66">
        <v>3166</v>
      </c>
      <c r="L3730" s="66">
        <v>2982</v>
      </c>
      <c r="M3730" s="66">
        <v>17</v>
      </c>
      <c r="N3730" s="66">
        <v>6165</v>
      </c>
      <c r="O3730" s="66">
        <v>1663</v>
      </c>
      <c r="P3730" s="66">
        <v>1511</v>
      </c>
      <c r="Q3730" s="66">
        <v>8</v>
      </c>
      <c r="R3730" s="73">
        <v>3182</v>
      </c>
      <c r="S3730" s="24">
        <f>Table1[[#This Row],[Female Voters]]/Table1[[#This Row],[Female Population]]</f>
        <v>0.61084314103800885</v>
      </c>
      <c r="T3730" s="24">
        <f>Table1[[#This Row],[Male Voters]]/Table1[[#This Row],[Male Population]]</f>
        <v>0.54326835489160141</v>
      </c>
      <c r="U3730" s="24">
        <f>Table1[[#This Row],[Total Voters]]/Table1[[#This Row],[Total Population]]</f>
        <v>0.57767991004497754</v>
      </c>
      <c r="V3730" s="24">
        <f>Table1[[#This Row],[Female Ballots]]/Table1[[#This Row],[Female Population]]</f>
        <v>0.32085664672969322</v>
      </c>
      <c r="W3730" s="24">
        <f>Table1[[#This Row],[Male Ballots]]/Table1[[#This Row],[Male Population]]</f>
        <v>0.2752778283840408</v>
      </c>
      <c r="X3730" s="24">
        <f>Table1[[#This Row],[Total Ballots]]/Table1[[#This Row],[Total Population]]</f>
        <v>0.29816341829085458</v>
      </c>
      <c r="Y3730" s="78">
        <f>Table1[[#This Row],[Female Ballots]]/Table1[[#This Row],[Female Voters]]</f>
        <v>0.52526847757422612</v>
      </c>
      <c r="Z3730" s="79">
        <f>Table1[[#This Row],[Male Ballots]]/Table1[[#This Row],[Male Voters]]</f>
        <v>0.50670690811535879</v>
      </c>
      <c r="AA3730" s="78">
        <f>Table1[[#This Row],[Total Ballots]]/Table1[[#This Row],[Total Voters]]</f>
        <v>0.51613949716139496</v>
      </c>
    </row>
    <row r="3731" spans="1:27" s="12" customFormat="1" x14ac:dyDescent="0.35">
      <c r="A3731" s="70" t="s">
        <v>56</v>
      </c>
      <c r="B3731" s="71">
        <v>2020</v>
      </c>
      <c r="C3731" s="71" t="s">
        <v>81</v>
      </c>
      <c r="D3731" s="71"/>
      <c r="E3731" s="72"/>
      <c r="F3731" s="81"/>
      <c r="G3731" s="82" t="s">
        <v>66</v>
      </c>
      <c r="H3731" s="132">
        <v>5449</v>
      </c>
      <c r="I3731" s="132">
        <v>5676</v>
      </c>
      <c r="J3731" s="133">
        <v>11125</v>
      </c>
      <c r="K3731" s="66">
        <v>3918</v>
      </c>
      <c r="L3731" s="66">
        <v>3839</v>
      </c>
      <c r="M3731" s="66">
        <v>17</v>
      </c>
      <c r="N3731" s="66">
        <v>7774</v>
      </c>
      <c r="O3731" s="66">
        <v>2490</v>
      </c>
      <c r="P3731" s="66">
        <v>2322</v>
      </c>
      <c r="Q3731" s="66">
        <v>10</v>
      </c>
      <c r="R3731" s="73">
        <v>4822</v>
      </c>
      <c r="S3731" s="24">
        <f>Table1[[#This Row],[Female Voters]]/Table1[[#This Row],[Female Population]]</f>
        <v>0.71903101486511289</v>
      </c>
      <c r="T3731" s="24">
        <f>Table1[[#This Row],[Male Voters]]/Table1[[#This Row],[Male Population]]</f>
        <v>0.6763565891472868</v>
      </c>
      <c r="U3731" s="24">
        <f>Table1[[#This Row],[Total Voters]]/Table1[[#This Row],[Total Population]]</f>
        <v>0.69878651685393256</v>
      </c>
      <c r="V3731" s="24">
        <f>Table1[[#This Row],[Female Ballots]]/Table1[[#This Row],[Female Population]]</f>
        <v>0.4569645806570013</v>
      </c>
      <c r="W3731" s="24">
        <f>Table1[[#This Row],[Male Ballots]]/Table1[[#This Row],[Male Population]]</f>
        <v>0.40909090909090912</v>
      </c>
      <c r="X3731" s="24">
        <f>Table1[[#This Row],[Total Ballots]]/Table1[[#This Row],[Total Population]]</f>
        <v>0.43343820224719098</v>
      </c>
      <c r="Y3731" s="78">
        <f>Table1[[#This Row],[Female Ballots]]/Table1[[#This Row],[Female Voters]]</f>
        <v>0.63552833078101068</v>
      </c>
      <c r="Z3731" s="79">
        <f>Table1[[#This Row],[Male Ballots]]/Table1[[#This Row],[Male Voters]]</f>
        <v>0.60484501172180261</v>
      </c>
      <c r="AA3731" s="78">
        <f>Table1[[#This Row],[Total Ballots]]/Table1[[#This Row],[Total Voters]]</f>
        <v>0.62027270388474398</v>
      </c>
    </row>
    <row r="3732" spans="1:27" s="12" customFormat="1" x14ac:dyDescent="0.35">
      <c r="A3732" s="70" t="s">
        <v>56</v>
      </c>
      <c r="B3732" s="71">
        <v>2020</v>
      </c>
      <c r="C3732" s="71" t="s">
        <v>81</v>
      </c>
      <c r="D3732" s="71"/>
      <c r="E3732" s="72"/>
      <c r="F3732" s="81"/>
      <c r="G3732" s="82" t="s">
        <v>67</v>
      </c>
      <c r="H3732" s="132">
        <v>7468</v>
      </c>
      <c r="I3732" s="132">
        <v>7005</v>
      </c>
      <c r="J3732" s="133">
        <v>14473</v>
      </c>
      <c r="K3732" s="66">
        <v>6193</v>
      </c>
      <c r="L3732" s="66">
        <v>5759</v>
      </c>
      <c r="M3732" s="66">
        <v>22</v>
      </c>
      <c r="N3732" s="66">
        <v>11974</v>
      </c>
      <c r="O3732" s="66">
        <v>4467</v>
      </c>
      <c r="P3732" s="66">
        <v>4222</v>
      </c>
      <c r="Q3732" s="66">
        <v>14</v>
      </c>
      <c r="R3732" s="66">
        <v>8703</v>
      </c>
      <c r="S3732" s="24">
        <f>Table1[[#This Row],[Female Voters]]/Table1[[#This Row],[Female Population]]</f>
        <v>0.82927155865024105</v>
      </c>
      <c r="T3732" s="24">
        <f>Table1[[#This Row],[Male Voters]]/Table1[[#This Row],[Male Population]]</f>
        <v>0.82212705210563886</v>
      </c>
      <c r="U3732" s="24">
        <f>Table1[[#This Row],[Total Voters]]/Table1[[#This Row],[Total Population]]</f>
        <v>0.82733365577281837</v>
      </c>
      <c r="V3732" s="24">
        <f>Table1[[#This Row],[Female Ballots]]/Table1[[#This Row],[Female Population]]</f>
        <v>0.59815211569362614</v>
      </c>
      <c r="W3732" s="24">
        <f>Table1[[#This Row],[Male Ballots]]/Table1[[#This Row],[Male Population]]</f>
        <v>0.60271234832262666</v>
      </c>
      <c r="X3732" s="24">
        <f>Table1[[#This Row],[Total Ballots]]/Table1[[#This Row],[Total Population]]</f>
        <v>0.60132660816693151</v>
      </c>
      <c r="Y3732" s="78">
        <f>Table1[[#This Row],[Female Ballots]]/Table1[[#This Row],[Female Voters]]</f>
        <v>0.72129823994832876</v>
      </c>
      <c r="Z3732" s="79">
        <f>Table1[[#This Row],[Male Ballots]]/Table1[[#This Row],[Male Voters]]</f>
        <v>0.73311338774092727</v>
      </c>
      <c r="AA3732" s="78">
        <f>Table1[[#This Row],[Total Ballots]]/Table1[[#This Row],[Total Voters]]</f>
        <v>0.72682478703858355</v>
      </c>
    </row>
    <row r="3733" spans="1:27" s="12" customFormat="1" x14ac:dyDescent="0.35">
      <c r="A3733" s="70" t="s">
        <v>54</v>
      </c>
      <c r="B3733" s="71">
        <v>2020</v>
      </c>
      <c r="C3733" s="71" t="s">
        <v>81</v>
      </c>
      <c r="D3733" s="71"/>
      <c r="E3733" s="72"/>
      <c r="F3733" s="81"/>
      <c r="G3733" s="82" t="s">
        <v>79</v>
      </c>
      <c r="H3733" s="132">
        <v>29542.000200000002</v>
      </c>
      <c r="I3733" s="132">
        <v>31014.000100000001</v>
      </c>
      <c r="J3733" s="133">
        <v>60556.000200000002</v>
      </c>
      <c r="K3733" s="66">
        <v>23711</v>
      </c>
      <c r="L3733" s="66">
        <v>21948</v>
      </c>
      <c r="M3733" s="66">
        <v>339</v>
      </c>
      <c r="N3733" s="66">
        <v>45998</v>
      </c>
      <c r="O3733" s="66">
        <v>12981</v>
      </c>
      <c r="P3733" s="66">
        <v>11691</v>
      </c>
      <c r="Q3733" s="66">
        <v>174</v>
      </c>
      <c r="R3733" s="73">
        <v>24846</v>
      </c>
      <c r="S3733" s="24">
        <f>Table1[[#This Row],[Female Voters]]/Table1[[#This Row],[Female Population]]</f>
        <v>0.8026199932122402</v>
      </c>
      <c r="T3733" s="24">
        <f>Table1[[#This Row],[Male Voters]]/Table1[[#This Row],[Male Population]]</f>
        <v>0.70768040011710709</v>
      </c>
      <c r="U3733" s="24">
        <f>Table1[[#This Row],[Total Voters]]/Table1[[#This Row],[Total Population]]</f>
        <v>0.75959442248631204</v>
      </c>
      <c r="V3733" s="24">
        <f>Table1[[#This Row],[Female Ballots]]/Table1[[#This Row],[Female Population]]</f>
        <v>0.43940829707258616</v>
      </c>
      <c r="W3733" s="24">
        <f>Table1[[#This Row],[Male Ballots]]/Table1[[#This Row],[Male Population]]</f>
        <v>0.37695879158780293</v>
      </c>
      <c r="X3733" s="24">
        <f>Table1[[#This Row],[Total Ballots]]/Table1[[#This Row],[Total Population]]</f>
        <v>0.41029790471531175</v>
      </c>
      <c r="Y3733" s="78">
        <f>Table1[[#This Row],[Female Ballots]]/Table1[[#This Row],[Female Voters]]</f>
        <v>0.54746742018472438</v>
      </c>
      <c r="Z3733" s="79">
        <f>Table1[[#This Row],[Male Ballots]]/Table1[[#This Row],[Male Voters]]</f>
        <v>0.53266812465828317</v>
      </c>
      <c r="AA3733" s="78">
        <f>Table1[[#This Row],[Total Ballots]]/Table1[[#This Row],[Total Voters]]</f>
        <v>0.54015391973564064</v>
      </c>
    </row>
    <row r="3734" spans="1:27" s="12" customFormat="1" x14ac:dyDescent="0.35">
      <c r="A3734" s="70" t="s">
        <v>54</v>
      </c>
      <c r="B3734" s="71">
        <v>2020</v>
      </c>
      <c r="C3734" s="71" t="s">
        <v>81</v>
      </c>
      <c r="D3734" s="71"/>
      <c r="E3734" s="72"/>
      <c r="F3734" s="81"/>
      <c r="G3734" s="82" t="s">
        <v>62</v>
      </c>
      <c r="H3734" s="132">
        <v>2405</v>
      </c>
      <c r="I3734" s="132">
        <v>2765</v>
      </c>
      <c r="J3734" s="133">
        <v>5170.0002000000004</v>
      </c>
      <c r="K3734" s="66">
        <v>1625</v>
      </c>
      <c r="L3734" s="66">
        <v>1678</v>
      </c>
      <c r="M3734" s="66">
        <v>50</v>
      </c>
      <c r="N3734" s="66">
        <v>3353</v>
      </c>
      <c r="O3734" s="66">
        <v>434</v>
      </c>
      <c r="P3734" s="66">
        <v>424</v>
      </c>
      <c r="Q3734" s="66">
        <v>14</v>
      </c>
      <c r="R3734" s="73">
        <v>872</v>
      </c>
      <c r="S3734" s="24">
        <f>Table1[[#This Row],[Female Voters]]/Table1[[#This Row],[Female Population]]</f>
        <v>0.67567567567567566</v>
      </c>
      <c r="T3734" s="24">
        <f>Table1[[#This Row],[Male Voters]]/Table1[[#This Row],[Male Population]]</f>
        <v>0.60687160940325502</v>
      </c>
      <c r="U3734" s="24">
        <f>Table1[[#This Row],[Total Voters]]/Table1[[#This Row],[Total Population]]</f>
        <v>0.64854929792846039</v>
      </c>
      <c r="V3734" s="24">
        <f>Table1[[#This Row],[Female Ballots]]/Table1[[#This Row],[Female Population]]</f>
        <v>0.18045738045738047</v>
      </c>
      <c r="W3734" s="24">
        <f>Table1[[#This Row],[Male Ballots]]/Table1[[#This Row],[Male Population]]</f>
        <v>0.15334538878842677</v>
      </c>
      <c r="X3734" s="24">
        <f>Table1[[#This Row],[Total Ballots]]/Table1[[#This Row],[Total Population]]</f>
        <v>0.1686653706512429</v>
      </c>
      <c r="Y3734" s="78">
        <f>Table1[[#This Row],[Female Ballots]]/Table1[[#This Row],[Female Voters]]</f>
        <v>0.2670769230769231</v>
      </c>
      <c r="Z3734" s="79">
        <f>Table1[[#This Row],[Male Ballots]]/Table1[[#This Row],[Male Voters]]</f>
        <v>0.25268176400476761</v>
      </c>
      <c r="AA3734" s="78">
        <f>Table1[[#This Row],[Total Ballots]]/Table1[[#This Row],[Total Voters]]</f>
        <v>0.2600656128839845</v>
      </c>
    </row>
    <row r="3735" spans="1:27" s="12" customFormat="1" x14ac:dyDescent="0.35">
      <c r="A3735" s="70" t="s">
        <v>54</v>
      </c>
      <c r="B3735" s="71">
        <v>2020</v>
      </c>
      <c r="C3735" s="71" t="s">
        <v>81</v>
      </c>
      <c r="D3735" s="71"/>
      <c r="E3735" s="72"/>
      <c r="F3735" s="81"/>
      <c r="G3735" s="82" t="s">
        <v>63</v>
      </c>
      <c r="H3735" s="132">
        <v>3981</v>
      </c>
      <c r="I3735" s="132">
        <v>4618</v>
      </c>
      <c r="J3735" s="133">
        <v>8599</v>
      </c>
      <c r="K3735" s="66">
        <v>3001</v>
      </c>
      <c r="L3735" s="66">
        <v>2906</v>
      </c>
      <c r="M3735" s="66">
        <v>49</v>
      </c>
      <c r="N3735" s="66">
        <v>5956</v>
      </c>
      <c r="O3735" s="66">
        <v>890</v>
      </c>
      <c r="P3735" s="66">
        <v>777</v>
      </c>
      <c r="Q3735" s="66">
        <v>18</v>
      </c>
      <c r="R3735" s="73">
        <v>1685</v>
      </c>
      <c r="S3735" s="24">
        <f>Table1[[#This Row],[Female Voters]]/Table1[[#This Row],[Female Population]]</f>
        <v>0.75383069580507411</v>
      </c>
      <c r="T3735" s="24">
        <f>Table1[[#This Row],[Male Voters]]/Table1[[#This Row],[Male Population]]</f>
        <v>0.62927674317886528</v>
      </c>
      <c r="U3735" s="24">
        <f>Table1[[#This Row],[Total Voters]]/Table1[[#This Row],[Total Population]]</f>
        <v>0.69263867891615305</v>
      </c>
      <c r="V3735" s="24">
        <f>Table1[[#This Row],[Female Ballots]]/Table1[[#This Row],[Female Population]]</f>
        <v>0.22356191911580006</v>
      </c>
      <c r="W3735" s="24">
        <f>Table1[[#This Row],[Male Ballots]]/Table1[[#This Row],[Male Population]]</f>
        <v>0.16825465569510611</v>
      </c>
      <c r="X3735" s="24">
        <f>Table1[[#This Row],[Total Ballots]]/Table1[[#This Row],[Total Population]]</f>
        <v>0.19595301779276661</v>
      </c>
      <c r="Y3735" s="78">
        <f>Table1[[#This Row],[Female Ballots]]/Table1[[#This Row],[Female Voters]]</f>
        <v>0.29656781072975674</v>
      </c>
      <c r="Z3735" s="79">
        <f>Table1[[#This Row],[Male Ballots]]/Table1[[#This Row],[Male Voters]]</f>
        <v>0.2673778389538885</v>
      </c>
      <c r="AA3735" s="78">
        <f>Table1[[#This Row],[Total Ballots]]/Table1[[#This Row],[Total Voters]]</f>
        <v>0.28290799194089994</v>
      </c>
    </row>
    <row r="3736" spans="1:27" s="12" customFormat="1" x14ac:dyDescent="0.35">
      <c r="A3736" s="70" t="s">
        <v>54</v>
      </c>
      <c r="B3736" s="71">
        <v>2020</v>
      </c>
      <c r="C3736" s="71" t="s">
        <v>81</v>
      </c>
      <c r="D3736" s="71"/>
      <c r="E3736" s="72"/>
      <c r="F3736" s="81"/>
      <c r="G3736" s="82" t="s">
        <v>64</v>
      </c>
      <c r="H3736" s="132">
        <v>4240</v>
      </c>
      <c r="I3736" s="132">
        <v>4904</v>
      </c>
      <c r="J3736" s="133">
        <v>9144</v>
      </c>
      <c r="K3736" s="66">
        <v>3175</v>
      </c>
      <c r="L3736" s="66">
        <v>2912</v>
      </c>
      <c r="M3736" s="66">
        <v>55</v>
      </c>
      <c r="N3736" s="66">
        <v>6142</v>
      </c>
      <c r="O3736" s="66">
        <v>1300</v>
      </c>
      <c r="P3736" s="66">
        <v>1142</v>
      </c>
      <c r="Q3736" s="66">
        <v>27</v>
      </c>
      <c r="R3736" s="73">
        <v>2469</v>
      </c>
      <c r="S3736" s="24">
        <f>Table1[[#This Row],[Female Voters]]/Table1[[#This Row],[Female Population]]</f>
        <v>0.74882075471698117</v>
      </c>
      <c r="T3736" s="24">
        <f>Table1[[#This Row],[Male Voters]]/Table1[[#This Row],[Male Population]]</f>
        <v>0.59380097879282223</v>
      </c>
      <c r="U3736" s="24">
        <f>Table1[[#This Row],[Total Voters]]/Table1[[#This Row],[Total Population]]</f>
        <v>0.67169728783902016</v>
      </c>
      <c r="V3736" s="24">
        <f>Table1[[#This Row],[Female Ballots]]/Table1[[#This Row],[Female Population]]</f>
        <v>0.30660377358490565</v>
      </c>
      <c r="W3736" s="24">
        <f>Table1[[#This Row],[Male Ballots]]/Table1[[#This Row],[Male Population]]</f>
        <v>0.23287112561174553</v>
      </c>
      <c r="X3736" s="24">
        <f>Table1[[#This Row],[Total Ballots]]/Table1[[#This Row],[Total Population]]</f>
        <v>0.27001312335958005</v>
      </c>
      <c r="Y3736" s="78">
        <f>Table1[[#This Row],[Female Ballots]]/Table1[[#This Row],[Female Voters]]</f>
        <v>0.40944881889763779</v>
      </c>
      <c r="Z3736" s="79">
        <f>Table1[[#This Row],[Male Ballots]]/Table1[[#This Row],[Male Voters]]</f>
        <v>0.39217032967032966</v>
      </c>
      <c r="AA3736" s="78">
        <f>Table1[[#This Row],[Total Ballots]]/Table1[[#This Row],[Total Voters]]</f>
        <v>0.40198632367307063</v>
      </c>
    </row>
    <row r="3737" spans="1:27" s="12" customFormat="1" x14ac:dyDescent="0.35">
      <c r="A3737" s="70" t="s">
        <v>54</v>
      </c>
      <c r="B3737" s="71">
        <v>2020</v>
      </c>
      <c r="C3737" s="71" t="s">
        <v>81</v>
      </c>
      <c r="D3737" s="71"/>
      <c r="E3737" s="72"/>
      <c r="F3737" s="81"/>
      <c r="G3737" s="82" t="s">
        <v>65</v>
      </c>
      <c r="H3737" s="132">
        <v>4263</v>
      </c>
      <c r="I3737" s="132">
        <v>4719</v>
      </c>
      <c r="J3737" s="133">
        <v>8982</v>
      </c>
      <c r="K3737" s="66">
        <v>3313</v>
      </c>
      <c r="L3737" s="66">
        <v>3014</v>
      </c>
      <c r="M3737" s="66">
        <v>46</v>
      </c>
      <c r="N3737" s="66">
        <v>6373</v>
      </c>
      <c r="O3737" s="66">
        <v>1628</v>
      </c>
      <c r="P3737" s="66">
        <v>1483</v>
      </c>
      <c r="Q3737" s="66">
        <v>20</v>
      </c>
      <c r="R3737" s="73">
        <v>3131</v>
      </c>
      <c r="S3737" s="24">
        <f>Table1[[#This Row],[Female Voters]]/Table1[[#This Row],[Female Population]]</f>
        <v>0.77715224020642737</v>
      </c>
      <c r="T3737" s="24">
        <f>Table1[[#This Row],[Male Voters]]/Table1[[#This Row],[Male Population]]</f>
        <v>0.63869463869463872</v>
      </c>
      <c r="U3737" s="24">
        <f>Table1[[#This Row],[Total Voters]]/Table1[[#This Row],[Total Population]]</f>
        <v>0.7095301714540192</v>
      </c>
      <c r="V3737" s="24">
        <f>Table1[[#This Row],[Female Ballots]]/Table1[[#This Row],[Female Population]]</f>
        <v>0.38189068730940651</v>
      </c>
      <c r="W3737" s="24">
        <f>Table1[[#This Row],[Male Ballots]]/Table1[[#This Row],[Male Population]]</f>
        <v>0.3142614960796779</v>
      </c>
      <c r="X3737" s="24">
        <f>Table1[[#This Row],[Total Ballots]]/Table1[[#This Row],[Total Population]]</f>
        <v>0.34858606101091072</v>
      </c>
      <c r="Y3737" s="78">
        <f>Table1[[#This Row],[Female Ballots]]/Table1[[#This Row],[Female Voters]]</f>
        <v>0.49139752490190158</v>
      </c>
      <c r="Z3737" s="79">
        <f>Table1[[#This Row],[Male Ballots]]/Table1[[#This Row],[Male Voters]]</f>
        <v>0.49203715992037161</v>
      </c>
      <c r="AA3737" s="78">
        <f>Table1[[#This Row],[Total Ballots]]/Table1[[#This Row],[Total Voters]]</f>
        <v>0.49129138553271617</v>
      </c>
    </row>
    <row r="3738" spans="1:27" s="12" customFormat="1" x14ac:dyDescent="0.35">
      <c r="A3738" s="70" t="s">
        <v>54</v>
      </c>
      <c r="B3738" s="71">
        <v>2020</v>
      </c>
      <c r="C3738" s="71" t="s">
        <v>81</v>
      </c>
      <c r="D3738" s="71"/>
      <c r="E3738" s="72"/>
      <c r="F3738" s="81"/>
      <c r="G3738" s="82" t="s">
        <v>66</v>
      </c>
      <c r="H3738" s="132">
        <v>5808</v>
      </c>
      <c r="I3738" s="132">
        <v>5808</v>
      </c>
      <c r="J3738" s="133">
        <v>11616</v>
      </c>
      <c r="K3738" s="66">
        <v>4790</v>
      </c>
      <c r="L3738" s="66">
        <v>4252</v>
      </c>
      <c r="M3738" s="66">
        <v>52</v>
      </c>
      <c r="N3738" s="66">
        <v>9094</v>
      </c>
      <c r="O3738" s="66">
        <v>3024</v>
      </c>
      <c r="P3738" s="66">
        <v>2592</v>
      </c>
      <c r="Q3738" s="66">
        <v>33</v>
      </c>
      <c r="R3738" s="73">
        <v>5649</v>
      </c>
      <c r="S3738" s="24">
        <f>Table1[[#This Row],[Female Voters]]/Table1[[#This Row],[Female Population]]</f>
        <v>0.82472451790633605</v>
      </c>
      <c r="T3738" s="24">
        <f>Table1[[#This Row],[Male Voters]]/Table1[[#This Row],[Male Population]]</f>
        <v>0.73209366391184572</v>
      </c>
      <c r="U3738" s="24">
        <f>Table1[[#This Row],[Total Voters]]/Table1[[#This Row],[Total Population]]</f>
        <v>0.78288567493112948</v>
      </c>
      <c r="V3738" s="24">
        <f>Table1[[#This Row],[Female Ballots]]/Table1[[#This Row],[Female Population]]</f>
        <v>0.52066115702479343</v>
      </c>
      <c r="W3738" s="24">
        <f>Table1[[#This Row],[Male Ballots]]/Table1[[#This Row],[Male Population]]</f>
        <v>0.4462809917355372</v>
      </c>
      <c r="X3738" s="24">
        <f>Table1[[#This Row],[Total Ballots]]/Table1[[#This Row],[Total Population]]</f>
        <v>0.4863119834710744</v>
      </c>
      <c r="Y3738" s="78">
        <f>Table1[[#This Row],[Female Ballots]]/Table1[[#This Row],[Female Voters]]</f>
        <v>0.63131524008350726</v>
      </c>
      <c r="Z3738" s="79">
        <f>Table1[[#This Row],[Male Ballots]]/Table1[[#This Row],[Male Voters]]</f>
        <v>0.6095954844778928</v>
      </c>
      <c r="AA3738" s="78">
        <f>Table1[[#This Row],[Total Ballots]]/Table1[[#This Row],[Total Voters]]</f>
        <v>0.62117879920826924</v>
      </c>
    </row>
    <row r="3739" spans="1:27" s="12" customFormat="1" x14ac:dyDescent="0.35">
      <c r="A3739" s="70" t="s">
        <v>54</v>
      </c>
      <c r="B3739" s="71">
        <v>2020</v>
      </c>
      <c r="C3739" s="71" t="s">
        <v>81</v>
      </c>
      <c r="D3739" s="71"/>
      <c r="E3739" s="72"/>
      <c r="F3739" s="81"/>
      <c r="G3739" s="82" t="s">
        <v>67</v>
      </c>
      <c r="H3739" s="132">
        <v>8845.0002000000004</v>
      </c>
      <c r="I3739" s="132">
        <v>8200.0001000000011</v>
      </c>
      <c r="J3739" s="133">
        <v>17045</v>
      </c>
      <c r="K3739" s="66">
        <v>7807</v>
      </c>
      <c r="L3739" s="66">
        <v>7186</v>
      </c>
      <c r="M3739" s="66">
        <v>87</v>
      </c>
      <c r="N3739" s="66">
        <v>15080</v>
      </c>
      <c r="O3739" s="66">
        <v>5705</v>
      </c>
      <c r="P3739" s="66">
        <v>5273</v>
      </c>
      <c r="Q3739" s="66">
        <v>62</v>
      </c>
      <c r="R3739" s="66">
        <v>11040</v>
      </c>
      <c r="S3739" s="24">
        <f>Table1[[#This Row],[Female Voters]]/Table1[[#This Row],[Female Population]]</f>
        <v>0.88264554250660154</v>
      </c>
      <c r="T3739" s="24">
        <f>Table1[[#This Row],[Male Voters]]/Table1[[#This Row],[Male Population]]</f>
        <v>0.87634145272754316</v>
      </c>
      <c r="U3739" s="24">
        <f>Table1[[#This Row],[Total Voters]]/Table1[[#This Row],[Total Population]]</f>
        <v>0.88471692578468764</v>
      </c>
      <c r="V3739" s="24">
        <f>Table1[[#This Row],[Female Ballots]]/Table1[[#This Row],[Female Population]]</f>
        <v>0.6449971589599286</v>
      </c>
      <c r="W3739" s="24">
        <f>Table1[[#This Row],[Male Ballots]]/Table1[[#This Row],[Male Population]]</f>
        <v>0.64304877264574656</v>
      </c>
      <c r="X3739" s="24">
        <f>Table1[[#This Row],[Total Ballots]]/Table1[[#This Row],[Total Population]]</f>
        <v>0.64769727192725135</v>
      </c>
      <c r="Y3739" s="78">
        <f>Table1[[#This Row],[Female Ballots]]/Table1[[#This Row],[Female Voters]]</f>
        <v>0.73075445113359805</v>
      </c>
      <c r="Z3739" s="79">
        <f>Table1[[#This Row],[Male Ballots]]/Table1[[#This Row],[Male Voters]]</f>
        <v>0.73378792095741718</v>
      </c>
      <c r="AA3739" s="78">
        <f>Table1[[#This Row],[Total Ballots]]/Table1[[#This Row],[Total Voters]]</f>
        <v>0.73209549071618041</v>
      </c>
    </row>
    <row r="3740" spans="1:27" s="12" customFormat="1" x14ac:dyDescent="0.35">
      <c r="A3740" s="70" t="s">
        <v>30</v>
      </c>
      <c r="B3740" s="71">
        <v>2020</v>
      </c>
      <c r="C3740" s="71" t="s">
        <v>81</v>
      </c>
      <c r="D3740" s="71"/>
      <c r="E3740" s="72"/>
      <c r="F3740" s="81"/>
      <c r="G3740" s="82" t="s">
        <v>79</v>
      </c>
      <c r="H3740" s="132">
        <v>36209</v>
      </c>
      <c r="I3740" s="132">
        <v>35051</v>
      </c>
      <c r="J3740" s="133">
        <v>71260</v>
      </c>
      <c r="K3740" s="66">
        <v>30560</v>
      </c>
      <c r="L3740" s="66">
        <v>28172</v>
      </c>
      <c r="M3740" s="66">
        <v>442</v>
      </c>
      <c r="N3740" s="66">
        <v>59174</v>
      </c>
      <c r="O3740" s="66">
        <v>19722</v>
      </c>
      <c r="P3740" s="66">
        <v>17262</v>
      </c>
      <c r="Q3740" s="66">
        <v>254</v>
      </c>
      <c r="R3740" s="73">
        <v>37238</v>
      </c>
      <c r="S3740" s="24">
        <f>Table1[[#This Row],[Female Voters]]/Table1[[#This Row],[Female Population]]</f>
        <v>0.84398906349250191</v>
      </c>
      <c r="T3740" s="24">
        <f>Table1[[#This Row],[Male Voters]]/Table1[[#This Row],[Male Population]]</f>
        <v>0.80374311717212066</v>
      </c>
      <c r="U3740" s="24">
        <f>Table1[[#This Row],[Total Voters]]/Table1[[#This Row],[Total Population]]</f>
        <v>0.83039573393207966</v>
      </c>
      <c r="V3740" s="24">
        <f>Table1[[#This Row],[Female Ballots]]/Table1[[#This Row],[Female Population]]</f>
        <v>0.54467121433897647</v>
      </c>
      <c r="W3740" s="24">
        <f>Table1[[#This Row],[Male Ballots]]/Table1[[#This Row],[Male Population]]</f>
        <v>0.49248238281361445</v>
      </c>
      <c r="X3740" s="24">
        <f>Table1[[#This Row],[Total Ballots]]/Table1[[#This Row],[Total Population]]</f>
        <v>0.52256525399943865</v>
      </c>
      <c r="Y3740" s="78">
        <f>Table1[[#This Row],[Female Ballots]]/Table1[[#This Row],[Female Voters]]</f>
        <v>0.64535340314136125</v>
      </c>
      <c r="Z3740" s="79">
        <f>Table1[[#This Row],[Male Ballots]]/Table1[[#This Row],[Male Voters]]</f>
        <v>0.61273604997870224</v>
      </c>
      <c r="AA3740" s="78">
        <f>Table1[[#This Row],[Total Ballots]]/Table1[[#This Row],[Total Voters]]</f>
        <v>0.62929665055598738</v>
      </c>
    </row>
    <row r="3741" spans="1:27" s="12" customFormat="1" x14ac:dyDescent="0.35">
      <c r="A3741" s="70" t="s">
        <v>30</v>
      </c>
      <c r="B3741" s="71">
        <v>2020</v>
      </c>
      <c r="C3741" s="71" t="s">
        <v>81</v>
      </c>
      <c r="D3741" s="71"/>
      <c r="E3741" s="72"/>
      <c r="F3741" s="81"/>
      <c r="G3741" s="82" t="s">
        <v>62</v>
      </c>
      <c r="H3741" s="132">
        <v>3081</v>
      </c>
      <c r="I3741" s="132">
        <v>3767</v>
      </c>
      <c r="J3741" s="133">
        <v>6848</v>
      </c>
      <c r="K3741" s="66">
        <v>1838</v>
      </c>
      <c r="L3741" s="66">
        <v>1705</v>
      </c>
      <c r="M3741" s="66">
        <v>64</v>
      </c>
      <c r="N3741" s="66">
        <v>3607</v>
      </c>
      <c r="O3741" s="66">
        <v>676</v>
      </c>
      <c r="P3741" s="66">
        <v>591</v>
      </c>
      <c r="Q3741" s="66">
        <v>33</v>
      </c>
      <c r="R3741" s="73">
        <v>1300</v>
      </c>
      <c r="S3741" s="24">
        <f>Table1[[#This Row],[Female Voters]]/Table1[[#This Row],[Female Population]]</f>
        <v>0.59655955858487508</v>
      </c>
      <c r="T3741" s="24">
        <f>Table1[[#This Row],[Male Voters]]/Table1[[#This Row],[Male Population]]</f>
        <v>0.45261481284842048</v>
      </c>
      <c r="U3741" s="24">
        <f>Table1[[#This Row],[Total Voters]]/Table1[[#This Row],[Total Population]]</f>
        <v>0.52672313084112155</v>
      </c>
      <c r="V3741" s="24">
        <f>Table1[[#This Row],[Female Ballots]]/Table1[[#This Row],[Female Population]]</f>
        <v>0.21940928270042195</v>
      </c>
      <c r="W3741" s="24">
        <f>Table1[[#This Row],[Male Ballots]]/Table1[[#This Row],[Male Population]]</f>
        <v>0.15688877090522962</v>
      </c>
      <c r="X3741" s="24">
        <f>Table1[[#This Row],[Total Ballots]]/Table1[[#This Row],[Total Population]]</f>
        <v>0.18983644859813084</v>
      </c>
      <c r="Y3741" s="78">
        <f>Table1[[#This Row],[Female Ballots]]/Table1[[#This Row],[Female Voters]]</f>
        <v>0.36779107725788901</v>
      </c>
      <c r="Z3741" s="79">
        <f>Table1[[#This Row],[Male Ballots]]/Table1[[#This Row],[Male Voters]]</f>
        <v>0.34662756598240468</v>
      </c>
      <c r="AA3741" s="78">
        <f>Table1[[#This Row],[Total Ballots]]/Table1[[#This Row],[Total Voters]]</f>
        <v>0.36041031327973383</v>
      </c>
    </row>
    <row r="3742" spans="1:27" s="12" customFormat="1" x14ac:dyDescent="0.35">
      <c r="A3742" s="70" t="s">
        <v>30</v>
      </c>
      <c r="B3742" s="71">
        <v>2020</v>
      </c>
      <c r="C3742" s="71" t="s">
        <v>81</v>
      </c>
      <c r="D3742" s="71"/>
      <c r="E3742" s="72"/>
      <c r="F3742" s="81"/>
      <c r="G3742" s="82" t="s">
        <v>63</v>
      </c>
      <c r="H3742" s="132">
        <v>5250</v>
      </c>
      <c r="I3742" s="132">
        <v>5952</v>
      </c>
      <c r="J3742" s="133">
        <v>11202</v>
      </c>
      <c r="K3742" s="66">
        <v>3846</v>
      </c>
      <c r="L3742" s="66">
        <v>3800</v>
      </c>
      <c r="M3742" s="66">
        <v>98</v>
      </c>
      <c r="N3742" s="66">
        <v>7744</v>
      </c>
      <c r="O3742" s="66">
        <v>1263</v>
      </c>
      <c r="P3742" s="66">
        <v>1064</v>
      </c>
      <c r="Q3742" s="66">
        <v>36</v>
      </c>
      <c r="R3742" s="73">
        <v>2363</v>
      </c>
      <c r="S3742" s="24">
        <f>Table1[[#This Row],[Female Voters]]/Table1[[#This Row],[Female Population]]</f>
        <v>0.73257142857142854</v>
      </c>
      <c r="T3742" s="24">
        <f>Table1[[#This Row],[Male Voters]]/Table1[[#This Row],[Male Population]]</f>
        <v>0.63844086021505375</v>
      </c>
      <c r="U3742" s="24">
        <f>Table1[[#This Row],[Total Voters]]/Table1[[#This Row],[Total Population]]</f>
        <v>0.69130512408498479</v>
      </c>
      <c r="V3742" s="24">
        <f>Table1[[#This Row],[Female Ballots]]/Table1[[#This Row],[Female Population]]</f>
        <v>0.24057142857142857</v>
      </c>
      <c r="W3742" s="24">
        <f>Table1[[#This Row],[Male Ballots]]/Table1[[#This Row],[Male Population]]</f>
        <v>0.17876344086021506</v>
      </c>
      <c r="X3742" s="24">
        <f>Table1[[#This Row],[Total Ballots]]/Table1[[#This Row],[Total Population]]</f>
        <v>0.21094447420103554</v>
      </c>
      <c r="Y3742" s="78">
        <f>Table1[[#This Row],[Female Ballots]]/Table1[[#This Row],[Female Voters]]</f>
        <v>0.328393135725429</v>
      </c>
      <c r="Z3742" s="79">
        <f>Table1[[#This Row],[Male Ballots]]/Table1[[#This Row],[Male Voters]]</f>
        <v>0.28000000000000003</v>
      </c>
      <c r="AA3742" s="78">
        <f>Table1[[#This Row],[Total Ballots]]/Table1[[#This Row],[Total Voters]]</f>
        <v>0.30513946280991733</v>
      </c>
    </row>
    <row r="3743" spans="1:27" s="12" customFormat="1" x14ac:dyDescent="0.35">
      <c r="A3743" s="70" t="s">
        <v>30</v>
      </c>
      <c r="B3743" s="71">
        <v>2020</v>
      </c>
      <c r="C3743" s="71" t="s">
        <v>81</v>
      </c>
      <c r="D3743" s="71"/>
      <c r="E3743" s="72"/>
      <c r="F3743" s="81"/>
      <c r="G3743" s="82" t="s">
        <v>64</v>
      </c>
      <c r="H3743" s="132">
        <v>4487</v>
      </c>
      <c r="I3743" s="132">
        <v>4634</v>
      </c>
      <c r="J3743" s="133">
        <v>9121</v>
      </c>
      <c r="K3743" s="66">
        <v>3765</v>
      </c>
      <c r="L3743" s="66">
        <v>3638</v>
      </c>
      <c r="M3743" s="66">
        <v>86</v>
      </c>
      <c r="N3743" s="66">
        <v>7489</v>
      </c>
      <c r="O3743" s="66">
        <v>1717</v>
      </c>
      <c r="P3743" s="66">
        <v>1515</v>
      </c>
      <c r="Q3743" s="66">
        <v>33</v>
      </c>
      <c r="R3743" s="73">
        <v>3265</v>
      </c>
      <c r="S3743" s="24">
        <f>Table1[[#This Row],[Female Voters]]/Table1[[#This Row],[Female Population]]</f>
        <v>0.83909070648540229</v>
      </c>
      <c r="T3743" s="24">
        <f>Table1[[#This Row],[Male Voters]]/Table1[[#This Row],[Male Population]]</f>
        <v>0.78506689684937414</v>
      </c>
      <c r="U3743" s="24">
        <f>Table1[[#This Row],[Total Voters]]/Table1[[#This Row],[Total Population]]</f>
        <v>0.82107225084968749</v>
      </c>
      <c r="V3743" s="24">
        <f>Table1[[#This Row],[Female Ballots]]/Table1[[#This Row],[Female Population]]</f>
        <v>0.38266102072654334</v>
      </c>
      <c r="W3743" s="24">
        <f>Table1[[#This Row],[Male Ballots]]/Table1[[#This Row],[Male Population]]</f>
        <v>0.32693137678031936</v>
      </c>
      <c r="X3743" s="24">
        <f>Table1[[#This Row],[Total Ballots]]/Table1[[#This Row],[Total Population]]</f>
        <v>0.35796513540181996</v>
      </c>
      <c r="Y3743" s="78">
        <f>Table1[[#This Row],[Female Ballots]]/Table1[[#This Row],[Female Voters]]</f>
        <v>0.4560424966799469</v>
      </c>
      <c r="Z3743" s="79">
        <f>Table1[[#This Row],[Male Ballots]]/Table1[[#This Row],[Male Voters]]</f>
        <v>0.4164376030786146</v>
      </c>
      <c r="AA3743" s="78">
        <f>Table1[[#This Row],[Total Ballots]]/Table1[[#This Row],[Total Voters]]</f>
        <v>0.43597276004807051</v>
      </c>
    </row>
    <row r="3744" spans="1:27" s="12" customFormat="1" x14ac:dyDescent="0.35">
      <c r="A3744" s="70" t="s">
        <v>30</v>
      </c>
      <c r="B3744" s="71">
        <v>2020</v>
      </c>
      <c r="C3744" s="71" t="s">
        <v>81</v>
      </c>
      <c r="D3744" s="71"/>
      <c r="E3744" s="72"/>
      <c r="F3744" s="81"/>
      <c r="G3744" s="82" t="s">
        <v>65</v>
      </c>
      <c r="H3744" s="132">
        <v>4375</v>
      </c>
      <c r="I3744" s="132">
        <v>4256</v>
      </c>
      <c r="J3744" s="133">
        <v>8631</v>
      </c>
      <c r="K3744" s="66">
        <v>3709</v>
      </c>
      <c r="L3744" s="66">
        <v>3650</v>
      </c>
      <c r="M3744" s="66">
        <v>56</v>
      </c>
      <c r="N3744" s="66">
        <v>7415</v>
      </c>
      <c r="O3744" s="66">
        <v>2156</v>
      </c>
      <c r="P3744" s="66">
        <v>2007</v>
      </c>
      <c r="Q3744" s="66">
        <v>36</v>
      </c>
      <c r="R3744" s="73">
        <v>4199</v>
      </c>
      <c r="S3744" s="24">
        <f>Table1[[#This Row],[Female Voters]]/Table1[[#This Row],[Female Population]]</f>
        <v>0.84777142857142862</v>
      </c>
      <c r="T3744" s="24">
        <f>Table1[[#This Row],[Male Voters]]/Table1[[#This Row],[Male Population]]</f>
        <v>0.85761278195488722</v>
      </c>
      <c r="U3744" s="24">
        <f>Table1[[#This Row],[Total Voters]]/Table1[[#This Row],[Total Population]]</f>
        <v>0.8591125014482679</v>
      </c>
      <c r="V3744" s="24">
        <f>Table1[[#This Row],[Female Ballots]]/Table1[[#This Row],[Female Population]]</f>
        <v>0.49280000000000002</v>
      </c>
      <c r="W3744" s="24">
        <f>Table1[[#This Row],[Male Ballots]]/Table1[[#This Row],[Male Population]]</f>
        <v>0.47156954887218044</v>
      </c>
      <c r="X3744" s="24">
        <f>Table1[[#This Row],[Total Ballots]]/Table1[[#This Row],[Total Population]]</f>
        <v>0.48650214343644999</v>
      </c>
      <c r="Y3744" s="78">
        <f>Table1[[#This Row],[Female Ballots]]/Table1[[#This Row],[Female Voters]]</f>
        <v>0.58128875707737937</v>
      </c>
      <c r="Z3744" s="79">
        <f>Table1[[#This Row],[Male Ballots]]/Table1[[#This Row],[Male Voters]]</f>
        <v>0.54986301369863011</v>
      </c>
      <c r="AA3744" s="78">
        <f>Table1[[#This Row],[Total Ballots]]/Table1[[#This Row],[Total Voters]]</f>
        <v>0.56628455832771407</v>
      </c>
    </row>
    <row r="3745" spans="1:27" s="12" customFormat="1" x14ac:dyDescent="0.35">
      <c r="A3745" s="70" t="s">
        <v>30</v>
      </c>
      <c r="B3745" s="71">
        <v>2020</v>
      </c>
      <c r="C3745" s="71" t="s">
        <v>81</v>
      </c>
      <c r="D3745" s="71"/>
      <c r="E3745" s="72"/>
      <c r="F3745" s="81"/>
      <c r="G3745" s="82" t="s">
        <v>66</v>
      </c>
      <c r="H3745" s="132">
        <v>6932</v>
      </c>
      <c r="I3745" s="132">
        <v>5809</v>
      </c>
      <c r="J3745" s="133">
        <v>12741</v>
      </c>
      <c r="K3745" s="66">
        <v>6043</v>
      </c>
      <c r="L3745" s="66">
        <v>5130</v>
      </c>
      <c r="M3745" s="66">
        <v>69</v>
      </c>
      <c r="N3745" s="66">
        <v>11242</v>
      </c>
      <c r="O3745" s="66">
        <v>4459</v>
      </c>
      <c r="P3745" s="66">
        <v>3545</v>
      </c>
      <c r="Q3745" s="66">
        <v>56</v>
      </c>
      <c r="R3745" s="73">
        <v>8060</v>
      </c>
      <c r="S3745" s="24">
        <f>Table1[[#This Row],[Female Voters]]/Table1[[#This Row],[Female Population]]</f>
        <v>0.87175418349682632</v>
      </c>
      <c r="T3745" s="24">
        <f>Table1[[#This Row],[Male Voters]]/Table1[[#This Row],[Male Population]]</f>
        <v>0.88311241177483213</v>
      </c>
      <c r="U3745" s="24">
        <f>Table1[[#This Row],[Total Voters]]/Table1[[#This Row],[Total Population]]</f>
        <v>0.88234832430735421</v>
      </c>
      <c r="V3745" s="24">
        <f>Table1[[#This Row],[Female Ballots]]/Table1[[#This Row],[Female Population]]</f>
        <v>0.64324870167339876</v>
      </c>
      <c r="W3745" s="24">
        <f>Table1[[#This Row],[Male Ballots]]/Table1[[#This Row],[Male Population]]</f>
        <v>0.61025994147013252</v>
      </c>
      <c r="X3745" s="24">
        <f>Table1[[#This Row],[Total Ballots]]/Table1[[#This Row],[Total Population]]</f>
        <v>0.63260340632603407</v>
      </c>
      <c r="Y3745" s="78">
        <f>Table1[[#This Row],[Female Ballots]]/Table1[[#This Row],[Female Voters]]</f>
        <v>0.73787853715042195</v>
      </c>
      <c r="Z3745" s="79">
        <f>Table1[[#This Row],[Male Ballots]]/Table1[[#This Row],[Male Voters]]</f>
        <v>0.69103313840155944</v>
      </c>
      <c r="AA3745" s="78">
        <f>Table1[[#This Row],[Total Ballots]]/Table1[[#This Row],[Total Voters]]</f>
        <v>0.71695427859811423</v>
      </c>
    </row>
    <row r="3746" spans="1:27" s="12" customFormat="1" x14ac:dyDescent="0.35">
      <c r="A3746" s="70" t="s">
        <v>30</v>
      </c>
      <c r="B3746" s="71">
        <v>2020</v>
      </c>
      <c r="C3746" s="71" t="s">
        <v>81</v>
      </c>
      <c r="D3746" s="71"/>
      <c r="E3746" s="72"/>
      <c r="F3746" s="81"/>
      <c r="G3746" s="82" t="s">
        <v>67</v>
      </c>
      <c r="H3746" s="132">
        <v>12084</v>
      </c>
      <c r="I3746" s="132">
        <v>10633</v>
      </c>
      <c r="J3746" s="133">
        <v>22717</v>
      </c>
      <c r="K3746" s="66">
        <v>11359</v>
      </c>
      <c r="L3746" s="66">
        <v>10249</v>
      </c>
      <c r="M3746" s="66">
        <v>69</v>
      </c>
      <c r="N3746" s="66">
        <v>21677</v>
      </c>
      <c r="O3746" s="66">
        <v>9451</v>
      </c>
      <c r="P3746" s="66">
        <v>8540</v>
      </c>
      <c r="Q3746" s="66">
        <v>60</v>
      </c>
      <c r="R3746" s="66">
        <v>18051</v>
      </c>
      <c r="S3746" s="24">
        <f>Table1[[#This Row],[Female Voters]]/Table1[[#This Row],[Female Population]]</f>
        <v>0.94000331016219796</v>
      </c>
      <c r="T3746" s="24">
        <f>Table1[[#This Row],[Male Voters]]/Table1[[#This Row],[Male Population]]</f>
        <v>0.96388601523558737</v>
      </c>
      <c r="U3746" s="24">
        <f>Table1[[#This Row],[Total Voters]]/Table1[[#This Row],[Total Population]]</f>
        <v>0.95421930712682135</v>
      </c>
      <c r="V3746" s="24">
        <f>Table1[[#This Row],[Female Ballots]]/Table1[[#This Row],[Female Population]]</f>
        <v>0.78210857332009265</v>
      </c>
      <c r="W3746" s="24">
        <f>Table1[[#This Row],[Male Ballots]]/Table1[[#This Row],[Male Population]]</f>
        <v>0.80315997366688607</v>
      </c>
      <c r="X3746" s="24">
        <f>Table1[[#This Row],[Total Ballots]]/Table1[[#This Row],[Total Population]]</f>
        <v>0.79460316062860414</v>
      </c>
      <c r="Y3746" s="78">
        <f>Table1[[#This Row],[Female Ballots]]/Table1[[#This Row],[Female Voters]]</f>
        <v>0.83202746720662035</v>
      </c>
      <c r="Z3746" s="79">
        <f>Table1[[#This Row],[Male Ballots]]/Table1[[#This Row],[Male Voters]]</f>
        <v>0.83325202458776471</v>
      </c>
      <c r="AA3746" s="78">
        <f>Table1[[#This Row],[Total Ballots]]/Table1[[#This Row],[Total Voters]]</f>
        <v>0.83272593070996914</v>
      </c>
    </row>
    <row r="3747" spans="1:27" s="12" customFormat="1" x14ac:dyDescent="0.35">
      <c r="A3747" s="70" t="s">
        <v>24</v>
      </c>
      <c r="B3747" s="71">
        <v>2020</v>
      </c>
      <c r="C3747" s="71" t="s">
        <v>81</v>
      </c>
      <c r="D3747" s="71"/>
      <c r="E3747" s="72"/>
      <c r="F3747" s="81"/>
      <c r="G3747" s="82" t="s">
        <v>79</v>
      </c>
      <c r="H3747" s="132">
        <v>14859.66087</v>
      </c>
      <c r="I3747" s="132">
        <v>14110.274999999998</v>
      </c>
      <c r="J3747" s="133">
        <v>28969.934600000001</v>
      </c>
      <c r="K3747" s="66">
        <v>13772</v>
      </c>
      <c r="L3747" s="66">
        <v>12641</v>
      </c>
      <c r="M3747" s="66">
        <v>55</v>
      </c>
      <c r="N3747" s="66">
        <v>26468</v>
      </c>
      <c r="O3747" s="66">
        <v>9544</v>
      </c>
      <c r="P3747" s="66">
        <v>8325</v>
      </c>
      <c r="Q3747" s="66">
        <v>39</v>
      </c>
      <c r="R3747" s="73">
        <v>17908</v>
      </c>
      <c r="S3747" s="24">
        <f>Table1[[#This Row],[Female Voters]]/Table1[[#This Row],[Female Population]]</f>
        <v>0.9268044621263285</v>
      </c>
      <c r="T3747" s="24">
        <f>Table1[[#This Row],[Male Voters]]/Table1[[#This Row],[Male Population]]</f>
        <v>0.89587197981612698</v>
      </c>
      <c r="U3747" s="24">
        <f>Table1[[#This Row],[Total Voters]]/Table1[[#This Row],[Total Population]]</f>
        <v>0.91363685715742005</v>
      </c>
      <c r="V3747" s="24">
        <f>Table1[[#This Row],[Female Ballots]]/Table1[[#This Row],[Female Population]]</f>
        <v>0.64227576143869292</v>
      </c>
      <c r="W3747" s="24">
        <f>Table1[[#This Row],[Male Ballots]]/Table1[[#This Row],[Male Population]]</f>
        <v>0.58999558832127663</v>
      </c>
      <c r="X3747" s="24">
        <f>Table1[[#This Row],[Total Ballots]]/Table1[[#This Row],[Total Population]]</f>
        <v>0.61815810933863824</v>
      </c>
      <c r="Y3747" s="78">
        <f>Table1[[#This Row],[Female Ballots]]/Table1[[#This Row],[Female Voters]]</f>
        <v>0.69300029044437994</v>
      </c>
      <c r="Z3747" s="79">
        <f>Table1[[#This Row],[Male Ballots]]/Table1[[#This Row],[Male Voters]]</f>
        <v>0.65857131556047777</v>
      </c>
      <c r="AA3747" s="78">
        <f>Table1[[#This Row],[Total Ballots]]/Table1[[#This Row],[Total Voters]]</f>
        <v>0.67659059996977478</v>
      </c>
    </row>
    <row r="3748" spans="1:27" s="12" customFormat="1" x14ac:dyDescent="0.35">
      <c r="A3748" s="70" t="s">
        <v>24</v>
      </c>
      <c r="B3748" s="71">
        <v>2020</v>
      </c>
      <c r="C3748" s="71" t="s">
        <v>81</v>
      </c>
      <c r="D3748" s="71"/>
      <c r="E3748" s="72"/>
      <c r="F3748" s="81"/>
      <c r="G3748" s="82" t="s">
        <v>62</v>
      </c>
      <c r="H3748" s="132">
        <v>604.31157000000007</v>
      </c>
      <c r="I3748" s="132">
        <v>675.34820000000002</v>
      </c>
      <c r="J3748" s="133">
        <v>1279.6596</v>
      </c>
      <c r="K3748" s="66">
        <v>533</v>
      </c>
      <c r="L3748" s="66">
        <v>566</v>
      </c>
      <c r="M3748" s="66">
        <v>6</v>
      </c>
      <c r="N3748" s="66">
        <v>1105</v>
      </c>
      <c r="O3748" s="66">
        <v>194</v>
      </c>
      <c r="P3748" s="66">
        <v>187</v>
      </c>
      <c r="Q3748" s="66">
        <v>6</v>
      </c>
      <c r="R3748" s="73">
        <v>387</v>
      </c>
      <c r="S3748" s="24">
        <f>Table1[[#This Row],[Female Voters]]/Table1[[#This Row],[Female Population]]</f>
        <v>0.88199535878487312</v>
      </c>
      <c r="T3748" s="24">
        <f>Table1[[#This Row],[Male Voters]]/Table1[[#This Row],[Male Population]]</f>
        <v>0.83808619020528963</v>
      </c>
      <c r="U3748" s="24">
        <f>Table1[[#This Row],[Total Voters]]/Table1[[#This Row],[Total Population]]</f>
        <v>0.86351088992729008</v>
      </c>
      <c r="V3748" s="24">
        <f>Table1[[#This Row],[Female Ballots]]/Table1[[#This Row],[Female Population]]</f>
        <v>0.32102645329130464</v>
      </c>
      <c r="W3748" s="24">
        <f>Table1[[#This Row],[Male Ballots]]/Table1[[#This Row],[Male Population]]</f>
        <v>0.27689420065086423</v>
      </c>
      <c r="X3748" s="24">
        <f>Table1[[#This Row],[Total Ballots]]/Table1[[#This Row],[Total Population]]</f>
        <v>0.30242417592928622</v>
      </c>
      <c r="Y3748" s="78">
        <f>Table1[[#This Row],[Female Ballots]]/Table1[[#This Row],[Female Voters]]</f>
        <v>0.36397748592870544</v>
      </c>
      <c r="Z3748" s="79">
        <f>Table1[[#This Row],[Male Ballots]]/Table1[[#This Row],[Male Voters]]</f>
        <v>0.33038869257950532</v>
      </c>
      <c r="AA3748" s="78">
        <f>Table1[[#This Row],[Total Ballots]]/Table1[[#This Row],[Total Voters]]</f>
        <v>0.35022624434389138</v>
      </c>
    </row>
    <row r="3749" spans="1:27" s="12" customFormat="1" x14ac:dyDescent="0.35">
      <c r="A3749" s="70" t="s">
        <v>24</v>
      </c>
      <c r="B3749" s="71">
        <v>2020</v>
      </c>
      <c r="C3749" s="71" t="s">
        <v>81</v>
      </c>
      <c r="D3749" s="71"/>
      <c r="E3749" s="72"/>
      <c r="F3749" s="81"/>
      <c r="G3749" s="82" t="s">
        <v>63</v>
      </c>
      <c r="H3749" s="132">
        <v>1333.6875</v>
      </c>
      <c r="I3749" s="132">
        <v>1378.7107000000001</v>
      </c>
      <c r="J3749" s="133">
        <v>2712.3980000000001</v>
      </c>
      <c r="K3749" s="66">
        <v>1204</v>
      </c>
      <c r="L3749" s="66">
        <v>1130</v>
      </c>
      <c r="M3749" s="66">
        <v>9</v>
      </c>
      <c r="N3749" s="66">
        <v>2343</v>
      </c>
      <c r="O3749" s="66">
        <v>491</v>
      </c>
      <c r="P3749" s="66">
        <v>385</v>
      </c>
      <c r="Q3749" s="66">
        <v>6</v>
      </c>
      <c r="R3749" s="73">
        <v>882</v>
      </c>
      <c r="S3749" s="24">
        <f>Table1[[#This Row],[Female Voters]]/Table1[[#This Row],[Female Population]]</f>
        <v>0.90276020432072734</v>
      </c>
      <c r="T3749" s="24">
        <f>Table1[[#This Row],[Male Voters]]/Table1[[#This Row],[Male Population]]</f>
        <v>0.81960631769957248</v>
      </c>
      <c r="U3749" s="24">
        <f>Table1[[#This Row],[Total Voters]]/Table1[[#This Row],[Total Population]]</f>
        <v>0.86381128433216658</v>
      </c>
      <c r="V3749" s="24">
        <f>Table1[[#This Row],[Female Ballots]]/Table1[[#This Row],[Female Population]]</f>
        <v>0.36815220956933314</v>
      </c>
      <c r="W3749" s="24">
        <f>Table1[[#This Row],[Male Ballots]]/Table1[[#This Row],[Male Population]]</f>
        <v>0.27924640027817293</v>
      </c>
      <c r="X3749" s="24">
        <f>Table1[[#This Row],[Total Ballots]]/Table1[[#This Row],[Total Population]]</f>
        <v>0.32517351804565553</v>
      </c>
      <c r="Y3749" s="78">
        <f>Table1[[#This Row],[Female Ballots]]/Table1[[#This Row],[Female Voters]]</f>
        <v>0.40780730897009965</v>
      </c>
      <c r="Z3749" s="79">
        <f>Table1[[#This Row],[Male Ballots]]/Table1[[#This Row],[Male Voters]]</f>
        <v>0.34070796460176989</v>
      </c>
      <c r="AA3749" s="78">
        <f>Table1[[#This Row],[Total Ballots]]/Table1[[#This Row],[Total Voters]]</f>
        <v>0.37644046094750322</v>
      </c>
    </row>
    <row r="3750" spans="1:27" s="12" customFormat="1" x14ac:dyDescent="0.35">
      <c r="A3750" s="70" t="s">
        <v>24</v>
      </c>
      <c r="B3750" s="71">
        <v>2020</v>
      </c>
      <c r="C3750" s="71" t="s">
        <v>81</v>
      </c>
      <c r="D3750" s="71"/>
      <c r="E3750" s="72"/>
      <c r="F3750" s="81"/>
      <c r="G3750" s="82" t="s">
        <v>64</v>
      </c>
      <c r="H3750" s="132">
        <v>1496.7716</v>
      </c>
      <c r="I3750" s="132">
        <v>1634.8427999999999</v>
      </c>
      <c r="J3750" s="133">
        <v>3131.6149999999998</v>
      </c>
      <c r="K3750" s="66">
        <v>1359</v>
      </c>
      <c r="L3750" s="66">
        <v>1275</v>
      </c>
      <c r="M3750" s="66">
        <v>12</v>
      </c>
      <c r="N3750" s="66">
        <v>2646</v>
      </c>
      <c r="O3750" s="66">
        <v>697</v>
      </c>
      <c r="P3750" s="66">
        <v>576</v>
      </c>
      <c r="Q3750" s="66">
        <v>4</v>
      </c>
      <c r="R3750" s="73">
        <v>1277</v>
      </c>
      <c r="S3750" s="24">
        <f>Table1[[#This Row],[Female Voters]]/Table1[[#This Row],[Female Population]]</f>
        <v>0.90795415947229352</v>
      </c>
      <c r="T3750" s="24">
        <f>Table1[[#This Row],[Male Voters]]/Table1[[#This Row],[Male Population]]</f>
        <v>0.77989149782474498</v>
      </c>
      <c r="U3750" s="24">
        <f>Table1[[#This Row],[Total Voters]]/Table1[[#This Row],[Total Population]]</f>
        <v>0.84493144910852713</v>
      </c>
      <c r="V3750" s="24">
        <f>Table1[[#This Row],[Female Ballots]]/Table1[[#This Row],[Female Population]]</f>
        <v>0.46566891034009461</v>
      </c>
      <c r="W3750" s="24">
        <f>Table1[[#This Row],[Male Ballots]]/Table1[[#This Row],[Male Population]]</f>
        <v>0.35232745313494362</v>
      </c>
      <c r="X3750" s="24">
        <f>Table1[[#This Row],[Total Ballots]]/Table1[[#This Row],[Total Population]]</f>
        <v>0.40777681803159077</v>
      </c>
      <c r="Y3750" s="78">
        <f>Table1[[#This Row],[Female Ballots]]/Table1[[#This Row],[Female Voters]]</f>
        <v>0.51287711552612214</v>
      </c>
      <c r="Z3750" s="79">
        <f>Table1[[#This Row],[Male Ballots]]/Table1[[#This Row],[Male Voters]]</f>
        <v>0.45176470588235296</v>
      </c>
      <c r="AA3750" s="78">
        <f>Table1[[#This Row],[Total Ballots]]/Table1[[#This Row],[Total Voters]]</f>
        <v>0.48261526832955404</v>
      </c>
    </row>
    <row r="3751" spans="1:27" s="12" customFormat="1" x14ac:dyDescent="0.35">
      <c r="A3751" s="70" t="s">
        <v>24</v>
      </c>
      <c r="B3751" s="71">
        <v>2020</v>
      </c>
      <c r="C3751" s="71" t="s">
        <v>81</v>
      </c>
      <c r="D3751" s="71"/>
      <c r="E3751" s="72"/>
      <c r="F3751" s="81"/>
      <c r="G3751" s="82" t="s">
        <v>65</v>
      </c>
      <c r="H3751" s="132">
        <v>1616.8335</v>
      </c>
      <c r="I3751" s="132">
        <v>1587.8186000000001</v>
      </c>
      <c r="J3751" s="133">
        <v>3204.652</v>
      </c>
      <c r="K3751" s="66">
        <v>1426</v>
      </c>
      <c r="L3751" s="66">
        <v>1320</v>
      </c>
      <c r="M3751" s="66">
        <v>3</v>
      </c>
      <c r="N3751" s="66">
        <v>2749</v>
      </c>
      <c r="O3751" s="66">
        <v>813</v>
      </c>
      <c r="P3751" s="66">
        <v>724</v>
      </c>
      <c r="Q3751" s="66">
        <v>1</v>
      </c>
      <c r="R3751" s="73">
        <v>1538</v>
      </c>
      <c r="S3751" s="24">
        <f>Table1[[#This Row],[Female Voters]]/Table1[[#This Row],[Female Population]]</f>
        <v>0.88197083991641689</v>
      </c>
      <c r="T3751" s="24">
        <f>Table1[[#This Row],[Male Voters]]/Table1[[#This Row],[Male Population]]</f>
        <v>0.83132922110875884</v>
      </c>
      <c r="U3751" s="24">
        <f>Table1[[#This Row],[Total Voters]]/Table1[[#This Row],[Total Population]]</f>
        <v>0.85781545078841637</v>
      </c>
      <c r="V3751" s="24">
        <f>Table1[[#This Row],[Female Ballots]]/Table1[[#This Row],[Female Population]]</f>
        <v>0.50283470746987868</v>
      </c>
      <c r="W3751" s="24">
        <f>Table1[[#This Row],[Male Ballots]]/Table1[[#This Row],[Male Population]]</f>
        <v>0.45597148188086473</v>
      </c>
      <c r="X3751" s="24">
        <f>Table1[[#This Row],[Total Ballots]]/Table1[[#This Row],[Total Population]]</f>
        <v>0.47992730567936859</v>
      </c>
      <c r="Y3751" s="78">
        <f>Table1[[#This Row],[Female Ballots]]/Table1[[#This Row],[Female Voters]]</f>
        <v>0.57012622720897621</v>
      </c>
      <c r="Z3751" s="79">
        <f>Table1[[#This Row],[Male Ballots]]/Table1[[#This Row],[Male Voters]]</f>
        <v>0.54848484848484846</v>
      </c>
      <c r="AA3751" s="78">
        <f>Table1[[#This Row],[Total Ballots]]/Table1[[#This Row],[Total Voters]]</f>
        <v>0.5594761731538741</v>
      </c>
    </row>
    <row r="3752" spans="1:27" s="12" customFormat="1" x14ac:dyDescent="0.35">
      <c r="A3752" s="70" t="s">
        <v>24</v>
      </c>
      <c r="B3752" s="71">
        <v>2020</v>
      </c>
      <c r="C3752" s="71" t="s">
        <v>81</v>
      </c>
      <c r="D3752" s="71"/>
      <c r="E3752" s="72"/>
      <c r="F3752" s="81"/>
      <c r="G3752" s="82" t="s">
        <v>66</v>
      </c>
      <c r="H3752" s="132">
        <v>3200.65</v>
      </c>
      <c r="I3752" s="132">
        <v>2600.3409999999999</v>
      </c>
      <c r="J3752" s="133">
        <v>5800.991</v>
      </c>
      <c r="K3752" s="66">
        <v>2905</v>
      </c>
      <c r="L3752" s="66">
        <v>2324</v>
      </c>
      <c r="M3752" s="66">
        <v>11</v>
      </c>
      <c r="N3752" s="66">
        <v>5240</v>
      </c>
      <c r="O3752" s="66">
        <v>2128</v>
      </c>
      <c r="P3752" s="66">
        <v>1582</v>
      </c>
      <c r="Q3752" s="66">
        <v>9</v>
      </c>
      <c r="R3752" s="73">
        <v>3719</v>
      </c>
      <c r="S3752" s="24">
        <f>Table1[[#This Row],[Female Voters]]/Table1[[#This Row],[Female Population]]</f>
        <v>0.90762813803446174</v>
      </c>
      <c r="T3752" s="24">
        <f>Table1[[#This Row],[Male Voters]]/Table1[[#This Row],[Male Population]]</f>
        <v>0.89372893785853469</v>
      </c>
      <c r="U3752" s="24">
        <f>Table1[[#This Row],[Total Voters]]/Table1[[#This Row],[Total Population]]</f>
        <v>0.90329393719107653</v>
      </c>
      <c r="V3752" s="24">
        <f>Table1[[#This Row],[Female Ballots]]/Table1[[#This Row],[Female Population]]</f>
        <v>0.66486494930717199</v>
      </c>
      <c r="W3752" s="24">
        <f>Table1[[#This Row],[Male Ballots]]/Table1[[#This Row],[Male Population]]</f>
        <v>0.60838174685550861</v>
      </c>
      <c r="X3752" s="24">
        <f>Table1[[#This Row],[Total Ballots]]/Table1[[#This Row],[Total Population]]</f>
        <v>0.64109735733084228</v>
      </c>
      <c r="Y3752" s="78">
        <f>Table1[[#This Row],[Female Ballots]]/Table1[[#This Row],[Female Voters]]</f>
        <v>0.73253012048192767</v>
      </c>
      <c r="Z3752" s="79">
        <f>Table1[[#This Row],[Male Ballots]]/Table1[[#This Row],[Male Voters]]</f>
        <v>0.68072289156626509</v>
      </c>
      <c r="AA3752" s="78">
        <f>Table1[[#This Row],[Total Ballots]]/Table1[[#This Row],[Total Voters]]</f>
        <v>0.70973282442748087</v>
      </c>
    </row>
    <row r="3753" spans="1:27" s="12" customFormat="1" x14ac:dyDescent="0.35">
      <c r="A3753" s="70" t="s">
        <v>24</v>
      </c>
      <c r="B3753" s="71">
        <v>2020</v>
      </c>
      <c r="C3753" s="71" t="s">
        <v>81</v>
      </c>
      <c r="D3753" s="71"/>
      <c r="E3753" s="72"/>
      <c r="F3753" s="81"/>
      <c r="G3753" s="82" t="s">
        <v>67</v>
      </c>
      <c r="H3753" s="132">
        <v>6607.4066999999995</v>
      </c>
      <c r="I3753" s="132">
        <v>6233.2136999999993</v>
      </c>
      <c r="J3753" s="133">
        <v>12840.619000000001</v>
      </c>
      <c r="K3753" s="66">
        <v>6345</v>
      </c>
      <c r="L3753" s="66">
        <v>6026</v>
      </c>
      <c r="M3753" s="66">
        <v>14</v>
      </c>
      <c r="N3753" s="66">
        <v>12385</v>
      </c>
      <c r="O3753" s="66">
        <v>5221</v>
      </c>
      <c r="P3753" s="66">
        <v>4871</v>
      </c>
      <c r="Q3753" s="66">
        <v>13</v>
      </c>
      <c r="R3753" s="66">
        <v>10105</v>
      </c>
      <c r="S3753" s="24">
        <f>Table1[[#This Row],[Female Voters]]/Table1[[#This Row],[Female Population]]</f>
        <v>0.96028597725034848</v>
      </c>
      <c r="T3753" s="24">
        <f>Table1[[#This Row],[Male Voters]]/Table1[[#This Row],[Male Population]]</f>
        <v>0.96675652240191934</v>
      </c>
      <c r="U3753" s="24">
        <f>Table1[[#This Row],[Total Voters]]/Table1[[#This Row],[Total Population]]</f>
        <v>0.96451736477813099</v>
      </c>
      <c r="V3753" s="24">
        <f>Table1[[#This Row],[Female Ballots]]/Table1[[#This Row],[Female Population]]</f>
        <v>0.79017385141435303</v>
      </c>
      <c r="W3753" s="24">
        <f>Table1[[#This Row],[Male Ballots]]/Table1[[#This Row],[Male Population]]</f>
        <v>0.78145884842677549</v>
      </c>
      <c r="X3753" s="24">
        <f>Table1[[#This Row],[Total Ballots]]/Table1[[#This Row],[Total Population]]</f>
        <v>0.78695583133492242</v>
      </c>
      <c r="Y3753" s="78">
        <f>Table1[[#This Row],[Female Ballots]]/Table1[[#This Row],[Female Voters]]</f>
        <v>0.82285263987391644</v>
      </c>
      <c r="Z3753" s="79">
        <f>Table1[[#This Row],[Male Ballots]]/Table1[[#This Row],[Male Voters]]</f>
        <v>0.80833056754065713</v>
      </c>
      <c r="AA3753" s="78">
        <f>Table1[[#This Row],[Total Ballots]]/Table1[[#This Row],[Total Voters]]</f>
        <v>0.81590633831247472</v>
      </c>
    </row>
    <row r="3754" spans="1:27" s="12" customFormat="1" x14ac:dyDescent="0.35">
      <c r="A3754" s="70" t="s">
        <v>47</v>
      </c>
      <c r="B3754" s="71">
        <v>2020</v>
      </c>
      <c r="C3754" s="71" t="s">
        <v>81</v>
      </c>
      <c r="D3754" s="71"/>
      <c r="E3754" s="72"/>
      <c r="F3754" s="81"/>
      <c r="G3754" s="82" t="s">
        <v>79</v>
      </c>
      <c r="H3754" s="132">
        <v>910212</v>
      </c>
      <c r="I3754" s="132">
        <v>902939</v>
      </c>
      <c r="J3754" s="133">
        <v>1813151</v>
      </c>
      <c r="K3754" s="66">
        <v>687812</v>
      </c>
      <c r="L3754" s="66">
        <v>656395</v>
      </c>
      <c r="M3754" s="66">
        <v>16141</v>
      </c>
      <c r="N3754" s="66">
        <v>1360348</v>
      </c>
      <c r="O3754" s="66">
        <v>391207</v>
      </c>
      <c r="P3754" s="66">
        <v>347727</v>
      </c>
      <c r="Q3754" s="66">
        <v>8455</v>
      </c>
      <c r="R3754" s="73">
        <v>747389</v>
      </c>
      <c r="S3754" s="24">
        <f>Table1[[#This Row],[Female Voters]]/Table1[[#This Row],[Female Population]]</f>
        <v>0.75566131846207252</v>
      </c>
      <c r="T3754" s="24">
        <f>Table1[[#This Row],[Male Voters]]/Table1[[#This Row],[Male Population]]</f>
        <v>0.7269538695304999</v>
      </c>
      <c r="U3754" s="24">
        <f>Table1[[#This Row],[Total Voters]]/Table1[[#This Row],[Total Population]]</f>
        <v>0.75026735225030894</v>
      </c>
      <c r="V3754" s="24">
        <f>Table1[[#This Row],[Female Ballots]]/Table1[[#This Row],[Female Population]]</f>
        <v>0.42979767350902864</v>
      </c>
      <c r="W3754" s="24">
        <f>Table1[[#This Row],[Male Ballots]]/Table1[[#This Row],[Male Population]]</f>
        <v>0.38510574911483503</v>
      </c>
      <c r="X3754" s="24">
        <f>Table1[[#This Row],[Total Ballots]]/Table1[[#This Row],[Total Population]]</f>
        <v>0.4122044992391698</v>
      </c>
      <c r="Y3754" s="78">
        <f>Table1[[#This Row],[Female Ballots]]/Table1[[#This Row],[Female Voters]]</f>
        <v>0.56877024535774312</v>
      </c>
      <c r="Z3754" s="79">
        <f>Table1[[#This Row],[Male Ballots]]/Table1[[#This Row],[Male Voters]]</f>
        <v>0.52975266417324929</v>
      </c>
      <c r="AA3754" s="78">
        <f>Table1[[#This Row],[Total Ballots]]/Table1[[#This Row],[Total Voters]]</f>
        <v>0.54941015093196743</v>
      </c>
    </row>
    <row r="3755" spans="1:27" s="12" customFormat="1" x14ac:dyDescent="0.35">
      <c r="A3755" s="70" t="s">
        <v>47</v>
      </c>
      <c r="B3755" s="71">
        <v>2020</v>
      </c>
      <c r="C3755" s="71" t="s">
        <v>81</v>
      </c>
      <c r="D3755" s="71"/>
      <c r="E3755" s="72"/>
      <c r="F3755" s="81"/>
      <c r="G3755" s="82" t="s">
        <v>62</v>
      </c>
      <c r="H3755" s="132">
        <v>95795</v>
      </c>
      <c r="I3755" s="132">
        <v>100075</v>
      </c>
      <c r="J3755" s="133">
        <v>195870</v>
      </c>
      <c r="K3755" s="66">
        <v>59796</v>
      </c>
      <c r="L3755" s="66">
        <v>56471</v>
      </c>
      <c r="M3755" s="66">
        <v>3735</v>
      </c>
      <c r="N3755" s="66">
        <v>120002</v>
      </c>
      <c r="O3755" s="66">
        <v>26148</v>
      </c>
      <c r="P3755" s="66">
        <v>21206</v>
      </c>
      <c r="Q3755" s="66">
        <v>1834</v>
      </c>
      <c r="R3755" s="73">
        <v>49188</v>
      </c>
      <c r="S3755" s="24">
        <f>Table1[[#This Row],[Female Voters]]/Table1[[#This Row],[Female Population]]</f>
        <v>0.62420794404718405</v>
      </c>
      <c r="T3755" s="24">
        <f>Table1[[#This Row],[Male Voters]]/Table1[[#This Row],[Male Population]]</f>
        <v>0.56428678491131656</v>
      </c>
      <c r="U3755" s="24">
        <f>Table1[[#This Row],[Total Voters]]/Table1[[#This Row],[Total Population]]</f>
        <v>0.6126614591310563</v>
      </c>
      <c r="V3755" s="24">
        <f>Table1[[#This Row],[Female Ballots]]/Table1[[#This Row],[Female Population]]</f>
        <v>0.27295787880369538</v>
      </c>
      <c r="W3755" s="24">
        <f>Table1[[#This Row],[Male Ballots]]/Table1[[#This Row],[Male Population]]</f>
        <v>0.21190107419435422</v>
      </c>
      <c r="X3755" s="24">
        <f>Table1[[#This Row],[Total Ballots]]/Table1[[#This Row],[Total Population]]</f>
        <v>0.25112574666870885</v>
      </c>
      <c r="Y3755" s="78">
        <f>Table1[[#This Row],[Female Ballots]]/Table1[[#This Row],[Female Voters]]</f>
        <v>0.43728677503511942</v>
      </c>
      <c r="Z3755" s="79">
        <f>Table1[[#This Row],[Male Ballots]]/Table1[[#This Row],[Male Voters]]</f>
        <v>0.37552017849869845</v>
      </c>
      <c r="AA3755" s="78">
        <f>Table1[[#This Row],[Total Ballots]]/Table1[[#This Row],[Total Voters]]</f>
        <v>0.40989316844719254</v>
      </c>
    </row>
    <row r="3756" spans="1:27" s="12" customFormat="1" x14ac:dyDescent="0.35">
      <c r="A3756" s="70" t="s">
        <v>47</v>
      </c>
      <c r="B3756" s="71">
        <v>2020</v>
      </c>
      <c r="C3756" s="71" t="s">
        <v>81</v>
      </c>
      <c r="D3756" s="71"/>
      <c r="E3756" s="72"/>
      <c r="F3756" s="81"/>
      <c r="G3756" s="82" t="s">
        <v>63</v>
      </c>
      <c r="H3756" s="132">
        <v>196786</v>
      </c>
      <c r="I3756" s="132">
        <v>209013</v>
      </c>
      <c r="J3756" s="133">
        <v>405799</v>
      </c>
      <c r="K3756" s="66">
        <v>133392</v>
      </c>
      <c r="L3756" s="66">
        <v>133016</v>
      </c>
      <c r="M3756" s="66">
        <v>5365</v>
      </c>
      <c r="N3756" s="66">
        <v>271773</v>
      </c>
      <c r="O3756" s="66">
        <v>61554</v>
      </c>
      <c r="P3756" s="66">
        <v>54479</v>
      </c>
      <c r="Q3756" s="66">
        <v>3010</v>
      </c>
      <c r="R3756" s="73">
        <v>119043</v>
      </c>
      <c r="S3756" s="24">
        <f>Table1[[#This Row],[Female Voters]]/Table1[[#This Row],[Female Population]]</f>
        <v>0.67785309930584492</v>
      </c>
      <c r="T3756" s="24">
        <f>Table1[[#This Row],[Male Voters]]/Table1[[#This Row],[Male Population]]</f>
        <v>0.63640060666082976</v>
      </c>
      <c r="U3756" s="24">
        <f>Table1[[#This Row],[Total Voters]]/Table1[[#This Row],[Total Population]]</f>
        <v>0.66972318808079867</v>
      </c>
      <c r="V3756" s="24">
        <f>Table1[[#This Row],[Female Ballots]]/Table1[[#This Row],[Female Population]]</f>
        <v>0.31279664203754332</v>
      </c>
      <c r="W3756" s="24">
        <f>Table1[[#This Row],[Male Ballots]]/Table1[[#This Row],[Male Population]]</f>
        <v>0.26064885916187031</v>
      </c>
      <c r="X3756" s="24">
        <f>Table1[[#This Row],[Total Ballots]]/Table1[[#This Row],[Total Population]]</f>
        <v>0.2933545918053026</v>
      </c>
      <c r="Y3756" s="78">
        <f>Table1[[#This Row],[Female Ballots]]/Table1[[#This Row],[Female Voters]]</f>
        <v>0.46145196113709969</v>
      </c>
      <c r="Z3756" s="79">
        <f>Table1[[#This Row],[Male Ballots]]/Table1[[#This Row],[Male Voters]]</f>
        <v>0.40956727010284477</v>
      </c>
      <c r="AA3756" s="78">
        <f>Table1[[#This Row],[Total Ballots]]/Table1[[#This Row],[Total Voters]]</f>
        <v>0.43802364473292049</v>
      </c>
    </row>
    <row r="3757" spans="1:27" s="12" customFormat="1" x14ac:dyDescent="0.35">
      <c r="A3757" s="70" t="s">
        <v>47</v>
      </c>
      <c r="B3757" s="71">
        <v>2020</v>
      </c>
      <c r="C3757" s="71" t="s">
        <v>81</v>
      </c>
      <c r="D3757" s="71"/>
      <c r="E3757" s="72"/>
      <c r="F3757" s="81"/>
      <c r="G3757" s="82" t="s">
        <v>64</v>
      </c>
      <c r="H3757" s="132">
        <v>171821</v>
      </c>
      <c r="I3757" s="132">
        <v>179034</v>
      </c>
      <c r="J3757" s="133">
        <v>350855</v>
      </c>
      <c r="K3757" s="66">
        <v>125457</v>
      </c>
      <c r="L3757" s="66">
        <v>123374</v>
      </c>
      <c r="M3757" s="66">
        <v>2900</v>
      </c>
      <c r="N3757" s="66">
        <v>251731</v>
      </c>
      <c r="O3757" s="66">
        <v>62039</v>
      </c>
      <c r="P3757" s="66">
        <v>57370</v>
      </c>
      <c r="Q3757" s="66">
        <v>1485</v>
      </c>
      <c r="R3757" s="73">
        <v>120894</v>
      </c>
      <c r="S3757" s="24">
        <f>Table1[[#This Row],[Female Voters]]/Table1[[#This Row],[Female Population]]</f>
        <v>0.73016103968665069</v>
      </c>
      <c r="T3757" s="24">
        <f>Table1[[#This Row],[Male Voters]]/Table1[[#This Row],[Male Population]]</f>
        <v>0.68910933118848938</v>
      </c>
      <c r="U3757" s="24">
        <f>Table1[[#This Row],[Total Voters]]/Table1[[#This Row],[Total Population]]</f>
        <v>0.71747873052970601</v>
      </c>
      <c r="V3757" s="24">
        <f>Table1[[#This Row],[Female Ballots]]/Table1[[#This Row],[Female Population]]</f>
        <v>0.36106762270036841</v>
      </c>
      <c r="W3757" s="24">
        <f>Table1[[#This Row],[Male Ballots]]/Table1[[#This Row],[Male Population]]</f>
        <v>0.32044192723169901</v>
      </c>
      <c r="X3757" s="24">
        <f>Table1[[#This Row],[Total Ballots]]/Table1[[#This Row],[Total Population]]</f>
        <v>0.34456969403314758</v>
      </c>
      <c r="Y3757" s="78">
        <f>Table1[[#This Row],[Female Ballots]]/Table1[[#This Row],[Female Voters]]</f>
        <v>0.4945040930358609</v>
      </c>
      <c r="Z3757" s="79">
        <f>Table1[[#This Row],[Male Ballots]]/Table1[[#This Row],[Male Voters]]</f>
        <v>0.46500883492470052</v>
      </c>
      <c r="AA3757" s="78">
        <f>Table1[[#This Row],[Total Ballots]]/Table1[[#This Row],[Total Voters]]</f>
        <v>0.48025074384958549</v>
      </c>
    </row>
    <row r="3758" spans="1:27" s="12" customFormat="1" x14ac:dyDescent="0.35">
      <c r="A3758" s="70" t="s">
        <v>47</v>
      </c>
      <c r="B3758" s="71">
        <v>2020</v>
      </c>
      <c r="C3758" s="71" t="s">
        <v>81</v>
      </c>
      <c r="D3758" s="71"/>
      <c r="E3758" s="72"/>
      <c r="F3758" s="81"/>
      <c r="G3758" s="82" t="s">
        <v>65</v>
      </c>
      <c r="H3758" s="132">
        <v>144954</v>
      </c>
      <c r="I3758" s="132">
        <v>147628</v>
      </c>
      <c r="J3758" s="133">
        <v>292582</v>
      </c>
      <c r="K3758" s="66">
        <v>114294</v>
      </c>
      <c r="L3758" s="66">
        <v>114493</v>
      </c>
      <c r="M3758" s="66">
        <v>1648</v>
      </c>
      <c r="N3758" s="66">
        <v>230435</v>
      </c>
      <c r="O3758" s="66">
        <v>64247</v>
      </c>
      <c r="P3758" s="66">
        <v>60276</v>
      </c>
      <c r="Q3758" s="66">
        <v>772</v>
      </c>
      <c r="R3758" s="73">
        <v>125295</v>
      </c>
      <c r="S3758" s="24">
        <f>Table1[[#This Row],[Female Voters]]/Table1[[#This Row],[Female Population]]</f>
        <v>0.78848462270789355</v>
      </c>
      <c r="T3758" s="24">
        <f>Table1[[#This Row],[Male Voters]]/Table1[[#This Row],[Male Population]]</f>
        <v>0.77555070853767583</v>
      </c>
      <c r="U3758" s="24">
        <f>Table1[[#This Row],[Total Voters]]/Table1[[#This Row],[Total Population]]</f>
        <v>0.78759117102214082</v>
      </c>
      <c r="V3758" s="24">
        <f>Table1[[#This Row],[Female Ballots]]/Table1[[#This Row],[Female Population]]</f>
        <v>0.44322336741311036</v>
      </c>
      <c r="W3758" s="24">
        <f>Table1[[#This Row],[Male Ballots]]/Table1[[#This Row],[Male Population]]</f>
        <v>0.40829652911371828</v>
      </c>
      <c r="X3758" s="24">
        <f>Table1[[#This Row],[Total Ballots]]/Table1[[#This Row],[Total Population]]</f>
        <v>0.42823892105461031</v>
      </c>
      <c r="Y3758" s="78">
        <f>Table1[[#This Row],[Female Ballots]]/Table1[[#This Row],[Female Voters]]</f>
        <v>0.56212049626402083</v>
      </c>
      <c r="Z3758" s="79">
        <f>Table1[[#This Row],[Male Ballots]]/Table1[[#This Row],[Male Voters]]</f>
        <v>0.52646013293389116</v>
      </c>
      <c r="AA3758" s="78">
        <f>Table1[[#This Row],[Total Ballots]]/Table1[[#This Row],[Total Voters]]</f>
        <v>0.54373250591273026</v>
      </c>
    </row>
    <row r="3759" spans="1:27" s="12" customFormat="1" x14ac:dyDescent="0.35">
      <c r="A3759" s="70" t="s">
        <v>47</v>
      </c>
      <c r="B3759" s="71">
        <v>2020</v>
      </c>
      <c r="C3759" s="71" t="s">
        <v>81</v>
      </c>
      <c r="D3759" s="71"/>
      <c r="E3759" s="72"/>
      <c r="F3759" s="81"/>
      <c r="G3759" s="82" t="s">
        <v>66</v>
      </c>
      <c r="H3759" s="132">
        <v>131806</v>
      </c>
      <c r="I3759" s="132">
        <v>130037</v>
      </c>
      <c r="J3759" s="133">
        <v>261843</v>
      </c>
      <c r="K3759" s="66">
        <v>109507</v>
      </c>
      <c r="L3759" s="66">
        <v>107063</v>
      </c>
      <c r="M3759" s="66">
        <v>1294</v>
      </c>
      <c r="N3759" s="66">
        <v>217864</v>
      </c>
      <c r="O3759" s="66">
        <v>71536</v>
      </c>
      <c r="P3759" s="66">
        <v>65994</v>
      </c>
      <c r="Q3759" s="66">
        <v>666</v>
      </c>
      <c r="R3759" s="73">
        <v>138196</v>
      </c>
      <c r="S3759" s="24">
        <f>Table1[[#This Row],[Female Voters]]/Table1[[#This Row],[Female Population]]</f>
        <v>0.83081953780556272</v>
      </c>
      <c r="T3759" s="24">
        <f>Table1[[#This Row],[Male Voters]]/Table1[[#This Row],[Male Population]]</f>
        <v>0.82332720687189032</v>
      </c>
      <c r="U3759" s="24">
        <f>Table1[[#This Row],[Total Voters]]/Table1[[#This Row],[Total Population]]</f>
        <v>0.83204057393170716</v>
      </c>
      <c r="V3759" s="24">
        <f>Table1[[#This Row],[Female Ballots]]/Table1[[#This Row],[Female Population]]</f>
        <v>0.54273705294144425</v>
      </c>
      <c r="W3759" s="24">
        <f>Table1[[#This Row],[Male Ballots]]/Table1[[#This Row],[Male Population]]</f>
        <v>0.50750171105147002</v>
      </c>
      <c r="X3759" s="24">
        <f>Table1[[#This Row],[Total Ballots]]/Table1[[#This Row],[Total Population]]</f>
        <v>0.52778191511707395</v>
      </c>
      <c r="Y3759" s="78">
        <f>Table1[[#This Row],[Female Ballots]]/Table1[[#This Row],[Female Voters]]</f>
        <v>0.6532550430566082</v>
      </c>
      <c r="Z3759" s="79">
        <f>Table1[[#This Row],[Male Ballots]]/Table1[[#This Row],[Male Voters]]</f>
        <v>0.61640342602019371</v>
      </c>
      <c r="AA3759" s="78">
        <f>Table1[[#This Row],[Total Ballots]]/Table1[[#This Row],[Total Voters]]</f>
        <v>0.63432232952667722</v>
      </c>
    </row>
    <row r="3760" spans="1:27" s="12" customFormat="1" x14ac:dyDescent="0.35">
      <c r="A3760" s="70" t="s">
        <v>47</v>
      </c>
      <c r="B3760" s="71">
        <v>2020</v>
      </c>
      <c r="C3760" s="71" t="s">
        <v>81</v>
      </c>
      <c r="D3760" s="71"/>
      <c r="E3760" s="72"/>
      <c r="F3760" s="81"/>
      <c r="G3760" s="82" t="s">
        <v>67</v>
      </c>
      <c r="H3760" s="132">
        <v>169050</v>
      </c>
      <c r="I3760" s="132">
        <v>137152</v>
      </c>
      <c r="J3760" s="133">
        <v>306202</v>
      </c>
      <c r="K3760" s="66">
        <v>145366</v>
      </c>
      <c r="L3760" s="66">
        <v>121978</v>
      </c>
      <c r="M3760" s="66">
        <v>1199</v>
      </c>
      <c r="N3760" s="66">
        <v>268543</v>
      </c>
      <c r="O3760" s="66">
        <v>105683</v>
      </c>
      <c r="P3760" s="66">
        <v>88402</v>
      </c>
      <c r="Q3760" s="66">
        <v>688</v>
      </c>
      <c r="R3760" s="66">
        <v>194773</v>
      </c>
      <c r="S3760" s="24">
        <f>Table1[[#This Row],[Female Voters]]/Table1[[#This Row],[Female Population]]</f>
        <v>0.85989943803608404</v>
      </c>
      <c r="T3760" s="24">
        <f>Table1[[#This Row],[Male Voters]]/Table1[[#This Row],[Male Population]]</f>
        <v>0.88936362575828276</v>
      </c>
      <c r="U3760" s="24">
        <f>Table1[[#This Row],[Total Voters]]/Table1[[#This Row],[Total Population]]</f>
        <v>0.8770125603359874</v>
      </c>
      <c r="V3760" s="24">
        <f>Table1[[#This Row],[Female Ballots]]/Table1[[#This Row],[Female Population]]</f>
        <v>0.62515823720792663</v>
      </c>
      <c r="W3760" s="24">
        <f>Table1[[#This Row],[Male Ballots]]/Table1[[#This Row],[Male Population]]</f>
        <v>0.64455494633691091</v>
      </c>
      <c r="X3760" s="24">
        <f>Table1[[#This Row],[Total Ballots]]/Table1[[#This Row],[Total Population]]</f>
        <v>0.6360931672556025</v>
      </c>
      <c r="Y3760" s="78">
        <f>Table1[[#This Row],[Female Ballots]]/Table1[[#This Row],[Female Voters]]</f>
        <v>0.72701319428201916</v>
      </c>
      <c r="Z3760" s="79">
        <f>Table1[[#This Row],[Male Ballots]]/Table1[[#This Row],[Male Voters]]</f>
        <v>0.72473724770040504</v>
      </c>
      <c r="AA3760" s="78">
        <f>Table1[[#This Row],[Total Ballots]]/Table1[[#This Row],[Total Voters]]</f>
        <v>0.72529539030993173</v>
      </c>
    </row>
    <row r="3761" spans="1:27" s="12" customFormat="1" x14ac:dyDescent="0.35">
      <c r="A3761" s="70" t="s">
        <v>39</v>
      </c>
      <c r="B3761" s="71">
        <v>2020</v>
      </c>
      <c r="C3761" s="71" t="s">
        <v>81</v>
      </c>
      <c r="D3761" s="71"/>
      <c r="E3761" s="72"/>
      <c r="F3761" s="81"/>
      <c r="G3761" s="82" t="s">
        <v>79</v>
      </c>
      <c r="H3761" s="132">
        <v>108920</v>
      </c>
      <c r="I3761" s="132">
        <v>110749</v>
      </c>
      <c r="J3761" s="133">
        <v>219669</v>
      </c>
      <c r="K3761" s="66">
        <v>91908</v>
      </c>
      <c r="L3761" s="66">
        <v>86754</v>
      </c>
      <c r="M3761" s="66">
        <v>804</v>
      </c>
      <c r="N3761" s="66">
        <v>179466</v>
      </c>
      <c r="O3761" s="66">
        <v>51905</v>
      </c>
      <c r="P3761" s="66">
        <v>46276</v>
      </c>
      <c r="Q3761" s="66">
        <v>436</v>
      </c>
      <c r="R3761" s="66">
        <v>98617</v>
      </c>
      <c r="S3761" s="24">
        <f>Table1[[#This Row],[Female Voters]]/Table1[[#This Row],[Female Population]]</f>
        <v>0.84381197208960701</v>
      </c>
      <c r="T3761" s="24">
        <f>Table1[[#This Row],[Male Voters]]/Table1[[#This Row],[Male Population]]</f>
        <v>0.78333890147992302</v>
      </c>
      <c r="U3761" s="24">
        <f>Table1[[#This Row],[Total Voters]]/Table1[[#This Row],[Total Population]]</f>
        <v>0.81698373461890395</v>
      </c>
      <c r="V3761" s="24">
        <f>Table1[[#This Row],[Female Ballots]]/Table1[[#This Row],[Female Population]]</f>
        <v>0.47654241645244216</v>
      </c>
      <c r="W3761" s="24">
        <f>Table1[[#This Row],[Male Ballots]]/Table1[[#This Row],[Male Population]]</f>
        <v>0.41784575932965534</v>
      </c>
      <c r="X3761" s="24">
        <f>Table1[[#This Row],[Total Ballots]]/Table1[[#This Row],[Total Population]]</f>
        <v>0.44893453332058686</v>
      </c>
      <c r="Y3761" s="78">
        <f>Table1[[#This Row],[Female Ballots]]/Table1[[#This Row],[Female Voters]]</f>
        <v>0.56474953214083645</v>
      </c>
      <c r="Z3761" s="79">
        <f>Table1[[#This Row],[Male Ballots]]/Table1[[#This Row],[Male Voters]]</f>
        <v>0.53341632662470895</v>
      </c>
      <c r="AA3761" s="78">
        <f>Table1[[#This Row],[Total Ballots]]/Table1[[#This Row],[Total Voters]]</f>
        <v>0.5495024127132716</v>
      </c>
    </row>
    <row r="3762" spans="1:27" s="12" customFormat="1" x14ac:dyDescent="0.35">
      <c r="A3762" s="70" t="s">
        <v>39</v>
      </c>
      <c r="B3762" s="71">
        <v>2020</v>
      </c>
      <c r="C3762" s="71" t="s">
        <v>81</v>
      </c>
      <c r="D3762" s="71"/>
      <c r="E3762" s="72"/>
      <c r="F3762" s="81"/>
      <c r="G3762" s="82" t="s">
        <v>62</v>
      </c>
      <c r="H3762" s="132">
        <v>10778</v>
      </c>
      <c r="I3762" s="132">
        <v>15272</v>
      </c>
      <c r="J3762" s="133">
        <v>26050</v>
      </c>
      <c r="K3762" s="66">
        <v>7227</v>
      </c>
      <c r="L3762" s="66">
        <v>7116</v>
      </c>
      <c r="M3762" s="66">
        <v>145</v>
      </c>
      <c r="N3762" s="66">
        <v>14488</v>
      </c>
      <c r="O3762" s="66">
        <v>2563</v>
      </c>
      <c r="P3762" s="66">
        <v>2163</v>
      </c>
      <c r="Q3762" s="66">
        <v>70</v>
      </c>
      <c r="R3762" s="73">
        <v>4796</v>
      </c>
      <c r="S3762" s="24">
        <f>Table1[[#This Row],[Female Voters]]/Table1[[#This Row],[Female Population]]</f>
        <v>0.6705325663388384</v>
      </c>
      <c r="T3762" s="24">
        <f>Table1[[#This Row],[Male Voters]]/Table1[[#This Row],[Male Population]]</f>
        <v>0.46595075955997906</v>
      </c>
      <c r="U3762" s="24">
        <f>Table1[[#This Row],[Total Voters]]/Table1[[#This Row],[Total Population]]</f>
        <v>0.55616122840690974</v>
      </c>
      <c r="V3762" s="24">
        <f>Table1[[#This Row],[Female Ballots]]/Table1[[#This Row],[Female Population]]</f>
        <v>0.23779922063462608</v>
      </c>
      <c r="W3762" s="24">
        <f>Table1[[#This Row],[Male Ballots]]/Table1[[#This Row],[Male Population]]</f>
        <v>0.14163174436877946</v>
      </c>
      <c r="X3762" s="24">
        <f>Table1[[#This Row],[Total Ballots]]/Table1[[#This Row],[Total Population]]</f>
        <v>0.18410748560460652</v>
      </c>
      <c r="Y3762" s="78">
        <f>Table1[[#This Row],[Female Ballots]]/Table1[[#This Row],[Female Voters]]</f>
        <v>0.35464231354642312</v>
      </c>
      <c r="Z3762" s="79">
        <f>Table1[[#This Row],[Male Ballots]]/Table1[[#This Row],[Male Voters]]</f>
        <v>0.30396290050590219</v>
      </c>
      <c r="AA3762" s="78">
        <f>Table1[[#This Row],[Total Ballots]]/Table1[[#This Row],[Total Voters]]</f>
        <v>0.33103257868580893</v>
      </c>
    </row>
    <row r="3763" spans="1:27" s="12" customFormat="1" x14ac:dyDescent="0.35">
      <c r="A3763" s="70" t="s">
        <v>39</v>
      </c>
      <c r="B3763" s="71">
        <v>2020</v>
      </c>
      <c r="C3763" s="71" t="s">
        <v>81</v>
      </c>
      <c r="D3763" s="71"/>
      <c r="E3763" s="72"/>
      <c r="F3763" s="81"/>
      <c r="G3763" s="82" t="s">
        <v>63</v>
      </c>
      <c r="H3763" s="132">
        <v>17810</v>
      </c>
      <c r="I3763" s="132">
        <v>20554</v>
      </c>
      <c r="J3763" s="133">
        <v>38364</v>
      </c>
      <c r="K3763" s="66">
        <v>14043</v>
      </c>
      <c r="L3763" s="66">
        <v>14219</v>
      </c>
      <c r="M3763" s="66">
        <v>225</v>
      </c>
      <c r="N3763" s="66">
        <v>28487</v>
      </c>
      <c r="O3763" s="66">
        <v>4703</v>
      </c>
      <c r="P3763" s="66">
        <v>4170</v>
      </c>
      <c r="Q3763" s="66">
        <v>101</v>
      </c>
      <c r="R3763" s="73">
        <v>8974</v>
      </c>
      <c r="S3763" s="24">
        <f>Table1[[#This Row],[Female Voters]]/Table1[[#This Row],[Female Population]]</f>
        <v>0.78848961257720385</v>
      </c>
      <c r="T3763" s="24">
        <f>Table1[[#This Row],[Male Voters]]/Table1[[#This Row],[Male Population]]</f>
        <v>0.69178748662060918</v>
      </c>
      <c r="U3763" s="24">
        <f>Table1[[#This Row],[Total Voters]]/Table1[[#This Row],[Total Population]]</f>
        <v>0.74254509435929517</v>
      </c>
      <c r="V3763" s="24">
        <f>Table1[[#This Row],[Female Ballots]]/Table1[[#This Row],[Female Population]]</f>
        <v>0.26406513194834363</v>
      </c>
      <c r="W3763" s="24">
        <f>Table1[[#This Row],[Male Ballots]]/Table1[[#This Row],[Male Population]]</f>
        <v>0.20288021796244041</v>
      </c>
      <c r="X3763" s="24">
        <f>Table1[[#This Row],[Total Ballots]]/Table1[[#This Row],[Total Population]]</f>
        <v>0.23391721405484309</v>
      </c>
      <c r="Y3763" s="78">
        <f>Table1[[#This Row],[Female Ballots]]/Table1[[#This Row],[Female Voters]]</f>
        <v>0.3348999501531012</v>
      </c>
      <c r="Z3763" s="79">
        <f>Table1[[#This Row],[Male Ballots]]/Table1[[#This Row],[Male Voters]]</f>
        <v>0.29326956888670092</v>
      </c>
      <c r="AA3763" s="78">
        <f>Table1[[#This Row],[Total Ballots]]/Table1[[#This Row],[Total Voters]]</f>
        <v>0.31502088672025835</v>
      </c>
    </row>
    <row r="3764" spans="1:27" s="12" customFormat="1" x14ac:dyDescent="0.35">
      <c r="A3764" s="70" t="s">
        <v>39</v>
      </c>
      <c r="B3764" s="71">
        <v>2020</v>
      </c>
      <c r="C3764" s="71" t="s">
        <v>81</v>
      </c>
      <c r="D3764" s="71"/>
      <c r="E3764" s="72"/>
      <c r="F3764" s="81"/>
      <c r="G3764" s="82" t="s">
        <v>64</v>
      </c>
      <c r="H3764" s="132">
        <v>16628</v>
      </c>
      <c r="I3764" s="132">
        <v>17185</v>
      </c>
      <c r="J3764" s="133">
        <v>33813</v>
      </c>
      <c r="K3764" s="66">
        <v>14156</v>
      </c>
      <c r="L3764" s="66">
        <v>13935</v>
      </c>
      <c r="M3764" s="66">
        <v>148</v>
      </c>
      <c r="N3764" s="66">
        <v>28239</v>
      </c>
      <c r="O3764" s="66">
        <v>6229</v>
      </c>
      <c r="P3764" s="66">
        <v>5642</v>
      </c>
      <c r="Q3764" s="66">
        <v>73</v>
      </c>
      <c r="R3764" s="73">
        <v>11944</v>
      </c>
      <c r="S3764" s="24">
        <f>Table1[[#This Row],[Female Voters]]/Table1[[#This Row],[Female Population]]</f>
        <v>0.85133509742602842</v>
      </c>
      <c r="T3764" s="24">
        <f>Table1[[#This Row],[Male Voters]]/Table1[[#This Row],[Male Population]]</f>
        <v>0.81088158277567646</v>
      </c>
      <c r="U3764" s="24">
        <f>Table1[[#This Row],[Total Voters]]/Table1[[#This Row],[Total Population]]</f>
        <v>0.83515216041167595</v>
      </c>
      <c r="V3764" s="24">
        <f>Table1[[#This Row],[Female Ballots]]/Table1[[#This Row],[Female Population]]</f>
        <v>0.37460909309598267</v>
      </c>
      <c r="W3764" s="24">
        <f>Table1[[#This Row],[Male Ballots]]/Table1[[#This Row],[Male Population]]</f>
        <v>0.32830957230142566</v>
      </c>
      <c r="X3764" s="24">
        <f>Table1[[#This Row],[Total Ballots]]/Table1[[#This Row],[Total Population]]</f>
        <v>0.35323692071096913</v>
      </c>
      <c r="Y3764" s="78">
        <f>Table1[[#This Row],[Female Ballots]]/Table1[[#This Row],[Female Voters]]</f>
        <v>0.4400254309126872</v>
      </c>
      <c r="Z3764" s="79">
        <f>Table1[[#This Row],[Male Ballots]]/Table1[[#This Row],[Male Voters]]</f>
        <v>0.40487979906709726</v>
      </c>
      <c r="AA3764" s="78">
        <f>Table1[[#This Row],[Total Ballots]]/Table1[[#This Row],[Total Voters]]</f>
        <v>0.42296115301533338</v>
      </c>
    </row>
    <row r="3765" spans="1:27" s="12" customFormat="1" x14ac:dyDescent="0.35">
      <c r="A3765" s="70" t="s">
        <v>39</v>
      </c>
      <c r="B3765" s="71">
        <v>2020</v>
      </c>
      <c r="C3765" s="71" t="s">
        <v>81</v>
      </c>
      <c r="D3765" s="71"/>
      <c r="E3765" s="72"/>
      <c r="F3765" s="81"/>
      <c r="G3765" s="82" t="s">
        <v>65</v>
      </c>
      <c r="H3765" s="132">
        <v>15832</v>
      </c>
      <c r="I3765" s="132">
        <v>15396</v>
      </c>
      <c r="J3765" s="133">
        <v>31228</v>
      </c>
      <c r="K3765" s="66">
        <v>13692</v>
      </c>
      <c r="L3765" s="66">
        <v>13032</v>
      </c>
      <c r="M3765" s="66">
        <v>102</v>
      </c>
      <c r="N3765" s="66">
        <v>26826</v>
      </c>
      <c r="O3765" s="66">
        <v>7347</v>
      </c>
      <c r="P3765" s="66">
        <v>6688</v>
      </c>
      <c r="Q3765" s="66">
        <v>66</v>
      </c>
      <c r="R3765" s="73">
        <v>14101</v>
      </c>
      <c r="S3765" s="24">
        <f>Table1[[#This Row],[Female Voters]]/Table1[[#This Row],[Female Population]]</f>
        <v>0.8648307225871652</v>
      </c>
      <c r="T3765" s="24">
        <f>Table1[[#This Row],[Male Voters]]/Table1[[#This Row],[Male Population]]</f>
        <v>0.84645362431800464</v>
      </c>
      <c r="U3765" s="24">
        <f>Table1[[#This Row],[Total Voters]]/Table1[[#This Row],[Total Population]]</f>
        <v>0.85903676188036382</v>
      </c>
      <c r="V3765" s="24">
        <f>Table1[[#This Row],[Female Ballots]]/Table1[[#This Row],[Female Population]]</f>
        <v>0.4640601313794846</v>
      </c>
      <c r="W3765" s="24">
        <f>Table1[[#This Row],[Male Ballots]]/Table1[[#This Row],[Male Population]]</f>
        <v>0.43439854507664327</v>
      </c>
      <c r="X3765" s="24">
        <f>Table1[[#This Row],[Total Ballots]]/Table1[[#This Row],[Total Population]]</f>
        <v>0.45154989112335087</v>
      </c>
      <c r="Y3765" s="78">
        <f>Table1[[#This Row],[Female Ballots]]/Table1[[#This Row],[Female Voters]]</f>
        <v>0.53659070990359337</v>
      </c>
      <c r="Z3765" s="79">
        <f>Table1[[#This Row],[Male Ballots]]/Table1[[#This Row],[Male Voters]]</f>
        <v>0.51319828115408228</v>
      </c>
      <c r="AA3765" s="78">
        <f>Table1[[#This Row],[Total Ballots]]/Table1[[#This Row],[Total Voters]]</f>
        <v>0.52564676060538285</v>
      </c>
    </row>
    <row r="3766" spans="1:27" s="12" customFormat="1" x14ac:dyDescent="0.35">
      <c r="A3766" s="70" t="s">
        <v>39</v>
      </c>
      <c r="B3766" s="71">
        <v>2020</v>
      </c>
      <c r="C3766" s="71" t="s">
        <v>81</v>
      </c>
      <c r="D3766" s="71"/>
      <c r="E3766" s="72"/>
      <c r="F3766" s="81"/>
      <c r="G3766" s="82" t="s">
        <v>66</v>
      </c>
      <c r="H3766" s="132">
        <v>19709</v>
      </c>
      <c r="I3766" s="132">
        <v>18269</v>
      </c>
      <c r="J3766" s="133">
        <v>37978</v>
      </c>
      <c r="K3766" s="66">
        <v>17326</v>
      </c>
      <c r="L3766" s="66">
        <v>15997</v>
      </c>
      <c r="M3766" s="66">
        <v>96</v>
      </c>
      <c r="N3766" s="66">
        <v>33419</v>
      </c>
      <c r="O3766" s="66">
        <v>11586</v>
      </c>
      <c r="P3766" s="66">
        <v>10220</v>
      </c>
      <c r="Q3766" s="66">
        <v>66</v>
      </c>
      <c r="R3766" s="73">
        <v>21872</v>
      </c>
      <c r="S3766" s="24">
        <f>Table1[[#This Row],[Female Voters]]/Table1[[#This Row],[Female Population]]</f>
        <v>0.87909077071388708</v>
      </c>
      <c r="T3766" s="24">
        <f>Table1[[#This Row],[Male Voters]]/Table1[[#This Row],[Male Population]]</f>
        <v>0.87563632382724832</v>
      </c>
      <c r="U3766" s="24">
        <f>Table1[[#This Row],[Total Voters]]/Table1[[#This Row],[Total Population]]</f>
        <v>0.87995681710463958</v>
      </c>
      <c r="V3766" s="24">
        <f>Table1[[#This Row],[Female Ballots]]/Table1[[#This Row],[Female Population]]</f>
        <v>0.5878532650058349</v>
      </c>
      <c r="W3766" s="24">
        <f>Table1[[#This Row],[Male Ballots]]/Table1[[#This Row],[Male Population]]</f>
        <v>0.55941759264327551</v>
      </c>
      <c r="X3766" s="24">
        <f>Table1[[#This Row],[Total Ballots]]/Table1[[#This Row],[Total Population]]</f>
        <v>0.5759123703196587</v>
      </c>
      <c r="Y3766" s="78">
        <f>Table1[[#This Row],[Female Ballots]]/Table1[[#This Row],[Female Voters]]</f>
        <v>0.66870599099619066</v>
      </c>
      <c r="Z3766" s="79">
        <f>Table1[[#This Row],[Male Ballots]]/Table1[[#This Row],[Male Voters]]</f>
        <v>0.63886978808526595</v>
      </c>
      <c r="AA3766" s="78">
        <f>Table1[[#This Row],[Total Ballots]]/Table1[[#This Row],[Total Voters]]</f>
        <v>0.65447799156168651</v>
      </c>
    </row>
    <row r="3767" spans="1:27" s="12" customFormat="1" x14ac:dyDescent="0.35">
      <c r="A3767" s="70" t="s">
        <v>39</v>
      </c>
      <c r="B3767" s="71">
        <v>2020</v>
      </c>
      <c r="C3767" s="71" t="s">
        <v>81</v>
      </c>
      <c r="D3767" s="71"/>
      <c r="E3767" s="72"/>
      <c r="F3767" s="81"/>
      <c r="G3767" s="82" t="s">
        <v>67</v>
      </c>
      <c r="H3767" s="132">
        <v>28163</v>
      </c>
      <c r="I3767" s="132">
        <v>24073</v>
      </c>
      <c r="J3767" s="133">
        <v>52236</v>
      </c>
      <c r="K3767" s="66">
        <v>25464</v>
      </c>
      <c r="L3767" s="66">
        <v>22455</v>
      </c>
      <c r="M3767" s="66">
        <v>88</v>
      </c>
      <c r="N3767" s="66">
        <v>48007</v>
      </c>
      <c r="O3767" s="66">
        <v>19477</v>
      </c>
      <c r="P3767" s="66">
        <v>17393</v>
      </c>
      <c r="Q3767" s="66">
        <v>60</v>
      </c>
      <c r="R3767" s="66">
        <v>36930</v>
      </c>
      <c r="S3767" s="24">
        <f>Table1[[#This Row],[Female Voters]]/Table1[[#This Row],[Female Population]]</f>
        <v>0.90416503923587688</v>
      </c>
      <c r="T3767" s="24">
        <f>Table1[[#This Row],[Male Voters]]/Table1[[#This Row],[Male Population]]</f>
        <v>0.93278777053130058</v>
      </c>
      <c r="U3767" s="24">
        <f>Table1[[#This Row],[Total Voters]]/Table1[[#This Row],[Total Population]]</f>
        <v>0.91904050846159735</v>
      </c>
      <c r="V3767" s="24">
        <f>Table1[[#This Row],[Female Ballots]]/Table1[[#This Row],[Female Population]]</f>
        <v>0.691581152576075</v>
      </c>
      <c r="W3767" s="24">
        <f>Table1[[#This Row],[Male Ballots]]/Table1[[#This Row],[Male Population]]</f>
        <v>0.72251069663108047</v>
      </c>
      <c r="X3767" s="24">
        <f>Table1[[#This Row],[Total Ballots]]/Table1[[#This Row],[Total Population]]</f>
        <v>0.70698368940960254</v>
      </c>
      <c r="Y3767" s="78">
        <f>Table1[[#This Row],[Female Ballots]]/Table1[[#This Row],[Female Voters]]</f>
        <v>0.76488375746151427</v>
      </c>
      <c r="Z3767" s="79">
        <f>Table1[[#This Row],[Male Ballots]]/Table1[[#This Row],[Male Voters]]</f>
        <v>0.77457136495212653</v>
      </c>
      <c r="AA3767" s="78">
        <f>Table1[[#This Row],[Total Ballots]]/Table1[[#This Row],[Total Voters]]</f>
        <v>0.76926281583935674</v>
      </c>
    </row>
    <row r="3768" spans="1:27" s="12" customFormat="1" x14ac:dyDescent="0.35">
      <c r="A3768" s="70" t="s">
        <v>50</v>
      </c>
      <c r="B3768" s="71">
        <v>2020</v>
      </c>
      <c r="C3768" s="71" t="s">
        <v>81</v>
      </c>
      <c r="D3768" s="71"/>
      <c r="E3768" s="72"/>
      <c r="F3768" s="81"/>
      <c r="G3768" s="82" t="s">
        <v>79</v>
      </c>
      <c r="H3768" s="132">
        <v>19031.554199999999</v>
      </c>
      <c r="I3768" s="132">
        <v>19136.587</v>
      </c>
      <c r="J3768" s="133">
        <v>38168.142100000005</v>
      </c>
      <c r="K3768" s="66">
        <v>13995</v>
      </c>
      <c r="L3768" s="66">
        <v>13632</v>
      </c>
      <c r="M3768" s="66">
        <v>241</v>
      </c>
      <c r="N3768" s="66">
        <v>27868</v>
      </c>
      <c r="O3768" s="66">
        <v>8757</v>
      </c>
      <c r="P3768" s="66">
        <v>8044</v>
      </c>
      <c r="Q3768" s="66">
        <v>133</v>
      </c>
      <c r="R3768" s="73">
        <v>16934</v>
      </c>
      <c r="S3768" s="24">
        <f>Table1[[#This Row],[Female Voters]]/Table1[[#This Row],[Female Population]]</f>
        <v>0.73535770399666045</v>
      </c>
      <c r="T3768" s="24">
        <f>Table1[[#This Row],[Male Voters]]/Table1[[#This Row],[Male Population]]</f>
        <v>0.71235273040067182</v>
      </c>
      <c r="U3768" s="24">
        <f>Table1[[#This Row],[Total Voters]]/Table1[[#This Row],[Total Population]]</f>
        <v>0.73013771346234835</v>
      </c>
      <c r="V3768" s="24">
        <f>Table1[[#This Row],[Female Ballots]]/Table1[[#This Row],[Female Population]]</f>
        <v>0.46013057619855346</v>
      </c>
      <c r="W3768" s="24">
        <f>Table1[[#This Row],[Male Ballots]]/Table1[[#This Row],[Male Population]]</f>
        <v>0.42034663756917573</v>
      </c>
      <c r="X3768" s="24">
        <f>Table1[[#This Row],[Total Ballots]]/Table1[[#This Row],[Total Population]]</f>
        <v>0.44366843834402925</v>
      </c>
      <c r="Y3768" s="78">
        <f>Table1[[#This Row],[Female Ballots]]/Table1[[#This Row],[Female Voters]]</f>
        <v>0.62572347266881034</v>
      </c>
      <c r="Z3768" s="79">
        <f>Table1[[#This Row],[Male Ballots]]/Table1[[#This Row],[Male Voters]]</f>
        <v>0.59008215962441313</v>
      </c>
      <c r="AA3768" s="78">
        <f>Table1[[#This Row],[Total Ballots]]/Table1[[#This Row],[Total Voters]]</f>
        <v>0.60765035165781545</v>
      </c>
    </row>
    <row r="3769" spans="1:27" s="12" customFormat="1" x14ac:dyDescent="0.35">
      <c r="A3769" s="70" t="s">
        <v>50</v>
      </c>
      <c r="B3769" s="71">
        <v>2020</v>
      </c>
      <c r="C3769" s="71" t="s">
        <v>81</v>
      </c>
      <c r="D3769" s="71"/>
      <c r="E3769" s="72"/>
      <c r="F3769" s="81"/>
      <c r="G3769" s="82" t="s">
        <v>62</v>
      </c>
      <c r="H3769" s="132">
        <v>4676.6108999999997</v>
      </c>
      <c r="I3769" s="132">
        <v>4618.5901000000003</v>
      </c>
      <c r="J3769" s="133">
        <v>9295.2010000000009</v>
      </c>
      <c r="K3769" s="66">
        <v>1588</v>
      </c>
      <c r="L3769" s="66">
        <v>1539</v>
      </c>
      <c r="M3769" s="66">
        <v>65</v>
      </c>
      <c r="N3769" s="66">
        <v>3192</v>
      </c>
      <c r="O3769" s="66">
        <v>560</v>
      </c>
      <c r="P3769" s="66">
        <v>479</v>
      </c>
      <c r="Q3769" s="66">
        <v>28</v>
      </c>
      <c r="R3769" s="73">
        <v>1067</v>
      </c>
      <c r="S3769" s="24">
        <f>Table1[[#This Row],[Female Voters]]/Table1[[#This Row],[Female Population]]</f>
        <v>0.33956213889849168</v>
      </c>
      <c r="T3769" s="24">
        <f>Table1[[#This Row],[Male Voters]]/Table1[[#This Row],[Male Population]]</f>
        <v>0.33321857248167569</v>
      </c>
      <c r="U3769" s="24">
        <f>Table1[[#This Row],[Total Voters]]/Table1[[#This Row],[Total Population]]</f>
        <v>0.34340300978967531</v>
      </c>
      <c r="V3769" s="24">
        <f>Table1[[#This Row],[Female Ballots]]/Table1[[#This Row],[Female Population]]</f>
        <v>0.1197448348760424</v>
      </c>
      <c r="W3769" s="24">
        <f>Table1[[#This Row],[Male Ballots]]/Table1[[#This Row],[Male Population]]</f>
        <v>0.10371130358591467</v>
      </c>
      <c r="X3769" s="24">
        <f>Table1[[#This Row],[Total Ballots]]/Table1[[#This Row],[Total Population]]</f>
        <v>0.11479041711954371</v>
      </c>
      <c r="Y3769" s="78">
        <f>Table1[[#This Row],[Female Ballots]]/Table1[[#This Row],[Female Voters]]</f>
        <v>0.3526448362720403</v>
      </c>
      <c r="Z3769" s="79">
        <f>Table1[[#This Row],[Male Ballots]]/Table1[[#This Row],[Male Voters]]</f>
        <v>0.31124106562703052</v>
      </c>
      <c r="AA3769" s="78">
        <f>Table1[[#This Row],[Total Ballots]]/Table1[[#This Row],[Total Voters]]</f>
        <v>0.3342731829573935</v>
      </c>
    </row>
    <row r="3770" spans="1:27" s="12" customFormat="1" x14ac:dyDescent="0.35">
      <c r="A3770" s="70" t="s">
        <v>50</v>
      </c>
      <c r="B3770" s="71">
        <v>2020</v>
      </c>
      <c r="C3770" s="71" t="s">
        <v>81</v>
      </c>
      <c r="D3770" s="71"/>
      <c r="E3770" s="72"/>
      <c r="F3770" s="81"/>
      <c r="G3770" s="82" t="s">
        <v>63</v>
      </c>
      <c r="H3770" s="132">
        <v>2591.893</v>
      </c>
      <c r="I3770" s="132">
        <v>2976.0240000000003</v>
      </c>
      <c r="J3770" s="133">
        <v>5567.9169999999995</v>
      </c>
      <c r="K3770" s="66">
        <v>2006</v>
      </c>
      <c r="L3770" s="66">
        <v>2063</v>
      </c>
      <c r="M3770" s="66">
        <v>71</v>
      </c>
      <c r="N3770" s="66">
        <v>4140</v>
      </c>
      <c r="O3770" s="66">
        <v>937</v>
      </c>
      <c r="P3770" s="66">
        <v>828</v>
      </c>
      <c r="Q3770" s="66">
        <v>33</v>
      </c>
      <c r="R3770" s="73">
        <v>1798</v>
      </c>
      <c r="S3770" s="24">
        <f>Table1[[#This Row],[Female Voters]]/Table1[[#This Row],[Female Population]]</f>
        <v>0.77395170248154532</v>
      </c>
      <c r="T3770" s="24">
        <f>Table1[[#This Row],[Male Voters]]/Table1[[#This Row],[Male Population]]</f>
        <v>0.69320677521417828</v>
      </c>
      <c r="U3770" s="24">
        <f>Table1[[#This Row],[Total Voters]]/Table1[[#This Row],[Total Population]]</f>
        <v>0.74354556650179959</v>
      </c>
      <c r="V3770" s="24">
        <f>Table1[[#This Row],[Female Ballots]]/Table1[[#This Row],[Female Population]]</f>
        <v>0.36151183710130008</v>
      </c>
      <c r="W3770" s="24">
        <f>Table1[[#This Row],[Male Ballots]]/Table1[[#This Row],[Male Population]]</f>
        <v>0.27822356271320392</v>
      </c>
      <c r="X3770" s="24">
        <f>Table1[[#This Row],[Total Ballots]]/Table1[[#This Row],[Total Population]]</f>
        <v>0.32292148033097479</v>
      </c>
      <c r="Y3770" s="78">
        <f>Table1[[#This Row],[Female Ballots]]/Table1[[#This Row],[Female Voters]]</f>
        <v>0.46709870388833502</v>
      </c>
      <c r="Z3770" s="79">
        <f>Table1[[#This Row],[Male Ballots]]/Table1[[#This Row],[Male Voters]]</f>
        <v>0.40135724672806594</v>
      </c>
      <c r="AA3770" s="78">
        <f>Table1[[#This Row],[Total Ballots]]/Table1[[#This Row],[Total Voters]]</f>
        <v>0.43429951690821256</v>
      </c>
    </row>
    <row r="3771" spans="1:27" s="12" customFormat="1" x14ac:dyDescent="0.35">
      <c r="A3771" s="70" t="s">
        <v>50</v>
      </c>
      <c r="B3771" s="71">
        <v>2020</v>
      </c>
      <c r="C3771" s="71" t="s">
        <v>81</v>
      </c>
      <c r="D3771" s="71"/>
      <c r="E3771" s="72"/>
      <c r="F3771" s="81"/>
      <c r="G3771" s="82" t="s">
        <v>64</v>
      </c>
      <c r="H3771" s="132">
        <v>2375.8180000000002</v>
      </c>
      <c r="I3771" s="132">
        <v>2462.848</v>
      </c>
      <c r="J3771" s="133">
        <v>4838.6659999999993</v>
      </c>
      <c r="K3771" s="66">
        <v>1994</v>
      </c>
      <c r="L3771" s="66">
        <v>1964</v>
      </c>
      <c r="M3771" s="66">
        <v>37</v>
      </c>
      <c r="N3771" s="66">
        <v>3995</v>
      </c>
      <c r="O3771" s="66">
        <v>1147</v>
      </c>
      <c r="P3771" s="66">
        <v>1048</v>
      </c>
      <c r="Q3771" s="66">
        <v>21</v>
      </c>
      <c r="R3771" s="73">
        <v>2216</v>
      </c>
      <c r="S3771" s="24">
        <f>Table1[[#This Row],[Female Voters]]/Table1[[#This Row],[Female Population]]</f>
        <v>0.83928987826508594</v>
      </c>
      <c r="T3771" s="24">
        <f>Table1[[#This Row],[Male Voters]]/Table1[[#This Row],[Male Population]]</f>
        <v>0.79745075619770278</v>
      </c>
      <c r="U3771" s="24">
        <f>Table1[[#This Row],[Total Voters]]/Table1[[#This Row],[Total Population]]</f>
        <v>0.82564078611749614</v>
      </c>
      <c r="V3771" s="24">
        <f>Table1[[#This Row],[Female Ballots]]/Table1[[#This Row],[Female Population]]</f>
        <v>0.48278108845037787</v>
      </c>
      <c r="W3771" s="24">
        <f>Table1[[#This Row],[Male Ballots]]/Table1[[#This Row],[Male Population]]</f>
        <v>0.42552362143339745</v>
      </c>
      <c r="X3771" s="24">
        <f>Table1[[#This Row],[Total Ballots]]/Table1[[#This Row],[Total Population]]</f>
        <v>0.45797746734327194</v>
      </c>
      <c r="Y3771" s="78">
        <f>Table1[[#This Row],[Female Ballots]]/Table1[[#This Row],[Female Voters]]</f>
        <v>0.57522567703109329</v>
      </c>
      <c r="Z3771" s="79">
        <f>Table1[[#This Row],[Male Ballots]]/Table1[[#This Row],[Male Voters]]</f>
        <v>0.53360488798370675</v>
      </c>
      <c r="AA3771" s="78">
        <f>Table1[[#This Row],[Total Ballots]]/Table1[[#This Row],[Total Voters]]</f>
        <v>0.55469336670838543</v>
      </c>
    </row>
    <row r="3772" spans="1:27" s="12" customFormat="1" x14ac:dyDescent="0.35">
      <c r="A3772" s="70" t="s">
        <v>50</v>
      </c>
      <c r="B3772" s="71">
        <v>2020</v>
      </c>
      <c r="C3772" s="71" t="s">
        <v>81</v>
      </c>
      <c r="D3772" s="71"/>
      <c r="E3772" s="72"/>
      <c r="F3772" s="81"/>
      <c r="G3772" s="82" t="s">
        <v>65</v>
      </c>
      <c r="H3772" s="132">
        <v>2206.7600000000002</v>
      </c>
      <c r="I3772" s="132">
        <v>2284.7870000000003</v>
      </c>
      <c r="J3772" s="133">
        <v>4491.5460000000003</v>
      </c>
      <c r="K3772" s="66">
        <v>1876</v>
      </c>
      <c r="L3772" s="66">
        <v>1914</v>
      </c>
      <c r="M3772" s="66">
        <v>20</v>
      </c>
      <c r="N3772" s="66">
        <v>3810</v>
      </c>
      <c r="O3772" s="66">
        <v>1173</v>
      </c>
      <c r="P3772" s="66">
        <v>1126</v>
      </c>
      <c r="Q3772" s="66">
        <v>13</v>
      </c>
      <c r="R3772" s="73">
        <v>2312</v>
      </c>
      <c r="S3772" s="24">
        <f>Table1[[#This Row],[Female Voters]]/Table1[[#This Row],[Female Population]]</f>
        <v>0.85011510087186637</v>
      </c>
      <c r="T3772" s="24">
        <f>Table1[[#This Row],[Male Voters]]/Table1[[#This Row],[Male Population]]</f>
        <v>0.83771485044338911</v>
      </c>
      <c r="U3772" s="24">
        <f>Table1[[#This Row],[Total Voters]]/Table1[[#This Row],[Total Population]]</f>
        <v>0.84826026495108808</v>
      </c>
      <c r="V3772" s="24">
        <f>Table1[[#This Row],[Female Ballots]]/Table1[[#This Row],[Female Population]]</f>
        <v>0.5315485145643386</v>
      </c>
      <c r="W3772" s="24">
        <f>Table1[[#This Row],[Male Ballots]]/Table1[[#This Row],[Male Population]]</f>
        <v>0.49282493291497187</v>
      </c>
      <c r="X3772" s="24">
        <f>Table1[[#This Row],[Total Ballots]]/Table1[[#This Row],[Total Population]]</f>
        <v>0.5147448116973532</v>
      </c>
      <c r="Y3772" s="78">
        <f>Table1[[#This Row],[Female Ballots]]/Table1[[#This Row],[Female Voters]]</f>
        <v>0.62526652452025588</v>
      </c>
      <c r="Z3772" s="79">
        <f>Table1[[#This Row],[Male Ballots]]/Table1[[#This Row],[Male Voters]]</f>
        <v>0.58829676071055381</v>
      </c>
      <c r="AA3772" s="78">
        <f>Table1[[#This Row],[Total Ballots]]/Table1[[#This Row],[Total Voters]]</f>
        <v>0.60682414698162734</v>
      </c>
    </row>
    <row r="3773" spans="1:27" s="12" customFormat="1" x14ac:dyDescent="0.35">
      <c r="A3773" s="70" t="s">
        <v>50</v>
      </c>
      <c r="B3773" s="71">
        <v>2020</v>
      </c>
      <c r="C3773" s="71" t="s">
        <v>81</v>
      </c>
      <c r="D3773" s="71"/>
      <c r="E3773" s="72"/>
      <c r="F3773" s="81"/>
      <c r="G3773" s="82" t="s">
        <v>66</v>
      </c>
      <c r="H3773" s="132">
        <v>2971.0230000000001</v>
      </c>
      <c r="I3773" s="132">
        <v>2792.9610000000002</v>
      </c>
      <c r="J3773" s="133">
        <v>5763.9850000000006</v>
      </c>
      <c r="K3773" s="66">
        <v>2625</v>
      </c>
      <c r="L3773" s="66">
        <v>2391</v>
      </c>
      <c r="M3773" s="66">
        <v>26</v>
      </c>
      <c r="N3773" s="66">
        <v>5042</v>
      </c>
      <c r="O3773" s="66">
        <v>1865</v>
      </c>
      <c r="P3773" s="66">
        <v>1642</v>
      </c>
      <c r="Q3773" s="66">
        <v>19</v>
      </c>
      <c r="R3773" s="73">
        <v>3526</v>
      </c>
      <c r="S3773" s="24">
        <f>Table1[[#This Row],[Female Voters]]/Table1[[#This Row],[Female Population]]</f>
        <v>0.88353405544150954</v>
      </c>
      <c r="T3773" s="24">
        <f>Table1[[#This Row],[Male Voters]]/Table1[[#This Row],[Male Population]]</f>
        <v>0.85608069715259172</v>
      </c>
      <c r="U3773" s="24">
        <f>Table1[[#This Row],[Total Voters]]/Table1[[#This Row],[Total Population]]</f>
        <v>0.87474204044597614</v>
      </c>
      <c r="V3773" s="24">
        <f>Table1[[#This Row],[Female Ballots]]/Table1[[#This Row],[Female Population]]</f>
        <v>0.62772990986606292</v>
      </c>
      <c r="W3773" s="24">
        <f>Table1[[#This Row],[Male Ballots]]/Table1[[#This Row],[Male Population]]</f>
        <v>0.58790652644272512</v>
      </c>
      <c r="X3773" s="24">
        <f>Table1[[#This Row],[Total Ballots]]/Table1[[#This Row],[Total Population]]</f>
        <v>0.61172955863001022</v>
      </c>
      <c r="Y3773" s="78">
        <f>Table1[[#This Row],[Female Ballots]]/Table1[[#This Row],[Female Voters]]</f>
        <v>0.71047619047619048</v>
      </c>
      <c r="Z3773" s="79">
        <f>Table1[[#This Row],[Male Ballots]]/Table1[[#This Row],[Male Voters]]</f>
        <v>0.68674194897532415</v>
      </c>
      <c r="AA3773" s="78">
        <f>Table1[[#This Row],[Total Ballots]]/Table1[[#This Row],[Total Voters]]</f>
        <v>0.69932566441888144</v>
      </c>
    </row>
    <row r="3774" spans="1:27" s="12" customFormat="1" x14ac:dyDescent="0.35">
      <c r="A3774" s="70" t="s">
        <v>50</v>
      </c>
      <c r="B3774" s="71">
        <v>2020</v>
      </c>
      <c r="C3774" s="71" t="s">
        <v>81</v>
      </c>
      <c r="D3774" s="71"/>
      <c r="E3774" s="72"/>
      <c r="F3774" s="81"/>
      <c r="G3774" s="82" t="s">
        <v>67</v>
      </c>
      <c r="H3774" s="132">
        <v>4209.4493000000002</v>
      </c>
      <c r="I3774" s="132">
        <v>4001.3768999999998</v>
      </c>
      <c r="J3774" s="133">
        <v>8210.8271000000004</v>
      </c>
      <c r="K3774" s="66">
        <v>3906</v>
      </c>
      <c r="L3774" s="66">
        <v>3761</v>
      </c>
      <c r="M3774" s="66">
        <v>22</v>
      </c>
      <c r="N3774" s="66">
        <v>7689</v>
      </c>
      <c r="O3774" s="66">
        <v>3075</v>
      </c>
      <c r="P3774" s="66">
        <v>2921</v>
      </c>
      <c r="Q3774" s="66">
        <v>19</v>
      </c>
      <c r="R3774" s="66">
        <v>6015</v>
      </c>
      <c r="S3774" s="24">
        <f>Table1[[#This Row],[Female Voters]]/Table1[[#This Row],[Female Population]]</f>
        <v>0.9279123518603728</v>
      </c>
      <c r="T3774" s="24">
        <f>Table1[[#This Row],[Male Voters]]/Table1[[#This Row],[Male Population]]</f>
        <v>0.93992645381643514</v>
      </c>
      <c r="U3774" s="24">
        <f>Table1[[#This Row],[Total Voters]]/Table1[[#This Row],[Total Population]]</f>
        <v>0.93644646347503768</v>
      </c>
      <c r="V3774" s="24">
        <f>Table1[[#This Row],[Female Ballots]]/Table1[[#This Row],[Female Population]]</f>
        <v>0.73049935534322741</v>
      </c>
      <c r="W3774" s="24">
        <f>Table1[[#This Row],[Male Ballots]]/Table1[[#This Row],[Male Population]]</f>
        <v>0.72999871619191892</v>
      </c>
      <c r="X3774" s="24">
        <f>Table1[[#This Row],[Total Ballots]]/Table1[[#This Row],[Total Population]]</f>
        <v>0.73256931692058158</v>
      </c>
      <c r="Y3774" s="78">
        <f>Table1[[#This Row],[Female Ballots]]/Table1[[#This Row],[Female Voters]]</f>
        <v>0.78725038402457759</v>
      </c>
      <c r="Z3774" s="79">
        <f>Table1[[#This Row],[Male Ballots]]/Table1[[#This Row],[Male Voters]]</f>
        <v>0.77665514490826904</v>
      </c>
      <c r="AA3774" s="78">
        <f>Table1[[#This Row],[Total Ballots]]/Table1[[#This Row],[Total Voters]]</f>
        <v>0.7822863831447523</v>
      </c>
    </row>
    <row r="3775" spans="1:27" s="12" customFormat="1" x14ac:dyDescent="0.35">
      <c r="A3775" s="70" t="s">
        <v>29</v>
      </c>
      <c r="B3775" s="71">
        <v>2020</v>
      </c>
      <c r="C3775" s="71" t="s">
        <v>81</v>
      </c>
      <c r="D3775" s="71"/>
      <c r="E3775" s="72"/>
      <c r="F3775" s="81"/>
      <c r="G3775" s="82" t="s">
        <v>79</v>
      </c>
      <c r="H3775" s="132">
        <v>8961.1291000000001</v>
      </c>
      <c r="I3775" s="132">
        <v>9329.9835999999996</v>
      </c>
      <c r="J3775" s="133">
        <v>18291.111999999997</v>
      </c>
      <c r="K3775" s="66">
        <v>7416</v>
      </c>
      <c r="L3775" s="66">
        <v>7454</v>
      </c>
      <c r="M3775" s="66">
        <v>117</v>
      </c>
      <c r="N3775" s="66">
        <v>14987</v>
      </c>
      <c r="O3775" s="66">
        <v>4443</v>
      </c>
      <c r="P3775" s="66">
        <v>4242</v>
      </c>
      <c r="Q3775" s="66">
        <v>76</v>
      </c>
      <c r="R3775" s="73">
        <v>8761</v>
      </c>
      <c r="S3775" s="24">
        <f>Table1[[#This Row],[Female Voters]]/Table1[[#This Row],[Female Population]]</f>
        <v>0.82757428413792189</v>
      </c>
      <c r="T3775" s="24">
        <f>Table1[[#This Row],[Male Voters]]/Table1[[#This Row],[Male Population]]</f>
        <v>0.79892959297377542</v>
      </c>
      <c r="U3775" s="24">
        <f>Table1[[#This Row],[Total Voters]]/Table1[[#This Row],[Total Population]]</f>
        <v>0.8193596977592178</v>
      </c>
      <c r="V3775" s="24">
        <f>Table1[[#This Row],[Female Ballots]]/Table1[[#This Row],[Female Population]]</f>
        <v>0.49580805615220963</v>
      </c>
      <c r="W3775" s="24">
        <f>Table1[[#This Row],[Male Ballots]]/Table1[[#This Row],[Male Population]]</f>
        <v>0.45466317861480487</v>
      </c>
      <c r="X3775" s="24">
        <f>Table1[[#This Row],[Total Ballots]]/Table1[[#This Row],[Total Population]]</f>
        <v>0.47897579983108746</v>
      </c>
      <c r="Y3775" s="78">
        <f>Table1[[#This Row],[Female Ballots]]/Table1[[#This Row],[Female Voters]]</f>
        <v>0.59911003236245952</v>
      </c>
      <c r="Z3775" s="79">
        <f>Table1[[#This Row],[Male Ballots]]/Table1[[#This Row],[Male Voters]]</f>
        <v>0.56909042125033538</v>
      </c>
      <c r="AA3775" s="78">
        <f>Table1[[#This Row],[Total Ballots]]/Table1[[#This Row],[Total Voters]]</f>
        <v>0.58457329685727633</v>
      </c>
    </row>
    <row r="3776" spans="1:27" s="12" customFormat="1" x14ac:dyDescent="0.35">
      <c r="A3776" s="70" t="s">
        <v>29</v>
      </c>
      <c r="B3776" s="71">
        <v>2020</v>
      </c>
      <c r="C3776" s="71" t="s">
        <v>81</v>
      </c>
      <c r="D3776" s="71"/>
      <c r="E3776" s="72"/>
      <c r="F3776" s="81"/>
      <c r="G3776" s="82" t="s">
        <v>62</v>
      </c>
      <c r="H3776" s="132">
        <v>642.27420000000006</v>
      </c>
      <c r="I3776" s="132">
        <v>723.30889999999999</v>
      </c>
      <c r="J3776" s="133">
        <v>1365.5830000000001</v>
      </c>
      <c r="K3776" s="66">
        <v>431</v>
      </c>
      <c r="L3776" s="66">
        <v>419</v>
      </c>
      <c r="M3776" s="66">
        <v>15</v>
      </c>
      <c r="N3776" s="66">
        <v>865</v>
      </c>
      <c r="O3776" s="66">
        <v>141</v>
      </c>
      <c r="P3776" s="66">
        <v>137</v>
      </c>
      <c r="Q3776" s="66">
        <v>6</v>
      </c>
      <c r="R3776" s="73">
        <v>284</v>
      </c>
      <c r="S3776" s="24">
        <f>Table1[[#This Row],[Female Voters]]/Table1[[#This Row],[Female Population]]</f>
        <v>0.67105295526427799</v>
      </c>
      <c r="T3776" s="24">
        <f>Table1[[#This Row],[Male Voters]]/Table1[[#This Row],[Male Population]]</f>
        <v>0.57928224027106534</v>
      </c>
      <c r="U3776" s="24">
        <f>Table1[[#This Row],[Total Voters]]/Table1[[#This Row],[Total Population]]</f>
        <v>0.63342909218992904</v>
      </c>
      <c r="V3776" s="24">
        <f>Table1[[#This Row],[Female Ballots]]/Table1[[#This Row],[Female Population]]</f>
        <v>0.21953240531847609</v>
      </c>
      <c r="W3776" s="24">
        <f>Table1[[#This Row],[Male Ballots]]/Table1[[#This Row],[Male Population]]</f>
        <v>0.189407319611303</v>
      </c>
      <c r="X3776" s="24">
        <f>Table1[[#This Row],[Total Ballots]]/Table1[[#This Row],[Total Population]]</f>
        <v>0.20796978286929463</v>
      </c>
      <c r="Y3776" s="78">
        <f>Table1[[#This Row],[Female Ballots]]/Table1[[#This Row],[Female Voters]]</f>
        <v>0.3271461716937355</v>
      </c>
      <c r="Z3776" s="79">
        <f>Table1[[#This Row],[Male Ballots]]/Table1[[#This Row],[Male Voters]]</f>
        <v>0.32696897374701672</v>
      </c>
      <c r="AA3776" s="78">
        <f>Table1[[#This Row],[Total Ballots]]/Table1[[#This Row],[Total Voters]]</f>
        <v>0.32832369942196532</v>
      </c>
    </row>
    <row r="3777" spans="1:27" s="12" customFormat="1" x14ac:dyDescent="0.35">
      <c r="A3777" s="70" t="s">
        <v>29</v>
      </c>
      <c r="B3777" s="71">
        <v>2020</v>
      </c>
      <c r="C3777" s="71" t="s">
        <v>81</v>
      </c>
      <c r="D3777" s="71"/>
      <c r="E3777" s="72"/>
      <c r="F3777" s="81"/>
      <c r="G3777" s="82" t="s">
        <v>63</v>
      </c>
      <c r="H3777" s="132">
        <v>1141.4873</v>
      </c>
      <c r="I3777" s="132">
        <v>1189.5079000000001</v>
      </c>
      <c r="J3777" s="133">
        <v>2330.9955</v>
      </c>
      <c r="K3777" s="66">
        <v>908</v>
      </c>
      <c r="L3777" s="66">
        <v>839</v>
      </c>
      <c r="M3777" s="66">
        <v>24</v>
      </c>
      <c r="N3777" s="66">
        <v>1771</v>
      </c>
      <c r="O3777" s="66">
        <v>335</v>
      </c>
      <c r="P3777" s="66">
        <v>262</v>
      </c>
      <c r="Q3777" s="66">
        <v>12</v>
      </c>
      <c r="R3777" s="73">
        <v>609</v>
      </c>
      <c r="S3777" s="24">
        <f>Table1[[#This Row],[Female Voters]]/Table1[[#This Row],[Female Population]]</f>
        <v>0.7954534404368756</v>
      </c>
      <c r="T3777" s="24">
        <f>Table1[[#This Row],[Male Voters]]/Table1[[#This Row],[Male Population]]</f>
        <v>0.70533369303390081</v>
      </c>
      <c r="U3777" s="24">
        <f>Table1[[#This Row],[Total Voters]]/Table1[[#This Row],[Total Population]]</f>
        <v>0.75976122648027422</v>
      </c>
      <c r="V3777" s="24">
        <f>Table1[[#This Row],[Female Ballots]]/Table1[[#This Row],[Female Population]]</f>
        <v>0.29347676491889135</v>
      </c>
      <c r="W3777" s="24">
        <f>Table1[[#This Row],[Male Ballots]]/Table1[[#This Row],[Male Population]]</f>
        <v>0.22025915086398332</v>
      </c>
      <c r="X3777" s="24">
        <f>Table1[[#This Row],[Total Ballots]]/Table1[[#This Row],[Total Population]]</f>
        <v>0.26126176562760417</v>
      </c>
      <c r="Y3777" s="78">
        <f>Table1[[#This Row],[Female Ballots]]/Table1[[#This Row],[Female Voters]]</f>
        <v>0.36894273127753302</v>
      </c>
      <c r="Z3777" s="79">
        <f>Table1[[#This Row],[Male Ballots]]/Table1[[#This Row],[Male Voters]]</f>
        <v>0.31227651966626935</v>
      </c>
      <c r="AA3777" s="78">
        <f>Table1[[#This Row],[Total Ballots]]/Table1[[#This Row],[Total Voters]]</f>
        <v>0.34387351778656128</v>
      </c>
    </row>
    <row r="3778" spans="1:27" s="12" customFormat="1" x14ac:dyDescent="0.35">
      <c r="A3778" s="70" t="s">
        <v>29</v>
      </c>
      <c r="B3778" s="71">
        <v>2020</v>
      </c>
      <c r="C3778" s="71" t="s">
        <v>81</v>
      </c>
      <c r="D3778" s="71"/>
      <c r="E3778" s="72"/>
      <c r="F3778" s="81"/>
      <c r="G3778" s="82" t="s">
        <v>64</v>
      </c>
      <c r="H3778" s="132">
        <v>1406.6006</v>
      </c>
      <c r="I3778" s="132">
        <v>1480.6320999999998</v>
      </c>
      <c r="J3778" s="133">
        <v>2887.2330000000002</v>
      </c>
      <c r="K3778" s="66">
        <v>1055</v>
      </c>
      <c r="L3778" s="66">
        <v>1098</v>
      </c>
      <c r="M3778" s="66">
        <v>29</v>
      </c>
      <c r="N3778" s="66">
        <v>2182</v>
      </c>
      <c r="O3778" s="66">
        <v>528</v>
      </c>
      <c r="P3778" s="66">
        <v>455</v>
      </c>
      <c r="Q3778" s="66">
        <v>18</v>
      </c>
      <c r="R3778" s="73">
        <v>1001</v>
      </c>
      <c r="S3778" s="24">
        <f>Table1[[#This Row],[Female Voters]]/Table1[[#This Row],[Female Population]]</f>
        <v>0.75003522677297307</v>
      </c>
      <c r="T3778" s="24">
        <f>Table1[[#This Row],[Male Voters]]/Table1[[#This Row],[Male Population]]</f>
        <v>0.74157516914566435</v>
      </c>
      <c r="U3778" s="24">
        <f>Table1[[#This Row],[Total Voters]]/Table1[[#This Row],[Total Population]]</f>
        <v>0.75574087716509197</v>
      </c>
      <c r="V3778" s="24">
        <f>Table1[[#This Row],[Female Ballots]]/Table1[[#This Row],[Female Population]]</f>
        <v>0.37537308031860644</v>
      </c>
      <c r="W3778" s="24">
        <f>Table1[[#This Row],[Male Ballots]]/Table1[[#This Row],[Male Population]]</f>
        <v>0.3073011857570831</v>
      </c>
      <c r="X3778" s="24">
        <f>Table1[[#This Row],[Total Ballots]]/Table1[[#This Row],[Total Population]]</f>
        <v>0.34669872504228094</v>
      </c>
      <c r="Y3778" s="78">
        <f>Table1[[#This Row],[Female Ballots]]/Table1[[#This Row],[Female Voters]]</f>
        <v>0.50047393364928905</v>
      </c>
      <c r="Z3778" s="79">
        <f>Table1[[#This Row],[Male Ballots]]/Table1[[#This Row],[Male Voters]]</f>
        <v>0.41438979963570127</v>
      </c>
      <c r="AA3778" s="78">
        <f>Table1[[#This Row],[Total Ballots]]/Table1[[#This Row],[Total Voters]]</f>
        <v>0.45875343721356554</v>
      </c>
    </row>
    <row r="3779" spans="1:27" s="12" customFormat="1" x14ac:dyDescent="0.35">
      <c r="A3779" s="70" t="s">
        <v>29</v>
      </c>
      <c r="B3779" s="71">
        <v>2020</v>
      </c>
      <c r="C3779" s="71" t="s">
        <v>81</v>
      </c>
      <c r="D3779" s="71"/>
      <c r="E3779" s="72"/>
      <c r="F3779" s="81"/>
      <c r="G3779" s="82" t="s">
        <v>65</v>
      </c>
      <c r="H3779" s="132">
        <v>1321.5642</v>
      </c>
      <c r="I3779" s="132">
        <v>1457.6224000000002</v>
      </c>
      <c r="J3779" s="133">
        <v>2779.1859999999997</v>
      </c>
      <c r="K3779" s="66">
        <v>993</v>
      </c>
      <c r="L3779" s="66">
        <v>1087</v>
      </c>
      <c r="M3779" s="66">
        <v>14</v>
      </c>
      <c r="N3779" s="66">
        <v>2094</v>
      </c>
      <c r="O3779" s="66">
        <v>574</v>
      </c>
      <c r="P3779" s="66">
        <v>595</v>
      </c>
      <c r="Q3779" s="66">
        <v>12</v>
      </c>
      <c r="R3779" s="73">
        <v>1181</v>
      </c>
      <c r="S3779" s="24">
        <f>Table1[[#This Row],[Female Voters]]/Table1[[#This Row],[Female Population]]</f>
        <v>0.75138233920077435</v>
      </c>
      <c r="T3779" s="24">
        <f>Table1[[#This Row],[Male Voters]]/Table1[[#This Row],[Male Population]]</f>
        <v>0.74573497223972396</v>
      </c>
      <c r="U3779" s="24">
        <f>Table1[[#This Row],[Total Voters]]/Table1[[#This Row],[Total Population]]</f>
        <v>0.75345802691867336</v>
      </c>
      <c r="V3779" s="24">
        <f>Table1[[#This Row],[Female Ballots]]/Table1[[#This Row],[Female Population]]</f>
        <v>0.43433379929631871</v>
      </c>
      <c r="W3779" s="24">
        <f>Table1[[#This Row],[Male Ballots]]/Table1[[#This Row],[Male Population]]</f>
        <v>0.40819899584419111</v>
      </c>
      <c r="X3779" s="24">
        <f>Table1[[#This Row],[Total Ballots]]/Table1[[#This Row],[Total Population]]</f>
        <v>0.42494457010074177</v>
      </c>
      <c r="Y3779" s="78">
        <f>Table1[[#This Row],[Female Ballots]]/Table1[[#This Row],[Female Voters]]</f>
        <v>0.57804632426988922</v>
      </c>
      <c r="Z3779" s="79">
        <f>Table1[[#This Row],[Male Ballots]]/Table1[[#This Row],[Male Voters]]</f>
        <v>0.54737810487580496</v>
      </c>
      <c r="AA3779" s="78">
        <f>Table1[[#This Row],[Total Ballots]]/Table1[[#This Row],[Total Voters]]</f>
        <v>0.56399235912129897</v>
      </c>
    </row>
    <row r="3780" spans="1:27" s="12" customFormat="1" x14ac:dyDescent="0.35">
      <c r="A3780" s="70" t="s">
        <v>29</v>
      </c>
      <c r="B3780" s="71">
        <v>2020</v>
      </c>
      <c r="C3780" s="71" t="s">
        <v>81</v>
      </c>
      <c r="D3780" s="71"/>
      <c r="E3780" s="72"/>
      <c r="F3780" s="81"/>
      <c r="G3780" s="82" t="s">
        <v>66</v>
      </c>
      <c r="H3780" s="132">
        <v>1813.7745</v>
      </c>
      <c r="I3780" s="132">
        <v>1740.7433000000001</v>
      </c>
      <c r="J3780" s="133">
        <v>3554.518</v>
      </c>
      <c r="K3780" s="66">
        <v>1528</v>
      </c>
      <c r="L3780" s="66">
        <v>1454</v>
      </c>
      <c r="M3780" s="66">
        <v>20</v>
      </c>
      <c r="N3780" s="66">
        <v>3002</v>
      </c>
      <c r="O3780" s="66">
        <v>986</v>
      </c>
      <c r="P3780" s="66">
        <v>876</v>
      </c>
      <c r="Q3780" s="66">
        <v>17</v>
      </c>
      <c r="R3780" s="73">
        <v>1879</v>
      </c>
      <c r="S3780" s="24">
        <f>Table1[[#This Row],[Female Voters]]/Table1[[#This Row],[Female Population]]</f>
        <v>0.84244210071318126</v>
      </c>
      <c r="T3780" s="24">
        <f>Table1[[#This Row],[Male Voters]]/Table1[[#This Row],[Male Population]]</f>
        <v>0.83527536771217215</v>
      </c>
      <c r="U3780" s="24">
        <f>Table1[[#This Row],[Total Voters]]/Table1[[#This Row],[Total Population]]</f>
        <v>0.84455895285943128</v>
      </c>
      <c r="V3780" s="24">
        <f>Table1[[#This Row],[Female Ballots]]/Table1[[#This Row],[Female Population]]</f>
        <v>0.5436177429994743</v>
      </c>
      <c r="W3780" s="24">
        <f>Table1[[#This Row],[Male Ballots]]/Table1[[#This Row],[Male Population]]</f>
        <v>0.50323330269316557</v>
      </c>
      <c r="X3780" s="24">
        <f>Table1[[#This Row],[Total Ballots]]/Table1[[#This Row],[Total Population]]</f>
        <v>0.52862300880175594</v>
      </c>
      <c r="Y3780" s="78">
        <f>Table1[[#This Row],[Female Ballots]]/Table1[[#This Row],[Female Voters]]</f>
        <v>0.64528795811518325</v>
      </c>
      <c r="Z3780" s="79">
        <f>Table1[[#This Row],[Male Ballots]]/Table1[[#This Row],[Male Voters]]</f>
        <v>0.60247592847317744</v>
      </c>
      <c r="AA3780" s="78">
        <f>Table1[[#This Row],[Total Ballots]]/Table1[[#This Row],[Total Voters]]</f>
        <v>0.62591605596269151</v>
      </c>
    </row>
    <row r="3781" spans="1:27" s="12" customFormat="1" x14ac:dyDescent="0.35">
      <c r="A3781" s="70" t="s">
        <v>29</v>
      </c>
      <c r="B3781" s="71">
        <v>2020</v>
      </c>
      <c r="C3781" s="71" t="s">
        <v>81</v>
      </c>
      <c r="D3781" s="71"/>
      <c r="E3781" s="72"/>
      <c r="F3781" s="81"/>
      <c r="G3781" s="82" t="s">
        <v>67</v>
      </c>
      <c r="H3781" s="132">
        <v>2635.4283</v>
      </c>
      <c r="I3781" s="132">
        <v>2738.1689999999999</v>
      </c>
      <c r="J3781" s="133">
        <v>5373.5964999999987</v>
      </c>
      <c r="K3781" s="66">
        <v>2501</v>
      </c>
      <c r="L3781" s="66">
        <v>2557</v>
      </c>
      <c r="M3781" s="66">
        <v>15</v>
      </c>
      <c r="N3781" s="66">
        <v>5073</v>
      </c>
      <c r="O3781" s="66">
        <v>1879</v>
      </c>
      <c r="P3781" s="66">
        <v>1917</v>
      </c>
      <c r="Q3781" s="66">
        <v>11</v>
      </c>
      <c r="R3781" s="66">
        <v>3807</v>
      </c>
      <c r="S3781" s="24">
        <f>Table1[[#This Row],[Female Voters]]/Table1[[#This Row],[Female Population]]</f>
        <v>0.94899185836321176</v>
      </c>
      <c r="T3781" s="24">
        <f>Table1[[#This Row],[Male Voters]]/Table1[[#This Row],[Male Population]]</f>
        <v>0.93383571284314448</v>
      </c>
      <c r="U3781" s="24">
        <f>Table1[[#This Row],[Total Voters]]/Table1[[#This Row],[Total Population]]</f>
        <v>0.94406046304369917</v>
      </c>
      <c r="V3781" s="24">
        <f>Table1[[#This Row],[Female Ballots]]/Table1[[#This Row],[Female Population]]</f>
        <v>0.712977089909826</v>
      </c>
      <c r="W3781" s="24">
        <f>Table1[[#This Row],[Male Ballots]]/Table1[[#This Row],[Male Population]]</f>
        <v>0.70010287896766055</v>
      </c>
      <c r="X3781" s="24">
        <f>Table1[[#This Row],[Total Ballots]]/Table1[[#This Row],[Total Population]]</f>
        <v>0.7084640612669747</v>
      </c>
      <c r="Y3781" s="78">
        <f>Table1[[#This Row],[Female Ballots]]/Table1[[#This Row],[Female Voters]]</f>
        <v>0.75129948020791681</v>
      </c>
      <c r="Z3781" s="79">
        <f>Table1[[#This Row],[Male Ballots]]/Table1[[#This Row],[Male Voters]]</f>
        <v>0.74970668752444269</v>
      </c>
      <c r="AA3781" s="78">
        <f>Table1[[#This Row],[Total Ballots]]/Table1[[#This Row],[Total Voters]]</f>
        <v>0.75044352454169128</v>
      </c>
    </row>
    <row r="3782" spans="1:27" s="12" customFormat="1" x14ac:dyDescent="0.35">
      <c r="A3782" s="70" t="s">
        <v>42</v>
      </c>
      <c r="B3782" s="71">
        <v>2020</v>
      </c>
      <c r="C3782" s="71" t="s">
        <v>81</v>
      </c>
      <c r="D3782" s="71"/>
      <c r="E3782" s="72"/>
      <c r="F3782" s="81"/>
      <c r="G3782" s="82" t="s">
        <v>79</v>
      </c>
      <c r="H3782" s="132">
        <v>32305.9712</v>
      </c>
      <c r="I3782" s="132">
        <v>31609.928400000004</v>
      </c>
      <c r="J3782" s="133">
        <v>63915.895499999999</v>
      </c>
      <c r="K3782" s="66">
        <v>26197</v>
      </c>
      <c r="L3782" s="66">
        <v>24655</v>
      </c>
      <c r="M3782" s="66">
        <v>345</v>
      </c>
      <c r="N3782" s="66">
        <v>51197</v>
      </c>
      <c r="O3782" s="66">
        <v>16120</v>
      </c>
      <c r="P3782" s="66">
        <v>14896</v>
      </c>
      <c r="Q3782" s="66">
        <v>209</v>
      </c>
      <c r="R3782" s="73">
        <v>31225</v>
      </c>
      <c r="S3782" s="24">
        <f>Table1[[#This Row],[Female Voters]]/Table1[[#This Row],[Female Population]]</f>
        <v>0.81090272252827367</v>
      </c>
      <c r="T3782" s="24">
        <f>Table1[[#This Row],[Male Voters]]/Table1[[#This Row],[Male Population]]</f>
        <v>0.77997645828264506</v>
      </c>
      <c r="U3782" s="24">
        <f>Table1[[#This Row],[Total Voters]]/Table1[[#This Row],[Total Population]]</f>
        <v>0.80100575294294363</v>
      </c>
      <c r="V3782" s="24">
        <f>Table1[[#This Row],[Female Ballots]]/Table1[[#This Row],[Female Population]]</f>
        <v>0.49897896274977177</v>
      </c>
      <c r="W3782" s="24">
        <f>Table1[[#This Row],[Male Ballots]]/Table1[[#This Row],[Male Population]]</f>
        <v>0.47124434486222999</v>
      </c>
      <c r="X3782" s="24">
        <f>Table1[[#This Row],[Total Ballots]]/Table1[[#This Row],[Total Population]]</f>
        <v>0.48853262174821599</v>
      </c>
      <c r="Y3782" s="78">
        <f>Table1[[#This Row],[Female Ballots]]/Table1[[#This Row],[Female Voters]]</f>
        <v>0.61533763408023823</v>
      </c>
      <c r="Z3782" s="79">
        <f>Table1[[#This Row],[Male Ballots]]/Table1[[#This Row],[Male Voters]]</f>
        <v>0.60417765159196912</v>
      </c>
      <c r="AA3782" s="78">
        <f>Table1[[#This Row],[Total Ballots]]/Table1[[#This Row],[Total Voters]]</f>
        <v>0.60989901752055786</v>
      </c>
    </row>
    <row r="3783" spans="1:27" s="12" customFormat="1" x14ac:dyDescent="0.35">
      <c r="A3783" s="70" t="s">
        <v>42</v>
      </c>
      <c r="B3783" s="71">
        <v>2020</v>
      </c>
      <c r="C3783" s="71" t="s">
        <v>81</v>
      </c>
      <c r="D3783" s="71"/>
      <c r="E3783" s="72"/>
      <c r="F3783" s="81"/>
      <c r="G3783" s="82" t="s">
        <v>62</v>
      </c>
      <c r="H3783" s="132">
        <v>2898.1772000000001</v>
      </c>
      <c r="I3783" s="132">
        <v>3184.1944000000003</v>
      </c>
      <c r="J3783" s="133">
        <v>6082.3704999999991</v>
      </c>
      <c r="K3783" s="66">
        <v>1964</v>
      </c>
      <c r="L3783" s="66">
        <v>2063</v>
      </c>
      <c r="M3783" s="66">
        <v>53</v>
      </c>
      <c r="N3783" s="66">
        <v>4080</v>
      </c>
      <c r="O3783" s="66">
        <v>717</v>
      </c>
      <c r="P3783" s="66">
        <v>732</v>
      </c>
      <c r="Q3783" s="66">
        <v>24</v>
      </c>
      <c r="R3783" s="73">
        <v>1473</v>
      </c>
      <c r="S3783" s="24">
        <f>Table1[[#This Row],[Female Voters]]/Table1[[#This Row],[Female Population]]</f>
        <v>0.67766732827792586</v>
      </c>
      <c r="T3783" s="24">
        <f>Table1[[#This Row],[Male Voters]]/Table1[[#This Row],[Male Population]]</f>
        <v>0.64788757872320857</v>
      </c>
      <c r="U3783" s="24">
        <f>Table1[[#This Row],[Total Voters]]/Table1[[#This Row],[Total Population]]</f>
        <v>0.67079110027907718</v>
      </c>
      <c r="V3783" s="24">
        <f>Table1[[#This Row],[Female Ballots]]/Table1[[#This Row],[Female Population]]</f>
        <v>0.24739688104647292</v>
      </c>
      <c r="W3783" s="24">
        <f>Table1[[#This Row],[Male Ballots]]/Table1[[#This Row],[Male Population]]</f>
        <v>0.22988546176703278</v>
      </c>
      <c r="X3783" s="24">
        <f>Table1[[#This Row],[Total Ballots]]/Table1[[#This Row],[Total Population]]</f>
        <v>0.24217531635075507</v>
      </c>
      <c r="Y3783" s="78">
        <f>Table1[[#This Row],[Female Ballots]]/Table1[[#This Row],[Female Voters]]</f>
        <v>0.36507128309572301</v>
      </c>
      <c r="Z3783" s="79">
        <f>Table1[[#This Row],[Male Ballots]]/Table1[[#This Row],[Male Voters]]</f>
        <v>0.35482307319437711</v>
      </c>
      <c r="AA3783" s="78">
        <f>Table1[[#This Row],[Total Ballots]]/Table1[[#This Row],[Total Voters]]</f>
        <v>0.36102941176470588</v>
      </c>
    </row>
    <row r="3784" spans="1:27" s="12" customFormat="1" x14ac:dyDescent="0.35">
      <c r="A3784" s="70" t="s">
        <v>42</v>
      </c>
      <c r="B3784" s="71">
        <v>2020</v>
      </c>
      <c r="C3784" s="71" t="s">
        <v>81</v>
      </c>
      <c r="D3784" s="71"/>
      <c r="E3784" s="72"/>
      <c r="F3784" s="81"/>
      <c r="G3784" s="82" t="s">
        <v>63</v>
      </c>
      <c r="H3784" s="132">
        <v>4587.28</v>
      </c>
      <c r="I3784" s="132">
        <v>4691.2860000000001</v>
      </c>
      <c r="J3784" s="133">
        <v>9278.5650000000005</v>
      </c>
      <c r="K3784" s="66">
        <v>3629</v>
      </c>
      <c r="L3784" s="66">
        <v>3483</v>
      </c>
      <c r="M3784" s="66">
        <v>80</v>
      </c>
      <c r="N3784" s="66">
        <v>7192</v>
      </c>
      <c r="O3784" s="66">
        <v>1465</v>
      </c>
      <c r="P3784" s="66">
        <v>1301</v>
      </c>
      <c r="Q3784" s="66">
        <v>51</v>
      </c>
      <c r="R3784" s="73">
        <v>2817</v>
      </c>
      <c r="S3784" s="24">
        <f>Table1[[#This Row],[Female Voters]]/Table1[[#This Row],[Female Population]]</f>
        <v>0.79110060863954246</v>
      </c>
      <c r="T3784" s="24">
        <f>Table1[[#This Row],[Male Voters]]/Table1[[#This Row],[Male Population]]</f>
        <v>0.74244034578151918</v>
      </c>
      <c r="U3784" s="24">
        <f>Table1[[#This Row],[Total Voters]]/Table1[[#This Row],[Total Population]]</f>
        <v>0.7751198595903569</v>
      </c>
      <c r="V3784" s="24">
        <f>Table1[[#This Row],[Female Ballots]]/Table1[[#This Row],[Female Population]]</f>
        <v>0.31936136446870478</v>
      </c>
      <c r="W3784" s="24">
        <f>Table1[[#This Row],[Male Ballots]]/Table1[[#This Row],[Male Population]]</f>
        <v>0.27732267868554594</v>
      </c>
      <c r="X3784" s="24">
        <f>Table1[[#This Row],[Total Ballots]]/Table1[[#This Row],[Total Population]]</f>
        <v>0.30360298171107275</v>
      </c>
      <c r="Y3784" s="78">
        <f>Table1[[#This Row],[Female Ballots]]/Table1[[#This Row],[Female Voters]]</f>
        <v>0.40369247726646457</v>
      </c>
      <c r="Z3784" s="79">
        <f>Table1[[#This Row],[Male Ballots]]/Table1[[#This Row],[Male Voters]]</f>
        <v>0.37352856732701695</v>
      </c>
      <c r="AA3784" s="78">
        <f>Table1[[#This Row],[Total Ballots]]/Table1[[#This Row],[Total Voters]]</f>
        <v>0.39168520578420468</v>
      </c>
    </row>
    <row r="3785" spans="1:27" s="12" customFormat="1" x14ac:dyDescent="0.35">
      <c r="A3785" s="70" t="s">
        <v>42</v>
      </c>
      <c r="B3785" s="71">
        <v>2020</v>
      </c>
      <c r="C3785" s="71" t="s">
        <v>81</v>
      </c>
      <c r="D3785" s="71"/>
      <c r="E3785" s="72"/>
      <c r="F3785" s="81"/>
      <c r="G3785" s="82" t="s">
        <v>64</v>
      </c>
      <c r="H3785" s="132">
        <v>4796.2929999999997</v>
      </c>
      <c r="I3785" s="132">
        <v>4855.2960000000003</v>
      </c>
      <c r="J3785" s="133">
        <v>9651.5879999999997</v>
      </c>
      <c r="K3785" s="66">
        <v>3715</v>
      </c>
      <c r="L3785" s="66">
        <v>3513</v>
      </c>
      <c r="M3785" s="66">
        <v>66</v>
      </c>
      <c r="N3785" s="66">
        <v>7294</v>
      </c>
      <c r="O3785" s="66">
        <v>1930</v>
      </c>
      <c r="P3785" s="66">
        <v>1795</v>
      </c>
      <c r="Q3785" s="66">
        <v>32</v>
      </c>
      <c r="R3785" s="73">
        <v>3757</v>
      </c>
      <c r="S3785" s="24">
        <f>Table1[[#This Row],[Female Voters]]/Table1[[#This Row],[Female Population]]</f>
        <v>0.77455651687667959</v>
      </c>
      <c r="T3785" s="24">
        <f>Table1[[#This Row],[Male Voters]]/Table1[[#This Row],[Male Population]]</f>
        <v>0.72353982125909522</v>
      </c>
      <c r="U3785" s="24">
        <f>Table1[[#This Row],[Total Voters]]/Table1[[#This Row],[Total Population]]</f>
        <v>0.75573055957216573</v>
      </c>
      <c r="V3785" s="24">
        <f>Table1[[#This Row],[Female Ballots]]/Table1[[#This Row],[Female Population]]</f>
        <v>0.40239409894266265</v>
      </c>
      <c r="W3785" s="24">
        <f>Table1[[#This Row],[Male Ballots]]/Table1[[#This Row],[Male Population]]</f>
        <v>0.36969939628809445</v>
      </c>
      <c r="X3785" s="24">
        <f>Table1[[#This Row],[Total Ballots]]/Table1[[#This Row],[Total Population]]</f>
        <v>0.3892623680165378</v>
      </c>
      <c r="Y3785" s="78">
        <f>Table1[[#This Row],[Female Ballots]]/Table1[[#This Row],[Female Voters]]</f>
        <v>0.51951547779273222</v>
      </c>
      <c r="Z3785" s="79">
        <f>Table1[[#This Row],[Male Ballots]]/Table1[[#This Row],[Male Voters]]</f>
        <v>0.51095929405066898</v>
      </c>
      <c r="AA3785" s="78">
        <f>Table1[[#This Row],[Total Ballots]]/Table1[[#This Row],[Total Voters]]</f>
        <v>0.51508088840142585</v>
      </c>
    </row>
    <row r="3786" spans="1:27" s="12" customFormat="1" x14ac:dyDescent="0.35">
      <c r="A3786" s="70" t="s">
        <v>42</v>
      </c>
      <c r="B3786" s="71">
        <v>2020</v>
      </c>
      <c r="C3786" s="71" t="s">
        <v>81</v>
      </c>
      <c r="D3786" s="71"/>
      <c r="E3786" s="72"/>
      <c r="F3786" s="81"/>
      <c r="G3786" s="82" t="s">
        <v>65</v>
      </c>
      <c r="H3786" s="132">
        <v>4647.2829999999994</v>
      </c>
      <c r="I3786" s="132">
        <v>4714.2880000000005</v>
      </c>
      <c r="J3786" s="133">
        <v>9361.5709999999999</v>
      </c>
      <c r="K3786" s="66">
        <v>3704</v>
      </c>
      <c r="L3786" s="66">
        <v>3482</v>
      </c>
      <c r="M3786" s="66">
        <v>48</v>
      </c>
      <c r="N3786" s="66">
        <v>7234</v>
      </c>
      <c r="O3786" s="66">
        <v>2229</v>
      </c>
      <c r="P3786" s="66">
        <v>2085</v>
      </c>
      <c r="Q3786" s="66">
        <v>27</v>
      </c>
      <c r="R3786" s="73">
        <v>4341</v>
      </c>
      <c r="S3786" s="24">
        <f>Table1[[#This Row],[Female Voters]]/Table1[[#This Row],[Female Population]]</f>
        <v>0.7970248422572932</v>
      </c>
      <c r="T3786" s="24">
        <f>Table1[[#This Row],[Male Voters]]/Table1[[#This Row],[Male Population]]</f>
        <v>0.73860570249420476</v>
      </c>
      <c r="U3786" s="24">
        <f>Table1[[#This Row],[Total Voters]]/Table1[[#This Row],[Total Population]]</f>
        <v>0.77273355081107653</v>
      </c>
      <c r="V3786" s="24">
        <f>Table1[[#This Row],[Female Ballots]]/Table1[[#This Row],[Female Population]]</f>
        <v>0.47963509000850613</v>
      </c>
      <c r="W3786" s="24">
        <f>Table1[[#This Row],[Male Ballots]]/Table1[[#This Row],[Male Population]]</f>
        <v>0.44227251283756946</v>
      </c>
      <c r="X3786" s="24">
        <f>Table1[[#This Row],[Total Ballots]]/Table1[[#This Row],[Total Population]]</f>
        <v>0.46370422229345909</v>
      </c>
      <c r="Y3786" s="78">
        <f>Table1[[#This Row],[Female Ballots]]/Table1[[#This Row],[Female Voters]]</f>
        <v>0.60178185745140389</v>
      </c>
      <c r="Z3786" s="79">
        <f>Table1[[#This Row],[Male Ballots]]/Table1[[#This Row],[Male Voters]]</f>
        <v>0.59879379666858124</v>
      </c>
      <c r="AA3786" s="78">
        <f>Table1[[#This Row],[Total Ballots]]/Table1[[#This Row],[Total Voters]]</f>
        <v>0.60008294166436271</v>
      </c>
    </row>
    <row r="3787" spans="1:27" s="12" customFormat="1" x14ac:dyDescent="0.35">
      <c r="A3787" s="70" t="s">
        <v>42</v>
      </c>
      <c r="B3787" s="71">
        <v>2020</v>
      </c>
      <c r="C3787" s="71" t="s">
        <v>81</v>
      </c>
      <c r="D3787" s="71"/>
      <c r="E3787" s="72"/>
      <c r="F3787" s="81"/>
      <c r="G3787" s="82" t="s">
        <v>66</v>
      </c>
      <c r="H3787" s="132">
        <v>6083.3710000000001</v>
      </c>
      <c r="I3787" s="132">
        <v>5735.35</v>
      </c>
      <c r="J3787" s="133">
        <v>11818.721</v>
      </c>
      <c r="K3787" s="66">
        <v>5026</v>
      </c>
      <c r="L3787" s="66">
        <v>4561</v>
      </c>
      <c r="M3787" s="66">
        <v>55</v>
      </c>
      <c r="N3787" s="66">
        <v>9642</v>
      </c>
      <c r="O3787" s="66">
        <v>3467</v>
      </c>
      <c r="P3787" s="66">
        <v>3023</v>
      </c>
      <c r="Q3787" s="66">
        <v>41</v>
      </c>
      <c r="R3787" s="73">
        <v>6531</v>
      </c>
      <c r="S3787" s="24">
        <f>Table1[[#This Row],[Female Voters]]/Table1[[#This Row],[Female Population]]</f>
        <v>0.8261866652551686</v>
      </c>
      <c r="T3787" s="24">
        <f>Table1[[#This Row],[Male Voters]]/Table1[[#This Row],[Male Population]]</f>
        <v>0.79524353352454513</v>
      </c>
      <c r="U3787" s="24">
        <f>Table1[[#This Row],[Total Voters]]/Table1[[#This Row],[Total Population]]</f>
        <v>0.81582431804592059</v>
      </c>
      <c r="V3787" s="24">
        <f>Table1[[#This Row],[Female Ballots]]/Table1[[#This Row],[Female Population]]</f>
        <v>0.56991427943487249</v>
      </c>
      <c r="W3787" s="24">
        <f>Table1[[#This Row],[Male Ballots]]/Table1[[#This Row],[Male Population]]</f>
        <v>0.52708204381598334</v>
      </c>
      <c r="X3787" s="24">
        <f>Table1[[#This Row],[Total Ballots]]/Table1[[#This Row],[Total Population]]</f>
        <v>0.55259786570814218</v>
      </c>
      <c r="Y3787" s="78">
        <f>Table1[[#This Row],[Female Ballots]]/Table1[[#This Row],[Female Voters]]</f>
        <v>0.68981297254277751</v>
      </c>
      <c r="Z3787" s="79">
        <f>Table1[[#This Row],[Male Ballots]]/Table1[[#This Row],[Male Voters]]</f>
        <v>0.66279324709493537</v>
      </c>
      <c r="AA3787" s="78">
        <f>Table1[[#This Row],[Total Ballots]]/Table1[[#This Row],[Total Voters]]</f>
        <v>0.67734909769757312</v>
      </c>
    </row>
    <row r="3788" spans="1:27" s="12" customFormat="1" x14ac:dyDescent="0.35">
      <c r="A3788" s="70" t="s">
        <v>42</v>
      </c>
      <c r="B3788" s="71">
        <v>2020</v>
      </c>
      <c r="C3788" s="71" t="s">
        <v>81</v>
      </c>
      <c r="D3788" s="71"/>
      <c r="E3788" s="72"/>
      <c r="F3788" s="81"/>
      <c r="G3788" s="82" t="s">
        <v>67</v>
      </c>
      <c r="H3788" s="132">
        <v>9293.5670000000009</v>
      </c>
      <c r="I3788" s="132">
        <v>8429.514000000001</v>
      </c>
      <c r="J3788" s="133">
        <v>17723.080000000002</v>
      </c>
      <c r="K3788" s="66">
        <v>8159</v>
      </c>
      <c r="L3788" s="66">
        <v>7553</v>
      </c>
      <c r="M3788" s="66">
        <v>43</v>
      </c>
      <c r="N3788" s="66">
        <v>15755</v>
      </c>
      <c r="O3788" s="66">
        <v>6312</v>
      </c>
      <c r="P3788" s="66">
        <v>5960</v>
      </c>
      <c r="Q3788" s="66">
        <v>34</v>
      </c>
      <c r="R3788" s="66">
        <v>12306</v>
      </c>
      <c r="S3788" s="24">
        <f>Table1[[#This Row],[Female Voters]]/Table1[[#This Row],[Female Population]]</f>
        <v>0.8779191025361951</v>
      </c>
      <c r="T3788" s="24">
        <f>Table1[[#This Row],[Male Voters]]/Table1[[#This Row],[Male Population]]</f>
        <v>0.89601844186983959</v>
      </c>
      <c r="U3788" s="24">
        <f>Table1[[#This Row],[Total Voters]]/Table1[[#This Row],[Total Population]]</f>
        <v>0.88895383872329181</v>
      </c>
      <c r="V3788" s="24">
        <f>Table1[[#This Row],[Female Ballots]]/Table1[[#This Row],[Female Population]]</f>
        <v>0.67917947974120152</v>
      </c>
      <c r="W3788" s="24">
        <f>Table1[[#This Row],[Male Ballots]]/Table1[[#This Row],[Male Population]]</f>
        <v>0.7070395754725598</v>
      </c>
      <c r="X3788" s="24">
        <f>Table1[[#This Row],[Total Ballots]]/Table1[[#This Row],[Total Population]]</f>
        <v>0.69434883778666001</v>
      </c>
      <c r="Y3788" s="78">
        <f>Table1[[#This Row],[Female Ballots]]/Table1[[#This Row],[Female Voters]]</f>
        <v>0.7736242186542468</v>
      </c>
      <c r="Z3788" s="79">
        <f>Table1[[#This Row],[Male Ballots]]/Table1[[#This Row],[Male Voters]]</f>
        <v>0.78909042764464454</v>
      </c>
      <c r="AA3788" s="78">
        <f>Table1[[#This Row],[Total Ballots]]/Table1[[#This Row],[Total Voters]]</f>
        <v>0.78108536972389719</v>
      </c>
    </row>
    <row r="3789" spans="1:27" s="12" customFormat="1" x14ac:dyDescent="0.35">
      <c r="A3789" s="70" t="s">
        <v>27</v>
      </c>
      <c r="B3789" s="71">
        <v>2020</v>
      </c>
      <c r="C3789" s="71" t="s">
        <v>81</v>
      </c>
      <c r="D3789" s="71"/>
      <c r="E3789" s="72"/>
      <c r="F3789" s="81"/>
      <c r="G3789" s="82" t="s">
        <v>79</v>
      </c>
      <c r="H3789" s="132">
        <v>4274.6856100000005</v>
      </c>
      <c r="I3789" s="132">
        <v>4298.7230399999999</v>
      </c>
      <c r="J3789" s="133">
        <v>8573.4085999999988</v>
      </c>
      <c r="K3789" s="66">
        <v>3817</v>
      </c>
      <c r="L3789" s="66">
        <v>3823</v>
      </c>
      <c r="M3789" s="66">
        <v>40</v>
      </c>
      <c r="N3789" s="66">
        <v>7680</v>
      </c>
      <c r="O3789" s="66">
        <v>2505</v>
      </c>
      <c r="P3789" s="66">
        <v>2404</v>
      </c>
      <c r="Q3789" s="66">
        <v>29</v>
      </c>
      <c r="R3789" s="73">
        <v>4938</v>
      </c>
      <c r="S3789" s="24">
        <f>Table1[[#This Row],[Female Voters]]/Table1[[#This Row],[Female Population]]</f>
        <v>0.89293116459154043</v>
      </c>
      <c r="T3789" s="24">
        <f>Table1[[#This Row],[Male Voters]]/Table1[[#This Row],[Male Population]]</f>
        <v>0.88933387064638625</v>
      </c>
      <c r="U3789" s="24">
        <f>Table1[[#This Row],[Total Voters]]/Table1[[#This Row],[Total Population]]</f>
        <v>0.89579306881512688</v>
      </c>
      <c r="V3789" s="24">
        <f>Table1[[#This Row],[Female Ballots]]/Table1[[#This Row],[Female Population]]</f>
        <v>0.58600800820063115</v>
      </c>
      <c r="W3789" s="24">
        <f>Table1[[#This Row],[Male Ballots]]/Table1[[#This Row],[Male Population]]</f>
        <v>0.55923584227933887</v>
      </c>
      <c r="X3789" s="24">
        <f>Table1[[#This Row],[Total Ballots]]/Table1[[#This Row],[Total Population]]</f>
        <v>0.57596694971472617</v>
      </c>
      <c r="Y3789" s="78">
        <f>Table1[[#This Row],[Female Ballots]]/Table1[[#This Row],[Female Voters]]</f>
        <v>0.65627456117369665</v>
      </c>
      <c r="Z3789" s="79">
        <f>Table1[[#This Row],[Male Ballots]]/Table1[[#This Row],[Male Voters]]</f>
        <v>0.62882552968872618</v>
      </c>
      <c r="AA3789" s="78">
        <f>Table1[[#This Row],[Total Ballots]]/Table1[[#This Row],[Total Voters]]</f>
        <v>0.64296874999999998</v>
      </c>
    </row>
    <row r="3790" spans="1:27" s="12" customFormat="1" x14ac:dyDescent="0.35">
      <c r="A3790" s="70" t="s">
        <v>27</v>
      </c>
      <c r="B3790" s="71">
        <v>2020</v>
      </c>
      <c r="C3790" s="71" t="s">
        <v>81</v>
      </c>
      <c r="D3790" s="71"/>
      <c r="E3790" s="72"/>
      <c r="F3790" s="81"/>
      <c r="G3790" s="82" t="s">
        <v>62</v>
      </c>
      <c r="H3790" s="132">
        <v>319.49971000000005</v>
      </c>
      <c r="I3790" s="132">
        <v>321.50283999999999</v>
      </c>
      <c r="J3790" s="133">
        <v>641.00250000000005</v>
      </c>
      <c r="K3790" s="66">
        <v>276</v>
      </c>
      <c r="L3790" s="66">
        <v>273</v>
      </c>
      <c r="M3790" s="66">
        <v>7</v>
      </c>
      <c r="N3790" s="66">
        <v>556</v>
      </c>
      <c r="O3790" s="66">
        <v>120</v>
      </c>
      <c r="P3790" s="66">
        <v>94</v>
      </c>
      <c r="Q3790" s="66">
        <v>3</v>
      </c>
      <c r="R3790" s="73">
        <v>217</v>
      </c>
      <c r="S3790" s="24">
        <f>Table1[[#This Row],[Female Voters]]/Table1[[#This Row],[Female Population]]</f>
        <v>0.86385054934791639</v>
      </c>
      <c r="T3790" s="24">
        <f>Table1[[#This Row],[Male Voters]]/Table1[[#This Row],[Male Population]]</f>
        <v>0.8491371335942165</v>
      </c>
      <c r="U3790" s="24">
        <f>Table1[[#This Row],[Total Voters]]/Table1[[#This Row],[Total Population]]</f>
        <v>0.86739131282639292</v>
      </c>
      <c r="V3790" s="24">
        <f>Table1[[#This Row],[Female Ballots]]/Table1[[#This Row],[Female Population]]</f>
        <v>0.37558719536865925</v>
      </c>
      <c r="W3790" s="24">
        <f>Table1[[#This Row],[Male Ballots]]/Table1[[#This Row],[Male Population]]</f>
        <v>0.29237688849031629</v>
      </c>
      <c r="X3790" s="24">
        <f>Table1[[#This Row],[Total Ballots]]/Table1[[#This Row],[Total Population]]</f>
        <v>0.33853222101317854</v>
      </c>
      <c r="Y3790" s="78">
        <f>Table1[[#This Row],[Female Ballots]]/Table1[[#This Row],[Female Voters]]</f>
        <v>0.43478260869565216</v>
      </c>
      <c r="Z3790" s="79">
        <f>Table1[[#This Row],[Male Ballots]]/Table1[[#This Row],[Male Voters]]</f>
        <v>0.34432234432234432</v>
      </c>
      <c r="AA3790" s="78">
        <f>Table1[[#This Row],[Total Ballots]]/Table1[[#This Row],[Total Voters]]</f>
        <v>0.39028776978417268</v>
      </c>
    </row>
    <row r="3791" spans="1:27" s="12" customFormat="1" x14ac:dyDescent="0.35">
      <c r="A3791" s="70" t="s">
        <v>27</v>
      </c>
      <c r="B3791" s="71">
        <v>2020</v>
      </c>
      <c r="C3791" s="71" t="s">
        <v>81</v>
      </c>
      <c r="D3791" s="71"/>
      <c r="E3791" s="72"/>
      <c r="F3791" s="81"/>
      <c r="G3791" s="82" t="s">
        <v>63</v>
      </c>
      <c r="H3791" s="132">
        <v>470.73630000000003</v>
      </c>
      <c r="I3791" s="132">
        <v>462.72370000000001</v>
      </c>
      <c r="J3791" s="133">
        <v>933.45989999999995</v>
      </c>
      <c r="K3791" s="66">
        <v>393</v>
      </c>
      <c r="L3791" s="66">
        <v>395</v>
      </c>
      <c r="M3791" s="66">
        <v>3</v>
      </c>
      <c r="N3791" s="66">
        <v>791</v>
      </c>
      <c r="O3791" s="66">
        <v>174</v>
      </c>
      <c r="P3791" s="66">
        <v>135</v>
      </c>
      <c r="Q3791" s="66">
        <v>3</v>
      </c>
      <c r="R3791" s="73">
        <v>312</v>
      </c>
      <c r="S3791" s="24">
        <f>Table1[[#This Row],[Female Voters]]/Table1[[#This Row],[Female Population]]</f>
        <v>0.83486232100647428</v>
      </c>
      <c r="T3791" s="24">
        <f>Table1[[#This Row],[Male Voters]]/Table1[[#This Row],[Male Population]]</f>
        <v>0.85364116858505412</v>
      </c>
      <c r="U3791" s="24">
        <f>Table1[[#This Row],[Total Voters]]/Table1[[#This Row],[Total Population]]</f>
        <v>0.84738508852924488</v>
      </c>
      <c r="V3791" s="24">
        <f>Table1[[#This Row],[Female Ballots]]/Table1[[#This Row],[Female Population]]</f>
        <v>0.36963369937691226</v>
      </c>
      <c r="W3791" s="24">
        <f>Table1[[#This Row],[Male Ballots]]/Table1[[#This Row],[Male Population]]</f>
        <v>0.29175077913666403</v>
      </c>
      <c r="X3791" s="24">
        <f>Table1[[#This Row],[Total Ballots]]/Table1[[#This Row],[Total Population]]</f>
        <v>0.33424038890154789</v>
      </c>
      <c r="Y3791" s="78">
        <f>Table1[[#This Row],[Female Ballots]]/Table1[[#This Row],[Female Voters]]</f>
        <v>0.44274809160305345</v>
      </c>
      <c r="Z3791" s="79">
        <f>Table1[[#This Row],[Male Ballots]]/Table1[[#This Row],[Male Voters]]</f>
        <v>0.34177215189873417</v>
      </c>
      <c r="AA3791" s="78">
        <f>Table1[[#This Row],[Total Ballots]]/Table1[[#This Row],[Total Voters]]</f>
        <v>0.39443742098609358</v>
      </c>
    </row>
    <row r="3792" spans="1:27" s="12" customFormat="1" x14ac:dyDescent="0.35">
      <c r="A3792" s="70" t="s">
        <v>27</v>
      </c>
      <c r="B3792" s="71">
        <v>2020</v>
      </c>
      <c r="C3792" s="71" t="s">
        <v>81</v>
      </c>
      <c r="D3792" s="71"/>
      <c r="E3792" s="72"/>
      <c r="F3792" s="81"/>
      <c r="G3792" s="82" t="s">
        <v>64</v>
      </c>
      <c r="H3792" s="132">
        <v>591.92579999999998</v>
      </c>
      <c r="I3792" s="132">
        <v>594.93039999999996</v>
      </c>
      <c r="J3792" s="133">
        <v>1186.8561999999999</v>
      </c>
      <c r="K3792" s="66">
        <v>519</v>
      </c>
      <c r="L3792" s="66">
        <v>513</v>
      </c>
      <c r="M3792" s="66">
        <v>15</v>
      </c>
      <c r="N3792" s="66">
        <v>1047</v>
      </c>
      <c r="O3792" s="66">
        <v>259</v>
      </c>
      <c r="P3792" s="66">
        <v>234</v>
      </c>
      <c r="Q3792" s="66">
        <v>12</v>
      </c>
      <c r="R3792" s="73">
        <v>505</v>
      </c>
      <c r="S3792" s="24">
        <f>Table1[[#This Row],[Female Voters]]/Table1[[#This Row],[Female Population]]</f>
        <v>0.87679908529075778</v>
      </c>
      <c r="T3792" s="24">
        <f>Table1[[#This Row],[Male Voters]]/Table1[[#This Row],[Male Population]]</f>
        <v>0.86228573964282218</v>
      </c>
      <c r="U3792" s="24">
        <f>Table1[[#This Row],[Total Voters]]/Table1[[#This Row],[Total Population]]</f>
        <v>0.88216247258934999</v>
      </c>
      <c r="V3792" s="24">
        <f>Table1[[#This Row],[Female Ballots]]/Table1[[#This Row],[Female Population]]</f>
        <v>0.43755484217785406</v>
      </c>
      <c r="W3792" s="24">
        <f>Table1[[#This Row],[Male Ballots]]/Table1[[#This Row],[Male Population]]</f>
        <v>0.39332331983707675</v>
      </c>
      <c r="X3792" s="24">
        <f>Table1[[#This Row],[Total Ballots]]/Table1[[#This Row],[Total Population]]</f>
        <v>0.4254938382594286</v>
      </c>
      <c r="Y3792" s="78">
        <f>Table1[[#This Row],[Female Ballots]]/Table1[[#This Row],[Female Voters]]</f>
        <v>0.49903660886319845</v>
      </c>
      <c r="Z3792" s="79">
        <f>Table1[[#This Row],[Male Ballots]]/Table1[[#This Row],[Male Voters]]</f>
        <v>0.45614035087719296</v>
      </c>
      <c r="AA3792" s="78">
        <f>Table1[[#This Row],[Total Ballots]]/Table1[[#This Row],[Total Voters]]</f>
        <v>0.48233046800382046</v>
      </c>
    </row>
    <row r="3793" spans="1:27" s="12" customFormat="1" x14ac:dyDescent="0.35">
      <c r="A3793" s="70" t="s">
        <v>27</v>
      </c>
      <c r="B3793" s="71">
        <v>2020</v>
      </c>
      <c r="C3793" s="71" t="s">
        <v>81</v>
      </c>
      <c r="D3793" s="71"/>
      <c r="E3793" s="72"/>
      <c r="F3793" s="81"/>
      <c r="G3793" s="82" t="s">
        <v>65</v>
      </c>
      <c r="H3793" s="132">
        <v>566.88660000000004</v>
      </c>
      <c r="I3793" s="132">
        <v>570.89280000000008</v>
      </c>
      <c r="J3793" s="133">
        <v>1137.7795000000001</v>
      </c>
      <c r="K3793" s="66">
        <v>517</v>
      </c>
      <c r="L3793" s="66">
        <v>528</v>
      </c>
      <c r="M3793" s="66">
        <v>5</v>
      </c>
      <c r="N3793" s="66">
        <v>1050</v>
      </c>
      <c r="O3793" s="66">
        <v>319</v>
      </c>
      <c r="P3793" s="66">
        <v>318</v>
      </c>
      <c r="Q3793" s="66">
        <v>3</v>
      </c>
      <c r="R3793" s="73">
        <v>640</v>
      </c>
      <c r="S3793" s="24">
        <f>Table1[[#This Row],[Female Voters]]/Table1[[#This Row],[Female Population]]</f>
        <v>0.91199897827890086</v>
      </c>
      <c r="T3793" s="24">
        <f>Table1[[#This Row],[Male Voters]]/Table1[[#This Row],[Male Population]]</f>
        <v>0.92486715544494502</v>
      </c>
      <c r="U3793" s="24">
        <f>Table1[[#This Row],[Total Voters]]/Table1[[#This Row],[Total Population]]</f>
        <v>0.92285016560765942</v>
      </c>
      <c r="V3793" s="24">
        <f>Table1[[#This Row],[Female Ballots]]/Table1[[#This Row],[Female Population]]</f>
        <v>0.56272277383166225</v>
      </c>
      <c r="W3793" s="24">
        <f>Table1[[#This Row],[Male Ballots]]/Table1[[#This Row],[Male Population]]</f>
        <v>0.55702226407479649</v>
      </c>
      <c r="X3793" s="24">
        <f>Table1[[#This Row],[Total Ballots]]/Table1[[#This Row],[Total Population]]</f>
        <v>0.56249914856085903</v>
      </c>
      <c r="Y3793" s="78">
        <f>Table1[[#This Row],[Female Ballots]]/Table1[[#This Row],[Female Voters]]</f>
        <v>0.61702127659574468</v>
      </c>
      <c r="Z3793" s="79">
        <f>Table1[[#This Row],[Male Ballots]]/Table1[[#This Row],[Male Voters]]</f>
        <v>0.60227272727272729</v>
      </c>
      <c r="AA3793" s="78">
        <f>Table1[[#This Row],[Total Ballots]]/Table1[[#This Row],[Total Voters]]</f>
        <v>0.60952380952380958</v>
      </c>
    </row>
    <row r="3794" spans="1:27" s="12" customFormat="1" x14ac:dyDescent="0.35">
      <c r="A3794" s="70" t="s">
        <v>27</v>
      </c>
      <c r="B3794" s="71">
        <v>2020</v>
      </c>
      <c r="C3794" s="71" t="s">
        <v>81</v>
      </c>
      <c r="D3794" s="71"/>
      <c r="E3794" s="72"/>
      <c r="F3794" s="81"/>
      <c r="G3794" s="82" t="s">
        <v>66</v>
      </c>
      <c r="H3794" s="132">
        <v>878.3737000000001</v>
      </c>
      <c r="I3794" s="132">
        <v>880.37689999999998</v>
      </c>
      <c r="J3794" s="133">
        <v>1758.7506000000001</v>
      </c>
      <c r="K3794" s="66">
        <v>794</v>
      </c>
      <c r="L3794" s="66">
        <v>762</v>
      </c>
      <c r="M3794" s="66">
        <v>5</v>
      </c>
      <c r="N3794" s="66">
        <v>1561</v>
      </c>
      <c r="O3794" s="66">
        <v>571</v>
      </c>
      <c r="P3794" s="66">
        <v>539</v>
      </c>
      <c r="Q3794" s="66">
        <v>5</v>
      </c>
      <c r="R3794" s="73">
        <v>1115</v>
      </c>
      <c r="S3794" s="24">
        <f>Table1[[#This Row],[Female Voters]]/Table1[[#This Row],[Female Population]]</f>
        <v>0.90394327607941805</v>
      </c>
      <c r="T3794" s="24">
        <f>Table1[[#This Row],[Male Voters]]/Table1[[#This Row],[Male Population]]</f>
        <v>0.86553838475316658</v>
      </c>
      <c r="U3794" s="24">
        <f>Table1[[#This Row],[Total Voters]]/Table1[[#This Row],[Total Population]]</f>
        <v>0.88756188626175869</v>
      </c>
      <c r="V3794" s="24">
        <f>Table1[[#This Row],[Female Ballots]]/Table1[[#This Row],[Female Population]]</f>
        <v>0.65006500080774265</v>
      </c>
      <c r="W3794" s="24">
        <f>Table1[[#This Row],[Male Ballots]]/Table1[[#This Row],[Male Population]]</f>
        <v>0.61223778134115059</v>
      </c>
      <c r="X3794" s="24">
        <f>Table1[[#This Row],[Total Ballots]]/Table1[[#This Row],[Total Population]]</f>
        <v>0.63397277590125622</v>
      </c>
      <c r="Y3794" s="78">
        <f>Table1[[#This Row],[Female Ballots]]/Table1[[#This Row],[Female Voters]]</f>
        <v>0.71914357682619645</v>
      </c>
      <c r="Z3794" s="79">
        <f>Table1[[#This Row],[Male Ballots]]/Table1[[#This Row],[Male Voters]]</f>
        <v>0.70734908136482944</v>
      </c>
      <c r="AA3794" s="78">
        <f>Table1[[#This Row],[Total Ballots]]/Table1[[#This Row],[Total Voters]]</f>
        <v>0.7142857142857143</v>
      </c>
    </row>
    <row r="3795" spans="1:27" s="12" customFormat="1" x14ac:dyDescent="0.35">
      <c r="A3795" s="70" t="s">
        <v>27</v>
      </c>
      <c r="B3795" s="71">
        <v>2020</v>
      </c>
      <c r="C3795" s="71" t="s">
        <v>81</v>
      </c>
      <c r="D3795" s="71"/>
      <c r="E3795" s="72"/>
      <c r="F3795" s="81"/>
      <c r="G3795" s="82" t="s">
        <v>67</v>
      </c>
      <c r="H3795" s="132">
        <v>1447.2635</v>
      </c>
      <c r="I3795" s="132">
        <v>1468.2963999999999</v>
      </c>
      <c r="J3795" s="133">
        <v>2915.5599000000002</v>
      </c>
      <c r="K3795" s="66">
        <v>1318</v>
      </c>
      <c r="L3795" s="66">
        <v>1352</v>
      </c>
      <c r="M3795" s="66">
        <v>5</v>
      </c>
      <c r="N3795" s="66">
        <v>2675</v>
      </c>
      <c r="O3795" s="66">
        <v>1062</v>
      </c>
      <c r="P3795" s="66">
        <v>1084</v>
      </c>
      <c r="Q3795" s="66">
        <v>3</v>
      </c>
      <c r="R3795" s="66">
        <v>2149</v>
      </c>
      <c r="S3795" s="24">
        <f>Table1[[#This Row],[Female Voters]]/Table1[[#This Row],[Female Population]]</f>
        <v>0.91068419814359991</v>
      </c>
      <c r="T3795" s="24">
        <f>Table1[[#This Row],[Male Voters]]/Table1[[#This Row],[Male Population]]</f>
        <v>0.92079501114352669</v>
      </c>
      <c r="U3795" s="24">
        <f>Table1[[#This Row],[Total Voters]]/Table1[[#This Row],[Total Population]]</f>
        <v>0.91749101090325735</v>
      </c>
      <c r="V3795" s="24">
        <f>Table1[[#This Row],[Female Ballots]]/Table1[[#This Row],[Female Population]]</f>
        <v>0.73379864827655783</v>
      </c>
      <c r="W3795" s="24">
        <f>Table1[[#This Row],[Male Ballots]]/Table1[[#This Row],[Male Population]]</f>
        <v>0.73827055627188087</v>
      </c>
      <c r="X3795" s="24">
        <f>Table1[[#This Row],[Total Ballots]]/Table1[[#This Row],[Total Population]]</f>
        <v>0.73707969436676635</v>
      </c>
      <c r="Y3795" s="78">
        <f>Table1[[#This Row],[Female Ballots]]/Table1[[#This Row],[Female Voters]]</f>
        <v>0.80576631259484066</v>
      </c>
      <c r="Z3795" s="79">
        <f>Table1[[#This Row],[Male Ballots]]/Table1[[#This Row],[Male Voters]]</f>
        <v>0.80177514792899407</v>
      </c>
      <c r="AA3795" s="78">
        <f>Table1[[#This Row],[Total Ballots]]/Table1[[#This Row],[Total Voters]]</f>
        <v>0.80336448598130838</v>
      </c>
    </row>
    <row r="3796" spans="1:27" s="12" customFormat="1" x14ac:dyDescent="0.35">
      <c r="A3796" s="70" t="s">
        <v>41</v>
      </c>
      <c r="B3796" s="71">
        <v>2020</v>
      </c>
      <c r="C3796" s="71" t="s">
        <v>81</v>
      </c>
      <c r="D3796" s="71"/>
      <c r="E3796" s="72"/>
      <c r="F3796" s="81"/>
      <c r="G3796" s="82" t="s">
        <v>79</v>
      </c>
      <c r="H3796" s="132">
        <v>25809.928599999999</v>
      </c>
      <c r="I3796" s="132">
        <v>27469.177499999998</v>
      </c>
      <c r="J3796" s="133">
        <v>53279.105300000003</v>
      </c>
      <c r="K3796" s="66">
        <v>21396</v>
      </c>
      <c r="L3796" s="66">
        <v>20305</v>
      </c>
      <c r="M3796" s="66">
        <v>65</v>
      </c>
      <c r="N3796" s="66">
        <v>41766</v>
      </c>
      <c r="O3796" s="66">
        <v>12632</v>
      </c>
      <c r="P3796" s="66">
        <v>11849</v>
      </c>
      <c r="Q3796" s="66">
        <v>31</v>
      </c>
      <c r="R3796" s="73">
        <v>24512</v>
      </c>
      <c r="S3796" s="24">
        <f>Table1[[#This Row],[Female Voters]]/Table1[[#This Row],[Female Population]]</f>
        <v>0.82898330838466561</v>
      </c>
      <c r="T3796" s="24">
        <f>Table1[[#This Row],[Male Voters]]/Table1[[#This Row],[Male Population]]</f>
        <v>0.73919213634991443</v>
      </c>
      <c r="U3796" s="24">
        <f>Table1[[#This Row],[Total Voters]]/Table1[[#This Row],[Total Population]]</f>
        <v>0.78390956013294766</v>
      </c>
      <c r="V3796" s="24">
        <f>Table1[[#This Row],[Female Ballots]]/Table1[[#This Row],[Female Population]]</f>
        <v>0.48942405830599628</v>
      </c>
      <c r="W3796" s="24">
        <f>Table1[[#This Row],[Male Ballots]]/Table1[[#This Row],[Male Population]]</f>
        <v>0.43135619914356738</v>
      </c>
      <c r="X3796" s="24">
        <f>Table1[[#This Row],[Total Ballots]]/Table1[[#This Row],[Total Population]]</f>
        <v>0.460067785710358</v>
      </c>
      <c r="Y3796" s="78">
        <f>Table1[[#This Row],[Female Ballots]]/Table1[[#This Row],[Female Voters]]</f>
        <v>0.5903907272387362</v>
      </c>
      <c r="Z3796" s="79">
        <f>Table1[[#This Row],[Male Ballots]]/Table1[[#This Row],[Male Voters]]</f>
        <v>0.58355084954444714</v>
      </c>
      <c r="AA3796" s="78">
        <f>Table1[[#This Row],[Total Ballots]]/Table1[[#This Row],[Total Voters]]</f>
        <v>0.58688885696499549</v>
      </c>
    </row>
    <row r="3797" spans="1:27" s="12" customFormat="1" x14ac:dyDescent="0.35">
      <c r="A3797" s="70" t="s">
        <v>41</v>
      </c>
      <c r="B3797" s="71">
        <v>2020</v>
      </c>
      <c r="C3797" s="71" t="s">
        <v>81</v>
      </c>
      <c r="D3797" s="71"/>
      <c r="E3797" s="72"/>
      <c r="F3797" s="81"/>
      <c r="G3797" s="82" t="s">
        <v>62</v>
      </c>
      <c r="H3797" s="132">
        <v>1975.3002000000001</v>
      </c>
      <c r="I3797" s="132">
        <v>2418.3680999999997</v>
      </c>
      <c r="J3797" s="133">
        <v>4393.6683000000003</v>
      </c>
      <c r="K3797" s="66">
        <v>1380</v>
      </c>
      <c r="L3797" s="66">
        <v>1454</v>
      </c>
      <c r="M3797" s="66">
        <v>18</v>
      </c>
      <c r="N3797" s="66">
        <v>2852</v>
      </c>
      <c r="O3797" s="66">
        <v>380</v>
      </c>
      <c r="P3797" s="66">
        <v>417</v>
      </c>
      <c r="Q3797" s="66">
        <v>4</v>
      </c>
      <c r="R3797" s="73">
        <v>801</v>
      </c>
      <c r="S3797" s="24">
        <f>Table1[[#This Row],[Female Voters]]/Table1[[#This Row],[Female Population]]</f>
        <v>0.6986279857613541</v>
      </c>
      <c r="T3797" s="24">
        <f>Table1[[#This Row],[Male Voters]]/Table1[[#This Row],[Male Population]]</f>
        <v>0.60123188029150743</v>
      </c>
      <c r="U3797" s="24">
        <f>Table1[[#This Row],[Total Voters]]/Table1[[#This Row],[Total Population]]</f>
        <v>0.64911591072999297</v>
      </c>
      <c r="V3797" s="24">
        <f>Table1[[#This Row],[Female Ballots]]/Table1[[#This Row],[Female Population]]</f>
        <v>0.19237582216616997</v>
      </c>
      <c r="W3797" s="24">
        <f>Table1[[#This Row],[Male Ballots]]/Table1[[#This Row],[Male Population]]</f>
        <v>0.17243032605334152</v>
      </c>
      <c r="X3797" s="24">
        <f>Table1[[#This Row],[Total Ballots]]/Table1[[#This Row],[Total Population]]</f>
        <v>0.18230779961245594</v>
      </c>
      <c r="Y3797" s="78">
        <f>Table1[[#This Row],[Female Ballots]]/Table1[[#This Row],[Female Voters]]</f>
        <v>0.27536231884057971</v>
      </c>
      <c r="Z3797" s="79">
        <f>Table1[[#This Row],[Male Ballots]]/Table1[[#This Row],[Male Voters]]</f>
        <v>0.28679504814305362</v>
      </c>
      <c r="AA3797" s="78">
        <f>Table1[[#This Row],[Total Ballots]]/Table1[[#This Row],[Total Voters]]</f>
        <v>0.28085553997194951</v>
      </c>
    </row>
    <row r="3798" spans="1:27" s="12" customFormat="1" x14ac:dyDescent="0.35">
      <c r="A3798" s="70" t="s">
        <v>41</v>
      </c>
      <c r="B3798" s="71">
        <v>2020</v>
      </c>
      <c r="C3798" s="71" t="s">
        <v>81</v>
      </c>
      <c r="D3798" s="71"/>
      <c r="E3798" s="72"/>
      <c r="F3798" s="81"/>
      <c r="G3798" s="82" t="s">
        <v>63</v>
      </c>
      <c r="H3798" s="132">
        <v>3489.5309999999999</v>
      </c>
      <c r="I3798" s="132">
        <v>4231.643</v>
      </c>
      <c r="J3798" s="133">
        <v>7721.174</v>
      </c>
      <c r="K3798" s="66">
        <v>2567</v>
      </c>
      <c r="L3798" s="66">
        <v>2487</v>
      </c>
      <c r="M3798" s="66">
        <v>12</v>
      </c>
      <c r="N3798" s="66">
        <v>5066</v>
      </c>
      <c r="O3798" s="66">
        <v>861</v>
      </c>
      <c r="P3798" s="66">
        <v>767</v>
      </c>
      <c r="Q3798" s="66">
        <v>5</v>
      </c>
      <c r="R3798" s="73">
        <v>1633</v>
      </c>
      <c r="S3798" s="24">
        <f>Table1[[#This Row],[Female Voters]]/Table1[[#This Row],[Female Population]]</f>
        <v>0.73562894268599421</v>
      </c>
      <c r="T3798" s="24">
        <f>Table1[[#This Row],[Male Voters]]/Table1[[#This Row],[Male Population]]</f>
        <v>0.58771498446348147</v>
      </c>
      <c r="U3798" s="24">
        <f>Table1[[#This Row],[Total Voters]]/Table1[[#This Row],[Total Population]]</f>
        <v>0.65611783907473142</v>
      </c>
      <c r="V3798" s="24">
        <f>Table1[[#This Row],[Female Ballots]]/Table1[[#This Row],[Female Population]]</f>
        <v>0.24673802869210792</v>
      </c>
      <c r="W3798" s="24">
        <f>Table1[[#This Row],[Male Ballots]]/Table1[[#This Row],[Male Population]]</f>
        <v>0.18125347530498201</v>
      </c>
      <c r="X3798" s="24">
        <f>Table1[[#This Row],[Total Ballots]]/Table1[[#This Row],[Total Population]]</f>
        <v>0.21149633462476045</v>
      </c>
      <c r="Y3798" s="78">
        <f>Table1[[#This Row],[Female Ballots]]/Table1[[#This Row],[Female Voters]]</f>
        <v>0.33541098558628751</v>
      </c>
      <c r="Z3798" s="79">
        <f>Table1[[#This Row],[Male Ballots]]/Table1[[#This Row],[Male Voters]]</f>
        <v>0.30840369923602734</v>
      </c>
      <c r="AA3798" s="78">
        <f>Table1[[#This Row],[Total Ballots]]/Table1[[#This Row],[Total Voters]]</f>
        <v>0.32234504540071063</v>
      </c>
    </row>
    <row r="3799" spans="1:27" s="12" customFormat="1" x14ac:dyDescent="0.35">
      <c r="A3799" s="70" t="s">
        <v>41</v>
      </c>
      <c r="B3799" s="71">
        <v>2020</v>
      </c>
      <c r="C3799" s="71" t="s">
        <v>81</v>
      </c>
      <c r="D3799" s="71"/>
      <c r="E3799" s="72"/>
      <c r="F3799" s="81"/>
      <c r="G3799" s="82" t="s">
        <v>64</v>
      </c>
      <c r="H3799" s="132">
        <v>3603.549</v>
      </c>
      <c r="I3799" s="132">
        <v>4158.6329999999998</v>
      </c>
      <c r="J3799" s="133">
        <v>7762.1810000000005</v>
      </c>
      <c r="K3799" s="66">
        <v>2676</v>
      </c>
      <c r="L3799" s="66">
        <v>2521</v>
      </c>
      <c r="M3799" s="66">
        <v>8</v>
      </c>
      <c r="N3799" s="66">
        <v>5205</v>
      </c>
      <c r="O3799" s="66">
        <v>1194</v>
      </c>
      <c r="P3799" s="66">
        <v>1115</v>
      </c>
      <c r="Q3799" s="66">
        <v>2</v>
      </c>
      <c r="R3799" s="73">
        <v>2311</v>
      </c>
      <c r="S3799" s="24">
        <f>Table1[[#This Row],[Female Voters]]/Table1[[#This Row],[Female Population]]</f>
        <v>0.74260125226547491</v>
      </c>
      <c r="T3799" s="24">
        <f>Table1[[#This Row],[Male Voters]]/Table1[[#This Row],[Male Population]]</f>
        <v>0.60620881909993019</v>
      </c>
      <c r="U3799" s="24">
        <f>Table1[[#This Row],[Total Voters]]/Table1[[#This Row],[Total Population]]</f>
        <v>0.67055895759194484</v>
      </c>
      <c r="V3799" s="24">
        <f>Table1[[#This Row],[Female Ballots]]/Table1[[#This Row],[Female Population]]</f>
        <v>0.33134002062966261</v>
      </c>
      <c r="W3799" s="24">
        <f>Table1[[#This Row],[Male Ballots]]/Table1[[#This Row],[Male Population]]</f>
        <v>0.26811695093075055</v>
      </c>
      <c r="X3799" s="24">
        <f>Table1[[#This Row],[Total Ballots]]/Table1[[#This Row],[Total Population]]</f>
        <v>0.29772560057540526</v>
      </c>
      <c r="Y3799" s="78">
        <f>Table1[[#This Row],[Female Ballots]]/Table1[[#This Row],[Female Voters]]</f>
        <v>0.4461883408071749</v>
      </c>
      <c r="Z3799" s="79">
        <f>Table1[[#This Row],[Male Ballots]]/Table1[[#This Row],[Male Voters]]</f>
        <v>0.4422848076160254</v>
      </c>
      <c r="AA3799" s="78">
        <f>Table1[[#This Row],[Total Ballots]]/Table1[[#This Row],[Total Voters]]</f>
        <v>0.44399615754082611</v>
      </c>
    </row>
    <row r="3800" spans="1:27" s="12" customFormat="1" x14ac:dyDescent="0.35">
      <c r="A3800" s="70" t="s">
        <v>41</v>
      </c>
      <c r="B3800" s="71">
        <v>2020</v>
      </c>
      <c r="C3800" s="71" t="s">
        <v>81</v>
      </c>
      <c r="D3800" s="71"/>
      <c r="E3800" s="72"/>
      <c r="F3800" s="81"/>
      <c r="G3800" s="82" t="s">
        <v>65</v>
      </c>
      <c r="H3800" s="132">
        <v>3542.5389999999998</v>
      </c>
      <c r="I3800" s="132">
        <v>3879.59</v>
      </c>
      <c r="J3800" s="133">
        <v>7422.1289999999999</v>
      </c>
      <c r="K3800" s="66">
        <v>2742</v>
      </c>
      <c r="L3800" s="66">
        <v>2711</v>
      </c>
      <c r="M3800" s="66">
        <v>10</v>
      </c>
      <c r="N3800" s="66">
        <v>5463</v>
      </c>
      <c r="O3800" s="66">
        <v>1496</v>
      </c>
      <c r="P3800" s="66">
        <v>1397</v>
      </c>
      <c r="Q3800" s="66">
        <v>6</v>
      </c>
      <c r="R3800" s="73">
        <v>2899</v>
      </c>
      <c r="S3800" s="24">
        <f>Table1[[#This Row],[Female Voters]]/Table1[[#This Row],[Female Population]]</f>
        <v>0.77402111875126856</v>
      </c>
      <c r="T3800" s="24">
        <f>Table1[[#This Row],[Male Voters]]/Table1[[#This Row],[Male Population]]</f>
        <v>0.69878518090829178</v>
      </c>
      <c r="U3800" s="24">
        <f>Table1[[#This Row],[Total Voters]]/Table1[[#This Row],[Total Population]]</f>
        <v>0.73604217873335265</v>
      </c>
      <c r="V3800" s="24">
        <f>Table1[[#This Row],[Female Ballots]]/Table1[[#This Row],[Female Population]]</f>
        <v>0.4222959860145506</v>
      </c>
      <c r="W3800" s="24">
        <f>Table1[[#This Row],[Male Ballots]]/Table1[[#This Row],[Male Population]]</f>
        <v>0.36008959709660038</v>
      </c>
      <c r="X3800" s="24">
        <f>Table1[[#This Row],[Total Ballots]]/Table1[[#This Row],[Total Population]]</f>
        <v>0.39058873808310257</v>
      </c>
      <c r="Y3800" s="78">
        <f>Table1[[#This Row],[Female Ballots]]/Table1[[#This Row],[Female Voters]]</f>
        <v>0.5455871626549964</v>
      </c>
      <c r="Z3800" s="79">
        <f>Table1[[#This Row],[Male Ballots]]/Table1[[#This Row],[Male Voters]]</f>
        <v>0.51530800442641089</v>
      </c>
      <c r="AA3800" s="78">
        <f>Table1[[#This Row],[Total Ballots]]/Table1[[#This Row],[Total Voters]]</f>
        <v>0.5306608090792605</v>
      </c>
    </row>
    <row r="3801" spans="1:27" s="12" customFormat="1" x14ac:dyDescent="0.35">
      <c r="A3801" s="70" t="s">
        <v>41</v>
      </c>
      <c r="B3801" s="71">
        <v>2020</v>
      </c>
      <c r="C3801" s="71" t="s">
        <v>81</v>
      </c>
      <c r="D3801" s="71"/>
      <c r="E3801" s="72"/>
      <c r="F3801" s="81"/>
      <c r="G3801" s="82" t="s">
        <v>66</v>
      </c>
      <c r="H3801" s="132">
        <v>5188.79</v>
      </c>
      <c r="I3801" s="132">
        <v>5174.7870000000003</v>
      </c>
      <c r="J3801" s="133">
        <v>10363.577000000001</v>
      </c>
      <c r="K3801" s="66">
        <v>4517</v>
      </c>
      <c r="L3801" s="66">
        <v>4076</v>
      </c>
      <c r="M3801" s="66">
        <v>9</v>
      </c>
      <c r="N3801" s="66">
        <v>8602</v>
      </c>
      <c r="O3801" s="66">
        <v>2947</v>
      </c>
      <c r="P3801" s="66">
        <v>2611</v>
      </c>
      <c r="Q3801" s="66">
        <v>6</v>
      </c>
      <c r="R3801" s="66">
        <v>5564</v>
      </c>
      <c r="S3801" s="24">
        <f>Table1[[#This Row],[Female Voters]]/Table1[[#This Row],[Female Population]]</f>
        <v>0.87053050903967977</v>
      </c>
      <c r="T3801" s="24">
        <f>Table1[[#This Row],[Male Voters]]/Table1[[#This Row],[Male Population]]</f>
        <v>0.78766527008744514</v>
      </c>
      <c r="U3801" s="24">
        <f>Table1[[#This Row],[Total Voters]]/Table1[[#This Row],[Total Population]]</f>
        <v>0.8300222982856208</v>
      </c>
      <c r="V3801" s="24">
        <f>Table1[[#This Row],[Female Ballots]]/Table1[[#This Row],[Female Population]]</f>
        <v>0.56795514946644599</v>
      </c>
      <c r="W3801" s="24">
        <f>Table1[[#This Row],[Male Ballots]]/Table1[[#This Row],[Male Population]]</f>
        <v>0.50456183027436685</v>
      </c>
      <c r="X3801" s="24">
        <f>Table1[[#This Row],[Total Ballots]]/Table1[[#This Row],[Total Population]]</f>
        <v>0.53688026827030855</v>
      </c>
      <c r="Y3801" s="78">
        <f>Table1[[#This Row],[Female Ballots]]/Table1[[#This Row],[Female Voters]]</f>
        <v>0.65242417533761343</v>
      </c>
      <c r="Z3801" s="79">
        <f>Table1[[#This Row],[Male Ballots]]/Table1[[#This Row],[Male Voters]]</f>
        <v>0.64057899901864568</v>
      </c>
      <c r="AA3801" s="78">
        <f>Table1[[#This Row],[Total Ballots]]/Table1[[#This Row],[Total Voters]]</f>
        <v>0.64682631946059055</v>
      </c>
    </row>
    <row r="3802" spans="1:27" s="12" customFormat="1" x14ac:dyDescent="0.35">
      <c r="A3802" s="70" t="s">
        <v>41</v>
      </c>
      <c r="B3802" s="71">
        <v>2020</v>
      </c>
      <c r="C3802" s="71" t="s">
        <v>81</v>
      </c>
      <c r="D3802" s="71"/>
      <c r="E3802" s="72"/>
      <c r="F3802" s="81"/>
      <c r="G3802" s="82" t="s">
        <v>67</v>
      </c>
      <c r="H3802" s="132">
        <v>8010.2194</v>
      </c>
      <c r="I3802" s="132">
        <v>7606.1564000000008</v>
      </c>
      <c r="J3802" s="133">
        <v>15616.375999999998</v>
      </c>
      <c r="K3802" s="66">
        <v>7514</v>
      </c>
      <c r="L3802" s="66">
        <v>7056</v>
      </c>
      <c r="M3802" s="66">
        <v>8</v>
      </c>
      <c r="N3802" s="66">
        <v>14578</v>
      </c>
      <c r="O3802" s="66">
        <v>5754</v>
      </c>
      <c r="P3802" s="66">
        <v>5542</v>
      </c>
      <c r="Q3802" s="66">
        <v>8</v>
      </c>
      <c r="R3802" s="66">
        <v>11304</v>
      </c>
      <c r="S3802" s="24">
        <f>Table1[[#This Row],[Female Voters]]/Table1[[#This Row],[Female Population]]</f>
        <v>0.9380517092952535</v>
      </c>
      <c r="T3802" s="24">
        <f>Table1[[#This Row],[Male Voters]]/Table1[[#This Row],[Male Population]]</f>
        <v>0.92766959143779892</v>
      </c>
      <c r="U3802" s="24">
        <f>Table1[[#This Row],[Total Voters]]/Table1[[#This Row],[Total Population]]</f>
        <v>0.93350723624994691</v>
      </c>
      <c r="V3802" s="24">
        <f>Table1[[#This Row],[Female Ballots]]/Table1[[#This Row],[Female Population]]</f>
        <v>0.71833238425404433</v>
      </c>
      <c r="W3802" s="24">
        <f>Table1[[#This Row],[Male Ballots]]/Table1[[#This Row],[Male Population]]</f>
        <v>0.72862030551988122</v>
      </c>
      <c r="X3802" s="24">
        <f>Table1[[#This Row],[Total Ballots]]/Table1[[#This Row],[Total Population]]</f>
        <v>0.72385552192134728</v>
      </c>
      <c r="Y3802" s="78">
        <f>Table1[[#This Row],[Female Ballots]]/Table1[[#This Row],[Female Voters]]</f>
        <v>0.76577056161831247</v>
      </c>
      <c r="Z3802" s="79">
        <f>Table1[[#This Row],[Male Ballots]]/Table1[[#This Row],[Male Voters]]</f>
        <v>0.78543083900226762</v>
      </c>
      <c r="AA3802" s="78">
        <f>Table1[[#This Row],[Total Ballots]]/Table1[[#This Row],[Total Voters]]</f>
        <v>0.775415008917547</v>
      </c>
    </row>
    <row r="3803" spans="1:27" s="12" customFormat="1" x14ac:dyDescent="0.35">
      <c r="A3803" s="70" t="s">
        <v>49</v>
      </c>
      <c r="B3803" s="71">
        <v>2020</v>
      </c>
      <c r="C3803" s="71" t="s">
        <v>81</v>
      </c>
      <c r="D3803" s="71"/>
      <c r="E3803" s="72"/>
      <c r="F3803" s="81"/>
      <c r="G3803" s="82" t="s">
        <v>79</v>
      </c>
      <c r="H3803" s="132">
        <v>16032.3819</v>
      </c>
      <c r="I3803" s="132">
        <v>16942.4051</v>
      </c>
      <c r="J3803" s="133">
        <v>32974.788</v>
      </c>
      <c r="K3803" s="66">
        <v>12319</v>
      </c>
      <c r="L3803" s="66">
        <v>11625</v>
      </c>
      <c r="M3803" s="66">
        <v>172</v>
      </c>
      <c r="N3803" s="66">
        <v>24116</v>
      </c>
      <c r="O3803" s="66">
        <v>7455</v>
      </c>
      <c r="P3803" s="66">
        <v>6791</v>
      </c>
      <c r="Q3803" s="66">
        <v>110</v>
      </c>
      <c r="R3803" s="73">
        <v>14356</v>
      </c>
      <c r="S3803" s="24">
        <f>Table1[[#This Row],[Female Voters]]/Table1[[#This Row],[Female Population]]</f>
        <v>0.76838239488294624</v>
      </c>
      <c r="T3803" s="24">
        <f>Table1[[#This Row],[Male Voters]]/Table1[[#This Row],[Male Population]]</f>
        <v>0.68614815496295745</v>
      </c>
      <c r="U3803" s="24">
        <f>Table1[[#This Row],[Total Voters]]/Table1[[#This Row],[Total Population]]</f>
        <v>0.73134662761137381</v>
      </c>
      <c r="V3803" s="24">
        <f>Table1[[#This Row],[Female Ballots]]/Table1[[#This Row],[Female Population]]</f>
        <v>0.46499640830037864</v>
      </c>
      <c r="W3803" s="24">
        <f>Table1[[#This Row],[Male Ballots]]/Table1[[#This Row],[Male Population]]</f>
        <v>0.40082856949276935</v>
      </c>
      <c r="X3803" s="24">
        <f>Table1[[#This Row],[Total Ballots]]/Table1[[#This Row],[Total Population]]</f>
        <v>0.43536292030141333</v>
      </c>
      <c r="Y3803" s="78">
        <f>Table1[[#This Row],[Female Ballots]]/Table1[[#This Row],[Female Voters]]</f>
        <v>0.60516275671726605</v>
      </c>
      <c r="Z3803" s="79">
        <f>Table1[[#This Row],[Male Ballots]]/Table1[[#This Row],[Male Voters]]</f>
        <v>0.58417204301075265</v>
      </c>
      <c r="AA3803" s="78">
        <f>Table1[[#This Row],[Total Ballots]]/Table1[[#This Row],[Total Voters]]</f>
        <v>0.59528943440039805</v>
      </c>
    </row>
    <row r="3804" spans="1:27" s="12" customFormat="1" x14ac:dyDescent="0.35">
      <c r="A3804" s="70" t="s">
        <v>49</v>
      </c>
      <c r="B3804" s="71">
        <v>2020</v>
      </c>
      <c r="C3804" s="71" t="s">
        <v>81</v>
      </c>
      <c r="D3804" s="71"/>
      <c r="E3804" s="72"/>
      <c r="F3804" s="81"/>
      <c r="G3804" s="82" t="s">
        <v>62</v>
      </c>
      <c r="H3804" s="132">
        <v>1177.0281</v>
      </c>
      <c r="I3804" s="132">
        <v>1547.037</v>
      </c>
      <c r="J3804" s="133">
        <v>2724.0655000000002</v>
      </c>
      <c r="K3804" s="66">
        <v>765</v>
      </c>
      <c r="L3804" s="66">
        <v>766</v>
      </c>
      <c r="M3804" s="66">
        <v>31</v>
      </c>
      <c r="N3804" s="66">
        <v>1562</v>
      </c>
      <c r="O3804" s="66">
        <v>249</v>
      </c>
      <c r="P3804" s="66">
        <v>203</v>
      </c>
      <c r="Q3804" s="66">
        <v>12</v>
      </c>
      <c r="R3804" s="73">
        <v>464</v>
      </c>
      <c r="S3804" s="24">
        <f>Table1[[#This Row],[Female Voters]]/Table1[[#This Row],[Female Population]]</f>
        <v>0.64994200223427123</v>
      </c>
      <c r="T3804" s="24">
        <f>Table1[[#This Row],[Male Voters]]/Table1[[#This Row],[Male Population]]</f>
        <v>0.49514006452334364</v>
      </c>
      <c r="U3804" s="24">
        <f>Table1[[#This Row],[Total Voters]]/Table1[[#This Row],[Total Population]]</f>
        <v>0.57340765117432013</v>
      </c>
      <c r="V3804" s="24">
        <f>Table1[[#This Row],[Female Ballots]]/Table1[[#This Row],[Female Population]]</f>
        <v>0.21154974974684121</v>
      </c>
      <c r="W3804" s="24">
        <f>Table1[[#This Row],[Male Ballots]]/Table1[[#This Row],[Male Population]]</f>
        <v>0.13121858106819681</v>
      </c>
      <c r="X3804" s="24">
        <f>Table1[[#This Row],[Total Ballots]]/Table1[[#This Row],[Total Population]]</f>
        <v>0.1703336428584408</v>
      </c>
      <c r="Y3804" s="78">
        <f>Table1[[#This Row],[Female Ballots]]/Table1[[#This Row],[Female Voters]]</f>
        <v>0.32549019607843138</v>
      </c>
      <c r="Z3804" s="79">
        <f>Table1[[#This Row],[Male Ballots]]/Table1[[#This Row],[Male Voters]]</f>
        <v>0.2650130548302872</v>
      </c>
      <c r="AA3804" s="78">
        <f>Table1[[#This Row],[Total Ballots]]/Table1[[#This Row],[Total Voters]]</f>
        <v>0.29705505761843792</v>
      </c>
    </row>
    <row r="3805" spans="1:27" s="12" customFormat="1" x14ac:dyDescent="0.35">
      <c r="A3805" s="70" t="s">
        <v>49</v>
      </c>
      <c r="B3805" s="71">
        <v>2020</v>
      </c>
      <c r="C3805" s="71" t="s">
        <v>81</v>
      </c>
      <c r="D3805" s="71"/>
      <c r="E3805" s="72"/>
      <c r="F3805" s="81"/>
      <c r="G3805" s="82" t="s">
        <v>63</v>
      </c>
      <c r="H3805" s="132">
        <v>2070.0489000000002</v>
      </c>
      <c r="I3805" s="132">
        <v>2500.0590000000002</v>
      </c>
      <c r="J3805" s="133">
        <v>4570.1090000000004</v>
      </c>
      <c r="K3805" s="66">
        <v>1491</v>
      </c>
      <c r="L3805" s="66">
        <v>1294</v>
      </c>
      <c r="M3805" s="66">
        <v>32</v>
      </c>
      <c r="N3805" s="66">
        <v>2817</v>
      </c>
      <c r="O3805" s="66">
        <v>515</v>
      </c>
      <c r="P3805" s="66">
        <v>422</v>
      </c>
      <c r="Q3805" s="66">
        <v>20</v>
      </c>
      <c r="R3805" s="73">
        <v>957</v>
      </c>
      <c r="S3805" s="24">
        <f>Table1[[#This Row],[Female Voters]]/Table1[[#This Row],[Female Population]]</f>
        <v>0.72027283993146241</v>
      </c>
      <c r="T3805" s="24">
        <f>Table1[[#This Row],[Male Voters]]/Table1[[#This Row],[Male Population]]</f>
        <v>0.51758778492827562</v>
      </c>
      <c r="U3805" s="24">
        <f>Table1[[#This Row],[Total Voters]]/Table1[[#This Row],[Total Population]]</f>
        <v>0.61639667675322396</v>
      </c>
      <c r="V3805" s="24">
        <f>Table1[[#This Row],[Female Ballots]]/Table1[[#This Row],[Female Population]]</f>
        <v>0.24878639340355677</v>
      </c>
      <c r="W3805" s="24">
        <f>Table1[[#This Row],[Male Ballots]]/Table1[[#This Row],[Male Population]]</f>
        <v>0.16879601641401262</v>
      </c>
      <c r="X3805" s="24">
        <f>Table1[[#This Row],[Total Ballots]]/Table1[[#This Row],[Total Population]]</f>
        <v>0.2094041958299025</v>
      </c>
      <c r="Y3805" s="78">
        <f>Table1[[#This Row],[Female Ballots]]/Table1[[#This Row],[Female Voters]]</f>
        <v>0.34540576794097921</v>
      </c>
      <c r="Z3805" s="79">
        <f>Table1[[#This Row],[Male Ballots]]/Table1[[#This Row],[Male Voters]]</f>
        <v>0.3261205564142195</v>
      </c>
      <c r="AA3805" s="78">
        <f>Table1[[#This Row],[Total Ballots]]/Table1[[#This Row],[Total Voters]]</f>
        <v>0.33972310969116082</v>
      </c>
    </row>
    <row r="3806" spans="1:27" s="12" customFormat="1" x14ac:dyDescent="0.35">
      <c r="A3806" s="70" t="s">
        <v>49</v>
      </c>
      <c r="B3806" s="71">
        <v>2020</v>
      </c>
      <c r="C3806" s="71" t="s">
        <v>81</v>
      </c>
      <c r="D3806" s="71"/>
      <c r="E3806" s="72"/>
      <c r="F3806" s="81"/>
      <c r="G3806" s="82" t="s">
        <v>64</v>
      </c>
      <c r="H3806" s="132">
        <v>2309.0550000000003</v>
      </c>
      <c r="I3806" s="132">
        <v>2410.058</v>
      </c>
      <c r="J3806" s="133">
        <v>4719.1129999999994</v>
      </c>
      <c r="K3806" s="66">
        <v>1639</v>
      </c>
      <c r="L3806" s="66">
        <v>1513</v>
      </c>
      <c r="M3806" s="66">
        <v>38</v>
      </c>
      <c r="N3806" s="66">
        <v>3190</v>
      </c>
      <c r="O3806" s="66">
        <v>753</v>
      </c>
      <c r="P3806" s="66">
        <v>667</v>
      </c>
      <c r="Q3806" s="66">
        <v>25</v>
      </c>
      <c r="R3806" s="73">
        <v>1445</v>
      </c>
      <c r="S3806" s="24">
        <f>Table1[[#This Row],[Female Voters]]/Table1[[#This Row],[Female Population]]</f>
        <v>0.70981418805528662</v>
      </c>
      <c r="T3806" s="24">
        <f>Table1[[#This Row],[Male Voters]]/Table1[[#This Row],[Male Population]]</f>
        <v>0.6277857213394864</v>
      </c>
      <c r="U3806" s="24">
        <f>Table1[[#This Row],[Total Voters]]/Table1[[#This Row],[Total Population]]</f>
        <v>0.67597448927372594</v>
      </c>
      <c r="V3806" s="24">
        <f>Table1[[#This Row],[Female Ballots]]/Table1[[#This Row],[Female Population]]</f>
        <v>0.3261074335604825</v>
      </c>
      <c r="W3806" s="24">
        <f>Table1[[#This Row],[Male Ballots]]/Table1[[#This Row],[Male Population]]</f>
        <v>0.27675682493948278</v>
      </c>
      <c r="X3806" s="24">
        <f>Table1[[#This Row],[Total Ballots]]/Table1[[#This Row],[Total Population]]</f>
        <v>0.30620161034499493</v>
      </c>
      <c r="Y3806" s="78">
        <f>Table1[[#This Row],[Female Ballots]]/Table1[[#This Row],[Female Voters]]</f>
        <v>0.45942647956070776</v>
      </c>
      <c r="Z3806" s="79">
        <f>Table1[[#This Row],[Male Ballots]]/Table1[[#This Row],[Male Voters]]</f>
        <v>0.44084600132187707</v>
      </c>
      <c r="AA3806" s="78">
        <f>Table1[[#This Row],[Total Ballots]]/Table1[[#This Row],[Total Voters]]</f>
        <v>0.45297805642633227</v>
      </c>
    </row>
    <row r="3807" spans="1:27" s="12" customFormat="1" x14ac:dyDescent="0.35">
      <c r="A3807" s="70" t="s">
        <v>49</v>
      </c>
      <c r="B3807" s="71">
        <v>2020</v>
      </c>
      <c r="C3807" s="71" t="s">
        <v>81</v>
      </c>
      <c r="D3807" s="71"/>
      <c r="E3807" s="72"/>
      <c r="F3807" s="81"/>
      <c r="G3807" s="82" t="s">
        <v>65</v>
      </c>
      <c r="H3807" s="132">
        <v>2292.0540000000001</v>
      </c>
      <c r="I3807" s="132">
        <v>2337.056</v>
      </c>
      <c r="J3807" s="133">
        <v>4629.1099999999997</v>
      </c>
      <c r="K3807" s="66">
        <v>1678</v>
      </c>
      <c r="L3807" s="66">
        <v>1572</v>
      </c>
      <c r="M3807" s="66">
        <v>26</v>
      </c>
      <c r="N3807" s="66">
        <v>3276</v>
      </c>
      <c r="O3807" s="66">
        <v>938</v>
      </c>
      <c r="P3807" s="66">
        <v>858</v>
      </c>
      <c r="Q3807" s="66">
        <v>14</v>
      </c>
      <c r="R3807" s="73">
        <v>1810</v>
      </c>
      <c r="S3807" s="24">
        <f>Table1[[#This Row],[Female Voters]]/Table1[[#This Row],[Female Population]]</f>
        <v>0.73209444454624539</v>
      </c>
      <c r="T3807" s="24">
        <f>Table1[[#This Row],[Male Voters]]/Table1[[#This Row],[Male Population]]</f>
        <v>0.67264113482946064</v>
      </c>
      <c r="U3807" s="24">
        <f>Table1[[#This Row],[Total Voters]]/Table1[[#This Row],[Total Population]]</f>
        <v>0.70769543173525806</v>
      </c>
      <c r="V3807" s="24">
        <f>Table1[[#This Row],[Female Ballots]]/Table1[[#This Row],[Female Population]]</f>
        <v>0.40923992192156028</v>
      </c>
      <c r="W3807" s="24">
        <f>Table1[[#This Row],[Male Ballots]]/Table1[[#This Row],[Male Population]]</f>
        <v>0.36712855832294988</v>
      </c>
      <c r="X3807" s="24">
        <f>Table1[[#This Row],[Total Ballots]]/Table1[[#This Row],[Total Population]]</f>
        <v>0.39100388627619564</v>
      </c>
      <c r="Y3807" s="78">
        <f>Table1[[#This Row],[Female Ballots]]/Table1[[#This Row],[Female Voters]]</f>
        <v>0.55899880810488678</v>
      </c>
      <c r="Z3807" s="79">
        <f>Table1[[#This Row],[Male Ballots]]/Table1[[#This Row],[Male Voters]]</f>
        <v>0.54580152671755722</v>
      </c>
      <c r="AA3807" s="78">
        <f>Table1[[#This Row],[Total Ballots]]/Table1[[#This Row],[Total Voters]]</f>
        <v>0.55250305250305254</v>
      </c>
    </row>
    <row r="3808" spans="1:27" s="12" customFormat="1" x14ac:dyDescent="0.35">
      <c r="A3808" s="70" t="s">
        <v>49</v>
      </c>
      <c r="B3808" s="71">
        <v>2020</v>
      </c>
      <c r="C3808" s="71" t="s">
        <v>81</v>
      </c>
      <c r="D3808" s="71"/>
      <c r="E3808" s="72"/>
      <c r="F3808" s="81"/>
      <c r="G3808" s="82" t="s">
        <v>66</v>
      </c>
      <c r="H3808" s="132">
        <v>3175.076</v>
      </c>
      <c r="I3808" s="132">
        <v>3023.0720000000001</v>
      </c>
      <c r="J3808" s="133">
        <v>6198.1479999999992</v>
      </c>
      <c r="K3808" s="66">
        <v>2572</v>
      </c>
      <c r="L3808" s="66">
        <v>2258</v>
      </c>
      <c r="M3808" s="66">
        <v>21</v>
      </c>
      <c r="N3808" s="66">
        <v>4851</v>
      </c>
      <c r="O3808" s="66">
        <v>1764</v>
      </c>
      <c r="P3808" s="66">
        <v>1409</v>
      </c>
      <c r="Q3808" s="66">
        <v>19</v>
      </c>
      <c r="R3808" s="73">
        <v>3192</v>
      </c>
      <c r="S3808" s="24">
        <f>Table1[[#This Row],[Female Voters]]/Table1[[#This Row],[Female Population]]</f>
        <v>0.81005934976044669</v>
      </c>
      <c r="T3808" s="24">
        <f>Table1[[#This Row],[Male Voters]]/Table1[[#This Row],[Male Population]]</f>
        <v>0.74692233595494906</v>
      </c>
      <c r="U3808" s="24">
        <f>Table1[[#This Row],[Total Voters]]/Table1[[#This Row],[Total Population]]</f>
        <v>0.78265314090596105</v>
      </c>
      <c r="V3808" s="24">
        <f>Table1[[#This Row],[Female Ballots]]/Table1[[#This Row],[Female Population]]</f>
        <v>0.55557725232403887</v>
      </c>
      <c r="W3808" s="24">
        <f>Table1[[#This Row],[Male Ballots]]/Table1[[#This Row],[Male Population]]</f>
        <v>0.46608218395063034</v>
      </c>
      <c r="X3808" s="24">
        <f>Table1[[#This Row],[Total Ballots]]/Table1[[#This Row],[Total Population]]</f>
        <v>0.5149925429337926</v>
      </c>
      <c r="Y3808" s="78">
        <f>Table1[[#This Row],[Female Ballots]]/Table1[[#This Row],[Female Voters]]</f>
        <v>0.68584758942457236</v>
      </c>
      <c r="Z3808" s="79">
        <f>Table1[[#This Row],[Male Ballots]]/Table1[[#This Row],[Male Voters]]</f>
        <v>0.62400354295837024</v>
      </c>
      <c r="AA3808" s="78">
        <f>Table1[[#This Row],[Total Ballots]]/Table1[[#This Row],[Total Voters]]</f>
        <v>0.65800865800865804</v>
      </c>
    </row>
    <row r="3809" spans="1:27" s="12" customFormat="1" x14ac:dyDescent="0.35">
      <c r="A3809" s="70" t="s">
        <v>49</v>
      </c>
      <c r="B3809" s="71">
        <v>2020</v>
      </c>
      <c r="C3809" s="71" t="s">
        <v>81</v>
      </c>
      <c r="D3809" s="71"/>
      <c r="E3809" s="72"/>
      <c r="F3809" s="81"/>
      <c r="G3809" s="82" t="s">
        <v>67</v>
      </c>
      <c r="H3809" s="132">
        <v>5009.1198999999997</v>
      </c>
      <c r="I3809" s="132">
        <v>5125.1230999999989</v>
      </c>
      <c r="J3809" s="133">
        <v>10134.2425</v>
      </c>
      <c r="K3809" s="66">
        <v>4174</v>
      </c>
      <c r="L3809" s="66">
        <v>4222</v>
      </c>
      <c r="M3809" s="66">
        <v>24</v>
      </c>
      <c r="N3809" s="66">
        <v>8420</v>
      </c>
      <c r="O3809" s="66">
        <v>3236</v>
      </c>
      <c r="P3809" s="66">
        <v>3232</v>
      </c>
      <c r="Q3809" s="66">
        <v>20</v>
      </c>
      <c r="R3809" s="66">
        <v>6488</v>
      </c>
      <c r="S3809" s="24">
        <f>Table1[[#This Row],[Female Voters]]/Table1[[#This Row],[Female Population]]</f>
        <v>0.83328011373814392</v>
      </c>
      <c r="T3809" s="24">
        <f>Table1[[#This Row],[Male Voters]]/Table1[[#This Row],[Male Population]]</f>
        <v>0.82378509113273801</v>
      </c>
      <c r="U3809" s="24">
        <f>Table1[[#This Row],[Total Voters]]/Table1[[#This Row],[Total Population]]</f>
        <v>0.83084650875484767</v>
      </c>
      <c r="V3809" s="24">
        <f>Table1[[#This Row],[Female Ballots]]/Table1[[#This Row],[Female Population]]</f>
        <v>0.64602166939545613</v>
      </c>
      <c r="W3809" s="24">
        <f>Table1[[#This Row],[Male Ballots]]/Table1[[#This Row],[Male Population]]</f>
        <v>0.63061899918072228</v>
      </c>
      <c r="X3809" s="24">
        <f>Table1[[#This Row],[Total Ballots]]/Table1[[#This Row],[Total Population]]</f>
        <v>0.64020571838497053</v>
      </c>
      <c r="Y3809" s="78">
        <f>Table1[[#This Row],[Female Ballots]]/Table1[[#This Row],[Female Voters]]</f>
        <v>0.77527551509343551</v>
      </c>
      <c r="Z3809" s="79">
        <f>Table1[[#This Row],[Male Ballots]]/Table1[[#This Row],[Male Voters]]</f>
        <v>0.76551397441970626</v>
      </c>
      <c r="AA3809" s="78">
        <f>Table1[[#This Row],[Total Ballots]]/Table1[[#This Row],[Total Voters]]</f>
        <v>0.77054631828978626</v>
      </c>
    </row>
    <row r="3810" spans="1:27" s="12" customFormat="1" x14ac:dyDescent="0.35">
      <c r="A3810" s="70" t="s">
        <v>34</v>
      </c>
      <c r="B3810" s="71">
        <v>2020</v>
      </c>
      <c r="C3810" s="71" t="s">
        <v>81</v>
      </c>
      <c r="D3810" s="71"/>
      <c r="E3810" s="72"/>
      <c r="F3810" s="81"/>
      <c r="G3810" s="82" t="s">
        <v>79</v>
      </c>
      <c r="H3810" s="132">
        <v>9816.8355200000005</v>
      </c>
      <c r="I3810" s="132">
        <v>9573.8251999999993</v>
      </c>
      <c r="J3810" s="133">
        <v>19390.661899999999</v>
      </c>
      <c r="K3810" s="66">
        <v>7990</v>
      </c>
      <c r="L3810" s="66">
        <v>7408</v>
      </c>
      <c r="M3810" s="66">
        <v>171</v>
      </c>
      <c r="N3810" s="66">
        <v>15569</v>
      </c>
      <c r="O3810" s="66">
        <v>4986</v>
      </c>
      <c r="P3810" s="66">
        <v>4518</v>
      </c>
      <c r="Q3810" s="66">
        <v>111</v>
      </c>
      <c r="R3810" s="73">
        <v>9615</v>
      </c>
      <c r="S3810" s="24">
        <f>Table1[[#This Row],[Female Voters]]/Table1[[#This Row],[Female Population]]</f>
        <v>0.81390790175936445</v>
      </c>
      <c r="T3810" s="24">
        <f>Table1[[#This Row],[Male Voters]]/Table1[[#This Row],[Male Population]]</f>
        <v>0.77377640026266625</v>
      </c>
      <c r="U3810" s="24">
        <f>Table1[[#This Row],[Total Voters]]/Table1[[#This Row],[Total Population]]</f>
        <v>0.80291225128318078</v>
      </c>
      <c r="V3810" s="24">
        <f>Table1[[#This Row],[Female Ballots]]/Table1[[#This Row],[Female Population]]</f>
        <v>0.50790297849464217</v>
      </c>
      <c r="W3810" s="24">
        <f>Table1[[#This Row],[Male Ballots]]/Table1[[#This Row],[Male Population]]</f>
        <v>0.47191168687725782</v>
      </c>
      <c r="X3810" s="24">
        <f>Table1[[#This Row],[Total Ballots]]/Table1[[#This Row],[Total Population]]</f>
        <v>0.49585723528086478</v>
      </c>
      <c r="Y3810" s="78">
        <f>Table1[[#This Row],[Female Ballots]]/Table1[[#This Row],[Female Voters]]</f>
        <v>0.62403003754693365</v>
      </c>
      <c r="Z3810" s="79">
        <f>Table1[[#This Row],[Male Ballots]]/Table1[[#This Row],[Male Voters]]</f>
        <v>0.60988120950323976</v>
      </c>
      <c r="AA3810" s="78">
        <f>Table1[[#This Row],[Total Ballots]]/Table1[[#This Row],[Total Voters]]</f>
        <v>0.61757338300468878</v>
      </c>
    </row>
    <row r="3811" spans="1:27" s="12" customFormat="1" x14ac:dyDescent="0.35">
      <c r="A3811" s="70" t="s">
        <v>34</v>
      </c>
      <c r="B3811" s="71">
        <v>2020</v>
      </c>
      <c r="C3811" s="71" t="s">
        <v>81</v>
      </c>
      <c r="D3811" s="71"/>
      <c r="E3811" s="72"/>
      <c r="F3811" s="81"/>
      <c r="G3811" s="82" t="s">
        <v>62</v>
      </c>
      <c r="H3811" s="132">
        <v>587.0500199999999</v>
      </c>
      <c r="I3811" s="132">
        <v>712.0607</v>
      </c>
      <c r="J3811" s="133">
        <v>1299.1107</v>
      </c>
      <c r="K3811" s="66">
        <v>382</v>
      </c>
      <c r="L3811" s="66">
        <v>396</v>
      </c>
      <c r="M3811" s="66">
        <v>16</v>
      </c>
      <c r="N3811" s="66">
        <v>794</v>
      </c>
      <c r="O3811" s="66">
        <v>121</v>
      </c>
      <c r="P3811" s="66">
        <v>117</v>
      </c>
      <c r="Q3811" s="66">
        <v>5</v>
      </c>
      <c r="R3811" s="73">
        <v>243</v>
      </c>
      <c r="S3811" s="24">
        <f>Table1[[#This Row],[Female Voters]]/Table1[[#This Row],[Female Population]]</f>
        <v>0.6507111608649635</v>
      </c>
      <c r="T3811" s="24">
        <f>Table1[[#This Row],[Male Voters]]/Table1[[#This Row],[Male Population]]</f>
        <v>0.55613236343474648</v>
      </c>
      <c r="U3811" s="24">
        <f>Table1[[#This Row],[Total Voters]]/Table1[[#This Row],[Total Population]]</f>
        <v>0.61118732991730418</v>
      </c>
      <c r="V3811" s="24">
        <f>Table1[[#This Row],[Female Ballots]]/Table1[[#This Row],[Female Population]]</f>
        <v>0.20611531535251462</v>
      </c>
      <c r="W3811" s="24">
        <f>Table1[[#This Row],[Male Ballots]]/Table1[[#This Row],[Male Population]]</f>
        <v>0.1643118346511751</v>
      </c>
      <c r="X3811" s="24">
        <f>Table1[[#This Row],[Total Ballots]]/Table1[[#This Row],[Total Population]]</f>
        <v>0.18705103421902383</v>
      </c>
      <c r="Y3811" s="78">
        <f>Table1[[#This Row],[Female Ballots]]/Table1[[#This Row],[Female Voters]]</f>
        <v>0.31675392670157065</v>
      </c>
      <c r="Z3811" s="79">
        <f>Table1[[#This Row],[Male Ballots]]/Table1[[#This Row],[Male Voters]]</f>
        <v>0.29545454545454547</v>
      </c>
      <c r="AA3811" s="78">
        <f>Table1[[#This Row],[Total Ballots]]/Table1[[#This Row],[Total Voters]]</f>
        <v>0.30604534005037781</v>
      </c>
    </row>
    <row r="3812" spans="1:27" s="12" customFormat="1" x14ac:dyDescent="0.35">
      <c r="A3812" s="70" t="s">
        <v>34</v>
      </c>
      <c r="B3812" s="71">
        <v>2020</v>
      </c>
      <c r="C3812" s="71" t="s">
        <v>81</v>
      </c>
      <c r="D3812" s="71"/>
      <c r="E3812" s="72"/>
      <c r="F3812" s="81"/>
      <c r="G3812" s="82" t="s">
        <v>63</v>
      </c>
      <c r="H3812" s="132">
        <v>955.08130000000006</v>
      </c>
      <c r="I3812" s="132">
        <v>983.0838</v>
      </c>
      <c r="J3812" s="133">
        <v>1938.1653000000001</v>
      </c>
      <c r="K3812" s="66">
        <v>742</v>
      </c>
      <c r="L3812" s="66">
        <v>677</v>
      </c>
      <c r="M3812" s="66">
        <v>15</v>
      </c>
      <c r="N3812" s="66">
        <v>1434</v>
      </c>
      <c r="O3812" s="66">
        <v>249</v>
      </c>
      <c r="P3812" s="66">
        <v>196</v>
      </c>
      <c r="Q3812" s="66">
        <v>8</v>
      </c>
      <c r="R3812" s="73">
        <v>453</v>
      </c>
      <c r="S3812" s="24">
        <f>Table1[[#This Row],[Female Voters]]/Table1[[#This Row],[Female Population]]</f>
        <v>0.77689721283413249</v>
      </c>
      <c r="T3812" s="24">
        <f>Table1[[#This Row],[Male Voters]]/Table1[[#This Row],[Male Population]]</f>
        <v>0.68864932979263827</v>
      </c>
      <c r="U3812" s="24">
        <f>Table1[[#This Row],[Total Voters]]/Table1[[#This Row],[Total Population]]</f>
        <v>0.73987497351232112</v>
      </c>
      <c r="V3812" s="24">
        <f>Table1[[#This Row],[Female Ballots]]/Table1[[#This Row],[Female Population]]</f>
        <v>0.26071078975161588</v>
      </c>
      <c r="W3812" s="24">
        <f>Table1[[#This Row],[Male Ballots]]/Table1[[#This Row],[Male Population]]</f>
        <v>0.19937262723686425</v>
      </c>
      <c r="X3812" s="24">
        <f>Table1[[#This Row],[Total Ballots]]/Table1[[#This Row],[Total Population]]</f>
        <v>0.23372619456142363</v>
      </c>
      <c r="Y3812" s="78">
        <f>Table1[[#This Row],[Female Ballots]]/Table1[[#This Row],[Female Voters]]</f>
        <v>0.33557951482479786</v>
      </c>
      <c r="Z3812" s="79">
        <f>Table1[[#This Row],[Male Ballots]]/Table1[[#This Row],[Male Voters]]</f>
        <v>0.28951255539143278</v>
      </c>
      <c r="AA3812" s="78">
        <f>Table1[[#This Row],[Total Ballots]]/Table1[[#This Row],[Total Voters]]</f>
        <v>0.31589958158995818</v>
      </c>
    </row>
    <row r="3813" spans="1:27" s="12" customFormat="1" x14ac:dyDescent="0.35">
      <c r="A3813" s="70" t="s">
        <v>34</v>
      </c>
      <c r="B3813" s="71">
        <v>2020</v>
      </c>
      <c r="C3813" s="71" t="s">
        <v>81</v>
      </c>
      <c r="D3813" s="71"/>
      <c r="E3813" s="72"/>
      <c r="F3813" s="81"/>
      <c r="G3813" s="82" t="s">
        <v>64</v>
      </c>
      <c r="H3813" s="132">
        <v>1100.0936999999999</v>
      </c>
      <c r="I3813" s="132">
        <v>1198.1020000000001</v>
      </c>
      <c r="J3813" s="133">
        <v>2298.1959999999999</v>
      </c>
      <c r="K3813" s="66">
        <v>779</v>
      </c>
      <c r="L3813" s="66">
        <v>766</v>
      </c>
      <c r="M3813" s="66">
        <v>29</v>
      </c>
      <c r="N3813" s="66">
        <v>1574</v>
      </c>
      <c r="O3813" s="66">
        <v>334</v>
      </c>
      <c r="P3813" s="66">
        <v>323</v>
      </c>
      <c r="Q3813" s="66">
        <v>13</v>
      </c>
      <c r="R3813" s="73">
        <v>670</v>
      </c>
      <c r="S3813" s="24">
        <f>Table1[[#This Row],[Female Voters]]/Table1[[#This Row],[Female Population]]</f>
        <v>0.70812149910503086</v>
      </c>
      <c r="T3813" s="24">
        <f>Table1[[#This Row],[Male Voters]]/Table1[[#This Row],[Male Population]]</f>
        <v>0.63934456331764733</v>
      </c>
      <c r="U3813" s="24">
        <f>Table1[[#This Row],[Total Voters]]/Table1[[#This Row],[Total Population]]</f>
        <v>0.68488501415893166</v>
      </c>
      <c r="V3813" s="24">
        <f>Table1[[#This Row],[Female Ballots]]/Table1[[#This Row],[Female Population]]</f>
        <v>0.30361050154182323</v>
      </c>
      <c r="W3813" s="24">
        <f>Table1[[#This Row],[Male Ballots]]/Table1[[#This Row],[Male Population]]</f>
        <v>0.26959307304386437</v>
      </c>
      <c r="X3813" s="24">
        <f>Table1[[#This Row],[Total Ballots]]/Table1[[#This Row],[Total Population]]</f>
        <v>0.29153301110958335</v>
      </c>
      <c r="Y3813" s="78">
        <f>Table1[[#This Row],[Female Ballots]]/Table1[[#This Row],[Female Voters]]</f>
        <v>0.42875481386392811</v>
      </c>
      <c r="Z3813" s="79">
        <f>Table1[[#This Row],[Male Ballots]]/Table1[[#This Row],[Male Voters]]</f>
        <v>0.4216710182767624</v>
      </c>
      <c r="AA3813" s="78">
        <f>Table1[[#This Row],[Total Ballots]]/Table1[[#This Row],[Total Voters]]</f>
        <v>0.42566709021601018</v>
      </c>
    </row>
    <row r="3814" spans="1:27" s="12" customFormat="1" x14ac:dyDescent="0.35">
      <c r="A3814" s="70" t="s">
        <v>34</v>
      </c>
      <c r="B3814" s="71">
        <v>2020</v>
      </c>
      <c r="C3814" s="71" t="s">
        <v>81</v>
      </c>
      <c r="D3814" s="71"/>
      <c r="E3814" s="72"/>
      <c r="F3814" s="81"/>
      <c r="G3814" s="82" t="s">
        <v>65</v>
      </c>
      <c r="H3814" s="132">
        <v>1268.1079999999999</v>
      </c>
      <c r="I3814" s="132">
        <v>1284.1094000000001</v>
      </c>
      <c r="J3814" s="133">
        <v>2552.2169999999996</v>
      </c>
      <c r="K3814" s="66">
        <v>954</v>
      </c>
      <c r="L3814" s="66">
        <v>875</v>
      </c>
      <c r="M3814" s="66">
        <v>26</v>
      </c>
      <c r="N3814" s="66">
        <v>1855</v>
      </c>
      <c r="O3814" s="66">
        <v>501</v>
      </c>
      <c r="P3814" s="66">
        <v>428</v>
      </c>
      <c r="Q3814" s="66">
        <v>19</v>
      </c>
      <c r="R3814" s="73">
        <v>948</v>
      </c>
      <c r="S3814" s="24">
        <f>Table1[[#This Row],[Female Voters]]/Table1[[#This Row],[Female Population]]</f>
        <v>0.75230185441618536</v>
      </c>
      <c r="T3814" s="24">
        <f>Table1[[#This Row],[Male Voters]]/Table1[[#This Row],[Male Population]]</f>
        <v>0.68140611695545561</v>
      </c>
      <c r="U3814" s="24">
        <f>Table1[[#This Row],[Total Voters]]/Table1[[#This Row],[Total Population]]</f>
        <v>0.7268190753372461</v>
      </c>
      <c r="V3814" s="24">
        <f>Table1[[#This Row],[Female Ballots]]/Table1[[#This Row],[Female Population]]</f>
        <v>0.39507676002359421</v>
      </c>
      <c r="W3814" s="24">
        <f>Table1[[#This Row],[Male Ballots]]/Table1[[#This Row],[Male Population]]</f>
        <v>0.33330493492221147</v>
      </c>
      <c r="X3814" s="24">
        <f>Table1[[#This Row],[Total Ballots]]/Table1[[#This Row],[Total Population]]</f>
        <v>0.37144177003757917</v>
      </c>
      <c r="Y3814" s="78">
        <f>Table1[[#This Row],[Female Ballots]]/Table1[[#This Row],[Female Voters]]</f>
        <v>0.52515723270440251</v>
      </c>
      <c r="Z3814" s="79">
        <f>Table1[[#This Row],[Male Ballots]]/Table1[[#This Row],[Male Voters]]</f>
        <v>0.48914285714285716</v>
      </c>
      <c r="AA3814" s="78">
        <f>Table1[[#This Row],[Total Ballots]]/Table1[[#This Row],[Total Voters]]</f>
        <v>0.51105121293800537</v>
      </c>
    </row>
    <row r="3815" spans="1:27" s="12" customFormat="1" x14ac:dyDescent="0.35">
      <c r="A3815" s="70" t="s">
        <v>34</v>
      </c>
      <c r="B3815" s="71">
        <v>2020</v>
      </c>
      <c r="C3815" s="71" t="s">
        <v>81</v>
      </c>
      <c r="D3815" s="71"/>
      <c r="E3815" s="72"/>
      <c r="F3815" s="81"/>
      <c r="G3815" s="82" t="s">
        <v>66</v>
      </c>
      <c r="H3815" s="132">
        <v>2077.1768999999999</v>
      </c>
      <c r="I3815" s="132">
        <v>1866.1590000000001</v>
      </c>
      <c r="J3815" s="133">
        <v>3943.3360000000002</v>
      </c>
      <c r="K3815" s="66">
        <v>1662</v>
      </c>
      <c r="L3815" s="66">
        <v>1467</v>
      </c>
      <c r="M3815" s="66">
        <v>43</v>
      </c>
      <c r="N3815" s="66">
        <v>3172</v>
      </c>
      <c r="O3815" s="66">
        <v>1098</v>
      </c>
      <c r="P3815" s="66">
        <v>920</v>
      </c>
      <c r="Q3815" s="66">
        <v>28</v>
      </c>
      <c r="R3815" s="73">
        <v>2046</v>
      </c>
      <c r="S3815" s="24">
        <f>Table1[[#This Row],[Female Voters]]/Table1[[#This Row],[Female Population]]</f>
        <v>0.80012443812561174</v>
      </c>
      <c r="T3815" s="24">
        <f>Table1[[#This Row],[Male Voters]]/Table1[[#This Row],[Male Population]]</f>
        <v>0.78610665007644043</v>
      </c>
      <c r="U3815" s="24">
        <f>Table1[[#This Row],[Total Voters]]/Table1[[#This Row],[Total Population]]</f>
        <v>0.80439506042599462</v>
      </c>
      <c r="V3815" s="24">
        <f>Table1[[#This Row],[Female Ballots]]/Table1[[#This Row],[Female Population]]</f>
        <v>0.52860206562089151</v>
      </c>
      <c r="W3815" s="24">
        <f>Table1[[#This Row],[Male Ballots]]/Table1[[#This Row],[Male Population]]</f>
        <v>0.49299121886184399</v>
      </c>
      <c r="X3815" s="24">
        <f>Table1[[#This Row],[Total Ballots]]/Table1[[#This Row],[Total Population]]</f>
        <v>0.51885002951815418</v>
      </c>
      <c r="Y3815" s="78">
        <f>Table1[[#This Row],[Female Ballots]]/Table1[[#This Row],[Female Voters]]</f>
        <v>0.66064981949458479</v>
      </c>
      <c r="Z3815" s="79">
        <f>Table1[[#This Row],[Male Ballots]]/Table1[[#This Row],[Male Voters]]</f>
        <v>0.6271301976823449</v>
      </c>
      <c r="AA3815" s="78">
        <f>Table1[[#This Row],[Total Ballots]]/Table1[[#This Row],[Total Voters]]</f>
        <v>0.64501891551071877</v>
      </c>
    </row>
    <row r="3816" spans="1:27" s="12" customFormat="1" x14ac:dyDescent="0.35">
      <c r="A3816" s="70" t="s">
        <v>34</v>
      </c>
      <c r="B3816" s="71">
        <v>2020</v>
      </c>
      <c r="C3816" s="71" t="s">
        <v>81</v>
      </c>
      <c r="D3816" s="71"/>
      <c r="E3816" s="72"/>
      <c r="F3816" s="81"/>
      <c r="G3816" s="82" t="s">
        <v>67</v>
      </c>
      <c r="H3816" s="132">
        <v>3829.3255999999997</v>
      </c>
      <c r="I3816" s="132">
        <v>3530.3103000000001</v>
      </c>
      <c r="J3816" s="133">
        <v>7359.6368999999995</v>
      </c>
      <c r="K3816" s="66">
        <v>3471</v>
      </c>
      <c r="L3816" s="66">
        <v>3227</v>
      </c>
      <c r="M3816" s="66">
        <v>42</v>
      </c>
      <c r="N3816" s="66">
        <v>6740</v>
      </c>
      <c r="O3816" s="66">
        <v>2683</v>
      </c>
      <c r="P3816" s="66">
        <v>2534</v>
      </c>
      <c r="Q3816" s="66">
        <v>38</v>
      </c>
      <c r="R3816" s="66">
        <v>5255</v>
      </c>
      <c r="S3816" s="24">
        <f>Table1[[#This Row],[Female Voters]]/Table1[[#This Row],[Female Population]]</f>
        <v>0.90642592523341459</v>
      </c>
      <c r="T3816" s="24">
        <f>Table1[[#This Row],[Male Voters]]/Table1[[#This Row],[Male Population]]</f>
        <v>0.914083954603084</v>
      </c>
      <c r="U3816" s="24">
        <f>Table1[[#This Row],[Total Voters]]/Table1[[#This Row],[Total Population]]</f>
        <v>0.91580605015989314</v>
      </c>
      <c r="V3816" s="24">
        <f>Table1[[#This Row],[Female Ballots]]/Table1[[#This Row],[Female Population]]</f>
        <v>0.70064556537057077</v>
      </c>
      <c r="W3816" s="24">
        <f>Table1[[#This Row],[Male Ballots]]/Table1[[#This Row],[Male Population]]</f>
        <v>0.71778392964493798</v>
      </c>
      <c r="X3816" s="24">
        <f>Table1[[#This Row],[Total Ballots]]/Table1[[#This Row],[Total Population]]</f>
        <v>0.71402979133386324</v>
      </c>
      <c r="Y3816" s="78">
        <f>Table1[[#This Row],[Female Ballots]]/Table1[[#This Row],[Female Voters]]</f>
        <v>0.77297608758282921</v>
      </c>
      <c r="Z3816" s="79">
        <f>Table1[[#This Row],[Male Ballots]]/Table1[[#This Row],[Male Voters]]</f>
        <v>0.7852494577006508</v>
      </c>
      <c r="AA3816" s="78">
        <f>Table1[[#This Row],[Total Ballots]]/Table1[[#This Row],[Total Voters]]</f>
        <v>0.77967359050445106</v>
      </c>
    </row>
    <row r="3817" spans="1:27" s="12" customFormat="1" x14ac:dyDescent="0.35">
      <c r="A3817" s="70" t="s">
        <v>31</v>
      </c>
      <c r="B3817" s="71">
        <v>2020</v>
      </c>
      <c r="C3817" s="71" t="s">
        <v>81</v>
      </c>
      <c r="D3817" s="71"/>
      <c r="E3817" s="72"/>
      <c r="F3817" s="81"/>
      <c r="G3817" s="82" t="s">
        <v>79</v>
      </c>
      <c r="H3817" s="132">
        <v>5400.8249999999998</v>
      </c>
      <c r="I3817" s="132">
        <v>5477.8655600000002</v>
      </c>
      <c r="J3817" s="133">
        <v>10878.6909</v>
      </c>
      <c r="K3817" s="66">
        <v>4726</v>
      </c>
      <c r="L3817" s="66">
        <v>4717</v>
      </c>
      <c r="M3817" s="66">
        <v>117</v>
      </c>
      <c r="N3817" s="66">
        <v>9560</v>
      </c>
      <c r="O3817" s="66">
        <v>2789</v>
      </c>
      <c r="P3817" s="66">
        <v>2666</v>
      </c>
      <c r="Q3817" s="66">
        <v>61</v>
      </c>
      <c r="R3817" s="73">
        <v>5516</v>
      </c>
      <c r="S3817" s="24">
        <f>Table1[[#This Row],[Female Voters]]/Table1[[#This Row],[Female Population]]</f>
        <v>0.87505149676206884</v>
      </c>
      <c r="T3817" s="24">
        <f>Table1[[#This Row],[Male Voters]]/Table1[[#This Row],[Male Population]]</f>
        <v>0.86110181937360286</v>
      </c>
      <c r="U3817" s="24">
        <f>Table1[[#This Row],[Total Voters]]/Table1[[#This Row],[Total Population]]</f>
        <v>0.87878220714957533</v>
      </c>
      <c r="V3817" s="24">
        <f>Table1[[#This Row],[Female Ballots]]/Table1[[#This Row],[Female Population]]</f>
        <v>0.51640258664185568</v>
      </c>
      <c r="W3817" s="24">
        <f>Table1[[#This Row],[Male Ballots]]/Table1[[#This Row],[Male Population]]</f>
        <v>0.48668591275175432</v>
      </c>
      <c r="X3817" s="24">
        <f>Table1[[#This Row],[Total Ballots]]/Table1[[#This Row],[Total Population]]</f>
        <v>0.50704630278630314</v>
      </c>
      <c r="Y3817" s="78">
        <f>Table1[[#This Row],[Female Ballots]]/Table1[[#This Row],[Female Voters]]</f>
        <v>0.59013965298349558</v>
      </c>
      <c r="Z3817" s="79">
        <f>Table1[[#This Row],[Male Ballots]]/Table1[[#This Row],[Male Voters]]</f>
        <v>0.56518973924104299</v>
      </c>
      <c r="AA3817" s="78">
        <f>Table1[[#This Row],[Total Ballots]]/Table1[[#This Row],[Total Voters]]</f>
        <v>0.57698744769874477</v>
      </c>
    </row>
    <row r="3818" spans="1:27" s="12" customFormat="1" x14ac:dyDescent="0.35">
      <c r="A3818" s="70" t="s">
        <v>31</v>
      </c>
      <c r="B3818" s="71">
        <v>2020</v>
      </c>
      <c r="C3818" s="71" t="s">
        <v>81</v>
      </c>
      <c r="D3818" s="71"/>
      <c r="E3818" s="72"/>
      <c r="F3818" s="81"/>
      <c r="G3818" s="82" t="s">
        <v>62</v>
      </c>
      <c r="H3818" s="132">
        <v>344.18</v>
      </c>
      <c r="I3818" s="132">
        <v>405.21195999999998</v>
      </c>
      <c r="J3818" s="133">
        <v>749.39190000000008</v>
      </c>
      <c r="K3818" s="66">
        <v>300</v>
      </c>
      <c r="L3818" s="66">
        <v>350</v>
      </c>
      <c r="M3818" s="66">
        <v>15</v>
      </c>
      <c r="N3818" s="66">
        <v>665</v>
      </c>
      <c r="O3818" s="66">
        <v>104</v>
      </c>
      <c r="P3818" s="66">
        <v>96</v>
      </c>
      <c r="Q3818" s="66">
        <v>5</v>
      </c>
      <c r="R3818" s="73">
        <v>205</v>
      </c>
      <c r="S3818" s="24">
        <f>Table1[[#This Row],[Female Voters]]/Table1[[#This Row],[Female Population]]</f>
        <v>0.87163693416235688</v>
      </c>
      <c r="T3818" s="24">
        <f>Table1[[#This Row],[Male Voters]]/Table1[[#This Row],[Male Population]]</f>
        <v>0.86374548273451757</v>
      </c>
      <c r="U3818" s="24">
        <f>Table1[[#This Row],[Total Voters]]/Table1[[#This Row],[Total Population]]</f>
        <v>0.88738615936467946</v>
      </c>
      <c r="V3818" s="24">
        <f>Table1[[#This Row],[Female Ballots]]/Table1[[#This Row],[Female Population]]</f>
        <v>0.30216747050961706</v>
      </c>
      <c r="W3818" s="24">
        <f>Table1[[#This Row],[Male Ballots]]/Table1[[#This Row],[Male Population]]</f>
        <v>0.23691304669289626</v>
      </c>
      <c r="X3818" s="24">
        <f>Table1[[#This Row],[Total Ballots]]/Table1[[#This Row],[Total Population]]</f>
        <v>0.27355513183422447</v>
      </c>
      <c r="Y3818" s="78">
        <f>Table1[[#This Row],[Female Ballots]]/Table1[[#This Row],[Female Voters]]</f>
        <v>0.34666666666666668</v>
      </c>
      <c r="Z3818" s="79">
        <f>Table1[[#This Row],[Male Ballots]]/Table1[[#This Row],[Male Voters]]</f>
        <v>0.2742857142857143</v>
      </c>
      <c r="AA3818" s="78">
        <f>Table1[[#This Row],[Total Ballots]]/Table1[[#This Row],[Total Voters]]</f>
        <v>0.30827067669172931</v>
      </c>
    </row>
    <row r="3819" spans="1:27" s="12" customFormat="1" x14ac:dyDescent="0.35">
      <c r="A3819" s="70" t="s">
        <v>31</v>
      </c>
      <c r="B3819" s="71">
        <v>2020</v>
      </c>
      <c r="C3819" s="71" t="s">
        <v>81</v>
      </c>
      <c r="D3819" s="71"/>
      <c r="E3819" s="72"/>
      <c r="F3819" s="81"/>
      <c r="G3819" s="82" t="s">
        <v>63</v>
      </c>
      <c r="H3819" s="132">
        <v>533.27890000000002</v>
      </c>
      <c r="I3819" s="132">
        <v>554.29</v>
      </c>
      <c r="J3819" s="133">
        <v>1087.5689</v>
      </c>
      <c r="K3819" s="66">
        <v>457</v>
      </c>
      <c r="L3819" s="66">
        <v>512</v>
      </c>
      <c r="M3819" s="66">
        <v>17</v>
      </c>
      <c r="N3819" s="66">
        <v>986</v>
      </c>
      <c r="O3819" s="66">
        <v>149</v>
      </c>
      <c r="P3819" s="66">
        <v>157</v>
      </c>
      <c r="Q3819" s="66">
        <v>8</v>
      </c>
      <c r="R3819" s="73">
        <v>314</v>
      </c>
      <c r="S3819" s="24">
        <f>Table1[[#This Row],[Female Voters]]/Table1[[#This Row],[Female Population]]</f>
        <v>0.85696246373145457</v>
      </c>
      <c r="T3819" s="24">
        <f>Table1[[#This Row],[Male Voters]]/Table1[[#This Row],[Male Population]]</f>
        <v>0.92370419816341631</v>
      </c>
      <c r="U3819" s="24">
        <f>Table1[[#This Row],[Total Voters]]/Table1[[#This Row],[Total Population]]</f>
        <v>0.90660922724068338</v>
      </c>
      <c r="V3819" s="24">
        <f>Table1[[#This Row],[Female Ballots]]/Table1[[#This Row],[Female Population]]</f>
        <v>0.27940351662141516</v>
      </c>
      <c r="W3819" s="24">
        <f>Table1[[#This Row],[Male Ballots]]/Table1[[#This Row],[Male Population]]</f>
        <v>0.28324523263995383</v>
      </c>
      <c r="X3819" s="24">
        <f>Table1[[#This Row],[Total Ballots]]/Table1[[#This Row],[Total Population]]</f>
        <v>0.28871734011518718</v>
      </c>
      <c r="Y3819" s="78">
        <f>Table1[[#This Row],[Female Ballots]]/Table1[[#This Row],[Female Voters]]</f>
        <v>0.32603938730853393</v>
      </c>
      <c r="Z3819" s="79">
        <f>Table1[[#This Row],[Male Ballots]]/Table1[[#This Row],[Male Voters]]</f>
        <v>0.306640625</v>
      </c>
      <c r="AA3819" s="78">
        <f>Table1[[#This Row],[Total Ballots]]/Table1[[#This Row],[Total Voters]]</f>
        <v>0.31845841784989859</v>
      </c>
    </row>
    <row r="3820" spans="1:27" s="12" customFormat="1" x14ac:dyDescent="0.35">
      <c r="A3820" s="70" t="s">
        <v>31</v>
      </c>
      <c r="B3820" s="71">
        <v>2020</v>
      </c>
      <c r="C3820" s="71" t="s">
        <v>81</v>
      </c>
      <c r="D3820" s="71"/>
      <c r="E3820" s="72"/>
      <c r="F3820" s="81"/>
      <c r="G3820" s="82" t="s">
        <v>64</v>
      </c>
      <c r="H3820" s="132">
        <v>686.35899999999992</v>
      </c>
      <c r="I3820" s="132">
        <v>676.35379999999998</v>
      </c>
      <c r="J3820" s="133">
        <v>1362.7128</v>
      </c>
      <c r="K3820" s="66">
        <v>575</v>
      </c>
      <c r="L3820" s="66">
        <v>521</v>
      </c>
      <c r="M3820" s="66">
        <v>19</v>
      </c>
      <c r="N3820" s="66">
        <v>1115</v>
      </c>
      <c r="O3820" s="66">
        <v>241</v>
      </c>
      <c r="P3820" s="66">
        <v>194</v>
      </c>
      <c r="Q3820" s="66">
        <v>7</v>
      </c>
      <c r="R3820" s="73">
        <v>442</v>
      </c>
      <c r="S3820" s="24">
        <f>Table1[[#This Row],[Female Voters]]/Table1[[#This Row],[Female Population]]</f>
        <v>0.83775400337141359</v>
      </c>
      <c r="T3820" s="24">
        <f>Table1[[#This Row],[Male Voters]]/Table1[[#This Row],[Male Population]]</f>
        <v>0.77030690150628267</v>
      </c>
      <c r="U3820" s="24">
        <f>Table1[[#This Row],[Total Voters]]/Table1[[#This Row],[Total Population]]</f>
        <v>0.8182208312712701</v>
      </c>
      <c r="V3820" s="24">
        <f>Table1[[#This Row],[Female Ballots]]/Table1[[#This Row],[Female Population]]</f>
        <v>0.35112819967393161</v>
      </c>
      <c r="W3820" s="24">
        <f>Table1[[#This Row],[Male Ballots]]/Table1[[#This Row],[Male Population]]</f>
        <v>0.28683212839197475</v>
      </c>
      <c r="X3820" s="24">
        <f>Table1[[#This Row],[Total Ballots]]/Table1[[#This Row],[Total Population]]</f>
        <v>0.32435301114071874</v>
      </c>
      <c r="Y3820" s="78">
        <f>Table1[[#This Row],[Female Ballots]]/Table1[[#This Row],[Female Voters]]</f>
        <v>0.4191304347826087</v>
      </c>
      <c r="Z3820" s="79">
        <f>Table1[[#This Row],[Male Ballots]]/Table1[[#This Row],[Male Voters]]</f>
        <v>0.37236084452975049</v>
      </c>
      <c r="AA3820" s="78">
        <f>Table1[[#This Row],[Total Ballots]]/Table1[[#This Row],[Total Voters]]</f>
        <v>0.39641255605381165</v>
      </c>
    </row>
    <row r="3821" spans="1:27" s="12" customFormat="1" x14ac:dyDescent="0.35">
      <c r="A3821" s="70" t="s">
        <v>31</v>
      </c>
      <c r="B3821" s="71">
        <v>2020</v>
      </c>
      <c r="C3821" s="71" t="s">
        <v>81</v>
      </c>
      <c r="D3821" s="71"/>
      <c r="E3821" s="72"/>
      <c r="F3821" s="81"/>
      <c r="G3821" s="82" t="s">
        <v>65</v>
      </c>
      <c r="H3821" s="132">
        <v>772.404</v>
      </c>
      <c r="I3821" s="132">
        <v>761.39830000000006</v>
      </c>
      <c r="J3821" s="133">
        <v>1533.8023000000001</v>
      </c>
      <c r="K3821" s="66">
        <v>628</v>
      </c>
      <c r="L3821" s="66">
        <v>640</v>
      </c>
      <c r="M3821" s="66">
        <v>17</v>
      </c>
      <c r="N3821" s="66">
        <v>1285</v>
      </c>
      <c r="O3821" s="66">
        <v>340</v>
      </c>
      <c r="P3821" s="66">
        <v>305</v>
      </c>
      <c r="Q3821" s="66">
        <v>10</v>
      </c>
      <c r="R3821" s="73">
        <v>655</v>
      </c>
      <c r="S3821" s="24">
        <f>Table1[[#This Row],[Female Voters]]/Table1[[#This Row],[Female Population]]</f>
        <v>0.81304602254778591</v>
      </c>
      <c r="T3821" s="24">
        <f>Table1[[#This Row],[Male Voters]]/Table1[[#This Row],[Male Population]]</f>
        <v>0.84055874566570477</v>
      </c>
      <c r="U3821" s="24">
        <f>Table1[[#This Row],[Total Voters]]/Table1[[#This Row],[Total Population]]</f>
        <v>0.83778724285391926</v>
      </c>
      <c r="V3821" s="24">
        <f>Table1[[#This Row],[Female Ballots]]/Table1[[#This Row],[Female Population]]</f>
        <v>0.44018415233478853</v>
      </c>
      <c r="W3821" s="24">
        <f>Table1[[#This Row],[Male Ballots]]/Table1[[#This Row],[Male Population]]</f>
        <v>0.40057877723131241</v>
      </c>
      <c r="X3821" s="24">
        <f>Table1[[#This Row],[Total Ballots]]/Table1[[#This Row],[Total Population]]</f>
        <v>0.42704330277767871</v>
      </c>
      <c r="Y3821" s="78">
        <f>Table1[[#This Row],[Female Ballots]]/Table1[[#This Row],[Female Voters]]</f>
        <v>0.54140127388535031</v>
      </c>
      <c r="Z3821" s="79">
        <f>Table1[[#This Row],[Male Ballots]]/Table1[[#This Row],[Male Voters]]</f>
        <v>0.4765625</v>
      </c>
      <c r="AA3821" s="78">
        <f>Table1[[#This Row],[Total Ballots]]/Table1[[#This Row],[Total Voters]]</f>
        <v>0.50972762645914393</v>
      </c>
    </row>
    <row r="3822" spans="1:27" s="12" customFormat="1" x14ac:dyDescent="0.35">
      <c r="A3822" s="70" t="s">
        <v>31</v>
      </c>
      <c r="B3822" s="71">
        <v>2020</v>
      </c>
      <c r="C3822" s="71" t="s">
        <v>81</v>
      </c>
      <c r="D3822" s="71"/>
      <c r="E3822" s="72"/>
      <c r="F3822" s="81"/>
      <c r="G3822" s="82" t="s">
        <v>66</v>
      </c>
      <c r="H3822" s="132">
        <v>1227.6422</v>
      </c>
      <c r="I3822" s="132">
        <v>1177.616</v>
      </c>
      <c r="J3822" s="133">
        <v>2405.259</v>
      </c>
      <c r="K3822" s="66">
        <v>1107</v>
      </c>
      <c r="L3822" s="66">
        <v>971</v>
      </c>
      <c r="M3822" s="66">
        <v>24</v>
      </c>
      <c r="N3822" s="66">
        <v>2102</v>
      </c>
      <c r="O3822" s="66">
        <v>724</v>
      </c>
      <c r="P3822" s="66">
        <v>606</v>
      </c>
      <c r="Q3822" s="66">
        <v>12</v>
      </c>
      <c r="R3822" s="73">
        <v>1342</v>
      </c>
      <c r="S3822" s="24">
        <f>Table1[[#This Row],[Female Voters]]/Table1[[#This Row],[Female Population]]</f>
        <v>0.90172853295528621</v>
      </c>
      <c r="T3822" s="24">
        <f>Table1[[#This Row],[Male Voters]]/Table1[[#This Row],[Male Population]]</f>
        <v>0.82454722082580401</v>
      </c>
      <c r="U3822" s="24">
        <f>Table1[[#This Row],[Total Voters]]/Table1[[#This Row],[Total Population]]</f>
        <v>0.87391835972758025</v>
      </c>
      <c r="V3822" s="24">
        <f>Table1[[#This Row],[Female Ballots]]/Table1[[#This Row],[Female Population]]</f>
        <v>0.589748381083674</v>
      </c>
      <c r="W3822" s="24">
        <f>Table1[[#This Row],[Male Ballots]]/Table1[[#This Row],[Male Population]]</f>
        <v>0.5145989864268149</v>
      </c>
      <c r="X3822" s="24">
        <f>Table1[[#This Row],[Total Ballots]]/Table1[[#This Row],[Total Population]]</f>
        <v>0.55794407171951133</v>
      </c>
      <c r="Y3822" s="78">
        <f>Table1[[#This Row],[Female Ballots]]/Table1[[#This Row],[Female Voters]]</f>
        <v>0.6540198735320687</v>
      </c>
      <c r="Z3822" s="79">
        <f>Table1[[#This Row],[Male Ballots]]/Table1[[#This Row],[Male Voters]]</f>
        <v>0.62409886714727081</v>
      </c>
      <c r="AA3822" s="78">
        <f>Table1[[#This Row],[Total Ballots]]/Table1[[#This Row],[Total Voters]]</f>
        <v>0.63843958135109424</v>
      </c>
    </row>
    <row r="3823" spans="1:27" s="12" customFormat="1" x14ac:dyDescent="0.35">
      <c r="A3823" s="70" t="s">
        <v>31</v>
      </c>
      <c r="B3823" s="71">
        <v>2020</v>
      </c>
      <c r="C3823" s="71" t="s">
        <v>81</v>
      </c>
      <c r="D3823" s="71"/>
      <c r="E3823" s="72"/>
      <c r="F3823" s="81"/>
      <c r="G3823" s="82" t="s">
        <v>67</v>
      </c>
      <c r="H3823" s="132">
        <v>1836.9609</v>
      </c>
      <c r="I3823" s="132">
        <v>1902.9955</v>
      </c>
      <c r="J3823" s="133">
        <v>3739.9559999999997</v>
      </c>
      <c r="K3823" s="66">
        <v>1659</v>
      </c>
      <c r="L3823" s="66">
        <v>1723</v>
      </c>
      <c r="M3823" s="66">
        <v>25</v>
      </c>
      <c r="N3823" s="66">
        <v>3407</v>
      </c>
      <c r="O3823" s="66">
        <v>1231</v>
      </c>
      <c r="P3823" s="66">
        <v>1308</v>
      </c>
      <c r="Q3823" s="66">
        <v>19</v>
      </c>
      <c r="R3823" s="66">
        <v>2558</v>
      </c>
      <c r="S3823" s="24">
        <f>Table1[[#This Row],[Female Voters]]/Table1[[#This Row],[Female Population]]</f>
        <v>0.90312210782494062</v>
      </c>
      <c r="T3823" s="24">
        <f>Table1[[#This Row],[Male Voters]]/Table1[[#This Row],[Male Population]]</f>
        <v>0.90541464759112678</v>
      </c>
      <c r="U3823" s="24">
        <f>Table1[[#This Row],[Total Voters]]/Table1[[#This Row],[Total Population]]</f>
        <v>0.91097328417767487</v>
      </c>
      <c r="V3823" s="24">
        <f>Table1[[#This Row],[Female Ballots]]/Table1[[#This Row],[Female Population]]</f>
        <v>0.67012858030892219</v>
      </c>
      <c r="W3823" s="24">
        <f>Table1[[#This Row],[Male Ballots]]/Table1[[#This Row],[Male Population]]</f>
        <v>0.68733741093975265</v>
      </c>
      <c r="X3823" s="24">
        <f>Table1[[#This Row],[Total Ballots]]/Table1[[#This Row],[Total Population]]</f>
        <v>0.68396526590152407</v>
      </c>
      <c r="Y3823" s="78">
        <f>Table1[[#This Row],[Female Ballots]]/Table1[[#This Row],[Female Voters]]</f>
        <v>0.74201326100060272</v>
      </c>
      <c r="Z3823" s="79">
        <f>Table1[[#This Row],[Male Ballots]]/Table1[[#This Row],[Male Voters]]</f>
        <v>0.759141033081834</v>
      </c>
      <c r="AA3823" s="78">
        <f>Table1[[#This Row],[Total Ballots]]/Table1[[#This Row],[Total Voters]]</f>
        <v>0.75080716172585849</v>
      </c>
    </row>
    <row r="3824" spans="1:27" s="12" customFormat="1" x14ac:dyDescent="0.35">
      <c r="A3824" s="70" t="s">
        <v>55</v>
      </c>
      <c r="B3824" s="71">
        <v>2020</v>
      </c>
      <c r="C3824" s="71" t="s">
        <v>81</v>
      </c>
      <c r="D3824" s="71"/>
      <c r="E3824" s="72"/>
      <c r="F3824" s="81"/>
      <c r="G3824" s="82" t="s">
        <v>79</v>
      </c>
      <c r="H3824" s="132">
        <v>359945</v>
      </c>
      <c r="I3824" s="132">
        <v>348615</v>
      </c>
      <c r="J3824" s="133">
        <v>708560</v>
      </c>
      <c r="K3824" s="66">
        <v>275206</v>
      </c>
      <c r="L3824" s="66">
        <v>250055</v>
      </c>
      <c r="M3824" s="66">
        <v>3763</v>
      </c>
      <c r="N3824" s="66">
        <v>529024</v>
      </c>
      <c r="O3824" s="66">
        <v>145839</v>
      </c>
      <c r="P3824" s="66">
        <v>126742</v>
      </c>
      <c r="Q3824" s="66">
        <v>2243</v>
      </c>
      <c r="R3824" s="73">
        <v>274824</v>
      </c>
      <c r="S3824" s="24">
        <f>Table1[[#This Row],[Female Voters]]/Table1[[#This Row],[Female Population]]</f>
        <v>0.76457792162691518</v>
      </c>
      <c r="T3824" s="24">
        <f>Table1[[#This Row],[Male Voters]]/Table1[[#This Row],[Male Population]]</f>
        <v>0.71728124148415873</v>
      </c>
      <c r="U3824" s="24">
        <f>Table1[[#This Row],[Total Voters]]/Table1[[#This Row],[Total Population]]</f>
        <v>0.74661849384667489</v>
      </c>
      <c r="V3824" s="24">
        <f>Table1[[#This Row],[Female Ballots]]/Table1[[#This Row],[Female Population]]</f>
        <v>0.40517023434135768</v>
      </c>
      <c r="W3824" s="24">
        <f>Table1[[#This Row],[Male Ballots]]/Table1[[#This Row],[Male Population]]</f>
        <v>0.3635586535289646</v>
      </c>
      <c r="X3824" s="24">
        <f>Table1[[#This Row],[Total Ballots]]/Table1[[#This Row],[Total Population]]</f>
        <v>0.38786270746302359</v>
      </c>
      <c r="Y3824" s="78">
        <f>Table1[[#This Row],[Female Ballots]]/Table1[[#This Row],[Female Voters]]</f>
        <v>0.5299266731103246</v>
      </c>
      <c r="Z3824" s="79">
        <f>Table1[[#This Row],[Male Ballots]]/Table1[[#This Row],[Male Voters]]</f>
        <v>0.5068564915718542</v>
      </c>
      <c r="AA3824" s="78">
        <f>Table1[[#This Row],[Total Ballots]]/Table1[[#This Row],[Total Voters]]</f>
        <v>0.51949249939511255</v>
      </c>
    </row>
    <row r="3825" spans="1:27" s="12" customFormat="1" x14ac:dyDescent="0.35">
      <c r="A3825" s="70" t="s">
        <v>55</v>
      </c>
      <c r="B3825" s="71">
        <v>2020</v>
      </c>
      <c r="C3825" s="71" t="s">
        <v>81</v>
      </c>
      <c r="D3825" s="71"/>
      <c r="E3825" s="72"/>
      <c r="F3825" s="81"/>
      <c r="G3825" s="82" t="s">
        <v>62</v>
      </c>
      <c r="H3825" s="132">
        <v>39842</v>
      </c>
      <c r="I3825" s="132">
        <v>45590</v>
      </c>
      <c r="J3825" s="133">
        <v>85432</v>
      </c>
      <c r="K3825" s="66">
        <v>24154</v>
      </c>
      <c r="L3825" s="66">
        <v>23118</v>
      </c>
      <c r="M3825" s="66">
        <v>787</v>
      </c>
      <c r="N3825" s="66">
        <v>48059</v>
      </c>
      <c r="O3825" s="66">
        <v>8067</v>
      </c>
      <c r="P3825" s="66">
        <v>6963</v>
      </c>
      <c r="Q3825" s="66">
        <v>357</v>
      </c>
      <c r="R3825" s="73">
        <v>15387</v>
      </c>
      <c r="S3825" s="24">
        <f>Table1[[#This Row],[Female Voters]]/Table1[[#This Row],[Female Population]]</f>
        <v>0.60624466643240804</v>
      </c>
      <c r="T3825" s="24">
        <f>Table1[[#This Row],[Male Voters]]/Table1[[#This Row],[Male Population]]</f>
        <v>0.50708488703663079</v>
      </c>
      <c r="U3825" s="24">
        <f>Table1[[#This Row],[Total Voters]]/Table1[[#This Row],[Total Population]]</f>
        <v>0.56254096825545463</v>
      </c>
      <c r="V3825" s="24">
        <f>Table1[[#This Row],[Female Ballots]]/Table1[[#This Row],[Female Population]]</f>
        <v>0.2024747753626826</v>
      </c>
      <c r="W3825" s="24">
        <f>Table1[[#This Row],[Male Ballots]]/Table1[[#This Row],[Male Population]]</f>
        <v>0.15273086203114719</v>
      </c>
      <c r="X3825" s="24">
        <f>Table1[[#This Row],[Total Ballots]]/Table1[[#This Row],[Total Population]]</f>
        <v>0.18010815619440024</v>
      </c>
      <c r="Y3825" s="78">
        <f>Table1[[#This Row],[Female Ballots]]/Table1[[#This Row],[Female Voters]]</f>
        <v>0.33398194915955948</v>
      </c>
      <c r="Z3825" s="79">
        <f>Table1[[#This Row],[Male Ballots]]/Table1[[#This Row],[Male Voters]]</f>
        <v>0.30119387490267324</v>
      </c>
      <c r="AA3825" s="78">
        <f>Table1[[#This Row],[Total Ballots]]/Table1[[#This Row],[Total Voters]]</f>
        <v>0.3201689589879107</v>
      </c>
    </row>
    <row r="3826" spans="1:27" s="12" customFormat="1" x14ac:dyDescent="0.35">
      <c r="A3826" s="70" t="s">
        <v>55</v>
      </c>
      <c r="B3826" s="71">
        <v>2020</v>
      </c>
      <c r="C3826" s="71" t="s">
        <v>81</v>
      </c>
      <c r="D3826" s="71"/>
      <c r="E3826" s="72"/>
      <c r="F3826" s="81"/>
      <c r="G3826" s="82" t="s">
        <v>63</v>
      </c>
      <c r="H3826" s="132">
        <v>66967</v>
      </c>
      <c r="I3826" s="132">
        <v>68854</v>
      </c>
      <c r="J3826" s="133">
        <v>135821</v>
      </c>
      <c r="K3826" s="66">
        <v>47472</v>
      </c>
      <c r="L3826" s="66">
        <v>44282</v>
      </c>
      <c r="M3826" s="66">
        <v>1044</v>
      </c>
      <c r="N3826" s="66">
        <v>92798</v>
      </c>
      <c r="O3826" s="66">
        <v>16537</v>
      </c>
      <c r="P3826" s="66">
        <v>13764</v>
      </c>
      <c r="Q3826" s="66">
        <v>547</v>
      </c>
      <c r="R3826" s="73">
        <v>30848</v>
      </c>
      <c r="S3826" s="24">
        <f>Table1[[#This Row],[Female Voters]]/Table1[[#This Row],[Female Population]]</f>
        <v>0.70888646646855913</v>
      </c>
      <c r="T3826" s="24">
        <f>Table1[[#This Row],[Male Voters]]/Table1[[#This Row],[Male Population]]</f>
        <v>0.6431289394951637</v>
      </c>
      <c r="U3826" s="24">
        <f>Table1[[#This Row],[Total Voters]]/Table1[[#This Row],[Total Population]]</f>
        <v>0.68323749641071707</v>
      </c>
      <c r="V3826" s="24">
        <f>Table1[[#This Row],[Female Ballots]]/Table1[[#This Row],[Female Population]]</f>
        <v>0.24694252392969671</v>
      </c>
      <c r="W3826" s="24">
        <f>Table1[[#This Row],[Male Ballots]]/Table1[[#This Row],[Male Population]]</f>
        <v>0.1999012403055741</v>
      </c>
      <c r="X3826" s="24">
        <f>Table1[[#This Row],[Total Ballots]]/Table1[[#This Row],[Total Population]]</f>
        <v>0.22712246265305069</v>
      </c>
      <c r="Y3826" s="78">
        <f>Table1[[#This Row],[Female Ballots]]/Table1[[#This Row],[Female Voters]]</f>
        <v>0.34835271317829458</v>
      </c>
      <c r="Z3826" s="79">
        <f>Table1[[#This Row],[Male Ballots]]/Table1[[#This Row],[Male Voters]]</f>
        <v>0.3108260692832302</v>
      </c>
      <c r="AA3826" s="78">
        <f>Table1[[#This Row],[Total Ballots]]/Table1[[#This Row],[Total Voters]]</f>
        <v>0.33242095734821869</v>
      </c>
    </row>
    <row r="3827" spans="1:27" s="12" customFormat="1" x14ac:dyDescent="0.35">
      <c r="A3827" s="70" t="s">
        <v>55</v>
      </c>
      <c r="B3827" s="71">
        <v>2020</v>
      </c>
      <c r="C3827" s="71" t="s">
        <v>81</v>
      </c>
      <c r="D3827" s="71"/>
      <c r="E3827" s="72"/>
      <c r="F3827" s="81"/>
      <c r="G3827" s="82" t="s">
        <v>64</v>
      </c>
      <c r="H3827" s="132">
        <v>63580</v>
      </c>
      <c r="I3827" s="132">
        <v>62884</v>
      </c>
      <c r="J3827" s="133">
        <v>126464</v>
      </c>
      <c r="K3827" s="66">
        <v>48190</v>
      </c>
      <c r="L3827" s="66">
        <v>44587</v>
      </c>
      <c r="M3827" s="66">
        <v>715</v>
      </c>
      <c r="N3827" s="66">
        <v>93492</v>
      </c>
      <c r="O3827" s="66">
        <v>21182</v>
      </c>
      <c r="P3827" s="66">
        <v>18548</v>
      </c>
      <c r="Q3827" s="66">
        <v>422</v>
      </c>
      <c r="R3827" s="73">
        <v>40152</v>
      </c>
      <c r="S3827" s="24">
        <f>Table1[[#This Row],[Female Voters]]/Table1[[#This Row],[Female Population]]</f>
        <v>0.75794274929223027</v>
      </c>
      <c r="T3827" s="24">
        <f>Table1[[#This Row],[Male Voters]]/Table1[[#This Row],[Male Population]]</f>
        <v>0.70903568475287837</v>
      </c>
      <c r="U3827" s="24">
        <f>Table1[[#This Row],[Total Voters]]/Table1[[#This Row],[Total Population]]</f>
        <v>0.73927758097165996</v>
      </c>
      <c r="V3827" s="24">
        <f>Table1[[#This Row],[Female Ballots]]/Table1[[#This Row],[Female Population]]</f>
        <v>0.33315508021390372</v>
      </c>
      <c r="W3827" s="24">
        <f>Table1[[#This Row],[Male Ballots]]/Table1[[#This Row],[Male Population]]</f>
        <v>0.29495579161630942</v>
      </c>
      <c r="X3827" s="24">
        <f>Table1[[#This Row],[Total Ballots]]/Table1[[#This Row],[Total Population]]</f>
        <v>0.31749746963562753</v>
      </c>
      <c r="Y3827" s="78">
        <f>Table1[[#This Row],[Female Ballots]]/Table1[[#This Row],[Female Voters]]</f>
        <v>0.43955177422701808</v>
      </c>
      <c r="Z3827" s="79">
        <f>Table1[[#This Row],[Male Ballots]]/Table1[[#This Row],[Male Voters]]</f>
        <v>0.41599569381209772</v>
      </c>
      <c r="AA3827" s="78">
        <f>Table1[[#This Row],[Total Ballots]]/Table1[[#This Row],[Total Voters]]</f>
        <v>0.42946990116801437</v>
      </c>
    </row>
    <row r="3828" spans="1:27" s="12" customFormat="1" x14ac:dyDescent="0.35">
      <c r="A3828" s="70" t="s">
        <v>55</v>
      </c>
      <c r="B3828" s="71">
        <v>2020</v>
      </c>
      <c r="C3828" s="71" t="s">
        <v>81</v>
      </c>
      <c r="D3828" s="71"/>
      <c r="E3828" s="72"/>
      <c r="F3828" s="81"/>
      <c r="G3828" s="82" t="s">
        <v>65</v>
      </c>
      <c r="H3828" s="132">
        <v>55993</v>
      </c>
      <c r="I3828" s="132">
        <v>55123</v>
      </c>
      <c r="J3828" s="133">
        <v>111116</v>
      </c>
      <c r="K3828" s="66">
        <v>43827</v>
      </c>
      <c r="L3828" s="66">
        <v>41072</v>
      </c>
      <c r="M3828" s="66">
        <v>430</v>
      </c>
      <c r="N3828" s="66">
        <v>85329</v>
      </c>
      <c r="O3828" s="66">
        <v>23080</v>
      </c>
      <c r="P3828" s="66">
        <v>20809</v>
      </c>
      <c r="Q3828" s="66">
        <v>304</v>
      </c>
      <c r="R3828" s="73">
        <v>44193</v>
      </c>
      <c r="S3828" s="24">
        <f>Table1[[#This Row],[Female Voters]]/Table1[[#This Row],[Female Population]]</f>
        <v>0.78272284035504436</v>
      </c>
      <c r="T3828" s="24">
        <f>Table1[[#This Row],[Male Voters]]/Table1[[#This Row],[Male Population]]</f>
        <v>0.74509732779420568</v>
      </c>
      <c r="U3828" s="24">
        <f>Table1[[#This Row],[Total Voters]]/Table1[[#This Row],[Total Population]]</f>
        <v>0.76792721120270713</v>
      </c>
      <c r="V3828" s="24">
        <f>Table1[[#This Row],[Female Ballots]]/Table1[[#This Row],[Female Population]]</f>
        <v>0.41219438144053722</v>
      </c>
      <c r="W3828" s="24">
        <f>Table1[[#This Row],[Male Ballots]]/Table1[[#This Row],[Male Population]]</f>
        <v>0.37750122453422347</v>
      </c>
      <c r="X3828" s="24">
        <f>Table1[[#This Row],[Total Ballots]]/Table1[[#This Row],[Total Population]]</f>
        <v>0.39771950034198494</v>
      </c>
      <c r="Y3828" s="78">
        <f>Table1[[#This Row],[Female Ballots]]/Table1[[#This Row],[Female Voters]]</f>
        <v>0.52661601296004745</v>
      </c>
      <c r="Z3828" s="79">
        <f>Table1[[#This Row],[Male Ballots]]/Table1[[#This Row],[Male Voters]]</f>
        <v>0.50664686404363068</v>
      </c>
      <c r="AA3828" s="78">
        <f>Table1[[#This Row],[Total Ballots]]/Table1[[#This Row],[Total Voters]]</f>
        <v>0.51791301902049713</v>
      </c>
    </row>
    <row r="3829" spans="1:27" s="12" customFormat="1" x14ac:dyDescent="0.35">
      <c r="A3829" s="70" t="s">
        <v>55</v>
      </c>
      <c r="B3829" s="71">
        <v>2020</v>
      </c>
      <c r="C3829" s="71" t="s">
        <v>81</v>
      </c>
      <c r="D3829" s="71"/>
      <c r="E3829" s="72"/>
      <c r="F3829" s="81"/>
      <c r="G3829" s="82" t="s">
        <v>66</v>
      </c>
      <c r="H3829" s="132">
        <v>59218</v>
      </c>
      <c r="I3829" s="132">
        <v>55795</v>
      </c>
      <c r="J3829" s="133">
        <v>115013</v>
      </c>
      <c r="K3829" s="66">
        <v>48220</v>
      </c>
      <c r="L3829" s="66">
        <v>44292</v>
      </c>
      <c r="M3829" s="66">
        <v>409</v>
      </c>
      <c r="N3829" s="66">
        <v>92921</v>
      </c>
      <c r="O3829" s="66">
        <v>30269</v>
      </c>
      <c r="P3829" s="66">
        <v>27244</v>
      </c>
      <c r="Q3829" s="66">
        <v>316</v>
      </c>
      <c r="R3829" s="73">
        <v>57829</v>
      </c>
      <c r="S3829" s="24">
        <f>Table1[[#This Row],[Female Voters]]/Table1[[#This Row],[Female Population]]</f>
        <v>0.81427944206153535</v>
      </c>
      <c r="T3829" s="24">
        <f>Table1[[#This Row],[Male Voters]]/Table1[[#This Row],[Male Population]]</f>
        <v>0.79383457299041138</v>
      </c>
      <c r="U3829" s="24">
        <f>Table1[[#This Row],[Total Voters]]/Table1[[#This Row],[Total Population]]</f>
        <v>0.80791736586298946</v>
      </c>
      <c r="V3829" s="24">
        <f>Table1[[#This Row],[Female Ballots]]/Table1[[#This Row],[Female Population]]</f>
        <v>0.5111452598871965</v>
      </c>
      <c r="W3829" s="24">
        <f>Table1[[#This Row],[Male Ballots]]/Table1[[#This Row],[Male Population]]</f>
        <v>0.48828748095707503</v>
      </c>
      <c r="X3829" s="24">
        <f>Table1[[#This Row],[Total Ballots]]/Table1[[#This Row],[Total Population]]</f>
        <v>0.50280403084868663</v>
      </c>
      <c r="Y3829" s="78">
        <f>Table1[[#This Row],[Female Ballots]]/Table1[[#This Row],[Female Voters]]</f>
        <v>0.6277270841974284</v>
      </c>
      <c r="Z3829" s="79">
        <f>Table1[[#This Row],[Male Ballots]]/Table1[[#This Row],[Male Voters]]</f>
        <v>0.6150997922875463</v>
      </c>
      <c r="AA3829" s="78">
        <f>Table1[[#This Row],[Total Ballots]]/Table1[[#This Row],[Total Voters]]</f>
        <v>0.62234586369066192</v>
      </c>
    </row>
    <row r="3830" spans="1:27" s="12" customFormat="1" x14ac:dyDescent="0.35">
      <c r="A3830" s="70" t="s">
        <v>55</v>
      </c>
      <c r="B3830" s="71">
        <v>2020</v>
      </c>
      <c r="C3830" s="71" t="s">
        <v>81</v>
      </c>
      <c r="D3830" s="71"/>
      <c r="E3830" s="72"/>
      <c r="F3830" s="81"/>
      <c r="G3830" s="82" t="s">
        <v>67</v>
      </c>
      <c r="H3830" s="132">
        <v>74345</v>
      </c>
      <c r="I3830" s="132">
        <v>60369</v>
      </c>
      <c r="J3830" s="133">
        <v>134714</v>
      </c>
      <c r="K3830" s="66">
        <v>63343</v>
      </c>
      <c r="L3830" s="66">
        <v>52704</v>
      </c>
      <c r="M3830" s="66">
        <v>378</v>
      </c>
      <c r="N3830" s="66">
        <v>116425</v>
      </c>
      <c r="O3830" s="66">
        <v>46704</v>
      </c>
      <c r="P3830" s="66">
        <v>39414</v>
      </c>
      <c r="Q3830" s="66">
        <v>297</v>
      </c>
      <c r="R3830" s="66">
        <v>86415</v>
      </c>
      <c r="S3830" s="24">
        <f>Table1[[#This Row],[Female Voters]]/Table1[[#This Row],[Female Population]]</f>
        <v>0.85201425785190665</v>
      </c>
      <c r="T3830" s="24">
        <f>Table1[[#This Row],[Male Voters]]/Table1[[#This Row],[Male Population]]</f>
        <v>0.87303086020971032</v>
      </c>
      <c r="U3830" s="24">
        <f>Table1[[#This Row],[Total Voters]]/Table1[[#This Row],[Total Population]]</f>
        <v>0.86423831227637815</v>
      </c>
      <c r="V3830" s="24">
        <f>Table1[[#This Row],[Female Ballots]]/Table1[[#This Row],[Female Population]]</f>
        <v>0.62820633532853587</v>
      </c>
      <c r="W3830" s="24">
        <f>Table1[[#This Row],[Male Ballots]]/Table1[[#This Row],[Male Population]]</f>
        <v>0.65288475873378726</v>
      </c>
      <c r="X3830" s="24">
        <f>Table1[[#This Row],[Total Ballots]]/Table1[[#This Row],[Total Population]]</f>
        <v>0.64147007734905059</v>
      </c>
      <c r="Y3830" s="78">
        <f>Table1[[#This Row],[Female Ballots]]/Table1[[#This Row],[Female Voters]]</f>
        <v>0.73731904077798649</v>
      </c>
      <c r="Z3830" s="79">
        <f>Table1[[#This Row],[Male Ballots]]/Table1[[#This Row],[Male Voters]]</f>
        <v>0.74783697632058288</v>
      </c>
      <c r="AA3830" s="78">
        <f>Table1[[#This Row],[Total Ballots]]/Table1[[#This Row],[Total Voters]]</f>
        <v>0.7422374919476058</v>
      </c>
    </row>
    <row r="3831" spans="1:27" s="12" customFormat="1" x14ac:dyDescent="0.35">
      <c r="A3831" s="70" t="s">
        <v>23</v>
      </c>
      <c r="B3831" s="71">
        <v>2020</v>
      </c>
      <c r="C3831" s="71" t="s">
        <v>81</v>
      </c>
      <c r="D3831" s="71"/>
      <c r="E3831" s="72"/>
      <c r="F3831" s="81"/>
      <c r="G3831" s="82" t="s">
        <v>79</v>
      </c>
      <c r="H3831" s="132">
        <v>7859.4185099999995</v>
      </c>
      <c r="I3831" s="132">
        <v>7416.1690699999999</v>
      </c>
      <c r="J3831" s="133">
        <v>15275.5877</v>
      </c>
      <c r="K3831" s="66">
        <v>7073</v>
      </c>
      <c r="L3831" s="66">
        <v>6490</v>
      </c>
      <c r="M3831" s="66">
        <v>168</v>
      </c>
      <c r="N3831" s="66">
        <v>13731</v>
      </c>
      <c r="O3831" s="66">
        <v>4998</v>
      </c>
      <c r="P3831" s="66">
        <v>4326</v>
      </c>
      <c r="Q3831" s="66">
        <v>114</v>
      </c>
      <c r="R3831" s="73">
        <v>9438</v>
      </c>
      <c r="S3831" s="24">
        <f>Table1[[#This Row],[Female Voters]]/Table1[[#This Row],[Female Population]]</f>
        <v>0.89993935187451934</v>
      </c>
      <c r="T3831" s="24">
        <f>Table1[[#This Row],[Male Voters]]/Table1[[#This Row],[Male Population]]</f>
        <v>0.87511489270834542</v>
      </c>
      <c r="U3831" s="24">
        <f>Table1[[#This Row],[Total Voters]]/Table1[[#This Row],[Total Population]]</f>
        <v>0.89888521932285459</v>
      </c>
      <c r="V3831" s="24">
        <f>Table1[[#This Row],[Female Ballots]]/Table1[[#This Row],[Female Population]]</f>
        <v>0.63592490890270714</v>
      </c>
      <c r="W3831" s="24">
        <f>Table1[[#This Row],[Male Ballots]]/Table1[[#This Row],[Male Population]]</f>
        <v>0.58332003480066297</v>
      </c>
      <c r="X3831" s="24">
        <f>Table1[[#This Row],[Total Ballots]]/Table1[[#This Row],[Total Population]]</f>
        <v>0.61784856892936435</v>
      </c>
      <c r="Y3831" s="78">
        <f>Table1[[#This Row],[Female Ballots]]/Table1[[#This Row],[Female Voters]]</f>
        <v>0.70663084971016543</v>
      </c>
      <c r="Z3831" s="79">
        <f>Table1[[#This Row],[Male Ballots]]/Table1[[#This Row],[Male Voters]]</f>
        <v>0.66656394453004619</v>
      </c>
      <c r="AA3831" s="78">
        <f>Table1[[#This Row],[Total Ballots]]/Table1[[#This Row],[Total Voters]]</f>
        <v>0.68734979244046324</v>
      </c>
    </row>
    <row r="3832" spans="1:27" s="12" customFormat="1" x14ac:dyDescent="0.35">
      <c r="A3832" s="70" t="s">
        <v>23</v>
      </c>
      <c r="B3832" s="71">
        <v>2020</v>
      </c>
      <c r="C3832" s="71" t="s">
        <v>81</v>
      </c>
      <c r="D3832" s="71"/>
      <c r="E3832" s="72"/>
      <c r="F3832" s="81"/>
      <c r="G3832" s="82" t="s">
        <v>62</v>
      </c>
      <c r="H3832" s="132">
        <v>424.23851000000002</v>
      </c>
      <c r="I3832" s="132">
        <v>387.21767</v>
      </c>
      <c r="J3832" s="133">
        <v>811.45620000000008</v>
      </c>
      <c r="K3832" s="66">
        <v>314</v>
      </c>
      <c r="L3832" s="66">
        <v>314</v>
      </c>
      <c r="M3832" s="66">
        <v>16</v>
      </c>
      <c r="N3832" s="66">
        <v>644</v>
      </c>
      <c r="O3832" s="66">
        <v>149</v>
      </c>
      <c r="P3832" s="66">
        <v>120</v>
      </c>
      <c r="Q3832" s="66">
        <v>11</v>
      </c>
      <c r="R3832" s="73">
        <v>280</v>
      </c>
      <c r="S3832" s="24">
        <f>Table1[[#This Row],[Female Voters]]/Table1[[#This Row],[Female Population]]</f>
        <v>0.7401496860810679</v>
      </c>
      <c r="T3832" s="24">
        <f>Table1[[#This Row],[Male Voters]]/Table1[[#This Row],[Male Population]]</f>
        <v>0.81091340692174507</v>
      </c>
      <c r="U3832" s="24">
        <f>Table1[[#This Row],[Total Voters]]/Table1[[#This Row],[Total Population]]</f>
        <v>0.79363494911986621</v>
      </c>
      <c r="V3832" s="24">
        <f>Table1[[#This Row],[Female Ballots]]/Table1[[#This Row],[Female Population]]</f>
        <v>0.35121752619770419</v>
      </c>
      <c r="W3832" s="24">
        <f>Table1[[#This Row],[Male Ballots]]/Table1[[#This Row],[Male Population]]</f>
        <v>0.30990321283633571</v>
      </c>
      <c r="X3832" s="24">
        <f>Table1[[#This Row],[Total Ballots]]/Table1[[#This Row],[Total Population]]</f>
        <v>0.34505867353037661</v>
      </c>
      <c r="Y3832" s="78">
        <f>Table1[[#This Row],[Female Ballots]]/Table1[[#This Row],[Female Voters]]</f>
        <v>0.47452229299363058</v>
      </c>
      <c r="Z3832" s="79">
        <f>Table1[[#This Row],[Male Ballots]]/Table1[[#This Row],[Male Voters]]</f>
        <v>0.38216560509554143</v>
      </c>
      <c r="AA3832" s="78">
        <f>Table1[[#This Row],[Total Ballots]]/Table1[[#This Row],[Total Voters]]</f>
        <v>0.43478260869565216</v>
      </c>
    </row>
    <row r="3833" spans="1:27" s="12" customFormat="1" x14ac:dyDescent="0.35">
      <c r="A3833" s="70" t="s">
        <v>23</v>
      </c>
      <c r="B3833" s="71">
        <v>2020</v>
      </c>
      <c r="C3833" s="71" t="s">
        <v>81</v>
      </c>
      <c r="D3833" s="71"/>
      <c r="E3833" s="72"/>
      <c r="F3833" s="81"/>
      <c r="G3833" s="82" t="s">
        <v>63</v>
      </c>
      <c r="H3833" s="132">
        <v>749.42129999999997</v>
      </c>
      <c r="I3833" s="132">
        <v>760.42750000000001</v>
      </c>
      <c r="J3833" s="133">
        <v>1509.8488</v>
      </c>
      <c r="K3833" s="66">
        <v>653</v>
      </c>
      <c r="L3833" s="66">
        <v>570</v>
      </c>
      <c r="M3833" s="66">
        <v>38</v>
      </c>
      <c r="N3833" s="66">
        <v>1261</v>
      </c>
      <c r="O3833" s="66">
        <v>291</v>
      </c>
      <c r="P3833" s="66">
        <v>222</v>
      </c>
      <c r="Q3833" s="66">
        <v>21</v>
      </c>
      <c r="R3833" s="73">
        <v>534</v>
      </c>
      <c r="S3833" s="24">
        <f>Table1[[#This Row],[Female Voters]]/Table1[[#This Row],[Female Population]]</f>
        <v>0.87133899183276486</v>
      </c>
      <c r="T3833" s="24">
        <f>Table1[[#This Row],[Male Voters]]/Table1[[#This Row],[Male Population]]</f>
        <v>0.7495783621712786</v>
      </c>
      <c r="U3833" s="24">
        <f>Table1[[#This Row],[Total Voters]]/Table1[[#This Row],[Total Population]]</f>
        <v>0.83518296666527136</v>
      </c>
      <c r="V3833" s="24">
        <f>Table1[[#This Row],[Female Ballots]]/Table1[[#This Row],[Female Population]]</f>
        <v>0.38829961198060425</v>
      </c>
      <c r="W3833" s="24">
        <f>Table1[[#This Row],[Male Ballots]]/Table1[[#This Row],[Male Population]]</f>
        <v>0.29194104631934009</v>
      </c>
      <c r="X3833" s="24">
        <f>Table1[[#This Row],[Total Ballots]]/Table1[[#This Row],[Total Population]]</f>
        <v>0.35367779873057487</v>
      </c>
      <c r="Y3833" s="78">
        <f>Table1[[#This Row],[Female Ballots]]/Table1[[#This Row],[Female Voters]]</f>
        <v>0.44563552833078102</v>
      </c>
      <c r="Z3833" s="79">
        <f>Table1[[#This Row],[Male Ballots]]/Table1[[#This Row],[Male Voters]]</f>
        <v>0.38947368421052631</v>
      </c>
      <c r="AA3833" s="78">
        <f>Table1[[#This Row],[Total Ballots]]/Table1[[#This Row],[Total Voters]]</f>
        <v>0.42347343378271213</v>
      </c>
    </row>
    <row r="3834" spans="1:27" s="12" customFormat="1" x14ac:dyDescent="0.35">
      <c r="A3834" s="70" t="s">
        <v>23</v>
      </c>
      <c r="B3834" s="71">
        <v>2020</v>
      </c>
      <c r="C3834" s="71" t="s">
        <v>81</v>
      </c>
      <c r="D3834" s="71"/>
      <c r="E3834" s="72"/>
      <c r="F3834" s="81"/>
      <c r="G3834" s="82" t="s">
        <v>64</v>
      </c>
      <c r="H3834" s="132">
        <v>905.50900000000001</v>
      </c>
      <c r="I3834" s="132">
        <v>933.52480000000003</v>
      </c>
      <c r="J3834" s="133">
        <v>1839.0338999999999</v>
      </c>
      <c r="K3834" s="66">
        <v>760</v>
      </c>
      <c r="L3834" s="66">
        <v>705</v>
      </c>
      <c r="M3834" s="66">
        <v>36</v>
      </c>
      <c r="N3834" s="66">
        <v>1501</v>
      </c>
      <c r="O3834" s="66">
        <v>444</v>
      </c>
      <c r="P3834" s="66">
        <v>376</v>
      </c>
      <c r="Q3834" s="66">
        <v>23</v>
      </c>
      <c r="R3834" s="73">
        <v>843</v>
      </c>
      <c r="S3834" s="24">
        <f>Table1[[#This Row],[Female Voters]]/Table1[[#This Row],[Female Population]]</f>
        <v>0.83930695332680294</v>
      </c>
      <c r="T3834" s="24">
        <f>Table1[[#This Row],[Male Voters]]/Table1[[#This Row],[Male Population]]</f>
        <v>0.75520221851631575</v>
      </c>
      <c r="U3834" s="24">
        <f>Table1[[#This Row],[Total Voters]]/Table1[[#This Row],[Total Population]]</f>
        <v>0.81618941336535455</v>
      </c>
      <c r="V3834" s="24">
        <f>Table1[[#This Row],[Female Ballots]]/Table1[[#This Row],[Female Population]]</f>
        <v>0.4903319569435533</v>
      </c>
      <c r="W3834" s="24">
        <f>Table1[[#This Row],[Male Ballots]]/Table1[[#This Row],[Male Population]]</f>
        <v>0.40277451654203505</v>
      </c>
      <c r="X3834" s="24">
        <f>Table1[[#This Row],[Total Ballots]]/Table1[[#This Row],[Total Population]]</f>
        <v>0.45839285507461286</v>
      </c>
      <c r="Y3834" s="78">
        <f>Table1[[#This Row],[Female Ballots]]/Table1[[#This Row],[Female Voters]]</f>
        <v>0.58421052631578951</v>
      </c>
      <c r="Z3834" s="79">
        <f>Table1[[#This Row],[Male Ballots]]/Table1[[#This Row],[Male Voters]]</f>
        <v>0.53333333333333333</v>
      </c>
      <c r="AA3834" s="78">
        <f>Table1[[#This Row],[Total Ballots]]/Table1[[#This Row],[Total Voters]]</f>
        <v>0.56162558294470355</v>
      </c>
    </row>
    <row r="3835" spans="1:27" s="12" customFormat="1" x14ac:dyDescent="0.35">
      <c r="A3835" s="70" t="s">
        <v>23</v>
      </c>
      <c r="B3835" s="71">
        <v>2020</v>
      </c>
      <c r="C3835" s="71" t="s">
        <v>81</v>
      </c>
      <c r="D3835" s="71"/>
      <c r="E3835" s="72"/>
      <c r="F3835" s="81"/>
      <c r="G3835" s="82" t="s">
        <v>65</v>
      </c>
      <c r="H3835" s="132">
        <v>1015.5708999999999</v>
      </c>
      <c r="I3835" s="132">
        <v>937.52700000000004</v>
      </c>
      <c r="J3835" s="133">
        <v>1953.0978</v>
      </c>
      <c r="K3835" s="66">
        <v>840</v>
      </c>
      <c r="L3835" s="66">
        <v>763</v>
      </c>
      <c r="M3835" s="66">
        <v>13</v>
      </c>
      <c r="N3835" s="66">
        <v>1616</v>
      </c>
      <c r="O3835" s="66">
        <v>526</v>
      </c>
      <c r="P3835" s="66">
        <v>449</v>
      </c>
      <c r="Q3835" s="66">
        <v>12</v>
      </c>
      <c r="R3835" s="73">
        <v>987</v>
      </c>
      <c r="S3835" s="24">
        <f>Table1[[#This Row],[Female Voters]]/Table1[[#This Row],[Female Population]]</f>
        <v>0.82712098190288841</v>
      </c>
      <c r="T3835" s="24">
        <f>Table1[[#This Row],[Male Voters]]/Table1[[#This Row],[Male Population]]</f>
        <v>0.81384322798170072</v>
      </c>
      <c r="U3835" s="24">
        <f>Table1[[#This Row],[Total Voters]]/Table1[[#This Row],[Total Population]]</f>
        <v>0.82740352275241924</v>
      </c>
      <c r="V3835" s="24">
        <f>Table1[[#This Row],[Female Ballots]]/Table1[[#This Row],[Female Population]]</f>
        <v>0.51793528152490387</v>
      </c>
      <c r="W3835" s="24">
        <f>Table1[[#This Row],[Male Ballots]]/Table1[[#This Row],[Male Population]]</f>
        <v>0.47891954045056834</v>
      </c>
      <c r="X3835" s="24">
        <f>Table1[[#This Row],[Total Ballots]]/Table1[[#This Row],[Total Population]]</f>
        <v>0.50535103772069168</v>
      </c>
      <c r="Y3835" s="78">
        <f>Table1[[#This Row],[Female Ballots]]/Table1[[#This Row],[Female Voters]]</f>
        <v>0.62619047619047619</v>
      </c>
      <c r="Z3835" s="79">
        <f>Table1[[#This Row],[Male Ballots]]/Table1[[#This Row],[Male Voters]]</f>
        <v>0.58846657929226731</v>
      </c>
      <c r="AA3835" s="78">
        <f>Table1[[#This Row],[Total Ballots]]/Table1[[#This Row],[Total Voters]]</f>
        <v>0.61076732673267331</v>
      </c>
    </row>
    <row r="3836" spans="1:27" s="12" customFormat="1" x14ac:dyDescent="0.35">
      <c r="A3836" s="70" t="s">
        <v>23</v>
      </c>
      <c r="B3836" s="71">
        <v>2020</v>
      </c>
      <c r="C3836" s="71" t="s">
        <v>81</v>
      </c>
      <c r="D3836" s="71"/>
      <c r="E3836" s="72"/>
      <c r="F3836" s="81"/>
      <c r="G3836" s="82" t="s">
        <v>66</v>
      </c>
      <c r="H3836" s="132">
        <v>1649.9276</v>
      </c>
      <c r="I3836" s="132">
        <v>1411.7936</v>
      </c>
      <c r="J3836" s="133">
        <v>3061.721</v>
      </c>
      <c r="K3836" s="66">
        <v>1465</v>
      </c>
      <c r="L3836" s="66">
        <v>1241</v>
      </c>
      <c r="M3836" s="66">
        <v>33</v>
      </c>
      <c r="N3836" s="66">
        <v>2739</v>
      </c>
      <c r="O3836" s="66">
        <v>1059</v>
      </c>
      <c r="P3836" s="66">
        <v>851</v>
      </c>
      <c r="Q3836" s="66">
        <v>25</v>
      </c>
      <c r="R3836" s="73">
        <v>1935</v>
      </c>
      <c r="S3836" s="24">
        <f>Table1[[#This Row],[Female Voters]]/Table1[[#This Row],[Female Population]]</f>
        <v>0.88791774863333395</v>
      </c>
      <c r="T3836" s="24">
        <f>Table1[[#This Row],[Male Voters]]/Table1[[#This Row],[Male Population]]</f>
        <v>0.8790236759820983</v>
      </c>
      <c r="U3836" s="24">
        <f>Table1[[#This Row],[Total Voters]]/Table1[[#This Row],[Total Population]]</f>
        <v>0.89459490267075281</v>
      </c>
      <c r="V3836" s="24">
        <f>Table1[[#This Row],[Female Ballots]]/Table1[[#This Row],[Female Population]]</f>
        <v>0.64184634525781614</v>
      </c>
      <c r="W3836" s="24">
        <f>Table1[[#This Row],[Male Ballots]]/Table1[[#This Row],[Male Population]]</f>
        <v>0.60277932978305049</v>
      </c>
      <c r="X3836" s="24">
        <f>Table1[[#This Row],[Total Ballots]]/Table1[[#This Row],[Total Population]]</f>
        <v>0.63199749421975415</v>
      </c>
      <c r="Y3836" s="78">
        <f>Table1[[#This Row],[Female Ballots]]/Table1[[#This Row],[Female Voters]]</f>
        <v>0.72286689419795225</v>
      </c>
      <c r="Z3836" s="79">
        <f>Table1[[#This Row],[Male Ballots]]/Table1[[#This Row],[Male Voters]]</f>
        <v>0.68573730862207893</v>
      </c>
      <c r="AA3836" s="78">
        <f>Table1[[#This Row],[Total Ballots]]/Table1[[#This Row],[Total Voters]]</f>
        <v>0.70646221248630892</v>
      </c>
    </row>
    <row r="3837" spans="1:27" s="12" customFormat="1" x14ac:dyDescent="0.35">
      <c r="A3837" s="70" t="s">
        <v>23</v>
      </c>
      <c r="B3837" s="71">
        <v>2020</v>
      </c>
      <c r="C3837" s="71" t="s">
        <v>81</v>
      </c>
      <c r="D3837" s="71"/>
      <c r="E3837" s="72"/>
      <c r="F3837" s="81"/>
      <c r="G3837" s="82" t="s">
        <v>67</v>
      </c>
      <c r="H3837" s="132">
        <v>3114.7512000000002</v>
      </c>
      <c r="I3837" s="132">
        <v>2985.6785</v>
      </c>
      <c r="J3837" s="133">
        <v>6100.43</v>
      </c>
      <c r="K3837" s="66">
        <v>3041</v>
      </c>
      <c r="L3837" s="66">
        <v>2897</v>
      </c>
      <c r="M3837" s="66">
        <v>32</v>
      </c>
      <c r="N3837" s="66">
        <v>5970</v>
      </c>
      <c r="O3837" s="66">
        <v>2529</v>
      </c>
      <c r="P3837" s="66">
        <v>2308</v>
      </c>
      <c r="Q3837" s="66">
        <v>22</v>
      </c>
      <c r="R3837" s="66">
        <v>4859</v>
      </c>
      <c r="S3837" s="24">
        <f>Table1[[#This Row],[Female Voters]]/Table1[[#This Row],[Female Population]]</f>
        <v>0.97632196112485636</v>
      </c>
      <c r="T3837" s="24">
        <f>Table1[[#This Row],[Male Voters]]/Table1[[#This Row],[Male Population]]</f>
        <v>0.97029871099651221</v>
      </c>
      <c r="U3837" s="24">
        <f>Table1[[#This Row],[Total Voters]]/Table1[[#This Row],[Total Population]]</f>
        <v>0.97861953993407014</v>
      </c>
      <c r="V3837" s="24">
        <f>Table1[[#This Row],[Female Ballots]]/Table1[[#This Row],[Female Population]]</f>
        <v>0.81194286079735678</v>
      </c>
      <c r="W3837" s="24">
        <f>Table1[[#This Row],[Male Ballots]]/Table1[[#This Row],[Male Population]]</f>
        <v>0.7730236192543839</v>
      </c>
      <c r="X3837" s="24">
        <f>Table1[[#This Row],[Total Ballots]]/Table1[[#This Row],[Total Population]]</f>
        <v>0.79650123024114694</v>
      </c>
      <c r="Y3837" s="78">
        <f>Table1[[#This Row],[Female Ballots]]/Table1[[#This Row],[Female Voters]]</f>
        <v>0.83163433081223281</v>
      </c>
      <c r="Z3837" s="79">
        <f>Table1[[#This Row],[Male Ballots]]/Table1[[#This Row],[Male Voters]]</f>
        <v>0.79668622713151538</v>
      </c>
      <c r="AA3837" s="78">
        <f>Table1[[#This Row],[Total Ballots]]/Table1[[#This Row],[Total Voters]]</f>
        <v>0.81390284757118925</v>
      </c>
    </row>
    <row r="3838" spans="1:27" s="12" customFormat="1" x14ac:dyDescent="0.35">
      <c r="A3838" s="70" t="s">
        <v>38</v>
      </c>
      <c r="B3838" s="71">
        <v>2020</v>
      </c>
      <c r="C3838" s="71" t="s">
        <v>81</v>
      </c>
      <c r="D3838" s="71"/>
      <c r="E3838" s="72"/>
      <c r="F3838" s="81"/>
      <c r="G3838" s="82" t="s">
        <v>79</v>
      </c>
      <c r="H3838" s="132">
        <v>52137</v>
      </c>
      <c r="I3838" s="132">
        <v>49543</v>
      </c>
      <c r="J3838" s="133">
        <v>101680</v>
      </c>
      <c r="K3838" s="66">
        <v>42020</v>
      </c>
      <c r="L3838" s="66">
        <v>38041</v>
      </c>
      <c r="M3838" s="66">
        <v>598</v>
      </c>
      <c r="N3838" s="66">
        <v>80659</v>
      </c>
      <c r="O3838" s="66">
        <v>25670</v>
      </c>
      <c r="P3838" s="66">
        <v>22394</v>
      </c>
      <c r="Q3838" s="66">
        <v>361</v>
      </c>
      <c r="R3838" s="73">
        <v>48425</v>
      </c>
      <c r="S3838" s="24">
        <f>Table1[[#This Row],[Female Voters]]/Table1[[#This Row],[Female Population]]</f>
        <v>0.80595354546675102</v>
      </c>
      <c r="T3838" s="24">
        <f>Table1[[#This Row],[Male Voters]]/Table1[[#This Row],[Male Population]]</f>
        <v>0.76783803968269992</v>
      </c>
      <c r="U3838" s="24">
        <f>Table1[[#This Row],[Total Voters]]/Table1[[#This Row],[Total Population]]</f>
        <v>0.79326317859952789</v>
      </c>
      <c r="V3838" s="24">
        <f>Table1[[#This Row],[Female Ballots]]/Table1[[#This Row],[Female Population]]</f>
        <v>0.49235667568137792</v>
      </c>
      <c r="W3838" s="24">
        <f>Table1[[#This Row],[Male Ballots]]/Table1[[#This Row],[Male Population]]</f>
        <v>0.45201138405021901</v>
      </c>
      <c r="X3838" s="24">
        <f>Table1[[#This Row],[Total Ballots]]/Table1[[#This Row],[Total Population]]</f>
        <v>0.4762490165224233</v>
      </c>
      <c r="Y3838" s="78">
        <f>Table1[[#This Row],[Female Ballots]]/Table1[[#This Row],[Female Voters]]</f>
        <v>0.61089957163255593</v>
      </c>
      <c r="Z3838" s="79">
        <f>Table1[[#This Row],[Male Ballots]]/Table1[[#This Row],[Male Voters]]</f>
        <v>0.58868063405273263</v>
      </c>
      <c r="AA3838" s="78">
        <f>Table1[[#This Row],[Total Ballots]]/Table1[[#This Row],[Total Voters]]</f>
        <v>0.60036697702674224</v>
      </c>
    </row>
    <row r="3839" spans="1:27" s="12" customFormat="1" x14ac:dyDescent="0.35">
      <c r="A3839" s="70" t="s">
        <v>38</v>
      </c>
      <c r="B3839" s="71">
        <v>2020</v>
      </c>
      <c r="C3839" s="71" t="s">
        <v>81</v>
      </c>
      <c r="D3839" s="71"/>
      <c r="E3839" s="72"/>
      <c r="F3839" s="81"/>
      <c r="G3839" s="82" t="s">
        <v>62</v>
      </c>
      <c r="H3839" s="132">
        <v>4553</v>
      </c>
      <c r="I3839" s="132">
        <v>4970</v>
      </c>
      <c r="J3839" s="133">
        <v>9523</v>
      </c>
      <c r="K3839" s="66">
        <v>3107</v>
      </c>
      <c r="L3839" s="66">
        <v>2961</v>
      </c>
      <c r="M3839" s="66">
        <v>107</v>
      </c>
      <c r="N3839" s="66">
        <v>6175</v>
      </c>
      <c r="O3839" s="66">
        <v>1143</v>
      </c>
      <c r="P3839" s="66">
        <v>990</v>
      </c>
      <c r="Q3839" s="66">
        <v>44</v>
      </c>
      <c r="R3839" s="73">
        <v>2177</v>
      </c>
      <c r="S3839" s="24">
        <f>Table1[[#This Row],[Female Voters]]/Table1[[#This Row],[Female Population]]</f>
        <v>0.6824072040412914</v>
      </c>
      <c r="T3839" s="24">
        <f>Table1[[#This Row],[Male Voters]]/Table1[[#This Row],[Male Population]]</f>
        <v>0.59577464788732393</v>
      </c>
      <c r="U3839" s="24">
        <f>Table1[[#This Row],[Total Voters]]/Table1[[#This Row],[Total Population]]</f>
        <v>0.64843011655990757</v>
      </c>
      <c r="V3839" s="24">
        <f>Table1[[#This Row],[Female Ballots]]/Table1[[#This Row],[Female Population]]</f>
        <v>0.2510432681748298</v>
      </c>
      <c r="W3839" s="24">
        <f>Table1[[#This Row],[Male Ballots]]/Table1[[#This Row],[Male Population]]</f>
        <v>0.19919517102615694</v>
      </c>
      <c r="X3839" s="24">
        <f>Table1[[#This Row],[Total Ballots]]/Table1[[#This Row],[Total Population]]</f>
        <v>0.22860443137666703</v>
      </c>
      <c r="Y3839" s="78">
        <f>Table1[[#This Row],[Female Ballots]]/Table1[[#This Row],[Female Voters]]</f>
        <v>0.36787898294174443</v>
      </c>
      <c r="Z3839" s="79">
        <f>Table1[[#This Row],[Male Ballots]]/Table1[[#This Row],[Male Voters]]</f>
        <v>0.33434650455927051</v>
      </c>
      <c r="AA3839" s="78">
        <f>Table1[[#This Row],[Total Ballots]]/Table1[[#This Row],[Total Voters]]</f>
        <v>0.35255060728744941</v>
      </c>
    </row>
    <row r="3840" spans="1:27" s="12" customFormat="1" x14ac:dyDescent="0.35">
      <c r="A3840" s="70" t="s">
        <v>38</v>
      </c>
      <c r="B3840" s="71">
        <v>2020</v>
      </c>
      <c r="C3840" s="71" t="s">
        <v>81</v>
      </c>
      <c r="D3840" s="71"/>
      <c r="E3840" s="72"/>
      <c r="F3840" s="81"/>
      <c r="G3840" s="82" t="s">
        <v>63</v>
      </c>
      <c r="H3840" s="132">
        <v>7809</v>
      </c>
      <c r="I3840" s="132">
        <v>7824</v>
      </c>
      <c r="J3840" s="133">
        <v>15633</v>
      </c>
      <c r="K3840" s="66">
        <v>5870</v>
      </c>
      <c r="L3840" s="66">
        <v>5336</v>
      </c>
      <c r="M3840" s="66">
        <v>157</v>
      </c>
      <c r="N3840" s="66">
        <v>11363</v>
      </c>
      <c r="O3840" s="66">
        <v>2157</v>
      </c>
      <c r="P3840" s="66">
        <v>1786</v>
      </c>
      <c r="Q3840" s="66">
        <v>83</v>
      </c>
      <c r="R3840" s="73">
        <v>4026</v>
      </c>
      <c r="S3840" s="24">
        <f>Table1[[#This Row],[Female Voters]]/Table1[[#This Row],[Female Population]]</f>
        <v>0.75169676014854658</v>
      </c>
      <c r="T3840" s="24">
        <f>Table1[[#This Row],[Male Voters]]/Table1[[#This Row],[Male Population]]</f>
        <v>0.68200408997955009</v>
      </c>
      <c r="U3840" s="24">
        <f>Table1[[#This Row],[Total Voters]]/Table1[[#This Row],[Total Population]]</f>
        <v>0.72685984775794799</v>
      </c>
      <c r="V3840" s="24">
        <f>Table1[[#This Row],[Female Ballots]]/Table1[[#This Row],[Female Population]]</f>
        <v>0.27621974644640801</v>
      </c>
      <c r="W3840" s="24">
        <f>Table1[[#This Row],[Male Ballots]]/Table1[[#This Row],[Male Population]]</f>
        <v>0.2282719836400818</v>
      </c>
      <c r="X3840" s="24">
        <f>Table1[[#This Row],[Total Ballots]]/Table1[[#This Row],[Total Population]]</f>
        <v>0.25753214354250625</v>
      </c>
      <c r="Y3840" s="78">
        <f>Table1[[#This Row],[Female Ballots]]/Table1[[#This Row],[Female Voters]]</f>
        <v>0.36746166950596254</v>
      </c>
      <c r="Z3840" s="79">
        <f>Table1[[#This Row],[Male Ballots]]/Table1[[#This Row],[Male Voters]]</f>
        <v>0.33470764617691157</v>
      </c>
      <c r="AA3840" s="78">
        <f>Table1[[#This Row],[Total Ballots]]/Table1[[#This Row],[Total Voters]]</f>
        <v>0.35430784123910941</v>
      </c>
    </row>
    <row r="3841" spans="1:27" s="12" customFormat="1" x14ac:dyDescent="0.35">
      <c r="A3841" s="70" t="s">
        <v>38</v>
      </c>
      <c r="B3841" s="71">
        <v>2020</v>
      </c>
      <c r="C3841" s="71" t="s">
        <v>81</v>
      </c>
      <c r="D3841" s="71"/>
      <c r="E3841" s="72"/>
      <c r="F3841" s="81"/>
      <c r="G3841" s="82" t="s">
        <v>64</v>
      </c>
      <c r="H3841" s="132">
        <v>7692</v>
      </c>
      <c r="I3841" s="132">
        <v>7878</v>
      </c>
      <c r="J3841" s="133">
        <v>15570</v>
      </c>
      <c r="K3841" s="66">
        <v>5785</v>
      </c>
      <c r="L3841" s="66">
        <v>5463</v>
      </c>
      <c r="M3841" s="66">
        <v>89</v>
      </c>
      <c r="N3841" s="66">
        <v>11337</v>
      </c>
      <c r="O3841" s="66">
        <v>2803</v>
      </c>
      <c r="P3841" s="66">
        <v>2604</v>
      </c>
      <c r="Q3841" s="66">
        <v>52</v>
      </c>
      <c r="R3841" s="66">
        <v>5459</v>
      </c>
      <c r="S3841" s="24">
        <f>Table1[[#This Row],[Female Voters]]/Table1[[#This Row],[Female Population]]</f>
        <v>0.75208008320332809</v>
      </c>
      <c r="T3841" s="24">
        <f>Table1[[#This Row],[Male Voters]]/Table1[[#This Row],[Male Population]]</f>
        <v>0.69345011424219349</v>
      </c>
      <c r="U3841" s="24">
        <f>Table1[[#This Row],[Total Voters]]/Table1[[#This Row],[Total Population]]</f>
        <v>0.72813102119460504</v>
      </c>
      <c r="V3841" s="24">
        <f>Table1[[#This Row],[Female Ballots]]/Table1[[#This Row],[Female Population]]</f>
        <v>0.36440457618304734</v>
      </c>
      <c r="W3841" s="24">
        <f>Table1[[#This Row],[Male Ballots]]/Table1[[#This Row],[Male Population]]</f>
        <v>0.33054074638233055</v>
      </c>
      <c r="X3841" s="24">
        <f>Table1[[#This Row],[Total Ballots]]/Table1[[#This Row],[Total Population]]</f>
        <v>0.35061014771997429</v>
      </c>
      <c r="Y3841" s="78">
        <f>Table1[[#This Row],[Female Ballots]]/Table1[[#This Row],[Female Voters]]</f>
        <v>0.48452895419187553</v>
      </c>
      <c r="Z3841" s="79">
        <f>Table1[[#This Row],[Male Ballots]]/Table1[[#This Row],[Male Voters]]</f>
        <v>0.47666117517847334</v>
      </c>
      <c r="AA3841" s="78">
        <f>Table1[[#This Row],[Total Ballots]]/Table1[[#This Row],[Total Voters]]</f>
        <v>0.48152068448443153</v>
      </c>
    </row>
    <row r="3842" spans="1:27" s="12" customFormat="1" x14ac:dyDescent="0.35">
      <c r="A3842" s="70" t="s">
        <v>38</v>
      </c>
      <c r="B3842" s="71">
        <v>2020</v>
      </c>
      <c r="C3842" s="71" t="s">
        <v>81</v>
      </c>
      <c r="D3842" s="71"/>
      <c r="E3842" s="72"/>
      <c r="F3842" s="81"/>
      <c r="G3842" s="82" t="s">
        <v>65</v>
      </c>
      <c r="H3842" s="132">
        <v>7263</v>
      </c>
      <c r="I3842" s="132">
        <v>7086</v>
      </c>
      <c r="J3842" s="133">
        <v>14349</v>
      </c>
      <c r="K3842" s="66">
        <v>5626</v>
      </c>
      <c r="L3842" s="66">
        <v>5264</v>
      </c>
      <c r="M3842" s="66">
        <v>86</v>
      </c>
      <c r="N3842" s="66">
        <v>10976</v>
      </c>
      <c r="O3842" s="66">
        <v>3203</v>
      </c>
      <c r="P3842" s="66">
        <v>2853</v>
      </c>
      <c r="Q3842" s="66">
        <v>54</v>
      </c>
      <c r="R3842" s="73">
        <v>6110</v>
      </c>
      <c r="S3842" s="24">
        <f>Table1[[#This Row],[Female Voters]]/Table1[[#This Row],[Female Population]]</f>
        <v>0.77461104226903488</v>
      </c>
      <c r="T3842" s="24">
        <f>Table1[[#This Row],[Male Voters]]/Table1[[#This Row],[Male Population]]</f>
        <v>0.74287327123906299</v>
      </c>
      <c r="U3842" s="24">
        <f>Table1[[#This Row],[Total Voters]]/Table1[[#This Row],[Total Population]]</f>
        <v>0.76493135410133106</v>
      </c>
      <c r="V3842" s="24">
        <f>Table1[[#This Row],[Female Ballots]]/Table1[[#This Row],[Female Population]]</f>
        <v>0.4410023406305934</v>
      </c>
      <c r="W3842" s="24">
        <f>Table1[[#This Row],[Male Ballots]]/Table1[[#This Row],[Male Population]]</f>
        <v>0.40262489415749364</v>
      </c>
      <c r="X3842" s="24">
        <f>Table1[[#This Row],[Total Ballots]]/Table1[[#This Row],[Total Population]]</f>
        <v>0.42581364555021256</v>
      </c>
      <c r="Y3842" s="78">
        <f>Table1[[#This Row],[Female Ballots]]/Table1[[#This Row],[Female Voters]]</f>
        <v>0.56932100959829368</v>
      </c>
      <c r="Z3842" s="79">
        <f>Table1[[#This Row],[Male Ballots]]/Table1[[#This Row],[Male Voters]]</f>
        <v>0.54198328267477203</v>
      </c>
      <c r="AA3842" s="78">
        <f>Table1[[#This Row],[Total Ballots]]/Table1[[#This Row],[Total Voters]]</f>
        <v>0.55666909620991256</v>
      </c>
    </row>
    <row r="3843" spans="1:27" s="12" customFormat="1" x14ac:dyDescent="0.35">
      <c r="A3843" s="70" t="s">
        <v>38</v>
      </c>
      <c r="B3843" s="71">
        <v>2020</v>
      </c>
      <c r="C3843" s="71" t="s">
        <v>81</v>
      </c>
      <c r="D3843" s="71"/>
      <c r="E3843" s="72"/>
      <c r="F3843" s="81"/>
      <c r="G3843" s="82" t="s">
        <v>66</v>
      </c>
      <c r="H3843" s="132">
        <v>9200</v>
      </c>
      <c r="I3843" s="132">
        <v>8393</v>
      </c>
      <c r="J3843" s="133">
        <v>17593</v>
      </c>
      <c r="K3843" s="66">
        <v>7726</v>
      </c>
      <c r="L3843" s="66">
        <v>6830</v>
      </c>
      <c r="M3843" s="66">
        <v>79</v>
      </c>
      <c r="N3843" s="66">
        <v>14635</v>
      </c>
      <c r="O3843" s="66">
        <v>5317</v>
      </c>
      <c r="P3843" s="66">
        <v>4430</v>
      </c>
      <c r="Q3843" s="66">
        <v>63</v>
      </c>
      <c r="R3843" s="73">
        <v>9810</v>
      </c>
      <c r="S3843" s="24">
        <f>Table1[[#This Row],[Female Voters]]/Table1[[#This Row],[Female Population]]</f>
        <v>0.83978260869565213</v>
      </c>
      <c r="T3843" s="24">
        <f>Table1[[#This Row],[Male Voters]]/Table1[[#This Row],[Male Population]]</f>
        <v>0.81377338258072207</v>
      </c>
      <c r="U3843" s="24">
        <f>Table1[[#This Row],[Total Voters]]/Table1[[#This Row],[Total Population]]</f>
        <v>0.83186494628545449</v>
      </c>
      <c r="V3843" s="24">
        <f>Table1[[#This Row],[Female Ballots]]/Table1[[#This Row],[Female Population]]</f>
        <v>0.57793478260869569</v>
      </c>
      <c r="W3843" s="24">
        <f>Table1[[#This Row],[Male Ballots]]/Table1[[#This Row],[Male Population]]</f>
        <v>0.52782080305016088</v>
      </c>
      <c r="X3843" s="24">
        <f>Table1[[#This Row],[Total Ballots]]/Table1[[#This Row],[Total Population]]</f>
        <v>0.55760813960097766</v>
      </c>
      <c r="Y3843" s="78">
        <f>Table1[[#This Row],[Female Ballots]]/Table1[[#This Row],[Female Voters]]</f>
        <v>0.68819570282164122</v>
      </c>
      <c r="Z3843" s="79">
        <f>Table1[[#This Row],[Male Ballots]]/Table1[[#This Row],[Male Voters]]</f>
        <v>0.64860907759882869</v>
      </c>
      <c r="AA3843" s="78">
        <f>Table1[[#This Row],[Total Ballots]]/Table1[[#This Row],[Total Voters]]</f>
        <v>0.67031089853091907</v>
      </c>
    </row>
    <row r="3844" spans="1:27" s="12" customFormat="1" x14ac:dyDescent="0.35">
      <c r="A3844" s="70" t="s">
        <v>38</v>
      </c>
      <c r="B3844" s="71">
        <v>2020</v>
      </c>
      <c r="C3844" s="71" t="s">
        <v>81</v>
      </c>
      <c r="D3844" s="71"/>
      <c r="E3844" s="72"/>
      <c r="F3844" s="81"/>
      <c r="G3844" s="82" t="s">
        <v>67</v>
      </c>
      <c r="H3844" s="132">
        <v>15620</v>
      </c>
      <c r="I3844" s="132">
        <v>13392</v>
      </c>
      <c r="J3844" s="133">
        <v>29012</v>
      </c>
      <c r="K3844" s="66">
        <v>13906</v>
      </c>
      <c r="L3844" s="66">
        <v>12187</v>
      </c>
      <c r="M3844" s="66">
        <v>80</v>
      </c>
      <c r="N3844" s="66">
        <v>26173</v>
      </c>
      <c r="O3844" s="66">
        <v>11047</v>
      </c>
      <c r="P3844" s="66">
        <v>9731</v>
      </c>
      <c r="Q3844" s="66">
        <v>65</v>
      </c>
      <c r="R3844" s="66">
        <v>20843</v>
      </c>
      <c r="S3844" s="24">
        <f>Table1[[#This Row],[Female Voters]]/Table1[[#This Row],[Female Population]]</f>
        <v>0.89026888604353394</v>
      </c>
      <c r="T3844" s="24">
        <f>Table1[[#This Row],[Male Voters]]/Table1[[#This Row],[Male Population]]</f>
        <v>0.91002090800477897</v>
      </c>
      <c r="U3844" s="24">
        <f>Table1[[#This Row],[Total Voters]]/Table1[[#This Row],[Total Population]]</f>
        <v>0.90214394043843926</v>
      </c>
      <c r="V3844" s="24">
        <f>Table1[[#This Row],[Female Ballots]]/Table1[[#This Row],[Female Population]]</f>
        <v>0.70723431498079381</v>
      </c>
      <c r="W3844" s="24">
        <f>Table1[[#This Row],[Male Ballots]]/Table1[[#This Row],[Male Population]]</f>
        <v>0.72662783751493432</v>
      </c>
      <c r="X3844" s="24">
        <f>Table1[[#This Row],[Total Ballots]]/Table1[[#This Row],[Total Population]]</f>
        <v>0.71842685785192339</v>
      </c>
      <c r="Y3844" s="78">
        <f>Table1[[#This Row],[Female Ballots]]/Table1[[#This Row],[Female Voters]]</f>
        <v>0.79440529267941895</v>
      </c>
      <c r="Z3844" s="79">
        <f>Table1[[#This Row],[Male Ballots]]/Table1[[#This Row],[Male Voters]]</f>
        <v>0.79847378353983756</v>
      </c>
      <c r="AA3844" s="78">
        <f>Table1[[#This Row],[Total Ballots]]/Table1[[#This Row],[Total Voters]]</f>
        <v>0.79635502235127809</v>
      </c>
    </row>
    <row r="3845" spans="1:27" s="12" customFormat="1" x14ac:dyDescent="0.35">
      <c r="A3845" s="70" t="s">
        <v>36</v>
      </c>
      <c r="B3845" s="71">
        <v>2020</v>
      </c>
      <c r="C3845" s="71" t="s">
        <v>81</v>
      </c>
      <c r="D3845" s="71"/>
      <c r="E3845" s="72"/>
      <c r="F3845" s="81"/>
      <c r="G3845" s="82" t="s">
        <v>79</v>
      </c>
      <c r="H3845" s="132">
        <v>4628.9890800000003</v>
      </c>
      <c r="I3845" s="132">
        <v>4794.1315199999999</v>
      </c>
      <c r="J3845" s="133">
        <v>9423.120640000001</v>
      </c>
      <c r="K3845" s="66">
        <v>4159</v>
      </c>
      <c r="L3845" s="66">
        <v>4215</v>
      </c>
      <c r="M3845" s="66">
        <v>75</v>
      </c>
      <c r="N3845" s="66">
        <v>8449</v>
      </c>
      <c r="O3845" s="66">
        <v>2180</v>
      </c>
      <c r="P3845" s="66">
        <v>2145</v>
      </c>
      <c r="Q3845" s="66">
        <v>28</v>
      </c>
      <c r="R3845" s="73">
        <v>4353</v>
      </c>
      <c r="S3845" s="24">
        <f>Table1[[#This Row],[Female Voters]]/Table1[[#This Row],[Female Population]]</f>
        <v>0.8984683109254602</v>
      </c>
      <c r="T3845" s="24">
        <f>Table1[[#This Row],[Male Voters]]/Table1[[#This Row],[Male Population]]</f>
        <v>0.87919990980973339</v>
      </c>
      <c r="U3845" s="24">
        <f>Table1[[#This Row],[Total Voters]]/Table1[[#This Row],[Total Population]]</f>
        <v>0.89662441167685181</v>
      </c>
      <c r="V3845" s="24">
        <f>Table1[[#This Row],[Female Ballots]]/Table1[[#This Row],[Female Population]]</f>
        <v>0.47094515936944054</v>
      </c>
      <c r="W3845" s="24">
        <f>Table1[[#This Row],[Male Ballots]]/Table1[[#This Row],[Male Population]]</f>
        <v>0.44742201815940169</v>
      </c>
      <c r="X3845" s="24">
        <f>Table1[[#This Row],[Total Ballots]]/Table1[[#This Row],[Total Population]]</f>
        <v>0.46194887726705358</v>
      </c>
      <c r="Y3845" s="78">
        <f>Table1[[#This Row],[Female Ballots]]/Table1[[#This Row],[Female Voters]]</f>
        <v>0.52416446261120464</v>
      </c>
      <c r="Z3845" s="79">
        <f>Table1[[#This Row],[Male Ballots]]/Table1[[#This Row],[Male Voters]]</f>
        <v>0.50889679715302494</v>
      </c>
      <c r="AA3845" s="78">
        <f>Table1[[#This Row],[Total Ballots]]/Table1[[#This Row],[Total Voters]]</f>
        <v>0.51520890046159307</v>
      </c>
    </row>
    <row r="3846" spans="1:27" s="12" customFormat="1" x14ac:dyDescent="0.35">
      <c r="A3846" s="70" t="s">
        <v>36</v>
      </c>
      <c r="B3846" s="71">
        <v>2020</v>
      </c>
      <c r="C3846" s="71" t="s">
        <v>81</v>
      </c>
      <c r="D3846" s="71"/>
      <c r="E3846" s="72"/>
      <c r="F3846" s="81"/>
      <c r="G3846" s="82" t="s">
        <v>62</v>
      </c>
      <c r="H3846" s="132">
        <v>281.24234000000001</v>
      </c>
      <c r="I3846" s="132">
        <v>319.27516000000003</v>
      </c>
      <c r="J3846" s="133">
        <v>600.51754000000005</v>
      </c>
      <c r="K3846" s="66">
        <v>232</v>
      </c>
      <c r="L3846" s="66">
        <v>259</v>
      </c>
      <c r="M3846" s="66">
        <v>12</v>
      </c>
      <c r="N3846" s="66">
        <v>503</v>
      </c>
      <c r="O3846" s="66">
        <v>71</v>
      </c>
      <c r="P3846" s="66">
        <v>86</v>
      </c>
      <c r="Q3846" s="66">
        <v>5</v>
      </c>
      <c r="R3846" s="73">
        <v>162</v>
      </c>
      <c r="S3846" s="24">
        <f>Table1[[#This Row],[Female Voters]]/Table1[[#This Row],[Female Population]]</f>
        <v>0.82491135580794839</v>
      </c>
      <c r="T3846" s="24">
        <f>Table1[[#This Row],[Male Voters]]/Table1[[#This Row],[Male Population]]</f>
        <v>0.81121249770887272</v>
      </c>
      <c r="U3846" s="24">
        <f>Table1[[#This Row],[Total Voters]]/Table1[[#This Row],[Total Population]]</f>
        <v>0.83761083814471093</v>
      </c>
      <c r="V3846" s="24">
        <f>Table1[[#This Row],[Female Ballots]]/Table1[[#This Row],[Female Population]]</f>
        <v>0.25245132009639798</v>
      </c>
      <c r="W3846" s="24">
        <f>Table1[[#This Row],[Male Ballots]]/Table1[[#This Row],[Male Population]]</f>
        <v>0.26936013437437473</v>
      </c>
      <c r="X3846" s="24">
        <f>Table1[[#This Row],[Total Ballots]]/Table1[[#This Row],[Total Population]]</f>
        <v>0.26976730771261065</v>
      </c>
      <c r="Y3846" s="78">
        <f>Table1[[#This Row],[Female Ballots]]/Table1[[#This Row],[Female Voters]]</f>
        <v>0.30603448275862066</v>
      </c>
      <c r="Z3846" s="79">
        <f>Table1[[#This Row],[Male Ballots]]/Table1[[#This Row],[Male Voters]]</f>
        <v>0.33204633204633205</v>
      </c>
      <c r="AA3846" s="78">
        <f>Table1[[#This Row],[Total Ballots]]/Table1[[#This Row],[Total Voters]]</f>
        <v>0.32206759443339961</v>
      </c>
    </row>
    <row r="3847" spans="1:27" s="12" customFormat="1" x14ac:dyDescent="0.35">
      <c r="A3847" s="70" t="s">
        <v>36</v>
      </c>
      <c r="B3847" s="71">
        <v>2020</v>
      </c>
      <c r="C3847" s="71" t="s">
        <v>81</v>
      </c>
      <c r="D3847" s="71"/>
      <c r="E3847" s="72"/>
      <c r="F3847" s="81"/>
      <c r="G3847" s="82" t="s">
        <v>63</v>
      </c>
      <c r="H3847" s="132">
        <v>627.54079999999999</v>
      </c>
      <c r="I3847" s="132">
        <v>568.48990000000003</v>
      </c>
      <c r="J3847" s="133">
        <v>1196.0307</v>
      </c>
      <c r="K3847" s="66">
        <v>542</v>
      </c>
      <c r="L3847" s="66">
        <v>530</v>
      </c>
      <c r="M3847" s="66">
        <v>17</v>
      </c>
      <c r="N3847" s="66">
        <v>1089</v>
      </c>
      <c r="O3847" s="66">
        <v>157</v>
      </c>
      <c r="P3847" s="66">
        <v>127</v>
      </c>
      <c r="Q3847" s="66">
        <v>6</v>
      </c>
      <c r="R3847" s="73">
        <v>290</v>
      </c>
      <c r="S3847" s="24">
        <f>Table1[[#This Row],[Female Voters]]/Table1[[#This Row],[Female Population]]</f>
        <v>0.86368886293927027</v>
      </c>
      <c r="T3847" s="24">
        <f>Table1[[#This Row],[Male Voters]]/Table1[[#This Row],[Male Population]]</f>
        <v>0.93229448755378064</v>
      </c>
      <c r="U3847" s="24">
        <f>Table1[[#This Row],[Total Voters]]/Table1[[#This Row],[Total Population]]</f>
        <v>0.9105117452252689</v>
      </c>
      <c r="V3847" s="24">
        <f>Table1[[#This Row],[Female Ballots]]/Table1[[#This Row],[Female Population]]</f>
        <v>0.25018293631266686</v>
      </c>
      <c r="W3847" s="24">
        <f>Table1[[#This Row],[Male Ballots]]/Table1[[#This Row],[Male Population]]</f>
        <v>0.22339886777232101</v>
      </c>
      <c r="X3847" s="24">
        <f>Table1[[#This Row],[Total Ballots]]/Table1[[#This Row],[Total Population]]</f>
        <v>0.24246869248423139</v>
      </c>
      <c r="Y3847" s="78">
        <f>Table1[[#This Row],[Female Ballots]]/Table1[[#This Row],[Female Voters]]</f>
        <v>0.28966789667896681</v>
      </c>
      <c r="Z3847" s="79">
        <f>Table1[[#This Row],[Male Ballots]]/Table1[[#This Row],[Male Voters]]</f>
        <v>0.23962264150943396</v>
      </c>
      <c r="AA3847" s="78">
        <f>Table1[[#This Row],[Total Ballots]]/Table1[[#This Row],[Total Voters]]</f>
        <v>0.26629935720844811</v>
      </c>
    </row>
    <row r="3848" spans="1:27" s="12" customFormat="1" x14ac:dyDescent="0.35">
      <c r="A3848" s="70" t="s">
        <v>36</v>
      </c>
      <c r="B3848" s="71">
        <v>2020</v>
      </c>
      <c r="C3848" s="71" t="s">
        <v>81</v>
      </c>
      <c r="D3848" s="71"/>
      <c r="E3848" s="72"/>
      <c r="F3848" s="81"/>
      <c r="G3848" s="82" t="s">
        <v>64</v>
      </c>
      <c r="H3848" s="132">
        <v>760.65550000000007</v>
      </c>
      <c r="I3848" s="132">
        <v>712.61410000000001</v>
      </c>
      <c r="J3848" s="133">
        <v>1473.2696000000001</v>
      </c>
      <c r="K3848" s="66">
        <v>642</v>
      </c>
      <c r="L3848" s="66">
        <v>608</v>
      </c>
      <c r="M3848" s="66">
        <v>14</v>
      </c>
      <c r="N3848" s="66">
        <v>1264</v>
      </c>
      <c r="O3848" s="66">
        <v>263</v>
      </c>
      <c r="P3848" s="66">
        <v>253</v>
      </c>
      <c r="Q3848" s="66">
        <v>5</v>
      </c>
      <c r="R3848" s="73">
        <v>521</v>
      </c>
      <c r="S3848" s="24">
        <f>Table1[[#This Row],[Female Voters]]/Table1[[#This Row],[Female Population]]</f>
        <v>0.8440088844424315</v>
      </c>
      <c r="T3848" s="24">
        <f>Table1[[#This Row],[Male Voters]]/Table1[[#This Row],[Male Population]]</f>
        <v>0.85319670211408949</v>
      </c>
      <c r="U3848" s="24">
        <f>Table1[[#This Row],[Total Voters]]/Table1[[#This Row],[Total Population]]</f>
        <v>0.85795566541249468</v>
      </c>
      <c r="V3848" s="24">
        <f>Table1[[#This Row],[Female Ballots]]/Table1[[#This Row],[Female Population]]</f>
        <v>0.3457544183930833</v>
      </c>
      <c r="W3848" s="24">
        <f>Table1[[#This Row],[Male Ballots]]/Table1[[#This Row],[Male Population]]</f>
        <v>0.35503086453102739</v>
      </c>
      <c r="X3848" s="24">
        <f>Table1[[#This Row],[Total Ballots]]/Table1[[#This Row],[Total Population]]</f>
        <v>0.35363520702524504</v>
      </c>
      <c r="Y3848" s="78">
        <f>Table1[[#This Row],[Female Ballots]]/Table1[[#This Row],[Female Voters]]</f>
        <v>0.40965732087227413</v>
      </c>
      <c r="Z3848" s="79">
        <f>Table1[[#This Row],[Male Ballots]]/Table1[[#This Row],[Male Voters]]</f>
        <v>0.41611842105263158</v>
      </c>
      <c r="AA3848" s="78">
        <f>Table1[[#This Row],[Total Ballots]]/Table1[[#This Row],[Total Voters]]</f>
        <v>0.41218354430379744</v>
      </c>
    </row>
    <row r="3849" spans="1:27" s="12" customFormat="1" x14ac:dyDescent="0.35">
      <c r="A3849" s="70" t="s">
        <v>36</v>
      </c>
      <c r="B3849" s="71">
        <v>2020</v>
      </c>
      <c r="C3849" s="71" t="s">
        <v>81</v>
      </c>
      <c r="D3849" s="71"/>
      <c r="E3849" s="72"/>
      <c r="F3849" s="81"/>
      <c r="G3849" s="82" t="s">
        <v>65</v>
      </c>
      <c r="H3849" s="132">
        <v>737.63570000000004</v>
      </c>
      <c r="I3849" s="132">
        <v>781.67359999999996</v>
      </c>
      <c r="J3849" s="133">
        <v>1519.3092999999999</v>
      </c>
      <c r="K3849" s="66">
        <v>655</v>
      </c>
      <c r="L3849" s="66">
        <v>656</v>
      </c>
      <c r="M3849" s="66">
        <v>11</v>
      </c>
      <c r="N3849" s="66">
        <v>1322</v>
      </c>
      <c r="O3849" s="66">
        <v>317</v>
      </c>
      <c r="P3849" s="66">
        <v>298</v>
      </c>
      <c r="Q3849" s="66">
        <v>3</v>
      </c>
      <c r="R3849" s="73">
        <v>618</v>
      </c>
      <c r="S3849" s="24">
        <f>Table1[[#This Row],[Female Voters]]/Table1[[#This Row],[Female Population]]</f>
        <v>0.88797220633437346</v>
      </c>
      <c r="T3849" s="24">
        <f>Table1[[#This Row],[Male Voters]]/Table1[[#This Row],[Male Population]]</f>
        <v>0.83922496550990089</v>
      </c>
      <c r="U3849" s="24">
        <f>Table1[[#This Row],[Total Voters]]/Table1[[#This Row],[Total Population]]</f>
        <v>0.87013223706324982</v>
      </c>
      <c r="V3849" s="24">
        <f>Table1[[#This Row],[Female Ballots]]/Table1[[#This Row],[Female Population]]</f>
        <v>0.42975143421068146</v>
      </c>
      <c r="W3849" s="24">
        <f>Table1[[#This Row],[Male Ballots]]/Table1[[#This Row],[Male Population]]</f>
        <v>0.38123329225907082</v>
      </c>
      <c r="X3849" s="24">
        <f>Table1[[#This Row],[Total Ballots]]/Table1[[#This Row],[Total Population]]</f>
        <v>0.40676378404318336</v>
      </c>
      <c r="Y3849" s="78">
        <f>Table1[[#This Row],[Female Ballots]]/Table1[[#This Row],[Female Voters]]</f>
        <v>0.48396946564885496</v>
      </c>
      <c r="Z3849" s="79">
        <f>Table1[[#This Row],[Male Ballots]]/Table1[[#This Row],[Male Voters]]</f>
        <v>0.45426829268292684</v>
      </c>
      <c r="AA3849" s="78">
        <f>Table1[[#This Row],[Total Ballots]]/Table1[[#This Row],[Total Voters]]</f>
        <v>0.46747352496217853</v>
      </c>
    </row>
    <row r="3850" spans="1:27" s="12" customFormat="1" x14ac:dyDescent="0.35">
      <c r="A3850" s="70" t="s">
        <v>36</v>
      </c>
      <c r="B3850" s="71">
        <v>2020</v>
      </c>
      <c r="C3850" s="71" t="s">
        <v>81</v>
      </c>
      <c r="D3850" s="71"/>
      <c r="E3850" s="72"/>
      <c r="F3850" s="81"/>
      <c r="G3850" s="82" t="s">
        <v>66</v>
      </c>
      <c r="H3850" s="132">
        <v>1028.8866</v>
      </c>
      <c r="I3850" s="132">
        <v>1089.9393</v>
      </c>
      <c r="J3850" s="133">
        <v>2118.826</v>
      </c>
      <c r="K3850" s="66">
        <v>874</v>
      </c>
      <c r="L3850" s="66">
        <v>894</v>
      </c>
      <c r="M3850" s="66">
        <v>13</v>
      </c>
      <c r="N3850" s="66">
        <v>1781</v>
      </c>
      <c r="O3850" s="66">
        <v>526</v>
      </c>
      <c r="P3850" s="66">
        <v>500</v>
      </c>
      <c r="Q3850" s="66">
        <v>4</v>
      </c>
      <c r="R3850" s="73">
        <v>1030</v>
      </c>
      <c r="S3850" s="24">
        <f>Table1[[#This Row],[Female Voters]]/Table1[[#This Row],[Female Population]]</f>
        <v>0.8494619329282741</v>
      </c>
      <c r="T3850" s="24">
        <f>Table1[[#This Row],[Male Voters]]/Table1[[#This Row],[Male Population]]</f>
        <v>0.82022916322037387</v>
      </c>
      <c r="U3850" s="24">
        <f>Table1[[#This Row],[Total Voters]]/Table1[[#This Row],[Total Population]]</f>
        <v>0.84055981944718439</v>
      </c>
      <c r="V3850" s="24">
        <f>Table1[[#This Row],[Female Ballots]]/Table1[[#This Row],[Female Population]]</f>
        <v>0.51123223881038005</v>
      </c>
      <c r="W3850" s="24">
        <f>Table1[[#This Row],[Male Ballots]]/Table1[[#This Row],[Male Population]]</f>
        <v>0.45874114274070127</v>
      </c>
      <c r="X3850" s="24">
        <f>Table1[[#This Row],[Total Ballots]]/Table1[[#This Row],[Total Population]]</f>
        <v>0.4861182560531162</v>
      </c>
      <c r="Y3850" s="78">
        <f>Table1[[#This Row],[Female Ballots]]/Table1[[#This Row],[Female Voters]]</f>
        <v>0.60183066361556059</v>
      </c>
      <c r="Z3850" s="79">
        <f>Table1[[#This Row],[Male Ballots]]/Table1[[#This Row],[Male Voters]]</f>
        <v>0.5592841163310962</v>
      </c>
      <c r="AA3850" s="78">
        <f>Table1[[#This Row],[Total Ballots]]/Table1[[#This Row],[Total Voters]]</f>
        <v>0.57832678270634474</v>
      </c>
    </row>
    <row r="3851" spans="1:27" s="12" customFormat="1" x14ac:dyDescent="0.35">
      <c r="A3851" s="70" t="s">
        <v>36</v>
      </c>
      <c r="B3851" s="71">
        <v>2020</v>
      </c>
      <c r="C3851" s="71" t="s">
        <v>81</v>
      </c>
      <c r="D3851" s="71"/>
      <c r="E3851" s="72"/>
      <c r="F3851" s="81"/>
      <c r="G3851" s="82" t="s">
        <v>67</v>
      </c>
      <c r="H3851" s="132">
        <v>1193.0281400000001</v>
      </c>
      <c r="I3851" s="132">
        <v>1322.1394600000001</v>
      </c>
      <c r="J3851" s="133">
        <v>2515.1675</v>
      </c>
      <c r="K3851" s="66">
        <v>1214</v>
      </c>
      <c r="L3851" s="66">
        <v>1268</v>
      </c>
      <c r="M3851" s="66">
        <v>8</v>
      </c>
      <c r="N3851" s="66">
        <v>2490</v>
      </c>
      <c r="O3851" s="66">
        <v>846</v>
      </c>
      <c r="P3851" s="66">
        <v>881</v>
      </c>
      <c r="Q3851" s="66">
        <v>5</v>
      </c>
      <c r="R3851" s="66">
        <v>1732</v>
      </c>
      <c r="S3851" s="24">
        <f>Table1[[#This Row],[Female Voters]]/Table1[[#This Row],[Female Population]]</f>
        <v>1.0175786800804212</v>
      </c>
      <c r="T3851" s="24">
        <f>Table1[[#This Row],[Male Voters]]/Table1[[#This Row],[Male Population]]</f>
        <v>0.95905162682308864</v>
      </c>
      <c r="U3851" s="24">
        <f>Table1[[#This Row],[Total Voters]]/Table1[[#This Row],[Total Population]]</f>
        <v>0.98999370817251731</v>
      </c>
      <c r="V3851" s="24">
        <f>Table1[[#This Row],[Female Ballots]]/Table1[[#This Row],[Female Population]]</f>
        <v>0.70911990391106783</v>
      </c>
      <c r="W3851" s="24">
        <f>Table1[[#This Row],[Male Ballots]]/Table1[[#This Row],[Male Population]]</f>
        <v>0.66634422967755602</v>
      </c>
      <c r="X3851" s="24">
        <f>Table1[[#This Row],[Total Ballots]]/Table1[[#This Row],[Total Population]]</f>
        <v>0.68862212954008029</v>
      </c>
      <c r="Y3851" s="78">
        <f>Table1[[#This Row],[Female Ballots]]/Table1[[#This Row],[Female Voters]]</f>
        <v>0.69686985172981875</v>
      </c>
      <c r="Z3851" s="79">
        <f>Table1[[#This Row],[Male Ballots]]/Table1[[#This Row],[Male Voters]]</f>
        <v>0.69479495268138802</v>
      </c>
      <c r="AA3851" s="78">
        <f>Table1[[#This Row],[Total Ballots]]/Table1[[#This Row],[Total Voters]]</f>
        <v>0.69558232931726904</v>
      </c>
    </row>
    <row r="3852" spans="1:27" s="12" customFormat="1" x14ac:dyDescent="0.35">
      <c r="A3852" s="70" t="s">
        <v>52</v>
      </c>
      <c r="B3852" s="71">
        <v>2020</v>
      </c>
      <c r="C3852" s="71" t="s">
        <v>81</v>
      </c>
      <c r="D3852" s="71"/>
      <c r="E3852" s="72"/>
      <c r="F3852" s="81"/>
      <c r="G3852" s="82" t="s">
        <v>79</v>
      </c>
      <c r="H3852" s="132">
        <v>323209</v>
      </c>
      <c r="I3852" s="132">
        <v>317373</v>
      </c>
      <c r="J3852" s="133">
        <v>640582</v>
      </c>
      <c r="K3852" s="66">
        <v>250441</v>
      </c>
      <c r="L3852" s="66">
        <v>235013</v>
      </c>
      <c r="M3852" s="66">
        <v>3508</v>
      </c>
      <c r="N3852" s="66">
        <v>488962</v>
      </c>
      <c r="O3852" s="66">
        <v>137841</v>
      </c>
      <c r="P3852" s="66">
        <v>122154</v>
      </c>
      <c r="Q3852" s="66">
        <v>2042</v>
      </c>
      <c r="R3852" s="73">
        <v>262037</v>
      </c>
      <c r="S3852" s="24">
        <f>Table1[[#This Row],[Female Voters]]/Table1[[#This Row],[Female Population]]</f>
        <v>0.77485775457985395</v>
      </c>
      <c r="T3852" s="24">
        <f>Table1[[#This Row],[Male Voters]]/Table1[[#This Row],[Male Population]]</f>
        <v>0.74049462304606883</v>
      </c>
      <c r="U3852" s="24">
        <f>Table1[[#This Row],[Total Voters]]/Table1[[#This Row],[Total Population]]</f>
        <v>0.76330899088641269</v>
      </c>
      <c r="V3852" s="24">
        <f>Table1[[#This Row],[Female Ballots]]/Table1[[#This Row],[Female Population]]</f>
        <v>0.42647636668533362</v>
      </c>
      <c r="W3852" s="24">
        <f>Table1[[#This Row],[Male Ballots]]/Table1[[#This Row],[Male Population]]</f>
        <v>0.38489096425971964</v>
      </c>
      <c r="X3852" s="24">
        <f>Table1[[#This Row],[Total Ballots]]/Table1[[#This Row],[Total Population]]</f>
        <v>0.40906082281425327</v>
      </c>
      <c r="Y3852" s="78">
        <f>Table1[[#This Row],[Female Ballots]]/Table1[[#This Row],[Female Voters]]</f>
        <v>0.55039310656002816</v>
      </c>
      <c r="Z3852" s="79">
        <f>Table1[[#This Row],[Male Ballots]]/Table1[[#This Row],[Male Voters]]</f>
        <v>0.5197755017807526</v>
      </c>
      <c r="AA3852" s="78">
        <f>Table1[[#This Row],[Total Ballots]]/Table1[[#This Row],[Total Voters]]</f>
        <v>0.53590463062569282</v>
      </c>
    </row>
    <row r="3853" spans="1:27" s="12" customFormat="1" x14ac:dyDescent="0.35">
      <c r="A3853" s="70" t="s">
        <v>52</v>
      </c>
      <c r="B3853" s="71">
        <v>2020</v>
      </c>
      <c r="C3853" s="71" t="s">
        <v>81</v>
      </c>
      <c r="D3853" s="71"/>
      <c r="E3853" s="72"/>
      <c r="F3853" s="81"/>
      <c r="G3853" s="82" t="s">
        <v>62</v>
      </c>
      <c r="H3853" s="132">
        <v>31324</v>
      </c>
      <c r="I3853" s="132">
        <v>34482</v>
      </c>
      <c r="J3853" s="133">
        <v>65806</v>
      </c>
      <c r="K3853" s="66">
        <v>21852</v>
      </c>
      <c r="L3853" s="66">
        <v>21300</v>
      </c>
      <c r="M3853" s="66">
        <v>738</v>
      </c>
      <c r="N3853" s="66">
        <v>43890</v>
      </c>
      <c r="O3853" s="66">
        <v>8439</v>
      </c>
      <c r="P3853" s="66">
        <v>7128</v>
      </c>
      <c r="Q3853" s="66">
        <v>354</v>
      </c>
      <c r="R3853" s="73">
        <v>15921</v>
      </c>
      <c r="S3853" s="24">
        <f>Table1[[#This Row],[Female Voters]]/Table1[[#This Row],[Female Population]]</f>
        <v>0.69761205465457798</v>
      </c>
      <c r="T3853" s="24">
        <f>Table1[[#This Row],[Male Voters]]/Table1[[#This Row],[Male Population]]</f>
        <v>0.61771358969897339</v>
      </c>
      <c r="U3853" s="24">
        <f>Table1[[#This Row],[Total Voters]]/Table1[[#This Row],[Total Population]]</f>
        <v>0.66696045953256544</v>
      </c>
      <c r="V3853" s="24">
        <f>Table1[[#This Row],[Female Ballots]]/Table1[[#This Row],[Female Population]]</f>
        <v>0.26941003703230748</v>
      </c>
      <c r="W3853" s="24">
        <f>Table1[[#This Row],[Male Ballots]]/Table1[[#This Row],[Male Population]]</f>
        <v>0.2067165477640508</v>
      </c>
      <c r="X3853" s="24">
        <f>Table1[[#This Row],[Total Ballots]]/Table1[[#This Row],[Total Population]]</f>
        <v>0.241938425067623</v>
      </c>
      <c r="Y3853" s="78">
        <f>Table1[[#This Row],[Female Ballots]]/Table1[[#This Row],[Female Voters]]</f>
        <v>0.38618890719384952</v>
      </c>
      <c r="Z3853" s="79">
        <f>Table1[[#This Row],[Male Ballots]]/Table1[[#This Row],[Male Voters]]</f>
        <v>0.33464788732394368</v>
      </c>
      <c r="AA3853" s="78">
        <f>Table1[[#This Row],[Total Ballots]]/Table1[[#This Row],[Total Voters]]</f>
        <v>0.36274777853725221</v>
      </c>
    </row>
    <row r="3854" spans="1:27" s="12" customFormat="1" x14ac:dyDescent="0.35">
      <c r="A3854" s="70" t="s">
        <v>52</v>
      </c>
      <c r="B3854" s="71">
        <v>2020</v>
      </c>
      <c r="C3854" s="71" t="s">
        <v>81</v>
      </c>
      <c r="D3854" s="71"/>
      <c r="E3854" s="72"/>
      <c r="F3854" s="81"/>
      <c r="G3854" s="82" t="s">
        <v>63</v>
      </c>
      <c r="H3854" s="132">
        <v>58170</v>
      </c>
      <c r="I3854" s="132">
        <v>59868</v>
      </c>
      <c r="J3854" s="133">
        <v>118038</v>
      </c>
      <c r="K3854" s="66">
        <v>41427</v>
      </c>
      <c r="L3854" s="66">
        <v>40520</v>
      </c>
      <c r="M3854" s="66">
        <v>1005</v>
      </c>
      <c r="N3854" s="66">
        <v>82952</v>
      </c>
      <c r="O3854" s="66">
        <v>16101</v>
      </c>
      <c r="P3854" s="66">
        <v>14033</v>
      </c>
      <c r="Q3854" s="66">
        <v>557</v>
      </c>
      <c r="R3854" s="73">
        <v>30691</v>
      </c>
      <c r="S3854" s="24">
        <f>Table1[[#This Row],[Female Voters]]/Table1[[#This Row],[Female Population]]</f>
        <v>0.71217122227952556</v>
      </c>
      <c r="T3854" s="24">
        <f>Table1[[#This Row],[Male Voters]]/Table1[[#This Row],[Male Population]]</f>
        <v>0.67682234248680428</v>
      </c>
      <c r="U3854" s="24">
        <f>Table1[[#This Row],[Total Voters]]/Table1[[#This Row],[Total Population]]</f>
        <v>0.70275673935512295</v>
      </c>
      <c r="V3854" s="24">
        <f>Table1[[#This Row],[Female Ballots]]/Table1[[#This Row],[Female Population]]</f>
        <v>0.27679216090768438</v>
      </c>
      <c r="W3854" s="24">
        <f>Table1[[#This Row],[Male Ballots]]/Table1[[#This Row],[Male Population]]</f>
        <v>0.23439901115788067</v>
      </c>
      <c r="X3854" s="24">
        <f>Table1[[#This Row],[Total Ballots]]/Table1[[#This Row],[Total Population]]</f>
        <v>0.26000948846981481</v>
      </c>
      <c r="Y3854" s="78">
        <f>Table1[[#This Row],[Female Ballots]]/Table1[[#This Row],[Female Voters]]</f>
        <v>0.38865956984575278</v>
      </c>
      <c r="Z3854" s="79">
        <f>Table1[[#This Row],[Male Ballots]]/Table1[[#This Row],[Male Voters]]</f>
        <v>0.34632280355380057</v>
      </c>
      <c r="AA3854" s="78">
        <f>Table1[[#This Row],[Total Ballots]]/Table1[[#This Row],[Total Voters]]</f>
        <v>0.36998505159610379</v>
      </c>
    </row>
    <row r="3855" spans="1:27" s="12" customFormat="1" x14ac:dyDescent="0.35">
      <c r="A3855" s="70" t="s">
        <v>52</v>
      </c>
      <c r="B3855" s="71">
        <v>2020</v>
      </c>
      <c r="C3855" s="71" t="s">
        <v>81</v>
      </c>
      <c r="D3855" s="71"/>
      <c r="E3855" s="72"/>
      <c r="F3855" s="81"/>
      <c r="G3855" s="82" t="s">
        <v>64</v>
      </c>
      <c r="H3855" s="132">
        <v>59838</v>
      </c>
      <c r="I3855" s="132">
        <v>61882</v>
      </c>
      <c r="J3855" s="133">
        <v>121720</v>
      </c>
      <c r="K3855" s="66">
        <v>43792</v>
      </c>
      <c r="L3855" s="66">
        <v>41973</v>
      </c>
      <c r="M3855" s="66">
        <v>668</v>
      </c>
      <c r="N3855" s="66">
        <v>86433</v>
      </c>
      <c r="O3855" s="66">
        <v>20638</v>
      </c>
      <c r="P3855" s="66">
        <v>18661</v>
      </c>
      <c r="Q3855" s="66">
        <v>386</v>
      </c>
      <c r="R3855" s="73">
        <v>39685</v>
      </c>
      <c r="S3855" s="24">
        <f>Table1[[#This Row],[Female Voters]]/Table1[[#This Row],[Female Population]]</f>
        <v>0.73184264179952541</v>
      </c>
      <c r="T3855" s="24">
        <f>Table1[[#This Row],[Male Voters]]/Table1[[#This Row],[Male Population]]</f>
        <v>0.67827478103487282</v>
      </c>
      <c r="U3855" s="24">
        <f>Table1[[#This Row],[Total Voters]]/Table1[[#This Row],[Total Population]]</f>
        <v>0.71009694380545518</v>
      </c>
      <c r="V3855" s="24">
        <f>Table1[[#This Row],[Female Ballots]]/Table1[[#This Row],[Female Population]]</f>
        <v>0.34489789097229184</v>
      </c>
      <c r="W3855" s="24">
        <f>Table1[[#This Row],[Male Ballots]]/Table1[[#This Row],[Male Population]]</f>
        <v>0.30155780356161727</v>
      </c>
      <c r="X3855" s="24">
        <f>Table1[[#This Row],[Total Ballots]]/Table1[[#This Row],[Total Population]]</f>
        <v>0.32603516266841931</v>
      </c>
      <c r="Y3855" s="78">
        <f>Table1[[#This Row],[Female Ballots]]/Table1[[#This Row],[Female Voters]]</f>
        <v>0.47127329192546585</v>
      </c>
      <c r="Z3855" s="79">
        <f>Table1[[#This Row],[Male Ballots]]/Table1[[#This Row],[Male Voters]]</f>
        <v>0.4445953350963715</v>
      </c>
      <c r="AA3855" s="78">
        <f>Table1[[#This Row],[Total Ballots]]/Table1[[#This Row],[Total Voters]]</f>
        <v>0.45914176298404547</v>
      </c>
    </row>
    <row r="3856" spans="1:27" s="12" customFormat="1" x14ac:dyDescent="0.35">
      <c r="A3856" s="70" t="s">
        <v>52</v>
      </c>
      <c r="B3856" s="71">
        <v>2020</v>
      </c>
      <c r="C3856" s="71" t="s">
        <v>81</v>
      </c>
      <c r="D3856" s="71"/>
      <c r="E3856" s="72"/>
      <c r="F3856" s="81"/>
      <c r="G3856" s="82" t="s">
        <v>65</v>
      </c>
      <c r="H3856" s="132">
        <v>53198</v>
      </c>
      <c r="I3856" s="132">
        <v>53850</v>
      </c>
      <c r="J3856" s="133">
        <v>107048</v>
      </c>
      <c r="K3856" s="66">
        <v>41568</v>
      </c>
      <c r="L3856" s="66">
        <v>40334</v>
      </c>
      <c r="M3856" s="66">
        <v>401</v>
      </c>
      <c r="N3856" s="66">
        <v>82303</v>
      </c>
      <c r="O3856" s="66">
        <v>22368</v>
      </c>
      <c r="P3856" s="66">
        <v>20811</v>
      </c>
      <c r="Q3856" s="66">
        <v>260</v>
      </c>
      <c r="R3856" s="73">
        <v>43439</v>
      </c>
      <c r="S3856" s="24">
        <f>Table1[[#This Row],[Female Voters]]/Table1[[#This Row],[Female Population]]</f>
        <v>0.78138275875032892</v>
      </c>
      <c r="T3856" s="24">
        <f>Table1[[#This Row],[Male Voters]]/Table1[[#This Row],[Male Population]]</f>
        <v>0.74900649953574749</v>
      </c>
      <c r="U3856" s="24">
        <f>Table1[[#This Row],[Total Voters]]/Table1[[#This Row],[Total Population]]</f>
        <v>0.76884201479710035</v>
      </c>
      <c r="V3856" s="24">
        <f>Table1[[#This Row],[Female Ballots]]/Table1[[#This Row],[Female Population]]</f>
        <v>0.42046693484717468</v>
      </c>
      <c r="W3856" s="24">
        <f>Table1[[#This Row],[Male Ballots]]/Table1[[#This Row],[Male Population]]</f>
        <v>0.38646239554317546</v>
      </c>
      <c r="X3856" s="24">
        <f>Table1[[#This Row],[Total Ballots]]/Table1[[#This Row],[Total Population]]</f>
        <v>0.40578992601449815</v>
      </c>
      <c r="Y3856" s="78">
        <f>Table1[[#This Row],[Female Ballots]]/Table1[[#This Row],[Female Voters]]</f>
        <v>0.53810623556581982</v>
      </c>
      <c r="Z3856" s="79">
        <f>Table1[[#This Row],[Male Ballots]]/Table1[[#This Row],[Male Voters]]</f>
        <v>0.51596667823672338</v>
      </c>
      <c r="AA3856" s="78">
        <f>Table1[[#This Row],[Total Ballots]]/Table1[[#This Row],[Total Voters]]</f>
        <v>0.5277936405720326</v>
      </c>
    </row>
    <row r="3857" spans="1:27" s="12" customFormat="1" x14ac:dyDescent="0.35">
      <c r="A3857" s="70" t="s">
        <v>52</v>
      </c>
      <c r="B3857" s="71">
        <v>2020</v>
      </c>
      <c r="C3857" s="71" t="s">
        <v>81</v>
      </c>
      <c r="D3857" s="71"/>
      <c r="E3857" s="72"/>
      <c r="F3857" s="81"/>
      <c r="G3857" s="82" t="s">
        <v>66</v>
      </c>
      <c r="H3857" s="132">
        <v>54966</v>
      </c>
      <c r="I3857" s="132">
        <v>54027</v>
      </c>
      <c r="J3857" s="133">
        <v>108993</v>
      </c>
      <c r="K3857" s="66">
        <v>45792</v>
      </c>
      <c r="L3857" s="66">
        <v>44085</v>
      </c>
      <c r="M3857" s="66">
        <v>382</v>
      </c>
      <c r="N3857" s="66">
        <v>90259</v>
      </c>
      <c r="O3857" s="66">
        <v>29095</v>
      </c>
      <c r="P3857" s="66">
        <v>26910</v>
      </c>
      <c r="Q3857" s="66">
        <v>262</v>
      </c>
      <c r="R3857" s="73">
        <v>56267</v>
      </c>
      <c r="S3857" s="24">
        <f>Table1[[#This Row],[Female Voters]]/Table1[[#This Row],[Female Population]]</f>
        <v>0.83309682349088532</v>
      </c>
      <c r="T3857" s="24">
        <f>Table1[[#This Row],[Male Voters]]/Table1[[#This Row],[Male Population]]</f>
        <v>0.81598089843966903</v>
      </c>
      <c r="U3857" s="24">
        <f>Table1[[#This Row],[Total Voters]]/Table1[[#This Row],[Total Population]]</f>
        <v>0.82811740203499307</v>
      </c>
      <c r="V3857" s="24">
        <f>Table1[[#This Row],[Female Ballots]]/Table1[[#This Row],[Female Population]]</f>
        <v>0.52932722046355929</v>
      </c>
      <c r="W3857" s="24">
        <f>Table1[[#This Row],[Male Ballots]]/Table1[[#This Row],[Male Population]]</f>
        <v>0.49808429118773945</v>
      </c>
      <c r="X3857" s="24">
        <f>Table1[[#This Row],[Total Ballots]]/Table1[[#This Row],[Total Population]]</f>
        <v>0.51624416246914939</v>
      </c>
      <c r="Y3857" s="78">
        <f>Table1[[#This Row],[Female Ballots]]/Table1[[#This Row],[Female Voters]]</f>
        <v>0.63537299091544375</v>
      </c>
      <c r="Z3857" s="79">
        <f>Table1[[#This Row],[Male Ballots]]/Table1[[#This Row],[Male Voters]]</f>
        <v>0.61041170466144945</v>
      </c>
      <c r="AA3857" s="78">
        <f>Table1[[#This Row],[Total Ballots]]/Table1[[#This Row],[Total Voters]]</f>
        <v>0.6233948969077876</v>
      </c>
    </row>
    <row r="3858" spans="1:27" s="12" customFormat="1" x14ac:dyDescent="0.35">
      <c r="A3858" s="70" t="s">
        <v>52</v>
      </c>
      <c r="B3858" s="71">
        <v>2020</v>
      </c>
      <c r="C3858" s="71" t="s">
        <v>81</v>
      </c>
      <c r="D3858" s="71"/>
      <c r="E3858" s="72"/>
      <c r="F3858" s="81"/>
      <c r="G3858" s="82" t="s">
        <v>67</v>
      </c>
      <c r="H3858" s="132">
        <v>65713</v>
      </c>
      <c r="I3858" s="132">
        <v>53264</v>
      </c>
      <c r="J3858" s="133">
        <v>118977</v>
      </c>
      <c r="K3858" s="66">
        <v>56010</v>
      </c>
      <c r="L3858" s="66">
        <v>46801</v>
      </c>
      <c r="M3858" s="66">
        <v>314</v>
      </c>
      <c r="N3858" s="66">
        <v>103125</v>
      </c>
      <c r="O3858" s="66">
        <v>41200</v>
      </c>
      <c r="P3858" s="66">
        <v>34611</v>
      </c>
      <c r="Q3858" s="66">
        <v>223</v>
      </c>
      <c r="R3858" s="66">
        <v>76034</v>
      </c>
      <c r="S3858" s="24">
        <f>Table1[[#This Row],[Female Voters]]/Table1[[#This Row],[Female Population]]</f>
        <v>0.8523427632279762</v>
      </c>
      <c r="T3858" s="24">
        <f>Table1[[#This Row],[Male Voters]]/Table1[[#This Row],[Male Population]]</f>
        <v>0.87866100931210578</v>
      </c>
      <c r="U3858" s="24">
        <f>Table1[[#This Row],[Total Voters]]/Table1[[#This Row],[Total Population]]</f>
        <v>0.86676416450238281</v>
      </c>
      <c r="V3858" s="24">
        <f>Table1[[#This Row],[Female Ballots]]/Table1[[#This Row],[Female Population]]</f>
        <v>0.62696878851977533</v>
      </c>
      <c r="W3858" s="24">
        <f>Table1[[#This Row],[Male Ballots]]/Table1[[#This Row],[Male Population]]</f>
        <v>0.6498009912886753</v>
      </c>
      <c r="X3858" s="24">
        <f>Table1[[#This Row],[Total Ballots]]/Table1[[#This Row],[Total Population]]</f>
        <v>0.63906469317599202</v>
      </c>
      <c r="Y3858" s="78">
        <f>Table1[[#This Row],[Female Ballots]]/Table1[[#This Row],[Female Voters]]</f>
        <v>0.73558293161935373</v>
      </c>
      <c r="Z3858" s="79">
        <f>Table1[[#This Row],[Male Ballots]]/Table1[[#This Row],[Male Voters]]</f>
        <v>0.73953548001111091</v>
      </c>
      <c r="AA3858" s="78">
        <f>Table1[[#This Row],[Total Ballots]]/Table1[[#This Row],[Total Voters]]</f>
        <v>0.73729939393939392</v>
      </c>
    </row>
    <row r="3859" spans="1:27" s="12" customFormat="1" x14ac:dyDescent="0.35">
      <c r="A3859" s="70" t="s">
        <v>40</v>
      </c>
      <c r="B3859" s="71">
        <v>2020</v>
      </c>
      <c r="C3859" s="71" t="s">
        <v>81</v>
      </c>
      <c r="D3859" s="71"/>
      <c r="E3859" s="72"/>
      <c r="F3859" s="81"/>
      <c r="G3859" s="82" t="s">
        <v>79</v>
      </c>
      <c r="H3859" s="132">
        <v>214303</v>
      </c>
      <c r="I3859" s="132">
        <v>206744</v>
      </c>
      <c r="J3859" s="133">
        <v>421047</v>
      </c>
      <c r="K3859" s="66">
        <v>176116</v>
      </c>
      <c r="L3859" s="66">
        <v>160911</v>
      </c>
      <c r="M3859" s="66">
        <v>4382</v>
      </c>
      <c r="N3859" s="66">
        <v>341409</v>
      </c>
      <c r="O3859" s="66">
        <v>89749</v>
      </c>
      <c r="P3859" s="66">
        <v>78403</v>
      </c>
      <c r="Q3859" s="66">
        <v>1727</v>
      </c>
      <c r="R3859" s="73">
        <v>169879</v>
      </c>
      <c r="S3859" s="24">
        <f>Table1[[#This Row],[Female Voters]]/Table1[[#This Row],[Female Population]]</f>
        <v>0.82180837412448726</v>
      </c>
      <c r="T3859" s="24">
        <f>Table1[[#This Row],[Male Voters]]/Table1[[#This Row],[Male Population]]</f>
        <v>0.77831037418256399</v>
      </c>
      <c r="U3859" s="24">
        <f>Table1[[#This Row],[Total Voters]]/Table1[[#This Row],[Total Population]]</f>
        <v>0.81085722021532036</v>
      </c>
      <c r="V3859" s="24">
        <f>Table1[[#This Row],[Female Ballots]]/Table1[[#This Row],[Female Population]]</f>
        <v>0.41879488387936709</v>
      </c>
      <c r="W3859" s="24">
        <f>Table1[[#This Row],[Male Ballots]]/Table1[[#This Row],[Male Population]]</f>
        <v>0.37922745037340866</v>
      </c>
      <c r="X3859" s="24">
        <f>Table1[[#This Row],[Total Ballots]]/Table1[[#This Row],[Total Population]]</f>
        <v>0.40346802138478605</v>
      </c>
      <c r="Y3859" s="78">
        <f>Table1[[#This Row],[Female Ballots]]/Table1[[#This Row],[Female Voters]]</f>
        <v>0.50960162620091298</v>
      </c>
      <c r="Z3859" s="79">
        <f>Table1[[#This Row],[Male Ballots]]/Table1[[#This Row],[Male Voters]]</f>
        <v>0.48724450161890737</v>
      </c>
      <c r="AA3859" s="78">
        <f>Table1[[#This Row],[Total Ballots]]/Table1[[#This Row],[Total Voters]]</f>
        <v>0.49758207897272771</v>
      </c>
    </row>
    <row r="3860" spans="1:27" s="12" customFormat="1" x14ac:dyDescent="0.35">
      <c r="A3860" s="70" t="s">
        <v>40</v>
      </c>
      <c r="B3860" s="71">
        <v>2020</v>
      </c>
      <c r="C3860" s="71" t="s">
        <v>81</v>
      </c>
      <c r="D3860" s="71"/>
      <c r="E3860" s="72"/>
      <c r="F3860" s="81"/>
      <c r="G3860" s="82" t="s">
        <v>62</v>
      </c>
      <c r="H3860" s="132">
        <v>26937</v>
      </c>
      <c r="I3860" s="132">
        <v>27369</v>
      </c>
      <c r="J3860" s="133">
        <v>54306</v>
      </c>
      <c r="K3860" s="66">
        <v>16056</v>
      </c>
      <c r="L3860" s="66">
        <v>15686</v>
      </c>
      <c r="M3860" s="66">
        <v>1263</v>
      </c>
      <c r="N3860" s="66">
        <v>33005</v>
      </c>
      <c r="O3860" s="66">
        <v>4609</v>
      </c>
      <c r="P3860" s="66">
        <v>4154</v>
      </c>
      <c r="Q3860" s="66">
        <v>355</v>
      </c>
      <c r="R3860" s="73">
        <v>9118</v>
      </c>
      <c r="S3860" s="24">
        <f>Table1[[#This Row],[Female Voters]]/Table1[[#This Row],[Female Population]]</f>
        <v>0.59605746742398935</v>
      </c>
      <c r="T3860" s="24">
        <f>Table1[[#This Row],[Male Voters]]/Table1[[#This Row],[Male Population]]</f>
        <v>0.57313018378457381</v>
      </c>
      <c r="U3860" s="24">
        <f>Table1[[#This Row],[Total Voters]]/Table1[[#This Row],[Total Population]]</f>
        <v>0.60775973188966226</v>
      </c>
      <c r="V3860" s="24">
        <f>Table1[[#This Row],[Female Ballots]]/Table1[[#This Row],[Female Population]]</f>
        <v>0.17110294390615138</v>
      </c>
      <c r="W3860" s="24">
        <f>Table1[[#This Row],[Male Ballots]]/Table1[[#This Row],[Male Population]]</f>
        <v>0.15177755855164601</v>
      </c>
      <c r="X3860" s="24">
        <f>Table1[[#This Row],[Total Ballots]]/Table1[[#This Row],[Total Population]]</f>
        <v>0.16790041616027696</v>
      </c>
      <c r="Y3860" s="78">
        <f>Table1[[#This Row],[Female Ballots]]/Table1[[#This Row],[Female Voters]]</f>
        <v>0.28705779770802192</v>
      </c>
      <c r="Z3860" s="79">
        <f>Table1[[#This Row],[Male Ballots]]/Table1[[#This Row],[Male Voters]]</f>
        <v>0.2648221343873518</v>
      </c>
      <c r="AA3860" s="78">
        <f>Table1[[#This Row],[Total Ballots]]/Table1[[#This Row],[Total Voters]]</f>
        <v>0.27626117254961369</v>
      </c>
    </row>
    <row r="3861" spans="1:27" s="12" customFormat="1" x14ac:dyDescent="0.35">
      <c r="A3861" s="70" t="s">
        <v>40</v>
      </c>
      <c r="B3861" s="71">
        <v>2020</v>
      </c>
      <c r="C3861" s="71" t="s">
        <v>81</v>
      </c>
      <c r="D3861" s="71"/>
      <c r="E3861" s="72"/>
      <c r="F3861" s="81"/>
      <c r="G3861" s="82" t="s">
        <v>63</v>
      </c>
      <c r="H3861" s="132">
        <v>36631</v>
      </c>
      <c r="I3861" s="132">
        <v>38361</v>
      </c>
      <c r="J3861" s="133">
        <v>74992</v>
      </c>
      <c r="K3861" s="66">
        <v>29599</v>
      </c>
      <c r="L3861" s="66">
        <v>28399</v>
      </c>
      <c r="M3861" s="66">
        <v>847</v>
      </c>
      <c r="N3861" s="66">
        <v>58845</v>
      </c>
      <c r="O3861" s="66">
        <v>9062</v>
      </c>
      <c r="P3861" s="66">
        <v>7694</v>
      </c>
      <c r="Q3861" s="66">
        <v>265</v>
      </c>
      <c r="R3861" s="73">
        <v>17021</v>
      </c>
      <c r="S3861" s="24">
        <f>Table1[[#This Row],[Female Voters]]/Table1[[#This Row],[Female Population]]</f>
        <v>0.80803144877289723</v>
      </c>
      <c r="T3861" s="24">
        <f>Table1[[#This Row],[Male Voters]]/Table1[[#This Row],[Male Population]]</f>
        <v>0.74030916816558479</v>
      </c>
      <c r="U3861" s="24">
        <f>Table1[[#This Row],[Total Voters]]/Table1[[#This Row],[Total Population]]</f>
        <v>0.78468369959462347</v>
      </c>
      <c r="V3861" s="24">
        <f>Table1[[#This Row],[Female Ballots]]/Table1[[#This Row],[Female Population]]</f>
        <v>0.24738609374573448</v>
      </c>
      <c r="W3861" s="24">
        <f>Table1[[#This Row],[Male Ballots]]/Table1[[#This Row],[Male Population]]</f>
        <v>0.20056828549829253</v>
      </c>
      <c r="X3861" s="24">
        <f>Table1[[#This Row],[Total Ballots]]/Table1[[#This Row],[Total Population]]</f>
        <v>0.22697087689353532</v>
      </c>
      <c r="Y3861" s="78">
        <f>Table1[[#This Row],[Female Ballots]]/Table1[[#This Row],[Female Voters]]</f>
        <v>0.30615899185783302</v>
      </c>
      <c r="Z3861" s="79">
        <f>Table1[[#This Row],[Male Ballots]]/Table1[[#This Row],[Male Voters]]</f>
        <v>0.27092503257156941</v>
      </c>
      <c r="AA3861" s="78">
        <f>Table1[[#This Row],[Total Ballots]]/Table1[[#This Row],[Total Voters]]</f>
        <v>0.28925142323052083</v>
      </c>
    </row>
    <row r="3862" spans="1:27" s="12" customFormat="1" x14ac:dyDescent="0.35">
      <c r="A3862" s="70" t="s">
        <v>40</v>
      </c>
      <c r="B3862" s="71">
        <v>2020</v>
      </c>
      <c r="C3862" s="71" t="s">
        <v>81</v>
      </c>
      <c r="D3862" s="71"/>
      <c r="E3862" s="72"/>
      <c r="F3862" s="81"/>
      <c r="G3862" s="82" t="s">
        <v>64</v>
      </c>
      <c r="H3862" s="132">
        <v>33518</v>
      </c>
      <c r="I3862" s="132">
        <v>34638</v>
      </c>
      <c r="J3862" s="133">
        <v>68156</v>
      </c>
      <c r="K3862" s="66">
        <v>28540</v>
      </c>
      <c r="L3862" s="66">
        <v>27266</v>
      </c>
      <c r="M3862" s="66">
        <v>612</v>
      </c>
      <c r="N3862" s="66">
        <v>56418</v>
      </c>
      <c r="O3862" s="66">
        <v>11375</v>
      </c>
      <c r="P3862" s="66">
        <v>10195</v>
      </c>
      <c r="Q3862" s="66">
        <v>199</v>
      </c>
      <c r="R3862" s="73">
        <v>21769</v>
      </c>
      <c r="S3862" s="24">
        <f>Table1[[#This Row],[Female Voters]]/Table1[[#This Row],[Female Population]]</f>
        <v>0.85148278536905542</v>
      </c>
      <c r="T3862" s="24">
        <f>Table1[[#This Row],[Male Voters]]/Table1[[#This Row],[Male Population]]</f>
        <v>0.78717015993995032</v>
      </c>
      <c r="U3862" s="24">
        <f>Table1[[#This Row],[Total Voters]]/Table1[[#This Row],[Total Population]]</f>
        <v>0.82777745172838779</v>
      </c>
      <c r="V3862" s="24">
        <f>Table1[[#This Row],[Female Ballots]]/Table1[[#This Row],[Female Population]]</f>
        <v>0.33936989080494062</v>
      </c>
      <c r="W3862" s="24">
        <f>Table1[[#This Row],[Male Ballots]]/Table1[[#This Row],[Male Population]]</f>
        <v>0.29432992667013108</v>
      </c>
      <c r="X3862" s="24">
        <f>Table1[[#This Row],[Total Ballots]]/Table1[[#This Row],[Total Population]]</f>
        <v>0.31939961265332473</v>
      </c>
      <c r="Y3862" s="78">
        <f>Table1[[#This Row],[Female Ballots]]/Table1[[#This Row],[Female Voters]]</f>
        <v>0.39856341976173792</v>
      </c>
      <c r="Z3862" s="79">
        <f>Table1[[#This Row],[Male Ballots]]/Table1[[#This Row],[Male Voters]]</f>
        <v>0.37390889752805689</v>
      </c>
      <c r="AA3862" s="78">
        <f>Table1[[#This Row],[Total Ballots]]/Table1[[#This Row],[Total Voters]]</f>
        <v>0.38585203303910098</v>
      </c>
    </row>
    <row r="3863" spans="1:27" s="12" customFormat="1" x14ac:dyDescent="0.35">
      <c r="A3863" s="70" t="s">
        <v>40</v>
      </c>
      <c r="B3863" s="71">
        <v>2020</v>
      </c>
      <c r="C3863" s="71" t="s">
        <v>81</v>
      </c>
      <c r="D3863" s="71"/>
      <c r="E3863" s="72"/>
      <c r="F3863" s="81"/>
      <c r="G3863" s="82" t="s">
        <v>65</v>
      </c>
      <c r="H3863" s="132">
        <v>30524</v>
      </c>
      <c r="I3863" s="132">
        <v>30767</v>
      </c>
      <c r="J3863" s="133">
        <v>61291</v>
      </c>
      <c r="K3863" s="66">
        <v>26036</v>
      </c>
      <c r="L3863" s="66">
        <v>24567</v>
      </c>
      <c r="M3863" s="66">
        <v>483</v>
      </c>
      <c r="N3863" s="66">
        <v>51086</v>
      </c>
      <c r="O3863" s="66">
        <v>12655</v>
      </c>
      <c r="P3863" s="66">
        <v>11591</v>
      </c>
      <c r="Q3863" s="66">
        <v>199</v>
      </c>
      <c r="R3863" s="73">
        <v>24445</v>
      </c>
      <c r="S3863" s="24">
        <f>Table1[[#This Row],[Female Voters]]/Table1[[#This Row],[Female Population]]</f>
        <v>0.85296815620495348</v>
      </c>
      <c r="T3863" s="24">
        <f>Table1[[#This Row],[Male Voters]]/Table1[[#This Row],[Male Population]]</f>
        <v>0.79848539019078879</v>
      </c>
      <c r="U3863" s="24">
        <f>Table1[[#This Row],[Total Voters]]/Table1[[#This Row],[Total Population]]</f>
        <v>0.83349920869295657</v>
      </c>
      <c r="V3863" s="24">
        <f>Table1[[#This Row],[Female Ballots]]/Table1[[#This Row],[Female Population]]</f>
        <v>0.41459179661905388</v>
      </c>
      <c r="W3863" s="24">
        <f>Table1[[#This Row],[Male Ballots]]/Table1[[#This Row],[Male Population]]</f>
        <v>0.37673481327396235</v>
      </c>
      <c r="X3863" s="24">
        <f>Table1[[#This Row],[Total Ballots]]/Table1[[#This Row],[Total Population]]</f>
        <v>0.39883506550717068</v>
      </c>
      <c r="Y3863" s="78">
        <f>Table1[[#This Row],[Female Ballots]]/Table1[[#This Row],[Female Voters]]</f>
        <v>0.48605776616991858</v>
      </c>
      <c r="Z3863" s="79">
        <f>Table1[[#This Row],[Male Ballots]]/Table1[[#This Row],[Male Voters]]</f>
        <v>0.4718117800301217</v>
      </c>
      <c r="AA3863" s="78">
        <f>Table1[[#This Row],[Total Ballots]]/Table1[[#This Row],[Total Voters]]</f>
        <v>0.47850683161727281</v>
      </c>
    </row>
    <row r="3864" spans="1:27" s="12" customFormat="1" x14ac:dyDescent="0.35">
      <c r="A3864" s="70" t="s">
        <v>40</v>
      </c>
      <c r="B3864" s="71">
        <v>2020</v>
      </c>
      <c r="C3864" s="71" t="s">
        <v>81</v>
      </c>
      <c r="D3864" s="71"/>
      <c r="E3864" s="72"/>
      <c r="F3864" s="81"/>
      <c r="G3864" s="82" t="s">
        <v>66</v>
      </c>
      <c r="H3864" s="132">
        <v>35742</v>
      </c>
      <c r="I3864" s="132">
        <v>33481</v>
      </c>
      <c r="J3864" s="133">
        <v>69223</v>
      </c>
      <c r="K3864" s="66">
        <v>30894</v>
      </c>
      <c r="L3864" s="66">
        <v>27619</v>
      </c>
      <c r="M3864" s="66">
        <v>553</v>
      </c>
      <c r="N3864" s="66">
        <v>59066</v>
      </c>
      <c r="O3864" s="66">
        <v>19067</v>
      </c>
      <c r="P3864" s="66">
        <v>16502</v>
      </c>
      <c r="Q3864" s="66">
        <v>286</v>
      </c>
      <c r="R3864" s="73">
        <v>35855</v>
      </c>
      <c r="S3864" s="24">
        <f>Table1[[#This Row],[Female Voters]]/Table1[[#This Row],[Female Population]]</f>
        <v>0.86436125566560351</v>
      </c>
      <c r="T3864" s="24">
        <f>Table1[[#This Row],[Male Voters]]/Table1[[#This Row],[Male Population]]</f>
        <v>0.8249156237866252</v>
      </c>
      <c r="U3864" s="24">
        <f>Table1[[#This Row],[Total Voters]]/Table1[[#This Row],[Total Population]]</f>
        <v>0.85327131155829705</v>
      </c>
      <c r="V3864" s="24">
        <f>Table1[[#This Row],[Female Ballots]]/Table1[[#This Row],[Female Population]]</f>
        <v>0.53346203346203347</v>
      </c>
      <c r="W3864" s="24">
        <f>Table1[[#This Row],[Male Ballots]]/Table1[[#This Row],[Male Population]]</f>
        <v>0.49287655685314058</v>
      </c>
      <c r="X3864" s="24">
        <f>Table1[[#This Row],[Total Ballots]]/Table1[[#This Row],[Total Population]]</f>
        <v>0.5179636825910463</v>
      </c>
      <c r="Y3864" s="78">
        <f>Table1[[#This Row],[Female Ballots]]/Table1[[#This Row],[Female Voters]]</f>
        <v>0.61717485595908594</v>
      </c>
      <c r="Z3864" s="79">
        <f>Table1[[#This Row],[Male Ballots]]/Table1[[#This Row],[Male Voters]]</f>
        <v>0.59748723704696038</v>
      </c>
      <c r="AA3864" s="78">
        <f>Table1[[#This Row],[Total Ballots]]/Table1[[#This Row],[Total Voters]]</f>
        <v>0.60703281075407167</v>
      </c>
    </row>
    <row r="3865" spans="1:27" s="12" customFormat="1" x14ac:dyDescent="0.35">
      <c r="A3865" s="70" t="s">
        <v>40</v>
      </c>
      <c r="B3865" s="71">
        <v>2020</v>
      </c>
      <c r="C3865" s="71" t="s">
        <v>81</v>
      </c>
      <c r="D3865" s="71"/>
      <c r="E3865" s="72"/>
      <c r="F3865" s="81"/>
      <c r="G3865" s="82" t="s">
        <v>67</v>
      </c>
      <c r="H3865" s="132">
        <v>50951</v>
      </c>
      <c r="I3865" s="132">
        <v>42128</v>
      </c>
      <c r="J3865" s="133">
        <v>93079</v>
      </c>
      <c r="K3865" s="66">
        <v>44991</v>
      </c>
      <c r="L3865" s="66">
        <v>37374</v>
      </c>
      <c r="M3865" s="66">
        <v>624</v>
      </c>
      <c r="N3865" s="66">
        <v>82989</v>
      </c>
      <c r="O3865" s="66">
        <v>32981</v>
      </c>
      <c r="P3865" s="66">
        <v>28267</v>
      </c>
      <c r="Q3865" s="66">
        <v>423</v>
      </c>
      <c r="R3865" s="66">
        <v>61671</v>
      </c>
      <c r="S3865" s="24">
        <f>Table1[[#This Row],[Female Voters]]/Table1[[#This Row],[Female Population]]</f>
        <v>0.88302486702910643</v>
      </c>
      <c r="T3865" s="24">
        <f>Table1[[#This Row],[Male Voters]]/Table1[[#This Row],[Male Population]]</f>
        <v>0.88715343714394224</v>
      </c>
      <c r="U3865" s="24">
        <f>Table1[[#This Row],[Total Voters]]/Table1[[#This Row],[Total Population]]</f>
        <v>0.89159746022196196</v>
      </c>
      <c r="V3865" s="24">
        <f>Table1[[#This Row],[Female Ballots]]/Table1[[#This Row],[Female Population]]</f>
        <v>0.64730819807265805</v>
      </c>
      <c r="W3865" s="24">
        <f>Table1[[#This Row],[Male Ballots]]/Table1[[#This Row],[Male Population]]</f>
        <v>0.67097892138245352</v>
      </c>
      <c r="X3865" s="24">
        <f>Table1[[#This Row],[Total Ballots]]/Table1[[#This Row],[Total Population]]</f>
        <v>0.66256620720033521</v>
      </c>
      <c r="Y3865" s="78">
        <f>Table1[[#This Row],[Female Ballots]]/Table1[[#This Row],[Female Voters]]</f>
        <v>0.73305772265564229</v>
      </c>
      <c r="Z3865" s="79">
        <f>Table1[[#This Row],[Male Ballots]]/Table1[[#This Row],[Male Voters]]</f>
        <v>0.75632792850644837</v>
      </c>
      <c r="AA3865" s="78">
        <f>Table1[[#This Row],[Total Ballots]]/Table1[[#This Row],[Total Voters]]</f>
        <v>0.74312258251093521</v>
      </c>
    </row>
    <row r="3866" spans="1:27" s="12" customFormat="1" x14ac:dyDescent="0.35">
      <c r="A3866" s="70" t="s">
        <v>28</v>
      </c>
      <c r="B3866" s="71">
        <v>2020</v>
      </c>
      <c r="C3866" s="71" t="s">
        <v>81</v>
      </c>
      <c r="D3866" s="71"/>
      <c r="E3866" s="72"/>
      <c r="F3866" s="81"/>
      <c r="G3866" s="82" t="s">
        <v>79</v>
      </c>
      <c r="H3866" s="132">
        <v>18354.000400000001</v>
      </c>
      <c r="I3866" s="132">
        <v>18283.0003</v>
      </c>
      <c r="J3866" s="133">
        <v>36637.000200000002</v>
      </c>
      <c r="K3866" s="66">
        <v>16144</v>
      </c>
      <c r="L3866" s="66">
        <v>15762</v>
      </c>
      <c r="M3866" s="66">
        <v>348</v>
      </c>
      <c r="N3866" s="66">
        <v>32254</v>
      </c>
      <c r="O3866" s="66">
        <v>9707</v>
      </c>
      <c r="P3866" s="66">
        <v>9170</v>
      </c>
      <c r="Q3866" s="66">
        <v>215</v>
      </c>
      <c r="R3866" s="73">
        <v>19092</v>
      </c>
      <c r="S3866" s="24">
        <f>Table1[[#This Row],[Female Voters]]/Table1[[#This Row],[Female Population]]</f>
        <v>0.8795902608784949</v>
      </c>
      <c r="T3866" s="24">
        <f>Table1[[#This Row],[Male Voters]]/Table1[[#This Row],[Male Population]]</f>
        <v>0.86211233065505122</v>
      </c>
      <c r="U3866" s="24">
        <f>Table1[[#This Row],[Total Voters]]/Table1[[#This Row],[Total Population]]</f>
        <v>0.88036683745739641</v>
      </c>
      <c r="V3866" s="24">
        <f>Table1[[#This Row],[Female Ballots]]/Table1[[#This Row],[Female Population]]</f>
        <v>0.52887652764789084</v>
      </c>
      <c r="W3866" s="24">
        <f>Table1[[#This Row],[Male Ballots]]/Table1[[#This Row],[Male Population]]</f>
        <v>0.50155881690818549</v>
      </c>
      <c r="X3866" s="24">
        <f>Table1[[#This Row],[Total Ballots]]/Table1[[#This Row],[Total Population]]</f>
        <v>0.52111253366207633</v>
      </c>
      <c r="Y3866" s="78">
        <f>Table1[[#This Row],[Female Ballots]]/Table1[[#This Row],[Female Voters]]</f>
        <v>0.60127601585728441</v>
      </c>
      <c r="Z3866" s="79">
        <f>Table1[[#This Row],[Male Ballots]]/Table1[[#This Row],[Male Voters]]</f>
        <v>0.58177896206065216</v>
      </c>
      <c r="AA3866" s="78">
        <f>Table1[[#This Row],[Total Ballots]]/Table1[[#This Row],[Total Voters]]</f>
        <v>0.59192658274942644</v>
      </c>
    </row>
    <row r="3867" spans="1:27" s="12" customFormat="1" x14ac:dyDescent="0.35">
      <c r="A3867" s="70" t="s">
        <v>28</v>
      </c>
      <c r="B3867" s="71">
        <v>2020</v>
      </c>
      <c r="C3867" s="71" t="s">
        <v>81</v>
      </c>
      <c r="D3867" s="71"/>
      <c r="E3867" s="72"/>
      <c r="F3867" s="81"/>
      <c r="G3867" s="82" t="s">
        <v>62</v>
      </c>
      <c r="H3867" s="132">
        <v>1363.0001</v>
      </c>
      <c r="I3867" s="132">
        <v>1447.0001</v>
      </c>
      <c r="J3867" s="133">
        <v>2810.0001000000002</v>
      </c>
      <c r="K3867" s="66">
        <v>1064</v>
      </c>
      <c r="L3867" s="66">
        <v>1188</v>
      </c>
      <c r="M3867" s="66">
        <v>43</v>
      </c>
      <c r="N3867" s="66">
        <v>2295</v>
      </c>
      <c r="O3867" s="66">
        <v>342</v>
      </c>
      <c r="P3867" s="66">
        <v>387</v>
      </c>
      <c r="Q3867" s="66">
        <v>16</v>
      </c>
      <c r="R3867" s="73">
        <v>745</v>
      </c>
      <c r="S3867" s="24">
        <f>Table1[[#This Row],[Female Voters]]/Table1[[#This Row],[Female Population]]</f>
        <v>0.78063090384219347</v>
      </c>
      <c r="T3867" s="24">
        <f>Table1[[#This Row],[Male Voters]]/Table1[[#This Row],[Male Population]]</f>
        <v>0.82100892736634923</v>
      </c>
      <c r="U3867" s="24">
        <f>Table1[[#This Row],[Total Voters]]/Table1[[#This Row],[Total Population]]</f>
        <v>0.81672594958270639</v>
      </c>
      <c r="V3867" s="24">
        <f>Table1[[#This Row],[Female Ballots]]/Table1[[#This Row],[Female Population]]</f>
        <v>0.25091707623499077</v>
      </c>
      <c r="W3867" s="24">
        <f>Table1[[#This Row],[Male Ballots]]/Table1[[#This Row],[Male Population]]</f>
        <v>0.2674498778541895</v>
      </c>
      <c r="X3867" s="24">
        <f>Table1[[#This Row],[Total Ballots]]/Table1[[#This Row],[Total Population]]</f>
        <v>0.26512454572510513</v>
      </c>
      <c r="Y3867" s="78">
        <f>Table1[[#This Row],[Female Ballots]]/Table1[[#This Row],[Female Voters]]</f>
        <v>0.32142857142857145</v>
      </c>
      <c r="Z3867" s="79">
        <f>Table1[[#This Row],[Male Ballots]]/Table1[[#This Row],[Male Voters]]</f>
        <v>0.32575757575757575</v>
      </c>
      <c r="AA3867" s="78">
        <f>Table1[[#This Row],[Total Ballots]]/Table1[[#This Row],[Total Voters]]</f>
        <v>0.32461873638344224</v>
      </c>
    </row>
    <row r="3868" spans="1:27" s="12" customFormat="1" x14ac:dyDescent="0.35">
      <c r="A3868" s="70" t="s">
        <v>28</v>
      </c>
      <c r="B3868" s="71">
        <v>2020</v>
      </c>
      <c r="C3868" s="71" t="s">
        <v>81</v>
      </c>
      <c r="D3868" s="71"/>
      <c r="E3868" s="72"/>
      <c r="F3868" s="81"/>
      <c r="G3868" s="82" t="s">
        <v>63</v>
      </c>
      <c r="H3868" s="132">
        <v>2077.0001000000002</v>
      </c>
      <c r="I3868" s="132">
        <v>2076.0001000000002</v>
      </c>
      <c r="J3868" s="133">
        <v>4153</v>
      </c>
      <c r="K3868" s="66">
        <v>1911</v>
      </c>
      <c r="L3868" s="66">
        <v>1887</v>
      </c>
      <c r="M3868" s="66">
        <v>43</v>
      </c>
      <c r="N3868" s="66">
        <v>3841</v>
      </c>
      <c r="O3868" s="66">
        <v>700</v>
      </c>
      <c r="P3868" s="66">
        <v>633</v>
      </c>
      <c r="Q3868" s="66">
        <v>24</v>
      </c>
      <c r="R3868" s="73">
        <v>1357</v>
      </c>
      <c r="S3868" s="24">
        <f>Table1[[#This Row],[Female Voters]]/Table1[[#This Row],[Female Population]]</f>
        <v>0.92007698988555653</v>
      </c>
      <c r="T3868" s="24">
        <f>Table1[[#This Row],[Male Voters]]/Table1[[#This Row],[Male Population]]</f>
        <v>0.90895949378807828</v>
      </c>
      <c r="U3868" s="24">
        <f>Table1[[#This Row],[Total Voters]]/Table1[[#This Row],[Total Population]]</f>
        <v>0.92487358535998077</v>
      </c>
      <c r="V3868" s="24">
        <f>Table1[[#This Row],[Female Ballots]]/Table1[[#This Row],[Female Population]]</f>
        <v>0.33702453841961777</v>
      </c>
      <c r="W3868" s="24">
        <f>Table1[[#This Row],[Male Ballots]]/Table1[[#This Row],[Male Population]]</f>
        <v>0.30491328011015023</v>
      </c>
      <c r="X3868" s="24">
        <f>Table1[[#This Row],[Total Ballots]]/Table1[[#This Row],[Total Population]]</f>
        <v>0.3267517457259812</v>
      </c>
      <c r="Y3868" s="78">
        <f>Table1[[#This Row],[Female Ballots]]/Table1[[#This Row],[Female Voters]]</f>
        <v>0.36630036630036628</v>
      </c>
      <c r="Z3868" s="79">
        <f>Table1[[#This Row],[Male Ballots]]/Table1[[#This Row],[Male Voters]]</f>
        <v>0.3354531001589825</v>
      </c>
      <c r="AA3868" s="78">
        <f>Table1[[#This Row],[Total Ballots]]/Table1[[#This Row],[Total Voters]]</f>
        <v>0.3532934131736527</v>
      </c>
    </row>
    <row r="3869" spans="1:27" s="12" customFormat="1" x14ac:dyDescent="0.35">
      <c r="A3869" s="70" t="s">
        <v>28</v>
      </c>
      <c r="B3869" s="71">
        <v>2020</v>
      </c>
      <c r="C3869" s="71" t="s">
        <v>81</v>
      </c>
      <c r="D3869" s="71"/>
      <c r="E3869" s="72"/>
      <c r="F3869" s="81"/>
      <c r="G3869" s="82" t="s">
        <v>64</v>
      </c>
      <c r="H3869" s="132">
        <v>2494</v>
      </c>
      <c r="I3869" s="132">
        <v>2445</v>
      </c>
      <c r="J3869" s="133">
        <v>4939</v>
      </c>
      <c r="K3869" s="66">
        <v>2131</v>
      </c>
      <c r="L3869" s="66">
        <v>2002</v>
      </c>
      <c r="M3869" s="66">
        <v>50</v>
      </c>
      <c r="N3869" s="66">
        <v>4183</v>
      </c>
      <c r="O3869" s="66">
        <v>997</v>
      </c>
      <c r="P3869" s="66">
        <v>877</v>
      </c>
      <c r="Q3869" s="66">
        <v>30</v>
      </c>
      <c r="R3869" s="73">
        <v>1904</v>
      </c>
      <c r="S3869" s="24">
        <f>Table1[[#This Row],[Female Voters]]/Table1[[#This Row],[Female Population]]</f>
        <v>0.85445068163592619</v>
      </c>
      <c r="T3869" s="24">
        <f>Table1[[#This Row],[Male Voters]]/Table1[[#This Row],[Male Population]]</f>
        <v>0.81881390593047032</v>
      </c>
      <c r="U3869" s="24">
        <f>Table1[[#This Row],[Total Voters]]/Table1[[#This Row],[Total Population]]</f>
        <v>0.84693257744482686</v>
      </c>
      <c r="V3869" s="24">
        <f>Table1[[#This Row],[Female Ballots]]/Table1[[#This Row],[Female Population]]</f>
        <v>0.39975942261427427</v>
      </c>
      <c r="W3869" s="24">
        <f>Table1[[#This Row],[Male Ballots]]/Table1[[#This Row],[Male Population]]</f>
        <v>0.3586912065439673</v>
      </c>
      <c r="X3869" s="24">
        <f>Table1[[#This Row],[Total Ballots]]/Table1[[#This Row],[Total Population]]</f>
        <v>0.38550313828710264</v>
      </c>
      <c r="Y3869" s="78">
        <f>Table1[[#This Row],[Female Ballots]]/Table1[[#This Row],[Female Voters]]</f>
        <v>0.46785546691694041</v>
      </c>
      <c r="Z3869" s="79">
        <f>Table1[[#This Row],[Male Ballots]]/Table1[[#This Row],[Male Voters]]</f>
        <v>0.43806193806193805</v>
      </c>
      <c r="AA3869" s="78">
        <f>Table1[[#This Row],[Total Ballots]]/Table1[[#This Row],[Total Voters]]</f>
        <v>0.45517571121204875</v>
      </c>
    </row>
    <row r="3870" spans="1:27" s="12" customFormat="1" x14ac:dyDescent="0.35">
      <c r="A3870" s="70" t="s">
        <v>28</v>
      </c>
      <c r="B3870" s="71">
        <v>2020</v>
      </c>
      <c r="C3870" s="71" t="s">
        <v>81</v>
      </c>
      <c r="D3870" s="71"/>
      <c r="E3870" s="72"/>
      <c r="F3870" s="81"/>
      <c r="G3870" s="82" t="s">
        <v>65</v>
      </c>
      <c r="H3870" s="132">
        <v>2712</v>
      </c>
      <c r="I3870" s="132">
        <v>2658</v>
      </c>
      <c r="J3870" s="133">
        <v>5370</v>
      </c>
      <c r="K3870" s="66">
        <v>2326</v>
      </c>
      <c r="L3870" s="66">
        <v>2200</v>
      </c>
      <c r="M3870" s="66">
        <v>54</v>
      </c>
      <c r="N3870" s="66">
        <v>4580</v>
      </c>
      <c r="O3870" s="66">
        <v>1314</v>
      </c>
      <c r="P3870" s="66">
        <v>1169</v>
      </c>
      <c r="Q3870" s="66">
        <v>39</v>
      </c>
      <c r="R3870" s="73">
        <v>2522</v>
      </c>
      <c r="S3870" s="24">
        <f>Table1[[#This Row],[Female Voters]]/Table1[[#This Row],[Female Population]]</f>
        <v>0.85766961651917406</v>
      </c>
      <c r="T3870" s="24">
        <f>Table1[[#This Row],[Male Voters]]/Table1[[#This Row],[Male Population]]</f>
        <v>0.82768999247554553</v>
      </c>
      <c r="U3870" s="24">
        <f>Table1[[#This Row],[Total Voters]]/Table1[[#This Row],[Total Population]]</f>
        <v>0.85288640595903165</v>
      </c>
      <c r="V3870" s="24">
        <f>Table1[[#This Row],[Female Ballots]]/Table1[[#This Row],[Female Population]]</f>
        <v>0.48451327433628316</v>
      </c>
      <c r="W3870" s="24">
        <f>Table1[[#This Row],[Male Ballots]]/Table1[[#This Row],[Male Population]]</f>
        <v>0.4398043641835967</v>
      </c>
      <c r="X3870" s="24">
        <f>Table1[[#This Row],[Total Ballots]]/Table1[[#This Row],[Total Population]]</f>
        <v>0.46964618249534451</v>
      </c>
      <c r="Y3870" s="78">
        <f>Table1[[#This Row],[Female Ballots]]/Table1[[#This Row],[Female Voters]]</f>
        <v>0.56491831470335341</v>
      </c>
      <c r="Z3870" s="79">
        <f>Table1[[#This Row],[Male Ballots]]/Table1[[#This Row],[Male Voters]]</f>
        <v>0.53136363636363637</v>
      </c>
      <c r="AA3870" s="78">
        <f>Table1[[#This Row],[Total Ballots]]/Table1[[#This Row],[Total Voters]]</f>
        <v>0.55065502183406112</v>
      </c>
    </row>
    <row r="3871" spans="1:27" s="12" customFormat="1" x14ac:dyDescent="0.35">
      <c r="A3871" s="70" t="s">
        <v>28</v>
      </c>
      <c r="B3871" s="71">
        <v>2020</v>
      </c>
      <c r="C3871" s="71" t="s">
        <v>81</v>
      </c>
      <c r="D3871" s="71"/>
      <c r="E3871" s="72"/>
      <c r="F3871" s="81"/>
      <c r="G3871" s="82" t="s">
        <v>66</v>
      </c>
      <c r="H3871" s="132">
        <v>4007</v>
      </c>
      <c r="I3871" s="132">
        <v>3957</v>
      </c>
      <c r="J3871" s="133">
        <v>7964</v>
      </c>
      <c r="K3871" s="66">
        <v>3486</v>
      </c>
      <c r="L3871" s="66">
        <v>3312</v>
      </c>
      <c r="M3871" s="66">
        <v>71</v>
      </c>
      <c r="N3871" s="66">
        <v>6869</v>
      </c>
      <c r="O3871" s="66">
        <v>2360</v>
      </c>
      <c r="P3871" s="66">
        <v>2166</v>
      </c>
      <c r="Q3871" s="66">
        <v>45</v>
      </c>
      <c r="R3871" s="73">
        <v>4571</v>
      </c>
      <c r="S3871" s="24">
        <f>Table1[[#This Row],[Female Voters]]/Table1[[#This Row],[Female Population]]</f>
        <v>0.86997753930621413</v>
      </c>
      <c r="T3871" s="24">
        <f>Table1[[#This Row],[Male Voters]]/Table1[[#This Row],[Male Population]]</f>
        <v>0.83699772554965879</v>
      </c>
      <c r="U3871" s="24">
        <f>Table1[[#This Row],[Total Voters]]/Table1[[#This Row],[Total Population]]</f>
        <v>0.86250627825213455</v>
      </c>
      <c r="V3871" s="24">
        <f>Table1[[#This Row],[Female Ballots]]/Table1[[#This Row],[Female Population]]</f>
        <v>0.58896930371849265</v>
      </c>
      <c r="W3871" s="24">
        <f>Table1[[#This Row],[Male Ballots]]/Table1[[#This Row],[Male Population]]</f>
        <v>0.54738438210765727</v>
      </c>
      <c r="X3871" s="24">
        <f>Table1[[#This Row],[Total Ballots]]/Table1[[#This Row],[Total Population]]</f>
        <v>0.5739578101456555</v>
      </c>
      <c r="Y3871" s="78">
        <f>Table1[[#This Row],[Female Ballots]]/Table1[[#This Row],[Female Voters]]</f>
        <v>0.67699368904188184</v>
      </c>
      <c r="Z3871" s="79">
        <f>Table1[[#This Row],[Male Ballots]]/Table1[[#This Row],[Male Voters]]</f>
        <v>0.65398550724637683</v>
      </c>
      <c r="AA3871" s="78">
        <f>Table1[[#This Row],[Total Ballots]]/Table1[[#This Row],[Total Voters]]</f>
        <v>0.66545348667928372</v>
      </c>
    </row>
    <row r="3872" spans="1:27" s="12" customFormat="1" x14ac:dyDescent="0.35">
      <c r="A3872" s="70" t="s">
        <v>28</v>
      </c>
      <c r="B3872" s="71">
        <v>2020</v>
      </c>
      <c r="C3872" s="71" t="s">
        <v>81</v>
      </c>
      <c r="D3872" s="71"/>
      <c r="E3872" s="72"/>
      <c r="F3872" s="81"/>
      <c r="G3872" s="82" t="s">
        <v>67</v>
      </c>
      <c r="H3872" s="132">
        <v>5701.0002000000004</v>
      </c>
      <c r="I3872" s="132">
        <v>5700.0001000000002</v>
      </c>
      <c r="J3872" s="133">
        <v>11401.000100000001</v>
      </c>
      <c r="K3872" s="66">
        <v>5226</v>
      </c>
      <c r="L3872" s="66">
        <v>5173</v>
      </c>
      <c r="M3872" s="66">
        <v>87</v>
      </c>
      <c r="N3872" s="66">
        <v>10486</v>
      </c>
      <c r="O3872" s="66">
        <v>3994</v>
      </c>
      <c r="P3872" s="66">
        <v>3938</v>
      </c>
      <c r="Q3872" s="66">
        <v>61</v>
      </c>
      <c r="R3872" s="66">
        <v>7993</v>
      </c>
      <c r="S3872" s="24">
        <f>Table1[[#This Row],[Female Voters]]/Table1[[#This Row],[Female Population]]</f>
        <v>0.91668125182665305</v>
      </c>
      <c r="T3872" s="24">
        <f>Table1[[#This Row],[Male Voters]]/Table1[[#This Row],[Male Population]]</f>
        <v>0.9075438437273009</v>
      </c>
      <c r="U3872" s="24">
        <f>Table1[[#This Row],[Total Voters]]/Table1[[#This Row],[Total Population]]</f>
        <v>0.91974387404838276</v>
      </c>
      <c r="V3872" s="24">
        <f>Table1[[#This Row],[Female Ballots]]/Table1[[#This Row],[Female Population]]</f>
        <v>0.70057882123912218</v>
      </c>
      <c r="W3872" s="24">
        <f>Table1[[#This Row],[Male Ballots]]/Table1[[#This Row],[Male Population]]</f>
        <v>0.69087718086180383</v>
      </c>
      <c r="X3872" s="24">
        <f>Table1[[#This Row],[Total Ballots]]/Table1[[#This Row],[Total Population]]</f>
        <v>0.7010788465829414</v>
      </c>
      <c r="Y3872" s="78">
        <f>Table1[[#This Row],[Female Ballots]]/Table1[[#This Row],[Female Voters]]</f>
        <v>0.76425564485265973</v>
      </c>
      <c r="Z3872" s="79">
        <f>Table1[[#This Row],[Male Ballots]]/Table1[[#This Row],[Male Voters]]</f>
        <v>0.7612603904890779</v>
      </c>
      <c r="AA3872" s="78">
        <f>Table1[[#This Row],[Total Ballots]]/Table1[[#This Row],[Total Voters]]</f>
        <v>0.76225443448407404</v>
      </c>
    </row>
    <row r="3873" spans="1:27" s="12" customFormat="1" x14ac:dyDescent="0.35">
      <c r="A3873" s="70" t="s">
        <v>43</v>
      </c>
      <c r="B3873" s="71">
        <v>2020</v>
      </c>
      <c r="C3873" s="71" t="s">
        <v>81</v>
      </c>
      <c r="D3873" s="71"/>
      <c r="E3873" s="72"/>
      <c r="F3873" s="81"/>
      <c r="G3873" s="82" t="s">
        <v>79</v>
      </c>
      <c r="H3873" s="132">
        <v>120416</v>
      </c>
      <c r="I3873" s="132">
        <v>110984</v>
      </c>
      <c r="J3873" s="133">
        <v>231400</v>
      </c>
      <c r="K3873" s="66">
        <v>100104</v>
      </c>
      <c r="L3873" s="66">
        <v>89477</v>
      </c>
      <c r="M3873" s="66">
        <v>387</v>
      </c>
      <c r="N3873" s="66">
        <v>189968</v>
      </c>
      <c r="O3873" s="66">
        <v>57932</v>
      </c>
      <c r="P3873" s="66">
        <v>49241</v>
      </c>
      <c r="Q3873" s="66">
        <v>333</v>
      </c>
      <c r="R3873" s="73">
        <v>107506</v>
      </c>
      <c r="S3873" s="24">
        <f>Table1[[#This Row],[Female Voters]]/Table1[[#This Row],[Female Population]]</f>
        <v>0.83131809726282224</v>
      </c>
      <c r="T3873" s="24">
        <f>Table1[[#This Row],[Male Voters]]/Table1[[#This Row],[Male Population]]</f>
        <v>0.80621531031500038</v>
      </c>
      <c r="U3873" s="24">
        <f>Table1[[#This Row],[Total Voters]]/Table1[[#This Row],[Total Population]]</f>
        <v>0.8209507346585998</v>
      </c>
      <c r="V3873" s="24">
        <f>Table1[[#This Row],[Female Ballots]]/Table1[[#This Row],[Female Population]]</f>
        <v>0.48109885729471169</v>
      </c>
      <c r="W3873" s="24">
        <f>Table1[[#This Row],[Male Ballots]]/Table1[[#This Row],[Male Population]]</f>
        <v>0.44367656599149424</v>
      </c>
      <c r="X3873" s="24">
        <f>Table1[[#This Row],[Total Ballots]]/Table1[[#This Row],[Total Population]]</f>
        <v>0.46458945548833191</v>
      </c>
      <c r="Y3873" s="78">
        <f>Table1[[#This Row],[Female Ballots]]/Table1[[#This Row],[Female Voters]]</f>
        <v>0.57871813314153275</v>
      </c>
      <c r="Z3873" s="79">
        <f>Table1[[#This Row],[Male Ballots]]/Table1[[#This Row],[Male Voters]]</f>
        <v>0.55032019401633936</v>
      </c>
      <c r="AA3873" s="78">
        <f>Table1[[#This Row],[Total Ballots]]/Table1[[#This Row],[Total Voters]]</f>
        <v>0.56591636486145036</v>
      </c>
    </row>
    <row r="3874" spans="1:27" s="12" customFormat="1" x14ac:dyDescent="0.35">
      <c r="A3874" s="70" t="s">
        <v>43</v>
      </c>
      <c r="B3874" s="71">
        <v>2020</v>
      </c>
      <c r="C3874" s="71" t="s">
        <v>81</v>
      </c>
      <c r="D3874" s="71"/>
      <c r="E3874" s="72"/>
      <c r="F3874" s="81"/>
      <c r="G3874" s="82" t="s">
        <v>62</v>
      </c>
      <c r="H3874" s="132">
        <v>12147</v>
      </c>
      <c r="I3874" s="132">
        <v>12418</v>
      </c>
      <c r="J3874" s="133">
        <v>24565</v>
      </c>
      <c r="K3874" s="66">
        <v>8243</v>
      </c>
      <c r="L3874" s="66">
        <v>7735</v>
      </c>
      <c r="M3874" s="66">
        <v>103</v>
      </c>
      <c r="N3874" s="66">
        <v>16081</v>
      </c>
      <c r="O3874" s="66">
        <v>2856</v>
      </c>
      <c r="P3874" s="66">
        <v>2581</v>
      </c>
      <c r="Q3874" s="66">
        <v>53</v>
      </c>
      <c r="R3874" s="73">
        <v>5490</v>
      </c>
      <c r="S3874" s="24">
        <f>Table1[[#This Row],[Female Voters]]/Table1[[#This Row],[Female Population]]</f>
        <v>0.67860377047830744</v>
      </c>
      <c r="T3874" s="24">
        <f>Table1[[#This Row],[Male Voters]]/Table1[[#This Row],[Male Population]]</f>
        <v>0.62288613303269447</v>
      </c>
      <c r="U3874" s="24">
        <f>Table1[[#This Row],[Total Voters]]/Table1[[#This Row],[Total Population]]</f>
        <v>0.65463057195196417</v>
      </c>
      <c r="V3874" s="24">
        <f>Table1[[#This Row],[Female Ballots]]/Table1[[#This Row],[Female Population]]</f>
        <v>0.23511978266238578</v>
      </c>
      <c r="W3874" s="24">
        <f>Table1[[#This Row],[Male Ballots]]/Table1[[#This Row],[Male Population]]</f>
        <v>0.20784345305202126</v>
      </c>
      <c r="X3874" s="24">
        <f>Table1[[#This Row],[Total Ballots]]/Table1[[#This Row],[Total Population]]</f>
        <v>0.22348870343985344</v>
      </c>
      <c r="Y3874" s="78">
        <f>Table1[[#This Row],[Female Ballots]]/Table1[[#This Row],[Female Voters]]</f>
        <v>0.34647579764648795</v>
      </c>
      <c r="Z3874" s="79">
        <f>Table1[[#This Row],[Male Ballots]]/Table1[[#This Row],[Male Voters]]</f>
        <v>0.33367808661926307</v>
      </c>
      <c r="AA3874" s="78">
        <f>Table1[[#This Row],[Total Ballots]]/Table1[[#This Row],[Total Voters]]</f>
        <v>0.3413966793109881</v>
      </c>
    </row>
    <row r="3875" spans="1:27" s="12" customFormat="1" x14ac:dyDescent="0.35">
      <c r="A3875" s="70" t="s">
        <v>43</v>
      </c>
      <c r="B3875" s="71">
        <v>2020</v>
      </c>
      <c r="C3875" s="71" t="s">
        <v>81</v>
      </c>
      <c r="D3875" s="71"/>
      <c r="E3875" s="72"/>
      <c r="F3875" s="81"/>
      <c r="G3875" s="82" t="s">
        <v>63</v>
      </c>
      <c r="H3875" s="132">
        <v>20329</v>
      </c>
      <c r="I3875" s="132">
        <v>20127</v>
      </c>
      <c r="J3875" s="133">
        <v>40456</v>
      </c>
      <c r="K3875" s="66">
        <v>15447</v>
      </c>
      <c r="L3875" s="66">
        <v>14579</v>
      </c>
      <c r="M3875" s="66">
        <v>99</v>
      </c>
      <c r="N3875" s="66">
        <v>30125</v>
      </c>
      <c r="O3875" s="66">
        <v>5876</v>
      </c>
      <c r="P3875" s="66">
        <v>4889</v>
      </c>
      <c r="Q3875" s="66">
        <v>88</v>
      </c>
      <c r="R3875" s="73">
        <v>10853</v>
      </c>
      <c r="S3875" s="24">
        <f>Table1[[#This Row],[Female Voters]]/Table1[[#This Row],[Female Population]]</f>
        <v>0.75985045993408429</v>
      </c>
      <c r="T3875" s="24">
        <f>Table1[[#This Row],[Male Voters]]/Table1[[#This Row],[Male Population]]</f>
        <v>0.72435037511800071</v>
      </c>
      <c r="U3875" s="24">
        <f>Table1[[#This Row],[Total Voters]]/Table1[[#This Row],[Total Population]]</f>
        <v>0.74463614791378285</v>
      </c>
      <c r="V3875" s="24">
        <f>Table1[[#This Row],[Female Ballots]]/Table1[[#This Row],[Female Population]]</f>
        <v>0.28904520635545278</v>
      </c>
      <c r="W3875" s="24">
        <f>Table1[[#This Row],[Male Ballots]]/Table1[[#This Row],[Male Population]]</f>
        <v>0.2429075371391663</v>
      </c>
      <c r="X3875" s="24">
        <f>Table1[[#This Row],[Total Ballots]]/Table1[[#This Row],[Total Population]]</f>
        <v>0.2682667589479929</v>
      </c>
      <c r="Y3875" s="78">
        <f>Table1[[#This Row],[Female Ballots]]/Table1[[#This Row],[Female Voters]]</f>
        <v>0.38039748818540819</v>
      </c>
      <c r="Z3875" s="79">
        <f>Table1[[#This Row],[Male Ballots]]/Table1[[#This Row],[Male Voters]]</f>
        <v>0.33534535976404417</v>
      </c>
      <c r="AA3875" s="78">
        <f>Table1[[#This Row],[Total Ballots]]/Table1[[#This Row],[Total Voters]]</f>
        <v>0.36026556016597511</v>
      </c>
    </row>
    <row r="3876" spans="1:27" s="12" customFormat="1" x14ac:dyDescent="0.35">
      <c r="A3876" s="70" t="s">
        <v>43</v>
      </c>
      <c r="B3876" s="71">
        <v>2020</v>
      </c>
      <c r="C3876" s="71" t="s">
        <v>81</v>
      </c>
      <c r="D3876" s="71"/>
      <c r="E3876" s="72"/>
      <c r="F3876" s="81"/>
      <c r="G3876" s="82" t="s">
        <v>64</v>
      </c>
      <c r="H3876" s="132">
        <v>20491</v>
      </c>
      <c r="I3876" s="132">
        <v>19793</v>
      </c>
      <c r="J3876" s="133">
        <v>40284</v>
      </c>
      <c r="K3876" s="66">
        <v>16912</v>
      </c>
      <c r="L3876" s="66">
        <v>15632</v>
      </c>
      <c r="M3876" s="66">
        <v>82</v>
      </c>
      <c r="N3876" s="66">
        <v>32626</v>
      </c>
      <c r="O3876" s="66">
        <v>8180</v>
      </c>
      <c r="P3876" s="66">
        <v>6976</v>
      </c>
      <c r="Q3876" s="66">
        <v>71</v>
      </c>
      <c r="R3876" s="73">
        <v>15227</v>
      </c>
      <c r="S3876" s="24">
        <f>Table1[[#This Row],[Female Voters]]/Table1[[#This Row],[Female Population]]</f>
        <v>0.82533795324776726</v>
      </c>
      <c r="T3876" s="24">
        <f>Table1[[#This Row],[Male Voters]]/Table1[[#This Row],[Male Population]]</f>
        <v>0.78977416258273125</v>
      </c>
      <c r="U3876" s="24">
        <f>Table1[[#This Row],[Total Voters]]/Table1[[#This Row],[Total Population]]</f>
        <v>0.80989971204448419</v>
      </c>
      <c r="V3876" s="24">
        <f>Table1[[#This Row],[Female Ballots]]/Table1[[#This Row],[Female Population]]</f>
        <v>0.39919964862622614</v>
      </c>
      <c r="W3876" s="24">
        <f>Table1[[#This Row],[Male Ballots]]/Table1[[#This Row],[Male Population]]</f>
        <v>0.35244783509321476</v>
      </c>
      <c r="X3876" s="24">
        <f>Table1[[#This Row],[Total Ballots]]/Table1[[#This Row],[Total Population]]</f>
        <v>0.37799126203951944</v>
      </c>
      <c r="Y3876" s="78">
        <f>Table1[[#This Row],[Female Ballots]]/Table1[[#This Row],[Female Voters]]</f>
        <v>0.48368022705771052</v>
      </c>
      <c r="Z3876" s="79">
        <f>Table1[[#This Row],[Male Ballots]]/Table1[[#This Row],[Male Voters]]</f>
        <v>0.44626407369498466</v>
      </c>
      <c r="AA3876" s="78">
        <f>Table1[[#This Row],[Total Ballots]]/Table1[[#This Row],[Total Voters]]</f>
        <v>0.46671366394899771</v>
      </c>
    </row>
    <row r="3877" spans="1:27" s="12" customFormat="1" x14ac:dyDescent="0.35">
      <c r="A3877" s="70" t="s">
        <v>43</v>
      </c>
      <c r="B3877" s="71">
        <v>2020</v>
      </c>
      <c r="C3877" s="71" t="s">
        <v>81</v>
      </c>
      <c r="D3877" s="71"/>
      <c r="E3877" s="72"/>
      <c r="F3877" s="81"/>
      <c r="G3877" s="82" t="s">
        <v>65</v>
      </c>
      <c r="H3877" s="132">
        <v>17777</v>
      </c>
      <c r="I3877" s="132">
        <v>17107</v>
      </c>
      <c r="J3877" s="133">
        <v>34884</v>
      </c>
      <c r="K3877" s="66">
        <v>15066</v>
      </c>
      <c r="L3877" s="66">
        <v>14293</v>
      </c>
      <c r="M3877" s="66">
        <v>31</v>
      </c>
      <c r="N3877" s="66">
        <v>29390</v>
      </c>
      <c r="O3877" s="66">
        <v>8447</v>
      </c>
      <c r="P3877" s="66">
        <v>7643</v>
      </c>
      <c r="Q3877" s="66">
        <v>32</v>
      </c>
      <c r="R3877" s="73">
        <v>16122</v>
      </c>
      <c r="S3877" s="24">
        <f>Table1[[#This Row],[Female Voters]]/Table1[[#This Row],[Female Population]]</f>
        <v>0.8474995781065422</v>
      </c>
      <c r="T3877" s="24">
        <f>Table1[[#This Row],[Male Voters]]/Table1[[#This Row],[Male Population]]</f>
        <v>0.83550593324370137</v>
      </c>
      <c r="U3877" s="24">
        <f>Table1[[#This Row],[Total Voters]]/Table1[[#This Row],[Total Population]]</f>
        <v>0.84250659328058708</v>
      </c>
      <c r="V3877" s="24">
        <f>Table1[[#This Row],[Female Ballots]]/Table1[[#This Row],[Female Population]]</f>
        <v>0.47516453844855711</v>
      </c>
      <c r="W3877" s="24">
        <f>Table1[[#This Row],[Male Ballots]]/Table1[[#This Row],[Male Population]]</f>
        <v>0.44677617349622961</v>
      </c>
      <c r="X3877" s="24">
        <f>Table1[[#This Row],[Total Ballots]]/Table1[[#This Row],[Total Population]]</f>
        <v>0.46216030271757824</v>
      </c>
      <c r="Y3877" s="78">
        <f>Table1[[#This Row],[Female Ballots]]/Table1[[#This Row],[Female Voters]]</f>
        <v>0.56066640116819333</v>
      </c>
      <c r="Z3877" s="79">
        <f>Table1[[#This Row],[Male Ballots]]/Table1[[#This Row],[Male Voters]]</f>
        <v>0.53473728398516751</v>
      </c>
      <c r="AA3877" s="78">
        <f>Table1[[#This Row],[Total Ballots]]/Table1[[#This Row],[Total Voters]]</f>
        <v>0.54855392990813201</v>
      </c>
    </row>
    <row r="3878" spans="1:27" s="12" customFormat="1" x14ac:dyDescent="0.35">
      <c r="A3878" s="70" t="s">
        <v>43</v>
      </c>
      <c r="B3878" s="71">
        <v>2020</v>
      </c>
      <c r="C3878" s="71" t="s">
        <v>81</v>
      </c>
      <c r="D3878" s="71"/>
      <c r="E3878" s="72"/>
      <c r="F3878" s="81"/>
      <c r="G3878" s="82" t="s">
        <v>66</v>
      </c>
      <c r="H3878" s="132">
        <v>19876</v>
      </c>
      <c r="I3878" s="132">
        <v>17580</v>
      </c>
      <c r="J3878" s="133">
        <v>37456</v>
      </c>
      <c r="K3878" s="66">
        <v>17498</v>
      </c>
      <c r="L3878" s="66">
        <v>15047</v>
      </c>
      <c r="M3878" s="66">
        <v>28</v>
      </c>
      <c r="N3878" s="66">
        <v>32573</v>
      </c>
      <c r="O3878" s="66">
        <v>11664</v>
      </c>
      <c r="P3878" s="66">
        <v>9730</v>
      </c>
      <c r="Q3878" s="66">
        <v>40</v>
      </c>
      <c r="R3878" s="73">
        <v>21434</v>
      </c>
      <c r="S3878" s="24">
        <f>Table1[[#This Row],[Female Voters]]/Table1[[#This Row],[Female Population]]</f>
        <v>0.88035822097001404</v>
      </c>
      <c r="T3878" s="24">
        <f>Table1[[#This Row],[Male Voters]]/Table1[[#This Row],[Male Population]]</f>
        <v>0.85591581342434586</v>
      </c>
      <c r="U3878" s="24">
        <f>Table1[[#This Row],[Total Voters]]/Table1[[#This Row],[Total Population]]</f>
        <v>0.86963370354549341</v>
      </c>
      <c r="V3878" s="24">
        <f>Table1[[#This Row],[Female Ballots]]/Table1[[#This Row],[Female Population]]</f>
        <v>0.58683839806802174</v>
      </c>
      <c r="W3878" s="24">
        <f>Table1[[#This Row],[Male Ballots]]/Table1[[#This Row],[Male Population]]</f>
        <v>0.55346985210466437</v>
      </c>
      <c r="X3878" s="24">
        <f>Table1[[#This Row],[Total Ballots]]/Table1[[#This Row],[Total Population]]</f>
        <v>0.57224476719350703</v>
      </c>
      <c r="Y3878" s="78">
        <f>Table1[[#This Row],[Female Ballots]]/Table1[[#This Row],[Female Voters]]</f>
        <v>0.66659046748199791</v>
      </c>
      <c r="Z3878" s="79">
        <f>Table1[[#This Row],[Male Ballots]]/Table1[[#This Row],[Male Voters]]</f>
        <v>0.64664052635076763</v>
      </c>
      <c r="AA3878" s="78">
        <f>Table1[[#This Row],[Total Ballots]]/Table1[[#This Row],[Total Voters]]</f>
        <v>0.65802965646394251</v>
      </c>
    </row>
    <row r="3879" spans="1:27" s="12" customFormat="1" x14ac:dyDescent="0.35">
      <c r="A3879" s="70" t="s">
        <v>43</v>
      </c>
      <c r="B3879" s="71">
        <v>2020</v>
      </c>
      <c r="C3879" s="71" t="s">
        <v>81</v>
      </c>
      <c r="D3879" s="71"/>
      <c r="E3879" s="72"/>
      <c r="F3879" s="81"/>
      <c r="G3879" s="82" t="s">
        <v>67</v>
      </c>
      <c r="H3879" s="132">
        <v>29796</v>
      </c>
      <c r="I3879" s="132">
        <v>23959</v>
      </c>
      <c r="J3879" s="133">
        <v>53755</v>
      </c>
      <c r="K3879" s="66">
        <v>26938</v>
      </c>
      <c r="L3879" s="66">
        <v>22191</v>
      </c>
      <c r="M3879" s="66">
        <v>44</v>
      </c>
      <c r="N3879" s="66">
        <v>49173</v>
      </c>
      <c r="O3879" s="66">
        <v>20909</v>
      </c>
      <c r="P3879" s="66">
        <v>17422</v>
      </c>
      <c r="Q3879" s="66">
        <v>49</v>
      </c>
      <c r="R3879" s="66">
        <v>38380</v>
      </c>
      <c r="S3879" s="24">
        <f>Table1[[#This Row],[Female Voters]]/Table1[[#This Row],[Female Population]]</f>
        <v>0.904081084709357</v>
      </c>
      <c r="T3879" s="24">
        <f>Table1[[#This Row],[Male Voters]]/Table1[[#This Row],[Male Population]]</f>
        <v>0.92620727075420506</v>
      </c>
      <c r="U3879" s="24">
        <f>Table1[[#This Row],[Total Voters]]/Table1[[#This Row],[Total Population]]</f>
        <v>0.91476141754255413</v>
      </c>
      <c r="V3879" s="24">
        <f>Table1[[#This Row],[Female Ballots]]/Table1[[#This Row],[Female Population]]</f>
        <v>0.70173848838770303</v>
      </c>
      <c r="W3879" s="24">
        <f>Table1[[#This Row],[Male Ballots]]/Table1[[#This Row],[Male Population]]</f>
        <v>0.72715889644809883</v>
      </c>
      <c r="X3879" s="24">
        <f>Table1[[#This Row],[Total Ballots]]/Table1[[#This Row],[Total Population]]</f>
        <v>0.71398009487489533</v>
      </c>
      <c r="Y3879" s="78">
        <f>Table1[[#This Row],[Female Ballots]]/Table1[[#This Row],[Female Voters]]</f>
        <v>0.77618976909941351</v>
      </c>
      <c r="Z3879" s="79">
        <f>Table1[[#This Row],[Male Ballots]]/Table1[[#This Row],[Male Voters]]</f>
        <v>0.78509305574331933</v>
      </c>
      <c r="AA3879" s="78">
        <f>Table1[[#This Row],[Total Ballots]]/Table1[[#This Row],[Total Voters]]</f>
        <v>0.78050962926809431</v>
      </c>
    </row>
    <row r="3880" spans="1:27" s="12" customFormat="1" x14ac:dyDescent="0.35">
      <c r="A3880" s="70" t="s">
        <v>26</v>
      </c>
      <c r="B3880" s="71">
        <v>2020</v>
      </c>
      <c r="C3880" s="71" t="s">
        <v>81</v>
      </c>
      <c r="D3880" s="71"/>
      <c r="E3880" s="72"/>
      <c r="F3880" s="81"/>
      <c r="G3880" s="82" t="s">
        <v>79</v>
      </c>
      <c r="H3880" s="132">
        <v>1857.9431100000002</v>
      </c>
      <c r="I3880" s="132">
        <v>1801.8543599999998</v>
      </c>
      <c r="J3880" s="133">
        <v>3659.79772</v>
      </c>
      <c r="K3880" s="66">
        <v>1687</v>
      </c>
      <c r="L3880" s="66">
        <v>1612</v>
      </c>
      <c r="M3880" s="66">
        <v>13</v>
      </c>
      <c r="N3880" s="66">
        <v>3312</v>
      </c>
      <c r="O3880" s="66">
        <v>1090</v>
      </c>
      <c r="P3880" s="66">
        <v>1017</v>
      </c>
      <c r="Q3880" s="66">
        <v>8</v>
      </c>
      <c r="R3880" s="73">
        <v>2115</v>
      </c>
      <c r="S3880" s="24">
        <f>Table1[[#This Row],[Female Voters]]/Table1[[#This Row],[Female Population]]</f>
        <v>0.90799335615825172</v>
      </c>
      <c r="T3880" s="24">
        <f>Table1[[#This Row],[Male Voters]]/Table1[[#This Row],[Male Population]]</f>
        <v>0.8946339037079557</v>
      </c>
      <c r="U3880" s="24">
        <f>Table1[[#This Row],[Total Voters]]/Table1[[#This Row],[Total Population]]</f>
        <v>0.90496804834339317</v>
      </c>
      <c r="V3880" s="24">
        <f>Table1[[#This Row],[Female Ballots]]/Table1[[#This Row],[Female Population]]</f>
        <v>0.58667027754149048</v>
      </c>
      <c r="W3880" s="24">
        <f>Table1[[#This Row],[Male Ballots]]/Table1[[#This Row],[Male Population]]</f>
        <v>0.5644185360241879</v>
      </c>
      <c r="X3880" s="24">
        <f>Table1[[#This Row],[Total Ballots]]/Table1[[#This Row],[Total Population]]</f>
        <v>0.57790079174102549</v>
      </c>
      <c r="Y3880" s="78">
        <f>Table1[[#This Row],[Female Ballots]]/Table1[[#This Row],[Female Voters]]</f>
        <v>0.64611736810906939</v>
      </c>
      <c r="Z3880" s="79">
        <f>Table1[[#This Row],[Male Ballots]]/Table1[[#This Row],[Male Voters]]</f>
        <v>0.63089330024813894</v>
      </c>
      <c r="AA3880" s="78">
        <f>Table1[[#This Row],[Total Ballots]]/Table1[[#This Row],[Total Voters]]</f>
        <v>0.63858695652173914</v>
      </c>
    </row>
    <row r="3881" spans="1:27" s="12" customFormat="1" x14ac:dyDescent="0.35">
      <c r="A3881" s="70" t="s">
        <v>26</v>
      </c>
      <c r="B3881" s="71">
        <v>2020</v>
      </c>
      <c r="C3881" s="71" t="s">
        <v>81</v>
      </c>
      <c r="D3881" s="71"/>
      <c r="E3881" s="72"/>
      <c r="F3881" s="81"/>
      <c r="G3881" s="82" t="s">
        <v>62</v>
      </c>
      <c r="H3881" s="132">
        <v>122.19356999999999</v>
      </c>
      <c r="I3881" s="132">
        <v>101.16025</v>
      </c>
      <c r="J3881" s="133">
        <v>223.35377999999997</v>
      </c>
      <c r="K3881" s="66">
        <v>95</v>
      </c>
      <c r="L3881" s="66">
        <v>85</v>
      </c>
      <c r="M3881" s="66">
        <v>1</v>
      </c>
      <c r="N3881" s="66">
        <v>181</v>
      </c>
      <c r="O3881" s="66">
        <v>35</v>
      </c>
      <c r="P3881" s="66">
        <v>37</v>
      </c>
      <c r="Q3881" s="66">
        <v>0</v>
      </c>
      <c r="R3881" s="66">
        <v>72</v>
      </c>
      <c r="S3881" s="24">
        <f>Table1[[#This Row],[Female Voters]]/Table1[[#This Row],[Female Population]]</f>
        <v>0.77745498392427692</v>
      </c>
      <c r="T3881" s="24">
        <f>Table1[[#This Row],[Male Voters]]/Table1[[#This Row],[Male Population]]</f>
        <v>0.84025098791274233</v>
      </c>
      <c r="U3881" s="24">
        <f>Table1[[#This Row],[Total Voters]]/Table1[[#This Row],[Total Population]]</f>
        <v>0.81037356967945662</v>
      </c>
      <c r="V3881" s="24">
        <f>Table1[[#This Row],[Female Ballots]]/Table1[[#This Row],[Female Population]]</f>
        <v>0.28643078355104939</v>
      </c>
      <c r="W3881" s="24">
        <f>Table1[[#This Row],[Male Ballots]]/Table1[[#This Row],[Male Population]]</f>
        <v>0.36575631238554668</v>
      </c>
      <c r="X3881" s="24">
        <f>Table1[[#This Row],[Total Ballots]]/Table1[[#This Row],[Total Population]]</f>
        <v>0.32235854705481148</v>
      </c>
      <c r="Y3881" s="78">
        <f>Table1[[#This Row],[Female Ballots]]/Table1[[#This Row],[Female Voters]]</f>
        <v>0.36842105263157893</v>
      </c>
      <c r="Z3881" s="79">
        <f>Table1[[#This Row],[Male Ballots]]/Table1[[#This Row],[Male Voters]]</f>
        <v>0.43529411764705883</v>
      </c>
      <c r="AA3881" s="78">
        <f>Table1[[#This Row],[Total Ballots]]/Table1[[#This Row],[Total Voters]]</f>
        <v>0.39779005524861877</v>
      </c>
    </row>
    <row r="3882" spans="1:27" s="12" customFormat="1" x14ac:dyDescent="0.35">
      <c r="A3882" s="70" t="s">
        <v>26</v>
      </c>
      <c r="B3882" s="71">
        <v>2020</v>
      </c>
      <c r="C3882" s="71" t="s">
        <v>81</v>
      </c>
      <c r="D3882" s="71"/>
      <c r="E3882" s="72"/>
      <c r="F3882" s="81"/>
      <c r="G3882" s="82" t="s">
        <v>63</v>
      </c>
      <c r="H3882" s="132">
        <v>184.29194999999999</v>
      </c>
      <c r="I3882" s="132">
        <v>170.26972999999998</v>
      </c>
      <c r="J3882" s="133">
        <v>354.56169999999997</v>
      </c>
      <c r="K3882" s="66">
        <v>170</v>
      </c>
      <c r="L3882" s="66">
        <v>163</v>
      </c>
      <c r="M3882" s="66">
        <v>0</v>
      </c>
      <c r="N3882" s="66">
        <v>333</v>
      </c>
      <c r="O3882" s="66">
        <v>63</v>
      </c>
      <c r="P3882" s="66">
        <v>55</v>
      </c>
      <c r="Q3882" s="66">
        <v>0</v>
      </c>
      <c r="R3882" s="73">
        <v>118</v>
      </c>
      <c r="S3882" s="24">
        <f>Table1[[#This Row],[Female Voters]]/Table1[[#This Row],[Female Population]]</f>
        <v>0.92244940704138201</v>
      </c>
      <c r="T3882" s="24">
        <f>Table1[[#This Row],[Male Voters]]/Table1[[#This Row],[Male Population]]</f>
        <v>0.9573046248443573</v>
      </c>
      <c r="U3882" s="24">
        <f>Table1[[#This Row],[Total Voters]]/Table1[[#This Row],[Total Population]]</f>
        <v>0.93918773516710918</v>
      </c>
      <c r="V3882" s="24">
        <f>Table1[[#This Row],[Female Ballots]]/Table1[[#This Row],[Female Population]]</f>
        <v>0.34184889790357098</v>
      </c>
      <c r="W3882" s="24">
        <f>Table1[[#This Row],[Male Ballots]]/Table1[[#This Row],[Male Population]]</f>
        <v>0.32301689795361749</v>
      </c>
      <c r="X3882" s="24">
        <f>Table1[[#This Row],[Total Ballots]]/Table1[[#This Row],[Total Population]]</f>
        <v>0.33280526351266931</v>
      </c>
      <c r="Y3882" s="78">
        <f>Table1[[#This Row],[Female Ballots]]/Table1[[#This Row],[Female Voters]]</f>
        <v>0.37058823529411766</v>
      </c>
      <c r="Z3882" s="79">
        <f>Table1[[#This Row],[Male Ballots]]/Table1[[#This Row],[Male Voters]]</f>
        <v>0.33742331288343558</v>
      </c>
      <c r="AA3882" s="78">
        <f>Table1[[#This Row],[Total Ballots]]/Table1[[#This Row],[Total Voters]]</f>
        <v>0.35435435435435436</v>
      </c>
    </row>
    <row r="3883" spans="1:27" s="12" customFormat="1" x14ac:dyDescent="0.35">
      <c r="A3883" s="70" t="s">
        <v>26</v>
      </c>
      <c r="B3883" s="71">
        <v>2020</v>
      </c>
      <c r="C3883" s="71" t="s">
        <v>81</v>
      </c>
      <c r="D3883" s="71"/>
      <c r="E3883" s="72"/>
      <c r="F3883" s="81"/>
      <c r="G3883" s="82" t="s">
        <v>64</v>
      </c>
      <c r="H3883" s="132">
        <v>198.31414000000001</v>
      </c>
      <c r="I3883" s="132">
        <v>205.32530000000003</v>
      </c>
      <c r="J3883" s="133">
        <v>403.6395</v>
      </c>
      <c r="K3883" s="66">
        <v>184</v>
      </c>
      <c r="L3883" s="66">
        <v>158</v>
      </c>
      <c r="M3883" s="66">
        <v>3</v>
      </c>
      <c r="N3883" s="66">
        <v>345</v>
      </c>
      <c r="O3883" s="66">
        <v>88</v>
      </c>
      <c r="P3883" s="66">
        <v>75</v>
      </c>
      <c r="Q3883" s="66">
        <v>2</v>
      </c>
      <c r="R3883" s="73">
        <v>165</v>
      </c>
      <c r="S3883" s="24">
        <f>Table1[[#This Row],[Female Voters]]/Table1[[#This Row],[Female Population]]</f>
        <v>0.92782088054840661</v>
      </c>
      <c r="T3883" s="24">
        <f>Table1[[#This Row],[Male Voters]]/Table1[[#This Row],[Male Population]]</f>
        <v>0.76951062533453007</v>
      </c>
      <c r="U3883" s="24">
        <f>Table1[[#This Row],[Total Voters]]/Table1[[#This Row],[Total Population]]</f>
        <v>0.85472308830032739</v>
      </c>
      <c r="V3883" s="24">
        <f>Table1[[#This Row],[Female Ballots]]/Table1[[#This Row],[Female Population]]</f>
        <v>0.44374042113184664</v>
      </c>
      <c r="W3883" s="24">
        <f>Table1[[#This Row],[Male Ballots]]/Table1[[#This Row],[Male Population]]</f>
        <v>0.36527403101322631</v>
      </c>
      <c r="X3883" s="24">
        <f>Table1[[#This Row],[Total Ballots]]/Table1[[#This Row],[Total Population]]</f>
        <v>0.40878060744798267</v>
      </c>
      <c r="Y3883" s="78">
        <f>Table1[[#This Row],[Female Ballots]]/Table1[[#This Row],[Female Voters]]</f>
        <v>0.47826086956521741</v>
      </c>
      <c r="Z3883" s="79">
        <f>Table1[[#This Row],[Male Ballots]]/Table1[[#This Row],[Male Voters]]</f>
        <v>0.47468354430379744</v>
      </c>
      <c r="AA3883" s="78">
        <f>Table1[[#This Row],[Total Ballots]]/Table1[[#This Row],[Total Voters]]</f>
        <v>0.47826086956521741</v>
      </c>
    </row>
    <row r="3884" spans="1:27" s="12" customFormat="1" x14ac:dyDescent="0.35">
      <c r="A3884" s="70" t="s">
        <v>26</v>
      </c>
      <c r="B3884" s="71">
        <v>2020</v>
      </c>
      <c r="C3884" s="71" t="s">
        <v>81</v>
      </c>
      <c r="D3884" s="71"/>
      <c r="E3884" s="72"/>
      <c r="F3884" s="81"/>
      <c r="G3884" s="82" t="s">
        <v>65</v>
      </c>
      <c r="H3884" s="132">
        <v>279.4427</v>
      </c>
      <c r="I3884" s="132">
        <v>270.42840000000001</v>
      </c>
      <c r="J3884" s="133">
        <v>549.87099999999998</v>
      </c>
      <c r="K3884" s="66">
        <v>225</v>
      </c>
      <c r="L3884" s="66">
        <v>197</v>
      </c>
      <c r="M3884" s="66">
        <v>0</v>
      </c>
      <c r="N3884" s="66">
        <v>422</v>
      </c>
      <c r="O3884" s="66">
        <v>137</v>
      </c>
      <c r="P3884" s="66">
        <v>124</v>
      </c>
      <c r="Q3884" s="66">
        <v>0</v>
      </c>
      <c r="R3884" s="73">
        <v>261</v>
      </c>
      <c r="S3884" s="24">
        <f>Table1[[#This Row],[Female Voters]]/Table1[[#This Row],[Female Population]]</f>
        <v>0.80517401241828823</v>
      </c>
      <c r="T3884" s="24">
        <f>Table1[[#This Row],[Male Voters]]/Table1[[#This Row],[Male Population]]</f>
        <v>0.72847378455813072</v>
      </c>
      <c r="U3884" s="24">
        <f>Table1[[#This Row],[Total Voters]]/Table1[[#This Row],[Total Population]]</f>
        <v>0.76745272982208557</v>
      </c>
      <c r="V3884" s="24">
        <f>Table1[[#This Row],[Female Ballots]]/Table1[[#This Row],[Female Population]]</f>
        <v>0.49026150978357996</v>
      </c>
      <c r="W3884" s="24">
        <f>Table1[[#This Row],[Male Ballots]]/Table1[[#This Row],[Male Population]]</f>
        <v>0.45853172225994016</v>
      </c>
      <c r="X3884" s="24">
        <f>Table1[[#This Row],[Total Ballots]]/Table1[[#This Row],[Total Population]]</f>
        <v>0.47465678313640836</v>
      </c>
      <c r="Y3884" s="78">
        <f>Table1[[#This Row],[Female Ballots]]/Table1[[#This Row],[Female Voters]]</f>
        <v>0.60888888888888892</v>
      </c>
      <c r="Z3884" s="79">
        <f>Table1[[#This Row],[Male Ballots]]/Table1[[#This Row],[Male Voters]]</f>
        <v>0.62944162436548223</v>
      </c>
      <c r="AA3884" s="78">
        <f>Table1[[#This Row],[Total Ballots]]/Table1[[#This Row],[Total Voters]]</f>
        <v>0.61848341232227488</v>
      </c>
    </row>
    <row r="3885" spans="1:27" s="12" customFormat="1" x14ac:dyDescent="0.35">
      <c r="A3885" s="70" t="s">
        <v>26</v>
      </c>
      <c r="B3885" s="71">
        <v>2020</v>
      </c>
      <c r="C3885" s="71" t="s">
        <v>81</v>
      </c>
      <c r="D3885" s="71"/>
      <c r="E3885" s="72"/>
      <c r="F3885" s="81"/>
      <c r="G3885" s="82" t="s">
        <v>66</v>
      </c>
      <c r="H3885" s="132">
        <v>365.57910000000004</v>
      </c>
      <c r="I3885" s="132">
        <v>364.57749999999999</v>
      </c>
      <c r="J3885" s="133">
        <v>730.1567</v>
      </c>
      <c r="K3885" s="66">
        <v>323</v>
      </c>
      <c r="L3885" s="66">
        <v>328</v>
      </c>
      <c r="M3885" s="66">
        <v>5</v>
      </c>
      <c r="N3885" s="66">
        <v>656</v>
      </c>
      <c r="O3885" s="66">
        <v>234</v>
      </c>
      <c r="P3885" s="66">
        <v>205</v>
      </c>
      <c r="Q3885" s="66">
        <v>3</v>
      </c>
      <c r="R3885" s="73">
        <v>442</v>
      </c>
      <c r="S3885" s="24">
        <f>Table1[[#This Row],[Female Voters]]/Table1[[#This Row],[Female Population]]</f>
        <v>0.88352972038062338</v>
      </c>
      <c r="T3885" s="24">
        <f>Table1[[#This Row],[Male Voters]]/Table1[[#This Row],[Male Population]]</f>
        <v>0.89967153760174456</v>
      </c>
      <c r="U3885" s="24">
        <f>Table1[[#This Row],[Total Voters]]/Table1[[#This Row],[Total Population]]</f>
        <v>0.89843728065496076</v>
      </c>
      <c r="V3885" s="24">
        <f>Table1[[#This Row],[Female Ballots]]/Table1[[#This Row],[Female Population]]</f>
        <v>0.6400803547029903</v>
      </c>
      <c r="W3885" s="24">
        <f>Table1[[#This Row],[Male Ballots]]/Table1[[#This Row],[Male Population]]</f>
        <v>0.5622947110010903</v>
      </c>
      <c r="X3885" s="24">
        <f>Table1[[#This Row],[Total Ballots]]/Table1[[#This Row],[Total Population]]</f>
        <v>0.60534950922178765</v>
      </c>
      <c r="Y3885" s="78">
        <f>Table1[[#This Row],[Female Ballots]]/Table1[[#This Row],[Female Voters]]</f>
        <v>0.72445820433436536</v>
      </c>
      <c r="Z3885" s="79">
        <f>Table1[[#This Row],[Male Ballots]]/Table1[[#This Row],[Male Voters]]</f>
        <v>0.625</v>
      </c>
      <c r="AA3885" s="78">
        <f>Table1[[#This Row],[Total Ballots]]/Table1[[#This Row],[Total Voters]]</f>
        <v>0.67378048780487809</v>
      </c>
    </row>
    <row r="3886" spans="1:27" s="12" customFormat="1" x14ac:dyDescent="0.35">
      <c r="A3886" s="70" t="s">
        <v>26</v>
      </c>
      <c r="B3886" s="71">
        <v>2020</v>
      </c>
      <c r="C3886" s="71" t="s">
        <v>81</v>
      </c>
      <c r="D3886" s="71"/>
      <c r="E3886" s="72"/>
      <c r="F3886" s="81"/>
      <c r="G3886" s="82" t="s">
        <v>67</v>
      </c>
      <c r="H3886" s="132">
        <v>708.12165000000005</v>
      </c>
      <c r="I3886" s="132">
        <v>690.09317999999996</v>
      </c>
      <c r="J3886" s="133">
        <v>1398.21504</v>
      </c>
      <c r="K3886" s="66">
        <v>690</v>
      </c>
      <c r="L3886" s="66">
        <v>681</v>
      </c>
      <c r="M3886" s="66">
        <v>4</v>
      </c>
      <c r="N3886" s="66">
        <v>1375</v>
      </c>
      <c r="O3886" s="66">
        <v>533</v>
      </c>
      <c r="P3886" s="66">
        <v>521</v>
      </c>
      <c r="Q3886" s="66">
        <v>3</v>
      </c>
      <c r="R3886" s="66">
        <v>1057</v>
      </c>
      <c r="S3886" s="24">
        <f>Table1[[#This Row],[Female Voters]]/Table1[[#This Row],[Female Population]]</f>
        <v>0.97440884627662483</v>
      </c>
      <c r="T3886" s="24">
        <f>Table1[[#This Row],[Male Voters]]/Table1[[#This Row],[Male Population]]</f>
        <v>0.98682325769398282</v>
      </c>
      <c r="U3886" s="24">
        <f>Table1[[#This Row],[Total Voters]]/Table1[[#This Row],[Total Population]]</f>
        <v>0.98339665978703816</v>
      </c>
      <c r="V3886" s="24">
        <f>Table1[[#This Row],[Female Ballots]]/Table1[[#This Row],[Female Population]]</f>
        <v>0.75269552908034931</v>
      </c>
      <c r="W3886" s="24">
        <f>Table1[[#This Row],[Male Ballots]]/Table1[[#This Row],[Male Population]]</f>
        <v>0.75497050992447146</v>
      </c>
      <c r="X3886" s="24">
        <f>Table1[[#This Row],[Total Ballots]]/Table1[[#This Row],[Total Population]]</f>
        <v>0.75596383228719954</v>
      </c>
      <c r="Y3886" s="78">
        <f>Table1[[#This Row],[Female Ballots]]/Table1[[#This Row],[Female Voters]]</f>
        <v>0.77246376811594208</v>
      </c>
      <c r="Z3886" s="79">
        <f>Table1[[#This Row],[Male Ballots]]/Table1[[#This Row],[Male Voters]]</f>
        <v>0.76505139500734209</v>
      </c>
      <c r="AA3886" s="78">
        <f>Table1[[#This Row],[Total Ballots]]/Table1[[#This Row],[Total Voters]]</f>
        <v>0.7687272727272727</v>
      </c>
    </row>
    <row r="3887" spans="1:27" s="12" customFormat="1" x14ac:dyDescent="0.35">
      <c r="A3887" s="70" t="s">
        <v>45</v>
      </c>
      <c r="B3887" s="71">
        <v>2020</v>
      </c>
      <c r="C3887" s="71" t="s">
        <v>81</v>
      </c>
      <c r="D3887" s="71"/>
      <c r="E3887" s="72"/>
      <c r="F3887" s="81"/>
      <c r="G3887" s="82" t="s">
        <v>79</v>
      </c>
      <c r="H3887" s="132">
        <v>24330.971700000002</v>
      </c>
      <c r="I3887" s="132">
        <v>25199.055099999998</v>
      </c>
      <c r="J3887" s="133">
        <v>49530.027999999991</v>
      </c>
      <c r="K3887" s="66">
        <v>18705</v>
      </c>
      <c r="L3887" s="66">
        <v>16862</v>
      </c>
      <c r="M3887" s="66">
        <v>205</v>
      </c>
      <c r="N3887" s="66">
        <v>35772</v>
      </c>
      <c r="O3887" s="66">
        <v>10855</v>
      </c>
      <c r="P3887" s="66">
        <v>9257</v>
      </c>
      <c r="Q3887" s="66">
        <v>134</v>
      </c>
      <c r="R3887" s="73">
        <v>20246</v>
      </c>
      <c r="S3887" s="24">
        <f>Table1[[#This Row],[Female Voters]]/Table1[[#This Row],[Female Population]]</f>
        <v>0.76877324221292809</v>
      </c>
      <c r="T3887" s="24">
        <f>Table1[[#This Row],[Male Voters]]/Table1[[#This Row],[Male Population]]</f>
        <v>0.66915207467441906</v>
      </c>
      <c r="U3887" s="24">
        <f>Table1[[#This Row],[Total Voters]]/Table1[[#This Row],[Total Population]]</f>
        <v>0.72222854386434032</v>
      </c>
      <c r="V3887" s="24">
        <f>Table1[[#This Row],[Female Ballots]]/Table1[[#This Row],[Female Population]]</f>
        <v>0.4461391897471978</v>
      </c>
      <c r="W3887" s="24">
        <f>Table1[[#This Row],[Male Ballots]]/Table1[[#This Row],[Male Population]]</f>
        <v>0.36735504419766918</v>
      </c>
      <c r="X3887" s="24">
        <f>Table1[[#This Row],[Total Ballots]]/Table1[[#This Row],[Total Population]]</f>
        <v>0.40876213516374355</v>
      </c>
      <c r="Y3887" s="78">
        <f>Table1[[#This Row],[Female Ballots]]/Table1[[#This Row],[Female Voters]]</f>
        <v>0.58032611601176154</v>
      </c>
      <c r="Z3887" s="79">
        <f>Table1[[#This Row],[Male Ballots]]/Table1[[#This Row],[Male Voters]]</f>
        <v>0.54898588542284421</v>
      </c>
      <c r="AA3887" s="78">
        <f>Table1[[#This Row],[Total Ballots]]/Table1[[#This Row],[Total Voters]]</f>
        <v>0.56597338700659738</v>
      </c>
    </row>
    <row r="3888" spans="1:27" s="12" customFormat="1" x14ac:dyDescent="0.35">
      <c r="A3888" s="70" t="s">
        <v>45</v>
      </c>
      <c r="B3888" s="71">
        <v>2020</v>
      </c>
      <c r="C3888" s="71" t="s">
        <v>81</v>
      </c>
      <c r="D3888" s="71"/>
      <c r="E3888" s="72"/>
      <c r="F3888" s="81"/>
      <c r="G3888" s="82" t="s">
        <v>62</v>
      </c>
      <c r="H3888" s="132">
        <v>3494.9953999999998</v>
      </c>
      <c r="I3888" s="132">
        <v>3737.9954999999995</v>
      </c>
      <c r="J3888" s="133">
        <v>7232.991</v>
      </c>
      <c r="K3888" s="66">
        <v>1776</v>
      </c>
      <c r="L3888" s="66">
        <v>1702</v>
      </c>
      <c r="M3888" s="66">
        <v>52</v>
      </c>
      <c r="N3888" s="66">
        <v>3530</v>
      </c>
      <c r="O3888" s="66">
        <v>583</v>
      </c>
      <c r="P3888" s="66">
        <v>475</v>
      </c>
      <c r="Q3888" s="66">
        <v>28</v>
      </c>
      <c r="R3888" s="73">
        <v>1086</v>
      </c>
      <c r="S3888" s="24">
        <f>Table1[[#This Row],[Female Voters]]/Table1[[#This Row],[Female Population]]</f>
        <v>0.50815517525430798</v>
      </c>
      <c r="T3888" s="24">
        <f>Table1[[#This Row],[Male Voters]]/Table1[[#This Row],[Male Population]]</f>
        <v>0.45532425065787269</v>
      </c>
      <c r="U3888" s="24">
        <f>Table1[[#This Row],[Total Voters]]/Table1[[#This Row],[Total Population]]</f>
        <v>0.48804153081346291</v>
      </c>
      <c r="V3888" s="24">
        <f>Table1[[#This Row],[Female Ballots]]/Table1[[#This Row],[Female Population]]</f>
        <v>0.16680994773269231</v>
      </c>
      <c r="W3888" s="24">
        <f>Table1[[#This Row],[Male Ballots]]/Table1[[#This Row],[Male Population]]</f>
        <v>0.12707345420827823</v>
      </c>
      <c r="X3888" s="24">
        <f>Table1[[#This Row],[Total Ballots]]/Table1[[#This Row],[Total Population]]</f>
        <v>0.15014535480550162</v>
      </c>
      <c r="Y3888" s="78">
        <f>Table1[[#This Row],[Female Ballots]]/Table1[[#This Row],[Female Voters]]</f>
        <v>0.32826576576576577</v>
      </c>
      <c r="Z3888" s="79">
        <f>Table1[[#This Row],[Male Ballots]]/Table1[[#This Row],[Male Voters]]</f>
        <v>0.27908343125734431</v>
      </c>
      <c r="AA3888" s="78">
        <f>Table1[[#This Row],[Total Ballots]]/Table1[[#This Row],[Total Voters]]</f>
        <v>0.30764872521246461</v>
      </c>
    </row>
    <row r="3889" spans="1:27" s="12" customFormat="1" x14ac:dyDescent="0.35">
      <c r="A3889" s="70" t="s">
        <v>45</v>
      </c>
      <c r="B3889" s="71">
        <v>2020</v>
      </c>
      <c r="C3889" s="71" t="s">
        <v>81</v>
      </c>
      <c r="D3889" s="71"/>
      <c r="E3889" s="72"/>
      <c r="F3889" s="81"/>
      <c r="G3889" s="82" t="s">
        <v>63</v>
      </c>
      <c r="H3889" s="132">
        <v>3348.9960000000001</v>
      </c>
      <c r="I3889" s="132">
        <v>4246.9949999999999</v>
      </c>
      <c r="J3889" s="133">
        <v>7595.991</v>
      </c>
      <c r="K3889" s="66">
        <v>2636</v>
      </c>
      <c r="L3889" s="66">
        <v>2471</v>
      </c>
      <c r="M3889" s="66">
        <v>51</v>
      </c>
      <c r="N3889" s="66">
        <v>5158</v>
      </c>
      <c r="O3889" s="66">
        <v>980</v>
      </c>
      <c r="P3889" s="66">
        <v>786</v>
      </c>
      <c r="Q3889" s="66">
        <v>31</v>
      </c>
      <c r="R3889" s="73">
        <v>1797</v>
      </c>
      <c r="S3889" s="24">
        <f>Table1[[#This Row],[Female Voters]]/Table1[[#This Row],[Female Population]]</f>
        <v>0.78710156715624624</v>
      </c>
      <c r="T3889" s="24">
        <f>Table1[[#This Row],[Male Voters]]/Table1[[#This Row],[Male Population]]</f>
        <v>0.58182314789633616</v>
      </c>
      <c r="U3889" s="24">
        <f>Table1[[#This Row],[Total Voters]]/Table1[[#This Row],[Total Population]]</f>
        <v>0.6790424053951617</v>
      </c>
      <c r="V3889" s="24">
        <f>Table1[[#This Row],[Female Ballots]]/Table1[[#This Row],[Female Population]]</f>
        <v>0.29262501358616133</v>
      </c>
      <c r="W3889" s="24">
        <f>Table1[[#This Row],[Male Ballots]]/Table1[[#This Row],[Male Population]]</f>
        <v>0.18507203328471072</v>
      </c>
      <c r="X3889" s="24">
        <f>Table1[[#This Row],[Total Ballots]]/Table1[[#This Row],[Total Population]]</f>
        <v>0.23657216023557689</v>
      </c>
      <c r="Y3889" s="78">
        <f>Table1[[#This Row],[Female Ballots]]/Table1[[#This Row],[Female Voters]]</f>
        <v>0.37177541729893776</v>
      </c>
      <c r="Z3889" s="79">
        <f>Table1[[#This Row],[Male Ballots]]/Table1[[#This Row],[Male Voters]]</f>
        <v>0.31808984216916231</v>
      </c>
      <c r="AA3889" s="78">
        <f>Table1[[#This Row],[Total Ballots]]/Table1[[#This Row],[Total Voters]]</f>
        <v>0.34839084916634355</v>
      </c>
    </row>
    <row r="3890" spans="1:27" s="12" customFormat="1" x14ac:dyDescent="0.35">
      <c r="A3890" s="70" t="s">
        <v>45</v>
      </c>
      <c r="B3890" s="71">
        <v>2020</v>
      </c>
      <c r="C3890" s="71" t="s">
        <v>81</v>
      </c>
      <c r="D3890" s="71"/>
      <c r="E3890" s="72"/>
      <c r="F3890" s="81"/>
      <c r="G3890" s="82" t="s">
        <v>64</v>
      </c>
      <c r="H3890" s="132">
        <v>3498.9960000000001</v>
      </c>
      <c r="I3890" s="132">
        <v>4052.9949999999999</v>
      </c>
      <c r="J3890" s="133">
        <v>7551.991</v>
      </c>
      <c r="K3890" s="66">
        <v>2692</v>
      </c>
      <c r="L3890" s="66">
        <v>2518</v>
      </c>
      <c r="M3890" s="66">
        <v>33</v>
      </c>
      <c r="N3890" s="66">
        <v>5243</v>
      </c>
      <c r="O3890" s="66">
        <v>1271</v>
      </c>
      <c r="P3890" s="66">
        <v>1109</v>
      </c>
      <c r="Q3890" s="66">
        <v>23</v>
      </c>
      <c r="R3890" s="73">
        <v>2403</v>
      </c>
      <c r="S3890" s="24">
        <f>Table1[[#This Row],[Female Voters]]/Table1[[#This Row],[Female Population]]</f>
        <v>0.76936355457394057</v>
      </c>
      <c r="T3890" s="24">
        <f>Table1[[#This Row],[Male Voters]]/Table1[[#This Row],[Male Population]]</f>
        <v>0.62126896282872301</v>
      </c>
      <c r="U3890" s="24">
        <f>Table1[[#This Row],[Total Voters]]/Table1[[#This Row],[Total Population]]</f>
        <v>0.69425400533448733</v>
      </c>
      <c r="V3890" s="24">
        <f>Table1[[#This Row],[Female Ballots]]/Table1[[#This Row],[Female Population]]</f>
        <v>0.36324705715582412</v>
      </c>
      <c r="W3890" s="24">
        <f>Table1[[#This Row],[Male Ballots]]/Table1[[#This Row],[Male Population]]</f>
        <v>0.27362481325538274</v>
      </c>
      <c r="X3890" s="24">
        <f>Table1[[#This Row],[Total Ballots]]/Table1[[#This Row],[Total Population]]</f>
        <v>0.31819423513613826</v>
      </c>
      <c r="Y3890" s="78">
        <f>Table1[[#This Row],[Female Ballots]]/Table1[[#This Row],[Female Voters]]</f>
        <v>0.47213967310549776</v>
      </c>
      <c r="Z3890" s="79">
        <f>Table1[[#This Row],[Male Ballots]]/Table1[[#This Row],[Male Voters]]</f>
        <v>0.44042891183478949</v>
      </c>
      <c r="AA3890" s="78">
        <f>Table1[[#This Row],[Total Ballots]]/Table1[[#This Row],[Total Voters]]</f>
        <v>0.45832538622925806</v>
      </c>
    </row>
    <row r="3891" spans="1:27" s="12" customFormat="1" x14ac:dyDescent="0.35">
      <c r="A3891" s="70" t="s">
        <v>45</v>
      </c>
      <c r="B3891" s="71">
        <v>2020</v>
      </c>
      <c r="C3891" s="71" t="s">
        <v>81</v>
      </c>
      <c r="D3891" s="71"/>
      <c r="E3891" s="72"/>
      <c r="F3891" s="81"/>
      <c r="G3891" s="82" t="s">
        <v>65</v>
      </c>
      <c r="H3891" s="132">
        <v>3282.9960000000001</v>
      </c>
      <c r="I3891" s="132">
        <v>3543.9960000000001</v>
      </c>
      <c r="J3891" s="133">
        <v>6826.9920000000002</v>
      </c>
      <c r="K3891" s="66">
        <v>2495</v>
      </c>
      <c r="L3891" s="66">
        <v>2319</v>
      </c>
      <c r="M3891" s="66">
        <v>26</v>
      </c>
      <c r="N3891" s="66">
        <v>4840</v>
      </c>
      <c r="O3891" s="66">
        <v>1363</v>
      </c>
      <c r="P3891" s="66">
        <v>1242</v>
      </c>
      <c r="Q3891" s="66">
        <v>15</v>
      </c>
      <c r="R3891" s="73">
        <v>2620</v>
      </c>
      <c r="S3891" s="24">
        <f>Table1[[#This Row],[Female Voters]]/Table1[[#This Row],[Female Population]]</f>
        <v>0.75997655799763386</v>
      </c>
      <c r="T3891" s="24">
        <f>Table1[[#This Row],[Male Voters]]/Table1[[#This Row],[Male Population]]</f>
        <v>0.6543461110001253</v>
      </c>
      <c r="U3891" s="24">
        <f>Table1[[#This Row],[Total Voters]]/Table1[[#This Row],[Total Population]]</f>
        <v>0.7089505890734894</v>
      </c>
      <c r="V3891" s="24">
        <f>Table1[[#This Row],[Female Ballots]]/Table1[[#This Row],[Female Population]]</f>
        <v>0.41516955853738474</v>
      </c>
      <c r="W3891" s="24">
        <f>Table1[[#This Row],[Male Ballots]]/Table1[[#This Row],[Male Population]]</f>
        <v>0.35045186281248625</v>
      </c>
      <c r="X3891" s="24">
        <f>Table1[[#This Row],[Total Ballots]]/Table1[[#This Row],[Total Population]]</f>
        <v>0.383770773424079</v>
      </c>
      <c r="Y3891" s="78">
        <f>Table1[[#This Row],[Female Ballots]]/Table1[[#This Row],[Female Voters]]</f>
        <v>0.54629258517034063</v>
      </c>
      <c r="Z3891" s="79">
        <f>Table1[[#This Row],[Male Ballots]]/Table1[[#This Row],[Male Voters]]</f>
        <v>0.53557567917205695</v>
      </c>
      <c r="AA3891" s="78">
        <f>Table1[[#This Row],[Total Ballots]]/Table1[[#This Row],[Total Voters]]</f>
        <v>0.54132231404958675</v>
      </c>
    </row>
    <row r="3892" spans="1:27" s="12" customFormat="1" x14ac:dyDescent="0.35">
      <c r="A3892" s="70" t="s">
        <v>45</v>
      </c>
      <c r="B3892" s="71">
        <v>2020</v>
      </c>
      <c r="C3892" s="71" t="s">
        <v>81</v>
      </c>
      <c r="D3892" s="71"/>
      <c r="E3892" s="72"/>
      <c r="F3892" s="81"/>
      <c r="G3892" s="82" t="s">
        <v>66</v>
      </c>
      <c r="H3892" s="132">
        <v>4001.9949999999999</v>
      </c>
      <c r="I3892" s="132">
        <v>3891.9960000000001</v>
      </c>
      <c r="J3892" s="133">
        <v>7893.99</v>
      </c>
      <c r="K3892" s="66">
        <v>3357</v>
      </c>
      <c r="L3892" s="66">
        <v>2936</v>
      </c>
      <c r="M3892" s="66">
        <v>28</v>
      </c>
      <c r="N3892" s="66">
        <v>6321</v>
      </c>
      <c r="O3892" s="66">
        <v>2306</v>
      </c>
      <c r="P3892" s="66">
        <v>1850</v>
      </c>
      <c r="Q3892" s="66">
        <v>22</v>
      </c>
      <c r="R3892" s="73">
        <v>4178</v>
      </c>
      <c r="S3892" s="24">
        <f>Table1[[#This Row],[Female Voters]]/Table1[[#This Row],[Female Population]]</f>
        <v>0.83883163272317929</v>
      </c>
      <c r="T3892" s="24">
        <f>Table1[[#This Row],[Male Voters]]/Table1[[#This Row],[Male Population]]</f>
        <v>0.75436870952590906</v>
      </c>
      <c r="U3892" s="24">
        <f>Table1[[#This Row],[Total Voters]]/Table1[[#This Row],[Total Population]]</f>
        <v>0.80073574960191241</v>
      </c>
      <c r="V3892" s="24">
        <f>Table1[[#This Row],[Female Ballots]]/Table1[[#This Row],[Female Population]]</f>
        <v>0.57621261395878809</v>
      </c>
      <c r="W3892" s="24">
        <f>Table1[[#This Row],[Male Ballots]]/Table1[[#This Row],[Male Population]]</f>
        <v>0.4753345070241593</v>
      </c>
      <c r="X3892" s="24">
        <f>Table1[[#This Row],[Total Ballots]]/Table1[[#This Row],[Total Population]]</f>
        <v>0.52926340165112951</v>
      </c>
      <c r="Y3892" s="78">
        <f>Table1[[#This Row],[Female Ballots]]/Table1[[#This Row],[Female Voters]]</f>
        <v>0.68692284778075663</v>
      </c>
      <c r="Z3892" s="79">
        <f>Table1[[#This Row],[Male Ballots]]/Table1[[#This Row],[Male Voters]]</f>
        <v>0.63010899182561309</v>
      </c>
      <c r="AA3892" s="78">
        <f>Table1[[#This Row],[Total Ballots]]/Table1[[#This Row],[Total Voters]]</f>
        <v>0.6609713652903022</v>
      </c>
    </row>
    <row r="3893" spans="1:27" s="12" customFormat="1" x14ac:dyDescent="0.35">
      <c r="A3893" s="70" t="s">
        <v>45</v>
      </c>
      <c r="B3893" s="71">
        <v>2020</v>
      </c>
      <c r="C3893" s="71" t="s">
        <v>81</v>
      </c>
      <c r="D3893" s="71"/>
      <c r="E3893" s="72"/>
      <c r="F3893" s="81"/>
      <c r="G3893" s="82" t="s">
        <v>67</v>
      </c>
      <c r="H3893" s="132">
        <v>6702.9933000000001</v>
      </c>
      <c r="I3893" s="132">
        <v>5725.0776000000005</v>
      </c>
      <c r="J3893" s="133">
        <v>12428.073</v>
      </c>
      <c r="K3893" s="66">
        <v>5749</v>
      </c>
      <c r="L3893" s="66">
        <v>4916</v>
      </c>
      <c r="M3893" s="66">
        <v>15</v>
      </c>
      <c r="N3893" s="66">
        <v>10680</v>
      </c>
      <c r="O3893" s="66">
        <v>4352</v>
      </c>
      <c r="P3893" s="66">
        <v>3795</v>
      </c>
      <c r="Q3893" s="66">
        <v>15</v>
      </c>
      <c r="R3893" s="66">
        <v>8162</v>
      </c>
      <c r="S3893" s="24">
        <f>Table1[[#This Row],[Female Voters]]/Table1[[#This Row],[Female Population]]</f>
        <v>0.85767652490417978</v>
      </c>
      <c r="T3893" s="24">
        <f>Table1[[#This Row],[Male Voters]]/Table1[[#This Row],[Male Population]]</f>
        <v>0.85867831730350686</v>
      </c>
      <c r="U3893" s="24">
        <f>Table1[[#This Row],[Total Voters]]/Table1[[#This Row],[Total Population]]</f>
        <v>0.85934480751762565</v>
      </c>
      <c r="V3893" s="24">
        <f>Table1[[#This Row],[Female Ballots]]/Table1[[#This Row],[Female Population]]</f>
        <v>0.64926217366202643</v>
      </c>
      <c r="W3893" s="24">
        <f>Table1[[#This Row],[Male Ballots]]/Table1[[#This Row],[Male Population]]</f>
        <v>0.66287311109983904</v>
      </c>
      <c r="X3893" s="24">
        <f>Table1[[#This Row],[Total Ballots]]/Table1[[#This Row],[Total Population]]</f>
        <v>0.65673898117592322</v>
      </c>
      <c r="Y3893" s="78">
        <f>Table1[[#This Row],[Female Ballots]]/Table1[[#This Row],[Female Voters]]</f>
        <v>0.75700121760306138</v>
      </c>
      <c r="Z3893" s="79">
        <f>Table1[[#This Row],[Male Ballots]]/Table1[[#This Row],[Male Voters]]</f>
        <v>0.77196908055329538</v>
      </c>
      <c r="AA3893" s="78">
        <f>Table1[[#This Row],[Total Ballots]]/Table1[[#This Row],[Total Voters]]</f>
        <v>0.76423220973782768</v>
      </c>
    </row>
    <row r="3894" spans="1:27" s="12" customFormat="1" x14ac:dyDescent="0.35">
      <c r="A3894" s="70" t="s">
        <v>35</v>
      </c>
      <c r="B3894" s="71">
        <v>2020</v>
      </c>
      <c r="C3894" s="71" t="s">
        <v>81</v>
      </c>
      <c r="D3894" s="71"/>
      <c r="E3894" s="72"/>
      <c r="F3894" s="81"/>
      <c r="G3894" s="82" t="s">
        <v>79</v>
      </c>
      <c r="H3894" s="132">
        <v>93438</v>
      </c>
      <c r="I3894" s="132">
        <v>88596</v>
      </c>
      <c r="J3894" s="133">
        <v>182034</v>
      </c>
      <c r="K3894" s="66">
        <v>77238</v>
      </c>
      <c r="L3894" s="66">
        <v>71475</v>
      </c>
      <c r="M3894" s="66">
        <v>1622</v>
      </c>
      <c r="N3894" s="66">
        <v>150335</v>
      </c>
      <c r="O3894" s="66">
        <v>49055</v>
      </c>
      <c r="P3894" s="66">
        <v>42665</v>
      </c>
      <c r="Q3894" s="66">
        <v>1061</v>
      </c>
      <c r="R3894" s="73">
        <v>92781</v>
      </c>
      <c r="S3894" s="24">
        <f>Table1[[#This Row],[Female Voters]]/Table1[[#This Row],[Female Population]]</f>
        <v>0.82662300134848776</v>
      </c>
      <c r="T3894" s="24">
        <f>Table1[[#This Row],[Male Voters]]/Table1[[#This Row],[Male Population]]</f>
        <v>0.80675199783285922</v>
      </c>
      <c r="U3894" s="24">
        <f>Table1[[#This Row],[Total Voters]]/Table1[[#This Row],[Total Population]]</f>
        <v>0.82586220156674028</v>
      </c>
      <c r="V3894" s="24">
        <f>Table1[[#This Row],[Female Ballots]]/Table1[[#This Row],[Female Population]]</f>
        <v>0.52500053511419342</v>
      </c>
      <c r="W3894" s="24">
        <f>Table1[[#This Row],[Male Ballots]]/Table1[[#This Row],[Male Population]]</f>
        <v>0.48156801661474558</v>
      </c>
      <c r="X3894" s="24">
        <f>Table1[[#This Row],[Total Ballots]]/Table1[[#This Row],[Total Population]]</f>
        <v>0.50969049737961036</v>
      </c>
      <c r="Y3894" s="78">
        <f>Table1[[#This Row],[Female Ballots]]/Table1[[#This Row],[Female Voters]]</f>
        <v>0.63511483984567185</v>
      </c>
      <c r="Z3894" s="79">
        <f>Table1[[#This Row],[Male Ballots]]/Table1[[#This Row],[Male Voters]]</f>
        <v>0.59692200069954526</v>
      </c>
      <c r="AA3894" s="78">
        <f>Table1[[#This Row],[Total Ballots]]/Table1[[#This Row],[Total Voters]]</f>
        <v>0.61716167226527419</v>
      </c>
    </row>
    <row r="3895" spans="1:27" s="12" customFormat="1" x14ac:dyDescent="0.35">
      <c r="A3895" s="70" t="s">
        <v>35</v>
      </c>
      <c r="B3895" s="71">
        <v>2020</v>
      </c>
      <c r="C3895" s="71" t="s">
        <v>81</v>
      </c>
      <c r="D3895" s="71"/>
      <c r="E3895" s="72"/>
      <c r="F3895" s="81"/>
      <c r="G3895" s="82" t="s">
        <v>62</v>
      </c>
      <c r="H3895" s="132">
        <v>14619</v>
      </c>
      <c r="I3895" s="132">
        <v>13850</v>
      </c>
      <c r="J3895" s="133">
        <v>28469</v>
      </c>
      <c r="K3895" s="66">
        <v>8597</v>
      </c>
      <c r="L3895" s="66">
        <v>7763</v>
      </c>
      <c r="M3895" s="66">
        <v>572</v>
      </c>
      <c r="N3895" s="66">
        <v>16932</v>
      </c>
      <c r="O3895" s="66">
        <v>3899</v>
      </c>
      <c r="P3895" s="66">
        <v>3048</v>
      </c>
      <c r="Q3895" s="66">
        <v>326</v>
      </c>
      <c r="R3895" s="73">
        <v>7273</v>
      </c>
      <c r="S3895" s="24">
        <f>Table1[[#This Row],[Female Voters]]/Table1[[#This Row],[Female Population]]</f>
        <v>0.5880703194472946</v>
      </c>
      <c r="T3895" s="24">
        <f>Table1[[#This Row],[Male Voters]]/Table1[[#This Row],[Male Population]]</f>
        <v>0.56050541516245489</v>
      </c>
      <c r="U3895" s="24">
        <f>Table1[[#This Row],[Total Voters]]/Table1[[#This Row],[Total Population]]</f>
        <v>0.59475218658892126</v>
      </c>
      <c r="V3895" s="24">
        <f>Table1[[#This Row],[Female Ballots]]/Table1[[#This Row],[Female Population]]</f>
        <v>0.26670770914563241</v>
      </c>
      <c r="W3895" s="24">
        <f>Table1[[#This Row],[Male Ballots]]/Table1[[#This Row],[Male Population]]</f>
        <v>0.22007220216606499</v>
      </c>
      <c r="X3895" s="24">
        <f>Table1[[#This Row],[Total Ballots]]/Table1[[#This Row],[Total Population]]</f>
        <v>0.25547086304401279</v>
      </c>
      <c r="Y3895" s="78">
        <f>Table1[[#This Row],[Female Ballots]]/Table1[[#This Row],[Female Voters]]</f>
        <v>0.45353030126788413</v>
      </c>
      <c r="Z3895" s="79">
        <f>Table1[[#This Row],[Male Ballots]]/Table1[[#This Row],[Male Voters]]</f>
        <v>0.39263171454334667</v>
      </c>
      <c r="AA3895" s="78">
        <f>Table1[[#This Row],[Total Ballots]]/Table1[[#This Row],[Total Voters]]</f>
        <v>0.42954169619655092</v>
      </c>
    </row>
    <row r="3896" spans="1:27" s="12" customFormat="1" x14ac:dyDescent="0.35">
      <c r="A3896" s="70" t="s">
        <v>35</v>
      </c>
      <c r="B3896" s="71">
        <v>2020</v>
      </c>
      <c r="C3896" s="71" t="s">
        <v>81</v>
      </c>
      <c r="D3896" s="71"/>
      <c r="E3896" s="72"/>
      <c r="F3896" s="81"/>
      <c r="G3896" s="82" t="s">
        <v>63</v>
      </c>
      <c r="H3896" s="132">
        <v>14819</v>
      </c>
      <c r="I3896" s="132">
        <v>15842</v>
      </c>
      <c r="J3896" s="133">
        <v>30661</v>
      </c>
      <c r="K3896" s="66">
        <v>12566</v>
      </c>
      <c r="L3896" s="66">
        <v>12422</v>
      </c>
      <c r="M3896" s="66">
        <v>449</v>
      </c>
      <c r="N3896" s="66">
        <v>25437</v>
      </c>
      <c r="O3896" s="66">
        <v>6102</v>
      </c>
      <c r="P3896" s="66">
        <v>5318</v>
      </c>
      <c r="Q3896" s="66">
        <v>301</v>
      </c>
      <c r="R3896" s="73">
        <v>11721</v>
      </c>
      <c r="S3896" s="24">
        <f>Table1[[#This Row],[Female Voters]]/Table1[[#This Row],[Female Population]]</f>
        <v>0.84796544976044264</v>
      </c>
      <c r="T3896" s="24">
        <f>Table1[[#This Row],[Male Voters]]/Table1[[#This Row],[Male Population]]</f>
        <v>0.78411816689811897</v>
      </c>
      <c r="U3896" s="24">
        <f>Table1[[#This Row],[Total Voters]]/Table1[[#This Row],[Total Population]]</f>
        <v>0.82962069077981804</v>
      </c>
      <c r="V3896" s="24">
        <f>Table1[[#This Row],[Female Ballots]]/Table1[[#This Row],[Female Population]]</f>
        <v>0.41176867534921385</v>
      </c>
      <c r="W3896" s="24">
        <f>Table1[[#This Row],[Male Ballots]]/Table1[[#This Row],[Male Population]]</f>
        <v>0.33568993813912384</v>
      </c>
      <c r="X3896" s="24">
        <f>Table1[[#This Row],[Total Ballots]]/Table1[[#This Row],[Total Population]]</f>
        <v>0.38227715990998334</v>
      </c>
      <c r="Y3896" s="78">
        <f>Table1[[#This Row],[Female Ballots]]/Table1[[#This Row],[Female Voters]]</f>
        <v>0.48559605284099955</v>
      </c>
      <c r="Z3896" s="79">
        <f>Table1[[#This Row],[Male Ballots]]/Table1[[#This Row],[Male Voters]]</f>
        <v>0.42811141523104168</v>
      </c>
      <c r="AA3896" s="78">
        <f>Table1[[#This Row],[Total Ballots]]/Table1[[#This Row],[Total Voters]]</f>
        <v>0.46078546998466802</v>
      </c>
    </row>
    <row r="3897" spans="1:27" s="12" customFormat="1" x14ac:dyDescent="0.35">
      <c r="A3897" s="70" t="s">
        <v>35</v>
      </c>
      <c r="B3897" s="71">
        <v>2020</v>
      </c>
      <c r="C3897" s="71" t="s">
        <v>81</v>
      </c>
      <c r="D3897" s="71"/>
      <c r="E3897" s="72"/>
      <c r="F3897" s="81"/>
      <c r="G3897" s="82" t="s">
        <v>64</v>
      </c>
      <c r="H3897" s="132">
        <v>13883</v>
      </c>
      <c r="I3897" s="132">
        <v>13952</v>
      </c>
      <c r="J3897" s="133">
        <v>27835</v>
      </c>
      <c r="K3897" s="66">
        <v>11914</v>
      </c>
      <c r="L3897" s="66">
        <v>11563</v>
      </c>
      <c r="M3897" s="66">
        <v>228</v>
      </c>
      <c r="N3897" s="66">
        <v>23705</v>
      </c>
      <c r="O3897" s="66">
        <v>6741</v>
      </c>
      <c r="P3897" s="66">
        <v>6083</v>
      </c>
      <c r="Q3897" s="66">
        <v>151</v>
      </c>
      <c r="R3897" s="73">
        <v>12975</v>
      </c>
      <c r="S3897" s="24">
        <f>Table1[[#This Row],[Female Voters]]/Table1[[#This Row],[Female Population]]</f>
        <v>0.85817186487070518</v>
      </c>
      <c r="T3897" s="24">
        <f>Table1[[#This Row],[Male Voters]]/Table1[[#This Row],[Male Population]]</f>
        <v>0.8287700688073395</v>
      </c>
      <c r="U3897" s="24">
        <f>Table1[[#This Row],[Total Voters]]/Table1[[#This Row],[Total Population]]</f>
        <v>0.85162565115861322</v>
      </c>
      <c r="V3897" s="24">
        <f>Table1[[#This Row],[Female Ballots]]/Table1[[#This Row],[Female Population]]</f>
        <v>0.48555787653965282</v>
      </c>
      <c r="W3897" s="24">
        <f>Table1[[#This Row],[Male Ballots]]/Table1[[#This Row],[Male Population]]</f>
        <v>0.43599483944954126</v>
      </c>
      <c r="X3897" s="24">
        <f>Table1[[#This Row],[Total Ballots]]/Table1[[#This Row],[Total Population]]</f>
        <v>0.46613975211065206</v>
      </c>
      <c r="Y3897" s="78">
        <f>Table1[[#This Row],[Female Ballots]]/Table1[[#This Row],[Female Voters]]</f>
        <v>0.56580493537015275</v>
      </c>
      <c r="Z3897" s="79">
        <f>Table1[[#This Row],[Male Ballots]]/Table1[[#This Row],[Male Voters]]</f>
        <v>0.52607454812764853</v>
      </c>
      <c r="AA3897" s="78">
        <f>Table1[[#This Row],[Total Ballots]]/Table1[[#This Row],[Total Voters]]</f>
        <v>0.5473528791394221</v>
      </c>
    </row>
    <row r="3898" spans="1:27" s="12" customFormat="1" x14ac:dyDescent="0.35">
      <c r="A3898" s="70" t="s">
        <v>35</v>
      </c>
      <c r="B3898" s="71">
        <v>2020</v>
      </c>
      <c r="C3898" s="71" t="s">
        <v>81</v>
      </c>
      <c r="D3898" s="71"/>
      <c r="E3898" s="72"/>
      <c r="F3898" s="81"/>
      <c r="G3898" s="82" t="s">
        <v>65</v>
      </c>
      <c r="H3898" s="132">
        <v>12698</v>
      </c>
      <c r="I3898" s="132">
        <v>12240</v>
      </c>
      <c r="J3898" s="133">
        <v>24938</v>
      </c>
      <c r="K3898" s="66">
        <v>10754</v>
      </c>
      <c r="L3898" s="66">
        <v>10209</v>
      </c>
      <c r="M3898" s="66">
        <v>114</v>
      </c>
      <c r="N3898" s="66">
        <v>21077</v>
      </c>
      <c r="O3898" s="66">
        <v>6763</v>
      </c>
      <c r="P3898" s="66">
        <v>6033</v>
      </c>
      <c r="Q3898" s="66">
        <v>77</v>
      </c>
      <c r="R3898" s="73">
        <v>12873</v>
      </c>
      <c r="S3898" s="24">
        <f>Table1[[#This Row],[Female Voters]]/Table1[[#This Row],[Female Population]]</f>
        <v>0.84690502441329341</v>
      </c>
      <c r="T3898" s="24">
        <f>Table1[[#This Row],[Male Voters]]/Table1[[#This Row],[Male Population]]</f>
        <v>0.83406862745098043</v>
      </c>
      <c r="U3898" s="24">
        <f>Table1[[#This Row],[Total Voters]]/Table1[[#This Row],[Total Population]]</f>
        <v>0.84517603657069529</v>
      </c>
      <c r="V3898" s="24">
        <f>Table1[[#This Row],[Female Ballots]]/Table1[[#This Row],[Female Population]]</f>
        <v>0.53260355961568751</v>
      </c>
      <c r="W3898" s="24">
        <f>Table1[[#This Row],[Male Ballots]]/Table1[[#This Row],[Male Population]]</f>
        <v>0.49289215686274512</v>
      </c>
      <c r="X3898" s="24">
        <f>Table1[[#This Row],[Total Ballots]]/Table1[[#This Row],[Total Population]]</f>
        <v>0.51620017643756522</v>
      </c>
      <c r="Y3898" s="78">
        <f>Table1[[#This Row],[Female Ballots]]/Table1[[#This Row],[Female Voters]]</f>
        <v>0.62888227636228378</v>
      </c>
      <c r="Z3898" s="79">
        <f>Table1[[#This Row],[Male Ballots]]/Table1[[#This Row],[Male Voters]]</f>
        <v>0.59094916250367324</v>
      </c>
      <c r="AA3898" s="78">
        <f>Table1[[#This Row],[Total Ballots]]/Table1[[#This Row],[Total Voters]]</f>
        <v>0.61076054466954499</v>
      </c>
    </row>
    <row r="3899" spans="1:27" s="12" customFormat="1" x14ac:dyDescent="0.35">
      <c r="A3899" s="70" t="s">
        <v>35</v>
      </c>
      <c r="B3899" s="71">
        <v>2020</v>
      </c>
      <c r="C3899" s="71" t="s">
        <v>81</v>
      </c>
      <c r="D3899" s="71"/>
      <c r="E3899" s="72"/>
      <c r="F3899" s="81"/>
      <c r="G3899" s="82" t="s">
        <v>66</v>
      </c>
      <c r="H3899" s="132">
        <v>14673</v>
      </c>
      <c r="I3899" s="132">
        <v>13307</v>
      </c>
      <c r="J3899" s="133">
        <v>27980</v>
      </c>
      <c r="K3899" s="66">
        <v>12651</v>
      </c>
      <c r="L3899" s="66">
        <v>11385</v>
      </c>
      <c r="M3899" s="66">
        <v>121</v>
      </c>
      <c r="N3899" s="66">
        <v>24157</v>
      </c>
      <c r="O3899" s="66">
        <v>8993</v>
      </c>
      <c r="P3899" s="66">
        <v>7736</v>
      </c>
      <c r="Q3899" s="66">
        <v>89</v>
      </c>
      <c r="R3899" s="73">
        <v>16818</v>
      </c>
      <c r="S3899" s="24">
        <f>Table1[[#This Row],[Female Voters]]/Table1[[#This Row],[Female Population]]</f>
        <v>0.86219586996524233</v>
      </c>
      <c r="T3899" s="24">
        <f>Table1[[#This Row],[Male Voters]]/Table1[[#This Row],[Male Population]]</f>
        <v>0.85556474036221541</v>
      </c>
      <c r="U3899" s="24">
        <f>Table1[[#This Row],[Total Voters]]/Table1[[#This Row],[Total Population]]</f>
        <v>0.86336669049320947</v>
      </c>
      <c r="V3899" s="24">
        <f>Table1[[#This Row],[Female Ballots]]/Table1[[#This Row],[Female Population]]</f>
        <v>0.61289443194983984</v>
      </c>
      <c r="W3899" s="24">
        <f>Table1[[#This Row],[Male Ballots]]/Table1[[#This Row],[Male Population]]</f>
        <v>0.58134816262117683</v>
      </c>
      <c r="X3899" s="24">
        <f>Table1[[#This Row],[Total Ballots]]/Table1[[#This Row],[Total Population]]</f>
        <v>0.60107219442458903</v>
      </c>
      <c r="Y3899" s="78">
        <f>Table1[[#This Row],[Female Ballots]]/Table1[[#This Row],[Female Voters]]</f>
        <v>0.71085289700418941</v>
      </c>
      <c r="Z3899" s="79">
        <f>Table1[[#This Row],[Male Ballots]]/Table1[[#This Row],[Male Voters]]</f>
        <v>0.6794905577514273</v>
      </c>
      <c r="AA3899" s="78">
        <f>Table1[[#This Row],[Total Ballots]]/Table1[[#This Row],[Total Voters]]</f>
        <v>0.69619571966717719</v>
      </c>
    </row>
    <row r="3900" spans="1:27" s="12" customFormat="1" x14ac:dyDescent="0.35">
      <c r="A3900" s="70" t="s">
        <v>35</v>
      </c>
      <c r="B3900" s="71">
        <v>2020</v>
      </c>
      <c r="C3900" s="71" t="s">
        <v>81</v>
      </c>
      <c r="D3900" s="71"/>
      <c r="E3900" s="72"/>
      <c r="F3900" s="81"/>
      <c r="G3900" s="82" t="s">
        <v>67</v>
      </c>
      <c r="H3900" s="132">
        <v>22746</v>
      </c>
      <c r="I3900" s="132">
        <v>19405</v>
      </c>
      <c r="J3900" s="133">
        <v>42151</v>
      </c>
      <c r="K3900" s="66">
        <v>20756</v>
      </c>
      <c r="L3900" s="66">
        <v>18133</v>
      </c>
      <c r="M3900" s="66">
        <v>138</v>
      </c>
      <c r="N3900" s="66">
        <v>39027</v>
      </c>
      <c r="O3900" s="66">
        <v>16557</v>
      </c>
      <c r="P3900" s="66">
        <v>14447</v>
      </c>
      <c r="Q3900" s="66">
        <v>117</v>
      </c>
      <c r="R3900" s="66">
        <v>31121</v>
      </c>
      <c r="S3900" s="24">
        <f>Table1[[#This Row],[Female Voters]]/Table1[[#This Row],[Female Population]]</f>
        <v>0.91251209003780887</v>
      </c>
      <c r="T3900" s="24">
        <f>Table1[[#This Row],[Male Voters]]/Table1[[#This Row],[Male Population]]</f>
        <v>0.93444988405050244</v>
      </c>
      <c r="U3900" s="24">
        <f>Table1[[#This Row],[Total Voters]]/Table1[[#This Row],[Total Population]]</f>
        <v>0.92588550686816451</v>
      </c>
      <c r="V3900" s="24">
        <f>Table1[[#This Row],[Female Ballots]]/Table1[[#This Row],[Female Population]]</f>
        <v>0.72790820364020048</v>
      </c>
      <c r="W3900" s="24">
        <f>Table1[[#This Row],[Male Ballots]]/Table1[[#This Row],[Male Population]]</f>
        <v>0.74449884050502446</v>
      </c>
      <c r="X3900" s="24">
        <f>Table1[[#This Row],[Total Ballots]]/Table1[[#This Row],[Total Population]]</f>
        <v>0.73832174800123362</v>
      </c>
      <c r="Y3900" s="78">
        <f>Table1[[#This Row],[Female Ballots]]/Table1[[#This Row],[Female Voters]]</f>
        <v>0.79769705145500092</v>
      </c>
      <c r="Z3900" s="79">
        <f>Table1[[#This Row],[Male Ballots]]/Table1[[#This Row],[Male Voters]]</f>
        <v>0.79672420448905312</v>
      </c>
      <c r="AA3900" s="78">
        <f>Table1[[#This Row],[Total Ballots]]/Table1[[#This Row],[Total Voters]]</f>
        <v>0.7974222973838625</v>
      </c>
    </row>
    <row r="3901" spans="1:27" s="12" customFormat="1" x14ac:dyDescent="0.35">
      <c r="A3901" s="70" t="s">
        <v>57</v>
      </c>
      <c r="B3901" s="71">
        <v>2020</v>
      </c>
      <c r="C3901" s="71" t="s">
        <v>81</v>
      </c>
      <c r="D3901" s="71"/>
      <c r="E3901" s="72"/>
      <c r="F3901" s="81"/>
      <c r="G3901" s="82" t="s">
        <v>79</v>
      </c>
      <c r="H3901" s="132">
        <v>20397.0164</v>
      </c>
      <c r="I3901" s="132">
        <v>20069.016000000003</v>
      </c>
      <c r="J3901" s="133">
        <v>40466.034099999997</v>
      </c>
      <c r="K3901" s="66">
        <v>11089</v>
      </c>
      <c r="L3901" s="66">
        <v>10598</v>
      </c>
      <c r="M3901" s="66">
        <v>543</v>
      </c>
      <c r="N3901" s="66">
        <v>22230</v>
      </c>
      <c r="O3901" s="66">
        <v>6031</v>
      </c>
      <c r="P3901" s="66">
        <v>5410</v>
      </c>
      <c r="Q3901" s="66">
        <v>231</v>
      </c>
      <c r="R3901" s="73">
        <v>11672</v>
      </c>
      <c r="S3901" s="24">
        <f>Table1[[#This Row],[Female Voters]]/Table1[[#This Row],[Female Population]]</f>
        <v>0.54365794401185064</v>
      </c>
      <c r="T3901" s="24">
        <f>Table1[[#This Row],[Male Voters]]/Table1[[#This Row],[Male Population]]</f>
        <v>0.52807770944026344</v>
      </c>
      <c r="U3901" s="24">
        <f>Table1[[#This Row],[Total Voters]]/Table1[[#This Row],[Total Population]]</f>
        <v>0.54934960873766481</v>
      </c>
      <c r="V3901" s="24">
        <f>Table1[[#This Row],[Female Ballots]]/Table1[[#This Row],[Female Population]]</f>
        <v>0.29568049962444509</v>
      </c>
      <c r="W3901" s="24">
        <f>Table1[[#This Row],[Male Ballots]]/Table1[[#This Row],[Male Population]]</f>
        <v>0.26956976864236887</v>
      </c>
      <c r="X3901" s="24">
        <f>Table1[[#This Row],[Total Ballots]]/Table1[[#This Row],[Total Population]]</f>
        <v>0.28843943469122912</v>
      </c>
      <c r="Y3901" s="78">
        <f>Table1[[#This Row],[Female Ballots]]/Table1[[#This Row],[Female Voters]]</f>
        <v>0.5438723058887186</v>
      </c>
      <c r="Z3901" s="79">
        <f>Table1[[#This Row],[Male Ballots]]/Table1[[#This Row],[Male Voters]]</f>
        <v>0.5104736742781657</v>
      </c>
      <c r="AA3901" s="78">
        <f>Table1[[#This Row],[Total Ballots]]/Table1[[#This Row],[Total Voters]]</f>
        <v>0.5250562303193882</v>
      </c>
    </row>
    <row r="3902" spans="1:27" s="12" customFormat="1" x14ac:dyDescent="0.35">
      <c r="A3902" s="70" t="s">
        <v>57</v>
      </c>
      <c r="B3902" s="71">
        <v>2020</v>
      </c>
      <c r="C3902" s="71" t="s">
        <v>81</v>
      </c>
      <c r="D3902" s="71"/>
      <c r="E3902" s="72"/>
      <c r="F3902" s="81"/>
      <c r="G3902" s="82" t="s">
        <v>62</v>
      </c>
      <c r="H3902" s="132">
        <v>8207.0066999999999</v>
      </c>
      <c r="I3902" s="132">
        <v>7705.0056000000004</v>
      </c>
      <c r="J3902" s="133">
        <v>15912.014000000001</v>
      </c>
      <c r="K3902" s="66">
        <v>1732</v>
      </c>
      <c r="L3902" s="66">
        <v>1553</v>
      </c>
      <c r="M3902" s="66">
        <v>214</v>
      </c>
      <c r="N3902" s="66">
        <v>3499</v>
      </c>
      <c r="O3902" s="66">
        <v>487</v>
      </c>
      <c r="P3902" s="66">
        <v>364</v>
      </c>
      <c r="Q3902" s="66">
        <v>63</v>
      </c>
      <c r="R3902" s="73">
        <v>914</v>
      </c>
      <c r="S3902" s="24">
        <f>Table1[[#This Row],[Female Voters]]/Table1[[#This Row],[Female Population]]</f>
        <v>0.21103918435938404</v>
      </c>
      <c r="T3902" s="24">
        <f>Table1[[#This Row],[Male Voters]]/Table1[[#This Row],[Male Population]]</f>
        <v>0.20155728374811305</v>
      </c>
      <c r="U3902" s="24">
        <f>Table1[[#This Row],[Total Voters]]/Table1[[#This Row],[Total Population]]</f>
        <v>0.21989673965847439</v>
      </c>
      <c r="V3902" s="24">
        <f>Table1[[#This Row],[Female Ballots]]/Table1[[#This Row],[Female Population]]</f>
        <v>5.9339539713060059E-2</v>
      </c>
      <c r="W3902" s="24">
        <f>Table1[[#This Row],[Male Ballots]]/Table1[[#This Row],[Male Population]]</f>
        <v>4.7242016280948582E-2</v>
      </c>
      <c r="X3902" s="24">
        <f>Table1[[#This Row],[Total Ballots]]/Table1[[#This Row],[Total Population]]</f>
        <v>5.7440874549255672E-2</v>
      </c>
      <c r="Y3902" s="78">
        <f>Table1[[#This Row],[Female Ballots]]/Table1[[#This Row],[Female Voters]]</f>
        <v>0.28117782909930716</v>
      </c>
      <c r="Z3902" s="79">
        <f>Table1[[#This Row],[Male Ballots]]/Table1[[#This Row],[Male Voters]]</f>
        <v>0.23438506117192531</v>
      </c>
      <c r="AA3902" s="78">
        <f>Table1[[#This Row],[Total Ballots]]/Table1[[#This Row],[Total Voters]]</f>
        <v>0.26121749071163192</v>
      </c>
    </row>
    <row r="3903" spans="1:27" s="12" customFormat="1" x14ac:dyDescent="0.35">
      <c r="A3903" s="70" t="s">
        <v>57</v>
      </c>
      <c r="B3903" s="71">
        <v>2020</v>
      </c>
      <c r="C3903" s="71" t="s">
        <v>81</v>
      </c>
      <c r="D3903" s="71"/>
      <c r="E3903" s="72"/>
      <c r="F3903" s="81"/>
      <c r="G3903" s="82" t="s">
        <v>63</v>
      </c>
      <c r="H3903" s="132">
        <v>3121.002</v>
      </c>
      <c r="I3903" s="132">
        <v>3638.0029999999997</v>
      </c>
      <c r="J3903" s="133">
        <v>6759.0050000000001</v>
      </c>
      <c r="K3903" s="66">
        <v>1995</v>
      </c>
      <c r="L3903" s="66">
        <v>2022</v>
      </c>
      <c r="M3903" s="66">
        <v>115</v>
      </c>
      <c r="N3903" s="66">
        <v>4132</v>
      </c>
      <c r="O3903" s="66">
        <v>711</v>
      </c>
      <c r="P3903" s="66">
        <v>650</v>
      </c>
      <c r="Q3903" s="66">
        <v>44</v>
      </c>
      <c r="R3903" s="73">
        <v>1405</v>
      </c>
      <c r="S3903" s="24">
        <f>Table1[[#This Row],[Female Voters]]/Table1[[#This Row],[Female Population]]</f>
        <v>0.63921778967139398</v>
      </c>
      <c r="T3903" s="24">
        <f>Table1[[#This Row],[Male Voters]]/Table1[[#This Row],[Male Population]]</f>
        <v>0.55579943172119439</v>
      </c>
      <c r="U3903" s="24">
        <f>Table1[[#This Row],[Total Voters]]/Table1[[#This Row],[Total Population]]</f>
        <v>0.61133258519560196</v>
      </c>
      <c r="V3903" s="24">
        <f>Table1[[#This Row],[Female Ballots]]/Table1[[#This Row],[Female Population]]</f>
        <v>0.22781145286033139</v>
      </c>
      <c r="W3903" s="24">
        <f>Table1[[#This Row],[Male Ballots]]/Table1[[#This Row],[Male Population]]</f>
        <v>0.17866945134459758</v>
      </c>
      <c r="X3903" s="24">
        <f>Table1[[#This Row],[Total Ballots]]/Table1[[#This Row],[Total Population]]</f>
        <v>0.20787083305900794</v>
      </c>
      <c r="Y3903" s="78">
        <f>Table1[[#This Row],[Female Ballots]]/Table1[[#This Row],[Female Voters]]</f>
        <v>0.35639097744360904</v>
      </c>
      <c r="Z3903" s="79">
        <f>Table1[[#This Row],[Male Ballots]]/Table1[[#This Row],[Male Voters]]</f>
        <v>0.32146389713155293</v>
      </c>
      <c r="AA3903" s="78">
        <f>Table1[[#This Row],[Total Ballots]]/Table1[[#This Row],[Total Voters]]</f>
        <v>0.34002904162633107</v>
      </c>
    </row>
    <row r="3904" spans="1:27" s="12" customFormat="1" x14ac:dyDescent="0.35">
      <c r="A3904" s="70" t="s">
        <v>57</v>
      </c>
      <c r="B3904" s="71">
        <v>2020</v>
      </c>
      <c r="C3904" s="71" t="s">
        <v>81</v>
      </c>
      <c r="D3904" s="71"/>
      <c r="E3904" s="72"/>
      <c r="F3904" s="81"/>
      <c r="G3904" s="82" t="s">
        <v>64</v>
      </c>
      <c r="H3904" s="132">
        <v>2107.0018</v>
      </c>
      <c r="I3904" s="132">
        <v>2168.0018</v>
      </c>
      <c r="J3904" s="133">
        <v>4275.0039999999999</v>
      </c>
      <c r="K3904" s="66">
        <v>1550</v>
      </c>
      <c r="L3904" s="66">
        <v>1569</v>
      </c>
      <c r="M3904" s="66">
        <v>55</v>
      </c>
      <c r="N3904" s="66">
        <v>3174</v>
      </c>
      <c r="O3904" s="66">
        <v>736</v>
      </c>
      <c r="P3904" s="66">
        <v>702</v>
      </c>
      <c r="Q3904" s="66">
        <v>23</v>
      </c>
      <c r="R3904" s="73">
        <v>1461</v>
      </c>
      <c r="S3904" s="24">
        <f>Table1[[#This Row],[Female Voters]]/Table1[[#This Row],[Female Population]]</f>
        <v>0.73564246599124883</v>
      </c>
      <c r="T3904" s="24">
        <f>Table1[[#This Row],[Male Voters]]/Table1[[#This Row],[Male Population]]</f>
        <v>0.72370788622038962</v>
      </c>
      <c r="U3904" s="24">
        <f>Table1[[#This Row],[Total Voters]]/Table1[[#This Row],[Total Population]]</f>
        <v>0.74245544565572341</v>
      </c>
      <c r="V3904" s="24">
        <f>Table1[[#This Row],[Female Ballots]]/Table1[[#This Row],[Female Population]]</f>
        <v>0.34931151933519944</v>
      </c>
      <c r="W3904" s="24">
        <f>Table1[[#This Row],[Male Ballots]]/Table1[[#This Row],[Male Population]]</f>
        <v>0.32380046916935218</v>
      </c>
      <c r="X3904" s="24">
        <f>Table1[[#This Row],[Total Ballots]]/Table1[[#This Row],[Total Population]]</f>
        <v>0.3417540661950258</v>
      </c>
      <c r="Y3904" s="78">
        <f>Table1[[#This Row],[Female Ballots]]/Table1[[#This Row],[Female Voters]]</f>
        <v>0.47483870967741937</v>
      </c>
      <c r="Z3904" s="79">
        <f>Table1[[#This Row],[Male Ballots]]/Table1[[#This Row],[Male Voters]]</f>
        <v>0.44741873804971322</v>
      </c>
      <c r="AA3904" s="78">
        <f>Table1[[#This Row],[Total Ballots]]/Table1[[#This Row],[Total Voters]]</f>
        <v>0.46030245746691872</v>
      </c>
    </row>
    <row r="3905" spans="1:27" s="12" customFormat="1" x14ac:dyDescent="0.35">
      <c r="A3905" s="70" t="s">
        <v>57</v>
      </c>
      <c r="B3905" s="71">
        <v>2020</v>
      </c>
      <c r="C3905" s="71" t="s">
        <v>81</v>
      </c>
      <c r="D3905" s="71"/>
      <c r="E3905" s="72"/>
      <c r="F3905" s="81"/>
      <c r="G3905" s="82" t="s">
        <v>65</v>
      </c>
      <c r="H3905" s="132">
        <v>1791.0015000000001</v>
      </c>
      <c r="I3905" s="132">
        <v>1825.0015000000001</v>
      </c>
      <c r="J3905" s="133">
        <v>3616.0029999999997</v>
      </c>
      <c r="K3905" s="66">
        <v>1416</v>
      </c>
      <c r="L3905" s="66">
        <v>1415</v>
      </c>
      <c r="M3905" s="66">
        <v>48</v>
      </c>
      <c r="N3905" s="66">
        <v>2879</v>
      </c>
      <c r="O3905" s="66">
        <v>831</v>
      </c>
      <c r="P3905" s="66">
        <v>782</v>
      </c>
      <c r="Q3905" s="66">
        <v>30</v>
      </c>
      <c r="R3905" s="73">
        <v>1643</v>
      </c>
      <c r="S3905" s="24">
        <f>Table1[[#This Row],[Female Voters]]/Table1[[#This Row],[Female Population]]</f>
        <v>0.79061910333408425</v>
      </c>
      <c r="T3905" s="24">
        <f>Table1[[#This Row],[Male Voters]]/Table1[[#This Row],[Male Population]]</f>
        <v>0.77534182848616828</v>
      </c>
      <c r="U3905" s="24">
        <f>Table1[[#This Row],[Total Voters]]/Table1[[#This Row],[Total Population]]</f>
        <v>0.79618296776855557</v>
      </c>
      <c r="V3905" s="24">
        <f>Table1[[#This Row],[Female Ballots]]/Table1[[#This Row],[Female Population]]</f>
        <v>0.46398621106682486</v>
      </c>
      <c r="W3905" s="24">
        <f>Table1[[#This Row],[Male Ballots]]/Table1[[#This Row],[Male Population]]</f>
        <v>0.42849279849906968</v>
      </c>
      <c r="X3905" s="24">
        <f>Table1[[#This Row],[Total Ballots]]/Table1[[#This Row],[Total Population]]</f>
        <v>0.45436909206104092</v>
      </c>
      <c r="Y3905" s="78">
        <f>Table1[[#This Row],[Female Ballots]]/Table1[[#This Row],[Female Voters]]</f>
        <v>0.58686440677966101</v>
      </c>
      <c r="Z3905" s="79">
        <f>Table1[[#This Row],[Male Ballots]]/Table1[[#This Row],[Male Voters]]</f>
        <v>0.55265017667844518</v>
      </c>
      <c r="AA3905" s="78">
        <f>Table1[[#This Row],[Total Ballots]]/Table1[[#This Row],[Total Voters]]</f>
        <v>0.57068426536992012</v>
      </c>
    </row>
    <row r="3906" spans="1:27" s="12" customFormat="1" x14ac:dyDescent="0.35">
      <c r="A3906" s="70" t="s">
        <v>57</v>
      </c>
      <c r="B3906" s="71">
        <v>2020</v>
      </c>
      <c r="C3906" s="71" t="s">
        <v>81</v>
      </c>
      <c r="D3906" s="71"/>
      <c r="E3906" s="72"/>
      <c r="F3906" s="81"/>
      <c r="G3906" s="82" t="s">
        <v>66</v>
      </c>
      <c r="H3906" s="132">
        <v>2161.002</v>
      </c>
      <c r="I3906" s="132">
        <v>2038.0018</v>
      </c>
      <c r="J3906" s="133">
        <v>4199.0039999999999</v>
      </c>
      <c r="K3906" s="66">
        <v>1831</v>
      </c>
      <c r="L3906" s="66">
        <v>1674</v>
      </c>
      <c r="M3906" s="66">
        <v>56</v>
      </c>
      <c r="N3906" s="66">
        <v>3561</v>
      </c>
      <c r="O3906" s="66">
        <v>1252</v>
      </c>
      <c r="P3906" s="66">
        <v>1072</v>
      </c>
      <c r="Q3906" s="66">
        <v>34</v>
      </c>
      <c r="R3906" s="73">
        <v>2358</v>
      </c>
      <c r="S3906" s="24">
        <f>Table1[[#This Row],[Female Voters]]/Table1[[#This Row],[Female Population]]</f>
        <v>0.84729213577775497</v>
      </c>
      <c r="T3906" s="24">
        <f>Table1[[#This Row],[Male Voters]]/Table1[[#This Row],[Male Population]]</f>
        <v>0.82139279759222983</v>
      </c>
      <c r="U3906" s="24">
        <f>Table1[[#This Row],[Total Voters]]/Table1[[#This Row],[Total Population]]</f>
        <v>0.84805825381447597</v>
      </c>
      <c r="V3906" s="24">
        <f>Table1[[#This Row],[Female Ballots]]/Table1[[#This Row],[Female Population]]</f>
        <v>0.57936087055912022</v>
      </c>
      <c r="W3906" s="24">
        <f>Table1[[#This Row],[Male Ballots]]/Table1[[#This Row],[Male Population]]</f>
        <v>0.52600542354771229</v>
      </c>
      <c r="X3906" s="24">
        <f>Table1[[#This Row],[Total Ballots]]/Table1[[#This Row],[Total Population]]</f>
        <v>0.56156174178448037</v>
      </c>
      <c r="Y3906" s="78">
        <f>Table1[[#This Row],[Female Ballots]]/Table1[[#This Row],[Female Voters]]</f>
        <v>0.68377935554341884</v>
      </c>
      <c r="Z3906" s="79">
        <f>Table1[[#This Row],[Male Ballots]]/Table1[[#This Row],[Male Voters]]</f>
        <v>0.64038231780167265</v>
      </c>
      <c r="AA3906" s="78">
        <f>Table1[[#This Row],[Total Ballots]]/Table1[[#This Row],[Total Voters]]</f>
        <v>0.66217354675652906</v>
      </c>
    </row>
    <row r="3907" spans="1:27" s="12" customFormat="1" x14ac:dyDescent="0.35">
      <c r="A3907" s="70" t="s">
        <v>57</v>
      </c>
      <c r="B3907" s="71">
        <v>2020</v>
      </c>
      <c r="C3907" s="71" t="s">
        <v>81</v>
      </c>
      <c r="D3907" s="71"/>
      <c r="E3907" s="72"/>
      <c r="F3907" s="81"/>
      <c r="G3907" s="82" t="s">
        <v>67</v>
      </c>
      <c r="H3907" s="132">
        <v>3010.0023999999999</v>
      </c>
      <c r="I3907" s="132">
        <v>2695.0023000000001</v>
      </c>
      <c r="J3907" s="133">
        <v>5705.0041000000001</v>
      </c>
      <c r="K3907" s="66">
        <v>2565</v>
      </c>
      <c r="L3907" s="66">
        <v>2365</v>
      </c>
      <c r="M3907" s="66">
        <v>55</v>
      </c>
      <c r="N3907" s="66">
        <v>4985</v>
      </c>
      <c r="O3907" s="66">
        <v>2014</v>
      </c>
      <c r="P3907" s="66">
        <v>1840</v>
      </c>
      <c r="Q3907" s="66">
        <v>37</v>
      </c>
      <c r="R3907" s="66">
        <v>3891</v>
      </c>
      <c r="S3907" s="24">
        <f>Table1[[#This Row],[Female Voters]]/Table1[[#This Row],[Female Population]]</f>
        <v>0.85215878897638098</v>
      </c>
      <c r="T3907" s="24">
        <f>Table1[[#This Row],[Male Voters]]/Table1[[#This Row],[Male Population]]</f>
        <v>0.87755027147843245</v>
      </c>
      <c r="U3907" s="24">
        <f>Table1[[#This Row],[Total Voters]]/Table1[[#This Row],[Total Population]]</f>
        <v>0.87379428877185206</v>
      </c>
      <c r="V3907" s="24">
        <f>Table1[[#This Row],[Female Ballots]]/Table1[[#This Row],[Female Population]]</f>
        <v>0.66910245652960276</v>
      </c>
      <c r="W3907" s="24">
        <f>Table1[[#This Row],[Male Ballots]]/Table1[[#This Row],[Male Population]]</f>
        <v>0.6827452429261377</v>
      </c>
      <c r="X3907" s="24">
        <f>Table1[[#This Row],[Total Ballots]]/Table1[[#This Row],[Total Population]]</f>
        <v>0.68203281396414772</v>
      </c>
      <c r="Y3907" s="78">
        <f>Table1[[#This Row],[Female Ballots]]/Table1[[#This Row],[Female Voters]]</f>
        <v>0.78518518518518521</v>
      </c>
      <c r="Z3907" s="79">
        <f>Table1[[#This Row],[Male Ballots]]/Table1[[#This Row],[Male Voters]]</f>
        <v>0.77801268498942922</v>
      </c>
      <c r="AA3907" s="78">
        <f>Table1[[#This Row],[Total Ballots]]/Table1[[#This Row],[Total Voters]]</f>
        <v>0.78054162487462386</v>
      </c>
    </row>
    <row r="3908" spans="1:27" s="12" customFormat="1" x14ac:dyDescent="0.35">
      <c r="A3908" s="70" t="s">
        <v>58</v>
      </c>
      <c r="B3908" s="71">
        <v>2020</v>
      </c>
      <c r="C3908" s="71" t="s">
        <v>81</v>
      </c>
      <c r="D3908" s="71"/>
      <c r="E3908" s="72"/>
      <c r="F3908" s="81"/>
      <c r="G3908" s="82" t="s">
        <v>79</v>
      </c>
      <c r="H3908" s="132">
        <v>93305</v>
      </c>
      <c r="I3908" s="132">
        <v>91065</v>
      </c>
      <c r="J3908" s="133">
        <v>184370</v>
      </c>
      <c r="K3908" s="66">
        <v>64133</v>
      </c>
      <c r="L3908" s="66">
        <v>56437</v>
      </c>
      <c r="M3908" s="66">
        <v>336</v>
      </c>
      <c r="N3908" s="66">
        <v>120906</v>
      </c>
      <c r="O3908" s="66">
        <v>28302</v>
      </c>
      <c r="P3908" s="66">
        <v>24979</v>
      </c>
      <c r="Q3908" s="66">
        <v>158</v>
      </c>
      <c r="R3908" s="73">
        <v>53439</v>
      </c>
      <c r="S3908" s="24">
        <f>Table1[[#This Row],[Female Voters]]/Table1[[#This Row],[Female Population]]</f>
        <v>0.68734794491184825</v>
      </c>
      <c r="T3908" s="24">
        <f>Table1[[#This Row],[Male Voters]]/Table1[[#This Row],[Male Population]]</f>
        <v>0.61974413880195467</v>
      </c>
      <c r="U3908" s="24">
        <f>Table1[[#This Row],[Total Voters]]/Table1[[#This Row],[Total Population]]</f>
        <v>0.65577913977328195</v>
      </c>
      <c r="V3908" s="24">
        <f>Table1[[#This Row],[Female Ballots]]/Table1[[#This Row],[Female Population]]</f>
        <v>0.30332779593805265</v>
      </c>
      <c r="W3908" s="24">
        <f>Table1[[#This Row],[Male Ballots]]/Table1[[#This Row],[Male Population]]</f>
        <v>0.27429857793883489</v>
      </c>
      <c r="X3908" s="24">
        <f>Table1[[#This Row],[Total Ballots]]/Table1[[#This Row],[Total Population]]</f>
        <v>0.28984650431198133</v>
      </c>
      <c r="Y3908" s="78">
        <f>Table1[[#This Row],[Female Ballots]]/Table1[[#This Row],[Female Voters]]</f>
        <v>0.44130166996709963</v>
      </c>
      <c r="Z3908" s="79">
        <f>Table1[[#This Row],[Male Ballots]]/Table1[[#This Row],[Male Voters]]</f>
        <v>0.44259971295426759</v>
      </c>
      <c r="AA3908" s="78">
        <f>Table1[[#This Row],[Total Ballots]]/Table1[[#This Row],[Total Voters]]</f>
        <v>0.4419879906704382</v>
      </c>
    </row>
    <row r="3909" spans="1:27" s="12" customFormat="1" x14ac:dyDescent="0.35">
      <c r="A3909" s="70" t="s">
        <v>58</v>
      </c>
      <c r="B3909" s="71">
        <v>2020</v>
      </c>
      <c r="C3909" s="71" t="s">
        <v>81</v>
      </c>
      <c r="D3909" s="71"/>
      <c r="E3909" s="72"/>
      <c r="F3909" s="81"/>
      <c r="G3909" s="82" t="s">
        <v>62</v>
      </c>
      <c r="H3909" s="132">
        <v>11650</v>
      </c>
      <c r="I3909" s="132">
        <v>12421</v>
      </c>
      <c r="J3909" s="133">
        <v>24071</v>
      </c>
      <c r="K3909" s="66">
        <v>6842</v>
      </c>
      <c r="L3909" s="66">
        <v>6210</v>
      </c>
      <c r="M3909" s="66">
        <v>100</v>
      </c>
      <c r="N3909" s="66">
        <v>13152</v>
      </c>
      <c r="O3909" s="66">
        <v>1467</v>
      </c>
      <c r="P3909" s="66">
        <v>1340</v>
      </c>
      <c r="Q3909" s="66">
        <v>36</v>
      </c>
      <c r="R3909" s="73">
        <v>2843</v>
      </c>
      <c r="S3909" s="24">
        <f>Table1[[#This Row],[Female Voters]]/Table1[[#This Row],[Female Population]]</f>
        <v>0.58729613733905583</v>
      </c>
      <c r="T3909" s="24">
        <f>Table1[[#This Row],[Male Voters]]/Table1[[#This Row],[Male Population]]</f>
        <v>0.49995974559214235</v>
      </c>
      <c r="U3909" s="24">
        <f>Table1[[#This Row],[Total Voters]]/Table1[[#This Row],[Total Population]]</f>
        <v>0.5463836151385485</v>
      </c>
      <c r="V3909" s="24">
        <f>Table1[[#This Row],[Female Ballots]]/Table1[[#This Row],[Female Population]]</f>
        <v>0.12592274678111587</v>
      </c>
      <c r="W3909" s="24">
        <f>Table1[[#This Row],[Male Ballots]]/Table1[[#This Row],[Male Population]]</f>
        <v>0.10788181305852991</v>
      </c>
      <c r="X3909" s="24">
        <f>Table1[[#This Row],[Total Ballots]]/Table1[[#This Row],[Total Population]]</f>
        <v>0.11810892775539031</v>
      </c>
      <c r="Y3909" s="78">
        <f>Table1[[#This Row],[Female Ballots]]/Table1[[#This Row],[Female Voters]]</f>
        <v>0.21441099093832214</v>
      </c>
      <c r="Z3909" s="79">
        <f>Table1[[#This Row],[Male Ballots]]/Table1[[#This Row],[Male Voters]]</f>
        <v>0.21578099838969403</v>
      </c>
      <c r="AA3909" s="78">
        <f>Table1[[#This Row],[Total Ballots]]/Table1[[#This Row],[Total Voters]]</f>
        <v>0.21616484184914841</v>
      </c>
    </row>
    <row r="3910" spans="1:27" s="12" customFormat="1" x14ac:dyDescent="0.35">
      <c r="A3910" s="70" t="s">
        <v>58</v>
      </c>
      <c r="B3910" s="71">
        <v>2020</v>
      </c>
      <c r="C3910" s="71" t="s">
        <v>81</v>
      </c>
      <c r="D3910" s="71"/>
      <c r="E3910" s="72"/>
      <c r="F3910" s="81"/>
      <c r="G3910" s="82" t="s">
        <v>63</v>
      </c>
      <c r="H3910" s="132">
        <v>16993</v>
      </c>
      <c r="I3910" s="132">
        <v>17428</v>
      </c>
      <c r="J3910" s="133">
        <v>34421</v>
      </c>
      <c r="K3910" s="66">
        <v>11588</v>
      </c>
      <c r="L3910" s="66">
        <v>10068</v>
      </c>
      <c r="M3910" s="66">
        <v>86</v>
      </c>
      <c r="N3910" s="66">
        <v>21742</v>
      </c>
      <c r="O3910" s="66">
        <v>2645</v>
      </c>
      <c r="P3910" s="66">
        <v>2262</v>
      </c>
      <c r="Q3910" s="66">
        <v>38</v>
      </c>
      <c r="R3910" s="73">
        <v>4945</v>
      </c>
      <c r="S3910" s="24">
        <f>Table1[[#This Row],[Female Voters]]/Table1[[#This Row],[Female Population]]</f>
        <v>0.68192785264520683</v>
      </c>
      <c r="T3910" s="24">
        <f>Table1[[#This Row],[Male Voters]]/Table1[[#This Row],[Male Population]]</f>
        <v>0.57769107183842094</v>
      </c>
      <c r="U3910" s="24">
        <f>Table1[[#This Row],[Total Voters]]/Table1[[#This Row],[Total Population]]</f>
        <v>0.63164928386740649</v>
      </c>
      <c r="V3910" s="24">
        <f>Table1[[#This Row],[Female Ballots]]/Table1[[#This Row],[Female Population]]</f>
        <v>0.15565232742894133</v>
      </c>
      <c r="W3910" s="24">
        <f>Table1[[#This Row],[Male Ballots]]/Table1[[#This Row],[Male Population]]</f>
        <v>0.12979114069313749</v>
      </c>
      <c r="X3910" s="24">
        <f>Table1[[#This Row],[Total Ballots]]/Table1[[#This Row],[Total Population]]</f>
        <v>0.1436622991778275</v>
      </c>
      <c r="Y3910" s="78">
        <f>Table1[[#This Row],[Female Ballots]]/Table1[[#This Row],[Female Voters]]</f>
        <v>0.22825336555056955</v>
      </c>
      <c r="Z3910" s="79">
        <f>Table1[[#This Row],[Male Ballots]]/Table1[[#This Row],[Male Voters]]</f>
        <v>0.22467222884386173</v>
      </c>
      <c r="AA3910" s="78">
        <f>Table1[[#This Row],[Total Ballots]]/Table1[[#This Row],[Total Voters]]</f>
        <v>0.22743997792291418</v>
      </c>
    </row>
    <row r="3911" spans="1:27" s="12" customFormat="1" x14ac:dyDescent="0.35">
      <c r="A3911" s="70" t="s">
        <v>58</v>
      </c>
      <c r="B3911" s="71">
        <v>2020</v>
      </c>
      <c r="C3911" s="71" t="s">
        <v>81</v>
      </c>
      <c r="D3911" s="71"/>
      <c r="E3911" s="72"/>
      <c r="F3911" s="81"/>
      <c r="G3911" s="82" t="s">
        <v>64</v>
      </c>
      <c r="H3911" s="132">
        <v>15965</v>
      </c>
      <c r="I3911" s="132">
        <v>15591</v>
      </c>
      <c r="J3911" s="133">
        <v>31556</v>
      </c>
      <c r="K3911" s="66">
        <v>10004</v>
      </c>
      <c r="L3911" s="66">
        <v>8628</v>
      </c>
      <c r="M3911" s="66">
        <v>48</v>
      </c>
      <c r="N3911" s="66">
        <v>18680</v>
      </c>
      <c r="O3911" s="66">
        <v>3205</v>
      </c>
      <c r="P3911" s="66">
        <v>2836</v>
      </c>
      <c r="Q3911" s="66">
        <v>19</v>
      </c>
      <c r="R3911" s="73">
        <v>6060</v>
      </c>
      <c r="S3911" s="24">
        <f>Table1[[#This Row],[Female Voters]]/Table1[[#This Row],[Female Population]]</f>
        <v>0.62662073285311615</v>
      </c>
      <c r="T3911" s="24">
        <f>Table1[[#This Row],[Male Voters]]/Table1[[#This Row],[Male Population]]</f>
        <v>0.55339619010967867</v>
      </c>
      <c r="U3911" s="24">
        <f>Table1[[#This Row],[Total Voters]]/Table1[[#This Row],[Total Population]]</f>
        <v>0.5919634934719229</v>
      </c>
      <c r="V3911" s="24">
        <f>Table1[[#This Row],[Female Ballots]]/Table1[[#This Row],[Female Population]]</f>
        <v>0.20075164422173505</v>
      </c>
      <c r="W3911" s="24">
        <f>Table1[[#This Row],[Male Ballots]]/Table1[[#This Row],[Male Population]]</f>
        <v>0.18189981399525368</v>
      </c>
      <c r="X3911" s="24">
        <f>Table1[[#This Row],[Total Ballots]]/Table1[[#This Row],[Total Population]]</f>
        <v>0.19203954873875015</v>
      </c>
      <c r="Y3911" s="78">
        <f>Table1[[#This Row],[Female Ballots]]/Table1[[#This Row],[Female Voters]]</f>
        <v>0.32037185125949619</v>
      </c>
      <c r="Z3911" s="79">
        <f>Table1[[#This Row],[Male Ballots]]/Table1[[#This Row],[Male Voters]]</f>
        <v>0.32869726471951782</v>
      </c>
      <c r="AA3911" s="78">
        <f>Table1[[#This Row],[Total Ballots]]/Table1[[#This Row],[Total Voters]]</f>
        <v>0.32441113490364026</v>
      </c>
    </row>
    <row r="3912" spans="1:27" s="12" customFormat="1" x14ac:dyDescent="0.35">
      <c r="A3912" s="70" t="s">
        <v>58</v>
      </c>
      <c r="B3912" s="71">
        <v>2020</v>
      </c>
      <c r="C3912" s="71" t="s">
        <v>81</v>
      </c>
      <c r="D3912" s="71"/>
      <c r="E3912" s="72"/>
      <c r="F3912" s="81"/>
      <c r="G3912" s="82" t="s">
        <v>65</v>
      </c>
      <c r="H3912" s="132">
        <v>14192</v>
      </c>
      <c r="I3912" s="132">
        <v>13909</v>
      </c>
      <c r="J3912" s="133">
        <v>28101</v>
      </c>
      <c r="K3912" s="66">
        <v>8876</v>
      </c>
      <c r="L3912" s="66">
        <v>7900</v>
      </c>
      <c r="M3912" s="66">
        <v>29</v>
      </c>
      <c r="N3912" s="66">
        <v>16805</v>
      </c>
      <c r="O3912" s="66">
        <v>3787</v>
      </c>
      <c r="P3912" s="66">
        <v>3390</v>
      </c>
      <c r="Q3912" s="66">
        <v>15</v>
      </c>
      <c r="R3912" s="73">
        <v>7192</v>
      </c>
      <c r="S3912" s="24">
        <f>Table1[[#This Row],[Female Voters]]/Table1[[#This Row],[Female Population]]</f>
        <v>0.62542277339346108</v>
      </c>
      <c r="T3912" s="24">
        <f>Table1[[#This Row],[Male Voters]]/Table1[[#This Row],[Male Population]]</f>
        <v>0.56797756848083969</v>
      </c>
      <c r="U3912" s="24">
        <f>Table1[[#This Row],[Total Voters]]/Table1[[#This Row],[Total Population]]</f>
        <v>0.59802142272516989</v>
      </c>
      <c r="V3912" s="24">
        <f>Table1[[#This Row],[Female Ballots]]/Table1[[#This Row],[Female Population]]</f>
        <v>0.26684047350620066</v>
      </c>
      <c r="W3912" s="24">
        <f>Table1[[#This Row],[Male Ballots]]/Table1[[#This Row],[Male Population]]</f>
        <v>0.24372708318355021</v>
      </c>
      <c r="X3912" s="24">
        <f>Table1[[#This Row],[Total Ballots]]/Table1[[#This Row],[Total Population]]</f>
        <v>0.25593395252837975</v>
      </c>
      <c r="Y3912" s="78">
        <f>Table1[[#This Row],[Female Ballots]]/Table1[[#This Row],[Female Voters]]</f>
        <v>0.42665615141955837</v>
      </c>
      <c r="Z3912" s="79">
        <f>Table1[[#This Row],[Male Ballots]]/Table1[[#This Row],[Male Voters]]</f>
        <v>0.42911392405063292</v>
      </c>
      <c r="AA3912" s="78">
        <f>Table1[[#This Row],[Total Ballots]]/Table1[[#This Row],[Total Voters]]</f>
        <v>0.42796786670633741</v>
      </c>
    </row>
    <row r="3913" spans="1:27" s="12" customFormat="1" x14ac:dyDescent="0.35">
      <c r="A3913" s="70" t="s">
        <v>58</v>
      </c>
      <c r="B3913" s="71">
        <v>2020</v>
      </c>
      <c r="C3913" s="71" t="s">
        <v>81</v>
      </c>
      <c r="D3913" s="71"/>
      <c r="E3913" s="72"/>
      <c r="F3913" s="81"/>
      <c r="G3913" s="82" t="s">
        <v>66</v>
      </c>
      <c r="H3913" s="132">
        <v>14413</v>
      </c>
      <c r="I3913" s="132">
        <v>14263</v>
      </c>
      <c r="J3913" s="133">
        <v>28676</v>
      </c>
      <c r="K3913" s="66">
        <v>10579</v>
      </c>
      <c r="L3913" s="66">
        <v>9664</v>
      </c>
      <c r="M3913" s="66">
        <v>36</v>
      </c>
      <c r="N3913" s="66">
        <v>20279</v>
      </c>
      <c r="O3913" s="66">
        <v>5875</v>
      </c>
      <c r="P3913" s="66">
        <v>5255</v>
      </c>
      <c r="Q3913" s="66">
        <v>22</v>
      </c>
      <c r="R3913" s="73">
        <v>11152</v>
      </c>
      <c r="S3913" s="24">
        <f>Table1[[#This Row],[Female Voters]]/Table1[[#This Row],[Female Population]]</f>
        <v>0.73399014778325122</v>
      </c>
      <c r="T3913" s="24">
        <f>Table1[[#This Row],[Male Voters]]/Table1[[#This Row],[Male Population]]</f>
        <v>0.67755731613265091</v>
      </c>
      <c r="U3913" s="24">
        <f>Table1[[#This Row],[Total Voters]]/Table1[[#This Row],[Total Population]]</f>
        <v>0.70717673315664664</v>
      </c>
      <c r="V3913" s="24">
        <f>Table1[[#This Row],[Female Ballots]]/Table1[[#This Row],[Female Population]]</f>
        <v>0.40761812252827306</v>
      </c>
      <c r="W3913" s="24">
        <f>Table1[[#This Row],[Male Ballots]]/Table1[[#This Row],[Male Population]]</f>
        <v>0.36843581294257871</v>
      </c>
      <c r="X3913" s="24">
        <f>Table1[[#This Row],[Total Ballots]]/Table1[[#This Row],[Total Population]]</f>
        <v>0.38889663830380805</v>
      </c>
      <c r="Y3913" s="78">
        <f>Table1[[#This Row],[Female Ballots]]/Table1[[#This Row],[Female Voters]]</f>
        <v>0.5553454957935533</v>
      </c>
      <c r="Z3913" s="79">
        <f>Table1[[#This Row],[Male Ballots]]/Table1[[#This Row],[Male Voters]]</f>
        <v>0.54377069536423839</v>
      </c>
      <c r="AA3913" s="78">
        <f>Table1[[#This Row],[Total Ballots]]/Table1[[#This Row],[Total Voters]]</f>
        <v>0.54992849746042705</v>
      </c>
    </row>
    <row r="3914" spans="1:27" s="12" customFormat="1" x14ac:dyDescent="0.35">
      <c r="A3914" s="70" t="s">
        <v>58</v>
      </c>
      <c r="B3914" s="71">
        <v>2020</v>
      </c>
      <c r="C3914" s="71" t="s">
        <v>81</v>
      </c>
      <c r="D3914" s="71"/>
      <c r="E3914" s="72"/>
      <c r="F3914" s="81"/>
      <c r="G3914" s="82" t="s">
        <v>67</v>
      </c>
      <c r="H3914" s="132">
        <v>20092</v>
      </c>
      <c r="I3914" s="132">
        <v>17453</v>
      </c>
      <c r="J3914" s="133">
        <v>37545</v>
      </c>
      <c r="K3914" s="66">
        <v>16244</v>
      </c>
      <c r="L3914" s="66">
        <v>13967</v>
      </c>
      <c r="M3914" s="66">
        <v>37</v>
      </c>
      <c r="N3914" s="66">
        <v>30248</v>
      </c>
      <c r="O3914" s="66">
        <v>11323</v>
      </c>
      <c r="P3914" s="66">
        <v>9896</v>
      </c>
      <c r="Q3914" s="66">
        <v>28</v>
      </c>
      <c r="R3914" s="66">
        <v>21247</v>
      </c>
      <c r="S3914" s="24">
        <f>Table1[[#This Row],[Female Voters]]/Table1[[#This Row],[Female Population]]</f>
        <v>0.80848098745769459</v>
      </c>
      <c r="T3914" s="24">
        <f>Table1[[#This Row],[Male Voters]]/Table1[[#This Row],[Male Population]]</f>
        <v>0.80026356500315132</v>
      </c>
      <c r="U3914" s="24">
        <f>Table1[[#This Row],[Total Voters]]/Table1[[#This Row],[Total Population]]</f>
        <v>0.80564655746437608</v>
      </c>
      <c r="V3914" s="24">
        <f>Table1[[#This Row],[Female Ballots]]/Table1[[#This Row],[Female Population]]</f>
        <v>0.56355763487955401</v>
      </c>
      <c r="W3914" s="24">
        <f>Table1[[#This Row],[Male Ballots]]/Table1[[#This Row],[Male Population]]</f>
        <v>0.5670085372142325</v>
      </c>
      <c r="X3914" s="24">
        <f>Table1[[#This Row],[Total Ballots]]/Table1[[#This Row],[Total Population]]</f>
        <v>0.56590757757357835</v>
      </c>
      <c r="Y3914" s="78">
        <f>Table1[[#This Row],[Female Ballots]]/Table1[[#This Row],[Female Voters]]</f>
        <v>0.69705737503078058</v>
      </c>
      <c r="Z3914" s="79">
        <f>Table1[[#This Row],[Male Ballots]]/Table1[[#This Row],[Male Voters]]</f>
        <v>0.70852724278656831</v>
      </c>
      <c r="AA3914" s="78">
        <f>Table1[[#This Row],[Total Ballots]]/Table1[[#This Row],[Total Voters]]</f>
        <v>0.70242660671779955</v>
      </c>
    </row>
    <row r="3915" spans="1:27" s="12" customFormat="1" x14ac:dyDescent="0.35">
      <c r="A3915" s="70" t="s">
        <v>68</v>
      </c>
      <c r="B3915" s="71">
        <v>2020</v>
      </c>
      <c r="C3915" s="71" t="s">
        <v>81</v>
      </c>
      <c r="D3915" s="71"/>
      <c r="E3915" s="72"/>
      <c r="F3915" s="81"/>
      <c r="G3915" s="82" t="s">
        <v>79</v>
      </c>
      <c r="H3915" s="132">
        <v>3042081.7800000003</v>
      </c>
      <c r="I3915" s="132">
        <v>2983985.0300000003</v>
      </c>
      <c r="J3915" s="133">
        <v>6026066.8100000005</v>
      </c>
      <c r="K3915" s="66">
        <v>2366678</v>
      </c>
      <c r="L3915" s="66">
        <v>2204216</v>
      </c>
      <c r="M3915" s="66">
        <v>40098</v>
      </c>
      <c r="N3915" s="66">
        <v>4610992</v>
      </c>
      <c r="O3915" s="66">
        <v>1319102</v>
      </c>
      <c r="P3915" s="66">
        <v>1167272</v>
      </c>
      <c r="Q3915" s="66">
        <v>21400</v>
      </c>
      <c r="R3915" s="73">
        <v>2507774</v>
      </c>
      <c r="S3915" s="24">
        <f>Table1[[#This Row],[Female Voters]]/Table1[[#This Row],[Female Population]]</f>
        <v>0.77797974254327895</v>
      </c>
      <c r="T3915" s="24">
        <f>Table1[[#This Row],[Male Voters]]/Table1[[#This Row],[Male Population]]</f>
        <v>0.73868198996963463</v>
      </c>
      <c r="U3915" s="24">
        <f>Table1[[#This Row],[Total Voters]]/Table1[[#This Row],[Total Population]]</f>
        <v>0.76517439075654714</v>
      </c>
      <c r="V3915" s="24">
        <f>Table1[[#This Row],[Female Ballots]]/Table1[[#This Row],[Female Population]]</f>
        <v>0.43361819155302256</v>
      </c>
      <c r="W3915" s="24">
        <f>Table1[[#This Row],[Male Ballots]]/Table1[[#This Row],[Male Population]]</f>
        <v>0.39117890614886897</v>
      </c>
      <c r="X3915" s="24">
        <f>Table1[[#This Row],[Total Ballots]]/Table1[[#This Row],[Total Population]]</f>
        <v>0.41615436387768823</v>
      </c>
      <c r="Y3915" s="78">
        <f>Table1[[#This Row],[Female Ballots]]/Table1[[#This Row],[Female Voters]]</f>
        <v>0.55736437318469179</v>
      </c>
      <c r="Z3915" s="79">
        <f>Table1[[#This Row],[Male Ballots]]/Table1[[#This Row],[Male Voters]]</f>
        <v>0.52956334587898823</v>
      </c>
      <c r="AA3915" s="78">
        <f>Table1[[#This Row],[Total Ballots]]/Table1[[#This Row],[Total Voters]]</f>
        <v>0.54386865125769035</v>
      </c>
    </row>
    <row r="3916" spans="1:27" s="12" customFormat="1" x14ac:dyDescent="0.35">
      <c r="A3916" s="70" t="s">
        <v>68</v>
      </c>
      <c r="B3916" s="71">
        <v>2020</v>
      </c>
      <c r="C3916" s="71" t="s">
        <v>81</v>
      </c>
      <c r="D3916" s="71"/>
      <c r="E3916" s="72"/>
      <c r="F3916" s="81"/>
      <c r="G3916" s="82" t="s">
        <v>62</v>
      </c>
      <c r="H3916" s="132">
        <v>331347.82</v>
      </c>
      <c r="I3916" s="132">
        <v>356509.59</v>
      </c>
      <c r="J3916" s="133">
        <v>687857.41</v>
      </c>
      <c r="K3916" s="66">
        <v>204873</v>
      </c>
      <c r="L3916" s="66">
        <v>196723</v>
      </c>
      <c r="M3916" s="66">
        <v>9145</v>
      </c>
      <c r="N3916" s="66">
        <v>410741</v>
      </c>
      <c r="O3916" s="66">
        <v>75214</v>
      </c>
      <c r="P3916" s="66">
        <v>64087</v>
      </c>
      <c r="Q3916" s="66">
        <v>4028</v>
      </c>
      <c r="R3916" s="66">
        <v>143329</v>
      </c>
      <c r="S3916" s="24">
        <f>Table1[[#This Row],[Female Voters]]/Table1[[#This Row],[Female Population]]</f>
        <v>0.61830194023911189</v>
      </c>
      <c r="T3916" s="24">
        <f>Table1[[#This Row],[Male Voters]]/Table1[[#This Row],[Male Population]]</f>
        <v>0.55180282808100611</v>
      </c>
      <c r="U3916" s="24">
        <f>Table1[[#This Row],[Total Voters]]/Table1[[#This Row],[Total Population]]</f>
        <v>0.59713102458255118</v>
      </c>
      <c r="V3916" s="24">
        <f>Table1[[#This Row],[Female Ballots]]/Table1[[#This Row],[Female Population]]</f>
        <v>0.22699409943303686</v>
      </c>
      <c r="W3916" s="24">
        <f>Table1[[#This Row],[Male Ballots]]/Table1[[#This Row],[Male Population]]</f>
        <v>0.17976234524294282</v>
      </c>
      <c r="X3916" s="24">
        <f>Table1[[#This Row],[Total Ballots]]/Table1[[#This Row],[Total Population]]</f>
        <v>0.20837022021758839</v>
      </c>
      <c r="Y3916" s="78">
        <f>Table1[[#This Row],[Female Ballots]]/Table1[[#This Row],[Female Voters]]</f>
        <v>0.36712499938986592</v>
      </c>
      <c r="Z3916" s="79">
        <f>Table1[[#This Row],[Male Ballots]]/Table1[[#This Row],[Male Voters]]</f>
        <v>0.3257727871169106</v>
      </c>
      <c r="AA3916" s="78">
        <f>Table1[[#This Row],[Total Ballots]]/Table1[[#This Row],[Total Voters]]</f>
        <v>0.34895225945303732</v>
      </c>
    </row>
    <row r="3917" spans="1:27" s="12" customFormat="1" x14ac:dyDescent="0.35">
      <c r="A3917" s="70" t="s">
        <v>68</v>
      </c>
      <c r="B3917" s="71">
        <v>2020</v>
      </c>
      <c r="C3917" s="71" t="s">
        <v>81</v>
      </c>
      <c r="D3917" s="71"/>
      <c r="E3917" s="72"/>
      <c r="F3917" s="81"/>
      <c r="G3917" s="82" t="s">
        <v>63</v>
      </c>
      <c r="H3917" s="132">
        <v>552475.80000000005</v>
      </c>
      <c r="I3917" s="132">
        <v>582428.9</v>
      </c>
      <c r="J3917" s="133">
        <v>1134904.6000000001</v>
      </c>
      <c r="K3917" s="66">
        <v>397600</v>
      </c>
      <c r="L3917" s="66">
        <v>384911</v>
      </c>
      <c r="M3917" s="66">
        <v>10920</v>
      </c>
      <c r="N3917" s="66">
        <v>793431</v>
      </c>
      <c r="O3917" s="66">
        <v>154680</v>
      </c>
      <c r="P3917" s="66">
        <v>134048</v>
      </c>
      <c r="Q3917" s="66">
        <v>5755</v>
      </c>
      <c r="R3917" s="66">
        <v>294483</v>
      </c>
      <c r="S3917" s="24">
        <f>Table1[[#This Row],[Female Voters]]/Table1[[#This Row],[Female Population]]</f>
        <v>0.7196695312265261</v>
      </c>
      <c r="T3917" s="24">
        <f>Table1[[#This Row],[Male Voters]]/Table1[[#This Row],[Male Population]]</f>
        <v>0.66087208241211925</v>
      </c>
      <c r="U3917" s="24">
        <f>Table1[[#This Row],[Total Voters]]/Table1[[#This Row],[Total Population]]</f>
        <v>0.6991169125581127</v>
      </c>
      <c r="V3917" s="24">
        <f>Table1[[#This Row],[Female Ballots]]/Table1[[#This Row],[Female Population]]</f>
        <v>0.27997606410995735</v>
      </c>
      <c r="W3917" s="24">
        <f>Table1[[#This Row],[Male Ballots]]/Table1[[#This Row],[Male Population]]</f>
        <v>0.23015341443393347</v>
      </c>
      <c r="X3917" s="24">
        <f>Table1[[#This Row],[Total Ballots]]/Table1[[#This Row],[Total Population]]</f>
        <v>0.25947819755070162</v>
      </c>
      <c r="Y3917" s="78">
        <f>Table1[[#This Row],[Female Ballots]]/Table1[[#This Row],[Female Voters]]</f>
        <v>0.38903420523138832</v>
      </c>
      <c r="Z3917" s="79">
        <f>Table1[[#This Row],[Male Ballots]]/Table1[[#This Row],[Male Voters]]</f>
        <v>0.34825712957021232</v>
      </c>
      <c r="AA3917" s="78">
        <f>Table1[[#This Row],[Total Ballots]]/Table1[[#This Row],[Total Voters]]</f>
        <v>0.37115136665948267</v>
      </c>
    </row>
    <row r="3918" spans="1:27" s="12" customFormat="1" x14ac:dyDescent="0.35">
      <c r="A3918" s="70" t="s">
        <v>68</v>
      </c>
      <c r="B3918" s="71">
        <v>2020</v>
      </c>
      <c r="C3918" s="71" t="s">
        <v>81</v>
      </c>
      <c r="D3918" s="71"/>
      <c r="E3918" s="72"/>
      <c r="F3918" s="81"/>
      <c r="G3918" s="82" t="s">
        <v>64</v>
      </c>
      <c r="H3918" s="132">
        <v>522383</v>
      </c>
      <c r="I3918" s="132">
        <v>534796.5</v>
      </c>
      <c r="J3918" s="133">
        <v>1057179.5</v>
      </c>
      <c r="K3918" s="66">
        <v>393548</v>
      </c>
      <c r="L3918" s="66">
        <v>375449</v>
      </c>
      <c r="M3918" s="66">
        <v>6927</v>
      </c>
      <c r="N3918" s="66">
        <v>775924</v>
      </c>
      <c r="O3918" s="66">
        <v>182730</v>
      </c>
      <c r="P3918" s="66">
        <v>164796</v>
      </c>
      <c r="Q3918" s="66">
        <v>3563</v>
      </c>
      <c r="R3918" s="66">
        <v>351089</v>
      </c>
      <c r="S3918" s="24">
        <f>Table1[[#This Row],[Female Voters]]/Table1[[#This Row],[Female Population]]</f>
        <v>0.75337061121820581</v>
      </c>
      <c r="T3918" s="24">
        <f>Table1[[#This Row],[Male Voters]]/Table1[[#This Row],[Male Population]]</f>
        <v>0.70204086975139146</v>
      </c>
      <c r="U3918" s="24">
        <f>Table1[[#This Row],[Total Voters]]/Table1[[#This Row],[Total Population]]</f>
        <v>0.73395672163525683</v>
      </c>
      <c r="V3918" s="24">
        <f>Table1[[#This Row],[Female Ballots]]/Table1[[#This Row],[Female Population]]</f>
        <v>0.34980081664219548</v>
      </c>
      <c r="W3918" s="24">
        <f>Table1[[#This Row],[Male Ballots]]/Table1[[#This Row],[Male Population]]</f>
        <v>0.30814711764194419</v>
      </c>
      <c r="X3918" s="24">
        <f>Table1[[#This Row],[Total Ballots]]/Table1[[#This Row],[Total Population]]</f>
        <v>0.33209970492239022</v>
      </c>
      <c r="Y3918" s="78">
        <f>Table1[[#This Row],[Female Ballots]]/Table1[[#This Row],[Female Voters]]</f>
        <v>0.46431439112890932</v>
      </c>
      <c r="Z3918" s="79">
        <f>Table1[[#This Row],[Male Ballots]]/Table1[[#This Row],[Male Voters]]</f>
        <v>0.43893045393648672</v>
      </c>
      <c r="AA3918" s="78">
        <f>Table1[[#This Row],[Total Ballots]]/Table1[[#This Row],[Total Voters]]</f>
        <v>0.4524785932642888</v>
      </c>
    </row>
    <row r="3919" spans="1:27" s="12" customFormat="1" x14ac:dyDescent="0.35">
      <c r="A3919" s="70" t="s">
        <v>68</v>
      </c>
      <c r="B3919" s="71">
        <v>2020</v>
      </c>
      <c r="C3919" s="71" t="s">
        <v>81</v>
      </c>
      <c r="D3919" s="71"/>
      <c r="E3919" s="72"/>
      <c r="F3919" s="81"/>
      <c r="G3919" s="82" t="s">
        <v>65</v>
      </c>
      <c r="H3919" s="132">
        <v>463417.1</v>
      </c>
      <c r="I3919" s="132">
        <v>464973</v>
      </c>
      <c r="J3919" s="133">
        <v>928390.2</v>
      </c>
      <c r="K3919" s="73">
        <v>365268</v>
      </c>
      <c r="L3919" s="73">
        <v>352334</v>
      </c>
      <c r="M3919" s="73">
        <v>4448</v>
      </c>
      <c r="N3919" s="73">
        <v>722050</v>
      </c>
      <c r="O3919" s="73">
        <v>197541</v>
      </c>
      <c r="P3919" s="73">
        <v>182025</v>
      </c>
      <c r="Q3919" s="73">
        <v>2410</v>
      </c>
      <c r="R3919" s="73">
        <v>381976</v>
      </c>
      <c r="S3919" s="24">
        <f>Table1[[#This Row],[Female Voters]]/Table1[[#This Row],[Female Population]]</f>
        <v>0.78820570065282447</v>
      </c>
      <c r="T3919" s="24">
        <f>Table1[[#This Row],[Male Voters]]/Table1[[#This Row],[Male Population]]</f>
        <v>0.75775152535738632</v>
      </c>
      <c r="U3919" s="24">
        <f>Table1[[#This Row],[Total Voters]]/Table1[[#This Row],[Total Population]]</f>
        <v>0.77774409940992484</v>
      </c>
      <c r="V3919" s="24">
        <f>Table1[[#This Row],[Female Ballots]]/Table1[[#This Row],[Female Population]]</f>
        <v>0.42627041600320748</v>
      </c>
      <c r="W3919" s="24">
        <f>Table1[[#This Row],[Male Ballots]]/Table1[[#This Row],[Male Population]]</f>
        <v>0.39147434367156803</v>
      </c>
      <c r="X3919" s="24">
        <f>Table1[[#This Row],[Total Ballots]]/Table1[[#This Row],[Total Population]]</f>
        <v>0.41143906947746756</v>
      </c>
      <c r="Y3919" s="78">
        <f>Table1[[#This Row],[Female Ballots]]/Table1[[#This Row],[Female Voters]]</f>
        <v>0.54081113045763662</v>
      </c>
      <c r="Z3919" s="79">
        <f>Table1[[#This Row],[Male Ballots]]/Table1[[#This Row],[Male Voters]]</f>
        <v>0.51662626939211087</v>
      </c>
      <c r="AA3919" s="78">
        <f>Table1[[#This Row],[Total Ballots]]/Table1[[#This Row],[Total Voters]]</f>
        <v>0.52901599612215222</v>
      </c>
    </row>
    <row r="3920" spans="1:27" s="12" customFormat="1" x14ac:dyDescent="0.35">
      <c r="A3920" s="70" t="s">
        <v>68</v>
      </c>
      <c r="B3920" s="71">
        <v>2020</v>
      </c>
      <c r="C3920" s="71" t="s">
        <v>81</v>
      </c>
      <c r="D3920" s="71"/>
      <c r="E3920" s="72"/>
      <c r="F3920" s="81"/>
      <c r="G3920" s="82" t="s">
        <v>66</v>
      </c>
      <c r="H3920" s="132">
        <v>493559.69999999995</v>
      </c>
      <c r="I3920" s="132">
        <v>472039</v>
      </c>
      <c r="J3920" s="133">
        <v>965598.7</v>
      </c>
      <c r="K3920" s="66">
        <v>412255</v>
      </c>
      <c r="L3920" s="66">
        <v>383321</v>
      </c>
      <c r="M3920" s="66">
        <v>4324</v>
      </c>
      <c r="N3920" s="66">
        <v>799900</v>
      </c>
      <c r="O3920" s="66">
        <v>266609</v>
      </c>
      <c r="P3920" s="66">
        <v>237395</v>
      </c>
      <c r="Q3920" s="66">
        <v>2664</v>
      </c>
      <c r="R3920" s="66">
        <v>506668</v>
      </c>
      <c r="S3920" s="24">
        <f>Table1[[#This Row],[Female Voters]]/Table1[[#This Row],[Female Population]]</f>
        <v>0.83526876282646256</v>
      </c>
      <c r="T3920" s="24">
        <f>Table1[[#This Row],[Male Voters]]/Table1[[#This Row],[Male Population]]</f>
        <v>0.81205366505733634</v>
      </c>
      <c r="U3920" s="24">
        <f>Table1[[#This Row],[Total Voters]]/Table1[[#This Row],[Total Population]]</f>
        <v>0.82839796698152146</v>
      </c>
      <c r="V3920" s="24">
        <f>Table1[[#This Row],[Female Ballots]]/Table1[[#This Row],[Female Population]]</f>
        <v>0.54017578825823909</v>
      </c>
      <c r="W3920" s="24">
        <f>Table1[[#This Row],[Male Ballots]]/Table1[[#This Row],[Male Population]]</f>
        <v>0.5029139541436195</v>
      </c>
      <c r="X3920" s="24">
        <f>Table1[[#This Row],[Total Ballots]]/Table1[[#This Row],[Total Population]]</f>
        <v>0.52471901629527884</v>
      </c>
      <c r="Y3920" s="78">
        <f>Table1[[#This Row],[Female Ballots]]/Table1[[#This Row],[Female Voters]]</f>
        <v>0.64670895440928555</v>
      </c>
      <c r="Z3920" s="79">
        <f>Table1[[#This Row],[Male Ballots]]/Table1[[#This Row],[Male Voters]]</f>
        <v>0.61931123001348742</v>
      </c>
      <c r="AA3920" s="78">
        <f>Table1[[#This Row],[Total Ballots]]/Table1[[#This Row],[Total Voters]]</f>
        <v>0.63341417677209655</v>
      </c>
    </row>
    <row r="3921" spans="1:27" s="12" customFormat="1" x14ac:dyDescent="0.35">
      <c r="A3921" s="74" t="s">
        <v>68</v>
      </c>
      <c r="B3921" s="71">
        <v>2020</v>
      </c>
      <c r="C3921" s="71" t="s">
        <v>81</v>
      </c>
      <c r="D3921" s="75"/>
      <c r="E3921" s="76"/>
      <c r="F3921" s="81"/>
      <c r="G3921" s="83" t="s">
        <v>67</v>
      </c>
      <c r="H3921" s="132">
        <v>678898.3600000001</v>
      </c>
      <c r="I3921" s="132">
        <v>573238.04</v>
      </c>
      <c r="J3921" s="133">
        <v>1252136.3999999999</v>
      </c>
      <c r="K3921" s="66">
        <v>593134</v>
      </c>
      <c r="L3921" s="66">
        <v>511478</v>
      </c>
      <c r="M3921" s="66">
        <v>4334</v>
      </c>
      <c r="N3921" s="66">
        <v>1108946</v>
      </c>
      <c r="O3921" s="66">
        <v>442328</v>
      </c>
      <c r="P3921" s="66">
        <v>384921</v>
      </c>
      <c r="Q3921" s="66">
        <v>2980</v>
      </c>
      <c r="R3921" s="66">
        <v>830229</v>
      </c>
      <c r="S3921" s="24">
        <f>IFERROR(Table1[[#This Row],[Female Voters]]/Table1[[#This Row],[Female Population]],"")</f>
        <v>0.87367128122094728</v>
      </c>
      <c r="T3921" s="24">
        <f>IFERROR(Table1[[#This Row],[Male Voters]]/Table1[[#This Row],[Male Population]],"")</f>
        <v>0.89226109279139953</v>
      </c>
      <c r="U3921" s="24">
        <f>IFERROR(Table1[[#This Row],[Total Voters]]/Table1[[#This Row],[Total Population]],"")</f>
        <v>0.88564312961431368</v>
      </c>
      <c r="V3921" s="24">
        <f>IFERROR(Table1[[#This Row],[Female Ballots]]/Table1[[#This Row],[Female Population]],"")</f>
        <v>0.65153788263680579</v>
      </c>
      <c r="W3921" s="24">
        <f>IFERROR(Table1[[#This Row],[Male Ballots]]/Table1[[#This Row],[Male Population]],"")</f>
        <v>0.67148544433652724</v>
      </c>
      <c r="X3921" s="24">
        <f>IFERROR(Table1[[#This Row],[Total Ballots]]/Table1[[#This Row],[Total Population]],"")</f>
        <v>0.66304996803862593</v>
      </c>
      <c r="Y3921" s="78">
        <f>Table1[[#This Row],[Female Ballots]]/Table1[[#This Row],[Female Voters]]</f>
        <v>0.74574716674478281</v>
      </c>
      <c r="Z3921" s="79">
        <f>Table1[[#This Row],[Male Ballots]]/Table1[[#This Row],[Male Voters]]</f>
        <v>0.75256609277427378</v>
      </c>
      <c r="AA3921" s="78">
        <f>Table1[[#This Row],[Total Ballots]]/Table1[[#This Row],[Total Voters]]</f>
        <v>0.74866494851868348</v>
      </c>
    </row>
    <row r="3922" spans="1:27" s="12" customFormat="1" x14ac:dyDescent="0.35">
      <c r="A3922" s="70" t="s">
        <v>59</v>
      </c>
      <c r="B3922" s="71">
        <v>2019</v>
      </c>
      <c r="C3922" s="71" t="s">
        <v>82</v>
      </c>
      <c r="D3922" s="71"/>
      <c r="E3922" s="72"/>
      <c r="F3922" s="81"/>
      <c r="G3922" s="82" t="s">
        <v>79</v>
      </c>
      <c r="H3922" s="66">
        <v>6661.7613000000001</v>
      </c>
      <c r="I3922" s="66">
        <v>6771.7962399999997</v>
      </c>
      <c r="J3922" s="10">
        <v>13433.5589</v>
      </c>
      <c r="K3922" s="66">
        <v>3642</v>
      </c>
      <c r="L3922" s="66">
        <v>3358</v>
      </c>
      <c r="M3922" s="66">
        <v>13</v>
      </c>
      <c r="N3922" s="66">
        <v>7013</v>
      </c>
      <c r="O3922" s="66">
        <v>1580</v>
      </c>
      <c r="P3922" s="66">
        <v>1418</v>
      </c>
      <c r="Q3922" s="66">
        <v>5</v>
      </c>
      <c r="R3922" s="73">
        <v>3003</v>
      </c>
      <c r="S3922" s="130">
        <f>IFERROR(Table1[[#This Row],[Female Voters]]/Table1[[#This Row],[Female Population]],"0.0%")</f>
        <v>0.54670226626102614</v>
      </c>
      <c r="T3922" s="130">
        <f>IFERROR(Table1[[#This Row],[Male Voters]]/Table1[[#This Row],[Male Population]],"0.0%")</f>
        <v>0.49588024816293058</v>
      </c>
      <c r="U3922" s="130">
        <f>IFERROR(Table1[[#This Row],[Total Voters]]/Table1[[#This Row],[Total Population]],"0.0%")</f>
        <v>0.52205078730104792</v>
      </c>
      <c r="V3922" s="130">
        <f>IFERROR(Table1[[#This Row],[Female Ballots]]/Table1[[#This Row],[Female Population]],"0.0%")</f>
        <v>0.23717451419341609</v>
      </c>
      <c r="W3922" s="130">
        <f>IFERROR(Table1[[#This Row],[Male Ballots]]/Table1[[#This Row],[Male Population]],"0.0%")</f>
        <v>0.20939791301222024</v>
      </c>
      <c r="X3922" s="130">
        <f>IFERROR(Table1[[#This Row],[Total Ballots]]/Table1[[#This Row],[Total Population]],"0.0%")</f>
        <v>0.22354463343291703</v>
      </c>
      <c r="Y3922" s="78">
        <f>Table1[[#This Row],[Female Ballots]]/Table1[[#This Row],[Female Voters]]</f>
        <v>0.43382756727073035</v>
      </c>
      <c r="Z3922" s="79">
        <f>Table1[[#This Row],[Male Ballots]]/Table1[[#This Row],[Male Voters]]</f>
        <v>0.42227516378796903</v>
      </c>
      <c r="AA3922" s="78">
        <f>Table1[[#This Row],[Total Ballots]]/Table1[[#This Row],[Total Voters]]</f>
        <v>0.42820476258377299</v>
      </c>
    </row>
    <row r="3923" spans="1:27" s="12" customFormat="1" x14ac:dyDescent="0.35">
      <c r="A3923" s="70" t="s">
        <v>59</v>
      </c>
      <c r="B3923" s="71">
        <v>2019</v>
      </c>
      <c r="C3923" s="71" t="s">
        <v>82</v>
      </c>
      <c r="D3923" s="71"/>
      <c r="E3923" s="72"/>
      <c r="F3923" s="81"/>
      <c r="G3923" s="82" t="s">
        <v>62</v>
      </c>
      <c r="H3923" s="66">
        <v>932.06770000000006</v>
      </c>
      <c r="I3923" s="66">
        <v>1040.0822000000001</v>
      </c>
      <c r="J3923" s="66">
        <v>1972.1499999999999</v>
      </c>
      <c r="K3923" s="66">
        <v>384</v>
      </c>
      <c r="L3923" s="66">
        <v>365</v>
      </c>
      <c r="M3923" s="66">
        <v>6</v>
      </c>
      <c r="N3923" s="66">
        <v>755</v>
      </c>
      <c r="O3923" s="66">
        <v>56</v>
      </c>
      <c r="P3923" s="66">
        <v>58</v>
      </c>
      <c r="Q3923" s="66">
        <v>1</v>
      </c>
      <c r="R3923" s="73">
        <v>115</v>
      </c>
      <c r="S3923" s="130">
        <f>IFERROR(Table1[[#This Row],[Female Voters]]/Table1[[#This Row],[Female Population]],"0.0%")</f>
        <v>0.41198724084098182</v>
      </c>
      <c r="T3923" s="130">
        <f>IFERROR(Table1[[#This Row],[Male Voters]]/Table1[[#This Row],[Male Population]],"0.0%")</f>
        <v>0.35093380119379025</v>
      </c>
      <c r="U3923" s="130">
        <f>IFERROR(Table1[[#This Row],[Total Voters]]/Table1[[#This Row],[Total Population]],"0.0%")</f>
        <v>0.38283092056892226</v>
      </c>
      <c r="V3923" s="130">
        <f>IFERROR(Table1[[#This Row],[Female Ballots]]/Table1[[#This Row],[Female Population]],"0.0%")</f>
        <v>6.0081472622643177E-2</v>
      </c>
      <c r="W3923" s="130">
        <f>IFERROR(Table1[[#This Row],[Male Ballots]]/Table1[[#This Row],[Male Population]],"0.0%")</f>
        <v>5.5764823203396804E-2</v>
      </c>
      <c r="X3923" s="130">
        <f>IFERROR(Table1[[#This Row],[Total Ballots]]/Table1[[#This Row],[Total Population]],"0.0%")</f>
        <v>5.8311994523743124E-2</v>
      </c>
      <c r="Y3923" s="78">
        <f>Table1[[#This Row],[Female Ballots]]/Table1[[#This Row],[Female Voters]]</f>
        <v>0.14583333333333334</v>
      </c>
      <c r="Z3923" s="79">
        <f>Table1[[#This Row],[Male Ballots]]/Table1[[#This Row],[Male Voters]]</f>
        <v>0.15890410958904111</v>
      </c>
      <c r="AA3923" s="78">
        <f>Table1[[#This Row],[Total Ballots]]/Table1[[#This Row],[Total Voters]]</f>
        <v>0.15231788079470199</v>
      </c>
    </row>
    <row r="3924" spans="1:27" s="12" customFormat="1" x14ac:dyDescent="0.35">
      <c r="A3924" s="70" t="s">
        <v>59</v>
      </c>
      <c r="B3924" s="71">
        <v>2019</v>
      </c>
      <c r="C3924" s="71" t="s">
        <v>82</v>
      </c>
      <c r="D3924" s="71"/>
      <c r="E3924" s="72"/>
      <c r="F3924" s="81"/>
      <c r="G3924" s="82" t="s">
        <v>63</v>
      </c>
      <c r="H3924" s="66">
        <v>1347.1012000000001</v>
      </c>
      <c r="I3924" s="66">
        <v>1427.1109999999999</v>
      </c>
      <c r="J3924" s="66">
        <v>2774.2129999999997</v>
      </c>
      <c r="K3924" s="66">
        <v>635</v>
      </c>
      <c r="L3924" s="66">
        <v>575</v>
      </c>
      <c r="M3924" s="66">
        <v>1</v>
      </c>
      <c r="N3924" s="66">
        <v>1211</v>
      </c>
      <c r="O3924" s="66">
        <v>142</v>
      </c>
      <c r="P3924" s="66">
        <v>103</v>
      </c>
      <c r="Q3924" s="66">
        <v>1</v>
      </c>
      <c r="R3924" s="73">
        <v>246</v>
      </c>
      <c r="S3924" s="130">
        <f>IFERROR(Table1[[#This Row],[Female Voters]]/Table1[[#This Row],[Female Population]],"0.0%")</f>
        <v>0.47138255091748116</v>
      </c>
      <c r="T3924" s="130">
        <f>IFERROR(Table1[[#This Row],[Male Voters]]/Table1[[#This Row],[Male Population]],"0.0%")</f>
        <v>0.40291189683213152</v>
      </c>
      <c r="U3924" s="130">
        <f>IFERROR(Table1[[#This Row],[Total Voters]]/Table1[[#This Row],[Total Population]],"0.0%")</f>
        <v>0.43652019509677165</v>
      </c>
      <c r="V3924" s="130">
        <f>IFERROR(Table1[[#This Row],[Female Ballots]]/Table1[[#This Row],[Female Population]],"0.0%")</f>
        <v>0.10541153107131075</v>
      </c>
      <c r="W3924" s="130">
        <f>IFERROR(Table1[[#This Row],[Male Ballots]]/Table1[[#This Row],[Male Population]],"0.0%")</f>
        <v>7.2173783258625293E-2</v>
      </c>
      <c r="X3924" s="130">
        <f>IFERROR(Table1[[#This Row],[Total Ballots]]/Table1[[#This Row],[Total Population]],"0.0%")</f>
        <v>8.8673796856982512E-2</v>
      </c>
      <c r="Y3924" s="78">
        <f>Table1[[#This Row],[Female Ballots]]/Table1[[#This Row],[Female Voters]]</f>
        <v>0.22362204724409449</v>
      </c>
      <c r="Z3924" s="79">
        <f>Table1[[#This Row],[Male Ballots]]/Table1[[#This Row],[Male Voters]]</f>
        <v>0.17913043478260871</v>
      </c>
      <c r="AA3924" s="78">
        <f>Table1[[#This Row],[Total Ballots]]/Table1[[#This Row],[Total Voters]]</f>
        <v>0.20313790255986788</v>
      </c>
    </row>
    <row r="3925" spans="1:27" s="12" customFormat="1" x14ac:dyDescent="0.35">
      <c r="A3925" s="70" t="s">
        <v>59</v>
      </c>
      <c r="B3925" s="71">
        <v>2019</v>
      </c>
      <c r="C3925" s="71" t="s">
        <v>82</v>
      </c>
      <c r="D3925" s="71"/>
      <c r="E3925" s="72"/>
      <c r="F3925" s="81"/>
      <c r="G3925" s="82" t="s">
        <v>64</v>
      </c>
      <c r="H3925" s="66">
        <v>1228.105</v>
      </c>
      <c r="I3925" s="66">
        <v>1232.1214</v>
      </c>
      <c r="J3925" s="66">
        <v>2460.2260000000001</v>
      </c>
      <c r="K3925" s="66">
        <v>570</v>
      </c>
      <c r="L3925" s="66">
        <v>501</v>
      </c>
      <c r="M3925" s="66">
        <v>0</v>
      </c>
      <c r="N3925" s="66">
        <v>1071</v>
      </c>
      <c r="O3925" s="66">
        <v>184</v>
      </c>
      <c r="P3925" s="66">
        <v>150</v>
      </c>
      <c r="Q3925" s="66">
        <v>0</v>
      </c>
      <c r="R3925" s="73">
        <v>334</v>
      </c>
      <c r="S3925" s="130">
        <f>IFERROR(Table1[[#This Row],[Female Voters]]/Table1[[#This Row],[Female Population]],"0.0%")</f>
        <v>0.46412969575077051</v>
      </c>
      <c r="T3925" s="130">
        <f>IFERROR(Table1[[#This Row],[Male Voters]]/Table1[[#This Row],[Male Population]],"0.0%")</f>
        <v>0.40661577665967008</v>
      </c>
      <c r="U3925" s="130">
        <f>IFERROR(Table1[[#This Row],[Total Voters]]/Table1[[#This Row],[Total Population]],"0.0%")</f>
        <v>0.43532586030714249</v>
      </c>
      <c r="V3925" s="130">
        <f>IFERROR(Table1[[#This Row],[Female Ballots]]/Table1[[#This Row],[Female Population]],"0.0%")</f>
        <v>0.1498243228388452</v>
      </c>
      <c r="W3925" s="130">
        <f>IFERROR(Table1[[#This Row],[Male Ballots]]/Table1[[#This Row],[Male Population]],"0.0%")</f>
        <v>0.12174125049690721</v>
      </c>
      <c r="X3925" s="130">
        <f>IFERROR(Table1[[#This Row],[Total Ballots]]/Table1[[#This Row],[Total Population]],"0.0%")</f>
        <v>0.13575988547393614</v>
      </c>
      <c r="Y3925" s="78">
        <f>Table1[[#This Row],[Female Ballots]]/Table1[[#This Row],[Female Voters]]</f>
        <v>0.32280701754385965</v>
      </c>
      <c r="Z3925" s="79">
        <f>Table1[[#This Row],[Male Ballots]]/Table1[[#This Row],[Male Voters]]</f>
        <v>0.29940119760479039</v>
      </c>
      <c r="AA3925" s="78">
        <f>Table1[[#This Row],[Total Ballots]]/Table1[[#This Row],[Total Voters]]</f>
        <v>0.31185807656395892</v>
      </c>
    </row>
    <row r="3926" spans="1:27" s="12" customFormat="1" x14ac:dyDescent="0.35">
      <c r="A3926" s="70" t="s">
        <v>59</v>
      </c>
      <c r="B3926" s="71">
        <v>2019</v>
      </c>
      <c r="C3926" s="71" t="s">
        <v>82</v>
      </c>
      <c r="D3926" s="71"/>
      <c r="E3926" s="72"/>
      <c r="F3926" s="81"/>
      <c r="G3926" s="82" t="s">
        <v>65</v>
      </c>
      <c r="H3926" s="66">
        <v>1035.1052</v>
      </c>
      <c r="I3926" s="66">
        <v>1012.1201</v>
      </c>
      <c r="J3926" s="66">
        <v>2047.2259999999999</v>
      </c>
      <c r="K3926" s="66">
        <v>511</v>
      </c>
      <c r="L3926" s="66">
        <v>473</v>
      </c>
      <c r="M3926" s="66">
        <v>1</v>
      </c>
      <c r="N3926" s="66">
        <v>985</v>
      </c>
      <c r="O3926" s="66">
        <v>233</v>
      </c>
      <c r="P3926" s="66">
        <v>210</v>
      </c>
      <c r="Q3926" s="66">
        <v>0</v>
      </c>
      <c r="R3926" s="73">
        <v>443</v>
      </c>
      <c r="S3926" s="130">
        <f>IFERROR(Table1[[#This Row],[Female Voters]]/Table1[[#This Row],[Female Population]],"0.0%")</f>
        <v>0.49366962894206312</v>
      </c>
      <c r="T3926" s="130">
        <f>IFERROR(Table1[[#This Row],[Male Voters]]/Table1[[#This Row],[Male Population]],"0.0%")</f>
        <v>0.46733584285106089</v>
      </c>
      <c r="U3926" s="130">
        <f>IFERROR(Table1[[#This Row],[Total Voters]]/Table1[[#This Row],[Total Population]],"0.0%")</f>
        <v>0.48113886791199412</v>
      </c>
      <c r="V3926" s="130">
        <f>IFERROR(Table1[[#This Row],[Female Ballots]]/Table1[[#This Row],[Female Population]],"0.0%")</f>
        <v>0.22509789343150821</v>
      </c>
      <c r="W3926" s="130">
        <f>IFERROR(Table1[[#This Row],[Male Ballots]]/Table1[[#This Row],[Male Population]],"0.0%")</f>
        <v>0.20748525792541814</v>
      </c>
      <c r="X3926" s="130">
        <f>IFERROR(Table1[[#This Row],[Total Ballots]]/Table1[[#This Row],[Total Population]],"0.0%")</f>
        <v>0.21639037409646031</v>
      </c>
      <c r="Y3926" s="78">
        <f>Table1[[#This Row],[Female Ballots]]/Table1[[#This Row],[Female Voters]]</f>
        <v>0.45596868884540115</v>
      </c>
      <c r="Z3926" s="79">
        <f>Table1[[#This Row],[Male Ballots]]/Table1[[#This Row],[Male Voters]]</f>
        <v>0.44397463002114163</v>
      </c>
      <c r="AA3926" s="78">
        <f>Table1[[#This Row],[Total Ballots]]/Table1[[#This Row],[Total Voters]]</f>
        <v>0.44974619289340101</v>
      </c>
    </row>
    <row r="3927" spans="1:27" s="12" customFormat="1" x14ac:dyDescent="0.35">
      <c r="A3927" s="70" t="s">
        <v>59</v>
      </c>
      <c r="B3927" s="71">
        <v>2019</v>
      </c>
      <c r="C3927" s="71" t="s">
        <v>82</v>
      </c>
      <c r="D3927" s="71"/>
      <c r="E3927" s="72"/>
      <c r="F3927" s="81"/>
      <c r="G3927" s="82" t="s">
        <v>66</v>
      </c>
      <c r="H3927" s="66">
        <v>944.14910000000009</v>
      </c>
      <c r="I3927" s="66">
        <v>927.14580000000001</v>
      </c>
      <c r="J3927" s="66">
        <v>1871.2950000000001</v>
      </c>
      <c r="K3927" s="66">
        <v>627</v>
      </c>
      <c r="L3927" s="66">
        <v>583</v>
      </c>
      <c r="M3927" s="66">
        <v>5</v>
      </c>
      <c r="N3927" s="66">
        <v>1215</v>
      </c>
      <c r="O3927" s="66">
        <v>340</v>
      </c>
      <c r="P3927" s="66">
        <v>319</v>
      </c>
      <c r="Q3927" s="66">
        <v>3</v>
      </c>
      <c r="R3927" s="73">
        <v>662</v>
      </c>
      <c r="S3927" s="130">
        <f>IFERROR(Table1[[#This Row],[Female Voters]]/Table1[[#This Row],[Female Population]],"0.0%")</f>
        <v>0.66409002561142083</v>
      </c>
      <c r="T3927" s="130">
        <f>IFERROR(Table1[[#This Row],[Male Voters]]/Table1[[#This Row],[Male Population]],"0.0%")</f>
        <v>0.6288115634024336</v>
      </c>
      <c r="U3927" s="130">
        <f>IFERROR(Table1[[#This Row],[Total Voters]]/Table1[[#This Row],[Total Population]],"0.0%")</f>
        <v>0.6492829831747533</v>
      </c>
      <c r="V3927" s="130">
        <f>IFERROR(Table1[[#This Row],[Female Ballots]]/Table1[[#This Row],[Female Population]],"0.0%")</f>
        <v>0.36011261356919155</v>
      </c>
      <c r="W3927" s="130">
        <f>IFERROR(Table1[[#This Row],[Male Ballots]]/Table1[[#This Row],[Male Population]],"0.0%")</f>
        <v>0.34406670450321836</v>
      </c>
      <c r="X3927" s="130">
        <f>IFERROR(Table1[[#This Row],[Total Ballots]]/Table1[[#This Row],[Total Population]],"0.0%")</f>
        <v>0.35376570770509191</v>
      </c>
      <c r="Y3927" s="78">
        <f>Table1[[#This Row],[Female Ballots]]/Table1[[#This Row],[Female Voters]]</f>
        <v>0.54226475279106856</v>
      </c>
      <c r="Z3927" s="79">
        <f>Table1[[#This Row],[Male Ballots]]/Table1[[#This Row],[Male Voters]]</f>
        <v>0.54716981132075471</v>
      </c>
      <c r="AA3927" s="78">
        <f>Table1[[#This Row],[Total Ballots]]/Table1[[#This Row],[Total Voters]]</f>
        <v>0.54485596707818928</v>
      </c>
    </row>
    <row r="3928" spans="1:27" s="12" customFormat="1" x14ac:dyDescent="0.35">
      <c r="A3928" s="70" t="s">
        <v>59</v>
      </c>
      <c r="B3928" s="71">
        <v>2019</v>
      </c>
      <c r="C3928" s="71" t="s">
        <v>82</v>
      </c>
      <c r="D3928" s="71"/>
      <c r="E3928" s="72"/>
      <c r="F3928" s="81"/>
      <c r="G3928" s="82" t="s">
        <v>67</v>
      </c>
      <c r="H3928" s="66">
        <v>1175.2330999999999</v>
      </c>
      <c r="I3928" s="66">
        <v>1133.2157400000001</v>
      </c>
      <c r="J3928" s="66">
        <v>2308.4488999999999</v>
      </c>
      <c r="K3928" s="66">
        <v>915</v>
      </c>
      <c r="L3928" s="66">
        <v>861</v>
      </c>
      <c r="M3928" s="66">
        <v>0</v>
      </c>
      <c r="N3928" s="66">
        <v>1776</v>
      </c>
      <c r="O3928" s="66">
        <v>625</v>
      </c>
      <c r="P3928" s="66">
        <v>578</v>
      </c>
      <c r="Q3928" s="66">
        <v>0</v>
      </c>
      <c r="R3928" s="66">
        <v>1203</v>
      </c>
      <c r="S3928" s="130">
        <f>IFERROR(Table1[[#This Row],[Female Voters]]/Table1[[#This Row],[Female Population]],"0.0%")</f>
        <v>0.77856894942799015</v>
      </c>
      <c r="T3928" s="130">
        <f>IFERROR(Table1[[#This Row],[Male Voters]]/Table1[[#This Row],[Male Population]],"0.0%")</f>
        <v>0.75978471672128378</v>
      </c>
      <c r="U3928" s="130">
        <f>IFERROR(Table1[[#This Row],[Total Voters]]/Table1[[#This Row],[Total Population]],"0.0%")</f>
        <v>0.76934776420651985</v>
      </c>
      <c r="V3928" s="130">
        <f>IFERROR(Table1[[#This Row],[Female Ballots]]/Table1[[#This Row],[Female Population]],"0.0%")</f>
        <v>0.53180939168578556</v>
      </c>
      <c r="W3928" s="130">
        <f>IFERROR(Table1[[#This Row],[Male Ballots]]/Table1[[#This Row],[Male Population]],"0.0%")</f>
        <v>0.5100529224911754</v>
      </c>
      <c r="X3928" s="130">
        <f>IFERROR(Table1[[#This Row],[Total Ballots]]/Table1[[#This Row],[Total Population]],"0.0%")</f>
        <v>0.52112914433583524</v>
      </c>
      <c r="Y3928" s="78">
        <f>Table1[[#This Row],[Female Ballots]]/Table1[[#This Row],[Female Voters]]</f>
        <v>0.68306010928961747</v>
      </c>
      <c r="Z3928" s="79">
        <f>Table1[[#This Row],[Male Ballots]]/Table1[[#This Row],[Male Voters]]</f>
        <v>0.67131242740998842</v>
      </c>
      <c r="AA3928" s="78">
        <f>Table1[[#This Row],[Total Ballots]]/Table1[[#This Row],[Total Voters]]</f>
        <v>0.67736486486486491</v>
      </c>
    </row>
    <row r="3929" spans="1:27" s="12" customFormat="1" x14ac:dyDescent="0.35">
      <c r="A3929" s="70" t="s">
        <v>37</v>
      </c>
      <c r="B3929" s="71">
        <v>2019</v>
      </c>
      <c r="C3929" s="71" t="s">
        <v>82</v>
      </c>
      <c r="D3929" s="17" t="s">
        <v>69</v>
      </c>
      <c r="E3929" s="72"/>
      <c r="F3929" s="81"/>
      <c r="G3929" s="82" t="s">
        <v>79</v>
      </c>
      <c r="H3929" s="66">
        <v>9123.9998999999989</v>
      </c>
      <c r="I3929" s="66">
        <v>8478</v>
      </c>
      <c r="J3929" s="66">
        <v>17601.999899999999</v>
      </c>
      <c r="K3929" s="66">
        <v>7970</v>
      </c>
      <c r="L3929" s="66">
        <v>7132</v>
      </c>
      <c r="M3929" s="66">
        <v>25</v>
      </c>
      <c r="N3929" s="66">
        <v>15127</v>
      </c>
      <c r="O3929" s="66">
        <v>3390</v>
      </c>
      <c r="P3929" s="66">
        <v>3212</v>
      </c>
      <c r="Q3929" s="66">
        <v>10</v>
      </c>
      <c r="R3929" s="73">
        <v>6612</v>
      </c>
      <c r="S3929" s="130">
        <f>IFERROR(Table1[[#This Row],[Female Voters]]/Table1[[#This Row],[Female Population]],"0.0%")</f>
        <v>0.87352039536957915</v>
      </c>
      <c r="T3929" s="130">
        <f>IFERROR(Table1[[#This Row],[Male Voters]]/Table1[[#This Row],[Male Population]],"0.0%")</f>
        <v>0.84123614059919793</v>
      </c>
      <c r="U3929" s="130">
        <f>IFERROR(Table1[[#This Row],[Total Voters]]/Table1[[#This Row],[Total Population]],"0.0%")</f>
        <v>0.8593909831802693</v>
      </c>
      <c r="V3929" s="130">
        <f>IFERROR(Table1[[#This Row],[Female Ballots]]/Table1[[#This Row],[Female Population]],"0.0%")</f>
        <v>0.37154757092884233</v>
      </c>
      <c r="W3929" s="130">
        <f>IFERROR(Table1[[#This Row],[Male Ballots]]/Table1[[#This Row],[Male Population]],"0.0%")</f>
        <v>0.37886293937249349</v>
      </c>
      <c r="X3929" s="130">
        <f>IFERROR(Table1[[#This Row],[Total Ballots]]/Table1[[#This Row],[Total Population]],"0.0%")</f>
        <v>0.37563913405089844</v>
      </c>
      <c r="Y3929" s="78">
        <f>Table1[[#This Row],[Female Ballots]]/Table1[[#This Row],[Female Voters]]</f>
        <v>0.42534504391468003</v>
      </c>
      <c r="Z3929" s="79">
        <f>Table1[[#This Row],[Male Ballots]]/Table1[[#This Row],[Male Voters]]</f>
        <v>0.45036455412226584</v>
      </c>
      <c r="AA3929" s="78">
        <f>Table1[[#This Row],[Total Ballots]]/Table1[[#This Row],[Total Voters]]</f>
        <v>0.43709922654855554</v>
      </c>
    </row>
    <row r="3930" spans="1:27" s="12" customFormat="1" x14ac:dyDescent="0.35">
      <c r="A3930" s="70" t="s">
        <v>37</v>
      </c>
      <c r="B3930" s="71">
        <v>2019</v>
      </c>
      <c r="C3930" s="71" t="s">
        <v>82</v>
      </c>
      <c r="D3930" s="17" t="s">
        <v>69</v>
      </c>
      <c r="E3930" s="72"/>
      <c r="F3930" s="81"/>
      <c r="G3930" s="82" t="s">
        <v>62</v>
      </c>
      <c r="H3930" s="66">
        <v>827</v>
      </c>
      <c r="I3930" s="66">
        <v>819</v>
      </c>
      <c r="J3930" s="66">
        <v>1646</v>
      </c>
      <c r="K3930" s="66">
        <v>545</v>
      </c>
      <c r="L3930" s="66">
        <v>513</v>
      </c>
      <c r="M3930" s="66">
        <v>3</v>
      </c>
      <c r="N3930" s="66">
        <v>1061</v>
      </c>
      <c r="O3930" s="66">
        <v>81</v>
      </c>
      <c r="P3930" s="66">
        <v>111</v>
      </c>
      <c r="Q3930" s="66">
        <v>2</v>
      </c>
      <c r="R3930" s="73">
        <v>194</v>
      </c>
      <c r="S3930" s="130">
        <f>IFERROR(Table1[[#This Row],[Female Voters]]/Table1[[#This Row],[Female Population]],"0.0%")</f>
        <v>0.65900846432889959</v>
      </c>
      <c r="T3930" s="130">
        <f>IFERROR(Table1[[#This Row],[Male Voters]]/Table1[[#This Row],[Male Population]],"0.0%")</f>
        <v>0.62637362637362637</v>
      </c>
      <c r="U3930" s="130">
        <f>IFERROR(Table1[[#This Row],[Total Voters]]/Table1[[#This Row],[Total Population]],"0.0%")</f>
        <v>0.64459295261239369</v>
      </c>
      <c r="V3930" s="130">
        <f>IFERROR(Table1[[#This Row],[Female Ballots]]/Table1[[#This Row],[Female Population]],"0.0%")</f>
        <v>9.7944377267230959E-2</v>
      </c>
      <c r="W3930" s="130">
        <f>IFERROR(Table1[[#This Row],[Male Ballots]]/Table1[[#This Row],[Male Population]],"0.0%")</f>
        <v>0.13553113553113552</v>
      </c>
      <c r="X3930" s="130">
        <f>IFERROR(Table1[[#This Row],[Total Ballots]]/Table1[[#This Row],[Total Population]],"0.0%")</f>
        <v>0.11786148238153099</v>
      </c>
      <c r="Y3930" s="78">
        <f>Table1[[#This Row],[Female Ballots]]/Table1[[#This Row],[Female Voters]]</f>
        <v>0.14862385321100918</v>
      </c>
      <c r="Z3930" s="79">
        <f>Table1[[#This Row],[Male Ballots]]/Table1[[#This Row],[Male Voters]]</f>
        <v>0.21637426900584794</v>
      </c>
      <c r="AA3930" s="78">
        <f>Table1[[#This Row],[Total Ballots]]/Table1[[#This Row],[Total Voters]]</f>
        <v>0.18284637134778511</v>
      </c>
    </row>
    <row r="3931" spans="1:27" s="12" customFormat="1" x14ac:dyDescent="0.35">
      <c r="A3931" s="70" t="s">
        <v>37</v>
      </c>
      <c r="B3931" s="71">
        <v>2019</v>
      </c>
      <c r="C3931" s="71" t="s">
        <v>82</v>
      </c>
      <c r="D3931" s="17" t="s">
        <v>69</v>
      </c>
      <c r="E3931" s="72"/>
      <c r="F3931" s="81"/>
      <c r="G3931" s="82" t="s">
        <v>63</v>
      </c>
      <c r="H3931" s="66">
        <v>1202</v>
      </c>
      <c r="I3931" s="66">
        <v>1201</v>
      </c>
      <c r="J3931" s="66">
        <v>2403</v>
      </c>
      <c r="K3931" s="66">
        <v>1014</v>
      </c>
      <c r="L3931" s="66">
        <v>940</v>
      </c>
      <c r="M3931" s="66">
        <v>2</v>
      </c>
      <c r="N3931" s="66">
        <v>1956</v>
      </c>
      <c r="O3931" s="66">
        <v>151</v>
      </c>
      <c r="P3931" s="66">
        <v>150</v>
      </c>
      <c r="Q3931" s="66">
        <v>0</v>
      </c>
      <c r="R3931" s="73">
        <v>301</v>
      </c>
      <c r="S3931" s="130">
        <f>IFERROR(Table1[[#This Row],[Female Voters]]/Table1[[#This Row],[Female Population]],"0.0%")</f>
        <v>0.84359400998336109</v>
      </c>
      <c r="T3931" s="130">
        <f>IFERROR(Table1[[#This Row],[Male Voters]]/Table1[[#This Row],[Male Population]],"0.0%")</f>
        <v>0.78268109908409655</v>
      </c>
      <c r="U3931" s="130">
        <f>IFERROR(Table1[[#This Row],[Total Voters]]/Table1[[#This Row],[Total Population]],"0.0%")</f>
        <v>0.81398252184769038</v>
      </c>
      <c r="V3931" s="130">
        <f>IFERROR(Table1[[#This Row],[Female Ballots]]/Table1[[#This Row],[Female Population]],"0.0%")</f>
        <v>0.12562396006655574</v>
      </c>
      <c r="W3931" s="130">
        <f>IFERROR(Table1[[#This Row],[Male Ballots]]/Table1[[#This Row],[Male Population]],"0.0%")</f>
        <v>0.12489592006661115</v>
      </c>
      <c r="X3931" s="130">
        <f>IFERROR(Table1[[#This Row],[Total Ballots]]/Table1[[#This Row],[Total Population]],"0.0%")</f>
        <v>0.12526009155222639</v>
      </c>
      <c r="Y3931" s="78">
        <f>Table1[[#This Row],[Female Ballots]]/Table1[[#This Row],[Female Voters]]</f>
        <v>0.14891518737672585</v>
      </c>
      <c r="Z3931" s="79">
        <f>Table1[[#This Row],[Male Ballots]]/Table1[[#This Row],[Male Voters]]</f>
        <v>0.15957446808510639</v>
      </c>
      <c r="AA3931" s="78">
        <f>Table1[[#This Row],[Total Ballots]]/Table1[[#This Row],[Total Voters]]</f>
        <v>0.15388548057259713</v>
      </c>
    </row>
    <row r="3932" spans="1:27" s="12" customFormat="1" x14ac:dyDescent="0.35">
      <c r="A3932" s="70" t="s">
        <v>37</v>
      </c>
      <c r="B3932" s="71">
        <v>2019</v>
      </c>
      <c r="C3932" s="71" t="s">
        <v>82</v>
      </c>
      <c r="D3932" s="17" t="s">
        <v>69</v>
      </c>
      <c r="E3932" s="72"/>
      <c r="F3932" s="81"/>
      <c r="G3932" s="82" t="s">
        <v>64</v>
      </c>
      <c r="H3932" s="66">
        <v>1252</v>
      </c>
      <c r="I3932" s="66">
        <v>1173</v>
      </c>
      <c r="J3932" s="66">
        <v>2425</v>
      </c>
      <c r="K3932" s="66">
        <v>1105</v>
      </c>
      <c r="L3932" s="66">
        <v>957</v>
      </c>
      <c r="M3932" s="66">
        <v>6</v>
      </c>
      <c r="N3932" s="66">
        <v>2068</v>
      </c>
      <c r="O3932" s="66">
        <v>267</v>
      </c>
      <c r="P3932" s="66">
        <v>257</v>
      </c>
      <c r="Q3932" s="66">
        <v>2</v>
      </c>
      <c r="R3932" s="73">
        <v>526</v>
      </c>
      <c r="S3932" s="130">
        <f>IFERROR(Table1[[#This Row],[Female Voters]]/Table1[[#This Row],[Female Population]],"0.0%")</f>
        <v>0.88258785942492013</v>
      </c>
      <c r="T3932" s="130">
        <f>IFERROR(Table1[[#This Row],[Male Voters]]/Table1[[#This Row],[Male Population]],"0.0%")</f>
        <v>0.81585677749360619</v>
      </c>
      <c r="U3932" s="130">
        <f>IFERROR(Table1[[#This Row],[Total Voters]]/Table1[[#This Row],[Total Population]],"0.0%")</f>
        <v>0.85278350515463919</v>
      </c>
      <c r="V3932" s="130">
        <f>IFERROR(Table1[[#This Row],[Female Ballots]]/Table1[[#This Row],[Female Population]],"0.0%")</f>
        <v>0.21325878594249201</v>
      </c>
      <c r="W3932" s="130">
        <f>IFERROR(Table1[[#This Row],[Male Ballots]]/Table1[[#This Row],[Male Population]],"0.0%")</f>
        <v>0.21909633418584826</v>
      </c>
      <c r="X3932" s="130">
        <f>IFERROR(Table1[[#This Row],[Total Ballots]]/Table1[[#This Row],[Total Population]],"0.0%")</f>
        <v>0.21690721649484537</v>
      </c>
      <c r="Y3932" s="78">
        <f>Table1[[#This Row],[Female Ballots]]/Table1[[#This Row],[Female Voters]]</f>
        <v>0.2416289592760181</v>
      </c>
      <c r="Z3932" s="79">
        <f>Table1[[#This Row],[Male Ballots]]/Table1[[#This Row],[Male Voters]]</f>
        <v>0.26854754440961337</v>
      </c>
      <c r="AA3932" s="78">
        <f>Table1[[#This Row],[Total Ballots]]/Table1[[#This Row],[Total Voters]]</f>
        <v>0.25435203094777564</v>
      </c>
    </row>
    <row r="3933" spans="1:27" s="12" customFormat="1" x14ac:dyDescent="0.35">
      <c r="A3933" s="70" t="s">
        <v>37</v>
      </c>
      <c r="B3933" s="71">
        <v>2019</v>
      </c>
      <c r="C3933" s="71" t="s">
        <v>82</v>
      </c>
      <c r="D3933" s="17" t="s">
        <v>69</v>
      </c>
      <c r="E3933" s="72"/>
      <c r="F3933" s="81"/>
      <c r="G3933" s="82" t="s">
        <v>65</v>
      </c>
      <c r="H3933" s="66">
        <v>1298</v>
      </c>
      <c r="I3933" s="66">
        <v>1230</v>
      </c>
      <c r="J3933" s="66">
        <v>2528</v>
      </c>
      <c r="K3933" s="66">
        <v>1107</v>
      </c>
      <c r="L3933" s="66">
        <v>1032</v>
      </c>
      <c r="M3933" s="66">
        <v>2</v>
      </c>
      <c r="N3933" s="66">
        <v>2141</v>
      </c>
      <c r="O3933" s="66">
        <v>376</v>
      </c>
      <c r="P3933" s="66">
        <v>373</v>
      </c>
      <c r="Q3933" s="66">
        <v>0</v>
      </c>
      <c r="R3933" s="73">
        <v>749</v>
      </c>
      <c r="S3933" s="130">
        <f>IFERROR(Table1[[#This Row],[Female Voters]]/Table1[[#This Row],[Female Population]],"0.0%")</f>
        <v>0.85285053929121724</v>
      </c>
      <c r="T3933" s="130">
        <f>IFERROR(Table1[[#This Row],[Male Voters]]/Table1[[#This Row],[Male Population]],"0.0%")</f>
        <v>0.83902439024390241</v>
      </c>
      <c r="U3933" s="130">
        <f>IFERROR(Table1[[#This Row],[Total Voters]]/Table1[[#This Row],[Total Population]],"0.0%")</f>
        <v>0.84691455696202533</v>
      </c>
      <c r="V3933" s="130">
        <f>IFERROR(Table1[[#This Row],[Female Ballots]]/Table1[[#This Row],[Female Population]],"0.0%")</f>
        <v>0.2896764252696456</v>
      </c>
      <c r="W3933" s="130">
        <f>IFERROR(Table1[[#This Row],[Male Ballots]]/Table1[[#This Row],[Male Population]],"0.0%")</f>
        <v>0.30325203252032518</v>
      </c>
      <c r="X3933" s="130">
        <f>IFERROR(Table1[[#This Row],[Total Ballots]]/Table1[[#This Row],[Total Population]],"0.0%")</f>
        <v>0.29628164556962028</v>
      </c>
      <c r="Y3933" s="78">
        <f>Table1[[#This Row],[Female Ballots]]/Table1[[#This Row],[Female Voters]]</f>
        <v>0.33965672990063234</v>
      </c>
      <c r="Z3933" s="79">
        <f>Table1[[#This Row],[Male Ballots]]/Table1[[#This Row],[Male Voters]]</f>
        <v>0.36143410852713176</v>
      </c>
      <c r="AA3933" s="78">
        <f>Table1[[#This Row],[Total Ballots]]/Table1[[#This Row],[Total Voters]]</f>
        <v>0.34983652498832324</v>
      </c>
    </row>
    <row r="3934" spans="1:27" s="12" customFormat="1" x14ac:dyDescent="0.35">
      <c r="A3934" s="70" t="s">
        <v>37</v>
      </c>
      <c r="B3934" s="71">
        <v>2019</v>
      </c>
      <c r="C3934" s="71" t="s">
        <v>82</v>
      </c>
      <c r="D3934" s="17" t="s">
        <v>69</v>
      </c>
      <c r="E3934" s="72"/>
      <c r="F3934" s="81"/>
      <c r="G3934" s="82" t="s">
        <v>66</v>
      </c>
      <c r="H3934" s="66">
        <v>1790</v>
      </c>
      <c r="I3934" s="66">
        <v>1563</v>
      </c>
      <c r="J3934" s="66">
        <v>3353</v>
      </c>
      <c r="K3934" s="66">
        <v>1572</v>
      </c>
      <c r="L3934" s="66">
        <v>1318</v>
      </c>
      <c r="M3934" s="66">
        <v>6</v>
      </c>
      <c r="N3934" s="66">
        <v>2896</v>
      </c>
      <c r="O3934" s="66">
        <v>838</v>
      </c>
      <c r="P3934" s="66">
        <v>705</v>
      </c>
      <c r="Q3934" s="66">
        <v>1</v>
      </c>
      <c r="R3934" s="73">
        <v>1544</v>
      </c>
      <c r="S3934" s="130">
        <f>IFERROR(Table1[[#This Row],[Female Voters]]/Table1[[#This Row],[Female Population]],"0.0%")</f>
        <v>0.87821229050279326</v>
      </c>
      <c r="T3934" s="130">
        <f>IFERROR(Table1[[#This Row],[Male Voters]]/Table1[[#This Row],[Male Population]],"0.0%")</f>
        <v>0.84325015994881636</v>
      </c>
      <c r="U3934" s="130">
        <f>IFERROR(Table1[[#This Row],[Total Voters]]/Table1[[#This Row],[Total Population]],"0.0%")</f>
        <v>0.86370414554130626</v>
      </c>
      <c r="V3934" s="130">
        <f>IFERROR(Table1[[#This Row],[Female Ballots]]/Table1[[#This Row],[Female Population]],"0.0%")</f>
        <v>0.46815642458100559</v>
      </c>
      <c r="W3934" s="130">
        <f>IFERROR(Table1[[#This Row],[Male Ballots]]/Table1[[#This Row],[Male Population]],"0.0%")</f>
        <v>0.45105566218809978</v>
      </c>
      <c r="X3934" s="130">
        <f>IFERROR(Table1[[#This Row],[Total Ballots]]/Table1[[#This Row],[Total Population]],"0.0%")</f>
        <v>0.46048314941843127</v>
      </c>
      <c r="Y3934" s="78">
        <f>Table1[[#This Row],[Female Ballots]]/Table1[[#This Row],[Female Voters]]</f>
        <v>0.5330788804071247</v>
      </c>
      <c r="Z3934" s="79">
        <f>Table1[[#This Row],[Male Ballots]]/Table1[[#This Row],[Male Voters]]</f>
        <v>0.53490136570561453</v>
      </c>
      <c r="AA3934" s="78">
        <f>Table1[[#This Row],[Total Ballots]]/Table1[[#This Row],[Total Voters]]</f>
        <v>0.53314917127071826</v>
      </c>
    </row>
    <row r="3935" spans="1:27" s="12" customFormat="1" x14ac:dyDescent="0.35">
      <c r="A3935" s="70" t="s">
        <v>37</v>
      </c>
      <c r="B3935" s="71">
        <v>2019</v>
      </c>
      <c r="C3935" s="71" t="s">
        <v>82</v>
      </c>
      <c r="D3935" s="17" t="s">
        <v>69</v>
      </c>
      <c r="E3935" s="72"/>
      <c r="F3935" s="81"/>
      <c r="G3935" s="82" t="s">
        <v>67</v>
      </c>
      <c r="H3935" s="66">
        <v>2754.9998999999998</v>
      </c>
      <c r="I3935" s="66">
        <v>2492</v>
      </c>
      <c r="J3935" s="66">
        <v>5246.9998999999998</v>
      </c>
      <c r="K3935" s="66">
        <v>2627</v>
      </c>
      <c r="L3935" s="66">
        <v>2372</v>
      </c>
      <c r="M3935" s="66">
        <v>6</v>
      </c>
      <c r="N3935" s="66">
        <v>5005</v>
      </c>
      <c r="O3935" s="66">
        <v>1677</v>
      </c>
      <c r="P3935" s="66">
        <v>1616</v>
      </c>
      <c r="Q3935" s="66">
        <v>5</v>
      </c>
      <c r="R3935" s="66">
        <v>3298</v>
      </c>
      <c r="S3935" s="130">
        <f>IFERROR(Table1[[#This Row],[Female Voters]]/Table1[[#This Row],[Female Population]],"0.0%")</f>
        <v>0.95353905457492039</v>
      </c>
      <c r="T3935" s="130">
        <f>IFERROR(Table1[[#This Row],[Male Voters]]/Table1[[#This Row],[Male Population]],"0.0%")</f>
        <v>0.9518459069020867</v>
      </c>
      <c r="U3935" s="130">
        <f>IFERROR(Table1[[#This Row],[Total Voters]]/Table1[[#This Row],[Total Population]],"0.0%")</f>
        <v>0.9538784248880966</v>
      </c>
      <c r="V3935" s="130">
        <f>IFERROR(Table1[[#This Row],[Female Ballots]]/Table1[[#This Row],[Female Population]],"0.0%")</f>
        <v>0.60871145585159558</v>
      </c>
      <c r="W3935" s="130">
        <f>IFERROR(Table1[[#This Row],[Male Ballots]]/Table1[[#This Row],[Male Population]],"0.0%")</f>
        <v>0.6484751203852327</v>
      </c>
      <c r="X3935" s="130">
        <f>IFERROR(Table1[[#This Row],[Total Ballots]]/Table1[[#This Row],[Total Population]],"0.0%")</f>
        <v>0.62854965939679175</v>
      </c>
      <c r="Y3935" s="78">
        <f>Table1[[#This Row],[Female Ballots]]/Table1[[#This Row],[Female Voters]]</f>
        <v>0.63837076513132851</v>
      </c>
      <c r="Z3935" s="79">
        <f>Table1[[#This Row],[Male Ballots]]/Table1[[#This Row],[Male Voters]]</f>
        <v>0.68128161888701522</v>
      </c>
      <c r="AA3935" s="78">
        <f>Table1[[#This Row],[Total Ballots]]/Table1[[#This Row],[Total Voters]]</f>
        <v>0.65894105894105892</v>
      </c>
    </row>
    <row r="3936" spans="1:27" s="12" customFormat="1" x14ac:dyDescent="0.35">
      <c r="A3936" s="70" t="s">
        <v>48</v>
      </c>
      <c r="B3936" s="71">
        <v>2019</v>
      </c>
      <c r="C3936" s="71" t="s">
        <v>82</v>
      </c>
      <c r="D3936" s="17" t="s">
        <v>69</v>
      </c>
      <c r="E3936" s="72"/>
      <c r="F3936" s="81"/>
      <c r="G3936" s="82" t="s">
        <v>79</v>
      </c>
      <c r="H3936" s="66">
        <v>76011.998000000007</v>
      </c>
      <c r="I3936" s="66">
        <v>73583</v>
      </c>
      <c r="J3936" s="66">
        <v>149595</v>
      </c>
      <c r="K3936" s="66">
        <v>58214</v>
      </c>
      <c r="L3936" s="66">
        <v>54235</v>
      </c>
      <c r="M3936" s="66">
        <v>2420</v>
      </c>
      <c r="N3936" s="66">
        <v>114869</v>
      </c>
      <c r="O3936" s="66">
        <v>22803</v>
      </c>
      <c r="P3936" s="66">
        <v>21960</v>
      </c>
      <c r="Q3936" s="66">
        <v>720</v>
      </c>
      <c r="R3936" s="73">
        <v>45483</v>
      </c>
      <c r="S3936" s="130">
        <f>IFERROR(Table1[[#This Row],[Female Voters]]/Table1[[#This Row],[Female Population]],"0.0%")</f>
        <v>0.76585278024135073</v>
      </c>
      <c r="T3936" s="130">
        <f>IFERROR(Table1[[#This Row],[Male Voters]]/Table1[[#This Row],[Male Population]],"0.0%")</f>
        <v>0.73705883152358564</v>
      </c>
      <c r="U3936" s="130">
        <f>IFERROR(Table1[[#This Row],[Total Voters]]/Table1[[#This Row],[Total Population]],"0.0%")</f>
        <v>0.76786657308065109</v>
      </c>
      <c r="V3936" s="130">
        <f>IFERROR(Table1[[#This Row],[Female Ballots]]/Table1[[#This Row],[Female Population]],"0.0%")</f>
        <v>0.29999211440278151</v>
      </c>
      <c r="W3936" s="130">
        <f>IFERROR(Table1[[#This Row],[Male Ballots]]/Table1[[#This Row],[Male Population]],"0.0%")</f>
        <v>0.29843849802264111</v>
      </c>
      <c r="X3936" s="130">
        <f>IFERROR(Table1[[#This Row],[Total Ballots]]/Table1[[#This Row],[Total Population]],"0.0%")</f>
        <v>0.30404091045823722</v>
      </c>
      <c r="Y3936" s="78">
        <f>Table1[[#This Row],[Female Ballots]]/Table1[[#This Row],[Female Voters]]</f>
        <v>0.3917098979626894</v>
      </c>
      <c r="Z3936" s="79">
        <f>Table1[[#This Row],[Male Ballots]]/Table1[[#This Row],[Male Voters]]</f>
        <v>0.40490458191204942</v>
      </c>
      <c r="AA3936" s="78">
        <f>Table1[[#This Row],[Total Ballots]]/Table1[[#This Row],[Total Voters]]</f>
        <v>0.3959553926646876</v>
      </c>
    </row>
    <row r="3937" spans="1:27" s="12" customFormat="1" x14ac:dyDescent="0.35">
      <c r="A3937" s="70" t="s">
        <v>48</v>
      </c>
      <c r="B3937" s="71">
        <v>2019</v>
      </c>
      <c r="C3937" s="71" t="s">
        <v>82</v>
      </c>
      <c r="D3937" s="17" t="s">
        <v>69</v>
      </c>
      <c r="E3937" s="72"/>
      <c r="F3937" s="81"/>
      <c r="G3937" s="82" t="s">
        <v>62</v>
      </c>
      <c r="H3937" s="66">
        <v>8484.9989999999998</v>
      </c>
      <c r="I3937" s="66">
        <v>8928.9989999999998</v>
      </c>
      <c r="J3937" s="66">
        <v>17414</v>
      </c>
      <c r="K3937" s="66">
        <v>4885</v>
      </c>
      <c r="L3937" s="66">
        <v>4979</v>
      </c>
      <c r="M3937" s="66">
        <v>491</v>
      </c>
      <c r="N3937" s="66">
        <v>10355</v>
      </c>
      <c r="O3937" s="66">
        <v>753</v>
      </c>
      <c r="P3937" s="66">
        <v>788</v>
      </c>
      <c r="Q3937" s="66">
        <v>105</v>
      </c>
      <c r="R3937" s="73">
        <v>1646</v>
      </c>
      <c r="S3937" s="130">
        <f>IFERROR(Table1[[#This Row],[Female Voters]]/Table1[[#This Row],[Female Population]],"0.0%")</f>
        <v>0.57572192996133531</v>
      </c>
      <c r="T3937" s="130">
        <f>IFERROR(Table1[[#This Row],[Male Voters]]/Table1[[#This Row],[Male Population]],"0.0%")</f>
        <v>0.55762129663134696</v>
      </c>
      <c r="U3937" s="130">
        <f>IFERROR(Table1[[#This Row],[Total Voters]]/Table1[[#This Row],[Total Population]],"0.0%")</f>
        <v>0.5946364993683243</v>
      </c>
      <c r="V3937" s="130">
        <f>IFERROR(Table1[[#This Row],[Female Ballots]]/Table1[[#This Row],[Female Population]],"0.0%")</f>
        <v>8.874485430110246E-2</v>
      </c>
      <c r="W3937" s="130">
        <f>IFERROR(Table1[[#This Row],[Male Ballots]]/Table1[[#This Row],[Male Population]],"0.0%")</f>
        <v>8.8251773799056313E-2</v>
      </c>
      <c r="X3937" s="130">
        <f>IFERROR(Table1[[#This Row],[Total Ballots]]/Table1[[#This Row],[Total Population]],"0.0%")</f>
        <v>9.4521649247731709E-2</v>
      </c>
      <c r="Y3937" s="78">
        <f>Table1[[#This Row],[Female Ballots]]/Table1[[#This Row],[Female Voters]]</f>
        <v>0.1541453428863869</v>
      </c>
      <c r="Z3937" s="79">
        <f>Table1[[#This Row],[Male Ballots]]/Table1[[#This Row],[Male Voters]]</f>
        <v>0.15826471178951595</v>
      </c>
      <c r="AA3937" s="78">
        <f>Table1[[#This Row],[Total Ballots]]/Table1[[#This Row],[Total Voters]]</f>
        <v>0.15895702559150168</v>
      </c>
    </row>
    <row r="3938" spans="1:27" s="12" customFormat="1" x14ac:dyDescent="0.35">
      <c r="A3938" s="70" t="s">
        <v>48</v>
      </c>
      <c r="B3938" s="71">
        <v>2019</v>
      </c>
      <c r="C3938" s="71" t="s">
        <v>82</v>
      </c>
      <c r="D3938" s="17" t="s">
        <v>69</v>
      </c>
      <c r="E3938" s="72"/>
      <c r="F3938" s="81"/>
      <c r="G3938" s="82" t="s">
        <v>63</v>
      </c>
      <c r="H3938" s="66">
        <v>13466.998</v>
      </c>
      <c r="I3938" s="66">
        <v>13634.998</v>
      </c>
      <c r="J3938" s="66">
        <v>27102</v>
      </c>
      <c r="K3938" s="66">
        <v>9731</v>
      </c>
      <c r="L3938" s="66">
        <v>9014</v>
      </c>
      <c r="M3938" s="66">
        <v>438</v>
      </c>
      <c r="N3938" s="66">
        <v>19183</v>
      </c>
      <c r="O3938" s="66">
        <v>1718</v>
      </c>
      <c r="P3938" s="66">
        <v>1578</v>
      </c>
      <c r="Q3938" s="66">
        <v>89</v>
      </c>
      <c r="R3938" s="73">
        <v>3385</v>
      </c>
      <c r="S3938" s="130">
        <f>IFERROR(Table1[[#This Row],[Female Voters]]/Table1[[#This Row],[Female Population]],"0.0%")</f>
        <v>0.72258123154098641</v>
      </c>
      <c r="T3938" s="130">
        <f>IFERROR(Table1[[#This Row],[Male Voters]]/Table1[[#This Row],[Male Population]],"0.0%")</f>
        <v>0.66109287291424612</v>
      </c>
      <c r="U3938" s="130">
        <f>IFERROR(Table1[[#This Row],[Total Voters]]/Table1[[#This Row],[Total Population]],"0.0%")</f>
        <v>0.70780754187882811</v>
      </c>
      <c r="V3938" s="130">
        <f>IFERROR(Table1[[#This Row],[Female Ballots]]/Table1[[#This Row],[Female Population]],"0.0%")</f>
        <v>0.12757111867099111</v>
      </c>
      <c r="W3938" s="130">
        <f>IFERROR(Table1[[#This Row],[Male Ballots]]/Table1[[#This Row],[Male Population]],"0.0%")</f>
        <v>0.11573159013297986</v>
      </c>
      <c r="X3938" s="130">
        <f>IFERROR(Table1[[#This Row],[Total Ballots]]/Table1[[#This Row],[Total Population]],"0.0%")</f>
        <v>0.12489853147369198</v>
      </c>
      <c r="Y3938" s="78">
        <f>Table1[[#This Row],[Female Ballots]]/Table1[[#This Row],[Female Voters]]</f>
        <v>0.17654917274689139</v>
      </c>
      <c r="Z3938" s="79">
        <f>Table1[[#This Row],[Male Ballots]]/Table1[[#This Row],[Male Voters]]</f>
        <v>0.17506101619702685</v>
      </c>
      <c r="AA3938" s="78">
        <f>Table1[[#This Row],[Total Ballots]]/Table1[[#This Row],[Total Voters]]</f>
        <v>0.17645832247302298</v>
      </c>
    </row>
    <row r="3939" spans="1:27" s="12" customFormat="1" x14ac:dyDescent="0.35">
      <c r="A3939" s="70" t="s">
        <v>48</v>
      </c>
      <c r="B3939" s="71">
        <v>2019</v>
      </c>
      <c r="C3939" s="71" t="s">
        <v>82</v>
      </c>
      <c r="D3939" s="17" t="s">
        <v>69</v>
      </c>
      <c r="E3939" s="72"/>
      <c r="F3939" s="81"/>
      <c r="G3939" s="82" t="s">
        <v>64</v>
      </c>
      <c r="H3939" s="66">
        <v>13252</v>
      </c>
      <c r="I3939" s="66">
        <v>13190</v>
      </c>
      <c r="J3939" s="66">
        <v>26442</v>
      </c>
      <c r="K3939" s="66">
        <v>9677</v>
      </c>
      <c r="L3939" s="66">
        <v>9046</v>
      </c>
      <c r="M3939" s="66">
        <v>422</v>
      </c>
      <c r="N3939" s="66">
        <v>19145</v>
      </c>
      <c r="O3939" s="66">
        <v>2702</v>
      </c>
      <c r="P3939" s="66">
        <v>2547</v>
      </c>
      <c r="Q3939" s="66">
        <v>108</v>
      </c>
      <c r="R3939" s="73">
        <v>5357</v>
      </c>
      <c r="S3939" s="130">
        <f>IFERROR(Table1[[#This Row],[Female Voters]]/Table1[[#This Row],[Female Population]],"0.0%")</f>
        <v>0.73022939933594933</v>
      </c>
      <c r="T3939" s="130">
        <f>IFERROR(Table1[[#This Row],[Male Voters]]/Table1[[#This Row],[Male Population]],"0.0%")</f>
        <v>0.68582259287338898</v>
      </c>
      <c r="U3939" s="130">
        <f>IFERROR(Table1[[#This Row],[Total Voters]]/Table1[[#This Row],[Total Population]],"0.0%")</f>
        <v>0.72403751607291433</v>
      </c>
      <c r="V3939" s="130">
        <f>IFERROR(Table1[[#This Row],[Female Ballots]]/Table1[[#This Row],[Female Population]],"0.0%")</f>
        <v>0.20389375188650768</v>
      </c>
      <c r="W3939" s="130">
        <f>IFERROR(Table1[[#This Row],[Male Ballots]]/Table1[[#This Row],[Male Population]],"0.0%")</f>
        <v>0.19310083396512509</v>
      </c>
      <c r="X3939" s="130">
        <f>IFERROR(Table1[[#This Row],[Total Ballots]]/Table1[[#This Row],[Total Population]],"0.0%")</f>
        <v>0.20259435746161411</v>
      </c>
      <c r="Y3939" s="78">
        <f>Table1[[#This Row],[Female Ballots]]/Table1[[#This Row],[Female Voters]]</f>
        <v>0.27921876614653302</v>
      </c>
      <c r="Z3939" s="79">
        <f>Table1[[#This Row],[Male Ballots]]/Table1[[#This Row],[Male Voters]]</f>
        <v>0.28156091089984525</v>
      </c>
      <c r="AA3939" s="78">
        <f>Table1[[#This Row],[Total Ballots]]/Table1[[#This Row],[Total Voters]]</f>
        <v>0.27981196134761033</v>
      </c>
    </row>
    <row r="3940" spans="1:27" s="12" customFormat="1" x14ac:dyDescent="0.35">
      <c r="A3940" s="70" t="s">
        <v>48</v>
      </c>
      <c r="B3940" s="71">
        <v>2019</v>
      </c>
      <c r="C3940" s="71" t="s">
        <v>82</v>
      </c>
      <c r="D3940" s="17" t="s">
        <v>69</v>
      </c>
      <c r="E3940" s="72"/>
      <c r="F3940" s="81"/>
      <c r="G3940" s="82" t="s">
        <v>65</v>
      </c>
      <c r="H3940" s="66">
        <v>11684</v>
      </c>
      <c r="I3940" s="66">
        <v>11316</v>
      </c>
      <c r="J3940" s="66">
        <v>23000</v>
      </c>
      <c r="K3940" s="66">
        <v>8802</v>
      </c>
      <c r="L3940" s="66">
        <v>8228</v>
      </c>
      <c r="M3940" s="66">
        <v>310</v>
      </c>
      <c r="N3940" s="66">
        <v>17340</v>
      </c>
      <c r="O3940" s="66">
        <v>3270</v>
      </c>
      <c r="P3940" s="66">
        <v>3115</v>
      </c>
      <c r="Q3940" s="66">
        <v>90</v>
      </c>
      <c r="R3940" s="73">
        <v>6475</v>
      </c>
      <c r="S3940" s="130">
        <f>IFERROR(Table1[[#This Row],[Female Voters]]/Table1[[#This Row],[Female Population]],"0.0%")</f>
        <v>0.75333789798014383</v>
      </c>
      <c r="T3940" s="130">
        <f>IFERROR(Table1[[#This Row],[Male Voters]]/Table1[[#This Row],[Male Population]],"0.0%")</f>
        <v>0.72711205372923293</v>
      </c>
      <c r="U3940" s="130">
        <f>IFERROR(Table1[[#This Row],[Total Voters]]/Table1[[#This Row],[Total Population]],"0.0%")</f>
        <v>0.75391304347826082</v>
      </c>
      <c r="V3940" s="130">
        <f>IFERROR(Table1[[#This Row],[Female Ballots]]/Table1[[#This Row],[Female Population]],"0.0%")</f>
        <v>0.27986990756590208</v>
      </c>
      <c r="W3940" s="130">
        <f>IFERROR(Table1[[#This Row],[Male Ballots]]/Table1[[#This Row],[Male Population]],"0.0%")</f>
        <v>0.27527394839165781</v>
      </c>
      <c r="X3940" s="130">
        <f>IFERROR(Table1[[#This Row],[Total Ballots]]/Table1[[#This Row],[Total Population]],"0.0%")</f>
        <v>0.28152173913043477</v>
      </c>
      <c r="Y3940" s="78">
        <f>Table1[[#This Row],[Female Ballots]]/Table1[[#This Row],[Female Voters]]</f>
        <v>0.37150647580095431</v>
      </c>
      <c r="Z3940" s="79">
        <f>Table1[[#This Row],[Male Ballots]]/Table1[[#This Row],[Male Voters]]</f>
        <v>0.37858531842489063</v>
      </c>
      <c r="AA3940" s="78">
        <f>Table1[[#This Row],[Total Ballots]]/Table1[[#This Row],[Total Voters]]</f>
        <v>0.37341407151095735</v>
      </c>
    </row>
    <row r="3941" spans="1:27" s="12" customFormat="1" x14ac:dyDescent="0.35">
      <c r="A3941" s="70" t="s">
        <v>48</v>
      </c>
      <c r="B3941" s="71">
        <v>2019</v>
      </c>
      <c r="C3941" s="71" t="s">
        <v>82</v>
      </c>
      <c r="D3941" s="17" t="s">
        <v>69</v>
      </c>
      <c r="E3941" s="72"/>
      <c r="F3941" s="81"/>
      <c r="G3941" s="82" t="s">
        <v>66</v>
      </c>
      <c r="H3941" s="66">
        <v>12432.002</v>
      </c>
      <c r="I3941" s="66">
        <v>12007.002</v>
      </c>
      <c r="J3941" s="66">
        <v>24439</v>
      </c>
      <c r="K3941" s="66">
        <v>10571</v>
      </c>
      <c r="L3941" s="66">
        <v>9912</v>
      </c>
      <c r="M3941" s="66">
        <v>333</v>
      </c>
      <c r="N3941" s="66">
        <v>20816</v>
      </c>
      <c r="O3941" s="66">
        <v>5283</v>
      </c>
      <c r="P3941" s="66">
        <v>5052</v>
      </c>
      <c r="Q3941" s="66">
        <v>121</v>
      </c>
      <c r="R3941" s="73">
        <v>10456</v>
      </c>
      <c r="S3941" s="130">
        <f>IFERROR(Table1[[#This Row],[Female Voters]]/Table1[[#This Row],[Female Population]],"0.0%")</f>
        <v>0.85030552601262444</v>
      </c>
      <c r="T3941" s="130">
        <f>IFERROR(Table1[[#This Row],[Male Voters]]/Table1[[#This Row],[Male Population]],"0.0%")</f>
        <v>0.82551831006607646</v>
      </c>
      <c r="U3941" s="130">
        <f>IFERROR(Table1[[#This Row],[Total Voters]]/Table1[[#This Row],[Total Population]],"0.0%")</f>
        <v>0.85175334506321865</v>
      </c>
      <c r="V3941" s="130">
        <f>IFERROR(Table1[[#This Row],[Female Ballots]]/Table1[[#This Row],[Female Population]],"0.0%")</f>
        <v>0.42495166908756932</v>
      </c>
      <c r="W3941" s="130">
        <f>IFERROR(Table1[[#This Row],[Male Ballots]]/Table1[[#This Row],[Male Population]],"0.0%")</f>
        <v>0.42075448975522783</v>
      </c>
      <c r="X3941" s="130">
        <f>IFERROR(Table1[[#This Row],[Total Ballots]]/Table1[[#This Row],[Total Population]],"0.0%")</f>
        <v>0.42784074634805025</v>
      </c>
      <c r="Y3941" s="78">
        <f>Table1[[#This Row],[Female Ballots]]/Table1[[#This Row],[Female Voters]]</f>
        <v>0.49976350392583485</v>
      </c>
      <c r="Z3941" s="79">
        <f>Table1[[#This Row],[Male Ballots]]/Table1[[#This Row],[Male Voters]]</f>
        <v>0.50968523002421307</v>
      </c>
      <c r="AA3941" s="78">
        <f>Table1[[#This Row],[Total Ballots]]/Table1[[#This Row],[Total Voters]]</f>
        <v>0.50230591852421214</v>
      </c>
    </row>
    <row r="3942" spans="1:27" s="12" customFormat="1" x14ac:dyDescent="0.35">
      <c r="A3942" s="70" t="s">
        <v>48</v>
      </c>
      <c r="B3942" s="71">
        <v>2019</v>
      </c>
      <c r="C3942" s="71" t="s">
        <v>82</v>
      </c>
      <c r="D3942" s="17" t="s">
        <v>69</v>
      </c>
      <c r="E3942" s="72"/>
      <c r="F3942" s="81"/>
      <c r="G3942" s="82" t="s">
        <v>67</v>
      </c>
      <c r="H3942" s="66">
        <v>16691.999</v>
      </c>
      <c r="I3942" s="66">
        <v>14506.001</v>
      </c>
      <c r="J3942" s="66">
        <v>31198</v>
      </c>
      <c r="K3942" s="66">
        <v>14548</v>
      </c>
      <c r="L3942" s="66">
        <v>13056</v>
      </c>
      <c r="M3942" s="66">
        <v>426</v>
      </c>
      <c r="N3942" s="66">
        <v>28030</v>
      </c>
      <c r="O3942" s="66">
        <v>9077</v>
      </c>
      <c r="P3942" s="66">
        <v>8880</v>
      </c>
      <c r="Q3942" s="66">
        <v>207</v>
      </c>
      <c r="R3942" s="66">
        <v>18164</v>
      </c>
      <c r="S3942" s="130">
        <f>IFERROR(Table1[[#This Row],[Female Voters]]/Table1[[#This Row],[Female Population]],"0.0%")</f>
        <v>0.87155528825516948</v>
      </c>
      <c r="T3942" s="130">
        <f>IFERROR(Table1[[#This Row],[Male Voters]]/Table1[[#This Row],[Male Population]],"0.0%")</f>
        <v>0.90004130014881423</v>
      </c>
      <c r="U3942" s="130">
        <f>IFERROR(Table1[[#This Row],[Total Voters]]/Table1[[#This Row],[Total Population]],"0.0%")</f>
        <v>0.89845502916853648</v>
      </c>
      <c r="V3942" s="130">
        <f>IFERROR(Table1[[#This Row],[Female Ballots]]/Table1[[#This Row],[Female Population]],"0.0%")</f>
        <v>0.54379346655843919</v>
      </c>
      <c r="W3942" s="130">
        <f>IFERROR(Table1[[#This Row],[Male Ballots]]/Table1[[#This Row],[Male Population]],"0.0%")</f>
        <v>0.61216044311592144</v>
      </c>
      <c r="X3942" s="130">
        <f>IFERROR(Table1[[#This Row],[Total Ballots]]/Table1[[#This Row],[Total Population]],"0.0%")</f>
        <v>0.58221680876979298</v>
      </c>
      <c r="Y3942" s="78">
        <f>Table1[[#This Row],[Female Ballots]]/Table1[[#This Row],[Female Voters]]</f>
        <v>0.62393456145174597</v>
      </c>
      <c r="Z3942" s="79">
        <f>Table1[[#This Row],[Male Ballots]]/Table1[[#This Row],[Male Voters]]</f>
        <v>0.68014705882352944</v>
      </c>
      <c r="AA3942" s="78">
        <f>Table1[[#This Row],[Total Ballots]]/Table1[[#This Row],[Total Voters]]</f>
        <v>0.64801997859436322</v>
      </c>
    </row>
    <row r="3943" spans="1:27" s="12" customFormat="1" x14ac:dyDescent="0.35">
      <c r="A3943" s="70" t="s">
        <v>44</v>
      </c>
      <c r="B3943" s="71">
        <v>2019</v>
      </c>
      <c r="C3943" s="71" t="s">
        <v>82</v>
      </c>
      <c r="D3943" s="71"/>
      <c r="E3943" s="72"/>
      <c r="F3943" s="81"/>
      <c r="G3943" s="82" t="s">
        <v>79</v>
      </c>
      <c r="H3943" s="66">
        <v>30513.018499999998</v>
      </c>
      <c r="I3943" s="66">
        <v>29793.011799999997</v>
      </c>
      <c r="J3943" s="66">
        <v>60306.025999999998</v>
      </c>
      <c r="K3943" s="66">
        <v>23761</v>
      </c>
      <c r="L3943" s="66">
        <v>22181</v>
      </c>
      <c r="M3943" s="66">
        <v>123</v>
      </c>
      <c r="N3943" s="66">
        <v>46065</v>
      </c>
      <c r="O3943" s="66">
        <v>11770</v>
      </c>
      <c r="P3943" s="66">
        <v>10995</v>
      </c>
      <c r="Q3943" s="66">
        <v>69</v>
      </c>
      <c r="R3943" s="73">
        <v>22834</v>
      </c>
      <c r="S3943" s="130">
        <f>IFERROR(Table1[[#This Row],[Female Voters]]/Table1[[#This Row],[Female Population]],"0.0%")</f>
        <v>0.77871679591450449</v>
      </c>
      <c r="T3943" s="130">
        <f>IFERROR(Table1[[#This Row],[Male Voters]]/Table1[[#This Row],[Male Population]],"0.0%")</f>
        <v>0.74450344761720277</v>
      </c>
      <c r="U3943" s="130">
        <f>IFERROR(Table1[[#This Row],[Total Voters]]/Table1[[#This Row],[Total Population]],"0.0%")</f>
        <v>0.7638540135276034</v>
      </c>
      <c r="V3943" s="130">
        <f>IFERROR(Table1[[#This Row],[Female Ballots]]/Table1[[#This Row],[Female Population]],"0.0%")</f>
        <v>0.38573699288387353</v>
      </c>
      <c r="W3943" s="130">
        <f>IFERROR(Table1[[#This Row],[Male Ballots]]/Table1[[#This Row],[Male Population]],"0.0%")</f>
        <v>0.36904627413331881</v>
      </c>
      <c r="X3943" s="130">
        <f>IFERROR(Table1[[#This Row],[Total Ballots]]/Table1[[#This Row],[Total Population]],"0.0%")</f>
        <v>0.37863546173644408</v>
      </c>
      <c r="Y3943" s="78">
        <f>Table1[[#This Row],[Female Ballots]]/Table1[[#This Row],[Female Voters]]</f>
        <v>0.49534952232650142</v>
      </c>
      <c r="Z3943" s="79">
        <f>Table1[[#This Row],[Male Ballots]]/Table1[[#This Row],[Male Voters]]</f>
        <v>0.4956945133222127</v>
      </c>
      <c r="AA3943" s="78">
        <f>Table1[[#This Row],[Total Ballots]]/Table1[[#This Row],[Total Voters]]</f>
        <v>0.49569087159448605</v>
      </c>
    </row>
    <row r="3944" spans="1:27" s="12" customFormat="1" x14ac:dyDescent="0.35">
      <c r="A3944" s="70" t="s">
        <v>44</v>
      </c>
      <c r="B3944" s="71">
        <v>2019</v>
      </c>
      <c r="C3944" s="71" t="s">
        <v>82</v>
      </c>
      <c r="D3944" s="71"/>
      <c r="E3944" s="72"/>
      <c r="F3944" s="81"/>
      <c r="G3944" s="82" t="s">
        <v>62</v>
      </c>
      <c r="H3944" s="66">
        <v>2979.9945000000002</v>
      </c>
      <c r="I3944" s="66">
        <v>3275.9934999999996</v>
      </c>
      <c r="J3944" s="66">
        <v>6255.9880000000003</v>
      </c>
      <c r="K3944" s="66">
        <v>1844</v>
      </c>
      <c r="L3944" s="66">
        <v>1799</v>
      </c>
      <c r="M3944" s="66">
        <v>32</v>
      </c>
      <c r="N3944" s="66">
        <v>3675</v>
      </c>
      <c r="O3944" s="66">
        <v>355</v>
      </c>
      <c r="P3944" s="66">
        <v>321</v>
      </c>
      <c r="Q3944" s="66">
        <v>13</v>
      </c>
      <c r="R3944" s="73">
        <v>689</v>
      </c>
      <c r="S3944" s="130">
        <f>IFERROR(Table1[[#This Row],[Female Voters]]/Table1[[#This Row],[Female Population]],"0.0%")</f>
        <v>0.61879308837650537</v>
      </c>
      <c r="T3944" s="130">
        <f>IFERROR(Table1[[#This Row],[Male Voters]]/Table1[[#This Row],[Male Population]],"0.0%")</f>
        <v>0.54914638872146726</v>
      </c>
      <c r="U3944" s="130">
        <f>IFERROR(Table1[[#This Row],[Total Voters]]/Table1[[#This Row],[Total Population]],"0.0%")</f>
        <v>0.58743718817874968</v>
      </c>
      <c r="V3944" s="130">
        <f>IFERROR(Table1[[#This Row],[Female Ballots]]/Table1[[#This Row],[Female Population]],"0.0%")</f>
        <v>0.11912773664515151</v>
      </c>
      <c r="W3944" s="130">
        <f>IFERROR(Table1[[#This Row],[Male Ballots]]/Table1[[#This Row],[Male Population]],"0.0%")</f>
        <v>9.7985542401106726E-2</v>
      </c>
      <c r="X3944" s="130">
        <f>IFERROR(Table1[[#This Row],[Total Ballots]]/Table1[[#This Row],[Total Population]],"0.0%")</f>
        <v>0.11013448235514518</v>
      </c>
      <c r="Y3944" s="78">
        <f>Table1[[#This Row],[Female Ballots]]/Table1[[#This Row],[Female Voters]]</f>
        <v>0.19251626898047722</v>
      </c>
      <c r="Z3944" s="79">
        <f>Table1[[#This Row],[Male Ballots]]/Table1[[#This Row],[Male Voters]]</f>
        <v>0.17843246247915509</v>
      </c>
      <c r="AA3944" s="78">
        <f>Table1[[#This Row],[Total Ballots]]/Table1[[#This Row],[Total Voters]]</f>
        <v>0.1874829931972789</v>
      </c>
    </row>
    <row r="3945" spans="1:27" s="12" customFormat="1" x14ac:dyDescent="0.35">
      <c r="A3945" s="70" t="s">
        <v>44</v>
      </c>
      <c r="B3945" s="71">
        <v>2019</v>
      </c>
      <c r="C3945" s="71" t="s">
        <v>82</v>
      </c>
      <c r="D3945" s="71"/>
      <c r="E3945" s="72"/>
      <c r="F3945" s="81"/>
      <c r="G3945" s="82" t="s">
        <v>63</v>
      </c>
      <c r="H3945" s="66">
        <v>4471.9940000000006</v>
      </c>
      <c r="I3945" s="66">
        <v>4776.9930000000004</v>
      </c>
      <c r="J3945" s="66">
        <v>9248.9860000000008</v>
      </c>
      <c r="K3945" s="66">
        <v>3387</v>
      </c>
      <c r="L3945" s="66">
        <v>3224</v>
      </c>
      <c r="M3945" s="66">
        <v>21</v>
      </c>
      <c r="N3945" s="66">
        <v>6632</v>
      </c>
      <c r="O3945" s="66">
        <v>778</v>
      </c>
      <c r="P3945" s="66">
        <v>717</v>
      </c>
      <c r="Q3945" s="66">
        <v>8</v>
      </c>
      <c r="R3945" s="73">
        <v>1503</v>
      </c>
      <c r="S3945" s="130">
        <f>IFERROR(Table1[[#This Row],[Female Voters]]/Table1[[#This Row],[Female Population]],"0.0%")</f>
        <v>0.75738026482146437</v>
      </c>
      <c r="T3945" s="130">
        <f>IFERROR(Table1[[#This Row],[Male Voters]]/Table1[[#This Row],[Male Population]],"0.0%")</f>
        <v>0.67490155417853859</v>
      </c>
      <c r="U3945" s="130">
        <f>IFERROR(Table1[[#This Row],[Total Voters]]/Table1[[#This Row],[Total Population]],"0.0%")</f>
        <v>0.71705157732966618</v>
      </c>
      <c r="V3945" s="130">
        <f>IFERROR(Table1[[#This Row],[Female Ballots]]/Table1[[#This Row],[Female Population]],"0.0%")</f>
        <v>0.17397161087425428</v>
      </c>
      <c r="W3945" s="130">
        <f>IFERROR(Table1[[#This Row],[Male Ballots]]/Table1[[#This Row],[Male Population]],"0.0%")</f>
        <v>0.15009442132320477</v>
      </c>
      <c r="X3945" s="130">
        <f>IFERROR(Table1[[#This Row],[Total Ballots]]/Table1[[#This Row],[Total Population]],"0.0%")</f>
        <v>0.16250430047142464</v>
      </c>
      <c r="Y3945" s="78">
        <f>Table1[[#This Row],[Female Ballots]]/Table1[[#This Row],[Female Voters]]</f>
        <v>0.22970180100383822</v>
      </c>
      <c r="Z3945" s="79">
        <f>Table1[[#This Row],[Male Ballots]]/Table1[[#This Row],[Male Voters]]</f>
        <v>0.22239454094292804</v>
      </c>
      <c r="AA3945" s="78">
        <f>Table1[[#This Row],[Total Ballots]]/Table1[[#This Row],[Total Voters]]</f>
        <v>0.22662846803377562</v>
      </c>
    </row>
    <row r="3946" spans="1:27" s="12" customFormat="1" x14ac:dyDescent="0.35">
      <c r="A3946" s="70" t="s">
        <v>44</v>
      </c>
      <c r="B3946" s="71">
        <v>2019</v>
      </c>
      <c r="C3946" s="71" t="s">
        <v>82</v>
      </c>
      <c r="D3946" s="71"/>
      <c r="E3946" s="72"/>
      <c r="F3946" s="81"/>
      <c r="G3946" s="82" t="s">
        <v>64</v>
      </c>
      <c r="H3946" s="66">
        <v>4794.9979999999996</v>
      </c>
      <c r="I3946" s="66">
        <v>4705.9979999999996</v>
      </c>
      <c r="J3946" s="66">
        <v>9500.9959999999992</v>
      </c>
      <c r="K3946" s="66">
        <v>3325</v>
      </c>
      <c r="L3946" s="66">
        <v>3083</v>
      </c>
      <c r="M3946" s="66">
        <v>16</v>
      </c>
      <c r="N3946" s="66">
        <v>6424</v>
      </c>
      <c r="O3946" s="66">
        <v>1230</v>
      </c>
      <c r="P3946" s="66">
        <v>1098</v>
      </c>
      <c r="Q3946" s="66">
        <v>10</v>
      </c>
      <c r="R3946" s="73">
        <v>2338</v>
      </c>
      <c r="S3946" s="130">
        <f>IFERROR(Table1[[#This Row],[Female Voters]]/Table1[[#This Row],[Female Population]],"0.0%")</f>
        <v>0.69343094616514966</v>
      </c>
      <c r="T3946" s="130">
        <f>IFERROR(Table1[[#This Row],[Male Voters]]/Table1[[#This Row],[Male Population]],"0.0%")</f>
        <v>0.6551214003915854</v>
      </c>
      <c r="U3946" s="130">
        <f>IFERROR(Table1[[#This Row],[Total Voters]]/Table1[[#This Row],[Total Population]],"0.0%")</f>
        <v>0.67613963841264646</v>
      </c>
      <c r="V3946" s="130">
        <f>IFERROR(Table1[[#This Row],[Female Ballots]]/Table1[[#This Row],[Female Population]],"0.0%")</f>
        <v>0.25651731241598019</v>
      </c>
      <c r="W3946" s="130">
        <f>IFERROR(Table1[[#This Row],[Male Ballots]]/Table1[[#This Row],[Male Population]],"0.0%")</f>
        <v>0.23331926617903367</v>
      </c>
      <c r="X3946" s="130">
        <f>IFERROR(Table1[[#This Row],[Total Ballots]]/Table1[[#This Row],[Total Population]],"0.0%")</f>
        <v>0.24607946366886169</v>
      </c>
      <c r="Y3946" s="78">
        <f>Table1[[#This Row],[Female Ballots]]/Table1[[#This Row],[Female Voters]]</f>
        <v>0.36992481203007521</v>
      </c>
      <c r="Z3946" s="79">
        <f>Table1[[#This Row],[Male Ballots]]/Table1[[#This Row],[Male Voters]]</f>
        <v>0.35614661044437235</v>
      </c>
      <c r="AA3946" s="78">
        <f>Table1[[#This Row],[Total Ballots]]/Table1[[#This Row],[Total Voters]]</f>
        <v>0.36394769613947697</v>
      </c>
    </row>
    <row r="3947" spans="1:27" s="12" customFormat="1" x14ac:dyDescent="0.35">
      <c r="A3947" s="70" t="s">
        <v>44</v>
      </c>
      <c r="B3947" s="71">
        <v>2019</v>
      </c>
      <c r="C3947" s="71" t="s">
        <v>82</v>
      </c>
      <c r="D3947" s="71"/>
      <c r="E3947" s="72"/>
      <c r="F3947" s="81"/>
      <c r="G3947" s="82" t="s">
        <v>65</v>
      </c>
      <c r="H3947" s="66">
        <v>4509.0010000000002</v>
      </c>
      <c r="I3947" s="66">
        <v>4504.0020000000004</v>
      </c>
      <c r="J3947" s="66">
        <v>9013.0030000000006</v>
      </c>
      <c r="K3947" s="66">
        <v>3175</v>
      </c>
      <c r="L3947" s="66">
        <v>3144</v>
      </c>
      <c r="M3947" s="66">
        <v>12</v>
      </c>
      <c r="N3947" s="66">
        <v>6331</v>
      </c>
      <c r="O3947" s="66">
        <v>1452</v>
      </c>
      <c r="P3947" s="66">
        <v>1448</v>
      </c>
      <c r="Q3947" s="66">
        <v>7</v>
      </c>
      <c r="R3947" s="73">
        <v>2907</v>
      </c>
      <c r="S3947" s="130">
        <f>IFERROR(Table1[[#This Row],[Female Voters]]/Table1[[#This Row],[Female Population]],"0.0%")</f>
        <v>0.7041471048686837</v>
      </c>
      <c r="T3947" s="130">
        <f>IFERROR(Table1[[#This Row],[Male Voters]]/Table1[[#This Row],[Male Population]],"0.0%")</f>
        <v>0.69804587120520811</v>
      </c>
      <c r="U3947" s="130">
        <f>IFERROR(Table1[[#This Row],[Total Voters]]/Table1[[#This Row],[Total Population]],"0.0%")</f>
        <v>0.70242958978267278</v>
      </c>
      <c r="V3947" s="130">
        <f>IFERROR(Table1[[#This Row],[Female Ballots]]/Table1[[#This Row],[Female Population]],"0.0%")</f>
        <v>0.32202255000608782</v>
      </c>
      <c r="W3947" s="130">
        <f>IFERROR(Table1[[#This Row],[Male Ballots]]/Table1[[#This Row],[Male Population]],"0.0%")</f>
        <v>0.32149186434641902</v>
      </c>
      <c r="X3947" s="130">
        <f>IFERROR(Table1[[#This Row],[Total Ballots]]/Table1[[#This Row],[Total Population]],"0.0%")</f>
        <v>0.32253401002973148</v>
      </c>
      <c r="Y3947" s="78">
        <f>Table1[[#This Row],[Female Ballots]]/Table1[[#This Row],[Female Voters]]</f>
        <v>0.45732283464566931</v>
      </c>
      <c r="Z3947" s="79">
        <f>Table1[[#This Row],[Male Ballots]]/Table1[[#This Row],[Male Voters]]</f>
        <v>0.46055979643765904</v>
      </c>
      <c r="AA3947" s="78">
        <f>Table1[[#This Row],[Total Ballots]]/Table1[[#This Row],[Total Voters]]</f>
        <v>0.45916916758805876</v>
      </c>
    </row>
    <row r="3948" spans="1:27" s="12" customFormat="1" x14ac:dyDescent="0.35">
      <c r="A3948" s="70" t="s">
        <v>44</v>
      </c>
      <c r="B3948" s="71">
        <v>2019</v>
      </c>
      <c r="C3948" s="71" t="s">
        <v>82</v>
      </c>
      <c r="D3948" s="71"/>
      <c r="E3948" s="72"/>
      <c r="F3948" s="81"/>
      <c r="G3948" s="82" t="s">
        <v>66</v>
      </c>
      <c r="H3948" s="66">
        <v>5443.009</v>
      </c>
      <c r="I3948" s="66">
        <v>5194.0069999999996</v>
      </c>
      <c r="J3948" s="66">
        <v>10637.014999999999</v>
      </c>
      <c r="K3948" s="66">
        <v>4733</v>
      </c>
      <c r="L3948" s="66">
        <v>4280</v>
      </c>
      <c r="M3948" s="66">
        <v>23</v>
      </c>
      <c r="N3948" s="66">
        <v>9036</v>
      </c>
      <c r="O3948" s="66">
        <v>2807</v>
      </c>
      <c r="P3948" s="66">
        <v>2535</v>
      </c>
      <c r="Q3948" s="66">
        <v>15</v>
      </c>
      <c r="R3948" s="73">
        <v>5357</v>
      </c>
      <c r="S3948" s="130">
        <f>IFERROR(Table1[[#This Row],[Female Voters]]/Table1[[#This Row],[Female Population]],"0.0%")</f>
        <v>0.86955579165862118</v>
      </c>
      <c r="T3948" s="130">
        <f>IFERROR(Table1[[#This Row],[Male Voters]]/Table1[[#This Row],[Male Population]],"0.0%")</f>
        <v>0.82402661374926922</v>
      </c>
      <c r="U3948" s="130">
        <f>IFERROR(Table1[[#This Row],[Total Voters]]/Table1[[#This Row],[Total Population]],"0.0%")</f>
        <v>0.84948643956974779</v>
      </c>
      <c r="V3948" s="130">
        <f>IFERROR(Table1[[#This Row],[Female Ballots]]/Table1[[#This Row],[Female Population]],"0.0%")</f>
        <v>0.51570739640518692</v>
      </c>
      <c r="W3948" s="130">
        <f>IFERROR(Table1[[#This Row],[Male Ballots]]/Table1[[#This Row],[Male Population]],"0.0%")</f>
        <v>0.48806249202205548</v>
      </c>
      <c r="X3948" s="130">
        <f>IFERROR(Table1[[#This Row],[Total Ballots]]/Table1[[#This Row],[Total Population]],"0.0%")</f>
        <v>0.50361873138281743</v>
      </c>
      <c r="Y3948" s="78">
        <f>Table1[[#This Row],[Female Ballots]]/Table1[[#This Row],[Female Voters]]</f>
        <v>0.59306993450242973</v>
      </c>
      <c r="Z3948" s="79">
        <f>Table1[[#This Row],[Male Ballots]]/Table1[[#This Row],[Male Voters]]</f>
        <v>0.59228971962616828</v>
      </c>
      <c r="AA3948" s="78">
        <f>Table1[[#This Row],[Total Ballots]]/Table1[[#This Row],[Total Voters]]</f>
        <v>0.59285081894643643</v>
      </c>
    </row>
    <row r="3949" spans="1:27" s="12" customFormat="1" x14ac:dyDescent="0.35">
      <c r="A3949" s="70" t="s">
        <v>44</v>
      </c>
      <c r="B3949" s="71">
        <v>2019</v>
      </c>
      <c r="C3949" s="71" t="s">
        <v>82</v>
      </c>
      <c r="D3949" s="71"/>
      <c r="E3949" s="72"/>
      <c r="F3949" s="81"/>
      <c r="G3949" s="82" t="s">
        <v>67</v>
      </c>
      <c r="H3949" s="66">
        <v>8314.021999999999</v>
      </c>
      <c r="I3949" s="66">
        <v>7336.0182999999997</v>
      </c>
      <c r="J3949" s="66">
        <v>15650.038</v>
      </c>
      <c r="K3949" s="66">
        <v>7297</v>
      </c>
      <c r="L3949" s="66">
        <v>6651</v>
      </c>
      <c r="M3949" s="66">
        <v>19</v>
      </c>
      <c r="N3949" s="66">
        <v>13967</v>
      </c>
      <c r="O3949" s="66">
        <v>5148</v>
      </c>
      <c r="P3949" s="66">
        <v>4876</v>
      </c>
      <c r="Q3949" s="66">
        <v>16</v>
      </c>
      <c r="R3949" s="66">
        <v>10040</v>
      </c>
      <c r="S3949" s="130">
        <f>IFERROR(Table1[[#This Row],[Female Voters]]/Table1[[#This Row],[Female Population]],"0.0%")</f>
        <v>0.87767388635728905</v>
      </c>
      <c r="T3949" s="130">
        <f>IFERROR(Table1[[#This Row],[Male Voters]]/Table1[[#This Row],[Male Population]],"0.0%")</f>
        <v>0.90662260207284384</v>
      </c>
      <c r="U3949" s="130">
        <f>IFERROR(Table1[[#This Row],[Total Voters]]/Table1[[#This Row],[Total Population]],"0.0%")</f>
        <v>0.8924578969073429</v>
      </c>
      <c r="V3949" s="130">
        <f>IFERROR(Table1[[#This Row],[Female Ballots]]/Table1[[#This Row],[Female Population]],"0.0%")</f>
        <v>0.619194897487642</v>
      </c>
      <c r="W3949" s="130">
        <f>IFERROR(Table1[[#This Row],[Male Ballots]]/Table1[[#This Row],[Male Population]],"0.0%")</f>
        <v>0.66466573563481979</v>
      </c>
      <c r="X3949" s="130">
        <f>IFERROR(Table1[[#This Row],[Total Ballots]]/Table1[[#This Row],[Total Population]],"0.0%")</f>
        <v>0.64153198861242378</v>
      </c>
      <c r="Y3949" s="78">
        <f>Table1[[#This Row],[Female Ballots]]/Table1[[#This Row],[Female Voters]]</f>
        <v>0.70549540907222141</v>
      </c>
      <c r="Z3949" s="79">
        <f>Table1[[#This Row],[Male Ballots]]/Table1[[#This Row],[Male Voters]]</f>
        <v>0.73312283867087658</v>
      </c>
      <c r="AA3949" s="78">
        <f>Table1[[#This Row],[Total Ballots]]/Table1[[#This Row],[Total Voters]]</f>
        <v>0.71883725925395581</v>
      </c>
    </row>
    <row r="3950" spans="1:27" s="12" customFormat="1" x14ac:dyDescent="0.35">
      <c r="A3950" s="70" t="s">
        <v>33</v>
      </c>
      <c r="B3950" s="71">
        <v>2019</v>
      </c>
      <c r="C3950" s="71" t="s">
        <v>82</v>
      </c>
      <c r="D3950" s="17" t="s">
        <v>69</v>
      </c>
      <c r="E3950" s="72"/>
      <c r="F3950" s="81"/>
      <c r="G3950" s="82" t="s">
        <v>79</v>
      </c>
      <c r="H3950" s="66">
        <v>32759.160600000003</v>
      </c>
      <c r="I3950" s="66">
        <v>31150.056499999999</v>
      </c>
      <c r="J3950" s="66">
        <v>63909.215000000004</v>
      </c>
      <c r="K3950" s="66">
        <v>28422</v>
      </c>
      <c r="L3950" s="66">
        <v>25372</v>
      </c>
      <c r="M3950" s="66">
        <v>115</v>
      </c>
      <c r="N3950" s="66">
        <v>53909</v>
      </c>
      <c r="O3950" s="66">
        <v>14831</v>
      </c>
      <c r="P3950" s="66">
        <v>13245</v>
      </c>
      <c r="Q3950" s="66">
        <v>55</v>
      </c>
      <c r="R3950" s="73">
        <v>28131</v>
      </c>
      <c r="S3950" s="130">
        <f>IFERROR(Table1[[#This Row],[Female Voters]]/Table1[[#This Row],[Female Population]],"0.0%")</f>
        <v>0.86760464796524728</v>
      </c>
      <c r="T3950" s="130">
        <f>IFERROR(Table1[[#This Row],[Male Voters]]/Table1[[#This Row],[Male Population]],"0.0%")</f>
        <v>0.81450895602709428</v>
      </c>
      <c r="U3950" s="130">
        <f>IFERROR(Table1[[#This Row],[Total Voters]]/Table1[[#This Row],[Total Population]],"0.0%")</f>
        <v>0.84352467793572483</v>
      </c>
      <c r="V3950" s="130">
        <f>IFERROR(Table1[[#This Row],[Female Ballots]]/Table1[[#This Row],[Female Population]],"0.0%")</f>
        <v>0.45272832784366274</v>
      </c>
      <c r="W3950" s="130">
        <f>IFERROR(Table1[[#This Row],[Male Ballots]]/Table1[[#This Row],[Male Population]],"0.0%")</f>
        <v>0.42519987082527444</v>
      </c>
      <c r="X3950" s="130">
        <f>IFERROR(Table1[[#This Row],[Total Ballots]]/Table1[[#This Row],[Total Population]],"0.0%")</f>
        <v>0.44017126481681862</v>
      </c>
      <c r="Y3950" s="78">
        <f>Table1[[#This Row],[Female Ballots]]/Table1[[#This Row],[Female Voters]]</f>
        <v>0.52181408767855886</v>
      </c>
      <c r="Z3950" s="79">
        <f>Table1[[#This Row],[Male Ballots]]/Table1[[#This Row],[Male Voters]]</f>
        <v>0.52203216143780551</v>
      </c>
      <c r="AA3950" s="78">
        <f>Table1[[#This Row],[Total Ballots]]/Table1[[#This Row],[Total Voters]]</f>
        <v>0.52182381420542023</v>
      </c>
    </row>
    <row r="3951" spans="1:27" s="12" customFormat="1" x14ac:dyDescent="0.35">
      <c r="A3951" s="70" t="s">
        <v>33</v>
      </c>
      <c r="B3951" s="71">
        <v>2019</v>
      </c>
      <c r="C3951" s="71" t="s">
        <v>82</v>
      </c>
      <c r="D3951" s="17" t="s">
        <v>69</v>
      </c>
      <c r="E3951" s="72"/>
      <c r="F3951" s="81"/>
      <c r="G3951" s="82" t="s">
        <v>62</v>
      </c>
      <c r="H3951" s="66">
        <v>2080.9726000000001</v>
      </c>
      <c r="I3951" s="66">
        <v>2489.9704999999999</v>
      </c>
      <c r="J3951" s="66">
        <v>4570.9439999999995</v>
      </c>
      <c r="K3951" s="66">
        <v>1404</v>
      </c>
      <c r="L3951" s="66">
        <v>1522</v>
      </c>
      <c r="M3951" s="66">
        <v>15</v>
      </c>
      <c r="N3951" s="66">
        <v>2941</v>
      </c>
      <c r="O3951" s="66">
        <v>242</v>
      </c>
      <c r="P3951" s="66">
        <v>269</v>
      </c>
      <c r="Q3951" s="66">
        <v>4</v>
      </c>
      <c r="R3951" s="73">
        <v>515</v>
      </c>
      <c r="S3951" s="130">
        <f>IFERROR(Table1[[#This Row],[Female Voters]]/Table1[[#This Row],[Female Population]],"0.0%")</f>
        <v>0.67468452011333546</v>
      </c>
      <c r="T3951" s="130">
        <f>IFERROR(Table1[[#This Row],[Male Voters]]/Table1[[#This Row],[Male Population]],"0.0%")</f>
        <v>0.61125222166286708</v>
      </c>
      <c r="U3951" s="130">
        <f>IFERROR(Table1[[#This Row],[Total Voters]]/Table1[[#This Row],[Total Population]],"0.0%")</f>
        <v>0.64341195166687681</v>
      </c>
      <c r="V3951" s="130">
        <f>IFERROR(Table1[[#This Row],[Female Ballots]]/Table1[[#This Row],[Female Population]],"0.0%")</f>
        <v>0.11629177625885127</v>
      </c>
      <c r="W3951" s="130">
        <f>IFERROR(Table1[[#This Row],[Male Ballots]]/Table1[[#This Row],[Male Population]],"0.0%")</f>
        <v>0.10803340842793117</v>
      </c>
      <c r="X3951" s="130">
        <f>IFERROR(Table1[[#This Row],[Total Ballots]]/Table1[[#This Row],[Total Population]],"0.0%")</f>
        <v>0.11266819282843983</v>
      </c>
      <c r="Y3951" s="78">
        <f>Table1[[#This Row],[Female Ballots]]/Table1[[#This Row],[Female Voters]]</f>
        <v>0.17236467236467237</v>
      </c>
      <c r="Z3951" s="79">
        <f>Table1[[#This Row],[Male Ballots]]/Table1[[#This Row],[Male Voters]]</f>
        <v>0.17674113009198422</v>
      </c>
      <c r="AA3951" s="78">
        <f>Table1[[#This Row],[Total Ballots]]/Table1[[#This Row],[Total Voters]]</f>
        <v>0.17511050663039782</v>
      </c>
    </row>
    <row r="3952" spans="1:27" s="12" customFormat="1" x14ac:dyDescent="0.35">
      <c r="A3952" s="70" t="s">
        <v>33</v>
      </c>
      <c r="B3952" s="71">
        <v>2019</v>
      </c>
      <c r="C3952" s="71" t="s">
        <v>82</v>
      </c>
      <c r="D3952" s="17" t="s">
        <v>69</v>
      </c>
      <c r="E3952" s="72"/>
      <c r="F3952" s="81"/>
      <c r="G3952" s="82" t="s">
        <v>63</v>
      </c>
      <c r="H3952" s="66">
        <v>3555.9639999999999</v>
      </c>
      <c r="I3952" s="66">
        <v>3921.9520000000002</v>
      </c>
      <c r="J3952" s="66">
        <v>7477.9160000000002</v>
      </c>
      <c r="K3952" s="66">
        <v>2935</v>
      </c>
      <c r="L3952" s="66">
        <v>2767</v>
      </c>
      <c r="M3952" s="66">
        <v>22</v>
      </c>
      <c r="N3952" s="66">
        <v>5724</v>
      </c>
      <c r="O3952" s="66">
        <v>620</v>
      </c>
      <c r="P3952" s="66">
        <v>556</v>
      </c>
      <c r="Q3952" s="66">
        <v>12</v>
      </c>
      <c r="R3952" s="73">
        <v>1188</v>
      </c>
      <c r="S3952" s="130">
        <f>IFERROR(Table1[[#This Row],[Female Voters]]/Table1[[#This Row],[Female Population]],"0.0%")</f>
        <v>0.82537393516919744</v>
      </c>
      <c r="T3952" s="130">
        <f>IFERROR(Table1[[#This Row],[Male Voters]]/Table1[[#This Row],[Male Population]],"0.0%")</f>
        <v>0.7055160287530291</v>
      </c>
      <c r="U3952" s="130">
        <f>IFERROR(Table1[[#This Row],[Total Voters]]/Table1[[#This Row],[Total Population]],"0.0%")</f>
        <v>0.76545390453703943</v>
      </c>
      <c r="V3952" s="130">
        <f>IFERROR(Table1[[#This Row],[Female Ballots]]/Table1[[#This Row],[Female Population]],"0.0%")</f>
        <v>0.17435497097270952</v>
      </c>
      <c r="W3952" s="130">
        <f>IFERROR(Table1[[#This Row],[Male Ballots]]/Table1[[#This Row],[Male Population]],"0.0%")</f>
        <v>0.1417661409420615</v>
      </c>
      <c r="X3952" s="130">
        <f>IFERROR(Table1[[#This Row],[Total Ballots]]/Table1[[#This Row],[Total Population]],"0.0%")</f>
        <v>0.15886779150768743</v>
      </c>
      <c r="Y3952" s="78">
        <f>Table1[[#This Row],[Female Ballots]]/Table1[[#This Row],[Female Voters]]</f>
        <v>0.21124361158432708</v>
      </c>
      <c r="Z3952" s="79">
        <f>Table1[[#This Row],[Male Ballots]]/Table1[[#This Row],[Male Voters]]</f>
        <v>0.20093964582580412</v>
      </c>
      <c r="AA3952" s="78">
        <f>Table1[[#This Row],[Total Ballots]]/Table1[[#This Row],[Total Voters]]</f>
        <v>0.20754716981132076</v>
      </c>
    </row>
    <row r="3953" spans="1:27" s="12" customFormat="1" x14ac:dyDescent="0.35">
      <c r="A3953" s="70" t="s">
        <v>33</v>
      </c>
      <c r="B3953" s="71">
        <v>2019</v>
      </c>
      <c r="C3953" s="71" t="s">
        <v>82</v>
      </c>
      <c r="D3953" s="17" t="s">
        <v>69</v>
      </c>
      <c r="E3953" s="72"/>
      <c r="F3953" s="81"/>
      <c r="G3953" s="82" t="s">
        <v>64</v>
      </c>
      <c r="H3953" s="66">
        <v>3812.9929999999999</v>
      </c>
      <c r="I3953" s="66">
        <v>4133.9709999999995</v>
      </c>
      <c r="J3953" s="66">
        <v>7946.9639999999999</v>
      </c>
      <c r="K3953" s="66">
        <v>3168</v>
      </c>
      <c r="L3953" s="66">
        <v>3099</v>
      </c>
      <c r="M3953" s="66">
        <v>17</v>
      </c>
      <c r="N3953" s="66">
        <v>6284</v>
      </c>
      <c r="O3953" s="66">
        <v>1011</v>
      </c>
      <c r="P3953" s="66">
        <v>969</v>
      </c>
      <c r="Q3953" s="66">
        <v>5</v>
      </c>
      <c r="R3953" s="73">
        <v>1985</v>
      </c>
      <c r="S3953" s="130">
        <f>IFERROR(Table1[[#This Row],[Female Voters]]/Table1[[#This Row],[Female Population]],"0.0%")</f>
        <v>0.83084338208855879</v>
      </c>
      <c r="T3953" s="130">
        <f>IFERROR(Table1[[#This Row],[Male Voters]]/Table1[[#This Row],[Male Population]],"0.0%")</f>
        <v>0.74964241403725385</v>
      </c>
      <c r="U3953" s="130">
        <f>IFERROR(Table1[[#This Row],[Total Voters]]/Table1[[#This Row],[Total Population]],"0.0%")</f>
        <v>0.79074222558451257</v>
      </c>
      <c r="V3953" s="130">
        <f>IFERROR(Table1[[#This Row],[Female Ballots]]/Table1[[#This Row],[Female Population]],"0.0%")</f>
        <v>0.26514604144303439</v>
      </c>
      <c r="W3953" s="130">
        <f>IFERROR(Table1[[#This Row],[Male Ballots]]/Table1[[#This Row],[Male Population]],"0.0%")</f>
        <v>0.23439932210458178</v>
      </c>
      <c r="X3953" s="130">
        <f>IFERROR(Table1[[#This Row],[Total Ballots]]/Table1[[#This Row],[Total Population]],"0.0%")</f>
        <v>0.24978092262655274</v>
      </c>
      <c r="Y3953" s="78">
        <f>Table1[[#This Row],[Female Ballots]]/Table1[[#This Row],[Female Voters]]</f>
        <v>0.3191287878787879</v>
      </c>
      <c r="Z3953" s="79">
        <f>Table1[[#This Row],[Male Ballots]]/Table1[[#This Row],[Male Voters]]</f>
        <v>0.31268151016456924</v>
      </c>
      <c r="AA3953" s="78">
        <f>Table1[[#This Row],[Total Ballots]]/Table1[[#This Row],[Total Voters]]</f>
        <v>0.31588160407383831</v>
      </c>
    </row>
    <row r="3954" spans="1:27" s="12" customFormat="1" x14ac:dyDescent="0.35">
      <c r="A3954" s="70" t="s">
        <v>33</v>
      </c>
      <c r="B3954" s="71">
        <v>2019</v>
      </c>
      <c r="C3954" s="71" t="s">
        <v>82</v>
      </c>
      <c r="D3954" s="17" t="s">
        <v>69</v>
      </c>
      <c r="E3954" s="72"/>
      <c r="F3954" s="81"/>
      <c r="G3954" s="82" t="s">
        <v>65</v>
      </c>
      <c r="H3954" s="66">
        <v>3976</v>
      </c>
      <c r="I3954" s="66">
        <v>3856.9859999999999</v>
      </c>
      <c r="J3954" s="66">
        <v>7832.9849999999997</v>
      </c>
      <c r="K3954" s="66">
        <v>3204</v>
      </c>
      <c r="L3954" s="66">
        <v>2795</v>
      </c>
      <c r="M3954" s="66">
        <v>17</v>
      </c>
      <c r="N3954" s="66">
        <v>6016</v>
      </c>
      <c r="O3954" s="66">
        <v>1320</v>
      </c>
      <c r="P3954" s="66">
        <v>1130</v>
      </c>
      <c r="Q3954" s="66">
        <v>8</v>
      </c>
      <c r="R3954" s="73">
        <v>2458</v>
      </c>
      <c r="S3954" s="130">
        <f>IFERROR(Table1[[#This Row],[Female Voters]]/Table1[[#This Row],[Female Population]],"0.0%")</f>
        <v>0.80583501006036218</v>
      </c>
      <c r="T3954" s="130">
        <f>IFERROR(Table1[[#This Row],[Male Voters]]/Table1[[#This Row],[Male Population]],"0.0%")</f>
        <v>0.72465909909965975</v>
      </c>
      <c r="U3954" s="130">
        <f>IFERROR(Table1[[#This Row],[Total Voters]]/Table1[[#This Row],[Total Population]],"0.0%")</f>
        <v>0.76803415300808064</v>
      </c>
      <c r="V3954" s="130">
        <f>IFERROR(Table1[[#This Row],[Female Ballots]]/Table1[[#This Row],[Female Population]],"0.0%")</f>
        <v>0.33199195171026158</v>
      </c>
      <c r="W3954" s="130">
        <f>IFERROR(Table1[[#This Row],[Male Ballots]]/Table1[[#This Row],[Male Population]],"0.0%")</f>
        <v>0.29297487727463883</v>
      </c>
      <c r="X3954" s="130">
        <f>IFERROR(Table1[[#This Row],[Total Ballots]]/Table1[[#This Row],[Total Population]],"0.0%")</f>
        <v>0.31380118818049568</v>
      </c>
      <c r="Y3954" s="78">
        <f>Table1[[#This Row],[Female Ballots]]/Table1[[#This Row],[Female Voters]]</f>
        <v>0.41198501872659177</v>
      </c>
      <c r="Z3954" s="79">
        <f>Table1[[#This Row],[Male Ballots]]/Table1[[#This Row],[Male Voters]]</f>
        <v>0.40429338103756707</v>
      </c>
      <c r="AA3954" s="78">
        <f>Table1[[#This Row],[Total Ballots]]/Table1[[#This Row],[Total Voters]]</f>
        <v>0.40857712765957449</v>
      </c>
    </row>
    <row r="3955" spans="1:27" s="12" customFormat="1" x14ac:dyDescent="0.35">
      <c r="A3955" s="70" t="s">
        <v>33</v>
      </c>
      <c r="B3955" s="71">
        <v>2019</v>
      </c>
      <c r="C3955" s="71" t="s">
        <v>82</v>
      </c>
      <c r="D3955" s="17" t="s">
        <v>69</v>
      </c>
      <c r="E3955" s="72"/>
      <c r="F3955" s="81"/>
      <c r="G3955" s="82" t="s">
        <v>66</v>
      </c>
      <c r="H3955" s="66">
        <v>6567.0300000000007</v>
      </c>
      <c r="I3955" s="66">
        <v>5616.0079999999998</v>
      </c>
      <c r="J3955" s="66">
        <v>12183.037</v>
      </c>
      <c r="K3955" s="66">
        <v>5843</v>
      </c>
      <c r="L3955" s="66">
        <v>4732</v>
      </c>
      <c r="M3955" s="66">
        <v>17</v>
      </c>
      <c r="N3955" s="66">
        <v>10592</v>
      </c>
      <c r="O3955" s="66">
        <v>3283</v>
      </c>
      <c r="P3955" s="66">
        <v>2641</v>
      </c>
      <c r="Q3955" s="66">
        <v>9</v>
      </c>
      <c r="R3955" s="73">
        <v>5933</v>
      </c>
      <c r="S3955" s="130">
        <f>IFERROR(Table1[[#This Row],[Female Voters]]/Table1[[#This Row],[Female Population]],"0.0%")</f>
        <v>0.88974772461828244</v>
      </c>
      <c r="T3955" s="130">
        <f>IFERROR(Table1[[#This Row],[Male Voters]]/Table1[[#This Row],[Male Population]],"0.0%")</f>
        <v>0.84259139231995395</v>
      </c>
      <c r="U3955" s="130">
        <f>IFERROR(Table1[[#This Row],[Total Voters]]/Table1[[#This Row],[Total Population]],"0.0%")</f>
        <v>0.8694055513415907</v>
      </c>
      <c r="V3955" s="130">
        <f>IFERROR(Table1[[#This Row],[Female Ballots]]/Table1[[#This Row],[Female Population]],"0.0%")</f>
        <v>0.49992157794314929</v>
      </c>
      <c r="W3955" s="130">
        <f>IFERROR(Table1[[#This Row],[Male Ballots]]/Table1[[#This Row],[Male Population]],"0.0%")</f>
        <v>0.47026286287341473</v>
      </c>
      <c r="X3955" s="130">
        <f>IFERROR(Table1[[#This Row],[Total Ballots]]/Table1[[#This Row],[Total Population]],"0.0%")</f>
        <v>0.48698858913422</v>
      </c>
      <c r="Y3955" s="78">
        <f>Table1[[#This Row],[Female Ballots]]/Table1[[#This Row],[Female Voters]]</f>
        <v>0.56186890296080783</v>
      </c>
      <c r="Z3955" s="79">
        <f>Table1[[#This Row],[Male Ballots]]/Table1[[#This Row],[Male Voters]]</f>
        <v>0.55811496196111576</v>
      </c>
      <c r="AA3955" s="78">
        <f>Table1[[#This Row],[Total Ballots]]/Table1[[#This Row],[Total Voters]]</f>
        <v>0.56013972809667678</v>
      </c>
    </row>
    <row r="3956" spans="1:27" s="12" customFormat="1" x14ac:dyDescent="0.35">
      <c r="A3956" s="70" t="s">
        <v>33</v>
      </c>
      <c r="B3956" s="71">
        <v>2019</v>
      </c>
      <c r="C3956" s="71" t="s">
        <v>82</v>
      </c>
      <c r="D3956" s="17" t="s">
        <v>69</v>
      </c>
      <c r="E3956" s="72"/>
      <c r="F3956" s="81"/>
      <c r="G3956" s="82" t="s">
        <v>67</v>
      </c>
      <c r="H3956" s="66">
        <v>12766.200999999999</v>
      </c>
      <c r="I3956" s="66">
        <v>11131.169</v>
      </c>
      <c r="J3956" s="66">
        <v>23897.368999999999</v>
      </c>
      <c r="K3956" s="66">
        <v>11868</v>
      </c>
      <c r="L3956" s="66">
        <v>10457</v>
      </c>
      <c r="M3956" s="66">
        <v>27</v>
      </c>
      <c r="N3956" s="66">
        <v>22352</v>
      </c>
      <c r="O3956" s="66">
        <v>8355</v>
      </c>
      <c r="P3956" s="66">
        <v>7680</v>
      </c>
      <c r="Q3956" s="66">
        <v>17</v>
      </c>
      <c r="R3956" s="66">
        <v>16052</v>
      </c>
      <c r="S3956" s="130">
        <f>IFERROR(Table1[[#This Row],[Female Voters]]/Table1[[#This Row],[Female Population]],"0.0%")</f>
        <v>0.92964226397500715</v>
      </c>
      <c r="T3956" s="130">
        <f>IFERROR(Table1[[#This Row],[Male Voters]]/Table1[[#This Row],[Male Population]],"0.0%")</f>
        <v>0.93943412412478866</v>
      </c>
      <c r="U3956" s="130">
        <f>IFERROR(Table1[[#This Row],[Total Voters]]/Table1[[#This Row],[Total Population]],"0.0%")</f>
        <v>0.93533309043351176</v>
      </c>
      <c r="V3956" s="130">
        <f>IFERROR(Table1[[#This Row],[Female Ballots]]/Table1[[#This Row],[Female Population]],"0.0%")</f>
        <v>0.65446251394600485</v>
      </c>
      <c r="W3956" s="130">
        <f>IFERROR(Table1[[#This Row],[Male Ballots]]/Table1[[#This Row],[Male Population]],"0.0%")</f>
        <v>0.68995448726005326</v>
      </c>
      <c r="X3956" s="130">
        <f>IFERROR(Table1[[#This Row],[Total Ballots]]/Table1[[#This Row],[Total Population]],"0.0%")</f>
        <v>0.67170574300459607</v>
      </c>
      <c r="Y3956" s="78">
        <f>Table1[[#This Row],[Female Ballots]]/Table1[[#This Row],[Female Voters]]</f>
        <v>0.70399393326592519</v>
      </c>
      <c r="Z3956" s="79">
        <f>Table1[[#This Row],[Male Ballots]]/Table1[[#This Row],[Male Voters]]</f>
        <v>0.73443626279047525</v>
      </c>
      <c r="AA3956" s="78">
        <f>Table1[[#This Row],[Total Ballots]]/Table1[[#This Row],[Total Voters]]</f>
        <v>0.71814602720114529</v>
      </c>
    </row>
    <row r="3957" spans="1:27" s="12" customFormat="1" x14ac:dyDescent="0.35">
      <c r="A3957" s="70" t="s">
        <v>51</v>
      </c>
      <c r="B3957" s="71">
        <v>2019</v>
      </c>
      <c r="C3957" s="71" t="s">
        <v>82</v>
      </c>
      <c r="D3957" s="17" t="s">
        <v>69</v>
      </c>
      <c r="E3957" s="72"/>
      <c r="F3957" s="81"/>
      <c r="G3957" s="82" t="s">
        <v>79</v>
      </c>
      <c r="H3957" s="66">
        <v>191906</v>
      </c>
      <c r="I3957" s="66">
        <v>183254</v>
      </c>
      <c r="J3957" s="66">
        <v>375160</v>
      </c>
      <c r="K3957" s="66">
        <v>153447</v>
      </c>
      <c r="L3957" s="66">
        <v>139844</v>
      </c>
      <c r="M3957" s="66">
        <v>190</v>
      </c>
      <c r="N3957" s="66">
        <v>293481</v>
      </c>
      <c r="O3957" s="66">
        <v>55058</v>
      </c>
      <c r="P3957" s="66">
        <v>50904</v>
      </c>
      <c r="Q3957" s="66">
        <v>68</v>
      </c>
      <c r="R3957" s="73">
        <v>106030</v>
      </c>
      <c r="S3957" s="130">
        <f>IFERROR(Table1[[#This Row],[Female Voters]]/Table1[[#This Row],[Female Population]],"0.0%")</f>
        <v>0.79959459318624748</v>
      </c>
      <c r="T3957" s="130">
        <f>IFERROR(Table1[[#This Row],[Male Voters]]/Table1[[#This Row],[Male Population]],"0.0%")</f>
        <v>0.76311567551049364</v>
      </c>
      <c r="U3957" s="130">
        <f>IFERROR(Table1[[#This Row],[Total Voters]]/Table1[[#This Row],[Total Population]],"0.0%")</f>
        <v>0.78228222625013333</v>
      </c>
      <c r="V3957" s="130">
        <f>IFERROR(Table1[[#This Row],[Female Ballots]]/Table1[[#This Row],[Female Population]],"0.0%")</f>
        <v>0.28690087855512597</v>
      </c>
      <c r="W3957" s="130">
        <f>IFERROR(Table1[[#This Row],[Male Ballots]]/Table1[[#This Row],[Male Population]],"0.0%")</f>
        <v>0.27777838410075634</v>
      </c>
      <c r="X3957" s="130">
        <f>IFERROR(Table1[[#This Row],[Total Ballots]]/Table1[[#This Row],[Total Population]],"0.0%")</f>
        <v>0.2826260795393965</v>
      </c>
      <c r="Y3957" s="78">
        <f>Table1[[#This Row],[Female Ballots]]/Table1[[#This Row],[Female Voters]]</f>
        <v>0.35880792716703486</v>
      </c>
      <c r="Z3957" s="79">
        <f>Table1[[#This Row],[Male Ballots]]/Table1[[#This Row],[Male Voters]]</f>
        <v>0.36400560624696088</v>
      </c>
      <c r="AA3957" s="78">
        <f>Table1[[#This Row],[Total Ballots]]/Table1[[#This Row],[Total Voters]]</f>
        <v>0.3612840354230768</v>
      </c>
    </row>
    <row r="3958" spans="1:27" s="12" customFormat="1" x14ac:dyDescent="0.35">
      <c r="A3958" s="70" t="s">
        <v>51</v>
      </c>
      <c r="B3958" s="71">
        <v>2019</v>
      </c>
      <c r="C3958" s="71" t="s">
        <v>82</v>
      </c>
      <c r="D3958" s="17" t="s">
        <v>69</v>
      </c>
      <c r="E3958" s="72"/>
      <c r="F3958" s="81"/>
      <c r="G3958" s="82" t="s">
        <v>62</v>
      </c>
      <c r="H3958" s="66">
        <v>20394</v>
      </c>
      <c r="I3958" s="66">
        <v>21226</v>
      </c>
      <c r="J3958" s="66">
        <v>41620</v>
      </c>
      <c r="K3958" s="66">
        <v>13081</v>
      </c>
      <c r="L3958" s="66">
        <v>12832</v>
      </c>
      <c r="M3958" s="66">
        <v>48</v>
      </c>
      <c r="N3958" s="66">
        <v>25961</v>
      </c>
      <c r="O3958" s="66">
        <v>2047</v>
      </c>
      <c r="P3958" s="66">
        <v>1906</v>
      </c>
      <c r="Q3958" s="66">
        <v>14</v>
      </c>
      <c r="R3958" s="73">
        <v>3967</v>
      </c>
      <c r="S3958" s="130">
        <f>IFERROR(Table1[[#This Row],[Female Voters]]/Table1[[#This Row],[Female Population]],"0.0%")</f>
        <v>0.64141414141414144</v>
      </c>
      <c r="T3958" s="130">
        <f>IFERROR(Table1[[#This Row],[Male Voters]]/Table1[[#This Row],[Male Population]],"0.0%")</f>
        <v>0.60454159992462075</v>
      </c>
      <c r="U3958" s="130">
        <f>IFERROR(Table1[[#This Row],[Total Voters]]/Table1[[#This Row],[Total Population]],"0.0%")</f>
        <v>0.62376261412782319</v>
      </c>
      <c r="V3958" s="130">
        <f>IFERROR(Table1[[#This Row],[Female Ballots]]/Table1[[#This Row],[Female Population]],"0.0%")</f>
        <v>0.10037265862508581</v>
      </c>
      <c r="W3958" s="130">
        <f>IFERROR(Table1[[#This Row],[Male Ballots]]/Table1[[#This Row],[Male Population]],"0.0%")</f>
        <v>8.9795533779327238E-2</v>
      </c>
      <c r="X3958" s="130">
        <f>IFERROR(Table1[[#This Row],[Total Ballots]]/Table1[[#This Row],[Total Population]],"0.0%")</f>
        <v>9.5314752522825563E-2</v>
      </c>
      <c r="Y3958" s="78">
        <f>Table1[[#This Row],[Female Ballots]]/Table1[[#This Row],[Female Voters]]</f>
        <v>0.15648650714777157</v>
      </c>
      <c r="Z3958" s="79">
        <f>Table1[[#This Row],[Male Ballots]]/Table1[[#This Row],[Male Voters]]</f>
        <v>0.14853491271820449</v>
      </c>
      <c r="AA3958" s="78">
        <f>Table1[[#This Row],[Total Ballots]]/Table1[[#This Row],[Total Voters]]</f>
        <v>0.15280613227533607</v>
      </c>
    </row>
    <row r="3959" spans="1:27" s="12" customFormat="1" x14ac:dyDescent="0.35">
      <c r="A3959" s="70" t="s">
        <v>51</v>
      </c>
      <c r="B3959" s="71">
        <v>2019</v>
      </c>
      <c r="C3959" s="71" t="s">
        <v>82</v>
      </c>
      <c r="D3959" s="17" t="s">
        <v>69</v>
      </c>
      <c r="E3959" s="72"/>
      <c r="F3959" s="81"/>
      <c r="G3959" s="82" t="s">
        <v>63</v>
      </c>
      <c r="H3959" s="66">
        <v>31690</v>
      </c>
      <c r="I3959" s="66">
        <v>32334</v>
      </c>
      <c r="J3959" s="66">
        <v>64024</v>
      </c>
      <c r="K3959" s="66">
        <v>23799</v>
      </c>
      <c r="L3959" s="66">
        <v>22607</v>
      </c>
      <c r="M3959" s="66">
        <v>47</v>
      </c>
      <c r="N3959" s="66">
        <v>46453</v>
      </c>
      <c r="O3959" s="66">
        <v>4136</v>
      </c>
      <c r="P3959" s="66">
        <v>3738</v>
      </c>
      <c r="Q3959" s="66">
        <v>14</v>
      </c>
      <c r="R3959" s="73">
        <v>7888</v>
      </c>
      <c r="S3959" s="130">
        <f>IFERROR(Table1[[#This Row],[Female Voters]]/Table1[[#This Row],[Female Population]],"0.0%")</f>
        <v>0.7509940044177974</v>
      </c>
      <c r="T3959" s="130">
        <f>IFERROR(Table1[[#This Row],[Male Voters]]/Table1[[#This Row],[Male Population]],"0.0%")</f>
        <v>0.69917115111028638</v>
      </c>
      <c r="U3959" s="130">
        <f>IFERROR(Table1[[#This Row],[Total Voters]]/Table1[[#This Row],[Total Population]],"0.0%")</f>
        <v>0.7255560414844433</v>
      </c>
      <c r="V3959" s="130">
        <f>IFERROR(Table1[[#This Row],[Female Ballots]]/Table1[[#This Row],[Female Population]],"0.0%")</f>
        <v>0.13051435784159041</v>
      </c>
      <c r="W3959" s="130">
        <f>IFERROR(Table1[[#This Row],[Male Ballots]]/Table1[[#This Row],[Male Population]],"0.0%")</f>
        <v>0.11560586379662274</v>
      </c>
      <c r="X3959" s="130">
        <f>IFERROR(Table1[[#This Row],[Total Ballots]]/Table1[[#This Row],[Total Population]],"0.0%")</f>
        <v>0.12320379857553418</v>
      </c>
      <c r="Y3959" s="78">
        <f>Table1[[#This Row],[Female Ballots]]/Table1[[#This Row],[Female Voters]]</f>
        <v>0.17378881465607798</v>
      </c>
      <c r="Z3959" s="79">
        <f>Table1[[#This Row],[Male Ballots]]/Table1[[#This Row],[Male Voters]]</f>
        <v>0.1653470164108462</v>
      </c>
      <c r="AA3959" s="78">
        <f>Table1[[#This Row],[Total Ballots]]/Table1[[#This Row],[Total Voters]]</f>
        <v>0.16980604051406797</v>
      </c>
    </row>
    <row r="3960" spans="1:27" s="12" customFormat="1" x14ac:dyDescent="0.35">
      <c r="A3960" s="70" t="s">
        <v>51</v>
      </c>
      <c r="B3960" s="71">
        <v>2019</v>
      </c>
      <c r="C3960" s="71" t="s">
        <v>82</v>
      </c>
      <c r="D3960" s="17" t="s">
        <v>69</v>
      </c>
      <c r="E3960" s="72"/>
      <c r="F3960" s="81"/>
      <c r="G3960" s="82" t="s">
        <v>64</v>
      </c>
      <c r="H3960" s="66">
        <v>33793</v>
      </c>
      <c r="I3960" s="66">
        <v>33123</v>
      </c>
      <c r="J3960" s="66">
        <v>66916</v>
      </c>
      <c r="K3960" s="66">
        <v>25881</v>
      </c>
      <c r="L3960" s="66">
        <v>23466</v>
      </c>
      <c r="M3960" s="66">
        <v>36</v>
      </c>
      <c r="N3960" s="66">
        <v>49383</v>
      </c>
      <c r="O3960" s="66">
        <v>6853</v>
      </c>
      <c r="P3960" s="66">
        <v>6016</v>
      </c>
      <c r="Q3960" s="66">
        <v>14</v>
      </c>
      <c r="R3960" s="73">
        <v>12883</v>
      </c>
      <c r="S3960" s="130">
        <f>IFERROR(Table1[[#This Row],[Female Voters]]/Table1[[#This Row],[Female Population]],"0.0%")</f>
        <v>0.76586867102654399</v>
      </c>
      <c r="T3960" s="130">
        <f>IFERROR(Table1[[#This Row],[Male Voters]]/Table1[[#This Row],[Male Population]],"0.0%")</f>
        <v>0.70845032152884702</v>
      </c>
      <c r="U3960" s="130">
        <f>IFERROR(Table1[[#This Row],[Total Voters]]/Table1[[#This Row],[Total Population]],"0.0%")</f>
        <v>0.73798493633809548</v>
      </c>
      <c r="V3960" s="130">
        <f>IFERROR(Table1[[#This Row],[Female Ballots]]/Table1[[#This Row],[Female Population]],"0.0%")</f>
        <v>0.20279347793921818</v>
      </c>
      <c r="W3960" s="130">
        <f>IFERROR(Table1[[#This Row],[Male Ballots]]/Table1[[#This Row],[Male Population]],"0.0%")</f>
        <v>0.18162606044138513</v>
      </c>
      <c r="X3960" s="130">
        <f>IFERROR(Table1[[#This Row],[Total Ballots]]/Table1[[#This Row],[Total Population]],"0.0%")</f>
        <v>0.1925249566620838</v>
      </c>
      <c r="Y3960" s="78">
        <f>Table1[[#This Row],[Female Ballots]]/Table1[[#This Row],[Female Voters]]</f>
        <v>0.26478884123488272</v>
      </c>
      <c r="Z3960" s="79">
        <f>Table1[[#This Row],[Male Ballots]]/Table1[[#This Row],[Male Voters]]</f>
        <v>0.25637091962839853</v>
      </c>
      <c r="AA3960" s="78">
        <f>Table1[[#This Row],[Total Ballots]]/Table1[[#This Row],[Total Voters]]</f>
        <v>0.26087924994431283</v>
      </c>
    </row>
    <row r="3961" spans="1:27" s="12" customFormat="1" x14ac:dyDescent="0.35">
      <c r="A3961" s="70" t="s">
        <v>51</v>
      </c>
      <c r="B3961" s="71">
        <v>2019</v>
      </c>
      <c r="C3961" s="71" t="s">
        <v>82</v>
      </c>
      <c r="D3961" s="17" t="s">
        <v>69</v>
      </c>
      <c r="E3961" s="72"/>
      <c r="F3961" s="81"/>
      <c r="G3961" s="82" t="s">
        <v>65</v>
      </c>
      <c r="H3961" s="66">
        <v>31671</v>
      </c>
      <c r="I3961" s="66">
        <v>31458</v>
      </c>
      <c r="J3961" s="66">
        <v>63129</v>
      </c>
      <c r="K3961" s="66">
        <v>25516</v>
      </c>
      <c r="L3961" s="66">
        <v>23978</v>
      </c>
      <c r="M3961" s="66">
        <v>25</v>
      </c>
      <c r="N3961" s="66">
        <v>49519</v>
      </c>
      <c r="O3961" s="66">
        <v>8478</v>
      </c>
      <c r="P3961" s="66">
        <v>8043</v>
      </c>
      <c r="Q3961" s="66">
        <v>10</v>
      </c>
      <c r="R3961" s="73">
        <v>16531</v>
      </c>
      <c r="S3961" s="130">
        <f>IFERROR(Table1[[#This Row],[Female Voters]]/Table1[[#This Row],[Female Population]],"0.0%")</f>
        <v>0.80565817309210319</v>
      </c>
      <c r="T3961" s="130">
        <f>IFERROR(Table1[[#This Row],[Male Voters]]/Table1[[#This Row],[Male Population]],"0.0%")</f>
        <v>0.7622226460677729</v>
      </c>
      <c r="U3961" s="130">
        <f>IFERROR(Table1[[#This Row],[Total Voters]]/Table1[[#This Row],[Total Population]],"0.0%")</f>
        <v>0.78440970077143624</v>
      </c>
      <c r="V3961" s="130">
        <f>IFERROR(Table1[[#This Row],[Female Ballots]]/Table1[[#This Row],[Female Population]],"0.0%")</f>
        <v>0.26768968456947995</v>
      </c>
      <c r="W3961" s="130">
        <f>IFERROR(Table1[[#This Row],[Male Ballots]]/Table1[[#This Row],[Male Population]],"0.0%")</f>
        <v>0.25567423230974634</v>
      </c>
      <c r="X3961" s="130">
        <f>IFERROR(Table1[[#This Row],[Total Ballots]]/Table1[[#This Row],[Total Population]],"0.0%")</f>
        <v>0.26186063457365077</v>
      </c>
      <c r="Y3961" s="78">
        <f>Table1[[#This Row],[Female Ballots]]/Table1[[#This Row],[Female Voters]]</f>
        <v>0.33226211004859696</v>
      </c>
      <c r="Z3961" s="79">
        <f>Table1[[#This Row],[Male Ballots]]/Table1[[#This Row],[Male Voters]]</f>
        <v>0.33543247977312535</v>
      </c>
      <c r="AA3961" s="78">
        <f>Table1[[#This Row],[Total Ballots]]/Table1[[#This Row],[Total Voters]]</f>
        <v>0.33383145863204022</v>
      </c>
    </row>
    <row r="3962" spans="1:27" s="12" customFormat="1" x14ac:dyDescent="0.35">
      <c r="A3962" s="70" t="s">
        <v>51</v>
      </c>
      <c r="B3962" s="71">
        <v>2019</v>
      </c>
      <c r="C3962" s="71" t="s">
        <v>82</v>
      </c>
      <c r="D3962" s="17" t="s">
        <v>69</v>
      </c>
      <c r="E3962" s="72"/>
      <c r="F3962" s="81"/>
      <c r="G3962" s="82" t="s">
        <v>66</v>
      </c>
      <c r="H3962" s="66">
        <v>31460</v>
      </c>
      <c r="I3962" s="66">
        <v>29672</v>
      </c>
      <c r="J3962" s="66">
        <v>61132</v>
      </c>
      <c r="K3962" s="66">
        <v>26997</v>
      </c>
      <c r="L3962" s="66">
        <v>24727</v>
      </c>
      <c r="M3962" s="66">
        <v>18</v>
      </c>
      <c r="N3962" s="66">
        <v>51742</v>
      </c>
      <c r="O3962" s="66">
        <v>11805</v>
      </c>
      <c r="P3962" s="66">
        <v>11221</v>
      </c>
      <c r="Q3962" s="66">
        <v>9</v>
      </c>
      <c r="R3962" s="73">
        <v>23035</v>
      </c>
      <c r="S3962" s="130">
        <f>IFERROR(Table1[[#This Row],[Female Voters]]/Table1[[#This Row],[Female Population]],"0.0%")</f>
        <v>0.85813731722822628</v>
      </c>
      <c r="T3962" s="130">
        <f>IFERROR(Table1[[#This Row],[Male Voters]]/Table1[[#This Row],[Male Population]],"0.0%")</f>
        <v>0.83334456726880557</v>
      </c>
      <c r="U3962" s="130">
        <f>IFERROR(Table1[[#This Row],[Total Voters]]/Table1[[#This Row],[Total Population]],"0.0%")</f>
        <v>0.84639795851599819</v>
      </c>
      <c r="V3962" s="130">
        <f>IFERROR(Table1[[#This Row],[Female Ballots]]/Table1[[#This Row],[Female Population]],"0.0%")</f>
        <v>0.37523839796567071</v>
      </c>
      <c r="W3962" s="130">
        <f>IFERROR(Table1[[#This Row],[Male Ballots]]/Table1[[#This Row],[Male Population]],"0.0%")</f>
        <v>0.37816796980318146</v>
      </c>
      <c r="X3962" s="130">
        <f>IFERROR(Table1[[#This Row],[Total Ballots]]/Table1[[#This Row],[Total Population]],"0.0%")</f>
        <v>0.37680756395995552</v>
      </c>
      <c r="Y3962" s="78">
        <f>Table1[[#This Row],[Female Ballots]]/Table1[[#This Row],[Female Voters]]</f>
        <v>0.43727080786754086</v>
      </c>
      <c r="Z3962" s="79">
        <f>Table1[[#This Row],[Male Ballots]]/Table1[[#This Row],[Male Voters]]</f>
        <v>0.45379544627330448</v>
      </c>
      <c r="AA3962" s="78">
        <f>Table1[[#This Row],[Total Ballots]]/Table1[[#This Row],[Total Voters]]</f>
        <v>0.4451895945266901</v>
      </c>
    </row>
    <row r="3963" spans="1:27" s="12" customFormat="1" x14ac:dyDescent="0.35">
      <c r="A3963" s="70" t="s">
        <v>51</v>
      </c>
      <c r="B3963" s="71">
        <v>2019</v>
      </c>
      <c r="C3963" s="71" t="s">
        <v>82</v>
      </c>
      <c r="D3963" s="17" t="s">
        <v>69</v>
      </c>
      <c r="E3963" s="72"/>
      <c r="F3963" s="81"/>
      <c r="G3963" s="82" t="s">
        <v>67</v>
      </c>
      <c r="H3963" s="66">
        <v>42898</v>
      </c>
      <c r="I3963" s="66">
        <v>35441</v>
      </c>
      <c r="J3963" s="66">
        <v>78339</v>
      </c>
      <c r="K3963" s="66">
        <v>38173</v>
      </c>
      <c r="L3963" s="66">
        <v>32234</v>
      </c>
      <c r="M3963" s="66">
        <v>16</v>
      </c>
      <c r="N3963" s="66">
        <v>70423</v>
      </c>
      <c r="O3963" s="66">
        <v>21739</v>
      </c>
      <c r="P3963" s="66">
        <v>19980</v>
      </c>
      <c r="Q3963" s="66">
        <v>7</v>
      </c>
      <c r="R3963" s="66">
        <v>41726</v>
      </c>
      <c r="S3963" s="130">
        <f>IFERROR(Table1[[#This Row],[Female Voters]]/Table1[[#This Row],[Female Population]],"0.0%")</f>
        <v>0.88985500489533309</v>
      </c>
      <c r="T3963" s="130">
        <f>IFERROR(Table1[[#This Row],[Male Voters]]/Table1[[#This Row],[Male Population]],"0.0%")</f>
        <v>0.90951158263028697</v>
      </c>
      <c r="U3963" s="130">
        <f>IFERROR(Table1[[#This Row],[Total Voters]]/Table1[[#This Row],[Total Population]],"0.0%")</f>
        <v>0.89895199070705523</v>
      </c>
      <c r="V3963" s="130">
        <f>IFERROR(Table1[[#This Row],[Female Ballots]]/Table1[[#This Row],[Female Population]],"0.0%")</f>
        <v>0.50676022192176795</v>
      </c>
      <c r="W3963" s="130">
        <f>IFERROR(Table1[[#This Row],[Male Ballots]]/Table1[[#This Row],[Male Population]],"0.0%")</f>
        <v>0.56375384441748255</v>
      </c>
      <c r="X3963" s="130">
        <f>IFERROR(Table1[[#This Row],[Total Ballots]]/Table1[[#This Row],[Total Population]],"0.0%")</f>
        <v>0.53263380946910222</v>
      </c>
      <c r="Y3963" s="78">
        <f>Table1[[#This Row],[Female Ballots]]/Table1[[#This Row],[Female Voters]]</f>
        <v>0.56948628611846064</v>
      </c>
      <c r="Z3963" s="79">
        <f>Table1[[#This Row],[Male Ballots]]/Table1[[#This Row],[Male Voters]]</f>
        <v>0.61984240243221445</v>
      </c>
      <c r="AA3963" s="78">
        <f>Table1[[#This Row],[Total Ballots]]/Table1[[#This Row],[Total Voters]]</f>
        <v>0.59250528946508951</v>
      </c>
    </row>
    <row r="3964" spans="1:27" s="12" customFormat="1" x14ac:dyDescent="0.35">
      <c r="A3964" s="70" t="s">
        <v>25</v>
      </c>
      <c r="B3964" s="71">
        <v>2019</v>
      </c>
      <c r="C3964" s="71" t="s">
        <v>82</v>
      </c>
      <c r="D3964" s="71"/>
      <c r="E3964" s="72"/>
      <c r="F3964" s="81"/>
      <c r="G3964" s="82" t="s">
        <v>79</v>
      </c>
      <c r="H3964" s="66">
        <v>1658.67462</v>
      </c>
      <c r="I3964" s="66">
        <v>1620.6361699999998</v>
      </c>
      <c r="J3964" s="66">
        <v>3279.3107799999998</v>
      </c>
      <c r="K3964" s="66">
        <v>1411</v>
      </c>
      <c r="L3964" s="66">
        <v>1275</v>
      </c>
      <c r="M3964" s="66">
        <v>7</v>
      </c>
      <c r="N3964" s="66">
        <v>2693</v>
      </c>
      <c r="O3964" s="66">
        <v>833</v>
      </c>
      <c r="P3964" s="66">
        <v>755</v>
      </c>
      <c r="Q3964" s="66">
        <v>5</v>
      </c>
      <c r="R3964" s="73">
        <v>1593</v>
      </c>
      <c r="S3964" s="130">
        <f>IFERROR(Table1[[#This Row],[Female Voters]]/Table1[[#This Row],[Female Population]],"0.0%")</f>
        <v>0.85067920072232128</v>
      </c>
      <c r="T3964" s="130">
        <f>IFERROR(Table1[[#This Row],[Male Voters]]/Table1[[#This Row],[Male Population]],"0.0%")</f>
        <v>0.78672809085829565</v>
      </c>
      <c r="U3964" s="130">
        <f>IFERROR(Table1[[#This Row],[Total Voters]]/Table1[[#This Row],[Total Population]],"0.0%")</f>
        <v>0.82120914444101578</v>
      </c>
      <c r="V3964" s="130">
        <f>IFERROR(Table1[[#This Row],[Female Ballots]]/Table1[[#This Row],[Female Population]],"0.0%")</f>
        <v>0.50220820283606915</v>
      </c>
      <c r="W3964" s="130">
        <f>IFERROR(Table1[[#This Row],[Male Ballots]]/Table1[[#This Row],[Male Population]],"0.0%")</f>
        <v>0.46586643811608874</v>
      </c>
      <c r="X3964" s="130">
        <f>IFERROR(Table1[[#This Row],[Total Ballots]]/Table1[[#This Row],[Total Population]],"0.0%")</f>
        <v>0.48577280619923435</v>
      </c>
      <c r="Y3964" s="78">
        <f>Table1[[#This Row],[Female Ballots]]/Table1[[#This Row],[Female Voters]]</f>
        <v>0.59036144578313254</v>
      </c>
      <c r="Z3964" s="79">
        <f>Table1[[#This Row],[Male Ballots]]/Table1[[#This Row],[Male Voters]]</f>
        <v>0.59215686274509804</v>
      </c>
      <c r="AA3964" s="78">
        <f>Table1[[#This Row],[Total Ballots]]/Table1[[#This Row],[Total Voters]]</f>
        <v>0.59153360564426294</v>
      </c>
    </row>
    <row r="3965" spans="1:27" s="12" customFormat="1" x14ac:dyDescent="0.35">
      <c r="A3965" s="70" t="s">
        <v>25</v>
      </c>
      <c r="B3965" s="71">
        <v>2019</v>
      </c>
      <c r="C3965" s="71" t="s">
        <v>82</v>
      </c>
      <c r="D3965" s="71"/>
      <c r="E3965" s="72"/>
      <c r="F3965" s="81"/>
      <c r="G3965" s="82" t="s">
        <v>62</v>
      </c>
      <c r="H3965" s="66">
        <v>123.12384999999999</v>
      </c>
      <c r="I3965" s="66">
        <v>134.13499000000002</v>
      </c>
      <c r="J3965" s="66">
        <v>257.25887999999998</v>
      </c>
      <c r="K3965" s="66">
        <v>81</v>
      </c>
      <c r="L3965" s="66">
        <v>76</v>
      </c>
      <c r="M3965" s="66">
        <v>0</v>
      </c>
      <c r="N3965" s="66">
        <v>157</v>
      </c>
      <c r="O3965" s="66">
        <v>17</v>
      </c>
      <c r="P3965" s="66">
        <v>17</v>
      </c>
      <c r="Q3965" s="66">
        <v>0</v>
      </c>
      <c r="R3965" s="73">
        <v>34</v>
      </c>
      <c r="S3965" s="130">
        <f>IFERROR(Table1[[#This Row],[Female Voters]]/Table1[[#This Row],[Female Population]],"0.0%")</f>
        <v>0.6578741649160581</v>
      </c>
      <c r="T3965" s="130">
        <f>IFERROR(Table1[[#This Row],[Male Voters]]/Table1[[#This Row],[Male Population]],"0.0%")</f>
        <v>0.56659339967893529</v>
      </c>
      <c r="U3965" s="130">
        <f>IFERROR(Table1[[#This Row],[Total Voters]]/Table1[[#This Row],[Total Population]],"0.0%")</f>
        <v>0.61028019713061032</v>
      </c>
      <c r="V3965" s="130">
        <f>IFERROR(Table1[[#This Row],[Female Ballots]]/Table1[[#This Row],[Female Population]],"0.0%")</f>
        <v>0.13807235559966652</v>
      </c>
      <c r="W3965" s="130">
        <f>IFERROR(Table1[[#This Row],[Male Ballots]]/Table1[[#This Row],[Male Population]],"0.0%")</f>
        <v>0.12673799729660395</v>
      </c>
      <c r="X3965" s="130">
        <f>IFERROR(Table1[[#This Row],[Total Ballots]]/Table1[[#This Row],[Total Population]],"0.0%")</f>
        <v>0.13216259046140605</v>
      </c>
      <c r="Y3965" s="78">
        <f>Table1[[#This Row],[Female Ballots]]/Table1[[#This Row],[Female Voters]]</f>
        <v>0.20987654320987653</v>
      </c>
      <c r="Z3965" s="79">
        <f>Table1[[#This Row],[Male Ballots]]/Table1[[#This Row],[Male Voters]]</f>
        <v>0.22368421052631579</v>
      </c>
      <c r="AA3965" s="78">
        <f>Table1[[#This Row],[Total Ballots]]/Table1[[#This Row],[Total Voters]]</f>
        <v>0.21656050955414013</v>
      </c>
    </row>
    <row r="3966" spans="1:27" s="12" customFormat="1" x14ac:dyDescent="0.35">
      <c r="A3966" s="70" t="s">
        <v>25</v>
      </c>
      <c r="B3966" s="71">
        <v>2019</v>
      </c>
      <c r="C3966" s="71" t="s">
        <v>82</v>
      </c>
      <c r="D3966" s="71"/>
      <c r="E3966" s="72"/>
      <c r="F3966" s="81"/>
      <c r="G3966" s="82" t="s">
        <v>63</v>
      </c>
      <c r="H3966" s="66">
        <v>165.16588000000002</v>
      </c>
      <c r="I3966" s="66">
        <v>157.15872999999999</v>
      </c>
      <c r="J3966" s="66">
        <v>322.32460000000003</v>
      </c>
      <c r="K3966" s="66">
        <v>129</v>
      </c>
      <c r="L3966" s="66">
        <v>113</v>
      </c>
      <c r="M3966" s="66">
        <v>0</v>
      </c>
      <c r="N3966" s="66">
        <v>242</v>
      </c>
      <c r="O3966" s="66">
        <v>40</v>
      </c>
      <c r="P3966" s="66">
        <v>30</v>
      </c>
      <c r="Q3966" s="66">
        <v>0</v>
      </c>
      <c r="R3966" s="73">
        <v>70</v>
      </c>
      <c r="S3966" s="130">
        <f>IFERROR(Table1[[#This Row],[Female Voters]]/Table1[[#This Row],[Female Population]],"0.0%")</f>
        <v>0.78103298332561177</v>
      </c>
      <c r="T3966" s="130">
        <f>IFERROR(Table1[[#This Row],[Male Voters]]/Table1[[#This Row],[Male Population]],"0.0%")</f>
        <v>0.71901828170792681</v>
      </c>
      <c r="U3966" s="130">
        <f>IFERROR(Table1[[#This Row],[Total Voters]]/Table1[[#This Row],[Total Population]],"0.0%")</f>
        <v>0.75079593676684919</v>
      </c>
      <c r="V3966" s="130">
        <f>IFERROR(Table1[[#This Row],[Female Ballots]]/Table1[[#This Row],[Female Population]],"0.0%")</f>
        <v>0.24218077002344549</v>
      </c>
      <c r="W3966" s="130">
        <f>IFERROR(Table1[[#This Row],[Male Ballots]]/Table1[[#This Row],[Male Population]],"0.0%")</f>
        <v>0.1908898093029894</v>
      </c>
      <c r="X3966" s="130">
        <f>IFERROR(Table1[[#This Row],[Total Ballots]]/Table1[[#This Row],[Total Population]],"0.0%")</f>
        <v>0.21717237840363407</v>
      </c>
      <c r="Y3966" s="78">
        <f>Table1[[#This Row],[Female Ballots]]/Table1[[#This Row],[Female Voters]]</f>
        <v>0.31007751937984496</v>
      </c>
      <c r="Z3966" s="79">
        <f>Table1[[#This Row],[Male Ballots]]/Table1[[#This Row],[Male Voters]]</f>
        <v>0.26548672566371684</v>
      </c>
      <c r="AA3966" s="78">
        <f>Table1[[#This Row],[Total Ballots]]/Table1[[#This Row],[Total Voters]]</f>
        <v>0.28925619834710742</v>
      </c>
    </row>
    <row r="3967" spans="1:27" s="12" customFormat="1" x14ac:dyDescent="0.35">
      <c r="A3967" s="70" t="s">
        <v>25</v>
      </c>
      <c r="B3967" s="71">
        <v>2019</v>
      </c>
      <c r="C3967" s="71" t="s">
        <v>82</v>
      </c>
      <c r="D3967" s="71"/>
      <c r="E3967" s="72"/>
      <c r="F3967" s="81"/>
      <c r="G3967" s="82" t="s">
        <v>64</v>
      </c>
      <c r="H3967" s="66">
        <v>201.2047</v>
      </c>
      <c r="I3967" s="66">
        <v>226.22789999999998</v>
      </c>
      <c r="J3967" s="66">
        <v>427.43259999999998</v>
      </c>
      <c r="K3967" s="66">
        <v>168</v>
      </c>
      <c r="L3967" s="66">
        <v>161</v>
      </c>
      <c r="M3967" s="66">
        <v>0</v>
      </c>
      <c r="N3967" s="66">
        <v>329</v>
      </c>
      <c r="O3967" s="66">
        <v>76</v>
      </c>
      <c r="P3967" s="66">
        <v>67</v>
      </c>
      <c r="Q3967" s="66">
        <v>0</v>
      </c>
      <c r="R3967" s="73">
        <v>143</v>
      </c>
      <c r="S3967" s="130">
        <f>IFERROR(Table1[[#This Row],[Female Voters]]/Table1[[#This Row],[Female Population]],"0.0%")</f>
        <v>0.83497055486278404</v>
      </c>
      <c r="T3967" s="130">
        <f>IFERROR(Table1[[#This Row],[Male Voters]]/Table1[[#This Row],[Male Population]],"0.0%")</f>
        <v>0.71167172572436921</v>
      </c>
      <c r="U3967" s="130">
        <f>IFERROR(Table1[[#This Row],[Total Voters]]/Table1[[#This Row],[Total Population]],"0.0%")</f>
        <v>0.76971199669842683</v>
      </c>
      <c r="V3967" s="130">
        <f>IFERROR(Table1[[#This Row],[Female Ballots]]/Table1[[#This Row],[Female Population]],"0.0%")</f>
        <v>0.37772477481887851</v>
      </c>
      <c r="W3967" s="130">
        <f>IFERROR(Table1[[#This Row],[Male Ballots]]/Table1[[#This Row],[Male Population]],"0.0%")</f>
        <v>0.29616152561200454</v>
      </c>
      <c r="X3967" s="130">
        <f>IFERROR(Table1[[#This Row],[Total Ballots]]/Table1[[#This Row],[Total Population]],"0.0%")</f>
        <v>0.33455567029749256</v>
      </c>
      <c r="Y3967" s="78">
        <f>Table1[[#This Row],[Female Ballots]]/Table1[[#This Row],[Female Voters]]</f>
        <v>0.45238095238095238</v>
      </c>
      <c r="Z3967" s="79">
        <f>Table1[[#This Row],[Male Ballots]]/Table1[[#This Row],[Male Voters]]</f>
        <v>0.41614906832298137</v>
      </c>
      <c r="AA3967" s="78">
        <f>Table1[[#This Row],[Total Ballots]]/Table1[[#This Row],[Total Voters]]</f>
        <v>0.43465045592705165</v>
      </c>
    </row>
    <row r="3968" spans="1:27" s="12" customFormat="1" x14ac:dyDescent="0.35">
      <c r="A3968" s="70" t="s">
        <v>25</v>
      </c>
      <c r="B3968" s="71">
        <v>2019</v>
      </c>
      <c r="C3968" s="71" t="s">
        <v>82</v>
      </c>
      <c r="D3968" s="71"/>
      <c r="E3968" s="72"/>
      <c r="F3968" s="81"/>
      <c r="G3968" s="82" t="s">
        <v>65</v>
      </c>
      <c r="H3968" s="66">
        <v>227.22980000000001</v>
      </c>
      <c r="I3968" s="66">
        <v>231.23228999999998</v>
      </c>
      <c r="J3968" s="66">
        <v>458.46209999999996</v>
      </c>
      <c r="K3968" s="66">
        <v>171</v>
      </c>
      <c r="L3968" s="66">
        <v>159</v>
      </c>
      <c r="M3968" s="66">
        <v>3</v>
      </c>
      <c r="N3968" s="66">
        <v>333</v>
      </c>
      <c r="O3968" s="66">
        <v>79</v>
      </c>
      <c r="P3968" s="66">
        <v>85</v>
      </c>
      <c r="Q3968" s="66">
        <v>2</v>
      </c>
      <c r="R3968" s="73">
        <v>166</v>
      </c>
      <c r="S3968" s="130">
        <f>IFERROR(Table1[[#This Row],[Female Voters]]/Table1[[#This Row],[Female Population]],"0.0%")</f>
        <v>0.75254214015943333</v>
      </c>
      <c r="T3968" s="130">
        <f>IFERROR(Table1[[#This Row],[Male Voters]]/Table1[[#This Row],[Male Population]],"0.0%")</f>
        <v>0.68762022812644386</v>
      </c>
      <c r="U3968" s="130">
        <f>IFERROR(Table1[[#This Row],[Total Voters]]/Table1[[#This Row],[Total Population]],"0.0%")</f>
        <v>0.72634139223285854</v>
      </c>
      <c r="V3968" s="130">
        <f>IFERROR(Table1[[#This Row],[Female Ballots]]/Table1[[#This Row],[Female Population]],"0.0%")</f>
        <v>0.34766566709120017</v>
      </c>
      <c r="W3968" s="130">
        <f>IFERROR(Table1[[#This Row],[Male Ballots]]/Table1[[#This Row],[Male Population]],"0.0%")</f>
        <v>0.36759571943866493</v>
      </c>
      <c r="X3968" s="130">
        <f>IFERROR(Table1[[#This Row],[Total Ballots]]/Table1[[#This Row],[Total Population]],"0.0%")</f>
        <v>0.36208009342538894</v>
      </c>
      <c r="Y3968" s="78">
        <f>Table1[[#This Row],[Female Ballots]]/Table1[[#This Row],[Female Voters]]</f>
        <v>0.46198830409356723</v>
      </c>
      <c r="Z3968" s="79">
        <f>Table1[[#This Row],[Male Ballots]]/Table1[[#This Row],[Male Voters]]</f>
        <v>0.53459119496855345</v>
      </c>
      <c r="AA3968" s="78">
        <f>Table1[[#This Row],[Total Ballots]]/Table1[[#This Row],[Total Voters]]</f>
        <v>0.49849849849849848</v>
      </c>
    </row>
    <row r="3969" spans="1:27" s="12" customFormat="1" x14ac:dyDescent="0.35">
      <c r="A3969" s="70" t="s">
        <v>25</v>
      </c>
      <c r="B3969" s="71">
        <v>2019</v>
      </c>
      <c r="C3969" s="71" t="s">
        <v>82</v>
      </c>
      <c r="D3969" s="71"/>
      <c r="E3969" s="72"/>
      <c r="F3969" s="81"/>
      <c r="G3969" s="82" t="s">
        <v>66</v>
      </c>
      <c r="H3969" s="66">
        <v>364.36939999999998</v>
      </c>
      <c r="I3969" s="66">
        <v>328.33109999999999</v>
      </c>
      <c r="J3969" s="66">
        <v>692.70039999999995</v>
      </c>
      <c r="K3969" s="66">
        <v>313</v>
      </c>
      <c r="L3969" s="66">
        <v>278</v>
      </c>
      <c r="M3969" s="66">
        <v>2</v>
      </c>
      <c r="N3969" s="66">
        <v>593</v>
      </c>
      <c r="O3969" s="66">
        <v>205</v>
      </c>
      <c r="P3969" s="66">
        <v>179</v>
      </c>
      <c r="Q3969" s="66">
        <v>2</v>
      </c>
      <c r="R3969" s="73">
        <v>386</v>
      </c>
      <c r="S3969" s="130">
        <f>IFERROR(Table1[[#This Row],[Female Voters]]/Table1[[#This Row],[Female Population]],"0.0%")</f>
        <v>0.85901834786345943</v>
      </c>
      <c r="T3969" s="130">
        <f>IFERROR(Table1[[#This Row],[Male Voters]]/Table1[[#This Row],[Male Population]],"0.0%")</f>
        <v>0.84670626693602891</v>
      </c>
      <c r="U3969" s="130">
        <f>IFERROR(Table1[[#This Row],[Total Voters]]/Table1[[#This Row],[Total Population]],"0.0%")</f>
        <v>0.85606995462973612</v>
      </c>
      <c r="V3969" s="130">
        <f>IFERROR(Table1[[#This Row],[Female Ballots]]/Table1[[#This Row],[Female Population]],"0.0%")</f>
        <v>0.56261585083709009</v>
      </c>
      <c r="W3969" s="130">
        <f>IFERROR(Table1[[#This Row],[Male Ballots]]/Table1[[#This Row],[Male Population]],"0.0%")</f>
        <v>0.54518137331492511</v>
      </c>
      <c r="X3969" s="130">
        <f>IFERROR(Table1[[#This Row],[Total Ballots]]/Table1[[#This Row],[Total Population]],"0.0%")</f>
        <v>0.55723946456505591</v>
      </c>
      <c r="Y3969" s="78">
        <f>Table1[[#This Row],[Female Ballots]]/Table1[[#This Row],[Female Voters]]</f>
        <v>0.65495207667731625</v>
      </c>
      <c r="Z3969" s="79">
        <f>Table1[[#This Row],[Male Ballots]]/Table1[[#This Row],[Male Voters]]</f>
        <v>0.64388489208633093</v>
      </c>
      <c r="AA3969" s="78">
        <f>Table1[[#This Row],[Total Ballots]]/Table1[[#This Row],[Total Voters]]</f>
        <v>0.65092748735244521</v>
      </c>
    </row>
    <row r="3970" spans="1:27" s="12" customFormat="1" x14ac:dyDescent="0.35">
      <c r="A3970" s="70" t="s">
        <v>25</v>
      </c>
      <c r="B3970" s="71">
        <v>2019</v>
      </c>
      <c r="C3970" s="71" t="s">
        <v>82</v>
      </c>
      <c r="D3970" s="71"/>
      <c r="E3970" s="72"/>
      <c r="F3970" s="81"/>
      <c r="G3970" s="82" t="s">
        <v>67</v>
      </c>
      <c r="H3970" s="66">
        <v>577.58098999999993</v>
      </c>
      <c r="I3970" s="66">
        <v>543.55115999999998</v>
      </c>
      <c r="J3970" s="66">
        <v>1121.1322</v>
      </c>
      <c r="K3970" s="66">
        <v>549</v>
      </c>
      <c r="L3970" s="66">
        <v>488</v>
      </c>
      <c r="M3970" s="66">
        <v>2</v>
      </c>
      <c r="N3970" s="66">
        <v>1039</v>
      </c>
      <c r="O3970" s="66">
        <v>416</v>
      </c>
      <c r="P3970" s="66">
        <v>377</v>
      </c>
      <c r="Q3970" s="66">
        <v>1</v>
      </c>
      <c r="R3970" s="66">
        <v>794</v>
      </c>
      <c r="S3970" s="130">
        <f>IFERROR(Table1[[#This Row],[Female Voters]]/Table1[[#This Row],[Female Population]],"0.0%")</f>
        <v>0.95051604797450151</v>
      </c>
      <c r="T3970" s="130">
        <f>IFERROR(Table1[[#This Row],[Male Voters]]/Table1[[#This Row],[Male Population]],"0.0%")</f>
        <v>0.89779957419279544</v>
      </c>
      <c r="U3970" s="130">
        <f>IFERROR(Table1[[#This Row],[Total Voters]]/Table1[[#This Row],[Total Population]],"0.0%")</f>
        <v>0.92674173482841715</v>
      </c>
      <c r="V3970" s="130">
        <f>IFERROR(Table1[[#This Row],[Female Ballots]]/Table1[[#This Row],[Female Population]],"0.0%")</f>
        <v>0.72024531139780079</v>
      </c>
      <c r="W3970" s="130">
        <f>IFERROR(Table1[[#This Row],[Male Ballots]]/Table1[[#This Row],[Male Population]],"0.0%")</f>
        <v>0.69358696612845061</v>
      </c>
      <c r="X3970" s="130">
        <f>IFERROR(Table1[[#This Row],[Total Ballots]]/Table1[[#This Row],[Total Population]],"0.0%")</f>
        <v>0.70821264432508491</v>
      </c>
      <c r="Y3970" s="78">
        <f>Table1[[#This Row],[Female Ballots]]/Table1[[#This Row],[Female Voters]]</f>
        <v>0.75774134790528236</v>
      </c>
      <c r="Z3970" s="79">
        <f>Table1[[#This Row],[Male Ballots]]/Table1[[#This Row],[Male Voters]]</f>
        <v>0.77254098360655743</v>
      </c>
      <c r="AA3970" s="78">
        <f>Table1[[#This Row],[Total Ballots]]/Table1[[#This Row],[Total Voters]]</f>
        <v>0.76419634263715108</v>
      </c>
    </row>
    <row r="3971" spans="1:27" s="12" customFormat="1" x14ac:dyDescent="0.35">
      <c r="A3971" s="70" t="s">
        <v>46</v>
      </c>
      <c r="B3971" s="71">
        <v>2019</v>
      </c>
      <c r="C3971" s="71" t="s">
        <v>82</v>
      </c>
      <c r="D3971" s="17" t="s">
        <v>69</v>
      </c>
      <c r="E3971" s="72"/>
      <c r="F3971" s="81"/>
      <c r="G3971" s="82" t="s">
        <v>79</v>
      </c>
      <c r="H3971" s="66">
        <v>42960.989600000001</v>
      </c>
      <c r="I3971" s="66">
        <v>41458.9905</v>
      </c>
      <c r="J3971" s="66">
        <v>84419.985000000001</v>
      </c>
      <c r="K3971" s="66">
        <v>34415</v>
      </c>
      <c r="L3971" s="66">
        <v>31951</v>
      </c>
      <c r="M3971" s="66">
        <v>88</v>
      </c>
      <c r="N3971" s="66">
        <v>66454</v>
      </c>
      <c r="O3971" s="66">
        <v>15301</v>
      </c>
      <c r="P3971" s="66">
        <v>14254</v>
      </c>
      <c r="Q3971" s="66">
        <v>22</v>
      </c>
      <c r="R3971" s="73">
        <v>29577</v>
      </c>
      <c r="S3971" s="130">
        <f>IFERROR(Table1[[#This Row],[Female Voters]]/Table1[[#This Row],[Female Population]],"0.0%")</f>
        <v>0.80107558788636468</v>
      </c>
      <c r="T3971" s="130">
        <f>IFERROR(Table1[[#This Row],[Male Voters]]/Table1[[#This Row],[Male Population]],"0.0%")</f>
        <v>0.77066517092354192</v>
      </c>
      <c r="U3971" s="130">
        <f>IFERROR(Table1[[#This Row],[Total Voters]]/Table1[[#This Row],[Total Population]],"0.0%")</f>
        <v>0.78718327182834724</v>
      </c>
      <c r="V3971" s="130">
        <f>IFERROR(Table1[[#This Row],[Female Ballots]]/Table1[[#This Row],[Female Population]],"0.0%")</f>
        <v>0.35616032457501862</v>
      </c>
      <c r="W3971" s="130">
        <f>IFERROR(Table1[[#This Row],[Male Ballots]]/Table1[[#This Row],[Male Population]],"0.0%")</f>
        <v>0.34380962556239764</v>
      </c>
      <c r="X3971" s="130">
        <f>IFERROR(Table1[[#This Row],[Total Ballots]]/Table1[[#This Row],[Total Population]],"0.0%")</f>
        <v>0.35035542827921612</v>
      </c>
      <c r="Y3971" s="78">
        <f>Table1[[#This Row],[Female Ballots]]/Table1[[#This Row],[Female Voters]]</f>
        <v>0.44460264419584483</v>
      </c>
      <c r="Z3971" s="79">
        <f>Table1[[#This Row],[Male Ballots]]/Table1[[#This Row],[Male Voters]]</f>
        <v>0.44612062220274795</v>
      </c>
      <c r="AA3971" s="78">
        <f>Table1[[#This Row],[Total Ballots]]/Table1[[#This Row],[Total Voters]]</f>
        <v>0.44507478857555605</v>
      </c>
    </row>
    <row r="3972" spans="1:27" s="12" customFormat="1" x14ac:dyDescent="0.35">
      <c r="A3972" s="70" t="s">
        <v>46</v>
      </c>
      <c r="B3972" s="71">
        <v>2019</v>
      </c>
      <c r="C3972" s="71" t="s">
        <v>82</v>
      </c>
      <c r="D3972" s="17" t="s">
        <v>69</v>
      </c>
      <c r="E3972" s="72"/>
      <c r="F3972" s="81"/>
      <c r="G3972" s="82" t="s">
        <v>62</v>
      </c>
      <c r="H3972" s="66">
        <v>4085.9985999999999</v>
      </c>
      <c r="I3972" s="66">
        <v>4282.9987000000001</v>
      </c>
      <c r="J3972" s="66">
        <v>8368.9989999999998</v>
      </c>
      <c r="K3972" s="66">
        <v>2615</v>
      </c>
      <c r="L3972" s="66">
        <v>2615</v>
      </c>
      <c r="M3972" s="66">
        <v>18</v>
      </c>
      <c r="N3972" s="66">
        <v>5248</v>
      </c>
      <c r="O3972" s="66">
        <v>559</v>
      </c>
      <c r="P3972" s="66">
        <v>511</v>
      </c>
      <c r="Q3972" s="66">
        <v>3</v>
      </c>
      <c r="R3972" s="73">
        <v>1073</v>
      </c>
      <c r="S3972" s="130">
        <f>IFERROR(Table1[[#This Row],[Female Voters]]/Table1[[#This Row],[Female Population]],"0.0%")</f>
        <v>0.63999042975687759</v>
      </c>
      <c r="T3972" s="130">
        <f>IFERROR(Table1[[#This Row],[Male Voters]]/Table1[[#This Row],[Male Population]],"0.0%")</f>
        <v>0.61055353577389593</v>
      </c>
      <c r="U3972" s="130">
        <f>IFERROR(Table1[[#This Row],[Total Voters]]/Table1[[#This Row],[Total Population]],"0.0%")</f>
        <v>0.62707618915953989</v>
      </c>
      <c r="V3972" s="130">
        <f>IFERROR(Table1[[#This Row],[Female Ballots]]/Table1[[#This Row],[Female Population]],"0.0%")</f>
        <v>0.13680866165739752</v>
      </c>
      <c r="W3972" s="130">
        <f>IFERROR(Table1[[#This Row],[Male Ballots]]/Table1[[#This Row],[Male Population]],"0.0%")</f>
        <v>0.11930893184721256</v>
      </c>
      <c r="X3972" s="130">
        <f>IFERROR(Table1[[#This Row],[Total Ballots]]/Table1[[#This Row],[Total Population]],"0.0%")</f>
        <v>0.12821127114485256</v>
      </c>
      <c r="Y3972" s="78">
        <f>Table1[[#This Row],[Female Ballots]]/Table1[[#This Row],[Female Voters]]</f>
        <v>0.21376673040152963</v>
      </c>
      <c r="Z3972" s="79">
        <f>Table1[[#This Row],[Male Ballots]]/Table1[[#This Row],[Male Voters]]</f>
        <v>0.1954110898661568</v>
      </c>
      <c r="AA3972" s="78">
        <f>Table1[[#This Row],[Total Ballots]]/Table1[[#This Row],[Total Voters]]</f>
        <v>0.20445884146341464</v>
      </c>
    </row>
    <row r="3973" spans="1:27" s="12" customFormat="1" x14ac:dyDescent="0.35">
      <c r="A3973" s="70" t="s">
        <v>46</v>
      </c>
      <c r="B3973" s="71">
        <v>2019</v>
      </c>
      <c r="C3973" s="71" t="s">
        <v>82</v>
      </c>
      <c r="D3973" s="17" t="s">
        <v>69</v>
      </c>
      <c r="E3973" s="72"/>
      <c r="F3973" s="81"/>
      <c r="G3973" s="82" t="s">
        <v>63</v>
      </c>
      <c r="H3973" s="66">
        <v>6667.9979999999996</v>
      </c>
      <c r="I3973" s="66">
        <v>6664.9979999999996</v>
      </c>
      <c r="J3973" s="66">
        <v>13332.995999999999</v>
      </c>
      <c r="K3973" s="66">
        <v>4967</v>
      </c>
      <c r="L3973" s="66">
        <v>4676</v>
      </c>
      <c r="M3973" s="66">
        <v>19</v>
      </c>
      <c r="N3973" s="66">
        <v>9662</v>
      </c>
      <c r="O3973" s="66">
        <v>1098</v>
      </c>
      <c r="P3973" s="66">
        <v>960</v>
      </c>
      <c r="Q3973" s="66">
        <v>2</v>
      </c>
      <c r="R3973" s="73">
        <v>2060</v>
      </c>
      <c r="S3973" s="130">
        <f>IFERROR(Table1[[#This Row],[Female Voters]]/Table1[[#This Row],[Female Population]],"0.0%")</f>
        <v>0.74490124322172868</v>
      </c>
      <c r="T3973" s="130">
        <f>IFERROR(Table1[[#This Row],[Male Voters]]/Table1[[#This Row],[Male Population]],"0.0%")</f>
        <v>0.70157560437377475</v>
      </c>
      <c r="U3973" s="130">
        <f>IFERROR(Table1[[#This Row],[Total Voters]]/Table1[[#This Row],[Total Population]],"0.0%")</f>
        <v>0.72466833410885301</v>
      </c>
      <c r="V3973" s="130">
        <f>IFERROR(Table1[[#This Row],[Female Ballots]]/Table1[[#This Row],[Female Population]],"0.0%")</f>
        <v>0.16466711597693942</v>
      </c>
      <c r="W3973" s="130">
        <f>IFERROR(Table1[[#This Row],[Male Ballots]]/Table1[[#This Row],[Male Population]],"0.0%")</f>
        <v>0.14403605222387164</v>
      </c>
      <c r="X3973" s="130">
        <f>IFERROR(Table1[[#This Row],[Total Ballots]]/Table1[[#This Row],[Total Population]],"0.0%")</f>
        <v>0.15450390894889643</v>
      </c>
      <c r="Y3973" s="78">
        <f>Table1[[#This Row],[Female Ballots]]/Table1[[#This Row],[Female Voters]]</f>
        <v>0.22105898932957518</v>
      </c>
      <c r="Z3973" s="79">
        <f>Table1[[#This Row],[Male Ballots]]/Table1[[#This Row],[Male Voters]]</f>
        <v>0.20530367835757057</v>
      </c>
      <c r="AA3973" s="78">
        <f>Table1[[#This Row],[Total Ballots]]/Table1[[#This Row],[Total Voters]]</f>
        <v>0.21320637549161664</v>
      </c>
    </row>
    <row r="3974" spans="1:27" s="12" customFormat="1" x14ac:dyDescent="0.35">
      <c r="A3974" s="70" t="s">
        <v>46</v>
      </c>
      <c r="B3974" s="71">
        <v>2019</v>
      </c>
      <c r="C3974" s="71" t="s">
        <v>82</v>
      </c>
      <c r="D3974" s="17" t="s">
        <v>69</v>
      </c>
      <c r="E3974" s="72"/>
      <c r="F3974" s="81"/>
      <c r="G3974" s="82" t="s">
        <v>64</v>
      </c>
      <c r="H3974" s="66">
        <v>6519.9979999999996</v>
      </c>
      <c r="I3974" s="66">
        <v>6630.9979999999996</v>
      </c>
      <c r="J3974" s="66">
        <v>13150.998</v>
      </c>
      <c r="K3974" s="66">
        <v>4935</v>
      </c>
      <c r="L3974" s="66">
        <v>4647</v>
      </c>
      <c r="M3974" s="66">
        <v>14</v>
      </c>
      <c r="N3974" s="66">
        <v>9596</v>
      </c>
      <c r="O3974" s="66">
        <v>1623</v>
      </c>
      <c r="P3974" s="66">
        <v>1435</v>
      </c>
      <c r="Q3974" s="66">
        <v>2</v>
      </c>
      <c r="R3974" s="73">
        <v>3060</v>
      </c>
      <c r="S3974" s="130">
        <f>IFERROR(Table1[[#This Row],[Female Voters]]/Table1[[#This Row],[Female Population]],"0.0%")</f>
        <v>0.7569020726693475</v>
      </c>
      <c r="T3974" s="130">
        <f>IFERROR(Table1[[#This Row],[Male Voters]]/Table1[[#This Row],[Male Population]],"0.0%")</f>
        <v>0.70079948749796039</v>
      </c>
      <c r="U3974" s="130">
        <f>IFERROR(Table1[[#This Row],[Total Voters]]/Table1[[#This Row],[Total Population]],"0.0%")</f>
        <v>0.72967846242543721</v>
      </c>
      <c r="V3974" s="130">
        <f>IFERROR(Table1[[#This Row],[Female Ballots]]/Table1[[#This Row],[Female Population]],"0.0%")</f>
        <v>0.24892645672590699</v>
      </c>
      <c r="W3974" s="130">
        <f>IFERROR(Table1[[#This Row],[Male Ballots]]/Table1[[#This Row],[Male Population]],"0.0%")</f>
        <v>0.21640784690328665</v>
      </c>
      <c r="X3974" s="130">
        <f>IFERROR(Table1[[#This Row],[Total Ballots]]/Table1[[#This Row],[Total Population]],"0.0%")</f>
        <v>0.23268196071507274</v>
      </c>
      <c r="Y3974" s="78">
        <f>Table1[[#This Row],[Female Ballots]]/Table1[[#This Row],[Female Voters]]</f>
        <v>0.32887537993920973</v>
      </c>
      <c r="Z3974" s="79">
        <f>Table1[[#This Row],[Male Ballots]]/Table1[[#This Row],[Male Voters]]</f>
        <v>0.30880137723262319</v>
      </c>
      <c r="AA3974" s="78">
        <f>Table1[[#This Row],[Total Ballots]]/Table1[[#This Row],[Total Voters]]</f>
        <v>0.31888286786160902</v>
      </c>
    </row>
    <row r="3975" spans="1:27" s="12" customFormat="1" x14ac:dyDescent="0.35">
      <c r="A3975" s="70" t="s">
        <v>46</v>
      </c>
      <c r="B3975" s="71">
        <v>2019</v>
      </c>
      <c r="C3975" s="71" t="s">
        <v>82</v>
      </c>
      <c r="D3975" s="17" t="s">
        <v>69</v>
      </c>
      <c r="E3975" s="72"/>
      <c r="F3975" s="81"/>
      <c r="G3975" s="82" t="s">
        <v>65</v>
      </c>
      <c r="H3975" s="66">
        <v>6760.9979999999996</v>
      </c>
      <c r="I3975" s="66">
        <v>6542.9979999999996</v>
      </c>
      <c r="J3975" s="66">
        <v>13303.998</v>
      </c>
      <c r="K3975" s="66">
        <v>5333</v>
      </c>
      <c r="L3975" s="66">
        <v>4860</v>
      </c>
      <c r="M3975" s="66">
        <v>16</v>
      </c>
      <c r="N3975" s="66">
        <v>10209</v>
      </c>
      <c r="O3975" s="66">
        <v>2140</v>
      </c>
      <c r="P3975" s="66">
        <v>2044</v>
      </c>
      <c r="Q3975" s="66">
        <v>6</v>
      </c>
      <c r="R3975" s="73">
        <v>4190</v>
      </c>
      <c r="S3975" s="130">
        <f>IFERROR(Table1[[#This Row],[Female Voters]]/Table1[[#This Row],[Female Population]],"0.0%")</f>
        <v>0.78878887406859166</v>
      </c>
      <c r="T3975" s="130">
        <f>IFERROR(Table1[[#This Row],[Male Voters]]/Table1[[#This Row],[Male Population]],"0.0%")</f>
        <v>0.74277876899855388</v>
      </c>
      <c r="U3975" s="130">
        <f>IFERROR(Table1[[#This Row],[Total Voters]]/Table1[[#This Row],[Total Population]],"0.0%")</f>
        <v>0.76736331439616878</v>
      </c>
      <c r="V3975" s="130">
        <f>IFERROR(Table1[[#This Row],[Female Ballots]]/Table1[[#This Row],[Female Population]],"0.0%")</f>
        <v>0.31652131830241631</v>
      </c>
      <c r="W3975" s="130">
        <f>IFERROR(Table1[[#This Row],[Male Ballots]]/Table1[[#This Row],[Male Population]],"0.0%")</f>
        <v>0.31239502136482389</v>
      </c>
      <c r="X3975" s="130">
        <f>IFERROR(Table1[[#This Row],[Total Ballots]]/Table1[[#This Row],[Total Population]],"0.0%")</f>
        <v>0.31494292166911031</v>
      </c>
      <c r="Y3975" s="78">
        <f>Table1[[#This Row],[Female Ballots]]/Table1[[#This Row],[Female Voters]]</f>
        <v>0.40127507969248077</v>
      </c>
      <c r="Z3975" s="79">
        <f>Table1[[#This Row],[Male Ballots]]/Table1[[#This Row],[Male Voters]]</f>
        <v>0.42057613168724278</v>
      </c>
      <c r="AA3975" s="78">
        <f>Table1[[#This Row],[Total Ballots]]/Table1[[#This Row],[Total Voters]]</f>
        <v>0.41042217651092172</v>
      </c>
    </row>
    <row r="3976" spans="1:27" s="12" customFormat="1" x14ac:dyDescent="0.35">
      <c r="A3976" s="70" t="s">
        <v>46</v>
      </c>
      <c r="B3976" s="71">
        <v>2019</v>
      </c>
      <c r="C3976" s="71" t="s">
        <v>82</v>
      </c>
      <c r="D3976" s="17" t="s">
        <v>69</v>
      </c>
      <c r="E3976" s="72"/>
      <c r="F3976" s="81"/>
      <c r="G3976" s="82" t="s">
        <v>66</v>
      </c>
      <c r="H3976" s="66">
        <v>7679.9979999999996</v>
      </c>
      <c r="I3976" s="66">
        <v>7397.9979999999996</v>
      </c>
      <c r="J3976" s="66">
        <v>15077.998</v>
      </c>
      <c r="K3976" s="66">
        <v>6556</v>
      </c>
      <c r="L3976" s="66">
        <v>6107</v>
      </c>
      <c r="M3976" s="66">
        <v>8</v>
      </c>
      <c r="N3976" s="66">
        <v>12671</v>
      </c>
      <c r="O3976" s="66">
        <v>3429</v>
      </c>
      <c r="P3976" s="66">
        <v>3176</v>
      </c>
      <c r="Q3976" s="66">
        <v>3</v>
      </c>
      <c r="R3976" s="73">
        <v>6608</v>
      </c>
      <c r="S3976" s="130">
        <f>IFERROR(Table1[[#This Row],[Female Voters]]/Table1[[#This Row],[Female Population]],"0.0%")</f>
        <v>0.85364605563699369</v>
      </c>
      <c r="T3976" s="130">
        <f>IFERROR(Table1[[#This Row],[Male Voters]]/Table1[[#This Row],[Male Population]],"0.0%")</f>
        <v>0.82549359975496073</v>
      </c>
      <c r="U3976" s="130">
        <f>IFERROR(Table1[[#This Row],[Total Voters]]/Table1[[#This Row],[Total Population]],"0.0%")</f>
        <v>0.84036355489634629</v>
      </c>
      <c r="V3976" s="130">
        <f>IFERROR(Table1[[#This Row],[Female Ballots]]/Table1[[#This Row],[Female Population]],"0.0%")</f>
        <v>0.44648449127200296</v>
      </c>
      <c r="W3976" s="130">
        <f>IFERROR(Table1[[#This Row],[Male Ballots]]/Table1[[#This Row],[Male Population]],"0.0%")</f>
        <v>0.42930533368622165</v>
      </c>
      <c r="X3976" s="130">
        <f>IFERROR(Table1[[#This Row],[Total Ballots]]/Table1[[#This Row],[Total Population]],"0.0%")</f>
        <v>0.43825446853090178</v>
      </c>
      <c r="Y3976" s="78">
        <f>Table1[[#This Row],[Female Ballots]]/Table1[[#This Row],[Female Voters]]</f>
        <v>0.52303233679072603</v>
      </c>
      <c r="Z3976" s="79">
        <f>Table1[[#This Row],[Male Ballots]]/Table1[[#This Row],[Male Voters]]</f>
        <v>0.52005894874733916</v>
      </c>
      <c r="AA3976" s="78">
        <f>Table1[[#This Row],[Total Ballots]]/Table1[[#This Row],[Total Voters]]</f>
        <v>0.52150580064714702</v>
      </c>
    </row>
    <row r="3977" spans="1:27" s="12" customFormat="1" x14ac:dyDescent="0.35">
      <c r="A3977" s="70" t="s">
        <v>46</v>
      </c>
      <c r="B3977" s="71">
        <v>2019</v>
      </c>
      <c r="C3977" s="71" t="s">
        <v>82</v>
      </c>
      <c r="D3977" s="17" t="s">
        <v>69</v>
      </c>
      <c r="E3977" s="72"/>
      <c r="F3977" s="81"/>
      <c r="G3977" s="82" t="s">
        <v>67</v>
      </c>
      <c r="H3977" s="66">
        <v>11245.999</v>
      </c>
      <c r="I3977" s="66">
        <v>9938.9997999999996</v>
      </c>
      <c r="J3977" s="66">
        <v>21184.995999999999</v>
      </c>
      <c r="K3977" s="66">
        <v>10009</v>
      </c>
      <c r="L3977" s="66">
        <v>9046</v>
      </c>
      <c r="M3977" s="66">
        <v>13</v>
      </c>
      <c r="N3977" s="66">
        <v>19068</v>
      </c>
      <c r="O3977" s="66">
        <v>6452</v>
      </c>
      <c r="P3977" s="66">
        <v>6128</v>
      </c>
      <c r="Q3977" s="66">
        <v>6</v>
      </c>
      <c r="R3977" s="66">
        <v>12586</v>
      </c>
      <c r="S3977" s="130">
        <f>IFERROR(Table1[[#This Row],[Female Voters]]/Table1[[#This Row],[Female Population]],"0.0%")</f>
        <v>0.89000541437003511</v>
      </c>
      <c r="T3977" s="130">
        <f>IFERROR(Table1[[#This Row],[Male Voters]]/Table1[[#This Row],[Male Population]],"0.0%")</f>
        <v>0.91015194506795349</v>
      </c>
      <c r="U3977" s="130">
        <f>IFERROR(Table1[[#This Row],[Total Voters]]/Table1[[#This Row],[Total Population]],"0.0%")</f>
        <v>0.90007097475968367</v>
      </c>
      <c r="V3977" s="130">
        <f>IFERROR(Table1[[#This Row],[Female Ballots]]/Table1[[#This Row],[Female Population]],"0.0%")</f>
        <v>0.57371514971680149</v>
      </c>
      <c r="W3977" s="130">
        <f>IFERROR(Table1[[#This Row],[Male Ballots]]/Table1[[#This Row],[Male Population]],"0.0%")</f>
        <v>0.6165610346425402</v>
      </c>
      <c r="X3977" s="130">
        <f>IFERROR(Table1[[#This Row],[Total Ballots]]/Table1[[#This Row],[Total Population]],"0.0%")</f>
        <v>0.59409971094636982</v>
      </c>
      <c r="Y3977" s="78">
        <f>Table1[[#This Row],[Female Ballots]]/Table1[[#This Row],[Female Voters]]</f>
        <v>0.64461984214207213</v>
      </c>
      <c r="Z3977" s="79">
        <f>Table1[[#This Row],[Male Ballots]]/Table1[[#This Row],[Male Voters]]</f>
        <v>0.67742648684501439</v>
      </c>
      <c r="AA3977" s="78">
        <f>Table1[[#This Row],[Total Ballots]]/Table1[[#This Row],[Total Voters]]</f>
        <v>0.66005873715124819</v>
      </c>
    </row>
    <row r="3978" spans="1:27" s="12" customFormat="1" x14ac:dyDescent="0.35">
      <c r="A3978" s="70" t="s">
        <v>53</v>
      </c>
      <c r="B3978" s="71">
        <v>2019</v>
      </c>
      <c r="C3978" s="71" t="s">
        <v>82</v>
      </c>
      <c r="D3978" s="71"/>
      <c r="E3978" s="72"/>
      <c r="F3978" s="81"/>
      <c r="G3978" s="82" t="s">
        <v>79</v>
      </c>
      <c r="H3978" s="66">
        <v>15750.113700000002</v>
      </c>
      <c r="I3978" s="66">
        <v>15748.1168</v>
      </c>
      <c r="J3978" s="66">
        <v>31498.229399999997</v>
      </c>
      <c r="K3978" s="66">
        <v>11652</v>
      </c>
      <c r="L3978" s="66">
        <v>10708</v>
      </c>
      <c r="M3978" s="66">
        <v>354</v>
      </c>
      <c r="N3978" s="66">
        <v>22714</v>
      </c>
      <c r="O3978" s="66">
        <v>5402</v>
      </c>
      <c r="P3978" s="66">
        <v>5077</v>
      </c>
      <c r="Q3978" s="66">
        <v>157</v>
      </c>
      <c r="R3978" s="73">
        <v>10636</v>
      </c>
      <c r="S3978" s="130">
        <f>IFERROR(Table1[[#This Row],[Female Voters]]/Table1[[#This Row],[Female Population]],"0.0%")</f>
        <v>0.73980418312789697</v>
      </c>
      <c r="T3978" s="130">
        <f>IFERROR(Table1[[#This Row],[Male Voters]]/Table1[[#This Row],[Male Population]],"0.0%")</f>
        <v>0.67995431682345664</v>
      </c>
      <c r="U3978" s="130">
        <f>IFERROR(Table1[[#This Row],[Total Voters]]/Table1[[#This Row],[Total Population]],"0.0%")</f>
        <v>0.72111989888549111</v>
      </c>
      <c r="V3978" s="130">
        <f>IFERROR(Table1[[#This Row],[Female Ballots]]/Table1[[#This Row],[Female Population]],"0.0%")</f>
        <v>0.34298165098325606</v>
      </c>
      <c r="W3978" s="130">
        <f>IFERROR(Table1[[#This Row],[Male Ballots]]/Table1[[#This Row],[Male Population]],"0.0%")</f>
        <v>0.32238775369001582</v>
      </c>
      <c r="X3978" s="130">
        <f>IFERROR(Table1[[#This Row],[Total Ballots]]/Table1[[#This Row],[Total Population]],"0.0%")</f>
        <v>0.33766977390798991</v>
      </c>
      <c r="Y3978" s="78">
        <f>Table1[[#This Row],[Female Ballots]]/Table1[[#This Row],[Female Voters]]</f>
        <v>0.46361139718503264</v>
      </c>
      <c r="Z3978" s="79">
        <f>Table1[[#This Row],[Male Ballots]]/Table1[[#This Row],[Male Voters]]</f>
        <v>0.47413149047441167</v>
      </c>
      <c r="AA3978" s="78">
        <f>Table1[[#This Row],[Total Ballots]]/Table1[[#This Row],[Total Voters]]</f>
        <v>0.46825746235801707</v>
      </c>
    </row>
    <row r="3979" spans="1:27" s="12" customFormat="1" x14ac:dyDescent="0.35">
      <c r="A3979" s="70" t="s">
        <v>53</v>
      </c>
      <c r="B3979" s="71">
        <v>2019</v>
      </c>
      <c r="C3979" s="71" t="s">
        <v>82</v>
      </c>
      <c r="D3979" s="71"/>
      <c r="E3979" s="72"/>
      <c r="F3979" s="81"/>
      <c r="G3979" s="82" t="s">
        <v>62</v>
      </c>
      <c r="H3979" s="66">
        <v>1607.1143000000002</v>
      </c>
      <c r="I3979" s="66">
        <v>1826.1308999999999</v>
      </c>
      <c r="J3979" s="66">
        <v>3433.2451000000001</v>
      </c>
      <c r="K3979" s="66">
        <v>945</v>
      </c>
      <c r="L3979" s="66">
        <v>920</v>
      </c>
      <c r="M3979" s="66">
        <v>38</v>
      </c>
      <c r="N3979" s="66">
        <v>1903</v>
      </c>
      <c r="O3979" s="66">
        <v>159</v>
      </c>
      <c r="P3979" s="66">
        <v>162</v>
      </c>
      <c r="Q3979" s="66">
        <v>8</v>
      </c>
      <c r="R3979" s="73">
        <v>329</v>
      </c>
      <c r="S3979" s="130">
        <f>IFERROR(Table1[[#This Row],[Female Voters]]/Table1[[#This Row],[Female Population]],"0.0%")</f>
        <v>0.58801044829232119</v>
      </c>
      <c r="T3979" s="130">
        <f>IFERROR(Table1[[#This Row],[Male Voters]]/Table1[[#This Row],[Male Population]],"0.0%")</f>
        <v>0.50379740028494124</v>
      </c>
      <c r="U3979" s="130">
        <f>IFERROR(Table1[[#This Row],[Total Voters]]/Table1[[#This Row],[Total Population]],"0.0%")</f>
        <v>0.5542860892745467</v>
      </c>
      <c r="V3979" s="130">
        <f>IFERROR(Table1[[#This Row],[Female Ballots]]/Table1[[#This Row],[Female Population]],"0.0%")</f>
        <v>9.8935091299977837E-2</v>
      </c>
      <c r="W3979" s="130">
        <f>IFERROR(Table1[[#This Row],[Male Ballots]]/Table1[[#This Row],[Male Population]],"0.0%")</f>
        <v>8.8712150919739663E-2</v>
      </c>
      <c r="X3979" s="130">
        <f>IFERROR(Table1[[#This Row],[Total Ballots]]/Table1[[#This Row],[Total Population]],"0.0%")</f>
        <v>9.5827705397438706E-2</v>
      </c>
      <c r="Y3979" s="78">
        <f>Table1[[#This Row],[Female Ballots]]/Table1[[#This Row],[Female Voters]]</f>
        <v>0.16825396825396827</v>
      </c>
      <c r="Z3979" s="79">
        <f>Table1[[#This Row],[Male Ballots]]/Table1[[#This Row],[Male Voters]]</f>
        <v>0.17608695652173914</v>
      </c>
      <c r="AA3979" s="78">
        <f>Table1[[#This Row],[Total Ballots]]/Table1[[#This Row],[Total Voters]]</f>
        <v>0.17288491854965843</v>
      </c>
    </row>
    <row r="3980" spans="1:27" s="12" customFormat="1" x14ac:dyDescent="0.35">
      <c r="A3980" s="70" t="s">
        <v>53</v>
      </c>
      <c r="B3980" s="71">
        <v>2019</v>
      </c>
      <c r="C3980" s="71" t="s">
        <v>82</v>
      </c>
      <c r="D3980" s="71"/>
      <c r="E3980" s="72"/>
      <c r="F3980" s="81"/>
      <c r="G3980" s="82" t="s">
        <v>63</v>
      </c>
      <c r="H3980" s="66">
        <v>2507.1779999999999</v>
      </c>
      <c r="I3980" s="66">
        <v>2701.1930000000002</v>
      </c>
      <c r="J3980" s="66">
        <v>5208.3709999999992</v>
      </c>
      <c r="K3980" s="66">
        <v>1732</v>
      </c>
      <c r="L3980" s="66">
        <v>1532</v>
      </c>
      <c r="M3980" s="66">
        <v>36</v>
      </c>
      <c r="N3980" s="66">
        <v>3300</v>
      </c>
      <c r="O3980" s="66">
        <v>377</v>
      </c>
      <c r="P3980" s="66">
        <v>307</v>
      </c>
      <c r="Q3980" s="66">
        <v>10</v>
      </c>
      <c r="R3980" s="73">
        <v>694</v>
      </c>
      <c r="S3980" s="130">
        <f>IFERROR(Table1[[#This Row],[Female Voters]]/Table1[[#This Row],[Female Population]],"0.0%")</f>
        <v>0.6908165275859951</v>
      </c>
      <c r="T3980" s="130">
        <f>IFERROR(Table1[[#This Row],[Male Voters]]/Table1[[#This Row],[Male Population]],"0.0%")</f>
        <v>0.56715680812144853</v>
      </c>
      <c r="U3980" s="130">
        <f>IFERROR(Table1[[#This Row],[Total Voters]]/Table1[[#This Row],[Total Population]],"0.0%")</f>
        <v>0.63359541783793827</v>
      </c>
      <c r="V3980" s="130">
        <f>IFERROR(Table1[[#This Row],[Female Ballots]]/Table1[[#This Row],[Female Population]],"0.0%")</f>
        <v>0.1503682626442957</v>
      </c>
      <c r="W3980" s="130">
        <f>IFERROR(Table1[[#This Row],[Male Ballots]]/Table1[[#This Row],[Male Population]],"0.0%")</f>
        <v>0.11365348570057748</v>
      </c>
      <c r="X3980" s="130">
        <f>IFERROR(Table1[[#This Row],[Total Ballots]]/Table1[[#This Row],[Total Population]],"0.0%")</f>
        <v>0.1332470363574331</v>
      </c>
      <c r="Y3980" s="78">
        <f>Table1[[#This Row],[Female Ballots]]/Table1[[#This Row],[Female Voters]]</f>
        <v>0.2176674364896074</v>
      </c>
      <c r="Z3980" s="79">
        <f>Table1[[#This Row],[Male Ballots]]/Table1[[#This Row],[Male Voters]]</f>
        <v>0.20039164490861619</v>
      </c>
      <c r="AA3980" s="78">
        <f>Table1[[#This Row],[Total Ballots]]/Table1[[#This Row],[Total Voters]]</f>
        <v>0.2103030303030303</v>
      </c>
    </row>
    <row r="3981" spans="1:27" s="12" customFormat="1" x14ac:dyDescent="0.35">
      <c r="A3981" s="70" t="s">
        <v>53</v>
      </c>
      <c r="B3981" s="71">
        <v>2019</v>
      </c>
      <c r="C3981" s="71" t="s">
        <v>82</v>
      </c>
      <c r="D3981" s="71"/>
      <c r="E3981" s="72"/>
      <c r="F3981" s="81"/>
      <c r="G3981" s="82" t="s">
        <v>64</v>
      </c>
      <c r="H3981" s="66">
        <v>2599.1849999999999</v>
      </c>
      <c r="I3981" s="66">
        <v>2627.1869999999999</v>
      </c>
      <c r="J3981" s="66">
        <v>5226.3710000000001</v>
      </c>
      <c r="K3981" s="66">
        <v>1664</v>
      </c>
      <c r="L3981" s="66">
        <v>1586</v>
      </c>
      <c r="M3981" s="66">
        <v>37</v>
      </c>
      <c r="N3981" s="66">
        <v>3287</v>
      </c>
      <c r="O3981" s="66">
        <v>500</v>
      </c>
      <c r="P3981" s="66">
        <v>522</v>
      </c>
      <c r="Q3981" s="66">
        <v>9</v>
      </c>
      <c r="R3981" s="73">
        <v>1031</v>
      </c>
      <c r="S3981" s="130">
        <f>IFERROR(Table1[[#This Row],[Female Voters]]/Table1[[#This Row],[Female Population]],"0.0%")</f>
        <v>0.64020067828954075</v>
      </c>
      <c r="T3981" s="130">
        <f>IFERROR(Table1[[#This Row],[Male Voters]]/Table1[[#This Row],[Male Population]],"0.0%")</f>
        <v>0.60368751824670264</v>
      </c>
      <c r="U3981" s="130">
        <f>IFERROR(Table1[[#This Row],[Total Voters]]/Table1[[#This Row],[Total Population]],"0.0%")</f>
        <v>0.62892588375375569</v>
      </c>
      <c r="V3981" s="130">
        <f>IFERROR(Table1[[#This Row],[Female Ballots]]/Table1[[#This Row],[Female Population]],"0.0%")</f>
        <v>0.19236799227450144</v>
      </c>
      <c r="W3981" s="130">
        <f>IFERROR(Table1[[#This Row],[Male Ballots]]/Table1[[#This Row],[Male Population]],"0.0%")</f>
        <v>0.1986916043661909</v>
      </c>
      <c r="X3981" s="130">
        <f>IFERROR(Table1[[#This Row],[Total Ballots]]/Table1[[#This Row],[Total Population]],"0.0%")</f>
        <v>0.19726881233651419</v>
      </c>
      <c r="Y3981" s="78">
        <f>Table1[[#This Row],[Female Ballots]]/Table1[[#This Row],[Female Voters]]</f>
        <v>0.30048076923076922</v>
      </c>
      <c r="Z3981" s="79">
        <f>Table1[[#This Row],[Male Ballots]]/Table1[[#This Row],[Male Voters]]</f>
        <v>0.3291298865069357</v>
      </c>
      <c r="AA3981" s="78">
        <f>Table1[[#This Row],[Total Ballots]]/Table1[[#This Row],[Total Voters]]</f>
        <v>0.31365987222391239</v>
      </c>
    </row>
    <row r="3982" spans="1:27" s="12" customFormat="1" x14ac:dyDescent="0.35">
      <c r="A3982" s="70" t="s">
        <v>53</v>
      </c>
      <c r="B3982" s="71">
        <v>2019</v>
      </c>
      <c r="C3982" s="71" t="s">
        <v>82</v>
      </c>
      <c r="D3982" s="71"/>
      <c r="E3982" s="72"/>
      <c r="F3982" s="81"/>
      <c r="G3982" s="82" t="s">
        <v>65</v>
      </c>
      <c r="H3982" s="66">
        <v>2479.1750000000002</v>
      </c>
      <c r="I3982" s="66">
        <v>2391.1689999999999</v>
      </c>
      <c r="J3982" s="66">
        <v>4870.3439999999991</v>
      </c>
      <c r="K3982" s="66">
        <v>1663</v>
      </c>
      <c r="L3982" s="66">
        <v>1444</v>
      </c>
      <c r="M3982" s="66">
        <v>70</v>
      </c>
      <c r="N3982" s="66">
        <v>3177</v>
      </c>
      <c r="O3982" s="66">
        <v>701</v>
      </c>
      <c r="P3982" s="66">
        <v>586</v>
      </c>
      <c r="Q3982" s="66">
        <v>30</v>
      </c>
      <c r="R3982" s="73">
        <v>1317</v>
      </c>
      <c r="S3982" s="130">
        <f>IFERROR(Table1[[#This Row],[Female Voters]]/Table1[[#This Row],[Female Population]],"0.0%")</f>
        <v>0.67078766121794542</v>
      </c>
      <c r="T3982" s="130">
        <f>IFERROR(Table1[[#This Row],[Male Voters]]/Table1[[#This Row],[Male Population]],"0.0%")</f>
        <v>0.60388872555641193</v>
      </c>
      <c r="U3982" s="130">
        <f>IFERROR(Table1[[#This Row],[Total Voters]]/Table1[[#This Row],[Total Population]],"0.0%")</f>
        <v>0.65231531900005435</v>
      </c>
      <c r="V3982" s="130">
        <f>IFERROR(Table1[[#This Row],[Female Ballots]]/Table1[[#This Row],[Female Population]],"0.0%")</f>
        <v>0.28275535208285013</v>
      </c>
      <c r="W3982" s="130">
        <f>IFERROR(Table1[[#This Row],[Male Ballots]]/Table1[[#This Row],[Male Population]],"0.0%")</f>
        <v>0.24506841632690957</v>
      </c>
      <c r="X3982" s="130">
        <f>IFERROR(Table1[[#This Row],[Total Ballots]]/Table1[[#This Row],[Total Population]],"0.0%")</f>
        <v>0.27041211052032471</v>
      </c>
      <c r="Y3982" s="78">
        <f>Table1[[#This Row],[Female Ballots]]/Table1[[#This Row],[Female Voters]]</f>
        <v>0.42152736019242332</v>
      </c>
      <c r="Z3982" s="79">
        <f>Table1[[#This Row],[Male Ballots]]/Table1[[#This Row],[Male Voters]]</f>
        <v>0.40581717451523547</v>
      </c>
      <c r="AA3982" s="78">
        <f>Table1[[#This Row],[Total Ballots]]/Table1[[#This Row],[Total Voters]]</f>
        <v>0.4145420207743154</v>
      </c>
    </row>
    <row r="3983" spans="1:27" s="12" customFormat="1" x14ac:dyDescent="0.35">
      <c r="A3983" s="70" t="s">
        <v>53</v>
      </c>
      <c r="B3983" s="71">
        <v>2019</v>
      </c>
      <c r="C3983" s="71" t="s">
        <v>82</v>
      </c>
      <c r="D3983" s="71"/>
      <c r="E3983" s="72"/>
      <c r="F3983" s="81"/>
      <c r="G3983" s="82" t="s">
        <v>66</v>
      </c>
      <c r="H3983" s="66">
        <v>2694.19</v>
      </c>
      <c r="I3983" s="66">
        <v>2641.1859999999997</v>
      </c>
      <c r="J3983" s="66">
        <v>5335.3760000000002</v>
      </c>
      <c r="K3983" s="66">
        <v>2189</v>
      </c>
      <c r="L3983" s="66">
        <v>2041</v>
      </c>
      <c r="M3983" s="66">
        <v>62</v>
      </c>
      <c r="N3983" s="66">
        <v>4292</v>
      </c>
      <c r="O3983" s="66">
        <v>1246</v>
      </c>
      <c r="P3983" s="66">
        <v>1163</v>
      </c>
      <c r="Q3983" s="66">
        <v>30</v>
      </c>
      <c r="R3983" s="73">
        <v>2439</v>
      </c>
      <c r="S3983" s="130">
        <f>IFERROR(Table1[[#This Row],[Female Voters]]/Table1[[#This Row],[Female Population]],"0.0%")</f>
        <v>0.81248909690853277</v>
      </c>
      <c r="T3983" s="130">
        <f>IFERROR(Table1[[#This Row],[Male Voters]]/Table1[[#This Row],[Male Population]],"0.0%")</f>
        <v>0.77275890452243812</v>
      </c>
      <c r="U3983" s="130">
        <f>IFERROR(Table1[[#This Row],[Total Voters]]/Table1[[#This Row],[Total Population]],"0.0%")</f>
        <v>0.80444189875277761</v>
      </c>
      <c r="V3983" s="130">
        <f>IFERROR(Table1[[#This Row],[Female Ballots]]/Table1[[#This Row],[Female Population]],"0.0%")</f>
        <v>0.46247666274464683</v>
      </c>
      <c r="W3983" s="130">
        <f>IFERROR(Table1[[#This Row],[Male Ballots]]/Table1[[#This Row],[Male Population]],"0.0%")</f>
        <v>0.44033248699637212</v>
      </c>
      <c r="X3983" s="130">
        <f>IFERROR(Table1[[#This Row],[Total Ballots]]/Table1[[#This Row],[Total Population]],"0.0%")</f>
        <v>0.45713741636953042</v>
      </c>
      <c r="Y3983" s="78">
        <f>Table1[[#This Row],[Female Ballots]]/Table1[[#This Row],[Female Voters]]</f>
        <v>0.56920968478757428</v>
      </c>
      <c r="Z3983" s="79">
        <f>Table1[[#This Row],[Male Ballots]]/Table1[[#This Row],[Male Voters]]</f>
        <v>0.5698187163155316</v>
      </c>
      <c r="AA3983" s="78">
        <f>Table1[[#This Row],[Total Ballots]]/Table1[[#This Row],[Total Voters]]</f>
        <v>0.56826654240447338</v>
      </c>
    </row>
    <row r="3984" spans="1:27" s="12" customFormat="1" x14ac:dyDescent="0.35">
      <c r="A3984" s="70" t="s">
        <v>53</v>
      </c>
      <c r="B3984" s="71">
        <v>2019</v>
      </c>
      <c r="C3984" s="71" t="s">
        <v>82</v>
      </c>
      <c r="D3984" s="71"/>
      <c r="E3984" s="72"/>
      <c r="F3984" s="81"/>
      <c r="G3984" s="82" t="s">
        <v>67</v>
      </c>
      <c r="H3984" s="66">
        <v>3863.2714000000005</v>
      </c>
      <c r="I3984" s="66">
        <v>3561.2509</v>
      </c>
      <c r="J3984" s="66">
        <v>7424.5223000000005</v>
      </c>
      <c r="K3984" s="66">
        <v>3459</v>
      </c>
      <c r="L3984" s="66">
        <v>3185</v>
      </c>
      <c r="M3984" s="66">
        <v>111</v>
      </c>
      <c r="N3984" s="66">
        <v>6755</v>
      </c>
      <c r="O3984" s="66">
        <v>2419</v>
      </c>
      <c r="P3984" s="66">
        <v>2337</v>
      </c>
      <c r="Q3984" s="66">
        <v>70</v>
      </c>
      <c r="R3984" s="66">
        <v>4826</v>
      </c>
      <c r="S3984" s="130">
        <f>IFERROR(Table1[[#This Row],[Female Voters]]/Table1[[#This Row],[Female Population]],"0.0%")</f>
        <v>0.8953551645374952</v>
      </c>
      <c r="T3984" s="130">
        <f>IFERROR(Table1[[#This Row],[Male Voters]]/Table1[[#This Row],[Male Population]],"0.0%")</f>
        <v>0.89434866832887283</v>
      </c>
      <c r="U3984" s="130">
        <f>IFERROR(Table1[[#This Row],[Total Voters]]/Table1[[#This Row],[Total Population]],"0.0%")</f>
        <v>0.90982284476403275</v>
      </c>
      <c r="V3984" s="130">
        <f>IFERROR(Table1[[#This Row],[Female Ballots]]/Table1[[#This Row],[Female Population]],"0.0%")</f>
        <v>0.62615326482110467</v>
      </c>
      <c r="W3984" s="130">
        <f>IFERROR(Table1[[#This Row],[Male Ballots]]/Table1[[#This Row],[Male Population]],"0.0%")</f>
        <v>0.65623009038762192</v>
      </c>
      <c r="X3984" s="130">
        <f>IFERROR(Table1[[#This Row],[Total Ballots]]/Table1[[#This Row],[Total Population]],"0.0%")</f>
        <v>0.65000814934585083</v>
      </c>
      <c r="Y3984" s="78">
        <f>Table1[[#This Row],[Female Ballots]]/Table1[[#This Row],[Female Voters]]</f>
        <v>0.69933506793871059</v>
      </c>
      <c r="Z3984" s="79">
        <f>Table1[[#This Row],[Male Ballots]]/Table1[[#This Row],[Male Voters]]</f>
        <v>0.7337519623233909</v>
      </c>
      <c r="AA3984" s="78">
        <f>Table1[[#This Row],[Total Ballots]]/Table1[[#This Row],[Total Voters]]</f>
        <v>0.71443375277572174</v>
      </c>
    </row>
    <row r="3985" spans="1:27" s="12" customFormat="1" x14ac:dyDescent="0.35">
      <c r="A3985" s="70" t="s">
        <v>32</v>
      </c>
      <c r="B3985" s="71">
        <v>2019</v>
      </c>
      <c r="C3985" s="71" t="s">
        <v>82</v>
      </c>
      <c r="D3985" s="71"/>
      <c r="E3985" s="72"/>
      <c r="F3985" s="81"/>
      <c r="G3985" s="82" t="s">
        <v>79</v>
      </c>
      <c r="H3985" s="66">
        <v>2868.3244800000002</v>
      </c>
      <c r="I3985" s="66">
        <v>2984.4159300000001</v>
      </c>
      <c r="J3985" s="66">
        <v>5852.7403599999998</v>
      </c>
      <c r="K3985" s="66">
        <v>2409</v>
      </c>
      <c r="L3985" s="66">
        <v>2426</v>
      </c>
      <c r="M3985" s="66">
        <v>9</v>
      </c>
      <c r="N3985" s="66">
        <v>4844</v>
      </c>
      <c r="O3985" s="66">
        <v>1252</v>
      </c>
      <c r="P3985" s="66">
        <v>1267</v>
      </c>
      <c r="Q3985" s="66">
        <v>4</v>
      </c>
      <c r="R3985" s="73">
        <v>2523</v>
      </c>
      <c r="S3985" s="130">
        <f>IFERROR(Table1[[#This Row],[Female Voters]]/Table1[[#This Row],[Female Population]],"0.0%")</f>
        <v>0.83986313849679928</v>
      </c>
      <c r="T3985" s="130">
        <f>IFERROR(Table1[[#This Row],[Male Voters]]/Table1[[#This Row],[Male Population]],"0.0%")</f>
        <v>0.81288937497395009</v>
      </c>
      <c r="U3985" s="130">
        <f>IFERROR(Table1[[#This Row],[Total Voters]]/Table1[[#This Row],[Total Population]],"0.0%")</f>
        <v>0.82764648729437229</v>
      </c>
      <c r="V3985" s="130">
        <f>IFERROR(Table1[[#This Row],[Female Ballots]]/Table1[[#This Row],[Female Population]],"0.0%")</f>
        <v>0.43649175981651833</v>
      </c>
      <c r="W3985" s="130">
        <f>IFERROR(Table1[[#This Row],[Male Ballots]]/Table1[[#This Row],[Male Population]],"0.0%")</f>
        <v>0.42453868016982471</v>
      </c>
      <c r="X3985" s="130">
        <f>IFERROR(Table1[[#This Row],[Total Ballots]]/Table1[[#This Row],[Total Population]],"0.0%")</f>
        <v>0.43108011714362127</v>
      </c>
      <c r="Y3985" s="78">
        <f>Table1[[#This Row],[Female Ballots]]/Table1[[#This Row],[Female Voters]]</f>
        <v>0.51971772519717729</v>
      </c>
      <c r="Z3985" s="79">
        <f>Table1[[#This Row],[Male Ballots]]/Table1[[#This Row],[Male Voters]]</f>
        <v>0.52225886232481455</v>
      </c>
      <c r="AA3985" s="78">
        <f>Table1[[#This Row],[Total Ballots]]/Table1[[#This Row],[Total Voters]]</f>
        <v>0.52085053674649051</v>
      </c>
    </row>
    <row r="3986" spans="1:27" s="12" customFormat="1" x14ac:dyDescent="0.35">
      <c r="A3986" s="70" t="s">
        <v>32</v>
      </c>
      <c r="B3986" s="71">
        <v>2019</v>
      </c>
      <c r="C3986" s="71" t="s">
        <v>82</v>
      </c>
      <c r="D3986" s="71"/>
      <c r="E3986" s="72"/>
      <c r="F3986" s="81"/>
      <c r="G3986" s="82" t="s">
        <v>62</v>
      </c>
      <c r="H3986" s="66">
        <v>182.15643000000003</v>
      </c>
      <c r="I3986" s="66">
        <v>232.20623000000001</v>
      </c>
      <c r="J3986" s="66">
        <v>414.36266000000001</v>
      </c>
      <c r="K3986" s="66">
        <v>104</v>
      </c>
      <c r="L3986" s="66">
        <v>142</v>
      </c>
      <c r="M3986" s="66">
        <v>2</v>
      </c>
      <c r="N3986" s="66">
        <v>248</v>
      </c>
      <c r="O3986" s="66">
        <v>19</v>
      </c>
      <c r="P3986" s="66">
        <v>28</v>
      </c>
      <c r="Q3986" s="66">
        <v>0</v>
      </c>
      <c r="R3986" s="73">
        <v>47</v>
      </c>
      <c r="S3986" s="130">
        <f>IFERROR(Table1[[#This Row],[Female Voters]]/Table1[[#This Row],[Female Population]],"0.0%")</f>
        <v>0.57093784721187157</v>
      </c>
      <c r="T3986" s="130">
        <f>IFERROR(Table1[[#This Row],[Male Voters]]/Table1[[#This Row],[Male Population]],"0.0%")</f>
        <v>0.61152536691199022</v>
      </c>
      <c r="U3986" s="130">
        <f>IFERROR(Table1[[#This Row],[Total Voters]]/Table1[[#This Row],[Total Population]],"0.0%")</f>
        <v>0.59850952786141487</v>
      </c>
      <c r="V3986" s="130">
        <f>IFERROR(Table1[[#This Row],[Female Ballots]]/Table1[[#This Row],[Female Population]],"0.0%")</f>
        <v>0.104305952856015</v>
      </c>
      <c r="W3986" s="130">
        <f>IFERROR(Table1[[#This Row],[Male Ballots]]/Table1[[#This Row],[Male Population]],"0.0%")</f>
        <v>0.12058246671504033</v>
      </c>
      <c r="X3986" s="130">
        <f>IFERROR(Table1[[#This Row],[Total Ballots]]/Table1[[#This Row],[Total Population]],"0.0%")</f>
        <v>0.11342720890921976</v>
      </c>
      <c r="Y3986" s="78">
        <f>Table1[[#This Row],[Female Ballots]]/Table1[[#This Row],[Female Voters]]</f>
        <v>0.18269230769230768</v>
      </c>
      <c r="Z3986" s="79">
        <f>Table1[[#This Row],[Male Ballots]]/Table1[[#This Row],[Male Voters]]</f>
        <v>0.19718309859154928</v>
      </c>
      <c r="AA3986" s="78">
        <f>Table1[[#This Row],[Total Ballots]]/Table1[[#This Row],[Total Voters]]</f>
        <v>0.18951612903225806</v>
      </c>
    </row>
    <row r="3987" spans="1:27" s="12" customFormat="1" x14ac:dyDescent="0.35">
      <c r="A3987" s="70" t="s">
        <v>32</v>
      </c>
      <c r="B3987" s="71">
        <v>2019</v>
      </c>
      <c r="C3987" s="71" t="s">
        <v>82</v>
      </c>
      <c r="D3987" s="71"/>
      <c r="E3987" s="72"/>
      <c r="F3987" s="81"/>
      <c r="G3987" s="82" t="s">
        <v>63</v>
      </c>
      <c r="H3987" s="66">
        <v>307.27710000000002</v>
      </c>
      <c r="I3987" s="66">
        <v>316.27629999999999</v>
      </c>
      <c r="J3987" s="66">
        <v>623.55340000000001</v>
      </c>
      <c r="K3987" s="66">
        <v>239</v>
      </c>
      <c r="L3987" s="66">
        <v>235</v>
      </c>
      <c r="M3987" s="66">
        <v>1</v>
      </c>
      <c r="N3987" s="66">
        <v>475</v>
      </c>
      <c r="O3987" s="66">
        <v>47</v>
      </c>
      <c r="P3987" s="66">
        <v>46</v>
      </c>
      <c r="Q3987" s="66">
        <v>1</v>
      </c>
      <c r="R3987" s="73">
        <v>94</v>
      </c>
      <c r="S3987" s="130">
        <f>IFERROR(Table1[[#This Row],[Female Voters]]/Table1[[#This Row],[Female Population]],"0.0%")</f>
        <v>0.77779958220121181</v>
      </c>
      <c r="T3987" s="130">
        <f>IFERROR(Table1[[#This Row],[Male Voters]]/Table1[[#This Row],[Male Population]],"0.0%")</f>
        <v>0.74302121278135602</v>
      </c>
      <c r="U3987" s="130">
        <f>IFERROR(Table1[[#This Row],[Total Voters]]/Table1[[#This Row],[Total Population]],"0.0%")</f>
        <v>0.76176314650838239</v>
      </c>
      <c r="V3987" s="130">
        <f>IFERROR(Table1[[#This Row],[Female Ballots]]/Table1[[#This Row],[Female Population]],"0.0%")</f>
        <v>0.15295640319438056</v>
      </c>
      <c r="W3987" s="130">
        <f>IFERROR(Table1[[#This Row],[Male Ballots]]/Table1[[#This Row],[Male Population]],"0.0%")</f>
        <v>0.14544245016145693</v>
      </c>
      <c r="X3987" s="130">
        <f>IFERROR(Table1[[#This Row],[Total Ballots]]/Table1[[#This Row],[Total Population]],"0.0%")</f>
        <v>0.15074891741429042</v>
      </c>
      <c r="Y3987" s="78">
        <f>Table1[[#This Row],[Female Ballots]]/Table1[[#This Row],[Female Voters]]</f>
        <v>0.19665271966527198</v>
      </c>
      <c r="Z3987" s="79">
        <f>Table1[[#This Row],[Male Ballots]]/Table1[[#This Row],[Male Voters]]</f>
        <v>0.19574468085106383</v>
      </c>
      <c r="AA3987" s="78">
        <f>Table1[[#This Row],[Total Ballots]]/Table1[[#This Row],[Total Voters]]</f>
        <v>0.19789473684210526</v>
      </c>
    </row>
    <row r="3988" spans="1:27" s="12" customFormat="1" x14ac:dyDescent="0.35">
      <c r="A3988" s="70" t="s">
        <v>32</v>
      </c>
      <c r="B3988" s="71">
        <v>2019</v>
      </c>
      <c r="C3988" s="71" t="s">
        <v>82</v>
      </c>
      <c r="D3988" s="71"/>
      <c r="E3988" s="72"/>
      <c r="F3988" s="81"/>
      <c r="G3988" s="82" t="s">
        <v>64</v>
      </c>
      <c r="H3988" s="66">
        <v>373.32370000000003</v>
      </c>
      <c r="I3988" s="66">
        <v>371.32429999999999</v>
      </c>
      <c r="J3988" s="66">
        <v>744.64800000000002</v>
      </c>
      <c r="K3988" s="66">
        <v>286</v>
      </c>
      <c r="L3988" s="66">
        <v>292</v>
      </c>
      <c r="M3988" s="66">
        <v>0</v>
      </c>
      <c r="N3988" s="66">
        <v>578</v>
      </c>
      <c r="O3988" s="66">
        <v>110</v>
      </c>
      <c r="P3988" s="66">
        <v>84</v>
      </c>
      <c r="Q3988" s="66">
        <v>0</v>
      </c>
      <c r="R3988" s="73">
        <v>194</v>
      </c>
      <c r="S3988" s="130">
        <f>IFERROR(Table1[[#This Row],[Female Voters]]/Table1[[#This Row],[Female Population]],"0.0%")</f>
        <v>0.76609119646033719</v>
      </c>
      <c r="T3988" s="130">
        <f>IFERROR(Table1[[#This Row],[Male Voters]]/Table1[[#This Row],[Male Population]],"0.0%")</f>
        <v>0.78637460570180839</v>
      </c>
      <c r="U3988" s="130">
        <f>IFERROR(Table1[[#This Row],[Total Voters]]/Table1[[#This Row],[Total Population]],"0.0%")</f>
        <v>0.77620567033014254</v>
      </c>
      <c r="V3988" s="130">
        <f>IFERROR(Table1[[#This Row],[Female Ballots]]/Table1[[#This Row],[Female Population]],"0.0%")</f>
        <v>0.29465046017705276</v>
      </c>
      <c r="W3988" s="130">
        <f>IFERROR(Table1[[#This Row],[Male Ballots]]/Table1[[#This Row],[Male Population]],"0.0%")</f>
        <v>0.22621735232517776</v>
      </c>
      <c r="X3988" s="130">
        <f>IFERROR(Table1[[#This Row],[Total Ballots]]/Table1[[#This Row],[Total Population]],"0.0%")</f>
        <v>0.26052577862291981</v>
      </c>
      <c r="Y3988" s="78">
        <f>Table1[[#This Row],[Female Ballots]]/Table1[[#This Row],[Female Voters]]</f>
        <v>0.38461538461538464</v>
      </c>
      <c r="Z3988" s="79">
        <f>Table1[[#This Row],[Male Ballots]]/Table1[[#This Row],[Male Voters]]</f>
        <v>0.28767123287671231</v>
      </c>
      <c r="AA3988" s="78">
        <f>Table1[[#This Row],[Total Ballots]]/Table1[[#This Row],[Total Voters]]</f>
        <v>0.33564013840830448</v>
      </c>
    </row>
    <row r="3989" spans="1:27" s="12" customFormat="1" x14ac:dyDescent="0.35">
      <c r="A3989" s="70" t="s">
        <v>32</v>
      </c>
      <c r="B3989" s="71">
        <v>2019</v>
      </c>
      <c r="C3989" s="71" t="s">
        <v>82</v>
      </c>
      <c r="D3989" s="71"/>
      <c r="E3989" s="72"/>
      <c r="F3989" s="81"/>
      <c r="G3989" s="82" t="s">
        <v>65</v>
      </c>
      <c r="H3989" s="66">
        <v>410.33569999999997</v>
      </c>
      <c r="I3989" s="66">
        <v>375.31209999999999</v>
      </c>
      <c r="J3989" s="66">
        <v>785.64769999999999</v>
      </c>
      <c r="K3989" s="66">
        <v>323</v>
      </c>
      <c r="L3989" s="66">
        <v>313</v>
      </c>
      <c r="M3989" s="66">
        <v>0</v>
      </c>
      <c r="N3989" s="66">
        <v>636</v>
      </c>
      <c r="O3989" s="66">
        <v>143</v>
      </c>
      <c r="P3989" s="66">
        <v>148</v>
      </c>
      <c r="Q3989" s="66">
        <v>0</v>
      </c>
      <c r="R3989" s="73">
        <v>291</v>
      </c>
      <c r="S3989" s="130">
        <f>IFERROR(Table1[[#This Row],[Female Voters]]/Table1[[#This Row],[Female Population]],"0.0%")</f>
        <v>0.78716036649991705</v>
      </c>
      <c r="T3989" s="130">
        <f>IFERROR(Table1[[#This Row],[Male Voters]]/Table1[[#This Row],[Male Population]],"0.0%")</f>
        <v>0.83397257908817757</v>
      </c>
      <c r="U3989" s="130">
        <f>IFERROR(Table1[[#This Row],[Total Voters]]/Table1[[#This Row],[Total Population]],"0.0%")</f>
        <v>0.8095231488617608</v>
      </c>
      <c r="V3989" s="130">
        <f>IFERROR(Table1[[#This Row],[Female Ballots]]/Table1[[#This Row],[Female Population]],"0.0%")</f>
        <v>0.34849514677860105</v>
      </c>
      <c r="W3989" s="130">
        <f>IFERROR(Table1[[#This Row],[Male Ballots]]/Table1[[#This Row],[Male Population]],"0.0%")</f>
        <v>0.39433847190111909</v>
      </c>
      <c r="X3989" s="130">
        <f>IFERROR(Table1[[#This Row],[Total Ballots]]/Table1[[#This Row],[Total Population]],"0.0%")</f>
        <v>0.37039502565844717</v>
      </c>
      <c r="Y3989" s="78">
        <f>Table1[[#This Row],[Female Ballots]]/Table1[[#This Row],[Female Voters]]</f>
        <v>0.44272445820433437</v>
      </c>
      <c r="Z3989" s="79">
        <f>Table1[[#This Row],[Male Ballots]]/Table1[[#This Row],[Male Voters]]</f>
        <v>0.47284345047923321</v>
      </c>
      <c r="AA3989" s="78">
        <f>Table1[[#This Row],[Total Ballots]]/Table1[[#This Row],[Total Voters]]</f>
        <v>0.45754716981132076</v>
      </c>
    </row>
    <row r="3990" spans="1:27" s="12" customFormat="1" x14ac:dyDescent="0.35">
      <c r="A3990" s="70" t="s">
        <v>32</v>
      </c>
      <c r="B3990" s="71">
        <v>2019</v>
      </c>
      <c r="C3990" s="71" t="s">
        <v>82</v>
      </c>
      <c r="D3990" s="71"/>
      <c r="E3990" s="72"/>
      <c r="F3990" s="81"/>
      <c r="G3990" s="82" t="s">
        <v>66</v>
      </c>
      <c r="H3990" s="66">
        <v>605.49469999999997</v>
      </c>
      <c r="I3990" s="66">
        <v>629.49610000000007</v>
      </c>
      <c r="J3990" s="66">
        <v>1234.9908</v>
      </c>
      <c r="K3990" s="66">
        <v>554</v>
      </c>
      <c r="L3990" s="66">
        <v>478</v>
      </c>
      <c r="M3990" s="66">
        <v>4</v>
      </c>
      <c r="N3990" s="66">
        <v>1036</v>
      </c>
      <c r="O3990" s="66">
        <v>317</v>
      </c>
      <c r="P3990" s="66">
        <v>262</v>
      </c>
      <c r="Q3990" s="66">
        <v>2</v>
      </c>
      <c r="R3990" s="73">
        <v>581</v>
      </c>
      <c r="S3990" s="130">
        <f>IFERROR(Table1[[#This Row],[Female Voters]]/Table1[[#This Row],[Female Population]],"0.0%")</f>
        <v>0.91495433403463322</v>
      </c>
      <c r="T3990" s="130">
        <f>IFERROR(Table1[[#This Row],[Male Voters]]/Table1[[#This Row],[Male Population]],"0.0%")</f>
        <v>0.759337508206961</v>
      </c>
      <c r="U3990" s="130">
        <f>IFERROR(Table1[[#This Row],[Total Voters]]/Table1[[#This Row],[Total Population]],"0.0%")</f>
        <v>0.83887264585290833</v>
      </c>
      <c r="V3990" s="130">
        <f>IFERROR(Table1[[#This Row],[Female Ballots]]/Table1[[#This Row],[Female Population]],"0.0%")</f>
        <v>0.52353885178516013</v>
      </c>
      <c r="W3990" s="130">
        <f>IFERROR(Table1[[#This Row],[Male Ballots]]/Table1[[#This Row],[Male Population]],"0.0%")</f>
        <v>0.4162059145402171</v>
      </c>
      <c r="X3990" s="130">
        <f>IFERROR(Table1[[#This Row],[Total Ballots]]/Table1[[#This Row],[Total Population]],"0.0%")</f>
        <v>0.4704488486877797</v>
      </c>
      <c r="Y3990" s="78">
        <f>Table1[[#This Row],[Female Ballots]]/Table1[[#This Row],[Female Voters]]</f>
        <v>0.57220216606498198</v>
      </c>
      <c r="Z3990" s="79">
        <f>Table1[[#This Row],[Male Ballots]]/Table1[[#This Row],[Male Voters]]</f>
        <v>0.54811715481171552</v>
      </c>
      <c r="AA3990" s="78">
        <f>Table1[[#This Row],[Total Ballots]]/Table1[[#This Row],[Total Voters]]</f>
        <v>0.56081081081081086</v>
      </c>
    </row>
    <row r="3991" spans="1:27" s="12" customFormat="1" x14ac:dyDescent="0.35">
      <c r="A3991" s="70" t="s">
        <v>32</v>
      </c>
      <c r="B3991" s="71">
        <v>2019</v>
      </c>
      <c r="C3991" s="71" t="s">
        <v>82</v>
      </c>
      <c r="D3991" s="71"/>
      <c r="E3991" s="72"/>
      <c r="F3991" s="81"/>
      <c r="G3991" s="82" t="s">
        <v>67</v>
      </c>
      <c r="H3991" s="66">
        <v>989.73685</v>
      </c>
      <c r="I3991" s="66">
        <v>1059.8009</v>
      </c>
      <c r="J3991" s="66">
        <v>2049.5378000000001</v>
      </c>
      <c r="K3991" s="66">
        <v>903</v>
      </c>
      <c r="L3991" s="66">
        <v>966</v>
      </c>
      <c r="M3991" s="66">
        <v>2</v>
      </c>
      <c r="N3991" s="66">
        <v>1871</v>
      </c>
      <c r="O3991" s="66">
        <v>616</v>
      </c>
      <c r="P3991" s="66">
        <v>699</v>
      </c>
      <c r="Q3991" s="66">
        <v>1</v>
      </c>
      <c r="R3991" s="66">
        <v>1316</v>
      </c>
      <c r="S3991" s="130">
        <f>IFERROR(Table1[[#This Row],[Female Voters]]/Table1[[#This Row],[Female Population]],"0.0%")</f>
        <v>0.91236372577215852</v>
      </c>
      <c r="T3991" s="130">
        <f>IFERROR(Table1[[#This Row],[Male Voters]]/Table1[[#This Row],[Male Population]],"0.0%")</f>
        <v>0.91149196042388725</v>
      </c>
      <c r="U3991" s="130">
        <f>IFERROR(Table1[[#This Row],[Total Voters]]/Table1[[#This Row],[Total Population]],"0.0%")</f>
        <v>0.91288874984398916</v>
      </c>
      <c r="V3991" s="130">
        <f>IFERROR(Table1[[#This Row],[Female Ballots]]/Table1[[#This Row],[Female Population]],"0.0%")</f>
        <v>0.62238765789108486</v>
      </c>
      <c r="W3991" s="130">
        <f>IFERROR(Table1[[#This Row],[Male Ballots]]/Table1[[#This Row],[Male Population]],"0.0%")</f>
        <v>0.65955784713902399</v>
      </c>
      <c r="X3991" s="130">
        <f>IFERROR(Table1[[#This Row],[Total Ballots]]/Table1[[#This Row],[Total Population]],"0.0%")</f>
        <v>0.64209598866632267</v>
      </c>
      <c r="Y3991" s="78">
        <f>Table1[[#This Row],[Female Ballots]]/Table1[[#This Row],[Female Voters]]</f>
        <v>0.68217054263565891</v>
      </c>
      <c r="Z3991" s="79">
        <f>Table1[[#This Row],[Male Ballots]]/Table1[[#This Row],[Male Voters]]</f>
        <v>0.72360248447204967</v>
      </c>
      <c r="AA3991" s="78">
        <f>Table1[[#This Row],[Total Ballots]]/Table1[[#This Row],[Total Voters]]</f>
        <v>0.70336718332442549</v>
      </c>
    </row>
    <row r="3992" spans="1:27" s="12" customFormat="1" x14ac:dyDescent="0.35">
      <c r="A3992" s="70" t="s">
        <v>60</v>
      </c>
      <c r="B3992" s="71">
        <v>2019</v>
      </c>
      <c r="C3992" s="71" t="s">
        <v>82</v>
      </c>
      <c r="D3992" s="17" t="s">
        <v>69</v>
      </c>
      <c r="E3992" s="72"/>
      <c r="F3992" s="81"/>
      <c r="G3992" s="82" t="s">
        <v>79</v>
      </c>
      <c r="H3992" s="66">
        <v>30986.980100000001</v>
      </c>
      <c r="I3992" s="66">
        <v>33698.908100000001</v>
      </c>
      <c r="J3992" s="66">
        <v>64685.8894</v>
      </c>
      <c r="K3992" s="66">
        <v>18967</v>
      </c>
      <c r="L3992" s="66">
        <v>17559</v>
      </c>
      <c r="M3992" s="66">
        <v>575</v>
      </c>
      <c r="N3992" s="66">
        <v>37101</v>
      </c>
      <c r="O3992" s="66">
        <v>6455</v>
      </c>
      <c r="P3992" s="66">
        <v>6187</v>
      </c>
      <c r="Q3992" s="66">
        <v>168</v>
      </c>
      <c r="R3992" s="73">
        <v>12810</v>
      </c>
      <c r="S3992" s="130">
        <f>IFERROR(Table1[[#This Row],[Female Voters]]/Table1[[#This Row],[Female Population]],"0.0%")</f>
        <v>0.612095787933849</v>
      </c>
      <c r="T3992" s="130">
        <f>IFERROR(Table1[[#This Row],[Male Voters]]/Table1[[#This Row],[Male Population]],"0.0%")</f>
        <v>0.52105545817373233</v>
      </c>
      <c r="U3992" s="130">
        <f>IFERROR(Table1[[#This Row],[Total Voters]]/Table1[[#This Row],[Total Population]],"0.0%")</f>
        <v>0.57355630948470815</v>
      </c>
      <c r="V3992" s="130">
        <f>IFERROR(Table1[[#This Row],[Female Ballots]]/Table1[[#This Row],[Female Population]],"0.0%")</f>
        <v>0.20831329736452761</v>
      </c>
      <c r="W3992" s="130">
        <f>IFERROR(Table1[[#This Row],[Male Ballots]]/Table1[[#This Row],[Male Population]],"0.0%")</f>
        <v>0.18359645308507785</v>
      </c>
      <c r="X3992" s="130">
        <f>IFERROR(Table1[[#This Row],[Total Ballots]]/Table1[[#This Row],[Total Population]],"0.0%")</f>
        <v>0.19803391618821894</v>
      </c>
      <c r="Y3992" s="78">
        <f>Table1[[#This Row],[Female Ballots]]/Table1[[#This Row],[Female Voters]]</f>
        <v>0.34032793799757471</v>
      </c>
      <c r="Z3992" s="79">
        <f>Table1[[#This Row],[Male Ballots]]/Table1[[#This Row],[Male Voters]]</f>
        <v>0.35235491770601973</v>
      </c>
      <c r="AA3992" s="78">
        <f>Table1[[#This Row],[Total Ballots]]/Table1[[#This Row],[Total Voters]]</f>
        <v>0.34527371229885989</v>
      </c>
    </row>
    <row r="3993" spans="1:27" s="12" customFormat="1" x14ac:dyDescent="0.35">
      <c r="A3993" s="70" t="s">
        <v>60</v>
      </c>
      <c r="B3993" s="71">
        <v>2019</v>
      </c>
      <c r="C3993" s="71" t="s">
        <v>82</v>
      </c>
      <c r="D3993" s="17" t="s">
        <v>69</v>
      </c>
      <c r="E3993" s="72"/>
      <c r="F3993" s="81"/>
      <c r="G3993" s="82" t="s">
        <v>62</v>
      </c>
      <c r="H3993" s="66">
        <v>4451.0199000000002</v>
      </c>
      <c r="I3993" s="66">
        <v>5158.0144</v>
      </c>
      <c r="J3993" s="66">
        <v>9609.0349999999999</v>
      </c>
      <c r="K3993" s="66">
        <v>2167</v>
      </c>
      <c r="L3993" s="66">
        <v>2150</v>
      </c>
      <c r="M3993" s="66">
        <v>59</v>
      </c>
      <c r="N3993" s="66">
        <v>4376</v>
      </c>
      <c r="O3993" s="66">
        <v>273</v>
      </c>
      <c r="P3993" s="66">
        <v>309</v>
      </c>
      <c r="Q3993" s="66">
        <v>6</v>
      </c>
      <c r="R3993" s="73">
        <v>588</v>
      </c>
      <c r="S3993" s="130">
        <f>IFERROR(Table1[[#This Row],[Female Voters]]/Table1[[#This Row],[Female Population]],"0.0%")</f>
        <v>0.48685470941165637</v>
      </c>
      <c r="T3993" s="130">
        <f>IFERROR(Table1[[#This Row],[Male Voters]]/Table1[[#This Row],[Male Population]],"0.0%")</f>
        <v>0.41682706430598565</v>
      </c>
      <c r="U3993" s="130">
        <f>IFERROR(Table1[[#This Row],[Total Voters]]/Table1[[#This Row],[Total Population]],"0.0%")</f>
        <v>0.45540473106820822</v>
      </c>
      <c r="V3993" s="130">
        <f>IFERROR(Table1[[#This Row],[Female Ballots]]/Table1[[#This Row],[Female Population]],"0.0%")</f>
        <v>6.1334257346276969E-2</v>
      </c>
      <c r="W3993" s="130">
        <f>IFERROR(Table1[[#This Row],[Male Ballots]]/Table1[[#This Row],[Male Population]],"0.0%")</f>
        <v>5.9906773428162592E-2</v>
      </c>
      <c r="X3993" s="130">
        <f>IFERROR(Table1[[#This Row],[Total Ballots]]/Table1[[#This Row],[Total Population]],"0.0%")</f>
        <v>6.1192409019219934E-2</v>
      </c>
      <c r="Y3993" s="78">
        <f>Table1[[#This Row],[Female Ballots]]/Table1[[#This Row],[Female Voters]]</f>
        <v>0.12598061836640517</v>
      </c>
      <c r="Z3993" s="79">
        <f>Table1[[#This Row],[Male Ballots]]/Table1[[#This Row],[Male Voters]]</f>
        <v>0.14372093023255814</v>
      </c>
      <c r="AA3993" s="78">
        <f>Table1[[#This Row],[Total Ballots]]/Table1[[#This Row],[Total Voters]]</f>
        <v>0.1343692870201097</v>
      </c>
    </row>
    <row r="3994" spans="1:27" s="12" customFormat="1" x14ac:dyDescent="0.35">
      <c r="A3994" s="70" t="s">
        <v>60</v>
      </c>
      <c r="B3994" s="71">
        <v>2019</v>
      </c>
      <c r="C3994" s="71" t="s">
        <v>82</v>
      </c>
      <c r="D3994" s="17" t="s">
        <v>69</v>
      </c>
      <c r="E3994" s="72"/>
      <c r="F3994" s="81"/>
      <c r="G3994" s="82" t="s">
        <v>63</v>
      </c>
      <c r="H3994" s="66">
        <v>6463.009</v>
      </c>
      <c r="I3994" s="66">
        <v>7418.9879999999994</v>
      </c>
      <c r="J3994" s="66">
        <v>13881.998</v>
      </c>
      <c r="K3994" s="66">
        <v>3966</v>
      </c>
      <c r="L3994" s="66">
        <v>3492</v>
      </c>
      <c r="M3994" s="66">
        <v>66</v>
      </c>
      <c r="N3994" s="66">
        <v>7524</v>
      </c>
      <c r="O3994" s="66">
        <v>616</v>
      </c>
      <c r="P3994" s="66">
        <v>529</v>
      </c>
      <c r="Q3994" s="66">
        <v>10</v>
      </c>
      <c r="R3994" s="73">
        <v>1155</v>
      </c>
      <c r="S3994" s="130">
        <f>IFERROR(Table1[[#This Row],[Female Voters]]/Table1[[#This Row],[Female Population]],"0.0%")</f>
        <v>0.61364605867019528</v>
      </c>
      <c r="T3994" s="130">
        <f>IFERROR(Table1[[#This Row],[Male Voters]]/Table1[[#This Row],[Male Population]],"0.0%")</f>
        <v>0.47068414182635154</v>
      </c>
      <c r="U3994" s="130">
        <f>IFERROR(Table1[[#This Row],[Total Voters]]/Table1[[#This Row],[Total Population]],"0.0%")</f>
        <v>0.54199690851417792</v>
      </c>
      <c r="V3994" s="130">
        <f>IFERROR(Table1[[#This Row],[Female Ballots]]/Table1[[#This Row],[Female Population]],"0.0%")</f>
        <v>9.5311641992143287E-2</v>
      </c>
      <c r="W3994" s="130">
        <f>IFERROR(Table1[[#This Row],[Male Ballots]]/Table1[[#This Row],[Male Population]],"0.0%")</f>
        <v>7.1303525494312708E-2</v>
      </c>
      <c r="X3994" s="130">
        <f>IFERROR(Table1[[#This Row],[Total Ballots]]/Table1[[#This Row],[Total Population]],"0.0%")</f>
        <v>8.3201279815772924E-2</v>
      </c>
      <c r="Y3994" s="78">
        <f>Table1[[#This Row],[Female Ballots]]/Table1[[#This Row],[Female Voters]]</f>
        <v>0.15532022188603126</v>
      </c>
      <c r="Z3994" s="79">
        <f>Table1[[#This Row],[Male Ballots]]/Table1[[#This Row],[Male Voters]]</f>
        <v>0.15148911798396333</v>
      </c>
      <c r="AA3994" s="78">
        <f>Table1[[#This Row],[Total Ballots]]/Table1[[#This Row],[Total Voters]]</f>
        <v>0.15350877192982457</v>
      </c>
    </row>
    <row r="3995" spans="1:27" s="12" customFormat="1" x14ac:dyDescent="0.35">
      <c r="A3995" s="70" t="s">
        <v>60</v>
      </c>
      <c r="B3995" s="71">
        <v>2019</v>
      </c>
      <c r="C3995" s="71" t="s">
        <v>82</v>
      </c>
      <c r="D3995" s="17" t="s">
        <v>69</v>
      </c>
      <c r="E3995" s="72"/>
      <c r="F3995" s="81"/>
      <c r="G3995" s="82" t="s">
        <v>64</v>
      </c>
      <c r="H3995" s="66">
        <v>6393.9989999999998</v>
      </c>
      <c r="I3995" s="66">
        <v>7010.9719999999998</v>
      </c>
      <c r="J3995" s="66">
        <v>13404.971000000001</v>
      </c>
      <c r="K3995" s="66">
        <v>3648</v>
      </c>
      <c r="L3995" s="66">
        <v>3266</v>
      </c>
      <c r="M3995" s="66">
        <v>111</v>
      </c>
      <c r="N3995" s="66">
        <v>7025</v>
      </c>
      <c r="O3995" s="66">
        <v>935</v>
      </c>
      <c r="P3995" s="66">
        <v>850</v>
      </c>
      <c r="Q3995" s="66">
        <v>28</v>
      </c>
      <c r="R3995" s="73">
        <v>1813</v>
      </c>
      <c r="S3995" s="130">
        <f>IFERROR(Table1[[#This Row],[Female Voters]]/Table1[[#This Row],[Female Population]],"0.0%")</f>
        <v>0.57053496567641004</v>
      </c>
      <c r="T3995" s="130">
        <f>IFERROR(Table1[[#This Row],[Male Voters]]/Table1[[#This Row],[Male Population]],"0.0%")</f>
        <v>0.46584125567752949</v>
      </c>
      <c r="U3995" s="130">
        <f>IFERROR(Table1[[#This Row],[Total Voters]]/Table1[[#This Row],[Total Population]],"0.0%")</f>
        <v>0.52405932097876218</v>
      </c>
      <c r="V3995" s="130">
        <f>IFERROR(Table1[[#This Row],[Female Ballots]]/Table1[[#This Row],[Female Population]],"0.0%")</f>
        <v>0.14623086428383864</v>
      </c>
      <c r="W3995" s="130">
        <f>IFERROR(Table1[[#This Row],[Male Ballots]]/Table1[[#This Row],[Male Population]],"0.0%")</f>
        <v>0.12123853867908758</v>
      </c>
      <c r="X3995" s="130">
        <f>IFERROR(Table1[[#This Row],[Total Ballots]]/Table1[[#This Row],[Total Population]],"0.0%")</f>
        <v>0.13524833436789976</v>
      </c>
      <c r="Y3995" s="78">
        <f>Table1[[#This Row],[Female Ballots]]/Table1[[#This Row],[Female Voters]]</f>
        <v>0.25630482456140352</v>
      </c>
      <c r="Z3995" s="79">
        <f>Table1[[#This Row],[Male Ballots]]/Table1[[#This Row],[Male Voters]]</f>
        <v>0.26025719534598896</v>
      </c>
      <c r="AA3995" s="78">
        <f>Table1[[#This Row],[Total Ballots]]/Table1[[#This Row],[Total Voters]]</f>
        <v>0.25807829181494663</v>
      </c>
    </row>
    <row r="3996" spans="1:27" s="12" customFormat="1" x14ac:dyDescent="0.35">
      <c r="A3996" s="70" t="s">
        <v>60</v>
      </c>
      <c r="B3996" s="71">
        <v>2019</v>
      </c>
      <c r="C3996" s="71" t="s">
        <v>82</v>
      </c>
      <c r="D3996" s="17" t="s">
        <v>69</v>
      </c>
      <c r="E3996" s="72"/>
      <c r="F3996" s="81"/>
      <c r="G3996" s="82" t="s">
        <v>65</v>
      </c>
      <c r="H3996" s="66">
        <v>4794.0020000000004</v>
      </c>
      <c r="I3996" s="66">
        <v>5266.9760000000006</v>
      </c>
      <c r="J3996" s="66">
        <v>10060.977999999999</v>
      </c>
      <c r="K3996" s="66">
        <v>2589</v>
      </c>
      <c r="L3996" s="66">
        <v>2484</v>
      </c>
      <c r="M3996" s="66">
        <v>108</v>
      </c>
      <c r="N3996" s="66">
        <v>5181</v>
      </c>
      <c r="O3996" s="66">
        <v>866</v>
      </c>
      <c r="P3996" s="66">
        <v>864</v>
      </c>
      <c r="Q3996" s="66">
        <v>27</v>
      </c>
      <c r="R3996" s="73">
        <v>1757</v>
      </c>
      <c r="S3996" s="130">
        <f>IFERROR(Table1[[#This Row],[Female Voters]]/Table1[[#This Row],[Female Population]],"0.0%")</f>
        <v>0.54004983727582923</v>
      </c>
      <c r="T3996" s="130">
        <f>IFERROR(Table1[[#This Row],[Male Voters]]/Table1[[#This Row],[Male Population]],"0.0%")</f>
        <v>0.47161786953272611</v>
      </c>
      <c r="U3996" s="130">
        <f>IFERROR(Table1[[#This Row],[Total Voters]]/Table1[[#This Row],[Total Population]],"0.0%")</f>
        <v>0.51495987765801698</v>
      </c>
      <c r="V3996" s="130">
        <f>IFERROR(Table1[[#This Row],[Female Ballots]]/Table1[[#This Row],[Female Population]],"0.0%")</f>
        <v>0.18064239439199231</v>
      </c>
      <c r="W3996" s="130">
        <f>IFERROR(Table1[[#This Row],[Male Ballots]]/Table1[[#This Row],[Male Population]],"0.0%")</f>
        <v>0.16404099809833952</v>
      </c>
      <c r="X3996" s="130">
        <f>IFERROR(Table1[[#This Row],[Total Ballots]]/Table1[[#This Row],[Total Population]],"0.0%")</f>
        <v>0.17463511002608298</v>
      </c>
      <c r="Y3996" s="78">
        <f>Table1[[#This Row],[Female Ballots]]/Table1[[#This Row],[Female Voters]]</f>
        <v>0.33449208188489765</v>
      </c>
      <c r="Z3996" s="79">
        <f>Table1[[#This Row],[Male Ballots]]/Table1[[#This Row],[Male Voters]]</f>
        <v>0.34782608695652173</v>
      </c>
      <c r="AA3996" s="78">
        <f>Table1[[#This Row],[Total Ballots]]/Table1[[#This Row],[Total Voters]]</f>
        <v>0.33912372128932639</v>
      </c>
    </row>
    <row r="3997" spans="1:27" s="12" customFormat="1" x14ac:dyDescent="0.35">
      <c r="A3997" s="70" t="s">
        <v>60</v>
      </c>
      <c r="B3997" s="71">
        <v>2019</v>
      </c>
      <c r="C3997" s="71" t="s">
        <v>82</v>
      </c>
      <c r="D3997" s="17" t="s">
        <v>69</v>
      </c>
      <c r="E3997" s="72"/>
      <c r="F3997" s="81"/>
      <c r="G3997" s="82" t="s">
        <v>66</v>
      </c>
      <c r="H3997" s="66">
        <v>4212.982</v>
      </c>
      <c r="I3997" s="66">
        <v>4318.9790000000003</v>
      </c>
      <c r="J3997" s="66">
        <v>8531.9609999999993</v>
      </c>
      <c r="K3997" s="66">
        <v>2901</v>
      </c>
      <c r="L3997" s="66">
        <v>2634</v>
      </c>
      <c r="M3997" s="66">
        <v>105</v>
      </c>
      <c r="N3997" s="66">
        <v>5640</v>
      </c>
      <c r="O3997" s="66">
        <v>1405</v>
      </c>
      <c r="P3997" s="66">
        <v>1320</v>
      </c>
      <c r="Q3997" s="66">
        <v>32</v>
      </c>
      <c r="R3997" s="73">
        <v>2757</v>
      </c>
      <c r="S3997" s="130">
        <f>IFERROR(Table1[[#This Row],[Female Voters]]/Table1[[#This Row],[Female Population]],"0.0%")</f>
        <v>0.68858589948877069</v>
      </c>
      <c r="T3997" s="130">
        <f>IFERROR(Table1[[#This Row],[Male Voters]]/Table1[[#This Row],[Male Population]],"0.0%")</f>
        <v>0.60986635961878954</v>
      </c>
      <c r="U3997" s="130">
        <f>IFERROR(Table1[[#This Row],[Total Voters]]/Table1[[#This Row],[Total Population]],"0.0%")</f>
        <v>0.66104380927198336</v>
      </c>
      <c r="V3997" s="130">
        <f>IFERROR(Table1[[#This Row],[Female Ballots]]/Table1[[#This Row],[Female Population]],"0.0%")</f>
        <v>0.33349299854592307</v>
      </c>
      <c r="W3997" s="130">
        <f>IFERROR(Table1[[#This Row],[Male Ballots]]/Table1[[#This Row],[Male Population]],"0.0%")</f>
        <v>0.30562778841943894</v>
      </c>
      <c r="X3997" s="130">
        <f>IFERROR(Table1[[#This Row],[Total Ballots]]/Table1[[#This Row],[Total Population]],"0.0%")</f>
        <v>0.32313790463880465</v>
      </c>
      <c r="Y3997" s="78">
        <f>Table1[[#This Row],[Female Ballots]]/Table1[[#This Row],[Female Voters]]</f>
        <v>0.48431575318855569</v>
      </c>
      <c r="Z3997" s="79">
        <f>Table1[[#This Row],[Male Ballots]]/Table1[[#This Row],[Male Voters]]</f>
        <v>0.50113895216400917</v>
      </c>
      <c r="AA3997" s="78">
        <f>Table1[[#This Row],[Total Ballots]]/Table1[[#This Row],[Total Voters]]</f>
        <v>0.48882978723404258</v>
      </c>
    </row>
    <row r="3998" spans="1:27" s="12" customFormat="1" x14ac:dyDescent="0.35">
      <c r="A3998" s="70" t="s">
        <v>60</v>
      </c>
      <c r="B3998" s="71">
        <v>2019</v>
      </c>
      <c r="C3998" s="71" t="s">
        <v>82</v>
      </c>
      <c r="D3998" s="17" t="s">
        <v>69</v>
      </c>
      <c r="E3998" s="72"/>
      <c r="F3998" s="81"/>
      <c r="G3998" s="82" t="s">
        <v>67</v>
      </c>
      <c r="H3998" s="66">
        <v>4671.9682000000003</v>
      </c>
      <c r="I3998" s="66">
        <v>4524.9786999999997</v>
      </c>
      <c r="J3998" s="66">
        <v>9196.9464000000007</v>
      </c>
      <c r="K3998" s="66">
        <v>3696</v>
      </c>
      <c r="L3998" s="66">
        <v>3533</v>
      </c>
      <c r="M3998" s="66">
        <v>126</v>
      </c>
      <c r="N3998" s="66">
        <v>7355</v>
      </c>
      <c r="O3998" s="66">
        <v>2360</v>
      </c>
      <c r="P3998" s="66">
        <v>2315</v>
      </c>
      <c r="Q3998" s="66">
        <v>65</v>
      </c>
      <c r="R3998" s="66">
        <v>4740</v>
      </c>
      <c r="S3998" s="130">
        <f>IFERROR(Table1[[#This Row],[Female Voters]]/Table1[[#This Row],[Female Population]],"0.0%")</f>
        <v>0.79110127504720595</v>
      </c>
      <c r="T3998" s="130">
        <f>IFERROR(Table1[[#This Row],[Male Voters]]/Table1[[#This Row],[Male Population]],"0.0%")</f>
        <v>0.78077715592340802</v>
      </c>
      <c r="U3998" s="130">
        <f>IFERROR(Table1[[#This Row],[Total Voters]]/Table1[[#This Row],[Total Population]],"0.0%")</f>
        <v>0.79972195988877348</v>
      </c>
      <c r="V3998" s="130">
        <f>IFERROR(Table1[[#This Row],[Female Ballots]]/Table1[[#This Row],[Female Population]],"0.0%")</f>
        <v>0.50514042454312935</v>
      </c>
      <c r="W3998" s="130">
        <f>IFERROR(Table1[[#This Row],[Male Ballots]]/Table1[[#This Row],[Male Population]],"0.0%")</f>
        <v>0.51160461816096503</v>
      </c>
      <c r="X3998" s="130">
        <f>IFERROR(Table1[[#This Row],[Total Ballots]]/Table1[[#This Row],[Total Population]],"0.0%")</f>
        <v>0.51538845545517142</v>
      </c>
      <c r="Y3998" s="78">
        <f>Table1[[#This Row],[Female Ballots]]/Table1[[#This Row],[Female Voters]]</f>
        <v>0.6385281385281385</v>
      </c>
      <c r="Z3998" s="79">
        <f>Table1[[#This Row],[Male Ballots]]/Table1[[#This Row],[Male Voters]]</f>
        <v>0.65525049532974811</v>
      </c>
      <c r="AA3998" s="78">
        <f>Table1[[#This Row],[Total Ballots]]/Table1[[#This Row],[Total Voters]]</f>
        <v>0.64445955132562882</v>
      </c>
    </row>
    <row r="3999" spans="1:27" s="12" customFormat="1" x14ac:dyDescent="0.35">
      <c r="A3999" s="70" t="s">
        <v>22</v>
      </c>
      <c r="B3999" s="71">
        <v>2019</v>
      </c>
      <c r="C3999" s="71" t="s">
        <v>82</v>
      </c>
      <c r="D3999" s="71"/>
      <c r="E3999" s="72"/>
      <c r="F3999" s="81"/>
      <c r="G3999" s="82" t="s">
        <v>79</v>
      </c>
      <c r="H3999" s="66">
        <v>880.55095799999992</v>
      </c>
      <c r="I3999" s="66">
        <v>912.59057000000007</v>
      </c>
      <c r="J3999" s="66">
        <v>1793.1413299999999</v>
      </c>
      <c r="K3999" s="66">
        <v>850</v>
      </c>
      <c r="L3999" s="66">
        <v>838</v>
      </c>
      <c r="M3999" s="66">
        <v>3</v>
      </c>
      <c r="N3999" s="66">
        <v>1691</v>
      </c>
      <c r="O3999" s="66">
        <v>544</v>
      </c>
      <c r="P3999" s="66">
        <v>537</v>
      </c>
      <c r="Q3999" s="66">
        <v>2</v>
      </c>
      <c r="R3999" s="73">
        <v>1083</v>
      </c>
      <c r="S3999" s="130">
        <f>IFERROR(Table1[[#This Row],[Female Voters]]/Table1[[#This Row],[Female Population]],"0.0%")</f>
        <v>0.96530472459039685</v>
      </c>
      <c r="T3999" s="130">
        <f>IFERROR(Table1[[#This Row],[Male Voters]]/Table1[[#This Row],[Male Population]],"0.0%")</f>
        <v>0.91826502217746997</v>
      </c>
      <c r="U3999" s="130">
        <f>IFERROR(Table1[[#This Row],[Total Voters]]/Table1[[#This Row],[Total Population]],"0.0%")</f>
        <v>0.94303776936534056</v>
      </c>
      <c r="V3999" s="130">
        <f>IFERROR(Table1[[#This Row],[Female Ballots]]/Table1[[#This Row],[Female Population]],"0.0%")</f>
        <v>0.617795023737854</v>
      </c>
      <c r="W3999" s="130">
        <f>IFERROR(Table1[[#This Row],[Male Ballots]]/Table1[[#This Row],[Male Population]],"0.0%")</f>
        <v>0.58843474571515675</v>
      </c>
      <c r="X3999" s="130">
        <f>IFERROR(Table1[[#This Row],[Total Ballots]]/Table1[[#This Row],[Total Population]],"0.0%")</f>
        <v>0.6039680095935327</v>
      </c>
      <c r="Y3999" s="78">
        <f>Table1[[#This Row],[Female Ballots]]/Table1[[#This Row],[Female Voters]]</f>
        <v>0.64</v>
      </c>
      <c r="Z3999" s="79">
        <f>Table1[[#This Row],[Male Ballots]]/Table1[[#This Row],[Male Voters]]</f>
        <v>0.64081145584725541</v>
      </c>
      <c r="AA3999" s="78">
        <f>Table1[[#This Row],[Total Ballots]]/Table1[[#This Row],[Total Voters]]</f>
        <v>0.6404494382022472</v>
      </c>
    </row>
    <row r="4000" spans="1:27" s="12" customFormat="1" x14ac:dyDescent="0.35">
      <c r="A4000" s="70" t="s">
        <v>22</v>
      </c>
      <c r="B4000" s="71">
        <v>2019</v>
      </c>
      <c r="C4000" s="71" t="s">
        <v>82</v>
      </c>
      <c r="D4000" s="71"/>
      <c r="E4000" s="72"/>
      <c r="F4000" s="81"/>
      <c r="G4000" s="82" t="s">
        <v>62</v>
      </c>
      <c r="H4000" s="66">
        <v>51.089937999999997</v>
      </c>
      <c r="I4000" s="66">
        <v>72.119589999999988</v>
      </c>
      <c r="J4000" s="66">
        <v>123.20953</v>
      </c>
      <c r="K4000" s="66">
        <v>43</v>
      </c>
      <c r="L4000" s="66">
        <v>67</v>
      </c>
      <c r="M4000" s="66">
        <v>0</v>
      </c>
      <c r="N4000" s="66">
        <v>110</v>
      </c>
      <c r="O4000" s="66">
        <v>12</v>
      </c>
      <c r="P4000" s="66">
        <v>26</v>
      </c>
      <c r="Q4000" s="66">
        <v>0</v>
      </c>
      <c r="R4000" s="73">
        <v>38</v>
      </c>
      <c r="S4000" s="130">
        <f>IFERROR(Table1[[#This Row],[Female Voters]]/Table1[[#This Row],[Female Population]],"0.0%")</f>
        <v>0.8416530080737229</v>
      </c>
      <c r="T4000" s="130">
        <f>IFERROR(Table1[[#This Row],[Male Voters]]/Table1[[#This Row],[Male Population]],"0.0%")</f>
        <v>0.92901249161288924</v>
      </c>
      <c r="U4000" s="130">
        <f>IFERROR(Table1[[#This Row],[Total Voters]]/Table1[[#This Row],[Total Population]],"0.0%")</f>
        <v>0.89278808222058792</v>
      </c>
      <c r="V4000" s="130">
        <f>IFERROR(Table1[[#This Row],[Female Ballots]]/Table1[[#This Row],[Female Population]],"0.0%")</f>
        <v>0.23487990922987617</v>
      </c>
      <c r="W4000" s="130">
        <f>IFERROR(Table1[[#This Row],[Male Ballots]]/Table1[[#This Row],[Male Population]],"0.0%")</f>
        <v>0.36051231017813612</v>
      </c>
      <c r="X4000" s="130">
        <f>IFERROR(Table1[[#This Row],[Total Ballots]]/Table1[[#This Row],[Total Population]],"0.0%")</f>
        <v>0.30841770113074857</v>
      </c>
      <c r="Y4000" s="78">
        <f>Table1[[#This Row],[Female Ballots]]/Table1[[#This Row],[Female Voters]]</f>
        <v>0.27906976744186046</v>
      </c>
      <c r="Z4000" s="79">
        <f>Table1[[#This Row],[Male Ballots]]/Table1[[#This Row],[Male Voters]]</f>
        <v>0.38805970149253732</v>
      </c>
      <c r="AA4000" s="78">
        <f>Table1[[#This Row],[Total Ballots]]/Table1[[#This Row],[Total Voters]]</f>
        <v>0.34545454545454546</v>
      </c>
    </row>
    <row r="4001" spans="1:27" s="12" customFormat="1" x14ac:dyDescent="0.35">
      <c r="A4001" s="70" t="s">
        <v>22</v>
      </c>
      <c r="B4001" s="71">
        <v>2019</v>
      </c>
      <c r="C4001" s="71" t="s">
        <v>82</v>
      </c>
      <c r="D4001" s="71"/>
      <c r="E4001" s="72"/>
      <c r="F4001" s="81"/>
      <c r="G4001" s="82" t="s">
        <v>63</v>
      </c>
      <c r="H4001" s="66">
        <v>108.18645000000001</v>
      </c>
      <c r="I4001" s="66">
        <v>100.17407</v>
      </c>
      <c r="J4001" s="66">
        <v>208.36048</v>
      </c>
      <c r="K4001" s="66">
        <v>114</v>
      </c>
      <c r="L4001" s="66">
        <v>107</v>
      </c>
      <c r="M4001" s="66">
        <v>2</v>
      </c>
      <c r="N4001" s="66">
        <v>223</v>
      </c>
      <c r="O4001" s="66">
        <v>41</v>
      </c>
      <c r="P4001" s="66">
        <v>38</v>
      </c>
      <c r="Q4001" s="66">
        <v>1</v>
      </c>
      <c r="R4001" s="73">
        <v>80</v>
      </c>
      <c r="S4001" s="130">
        <f>IFERROR(Table1[[#This Row],[Female Voters]]/Table1[[#This Row],[Female Population]],"0.0%")</f>
        <v>1.0537363967483913</v>
      </c>
      <c r="T4001" s="130">
        <f>IFERROR(Table1[[#This Row],[Male Voters]]/Table1[[#This Row],[Male Population]],"0.0%")</f>
        <v>1.0681406875052597</v>
      </c>
      <c r="U4001" s="130">
        <f>IFERROR(Table1[[#This Row],[Total Voters]]/Table1[[#This Row],[Total Population]],"0.0%")</f>
        <v>1.0702605407704955</v>
      </c>
      <c r="V4001" s="130">
        <f>IFERROR(Table1[[#This Row],[Female Ballots]]/Table1[[#This Row],[Female Population]],"0.0%")</f>
        <v>0.37897537076038634</v>
      </c>
      <c r="W4001" s="130">
        <f>IFERROR(Table1[[#This Row],[Male Ballots]]/Table1[[#This Row],[Male Population]],"0.0%")</f>
        <v>0.37933968341308283</v>
      </c>
      <c r="X4001" s="130">
        <f>IFERROR(Table1[[#This Row],[Total Ballots]]/Table1[[#This Row],[Total Population]],"0.0%")</f>
        <v>0.38394996978313739</v>
      </c>
      <c r="Y4001" s="78">
        <f>Table1[[#This Row],[Female Ballots]]/Table1[[#This Row],[Female Voters]]</f>
        <v>0.35964912280701755</v>
      </c>
      <c r="Z4001" s="79">
        <f>Table1[[#This Row],[Male Ballots]]/Table1[[#This Row],[Male Voters]]</f>
        <v>0.35514018691588783</v>
      </c>
      <c r="AA4001" s="78">
        <f>Table1[[#This Row],[Total Ballots]]/Table1[[#This Row],[Total Voters]]</f>
        <v>0.35874439461883406</v>
      </c>
    </row>
    <row r="4002" spans="1:27" s="12" customFormat="1" x14ac:dyDescent="0.35">
      <c r="A4002" s="70" t="s">
        <v>22</v>
      </c>
      <c r="B4002" s="71">
        <v>2019</v>
      </c>
      <c r="C4002" s="71" t="s">
        <v>82</v>
      </c>
      <c r="D4002" s="71"/>
      <c r="E4002" s="72"/>
      <c r="F4002" s="81"/>
      <c r="G4002" s="82" t="s">
        <v>64</v>
      </c>
      <c r="H4002" s="66">
        <v>120.21272</v>
      </c>
      <c r="I4002" s="66">
        <v>120.21074999999999</v>
      </c>
      <c r="J4002" s="66">
        <v>240.42339999999999</v>
      </c>
      <c r="K4002" s="66">
        <v>103</v>
      </c>
      <c r="L4002" s="66">
        <v>100</v>
      </c>
      <c r="M4002" s="66">
        <v>0</v>
      </c>
      <c r="N4002" s="66">
        <v>203</v>
      </c>
      <c r="O4002" s="66">
        <v>58</v>
      </c>
      <c r="P4002" s="66">
        <v>60</v>
      </c>
      <c r="Q4002" s="66">
        <v>0</v>
      </c>
      <c r="R4002" s="73">
        <v>118</v>
      </c>
      <c r="S4002" s="130">
        <f>IFERROR(Table1[[#This Row],[Female Voters]]/Table1[[#This Row],[Female Population]],"0.0%")</f>
        <v>0.8568144868529719</v>
      </c>
      <c r="T4002" s="130">
        <f>IFERROR(Table1[[#This Row],[Male Voters]]/Table1[[#This Row],[Male Population]],"0.0%")</f>
        <v>0.8318723575054644</v>
      </c>
      <c r="U4002" s="130">
        <f>IFERROR(Table1[[#This Row],[Total Voters]]/Table1[[#This Row],[Total Population]],"0.0%")</f>
        <v>0.84434377019874107</v>
      </c>
      <c r="V4002" s="130">
        <f>IFERROR(Table1[[#This Row],[Female Ballots]]/Table1[[#This Row],[Female Population]],"0.0%")</f>
        <v>0.4824780605579842</v>
      </c>
      <c r="W4002" s="130">
        <f>IFERROR(Table1[[#This Row],[Male Ballots]]/Table1[[#This Row],[Male Population]],"0.0%")</f>
        <v>0.49912341450327868</v>
      </c>
      <c r="X4002" s="130">
        <f>IFERROR(Table1[[#This Row],[Total Ballots]]/Table1[[#This Row],[Total Population]],"0.0%")</f>
        <v>0.49080081223375099</v>
      </c>
      <c r="Y4002" s="78">
        <f>Table1[[#This Row],[Female Ballots]]/Table1[[#This Row],[Female Voters]]</f>
        <v>0.56310679611650483</v>
      </c>
      <c r="Z4002" s="79">
        <f>Table1[[#This Row],[Male Ballots]]/Table1[[#This Row],[Male Voters]]</f>
        <v>0.6</v>
      </c>
      <c r="AA4002" s="78">
        <f>Table1[[#This Row],[Total Ballots]]/Table1[[#This Row],[Total Voters]]</f>
        <v>0.58128078817733986</v>
      </c>
    </row>
    <row r="4003" spans="1:27" s="12" customFormat="1" x14ac:dyDescent="0.35">
      <c r="A4003" s="70" t="s">
        <v>22</v>
      </c>
      <c r="B4003" s="71">
        <v>2019</v>
      </c>
      <c r="C4003" s="71" t="s">
        <v>82</v>
      </c>
      <c r="D4003" s="71"/>
      <c r="E4003" s="72"/>
      <c r="F4003" s="81"/>
      <c r="G4003" s="82" t="s">
        <v>65</v>
      </c>
      <c r="H4003" s="66">
        <v>121.21550999999999</v>
      </c>
      <c r="I4003" s="66">
        <v>129.22713999999999</v>
      </c>
      <c r="J4003" s="66">
        <v>250.4427</v>
      </c>
      <c r="K4003" s="66">
        <v>99</v>
      </c>
      <c r="L4003" s="66">
        <v>107</v>
      </c>
      <c r="M4003" s="66">
        <v>0</v>
      </c>
      <c r="N4003" s="66">
        <v>206</v>
      </c>
      <c r="O4003" s="66">
        <v>60</v>
      </c>
      <c r="P4003" s="66">
        <v>63</v>
      </c>
      <c r="Q4003" s="66">
        <v>0</v>
      </c>
      <c r="R4003" s="73">
        <v>123</v>
      </c>
      <c r="S4003" s="130">
        <f>IFERROR(Table1[[#This Row],[Female Voters]]/Table1[[#This Row],[Female Population]],"0.0%")</f>
        <v>0.81672716635024678</v>
      </c>
      <c r="T4003" s="130">
        <f>IFERROR(Table1[[#This Row],[Male Voters]]/Table1[[#This Row],[Male Population]],"0.0%")</f>
        <v>0.82799944346056109</v>
      </c>
      <c r="U4003" s="130">
        <f>IFERROR(Table1[[#This Row],[Total Voters]]/Table1[[#This Row],[Total Population]],"0.0%")</f>
        <v>0.82254344007631286</v>
      </c>
      <c r="V4003" s="130">
        <f>IFERROR(Table1[[#This Row],[Female Ballots]]/Table1[[#This Row],[Female Population]],"0.0%")</f>
        <v>0.494986161424392</v>
      </c>
      <c r="W4003" s="130">
        <f>IFERROR(Table1[[#This Row],[Male Ballots]]/Table1[[#This Row],[Male Population]],"0.0%")</f>
        <v>0.48751369100948921</v>
      </c>
      <c r="X4003" s="130">
        <f>IFERROR(Table1[[#This Row],[Total Ballots]]/Table1[[#This Row],[Total Population]],"0.0%")</f>
        <v>0.49113030645333244</v>
      </c>
      <c r="Y4003" s="78">
        <f>Table1[[#This Row],[Female Ballots]]/Table1[[#This Row],[Female Voters]]</f>
        <v>0.60606060606060608</v>
      </c>
      <c r="Z4003" s="79">
        <f>Table1[[#This Row],[Male Ballots]]/Table1[[#This Row],[Male Voters]]</f>
        <v>0.58878504672897192</v>
      </c>
      <c r="AA4003" s="78">
        <f>Table1[[#This Row],[Total Ballots]]/Table1[[#This Row],[Total Voters]]</f>
        <v>0.59708737864077666</v>
      </c>
    </row>
    <row r="4004" spans="1:27" s="12" customFormat="1" x14ac:dyDescent="0.35">
      <c r="A4004" s="70" t="s">
        <v>22</v>
      </c>
      <c r="B4004" s="71">
        <v>2019</v>
      </c>
      <c r="C4004" s="71" t="s">
        <v>82</v>
      </c>
      <c r="D4004" s="71"/>
      <c r="E4004" s="72"/>
      <c r="F4004" s="81"/>
      <c r="G4004" s="82" t="s">
        <v>66</v>
      </c>
      <c r="H4004" s="66">
        <v>182.32567</v>
      </c>
      <c r="I4004" s="66">
        <v>182.32140000000001</v>
      </c>
      <c r="J4004" s="66">
        <v>364.64700000000005</v>
      </c>
      <c r="K4004" s="66">
        <v>191</v>
      </c>
      <c r="L4004" s="66">
        <v>168</v>
      </c>
      <c r="M4004" s="66">
        <v>1</v>
      </c>
      <c r="N4004" s="66">
        <v>360</v>
      </c>
      <c r="O4004" s="66">
        <v>135</v>
      </c>
      <c r="P4004" s="66">
        <v>115</v>
      </c>
      <c r="Q4004" s="66">
        <v>1</v>
      </c>
      <c r="R4004" s="73">
        <v>251</v>
      </c>
      <c r="S4004" s="130">
        <f>IFERROR(Table1[[#This Row],[Female Voters]]/Table1[[#This Row],[Female Population]],"0.0%")</f>
        <v>1.0475760215223671</v>
      </c>
      <c r="T4004" s="130">
        <f>IFERROR(Table1[[#This Row],[Male Voters]]/Table1[[#This Row],[Male Population]],"0.0%")</f>
        <v>0.92144970365519352</v>
      </c>
      <c r="U4004" s="130">
        <f>IFERROR(Table1[[#This Row],[Total Voters]]/Table1[[#This Row],[Total Population]],"0.0%")</f>
        <v>0.98725616829426799</v>
      </c>
      <c r="V4004" s="130">
        <f>IFERROR(Table1[[#This Row],[Female Ballots]]/Table1[[#This Row],[Female Population]],"0.0%")</f>
        <v>0.74043331364146359</v>
      </c>
      <c r="W4004" s="130">
        <f>IFERROR(Table1[[#This Row],[Male Ballots]]/Table1[[#This Row],[Male Population]],"0.0%")</f>
        <v>0.6307542614306384</v>
      </c>
      <c r="X4004" s="130">
        <f>IFERROR(Table1[[#This Row],[Total Ballots]]/Table1[[#This Row],[Total Population]],"0.0%")</f>
        <v>0.68833693956072572</v>
      </c>
      <c r="Y4004" s="78">
        <f>Table1[[#This Row],[Female Ballots]]/Table1[[#This Row],[Female Voters]]</f>
        <v>0.70680628272251311</v>
      </c>
      <c r="Z4004" s="79">
        <f>Table1[[#This Row],[Male Ballots]]/Table1[[#This Row],[Male Voters]]</f>
        <v>0.68452380952380953</v>
      </c>
      <c r="AA4004" s="78">
        <f>Table1[[#This Row],[Total Ballots]]/Table1[[#This Row],[Total Voters]]</f>
        <v>0.69722222222222219</v>
      </c>
    </row>
    <row r="4005" spans="1:27" s="12" customFormat="1" x14ac:dyDescent="0.35">
      <c r="A4005" s="70" t="s">
        <v>22</v>
      </c>
      <c r="B4005" s="71">
        <v>2019</v>
      </c>
      <c r="C4005" s="71" t="s">
        <v>82</v>
      </c>
      <c r="D4005" s="71"/>
      <c r="E4005" s="72"/>
      <c r="F4005" s="81"/>
      <c r="G4005" s="82" t="s">
        <v>67</v>
      </c>
      <c r="H4005" s="66">
        <v>297.52067</v>
      </c>
      <c r="I4005" s="66">
        <v>308.53762</v>
      </c>
      <c r="J4005" s="66">
        <v>606.05821999999989</v>
      </c>
      <c r="K4005" s="66">
        <v>300</v>
      </c>
      <c r="L4005" s="66">
        <v>289</v>
      </c>
      <c r="M4005" s="66">
        <v>0</v>
      </c>
      <c r="N4005" s="66">
        <v>589</v>
      </c>
      <c r="O4005" s="66">
        <v>238</v>
      </c>
      <c r="P4005" s="66">
        <v>235</v>
      </c>
      <c r="Q4005" s="66">
        <v>0</v>
      </c>
      <c r="R4005" s="66">
        <v>473</v>
      </c>
      <c r="S4005" s="130">
        <f>IFERROR(Table1[[#This Row],[Female Voters]]/Table1[[#This Row],[Female Population]],"0.0%")</f>
        <v>1.0083333033634267</v>
      </c>
      <c r="T4005" s="130">
        <f>IFERROR(Table1[[#This Row],[Male Voters]]/Table1[[#This Row],[Male Population]],"0.0%")</f>
        <v>0.93667670088334765</v>
      </c>
      <c r="U4005" s="130">
        <f>IFERROR(Table1[[#This Row],[Total Voters]]/Table1[[#This Row],[Total Population]],"0.0%")</f>
        <v>0.9718538261885139</v>
      </c>
      <c r="V4005" s="130">
        <f>IFERROR(Table1[[#This Row],[Female Ballots]]/Table1[[#This Row],[Female Population]],"0.0%")</f>
        <v>0.79994442066831861</v>
      </c>
      <c r="W4005" s="130">
        <f>IFERROR(Table1[[#This Row],[Male Ballots]]/Table1[[#This Row],[Male Population]],"0.0%")</f>
        <v>0.76165752493974637</v>
      </c>
      <c r="X4005" s="130">
        <f>IFERROR(Table1[[#This Row],[Total Ballots]]/Table1[[#This Row],[Total Population]],"0.0%")</f>
        <v>0.78045307264374719</v>
      </c>
      <c r="Y4005" s="78">
        <f>Table1[[#This Row],[Female Ballots]]/Table1[[#This Row],[Female Voters]]</f>
        <v>0.79333333333333333</v>
      </c>
      <c r="Z4005" s="79">
        <f>Table1[[#This Row],[Male Ballots]]/Table1[[#This Row],[Male Voters]]</f>
        <v>0.81314878892733566</v>
      </c>
      <c r="AA4005" s="78">
        <f>Table1[[#This Row],[Total Ballots]]/Table1[[#This Row],[Total Voters]]</f>
        <v>0.80305602716468594</v>
      </c>
    </row>
    <row r="4006" spans="1:27" s="12" customFormat="1" x14ac:dyDescent="0.35">
      <c r="A4006" s="70" t="s">
        <v>56</v>
      </c>
      <c r="B4006" s="71">
        <v>2019</v>
      </c>
      <c r="C4006" s="71" t="s">
        <v>82</v>
      </c>
      <c r="D4006" s="71"/>
      <c r="E4006" s="72"/>
      <c r="F4006" s="81"/>
      <c r="G4006" s="82" t="s">
        <v>79</v>
      </c>
      <c r="H4006" s="66">
        <v>33890.950900000003</v>
      </c>
      <c r="I4006" s="66">
        <v>35870.980499999998</v>
      </c>
      <c r="J4006" s="66">
        <v>69761.931000000011</v>
      </c>
      <c r="K4006" s="66">
        <v>21970</v>
      </c>
      <c r="L4006" s="66">
        <v>20334</v>
      </c>
      <c r="M4006" s="66">
        <v>103</v>
      </c>
      <c r="N4006" s="66">
        <v>42407</v>
      </c>
      <c r="O4006" s="66">
        <v>8924</v>
      </c>
      <c r="P4006" s="66">
        <v>8654</v>
      </c>
      <c r="Q4006" s="66">
        <v>37</v>
      </c>
      <c r="R4006" s="73">
        <v>17615</v>
      </c>
      <c r="S4006" s="130">
        <f>IFERROR(Table1[[#This Row],[Female Voters]]/Table1[[#This Row],[Female Population]],"0.0%")</f>
        <v>0.64825563805587993</v>
      </c>
      <c r="T4006" s="130">
        <f>IFERROR(Table1[[#This Row],[Male Voters]]/Table1[[#This Row],[Male Population]],"0.0%")</f>
        <v>0.56686490629939712</v>
      </c>
      <c r="U4006" s="130">
        <f>IFERROR(Table1[[#This Row],[Total Voters]]/Table1[[#This Row],[Total Population]],"0.0%")</f>
        <v>0.6078816826328961</v>
      </c>
      <c r="V4006" s="130">
        <f>IFERROR(Table1[[#This Row],[Female Ballots]]/Table1[[#This Row],[Female Population]],"0.0%")</f>
        <v>0.26331512580840566</v>
      </c>
      <c r="W4006" s="130">
        <f>IFERROR(Table1[[#This Row],[Male Ballots]]/Table1[[#This Row],[Male Population]],"0.0%")</f>
        <v>0.24125351131675926</v>
      </c>
      <c r="X4006" s="130">
        <f>IFERROR(Table1[[#This Row],[Total Ballots]]/Table1[[#This Row],[Total Population]],"0.0%")</f>
        <v>0.25250161151645872</v>
      </c>
      <c r="Y4006" s="78">
        <f>Table1[[#This Row],[Female Ballots]]/Table1[[#This Row],[Female Voters]]</f>
        <v>0.40619025944469733</v>
      </c>
      <c r="Z4006" s="79">
        <f>Table1[[#This Row],[Male Ballots]]/Table1[[#This Row],[Male Voters]]</f>
        <v>0.42559260352119604</v>
      </c>
      <c r="AA4006" s="78">
        <f>Table1[[#This Row],[Total Ballots]]/Table1[[#This Row],[Total Voters]]</f>
        <v>0.41537953639729291</v>
      </c>
    </row>
    <row r="4007" spans="1:27" s="12" customFormat="1" x14ac:dyDescent="0.35">
      <c r="A4007" s="70" t="s">
        <v>56</v>
      </c>
      <c r="B4007" s="71">
        <v>2019</v>
      </c>
      <c r="C4007" s="71" t="s">
        <v>82</v>
      </c>
      <c r="D4007" s="71"/>
      <c r="E4007" s="72"/>
      <c r="F4007" s="81"/>
      <c r="G4007" s="82" t="s">
        <v>62</v>
      </c>
      <c r="H4007" s="66">
        <v>4079.0087999999996</v>
      </c>
      <c r="I4007" s="66">
        <v>4815.0142999999998</v>
      </c>
      <c r="J4007" s="66">
        <v>8894.021999999999</v>
      </c>
      <c r="K4007" s="66">
        <v>2024</v>
      </c>
      <c r="L4007" s="66">
        <v>1881</v>
      </c>
      <c r="M4007" s="66">
        <v>22</v>
      </c>
      <c r="N4007" s="66">
        <v>3927</v>
      </c>
      <c r="O4007" s="66">
        <v>315</v>
      </c>
      <c r="P4007" s="66">
        <v>291</v>
      </c>
      <c r="Q4007" s="66">
        <v>6</v>
      </c>
      <c r="R4007" s="73">
        <v>612</v>
      </c>
      <c r="S4007" s="130">
        <f>IFERROR(Table1[[#This Row],[Female Voters]]/Table1[[#This Row],[Female Population]],"0.0%")</f>
        <v>0.49619897853615813</v>
      </c>
      <c r="T4007" s="130">
        <f>IFERROR(Table1[[#This Row],[Male Voters]]/Table1[[#This Row],[Male Population]],"0.0%")</f>
        <v>0.39065304541255463</v>
      </c>
      <c r="U4007" s="130">
        <f>IFERROR(Table1[[#This Row],[Total Voters]]/Table1[[#This Row],[Total Population]],"0.0%")</f>
        <v>0.44153252600454557</v>
      </c>
      <c r="V4007" s="130">
        <f>IFERROR(Table1[[#This Row],[Female Ballots]]/Table1[[#This Row],[Female Population]],"0.0%")</f>
        <v>7.7224643398660975E-2</v>
      </c>
      <c r="W4007" s="130">
        <f>IFERROR(Table1[[#This Row],[Male Ballots]]/Table1[[#This Row],[Male Population]],"0.0%")</f>
        <v>6.0435957583760448E-2</v>
      </c>
      <c r="X4007" s="130">
        <f>IFERROR(Table1[[#This Row],[Total Ballots]]/Table1[[#This Row],[Total Population]],"0.0%")</f>
        <v>6.8810263792916188E-2</v>
      </c>
      <c r="Y4007" s="78">
        <f>Table1[[#This Row],[Female Ballots]]/Table1[[#This Row],[Female Voters]]</f>
        <v>0.15563241106719367</v>
      </c>
      <c r="Z4007" s="79">
        <f>Table1[[#This Row],[Male Ballots]]/Table1[[#This Row],[Male Voters]]</f>
        <v>0.1547049441786284</v>
      </c>
      <c r="AA4007" s="78">
        <f>Table1[[#This Row],[Total Ballots]]/Table1[[#This Row],[Total Voters]]</f>
        <v>0.15584415584415584</v>
      </c>
    </row>
    <row r="4008" spans="1:27" s="12" customFormat="1" x14ac:dyDescent="0.35">
      <c r="A4008" s="70" t="s">
        <v>56</v>
      </c>
      <c r="B4008" s="71">
        <v>2019</v>
      </c>
      <c r="C4008" s="71" t="s">
        <v>82</v>
      </c>
      <c r="D4008" s="71"/>
      <c r="E4008" s="72"/>
      <c r="F4008" s="81"/>
      <c r="G4008" s="82" t="s">
        <v>63</v>
      </c>
      <c r="H4008" s="66">
        <v>6195.0060000000003</v>
      </c>
      <c r="I4008" s="66">
        <v>7079.02</v>
      </c>
      <c r="J4008" s="66">
        <v>13274.027</v>
      </c>
      <c r="K4008" s="66">
        <v>3795</v>
      </c>
      <c r="L4008" s="66">
        <v>3343</v>
      </c>
      <c r="M4008" s="66">
        <v>19</v>
      </c>
      <c r="N4008" s="66">
        <v>7157</v>
      </c>
      <c r="O4008" s="66">
        <v>667</v>
      </c>
      <c r="P4008" s="66">
        <v>578</v>
      </c>
      <c r="Q4008" s="66">
        <v>2</v>
      </c>
      <c r="R4008" s="73">
        <v>1247</v>
      </c>
      <c r="S4008" s="130">
        <f>IFERROR(Table1[[#This Row],[Female Voters]]/Table1[[#This Row],[Female Population]],"0.0%")</f>
        <v>0.61259020572377165</v>
      </c>
      <c r="T4008" s="130">
        <f>IFERROR(Table1[[#This Row],[Male Voters]]/Table1[[#This Row],[Male Population]],"0.0%")</f>
        <v>0.47224050786690808</v>
      </c>
      <c r="U4008" s="130">
        <f>IFERROR(Table1[[#This Row],[Total Voters]]/Table1[[#This Row],[Total Population]],"0.0%")</f>
        <v>0.53917322904345455</v>
      </c>
      <c r="V4008" s="130">
        <f>IFERROR(Table1[[#This Row],[Female Ballots]]/Table1[[#This Row],[Female Population]],"0.0%")</f>
        <v>0.10766736949084471</v>
      </c>
      <c r="W4008" s="130">
        <f>IFERROR(Table1[[#This Row],[Male Ballots]]/Table1[[#This Row],[Male Population]],"0.0%")</f>
        <v>8.1649719876480079E-2</v>
      </c>
      <c r="X4008" s="130">
        <f>IFERROR(Table1[[#This Row],[Total Ballots]]/Table1[[#This Row],[Total Population]],"0.0%")</f>
        <v>9.3942855472570613E-2</v>
      </c>
      <c r="Y4008" s="78">
        <f>Table1[[#This Row],[Female Ballots]]/Table1[[#This Row],[Female Voters]]</f>
        <v>0.17575757575757575</v>
      </c>
      <c r="Z4008" s="79">
        <f>Table1[[#This Row],[Male Ballots]]/Table1[[#This Row],[Male Voters]]</f>
        <v>0.1728985940771762</v>
      </c>
      <c r="AA4008" s="78">
        <f>Table1[[#This Row],[Total Ballots]]/Table1[[#This Row],[Total Voters]]</f>
        <v>0.17423501467095151</v>
      </c>
    </row>
    <row r="4009" spans="1:27" s="12" customFormat="1" x14ac:dyDescent="0.35">
      <c r="A4009" s="70" t="s">
        <v>56</v>
      </c>
      <c r="B4009" s="71">
        <v>2019</v>
      </c>
      <c r="C4009" s="71" t="s">
        <v>82</v>
      </c>
      <c r="D4009" s="71"/>
      <c r="E4009" s="72"/>
      <c r="F4009" s="81"/>
      <c r="G4009" s="82" t="s">
        <v>64</v>
      </c>
      <c r="H4009" s="66">
        <v>5847.0030000000006</v>
      </c>
      <c r="I4009" s="66">
        <v>6179.0030000000006</v>
      </c>
      <c r="J4009" s="66">
        <v>12026.005000000001</v>
      </c>
      <c r="K4009" s="66">
        <v>3222</v>
      </c>
      <c r="L4009" s="66">
        <v>2922</v>
      </c>
      <c r="M4009" s="66">
        <v>13</v>
      </c>
      <c r="N4009" s="66">
        <v>6157</v>
      </c>
      <c r="O4009" s="66">
        <v>918</v>
      </c>
      <c r="P4009" s="66">
        <v>886</v>
      </c>
      <c r="Q4009" s="66">
        <v>6</v>
      </c>
      <c r="R4009" s="73">
        <v>1810</v>
      </c>
      <c r="S4009" s="130">
        <f>IFERROR(Table1[[#This Row],[Female Voters]]/Table1[[#This Row],[Female Population]],"0.0%")</f>
        <v>0.55105153871137058</v>
      </c>
      <c r="T4009" s="130">
        <f>IFERROR(Table1[[#This Row],[Male Voters]]/Table1[[#This Row],[Male Population]],"0.0%")</f>
        <v>0.47289182413408759</v>
      </c>
      <c r="U4009" s="130">
        <f>IFERROR(Table1[[#This Row],[Total Voters]]/Table1[[#This Row],[Total Population]],"0.0%")</f>
        <v>0.51197384335030627</v>
      </c>
      <c r="V4009" s="130">
        <f>IFERROR(Table1[[#This Row],[Female Ballots]]/Table1[[#This Row],[Female Population]],"0.0%")</f>
        <v>0.15700351102949664</v>
      </c>
      <c r="W4009" s="130">
        <f>IFERROR(Table1[[#This Row],[Male Ballots]]/Table1[[#This Row],[Male Population]],"0.0%")</f>
        <v>0.14338882826242355</v>
      </c>
      <c r="X4009" s="130">
        <f>IFERROR(Table1[[#This Row],[Total Ballots]]/Table1[[#This Row],[Total Population]],"0.0%")</f>
        <v>0.15050717174988701</v>
      </c>
      <c r="Y4009" s="78">
        <f>Table1[[#This Row],[Female Ballots]]/Table1[[#This Row],[Female Voters]]</f>
        <v>0.28491620111731841</v>
      </c>
      <c r="Z4009" s="79">
        <f>Table1[[#This Row],[Male Ballots]]/Table1[[#This Row],[Male Voters]]</f>
        <v>0.30321697467488024</v>
      </c>
      <c r="AA4009" s="78">
        <f>Table1[[#This Row],[Total Ballots]]/Table1[[#This Row],[Total Voters]]</f>
        <v>0.29397433815169727</v>
      </c>
    </row>
    <row r="4010" spans="1:27" s="12" customFormat="1" x14ac:dyDescent="0.35">
      <c r="A4010" s="70" t="s">
        <v>56</v>
      </c>
      <c r="B4010" s="71">
        <v>2019</v>
      </c>
      <c r="C4010" s="71" t="s">
        <v>82</v>
      </c>
      <c r="D4010" s="71"/>
      <c r="E4010" s="72"/>
      <c r="F4010" s="81"/>
      <c r="G4010" s="82" t="s">
        <v>65</v>
      </c>
      <c r="H4010" s="66">
        <v>5175.991</v>
      </c>
      <c r="I4010" s="66">
        <v>5470.9959999999992</v>
      </c>
      <c r="J4010" s="66">
        <v>10646.987000000001</v>
      </c>
      <c r="K4010" s="66">
        <v>3102</v>
      </c>
      <c r="L4010" s="66">
        <v>2901</v>
      </c>
      <c r="M4010" s="66">
        <v>15</v>
      </c>
      <c r="N4010" s="66">
        <v>6018</v>
      </c>
      <c r="O4010" s="66">
        <v>1208</v>
      </c>
      <c r="P4010" s="66">
        <v>1159</v>
      </c>
      <c r="Q4010" s="66">
        <v>8</v>
      </c>
      <c r="R4010" s="73">
        <v>2375</v>
      </c>
      <c r="S4010" s="130">
        <f>IFERROR(Table1[[#This Row],[Female Voters]]/Table1[[#This Row],[Female Population]],"0.0%")</f>
        <v>0.59930552429476791</v>
      </c>
      <c r="T4010" s="130">
        <f>IFERROR(Table1[[#This Row],[Male Voters]]/Table1[[#This Row],[Male Population]],"0.0%")</f>
        <v>0.53025079894044891</v>
      </c>
      <c r="U4010" s="130">
        <f>IFERROR(Table1[[#This Row],[Total Voters]]/Table1[[#This Row],[Total Population]],"0.0%")</f>
        <v>0.56523033229964492</v>
      </c>
      <c r="V4010" s="130">
        <f>IFERROR(Table1[[#This Row],[Female Ballots]]/Table1[[#This Row],[Female Population]],"0.0%")</f>
        <v>0.23338525897745957</v>
      </c>
      <c r="W4010" s="130">
        <f>IFERROR(Table1[[#This Row],[Male Ballots]]/Table1[[#This Row],[Male Population]],"0.0%")</f>
        <v>0.21184442467148581</v>
      </c>
      <c r="X4010" s="130">
        <f>IFERROR(Table1[[#This Row],[Total Ballots]]/Table1[[#This Row],[Total Population]],"0.0%")</f>
        <v>0.22306780312589841</v>
      </c>
      <c r="Y4010" s="78">
        <f>Table1[[#This Row],[Female Ballots]]/Table1[[#This Row],[Female Voters]]</f>
        <v>0.38942617666021923</v>
      </c>
      <c r="Z4010" s="79">
        <f>Table1[[#This Row],[Male Ballots]]/Table1[[#This Row],[Male Voters]]</f>
        <v>0.39951740779041711</v>
      </c>
      <c r="AA4010" s="78">
        <f>Table1[[#This Row],[Total Ballots]]/Table1[[#This Row],[Total Voters]]</f>
        <v>0.39464938517779996</v>
      </c>
    </row>
    <row r="4011" spans="1:27" s="12" customFormat="1" x14ac:dyDescent="0.35">
      <c r="A4011" s="70" t="s">
        <v>56</v>
      </c>
      <c r="B4011" s="71">
        <v>2019</v>
      </c>
      <c r="C4011" s="71" t="s">
        <v>82</v>
      </c>
      <c r="D4011" s="71"/>
      <c r="E4011" s="72"/>
      <c r="F4011" s="81"/>
      <c r="G4011" s="82" t="s">
        <v>66</v>
      </c>
      <c r="H4011" s="66">
        <v>5344.98</v>
      </c>
      <c r="I4011" s="66">
        <v>5549.982</v>
      </c>
      <c r="J4011" s="66">
        <v>10894.962</v>
      </c>
      <c r="K4011" s="66">
        <v>3862</v>
      </c>
      <c r="L4011" s="66">
        <v>3747</v>
      </c>
      <c r="M4011" s="66">
        <v>18</v>
      </c>
      <c r="N4011" s="66">
        <v>7627</v>
      </c>
      <c r="O4011" s="66">
        <v>2027</v>
      </c>
      <c r="P4011" s="66">
        <v>1984</v>
      </c>
      <c r="Q4011" s="66">
        <v>8</v>
      </c>
      <c r="R4011" s="73">
        <v>4019</v>
      </c>
      <c r="S4011" s="130">
        <f>IFERROR(Table1[[#This Row],[Female Voters]]/Table1[[#This Row],[Female Population]],"0.0%")</f>
        <v>0.72254713768807377</v>
      </c>
      <c r="T4011" s="130">
        <f>IFERROR(Table1[[#This Row],[Male Voters]]/Table1[[#This Row],[Male Population]],"0.0%")</f>
        <v>0.67513732476970201</v>
      </c>
      <c r="U4011" s="130">
        <f>IFERROR(Table1[[#This Row],[Total Voters]]/Table1[[#This Row],[Total Population]],"0.0%")</f>
        <v>0.70004833426679236</v>
      </c>
      <c r="V4011" s="130">
        <f>IFERROR(Table1[[#This Row],[Female Ballots]]/Table1[[#This Row],[Female Population]],"0.0%")</f>
        <v>0.37923434699475023</v>
      </c>
      <c r="W4011" s="130">
        <f>IFERROR(Table1[[#This Row],[Male Ballots]]/Table1[[#This Row],[Male Population]],"0.0%")</f>
        <v>0.35747863686765108</v>
      </c>
      <c r="X4011" s="130">
        <f>IFERROR(Table1[[#This Row],[Total Ballots]]/Table1[[#This Row],[Total Population]],"0.0%")</f>
        <v>0.368886096160776</v>
      </c>
      <c r="Y4011" s="78">
        <f>Table1[[#This Row],[Female Ballots]]/Table1[[#This Row],[Female Voters]]</f>
        <v>0.5248575867426204</v>
      </c>
      <c r="Z4011" s="79">
        <f>Table1[[#This Row],[Male Ballots]]/Table1[[#This Row],[Male Voters]]</f>
        <v>0.52949025887376566</v>
      </c>
      <c r="AA4011" s="78">
        <f>Table1[[#This Row],[Total Ballots]]/Table1[[#This Row],[Total Voters]]</f>
        <v>0.52694375245837155</v>
      </c>
    </row>
    <row r="4012" spans="1:27" s="12" customFormat="1" x14ac:dyDescent="0.35">
      <c r="A4012" s="70" t="s">
        <v>56</v>
      </c>
      <c r="B4012" s="71">
        <v>2019</v>
      </c>
      <c r="C4012" s="71" t="s">
        <v>82</v>
      </c>
      <c r="D4012" s="71"/>
      <c r="E4012" s="72"/>
      <c r="F4012" s="81"/>
      <c r="G4012" s="82" t="s">
        <v>67</v>
      </c>
      <c r="H4012" s="66">
        <v>7248.9620999999997</v>
      </c>
      <c r="I4012" s="66">
        <v>6776.9652000000006</v>
      </c>
      <c r="J4012" s="66">
        <v>14025.928</v>
      </c>
      <c r="K4012" s="66">
        <v>5965</v>
      </c>
      <c r="L4012" s="66">
        <v>5540</v>
      </c>
      <c r="M4012" s="66">
        <v>16</v>
      </c>
      <c r="N4012" s="66">
        <v>11521</v>
      </c>
      <c r="O4012" s="66">
        <v>3789</v>
      </c>
      <c r="P4012" s="66">
        <v>3756</v>
      </c>
      <c r="Q4012" s="66">
        <v>7</v>
      </c>
      <c r="R4012" s="66">
        <v>7552</v>
      </c>
      <c r="S4012" s="130">
        <f>IFERROR(Table1[[#This Row],[Female Voters]]/Table1[[#This Row],[Female Population]],"0.0%")</f>
        <v>0.82287642254330451</v>
      </c>
      <c r="T4012" s="130">
        <f>IFERROR(Table1[[#This Row],[Male Voters]]/Table1[[#This Row],[Male Population]],"0.0%")</f>
        <v>0.81747505505856799</v>
      </c>
      <c r="U4012" s="130">
        <f>IFERROR(Table1[[#This Row],[Total Voters]]/Table1[[#This Row],[Total Population]],"0.0%")</f>
        <v>0.82140732506255554</v>
      </c>
      <c r="V4012" s="130">
        <f>IFERROR(Table1[[#This Row],[Female Ballots]]/Table1[[#This Row],[Female Population]],"0.0%")</f>
        <v>0.52269551802457348</v>
      </c>
      <c r="W4012" s="130">
        <f>IFERROR(Table1[[#This Row],[Male Ballots]]/Table1[[#This Row],[Male Population]],"0.0%")</f>
        <v>0.55423038028880534</v>
      </c>
      <c r="X4012" s="130">
        <f>IFERROR(Table1[[#This Row],[Total Ballots]]/Table1[[#This Row],[Total Population]],"0.0%")</f>
        <v>0.53843139648228622</v>
      </c>
      <c r="Y4012" s="78">
        <f>Table1[[#This Row],[Female Ballots]]/Table1[[#This Row],[Female Voters]]</f>
        <v>0.63520536462699073</v>
      </c>
      <c r="Z4012" s="79">
        <f>Table1[[#This Row],[Male Ballots]]/Table1[[#This Row],[Male Voters]]</f>
        <v>0.67797833935018048</v>
      </c>
      <c r="AA4012" s="78">
        <f>Table1[[#This Row],[Total Ballots]]/Table1[[#This Row],[Total Voters]]</f>
        <v>0.65549865463067447</v>
      </c>
    </row>
    <row r="4013" spans="1:27" s="12" customFormat="1" x14ac:dyDescent="0.35">
      <c r="A4013" s="70" t="s">
        <v>54</v>
      </c>
      <c r="B4013" s="71">
        <v>2019</v>
      </c>
      <c r="C4013" s="71" t="s">
        <v>82</v>
      </c>
      <c r="D4013" s="71"/>
      <c r="E4013" s="72"/>
      <c r="F4013" s="81"/>
      <c r="G4013" s="82" t="s">
        <v>79</v>
      </c>
      <c r="H4013" s="66">
        <v>29277.002399999998</v>
      </c>
      <c r="I4013" s="66">
        <v>30773</v>
      </c>
      <c r="J4013" s="66">
        <v>60049.999400000001</v>
      </c>
      <c r="K4013" s="66">
        <v>23245</v>
      </c>
      <c r="L4013" s="66">
        <v>21420</v>
      </c>
      <c r="M4013" s="66">
        <v>318</v>
      </c>
      <c r="N4013" s="66">
        <v>44983</v>
      </c>
      <c r="O4013" s="66">
        <v>10729</v>
      </c>
      <c r="P4013" s="66">
        <v>9883</v>
      </c>
      <c r="Q4013" s="66">
        <v>107</v>
      </c>
      <c r="R4013" s="73">
        <v>20719</v>
      </c>
      <c r="S4013" s="130">
        <f>IFERROR(Table1[[#This Row],[Female Voters]]/Table1[[#This Row],[Female Population]],"0.0%")</f>
        <v>0.79396789611220586</v>
      </c>
      <c r="T4013" s="130">
        <f>IFERROR(Table1[[#This Row],[Male Voters]]/Table1[[#This Row],[Male Population]],"0.0%")</f>
        <v>0.69606473207032138</v>
      </c>
      <c r="U4013" s="130">
        <f>IFERROR(Table1[[#This Row],[Total Voters]]/Table1[[#This Row],[Total Population]],"0.0%")</f>
        <v>0.74909243046553631</v>
      </c>
      <c r="V4013" s="130">
        <f>IFERROR(Table1[[#This Row],[Female Ballots]]/Table1[[#This Row],[Female Population]],"0.0%")</f>
        <v>0.36646511324533693</v>
      </c>
      <c r="W4013" s="130">
        <f>IFERROR(Table1[[#This Row],[Male Ballots]]/Table1[[#This Row],[Male Population]],"0.0%")</f>
        <v>0.32115815812562959</v>
      </c>
      <c r="X4013" s="130">
        <f>IFERROR(Table1[[#This Row],[Total Ballots]]/Table1[[#This Row],[Total Population]],"0.0%")</f>
        <v>0.34502914582876748</v>
      </c>
      <c r="Y4013" s="78">
        <f>Table1[[#This Row],[Female Ballots]]/Table1[[#This Row],[Female Voters]]</f>
        <v>0.46156162615616264</v>
      </c>
      <c r="Z4013" s="79">
        <f>Table1[[#This Row],[Male Ballots]]/Table1[[#This Row],[Male Voters]]</f>
        <v>0.46139122315592906</v>
      </c>
      <c r="AA4013" s="78">
        <f>Table1[[#This Row],[Total Ballots]]/Table1[[#This Row],[Total Voters]]</f>
        <v>0.46059622524064647</v>
      </c>
    </row>
    <row r="4014" spans="1:27" s="12" customFormat="1" x14ac:dyDescent="0.35">
      <c r="A4014" s="70" t="s">
        <v>54</v>
      </c>
      <c r="B4014" s="71">
        <v>2019</v>
      </c>
      <c r="C4014" s="71" t="s">
        <v>82</v>
      </c>
      <c r="D4014" s="71"/>
      <c r="E4014" s="72"/>
      <c r="F4014" s="81"/>
      <c r="G4014" s="82" t="s">
        <v>62</v>
      </c>
      <c r="H4014" s="66">
        <v>2442.0016999999998</v>
      </c>
      <c r="I4014" s="66">
        <v>2822.0027</v>
      </c>
      <c r="J4014" s="66">
        <v>5264.0043999999998</v>
      </c>
      <c r="K4014" s="66">
        <v>1557</v>
      </c>
      <c r="L4014" s="66">
        <v>1595</v>
      </c>
      <c r="M4014" s="66">
        <v>63</v>
      </c>
      <c r="N4014" s="66">
        <v>3215</v>
      </c>
      <c r="O4014" s="66">
        <v>263</v>
      </c>
      <c r="P4014" s="66">
        <v>289</v>
      </c>
      <c r="Q4014" s="66">
        <v>11</v>
      </c>
      <c r="R4014" s="73">
        <v>563</v>
      </c>
      <c r="S4014" s="130">
        <f>IFERROR(Table1[[#This Row],[Female Voters]]/Table1[[#This Row],[Female Population]],"0.0%")</f>
        <v>0.63759169373223623</v>
      </c>
      <c r="T4014" s="130">
        <f>IFERROR(Table1[[#This Row],[Male Voters]]/Table1[[#This Row],[Male Population]],"0.0%")</f>
        <v>0.56520144364142533</v>
      </c>
      <c r="U4014" s="130">
        <f>IFERROR(Table1[[#This Row],[Total Voters]]/Table1[[#This Row],[Total Population]],"0.0%")</f>
        <v>0.61075176912846052</v>
      </c>
      <c r="V4014" s="130">
        <f>IFERROR(Table1[[#This Row],[Female Ballots]]/Table1[[#This Row],[Female Population]],"0.0%")</f>
        <v>0.10769853272419917</v>
      </c>
      <c r="W4014" s="130">
        <f>IFERROR(Table1[[#This Row],[Male Ballots]]/Table1[[#This Row],[Male Population]],"0.0%")</f>
        <v>0.10240954057202001</v>
      </c>
      <c r="X4014" s="130">
        <f>IFERROR(Table1[[#This Row],[Total Ballots]]/Table1[[#This Row],[Total Population]],"0.0%")</f>
        <v>0.1069527981397584</v>
      </c>
      <c r="Y4014" s="78">
        <f>Table1[[#This Row],[Female Ballots]]/Table1[[#This Row],[Female Voters]]</f>
        <v>0.16891457931920359</v>
      </c>
      <c r="Z4014" s="79">
        <f>Table1[[#This Row],[Male Ballots]]/Table1[[#This Row],[Male Voters]]</f>
        <v>0.18119122257053291</v>
      </c>
      <c r="AA4014" s="78">
        <f>Table1[[#This Row],[Total Ballots]]/Table1[[#This Row],[Total Voters]]</f>
        <v>0.17511664074650077</v>
      </c>
    </row>
    <row r="4015" spans="1:27" s="12" customFormat="1" x14ac:dyDescent="0.35">
      <c r="A4015" s="70" t="s">
        <v>54</v>
      </c>
      <c r="B4015" s="71">
        <v>2019</v>
      </c>
      <c r="C4015" s="71" t="s">
        <v>82</v>
      </c>
      <c r="D4015" s="71"/>
      <c r="E4015" s="72"/>
      <c r="F4015" s="81"/>
      <c r="G4015" s="82" t="s">
        <v>63</v>
      </c>
      <c r="H4015" s="66">
        <v>3958.0029999999997</v>
      </c>
      <c r="I4015" s="66">
        <v>4615.0030000000006</v>
      </c>
      <c r="J4015" s="66">
        <v>8573.0049999999992</v>
      </c>
      <c r="K4015" s="66">
        <v>2868</v>
      </c>
      <c r="L4015" s="66">
        <v>2838</v>
      </c>
      <c r="M4015" s="66">
        <v>38</v>
      </c>
      <c r="N4015" s="66">
        <v>5744</v>
      </c>
      <c r="O4015" s="66">
        <v>531</v>
      </c>
      <c r="P4015" s="66">
        <v>471</v>
      </c>
      <c r="Q4015" s="66">
        <v>6</v>
      </c>
      <c r="R4015" s="73">
        <v>1008</v>
      </c>
      <c r="S4015" s="130">
        <f>IFERROR(Table1[[#This Row],[Female Voters]]/Table1[[#This Row],[Female Population]],"0.0%")</f>
        <v>0.72460783885206759</v>
      </c>
      <c r="T4015" s="130">
        <f>IFERROR(Table1[[#This Row],[Male Voters]]/Table1[[#This Row],[Male Population]],"0.0%")</f>
        <v>0.61495084618579876</v>
      </c>
      <c r="U4015" s="130">
        <f>IFERROR(Table1[[#This Row],[Total Voters]]/Table1[[#This Row],[Total Population]],"0.0%")</f>
        <v>0.67001010730776434</v>
      </c>
      <c r="V4015" s="130">
        <f>IFERROR(Table1[[#This Row],[Female Ballots]]/Table1[[#This Row],[Female Population]],"0.0%")</f>
        <v>0.13415856430629286</v>
      </c>
      <c r="W4015" s="130">
        <f>IFERROR(Table1[[#This Row],[Male Ballots]]/Table1[[#This Row],[Male Population]],"0.0%")</f>
        <v>0.1020584385318926</v>
      </c>
      <c r="X4015" s="130">
        <f>IFERROR(Table1[[#This Row],[Total Ballots]]/Table1[[#This Row],[Total Population]],"0.0%")</f>
        <v>0.11757837537712856</v>
      </c>
      <c r="Y4015" s="78">
        <f>Table1[[#This Row],[Female Ballots]]/Table1[[#This Row],[Female Voters]]</f>
        <v>0.18514644351464435</v>
      </c>
      <c r="Z4015" s="79">
        <f>Table1[[#This Row],[Male Ballots]]/Table1[[#This Row],[Male Voters]]</f>
        <v>0.16596194503171247</v>
      </c>
      <c r="AA4015" s="78">
        <f>Table1[[#This Row],[Total Ballots]]/Table1[[#This Row],[Total Voters]]</f>
        <v>0.17548746518105848</v>
      </c>
    </row>
    <row r="4016" spans="1:27" s="12" customFormat="1" x14ac:dyDescent="0.35">
      <c r="A4016" s="70" t="s">
        <v>54</v>
      </c>
      <c r="B4016" s="71">
        <v>2019</v>
      </c>
      <c r="C4016" s="71" t="s">
        <v>82</v>
      </c>
      <c r="D4016" s="71"/>
      <c r="E4016" s="72"/>
      <c r="F4016" s="81"/>
      <c r="G4016" s="82" t="s">
        <v>64</v>
      </c>
      <c r="H4016" s="66">
        <v>4200</v>
      </c>
      <c r="I4016" s="66">
        <v>4865</v>
      </c>
      <c r="J4016" s="66">
        <v>9065</v>
      </c>
      <c r="K4016" s="66">
        <v>3045</v>
      </c>
      <c r="L4016" s="66">
        <v>2727</v>
      </c>
      <c r="M4016" s="66">
        <v>49</v>
      </c>
      <c r="N4016" s="66">
        <v>5821</v>
      </c>
      <c r="O4016" s="66">
        <v>946</v>
      </c>
      <c r="P4016" s="66">
        <v>781</v>
      </c>
      <c r="Q4016" s="66">
        <v>11</v>
      </c>
      <c r="R4016" s="73">
        <v>1738</v>
      </c>
      <c r="S4016" s="130">
        <f>IFERROR(Table1[[#This Row],[Female Voters]]/Table1[[#This Row],[Female Population]],"0.0%")</f>
        <v>0.72499999999999998</v>
      </c>
      <c r="T4016" s="130">
        <f>IFERROR(Table1[[#This Row],[Male Voters]]/Table1[[#This Row],[Male Population]],"0.0%")</f>
        <v>0.56053442959917776</v>
      </c>
      <c r="U4016" s="130">
        <f>IFERROR(Table1[[#This Row],[Total Voters]]/Table1[[#This Row],[Total Population]],"0.0%")</f>
        <v>0.64214009928295646</v>
      </c>
      <c r="V4016" s="130">
        <f>IFERROR(Table1[[#This Row],[Female Ballots]]/Table1[[#This Row],[Female Population]],"0.0%")</f>
        <v>0.22523809523809524</v>
      </c>
      <c r="W4016" s="130">
        <f>IFERROR(Table1[[#This Row],[Male Ballots]]/Table1[[#This Row],[Male Population]],"0.0%")</f>
        <v>0.1605344295991778</v>
      </c>
      <c r="X4016" s="130">
        <f>IFERROR(Table1[[#This Row],[Total Ballots]]/Table1[[#This Row],[Total Population]],"0.0%")</f>
        <v>0.19172642029784887</v>
      </c>
      <c r="Y4016" s="78">
        <f>Table1[[#This Row],[Female Ballots]]/Table1[[#This Row],[Female Voters]]</f>
        <v>0.31067323481116582</v>
      </c>
      <c r="Z4016" s="79">
        <f>Table1[[#This Row],[Male Ballots]]/Table1[[#This Row],[Male Voters]]</f>
        <v>0.28639530619728637</v>
      </c>
      <c r="AA4016" s="78">
        <f>Table1[[#This Row],[Total Ballots]]/Table1[[#This Row],[Total Voters]]</f>
        <v>0.29857412815667411</v>
      </c>
    </row>
    <row r="4017" spans="1:27" s="12" customFormat="1" x14ac:dyDescent="0.35">
      <c r="A4017" s="70" t="s">
        <v>54</v>
      </c>
      <c r="B4017" s="71">
        <v>2019</v>
      </c>
      <c r="C4017" s="71" t="s">
        <v>82</v>
      </c>
      <c r="D4017" s="71"/>
      <c r="E4017" s="72"/>
      <c r="F4017" s="81"/>
      <c r="G4017" s="82" t="s">
        <v>65</v>
      </c>
      <c r="H4017" s="66">
        <v>4356.9989999999998</v>
      </c>
      <c r="I4017" s="66">
        <v>4789.9969999999994</v>
      </c>
      <c r="J4017" s="66">
        <v>9146.9969999999994</v>
      </c>
      <c r="K4017" s="66">
        <v>3286</v>
      </c>
      <c r="L4017" s="66">
        <v>3006</v>
      </c>
      <c r="M4017" s="66">
        <v>42</v>
      </c>
      <c r="N4017" s="66">
        <v>6334</v>
      </c>
      <c r="O4017" s="66">
        <v>1300</v>
      </c>
      <c r="P4017" s="66">
        <v>1187</v>
      </c>
      <c r="Q4017" s="66">
        <v>10</v>
      </c>
      <c r="R4017" s="73">
        <v>2497</v>
      </c>
      <c r="S4017" s="130">
        <f>IFERROR(Table1[[#This Row],[Female Voters]]/Table1[[#This Row],[Female Population]],"0.0%")</f>
        <v>0.75418883502153666</v>
      </c>
      <c r="T4017" s="130">
        <f>IFERROR(Table1[[#This Row],[Male Voters]]/Table1[[#This Row],[Male Population]],"0.0%")</f>
        <v>0.62755780431595265</v>
      </c>
      <c r="U4017" s="130">
        <f>IFERROR(Table1[[#This Row],[Total Voters]]/Table1[[#This Row],[Total Population]],"0.0%")</f>
        <v>0.69246770278813918</v>
      </c>
      <c r="V4017" s="130">
        <f>IFERROR(Table1[[#This Row],[Female Ballots]]/Table1[[#This Row],[Female Population]],"0.0%")</f>
        <v>0.29837050685575095</v>
      </c>
      <c r="W4017" s="130">
        <f>IFERROR(Table1[[#This Row],[Male Ballots]]/Table1[[#This Row],[Male Population]],"0.0%")</f>
        <v>0.24780808839755017</v>
      </c>
      <c r="X4017" s="130">
        <f>IFERROR(Table1[[#This Row],[Total Ballots]]/Table1[[#This Row],[Total Population]],"0.0%")</f>
        <v>0.27298576789737661</v>
      </c>
      <c r="Y4017" s="78">
        <f>Table1[[#This Row],[Female Ballots]]/Table1[[#This Row],[Female Voters]]</f>
        <v>0.39561777236762019</v>
      </c>
      <c r="Z4017" s="79">
        <f>Table1[[#This Row],[Male Ballots]]/Table1[[#This Row],[Male Voters]]</f>
        <v>0.3948769128409847</v>
      </c>
      <c r="AA4017" s="78">
        <f>Table1[[#This Row],[Total Ballots]]/Table1[[#This Row],[Total Voters]]</f>
        <v>0.39422166087780236</v>
      </c>
    </row>
    <row r="4018" spans="1:27" s="12" customFormat="1" x14ac:dyDescent="0.35">
      <c r="A4018" s="70" t="s">
        <v>54</v>
      </c>
      <c r="B4018" s="71">
        <v>2019</v>
      </c>
      <c r="C4018" s="71" t="s">
        <v>82</v>
      </c>
      <c r="D4018" s="71"/>
      <c r="E4018" s="72"/>
      <c r="F4018" s="81"/>
      <c r="G4018" s="82" t="s">
        <v>66</v>
      </c>
      <c r="H4018" s="66">
        <v>5760.9989999999998</v>
      </c>
      <c r="I4018" s="66">
        <v>5756.9979999999996</v>
      </c>
      <c r="J4018" s="66">
        <v>11517.995999999999</v>
      </c>
      <c r="K4018" s="66">
        <v>4844</v>
      </c>
      <c r="L4018" s="66">
        <v>4280</v>
      </c>
      <c r="M4018" s="66">
        <v>49</v>
      </c>
      <c r="N4018" s="66">
        <v>9173</v>
      </c>
      <c r="O4018" s="66">
        <v>2628</v>
      </c>
      <c r="P4018" s="66">
        <v>2352</v>
      </c>
      <c r="Q4018" s="66">
        <v>21</v>
      </c>
      <c r="R4018" s="73">
        <v>5001</v>
      </c>
      <c r="S4018" s="130">
        <f>IFERROR(Table1[[#This Row],[Female Voters]]/Table1[[#This Row],[Female Population]],"0.0%")</f>
        <v>0.84082639139496473</v>
      </c>
      <c r="T4018" s="130">
        <f>IFERROR(Table1[[#This Row],[Male Voters]]/Table1[[#This Row],[Male Population]],"0.0%")</f>
        <v>0.74344302360362124</v>
      </c>
      <c r="U4018" s="130">
        <f>IFERROR(Table1[[#This Row],[Total Voters]]/Table1[[#This Row],[Total Population]],"0.0%")</f>
        <v>0.79640590255457644</v>
      </c>
      <c r="V4018" s="130">
        <f>IFERROR(Table1[[#This Row],[Female Ballots]]/Table1[[#This Row],[Female Population]],"0.0%")</f>
        <v>0.45617088286250357</v>
      </c>
      <c r="W4018" s="130">
        <f>IFERROR(Table1[[#This Row],[Male Ballots]]/Table1[[#This Row],[Male Population]],"0.0%")</f>
        <v>0.40854625969993391</v>
      </c>
      <c r="X4018" s="130">
        <f>IFERROR(Table1[[#This Row],[Total Ballots]]/Table1[[#This Row],[Total Population]],"0.0%")</f>
        <v>0.43419011432197063</v>
      </c>
      <c r="Y4018" s="78">
        <f>Table1[[#This Row],[Female Ballots]]/Table1[[#This Row],[Female Voters]]</f>
        <v>0.54252683732452522</v>
      </c>
      <c r="Z4018" s="79">
        <f>Table1[[#This Row],[Male Ballots]]/Table1[[#This Row],[Male Voters]]</f>
        <v>0.54953271028037387</v>
      </c>
      <c r="AA4018" s="78">
        <f>Table1[[#This Row],[Total Ballots]]/Table1[[#This Row],[Total Voters]]</f>
        <v>0.54518696173552816</v>
      </c>
    </row>
    <row r="4019" spans="1:27" s="12" customFormat="1" x14ac:dyDescent="0.35">
      <c r="A4019" s="70" t="s">
        <v>54</v>
      </c>
      <c r="B4019" s="71">
        <v>2019</v>
      </c>
      <c r="C4019" s="71" t="s">
        <v>82</v>
      </c>
      <c r="D4019" s="71"/>
      <c r="E4019" s="72"/>
      <c r="F4019" s="81"/>
      <c r="G4019" s="82" t="s">
        <v>67</v>
      </c>
      <c r="H4019" s="66">
        <v>8558.9997000000003</v>
      </c>
      <c r="I4019" s="66">
        <v>7923.9992999999995</v>
      </c>
      <c r="J4019" s="66">
        <v>16482.996999999999</v>
      </c>
      <c r="K4019" s="66">
        <v>7645</v>
      </c>
      <c r="L4019" s="66">
        <v>6974</v>
      </c>
      <c r="M4019" s="66">
        <v>77</v>
      </c>
      <c r="N4019" s="66">
        <v>14696</v>
      </c>
      <c r="O4019" s="66">
        <v>5061</v>
      </c>
      <c r="P4019" s="66">
        <v>4803</v>
      </c>
      <c r="Q4019" s="66">
        <v>48</v>
      </c>
      <c r="R4019" s="66">
        <v>9912</v>
      </c>
      <c r="S4019" s="130">
        <f>IFERROR(Table1[[#This Row],[Female Voters]]/Table1[[#This Row],[Female Population]],"0.0%")</f>
        <v>0.89321185511900414</v>
      </c>
      <c r="T4019" s="130">
        <f>IFERROR(Table1[[#This Row],[Male Voters]]/Table1[[#This Row],[Male Population]],"0.0%")</f>
        <v>0.88011113277104913</v>
      </c>
      <c r="U4019" s="130">
        <f>IFERROR(Table1[[#This Row],[Total Voters]]/Table1[[#This Row],[Total Population]],"0.0%")</f>
        <v>0.89158543194541628</v>
      </c>
      <c r="V4019" s="130">
        <f>IFERROR(Table1[[#This Row],[Female Ballots]]/Table1[[#This Row],[Female Population]],"0.0%")</f>
        <v>0.59130741644961149</v>
      </c>
      <c r="W4019" s="130">
        <f>IFERROR(Table1[[#This Row],[Male Ballots]]/Table1[[#This Row],[Male Population]],"0.0%")</f>
        <v>0.6061333195726053</v>
      </c>
      <c r="X4019" s="130">
        <f>IFERROR(Table1[[#This Row],[Total Ballots]]/Table1[[#This Row],[Total Population]],"0.0%")</f>
        <v>0.60134695164963026</v>
      </c>
      <c r="Y4019" s="78">
        <f>Table1[[#This Row],[Female Ballots]]/Table1[[#This Row],[Female Voters]]</f>
        <v>0.66200130804447355</v>
      </c>
      <c r="Z4019" s="79">
        <f>Table1[[#This Row],[Male Ballots]]/Table1[[#This Row],[Male Voters]]</f>
        <v>0.68870088901634641</v>
      </c>
      <c r="AA4019" s="78">
        <f>Table1[[#This Row],[Total Ballots]]/Table1[[#This Row],[Total Voters]]</f>
        <v>0.67446924333151881</v>
      </c>
    </row>
    <row r="4020" spans="1:27" s="12" customFormat="1" x14ac:dyDescent="0.35">
      <c r="A4020" s="70" t="s">
        <v>30</v>
      </c>
      <c r="B4020" s="71">
        <v>2019</v>
      </c>
      <c r="C4020" s="71" t="s">
        <v>82</v>
      </c>
      <c r="D4020" s="71"/>
      <c r="E4020" s="72"/>
      <c r="F4020" s="81"/>
      <c r="G4020" s="82" t="s">
        <v>79</v>
      </c>
      <c r="H4020" s="66">
        <v>35677.992899999997</v>
      </c>
      <c r="I4020" s="66">
        <v>34529.991599999994</v>
      </c>
      <c r="J4020" s="66">
        <v>70207.984499999991</v>
      </c>
      <c r="K4020" s="66">
        <v>30573</v>
      </c>
      <c r="L4020" s="66">
        <v>27930</v>
      </c>
      <c r="M4020" s="66">
        <v>61</v>
      </c>
      <c r="N4020" s="66">
        <v>58564</v>
      </c>
      <c r="O4020" s="66">
        <v>15992</v>
      </c>
      <c r="P4020" s="66">
        <v>14451</v>
      </c>
      <c r="Q4020" s="66">
        <v>30</v>
      </c>
      <c r="R4020" s="73">
        <v>30473</v>
      </c>
      <c r="S4020" s="130">
        <f>IFERROR(Table1[[#This Row],[Female Voters]]/Table1[[#This Row],[Female Population]],"0.0%")</f>
        <v>0.85691479578718122</v>
      </c>
      <c r="T4020" s="130">
        <f>IFERROR(Table1[[#This Row],[Male Voters]]/Table1[[#This Row],[Male Population]],"0.0%")</f>
        <v>0.80886205602204675</v>
      </c>
      <c r="U4020" s="130">
        <f>IFERROR(Table1[[#This Row],[Total Voters]]/Table1[[#This Row],[Total Population]],"0.0%")</f>
        <v>0.83415013857861153</v>
      </c>
      <c r="V4020" s="130">
        <f>IFERROR(Table1[[#This Row],[Female Ballots]]/Table1[[#This Row],[Female Population]],"0.0%")</f>
        <v>0.44823149230460219</v>
      </c>
      <c r="W4020" s="130">
        <f>IFERROR(Table1[[#This Row],[Male Ballots]]/Table1[[#This Row],[Male Population]],"0.0%")</f>
        <v>0.41850574907177224</v>
      </c>
      <c r="X4020" s="130">
        <f>IFERROR(Table1[[#This Row],[Total Ballots]]/Table1[[#This Row],[Total Population]],"0.0%")</f>
        <v>0.4340389517947208</v>
      </c>
      <c r="Y4020" s="78">
        <f>Table1[[#This Row],[Female Ballots]]/Table1[[#This Row],[Female Voters]]</f>
        <v>0.52307591665848951</v>
      </c>
      <c r="Z4020" s="79">
        <f>Table1[[#This Row],[Male Ballots]]/Table1[[#This Row],[Male Voters]]</f>
        <v>0.51740064446831369</v>
      </c>
      <c r="AA4020" s="78">
        <f>Table1[[#This Row],[Total Ballots]]/Table1[[#This Row],[Total Voters]]</f>
        <v>0.52033672563349498</v>
      </c>
    </row>
    <row r="4021" spans="1:27" s="12" customFormat="1" x14ac:dyDescent="0.35">
      <c r="A4021" s="70" t="s">
        <v>30</v>
      </c>
      <c r="B4021" s="71">
        <v>2019</v>
      </c>
      <c r="C4021" s="71" t="s">
        <v>82</v>
      </c>
      <c r="D4021" s="71"/>
      <c r="E4021" s="72"/>
      <c r="F4021" s="81"/>
      <c r="G4021" s="82" t="s">
        <v>62</v>
      </c>
      <c r="H4021" s="66">
        <v>3067.9998999999998</v>
      </c>
      <c r="I4021" s="66">
        <v>3767.9987000000001</v>
      </c>
      <c r="J4021" s="66">
        <v>6835.9974999999995</v>
      </c>
      <c r="K4021" s="66">
        <v>1851</v>
      </c>
      <c r="L4021" s="66">
        <v>1671</v>
      </c>
      <c r="M4021" s="66">
        <v>5</v>
      </c>
      <c r="N4021" s="66">
        <v>3527</v>
      </c>
      <c r="O4021" s="66">
        <v>385</v>
      </c>
      <c r="P4021" s="66">
        <v>329</v>
      </c>
      <c r="Q4021" s="66">
        <v>1</v>
      </c>
      <c r="R4021" s="73">
        <v>715</v>
      </c>
      <c r="S4021" s="130">
        <f>IFERROR(Table1[[#This Row],[Female Voters]]/Table1[[#This Row],[Female Population]],"0.0%")</f>
        <v>0.60332466112531491</v>
      </c>
      <c r="T4021" s="130">
        <f>IFERROR(Table1[[#This Row],[Male Voters]]/Table1[[#This Row],[Male Population]],"0.0%")</f>
        <v>0.44347149058198981</v>
      </c>
      <c r="U4021" s="130">
        <f>IFERROR(Table1[[#This Row],[Total Voters]]/Table1[[#This Row],[Total Population]],"0.0%")</f>
        <v>0.51594518576111248</v>
      </c>
      <c r="V4021" s="130">
        <f>IFERROR(Table1[[#This Row],[Female Ballots]]/Table1[[#This Row],[Female Population]],"0.0%")</f>
        <v>0.12548892195205091</v>
      </c>
      <c r="W4021" s="130">
        <f>IFERROR(Table1[[#This Row],[Male Ballots]]/Table1[[#This Row],[Male Population]],"0.0%")</f>
        <v>8.73142551774235E-2</v>
      </c>
      <c r="X4021" s="130">
        <f>IFERROR(Table1[[#This Row],[Total Ballots]]/Table1[[#This Row],[Total Population]],"0.0%")</f>
        <v>0.10459336768335566</v>
      </c>
      <c r="Y4021" s="78">
        <f>Table1[[#This Row],[Female Ballots]]/Table1[[#This Row],[Female Voters]]</f>
        <v>0.20799567801188545</v>
      </c>
      <c r="Z4021" s="79">
        <f>Table1[[#This Row],[Male Ballots]]/Table1[[#This Row],[Male Voters]]</f>
        <v>0.19688809096349491</v>
      </c>
      <c r="AA4021" s="78">
        <f>Table1[[#This Row],[Total Ballots]]/Table1[[#This Row],[Total Voters]]</f>
        <v>0.20272185993762404</v>
      </c>
    </row>
    <row r="4022" spans="1:27" s="12" customFormat="1" x14ac:dyDescent="0.35">
      <c r="A4022" s="70" t="s">
        <v>30</v>
      </c>
      <c r="B4022" s="71">
        <v>2019</v>
      </c>
      <c r="C4022" s="71" t="s">
        <v>82</v>
      </c>
      <c r="D4022" s="71"/>
      <c r="E4022" s="72"/>
      <c r="F4022" s="81"/>
      <c r="G4022" s="82" t="s">
        <v>63</v>
      </c>
      <c r="H4022" s="66">
        <v>5149</v>
      </c>
      <c r="I4022" s="66">
        <v>5825</v>
      </c>
      <c r="J4022" s="66">
        <v>10974</v>
      </c>
      <c r="K4022" s="66">
        <v>3909</v>
      </c>
      <c r="L4022" s="66">
        <v>3808</v>
      </c>
      <c r="M4022" s="66">
        <v>11</v>
      </c>
      <c r="N4022" s="66">
        <v>7728</v>
      </c>
      <c r="O4022" s="66">
        <v>771</v>
      </c>
      <c r="P4022" s="66">
        <v>663</v>
      </c>
      <c r="Q4022" s="66">
        <v>1</v>
      </c>
      <c r="R4022" s="73">
        <v>1435</v>
      </c>
      <c r="S4022" s="130">
        <f>IFERROR(Table1[[#This Row],[Female Voters]]/Table1[[#This Row],[Female Population]],"0.0%")</f>
        <v>0.75917653913381244</v>
      </c>
      <c r="T4022" s="130">
        <f>IFERROR(Table1[[#This Row],[Male Voters]]/Table1[[#This Row],[Male Population]],"0.0%")</f>
        <v>0.65373390557939914</v>
      </c>
      <c r="U4022" s="130">
        <f>IFERROR(Table1[[#This Row],[Total Voters]]/Table1[[#This Row],[Total Population]],"0.0%")</f>
        <v>0.70420995079278292</v>
      </c>
      <c r="V4022" s="130">
        <f>IFERROR(Table1[[#This Row],[Female Ballots]]/Table1[[#This Row],[Female Population]],"0.0%")</f>
        <v>0.14973781316760537</v>
      </c>
      <c r="W4022" s="130">
        <f>IFERROR(Table1[[#This Row],[Male Ballots]]/Table1[[#This Row],[Male Population]],"0.0%")</f>
        <v>0.11381974248927039</v>
      </c>
      <c r="X4022" s="130">
        <f>IFERROR(Table1[[#This Row],[Total Ballots]]/Table1[[#This Row],[Total Population]],"0.0%")</f>
        <v>0.13076362310916712</v>
      </c>
      <c r="Y4022" s="78">
        <f>Table1[[#This Row],[Female Ballots]]/Table1[[#This Row],[Female Voters]]</f>
        <v>0.19723714504988488</v>
      </c>
      <c r="Z4022" s="79">
        <f>Table1[[#This Row],[Male Ballots]]/Table1[[#This Row],[Male Voters]]</f>
        <v>0.17410714285714285</v>
      </c>
      <c r="AA4022" s="78">
        <f>Table1[[#This Row],[Total Ballots]]/Table1[[#This Row],[Total Voters]]</f>
        <v>0.18568840579710144</v>
      </c>
    </row>
    <row r="4023" spans="1:27" s="12" customFormat="1" x14ac:dyDescent="0.35">
      <c r="A4023" s="70" t="s">
        <v>30</v>
      </c>
      <c r="B4023" s="71">
        <v>2019</v>
      </c>
      <c r="C4023" s="71" t="s">
        <v>82</v>
      </c>
      <c r="D4023" s="71"/>
      <c r="E4023" s="72"/>
      <c r="F4023" s="81"/>
      <c r="G4023" s="82" t="s">
        <v>64</v>
      </c>
      <c r="H4023" s="66">
        <v>4457.9989999999998</v>
      </c>
      <c r="I4023" s="66">
        <v>4578.9989999999998</v>
      </c>
      <c r="J4023" s="66">
        <v>9036.9979999999996</v>
      </c>
      <c r="K4023" s="66">
        <v>3767</v>
      </c>
      <c r="L4023" s="66">
        <v>3527</v>
      </c>
      <c r="M4023" s="66">
        <v>10</v>
      </c>
      <c r="N4023" s="66">
        <v>7304</v>
      </c>
      <c r="O4023" s="66">
        <v>1172</v>
      </c>
      <c r="P4023" s="66">
        <v>1063</v>
      </c>
      <c r="Q4023" s="66">
        <v>2</v>
      </c>
      <c r="R4023" s="73">
        <v>2237</v>
      </c>
      <c r="S4023" s="130">
        <f>IFERROR(Table1[[#This Row],[Female Voters]]/Table1[[#This Row],[Female Population]],"0.0%")</f>
        <v>0.84499794638805437</v>
      </c>
      <c r="T4023" s="130">
        <f>IFERROR(Table1[[#This Row],[Male Voters]]/Table1[[#This Row],[Male Population]],"0.0%")</f>
        <v>0.77025568251925802</v>
      </c>
      <c r="U4023" s="130">
        <f>IFERROR(Table1[[#This Row],[Total Voters]]/Table1[[#This Row],[Total Population]],"0.0%")</f>
        <v>0.80823299949828475</v>
      </c>
      <c r="V4023" s="130">
        <f>IFERROR(Table1[[#This Row],[Female Ballots]]/Table1[[#This Row],[Female Population]],"0.0%")</f>
        <v>0.26289821958237319</v>
      </c>
      <c r="W4023" s="130">
        <f>IFERROR(Table1[[#This Row],[Male Ballots]]/Table1[[#This Row],[Male Population]],"0.0%")</f>
        <v>0.23214680763197373</v>
      </c>
      <c r="X4023" s="130">
        <f>IFERROR(Table1[[#This Row],[Total Ballots]]/Table1[[#This Row],[Total Population]],"0.0%")</f>
        <v>0.24753795452870522</v>
      </c>
      <c r="Y4023" s="78">
        <f>Table1[[#This Row],[Female Ballots]]/Table1[[#This Row],[Female Voters]]</f>
        <v>0.31112290947703741</v>
      </c>
      <c r="Z4023" s="79">
        <f>Table1[[#This Row],[Male Ballots]]/Table1[[#This Row],[Male Voters]]</f>
        <v>0.30138928267649562</v>
      </c>
      <c r="AA4023" s="78">
        <f>Table1[[#This Row],[Total Ballots]]/Table1[[#This Row],[Total Voters]]</f>
        <v>0.30627053669222343</v>
      </c>
    </row>
    <row r="4024" spans="1:27" s="12" customFormat="1" x14ac:dyDescent="0.35">
      <c r="A4024" s="70" t="s">
        <v>30</v>
      </c>
      <c r="B4024" s="71">
        <v>2019</v>
      </c>
      <c r="C4024" s="71" t="s">
        <v>82</v>
      </c>
      <c r="D4024" s="71"/>
      <c r="E4024" s="72"/>
      <c r="F4024" s="81"/>
      <c r="G4024" s="82" t="s">
        <v>65</v>
      </c>
      <c r="H4024" s="66">
        <v>4506.9979999999996</v>
      </c>
      <c r="I4024" s="66">
        <v>4339.9979999999996</v>
      </c>
      <c r="J4024" s="66">
        <v>8846.9969999999994</v>
      </c>
      <c r="K4024" s="66">
        <v>3804</v>
      </c>
      <c r="L4024" s="66">
        <v>3660</v>
      </c>
      <c r="M4024" s="66">
        <v>9</v>
      </c>
      <c r="N4024" s="66">
        <v>7473</v>
      </c>
      <c r="O4024" s="66">
        <v>1743</v>
      </c>
      <c r="P4024" s="66">
        <v>1652</v>
      </c>
      <c r="Q4024" s="66">
        <v>5</v>
      </c>
      <c r="R4024" s="73">
        <v>3400</v>
      </c>
      <c r="S4024" s="130">
        <f>IFERROR(Table1[[#This Row],[Female Voters]]/Table1[[#This Row],[Female Population]],"0.0%")</f>
        <v>0.84402078722910467</v>
      </c>
      <c r="T4024" s="130">
        <f>IFERROR(Table1[[#This Row],[Male Voters]]/Table1[[#This Row],[Male Population]],"0.0%")</f>
        <v>0.84331836097620327</v>
      </c>
      <c r="U4024" s="130">
        <f>IFERROR(Table1[[#This Row],[Total Voters]]/Table1[[#This Row],[Total Population]],"0.0%")</f>
        <v>0.8446934027444567</v>
      </c>
      <c r="V4024" s="130">
        <f>IFERROR(Table1[[#This Row],[Female Ballots]]/Table1[[#This Row],[Female Population]],"0.0%")</f>
        <v>0.38673192222406139</v>
      </c>
      <c r="W4024" s="130">
        <f>IFERROR(Table1[[#This Row],[Male Ballots]]/Table1[[#This Row],[Male Population]],"0.0%")</f>
        <v>0.38064533670292017</v>
      </c>
      <c r="X4024" s="130">
        <f>IFERROR(Table1[[#This Row],[Total Ballots]]/Table1[[#This Row],[Total Population]],"0.0%")</f>
        <v>0.38431119621720233</v>
      </c>
      <c r="Y4024" s="78">
        <f>Table1[[#This Row],[Female Ballots]]/Table1[[#This Row],[Female Voters]]</f>
        <v>0.45820189274447948</v>
      </c>
      <c r="Z4024" s="79">
        <f>Table1[[#This Row],[Male Ballots]]/Table1[[#This Row],[Male Voters]]</f>
        <v>0.45136612021857925</v>
      </c>
      <c r="AA4024" s="78">
        <f>Table1[[#This Row],[Total Ballots]]/Table1[[#This Row],[Total Voters]]</f>
        <v>0.45497122976047105</v>
      </c>
    </row>
    <row r="4025" spans="1:27" s="12" customFormat="1" x14ac:dyDescent="0.35">
      <c r="A4025" s="70" t="s">
        <v>30</v>
      </c>
      <c r="B4025" s="71">
        <v>2019</v>
      </c>
      <c r="C4025" s="71" t="s">
        <v>82</v>
      </c>
      <c r="D4025" s="71"/>
      <c r="E4025" s="72"/>
      <c r="F4025" s="81"/>
      <c r="G4025" s="82" t="s">
        <v>66</v>
      </c>
      <c r="H4025" s="66">
        <v>6877.9979999999996</v>
      </c>
      <c r="I4025" s="66">
        <v>5793.9979999999996</v>
      </c>
      <c r="J4025" s="66">
        <v>12671.995999999999</v>
      </c>
      <c r="K4025" s="66">
        <v>6095</v>
      </c>
      <c r="L4025" s="66">
        <v>5195</v>
      </c>
      <c r="M4025" s="66">
        <v>12</v>
      </c>
      <c r="N4025" s="66">
        <v>11302</v>
      </c>
      <c r="O4025" s="66">
        <v>3751</v>
      </c>
      <c r="P4025" s="66">
        <v>3119</v>
      </c>
      <c r="Q4025" s="66">
        <v>10</v>
      </c>
      <c r="R4025" s="73">
        <v>6880</v>
      </c>
      <c r="S4025" s="130">
        <f>IFERROR(Table1[[#This Row],[Female Voters]]/Table1[[#This Row],[Female Population]],"0.0%")</f>
        <v>0.88615902476272901</v>
      </c>
      <c r="T4025" s="130">
        <f>IFERROR(Table1[[#This Row],[Male Voters]]/Table1[[#This Row],[Male Population]],"0.0%")</f>
        <v>0.89661749969537452</v>
      </c>
      <c r="U4025" s="130">
        <f>IFERROR(Table1[[#This Row],[Total Voters]]/Table1[[#This Row],[Total Population]],"0.0%")</f>
        <v>0.89188790779290028</v>
      </c>
      <c r="V4025" s="130">
        <f>IFERROR(Table1[[#This Row],[Female Ballots]]/Table1[[#This Row],[Female Population]],"0.0%")</f>
        <v>0.54536218242575818</v>
      </c>
      <c r="W4025" s="130">
        <f>IFERROR(Table1[[#This Row],[Male Ballots]]/Table1[[#This Row],[Male Population]],"0.0%")</f>
        <v>0.53831568461017765</v>
      </c>
      <c r="X4025" s="130">
        <f>IFERROR(Table1[[#This Row],[Total Ballots]]/Table1[[#This Row],[Total Population]],"0.0%")</f>
        <v>0.54292946430854305</v>
      </c>
      <c r="Y4025" s="78">
        <f>Table1[[#This Row],[Female Ballots]]/Table1[[#This Row],[Female Voters]]</f>
        <v>0.61542247744052503</v>
      </c>
      <c r="Z4025" s="79">
        <f>Table1[[#This Row],[Male Ballots]]/Table1[[#This Row],[Male Voters]]</f>
        <v>0.60038498556304143</v>
      </c>
      <c r="AA4025" s="78">
        <f>Table1[[#This Row],[Total Ballots]]/Table1[[#This Row],[Total Voters]]</f>
        <v>0.60874181560785701</v>
      </c>
    </row>
    <row r="4026" spans="1:27" s="12" customFormat="1" x14ac:dyDescent="0.35">
      <c r="A4026" s="70" t="s">
        <v>30</v>
      </c>
      <c r="B4026" s="71">
        <v>2019</v>
      </c>
      <c r="C4026" s="71" t="s">
        <v>82</v>
      </c>
      <c r="D4026" s="71"/>
      <c r="E4026" s="72"/>
      <c r="F4026" s="81"/>
      <c r="G4026" s="82" t="s">
        <v>67</v>
      </c>
      <c r="H4026" s="66">
        <v>11617.998</v>
      </c>
      <c r="I4026" s="66">
        <v>10223.997899999998</v>
      </c>
      <c r="J4026" s="66">
        <v>21841.995999999999</v>
      </c>
      <c r="K4026" s="66">
        <v>11147</v>
      </c>
      <c r="L4026" s="66">
        <v>10069</v>
      </c>
      <c r="M4026" s="66">
        <v>14</v>
      </c>
      <c r="N4026" s="66">
        <v>21230</v>
      </c>
      <c r="O4026" s="66">
        <v>8170</v>
      </c>
      <c r="P4026" s="66">
        <v>7625</v>
      </c>
      <c r="Q4026" s="66">
        <v>11</v>
      </c>
      <c r="R4026" s="66">
        <v>15806</v>
      </c>
      <c r="S4026" s="130">
        <f>IFERROR(Table1[[#This Row],[Female Voters]]/Table1[[#This Row],[Female Population]],"0.0%")</f>
        <v>0.95945962462723788</v>
      </c>
      <c r="T4026" s="130">
        <f>IFERROR(Table1[[#This Row],[Male Voters]]/Table1[[#This Row],[Male Population]],"0.0%")</f>
        <v>0.98483979539941036</v>
      </c>
      <c r="U4026" s="130">
        <f>IFERROR(Table1[[#This Row],[Total Voters]]/Table1[[#This Row],[Total Population]],"0.0%")</f>
        <v>0.97198076586040949</v>
      </c>
      <c r="V4026" s="130">
        <f>IFERROR(Table1[[#This Row],[Female Ballots]]/Table1[[#This Row],[Female Population]],"0.0%")</f>
        <v>0.70321926376644239</v>
      </c>
      <c r="W4026" s="130">
        <f>IFERROR(Table1[[#This Row],[Male Ballots]]/Table1[[#This Row],[Male Population]],"0.0%")</f>
        <v>0.7457943628881224</v>
      </c>
      <c r="X4026" s="130">
        <f>IFERROR(Table1[[#This Row],[Total Ballots]]/Table1[[#This Row],[Total Population]],"0.0%")</f>
        <v>0.72365181277388757</v>
      </c>
      <c r="Y4026" s="78">
        <f>Table1[[#This Row],[Female Ballots]]/Table1[[#This Row],[Female Voters]]</f>
        <v>0.73293262761281064</v>
      </c>
      <c r="Z4026" s="79">
        <f>Table1[[#This Row],[Male Ballots]]/Table1[[#This Row],[Male Voters]]</f>
        <v>0.7572748038534115</v>
      </c>
      <c r="AA4026" s="78">
        <f>Table1[[#This Row],[Total Ballots]]/Table1[[#This Row],[Total Voters]]</f>
        <v>0.74451248233631651</v>
      </c>
    </row>
    <row r="4027" spans="1:27" s="12" customFormat="1" x14ac:dyDescent="0.35">
      <c r="A4027" s="70" t="s">
        <v>24</v>
      </c>
      <c r="B4027" s="71">
        <v>2019</v>
      </c>
      <c r="C4027" s="71" t="s">
        <v>82</v>
      </c>
      <c r="D4027" s="71"/>
      <c r="E4027" s="72"/>
      <c r="F4027" s="81"/>
      <c r="G4027" s="82" t="s">
        <v>79</v>
      </c>
      <c r="H4027" s="66">
        <v>14668.01058</v>
      </c>
      <c r="I4027" s="66">
        <v>13965.003499999999</v>
      </c>
      <c r="J4027" s="66">
        <v>28633.013299999999</v>
      </c>
      <c r="K4027" s="66">
        <v>13487</v>
      </c>
      <c r="L4027" s="66">
        <v>12336</v>
      </c>
      <c r="M4027" s="66">
        <v>52</v>
      </c>
      <c r="N4027" s="66">
        <v>25875</v>
      </c>
      <c r="O4027" s="66">
        <v>7985</v>
      </c>
      <c r="P4027" s="66">
        <v>7126</v>
      </c>
      <c r="Q4027" s="66">
        <v>34</v>
      </c>
      <c r="R4027" s="73">
        <v>15145</v>
      </c>
      <c r="S4027" s="130">
        <f>IFERROR(Table1[[#This Row],[Female Voters]]/Table1[[#This Row],[Female Population]],"0.0%")</f>
        <v>0.91948392908781229</v>
      </c>
      <c r="T4027" s="130">
        <f>IFERROR(Table1[[#This Row],[Male Voters]]/Table1[[#This Row],[Male Population]],"0.0%")</f>
        <v>0.88335101383970305</v>
      </c>
      <c r="U4027" s="130">
        <f>IFERROR(Table1[[#This Row],[Total Voters]]/Table1[[#This Row],[Total Population]],"0.0%")</f>
        <v>0.90367715506911039</v>
      </c>
      <c r="V4027" s="130">
        <f>IFERROR(Table1[[#This Row],[Female Ballots]]/Table1[[#This Row],[Female Population]],"0.0%")</f>
        <v>0.54438193621755626</v>
      </c>
      <c r="W4027" s="130">
        <f>IFERROR(Table1[[#This Row],[Male Ballots]]/Table1[[#This Row],[Male Population]],"0.0%")</f>
        <v>0.51027556133444585</v>
      </c>
      <c r="X4027" s="130">
        <f>IFERROR(Table1[[#This Row],[Total Ballots]]/Table1[[#This Row],[Total Population]],"0.0%")</f>
        <v>0.52893489907330149</v>
      </c>
      <c r="Y4027" s="78">
        <f>Table1[[#This Row],[Female Ballots]]/Table1[[#This Row],[Female Voters]]</f>
        <v>0.59205160524949951</v>
      </c>
      <c r="Z4027" s="79">
        <f>Table1[[#This Row],[Male Ballots]]/Table1[[#This Row],[Male Voters]]</f>
        <v>0.5776588845654993</v>
      </c>
      <c r="AA4027" s="78">
        <f>Table1[[#This Row],[Total Ballots]]/Table1[[#This Row],[Total Voters]]</f>
        <v>0.58531400966183578</v>
      </c>
    </row>
    <row r="4028" spans="1:27" s="12" customFormat="1" x14ac:dyDescent="0.35">
      <c r="A4028" s="70" t="s">
        <v>24</v>
      </c>
      <c r="B4028" s="71">
        <v>2019</v>
      </c>
      <c r="C4028" s="71" t="s">
        <v>82</v>
      </c>
      <c r="D4028" s="71"/>
      <c r="E4028" s="72"/>
      <c r="F4028" s="81"/>
      <c r="G4028" s="82" t="s">
        <v>62</v>
      </c>
      <c r="H4028" s="66">
        <v>616.00098000000003</v>
      </c>
      <c r="I4028" s="66">
        <v>694.00029999999992</v>
      </c>
      <c r="J4028" s="66">
        <v>1310.0012999999999</v>
      </c>
      <c r="K4028" s="66">
        <v>533</v>
      </c>
      <c r="L4028" s="66">
        <v>513</v>
      </c>
      <c r="M4028" s="66">
        <v>6</v>
      </c>
      <c r="N4028" s="66">
        <v>1052</v>
      </c>
      <c r="O4028" s="66">
        <v>108</v>
      </c>
      <c r="P4028" s="66">
        <v>97</v>
      </c>
      <c r="Q4028" s="66">
        <v>3</v>
      </c>
      <c r="R4028" s="73">
        <v>208</v>
      </c>
      <c r="S4028" s="130">
        <f>IFERROR(Table1[[#This Row],[Female Voters]]/Table1[[#This Row],[Female Population]],"0.0%")</f>
        <v>0.86525836371234344</v>
      </c>
      <c r="T4028" s="130">
        <f>IFERROR(Table1[[#This Row],[Male Voters]]/Table1[[#This Row],[Male Population]],"0.0%")</f>
        <v>0.73919276403771017</v>
      </c>
      <c r="U4028" s="130">
        <f>IFERROR(Table1[[#This Row],[Total Voters]]/Table1[[#This Row],[Total Population]],"0.0%")</f>
        <v>0.80305263819203854</v>
      </c>
      <c r="V4028" s="130">
        <f>IFERROR(Table1[[#This Row],[Female Ballots]]/Table1[[#This Row],[Female Population]],"0.0%")</f>
        <v>0.17532439639949923</v>
      </c>
      <c r="W4028" s="130">
        <f>IFERROR(Table1[[#This Row],[Male Ballots]]/Table1[[#This Row],[Male Population]],"0.0%")</f>
        <v>0.13976939203052219</v>
      </c>
      <c r="X4028" s="130">
        <f>IFERROR(Table1[[#This Row],[Total Ballots]]/Table1[[#This Row],[Total Population]],"0.0%")</f>
        <v>0.15877846838777948</v>
      </c>
      <c r="Y4028" s="78">
        <f>Table1[[#This Row],[Female Ballots]]/Table1[[#This Row],[Female Voters]]</f>
        <v>0.20262664165103189</v>
      </c>
      <c r="Z4028" s="79">
        <f>Table1[[#This Row],[Male Ballots]]/Table1[[#This Row],[Male Voters]]</f>
        <v>0.18908382066276802</v>
      </c>
      <c r="AA4028" s="78">
        <f>Table1[[#This Row],[Total Ballots]]/Table1[[#This Row],[Total Voters]]</f>
        <v>0.19771863117870722</v>
      </c>
    </row>
    <row r="4029" spans="1:27" s="12" customFormat="1" x14ac:dyDescent="0.35">
      <c r="A4029" s="70" t="s">
        <v>24</v>
      </c>
      <c r="B4029" s="71">
        <v>2019</v>
      </c>
      <c r="C4029" s="71" t="s">
        <v>82</v>
      </c>
      <c r="D4029" s="71"/>
      <c r="E4029" s="72"/>
      <c r="F4029" s="81"/>
      <c r="G4029" s="82" t="s">
        <v>63</v>
      </c>
      <c r="H4029" s="66">
        <v>1312.0010000000002</v>
      </c>
      <c r="I4029" s="66">
        <v>1362.0001000000002</v>
      </c>
      <c r="J4029" s="66">
        <v>2674.0010000000002</v>
      </c>
      <c r="K4029" s="66">
        <v>1155</v>
      </c>
      <c r="L4029" s="66">
        <v>1132</v>
      </c>
      <c r="M4029" s="66">
        <v>6</v>
      </c>
      <c r="N4029" s="66">
        <v>2293</v>
      </c>
      <c r="O4029" s="66">
        <v>315</v>
      </c>
      <c r="P4029" s="66">
        <v>256</v>
      </c>
      <c r="Q4029" s="66">
        <v>2</v>
      </c>
      <c r="R4029" s="73">
        <v>573</v>
      </c>
      <c r="S4029" s="130">
        <f>IFERROR(Table1[[#This Row],[Female Voters]]/Table1[[#This Row],[Female Population]],"0.0%")</f>
        <v>0.88033469486684823</v>
      </c>
      <c r="T4029" s="130">
        <f>IFERROR(Table1[[#This Row],[Male Voters]]/Table1[[#This Row],[Male Population]],"0.0%")</f>
        <v>0.83113062913872016</v>
      </c>
      <c r="U4029" s="130">
        <f>IFERROR(Table1[[#This Row],[Total Voters]]/Table1[[#This Row],[Total Population]],"0.0%")</f>
        <v>0.85751650803421531</v>
      </c>
      <c r="V4029" s="130">
        <f>IFERROR(Table1[[#This Row],[Female Ballots]]/Table1[[#This Row],[Female Population]],"0.0%")</f>
        <v>0.24009128041823136</v>
      </c>
      <c r="W4029" s="130">
        <f>IFERROR(Table1[[#This Row],[Male Ballots]]/Table1[[#This Row],[Male Population]],"0.0%")</f>
        <v>0.18795887019391552</v>
      </c>
      <c r="X4029" s="130">
        <f>IFERROR(Table1[[#This Row],[Total Ballots]]/Table1[[#This Row],[Total Population]],"0.0%")</f>
        <v>0.2142856341489775</v>
      </c>
      <c r="Y4029" s="78">
        <f>Table1[[#This Row],[Female Ballots]]/Table1[[#This Row],[Female Voters]]</f>
        <v>0.27272727272727271</v>
      </c>
      <c r="Z4029" s="79">
        <f>Table1[[#This Row],[Male Ballots]]/Table1[[#This Row],[Male Voters]]</f>
        <v>0.22614840989399293</v>
      </c>
      <c r="AA4029" s="78">
        <f>Table1[[#This Row],[Total Ballots]]/Table1[[#This Row],[Total Voters]]</f>
        <v>0.24989097252507633</v>
      </c>
    </row>
    <row r="4030" spans="1:27" s="12" customFormat="1" x14ac:dyDescent="0.35">
      <c r="A4030" s="70" t="s">
        <v>24</v>
      </c>
      <c r="B4030" s="71">
        <v>2019</v>
      </c>
      <c r="C4030" s="71" t="s">
        <v>82</v>
      </c>
      <c r="D4030" s="71"/>
      <c r="E4030" s="72"/>
      <c r="F4030" s="81"/>
      <c r="G4030" s="82" t="s">
        <v>64</v>
      </c>
      <c r="H4030" s="66">
        <v>1479.0003999999999</v>
      </c>
      <c r="I4030" s="66">
        <v>1611.9994999999999</v>
      </c>
      <c r="J4030" s="66">
        <v>3091</v>
      </c>
      <c r="K4030" s="66">
        <v>1290</v>
      </c>
      <c r="L4030" s="66">
        <v>1162</v>
      </c>
      <c r="M4030" s="66">
        <v>7</v>
      </c>
      <c r="N4030" s="66">
        <v>2459</v>
      </c>
      <c r="O4030" s="66">
        <v>468</v>
      </c>
      <c r="P4030" s="66">
        <v>382</v>
      </c>
      <c r="Q4030" s="66">
        <v>4</v>
      </c>
      <c r="R4030" s="73">
        <v>854</v>
      </c>
      <c r="S4030" s="130">
        <f>IFERROR(Table1[[#This Row],[Female Voters]]/Table1[[#This Row],[Female Population]],"0.0%")</f>
        <v>0.87221071745484324</v>
      </c>
      <c r="T4030" s="130">
        <f>IFERROR(Table1[[#This Row],[Male Voters]]/Table1[[#This Row],[Male Population]],"0.0%")</f>
        <v>0.72084389604339216</v>
      </c>
      <c r="U4030" s="130">
        <f>IFERROR(Table1[[#This Row],[Total Voters]]/Table1[[#This Row],[Total Population]],"0.0%")</f>
        <v>0.79553542542866384</v>
      </c>
      <c r="V4030" s="130">
        <f>IFERROR(Table1[[#This Row],[Female Ballots]]/Table1[[#This Row],[Female Population]],"0.0%")</f>
        <v>0.31642993470454778</v>
      </c>
      <c r="W4030" s="130">
        <f>IFERROR(Table1[[#This Row],[Male Ballots]]/Table1[[#This Row],[Male Population]],"0.0%")</f>
        <v>0.23697277821736298</v>
      </c>
      <c r="X4030" s="130">
        <f>IFERROR(Table1[[#This Row],[Total Ballots]]/Table1[[#This Row],[Total Population]],"0.0%")</f>
        <v>0.27628599158848272</v>
      </c>
      <c r="Y4030" s="78">
        <f>Table1[[#This Row],[Female Ballots]]/Table1[[#This Row],[Female Voters]]</f>
        <v>0.36279069767441863</v>
      </c>
      <c r="Z4030" s="79">
        <f>Table1[[#This Row],[Male Ballots]]/Table1[[#This Row],[Male Voters]]</f>
        <v>0.32874354561101549</v>
      </c>
      <c r="AA4030" s="78">
        <f>Table1[[#This Row],[Total Ballots]]/Table1[[#This Row],[Total Voters]]</f>
        <v>0.34729564863765761</v>
      </c>
    </row>
    <row r="4031" spans="1:27" s="12" customFormat="1" x14ac:dyDescent="0.35">
      <c r="A4031" s="70" t="s">
        <v>24</v>
      </c>
      <c r="B4031" s="71">
        <v>2019</v>
      </c>
      <c r="C4031" s="71" t="s">
        <v>82</v>
      </c>
      <c r="D4031" s="71"/>
      <c r="E4031" s="72"/>
      <c r="F4031" s="81"/>
      <c r="G4031" s="82" t="s">
        <v>65</v>
      </c>
      <c r="H4031" s="66">
        <v>1692.0014000000001</v>
      </c>
      <c r="I4031" s="66">
        <v>1642.9996000000001</v>
      </c>
      <c r="J4031" s="66">
        <v>3335.0010000000002</v>
      </c>
      <c r="K4031" s="66">
        <v>1447</v>
      </c>
      <c r="L4031" s="66">
        <v>1317</v>
      </c>
      <c r="M4031" s="66">
        <v>6</v>
      </c>
      <c r="N4031" s="66">
        <v>2770</v>
      </c>
      <c r="O4031" s="66">
        <v>669</v>
      </c>
      <c r="P4031" s="66">
        <v>604</v>
      </c>
      <c r="Q4031" s="66">
        <v>3</v>
      </c>
      <c r="R4031" s="73">
        <v>1276</v>
      </c>
      <c r="S4031" s="130">
        <f>IFERROR(Table1[[#This Row],[Female Voters]]/Table1[[#This Row],[Female Population]],"0.0%")</f>
        <v>0.85520023801398737</v>
      </c>
      <c r="T4031" s="130">
        <f>IFERROR(Table1[[#This Row],[Male Voters]]/Table1[[#This Row],[Male Population]],"0.0%")</f>
        <v>0.80158266624045427</v>
      </c>
      <c r="U4031" s="130">
        <f>IFERROR(Table1[[#This Row],[Total Voters]]/Table1[[#This Row],[Total Population]],"0.0%")</f>
        <v>0.83058445859536467</v>
      </c>
      <c r="V4031" s="130">
        <f>IFERROR(Table1[[#This Row],[Female Ballots]]/Table1[[#This Row],[Female Population]],"0.0%")</f>
        <v>0.39538974376735148</v>
      </c>
      <c r="W4031" s="130">
        <f>IFERROR(Table1[[#This Row],[Male Ballots]]/Table1[[#This Row],[Male Population]],"0.0%")</f>
        <v>0.36762029643829491</v>
      </c>
      <c r="X4031" s="130">
        <f>IFERROR(Table1[[#This Row],[Total Ballots]]/Table1[[#This Row],[Total Population]],"0.0%")</f>
        <v>0.38260858092696221</v>
      </c>
      <c r="Y4031" s="78">
        <f>Table1[[#This Row],[Female Ballots]]/Table1[[#This Row],[Female Voters]]</f>
        <v>0.46233586731167936</v>
      </c>
      <c r="Z4031" s="79">
        <f>Table1[[#This Row],[Male Ballots]]/Table1[[#This Row],[Male Voters]]</f>
        <v>0.45861807137433563</v>
      </c>
      <c r="AA4031" s="78">
        <f>Table1[[#This Row],[Total Ballots]]/Table1[[#This Row],[Total Voters]]</f>
        <v>0.46064981949458483</v>
      </c>
    </row>
    <row r="4032" spans="1:27" s="12" customFormat="1" x14ac:dyDescent="0.35">
      <c r="A4032" s="70" t="s">
        <v>24</v>
      </c>
      <c r="B4032" s="71">
        <v>2019</v>
      </c>
      <c r="C4032" s="71" t="s">
        <v>82</v>
      </c>
      <c r="D4032" s="71"/>
      <c r="E4032" s="72"/>
      <c r="F4032" s="81"/>
      <c r="G4032" s="82" t="s">
        <v>66</v>
      </c>
      <c r="H4032" s="66">
        <v>3221.0010000000002</v>
      </c>
      <c r="I4032" s="66">
        <v>2645</v>
      </c>
      <c r="J4032" s="66">
        <v>5866.0010000000002</v>
      </c>
      <c r="K4032" s="66">
        <v>2931</v>
      </c>
      <c r="L4032" s="66">
        <v>2334</v>
      </c>
      <c r="M4032" s="66">
        <v>10</v>
      </c>
      <c r="N4032" s="66">
        <v>5275</v>
      </c>
      <c r="O4032" s="66">
        <v>1873</v>
      </c>
      <c r="P4032" s="66">
        <v>1399</v>
      </c>
      <c r="Q4032" s="66">
        <v>8</v>
      </c>
      <c r="R4032" s="73">
        <v>3280</v>
      </c>
      <c r="S4032" s="130">
        <f>IFERROR(Table1[[#This Row],[Female Voters]]/Table1[[#This Row],[Female Population]],"0.0%")</f>
        <v>0.90996556660491557</v>
      </c>
      <c r="T4032" s="130">
        <f>IFERROR(Table1[[#This Row],[Male Voters]]/Table1[[#This Row],[Male Population]],"0.0%")</f>
        <v>0.88241965973534975</v>
      </c>
      <c r="U4032" s="130">
        <f>IFERROR(Table1[[#This Row],[Total Voters]]/Table1[[#This Row],[Total Population]],"0.0%")</f>
        <v>0.8992497614644116</v>
      </c>
      <c r="V4032" s="130">
        <f>IFERROR(Table1[[#This Row],[Female Ballots]]/Table1[[#This Row],[Female Population]],"0.0%")</f>
        <v>0.5814962491473924</v>
      </c>
      <c r="W4032" s="130">
        <f>IFERROR(Table1[[#This Row],[Male Ballots]]/Table1[[#This Row],[Male Population]],"0.0%")</f>
        <v>0.52892249527410207</v>
      </c>
      <c r="X4032" s="130">
        <f>IFERROR(Table1[[#This Row],[Total Ballots]]/Table1[[#This Row],[Total Population]],"0.0%")</f>
        <v>0.55915435404801328</v>
      </c>
      <c r="Y4032" s="78">
        <f>Table1[[#This Row],[Female Ballots]]/Table1[[#This Row],[Female Voters]]</f>
        <v>0.63903104742408734</v>
      </c>
      <c r="Z4032" s="79">
        <f>Table1[[#This Row],[Male Ballots]]/Table1[[#This Row],[Male Voters]]</f>
        <v>0.59940017137960577</v>
      </c>
      <c r="AA4032" s="78">
        <f>Table1[[#This Row],[Total Ballots]]/Table1[[#This Row],[Total Voters]]</f>
        <v>0.62180094786729856</v>
      </c>
    </row>
    <row r="4033" spans="1:27" s="12" customFormat="1" x14ac:dyDescent="0.35">
      <c r="A4033" s="70" t="s">
        <v>24</v>
      </c>
      <c r="B4033" s="71">
        <v>2019</v>
      </c>
      <c r="C4033" s="71" t="s">
        <v>82</v>
      </c>
      <c r="D4033" s="71"/>
      <c r="E4033" s="72"/>
      <c r="F4033" s="81"/>
      <c r="G4033" s="82" t="s">
        <v>67</v>
      </c>
      <c r="H4033" s="66">
        <v>6348.0058000000008</v>
      </c>
      <c r="I4033" s="66">
        <v>6009.0039999999999</v>
      </c>
      <c r="J4033" s="66">
        <v>12357.009</v>
      </c>
      <c r="K4033" s="66">
        <v>6131</v>
      </c>
      <c r="L4033" s="66">
        <v>5878</v>
      </c>
      <c r="M4033" s="66">
        <v>17</v>
      </c>
      <c r="N4033" s="66">
        <v>12026</v>
      </c>
      <c r="O4033" s="66">
        <v>4552</v>
      </c>
      <c r="P4033" s="66">
        <v>4388</v>
      </c>
      <c r="Q4033" s="66">
        <v>14</v>
      </c>
      <c r="R4033" s="66">
        <v>8954</v>
      </c>
      <c r="S4033" s="130">
        <f>IFERROR(Table1[[#This Row],[Female Voters]]/Table1[[#This Row],[Female Population]],"0.0%")</f>
        <v>0.96581512260117963</v>
      </c>
      <c r="T4033" s="130">
        <f>IFERROR(Table1[[#This Row],[Male Voters]]/Table1[[#This Row],[Male Population]],"0.0%")</f>
        <v>0.97819871645949974</v>
      </c>
      <c r="U4033" s="130">
        <f>IFERROR(Table1[[#This Row],[Total Voters]]/Table1[[#This Row],[Total Population]],"0.0%")</f>
        <v>0.97321285434039906</v>
      </c>
      <c r="V4033" s="130">
        <f>IFERROR(Table1[[#This Row],[Female Ballots]]/Table1[[#This Row],[Female Population]],"0.0%")</f>
        <v>0.71707558931341864</v>
      </c>
      <c r="W4033" s="130">
        <f>IFERROR(Table1[[#This Row],[Male Ballots]]/Table1[[#This Row],[Male Population]],"0.0%")</f>
        <v>0.73023749027293039</v>
      </c>
      <c r="X4033" s="130">
        <f>IFERROR(Table1[[#This Row],[Total Ballots]]/Table1[[#This Row],[Total Population]],"0.0%")</f>
        <v>0.72460900530217309</v>
      </c>
      <c r="Y4033" s="78">
        <f>Table1[[#This Row],[Female Ballots]]/Table1[[#This Row],[Female Voters]]</f>
        <v>0.74245636927091829</v>
      </c>
      <c r="Z4033" s="79">
        <f>Table1[[#This Row],[Male Ballots]]/Table1[[#This Row],[Male Voters]]</f>
        <v>0.74651241919020073</v>
      </c>
      <c r="AA4033" s="78">
        <f>Table1[[#This Row],[Total Ballots]]/Table1[[#This Row],[Total Voters]]</f>
        <v>0.74455346748711126</v>
      </c>
    </row>
    <row r="4034" spans="1:27" s="12" customFormat="1" x14ac:dyDescent="0.35">
      <c r="A4034" s="70" t="s">
        <v>47</v>
      </c>
      <c r="B4034" s="71">
        <v>2019</v>
      </c>
      <c r="C4034" s="71" t="s">
        <v>82</v>
      </c>
      <c r="D4034" s="71"/>
      <c r="E4034" s="72"/>
      <c r="F4034" s="81"/>
      <c r="G4034" s="82" t="s">
        <v>79</v>
      </c>
      <c r="H4034" s="66">
        <v>892703.05</v>
      </c>
      <c r="I4034" s="66">
        <v>884461.07</v>
      </c>
      <c r="J4034" s="66">
        <v>1777163.8399999999</v>
      </c>
      <c r="K4034" s="66">
        <v>677161</v>
      </c>
      <c r="L4034" s="66">
        <v>644023</v>
      </c>
      <c r="M4034" s="66">
        <v>9244</v>
      </c>
      <c r="N4034" s="66">
        <v>1330428</v>
      </c>
      <c r="O4034" s="66">
        <v>331248</v>
      </c>
      <c r="P4034" s="66">
        <v>310655</v>
      </c>
      <c r="Q4034" s="66">
        <v>3720</v>
      </c>
      <c r="R4034" s="73">
        <v>645623</v>
      </c>
      <c r="S4034" s="130">
        <f>IFERROR(Table1[[#This Row],[Female Voters]]/Table1[[#This Row],[Female Population]],"0.0%")</f>
        <v>0.75855123380613521</v>
      </c>
      <c r="T4034" s="130">
        <f>IFERROR(Table1[[#This Row],[Male Voters]]/Table1[[#This Row],[Male Population]],"0.0%")</f>
        <v>0.72815302091249767</v>
      </c>
      <c r="U4034" s="130">
        <f>IFERROR(Table1[[#This Row],[Total Voters]]/Table1[[#This Row],[Total Population]],"0.0%")</f>
        <v>0.74862427990882374</v>
      </c>
      <c r="V4034" s="130">
        <f>IFERROR(Table1[[#This Row],[Female Ballots]]/Table1[[#This Row],[Female Population]],"0.0%")</f>
        <v>0.3710617993295755</v>
      </c>
      <c r="W4034" s="130">
        <f>IFERROR(Table1[[#This Row],[Male Ballots]]/Table1[[#This Row],[Male Population]],"0.0%")</f>
        <v>0.3512364880005403</v>
      </c>
      <c r="X4034" s="130">
        <f>IFERROR(Table1[[#This Row],[Total Ballots]]/Table1[[#This Row],[Total Population]],"0.0%")</f>
        <v>0.36328839551450703</v>
      </c>
      <c r="Y4034" s="78">
        <f>Table1[[#This Row],[Female Ballots]]/Table1[[#This Row],[Female Voters]]</f>
        <v>0.48917170362735007</v>
      </c>
      <c r="Z4034" s="79">
        <f>Table1[[#This Row],[Male Ballots]]/Table1[[#This Row],[Male Voters]]</f>
        <v>0.48236631300434923</v>
      </c>
      <c r="AA4034" s="78">
        <f>Table1[[#This Row],[Total Ballots]]/Table1[[#This Row],[Total Voters]]</f>
        <v>0.48527466349174853</v>
      </c>
    </row>
    <row r="4035" spans="1:27" s="12" customFormat="1" x14ac:dyDescent="0.35">
      <c r="A4035" s="70" t="s">
        <v>47</v>
      </c>
      <c r="B4035" s="71">
        <v>2019</v>
      </c>
      <c r="C4035" s="71" t="s">
        <v>82</v>
      </c>
      <c r="D4035" s="71"/>
      <c r="E4035" s="72"/>
      <c r="F4035" s="81"/>
      <c r="G4035" s="82" t="s">
        <v>62</v>
      </c>
      <c r="H4035" s="66">
        <v>94671.96</v>
      </c>
      <c r="I4035" s="66">
        <v>98730.96</v>
      </c>
      <c r="J4035" s="66">
        <v>193402.87999999998</v>
      </c>
      <c r="K4035" s="66">
        <v>57242</v>
      </c>
      <c r="L4035" s="66">
        <v>54400</v>
      </c>
      <c r="M4035" s="66">
        <v>2265</v>
      </c>
      <c r="N4035" s="66">
        <v>113907</v>
      </c>
      <c r="O4035" s="66">
        <v>15079</v>
      </c>
      <c r="P4035" s="66">
        <v>13445</v>
      </c>
      <c r="Q4035" s="66">
        <v>731</v>
      </c>
      <c r="R4035" s="73">
        <v>29255</v>
      </c>
      <c r="S4035" s="130">
        <f>IFERROR(Table1[[#This Row],[Female Voters]]/Table1[[#This Row],[Female Population]],"0.0%")</f>
        <v>0.60463520560892581</v>
      </c>
      <c r="T4035" s="130">
        <f>IFERROR(Table1[[#This Row],[Male Voters]]/Table1[[#This Row],[Male Population]],"0.0%")</f>
        <v>0.55099231284695294</v>
      </c>
      <c r="U4035" s="130">
        <f>IFERROR(Table1[[#This Row],[Total Voters]]/Table1[[#This Row],[Total Population]],"0.0%")</f>
        <v>0.58896227398475154</v>
      </c>
      <c r="V4035" s="130">
        <f>IFERROR(Table1[[#This Row],[Female Ballots]]/Table1[[#This Row],[Female Population]],"0.0%")</f>
        <v>0.15927630525448083</v>
      </c>
      <c r="W4035" s="130">
        <f>IFERROR(Table1[[#This Row],[Male Ballots]]/Table1[[#This Row],[Male Population]],"0.0%")</f>
        <v>0.13617815526153093</v>
      </c>
      <c r="X4035" s="130">
        <f>IFERROR(Table1[[#This Row],[Total Ballots]]/Table1[[#This Row],[Total Population]],"0.0%")</f>
        <v>0.15126455200667127</v>
      </c>
      <c r="Y4035" s="78">
        <f>Table1[[#This Row],[Female Ballots]]/Table1[[#This Row],[Female Voters]]</f>
        <v>0.26342545683239577</v>
      </c>
      <c r="Z4035" s="79">
        <f>Table1[[#This Row],[Male Ballots]]/Table1[[#This Row],[Male Voters]]</f>
        <v>0.24715073529411766</v>
      </c>
      <c r="AA4035" s="78">
        <f>Table1[[#This Row],[Total Ballots]]/Table1[[#This Row],[Total Voters]]</f>
        <v>0.25683232812733192</v>
      </c>
    </row>
    <row r="4036" spans="1:27" s="12" customFormat="1" x14ac:dyDescent="0.35">
      <c r="A4036" s="70" t="s">
        <v>47</v>
      </c>
      <c r="B4036" s="71">
        <v>2019</v>
      </c>
      <c r="C4036" s="71" t="s">
        <v>82</v>
      </c>
      <c r="D4036" s="71"/>
      <c r="E4036" s="72"/>
      <c r="F4036" s="81"/>
      <c r="G4036" s="82" t="s">
        <v>63</v>
      </c>
      <c r="H4036" s="66">
        <v>191756.95</v>
      </c>
      <c r="I4036" s="66">
        <v>203300</v>
      </c>
      <c r="J4036" s="66">
        <v>395056.8</v>
      </c>
      <c r="K4036" s="66">
        <v>132582</v>
      </c>
      <c r="L4036" s="66">
        <v>130797</v>
      </c>
      <c r="M4036" s="66">
        <v>2638</v>
      </c>
      <c r="N4036" s="66">
        <v>266017</v>
      </c>
      <c r="O4036" s="66">
        <v>44221</v>
      </c>
      <c r="P4036" s="66">
        <v>42046</v>
      </c>
      <c r="Q4036" s="66">
        <v>1123</v>
      </c>
      <c r="R4036" s="73">
        <v>87390</v>
      </c>
      <c r="S4036" s="130">
        <f>IFERROR(Table1[[#This Row],[Female Voters]]/Table1[[#This Row],[Female Population]],"0.0%")</f>
        <v>0.69140649139444488</v>
      </c>
      <c r="T4036" s="130">
        <f>IFERROR(Table1[[#This Row],[Male Voters]]/Table1[[#This Row],[Male Population]],"0.0%")</f>
        <v>0.64336940482046234</v>
      </c>
      <c r="U4036" s="130">
        <f>IFERROR(Table1[[#This Row],[Total Voters]]/Table1[[#This Row],[Total Population]],"0.0%")</f>
        <v>0.67336393146504503</v>
      </c>
      <c r="V4036" s="130">
        <f>IFERROR(Table1[[#This Row],[Female Ballots]]/Table1[[#This Row],[Female Population]],"0.0%")</f>
        <v>0.23060963370558407</v>
      </c>
      <c r="W4036" s="130">
        <f>IFERROR(Table1[[#This Row],[Male Ballots]]/Table1[[#This Row],[Male Population]],"0.0%")</f>
        <v>0.2068175110673881</v>
      </c>
      <c r="X4036" s="130">
        <f>IFERROR(Table1[[#This Row],[Total Ballots]]/Table1[[#This Row],[Total Population]],"0.0%")</f>
        <v>0.22120869707849605</v>
      </c>
      <c r="Y4036" s="78">
        <f>Table1[[#This Row],[Female Ballots]]/Table1[[#This Row],[Female Voters]]</f>
        <v>0.33353698088729994</v>
      </c>
      <c r="Z4036" s="79">
        <f>Table1[[#This Row],[Male Ballots]]/Table1[[#This Row],[Male Voters]]</f>
        <v>0.32145997232352425</v>
      </c>
      <c r="AA4036" s="78">
        <f>Table1[[#This Row],[Total Ballots]]/Table1[[#This Row],[Total Voters]]</f>
        <v>0.32851283940500042</v>
      </c>
    </row>
    <row r="4037" spans="1:27" s="12" customFormat="1" x14ac:dyDescent="0.35">
      <c r="A4037" s="70" t="s">
        <v>47</v>
      </c>
      <c r="B4037" s="71">
        <v>2019</v>
      </c>
      <c r="C4037" s="71" t="s">
        <v>82</v>
      </c>
      <c r="D4037" s="71"/>
      <c r="E4037" s="72"/>
      <c r="F4037" s="81"/>
      <c r="G4037" s="82" t="s">
        <v>64</v>
      </c>
      <c r="H4037" s="66">
        <v>168548.99</v>
      </c>
      <c r="I4037" s="66">
        <v>175648.99</v>
      </c>
      <c r="J4037" s="66">
        <v>344198</v>
      </c>
      <c r="K4037" s="66">
        <v>122747</v>
      </c>
      <c r="L4037" s="66">
        <v>120027</v>
      </c>
      <c r="M4037" s="66">
        <v>1640</v>
      </c>
      <c r="N4037" s="66">
        <v>244414</v>
      </c>
      <c r="O4037" s="66">
        <v>52807</v>
      </c>
      <c r="P4037" s="66">
        <v>50384</v>
      </c>
      <c r="Q4037" s="66">
        <v>706</v>
      </c>
      <c r="R4037" s="73">
        <v>103897</v>
      </c>
      <c r="S4037" s="130">
        <f>IFERROR(Table1[[#This Row],[Female Voters]]/Table1[[#This Row],[Female Population]],"0.0%")</f>
        <v>0.72825710791859388</v>
      </c>
      <c r="T4037" s="130">
        <f>IFERROR(Table1[[#This Row],[Male Voters]]/Table1[[#This Row],[Male Population]],"0.0%")</f>
        <v>0.68333441598497102</v>
      </c>
      <c r="U4037" s="130">
        <f>IFERROR(Table1[[#This Row],[Total Voters]]/Table1[[#This Row],[Total Population]],"0.0%")</f>
        <v>0.71009709527655596</v>
      </c>
      <c r="V4037" s="130">
        <f>IFERROR(Table1[[#This Row],[Female Ballots]]/Table1[[#This Row],[Female Population]],"0.0%")</f>
        <v>0.3133035682978581</v>
      </c>
      <c r="W4037" s="130">
        <f>IFERROR(Table1[[#This Row],[Male Ballots]]/Table1[[#This Row],[Male Population]],"0.0%")</f>
        <v>0.28684480337746321</v>
      </c>
      <c r="X4037" s="130">
        <f>IFERROR(Table1[[#This Row],[Total Ballots]]/Table1[[#This Row],[Total Population]],"0.0%")</f>
        <v>0.3018524221523658</v>
      </c>
      <c r="Y4037" s="78">
        <f>Table1[[#This Row],[Female Ballots]]/Table1[[#This Row],[Female Voters]]</f>
        <v>0.43021010696799106</v>
      </c>
      <c r="Z4037" s="79">
        <f>Table1[[#This Row],[Male Ballots]]/Table1[[#This Row],[Male Voters]]</f>
        <v>0.41977221791763519</v>
      </c>
      <c r="AA4037" s="78">
        <f>Table1[[#This Row],[Total Ballots]]/Table1[[#This Row],[Total Voters]]</f>
        <v>0.42508612436276155</v>
      </c>
    </row>
    <row r="4038" spans="1:27" s="12" customFormat="1" x14ac:dyDescent="0.35">
      <c r="A4038" s="70" t="s">
        <v>47</v>
      </c>
      <c r="B4038" s="71">
        <v>2019</v>
      </c>
      <c r="C4038" s="71" t="s">
        <v>82</v>
      </c>
      <c r="D4038" s="71"/>
      <c r="E4038" s="72"/>
      <c r="F4038" s="81"/>
      <c r="G4038" s="82" t="s">
        <v>65</v>
      </c>
      <c r="H4038" s="66">
        <v>144392.01999999999</v>
      </c>
      <c r="I4038" s="66">
        <v>146988.01999999999</v>
      </c>
      <c r="J4038" s="66">
        <v>291380</v>
      </c>
      <c r="K4038" s="66">
        <v>113403</v>
      </c>
      <c r="L4038" s="66">
        <v>113695</v>
      </c>
      <c r="M4038" s="66">
        <v>1037</v>
      </c>
      <c r="N4038" s="66">
        <v>228135</v>
      </c>
      <c r="O4038" s="66">
        <v>57782</v>
      </c>
      <c r="P4038" s="66">
        <v>57484</v>
      </c>
      <c r="Q4038" s="66">
        <v>407</v>
      </c>
      <c r="R4038" s="73">
        <v>115673</v>
      </c>
      <c r="S4038" s="130">
        <f>IFERROR(Table1[[#This Row],[Female Voters]]/Table1[[#This Row],[Female Population]],"0.0%")</f>
        <v>0.78538273791030844</v>
      </c>
      <c r="T4038" s="130">
        <f>IFERROR(Table1[[#This Row],[Male Voters]]/Table1[[#This Row],[Male Population]],"0.0%")</f>
        <v>0.77349841163926158</v>
      </c>
      <c r="U4038" s="130">
        <f>IFERROR(Table1[[#This Row],[Total Voters]]/Table1[[#This Row],[Total Population]],"0.0%")</f>
        <v>0.78294666758185183</v>
      </c>
      <c r="V4038" s="130">
        <f>IFERROR(Table1[[#This Row],[Female Ballots]]/Table1[[#This Row],[Female Population]],"0.0%")</f>
        <v>0.4001744694755292</v>
      </c>
      <c r="W4038" s="130">
        <f>IFERROR(Table1[[#This Row],[Male Ballots]]/Table1[[#This Row],[Male Population]],"0.0%")</f>
        <v>0.39107949069590842</v>
      </c>
      <c r="X4038" s="130">
        <f>IFERROR(Table1[[#This Row],[Total Ballots]]/Table1[[#This Row],[Total Population]],"0.0%")</f>
        <v>0.39698332074953668</v>
      </c>
      <c r="Y4038" s="78">
        <f>Table1[[#This Row],[Female Ballots]]/Table1[[#This Row],[Female Voters]]</f>
        <v>0.50952796663227606</v>
      </c>
      <c r="Z4038" s="79">
        <f>Table1[[#This Row],[Male Ballots]]/Table1[[#This Row],[Male Voters]]</f>
        <v>0.50559831127138399</v>
      </c>
      <c r="AA4038" s="78">
        <f>Table1[[#This Row],[Total Ballots]]/Table1[[#This Row],[Total Voters]]</f>
        <v>0.5070374997260394</v>
      </c>
    </row>
    <row r="4039" spans="1:27" s="12" customFormat="1" x14ac:dyDescent="0.35">
      <c r="A4039" s="70" t="s">
        <v>47</v>
      </c>
      <c r="B4039" s="71">
        <v>2019</v>
      </c>
      <c r="C4039" s="71" t="s">
        <v>82</v>
      </c>
      <c r="D4039" s="71"/>
      <c r="E4039" s="72"/>
      <c r="F4039" s="81"/>
      <c r="G4039" s="82" t="s">
        <v>66</v>
      </c>
      <c r="H4039" s="66">
        <v>129834.04000000001</v>
      </c>
      <c r="I4039" s="66">
        <v>127712.03</v>
      </c>
      <c r="J4039" s="66">
        <v>257546</v>
      </c>
      <c r="K4039" s="66">
        <v>109614</v>
      </c>
      <c r="L4039" s="66">
        <v>106693</v>
      </c>
      <c r="M4039" s="66">
        <v>822</v>
      </c>
      <c r="N4039" s="66">
        <v>217129</v>
      </c>
      <c r="O4039" s="66">
        <v>65763</v>
      </c>
      <c r="P4039" s="66">
        <v>64044</v>
      </c>
      <c r="Q4039" s="66">
        <v>325</v>
      </c>
      <c r="R4039" s="73">
        <v>130132</v>
      </c>
      <c r="S4039" s="130">
        <f>IFERROR(Table1[[#This Row],[Female Voters]]/Table1[[#This Row],[Female Population]],"0.0%")</f>
        <v>0.84426241377068756</v>
      </c>
      <c r="T4039" s="130">
        <f>IFERROR(Table1[[#This Row],[Male Voters]]/Table1[[#This Row],[Male Population]],"0.0%")</f>
        <v>0.83541855845529978</v>
      </c>
      <c r="U4039" s="130">
        <f>IFERROR(Table1[[#This Row],[Total Voters]]/Table1[[#This Row],[Total Population]],"0.0%")</f>
        <v>0.84306881100851883</v>
      </c>
      <c r="V4039" s="130">
        <f>IFERROR(Table1[[#This Row],[Female Ballots]]/Table1[[#This Row],[Female Population]],"0.0%")</f>
        <v>0.50651585670445132</v>
      </c>
      <c r="W4039" s="130">
        <f>IFERROR(Table1[[#This Row],[Male Ballots]]/Table1[[#This Row],[Male Population]],"0.0%")</f>
        <v>0.50147194434228315</v>
      </c>
      <c r="X4039" s="130">
        <f>IFERROR(Table1[[#This Row],[Total Ballots]]/Table1[[#This Row],[Total Population]],"0.0%")</f>
        <v>0.50527672726425565</v>
      </c>
      <c r="Y4039" s="78">
        <f>Table1[[#This Row],[Female Ballots]]/Table1[[#This Row],[Female Voters]]</f>
        <v>0.59995073621982598</v>
      </c>
      <c r="Z4039" s="79">
        <f>Table1[[#This Row],[Male Ballots]]/Table1[[#This Row],[Male Voters]]</f>
        <v>0.60026430974853084</v>
      </c>
      <c r="AA4039" s="78">
        <f>Table1[[#This Row],[Total Ballots]]/Table1[[#This Row],[Total Voters]]</f>
        <v>0.59933035200272644</v>
      </c>
    </row>
    <row r="4040" spans="1:27" s="12" customFormat="1" x14ac:dyDescent="0.35">
      <c r="A4040" s="70" t="s">
        <v>47</v>
      </c>
      <c r="B4040" s="71">
        <v>2019</v>
      </c>
      <c r="C4040" s="71" t="s">
        <v>82</v>
      </c>
      <c r="D4040" s="71"/>
      <c r="E4040" s="72"/>
      <c r="F4040" s="81"/>
      <c r="G4040" s="82" t="s">
        <v>67</v>
      </c>
      <c r="H4040" s="66">
        <v>163499.09</v>
      </c>
      <c r="I4040" s="66">
        <v>132081.06999999998</v>
      </c>
      <c r="J4040" s="66">
        <v>295580.15999999997</v>
      </c>
      <c r="K4040" s="66">
        <v>141573</v>
      </c>
      <c r="L4040" s="66">
        <v>118411</v>
      </c>
      <c r="M4040" s="66">
        <v>842</v>
      </c>
      <c r="N4040" s="66">
        <v>260826</v>
      </c>
      <c r="O4040" s="66">
        <v>95596</v>
      </c>
      <c r="P4040" s="66">
        <v>83252</v>
      </c>
      <c r="Q4040" s="66">
        <v>428</v>
      </c>
      <c r="R4040" s="66">
        <v>179276</v>
      </c>
      <c r="S4040" s="130">
        <f>IFERROR(Table1[[#This Row],[Female Voters]]/Table1[[#This Row],[Female Population]],"0.0%")</f>
        <v>0.86589472760979891</v>
      </c>
      <c r="T4040" s="130">
        <f>IFERROR(Table1[[#This Row],[Male Voters]]/Table1[[#This Row],[Male Population]],"0.0%")</f>
        <v>0.89650242839492456</v>
      </c>
      <c r="U4040" s="130">
        <f>IFERROR(Table1[[#This Row],[Total Voters]]/Table1[[#This Row],[Total Population]],"0.0%")</f>
        <v>0.88242052511237568</v>
      </c>
      <c r="V4040" s="130">
        <f>IFERROR(Table1[[#This Row],[Female Ballots]]/Table1[[#This Row],[Female Population]],"0.0%")</f>
        <v>0.58468826951880892</v>
      </c>
      <c r="W4040" s="130">
        <f>IFERROR(Table1[[#This Row],[Male Ballots]]/Table1[[#This Row],[Male Population]],"0.0%")</f>
        <v>0.63030985439472909</v>
      </c>
      <c r="X4040" s="130">
        <f>IFERROR(Table1[[#This Row],[Total Ballots]]/Table1[[#This Row],[Total Population]],"0.0%")</f>
        <v>0.60652244047773718</v>
      </c>
      <c r="Y4040" s="78">
        <f>Table1[[#This Row],[Female Ballots]]/Table1[[#This Row],[Female Voters]]</f>
        <v>0.67524174807343207</v>
      </c>
      <c r="Z4040" s="79">
        <f>Table1[[#This Row],[Male Ballots]]/Table1[[#This Row],[Male Voters]]</f>
        <v>0.70307657227791331</v>
      </c>
      <c r="AA4040" s="78">
        <f>Table1[[#This Row],[Total Ballots]]/Table1[[#This Row],[Total Voters]]</f>
        <v>0.68733945235520999</v>
      </c>
    </row>
    <row r="4041" spans="1:27" s="12" customFormat="1" x14ac:dyDescent="0.35">
      <c r="A4041" s="70" t="s">
        <v>39</v>
      </c>
      <c r="B4041" s="71">
        <v>2019</v>
      </c>
      <c r="C4041" s="71" t="s">
        <v>82</v>
      </c>
      <c r="D4041" s="71"/>
      <c r="E4041" s="72"/>
      <c r="F4041" s="81"/>
      <c r="G4041" s="82" t="s">
        <v>79</v>
      </c>
      <c r="H4041" s="66">
        <v>107349.012</v>
      </c>
      <c r="I4041" s="66">
        <v>109162.98699999999</v>
      </c>
      <c r="J4041" s="66">
        <v>216511.97099999999</v>
      </c>
      <c r="K4041" s="66">
        <v>90043</v>
      </c>
      <c r="L4041" s="66">
        <v>84633</v>
      </c>
      <c r="M4041" s="66">
        <v>198</v>
      </c>
      <c r="N4041" s="66">
        <v>174874</v>
      </c>
      <c r="O4041" s="66">
        <v>39323</v>
      </c>
      <c r="P4041" s="66">
        <v>37285</v>
      </c>
      <c r="Q4041" s="66">
        <v>82</v>
      </c>
      <c r="R4041" s="73">
        <v>76690</v>
      </c>
      <c r="S4041" s="130">
        <f>IFERROR(Table1[[#This Row],[Female Voters]]/Table1[[#This Row],[Female Population]],"0.0%")</f>
        <v>0.83878741240767074</v>
      </c>
      <c r="T4041" s="130">
        <f>IFERROR(Table1[[#This Row],[Male Voters]]/Table1[[#This Row],[Male Population]],"0.0%")</f>
        <v>0.77529025474541113</v>
      </c>
      <c r="U4041" s="130">
        <f>IFERROR(Table1[[#This Row],[Total Voters]]/Table1[[#This Row],[Total Population]],"0.0%")</f>
        <v>0.80768744191054453</v>
      </c>
      <c r="V4041" s="130">
        <f>IFERROR(Table1[[#This Row],[Female Ballots]]/Table1[[#This Row],[Female Population]],"0.0%")</f>
        <v>0.36630984549722728</v>
      </c>
      <c r="W4041" s="130">
        <f>IFERROR(Table1[[#This Row],[Male Ballots]]/Table1[[#This Row],[Male Population]],"0.0%")</f>
        <v>0.34155349743223867</v>
      </c>
      <c r="X4041" s="130">
        <f>IFERROR(Table1[[#This Row],[Total Ballots]]/Table1[[#This Row],[Total Population]],"0.0%")</f>
        <v>0.35420674268398766</v>
      </c>
      <c r="Y4041" s="78">
        <f>Table1[[#This Row],[Female Ballots]]/Table1[[#This Row],[Female Voters]]</f>
        <v>0.43671357018313472</v>
      </c>
      <c r="Z4041" s="79">
        <f>Table1[[#This Row],[Male Ballots]]/Table1[[#This Row],[Male Voters]]</f>
        <v>0.4405491947585457</v>
      </c>
      <c r="AA4041" s="78">
        <f>Table1[[#This Row],[Total Ballots]]/Table1[[#This Row],[Total Voters]]</f>
        <v>0.43854432334137722</v>
      </c>
    </row>
    <row r="4042" spans="1:27" s="12" customFormat="1" x14ac:dyDescent="0.35">
      <c r="A4042" s="70" t="s">
        <v>39</v>
      </c>
      <c r="B4042" s="71">
        <v>2019</v>
      </c>
      <c r="C4042" s="71" t="s">
        <v>82</v>
      </c>
      <c r="D4042" s="71"/>
      <c r="E4042" s="72"/>
      <c r="F4042" s="81"/>
      <c r="G4042" s="82" t="s">
        <v>62</v>
      </c>
      <c r="H4042" s="66">
        <v>10737.996000000001</v>
      </c>
      <c r="I4042" s="66">
        <v>15168.975999999999</v>
      </c>
      <c r="J4042" s="66">
        <v>25906.965</v>
      </c>
      <c r="K4042" s="66">
        <v>6899</v>
      </c>
      <c r="L4042" s="66">
        <v>6753</v>
      </c>
      <c r="M4042" s="66">
        <v>40</v>
      </c>
      <c r="N4042" s="66">
        <v>13692</v>
      </c>
      <c r="O4042" s="66">
        <v>1277</v>
      </c>
      <c r="P4042" s="66">
        <v>1178</v>
      </c>
      <c r="Q4042" s="66">
        <v>10</v>
      </c>
      <c r="R4042" s="73">
        <v>2465</v>
      </c>
      <c r="S4042" s="130">
        <f>IFERROR(Table1[[#This Row],[Female Voters]]/Table1[[#This Row],[Female Population]],"0.0%")</f>
        <v>0.64248487334135707</v>
      </c>
      <c r="T4042" s="130">
        <f>IFERROR(Table1[[#This Row],[Male Voters]]/Table1[[#This Row],[Male Population]],"0.0%")</f>
        <v>0.44518496172714628</v>
      </c>
      <c r="U4042" s="130">
        <f>IFERROR(Table1[[#This Row],[Total Voters]]/Table1[[#This Row],[Total Population]],"0.0%")</f>
        <v>0.52850652324577585</v>
      </c>
      <c r="V4042" s="130">
        <f>IFERROR(Table1[[#This Row],[Female Ballots]]/Table1[[#This Row],[Female Population]],"0.0%")</f>
        <v>0.11892349373197754</v>
      </c>
      <c r="W4042" s="130">
        <f>IFERROR(Table1[[#This Row],[Male Ballots]]/Table1[[#This Row],[Male Population]],"0.0%")</f>
        <v>7.7658505096191072E-2</v>
      </c>
      <c r="X4042" s="130">
        <f>IFERROR(Table1[[#This Row],[Total Ballots]]/Table1[[#This Row],[Total Population]],"0.0%")</f>
        <v>9.5148158033949562E-2</v>
      </c>
      <c r="Y4042" s="78">
        <f>Table1[[#This Row],[Female Ballots]]/Table1[[#This Row],[Female Voters]]</f>
        <v>0.18509928975213799</v>
      </c>
      <c r="Z4042" s="79">
        <f>Table1[[#This Row],[Male Ballots]]/Table1[[#This Row],[Male Voters]]</f>
        <v>0.17444098918998963</v>
      </c>
      <c r="AA4042" s="78">
        <f>Table1[[#This Row],[Total Ballots]]/Table1[[#This Row],[Total Voters]]</f>
        <v>0.18003213555360795</v>
      </c>
    </row>
    <row r="4043" spans="1:27" s="12" customFormat="1" x14ac:dyDescent="0.35">
      <c r="A4043" s="70" t="s">
        <v>39</v>
      </c>
      <c r="B4043" s="71">
        <v>2019</v>
      </c>
      <c r="C4043" s="71" t="s">
        <v>82</v>
      </c>
      <c r="D4043" s="71"/>
      <c r="E4043" s="72"/>
      <c r="F4043" s="81"/>
      <c r="G4043" s="82" t="s">
        <v>63</v>
      </c>
      <c r="H4043" s="66">
        <v>17434.001</v>
      </c>
      <c r="I4043" s="66">
        <v>20110</v>
      </c>
      <c r="J4043" s="66">
        <v>37544</v>
      </c>
      <c r="K4043" s="66">
        <v>13802</v>
      </c>
      <c r="L4043" s="66">
        <v>13787</v>
      </c>
      <c r="M4043" s="66">
        <v>56</v>
      </c>
      <c r="N4043" s="66">
        <v>27645</v>
      </c>
      <c r="O4043" s="66">
        <v>2613</v>
      </c>
      <c r="P4043" s="66">
        <v>2483</v>
      </c>
      <c r="Q4043" s="66">
        <v>23</v>
      </c>
      <c r="R4043" s="73">
        <v>5119</v>
      </c>
      <c r="S4043" s="130">
        <f>IFERROR(Table1[[#This Row],[Female Voters]]/Table1[[#This Row],[Female Population]],"0.0%")</f>
        <v>0.7916714011889755</v>
      </c>
      <c r="T4043" s="130">
        <f>IFERROR(Table1[[#This Row],[Male Voters]]/Table1[[#This Row],[Male Population]],"0.0%")</f>
        <v>0.68557931377424164</v>
      </c>
      <c r="U4043" s="130">
        <f>IFERROR(Table1[[#This Row],[Total Voters]]/Table1[[#This Row],[Total Population]],"0.0%")</f>
        <v>0.73633603238866396</v>
      </c>
      <c r="V4043" s="130">
        <f>IFERROR(Table1[[#This Row],[Female Ballots]]/Table1[[#This Row],[Female Population]],"0.0%")</f>
        <v>0.14987953711830118</v>
      </c>
      <c r="W4043" s="130">
        <f>IFERROR(Table1[[#This Row],[Male Ballots]]/Table1[[#This Row],[Male Population]],"0.0%")</f>
        <v>0.12347090999502736</v>
      </c>
      <c r="X4043" s="130">
        <f>IFERROR(Table1[[#This Row],[Total Ballots]]/Table1[[#This Row],[Total Population]],"0.0%")</f>
        <v>0.13634668655444279</v>
      </c>
      <c r="Y4043" s="78">
        <f>Table1[[#This Row],[Female Ballots]]/Table1[[#This Row],[Female Voters]]</f>
        <v>0.18932038834951456</v>
      </c>
      <c r="Z4043" s="79">
        <f>Table1[[#This Row],[Male Ballots]]/Table1[[#This Row],[Male Voters]]</f>
        <v>0.180097193007906</v>
      </c>
      <c r="AA4043" s="78">
        <f>Table1[[#This Row],[Total Ballots]]/Table1[[#This Row],[Total Voters]]</f>
        <v>0.18516910833785494</v>
      </c>
    </row>
    <row r="4044" spans="1:27" s="12" customFormat="1" x14ac:dyDescent="0.35">
      <c r="A4044" s="70" t="s">
        <v>39</v>
      </c>
      <c r="B4044" s="71">
        <v>2019</v>
      </c>
      <c r="C4044" s="71" t="s">
        <v>82</v>
      </c>
      <c r="D4044" s="71"/>
      <c r="E4044" s="72"/>
      <c r="F4044" s="81"/>
      <c r="G4044" s="82" t="s">
        <v>64</v>
      </c>
      <c r="H4044" s="66">
        <v>16446.002</v>
      </c>
      <c r="I4044" s="66">
        <v>16935.001</v>
      </c>
      <c r="J4044" s="66">
        <v>33381</v>
      </c>
      <c r="K4044" s="66">
        <v>13743</v>
      </c>
      <c r="L4044" s="66">
        <v>13277</v>
      </c>
      <c r="M4044" s="66">
        <v>33</v>
      </c>
      <c r="N4044" s="66">
        <v>27053</v>
      </c>
      <c r="O4044" s="66">
        <v>3999</v>
      </c>
      <c r="P4044" s="66">
        <v>3810</v>
      </c>
      <c r="Q4044" s="66">
        <v>8</v>
      </c>
      <c r="R4044" s="73">
        <v>7817</v>
      </c>
      <c r="S4044" s="130">
        <f>IFERROR(Table1[[#This Row],[Female Voters]]/Table1[[#This Row],[Female Population]],"0.0%")</f>
        <v>0.83564382395186376</v>
      </c>
      <c r="T4044" s="130">
        <f>IFERROR(Table1[[#This Row],[Male Voters]]/Table1[[#This Row],[Male Population]],"0.0%")</f>
        <v>0.78399759173323935</v>
      </c>
      <c r="U4044" s="130">
        <f>IFERROR(Table1[[#This Row],[Total Voters]]/Table1[[#This Row],[Total Population]],"0.0%")</f>
        <v>0.81043108355052274</v>
      </c>
      <c r="V4044" s="130">
        <f>IFERROR(Table1[[#This Row],[Female Ballots]]/Table1[[#This Row],[Female Population]],"0.0%")</f>
        <v>0.24315940129400446</v>
      </c>
      <c r="W4044" s="130">
        <f>IFERROR(Table1[[#This Row],[Male Ballots]]/Table1[[#This Row],[Male Population]],"0.0%")</f>
        <v>0.22497784322540046</v>
      </c>
      <c r="X4044" s="130">
        <f>IFERROR(Table1[[#This Row],[Total Ballots]]/Table1[[#This Row],[Total Population]],"0.0%")</f>
        <v>0.23417512956472245</v>
      </c>
      <c r="Y4044" s="78">
        <f>Table1[[#This Row],[Female Ballots]]/Table1[[#This Row],[Female Voters]]</f>
        <v>0.2909845012006112</v>
      </c>
      <c r="Z4044" s="79">
        <f>Table1[[#This Row],[Male Ballots]]/Table1[[#This Row],[Male Voters]]</f>
        <v>0.28696241620848084</v>
      </c>
      <c r="AA4044" s="78">
        <f>Table1[[#This Row],[Total Ballots]]/Table1[[#This Row],[Total Voters]]</f>
        <v>0.28895131778360994</v>
      </c>
    </row>
    <row r="4045" spans="1:27" s="12" customFormat="1" x14ac:dyDescent="0.35">
      <c r="A4045" s="70" t="s">
        <v>39</v>
      </c>
      <c r="B4045" s="71">
        <v>2019</v>
      </c>
      <c r="C4045" s="71" t="s">
        <v>82</v>
      </c>
      <c r="D4045" s="71"/>
      <c r="E4045" s="72"/>
      <c r="F4045" s="81"/>
      <c r="G4045" s="82" t="s">
        <v>65</v>
      </c>
      <c r="H4045" s="66">
        <v>16164.002</v>
      </c>
      <c r="I4045" s="66">
        <v>15722.002</v>
      </c>
      <c r="J4045" s="66">
        <v>31886</v>
      </c>
      <c r="K4045" s="66">
        <v>13607</v>
      </c>
      <c r="L4045" s="66">
        <v>12952</v>
      </c>
      <c r="M4045" s="66">
        <v>24</v>
      </c>
      <c r="N4045" s="66">
        <v>26583</v>
      </c>
      <c r="O4045" s="66">
        <v>5535</v>
      </c>
      <c r="P4045" s="66">
        <v>5322</v>
      </c>
      <c r="Q4045" s="66">
        <v>15</v>
      </c>
      <c r="R4045" s="73">
        <v>10872</v>
      </c>
      <c r="S4045" s="130">
        <f>IFERROR(Table1[[#This Row],[Female Voters]]/Table1[[#This Row],[Female Population]],"0.0%")</f>
        <v>0.84180885402018635</v>
      </c>
      <c r="T4045" s="130">
        <f>IFERROR(Table1[[#This Row],[Male Voters]]/Table1[[#This Row],[Male Population]],"0.0%")</f>
        <v>0.8238136593545784</v>
      </c>
      <c r="U4045" s="130">
        <f>IFERROR(Table1[[#This Row],[Total Voters]]/Table1[[#This Row],[Total Population]],"0.0%")</f>
        <v>0.83368876622969323</v>
      </c>
      <c r="V4045" s="130">
        <f>IFERROR(Table1[[#This Row],[Female Ballots]]/Table1[[#This Row],[Female Population]],"0.0%")</f>
        <v>0.34242757455734041</v>
      </c>
      <c r="W4045" s="130">
        <f>IFERROR(Table1[[#This Row],[Male Ballots]]/Table1[[#This Row],[Male Population]],"0.0%")</f>
        <v>0.33850650826784018</v>
      </c>
      <c r="X4045" s="130">
        <f>IFERROR(Table1[[#This Row],[Total Ballots]]/Table1[[#This Row],[Total Population]],"0.0%")</f>
        <v>0.34096468669635577</v>
      </c>
      <c r="Y4045" s="78">
        <f>Table1[[#This Row],[Female Ballots]]/Table1[[#This Row],[Female Voters]]</f>
        <v>0.40677592415668407</v>
      </c>
      <c r="Z4045" s="79">
        <f>Table1[[#This Row],[Male Ballots]]/Table1[[#This Row],[Male Voters]]</f>
        <v>0.41090179122915382</v>
      </c>
      <c r="AA4045" s="78">
        <f>Table1[[#This Row],[Total Ballots]]/Table1[[#This Row],[Total Voters]]</f>
        <v>0.40898318474212841</v>
      </c>
    </row>
    <row r="4046" spans="1:27" s="12" customFormat="1" x14ac:dyDescent="0.35">
      <c r="A4046" s="70" t="s">
        <v>39</v>
      </c>
      <c r="B4046" s="71">
        <v>2019</v>
      </c>
      <c r="C4046" s="71" t="s">
        <v>82</v>
      </c>
      <c r="D4046" s="71"/>
      <c r="E4046" s="72"/>
      <c r="F4046" s="81"/>
      <c r="G4046" s="82" t="s">
        <v>66</v>
      </c>
      <c r="H4046" s="66">
        <v>19492.003000000001</v>
      </c>
      <c r="I4046" s="66">
        <v>18109.002</v>
      </c>
      <c r="J4046" s="66">
        <v>37601</v>
      </c>
      <c r="K4046" s="66">
        <v>17348</v>
      </c>
      <c r="L4046" s="66">
        <v>15999</v>
      </c>
      <c r="M4046" s="66">
        <v>29</v>
      </c>
      <c r="N4046" s="66">
        <v>33376</v>
      </c>
      <c r="O4046" s="66">
        <v>9399</v>
      </c>
      <c r="P4046" s="66">
        <v>8962</v>
      </c>
      <c r="Q4046" s="66">
        <v>19</v>
      </c>
      <c r="R4046" s="73">
        <v>18380</v>
      </c>
      <c r="S4046" s="130">
        <f>IFERROR(Table1[[#This Row],[Female Voters]]/Table1[[#This Row],[Female Population]],"0.0%")</f>
        <v>0.89000601939164481</v>
      </c>
      <c r="T4046" s="130">
        <f>IFERROR(Table1[[#This Row],[Male Voters]]/Table1[[#This Row],[Male Population]],"0.0%")</f>
        <v>0.88348325324609267</v>
      </c>
      <c r="U4046" s="130">
        <f>IFERROR(Table1[[#This Row],[Total Voters]]/Table1[[#This Row],[Total Population]],"0.0%")</f>
        <v>0.88763596712853376</v>
      </c>
      <c r="V4046" s="130">
        <f>IFERROR(Table1[[#This Row],[Female Ballots]]/Table1[[#This Row],[Female Population]],"0.0%")</f>
        <v>0.48219775053389841</v>
      </c>
      <c r="W4046" s="130">
        <f>IFERROR(Table1[[#This Row],[Male Ballots]]/Table1[[#This Row],[Male Population]],"0.0%")</f>
        <v>0.49489198797371603</v>
      </c>
      <c r="X4046" s="130">
        <f>IFERROR(Table1[[#This Row],[Total Ballots]]/Table1[[#This Row],[Total Population]],"0.0%")</f>
        <v>0.48881678678758544</v>
      </c>
      <c r="Y4046" s="78">
        <f>Table1[[#This Row],[Female Ballots]]/Table1[[#This Row],[Female Voters]]</f>
        <v>0.54179156098685732</v>
      </c>
      <c r="Z4046" s="79">
        <f>Table1[[#This Row],[Male Ballots]]/Table1[[#This Row],[Male Voters]]</f>
        <v>0.56016001000062499</v>
      </c>
      <c r="AA4046" s="78">
        <f>Table1[[#This Row],[Total Ballots]]/Table1[[#This Row],[Total Voters]]</f>
        <v>0.55069511025886864</v>
      </c>
    </row>
    <row r="4047" spans="1:27" s="12" customFormat="1" x14ac:dyDescent="0.35">
      <c r="A4047" s="70" t="s">
        <v>39</v>
      </c>
      <c r="B4047" s="71">
        <v>2019</v>
      </c>
      <c r="C4047" s="71" t="s">
        <v>82</v>
      </c>
      <c r="D4047" s="71"/>
      <c r="E4047" s="72"/>
      <c r="F4047" s="81"/>
      <c r="G4047" s="82" t="s">
        <v>67</v>
      </c>
      <c r="H4047" s="66">
        <v>27075.008000000002</v>
      </c>
      <c r="I4047" s="66">
        <v>23118.006000000001</v>
      </c>
      <c r="J4047" s="66">
        <v>50193.006000000001</v>
      </c>
      <c r="K4047" s="66">
        <v>24644</v>
      </c>
      <c r="L4047" s="66">
        <v>21865</v>
      </c>
      <c r="M4047" s="66">
        <v>16</v>
      </c>
      <c r="N4047" s="66">
        <v>46525</v>
      </c>
      <c r="O4047" s="66">
        <v>16500</v>
      </c>
      <c r="P4047" s="66">
        <v>15530</v>
      </c>
      <c r="Q4047" s="66">
        <v>7</v>
      </c>
      <c r="R4047" s="66">
        <v>32037</v>
      </c>
      <c r="S4047" s="130">
        <f>IFERROR(Table1[[#This Row],[Female Voters]]/Table1[[#This Row],[Female Population]],"0.0%")</f>
        <v>0.91021210409245301</v>
      </c>
      <c r="T4047" s="130">
        <f>IFERROR(Table1[[#This Row],[Male Voters]]/Table1[[#This Row],[Male Population]],"0.0%")</f>
        <v>0.94579956420116851</v>
      </c>
      <c r="U4047" s="130">
        <f>IFERROR(Table1[[#This Row],[Total Voters]]/Table1[[#This Row],[Total Population]],"0.0%")</f>
        <v>0.92692196996529752</v>
      </c>
      <c r="V4047" s="130">
        <f>IFERROR(Table1[[#This Row],[Female Ballots]]/Table1[[#This Row],[Female Population]],"0.0%")</f>
        <v>0.60941810248033901</v>
      </c>
      <c r="W4047" s="130">
        <f>IFERROR(Table1[[#This Row],[Male Ballots]]/Table1[[#This Row],[Male Population]],"0.0%")</f>
        <v>0.67177074008891591</v>
      </c>
      <c r="X4047" s="130">
        <f>IFERROR(Table1[[#This Row],[Total Ballots]]/Table1[[#This Row],[Total Population]],"0.0%")</f>
        <v>0.6382761773622404</v>
      </c>
      <c r="Y4047" s="78">
        <f>Table1[[#This Row],[Female Ballots]]/Table1[[#This Row],[Female Voters]]</f>
        <v>0.66953416653140729</v>
      </c>
      <c r="Z4047" s="79">
        <f>Table1[[#This Row],[Male Ballots]]/Table1[[#This Row],[Male Voters]]</f>
        <v>0.7102675508804025</v>
      </c>
      <c r="AA4047" s="78">
        <f>Table1[[#This Row],[Total Ballots]]/Table1[[#This Row],[Total Voters]]</f>
        <v>0.68859752821063946</v>
      </c>
    </row>
    <row r="4048" spans="1:27" s="12" customFormat="1" x14ac:dyDescent="0.35">
      <c r="A4048" s="70" t="s">
        <v>50</v>
      </c>
      <c r="B4048" s="71">
        <v>2019</v>
      </c>
      <c r="C4048" s="71" t="s">
        <v>82</v>
      </c>
      <c r="D4048" s="71"/>
      <c r="E4048" s="72"/>
      <c r="F4048" s="81"/>
      <c r="G4048" s="82" t="s">
        <v>79</v>
      </c>
      <c r="H4048" s="66">
        <v>18480.9964</v>
      </c>
      <c r="I4048" s="66">
        <v>18614.997100000001</v>
      </c>
      <c r="J4048" s="66">
        <v>37095.996599999999</v>
      </c>
      <c r="K4048" s="66">
        <v>13567</v>
      </c>
      <c r="L4048" s="66">
        <v>13135</v>
      </c>
      <c r="M4048" s="66">
        <v>79</v>
      </c>
      <c r="N4048" s="66">
        <v>26781</v>
      </c>
      <c r="O4048" s="66">
        <v>6954</v>
      </c>
      <c r="P4048" s="66">
        <v>6684</v>
      </c>
      <c r="Q4048" s="66">
        <v>45</v>
      </c>
      <c r="R4048" s="73">
        <v>13683</v>
      </c>
      <c r="S4048" s="130">
        <f>IFERROR(Table1[[#This Row],[Female Voters]]/Table1[[#This Row],[Female Population]],"0.0%")</f>
        <v>0.7341054403322107</v>
      </c>
      <c r="T4048" s="130">
        <f>IFERROR(Table1[[#This Row],[Male Voters]]/Table1[[#This Row],[Male Population]],"0.0%")</f>
        <v>0.70561386227666933</v>
      </c>
      <c r="U4048" s="130">
        <f>IFERROR(Table1[[#This Row],[Total Voters]]/Table1[[#This Row],[Total Population]],"0.0%")</f>
        <v>0.72193774138959244</v>
      </c>
      <c r="V4048" s="130">
        <f>IFERROR(Table1[[#This Row],[Female Ballots]]/Table1[[#This Row],[Female Population]],"0.0%")</f>
        <v>0.37627841321369448</v>
      </c>
      <c r="W4048" s="130">
        <f>IFERROR(Table1[[#This Row],[Male Ballots]]/Table1[[#This Row],[Male Population]],"0.0%")</f>
        <v>0.35906532588178591</v>
      </c>
      <c r="X4048" s="130">
        <f>IFERROR(Table1[[#This Row],[Total Ballots]]/Table1[[#This Row],[Total Population]],"0.0%")</f>
        <v>0.36885381858159866</v>
      </c>
      <c r="Y4048" s="78">
        <f>Table1[[#This Row],[Female Ballots]]/Table1[[#This Row],[Female Voters]]</f>
        <v>0.51256725878971032</v>
      </c>
      <c r="Z4048" s="79">
        <f>Table1[[#This Row],[Male Ballots]]/Table1[[#This Row],[Male Voters]]</f>
        <v>0.50886943281309482</v>
      </c>
      <c r="AA4048" s="78">
        <f>Table1[[#This Row],[Total Ballots]]/Table1[[#This Row],[Total Voters]]</f>
        <v>0.51092192225831745</v>
      </c>
    </row>
    <row r="4049" spans="1:27" s="12" customFormat="1" x14ac:dyDescent="0.35">
      <c r="A4049" s="70" t="s">
        <v>50</v>
      </c>
      <c r="B4049" s="71">
        <v>2019</v>
      </c>
      <c r="C4049" s="71" t="s">
        <v>82</v>
      </c>
      <c r="D4049" s="71"/>
      <c r="E4049" s="72"/>
      <c r="F4049" s="81"/>
      <c r="G4049" s="82" t="s">
        <v>62</v>
      </c>
      <c r="H4049" s="66">
        <v>4587.9793</v>
      </c>
      <c r="I4049" s="66">
        <v>4570.9794000000002</v>
      </c>
      <c r="J4049" s="66">
        <v>9158.9589999999989</v>
      </c>
      <c r="K4049" s="66">
        <v>1570</v>
      </c>
      <c r="L4049" s="66">
        <v>1506</v>
      </c>
      <c r="M4049" s="66">
        <v>33</v>
      </c>
      <c r="N4049" s="66">
        <v>3109</v>
      </c>
      <c r="O4049" s="66">
        <v>335</v>
      </c>
      <c r="P4049" s="66">
        <v>310</v>
      </c>
      <c r="Q4049" s="66">
        <v>18</v>
      </c>
      <c r="R4049" s="73">
        <v>663</v>
      </c>
      <c r="S4049" s="130">
        <f>IFERROR(Table1[[#This Row],[Female Voters]]/Table1[[#This Row],[Female Population]],"0.0%")</f>
        <v>0.34219857966665196</v>
      </c>
      <c r="T4049" s="130">
        <f>IFERROR(Table1[[#This Row],[Male Voters]]/Table1[[#This Row],[Male Population]],"0.0%")</f>
        <v>0.32946987247415727</v>
      </c>
      <c r="U4049" s="130">
        <f>IFERROR(Table1[[#This Row],[Total Voters]]/Table1[[#This Row],[Total Population]],"0.0%")</f>
        <v>0.33944905747476328</v>
      </c>
      <c r="V4049" s="130">
        <f>IFERROR(Table1[[#This Row],[Female Ballots]]/Table1[[#This Row],[Female Population]],"0.0%")</f>
        <v>7.3016894387470319E-2</v>
      </c>
      <c r="W4049" s="130">
        <f>IFERROR(Table1[[#This Row],[Male Ballots]]/Table1[[#This Row],[Male Population]],"0.0%")</f>
        <v>6.7819163656699044E-2</v>
      </c>
      <c r="X4049" s="130">
        <f>IFERROR(Table1[[#This Row],[Total Ballots]]/Table1[[#This Row],[Total Population]],"0.0%")</f>
        <v>7.2388139307098115E-2</v>
      </c>
      <c r="Y4049" s="78">
        <f>Table1[[#This Row],[Female Ballots]]/Table1[[#This Row],[Female Voters]]</f>
        <v>0.21337579617834396</v>
      </c>
      <c r="Z4049" s="79">
        <f>Table1[[#This Row],[Male Ballots]]/Table1[[#This Row],[Male Voters]]</f>
        <v>0.20584329349269589</v>
      </c>
      <c r="AA4049" s="78">
        <f>Table1[[#This Row],[Total Ballots]]/Table1[[#This Row],[Total Voters]]</f>
        <v>0.21325184946928272</v>
      </c>
    </row>
    <row r="4050" spans="1:27" s="12" customFormat="1" x14ac:dyDescent="0.35">
      <c r="A4050" s="70" t="s">
        <v>50</v>
      </c>
      <c r="B4050" s="71">
        <v>2019</v>
      </c>
      <c r="C4050" s="71" t="s">
        <v>82</v>
      </c>
      <c r="D4050" s="71"/>
      <c r="E4050" s="72"/>
      <c r="F4050" s="81"/>
      <c r="G4050" s="82" t="s">
        <v>63</v>
      </c>
      <c r="H4050" s="66">
        <v>2513.998</v>
      </c>
      <c r="I4050" s="66">
        <v>2883.9970000000003</v>
      </c>
      <c r="J4050" s="66">
        <v>5397.9960000000001</v>
      </c>
      <c r="K4050" s="66">
        <v>1929</v>
      </c>
      <c r="L4050" s="66">
        <v>1948</v>
      </c>
      <c r="M4050" s="66">
        <v>17</v>
      </c>
      <c r="N4050" s="66">
        <v>3894</v>
      </c>
      <c r="O4050" s="66">
        <v>555</v>
      </c>
      <c r="P4050" s="66">
        <v>527</v>
      </c>
      <c r="Q4050" s="66">
        <v>6</v>
      </c>
      <c r="R4050" s="73">
        <v>1088</v>
      </c>
      <c r="S4050" s="130">
        <f>IFERROR(Table1[[#This Row],[Female Voters]]/Table1[[#This Row],[Female Population]],"0.0%")</f>
        <v>0.76730371304989109</v>
      </c>
      <c r="T4050" s="130">
        <f>IFERROR(Table1[[#This Row],[Male Voters]]/Table1[[#This Row],[Male Population]],"0.0%")</f>
        <v>0.67545146544881973</v>
      </c>
      <c r="U4050" s="130">
        <f>IFERROR(Table1[[#This Row],[Total Voters]]/Table1[[#This Row],[Total Population]],"0.0%")</f>
        <v>0.72137882280757526</v>
      </c>
      <c r="V4050" s="130">
        <f>IFERROR(Table1[[#This Row],[Female Ballots]]/Table1[[#This Row],[Female Population]],"0.0%")</f>
        <v>0.22076389877796243</v>
      </c>
      <c r="W4050" s="130">
        <f>IFERROR(Table1[[#This Row],[Male Ballots]]/Table1[[#This Row],[Male Population]],"0.0%")</f>
        <v>0.1827325063098193</v>
      </c>
      <c r="X4050" s="130">
        <f>IFERROR(Table1[[#This Row],[Total Ballots]]/Table1[[#This Row],[Total Population]],"0.0%")</f>
        <v>0.20155628125697017</v>
      </c>
      <c r="Y4050" s="78">
        <f>Table1[[#This Row],[Female Ballots]]/Table1[[#This Row],[Female Voters]]</f>
        <v>0.28771384136858474</v>
      </c>
      <c r="Z4050" s="79">
        <f>Table1[[#This Row],[Male Ballots]]/Table1[[#This Row],[Male Voters]]</f>
        <v>0.27053388090349079</v>
      </c>
      <c r="AA4050" s="78">
        <f>Table1[[#This Row],[Total Ballots]]/Table1[[#This Row],[Total Voters]]</f>
        <v>0.27940421160760143</v>
      </c>
    </row>
    <row r="4051" spans="1:27" s="12" customFormat="1" x14ac:dyDescent="0.35">
      <c r="A4051" s="70" t="s">
        <v>50</v>
      </c>
      <c r="B4051" s="71">
        <v>2019</v>
      </c>
      <c r="C4051" s="71" t="s">
        <v>82</v>
      </c>
      <c r="D4051" s="71"/>
      <c r="E4051" s="72"/>
      <c r="F4051" s="81"/>
      <c r="G4051" s="82" t="s">
        <v>64</v>
      </c>
      <c r="H4051" s="66">
        <v>2304.002</v>
      </c>
      <c r="I4051" s="66">
        <v>2385.002</v>
      </c>
      <c r="J4051" s="66">
        <v>4689.0050000000001</v>
      </c>
      <c r="K4051" s="66">
        <v>1871</v>
      </c>
      <c r="L4051" s="66">
        <v>1825</v>
      </c>
      <c r="M4051" s="66">
        <v>6</v>
      </c>
      <c r="N4051" s="66">
        <v>3702</v>
      </c>
      <c r="O4051" s="66">
        <v>839</v>
      </c>
      <c r="P4051" s="66">
        <v>791</v>
      </c>
      <c r="Q4051" s="66">
        <v>3</v>
      </c>
      <c r="R4051" s="73">
        <v>1633</v>
      </c>
      <c r="S4051" s="130">
        <f>IFERROR(Table1[[#This Row],[Female Voters]]/Table1[[#This Row],[Female Population]],"0.0%")</f>
        <v>0.8120652673044555</v>
      </c>
      <c r="T4051" s="130">
        <f>IFERROR(Table1[[#This Row],[Male Voters]]/Table1[[#This Row],[Male Population]],"0.0%")</f>
        <v>0.76519851974966901</v>
      </c>
      <c r="U4051" s="130">
        <f>IFERROR(Table1[[#This Row],[Total Voters]]/Table1[[#This Row],[Total Population]],"0.0%")</f>
        <v>0.78950651577466857</v>
      </c>
      <c r="V4051" s="130">
        <f>IFERROR(Table1[[#This Row],[Female Ballots]]/Table1[[#This Row],[Female Population]],"0.0%")</f>
        <v>0.3641489894540022</v>
      </c>
      <c r="W4051" s="130">
        <f>IFERROR(Table1[[#This Row],[Male Ballots]]/Table1[[#This Row],[Male Population]],"0.0%")</f>
        <v>0.33165590636821268</v>
      </c>
      <c r="X4051" s="130">
        <f>IFERROR(Table1[[#This Row],[Total Ballots]]/Table1[[#This Row],[Total Population]],"0.0%")</f>
        <v>0.34826151816856665</v>
      </c>
      <c r="Y4051" s="78">
        <f>Table1[[#This Row],[Female Ballots]]/Table1[[#This Row],[Female Voters]]</f>
        <v>0.44842330304649919</v>
      </c>
      <c r="Z4051" s="79">
        <f>Table1[[#This Row],[Male Ballots]]/Table1[[#This Row],[Male Voters]]</f>
        <v>0.43342465753424658</v>
      </c>
      <c r="AA4051" s="78">
        <f>Table1[[#This Row],[Total Ballots]]/Table1[[#This Row],[Total Voters]]</f>
        <v>0.44111291193949215</v>
      </c>
    </row>
    <row r="4052" spans="1:27" s="12" customFormat="1" x14ac:dyDescent="0.35">
      <c r="A4052" s="70" t="s">
        <v>50</v>
      </c>
      <c r="B4052" s="71">
        <v>2019</v>
      </c>
      <c r="C4052" s="71" t="s">
        <v>82</v>
      </c>
      <c r="D4052" s="71"/>
      <c r="E4052" s="72"/>
      <c r="F4052" s="81"/>
      <c r="G4052" s="82" t="s">
        <v>65</v>
      </c>
      <c r="H4052" s="66">
        <v>2203.0029999999997</v>
      </c>
      <c r="I4052" s="66">
        <v>2271.0039999999999</v>
      </c>
      <c r="J4052" s="66">
        <v>4474.0069999999996</v>
      </c>
      <c r="K4052" s="66">
        <v>1871</v>
      </c>
      <c r="L4052" s="66">
        <v>1835</v>
      </c>
      <c r="M4052" s="66">
        <v>6</v>
      </c>
      <c r="N4052" s="66">
        <v>3712</v>
      </c>
      <c r="O4052" s="66">
        <v>937</v>
      </c>
      <c r="P4052" s="66">
        <v>895</v>
      </c>
      <c r="Q4052" s="66">
        <v>5</v>
      </c>
      <c r="R4052" s="73">
        <v>1837</v>
      </c>
      <c r="S4052" s="130">
        <f>IFERROR(Table1[[#This Row],[Female Voters]]/Table1[[#This Row],[Female Population]],"0.0%")</f>
        <v>0.84929525742815615</v>
      </c>
      <c r="T4052" s="130">
        <f>IFERROR(Table1[[#This Row],[Male Voters]]/Table1[[#This Row],[Male Population]],"0.0%")</f>
        <v>0.80801266752502421</v>
      </c>
      <c r="U4052" s="130">
        <f>IFERROR(Table1[[#This Row],[Total Voters]]/Table1[[#This Row],[Total Population]],"0.0%")</f>
        <v>0.82968131252365063</v>
      </c>
      <c r="V4052" s="130">
        <f>IFERROR(Table1[[#This Row],[Female Ballots]]/Table1[[#This Row],[Female Population]],"0.0%")</f>
        <v>0.42532851748272704</v>
      </c>
      <c r="W4052" s="130">
        <f>IFERROR(Table1[[#This Row],[Male Ballots]]/Table1[[#This Row],[Male Population]],"0.0%")</f>
        <v>0.39409882149040693</v>
      </c>
      <c r="X4052" s="130">
        <f>IFERROR(Table1[[#This Row],[Total Ballots]]/Table1[[#This Row],[Total Population]],"0.0%")</f>
        <v>0.41059390385397254</v>
      </c>
      <c r="Y4052" s="78">
        <f>Table1[[#This Row],[Female Ballots]]/Table1[[#This Row],[Female Voters]]</f>
        <v>0.50080171031533938</v>
      </c>
      <c r="Z4052" s="79">
        <f>Table1[[#This Row],[Male Ballots]]/Table1[[#This Row],[Male Voters]]</f>
        <v>0.4877384196185286</v>
      </c>
      <c r="AA4052" s="78">
        <f>Table1[[#This Row],[Total Ballots]]/Table1[[#This Row],[Total Voters]]</f>
        <v>0.49488146551724138</v>
      </c>
    </row>
    <row r="4053" spans="1:27" s="12" customFormat="1" x14ac:dyDescent="0.35">
      <c r="A4053" s="70" t="s">
        <v>50</v>
      </c>
      <c r="B4053" s="71">
        <v>2019</v>
      </c>
      <c r="C4053" s="71" t="s">
        <v>82</v>
      </c>
      <c r="D4053" s="71"/>
      <c r="E4053" s="72"/>
      <c r="F4053" s="81"/>
      <c r="G4053" s="82" t="s">
        <v>66</v>
      </c>
      <c r="H4053" s="66">
        <v>2867.0059999999999</v>
      </c>
      <c r="I4053" s="66">
        <v>2710.0059999999999</v>
      </c>
      <c r="J4053" s="66">
        <v>5577.0129999999999</v>
      </c>
      <c r="K4053" s="66">
        <v>2603</v>
      </c>
      <c r="L4053" s="66">
        <v>2371</v>
      </c>
      <c r="M4053" s="66">
        <v>10</v>
      </c>
      <c r="N4053" s="66">
        <v>4984</v>
      </c>
      <c r="O4053" s="66">
        <v>1604</v>
      </c>
      <c r="P4053" s="66">
        <v>1443</v>
      </c>
      <c r="Q4053" s="66">
        <v>7</v>
      </c>
      <c r="R4053" s="73">
        <v>3054</v>
      </c>
      <c r="S4053" s="130">
        <f>IFERROR(Table1[[#This Row],[Female Voters]]/Table1[[#This Row],[Female Population]],"0.0%")</f>
        <v>0.90791578392232175</v>
      </c>
      <c r="T4053" s="130">
        <f>IFERROR(Table1[[#This Row],[Male Voters]]/Table1[[#This Row],[Male Population]],"0.0%")</f>
        <v>0.87490581201665241</v>
      </c>
      <c r="U4053" s="130">
        <f>IFERROR(Table1[[#This Row],[Total Voters]]/Table1[[#This Row],[Total Population]],"0.0%")</f>
        <v>0.89366834898896597</v>
      </c>
      <c r="V4053" s="130">
        <f>IFERROR(Table1[[#This Row],[Female Ballots]]/Table1[[#This Row],[Female Population]],"0.0%")</f>
        <v>0.55946865824487291</v>
      </c>
      <c r="W4053" s="130">
        <f>IFERROR(Table1[[#This Row],[Male Ballots]]/Table1[[#This Row],[Male Population]],"0.0%")</f>
        <v>0.53247114582034138</v>
      </c>
      <c r="X4053" s="130">
        <f>IFERROR(Table1[[#This Row],[Total Ballots]]/Table1[[#This Row],[Total Population]],"0.0%")</f>
        <v>0.54760496344548593</v>
      </c>
      <c r="Y4053" s="78">
        <f>Table1[[#This Row],[Female Ballots]]/Table1[[#This Row],[Female Voters]]</f>
        <v>0.61621206300422593</v>
      </c>
      <c r="Z4053" s="79">
        <f>Table1[[#This Row],[Male Ballots]]/Table1[[#This Row],[Male Voters]]</f>
        <v>0.60860396457191057</v>
      </c>
      <c r="AA4053" s="78">
        <f>Table1[[#This Row],[Total Ballots]]/Table1[[#This Row],[Total Voters]]</f>
        <v>0.612760834670947</v>
      </c>
    </row>
    <row r="4054" spans="1:27" s="12" customFormat="1" x14ac:dyDescent="0.35">
      <c r="A4054" s="70" t="s">
        <v>50</v>
      </c>
      <c r="B4054" s="71">
        <v>2019</v>
      </c>
      <c r="C4054" s="71" t="s">
        <v>82</v>
      </c>
      <c r="D4054" s="71"/>
      <c r="E4054" s="72"/>
      <c r="F4054" s="81"/>
      <c r="G4054" s="82" t="s">
        <v>67</v>
      </c>
      <c r="H4054" s="66">
        <v>4005.0081</v>
      </c>
      <c r="I4054" s="66">
        <v>3794.0086999999994</v>
      </c>
      <c r="J4054" s="66">
        <v>7799.016599999999</v>
      </c>
      <c r="K4054" s="66">
        <v>3723</v>
      </c>
      <c r="L4054" s="66">
        <v>3650</v>
      </c>
      <c r="M4054" s="66">
        <v>7</v>
      </c>
      <c r="N4054" s="66">
        <v>7380</v>
      </c>
      <c r="O4054" s="66">
        <v>2684</v>
      </c>
      <c r="P4054" s="66">
        <v>2718</v>
      </c>
      <c r="Q4054" s="66">
        <v>6</v>
      </c>
      <c r="R4054" s="66">
        <v>5408</v>
      </c>
      <c r="S4054" s="130">
        <f>IFERROR(Table1[[#This Row],[Female Voters]]/Table1[[#This Row],[Female Population]],"0.0%")</f>
        <v>0.92958613491942754</v>
      </c>
      <c r="T4054" s="130">
        <f>IFERROR(Table1[[#This Row],[Male Voters]]/Table1[[#This Row],[Male Population]],"0.0%")</f>
        <v>0.96204312868338981</v>
      </c>
      <c r="U4054" s="130">
        <f>IFERROR(Table1[[#This Row],[Total Voters]]/Table1[[#This Row],[Total Population]],"0.0%")</f>
        <v>0.94627314936090801</v>
      </c>
      <c r="V4054" s="130">
        <f>IFERROR(Table1[[#This Row],[Female Ballots]]/Table1[[#This Row],[Female Population]],"0.0%")</f>
        <v>0.67016094174690932</v>
      </c>
      <c r="W4054" s="130">
        <f>IFERROR(Table1[[#This Row],[Male Ballots]]/Table1[[#This Row],[Male Population]],"0.0%")</f>
        <v>0.71639266404423385</v>
      </c>
      <c r="X4054" s="130">
        <f>IFERROR(Table1[[#This Row],[Total Ballots]]/Table1[[#This Row],[Total Population]],"0.0%")</f>
        <v>0.69342075768886047</v>
      </c>
      <c r="Y4054" s="78">
        <f>Table1[[#This Row],[Female Ballots]]/Table1[[#This Row],[Female Voters]]</f>
        <v>0.7209239860327693</v>
      </c>
      <c r="Z4054" s="79">
        <f>Table1[[#This Row],[Male Ballots]]/Table1[[#This Row],[Male Voters]]</f>
        <v>0.74465753424657533</v>
      </c>
      <c r="AA4054" s="78">
        <f>Table1[[#This Row],[Total Ballots]]/Table1[[#This Row],[Total Voters]]</f>
        <v>0.73279132791327917</v>
      </c>
    </row>
    <row r="4055" spans="1:27" s="12" customFormat="1" x14ac:dyDescent="0.35">
      <c r="A4055" s="70" t="s">
        <v>29</v>
      </c>
      <c r="B4055" s="71">
        <v>2019</v>
      </c>
      <c r="C4055" s="71" t="s">
        <v>82</v>
      </c>
      <c r="D4055" s="17" t="s">
        <v>69</v>
      </c>
      <c r="E4055" s="72"/>
      <c r="F4055" s="81"/>
      <c r="G4055" s="82" t="s">
        <v>79</v>
      </c>
      <c r="H4055" s="66">
        <v>8838.9851400000007</v>
      </c>
      <c r="I4055" s="66">
        <v>9175.9951000000001</v>
      </c>
      <c r="J4055" s="66">
        <v>18014.979599999999</v>
      </c>
      <c r="K4055" s="66">
        <v>7263</v>
      </c>
      <c r="L4055" s="66">
        <v>7297</v>
      </c>
      <c r="M4055" s="66">
        <v>25</v>
      </c>
      <c r="N4055" s="66">
        <v>14585</v>
      </c>
      <c r="O4055" s="66">
        <v>3394</v>
      </c>
      <c r="P4055" s="66">
        <v>3333</v>
      </c>
      <c r="Q4055" s="66">
        <v>11</v>
      </c>
      <c r="R4055" s="73">
        <v>6738</v>
      </c>
      <c r="S4055" s="130">
        <f>IFERROR(Table1[[#This Row],[Female Voters]]/Table1[[#This Row],[Female Population]],"0.0%")</f>
        <v>0.82170066868106528</v>
      </c>
      <c r="T4055" s="130">
        <f>IFERROR(Table1[[#This Row],[Male Voters]]/Table1[[#This Row],[Male Population]],"0.0%")</f>
        <v>0.79522710294385401</v>
      </c>
      <c r="U4055" s="130">
        <f>IFERROR(Table1[[#This Row],[Total Voters]]/Table1[[#This Row],[Total Population]],"0.0%")</f>
        <v>0.80960402530791653</v>
      </c>
      <c r="V4055" s="130">
        <f>IFERROR(Table1[[#This Row],[Female Ballots]]/Table1[[#This Row],[Female Population]],"0.0%")</f>
        <v>0.38398073378817782</v>
      </c>
      <c r="W4055" s="130">
        <f>IFERROR(Table1[[#This Row],[Male Ballots]]/Table1[[#This Row],[Male Population]],"0.0%")</f>
        <v>0.36323035961516587</v>
      </c>
      <c r="X4055" s="130">
        <f>IFERROR(Table1[[#This Row],[Total Ballots]]/Table1[[#This Row],[Total Population]],"0.0%")</f>
        <v>0.37402207216487776</v>
      </c>
      <c r="Y4055" s="78">
        <f>Table1[[#This Row],[Female Ballots]]/Table1[[#This Row],[Female Voters]]</f>
        <v>0.46730001376841523</v>
      </c>
      <c r="Z4055" s="79">
        <f>Table1[[#This Row],[Male Ballots]]/Table1[[#This Row],[Male Voters]]</f>
        <v>0.45676305330957928</v>
      </c>
      <c r="AA4055" s="78">
        <f>Table1[[#This Row],[Total Ballots]]/Table1[[#This Row],[Total Voters]]</f>
        <v>0.46198148782996229</v>
      </c>
    </row>
    <row r="4056" spans="1:27" s="12" customFormat="1" x14ac:dyDescent="0.35">
      <c r="A4056" s="70" t="s">
        <v>29</v>
      </c>
      <c r="B4056" s="71">
        <v>2019</v>
      </c>
      <c r="C4056" s="71" t="s">
        <v>82</v>
      </c>
      <c r="D4056" s="17" t="s">
        <v>69</v>
      </c>
      <c r="E4056" s="72"/>
      <c r="F4056" s="81"/>
      <c r="G4056" s="82" t="s">
        <v>62</v>
      </c>
      <c r="H4056" s="66">
        <v>637.00114000000008</v>
      </c>
      <c r="I4056" s="66">
        <v>712.00289999999995</v>
      </c>
      <c r="J4056" s="66">
        <v>1349.0039999999999</v>
      </c>
      <c r="K4056" s="66">
        <v>401</v>
      </c>
      <c r="L4056" s="66">
        <v>407</v>
      </c>
      <c r="M4056" s="66">
        <v>5</v>
      </c>
      <c r="N4056" s="66">
        <v>813</v>
      </c>
      <c r="O4056" s="66">
        <v>65</v>
      </c>
      <c r="P4056" s="66">
        <v>81</v>
      </c>
      <c r="Q4056" s="66">
        <v>0</v>
      </c>
      <c r="R4056" s="73">
        <v>146</v>
      </c>
      <c r="S4056" s="130">
        <f>IFERROR(Table1[[#This Row],[Female Voters]]/Table1[[#This Row],[Female Population]],"0.0%")</f>
        <v>0.62951221719948558</v>
      </c>
      <c r="T4056" s="130">
        <f>IFERROR(Table1[[#This Row],[Male Voters]]/Table1[[#This Row],[Male Population]],"0.0%")</f>
        <v>0.57162688522757421</v>
      </c>
      <c r="U4056" s="130">
        <f>IFERROR(Table1[[#This Row],[Total Voters]]/Table1[[#This Row],[Total Population]],"0.0%")</f>
        <v>0.60266685643630413</v>
      </c>
      <c r="V4056" s="130">
        <f>IFERROR(Table1[[#This Row],[Female Ballots]]/Table1[[#This Row],[Female Population]],"0.0%")</f>
        <v>0.10204063371063982</v>
      </c>
      <c r="W4056" s="130">
        <f>IFERROR(Table1[[#This Row],[Male Ballots]]/Table1[[#This Row],[Male Population]],"0.0%")</f>
        <v>0.11376358158091772</v>
      </c>
      <c r="X4056" s="130">
        <f>IFERROR(Table1[[#This Row],[Total Ballots]]/Table1[[#This Row],[Total Population]],"0.0%")</f>
        <v>0.10822799635879508</v>
      </c>
      <c r="Y4056" s="78">
        <f>Table1[[#This Row],[Female Ballots]]/Table1[[#This Row],[Female Voters]]</f>
        <v>0.16209476309226933</v>
      </c>
      <c r="Z4056" s="79">
        <f>Table1[[#This Row],[Male Ballots]]/Table1[[#This Row],[Male Voters]]</f>
        <v>0.19901719901719903</v>
      </c>
      <c r="AA4056" s="78">
        <f>Table1[[#This Row],[Total Ballots]]/Table1[[#This Row],[Total Voters]]</f>
        <v>0.17958179581795819</v>
      </c>
    </row>
    <row r="4057" spans="1:27" s="12" customFormat="1" x14ac:dyDescent="0.35">
      <c r="A4057" s="70" t="s">
        <v>29</v>
      </c>
      <c r="B4057" s="71">
        <v>2019</v>
      </c>
      <c r="C4057" s="71" t="s">
        <v>82</v>
      </c>
      <c r="D4057" s="17" t="s">
        <v>69</v>
      </c>
      <c r="E4057" s="72"/>
      <c r="F4057" s="81"/>
      <c r="G4057" s="82" t="s">
        <v>63</v>
      </c>
      <c r="H4057" s="66">
        <v>1121.0002999999999</v>
      </c>
      <c r="I4057" s="66">
        <v>1168.0034000000001</v>
      </c>
      <c r="J4057" s="66">
        <v>2289.0032999999999</v>
      </c>
      <c r="K4057" s="66">
        <v>872</v>
      </c>
      <c r="L4057" s="66">
        <v>817</v>
      </c>
      <c r="M4057" s="66">
        <v>5</v>
      </c>
      <c r="N4057" s="66">
        <v>1694</v>
      </c>
      <c r="O4057" s="66">
        <v>181</v>
      </c>
      <c r="P4057" s="66">
        <v>161</v>
      </c>
      <c r="Q4057" s="66">
        <v>2</v>
      </c>
      <c r="R4057" s="73">
        <v>344</v>
      </c>
      <c r="S4057" s="130">
        <f>IFERROR(Table1[[#This Row],[Female Voters]]/Table1[[#This Row],[Female Population]],"0.0%")</f>
        <v>0.77787668745494543</v>
      </c>
      <c r="T4057" s="130">
        <f>IFERROR(Table1[[#This Row],[Male Voters]]/Table1[[#This Row],[Male Population]],"0.0%")</f>
        <v>0.69948426519991291</v>
      </c>
      <c r="U4057" s="130">
        <f>IFERROR(Table1[[#This Row],[Total Voters]]/Table1[[#This Row],[Total Population]],"0.0%")</f>
        <v>0.74006009515145743</v>
      </c>
      <c r="V4057" s="130">
        <f>IFERROR(Table1[[#This Row],[Female Ballots]]/Table1[[#This Row],[Female Population]],"0.0%")</f>
        <v>0.16146293627218478</v>
      </c>
      <c r="W4057" s="130">
        <f>IFERROR(Table1[[#This Row],[Male Ballots]]/Table1[[#This Row],[Male Population]],"0.0%")</f>
        <v>0.13784206450083963</v>
      </c>
      <c r="X4057" s="130">
        <f>IFERROR(Table1[[#This Row],[Total Ballots]]/Table1[[#This Row],[Total Population]],"0.0%")</f>
        <v>0.15028375013701378</v>
      </c>
      <c r="Y4057" s="78">
        <f>Table1[[#This Row],[Female Ballots]]/Table1[[#This Row],[Female Voters]]</f>
        <v>0.20756880733944955</v>
      </c>
      <c r="Z4057" s="79">
        <f>Table1[[#This Row],[Male Ballots]]/Table1[[#This Row],[Male Voters]]</f>
        <v>0.19706242350061198</v>
      </c>
      <c r="AA4057" s="78">
        <f>Table1[[#This Row],[Total Ballots]]/Table1[[#This Row],[Total Voters]]</f>
        <v>0.20306965761511217</v>
      </c>
    </row>
    <row r="4058" spans="1:27" s="12" customFormat="1" x14ac:dyDescent="0.35">
      <c r="A4058" s="70" t="s">
        <v>29</v>
      </c>
      <c r="B4058" s="71">
        <v>2019</v>
      </c>
      <c r="C4058" s="71" t="s">
        <v>82</v>
      </c>
      <c r="D4058" s="17" t="s">
        <v>69</v>
      </c>
      <c r="E4058" s="72"/>
      <c r="F4058" s="81"/>
      <c r="G4058" s="82" t="s">
        <v>64</v>
      </c>
      <c r="H4058" s="66">
        <v>1377.9992999999999</v>
      </c>
      <c r="I4058" s="66">
        <v>1455.0021000000002</v>
      </c>
      <c r="J4058" s="66">
        <v>2833.0010000000002</v>
      </c>
      <c r="K4058" s="66">
        <v>1040</v>
      </c>
      <c r="L4058" s="66">
        <v>1062</v>
      </c>
      <c r="M4058" s="66">
        <v>8</v>
      </c>
      <c r="N4058" s="66">
        <v>2110</v>
      </c>
      <c r="O4058" s="66">
        <v>341</v>
      </c>
      <c r="P4058" s="66">
        <v>314</v>
      </c>
      <c r="Q4058" s="66">
        <v>3</v>
      </c>
      <c r="R4058" s="73">
        <v>658</v>
      </c>
      <c r="S4058" s="130">
        <f>IFERROR(Table1[[#This Row],[Female Voters]]/Table1[[#This Row],[Female Population]],"0.0%")</f>
        <v>0.7547173645153521</v>
      </c>
      <c r="T4058" s="130">
        <f>IFERROR(Table1[[#This Row],[Male Voters]]/Table1[[#This Row],[Male Population]],"0.0%")</f>
        <v>0.72989585375856147</v>
      </c>
      <c r="U4058" s="130">
        <f>IFERROR(Table1[[#This Row],[Total Voters]]/Table1[[#This Row],[Total Population]],"0.0%")</f>
        <v>0.74479324221911669</v>
      </c>
      <c r="V4058" s="130">
        <f>IFERROR(Table1[[#This Row],[Female Ballots]]/Table1[[#This Row],[Female Population]],"0.0%")</f>
        <v>0.24746021278820679</v>
      </c>
      <c r="W4058" s="130">
        <f>IFERROR(Table1[[#This Row],[Male Ballots]]/Table1[[#This Row],[Male Population]],"0.0%")</f>
        <v>0.21580724866307752</v>
      </c>
      <c r="X4058" s="130">
        <f>IFERROR(Table1[[#This Row],[Total Ballots]]/Table1[[#This Row],[Total Population]],"0.0%")</f>
        <v>0.23226253714700418</v>
      </c>
      <c r="Y4058" s="78">
        <f>Table1[[#This Row],[Female Ballots]]/Table1[[#This Row],[Female Voters]]</f>
        <v>0.32788461538461539</v>
      </c>
      <c r="Z4058" s="79">
        <f>Table1[[#This Row],[Male Ballots]]/Table1[[#This Row],[Male Voters]]</f>
        <v>0.29566854990583802</v>
      </c>
      <c r="AA4058" s="78">
        <f>Table1[[#This Row],[Total Ballots]]/Table1[[#This Row],[Total Voters]]</f>
        <v>0.31184834123222749</v>
      </c>
    </row>
    <row r="4059" spans="1:27" s="12" customFormat="1" x14ac:dyDescent="0.35">
      <c r="A4059" s="70" t="s">
        <v>29</v>
      </c>
      <c r="B4059" s="71">
        <v>2019</v>
      </c>
      <c r="C4059" s="71" t="s">
        <v>82</v>
      </c>
      <c r="D4059" s="17" t="s">
        <v>69</v>
      </c>
      <c r="E4059" s="72"/>
      <c r="F4059" s="81"/>
      <c r="G4059" s="82" t="s">
        <v>65</v>
      </c>
      <c r="H4059" s="66">
        <v>1341.9987000000001</v>
      </c>
      <c r="I4059" s="66">
        <v>1460.0001999999999</v>
      </c>
      <c r="J4059" s="66">
        <v>2801.9989999999998</v>
      </c>
      <c r="K4059" s="66">
        <v>973</v>
      </c>
      <c r="L4059" s="66">
        <v>1073</v>
      </c>
      <c r="M4059" s="66">
        <v>2</v>
      </c>
      <c r="N4059" s="66">
        <v>2048</v>
      </c>
      <c r="O4059" s="66">
        <v>422</v>
      </c>
      <c r="P4059" s="66">
        <v>410</v>
      </c>
      <c r="Q4059" s="66">
        <v>1</v>
      </c>
      <c r="R4059" s="73">
        <v>833</v>
      </c>
      <c r="S4059" s="130">
        <f>IFERROR(Table1[[#This Row],[Female Voters]]/Table1[[#This Row],[Female Population]],"0.0%")</f>
        <v>0.72503796017090028</v>
      </c>
      <c r="T4059" s="130">
        <f>IFERROR(Table1[[#This Row],[Male Voters]]/Table1[[#This Row],[Male Population]],"0.0%")</f>
        <v>0.73493140617378006</v>
      </c>
      <c r="U4059" s="130">
        <f>IFERROR(Table1[[#This Row],[Total Voters]]/Table1[[#This Row],[Total Population]],"0.0%")</f>
        <v>0.73090675621226142</v>
      </c>
      <c r="V4059" s="130">
        <f>IFERROR(Table1[[#This Row],[Female Ballots]]/Table1[[#This Row],[Female Population]],"0.0%")</f>
        <v>0.31445634038244596</v>
      </c>
      <c r="W4059" s="130">
        <f>IFERROR(Table1[[#This Row],[Male Ballots]]/Table1[[#This Row],[Male Population]],"0.0%")</f>
        <v>0.28082187933946862</v>
      </c>
      <c r="X4059" s="130">
        <f>IFERROR(Table1[[#This Row],[Total Ballots]]/Table1[[#This Row],[Total Population]],"0.0%")</f>
        <v>0.29728775777578798</v>
      </c>
      <c r="Y4059" s="78">
        <f>Table1[[#This Row],[Female Ballots]]/Table1[[#This Row],[Female Voters]]</f>
        <v>0.43371017471736895</v>
      </c>
      <c r="Z4059" s="79">
        <f>Table1[[#This Row],[Male Ballots]]/Table1[[#This Row],[Male Voters]]</f>
        <v>0.38210624417520972</v>
      </c>
      <c r="AA4059" s="78">
        <f>Table1[[#This Row],[Total Ballots]]/Table1[[#This Row],[Total Voters]]</f>
        <v>0.40673828125</v>
      </c>
    </row>
    <row r="4060" spans="1:27" s="12" customFormat="1" x14ac:dyDescent="0.35">
      <c r="A4060" s="70" t="s">
        <v>29</v>
      </c>
      <c r="B4060" s="71">
        <v>2019</v>
      </c>
      <c r="C4060" s="71" t="s">
        <v>82</v>
      </c>
      <c r="D4060" s="17" t="s">
        <v>69</v>
      </c>
      <c r="E4060" s="72"/>
      <c r="F4060" s="81"/>
      <c r="G4060" s="82" t="s">
        <v>66</v>
      </c>
      <c r="H4060" s="66">
        <v>1805.9931999999999</v>
      </c>
      <c r="I4060" s="66">
        <v>1738.9964</v>
      </c>
      <c r="J4060" s="66">
        <v>3544.99</v>
      </c>
      <c r="K4060" s="66">
        <v>1564</v>
      </c>
      <c r="L4060" s="66">
        <v>1449</v>
      </c>
      <c r="M4060" s="66">
        <v>2</v>
      </c>
      <c r="N4060" s="66">
        <v>3015</v>
      </c>
      <c r="O4060" s="66">
        <v>818</v>
      </c>
      <c r="P4060" s="66">
        <v>716</v>
      </c>
      <c r="Q4060" s="66">
        <v>2</v>
      </c>
      <c r="R4060" s="73">
        <v>1536</v>
      </c>
      <c r="S4060" s="130">
        <f>IFERROR(Table1[[#This Row],[Female Voters]]/Table1[[#This Row],[Female Population]],"0.0%")</f>
        <v>0.86600547554664109</v>
      </c>
      <c r="T4060" s="130">
        <f>IFERROR(Table1[[#This Row],[Male Voters]]/Table1[[#This Row],[Male Population]],"0.0%")</f>
        <v>0.83323921774651177</v>
      </c>
      <c r="U4060" s="130">
        <f>IFERROR(Table1[[#This Row],[Total Voters]]/Table1[[#This Row],[Total Population]],"0.0%")</f>
        <v>0.85049605217504143</v>
      </c>
      <c r="V4060" s="130">
        <f>IFERROR(Table1[[#This Row],[Female Ballots]]/Table1[[#This Row],[Female Population]],"0.0%")</f>
        <v>0.45293636764523809</v>
      </c>
      <c r="W4060" s="130">
        <f>IFERROR(Table1[[#This Row],[Male Ballots]]/Table1[[#This Row],[Male Population]],"0.0%")</f>
        <v>0.41173173216459791</v>
      </c>
      <c r="X4060" s="130">
        <f>IFERROR(Table1[[#This Row],[Total Ballots]]/Table1[[#This Row],[Total Population]],"0.0%")</f>
        <v>0.4332875410085783</v>
      </c>
      <c r="Y4060" s="78">
        <f>Table1[[#This Row],[Female Ballots]]/Table1[[#This Row],[Female Voters]]</f>
        <v>0.52301790281329918</v>
      </c>
      <c r="Z4060" s="79">
        <f>Table1[[#This Row],[Male Ballots]]/Table1[[#This Row],[Male Voters]]</f>
        <v>0.49413388543823328</v>
      </c>
      <c r="AA4060" s="78">
        <f>Table1[[#This Row],[Total Ballots]]/Table1[[#This Row],[Total Voters]]</f>
        <v>0.50945273631840793</v>
      </c>
    </row>
    <row r="4061" spans="1:27" s="12" customFormat="1" x14ac:dyDescent="0.35">
      <c r="A4061" s="70" t="s">
        <v>29</v>
      </c>
      <c r="B4061" s="71">
        <v>2019</v>
      </c>
      <c r="C4061" s="71" t="s">
        <v>82</v>
      </c>
      <c r="D4061" s="17" t="s">
        <v>69</v>
      </c>
      <c r="E4061" s="72"/>
      <c r="F4061" s="81"/>
      <c r="G4061" s="82" t="s">
        <v>67</v>
      </c>
      <c r="H4061" s="66">
        <v>2554.9925000000003</v>
      </c>
      <c r="I4061" s="66">
        <v>2641.9901</v>
      </c>
      <c r="J4061" s="66">
        <v>5196.9822999999997</v>
      </c>
      <c r="K4061" s="66">
        <v>2413</v>
      </c>
      <c r="L4061" s="66">
        <v>2489</v>
      </c>
      <c r="M4061" s="66">
        <v>3</v>
      </c>
      <c r="N4061" s="66">
        <v>4905</v>
      </c>
      <c r="O4061" s="66">
        <v>1567</v>
      </c>
      <c r="P4061" s="66">
        <v>1651</v>
      </c>
      <c r="Q4061" s="66">
        <v>3</v>
      </c>
      <c r="R4061" s="66">
        <v>3221</v>
      </c>
      <c r="S4061" s="130">
        <f>IFERROR(Table1[[#This Row],[Female Voters]]/Table1[[#This Row],[Female Population]],"0.0%")</f>
        <v>0.94442547287320788</v>
      </c>
      <c r="T4061" s="130">
        <f>IFERROR(Table1[[#This Row],[Male Voters]]/Table1[[#This Row],[Male Population]],"0.0%")</f>
        <v>0.9420928564418164</v>
      </c>
      <c r="U4061" s="130">
        <f>IFERROR(Table1[[#This Row],[Total Voters]]/Table1[[#This Row],[Total Population]],"0.0%")</f>
        <v>0.94381695315760461</v>
      </c>
      <c r="V4061" s="130">
        <f>IFERROR(Table1[[#This Row],[Female Ballots]]/Table1[[#This Row],[Female Population]],"0.0%")</f>
        <v>0.61330904102458217</v>
      </c>
      <c r="W4061" s="130">
        <f>IFERROR(Table1[[#This Row],[Male Ballots]]/Table1[[#This Row],[Male Population]],"0.0%")</f>
        <v>0.62490771634609832</v>
      </c>
      <c r="X4061" s="130">
        <f>IFERROR(Table1[[#This Row],[Total Ballots]]/Table1[[#This Row],[Total Population]],"0.0%")</f>
        <v>0.61978275354141577</v>
      </c>
      <c r="Y4061" s="78">
        <f>Table1[[#This Row],[Female Ballots]]/Table1[[#This Row],[Female Voters]]</f>
        <v>0.64939908827186077</v>
      </c>
      <c r="Z4061" s="79">
        <f>Table1[[#This Row],[Male Ballots]]/Table1[[#This Row],[Male Voters]]</f>
        <v>0.66331860184813174</v>
      </c>
      <c r="AA4061" s="78">
        <f>Table1[[#This Row],[Total Ballots]]/Table1[[#This Row],[Total Voters]]</f>
        <v>0.65667686034658512</v>
      </c>
    </row>
    <row r="4062" spans="1:27" s="12" customFormat="1" x14ac:dyDescent="0.35">
      <c r="A4062" s="70" t="s">
        <v>42</v>
      </c>
      <c r="B4062" s="71">
        <v>2019</v>
      </c>
      <c r="C4062" s="71" t="s">
        <v>82</v>
      </c>
      <c r="D4062" s="71"/>
      <c r="E4062" s="72"/>
      <c r="F4062" s="81"/>
      <c r="G4062" s="82" t="s">
        <v>79</v>
      </c>
      <c r="H4062" s="66">
        <v>31882.000200000002</v>
      </c>
      <c r="I4062" s="66">
        <v>31195</v>
      </c>
      <c r="J4062" s="66">
        <v>63076.999199999998</v>
      </c>
      <c r="K4062" s="66">
        <v>25571</v>
      </c>
      <c r="L4062" s="66">
        <v>23845</v>
      </c>
      <c r="M4062" s="66">
        <v>138</v>
      </c>
      <c r="N4062" s="66">
        <v>49554</v>
      </c>
      <c r="O4062" s="66">
        <v>11696</v>
      </c>
      <c r="P4062" s="66">
        <v>11256</v>
      </c>
      <c r="Q4062" s="66">
        <v>52</v>
      </c>
      <c r="R4062" s="73">
        <v>23004</v>
      </c>
      <c r="S4062" s="130">
        <f>IFERROR(Table1[[#This Row],[Female Voters]]/Table1[[#This Row],[Female Population]],"0.0%")</f>
        <v>0.80205130918981671</v>
      </c>
      <c r="T4062" s="130">
        <f>IFERROR(Table1[[#This Row],[Male Voters]]/Table1[[#This Row],[Male Population]],"0.0%")</f>
        <v>0.76438531815996158</v>
      </c>
      <c r="U4062" s="130">
        <f>IFERROR(Table1[[#This Row],[Total Voters]]/Table1[[#This Row],[Total Population]],"0.0%")</f>
        <v>0.78561124702330487</v>
      </c>
      <c r="V4062" s="130">
        <f>IFERROR(Table1[[#This Row],[Female Ballots]]/Table1[[#This Row],[Female Population]],"0.0%")</f>
        <v>0.36685276728653932</v>
      </c>
      <c r="W4062" s="130">
        <f>IFERROR(Table1[[#This Row],[Male Ballots]]/Table1[[#This Row],[Male Population]],"0.0%")</f>
        <v>0.36082705561788747</v>
      </c>
      <c r="X4062" s="130">
        <f>IFERROR(Table1[[#This Row],[Total Ballots]]/Table1[[#This Row],[Total Population]],"0.0%")</f>
        <v>0.36469712084845024</v>
      </c>
      <c r="Y4062" s="78">
        <f>Table1[[#This Row],[Female Ballots]]/Table1[[#This Row],[Female Voters]]</f>
        <v>0.45739314066716202</v>
      </c>
      <c r="Z4062" s="79">
        <f>Table1[[#This Row],[Male Ballots]]/Table1[[#This Row],[Male Voters]]</f>
        <v>0.47204864751520237</v>
      </c>
      <c r="AA4062" s="78">
        <f>Table1[[#This Row],[Total Ballots]]/Table1[[#This Row],[Total Voters]]</f>
        <v>0.46422084998183799</v>
      </c>
    </row>
    <row r="4063" spans="1:27" s="12" customFormat="1" x14ac:dyDescent="0.35">
      <c r="A4063" s="70" t="s">
        <v>42</v>
      </c>
      <c r="B4063" s="71">
        <v>2019</v>
      </c>
      <c r="C4063" s="71" t="s">
        <v>82</v>
      </c>
      <c r="D4063" s="71"/>
      <c r="E4063" s="72"/>
      <c r="F4063" s="81"/>
      <c r="G4063" s="82" t="s">
        <v>62</v>
      </c>
      <c r="H4063" s="66">
        <v>2894.0002000000004</v>
      </c>
      <c r="I4063" s="66">
        <v>3187.0001000000002</v>
      </c>
      <c r="J4063" s="66">
        <v>6081.0012000000006</v>
      </c>
      <c r="K4063" s="66">
        <v>1856</v>
      </c>
      <c r="L4063" s="66">
        <v>1935</v>
      </c>
      <c r="M4063" s="66">
        <v>21</v>
      </c>
      <c r="N4063" s="66">
        <v>3812</v>
      </c>
      <c r="O4063" s="66">
        <v>331</v>
      </c>
      <c r="P4063" s="66">
        <v>361</v>
      </c>
      <c r="Q4063" s="66">
        <v>4</v>
      </c>
      <c r="R4063" s="73">
        <v>696</v>
      </c>
      <c r="S4063" s="130">
        <f>IFERROR(Table1[[#This Row],[Female Voters]]/Table1[[#This Row],[Female Population]],"0.0%")</f>
        <v>0.64132683888549824</v>
      </c>
      <c r="T4063" s="130">
        <f>IFERROR(Table1[[#This Row],[Male Voters]]/Table1[[#This Row],[Male Population]],"0.0%")</f>
        <v>0.60715404433153297</v>
      </c>
      <c r="U4063" s="130">
        <f>IFERROR(Table1[[#This Row],[Total Voters]]/Table1[[#This Row],[Total Population]],"0.0%")</f>
        <v>0.62687045679254261</v>
      </c>
      <c r="V4063" s="130">
        <f>IFERROR(Table1[[#This Row],[Female Ballots]]/Table1[[#This Row],[Female Population]],"0.0%")</f>
        <v>0.11437456016761849</v>
      </c>
      <c r="W4063" s="130">
        <f>IFERROR(Table1[[#This Row],[Male Ballots]]/Table1[[#This Row],[Male Population]],"0.0%")</f>
        <v>0.11327266666857022</v>
      </c>
      <c r="X4063" s="130">
        <f>IFERROR(Table1[[#This Row],[Total Ballots]]/Table1[[#This Row],[Total Population]],"0.0%")</f>
        <v>0.11445483681206968</v>
      </c>
      <c r="Y4063" s="78">
        <f>Table1[[#This Row],[Female Ballots]]/Table1[[#This Row],[Female Voters]]</f>
        <v>0.17834051724137931</v>
      </c>
      <c r="Z4063" s="79">
        <f>Table1[[#This Row],[Male Ballots]]/Table1[[#This Row],[Male Voters]]</f>
        <v>0.18656330749354005</v>
      </c>
      <c r="AA4063" s="78">
        <f>Table1[[#This Row],[Total Ballots]]/Table1[[#This Row],[Total Voters]]</f>
        <v>0.1825813221406086</v>
      </c>
    </row>
    <row r="4064" spans="1:27" s="12" customFormat="1" x14ac:dyDescent="0.35">
      <c r="A4064" s="70" t="s">
        <v>42</v>
      </c>
      <c r="B4064" s="71">
        <v>2019</v>
      </c>
      <c r="C4064" s="71" t="s">
        <v>82</v>
      </c>
      <c r="D4064" s="71"/>
      <c r="E4064" s="72"/>
      <c r="F4064" s="81"/>
      <c r="G4064" s="82" t="s">
        <v>63</v>
      </c>
      <c r="H4064" s="66">
        <v>4531</v>
      </c>
      <c r="I4064" s="66">
        <v>4632</v>
      </c>
      <c r="J4064" s="66">
        <v>9163.0020000000004</v>
      </c>
      <c r="K4064" s="66">
        <v>3536</v>
      </c>
      <c r="L4064" s="66">
        <v>3276</v>
      </c>
      <c r="M4064" s="66">
        <v>35</v>
      </c>
      <c r="N4064" s="66">
        <v>6847</v>
      </c>
      <c r="O4064" s="66">
        <v>665</v>
      </c>
      <c r="P4064" s="66">
        <v>651</v>
      </c>
      <c r="Q4064" s="66">
        <v>8</v>
      </c>
      <c r="R4064" s="73">
        <v>1324</v>
      </c>
      <c r="S4064" s="130">
        <f>IFERROR(Table1[[#This Row],[Female Voters]]/Table1[[#This Row],[Female Population]],"0.0%")</f>
        <v>0.78040167733392185</v>
      </c>
      <c r="T4064" s="130">
        <f>IFERROR(Table1[[#This Row],[Male Voters]]/Table1[[#This Row],[Male Population]],"0.0%")</f>
        <v>0.70725388601036265</v>
      </c>
      <c r="U4064" s="130">
        <f>IFERROR(Table1[[#This Row],[Total Voters]]/Table1[[#This Row],[Total Population]],"0.0%")</f>
        <v>0.74724418918603308</v>
      </c>
      <c r="V4064" s="130">
        <f>IFERROR(Table1[[#This Row],[Female Ballots]]/Table1[[#This Row],[Female Population]],"0.0%")</f>
        <v>0.14676671816376075</v>
      </c>
      <c r="W4064" s="130">
        <f>IFERROR(Table1[[#This Row],[Male Ballots]]/Table1[[#This Row],[Male Population]],"0.0%")</f>
        <v>0.1405440414507772</v>
      </c>
      <c r="X4064" s="130">
        <f>IFERROR(Table1[[#This Row],[Total Ballots]]/Table1[[#This Row],[Total Population]],"0.0%")</f>
        <v>0.1444941297622766</v>
      </c>
      <c r="Y4064" s="78">
        <f>Table1[[#This Row],[Female Ballots]]/Table1[[#This Row],[Female Voters]]</f>
        <v>0.1880656108597285</v>
      </c>
      <c r="Z4064" s="79">
        <f>Table1[[#This Row],[Male Ballots]]/Table1[[#This Row],[Male Voters]]</f>
        <v>0.19871794871794871</v>
      </c>
      <c r="AA4064" s="78">
        <f>Table1[[#This Row],[Total Ballots]]/Table1[[#This Row],[Total Voters]]</f>
        <v>0.19336935884328904</v>
      </c>
    </row>
    <row r="4065" spans="1:27" s="12" customFormat="1" x14ac:dyDescent="0.35">
      <c r="A4065" s="70" t="s">
        <v>42</v>
      </c>
      <c r="B4065" s="71">
        <v>2019</v>
      </c>
      <c r="C4065" s="71" t="s">
        <v>82</v>
      </c>
      <c r="D4065" s="71"/>
      <c r="E4065" s="72"/>
      <c r="F4065" s="81"/>
      <c r="G4065" s="82" t="s">
        <v>64</v>
      </c>
      <c r="H4065" s="66">
        <v>4723</v>
      </c>
      <c r="I4065" s="66">
        <v>4780</v>
      </c>
      <c r="J4065" s="66">
        <v>9503</v>
      </c>
      <c r="K4065" s="66">
        <v>3545</v>
      </c>
      <c r="L4065" s="66">
        <v>3331</v>
      </c>
      <c r="M4065" s="66">
        <v>27</v>
      </c>
      <c r="N4065" s="66">
        <v>6903</v>
      </c>
      <c r="O4065" s="66">
        <v>1078</v>
      </c>
      <c r="P4065" s="66">
        <v>1020</v>
      </c>
      <c r="Q4065" s="66">
        <v>11</v>
      </c>
      <c r="R4065" s="73">
        <v>2109</v>
      </c>
      <c r="S4065" s="130">
        <f>IFERROR(Table1[[#This Row],[Female Voters]]/Table1[[#This Row],[Female Population]],"0.0%")</f>
        <v>0.75058225704001691</v>
      </c>
      <c r="T4065" s="130">
        <f>IFERROR(Table1[[#This Row],[Male Voters]]/Table1[[#This Row],[Male Population]],"0.0%")</f>
        <v>0.69686192468619246</v>
      </c>
      <c r="U4065" s="130">
        <f>IFERROR(Table1[[#This Row],[Total Voters]]/Table1[[#This Row],[Total Population]],"0.0%")</f>
        <v>0.72640218878248974</v>
      </c>
      <c r="V4065" s="130">
        <f>IFERROR(Table1[[#This Row],[Female Ballots]]/Table1[[#This Row],[Female Population]],"0.0%")</f>
        <v>0.22824475968663985</v>
      </c>
      <c r="W4065" s="130">
        <f>IFERROR(Table1[[#This Row],[Male Ballots]]/Table1[[#This Row],[Male Population]],"0.0%")</f>
        <v>0.21338912133891214</v>
      </c>
      <c r="X4065" s="130">
        <f>IFERROR(Table1[[#This Row],[Total Ballots]]/Table1[[#This Row],[Total Population]],"0.0%")</f>
        <v>0.22192991686835736</v>
      </c>
      <c r="Y4065" s="78">
        <f>Table1[[#This Row],[Female Ballots]]/Table1[[#This Row],[Female Voters]]</f>
        <v>0.30409026798307476</v>
      </c>
      <c r="Z4065" s="79">
        <f>Table1[[#This Row],[Male Ballots]]/Table1[[#This Row],[Male Voters]]</f>
        <v>0.3062143500450315</v>
      </c>
      <c r="AA4065" s="78">
        <f>Table1[[#This Row],[Total Ballots]]/Table1[[#This Row],[Total Voters]]</f>
        <v>0.30551933941764448</v>
      </c>
    </row>
    <row r="4066" spans="1:27" s="12" customFormat="1" x14ac:dyDescent="0.35">
      <c r="A4066" s="70" t="s">
        <v>42</v>
      </c>
      <c r="B4066" s="71">
        <v>2019</v>
      </c>
      <c r="C4066" s="71" t="s">
        <v>82</v>
      </c>
      <c r="D4066" s="71"/>
      <c r="E4066" s="72"/>
      <c r="F4066" s="81"/>
      <c r="G4066" s="82" t="s">
        <v>65</v>
      </c>
      <c r="H4066" s="66">
        <v>4719</v>
      </c>
      <c r="I4066" s="66">
        <v>4765</v>
      </c>
      <c r="J4066" s="66">
        <v>9484</v>
      </c>
      <c r="K4066" s="66">
        <v>3647</v>
      </c>
      <c r="L4066" s="66">
        <v>3431</v>
      </c>
      <c r="M4066" s="66">
        <v>22</v>
      </c>
      <c r="N4066" s="66">
        <v>7100</v>
      </c>
      <c r="O4066" s="66">
        <v>1436</v>
      </c>
      <c r="P4066" s="66">
        <v>1405</v>
      </c>
      <c r="Q4066" s="66">
        <v>4</v>
      </c>
      <c r="R4066" s="73">
        <v>2845</v>
      </c>
      <c r="S4066" s="130">
        <f>IFERROR(Table1[[#This Row],[Female Voters]]/Table1[[#This Row],[Female Population]],"0.0%")</f>
        <v>0.77283322737868188</v>
      </c>
      <c r="T4066" s="130">
        <f>IFERROR(Table1[[#This Row],[Male Voters]]/Table1[[#This Row],[Male Population]],"0.0%")</f>
        <v>0.72004197271773351</v>
      </c>
      <c r="U4066" s="130">
        <f>IFERROR(Table1[[#This Row],[Total Voters]]/Table1[[#This Row],[Total Population]],"0.0%")</f>
        <v>0.74862927035006321</v>
      </c>
      <c r="V4066" s="130">
        <f>IFERROR(Table1[[#This Row],[Female Ballots]]/Table1[[#This Row],[Female Population]],"0.0%")</f>
        <v>0.30430175884721339</v>
      </c>
      <c r="W4066" s="130">
        <f>IFERROR(Table1[[#This Row],[Male Ballots]]/Table1[[#This Row],[Male Population]],"0.0%")</f>
        <v>0.29485834207764955</v>
      </c>
      <c r="X4066" s="130">
        <f>IFERROR(Table1[[#This Row],[Total Ballots]]/Table1[[#This Row],[Total Population]],"0.0%")</f>
        <v>0.29997891185153941</v>
      </c>
      <c r="Y4066" s="78">
        <f>Table1[[#This Row],[Female Ballots]]/Table1[[#This Row],[Female Voters]]</f>
        <v>0.39374828626268166</v>
      </c>
      <c r="Z4066" s="79">
        <f>Table1[[#This Row],[Male Ballots]]/Table1[[#This Row],[Male Voters]]</f>
        <v>0.40950160303118627</v>
      </c>
      <c r="AA4066" s="78">
        <f>Table1[[#This Row],[Total Ballots]]/Table1[[#This Row],[Total Voters]]</f>
        <v>0.4007042253521127</v>
      </c>
    </row>
    <row r="4067" spans="1:27" s="12" customFormat="1" x14ac:dyDescent="0.35">
      <c r="A4067" s="70" t="s">
        <v>42</v>
      </c>
      <c r="B4067" s="71">
        <v>2019</v>
      </c>
      <c r="C4067" s="71" t="s">
        <v>82</v>
      </c>
      <c r="D4067" s="71"/>
      <c r="E4067" s="72"/>
      <c r="F4067" s="81"/>
      <c r="G4067" s="82" t="s">
        <v>66</v>
      </c>
      <c r="H4067" s="66">
        <v>5984</v>
      </c>
      <c r="I4067" s="66">
        <v>5666</v>
      </c>
      <c r="J4067" s="66">
        <v>11649.998</v>
      </c>
      <c r="K4067" s="66">
        <v>5030</v>
      </c>
      <c r="L4067" s="66">
        <v>4529</v>
      </c>
      <c r="M4067" s="66">
        <v>15</v>
      </c>
      <c r="N4067" s="66">
        <v>9574</v>
      </c>
      <c r="O4067" s="66">
        <v>2813</v>
      </c>
      <c r="P4067" s="66">
        <v>2509</v>
      </c>
      <c r="Q4067" s="66">
        <v>9</v>
      </c>
      <c r="R4067" s="73">
        <v>5331</v>
      </c>
      <c r="S4067" s="130">
        <f>IFERROR(Table1[[#This Row],[Female Voters]]/Table1[[#This Row],[Female Population]],"0.0%")</f>
        <v>0.84057486631016043</v>
      </c>
      <c r="T4067" s="130">
        <f>IFERROR(Table1[[#This Row],[Male Voters]]/Table1[[#This Row],[Male Population]],"0.0%")</f>
        <v>0.7993293328626897</v>
      </c>
      <c r="U4067" s="130">
        <f>IFERROR(Table1[[#This Row],[Total Voters]]/Table1[[#This Row],[Total Population]],"0.0%")</f>
        <v>0.82180271618930756</v>
      </c>
      <c r="V4067" s="130">
        <f>IFERROR(Table1[[#This Row],[Female Ballots]]/Table1[[#This Row],[Female Population]],"0.0%")</f>
        <v>0.47008689839572193</v>
      </c>
      <c r="W4067" s="130">
        <f>IFERROR(Table1[[#This Row],[Male Ballots]]/Table1[[#This Row],[Male Population]],"0.0%")</f>
        <v>0.44281680197670314</v>
      </c>
      <c r="X4067" s="130">
        <f>IFERROR(Table1[[#This Row],[Total Ballots]]/Table1[[#This Row],[Total Population]],"0.0%")</f>
        <v>0.45759664508096914</v>
      </c>
      <c r="Y4067" s="78">
        <f>Table1[[#This Row],[Female Ballots]]/Table1[[#This Row],[Female Voters]]</f>
        <v>0.55924453280318087</v>
      </c>
      <c r="Z4067" s="79">
        <f>Table1[[#This Row],[Male Ballots]]/Table1[[#This Row],[Male Voters]]</f>
        <v>0.5539854272466328</v>
      </c>
      <c r="AA4067" s="78">
        <f>Table1[[#This Row],[Total Ballots]]/Table1[[#This Row],[Total Voters]]</f>
        <v>0.5568205556716106</v>
      </c>
    </row>
    <row r="4068" spans="1:27" s="12" customFormat="1" x14ac:dyDescent="0.35">
      <c r="A4068" s="70" t="s">
        <v>42</v>
      </c>
      <c r="B4068" s="71">
        <v>2019</v>
      </c>
      <c r="C4068" s="71" t="s">
        <v>82</v>
      </c>
      <c r="D4068" s="71"/>
      <c r="E4068" s="72"/>
      <c r="F4068" s="81"/>
      <c r="G4068" s="82" t="s">
        <v>67</v>
      </c>
      <c r="H4068" s="66">
        <v>9031</v>
      </c>
      <c r="I4068" s="66">
        <v>8164.9998999999998</v>
      </c>
      <c r="J4068" s="66">
        <v>17195.998</v>
      </c>
      <c r="K4068" s="66">
        <v>7957</v>
      </c>
      <c r="L4068" s="66">
        <v>7343</v>
      </c>
      <c r="M4068" s="66">
        <v>18</v>
      </c>
      <c r="N4068" s="66">
        <v>15318</v>
      </c>
      <c r="O4068" s="66">
        <v>5373</v>
      </c>
      <c r="P4068" s="66">
        <v>5310</v>
      </c>
      <c r="Q4068" s="66">
        <v>16</v>
      </c>
      <c r="R4068" s="66">
        <v>10699</v>
      </c>
      <c r="S4068" s="130">
        <f>IFERROR(Table1[[#This Row],[Female Voters]]/Table1[[#This Row],[Female Population]],"0.0%")</f>
        <v>0.88107629276935007</v>
      </c>
      <c r="T4068" s="130">
        <f>IFERROR(Table1[[#This Row],[Male Voters]]/Table1[[#This Row],[Male Population]],"0.0%")</f>
        <v>0.8993264041558654</v>
      </c>
      <c r="U4068" s="130">
        <f>IFERROR(Table1[[#This Row],[Total Voters]]/Table1[[#This Row],[Total Population]],"0.0%")</f>
        <v>0.89078865908218885</v>
      </c>
      <c r="V4068" s="130">
        <f>IFERROR(Table1[[#This Row],[Female Ballots]]/Table1[[#This Row],[Female Population]],"0.0%")</f>
        <v>0.59495072527959247</v>
      </c>
      <c r="W4068" s="130">
        <f>IFERROR(Table1[[#This Row],[Male Ballots]]/Table1[[#This Row],[Male Population]],"0.0%")</f>
        <v>0.65033681139420474</v>
      </c>
      <c r="X4068" s="130">
        <f>IFERROR(Table1[[#This Row],[Total Ballots]]/Table1[[#This Row],[Total Population]],"0.0%")</f>
        <v>0.62217964900903111</v>
      </c>
      <c r="Y4068" s="78">
        <f>Table1[[#This Row],[Female Ballots]]/Table1[[#This Row],[Female Voters]]</f>
        <v>0.67525449289933392</v>
      </c>
      <c r="Z4068" s="79">
        <f>Table1[[#This Row],[Male Ballots]]/Table1[[#This Row],[Male Voters]]</f>
        <v>0.72313768214626173</v>
      </c>
      <c r="AA4068" s="78">
        <f>Table1[[#This Row],[Total Ballots]]/Table1[[#This Row],[Total Voters]]</f>
        <v>0.69845932889411155</v>
      </c>
    </row>
    <row r="4069" spans="1:27" s="12" customFormat="1" x14ac:dyDescent="0.35">
      <c r="A4069" s="70" t="s">
        <v>27</v>
      </c>
      <c r="B4069" s="71">
        <v>2019</v>
      </c>
      <c r="C4069" s="71" t="s">
        <v>82</v>
      </c>
      <c r="D4069" s="71"/>
      <c r="E4069" s="72"/>
      <c r="F4069" s="81"/>
      <c r="G4069" s="82" t="s">
        <v>79</v>
      </c>
      <c r="H4069" s="66">
        <v>4268.7921900000001</v>
      </c>
      <c r="I4069" s="66">
        <v>4273.7927199999995</v>
      </c>
      <c r="J4069" s="66">
        <v>8542.5848000000005</v>
      </c>
      <c r="K4069" s="66">
        <v>3712</v>
      </c>
      <c r="L4069" s="66">
        <v>3713</v>
      </c>
      <c r="M4069" s="66">
        <v>6</v>
      </c>
      <c r="N4069" s="66">
        <v>7431</v>
      </c>
      <c r="O4069" s="66">
        <v>2139</v>
      </c>
      <c r="P4069" s="66">
        <v>2105</v>
      </c>
      <c r="Q4069" s="66">
        <v>4</v>
      </c>
      <c r="R4069" s="73">
        <v>4248</v>
      </c>
      <c r="S4069" s="130">
        <f>IFERROR(Table1[[#This Row],[Female Voters]]/Table1[[#This Row],[Female Population]],"0.0%")</f>
        <v>0.86956680831071331</v>
      </c>
      <c r="T4069" s="130">
        <f>IFERROR(Table1[[#This Row],[Male Voters]]/Table1[[#This Row],[Male Population]],"0.0%")</f>
        <v>0.86878336018130531</v>
      </c>
      <c r="U4069" s="130">
        <f>IFERROR(Table1[[#This Row],[Total Voters]]/Table1[[#This Row],[Total Population]],"0.0%")</f>
        <v>0.86987722966472625</v>
      </c>
      <c r="V4069" s="130">
        <f>IFERROR(Table1[[#This Row],[Female Ballots]]/Table1[[#This Row],[Female Population]],"0.0%")</f>
        <v>0.50107850295706247</v>
      </c>
      <c r="W4069" s="130">
        <f>IFERROR(Table1[[#This Row],[Male Ballots]]/Table1[[#This Row],[Male Population]],"0.0%")</f>
        <v>0.49253675550273301</v>
      </c>
      <c r="X4069" s="130">
        <f>IFERROR(Table1[[#This Row],[Total Ballots]]/Table1[[#This Row],[Total Population]],"0.0%")</f>
        <v>0.49727337795932675</v>
      </c>
      <c r="Y4069" s="78">
        <f>Table1[[#This Row],[Female Ballots]]/Table1[[#This Row],[Female Voters]]</f>
        <v>0.57623922413793105</v>
      </c>
      <c r="Z4069" s="79">
        <f>Table1[[#This Row],[Male Ballots]]/Table1[[#This Row],[Male Voters]]</f>
        <v>0.56692701319687588</v>
      </c>
      <c r="AA4069" s="78">
        <f>Table1[[#This Row],[Total Ballots]]/Table1[[#This Row],[Total Voters]]</f>
        <v>0.57165926524020994</v>
      </c>
    </row>
    <row r="4070" spans="1:27" s="12" customFormat="1" x14ac:dyDescent="0.35">
      <c r="A4070" s="70" t="s">
        <v>27</v>
      </c>
      <c r="B4070" s="71">
        <v>2019</v>
      </c>
      <c r="C4070" s="71" t="s">
        <v>82</v>
      </c>
      <c r="D4070" s="71"/>
      <c r="E4070" s="72"/>
      <c r="F4070" s="81"/>
      <c r="G4070" s="82" t="s">
        <v>62</v>
      </c>
      <c r="H4070" s="66">
        <v>316.05858999999998</v>
      </c>
      <c r="I4070" s="66">
        <v>323.05932000000001</v>
      </c>
      <c r="J4070" s="66">
        <v>639.11789999999996</v>
      </c>
      <c r="K4070" s="66">
        <v>251</v>
      </c>
      <c r="L4070" s="66">
        <v>246</v>
      </c>
      <c r="M4070" s="66">
        <v>2</v>
      </c>
      <c r="N4070" s="66">
        <v>499</v>
      </c>
      <c r="O4070" s="66">
        <v>81</v>
      </c>
      <c r="P4070" s="66">
        <v>67</v>
      </c>
      <c r="Q4070" s="66">
        <v>1</v>
      </c>
      <c r="R4070" s="73">
        <v>149</v>
      </c>
      <c r="S4070" s="130">
        <f>IFERROR(Table1[[#This Row],[Female Voters]]/Table1[[#This Row],[Female Population]],"0.0%")</f>
        <v>0.79415655179629829</v>
      </c>
      <c r="T4070" s="130">
        <f>IFERROR(Table1[[#This Row],[Male Voters]]/Table1[[#This Row],[Male Population]],"0.0%")</f>
        <v>0.76147006066873413</v>
      </c>
      <c r="U4070" s="130">
        <f>IFERROR(Table1[[#This Row],[Total Voters]]/Table1[[#This Row],[Total Population]],"0.0%")</f>
        <v>0.78076361184689091</v>
      </c>
      <c r="V4070" s="130">
        <f>IFERROR(Table1[[#This Row],[Female Ballots]]/Table1[[#This Row],[Female Population]],"0.0%")</f>
        <v>0.25628159639641501</v>
      </c>
      <c r="W4070" s="130">
        <f>IFERROR(Table1[[#This Row],[Male Ballots]]/Table1[[#This Row],[Male Population]],"0.0%")</f>
        <v>0.20739225229595604</v>
      </c>
      <c r="X4070" s="130">
        <f>IFERROR(Table1[[#This Row],[Total Ballots]]/Table1[[#This Row],[Total Population]],"0.0%")</f>
        <v>0.23313382397833016</v>
      </c>
      <c r="Y4070" s="78">
        <f>Table1[[#This Row],[Female Ballots]]/Table1[[#This Row],[Female Voters]]</f>
        <v>0.32270916334661354</v>
      </c>
      <c r="Z4070" s="79">
        <f>Table1[[#This Row],[Male Ballots]]/Table1[[#This Row],[Male Voters]]</f>
        <v>0.27235772357723576</v>
      </c>
      <c r="AA4070" s="78">
        <f>Table1[[#This Row],[Total Ballots]]/Table1[[#This Row],[Total Voters]]</f>
        <v>0.29859719438877758</v>
      </c>
    </row>
    <row r="4071" spans="1:27" s="12" customFormat="1" x14ac:dyDescent="0.35">
      <c r="A4071" s="70" t="s">
        <v>27</v>
      </c>
      <c r="B4071" s="71">
        <v>2019</v>
      </c>
      <c r="C4071" s="71" t="s">
        <v>82</v>
      </c>
      <c r="D4071" s="71"/>
      <c r="E4071" s="72"/>
      <c r="F4071" s="81"/>
      <c r="G4071" s="82" t="s">
        <v>63</v>
      </c>
      <c r="H4071" s="66">
        <v>467.08570000000003</v>
      </c>
      <c r="I4071" s="66">
        <v>459.08420000000001</v>
      </c>
      <c r="J4071" s="66">
        <v>926.16989999999998</v>
      </c>
      <c r="K4071" s="66">
        <v>379</v>
      </c>
      <c r="L4071" s="66">
        <v>398</v>
      </c>
      <c r="M4071" s="66">
        <v>0</v>
      </c>
      <c r="N4071" s="66">
        <v>777</v>
      </c>
      <c r="O4071" s="66">
        <v>103</v>
      </c>
      <c r="P4071" s="66">
        <v>103</v>
      </c>
      <c r="Q4071" s="66">
        <v>0</v>
      </c>
      <c r="R4071" s="73">
        <v>206</v>
      </c>
      <c r="S4071" s="130">
        <f>IFERROR(Table1[[#This Row],[Female Voters]]/Table1[[#This Row],[Female Population]],"0.0%")</f>
        <v>0.81141426509096715</v>
      </c>
      <c r="T4071" s="130">
        <f>IFERROR(Table1[[#This Row],[Male Voters]]/Table1[[#This Row],[Male Population]],"0.0%")</f>
        <v>0.86694336245943548</v>
      </c>
      <c r="U4071" s="130">
        <f>IFERROR(Table1[[#This Row],[Total Voters]]/Table1[[#This Row],[Total Population]],"0.0%")</f>
        <v>0.83893894629916177</v>
      </c>
      <c r="V4071" s="130">
        <f>IFERROR(Table1[[#This Row],[Female Ballots]]/Table1[[#This Row],[Female Population]],"0.0%")</f>
        <v>0.22051627784794095</v>
      </c>
      <c r="W4071" s="130">
        <f>IFERROR(Table1[[#This Row],[Male Ballots]]/Table1[[#This Row],[Male Population]],"0.0%")</f>
        <v>0.22435971440533131</v>
      </c>
      <c r="X4071" s="130">
        <f>IFERROR(Table1[[#This Row],[Total Ballots]]/Table1[[#This Row],[Total Population]],"0.0%")</f>
        <v>0.22242139374212011</v>
      </c>
      <c r="Y4071" s="78">
        <f>Table1[[#This Row],[Female Ballots]]/Table1[[#This Row],[Female Voters]]</f>
        <v>0.27176781002638523</v>
      </c>
      <c r="Z4071" s="79">
        <f>Table1[[#This Row],[Male Ballots]]/Table1[[#This Row],[Male Voters]]</f>
        <v>0.25879396984924624</v>
      </c>
      <c r="AA4071" s="78">
        <f>Table1[[#This Row],[Total Ballots]]/Table1[[#This Row],[Total Voters]]</f>
        <v>0.26512226512226511</v>
      </c>
    </row>
    <row r="4072" spans="1:27" s="12" customFormat="1" x14ac:dyDescent="0.35">
      <c r="A4072" s="70" t="s">
        <v>27</v>
      </c>
      <c r="B4072" s="71">
        <v>2019</v>
      </c>
      <c r="C4072" s="71" t="s">
        <v>82</v>
      </c>
      <c r="D4072" s="71"/>
      <c r="E4072" s="72"/>
      <c r="F4072" s="81"/>
      <c r="G4072" s="82" t="s">
        <v>64</v>
      </c>
      <c r="H4072" s="66">
        <v>584.11059999999998</v>
      </c>
      <c r="I4072" s="66">
        <v>587.10840000000007</v>
      </c>
      <c r="J4072" s="66">
        <v>1171.2190000000001</v>
      </c>
      <c r="K4072" s="66">
        <v>503</v>
      </c>
      <c r="L4072" s="66">
        <v>476</v>
      </c>
      <c r="M4072" s="66">
        <v>1</v>
      </c>
      <c r="N4072" s="66">
        <v>980</v>
      </c>
      <c r="O4072" s="66">
        <v>202</v>
      </c>
      <c r="P4072" s="66">
        <v>172</v>
      </c>
      <c r="Q4072" s="66">
        <v>1</v>
      </c>
      <c r="R4072" s="73">
        <v>375</v>
      </c>
      <c r="S4072" s="130">
        <f>IFERROR(Table1[[#This Row],[Female Voters]]/Table1[[#This Row],[Female Population]],"0.0%")</f>
        <v>0.86113828442764095</v>
      </c>
      <c r="T4072" s="130">
        <f>IFERROR(Table1[[#This Row],[Male Voters]]/Table1[[#This Row],[Male Population]],"0.0%")</f>
        <v>0.81075317607446928</v>
      </c>
      <c r="U4072" s="130">
        <f>IFERROR(Table1[[#This Row],[Total Voters]]/Table1[[#This Row],[Total Population]],"0.0%")</f>
        <v>0.8367350597966734</v>
      </c>
      <c r="V4072" s="130">
        <f>IFERROR(Table1[[#This Row],[Female Ballots]]/Table1[[#This Row],[Female Population]],"0.0%")</f>
        <v>0.3458249174043409</v>
      </c>
      <c r="W4072" s="130">
        <f>IFERROR(Table1[[#This Row],[Male Ballots]]/Table1[[#This Row],[Male Population]],"0.0%")</f>
        <v>0.29296123169077459</v>
      </c>
      <c r="X4072" s="130">
        <f>IFERROR(Table1[[#This Row],[Total Ballots]]/Table1[[#This Row],[Total Population]],"0.0%")</f>
        <v>0.32017923206505355</v>
      </c>
      <c r="Y4072" s="78">
        <f>Table1[[#This Row],[Female Ballots]]/Table1[[#This Row],[Female Voters]]</f>
        <v>0.40159045725646125</v>
      </c>
      <c r="Z4072" s="79">
        <f>Table1[[#This Row],[Male Ballots]]/Table1[[#This Row],[Male Voters]]</f>
        <v>0.36134453781512604</v>
      </c>
      <c r="AA4072" s="78">
        <f>Table1[[#This Row],[Total Ballots]]/Table1[[#This Row],[Total Voters]]</f>
        <v>0.38265306122448978</v>
      </c>
    </row>
    <row r="4073" spans="1:27" s="12" customFormat="1" x14ac:dyDescent="0.35">
      <c r="A4073" s="70" t="s">
        <v>27</v>
      </c>
      <c r="B4073" s="71">
        <v>2019</v>
      </c>
      <c r="C4073" s="71" t="s">
        <v>82</v>
      </c>
      <c r="D4073" s="71"/>
      <c r="E4073" s="72"/>
      <c r="F4073" s="81"/>
      <c r="G4073" s="82" t="s">
        <v>65</v>
      </c>
      <c r="H4073" s="66">
        <v>593.10940000000005</v>
      </c>
      <c r="I4073" s="66">
        <v>598.1105</v>
      </c>
      <c r="J4073" s="66">
        <v>1191.2199000000001</v>
      </c>
      <c r="K4073" s="66">
        <v>491</v>
      </c>
      <c r="L4073" s="66">
        <v>525</v>
      </c>
      <c r="M4073" s="66">
        <v>1</v>
      </c>
      <c r="N4073" s="66">
        <v>1017</v>
      </c>
      <c r="O4073" s="66">
        <v>254</v>
      </c>
      <c r="P4073" s="66">
        <v>269</v>
      </c>
      <c r="Q4073" s="66">
        <v>0</v>
      </c>
      <c r="R4073" s="73">
        <v>523</v>
      </c>
      <c r="S4073" s="130">
        <f>IFERROR(Table1[[#This Row],[Female Voters]]/Table1[[#This Row],[Female Population]],"0.0%")</f>
        <v>0.827840529925845</v>
      </c>
      <c r="T4073" s="130">
        <f>IFERROR(Table1[[#This Row],[Male Voters]]/Table1[[#This Row],[Male Population]],"0.0%")</f>
        <v>0.87776422584121161</v>
      </c>
      <c r="U4073" s="130">
        <f>IFERROR(Table1[[#This Row],[Total Voters]]/Table1[[#This Row],[Total Population]],"0.0%")</f>
        <v>0.85374665080729428</v>
      </c>
      <c r="V4073" s="130">
        <f>IFERROR(Table1[[#This Row],[Female Ballots]]/Table1[[#This Row],[Female Population]],"0.0%")</f>
        <v>0.42825151649931698</v>
      </c>
      <c r="W4073" s="130">
        <f>IFERROR(Table1[[#This Row],[Male Ballots]]/Table1[[#This Row],[Male Population]],"0.0%")</f>
        <v>0.44974967000244936</v>
      </c>
      <c r="X4073" s="130">
        <f>IFERROR(Table1[[#This Row],[Total Ballots]]/Table1[[#This Row],[Total Population]],"0.0%")</f>
        <v>0.43904572111328899</v>
      </c>
      <c r="Y4073" s="78">
        <f>Table1[[#This Row],[Female Ballots]]/Table1[[#This Row],[Female Voters]]</f>
        <v>0.51731160896130346</v>
      </c>
      <c r="Z4073" s="79">
        <f>Table1[[#This Row],[Male Ballots]]/Table1[[#This Row],[Male Voters]]</f>
        <v>0.51238095238095238</v>
      </c>
      <c r="AA4073" s="78">
        <f>Table1[[#This Row],[Total Ballots]]/Table1[[#This Row],[Total Voters]]</f>
        <v>0.51425762045231072</v>
      </c>
    </row>
    <row r="4074" spans="1:27" s="12" customFormat="1" x14ac:dyDescent="0.35">
      <c r="A4074" s="70" t="s">
        <v>27</v>
      </c>
      <c r="B4074" s="71">
        <v>2019</v>
      </c>
      <c r="C4074" s="71" t="s">
        <v>82</v>
      </c>
      <c r="D4074" s="71"/>
      <c r="E4074" s="72"/>
      <c r="F4074" s="81"/>
      <c r="G4074" s="82" t="s">
        <v>66</v>
      </c>
      <c r="H4074" s="66">
        <v>880.16390000000001</v>
      </c>
      <c r="I4074" s="66">
        <v>881.16419999999994</v>
      </c>
      <c r="J4074" s="66">
        <v>1761.3281000000002</v>
      </c>
      <c r="K4074" s="66">
        <v>805</v>
      </c>
      <c r="L4074" s="66">
        <v>765</v>
      </c>
      <c r="M4074" s="66">
        <v>1</v>
      </c>
      <c r="N4074" s="66">
        <v>1571</v>
      </c>
      <c r="O4074" s="66">
        <v>530</v>
      </c>
      <c r="P4074" s="66">
        <v>496</v>
      </c>
      <c r="Q4074" s="66">
        <v>1</v>
      </c>
      <c r="R4074" s="73">
        <v>1027</v>
      </c>
      <c r="S4074" s="130">
        <f>IFERROR(Table1[[#This Row],[Female Voters]]/Table1[[#This Row],[Female Population]],"0.0%")</f>
        <v>0.91460238257897197</v>
      </c>
      <c r="T4074" s="130">
        <f>IFERROR(Table1[[#This Row],[Male Voters]]/Table1[[#This Row],[Male Population]],"0.0%")</f>
        <v>0.86816963285616922</v>
      </c>
      <c r="U4074" s="130">
        <f>IFERROR(Table1[[#This Row],[Total Voters]]/Table1[[#This Row],[Total Population]],"0.0%")</f>
        <v>0.89194057597786569</v>
      </c>
      <c r="V4074" s="130">
        <f>IFERROR(Table1[[#This Row],[Female Ballots]]/Table1[[#This Row],[Female Population]],"0.0%")</f>
        <v>0.60216057486565855</v>
      </c>
      <c r="W4074" s="130">
        <f>IFERROR(Table1[[#This Row],[Male Ballots]]/Table1[[#This Row],[Male Population]],"0.0%")</f>
        <v>0.56289168352504571</v>
      </c>
      <c r="X4074" s="130">
        <f>IFERROR(Table1[[#This Row],[Total Ballots]]/Table1[[#This Row],[Total Population]],"0.0%")</f>
        <v>0.5830827317181847</v>
      </c>
      <c r="Y4074" s="78">
        <f>Table1[[#This Row],[Female Ballots]]/Table1[[#This Row],[Female Voters]]</f>
        <v>0.65838509316770188</v>
      </c>
      <c r="Z4074" s="79">
        <f>Table1[[#This Row],[Male Ballots]]/Table1[[#This Row],[Male Voters]]</f>
        <v>0.64836601307189545</v>
      </c>
      <c r="AA4074" s="78">
        <f>Table1[[#This Row],[Total Ballots]]/Table1[[#This Row],[Total Voters]]</f>
        <v>0.65372374283895607</v>
      </c>
    </row>
    <row r="4075" spans="1:27" s="12" customFormat="1" x14ac:dyDescent="0.35">
      <c r="A4075" s="70" t="s">
        <v>27</v>
      </c>
      <c r="B4075" s="71">
        <v>2019</v>
      </c>
      <c r="C4075" s="71" t="s">
        <v>82</v>
      </c>
      <c r="D4075" s="71"/>
      <c r="E4075" s="72"/>
      <c r="F4075" s="81"/>
      <c r="G4075" s="82" t="s">
        <v>67</v>
      </c>
      <c r="H4075" s="66">
        <v>1428.2639999999999</v>
      </c>
      <c r="I4075" s="66">
        <v>1425.2660999999998</v>
      </c>
      <c r="J4075" s="66">
        <v>2853.5299999999997</v>
      </c>
      <c r="K4075" s="66">
        <v>1283</v>
      </c>
      <c r="L4075" s="66">
        <v>1303</v>
      </c>
      <c r="M4075" s="66">
        <v>1</v>
      </c>
      <c r="N4075" s="66">
        <v>2587</v>
      </c>
      <c r="O4075" s="66">
        <v>969</v>
      </c>
      <c r="P4075" s="66">
        <v>998</v>
      </c>
      <c r="Q4075" s="66">
        <v>1</v>
      </c>
      <c r="R4075" s="66">
        <v>1968</v>
      </c>
      <c r="S4075" s="130">
        <f>IFERROR(Table1[[#This Row],[Female Voters]]/Table1[[#This Row],[Female Population]],"0.0%")</f>
        <v>0.89829331272089763</v>
      </c>
      <c r="T4075" s="130">
        <f>IFERROR(Table1[[#This Row],[Male Voters]]/Table1[[#This Row],[Male Population]],"0.0%")</f>
        <v>0.91421524724400594</v>
      </c>
      <c r="U4075" s="130">
        <f>IFERROR(Table1[[#This Row],[Total Voters]]/Table1[[#This Row],[Total Population]],"0.0%")</f>
        <v>0.90659639113659229</v>
      </c>
      <c r="V4075" s="130">
        <f>IFERROR(Table1[[#This Row],[Female Ballots]]/Table1[[#This Row],[Female Population]],"0.0%")</f>
        <v>0.67844600157953994</v>
      </c>
      <c r="W4075" s="130">
        <f>IFERROR(Table1[[#This Row],[Male Ballots]]/Table1[[#This Row],[Male Population]],"0.0%")</f>
        <v>0.70022012029893932</v>
      </c>
      <c r="X4075" s="130">
        <f>IFERROR(Table1[[#This Row],[Total Ballots]]/Table1[[#This Row],[Total Population]],"0.0%")</f>
        <v>0.68967209035825805</v>
      </c>
      <c r="Y4075" s="78">
        <f>Table1[[#This Row],[Female Ballots]]/Table1[[#This Row],[Female Voters]]</f>
        <v>0.75526110678098213</v>
      </c>
      <c r="Z4075" s="79">
        <f>Table1[[#This Row],[Male Ballots]]/Table1[[#This Row],[Male Voters]]</f>
        <v>0.76592478894858018</v>
      </c>
      <c r="AA4075" s="78">
        <f>Table1[[#This Row],[Total Ballots]]/Table1[[#This Row],[Total Voters]]</f>
        <v>0.76072671047545415</v>
      </c>
    </row>
    <row r="4076" spans="1:27" s="12" customFormat="1" x14ac:dyDescent="0.35">
      <c r="A4076" s="70" t="s">
        <v>41</v>
      </c>
      <c r="B4076" s="71">
        <v>2019</v>
      </c>
      <c r="C4076" s="71" t="s">
        <v>82</v>
      </c>
      <c r="D4076" s="71"/>
      <c r="E4076" s="72"/>
      <c r="F4076" s="81"/>
      <c r="G4076" s="82" t="s">
        <v>79</v>
      </c>
      <c r="H4076" s="66">
        <v>25516.989099999999</v>
      </c>
      <c r="I4076" s="66">
        <v>27152.993999999999</v>
      </c>
      <c r="J4076" s="66">
        <v>52669.983</v>
      </c>
      <c r="K4076" s="66">
        <v>20815</v>
      </c>
      <c r="L4076" s="66">
        <v>19703</v>
      </c>
      <c r="M4076" s="66">
        <v>24</v>
      </c>
      <c r="N4076" s="66">
        <v>40542</v>
      </c>
      <c r="O4076" s="66">
        <v>9840</v>
      </c>
      <c r="P4076" s="66">
        <v>9627</v>
      </c>
      <c r="Q4076" s="66">
        <v>11</v>
      </c>
      <c r="R4076" s="73">
        <v>19478</v>
      </c>
      <c r="S4076" s="130">
        <f>IFERROR(Table1[[#This Row],[Female Voters]]/Table1[[#This Row],[Female Population]],"0.0%")</f>
        <v>0.81573103779708878</v>
      </c>
      <c r="T4076" s="130">
        <f>IFERROR(Table1[[#This Row],[Male Voters]]/Table1[[#This Row],[Male Population]],"0.0%")</f>
        <v>0.72562900430059396</v>
      </c>
      <c r="U4076" s="130">
        <f>IFERROR(Table1[[#This Row],[Total Voters]]/Table1[[#This Row],[Total Population]],"0.0%")</f>
        <v>0.76973634109583822</v>
      </c>
      <c r="V4076" s="130">
        <f>IFERROR(Table1[[#This Row],[Female Ballots]]/Table1[[#This Row],[Female Population]],"0.0%")</f>
        <v>0.38562543415437678</v>
      </c>
      <c r="W4076" s="130">
        <f>IFERROR(Table1[[#This Row],[Male Ballots]]/Table1[[#This Row],[Male Population]],"0.0%")</f>
        <v>0.35454653729898072</v>
      </c>
      <c r="X4076" s="130">
        <f>IFERROR(Table1[[#This Row],[Total Ballots]]/Table1[[#This Row],[Total Population]],"0.0%")</f>
        <v>0.36981215657502681</v>
      </c>
      <c r="Y4076" s="78">
        <f>Table1[[#This Row],[Female Ballots]]/Table1[[#This Row],[Female Voters]]</f>
        <v>0.47273600768676433</v>
      </c>
      <c r="Z4076" s="79">
        <f>Table1[[#This Row],[Male Ballots]]/Table1[[#This Row],[Male Voters]]</f>
        <v>0.48860579607166421</v>
      </c>
      <c r="AA4076" s="78">
        <f>Table1[[#This Row],[Total Ballots]]/Table1[[#This Row],[Total Voters]]</f>
        <v>0.48044003749198361</v>
      </c>
    </row>
    <row r="4077" spans="1:27" s="12" customFormat="1" x14ac:dyDescent="0.35">
      <c r="A4077" s="70" t="s">
        <v>41</v>
      </c>
      <c r="B4077" s="71">
        <v>2019</v>
      </c>
      <c r="C4077" s="71" t="s">
        <v>82</v>
      </c>
      <c r="D4077" s="71"/>
      <c r="E4077" s="72"/>
      <c r="F4077" s="81"/>
      <c r="G4077" s="82" t="s">
        <v>62</v>
      </c>
      <c r="H4077" s="66">
        <v>1973.9999</v>
      </c>
      <c r="I4077" s="66">
        <v>2431.0010000000002</v>
      </c>
      <c r="J4077" s="66">
        <v>4405.0010000000002</v>
      </c>
      <c r="K4077" s="66">
        <v>1320</v>
      </c>
      <c r="L4077" s="66">
        <v>1443</v>
      </c>
      <c r="M4077" s="66">
        <v>6</v>
      </c>
      <c r="N4077" s="66">
        <v>2769</v>
      </c>
      <c r="O4077" s="66">
        <v>212</v>
      </c>
      <c r="P4077" s="66">
        <v>227</v>
      </c>
      <c r="Q4077" s="66">
        <v>0</v>
      </c>
      <c r="R4077" s="73">
        <v>439</v>
      </c>
      <c r="S4077" s="130">
        <f>IFERROR(Table1[[#This Row],[Female Voters]]/Table1[[#This Row],[Female Population]],"0.0%")</f>
        <v>0.66869304299356858</v>
      </c>
      <c r="T4077" s="130">
        <f>IFERROR(Table1[[#This Row],[Male Voters]]/Table1[[#This Row],[Male Population]],"0.0%")</f>
        <v>0.59358264352832424</v>
      </c>
      <c r="U4077" s="130">
        <f>IFERROR(Table1[[#This Row],[Total Voters]]/Table1[[#This Row],[Total Population]],"0.0%")</f>
        <v>0.62860371654853198</v>
      </c>
      <c r="V4077" s="130">
        <f>IFERROR(Table1[[#This Row],[Female Ballots]]/Table1[[#This Row],[Female Population]],"0.0%")</f>
        <v>0.10739615538987615</v>
      </c>
      <c r="W4077" s="130">
        <f>IFERROR(Table1[[#This Row],[Male Ballots]]/Table1[[#This Row],[Male Population]],"0.0%")</f>
        <v>9.3377172613256842E-2</v>
      </c>
      <c r="X4077" s="130">
        <f>IFERROR(Table1[[#This Row],[Total Ballots]]/Table1[[#This Row],[Total Population]],"0.0%")</f>
        <v>9.9659455241894374E-2</v>
      </c>
      <c r="Y4077" s="78">
        <f>Table1[[#This Row],[Female Ballots]]/Table1[[#This Row],[Female Voters]]</f>
        <v>0.16060606060606061</v>
      </c>
      <c r="Z4077" s="79">
        <f>Table1[[#This Row],[Male Ballots]]/Table1[[#This Row],[Male Voters]]</f>
        <v>0.1573111573111573</v>
      </c>
      <c r="AA4077" s="78">
        <f>Table1[[#This Row],[Total Ballots]]/Table1[[#This Row],[Total Voters]]</f>
        <v>0.15854098952690501</v>
      </c>
    </row>
    <row r="4078" spans="1:27" s="12" customFormat="1" x14ac:dyDescent="0.35">
      <c r="A4078" s="70" t="s">
        <v>41</v>
      </c>
      <c r="B4078" s="71">
        <v>2019</v>
      </c>
      <c r="C4078" s="71" t="s">
        <v>82</v>
      </c>
      <c r="D4078" s="71"/>
      <c r="E4078" s="72"/>
      <c r="F4078" s="81"/>
      <c r="G4078" s="82" t="s">
        <v>63</v>
      </c>
      <c r="H4078" s="66">
        <v>3437</v>
      </c>
      <c r="I4078" s="66">
        <v>4184.0020000000004</v>
      </c>
      <c r="J4078" s="66">
        <v>7621.0020000000004</v>
      </c>
      <c r="K4078" s="66">
        <v>2484</v>
      </c>
      <c r="L4078" s="66">
        <v>2350</v>
      </c>
      <c r="M4078" s="66">
        <v>3</v>
      </c>
      <c r="N4078" s="66">
        <v>4837</v>
      </c>
      <c r="O4078" s="66">
        <v>434</v>
      </c>
      <c r="P4078" s="66">
        <v>428</v>
      </c>
      <c r="Q4078" s="66">
        <v>0</v>
      </c>
      <c r="R4078" s="73">
        <v>862</v>
      </c>
      <c r="S4078" s="130">
        <f>IFERROR(Table1[[#This Row],[Female Voters]]/Table1[[#This Row],[Female Population]],"0.0%")</f>
        <v>0.7227233052080303</v>
      </c>
      <c r="T4078" s="130">
        <f>IFERROR(Table1[[#This Row],[Male Voters]]/Table1[[#This Row],[Male Population]],"0.0%")</f>
        <v>0.56166321144205944</v>
      </c>
      <c r="U4078" s="130">
        <f>IFERROR(Table1[[#This Row],[Total Voters]]/Table1[[#This Row],[Total Population]],"0.0%")</f>
        <v>0.63469344319815157</v>
      </c>
      <c r="V4078" s="130">
        <f>IFERROR(Table1[[#This Row],[Female Ballots]]/Table1[[#This Row],[Female Population]],"0.0%")</f>
        <v>0.12627291242362526</v>
      </c>
      <c r="W4078" s="130">
        <f>IFERROR(Table1[[#This Row],[Male Ballots]]/Table1[[#This Row],[Male Population]],"0.0%")</f>
        <v>0.1022944061690219</v>
      </c>
      <c r="X4078" s="130">
        <f>IFERROR(Table1[[#This Row],[Total Ballots]]/Table1[[#This Row],[Total Population]],"0.0%")</f>
        <v>0.11310848625941837</v>
      </c>
      <c r="Y4078" s="78">
        <f>Table1[[#This Row],[Female Ballots]]/Table1[[#This Row],[Female Voters]]</f>
        <v>0.17471819645732689</v>
      </c>
      <c r="Z4078" s="79">
        <f>Table1[[#This Row],[Male Ballots]]/Table1[[#This Row],[Male Voters]]</f>
        <v>0.18212765957446808</v>
      </c>
      <c r="AA4078" s="78">
        <f>Table1[[#This Row],[Total Ballots]]/Table1[[#This Row],[Total Voters]]</f>
        <v>0.17820963407070498</v>
      </c>
    </row>
    <row r="4079" spans="1:27" s="12" customFormat="1" x14ac:dyDescent="0.35">
      <c r="A4079" s="70" t="s">
        <v>41</v>
      </c>
      <c r="B4079" s="71">
        <v>2019</v>
      </c>
      <c r="C4079" s="71" t="s">
        <v>82</v>
      </c>
      <c r="D4079" s="71"/>
      <c r="E4079" s="72"/>
      <c r="F4079" s="81"/>
      <c r="G4079" s="82" t="s">
        <v>64</v>
      </c>
      <c r="H4079" s="66">
        <v>3559</v>
      </c>
      <c r="I4079" s="66">
        <v>4104</v>
      </c>
      <c r="J4079" s="66">
        <v>7662.9989999999998</v>
      </c>
      <c r="K4079" s="66">
        <v>2552</v>
      </c>
      <c r="L4079" s="66">
        <v>2354</v>
      </c>
      <c r="M4079" s="66">
        <v>2</v>
      </c>
      <c r="N4079" s="66">
        <v>4908</v>
      </c>
      <c r="O4079" s="66">
        <v>712</v>
      </c>
      <c r="P4079" s="66">
        <v>711</v>
      </c>
      <c r="Q4079" s="66">
        <v>1</v>
      </c>
      <c r="R4079" s="73">
        <v>1424</v>
      </c>
      <c r="S4079" s="130">
        <f>IFERROR(Table1[[#This Row],[Female Voters]]/Table1[[#This Row],[Female Population]],"0.0%")</f>
        <v>0.71705535262714248</v>
      </c>
      <c r="T4079" s="130">
        <f>IFERROR(Table1[[#This Row],[Male Voters]]/Table1[[#This Row],[Male Population]],"0.0%")</f>
        <v>0.5735867446393762</v>
      </c>
      <c r="U4079" s="130">
        <f>IFERROR(Table1[[#This Row],[Total Voters]]/Table1[[#This Row],[Total Population]],"0.0%")</f>
        <v>0.6404803132559459</v>
      </c>
      <c r="V4079" s="130">
        <f>IFERROR(Table1[[#This Row],[Female Ballots]]/Table1[[#This Row],[Female Population]],"0.0%")</f>
        <v>0.20005619556055071</v>
      </c>
      <c r="W4079" s="130">
        <f>IFERROR(Table1[[#This Row],[Male Ballots]]/Table1[[#This Row],[Male Population]],"0.0%")</f>
        <v>0.17324561403508773</v>
      </c>
      <c r="X4079" s="130">
        <f>IFERROR(Table1[[#This Row],[Total Ballots]]/Table1[[#This Row],[Total Population]],"0.0%")</f>
        <v>0.1858280289479354</v>
      </c>
      <c r="Y4079" s="78">
        <f>Table1[[#This Row],[Female Ballots]]/Table1[[#This Row],[Female Voters]]</f>
        <v>0.27899686520376177</v>
      </c>
      <c r="Z4079" s="79">
        <f>Table1[[#This Row],[Male Ballots]]/Table1[[#This Row],[Male Voters]]</f>
        <v>0.30203908241291416</v>
      </c>
      <c r="AA4079" s="78">
        <f>Table1[[#This Row],[Total Ballots]]/Table1[[#This Row],[Total Voters]]</f>
        <v>0.29013854930725347</v>
      </c>
    </row>
    <row r="4080" spans="1:27" s="12" customFormat="1" x14ac:dyDescent="0.35">
      <c r="A4080" s="70" t="s">
        <v>41</v>
      </c>
      <c r="B4080" s="71">
        <v>2019</v>
      </c>
      <c r="C4080" s="71" t="s">
        <v>82</v>
      </c>
      <c r="D4080" s="71"/>
      <c r="E4080" s="72"/>
      <c r="F4080" s="81"/>
      <c r="G4080" s="82" t="s">
        <v>65</v>
      </c>
      <c r="H4080" s="66">
        <v>3626.998</v>
      </c>
      <c r="I4080" s="66">
        <v>3950.9989999999998</v>
      </c>
      <c r="J4080" s="66">
        <v>7577.9969999999994</v>
      </c>
      <c r="K4080" s="66">
        <v>2732</v>
      </c>
      <c r="L4080" s="66">
        <v>2636</v>
      </c>
      <c r="M4080" s="66">
        <v>5</v>
      </c>
      <c r="N4080" s="66">
        <v>5373</v>
      </c>
      <c r="O4080" s="66">
        <v>1054</v>
      </c>
      <c r="P4080" s="66">
        <v>977</v>
      </c>
      <c r="Q4080" s="66">
        <v>3</v>
      </c>
      <c r="R4080" s="73">
        <v>2034</v>
      </c>
      <c r="S4080" s="130">
        <f>IFERROR(Table1[[#This Row],[Female Voters]]/Table1[[#This Row],[Female Population]],"0.0%")</f>
        <v>0.75324000730080354</v>
      </c>
      <c r="T4080" s="130">
        <f>IFERROR(Table1[[#This Row],[Male Voters]]/Table1[[#This Row],[Male Population]],"0.0%")</f>
        <v>0.66717303649026494</v>
      </c>
      <c r="U4080" s="130">
        <f>IFERROR(Table1[[#This Row],[Total Voters]]/Table1[[#This Row],[Total Population]],"0.0%")</f>
        <v>0.70902640895740665</v>
      </c>
      <c r="V4080" s="130">
        <f>IFERROR(Table1[[#This Row],[Female Ballots]]/Table1[[#This Row],[Female Population]],"0.0%")</f>
        <v>0.29059845084006114</v>
      </c>
      <c r="W4080" s="130">
        <f>IFERROR(Table1[[#This Row],[Male Ballots]]/Table1[[#This Row],[Male Population]],"0.0%")</f>
        <v>0.24727923241691532</v>
      </c>
      <c r="X4080" s="130">
        <f>IFERROR(Table1[[#This Row],[Total Ballots]]/Table1[[#This Row],[Total Population]],"0.0%")</f>
        <v>0.26840865732725944</v>
      </c>
      <c r="Y4080" s="78">
        <f>Table1[[#This Row],[Female Ballots]]/Table1[[#This Row],[Female Voters]]</f>
        <v>0.38579795021961932</v>
      </c>
      <c r="Z4080" s="79">
        <f>Table1[[#This Row],[Male Ballots]]/Table1[[#This Row],[Male Voters]]</f>
        <v>0.37063732928679816</v>
      </c>
      <c r="AA4080" s="78">
        <f>Table1[[#This Row],[Total Ballots]]/Table1[[#This Row],[Total Voters]]</f>
        <v>0.37855946398659968</v>
      </c>
    </row>
    <row r="4081" spans="1:27" s="12" customFormat="1" x14ac:dyDescent="0.35">
      <c r="A4081" s="70" t="s">
        <v>41</v>
      </c>
      <c r="B4081" s="71">
        <v>2019</v>
      </c>
      <c r="C4081" s="71" t="s">
        <v>82</v>
      </c>
      <c r="D4081" s="71"/>
      <c r="E4081" s="72"/>
      <c r="F4081" s="81"/>
      <c r="G4081" s="82" t="s">
        <v>66</v>
      </c>
      <c r="H4081" s="66">
        <v>5145.9969999999994</v>
      </c>
      <c r="I4081" s="66">
        <v>5117.9969999999994</v>
      </c>
      <c r="J4081" s="66">
        <v>10263.994999999999</v>
      </c>
      <c r="K4081" s="66">
        <v>4451</v>
      </c>
      <c r="L4081" s="66">
        <v>4083</v>
      </c>
      <c r="M4081" s="66">
        <v>4</v>
      </c>
      <c r="N4081" s="66">
        <v>8538</v>
      </c>
      <c r="O4081" s="66">
        <v>2431</v>
      </c>
      <c r="P4081" s="66">
        <v>2326</v>
      </c>
      <c r="Q4081" s="66">
        <v>4</v>
      </c>
      <c r="R4081" s="73">
        <v>4761</v>
      </c>
      <c r="S4081" s="130">
        <f>IFERROR(Table1[[#This Row],[Female Voters]]/Table1[[#This Row],[Female Population]],"0.0%")</f>
        <v>0.86494414979254763</v>
      </c>
      <c r="T4081" s="130">
        <f>IFERROR(Table1[[#This Row],[Male Voters]]/Table1[[#This Row],[Male Population]],"0.0%")</f>
        <v>0.79777303503694907</v>
      </c>
      <c r="U4081" s="130">
        <f>IFERROR(Table1[[#This Row],[Total Voters]]/Table1[[#This Row],[Total Population]],"0.0%")</f>
        <v>0.83183984403733646</v>
      </c>
      <c r="V4081" s="130">
        <f>IFERROR(Table1[[#This Row],[Female Ballots]]/Table1[[#This Row],[Female Population]],"0.0%")</f>
        <v>0.47240602744230131</v>
      </c>
      <c r="W4081" s="130">
        <f>IFERROR(Table1[[#This Row],[Male Ballots]]/Table1[[#This Row],[Male Population]],"0.0%")</f>
        <v>0.45447467046190143</v>
      </c>
      <c r="X4081" s="130">
        <f>IFERROR(Table1[[#This Row],[Total Ballots]]/Table1[[#This Row],[Total Population]],"0.0%")</f>
        <v>0.46385447381843037</v>
      </c>
      <c r="Y4081" s="78">
        <f>Table1[[#This Row],[Female Ballots]]/Table1[[#This Row],[Female Voters]]</f>
        <v>0.5461694001348012</v>
      </c>
      <c r="Z4081" s="79">
        <f>Table1[[#This Row],[Male Ballots]]/Table1[[#This Row],[Male Voters]]</f>
        <v>0.5696791574822434</v>
      </c>
      <c r="AA4081" s="78">
        <f>Table1[[#This Row],[Total Ballots]]/Table1[[#This Row],[Total Voters]]</f>
        <v>0.55762473647224176</v>
      </c>
    </row>
    <row r="4082" spans="1:27" s="12" customFormat="1" x14ac:dyDescent="0.35">
      <c r="A4082" s="70" t="s">
        <v>41</v>
      </c>
      <c r="B4082" s="71">
        <v>2019</v>
      </c>
      <c r="C4082" s="71" t="s">
        <v>82</v>
      </c>
      <c r="D4082" s="71"/>
      <c r="E4082" s="72"/>
      <c r="F4082" s="81"/>
      <c r="G4082" s="82" t="s">
        <v>67</v>
      </c>
      <c r="H4082" s="66">
        <v>7773.9941999999992</v>
      </c>
      <c r="I4082" s="66">
        <v>7364.994999999999</v>
      </c>
      <c r="J4082" s="66">
        <v>15138.989000000001</v>
      </c>
      <c r="K4082" s="66">
        <v>7276</v>
      </c>
      <c r="L4082" s="66">
        <v>6837</v>
      </c>
      <c r="M4082" s="66">
        <v>4</v>
      </c>
      <c r="N4082" s="66">
        <v>14117</v>
      </c>
      <c r="O4082" s="66">
        <v>4997</v>
      </c>
      <c r="P4082" s="66">
        <v>4958</v>
      </c>
      <c r="Q4082" s="66">
        <v>3</v>
      </c>
      <c r="R4082" s="66">
        <v>9958</v>
      </c>
      <c r="S4082" s="130">
        <f>IFERROR(Table1[[#This Row],[Female Voters]]/Table1[[#This Row],[Female Population]],"0.0%")</f>
        <v>0.93594101215048509</v>
      </c>
      <c r="T4082" s="130">
        <f>IFERROR(Table1[[#This Row],[Male Voters]]/Table1[[#This Row],[Male Population]],"0.0%")</f>
        <v>0.92831020251880703</v>
      </c>
      <c r="U4082" s="130">
        <f>IFERROR(Table1[[#This Row],[Total Voters]]/Table1[[#This Row],[Total Population]],"0.0%")</f>
        <v>0.93249291613858754</v>
      </c>
      <c r="V4082" s="130">
        <f>IFERROR(Table1[[#This Row],[Female Ballots]]/Table1[[#This Row],[Female Population]],"0.0%")</f>
        <v>0.64278411733314655</v>
      </c>
      <c r="W4082" s="130">
        <f>IFERROR(Table1[[#This Row],[Male Ballots]]/Table1[[#This Row],[Male Population]],"0.0%")</f>
        <v>0.67318443529153793</v>
      </c>
      <c r="X4082" s="130">
        <f>IFERROR(Table1[[#This Row],[Total Ballots]]/Table1[[#This Row],[Total Population]],"0.0%")</f>
        <v>0.6577717970466852</v>
      </c>
      <c r="Y4082" s="78">
        <f>Table1[[#This Row],[Female Ballots]]/Table1[[#This Row],[Female Voters]]</f>
        <v>0.68677844969763602</v>
      </c>
      <c r="Z4082" s="79">
        <f>Table1[[#This Row],[Male Ballots]]/Table1[[#This Row],[Male Voters]]</f>
        <v>0.72517185900248649</v>
      </c>
      <c r="AA4082" s="78">
        <f>Table1[[#This Row],[Total Ballots]]/Table1[[#This Row],[Total Voters]]</f>
        <v>0.7053906637387547</v>
      </c>
    </row>
    <row r="4083" spans="1:27" s="12" customFormat="1" x14ac:dyDescent="0.35">
      <c r="A4083" s="70" t="s">
        <v>49</v>
      </c>
      <c r="B4083" s="71">
        <v>2019</v>
      </c>
      <c r="C4083" s="71" t="s">
        <v>82</v>
      </c>
      <c r="D4083" s="71"/>
      <c r="E4083" s="72"/>
      <c r="F4083" s="81"/>
      <c r="G4083" s="82" t="s">
        <v>79</v>
      </c>
      <c r="H4083" s="66">
        <v>15992.076000000001</v>
      </c>
      <c r="I4083" s="66">
        <v>16818.0213</v>
      </c>
      <c r="J4083" s="66">
        <v>32810.100100000003</v>
      </c>
      <c r="K4083" s="66">
        <v>12303</v>
      </c>
      <c r="L4083" s="66">
        <v>11513</v>
      </c>
      <c r="M4083" s="66">
        <v>43</v>
      </c>
      <c r="N4083" s="66">
        <v>23859</v>
      </c>
      <c r="O4083" s="66">
        <v>5817</v>
      </c>
      <c r="P4083" s="66">
        <v>5474</v>
      </c>
      <c r="Q4083" s="66">
        <v>22</v>
      </c>
      <c r="R4083" s="73">
        <v>11313</v>
      </c>
      <c r="S4083" s="130">
        <f>IFERROR(Table1[[#This Row],[Female Voters]]/Table1[[#This Row],[Female Population]],"0.0%")</f>
        <v>0.76931850498959609</v>
      </c>
      <c r="T4083" s="130">
        <f>IFERROR(Table1[[#This Row],[Male Voters]]/Table1[[#This Row],[Male Population]],"0.0%")</f>
        <v>0.68456329045082132</v>
      </c>
      <c r="U4083" s="130">
        <f>IFERROR(Table1[[#This Row],[Total Voters]]/Table1[[#This Row],[Total Population]],"0.0%")</f>
        <v>0.72718461471563745</v>
      </c>
      <c r="V4083" s="130">
        <f>IFERROR(Table1[[#This Row],[Female Ballots]]/Table1[[#This Row],[Female Population]],"0.0%")</f>
        <v>0.36374264354421526</v>
      </c>
      <c r="W4083" s="130">
        <f>IFERROR(Table1[[#This Row],[Male Ballots]]/Table1[[#This Row],[Male Population]],"0.0%")</f>
        <v>0.32548418760773007</v>
      </c>
      <c r="X4083" s="130">
        <f>IFERROR(Table1[[#This Row],[Total Ballots]]/Table1[[#This Row],[Total Population]],"0.0%")</f>
        <v>0.34480236163619626</v>
      </c>
      <c r="Y4083" s="78">
        <f>Table1[[#This Row],[Female Ballots]]/Table1[[#This Row],[Female Voters]]</f>
        <v>0.47281150938795413</v>
      </c>
      <c r="Z4083" s="79">
        <f>Table1[[#This Row],[Male Ballots]]/Table1[[#This Row],[Male Voters]]</f>
        <v>0.47546252062885436</v>
      </c>
      <c r="AA4083" s="78">
        <f>Table1[[#This Row],[Total Ballots]]/Table1[[#This Row],[Total Voters]]</f>
        <v>0.4741606940777065</v>
      </c>
    </row>
    <row r="4084" spans="1:27" s="12" customFormat="1" x14ac:dyDescent="0.35">
      <c r="A4084" s="70" t="s">
        <v>49</v>
      </c>
      <c r="B4084" s="71">
        <v>2019</v>
      </c>
      <c r="C4084" s="71" t="s">
        <v>82</v>
      </c>
      <c r="D4084" s="71"/>
      <c r="E4084" s="72"/>
      <c r="F4084" s="81"/>
      <c r="G4084" s="82" t="s">
        <v>62</v>
      </c>
      <c r="H4084" s="66">
        <v>1199.982</v>
      </c>
      <c r="I4084" s="66">
        <v>1548.9636</v>
      </c>
      <c r="J4084" s="66">
        <v>2748.9452999999999</v>
      </c>
      <c r="K4084" s="66">
        <v>730</v>
      </c>
      <c r="L4084" s="66">
        <v>724</v>
      </c>
      <c r="M4084" s="66">
        <v>13</v>
      </c>
      <c r="N4084" s="66">
        <v>1467</v>
      </c>
      <c r="O4084" s="66">
        <v>131</v>
      </c>
      <c r="P4084" s="66">
        <v>111</v>
      </c>
      <c r="Q4084" s="66">
        <v>4</v>
      </c>
      <c r="R4084" s="73">
        <v>246</v>
      </c>
      <c r="S4084" s="130">
        <f>IFERROR(Table1[[#This Row],[Female Voters]]/Table1[[#This Row],[Female Population]],"0.0%")</f>
        <v>0.6083424584702104</v>
      </c>
      <c r="T4084" s="130">
        <f>IFERROR(Table1[[#This Row],[Male Voters]]/Table1[[#This Row],[Male Population]],"0.0%")</f>
        <v>0.4674093051637882</v>
      </c>
      <c r="U4084" s="130">
        <f>IFERROR(Table1[[#This Row],[Total Voters]]/Table1[[#This Row],[Total Population]],"0.0%")</f>
        <v>0.53365921831911323</v>
      </c>
      <c r="V4084" s="130">
        <f>IFERROR(Table1[[#This Row],[Female Ballots]]/Table1[[#This Row],[Female Population]],"0.0%")</f>
        <v>0.10916830419122954</v>
      </c>
      <c r="W4084" s="130">
        <f>IFERROR(Table1[[#This Row],[Male Ballots]]/Table1[[#This Row],[Male Population]],"0.0%")</f>
        <v>7.1660818885608407E-2</v>
      </c>
      <c r="X4084" s="130">
        <f>IFERROR(Table1[[#This Row],[Total Ballots]]/Table1[[#This Row],[Total Population]],"0.0%")</f>
        <v>8.9488866875597706E-2</v>
      </c>
      <c r="Y4084" s="78">
        <f>Table1[[#This Row],[Female Ballots]]/Table1[[#This Row],[Female Voters]]</f>
        <v>0.17945205479452056</v>
      </c>
      <c r="Z4084" s="79">
        <f>Table1[[#This Row],[Male Ballots]]/Table1[[#This Row],[Male Voters]]</f>
        <v>0.15331491712707182</v>
      </c>
      <c r="AA4084" s="78">
        <f>Table1[[#This Row],[Total Ballots]]/Table1[[#This Row],[Total Voters]]</f>
        <v>0.16768916155419222</v>
      </c>
    </row>
    <row r="4085" spans="1:27" s="12" customFormat="1" x14ac:dyDescent="0.35">
      <c r="A4085" s="70" t="s">
        <v>49</v>
      </c>
      <c r="B4085" s="71">
        <v>2019</v>
      </c>
      <c r="C4085" s="71" t="s">
        <v>82</v>
      </c>
      <c r="D4085" s="71"/>
      <c r="E4085" s="72"/>
      <c r="F4085" s="81"/>
      <c r="G4085" s="82" t="s">
        <v>63</v>
      </c>
      <c r="H4085" s="66">
        <v>2070.9791</v>
      </c>
      <c r="I4085" s="66">
        <v>2468.9660000000003</v>
      </c>
      <c r="J4085" s="66">
        <v>4539.9449999999997</v>
      </c>
      <c r="K4085" s="66">
        <v>1510</v>
      </c>
      <c r="L4085" s="66">
        <v>1268</v>
      </c>
      <c r="M4085" s="66">
        <v>5</v>
      </c>
      <c r="N4085" s="66">
        <v>2783</v>
      </c>
      <c r="O4085" s="66">
        <v>283</v>
      </c>
      <c r="P4085" s="66">
        <v>235</v>
      </c>
      <c r="Q4085" s="66">
        <v>3</v>
      </c>
      <c r="R4085" s="73">
        <v>521</v>
      </c>
      <c r="S4085" s="130">
        <f>IFERROR(Table1[[#This Row],[Female Voters]]/Table1[[#This Row],[Female Population]],"0.0%")</f>
        <v>0.72912372703326656</v>
      </c>
      <c r="T4085" s="130">
        <f>IFERROR(Table1[[#This Row],[Male Voters]]/Table1[[#This Row],[Male Population]],"0.0%")</f>
        <v>0.51357531857465832</v>
      </c>
      <c r="U4085" s="130">
        <f>IFERROR(Table1[[#This Row],[Total Voters]]/Table1[[#This Row],[Total Population]],"0.0%")</f>
        <v>0.61300302096170778</v>
      </c>
      <c r="V4085" s="130">
        <f>IFERROR(Table1[[#This Row],[Female Ballots]]/Table1[[#This Row],[Female Population]],"0.0%")</f>
        <v>0.13665034089431419</v>
      </c>
      <c r="W4085" s="130">
        <f>IFERROR(Table1[[#This Row],[Male Ballots]]/Table1[[#This Row],[Male Population]],"0.0%")</f>
        <v>9.5181545634893297E-2</v>
      </c>
      <c r="X4085" s="130">
        <f>IFERROR(Table1[[#This Row],[Total Ballots]]/Table1[[#This Row],[Total Population]],"0.0%")</f>
        <v>0.11475909950450942</v>
      </c>
      <c r="Y4085" s="78">
        <f>Table1[[#This Row],[Female Ballots]]/Table1[[#This Row],[Female Voters]]</f>
        <v>0.18741721854304635</v>
      </c>
      <c r="Z4085" s="79">
        <f>Table1[[#This Row],[Male Ballots]]/Table1[[#This Row],[Male Voters]]</f>
        <v>0.18533123028391169</v>
      </c>
      <c r="AA4085" s="78">
        <f>Table1[[#This Row],[Total Ballots]]/Table1[[#This Row],[Total Voters]]</f>
        <v>0.18720804886812792</v>
      </c>
    </row>
    <row r="4086" spans="1:27" s="12" customFormat="1" x14ac:dyDescent="0.35">
      <c r="A4086" s="70" t="s">
        <v>49</v>
      </c>
      <c r="B4086" s="71">
        <v>2019</v>
      </c>
      <c r="C4086" s="71" t="s">
        <v>82</v>
      </c>
      <c r="D4086" s="71"/>
      <c r="E4086" s="72"/>
      <c r="F4086" s="81"/>
      <c r="G4086" s="82" t="s">
        <v>64</v>
      </c>
      <c r="H4086" s="66">
        <v>2303.9939999999997</v>
      </c>
      <c r="I4086" s="66">
        <v>2396.98</v>
      </c>
      <c r="J4086" s="66">
        <v>4700.9750000000004</v>
      </c>
      <c r="K4086" s="66">
        <v>1654</v>
      </c>
      <c r="L4086" s="66">
        <v>1520</v>
      </c>
      <c r="M4086" s="66">
        <v>7</v>
      </c>
      <c r="N4086" s="66">
        <v>3181</v>
      </c>
      <c r="O4086" s="66">
        <v>504</v>
      </c>
      <c r="P4086" s="66">
        <v>442</v>
      </c>
      <c r="Q4086" s="66">
        <v>4</v>
      </c>
      <c r="R4086" s="73">
        <v>950</v>
      </c>
      <c r="S4086" s="130">
        <f>IFERROR(Table1[[#This Row],[Female Voters]]/Table1[[#This Row],[Female Population]],"0.0%")</f>
        <v>0.71788381393354328</v>
      </c>
      <c r="T4086" s="130">
        <f>IFERROR(Table1[[#This Row],[Male Voters]]/Table1[[#This Row],[Male Population]],"0.0%")</f>
        <v>0.63413128186301093</v>
      </c>
      <c r="U4086" s="130">
        <f>IFERROR(Table1[[#This Row],[Total Voters]]/Table1[[#This Row],[Total Population]],"0.0%")</f>
        <v>0.67666813799265035</v>
      </c>
      <c r="V4086" s="130">
        <f>IFERROR(Table1[[#This Row],[Female Ballots]]/Table1[[#This Row],[Female Population]],"0.0%")</f>
        <v>0.21875056966294187</v>
      </c>
      <c r="W4086" s="130">
        <f>IFERROR(Table1[[#This Row],[Male Ballots]]/Table1[[#This Row],[Male Population]],"0.0%")</f>
        <v>0.18439870169963871</v>
      </c>
      <c r="X4086" s="130">
        <f>IFERROR(Table1[[#This Row],[Total Ballots]]/Table1[[#This Row],[Total Population]],"0.0%")</f>
        <v>0.2020857375331713</v>
      </c>
      <c r="Y4086" s="78">
        <f>Table1[[#This Row],[Female Ballots]]/Table1[[#This Row],[Female Voters]]</f>
        <v>0.30471584038694077</v>
      </c>
      <c r="Z4086" s="79">
        <f>Table1[[#This Row],[Male Ballots]]/Table1[[#This Row],[Male Voters]]</f>
        <v>0.29078947368421054</v>
      </c>
      <c r="AA4086" s="78">
        <f>Table1[[#This Row],[Total Ballots]]/Table1[[#This Row],[Total Voters]]</f>
        <v>0.29864822382898459</v>
      </c>
    </row>
    <row r="4087" spans="1:27" s="12" customFormat="1" x14ac:dyDescent="0.35">
      <c r="A4087" s="70" t="s">
        <v>49</v>
      </c>
      <c r="B4087" s="71">
        <v>2019</v>
      </c>
      <c r="C4087" s="71" t="s">
        <v>82</v>
      </c>
      <c r="D4087" s="71"/>
      <c r="E4087" s="72"/>
      <c r="F4087" s="81"/>
      <c r="G4087" s="82" t="s">
        <v>65</v>
      </c>
      <c r="H4087" s="66">
        <v>2371.0079999999998</v>
      </c>
      <c r="I4087" s="66">
        <v>2394.9949999999999</v>
      </c>
      <c r="J4087" s="66">
        <v>4766.0030000000006</v>
      </c>
      <c r="K4087" s="66">
        <v>1689</v>
      </c>
      <c r="L4087" s="66">
        <v>1573</v>
      </c>
      <c r="M4087" s="66">
        <v>5</v>
      </c>
      <c r="N4087" s="66">
        <v>3267</v>
      </c>
      <c r="O4087" s="66">
        <v>712</v>
      </c>
      <c r="P4087" s="66">
        <v>648</v>
      </c>
      <c r="Q4087" s="66">
        <v>2</v>
      </c>
      <c r="R4087" s="73">
        <v>1362</v>
      </c>
      <c r="S4087" s="130">
        <f>IFERROR(Table1[[#This Row],[Female Voters]]/Table1[[#This Row],[Female Population]],"0.0%")</f>
        <v>0.71235525143736345</v>
      </c>
      <c r="T4087" s="130">
        <f>IFERROR(Table1[[#This Row],[Male Voters]]/Table1[[#This Row],[Male Population]],"0.0%")</f>
        <v>0.65678633984622103</v>
      </c>
      <c r="U4087" s="130">
        <f>IFERROR(Table1[[#This Row],[Total Voters]]/Table1[[#This Row],[Total Population]],"0.0%")</f>
        <v>0.68548005530000711</v>
      </c>
      <c r="V4087" s="130">
        <f>IFERROR(Table1[[#This Row],[Female Ballots]]/Table1[[#This Row],[Female Population]],"0.0%")</f>
        <v>0.30029422085459012</v>
      </c>
      <c r="W4087" s="130">
        <f>IFERROR(Table1[[#This Row],[Male Ballots]]/Table1[[#This Row],[Male Population]],"0.0%")</f>
        <v>0.27056423917377698</v>
      </c>
      <c r="X4087" s="130">
        <f>IFERROR(Table1[[#This Row],[Total Ballots]]/Table1[[#This Row],[Total Population]],"0.0%")</f>
        <v>0.28577405427566871</v>
      </c>
      <c r="Y4087" s="78">
        <f>Table1[[#This Row],[Female Ballots]]/Table1[[#This Row],[Female Voters]]</f>
        <v>0.4215512137359384</v>
      </c>
      <c r="Z4087" s="79">
        <f>Table1[[#This Row],[Male Ballots]]/Table1[[#This Row],[Male Voters]]</f>
        <v>0.41195168467895743</v>
      </c>
      <c r="AA4087" s="78">
        <f>Table1[[#This Row],[Total Ballots]]/Table1[[#This Row],[Total Voters]]</f>
        <v>0.41689623507805323</v>
      </c>
    </row>
    <row r="4088" spans="1:27" s="12" customFormat="1" x14ac:dyDescent="0.35">
      <c r="A4088" s="70" t="s">
        <v>49</v>
      </c>
      <c r="B4088" s="71">
        <v>2019</v>
      </c>
      <c r="C4088" s="71" t="s">
        <v>82</v>
      </c>
      <c r="D4088" s="71"/>
      <c r="E4088" s="72"/>
      <c r="F4088" s="81"/>
      <c r="G4088" s="82" t="s">
        <v>66</v>
      </c>
      <c r="H4088" s="66">
        <v>3180.0320000000002</v>
      </c>
      <c r="I4088" s="66">
        <v>3051.0349999999999</v>
      </c>
      <c r="J4088" s="66">
        <v>6231.0689999999995</v>
      </c>
      <c r="K4088" s="66">
        <v>2628</v>
      </c>
      <c r="L4088" s="66">
        <v>2305</v>
      </c>
      <c r="M4088" s="66">
        <v>9</v>
      </c>
      <c r="N4088" s="66">
        <v>4942</v>
      </c>
      <c r="O4088" s="66">
        <v>1453</v>
      </c>
      <c r="P4088" s="66">
        <v>1233</v>
      </c>
      <c r="Q4088" s="66">
        <v>5</v>
      </c>
      <c r="R4088" s="73">
        <v>2691</v>
      </c>
      <c r="S4088" s="130">
        <f>IFERROR(Table1[[#This Row],[Female Voters]]/Table1[[#This Row],[Female Population]],"0.0%")</f>
        <v>0.82640677829657061</v>
      </c>
      <c r="T4088" s="130">
        <f>IFERROR(Table1[[#This Row],[Male Voters]]/Table1[[#This Row],[Male Population]],"0.0%")</f>
        <v>0.75548133666116579</v>
      </c>
      <c r="U4088" s="130">
        <f>IFERROR(Table1[[#This Row],[Total Voters]]/Table1[[#This Row],[Total Population]],"0.0%")</f>
        <v>0.79312233583033676</v>
      </c>
      <c r="V4088" s="130">
        <f>IFERROR(Table1[[#This Row],[Female Ballots]]/Table1[[#This Row],[Female Population]],"0.0%")</f>
        <v>0.45691364112059246</v>
      </c>
      <c r="W4088" s="130">
        <f>IFERROR(Table1[[#This Row],[Male Ballots]]/Table1[[#This Row],[Male Population]],"0.0%")</f>
        <v>0.40412515752851086</v>
      </c>
      <c r="X4088" s="130">
        <f>IFERROR(Table1[[#This Row],[Total Ballots]]/Table1[[#This Row],[Total Population]],"0.0%")</f>
        <v>0.43186811123420399</v>
      </c>
      <c r="Y4088" s="78">
        <f>Table1[[#This Row],[Female Ballots]]/Table1[[#This Row],[Female Voters]]</f>
        <v>0.55289193302891937</v>
      </c>
      <c r="Z4088" s="79">
        <f>Table1[[#This Row],[Male Ballots]]/Table1[[#This Row],[Male Voters]]</f>
        <v>0.53492407809110631</v>
      </c>
      <c r="AA4088" s="78">
        <f>Table1[[#This Row],[Total Ballots]]/Table1[[#This Row],[Total Voters]]</f>
        <v>0.54451639012545527</v>
      </c>
    </row>
    <row r="4089" spans="1:27" s="12" customFormat="1" x14ac:dyDescent="0.35">
      <c r="A4089" s="70" t="s">
        <v>49</v>
      </c>
      <c r="B4089" s="71">
        <v>2019</v>
      </c>
      <c r="C4089" s="71" t="s">
        <v>82</v>
      </c>
      <c r="D4089" s="71"/>
      <c r="E4089" s="72"/>
      <c r="F4089" s="81"/>
      <c r="G4089" s="82" t="s">
        <v>67</v>
      </c>
      <c r="H4089" s="66">
        <v>4866.0808999999999</v>
      </c>
      <c r="I4089" s="66">
        <v>4957.0817000000006</v>
      </c>
      <c r="J4089" s="66">
        <v>9823.1628000000001</v>
      </c>
      <c r="K4089" s="66">
        <v>4092</v>
      </c>
      <c r="L4089" s="66">
        <v>4123</v>
      </c>
      <c r="M4089" s="66">
        <v>4</v>
      </c>
      <c r="N4089" s="66">
        <v>8219</v>
      </c>
      <c r="O4089" s="66">
        <v>2734</v>
      </c>
      <c r="P4089" s="66">
        <v>2805</v>
      </c>
      <c r="Q4089" s="66">
        <v>4</v>
      </c>
      <c r="R4089" s="66">
        <v>5543</v>
      </c>
      <c r="S4089" s="130">
        <f>IFERROR(Table1[[#This Row],[Female Voters]]/Table1[[#This Row],[Female Population]],"0.0%")</f>
        <v>0.84092313385089834</v>
      </c>
      <c r="T4089" s="130">
        <f>IFERROR(Table1[[#This Row],[Male Voters]]/Table1[[#This Row],[Male Population]],"0.0%")</f>
        <v>0.83173936794303782</v>
      </c>
      <c r="U4089" s="130">
        <f>IFERROR(Table1[[#This Row],[Total Voters]]/Table1[[#This Row],[Total Population]],"0.0%")</f>
        <v>0.8366958959491132</v>
      </c>
      <c r="V4089" s="130">
        <f>IFERROR(Table1[[#This Row],[Female Ballots]]/Table1[[#This Row],[Female Population]],"0.0%")</f>
        <v>0.56184844769021414</v>
      </c>
      <c r="W4089" s="130">
        <f>IFERROR(Table1[[#This Row],[Male Ballots]]/Table1[[#This Row],[Male Population]],"0.0%")</f>
        <v>0.56585712517104558</v>
      </c>
      <c r="X4089" s="130">
        <f>IFERROR(Table1[[#This Row],[Total Ballots]]/Table1[[#This Row],[Total Population]],"0.0%")</f>
        <v>0.56427854377003706</v>
      </c>
      <c r="Y4089" s="78">
        <f>Table1[[#This Row],[Female Ballots]]/Table1[[#This Row],[Female Voters]]</f>
        <v>0.66813294232649068</v>
      </c>
      <c r="Z4089" s="79">
        <f>Table1[[#This Row],[Male Ballots]]/Table1[[#This Row],[Male Voters]]</f>
        <v>0.68032985690031533</v>
      </c>
      <c r="AA4089" s="78">
        <f>Table1[[#This Row],[Total Ballots]]/Table1[[#This Row],[Total Voters]]</f>
        <v>0.67441294561382159</v>
      </c>
    </row>
    <row r="4090" spans="1:27" s="12" customFormat="1" x14ac:dyDescent="0.35">
      <c r="A4090" s="70" t="s">
        <v>34</v>
      </c>
      <c r="B4090" s="71">
        <v>2019</v>
      </c>
      <c r="C4090" s="71" t="s">
        <v>82</v>
      </c>
      <c r="D4090" s="71"/>
      <c r="E4090" s="72"/>
      <c r="F4090" s="81"/>
      <c r="G4090" s="82" t="s">
        <v>79</v>
      </c>
      <c r="H4090" s="66">
        <v>9632.0059199999996</v>
      </c>
      <c r="I4090" s="66">
        <v>9405.0030000000006</v>
      </c>
      <c r="J4090" s="66">
        <v>19037.008399999999</v>
      </c>
      <c r="K4090" s="66">
        <v>8013</v>
      </c>
      <c r="L4090" s="66">
        <v>7416</v>
      </c>
      <c r="M4090" s="66">
        <v>83</v>
      </c>
      <c r="N4090" s="66">
        <v>15512</v>
      </c>
      <c r="O4090" s="66">
        <v>3952</v>
      </c>
      <c r="P4090" s="66">
        <v>3689</v>
      </c>
      <c r="Q4090" s="66">
        <v>34</v>
      </c>
      <c r="R4090" s="73">
        <v>7675</v>
      </c>
      <c r="S4090" s="130">
        <f>IFERROR(Table1[[#This Row],[Female Voters]]/Table1[[#This Row],[Female Population]],"0.0%")</f>
        <v>0.83191394051801004</v>
      </c>
      <c r="T4090" s="130">
        <f>IFERROR(Table1[[#This Row],[Male Voters]]/Table1[[#This Row],[Male Population]],"0.0%")</f>
        <v>0.78851649489107012</v>
      </c>
      <c r="U4090" s="130">
        <f>IFERROR(Table1[[#This Row],[Total Voters]]/Table1[[#This Row],[Total Population]],"0.0%")</f>
        <v>0.81483391056338461</v>
      </c>
      <c r="V4090" s="130">
        <f>IFERROR(Table1[[#This Row],[Female Ballots]]/Table1[[#This Row],[Female Population]],"0.0%")</f>
        <v>0.41029875114528586</v>
      </c>
      <c r="W4090" s="130">
        <f>IFERROR(Table1[[#This Row],[Male Ballots]]/Table1[[#This Row],[Male Population]],"0.0%")</f>
        <v>0.39223804606973539</v>
      </c>
      <c r="X4090" s="130">
        <f>IFERROR(Table1[[#This Row],[Total Ballots]]/Table1[[#This Row],[Total Population]],"0.0%")</f>
        <v>0.40316208506794587</v>
      </c>
      <c r="Y4090" s="78">
        <f>Table1[[#This Row],[Female Ballots]]/Table1[[#This Row],[Female Voters]]</f>
        <v>0.49319855235242732</v>
      </c>
      <c r="Z4090" s="79">
        <f>Table1[[#This Row],[Male Ballots]]/Table1[[#This Row],[Male Voters]]</f>
        <v>0.49743797195253509</v>
      </c>
      <c r="AA4090" s="78">
        <f>Table1[[#This Row],[Total Ballots]]/Table1[[#This Row],[Total Voters]]</f>
        <v>0.494778236204229</v>
      </c>
    </row>
    <row r="4091" spans="1:27" s="12" customFormat="1" x14ac:dyDescent="0.35">
      <c r="A4091" s="70" t="s">
        <v>34</v>
      </c>
      <c r="B4091" s="71">
        <v>2019</v>
      </c>
      <c r="C4091" s="71" t="s">
        <v>82</v>
      </c>
      <c r="D4091" s="71"/>
      <c r="E4091" s="72"/>
      <c r="F4091" s="81"/>
      <c r="G4091" s="82" t="s">
        <v>62</v>
      </c>
      <c r="H4091" s="66">
        <v>583.99952000000008</v>
      </c>
      <c r="I4091" s="66">
        <v>706.99889999999994</v>
      </c>
      <c r="J4091" s="66">
        <v>1290.9984999999999</v>
      </c>
      <c r="K4091" s="66">
        <v>359</v>
      </c>
      <c r="L4091" s="66">
        <v>415</v>
      </c>
      <c r="M4091" s="66">
        <v>6</v>
      </c>
      <c r="N4091" s="66">
        <v>780</v>
      </c>
      <c r="O4091" s="66">
        <v>70</v>
      </c>
      <c r="P4091" s="66">
        <v>73</v>
      </c>
      <c r="Q4091" s="66">
        <v>0</v>
      </c>
      <c r="R4091" s="73">
        <v>143</v>
      </c>
      <c r="S4091" s="130">
        <f>IFERROR(Table1[[#This Row],[Female Voters]]/Table1[[#This Row],[Female Population]],"0.0%")</f>
        <v>0.61472653265194455</v>
      </c>
      <c r="T4091" s="130">
        <f>IFERROR(Table1[[#This Row],[Male Voters]]/Table1[[#This Row],[Male Population]],"0.0%")</f>
        <v>0.58698818343281722</v>
      </c>
      <c r="U4091" s="130">
        <f>IFERROR(Table1[[#This Row],[Total Voters]]/Table1[[#This Row],[Total Population]],"0.0%")</f>
        <v>0.60418350602266391</v>
      </c>
      <c r="V4091" s="130">
        <f>IFERROR(Table1[[#This Row],[Female Ballots]]/Table1[[#This Row],[Female Population]],"0.0%")</f>
        <v>0.1198631122162566</v>
      </c>
      <c r="W4091" s="130">
        <f>IFERROR(Table1[[#This Row],[Male Ballots]]/Table1[[#This Row],[Male Population]],"0.0%")</f>
        <v>0.10325334310986907</v>
      </c>
      <c r="X4091" s="130">
        <f>IFERROR(Table1[[#This Row],[Total Ballots]]/Table1[[#This Row],[Total Population]],"0.0%")</f>
        <v>0.11076697610415505</v>
      </c>
      <c r="Y4091" s="78">
        <f>Table1[[#This Row],[Female Ballots]]/Table1[[#This Row],[Female Voters]]</f>
        <v>0.19498607242339833</v>
      </c>
      <c r="Z4091" s="79">
        <f>Table1[[#This Row],[Male Ballots]]/Table1[[#This Row],[Male Voters]]</f>
        <v>0.17590361445783131</v>
      </c>
      <c r="AA4091" s="78">
        <f>Table1[[#This Row],[Total Ballots]]/Table1[[#This Row],[Total Voters]]</f>
        <v>0.18333333333333332</v>
      </c>
    </row>
    <row r="4092" spans="1:27" s="12" customFormat="1" x14ac:dyDescent="0.35">
      <c r="A4092" s="70" t="s">
        <v>34</v>
      </c>
      <c r="B4092" s="71">
        <v>2019</v>
      </c>
      <c r="C4092" s="71" t="s">
        <v>82</v>
      </c>
      <c r="D4092" s="71"/>
      <c r="E4092" s="72"/>
      <c r="F4092" s="81"/>
      <c r="G4092" s="82" t="s">
        <v>63</v>
      </c>
      <c r="H4092" s="66">
        <v>937.99940000000004</v>
      </c>
      <c r="I4092" s="66">
        <v>974.99950000000013</v>
      </c>
      <c r="J4092" s="66">
        <v>1912.9985999999999</v>
      </c>
      <c r="K4092" s="66">
        <v>765</v>
      </c>
      <c r="L4092" s="66">
        <v>689</v>
      </c>
      <c r="M4092" s="66">
        <v>13</v>
      </c>
      <c r="N4092" s="66">
        <v>1467</v>
      </c>
      <c r="O4092" s="66">
        <v>160</v>
      </c>
      <c r="P4092" s="66">
        <v>134</v>
      </c>
      <c r="Q4092" s="66">
        <v>4</v>
      </c>
      <c r="R4092" s="73">
        <v>298</v>
      </c>
      <c r="S4092" s="130">
        <f>IFERROR(Table1[[#This Row],[Female Voters]]/Table1[[#This Row],[Female Population]],"0.0%")</f>
        <v>0.81556555366666539</v>
      </c>
      <c r="T4092" s="130">
        <f>IFERROR(Table1[[#This Row],[Male Voters]]/Table1[[#This Row],[Male Population]],"0.0%")</f>
        <v>0.70666702906001477</v>
      </c>
      <c r="U4092" s="130">
        <f>IFERROR(Table1[[#This Row],[Total Voters]]/Table1[[#This Row],[Total Population]],"0.0%")</f>
        <v>0.76685889890353298</v>
      </c>
      <c r="V4092" s="130">
        <f>IFERROR(Table1[[#This Row],[Female Ballots]]/Table1[[#This Row],[Female Population]],"0.0%")</f>
        <v>0.1705758020740738</v>
      </c>
      <c r="W4092" s="130">
        <f>IFERROR(Table1[[#This Row],[Male Ballots]]/Table1[[#This Row],[Male Population]],"0.0%")</f>
        <v>0.13743596791588097</v>
      </c>
      <c r="X4092" s="130">
        <f>IFERROR(Table1[[#This Row],[Total Ballots]]/Table1[[#This Row],[Total Population]],"0.0%")</f>
        <v>0.15577638164502577</v>
      </c>
      <c r="Y4092" s="78">
        <f>Table1[[#This Row],[Female Ballots]]/Table1[[#This Row],[Female Voters]]</f>
        <v>0.20915032679738563</v>
      </c>
      <c r="Z4092" s="79">
        <f>Table1[[#This Row],[Male Ballots]]/Table1[[#This Row],[Male Voters]]</f>
        <v>0.19448476052249636</v>
      </c>
      <c r="AA4092" s="78">
        <f>Table1[[#This Row],[Total Ballots]]/Table1[[#This Row],[Total Voters]]</f>
        <v>0.20313565098841171</v>
      </c>
    </row>
    <row r="4093" spans="1:27" s="12" customFormat="1" x14ac:dyDescent="0.35">
      <c r="A4093" s="70" t="s">
        <v>34</v>
      </c>
      <c r="B4093" s="71">
        <v>2019</v>
      </c>
      <c r="C4093" s="71" t="s">
        <v>82</v>
      </c>
      <c r="D4093" s="71"/>
      <c r="E4093" s="72"/>
      <c r="F4093" s="81"/>
      <c r="G4093" s="82" t="s">
        <v>64</v>
      </c>
      <c r="H4093" s="66">
        <v>1082.0001</v>
      </c>
      <c r="I4093" s="66">
        <v>1168.9994999999999</v>
      </c>
      <c r="J4093" s="66">
        <v>2251</v>
      </c>
      <c r="K4093" s="66">
        <v>806</v>
      </c>
      <c r="L4093" s="66">
        <v>771</v>
      </c>
      <c r="M4093" s="66">
        <v>11</v>
      </c>
      <c r="N4093" s="66">
        <v>1588</v>
      </c>
      <c r="O4093" s="66">
        <v>245</v>
      </c>
      <c r="P4093" s="66">
        <v>237</v>
      </c>
      <c r="Q4093" s="66">
        <v>4</v>
      </c>
      <c r="R4093" s="73">
        <v>486</v>
      </c>
      <c r="S4093" s="130">
        <f>IFERROR(Table1[[#This Row],[Female Voters]]/Table1[[#This Row],[Female Population]],"0.0%")</f>
        <v>0.74491675185612272</v>
      </c>
      <c r="T4093" s="130">
        <f>IFERROR(Table1[[#This Row],[Male Voters]]/Table1[[#This Row],[Male Population]],"0.0%")</f>
        <v>0.65953834881879769</v>
      </c>
      <c r="U4093" s="130">
        <f>IFERROR(Table1[[#This Row],[Total Voters]]/Table1[[#This Row],[Total Population]],"0.0%")</f>
        <v>0.70546423811639269</v>
      </c>
      <c r="V4093" s="130">
        <f>IFERROR(Table1[[#This Row],[Female Ballots]]/Table1[[#This Row],[Female Population]],"0.0%")</f>
        <v>0.22643251142028545</v>
      </c>
      <c r="W4093" s="130">
        <f>IFERROR(Table1[[#This Row],[Male Ballots]]/Table1[[#This Row],[Male Population]],"0.0%")</f>
        <v>0.20273746909215959</v>
      </c>
      <c r="X4093" s="130">
        <f>IFERROR(Table1[[#This Row],[Total Ballots]]/Table1[[#This Row],[Total Population]],"0.0%")</f>
        <v>0.21590404264771212</v>
      </c>
      <c r="Y4093" s="78">
        <f>Table1[[#This Row],[Female Ballots]]/Table1[[#This Row],[Female Voters]]</f>
        <v>0.30397022332506202</v>
      </c>
      <c r="Z4093" s="79">
        <f>Table1[[#This Row],[Male Ballots]]/Table1[[#This Row],[Male Voters]]</f>
        <v>0.30739299610894943</v>
      </c>
      <c r="AA4093" s="78">
        <f>Table1[[#This Row],[Total Ballots]]/Table1[[#This Row],[Total Voters]]</f>
        <v>0.30604534005037781</v>
      </c>
    </row>
    <row r="4094" spans="1:27" s="12" customFormat="1" x14ac:dyDescent="0.35">
      <c r="A4094" s="70" t="s">
        <v>34</v>
      </c>
      <c r="B4094" s="71">
        <v>2019</v>
      </c>
      <c r="C4094" s="71" t="s">
        <v>82</v>
      </c>
      <c r="D4094" s="71"/>
      <c r="E4094" s="72"/>
      <c r="F4094" s="81"/>
      <c r="G4094" s="82" t="s">
        <v>65</v>
      </c>
      <c r="H4094" s="66">
        <v>1281.0003000000002</v>
      </c>
      <c r="I4094" s="66">
        <v>1294.0001999999999</v>
      </c>
      <c r="J4094" s="66">
        <v>2575</v>
      </c>
      <c r="K4094" s="66">
        <v>959</v>
      </c>
      <c r="L4094" s="66">
        <v>881</v>
      </c>
      <c r="M4094" s="66">
        <v>9</v>
      </c>
      <c r="N4094" s="66">
        <v>1849</v>
      </c>
      <c r="O4094" s="66">
        <v>369</v>
      </c>
      <c r="P4094" s="66">
        <v>358</v>
      </c>
      <c r="Q4094" s="66">
        <v>3</v>
      </c>
      <c r="R4094" s="73">
        <v>730</v>
      </c>
      <c r="S4094" s="130">
        <f>IFERROR(Table1[[#This Row],[Female Voters]]/Table1[[#This Row],[Female Population]],"0.0%")</f>
        <v>0.7486337044573681</v>
      </c>
      <c r="T4094" s="130">
        <f>IFERROR(Table1[[#This Row],[Male Voters]]/Table1[[#This Row],[Male Population]],"0.0%")</f>
        <v>0.68083451609976575</v>
      </c>
      <c r="U4094" s="130">
        <f>IFERROR(Table1[[#This Row],[Total Voters]]/Table1[[#This Row],[Total Population]],"0.0%")</f>
        <v>0.71805825242718446</v>
      </c>
      <c r="V4094" s="130">
        <f>IFERROR(Table1[[#This Row],[Female Ballots]]/Table1[[#This Row],[Female Population]],"0.0%")</f>
        <v>0.2880561386285389</v>
      </c>
      <c r="W4094" s="130">
        <f>IFERROR(Table1[[#This Row],[Male Ballots]]/Table1[[#This Row],[Male Population]],"0.0%")</f>
        <v>0.27666147192249274</v>
      </c>
      <c r="X4094" s="130">
        <f>IFERROR(Table1[[#This Row],[Total Ballots]]/Table1[[#This Row],[Total Population]],"0.0%")</f>
        <v>0.28349514563106798</v>
      </c>
      <c r="Y4094" s="78">
        <f>Table1[[#This Row],[Female Ballots]]/Table1[[#This Row],[Female Voters]]</f>
        <v>0.38477580813347234</v>
      </c>
      <c r="Z4094" s="79">
        <f>Table1[[#This Row],[Male Ballots]]/Table1[[#This Row],[Male Voters]]</f>
        <v>0.40635641316685583</v>
      </c>
      <c r="AA4094" s="78">
        <f>Table1[[#This Row],[Total Ballots]]/Table1[[#This Row],[Total Voters]]</f>
        <v>0.39480800432666308</v>
      </c>
    </row>
    <row r="4095" spans="1:27" s="12" customFormat="1" x14ac:dyDescent="0.35">
      <c r="A4095" s="70" t="s">
        <v>34</v>
      </c>
      <c r="B4095" s="71">
        <v>2019</v>
      </c>
      <c r="C4095" s="71" t="s">
        <v>82</v>
      </c>
      <c r="D4095" s="71"/>
      <c r="E4095" s="72"/>
      <c r="F4095" s="81"/>
      <c r="G4095" s="82" t="s">
        <v>66</v>
      </c>
      <c r="H4095" s="66">
        <v>2057.0019000000002</v>
      </c>
      <c r="I4095" s="66">
        <v>1857.0016000000001</v>
      </c>
      <c r="J4095" s="66">
        <v>3914.0029999999997</v>
      </c>
      <c r="K4095" s="66">
        <v>1699</v>
      </c>
      <c r="L4095" s="66">
        <v>1455</v>
      </c>
      <c r="M4095" s="66">
        <v>19</v>
      </c>
      <c r="N4095" s="66">
        <v>3173</v>
      </c>
      <c r="O4095" s="66">
        <v>901</v>
      </c>
      <c r="P4095" s="66">
        <v>745</v>
      </c>
      <c r="Q4095" s="66">
        <v>8</v>
      </c>
      <c r="R4095" s="73">
        <v>1654</v>
      </c>
      <c r="S4095" s="130">
        <f>IFERROR(Table1[[#This Row],[Female Voters]]/Table1[[#This Row],[Female Population]],"0.0%")</f>
        <v>0.82595937320232904</v>
      </c>
      <c r="T4095" s="130">
        <f>IFERROR(Table1[[#This Row],[Male Voters]]/Table1[[#This Row],[Male Population]],"0.0%")</f>
        <v>0.78352113428442927</v>
      </c>
      <c r="U4095" s="130">
        <f>IFERROR(Table1[[#This Row],[Total Voters]]/Table1[[#This Row],[Total Population]],"0.0%")</f>
        <v>0.81067899028181645</v>
      </c>
      <c r="V4095" s="130">
        <f>IFERROR(Table1[[#This Row],[Female Ballots]]/Table1[[#This Row],[Female Population]],"0.0%")</f>
        <v>0.43801612434096437</v>
      </c>
      <c r="W4095" s="130">
        <f>IFERROR(Table1[[#This Row],[Male Ballots]]/Table1[[#This Row],[Male Population]],"0.0%")</f>
        <v>0.40118436085353937</v>
      </c>
      <c r="X4095" s="130">
        <f>IFERROR(Table1[[#This Row],[Total Ballots]]/Table1[[#This Row],[Total Population]],"0.0%")</f>
        <v>0.42258526628620369</v>
      </c>
      <c r="Y4095" s="78">
        <f>Table1[[#This Row],[Female Ballots]]/Table1[[#This Row],[Female Voters]]</f>
        <v>0.53031194820482641</v>
      </c>
      <c r="Z4095" s="79">
        <f>Table1[[#This Row],[Male Ballots]]/Table1[[#This Row],[Male Voters]]</f>
        <v>0.51202749140893467</v>
      </c>
      <c r="AA4095" s="78">
        <f>Table1[[#This Row],[Total Ballots]]/Table1[[#This Row],[Total Voters]]</f>
        <v>0.52127324298770883</v>
      </c>
    </row>
    <row r="4096" spans="1:27" s="12" customFormat="1" x14ac:dyDescent="0.35">
      <c r="A4096" s="70" t="s">
        <v>34</v>
      </c>
      <c r="B4096" s="71">
        <v>2019</v>
      </c>
      <c r="C4096" s="71" t="s">
        <v>82</v>
      </c>
      <c r="D4096" s="71"/>
      <c r="E4096" s="72"/>
      <c r="F4096" s="81"/>
      <c r="G4096" s="82" t="s">
        <v>67</v>
      </c>
      <c r="H4096" s="66">
        <v>3690.0047</v>
      </c>
      <c r="I4096" s="66">
        <v>3403.0033000000003</v>
      </c>
      <c r="J4096" s="66">
        <v>7093.0082999999995</v>
      </c>
      <c r="K4096" s="66">
        <v>3425</v>
      </c>
      <c r="L4096" s="66">
        <v>3205</v>
      </c>
      <c r="M4096" s="66">
        <v>25</v>
      </c>
      <c r="N4096" s="66">
        <v>6655</v>
      </c>
      <c r="O4096" s="66">
        <v>2207</v>
      </c>
      <c r="P4096" s="66">
        <v>2142</v>
      </c>
      <c r="Q4096" s="66">
        <v>15</v>
      </c>
      <c r="R4096" s="66">
        <v>4364</v>
      </c>
      <c r="S4096" s="130">
        <f>IFERROR(Table1[[#This Row],[Female Voters]]/Table1[[#This Row],[Female Population]],"0.0%")</f>
        <v>0.9281830996041821</v>
      </c>
      <c r="T4096" s="130">
        <f>IFERROR(Table1[[#This Row],[Male Voters]]/Table1[[#This Row],[Male Population]],"0.0%")</f>
        <v>0.94181513135764505</v>
      </c>
      <c r="U4096" s="130">
        <f>IFERROR(Table1[[#This Row],[Total Voters]]/Table1[[#This Row],[Total Population]],"0.0%")</f>
        <v>0.93824787995807091</v>
      </c>
      <c r="V4096" s="130">
        <f>IFERROR(Table1[[#This Row],[Female Ballots]]/Table1[[#This Row],[Female Population]],"0.0%")</f>
        <v>0.59810221921939555</v>
      </c>
      <c r="W4096" s="130">
        <f>IFERROR(Table1[[#This Row],[Male Ballots]]/Table1[[#This Row],[Male Population]],"0.0%")</f>
        <v>0.62944399730673195</v>
      </c>
      <c r="X4096" s="130">
        <f>IFERROR(Table1[[#This Row],[Total Ballots]]/Table1[[#This Row],[Total Population]],"0.0%")</f>
        <v>0.61525375629406787</v>
      </c>
      <c r="Y4096" s="78">
        <f>Table1[[#This Row],[Female Ballots]]/Table1[[#This Row],[Female Voters]]</f>
        <v>0.64437956204379565</v>
      </c>
      <c r="Z4096" s="79">
        <f>Table1[[#This Row],[Male Ballots]]/Table1[[#This Row],[Male Voters]]</f>
        <v>0.66833073322932912</v>
      </c>
      <c r="AA4096" s="78">
        <f>Table1[[#This Row],[Total Ballots]]/Table1[[#This Row],[Total Voters]]</f>
        <v>0.65574755822689712</v>
      </c>
    </row>
    <row r="4097" spans="1:27" s="12" customFormat="1" x14ac:dyDescent="0.35">
      <c r="A4097" s="70" t="s">
        <v>31</v>
      </c>
      <c r="B4097" s="71">
        <v>2019</v>
      </c>
      <c r="C4097" s="71" t="s">
        <v>82</v>
      </c>
      <c r="D4097" s="71"/>
      <c r="E4097" s="72"/>
      <c r="F4097" s="81"/>
      <c r="G4097" s="82" t="s">
        <v>79</v>
      </c>
      <c r="H4097" s="66">
        <v>5352.9981399999997</v>
      </c>
      <c r="I4097" s="66">
        <v>5424.0020999999997</v>
      </c>
      <c r="J4097" s="66">
        <v>10776.9995</v>
      </c>
      <c r="K4097" s="66">
        <v>4665</v>
      </c>
      <c r="L4097" s="66">
        <v>4619</v>
      </c>
      <c r="M4097" s="66">
        <v>62</v>
      </c>
      <c r="N4097" s="66">
        <v>9346</v>
      </c>
      <c r="O4097" s="66">
        <v>2322</v>
      </c>
      <c r="P4097" s="66">
        <v>2307</v>
      </c>
      <c r="Q4097" s="66">
        <v>24</v>
      </c>
      <c r="R4097" s="73">
        <v>4653</v>
      </c>
      <c r="S4097" s="130">
        <f>IFERROR(Table1[[#This Row],[Female Voters]]/Table1[[#This Row],[Female Population]],"0.0%")</f>
        <v>0.87147424265684503</v>
      </c>
      <c r="T4097" s="130">
        <f>IFERROR(Table1[[#This Row],[Male Voters]]/Table1[[#This Row],[Male Population]],"0.0%")</f>
        <v>0.85158521601604842</v>
      </c>
      <c r="U4097" s="130">
        <f>IFERROR(Table1[[#This Row],[Total Voters]]/Table1[[#This Row],[Total Population]],"0.0%")</f>
        <v>0.86721726209600358</v>
      </c>
      <c r="V4097" s="130">
        <f>IFERROR(Table1[[#This Row],[Female Ballots]]/Table1[[#This Row],[Female Population]],"0.0%")</f>
        <v>0.43377560374044893</v>
      </c>
      <c r="W4097" s="130">
        <f>IFERROR(Table1[[#This Row],[Male Ballots]]/Table1[[#This Row],[Male Population]],"0.0%")</f>
        <v>0.42533169373219826</v>
      </c>
      <c r="X4097" s="130">
        <f>IFERROR(Table1[[#This Row],[Total Ballots]]/Table1[[#This Row],[Total Population]],"0.0%")</f>
        <v>0.43175282693480688</v>
      </c>
      <c r="Y4097" s="78">
        <f>Table1[[#This Row],[Female Ballots]]/Table1[[#This Row],[Female Voters]]</f>
        <v>0.49774919614147911</v>
      </c>
      <c r="Z4097" s="79">
        <f>Table1[[#This Row],[Male Ballots]]/Table1[[#This Row],[Male Voters]]</f>
        <v>0.49945875730677636</v>
      </c>
      <c r="AA4097" s="78">
        <f>Table1[[#This Row],[Total Ballots]]/Table1[[#This Row],[Total Voters]]</f>
        <v>0.49786004707896425</v>
      </c>
    </row>
    <row r="4098" spans="1:27" s="12" customFormat="1" x14ac:dyDescent="0.35">
      <c r="A4098" s="70" t="s">
        <v>31</v>
      </c>
      <c r="B4098" s="71">
        <v>2019</v>
      </c>
      <c r="C4098" s="71" t="s">
        <v>82</v>
      </c>
      <c r="D4098" s="71"/>
      <c r="E4098" s="72"/>
      <c r="F4098" s="81"/>
      <c r="G4098" s="82" t="s">
        <v>62</v>
      </c>
      <c r="H4098" s="66">
        <v>343.00003999999996</v>
      </c>
      <c r="I4098" s="66">
        <v>401.00030000000004</v>
      </c>
      <c r="J4098" s="66">
        <v>744.00030000000004</v>
      </c>
      <c r="K4098" s="66">
        <v>292</v>
      </c>
      <c r="L4098" s="66">
        <v>349</v>
      </c>
      <c r="M4098" s="66">
        <v>8</v>
      </c>
      <c r="N4098" s="66">
        <v>649</v>
      </c>
      <c r="O4098" s="66">
        <v>67</v>
      </c>
      <c r="P4098" s="66">
        <v>62</v>
      </c>
      <c r="Q4098" s="66">
        <v>1</v>
      </c>
      <c r="R4098" s="73">
        <v>130</v>
      </c>
      <c r="S4098" s="130">
        <f>IFERROR(Table1[[#This Row],[Female Voters]]/Table1[[#This Row],[Female Population]],"0.0%")</f>
        <v>0.85131185407441945</v>
      </c>
      <c r="T4098" s="130">
        <f>IFERROR(Table1[[#This Row],[Male Voters]]/Table1[[#This Row],[Male Population]],"0.0%")</f>
        <v>0.87032353841131782</v>
      </c>
      <c r="U4098" s="130">
        <f>IFERROR(Table1[[#This Row],[Total Voters]]/Table1[[#This Row],[Total Population]],"0.0%")</f>
        <v>0.8723114762184907</v>
      </c>
      <c r="V4098" s="130">
        <f>IFERROR(Table1[[#This Row],[Female Ballots]]/Table1[[#This Row],[Female Population]],"0.0%")</f>
        <v>0.19533525418830858</v>
      </c>
      <c r="W4098" s="130">
        <f>IFERROR(Table1[[#This Row],[Male Ballots]]/Table1[[#This Row],[Male Population]],"0.0%")</f>
        <v>0.15461335066332865</v>
      </c>
      <c r="X4098" s="130">
        <f>IFERROR(Table1[[#This Row],[Total Ballots]]/Table1[[#This Row],[Total Population]],"0.0%")</f>
        <v>0.17473111233960523</v>
      </c>
      <c r="Y4098" s="78">
        <f>Table1[[#This Row],[Female Ballots]]/Table1[[#This Row],[Female Voters]]</f>
        <v>0.22945205479452055</v>
      </c>
      <c r="Z4098" s="79">
        <f>Table1[[#This Row],[Male Ballots]]/Table1[[#This Row],[Male Voters]]</f>
        <v>0.17765042979942694</v>
      </c>
      <c r="AA4098" s="78">
        <f>Table1[[#This Row],[Total Ballots]]/Table1[[#This Row],[Total Voters]]</f>
        <v>0.20030816640986132</v>
      </c>
    </row>
    <row r="4099" spans="1:27" s="12" customFormat="1" x14ac:dyDescent="0.35">
      <c r="A4099" s="70" t="s">
        <v>31</v>
      </c>
      <c r="B4099" s="71">
        <v>2019</v>
      </c>
      <c r="C4099" s="71" t="s">
        <v>82</v>
      </c>
      <c r="D4099" s="71"/>
      <c r="E4099" s="72"/>
      <c r="F4099" s="81"/>
      <c r="G4099" s="82" t="s">
        <v>63</v>
      </c>
      <c r="H4099" s="66">
        <v>530.99990000000003</v>
      </c>
      <c r="I4099" s="66">
        <v>547.00029999999992</v>
      </c>
      <c r="J4099" s="66">
        <v>1078.0001999999999</v>
      </c>
      <c r="K4099" s="66">
        <v>470</v>
      </c>
      <c r="L4099" s="66">
        <v>489</v>
      </c>
      <c r="M4099" s="66">
        <v>9</v>
      </c>
      <c r="N4099" s="66">
        <v>968</v>
      </c>
      <c r="O4099" s="66">
        <v>81</v>
      </c>
      <c r="P4099" s="66">
        <v>88</v>
      </c>
      <c r="Q4099" s="66">
        <v>0</v>
      </c>
      <c r="R4099" s="73">
        <v>169</v>
      </c>
      <c r="S4099" s="130">
        <f>IFERROR(Table1[[#This Row],[Female Voters]]/Table1[[#This Row],[Female Population]],"0.0%")</f>
        <v>0.88512257723589016</v>
      </c>
      <c r="T4099" s="130">
        <f>IFERROR(Table1[[#This Row],[Male Voters]]/Table1[[#This Row],[Male Population]],"0.0%")</f>
        <v>0.89396660294336228</v>
      </c>
      <c r="U4099" s="130">
        <f>IFERROR(Table1[[#This Row],[Total Voters]]/Table1[[#This Row],[Total Population]],"0.0%")</f>
        <v>0.89795901707624914</v>
      </c>
      <c r="V4099" s="130">
        <f>IFERROR(Table1[[#This Row],[Female Ballots]]/Table1[[#This Row],[Female Population]],"0.0%")</f>
        <v>0.15254240160873853</v>
      </c>
      <c r="W4099" s="130">
        <f>IFERROR(Table1[[#This Row],[Male Ballots]]/Table1[[#This Row],[Male Population]],"0.0%")</f>
        <v>0.1608774254785601</v>
      </c>
      <c r="X4099" s="130">
        <f>IFERROR(Table1[[#This Row],[Total Ballots]]/Table1[[#This Row],[Total Population]],"0.0%")</f>
        <v>0.15677177054327077</v>
      </c>
      <c r="Y4099" s="78">
        <f>Table1[[#This Row],[Female Ballots]]/Table1[[#This Row],[Female Voters]]</f>
        <v>0.17234042553191489</v>
      </c>
      <c r="Z4099" s="79">
        <f>Table1[[#This Row],[Male Ballots]]/Table1[[#This Row],[Male Voters]]</f>
        <v>0.17995910020449898</v>
      </c>
      <c r="AA4099" s="78">
        <f>Table1[[#This Row],[Total Ballots]]/Table1[[#This Row],[Total Voters]]</f>
        <v>0.17458677685950413</v>
      </c>
    </row>
    <row r="4100" spans="1:27" s="12" customFormat="1" x14ac:dyDescent="0.35">
      <c r="A4100" s="70" t="s">
        <v>31</v>
      </c>
      <c r="B4100" s="71">
        <v>2019</v>
      </c>
      <c r="C4100" s="71" t="s">
        <v>82</v>
      </c>
      <c r="D4100" s="71"/>
      <c r="E4100" s="72"/>
      <c r="F4100" s="81"/>
      <c r="G4100" s="82" t="s">
        <v>64</v>
      </c>
      <c r="H4100" s="66">
        <v>683.00029999999992</v>
      </c>
      <c r="I4100" s="66">
        <v>677.00009999999997</v>
      </c>
      <c r="J4100" s="66">
        <v>1360.0005999999998</v>
      </c>
      <c r="K4100" s="66">
        <v>559</v>
      </c>
      <c r="L4100" s="66">
        <v>499</v>
      </c>
      <c r="M4100" s="66">
        <v>13</v>
      </c>
      <c r="N4100" s="66">
        <v>1071</v>
      </c>
      <c r="O4100" s="66">
        <v>169</v>
      </c>
      <c r="P4100" s="66">
        <v>139</v>
      </c>
      <c r="Q4100" s="66">
        <v>5</v>
      </c>
      <c r="R4100" s="73">
        <v>313</v>
      </c>
      <c r="S4100" s="130">
        <f>IFERROR(Table1[[#This Row],[Female Voters]]/Table1[[#This Row],[Female Population]],"0.0%")</f>
        <v>0.81844766393221213</v>
      </c>
      <c r="T4100" s="130">
        <f>IFERROR(Table1[[#This Row],[Male Voters]]/Table1[[#This Row],[Male Population]],"0.0%")</f>
        <v>0.73707522347485621</v>
      </c>
      <c r="U4100" s="130">
        <f>IFERROR(Table1[[#This Row],[Total Voters]]/Table1[[#This Row],[Total Population]],"0.0%")</f>
        <v>0.78749965257368282</v>
      </c>
      <c r="V4100" s="130">
        <f>IFERROR(Table1[[#This Row],[Female Ballots]]/Table1[[#This Row],[Female Population]],"0.0%")</f>
        <v>0.24743766583997112</v>
      </c>
      <c r="W4100" s="130">
        <f>IFERROR(Table1[[#This Row],[Male Ballots]]/Table1[[#This Row],[Male Population]],"0.0%")</f>
        <v>0.20531754722045092</v>
      </c>
      <c r="X4100" s="130">
        <f>IFERROR(Table1[[#This Row],[Total Ballots]]/Table1[[#This Row],[Total Population]],"0.0%")</f>
        <v>0.23014695728810711</v>
      </c>
      <c r="Y4100" s="78">
        <f>Table1[[#This Row],[Female Ballots]]/Table1[[#This Row],[Female Voters]]</f>
        <v>0.30232558139534882</v>
      </c>
      <c r="Z4100" s="79">
        <f>Table1[[#This Row],[Male Ballots]]/Table1[[#This Row],[Male Voters]]</f>
        <v>0.27855711422845691</v>
      </c>
      <c r="AA4100" s="78">
        <f>Table1[[#This Row],[Total Ballots]]/Table1[[#This Row],[Total Voters]]</f>
        <v>0.29225023342670403</v>
      </c>
    </row>
    <row r="4101" spans="1:27" s="12" customFormat="1" x14ac:dyDescent="0.35">
      <c r="A4101" s="70" t="s">
        <v>31</v>
      </c>
      <c r="B4101" s="71">
        <v>2019</v>
      </c>
      <c r="C4101" s="71" t="s">
        <v>82</v>
      </c>
      <c r="D4101" s="71"/>
      <c r="E4101" s="72"/>
      <c r="F4101" s="81"/>
      <c r="G4101" s="82" t="s">
        <v>65</v>
      </c>
      <c r="H4101" s="66">
        <v>801.00049999999999</v>
      </c>
      <c r="I4101" s="66">
        <v>788.00059999999996</v>
      </c>
      <c r="J4101" s="66">
        <v>1589.0011</v>
      </c>
      <c r="K4101" s="66">
        <v>627</v>
      </c>
      <c r="L4101" s="66">
        <v>644</v>
      </c>
      <c r="M4101" s="66">
        <v>7</v>
      </c>
      <c r="N4101" s="66">
        <v>1278</v>
      </c>
      <c r="O4101" s="66">
        <v>264</v>
      </c>
      <c r="P4101" s="66">
        <v>253</v>
      </c>
      <c r="Q4101" s="66">
        <v>4</v>
      </c>
      <c r="R4101" s="73">
        <v>521</v>
      </c>
      <c r="S4101" s="130">
        <f>IFERROR(Table1[[#This Row],[Female Voters]]/Table1[[#This Row],[Female Population]],"0.0%")</f>
        <v>0.78277104695939637</v>
      </c>
      <c r="T4101" s="130">
        <f>IFERROR(Table1[[#This Row],[Male Voters]]/Table1[[#This Row],[Male Population]],"0.0%")</f>
        <v>0.81725826097086729</v>
      </c>
      <c r="U4101" s="130">
        <f>IFERROR(Table1[[#This Row],[Total Voters]]/Table1[[#This Row],[Total Population]],"0.0%")</f>
        <v>0.80427886424999961</v>
      </c>
      <c r="V4101" s="130">
        <f>IFERROR(Table1[[#This Row],[Female Ballots]]/Table1[[#This Row],[Female Population]],"0.0%")</f>
        <v>0.32958780924606162</v>
      </c>
      <c r="W4101" s="130">
        <f>IFERROR(Table1[[#This Row],[Male Ballots]]/Table1[[#This Row],[Male Population]],"0.0%")</f>
        <v>0.32106574538141214</v>
      </c>
      <c r="X4101" s="130">
        <f>IFERROR(Table1[[#This Row],[Total Ballots]]/Table1[[#This Row],[Total Population]],"0.0%")</f>
        <v>0.32787894231161957</v>
      </c>
      <c r="Y4101" s="78">
        <f>Table1[[#This Row],[Female Ballots]]/Table1[[#This Row],[Female Voters]]</f>
        <v>0.42105263157894735</v>
      </c>
      <c r="Z4101" s="79">
        <f>Table1[[#This Row],[Male Ballots]]/Table1[[#This Row],[Male Voters]]</f>
        <v>0.39285714285714285</v>
      </c>
      <c r="AA4101" s="78">
        <f>Table1[[#This Row],[Total Ballots]]/Table1[[#This Row],[Total Voters]]</f>
        <v>0.40766823161189358</v>
      </c>
    </row>
    <row r="4102" spans="1:27" s="12" customFormat="1" x14ac:dyDescent="0.35">
      <c r="A4102" s="70" t="s">
        <v>31</v>
      </c>
      <c r="B4102" s="71">
        <v>2019</v>
      </c>
      <c r="C4102" s="71" t="s">
        <v>82</v>
      </c>
      <c r="D4102" s="71"/>
      <c r="E4102" s="72"/>
      <c r="F4102" s="81"/>
      <c r="G4102" s="82" t="s">
        <v>66</v>
      </c>
      <c r="H4102" s="66">
        <v>1216.9999</v>
      </c>
      <c r="I4102" s="66">
        <v>1183.0007000000001</v>
      </c>
      <c r="J4102" s="66">
        <v>2400</v>
      </c>
      <c r="K4102" s="66">
        <v>1118</v>
      </c>
      <c r="L4102" s="66">
        <v>987</v>
      </c>
      <c r="M4102" s="66">
        <v>11</v>
      </c>
      <c r="N4102" s="66">
        <v>2116</v>
      </c>
      <c r="O4102" s="66">
        <v>640</v>
      </c>
      <c r="P4102" s="66">
        <v>574</v>
      </c>
      <c r="Q4102" s="66">
        <v>6</v>
      </c>
      <c r="R4102" s="73">
        <v>1220</v>
      </c>
      <c r="S4102" s="130">
        <f>IFERROR(Table1[[#This Row],[Female Voters]]/Table1[[#This Row],[Female Population]],"0.0%")</f>
        <v>0.91865249947843053</v>
      </c>
      <c r="T4102" s="130">
        <f>IFERROR(Table1[[#This Row],[Male Voters]]/Table1[[#This Row],[Male Population]],"0.0%")</f>
        <v>0.8343190329473178</v>
      </c>
      <c r="U4102" s="130">
        <f>IFERROR(Table1[[#This Row],[Total Voters]]/Table1[[#This Row],[Total Population]],"0.0%")</f>
        <v>0.88166666666666671</v>
      </c>
      <c r="V4102" s="130">
        <f>IFERROR(Table1[[#This Row],[Female Ballots]]/Table1[[#This Row],[Female Population]],"0.0%")</f>
        <v>0.52588336284990655</v>
      </c>
      <c r="W4102" s="130">
        <f>IFERROR(Table1[[#This Row],[Male Ballots]]/Table1[[#This Row],[Male Population]],"0.0%")</f>
        <v>0.4852068134870926</v>
      </c>
      <c r="X4102" s="130">
        <f>IFERROR(Table1[[#This Row],[Total Ballots]]/Table1[[#This Row],[Total Population]],"0.0%")</f>
        <v>0.5083333333333333</v>
      </c>
      <c r="Y4102" s="78">
        <f>Table1[[#This Row],[Female Ballots]]/Table1[[#This Row],[Female Voters]]</f>
        <v>0.57245080500894452</v>
      </c>
      <c r="Z4102" s="79">
        <f>Table1[[#This Row],[Male Ballots]]/Table1[[#This Row],[Male Voters]]</f>
        <v>0.58156028368794321</v>
      </c>
      <c r="AA4102" s="78">
        <f>Table1[[#This Row],[Total Ballots]]/Table1[[#This Row],[Total Voters]]</f>
        <v>0.57655954631379958</v>
      </c>
    </row>
    <row r="4103" spans="1:27" s="12" customFormat="1" x14ac:dyDescent="0.35">
      <c r="A4103" s="70" t="s">
        <v>31</v>
      </c>
      <c r="B4103" s="71">
        <v>2019</v>
      </c>
      <c r="C4103" s="71" t="s">
        <v>82</v>
      </c>
      <c r="D4103" s="71"/>
      <c r="E4103" s="72"/>
      <c r="F4103" s="81"/>
      <c r="G4103" s="82" t="s">
        <v>67</v>
      </c>
      <c r="H4103" s="66">
        <v>1777.9974999999999</v>
      </c>
      <c r="I4103" s="66">
        <v>1828.0001</v>
      </c>
      <c r="J4103" s="66">
        <v>3605.9973</v>
      </c>
      <c r="K4103" s="66">
        <v>1599</v>
      </c>
      <c r="L4103" s="66">
        <v>1651</v>
      </c>
      <c r="M4103" s="66">
        <v>14</v>
      </c>
      <c r="N4103" s="66">
        <v>3264</v>
      </c>
      <c r="O4103" s="66">
        <v>1101</v>
      </c>
      <c r="P4103" s="66">
        <v>1191</v>
      </c>
      <c r="Q4103" s="66">
        <v>8</v>
      </c>
      <c r="R4103" s="66">
        <v>2300</v>
      </c>
      <c r="S4103" s="130">
        <f>IFERROR(Table1[[#This Row],[Female Voters]]/Table1[[#This Row],[Female Population]],"0.0%")</f>
        <v>0.89932634888406759</v>
      </c>
      <c r="T4103" s="130">
        <f>IFERROR(Table1[[#This Row],[Male Voters]]/Table1[[#This Row],[Male Population]],"0.0%")</f>
        <v>0.90317281711308439</v>
      </c>
      <c r="U4103" s="130">
        <f>IFERROR(Table1[[#This Row],[Total Voters]]/Table1[[#This Row],[Total Population]],"0.0%")</f>
        <v>0.9051587476230224</v>
      </c>
      <c r="V4103" s="130">
        <f>IFERROR(Table1[[#This Row],[Female Ballots]]/Table1[[#This Row],[Female Population]],"0.0%")</f>
        <v>0.6192359663047895</v>
      </c>
      <c r="W4103" s="130">
        <f>IFERROR(Table1[[#This Row],[Male Ballots]]/Table1[[#This Row],[Male Population]],"0.0%")</f>
        <v>0.65153169302343039</v>
      </c>
      <c r="X4103" s="130">
        <f>IFERROR(Table1[[#This Row],[Total Ballots]]/Table1[[#This Row],[Total Population]],"0.0%")</f>
        <v>0.63782632338632095</v>
      </c>
      <c r="Y4103" s="78">
        <f>Table1[[#This Row],[Female Ballots]]/Table1[[#This Row],[Female Voters]]</f>
        <v>0.68855534709193245</v>
      </c>
      <c r="Z4103" s="79">
        <f>Table1[[#This Row],[Male Ballots]]/Table1[[#This Row],[Male Voters]]</f>
        <v>0.72138098122350092</v>
      </c>
      <c r="AA4103" s="78">
        <f>Table1[[#This Row],[Total Ballots]]/Table1[[#This Row],[Total Voters]]</f>
        <v>0.70465686274509809</v>
      </c>
    </row>
    <row r="4104" spans="1:27" s="12" customFormat="1" x14ac:dyDescent="0.35">
      <c r="A4104" s="70" t="s">
        <v>55</v>
      </c>
      <c r="B4104" s="71">
        <v>2019</v>
      </c>
      <c r="C4104" s="71" t="s">
        <v>82</v>
      </c>
      <c r="D4104" s="71"/>
      <c r="E4104" s="72"/>
      <c r="F4104" s="81"/>
      <c r="G4104" s="82" t="s">
        <v>79</v>
      </c>
      <c r="H4104" s="66">
        <v>353698</v>
      </c>
      <c r="I4104" s="66">
        <v>342150.99799999996</v>
      </c>
      <c r="J4104" s="66">
        <v>695848.95999999996</v>
      </c>
      <c r="K4104" s="66">
        <v>271883</v>
      </c>
      <c r="L4104" s="66">
        <v>246304</v>
      </c>
      <c r="M4104" s="66">
        <v>1252</v>
      </c>
      <c r="N4104" s="66">
        <v>519439</v>
      </c>
      <c r="O4104" s="66">
        <v>107624</v>
      </c>
      <c r="P4104" s="66">
        <v>99022</v>
      </c>
      <c r="Q4104" s="66">
        <v>564</v>
      </c>
      <c r="R4104" s="73">
        <v>207210</v>
      </c>
      <c r="S4104" s="130">
        <f>IFERROR(Table1[[#This Row],[Female Voters]]/Table1[[#This Row],[Female Population]],"0.0%")</f>
        <v>0.76868684584023661</v>
      </c>
      <c r="T4104" s="130">
        <f>IFERROR(Table1[[#This Row],[Male Voters]]/Table1[[#This Row],[Male Population]],"0.0%")</f>
        <v>0.7198693016818265</v>
      </c>
      <c r="U4104" s="130">
        <f>IFERROR(Table1[[#This Row],[Total Voters]]/Table1[[#This Row],[Total Population]],"0.0%")</f>
        <v>0.7464823975593784</v>
      </c>
      <c r="V4104" s="130">
        <f>IFERROR(Table1[[#This Row],[Female Ballots]]/Table1[[#This Row],[Female Population]],"0.0%")</f>
        <v>0.30428218423626935</v>
      </c>
      <c r="W4104" s="130">
        <f>IFERROR(Table1[[#This Row],[Male Ballots]]/Table1[[#This Row],[Male Population]],"0.0%")</f>
        <v>0.28941023284696077</v>
      </c>
      <c r="X4104" s="130">
        <f>IFERROR(Table1[[#This Row],[Total Ballots]]/Table1[[#This Row],[Total Population]],"0.0%")</f>
        <v>0.29778013895429262</v>
      </c>
      <c r="Y4104" s="78">
        <f>Table1[[#This Row],[Female Ballots]]/Table1[[#This Row],[Female Voters]]</f>
        <v>0.39584674290043881</v>
      </c>
      <c r="Z4104" s="79">
        <f>Table1[[#This Row],[Male Ballots]]/Table1[[#This Row],[Male Voters]]</f>
        <v>0.40203163570222167</v>
      </c>
      <c r="AA4104" s="78">
        <f>Table1[[#This Row],[Total Ballots]]/Table1[[#This Row],[Total Voters]]</f>
        <v>0.3989111329723028</v>
      </c>
    </row>
    <row r="4105" spans="1:27" s="12" customFormat="1" x14ac:dyDescent="0.35">
      <c r="A4105" s="70" t="s">
        <v>55</v>
      </c>
      <c r="B4105" s="71">
        <v>2019</v>
      </c>
      <c r="C4105" s="71" t="s">
        <v>82</v>
      </c>
      <c r="D4105" s="71"/>
      <c r="E4105" s="72"/>
      <c r="F4105" s="81"/>
      <c r="G4105" s="82" t="s">
        <v>62</v>
      </c>
      <c r="H4105" s="66">
        <v>39606.997000000003</v>
      </c>
      <c r="I4105" s="66">
        <v>44934.997000000003</v>
      </c>
      <c r="J4105" s="66">
        <v>84541.989999999991</v>
      </c>
      <c r="K4105" s="66">
        <v>23084</v>
      </c>
      <c r="L4105" s="66">
        <v>22371</v>
      </c>
      <c r="M4105" s="66">
        <v>315</v>
      </c>
      <c r="N4105" s="66">
        <v>45770</v>
      </c>
      <c r="O4105" s="66">
        <v>3863</v>
      </c>
      <c r="P4105" s="66">
        <v>3785</v>
      </c>
      <c r="Q4105" s="66">
        <v>100</v>
      </c>
      <c r="R4105" s="73">
        <v>7748</v>
      </c>
      <c r="S4105" s="130">
        <f>IFERROR(Table1[[#This Row],[Female Voters]]/Table1[[#This Row],[Female Population]],"0.0%")</f>
        <v>0.58282631222962944</v>
      </c>
      <c r="T4105" s="130">
        <f>IFERROR(Table1[[#This Row],[Male Voters]]/Table1[[#This Row],[Male Population]],"0.0%")</f>
        <v>0.49785248678218447</v>
      </c>
      <c r="U4105" s="130">
        <f>IFERROR(Table1[[#This Row],[Total Voters]]/Table1[[#This Row],[Total Population]],"0.0%")</f>
        <v>0.54138777665394444</v>
      </c>
      <c r="V4105" s="130">
        <f>IFERROR(Table1[[#This Row],[Female Ballots]]/Table1[[#This Row],[Female Population]],"0.0%")</f>
        <v>9.7533271709541611E-2</v>
      </c>
      <c r="W4105" s="130">
        <f>IFERROR(Table1[[#This Row],[Male Ballots]]/Table1[[#This Row],[Male Population]],"0.0%")</f>
        <v>8.4232786306851201E-2</v>
      </c>
      <c r="X4105" s="130">
        <f>IFERROR(Table1[[#This Row],[Total Ballots]]/Table1[[#This Row],[Total Population]],"0.0%")</f>
        <v>9.1646766299208246E-2</v>
      </c>
      <c r="Y4105" s="78">
        <f>Table1[[#This Row],[Female Ballots]]/Table1[[#This Row],[Female Voters]]</f>
        <v>0.16734534742678911</v>
      </c>
      <c r="Z4105" s="79">
        <f>Table1[[#This Row],[Male Ballots]]/Table1[[#This Row],[Male Voters]]</f>
        <v>0.16919225783380268</v>
      </c>
      <c r="AA4105" s="78">
        <f>Table1[[#This Row],[Total Ballots]]/Table1[[#This Row],[Total Voters]]</f>
        <v>0.16928118855145291</v>
      </c>
    </row>
    <row r="4106" spans="1:27" s="12" customFormat="1" x14ac:dyDescent="0.35">
      <c r="A4106" s="70" t="s">
        <v>55</v>
      </c>
      <c r="B4106" s="71">
        <v>2019</v>
      </c>
      <c r="C4106" s="71" t="s">
        <v>82</v>
      </c>
      <c r="D4106" s="71"/>
      <c r="E4106" s="72"/>
      <c r="F4106" s="81"/>
      <c r="G4106" s="82" t="s">
        <v>63</v>
      </c>
      <c r="H4106" s="66">
        <v>65780</v>
      </c>
      <c r="I4106" s="66">
        <v>67367</v>
      </c>
      <c r="J4106" s="66">
        <v>133147</v>
      </c>
      <c r="K4106" s="66">
        <v>47503</v>
      </c>
      <c r="L4106" s="66">
        <v>43849</v>
      </c>
      <c r="M4106" s="66">
        <v>308</v>
      </c>
      <c r="N4106" s="66">
        <v>91660</v>
      </c>
      <c r="O4106" s="66">
        <v>9495</v>
      </c>
      <c r="P4106" s="66">
        <v>8295</v>
      </c>
      <c r="Q4106" s="66">
        <v>127</v>
      </c>
      <c r="R4106" s="73">
        <v>17917</v>
      </c>
      <c r="S4106" s="130">
        <f>IFERROR(Table1[[#This Row],[Female Voters]]/Table1[[#This Row],[Female Population]],"0.0%")</f>
        <v>0.72214958954089392</v>
      </c>
      <c r="T4106" s="130">
        <f>IFERROR(Table1[[#This Row],[Male Voters]]/Table1[[#This Row],[Male Population]],"0.0%")</f>
        <v>0.65089732361541996</v>
      </c>
      <c r="U4106" s="130">
        <f>IFERROR(Table1[[#This Row],[Total Voters]]/Table1[[#This Row],[Total Population]],"0.0%")</f>
        <v>0.68841205584804765</v>
      </c>
      <c r="V4106" s="130">
        <f>IFERROR(Table1[[#This Row],[Female Ballots]]/Table1[[#This Row],[Female Population]],"0.0%")</f>
        <v>0.14434478564913347</v>
      </c>
      <c r="W4106" s="130">
        <f>IFERROR(Table1[[#This Row],[Male Ballots]]/Table1[[#This Row],[Male Population]],"0.0%")</f>
        <v>0.12313150355515312</v>
      </c>
      <c r="X4106" s="130">
        <f>IFERROR(Table1[[#This Row],[Total Ballots]]/Table1[[#This Row],[Total Population]],"0.0%")</f>
        <v>0.13456555536362066</v>
      </c>
      <c r="Y4106" s="78">
        <f>Table1[[#This Row],[Female Ballots]]/Table1[[#This Row],[Female Voters]]</f>
        <v>0.19988211270867104</v>
      </c>
      <c r="Z4106" s="79">
        <f>Table1[[#This Row],[Male Ballots]]/Table1[[#This Row],[Male Voters]]</f>
        <v>0.18917193094483339</v>
      </c>
      <c r="AA4106" s="78">
        <f>Table1[[#This Row],[Total Ballots]]/Table1[[#This Row],[Total Voters]]</f>
        <v>0.19547239799258129</v>
      </c>
    </row>
    <row r="4107" spans="1:27" s="12" customFormat="1" x14ac:dyDescent="0.35">
      <c r="A4107" s="70" t="s">
        <v>55</v>
      </c>
      <c r="B4107" s="71">
        <v>2019</v>
      </c>
      <c r="C4107" s="71" t="s">
        <v>82</v>
      </c>
      <c r="D4107" s="71"/>
      <c r="E4107" s="72"/>
      <c r="F4107" s="81"/>
      <c r="G4107" s="82" t="s">
        <v>64</v>
      </c>
      <c r="H4107" s="66">
        <v>62521</v>
      </c>
      <c r="I4107" s="66">
        <v>61858</v>
      </c>
      <c r="J4107" s="66">
        <v>124379</v>
      </c>
      <c r="K4107" s="66">
        <v>47155</v>
      </c>
      <c r="L4107" s="66">
        <v>43534</v>
      </c>
      <c r="M4107" s="66">
        <v>244</v>
      </c>
      <c r="N4107" s="66">
        <v>90933</v>
      </c>
      <c r="O4107" s="66">
        <v>13926</v>
      </c>
      <c r="P4107" s="66">
        <v>12801</v>
      </c>
      <c r="Q4107" s="66">
        <v>114</v>
      </c>
      <c r="R4107" s="73">
        <v>26841</v>
      </c>
      <c r="S4107" s="130">
        <f>IFERROR(Table1[[#This Row],[Female Voters]]/Table1[[#This Row],[Female Population]],"0.0%")</f>
        <v>0.75422657986916397</v>
      </c>
      <c r="T4107" s="130">
        <f>IFERROR(Table1[[#This Row],[Male Voters]]/Table1[[#This Row],[Male Population]],"0.0%")</f>
        <v>0.70377315787771999</v>
      </c>
      <c r="U4107" s="130">
        <f>IFERROR(Table1[[#This Row],[Total Voters]]/Table1[[#This Row],[Total Population]],"0.0%")</f>
        <v>0.73109608535202886</v>
      </c>
      <c r="V4107" s="130">
        <f>IFERROR(Table1[[#This Row],[Female Ballots]]/Table1[[#This Row],[Female Population]],"0.0%")</f>
        <v>0.22274115897058588</v>
      </c>
      <c r="W4107" s="130">
        <f>IFERROR(Table1[[#This Row],[Male Ballots]]/Table1[[#This Row],[Male Population]],"0.0%")</f>
        <v>0.20694170519577096</v>
      </c>
      <c r="X4107" s="130">
        <f>IFERROR(Table1[[#This Row],[Total Ballots]]/Table1[[#This Row],[Total Population]],"0.0%")</f>
        <v>0.21580009487132071</v>
      </c>
      <c r="Y4107" s="78">
        <f>Table1[[#This Row],[Female Ballots]]/Table1[[#This Row],[Female Voters]]</f>
        <v>0.2953239317145584</v>
      </c>
      <c r="Z4107" s="79">
        <f>Table1[[#This Row],[Male Ballots]]/Table1[[#This Row],[Male Voters]]</f>
        <v>0.2940460329857123</v>
      </c>
      <c r="AA4107" s="78">
        <f>Table1[[#This Row],[Total Ballots]]/Table1[[#This Row],[Total Voters]]</f>
        <v>0.29517336940384681</v>
      </c>
    </row>
    <row r="4108" spans="1:27" s="12" customFormat="1" x14ac:dyDescent="0.35">
      <c r="A4108" s="70" t="s">
        <v>55</v>
      </c>
      <c r="B4108" s="71">
        <v>2019</v>
      </c>
      <c r="C4108" s="71" t="s">
        <v>82</v>
      </c>
      <c r="D4108" s="71"/>
      <c r="E4108" s="72"/>
      <c r="F4108" s="81"/>
      <c r="G4108" s="82" t="s">
        <v>65</v>
      </c>
      <c r="H4108" s="66">
        <v>56235</v>
      </c>
      <c r="I4108" s="66">
        <v>55413</v>
      </c>
      <c r="J4108" s="66">
        <v>111647.98999999999</v>
      </c>
      <c r="K4108" s="66">
        <v>43931</v>
      </c>
      <c r="L4108" s="66">
        <v>40913</v>
      </c>
      <c r="M4108" s="66">
        <v>143</v>
      </c>
      <c r="N4108" s="66">
        <v>84987</v>
      </c>
      <c r="O4108" s="66">
        <v>16866</v>
      </c>
      <c r="P4108" s="66">
        <v>16209</v>
      </c>
      <c r="Q4108" s="66">
        <v>72</v>
      </c>
      <c r="R4108" s="73">
        <v>33147</v>
      </c>
      <c r="S4108" s="130">
        <f>IFERROR(Table1[[#This Row],[Female Voters]]/Table1[[#This Row],[Female Population]],"0.0%")</f>
        <v>0.78120387658931267</v>
      </c>
      <c r="T4108" s="130">
        <f>IFERROR(Table1[[#This Row],[Male Voters]]/Table1[[#This Row],[Male Population]],"0.0%")</f>
        <v>0.73832855106202511</v>
      </c>
      <c r="U4108" s="130">
        <f>IFERROR(Table1[[#This Row],[Total Voters]]/Table1[[#This Row],[Total Population]],"0.0%")</f>
        <v>0.76120492630453984</v>
      </c>
      <c r="V4108" s="130">
        <f>IFERROR(Table1[[#This Row],[Female Ballots]]/Table1[[#This Row],[Female Population]],"0.0%")</f>
        <v>0.29991997866097625</v>
      </c>
      <c r="W4108" s="130">
        <f>IFERROR(Table1[[#This Row],[Male Ballots]]/Table1[[#This Row],[Male Population]],"0.0%")</f>
        <v>0.29251258729900925</v>
      </c>
      <c r="X4108" s="130">
        <f>IFERROR(Table1[[#This Row],[Total Ballots]]/Table1[[#This Row],[Total Population]],"0.0%")</f>
        <v>0.29688846167315686</v>
      </c>
      <c r="Y4108" s="78">
        <f>Table1[[#This Row],[Female Ballots]]/Table1[[#This Row],[Female Voters]]</f>
        <v>0.38392023855591723</v>
      </c>
      <c r="Z4108" s="79">
        <f>Table1[[#This Row],[Male Ballots]]/Table1[[#This Row],[Male Voters]]</f>
        <v>0.39618214259526313</v>
      </c>
      <c r="AA4108" s="78">
        <f>Table1[[#This Row],[Total Ballots]]/Table1[[#This Row],[Total Voters]]</f>
        <v>0.39002435666631369</v>
      </c>
    </row>
    <row r="4109" spans="1:27" s="12" customFormat="1" x14ac:dyDescent="0.35">
      <c r="A4109" s="70" t="s">
        <v>55</v>
      </c>
      <c r="B4109" s="71">
        <v>2019</v>
      </c>
      <c r="C4109" s="71" t="s">
        <v>82</v>
      </c>
      <c r="D4109" s="71"/>
      <c r="E4109" s="72"/>
      <c r="F4109" s="81"/>
      <c r="G4109" s="82" t="s">
        <v>66</v>
      </c>
      <c r="H4109" s="66">
        <v>57871</v>
      </c>
      <c r="I4109" s="66">
        <v>54533</v>
      </c>
      <c r="J4109" s="66">
        <v>112403.98</v>
      </c>
      <c r="K4109" s="66">
        <v>48428</v>
      </c>
      <c r="L4109" s="66">
        <v>44250</v>
      </c>
      <c r="M4109" s="66">
        <v>122</v>
      </c>
      <c r="N4109" s="66">
        <v>92800</v>
      </c>
      <c r="O4109" s="66">
        <v>24547</v>
      </c>
      <c r="P4109" s="66">
        <v>23251</v>
      </c>
      <c r="Q4109" s="66">
        <v>71</v>
      </c>
      <c r="R4109" s="73">
        <v>47869</v>
      </c>
      <c r="S4109" s="130">
        <f>IFERROR(Table1[[#This Row],[Female Voters]]/Table1[[#This Row],[Female Population]],"0.0%")</f>
        <v>0.83682673532511964</v>
      </c>
      <c r="T4109" s="130">
        <f>IFERROR(Table1[[#This Row],[Male Voters]]/Table1[[#This Row],[Male Population]],"0.0%")</f>
        <v>0.81143527772174651</v>
      </c>
      <c r="U4109" s="130">
        <f>IFERROR(Table1[[#This Row],[Total Voters]]/Table1[[#This Row],[Total Population]],"0.0%")</f>
        <v>0.82559354215037584</v>
      </c>
      <c r="V4109" s="130">
        <f>IFERROR(Table1[[#This Row],[Female Ballots]]/Table1[[#This Row],[Female Population]],"0.0%")</f>
        <v>0.4241675450571098</v>
      </c>
      <c r="W4109" s="130">
        <f>IFERROR(Table1[[#This Row],[Male Ballots]]/Table1[[#This Row],[Male Population]],"0.0%")</f>
        <v>0.42636568683182657</v>
      </c>
      <c r="X4109" s="130">
        <f>IFERROR(Table1[[#This Row],[Total Ballots]]/Table1[[#This Row],[Total Population]],"0.0%")</f>
        <v>0.42586570333185714</v>
      </c>
      <c r="Y4109" s="78">
        <f>Table1[[#This Row],[Female Ballots]]/Table1[[#This Row],[Female Voters]]</f>
        <v>0.50687618732964401</v>
      </c>
      <c r="Z4109" s="79">
        <f>Table1[[#This Row],[Male Ballots]]/Table1[[#This Row],[Male Voters]]</f>
        <v>0.52544632768361577</v>
      </c>
      <c r="AA4109" s="78">
        <f>Table1[[#This Row],[Total Ballots]]/Table1[[#This Row],[Total Voters]]</f>
        <v>0.51582974137931037</v>
      </c>
    </row>
    <row r="4110" spans="1:27" s="12" customFormat="1" x14ac:dyDescent="0.35">
      <c r="A4110" s="70" t="s">
        <v>55</v>
      </c>
      <c r="B4110" s="71">
        <v>2019</v>
      </c>
      <c r="C4110" s="71" t="s">
        <v>82</v>
      </c>
      <c r="D4110" s="71"/>
      <c r="E4110" s="72"/>
      <c r="F4110" s="81"/>
      <c r="G4110" s="82" t="s">
        <v>67</v>
      </c>
      <c r="H4110" s="66">
        <v>71684.002999999997</v>
      </c>
      <c r="I4110" s="66">
        <v>58045.001000000004</v>
      </c>
      <c r="J4110" s="66">
        <v>129729</v>
      </c>
      <c r="K4110" s="66">
        <v>61782</v>
      </c>
      <c r="L4110" s="66">
        <v>51387</v>
      </c>
      <c r="M4110" s="66">
        <v>120</v>
      </c>
      <c r="N4110" s="66">
        <v>113289</v>
      </c>
      <c r="O4110" s="66">
        <v>38927</v>
      </c>
      <c r="P4110" s="66">
        <v>34681</v>
      </c>
      <c r="Q4110" s="66">
        <v>80</v>
      </c>
      <c r="R4110" s="66">
        <v>73688</v>
      </c>
      <c r="S4110" s="130">
        <f>IFERROR(Table1[[#This Row],[Female Voters]]/Table1[[#This Row],[Female Population]],"0.0%")</f>
        <v>0.86186593123154687</v>
      </c>
      <c r="T4110" s="130">
        <f>IFERROR(Table1[[#This Row],[Male Voters]]/Table1[[#This Row],[Male Population]],"0.0%")</f>
        <v>0.8852958758670707</v>
      </c>
      <c r="U4110" s="130">
        <f>IFERROR(Table1[[#This Row],[Total Voters]]/Table1[[#This Row],[Total Population]],"0.0%")</f>
        <v>0.87327428716786537</v>
      </c>
      <c r="V4110" s="130">
        <f>IFERROR(Table1[[#This Row],[Female Ballots]]/Table1[[#This Row],[Female Population]],"0.0%")</f>
        <v>0.54303608016979743</v>
      </c>
      <c r="W4110" s="130">
        <f>IFERROR(Table1[[#This Row],[Male Ballots]]/Table1[[#This Row],[Male Population]],"0.0%")</f>
        <v>0.59748469984521146</v>
      </c>
      <c r="X4110" s="130">
        <f>IFERROR(Table1[[#This Row],[Total Ballots]]/Table1[[#This Row],[Total Population]],"0.0%")</f>
        <v>0.56801486175026406</v>
      </c>
      <c r="Y4110" s="78">
        <f>Table1[[#This Row],[Female Ballots]]/Table1[[#This Row],[Female Voters]]</f>
        <v>0.63007024699750735</v>
      </c>
      <c r="Z4110" s="79">
        <f>Table1[[#This Row],[Male Ballots]]/Table1[[#This Row],[Male Voters]]</f>
        <v>0.6748983205869189</v>
      </c>
      <c r="AA4110" s="78">
        <f>Table1[[#This Row],[Total Ballots]]/Table1[[#This Row],[Total Voters]]</f>
        <v>0.6504426731633256</v>
      </c>
    </row>
    <row r="4111" spans="1:27" s="12" customFormat="1" x14ac:dyDescent="0.35">
      <c r="A4111" s="70" t="s">
        <v>23</v>
      </c>
      <c r="B4111" s="71">
        <v>2019</v>
      </c>
      <c r="C4111" s="71" t="s">
        <v>82</v>
      </c>
      <c r="D4111" s="17" t="s">
        <v>69</v>
      </c>
      <c r="E4111" s="72"/>
      <c r="F4111" s="81"/>
      <c r="G4111" s="82" t="s">
        <v>79</v>
      </c>
      <c r="H4111" s="66">
        <v>7709.31484</v>
      </c>
      <c r="I4111" s="66">
        <v>7279.2616900000003</v>
      </c>
      <c r="J4111" s="66">
        <v>14988.576800000001</v>
      </c>
      <c r="K4111" s="66">
        <v>7162</v>
      </c>
      <c r="L4111" s="66">
        <v>6501</v>
      </c>
      <c r="M4111" s="66">
        <v>49</v>
      </c>
      <c r="N4111" s="66">
        <v>13712</v>
      </c>
      <c r="O4111" s="66">
        <v>4195</v>
      </c>
      <c r="P4111" s="66">
        <v>3747</v>
      </c>
      <c r="Q4111" s="66">
        <v>28</v>
      </c>
      <c r="R4111" s="73">
        <v>7970</v>
      </c>
      <c r="S4111" s="130">
        <f>IFERROR(Table1[[#This Row],[Female Voters]]/Table1[[#This Row],[Female Population]],"0.0%")</f>
        <v>0.92900603343370525</v>
      </c>
      <c r="T4111" s="130">
        <f>IFERROR(Table1[[#This Row],[Male Voters]]/Table1[[#This Row],[Male Population]],"0.0%")</f>
        <v>0.89308507879732513</v>
      </c>
      <c r="U4111" s="130">
        <f>IFERROR(Table1[[#This Row],[Total Voters]]/Table1[[#This Row],[Total Population]],"0.0%")</f>
        <v>0.914830019084934</v>
      </c>
      <c r="V4111" s="130">
        <f>IFERROR(Table1[[#This Row],[Female Ballots]]/Table1[[#This Row],[Female Population]],"0.0%")</f>
        <v>0.54414692966411526</v>
      </c>
      <c r="W4111" s="130">
        <f>IFERROR(Table1[[#This Row],[Male Ballots]]/Table1[[#This Row],[Male Population]],"0.0%")</f>
        <v>0.51475000619190536</v>
      </c>
      <c r="X4111" s="130">
        <f>IFERROR(Table1[[#This Row],[Total Ballots]]/Table1[[#This Row],[Total Population]],"0.0%")</f>
        <v>0.53173827684560415</v>
      </c>
      <c r="Y4111" s="78">
        <f>Table1[[#This Row],[Female Ballots]]/Table1[[#This Row],[Female Voters]]</f>
        <v>0.58573024294889697</v>
      </c>
      <c r="Z4111" s="79">
        <f>Table1[[#This Row],[Male Ballots]]/Table1[[#This Row],[Male Voters]]</f>
        <v>0.5763728657129672</v>
      </c>
      <c r="AA4111" s="78">
        <f>Table1[[#This Row],[Total Ballots]]/Table1[[#This Row],[Total Voters]]</f>
        <v>0.58124270711785297</v>
      </c>
    </row>
    <row r="4112" spans="1:27" s="12" customFormat="1" x14ac:dyDescent="0.35">
      <c r="A4112" s="70" t="s">
        <v>23</v>
      </c>
      <c r="B4112" s="71">
        <v>2019</v>
      </c>
      <c r="C4112" s="71" t="s">
        <v>82</v>
      </c>
      <c r="D4112" s="17" t="s">
        <v>69</v>
      </c>
      <c r="E4112" s="72"/>
      <c r="F4112" s="81"/>
      <c r="G4112" s="82" t="s">
        <v>62</v>
      </c>
      <c r="H4112" s="66">
        <v>412.07174000000003</v>
      </c>
      <c r="I4112" s="66">
        <v>383.06689</v>
      </c>
      <c r="J4112" s="66">
        <v>795.13869999999997</v>
      </c>
      <c r="K4112" s="66">
        <v>324</v>
      </c>
      <c r="L4112" s="66">
        <v>301</v>
      </c>
      <c r="M4112" s="66">
        <v>3</v>
      </c>
      <c r="N4112" s="66">
        <v>628</v>
      </c>
      <c r="O4112" s="66">
        <v>80</v>
      </c>
      <c r="P4112" s="66">
        <v>67</v>
      </c>
      <c r="Q4112" s="66">
        <v>0</v>
      </c>
      <c r="R4112" s="73">
        <v>147</v>
      </c>
      <c r="S4112" s="130">
        <f>IFERROR(Table1[[#This Row],[Female Voters]]/Table1[[#This Row],[Female Population]],"0.0%")</f>
        <v>0.78627085662316953</v>
      </c>
      <c r="T4112" s="130">
        <f>IFERROR(Table1[[#This Row],[Male Voters]]/Table1[[#This Row],[Male Population]],"0.0%")</f>
        <v>0.78576355163454614</v>
      </c>
      <c r="U4112" s="130">
        <f>IFERROR(Table1[[#This Row],[Total Voters]]/Table1[[#This Row],[Total Population]],"0.0%")</f>
        <v>0.78979931425800309</v>
      </c>
      <c r="V4112" s="130">
        <f>IFERROR(Table1[[#This Row],[Female Ballots]]/Table1[[#This Row],[Female Population]],"0.0%")</f>
        <v>0.19414095225263445</v>
      </c>
      <c r="W4112" s="130">
        <f>IFERROR(Table1[[#This Row],[Male Ballots]]/Table1[[#This Row],[Male Population]],"0.0%")</f>
        <v>0.17490417926749033</v>
      </c>
      <c r="X4112" s="130">
        <f>IFERROR(Table1[[#This Row],[Total Ballots]]/Table1[[#This Row],[Total Population]],"0.0%")</f>
        <v>0.1848734063629402</v>
      </c>
      <c r="Y4112" s="78">
        <f>Table1[[#This Row],[Female Ballots]]/Table1[[#This Row],[Female Voters]]</f>
        <v>0.24691358024691357</v>
      </c>
      <c r="Z4112" s="79">
        <f>Table1[[#This Row],[Male Ballots]]/Table1[[#This Row],[Male Voters]]</f>
        <v>0.22259136212624583</v>
      </c>
      <c r="AA4112" s="78">
        <f>Table1[[#This Row],[Total Ballots]]/Table1[[#This Row],[Total Voters]]</f>
        <v>0.23407643312101911</v>
      </c>
    </row>
    <row r="4113" spans="1:27" s="12" customFormat="1" x14ac:dyDescent="0.35">
      <c r="A4113" s="70" t="s">
        <v>23</v>
      </c>
      <c r="B4113" s="71">
        <v>2019</v>
      </c>
      <c r="C4113" s="71" t="s">
        <v>82</v>
      </c>
      <c r="D4113" s="17" t="s">
        <v>69</v>
      </c>
      <c r="E4113" s="72"/>
      <c r="F4113" s="81"/>
      <c r="G4113" s="82" t="s">
        <v>63</v>
      </c>
      <c r="H4113" s="66">
        <v>734.1259</v>
      </c>
      <c r="I4113" s="66">
        <v>740.12740000000008</v>
      </c>
      <c r="J4113" s="66">
        <v>1474.2534000000001</v>
      </c>
      <c r="K4113" s="66">
        <v>674</v>
      </c>
      <c r="L4113" s="66">
        <v>604</v>
      </c>
      <c r="M4113" s="66">
        <v>7</v>
      </c>
      <c r="N4113" s="66">
        <v>1285</v>
      </c>
      <c r="O4113" s="66">
        <v>199</v>
      </c>
      <c r="P4113" s="66">
        <v>159</v>
      </c>
      <c r="Q4113" s="66">
        <v>3</v>
      </c>
      <c r="R4113" s="73">
        <v>361</v>
      </c>
      <c r="S4113" s="130">
        <f>IFERROR(Table1[[#This Row],[Female Voters]]/Table1[[#This Row],[Female Population]],"0.0%")</f>
        <v>0.91809865310568661</v>
      </c>
      <c r="T4113" s="130">
        <f>IFERROR(Table1[[#This Row],[Male Voters]]/Table1[[#This Row],[Male Population]],"0.0%")</f>
        <v>0.81607571885596986</v>
      </c>
      <c r="U4113" s="130">
        <f>IFERROR(Table1[[#This Row],[Total Voters]]/Table1[[#This Row],[Total Population]],"0.0%")</f>
        <v>0.87162763199325155</v>
      </c>
      <c r="V4113" s="130">
        <f>IFERROR(Table1[[#This Row],[Female Ballots]]/Table1[[#This Row],[Female Population]],"0.0%")</f>
        <v>0.2710706705757146</v>
      </c>
      <c r="W4113" s="130">
        <f>IFERROR(Table1[[#This Row],[Male Ballots]]/Table1[[#This Row],[Male Population]],"0.0%")</f>
        <v>0.21482787963261457</v>
      </c>
      <c r="X4113" s="130">
        <f>IFERROR(Table1[[#This Row],[Total Ballots]]/Table1[[#This Row],[Total Population]],"0.0%")</f>
        <v>0.2448697082875983</v>
      </c>
      <c r="Y4113" s="78">
        <f>Table1[[#This Row],[Female Ballots]]/Table1[[#This Row],[Female Voters]]</f>
        <v>0.29525222551928781</v>
      </c>
      <c r="Z4113" s="79">
        <f>Table1[[#This Row],[Male Ballots]]/Table1[[#This Row],[Male Voters]]</f>
        <v>0.26324503311258279</v>
      </c>
      <c r="AA4113" s="78">
        <f>Table1[[#This Row],[Total Ballots]]/Table1[[#This Row],[Total Voters]]</f>
        <v>0.28093385214007782</v>
      </c>
    </row>
    <row r="4114" spans="1:27" s="12" customFormat="1" x14ac:dyDescent="0.35">
      <c r="A4114" s="70" t="s">
        <v>23</v>
      </c>
      <c r="B4114" s="71">
        <v>2019</v>
      </c>
      <c r="C4114" s="71" t="s">
        <v>82</v>
      </c>
      <c r="D4114" s="17" t="s">
        <v>69</v>
      </c>
      <c r="E4114" s="72"/>
      <c r="F4114" s="81"/>
      <c r="G4114" s="82" t="s">
        <v>64</v>
      </c>
      <c r="H4114" s="66">
        <v>889.15429999999992</v>
      </c>
      <c r="I4114" s="66">
        <v>911.1576</v>
      </c>
      <c r="J4114" s="66">
        <v>1800.3119000000002</v>
      </c>
      <c r="K4114" s="66">
        <v>764</v>
      </c>
      <c r="L4114" s="66">
        <v>685</v>
      </c>
      <c r="M4114" s="66">
        <v>13</v>
      </c>
      <c r="N4114" s="66">
        <v>1462</v>
      </c>
      <c r="O4114" s="66">
        <v>308</v>
      </c>
      <c r="P4114" s="66">
        <v>263</v>
      </c>
      <c r="Q4114" s="66">
        <v>8</v>
      </c>
      <c r="R4114" s="73">
        <v>579</v>
      </c>
      <c r="S4114" s="130">
        <f>IFERROR(Table1[[#This Row],[Female Voters]]/Table1[[#This Row],[Female Population]],"0.0%")</f>
        <v>0.85924344064916525</v>
      </c>
      <c r="T4114" s="130">
        <f>IFERROR(Table1[[#This Row],[Male Voters]]/Table1[[#This Row],[Male Population]],"0.0%")</f>
        <v>0.75179090861997966</v>
      </c>
      <c r="U4114" s="130">
        <f>IFERROR(Table1[[#This Row],[Total Voters]]/Table1[[#This Row],[Total Population]],"0.0%")</f>
        <v>0.81208150654339384</v>
      </c>
      <c r="V4114" s="130">
        <f>IFERROR(Table1[[#This Row],[Female Ballots]]/Table1[[#This Row],[Female Population]],"0.0%")</f>
        <v>0.3463965703140614</v>
      </c>
      <c r="W4114" s="130">
        <f>IFERROR(Table1[[#This Row],[Male Ballots]]/Table1[[#This Row],[Male Population]],"0.0%")</f>
        <v>0.28864380871102868</v>
      </c>
      <c r="X4114" s="130">
        <f>IFERROR(Table1[[#This Row],[Total Ballots]]/Table1[[#This Row],[Total Population]],"0.0%")</f>
        <v>0.32161093863791046</v>
      </c>
      <c r="Y4114" s="78">
        <f>Table1[[#This Row],[Female Ballots]]/Table1[[#This Row],[Female Voters]]</f>
        <v>0.40314136125654448</v>
      </c>
      <c r="Z4114" s="79">
        <f>Table1[[#This Row],[Male Ballots]]/Table1[[#This Row],[Male Voters]]</f>
        <v>0.38394160583941606</v>
      </c>
      <c r="AA4114" s="78">
        <f>Table1[[#This Row],[Total Ballots]]/Table1[[#This Row],[Total Voters]]</f>
        <v>0.3960328317373461</v>
      </c>
    </row>
    <row r="4115" spans="1:27" s="12" customFormat="1" x14ac:dyDescent="0.35">
      <c r="A4115" s="70" t="s">
        <v>23</v>
      </c>
      <c r="B4115" s="71">
        <v>2019</v>
      </c>
      <c r="C4115" s="71" t="s">
        <v>82</v>
      </c>
      <c r="D4115" s="17" t="s">
        <v>69</v>
      </c>
      <c r="E4115" s="72"/>
      <c r="F4115" s="81"/>
      <c r="G4115" s="82" t="s">
        <v>65</v>
      </c>
      <c r="H4115" s="66">
        <v>1041.1796999999999</v>
      </c>
      <c r="I4115" s="66">
        <v>956.16610000000003</v>
      </c>
      <c r="J4115" s="66">
        <v>1997.3455999999999</v>
      </c>
      <c r="K4115" s="66">
        <v>851</v>
      </c>
      <c r="L4115" s="66">
        <v>780</v>
      </c>
      <c r="M4115" s="66">
        <v>4</v>
      </c>
      <c r="N4115" s="66">
        <v>1635</v>
      </c>
      <c r="O4115" s="66">
        <v>407</v>
      </c>
      <c r="P4115" s="66">
        <v>365</v>
      </c>
      <c r="Q4115" s="66">
        <v>3</v>
      </c>
      <c r="R4115" s="73">
        <v>775</v>
      </c>
      <c r="S4115" s="130">
        <f>IFERROR(Table1[[#This Row],[Female Voters]]/Table1[[#This Row],[Female Population]],"0.0%")</f>
        <v>0.8173420976225334</v>
      </c>
      <c r="T4115" s="130">
        <f>IFERROR(Table1[[#This Row],[Male Voters]]/Table1[[#This Row],[Male Population]],"0.0%")</f>
        <v>0.81575784793039618</v>
      </c>
      <c r="U4115" s="130">
        <f>IFERROR(Table1[[#This Row],[Total Voters]]/Table1[[#This Row],[Total Population]],"0.0%")</f>
        <v>0.81858642790711833</v>
      </c>
      <c r="V4115" s="130">
        <f>IFERROR(Table1[[#This Row],[Female Ballots]]/Table1[[#This Row],[Female Population]],"0.0%")</f>
        <v>0.39090274234121164</v>
      </c>
      <c r="W4115" s="130">
        <f>IFERROR(Table1[[#This Row],[Male Ballots]]/Table1[[#This Row],[Male Population]],"0.0%")</f>
        <v>0.3817328390956341</v>
      </c>
      <c r="X4115" s="130">
        <f>IFERROR(Table1[[#This Row],[Total Ballots]]/Table1[[#This Row],[Total Population]],"0.0%")</f>
        <v>0.38801497347279312</v>
      </c>
      <c r="Y4115" s="78">
        <f>Table1[[#This Row],[Female Ballots]]/Table1[[#This Row],[Female Voters]]</f>
        <v>0.47826086956521741</v>
      </c>
      <c r="Z4115" s="79">
        <f>Table1[[#This Row],[Male Ballots]]/Table1[[#This Row],[Male Voters]]</f>
        <v>0.46794871794871795</v>
      </c>
      <c r="AA4115" s="78">
        <f>Table1[[#This Row],[Total Ballots]]/Table1[[#This Row],[Total Voters]]</f>
        <v>0.47400611620795108</v>
      </c>
    </row>
    <row r="4116" spans="1:27" s="12" customFormat="1" x14ac:dyDescent="0.35">
      <c r="A4116" s="70" t="s">
        <v>23</v>
      </c>
      <c r="B4116" s="71">
        <v>2019</v>
      </c>
      <c r="C4116" s="71" t="s">
        <v>82</v>
      </c>
      <c r="D4116" s="17" t="s">
        <v>69</v>
      </c>
      <c r="E4116" s="72"/>
      <c r="F4116" s="81"/>
      <c r="G4116" s="82" t="s">
        <v>66</v>
      </c>
      <c r="H4116" s="66">
        <v>1661.2867000000001</v>
      </c>
      <c r="I4116" s="66">
        <v>1430.2487000000001</v>
      </c>
      <c r="J4116" s="66">
        <v>3091.5360000000001</v>
      </c>
      <c r="K4116" s="66">
        <v>1538</v>
      </c>
      <c r="L4116" s="66">
        <v>1270</v>
      </c>
      <c r="M4116" s="66">
        <v>10</v>
      </c>
      <c r="N4116" s="66">
        <v>2818</v>
      </c>
      <c r="O4116" s="66">
        <v>946</v>
      </c>
      <c r="P4116" s="66">
        <v>758</v>
      </c>
      <c r="Q4116" s="66">
        <v>6</v>
      </c>
      <c r="R4116" s="73">
        <v>1710</v>
      </c>
      <c r="S4116" s="130">
        <f>IFERROR(Table1[[#This Row],[Female Voters]]/Table1[[#This Row],[Female Population]],"0.0%")</f>
        <v>0.92578842652505433</v>
      </c>
      <c r="T4116" s="130">
        <f>IFERROR(Table1[[#This Row],[Male Voters]]/Table1[[#This Row],[Male Population]],"0.0%")</f>
        <v>0.88795745802810377</v>
      </c>
      <c r="U4116" s="130">
        <f>IFERROR(Table1[[#This Row],[Total Voters]]/Table1[[#This Row],[Total Population]],"0.0%")</f>
        <v>0.91152100444568651</v>
      </c>
      <c r="V4116" s="130">
        <f>IFERROR(Table1[[#This Row],[Female Ballots]]/Table1[[#This Row],[Female Population]],"0.0%")</f>
        <v>0.56943813491072914</v>
      </c>
      <c r="W4116" s="130">
        <f>IFERROR(Table1[[#This Row],[Male Ballots]]/Table1[[#This Row],[Male Population]],"0.0%")</f>
        <v>0.52997775841362416</v>
      </c>
      <c r="X4116" s="130">
        <f>IFERROR(Table1[[#This Row],[Total Ballots]]/Table1[[#This Row],[Total Population]],"0.0%")</f>
        <v>0.55312310773673667</v>
      </c>
      <c r="Y4116" s="78">
        <f>Table1[[#This Row],[Female Ballots]]/Table1[[#This Row],[Female Voters]]</f>
        <v>0.61508452535760727</v>
      </c>
      <c r="Z4116" s="79">
        <f>Table1[[#This Row],[Male Ballots]]/Table1[[#This Row],[Male Voters]]</f>
        <v>0.59685039370078741</v>
      </c>
      <c r="AA4116" s="78">
        <f>Table1[[#This Row],[Total Ballots]]/Table1[[#This Row],[Total Voters]]</f>
        <v>0.60681334279630939</v>
      </c>
    </row>
    <row r="4117" spans="1:27" s="12" customFormat="1" x14ac:dyDescent="0.35">
      <c r="A4117" s="70" t="s">
        <v>23</v>
      </c>
      <c r="B4117" s="71">
        <v>2019</v>
      </c>
      <c r="C4117" s="71" t="s">
        <v>82</v>
      </c>
      <c r="D4117" s="17" t="s">
        <v>69</v>
      </c>
      <c r="E4117" s="72"/>
      <c r="F4117" s="81"/>
      <c r="G4117" s="82" t="s">
        <v>67</v>
      </c>
      <c r="H4117" s="66">
        <v>2971.4965000000002</v>
      </c>
      <c r="I4117" s="66">
        <v>2858.4949999999999</v>
      </c>
      <c r="J4117" s="66">
        <v>5829.9912000000004</v>
      </c>
      <c r="K4117" s="66">
        <v>3011</v>
      </c>
      <c r="L4117" s="66">
        <v>2861</v>
      </c>
      <c r="M4117" s="66">
        <v>12</v>
      </c>
      <c r="N4117" s="66">
        <v>5884</v>
      </c>
      <c r="O4117" s="66">
        <v>2255</v>
      </c>
      <c r="P4117" s="66">
        <v>2135</v>
      </c>
      <c r="Q4117" s="66">
        <v>8</v>
      </c>
      <c r="R4117" s="66">
        <v>4398</v>
      </c>
      <c r="S4117" s="130">
        <f>IFERROR(Table1[[#This Row],[Female Voters]]/Table1[[#This Row],[Female Population]],"0.0%")</f>
        <v>1.0132941432036011</v>
      </c>
      <c r="T4117" s="130">
        <f>IFERROR(Table1[[#This Row],[Male Voters]]/Table1[[#This Row],[Male Population]],"0.0%")</f>
        <v>1.0008763352743315</v>
      </c>
      <c r="U4117" s="130">
        <f>IFERROR(Table1[[#This Row],[Total Voters]]/Table1[[#This Row],[Total Population]],"0.0%")</f>
        <v>1.0092639590948267</v>
      </c>
      <c r="V4117" s="130">
        <f>IFERROR(Table1[[#This Row],[Female Ballots]]/Table1[[#This Row],[Female Population]],"0.0%")</f>
        <v>0.75887688240588536</v>
      </c>
      <c r="W4117" s="130">
        <f>IFERROR(Table1[[#This Row],[Male Ballots]]/Table1[[#This Row],[Male Population]],"0.0%")</f>
        <v>0.74689653121660182</v>
      </c>
      <c r="X4117" s="130">
        <f>IFERROR(Table1[[#This Row],[Total Ballots]]/Table1[[#This Row],[Total Population]],"0.0%")</f>
        <v>0.75437506663817944</v>
      </c>
      <c r="Y4117" s="78">
        <f>Table1[[#This Row],[Female Ballots]]/Table1[[#This Row],[Female Voters]]</f>
        <v>0.74892062437728324</v>
      </c>
      <c r="Z4117" s="79">
        <f>Table1[[#This Row],[Male Ballots]]/Table1[[#This Row],[Male Voters]]</f>
        <v>0.74624257252708848</v>
      </c>
      <c r="AA4117" s="78">
        <f>Table1[[#This Row],[Total Ballots]]/Table1[[#This Row],[Total Voters]]</f>
        <v>0.74745071380013595</v>
      </c>
    </row>
    <row r="4118" spans="1:27" s="12" customFormat="1" x14ac:dyDescent="0.35">
      <c r="A4118" s="70" t="s">
        <v>38</v>
      </c>
      <c r="B4118" s="71">
        <v>2019</v>
      </c>
      <c r="C4118" s="71" t="s">
        <v>82</v>
      </c>
      <c r="D4118" s="17" t="s">
        <v>69</v>
      </c>
      <c r="E4118" s="72"/>
      <c r="F4118" s="81"/>
      <c r="G4118" s="82" t="s">
        <v>79</v>
      </c>
      <c r="H4118" s="66">
        <v>51357.985999999997</v>
      </c>
      <c r="I4118" s="66">
        <v>48896.986300000004</v>
      </c>
      <c r="J4118" s="66">
        <v>100254.974</v>
      </c>
      <c r="K4118" s="66">
        <v>41011</v>
      </c>
      <c r="L4118" s="66">
        <v>36998</v>
      </c>
      <c r="M4118" s="66">
        <v>189</v>
      </c>
      <c r="N4118" s="66">
        <v>78198</v>
      </c>
      <c r="O4118" s="66">
        <v>20530</v>
      </c>
      <c r="P4118" s="66">
        <v>18513</v>
      </c>
      <c r="Q4118" s="66">
        <v>90</v>
      </c>
      <c r="R4118" s="73">
        <v>39133</v>
      </c>
      <c r="S4118" s="130">
        <f>IFERROR(Table1[[#This Row],[Female Voters]]/Table1[[#This Row],[Female Population]],"0.0%")</f>
        <v>0.79853209197105202</v>
      </c>
      <c r="T4118" s="130">
        <f>IFERROR(Table1[[#This Row],[Male Voters]]/Table1[[#This Row],[Male Population]],"0.0%")</f>
        <v>0.75665194932473778</v>
      </c>
      <c r="U4118" s="130">
        <f>IFERROR(Table1[[#This Row],[Total Voters]]/Table1[[#This Row],[Total Population]],"0.0%")</f>
        <v>0.77999122517352604</v>
      </c>
      <c r="V4118" s="130">
        <f>IFERROR(Table1[[#This Row],[Female Ballots]]/Table1[[#This Row],[Female Population]],"0.0%")</f>
        <v>0.39974308961414495</v>
      </c>
      <c r="W4118" s="130">
        <f>IFERROR(Table1[[#This Row],[Male Ballots]]/Table1[[#This Row],[Male Population]],"0.0%")</f>
        <v>0.37861229087650333</v>
      </c>
      <c r="X4118" s="130">
        <f>IFERROR(Table1[[#This Row],[Total Ballots]]/Table1[[#This Row],[Total Population]],"0.0%")</f>
        <v>0.3903347478799406</v>
      </c>
      <c r="Y4118" s="78">
        <f>Table1[[#This Row],[Female Ballots]]/Table1[[#This Row],[Female Voters]]</f>
        <v>0.50059740069737391</v>
      </c>
      <c r="Z4118" s="79">
        <f>Table1[[#This Row],[Male Ballots]]/Table1[[#This Row],[Male Voters]]</f>
        <v>0.50037839883236934</v>
      </c>
      <c r="AA4118" s="78">
        <f>Table1[[#This Row],[Total Ballots]]/Table1[[#This Row],[Total Voters]]</f>
        <v>0.50043479372873989</v>
      </c>
    </row>
    <row r="4119" spans="1:27" s="12" customFormat="1" x14ac:dyDescent="0.35">
      <c r="A4119" s="70" t="s">
        <v>38</v>
      </c>
      <c r="B4119" s="71">
        <v>2019</v>
      </c>
      <c r="C4119" s="71" t="s">
        <v>82</v>
      </c>
      <c r="D4119" s="17" t="s">
        <v>69</v>
      </c>
      <c r="E4119" s="72"/>
      <c r="F4119" s="81"/>
      <c r="G4119" s="82" t="s">
        <v>62</v>
      </c>
      <c r="H4119" s="66">
        <v>4551.0069999999996</v>
      </c>
      <c r="I4119" s="66">
        <v>4965.0063000000009</v>
      </c>
      <c r="J4119" s="66">
        <v>9516.0130000000008</v>
      </c>
      <c r="K4119" s="66">
        <v>2888</v>
      </c>
      <c r="L4119" s="66">
        <v>2756</v>
      </c>
      <c r="M4119" s="66">
        <v>34</v>
      </c>
      <c r="N4119" s="66">
        <v>5678</v>
      </c>
      <c r="O4119" s="66">
        <v>591</v>
      </c>
      <c r="P4119" s="66">
        <v>575</v>
      </c>
      <c r="Q4119" s="66">
        <v>10</v>
      </c>
      <c r="R4119" s="73">
        <v>1176</v>
      </c>
      <c r="S4119" s="130">
        <f>IFERROR(Table1[[#This Row],[Female Voters]]/Table1[[#This Row],[Female Population]],"0.0%")</f>
        <v>0.63458482924768089</v>
      </c>
      <c r="T4119" s="130">
        <f>IFERROR(Table1[[#This Row],[Male Voters]]/Table1[[#This Row],[Male Population]],"0.0%")</f>
        <v>0.55508489485703161</v>
      </c>
      <c r="U4119" s="130">
        <f>IFERROR(Table1[[#This Row],[Total Voters]]/Table1[[#This Row],[Total Population]],"0.0%")</f>
        <v>0.59667846187263507</v>
      </c>
      <c r="V4119" s="130">
        <f>IFERROR(Table1[[#This Row],[Female Ballots]]/Table1[[#This Row],[Female Population]],"0.0%")</f>
        <v>0.1298613691431369</v>
      </c>
      <c r="W4119" s="130">
        <f>IFERROR(Table1[[#This Row],[Male Ballots]]/Table1[[#This Row],[Male Population]],"0.0%")</f>
        <v>0.11581052777314702</v>
      </c>
      <c r="X4119" s="130">
        <f>IFERROR(Table1[[#This Row],[Total Ballots]]/Table1[[#This Row],[Total Population]],"0.0%")</f>
        <v>0.12358116786935872</v>
      </c>
      <c r="Y4119" s="78">
        <f>Table1[[#This Row],[Female Ballots]]/Table1[[#This Row],[Female Voters]]</f>
        <v>0.20463988919667589</v>
      </c>
      <c r="Z4119" s="79">
        <f>Table1[[#This Row],[Male Ballots]]/Table1[[#This Row],[Male Voters]]</f>
        <v>0.2086357039187228</v>
      </c>
      <c r="AA4119" s="78">
        <f>Table1[[#This Row],[Total Ballots]]/Table1[[#This Row],[Total Voters]]</f>
        <v>0.20711518140190208</v>
      </c>
    </row>
    <row r="4120" spans="1:27" s="12" customFormat="1" x14ac:dyDescent="0.35">
      <c r="A4120" s="70" t="s">
        <v>38</v>
      </c>
      <c r="B4120" s="71">
        <v>2019</v>
      </c>
      <c r="C4120" s="71" t="s">
        <v>82</v>
      </c>
      <c r="D4120" s="17" t="s">
        <v>69</v>
      </c>
      <c r="E4120" s="72"/>
      <c r="F4120" s="81"/>
      <c r="G4120" s="82" t="s">
        <v>63</v>
      </c>
      <c r="H4120" s="66">
        <v>7703.0059999999994</v>
      </c>
      <c r="I4120" s="66">
        <v>7751.0069999999996</v>
      </c>
      <c r="J4120" s="66">
        <v>15454.013999999999</v>
      </c>
      <c r="K4120" s="66">
        <v>5718</v>
      </c>
      <c r="L4120" s="66">
        <v>5100</v>
      </c>
      <c r="M4120" s="66">
        <v>41</v>
      </c>
      <c r="N4120" s="66">
        <v>10859</v>
      </c>
      <c r="O4120" s="66">
        <v>1287</v>
      </c>
      <c r="P4120" s="66">
        <v>1099</v>
      </c>
      <c r="Q4120" s="66">
        <v>16</v>
      </c>
      <c r="R4120" s="73">
        <v>2402</v>
      </c>
      <c r="S4120" s="130">
        <f>IFERROR(Table1[[#This Row],[Female Voters]]/Table1[[#This Row],[Female Population]],"0.0%")</f>
        <v>0.74230761341741136</v>
      </c>
      <c r="T4120" s="130">
        <f>IFERROR(Table1[[#This Row],[Male Voters]]/Table1[[#This Row],[Male Population]],"0.0%")</f>
        <v>0.65797902130652186</v>
      </c>
      <c r="U4120" s="130">
        <f>IFERROR(Table1[[#This Row],[Total Voters]]/Table1[[#This Row],[Total Population]],"0.0%")</f>
        <v>0.70266533989162949</v>
      </c>
      <c r="V4120" s="130">
        <f>IFERROR(Table1[[#This Row],[Female Ballots]]/Table1[[#This Row],[Female Population]],"0.0%")</f>
        <v>0.16707763177128515</v>
      </c>
      <c r="W4120" s="130">
        <f>IFERROR(Table1[[#This Row],[Male Ballots]]/Table1[[#This Row],[Male Population]],"0.0%")</f>
        <v>0.14178802831683676</v>
      </c>
      <c r="X4120" s="130">
        <f>IFERROR(Table1[[#This Row],[Total Ballots]]/Table1[[#This Row],[Total Population]],"0.0%")</f>
        <v>0.1554288743364669</v>
      </c>
      <c r="Y4120" s="78">
        <f>Table1[[#This Row],[Female Ballots]]/Table1[[#This Row],[Female Voters]]</f>
        <v>0.22507869884575027</v>
      </c>
      <c r="Z4120" s="79">
        <f>Table1[[#This Row],[Male Ballots]]/Table1[[#This Row],[Male Voters]]</f>
        <v>0.21549019607843137</v>
      </c>
      <c r="AA4120" s="78">
        <f>Table1[[#This Row],[Total Ballots]]/Table1[[#This Row],[Total Voters]]</f>
        <v>0.22119900543328114</v>
      </c>
    </row>
    <row r="4121" spans="1:27" s="12" customFormat="1" x14ac:dyDescent="0.35">
      <c r="A4121" s="70" t="s">
        <v>38</v>
      </c>
      <c r="B4121" s="71">
        <v>2019</v>
      </c>
      <c r="C4121" s="71" t="s">
        <v>82</v>
      </c>
      <c r="D4121" s="17" t="s">
        <v>69</v>
      </c>
      <c r="E4121" s="72"/>
      <c r="F4121" s="81"/>
      <c r="G4121" s="82" t="s">
        <v>64</v>
      </c>
      <c r="H4121" s="66">
        <v>7593.0030000000006</v>
      </c>
      <c r="I4121" s="66">
        <v>7777.0010000000002</v>
      </c>
      <c r="J4121" s="66">
        <v>15370.004000000001</v>
      </c>
      <c r="K4121" s="66">
        <v>5467</v>
      </c>
      <c r="L4121" s="66">
        <v>5236</v>
      </c>
      <c r="M4121" s="66">
        <v>30</v>
      </c>
      <c r="N4121" s="66">
        <v>10733</v>
      </c>
      <c r="O4121" s="66">
        <v>1952</v>
      </c>
      <c r="P4121" s="66">
        <v>1845</v>
      </c>
      <c r="Q4121" s="66">
        <v>11</v>
      </c>
      <c r="R4121" s="73">
        <v>3808</v>
      </c>
      <c r="S4121" s="130">
        <f>IFERROR(Table1[[#This Row],[Female Voters]]/Table1[[#This Row],[Female Population]],"0.0%")</f>
        <v>0.72000498353549969</v>
      </c>
      <c r="T4121" s="130">
        <f>IFERROR(Table1[[#This Row],[Male Voters]]/Table1[[#This Row],[Male Population]],"0.0%")</f>
        <v>0.67326724016108519</v>
      </c>
      <c r="U4121" s="130">
        <f>IFERROR(Table1[[#This Row],[Total Voters]]/Table1[[#This Row],[Total Population]],"0.0%")</f>
        <v>0.69830821124054354</v>
      </c>
      <c r="V4121" s="130">
        <f>IFERROR(Table1[[#This Row],[Female Ballots]]/Table1[[#This Row],[Female Population]],"0.0%")</f>
        <v>0.25707878687786634</v>
      </c>
      <c r="W4121" s="130">
        <f>IFERROR(Table1[[#This Row],[Male Ballots]]/Table1[[#This Row],[Male Population]],"0.0%")</f>
        <v>0.23723797901016086</v>
      </c>
      <c r="X4121" s="130">
        <f>IFERROR(Table1[[#This Row],[Total Ballots]]/Table1[[#This Row],[Total Population]],"0.0%")</f>
        <v>0.2477553031215867</v>
      </c>
      <c r="Y4121" s="78">
        <f>Table1[[#This Row],[Female Ballots]]/Table1[[#This Row],[Female Voters]]</f>
        <v>0.35705139930492041</v>
      </c>
      <c r="Z4121" s="79">
        <f>Table1[[#This Row],[Male Ballots]]/Table1[[#This Row],[Male Voters]]</f>
        <v>0.35236822001527884</v>
      </c>
      <c r="AA4121" s="78">
        <f>Table1[[#This Row],[Total Ballots]]/Table1[[#This Row],[Total Voters]]</f>
        <v>0.35479362713127738</v>
      </c>
    </row>
    <row r="4122" spans="1:27" s="12" customFormat="1" x14ac:dyDescent="0.35">
      <c r="A4122" s="70" t="s">
        <v>38</v>
      </c>
      <c r="B4122" s="71">
        <v>2019</v>
      </c>
      <c r="C4122" s="71" t="s">
        <v>82</v>
      </c>
      <c r="D4122" s="17" t="s">
        <v>69</v>
      </c>
      <c r="E4122" s="72"/>
      <c r="F4122" s="81"/>
      <c r="G4122" s="82" t="s">
        <v>65</v>
      </c>
      <c r="H4122" s="66">
        <v>7362.9979999999996</v>
      </c>
      <c r="I4122" s="66">
        <v>7176.9979999999996</v>
      </c>
      <c r="J4122" s="66">
        <v>14539.996999999999</v>
      </c>
      <c r="K4122" s="66">
        <v>5597</v>
      </c>
      <c r="L4122" s="66">
        <v>5193</v>
      </c>
      <c r="M4122" s="66">
        <v>30</v>
      </c>
      <c r="N4122" s="66">
        <v>10820</v>
      </c>
      <c r="O4122" s="66">
        <v>2491</v>
      </c>
      <c r="P4122" s="66">
        <v>2270</v>
      </c>
      <c r="Q4122" s="66">
        <v>13</v>
      </c>
      <c r="R4122" s="73">
        <v>4774</v>
      </c>
      <c r="S4122" s="130">
        <f>IFERROR(Table1[[#This Row],[Female Voters]]/Table1[[#This Row],[Female Population]],"0.0%")</f>
        <v>0.76015231838987329</v>
      </c>
      <c r="T4122" s="130">
        <f>IFERROR(Table1[[#This Row],[Male Voters]]/Table1[[#This Row],[Male Population]],"0.0%")</f>
        <v>0.72356157825319167</v>
      </c>
      <c r="U4122" s="130">
        <f>IFERROR(Table1[[#This Row],[Total Voters]]/Table1[[#This Row],[Total Population]],"0.0%")</f>
        <v>0.74415421131104775</v>
      </c>
      <c r="V4122" s="130">
        <f>IFERROR(Table1[[#This Row],[Female Ballots]]/Table1[[#This Row],[Female Population]],"0.0%")</f>
        <v>0.33831327945491768</v>
      </c>
      <c r="W4122" s="130">
        <f>IFERROR(Table1[[#This Row],[Male Ballots]]/Table1[[#This Row],[Male Population]],"0.0%")</f>
        <v>0.31628823081739749</v>
      </c>
      <c r="X4122" s="130">
        <f>IFERROR(Table1[[#This Row],[Total Ballots]]/Table1[[#This Row],[Total Population]],"0.0%")</f>
        <v>0.32833569360433845</v>
      </c>
      <c r="Y4122" s="78">
        <f>Table1[[#This Row],[Female Ballots]]/Table1[[#This Row],[Female Voters]]</f>
        <v>0.44505985349294264</v>
      </c>
      <c r="Z4122" s="79">
        <f>Table1[[#This Row],[Male Ballots]]/Table1[[#This Row],[Male Voters]]</f>
        <v>0.43712690159830542</v>
      </c>
      <c r="AA4122" s="78">
        <f>Table1[[#This Row],[Total Ballots]]/Table1[[#This Row],[Total Voters]]</f>
        <v>0.4412199630314233</v>
      </c>
    </row>
    <row r="4123" spans="1:27" s="12" customFormat="1" x14ac:dyDescent="0.35">
      <c r="A4123" s="70" t="s">
        <v>38</v>
      </c>
      <c r="B4123" s="71">
        <v>2019</v>
      </c>
      <c r="C4123" s="71" t="s">
        <v>82</v>
      </c>
      <c r="D4123" s="17" t="s">
        <v>69</v>
      </c>
      <c r="E4123" s="72"/>
      <c r="F4123" s="81"/>
      <c r="G4123" s="82" t="s">
        <v>66</v>
      </c>
      <c r="H4123" s="66">
        <v>9099.991</v>
      </c>
      <c r="I4123" s="66">
        <v>8325.9930000000004</v>
      </c>
      <c r="J4123" s="66">
        <v>17425.984</v>
      </c>
      <c r="K4123" s="66">
        <v>7818</v>
      </c>
      <c r="L4123" s="66">
        <v>6864</v>
      </c>
      <c r="M4123" s="66">
        <v>26</v>
      </c>
      <c r="N4123" s="66">
        <v>14708</v>
      </c>
      <c r="O4123" s="66">
        <v>4512</v>
      </c>
      <c r="P4123" s="66">
        <v>3950</v>
      </c>
      <c r="Q4123" s="66">
        <v>17</v>
      </c>
      <c r="R4123" s="73">
        <v>8479</v>
      </c>
      <c r="S4123" s="130">
        <f>IFERROR(Table1[[#This Row],[Female Voters]]/Table1[[#This Row],[Female Population]],"0.0%")</f>
        <v>0.85912172880170978</v>
      </c>
      <c r="T4123" s="130">
        <f>IFERROR(Table1[[#This Row],[Male Voters]]/Table1[[#This Row],[Male Population]],"0.0%")</f>
        <v>0.82440616993072169</v>
      </c>
      <c r="U4123" s="130">
        <f>IFERROR(Table1[[#This Row],[Total Voters]]/Table1[[#This Row],[Total Population]],"0.0%")</f>
        <v>0.84402694275399315</v>
      </c>
      <c r="V4123" s="130">
        <f>IFERROR(Table1[[#This Row],[Female Ballots]]/Table1[[#This Row],[Female Population]],"0.0%")</f>
        <v>0.49582466620021931</v>
      </c>
      <c r="W4123" s="130">
        <f>IFERROR(Table1[[#This Row],[Male Ballots]]/Table1[[#This Row],[Male Population]],"0.0%")</f>
        <v>0.47441788625092524</v>
      </c>
      <c r="X4123" s="130">
        <f>IFERROR(Table1[[#This Row],[Total Ballots]]/Table1[[#This Row],[Total Population]],"0.0%")</f>
        <v>0.48657223603556621</v>
      </c>
      <c r="Y4123" s="78">
        <f>Table1[[#This Row],[Female Ballots]]/Table1[[#This Row],[Female Voters]]</f>
        <v>0.57712970069071379</v>
      </c>
      <c r="Z4123" s="79">
        <f>Table1[[#This Row],[Male Ballots]]/Table1[[#This Row],[Male Voters]]</f>
        <v>0.57546620046620045</v>
      </c>
      <c r="AA4123" s="78">
        <f>Table1[[#This Row],[Total Ballots]]/Table1[[#This Row],[Total Voters]]</f>
        <v>0.57648898558607564</v>
      </c>
    </row>
    <row r="4124" spans="1:27" s="12" customFormat="1" x14ac:dyDescent="0.35">
      <c r="A4124" s="70" t="s">
        <v>38</v>
      </c>
      <c r="B4124" s="71">
        <v>2019</v>
      </c>
      <c r="C4124" s="71" t="s">
        <v>82</v>
      </c>
      <c r="D4124" s="17" t="s">
        <v>69</v>
      </c>
      <c r="E4124" s="72"/>
      <c r="F4124" s="81"/>
      <c r="G4124" s="82" t="s">
        <v>67</v>
      </c>
      <c r="H4124" s="66">
        <v>15047.981000000002</v>
      </c>
      <c r="I4124" s="66">
        <v>12900.981000000002</v>
      </c>
      <c r="J4124" s="66">
        <v>27948.962</v>
      </c>
      <c r="K4124" s="66">
        <v>13523</v>
      </c>
      <c r="L4124" s="66">
        <v>11849</v>
      </c>
      <c r="M4124" s="66">
        <v>28</v>
      </c>
      <c r="N4124" s="66">
        <v>25400</v>
      </c>
      <c r="O4124" s="66">
        <v>9697</v>
      </c>
      <c r="P4124" s="66">
        <v>8774</v>
      </c>
      <c r="Q4124" s="66">
        <v>23</v>
      </c>
      <c r="R4124" s="66">
        <v>18494</v>
      </c>
      <c r="S4124" s="130">
        <f>IFERROR(Table1[[#This Row],[Female Voters]]/Table1[[#This Row],[Female Population]],"0.0%")</f>
        <v>0.89865876359094277</v>
      </c>
      <c r="T4124" s="130">
        <f>IFERROR(Table1[[#This Row],[Male Voters]]/Table1[[#This Row],[Male Population]],"0.0%")</f>
        <v>0.91845728631024248</v>
      </c>
      <c r="U4124" s="130">
        <f>IFERROR(Table1[[#This Row],[Total Voters]]/Table1[[#This Row],[Total Population]],"0.0%")</f>
        <v>0.90879940371309675</v>
      </c>
      <c r="V4124" s="130">
        <f>IFERROR(Table1[[#This Row],[Female Ballots]]/Table1[[#This Row],[Female Population]],"0.0%")</f>
        <v>0.6444053856793146</v>
      </c>
      <c r="W4124" s="130">
        <f>IFERROR(Table1[[#This Row],[Male Ballots]]/Table1[[#This Row],[Male Population]],"0.0%")</f>
        <v>0.68010331927471246</v>
      </c>
      <c r="X4124" s="130">
        <f>IFERROR(Table1[[#This Row],[Total Ballots]]/Table1[[#This Row],[Total Population]],"0.0%")</f>
        <v>0.66170614851456744</v>
      </c>
      <c r="Y4124" s="78">
        <f>Table1[[#This Row],[Female Ballots]]/Table1[[#This Row],[Female Voters]]</f>
        <v>0.71707461362123792</v>
      </c>
      <c r="Z4124" s="79">
        <f>Table1[[#This Row],[Male Ballots]]/Table1[[#This Row],[Male Voters]]</f>
        <v>0.74048442906574397</v>
      </c>
      <c r="AA4124" s="78">
        <f>Table1[[#This Row],[Total Ballots]]/Table1[[#This Row],[Total Voters]]</f>
        <v>0.72811023622047244</v>
      </c>
    </row>
    <row r="4125" spans="1:27" s="12" customFormat="1" x14ac:dyDescent="0.35">
      <c r="A4125" s="70" t="s">
        <v>36</v>
      </c>
      <c r="B4125" s="71">
        <v>2019</v>
      </c>
      <c r="C4125" s="71" t="s">
        <v>82</v>
      </c>
      <c r="D4125" s="17" t="s">
        <v>69</v>
      </c>
      <c r="E4125" s="72"/>
      <c r="F4125" s="81"/>
      <c r="G4125" s="82" t="s">
        <v>79</v>
      </c>
      <c r="H4125" s="66">
        <v>4578.7752700000001</v>
      </c>
      <c r="I4125" s="66">
        <v>4734.8702400000002</v>
      </c>
      <c r="J4125" s="66">
        <v>9313.6460000000006</v>
      </c>
      <c r="K4125" s="66">
        <v>4000</v>
      </c>
      <c r="L4125" s="66">
        <v>4058</v>
      </c>
      <c r="M4125" s="66">
        <v>35</v>
      </c>
      <c r="N4125" s="66">
        <v>8093</v>
      </c>
      <c r="O4125" s="66">
        <v>1837</v>
      </c>
      <c r="P4125" s="66">
        <v>1849</v>
      </c>
      <c r="Q4125" s="66">
        <v>10</v>
      </c>
      <c r="R4125" s="73">
        <v>3696</v>
      </c>
      <c r="S4125" s="130">
        <f>IFERROR(Table1[[#This Row],[Female Voters]]/Table1[[#This Row],[Female Population]],"0.0%")</f>
        <v>0.87359605224739501</v>
      </c>
      <c r="T4125" s="130">
        <f>IFERROR(Table1[[#This Row],[Male Voters]]/Table1[[#This Row],[Male Population]],"0.0%")</f>
        <v>0.85704566214258071</v>
      </c>
      <c r="U4125" s="130">
        <f>IFERROR(Table1[[#This Row],[Total Voters]]/Table1[[#This Row],[Total Population]],"0.0%")</f>
        <v>0.86894004775358646</v>
      </c>
      <c r="V4125" s="130">
        <f>IFERROR(Table1[[#This Row],[Female Ballots]]/Table1[[#This Row],[Female Population]],"0.0%")</f>
        <v>0.40119898699461615</v>
      </c>
      <c r="W4125" s="130">
        <f>IFERROR(Table1[[#This Row],[Male Ballots]]/Table1[[#This Row],[Male Population]],"0.0%")</f>
        <v>0.39050700574214681</v>
      </c>
      <c r="X4125" s="130">
        <f>IFERROR(Table1[[#This Row],[Total Ballots]]/Table1[[#This Row],[Total Population]],"0.0%")</f>
        <v>0.39683707111049743</v>
      </c>
      <c r="Y4125" s="78">
        <f>Table1[[#This Row],[Female Ballots]]/Table1[[#This Row],[Female Voters]]</f>
        <v>0.45924999999999999</v>
      </c>
      <c r="Z4125" s="79">
        <f>Table1[[#This Row],[Male Ballots]]/Table1[[#This Row],[Male Voters]]</f>
        <v>0.45564317397732873</v>
      </c>
      <c r="AA4125" s="78">
        <f>Table1[[#This Row],[Total Ballots]]/Table1[[#This Row],[Total Voters]]</f>
        <v>0.45669096750278015</v>
      </c>
    </row>
    <row r="4126" spans="1:27" s="12" customFormat="1" x14ac:dyDescent="0.35">
      <c r="A4126" s="70" t="s">
        <v>36</v>
      </c>
      <c r="B4126" s="71">
        <v>2019</v>
      </c>
      <c r="C4126" s="71" t="s">
        <v>82</v>
      </c>
      <c r="D4126" s="17" t="s">
        <v>69</v>
      </c>
      <c r="E4126" s="72"/>
      <c r="F4126" s="81"/>
      <c r="G4126" s="82" t="s">
        <v>62</v>
      </c>
      <c r="H4126" s="66">
        <v>284.17221000000001</v>
      </c>
      <c r="I4126" s="66">
        <v>321.19450000000006</v>
      </c>
      <c r="J4126" s="66">
        <v>605.36680000000001</v>
      </c>
      <c r="K4126" s="66">
        <v>213</v>
      </c>
      <c r="L4126" s="66">
        <v>252</v>
      </c>
      <c r="M4126" s="66">
        <v>6</v>
      </c>
      <c r="N4126" s="66">
        <v>471</v>
      </c>
      <c r="O4126" s="66">
        <v>44</v>
      </c>
      <c r="P4126" s="66">
        <v>58</v>
      </c>
      <c r="Q4126" s="66">
        <v>2</v>
      </c>
      <c r="R4126" s="73">
        <v>104</v>
      </c>
      <c r="S4126" s="130">
        <f>IFERROR(Table1[[#This Row],[Female Voters]]/Table1[[#This Row],[Female Population]],"0.0%")</f>
        <v>0.74954549566968565</v>
      </c>
      <c r="T4126" s="130">
        <f>IFERROR(Table1[[#This Row],[Male Voters]]/Table1[[#This Row],[Male Population]],"0.0%")</f>
        <v>0.78457134228637149</v>
      </c>
      <c r="U4126" s="130">
        <f>IFERROR(Table1[[#This Row],[Total Voters]]/Table1[[#This Row],[Total Population]],"0.0%")</f>
        <v>0.77804068541585036</v>
      </c>
      <c r="V4126" s="130">
        <f>IFERROR(Table1[[#This Row],[Female Ballots]]/Table1[[#This Row],[Female Population]],"0.0%")</f>
        <v>0.15483568924632005</v>
      </c>
      <c r="W4126" s="130">
        <f>IFERROR(Table1[[#This Row],[Male Ballots]]/Table1[[#This Row],[Male Population]],"0.0%")</f>
        <v>0.18057594385956169</v>
      </c>
      <c r="X4126" s="130">
        <f>IFERROR(Table1[[#This Row],[Total Ballots]]/Table1[[#This Row],[Total Population]],"0.0%")</f>
        <v>0.17179666939118562</v>
      </c>
      <c r="Y4126" s="78">
        <f>Table1[[#This Row],[Female Ballots]]/Table1[[#This Row],[Female Voters]]</f>
        <v>0.20657276995305165</v>
      </c>
      <c r="Z4126" s="79">
        <f>Table1[[#This Row],[Male Ballots]]/Table1[[#This Row],[Male Voters]]</f>
        <v>0.23015873015873015</v>
      </c>
      <c r="AA4126" s="78">
        <f>Table1[[#This Row],[Total Ballots]]/Table1[[#This Row],[Total Voters]]</f>
        <v>0.2208067940552017</v>
      </c>
    </row>
    <row r="4127" spans="1:27" s="12" customFormat="1" x14ac:dyDescent="0.35">
      <c r="A4127" s="70" t="s">
        <v>36</v>
      </c>
      <c r="B4127" s="71">
        <v>2019</v>
      </c>
      <c r="C4127" s="71" t="s">
        <v>82</v>
      </c>
      <c r="D4127" s="17" t="s">
        <v>69</v>
      </c>
      <c r="E4127" s="72"/>
      <c r="F4127" s="81"/>
      <c r="G4127" s="82" t="s">
        <v>63</v>
      </c>
      <c r="H4127" s="66">
        <v>620.37570000000005</v>
      </c>
      <c r="I4127" s="66">
        <v>567.34349999999995</v>
      </c>
      <c r="J4127" s="66">
        <v>1187.7192</v>
      </c>
      <c r="K4127" s="66">
        <v>531</v>
      </c>
      <c r="L4127" s="66">
        <v>501</v>
      </c>
      <c r="M4127" s="66">
        <v>9</v>
      </c>
      <c r="N4127" s="66">
        <v>1041</v>
      </c>
      <c r="O4127" s="66">
        <v>112</v>
      </c>
      <c r="P4127" s="66">
        <v>82</v>
      </c>
      <c r="Q4127" s="66">
        <v>2</v>
      </c>
      <c r="R4127" s="73">
        <v>196</v>
      </c>
      <c r="S4127" s="130">
        <f>IFERROR(Table1[[#This Row],[Female Voters]]/Table1[[#This Row],[Female Population]],"0.0%")</f>
        <v>0.85593294514920548</v>
      </c>
      <c r="T4127" s="130">
        <f>IFERROR(Table1[[#This Row],[Male Voters]]/Table1[[#This Row],[Male Population]],"0.0%")</f>
        <v>0.88306290633452234</v>
      </c>
      <c r="U4127" s="130">
        <f>IFERROR(Table1[[#This Row],[Total Voters]]/Table1[[#This Row],[Total Population]],"0.0%")</f>
        <v>0.87646979184979079</v>
      </c>
      <c r="V4127" s="130">
        <f>IFERROR(Table1[[#This Row],[Female Ballots]]/Table1[[#This Row],[Female Population]],"0.0%")</f>
        <v>0.18053576244201697</v>
      </c>
      <c r="W4127" s="130">
        <f>IFERROR(Table1[[#This Row],[Male Ballots]]/Table1[[#This Row],[Male Population]],"0.0%")</f>
        <v>0.14453325013858448</v>
      </c>
      <c r="X4127" s="130">
        <f>IFERROR(Table1[[#This Row],[Total Ballots]]/Table1[[#This Row],[Total Population]],"0.0%")</f>
        <v>0.1650221702233996</v>
      </c>
      <c r="Y4127" s="78">
        <f>Table1[[#This Row],[Female Ballots]]/Table1[[#This Row],[Female Voters]]</f>
        <v>0.21092278719397364</v>
      </c>
      <c r="Z4127" s="79">
        <f>Table1[[#This Row],[Male Ballots]]/Table1[[#This Row],[Male Voters]]</f>
        <v>0.16367265469061876</v>
      </c>
      <c r="AA4127" s="78">
        <f>Table1[[#This Row],[Total Ballots]]/Table1[[#This Row],[Total Voters]]</f>
        <v>0.18828049951969261</v>
      </c>
    </row>
    <row r="4128" spans="1:27" s="12" customFormat="1" x14ac:dyDescent="0.35">
      <c r="A4128" s="70" t="s">
        <v>36</v>
      </c>
      <c r="B4128" s="71">
        <v>2019</v>
      </c>
      <c r="C4128" s="71" t="s">
        <v>82</v>
      </c>
      <c r="D4128" s="17" t="s">
        <v>69</v>
      </c>
      <c r="E4128" s="72"/>
      <c r="F4128" s="81"/>
      <c r="G4128" s="82" t="s">
        <v>64</v>
      </c>
      <c r="H4128" s="66">
        <v>753.45640000000003</v>
      </c>
      <c r="I4128" s="66">
        <v>705.42759999999998</v>
      </c>
      <c r="J4128" s="66">
        <v>1458.884</v>
      </c>
      <c r="K4128" s="66">
        <v>589</v>
      </c>
      <c r="L4128" s="66">
        <v>565</v>
      </c>
      <c r="M4128" s="66">
        <v>9</v>
      </c>
      <c r="N4128" s="66">
        <v>1163</v>
      </c>
      <c r="O4128" s="66">
        <v>185</v>
      </c>
      <c r="P4128" s="66">
        <v>191</v>
      </c>
      <c r="Q4128" s="66">
        <v>2</v>
      </c>
      <c r="R4128" s="73">
        <v>378</v>
      </c>
      <c r="S4128" s="130">
        <f>IFERROR(Table1[[#This Row],[Female Voters]]/Table1[[#This Row],[Female Population]],"0.0%")</f>
        <v>0.78173070133852463</v>
      </c>
      <c r="T4128" s="130">
        <f>IFERROR(Table1[[#This Row],[Male Voters]]/Table1[[#This Row],[Male Population]],"0.0%")</f>
        <v>0.80093265418024473</v>
      </c>
      <c r="U4128" s="130">
        <f>IFERROR(Table1[[#This Row],[Total Voters]]/Table1[[#This Row],[Total Population]],"0.0%")</f>
        <v>0.79718469734399722</v>
      </c>
      <c r="V4128" s="130">
        <f>IFERROR(Table1[[#This Row],[Female Ballots]]/Table1[[#This Row],[Female Population]],"0.0%")</f>
        <v>0.24553510992805952</v>
      </c>
      <c r="W4128" s="130">
        <f>IFERROR(Table1[[#This Row],[Male Ballots]]/Table1[[#This Row],[Male Population]],"0.0%")</f>
        <v>0.27075776451048983</v>
      </c>
      <c r="X4128" s="130">
        <f>IFERROR(Table1[[#This Row],[Total Ballots]]/Table1[[#This Row],[Total Population]],"0.0%")</f>
        <v>0.2591021630232424</v>
      </c>
      <c r="Y4128" s="78">
        <f>Table1[[#This Row],[Female Ballots]]/Table1[[#This Row],[Female Voters]]</f>
        <v>0.3140916808149406</v>
      </c>
      <c r="Z4128" s="79">
        <f>Table1[[#This Row],[Male Ballots]]/Table1[[#This Row],[Male Voters]]</f>
        <v>0.33805309734513272</v>
      </c>
      <c r="AA4128" s="78">
        <f>Table1[[#This Row],[Total Ballots]]/Table1[[#This Row],[Total Voters]]</f>
        <v>0.32502149613069647</v>
      </c>
    </row>
    <row r="4129" spans="1:27" s="12" customFormat="1" x14ac:dyDescent="0.35">
      <c r="A4129" s="70" t="s">
        <v>36</v>
      </c>
      <c r="B4129" s="71">
        <v>2019</v>
      </c>
      <c r="C4129" s="71" t="s">
        <v>82</v>
      </c>
      <c r="D4129" s="17" t="s">
        <v>69</v>
      </c>
      <c r="E4129" s="72"/>
      <c r="F4129" s="81"/>
      <c r="G4129" s="82" t="s">
        <v>65</v>
      </c>
      <c r="H4129" s="66">
        <v>759.46050000000002</v>
      </c>
      <c r="I4129" s="66">
        <v>798.48430000000008</v>
      </c>
      <c r="J4129" s="66">
        <v>1557.9445999999998</v>
      </c>
      <c r="K4129" s="66">
        <v>640</v>
      </c>
      <c r="L4129" s="66">
        <v>615</v>
      </c>
      <c r="M4129" s="66">
        <v>2</v>
      </c>
      <c r="N4129" s="66">
        <v>1257</v>
      </c>
      <c r="O4129" s="66">
        <v>260</v>
      </c>
      <c r="P4129" s="66">
        <v>246</v>
      </c>
      <c r="Q4129" s="66">
        <v>0</v>
      </c>
      <c r="R4129" s="73">
        <v>506</v>
      </c>
      <c r="S4129" s="130">
        <f>IFERROR(Table1[[#This Row],[Female Voters]]/Table1[[#This Row],[Female Population]],"0.0%")</f>
        <v>0.84270347174079496</v>
      </c>
      <c r="T4129" s="130">
        <f>IFERROR(Table1[[#This Row],[Male Voters]]/Table1[[#This Row],[Male Population]],"0.0%")</f>
        <v>0.77020925771489801</v>
      </c>
      <c r="U4129" s="130">
        <f>IFERROR(Table1[[#This Row],[Total Voters]]/Table1[[#This Row],[Total Population]],"0.0%")</f>
        <v>0.80683228402344997</v>
      </c>
      <c r="V4129" s="130">
        <f>IFERROR(Table1[[#This Row],[Female Ballots]]/Table1[[#This Row],[Female Population]],"0.0%")</f>
        <v>0.34234828539469792</v>
      </c>
      <c r="W4129" s="130">
        <f>IFERROR(Table1[[#This Row],[Male Ballots]]/Table1[[#This Row],[Male Population]],"0.0%")</f>
        <v>0.30808370308595923</v>
      </c>
      <c r="X4129" s="130">
        <f>IFERROR(Table1[[#This Row],[Total Ballots]]/Table1[[#This Row],[Total Population]],"0.0%")</f>
        <v>0.32478690192192972</v>
      </c>
      <c r="Y4129" s="78">
        <f>Table1[[#This Row],[Female Ballots]]/Table1[[#This Row],[Female Voters]]</f>
        <v>0.40625</v>
      </c>
      <c r="Z4129" s="79">
        <f>Table1[[#This Row],[Male Ballots]]/Table1[[#This Row],[Male Voters]]</f>
        <v>0.4</v>
      </c>
      <c r="AA4129" s="78">
        <f>Table1[[#This Row],[Total Ballots]]/Table1[[#This Row],[Total Voters]]</f>
        <v>0.40254574383452663</v>
      </c>
    </row>
    <row r="4130" spans="1:27" s="12" customFormat="1" x14ac:dyDescent="0.35">
      <c r="A4130" s="70" t="s">
        <v>36</v>
      </c>
      <c r="B4130" s="71">
        <v>2019</v>
      </c>
      <c r="C4130" s="71" t="s">
        <v>82</v>
      </c>
      <c r="D4130" s="17" t="s">
        <v>69</v>
      </c>
      <c r="E4130" s="72"/>
      <c r="F4130" s="81"/>
      <c r="G4130" s="82" t="s">
        <v>66</v>
      </c>
      <c r="H4130" s="66">
        <v>1010.6127</v>
      </c>
      <c r="I4130" s="66">
        <v>1073.6507999999999</v>
      </c>
      <c r="J4130" s="66">
        <v>2084.2640000000001</v>
      </c>
      <c r="K4130" s="66">
        <v>896</v>
      </c>
      <c r="L4130" s="66">
        <v>906</v>
      </c>
      <c r="M4130" s="66">
        <v>6</v>
      </c>
      <c r="N4130" s="66">
        <v>1808</v>
      </c>
      <c r="O4130" s="66">
        <v>497</v>
      </c>
      <c r="P4130" s="66">
        <v>457</v>
      </c>
      <c r="Q4130" s="66">
        <v>2</v>
      </c>
      <c r="R4130" s="73">
        <v>956</v>
      </c>
      <c r="S4130" s="130">
        <f>IFERROR(Table1[[#This Row],[Female Voters]]/Table1[[#This Row],[Female Population]],"0.0%")</f>
        <v>0.88659087699966566</v>
      </c>
      <c r="T4130" s="130">
        <f>IFERROR(Table1[[#This Row],[Male Voters]]/Table1[[#This Row],[Male Population]],"0.0%")</f>
        <v>0.84384978803163946</v>
      </c>
      <c r="U4130" s="130">
        <f>IFERROR(Table1[[#This Row],[Total Voters]]/Table1[[#This Row],[Total Population]],"0.0%")</f>
        <v>0.86745249162294213</v>
      </c>
      <c r="V4130" s="130">
        <f>IFERROR(Table1[[#This Row],[Female Ballots]]/Table1[[#This Row],[Female Population]],"0.0%")</f>
        <v>0.49178087708575202</v>
      </c>
      <c r="W4130" s="130">
        <f>IFERROR(Table1[[#This Row],[Male Ballots]]/Table1[[#This Row],[Male Population]],"0.0%")</f>
        <v>0.42565050014399475</v>
      </c>
      <c r="X4130" s="130">
        <f>IFERROR(Table1[[#This Row],[Total Ballots]]/Table1[[#This Row],[Total Population]],"0.0%")</f>
        <v>0.45867510065903355</v>
      </c>
      <c r="Y4130" s="78">
        <f>Table1[[#This Row],[Female Ballots]]/Table1[[#This Row],[Female Voters]]</f>
        <v>0.5546875</v>
      </c>
      <c r="Z4130" s="79">
        <f>Table1[[#This Row],[Male Ballots]]/Table1[[#This Row],[Male Voters]]</f>
        <v>0.50441501103752762</v>
      </c>
      <c r="AA4130" s="78">
        <f>Table1[[#This Row],[Total Ballots]]/Table1[[#This Row],[Total Voters]]</f>
        <v>0.52876106194690264</v>
      </c>
    </row>
    <row r="4131" spans="1:27" s="12" customFormat="1" x14ac:dyDescent="0.35">
      <c r="A4131" s="70" t="s">
        <v>36</v>
      </c>
      <c r="B4131" s="71">
        <v>2019</v>
      </c>
      <c r="C4131" s="71" t="s">
        <v>82</v>
      </c>
      <c r="D4131" s="17" t="s">
        <v>69</v>
      </c>
      <c r="E4131" s="72"/>
      <c r="F4131" s="81"/>
      <c r="G4131" s="82" t="s">
        <v>67</v>
      </c>
      <c r="H4131" s="66">
        <v>1150.69776</v>
      </c>
      <c r="I4131" s="66">
        <v>1268.76954</v>
      </c>
      <c r="J4131" s="66">
        <v>2419.4674000000005</v>
      </c>
      <c r="K4131" s="66">
        <v>1131</v>
      </c>
      <c r="L4131" s="66">
        <v>1219</v>
      </c>
      <c r="M4131" s="66">
        <v>3</v>
      </c>
      <c r="N4131" s="66">
        <v>2353</v>
      </c>
      <c r="O4131" s="66">
        <v>739</v>
      </c>
      <c r="P4131" s="66">
        <v>815</v>
      </c>
      <c r="Q4131" s="66">
        <v>2</v>
      </c>
      <c r="R4131" s="66">
        <v>1556</v>
      </c>
      <c r="S4131" s="130">
        <f>IFERROR(Table1[[#This Row],[Female Voters]]/Table1[[#This Row],[Female Population]],"0.0%")</f>
        <v>0.98288189941379567</v>
      </c>
      <c r="T4131" s="130">
        <f>IFERROR(Table1[[#This Row],[Male Voters]]/Table1[[#This Row],[Male Population]],"0.0%")</f>
        <v>0.96077338048326733</v>
      </c>
      <c r="U4131" s="130">
        <f>IFERROR(Table1[[#This Row],[Total Voters]]/Table1[[#This Row],[Total Population]],"0.0%")</f>
        <v>0.97252808613994945</v>
      </c>
      <c r="V4131" s="130">
        <f>IFERROR(Table1[[#This Row],[Female Ballots]]/Table1[[#This Row],[Female Population]],"0.0%")</f>
        <v>0.64221903065145447</v>
      </c>
      <c r="W4131" s="130">
        <f>IFERROR(Table1[[#This Row],[Male Ballots]]/Table1[[#This Row],[Male Population]],"0.0%")</f>
        <v>0.64235463912540014</v>
      </c>
      <c r="X4131" s="130">
        <f>IFERROR(Table1[[#This Row],[Total Ballots]]/Table1[[#This Row],[Total Population]],"0.0%")</f>
        <v>0.6431167454457124</v>
      </c>
      <c r="Y4131" s="78">
        <f>Table1[[#This Row],[Female Ballots]]/Table1[[#This Row],[Female Voters]]</f>
        <v>0.65340406719717059</v>
      </c>
      <c r="Z4131" s="79">
        <f>Table1[[#This Row],[Male Ballots]]/Table1[[#This Row],[Male Voters]]</f>
        <v>0.66858080393765384</v>
      </c>
      <c r="AA4131" s="78">
        <f>Table1[[#This Row],[Total Ballots]]/Table1[[#This Row],[Total Voters]]</f>
        <v>0.66128346791330217</v>
      </c>
    </row>
    <row r="4132" spans="1:27" s="12" customFormat="1" x14ac:dyDescent="0.35">
      <c r="A4132" s="70" t="s">
        <v>52</v>
      </c>
      <c r="B4132" s="71">
        <v>2019</v>
      </c>
      <c r="C4132" s="71" t="s">
        <v>82</v>
      </c>
      <c r="D4132" s="71"/>
      <c r="E4132" s="72"/>
      <c r="F4132" s="81"/>
      <c r="G4132" s="82" t="s">
        <v>79</v>
      </c>
      <c r="H4132" s="66">
        <v>317206.005</v>
      </c>
      <c r="I4132" s="66">
        <v>311635.00400000002</v>
      </c>
      <c r="J4132" s="66">
        <v>628840.98</v>
      </c>
      <c r="K4132" s="66">
        <v>245740</v>
      </c>
      <c r="L4132" s="66">
        <v>229456</v>
      </c>
      <c r="M4132" s="66">
        <v>836</v>
      </c>
      <c r="N4132" s="66">
        <v>476032</v>
      </c>
      <c r="O4132" s="66">
        <v>105426</v>
      </c>
      <c r="P4132" s="66">
        <v>98311</v>
      </c>
      <c r="Q4132" s="66">
        <v>404</v>
      </c>
      <c r="R4132" s="73">
        <v>204141</v>
      </c>
      <c r="S4132" s="130">
        <f>IFERROR(Table1[[#This Row],[Female Voters]]/Table1[[#This Row],[Female Population]],"0.0%")</f>
        <v>0.77470160125121212</v>
      </c>
      <c r="T4132" s="130">
        <f>IFERROR(Table1[[#This Row],[Male Voters]]/Table1[[#This Row],[Male Population]],"0.0%")</f>
        <v>0.73629726139493623</v>
      </c>
      <c r="U4132" s="130">
        <f>IFERROR(Table1[[#This Row],[Total Voters]]/Table1[[#This Row],[Total Population]],"0.0%")</f>
        <v>0.75699901110134393</v>
      </c>
      <c r="V4132" s="130">
        <f>IFERROR(Table1[[#This Row],[Female Ballots]]/Table1[[#This Row],[Female Population]],"0.0%")</f>
        <v>0.33235814687682219</v>
      </c>
      <c r="W4132" s="130">
        <f>IFERROR(Table1[[#This Row],[Male Ballots]]/Table1[[#This Row],[Male Population]],"0.0%")</f>
        <v>0.31546841252788149</v>
      </c>
      <c r="X4132" s="130">
        <f>IFERROR(Table1[[#This Row],[Total Ballots]]/Table1[[#This Row],[Total Population]],"0.0%")</f>
        <v>0.32463056081364167</v>
      </c>
      <c r="Y4132" s="78">
        <f>Table1[[#This Row],[Female Ballots]]/Table1[[#This Row],[Female Voters]]</f>
        <v>0.42901440546919506</v>
      </c>
      <c r="Z4132" s="79">
        <f>Table1[[#This Row],[Male Ballots]]/Table1[[#This Row],[Male Voters]]</f>
        <v>0.42845251377170351</v>
      </c>
      <c r="AA4132" s="78">
        <f>Table1[[#This Row],[Total Ballots]]/Table1[[#This Row],[Total Voters]]</f>
        <v>0.42883881755848346</v>
      </c>
    </row>
    <row r="4133" spans="1:27" s="12" customFormat="1" x14ac:dyDescent="0.35">
      <c r="A4133" s="70" t="s">
        <v>52</v>
      </c>
      <c r="B4133" s="71">
        <v>2019</v>
      </c>
      <c r="C4133" s="71" t="s">
        <v>82</v>
      </c>
      <c r="D4133" s="71"/>
      <c r="E4133" s="72"/>
      <c r="F4133" s="81"/>
      <c r="G4133" s="82" t="s">
        <v>62</v>
      </c>
      <c r="H4133" s="66">
        <v>31108</v>
      </c>
      <c r="I4133" s="66">
        <v>34248</v>
      </c>
      <c r="J4133" s="66">
        <v>65356</v>
      </c>
      <c r="K4133" s="66">
        <v>20663</v>
      </c>
      <c r="L4133" s="66">
        <v>20218</v>
      </c>
      <c r="M4133" s="66">
        <v>176</v>
      </c>
      <c r="N4133" s="66">
        <v>41057</v>
      </c>
      <c r="O4133" s="66">
        <v>4217</v>
      </c>
      <c r="P4133" s="66">
        <v>4059</v>
      </c>
      <c r="Q4133" s="66">
        <v>77</v>
      </c>
      <c r="R4133" s="73">
        <v>8353</v>
      </c>
      <c r="S4133" s="130">
        <f>IFERROR(Table1[[#This Row],[Female Voters]]/Table1[[#This Row],[Female Population]],"0.0%")</f>
        <v>0.66423428057091427</v>
      </c>
      <c r="T4133" s="130">
        <f>IFERROR(Table1[[#This Row],[Male Voters]]/Table1[[#This Row],[Male Population]],"0.0%")</f>
        <v>0.59034104181266056</v>
      </c>
      <c r="U4133" s="130">
        <f>IFERROR(Table1[[#This Row],[Total Voters]]/Table1[[#This Row],[Total Population]],"0.0%")</f>
        <v>0.62820552053369239</v>
      </c>
      <c r="V4133" s="130">
        <f>IFERROR(Table1[[#This Row],[Female Ballots]]/Table1[[#This Row],[Female Population]],"0.0%")</f>
        <v>0.13555998456988555</v>
      </c>
      <c r="W4133" s="130">
        <f>IFERROR(Table1[[#This Row],[Male Ballots]]/Table1[[#This Row],[Male Population]],"0.0%")</f>
        <v>0.11851786965662228</v>
      </c>
      <c r="X4133" s="130">
        <f>IFERROR(Table1[[#This Row],[Total Ballots]]/Table1[[#This Row],[Total Population]],"0.0%")</f>
        <v>0.12780769936960645</v>
      </c>
      <c r="Y4133" s="78">
        <f>Table1[[#This Row],[Female Ballots]]/Table1[[#This Row],[Female Voters]]</f>
        <v>0.20408459565406767</v>
      </c>
      <c r="Z4133" s="79">
        <f>Table1[[#This Row],[Male Ballots]]/Table1[[#This Row],[Male Voters]]</f>
        <v>0.20076169749727965</v>
      </c>
      <c r="AA4133" s="78">
        <f>Table1[[#This Row],[Total Ballots]]/Table1[[#This Row],[Total Voters]]</f>
        <v>0.20344886377475219</v>
      </c>
    </row>
    <row r="4134" spans="1:27" s="12" customFormat="1" x14ac:dyDescent="0.35">
      <c r="A4134" s="70" t="s">
        <v>52</v>
      </c>
      <c r="B4134" s="71">
        <v>2019</v>
      </c>
      <c r="C4134" s="71" t="s">
        <v>82</v>
      </c>
      <c r="D4134" s="71"/>
      <c r="E4134" s="72"/>
      <c r="F4134" s="81"/>
      <c r="G4134" s="82" t="s">
        <v>63</v>
      </c>
      <c r="H4134" s="66">
        <v>57050</v>
      </c>
      <c r="I4134" s="66">
        <v>58807</v>
      </c>
      <c r="J4134" s="66">
        <v>115856.98999999999</v>
      </c>
      <c r="K4134" s="66">
        <v>41059</v>
      </c>
      <c r="L4134" s="66">
        <v>39565</v>
      </c>
      <c r="M4134" s="66">
        <v>221</v>
      </c>
      <c r="N4134" s="66">
        <v>80845</v>
      </c>
      <c r="O4134" s="66">
        <v>9633</v>
      </c>
      <c r="P4134" s="66">
        <v>8798</v>
      </c>
      <c r="Q4134" s="66">
        <v>93</v>
      </c>
      <c r="R4134" s="73">
        <v>18524</v>
      </c>
      <c r="S4134" s="130">
        <f>IFERROR(Table1[[#This Row],[Female Voters]]/Table1[[#This Row],[Female Population]],"0.0%")</f>
        <v>0.71970201577563542</v>
      </c>
      <c r="T4134" s="130">
        <f>IFERROR(Table1[[#This Row],[Male Voters]]/Table1[[#This Row],[Male Population]],"0.0%")</f>
        <v>0.67279405512949142</v>
      </c>
      <c r="U4134" s="130">
        <f>IFERROR(Table1[[#This Row],[Total Voters]]/Table1[[#This Row],[Total Population]],"0.0%")</f>
        <v>0.69779993421199715</v>
      </c>
      <c r="V4134" s="130">
        <f>IFERROR(Table1[[#This Row],[Female Ballots]]/Table1[[#This Row],[Female Population]],"0.0%")</f>
        <v>0.16885188431200701</v>
      </c>
      <c r="W4134" s="130">
        <f>IFERROR(Table1[[#This Row],[Male Ballots]]/Table1[[#This Row],[Male Population]],"0.0%")</f>
        <v>0.14960803985920043</v>
      </c>
      <c r="X4134" s="130">
        <f>IFERROR(Table1[[#This Row],[Total Ballots]]/Table1[[#This Row],[Total Population]],"0.0%")</f>
        <v>0.15988677075073332</v>
      </c>
      <c r="Y4134" s="78">
        <f>Table1[[#This Row],[Female Ballots]]/Table1[[#This Row],[Female Voters]]</f>
        <v>0.23461360481258678</v>
      </c>
      <c r="Z4134" s="79">
        <f>Table1[[#This Row],[Male Ballots]]/Table1[[#This Row],[Male Voters]]</f>
        <v>0.2223682547706306</v>
      </c>
      <c r="AA4134" s="78">
        <f>Table1[[#This Row],[Total Ballots]]/Table1[[#This Row],[Total Voters]]</f>
        <v>0.22912981631517101</v>
      </c>
    </row>
    <row r="4135" spans="1:27" s="12" customFormat="1" x14ac:dyDescent="0.35">
      <c r="A4135" s="70" t="s">
        <v>52</v>
      </c>
      <c r="B4135" s="71">
        <v>2019</v>
      </c>
      <c r="C4135" s="71" t="s">
        <v>82</v>
      </c>
      <c r="D4135" s="71"/>
      <c r="E4135" s="72"/>
      <c r="F4135" s="81"/>
      <c r="G4135" s="82" t="s">
        <v>64</v>
      </c>
      <c r="H4135" s="66">
        <v>58835</v>
      </c>
      <c r="I4135" s="66">
        <v>60856</v>
      </c>
      <c r="J4135" s="66">
        <v>119690.98</v>
      </c>
      <c r="K4135" s="66">
        <v>42462</v>
      </c>
      <c r="L4135" s="66">
        <v>40569</v>
      </c>
      <c r="M4135" s="66">
        <v>144</v>
      </c>
      <c r="N4135" s="66">
        <v>83175</v>
      </c>
      <c r="O4135" s="66">
        <v>14299</v>
      </c>
      <c r="P4135" s="66">
        <v>13344</v>
      </c>
      <c r="Q4135" s="66">
        <v>69</v>
      </c>
      <c r="R4135" s="73">
        <v>27712</v>
      </c>
      <c r="S4135" s="130">
        <f>IFERROR(Table1[[#This Row],[Female Voters]]/Table1[[#This Row],[Female Population]],"0.0%")</f>
        <v>0.72171326591314688</v>
      </c>
      <c r="T4135" s="130">
        <f>IFERROR(Table1[[#This Row],[Male Voters]]/Table1[[#This Row],[Male Population]],"0.0%")</f>
        <v>0.66663927961088476</v>
      </c>
      <c r="U4135" s="130">
        <f>IFERROR(Table1[[#This Row],[Total Voters]]/Table1[[#This Row],[Total Population]],"0.0%")</f>
        <v>0.69491452070991488</v>
      </c>
      <c r="V4135" s="130">
        <f>IFERROR(Table1[[#This Row],[Female Ballots]]/Table1[[#This Row],[Female Population]],"0.0%")</f>
        <v>0.24303560805642899</v>
      </c>
      <c r="W4135" s="130">
        <f>IFERROR(Table1[[#This Row],[Male Ballots]]/Table1[[#This Row],[Male Population]],"0.0%")</f>
        <v>0.21927172341264625</v>
      </c>
      <c r="X4135" s="130">
        <f>IFERROR(Table1[[#This Row],[Total Ballots]]/Table1[[#This Row],[Total Population]],"0.0%")</f>
        <v>0.23152956053998389</v>
      </c>
      <c r="Y4135" s="78">
        <f>Table1[[#This Row],[Female Ballots]]/Table1[[#This Row],[Female Voters]]</f>
        <v>0.33674815128821062</v>
      </c>
      <c r="Z4135" s="79">
        <f>Table1[[#This Row],[Male Ballots]]/Table1[[#This Row],[Male Voters]]</f>
        <v>0.32892109738963249</v>
      </c>
      <c r="AA4135" s="78">
        <f>Table1[[#This Row],[Total Ballots]]/Table1[[#This Row],[Total Voters]]</f>
        <v>0.33317703636910129</v>
      </c>
    </row>
    <row r="4136" spans="1:27" s="12" customFormat="1" x14ac:dyDescent="0.35">
      <c r="A4136" s="70" t="s">
        <v>52</v>
      </c>
      <c r="B4136" s="71">
        <v>2019</v>
      </c>
      <c r="C4136" s="71" t="s">
        <v>82</v>
      </c>
      <c r="D4136" s="71"/>
      <c r="E4136" s="72"/>
      <c r="F4136" s="81"/>
      <c r="G4136" s="82" t="s">
        <v>65</v>
      </c>
      <c r="H4136" s="66">
        <v>53424</v>
      </c>
      <c r="I4136" s="66">
        <v>54085</v>
      </c>
      <c r="J4136" s="66">
        <v>107509</v>
      </c>
      <c r="K4136" s="66">
        <v>41512</v>
      </c>
      <c r="L4136" s="66">
        <v>40253</v>
      </c>
      <c r="M4136" s="66">
        <v>88</v>
      </c>
      <c r="N4136" s="66">
        <v>81853</v>
      </c>
      <c r="O4136" s="66">
        <v>17246</v>
      </c>
      <c r="P4136" s="66">
        <v>17130</v>
      </c>
      <c r="Q4136" s="66">
        <v>36</v>
      </c>
      <c r="R4136" s="73">
        <v>34412</v>
      </c>
      <c r="S4136" s="130">
        <f>IFERROR(Table1[[#This Row],[Female Voters]]/Table1[[#This Row],[Female Population]],"0.0%")</f>
        <v>0.77702905061395633</v>
      </c>
      <c r="T4136" s="130">
        <f>IFERROR(Table1[[#This Row],[Male Voters]]/Table1[[#This Row],[Male Population]],"0.0%")</f>
        <v>0.74425441434778594</v>
      </c>
      <c r="U4136" s="130">
        <f>IFERROR(Table1[[#This Row],[Total Voters]]/Table1[[#This Row],[Total Population]],"0.0%")</f>
        <v>0.76135951408719271</v>
      </c>
      <c r="V4136" s="130">
        <f>IFERROR(Table1[[#This Row],[Female Ballots]]/Table1[[#This Row],[Female Population]],"0.0%")</f>
        <v>0.32281371668164122</v>
      </c>
      <c r="W4136" s="130">
        <f>IFERROR(Table1[[#This Row],[Male Ballots]]/Table1[[#This Row],[Male Population]],"0.0%")</f>
        <v>0.31672367569566423</v>
      </c>
      <c r="X4136" s="130">
        <f>IFERROR(Table1[[#This Row],[Total Ballots]]/Table1[[#This Row],[Total Population]],"0.0%")</f>
        <v>0.32008483010724681</v>
      </c>
      <c r="Y4136" s="78">
        <f>Table1[[#This Row],[Female Ballots]]/Table1[[#This Row],[Female Voters]]</f>
        <v>0.41544613605704372</v>
      </c>
      <c r="Z4136" s="79">
        <f>Table1[[#This Row],[Male Ballots]]/Table1[[#This Row],[Male Voters]]</f>
        <v>0.42555834347750476</v>
      </c>
      <c r="AA4136" s="78">
        <f>Table1[[#This Row],[Total Ballots]]/Table1[[#This Row],[Total Voters]]</f>
        <v>0.42041220236277227</v>
      </c>
    </row>
    <row r="4137" spans="1:27" s="12" customFormat="1" x14ac:dyDescent="0.35">
      <c r="A4137" s="70" t="s">
        <v>52</v>
      </c>
      <c r="B4137" s="71">
        <v>2019</v>
      </c>
      <c r="C4137" s="71" t="s">
        <v>82</v>
      </c>
      <c r="D4137" s="71"/>
      <c r="E4137" s="72"/>
      <c r="F4137" s="81"/>
      <c r="G4137" s="82" t="s">
        <v>66</v>
      </c>
      <c r="H4137" s="66">
        <v>53648</v>
      </c>
      <c r="I4137" s="66">
        <v>52635</v>
      </c>
      <c r="J4137" s="66">
        <v>106283</v>
      </c>
      <c r="K4137" s="66">
        <v>45815</v>
      </c>
      <c r="L4137" s="66">
        <v>43818</v>
      </c>
      <c r="M4137" s="66">
        <v>96</v>
      </c>
      <c r="N4137" s="66">
        <v>89729</v>
      </c>
      <c r="O4137" s="66">
        <v>24460</v>
      </c>
      <c r="P4137" s="66">
        <v>23891</v>
      </c>
      <c r="Q4137" s="66">
        <v>63</v>
      </c>
      <c r="R4137" s="73">
        <v>48414</v>
      </c>
      <c r="S4137" s="130">
        <f>IFERROR(Table1[[#This Row],[Female Voters]]/Table1[[#This Row],[Female Population]],"0.0%")</f>
        <v>0.85399269311064718</v>
      </c>
      <c r="T4137" s="130">
        <f>IFERROR(Table1[[#This Row],[Male Voters]]/Table1[[#This Row],[Male Population]],"0.0%")</f>
        <v>0.83248788828726128</v>
      </c>
      <c r="U4137" s="130">
        <f>IFERROR(Table1[[#This Row],[Total Voters]]/Table1[[#This Row],[Total Population]],"0.0%")</f>
        <v>0.84424602241186264</v>
      </c>
      <c r="V4137" s="130">
        <f>IFERROR(Table1[[#This Row],[Female Ballots]]/Table1[[#This Row],[Female Population]],"0.0%")</f>
        <v>0.45593498359677903</v>
      </c>
      <c r="W4137" s="130">
        <f>IFERROR(Table1[[#This Row],[Male Ballots]]/Table1[[#This Row],[Male Population]],"0.0%")</f>
        <v>0.45389949653272538</v>
      </c>
      <c r="X4137" s="130">
        <f>IFERROR(Table1[[#This Row],[Total Ballots]]/Table1[[#This Row],[Total Population]],"0.0%")</f>
        <v>0.45551969741162746</v>
      </c>
      <c r="Y4137" s="78">
        <f>Table1[[#This Row],[Female Ballots]]/Table1[[#This Row],[Female Voters]]</f>
        <v>0.5338862817854414</v>
      </c>
      <c r="Z4137" s="79">
        <f>Table1[[#This Row],[Male Ballots]]/Table1[[#This Row],[Male Voters]]</f>
        <v>0.54523255283216943</v>
      </c>
      <c r="AA4137" s="78">
        <f>Table1[[#This Row],[Total Ballots]]/Table1[[#This Row],[Total Voters]]</f>
        <v>0.53955800242953778</v>
      </c>
    </row>
    <row r="4138" spans="1:27" s="12" customFormat="1" x14ac:dyDescent="0.35">
      <c r="A4138" s="70" t="s">
        <v>52</v>
      </c>
      <c r="B4138" s="71">
        <v>2019</v>
      </c>
      <c r="C4138" s="71" t="s">
        <v>82</v>
      </c>
      <c r="D4138" s="71"/>
      <c r="E4138" s="72"/>
      <c r="F4138" s="81"/>
      <c r="G4138" s="82" t="s">
        <v>67</v>
      </c>
      <c r="H4138" s="66">
        <v>63141.005000000005</v>
      </c>
      <c r="I4138" s="66">
        <v>51004.004000000001</v>
      </c>
      <c r="J4138" s="66">
        <v>114145.01000000001</v>
      </c>
      <c r="K4138" s="66">
        <v>54229</v>
      </c>
      <c r="L4138" s="66">
        <v>45033</v>
      </c>
      <c r="M4138" s="66">
        <v>111</v>
      </c>
      <c r="N4138" s="66">
        <v>99373</v>
      </c>
      <c r="O4138" s="66">
        <v>35571</v>
      </c>
      <c r="P4138" s="66">
        <v>31089</v>
      </c>
      <c r="Q4138" s="66">
        <v>66</v>
      </c>
      <c r="R4138" s="66">
        <v>66726</v>
      </c>
      <c r="S4138" s="130">
        <f>IFERROR(Table1[[#This Row],[Female Voters]]/Table1[[#This Row],[Female Population]],"0.0%")</f>
        <v>0.85885550918931364</v>
      </c>
      <c r="T4138" s="130">
        <f>IFERROR(Table1[[#This Row],[Male Voters]]/Table1[[#This Row],[Male Population]],"0.0%")</f>
        <v>0.88293068128533592</v>
      </c>
      <c r="U4138" s="130">
        <f>IFERROR(Table1[[#This Row],[Total Voters]]/Table1[[#This Row],[Total Population]],"0.0%")</f>
        <v>0.87058558232199545</v>
      </c>
      <c r="V4138" s="130">
        <f>IFERROR(Table1[[#This Row],[Female Ballots]]/Table1[[#This Row],[Female Population]],"0.0%")</f>
        <v>0.56335815370692943</v>
      </c>
      <c r="W4138" s="130">
        <f>IFERROR(Table1[[#This Row],[Male Ballots]]/Table1[[#This Row],[Male Population]],"0.0%")</f>
        <v>0.60954038039837033</v>
      </c>
      <c r="X4138" s="130">
        <f>IFERROR(Table1[[#This Row],[Total Ballots]]/Table1[[#This Row],[Total Population]],"0.0%")</f>
        <v>0.584572203375338</v>
      </c>
      <c r="Y4138" s="78">
        <f>Table1[[#This Row],[Female Ballots]]/Table1[[#This Row],[Female Voters]]</f>
        <v>0.65594054841505467</v>
      </c>
      <c r="Z4138" s="79">
        <f>Table1[[#This Row],[Male Ballots]]/Table1[[#This Row],[Male Voters]]</f>
        <v>0.69036040237159413</v>
      </c>
      <c r="AA4138" s="78">
        <f>Table1[[#This Row],[Total Ballots]]/Table1[[#This Row],[Total Voters]]</f>
        <v>0.67147011763758768</v>
      </c>
    </row>
    <row r="4139" spans="1:27" s="12" customFormat="1" x14ac:dyDescent="0.35">
      <c r="A4139" s="70" t="s">
        <v>40</v>
      </c>
      <c r="B4139" s="71">
        <v>2019</v>
      </c>
      <c r="C4139" s="71" t="s">
        <v>82</v>
      </c>
      <c r="D4139" s="71"/>
      <c r="E4139" s="72"/>
      <c r="F4139" s="81"/>
      <c r="G4139" s="82" t="s">
        <v>79</v>
      </c>
      <c r="H4139" s="66">
        <v>210860.97500000001</v>
      </c>
      <c r="I4139" s="66">
        <v>203206.97200000001</v>
      </c>
      <c r="J4139" s="66">
        <v>414067.95799999998</v>
      </c>
      <c r="K4139" s="66">
        <v>170585</v>
      </c>
      <c r="L4139" s="66">
        <v>155408</v>
      </c>
      <c r="M4139" s="66">
        <v>4700</v>
      </c>
      <c r="N4139" s="66">
        <v>330693</v>
      </c>
      <c r="O4139" s="66">
        <v>81851</v>
      </c>
      <c r="P4139" s="66">
        <v>73379</v>
      </c>
      <c r="Q4139" s="66">
        <v>1605</v>
      </c>
      <c r="R4139" s="73">
        <v>156835</v>
      </c>
      <c r="S4139" s="130">
        <f>IFERROR(Table1[[#This Row],[Female Voters]]/Table1[[#This Row],[Female Population]],"0.0%")</f>
        <v>0.80899274984382485</v>
      </c>
      <c r="T4139" s="130">
        <f>IFERROR(Table1[[#This Row],[Male Voters]]/Table1[[#This Row],[Male Population]],"0.0%")</f>
        <v>0.7647769093276976</v>
      </c>
      <c r="U4139" s="130">
        <f>IFERROR(Table1[[#This Row],[Total Voters]]/Table1[[#This Row],[Total Population]],"0.0%")</f>
        <v>0.79864426505564101</v>
      </c>
      <c r="V4139" s="130">
        <f>IFERROR(Table1[[#This Row],[Female Ballots]]/Table1[[#This Row],[Female Population]],"0.0%")</f>
        <v>0.38817519458022043</v>
      </c>
      <c r="W4139" s="130">
        <f>IFERROR(Table1[[#This Row],[Male Ballots]]/Table1[[#This Row],[Male Population]],"0.0%")</f>
        <v>0.36110473611112121</v>
      </c>
      <c r="X4139" s="130">
        <f>IFERROR(Table1[[#This Row],[Total Ballots]]/Table1[[#This Row],[Total Population]],"0.0%")</f>
        <v>0.37876632801420484</v>
      </c>
      <c r="Y4139" s="78">
        <f>Table1[[#This Row],[Female Ballots]]/Table1[[#This Row],[Female Voters]]</f>
        <v>0.47982530703168508</v>
      </c>
      <c r="Z4139" s="79">
        <f>Table1[[#This Row],[Male Ballots]]/Table1[[#This Row],[Male Voters]]</f>
        <v>0.47217002985689283</v>
      </c>
      <c r="AA4139" s="78">
        <f>Table1[[#This Row],[Total Ballots]]/Table1[[#This Row],[Total Voters]]</f>
        <v>0.47426162634225699</v>
      </c>
    </row>
    <row r="4140" spans="1:27" s="12" customFormat="1" x14ac:dyDescent="0.35">
      <c r="A4140" s="70" t="s">
        <v>40</v>
      </c>
      <c r="B4140" s="71">
        <v>2019</v>
      </c>
      <c r="C4140" s="71" t="s">
        <v>82</v>
      </c>
      <c r="D4140" s="71"/>
      <c r="E4140" s="72"/>
      <c r="F4140" s="81"/>
      <c r="G4140" s="82" t="s">
        <v>62</v>
      </c>
      <c r="H4140" s="66">
        <v>26877.978000000003</v>
      </c>
      <c r="I4140" s="66">
        <v>27237.970999999998</v>
      </c>
      <c r="J4140" s="66">
        <v>54115.949000000001</v>
      </c>
      <c r="K4140" s="66">
        <v>15074</v>
      </c>
      <c r="L4140" s="66">
        <v>14758</v>
      </c>
      <c r="M4140" s="66">
        <v>1433</v>
      </c>
      <c r="N4140" s="66">
        <v>31265</v>
      </c>
      <c r="O4140" s="66">
        <v>3123</v>
      </c>
      <c r="P4140" s="66">
        <v>2955</v>
      </c>
      <c r="Q4140" s="66">
        <v>301</v>
      </c>
      <c r="R4140" s="73">
        <v>6379</v>
      </c>
      <c r="S4140" s="130">
        <f>IFERROR(Table1[[#This Row],[Female Voters]]/Table1[[#This Row],[Female Population]],"0.0%")</f>
        <v>0.56083087797750253</v>
      </c>
      <c r="T4140" s="130">
        <f>IFERROR(Table1[[#This Row],[Male Voters]]/Table1[[#This Row],[Male Population]],"0.0%")</f>
        <v>0.54181715664503793</v>
      </c>
      <c r="U4140" s="130">
        <f>IFERROR(Table1[[#This Row],[Total Voters]]/Table1[[#This Row],[Total Population]],"0.0%")</f>
        <v>0.57774095396534575</v>
      </c>
      <c r="V4140" s="130">
        <f>IFERROR(Table1[[#This Row],[Female Ballots]]/Table1[[#This Row],[Female Population]],"0.0%")</f>
        <v>0.11619177603315248</v>
      </c>
      <c r="W4140" s="130">
        <f>IFERROR(Table1[[#This Row],[Male Ballots]]/Table1[[#This Row],[Male Population]],"0.0%")</f>
        <v>0.10848825707318656</v>
      </c>
      <c r="X4140" s="130">
        <f>IFERROR(Table1[[#This Row],[Total Ballots]]/Table1[[#This Row],[Total Population]],"0.0%")</f>
        <v>0.1178765247191729</v>
      </c>
      <c r="Y4140" s="78">
        <f>Table1[[#This Row],[Female Ballots]]/Table1[[#This Row],[Female Voters]]</f>
        <v>0.20717792225023218</v>
      </c>
      <c r="Z4140" s="79">
        <f>Table1[[#This Row],[Male Ballots]]/Table1[[#This Row],[Male Voters]]</f>
        <v>0.20023038352080227</v>
      </c>
      <c r="AA4140" s="78">
        <f>Table1[[#This Row],[Total Ballots]]/Table1[[#This Row],[Total Voters]]</f>
        <v>0.2040300655685271</v>
      </c>
    </row>
    <row r="4141" spans="1:27" s="12" customFormat="1" x14ac:dyDescent="0.35">
      <c r="A4141" s="70" t="s">
        <v>40</v>
      </c>
      <c r="B4141" s="71">
        <v>2019</v>
      </c>
      <c r="C4141" s="71" t="s">
        <v>82</v>
      </c>
      <c r="D4141" s="71"/>
      <c r="E4141" s="72"/>
      <c r="F4141" s="81"/>
      <c r="G4141" s="82" t="s">
        <v>63</v>
      </c>
      <c r="H4141" s="66">
        <v>35922</v>
      </c>
      <c r="I4141" s="66">
        <v>37616</v>
      </c>
      <c r="J4141" s="66">
        <v>73537.989999999991</v>
      </c>
      <c r="K4141" s="66">
        <v>28516</v>
      </c>
      <c r="L4141" s="66">
        <v>27094</v>
      </c>
      <c r="M4141" s="66">
        <v>922</v>
      </c>
      <c r="N4141" s="66">
        <v>56532</v>
      </c>
      <c r="O4141" s="66">
        <v>7182</v>
      </c>
      <c r="P4141" s="66">
        <v>6328</v>
      </c>
      <c r="Q4141" s="66">
        <v>244</v>
      </c>
      <c r="R4141" s="73">
        <v>13754</v>
      </c>
      <c r="S4141" s="130">
        <f>IFERROR(Table1[[#This Row],[Female Voters]]/Table1[[#This Row],[Female Population]],"0.0%")</f>
        <v>0.79383107844774792</v>
      </c>
      <c r="T4141" s="130">
        <f>IFERROR(Table1[[#This Row],[Male Voters]]/Table1[[#This Row],[Male Population]],"0.0%")</f>
        <v>0.72027860484900041</v>
      </c>
      <c r="U4141" s="130">
        <f>IFERROR(Table1[[#This Row],[Total Voters]]/Table1[[#This Row],[Total Population]],"0.0%")</f>
        <v>0.76874551507322963</v>
      </c>
      <c r="V4141" s="130">
        <f>IFERROR(Table1[[#This Row],[Female Ballots]]/Table1[[#This Row],[Female Population]],"0.0%")</f>
        <v>0.19993318857524636</v>
      </c>
      <c r="W4141" s="130">
        <f>IFERROR(Table1[[#This Row],[Male Ballots]]/Table1[[#This Row],[Male Population]],"0.0%")</f>
        <v>0.16822628668651637</v>
      </c>
      <c r="X4141" s="130">
        <f>IFERROR(Table1[[#This Row],[Total Ballots]]/Table1[[#This Row],[Total Population]],"0.0%")</f>
        <v>0.18703258003108328</v>
      </c>
      <c r="Y4141" s="78">
        <f>Table1[[#This Row],[Female Ballots]]/Table1[[#This Row],[Female Voters]]</f>
        <v>0.25185860569504842</v>
      </c>
      <c r="Z4141" s="79">
        <f>Table1[[#This Row],[Male Ballots]]/Table1[[#This Row],[Male Voters]]</f>
        <v>0.2335572451465269</v>
      </c>
      <c r="AA4141" s="78">
        <f>Table1[[#This Row],[Total Ballots]]/Table1[[#This Row],[Total Voters]]</f>
        <v>0.24329583244887851</v>
      </c>
    </row>
    <row r="4142" spans="1:27" s="12" customFormat="1" x14ac:dyDescent="0.35">
      <c r="A4142" s="70" t="s">
        <v>40</v>
      </c>
      <c r="B4142" s="71">
        <v>2019</v>
      </c>
      <c r="C4142" s="71" t="s">
        <v>82</v>
      </c>
      <c r="D4142" s="71"/>
      <c r="E4142" s="72"/>
      <c r="F4142" s="81"/>
      <c r="G4142" s="82" t="s">
        <v>64</v>
      </c>
      <c r="H4142" s="66">
        <v>32940</v>
      </c>
      <c r="I4142" s="66">
        <v>34006</v>
      </c>
      <c r="J4142" s="66">
        <v>66946</v>
      </c>
      <c r="K4142" s="66">
        <v>27273</v>
      </c>
      <c r="L4142" s="66">
        <v>26072</v>
      </c>
      <c r="M4142" s="66">
        <v>629</v>
      </c>
      <c r="N4142" s="66">
        <v>53974</v>
      </c>
      <c r="O4142" s="66">
        <v>9844</v>
      </c>
      <c r="P4142" s="66">
        <v>9144</v>
      </c>
      <c r="Q4142" s="66">
        <v>191</v>
      </c>
      <c r="R4142" s="73">
        <v>19179</v>
      </c>
      <c r="S4142" s="130">
        <f>IFERROR(Table1[[#This Row],[Female Voters]]/Table1[[#This Row],[Female Population]],"0.0%")</f>
        <v>0.82795992714025501</v>
      </c>
      <c r="T4142" s="130">
        <f>IFERROR(Table1[[#This Row],[Male Voters]]/Table1[[#This Row],[Male Population]],"0.0%")</f>
        <v>0.7666882314885608</v>
      </c>
      <c r="U4142" s="130">
        <f>IFERROR(Table1[[#This Row],[Total Voters]]/Table1[[#This Row],[Total Population]],"0.0%")</f>
        <v>0.80623188838765569</v>
      </c>
      <c r="V4142" s="130">
        <f>IFERROR(Table1[[#This Row],[Female Ballots]]/Table1[[#This Row],[Female Population]],"0.0%")</f>
        <v>0.29884638737097752</v>
      </c>
      <c r="W4142" s="130">
        <f>IFERROR(Table1[[#This Row],[Male Ballots]]/Table1[[#This Row],[Male Population]],"0.0%")</f>
        <v>0.26889372463682881</v>
      </c>
      <c r="X4142" s="130">
        <f>IFERROR(Table1[[#This Row],[Total Ballots]]/Table1[[#This Row],[Total Population]],"0.0%")</f>
        <v>0.28648462940280228</v>
      </c>
      <c r="Y4142" s="78">
        <f>Table1[[#This Row],[Female Ballots]]/Table1[[#This Row],[Female Voters]]</f>
        <v>0.36094305723609432</v>
      </c>
      <c r="Z4142" s="79">
        <f>Table1[[#This Row],[Male Ballots]]/Table1[[#This Row],[Male Voters]]</f>
        <v>0.3507210800859159</v>
      </c>
      <c r="AA4142" s="78">
        <f>Table1[[#This Row],[Total Ballots]]/Table1[[#This Row],[Total Voters]]</f>
        <v>0.35533775521547412</v>
      </c>
    </row>
    <row r="4143" spans="1:27" s="12" customFormat="1" x14ac:dyDescent="0.35">
      <c r="A4143" s="70" t="s">
        <v>40</v>
      </c>
      <c r="B4143" s="71">
        <v>2019</v>
      </c>
      <c r="C4143" s="71" t="s">
        <v>82</v>
      </c>
      <c r="D4143" s="71"/>
      <c r="E4143" s="72"/>
      <c r="F4143" s="81"/>
      <c r="G4143" s="82" t="s">
        <v>65</v>
      </c>
      <c r="H4143" s="66">
        <v>30834</v>
      </c>
      <c r="I4143" s="66">
        <v>30956</v>
      </c>
      <c r="J4143" s="66">
        <v>61790</v>
      </c>
      <c r="K4143" s="66">
        <v>25736</v>
      </c>
      <c r="L4143" s="66">
        <v>24140</v>
      </c>
      <c r="M4143" s="66">
        <v>530</v>
      </c>
      <c r="N4143" s="66">
        <v>50406</v>
      </c>
      <c r="O4143" s="66">
        <v>11823</v>
      </c>
      <c r="P4143" s="66">
        <v>11031</v>
      </c>
      <c r="Q4143" s="66">
        <v>197</v>
      </c>
      <c r="R4143" s="73">
        <v>23051</v>
      </c>
      <c r="S4143" s="130">
        <f>IFERROR(Table1[[#This Row],[Female Voters]]/Table1[[#This Row],[Female Population]],"0.0%")</f>
        <v>0.83466303431277167</v>
      </c>
      <c r="T4143" s="130">
        <f>IFERROR(Table1[[#This Row],[Male Voters]]/Table1[[#This Row],[Male Population]],"0.0%")</f>
        <v>0.77981651376146788</v>
      </c>
      <c r="U4143" s="130">
        <f>IFERROR(Table1[[#This Row],[Total Voters]]/Table1[[#This Row],[Total Population]],"0.0%")</f>
        <v>0.81576306845767921</v>
      </c>
      <c r="V4143" s="130">
        <f>IFERROR(Table1[[#This Row],[Female Ballots]]/Table1[[#This Row],[Female Population]],"0.0%")</f>
        <v>0.38344035804631249</v>
      </c>
      <c r="W4143" s="130">
        <f>IFERROR(Table1[[#This Row],[Male Ballots]]/Table1[[#This Row],[Male Population]],"0.0%")</f>
        <v>0.356344488952061</v>
      </c>
      <c r="X4143" s="130">
        <f>IFERROR(Table1[[#This Row],[Total Ballots]]/Table1[[#This Row],[Total Population]],"0.0%")</f>
        <v>0.37305389221556884</v>
      </c>
      <c r="Y4143" s="78">
        <f>Table1[[#This Row],[Female Ballots]]/Table1[[#This Row],[Female Voters]]</f>
        <v>0.45939539944047247</v>
      </c>
      <c r="Z4143" s="79">
        <f>Table1[[#This Row],[Male Ballots]]/Table1[[#This Row],[Male Voters]]</f>
        <v>0.45695940347970176</v>
      </c>
      <c r="AA4143" s="78">
        <f>Table1[[#This Row],[Total Ballots]]/Table1[[#This Row],[Total Voters]]</f>
        <v>0.45730666984089197</v>
      </c>
    </row>
    <row r="4144" spans="1:27" s="12" customFormat="1" x14ac:dyDescent="0.35">
      <c r="A4144" s="70" t="s">
        <v>40</v>
      </c>
      <c r="B4144" s="71">
        <v>2019</v>
      </c>
      <c r="C4144" s="71" t="s">
        <v>82</v>
      </c>
      <c r="D4144" s="71"/>
      <c r="E4144" s="72"/>
      <c r="F4144" s="81"/>
      <c r="G4144" s="82" t="s">
        <v>66</v>
      </c>
      <c r="H4144" s="66">
        <v>35109</v>
      </c>
      <c r="I4144" s="66">
        <v>32931</v>
      </c>
      <c r="J4144" s="66">
        <v>68040.02</v>
      </c>
      <c r="K4144" s="66">
        <v>30590</v>
      </c>
      <c r="L4144" s="66">
        <v>27304</v>
      </c>
      <c r="M4144" s="66">
        <v>575</v>
      </c>
      <c r="N4144" s="66">
        <v>58469</v>
      </c>
      <c r="O4144" s="66">
        <v>18539</v>
      </c>
      <c r="P4144" s="66">
        <v>16470</v>
      </c>
      <c r="Q4144" s="66">
        <v>267</v>
      </c>
      <c r="R4144" s="73">
        <v>35276</v>
      </c>
      <c r="S4144" s="130">
        <f>IFERROR(Table1[[#This Row],[Female Voters]]/Table1[[#This Row],[Female Population]],"0.0%")</f>
        <v>0.8712865646985104</v>
      </c>
      <c r="T4144" s="130">
        <f>IFERROR(Table1[[#This Row],[Male Voters]]/Table1[[#This Row],[Male Population]],"0.0%")</f>
        <v>0.82912756976708879</v>
      </c>
      <c r="U4144" s="130">
        <f>IFERROR(Table1[[#This Row],[Total Voters]]/Table1[[#This Row],[Total Population]],"0.0%")</f>
        <v>0.85933249284759172</v>
      </c>
      <c r="V4144" s="130">
        <f>IFERROR(Table1[[#This Row],[Female Ballots]]/Table1[[#This Row],[Female Population]],"0.0%")</f>
        <v>0.52804124298612887</v>
      </c>
      <c r="W4144" s="130">
        <f>IFERROR(Table1[[#This Row],[Male Ballots]]/Table1[[#This Row],[Male Population]],"0.0%")</f>
        <v>0.50013664935774804</v>
      </c>
      <c r="X4144" s="130">
        <f>IFERROR(Table1[[#This Row],[Total Ballots]]/Table1[[#This Row],[Total Population]],"0.0%")</f>
        <v>0.5184595771723759</v>
      </c>
      <c r="Y4144" s="78">
        <f>Table1[[#This Row],[Female Ballots]]/Table1[[#This Row],[Female Voters]]</f>
        <v>0.6060477280156914</v>
      </c>
      <c r="Z4144" s="79">
        <f>Table1[[#This Row],[Male Ballots]]/Table1[[#This Row],[Male Voters]]</f>
        <v>0.60320832112510991</v>
      </c>
      <c r="AA4144" s="78">
        <f>Table1[[#This Row],[Total Ballots]]/Table1[[#This Row],[Total Voters]]</f>
        <v>0.60332825941952151</v>
      </c>
    </row>
    <row r="4145" spans="1:27" s="12" customFormat="1" x14ac:dyDescent="0.35">
      <c r="A4145" s="70" t="s">
        <v>40</v>
      </c>
      <c r="B4145" s="71">
        <v>2019</v>
      </c>
      <c r="C4145" s="71" t="s">
        <v>82</v>
      </c>
      <c r="D4145" s="71"/>
      <c r="E4145" s="72"/>
      <c r="F4145" s="81"/>
      <c r="G4145" s="82" t="s">
        <v>67</v>
      </c>
      <c r="H4145" s="66">
        <v>49177.997000000003</v>
      </c>
      <c r="I4145" s="66">
        <v>40460.001000000004</v>
      </c>
      <c r="J4145" s="66">
        <v>89637.998999999996</v>
      </c>
      <c r="K4145" s="66">
        <v>43396</v>
      </c>
      <c r="L4145" s="66">
        <v>36040</v>
      </c>
      <c r="M4145" s="66">
        <v>611</v>
      </c>
      <c r="N4145" s="66">
        <v>80047</v>
      </c>
      <c r="O4145" s="66">
        <v>31340</v>
      </c>
      <c r="P4145" s="66">
        <v>27451</v>
      </c>
      <c r="Q4145" s="66">
        <v>405</v>
      </c>
      <c r="R4145" s="66">
        <v>59196</v>
      </c>
      <c r="S4145" s="130">
        <f>IFERROR(Table1[[#This Row],[Female Voters]]/Table1[[#This Row],[Female Population]],"0.0%")</f>
        <v>0.88242715538007777</v>
      </c>
      <c r="T4145" s="130">
        <f>IFERROR(Table1[[#This Row],[Male Voters]]/Table1[[#This Row],[Male Population]],"0.0%")</f>
        <v>0.89075628050528211</v>
      </c>
      <c r="U4145" s="130">
        <f>IFERROR(Table1[[#This Row],[Total Voters]]/Table1[[#This Row],[Total Population]],"0.0%")</f>
        <v>0.89300297745379176</v>
      </c>
      <c r="V4145" s="130">
        <f>IFERROR(Table1[[#This Row],[Female Ballots]]/Table1[[#This Row],[Female Population]],"0.0%")</f>
        <v>0.63727686997906807</v>
      </c>
      <c r="W4145" s="130">
        <f>IFERROR(Table1[[#This Row],[Male Ballots]]/Table1[[#This Row],[Male Population]],"0.0%")</f>
        <v>0.67847254872781637</v>
      </c>
      <c r="X4145" s="130">
        <f>IFERROR(Table1[[#This Row],[Total Ballots]]/Table1[[#This Row],[Total Population]],"0.0%")</f>
        <v>0.6603895742920366</v>
      </c>
      <c r="Y4145" s="78">
        <f>Table1[[#This Row],[Female Ballots]]/Table1[[#This Row],[Female Voters]]</f>
        <v>0.72218637662457374</v>
      </c>
      <c r="Z4145" s="79">
        <f>Table1[[#This Row],[Male Ballots]]/Table1[[#This Row],[Male Voters]]</f>
        <v>0.76168146503884571</v>
      </c>
      <c r="AA4145" s="78">
        <f>Table1[[#This Row],[Total Ballots]]/Table1[[#This Row],[Total Voters]]</f>
        <v>0.7395155346234088</v>
      </c>
    </row>
    <row r="4146" spans="1:27" s="12" customFormat="1" x14ac:dyDescent="0.35">
      <c r="A4146" s="70" t="s">
        <v>28</v>
      </c>
      <c r="B4146" s="71">
        <v>2019</v>
      </c>
      <c r="C4146" s="71" t="s">
        <v>82</v>
      </c>
      <c r="D4146" s="71"/>
      <c r="E4146" s="72"/>
      <c r="F4146" s="81"/>
      <c r="G4146" s="82" t="s">
        <v>79</v>
      </c>
      <c r="H4146" s="66">
        <v>18164.081900000005</v>
      </c>
      <c r="I4146" s="66">
        <v>18084.063399999999</v>
      </c>
      <c r="J4146" s="66">
        <v>36248.143899999995</v>
      </c>
      <c r="K4146" s="66">
        <v>16114</v>
      </c>
      <c r="L4146" s="66">
        <v>15593</v>
      </c>
      <c r="M4146" s="66">
        <v>250</v>
      </c>
      <c r="N4146" s="66">
        <v>31957</v>
      </c>
      <c r="O4146" s="66">
        <v>7731</v>
      </c>
      <c r="P4146" s="66">
        <v>7464</v>
      </c>
      <c r="Q4146" s="66">
        <v>111</v>
      </c>
      <c r="R4146" s="73">
        <v>15306</v>
      </c>
      <c r="S4146" s="130">
        <f>IFERROR(Table1[[#This Row],[Female Voters]]/Table1[[#This Row],[Female Population]],"0.0%")</f>
        <v>0.88713539658726137</v>
      </c>
      <c r="T4146" s="130">
        <f>IFERROR(Table1[[#This Row],[Male Voters]]/Table1[[#This Row],[Male Population]],"0.0%")</f>
        <v>0.86225090319026421</v>
      </c>
      <c r="U4146" s="130">
        <f>IFERROR(Table1[[#This Row],[Total Voters]]/Table1[[#This Row],[Total Population]],"0.0%")</f>
        <v>0.88161755504397021</v>
      </c>
      <c r="V4146" s="130">
        <f>IFERROR(Table1[[#This Row],[Female Ballots]]/Table1[[#This Row],[Female Population]],"0.0%")</f>
        <v>0.42562019058062045</v>
      </c>
      <c r="W4146" s="130">
        <f>IFERROR(Table1[[#This Row],[Male Ballots]]/Table1[[#This Row],[Male Population]],"0.0%")</f>
        <v>0.41273909712128087</v>
      </c>
      <c r="X4146" s="130">
        <f>IFERROR(Table1[[#This Row],[Total Ballots]]/Table1[[#This Row],[Total Population]],"0.0%")</f>
        <v>0.42225610343596109</v>
      </c>
      <c r="Y4146" s="78">
        <f>Table1[[#This Row],[Female Ballots]]/Table1[[#This Row],[Female Voters]]</f>
        <v>0.47976914484299366</v>
      </c>
      <c r="Z4146" s="79">
        <f>Table1[[#This Row],[Male Ballots]]/Table1[[#This Row],[Male Voters]]</f>
        <v>0.47867632912204194</v>
      </c>
      <c r="AA4146" s="78">
        <f>Table1[[#This Row],[Total Ballots]]/Table1[[#This Row],[Total Voters]]</f>
        <v>0.47895609725568733</v>
      </c>
    </row>
    <row r="4147" spans="1:27" s="12" customFormat="1" x14ac:dyDescent="0.35">
      <c r="A4147" s="70" t="s">
        <v>28</v>
      </c>
      <c r="B4147" s="71">
        <v>2019</v>
      </c>
      <c r="C4147" s="71" t="s">
        <v>82</v>
      </c>
      <c r="D4147" s="71"/>
      <c r="E4147" s="72"/>
      <c r="F4147" s="81"/>
      <c r="G4147" s="82" t="s">
        <v>62</v>
      </c>
      <c r="H4147" s="66">
        <v>1348.9767999999999</v>
      </c>
      <c r="I4147" s="66">
        <v>1447.9748999999999</v>
      </c>
      <c r="J4147" s="66">
        <v>2796.9519999999998</v>
      </c>
      <c r="K4147" s="66">
        <v>1038</v>
      </c>
      <c r="L4147" s="66">
        <v>1142</v>
      </c>
      <c r="M4147" s="66">
        <v>32</v>
      </c>
      <c r="N4147" s="66">
        <v>2212</v>
      </c>
      <c r="O4147" s="66">
        <v>184</v>
      </c>
      <c r="P4147" s="66">
        <v>240</v>
      </c>
      <c r="Q4147" s="66">
        <v>7</v>
      </c>
      <c r="R4147" s="73">
        <v>431</v>
      </c>
      <c r="S4147" s="130">
        <f>IFERROR(Table1[[#This Row],[Female Voters]]/Table1[[#This Row],[Female Population]],"0.0%")</f>
        <v>0.76947209173649245</v>
      </c>
      <c r="T4147" s="130">
        <f>IFERROR(Table1[[#This Row],[Male Voters]]/Table1[[#This Row],[Male Population]],"0.0%")</f>
        <v>0.78868770446228043</v>
      </c>
      <c r="U4147" s="130">
        <f>IFERROR(Table1[[#This Row],[Total Voters]]/Table1[[#This Row],[Total Population]],"0.0%")</f>
        <v>0.79086090858906422</v>
      </c>
      <c r="V4147" s="130">
        <f>IFERROR(Table1[[#This Row],[Female Ballots]]/Table1[[#This Row],[Female Population]],"0.0%")</f>
        <v>0.13639967714789461</v>
      </c>
      <c r="W4147" s="130">
        <f>IFERROR(Table1[[#This Row],[Male Ballots]]/Table1[[#This Row],[Male Population]],"0.0%")</f>
        <v>0.16574872948419203</v>
      </c>
      <c r="X4147" s="130">
        <f>IFERROR(Table1[[#This Row],[Total Ballots]]/Table1[[#This Row],[Total Population]],"0.0%")</f>
        <v>0.15409631627571729</v>
      </c>
      <c r="Y4147" s="78">
        <f>Table1[[#This Row],[Female Ballots]]/Table1[[#This Row],[Female Voters]]</f>
        <v>0.17726396917148363</v>
      </c>
      <c r="Z4147" s="79">
        <f>Table1[[#This Row],[Male Ballots]]/Table1[[#This Row],[Male Voters]]</f>
        <v>0.21015761821366025</v>
      </c>
      <c r="AA4147" s="78">
        <f>Table1[[#This Row],[Total Ballots]]/Table1[[#This Row],[Total Voters]]</f>
        <v>0.19484629294755876</v>
      </c>
    </row>
    <row r="4148" spans="1:27" s="12" customFormat="1" x14ac:dyDescent="0.35">
      <c r="A4148" s="70" t="s">
        <v>28</v>
      </c>
      <c r="B4148" s="71">
        <v>2019</v>
      </c>
      <c r="C4148" s="71" t="s">
        <v>82</v>
      </c>
      <c r="D4148" s="71"/>
      <c r="E4148" s="72"/>
      <c r="F4148" s="81"/>
      <c r="G4148" s="82" t="s">
        <v>63</v>
      </c>
      <c r="H4148" s="66">
        <v>2059.9589999999998</v>
      </c>
      <c r="I4148" s="66">
        <v>2044.9788000000001</v>
      </c>
      <c r="J4148" s="66">
        <v>4104.9390000000003</v>
      </c>
      <c r="K4148" s="66">
        <v>1943</v>
      </c>
      <c r="L4148" s="66">
        <v>1863</v>
      </c>
      <c r="M4148" s="66">
        <v>30</v>
      </c>
      <c r="N4148" s="66">
        <v>3836</v>
      </c>
      <c r="O4148" s="66">
        <v>421</v>
      </c>
      <c r="P4148" s="66">
        <v>352</v>
      </c>
      <c r="Q4148" s="66">
        <v>9</v>
      </c>
      <c r="R4148" s="73">
        <v>782</v>
      </c>
      <c r="S4148" s="130">
        <f>IFERROR(Table1[[#This Row],[Female Voters]]/Table1[[#This Row],[Female Population]],"0.0%")</f>
        <v>0.94322265637325797</v>
      </c>
      <c r="T4148" s="130">
        <f>IFERROR(Table1[[#This Row],[Male Voters]]/Table1[[#This Row],[Male Population]],"0.0%")</f>
        <v>0.91101188921860698</v>
      </c>
      <c r="U4148" s="130">
        <f>IFERROR(Table1[[#This Row],[Total Voters]]/Table1[[#This Row],[Total Population]],"0.0%")</f>
        <v>0.93448404470809421</v>
      </c>
      <c r="V4148" s="130">
        <f>IFERROR(Table1[[#This Row],[Female Ballots]]/Table1[[#This Row],[Female Population]],"0.0%")</f>
        <v>0.20437299965678929</v>
      </c>
      <c r="W4148" s="130">
        <f>IFERROR(Table1[[#This Row],[Male Ballots]]/Table1[[#This Row],[Male Population]],"0.0%")</f>
        <v>0.17212892378150815</v>
      </c>
      <c r="X4148" s="130">
        <f>IFERROR(Table1[[#This Row],[Total Ballots]]/Table1[[#This Row],[Total Population]],"0.0%")</f>
        <v>0.19050222183569596</v>
      </c>
      <c r="Y4148" s="78">
        <f>Table1[[#This Row],[Female Ballots]]/Table1[[#This Row],[Female Voters]]</f>
        <v>0.21667524446731859</v>
      </c>
      <c r="Z4148" s="79">
        <f>Table1[[#This Row],[Male Ballots]]/Table1[[#This Row],[Male Voters]]</f>
        <v>0.18894256575415996</v>
      </c>
      <c r="AA4148" s="78">
        <f>Table1[[#This Row],[Total Ballots]]/Table1[[#This Row],[Total Voters]]</f>
        <v>0.20385818561001043</v>
      </c>
    </row>
    <row r="4149" spans="1:27" s="12" customFormat="1" x14ac:dyDescent="0.35">
      <c r="A4149" s="70" t="s">
        <v>28</v>
      </c>
      <c r="B4149" s="71">
        <v>2019</v>
      </c>
      <c r="C4149" s="71" t="s">
        <v>82</v>
      </c>
      <c r="D4149" s="71"/>
      <c r="E4149" s="72"/>
      <c r="F4149" s="81"/>
      <c r="G4149" s="82" t="s">
        <v>64</v>
      </c>
      <c r="H4149" s="66">
        <v>2490.0129999999999</v>
      </c>
      <c r="I4149" s="66">
        <v>2437.989</v>
      </c>
      <c r="J4149" s="66">
        <v>4928.0010000000002</v>
      </c>
      <c r="K4149" s="66">
        <v>2111</v>
      </c>
      <c r="L4149" s="66">
        <v>1962</v>
      </c>
      <c r="M4149" s="66">
        <v>29</v>
      </c>
      <c r="N4149" s="66">
        <v>4102</v>
      </c>
      <c r="O4149" s="66">
        <v>638</v>
      </c>
      <c r="P4149" s="66">
        <v>561</v>
      </c>
      <c r="Q4149" s="66">
        <v>9</v>
      </c>
      <c r="R4149" s="73">
        <v>1208</v>
      </c>
      <c r="S4149" s="130">
        <f>IFERROR(Table1[[#This Row],[Female Voters]]/Table1[[#This Row],[Female Population]],"0.0%")</f>
        <v>0.84778673846281127</v>
      </c>
      <c r="T4149" s="130">
        <f>IFERROR(Table1[[#This Row],[Male Voters]]/Table1[[#This Row],[Male Population]],"0.0%")</f>
        <v>0.80476162935927931</v>
      </c>
      <c r="U4149" s="130">
        <f>IFERROR(Table1[[#This Row],[Total Voters]]/Table1[[#This Row],[Total Population]],"0.0%")</f>
        <v>0.83238619472682729</v>
      </c>
      <c r="V4149" s="130">
        <f>IFERROR(Table1[[#This Row],[Female Ballots]]/Table1[[#This Row],[Female Population]],"0.0%")</f>
        <v>0.25622356188501827</v>
      </c>
      <c r="W4149" s="130">
        <f>IFERROR(Table1[[#This Row],[Male Ballots]]/Table1[[#This Row],[Male Population]],"0.0%")</f>
        <v>0.23010768301251563</v>
      </c>
      <c r="X4149" s="130">
        <f>IFERROR(Table1[[#This Row],[Total Ballots]]/Table1[[#This Row],[Total Population]],"0.0%")</f>
        <v>0.2451298203876176</v>
      </c>
      <c r="Y4149" s="78">
        <f>Table1[[#This Row],[Female Ballots]]/Table1[[#This Row],[Female Voters]]</f>
        <v>0.30222643297015633</v>
      </c>
      <c r="Z4149" s="79">
        <f>Table1[[#This Row],[Male Ballots]]/Table1[[#This Row],[Male Voters]]</f>
        <v>0.28593272171253825</v>
      </c>
      <c r="AA4149" s="78">
        <f>Table1[[#This Row],[Total Ballots]]/Table1[[#This Row],[Total Voters]]</f>
        <v>0.29449049244271086</v>
      </c>
    </row>
    <row r="4150" spans="1:27" s="12" customFormat="1" x14ac:dyDescent="0.35">
      <c r="A4150" s="70" t="s">
        <v>28</v>
      </c>
      <c r="B4150" s="71">
        <v>2019</v>
      </c>
      <c r="C4150" s="71" t="s">
        <v>82</v>
      </c>
      <c r="D4150" s="71"/>
      <c r="E4150" s="72"/>
      <c r="F4150" s="81"/>
      <c r="G4150" s="82" t="s">
        <v>65</v>
      </c>
      <c r="H4150" s="66">
        <v>2799.0150000000003</v>
      </c>
      <c r="I4150" s="66">
        <v>2726.9989999999998</v>
      </c>
      <c r="J4150" s="66">
        <v>5526.0129999999999</v>
      </c>
      <c r="K4150" s="66">
        <v>2374</v>
      </c>
      <c r="L4150" s="66">
        <v>2224</v>
      </c>
      <c r="M4150" s="66">
        <v>35</v>
      </c>
      <c r="N4150" s="66">
        <v>4633</v>
      </c>
      <c r="O4150" s="66">
        <v>1015</v>
      </c>
      <c r="P4150" s="66">
        <v>922</v>
      </c>
      <c r="Q4150" s="66">
        <v>18</v>
      </c>
      <c r="R4150" s="73">
        <v>1955</v>
      </c>
      <c r="S4150" s="130">
        <f>IFERROR(Table1[[#This Row],[Female Voters]]/Table1[[#This Row],[Female Population]],"0.0%")</f>
        <v>0.84815551184970417</v>
      </c>
      <c r="T4150" s="130">
        <f>IFERROR(Table1[[#This Row],[Male Voters]]/Table1[[#This Row],[Male Population]],"0.0%")</f>
        <v>0.81554852055317961</v>
      </c>
      <c r="U4150" s="130">
        <f>IFERROR(Table1[[#This Row],[Total Voters]]/Table1[[#This Row],[Total Population]],"0.0%")</f>
        <v>0.83839831719541735</v>
      </c>
      <c r="V4150" s="130">
        <f>IFERROR(Table1[[#This Row],[Female Ballots]]/Table1[[#This Row],[Female Population]],"0.0%")</f>
        <v>0.3626275671977463</v>
      </c>
      <c r="W4150" s="130">
        <f>IFERROR(Table1[[#This Row],[Male Ballots]]/Table1[[#This Row],[Male Population]],"0.0%")</f>
        <v>0.33810060069695663</v>
      </c>
      <c r="X4150" s="130">
        <f>IFERROR(Table1[[#This Row],[Total Ballots]]/Table1[[#This Row],[Total Population]],"0.0%")</f>
        <v>0.35378128860717484</v>
      </c>
      <c r="Y4150" s="78">
        <f>Table1[[#This Row],[Female Ballots]]/Table1[[#This Row],[Female Voters]]</f>
        <v>0.42754844144903115</v>
      </c>
      <c r="Z4150" s="79">
        <f>Table1[[#This Row],[Male Ballots]]/Table1[[#This Row],[Male Voters]]</f>
        <v>0.41456834532374098</v>
      </c>
      <c r="AA4150" s="78">
        <f>Table1[[#This Row],[Total Ballots]]/Table1[[#This Row],[Total Voters]]</f>
        <v>0.42197280379883445</v>
      </c>
    </row>
    <row r="4151" spans="1:27" s="12" customFormat="1" x14ac:dyDescent="0.35">
      <c r="A4151" s="70" t="s">
        <v>28</v>
      </c>
      <c r="B4151" s="71">
        <v>2019</v>
      </c>
      <c r="C4151" s="71" t="s">
        <v>82</v>
      </c>
      <c r="D4151" s="71"/>
      <c r="E4151" s="72"/>
      <c r="F4151" s="81"/>
      <c r="G4151" s="82" t="s">
        <v>66</v>
      </c>
      <c r="H4151" s="66">
        <v>3965.0410000000002</v>
      </c>
      <c r="I4151" s="66">
        <v>3927.0389999999998</v>
      </c>
      <c r="J4151" s="66">
        <v>7892.0789999999997</v>
      </c>
      <c r="K4151" s="66">
        <v>3559</v>
      </c>
      <c r="L4151" s="66">
        <v>3360</v>
      </c>
      <c r="M4151" s="66">
        <v>55</v>
      </c>
      <c r="N4151" s="66">
        <v>6974</v>
      </c>
      <c r="O4151" s="66">
        <v>2034</v>
      </c>
      <c r="P4151" s="66">
        <v>1903</v>
      </c>
      <c r="Q4151" s="66">
        <v>26</v>
      </c>
      <c r="R4151" s="73">
        <v>3963</v>
      </c>
      <c r="S4151" s="130">
        <f>IFERROR(Table1[[#This Row],[Female Voters]]/Table1[[#This Row],[Female Population]],"0.0%")</f>
        <v>0.89759475374907849</v>
      </c>
      <c r="T4151" s="130">
        <f>IFERROR(Table1[[#This Row],[Male Voters]]/Table1[[#This Row],[Male Population]],"0.0%")</f>
        <v>0.85560647602430229</v>
      </c>
      <c r="U4151" s="130">
        <f>IFERROR(Table1[[#This Row],[Total Voters]]/Table1[[#This Row],[Total Population]],"0.0%")</f>
        <v>0.88367082995494595</v>
      </c>
      <c r="V4151" s="130">
        <f>IFERROR(Table1[[#This Row],[Female Ballots]]/Table1[[#This Row],[Female Population]],"0.0%")</f>
        <v>0.51298334619995101</v>
      </c>
      <c r="W4151" s="130">
        <f>IFERROR(Table1[[#This Row],[Male Ballots]]/Table1[[#This Row],[Male Population]],"0.0%")</f>
        <v>0.48458902496257361</v>
      </c>
      <c r="X4151" s="130">
        <f>IFERROR(Table1[[#This Row],[Total Ballots]]/Table1[[#This Row],[Total Population]],"0.0%")</f>
        <v>0.50214905350035144</v>
      </c>
      <c r="Y4151" s="78">
        <f>Table1[[#This Row],[Female Ballots]]/Table1[[#This Row],[Female Voters]]</f>
        <v>0.57150885080078673</v>
      </c>
      <c r="Z4151" s="79">
        <f>Table1[[#This Row],[Male Ballots]]/Table1[[#This Row],[Male Voters]]</f>
        <v>0.56636904761904761</v>
      </c>
      <c r="AA4151" s="78">
        <f>Table1[[#This Row],[Total Ballots]]/Table1[[#This Row],[Total Voters]]</f>
        <v>0.56825351304846572</v>
      </c>
    </row>
    <row r="4152" spans="1:27" s="12" customFormat="1" x14ac:dyDescent="0.35">
      <c r="A4152" s="70" t="s">
        <v>28</v>
      </c>
      <c r="B4152" s="71">
        <v>2019</v>
      </c>
      <c r="C4152" s="71" t="s">
        <v>82</v>
      </c>
      <c r="D4152" s="71"/>
      <c r="E4152" s="72"/>
      <c r="F4152" s="81"/>
      <c r="G4152" s="82" t="s">
        <v>67</v>
      </c>
      <c r="H4152" s="66">
        <v>5501.0771000000004</v>
      </c>
      <c r="I4152" s="66">
        <v>5499.0826999999999</v>
      </c>
      <c r="J4152" s="66">
        <v>11000.159899999999</v>
      </c>
      <c r="K4152" s="66">
        <v>5089</v>
      </c>
      <c r="L4152" s="66">
        <v>5042</v>
      </c>
      <c r="M4152" s="66">
        <v>69</v>
      </c>
      <c r="N4152" s="66">
        <v>10200</v>
      </c>
      <c r="O4152" s="66">
        <v>3439</v>
      </c>
      <c r="P4152" s="66">
        <v>3486</v>
      </c>
      <c r="Q4152" s="66">
        <v>42</v>
      </c>
      <c r="R4152" s="66">
        <v>6967</v>
      </c>
      <c r="S4152" s="130">
        <f>IFERROR(Table1[[#This Row],[Female Voters]]/Table1[[#This Row],[Female Population]],"0.0%")</f>
        <v>0.92509156070544796</v>
      </c>
      <c r="T4152" s="130">
        <f>IFERROR(Table1[[#This Row],[Male Voters]]/Table1[[#This Row],[Male Population]],"0.0%")</f>
        <v>0.91688019167269486</v>
      </c>
      <c r="U4152" s="130">
        <f>IFERROR(Table1[[#This Row],[Total Voters]]/Table1[[#This Row],[Total Population]],"0.0%")</f>
        <v>0.92725924829510897</v>
      </c>
      <c r="V4152" s="130">
        <f>IFERROR(Table1[[#This Row],[Female Ballots]]/Table1[[#This Row],[Female Population]],"0.0%")</f>
        <v>0.6251503001112273</v>
      </c>
      <c r="W4152" s="130">
        <f>IFERROR(Table1[[#This Row],[Male Ballots]]/Table1[[#This Row],[Male Population]],"0.0%")</f>
        <v>0.63392390880028049</v>
      </c>
      <c r="X4152" s="130">
        <f>IFERROR(Table1[[#This Row],[Total Ballots]]/Table1[[#This Row],[Total Population]],"0.0%")</f>
        <v>0.63335442969333566</v>
      </c>
      <c r="Y4152" s="78">
        <f>Table1[[#This Row],[Female Ballots]]/Table1[[#This Row],[Female Voters]]</f>
        <v>0.67577127136962079</v>
      </c>
      <c r="Z4152" s="79">
        <f>Table1[[#This Row],[Male Ballots]]/Table1[[#This Row],[Male Voters]]</f>
        <v>0.69139230464101542</v>
      </c>
      <c r="AA4152" s="78">
        <f>Table1[[#This Row],[Total Ballots]]/Table1[[#This Row],[Total Voters]]</f>
        <v>0.68303921568627446</v>
      </c>
    </row>
    <row r="4153" spans="1:27" s="12" customFormat="1" x14ac:dyDescent="0.35">
      <c r="A4153" s="70" t="s">
        <v>43</v>
      </c>
      <c r="B4153" s="71">
        <v>2019</v>
      </c>
      <c r="C4153" s="71" t="s">
        <v>82</v>
      </c>
      <c r="D4153" s="17" t="s">
        <v>69</v>
      </c>
      <c r="E4153" s="72"/>
      <c r="F4153" s="81"/>
      <c r="G4153" s="82" t="s">
        <v>79</v>
      </c>
      <c r="H4153" s="66">
        <v>118115.004</v>
      </c>
      <c r="I4153" s="66">
        <v>108820</v>
      </c>
      <c r="J4153" s="66">
        <v>226935.003</v>
      </c>
      <c r="K4153" s="66">
        <v>98510</v>
      </c>
      <c r="L4153" s="66">
        <v>87893</v>
      </c>
      <c r="M4153" s="66">
        <v>195</v>
      </c>
      <c r="N4153" s="66">
        <v>186598</v>
      </c>
      <c r="O4153" s="66">
        <v>43653</v>
      </c>
      <c r="P4153" s="66">
        <v>38868</v>
      </c>
      <c r="Q4153" s="66">
        <v>69</v>
      </c>
      <c r="R4153" s="73">
        <v>82590</v>
      </c>
      <c r="S4153" s="130">
        <f>IFERROR(Table1[[#This Row],[Female Voters]]/Table1[[#This Row],[Female Population]],"0.0%")</f>
        <v>0.83401766637539121</v>
      </c>
      <c r="T4153" s="130">
        <f>IFERROR(Table1[[#This Row],[Male Voters]]/Table1[[#This Row],[Male Population]],"0.0%")</f>
        <v>0.80769160080867486</v>
      </c>
      <c r="U4153" s="130">
        <f>IFERROR(Table1[[#This Row],[Total Voters]]/Table1[[#This Row],[Total Population]],"0.0%")</f>
        <v>0.82225305718924291</v>
      </c>
      <c r="V4153" s="130">
        <f>IFERROR(Table1[[#This Row],[Female Ballots]]/Table1[[#This Row],[Female Population]],"0.0%")</f>
        <v>0.36958048107080449</v>
      </c>
      <c r="W4153" s="130">
        <f>IFERROR(Table1[[#This Row],[Male Ballots]]/Table1[[#This Row],[Male Population]],"0.0%")</f>
        <v>0.35717698952398458</v>
      </c>
      <c r="X4153" s="130">
        <f>IFERROR(Table1[[#This Row],[Total Ballots]]/Table1[[#This Row],[Total Population]],"0.0%")</f>
        <v>0.36393680528869315</v>
      </c>
      <c r="Y4153" s="78">
        <f>Table1[[#This Row],[Female Ballots]]/Table1[[#This Row],[Female Voters]]</f>
        <v>0.44313267688559538</v>
      </c>
      <c r="Z4153" s="79">
        <f>Table1[[#This Row],[Male Ballots]]/Table1[[#This Row],[Male Voters]]</f>
        <v>0.44221951691260963</v>
      </c>
      <c r="AA4153" s="78">
        <f>Table1[[#This Row],[Total Ballots]]/Table1[[#This Row],[Total Voters]]</f>
        <v>0.44260924554389652</v>
      </c>
    </row>
    <row r="4154" spans="1:27" s="12" customFormat="1" x14ac:dyDescent="0.35">
      <c r="A4154" s="70" t="s">
        <v>43</v>
      </c>
      <c r="B4154" s="71">
        <v>2019</v>
      </c>
      <c r="C4154" s="71" t="s">
        <v>82</v>
      </c>
      <c r="D4154" s="17" t="s">
        <v>69</v>
      </c>
      <c r="E4154" s="72"/>
      <c r="F4154" s="81"/>
      <c r="G4154" s="82" t="s">
        <v>62</v>
      </c>
      <c r="H4154" s="66">
        <v>12047</v>
      </c>
      <c r="I4154" s="66">
        <v>12282</v>
      </c>
      <c r="J4154" s="66">
        <v>24329</v>
      </c>
      <c r="K4154" s="66">
        <v>7863</v>
      </c>
      <c r="L4154" s="66">
        <v>7467</v>
      </c>
      <c r="M4154" s="66">
        <v>69</v>
      </c>
      <c r="N4154" s="66">
        <v>15399</v>
      </c>
      <c r="O4154" s="66">
        <v>1423</v>
      </c>
      <c r="P4154" s="66">
        <v>1352</v>
      </c>
      <c r="Q4154" s="66">
        <v>12</v>
      </c>
      <c r="R4154" s="73">
        <v>2787</v>
      </c>
      <c r="S4154" s="130">
        <f>IFERROR(Table1[[#This Row],[Female Voters]]/Table1[[#This Row],[Female Population]],"0.0%")</f>
        <v>0.65269361666805015</v>
      </c>
      <c r="T4154" s="130">
        <f>IFERROR(Table1[[#This Row],[Male Voters]]/Table1[[#This Row],[Male Population]],"0.0%")</f>
        <v>0.60796287249633607</v>
      </c>
      <c r="U4154" s="130">
        <f>IFERROR(Table1[[#This Row],[Total Voters]]/Table1[[#This Row],[Total Population]],"0.0%")</f>
        <v>0.63294833326482802</v>
      </c>
      <c r="V4154" s="130">
        <f>IFERROR(Table1[[#This Row],[Female Ballots]]/Table1[[#This Row],[Female Population]],"0.0%")</f>
        <v>0.11812069394870092</v>
      </c>
      <c r="W4154" s="130">
        <f>IFERROR(Table1[[#This Row],[Male Ballots]]/Table1[[#This Row],[Male Population]],"0.0%")</f>
        <v>0.11007979156489171</v>
      </c>
      <c r="X4154" s="130">
        <f>IFERROR(Table1[[#This Row],[Total Ballots]]/Table1[[#This Row],[Total Population]],"0.0%")</f>
        <v>0.11455464671790867</v>
      </c>
      <c r="Y4154" s="78">
        <f>Table1[[#This Row],[Female Ballots]]/Table1[[#This Row],[Female Voters]]</f>
        <v>0.18097418288185171</v>
      </c>
      <c r="Z4154" s="79">
        <f>Table1[[#This Row],[Male Ballots]]/Table1[[#This Row],[Male Voters]]</f>
        <v>0.18106334538636668</v>
      </c>
      <c r="AA4154" s="78">
        <f>Table1[[#This Row],[Total Ballots]]/Table1[[#This Row],[Total Voters]]</f>
        <v>0.18098577829729204</v>
      </c>
    </row>
    <row r="4155" spans="1:27" s="12" customFormat="1" x14ac:dyDescent="0.35">
      <c r="A4155" s="70" t="s">
        <v>43</v>
      </c>
      <c r="B4155" s="71">
        <v>2019</v>
      </c>
      <c r="C4155" s="71" t="s">
        <v>82</v>
      </c>
      <c r="D4155" s="17" t="s">
        <v>69</v>
      </c>
      <c r="E4155" s="72"/>
      <c r="F4155" s="81"/>
      <c r="G4155" s="82" t="s">
        <v>63</v>
      </c>
      <c r="H4155" s="66">
        <v>19952</v>
      </c>
      <c r="I4155" s="66">
        <v>19731</v>
      </c>
      <c r="J4155" s="66">
        <v>39683</v>
      </c>
      <c r="K4155" s="66">
        <v>15384</v>
      </c>
      <c r="L4155" s="66">
        <v>14325</v>
      </c>
      <c r="M4155" s="66">
        <v>47</v>
      </c>
      <c r="N4155" s="66">
        <v>29756</v>
      </c>
      <c r="O4155" s="66">
        <v>3354</v>
      </c>
      <c r="P4155" s="66">
        <v>2920</v>
      </c>
      <c r="Q4155" s="66">
        <v>18</v>
      </c>
      <c r="R4155" s="73">
        <v>6292</v>
      </c>
      <c r="S4155" s="130">
        <f>IFERROR(Table1[[#This Row],[Female Voters]]/Table1[[#This Row],[Female Population]],"0.0%")</f>
        <v>0.77105052125100237</v>
      </c>
      <c r="T4155" s="130">
        <f>IFERROR(Table1[[#This Row],[Male Voters]]/Table1[[#This Row],[Male Population]],"0.0%")</f>
        <v>0.72601490041052152</v>
      </c>
      <c r="U4155" s="130">
        <f>IFERROR(Table1[[#This Row],[Total Voters]]/Table1[[#This Row],[Total Population]],"0.0%")</f>
        <v>0.74984250182697876</v>
      </c>
      <c r="V4155" s="130">
        <f>IFERROR(Table1[[#This Row],[Female Ballots]]/Table1[[#This Row],[Female Population]],"0.0%")</f>
        <v>0.16810344827586207</v>
      </c>
      <c r="W4155" s="130">
        <f>IFERROR(Table1[[#This Row],[Male Ballots]]/Table1[[#This Row],[Male Population]],"0.0%")</f>
        <v>0.14799047184633318</v>
      </c>
      <c r="X4155" s="130">
        <f>IFERROR(Table1[[#This Row],[Total Ballots]]/Table1[[#This Row],[Total Population]],"0.0%")</f>
        <v>0.15855656074389538</v>
      </c>
      <c r="Y4155" s="78">
        <f>Table1[[#This Row],[Female Ballots]]/Table1[[#This Row],[Female Voters]]</f>
        <v>0.21801872074882994</v>
      </c>
      <c r="Z4155" s="79">
        <f>Table1[[#This Row],[Male Ballots]]/Table1[[#This Row],[Male Voters]]</f>
        <v>0.20383944153577663</v>
      </c>
      <c r="AA4155" s="78">
        <f>Table1[[#This Row],[Total Ballots]]/Table1[[#This Row],[Total Voters]]</f>
        <v>0.21145315230541739</v>
      </c>
    </row>
    <row r="4156" spans="1:27" s="12" customFormat="1" x14ac:dyDescent="0.35">
      <c r="A4156" s="70" t="s">
        <v>43</v>
      </c>
      <c r="B4156" s="71">
        <v>2019</v>
      </c>
      <c r="C4156" s="71" t="s">
        <v>82</v>
      </c>
      <c r="D4156" s="17" t="s">
        <v>69</v>
      </c>
      <c r="E4156" s="72"/>
      <c r="F4156" s="81"/>
      <c r="G4156" s="82" t="s">
        <v>64</v>
      </c>
      <c r="H4156" s="66">
        <v>20047</v>
      </c>
      <c r="I4156" s="66">
        <v>19381</v>
      </c>
      <c r="J4156" s="66">
        <v>39428</v>
      </c>
      <c r="K4156" s="66">
        <v>16571</v>
      </c>
      <c r="L4156" s="66">
        <v>15306</v>
      </c>
      <c r="M4156" s="66">
        <v>26</v>
      </c>
      <c r="N4156" s="66">
        <v>31903</v>
      </c>
      <c r="O4156" s="66">
        <v>5355</v>
      </c>
      <c r="P4156" s="66">
        <v>4804</v>
      </c>
      <c r="Q4156" s="66">
        <v>13</v>
      </c>
      <c r="R4156" s="73">
        <v>10172</v>
      </c>
      <c r="S4156" s="130">
        <f>IFERROR(Table1[[#This Row],[Female Voters]]/Table1[[#This Row],[Female Population]],"0.0%")</f>
        <v>0.82660747243976651</v>
      </c>
      <c r="T4156" s="130">
        <f>IFERROR(Table1[[#This Row],[Male Voters]]/Table1[[#This Row],[Male Population]],"0.0%")</f>
        <v>0.78974253134513184</v>
      </c>
      <c r="U4156" s="130">
        <f>IFERROR(Table1[[#This Row],[Total Voters]]/Table1[[#This Row],[Total Population]],"0.0%")</f>
        <v>0.80914578472151766</v>
      </c>
      <c r="V4156" s="130">
        <f>IFERROR(Table1[[#This Row],[Female Ballots]]/Table1[[#This Row],[Female Population]],"0.0%")</f>
        <v>0.26712226268269568</v>
      </c>
      <c r="W4156" s="130">
        <f>IFERROR(Table1[[#This Row],[Male Ballots]]/Table1[[#This Row],[Male Population]],"0.0%")</f>
        <v>0.24787162685103967</v>
      </c>
      <c r="X4156" s="130">
        <f>IFERROR(Table1[[#This Row],[Total Ballots]]/Table1[[#This Row],[Total Population]],"0.0%")</f>
        <v>0.2579892462209597</v>
      </c>
      <c r="Y4156" s="78">
        <f>Table1[[#This Row],[Female Ballots]]/Table1[[#This Row],[Female Voters]]</f>
        <v>0.32315490917868567</v>
      </c>
      <c r="Z4156" s="79">
        <f>Table1[[#This Row],[Male Ballots]]/Table1[[#This Row],[Male Voters]]</f>
        <v>0.31386384424408731</v>
      </c>
      <c r="AA4156" s="78">
        <f>Table1[[#This Row],[Total Ballots]]/Table1[[#This Row],[Total Voters]]</f>
        <v>0.31884148826129205</v>
      </c>
    </row>
    <row r="4157" spans="1:27" s="12" customFormat="1" x14ac:dyDescent="0.35">
      <c r="A4157" s="70" t="s">
        <v>43</v>
      </c>
      <c r="B4157" s="71">
        <v>2019</v>
      </c>
      <c r="C4157" s="71" t="s">
        <v>82</v>
      </c>
      <c r="D4157" s="17" t="s">
        <v>69</v>
      </c>
      <c r="E4157" s="72"/>
      <c r="F4157" s="81"/>
      <c r="G4157" s="82" t="s">
        <v>65</v>
      </c>
      <c r="H4157" s="66">
        <v>17872</v>
      </c>
      <c r="I4157" s="66">
        <v>17115</v>
      </c>
      <c r="J4157" s="66">
        <v>34987</v>
      </c>
      <c r="K4157" s="66">
        <v>14896</v>
      </c>
      <c r="L4157" s="66">
        <v>14075</v>
      </c>
      <c r="M4157" s="66">
        <v>15</v>
      </c>
      <c r="N4157" s="66">
        <v>28986</v>
      </c>
      <c r="O4157" s="66">
        <v>6053</v>
      </c>
      <c r="P4157" s="66">
        <v>5716</v>
      </c>
      <c r="Q4157" s="66">
        <v>9</v>
      </c>
      <c r="R4157" s="73">
        <v>11778</v>
      </c>
      <c r="S4157" s="130">
        <f>IFERROR(Table1[[#This Row],[Female Voters]]/Table1[[#This Row],[Female Population]],"0.0%")</f>
        <v>0.83348254252461951</v>
      </c>
      <c r="T4157" s="130">
        <f>IFERROR(Table1[[#This Row],[Male Voters]]/Table1[[#This Row],[Male Population]],"0.0%")</f>
        <v>0.82237803096698803</v>
      </c>
      <c r="U4157" s="130">
        <f>IFERROR(Table1[[#This Row],[Total Voters]]/Table1[[#This Row],[Total Population]],"0.0%")</f>
        <v>0.82847914939834799</v>
      </c>
      <c r="V4157" s="130">
        <f>IFERROR(Table1[[#This Row],[Female Ballots]]/Table1[[#This Row],[Female Population]],"0.0%")</f>
        <v>0.33868621307072516</v>
      </c>
      <c r="W4157" s="130">
        <f>IFERROR(Table1[[#This Row],[Male Ballots]]/Table1[[#This Row],[Male Population]],"0.0%")</f>
        <v>0.33397604440549228</v>
      </c>
      <c r="X4157" s="130">
        <f>IFERROR(Table1[[#This Row],[Total Ballots]]/Table1[[#This Row],[Total Population]],"0.0%")</f>
        <v>0.33663932317718009</v>
      </c>
      <c r="Y4157" s="78">
        <f>Table1[[#This Row],[Female Ballots]]/Table1[[#This Row],[Female Voters]]</f>
        <v>0.40635069817400643</v>
      </c>
      <c r="Z4157" s="79">
        <f>Table1[[#This Row],[Male Ballots]]/Table1[[#This Row],[Male Voters]]</f>
        <v>0.4061101243339254</v>
      </c>
      <c r="AA4157" s="78">
        <f>Table1[[#This Row],[Total Ballots]]/Table1[[#This Row],[Total Voters]]</f>
        <v>0.40633409232043055</v>
      </c>
    </row>
    <row r="4158" spans="1:27" s="12" customFormat="1" x14ac:dyDescent="0.35">
      <c r="A4158" s="70" t="s">
        <v>43</v>
      </c>
      <c r="B4158" s="71">
        <v>2019</v>
      </c>
      <c r="C4158" s="71" t="s">
        <v>82</v>
      </c>
      <c r="D4158" s="17" t="s">
        <v>69</v>
      </c>
      <c r="E4158" s="72"/>
      <c r="F4158" s="81"/>
      <c r="G4158" s="82" t="s">
        <v>66</v>
      </c>
      <c r="H4158" s="66">
        <v>19647</v>
      </c>
      <c r="I4158" s="66">
        <v>17375</v>
      </c>
      <c r="J4158" s="66">
        <v>37022</v>
      </c>
      <c r="K4158" s="66">
        <v>17687</v>
      </c>
      <c r="L4158" s="66">
        <v>15066</v>
      </c>
      <c r="M4158" s="66">
        <v>19</v>
      </c>
      <c r="N4158" s="66">
        <v>32772</v>
      </c>
      <c r="O4158" s="66">
        <v>9638</v>
      </c>
      <c r="P4158" s="66">
        <v>8437</v>
      </c>
      <c r="Q4158" s="66">
        <v>7</v>
      </c>
      <c r="R4158" s="73">
        <v>18082</v>
      </c>
      <c r="S4158" s="130">
        <f>IFERROR(Table1[[#This Row],[Female Voters]]/Table1[[#This Row],[Female Population]],"0.0%")</f>
        <v>0.90023922227312059</v>
      </c>
      <c r="T4158" s="130">
        <f>IFERROR(Table1[[#This Row],[Male Voters]]/Table1[[#This Row],[Male Population]],"0.0%")</f>
        <v>0.8671079136690647</v>
      </c>
      <c r="U4158" s="130">
        <f>IFERROR(Table1[[#This Row],[Total Voters]]/Table1[[#This Row],[Total Population]],"0.0%")</f>
        <v>0.88520339257738645</v>
      </c>
      <c r="V4158" s="130">
        <f>IFERROR(Table1[[#This Row],[Female Ballots]]/Table1[[#This Row],[Female Population]],"0.0%")</f>
        <v>0.49055835496513461</v>
      </c>
      <c r="W4158" s="130">
        <f>IFERROR(Table1[[#This Row],[Male Ballots]]/Table1[[#This Row],[Male Population]],"0.0%")</f>
        <v>0.48558273381294964</v>
      </c>
      <c r="X4158" s="130">
        <f>IFERROR(Table1[[#This Row],[Total Ballots]]/Table1[[#This Row],[Total Population]],"0.0%")</f>
        <v>0.4884122953919291</v>
      </c>
      <c r="Y4158" s="78">
        <f>Table1[[#This Row],[Female Ballots]]/Table1[[#This Row],[Female Voters]]</f>
        <v>0.54491999773845201</v>
      </c>
      <c r="Z4158" s="79">
        <f>Table1[[#This Row],[Male Ballots]]/Table1[[#This Row],[Male Voters]]</f>
        <v>0.56000265498473378</v>
      </c>
      <c r="AA4158" s="78">
        <f>Table1[[#This Row],[Total Ballots]]/Table1[[#This Row],[Total Voters]]</f>
        <v>0.55175149517881117</v>
      </c>
    </row>
    <row r="4159" spans="1:27" s="12" customFormat="1" x14ac:dyDescent="0.35">
      <c r="A4159" s="70" t="s">
        <v>43</v>
      </c>
      <c r="B4159" s="71">
        <v>2019</v>
      </c>
      <c r="C4159" s="71" t="s">
        <v>82</v>
      </c>
      <c r="D4159" s="17" t="s">
        <v>69</v>
      </c>
      <c r="E4159" s="72"/>
      <c r="F4159" s="81"/>
      <c r="G4159" s="82" t="s">
        <v>67</v>
      </c>
      <c r="H4159" s="66">
        <v>28550.004000000001</v>
      </c>
      <c r="I4159" s="66">
        <v>22936</v>
      </c>
      <c r="J4159" s="66">
        <v>51486.002999999997</v>
      </c>
      <c r="K4159" s="66">
        <v>26109</v>
      </c>
      <c r="L4159" s="66">
        <v>21654</v>
      </c>
      <c r="M4159" s="66">
        <v>19</v>
      </c>
      <c r="N4159" s="66">
        <v>47782</v>
      </c>
      <c r="O4159" s="66">
        <v>17830</v>
      </c>
      <c r="P4159" s="66">
        <v>15639</v>
      </c>
      <c r="Q4159" s="66">
        <v>10</v>
      </c>
      <c r="R4159" s="66">
        <v>33479</v>
      </c>
      <c r="S4159" s="130">
        <f>IFERROR(Table1[[#This Row],[Female Voters]]/Table1[[#This Row],[Female Population]],"0.0%")</f>
        <v>0.91450074753054322</v>
      </c>
      <c r="T4159" s="130">
        <f>IFERROR(Table1[[#This Row],[Male Voters]]/Table1[[#This Row],[Male Population]],"0.0%")</f>
        <v>0.94410533658876872</v>
      </c>
      <c r="U4159" s="130">
        <f>IFERROR(Table1[[#This Row],[Total Voters]]/Table1[[#This Row],[Total Population]],"0.0%")</f>
        <v>0.92805805880872128</v>
      </c>
      <c r="V4159" s="130">
        <f>IFERROR(Table1[[#This Row],[Female Ballots]]/Table1[[#This Row],[Female Population]],"0.0%")</f>
        <v>0.62451830129340791</v>
      </c>
      <c r="W4159" s="130">
        <f>IFERROR(Table1[[#This Row],[Male Ballots]]/Table1[[#This Row],[Male Population]],"0.0%")</f>
        <v>0.6818538542029996</v>
      </c>
      <c r="X4159" s="130">
        <f>IFERROR(Table1[[#This Row],[Total Ballots]]/Table1[[#This Row],[Total Population]],"0.0%")</f>
        <v>0.65025440021048053</v>
      </c>
      <c r="Y4159" s="78">
        <f>Table1[[#This Row],[Female Ballots]]/Table1[[#This Row],[Female Voters]]</f>
        <v>0.68290627752882149</v>
      </c>
      <c r="Z4159" s="79">
        <f>Table1[[#This Row],[Male Ballots]]/Table1[[#This Row],[Male Voters]]</f>
        <v>0.72222222222222221</v>
      </c>
      <c r="AA4159" s="78">
        <f>Table1[[#This Row],[Total Ballots]]/Table1[[#This Row],[Total Voters]]</f>
        <v>0.70066133690511068</v>
      </c>
    </row>
    <row r="4160" spans="1:27" s="12" customFormat="1" x14ac:dyDescent="0.35">
      <c r="A4160" s="70" t="s">
        <v>26</v>
      </c>
      <c r="B4160" s="71">
        <v>2019</v>
      </c>
      <c r="C4160" s="71" t="s">
        <v>82</v>
      </c>
      <c r="D4160" s="71"/>
      <c r="E4160" s="72"/>
      <c r="F4160" s="81"/>
      <c r="G4160" s="82" t="s">
        <v>79</v>
      </c>
      <c r="H4160" s="66">
        <v>1833.8291599999998</v>
      </c>
      <c r="I4160" s="66">
        <v>1775.8163999999999</v>
      </c>
      <c r="J4160" s="66">
        <v>3609.6456099999996</v>
      </c>
      <c r="K4160" s="66">
        <v>1642</v>
      </c>
      <c r="L4160" s="66">
        <v>1585</v>
      </c>
      <c r="M4160" s="66">
        <v>1</v>
      </c>
      <c r="N4160" s="66">
        <v>3228</v>
      </c>
      <c r="O4160" s="66">
        <v>832</v>
      </c>
      <c r="P4160" s="66">
        <v>800</v>
      </c>
      <c r="Q4160" s="66">
        <v>0</v>
      </c>
      <c r="R4160" s="73">
        <v>1632</v>
      </c>
      <c r="S4160" s="130">
        <f>IFERROR(Table1[[#This Row],[Female Voters]]/Table1[[#This Row],[Female Population]],"0.0%")</f>
        <v>0.89539420346004328</v>
      </c>
      <c r="T4160" s="130">
        <f>IFERROR(Table1[[#This Row],[Male Voters]]/Table1[[#This Row],[Male Population]],"0.0%")</f>
        <v>0.89254722503970574</v>
      </c>
      <c r="U4160" s="130">
        <f>IFERROR(Table1[[#This Row],[Total Voters]]/Table1[[#This Row],[Total Population]],"0.0%")</f>
        <v>0.89427061511448502</v>
      </c>
      <c r="V4160" s="130">
        <f>IFERROR(Table1[[#This Row],[Female Ballots]]/Table1[[#This Row],[Female Population]],"0.0%")</f>
        <v>0.45369547946331057</v>
      </c>
      <c r="W4160" s="130">
        <f>IFERROR(Table1[[#This Row],[Male Ballots]]/Table1[[#This Row],[Male Population]],"0.0%")</f>
        <v>0.45049702210205966</v>
      </c>
      <c r="X4160" s="130">
        <f>IFERROR(Table1[[#This Row],[Total Ballots]]/Table1[[#This Row],[Total Population]],"0.0%")</f>
        <v>0.45212194667498123</v>
      </c>
      <c r="Y4160" s="78">
        <f>Table1[[#This Row],[Female Ballots]]/Table1[[#This Row],[Female Voters]]</f>
        <v>0.50669914738124233</v>
      </c>
      <c r="Z4160" s="79">
        <f>Table1[[#This Row],[Male Ballots]]/Table1[[#This Row],[Male Voters]]</f>
        <v>0.50473186119873814</v>
      </c>
      <c r="AA4160" s="78">
        <f>Table1[[#This Row],[Total Ballots]]/Table1[[#This Row],[Total Voters]]</f>
        <v>0.50557620817843862</v>
      </c>
    </row>
    <row r="4161" spans="1:27" s="12" customFormat="1" x14ac:dyDescent="0.35">
      <c r="A4161" s="70" t="s">
        <v>26</v>
      </c>
      <c r="B4161" s="71">
        <v>2019</v>
      </c>
      <c r="C4161" s="71" t="s">
        <v>82</v>
      </c>
      <c r="D4161" s="71"/>
      <c r="E4161" s="72"/>
      <c r="F4161" s="81"/>
      <c r="G4161" s="82" t="s">
        <v>62</v>
      </c>
      <c r="H4161" s="66">
        <v>117.05376999999999</v>
      </c>
      <c r="I4161" s="66">
        <v>100.04577999999999</v>
      </c>
      <c r="J4161" s="66">
        <v>217.09951999999998</v>
      </c>
      <c r="K4161" s="66">
        <v>92</v>
      </c>
      <c r="L4161" s="66">
        <v>81</v>
      </c>
      <c r="M4161" s="66">
        <v>0</v>
      </c>
      <c r="N4161" s="66">
        <v>173</v>
      </c>
      <c r="O4161" s="66">
        <v>17</v>
      </c>
      <c r="P4161" s="66">
        <v>12</v>
      </c>
      <c r="Q4161" s="66">
        <v>0</v>
      </c>
      <c r="R4161" s="73">
        <v>29</v>
      </c>
      <c r="S4161" s="130">
        <f>IFERROR(Table1[[#This Row],[Female Voters]]/Table1[[#This Row],[Female Population]],"0.0%")</f>
        <v>0.78596357896033597</v>
      </c>
      <c r="T4161" s="130">
        <f>IFERROR(Table1[[#This Row],[Male Voters]]/Table1[[#This Row],[Male Population]],"0.0%")</f>
        <v>0.8096293516827997</v>
      </c>
      <c r="U4161" s="130">
        <f>IFERROR(Table1[[#This Row],[Total Voters]]/Table1[[#This Row],[Total Population]],"0.0%")</f>
        <v>0.79686956470470327</v>
      </c>
      <c r="V4161" s="130">
        <f>IFERROR(Table1[[#This Row],[Female Ballots]]/Table1[[#This Row],[Female Population]],"0.0%")</f>
        <v>0.14523240046006208</v>
      </c>
      <c r="W4161" s="130">
        <f>IFERROR(Table1[[#This Row],[Male Ballots]]/Table1[[#This Row],[Male Population]],"0.0%")</f>
        <v>0.11994508913819255</v>
      </c>
      <c r="X4161" s="130">
        <f>IFERROR(Table1[[#This Row],[Total Ballots]]/Table1[[#This Row],[Total Population]],"0.0%")</f>
        <v>0.13357929119327394</v>
      </c>
      <c r="Y4161" s="78">
        <f>Table1[[#This Row],[Female Ballots]]/Table1[[#This Row],[Female Voters]]</f>
        <v>0.18478260869565216</v>
      </c>
      <c r="Z4161" s="79">
        <f>Table1[[#This Row],[Male Ballots]]/Table1[[#This Row],[Male Voters]]</f>
        <v>0.14814814814814814</v>
      </c>
      <c r="AA4161" s="78">
        <f>Table1[[#This Row],[Total Ballots]]/Table1[[#This Row],[Total Voters]]</f>
        <v>0.16763005780346821</v>
      </c>
    </row>
    <row r="4162" spans="1:27" s="12" customFormat="1" x14ac:dyDescent="0.35">
      <c r="A4162" s="70" t="s">
        <v>26</v>
      </c>
      <c r="B4162" s="71">
        <v>2019</v>
      </c>
      <c r="C4162" s="71" t="s">
        <v>82</v>
      </c>
      <c r="D4162" s="71"/>
      <c r="E4162" s="72"/>
      <c r="F4162" s="81"/>
      <c r="G4162" s="82" t="s">
        <v>63</v>
      </c>
      <c r="H4162" s="66">
        <v>180.0651</v>
      </c>
      <c r="I4162" s="66">
        <v>169.07789000000002</v>
      </c>
      <c r="J4162" s="66">
        <v>349.14300000000003</v>
      </c>
      <c r="K4162" s="66">
        <v>178</v>
      </c>
      <c r="L4162" s="66">
        <v>157</v>
      </c>
      <c r="M4162" s="66">
        <v>0</v>
      </c>
      <c r="N4162" s="66">
        <v>335</v>
      </c>
      <c r="O4162" s="66">
        <v>45</v>
      </c>
      <c r="P4162" s="66">
        <v>32</v>
      </c>
      <c r="Q4162" s="66">
        <v>0</v>
      </c>
      <c r="R4162" s="73">
        <v>77</v>
      </c>
      <c r="S4162" s="130">
        <f>IFERROR(Table1[[#This Row],[Female Voters]]/Table1[[#This Row],[Female Population]],"0.0%")</f>
        <v>0.98853137004338987</v>
      </c>
      <c r="T4162" s="130">
        <f>IFERROR(Table1[[#This Row],[Male Voters]]/Table1[[#This Row],[Male Population]],"0.0%")</f>
        <v>0.92856611825472846</v>
      </c>
      <c r="U4162" s="130">
        <f>IFERROR(Table1[[#This Row],[Total Voters]]/Table1[[#This Row],[Total Population]],"0.0%")</f>
        <v>0.95949224243361597</v>
      </c>
      <c r="V4162" s="130">
        <f>IFERROR(Table1[[#This Row],[Female Ballots]]/Table1[[#This Row],[Female Population]],"0.0%")</f>
        <v>0.24990961602220529</v>
      </c>
      <c r="W4162" s="130">
        <f>IFERROR(Table1[[#This Row],[Male Ballots]]/Table1[[#This Row],[Male Population]],"0.0%")</f>
        <v>0.18926188397548607</v>
      </c>
      <c r="X4162" s="130">
        <f>IFERROR(Table1[[#This Row],[Total Ballots]]/Table1[[#This Row],[Total Population]],"0.0%")</f>
        <v>0.22054000796235351</v>
      </c>
      <c r="Y4162" s="78">
        <f>Table1[[#This Row],[Female Ballots]]/Table1[[#This Row],[Female Voters]]</f>
        <v>0.25280898876404495</v>
      </c>
      <c r="Z4162" s="79">
        <f>Table1[[#This Row],[Male Ballots]]/Table1[[#This Row],[Male Voters]]</f>
        <v>0.20382165605095542</v>
      </c>
      <c r="AA4162" s="78">
        <f>Table1[[#This Row],[Total Ballots]]/Table1[[#This Row],[Total Voters]]</f>
        <v>0.2298507462686567</v>
      </c>
    </row>
    <row r="4163" spans="1:27" s="12" customFormat="1" x14ac:dyDescent="0.35">
      <c r="A4163" s="70" t="s">
        <v>26</v>
      </c>
      <c r="B4163" s="71">
        <v>2019</v>
      </c>
      <c r="C4163" s="71" t="s">
        <v>82</v>
      </c>
      <c r="D4163" s="71"/>
      <c r="E4163" s="72"/>
      <c r="F4163" s="81"/>
      <c r="G4163" s="82" t="s">
        <v>64</v>
      </c>
      <c r="H4163" s="66">
        <v>198.09452999999999</v>
      </c>
      <c r="I4163" s="66">
        <v>201.09209999999999</v>
      </c>
      <c r="J4163" s="66">
        <v>399.1866</v>
      </c>
      <c r="K4163" s="66">
        <v>179</v>
      </c>
      <c r="L4163" s="66">
        <v>159</v>
      </c>
      <c r="M4163" s="66">
        <v>0</v>
      </c>
      <c r="N4163" s="66">
        <v>338</v>
      </c>
      <c r="O4163" s="66">
        <v>47</v>
      </c>
      <c r="P4163" s="66">
        <v>47</v>
      </c>
      <c r="Q4163" s="66">
        <v>0</v>
      </c>
      <c r="R4163" s="73">
        <v>94</v>
      </c>
      <c r="S4163" s="130">
        <f>IFERROR(Table1[[#This Row],[Female Voters]]/Table1[[#This Row],[Female Population]],"0.0%")</f>
        <v>0.90360899919851401</v>
      </c>
      <c r="T4163" s="130">
        <f>IFERROR(Table1[[#This Row],[Male Voters]]/Table1[[#This Row],[Male Population]],"0.0%")</f>
        <v>0.79068247832709493</v>
      </c>
      <c r="U4163" s="130">
        <f>IFERROR(Table1[[#This Row],[Total Voters]]/Table1[[#This Row],[Total Population]],"0.0%")</f>
        <v>0.84672180879819114</v>
      </c>
      <c r="V4163" s="130">
        <f>IFERROR(Table1[[#This Row],[Female Ballots]]/Table1[[#This Row],[Female Population]],"0.0%")</f>
        <v>0.23726046347670479</v>
      </c>
      <c r="W4163" s="130">
        <f>IFERROR(Table1[[#This Row],[Male Ballots]]/Table1[[#This Row],[Male Population]],"0.0%")</f>
        <v>0.23372375145517901</v>
      </c>
      <c r="X4163" s="130">
        <f>IFERROR(Table1[[#This Row],[Total Ballots]]/Table1[[#This Row],[Total Population]],"0.0%")</f>
        <v>0.23547884623381646</v>
      </c>
      <c r="Y4163" s="78">
        <f>Table1[[#This Row],[Female Ballots]]/Table1[[#This Row],[Female Voters]]</f>
        <v>0.26256983240223464</v>
      </c>
      <c r="Z4163" s="79">
        <f>Table1[[#This Row],[Male Ballots]]/Table1[[#This Row],[Male Voters]]</f>
        <v>0.29559748427672955</v>
      </c>
      <c r="AA4163" s="78">
        <f>Table1[[#This Row],[Total Ballots]]/Table1[[#This Row],[Total Voters]]</f>
        <v>0.27810650887573962</v>
      </c>
    </row>
    <row r="4164" spans="1:27" s="12" customFormat="1" x14ac:dyDescent="0.35">
      <c r="A4164" s="70" t="s">
        <v>26</v>
      </c>
      <c r="B4164" s="71">
        <v>2019</v>
      </c>
      <c r="C4164" s="71" t="s">
        <v>82</v>
      </c>
      <c r="D4164" s="71"/>
      <c r="E4164" s="72"/>
      <c r="F4164" s="81"/>
      <c r="G4164" s="82" t="s">
        <v>65</v>
      </c>
      <c r="H4164" s="66">
        <v>280.12829999999997</v>
      </c>
      <c r="I4164" s="66">
        <v>270.12450000000001</v>
      </c>
      <c r="J4164" s="66">
        <v>550.25279999999998</v>
      </c>
      <c r="K4164" s="66">
        <v>221</v>
      </c>
      <c r="L4164" s="66">
        <v>203</v>
      </c>
      <c r="M4164" s="66">
        <v>0</v>
      </c>
      <c r="N4164" s="66">
        <v>424</v>
      </c>
      <c r="O4164" s="66">
        <v>88</v>
      </c>
      <c r="P4164" s="66">
        <v>90</v>
      </c>
      <c r="Q4164" s="66">
        <v>0</v>
      </c>
      <c r="R4164" s="73">
        <v>178</v>
      </c>
      <c r="S4164" s="130">
        <f>IFERROR(Table1[[#This Row],[Female Voters]]/Table1[[#This Row],[Female Population]],"0.0%")</f>
        <v>0.78892421793870893</v>
      </c>
      <c r="T4164" s="130">
        <f>IFERROR(Table1[[#This Row],[Male Voters]]/Table1[[#This Row],[Male Population]],"0.0%")</f>
        <v>0.75150532439671336</v>
      </c>
      <c r="U4164" s="130">
        <f>IFERROR(Table1[[#This Row],[Total Voters]]/Table1[[#This Row],[Total Population]],"0.0%")</f>
        <v>0.77055491584958768</v>
      </c>
      <c r="V4164" s="130">
        <f>IFERROR(Table1[[#This Row],[Female Ballots]]/Table1[[#This Row],[Female Population]],"0.0%")</f>
        <v>0.31414177003894289</v>
      </c>
      <c r="W4164" s="130">
        <f>IFERROR(Table1[[#This Row],[Male Ballots]]/Table1[[#This Row],[Male Population]],"0.0%")</f>
        <v>0.33317970047144924</v>
      </c>
      <c r="X4164" s="130">
        <f>IFERROR(Table1[[#This Row],[Total Ballots]]/Table1[[#This Row],[Total Population]],"0.0%")</f>
        <v>0.32348767693685521</v>
      </c>
      <c r="Y4164" s="78">
        <f>Table1[[#This Row],[Female Ballots]]/Table1[[#This Row],[Female Voters]]</f>
        <v>0.39819004524886875</v>
      </c>
      <c r="Z4164" s="79">
        <f>Table1[[#This Row],[Male Ballots]]/Table1[[#This Row],[Male Voters]]</f>
        <v>0.44334975369458129</v>
      </c>
      <c r="AA4164" s="78">
        <f>Table1[[#This Row],[Total Ballots]]/Table1[[#This Row],[Total Voters]]</f>
        <v>0.419811320754717</v>
      </c>
    </row>
    <row r="4165" spans="1:27" s="12" customFormat="1" x14ac:dyDescent="0.35">
      <c r="A4165" s="70" t="s">
        <v>26</v>
      </c>
      <c r="B4165" s="71">
        <v>2019</v>
      </c>
      <c r="C4165" s="71" t="s">
        <v>82</v>
      </c>
      <c r="D4165" s="71"/>
      <c r="E4165" s="72"/>
      <c r="F4165" s="81"/>
      <c r="G4165" s="82" t="s">
        <v>66</v>
      </c>
      <c r="H4165" s="66">
        <v>370.1703</v>
      </c>
      <c r="I4165" s="66">
        <v>365.16759999999999</v>
      </c>
      <c r="J4165" s="66">
        <v>735.33799999999997</v>
      </c>
      <c r="K4165" s="66">
        <v>313</v>
      </c>
      <c r="L4165" s="66">
        <v>318</v>
      </c>
      <c r="M4165" s="66">
        <v>1</v>
      </c>
      <c r="N4165" s="66">
        <v>632</v>
      </c>
      <c r="O4165" s="66">
        <v>175</v>
      </c>
      <c r="P4165" s="66">
        <v>167</v>
      </c>
      <c r="Q4165" s="66">
        <v>0</v>
      </c>
      <c r="R4165" s="73">
        <v>342</v>
      </c>
      <c r="S4165" s="130">
        <f>IFERROR(Table1[[#This Row],[Female Voters]]/Table1[[#This Row],[Female Population]],"0.0%")</f>
        <v>0.84555676130689039</v>
      </c>
      <c r="T4165" s="130">
        <f>IFERROR(Table1[[#This Row],[Male Voters]]/Table1[[#This Row],[Male Population]],"0.0%")</f>
        <v>0.87083300928121776</v>
      </c>
      <c r="U4165" s="130">
        <f>IFERROR(Table1[[#This Row],[Total Voters]]/Table1[[#This Row],[Total Population]],"0.0%")</f>
        <v>0.85946870690757182</v>
      </c>
      <c r="V4165" s="130">
        <f>IFERROR(Table1[[#This Row],[Female Ballots]]/Table1[[#This Row],[Female Population]],"0.0%")</f>
        <v>0.4727553777274946</v>
      </c>
      <c r="W4165" s="130">
        <f>IFERROR(Table1[[#This Row],[Male Ballots]]/Table1[[#This Row],[Male Population]],"0.0%")</f>
        <v>0.45732425330177157</v>
      </c>
      <c r="X4165" s="130">
        <f>IFERROR(Table1[[#This Row],[Total Ballots]]/Table1[[#This Row],[Total Population]],"0.0%")</f>
        <v>0.46509224329492016</v>
      </c>
      <c r="Y4165" s="78">
        <f>Table1[[#This Row],[Female Ballots]]/Table1[[#This Row],[Female Voters]]</f>
        <v>0.5591054313099042</v>
      </c>
      <c r="Z4165" s="79">
        <f>Table1[[#This Row],[Male Ballots]]/Table1[[#This Row],[Male Voters]]</f>
        <v>0.52515723270440251</v>
      </c>
      <c r="AA4165" s="78">
        <f>Table1[[#This Row],[Total Ballots]]/Table1[[#This Row],[Total Voters]]</f>
        <v>0.54113924050632911</v>
      </c>
    </row>
    <row r="4166" spans="1:27" s="12" customFormat="1" x14ac:dyDescent="0.35">
      <c r="A4166" s="70" t="s">
        <v>26</v>
      </c>
      <c r="B4166" s="71">
        <v>2019</v>
      </c>
      <c r="C4166" s="71" t="s">
        <v>82</v>
      </c>
      <c r="D4166" s="71"/>
      <c r="E4166" s="72"/>
      <c r="F4166" s="81"/>
      <c r="G4166" s="82" t="s">
        <v>67</v>
      </c>
      <c r="H4166" s="66">
        <v>688.31715999999994</v>
      </c>
      <c r="I4166" s="66">
        <v>670.30853000000002</v>
      </c>
      <c r="J4166" s="66">
        <v>1358.6256900000001</v>
      </c>
      <c r="K4166" s="66">
        <v>659</v>
      </c>
      <c r="L4166" s="66">
        <v>667</v>
      </c>
      <c r="M4166" s="66">
        <v>0</v>
      </c>
      <c r="N4166" s="66">
        <v>1326</v>
      </c>
      <c r="O4166" s="66">
        <v>460</v>
      </c>
      <c r="P4166" s="66">
        <v>452</v>
      </c>
      <c r="Q4166" s="66">
        <v>0</v>
      </c>
      <c r="R4166" s="66">
        <v>912</v>
      </c>
      <c r="S4166" s="130">
        <f>IFERROR(Table1[[#This Row],[Female Voters]]/Table1[[#This Row],[Female Population]],"0.0%")</f>
        <v>0.95740748349205773</v>
      </c>
      <c r="T4166" s="130">
        <f>IFERROR(Table1[[#This Row],[Male Voters]]/Table1[[#This Row],[Male Population]],"0.0%")</f>
        <v>0.99506416843598866</v>
      </c>
      <c r="U4166" s="130">
        <f>IFERROR(Table1[[#This Row],[Total Voters]]/Table1[[#This Row],[Total Population]],"0.0%")</f>
        <v>0.97598625564043318</v>
      </c>
      <c r="V4166" s="130">
        <f>IFERROR(Table1[[#This Row],[Female Ballots]]/Table1[[#This Row],[Female Population]],"0.0%")</f>
        <v>0.66829657421296895</v>
      </c>
      <c r="W4166" s="130">
        <f>IFERROR(Table1[[#This Row],[Male Ballots]]/Table1[[#This Row],[Male Population]],"0.0%")</f>
        <v>0.67431634802558749</v>
      </c>
      <c r="X4166" s="130">
        <f>IFERROR(Table1[[#This Row],[Total Ballots]]/Table1[[#This Row],[Total Population]],"0.0%")</f>
        <v>0.67126656496536585</v>
      </c>
      <c r="Y4166" s="78">
        <f>Table1[[#This Row],[Female Ballots]]/Table1[[#This Row],[Female Voters]]</f>
        <v>0.69802731411229135</v>
      </c>
      <c r="Z4166" s="79">
        <f>Table1[[#This Row],[Male Ballots]]/Table1[[#This Row],[Male Voters]]</f>
        <v>0.67766116941529231</v>
      </c>
      <c r="AA4166" s="78">
        <f>Table1[[#This Row],[Total Ballots]]/Table1[[#This Row],[Total Voters]]</f>
        <v>0.68778280542986425</v>
      </c>
    </row>
    <row r="4167" spans="1:27" s="12" customFormat="1" x14ac:dyDescent="0.35">
      <c r="A4167" s="70" t="s">
        <v>45</v>
      </c>
      <c r="B4167" s="71">
        <v>2019</v>
      </c>
      <c r="C4167" s="71" t="s">
        <v>82</v>
      </c>
      <c r="D4167" s="71"/>
      <c r="E4167" s="72"/>
      <c r="F4167" s="81"/>
      <c r="G4167" s="82" t="s">
        <v>79</v>
      </c>
      <c r="H4167" s="66">
        <v>24104.9539</v>
      </c>
      <c r="I4167" s="66">
        <v>24955.993000000002</v>
      </c>
      <c r="J4167" s="66">
        <v>49060.948999999993</v>
      </c>
      <c r="K4167" s="66">
        <v>18549</v>
      </c>
      <c r="L4167" s="66">
        <v>16720</v>
      </c>
      <c r="M4167" s="66">
        <v>52</v>
      </c>
      <c r="N4167" s="66">
        <v>35321</v>
      </c>
      <c r="O4167" s="66">
        <v>8158</v>
      </c>
      <c r="P4167" s="66">
        <v>7345</v>
      </c>
      <c r="Q4167" s="66">
        <v>20</v>
      </c>
      <c r="R4167" s="73">
        <v>15523</v>
      </c>
      <c r="S4167" s="130">
        <f>IFERROR(Table1[[#This Row],[Female Voters]]/Table1[[#This Row],[Female Population]],"0.0%")</f>
        <v>0.76950987240842639</v>
      </c>
      <c r="T4167" s="130">
        <f>IFERROR(Table1[[#This Row],[Male Voters]]/Table1[[#This Row],[Male Population]],"0.0%")</f>
        <v>0.66997935125242258</v>
      </c>
      <c r="U4167" s="130">
        <f>IFERROR(Table1[[#This Row],[Total Voters]]/Table1[[#This Row],[Total Population]],"0.0%")</f>
        <v>0.71994123065169413</v>
      </c>
      <c r="V4167" s="130">
        <f>IFERROR(Table1[[#This Row],[Female Ballots]]/Table1[[#This Row],[Female Population]],"0.0%")</f>
        <v>0.33843665637543491</v>
      </c>
      <c r="W4167" s="130">
        <f>IFERROR(Table1[[#This Row],[Male Ballots]]/Table1[[#This Row],[Male Population]],"0.0%")</f>
        <v>0.29431808223379446</v>
      </c>
      <c r="X4167" s="130">
        <f>IFERROR(Table1[[#This Row],[Total Ballots]]/Table1[[#This Row],[Total Population]],"0.0%")</f>
        <v>0.31640235903304686</v>
      </c>
      <c r="Y4167" s="78">
        <f>Table1[[#This Row],[Female Ballots]]/Table1[[#This Row],[Female Voters]]</f>
        <v>0.43980807590705701</v>
      </c>
      <c r="Z4167" s="79">
        <f>Table1[[#This Row],[Male Ballots]]/Table1[[#This Row],[Male Voters]]</f>
        <v>0.43929425837320574</v>
      </c>
      <c r="AA4167" s="78">
        <f>Table1[[#This Row],[Total Ballots]]/Table1[[#This Row],[Total Voters]]</f>
        <v>0.43948359332974718</v>
      </c>
    </row>
    <row r="4168" spans="1:27" s="12" customFormat="1" x14ac:dyDescent="0.35">
      <c r="A4168" s="70" t="s">
        <v>45</v>
      </c>
      <c r="B4168" s="71">
        <v>2019</v>
      </c>
      <c r="C4168" s="71" t="s">
        <v>82</v>
      </c>
      <c r="D4168" s="71"/>
      <c r="E4168" s="72"/>
      <c r="F4168" s="81"/>
      <c r="G4168" s="82" t="s">
        <v>62</v>
      </c>
      <c r="H4168" s="66">
        <v>3506.8910999999998</v>
      </c>
      <c r="I4168" s="66">
        <v>3768.9199000000003</v>
      </c>
      <c r="J4168" s="66">
        <v>7275.8109999999997</v>
      </c>
      <c r="K4168" s="66">
        <v>1741</v>
      </c>
      <c r="L4168" s="66">
        <v>1692</v>
      </c>
      <c r="M4168" s="66">
        <v>19</v>
      </c>
      <c r="N4168" s="66">
        <v>3452</v>
      </c>
      <c r="O4168" s="66">
        <v>315</v>
      </c>
      <c r="P4168" s="66">
        <v>262</v>
      </c>
      <c r="Q4168" s="66">
        <v>7</v>
      </c>
      <c r="R4168" s="73">
        <v>584</v>
      </c>
      <c r="S4168" s="130">
        <f>IFERROR(Table1[[#This Row],[Female Voters]]/Table1[[#This Row],[Female Population]],"0.0%")</f>
        <v>0.49645111591859814</v>
      </c>
      <c r="T4168" s="130">
        <f>IFERROR(Table1[[#This Row],[Male Voters]]/Table1[[#This Row],[Male Population]],"0.0%")</f>
        <v>0.44893498532563664</v>
      </c>
      <c r="U4168" s="130">
        <f>IFERROR(Table1[[#This Row],[Total Voters]]/Table1[[#This Row],[Total Population]],"0.0%")</f>
        <v>0.47444882776641673</v>
      </c>
      <c r="V4168" s="130">
        <f>IFERROR(Table1[[#This Row],[Female Ballots]]/Table1[[#This Row],[Female Population]],"0.0%")</f>
        <v>8.9823148486133486E-2</v>
      </c>
      <c r="W4168" s="130">
        <f>IFERROR(Table1[[#This Row],[Male Ballots]]/Table1[[#This Row],[Male Population]],"0.0%")</f>
        <v>6.9515937444040665E-2</v>
      </c>
      <c r="X4168" s="130">
        <f>IFERROR(Table1[[#This Row],[Total Ballots]]/Table1[[#This Row],[Total Population]],"0.0%")</f>
        <v>8.0265966226995181E-2</v>
      </c>
      <c r="Y4168" s="78">
        <f>Table1[[#This Row],[Female Ballots]]/Table1[[#This Row],[Female Voters]]</f>
        <v>0.18093049971280872</v>
      </c>
      <c r="Z4168" s="79">
        <f>Table1[[#This Row],[Male Ballots]]/Table1[[#This Row],[Male Voters]]</f>
        <v>0.15484633569739953</v>
      </c>
      <c r="AA4168" s="78">
        <f>Table1[[#This Row],[Total Ballots]]/Table1[[#This Row],[Total Voters]]</f>
        <v>0.16917728852838934</v>
      </c>
    </row>
    <row r="4169" spans="1:27" s="12" customFormat="1" x14ac:dyDescent="0.35">
      <c r="A4169" s="70" t="s">
        <v>45</v>
      </c>
      <c r="B4169" s="71">
        <v>2019</v>
      </c>
      <c r="C4169" s="71" t="s">
        <v>82</v>
      </c>
      <c r="D4169" s="71"/>
      <c r="E4169" s="72"/>
      <c r="F4169" s="81"/>
      <c r="G4169" s="82" t="s">
        <v>63</v>
      </c>
      <c r="H4169" s="66">
        <v>3330.009</v>
      </c>
      <c r="I4169" s="66">
        <v>4227.0140000000001</v>
      </c>
      <c r="J4169" s="66">
        <v>7557.0230000000001</v>
      </c>
      <c r="K4169" s="66">
        <v>2643</v>
      </c>
      <c r="L4169" s="66">
        <v>2440</v>
      </c>
      <c r="M4169" s="66">
        <v>12</v>
      </c>
      <c r="N4169" s="66">
        <v>5095</v>
      </c>
      <c r="O4169" s="66">
        <v>544</v>
      </c>
      <c r="P4169" s="66">
        <v>472</v>
      </c>
      <c r="Q4169" s="66">
        <v>4</v>
      </c>
      <c r="R4169" s="73">
        <v>1020</v>
      </c>
      <c r="S4169" s="130">
        <f>IFERROR(Table1[[#This Row],[Female Voters]]/Table1[[#This Row],[Female Population]],"0.0%")</f>
        <v>0.79369154858140023</v>
      </c>
      <c r="T4169" s="130">
        <f>IFERROR(Table1[[#This Row],[Male Voters]]/Table1[[#This Row],[Male Population]],"0.0%")</f>
        <v>0.5772396306234141</v>
      </c>
      <c r="U4169" s="130">
        <f>IFERROR(Table1[[#This Row],[Total Voters]]/Table1[[#This Row],[Total Population]],"0.0%")</f>
        <v>0.67420729035759186</v>
      </c>
      <c r="V4169" s="130">
        <f>IFERROR(Table1[[#This Row],[Female Ballots]]/Table1[[#This Row],[Female Population]],"0.0%")</f>
        <v>0.16336292184195297</v>
      </c>
      <c r="W4169" s="130">
        <f>IFERROR(Table1[[#This Row],[Male Ballots]]/Table1[[#This Row],[Male Population]],"0.0%")</f>
        <v>0.1116627482189555</v>
      </c>
      <c r="X4169" s="130">
        <f>IFERROR(Table1[[#This Row],[Total Ballots]]/Table1[[#This Row],[Total Population]],"0.0%")</f>
        <v>0.13497378531202034</v>
      </c>
      <c r="Y4169" s="78">
        <f>Table1[[#This Row],[Female Ballots]]/Table1[[#This Row],[Female Voters]]</f>
        <v>0.20582671206961786</v>
      </c>
      <c r="Z4169" s="79">
        <f>Table1[[#This Row],[Male Ballots]]/Table1[[#This Row],[Male Voters]]</f>
        <v>0.19344262295081968</v>
      </c>
      <c r="AA4169" s="78">
        <f>Table1[[#This Row],[Total Ballots]]/Table1[[#This Row],[Total Voters]]</f>
        <v>0.20019627085377822</v>
      </c>
    </row>
    <row r="4170" spans="1:27" s="12" customFormat="1" x14ac:dyDescent="0.35">
      <c r="A4170" s="70" t="s">
        <v>45</v>
      </c>
      <c r="B4170" s="71">
        <v>2019</v>
      </c>
      <c r="C4170" s="71" t="s">
        <v>82</v>
      </c>
      <c r="D4170" s="71"/>
      <c r="E4170" s="72"/>
      <c r="F4170" s="81"/>
      <c r="G4170" s="82" t="s">
        <v>64</v>
      </c>
      <c r="H4170" s="66">
        <v>3463.009</v>
      </c>
      <c r="I4170" s="66">
        <v>4000.0149999999999</v>
      </c>
      <c r="J4170" s="66">
        <v>7463.0249999999996</v>
      </c>
      <c r="K4170" s="66">
        <v>2660</v>
      </c>
      <c r="L4170" s="66">
        <v>2459</v>
      </c>
      <c r="M4170" s="66">
        <v>9</v>
      </c>
      <c r="N4170" s="66">
        <v>5128</v>
      </c>
      <c r="O4170" s="66">
        <v>780</v>
      </c>
      <c r="P4170" s="66">
        <v>715</v>
      </c>
      <c r="Q4170" s="66">
        <v>2</v>
      </c>
      <c r="R4170" s="73">
        <v>1497</v>
      </c>
      <c r="S4170" s="130">
        <f>IFERROR(Table1[[#This Row],[Female Voters]]/Table1[[#This Row],[Female Population]],"0.0%")</f>
        <v>0.76811813079319169</v>
      </c>
      <c r="T4170" s="130">
        <f>IFERROR(Table1[[#This Row],[Male Voters]]/Table1[[#This Row],[Male Population]],"0.0%")</f>
        <v>0.61474769469614488</v>
      </c>
      <c r="U4170" s="130">
        <f>IFERROR(Table1[[#This Row],[Total Voters]]/Table1[[#This Row],[Total Population]],"0.0%")</f>
        <v>0.68712083906994825</v>
      </c>
      <c r="V4170" s="130">
        <f>IFERROR(Table1[[#This Row],[Female Ballots]]/Table1[[#This Row],[Female Population]],"0.0%")</f>
        <v>0.22523764737544719</v>
      </c>
      <c r="W4170" s="130">
        <f>IFERROR(Table1[[#This Row],[Male Ballots]]/Table1[[#This Row],[Male Population]],"0.0%")</f>
        <v>0.17874932969001367</v>
      </c>
      <c r="X4170" s="130">
        <f>IFERROR(Table1[[#This Row],[Total Ballots]]/Table1[[#This Row],[Total Population]],"0.0%")</f>
        <v>0.20058890329323567</v>
      </c>
      <c r="Y4170" s="78">
        <f>Table1[[#This Row],[Female Ballots]]/Table1[[#This Row],[Female Voters]]</f>
        <v>0.2932330827067669</v>
      </c>
      <c r="Z4170" s="79">
        <f>Table1[[#This Row],[Male Ballots]]/Table1[[#This Row],[Male Voters]]</f>
        <v>0.29076860512403419</v>
      </c>
      <c r="AA4170" s="78">
        <f>Table1[[#This Row],[Total Ballots]]/Table1[[#This Row],[Total Voters]]</f>
        <v>0.2919266770670827</v>
      </c>
    </row>
    <row r="4171" spans="1:27" s="12" customFormat="1" x14ac:dyDescent="0.35">
      <c r="A4171" s="70" t="s">
        <v>45</v>
      </c>
      <c r="B4171" s="71">
        <v>2019</v>
      </c>
      <c r="C4171" s="71" t="s">
        <v>82</v>
      </c>
      <c r="D4171" s="71"/>
      <c r="E4171" s="72"/>
      <c r="F4171" s="81"/>
      <c r="G4171" s="82" t="s">
        <v>65</v>
      </c>
      <c r="H4171" s="66">
        <v>3336.009</v>
      </c>
      <c r="I4171" s="66">
        <v>3584.0110000000004</v>
      </c>
      <c r="J4171" s="66">
        <v>6920.0190000000002</v>
      </c>
      <c r="K4171" s="66">
        <v>2531</v>
      </c>
      <c r="L4171" s="66">
        <v>2329</v>
      </c>
      <c r="M4171" s="66">
        <v>5</v>
      </c>
      <c r="N4171" s="66">
        <v>4865</v>
      </c>
      <c r="O4171" s="66">
        <v>969</v>
      </c>
      <c r="P4171" s="66">
        <v>940</v>
      </c>
      <c r="Q4171" s="66">
        <v>2</v>
      </c>
      <c r="R4171" s="73">
        <v>1911</v>
      </c>
      <c r="S4171" s="130">
        <f>IFERROR(Table1[[#This Row],[Female Voters]]/Table1[[#This Row],[Female Population]],"0.0%")</f>
        <v>0.7586909987353152</v>
      </c>
      <c r="T4171" s="130">
        <f>IFERROR(Table1[[#This Row],[Male Voters]]/Table1[[#This Row],[Male Population]],"0.0%")</f>
        <v>0.64983059482797334</v>
      </c>
      <c r="U4171" s="130">
        <f>IFERROR(Table1[[#This Row],[Total Voters]]/Table1[[#This Row],[Total Population]],"0.0%")</f>
        <v>0.70303275178868729</v>
      </c>
      <c r="V4171" s="130">
        <f>IFERROR(Table1[[#This Row],[Female Ballots]]/Table1[[#This Row],[Female Population]],"0.0%")</f>
        <v>0.29046684226571329</v>
      </c>
      <c r="W4171" s="130">
        <f>IFERROR(Table1[[#This Row],[Male Ballots]]/Table1[[#This Row],[Male Population]],"0.0%")</f>
        <v>0.2622759807377823</v>
      </c>
      <c r="X4171" s="130">
        <f>IFERROR(Table1[[#This Row],[Total Ballots]]/Table1[[#This Row],[Total Population]],"0.0%")</f>
        <v>0.27615531113426134</v>
      </c>
      <c r="Y4171" s="78">
        <f>Table1[[#This Row],[Female Ballots]]/Table1[[#This Row],[Female Voters]]</f>
        <v>0.3828526274199921</v>
      </c>
      <c r="Z4171" s="79">
        <f>Table1[[#This Row],[Male Ballots]]/Table1[[#This Row],[Male Voters]]</f>
        <v>0.40360669815371403</v>
      </c>
      <c r="AA4171" s="78">
        <f>Table1[[#This Row],[Total Ballots]]/Table1[[#This Row],[Total Voters]]</f>
        <v>0.39280575539568346</v>
      </c>
    </row>
    <row r="4172" spans="1:27" s="12" customFormat="1" x14ac:dyDescent="0.35">
      <c r="A4172" s="70" t="s">
        <v>45</v>
      </c>
      <c r="B4172" s="71">
        <v>2019</v>
      </c>
      <c r="C4172" s="71" t="s">
        <v>82</v>
      </c>
      <c r="D4172" s="71"/>
      <c r="E4172" s="72"/>
      <c r="F4172" s="81"/>
      <c r="G4172" s="82" t="s">
        <v>66</v>
      </c>
      <c r="H4172" s="66">
        <v>3949.009</v>
      </c>
      <c r="I4172" s="66">
        <v>3853.0120000000002</v>
      </c>
      <c r="J4172" s="66">
        <v>7802.0210000000006</v>
      </c>
      <c r="K4172" s="66">
        <v>3376</v>
      </c>
      <c r="L4172" s="66">
        <v>3006</v>
      </c>
      <c r="M4172" s="66">
        <v>5</v>
      </c>
      <c r="N4172" s="66">
        <v>6387</v>
      </c>
      <c r="O4172" s="66">
        <v>1862</v>
      </c>
      <c r="P4172" s="66">
        <v>1567</v>
      </c>
      <c r="Q4172" s="66">
        <v>3</v>
      </c>
      <c r="R4172" s="73">
        <v>3432</v>
      </c>
      <c r="S4172" s="130">
        <f>IFERROR(Table1[[#This Row],[Female Voters]]/Table1[[#This Row],[Female Population]],"0.0%")</f>
        <v>0.85489802631495648</v>
      </c>
      <c r="T4172" s="130">
        <f>IFERROR(Table1[[#This Row],[Male Voters]]/Table1[[#This Row],[Male Population]],"0.0%")</f>
        <v>0.78016886529291885</v>
      </c>
      <c r="U4172" s="130">
        <f>IFERROR(Table1[[#This Row],[Total Voters]]/Table1[[#This Row],[Total Population]],"0.0%")</f>
        <v>0.81863404366637815</v>
      </c>
      <c r="V4172" s="130">
        <f>IFERROR(Table1[[#This Row],[Female Ballots]]/Table1[[#This Row],[Female Population]],"0.0%")</f>
        <v>0.47151070053271593</v>
      </c>
      <c r="W4172" s="130">
        <f>IFERROR(Table1[[#This Row],[Male Ballots]]/Table1[[#This Row],[Male Population]],"0.0%")</f>
        <v>0.40669481434264931</v>
      </c>
      <c r="X4172" s="130">
        <f>IFERROR(Table1[[#This Row],[Total Ballots]]/Table1[[#This Row],[Total Population]],"0.0%")</f>
        <v>0.43988602440316421</v>
      </c>
      <c r="Y4172" s="78">
        <f>Table1[[#This Row],[Female Ballots]]/Table1[[#This Row],[Female Voters]]</f>
        <v>0.55154028436018954</v>
      </c>
      <c r="Z4172" s="79">
        <f>Table1[[#This Row],[Male Ballots]]/Table1[[#This Row],[Male Voters]]</f>
        <v>0.52129075182967399</v>
      </c>
      <c r="AA4172" s="78">
        <f>Table1[[#This Row],[Total Ballots]]/Table1[[#This Row],[Total Voters]]</f>
        <v>0.53734147487083139</v>
      </c>
    </row>
    <row r="4173" spans="1:27" s="12" customFormat="1" x14ac:dyDescent="0.35">
      <c r="A4173" s="70" t="s">
        <v>45</v>
      </c>
      <c r="B4173" s="71">
        <v>2019</v>
      </c>
      <c r="C4173" s="71" t="s">
        <v>82</v>
      </c>
      <c r="D4173" s="71"/>
      <c r="E4173" s="72"/>
      <c r="F4173" s="81"/>
      <c r="G4173" s="82" t="s">
        <v>67</v>
      </c>
      <c r="H4173" s="66">
        <v>6520.0268000000005</v>
      </c>
      <c r="I4173" s="66">
        <v>5523.0210999999999</v>
      </c>
      <c r="J4173" s="66">
        <v>12043.05</v>
      </c>
      <c r="K4173" s="66">
        <v>5598</v>
      </c>
      <c r="L4173" s="66">
        <v>4794</v>
      </c>
      <c r="M4173" s="66">
        <v>2</v>
      </c>
      <c r="N4173" s="66">
        <v>10394</v>
      </c>
      <c r="O4173" s="66">
        <v>3688</v>
      </c>
      <c r="P4173" s="66">
        <v>3389</v>
      </c>
      <c r="Q4173" s="66">
        <v>2</v>
      </c>
      <c r="R4173" s="66">
        <v>7079</v>
      </c>
      <c r="S4173" s="130">
        <f>IFERROR(Table1[[#This Row],[Female Voters]]/Table1[[#This Row],[Female Population]],"0.0%")</f>
        <v>0.85858542790038828</v>
      </c>
      <c r="T4173" s="130">
        <f>IFERROR(Table1[[#This Row],[Male Voters]]/Table1[[#This Row],[Male Population]],"0.0%")</f>
        <v>0.86800320208807458</v>
      </c>
      <c r="U4173" s="130">
        <f>IFERROR(Table1[[#This Row],[Total Voters]]/Table1[[#This Row],[Total Population]],"0.0%")</f>
        <v>0.86307040160092341</v>
      </c>
      <c r="V4173" s="130">
        <f>IFERROR(Table1[[#This Row],[Female Ballots]]/Table1[[#This Row],[Female Population]],"0.0%")</f>
        <v>0.56564184674823725</v>
      </c>
      <c r="W4173" s="130">
        <f>IFERROR(Table1[[#This Row],[Male Ballots]]/Table1[[#This Row],[Male Population]],"0.0%")</f>
        <v>0.61361344427961717</v>
      </c>
      <c r="X4173" s="130">
        <f>IFERROR(Table1[[#This Row],[Total Ballots]]/Table1[[#This Row],[Total Population]],"0.0%")</f>
        <v>0.58780790580459275</v>
      </c>
      <c r="Y4173" s="78">
        <f>Table1[[#This Row],[Female Ballots]]/Table1[[#This Row],[Female Voters]]</f>
        <v>0.65880671668453017</v>
      </c>
      <c r="Z4173" s="79">
        <f>Table1[[#This Row],[Male Ballots]]/Table1[[#This Row],[Male Voters]]</f>
        <v>0.7069253233208177</v>
      </c>
      <c r="AA4173" s="78">
        <f>Table1[[#This Row],[Total Ballots]]/Table1[[#This Row],[Total Voters]]</f>
        <v>0.68106599961516257</v>
      </c>
    </row>
    <row r="4174" spans="1:27" s="12" customFormat="1" x14ac:dyDescent="0.35">
      <c r="A4174" s="70" t="s">
        <v>35</v>
      </c>
      <c r="B4174" s="71">
        <v>2019</v>
      </c>
      <c r="C4174" s="71" t="s">
        <v>82</v>
      </c>
      <c r="D4174" s="71"/>
      <c r="E4174" s="72"/>
      <c r="F4174" s="81"/>
      <c r="G4174" s="82" t="s">
        <v>79</v>
      </c>
      <c r="H4174" s="66">
        <v>92038.976999999999</v>
      </c>
      <c r="I4174" s="66">
        <v>87396.985000000001</v>
      </c>
      <c r="J4174" s="66">
        <v>179435.95199999999</v>
      </c>
      <c r="K4174" s="66">
        <v>76246</v>
      </c>
      <c r="L4174" s="66">
        <v>70070</v>
      </c>
      <c r="M4174" s="66">
        <v>474</v>
      </c>
      <c r="N4174" s="66">
        <v>146790</v>
      </c>
      <c r="O4174" s="66">
        <v>43300</v>
      </c>
      <c r="P4174" s="66">
        <v>38786</v>
      </c>
      <c r="Q4174" s="66">
        <v>306</v>
      </c>
      <c r="R4174" s="73">
        <v>82392</v>
      </c>
      <c r="S4174" s="130">
        <f>IFERROR(Table1[[#This Row],[Female Voters]]/Table1[[#This Row],[Female Population]],"0.0%")</f>
        <v>0.82840990290450534</v>
      </c>
      <c r="T4174" s="130">
        <f>IFERROR(Table1[[#This Row],[Male Voters]]/Table1[[#This Row],[Male Population]],"0.0%")</f>
        <v>0.80174390455231381</v>
      </c>
      <c r="U4174" s="130">
        <f>IFERROR(Table1[[#This Row],[Total Voters]]/Table1[[#This Row],[Total Population]],"0.0%")</f>
        <v>0.81806348373262461</v>
      </c>
      <c r="V4174" s="130">
        <f>IFERROR(Table1[[#This Row],[Female Ballots]]/Table1[[#This Row],[Female Population]],"0.0%")</f>
        <v>0.47045286042238388</v>
      </c>
      <c r="W4174" s="130">
        <f>IFERROR(Table1[[#This Row],[Male Ballots]]/Table1[[#This Row],[Male Population]],"0.0%")</f>
        <v>0.44379105297511123</v>
      </c>
      <c r="X4174" s="130">
        <f>IFERROR(Table1[[#This Row],[Total Ballots]]/Table1[[#This Row],[Total Population]],"0.0%")</f>
        <v>0.45917219532460252</v>
      </c>
      <c r="Y4174" s="78">
        <f>Table1[[#This Row],[Female Ballots]]/Table1[[#This Row],[Female Voters]]</f>
        <v>0.56789864386328459</v>
      </c>
      <c r="Z4174" s="79">
        <f>Table1[[#This Row],[Male Ballots]]/Table1[[#This Row],[Male Voters]]</f>
        <v>0.55353218210361066</v>
      </c>
      <c r="AA4174" s="78">
        <f>Table1[[#This Row],[Total Ballots]]/Table1[[#This Row],[Total Voters]]</f>
        <v>0.56129164111996732</v>
      </c>
    </row>
    <row r="4175" spans="1:27" s="12" customFormat="1" x14ac:dyDescent="0.35">
      <c r="A4175" s="70" t="s">
        <v>35</v>
      </c>
      <c r="B4175" s="71">
        <v>2019</v>
      </c>
      <c r="C4175" s="71" t="s">
        <v>82</v>
      </c>
      <c r="D4175" s="71"/>
      <c r="E4175" s="72"/>
      <c r="F4175" s="81"/>
      <c r="G4175" s="82" t="s">
        <v>62</v>
      </c>
      <c r="H4175" s="66">
        <v>14572.976999999999</v>
      </c>
      <c r="I4175" s="66">
        <v>13865.986999999999</v>
      </c>
      <c r="J4175" s="66">
        <v>28438.964</v>
      </c>
      <c r="K4175" s="66">
        <v>8825</v>
      </c>
      <c r="L4175" s="66">
        <v>7738</v>
      </c>
      <c r="M4175" s="66">
        <v>201</v>
      </c>
      <c r="N4175" s="66">
        <v>16764</v>
      </c>
      <c r="O4175" s="66">
        <v>2855</v>
      </c>
      <c r="P4175" s="66">
        <v>2382</v>
      </c>
      <c r="Q4175" s="66">
        <v>114</v>
      </c>
      <c r="R4175" s="73">
        <v>5351</v>
      </c>
      <c r="S4175" s="130">
        <f>IFERROR(Table1[[#This Row],[Female Voters]]/Table1[[#This Row],[Female Population]],"0.0%")</f>
        <v>0.60557290387544016</v>
      </c>
      <c r="T4175" s="130">
        <f>IFERROR(Table1[[#This Row],[Male Voters]]/Table1[[#This Row],[Male Population]],"0.0%")</f>
        <v>0.55805619895648251</v>
      </c>
      <c r="U4175" s="130">
        <f>IFERROR(Table1[[#This Row],[Total Voters]]/Table1[[#This Row],[Total Population]],"0.0%")</f>
        <v>0.58947294985851106</v>
      </c>
      <c r="V4175" s="130">
        <f>IFERROR(Table1[[#This Row],[Female Ballots]]/Table1[[#This Row],[Female Population]],"0.0%")</f>
        <v>0.19591055417160133</v>
      </c>
      <c r="W4175" s="130">
        <f>IFERROR(Table1[[#This Row],[Male Ballots]]/Table1[[#This Row],[Male Population]],"0.0%")</f>
        <v>0.1717872662075913</v>
      </c>
      <c r="X4175" s="130">
        <f>IFERROR(Table1[[#This Row],[Total Ballots]]/Table1[[#This Row],[Total Population]],"0.0%")</f>
        <v>0.18815734637872181</v>
      </c>
      <c r="Y4175" s="78">
        <f>Table1[[#This Row],[Female Ballots]]/Table1[[#This Row],[Female Voters]]</f>
        <v>0.32351274787535411</v>
      </c>
      <c r="Z4175" s="79">
        <f>Table1[[#This Row],[Male Ballots]]/Table1[[#This Row],[Male Voters]]</f>
        <v>0.30783148100284313</v>
      </c>
      <c r="AA4175" s="78">
        <f>Table1[[#This Row],[Total Ballots]]/Table1[[#This Row],[Total Voters]]</f>
        <v>0.31919589596754949</v>
      </c>
    </row>
    <row r="4176" spans="1:27" s="12" customFormat="1" x14ac:dyDescent="0.35">
      <c r="A4176" s="70" t="s">
        <v>35</v>
      </c>
      <c r="B4176" s="71">
        <v>2019</v>
      </c>
      <c r="C4176" s="71" t="s">
        <v>82</v>
      </c>
      <c r="D4176" s="71"/>
      <c r="E4176" s="72"/>
      <c r="F4176" s="81"/>
      <c r="G4176" s="82" t="s">
        <v>63</v>
      </c>
      <c r="H4176" s="66">
        <v>14586.995999999999</v>
      </c>
      <c r="I4176" s="66">
        <v>15577.993999999999</v>
      </c>
      <c r="J4176" s="66">
        <v>30164.989999999998</v>
      </c>
      <c r="K4176" s="66">
        <v>12324</v>
      </c>
      <c r="L4176" s="66">
        <v>12035</v>
      </c>
      <c r="M4176" s="66">
        <v>122</v>
      </c>
      <c r="N4176" s="66">
        <v>24481</v>
      </c>
      <c r="O4176" s="66">
        <v>4697</v>
      </c>
      <c r="P4176" s="66">
        <v>4153</v>
      </c>
      <c r="Q4176" s="66">
        <v>79</v>
      </c>
      <c r="R4176" s="73">
        <v>8929</v>
      </c>
      <c r="S4176" s="130">
        <f>IFERROR(Table1[[#This Row],[Female Voters]]/Table1[[#This Row],[Female Population]],"0.0%")</f>
        <v>0.84486209497829445</v>
      </c>
      <c r="T4176" s="130">
        <f>IFERROR(Table1[[#This Row],[Male Voters]]/Table1[[#This Row],[Male Population]],"0.0%")</f>
        <v>0.77256416968705988</v>
      </c>
      <c r="U4176" s="130">
        <f>IFERROR(Table1[[#This Row],[Total Voters]]/Table1[[#This Row],[Total Population]],"0.0%")</f>
        <v>0.81156996902700784</v>
      </c>
      <c r="V4176" s="130">
        <f>IFERROR(Table1[[#This Row],[Female Ballots]]/Table1[[#This Row],[Female Population]],"0.0%")</f>
        <v>0.32199912853887119</v>
      </c>
      <c r="W4176" s="130">
        <f>IFERROR(Table1[[#This Row],[Male Ballots]]/Table1[[#This Row],[Male Population]],"0.0%")</f>
        <v>0.26659401717576731</v>
      </c>
      <c r="X4176" s="130">
        <f>IFERROR(Table1[[#This Row],[Total Ballots]]/Table1[[#This Row],[Total Population]],"0.0%")</f>
        <v>0.29600540228921013</v>
      </c>
      <c r="Y4176" s="78">
        <f>Table1[[#This Row],[Female Ballots]]/Table1[[#This Row],[Female Voters]]</f>
        <v>0.3811262577085362</v>
      </c>
      <c r="Z4176" s="79">
        <f>Table1[[#This Row],[Male Ballots]]/Table1[[#This Row],[Male Voters]]</f>
        <v>0.34507685916078107</v>
      </c>
      <c r="AA4176" s="78">
        <f>Table1[[#This Row],[Total Ballots]]/Table1[[#This Row],[Total Voters]]</f>
        <v>0.3647318328499653</v>
      </c>
    </row>
    <row r="4177" spans="1:27" s="12" customFormat="1" x14ac:dyDescent="0.35">
      <c r="A4177" s="70" t="s">
        <v>35</v>
      </c>
      <c r="B4177" s="71">
        <v>2019</v>
      </c>
      <c r="C4177" s="71" t="s">
        <v>82</v>
      </c>
      <c r="D4177" s="71"/>
      <c r="E4177" s="72"/>
      <c r="F4177" s="81"/>
      <c r="G4177" s="82" t="s">
        <v>64</v>
      </c>
      <c r="H4177" s="66">
        <v>13675</v>
      </c>
      <c r="I4177" s="66">
        <v>13733</v>
      </c>
      <c r="J4177" s="66">
        <v>27408</v>
      </c>
      <c r="K4177" s="66">
        <v>11584</v>
      </c>
      <c r="L4177" s="66">
        <v>11197</v>
      </c>
      <c r="M4177" s="66">
        <v>50</v>
      </c>
      <c r="N4177" s="66">
        <v>22831</v>
      </c>
      <c r="O4177" s="66">
        <v>5849</v>
      </c>
      <c r="P4177" s="66">
        <v>5433</v>
      </c>
      <c r="Q4177" s="66">
        <v>36</v>
      </c>
      <c r="R4177" s="73">
        <v>11318</v>
      </c>
      <c r="S4177" s="130">
        <f>IFERROR(Table1[[#This Row],[Female Voters]]/Table1[[#This Row],[Female Population]],"0.0%")</f>
        <v>0.84709323583180984</v>
      </c>
      <c r="T4177" s="130">
        <f>IFERROR(Table1[[#This Row],[Male Voters]]/Table1[[#This Row],[Male Population]],"0.0%")</f>
        <v>0.81533532367290473</v>
      </c>
      <c r="U4177" s="130">
        <f>IFERROR(Table1[[#This Row],[Total Voters]]/Table1[[#This Row],[Total Population]],"0.0%")</f>
        <v>0.83300496205487451</v>
      </c>
      <c r="V4177" s="130">
        <f>IFERROR(Table1[[#This Row],[Female Ballots]]/Table1[[#This Row],[Female Population]],"0.0%")</f>
        <v>0.42771480804387568</v>
      </c>
      <c r="W4177" s="130">
        <f>IFERROR(Table1[[#This Row],[Male Ballots]]/Table1[[#This Row],[Male Population]],"0.0%")</f>
        <v>0.39561639845627322</v>
      </c>
      <c r="X4177" s="130">
        <f>IFERROR(Table1[[#This Row],[Total Ballots]]/Table1[[#This Row],[Total Population]],"0.0%")</f>
        <v>0.41294512551079976</v>
      </c>
      <c r="Y4177" s="78">
        <f>Table1[[#This Row],[Female Ballots]]/Table1[[#This Row],[Female Voters]]</f>
        <v>0.50492058011049723</v>
      </c>
      <c r="Z4177" s="79">
        <f>Table1[[#This Row],[Male Ballots]]/Table1[[#This Row],[Male Voters]]</f>
        <v>0.48521925515763153</v>
      </c>
      <c r="AA4177" s="78">
        <f>Table1[[#This Row],[Total Ballots]]/Table1[[#This Row],[Total Voters]]</f>
        <v>0.49572949060487931</v>
      </c>
    </row>
    <row r="4178" spans="1:27" s="12" customFormat="1" x14ac:dyDescent="0.35">
      <c r="A4178" s="70" t="s">
        <v>35</v>
      </c>
      <c r="B4178" s="71">
        <v>2019</v>
      </c>
      <c r="C4178" s="71" t="s">
        <v>82</v>
      </c>
      <c r="D4178" s="71"/>
      <c r="E4178" s="72"/>
      <c r="F4178" s="81"/>
      <c r="G4178" s="82" t="s">
        <v>65</v>
      </c>
      <c r="H4178" s="66">
        <v>12796.002</v>
      </c>
      <c r="I4178" s="66">
        <v>12343.001</v>
      </c>
      <c r="J4178" s="66">
        <v>25139</v>
      </c>
      <c r="K4178" s="66">
        <v>10698</v>
      </c>
      <c r="L4178" s="66">
        <v>10175</v>
      </c>
      <c r="M4178" s="66">
        <v>30</v>
      </c>
      <c r="N4178" s="66">
        <v>20903</v>
      </c>
      <c r="O4178" s="66">
        <v>6127</v>
      </c>
      <c r="P4178" s="66">
        <v>5684</v>
      </c>
      <c r="Q4178" s="66">
        <v>20</v>
      </c>
      <c r="R4178" s="73">
        <v>11831</v>
      </c>
      <c r="S4178" s="130">
        <f>IFERROR(Table1[[#This Row],[Female Voters]]/Table1[[#This Row],[Female Population]],"0.0%")</f>
        <v>0.83604238261294428</v>
      </c>
      <c r="T4178" s="130">
        <f>IFERROR(Table1[[#This Row],[Male Voters]]/Table1[[#This Row],[Male Population]],"0.0%")</f>
        <v>0.82435381800584795</v>
      </c>
      <c r="U4178" s="130">
        <f>IFERROR(Table1[[#This Row],[Total Voters]]/Table1[[#This Row],[Total Population]],"0.0%")</f>
        <v>0.83149687736186806</v>
      </c>
      <c r="V4178" s="130">
        <f>IFERROR(Table1[[#This Row],[Female Ballots]]/Table1[[#This Row],[Female Population]],"0.0%")</f>
        <v>0.47882143188161425</v>
      </c>
      <c r="W4178" s="130">
        <f>IFERROR(Table1[[#This Row],[Male Ballots]]/Table1[[#This Row],[Male Population]],"0.0%")</f>
        <v>0.46050389204375825</v>
      </c>
      <c r="X4178" s="130">
        <f>IFERROR(Table1[[#This Row],[Total Ballots]]/Table1[[#This Row],[Total Population]],"0.0%")</f>
        <v>0.47062333426150604</v>
      </c>
      <c r="Y4178" s="78">
        <f>Table1[[#This Row],[Female Ballots]]/Table1[[#This Row],[Female Voters]]</f>
        <v>0.57272387362123767</v>
      </c>
      <c r="Z4178" s="79">
        <f>Table1[[#This Row],[Male Ballots]]/Table1[[#This Row],[Male Voters]]</f>
        <v>0.55862407862407859</v>
      </c>
      <c r="AA4178" s="78">
        <f>Table1[[#This Row],[Total Ballots]]/Table1[[#This Row],[Total Voters]]</f>
        <v>0.56599531167774964</v>
      </c>
    </row>
    <row r="4179" spans="1:27" s="12" customFormat="1" x14ac:dyDescent="0.35">
      <c r="A4179" s="70" t="s">
        <v>35</v>
      </c>
      <c r="B4179" s="71">
        <v>2019</v>
      </c>
      <c r="C4179" s="71" t="s">
        <v>82</v>
      </c>
      <c r="D4179" s="71"/>
      <c r="E4179" s="72"/>
      <c r="F4179" s="81"/>
      <c r="G4179" s="82" t="s">
        <v>66</v>
      </c>
      <c r="H4179" s="66">
        <v>14530.002</v>
      </c>
      <c r="I4179" s="66">
        <v>13226.002</v>
      </c>
      <c r="J4179" s="66">
        <v>27756</v>
      </c>
      <c r="K4179" s="66">
        <v>12646</v>
      </c>
      <c r="L4179" s="66">
        <v>11307</v>
      </c>
      <c r="M4179" s="66">
        <v>36</v>
      </c>
      <c r="N4179" s="66">
        <v>23989</v>
      </c>
      <c r="O4179" s="66">
        <v>8499</v>
      </c>
      <c r="P4179" s="66">
        <v>7413</v>
      </c>
      <c r="Q4179" s="66">
        <v>30</v>
      </c>
      <c r="R4179" s="73">
        <v>15942</v>
      </c>
      <c r="S4179" s="130">
        <f>IFERROR(Table1[[#This Row],[Female Voters]]/Table1[[#This Row],[Female Population]],"0.0%")</f>
        <v>0.87033711351175314</v>
      </c>
      <c r="T4179" s="130">
        <f>IFERROR(Table1[[#This Row],[Male Voters]]/Table1[[#This Row],[Male Population]],"0.0%")</f>
        <v>0.85490687208424732</v>
      </c>
      <c r="U4179" s="130">
        <f>IFERROR(Table1[[#This Row],[Total Voters]]/Table1[[#This Row],[Total Population]],"0.0%")</f>
        <v>0.86428159677186911</v>
      </c>
      <c r="V4179" s="130">
        <f>IFERROR(Table1[[#This Row],[Female Ballots]]/Table1[[#This Row],[Female Population]],"0.0%")</f>
        <v>0.5849276552061039</v>
      </c>
      <c r="W4179" s="130">
        <f>IFERROR(Table1[[#This Row],[Male Ballots]]/Table1[[#This Row],[Male Population]],"0.0%")</f>
        <v>0.56048683494830864</v>
      </c>
      <c r="X4179" s="130">
        <f>IFERROR(Table1[[#This Row],[Total Ballots]]/Table1[[#This Row],[Total Population]],"0.0%")</f>
        <v>0.57436230004323385</v>
      </c>
      <c r="Y4179" s="78">
        <f>Table1[[#This Row],[Female Ballots]]/Table1[[#This Row],[Female Voters]]</f>
        <v>0.67207021983235804</v>
      </c>
      <c r="Z4179" s="79">
        <f>Table1[[#This Row],[Male Ballots]]/Table1[[#This Row],[Male Voters]]</f>
        <v>0.65561156805518706</v>
      </c>
      <c r="AA4179" s="78">
        <f>Table1[[#This Row],[Total Ballots]]/Table1[[#This Row],[Total Voters]]</f>
        <v>0.66455458751927965</v>
      </c>
    </row>
    <row r="4180" spans="1:27" s="12" customFormat="1" x14ac:dyDescent="0.35">
      <c r="A4180" s="70" t="s">
        <v>35</v>
      </c>
      <c r="B4180" s="71">
        <v>2019</v>
      </c>
      <c r="C4180" s="71" t="s">
        <v>82</v>
      </c>
      <c r="D4180" s="71"/>
      <c r="E4180" s="72"/>
      <c r="F4180" s="81"/>
      <c r="G4180" s="82" t="s">
        <v>67</v>
      </c>
      <c r="H4180" s="66">
        <v>21878</v>
      </c>
      <c r="I4180" s="66">
        <v>18651.001</v>
      </c>
      <c r="J4180" s="66">
        <v>40528.998</v>
      </c>
      <c r="K4180" s="66">
        <v>20169</v>
      </c>
      <c r="L4180" s="66">
        <v>17618</v>
      </c>
      <c r="M4180" s="66">
        <v>35</v>
      </c>
      <c r="N4180" s="66">
        <v>37822</v>
      </c>
      <c r="O4180" s="66">
        <v>15273</v>
      </c>
      <c r="P4180" s="66">
        <v>13721</v>
      </c>
      <c r="Q4180" s="66">
        <v>27</v>
      </c>
      <c r="R4180" s="66">
        <v>29021</v>
      </c>
      <c r="S4180" s="130">
        <f>IFERROR(Table1[[#This Row],[Female Voters]]/Table1[[#This Row],[Female Population]],"0.0%")</f>
        <v>0.9218849986287595</v>
      </c>
      <c r="T4180" s="130">
        <f>IFERROR(Table1[[#This Row],[Male Voters]]/Table1[[#This Row],[Male Population]],"0.0%")</f>
        <v>0.94461417915317247</v>
      </c>
      <c r="U4180" s="130">
        <f>IFERROR(Table1[[#This Row],[Total Voters]]/Table1[[#This Row],[Total Population]],"0.0%")</f>
        <v>0.93320836601980639</v>
      </c>
      <c r="V4180" s="130">
        <f>IFERROR(Table1[[#This Row],[Female Ballots]]/Table1[[#This Row],[Female Population]],"0.0%")</f>
        <v>0.69809854648505343</v>
      </c>
      <c r="W4180" s="130">
        <f>IFERROR(Table1[[#This Row],[Male Ballots]]/Table1[[#This Row],[Male Population]],"0.0%")</f>
        <v>0.73567097015329097</v>
      </c>
      <c r="X4180" s="130">
        <f>IFERROR(Table1[[#This Row],[Total Ballots]]/Table1[[#This Row],[Total Population]],"0.0%")</f>
        <v>0.71605520570728154</v>
      </c>
      <c r="Y4180" s="78">
        <f>Table1[[#This Row],[Female Ballots]]/Table1[[#This Row],[Female Voters]]</f>
        <v>0.75725122713074522</v>
      </c>
      <c r="Z4180" s="79">
        <f>Table1[[#This Row],[Male Ballots]]/Table1[[#This Row],[Male Voters]]</f>
        <v>0.77880576682937908</v>
      </c>
      <c r="AA4180" s="78">
        <f>Table1[[#This Row],[Total Ballots]]/Table1[[#This Row],[Total Voters]]</f>
        <v>0.76730474327111209</v>
      </c>
    </row>
    <row r="4181" spans="1:27" s="12" customFormat="1" x14ac:dyDescent="0.35">
      <c r="A4181" s="70" t="s">
        <v>57</v>
      </c>
      <c r="B4181" s="71">
        <v>2019</v>
      </c>
      <c r="C4181" s="71" t="s">
        <v>82</v>
      </c>
      <c r="D4181" s="71"/>
      <c r="E4181" s="72"/>
      <c r="F4181" s="81"/>
      <c r="G4181" s="82" t="s">
        <v>79</v>
      </c>
      <c r="H4181" s="66">
        <v>20328.613299999997</v>
      </c>
      <c r="I4181" s="66">
        <v>20085.4614</v>
      </c>
      <c r="J4181" s="66">
        <v>40414.077399999995</v>
      </c>
      <c r="K4181" s="66">
        <v>12145</v>
      </c>
      <c r="L4181" s="66">
        <v>11607</v>
      </c>
      <c r="M4181" s="66">
        <v>437</v>
      </c>
      <c r="N4181" s="66">
        <v>24189</v>
      </c>
      <c r="O4181" s="66">
        <v>5415</v>
      </c>
      <c r="P4181" s="66">
        <v>5167</v>
      </c>
      <c r="Q4181" s="66">
        <v>152</v>
      </c>
      <c r="R4181" s="73">
        <v>10734</v>
      </c>
      <c r="S4181" s="130">
        <f>IFERROR(Table1[[#This Row],[Female Voters]]/Table1[[#This Row],[Female Population]],"0.0%")</f>
        <v>0.59743376593227837</v>
      </c>
      <c r="T4181" s="130">
        <f>IFERROR(Table1[[#This Row],[Male Voters]]/Table1[[#This Row],[Male Population]],"0.0%")</f>
        <v>0.57788067542227339</v>
      </c>
      <c r="U4181" s="130">
        <f>IFERROR(Table1[[#This Row],[Total Voters]]/Table1[[#This Row],[Total Population]],"0.0%")</f>
        <v>0.59852906601302258</v>
      </c>
      <c r="V4181" s="130">
        <f>IFERROR(Table1[[#This Row],[Female Ballots]]/Table1[[#This Row],[Female Population]],"0.0%")</f>
        <v>0.26637330938849629</v>
      </c>
      <c r="W4181" s="130">
        <f>IFERROR(Table1[[#This Row],[Male Ballots]]/Table1[[#This Row],[Male Population]],"0.0%")</f>
        <v>0.25725074953966454</v>
      </c>
      <c r="X4181" s="130">
        <f>IFERROR(Table1[[#This Row],[Total Ballots]]/Table1[[#This Row],[Total Population]],"0.0%")</f>
        <v>0.26560052067401646</v>
      </c>
      <c r="Y4181" s="78">
        <f>Table1[[#This Row],[Female Ballots]]/Table1[[#This Row],[Female Voters]]</f>
        <v>0.44586249485384932</v>
      </c>
      <c r="Z4181" s="79">
        <f>Table1[[#This Row],[Male Ballots]]/Table1[[#This Row],[Male Voters]]</f>
        <v>0.44516240199879381</v>
      </c>
      <c r="AA4181" s="78">
        <f>Table1[[#This Row],[Total Ballots]]/Table1[[#This Row],[Total Voters]]</f>
        <v>0.44375542602009177</v>
      </c>
    </row>
    <row r="4182" spans="1:27" s="12" customFormat="1" x14ac:dyDescent="0.35">
      <c r="A4182" s="70" t="s">
        <v>57</v>
      </c>
      <c r="B4182" s="71">
        <v>2019</v>
      </c>
      <c r="C4182" s="71" t="s">
        <v>82</v>
      </c>
      <c r="D4182" s="71"/>
      <c r="E4182" s="72"/>
      <c r="F4182" s="81"/>
      <c r="G4182" s="82" t="s">
        <v>62</v>
      </c>
      <c r="H4182" s="66">
        <v>8206.0990000000002</v>
      </c>
      <c r="I4182" s="66">
        <v>7815.2429000000002</v>
      </c>
      <c r="J4182" s="66">
        <v>16021.346</v>
      </c>
      <c r="K4182" s="66">
        <v>2049</v>
      </c>
      <c r="L4182" s="66">
        <v>1821</v>
      </c>
      <c r="M4182" s="66">
        <v>171</v>
      </c>
      <c r="N4182" s="66">
        <v>4041</v>
      </c>
      <c r="O4182" s="66">
        <v>296</v>
      </c>
      <c r="P4182" s="66">
        <v>261</v>
      </c>
      <c r="Q4182" s="66">
        <v>24</v>
      </c>
      <c r="R4182" s="73">
        <v>581</v>
      </c>
      <c r="S4182" s="130">
        <f>IFERROR(Table1[[#This Row],[Female Voters]]/Table1[[#This Row],[Female Population]],"0.0%")</f>
        <v>0.24969233249562306</v>
      </c>
      <c r="T4182" s="130">
        <f>IFERROR(Table1[[#This Row],[Male Voters]]/Table1[[#This Row],[Male Population]],"0.0%")</f>
        <v>0.23300619357589</v>
      </c>
      <c r="U4182" s="130">
        <f>IFERROR(Table1[[#This Row],[Total Voters]]/Table1[[#This Row],[Total Population]],"0.0%")</f>
        <v>0.2522259989890987</v>
      </c>
      <c r="V4182" s="130">
        <f>IFERROR(Table1[[#This Row],[Female Ballots]]/Table1[[#This Row],[Female Population]],"0.0%")</f>
        <v>3.6070732268767412E-2</v>
      </c>
      <c r="W4182" s="130">
        <f>IFERROR(Table1[[#This Row],[Male Ballots]]/Table1[[#This Row],[Male Population]],"0.0%")</f>
        <v>3.3396274861783246E-2</v>
      </c>
      <c r="X4182" s="130">
        <f>IFERROR(Table1[[#This Row],[Total Ballots]]/Table1[[#This Row],[Total Population]],"0.0%")</f>
        <v>3.6264119132062934E-2</v>
      </c>
      <c r="Y4182" s="78">
        <f>Table1[[#This Row],[Female Ballots]]/Table1[[#This Row],[Female Voters]]</f>
        <v>0.14446071254270376</v>
      </c>
      <c r="Z4182" s="79">
        <f>Table1[[#This Row],[Male Ballots]]/Table1[[#This Row],[Male Voters]]</f>
        <v>0.14332784184514002</v>
      </c>
      <c r="AA4182" s="78">
        <f>Table1[[#This Row],[Total Ballots]]/Table1[[#This Row],[Total Voters]]</f>
        <v>0.14377629299678296</v>
      </c>
    </row>
    <row r="4183" spans="1:27" s="12" customFormat="1" x14ac:dyDescent="0.35">
      <c r="A4183" s="70" t="s">
        <v>57</v>
      </c>
      <c r="B4183" s="71">
        <v>2019</v>
      </c>
      <c r="C4183" s="71" t="s">
        <v>82</v>
      </c>
      <c r="D4183" s="71"/>
      <c r="E4183" s="72"/>
      <c r="F4183" s="81"/>
      <c r="G4183" s="82" t="s">
        <v>63</v>
      </c>
      <c r="H4183" s="66">
        <v>3105.0250000000001</v>
      </c>
      <c r="I4183" s="66">
        <v>3603.8760000000002</v>
      </c>
      <c r="J4183" s="66">
        <v>6708.9</v>
      </c>
      <c r="K4183" s="66">
        <v>2375</v>
      </c>
      <c r="L4183" s="66">
        <v>2452</v>
      </c>
      <c r="M4183" s="66">
        <v>81</v>
      </c>
      <c r="N4183" s="66">
        <v>4908</v>
      </c>
      <c r="O4183" s="66">
        <v>573</v>
      </c>
      <c r="P4183" s="66">
        <v>541</v>
      </c>
      <c r="Q4183" s="66">
        <v>29</v>
      </c>
      <c r="R4183" s="73">
        <v>1143</v>
      </c>
      <c r="S4183" s="130">
        <f>IFERROR(Table1[[#This Row],[Female Voters]]/Table1[[#This Row],[Female Population]],"0.0%")</f>
        <v>0.76488917158476988</v>
      </c>
      <c r="T4183" s="130">
        <f>IFERROR(Table1[[#This Row],[Male Voters]]/Table1[[#This Row],[Male Population]],"0.0%")</f>
        <v>0.68037857018387982</v>
      </c>
      <c r="U4183" s="130">
        <f>IFERROR(Table1[[#This Row],[Total Voters]]/Table1[[#This Row],[Total Population]],"0.0%")</f>
        <v>0.73156553235254662</v>
      </c>
      <c r="V4183" s="130">
        <f>IFERROR(Table1[[#This Row],[Female Ballots]]/Table1[[#This Row],[Female Population]],"0.0%")</f>
        <v>0.18453957697603079</v>
      </c>
      <c r="W4183" s="130">
        <f>IFERROR(Table1[[#This Row],[Male Ballots]]/Table1[[#This Row],[Male Population]],"0.0%")</f>
        <v>0.15011615272001588</v>
      </c>
      <c r="X4183" s="130">
        <f>IFERROR(Table1[[#This Row],[Total Ballots]]/Table1[[#This Row],[Total Population]],"0.0%")</f>
        <v>0.17037070160533024</v>
      </c>
      <c r="Y4183" s="78">
        <f>Table1[[#This Row],[Female Ballots]]/Table1[[#This Row],[Female Voters]]</f>
        <v>0.24126315789473685</v>
      </c>
      <c r="Z4183" s="79">
        <f>Table1[[#This Row],[Male Ballots]]/Table1[[#This Row],[Male Voters]]</f>
        <v>0.22063621533442088</v>
      </c>
      <c r="AA4183" s="78">
        <f>Table1[[#This Row],[Total Ballots]]/Table1[[#This Row],[Total Voters]]</f>
        <v>0.23288508557457213</v>
      </c>
    </row>
    <row r="4184" spans="1:27" s="12" customFormat="1" x14ac:dyDescent="0.35">
      <c r="A4184" s="70" t="s">
        <v>57</v>
      </c>
      <c r="B4184" s="71">
        <v>2019</v>
      </c>
      <c r="C4184" s="71" t="s">
        <v>82</v>
      </c>
      <c r="D4184" s="71"/>
      <c r="E4184" s="72"/>
      <c r="F4184" s="81"/>
      <c r="G4184" s="82" t="s">
        <v>64</v>
      </c>
      <c r="H4184" s="66">
        <v>2091.2640000000001</v>
      </c>
      <c r="I4184" s="66">
        <v>2146.2093</v>
      </c>
      <c r="J4184" s="66">
        <v>4237.473</v>
      </c>
      <c r="K4184" s="66">
        <v>1698</v>
      </c>
      <c r="L4184" s="66">
        <v>1698</v>
      </c>
      <c r="M4184" s="66">
        <v>45</v>
      </c>
      <c r="N4184" s="66">
        <v>3441</v>
      </c>
      <c r="O4184" s="66">
        <v>675</v>
      </c>
      <c r="P4184" s="66">
        <v>666</v>
      </c>
      <c r="Q4184" s="66">
        <v>16</v>
      </c>
      <c r="R4184" s="73">
        <v>1357</v>
      </c>
      <c r="S4184" s="130">
        <f>IFERROR(Table1[[#This Row],[Female Voters]]/Table1[[#This Row],[Female Population]],"0.0%")</f>
        <v>0.81194913698127058</v>
      </c>
      <c r="T4184" s="130">
        <f>IFERROR(Table1[[#This Row],[Male Voters]]/Table1[[#This Row],[Male Population]],"0.0%")</f>
        <v>0.79116235308457572</v>
      </c>
      <c r="U4184" s="130">
        <f>IFERROR(Table1[[#This Row],[Total Voters]]/Table1[[#This Row],[Total Population]],"0.0%")</f>
        <v>0.81204057229391202</v>
      </c>
      <c r="V4184" s="130">
        <f>IFERROR(Table1[[#This Row],[Female Ballots]]/Table1[[#This Row],[Female Population]],"0.0%")</f>
        <v>0.32277130003672416</v>
      </c>
      <c r="W4184" s="130">
        <f>IFERROR(Table1[[#This Row],[Male Ballots]]/Table1[[#This Row],[Male Population]],"0.0%")</f>
        <v>0.31031456251727174</v>
      </c>
      <c r="X4184" s="130">
        <f>IFERROR(Table1[[#This Row],[Total Ballots]]/Table1[[#This Row],[Total Population]],"0.0%")</f>
        <v>0.32023802865528583</v>
      </c>
      <c r="Y4184" s="78">
        <f>Table1[[#This Row],[Female Ballots]]/Table1[[#This Row],[Female Voters]]</f>
        <v>0.39752650176678445</v>
      </c>
      <c r="Z4184" s="79">
        <f>Table1[[#This Row],[Male Ballots]]/Table1[[#This Row],[Male Voters]]</f>
        <v>0.392226148409894</v>
      </c>
      <c r="AA4184" s="78">
        <f>Table1[[#This Row],[Total Ballots]]/Table1[[#This Row],[Total Voters]]</f>
        <v>0.39436210403952338</v>
      </c>
    </row>
    <row r="4185" spans="1:27" s="12" customFormat="1" x14ac:dyDescent="0.35">
      <c r="A4185" s="70" t="s">
        <v>57</v>
      </c>
      <c r="B4185" s="71">
        <v>2019</v>
      </c>
      <c r="C4185" s="71" t="s">
        <v>82</v>
      </c>
      <c r="D4185" s="71"/>
      <c r="E4185" s="72"/>
      <c r="F4185" s="81"/>
      <c r="G4185" s="82" t="s">
        <v>65</v>
      </c>
      <c r="H4185" s="66">
        <v>1834.2872</v>
      </c>
      <c r="I4185" s="66">
        <v>1858.297</v>
      </c>
      <c r="J4185" s="66">
        <v>3692.5839999999998</v>
      </c>
      <c r="K4185" s="66">
        <v>1512</v>
      </c>
      <c r="L4185" s="66">
        <v>1475</v>
      </c>
      <c r="M4185" s="66">
        <v>49</v>
      </c>
      <c r="N4185" s="66">
        <v>3036</v>
      </c>
      <c r="O4185" s="66">
        <v>782</v>
      </c>
      <c r="P4185" s="66">
        <v>759</v>
      </c>
      <c r="Q4185" s="66">
        <v>22</v>
      </c>
      <c r="R4185" s="73">
        <v>1563</v>
      </c>
      <c r="S4185" s="130">
        <f>IFERROR(Table1[[#This Row],[Female Voters]]/Table1[[#This Row],[Female Population]],"0.0%")</f>
        <v>0.82429839776453762</v>
      </c>
      <c r="T4185" s="130">
        <f>IFERROR(Table1[[#This Row],[Male Voters]]/Table1[[#This Row],[Male Population]],"0.0%")</f>
        <v>0.79373749190791354</v>
      </c>
      <c r="U4185" s="130">
        <f>IFERROR(Table1[[#This Row],[Total Voters]]/Table1[[#This Row],[Total Population]],"0.0%")</f>
        <v>0.82218847289594499</v>
      </c>
      <c r="V4185" s="130">
        <f>IFERROR(Table1[[#This Row],[Female Ballots]]/Table1[[#This Row],[Female Population]],"0.0%")</f>
        <v>0.42632364223007174</v>
      </c>
      <c r="W4185" s="130">
        <f>IFERROR(Table1[[#This Row],[Male Ballots]]/Table1[[#This Row],[Male Population]],"0.0%")</f>
        <v>0.40843847888685175</v>
      </c>
      <c r="X4185" s="130">
        <f>IFERROR(Table1[[#This Row],[Total Ballots]]/Table1[[#This Row],[Total Population]],"0.0%")</f>
        <v>0.42328082448496773</v>
      </c>
      <c r="Y4185" s="78">
        <f>Table1[[#This Row],[Female Ballots]]/Table1[[#This Row],[Female Voters]]</f>
        <v>0.51719576719576721</v>
      </c>
      <c r="Z4185" s="79">
        <f>Table1[[#This Row],[Male Ballots]]/Table1[[#This Row],[Male Voters]]</f>
        <v>0.51457627118644067</v>
      </c>
      <c r="AA4185" s="78">
        <f>Table1[[#This Row],[Total Ballots]]/Table1[[#This Row],[Total Voters]]</f>
        <v>0.5148221343873518</v>
      </c>
    </row>
    <row r="4186" spans="1:27" s="12" customFormat="1" x14ac:dyDescent="0.35">
      <c r="A4186" s="70" t="s">
        <v>57</v>
      </c>
      <c r="B4186" s="71">
        <v>2019</v>
      </c>
      <c r="C4186" s="71" t="s">
        <v>82</v>
      </c>
      <c r="D4186" s="71"/>
      <c r="E4186" s="72"/>
      <c r="F4186" s="81"/>
      <c r="G4186" s="82" t="s">
        <v>66</v>
      </c>
      <c r="H4186" s="66">
        <v>2135.3559999999998</v>
      </c>
      <c r="I4186" s="66">
        <v>2027.3514</v>
      </c>
      <c r="J4186" s="66">
        <v>4162.7080000000005</v>
      </c>
      <c r="K4186" s="66">
        <v>1918</v>
      </c>
      <c r="L4186" s="66">
        <v>1777</v>
      </c>
      <c r="M4186" s="66">
        <v>38</v>
      </c>
      <c r="N4186" s="66">
        <v>3733</v>
      </c>
      <c r="O4186" s="66">
        <v>1218</v>
      </c>
      <c r="P4186" s="66">
        <v>1163</v>
      </c>
      <c r="Q4186" s="66">
        <v>23</v>
      </c>
      <c r="R4186" s="73">
        <v>2404</v>
      </c>
      <c r="S4186" s="130">
        <f>IFERROR(Table1[[#This Row],[Female Voters]]/Table1[[#This Row],[Female Population]],"0.0%")</f>
        <v>0.89821088380579173</v>
      </c>
      <c r="T4186" s="130">
        <f>IFERROR(Table1[[#This Row],[Male Voters]]/Table1[[#This Row],[Male Population]],"0.0%")</f>
        <v>0.87651307020578673</v>
      </c>
      <c r="U4186" s="130">
        <f>IFERROR(Table1[[#This Row],[Total Voters]]/Table1[[#This Row],[Total Population]],"0.0%")</f>
        <v>0.89677200514664956</v>
      </c>
      <c r="V4186" s="130">
        <f>IFERROR(Table1[[#This Row],[Female Ballots]]/Table1[[#This Row],[Female Population]],"0.0%")</f>
        <v>0.57039669263579473</v>
      </c>
      <c r="W4186" s="130">
        <f>IFERROR(Table1[[#This Row],[Male Ballots]]/Table1[[#This Row],[Male Population]],"0.0%")</f>
        <v>0.57365486812005062</v>
      </c>
      <c r="X4186" s="130">
        <f>IFERROR(Table1[[#This Row],[Total Ballots]]/Table1[[#This Row],[Total Population]],"0.0%")</f>
        <v>0.57750867944616813</v>
      </c>
      <c r="Y4186" s="78">
        <f>Table1[[#This Row],[Female Ballots]]/Table1[[#This Row],[Female Voters]]</f>
        <v>0.63503649635036497</v>
      </c>
      <c r="Z4186" s="79">
        <f>Table1[[#This Row],[Male Ballots]]/Table1[[#This Row],[Male Voters]]</f>
        <v>0.65447383230163192</v>
      </c>
      <c r="AA4186" s="78">
        <f>Table1[[#This Row],[Total Ballots]]/Table1[[#This Row],[Total Voters]]</f>
        <v>0.64398607018483789</v>
      </c>
    </row>
    <row r="4187" spans="1:27" s="12" customFormat="1" x14ac:dyDescent="0.35">
      <c r="A4187" s="70" t="s">
        <v>57</v>
      </c>
      <c r="B4187" s="71">
        <v>2019</v>
      </c>
      <c r="C4187" s="71" t="s">
        <v>82</v>
      </c>
      <c r="D4187" s="71"/>
      <c r="E4187" s="72"/>
      <c r="F4187" s="81"/>
      <c r="G4187" s="82" t="s">
        <v>67</v>
      </c>
      <c r="H4187" s="66">
        <v>2956.5820999999996</v>
      </c>
      <c r="I4187" s="66">
        <v>2634.4848000000002</v>
      </c>
      <c r="J4187" s="66">
        <v>5591.0663999999997</v>
      </c>
      <c r="K4187" s="66">
        <v>2593</v>
      </c>
      <c r="L4187" s="66">
        <v>2384</v>
      </c>
      <c r="M4187" s="66">
        <v>53</v>
      </c>
      <c r="N4187" s="66">
        <v>5030</v>
      </c>
      <c r="O4187" s="66">
        <v>1871</v>
      </c>
      <c r="P4187" s="66">
        <v>1777</v>
      </c>
      <c r="Q4187" s="66">
        <v>38</v>
      </c>
      <c r="R4187" s="66">
        <v>3686</v>
      </c>
      <c r="S4187" s="130">
        <f>IFERROR(Table1[[#This Row],[Female Voters]]/Table1[[#This Row],[Female Population]],"0.0%")</f>
        <v>0.87702621212514287</v>
      </c>
      <c r="T4187" s="130">
        <f>IFERROR(Table1[[#This Row],[Male Voters]]/Table1[[#This Row],[Male Population]],"0.0%")</f>
        <v>0.90492076477343875</v>
      </c>
      <c r="U4187" s="130">
        <f>IFERROR(Table1[[#This Row],[Total Voters]]/Table1[[#This Row],[Total Population]],"0.0%")</f>
        <v>0.89964948368347053</v>
      </c>
      <c r="V4187" s="130">
        <f>IFERROR(Table1[[#This Row],[Female Ballots]]/Table1[[#This Row],[Female Population]],"0.0%")</f>
        <v>0.632825315420803</v>
      </c>
      <c r="W4187" s="130">
        <f>IFERROR(Table1[[#This Row],[Male Ballots]]/Table1[[#This Row],[Male Population]],"0.0%")</f>
        <v>0.67451518414530232</v>
      </c>
      <c r="X4187" s="130">
        <f>IFERROR(Table1[[#This Row],[Total Ballots]]/Table1[[#This Row],[Total Population]],"0.0%")</f>
        <v>0.65926600335134644</v>
      </c>
      <c r="Y4187" s="78">
        <f>Table1[[#This Row],[Female Ballots]]/Table1[[#This Row],[Female Voters]]</f>
        <v>0.72155804087929043</v>
      </c>
      <c r="Z4187" s="79">
        <f>Table1[[#This Row],[Male Ballots]]/Table1[[#This Row],[Male Voters]]</f>
        <v>0.74538590604026844</v>
      </c>
      <c r="AA4187" s="78">
        <f>Table1[[#This Row],[Total Ballots]]/Table1[[#This Row],[Total Voters]]</f>
        <v>0.73280318091451291</v>
      </c>
    </row>
    <row r="4188" spans="1:27" s="12" customFormat="1" x14ac:dyDescent="0.35">
      <c r="A4188" s="70" t="s">
        <v>58</v>
      </c>
      <c r="B4188" s="71">
        <v>2019</v>
      </c>
      <c r="C4188" s="71" t="s">
        <v>82</v>
      </c>
      <c r="D4188" s="71"/>
      <c r="E4188" s="72"/>
      <c r="F4188" s="81"/>
      <c r="G4188" s="82" t="s">
        <v>79</v>
      </c>
      <c r="H4188" s="66">
        <v>92289.791999999987</v>
      </c>
      <c r="I4188" s="66">
        <v>90118.861000000004</v>
      </c>
      <c r="J4188" s="66">
        <v>182408.65599999999</v>
      </c>
      <c r="K4188" s="66">
        <v>63326</v>
      </c>
      <c r="L4188" s="66">
        <v>55767</v>
      </c>
      <c r="M4188" s="66">
        <v>112</v>
      </c>
      <c r="N4188" s="66">
        <v>119205</v>
      </c>
      <c r="O4188" s="66">
        <v>21270</v>
      </c>
      <c r="P4188" s="66">
        <v>19814</v>
      </c>
      <c r="Q4188" s="66">
        <v>35</v>
      </c>
      <c r="R4188" s="73">
        <v>41119</v>
      </c>
      <c r="S4188" s="130">
        <f>IFERROR(Table1[[#This Row],[Female Voters]]/Table1[[#This Row],[Female Population]],"0.0%")</f>
        <v>0.68616472773066828</v>
      </c>
      <c r="T4188" s="130">
        <f>IFERROR(Table1[[#This Row],[Male Voters]]/Table1[[#This Row],[Male Population]],"0.0%")</f>
        <v>0.61881607669231409</v>
      </c>
      <c r="U4188" s="130">
        <f>IFERROR(Table1[[#This Row],[Total Voters]]/Table1[[#This Row],[Total Population]],"0.0%")</f>
        <v>0.6535051713773935</v>
      </c>
      <c r="V4188" s="130">
        <f>IFERROR(Table1[[#This Row],[Female Ballots]]/Table1[[#This Row],[Female Population]],"0.0%")</f>
        <v>0.23046969268280509</v>
      </c>
      <c r="W4188" s="130">
        <f>IFERROR(Table1[[#This Row],[Male Ballots]]/Table1[[#This Row],[Male Population]],"0.0%")</f>
        <v>0.21986518449228956</v>
      </c>
      <c r="X4188" s="130">
        <f>IFERROR(Table1[[#This Row],[Total Ballots]]/Table1[[#This Row],[Total Population]],"0.0%")</f>
        <v>0.22542241635725885</v>
      </c>
      <c r="Y4188" s="78">
        <f>Table1[[#This Row],[Female Ballots]]/Table1[[#This Row],[Female Voters]]</f>
        <v>0.33588099674699173</v>
      </c>
      <c r="Z4188" s="79">
        <f>Table1[[#This Row],[Male Ballots]]/Table1[[#This Row],[Male Voters]]</f>
        <v>0.35529972923054853</v>
      </c>
      <c r="AA4188" s="78">
        <f>Table1[[#This Row],[Total Ballots]]/Table1[[#This Row],[Total Voters]]</f>
        <v>0.34494358458118368</v>
      </c>
    </row>
    <row r="4189" spans="1:27" s="12" customFormat="1" x14ac:dyDescent="0.35">
      <c r="A4189" s="70" t="s">
        <v>58</v>
      </c>
      <c r="B4189" s="71">
        <v>2019</v>
      </c>
      <c r="C4189" s="71" t="s">
        <v>82</v>
      </c>
      <c r="D4189" s="71"/>
      <c r="E4189" s="72"/>
      <c r="F4189" s="81"/>
      <c r="G4189" s="82" t="s">
        <v>62</v>
      </c>
      <c r="H4189" s="66">
        <v>11604.046999999999</v>
      </c>
      <c r="I4189" s="66">
        <v>12421.053999999998</v>
      </c>
      <c r="J4189" s="66">
        <v>24025.105</v>
      </c>
      <c r="K4189" s="66">
        <v>6615</v>
      </c>
      <c r="L4189" s="66">
        <v>6148</v>
      </c>
      <c r="M4189" s="66">
        <v>30</v>
      </c>
      <c r="N4189" s="66">
        <v>12793</v>
      </c>
      <c r="O4189" s="66">
        <v>850</v>
      </c>
      <c r="P4189" s="66">
        <v>765</v>
      </c>
      <c r="Q4189" s="66">
        <v>8</v>
      </c>
      <c r="R4189" s="73">
        <v>1623</v>
      </c>
      <c r="S4189" s="130">
        <f>IFERROR(Table1[[#This Row],[Female Voters]]/Table1[[#This Row],[Female Population]],"0.0%")</f>
        <v>0.57005973864118276</v>
      </c>
      <c r="T4189" s="130">
        <f>IFERROR(Table1[[#This Row],[Male Voters]]/Table1[[#This Row],[Male Population]],"0.0%")</f>
        <v>0.49496604716475756</v>
      </c>
      <c r="U4189" s="130">
        <f>IFERROR(Table1[[#This Row],[Total Voters]]/Table1[[#This Row],[Total Population]],"0.0%")</f>
        <v>0.532484665519672</v>
      </c>
      <c r="V4189" s="130">
        <f>IFERROR(Table1[[#This Row],[Female Ballots]]/Table1[[#This Row],[Female Population]],"0.0%")</f>
        <v>7.3250306552532937E-2</v>
      </c>
      <c r="W4189" s="130">
        <f>IFERROR(Table1[[#This Row],[Male Ballots]]/Table1[[#This Row],[Male Population]],"0.0%")</f>
        <v>6.1588976265621265E-2</v>
      </c>
      <c r="X4189" s="130">
        <f>IFERROR(Table1[[#This Row],[Total Ballots]]/Table1[[#This Row],[Total Population]],"0.0%")</f>
        <v>6.7554335350459446E-2</v>
      </c>
      <c r="Y4189" s="78">
        <f>Table1[[#This Row],[Female Ballots]]/Table1[[#This Row],[Female Voters]]</f>
        <v>0.12849584278155707</v>
      </c>
      <c r="Z4189" s="79">
        <f>Table1[[#This Row],[Male Ballots]]/Table1[[#This Row],[Male Voters]]</f>
        <v>0.12443070917371503</v>
      </c>
      <c r="AA4189" s="78">
        <f>Table1[[#This Row],[Total Ballots]]/Table1[[#This Row],[Total Voters]]</f>
        <v>0.12686625498319393</v>
      </c>
    </row>
    <row r="4190" spans="1:27" s="12" customFormat="1" x14ac:dyDescent="0.35">
      <c r="A4190" s="70" t="s">
        <v>58</v>
      </c>
      <c r="B4190" s="71">
        <v>2019</v>
      </c>
      <c r="C4190" s="71" t="s">
        <v>82</v>
      </c>
      <c r="D4190" s="71"/>
      <c r="E4190" s="72"/>
      <c r="F4190" s="81"/>
      <c r="G4190" s="82" t="s">
        <v>63</v>
      </c>
      <c r="H4190" s="66">
        <v>16844.042000000001</v>
      </c>
      <c r="I4190" s="66">
        <v>17245.052</v>
      </c>
      <c r="J4190" s="66">
        <v>34089.089999999997</v>
      </c>
      <c r="K4190" s="66">
        <v>11417</v>
      </c>
      <c r="L4190" s="66">
        <v>9898</v>
      </c>
      <c r="M4190" s="66">
        <v>30</v>
      </c>
      <c r="N4190" s="66">
        <v>21345</v>
      </c>
      <c r="O4190" s="66">
        <v>1474</v>
      </c>
      <c r="P4190" s="66">
        <v>1381</v>
      </c>
      <c r="Q4190" s="66">
        <v>7</v>
      </c>
      <c r="R4190" s="73">
        <v>2862</v>
      </c>
      <c r="S4190" s="130">
        <f>IFERROR(Table1[[#This Row],[Female Voters]]/Table1[[#This Row],[Female Population]],"0.0%")</f>
        <v>0.67780643149666808</v>
      </c>
      <c r="T4190" s="130">
        <f>IFERROR(Table1[[#This Row],[Male Voters]]/Table1[[#This Row],[Male Population]],"0.0%")</f>
        <v>0.57396173696663833</v>
      </c>
      <c r="U4190" s="130">
        <f>IFERROR(Table1[[#This Row],[Total Voters]]/Table1[[#This Row],[Total Population]],"0.0%")</f>
        <v>0.62615341154604021</v>
      </c>
      <c r="V4190" s="130">
        <f>IFERROR(Table1[[#This Row],[Female Ballots]]/Table1[[#This Row],[Female Population]],"0.0%")</f>
        <v>8.7508687047918782E-2</v>
      </c>
      <c r="W4190" s="130">
        <f>IFERROR(Table1[[#This Row],[Male Ballots]]/Table1[[#This Row],[Male Population]],"0.0%")</f>
        <v>8.008094147817009E-2</v>
      </c>
      <c r="X4190" s="130">
        <f>IFERROR(Table1[[#This Row],[Total Ballots]]/Table1[[#This Row],[Total Population]],"0.0%")</f>
        <v>8.3956479917768417E-2</v>
      </c>
      <c r="Y4190" s="78">
        <f>Table1[[#This Row],[Female Ballots]]/Table1[[#This Row],[Female Voters]]</f>
        <v>0.12910571954103531</v>
      </c>
      <c r="Z4190" s="79">
        <f>Table1[[#This Row],[Male Ballots]]/Table1[[#This Row],[Male Voters]]</f>
        <v>0.13952313598706809</v>
      </c>
      <c r="AA4190" s="78">
        <f>Table1[[#This Row],[Total Ballots]]/Table1[[#This Row],[Total Voters]]</f>
        <v>0.13408292340126493</v>
      </c>
    </row>
    <row r="4191" spans="1:27" s="12" customFormat="1" x14ac:dyDescent="0.35">
      <c r="A4191" s="70" t="s">
        <v>58</v>
      </c>
      <c r="B4191" s="71">
        <v>2019</v>
      </c>
      <c r="C4191" s="71" t="s">
        <v>82</v>
      </c>
      <c r="D4191" s="71"/>
      <c r="E4191" s="72"/>
      <c r="F4191" s="81"/>
      <c r="G4191" s="82" t="s">
        <v>64</v>
      </c>
      <c r="H4191" s="66">
        <v>15789.016</v>
      </c>
      <c r="I4191" s="66">
        <v>15480.005000000001</v>
      </c>
      <c r="J4191" s="66">
        <v>31269.02</v>
      </c>
      <c r="K4191" s="66">
        <v>9814</v>
      </c>
      <c r="L4191" s="66">
        <v>8368</v>
      </c>
      <c r="M4191" s="66">
        <v>11</v>
      </c>
      <c r="N4191" s="66">
        <v>18193</v>
      </c>
      <c r="O4191" s="66">
        <v>2104</v>
      </c>
      <c r="P4191" s="66">
        <v>1889</v>
      </c>
      <c r="Q4191" s="66">
        <v>1</v>
      </c>
      <c r="R4191" s="73">
        <v>3994</v>
      </c>
      <c r="S4191" s="130">
        <f>IFERROR(Table1[[#This Row],[Female Voters]]/Table1[[#This Row],[Female Population]],"0.0%")</f>
        <v>0.62157135061488322</v>
      </c>
      <c r="T4191" s="130">
        <f>IFERROR(Table1[[#This Row],[Male Voters]]/Table1[[#This Row],[Male Population]],"0.0%")</f>
        <v>0.54056830085003194</v>
      </c>
      <c r="U4191" s="130">
        <f>IFERROR(Table1[[#This Row],[Total Voters]]/Table1[[#This Row],[Total Population]],"0.0%")</f>
        <v>0.58182187993099876</v>
      </c>
      <c r="V4191" s="130">
        <f>IFERROR(Table1[[#This Row],[Female Ballots]]/Table1[[#This Row],[Female Population]],"0.0%")</f>
        <v>0.13325719601525515</v>
      </c>
      <c r="W4191" s="130">
        <f>IFERROR(Table1[[#This Row],[Male Ballots]]/Table1[[#This Row],[Male Population]],"0.0%")</f>
        <v>0.12202838435775698</v>
      </c>
      <c r="X4191" s="130">
        <f>IFERROR(Table1[[#This Row],[Total Ballots]]/Table1[[#This Row],[Total Population]],"0.0%")</f>
        <v>0.12773025825561529</v>
      </c>
      <c r="Y4191" s="78">
        <f>Table1[[#This Row],[Female Ballots]]/Table1[[#This Row],[Female Voters]]</f>
        <v>0.21438760953739555</v>
      </c>
      <c r="Z4191" s="79">
        <f>Table1[[#This Row],[Male Ballots]]/Table1[[#This Row],[Male Voters]]</f>
        <v>0.22574091778202676</v>
      </c>
      <c r="AA4191" s="78">
        <f>Table1[[#This Row],[Total Ballots]]/Table1[[#This Row],[Total Voters]]</f>
        <v>0.21953498598362006</v>
      </c>
    </row>
    <row r="4192" spans="1:27" s="12" customFormat="1" x14ac:dyDescent="0.35">
      <c r="A4192" s="70" t="s">
        <v>58</v>
      </c>
      <c r="B4192" s="71">
        <v>2019</v>
      </c>
      <c r="C4192" s="71" t="s">
        <v>82</v>
      </c>
      <c r="D4192" s="71"/>
      <c r="E4192" s="72"/>
      <c r="F4192" s="81"/>
      <c r="G4192" s="82" t="s">
        <v>65</v>
      </c>
      <c r="H4192" s="66">
        <v>14241.98</v>
      </c>
      <c r="I4192" s="66">
        <v>14013.987000000001</v>
      </c>
      <c r="J4192" s="66">
        <v>28255.97</v>
      </c>
      <c r="K4192" s="66">
        <v>8913</v>
      </c>
      <c r="L4192" s="66">
        <v>7954</v>
      </c>
      <c r="M4192" s="66">
        <v>7</v>
      </c>
      <c r="N4192" s="66">
        <v>16874</v>
      </c>
      <c r="O4192" s="66">
        <v>2704</v>
      </c>
      <c r="P4192" s="66">
        <v>2537</v>
      </c>
      <c r="Q4192" s="66">
        <v>4</v>
      </c>
      <c r="R4192" s="73">
        <v>5245</v>
      </c>
      <c r="S4192" s="130">
        <f>IFERROR(Table1[[#This Row],[Female Voters]]/Table1[[#This Row],[Female Population]],"0.0%")</f>
        <v>0.6258259034207323</v>
      </c>
      <c r="T4192" s="130">
        <f>IFERROR(Table1[[#This Row],[Male Voters]]/Table1[[#This Row],[Male Population]],"0.0%")</f>
        <v>0.5675758083691671</v>
      </c>
      <c r="U4192" s="130">
        <f>IFERROR(Table1[[#This Row],[Total Voters]]/Table1[[#This Row],[Total Population]],"0.0%")</f>
        <v>0.59718353324978757</v>
      </c>
      <c r="V4192" s="130">
        <f>IFERROR(Table1[[#This Row],[Female Ballots]]/Table1[[#This Row],[Female Population]],"0.0%")</f>
        <v>0.18986124120382139</v>
      </c>
      <c r="W4192" s="130">
        <f>IFERROR(Table1[[#This Row],[Male Ballots]]/Table1[[#This Row],[Male Population]],"0.0%")</f>
        <v>0.18103342039635115</v>
      </c>
      <c r="X4192" s="130">
        <f>IFERROR(Table1[[#This Row],[Total Ballots]]/Table1[[#This Row],[Total Population]],"0.0%")</f>
        <v>0.18562448926722389</v>
      </c>
      <c r="Y4192" s="78">
        <f>Table1[[#This Row],[Female Ballots]]/Table1[[#This Row],[Female Voters]]</f>
        <v>0.30337708964433974</v>
      </c>
      <c r="Z4192" s="79">
        <f>Table1[[#This Row],[Male Ballots]]/Table1[[#This Row],[Male Voters]]</f>
        <v>0.31895901433241136</v>
      </c>
      <c r="AA4192" s="78">
        <f>Table1[[#This Row],[Total Ballots]]/Table1[[#This Row],[Total Voters]]</f>
        <v>0.31083323456204814</v>
      </c>
    </row>
    <row r="4193" spans="1:27" s="12" customFormat="1" x14ac:dyDescent="0.35">
      <c r="A4193" s="70" t="s">
        <v>58</v>
      </c>
      <c r="B4193" s="71">
        <v>2019</v>
      </c>
      <c r="C4193" s="71" t="s">
        <v>82</v>
      </c>
      <c r="D4193" s="71"/>
      <c r="E4193" s="72"/>
      <c r="F4193" s="81"/>
      <c r="G4193" s="82" t="s">
        <v>66</v>
      </c>
      <c r="H4193" s="66">
        <v>14221.916999999999</v>
      </c>
      <c r="I4193" s="66">
        <v>14037.925999999999</v>
      </c>
      <c r="J4193" s="66">
        <v>28259.84</v>
      </c>
      <c r="K4193" s="66">
        <v>10654</v>
      </c>
      <c r="L4193" s="66">
        <v>9653</v>
      </c>
      <c r="M4193" s="66">
        <v>16</v>
      </c>
      <c r="N4193" s="66">
        <v>20323</v>
      </c>
      <c r="O4193" s="66">
        <v>4736</v>
      </c>
      <c r="P4193" s="66">
        <v>4527</v>
      </c>
      <c r="Q4193" s="66">
        <v>4</v>
      </c>
      <c r="R4193" s="73">
        <v>9267</v>
      </c>
      <c r="S4193" s="130">
        <f>IFERROR(Table1[[#This Row],[Female Voters]]/Table1[[#This Row],[Female Population]],"0.0%")</f>
        <v>0.74912545193450364</v>
      </c>
      <c r="T4193" s="130">
        <f>IFERROR(Table1[[#This Row],[Male Voters]]/Table1[[#This Row],[Male Population]],"0.0%")</f>
        <v>0.68763719084998742</v>
      </c>
      <c r="U4193" s="130">
        <f>IFERROR(Table1[[#This Row],[Total Voters]]/Table1[[#This Row],[Total Population]],"0.0%")</f>
        <v>0.71914773756680861</v>
      </c>
      <c r="V4193" s="130">
        <f>IFERROR(Table1[[#This Row],[Female Ballots]]/Table1[[#This Row],[Female Population]],"0.0%")</f>
        <v>0.33300714664556125</v>
      </c>
      <c r="W4193" s="130">
        <f>IFERROR(Table1[[#This Row],[Male Ballots]]/Table1[[#This Row],[Male Population]],"0.0%")</f>
        <v>0.32248353496093368</v>
      </c>
      <c r="X4193" s="130">
        <f>IFERROR(Table1[[#This Row],[Total Ballots]]/Table1[[#This Row],[Total Population]],"0.0%")</f>
        <v>0.32792117718996283</v>
      </c>
      <c r="Y4193" s="78">
        <f>Table1[[#This Row],[Female Ballots]]/Table1[[#This Row],[Female Voters]]</f>
        <v>0.44452787685376383</v>
      </c>
      <c r="Z4193" s="79">
        <f>Table1[[#This Row],[Male Ballots]]/Table1[[#This Row],[Male Voters]]</f>
        <v>0.46897337615249146</v>
      </c>
      <c r="AA4193" s="78">
        <f>Table1[[#This Row],[Total Ballots]]/Table1[[#This Row],[Total Voters]]</f>
        <v>0.45598582886384886</v>
      </c>
    </row>
    <row r="4194" spans="1:27" s="12" customFormat="1" x14ac:dyDescent="0.35">
      <c r="A4194" s="70" t="s">
        <v>58</v>
      </c>
      <c r="B4194" s="71">
        <v>2019</v>
      </c>
      <c r="C4194" s="71" t="s">
        <v>82</v>
      </c>
      <c r="D4194" s="71"/>
      <c r="E4194" s="72"/>
      <c r="F4194" s="81"/>
      <c r="G4194" s="82" t="s">
        <v>67</v>
      </c>
      <c r="H4194" s="66">
        <v>19588.79</v>
      </c>
      <c r="I4194" s="66">
        <v>16920.837</v>
      </c>
      <c r="J4194" s="66">
        <v>36509.630999999994</v>
      </c>
      <c r="K4194" s="66">
        <v>15913</v>
      </c>
      <c r="L4194" s="66">
        <v>13746</v>
      </c>
      <c r="M4194" s="66">
        <v>18</v>
      </c>
      <c r="N4194" s="66">
        <v>29677</v>
      </c>
      <c r="O4194" s="66">
        <v>9402</v>
      </c>
      <c r="P4194" s="66">
        <v>8715</v>
      </c>
      <c r="Q4194" s="66">
        <v>11</v>
      </c>
      <c r="R4194" s="66">
        <v>18128</v>
      </c>
      <c r="S4194" s="130">
        <f>IFERROR(Table1[[#This Row],[Female Voters]]/Table1[[#This Row],[Female Population]],"0.0%")</f>
        <v>0.81235237092234891</v>
      </c>
      <c r="T4194" s="130">
        <f>IFERROR(Table1[[#This Row],[Male Voters]]/Table1[[#This Row],[Male Population]],"0.0%")</f>
        <v>0.81237116107199658</v>
      </c>
      <c r="U4194" s="130">
        <f>IFERROR(Table1[[#This Row],[Total Voters]]/Table1[[#This Row],[Total Population]],"0.0%")</f>
        <v>0.81285401104163457</v>
      </c>
      <c r="V4194" s="130">
        <f>IFERROR(Table1[[#This Row],[Female Ballots]]/Table1[[#This Row],[Female Population]],"0.0%")</f>
        <v>0.47996839008432884</v>
      </c>
      <c r="W4194" s="130">
        <f>IFERROR(Table1[[#This Row],[Male Ballots]]/Table1[[#This Row],[Male Population]],"0.0%")</f>
        <v>0.51504544367397431</v>
      </c>
      <c r="X4194" s="130">
        <f>IFERROR(Table1[[#This Row],[Total Ballots]]/Table1[[#This Row],[Total Population]],"0.0%")</f>
        <v>0.49652651926282143</v>
      </c>
      <c r="Y4194" s="78">
        <f>Table1[[#This Row],[Female Ballots]]/Table1[[#This Row],[Female Voters]]</f>
        <v>0.5908376798843713</v>
      </c>
      <c r="Z4194" s="79">
        <f>Table1[[#This Row],[Male Ballots]]/Table1[[#This Row],[Male Voters]]</f>
        <v>0.6340026189436927</v>
      </c>
      <c r="AA4194" s="78">
        <f>Table1[[#This Row],[Total Ballots]]/Table1[[#This Row],[Total Voters]]</f>
        <v>0.61084341409172083</v>
      </c>
    </row>
    <row r="4195" spans="1:27" s="12" customFormat="1" x14ac:dyDescent="0.35">
      <c r="A4195" s="70" t="s">
        <v>68</v>
      </c>
      <c r="B4195" s="71">
        <v>2019</v>
      </c>
      <c r="C4195" s="71" t="s">
        <v>82</v>
      </c>
      <c r="D4195" s="71"/>
      <c r="E4195" s="72"/>
      <c r="F4195" s="81"/>
      <c r="G4195" s="82" t="s">
        <v>79</v>
      </c>
      <c r="H4195" s="66">
        <v>2987898.78</v>
      </c>
      <c r="I4195" s="66">
        <v>2929417.57</v>
      </c>
      <c r="J4195" s="66">
        <v>5917316.2699999996</v>
      </c>
      <c r="K4195" s="66">
        <v>2324461</v>
      </c>
      <c r="L4195" s="66">
        <v>2156756</v>
      </c>
      <c r="M4195" s="66">
        <v>22940</v>
      </c>
      <c r="N4195" s="66">
        <v>4504157</v>
      </c>
      <c r="O4195" s="66">
        <v>1051356</v>
      </c>
      <c r="P4195" s="66">
        <v>975405</v>
      </c>
      <c r="Q4195" s="66">
        <v>8892</v>
      </c>
      <c r="R4195" s="66">
        <v>2035653</v>
      </c>
      <c r="S4195" s="130">
        <f>IFERROR(Table1[[#This Row],[Female Voters]]/Table1[[#This Row],[Female Population]],"0.0%")</f>
        <v>0.777958415311512</v>
      </c>
      <c r="T4195" s="130">
        <f>IFERROR(Table1[[#This Row],[Male Voters]]/Table1[[#This Row],[Male Population]],"0.0%")</f>
        <v>0.73624054900442215</v>
      </c>
      <c r="U4195" s="130">
        <f>IFERROR(Table1[[#This Row],[Total Voters]]/Table1[[#This Row],[Total Population]],"0.0%")</f>
        <v>0.76118240000715731</v>
      </c>
      <c r="V4195" s="130">
        <f>IFERROR(Table1[[#This Row],[Female Ballots]]/Table1[[#This Row],[Female Population]],"0.0%")</f>
        <v>0.35187135756988397</v>
      </c>
      <c r="W4195" s="130">
        <f>IFERROR(Table1[[#This Row],[Male Ballots]]/Table1[[#This Row],[Male Population]],"0.0%")</f>
        <v>0.33296891845978793</v>
      </c>
      <c r="X4195" s="130">
        <f>IFERROR(Table1[[#This Row],[Total Ballots]]/Table1[[#This Row],[Total Population]],"0.0%")</f>
        <v>0.34401625789726464</v>
      </c>
      <c r="Y4195" s="78">
        <f>Table1[[#This Row],[Female Ballots]]/Table1[[#This Row],[Female Voters]]</f>
        <v>0.45230098504556543</v>
      </c>
      <c r="Z4195" s="79">
        <f>Table1[[#This Row],[Male Ballots]]/Table1[[#This Row],[Male Voters]]</f>
        <v>0.45225560981399843</v>
      </c>
      <c r="AA4195" s="78">
        <f>Table1[[#This Row],[Total Ballots]]/Table1[[#This Row],[Total Voters]]</f>
        <v>0.45194983212174888</v>
      </c>
    </row>
    <row r="4196" spans="1:27" s="12" customFormat="1" x14ac:dyDescent="0.35">
      <c r="A4196" s="70" t="s">
        <v>68</v>
      </c>
      <c r="B4196" s="71">
        <v>2019</v>
      </c>
      <c r="C4196" s="71" t="s">
        <v>82</v>
      </c>
      <c r="D4196" s="71"/>
      <c r="E4196" s="72"/>
      <c r="F4196" s="81"/>
      <c r="G4196" s="82" t="s">
        <v>62</v>
      </c>
      <c r="H4196" s="66">
        <v>328593.76</v>
      </c>
      <c r="I4196" s="66">
        <v>353157.11</v>
      </c>
      <c r="J4196" s="66">
        <v>681750.87</v>
      </c>
      <c r="K4196" s="66">
        <v>195452</v>
      </c>
      <c r="L4196" s="66">
        <v>188563</v>
      </c>
      <c r="M4196" s="66">
        <v>5696</v>
      </c>
      <c r="N4196" s="66">
        <v>389711</v>
      </c>
      <c r="O4196" s="66">
        <v>41150</v>
      </c>
      <c r="P4196" s="66">
        <v>38200</v>
      </c>
      <c r="Q4196" s="66">
        <v>1608</v>
      </c>
      <c r="R4196" s="66">
        <v>80958</v>
      </c>
      <c r="S4196" s="130">
        <f>IFERROR(Table1[[#This Row],[Female Voters]]/Table1[[#This Row],[Female Population]],"0.0%")</f>
        <v>0.59481348641556675</v>
      </c>
      <c r="T4196" s="130">
        <f>IFERROR(Table1[[#This Row],[Male Voters]]/Table1[[#This Row],[Male Population]],"0.0%")</f>
        <v>0.53393516556979415</v>
      </c>
      <c r="U4196" s="130">
        <f>IFERROR(Table1[[#This Row],[Total Voters]]/Table1[[#This Row],[Total Population]],"0.0%")</f>
        <v>0.57163256718689626</v>
      </c>
      <c r="V4196" s="130">
        <f>IFERROR(Table1[[#This Row],[Female Ballots]]/Table1[[#This Row],[Female Population]],"0.0%")</f>
        <v>0.12523061910853084</v>
      </c>
      <c r="W4196" s="130">
        <f>IFERROR(Table1[[#This Row],[Male Ballots]]/Table1[[#This Row],[Male Population]],"0.0%")</f>
        <v>0.10816715540570598</v>
      </c>
      <c r="X4196" s="130">
        <f>IFERROR(Table1[[#This Row],[Total Ballots]]/Table1[[#This Row],[Total Population]],"0.0%")</f>
        <v>0.11875012348719115</v>
      </c>
      <c r="Y4196" s="78">
        <f>Table1[[#This Row],[Female Ballots]]/Table1[[#This Row],[Female Voters]]</f>
        <v>0.21053762560628697</v>
      </c>
      <c r="Z4196" s="79">
        <f>Table1[[#This Row],[Male Ballots]]/Table1[[#This Row],[Male Voters]]</f>
        <v>0.20258481250298307</v>
      </c>
      <c r="AA4196" s="78">
        <f>Table1[[#This Row],[Total Ballots]]/Table1[[#This Row],[Total Voters]]</f>
        <v>0.20773855498048555</v>
      </c>
    </row>
    <row r="4197" spans="1:27" s="12" customFormat="1" x14ac:dyDescent="0.35">
      <c r="A4197" s="70" t="s">
        <v>68</v>
      </c>
      <c r="B4197" s="71">
        <v>2019</v>
      </c>
      <c r="C4197" s="71" t="s">
        <v>82</v>
      </c>
      <c r="D4197" s="71"/>
      <c r="E4197" s="72"/>
      <c r="F4197" s="81"/>
      <c r="G4197" s="82" t="s">
        <v>63</v>
      </c>
      <c r="H4197" s="66">
        <v>541235.5</v>
      </c>
      <c r="I4197" s="66">
        <v>569711.30000000005</v>
      </c>
      <c r="J4197" s="66">
        <v>1110946.7999999998</v>
      </c>
      <c r="K4197" s="66">
        <v>392969</v>
      </c>
      <c r="L4197" s="66">
        <v>376105</v>
      </c>
      <c r="M4197" s="66">
        <v>5340</v>
      </c>
      <c r="N4197" s="66">
        <v>774414</v>
      </c>
      <c r="O4197" s="66">
        <v>100360</v>
      </c>
      <c r="P4197" s="66">
        <v>92188</v>
      </c>
      <c r="Q4197" s="66">
        <v>1959</v>
      </c>
      <c r="R4197" s="66">
        <v>194507</v>
      </c>
      <c r="S4197" s="130">
        <f>IFERROR(Table1[[#This Row],[Female Voters]]/Table1[[#This Row],[Female Population]],"0.0%")</f>
        <v>0.72605917387163255</v>
      </c>
      <c r="T4197" s="130">
        <f>IFERROR(Table1[[#This Row],[Male Voters]]/Table1[[#This Row],[Male Population]],"0.0%")</f>
        <v>0.66016770248369649</v>
      </c>
      <c r="U4197" s="130">
        <f>IFERROR(Table1[[#This Row],[Total Voters]]/Table1[[#This Row],[Total Population]],"0.0%")</f>
        <v>0.69707568355208382</v>
      </c>
      <c r="V4197" s="130">
        <f>IFERROR(Table1[[#This Row],[Female Ballots]]/Table1[[#This Row],[Female Population]],"0.0%")</f>
        <v>0.18542760036989445</v>
      </c>
      <c r="W4197" s="130">
        <f>IFERROR(Table1[[#This Row],[Male Ballots]]/Table1[[#This Row],[Male Population]],"0.0%")</f>
        <v>0.16181529135897427</v>
      </c>
      <c r="X4197" s="130">
        <f>IFERROR(Table1[[#This Row],[Total Ballots]]/Table1[[#This Row],[Total Population]],"0.0%")</f>
        <v>0.17508219115442794</v>
      </c>
      <c r="Y4197" s="78">
        <f>Table1[[#This Row],[Female Ballots]]/Table1[[#This Row],[Female Voters]]</f>
        <v>0.25538910193933873</v>
      </c>
      <c r="Z4197" s="79">
        <f>Table1[[#This Row],[Male Ballots]]/Table1[[#This Row],[Male Voters]]</f>
        <v>0.24511240212174792</v>
      </c>
      <c r="AA4197" s="78">
        <f>Table1[[#This Row],[Total Ballots]]/Table1[[#This Row],[Total Voters]]</f>
        <v>0.25116668861874913</v>
      </c>
    </row>
    <row r="4198" spans="1:27" s="12" customFormat="1" x14ac:dyDescent="0.35">
      <c r="A4198" s="70" t="s">
        <v>68</v>
      </c>
      <c r="B4198" s="71">
        <v>2019</v>
      </c>
      <c r="C4198" s="71" t="s">
        <v>82</v>
      </c>
      <c r="D4198" s="71"/>
      <c r="E4198" s="72"/>
      <c r="F4198" s="81"/>
      <c r="G4198" s="82" t="s">
        <v>64</v>
      </c>
      <c r="H4198" s="66">
        <v>513222.1</v>
      </c>
      <c r="I4198" s="66">
        <v>525410.9</v>
      </c>
      <c r="J4198" s="66">
        <v>1038633.2</v>
      </c>
      <c r="K4198" s="66">
        <v>383201</v>
      </c>
      <c r="L4198" s="66">
        <v>363494</v>
      </c>
      <c r="M4198" s="66">
        <v>3725</v>
      </c>
      <c r="N4198" s="66">
        <v>750420</v>
      </c>
      <c r="O4198" s="66">
        <v>135911</v>
      </c>
      <c r="P4198" s="66">
        <v>126890</v>
      </c>
      <c r="Q4198" s="66">
        <v>1419</v>
      </c>
      <c r="R4198" s="66">
        <v>264220</v>
      </c>
      <c r="S4198" s="130">
        <f>IFERROR(Table1[[#This Row],[Female Voters]]/Table1[[#This Row],[Female Population]],"0.0%")</f>
        <v>0.74665724644359632</v>
      </c>
      <c r="T4198" s="130">
        <f>IFERROR(Table1[[#This Row],[Male Voters]]/Table1[[#This Row],[Male Population]],"0.0%")</f>
        <v>0.69182805305333406</v>
      </c>
      <c r="U4198" s="130">
        <f>IFERROR(Table1[[#This Row],[Total Voters]]/Table1[[#This Row],[Total Population]],"0.0%")</f>
        <v>0.72250723354500901</v>
      </c>
      <c r="V4198" s="130">
        <f>IFERROR(Table1[[#This Row],[Female Ballots]]/Table1[[#This Row],[Female Population]],"0.0%")</f>
        <v>0.26481907150919654</v>
      </c>
      <c r="W4198" s="130">
        <f>IFERROR(Table1[[#This Row],[Male Ballots]]/Table1[[#This Row],[Male Population]],"0.0%")</f>
        <v>0.24150621922765592</v>
      </c>
      <c r="X4198" s="130">
        <f>IFERROR(Table1[[#This Row],[Total Ballots]]/Table1[[#This Row],[Total Population]],"0.0%")</f>
        <v>0.25439202213062323</v>
      </c>
      <c r="Y4198" s="78">
        <f>Table1[[#This Row],[Female Ballots]]/Table1[[#This Row],[Female Voters]]</f>
        <v>0.35467287402694669</v>
      </c>
      <c r="Z4198" s="79">
        <f>Table1[[#This Row],[Male Ballots]]/Table1[[#This Row],[Male Voters]]</f>
        <v>0.34908416645116563</v>
      </c>
      <c r="AA4198" s="78">
        <f>Table1[[#This Row],[Total Ballots]]/Table1[[#This Row],[Total Voters]]</f>
        <v>0.35209615948402229</v>
      </c>
    </row>
    <row r="4199" spans="1:27" s="12" customFormat="1" x14ac:dyDescent="0.35">
      <c r="A4199" s="70" t="s">
        <v>68</v>
      </c>
      <c r="B4199" s="71">
        <v>2019</v>
      </c>
      <c r="C4199" s="71" t="s">
        <v>82</v>
      </c>
      <c r="D4199" s="71"/>
      <c r="E4199" s="72"/>
      <c r="F4199" s="81"/>
      <c r="G4199" s="82" t="s">
        <v>65</v>
      </c>
      <c r="H4199" s="66">
        <v>465007.30000000005</v>
      </c>
      <c r="I4199" s="66">
        <v>466087.2</v>
      </c>
      <c r="J4199" s="66">
        <v>931094.39999999991</v>
      </c>
      <c r="K4199" s="66">
        <v>363543</v>
      </c>
      <c r="L4199" s="66">
        <v>349475</v>
      </c>
      <c r="M4199" s="66">
        <v>2692</v>
      </c>
      <c r="N4199" s="66">
        <v>715710</v>
      </c>
      <c r="O4199" s="66">
        <v>159634</v>
      </c>
      <c r="P4199" s="66">
        <v>154631</v>
      </c>
      <c r="Q4199" s="66">
        <v>1046</v>
      </c>
      <c r="R4199" s="66">
        <v>315311</v>
      </c>
      <c r="S4199" s="130">
        <f>IFERROR(Table1[[#This Row],[Female Voters]]/Table1[[#This Row],[Female Population]],"0.0%")</f>
        <v>0.78180062979656439</v>
      </c>
      <c r="T4199" s="130">
        <f>IFERROR(Table1[[#This Row],[Male Voters]]/Table1[[#This Row],[Male Population]],"0.0%")</f>
        <v>0.74980604487743918</v>
      </c>
      <c r="U4199" s="130">
        <f>IFERROR(Table1[[#This Row],[Total Voters]]/Table1[[#This Row],[Total Population]],"0.0%")</f>
        <v>0.76867608697893586</v>
      </c>
      <c r="V4199" s="130">
        <f>IFERROR(Table1[[#This Row],[Female Ballots]]/Table1[[#This Row],[Female Population]],"0.0%")</f>
        <v>0.34329353539180996</v>
      </c>
      <c r="W4199" s="130">
        <f>IFERROR(Table1[[#This Row],[Male Ballots]]/Table1[[#This Row],[Male Population]],"0.0%")</f>
        <v>0.33176409907845572</v>
      </c>
      <c r="X4199" s="130">
        <f>IFERROR(Table1[[#This Row],[Total Ballots]]/Table1[[#This Row],[Total Population]],"0.0%")</f>
        <v>0.33864557664614892</v>
      </c>
      <c r="Y4199" s="78">
        <f>Table1[[#This Row],[Female Ballots]]/Table1[[#This Row],[Female Voters]]</f>
        <v>0.43910624052725539</v>
      </c>
      <c r="Z4199" s="79">
        <f>Table1[[#This Row],[Male Ballots]]/Table1[[#This Row],[Male Voters]]</f>
        <v>0.44246655697832465</v>
      </c>
      <c r="AA4199" s="78">
        <f>Table1[[#This Row],[Total Ballots]]/Table1[[#This Row],[Total Voters]]</f>
        <v>0.44055692948261166</v>
      </c>
    </row>
    <row r="4200" spans="1:27" s="12" customFormat="1" x14ac:dyDescent="0.35">
      <c r="A4200" s="70" t="s">
        <v>68</v>
      </c>
      <c r="B4200" s="71">
        <v>2019</v>
      </c>
      <c r="C4200" s="71" t="s">
        <v>82</v>
      </c>
      <c r="D4200" s="71"/>
      <c r="E4200" s="72"/>
      <c r="F4200" s="81"/>
      <c r="G4200" s="82" t="s">
        <v>66</v>
      </c>
      <c r="H4200" s="66">
        <v>485262.2</v>
      </c>
      <c r="I4200" s="66">
        <v>463990.1</v>
      </c>
      <c r="J4200" s="66">
        <v>949252.2</v>
      </c>
      <c r="K4200" s="66">
        <v>412877</v>
      </c>
      <c r="L4200" s="66">
        <v>382349</v>
      </c>
      <c r="M4200" s="66">
        <v>2600</v>
      </c>
      <c r="N4200" s="66">
        <v>797826</v>
      </c>
      <c r="O4200" s="66">
        <v>229387</v>
      </c>
      <c r="P4200" s="66">
        <v>214544</v>
      </c>
      <c r="Q4200" s="66">
        <v>1180</v>
      </c>
      <c r="R4200" s="66">
        <v>445111</v>
      </c>
      <c r="S4200" s="130">
        <f>IFERROR(Table1[[#This Row],[Female Voters]]/Table1[[#This Row],[Female Population]],"0.0%")</f>
        <v>0.85083280750076962</v>
      </c>
      <c r="T4200" s="130">
        <f>IFERROR(Table1[[#This Row],[Male Voters]]/Table1[[#This Row],[Male Population]],"0.0%")</f>
        <v>0.82404559924877707</v>
      </c>
      <c r="U4200" s="130">
        <f>IFERROR(Table1[[#This Row],[Total Voters]]/Table1[[#This Row],[Total Population]],"0.0%")</f>
        <v>0.84047843133784683</v>
      </c>
      <c r="V4200" s="130">
        <f>IFERROR(Table1[[#This Row],[Female Ballots]]/Table1[[#This Row],[Female Population]],"0.0%")</f>
        <v>0.47270733224223932</v>
      </c>
      <c r="W4200" s="130">
        <f>IFERROR(Table1[[#This Row],[Male Ballots]]/Table1[[#This Row],[Male Population]],"0.0%")</f>
        <v>0.46238917597595297</v>
      </c>
      <c r="X4200" s="130">
        <f>IFERROR(Table1[[#This Row],[Total Ballots]]/Table1[[#This Row],[Total Population]],"0.0%")</f>
        <v>0.46890699858267382</v>
      </c>
      <c r="Y4200" s="78">
        <f>Table1[[#This Row],[Female Ballots]]/Table1[[#This Row],[Female Voters]]</f>
        <v>0.55558192875844381</v>
      </c>
      <c r="Z4200" s="79">
        <f>Table1[[#This Row],[Male Ballots]]/Table1[[#This Row],[Male Voters]]</f>
        <v>0.56112086078425727</v>
      </c>
      <c r="AA4200" s="78">
        <f>Table1[[#This Row],[Total Ballots]]/Table1[[#This Row],[Total Voters]]</f>
        <v>0.55790485644739585</v>
      </c>
    </row>
    <row r="4201" spans="1:27" s="12" customFormat="1" x14ac:dyDescent="0.35">
      <c r="A4201" s="74" t="s">
        <v>68</v>
      </c>
      <c r="B4201" s="71">
        <v>2019</v>
      </c>
      <c r="C4201" s="71" t="s">
        <v>82</v>
      </c>
      <c r="D4201" s="75"/>
      <c r="E4201" s="76"/>
      <c r="F4201" s="81"/>
      <c r="G4201" s="83" t="s">
        <v>67</v>
      </c>
      <c r="H4201" s="66">
        <v>654577.92000000004</v>
      </c>
      <c r="I4201" s="66">
        <v>551060.96</v>
      </c>
      <c r="J4201" s="66">
        <v>1205638.7999999998</v>
      </c>
      <c r="K4201" s="66">
        <v>576419</v>
      </c>
      <c r="L4201" s="66">
        <v>496770</v>
      </c>
      <c r="M4201" s="66">
        <v>2887</v>
      </c>
      <c r="N4201" s="66">
        <v>1076076</v>
      </c>
      <c r="O4201" s="66">
        <v>384914</v>
      </c>
      <c r="P4201" s="66">
        <v>348952</v>
      </c>
      <c r="Q4201" s="66">
        <v>1680</v>
      </c>
      <c r="R4201" s="66">
        <v>735546</v>
      </c>
      <c r="S4201" s="130">
        <f>IFERROR(Table1[[#This Row],[Female Voters]]/Table1[[#This Row],[Female Population]],"0.0%")</f>
        <v>0.88059646130440816</v>
      </c>
      <c r="T4201" s="130">
        <f>IFERROR(Table1[[#This Row],[Male Voters]]/Table1[[#This Row],[Male Population]],"0.0%")</f>
        <v>0.90147921202764947</v>
      </c>
      <c r="U4201" s="130">
        <f>IFERROR(Table1[[#This Row],[Total Voters]]/Table1[[#This Row],[Total Population]],"0.0%")</f>
        <v>0.89253597346070823</v>
      </c>
      <c r="V4201" s="130">
        <f>IFERROR(Table1[[#This Row],[Female Ballots]]/Table1[[#This Row],[Female Population]],"0.0%")</f>
        <v>0.58803388907465737</v>
      </c>
      <c r="W4201" s="130">
        <f>IFERROR(Table1[[#This Row],[Male Ballots]]/Table1[[#This Row],[Male Population]],"0.0%")</f>
        <v>0.63323665679383279</v>
      </c>
      <c r="X4201" s="130">
        <f>IFERROR(Table1[[#This Row],[Total Ballots]]/Table1[[#This Row],[Total Population]],"0.0%")</f>
        <v>0.61008819556902127</v>
      </c>
      <c r="Y4201" s="78">
        <f>Table1[[#This Row],[Female Ballots]]/Table1[[#This Row],[Female Voters]]</f>
        <v>0.66776771758044062</v>
      </c>
      <c r="Z4201" s="79">
        <f>Table1[[#This Row],[Male Ballots]]/Table1[[#This Row],[Male Voters]]</f>
        <v>0.70244177385912998</v>
      </c>
      <c r="AA4201" s="78">
        <f>Table1[[#This Row],[Total Ballots]]/Table1[[#This Row],[Total Voters]]</f>
        <v>0.68354465669711062</v>
      </c>
    </row>
    <row r="4202" spans="1:27" s="12" customFormat="1" x14ac:dyDescent="0.35">
      <c r="A4202" s="70" t="s">
        <v>59</v>
      </c>
      <c r="B4202" s="71">
        <v>2019</v>
      </c>
      <c r="C4202" s="71" t="s">
        <v>81</v>
      </c>
      <c r="D4202" s="71"/>
      <c r="E4202" s="72"/>
      <c r="F4202" s="81"/>
      <c r="G4202" s="82" t="s">
        <v>79</v>
      </c>
      <c r="H4202" s="66">
        <v>6661.7613000000001</v>
      </c>
      <c r="I4202" s="66">
        <v>6771.7962399999997</v>
      </c>
      <c r="J4202" s="66">
        <v>13433.5589</v>
      </c>
      <c r="K4202" s="66">
        <v>1112</v>
      </c>
      <c r="L4202" s="66">
        <v>1124</v>
      </c>
      <c r="M4202" s="66">
        <v>2</v>
      </c>
      <c r="N4202" s="66">
        <v>2238</v>
      </c>
      <c r="O4202" s="66">
        <v>530</v>
      </c>
      <c r="P4202" s="66">
        <v>444</v>
      </c>
      <c r="Q4202" s="66">
        <v>2</v>
      </c>
      <c r="R4202" s="73">
        <v>976</v>
      </c>
      <c r="S4202" s="130">
        <f>IFERROR(Table1[[#This Row],[Female Voters]]/Table1[[#This Row],[Female Population]],"0.0%")</f>
        <v>0.16692282264751815</v>
      </c>
      <c r="T4202" s="130">
        <f>IFERROR(Table1[[#This Row],[Male Voters]]/Table1[[#This Row],[Male Population]],"0.0%")</f>
        <v>0.16598254881927754</v>
      </c>
      <c r="U4202" s="130">
        <f>IFERROR(Table1[[#This Row],[Total Voters]]/Table1[[#This Row],[Total Population]],"0.0%")</f>
        <v>0.16659769884211398</v>
      </c>
      <c r="V4202" s="130">
        <f>IFERROR(Table1[[#This Row],[Female Ballots]]/Table1[[#This Row],[Female Population]],"0.0%")</f>
        <v>7.9558539571209189E-2</v>
      </c>
      <c r="W4202" s="130">
        <f>IFERROR(Table1[[#This Row],[Male Ballots]]/Table1[[#This Row],[Male Population]],"0.0%")</f>
        <v>6.5566060209750199E-2</v>
      </c>
      <c r="X4202" s="130">
        <f>IFERROR(Table1[[#This Row],[Total Ballots]]/Table1[[#This Row],[Total Population]],"0.0%")</f>
        <v>7.2653866876632375E-2</v>
      </c>
      <c r="Y4202" s="24">
        <f>Table1[[#This Row],[Female Ballots]]/Table1[[#This Row],[Female Voters]]</f>
        <v>0.4766187050359712</v>
      </c>
      <c r="Z4202" s="24">
        <f>Table1[[#This Row],[Male Ballots]]/Table1[[#This Row],[Male Voters]]</f>
        <v>0.39501779359430605</v>
      </c>
      <c r="AA4202" s="24">
        <f>Table1[[#This Row],[Total Ballots]]/Table1[[#This Row],[Total Voters]]</f>
        <v>0.4361036639857015</v>
      </c>
    </row>
    <row r="4203" spans="1:27" s="12" customFormat="1" x14ac:dyDescent="0.35">
      <c r="A4203" s="70" t="s">
        <v>59</v>
      </c>
      <c r="B4203" s="71">
        <v>2019</v>
      </c>
      <c r="C4203" s="71" t="s">
        <v>81</v>
      </c>
      <c r="D4203" s="71"/>
      <c r="E4203" s="72"/>
      <c r="F4203" s="81"/>
      <c r="G4203" s="82" t="s">
        <v>62</v>
      </c>
      <c r="H4203" s="66">
        <v>932.06770000000006</v>
      </c>
      <c r="I4203" s="66">
        <v>1040.0822000000001</v>
      </c>
      <c r="J4203" s="66">
        <v>1972.1499999999999</v>
      </c>
      <c r="K4203" s="66">
        <v>73</v>
      </c>
      <c r="L4203" s="66">
        <v>88</v>
      </c>
      <c r="M4203" s="66">
        <v>1</v>
      </c>
      <c r="N4203" s="66">
        <v>162</v>
      </c>
      <c r="O4203" s="66">
        <v>16</v>
      </c>
      <c r="P4203" s="66">
        <v>13</v>
      </c>
      <c r="Q4203" s="66">
        <v>1</v>
      </c>
      <c r="R4203" s="73">
        <v>30</v>
      </c>
      <c r="S4203" s="130">
        <f>IFERROR(Table1[[#This Row],[Female Voters]]/Table1[[#This Row],[Female Population]],"0.0%")</f>
        <v>7.8320491097374142E-2</v>
      </c>
      <c r="T4203" s="130">
        <f>IFERROR(Table1[[#This Row],[Male Voters]]/Table1[[#This Row],[Male Population]],"0.0%")</f>
        <v>8.4608697274119293E-2</v>
      </c>
      <c r="U4203" s="130">
        <f>IFERROR(Table1[[#This Row],[Total Voters]]/Table1[[#This Row],[Total Population]],"0.0%")</f>
        <v>8.2143853155185964E-2</v>
      </c>
      <c r="V4203" s="130">
        <f>IFERROR(Table1[[#This Row],[Female Ballots]]/Table1[[#This Row],[Female Population]],"0.0%")</f>
        <v>1.716613503504091E-2</v>
      </c>
      <c r="W4203" s="130">
        <f>IFERROR(Table1[[#This Row],[Male Ballots]]/Table1[[#This Row],[Male Population]],"0.0%")</f>
        <v>1.2499012097313076E-2</v>
      </c>
      <c r="X4203" s="130">
        <f>IFERROR(Table1[[#This Row],[Total Ballots]]/Table1[[#This Row],[Total Population]],"0.0%")</f>
        <v>1.5211824658367772E-2</v>
      </c>
      <c r="Y4203" s="24">
        <f>Table1[[#This Row],[Female Ballots]]/Table1[[#This Row],[Female Voters]]</f>
        <v>0.21917808219178081</v>
      </c>
      <c r="Z4203" s="24">
        <f>Table1[[#This Row],[Male Ballots]]/Table1[[#This Row],[Male Voters]]</f>
        <v>0.14772727272727273</v>
      </c>
      <c r="AA4203" s="24">
        <f>Table1[[#This Row],[Total Ballots]]/Table1[[#This Row],[Total Voters]]</f>
        <v>0.18518518518518517</v>
      </c>
    </row>
    <row r="4204" spans="1:27" s="12" customFormat="1" x14ac:dyDescent="0.35">
      <c r="A4204" s="70" t="s">
        <v>59</v>
      </c>
      <c r="B4204" s="71">
        <v>2019</v>
      </c>
      <c r="C4204" s="71" t="s">
        <v>81</v>
      </c>
      <c r="D4204" s="71"/>
      <c r="E4204" s="72"/>
      <c r="F4204" s="81"/>
      <c r="G4204" s="82" t="s">
        <v>63</v>
      </c>
      <c r="H4204" s="66">
        <v>1347.1012000000001</v>
      </c>
      <c r="I4204" s="66">
        <v>1427.1109999999999</v>
      </c>
      <c r="J4204" s="66">
        <v>2774.2129999999997</v>
      </c>
      <c r="K4204" s="66">
        <v>122</v>
      </c>
      <c r="L4204" s="66">
        <v>157</v>
      </c>
      <c r="M4204" s="66"/>
      <c r="N4204" s="66">
        <v>279</v>
      </c>
      <c r="O4204" s="66">
        <v>36</v>
      </c>
      <c r="P4204" s="66">
        <v>31</v>
      </c>
      <c r="Q4204" s="66"/>
      <c r="R4204" s="73">
        <v>67</v>
      </c>
      <c r="S4204" s="130">
        <f>IFERROR(Table1[[#This Row],[Female Voters]]/Table1[[#This Row],[Female Population]],"0.0%")</f>
        <v>9.0564836554224731E-2</v>
      </c>
      <c r="T4204" s="130">
        <f>IFERROR(Table1[[#This Row],[Male Voters]]/Table1[[#This Row],[Male Population]],"0.0%")</f>
        <v>0.11001246574372983</v>
      </c>
      <c r="U4204" s="130">
        <f>IFERROR(Table1[[#This Row],[Total Voters]]/Table1[[#This Row],[Total Population]],"0.0%")</f>
        <v>0.10056906228901676</v>
      </c>
      <c r="V4204" s="130">
        <f>IFERROR(Table1[[#This Row],[Female Ballots]]/Table1[[#This Row],[Female Population]],"0.0%")</f>
        <v>2.6724050130754837E-2</v>
      </c>
      <c r="W4204" s="130">
        <f>IFERROR(Table1[[#This Row],[Male Ballots]]/Table1[[#This Row],[Male Population]],"0.0%")</f>
        <v>2.1722206611819266E-2</v>
      </c>
      <c r="X4204" s="130">
        <f>IFERROR(Table1[[#This Row],[Total Ballots]]/Table1[[#This Row],[Total Population]],"0.0%")</f>
        <v>2.4150993452918001E-2</v>
      </c>
      <c r="Y4204" s="24">
        <f>Table1[[#This Row],[Female Ballots]]/Table1[[#This Row],[Female Voters]]</f>
        <v>0.29508196721311475</v>
      </c>
      <c r="Z4204" s="24">
        <f>Table1[[#This Row],[Male Ballots]]/Table1[[#This Row],[Male Voters]]</f>
        <v>0.19745222929936307</v>
      </c>
      <c r="AA4204" s="24">
        <f>Table1[[#This Row],[Total Ballots]]/Table1[[#This Row],[Total Voters]]</f>
        <v>0.24014336917562723</v>
      </c>
    </row>
    <row r="4205" spans="1:27" s="12" customFormat="1" x14ac:dyDescent="0.35">
      <c r="A4205" s="70" t="s">
        <v>59</v>
      </c>
      <c r="B4205" s="71">
        <v>2019</v>
      </c>
      <c r="C4205" s="71" t="s">
        <v>81</v>
      </c>
      <c r="D4205" s="71"/>
      <c r="E4205" s="72"/>
      <c r="F4205" s="81"/>
      <c r="G4205" s="82" t="s">
        <v>64</v>
      </c>
      <c r="H4205" s="66">
        <v>1228.105</v>
      </c>
      <c r="I4205" s="66">
        <v>1232.1214</v>
      </c>
      <c r="J4205" s="66">
        <v>2460.2260000000001</v>
      </c>
      <c r="K4205" s="66">
        <v>139</v>
      </c>
      <c r="L4205" s="66">
        <v>139</v>
      </c>
      <c r="M4205" s="66"/>
      <c r="N4205" s="66">
        <v>278</v>
      </c>
      <c r="O4205" s="66">
        <v>35</v>
      </c>
      <c r="P4205" s="66">
        <v>34</v>
      </c>
      <c r="Q4205" s="66"/>
      <c r="R4205" s="73">
        <v>69</v>
      </c>
      <c r="S4205" s="130">
        <f>IFERROR(Table1[[#This Row],[Female Voters]]/Table1[[#This Row],[Female Population]],"0.0%")</f>
        <v>0.11318250475325807</v>
      </c>
      <c r="T4205" s="130">
        <f>IFERROR(Table1[[#This Row],[Male Voters]]/Table1[[#This Row],[Male Population]],"0.0%")</f>
        <v>0.11281355879380067</v>
      </c>
      <c r="U4205" s="130">
        <f>IFERROR(Table1[[#This Row],[Total Voters]]/Table1[[#This Row],[Total Population]],"0.0%")</f>
        <v>0.11299774898728815</v>
      </c>
      <c r="V4205" s="130">
        <f>IFERROR(Table1[[#This Row],[Female Ballots]]/Table1[[#This Row],[Female Population]],"0.0%")</f>
        <v>2.8499191844345555E-2</v>
      </c>
      <c r="W4205" s="130">
        <f>IFERROR(Table1[[#This Row],[Male Ballots]]/Table1[[#This Row],[Male Population]],"0.0%")</f>
        <v>2.7594683445965634E-2</v>
      </c>
      <c r="X4205" s="130">
        <f>IFERROR(Table1[[#This Row],[Total Ballots]]/Table1[[#This Row],[Total Population]],"0.0%")</f>
        <v>2.804620388533411E-2</v>
      </c>
      <c r="Y4205" s="24">
        <f>Table1[[#This Row],[Female Ballots]]/Table1[[#This Row],[Female Voters]]</f>
        <v>0.25179856115107913</v>
      </c>
      <c r="Z4205" s="24">
        <f>Table1[[#This Row],[Male Ballots]]/Table1[[#This Row],[Male Voters]]</f>
        <v>0.2446043165467626</v>
      </c>
      <c r="AA4205" s="24">
        <f>Table1[[#This Row],[Total Ballots]]/Table1[[#This Row],[Total Voters]]</f>
        <v>0.24820143884892087</v>
      </c>
    </row>
    <row r="4206" spans="1:27" s="12" customFormat="1" x14ac:dyDescent="0.35">
      <c r="A4206" s="70" t="s">
        <v>59</v>
      </c>
      <c r="B4206" s="71">
        <v>2019</v>
      </c>
      <c r="C4206" s="71" t="s">
        <v>81</v>
      </c>
      <c r="D4206" s="71"/>
      <c r="E4206" s="72"/>
      <c r="F4206" s="81"/>
      <c r="G4206" s="82" t="s">
        <v>65</v>
      </c>
      <c r="H4206" s="66">
        <v>1035.1052</v>
      </c>
      <c r="I4206" s="66">
        <v>1012.1201</v>
      </c>
      <c r="J4206" s="66">
        <v>2047.2259999999999</v>
      </c>
      <c r="K4206" s="66">
        <v>160</v>
      </c>
      <c r="L4206" s="66">
        <v>147</v>
      </c>
      <c r="M4206" s="66"/>
      <c r="N4206" s="66">
        <v>307</v>
      </c>
      <c r="O4206" s="66">
        <v>61</v>
      </c>
      <c r="P4206" s="66">
        <v>41</v>
      </c>
      <c r="Q4206" s="66"/>
      <c r="R4206" s="73">
        <v>102</v>
      </c>
      <c r="S4206" s="130">
        <f>IFERROR(Table1[[#This Row],[Female Voters]]/Table1[[#This Row],[Female Population]],"0.0%")</f>
        <v>0.15457366072549922</v>
      </c>
      <c r="T4206" s="130">
        <f>IFERROR(Table1[[#This Row],[Male Voters]]/Table1[[#This Row],[Male Population]],"0.0%")</f>
        <v>0.14523968054779271</v>
      </c>
      <c r="U4206" s="130">
        <f>IFERROR(Table1[[#This Row],[Total Voters]]/Table1[[#This Row],[Total Population]],"0.0%")</f>
        <v>0.14995901771470274</v>
      </c>
      <c r="V4206" s="130">
        <f>IFERROR(Table1[[#This Row],[Female Ballots]]/Table1[[#This Row],[Female Population]],"0.0%")</f>
        <v>5.8931208151596574E-2</v>
      </c>
      <c r="W4206" s="130">
        <f>IFERROR(Table1[[#This Row],[Male Ballots]]/Table1[[#This Row],[Male Population]],"0.0%")</f>
        <v>4.0509026547343542E-2</v>
      </c>
      <c r="X4206" s="130">
        <f>IFERROR(Table1[[#This Row],[Total Ballots]]/Table1[[#This Row],[Total Population]],"0.0%")</f>
        <v>4.9823517286318175E-2</v>
      </c>
      <c r="Y4206" s="24">
        <f>Table1[[#This Row],[Female Ballots]]/Table1[[#This Row],[Female Voters]]</f>
        <v>0.38124999999999998</v>
      </c>
      <c r="Z4206" s="24">
        <f>Table1[[#This Row],[Male Ballots]]/Table1[[#This Row],[Male Voters]]</f>
        <v>0.27891156462585032</v>
      </c>
      <c r="AA4206" s="24">
        <f>Table1[[#This Row],[Total Ballots]]/Table1[[#This Row],[Total Voters]]</f>
        <v>0.33224755700325731</v>
      </c>
    </row>
    <row r="4207" spans="1:27" s="12" customFormat="1" x14ac:dyDescent="0.35">
      <c r="A4207" s="70" t="s">
        <v>59</v>
      </c>
      <c r="B4207" s="71">
        <v>2019</v>
      </c>
      <c r="C4207" s="71" t="s">
        <v>81</v>
      </c>
      <c r="D4207" s="71"/>
      <c r="E4207" s="72"/>
      <c r="F4207" s="81"/>
      <c r="G4207" s="82" t="s">
        <v>66</v>
      </c>
      <c r="H4207" s="66">
        <v>944.14910000000009</v>
      </c>
      <c r="I4207" s="66">
        <v>927.14580000000001</v>
      </c>
      <c r="J4207" s="66">
        <v>1871.2950000000001</v>
      </c>
      <c r="K4207" s="66">
        <v>244</v>
      </c>
      <c r="L4207" s="66">
        <v>239</v>
      </c>
      <c r="M4207" s="66">
        <v>1</v>
      </c>
      <c r="N4207" s="66">
        <v>484</v>
      </c>
      <c r="O4207" s="66">
        <v>127</v>
      </c>
      <c r="P4207" s="66">
        <v>102</v>
      </c>
      <c r="Q4207" s="66">
        <v>1</v>
      </c>
      <c r="R4207" s="73">
        <v>230</v>
      </c>
      <c r="S4207" s="130">
        <f>IFERROR(Table1[[#This Row],[Female Voters]]/Table1[[#This Row],[Female Population]],"0.0%")</f>
        <v>0.25843375797318452</v>
      </c>
      <c r="T4207" s="130">
        <f>IFERROR(Table1[[#This Row],[Male Voters]]/Table1[[#This Row],[Male Population]],"0.0%")</f>
        <v>0.25778038362466832</v>
      </c>
      <c r="U4207" s="130">
        <f>IFERROR(Table1[[#This Row],[Total Voters]]/Table1[[#This Row],[Total Population]],"0.0%")</f>
        <v>0.25864441469677413</v>
      </c>
      <c r="V4207" s="130">
        <f>IFERROR(Table1[[#This Row],[Female Ballots]]/Table1[[#This Row],[Female Population]],"0.0%")</f>
        <v>0.13451265271555096</v>
      </c>
      <c r="W4207" s="130">
        <f>IFERROR(Table1[[#This Row],[Male Ballots]]/Table1[[#This Row],[Male Population]],"0.0%")</f>
        <v>0.11001505912015133</v>
      </c>
      <c r="X4207" s="130">
        <f>IFERROR(Table1[[#This Row],[Total Ballots]]/Table1[[#This Row],[Total Population]],"0.0%")</f>
        <v>0.12290953590962408</v>
      </c>
      <c r="Y4207" s="24">
        <f>Table1[[#This Row],[Female Ballots]]/Table1[[#This Row],[Female Voters]]</f>
        <v>0.52049180327868849</v>
      </c>
      <c r="Z4207" s="24">
        <f>Table1[[#This Row],[Male Ballots]]/Table1[[#This Row],[Male Voters]]</f>
        <v>0.42677824267782427</v>
      </c>
      <c r="AA4207" s="24">
        <f>Table1[[#This Row],[Total Ballots]]/Table1[[#This Row],[Total Voters]]</f>
        <v>0.47520661157024796</v>
      </c>
    </row>
    <row r="4208" spans="1:27" s="12" customFormat="1" x14ac:dyDescent="0.35">
      <c r="A4208" s="70" t="s">
        <v>59</v>
      </c>
      <c r="B4208" s="71">
        <v>2019</v>
      </c>
      <c r="C4208" s="71" t="s">
        <v>81</v>
      </c>
      <c r="D4208" s="71"/>
      <c r="E4208" s="72"/>
      <c r="F4208" s="81"/>
      <c r="G4208" s="82" t="s">
        <v>67</v>
      </c>
      <c r="H4208" s="66">
        <v>1175.2330999999999</v>
      </c>
      <c r="I4208" s="66">
        <v>1133.2157400000001</v>
      </c>
      <c r="J4208" s="66">
        <v>2308.4488999999999</v>
      </c>
      <c r="K4208" s="66">
        <v>374</v>
      </c>
      <c r="L4208" s="66">
        <v>354</v>
      </c>
      <c r="M4208" s="66"/>
      <c r="N4208" s="66">
        <v>728</v>
      </c>
      <c r="O4208" s="66">
        <v>255</v>
      </c>
      <c r="P4208" s="66">
        <v>223</v>
      </c>
      <c r="Q4208" s="66"/>
      <c r="R4208" s="66">
        <v>478</v>
      </c>
      <c r="S4208" s="130">
        <f>IFERROR(Table1[[#This Row],[Female Voters]]/Table1[[#This Row],[Female Population]],"0.0%")</f>
        <v>0.31823473998477408</v>
      </c>
      <c r="T4208" s="130">
        <f>IFERROR(Table1[[#This Row],[Male Voters]]/Table1[[#This Row],[Male Population]],"0.0%")</f>
        <v>0.31238535391328043</v>
      </c>
      <c r="U4208" s="130">
        <f>IFERROR(Table1[[#This Row],[Total Voters]]/Table1[[#This Row],[Total Population]],"0.0%")</f>
        <v>0.31536327271528514</v>
      </c>
      <c r="V4208" s="130">
        <f>IFERROR(Table1[[#This Row],[Female Ballots]]/Table1[[#This Row],[Female Population]],"0.0%")</f>
        <v>0.21697823180780051</v>
      </c>
      <c r="W4208" s="130">
        <f>IFERROR(Table1[[#This Row],[Male Ballots]]/Table1[[#This Row],[Male Population]],"0.0%")</f>
        <v>0.19678512407531507</v>
      </c>
      <c r="X4208" s="130">
        <f>IFERROR(Table1[[#This Row],[Total Ballots]]/Table1[[#This Row],[Total Population]],"0.0%")</f>
        <v>0.20706544554657461</v>
      </c>
      <c r="Y4208" s="24">
        <f>IFERROR(Table1[[#This Row],[Female Ballots]]/Table1[[#This Row],[Female Voters]],"")</f>
        <v>0.68181818181818177</v>
      </c>
      <c r="Z4208" s="24">
        <f>IFERROR(Table1[[#This Row],[Male Ballots]]/Table1[[#This Row],[Male Voters]],"")</f>
        <v>0.62994350282485878</v>
      </c>
      <c r="AA4208" s="24">
        <f>IFERROR(Table1[[#This Row],[Total Ballots]]/Table1[[#This Row],[Total Voters]],"")</f>
        <v>0.65659340659340659</v>
      </c>
    </row>
    <row r="4209" spans="1:27" s="12" customFormat="1" x14ac:dyDescent="0.35">
      <c r="A4209" s="70" t="s">
        <v>37</v>
      </c>
      <c r="B4209" s="71">
        <v>2019</v>
      </c>
      <c r="C4209" s="71" t="s">
        <v>81</v>
      </c>
      <c r="D4209" s="71"/>
      <c r="E4209" s="72"/>
      <c r="F4209" s="81"/>
      <c r="G4209" s="82" t="s">
        <v>79</v>
      </c>
      <c r="H4209" s="66">
        <v>9123.9998999999989</v>
      </c>
      <c r="I4209" s="66">
        <v>8478</v>
      </c>
      <c r="J4209" s="66">
        <v>17601.999899999999</v>
      </c>
      <c r="K4209" s="66">
        <v>0</v>
      </c>
      <c r="L4209" s="66">
        <v>0</v>
      </c>
      <c r="M4209" s="66">
        <v>0</v>
      </c>
      <c r="N4209" s="66">
        <v>0</v>
      </c>
      <c r="O4209" s="66">
        <v>0</v>
      </c>
      <c r="P4209" s="66">
        <v>0</v>
      </c>
      <c r="Q4209" s="66">
        <v>0</v>
      </c>
      <c r="R4209" s="73">
        <v>0</v>
      </c>
      <c r="S4209" s="130">
        <f>IFERROR(Table1[[#This Row],[Female Voters]]/Table1[[#This Row],[Female Population]],"0.0%")</f>
        <v>0</v>
      </c>
      <c r="T4209" s="130">
        <f>IFERROR(Table1[[#This Row],[Male Voters]]/Table1[[#This Row],[Male Population]],"0.0%")</f>
        <v>0</v>
      </c>
      <c r="U4209" s="130">
        <f>IFERROR(Table1[[#This Row],[Total Voters]]/Table1[[#This Row],[Total Population]],"0.0%")</f>
        <v>0</v>
      </c>
      <c r="V4209" s="130">
        <f>IFERROR(Table1[[#This Row],[Female Ballots]]/Table1[[#This Row],[Female Population]],"0.0%")</f>
        <v>0</v>
      </c>
      <c r="W4209" s="130">
        <f>IFERROR(Table1[[#This Row],[Male Ballots]]/Table1[[#This Row],[Male Population]],"0.0%")</f>
        <v>0</v>
      </c>
      <c r="X4209" s="130">
        <f>IFERROR(Table1[[#This Row],[Total Ballots]]/Table1[[#This Row],[Total Population]],"0.0%")</f>
        <v>0</v>
      </c>
      <c r="Y4209" s="130" t="str">
        <f>IFERROR(Table1[[#This Row],[Female Ballots]]/Table1[[#This Row],[Female Voters]],"0.0%")</f>
        <v>0.0%</v>
      </c>
      <c r="Z4209" s="130" t="str">
        <f>IFERROR(Table1[[#This Row],[Male Ballots]]/Table1[[#This Row],[Male Voters]],"0.0%")</f>
        <v>0.0%</v>
      </c>
      <c r="AA4209" s="130" t="str">
        <f>IFERROR(Table1[[#This Row],[Total Ballots]]/Table1[[#This Row],[Total Voters]],"0.0%")</f>
        <v>0.0%</v>
      </c>
    </row>
    <row r="4210" spans="1:27" s="12" customFormat="1" x14ac:dyDescent="0.35">
      <c r="A4210" s="70" t="s">
        <v>37</v>
      </c>
      <c r="B4210" s="71">
        <v>2019</v>
      </c>
      <c r="C4210" s="71" t="s">
        <v>81</v>
      </c>
      <c r="D4210" s="71"/>
      <c r="E4210" s="72"/>
      <c r="F4210" s="81"/>
      <c r="G4210" s="82" t="s">
        <v>62</v>
      </c>
      <c r="H4210" s="66">
        <v>827</v>
      </c>
      <c r="I4210" s="66">
        <v>819</v>
      </c>
      <c r="J4210" s="66">
        <v>1646</v>
      </c>
      <c r="K4210" s="66">
        <v>0</v>
      </c>
      <c r="L4210" s="66">
        <v>0</v>
      </c>
      <c r="M4210" s="66">
        <v>0</v>
      </c>
      <c r="N4210" s="66">
        <v>0</v>
      </c>
      <c r="O4210" s="66">
        <v>0</v>
      </c>
      <c r="P4210" s="66">
        <v>0</v>
      </c>
      <c r="Q4210" s="66">
        <v>0</v>
      </c>
      <c r="R4210" s="73">
        <v>0</v>
      </c>
      <c r="S4210" s="130">
        <f>IFERROR(Table1[[#This Row],[Female Voters]]/Table1[[#This Row],[Female Population]],"0.0%")</f>
        <v>0</v>
      </c>
      <c r="T4210" s="130">
        <f>IFERROR(Table1[[#This Row],[Male Voters]]/Table1[[#This Row],[Male Population]],"0.0%")</f>
        <v>0</v>
      </c>
      <c r="U4210" s="130">
        <f>IFERROR(Table1[[#This Row],[Total Voters]]/Table1[[#This Row],[Total Population]],"0.0%")</f>
        <v>0</v>
      </c>
      <c r="V4210" s="130">
        <f>IFERROR(Table1[[#This Row],[Female Ballots]]/Table1[[#This Row],[Female Population]],"0.0%")</f>
        <v>0</v>
      </c>
      <c r="W4210" s="130">
        <f>IFERROR(Table1[[#This Row],[Male Ballots]]/Table1[[#This Row],[Male Population]],"0.0%")</f>
        <v>0</v>
      </c>
      <c r="X4210" s="130">
        <f>IFERROR(Table1[[#This Row],[Total Ballots]]/Table1[[#This Row],[Total Population]],"0.0%")</f>
        <v>0</v>
      </c>
      <c r="Y4210" s="130" t="str">
        <f>IFERROR(Table1[[#This Row],[Female Ballots]]/Table1[[#This Row],[Female Voters]],"0.0%")</f>
        <v>0.0%</v>
      </c>
      <c r="Z4210" s="130" t="str">
        <f>IFERROR(Table1[[#This Row],[Male Ballots]]/Table1[[#This Row],[Male Voters]],"0.0%")</f>
        <v>0.0%</v>
      </c>
      <c r="AA4210" s="130" t="str">
        <f>IFERROR(Table1[[#This Row],[Total Ballots]]/Table1[[#This Row],[Total Voters]],"0.0%")</f>
        <v>0.0%</v>
      </c>
    </row>
    <row r="4211" spans="1:27" s="12" customFormat="1" x14ac:dyDescent="0.35">
      <c r="A4211" s="70" t="s">
        <v>37</v>
      </c>
      <c r="B4211" s="71">
        <v>2019</v>
      </c>
      <c r="C4211" s="71" t="s">
        <v>81</v>
      </c>
      <c r="D4211" s="71"/>
      <c r="E4211" s="72"/>
      <c r="F4211" s="81"/>
      <c r="G4211" s="82" t="s">
        <v>63</v>
      </c>
      <c r="H4211" s="66">
        <v>1202</v>
      </c>
      <c r="I4211" s="66">
        <v>1201</v>
      </c>
      <c r="J4211" s="66">
        <v>2403</v>
      </c>
      <c r="K4211" s="66">
        <v>0</v>
      </c>
      <c r="L4211" s="66">
        <v>0</v>
      </c>
      <c r="M4211" s="66">
        <v>0</v>
      </c>
      <c r="N4211" s="66">
        <v>0</v>
      </c>
      <c r="O4211" s="66">
        <v>0</v>
      </c>
      <c r="P4211" s="66">
        <v>0</v>
      </c>
      <c r="Q4211" s="66">
        <v>0</v>
      </c>
      <c r="R4211" s="73">
        <v>0</v>
      </c>
      <c r="S4211" s="130">
        <f>IFERROR(Table1[[#This Row],[Female Voters]]/Table1[[#This Row],[Female Population]],"0.0%")</f>
        <v>0</v>
      </c>
      <c r="T4211" s="130">
        <f>IFERROR(Table1[[#This Row],[Male Voters]]/Table1[[#This Row],[Male Population]],"0.0%")</f>
        <v>0</v>
      </c>
      <c r="U4211" s="130">
        <f>IFERROR(Table1[[#This Row],[Total Voters]]/Table1[[#This Row],[Total Population]],"0.0%")</f>
        <v>0</v>
      </c>
      <c r="V4211" s="130">
        <f>IFERROR(Table1[[#This Row],[Female Ballots]]/Table1[[#This Row],[Female Population]],"0.0%")</f>
        <v>0</v>
      </c>
      <c r="W4211" s="130">
        <f>IFERROR(Table1[[#This Row],[Male Ballots]]/Table1[[#This Row],[Male Population]],"0.0%")</f>
        <v>0</v>
      </c>
      <c r="X4211" s="130">
        <f>IFERROR(Table1[[#This Row],[Total Ballots]]/Table1[[#This Row],[Total Population]],"0.0%")</f>
        <v>0</v>
      </c>
      <c r="Y4211" s="130" t="str">
        <f>IFERROR(Table1[[#This Row],[Female Ballots]]/Table1[[#This Row],[Female Voters]],"0.0%")</f>
        <v>0.0%</v>
      </c>
      <c r="Z4211" s="130" t="str">
        <f>IFERROR(Table1[[#This Row],[Male Ballots]]/Table1[[#This Row],[Male Voters]],"0.0%")</f>
        <v>0.0%</v>
      </c>
      <c r="AA4211" s="130" t="str">
        <f>IFERROR(Table1[[#This Row],[Total Ballots]]/Table1[[#This Row],[Total Voters]],"0.0%")</f>
        <v>0.0%</v>
      </c>
    </row>
    <row r="4212" spans="1:27" s="12" customFormat="1" x14ac:dyDescent="0.35">
      <c r="A4212" s="70" t="s">
        <v>37</v>
      </c>
      <c r="B4212" s="71">
        <v>2019</v>
      </c>
      <c r="C4212" s="71" t="s">
        <v>81</v>
      </c>
      <c r="D4212" s="71"/>
      <c r="E4212" s="72"/>
      <c r="F4212" s="81"/>
      <c r="G4212" s="82" t="s">
        <v>64</v>
      </c>
      <c r="H4212" s="66">
        <v>1252</v>
      </c>
      <c r="I4212" s="66">
        <v>1173</v>
      </c>
      <c r="J4212" s="66">
        <v>2425</v>
      </c>
      <c r="K4212" s="66">
        <v>0</v>
      </c>
      <c r="L4212" s="66">
        <v>0</v>
      </c>
      <c r="M4212" s="66">
        <v>0</v>
      </c>
      <c r="N4212" s="66">
        <v>0</v>
      </c>
      <c r="O4212" s="66">
        <v>0</v>
      </c>
      <c r="P4212" s="66">
        <v>0</v>
      </c>
      <c r="Q4212" s="66">
        <v>0</v>
      </c>
      <c r="R4212" s="73">
        <v>0</v>
      </c>
      <c r="S4212" s="130">
        <f>IFERROR(Table1[[#This Row],[Female Voters]]/Table1[[#This Row],[Female Population]],"0.0%")</f>
        <v>0</v>
      </c>
      <c r="T4212" s="130">
        <f>IFERROR(Table1[[#This Row],[Male Voters]]/Table1[[#This Row],[Male Population]],"0.0%")</f>
        <v>0</v>
      </c>
      <c r="U4212" s="130">
        <f>IFERROR(Table1[[#This Row],[Total Voters]]/Table1[[#This Row],[Total Population]],"0.0%")</f>
        <v>0</v>
      </c>
      <c r="V4212" s="130">
        <f>IFERROR(Table1[[#This Row],[Female Ballots]]/Table1[[#This Row],[Female Population]],"0.0%")</f>
        <v>0</v>
      </c>
      <c r="W4212" s="130">
        <f>IFERROR(Table1[[#This Row],[Male Ballots]]/Table1[[#This Row],[Male Population]],"0.0%")</f>
        <v>0</v>
      </c>
      <c r="X4212" s="130">
        <f>IFERROR(Table1[[#This Row],[Total Ballots]]/Table1[[#This Row],[Total Population]],"0.0%")</f>
        <v>0</v>
      </c>
      <c r="Y4212" s="130" t="str">
        <f>IFERROR(Table1[[#This Row],[Female Ballots]]/Table1[[#This Row],[Female Voters]],"0.0%")</f>
        <v>0.0%</v>
      </c>
      <c r="Z4212" s="130" t="str">
        <f>IFERROR(Table1[[#This Row],[Male Ballots]]/Table1[[#This Row],[Male Voters]],"0.0%")</f>
        <v>0.0%</v>
      </c>
      <c r="AA4212" s="130" t="str">
        <f>IFERROR(Table1[[#This Row],[Total Ballots]]/Table1[[#This Row],[Total Voters]],"0.0%")</f>
        <v>0.0%</v>
      </c>
    </row>
    <row r="4213" spans="1:27" s="12" customFormat="1" x14ac:dyDescent="0.35">
      <c r="A4213" s="70" t="s">
        <v>37</v>
      </c>
      <c r="B4213" s="71">
        <v>2019</v>
      </c>
      <c r="C4213" s="71" t="s">
        <v>81</v>
      </c>
      <c r="D4213" s="71"/>
      <c r="E4213" s="72"/>
      <c r="F4213" s="81"/>
      <c r="G4213" s="82" t="s">
        <v>65</v>
      </c>
      <c r="H4213" s="66">
        <v>1298</v>
      </c>
      <c r="I4213" s="66">
        <v>1230</v>
      </c>
      <c r="J4213" s="66">
        <v>2528</v>
      </c>
      <c r="K4213" s="66">
        <v>0</v>
      </c>
      <c r="L4213" s="66">
        <v>0</v>
      </c>
      <c r="M4213" s="66">
        <v>0</v>
      </c>
      <c r="N4213" s="66">
        <v>0</v>
      </c>
      <c r="O4213" s="66">
        <v>0</v>
      </c>
      <c r="P4213" s="66">
        <v>0</v>
      </c>
      <c r="Q4213" s="66">
        <v>0</v>
      </c>
      <c r="R4213" s="73">
        <v>0</v>
      </c>
      <c r="S4213" s="130">
        <f>IFERROR(Table1[[#This Row],[Female Voters]]/Table1[[#This Row],[Female Population]],"0.0%")</f>
        <v>0</v>
      </c>
      <c r="T4213" s="130">
        <f>IFERROR(Table1[[#This Row],[Male Voters]]/Table1[[#This Row],[Male Population]],"0.0%")</f>
        <v>0</v>
      </c>
      <c r="U4213" s="130">
        <f>IFERROR(Table1[[#This Row],[Total Voters]]/Table1[[#This Row],[Total Population]],"0.0%")</f>
        <v>0</v>
      </c>
      <c r="V4213" s="130">
        <f>IFERROR(Table1[[#This Row],[Female Ballots]]/Table1[[#This Row],[Female Population]],"0.0%")</f>
        <v>0</v>
      </c>
      <c r="W4213" s="130">
        <f>IFERROR(Table1[[#This Row],[Male Ballots]]/Table1[[#This Row],[Male Population]],"0.0%")</f>
        <v>0</v>
      </c>
      <c r="X4213" s="130">
        <f>IFERROR(Table1[[#This Row],[Total Ballots]]/Table1[[#This Row],[Total Population]],"0.0%")</f>
        <v>0</v>
      </c>
      <c r="Y4213" s="130" t="str">
        <f>IFERROR(Table1[[#This Row],[Female Ballots]]/Table1[[#This Row],[Female Voters]],"0.0%")</f>
        <v>0.0%</v>
      </c>
      <c r="Z4213" s="130" t="str">
        <f>IFERROR(Table1[[#This Row],[Male Ballots]]/Table1[[#This Row],[Male Voters]],"0.0%")</f>
        <v>0.0%</v>
      </c>
      <c r="AA4213" s="130" t="str">
        <f>IFERROR(Table1[[#This Row],[Total Ballots]]/Table1[[#This Row],[Total Voters]],"0.0%")</f>
        <v>0.0%</v>
      </c>
    </row>
    <row r="4214" spans="1:27" s="12" customFormat="1" x14ac:dyDescent="0.35">
      <c r="A4214" s="70" t="s">
        <v>37</v>
      </c>
      <c r="B4214" s="71">
        <v>2019</v>
      </c>
      <c r="C4214" s="71" t="s">
        <v>81</v>
      </c>
      <c r="D4214" s="71"/>
      <c r="E4214" s="72"/>
      <c r="F4214" s="81"/>
      <c r="G4214" s="82" t="s">
        <v>66</v>
      </c>
      <c r="H4214" s="66">
        <v>1790</v>
      </c>
      <c r="I4214" s="66">
        <v>1563</v>
      </c>
      <c r="J4214" s="66">
        <v>3353</v>
      </c>
      <c r="K4214" s="66">
        <v>0</v>
      </c>
      <c r="L4214" s="66">
        <v>0</v>
      </c>
      <c r="M4214" s="66">
        <v>0</v>
      </c>
      <c r="N4214" s="66">
        <v>0</v>
      </c>
      <c r="O4214" s="66">
        <v>0</v>
      </c>
      <c r="P4214" s="66">
        <v>0</v>
      </c>
      <c r="Q4214" s="66">
        <v>0</v>
      </c>
      <c r="R4214" s="73">
        <v>0</v>
      </c>
      <c r="S4214" s="130">
        <f>IFERROR(Table1[[#This Row],[Female Voters]]/Table1[[#This Row],[Female Population]],"0.0%")</f>
        <v>0</v>
      </c>
      <c r="T4214" s="130">
        <f>IFERROR(Table1[[#This Row],[Male Voters]]/Table1[[#This Row],[Male Population]],"0.0%")</f>
        <v>0</v>
      </c>
      <c r="U4214" s="130">
        <f>IFERROR(Table1[[#This Row],[Total Voters]]/Table1[[#This Row],[Total Population]],"0.0%")</f>
        <v>0</v>
      </c>
      <c r="V4214" s="130">
        <f>IFERROR(Table1[[#This Row],[Female Ballots]]/Table1[[#This Row],[Female Population]],"0.0%")</f>
        <v>0</v>
      </c>
      <c r="W4214" s="130">
        <f>IFERROR(Table1[[#This Row],[Male Ballots]]/Table1[[#This Row],[Male Population]],"0.0%")</f>
        <v>0</v>
      </c>
      <c r="X4214" s="130">
        <f>IFERROR(Table1[[#This Row],[Total Ballots]]/Table1[[#This Row],[Total Population]],"0.0%")</f>
        <v>0</v>
      </c>
      <c r="Y4214" s="130" t="str">
        <f>IFERROR(Table1[[#This Row],[Female Ballots]]/Table1[[#This Row],[Female Voters]],"0.0%")</f>
        <v>0.0%</v>
      </c>
      <c r="Z4214" s="130" t="str">
        <f>IFERROR(Table1[[#This Row],[Male Ballots]]/Table1[[#This Row],[Male Voters]],"0.0%")</f>
        <v>0.0%</v>
      </c>
      <c r="AA4214" s="130" t="str">
        <f>IFERROR(Table1[[#This Row],[Total Ballots]]/Table1[[#This Row],[Total Voters]],"0.0%")</f>
        <v>0.0%</v>
      </c>
    </row>
    <row r="4215" spans="1:27" s="12" customFormat="1" x14ac:dyDescent="0.35">
      <c r="A4215" s="70" t="s">
        <v>37</v>
      </c>
      <c r="B4215" s="71">
        <v>2019</v>
      </c>
      <c r="C4215" s="71" t="s">
        <v>81</v>
      </c>
      <c r="D4215" s="71"/>
      <c r="E4215" s="72"/>
      <c r="F4215" s="81"/>
      <c r="G4215" s="82" t="s">
        <v>67</v>
      </c>
      <c r="H4215" s="66">
        <v>2754.9998999999998</v>
      </c>
      <c r="I4215" s="66">
        <v>2492</v>
      </c>
      <c r="J4215" s="66">
        <v>5246.9998999999998</v>
      </c>
      <c r="K4215" s="66">
        <v>0</v>
      </c>
      <c r="L4215" s="66">
        <v>0</v>
      </c>
      <c r="M4215" s="66">
        <v>0</v>
      </c>
      <c r="N4215" s="66">
        <v>0</v>
      </c>
      <c r="O4215" s="66">
        <v>0</v>
      </c>
      <c r="P4215" s="66">
        <v>0</v>
      </c>
      <c r="Q4215" s="66">
        <v>0</v>
      </c>
      <c r="R4215" s="66">
        <v>0</v>
      </c>
      <c r="S4215" s="130">
        <f>IFERROR(Table1[[#This Row],[Female Voters]]/Table1[[#This Row],[Female Population]],"0.0%")</f>
        <v>0</v>
      </c>
      <c r="T4215" s="130">
        <f>IFERROR(Table1[[#This Row],[Male Voters]]/Table1[[#This Row],[Male Population]],"0.0%")</f>
        <v>0</v>
      </c>
      <c r="U4215" s="130">
        <f>IFERROR(Table1[[#This Row],[Total Voters]]/Table1[[#This Row],[Total Population]],"0.0%")</f>
        <v>0</v>
      </c>
      <c r="V4215" s="130">
        <f>IFERROR(Table1[[#This Row],[Female Ballots]]/Table1[[#This Row],[Female Population]],"0.0%")</f>
        <v>0</v>
      </c>
      <c r="W4215" s="130">
        <f>IFERROR(Table1[[#This Row],[Male Ballots]]/Table1[[#This Row],[Male Population]],"0.0%")</f>
        <v>0</v>
      </c>
      <c r="X4215" s="130">
        <f>IFERROR(Table1[[#This Row],[Total Ballots]]/Table1[[#This Row],[Total Population]],"0.0%")</f>
        <v>0</v>
      </c>
      <c r="Y4215" s="130" t="str">
        <f>IFERROR(Table1[[#This Row],[Female Ballots]]/Table1[[#This Row],[Female Voters]],"0.0%")</f>
        <v>0.0%</v>
      </c>
      <c r="Z4215" s="130" t="str">
        <f>IFERROR(Table1[[#This Row],[Male Ballots]]/Table1[[#This Row],[Male Voters]],"0.0%")</f>
        <v>0.0%</v>
      </c>
      <c r="AA4215" s="130" t="str">
        <f>IFERROR(Table1[[#This Row],[Total Ballots]]/Table1[[#This Row],[Total Voters]],"0.0%")</f>
        <v>0.0%</v>
      </c>
    </row>
    <row r="4216" spans="1:27" s="12" customFormat="1" x14ac:dyDescent="0.35">
      <c r="A4216" s="70" t="s">
        <v>48</v>
      </c>
      <c r="B4216" s="71">
        <v>2019</v>
      </c>
      <c r="C4216" s="71" t="s">
        <v>81</v>
      </c>
      <c r="D4216" s="71"/>
      <c r="E4216" s="72"/>
      <c r="F4216" s="81"/>
      <c r="G4216" s="82" t="s">
        <v>79</v>
      </c>
      <c r="H4216" s="66">
        <v>76011.998000000007</v>
      </c>
      <c r="I4216" s="66">
        <v>73583</v>
      </c>
      <c r="J4216" s="66">
        <v>149595</v>
      </c>
      <c r="K4216" s="66">
        <v>55583</v>
      </c>
      <c r="L4216" s="66">
        <v>51689</v>
      </c>
      <c r="M4216" s="66">
        <v>2290</v>
      </c>
      <c r="N4216" s="66">
        <v>109562</v>
      </c>
      <c r="O4216" s="66">
        <v>12589</v>
      </c>
      <c r="P4216" s="66">
        <v>11254</v>
      </c>
      <c r="Q4216" s="66">
        <v>342</v>
      </c>
      <c r="R4216" s="73">
        <v>24185</v>
      </c>
      <c r="S4216" s="130">
        <f>IFERROR(Table1[[#This Row],[Female Voters]]/Table1[[#This Row],[Female Population]],"0.0%")</f>
        <v>0.73123982348155081</v>
      </c>
      <c r="T4216" s="130">
        <f>IFERROR(Table1[[#This Row],[Male Voters]]/Table1[[#This Row],[Male Population]],"0.0%")</f>
        <v>0.70245844828289139</v>
      </c>
      <c r="U4216" s="130">
        <f>IFERROR(Table1[[#This Row],[Total Voters]]/Table1[[#This Row],[Total Population]],"0.0%")</f>
        <v>0.7323907884621812</v>
      </c>
      <c r="V4216" s="130">
        <f>IFERROR(Table1[[#This Row],[Female Ballots]]/Table1[[#This Row],[Female Population]],"0.0%")</f>
        <v>0.16561859089666342</v>
      </c>
      <c r="W4216" s="130">
        <f>IFERROR(Table1[[#This Row],[Male Ballots]]/Table1[[#This Row],[Male Population]],"0.0%")</f>
        <v>0.15294293518883437</v>
      </c>
      <c r="X4216" s="130">
        <f>IFERROR(Table1[[#This Row],[Total Ballots]]/Table1[[#This Row],[Total Population]],"0.0%")</f>
        <v>0.16166984190648084</v>
      </c>
      <c r="Y4216" s="130">
        <f>Table1[[#This Row],[Female Ballots]]/Table1[[#This Row],[Female Voters]]</f>
        <v>0.22649011388374143</v>
      </c>
      <c r="Z4216" s="130">
        <f>Table1[[#This Row],[Male Ballots]]/Table1[[#This Row],[Male Voters]]</f>
        <v>0.2177252413472886</v>
      </c>
      <c r="AA4216" s="130">
        <f>Table1[[#This Row],[Total Ballots]]/Table1[[#This Row],[Total Voters]]</f>
        <v>0.22074259323488071</v>
      </c>
    </row>
    <row r="4217" spans="1:27" s="12" customFormat="1" x14ac:dyDescent="0.35">
      <c r="A4217" s="70" t="s">
        <v>48</v>
      </c>
      <c r="B4217" s="71">
        <v>2019</v>
      </c>
      <c r="C4217" s="71" t="s">
        <v>81</v>
      </c>
      <c r="D4217" s="71"/>
      <c r="E4217" s="72"/>
      <c r="F4217" s="81"/>
      <c r="G4217" s="82" t="s">
        <v>62</v>
      </c>
      <c r="H4217" s="66">
        <v>8484.9989999999998</v>
      </c>
      <c r="I4217" s="66">
        <v>8928.9989999999998</v>
      </c>
      <c r="J4217" s="66">
        <v>17414</v>
      </c>
      <c r="K4217" s="66">
        <v>4586</v>
      </c>
      <c r="L4217" s="66">
        <v>4661</v>
      </c>
      <c r="M4217" s="66">
        <v>470</v>
      </c>
      <c r="N4217" s="66">
        <v>9717</v>
      </c>
      <c r="O4217" s="66">
        <v>425</v>
      </c>
      <c r="P4217" s="66">
        <v>416</v>
      </c>
      <c r="Q4217" s="66">
        <v>47</v>
      </c>
      <c r="R4217" s="73">
        <v>888</v>
      </c>
      <c r="S4217" s="130">
        <f>IFERROR(Table1[[#This Row],[Female Voters]]/Table1[[#This Row],[Female Population]],"0.0%")</f>
        <v>0.54048326935571822</v>
      </c>
      <c r="T4217" s="130">
        <f>IFERROR(Table1[[#This Row],[Male Voters]]/Table1[[#This Row],[Male Population]],"0.0%")</f>
        <v>0.52200700212868212</v>
      </c>
      <c r="U4217" s="130">
        <f>IFERROR(Table1[[#This Row],[Total Voters]]/Table1[[#This Row],[Total Population]],"0.0%")</f>
        <v>0.55799931089927646</v>
      </c>
      <c r="V4217" s="130">
        <f>IFERROR(Table1[[#This Row],[Female Ballots]]/Table1[[#This Row],[Female Population]],"0.0%")</f>
        <v>5.0088397181897136E-2</v>
      </c>
      <c r="W4217" s="130">
        <f>IFERROR(Table1[[#This Row],[Male Ballots]]/Table1[[#This Row],[Male Population]],"0.0%")</f>
        <v>4.6589768909146477E-2</v>
      </c>
      <c r="X4217" s="130">
        <f>IFERROR(Table1[[#This Row],[Total Ballots]]/Table1[[#This Row],[Total Population]],"0.0%")</f>
        <v>5.0993453543126219E-2</v>
      </c>
      <c r="Y4217" s="130">
        <f>Table1[[#This Row],[Female Ballots]]/Table1[[#This Row],[Female Voters]]</f>
        <v>9.2673353685128648E-2</v>
      </c>
      <c r="Z4217" s="130">
        <f>Table1[[#This Row],[Male Ballots]]/Table1[[#This Row],[Male Voters]]</f>
        <v>8.9251233640849609E-2</v>
      </c>
      <c r="AA4217" s="130">
        <f>Table1[[#This Row],[Total Ballots]]/Table1[[#This Row],[Total Voters]]</f>
        <v>9.1386230317999376E-2</v>
      </c>
    </row>
    <row r="4218" spans="1:27" s="12" customFormat="1" x14ac:dyDescent="0.35">
      <c r="A4218" s="70" t="s">
        <v>48</v>
      </c>
      <c r="B4218" s="71">
        <v>2019</v>
      </c>
      <c r="C4218" s="71" t="s">
        <v>81</v>
      </c>
      <c r="D4218" s="71"/>
      <c r="E4218" s="72"/>
      <c r="F4218" s="81"/>
      <c r="G4218" s="82" t="s">
        <v>63</v>
      </c>
      <c r="H4218" s="66">
        <v>13466.998</v>
      </c>
      <c r="I4218" s="66">
        <v>13634.998</v>
      </c>
      <c r="J4218" s="66">
        <v>27102</v>
      </c>
      <c r="K4218" s="66">
        <v>9260</v>
      </c>
      <c r="L4218" s="66">
        <v>8544</v>
      </c>
      <c r="M4218" s="66">
        <v>414</v>
      </c>
      <c r="N4218" s="66">
        <v>18218</v>
      </c>
      <c r="O4218" s="66">
        <v>828</v>
      </c>
      <c r="P4218" s="66">
        <v>698</v>
      </c>
      <c r="Q4218" s="66">
        <v>46</v>
      </c>
      <c r="R4218" s="73">
        <v>1572</v>
      </c>
      <c r="S4218" s="130">
        <f>IFERROR(Table1[[#This Row],[Female Voters]]/Table1[[#This Row],[Female Population]],"0.0%")</f>
        <v>0.68760684452466692</v>
      </c>
      <c r="T4218" s="130">
        <f>IFERROR(Table1[[#This Row],[Male Voters]]/Table1[[#This Row],[Male Population]],"0.0%")</f>
        <v>0.62662275418008861</v>
      </c>
      <c r="U4218" s="130">
        <f>IFERROR(Table1[[#This Row],[Total Voters]]/Table1[[#This Row],[Total Population]],"0.0%")</f>
        <v>0.67220131355619517</v>
      </c>
      <c r="V4218" s="130">
        <f>IFERROR(Table1[[#This Row],[Female Ballots]]/Table1[[#This Row],[Female Population]],"0.0%")</f>
        <v>6.1483635773911902E-2</v>
      </c>
      <c r="W4218" s="130">
        <f>IFERROR(Table1[[#This Row],[Male Ballots]]/Table1[[#This Row],[Male Population]],"0.0%")</f>
        <v>5.1191793354131772E-2</v>
      </c>
      <c r="X4218" s="130">
        <f>IFERROR(Table1[[#This Row],[Total Ballots]]/Table1[[#This Row],[Total Population]],"0.0%")</f>
        <v>5.8003099402258139E-2</v>
      </c>
      <c r="Y4218" s="130">
        <f>Table1[[#This Row],[Female Ballots]]/Table1[[#This Row],[Female Voters]]</f>
        <v>8.9416846652267817E-2</v>
      </c>
      <c r="Z4218" s="130">
        <f>Table1[[#This Row],[Male Ballots]]/Table1[[#This Row],[Male Voters]]</f>
        <v>8.1694756554307121E-2</v>
      </c>
      <c r="AA4218" s="130">
        <f>Table1[[#This Row],[Total Ballots]]/Table1[[#This Row],[Total Voters]]</f>
        <v>8.6288286310242615E-2</v>
      </c>
    </row>
    <row r="4219" spans="1:27" s="12" customFormat="1" x14ac:dyDescent="0.35">
      <c r="A4219" s="70" t="s">
        <v>48</v>
      </c>
      <c r="B4219" s="71">
        <v>2019</v>
      </c>
      <c r="C4219" s="71" t="s">
        <v>81</v>
      </c>
      <c r="D4219" s="71"/>
      <c r="E4219" s="72"/>
      <c r="F4219" s="81"/>
      <c r="G4219" s="82" t="s">
        <v>64</v>
      </c>
      <c r="H4219" s="66">
        <v>13252</v>
      </c>
      <c r="I4219" s="66">
        <v>13190</v>
      </c>
      <c r="J4219" s="66">
        <v>26442</v>
      </c>
      <c r="K4219" s="66">
        <v>9229</v>
      </c>
      <c r="L4219" s="66">
        <v>8584</v>
      </c>
      <c r="M4219" s="66">
        <v>400</v>
      </c>
      <c r="N4219" s="66">
        <v>18213</v>
      </c>
      <c r="O4219" s="66">
        <v>1301</v>
      </c>
      <c r="P4219" s="66">
        <v>1044</v>
      </c>
      <c r="Q4219" s="66">
        <v>54</v>
      </c>
      <c r="R4219" s="73">
        <v>2399</v>
      </c>
      <c r="S4219" s="130">
        <f>IFERROR(Table1[[#This Row],[Female Voters]]/Table1[[#This Row],[Female Population]],"0.0%")</f>
        <v>0.69642318140658011</v>
      </c>
      <c r="T4219" s="130">
        <f>IFERROR(Table1[[#This Row],[Male Voters]]/Table1[[#This Row],[Male Population]],"0.0%")</f>
        <v>0.65079605761940862</v>
      </c>
      <c r="U4219" s="130">
        <f>IFERROR(Table1[[#This Row],[Total Voters]]/Table1[[#This Row],[Total Population]],"0.0%")</f>
        <v>0.6887905604719764</v>
      </c>
      <c r="V4219" s="130">
        <f>IFERROR(Table1[[#This Row],[Female Ballots]]/Table1[[#This Row],[Female Population]],"0.0%")</f>
        <v>9.8173860549351039E-2</v>
      </c>
      <c r="W4219" s="130">
        <f>IFERROR(Table1[[#This Row],[Male Ballots]]/Table1[[#This Row],[Male Population]],"0.0%")</f>
        <v>7.9150871872630785E-2</v>
      </c>
      <c r="X4219" s="130">
        <f>IFERROR(Table1[[#This Row],[Total Ballots]]/Table1[[#This Row],[Total Population]],"0.0%")</f>
        <v>9.0726873912714626E-2</v>
      </c>
      <c r="Y4219" s="130">
        <f>Table1[[#This Row],[Female Ballots]]/Table1[[#This Row],[Female Voters]]</f>
        <v>0.1409686856647524</v>
      </c>
      <c r="Z4219" s="130">
        <f>Table1[[#This Row],[Male Ballots]]/Table1[[#This Row],[Male Voters]]</f>
        <v>0.12162162162162163</v>
      </c>
      <c r="AA4219" s="130">
        <f>Table1[[#This Row],[Total Ballots]]/Table1[[#This Row],[Total Voters]]</f>
        <v>0.13171910174051502</v>
      </c>
    </row>
    <row r="4220" spans="1:27" s="12" customFormat="1" x14ac:dyDescent="0.35">
      <c r="A4220" s="70" t="s">
        <v>48</v>
      </c>
      <c r="B4220" s="71">
        <v>2019</v>
      </c>
      <c r="C4220" s="71" t="s">
        <v>81</v>
      </c>
      <c r="D4220" s="71"/>
      <c r="E4220" s="72"/>
      <c r="F4220" s="81"/>
      <c r="G4220" s="82" t="s">
        <v>65</v>
      </c>
      <c r="H4220" s="66">
        <v>11684</v>
      </c>
      <c r="I4220" s="66">
        <v>11316</v>
      </c>
      <c r="J4220" s="66">
        <v>23000</v>
      </c>
      <c r="K4220" s="66">
        <v>8406</v>
      </c>
      <c r="L4220" s="66">
        <v>7945</v>
      </c>
      <c r="M4220" s="66">
        <v>285</v>
      </c>
      <c r="N4220" s="66">
        <v>16636</v>
      </c>
      <c r="O4220" s="66">
        <v>1525</v>
      </c>
      <c r="P4220" s="66">
        <v>1369</v>
      </c>
      <c r="Q4220" s="66">
        <v>34</v>
      </c>
      <c r="R4220" s="73">
        <v>2928</v>
      </c>
      <c r="S4220" s="130">
        <f>IFERROR(Table1[[#This Row],[Female Voters]]/Table1[[#This Row],[Female Population]],"0.0%")</f>
        <v>0.71944539541252994</v>
      </c>
      <c r="T4220" s="130">
        <f>IFERROR(Table1[[#This Row],[Male Voters]]/Table1[[#This Row],[Male Population]],"0.0%")</f>
        <v>0.70210321668434073</v>
      </c>
      <c r="U4220" s="130">
        <f>IFERROR(Table1[[#This Row],[Total Voters]]/Table1[[#This Row],[Total Population]],"0.0%")</f>
        <v>0.72330434782608699</v>
      </c>
      <c r="V4220" s="130">
        <f>IFERROR(Table1[[#This Row],[Female Ballots]]/Table1[[#This Row],[Female Population]],"0.0%")</f>
        <v>0.13052036973639164</v>
      </c>
      <c r="W4220" s="130">
        <f>IFERROR(Table1[[#This Row],[Male Ballots]]/Table1[[#This Row],[Male Population]],"0.0%")</f>
        <v>0.12097914457405444</v>
      </c>
      <c r="X4220" s="130">
        <f>IFERROR(Table1[[#This Row],[Total Ballots]]/Table1[[#This Row],[Total Population]],"0.0%")</f>
        <v>0.12730434782608696</v>
      </c>
      <c r="Y4220" s="130">
        <f>Table1[[#This Row],[Female Ballots]]/Table1[[#This Row],[Female Voters]]</f>
        <v>0.18141803473709256</v>
      </c>
      <c r="Z4220" s="130">
        <f>Table1[[#This Row],[Male Ballots]]/Table1[[#This Row],[Male Voters]]</f>
        <v>0.17230962869729388</v>
      </c>
      <c r="AA4220" s="130">
        <f>Table1[[#This Row],[Total Ballots]]/Table1[[#This Row],[Total Voters]]</f>
        <v>0.17600384707862468</v>
      </c>
    </row>
    <row r="4221" spans="1:27" s="12" customFormat="1" x14ac:dyDescent="0.35">
      <c r="A4221" s="70" t="s">
        <v>48</v>
      </c>
      <c r="B4221" s="71">
        <v>2019</v>
      </c>
      <c r="C4221" s="71" t="s">
        <v>81</v>
      </c>
      <c r="D4221" s="71"/>
      <c r="E4221" s="72"/>
      <c r="F4221" s="81"/>
      <c r="G4221" s="82" t="s">
        <v>66</v>
      </c>
      <c r="H4221" s="66">
        <v>12432.002</v>
      </c>
      <c r="I4221" s="66">
        <v>12007.002</v>
      </c>
      <c r="J4221" s="66">
        <v>24439</v>
      </c>
      <c r="K4221" s="66">
        <v>10132</v>
      </c>
      <c r="L4221" s="66">
        <v>9460</v>
      </c>
      <c r="M4221" s="66">
        <v>313</v>
      </c>
      <c r="N4221" s="66">
        <v>19905</v>
      </c>
      <c r="O4221" s="66">
        <v>2809</v>
      </c>
      <c r="P4221" s="66">
        <v>2486</v>
      </c>
      <c r="Q4221" s="66">
        <v>51</v>
      </c>
      <c r="R4221" s="73">
        <v>5346</v>
      </c>
      <c r="S4221" s="130">
        <f>IFERROR(Table1[[#This Row],[Female Voters]]/Table1[[#This Row],[Female Population]],"0.0%")</f>
        <v>0.81499343388136514</v>
      </c>
      <c r="T4221" s="130">
        <f>IFERROR(Table1[[#This Row],[Male Voters]]/Table1[[#This Row],[Male Population]],"0.0%")</f>
        <v>0.78787360908243376</v>
      </c>
      <c r="U4221" s="130">
        <f>IFERROR(Table1[[#This Row],[Total Voters]]/Table1[[#This Row],[Total Population]],"0.0%")</f>
        <v>0.81447686075535008</v>
      </c>
      <c r="V4221" s="130">
        <f>IFERROR(Table1[[#This Row],[Female Ballots]]/Table1[[#This Row],[Female Population]],"0.0%")</f>
        <v>0.22594912709956128</v>
      </c>
      <c r="W4221" s="130">
        <f>IFERROR(Table1[[#This Row],[Male Ballots]]/Table1[[#This Row],[Male Population]],"0.0%")</f>
        <v>0.2070458554100349</v>
      </c>
      <c r="X4221" s="130">
        <f>IFERROR(Table1[[#This Row],[Total Ballots]]/Table1[[#This Row],[Total Population]],"0.0%")</f>
        <v>0.21874872130610909</v>
      </c>
      <c r="Y4221" s="130">
        <f>Table1[[#This Row],[Female Ballots]]/Table1[[#This Row],[Female Voters]]</f>
        <v>0.27724042637189106</v>
      </c>
      <c r="Z4221" s="130">
        <f>Table1[[#This Row],[Male Ballots]]/Table1[[#This Row],[Male Voters]]</f>
        <v>0.26279069767441859</v>
      </c>
      <c r="AA4221" s="130">
        <f>Table1[[#This Row],[Total Ballots]]/Table1[[#This Row],[Total Voters]]</f>
        <v>0.26857573474001506</v>
      </c>
    </row>
    <row r="4222" spans="1:27" s="12" customFormat="1" x14ac:dyDescent="0.35">
      <c r="A4222" s="70" t="s">
        <v>48</v>
      </c>
      <c r="B4222" s="71">
        <v>2019</v>
      </c>
      <c r="C4222" s="71" t="s">
        <v>81</v>
      </c>
      <c r="D4222" s="71"/>
      <c r="E4222" s="72"/>
      <c r="F4222" s="81"/>
      <c r="G4222" s="82" t="s">
        <v>67</v>
      </c>
      <c r="H4222" s="66">
        <v>16691.999</v>
      </c>
      <c r="I4222" s="66">
        <v>14506.001</v>
      </c>
      <c r="J4222" s="66">
        <v>31198</v>
      </c>
      <c r="K4222" s="66">
        <v>13970</v>
      </c>
      <c r="L4222" s="66">
        <v>12495</v>
      </c>
      <c r="M4222" s="66">
        <v>408</v>
      </c>
      <c r="N4222" s="66">
        <v>26873</v>
      </c>
      <c r="O4222" s="66">
        <v>5701</v>
      </c>
      <c r="P4222" s="66">
        <v>5241</v>
      </c>
      <c r="Q4222" s="66">
        <v>110</v>
      </c>
      <c r="R4222" s="66">
        <v>11052</v>
      </c>
      <c r="S4222" s="130">
        <f>IFERROR(Table1[[#This Row],[Female Voters]]/Table1[[#This Row],[Female Population]],"0.0%")</f>
        <v>0.83692791977761327</v>
      </c>
      <c r="T4222" s="130">
        <f>IFERROR(Table1[[#This Row],[Male Voters]]/Table1[[#This Row],[Male Population]],"0.0%")</f>
        <v>0.86136765053304487</v>
      </c>
      <c r="U4222" s="130">
        <f>IFERROR(Table1[[#This Row],[Total Voters]]/Table1[[#This Row],[Total Population]],"0.0%")</f>
        <v>0.86136931854606069</v>
      </c>
      <c r="V4222" s="130">
        <f>IFERROR(Table1[[#This Row],[Female Ballots]]/Table1[[#This Row],[Female Population]],"0.0%")</f>
        <v>0.34154087835734953</v>
      </c>
      <c r="W4222" s="130">
        <f>IFERROR(Table1[[#This Row],[Male Ballots]]/Table1[[#This Row],[Male Population]],"0.0%")</f>
        <v>0.36129874801470097</v>
      </c>
      <c r="X4222" s="130">
        <f>IFERROR(Table1[[#This Row],[Total Ballots]]/Table1[[#This Row],[Total Population]],"0.0%")</f>
        <v>0.35425347778703764</v>
      </c>
      <c r="Y4222" s="130">
        <f>Table1[[#This Row],[Female Ballots]]/Table1[[#This Row],[Female Voters]]</f>
        <v>0.4080887616320687</v>
      </c>
      <c r="Z4222" s="130">
        <f>Table1[[#This Row],[Male Ballots]]/Table1[[#This Row],[Male Voters]]</f>
        <v>0.41944777911164466</v>
      </c>
      <c r="AA4222" s="130">
        <f>Table1[[#This Row],[Total Ballots]]/Table1[[#This Row],[Total Voters]]</f>
        <v>0.41126781527927658</v>
      </c>
    </row>
    <row r="4223" spans="1:27" s="12" customFormat="1" x14ac:dyDescent="0.35">
      <c r="A4223" s="70" t="s">
        <v>44</v>
      </c>
      <c r="B4223" s="71">
        <v>2019</v>
      </c>
      <c r="C4223" s="71" t="s">
        <v>81</v>
      </c>
      <c r="D4223" s="71"/>
      <c r="E4223" s="72"/>
      <c r="F4223" s="81"/>
      <c r="G4223" s="82" t="s">
        <v>79</v>
      </c>
      <c r="H4223" s="66">
        <v>30513.018499999998</v>
      </c>
      <c r="I4223" s="66">
        <v>29793.011799999997</v>
      </c>
      <c r="J4223" s="66">
        <v>60306.025999999998</v>
      </c>
      <c r="K4223" s="66">
        <v>23865</v>
      </c>
      <c r="L4223" s="66">
        <v>22273</v>
      </c>
      <c r="M4223" s="66">
        <v>65</v>
      </c>
      <c r="N4223" s="66">
        <v>46203</v>
      </c>
      <c r="O4223" s="66">
        <v>9600</v>
      </c>
      <c r="P4223" s="66">
        <v>8456</v>
      </c>
      <c r="Q4223" s="66">
        <v>33</v>
      </c>
      <c r="R4223" s="73">
        <v>18089</v>
      </c>
      <c r="S4223" s="130">
        <f>IFERROR(Table1[[#This Row],[Female Voters]]/Table1[[#This Row],[Female Population]],"0.0%")</f>
        <v>0.78212517716003749</v>
      </c>
      <c r="T4223" s="130">
        <f>IFERROR(Table1[[#This Row],[Male Voters]]/Table1[[#This Row],[Male Population]],"0.0%")</f>
        <v>0.74759142007925505</v>
      </c>
      <c r="U4223" s="130">
        <f>IFERROR(Table1[[#This Row],[Total Voters]]/Table1[[#This Row],[Total Population]],"0.0%")</f>
        <v>0.76614234206047671</v>
      </c>
      <c r="V4223" s="130">
        <f>IFERROR(Table1[[#This Row],[Female Ballots]]/Table1[[#This Row],[Female Population]],"0.0%")</f>
        <v>0.3146198072799648</v>
      </c>
      <c r="W4223" s="130">
        <f>IFERROR(Table1[[#This Row],[Male Ballots]]/Table1[[#This Row],[Male Population]],"0.0%")</f>
        <v>0.28382494716428774</v>
      </c>
      <c r="X4223" s="130">
        <f>IFERROR(Table1[[#This Row],[Total Ballots]]/Table1[[#This Row],[Total Population]],"0.0%")</f>
        <v>0.29995344080540143</v>
      </c>
      <c r="Y4223" s="130">
        <f>Table1[[#This Row],[Female Ballots]]/Table1[[#This Row],[Female Voters]]</f>
        <v>0.4022627278441232</v>
      </c>
      <c r="Z4223" s="130">
        <f>Table1[[#This Row],[Male Ballots]]/Table1[[#This Row],[Male Voters]]</f>
        <v>0.37965249405109325</v>
      </c>
      <c r="AA4223" s="130">
        <f>Table1[[#This Row],[Total Ballots]]/Table1[[#This Row],[Total Voters]]</f>
        <v>0.39151137372032119</v>
      </c>
    </row>
    <row r="4224" spans="1:27" s="12" customFormat="1" x14ac:dyDescent="0.35">
      <c r="A4224" s="70" t="s">
        <v>44</v>
      </c>
      <c r="B4224" s="71">
        <v>2019</v>
      </c>
      <c r="C4224" s="71" t="s">
        <v>81</v>
      </c>
      <c r="D4224" s="71"/>
      <c r="E4224" s="72"/>
      <c r="F4224" s="81"/>
      <c r="G4224" s="82" t="s">
        <v>62</v>
      </c>
      <c r="H4224" s="66">
        <v>2979.9945000000002</v>
      </c>
      <c r="I4224" s="66">
        <v>3275.9934999999996</v>
      </c>
      <c r="J4224" s="66">
        <v>6255.9880000000003</v>
      </c>
      <c r="K4224" s="66">
        <v>1875</v>
      </c>
      <c r="L4224" s="66">
        <v>1800</v>
      </c>
      <c r="M4224" s="66">
        <v>22</v>
      </c>
      <c r="N4224" s="66">
        <v>3697</v>
      </c>
      <c r="O4224" s="66">
        <v>251</v>
      </c>
      <c r="P4224" s="66">
        <v>234</v>
      </c>
      <c r="Q4224" s="66">
        <v>7</v>
      </c>
      <c r="R4224" s="73">
        <v>492</v>
      </c>
      <c r="S4224" s="130">
        <f>IFERROR(Table1[[#This Row],[Female Voters]]/Table1[[#This Row],[Female Population]],"0.0%")</f>
        <v>0.62919579213988475</v>
      </c>
      <c r="T4224" s="130">
        <f>IFERROR(Table1[[#This Row],[Male Voters]]/Table1[[#This Row],[Male Population]],"0.0%")</f>
        <v>0.5494516396323742</v>
      </c>
      <c r="U4224" s="130">
        <f>IFERROR(Table1[[#This Row],[Total Voters]]/Table1[[#This Row],[Total Population]],"0.0%")</f>
        <v>0.59095381896512589</v>
      </c>
      <c r="V4224" s="130">
        <f>IFERROR(Table1[[#This Row],[Female Ballots]]/Table1[[#This Row],[Female Population]],"0.0%")</f>
        <v>8.4228343374459239E-2</v>
      </c>
      <c r="W4224" s="130">
        <f>IFERROR(Table1[[#This Row],[Male Ballots]]/Table1[[#This Row],[Male Population]],"0.0%")</f>
        <v>7.1428713152208639E-2</v>
      </c>
      <c r="X4224" s="130">
        <f>IFERROR(Table1[[#This Row],[Total Ballots]]/Table1[[#This Row],[Total Population]],"0.0%")</f>
        <v>7.8644652131685672E-2</v>
      </c>
      <c r="Y4224" s="130">
        <f>Table1[[#This Row],[Female Ballots]]/Table1[[#This Row],[Female Voters]]</f>
        <v>0.13386666666666666</v>
      </c>
      <c r="Z4224" s="130">
        <f>Table1[[#This Row],[Male Ballots]]/Table1[[#This Row],[Male Voters]]</f>
        <v>0.13</v>
      </c>
      <c r="AA4224" s="130">
        <f>Table1[[#This Row],[Total Ballots]]/Table1[[#This Row],[Total Voters]]</f>
        <v>0.13308087638625912</v>
      </c>
    </row>
    <row r="4225" spans="1:27" s="12" customFormat="1" x14ac:dyDescent="0.35">
      <c r="A4225" s="70" t="s">
        <v>44</v>
      </c>
      <c r="B4225" s="71">
        <v>2019</v>
      </c>
      <c r="C4225" s="71" t="s">
        <v>81</v>
      </c>
      <c r="D4225" s="71"/>
      <c r="E4225" s="72"/>
      <c r="F4225" s="81"/>
      <c r="G4225" s="82" t="s">
        <v>63</v>
      </c>
      <c r="H4225" s="66">
        <v>4471.9940000000006</v>
      </c>
      <c r="I4225" s="66">
        <v>4776.9930000000004</v>
      </c>
      <c r="J4225" s="66">
        <v>9248.9860000000008</v>
      </c>
      <c r="K4225" s="66">
        <v>3426</v>
      </c>
      <c r="L4225" s="66">
        <v>3274</v>
      </c>
      <c r="M4225" s="66">
        <v>9</v>
      </c>
      <c r="N4225" s="66">
        <v>6709</v>
      </c>
      <c r="O4225" s="66">
        <v>548</v>
      </c>
      <c r="P4225" s="66">
        <v>457</v>
      </c>
      <c r="Q4225" s="66">
        <v>3</v>
      </c>
      <c r="R4225" s="73">
        <v>1008</v>
      </c>
      <c r="S4225" s="130">
        <f>IFERROR(Table1[[#This Row],[Female Voters]]/Table1[[#This Row],[Female Population]],"0.0%")</f>
        <v>0.76610120675474958</v>
      </c>
      <c r="T4225" s="130">
        <f>IFERROR(Table1[[#This Row],[Male Voters]]/Table1[[#This Row],[Male Population]],"0.0%")</f>
        <v>0.68536838969619585</v>
      </c>
      <c r="U4225" s="130">
        <f>IFERROR(Table1[[#This Row],[Total Voters]]/Table1[[#This Row],[Total Population]],"0.0%")</f>
        <v>0.72537681427996537</v>
      </c>
      <c r="V4225" s="130">
        <f>IFERROR(Table1[[#This Row],[Female Ballots]]/Table1[[#This Row],[Female Population]],"0.0%")</f>
        <v>0.12254041485744389</v>
      </c>
      <c r="W4225" s="130">
        <f>IFERROR(Table1[[#This Row],[Male Ballots]]/Table1[[#This Row],[Male Population]],"0.0%")</f>
        <v>9.5666876631387149E-2</v>
      </c>
      <c r="X4225" s="130">
        <f>IFERROR(Table1[[#This Row],[Total Ballots]]/Table1[[#This Row],[Total Population]],"0.0%")</f>
        <v>0.10898492007664407</v>
      </c>
      <c r="Y4225" s="130">
        <f>Table1[[#This Row],[Female Ballots]]/Table1[[#This Row],[Female Voters]]</f>
        <v>0.15995329830706362</v>
      </c>
      <c r="Z4225" s="130">
        <f>Table1[[#This Row],[Male Ballots]]/Table1[[#This Row],[Male Voters]]</f>
        <v>0.13958460598656078</v>
      </c>
      <c r="AA4225" s="130">
        <f>Table1[[#This Row],[Total Ballots]]/Table1[[#This Row],[Total Voters]]</f>
        <v>0.15024593829184676</v>
      </c>
    </row>
    <row r="4226" spans="1:27" s="12" customFormat="1" x14ac:dyDescent="0.35">
      <c r="A4226" s="70" t="s">
        <v>44</v>
      </c>
      <c r="B4226" s="71">
        <v>2019</v>
      </c>
      <c r="C4226" s="71" t="s">
        <v>81</v>
      </c>
      <c r="D4226" s="71"/>
      <c r="E4226" s="72"/>
      <c r="F4226" s="81"/>
      <c r="G4226" s="82" t="s">
        <v>64</v>
      </c>
      <c r="H4226" s="66">
        <v>4794.9979999999996</v>
      </c>
      <c r="I4226" s="66">
        <v>4705.9979999999996</v>
      </c>
      <c r="J4226" s="66">
        <v>9500.9959999999992</v>
      </c>
      <c r="K4226" s="66">
        <v>3350</v>
      </c>
      <c r="L4226" s="66">
        <v>3108</v>
      </c>
      <c r="M4226" s="66">
        <v>5</v>
      </c>
      <c r="N4226" s="66">
        <v>6463</v>
      </c>
      <c r="O4226" s="66">
        <v>815</v>
      </c>
      <c r="P4226" s="66">
        <v>682</v>
      </c>
      <c r="Q4226" s="66">
        <v>6</v>
      </c>
      <c r="R4226" s="73">
        <v>1503</v>
      </c>
      <c r="S4226" s="130">
        <f>IFERROR(Table1[[#This Row],[Female Voters]]/Table1[[#This Row],[Female Population]],"0.0%")</f>
        <v>0.69864471267766959</v>
      </c>
      <c r="T4226" s="130">
        <f>IFERROR(Table1[[#This Row],[Male Voters]]/Table1[[#This Row],[Male Population]],"0.0%")</f>
        <v>0.66043376984010627</v>
      </c>
      <c r="U4226" s="130">
        <f>IFERROR(Table1[[#This Row],[Total Voters]]/Table1[[#This Row],[Total Population]],"0.0%")</f>
        <v>0.68024447121122888</v>
      </c>
      <c r="V4226" s="130">
        <f>IFERROR(Table1[[#This Row],[Female Ballots]]/Table1[[#This Row],[Female Population]],"0.0%")</f>
        <v>0.16996878830814946</v>
      </c>
      <c r="W4226" s="130">
        <f>IFERROR(Table1[[#This Row],[Male Ballots]]/Table1[[#This Row],[Male Population]],"0.0%")</f>
        <v>0.14492143855564751</v>
      </c>
      <c r="X4226" s="130">
        <f>IFERROR(Table1[[#This Row],[Total Ballots]]/Table1[[#This Row],[Total Population]],"0.0%")</f>
        <v>0.15819394092998251</v>
      </c>
      <c r="Y4226" s="130">
        <f>Table1[[#This Row],[Female Ballots]]/Table1[[#This Row],[Female Voters]]</f>
        <v>0.24328358208955222</v>
      </c>
      <c r="Z4226" s="130">
        <f>Table1[[#This Row],[Male Ballots]]/Table1[[#This Row],[Male Voters]]</f>
        <v>0.21943371943371942</v>
      </c>
      <c r="AA4226" s="130">
        <f>Table1[[#This Row],[Total Ballots]]/Table1[[#This Row],[Total Voters]]</f>
        <v>0.23255454123472072</v>
      </c>
    </row>
    <row r="4227" spans="1:27" s="12" customFormat="1" x14ac:dyDescent="0.35">
      <c r="A4227" s="70" t="s">
        <v>44</v>
      </c>
      <c r="B4227" s="71">
        <v>2019</v>
      </c>
      <c r="C4227" s="71" t="s">
        <v>81</v>
      </c>
      <c r="D4227" s="71"/>
      <c r="E4227" s="72"/>
      <c r="F4227" s="81"/>
      <c r="G4227" s="82" t="s">
        <v>65</v>
      </c>
      <c r="H4227" s="66">
        <v>4509.0010000000002</v>
      </c>
      <c r="I4227" s="66">
        <v>4504.0020000000004</v>
      </c>
      <c r="J4227" s="66">
        <v>9013.0030000000006</v>
      </c>
      <c r="K4227" s="66">
        <v>3176</v>
      </c>
      <c r="L4227" s="66">
        <v>3144</v>
      </c>
      <c r="M4227" s="66">
        <v>6</v>
      </c>
      <c r="N4227" s="66">
        <v>6326</v>
      </c>
      <c r="O4227" s="66">
        <v>996</v>
      </c>
      <c r="P4227" s="66">
        <v>904</v>
      </c>
      <c r="Q4227" s="66"/>
      <c r="R4227" s="73">
        <v>1900</v>
      </c>
      <c r="S4227" s="130">
        <f>IFERROR(Table1[[#This Row],[Female Voters]]/Table1[[#This Row],[Female Population]],"0.0%")</f>
        <v>0.70436888348439042</v>
      </c>
      <c r="T4227" s="130">
        <f>IFERROR(Table1[[#This Row],[Male Voters]]/Table1[[#This Row],[Male Population]],"0.0%")</f>
        <v>0.69804587120520811</v>
      </c>
      <c r="U4227" s="130">
        <f>IFERROR(Table1[[#This Row],[Total Voters]]/Table1[[#This Row],[Total Population]],"0.0%")</f>
        <v>0.70187483572345422</v>
      </c>
      <c r="V4227" s="130">
        <f>IFERROR(Table1[[#This Row],[Female Ballots]]/Table1[[#This Row],[Female Population]],"0.0%")</f>
        <v>0.22089150124384535</v>
      </c>
      <c r="W4227" s="130">
        <f>IFERROR(Table1[[#This Row],[Male Ballots]]/Table1[[#This Row],[Male Population]],"0.0%")</f>
        <v>0.20071039044831684</v>
      </c>
      <c r="X4227" s="130">
        <f>IFERROR(Table1[[#This Row],[Total Ballots]]/Table1[[#This Row],[Total Population]],"0.0%")</f>
        <v>0.21080654250309247</v>
      </c>
      <c r="Y4227" s="130">
        <f>Table1[[#This Row],[Female Ballots]]/Table1[[#This Row],[Female Voters]]</f>
        <v>0.31360201511335012</v>
      </c>
      <c r="Z4227" s="130">
        <f>Table1[[#This Row],[Male Ballots]]/Table1[[#This Row],[Male Voters]]</f>
        <v>0.2875318066157761</v>
      </c>
      <c r="AA4227" s="130">
        <f>Table1[[#This Row],[Total Ballots]]/Table1[[#This Row],[Total Voters]]</f>
        <v>0.30034777110338284</v>
      </c>
    </row>
    <row r="4228" spans="1:27" s="12" customFormat="1" x14ac:dyDescent="0.35">
      <c r="A4228" s="70" t="s">
        <v>44</v>
      </c>
      <c r="B4228" s="71">
        <v>2019</v>
      </c>
      <c r="C4228" s="71" t="s">
        <v>81</v>
      </c>
      <c r="D4228" s="71"/>
      <c r="E4228" s="72"/>
      <c r="F4228" s="81"/>
      <c r="G4228" s="82" t="s">
        <v>66</v>
      </c>
      <c r="H4228" s="66">
        <v>5443.009</v>
      </c>
      <c r="I4228" s="66">
        <v>5194.0069999999996</v>
      </c>
      <c r="J4228" s="66">
        <v>10637.014999999999</v>
      </c>
      <c r="K4228" s="66">
        <v>4762</v>
      </c>
      <c r="L4228" s="66">
        <v>4325</v>
      </c>
      <c r="M4228" s="66">
        <v>9</v>
      </c>
      <c r="N4228" s="66">
        <v>9096</v>
      </c>
      <c r="O4228" s="66">
        <v>2264</v>
      </c>
      <c r="P4228" s="66">
        <v>1929</v>
      </c>
      <c r="Q4228" s="66">
        <v>7</v>
      </c>
      <c r="R4228" s="73">
        <v>4200</v>
      </c>
      <c r="S4228" s="130">
        <f>IFERROR(Table1[[#This Row],[Female Voters]]/Table1[[#This Row],[Female Population]],"0.0%")</f>
        <v>0.87488372699732808</v>
      </c>
      <c r="T4228" s="130">
        <f>IFERROR(Table1[[#This Row],[Male Voters]]/Table1[[#This Row],[Male Population]],"0.0%")</f>
        <v>0.83269044496859557</v>
      </c>
      <c r="U4228" s="130">
        <f>IFERROR(Table1[[#This Row],[Total Voters]]/Table1[[#This Row],[Total Population]],"0.0%")</f>
        <v>0.85512711977937428</v>
      </c>
      <c r="V4228" s="130">
        <f>IFERROR(Table1[[#This Row],[Female Ballots]]/Table1[[#This Row],[Female Population]],"0.0%")</f>
        <v>0.41594640023560497</v>
      </c>
      <c r="W4228" s="130">
        <f>IFERROR(Table1[[#This Row],[Male Ballots]]/Table1[[#This Row],[Male Population]],"0.0%")</f>
        <v>0.3713895649351262</v>
      </c>
      <c r="X4228" s="130">
        <f>IFERROR(Table1[[#This Row],[Total Ballots]]/Table1[[#This Row],[Total Population]],"0.0%")</f>
        <v>0.39484761467385354</v>
      </c>
      <c r="Y4228" s="130">
        <f>Table1[[#This Row],[Female Ballots]]/Table1[[#This Row],[Female Voters]]</f>
        <v>0.47543049139017218</v>
      </c>
      <c r="Z4228" s="130">
        <f>Table1[[#This Row],[Male Ballots]]/Table1[[#This Row],[Male Voters]]</f>
        <v>0.44601156069364162</v>
      </c>
      <c r="AA4228" s="130">
        <f>Table1[[#This Row],[Total Ballots]]/Table1[[#This Row],[Total Voters]]</f>
        <v>0.46174142480211083</v>
      </c>
    </row>
    <row r="4229" spans="1:27" s="12" customFormat="1" x14ac:dyDescent="0.35">
      <c r="A4229" s="70" t="s">
        <v>44</v>
      </c>
      <c r="B4229" s="71">
        <v>2019</v>
      </c>
      <c r="C4229" s="71" t="s">
        <v>81</v>
      </c>
      <c r="D4229" s="71"/>
      <c r="E4229" s="72"/>
      <c r="F4229" s="81"/>
      <c r="G4229" s="82" t="s">
        <v>67</v>
      </c>
      <c r="H4229" s="66">
        <v>8314.021999999999</v>
      </c>
      <c r="I4229" s="66">
        <v>7336.0182999999997</v>
      </c>
      <c r="J4229" s="66">
        <v>15650.038</v>
      </c>
      <c r="K4229" s="66">
        <v>7276</v>
      </c>
      <c r="L4229" s="66">
        <v>6622</v>
      </c>
      <c r="M4229" s="66">
        <v>14</v>
      </c>
      <c r="N4229" s="66">
        <v>13912</v>
      </c>
      <c r="O4229" s="66">
        <v>4726</v>
      </c>
      <c r="P4229" s="66">
        <v>4250</v>
      </c>
      <c r="Q4229" s="66">
        <v>10</v>
      </c>
      <c r="R4229" s="66">
        <v>8986</v>
      </c>
      <c r="S4229" s="130">
        <f>IFERROR(Table1[[#This Row],[Female Voters]]/Table1[[#This Row],[Female Population]],"0.0%")</f>
        <v>0.87514803304585931</v>
      </c>
      <c r="T4229" s="130">
        <f>IFERROR(Table1[[#This Row],[Male Voters]]/Table1[[#This Row],[Male Population]],"0.0%")</f>
        <v>0.90266950397329304</v>
      </c>
      <c r="U4229" s="130">
        <f>IFERROR(Table1[[#This Row],[Total Voters]]/Table1[[#This Row],[Total Population]],"0.0%")</f>
        <v>0.88894352844382862</v>
      </c>
      <c r="V4229" s="130">
        <f>IFERROR(Table1[[#This Row],[Female Ballots]]/Table1[[#This Row],[Female Population]],"0.0%")</f>
        <v>0.5684372738008151</v>
      </c>
      <c r="W4229" s="130">
        <f>IFERROR(Table1[[#This Row],[Male Ballots]]/Table1[[#This Row],[Male Population]],"0.0%")</f>
        <v>0.57933334217555044</v>
      </c>
      <c r="X4229" s="130">
        <f>IFERROR(Table1[[#This Row],[Total Ballots]]/Table1[[#This Row],[Total Population]],"0.0%")</f>
        <v>0.57418390932980479</v>
      </c>
      <c r="Y4229" s="130">
        <f>Table1[[#This Row],[Female Ballots]]/Table1[[#This Row],[Female Voters]]</f>
        <v>0.64953271028037385</v>
      </c>
      <c r="Z4229" s="130">
        <f>Table1[[#This Row],[Male Ballots]]/Table1[[#This Row],[Male Voters]]</f>
        <v>0.6418000604047116</v>
      </c>
      <c r="AA4229" s="130">
        <f>Table1[[#This Row],[Total Ballots]]/Table1[[#This Row],[Total Voters]]</f>
        <v>0.64591719378953416</v>
      </c>
    </row>
    <row r="4230" spans="1:27" s="12" customFormat="1" x14ac:dyDescent="0.35">
      <c r="A4230" s="70" t="s">
        <v>33</v>
      </c>
      <c r="B4230" s="71">
        <v>2019</v>
      </c>
      <c r="C4230" s="71" t="s">
        <v>81</v>
      </c>
      <c r="D4230" s="71"/>
      <c r="E4230" s="72"/>
      <c r="F4230" s="81"/>
      <c r="G4230" s="82" t="s">
        <v>79</v>
      </c>
      <c r="H4230" s="66">
        <v>32759.160600000003</v>
      </c>
      <c r="I4230" s="66">
        <v>31150.056499999999</v>
      </c>
      <c r="J4230" s="66">
        <v>63909.215000000004</v>
      </c>
      <c r="K4230" s="66">
        <v>26956</v>
      </c>
      <c r="L4230" s="66">
        <v>23948</v>
      </c>
      <c r="M4230" s="66">
        <v>63</v>
      </c>
      <c r="N4230" s="66">
        <v>50967</v>
      </c>
      <c r="O4230" s="66">
        <v>8673</v>
      </c>
      <c r="P4230" s="66">
        <v>7062</v>
      </c>
      <c r="Q4230" s="66">
        <v>10</v>
      </c>
      <c r="R4230" s="73">
        <v>15745</v>
      </c>
      <c r="S4230" s="130">
        <f>IFERROR(Table1[[#This Row],[Female Voters]]/Table1[[#This Row],[Female Population]],"0.0%")</f>
        <v>0.82285380657769347</v>
      </c>
      <c r="T4230" s="130">
        <f>IFERROR(Table1[[#This Row],[Male Voters]]/Table1[[#This Row],[Male Population]],"0.0%")</f>
        <v>0.76879475322942037</v>
      </c>
      <c r="U4230" s="130">
        <f>IFERROR(Table1[[#This Row],[Total Voters]]/Table1[[#This Row],[Total Population]],"0.0%")</f>
        <v>0.7974906279164905</v>
      </c>
      <c r="V4230" s="130">
        <f>IFERROR(Table1[[#This Row],[Female Ballots]]/Table1[[#This Row],[Female Population]],"0.0%")</f>
        <v>0.26475037336579371</v>
      </c>
      <c r="W4230" s="130">
        <f>IFERROR(Table1[[#This Row],[Male Ballots]]/Table1[[#This Row],[Male Population]],"0.0%")</f>
        <v>0.22670905909913841</v>
      </c>
      <c r="X4230" s="130">
        <f>IFERROR(Table1[[#This Row],[Total Ballots]]/Table1[[#This Row],[Total Population]],"0.0%")</f>
        <v>0.24636509774059967</v>
      </c>
      <c r="Y4230" s="130">
        <f>Table1[[#This Row],[Female Ballots]]/Table1[[#This Row],[Female Voters]]</f>
        <v>0.32174654993322449</v>
      </c>
      <c r="Z4230" s="130">
        <f>Table1[[#This Row],[Male Ballots]]/Table1[[#This Row],[Male Voters]]</f>
        <v>0.29488892600634709</v>
      </c>
      <c r="AA4230" s="130">
        <f>Table1[[#This Row],[Total Ballots]]/Table1[[#This Row],[Total Voters]]</f>
        <v>0.30892538309101969</v>
      </c>
    </row>
    <row r="4231" spans="1:27" s="12" customFormat="1" x14ac:dyDescent="0.35">
      <c r="A4231" s="70" t="s">
        <v>33</v>
      </c>
      <c r="B4231" s="71">
        <v>2019</v>
      </c>
      <c r="C4231" s="71" t="s">
        <v>81</v>
      </c>
      <c r="D4231" s="71"/>
      <c r="E4231" s="72"/>
      <c r="F4231" s="81"/>
      <c r="G4231" s="82" t="s">
        <v>62</v>
      </c>
      <c r="H4231" s="66">
        <v>2080.9726000000001</v>
      </c>
      <c r="I4231" s="66">
        <v>2489.9704999999999</v>
      </c>
      <c r="J4231" s="66">
        <v>4570.9439999999995</v>
      </c>
      <c r="K4231" s="66">
        <v>1317</v>
      </c>
      <c r="L4231" s="66">
        <v>1435</v>
      </c>
      <c r="M4231" s="66">
        <v>7</v>
      </c>
      <c r="N4231" s="66">
        <v>2759</v>
      </c>
      <c r="O4231" s="66">
        <v>117</v>
      </c>
      <c r="P4231" s="66">
        <v>109</v>
      </c>
      <c r="Q4231" s="66">
        <v>1</v>
      </c>
      <c r="R4231" s="73">
        <v>227</v>
      </c>
      <c r="S4231" s="130">
        <f>IFERROR(Table1[[#This Row],[Female Voters]]/Table1[[#This Row],[Female Population]],"0.0%")</f>
        <v>0.63287714600374845</v>
      </c>
      <c r="T4231" s="130">
        <f>IFERROR(Table1[[#This Row],[Male Voters]]/Table1[[#This Row],[Male Population]],"0.0%")</f>
        <v>0.57631204867688191</v>
      </c>
      <c r="U4231" s="130">
        <f>IFERROR(Table1[[#This Row],[Total Voters]]/Table1[[#This Row],[Total Population]],"0.0%")</f>
        <v>0.60359523109449609</v>
      </c>
      <c r="V4231" s="130">
        <f>IFERROR(Table1[[#This Row],[Female Ballots]]/Table1[[#This Row],[Female Population]],"0.0%")</f>
        <v>5.6223710009444622E-2</v>
      </c>
      <c r="W4231" s="130">
        <f>IFERROR(Table1[[#This Row],[Male Ballots]]/Table1[[#This Row],[Male Population]],"0.0%")</f>
        <v>4.3775619028418207E-2</v>
      </c>
      <c r="X4231" s="130">
        <f>IFERROR(Table1[[#This Row],[Total Ballots]]/Table1[[#This Row],[Total Population]],"0.0%")</f>
        <v>4.9661514120496776E-2</v>
      </c>
      <c r="Y4231" s="130">
        <f>Table1[[#This Row],[Female Ballots]]/Table1[[#This Row],[Female Voters]]</f>
        <v>8.8838268792710701E-2</v>
      </c>
      <c r="Z4231" s="130">
        <f>Table1[[#This Row],[Male Ballots]]/Table1[[#This Row],[Male Voters]]</f>
        <v>7.5958188153310111E-2</v>
      </c>
      <c r="AA4231" s="130">
        <f>Table1[[#This Row],[Total Ballots]]/Table1[[#This Row],[Total Voters]]</f>
        <v>8.2276187024284159E-2</v>
      </c>
    </row>
    <row r="4232" spans="1:27" s="12" customFormat="1" x14ac:dyDescent="0.35">
      <c r="A4232" s="70" t="s">
        <v>33</v>
      </c>
      <c r="B4232" s="71">
        <v>2019</v>
      </c>
      <c r="C4232" s="71" t="s">
        <v>81</v>
      </c>
      <c r="D4232" s="71"/>
      <c r="E4232" s="72"/>
      <c r="F4232" s="81"/>
      <c r="G4232" s="82" t="s">
        <v>63</v>
      </c>
      <c r="H4232" s="66">
        <v>3555.9639999999999</v>
      </c>
      <c r="I4232" s="66">
        <v>3921.9520000000002</v>
      </c>
      <c r="J4232" s="66">
        <v>7477.9160000000002</v>
      </c>
      <c r="K4232" s="66">
        <v>2792</v>
      </c>
      <c r="L4232" s="66">
        <v>2630</v>
      </c>
      <c r="M4232" s="66">
        <v>10</v>
      </c>
      <c r="N4232" s="66">
        <v>5432</v>
      </c>
      <c r="O4232" s="66">
        <v>218</v>
      </c>
      <c r="P4232" s="66">
        <v>197</v>
      </c>
      <c r="Q4232" s="66"/>
      <c r="R4232" s="73">
        <v>415</v>
      </c>
      <c r="S4232" s="130">
        <f>IFERROR(Table1[[#This Row],[Female Voters]]/Table1[[#This Row],[Female Population]],"0.0%")</f>
        <v>0.78515980476742731</v>
      </c>
      <c r="T4232" s="130">
        <f>IFERROR(Table1[[#This Row],[Male Voters]]/Table1[[#This Row],[Male Population]],"0.0%")</f>
        <v>0.67058444366478731</v>
      </c>
      <c r="U4232" s="130">
        <f>IFERROR(Table1[[#This Row],[Total Voters]]/Table1[[#This Row],[Total Population]],"0.0%")</f>
        <v>0.7264055921462611</v>
      </c>
      <c r="V4232" s="130">
        <f>IFERROR(Table1[[#This Row],[Female Ballots]]/Table1[[#This Row],[Female Population]],"0.0%")</f>
        <v>6.13054575355656E-2</v>
      </c>
      <c r="W4232" s="130">
        <f>IFERROR(Table1[[#This Row],[Male Ballots]]/Table1[[#This Row],[Male Population]],"0.0%")</f>
        <v>5.0230089506449846E-2</v>
      </c>
      <c r="X4232" s="130">
        <f>IFERROR(Table1[[#This Row],[Total Ballots]]/Table1[[#This Row],[Total Population]],"0.0%")</f>
        <v>5.5496745349907645E-2</v>
      </c>
      <c r="Y4232" s="130">
        <f>Table1[[#This Row],[Female Ballots]]/Table1[[#This Row],[Female Voters]]</f>
        <v>7.8080229226361028E-2</v>
      </c>
      <c r="Z4232" s="130">
        <f>Table1[[#This Row],[Male Ballots]]/Table1[[#This Row],[Male Voters]]</f>
        <v>7.4904942965779472E-2</v>
      </c>
      <c r="AA4232" s="130">
        <f>Table1[[#This Row],[Total Ballots]]/Table1[[#This Row],[Total Voters]]</f>
        <v>7.6399116347569962E-2</v>
      </c>
    </row>
    <row r="4233" spans="1:27" s="12" customFormat="1" x14ac:dyDescent="0.35">
      <c r="A4233" s="70" t="s">
        <v>33</v>
      </c>
      <c r="B4233" s="71">
        <v>2019</v>
      </c>
      <c r="C4233" s="71" t="s">
        <v>81</v>
      </c>
      <c r="D4233" s="71"/>
      <c r="E4233" s="72"/>
      <c r="F4233" s="81"/>
      <c r="G4233" s="82" t="s">
        <v>64</v>
      </c>
      <c r="H4233" s="66">
        <v>3812.9929999999999</v>
      </c>
      <c r="I4233" s="66">
        <v>4133.9709999999995</v>
      </c>
      <c r="J4233" s="66">
        <v>7946.9639999999999</v>
      </c>
      <c r="K4233" s="66">
        <v>2942</v>
      </c>
      <c r="L4233" s="66">
        <v>2836</v>
      </c>
      <c r="M4233" s="66">
        <v>11</v>
      </c>
      <c r="N4233" s="66">
        <v>5789</v>
      </c>
      <c r="O4233" s="66">
        <v>367</v>
      </c>
      <c r="P4233" s="66">
        <v>318</v>
      </c>
      <c r="Q4233" s="66">
        <v>2</v>
      </c>
      <c r="R4233" s="73">
        <v>687</v>
      </c>
      <c r="S4233" s="130">
        <f>IFERROR(Table1[[#This Row],[Female Voters]]/Table1[[#This Row],[Female Population]],"0.0%")</f>
        <v>0.7715723579875442</v>
      </c>
      <c r="T4233" s="130">
        <f>IFERROR(Table1[[#This Row],[Male Voters]]/Table1[[#This Row],[Male Population]],"0.0%")</f>
        <v>0.68602319658265631</v>
      </c>
      <c r="U4233" s="130">
        <f>IFERROR(Table1[[#This Row],[Total Voters]]/Table1[[#This Row],[Total Population]],"0.0%")</f>
        <v>0.72845428770030918</v>
      </c>
      <c r="V4233" s="130">
        <f>IFERROR(Table1[[#This Row],[Female Ballots]]/Table1[[#This Row],[Female Population]],"0.0%")</f>
        <v>9.6249848872001609E-2</v>
      </c>
      <c r="W4233" s="130">
        <f>IFERROR(Table1[[#This Row],[Male Ballots]]/Table1[[#This Row],[Male Population]],"0.0%")</f>
        <v>7.6923616542060896E-2</v>
      </c>
      <c r="X4233" s="130">
        <f>IFERROR(Table1[[#This Row],[Total Ballots]]/Table1[[#This Row],[Total Population]],"0.0%")</f>
        <v>8.6448107730197343E-2</v>
      </c>
      <c r="Y4233" s="130">
        <f>Table1[[#This Row],[Female Ballots]]/Table1[[#This Row],[Female Voters]]</f>
        <v>0.1247450713800136</v>
      </c>
      <c r="Z4233" s="130">
        <f>Table1[[#This Row],[Male Ballots]]/Table1[[#This Row],[Male Voters]]</f>
        <v>0.11212976022566996</v>
      </c>
      <c r="AA4233" s="130">
        <f>Table1[[#This Row],[Total Ballots]]/Table1[[#This Row],[Total Voters]]</f>
        <v>0.11867334600103645</v>
      </c>
    </row>
    <row r="4234" spans="1:27" s="12" customFormat="1" x14ac:dyDescent="0.35">
      <c r="A4234" s="70" t="s">
        <v>33</v>
      </c>
      <c r="B4234" s="71">
        <v>2019</v>
      </c>
      <c r="C4234" s="71" t="s">
        <v>81</v>
      </c>
      <c r="D4234" s="71"/>
      <c r="E4234" s="72"/>
      <c r="F4234" s="81"/>
      <c r="G4234" s="82" t="s">
        <v>65</v>
      </c>
      <c r="H4234" s="66">
        <v>3976</v>
      </c>
      <c r="I4234" s="66">
        <v>3856.9859999999999</v>
      </c>
      <c r="J4234" s="66">
        <v>7832.9849999999997</v>
      </c>
      <c r="K4234" s="66">
        <v>3020</v>
      </c>
      <c r="L4234" s="66">
        <v>2619</v>
      </c>
      <c r="M4234" s="66">
        <v>7</v>
      </c>
      <c r="N4234" s="66">
        <v>5646</v>
      </c>
      <c r="O4234" s="66">
        <v>552</v>
      </c>
      <c r="P4234" s="66">
        <v>409</v>
      </c>
      <c r="Q4234" s="66">
        <v>1</v>
      </c>
      <c r="R4234" s="73">
        <v>962</v>
      </c>
      <c r="S4234" s="130">
        <f>IFERROR(Table1[[#This Row],[Female Voters]]/Table1[[#This Row],[Female Population]],"0.0%")</f>
        <v>0.75955734406438635</v>
      </c>
      <c r="T4234" s="130">
        <f>IFERROR(Table1[[#This Row],[Male Voters]]/Table1[[#This Row],[Male Population]],"0.0%")</f>
        <v>0.6790276137896275</v>
      </c>
      <c r="U4234" s="130">
        <f>IFERROR(Table1[[#This Row],[Total Voters]]/Table1[[#This Row],[Total Population]],"0.0%")</f>
        <v>0.72079800995405974</v>
      </c>
      <c r="V4234" s="130">
        <f>IFERROR(Table1[[#This Row],[Female Ballots]]/Table1[[#This Row],[Female Population]],"0.0%")</f>
        <v>0.13883299798792756</v>
      </c>
      <c r="W4234" s="130">
        <f>IFERROR(Table1[[#This Row],[Male Ballots]]/Table1[[#This Row],[Male Population]],"0.0%")</f>
        <v>0.10604134938524537</v>
      </c>
      <c r="X4234" s="130">
        <f>IFERROR(Table1[[#This Row],[Total Ballots]]/Table1[[#This Row],[Total Population]],"0.0%")</f>
        <v>0.12281397194045438</v>
      </c>
      <c r="Y4234" s="130">
        <f>Table1[[#This Row],[Female Ballots]]/Table1[[#This Row],[Female Voters]]</f>
        <v>0.1827814569536424</v>
      </c>
      <c r="Z4234" s="130">
        <f>Table1[[#This Row],[Male Ballots]]/Table1[[#This Row],[Male Voters]]</f>
        <v>0.15616647575410461</v>
      </c>
      <c r="AA4234" s="130">
        <f>Table1[[#This Row],[Total Ballots]]/Table1[[#This Row],[Total Voters]]</f>
        <v>0.17038611406305348</v>
      </c>
    </row>
    <row r="4235" spans="1:27" s="12" customFormat="1" x14ac:dyDescent="0.35">
      <c r="A4235" s="70" t="s">
        <v>33</v>
      </c>
      <c r="B4235" s="71">
        <v>2019</v>
      </c>
      <c r="C4235" s="71" t="s">
        <v>81</v>
      </c>
      <c r="D4235" s="71"/>
      <c r="E4235" s="72"/>
      <c r="F4235" s="81"/>
      <c r="G4235" s="82" t="s">
        <v>66</v>
      </c>
      <c r="H4235" s="66">
        <v>6567.0300000000007</v>
      </c>
      <c r="I4235" s="66">
        <v>5616.0079999999998</v>
      </c>
      <c r="J4235" s="66">
        <v>12183.037</v>
      </c>
      <c r="K4235" s="66">
        <v>5525</v>
      </c>
      <c r="L4235" s="66">
        <v>4467</v>
      </c>
      <c r="M4235" s="66">
        <v>12</v>
      </c>
      <c r="N4235" s="66">
        <v>10004</v>
      </c>
      <c r="O4235" s="66">
        <v>1743</v>
      </c>
      <c r="P4235" s="66">
        <v>1236</v>
      </c>
      <c r="Q4235" s="66">
        <v>3</v>
      </c>
      <c r="R4235" s="73">
        <v>2982</v>
      </c>
      <c r="S4235" s="130">
        <f>IFERROR(Table1[[#This Row],[Female Voters]]/Table1[[#This Row],[Female Population]],"0.0%")</f>
        <v>0.84132400796098072</v>
      </c>
      <c r="T4235" s="130">
        <f>IFERROR(Table1[[#This Row],[Male Voters]]/Table1[[#This Row],[Male Population]],"0.0%")</f>
        <v>0.7954048498506413</v>
      </c>
      <c r="U4235" s="130">
        <f>IFERROR(Table1[[#This Row],[Total Voters]]/Table1[[#This Row],[Total Population]],"0.0%")</f>
        <v>0.82114172352919879</v>
      </c>
      <c r="V4235" s="130">
        <f>IFERROR(Table1[[#This Row],[Female Ballots]]/Table1[[#This Row],[Female Population]],"0.0%")</f>
        <v>0.26541678658388951</v>
      </c>
      <c r="W4235" s="130">
        <f>IFERROR(Table1[[#This Row],[Male Ballots]]/Table1[[#This Row],[Male Population]],"0.0%")</f>
        <v>0.22008515657385105</v>
      </c>
      <c r="X4235" s="130">
        <f>IFERROR(Table1[[#This Row],[Total Ballots]]/Table1[[#This Row],[Total Population]],"0.0%")</f>
        <v>0.24476655533427338</v>
      </c>
      <c r="Y4235" s="130">
        <f>Table1[[#This Row],[Female Ballots]]/Table1[[#This Row],[Female Voters]]</f>
        <v>0.31547511312217197</v>
      </c>
      <c r="Z4235" s="130">
        <f>Table1[[#This Row],[Male Ballots]]/Table1[[#This Row],[Male Voters]]</f>
        <v>0.27669576897246473</v>
      </c>
      <c r="AA4235" s="130">
        <f>Table1[[#This Row],[Total Ballots]]/Table1[[#This Row],[Total Voters]]</f>
        <v>0.29808076769292285</v>
      </c>
    </row>
    <row r="4236" spans="1:27" s="12" customFormat="1" x14ac:dyDescent="0.35">
      <c r="A4236" s="70" t="s">
        <v>33</v>
      </c>
      <c r="B4236" s="71">
        <v>2019</v>
      </c>
      <c r="C4236" s="71" t="s">
        <v>81</v>
      </c>
      <c r="D4236" s="71"/>
      <c r="E4236" s="72"/>
      <c r="F4236" s="81"/>
      <c r="G4236" s="82" t="s">
        <v>67</v>
      </c>
      <c r="H4236" s="66">
        <v>12766.200999999999</v>
      </c>
      <c r="I4236" s="66">
        <v>11131.169</v>
      </c>
      <c r="J4236" s="66">
        <v>23897.368999999999</v>
      </c>
      <c r="K4236" s="66">
        <v>11360</v>
      </c>
      <c r="L4236" s="66">
        <v>9961</v>
      </c>
      <c r="M4236" s="66">
        <v>16</v>
      </c>
      <c r="N4236" s="66">
        <v>21337</v>
      </c>
      <c r="O4236" s="66">
        <v>5676</v>
      </c>
      <c r="P4236" s="66">
        <v>4793</v>
      </c>
      <c r="Q4236" s="66">
        <v>3</v>
      </c>
      <c r="R4236" s="66">
        <v>10472</v>
      </c>
      <c r="S4236" s="130">
        <f>IFERROR(Table1[[#This Row],[Female Voters]]/Table1[[#This Row],[Female Population]],"0.0%")</f>
        <v>0.88984968981766788</v>
      </c>
      <c r="T4236" s="130">
        <f>IFERROR(Table1[[#This Row],[Male Voters]]/Table1[[#This Row],[Male Population]],"0.0%")</f>
        <v>0.89487456348924355</v>
      </c>
      <c r="U4236" s="130">
        <f>IFERROR(Table1[[#This Row],[Total Voters]]/Table1[[#This Row],[Total Population]],"0.0%")</f>
        <v>0.8928597955699642</v>
      </c>
      <c r="V4236" s="130">
        <f>IFERROR(Table1[[#This Row],[Female Ballots]]/Table1[[#This Row],[Female Population]],"0.0%")</f>
        <v>0.44461151755326433</v>
      </c>
      <c r="W4236" s="130">
        <f>IFERROR(Table1[[#This Row],[Male Ballots]]/Table1[[#This Row],[Male Population]],"0.0%")</f>
        <v>0.43059268977049941</v>
      </c>
      <c r="X4236" s="130">
        <f>IFERROR(Table1[[#This Row],[Total Ballots]]/Table1[[#This Row],[Total Population]],"0.0%")</f>
        <v>0.43820723528184213</v>
      </c>
      <c r="Y4236" s="130">
        <f>Table1[[#This Row],[Female Ballots]]/Table1[[#This Row],[Female Voters]]</f>
        <v>0.49964788732394366</v>
      </c>
      <c r="Z4236" s="130">
        <f>Table1[[#This Row],[Male Ballots]]/Table1[[#This Row],[Male Voters]]</f>
        <v>0.48117658869591406</v>
      </c>
      <c r="AA4236" s="130">
        <f>Table1[[#This Row],[Total Ballots]]/Table1[[#This Row],[Total Voters]]</f>
        <v>0.49079064535782913</v>
      </c>
    </row>
    <row r="4237" spans="1:27" s="12" customFormat="1" x14ac:dyDescent="0.35">
      <c r="A4237" s="70" t="s">
        <v>51</v>
      </c>
      <c r="B4237" s="71">
        <v>2019</v>
      </c>
      <c r="C4237" s="71" t="s">
        <v>81</v>
      </c>
      <c r="D4237" s="71" t="s">
        <v>69</v>
      </c>
      <c r="E4237" s="72"/>
      <c r="F4237" s="81"/>
      <c r="G4237" s="82" t="s">
        <v>79</v>
      </c>
      <c r="H4237" s="66">
        <v>191906</v>
      </c>
      <c r="I4237" s="66">
        <v>183254</v>
      </c>
      <c r="J4237" s="66">
        <v>375160</v>
      </c>
      <c r="K4237" s="66">
        <v>122601</v>
      </c>
      <c r="L4237" s="66">
        <v>110968</v>
      </c>
      <c r="M4237" s="66">
        <v>151</v>
      </c>
      <c r="N4237" s="66">
        <v>233720</v>
      </c>
      <c r="O4237" s="66">
        <v>30872</v>
      </c>
      <c r="P4237" s="66">
        <v>26601</v>
      </c>
      <c r="Q4237" s="66">
        <v>40</v>
      </c>
      <c r="R4237" s="73">
        <v>57513</v>
      </c>
      <c r="S4237" s="130">
        <f>IFERROR(Table1[[#This Row],[Female Voters]]/Table1[[#This Row],[Female Population]],"0.0%")</f>
        <v>0.6388596500369973</v>
      </c>
      <c r="T4237" s="130">
        <f>IFERROR(Table1[[#This Row],[Male Voters]]/Table1[[#This Row],[Male Population]],"0.0%")</f>
        <v>0.60554203455313393</v>
      </c>
      <c r="U4237" s="130">
        <f>IFERROR(Table1[[#This Row],[Total Voters]]/Table1[[#This Row],[Total Population]],"0.0%")</f>
        <v>0.6229875253225291</v>
      </c>
      <c r="V4237" s="130">
        <f>IFERROR(Table1[[#This Row],[Female Ballots]]/Table1[[#This Row],[Female Population]],"0.0%")</f>
        <v>0.16087042614613403</v>
      </c>
      <c r="W4237" s="130">
        <f>IFERROR(Table1[[#This Row],[Male Ballots]]/Table1[[#This Row],[Male Population]],"0.0%")</f>
        <v>0.14515917797155861</v>
      </c>
      <c r="X4237" s="130">
        <f>IFERROR(Table1[[#This Row],[Total Ballots]]/Table1[[#This Row],[Total Population]],"0.0%")</f>
        <v>0.15330259089455167</v>
      </c>
      <c r="Y4237" s="130">
        <f>Table1[[#This Row],[Female Ballots]]/Table1[[#This Row],[Female Voters]]</f>
        <v>0.25180871281637179</v>
      </c>
      <c r="Z4237" s="130">
        <f>Table1[[#This Row],[Male Ballots]]/Table1[[#This Row],[Male Voters]]</f>
        <v>0.2397177564703338</v>
      </c>
      <c r="AA4237" s="130">
        <f>Table1[[#This Row],[Total Ballots]]/Table1[[#This Row],[Total Voters]]</f>
        <v>0.24607650179702209</v>
      </c>
    </row>
    <row r="4238" spans="1:27" s="12" customFormat="1" x14ac:dyDescent="0.35">
      <c r="A4238" s="70" t="s">
        <v>51</v>
      </c>
      <c r="B4238" s="71">
        <v>2019</v>
      </c>
      <c r="C4238" s="71" t="s">
        <v>81</v>
      </c>
      <c r="D4238" s="71" t="s">
        <v>69</v>
      </c>
      <c r="E4238" s="72"/>
      <c r="F4238" s="81"/>
      <c r="G4238" s="82" t="s">
        <v>62</v>
      </c>
      <c r="H4238" s="66">
        <v>20394</v>
      </c>
      <c r="I4238" s="66">
        <v>21226</v>
      </c>
      <c r="J4238" s="66">
        <v>41620</v>
      </c>
      <c r="K4238" s="66">
        <v>10368</v>
      </c>
      <c r="L4238" s="66">
        <v>10070</v>
      </c>
      <c r="M4238" s="66">
        <v>43</v>
      </c>
      <c r="N4238" s="66">
        <v>20481</v>
      </c>
      <c r="O4238" s="66">
        <v>1134</v>
      </c>
      <c r="P4238" s="66">
        <v>998</v>
      </c>
      <c r="Q4238" s="66">
        <v>11</v>
      </c>
      <c r="R4238" s="73">
        <v>2143</v>
      </c>
      <c r="S4238" s="130">
        <f>IFERROR(Table1[[#This Row],[Female Voters]]/Table1[[#This Row],[Female Population]],"0.0%")</f>
        <v>0.50838481906443067</v>
      </c>
      <c r="T4238" s="130">
        <f>IFERROR(Table1[[#This Row],[Male Voters]]/Table1[[#This Row],[Male Population]],"0.0%")</f>
        <v>0.47441816639969847</v>
      </c>
      <c r="U4238" s="130">
        <f>IFERROR(Table1[[#This Row],[Total Voters]]/Table1[[#This Row],[Total Population]],"0.0%")</f>
        <v>0.49209514656415188</v>
      </c>
      <c r="V4238" s="130">
        <f>IFERROR(Table1[[#This Row],[Female Ballots]]/Table1[[#This Row],[Female Population]],"0.0%")</f>
        <v>5.5604589585172108E-2</v>
      </c>
      <c r="W4238" s="130">
        <f>IFERROR(Table1[[#This Row],[Male Ballots]]/Table1[[#This Row],[Male Population]],"0.0%")</f>
        <v>4.7017808348252144E-2</v>
      </c>
      <c r="X4238" s="130">
        <f>IFERROR(Table1[[#This Row],[Total Ballots]]/Table1[[#This Row],[Total Population]],"0.0%")</f>
        <v>5.1489668428640077E-2</v>
      </c>
      <c r="Y4238" s="130">
        <f>Table1[[#This Row],[Female Ballots]]/Table1[[#This Row],[Female Voters]]</f>
        <v>0.109375</v>
      </c>
      <c r="Z4238" s="130">
        <f>Table1[[#This Row],[Male Ballots]]/Table1[[#This Row],[Male Voters]]</f>
        <v>9.9106256206554125E-2</v>
      </c>
      <c r="AA4238" s="130">
        <f>Table1[[#This Row],[Total Ballots]]/Table1[[#This Row],[Total Voters]]</f>
        <v>0.10463356281431571</v>
      </c>
    </row>
    <row r="4239" spans="1:27" s="12" customFormat="1" x14ac:dyDescent="0.35">
      <c r="A4239" s="70" t="s">
        <v>51</v>
      </c>
      <c r="B4239" s="71">
        <v>2019</v>
      </c>
      <c r="C4239" s="71" t="s">
        <v>81</v>
      </c>
      <c r="D4239" s="71" t="s">
        <v>69</v>
      </c>
      <c r="E4239" s="72"/>
      <c r="F4239" s="81"/>
      <c r="G4239" s="82" t="s">
        <v>63</v>
      </c>
      <c r="H4239" s="66">
        <v>31690</v>
      </c>
      <c r="I4239" s="66">
        <v>32334</v>
      </c>
      <c r="J4239" s="66">
        <v>64024</v>
      </c>
      <c r="K4239" s="66">
        <v>19145</v>
      </c>
      <c r="L4239" s="66">
        <v>18155</v>
      </c>
      <c r="M4239" s="66">
        <v>27</v>
      </c>
      <c r="N4239" s="66">
        <v>37327</v>
      </c>
      <c r="O4239" s="66">
        <v>1919</v>
      </c>
      <c r="P4239" s="66">
        <v>1621</v>
      </c>
      <c r="Q4239" s="66">
        <v>8</v>
      </c>
      <c r="R4239" s="73">
        <v>3548</v>
      </c>
      <c r="S4239" s="130">
        <f>IFERROR(Table1[[#This Row],[Female Voters]]/Table1[[#This Row],[Female Population]],"0.0%")</f>
        <v>0.60413379615020513</v>
      </c>
      <c r="T4239" s="130">
        <f>IFERROR(Table1[[#This Row],[Male Voters]]/Table1[[#This Row],[Male Population]],"0.0%")</f>
        <v>0.56148326838621887</v>
      </c>
      <c r="U4239" s="130">
        <f>IFERROR(Table1[[#This Row],[Total Voters]]/Table1[[#This Row],[Total Population]],"0.0%")</f>
        <v>0.58301574409596402</v>
      </c>
      <c r="V4239" s="130">
        <f>IFERROR(Table1[[#This Row],[Female Ballots]]/Table1[[#This Row],[Female Population]],"0.0%")</f>
        <v>6.0555380246134424E-2</v>
      </c>
      <c r="W4239" s="130">
        <f>IFERROR(Table1[[#This Row],[Male Ballots]]/Table1[[#This Row],[Male Population]],"0.0%")</f>
        <v>5.0132986948722709E-2</v>
      </c>
      <c r="X4239" s="130">
        <f>IFERROR(Table1[[#This Row],[Total Ballots]]/Table1[[#This Row],[Total Population]],"0.0%")</f>
        <v>5.5416718730476072E-2</v>
      </c>
      <c r="Y4239" s="130">
        <f>Table1[[#This Row],[Female Ballots]]/Table1[[#This Row],[Female Voters]]</f>
        <v>0.10023504831548707</v>
      </c>
      <c r="Z4239" s="130">
        <f>Table1[[#This Row],[Male Ballots]]/Table1[[#This Row],[Male Voters]]</f>
        <v>8.9286697879372073E-2</v>
      </c>
      <c r="AA4239" s="130">
        <f>Table1[[#This Row],[Total Ballots]]/Table1[[#This Row],[Total Voters]]</f>
        <v>9.5051839151284595E-2</v>
      </c>
    </row>
    <row r="4240" spans="1:27" s="12" customFormat="1" x14ac:dyDescent="0.35">
      <c r="A4240" s="70" t="s">
        <v>51</v>
      </c>
      <c r="B4240" s="71">
        <v>2019</v>
      </c>
      <c r="C4240" s="71" t="s">
        <v>81</v>
      </c>
      <c r="D4240" s="71" t="s">
        <v>69</v>
      </c>
      <c r="E4240" s="72"/>
      <c r="F4240" s="81"/>
      <c r="G4240" s="82" t="s">
        <v>64</v>
      </c>
      <c r="H4240" s="66">
        <v>33793</v>
      </c>
      <c r="I4240" s="66">
        <v>33123</v>
      </c>
      <c r="J4240" s="66">
        <v>66916</v>
      </c>
      <c r="K4240" s="66">
        <v>20326</v>
      </c>
      <c r="L4240" s="66">
        <v>18405</v>
      </c>
      <c r="M4240" s="66">
        <v>27</v>
      </c>
      <c r="N4240" s="66">
        <v>38758</v>
      </c>
      <c r="O4240" s="66">
        <v>3001</v>
      </c>
      <c r="P4240" s="66">
        <v>2580</v>
      </c>
      <c r="Q4240" s="66">
        <v>5</v>
      </c>
      <c r="R4240" s="73">
        <v>5586</v>
      </c>
      <c r="S4240" s="130">
        <f>IFERROR(Table1[[#This Row],[Female Voters]]/Table1[[#This Row],[Female Population]],"0.0%")</f>
        <v>0.60148551475157574</v>
      </c>
      <c r="T4240" s="130">
        <f>IFERROR(Table1[[#This Row],[Male Voters]]/Table1[[#This Row],[Male Population]],"0.0%")</f>
        <v>0.55565619056244908</v>
      </c>
      <c r="U4240" s="130">
        <f>IFERROR(Table1[[#This Row],[Total Voters]]/Table1[[#This Row],[Total Population]],"0.0%")</f>
        <v>0.57920377787076338</v>
      </c>
      <c r="V4240" s="130">
        <f>IFERROR(Table1[[#This Row],[Female Ballots]]/Table1[[#This Row],[Female Population]],"0.0%")</f>
        <v>8.8805373894001713E-2</v>
      </c>
      <c r="W4240" s="130">
        <f>IFERROR(Table1[[#This Row],[Male Ballots]]/Table1[[#This Row],[Male Population]],"0.0%")</f>
        <v>7.7891495335567426E-2</v>
      </c>
      <c r="X4240" s="130">
        <f>IFERROR(Table1[[#This Row],[Total Ballots]]/Table1[[#This Row],[Total Population]],"0.0%")</f>
        <v>8.3477793053978122E-2</v>
      </c>
      <c r="Y4240" s="130">
        <f>Table1[[#This Row],[Female Ballots]]/Table1[[#This Row],[Female Voters]]</f>
        <v>0.14764341237823478</v>
      </c>
      <c r="Z4240" s="130">
        <f>Table1[[#This Row],[Male Ballots]]/Table1[[#This Row],[Male Voters]]</f>
        <v>0.14017929910350449</v>
      </c>
      <c r="AA4240" s="130">
        <f>Table1[[#This Row],[Total Ballots]]/Table1[[#This Row],[Total Voters]]</f>
        <v>0.14412508385365602</v>
      </c>
    </row>
    <row r="4241" spans="1:27" s="12" customFormat="1" x14ac:dyDescent="0.35">
      <c r="A4241" s="70" t="s">
        <v>51</v>
      </c>
      <c r="B4241" s="71">
        <v>2019</v>
      </c>
      <c r="C4241" s="71" t="s">
        <v>81</v>
      </c>
      <c r="D4241" s="71" t="s">
        <v>69</v>
      </c>
      <c r="E4241" s="72"/>
      <c r="F4241" s="81"/>
      <c r="G4241" s="82" t="s">
        <v>65</v>
      </c>
      <c r="H4241" s="66">
        <v>31671</v>
      </c>
      <c r="I4241" s="66">
        <v>31458</v>
      </c>
      <c r="J4241" s="66">
        <v>63129</v>
      </c>
      <c r="K4241" s="66">
        <v>20209</v>
      </c>
      <c r="L4241" s="66">
        <v>18934</v>
      </c>
      <c r="M4241" s="66">
        <v>19</v>
      </c>
      <c r="N4241" s="66">
        <v>39162</v>
      </c>
      <c r="O4241" s="66">
        <v>3981</v>
      </c>
      <c r="P4241" s="66">
        <v>3526</v>
      </c>
      <c r="Q4241" s="66">
        <v>3</v>
      </c>
      <c r="R4241" s="73">
        <v>7510</v>
      </c>
      <c r="S4241" s="130">
        <f>IFERROR(Table1[[#This Row],[Female Voters]]/Table1[[#This Row],[Female Population]],"0.0%")</f>
        <v>0.63809162956648036</v>
      </c>
      <c r="T4241" s="130">
        <f>IFERROR(Table1[[#This Row],[Male Voters]]/Table1[[#This Row],[Male Population]],"0.0%")</f>
        <v>0.60188187424502515</v>
      </c>
      <c r="U4241" s="130">
        <f>IFERROR(Table1[[#This Row],[Total Voters]]/Table1[[#This Row],[Total Population]],"0.0%")</f>
        <v>0.62034880958038308</v>
      </c>
      <c r="V4241" s="130">
        <f>IFERROR(Table1[[#This Row],[Female Ballots]]/Table1[[#This Row],[Female Population]],"0.0%")</f>
        <v>0.12569858861418964</v>
      </c>
      <c r="W4241" s="130">
        <f>IFERROR(Table1[[#This Row],[Male Ballots]]/Table1[[#This Row],[Male Population]],"0.0%")</f>
        <v>0.11208595587767817</v>
      </c>
      <c r="X4241" s="130">
        <f>IFERROR(Table1[[#This Row],[Total Ballots]]/Table1[[#This Row],[Total Population]],"0.0%")</f>
        <v>0.11896275879548227</v>
      </c>
      <c r="Y4241" s="130">
        <f>Table1[[#This Row],[Female Ballots]]/Table1[[#This Row],[Female Voters]]</f>
        <v>0.19699143945766737</v>
      </c>
      <c r="Z4241" s="130">
        <f>Table1[[#This Row],[Male Ballots]]/Table1[[#This Row],[Male Voters]]</f>
        <v>0.18622583711841131</v>
      </c>
      <c r="AA4241" s="130">
        <f>Table1[[#This Row],[Total Ballots]]/Table1[[#This Row],[Total Voters]]</f>
        <v>0.19176752974822531</v>
      </c>
    </row>
    <row r="4242" spans="1:27" s="12" customFormat="1" x14ac:dyDescent="0.35">
      <c r="A4242" s="70" t="s">
        <v>51</v>
      </c>
      <c r="B4242" s="71">
        <v>2019</v>
      </c>
      <c r="C4242" s="71" t="s">
        <v>81</v>
      </c>
      <c r="D4242" s="71" t="s">
        <v>69</v>
      </c>
      <c r="E4242" s="72"/>
      <c r="F4242" s="81"/>
      <c r="G4242" s="82" t="s">
        <v>66</v>
      </c>
      <c r="H4242" s="66">
        <v>31460</v>
      </c>
      <c r="I4242" s="66">
        <v>29672</v>
      </c>
      <c r="J4242" s="66">
        <v>61132</v>
      </c>
      <c r="K4242" s="66">
        <v>21611</v>
      </c>
      <c r="L4242" s="66">
        <v>19633</v>
      </c>
      <c r="M4242" s="66">
        <v>19</v>
      </c>
      <c r="N4242" s="66">
        <v>41263</v>
      </c>
      <c r="O4242" s="66">
        <v>6415</v>
      </c>
      <c r="P4242" s="66">
        <v>5521</v>
      </c>
      <c r="Q4242" s="66">
        <v>4</v>
      </c>
      <c r="R4242" s="73">
        <v>11940</v>
      </c>
      <c r="S4242" s="130">
        <f>IFERROR(Table1[[#This Row],[Female Voters]]/Table1[[#This Row],[Female Population]],"0.0%")</f>
        <v>0.68693579148124606</v>
      </c>
      <c r="T4242" s="130">
        <f>IFERROR(Table1[[#This Row],[Male Voters]]/Table1[[#This Row],[Male Population]],"0.0%")</f>
        <v>0.6616675653815044</v>
      </c>
      <c r="U4242" s="130">
        <f>IFERROR(Table1[[#This Row],[Total Voters]]/Table1[[#This Row],[Total Population]],"0.0%")</f>
        <v>0.67498200615062487</v>
      </c>
      <c r="V4242" s="130">
        <f>IFERROR(Table1[[#This Row],[Female Ballots]]/Table1[[#This Row],[Female Population]],"0.0%")</f>
        <v>0.20390972663699936</v>
      </c>
      <c r="W4242" s="130">
        <f>IFERROR(Table1[[#This Row],[Male Ballots]]/Table1[[#This Row],[Male Population]],"0.0%")</f>
        <v>0.18606767322728499</v>
      </c>
      <c r="X4242" s="130">
        <f>IFERROR(Table1[[#This Row],[Total Ballots]]/Table1[[#This Row],[Total Population]],"0.0%")</f>
        <v>0.19531505594451351</v>
      </c>
      <c r="Y4242" s="130">
        <f>Table1[[#This Row],[Female Ballots]]/Table1[[#This Row],[Female Voters]]</f>
        <v>0.29683957243996112</v>
      </c>
      <c r="Z4242" s="130">
        <f>Table1[[#This Row],[Male Ballots]]/Table1[[#This Row],[Male Voters]]</f>
        <v>0.28121020730402896</v>
      </c>
      <c r="AA4242" s="130">
        <f>Table1[[#This Row],[Total Ballots]]/Table1[[#This Row],[Total Voters]]</f>
        <v>0.28936335215568426</v>
      </c>
    </row>
    <row r="4243" spans="1:27" s="12" customFormat="1" x14ac:dyDescent="0.35">
      <c r="A4243" s="70" t="s">
        <v>51</v>
      </c>
      <c r="B4243" s="71">
        <v>2019</v>
      </c>
      <c r="C4243" s="71" t="s">
        <v>81</v>
      </c>
      <c r="D4243" s="71" t="s">
        <v>69</v>
      </c>
      <c r="E4243" s="72"/>
      <c r="F4243" s="81"/>
      <c r="G4243" s="82" t="s">
        <v>67</v>
      </c>
      <c r="H4243" s="66">
        <v>42898</v>
      </c>
      <c r="I4243" s="66">
        <v>35441</v>
      </c>
      <c r="J4243" s="66">
        <v>78339</v>
      </c>
      <c r="K4243" s="66">
        <v>30942</v>
      </c>
      <c r="L4243" s="66">
        <v>25771</v>
      </c>
      <c r="M4243" s="66">
        <v>16</v>
      </c>
      <c r="N4243" s="66">
        <v>56729</v>
      </c>
      <c r="O4243" s="66">
        <v>14422</v>
      </c>
      <c r="P4243" s="66">
        <v>12355</v>
      </c>
      <c r="Q4243" s="66">
        <v>9</v>
      </c>
      <c r="R4243" s="66">
        <v>26786</v>
      </c>
      <c r="S4243" s="130">
        <f>IFERROR(Table1[[#This Row],[Female Voters]]/Table1[[#This Row],[Female Population]],"0.0%")</f>
        <v>0.72129236794256146</v>
      </c>
      <c r="T4243" s="130">
        <f>IFERROR(Table1[[#This Row],[Male Voters]]/Table1[[#This Row],[Male Population]],"0.0%")</f>
        <v>0.72715216839253971</v>
      </c>
      <c r="U4243" s="130">
        <f>IFERROR(Table1[[#This Row],[Total Voters]]/Table1[[#This Row],[Total Population]],"0.0%")</f>
        <v>0.72414761485339363</v>
      </c>
      <c r="V4243" s="130">
        <f>IFERROR(Table1[[#This Row],[Female Ballots]]/Table1[[#This Row],[Female Population]],"0.0%")</f>
        <v>0.33619282950254092</v>
      </c>
      <c r="W4243" s="130">
        <f>IFERROR(Table1[[#This Row],[Male Ballots]]/Table1[[#This Row],[Male Population]],"0.0%")</f>
        <v>0.34860754493383367</v>
      </c>
      <c r="X4243" s="130">
        <f>IFERROR(Table1[[#This Row],[Total Ballots]]/Table1[[#This Row],[Total Population]],"0.0%")</f>
        <v>0.34192420122799627</v>
      </c>
      <c r="Y4243" s="130">
        <f>Table1[[#This Row],[Female Ballots]]/Table1[[#This Row],[Female Voters]]</f>
        <v>0.46609786051321828</v>
      </c>
      <c r="Z4243" s="130">
        <f>Table1[[#This Row],[Male Ballots]]/Table1[[#This Row],[Male Voters]]</f>
        <v>0.47941484614489155</v>
      </c>
      <c r="AA4243" s="130">
        <f>Table1[[#This Row],[Total Ballots]]/Table1[[#This Row],[Total Voters]]</f>
        <v>0.47217472544906486</v>
      </c>
    </row>
    <row r="4244" spans="1:27" s="12" customFormat="1" x14ac:dyDescent="0.35">
      <c r="A4244" s="70" t="s">
        <v>25</v>
      </c>
      <c r="B4244" s="71">
        <v>2019</v>
      </c>
      <c r="C4244" s="71" t="s">
        <v>81</v>
      </c>
      <c r="D4244" s="71"/>
      <c r="E4244" s="72"/>
      <c r="F4244" s="81"/>
      <c r="G4244" s="82" t="s">
        <v>79</v>
      </c>
      <c r="H4244" s="66">
        <v>1658.67462</v>
      </c>
      <c r="I4244" s="66">
        <v>1620.6361699999998</v>
      </c>
      <c r="J4244" s="66">
        <v>3279.3107799999998</v>
      </c>
      <c r="K4244" s="66">
        <v>877</v>
      </c>
      <c r="L4244" s="66">
        <v>745</v>
      </c>
      <c r="M4244" s="66">
        <v>4</v>
      </c>
      <c r="N4244" s="66">
        <v>1626</v>
      </c>
      <c r="O4244" s="66">
        <v>452</v>
      </c>
      <c r="P4244" s="66">
        <v>371</v>
      </c>
      <c r="Q4244" s="66"/>
      <c r="R4244" s="73">
        <v>823</v>
      </c>
      <c r="S4244" s="130">
        <f>IFERROR(Table1[[#This Row],[Female Voters]]/Table1[[#This Row],[Female Population]],"0.0%")</f>
        <v>0.52873540682741016</v>
      </c>
      <c r="T4244" s="130">
        <f>IFERROR(Table1[[#This Row],[Male Voters]]/Table1[[#This Row],[Male Population]],"0.0%")</f>
        <v>0.4596960217172002</v>
      </c>
      <c r="U4244" s="130">
        <f>IFERROR(Table1[[#This Row],[Total Voters]]/Table1[[#This Row],[Total Population]],"0.0%")</f>
        <v>0.49583589634648784</v>
      </c>
      <c r="V4244" s="130">
        <f>IFERROR(Table1[[#This Row],[Female Ballots]]/Table1[[#This Row],[Female Population]],"0.0%")</f>
        <v>0.27250673191104835</v>
      </c>
      <c r="W4244" s="130">
        <f>IFERROR(Table1[[#This Row],[Male Ballots]]/Table1[[#This Row],[Male Population]],"0.0%")</f>
        <v>0.2289224483987668</v>
      </c>
      <c r="X4244" s="130">
        <f>IFERROR(Table1[[#This Row],[Total Ballots]]/Table1[[#This Row],[Total Population]],"0.0%")</f>
        <v>0.25096736942998737</v>
      </c>
      <c r="Y4244" s="130">
        <f>Table1[[#This Row],[Female Ballots]]/Table1[[#This Row],[Female Voters]]</f>
        <v>0.51539338654503986</v>
      </c>
      <c r="Z4244" s="130">
        <f>Table1[[#This Row],[Male Ballots]]/Table1[[#This Row],[Male Voters]]</f>
        <v>0.49798657718120803</v>
      </c>
      <c r="AA4244" s="130">
        <f>Table1[[#This Row],[Total Ballots]]/Table1[[#This Row],[Total Voters]]</f>
        <v>0.50615006150061503</v>
      </c>
    </row>
    <row r="4245" spans="1:27" s="12" customFormat="1" x14ac:dyDescent="0.35">
      <c r="A4245" s="70" t="s">
        <v>25</v>
      </c>
      <c r="B4245" s="71">
        <v>2019</v>
      </c>
      <c r="C4245" s="71" t="s">
        <v>81</v>
      </c>
      <c r="D4245" s="71"/>
      <c r="E4245" s="72"/>
      <c r="F4245" s="81"/>
      <c r="G4245" s="82" t="s">
        <v>62</v>
      </c>
      <c r="H4245" s="66">
        <v>123.12384999999999</v>
      </c>
      <c r="I4245" s="66">
        <v>134.13499000000002</v>
      </c>
      <c r="J4245" s="66">
        <v>257.25887999999998</v>
      </c>
      <c r="K4245" s="66">
        <v>57</v>
      </c>
      <c r="L4245" s="66">
        <v>49</v>
      </c>
      <c r="M4245" s="66"/>
      <c r="N4245" s="66">
        <v>106</v>
      </c>
      <c r="O4245" s="66">
        <v>11</v>
      </c>
      <c r="P4245" s="66">
        <v>6</v>
      </c>
      <c r="Q4245" s="66"/>
      <c r="R4245" s="73">
        <v>17</v>
      </c>
      <c r="S4245" s="130">
        <f>IFERROR(Table1[[#This Row],[Female Voters]]/Table1[[#This Row],[Female Population]],"0.0%")</f>
        <v>0.46294848642241127</v>
      </c>
      <c r="T4245" s="130">
        <f>IFERROR(Table1[[#This Row],[Male Voters]]/Table1[[#This Row],[Male Population]],"0.0%")</f>
        <v>0.36530363926668197</v>
      </c>
      <c r="U4245" s="130">
        <f>IFERROR(Table1[[#This Row],[Total Voters]]/Table1[[#This Row],[Total Population]],"0.0%")</f>
        <v>0.41203631143850122</v>
      </c>
      <c r="V4245" s="130">
        <f>IFERROR(Table1[[#This Row],[Female Ballots]]/Table1[[#This Row],[Female Population]],"0.0%")</f>
        <v>8.9340935976254809E-2</v>
      </c>
      <c r="W4245" s="130">
        <f>IFERROR(Table1[[#This Row],[Male Ballots]]/Table1[[#This Row],[Male Population]],"0.0%")</f>
        <v>4.4731057869389627E-2</v>
      </c>
      <c r="X4245" s="130">
        <f>IFERROR(Table1[[#This Row],[Total Ballots]]/Table1[[#This Row],[Total Population]],"0.0%")</f>
        <v>6.6081295230703024E-2</v>
      </c>
      <c r="Y4245" s="130">
        <f>Table1[[#This Row],[Female Ballots]]/Table1[[#This Row],[Female Voters]]</f>
        <v>0.19298245614035087</v>
      </c>
      <c r="Z4245" s="130">
        <f>Table1[[#This Row],[Male Ballots]]/Table1[[#This Row],[Male Voters]]</f>
        <v>0.12244897959183673</v>
      </c>
      <c r="AA4245" s="130">
        <f>Table1[[#This Row],[Total Ballots]]/Table1[[#This Row],[Total Voters]]</f>
        <v>0.16037735849056603</v>
      </c>
    </row>
    <row r="4246" spans="1:27" s="12" customFormat="1" x14ac:dyDescent="0.35">
      <c r="A4246" s="70" t="s">
        <v>25</v>
      </c>
      <c r="B4246" s="71">
        <v>2019</v>
      </c>
      <c r="C4246" s="71" t="s">
        <v>81</v>
      </c>
      <c r="D4246" s="71"/>
      <c r="E4246" s="72"/>
      <c r="F4246" s="81"/>
      <c r="G4246" s="82" t="s">
        <v>63</v>
      </c>
      <c r="H4246" s="66">
        <v>165.16588000000002</v>
      </c>
      <c r="I4246" s="66">
        <v>157.15872999999999</v>
      </c>
      <c r="J4246" s="66">
        <v>322.32460000000003</v>
      </c>
      <c r="K4246" s="66">
        <v>79</v>
      </c>
      <c r="L4246" s="66">
        <v>73</v>
      </c>
      <c r="M4246" s="66"/>
      <c r="N4246" s="66">
        <v>152</v>
      </c>
      <c r="O4246" s="66">
        <v>21</v>
      </c>
      <c r="P4246" s="66">
        <v>19</v>
      </c>
      <c r="Q4246" s="66"/>
      <c r="R4246" s="73">
        <v>40</v>
      </c>
      <c r="S4246" s="130">
        <f>IFERROR(Table1[[#This Row],[Female Voters]]/Table1[[#This Row],[Female Population]],"0.0%")</f>
        <v>0.47830702079630488</v>
      </c>
      <c r="T4246" s="130">
        <f>IFERROR(Table1[[#This Row],[Male Voters]]/Table1[[#This Row],[Male Population]],"0.0%")</f>
        <v>0.46449853597060758</v>
      </c>
      <c r="U4246" s="130">
        <f>IFERROR(Table1[[#This Row],[Total Voters]]/Table1[[#This Row],[Total Population]],"0.0%")</f>
        <v>0.47157430739074829</v>
      </c>
      <c r="V4246" s="130">
        <f>IFERROR(Table1[[#This Row],[Female Ballots]]/Table1[[#This Row],[Female Population]],"0.0%")</f>
        <v>0.1271449042623089</v>
      </c>
      <c r="W4246" s="130">
        <f>IFERROR(Table1[[#This Row],[Male Ballots]]/Table1[[#This Row],[Male Population]],"0.0%")</f>
        <v>0.12089687922522663</v>
      </c>
      <c r="X4246" s="130">
        <f>IFERROR(Table1[[#This Row],[Total Ballots]]/Table1[[#This Row],[Total Population]],"0.0%")</f>
        <v>0.12409850194493376</v>
      </c>
      <c r="Y4246" s="130">
        <f>Table1[[#This Row],[Female Ballots]]/Table1[[#This Row],[Female Voters]]</f>
        <v>0.26582278481012656</v>
      </c>
      <c r="Z4246" s="130">
        <f>Table1[[#This Row],[Male Ballots]]/Table1[[#This Row],[Male Voters]]</f>
        <v>0.26027397260273971</v>
      </c>
      <c r="AA4246" s="130">
        <f>Table1[[#This Row],[Total Ballots]]/Table1[[#This Row],[Total Voters]]</f>
        <v>0.26315789473684209</v>
      </c>
    </row>
    <row r="4247" spans="1:27" s="12" customFormat="1" x14ac:dyDescent="0.35">
      <c r="A4247" s="70" t="s">
        <v>25</v>
      </c>
      <c r="B4247" s="71">
        <v>2019</v>
      </c>
      <c r="C4247" s="71" t="s">
        <v>81</v>
      </c>
      <c r="D4247" s="71"/>
      <c r="E4247" s="72"/>
      <c r="F4247" s="81"/>
      <c r="G4247" s="82" t="s">
        <v>64</v>
      </c>
      <c r="H4247" s="66">
        <v>201.2047</v>
      </c>
      <c r="I4247" s="66">
        <v>226.22789999999998</v>
      </c>
      <c r="J4247" s="66">
        <v>427.43259999999998</v>
      </c>
      <c r="K4247" s="66">
        <v>112</v>
      </c>
      <c r="L4247" s="66">
        <v>99</v>
      </c>
      <c r="M4247" s="66"/>
      <c r="N4247" s="66">
        <v>211</v>
      </c>
      <c r="O4247" s="66">
        <v>33</v>
      </c>
      <c r="P4247" s="66">
        <v>30</v>
      </c>
      <c r="Q4247" s="66"/>
      <c r="R4247" s="73">
        <v>63</v>
      </c>
      <c r="S4247" s="130">
        <f>IFERROR(Table1[[#This Row],[Female Voters]]/Table1[[#This Row],[Female Population]],"0.0%")</f>
        <v>0.55664703657518932</v>
      </c>
      <c r="T4247" s="130">
        <f>IFERROR(Table1[[#This Row],[Male Voters]]/Table1[[#This Row],[Male Population]],"0.0%")</f>
        <v>0.4376118065013202</v>
      </c>
      <c r="U4247" s="130">
        <f>IFERROR(Table1[[#This Row],[Total Voters]]/Table1[[#This Row],[Total Population]],"0.0%")</f>
        <v>0.49364507994944701</v>
      </c>
      <c r="V4247" s="130">
        <f>IFERROR(Table1[[#This Row],[Female Ballots]]/Table1[[#This Row],[Female Population]],"0.0%")</f>
        <v>0.16401207327661829</v>
      </c>
      <c r="W4247" s="130">
        <f>IFERROR(Table1[[#This Row],[Male Ballots]]/Table1[[#This Row],[Male Population]],"0.0%")</f>
        <v>0.13260963833373338</v>
      </c>
      <c r="X4247" s="130">
        <f>IFERROR(Table1[[#This Row],[Total Ballots]]/Table1[[#This Row],[Total Population]],"0.0%")</f>
        <v>0.14739165894225195</v>
      </c>
      <c r="Y4247" s="130">
        <f>Table1[[#This Row],[Female Ballots]]/Table1[[#This Row],[Female Voters]]</f>
        <v>0.29464285714285715</v>
      </c>
      <c r="Z4247" s="130">
        <f>Table1[[#This Row],[Male Ballots]]/Table1[[#This Row],[Male Voters]]</f>
        <v>0.30303030303030304</v>
      </c>
      <c r="AA4247" s="130">
        <f>Table1[[#This Row],[Total Ballots]]/Table1[[#This Row],[Total Voters]]</f>
        <v>0.29857819905213268</v>
      </c>
    </row>
    <row r="4248" spans="1:27" s="12" customFormat="1" x14ac:dyDescent="0.35">
      <c r="A4248" s="70" t="s">
        <v>25</v>
      </c>
      <c r="B4248" s="71">
        <v>2019</v>
      </c>
      <c r="C4248" s="71" t="s">
        <v>81</v>
      </c>
      <c r="D4248" s="71"/>
      <c r="E4248" s="72"/>
      <c r="F4248" s="81"/>
      <c r="G4248" s="82" t="s">
        <v>65</v>
      </c>
      <c r="H4248" s="66">
        <v>227.22980000000001</v>
      </c>
      <c r="I4248" s="66">
        <v>231.23228999999998</v>
      </c>
      <c r="J4248" s="66">
        <v>458.46209999999996</v>
      </c>
      <c r="K4248" s="66">
        <v>106</v>
      </c>
      <c r="L4248" s="66">
        <v>93</v>
      </c>
      <c r="M4248" s="66">
        <v>1</v>
      </c>
      <c r="N4248" s="66">
        <v>200</v>
      </c>
      <c r="O4248" s="66">
        <v>46</v>
      </c>
      <c r="P4248" s="66">
        <v>36</v>
      </c>
      <c r="Q4248" s="66"/>
      <c r="R4248" s="73">
        <v>82</v>
      </c>
      <c r="S4248" s="130">
        <f>IFERROR(Table1[[#This Row],[Female Voters]]/Table1[[#This Row],[Female Population]],"0.0%")</f>
        <v>0.46648811027426856</v>
      </c>
      <c r="T4248" s="130">
        <f>IFERROR(Table1[[#This Row],[Male Voters]]/Table1[[#This Row],[Male Population]],"0.0%")</f>
        <v>0.4021929636211275</v>
      </c>
      <c r="U4248" s="130">
        <f>IFERROR(Table1[[#This Row],[Total Voters]]/Table1[[#This Row],[Total Population]],"0.0%")</f>
        <v>0.43624107641613125</v>
      </c>
      <c r="V4248" s="130">
        <f>IFERROR(Table1[[#This Row],[Female Ballots]]/Table1[[#This Row],[Female Population]],"0.0%")</f>
        <v>0.20243823653411655</v>
      </c>
      <c r="W4248" s="130">
        <f>IFERROR(Table1[[#This Row],[Male Ballots]]/Table1[[#This Row],[Male Population]],"0.0%")</f>
        <v>0.15568759882108163</v>
      </c>
      <c r="X4248" s="130">
        <f>IFERROR(Table1[[#This Row],[Total Ballots]]/Table1[[#This Row],[Total Population]],"0.0%")</f>
        <v>0.17885884133061383</v>
      </c>
      <c r="Y4248" s="130">
        <f>Table1[[#This Row],[Female Ballots]]/Table1[[#This Row],[Female Voters]]</f>
        <v>0.43396226415094341</v>
      </c>
      <c r="Z4248" s="130">
        <f>Table1[[#This Row],[Male Ballots]]/Table1[[#This Row],[Male Voters]]</f>
        <v>0.38709677419354838</v>
      </c>
      <c r="AA4248" s="130">
        <f>Table1[[#This Row],[Total Ballots]]/Table1[[#This Row],[Total Voters]]</f>
        <v>0.41</v>
      </c>
    </row>
    <row r="4249" spans="1:27" s="12" customFormat="1" x14ac:dyDescent="0.35">
      <c r="A4249" s="70" t="s">
        <v>25</v>
      </c>
      <c r="B4249" s="71">
        <v>2019</v>
      </c>
      <c r="C4249" s="71" t="s">
        <v>81</v>
      </c>
      <c r="D4249" s="71"/>
      <c r="E4249" s="72"/>
      <c r="F4249" s="81"/>
      <c r="G4249" s="82" t="s">
        <v>66</v>
      </c>
      <c r="H4249" s="66">
        <v>364.36939999999998</v>
      </c>
      <c r="I4249" s="66">
        <v>328.33109999999999</v>
      </c>
      <c r="J4249" s="66">
        <v>692.70039999999995</v>
      </c>
      <c r="K4249" s="66">
        <v>194</v>
      </c>
      <c r="L4249" s="66">
        <v>169</v>
      </c>
      <c r="M4249" s="66">
        <v>1</v>
      </c>
      <c r="N4249" s="66">
        <v>364</v>
      </c>
      <c r="O4249" s="66">
        <v>112</v>
      </c>
      <c r="P4249" s="66">
        <v>90</v>
      </c>
      <c r="Q4249" s="66"/>
      <c r="R4249" s="73">
        <v>202</v>
      </c>
      <c r="S4249" s="130">
        <f>IFERROR(Table1[[#This Row],[Female Voters]]/Table1[[#This Row],[Female Population]],"0.0%")</f>
        <v>0.53242670762144129</v>
      </c>
      <c r="T4249" s="130">
        <f>IFERROR(Table1[[#This Row],[Male Voters]]/Table1[[#This Row],[Male Population]],"0.0%")</f>
        <v>0.51472431335319746</v>
      </c>
      <c r="U4249" s="130">
        <f>IFERROR(Table1[[#This Row],[Total Voters]]/Table1[[#This Row],[Total Population]],"0.0%")</f>
        <v>0.52547970233595942</v>
      </c>
      <c r="V4249" s="130">
        <f>IFERROR(Table1[[#This Row],[Female Ballots]]/Table1[[#This Row],[Female Population]],"0.0%")</f>
        <v>0.30738036728660528</v>
      </c>
      <c r="W4249" s="130">
        <f>IFERROR(Table1[[#This Row],[Male Ballots]]/Table1[[#This Row],[Male Population]],"0.0%")</f>
        <v>0.27411353965554891</v>
      </c>
      <c r="X4249" s="130">
        <f>IFERROR(Table1[[#This Row],[Total Ballots]]/Table1[[#This Row],[Total Population]],"0.0%")</f>
        <v>0.2916123622853401</v>
      </c>
      <c r="Y4249" s="130">
        <f>Table1[[#This Row],[Female Ballots]]/Table1[[#This Row],[Female Voters]]</f>
        <v>0.57731958762886593</v>
      </c>
      <c r="Z4249" s="130">
        <f>Table1[[#This Row],[Male Ballots]]/Table1[[#This Row],[Male Voters]]</f>
        <v>0.53254437869822491</v>
      </c>
      <c r="AA4249" s="130">
        <f>Table1[[#This Row],[Total Ballots]]/Table1[[#This Row],[Total Voters]]</f>
        <v>0.55494505494505497</v>
      </c>
    </row>
    <row r="4250" spans="1:27" s="12" customFormat="1" x14ac:dyDescent="0.35">
      <c r="A4250" s="70" t="s">
        <v>25</v>
      </c>
      <c r="B4250" s="71">
        <v>2019</v>
      </c>
      <c r="C4250" s="71" t="s">
        <v>81</v>
      </c>
      <c r="D4250" s="71"/>
      <c r="E4250" s="72"/>
      <c r="F4250" s="81"/>
      <c r="G4250" s="82" t="s">
        <v>67</v>
      </c>
      <c r="H4250" s="66">
        <v>577.58098999999993</v>
      </c>
      <c r="I4250" s="66">
        <v>543.55115999999998</v>
      </c>
      <c r="J4250" s="66">
        <v>1121.1322</v>
      </c>
      <c r="K4250" s="66">
        <v>329</v>
      </c>
      <c r="L4250" s="66">
        <v>262</v>
      </c>
      <c r="M4250" s="66">
        <v>2</v>
      </c>
      <c r="N4250" s="66">
        <v>593</v>
      </c>
      <c r="O4250" s="66">
        <v>229</v>
      </c>
      <c r="P4250" s="66">
        <v>190</v>
      </c>
      <c r="Q4250" s="66"/>
      <c r="R4250" s="66">
        <v>419</v>
      </c>
      <c r="S4250" s="130">
        <f>IFERROR(Table1[[#This Row],[Female Voters]]/Table1[[#This Row],[Female Population]],"0.0%")</f>
        <v>0.56961708521604915</v>
      </c>
      <c r="T4250" s="130">
        <f>IFERROR(Table1[[#This Row],[Male Voters]]/Table1[[#This Row],[Male Population]],"0.0%")</f>
        <v>0.48201534516088607</v>
      </c>
      <c r="U4250" s="130">
        <f>IFERROR(Table1[[#This Row],[Total Voters]]/Table1[[#This Row],[Total Population]],"0.0%")</f>
        <v>0.52892959456520827</v>
      </c>
      <c r="V4250" s="130">
        <f>IFERROR(Table1[[#This Row],[Female Ballots]]/Table1[[#This Row],[Female Population]],"0.0%")</f>
        <v>0.3964811930531163</v>
      </c>
      <c r="W4250" s="130">
        <f>IFERROR(Table1[[#This Row],[Male Ballots]]/Table1[[#This Row],[Male Population]],"0.0%")</f>
        <v>0.34955311290293267</v>
      </c>
      <c r="X4250" s="130">
        <f>IFERROR(Table1[[#This Row],[Total Ballots]]/Table1[[#This Row],[Total Population]],"0.0%")</f>
        <v>0.37372934253427026</v>
      </c>
      <c r="Y4250" s="130">
        <f>Table1[[#This Row],[Female Ballots]]/Table1[[#This Row],[Female Voters]]</f>
        <v>0.69604863221884494</v>
      </c>
      <c r="Z4250" s="130">
        <f>Table1[[#This Row],[Male Ballots]]/Table1[[#This Row],[Male Voters]]</f>
        <v>0.72519083969465647</v>
      </c>
      <c r="AA4250" s="130">
        <f>Table1[[#This Row],[Total Ballots]]/Table1[[#This Row],[Total Voters]]</f>
        <v>0.70657672849915687</v>
      </c>
    </row>
    <row r="4251" spans="1:27" s="12" customFormat="1" x14ac:dyDescent="0.35">
      <c r="A4251" s="70" t="s">
        <v>46</v>
      </c>
      <c r="B4251" s="71">
        <v>2019</v>
      </c>
      <c r="C4251" s="71" t="s">
        <v>81</v>
      </c>
      <c r="D4251" s="71" t="s">
        <v>69</v>
      </c>
      <c r="E4251" s="72"/>
      <c r="F4251" s="81"/>
      <c r="G4251" s="82" t="s">
        <v>79</v>
      </c>
      <c r="H4251" s="66">
        <v>42960.989600000001</v>
      </c>
      <c r="I4251" s="66">
        <v>41458.9905</v>
      </c>
      <c r="J4251" s="66">
        <v>84419.985000000001</v>
      </c>
      <c r="K4251" s="66">
        <v>28215</v>
      </c>
      <c r="L4251" s="66">
        <v>25855</v>
      </c>
      <c r="M4251" s="66">
        <v>66</v>
      </c>
      <c r="N4251" s="66">
        <v>54136</v>
      </c>
      <c r="O4251" s="66">
        <v>6747</v>
      </c>
      <c r="P4251" s="66">
        <v>5778</v>
      </c>
      <c r="Q4251" s="66">
        <v>11</v>
      </c>
      <c r="R4251" s="73">
        <v>12536</v>
      </c>
      <c r="S4251" s="130">
        <f>IFERROR(Table1[[#This Row],[Female Voters]]/Table1[[#This Row],[Female Population]],"0.0%")</f>
        <v>0.65675861433136073</v>
      </c>
      <c r="T4251" s="130">
        <f>IFERROR(Table1[[#This Row],[Male Voters]]/Table1[[#This Row],[Male Population]],"0.0%")</f>
        <v>0.62362830566267646</v>
      </c>
      <c r="U4251" s="130">
        <f>IFERROR(Table1[[#This Row],[Total Voters]]/Table1[[#This Row],[Total Population]],"0.0%")</f>
        <v>0.64126995521261942</v>
      </c>
      <c r="V4251" s="130">
        <f>IFERROR(Table1[[#This Row],[Female Ballots]]/Table1[[#This Row],[Female Population]],"0.0%")</f>
        <v>0.15704945493155026</v>
      </c>
      <c r="W4251" s="130">
        <f>IFERROR(Table1[[#This Row],[Male Ballots]]/Table1[[#This Row],[Male Population]],"0.0%")</f>
        <v>0.13936663508485572</v>
      </c>
      <c r="X4251" s="130">
        <f>IFERROR(Table1[[#This Row],[Total Ballots]]/Table1[[#This Row],[Total Population]],"0.0%")</f>
        <v>0.14849564353748701</v>
      </c>
      <c r="Y4251" s="130">
        <f>Table1[[#This Row],[Female Ballots]]/Table1[[#This Row],[Female Voters]]</f>
        <v>0.23912812333864966</v>
      </c>
      <c r="Z4251" s="130">
        <f>Table1[[#This Row],[Male Ballots]]/Table1[[#This Row],[Male Voters]]</f>
        <v>0.22347708373622124</v>
      </c>
      <c r="AA4251" s="130">
        <f>Table1[[#This Row],[Total Ballots]]/Table1[[#This Row],[Total Voters]]</f>
        <v>0.23156494753953008</v>
      </c>
    </row>
    <row r="4252" spans="1:27" s="12" customFormat="1" x14ac:dyDescent="0.35">
      <c r="A4252" s="70" t="s">
        <v>46</v>
      </c>
      <c r="B4252" s="71">
        <v>2019</v>
      </c>
      <c r="C4252" s="71" t="s">
        <v>81</v>
      </c>
      <c r="D4252" s="71" t="s">
        <v>69</v>
      </c>
      <c r="E4252" s="72"/>
      <c r="F4252" s="81"/>
      <c r="G4252" s="82" t="s">
        <v>62</v>
      </c>
      <c r="H4252" s="66">
        <v>4085.9985999999999</v>
      </c>
      <c r="I4252" s="66">
        <v>4282.9987000000001</v>
      </c>
      <c r="J4252" s="66">
        <v>8368.9989999999998</v>
      </c>
      <c r="K4252" s="66">
        <v>2144</v>
      </c>
      <c r="L4252" s="66">
        <v>2123</v>
      </c>
      <c r="M4252" s="66">
        <v>11</v>
      </c>
      <c r="N4252" s="66">
        <v>4278</v>
      </c>
      <c r="O4252" s="66">
        <v>224</v>
      </c>
      <c r="P4252" s="66">
        <v>176</v>
      </c>
      <c r="Q4252" s="66"/>
      <c r="R4252" s="73">
        <v>400</v>
      </c>
      <c r="S4252" s="130">
        <f>IFERROR(Table1[[#This Row],[Female Voters]]/Table1[[#This Row],[Female Population]],"0.0%")</f>
        <v>0.52471873093642274</v>
      </c>
      <c r="T4252" s="130">
        <f>IFERROR(Table1[[#This Row],[Male Voters]]/Table1[[#This Row],[Male Population]],"0.0%")</f>
        <v>0.49568074816366392</v>
      </c>
      <c r="U4252" s="130">
        <f>IFERROR(Table1[[#This Row],[Total Voters]]/Table1[[#This Row],[Total Population]],"0.0%")</f>
        <v>0.51117224413576823</v>
      </c>
      <c r="V4252" s="130">
        <f>IFERROR(Table1[[#This Row],[Female Ballots]]/Table1[[#This Row],[Female Population]],"0.0%")</f>
        <v>5.4821359948581484E-2</v>
      </c>
      <c r="W4252" s="130">
        <f>IFERROR(Table1[[#This Row],[Male Ballots]]/Table1[[#This Row],[Male Population]],"0.0%")</f>
        <v>4.1092704510977317E-2</v>
      </c>
      <c r="X4252" s="130">
        <f>IFERROR(Table1[[#This Row],[Total Ballots]]/Table1[[#This Row],[Total Population]],"0.0%")</f>
        <v>4.7795441246916148E-2</v>
      </c>
      <c r="Y4252" s="130">
        <f>Table1[[#This Row],[Female Ballots]]/Table1[[#This Row],[Female Voters]]</f>
        <v>0.1044776119402985</v>
      </c>
      <c r="Z4252" s="130">
        <f>Table1[[#This Row],[Male Ballots]]/Table1[[#This Row],[Male Voters]]</f>
        <v>8.2901554404145081E-2</v>
      </c>
      <c r="AA4252" s="130">
        <f>Table1[[#This Row],[Total Ballots]]/Table1[[#This Row],[Total Voters]]</f>
        <v>9.3501636278634878E-2</v>
      </c>
    </row>
    <row r="4253" spans="1:27" s="12" customFormat="1" x14ac:dyDescent="0.35">
      <c r="A4253" s="70" t="s">
        <v>46</v>
      </c>
      <c r="B4253" s="71">
        <v>2019</v>
      </c>
      <c r="C4253" s="71" t="s">
        <v>81</v>
      </c>
      <c r="D4253" s="71" t="s">
        <v>69</v>
      </c>
      <c r="E4253" s="72"/>
      <c r="F4253" s="81"/>
      <c r="G4253" s="82" t="s">
        <v>63</v>
      </c>
      <c r="H4253" s="66">
        <v>6667.9979999999996</v>
      </c>
      <c r="I4253" s="66">
        <v>6664.9979999999996</v>
      </c>
      <c r="J4253" s="66">
        <v>13332.995999999999</v>
      </c>
      <c r="K4253" s="66">
        <v>4227</v>
      </c>
      <c r="L4253" s="66">
        <v>3905</v>
      </c>
      <c r="M4253" s="66">
        <v>14</v>
      </c>
      <c r="N4253" s="66">
        <v>8146</v>
      </c>
      <c r="O4253" s="66">
        <v>319</v>
      </c>
      <c r="P4253" s="66">
        <v>272</v>
      </c>
      <c r="Q4253" s="66">
        <v>1</v>
      </c>
      <c r="R4253" s="73">
        <v>592</v>
      </c>
      <c r="S4253" s="130">
        <f>IFERROR(Table1[[#This Row],[Female Voters]]/Table1[[#This Row],[Female Population]],"0.0%")</f>
        <v>0.63392340549592252</v>
      </c>
      <c r="T4253" s="130">
        <f>IFERROR(Table1[[#This Row],[Male Voters]]/Table1[[#This Row],[Male Population]],"0.0%")</f>
        <v>0.58589664993147783</v>
      </c>
      <c r="U4253" s="130">
        <f>IFERROR(Table1[[#This Row],[Total Voters]]/Table1[[#This Row],[Total Population]],"0.0%")</f>
        <v>0.61096545742607289</v>
      </c>
      <c r="V4253" s="130">
        <f>IFERROR(Table1[[#This Row],[Female Ballots]]/Table1[[#This Row],[Female Population]],"0.0%")</f>
        <v>4.7840446262881309E-2</v>
      </c>
      <c r="W4253" s="130">
        <f>IFERROR(Table1[[#This Row],[Male Ballots]]/Table1[[#This Row],[Male Population]],"0.0%")</f>
        <v>4.0810214796763632E-2</v>
      </c>
      <c r="X4253" s="130">
        <f>IFERROR(Table1[[#This Row],[Total Ballots]]/Table1[[#This Row],[Total Population]],"0.0%")</f>
        <v>4.4401123348420717E-2</v>
      </c>
      <c r="Y4253" s="130">
        <f>Table1[[#This Row],[Female Ballots]]/Table1[[#This Row],[Female Voters]]</f>
        <v>7.5467234445233025E-2</v>
      </c>
      <c r="Z4253" s="130">
        <f>Table1[[#This Row],[Male Ballots]]/Table1[[#This Row],[Male Voters]]</f>
        <v>6.9654289372599237E-2</v>
      </c>
      <c r="AA4253" s="130">
        <f>Table1[[#This Row],[Total Ballots]]/Table1[[#This Row],[Total Voters]]</f>
        <v>7.2673704885833537E-2</v>
      </c>
    </row>
    <row r="4254" spans="1:27" s="12" customFormat="1" x14ac:dyDescent="0.35">
      <c r="A4254" s="70" t="s">
        <v>46</v>
      </c>
      <c r="B4254" s="71">
        <v>2019</v>
      </c>
      <c r="C4254" s="71" t="s">
        <v>81</v>
      </c>
      <c r="D4254" s="71" t="s">
        <v>69</v>
      </c>
      <c r="E4254" s="72"/>
      <c r="F4254" s="81"/>
      <c r="G4254" s="82" t="s">
        <v>64</v>
      </c>
      <c r="H4254" s="66">
        <v>6519.9979999999996</v>
      </c>
      <c r="I4254" s="66">
        <v>6630.9979999999996</v>
      </c>
      <c r="J4254" s="66">
        <v>13150.998</v>
      </c>
      <c r="K4254" s="66">
        <v>4051</v>
      </c>
      <c r="L4254" s="66">
        <v>3748</v>
      </c>
      <c r="M4254" s="66">
        <v>12</v>
      </c>
      <c r="N4254" s="66">
        <v>7811</v>
      </c>
      <c r="O4254" s="66">
        <v>469</v>
      </c>
      <c r="P4254" s="66">
        <v>405</v>
      </c>
      <c r="Q4254" s="66">
        <v>2</v>
      </c>
      <c r="R4254" s="73">
        <v>876</v>
      </c>
      <c r="S4254" s="130">
        <f>IFERROR(Table1[[#This Row],[Female Voters]]/Table1[[#This Row],[Female Population]],"0.0%")</f>
        <v>0.62131920899362247</v>
      </c>
      <c r="T4254" s="130">
        <f>IFERROR(Table1[[#This Row],[Male Voters]]/Table1[[#This Row],[Male Population]],"0.0%")</f>
        <v>0.56522411860175503</v>
      </c>
      <c r="U4254" s="130">
        <f>IFERROR(Table1[[#This Row],[Total Voters]]/Table1[[#This Row],[Total Population]],"0.0%")</f>
        <v>0.59394731867497819</v>
      </c>
      <c r="V4254" s="130">
        <f>IFERROR(Table1[[#This Row],[Female Ballots]]/Table1[[#This Row],[Female Population]],"0.0%")</f>
        <v>7.1932537402618846E-2</v>
      </c>
      <c r="W4254" s="130">
        <f>IFERROR(Table1[[#This Row],[Male Ballots]]/Table1[[#This Row],[Male Population]],"0.0%")</f>
        <v>6.1076779091171499E-2</v>
      </c>
      <c r="X4254" s="130">
        <f>IFERROR(Table1[[#This Row],[Total Ballots]]/Table1[[#This Row],[Total Population]],"0.0%")</f>
        <v>6.6610914243922778E-2</v>
      </c>
      <c r="Y4254" s="130">
        <f>Table1[[#This Row],[Female Ballots]]/Table1[[#This Row],[Female Voters]]</f>
        <v>0.11577388299185386</v>
      </c>
      <c r="Z4254" s="130">
        <f>Table1[[#This Row],[Male Ballots]]/Table1[[#This Row],[Male Voters]]</f>
        <v>0.10805763073639274</v>
      </c>
      <c r="AA4254" s="130">
        <f>Table1[[#This Row],[Total Ballots]]/Table1[[#This Row],[Total Voters]]</f>
        <v>0.11214953271028037</v>
      </c>
    </row>
    <row r="4255" spans="1:27" s="12" customFormat="1" x14ac:dyDescent="0.35">
      <c r="A4255" s="70" t="s">
        <v>46</v>
      </c>
      <c r="B4255" s="71">
        <v>2019</v>
      </c>
      <c r="C4255" s="71" t="s">
        <v>81</v>
      </c>
      <c r="D4255" s="71" t="s">
        <v>69</v>
      </c>
      <c r="E4255" s="72"/>
      <c r="F4255" s="81"/>
      <c r="G4255" s="82" t="s">
        <v>65</v>
      </c>
      <c r="H4255" s="66">
        <v>6760.9979999999996</v>
      </c>
      <c r="I4255" s="66">
        <v>6542.9979999999996</v>
      </c>
      <c r="J4255" s="66">
        <v>13303.998</v>
      </c>
      <c r="K4255" s="66">
        <v>4282</v>
      </c>
      <c r="L4255" s="66">
        <v>3892</v>
      </c>
      <c r="M4255" s="66">
        <v>9</v>
      </c>
      <c r="N4255" s="66">
        <v>8183</v>
      </c>
      <c r="O4255" s="66">
        <v>708</v>
      </c>
      <c r="P4255" s="66">
        <v>598</v>
      </c>
      <c r="Q4255" s="66">
        <v>1</v>
      </c>
      <c r="R4255" s="73">
        <v>1307</v>
      </c>
      <c r="S4255" s="130">
        <f>IFERROR(Table1[[#This Row],[Female Voters]]/Table1[[#This Row],[Female Population]],"0.0%")</f>
        <v>0.63333845092100316</v>
      </c>
      <c r="T4255" s="130">
        <f>IFERROR(Table1[[#This Row],[Male Voters]]/Table1[[#This Row],[Male Population]],"0.0%")</f>
        <v>0.5948343557494592</v>
      </c>
      <c r="U4255" s="130">
        <f>IFERROR(Table1[[#This Row],[Total Voters]]/Table1[[#This Row],[Total Population]],"0.0%")</f>
        <v>0.61507826444351543</v>
      </c>
      <c r="V4255" s="130">
        <f>IFERROR(Table1[[#This Row],[Female Ballots]]/Table1[[#This Row],[Female Population]],"0.0%")</f>
        <v>0.10471826792435082</v>
      </c>
      <c r="W4255" s="130">
        <f>IFERROR(Table1[[#This Row],[Male Ballots]]/Table1[[#This Row],[Male Population]],"0.0%")</f>
        <v>9.1395412317106017E-2</v>
      </c>
      <c r="X4255" s="130">
        <f>IFERROR(Table1[[#This Row],[Total Ballots]]/Table1[[#This Row],[Total Population]],"0.0%")</f>
        <v>9.8241145255734408E-2</v>
      </c>
      <c r="Y4255" s="130">
        <f>Table1[[#This Row],[Female Ballots]]/Table1[[#This Row],[Female Voters]]</f>
        <v>0.16534329752452126</v>
      </c>
      <c r="Z4255" s="130">
        <f>Table1[[#This Row],[Male Ballots]]/Table1[[#This Row],[Male Voters]]</f>
        <v>0.15364850976361769</v>
      </c>
      <c r="AA4255" s="130">
        <f>Table1[[#This Row],[Total Ballots]]/Table1[[#This Row],[Total Voters]]</f>
        <v>0.15972137357937186</v>
      </c>
    </row>
    <row r="4256" spans="1:27" s="12" customFormat="1" x14ac:dyDescent="0.35">
      <c r="A4256" s="70" t="s">
        <v>46</v>
      </c>
      <c r="B4256" s="71">
        <v>2019</v>
      </c>
      <c r="C4256" s="71" t="s">
        <v>81</v>
      </c>
      <c r="D4256" s="71" t="s">
        <v>69</v>
      </c>
      <c r="E4256" s="72"/>
      <c r="F4256" s="81"/>
      <c r="G4256" s="82" t="s">
        <v>66</v>
      </c>
      <c r="H4256" s="66">
        <v>7679.9979999999996</v>
      </c>
      <c r="I4256" s="66">
        <v>7397.9979999999996</v>
      </c>
      <c r="J4256" s="66">
        <v>15077.998</v>
      </c>
      <c r="K4256" s="66">
        <v>5255</v>
      </c>
      <c r="L4256" s="66">
        <v>4890</v>
      </c>
      <c r="M4256" s="66">
        <v>7</v>
      </c>
      <c r="N4256" s="66">
        <v>10152</v>
      </c>
      <c r="O4256" s="66">
        <v>1398</v>
      </c>
      <c r="P4256" s="66">
        <v>1121</v>
      </c>
      <c r="Q4256" s="66">
        <v>1</v>
      </c>
      <c r="R4256" s="73">
        <v>2520</v>
      </c>
      <c r="S4256" s="130">
        <f>IFERROR(Table1[[#This Row],[Female Voters]]/Table1[[#This Row],[Female Population]],"0.0%")</f>
        <v>0.6842449698554609</v>
      </c>
      <c r="T4256" s="130">
        <f>IFERROR(Table1[[#This Row],[Male Voters]]/Table1[[#This Row],[Male Population]],"0.0%")</f>
        <v>0.66098963530403765</v>
      </c>
      <c r="U4256" s="130">
        <f>IFERROR(Table1[[#This Row],[Total Voters]]/Table1[[#This Row],[Total Population]],"0.0%")</f>
        <v>0.67329893530958151</v>
      </c>
      <c r="V4256" s="130">
        <f>IFERROR(Table1[[#This Row],[Female Ballots]]/Table1[[#This Row],[Female Population]],"0.0%")</f>
        <v>0.18203129740398372</v>
      </c>
      <c r="W4256" s="130">
        <f>IFERROR(Table1[[#This Row],[Male Ballots]]/Table1[[#This Row],[Male Population]],"0.0%")</f>
        <v>0.1515274808130524</v>
      </c>
      <c r="X4256" s="130">
        <f>IFERROR(Table1[[#This Row],[Total Ballots]]/Table1[[#This Row],[Total Population]],"0.0%")</f>
        <v>0.16713094138890322</v>
      </c>
      <c r="Y4256" s="130">
        <f>Table1[[#This Row],[Female Ballots]]/Table1[[#This Row],[Female Voters]]</f>
        <v>0.2660323501427212</v>
      </c>
      <c r="Z4256" s="130">
        <f>Table1[[#This Row],[Male Ballots]]/Table1[[#This Row],[Male Voters]]</f>
        <v>0.22924335378323107</v>
      </c>
      <c r="AA4256" s="130">
        <f>Table1[[#This Row],[Total Ballots]]/Table1[[#This Row],[Total Voters]]</f>
        <v>0.24822695035460993</v>
      </c>
    </row>
    <row r="4257" spans="1:27" s="12" customFormat="1" x14ac:dyDescent="0.35">
      <c r="A4257" s="70" t="s">
        <v>46</v>
      </c>
      <c r="B4257" s="71">
        <v>2019</v>
      </c>
      <c r="C4257" s="71" t="s">
        <v>81</v>
      </c>
      <c r="D4257" s="71" t="s">
        <v>69</v>
      </c>
      <c r="E4257" s="72"/>
      <c r="F4257" s="81"/>
      <c r="G4257" s="82" t="s">
        <v>67</v>
      </c>
      <c r="H4257" s="66">
        <v>11245.999</v>
      </c>
      <c r="I4257" s="66">
        <v>9938.9997999999996</v>
      </c>
      <c r="J4257" s="66">
        <v>21184.995999999999</v>
      </c>
      <c r="K4257" s="66">
        <v>8256</v>
      </c>
      <c r="L4257" s="66">
        <v>7297</v>
      </c>
      <c r="M4257" s="66">
        <v>13</v>
      </c>
      <c r="N4257" s="66">
        <v>15566</v>
      </c>
      <c r="O4257" s="66">
        <v>3629</v>
      </c>
      <c r="P4257" s="66">
        <v>3206</v>
      </c>
      <c r="Q4257" s="66">
        <v>6</v>
      </c>
      <c r="R4257" s="66">
        <v>6841</v>
      </c>
      <c r="S4257" s="130">
        <f>IFERROR(Table1[[#This Row],[Female Voters]]/Table1[[#This Row],[Female Population]],"0.0%")</f>
        <v>0.73412775512428907</v>
      </c>
      <c r="T4257" s="130">
        <f>IFERROR(Table1[[#This Row],[Male Voters]]/Table1[[#This Row],[Male Population]],"0.0%")</f>
        <v>0.73417850355525716</v>
      </c>
      <c r="U4257" s="130">
        <f>IFERROR(Table1[[#This Row],[Total Voters]]/Table1[[#This Row],[Total Population]],"0.0%")</f>
        <v>0.73476530276427721</v>
      </c>
      <c r="V4257" s="130">
        <f>IFERROR(Table1[[#This Row],[Female Ballots]]/Table1[[#This Row],[Female Population]],"0.0%")</f>
        <v>0.32269254158745703</v>
      </c>
      <c r="W4257" s="130">
        <f>IFERROR(Table1[[#This Row],[Male Ballots]]/Table1[[#This Row],[Male Population]],"0.0%")</f>
        <v>0.32256766923367886</v>
      </c>
      <c r="X4257" s="130">
        <f>IFERROR(Table1[[#This Row],[Total Ballots]]/Table1[[#This Row],[Total Population]],"0.0%")</f>
        <v>0.32291721933768597</v>
      </c>
      <c r="Y4257" s="130">
        <f>Table1[[#This Row],[Female Ballots]]/Table1[[#This Row],[Female Voters]]</f>
        <v>0.43955910852713176</v>
      </c>
      <c r="Z4257" s="130">
        <f>Table1[[#This Row],[Male Ballots]]/Table1[[#This Row],[Male Voters]]</f>
        <v>0.43935864053720708</v>
      </c>
      <c r="AA4257" s="130">
        <f>Table1[[#This Row],[Total Ballots]]/Table1[[#This Row],[Total Voters]]</f>
        <v>0.43948348965694461</v>
      </c>
    </row>
    <row r="4258" spans="1:27" s="12" customFormat="1" x14ac:dyDescent="0.35">
      <c r="A4258" s="70" t="s">
        <v>53</v>
      </c>
      <c r="B4258" s="71">
        <v>2019</v>
      </c>
      <c r="C4258" s="71" t="s">
        <v>81</v>
      </c>
      <c r="D4258" s="71"/>
      <c r="E4258" s="72"/>
      <c r="F4258" s="81"/>
      <c r="G4258" s="82" t="s">
        <v>79</v>
      </c>
      <c r="H4258" s="66">
        <v>15750.113700000002</v>
      </c>
      <c r="I4258" s="66">
        <v>15748.1168</v>
      </c>
      <c r="J4258" s="66">
        <v>31498.229399999997</v>
      </c>
      <c r="K4258" s="66">
        <v>11623</v>
      </c>
      <c r="L4258" s="66">
        <v>10627</v>
      </c>
      <c r="M4258" s="66">
        <v>337</v>
      </c>
      <c r="N4258" s="66">
        <v>22587</v>
      </c>
      <c r="O4258" s="66">
        <v>4235</v>
      </c>
      <c r="P4258" s="66">
        <v>3832</v>
      </c>
      <c r="Q4258" s="66">
        <v>112</v>
      </c>
      <c r="R4258" s="73">
        <v>8179</v>
      </c>
      <c r="S4258" s="130">
        <f>IFERROR(Table1[[#This Row],[Female Voters]]/Table1[[#This Row],[Female Population]],"0.0%")</f>
        <v>0.73796292657874585</v>
      </c>
      <c r="T4258" s="130">
        <f>IFERROR(Table1[[#This Row],[Male Voters]]/Table1[[#This Row],[Male Population]],"0.0%")</f>
        <v>0.6748108446846165</v>
      </c>
      <c r="U4258" s="130">
        <f>IFERROR(Table1[[#This Row],[Total Voters]]/Table1[[#This Row],[Total Population]],"0.0%")</f>
        <v>0.71708792621848139</v>
      </c>
      <c r="V4258" s="130">
        <f>IFERROR(Table1[[#This Row],[Female Ballots]]/Table1[[#This Row],[Female Population]],"0.0%")</f>
        <v>0.2688869477812087</v>
      </c>
      <c r="W4258" s="130">
        <f>IFERROR(Table1[[#This Row],[Male Ballots]]/Table1[[#This Row],[Male Population]],"0.0%")</f>
        <v>0.24333068192636215</v>
      </c>
      <c r="X4258" s="130">
        <f>IFERROR(Table1[[#This Row],[Total Ballots]]/Table1[[#This Row],[Total Population]],"0.0%")</f>
        <v>0.25966538931867711</v>
      </c>
      <c r="Y4258" s="130">
        <f>Table1[[#This Row],[Female Ballots]]/Table1[[#This Row],[Female Voters]]</f>
        <v>0.36436376150735611</v>
      </c>
      <c r="Z4258" s="130">
        <f>Table1[[#This Row],[Male Ballots]]/Table1[[#This Row],[Male Voters]]</f>
        <v>0.3605909475863367</v>
      </c>
      <c r="AA4258" s="130">
        <f>Table1[[#This Row],[Total Ballots]]/Table1[[#This Row],[Total Voters]]</f>
        <v>0.36211094877584449</v>
      </c>
    </row>
    <row r="4259" spans="1:27" s="12" customFormat="1" x14ac:dyDescent="0.35">
      <c r="A4259" s="70" t="s">
        <v>53</v>
      </c>
      <c r="B4259" s="71">
        <v>2019</v>
      </c>
      <c r="C4259" s="71" t="s">
        <v>81</v>
      </c>
      <c r="D4259" s="71"/>
      <c r="E4259" s="72"/>
      <c r="F4259" s="81"/>
      <c r="G4259" s="82" t="s">
        <v>62</v>
      </c>
      <c r="H4259" s="66">
        <v>1607.1143000000002</v>
      </c>
      <c r="I4259" s="66">
        <v>1826.1308999999999</v>
      </c>
      <c r="J4259" s="66">
        <v>3433.2451000000001</v>
      </c>
      <c r="K4259" s="66">
        <v>934</v>
      </c>
      <c r="L4259" s="66">
        <v>902</v>
      </c>
      <c r="M4259" s="66">
        <v>30</v>
      </c>
      <c r="N4259" s="66">
        <v>1866</v>
      </c>
      <c r="O4259" s="66">
        <v>123</v>
      </c>
      <c r="P4259" s="66">
        <v>116</v>
      </c>
      <c r="Q4259" s="66">
        <v>3</v>
      </c>
      <c r="R4259" s="73">
        <v>242</v>
      </c>
      <c r="S4259" s="130">
        <f>IFERROR(Table1[[#This Row],[Female Voters]]/Table1[[#This Row],[Female Population]],"0.0%")</f>
        <v>0.58116588222754284</v>
      </c>
      <c r="T4259" s="130">
        <f>IFERROR(Table1[[#This Row],[Male Voters]]/Table1[[#This Row],[Male Population]],"0.0%")</f>
        <v>0.49394049462719242</v>
      </c>
      <c r="U4259" s="130">
        <f>IFERROR(Table1[[#This Row],[Total Voters]]/Table1[[#This Row],[Total Population]],"0.0%")</f>
        <v>0.54350911328760065</v>
      </c>
      <c r="V4259" s="130">
        <f>IFERROR(Table1[[#This Row],[Female Ballots]]/Table1[[#This Row],[Female Population]],"0.0%")</f>
        <v>7.6534693269794174E-2</v>
      </c>
      <c r="W4259" s="130">
        <f>IFERROR(Table1[[#This Row],[Male Ballots]]/Table1[[#This Row],[Male Population]],"0.0%")</f>
        <v>6.3522280905492598E-2</v>
      </c>
      <c r="X4259" s="130">
        <f>IFERROR(Table1[[#This Row],[Total Ballots]]/Table1[[#This Row],[Total Population]],"0.0%")</f>
        <v>7.0487248347052181E-2</v>
      </c>
      <c r="Y4259" s="130">
        <f>Table1[[#This Row],[Female Ballots]]/Table1[[#This Row],[Female Voters]]</f>
        <v>0.1316916488222698</v>
      </c>
      <c r="Z4259" s="130">
        <f>Table1[[#This Row],[Male Ballots]]/Table1[[#This Row],[Male Voters]]</f>
        <v>0.12860310421286031</v>
      </c>
      <c r="AA4259" s="130">
        <f>Table1[[#This Row],[Total Ballots]]/Table1[[#This Row],[Total Voters]]</f>
        <v>0.12968917470525188</v>
      </c>
    </row>
    <row r="4260" spans="1:27" s="12" customFormat="1" x14ac:dyDescent="0.35">
      <c r="A4260" s="70" t="s">
        <v>53</v>
      </c>
      <c r="B4260" s="71">
        <v>2019</v>
      </c>
      <c r="C4260" s="71" t="s">
        <v>81</v>
      </c>
      <c r="D4260" s="71"/>
      <c r="E4260" s="72"/>
      <c r="F4260" s="81"/>
      <c r="G4260" s="82" t="s">
        <v>63</v>
      </c>
      <c r="H4260" s="66">
        <v>2507.1779999999999</v>
      </c>
      <c r="I4260" s="66">
        <v>2701.1930000000002</v>
      </c>
      <c r="J4260" s="66">
        <v>5208.3709999999992</v>
      </c>
      <c r="K4260" s="66">
        <v>1731</v>
      </c>
      <c r="L4260" s="66">
        <v>1500</v>
      </c>
      <c r="M4260" s="66">
        <v>29</v>
      </c>
      <c r="N4260" s="66">
        <v>3260</v>
      </c>
      <c r="O4260" s="66">
        <v>258</v>
      </c>
      <c r="P4260" s="66">
        <v>180</v>
      </c>
      <c r="Q4260" s="66"/>
      <c r="R4260" s="73">
        <v>438</v>
      </c>
      <c r="S4260" s="130">
        <f>IFERROR(Table1[[#This Row],[Female Voters]]/Table1[[#This Row],[Female Population]],"0.0%")</f>
        <v>0.6904176727779201</v>
      </c>
      <c r="T4260" s="130">
        <f>IFERROR(Table1[[#This Row],[Male Voters]]/Table1[[#This Row],[Male Population]],"0.0%")</f>
        <v>0.55531019071943388</v>
      </c>
      <c r="U4260" s="130">
        <f>IFERROR(Table1[[#This Row],[Total Voters]]/Table1[[#This Row],[Total Population]],"0.0%")</f>
        <v>0.62591547337929665</v>
      </c>
      <c r="V4260" s="130">
        <f>IFERROR(Table1[[#This Row],[Female Ballots]]/Table1[[#This Row],[Female Population]],"0.0%")</f>
        <v>0.10290454048336417</v>
      </c>
      <c r="W4260" s="130">
        <f>IFERROR(Table1[[#This Row],[Male Ballots]]/Table1[[#This Row],[Male Population]],"0.0%")</f>
        <v>6.6637222886332073E-2</v>
      </c>
      <c r="X4260" s="130">
        <f>IFERROR(Table1[[#This Row],[Total Ballots]]/Table1[[#This Row],[Total Population]],"0.0%")</f>
        <v>8.4095391822126359E-2</v>
      </c>
      <c r="Y4260" s="130">
        <f>Table1[[#This Row],[Female Ballots]]/Table1[[#This Row],[Female Voters]]</f>
        <v>0.14904679376083188</v>
      </c>
      <c r="Z4260" s="130">
        <f>Table1[[#This Row],[Male Ballots]]/Table1[[#This Row],[Male Voters]]</f>
        <v>0.12</v>
      </c>
      <c r="AA4260" s="130">
        <f>Table1[[#This Row],[Total Ballots]]/Table1[[#This Row],[Total Voters]]</f>
        <v>0.1343558282208589</v>
      </c>
    </row>
    <row r="4261" spans="1:27" s="12" customFormat="1" x14ac:dyDescent="0.35">
      <c r="A4261" s="70" t="s">
        <v>53</v>
      </c>
      <c r="B4261" s="71">
        <v>2019</v>
      </c>
      <c r="C4261" s="71" t="s">
        <v>81</v>
      </c>
      <c r="D4261" s="71"/>
      <c r="E4261" s="72"/>
      <c r="F4261" s="81"/>
      <c r="G4261" s="82" t="s">
        <v>64</v>
      </c>
      <c r="H4261" s="66">
        <v>2599.1849999999999</v>
      </c>
      <c r="I4261" s="66">
        <v>2627.1869999999999</v>
      </c>
      <c r="J4261" s="66">
        <v>5226.3710000000001</v>
      </c>
      <c r="K4261" s="66">
        <v>1655</v>
      </c>
      <c r="L4261" s="66">
        <v>1569</v>
      </c>
      <c r="M4261" s="66">
        <v>39</v>
      </c>
      <c r="N4261" s="66">
        <v>3263</v>
      </c>
      <c r="O4261" s="66">
        <v>311</v>
      </c>
      <c r="P4261" s="66">
        <v>346</v>
      </c>
      <c r="Q4261" s="66">
        <v>8</v>
      </c>
      <c r="R4261" s="73">
        <v>665</v>
      </c>
      <c r="S4261" s="130">
        <f>IFERROR(Table1[[#This Row],[Female Voters]]/Table1[[#This Row],[Female Population]],"0.0%")</f>
        <v>0.63673805442859976</v>
      </c>
      <c r="T4261" s="130">
        <f>IFERROR(Table1[[#This Row],[Male Voters]]/Table1[[#This Row],[Male Population]],"0.0%")</f>
        <v>0.5972167188707922</v>
      </c>
      <c r="U4261" s="130">
        <f>IFERROR(Table1[[#This Row],[Total Voters]]/Table1[[#This Row],[Total Population]],"0.0%")</f>
        <v>0.62433378724931698</v>
      </c>
      <c r="V4261" s="130">
        <f>IFERROR(Table1[[#This Row],[Female Ballots]]/Table1[[#This Row],[Female Population]],"0.0%")</f>
        <v>0.11965289119473989</v>
      </c>
      <c r="W4261" s="130">
        <f>IFERROR(Table1[[#This Row],[Male Ballots]]/Table1[[#This Row],[Male Population]],"0.0%")</f>
        <v>0.13169979906264762</v>
      </c>
      <c r="X4261" s="130">
        <f>IFERROR(Table1[[#This Row],[Total Ballots]]/Table1[[#This Row],[Total Population]],"0.0%")</f>
        <v>0.12723934064382342</v>
      </c>
      <c r="Y4261" s="130">
        <f>Table1[[#This Row],[Female Ballots]]/Table1[[#This Row],[Female Voters]]</f>
        <v>0.18791540785498489</v>
      </c>
      <c r="Z4261" s="130">
        <f>Table1[[#This Row],[Male Ballots]]/Table1[[#This Row],[Male Voters]]</f>
        <v>0.22052262587635438</v>
      </c>
      <c r="AA4261" s="130">
        <f>Table1[[#This Row],[Total Ballots]]/Table1[[#This Row],[Total Voters]]</f>
        <v>0.20380018387986515</v>
      </c>
    </row>
    <row r="4262" spans="1:27" s="12" customFormat="1" x14ac:dyDescent="0.35">
      <c r="A4262" s="70" t="s">
        <v>53</v>
      </c>
      <c r="B4262" s="71">
        <v>2019</v>
      </c>
      <c r="C4262" s="71" t="s">
        <v>81</v>
      </c>
      <c r="D4262" s="71"/>
      <c r="E4262" s="72"/>
      <c r="F4262" s="81"/>
      <c r="G4262" s="82" t="s">
        <v>65</v>
      </c>
      <c r="H4262" s="66">
        <v>2479.1750000000002</v>
      </c>
      <c r="I4262" s="66">
        <v>2391.1689999999999</v>
      </c>
      <c r="J4262" s="66">
        <v>4870.3439999999991</v>
      </c>
      <c r="K4262" s="66">
        <v>1662</v>
      </c>
      <c r="L4262" s="66">
        <v>1430</v>
      </c>
      <c r="M4262" s="66">
        <v>69</v>
      </c>
      <c r="N4262" s="66">
        <v>3161</v>
      </c>
      <c r="O4262" s="66">
        <v>488</v>
      </c>
      <c r="P4262" s="66">
        <v>377</v>
      </c>
      <c r="Q4262" s="66">
        <v>14</v>
      </c>
      <c r="R4262" s="73">
        <v>879</v>
      </c>
      <c r="S4262" s="130">
        <f>IFERROR(Table1[[#This Row],[Female Voters]]/Table1[[#This Row],[Female Population]],"0.0%")</f>
        <v>0.67038430122923953</v>
      </c>
      <c r="T4262" s="130">
        <f>IFERROR(Table1[[#This Row],[Male Voters]]/Table1[[#This Row],[Male Population]],"0.0%")</f>
        <v>0.59803384871583731</v>
      </c>
      <c r="U4262" s="130">
        <f>IFERROR(Table1[[#This Row],[Total Voters]]/Table1[[#This Row],[Total Population]],"0.0%")</f>
        <v>0.64903013010990607</v>
      </c>
      <c r="V4262" s="130">
        <f>IFERROR(Table1[[#This Row],[Female Ballots]]/Table1[[#This Row],[Female Population]],"0.0%")</f>
        <v>0.1968396744884891</v>
      </c>
      <c r="W4262" s="130">
        <f>IFERROR(Table1[[#This Row],[Male Ballots]]/Table1[[#This Row],[Male Population]],"0.0%")</f>
        <v>0.15766346920690258</v>
      </c>
      <c r="X4262" s="130">
        <f>IFERROR(Table1[[#This Row],[Total Ballots]]/Table1[[#This Row],[Total Population]],"0.0%")</f>
        <v>0.1804800646525174</v>
      </c>
      <c r="Y4262" s="130">
        <f>Table1[[#This Row],[Female Ballots]]/Table1[[#This Row],[Female Voters]]</f>
        <v>0.29362214199759323</v>
      </c>
      <c r="Z4262" s="130">
        <f>Table1[[#This Row],[Male Ballots]]/Table1[[#This Row],[Male Voters]]</f>
        <v>0.26363636363636361</v>
      </c>
      <c r="AA4262" s="130">
        <f>Table1[[#This Row],[Total Ballots]]/Table1[[#This Row],[Total Voters]]</f>
        <v>0.27807655805124959</v>
      </c>
    </row>
    <row r="4263" spans="1:27" s="12" customFormat="1" x14ac:dyDescent="0.35">
      <c r="A4263" s="70" t="s">
        <v>53</v>
      </c>
      <c r="B4263" s="71">
        <v>2019</v>
      </c>
      <c r="C4263" s="71" t="s">
        <v>81</v>
      </c>
      <c r="D4263" s="71"/>
      <c r="E4263" s="72"/>
      <c r="F4263" s="81"/>
      <c r="G4263" s="82" t="s">
        <v>66</v>
      </c>
      <c r="H4263" s="66">
        <v>2694.19</v>
      </c>
      <c r="I4263" s="66">
        <v>2641.1859999999997</v>
      </c>
      <c r="J4263" s="66">
        <v>5335.3760000000002</v>
      </c>
      <c r="K4263" s="66">
        <v>2198</v>
      </c>
      <c r="L4263" s="66">
        <v>2069</v>
      </c>
      <c r="M4263" s="66">
        <v>58</v>
      </c>
      <c r="N4263" s="66">
        <v>4325</v>
      </c>
      <c r="O4263" s="66">
        <v>964</v>
      </c>
      <c r="P4263" s="66">
        <v>841</v>
      </c>
      <c r="Q4263" s="66">
        <v>22</v>
      </c>
      <c r="R4263" s="73">
        <v>1827</v>
      </c>
      <c r="S4263" s="130">
        <f>IFERROR(Table1[[#This Row],[Female Voters]]/Table1[[#This Row],[Female Population]],"0.0%")</f>
        <v>0.8158296185495455</v>
      </c>
      <c r="T4263" s="130">
        <f>IFERROR(Table1[[#This Row],[Male Voters]]/Table1[[#This Row],[Male Population]],"0.0%")</f>
        <v>0.78336020257566119</v>
      </c>
      <c r="U4263" s="130">
        <f>IFERROR(Table1[[#This Row],[Total Voters]]/Table1[[#This Row],[Total Population]],"0.0%")</f>
        <v>0.8106270298475684</v>
      </c>
      <c r="V4263" s="130">
        <f>IFERROR(Table1[[#This Row],[Female Ballots]]/Table1[[#This Row],[Female Population]],"0.0%")</f>
        <v>0.35780698465958227</v>
      </c>
      <c r="W4263" s="130">
        <f>IFERROR(Table1[[#This Row],[Male Ballots]]/Table1[[#This Row],[Male Population]],"0.0%")</f>
        <v>0.31841755938430694</v>
      </c>
      <c r="X4263" s="130">
        <f>IFERROR(Table1[[#This Row],[Total Ballots]]/Table1[[#This Row],[Total Population]],"0.0%")</f>
        <v>0.34243134879341208</v>
      </c>
      <c r="Y4263" s="130">
        <f>Table1[[#This Row],[Female Ballots]]/Table1[[#This Row],[Female Voters]]</f>
        <v>0.43858052775250228</v>
      </c>
      <c r="Z4263" s="130">
        <f>Table1[[#This Row],[Male Ballots]]/Table1[[#This Row],[Male Voters]]</f>
        <v>0.40647655872402128</v>
      </c>
      <c r="AA4263" s="130">
        <f>Table1[[#This Row],[Total Ballots]]/Table1[[#This Row],[Total Voters]]</f>
        <v>0.4224277456647399</v>
      </c>
    </row>
    <row r="4264" spans="1:27" s="12" customFormat="1" x14ac:dyDescent="0.35">
      <c r="A4264" s="70" t="s">
        <v>53</v>
      </c>
      <c r="B4264" s="71">
        <v>2019</v>
      </c>
      <c r="C4264" s="71" t="s">
        <v>81</v>
      </c>
      <c r="D4264" s="71"/>
      <c r="E4264" s="72"/>
      <c r="F4264" s="81"/>
      <c r="G4264" s="82" t="s">
        <v>67</v>
      </c>
      <c r="H4264" s="66">
        <v>3863.2714000000005</v>
      </c>
      <c r="I4264" s="66">
        <v>3561.2509</v>
      </c>
      <c r="J4264" s="66">
        <v>7424.5223000000005</v>
      </c>
      <c r="K4264" s="66">
        <v>3443</v>
      </c>
      <c r="L4264" s="66">
        <v>3157</v>
      </c>
      <c r="M4264" s="66">
        <v>112</v>
      </c>
      <c r="N4264" s="66">
        <v>6712</v>
      </c>
      <c r="O4264" s="66">
        <v>2091</v>
      </c>
      <c r="P4264" s="66">
        <v>1972</v>
      </c>
      <c r="Q4264" s="66">
        <v>65</v>
      </c>
      <c r="R4264" s="66">
        <v>4128</v>
      </c>
      <c r="S4264" s="130">
        <f>IFERROR(Table1[[#This Row],[Female Voters]]/Table1[[#This Row],[Female Population]],"0.0%")</f>
        <v>0.8912135968495507</v>
      </c>
      <c r="T4264" s="130">
        <f>IFERROR(Table1[[#This Row],[Male Voters]]/Table1[[#This Row],[Male Population]],"0.0%")</f>
        <v>0.88648626245345419</v>
      </c>
      <c r="U4264" s="130">
        <f>IFERROR(Table1[[#This Row],[Total Voters]]/Table1[[#This Row],[Total Population]],"0.0%")</f>
        <v>0.90403122635916922</v>
      </c>
      <c r="V4264" s="130">
        <f>IFERROR(Table1[[#This Row],[Female Ballots]]/Table1[[#This Row],[Female Population]],"0.0%")</f>
        <v>0.54125112721824298</v>
      </c>
      <c r="W4264" s="130">
        <f>IFERROR(Table1[[#This Row],[Male Ballots]]/Table1[[#This Row],[Male Population]],"0.0%")</f>
        <v>0.553738013797343</v>
      </c>
      <c r="X4264" s="130">
        <f>IFERROR(Table1[[#This Row],[Total Ballots]]/Table1[[#This Row],[Total Population]],"0.0%")</f>
        <v>0.55599536686690265</v>
      </c>
      <c r="Y4264" s="130">
        <f>Table1[[#This Row],[Female Ballots]]/Table1[[#This Row],[Female Voters]]</f>
        <v>0.60731919837351145</v>
      </c>
      <c r="Z4264" s="130">
        <f>Table1[[#This Row],[Male Ballots]]/Table1[[#This Row],[Male Voters]]</f>
        <v>0.62464364903389291</v>
      </c>
      <c r="AA4264" s="130">
        <f>Table1[[#This Row],[Total Ballots]]/Table1[[#This Row],[Total Voters]]</f>
        <v>0.61501787842669842</v>
      </c>
    </row>
    <row r="4265" spans="1:27" s="12" customFormat="1" x14ac:dyDescent="0.35">
      <c r="A4265" s="70" t="s">
        <v>32</v>
      </c>
      <c r="B4265" s="71">
        <v>2019</v>
      </c>
      <c r="C4265" s="71" t="s">
        <v>81</v>
      </c>
      <c r="D4265" s="71"/>
      <c r="E4265" s="72"/>
      <c r="F4265" s="81"/>
      <c r="G4265" s="82" t="s">
        <v>79</v>
      </c>
      <c r="H4265" s="66">
        <v>2868.3244800000002</v>
      </c>
      <c r="I4265" s="66">
        <v>2984.4159300000001</v>
      </c>
      <c r="J4265" s="66">
        <v>5852.7403599999998</v>
      </c>
      <c r="K4265" s="66">
        <v>306</v>
      </c>
      <c r="L4265" s="66">
        <v>255</v>
      </c>
      <c r="M4265" s="66"/>
      <c r="N4265" s="66">
        <v>561</v>
      </c>
      <c r="O4265" s="66">
        <v>138</v>
      </c>
      <c r="P4265" s="66">
        <v>104</v>
      </c>
      <c r="Q4265" s="66"/>
      <c r="R4265" s="73">
        <v>242</v>
      </c>
      <c r="S4265" s="130">
        <f>IFERROR(Table1[[#This Row],[Female Voters]]/Table1[[#This Row],[Female Population]],"0.0%")</f>
        <v>0.10668249081777526</v>
      </c>
      <c r="T4265" s="130">
        <f>IFERROR(Table1[[#This Row],[Male Voters]]/Table1[[#This Row],[Male Population]],"0.0%")</f>
        <v>8.5443854335678998E-2</v>
      </c>
      <c r="U4265" s="130">
        <f>IFERROR(Table1[[#This Row],[Total Voters]]/Table1[[#This Row],[Total Population]],"0.0%")</f>
        <v>9.5852534965347416E-2</v>
      </c>
      <c r="V4265" s="130">
        <f>IFERROR(Table1[[#This Row],[Female Ballots]]/Table1[[#This Row],[Female Population]],"0.0%")</f>
        <v>4.8111711545271191E-2</v>
      </c>
      <c r="W4265" s="130">
        <f>IFERROR(Table1[[#This Row],[Male Ballots]]/Table1[[#This Row],[Male Population]],"0.0%")</f>
        <v>3.4847689611414184E-2</v>
      </c>
      <c r="X4265" s="130">
        <f>IFERROR(Table1[[#This Row],[Total Ballots]]/Table1[[#This Row],[Total Population]],"0.0%")</f>
        <v>4.1348152337993001E-2</v>
      </c>
      <c r="Y4265" s="130">
        <f>Table1[[#This Row],[Female Ballots]]/Table1[[#This Row],[Female Voters]]</f>
        <v>0.45098039215686275</v>
      </c>
      <c r="Z4265" s="130">
        <f>Table1[[#This Row],[Male Ballots]]/Table1[[#This Row],[Male Voters]]</f>
        <v>0.40784313725490196</v>
      </c>
      <c r="AA4265" s="130">
        <f>Table1[[#This Row],[Total Ballots]]/Table1[[#This Row],[Total Voters]]</f>
        <v>0.43137254901960786</v>
      </c>
    </row>
    <row r="4266" spans="1:27" s="12" customFormat="1" x14ac:dyDescent="0.35">
      <c r="A4266" s="70" t="s">
        <v>32</v>
      </c>
      <c r="B4266" s="71">
        <v>2019</v>
      </c>
      <c r="C4266" s="71" t="s">
        <v>81</v>
      </c>
      <c r="D4266" s="71"/>
      <c r="E4266" s="72"/>
      <c r="F4266" s="81"/>
      <c r="G4266" s="82" t="s">
        <v>62</v>
      </c>
      <c r="H4266" s="66">
        <v>182.15643000000003</v>
      </c>
      <c r="I4266" s="66">
        <v>232.20623000000001</v>
      </c>
      <c r="J4266" s="66">
        <v>414.36266000000001</v>
      </c>
      <c r="K4266" s="66">
        <v>10</v>
      </c>
      <c r="L4266" s="66">
        <v>12</v>
      </c>
      <c r="M4266" s="66"/>
      <c r="N4266" s="66">
        <v>22</v>
      </c>
      <c r="O4266" s="66">
        <v>2</v>
      </c>
      <c r="P4266" s="66">
        <v>3</v>
      </c>
      <c r="Q4266" s="66"/>
      <c r="R4266" s="73">
        <v>5</v>
      </c>
      <c r="S4266" s="130">
        <f>IFERROR(Table1[[#This Row],[Female Voters]]/Table1[[#This Row],[Female Population]],"0.0%")</f>
        <v>5.4897869924218426E-2</v>
      </c>
      <c r="T4266" s="130">
        <f>IFERROR(Table1[[#This Row],[Male Voters]]/Table1[[#This Row],[Male Population]],"0.0%")</f>
        <v>5.167820002073157E-2</v>
      </c>
      <c r="U4266" s="130">
        <f>IFERROR(Table1[[#This Row],[Total Voters]]/Table1[[#This Row],[Total Population]],"0.0%")</f>
        <v>5.3093587148996486E-2</v>
      </c>
      <c r="V4266" s="130">
        <f>IFERROR(Table1[[#This Row],[Female Ballots]]/Table1[[#This Row],[Female Population]],"0.0%")</f>
        <v>1.0979573984843685E-2</v>
      </c>
      <c r="W4266" s="130">
        <f>IFERROR(Table1[[#This Row],[Male Ballots]]/Table1[[#This Row],[Male Population]],"0.0%")</f>
        <v>1.2919550005182892E-2</v>
      </c>
      <c r="X4266" s="130">
        <f>IFERROR(Table1[[#This Row],[Total Ballots]]/Table1[[#This Row],[Total Population]],"0.0%")</f>
        <v>1.2066724352044655E-2</v>
      </c>
      <c r="Y4266" s="130">
        <f>Table1[[#This Row],[Female Ballots]]/Table1[[#This Row],[Female Voters]]</f>
        <v>0.2</v>
      </c>
      <c r="Z4266" s="130">
        <f>Table1[[#This Row],[Male Ballots]]/Table1[[#This Row],[Male Voters]]</f>
        <v>0.25</v>
      </c>
      <c r="AA4266" s="130">
        <f>Table1[[#This Row],[Total Ballots]]/Table1[[#This Row],[Total Voters]]</f>
        <v>0.22727272727272727</v>
      </c>
    </row>
    <row r="4267" spans="1:27" s="12" customFormat="1" x14ac:dyDescent="0.35">
      <c r="A4267" s="70" t="s">
        <v>32</v>
      </c>
      <c r="B4267" s="71">
        <v>2019</v>
      </c>
      <c r="C4267" s="71" t="s">
        <v>81</v>
      </c>
      <c r="D4267" s="71"/>
      <c r="E4267" s="72"/>
      <c r="F4267" s="81"/>
      <c r="G4267" s="82" t="s">
        <v>63</v>
      </c>
      <c r="H4267" s="66">
        <v>307.27710000000002</v>
      </c>
      <c r="I4267" s="66">
        <v>316.27629999999999</v>
      </c>
      <c r="J4267" s="66">
        <v>623.55340000000001</v>
      </c>
      <c r="K4267" s="66">
        <v>38</v>
      </c>
      <c r="L4267" s="66">
        <v>40</v>
      </c>
      <c r="M4267" s="66"/>
      <c r="N4267" s="66">
        <v>78</v>
      </c>
      <c r="O4267" s="66">
        <v>7</v>
      </c>
      <c r="P4267" s="66">
        <v>4</v>
      </c>
      <c r="Q4267" s="66"/>
      <c r="R4267" s="73">
        <v>11</v>
      </c>
      <c r="S4267" s="130">
        <f>IFERROR(Table1[[#This Row],[Female Voters]]/Table1[[#This Row],[Female Population]],"0.0%")</f>
        <v>0.12366687917843536</v>
      </c>
      <c r="T4267" s="130">
        <f>IFERROR(Table1[[#This Row],[Male Voters]]/Table1[[#This Row],[Male Population]],"0.0%")</f>
        <v>0.12647169579257125</v>
      </c>
      <c r="U4267" s="130">
        <f>IFERROR(Table1[[#This Row],[Total Voters]]/Table1[[#This Row],[Total Population]],"0.0%")</f>
        <v>0.12508952721611333</v>
      </c>
      <c r="V4267" s="130">
        <f>IFERROR(Table1[[#This Row],[Female Ballots]]/Table1[[#This Row],[Female Population]],"0.0%")</f>
        <v>2.2780740901290723E-2</v>
      </c>
      <c r="W4267" s="130">
        <f>IFERROR(Table1[[#This Row],[Male Ballots]]/Table1[[#This Row],[Male Population]],"0.0%")</f>
        <v>1.2647169579257125E-2</v>
      </c>
      <c r="X4267" s="130">
        <f>IFERROR(Table1[[#This Row],[Total Ballots]]/Table1[[#This Row],[Total Population]],"0.0%")</f>
        <v>1.7640830761246749E-2</v>
      </c>
      <c r="Y4267" s="130">
        <f>Table1[[#This Row],[Female Ballots]]/Table1[[#This Row],[Female Voters]]</f>
        <v>0.18421052631578946</v>
      </c>
      <c r="Z4267" s="130">
        <f>Table1[[#This Row],[Male Ballots]]/Table1[[#This Row],[Male Voters]]</f>
        <v>0.1</v>
      </c>
      <c r="AA4267" s="130">
        <f>Table1[[#This Row],[Total Ballots]]/Table1[[#This Row],[Total Voters]]</f>
        <v>0.14102564102564102</v>
      </c>
    </row>
    <row r="4268" spans="1:27" s="12" customFormat="1" x14ac:dyDescent="0.35">
      <c r="A4268" s="70" t="s">
        <v>32</v>
      </c>
      <c r="B4268" s="71">
        <v>2019</v>
      </c>
      <c r="C4268" s="71" t="s">
        <v>81</v>
      </c>
      <c r="D4268" s="71"/>
      <c r="E4268" s="72"/>
      <c r="F4268" s="81"/>
      <c r="G4268" s="82" t="s">
        <v>64</v>
      </c>
      <c r="H4268" s="66">
        <v>373.32370000000003</v>
      </c>
      <c r="I4268" s="66">
        <v>371.32429999999999</v>
      </c>
      <c r="J4268" s="66">
        <v>744.64800000000002</v>
      </c>
      <c r="K4268" s="66">
        <v>40</v>
      </c>
      <c r="L4268" s="66">
        <v>39</v>
      </c>
      <c r="M4268" s="66"/>
      <c r="N4268" s="66">
        <v>79</v>
      </c>
      <c r="O4268" s="66">
        <v>18</v>
      </c>
      <c r="P4268" s="66">
        <v>13</v>
      </c>
      <c r="Q4268" s="66"/>
      <c r="R4268" s="73">
        <v>31</v>
      </c>
      <c r="S4268" s="130">
        <f>IFERROR(Table1[[#This Row],[Female Voters]]/Table1[[#This Row],[Female Population]],"0.0%")</f>
        <v>0.10714562188256464</v>
      </c>
      <c r="T4268" s="130">
        <f>IFERROR(Table1[[#This Row],[Male Voters]]/Table1[[#This Row],[Male Population]],"0.0%")</f>
        <v>0.10502948500811825</v>
      </c>
      <c r="U4268" s="130">
        <f>IFERROR(Table1[[#This Row],[Total Voters]]/Table1[[#This Row],[Total Population]],"0.0%")</f>
        <v>0.10609039438768385</v>
      </c>
      <c r="V4268" s="130">
        <f>IFERROR(Table1[[#This Row],[Female Ballots]]/Table1[[#This Row],[Female Population]],"0.0%")</f>
        <v>4.821552984715409E-2</v>
      </c>
      <c r="W4268" s="130">
        <f>IFERROR(Table1[[#This Row],[Male Ballots]]/Table1[[#This Row],[Male Population]],"0.0%")</f>
        <v>3.5009828336039411E-2</v>
      </c>
      <c r="X4268" s="130">
        <f>IFERROR(Table1[[#This Row],[Total Ballots]]/Table1[[#This Row],[Total Population]],"0.0%")</f>
        <v>4.1630407924281E-2</v>
      </c>
      <c r="Y4268" s="130">
        <f>Table1[[#This Row],[Female Ballots]]/Table1[[#This Row],[Female Voters]]</f>
        <v>0.45</v>
      </c>
      <c r="Z4268" s="130">
        <f>Table1[[#This Row],[Male Ballots]]/Table1[[#This Row],[Male Voters]]</f>
        <v>0.33333333333333331</v>
      </c>
      <c r="AA4268" s="130">
        <f>Table1[[#This Row],[Total Ballots]]/Table1[[#This Row],[Total Voters]]</f>
        <v>0.39240506329113922</v>
      </c>
    </row>
    <row r="4269" spans="1:27" s="12" customFormat="1" x14ac:dyDescent="0.35">
      <c r="A4269" s="70" t="s">
        <v>32</v>
      </c>
      <c r="B4269" s="71">
        <v>2019</v>
      </c>
      <c r="C4269" s="71" t="s">
        <v>81</v>
      </c>
      <c r="D4269" s="71"/>
      <c r="E4269" s="72"/>
      <c r="F4269" s="81"/>
      <c r="G4269" s="82" t="s">
        <v>65</v>
      </c>
      <c r="H4269" s="66">
        <v>410.33569999999997</v>
      </c>
      <c r="I4269" s="66">
        <v>375.31209999999999</v>
      </c>
      <c r="J4269" s="66">
        <v>785.64769999999999</v>
      </c>
      <c r="K4269" s="66">
        <v>48</v>
      </c>
      <c r="L4269" s="66">
        <v>34</v>
      </c>
      <c r="M4269" s="66"/>
      <c r="N4269" s="66">
        <v>82</v>
      </c>
      <c r="O4269" s="66">
        <v>17</v>
      </c>
      <c r="P4269" s="66">
        <v>11</v>
      </c>
      <c r="Q4269" s="66"/>
      <c r="R4269" s="73">
        <v>28</v>
      </c>
      <c r="S4269" s="130">
        <f>IFERROR(Table1[[#This Row],[Female Voters]]/Table1[[#This Row],[Female Population]],"0.0%")</f>
        <v>0.11697739192568427</v>
      </c>
      <c r="T4269" s="130">
        <f>IFERROR(Table1[[#This Row],[Male Voters]]/Table1[[#This Row],[Male Population]],"0.0%")</f>
        <v>9.0591270571878713E-2</v>
      </c>
      <c r="U4269" s="130">
        <f>IFERROR(Table1[[#This Row],[Total Voters]]/Table1[[#This Row],[Total Population]],"0.0%")</f>
        <v>0.10437248145701948</v>
      </c>
      <c r="V4269" s="130">
        <f>IFERROR(Table1[[#This Row],[Female Ballots]]/Table1[[#This Row],[Female Population]],"0.0%")</f>
        <v>4.1429492973679843E-2</v>
      </c>
      <c r="W4269" s="130">
        <f>IFERROR(Table1[[#This Row],[Male Ballots]]/Table1[[#This Row],[Male Population]],"0.0%")</f>
        <v>2.9308940479137232E-2</v>
      </c>
      <c r="X4269" s="130">
        <f>IFERROR(Table1[[#This Row],[Total Ballots]]/Table1[[#This Row],[Total Population]],"0.0%")</f>
        <v>3.5639383912152996E-2</v>
      </c>
      <c r="Y4269" s="130">
        <f>Table1[[#This Row],[Female Ballots]]/Table1[[#This Row],[Female Voters]]</f>
        <v>0.35416666666666669</v>
      </c>
      <c r="Z4269" s="130">
        <f>Table1[[#This Row],[Male Ballots]]/Table1[[#This Row],[Male Voters]]</f>
        <v>0.3235294117647059</v>
      </c>
      <c r="AA4269" s="130">
        <f>Table1[[#This Row],[Total Ballots]]/Table1[[#This Row],[Total Voters]]</f>
        <v>0.34146341463414637</v>
      </c>
    </row>
    <row r="4270" spans="1:27" s="12" customFormat="1" x14ac:dyDescent="0.35">
      <c r="A4270" s="70" t="s">
        <v>32</v>
      </c>
      <c r="B4270" s="71">
        <v>2019</v>
      </c>
      <c r="C4270" s="71" t="s">
        <v>81</v>
      </c>
      <c r="D4270" s="71"/>
      <c r="E4270" s="72"/>
      <c r="F4270" s="81"/>
      <c r="G4270" s="82" t="s">
        <v>66</v>
      </c>
      <c r="H4270" s="66">
        <v>605.49469999999997</v>
      </c>
      <c r="I4270" s="66">
        <v>629.49610000000007</v>
      </c>
      <c r="J4270" s="66">
        <v>1234.9908</v>
      </c>
      <c r="K4270" s="66">
        <v>59</v>
      </c>
      <c r="L4270" s="66">
        <v>54</v>
      </c>
      <c r="M4270" s="66"/>
      <c r="N4270" s="66">
        <v>113</v>
      </c>
      <c r="O4270" s="66">
        <v>36</v>
      </c>
      <c r="P4270" s="66">
        <v>27</v>
      </c>
      <c r="Q4270" s="66"/>
      <c r="R4270" s="73">
        <v>63</v>
      </c>
      <c r="S4270" s="130">
        <f>IFERROR(Table1[[#This Row],[Female Voters]]/Table1[[#This Row],[Female Population]],"0.0%")</f>
        <v>9.7440985032569247E-2</v>
      </c>
      <c r="T4270" s="130">
        <f>IFERROR(Table1[[#This Row],[Male Voters]]/Table1[[#This Row],[Male Population]],"0.0%")</f>
        <v>8.5782898416685974E-2</v>
      </c>
      <c r="U4270" s="130">
        <f>IFERROR(Table1[[#This Row],[Total Voters]]/Table1[[#This Row],[Total Population]],"0.0%")</f>
        <v>9.1498657317933052E-2</v>
      </c>
      <c r="V4270" s="130">
        <f>IFERROR(Table1[[#This Row],[Female Ballots]]/Table1[[#This Row],[Female Population]],"0.0%")</f>
        <v>5.9455516291059197E-2</v>
      </c>
      <c r="W4270" s="130">
        <f>IFERROR(Table1[[#This Row],[Male Ballots]]/Table1[[#This Row],[Male Population]],"0.0%")</f>
        <v>4.2891449208342987E-2</v>
      </c>
      <c r="X4270" s="130">
        <f>IFERROR(Table1[[#This Row],[Total Ballots]]/Table1[[#This Row],[Total Population]],"0.0%")</f>
        <v>5.1012525761325506E-2</v>
      </c>
      <c r="Y4270" s="130">
        <f>Table1[[#This Row],[Female Ballots]]/Table1[[#This Row],[Female Voters]]</f>
        <v>0.61016949152542377</v>
      </c>
      <c r="Z4270" s="130">
        <f>Table1[[#This Row],[Male Ballots]]/Table1[[#This Row],[Male Voters]]</f>
        <v>0.5</v>
      </c>
      <c r="AA4270" s="130">
        <f>Table1[[#This Row],[Total Ballots]]/Table1[[#This Row],[Total Voters]]</f>
        <v>0.55752212389380529</v>
      </c>
    </row>
    <row r="4271" spans="1:27" s="12" customFormat="1" x14ac:dyDescent="0.35">
      <c r="A4271" s="70" t="s">
        <v>32</v>
      </c>
      <c r="B4271" s="71">
        <v>2019</v>
      </c>
      <c r="C4271" s="71" t="s">
        <v>81</v>
      </c>
      <c r="D4271" s="71"/>
      <c r="E4271" s="72"/>
      <c r="F4271" s="81"/>
      <c r="G4271" s="82" t="s">
        <v>67</v>
      </c>
      <c r="H4271" s="66">
        <v>989.73685</v>
      </c>
      <c r="I4271" s="66">
        <v>1059.8009</v>
      </c>
      <c r="J4271" s="66">
        <v>2049.5378000000001</v>
      </c>
      <c r="K4271" s="66">
        <v>111</v>
      </c>
      <c r="L4271" s="66">
        <v>76</v>
      </c>
      <c r="M4271" s="66"/>
      <c r="N4271" s="66">
        <v>187</v>
      </c>
      <c r="O4271" s="66">
        <v>58</v>
      </c>
      <c r="P4271" s="66">
        <v>46</v>
      </c>
      <c r="Q4271" s="66"/>
      <c r="R4271" s="66">
        <v>104</v>
      </c>
      <c r="S4271" s="130">
        <f>IFERROR(Table1[[#This Row],[Female Voters]]/Table1[[#This Row],[Female Population]],"0.0%")</f>
        <v>0.1121510227693351</v>
      </c>
      <c r="T4271" s="130">
        <f>IFERROR(Table1[[#This Row],[Male Voters]]/Table1[[#This Row],[Male Population]],"0.0%")</f>
        <v>7.1711582807676422E-2</v>
      </c>
      <c r="U4271" s="130">
        <f>IFERROR(Table1[[#This Row],[Total Voters]]/Table1[[#This Row],[Total Population]],"0.0%")</f>
        <v>9.1240083495898433E-2</v>
      </c>
      <c r="V4271" s="130">
        <f>IFERROR(Table1[[#This Row],[Female Ballots]]/Table1[[#This Row],[Female Population]],"0.0%")</f>
        <v>5.8601435320913838E-2</v>
      </c>
      <c r="W4271" s="130">
        <f>IFERROR(Table1[[#This Row],[Male Ballots]]/Table1[[#This Row],[Male Population]],"0.0%")</f>
        <v>4.3404379067804151E-2</v>
      </c>
      <c r="X4271" s="130">
        <f>IFERROR(Table1[[#This Row],[Total Ballots]]/Table1[[#This Row],[Total Population]],"0.0%")</f>
        <v>5.0743148040499668E-2</v>
      </c>
      <c r="Y4271" s="130">
        <f>Table1[[#This Row],[Female Ballots]]/Table1[[#This Row],[Female Voters]]</f>
        <v>0.52252252252252251</v>
      </c>
      <c r="Z4271" s="130">
        <f>Table1[[#This Row],[Male Ballots]]/Table1[[#This Row],[Male Voters]]</f>
        <v>0.60526315789473684</v>
      </c>
      <c r="AA4271" s="130">
        <f>Table1[[#This Row],[Total Ballots]]/Table1[[#This Row],[Total Voters]]</f>
        <v>0.55614973262032086</v>
      </c>
    </row>
    <row r="4272" spans="1:27" s="12" customFormat="1" x14ac:dyDescent="0.35">
      <c r="A4272" s="70" t="s">
        <v>60</v>
      </c>
      <c r="B4272" s="71">
        <v>2019</v>
      </c>
      <c r="C4272" s="71" t="s">
        <v>81</v>
      </c>
      <c r="D4272" s="71"/>
      <c r="E4272" s="72"/>
      <c r="F4272" s="81"/>
      <c r="G4272" s="82" t="s">
        <v>79</v>
      </c>
      <c r="H4272" s="66">
        <v>30986.980100000001</v>
      </c>
      <c r="I4272" s="66">
        <v>33698.908100000001</v>
      </c>
      <c r="J4272" s="66">
        <v>64685.8894</v>
      </c>
      <c r="K4272" s="66">
        <v>14662</v>
      </c>
      <c r="L4272" s="66">
        <v>13314</v>
      </c>
      <c r="M4272" s="66">
        <v>476</v>
      </c>
      <c r="N4272" s="66">
        <v>28452</v>
      </c>
      <c r="O4272" s="66">
        <v>3261</v>
      </c>
      <c r="P4272" s="66">
        <v>2837</v>
      </c>
      <c r="Q4272" s="66">
        <v>97</v>
      </c>
      <c r="R4272" s="73">
        <v>6195</v>
      </c>
      <c r="S4272" s="130">
        <f>IFERROR(Table1[[#This Row],[Female Voters]]/Table1[[#This Row],[Female Population]],"0.0%")</f>
        <v>0.47316647032667764</v>
      </c>
      <c r="T4272" s="130">
        <f>IFERROR(Table1[[#This Row],[Male Voters]]/Table1[[#This Row],[Male Population]],"0.0%")</f>
        <v>0.39508698502904904</v>
      </c>
      <c r="U4272" s="130">
        <f>IFERROR(Table1[[#This Row],[Total Voters]]/Table1[[#This Row],[Total Population]],"0.0%")</f>
        <v>0.43984863258292001</v>
      </c>
      <c r="V4272" s="130">
        <f>IFERROR(Table1[[#This Row],[Female Ballots]]/Table1[[#This Row],[Female Population]],"0.0%")</f>
        <v>0.1052377479017389</v>
      </c>
      <c r="W4272" s="130">
        <f>IFERROR(Table1[[#This Row],[Male Ballots]]/Table1[[#This Row],[Male Population]],"0.0%")</f>
        <v>8.4186703960298342E-2</v>
      </c>
      <c r="X4272" s="130">
        <f>IFERROR(Table1[[#This Row],[Total Ballots]]/Table1[[#This Row],[Total Population]],"0.0%")</f>
        <v>9.5770500451679647E-2</v>
      </c>
      <c r="Y4272" s="130">
        <f>Table1[[#This Row],[Female Ballots]]/Table1[[#This Row],[Female Voters]]</f>
        <v>0.22241167644250442</v>
      </c>
      <c r="Z4272" s="130">
        <f>Table1[[#This Row],[Male Ballots]]/Table1[[#This Row],[Male Voters]]</f>
        <v>0.21308397175905061</v>
      </c>
      <c r="AA4272" s="130">
        <f>Table1[[#This Row],[Total Ballots]]/Table1[[#This Row],[Total Voters]]</f>
        <v>0.2177351328553353</v>
      </c>
    </row>
    <row r="4273" spans="1:27" s="12" customFormat="1" x14ac:dyDescent="0.35">
      <c r="A4273" s="70" t="s">
        <v>60</v>
      </c>
      <c r="B4273" s="71">
        <v>2019</v>
      </c>
      <c r="C4273" s="71" t="s">
        <v>81</v>
      </c>
      <c r="D4273" s="71"/>
      <c r="E4273" s="72"/>
      <c r="F4273" s="81"/>
      <c r="G4273" s="82" t="s">
        <v>62</v>
      </c>
      <c r="H4273" s="66">
        <v>4451.0199000000002</v>
      </c>
      <c r="I4273" s="66">
        <v>5158.0144</v>
      </c>
      <c r="J4273" s="66">
        <v>9609.0349999999999</v>
      </c>
      <c r="K4273" s="66">
        <v>1635</v>
      </c>
      <c r="L4273" s="66">
        <v>1599</v>
      </c>
      <c r="M4273" s="66">
        <v>40</v>
      </c>
      <c r="N4273" s="66">
        <v>3274</v>
      </c>
      <c r="O4273" s="66">
        <v>131</v>
      </c>
      <c r="P4273" s="66">
        <v>122</v>
      </c>
      <c r="Q4273" s="66">
        <v>5</v>
      </c>
      <c r="R4273" s="73">
        <v>258</v>
      </c>
      <c r="S4273" s="130">
        <f>IFERROR(Table1[[#This Row],[Female Voters]]/Table1[[#This Row],[Female Population]],"0.0%")</f>
        <v>0.36733154124968076</v>
      </c>
      <c r="T4273" s="130">
        <f>IFERROR(Table1[[#This Row],[Male Voters]]/Table1[[#This Row],[Male Population]],"0.0%")</f>
        <v>0.31000301201175395</v>
      </c>
      <c r="U4273" s="130">
        <f>IFERROR(Table1[[#This Row],[Total Voters]]/Table1[[#This Row],[Total Population]],"0.0%")</f>
        <v>0.34072099851858173</v>
      </c>
      <c r="V4273" s="130">
        <f>IFERROR(Table1[[#This Row],[Female Ballots]]/Table1[[#This Row],[Female Population]],"0.0%")</f>
        <v>2.9431456821839865E-2</v>
      </c>
      <c r="W4273" s="130">
        <f>IFERROR(Table1[[#This Row],[Male Ballots]]/Table1[[#This Row],[Male Population]],"0.0%")</f>
        <v>2.3652512486200115E-2</v>
      </c>
      <c r="X4273" s="130">
        <f>IFERROR(Table1[[#This Row],[Total Ballots]]/Table1[[#This Row],[Total Population]],"0.0%")</f>
        <v>2.6849730488025074E-2</v>
      </c>
      <c r="Y4273" s="130">
        <f>Table1[[#This Row],[Female Ballots]]/Table1[[#This Row],[Female Voters]]</f>
        <v>8.0122324159021402E-2</v>
      </c>
      <c r="Z4273" s="130">
        <f>Table1[[#This Row],[Male Ballots]]/Table1[[#This Row],[Male Voters]]</f>
        <v>7.629768605378362E-2</v>
      </c>
      <c r="AA4273" s="130">
        <f>Table1[[#This Row],[Total Ballots]]/Table1[[#This Row],[Total Voters]]</f>
        <v>7.8802687843616367E-2</v>
      </c>
    </row>
    <row r="4274" spans="1:27" s="12" customFormat="1" x14ac:dyDescent="0.35">
      <c r="A4274" s="70" t="s">
        <v>60</v>
      </c>
      <c r="B4274" s="71">
        <v>2019</v>
      </c>
      <c r="C4274" s="71" t="s">
        <v>81</v>
      </c>
      <c r="D4274" s="71"/>
      <c r="E4274" s="72"/>
      <c r="F4274" s="81"/>
      <c r="G4274" s="82" t="s">
        <v>63</v>
      </c>
      <c r="H4274" s="66">
        <v>6463.009</v>
      </c>
      <c r="I4274" s="66">
        <v>7418.9879999999994</v>
      </c>
      <c r="J4274" s="66">
        <v>13881.998</v>
      </c>
      <c r="K4274" s="66">
        <v>3221</v>
      </c>
      <c r="L4274" s="66">
        <v>2803</v>
      </c>
      <c r="M4274" s="66">
        <v>55</v>
      </c>
      <c r="N4274" s="66">
        <v>6079</v>
      </c>
      <c r="O4274" s="66">
        <v>292</v>
      </c>
      <c r="P4274" s="66">
        <v>224</v>
      </c>
      <c r="Q4274" s="66">
        <v>3</v>
      </c>
      <c r="R4274" s="73">
        <v>519</v>
      </c>
      <c r="S4274" s="130">
        <f>IFERROR(Table1[[#This Row],[Female Voters]]/Table1[[#This Row],[Female Population]],"0.0%")</f>
        <v>0.49837467346865832</v>
      </c>
      <c r="T4274" s="130">
        <f>IFERROR(Table1[[#This Row],[Male Voters]]/Table1[[#This Row],[Male Population]],"0.0%")</f>
        <v>0.37781433262865505</v>
      </c>
      <c r="U4274" s="130">
        <f>IFERROR(Table1[[#This Row],[Total Voters]]/Table1[[#This Row],[Total Population]],"0.0%")</f>
        <v>0.43790526406933644</v>
      </c>
      <c r="V4274" s="130">
        <f>IFERROR(Table1[[#This Row],[Female Ballots]]/Table1[[#This Row],[Female Population]],"0.0%")</f>
        <v>4.5180193931340651E-2</v>
      </c>
      <c r="W4274" s="130">
        <f>IFERROR(Table1[[#This Row],[Male Ballots]]/Table1[[#This Row],[Male Population]],"0.0%")</f>
        <v>3.0192797184737327E-2</v>
      </c>
      <c r="X4274" s="130">
        <f>IFERROR(Table1[[#This Row],[Total Ballots]]/Table1[[#This Row],[Total Population]],"0.0%")</f>
        <v>3.7386549112022639E-2</v>
      </c>
      <c r="Y4274" s="130">
        <f>Table1[[#This Row],[Female Ballots]]/Table1[[#This Row],[Female Voters]]</f>
        <v>9.0655076063334367E-2</v>
      </c>
      <c r="Z4274" s="130">
        <f>Table1[[#This Row],[Male Ballots]]/Table1[[#This Row],[Male Voters]]</f>
        <v>7.9914377452729224E-2</v>
      </c>
      <c r="AA4274" s="130">
        <f>Table1[[#This Row],[Total Ballots]]/Table1[[#This Row],[Total Voters]]</f>
        <v>8.537588419147886E-2</v>
      </c>
    </row>
    <row r="4275" spans="1:27" s="12" customFormat="1" x14ac:dyDescent="0.35">
      <c r="A4275" s="70" t="s">
        <v>60</v>
      </c>
      <c r="B4275" s="71">
        <v>2019</v>
      </c>
      <c r="C4275" s="71" t="s">
        <v>81</v>
      </c>
      <c r="D4275" s="71"/>
      <c r="E4275" s="72"/>
      <c r="F4275" s="81"/>
      <c r="G4275" s="82" t="s">
        <v>64</v>
      </c>
      <c r="H4275" s="66">
        <v>6393.9989999999998</v>
      </c>
      <c r="I4275" s="66">
        <v>7010.9719999999998</v>
      </c>
      <c r="J4275" s="66">
        <v>13404.971000000001</v>
      </c>
      <c r="K4275" s="66">
        <v>2902</v>
      </c>
      <c r="L4275" s="66">
        <v>2592</v>
      </c>
      <c r="M4275" s="66">
        <v>97</v>
      </c>
      <c r="N4275" s="66">
        <v>5591</v>
      </c>
      <c r="O4275" s="66">
        <v>420</v>
      </c>
      <c r="P4275" s="66">
        <v>343</v>
      </c>
      <c r="Q4275" s="66">
        <v>13</v>
      </c>
      <c r="R4275" s="73">
        <v>776</v>
      </c>
      <c r="S4275" s="130">
        <f>IFERROR(Table1[[#This Row],[Female Voters]]/Table1[[#This Row],[Female Population]],"0.0%")</f>
        <v>0.45386306754192485</v>
      </c>
      <c r="T4275" s="130">
        <f>IFERROR(Table1[[#This Row],[Male Voters]]/Table1[[#This Row],[Male Population]],"0.0%")</f>
        <v>0.36970622618375887</v>
      </c>
      <c r="U4275" s="130">
        <f>IFERROR(Table1[[#This Row],[Total Voters]]/Table1[[#This Row],[Total Population]],"0.0%")</f>
        <v>0.41708408022665616</v>
      </c>
      <c r="V4275" s="130">
        <f>IFERROR(Table1[[#This Row],[Female Ballots]]/Table1[[#This Row],[Female Population]],"0.0%")</f>
        <v>6.568659144300773E-2</v>
      </c>
      <c r="W4275" s="130">
        <f>IFERROR(Table1[[#This Row],[Male Ballots]]/Table1[[#This Row],[Male Population]],"0.0%")</f>
        <v>4.8923316196384757E-2</v>
      </c>
      <c r="X4275" s="130">
        <f>IFERROR(Table1[[#This Row],[Total Ballots]]/Table1[[#This Row],[Total Population]],"0.0%")</f>
        <v>5.7888972680358648E-2</v>
      </c>
      <c r="Y4275" s="130">
        <f>Table1[[#This Row],[Female Ballots]]/Table1[[#This Row],[Female Voters]]</f>
        <v>0.14472777394900069</v>
      </c>
      <c r="Z4275" s="130">
        <f>Table1[[#This Row],[Male Ballots]]/Table1[[#This Row],[Male Voters]]</f>
        <v>0.13233024691358025</v>
      </c>
      <c r="AA4275" s="130">
        <f>Table1[[#This Row],[Total Ballots]]/Table1[[#This Row],[Total Voters]]</f>
        <v>0.13879449114648543</v>
      </c>
    </row>
    <row r="4276" spans="1:27" s="12" customFormat="1" x14ac:dyDescent="0.35">
      <c r="A4276" s="70" t="s">
        <v>60</v>
      </c>
      <c r="B4276" s="71">
        <v>2019</v>
      </c>
      <c r="C4276" s="71" t="s">
        <v>81</v>
      </c>
      <c r="D4276" s="71"/>
      <c r="E4276" s="72"/>
      <c r="F4276" s="81"/>
      <c r="G4276" s="82" t="s">
        <v>65</v>
      </c>
      <c r="H4276" s="66">
        <v>4794.0020000000004</v>
      </c>
      <c r="I4276" s="66">
        <v>5266.9760000000006</v>
      </c>
      <c r="J4276" s="66">
        <v>10060.977999999999</v>
      </c>
      <c r="K4276" s="66">
        <v>1990</v>
      </c>
      <c r="L4276" s="66">
        <v>1877</v>
      </c>
      <c r="M4276" s="66">
        <v>96</v>
      </c>
      <c r="N4276" s="66">
        <v>3963</v>
      </c>
      <c r="O4276" s="66">
        <v>376</v>
      </c>
      <c r="P4276" s="66">
        <v>347</v>
      </c>
      <c r="Q4276" s="66">
        <v>16</v>
      </c>
      <c r="R4276" s="73">
        <v>739</v>
      </c>
      <c r="S4276" s="130">
        <f>IFERROR(Table1[[#This Row],[Female Voters]]/Table1[[#This Row],[Female Population]],"0.0%")</f>
        <v>0.41510203792155276</v>
      </c>
      <c r="T4276" s="130">
        <f>IFERROR(Table1[[#This Row],[Male Voters]]/Table1[[#This Row],[Male Population]],"0.0%")</f>
        <v>0.3563714738779899</v>
      </c>
      <c r="U4276" s="130">
        <f>IFERROR(Table1[[#This Row],[Total Voters]]/Table1[[#This Row],[Total Population]],"0.0%")</f>
        <v>0.39389808823754513</v>
      </c>
      <c r="V4276" s="130">
        <f>IFERROR(Table1[[#This Row],[Female Ballots]]/Table1[[#This Row],[Female Population]],"0.0%")</f>
        <v>7.8431339828393884E-2</v>
      </c>
      <c r="W4276" s="130">
        <f>IFERROR(Table1[[#This Row],[Male Ballots]]/Table1[[#This Row],[Male Population]],"0.0%")</f>
        <v>6.5882206412180344E-2</v>
      </c>
      <c r="X4276" s="130">
        <f>IFERROR(Table1[[#This Row],[Total Ballots]]/Table1[[#This Row],[Total Population]],"0.0%")</f>
        <v>7.3452103761682028E-2</v>
      </c>
      <c r="Y4276" s="130">
        <f>Table1[[#This Row],[Female Ballots]]/Table1[[#This Row],[Female Voters]]</f>
        <v>0.18894472361809045</v>
      </c>
      <c r="Z4276" s="130">
        <f>Table1[[#This Row],[Male Ballots]]/Table1[[#This Row],[Male Voters]]</f>
        <v>0.18486947256259989</v>
      </c>
      <c r="AA4276" s="130">
        <f>Table1[[#This Row],[Total Ballots]]/Table1[[#This Row],[Total Voters]]</f>
        <v>0.1864748927580116</v>
      </c>
    </row>
    <row r="4277" spans="1:27" s="12" customFormat="1" x14ac:dyDescent="0.35">
      <c r="A4277" s="70" t="s">
        <v>60</v>
      </c>
      <c r="B4277" s="71">
        <v>2019</v>
      </c>
      <c r="C4277" s="71" t="s">
        <v>81</v>
      </c>
      <c r="D4277" s="71"/>
      <c r="E4277" s="72"/>
      <c r="F4277" s="81"/>
      <c r="G4277" s="82" t="s">
        <v>66</v>
      </c>
      <c r="H4277" s="66">
        <v>4212.982</v>
      </c>
      <c r="I4277" s="66">
        <v>4318.9790000000003</v>
      </c>
      <c r="J4277" s="66">
        <v>8531.9609999999993</v>
      </c>
      <c r="K4277" s="66">
        <v>2133</v>
      </c>
      <c r="L4277" s="66">
        <v>1932</v>
      </c>
      <c r="M4277" s="66">
        <v>84</v>
      </c>
      <c r="N4277" s="66">
        <v>4149</v>
      </c>
      <c r="O4277" s="66">
        <v>640</v>
      </c>
      <c r="P4277" s="66">
        <v>561</v>
      </c>
      <c r="Q4277" s="66">
        <v>13</v>
      </c>
      <c r="R4277" s="73">
        <v>1214</v>
      </c>
      <c r="S4277" s="130">
        <f>IFERROR(Table1[[#This Row],[Female Voters]]/Table1[[#This Row],[Female Population]],"0.0%")</f>
        <v>0.50629221772131949</v>
      </c>
      <c r="T4277" s="130">
        <f>IFERROR(Table1[[#This Row],[Male Voters]]/Table1[[#This Row],[Male Population]],"0.0%")</f>
        <v>0.44732794486845151</v>
      </c>
      <c r="U4277" s="130">
        <f>IFERROR(Table1[[#This Row],[Total Voters]]/Table1[[#This Row],[Total Population]],"0.0%")</f>
        <v>0.48628914267188988</v>
      </c>
      <c r="V4277" s="130">
        <f>IFERROR(Table1[[#This Row],[Female Ballots]]/Table1[[#This Row],[Female Population]],"0.0%")</f>
        <v>0.15191140147287599</v>
      </c>
      <c r="W4277" s="130">
        <f>IFERROR(Table1[[#This Row],[Male Ballots]]/Table1[[#This Row],[Male Population]],"0.0%")</f>
        <v>0.12989181007826153</v>
      </c>
      <c r="X4277" s="130">
        <f>IFERROR(Table1[[#This Row],[Total Ballots]]/Table1[[#This Row],[Total Population]],"0.0%")</f>
        <v>0.14228850788230279</v>
      </c>
      <c r="Y4277" s="130">
        <f>Table1[[#This Row],[Female Ballots]]/Table1[[#This Row],[Female Voters]]</f>
        <v>0.30004688232536336</v>
      </c>
      <c r="Z4277" s="130">
        <f>Table1[[#This Row],[Male Ballots]]/Table1[[#This Row],[Male Voters]]</f>
        <v>0.29037267080745344</v>
      </c>
      <c r="AA4277" s="130">
        <f>Table1[[#This Row],[Total Ballots]]/Table1[[#This Row],[Total Voters]]</f>
        <v>0.2926006266570258</v>
      </c>
    </row>
    <row r="4278" spans="1:27" s="12" customFormat="1" x14ac:dyDescent="0.35">
      <c r="A4278" s="70" t="s">
        <v>60</v>
      </c>
      <c r="B4278" s="71">
        <v>2019</v>
      </c>
      <c r="C4278" s="71" t="s">
        <v>81</v>
      </c>
      <c r="D4278" s="71"/>
      <c r="E4278" s="72"/>
      <c r="F4278" s="81"/>
      <c r="G4278" s="82" t="s">
        <v>67</v>
      </c>
      <c r="H4278" s="66">
        <v>4671.9682000000003</v>
      </c>
      <c r="I4278" s="66">
        <v>4524.9786999999997</v>
      </c>
      <c r="J4278" s="66">
        <v>9196.9464000000007</v>
      </c>
      <c r="K4278" s="66">
        <v>2781</v>
      </c>
      <c r="L4278" s="66">
        <v>2511</v>
      </c>
      <c r="M4278" s="66">
        <v>104</v>
      </c>
      <c r="N4278" s="66">
        <v>5396</v>
      </c>
      <c r="O4278" s="66">
        <v>1402</v>
      </c>
      <c r="P4278" s="66">
        <v>1240</v>
      </c>
      <c r="Q4278" s="66">
        <v>47</v>
      </c>
      <c r="R4278" s="66">
        <v>2689</v>
      </c>
      <c r="S4278" s="130">
        <f>IFERROR(Table1[[#This Row],[Female Voters]]/Table1[[#This Row],[Female Population]],"0.0%")</f>
        <v>0.59525233926035714</v>
      </c>
      <c r="T4278" s="130">
        <f>IFERROR(Table1[[#This Row],[Male Voters]]/Table1[[#This Row],[Male Population]],"0.0%")</f>
        <v>0.55491973918020876</v>
      </c>
      <c r="U4278" s="130">
        <f>IFERROR(Table1[[#This Row],[Total Voters]]/Table1[[#This Row],[Total Population]],"0.0%")</f>
        <v>0.58671647798230064</v>
      </c>
      <c r="V4278" s="130">
        <f>IFERROR(Table1[[#This Row],[Female Ballots]]/Table1[[#This Row],[Female Population]],"0.0%")</f>
        <v>0.30008765898706241</v>
      </c>
      <c r="W4278" s="130">
        <f>IFERROR(Table1[[#This Row],[Male Ballots]]/Table1[[#This Row],[Male Population]],"0.0%")</f>
        <v>0.27403443910133768</v>
      </c>
      <c r="X4278" s="130">
        <f>IFERROR(Table1[[#This Row],[Total Ballots]]/Table1[[#This Row],[Total Population]],"0.0%")</f>
        <v>0.29237965331623544</v>
      </c>
      <c r="Y4278" s="130">
        <f>IFERROR(Table1[[#This Row],[Female Ballots]]/Table1[[#This Row],[Female Voters]],"")</f>
        <v>0.50413520316432936</v>
      </c>
      <c r="Z4278" s="130">
        <f>IFERROR(Table1[[#This Row],[Male Ballots]]/Table1[[#This Row],[Male Voters]],"")</f>
        <v>0.49382716049382713</v>
      </c>
      <c r="AA4278" s="130">
        <f>IFERROR(Table1[[#This Row],[Total Ballots]]/Table1[[#This Row],[Total Voters]],"")</f>
        <v>0.49833209785025945</v>
      </c>
    </row>
    <row r="4279" spans="1:27" s="12" customFormat="1" x14ac:dyDescent="0.35">
      <c r="A4279" s="70" t="s">
        <v>22</v>
      </c>
      <c r="B4279" s="71">
        <v>2019</v>
      </c>
      <c r="C4279" s="71" t="s">
        <v>81</v>
      </c>
      <c r="D4279" s="71"/>
      <c r="E4279" s="72"/>
      <c r="F4279" s="81"/>
      <c r="G4279" s="82" t="s">
        <v>79</v>
      </c>
      <c r="H4279" s="66">
        <v>880.55095799999992</v>
      </c>
      <c r="I4279" s="66">
        <v>912.59057000000007</v>
      </c>
      <c r="J4279" s="66">
        <v>1793.1413299999999</v>
      </c>
      <c r="K4279" s="66">
        <v>0</v>
      </c>
      <c r="L4279" s="66">
        <v>0</v>
      </c>
      <c r="M4279" s="66">
        <v>0</v>
      </c>
      <c r="N4279" s="66">
        <v>0</v>
      </c>
      <c r="O4279" s="66">
        <v>0</v>
      </c>
      <c r="P4279" s="66">
        <v>0</v>
      </c>
      <c r="Q4279" s="66">
        <v>0</v>
      </c>
      <c r="R4279" s="73">
        <v>0</v>
      </c>
      <c r="S4279" s="130">
        <f>IFERROR(Table1[[#This Row],[Female Voters]]/Table1[[#This Row],[Female Population]],"0.0%")</f>
        <v>0</v>
      </c>
      <c r="T4279" s="130">
        <f>IFERROR(Table1[[#This Row],[Male Voters]]/Table1[[#This Row],[Male Population]],"0.0%")</f>
        <v>0</v>
      </c>
      <c r="U4279" s="130">
        <f>IFERROR(Table1[[#This Row],[Total Voters]]/Table1[[#This Row],[Total Population]],"0.0%")</f>
        <v>0</v>
      </c>
      <c r="V4279" s="130">
        <f>IFERROR(Table1[[#This Row],[Female Ballots]]/Table1[[#This Row],[Female Population]],"0.0%")</f>
        <v>0</v>
      </c>
      <c r="W4279" s="130">
        <f>IFERROR(Table1[[#This Row],[Male Ballots]]/Table1[[#This Row],[Male Population]],"0.0%")</f>
        <v>0</v>
      </c>
      <c r="X4279" s="130">
        <f>IFERROR(Table1[[#This Row],[Total Ballots]]/Table1[[#This Row],[Total Population]],"0.0%")</f>
        <v>0</v>
      </c>
      <c r="Y4279" s="130" t="str">
        <f>IFERROR(Table1[[#This Row],[Female Ballots]]/Table1[[#This Row],[Female Voters]],"0.0%")</f>
        <v>0.0%</v>
      </c>
      <c r="Z4279" s="130" t="str">
        <f>IFERROR(Table1[[#This Row],[Male Ballots]]/Table1[[#This Row],[Male Voters]],"0.0%")</f>
        <v>0.0%</v>
      </c>
      <c r="AA4279" s="130" t="str">
        <f>IFERROR(Table1[[#This Row],[Total Ballots]]/Table1[[#This Row],[Total Voters]],"0.0%")</f>
        <v>0.0%</v>
      </c>
    </row>
    <row r="4280" spans="1:27" s="12" customFormat="1" x14ac:dyDescent="0.35">
      <c r="A4280" s="70" t="s">
        <v>22</v>
      </c>
      <c r="B4280" s="71">
        <v>2019</v>
      </c>
      <c r="C4280" s="71" t="s">
        <v>81</v>
      </c>
      <c r="D4280" s="71"/>
      <c r="E4280" s="72"/>
      <c r="F4280" s="81"/>
      <c r="G4280" s="82" t="s">
        <v>62</v>
      </c>
      <c r="H4280" s="66">
        <v>51.089937999999997</v>
      </c>
      <c r="I4280" s="66">
        <v>72.119589999999988</v>
      </c>
      <c r="J4280" s="66">
        <v>123.20953</v>
      </c>
      <c r="K4280" s="66">
        <v>0</v>
      </c>
      <c r="L4280" s="66">
        <v>0</v>
      </c>
      <c r="M4280" s="66">
        <v>0</v>
      </c>
      <c r="N4280" s="66">
        <v>0</v>
      </c>
      <c r="O4280" s="66">
        <v>0</v>
      </c>
      <c r="P4280" s="66">
        <v>0</v>
      </c>
      <c r="Q4280" s="66">
        <v>0</v>
      </c>
      <c r="R4280" s="73">
        <v>0</v>
      </c>
      <c r="S4280" s="130">
        <f>IFERROR(Table1[[#This Row],[Female Voters]]/Table1[[#This Row],[Female Population]],"0.0%")</f>
        <v>0</v>
      </c>
      <c r="T4280" s="130">
        <f>IFERROR(Table1[[#This Row],[Male Voters]]/Table1[[#This Row],[Male Population]],"0.0%")</f>
        <v>0</v>
      </c>
      <c r="U4280" s="130">
        <f>IFERROR(Table1[[#This Row],[Total Voters]]/Table1[[#This Row],[Total Population]],"0.0%")</f>
        <v>0</v>
      </c>
      <c r="V4280" s="130">
        <f>IFERROR(Table1[[#This Row],[Female Ballots]]/Table1[[#This Row],[Female Population]],"0.0%")</f>
        <v>0</v>
      </c>
      <c r="W4280" s="130">
        <f>IFERROR(Table1[[#This Row],[Male Ballots]]/Table1[[#This Row],[Male Population]],"0.0%")</f>
        <v>0</v>
      </c>
      <c r="X4280" s="130">
        <f>IFERROR(Table1[[#This Row],[Total Ballots]]/Table1[[#This Row],[Total Population]],"0.0%")</f>
        <v>0</v>
      </c>
      <c r="Y4280" s="130" t="str">
        <f>IFERROR(Table1[[#This Row],[Female Ballots]]/Table1[[#This Row],[Female Voters]],"0.0%")</f>
        <v>0.0%</v>
      </c>
      <c r="Z4280" s="130" t="str">
        <f>IFERROR(Table1[[#This Row],[Male Ballots]]/Table1[[#This Row],[Male Voters]],"0.0%")</f>
        <v>0.0%</v>
      </c>
      <c r="AA4280" s="130" t="str">
        <f>IFERROR(Table1[[#This Row],[Total Ballots]]/Table1[[#This Row],[Total Voters]],"0.0%")</f>
        <v>0.0%</v>
      </c>
    </row>
    <row r="4281" spans="1:27" s="12" customFormat="1" x14ac:dyDescent="0.35">
      <c r="A4281" s="70" t="s">
        <v>22</v>
      </c>
      <c r="B4281" s="71">
        <v>2019</v>
      </c>
      <c r="C4281" s="71" t="s">
        <v>81</v>
      </c>
      <c r="D4281" s="71"/>
      <c r="E4281" s="72"/>
      <c r="F4281" s="81"/>
      <c r="G4281" s="82" t="s">
        <v>63</v>
      </c>
      <c r="H4281" s="66">
        <v>108.18645000000001</v>
      </c>
      <c r="I4281" s="66">
        <v>100.17407</v>
      </c>
      <c r="J4281" s="66">
        <v>208.36048</v>
      </c>
      <c r="K4281" s="66">
        <v>0</v>
      </c>
      <c r="L4281" s="66">
        <v>0</v>
      </c>
      <c r="M4281" s="66">
        <v>0</v>
      </c>
      <c r="N4281" s="66">
        <v>0</v>
      </c>
      <c r="O4281" s="66">
        <v>0</v>
      </c>
      <c r="P4281" s="66">
        <v>0</v>
      </c>
      <c r="Q4281" s="66">
        <v>0</v>
      </c>
      <c r="R4281" s="73">
        <v>0</v>
      </c>
      <c r="S4281" s="130">
        <f>IFERROR(Table1[[#This Row],[Female Voters]]/Table1[[#This Row],[Female Population]],"0.0%")</f>
        <v>0</v>
      </c>
      <c r="T4281" s="130">
        <f>IFERROR(Table1[[#This Row],[Male Voters]]/Table1[[#This Row],[Male Population]],"0.0%")</f>
        <v>0</v>
      </c>
      <c r="U4281" s="130">
        <f>IFERROR(Table1[[#This Row],[Total Voters]]/Table1[[#This Row],[Total Population]],"0.0%")</f>
        <v>0</v>
      </c>
      <c r="V4281" s="130">
        <f>IFERROR(Table1[[#This Row],[Female Ballots]]/Table1[[#This Row],[Female Population]],"0.0%")</f>
        <v>0</v>
      </c>
      <c r="W4281" s="130">
        <f>IFERROR(Table1[[#This Row],[Male Ballots]]/Table1[[#This Row],[Male Population]],"0.0%")</f>
        <v>0</v>
      </c>
      <c r="X4281" s="130">
        <f>IFERROR(Table1[[#This Row],[Total Ballots]]/Table1[[#This Row],[Total Population]],"0.0%")</f>
        <v>0</v>
      </c>
      <c r="Y4281" s="130" t="str">
        <f>IFERROR(Table1[[#This Row],[Female Ballots]]/Table1[[#This Row],[Female Voters]],"0.0%")</f>
        <v>0.0%</v>
      </c>
      <c r="Z4281" s="130" t="str">
        <f>IFERROR(Table1[[#This Row],[Male Ballots]]/Table1[[#This Row],[Male Voters]],"0.0%")</f>
        <v>0.0%</v>
      </c>
      <c r="AA4281" s="130" t="str">
        <f>IFERROR(Table1[[#This Row],[Total Ballots]]/Table1[[#This Row],[Total Voters]],"0.0%")</f>
        <v>0.0%</v>
      </c>
    </row>
    <row r="4282" spans="1:27" s="12" customFormat="1" x14ac:dyDescent="0.35">
      <c r="A4282" s="70" t="s">
        <v>22</v>
      </c>
      <c r="B4282" s="71">
        <v>2019</v>
      </c>
      <c r="C4282" s="71" t="s">
        <v>81</v>
      </c>
      <c r="D4282" s="71"/>
      <c r="E4282" s="72"/>
      <c r="F4282" s="81"/>
      <c r="G4282" s="82" t="s">
        <v>64</v>
      </c>
      <c r="H4282" s="66">
        <v>120.21272</v>
      </c>
      <c r="I4282" s="66">
        <v>120.21074999999999</v>
      </c>
      <c r="J4282" s="66">
        <v>240.42339999999999</v>
      </c>
      <c r="K4282" s="66">
        <v>0</v>
      </c>
      <c r="L4282" s="66">
        <v>0</v>
      </c>
      <c r="M4282" s="66">
        <v>0</v>
      </c>
      <c r="N4282" s="66">
        <v>0</v>
      </c>
      <c r="O4282" s="66">
        <v>0</v>
      </c>
      <c r="P4282" s="66">
        <v>0</v>
      </c>
      <c r="Q4282" s="66">
        <v>0</v>
      </c>
      <c r="R4282" s="73">
        <v>0</v>
      </c>
      <c r="S4282" s="130">
        <f>IFERROR(Table1[[#This Row],[Female Voters]]/Table1[[#This Row],[Female Population]],"0.0%")</f>
        <v>0</v>
      </c>
      <c r="T4282" s="130">
        <f>IFERROR(Table1[[#This Row],[Male Voters]]/Table1[[#This Row],[Male Population]],"0.0%")</f>
        <v>0</v>
      </c>
      <c r="U4282" s="130">
        <f>IFERROR(Table1[[#This Row],[Total Voters]]/Table1[[#This Row],[Total Population]],"0.0%")</f>
        <v>0</v>
      </c>
      <c r="V4282" s="130">
        <f>IFERROR(Table1[[#This Row],[Female Ballots]]/Table1[[#This Row],[Female Population]],"0.0%")</f>
        <v>0</v>
      </c>
      <c r="W4282" s="130">
        <f>IFERROR(Table1[[#This Row],[Male Ballots]]/Table1[[#This Row],[Male Population]],"0.0%")</f>
        <v>0</v>
      </c>
      <c r="X4282" s="130">
        <f>IFERROR(Table1[[#This Row],[Total Ballots]]/Table1[[#This Row],[Total Population]],"0.0%")</f>
        <v>0</v>
      </c>
      <c r="Y4282" s="130" t="str">
        <f>IFERROR(Table1[[#This Row],[Female Ballots]]/Table1[[#This Row],[Female Voters]],"0.0%")</f>
        <v>0.0%</v>
      </c>
      <c r="Z4282" s="130" t="str">
        <f>IFERROR(Table1[[#This Row],[Male Ballots]]/Table1[[#This Row],[Male Voters]],"0.0%")</f>
        <v>0.0%</v>
      </c>
      <c r="AA4282" s="130" t="str">
        <f>IFERROR(Table1[[#This Row],[Total Ballots]]/Table1[[#This Row],[Total Voters]],"0.0%")</f>
        <v>0.0%</v>
      </c>
    </row>
    <row r="4283" spans="1:27" s="12" customFormat="1" x14ac:dyDescent="0.35">
      <c r="A4283" s="70" t="s">
        <v>22</v>
      </c>
      <c r="B4283" s="71">
        <v>2019</v>
      </c>
      <c r="C4283" s="71" t="s">
        <v>81</v>
      </c>
      <c r="D4283" s="71"/>
      <c r="E4283" s="72"/>
      <c r="F4283" s="81"/>
      <c r="G4283" s="82" t="s">
        <v>65</v>
      </c>
      <c r="H4283" s="66">
        <v>121.21550999999999</v>
      </c>
      <c r="I4283" s="66">
        <v>129.22713999999999</v>
      </c>
      <c r="J4283" s="66">
        <v>250.4427</v>
      </c>
      <c r="K4283" s="66">
        <v>0</v>
      </c>
      <c r="L4283" s="66">
        <v>0</v>
      </c>
      <c r="M4283" s="66">
        <v>0</v>
      </c>
      <c r="N4283" s="66">
        <v>0</v>
      </c>
      <c r="O4283" s="66">
        <v>0</v>
      </c>
      <c r="P4283" s="66">
        <v>0</v>
      </c>
      <c r="Q4283" s="66">
        <v>0</v>
      </c>
      <c r="R4283" s="73">
        <v>0</v>
      </c>
      <c r="S4283" s="130">
        <f>IFERROR(Table1[[#This Row],[Female Voters]]/Table1[[#This Row],[Female Population]],"0.0%")</f>
        <v>0</v>
      </c>
      <c r="T4283" s="130">
        <f>IFERROR(Table1[[#This Row],[Male Voters]]/Table1[[#This Row],[Male Population]],"0.0%")</f>
        <v>0</v>
      </c>
      <c r="U4283" s="130">
        <f>IFERROR(Table1[[#This Row],[Total Voters]]/Table1[[#This Row],[Total Population]],"0.0%")</f>
        <v>0</v>
      </c>
      <c r="V4283" s="130">
        <f>IFERROR(Table1[[#This Row],[Female Ballots]]/Table1[[#This Row],[Female Population]],"0.0%")</f>
        <v>0</v>
      </c>
      <c r="W4283" s="130">
        <f>IFERROR(Table1[[#This Row],[Male Ballots]]/Table1[[#This Row],[Male Population]],"0.0%")</f>
        <v>0</v>
      </c>
      <c r="X4283" s="130">
        <f>IFERROR(Table1[[#This Row],[Total Ballots]]/Table1[[#This Row],[Total Population]],"0.0%")</f>
        <v>0</v>
      </c>
      <c r="Y4283" s="130" t="str">
        <f>IFERROR(Table1[[#This Row],[Female Ballots]]/Table1[[#This Row],[Female Voters]],"0.0%")</f>
        <v>0.0%</v>
      </c>
      <c r="Z4283" s="130" t="str">
        <f>IFERROR(Table1[[#This Row],[Male Ballots]]/Table1[[#This Row],[Male Voters]],"0.0%")</f>
        <v>0.0%</v>
      </c>
      <c r="AA4283" s="130" t="str">
        <f>IFERROR(Table1[[#This Row],[Total Ballots]]/Table1[[#This Row],[Total Voters]],"0.0%")</f>
        <v>0.0%</v>
      </c>
    </row>
    <row r="4284" spans="1:27" s="12" customFormat="1" x14ac:dyDescent="0.35">
      <c r="A4284" s="70" t="s">
        <v>22</v>
      </c>
      <c r="B4284" s="71">
        <v>2019</v>
      </c>
      <c r="C4284" s="71" t="s">
        <v>81</v>
      </c>
      <c r="D4284" s="71"/>
      <c r="E4284" s="72"/>
      <c r="F4284" s="81"/>
      <c r="G4284" s="82" t="s">
        <v>66</v>
      </c>
      <c r="H4284" s="66">
        <v>182.32567</v>
      </c>
      <c r="I4284" s="66">
        <v>182.32140000000001</v>
      </c>
      <c r="J4284" s="66">
        <v>364.64700000000005</v>
      </c>
      <c r="K4284" s="66">
        <v>0</v>
      </c>
      <c r="L4284" s="66">
        <v>0</v>
      </c>
      <c r="M4284" s="66">
        <v>0</v>
      </c>
      <c r="N4284" s="66">
        <v>0</v>
      </c>
      <c r="O4284" s="66">
        <v>0</v>
      </c>
      <c r="P4284" s="66">
        <v>0</v>
      </c>
      <c r="Q4284" s="66">
        <v>0</v>
      </c>
      <c r="R4284" s="73">
        <v>0</v>
      </c>
      <c r="S4284" s="130">
        <f>IFERROR(Table1[[#This Row],[Female Voters]]/Table1[[#This Row],[Female Population]],"0.0%")</f>
        <v>0</v>
      </c>
      <c r="T4284" s="130">
        <f>IFERROR(Table1[[#This Row],[Male Voters]]/Table1[[#This Row],[Male Population]],"0.0%")</f>
        <v>0</v>
      </c>
      <c r="U4284" s="130">
        <f>IFERROR(Table1[[#This Row],[Total Voters]]/Table1[[#This Row],[Total Population]],"0.0%")</f>
        <v>0</v>
      </c>
      <c r="V4284" s="130">
        <f>IFERROR(Table1[[#This Row],[Female Ballots]]/Table1[[#This Row],[Female Population]],"0.0%")</f>
        <v>0</v>
      </c>
      <c r="W4284" s="130">
        <f>IFERROR(Table1[[#This Row],[Male Ballots]]/Table1[[#This Row],[Male Population]],"0.0%")</f>
        <v>0</v>
      </c>
      <c r="X4284" s="130">
        <f>IFERROR(Table1[[#This Row],[Total Ballots]]/Table1[[#This Row],[Total Population]],"0.0%")</f>
        <v>0</v>
      </c>
      <c r="Y4284" s="130" t="str">
        <f>IFERROR(Table1[[#This Row],[Female Ballots]]/Table1[[#This Row],[Female Voters]],"0.0%")</f>
        <v>0.0%</v>
      </c>
      <c r="Z4284" s="130" t="str">
        <f>IFERROR(Table1[[#This Row],[Male Ballots]]/Table1[[#This Row],[Male Voters]],"0.0%")</f>
        <v>0.0%</v>
      </c>
      <c r="AA4284" s="130" t="str">
        <f>IFERROR(Table1[[#This Row],[Total Ballots]]/Table1[[#This Row],[Total Voters]],"0.0%")</f>
        <v>0.0%</v>
      </c>
    </row>
    <row r="4285" spans="1:27" s="12" customFormat="1" x14ac:dyDescent="0.35">
      <c r="A4285" s="70" t="s">
        <v>22</v>
      </c>
      <c r="B4285" s="71">
        <v>2019</v>
      </c>
      <c r="C4285" s="71" t="s">
        <v>81</v>
      </c>
      <c r="D4285" s="71"/>
      <c r="E4285" s="72"/>
      <c r="F4285" s="81"/>
      <c r="G4285" s="82" t="s">
        <v>67</v>
      </c>
      <c r="H4285" s="66">
        <v>297.52067</v>
      </c>
      <c r="I4285" s="66">
        <v>308.53762</v>
      </c>
      <c r="J4285" s="66">
        <v>606.05821999999989</v>
      </c>
      <c r="K4285" s="66">
        <v>0</v>
      </c>
      <c r="L4285" s="66">
        <v>0</v>
      </c>
      <c r="M4285" s="66">
        <v>0</v>
      </c>
      <c r="N4285" s="66">
        <v>0</v>
      </c>
      <c r="O4285" s="66">
        <v>0</v>
      </c>
      <c r="P4285" s="66">
        <v>0</v>
      </c>
      <c r="Q4285" s="66">
        <v>0</v>
      </c>
      <c r="R4285" s="66">
        <v>0</v>
      </c>
      <c r="S4285" s="130">
        <f>IFERROR(Table1[[#This Row],[Female Voters]]/Table1[[#This Row],[Female Population]],"0.0%")</f>
        <v>0</v>
      </c>
      <c r="T4285" s="130">
        <f>IFERROR(Table1[[#This Row],[Male Voters]]/Table1[[#This Row],[Male Population]],"0.0%")</f>
        <v>0</v>
      </c>
      <c r="U4285" s="130">
        <f>IFERROR(Table1[[#This Row],[Total Voters]]/Table1[[#This Row],[Total Population]],"0.0%")</f>
        <v>0</v>
      </c>
      <c r="V4285" s="130">
        <f>IFERROR(Table1[[#This Row],[Female Ballots]]/Table1[[#This Row],[Female Population]],"0.0%")</f>
        <v>0</v>
      </c>
      <c r="W4285" s="130">
        <f>IFERROR(Table1[[#This Row],[Male Ballots]]/Table1[[#This Row],[Male Population]],"0.0%")</f>
        <v>0</v>
      </c>
      <c r="X4285" s="130">
        <f>IFERROR(Table1[[#This Row],[Total Ballots]]/Table1[[#This Row],[Total Population]],"0.0%")</f>
        <v>0</v>
      </c>
      <c r="Y4285" s="130" t="str">
        <f>IFERROR(Table1[[#This Row],[Female Ballots]]/Table1[[#This Row],[Female Voters]],"0.0%")</f>
        <v>0.0%</v>
      </c>
      <c r="Z4285" s="130" t="str">
        <f>IFERROR(Table1[[#This Row],[Male Ballots]]/Table1[[#This Row],[Male Voters]],"0.0%")</f>
        <v>0.0%</v>
      </c>
      <c r="AA4285" s="130" t="str">
        <f>IFERROR(Table1[[#This Row],[Total Ballots]]/Table1[[#This Row],[Total Voters]],"0.0%")</f>
        <v>0.0%</v>
      </c>
    </row>
    <row r="4286" spans="1:27" s="12" customFormat="1" x14ac:dyDescent="0.35">
      <c r="A4286" s="70" t="s">
        <v>56</v>
      </c>
      <c r="B4286" s="71">
        <v>2019</v>
      </c>
      <c r="C4286" s="71" t="s">
        <v>81</v>
      </c>
      <c r="D4286" s="71"/>
      <c r="E4286" s="72"/>
      <c r="F4286" s="81"/>
      <c r="G4286" s="82" t="s">
        <v>79</v>
      </c>
      <c r="H4286" s="66">
        <v>33890.950900000003</v>
      </c>
      <c r="I4286" s="66">
        <v>35870.980499999998</v>
      </c>
      <c r="J4286" s="66">
        <v>69761.931000000011</v>
      </c>
      <c r="K4286" s="66">
        <v>20355</v>
      </c>
      <c r="L4286" s="66">
        <v>18793</v>
      </c>
      <c r="M4286" s="66">
        <v>93</v>
      </c>
      <c r="N4286" s="66">
        <v>39241</v>
      </c>
      <c r="O4286" s="66">
        <v>5759</v>
      </c>
      <c r="P4286" s="66">
        <v>5163</v>
      </c>
      <c r="Q4286" s="66">
        <v>19</v>
      </c>
      <c r="R4286" s="73">
        <v>10941</v>
      </c>
      <c r="S4286" s="130">
        <f>IFERROR(Table1[[#This Row],[Female Voters]]/Table1[[#This Row],[Female Population]],"0.0%")</f>
        <v>0.60060279984649234</v>
      </c>
      <c r="T4286" s="130">
        <f>IFERROR(Table1[[#This Row],[Male Voters]]/Table1[[#This Row],[Male Population]],"0.0%")</f>
        <v>0.52390538920451313</v>
      </c>
      <c r="U4286" s="130">
        <f>IFERROR(Table1[[#This Row],[Total Voters]]/Table1[[#This Row],[Total Population]],"0.0%")</f>
        <v>0.5624987645482461</v>
      </c>
      <c r="V4286" s="130">
        <f>IFERROR(Table1[[#This Row],[Female Ballots]]/Table1[[#This Row],[Female Population]],"0.0%")</f>
        <v>0.16992736547855314</v>
      </c>
      <c r="W4286" s="130">
        <f>IFERROR(Table1[[#This Row],[Male Ballots]]/Table1[[#This Row],[Male Population]],"0.0%")</f>
        <v>0.14393250276501363</v>
      </c>
      <c r="X4286" s="130">
        <f>IFERROR(Table1[[#This Row],[Total Ballots]]/Table1[[#This Row],[Total Population]],"0.0%")</f>
        <v>0.15683338811249359</v>
      </c>
      <c r="Y4286" s="130">
        <f>Table1[[#This Row],[Female Ballots]]/Table1[[#This Row],[Female Voters]]</f>
        <v>0.2829280275116679</v>
      </c>
      <c r="Z4286" s="130">
        <f>Table1[[#This Row],[Male Ballots]]/Table1[[#This Row],[Male Voters]]</f>
        <v>0.27472995264194117</v>
      </c>
      <c r="AA4286" s="130">
        <f>Table1[[#This Row],[Total Ballots]]/Table1[[#This Row],[Total Voters]]</f>
        <v>0.27881552457888431</v>
      </c>
    </row>
    <row r="4287" spans="1:27" s="12" customFormat="1" x14ac:dyDescent="0.35">
      <c r="A4287" s="70" t="s">
        <v>56</v>
      </c>
      <c r="B4287" s="71">
        <v>2019</v>
      </c>
      <c r="C4287" s="71" t="s">
        <v>81</v>
      </c>
      <c r="D4287" s="71"/>
      <c r="E4287" s="72"/>
      <c r="F4287" s="81"/>
      <c r="G4287" s="82" t="s">
        <v>62</v>
      </c>
      <c r="H4287" s="66">
        <v>4079.0087999999996</v>
      </c>
      <c r="I4287" s="66">
        <v>4815.0142999999998</v>
      </c>
      <c r="J4287" s="66">
        <v>8894.021999999999</v>
      </c>
      <c r="K4287" s="66">
        <v>1915</v>
      </c>
      <c r="L4287" s="66">
        <v>1769</v>
      </c>
      <c r="M4287" s="66">
        <v>19</v>
      </c>
      <c r="N4287" s="66">
        <v>3703</v>
      </c>
      <c r="O4287" s="66">
        <v>174</v>
      </c>
      <c r="P4287" s="66">
        <v>150</v>
      </c>
      <c r="Q4287" s="66">
        <v>2</v>
      </c>
      <c r="R4287" s="73">
        <v>326</v>
      </c>
      <c r="S4287" s="130">
        <f>IFERROR(Table1[[#This Row],[Female Voters]]/Table1[[#This Row],[Female Population]],"0.0%")</f>
        <v>0.46947680034424055</v>
      </c>
      <c r="T4287" s="130">
        <f>IFERROR(Table1[[#This Row],[Male Voters]]/Table1[[#This Row],[Male Population]],"0.0%")</f>
        <v>0.36739247067241315</v>
      </c>
      <c r="U4287" s="130">
        <f>IFERROR(Table1[[#This Row],[Total Voters]]/Table1[[#This Row],[Total Population]],"0.0%")</f>
        <v>0.41634706997576582</v>
      </c>
      <c r="V4287" s="130">
        <f>IFERROR(Table1[[#This Row],[Female Ballots]]/Table1[[#This Row],[Female Population]],"0.0%")</f>
        <v>4.2657422067831775E-2</v>
      </c>
      <c r="W4287" s="130">
        <f>IFERROR(Table1[[#This Row],[Male Ballots]]/Table1[[#This Row],[Male Population]],"0.0%")</f>
        <v>3.1152555455546623E-2</v>
      </c>
      <c r="X4287" s="130">
        <f>IFERROR(Table1[[#This Row],[Total Ballots]]/Table1[[#This Row],[Total Population]],"0.0%")</f>
        <v>3.6653833327599146E-2</v>
      </c>
      <c r="Y4287" s="130">
        <f>Table1[[#This Row],[Female Ballots]]/Table1[[#This Row],[Female Voters]]</f>
        <v>9.0861618798955615E-2</v>
      </c>
      <c r="Z4287" s="130">
        <f>Table1[[#This Row],[Male Ballots]]/Table1[[#This Row],[Male Voters]]</f>
        <v>8.4793668739400793E-2</v>
      </c>
      <c r="AA4287" s="130">
        <f>Table1[[#This Row],[Total Ballots]]/Table1[[#This Row],[Total Voters]]</f>
        <v>8.803672697812584E-2</v>
      </c>
    </row>
    <row r="4288" spans="1:27" s="12" customFormat="1" x14ac:dyDescent="0.35">
      <c r="A4288" s="70" t="s">
        <v>56</v>
      </c>
      <c r="B4288" s="71">
        <v>2019</v>
      </c>
      <c r="C4288" s="71" t="s">
        <v>81</v>
      </c>
      <c r="D4288" s="71"/>
      <c r="E4288" s="72"/>
      <c r="F4288" s="81"/>
      <c r="G4288" s="82" t="s">
        <v>63</v>
      </c>
      <c r="H4288" s="66">
        <v>6195.0060000000003</v>
      </c>
      <c r="I4288" s="66">
        <v>7079.02</v>
      </c>
      <c r="J4288" s="66">
        <v>13274.027</v>
      </c>
      <c r="K4288" s="66">
        <v>3563</v>
      </c>
      <c r="L4288" s="66">
        <v>3154</v>
      </c>
      <c r="M4288" s="66">
        <v>17</v>
      </c>
      <c r="N4288" s="66">
        <v>6734</v>
      </c>
      <c r="O4288" s="66">
        <v>301</v>
      </c>
      <c r="P4288" s="66">
        <v>268</v>
      </c>
      <c r="Q4288" s="66">
        <v>2</v>
      </c>
      <c r="R4288" s="73">
        <v>571</v>
      </c>
      <c r="S4288" s="130">
        <f>IFERROR(Table1[[#This Row],[Female Voters]]/Table1[[#This Row],[Female Population]],"0.0%")</f>
        <v>0.5751406859008692</v>
      </c>
      <c r="T4288" s="130">
        <f>IFERROR(Table1[[#This Row],[Male Voters]]/Table1[[#This Row],[Male Population]],"0.0%")</f>
        <v>0.44554189704224595</v>
      </c>
      <c r="U4288" s="130">
        <f>IFERROR(Table1[[#This Row],[Total Voters]]/Table1[[#This Row],[Total Population]],"0.0%")</f>
        <v>0.50730648656959942</v>
      </c>
      <c r="V4288" s="130">
        <f>IFERROR(Table1[[#This Row],[Female Ballots]]/Table1[[#This Row],[Female Population]],"0.0%")</f>
        <v>4.858752356333472E-2</v>
      </c>
      <c r="W4288" s="130">
        <f>IFERROR(Table1[[#This Row],[Male Ballots]]/Table1[[#This Row],[Male Population]],"0.0%")</f>
        <v>3.7858347624388687E-2</v>
      </c>
      <c r="X4288" s="130">
        <f>IFERROR(Table1[[#This Row],[Total Ballots]]/Table1[[#This Row],[Total Population]],"0.0%")</f>
        <v>4.3016335585274915E-2</v>
      </c>
      <c r="Y4288" s="130">
        <f>Table1[[#This Row],[Female Ballots]]/Table1[[#This Row],[Female Voters]]</f>
        <v>8.4479371316306479E-2</v>
      </c>
      <c r="Z4288" s="130">
        <f>Table1[[#This Row],[Male Ballots]]/Table1[[#This Row],[Male Voters]]</f>
        <v>8.4971464806594801E-2</v>
      </c>
      <c r="AA4288" s="130">
        <f>Table1[[#This Row],[Total Ballots]]/Table1[[#This Row],[Total Voters]]</f>
        <v>8.47935847935848E-2</v>
      </c>
    </row>
    <row r="4289" spans="1:27" s="12" customFormat="1" x14ac:dyDescent="0.35">
      <c r="A4289" s="70" t="s">
        <v>56</v>
      </c>
      <c r="B4289" s="71">
        <v>2019</v>
      </c>
      <c r="C4289" s="71" t="s">
        <v>81</v>
      </c>
      <c r="D4289" s="71"/>
      <c r="E4289" s="72"/>
      <c r="F4289" s="81"/>
      <c r="G4289" s="82" t="s">
        <v>64</v>
      </c>
      <c r="H4289" s="66">
        <v>5847.0030000000006</v>
      </c>
      <c r="I4289" s="66">
        <v>6179.0030000000006</v>
      </c>
      <c r="J4289" s="66">
        <v>12026.005000000001</v>
      </c>
      <c r="K4289" s="66">
        <v>3025</v>
      </c>
      <c r="L4289" s="66">
        <v>2733</v>
      </c>
      <c r="M4289" s="66">
        <v>13</v>
      </c>
      <c r="N4289" s="66">
        <v>5771</v>
      </c>
      <c r="O4289" s="66">
        <v>439</v>
      </c>
      <c r="P4289" s="66">
        <v>392</v>
      </c>
      <c r="Q4289" s="66">
        <v>3</v>
      </c>
      <c r="R4289" s="73">
        <v>834</v>
      </c>
      <c r="S4289" s="130">
        <f>IFERROR(Table1[[#This Row],[Female Voters]]/Table1[[#This Row],[Female Population]],"0.0%")</f>
        <v>0.51735906412225197</v>
      </c>
      <c r="T4289" s="130">
        <f>IFERROR(Table1[[#This Row],[Male Voters]]/Table1[[#This Row],[Male Population]],"0.0%")</f>
        <v>0.44230436528352546</v>
      </c>
      <c r="U4289" s="130">
        <f>IFERROR(Table1[[#This Row],[Total Voters]]/Table1[[#This Row],[Total Population]],"0.0%")</f>
        <v>0.47987673379480544</v>
      </c>
      <c r="V4289" s="130">
        <f>IFERROR(Table1[[#This Row],[Female Ballots]]/Table1[[#This Row],[Female Population]],"0.0%")</f>
        <v>7.508119971889872E-2</v>
      </c>
      <c r="W4289" s="130">
        <f>IFERROR(Table1[[#This Row],[Male Ballots]]/Table1[[#This Row],[Male Population]],"0.0%")</f>
        <v>6.3440655393758497E-2</v>
      </c>
      <c r="X4289" s="130">
        <f>IFERROR(Table1[[#This Row],[Total Ballots]]/Table1[[#This Row],[Total Population]],"0.0%")</f>
        <v>6.9349713391936879E-2</v>
      </c>
      <c r="Y4289" s="130">
        <f>Table1[[#This Row],[Female Ballots]]/Table1[[#This Row],[Female Voters]]</f>
        <v>0.14512396694214877</v>
      </c>
      <c r="Z4289" s="130">
        <f>Table1[[#This Row],[Male Ballots]]/Table1[[#This Row],[Male Voters]]</f>
        <v>0.14343212586900841</v>
      </c>
      <c r="AA4289" s="130">
        <f>Table1[[#This Row],[Total Ballots]]/Table1[[#This Row],[Total Voters]]</f>
        <v>0.14451568185756369</v>
      </c>
    </row>
    <row r="4290" spans="1:27" s="12" customFormat="1" x14ac:dyDescent="0.35">
      <c r="A4290" s="70" t="s">
        <v>56</v>
      </c>
      <c r="B4290" s="71">
        <v>2019</v>
      </c>
      <c r="C4290" s="71" t="s">
        <v>81</v>
      </c>
      <c r="D4290" s="71"/>
      <c r="E4290" s="72"/>
      <c r="F4290" s="81"/>
      <c r="G4290" s="82" t="s">
        <v>65</v>
      </c>
      <c r="H4290" s="66">
        <v>5175.991</v>
      </c>
      <c r="I4290" s="66">
        <v>5470.9959999999992</v>
      </c>
      <c r="J4290" s="66">
        <v>10646.987000000001</v>
      </c>
      <c r="K4290" s="66">
        <v>2912</v>
      </c>
      <c r="L4290" s="66">
        <v>2720</v>
      </c>
      <c r="M4290" s="66">
        <v>13</v>
      </c>
      <c r="N4290" s="66">
        <v>5645</v>
      </c>
      <c r="O4290" s="66">
        <v>657</v>
      </c>
      <c r="P4290" s="66">
        <v>578</v>
      </c>
      <c r="Q4290" s="66">
        <v>2</v>
      </c>
      <c r="R4290" s="73">
        <v>1237</v>
      </c>
      <c r="S4290" s="130">
        <f>IFERROR(Table1[[#This Row],[Female Voters]]/Table1[[#This Row],[Female Population]],"0.0%")</f>
        <v>0.56259757793241916</v>
      </c>
      <c r="T4290" s="130">
        <f>IFERROR(Table1[[#This Row],[Male Voters]]/Table1[[#This Row],[Male Population]],"0.0%")</f>
        <v>0.49716724340504004</v>
      </c>
      <c r="U4290" s="130">
        <f>IFERROR(Table1[[#This Row],[Total Voters]]/Table1[[#This Row],[Total Population]],"0.0%")</f>
        <v>0.53019694679818807</v>
      </c>
      <c r="V4290" s="130">
        <f>IFERROR(Table1[[#This Row],[Female Ballots]]/Table1[[#This Row],[Female Population]],"0.0%")</f>
        <v>0.12693221452664813</v>
      </c>
      <c r="W4290" s="130">
        <f>IFERROR(Table1[[#This Row],[Male Ballots]]/Table1[[#This Row],[Male Population]],"0.0%")</f>
        <v>0.10564803922357101</v>
      </c>
      <c r="X4290" s="130">
        <f>IFERROR(Table1[[#This Row],[Total Ballots]]/Table1[[#This Row],[Total Population]],"0.0%")</f>
        <v>0.11618310419652056</v>
      </c>
      <c r="Y4290" s="130">
        <f>Table1[[#This Row],[Female Ballots]]/Table1[[#This Row],[Female Voters]]</f>
        <v>0.22561813186813187</v>
      </c>
      <c r="Z4290" s="130">
        <f>Table1[[#This Row],[Male Ballots]]/Table1[[#This Row],[Male Voters]]</f>
        <v>0.21249999999999999</v>
      </c>
      <c r="AA4290" s="130">
        <f>Table1[[#This Row],[Total Ballots]]/Table1[[#This Row],[Total Voters]]</f>
        <v>0.2191319751992914</v>
      </c>
    </row>
    <row r="4291" spans="1:27" s="12" customFormat="1" x14ac:dyDescent="0.35">
      <c r="A4291" s="70" t="s">
        <v>56</v>
      </c>
      <c r="B4291" s="71">
        <v>2019</v>
      </c>
      <c r="C4291" s="71" t="s">
        <v>81</v>
      </c>
      <c r="D4291" s="71"/>
      <c r="E4291" s="72"/>
      <c r="F4291" s="81"/>
      <c r="G4291" s="82" t="s">
        <v>66</v>
      </c>
      <c r="H4291" s="66">
        <v>5344.98</v>
      </c>
      <c r="I4291" s="66">
        <v>5549.982</v>
      </c>
      <c r="J4291" s="66">
        <v>10894.962</v>
      </c>
      <c r="K4291" s="66">
        <v>3539</v>
      </c>
      <c r="L4291" s="66">
        <v>3408</v>
      </c>
      <c r="M4291" s="66">
        <v>18</v>
      </c>
      <c r="N4291" s="66">
        <v>6965</v>
      </c>
      <c r="O4291" s="66">
        <v>1309</v>
      </c>
      <c r="P4291" s="66">
        <v>1154</v>
      </c>
      <c r="Q4291" s="66">
        <v>3</v>
      </c>
      <c r="R4291" s="73">
        <v>2466</v>
      </c>
      <c r="S4291" s="130">
        <f>IFERROR(Table1[[#This Row],[Female Voters]]/Table1[[#This Row],[Female Population]],"0.0%")</f>
        <v>0.66211660286848595</v>
      </c>
      <c r="T4291" s="130">
        <f>IFERROR(Table1[[#This Row],[Male Voters]]/Table1[[#This Row],[Male Population]],"0.0%")</f>
        <v>0.61405604558717486</v>
      </c>
      <c r="U4291" s="130">
        <f>IFERROR(Table1[[#This Row],[Total Voters]]/Table1[[#This Row],[Total Population]],"0.0%")</f>
        <v>0.63928630499124273</v>
      </c>
      <c r="V4291" s="130">
        <f>IFERROR(Table1[[#This Row],[Female Ballots]]/Table1[[#This Row],[Female Population]],"0.0%")</f>
        <v>0.24490269374253976</v>
      </c>
      <c r="W4291" s="130">
        <f>IFERROR(Table1[[#This Row],[Male Ballots]]/Table1[[#This Row],[Male Population]],"0.0%")</f>
        <v>0.20792860229096238</v>
      </c>
      <c r="X4291" s="130">
        <f>IFERROR(Table1[[#This Row],[Total Ballots]]/Table1[[#This Row],[Total Population]],"0.0%")</f>
        <v>0.22634314832855773</v>
      </c>
      <c r="Y4291" s="130">
        <f>Table1[[#This Row],[Female Ballots]]/Table1[[#This Row],[Female Voters]]</f>
        <v>0.3698784967504945</v>
      </c>
      <c r="Z4291" s="130">
        <f>Table1[[#This Row],[Male Ballots]]/Table1[[#This Row],[Male Voters]]</f>
        <v>0.33861502347417838</v>
      </c>
      <c r="AA4291" s="130">
        <f>Table1[[#This Row],[Total Ballots]]/Table1[[#This Row],[Total Voters]]</f>
        <v>0.3540559942569993</v>
      </c>
    </row>
    <row r="4292" spans="1:27" s="12" customFormat="1" x14ac:dyDescent="0.35">
      <c r="A4292" s="70" t="s">
        <v>56</v>
      </c>
      <c r="B4292" s="71">
        <v>2019</v>
      </c>
      <c r="C4292" s="71" t="s">
        <v>81</v>
      </c>
      <c r="D4292" s="71"/>
      <c r="E4292" s="72"/>
      <c r="F4292" s="81"/>
      <c r="G4292" s="82" t="s">
        <v>67</v>
      </c>
      <c r="H4292" s="66">
        <v>7248.9620999999997</v>
      </c>
      <c r="I4292" s="66">
        <v>6776.9652000000006</v>
      </c>
      <c r="J4292" s="66">
        <v>14025.928</v>
      </c>
      <c r="K4292" s="66">
        <v>5401</v>
      </c>
      <c r="L4292" s="66">
        <v>5009</v>
      </c>
      <c r="M4292" s="66">
        <v>13</v>
      </c>
      <c r="N4292" s="66">
        <v>10423</v>
      </c>
      <c r="O4292" s="66">
        <v>2879</v>
      </c>
      <c r="P4292" s="66">
        <v>2621</v>
      </c>
      <c r="Q4292" s="66">
        <v>7</v>
      </c>
      <c r="R4292" s="66">
        <v>5507</v>
      </c>
      <c r="S4292" s="130">
        <f>IFERROR(Table1[[#This Row],[Female Voters]]/Table1[[#This Row],[Female Population]],"0.0%")</f>
        <v>0.74507218074708936</v>
      </c>
      <c r="T4292" s="130">
        <f>IFERROR(Table1[[#This Row],[Male Voters]]/Table1[[#This Row],[Male Population]],"0.0%")</f>
        <v>0.7391213990592721</v>
      </c>
      <c r="U4292" s="130">
        <f>IFERROR(Table1[[#This Row],[Total Voters]]/Table1[[#This Row],[Total Population]],"0.0%")</f>
        <v>0.74312373484307059</v>
      </c>
      <c r="V4292" s="130">
        <f>IFERROR(Table1[[#This Row],[Female Ballots]]/Table1[[#This Row],[Female Population]],"0.0%")</f>
        <v>0.3971603051973468</v>
      </c>
      <c r="W4292" s="130">
        <f>IFERROR(Table1[[#This Row],[Male Ballots]]/Table1[[#This Row],[Male Population]],"0.0%")</f>
        <v>0.38675128507373768</v>
      </c>
      <c r="X4292" s="130">
        <f>IFERROR(Table1[[#This Row],[Total Ballots]]/Table1[[#This Row],[Total Population]],"0.0%")</f>
        <v>0.39262999211175187</v>
      </c>
      <c r="Y4292" s="130">
        <f>Table1[[#This Row],[Female Ballots]]/Table1[[#This Row],[Female Voters]]</f>
        <v>0.53304943528976112</v>
      </c>
      <c r="Z4292" s="130">
        <f>Table1[[#This Row],[Male Ballots]]/Table1[[#This Row],[Male Voters]]</f>
        <v>0.52325813535635857</v>
      </c>
      <c r="AA4292" s="130">
        <f>Table1[[#This Row],[Total Ballots]]/Table1[[#This Row],[Total Voters]]</f>
        <v>0.52835076273625636</v>
      </c>
    </row>
    <row r="4293" spans="1:27" s="12" customFormat="1" x14ac:dyDescent="0.35">
      <c r="A4293" s="70" t="s">
        <v>54</v>
      </c>
      <c r="B4293" s="71">
        <v>2019</v>
      </c>
      <c r="C4293" s="71" t="s">
        <v>81</v>
      </c>
      <c r="D4293" s="71"/>
      <c r="E4293" s="72"/>
      <c r="F4293" s="81"/>
      <c r="G4293" s="82" t="s">
        <v>79</v>
      </c>
      <c r="H4293" s="66">
        <v>29277.002399999998</v>
      </c>
      <c r="I4293" s="66">
        <v>30773</v>
      </c>
      <c r="J4293" s="66">
        <v>60049.999400000001</v>
      </c>
      <c r="K4293" s="66">
        <v>21088</v>
      </c>
      <c r="L4293" s="66">
        <v>19405</v>
      </c>
      <c r="M4293" s="66">
        <v>306</v>
      </c>
      <c r="N4293" s="66">
        <v>40799</v>
      </c>
      <c r="O4293" s="66">
        <v>6196</v>
      </c>
      <c r="P4293" s="66">
        <v>5301</v>
      </c>
      <c r="Q4293" s="66">
        <v>72</v>
      </c>
      <c r="R4293" s="73">
        <v>11569</v>
      </c>
      <c r="S4293" s="130">
        <f>IFERROR(Table1[[#This Row],[Female Voters]]/Table1[[#This Row],[Female Population]],"0.0%")</f>
        <v>0.72029232063730686</v>
      </c>
      <c r="T4293" s="130">
        <f>IFERROR(Table1[[#This Row],[Male Voters]]/Table1[[#This Row],[Male Population]],"0.0%")</f>
        <v>0.63058525330646997</v>
      </c>
      <c r="U4293" s="130">
        <f>IFERROR(Table1[[#This Row],[Total Voters]]/Table1[[#This Row],[Total Population]],"0.0%")</f>
        <v>0.679417159161537</v>
      </c>
      <c r="V4293" s="130">
        <f>IFERROR(Table1[[#This Row],[Female Ballots]]/Table1[[#This Row],[Female Population]],"0.0%")</f>
        <v>0.21163368829043783</v>
      </c>
      <c r="W4293" s="130">
        <f>IFERROR(Table1[[#This Row],[Male Ballots]]/Table1[[#This Row],[Male Population]],"0.0%")</f>
        <v>0.17226139797874759</v>
      </c>
      <c r="X4293" s="130">
        <f>IFERROR(Table1[[#This Row],[Total Ballots]]/Table1[[#This Row],[Total Population]],"0.0%")</f>
        <v>0.19265612182504036</v>
      </c>
      <c r="Y4293" s="130">
        <f>Table1[[#This Row],[Female Ballots]]/Table1[[#This Row],[Female Voters]]</f>
        <v>0.29381638846737479</v>
      </c>
      <c r="Z4293" s="130">
        <f>Table1[[#This Row],[Male Ballots]]/Table1[[#This Row],[Male Voters]]</f>
        <v>0.27317701623292967</v>
      </c>
      <c r="AA4293" s="130">
        <f>Table1[[#This Row],[Total Ballots]]/Table1[[#This Row],[Total Voters]]</f>
        <v>0.28356087158998994</v>
      </c>
    </row>
    <row r="4294" spans="1:27" s="12" customFormat="1" x14ac:dyDescent="0.35">
      <c r="A4294" s="70" t="s">
        <v>54</v>
      </c>
      <c r="B4294" s="71">
        <v>2019</v>
      </c>
      <c r="C4294" s="71" t="s">
        <v>81</v>
      </c>
      <c r="D4294" s="71"/>
      <c r="E4294" s="72"/>
      <c r="F4294" s="81"/>
      <c r="G4294" s="82" t="s">
        <v>62</v>
      </c>
      <c r="H4294" s="66">
        <v>2442.0016999999998</v>
      </c>
      <c r="I4294" s="66">
        <v>2822.0027</v>
      </c>
      <c r="J4294" s="66">
        <v>5264.0043999999998</v>
      </c>
      <c r="K4294" s="66">
        <v>1358</v>
      </c>
      <c r="L4294" s="66">
        <v>1455</v>
      </c>
      <c r="M4294" s="66">
        <v>65</v>
      </c>
      <c r="N4294" s="66">
        <v>2878</v>
      </c>
      <c r="O4294" s="66">
        <v>135</v>
      </c>
      <c r="P4294" s="66">
        <v>122</v>
      </c>
      <c r="Q4294" s="66">
        <v>7</v>
      </c>
      <c r="R4294" s="73">
        <v>264</v>
      </c>
      <c r="S4294" s="130">
        <f>IFERROR(Table1[[#This Row],[Female Voters]]/Table1[[#This Row],[Female Population]],"0.0%")</f>
        <v>0.55610116897134021</v>
      </c>
      <c r="T4294" s="130">
        <f>IFERROR(Table1[[#This Row],[Male Voters]]/Table1[[#This Row],[Male Population]],"0.0%")</f>
        <v>0.51559128557885503</v>
      </c>
      <c r="U4294" s="130">
        <f>IFERROR(Table1[[#This Row],[Total Voters]]/Table1[[#This Row],[Total Population]],"0.0%")</f>
        <v>0.54673206580146483</v>
      </c>
      <c r="V4294" s="130">
        <f>IFERROR(Table1[[#This Row],[Female Ballots]]/Table1[[#This Row],[Female Population]],"0.0%")</f>
        <v>5.5282516797592732E-2</v>
      </c>
      <c r="W4294" s="130">
        <f>IFERROR(Table1[[#This Row],[Male Ballots]]/Table1[[#This Row],[Male Population]],"0.0%")</f>
        <v>4.3231709168811215E-2</v>
      </c>
      <c r="X4294" s="130">
        <f>IFERROR(Table1[[#This Row],[Total Ballots]]/Table1[[#This Row],[Total Population]],"0.0%")</f>
        <v>5.0151933763581201E-2</v>
      </c>
      <c r="Y4294" s="130">
        <f>Table1[[#This Row],[Female Ballots]]/Table1[[#This Row],[Female Voters]]</f>
        <v>9.9410898379970539E-2</v>
      </c>
      <c r="Z4294" s="130">
        <f>Table1[[#This Row],[Male Ballots]]/Table1[[#This Row],[Male Voters]]</f>
        <v>8.38487972508591E-2</v>
      </c>
      <c r="AA4294" s="130">
        <f>Table1[[#This Row],[Total Ballots]]/Table1[[#This Row],[Total Voters]]</f>
        <v>9.1730368311327304E-2</v>
      </c>
    </row>
    <row r="4295" spans="1:27" s="12" customFormat="1" x14ac:dyDescent="0.35">
      <c r="A4295" s="70" t="s">
        <v>54</v>
      </c>
      <c r="B4295" s="71">
        <v>2019</v>
      </c>
      <c r="C4295" s="71" t="s">
        <v>81</v>
      </c>
      <c r="D4295" s="71"/>
      <c r="E4295" s="72"/>
      <c r="F4295" s="81"/>
      <c r="G4295" s="82" t="s">
        <v>63</v>
      </c>
      <c r="H4295" s="66">
        <v>3958.0029999999997</v>
      </c>
      <c r="I4295" s="66">
        <v>4615.0030000000006</v>
      </c>
      <c r="J4295" s="66">
        <v>8573.0049999999992</v>
      </c>
      <c r="K4295" s="66">
        <v>2567</v>
      </c>
      <c r="L4295" s="66">
        <v>2507</v>
      </c>
      <c r="M4295" s="66">
        <v>32</v>
      </c>
      <c r="N4295" s="66">
        <v>5106</v>
      </c>
      <c r="O4295" s="66">
        <v>249</v>
      </c>
      <c r="P4295" s="66">
        <v>186</v>
      </c>
      <c r="Q4295" s="66">
        <v>1</v>
      </c>
      <c r="R4295" s="73">
        <v>436</v>
      </c>
      <c r="S4295" s="130">
        <f>IFERROR(Table1[[#This Row],[Female Voters]]/Table1[[#This Row],[Female Population]],"0.0%")</f>
        <v>0.64855938714548733</v>
      </c>
      <c r="T4295" s="130">
        <f>IFERROR(Table1[[#This Row],[Male Voters]]/Table1[[#This Row],[Male Population]],"0.0%")</f>
        <v>0.54322824925574253</v>
      </c>
      <c r="U4295" s="130">
        <f>IFERROR(Table1[[#This Row],[Total Voters]]/Table1[[#This Row],[Total Population]],"0.0%")</f>
        <v>0.59559046098771673</v>
      </c>
      <c r="V4295" s="130">
        <f>IFERROR(Table1[[#This Row],[Female Ballots]]/Table1[[#This Row],[Female Population]],"0.0%")</f>
        <v>6.2910513205775745E-2</v>
      </c>
      <c r="W4295" s="130">
        <f>IFERROR(Table1[[#This Row],[Male Ballots]]/Table1[[#This Row],[Male Population]],"0.0%")</f>
        <v>4.0303332413868416E-2</v>
      </c>
      <c r="X4295" s="130">
        <f>IFERROR(Table1[[#This Row],[Total Ballots]]/Table1[[#This Row],[Total Population]],"0.0%")</f>
        <v>5.0857313159154816E-2</v>
      </c>
      <c r="Y4295" s="130">
        <f>Table1[[#This Row],[Female Ballots]]/Table1[[#This Row],[Female Voters]]</f>
        <v>9.7000389559797423E-2</v>
      </c>
      <c r="Z4295" s="130">
        <f>Table1[[#This Row],[Male Ballots]]/Table1[[#This Row],[Male Voters]]</f>
        <v>7.4192261667331477E-2</v>
      </c>
      <c r="AA4295" s="130">
        <f>Table1[[#This Row],[Total Ballots]]/Table1[[#This Row],[Total Voters]]</f>
        <v>8.5389737563650606E-2</v>
      </c>
    </row>
    <row r="4296" spans="1:27" s="12" customFormat="1" x14ac:dyDescent="0.35">
      <c r="A4296" s="70" t="s">
        <v>54</v>
      </c>
      <c r="B4296" s="71">
        <v>2019</v>
      </c>
      <c r="C4296" s="71" t="s">
        <v>81</v>
      </c>
      <c r="D4296" s="71"/>
      <c r="E4296" s="72"/>
      <c r="F4296" s="81"/>
      <c r="G4296" s="82" t="s">
        <v>64</v>
      </c>
      <c r="H4296" s="66">
        <v>4200</v>
      </c>
      <c r="I4296" s="66">
        <v>4865</v>
      </c>
      <c r="J4296" s="66">
        <v>9065</v>
      </c>
      <c r="K4296" s="66">
        <v>2718</v>
      </c>
      <c r="L4296" s="66">
        <v>2433</v>
      </c>
      <c r="M4296" s="66">
        <v>45</v>
      </c>
      <c r="N4296" s="66">
        <v>5196</v>
      </c>
      <c r="O4296" s="66">
        <v>400</v>
      </c>
      <c r="P4296" s="66">
        <v>316</v>
      </c>
      <c r="Q4296" s="66">
        <v>7</v>
      </c>
      <c r="R4296" s="73">
        <v>723</v>
      </c>
      <c r="S4296" s="130">
        <f>IFERROR(Table1[[#This Row],[Female Voters]]/Table1[[#This Row],[Female Population]],"0.0%")</f>
        <v>0.64714285714285713</v>
      </c>
      <c r="T4296" s="130">
        <f>IFERROR(Table1[[#This Row],[Male Voters]]/Table1[[#This Row],[Male Population]],"0.0%")</f>
        <v>0.50010277492291877</v>
      </c>
      <c r="U4296" s="130">
        <f>IFERROR(Table1[[#This Row],[Total Voters]]/Table1[[#This Row],[Total Population]],"0.0%")</f>
        <v>0.57319360176503031</v>
      </c>
      <c r="V4296" s="130">
        <f>IFERROR(Table1[[#This Row],[Female Ballots]]/Table1[[#This Row],[Female Population]],"0.0%")</f>
        <v>9.5238095238095233E-2</v>
      </c>
      <c r="W4296" s="130">
        <f>IFERROR(Table1[[#This Row],[Male Ballots]]/Table1[[#This Row],[Male Population]],"0.0%")</f>
        <v>6.4953751284686542E-2</v>
      </c>
      <c r="X4296" s="130">
        <f>IFERROR(Table1[[#This Row],[Total Ballots]]/Table1[[#This Row],[Total Population]],"0.0%")</f>
        <v>7.9757308328736898E-2</v>
      </c>
      <c r="Y4296" s="130">
        <f>Table1[[#This Row],[Female Ballots]]/Table1[[#This Row],[Female Voters]]</f>
        <v>0.14716703458425312</v>
      </c>
      <c r="Z4296" s="130">
        <f>Table1[[#This Row],[Male Ballots]]/Table1[[#This Row],[Male Voters]]</f>
        <v>0.12988080558980683</v>
      </c>
      <c r="AA4296" s="130">
        <f>Table1[[#This Row],[Total Ballots]]/Table1[[#This Row],[Total Voters]]</f>
        <v>0.13914549653579678</v>
      </c>
    </row>
    <row r="4297" spans="1:27" s="12" customFormat="1" x14ac:dyDescent="0.35">
      <c r="A4297" s="70" t="s">
        <v>54</v>
      </c>
      <c r="B4297" s="71">
        <v>2019</v>
      </c>
      <c r="C4297" s="71" t="s">
        <v>81</v>
      </c>
      <c r="D4297" s="71"/>
      <c r="E4297" s="72"/>
      <c r="F4297" s="81"/>
      <c r="G4297" s="82" t="s">
        <v>65</v>
      </c>
      <c r="H4297" s="66">
        <v>4356.9989999999998</v>
      </c>
      <c r="I4297" s="66">
        <v>4789.9969999999994</v>
      </c>
      <c r="J4297" s="66">
        <v>9146.9969999999994</v>
      </c>
      <c r="K4297" s="66">
        <v>2957</v>
      </c>
      <c r="L4297" s="66">
        <v>2705</v>
      </c>
      <c r="M4297" s="66">
        <v>38</v>
      </c>
      <c r="N4297" s="66">
        <v>5700</v>
      </c>
      <c r="O4297" s="66">
        <v>606</v>
      </c>
      <c r="P4297" s="66">
        <v>507</v>
      </c>
      <c r="Q4297" s="66">
        <v>8</v>
      </c>
      <c r="R4297" s="73">
        <v>1121</v>
      </c>
      <c r="S4297" s="130">
        <f>IFERROR(Table1[[#This Row],[Female Voters]]/Table1[[#This Row],[Female Population]],"0.0%")</f>
        <v>0.67867814520958125</v>
      </c>
      <c r="T4297" s="130">
        <f>IFERROR(Table1[[#This Row],[Male Voters]]/Table1[[#This Row],[Male Population]],"0.0%")</f>
        <v>0.56471851652516702</v>
      </c>
      <c r="U4297" s="130">
        <f>IFERROR(Table1[[#This Row],[Total Voters]]/Table1[[#This Row],[Total Population]],"0.0%")</f>
        <v>0.62315533721067151</v>
      </c>
      <c r="V4297" s="130">
        <f>IFERROR(Table1[[#This Row],[Female Ballots]]/Table1[[#This Row],[Female Population]],"0.0%")</f>
        <v>0.13908655934968084</v>
      </c>
      <c r="W4297" s="130">
        <f>IFERROR(Table1[[#This Row],[Male Ballots]]/Table1[[#This Row],[Male Population]],"0.0%")</f>
        <v>0.1058455777738483</v>
      </c>
      <c r="X4297" s="130">
        <f>IFERROR(Table1[[#This Row],[Total Ballots]]/Table1[[#This Row],[Total Population]],"0.0%")</f>
        <v>0.1225538829847654</v>
      </c>
      <c r="Y4297" s="130">
        <f>Table1[[#This Row],[Female Ballots]]/Table1[[#This Row],[Female Voters]]</f>
        <v>0.20493743659113967</v>
      </c>
      <c r="Z4297" s="130">
        <f>Table1[[#This Row],[Male Ballots]]/Table1[[#This Row],[Male Voters]]</f>
        <v>0.18743068391866913</v>
      </c>
      <c r="AA4297" s="130">
        <f>Table1[[#This Row],[Total Ballots]]/Table1[[#This Row],[Total Voters]]</f>
        <v>0.19666666666666666</v>
      </c>
    </row>
    <row r="4298" spans="1:27" s="12" customFormat="1" x14ac:dyDescent="0.35">
      <c r="A4298" s="70" t="s">
        <v>54</v>
      </c>
      <c r="B4298" s="71">
        <v>2019</v>
      </c>
      <c r="C4298" s="71" t="s">
        <v>81</v>
      </c>
      <c r="D4298" s="71"/>
      <c r="E4298" s="72"/>
      <c r="F4298" s="81"/>
      <c r="G4298" s="82" t="s">
        <v>66</v>
      </c>
      <c r="H4298" s="66">
        <v>5760.9989999999998</v>
      </c>
      <c r="I4298" s="66">
        <v>5756.9979999999996</v>
      </c>
      <c r="J4298" s="66">
        <v>11517.995999999999</v>
      </c>
      <c r="K4298" s="66">
        <v>4470</v>
      </c>
      <c r="L4298" s="66">
        <v>3937</v>
      </c>
      <c r="M4298" s="66">
        <v>48</v>
      </c>
      <c r="N4298" s="66">
        <v>8455</v>
      </c>
      <c r="O4298" s="66">
        <v>1465</v>
      </c>
      <c r="P4298" s="66">
        <v>1236</v>
      </c>
      <c r="Q4298" s="66">
        <v>12</v>
      </c>
      <c r="R4298" s="73">
        <v>2713</v>
      </c>
      <c r="S4298" s="130">
        <f>IFERROR(Table1[[#This Row],[Female Voters]]/Table1[[#This Row],[Female Population]],"0.0%")</f>
        <v>0.77590709527982915</v>
      </c>
      <c r="T4298" s="130">
        <f>IFERROR(Table1[[#This Row],[Male Voters]]/Table1[[#This Row],[Male Population]],"0.0%")</f>
        <v>0.68386336073071419</v>
      </c>
      <c r="U4298" s="130">
        <f>IFERROR(Table1[[#This Row],[Total Voters]]/Table1[[#This Row],[Total Population]],"0.0%")</f>
        <v>0.73406866958453543</v>
      </c>
      <c r="V4298" s="130">
        <f>IFERROR(Table1[[#This Row],[Female Ballots]]/Table1[[#This Row],[Female Population]],"0.0%")</f>
        <v>0.25429617328522364</v>
      </c>
      <c r="W4298" s="130">
        <f>IFERROR(Table1[[#This Row],[Male Ballots]]/Table1[[#This Row],[Male Population]],"0.0%")</f>
        <v>0.21469522831169996</v>
      </c>
      <c r="X4298" s="130">
        <f>IFERROR(Table1[[#This Row],[Total Ballots]]/Table1[[#This Row],[Total Population]],"0.0%")</f>
        <v>0.23554444714167291</v>
      </c>
      <c r="Y4298" s="130">
        <f>Table1[[#This Row],[Female Ballots]]/Table1[[#This Row],[Female Voters]]</f>
        <v>0.32774049217002238</v>
      </c>
      <c r="Z4298" s="130">
        <f>Table1[[#This Row],[Male Ballots]]/Table1[[#This Row],[Male Voters]]</f>
        <v>0.31394462788925576</v>
      </c>
      <c r="AA4298" s="130">
        <f>Table1[[#This Row],[Total Ballots]]/Table1[[#This Row],[Total Voters]]</f>
        <v>0.32087522176227085</v>
      </c>
    </row>
    <row r="4299" spans="1:27" s="12" customFormat="1" x14ac:dyDescent="0.35">
      <c r="A4299" s="70" t="s">
        <v>54</v>
      </c>
      <c r="B4299" s="71">
        <v>2019</v>
      </c>
      <c r="C4299" s="71" t="s">
        <v>81</v>
      </c>
      <c r="D4299" s="71"/>
      <c r="E4299" s="72"/>
      <c r="F4299" s="81"/>
      <c r="G4299" s="82" t="s">
        <v>67</v>
      </c>
      <c r="H4299" s="66">
        <v>8558.9997000000003</v>
      </c>
      <c r="I4299" s="66">
        <v>7923.9992999999995</v>
      </c>
      <c r="J4299" s="66">
        <v>16482.996999999999</v>
      </c>
      <c r="K4299" s="66">
        <v>7018</v>
      </c>
      <c r="L4299" s="66">
        <v>6368</v>
      </c>
      <c r="M4299" s="66">
        <v>78</v>
      </c>
      <c r="N4299" s="66">
        <v>13464</v>
      </c>
      <c r="O4299" s="66">
        <v>3341</v>
      </c>
      <c r="P4299" s="66">
        <v>2934</v>
      </c>
      <c r="Q4299" s="66">
        <v>37</v>
      </c>
      <c r="R4299" s="66">
        <v>6312</v>
      </c>
      <c r="S4299" s="130">
        <f>IFERROR(Table1[[#This Row],[Female Voters]]/Table1[[#This Row],[Female Population]],"0.0%")</f>
        <v>0.81995563103010738</v>
      </c>
      <c r="T4299" s="130">
        <f>IFERROR(Table1[[#This Row],[Male Voters]]/Table1[[#This Row],[Male Population]],"0.0%")</f>
        <v>0.80363459900860923</v>
      </c>
      <c r="U4299" s="130">
        <f>IFERROR(Table1[[#This Row],[Total Voters]]/Table1[[#This Row],[Total Population]],"0.0%")</f>
        <v>0.8168417430398125</v>
      </c>
      <c r="V4299" s="130">
        <f>IFERROR(Table1[[#This Row],[Female Ballots]]/Table1[[#This Row],[Female Population]],"0.0%")</f>
        <v>0.39034935355822009</v>
      </c>
      <c r="W4299" s="130">
        <f>IFERROR(Table1[[#This Row],[Male Ballots]]/Table1[[#This Row],[Male Population]],"0.0%")</f>
        <v>0.37026757435478325</v>
      </c>
      <c r="X4299" s="130">
        <f>IFERROR(Table1[[#This Row],[Total Ballots]]/Table1[[#This Row],[Total Population]],"0.0%")</f>
        <v>0.38294006848390499</v>
      </c>
      <c r="Y4299" s="130">
        <f>Table1[[#This Row],[Female Ballots]]/Table1[[#This Row],[Female Voters]]</f>
        <v>0.47606155599886008</v>
      </c>
      <c r="Z4299" s="130">
        <f>Table1[[#This Row],[Male Ballots]]/Table1[[#This Row],[Male Voters]]</f>
        <v>0.46074120603015073</v>
      </c>
      <c r="AA4299" s="130">
        <f>Table1[[#This Row],[Total Ballots]]/Table1[[#This Row],[Total Voters]]</f>
        <v>0.46880570409982175</v>
      </c>
    </row>
    <row r="4300" spans="1:27" s="12" customFormat="1" x14ac:dyDescent="0.35">
      <c r="A4300" s="70" t="s">
        <v>30</v>
      </c>
      <c r="B4300" s="71">
        <v>2019</v>
      </c>
      <c r="C4300" s="71" t="s">
        <v>81</v>
      </c>
      <c r="D4300" s="71"/>
      <c r="E4300" s="72"/>
      <c r="F4300" s="81"/>
      <c r="G4300" s="82" t="s">
        <v>79</v>
      </c>
      <c r="H4300" s="66">
        <v>35677.992899999997</v>
      </c>
      <c r="I4300" s="66">
        <v>34529.991599999994</v>
      </c>
      <c r="J4300" s="66">
        <v>70207.984499999991</v>
      </c>
      <c r="K4300" s="66">
        <v>12</v>
      </c>
      <c r="L4300" s="66">
        <v>12</v>
      </c>
      <c r="M4300" s="66">
        <v>0</v>
      </c>
      <c r="N4300" s="66">
        <v>24</v>
      </c>
      <c r="O4300" s="66">
        <v>9</v>
      </c>
      <c r="P4300" s="66">
        <v>9</v>
      </c>
      <c r="Q4300" s="66"/>
      <c r="R4300" s="73">
        <v>18</v>
      </c>
      <c r="S4300" s="130">
        <f>IFERROR(Table1[[#This Row],[Female Voters]]/Table1[[#This Row],[Female Population]],"0.0%")</f>
        <v>3.3634179012351337E-4</v>
      </c>
      <c r="T4300" s="130">
        <f>IFERROR(Table1[[#This Row],[Male Voters]]/Table1[[#This Row],[Male Population]],"0.0%")</f>
        <v>3.4752397680861303E-4</v>
      </c>
      <c r="U4300" s="130">
        <f>IFERROR(Table1[[#This Row],[Total Voters]]/Table1[[#This Row],[Total Population]],"0.0%")</f>
        <v>3.41841461066298E-4</v>
      </c>
      <c r="V4300" s="130">
        <f>IFERROR(Table1[[#This Row],[Female Ballots]]/Table1[[#This Row],[Female Population]],"0.0%")</f>
        <v>2.5225634259263505E-4</v>
      </c>
      <c r="W4300" s="130">
        <f>IFERROR(Table1[[#This Row],[Male Ballots]]/Table1[[#This Row],[Male Population]],"0.0%")</f>
        <v>2.6064298260645974E-4</v>
      </c>
      <c r="X4300" s="130">
        <f>IFERROR(Table1[[#This Row],[Total Ballots]]/Table1[[#This Row],[Total Population]],"0.0%")</f>
        <v>2.5638109579972348E-4</v>
      </c>
      <c r="Y4300" s="130">
        <f>Table1[[#This Row],[Female Ballots]]/Table1[[#This Row],[Female Voters]]</f>
        <v>0.75</v>
      </c>
      <c r="Z4300" s="130">
        <f>Table1[[#This Row],[Male Ballots]]/Table1[[#This Row],[Male Voters]]</f>
        <v>0.75</v>
      </c>
      <c r="AA4300" s="130">
        <f>Table1[[#This Row],[Total Ballots]]/Table1[[#This Row],[Total Voters]]</f>
        <v>0.75</v>
      </c>
    </row>
    <row r="4301" spans="1:27" s="12" customFormat="1" x14ac:dyDescent="0.35">
      <c r="A4301" s="70" t="s">
        <v>30</v>
      </c>
      <c r="B4301" s="71">
        <v>2019</v>
      </c>
      <c r="C4301" s="71" t="s">
        <v>81</v>
      </c>
      <c r="D4301" s="71"/>
      <c r="E4301" s="72"/>
      <c r="F4301" s="81"/>
      <c r="G4301" s="82" t="s">
        <v>62</v>
      </c>
      <c r="H4301" s="66">
        <v>3067.9998999999998</v>
      </c>
      <c r="I4301" s="66">
        <v>3767.9987000000001</v>
      </c>
      <c r="J4301" s="66">
        <v>6835.9974999999995</v>
      </c>
      <c r="K4301" s="66">
        <v>0</v>
      </c>
      <c r="L4301" s="66">
        <v>1</v>
      </c>
      <c r="M4301" s="66">
        <v>0</v>
      </c>
      <c r="N4301" s="66">
        <v>1</v>
      </c>
      <c r="O4301" s="66">
        <v>0</v>
      </c>
      <c r="P4301" s="66">
        <v>0</v>
      </c>
      <c r="Q4301" s="66">
        <v>0</v>
      </c>
      <c r="R4301" s="73">
        <v>0</v>
      </c>
      <c r="S4301" s="130">
        <f>IFERROR(Table1[[#This Row],[Female Voters]]/Table1[[#This Row],[Female Population]],"0.0%")</f>
        <v>0</v>
      </c>
      <c r="T4301" s="130">
        <f>IFERROR(Table1[[#This Row],[Male Voters]]/Table1[[#This Row],[Male Population]],"0.0%")</f>
        <v>2.6539287287970665E-4</v>
      </c>
      <c r="U4301" s="130">
        <f>IFERROR(Table1[[#This Row],[Total Voters]]/Table1[[#This Row],[Total Population]],"0.0%")</f>
        <v>1.4628443032637154E-4</v>
      </c>
      <c r="V4301" s="130">
        <f>IFERROR(Table1[[#This Row],[Female Ballots]]/Table1[[#This Row],[Female Population]],"0.0%")</f>
        <v>0</v>
      </c>
      <c r="W4301" s="130">
        <f>IFERROR(Table1[[#This Row],[Male Ballots]]/Table1[[#This Row],[Male Population]],"0.0%")</f>
        <v>0</v>
      </c>
      <c r="X4301" s="130">
        <f>IFERROR(Table1[[#This Row],[Total Ballots]]/Table1[[#This Row],[Total Population]],"0.0%")</f>
        <v>0</v>
      </c>
      <c r="Y4301" s="129" t="str">
        <f>IFERROR(Table1[[#This Row],[Female Ballots]]/Table1[[#This Row],[Female Voters]],"0.0%")</f>
        <v>0.0%</v>
      </c>
      <c r="Z4301" s="130">
        <f>Table1[[#This Row],[Male Ballots]]/Table1[[#This Row],[Male Voters]]</f>
        <v>0</v>
      </c>
      <c r="AA4301" s="130">
        <f>Table1[[#This Row],[Total Ballots]]/Table1[[#This Row],[Total Voters]]</f>
        <v>0</v>
      </c>
    </row>
    <row r="4302" spans="1:27" s="12" customFormat="1" x14ac:dyDescent="0.35">
      <c r="A4302" s="70" t="s">
        <v>30</v>
      </c>
      <c r="B4302" s="71">
        <v>2019</v>
      </c>
      <c r="C4302" s="71" t="s">
        <v>81</v>
      </c>
      <c r="D4302" s="71"/>
      <c r="E4302" s="72"/>
      <c r="F4302" s="81"/>
      <c r="G4302" s="82" t="s">
        <v>63</v>
      </c>
      <c r="H4302" s="66">
        <v>5149</v>
      </c>
      <c r="I4302" s="66">
        <v>5825</v>
      </c>
      <c r="J4302" s="66">
        <v>10974</v>
      </c>
      <c r="K4302" s="66">
        <v>3</v>
      </c>
      <c r="L4302" s="66">
        <v>1</v>
      </c>
      <c r="M4302" s="66">
        <v>0</v>
      </c>
      <c r="N4302" s="66">
        <v>4</v>
      </c>
      <c r="O4302" s="66">
        <v>0</v>
      </c>
      <c r="P4302" s="66">
        <v>0</v>
      </c>
      <c r="Q4302" s="66">
        <v>0</v>
      </c>
      <c r="R4302" s="73">
        <v>0</v>
      </c>
      <c r="S4302" s="130">
        <f>IFERROR(Table1[[#This Row],[Female Voters]]/Table1[[#This Row],[Female Population]],"0.0%")</f>
        <v>5.8263740532142161E-4</v>
      </c>
      <c r="T4302" s="130">
        <f>IFERROR(Table1[[#This Row],[Male Voters]]/Table1[[#This Row],[Male Population]],"0.0%")</f>
        <v>1.7167381974248928E-4</v>
      </c>
      <c r="U4302" s="130">
        <f>IFERROR(Table1[[#This Row],[Total Voters]]/Table1[[#This Row],[Total Population]],"0.0%")</f>
        <v>3.6449790413705123E-4</v>
      </c>
      <c r="V4302" s="130">
        <f>IFERROR(Table1[[#This Row],[Female Ballots]]/Table1[[#This Row],[Female Population]],"0.0%")</f>
        <v>0</v>
      </c>
      <c r="W4302" s="130">
        <f>IFERROR(Table1[[#This Row],[Male Ballots]]/Table1[[#This Row],[Male Population]],"0.0%")</f>
        <v>0</v>
      </c>
      <c r="X4302" s="130">
        <f>IFERROR(Table1[[#This Row],[Total Ballots]]/Table1[[#This Row],[Total Population]],"0.0%")</f>
        <v>0</v>
      </c>
      <c r="Y4302" s="130">
        <f>Table1[[#This Row],[Female Ballots]]/Table1[[#This Row],[Female Voters]]</f>
        <v>0</v>
      </c>
      <c r="Z4302" s="130">
        <f>Table1[[#This Row],[Male Ballots]]/Table1[[#This Row],[Male Voters]]</f>
        <v>0</v>
      </c>
      <c r="AA4302" s="130">
        <f>Table1[[#This Row],[Total Ballots]]/Table1[[#This Row],[Total Voters]]</f>
        <v>0</v>
      </c>
    </row>
    <row r="4303" spans="1:27" s="12" customFormat="1" x14ac:dyDescent="0.35">
      <c r="A4303" s="70" t="s">
        <v>30</v>
      </c>
      <c r="B4303" s="71">
        <v>2019</v>
      </c>
      <c r="C4303" s="71" t="s">
        <v>81</v>
      </c>
      <c r="D4303" s="71"/>
      <c r="E4303" s="72"/>
      <c r="F4303" s="81"/>
      <c r="G4303" s="82" t="s">
        <v>64</v>
      </c>
      <c r="H4303" s="66">
        <v>4457.9989999999998</v>
      </c>
      <c r="I4303" s="66">
        <v>4578.9989999999998</v>
      </c>
      <c r="J4303" s="66">
        <v>9036.9979999999996</v>
      </c>
      <c r="K4303" s="66">
        <v>0</v>
      </c>
      <c r="L4303" s="66">
        <v>0</v>
      </c>
      <c r="M4303" s="66">
        <v>0</v>
      </c>
      <c r="N4303" s="66">
        <v>0</v>
      </c>
      <c r="O4303" s="66">
        <v>0</v>
      </c>
      <c r="P4303" s="66">
        <v>0</v>
      </c>
      <c r="Q4303" s="66">
        <v>0</v>
      </c>
      <c r="R4303" s="73">
        <v>0</v>
      </c>
      <c r="S4303" s="130">
        <f>IFERROR(Table1[[#This Row],[Female Voters]]/Table1[[#This Row],[Female Population]],"0.0%")</f>
        <v>0</v>
      </c>
      <c r="T4303" s="130">
        <f>IFERROR(Table1[[#This Row],[Male Voters]]/Table1[[#This Row],[Male Population]],"0.0%")</f>
        <v>0</v>
      </c>
      <c r="U4303" s="130">
        <f>IFERROR(Table1[[#This Row],[Total Voters]]/Table1[[#This Row],[Total Population]],"0.0%")</f>
        <v>0</v>
      </c>
      <c r="V4303" s="130">
        <f>IFERROR(Table1[[#This Row],[Female Ballots]]/Table1[[#This Row],[Female Population]],"0.0%")</f>
        <v>0</v>
      </c>
      <c r="W4303" s="130">
        <f>IFERROR(Table1[[#This Row],[Male Ballots]]/Table1[[#This Row],[Male Population]],"0.0%")</f>
        <v>0</v>
      </c>
      <c r="X4303" s="130">
        <f>IFERROR(Table1[[#This Row],[Total Ballots]]/Table1[[#This Row],[Total Population]],"0.0%")</f>
        <v>0</v>
      </c>
      <c r="Y4303" s="127" t="str">
        <f>IFERROR(Table1[[#This Row],[Female Ballots]]/Table1[[#This Row],[Female Voters]],"0.0%")</f>
        <v>0.0%</v>
      </c>
      <c r="Z4303" s="128" t="str">
        <f>IFERROR(Table1[[#This Row],[Male Ballots]]/Table1[[#This Row],[Male Voters]],"0.0%")</f>
        <v>0.0%</v>
      </c>
      <c r="AA4303" s="127" t="str">
        <f>IFERROR(Table1[[#This Row],[Total Ballots]]/Table1[[#This Row],[Total Voters]],"0.0%")</f>
        <v>0.0%</v>
      </c>
    </row>
    <row r="4304" spans="1:27" s="12" customFormat="1" x14ac:dyDescent="0.35">
      <c r="A4304" s="70" t="s">
        <v>30</v>
      </c>
      <c r="B4304" s="71">
        <v>2019</v>
      </c>
      <c r="C4304" s="71" t="s">
        <v>81</v>
      </c>
      <c r="D4304" s="71"/>
      <c r="E4304" s="72"/>
      <c r="F4304" s="81"/>
      <c r="G4304" s="82" t="s">
        <v>65</v>
      </c>
      <c r="H4304" s="66">
        <v>4506.9979999999996</v>
      </c>
      <c r="I4304" s="66">
        <v>4339.9979999999996</v>
      </c>
      <c r="J4304" s="66">
        <v>8846.9969999999994</v>
      </c>
      <c r="K4304" s="66">
        <v>1</v>
      </c>
      <c r="L4304" s="66">
        <v>3</v>
      </c>
      <c r="M4304" s="66">
        <v>0</v>
      </c>
      <c r="N4304" s="66">
        <v>4</v>
      </c>
      <c r="O4304" s="66">
        <v>0</v>
      </c>
      <c r="P4304" s="66">
        <v>0</v>
      </c>
      <c r="Q4304" s="66">
        <v>0</v>
      </c>
      <c r="R4304" s="73">
        <v>0</v>
      </c>
      <c r="S4304" s="130">
        <f>IFERROR(Table1[[#This Row],[Female Voters]]/Table1[[#This Row],[Female Population]],"0.0%")</f>
        <v>2.2187717855654698E-4</v>
      </c>
      <c r="T4304" s="130">
        <f>IFERROR(Table1[[#This Row],[Male Voters]]/Table1[[#This Row],[Male Population]],"0.0%")</f>
        <v>6.9124455817721586E-4</v>
      </c>
      <c r="U4304" s="130">
        <f>IFERROR(Table1[[#This Row],[Total Voters]]/Table1[[#This Row],[Total Population]],"0.0%")</f>
        <v>4.5213081907906154E-4</v>
      </c>
      <c r="V4304" s="130">
        <f>IFERROR(Table1[[#This Row],[Female Ballots]]/Table1[[#This Row],[Female Population]],"0.0%")</f>
        <v>0</v>
      </c>
      <c r="W4304" s="130">
        <f>IFERROR(Table1[[#This Row],[Male Ballots]]/Table1[[#This Row],[Male Population]],"0.0%")</f>
        <v>0</v>
      </c>
      <c r="X4304" s="130">
        <f>IFERROR(Table1[[#This Row],[Total Ballots]]/Table1[[#This Row],[Total Population]],"0.0%")</f>
        <v>0</v>
      </c>
      <c r="Y4304" s="130">
        <f>Table1[[#This Row],[Female Ballots]]/Table1[[#This Row],[Female Voters]]</f>
        <v>0</v>
      </c>
      <c r="Z4304" s="130">
        <f>Table1[[#This Row],[Male Ballots]]/Table1[[#This Row],[Male Voters]]</f>
        <v>0</v>
      </c>
      <c r="AA4304" s="130">
        <f>Table1[[#This Row],[Total Ballots]]/Table1[[#This Row],[Total Voters]]</f>
        <v>0</v>
      </c>
    </row>
    <row r="4305" spans="1:27" s="12" customFormat="1" x14ac:dyDescent="0.35">
      <c r="A4305" s="70" t="s">
        <v>30</v>
      </c>
      <c r="B4305" s="71">
        <v>2019</v>
      </c>
      <c r="C4305" s="71" t="s">
        <v>81</v>
      </c>
      <c r="D4305" s="71"/>
      <c r="E4305" s="72"/>
      <c r="F4305" s="81"/>
      <c r="G4305" s="82" t="s">
        <v>66</v>
      </c>
      <c r="H4305" s="66">
        <v>6877.9979999999996</v>
      </c>
      <c r="I4305" s="66">
        <v>5793.9979999999996</v>
      </c>
      <c r="J4305" s="66">
        <v>12671.995999999999</v>
      </c>
      <c r="K4305" s="66">
        <v>0</v>
      </c>
      <c r="L4305" s="66">
        <v>0</v>
      </c>
      <c r="M4305" s="66">
        <v>0</v>
      </c>
      <c r="N4305" s="66">
        <v>0</v>
      </c>
      <c r="O4305" s="66">
        <v>0</v>
      </c>
      <c r="P4305" s="66">
        <v>1</v>
      </c>
      <c r="Q4305" s="66">
        <v>0</v>
      </c>
      <c r="R4305" s="73">
        <v>1</v>
      </c>
      <c r="S4305" s="130">
        <f>IFERROR(Table1[[#This Row],[Female Voters]]/Table1[[#This Row],[Female Population]],"0.0%")</f>
        <v>0</v>
      </c>
      <c r="T4305" s="130">
        <f>IFERROR(Table1[[#This Row],[Male Voters]]/Table1[[#This Row],[Male Population]],"0.0%")</f>
        <v>0</v>
      </c>
      <c r="U4305" s="130">
        <f>IFERROR(Table1[[#This Row],[Total Voters]]/Table1[[#This Row],[Total Population]],"0.0%")</f>
        <v>0</v>
      </c>
      <c r="V4305" s="130">
        <f>IFERROR(Table1[[#This Row],[Female Ballots]]/Table1[[#This Row],[Female Population]],"0.0%")</f>
        <v>0</v>
      </c>
      <c r="W4305" s="130">
        <f>IFERROR(Table1[[#This Row],[Male Ballots]]/Table1[[#This Row],[Male Population]],"0.0%")</f>
        <v>1.7259239647649172E-4</v>
      </c>
      <c r="X4305" s="130">
        <f>IFERROR(Table1[[#This Row],[Total Ballots]]/Table1[[#This Row],[Total Population]],"0.0%")</f>
        <v>7.8914166323916144E-5</v>
      </c>
      <c r="Y4305" s="127" t="str">
        <f>IFERROR(Table1[[#This Row],[Female Ballots]]/Table1[[#This Row],[Female Voters]],"0.0%")</f>
        <v>0.0%</v>
      </c>
      <c r="Z4305" s="128" t="str">
        <f>IFERROR(Table1[[#This Row],[Male Ballots]]/Table1[[#This Row],[Male Voters]],"0.0%")</f>
        <v>0.0%</v>
      </c>
      <c r="AA4305" s="127" t="str">
        <f>IFERROR(Table1[[#This Row],[Total Ballots]]/Table1[[#This Row],[Total Voters]],"0.0%")</f>
        <v>0.0%</v>
      </c>
    </row>
    <row r="4306" spans="1:27" s="12" customFormat="1" x14ac:dyDescent="0.35">
      <c r="A4306" s="70" t="s">
        <v>30</v>
      </c>
      <c r="B4306" s="71">
        <v>2019</v>
      </c>
      <c r="C4306" s="71" t="s">
        <v>81</v>
      </c>
      <c r="D4306" s="71"/>
      <c r="E4306" s="72"/>
      <c r="F4306" s="81"/>
      <c r="G4306" s="82" t="s">
        <v>67</v>
      </c>
      <c r="H4306" s="66">
        <v>11617.998</v>
      </c>
      <c r="I4306" s="66">
        <v>10223.997899999998</v>
      </c>
      <c r="J4306" s="66">
        <v>21841.995999999999</v>
      </c>
      <c r="K4306" s="66">
        <v>8</v>
      </c>
      <c r="L4306" s="66">
        <v>7</v>
      </c>
      <c r="M4306" s="66">
        <v>0</v>
      </c>
      <c r="N4306" s="66">
        <v>15</v>
      </c>
      <c r="O4306" s="66">
        <v>9</v>
      </c>
      <c r="P4306" s="66">
        <v>8</v>
      </c>
      <c r="Q4306" s="66">
        <v>0</v>
      </c>
      <c r="R4306" s="66">
        <v>17</v>
      </c>
      <c r="S4306" s="130">
        <f>IFERROR(Table1[[#This Row],[Female Voters]]/Table1[[#This Row],[Female Population]],"0.0%")</f>
        <v>6.8858679438574526E-4</v>
      </c>
      <c r="T4306" s="130">
        <f>IFERROR(Table1[[#This Row],[Male Voters]]/Table1[[#This Row],[Male Population]],"0.0%")</f>
        <v>6.8466367740548941E-4</v>
      </c>
      <c r="U4306" s="130">
        <f>IFERROR(Table1[[#This Row],[Total Voters]]/Table1[[#This Row],[Total Population]],"0.0%")</f>
        <v>6.867504233587443E-4</v>
      </c>
      <c r="V4306" s="130">
        <f>IFERROR(Table1[[#This Row],[Female Ballots]]/Table1[[#This Row],[Female Population]],"0.0%")</f>
        <v>7.7466014368396353E-4</v>
      </c>
      <c r="W4306" s="130">
        <f>IFERROR(Table1[[#This Row],[Male Ballots]]/Table1[[#This Row],[Male Population]],"0.0%")</f>
        <v>7.8247277417770218E-4</v>
      </c>
      <c r="X4306" s="130">
        <f>IFERROR(Table1[[#This Row],[Total Ballots]]/Table1[[#This Row],[Total Population]],"0.0%")</f>
        <v>7.7831714647324363E-4</v>
      </c>
      <c r="Y4306" s="130">
        <f>Table1[[#This Row],[Female Ballots]]/Table1[[#This Row],[Female Voters]]</f>
        <v>1.125</v>
      </c>
      <c r="Z4306" s="130">
        <f>Table1[[#This Row],[Male Ballots]]/Table1[[#This Row],[Male Voters]]</f>
        <v>1.1428571428571428</v>
      </c>
      <c r="AA4306" s="130">
        <f>Table1[[#This Row],[Total Ballots]]/Table1[[#This Row],[Total Voters]]</f>
        <v>1.1333333333333333</v>
      </c>
    </row>
    <row r="4307" spans="1:27" s="12" customFormat="1" x14ac:dyDescent="0.35">
      <c r="A4307" s="70" t="s">
        <v>24</v>
      </c>
      <c r="B4307" s="71">
        <v>2019</v>
      </c>
      <c r="C4307" s="71" t="s">
        <v>81</v>
      </c>
      <c r="D4307" s="71"/>
      <c r="E4307" s="72"/>
      <c r="F4307" s="81"/>
      <c r="G4307" s="82" t="s">
        <v>79</v>
      </c>
      <c r="H4307" s="66">
        <v>14668.01058</v>
      </c>
      <c r="I4307" s="66">
        <v>13965.003499999999</v>
      </c>
      <c r="J4307" s="66">
        <v>28633.013299999999</v>
      </c>
      <c r="K4307" s="66">
        <v>11698</v>
      </c>
      <c r="L4307" s="66">
        <v>10615</v>
      </c>
      <c r="M4307" s="66">
        <v>6</v>
      </c>
      <c r="N4307" s="66">
        <v>22319</v>
      </c>
      <c r="O4307" s="66">
        <v>4201</v>
      </c>
      <c r="P4307" s="66">
        <v>3552</v>
      </c>
      <c r="Q4307" s="66"/>
      <c r="R4307" s="73">
        <v>7753</v>
      </c>
      <c r="S4307" s="130">
        <f>IFERROR(Table1[[#This Row],[Female Voters]]/Table1[[#This Row],[Female Population]],"0.0%")</f>
        <v>0.79751783216943928</v>
      </c>
      <c r="T4307" s="130">
        <f>IFERROR(Table1[[#This Row],[Male Voters]]/Table1[[#This Row],[Male Population]],"0.0%")</f>
        <v>0.76011438163978984</v>
      </c>
      <c r="U4307" s="130">
        <f>IFERROR(Table1[[#This Row],[Total Voters]]/Table1[[#This Row],[Total Population]],"0.0%")</f>
        <v>0.7794848473038638</v>
      </c>
      <c r="V4307" s="130">
        <f>IFERROR(Table1[[#This Row],[Female Ballots]]/Table1[[#This Row],[Female Population]],"0.0%")</f>
        <v>0.28640557470882327</v>
      </c>
      <c r="W4307" s="130">
        <f>IFERROR(Table1[[#This Row],[Male Ballots]]/Table1[[#This Row],[Male Population]],"0.0%")</f>
        <v>0.25435009737018688</v>
      </c>
      <c r="X4307" s="130">
        <f>IFERROR(Table1[[#This Row],[Total Ballots]]/Table1[[#This Row],[Total Population]],"0.0%")</f>
        <v>0.27077136167152899</v>
      </c>
      <c r="Y4307" s="130">
        <f>Table1[[#This Row],[Female Ballots]]/Table1[[#This Row],[Female Voters]]</f>
        <v>0.35912121730210295</v>
      </c>
      <c r="Z4307" s="130">
        <f>Table1[[#This Row],[Male Ballots]]/Table1[[#This Row],[Male Voters]]</f>
        <v>0.33462081959491285</v>
      </c>
      <c r="AA4307" s="130">
        <f>Table1[[#This Row],[Total Ballots]]/Table1[[#This Row],[Total Voters]]</f>
        <v>0.34737219409471748</v>
      </c>
    </row>
    <row r="4308" spans="1:27" s="12" customFormat="1" x14ac:dyDescent="0.35">
      <c r="A4308" s="70" t="s">
        <v>24</v>
      </c>
      <c r="B4308" s="71">
        <v>2019</v>
      </c>
      <c r="C4308" s="71" t="s">
        <v>81</v>
      </c>
      <c r="D4308" s="71"/>
      <c r="E4308" s="72"/>
      <c r="F4308" s="81"/>
      <c r="G4308" s="82" t="s">
        <v>62</v>
      </c>
      <c r="H4308" s="66">
        <v>616.00098000000003</v>
      </c>
      <c r="I4308" s="66">
        <v>694.00029999999992</v>
      </c>
      <c r="J4308" s="66">
        <v>1310.0012999999999</v>
      </c>
      <c r="K4308" s="66">
        <v>480</v>
      </c>
      <c r="L4308" s="66">
        <v>444</v>
      </c>
      <c r="M4308" s="66">
        <v>0</v>
      </c>
      <c r="N4308" s="66">
        <v>924</v>
      </c>
      <c r="O4308" s="66">
        <v>46</v>
      </c>
      <c r="P4308" s="66">
        <v>54</v>
      </c>
      <c r="Q4308" s="66"/>
      <c r="R4308" s="73">
        <v>100</v>
      </c>
      <c r="S4308" s="130">
        <f>IFERROR(Table1[[#This Row],[Female Voters]]/Table1[[#This Row],[Female Population]],"0.0%")</f>
        <v>0.7792195395533299</v>
      </c>
      <c r="T4308" s="130">
        <f>IFERROR(Table1[[#This Row],[Male Voters]]/Table1[[#This Row],[Male Population]],"0.0%")</f>
        <v>0.6397691758922871</v>
      </c>
      <c r="U4308" s="130">
        <f>IFERROR(Table1[[#This Row],[Total Voters]]/Table1[[#This Row],[Total Population]],"0.0%")</f>
        <v>0.70534281149186651</v>
      </c>
      <c r="V4308" s="130">
        <f>IFERROR(Table1[[#This Row],[Female Ballots]]/Table1[[#This Row],[Female Population]],"0.0%")</f>
        <v>7.4675205873860784E-2</v>
      </c>
      <c r="W4308" s="130">
        <f>IFERROR(Table1[[#This Row],[Male Ballots]]/Table1[[#This Row],[Male Population]],"0.0%")</f>
        <v>7.7809764635548437E-2</v>
      </c>
      <c r="X4308" s="130">
        <f>IFERROR(Table1[[#This Row],[Total Ballots]]/Table1[[#This Row],[Total Population]],"0.0%")</f>
        <v>7.6335802109509368E-2</v>
      </c>
      <c r="Y4308" s="130">
        <f>Table1[[#This Row],[Female Ballots]]/Table1[[#This Row],[Female Voters]]</f>
        <v>9.583333333333334E-2</v>
      </c>
      <c r="Z4308" s="130">
        <f>Table1[[#This Row],[Male Ballots]]/Table1[[#This Row],[Male Voters]]</f>
        <v>0.12162162162162163</v>
      </c>
      <c r="AA4308" s="130">
        <f>Table1[[#This Row],[Total Ballots]]/Table1[[#This Row],[Total Voters]]</f>
        <v>0.10822510822510822</v>
      </c>
    </row>
    <row r="4309" spans="1:27" s="12" customFormat="1" x14ac:dyDescent="0.35">
      <c r="A4309" s="70" t="s">
        <v>24</v>
      </c>
      <c r="B4309" s="71">
        <v>2019</v>
      </c>
      <c r="C4309" s="71" t="s">
        <v>81</v>
      </c>
      <c r="D4309" s="71"/>
      <c r="E4309" s="72"/>
      <c r="F4309" s="81"/>
      <c r="G4309" s="82" t="s">
        <v>63</v>
      </c>
      <c r="H4309" s="66">
        <v>1312.0010000000002</v>
      </c>
      <c r="I4309" s="66">
        <v>1362.0001000000002</v>
      </c>
      <c r="J4309" s="66">
        <v>2674.0010000000002</v>
      </c>
      <c r="K4309" s="66">
        <v>986</v>
      </c>
      <c r="L4309" s="66">
        <v>972</v>
      </c>
      <c r="M4309" s="66">
        <v>1</v>
      </c>
      <c r="N4309" s="66">
        <v>1959</v>
      </c>
      <c r="O4309" s="66">
        <v>114</v>
      </c>
      <c r="P4309" s="66">
        <v>75</v>
      </c>
      <c r="Q4309" s="66"/>
      <c r="R4309" s="73">
        <v>189</v>
      </c>
      <c r="S4309" s="130">
        <f>IFERROR(Table1[[#This Row],[Female Voters]]/Table1[[#This Row],[Female Population]],"0.0%")</f>
        <v>0.75152381743611463</v>
      </c>
      <c r="T4309" s="130">
        <f>IFERROR(Table1[[#This Row],[Male Voters]]/Table1[[#This Row],[Male Population]],"0.0%")</f>
        <v>0.71365633526752303</v>
      </c>
      <c r="U4309" s="130">
        <f>IFERROR(Table1[[#This Row],[Total Voters]]/Table1[[#This Row],[Total Population]],"0.0%")</f>
        <v>0.73261004764022142</v>
      </c>
      <c r="V4309" s="130">
        <f>IFERROR(Table1[[#This Row],[Female Ballots]]/Table1[[#This Row],[Female Population]],"0.0%")</f>
        <v>8.6890177675169447E-2</v>
      </c>
      <c r="W4309" s="130">
        <f>IFERROR(Table1[[#This Row],[Male Ballots]]/Table1[[#This Row],[Male Population]],"0.0%")</f>
        <v>5.5066075252123689E-2</v>
      </c>
      <c r="X4309" s="130">
        <f>IFERROR(Table1[[#This Row],[Total Ballots]]/Table1[[#This Row],[Total Population]],"0.0%")</f>
        <v>7.0680601839715085E-2</v>
      </c>
      <c r="Y4309" s="130">
        <f>Table1[[#This Row],[Female Ballots]]/Table1[[#This Row],[Female Voters]]</f>
        <v>0.11561866125760649</v>
      </c>
      <c r="Z4309" s="130">
        <f>Table1[[#This Row],[Male Ballots]]/Table1[[#This Row],[Male Voters]]</f>
        <v>7.716049382716049E-2</v>
      </c>
      <c r="AA4309" s="130">
        <f>Table1[[#This Row],[Total Ballots]]/Table1[[#This Row],[Total Voters]]</f>
        <v>9.6477794793261865E-2</v>
      </c>
    </row>
    <row r="4310" spans="1:27" s="12" customFormat="1" x14ac:dyDescent="0.35">
      <c r="A4310" s="70" t="s">
        <v>24</v>
      </c>
      <c r="B4310" s="71">
        <v>2019</v>
      </c>
      <c r="C4310" s="71" t="s">
        <v>81</v>
      </c>
      <c r="D4310" s="71"/>
      <c r="E4310" s="72"/>
      <c r="F4310" s="81"/>
      <c r="G4310" s="82" t="s">
        <v>64</v>
      </c>
      <c r="H4310" s="66">
        <v>1479.0003999999999</v>
      </c>
      <c r="I4310" s="66">
        <v>1611.9994999999999</v>
      </c>
      <c r="J4310" s="66">
        <v>3091</v>
      </c>
      <c r="K4310" s="66">
        <v>1097</v>
      </c>
      <c r="L4310" s="66">
        <v>1008</v>
      </c>
      <c r="M4310" s="66">
        <v>1</v>
      </c>
      <c r="N4310" s="66">
        <v>2106</v>
      </c>
      <c r="O4310" s="66">
        <v>180</v>
      </c>
      <c r="P4310" s="66">
        <v>125</v>
      </c>
      <c r="Q4310" s="66"/>
      <c r="R4310" s="73">
        <v>305</v>
      </c>
      <c r="S4310" s="130">
        <f>IFERROR(Table1[[#This Row],[Female Voters]]/Table1[[#This Row],[Female Population]],"0.0%")</f>
        <v>0.74171717600617282</v>
      </c>
      <c r="T4310" s="130">
        <f>IFERROR(Table1[[#This Row],[Male Voters]]/Table1[[#This Row],[Male Population]],"0.0%")</f>
        <v>0.62531036765209924</v>
      </c>
      <c r="U4310" s="130">
        <f>IFERROR(Table1[[#This Row],[Total Voters]]/Table1[[#This Row],[Total Population]],"0.0%")</f>
        <v>0.68133290197347141</v>
      </c>
      <c r="V4310" s="130">
        <f>IFERROR(Table1[[#This Row],[Female Ballots]]/Table1[[#This Row],[Female Population]],"0.0%")</f>
        <v>0.12170382104021069</v>
      </c>
      <c r="W4310" s="130">
        <f>IFERROR(Table1[[#This Row],[Male Ballots]]/Table1[[#This Row],[Male Population]],"0.0%")</f>
        <v>7.7543448369555956E-2</v>
      </c>
      <c r="X4310" s="130">
        <f>IFERROR(Table1[[#This Row],[Total Ballots]]/Table1[[#This Row],[Total Population]],"0.0%")</f>
        <v>9.8673568424458111E-2</v>
      </c>
      <c r="Y4310" s="130">
        <f>Table1[[#This Row],[Female Ballots]]/Table1[[#This Row],[Female Voters]]</f>
        <v>0.16408386508659981</v>
      </c>
      <c r="Z4310" s="130">
        <f>Table1[[#This Row],[Male Ballots]]/Table1[[#This Row],[Male Voters]]</f>
        <v>0.12400793650793651</v>
      </c>
      <c r="AA4310" s="130">
        <f>Table1[[#This Row],[Total Ballots]]/Table1[[#This Row],[Total Voters]]</f>
        <v>0.14482431149097816</v>
      </c>
    </row>
    <row r="4311" spans="1:27" s="12" customFormat="1" x14ac:dyDescent="0.35">
      <c r="A4311" s="70" t="s">
        <v>24</v>
      </c>
      <c r="B4311" s="71">
        <v>2019</v>
      </c>
      <c r="C4311" s="71" t="s">
        <v>81</v>
      </c>
      <c r="D4311" s="71"/>
      <c r="E4311" s="72"/>
      <c r="F4311" s="81"/>
      <c r="G4311" s="82" t="s">
        <v>65</v>
      </c>
      <c r="H4311" s="66">
        <v>1692.0014000000001</v>
      </c>
      <c r="I4311" s="66">
        <v>1642.9996000000001</v>
      </c>
      <c r="J4311" s="66">
        <v>3335.0010000000002</v>
      </c>
      <c r="K4311" s="66">
        <v>1240</v>
      </c>
      <c r="L4311" s="66">
        <v>1116</v>
      </c>
      <c r="M4311" s="66">
        <v>0</v>
      </c>
      <c r="N4311" s="66">
        <v>2356</v>
      </c>
      <c r="O4311" s="66">
        <v>259</v>
      </c>
      <c r="P4311" s="66">
        <v>225</v>
      </c>
      <c r="Q4311" s="66"/>
      <c r="R4311" s="73">
        <v>484</v>
      </c>
      <c r="S4311" s="130">
        <f>IFERROR(Table1[[#This Row],[Female Voters]]/Table1[[#This Row],[Female Population]],"0.0%")</f>
        <v>0.73285991370929127</v>
      </c>
      <c r="T4311" s="130">
        <f>IFERROR(Table1[[#This Row],[Male Voters]]/Table1[[#This Row],[Male Population]],"0.0%")</f>
        <v>0.67924544838598866</v>
      </c>
      <c r="U4311" s="130">
        <f>IFERROR(Table1[[#This Row],[Total Voters]]/Table1[[#This Row],[Total Population]],"0.0%")</f>
        <v>0.70644656478363865</v>
      </c>
      <c r="V4311" s="130">
        <f>IFERROR(Table1[[#This Row],[Female Ballots]]/Table1[[#This Row],[Female Population]],"0.0%")</f>
        <v>0.15307315939573099</v>
      </c>
      <c r="W4311" s="130">
        <f>IFERROR(Table1[[#This Row],[Male Ballots]]/Table1[[#This Row],[Male Population]],"0.0%")</f>
        <v>0.13694464685201382</v>
      </c>
      <c r="X4311" s="130">
        <f>IFERROR(Table1[[#This Row],[Total Ballots]]/Table1[[#This Row],[Total Population]],"0.0%")</f>
        <v>0.14512739276539946</v>
      </c>
      <c r="Y4311" s="130">
        <f>Table1[[#This Row],[Female Ballots]]/Table1[[#This Row],[Female Voters]]</f>
        <v>0.20887096774193548</v>
      </c>
      <c r="Z4311" s="130">
        <f>Table1[[#This Row],[Male Ballots]]/Table1[[#This Row],[Male Voters]]</f>
        <v>0.20161290322580644</v>
      </c>
      <c r="AA4311" s="130">
        <f>Table1[[#This Row],[Total Ballots]]/Table1[[#This Row],[Total Voters]]</f>
        <v>0.20543293718166383</v>
      </c>
    </row>
    <row r="4312" spans="1:27" s="12" customFormat="1" x14ac:dyDescent="0.35">
      <c r="A4312" s="70" t="s">
        <v>24</v>
      </c>
      <c r="B4312" s="71">
        <v>2019</v>
      </c>
      <c r="C4312" s="71" t="s">
        <v>81</v>
      </c>
      <c r="D4312" s="71"/>
      <c r="E4312" s="72"/>
      <c r="F4312" s="81"/>
      <c r="G4312" s="82" t="s">
        <v>66</v>
      </c>
      <c r="H4312" s="66">
        <v>3221.0010000000002</v>
      </c>
      <c r="I4312" s="66">
        <v>2645</v>
      </c>
      <c r="J4312" s="66">
        <v>5866.0010000000002</v>
      </c>
      <c r="K4312" s="66">
        <v>2527</v>
      </c>
      <c r="L4312" s="66">
        <v>1962</v>
      </c>
      <c r="M4312" s="66">
        <v>1</v>
      </c>
      <c r="N4312" s="66">
        <v>4490</v>
      </c>
      <c r="O4312" s="66">
        <v>921</v>
      </c>
      <c r="P4312" s="66">
        <v>608</v>
      </c>
      <c r="Q4312" s="66"/>
      <c r="R4312" s="73">
        <v>1529</v>
      </c>
      <c r="S4312" s="130">
        <f>IFERROR(Table1[[#This Row],[Female Voters]]/Table1[[#This Row],[Female Population]],"0.0%")</f>
        <v>0.78453871948502962</v>
      </c>
      <c r="T4312" s="130">
        <f>IFERROR(Table1[[#This Row],[Male Voters]]/Table1[[#This Row],[Male Population]],"0.0%")</f>
        <v>0.74177693761814745</v>
      </c>
      <c r="U4312" s="130">
        <f>IFERROR(Table1[[#This Row],[Total Voters]]/Table1[[#This Row],[Total Population]],"0.0%")</f>
        <v>0.76542775904743277</v>
      </c>
      <c r="V4312" s="130">
        <f>IFERROR(Table1[[#This Row],[Female Ballots]]/Table1[[#This Row],[Female Population]],"0.0%")</f>
        <v>0.28593595593419557</v>
      </c>
      <c r="W4312" s="130">
        <f>IFERROR(Table1[[#This Row],[Male Ballots]]/Table1[[#This Row],[Male Population]],"0.0%")</f>
        <v>0.22986767485822307</v>
      </c>
      <c r="X4312" s="130">
        <f>IFERROR(Table1[[#This Row],[Total Ballots]]/Table1[[#This Row],[Total Population]],"0.0%")</f>
        <v>0.2606545754083574</v>
      </c>
      <c r="Y4312" s="130">
        <f>Table1[[#This Row],[Female Ballots]]/Table1[[#This Row],[Female Voters]]</f>
        <v>0.36446379105658883</v>
      </c>
      <c r="Z4312" s="130">
        <f>Table1[[#This Row],[Male Ballots]]/Table1[[#This Row],[Male Voters]]</f>
        <v>0.30988786952089703</v>
      </c>
      <c r="AA4312" s="130">
        <f>Table1[[#This Row],[Total Ballots]]/Table1[[#This Row],[Total Voters]]</f>
        <v>0.34053452115812916</v>
      </c>
    </row>
    <row r="4313" spans="1:27" s="12" customFormat="1" x14ac:dyDescent="0.35">
      <c r="A4313" s="70" t="s">
        <v>24</v>
      </c>
      <c r="B4313" s="71">
        <v>2019</v>
      </c>
      <c r="C4313" s="71" t="s">
        <v>81</v>
      </c>
      <c r="D4313" s="71"/>
      <c r="E4313" s="72"/>
      <c r="F4313" s="81"/>
      <c r="G4313" s="82" t="s">
        <v>67</v>
      </c>
      <c r="H4313" s="66">
        <v>6348.0058000000008</v>
      </c>
      <c r="I4313" s="66">
        <v>6009.0039999999999</v>
      </c>
      <c r="J4313" s="66">
        <v>12357.009</v>
      </c>
      <c r="K4313" s="66">
        <v>5368</v>
      </c>
      <c r="L4313" s="66">
        <v>5113</v>
      </c>
      <c r="M4313" s="66">
        <v>3</v>
      </c>
      <c r="N4313" s="66">
        <v>10484</v>
      </c>
      <c r="O4313" s="66">
        <v>2681</v>
      </c>
      <c r="P4313" s="66">
        <v>2465</v>
      </c>
      <c r="Q4313" s="66"/>
      <c r="R4313" s="66">
        <v>5146</v>
      </c>
      <c r="S4313" s="130">
        <f>IFERROR(Table1[[#This Row],[Female Voters]]/Table1[[#This Row],[Female Population]],"0.0%")</f>
        <v>0.84561989530633375</v>
      </c>
      <c r="T4313" s="130">
        <f>IFERROR(Table1[[#This Row],[Male Voters]]/Table1[[#This Row],[Male Population]],"0.0%")</f>
        <v>0.85088976475968403</v>
      </c>
      <c r="U4313" s="130">
        <f>IFERROR(Table1[[#This Row],[Total Voters]]/Table1[[#This Row],[Total Population]],"0.0%")</f>
        <v>0.84842537542863328</v>
      </c>
      <c r="V4313" s="130">
        <f>IFERROR(Table1[[#This Row],[Female Ballots]]/Table1[[#This Row],[Female Population]],"0.0%")</f>
        <v>0.42233735829289881</v>
      </c>
      <c r="W4313" s="130">
        <f>IFERROR(Table1[[#This Row],[Male Ballots]]/Table1[[#This Row],[Male Population]],"0.0%")</f>
        <v>0.41021773325496208</v>
      </c>
      <c r="X4313" s="130">
        <f>IFERROR(Table1[[#This Row],[Total Ballots]]/Table1[[#This Row],[Total Population]],"0.0%")</f>
        <v>0.41644381743187209</v>
      </c>
      <c r="Y4313" s="130">
        <f>Table1[[#This Row],[Female Ballots]]/Table1[[#This Row],[Female Voters]]</f>
        <v>0.49944113263785395</v>
      </c>
      <c r="Z4313" s="130">
        <f>Table1[[#This Row],[Male Ballots]]/Table1[[#This Row],[Male Voters]]</f>
        <v>0.48210443966360256</v>
      </c>
      <c r="AA4313" s="130">
        <f>Table1[[#This Row],[Total Ballots]]/Table1[[#This Row],[Total Voters]]</f>
        <v>0.49084318962228157</v>
      </c>
    </row>
    <row r="4314" spans="1:27" s="12" customFormat="1" x14ac:dyDescent="0.35">
      <c r="A4314" s="70" t="s">
        <v>47</v>
      </c>
      <c r="B4314" s="71">
        <v>2019</v>
      </c>
      <c r="C4314" s="71" t="s">
        <v>81</v>
      </c>
      <c r="D4314" s="71" t="s">
        <v>69</v>
      </c>
      <c r="E4314" s="72"/>
      <c r="F4314" s="81"/>
      <c r="G4314" s="82" t="s">
        <v>79</v>
      </c>
      <c r="H4314" s="66">
        <v>892703.05</v>
      </c>
      <c r="I4314" s="66">
        <v>884461.07</v>
      </c>
      <c r="J4314" s="66">
        <v>1777163.8399999999</v>
      </c>
      <c r="K4314" s="66">
        <v>674034</v>
      </c>
      <c r="L4314" s="66">
        <v>639474</v>
      </c>
      <c r="M4314" s="66">
        <v>6851</v>
      </c>
      <c r="N4314" s="66">
        <v>1320359</v>
      </c>
      <c r="O4314" s="66">
        <v>237010</v>
      </c>
      <c r="P4314" s="66">
        <v>216257</v>
      </c>
      <c r="Q4314" s="66">
        <v>1820</v>
      </c>
      <c r="R4314" s="73">
        <v>455087</v>
      </c>
      <c r="S4314" s="130">
        <f>IFERROR(Table1[[#This Row],[Female Voters]]/Table1[[#This Row],[Female Population]],"0.0%")</f>
        <v>0.75504838927121398</v>
      </c>
      <c r="T4314" s="130">
        <f>IFERROR(Table1[[#This Row],[Male Voters]]/Table1[[#This Row],[Male Population]],"0.0%")</f>
        <v>0.723009775885331</v>
      </c>
      <c r="U4314" s="130">
        <f>IFERROR(Table1[[#This Row],[Total Voters]]/Table1[[#This Row],[Total Population]],"0.0%")</f>
        <v>0.74295851079211706</v>
      </c>
      <c r="V4314" s="130">
        <f>IFERROR(Table1[[#This Row],[Female Ballots]]/Table1[[#This Row],[Female Population]],"0.0%")</f>
        <v>0.26549702053779251</v>
      </c>
      <c r="W4314" s="130">
        <f>IFERROR(Table1[[#This Row],[Male Ballots]]/Table1[[#This Row],[Male Population]],"0.0%")</f>
        <v>0.24450708723675085</v>
      </c>
      <c r="X4314" s="130">
        <f>IFERROR(Table1[[#This Row],[Total Ballots]]/Table1[[#This Row],[Total Population]],"0.0%")</f>
        <v>0.2560748703957425</v>
      </c>
      <c r="Y4314" s="130">
        <f>Table1[[#This Row],[Female Ballots]]/Table1[[#This Row],[Female Voters]]</f>
        <v>0.3516291463041924</v>
      </c>
      <c r="Z4314" s="130">
        <f>Table1[[#This Row],[Male Ballots]]/Table1[[#This Row],[Male Voters]]</f>
        <v>0.33817950377966893</v>
      </c>
      <c r="AA4314" s="130">
        <f>Table1[[#This Row],[Total Ballots]]/Table1[[#This Row],[Total Voters]]</f>
        <v>0.34466913922652853</v>
      </c>
    </row>
    <row r="4315" spans="1:27" s="12" customFormat="1" x14ac:dyDescent="0.35">
      <c r="A4315" s="70" t="s">
        <v>47</v>
      </c>
      <c r="B4315" s="71">
        <v>2019</v>
      </c>
      <c r="C4315" s="71" t="s">
        <v>81</v>
      </c>
      <c r="D4315" s="71" t="s">
        <v>69</v>
      </c>
      <c r="E4315" s="72"/>
      <c r="F4315" s="81"/>
      <c r="G4315" s="82" t="s">
        <v>62</v>
      </c>
      <c r="H4315" s="66">
        <v>94671.96</v>
      </c>
      <c r="I4315" s="66">
        <v>98730.96</v>
      </c>
      <c r="J4315" s="66">
        <v>193402.87999999998</v>
      </c>
      <c r="K4315" s="66">
        <v>55502</v>
      </c>
      <c r="L4315" s="66">
        <v>52848</v>
      </c>
      <c r="M4315" s="66">
        <v>1681</v>
      </c>
      <c r="N4315" s="66">
        <v>110031</v>
      </c>
      <c r="O4315" s="66">
        <v>10362</v>
      </c>
      <c r="P4315" s="66">
        <v>9382</v>
      </c>
      <c r="Q4315" s="66">
        <v>371</v>
      </c>
      <c r="R4315" s="73">
        <v>20115</v>
      </c>
      <c r="S4315" s="130">
        <f>IFERROR(Table1[[#This Row],[Female Voters]]/Table1[[#This Row],[Female Population]],"0.0%")</f>
        <v>0.58625595160383281</v>
      </c>
      <c r="T4315" s="130">
        <f>IFERROR(Table1[[#This Row],[Male Voters]]/Table1[[#This Row],[Male Population]],"0.0%")</f>
        <v>0.53527282627455453</v>
      </c>
      <c r="U4315" s="130">
        <f>IFERROR(Table1[[#This Row],[Total Voters]]/Table1[[#This Row],[Total Population]],"0.0%")</f>
        <v>0.56892120737809082</v>
      </c>
      <c r="V4315" s="130">
        <f>IFERROR(Table1[[#This Row],[Female Ballots]]/Table1[[#This Row],[Female Population]],"0.0%")</f>
        <v>0.10945162643722597</v>
      </c>
      <c r="W4315" s="130">
        <f>IFERROR(Table1[[#This Row],[Male Ballots]]/Table1[[#This Row],[Male Population]],"0.0%")</f>
        <v>9.5025916895774123E-2</v>
      </c>
      <c r="X4315" s="130">
        <f>IFERROR(Table1[[#This Row],[Total Ballots]]/Table1[[#This Row],[Total Population]],"0.0%")</f>
        <v>0.10400569009106794</v>
      </c>
      <c r="Y4315" s="130">
        <f>Table1[[#This Row],[Female Ballots]]/Table1[[#This Row],[Female Voters]]</f>
        <v>0.1866959749198227</v>
      </c>
      <c r="Z4315" s="130">
        <f>Table1[[#This Row],[Male Ballots]]/Table1[[#This Row],[Male Voters]]</f>
        <v>0.17752800484408113</v>
      </c>
      <c r="AA4315" s="130">
        <f>Table1[[#This Row],[Total Ballots]]/Table1[[#This Row],[Total Voters]]</f>
        <v>0.18281211658532595</v>
      </c>
    </row>
    <row r="4316" spans="1:27" s="12" customFormat="1" x14ac:dyDescent="0.35">
      <c r="A4316" s="70" t="s">
        <v>47</v>
      </c>
      <c r="B4316" s="71">
        <v>2019</v>
      </c>
      <c r="C4316" s="71" t="s">
        <v>81</v>
      </c>
      <c r="D4316" s="71" t="s">
        <v>69</v>
      </c>
      <c r="E4316" s="72"/>
      <c r="F4316" s="81"/>
      <c r="G4316" s="82" t="s">
        <v>63</v>
      </c>
      <c r="H4316" s="66">
        <v>191756.95</v>
      </c>
      <c r="I4316" s="66">
        <v>203300</v>
      </c>
      <c r="J4316" s="66">
        <v>395056.8</v>
      </c>
      <c r="K4316" s="66">
        <v>131472</v>
      </c>
      <c r="L4316" s="66">
        <v>128951</v>
      </c>
      <c r="M4316" s="66">
        <v>1843</v>
      </c>
      <c r="N4316" s="66">
        <v>262266</v>
      </c>
      <c r="O4316" s="66">
        <v>27870</v>
      </c>
      <c r="P4316" s="66">
        <v>26286</v>
      </c>
      <c r="Q4316" s="66">
        <v>511</v>
      </c>
      <c r="R4316" s="73">
        <v>54667</v>
      </c>
      <c r="S4316" s="130">
        <f>IFERROR(Table1[[#This Row],[Female Voters]]/Table1[[#This Row],[Female Population]],"0.0%")</f>
        <v>0.68561791371838143</v>
      </c>
      <c r="T4316" s="130">
        <f>IFERROR(Table1[[#This Row],[Male Voters]]/Table1[[#This Row],[Male Population]],"0.0%")</f>
        <v>0.63428922774225283</v>
      </c>
      <c r="U4316" s="130">
        <f>IFERROR(Table1[[#This Row],[Total Voters]]/Table1[[#This Row],[Total Population]],"0.0%")</f>
        <v>0.66386909426695095</v>
      </c>
      <c r="V4316" s="130">
        <f>IFERROR(Table1[[#This Row],[Female Ballots]]/Table1[[#This Row],[Female Population]],"0.0%")</f>
        <v>0.1453402340827803</v>
      </c>
      <c r="W4316" s="130">
        <f>IFERROR(Table1[[#This Row],[Male Ballots]]/Table1[[#This Row],[Male Population]],"0.0%")</f>
        <v>0.12929660600098378</v>
      </c>
      <c r="X4316" s="130">
        <f>IFERROR(Table1[[#This Row],[Total Ballots]]/Table1[[#This Row],[Total Population]],"0.0%")</f>
        <v>0.13837757001018589</v>
      </c>
      <c r="Y4316" s="130">
        <f>Table1[[#This Row],[Female Ballots]]/Table1[[#This Row],[Female Voters]]</f>
        <v>0.21198430083972253</v>
      </c>
      <c r="Z4316" s="130">
        <f>Table1[[#This Row],[Male Ballots]]/Table1[[#This Row],[Male Voters]]</f>
        <v>0.20384487130770604</v>
      </c>
      <c r="AA4316" s="130">
        <f>Table1[[#This Row],[Total Ballots]]/Table1[[#This Row],[Total Voters]]</f>
        <v>0.20844104840124147</v>
      </c>
    </row>
    <row r="4317" spans="1:27" s="12" customFormat="1" x14ac:dyDescent="0.35">
      <c r="A4317" s="70" t="s">
        <v>47</v>
      </c>
      <c r="B4317" s="71">
        <v>2019</v>
      </c>
      <c r="C4317" s="71" t="s">
        <v>81</v>
      </c>
      <c r="D4317" s="71" t="s">
        <v>69</v>
      </c>
      <c r="E4317" s="72"/>
      <c r="F4317" s="81"/>
      <c r="G4317" s="82" t="s">
        <v>64</v>
      </c>
      <c r="H4317" s="66">
        <v>168548.99</v>
      </c>
      <c r="I4317" s="66">
        <v>175648.99</v>
      </c>
      <c r="J4317" s="66">
        <v>344198</v>
      </c>
      <c r="K4317" s="66">
        <v>121916</v>
      </c>
      <c r="L4317" s="66">
        <v>118764</v>
      </c>
      <c r="M4317" s="66">
        <v>1224</v>
      </c>
      <c r="N4317" s="66">
        <v>241904</v>
      </c>
      <c r="O4317" s="66">
        <v>32710</v>
      </c>
      <c r="P4317" s="66">
        <v>31264</v>
      </c>
      <c r="Q4317" s="66">
        <v>318</v>
      </c>
      <c r="R4317" s="73">
        <v>64292</v>
      </c>
      <c r="S4317" s="130">
        <f>IFERROR(Table1[[#This Row],[Female Voters]]/Table1[[#This Row],[Female Population]],"0.0%")</f>
        <v>0.72332679062627436</v>
      </c>
      <c r="T4317" s="130">
        <f>IFERROR(Table1[[#This Row],[Male Voters]]/Table1[[#This Row],[Male Population]],"0.0%")</f>
        <v>0.67614393911402515</v>
      </c>
      <c r="U4317" s="130">
        <f>IFERROR(Table1[[#This Row],[Total Voters]]/Table1[[#This Row],[Total Population]],"0.0%")</f>
        <v>0.70280478096909338</v>
      </c>
      <c r="V4317" s="130">
        <f>IFERROR(Table1[[#This Row],[Female Ballots]]/Table1[[#This Row],[Female Population]],"0.0%")</f>
        <v>0.19406820533306074</v>
      </c>
      <c r="W4317" s="130">
        <f>IFERROR(Table1[[#This Row],[Male Ballots]]/Table1[[#This Row],[Male Population]],"0.0%")</f>
        <v>0.17799134512529791</v>
      </c>
      <c r="X4317" s="130">
        <f>IFERROR(Table1[[#This Row],[Total Ballots]]/Table1[[#This Row],[Total Population]],"0.0%")</f>
        <v>0.18678783723322043</v>
      </c>
      <c r="Y4317" s="130">
        <f>Table1[[#This Row],[Female Ballots]]/Table1[[#This Row],[Female Voters]]</f>
        <v>0.26829948489123656</v>
      </c>
      <c r="Z4317" s="130">
        <f>Table1[[#This Row],[Male Ballots]]/Table1[[#This Row],[Male Voters]]</f>
        <v>0.26324475430265065</v>
      </c>
      <c r="AA4317" s="130">
        <f>Table1[[#This Row],[Total Ballots]]/Table1[[#This Row],[Total Voters]]</f>
        <v>0.26577485283418217</v>
      </c>
    </row>
    <row r="4318" spans="1:27" s="12" customFormat="1" x14ac:dyDescent="0.35">
      <c r="A4318" s="70" t="s">
        <v>47</v>
      </c>
      <c r="B4318" s="71">
        <v>2019</v>
      </c>
      <c r="C4318" s="71" t="s">
        <v>81</v>
      </c>
      <c r="D4318" s="71" t="s">
        <v>69</v>
      </c>
      <c r="E4318" s="72"/>
      <c r="F4318" s="81"/>
      <c r="G4318" s="82" t="s">
        <v>65</v>
      </c>
      <c r="H4318" s="66">
        <v>144392.01999999999</v>
      </c>
      <c r="I4318" s="66">
        <v>146988.01999999999</v>
      </c>
      <c r="J4318" s="66">
        <v>291380</v>
      </c>
      <c r="K4318" s="66">
        <v>113438</v>
      </c>
      <c r="L4318" s="66">
        <v>113633</v>
      </c>
      <c r="M4318" s="66">
        <v>794</v>
      </c>
      <c r="N4318" s="66">
        <v>227865</v>
      </c>
      <c r="O4318" s="66">
        <v>37531</v>
      </c>
      <c r="P4318" s="66">
        <v>36401</v>
      </c>
      <c r="Q4318" s="66">
        <v>188</v>
      </c>
      <c r="R4318" s="73">
        <v>74120</v>
      </c>
      <c r="S4318" s="130">
        <f>IFERROR(Table1[[#This Row],[Female Voters]]/Table1[[#This Row],[Female Population]],"0.0%")</f>
        <v>0.78562513357732655</v>
      </c>
      <c r="T4318" s="130">
        <f>IFERROR(Table1[[#This Row],[Male Voters]]/Table1[[#This Row],[Male Population]],"0.0%")</f>
        <v>0.77307660855626203</v>
      </c>
      <c r="U4318" s="130">
        <f>IFERROR(Table1[[#This Row],[Total Voters]]/Table1[[#This Row],[Total Population]],"0.0%")</f>
        <v>0.78202004255611224</v>
      </c>
      <c r="V4318" s="130">
        <f>IFERROR(Table1[[#This Row],[Female Ballots]]/Table1[[#This Row],[Female Population]],"0.0%")</f>
        <v>0.2599243365388198</v>
      </c>
      <c r="W4318" s="130">
        <f>IFERROR(Table1[[#This Row],[Male Ballots]]/Table1[[#This Row],[Male Population]],"0.0%")</f>
        <v>0.24764603264946355</v>
      </c>
      <c r="X4318" s="130">
        <f>IFERROR(Table1[[#This Row],[Total Ballots]]/Table1[[#This Row],[Total Population]],"0.0%")</f>
        <v>0.25437572928821472</v>
      </c>
      <c r="Y4318" s="130">
        <f>Table1[[#This Row],[Female Ballots]]/Table1[[#This Row],[Female Voters]]</f>
        <v>0.33085033234013295</v>
      </c>
      <c r="Z4318" s="130">
        <f>Table1[[#This Row],[Male Ballots]]/Table1[[#This Row],[Male Voters]]</f>
        <v>0.32033828201314757</v>
      </c>
      <c r="AA4318" s="130">
        <f>Table1[[#This Row],[Total Ballots]]/Table1[[#This Row],[Total Voters]]</f>
        <v>0.32528031948741581</v>
      </c>
    </row>
    <row r="4319" spans="1:27" s="12" customFormat="1" x14ac:dyDescent="0.35">
      <c r="A4319" s="70" t="s">
        <v>47</v>
      </c>
      <c r="B4319" s="71">
        <v>2019</v>
      </c>
      <c r="C4319" s="71" t="s">
        <v>81</v>
      </c>
      <c r="D4319" s="71" t="s">
        <v>69</v>
      </c>
      <c r="E4319" s="72"/>
      <c r="F4319" s="81"/>
      <c r="G4319" s="82" t="s">
        <v>66</v>
      </c>
      <c r="H4319" s="66">
        <v>129834.04000000001</v>
      </c>
      <c r="I4319" s="66">
        <v>127712.03</v>
      </c>
      <c r="J4319" s="66">
        <v>257546</v>
      </c>
      <c r="K4319" s="66">
        <v>110170</v>
      </c>
      <c r="L4319" s="66">
        <v>106897</v>
      </c>
      <c r="M4319" s="66">
        <v>646</v>
      </c>
      <c r="N4319" s="66">
        <v>217713</v>
      </c>
      <c r="O4319" s="66">
        <v>47794</v>
      </c>
      <c r="P4319" s="66">
        <v>44428</v>
      </c>
      <c r="Q4319" s="66">
        <v>172</v>
      </c>
      <c r="R4319" s="73">
        <v>92394</v>
      </c>
      <c r="S4319" s="130">
        <f>IFERROR(Table1[[#This Row],[Female Voters]]/Table1[[#This Row],[Female Population]],"0.0%")</f>
        <v>0.8485448038126211</v>
      </c>
      <c r="T4319" s="130">
        <f>IFERROR(Table1[[#This Row],[Male Voters]]/Table1[[#This Row],[Male Population]],"0.0%")</f>
        <v>0.83701590210413224</v>
      </c>
      <c r="U4319" s="130">
        <f>IFERROR(Table1[[#This Row],[Total Voters]]/Table1[[#This Row],[Total Population]],"0.0%")</f>
        <v>0.84533636709558679</v>
      </c>
      <c r="V4319" s="130">
        <f>IFERROR(Table1[[#This Row],[Female Ballots]]/Table1[[#This Row],[Female Population]],"0.0%")</f>
        <v>0.36811609651829363</v>
      </c>
      <c r="W4319" s="130">
        <f>IFERROR(Table1[[#This Row],[Male Ballots]]/Table1[[#This Row],[Male Population]],"0.0%")</f>
        <v>0.34787639034474671</v>
      </c>
      <c r="X4319" s="130">
        <f>IFERROR(Table1[[#This Row],[Total Ballots]]/Table1[[#This Row],[Total Population]],"0.0%")</f>
        <v>0.35874756354204684</v>
      </c>
      <c r="Y4319" s="130">
        <f>Table1[[#This Row],[Female Ballots]]/Table1[[#This Row],[Female Voters]]</f>
        <v>0.43382045929018787</v>
      </c>
      <c r="Z4319" s="130">
        <f>Table1[[#This Row],[Male Ballots]]/Table1[[#This Row],[Male Voters]]</f>
        <v>0.41561503129180427</v>
      </c>
      <c r="AA4319" s="130">
        <f>Table1[[#This Row],[Total Ballots]]/Table1[[#This Row],[Total Voters]]</f>
        <v>0.42438439597084232</v>
      </c>
    </row>
    <row r="4320" spans="1:27" s="12" customFormat="1" x14ac:dyDescent="0.35">
      <c r="A4320" s="70" t="s">
        <v>47</v>
      </c>
      <c r="B4320" s="71">
        <v>2019</v>
      </c>
      <c r="C4320" s="71" t="s">
        <v>81</v>
      </c>
      <c r="D4320" s="71" t="s">
        <v>69</v>
      </c>
      <c r="E4320" s="72"/>
      <c r="F4320" s="81"/>
      <c r="G4320" s="82" t="s">
        <v>67</v>
      </c>
      <c r="H4320" s="66">
        <v>163499.09</v>
      </c>
      <c r="I4320" s="66">
        <v>132081.06999999998</v>
      </c>
      <c r="J4320" s="66">
        <v>295580.15999999997</v>
      </c>
      <c r="K4320" s="66">
        <v>141536</v>
      </c>
      <c r="L4320" s="66">
        <v>118381</v>
      </c>
      <c r="M4320" s="66">
        <v>663</v>
      </c>
      <c r="N4320" s="66">
        <v>260580</v>
      </c>
      <c r="O4320" s="66">
        <v>80743</v>
      </c>
      <c r="P4320" s="66">
        <v>68496</v>
      </c>
      <c r="Q4320" s="66">
        <v>260</v>
      </c>
      <c r="R4320" s="66">
        <v>149499</v>
      </c>
      <c r="S4320" s="130">
        <f>IFERROR(Table1[[#This Row],[Female Voters]]/Table1[[#This Row],[Female Population]],"0.0%")</f>
        <v>0.86566842665607502</v>
      </c>
      <c r="T4320" s="130">
        <f>IFERROR(Table1[[#This Row],[Male Voters]]/Table1[[#This Row],[Male Population]],"0.0%")</f>
        <v>0.89627529516531035</v>
      </c>
      <c r="U4320" s="130">
        <f>IFERROR(Table1[[#This Row],[Total Voters]]/Table1[[#This Row],[Total Population]],"0.0%")</f>
        <v>0.88158826356951703</v>
      </c>
      <c r="V4320" s="130">
        <f>IFERROR(Table1[[#This Row],[Female Ballots]]/Table1[[#This Row],[Female Population]],"0.0%")</f>
        <v>0.4938437272036193</v>
      </c>
      <c r="W4320" s="130">
        <f>IFERROR(Table1[[#This Row],[Male Ballots]]/Table1[[#This Row],[Male Population]],"0.0%")</f>
        <v>0.51859058985515494</v>
      </c>
      <c r="X4320" s="130">
        <f>IFERROR(Table1[[#This Row],[Total Ballots]]/Table1[[#This Row],[Total Population]],"0.0%")</f>
        <v>0.50578157884480479</v>
      </c>
      <c r="Y4320" s="130">
        <f>Table1[[#This Row],[Female Ballots]]/Table1[[#This Row],[Female Voters]]</f>
        <v>0.57047676916120282</v>
      </c>
      <c r="Z4320" s="130">
        <f>Table1[[#This Row],[Male Ballots]]/Table1[[#This Row],[Male Voters]]</f>
        <v>0.57860636419695732</v>
      </c>
      <c r="AA4320" s="130">
        <f>Table1[[#This Row],[Total Ballots]]/Table1[[#This Row],[Total Voters]]</f>
        <v>0.57371632512088422</v>
      </c>
    </row>
    <row r="4321" spans="1:27" s="12" customFormat="1" x14ac:dyDescent="0.35">
      <c r="A4321" s="70" t="s">
        <v>39</v>
      </c>
      <c r="B4321" s="71">
        <v>2019</v>
      </c>
      <c r="C4321" s="71" t="s">
        <v>81</v>
      </c>
      <c r="D4321" s="71" t="s">
        <v>70</v>
      </c>
      <c r="E4321" s="72"/>
      <c r="F4321" s="81"/>
      <c r="G4321" s="82" t="s">
        <v>79</v>
      </c>
      <c r="H4321" s="66">
        <v>107349.012</v>
      </c>
      <c r="I4321" s="66">
        <v>109162.98699999999</v>
      </c>
      <c r="J4321" s="66">
        <v>216511.97099999999</v>
      </c>
      <c r="K4321" s="66">
        <v>48075</v>
      </c>
      <c r="L4321" s="66">
        <v>45199</v>
      </c>
      <c r="M4321" s="66">
        <v>34</v>
      </c>
      <c r="N4321" s="66">
        <v>93308</v>
      </c>
      <c r="O4321" s="66">
        <v>11142</v>
      </c>
      <c r="P4321" s="66">
        <v>9687</v>
      </c>
      <c r="Q4321" s="66">
        <v>6</v>
      </c>
      <c r="R4321" s="73">
        <v>20835</v>
      </c>
      <c r="S4321" s="130">
        <f>IFERROR(Table1[[#This Row],[Female Voters]]/Table1[[#This Row],[Female Population]],"0.0%")</f>
        <v>0.44783830893571708</v>
      </c>
      <c r="T4321" s="130">
        <f>IFERROR(Table1[[#This Row],[Male Voters]]/Table1[[#This Row],[Male Population]],"0.0%")</f>
        <v>0.41405059757113466</v>
      </c>
      <c r="U4321" s="130">
        <f>IFERROR(Table1[[#This Row],[Total Voters]]/Table1[[#This Row],[Total Population]],"0.0%")</f>
        <v>0.43096000451633226</v>
      </c>
      <c r="V4321" s="130">
        <f>IFERROR(Table1[[#This Row],[Female Ballots]]/Table1[[#This Row],[Female Population]],"0.0%")</f>
        <v>0.10379229200544482</v>
      </c>
      <c r="W4321" s="130">
        <f>IFERROR(Table1[[#This Row],[Male Ballots]]/Table1[[#This Row],[Male Population]],"0.0%")</f>
        <v>8.8738868972136134E-2</v>
      </c>
      <c r="X4321" s="130">
        <f>IFERROR(Table1[[#This Row],[Total Ballots]]/Table1[[#This Row],[Total Population]],"0.0%")</f>
        <v>9.6230244931814882E-2</v>
      </c>
      <c r="Y4321" s="130">
        <f>Table1[[#This Row],[Female Ballots]]/Table1[[#This Row],[Female Voters]]</f>
        <v>0.23176287051482058</v>
      </c>
      <c r="Z4321" s="130">
        <f>Table1[[#This Row],[Male Ballots]]/Table1[[#This Row],[Male Voters]]</f>
        <v>0.21431890086063851</v>
      </c>
      <c r="AA4321" s="130">
        <f>Table1[[#This Row],[Total Ballots]]/Table1[[#This Row],[Total Voters]]</f>
        <v>0.22329275088952716</v>
      </c>
    </row>
    <row r="4322" spans="1:27" s="12" customFormat="1" x14ac:dyDescent="0.35">
      <c r="A4322" s="70" t="s">
        <v>39</v>
      </c>
      <c r="B4322" s="71">
        <v>2019</v>
      </c>
      <c r="C4322" s="71" t="s">
        <v>81</v>
      </c>
      <c r="D4322" s="71" t="s">
        <v>70</v>
      </c>
      <c r="E4322" s="72"/>
      <c r="F4322" s="81"/>
      <c r="G4322" s="82" t="s">
        <v>62</v>
      </c>
      <c r="H4322" s="66">
        <v>10737.996000000001</v>
      </c>
      <c r="I4322" s="66">
        <v>15168.975999999999</v>
      </c>
      <c r="J4322" s="66">
        <v>25906.965</v>
      </c>
      <c r="K4322" s="66">
        <v>3429</v>
      </c>
      <c r="L4322" s="66">
        <v>3488</v>
      </c>
      <c r="M4322" s="66">
        <v>12</v>
      </c>
      <c r="N4322" s="66">
        <v>6929</v>
      </c>
      <c r="O4322" s="66">
        <v>316</v>
      </c>
      <c r="P4322" s="66">
        <v>299</v>
      </c>
      <c r="Q4322" s="66">
        <v>2</v>
      </c>
      <c r="R4322" s="73">
        <v>617</v>
      </c>
      <c r="S4322" s="130">
        <f>IFERROR(Table1[[#This Row],[Female Voters]]/Table1[[#This Row],[Female Population]],"0.0%")</f>
        <v>0.31933332811820753</v>
      </c>
      <c r="T4322" s="130">
        <f>IFERROR(Table1[[#This Row],[Male Voters]]/Table1[[#This Row],[Male Population]],"0.0%")</f>
        <v>0.22994300999619224</v>
      </c>
      <c r="U4322" s="130">
        <f>IFERROR(Table1[[#This Row],[Total Voters]]/Table1[[#This Row],[Total Population]],"0.0%")</f>
        <v>0.26745703327271259</v>
      </c>
      <c r="V4322" s="130">
        <f>IFERROR(Table1[[#This Row],[Female Ballots]]/Table1[[#This Row],[Female Population]],"0.0%")</f>
        <v>2.9428209881992875E-2</v>
      </c>
      <c r="W4322" s="130">
        <f>IFERROR(Table1[[#This Row],[Male Ballots]]/Table1[[#This Row],[Male Population]],"0.0%")</f>
        <v>1.9711284400476342E-2</v>
      </c>
      <c r="X4322" s="130">
        <f>IFERROR(Table1[[#This Row],[Total Ballots]]/Table1[[#This Row],[Total Population]],"0.0%")</f>
        <v>2.3815989252311105E-2</v>
      </c>
      <c r="Y4322" s="130">
        <f>Table1[[#This Row],[Female Ballots]]/Table1[[#This Row],[Female Voters]]</f>
        <v>9.2155147273257507E-2</v>
      </c>
      <c r="Z4322" s="130">
        <f>Table1[[#This Row],[Male Ballots]]/Table1[[#This Row],[Male Voters]]</f>
        <v>8.572247706422019E-2</v>
      </c>
      <c r="AA4322" s="130">
        <f>Table1[[#This Row],[Total Ballots]]/Table1[[#This Row],[Total Voters]]</f>
        <v>8.9046038389377982E-2</v>
      </c>
    </row>
    <row r="4323" spans="1:27" s="12" customFormat="1" x14ac:dyDescent="0.35">
      <c r="A4323" s="70" t="s">
        <v>39</v>
      </c>
      <c r="B4323" s="71">
        <v>2019</v>
      </c>
      <c r="C4323" s="71" t="s">
        <v>81</v>
      </c>
      <c r="D4323" s="71" t="s">
        <v>70</v>
      </c>
      <c r="E4323" s="72"/>
      <c r="F4323" s="81"/>
      <c r="G4323" s="82" t="s">
        <v>63</v>
      </c>
      <c r="H4323" s="66">
        <v>17434.001</v>
      </c>
      <c r="I4323" s="66">
        <v>20110</v>
      </c>
      <c r="J4323" s="66">
        <v>37544</v>
      </c>
      <c r="K4323" s="66">
        <v>6811</v>
      </c>
      <c r="L4323" s="66">
        <v>6663</v>
      </c>
      <c r="M4323" s="66">
        <v>8</v>
      </c>
      <c r="N4323" s="66">
        <v>13482</v>
      </c>
      <c r="O4323" s="66">
        <v>536</v>
      </c>
      <c r="P4323" s="66">
        <v>457</v>
      </c>
      <c r="Q4323" s="66">
        <v>1</v>
      </c>
      <c r="R4323" s="73">
        <v>994</v>
      </c>
      <c r="S4323" s="130">
        <f>IFERROR(Table1[[#This Row],[Female Voters]]/Table1[[#This Row],[Female Population]],"0.0%")</f>
        <v>0.39067337440212374</v>
      </c>
      <c r="T4323" s="130">
        <f>IFERROR(Table1[[#This Row],[Male Voters]]/Table1[[#This Row],[Male Population]],"0.0%")</f>
        <v>0.3313276976628543</v>
      </c>
      <c r="U4323" s="130">
        <f>IFERROR(Table1[[#This Row],[Total Voters]]/Table1[[#This Row],[Total Population]],"0.0%")</f>
        <v>0.35909865757511189</v>
      </c>
      <c r="V4323" s="130">
        <f>IFERROR(Table1[[#This Row],[Female Ballots]]/Table1[[#This Row],[Female Population]],"0.0%")</f>
        <v>3.0744520434523321E-2</v>
      </c>
      <c r="W4323" s="130">
        <f>IFERROR(Table1[[#This Row],[Male Ballots]]/Table1[[#This Row],[Male Population]],"0.0%")</f>
        <v>2.2725012431626057E-2</v>
      </c>
      <c r="X4323" s="130">
        <f>IFERROR(Table1[[#This Row],[Total Ballots]]/Table1[[#This Row],[Total Population]],"0.0%")</f>
        <v>2.6475601960366503E-2</v>
      </c>
      <c r="Y4323" s="130">
        <f>Table1[[#This Row],[Female Ballots]]/Table1[[#This Row],[Female Voters]]</f>
        <v>7.8696226692115692E-2</v>
      </c>
      <c r="Z4323" s="130">
        <f>Table1[[#This Row],[Male Ballots]]/Table1[[#This Row],[Male Voters]]</f>
        <v>6.8587723247786281E-2</v>
      </c>
      <c r="AA4323" s="130">
        <f>Table1[[#This Row],[Total Ballots]]/Table1[[#This Row],[Total Voters]]</f>
        <v>7.3727933541017657E-2</v>
      </c>
    </row>
    <row r="4324" spans="1:27" s="12" customFormat="1" x14ac:dyDescent="0.35">
      <c r="A4324" s="70" t="s">
        <v>39</v>
      </c>
      <c r="B4324" s="71">
        <v>2019</v>
      </c>
      <c r="C4324" s="71" t="s">
        <v>81</v>
      </c>
      <c r="D4324" s="71" t="s">
        <v>70</v>
      </c>
      <c r="E4324" s="72"/>
      <c r="F4324" s="81"/>
      <c r="G4324" s="82" t="s">
        <v>64</v>
      </c>
      <c r="H4324" s="66">
        <v>16446.002</v>
      </c>
      <c r="I4324" s="66">
        <v>16935.001</v>
      </c>
      <c r="J4324" s="66">
        <v>33381</v>
      </c>
      <c r="K4324" s="66">
        <v>7282</v>
      </c>
      <c r="L4324" s="66">
        <v>6911</v>
      </c>
      <c r="M4324" s="66">
        <v>4</v>
      </c>
      <c r="N4324" s="66">
        <v>14197</v>
      </c>
      <c r="O4324" s="66">
        <v>788</v>
      </c>
      <c r="P4324" s="66">
        <v>670</v>
      </c>
      <c r="Q4324" s="66">
        <v>1</v>
      </c>
      <c r="R4324" s="73">
        <v>1459</v>
      </c>
      <c r="S4324" s="130">
        <f>IFERROR(Table1[[#This Row],[Female Voters]]/Table1[[#This Row],[Female Population]],"0.0%")</f>
        <v>0.44278238565214817</v>
      </c>
      <c r="T4324" s="130">
        <f>IFERROR(Table1[[#This Row],[Male Voters]]/Table1[[#This Row],[Male Population]],"0.0%")</f>
        <v>0.40808973084796391</v>
      </c>
      <c r="U4324" s="130">
        <f>IFERROR(Table1[[#This Row],[Total Voters]]/Table1[[#This Row],[Total Population]],"0.0%")</f>
        <v>0.42530181839968845</v>
      </c>
      <c r="V4324" s="130">
        <f>IFERROR(Table1[[#This Row],[Female Ballots]]/Table1[[#This Row],[Female Population]],"0.0%")</f>
        <v>4.7914380650081398E-2</v>
      </c>
      <c r="W4324" s="130">
        <f>IFERROR(Table1[[#This Row],[Male Ballots]]/Table1[[#This Row],[Male Population]],"0.0%")</f>
        <v>3.9563032798167537E-2</v>
      </c>
      <c r="X4324" s="130">
        <f>IFERROR(Table1[[#This Row],[Total Ballots]]/Table1[[#This Row],[Total Population]],"0.0%")</f>
        <v>4.370749827746323E-2</v>
      </c>
      <c r="Y4324" s="130">
        <f>Table1[[#This Row],[Female Ballots]]/Table1[[#This Row],[Female Voters]]</f>
        <v>0.10821202966218071</v>
      </c>
      <c r="Z4324" s="130">
        <f>Table1[[#This Row],[Male Ballots]]/Table1[[#This Row],[Male Voters]]</f>
        <v>9.6946896252351325E-2</v>
      </c>
      <c r="AA4324" s="130">
        <f>Table1[[#This Row],[Total Ballots]]/Table1[[#This Row],[Total Voters]]</f>
        <v>0.10276819046277383</v>
      </c>
    </row>
    <row r="4325" spans="1:27" s="12" customFormat="1" x14ac:dyDescent="0.35">
      <c r="A4325" s="70" t="s">
        <v>39</v>
      </c>
      <c r="B4325" s="71">
        <v>2019</v>
      </c>
      <c r="C4325" s="71" t="s">
        <v>81</v>
      </c>
      <c r="D4325" s="71" t="s">
        <v>70</v>
      </c>
      <c r="E4325" s="72"/>
      <c r="F4325" s="81"/>
      <c r="G4325" s="82" t="s">
        <v>65</v>
      </c>
      <c r="H4325" s="66">
        <v>16164.002</v>
      </c>
      <c r="I4325" s="66">
        <v>15722.002</v>
      </c>
      <c r="J4325" s="66">
        <v>31886</v>
      </c>
      <c r="K4325" s="66">
        <v>7557</v>
      </c>
      <c r="L4325" s="66">
        <v>7104</v>
      </c>
      <c r="M4325" s="66">
        <v>2</v>
      </c>
      <c r="N4325" s="66">
        <v>14663</v>
      </c>
      <c r="O4325" s="66">
        <v>1264</v>
      </c>
      <c r="P4325" s="66">
        <v>1031</v>
      </c>
      <c r="Q4325" s="66">
        <v>1</v>
      </c>
      <c r="R4325" s="73">
        <v>2296</v>
      </c>
      <c r="S4325" s="130">
        <f>IFERROR(Table1[[#This Row],[Female Voters]]/Table1[[#This Row],[Female Population]],"0.0%")</f>
        <v>0.46752035789156671</v>
      </c>
      <c r="T4325" s="130">
        <f>IFERROR(Table1[[#This Row],[Male Voters]]/Table1[[#This Row],[Male Population]],"0.0%")</f>
        <v>0.45185085207341913</v>
      </c>
      <c r="U4325" s="130">
        <f>IFERROR(Table1[[#This Row],[Total Voters]]/Table1[[#This Row],[Total Population]],"0.0%")</f>
        <v>0.45985699052875872</v>
      </c>
      <c r="V4325" s="130">
        <f>IFERROR(Table1[[#This Row],[Female Ballots]]/Table1[[#This Row],[Female Population]],"0.0%")</f>
        <v>7.819845605067359E-2</v>
      </c>
      <c r="W4325" s="130">
        <f>IFERROR(Table1[[#This Row],[Male Ballots]]/Table1[[#This Row],[Male Population]],"0.0%")</f>
        <v>6.557689027135348E-2</v>
      </c>
      <c r="X4325" s="130">
        <f>IFERROR(Table1[[#This Row],[Total Ballots]]/Table1[[#This Row],[Total Population]],"0.0%")</f>
        <v>7.2006523239039083E-2</v>
      </c>
      <c r="Y4325" s="130">
        <f>Table1[[#This Row],[Female Ballots]]/Table1[[#This Row],[Female Voters]]</f>
        <v>0.16726214106126769</v>
      </c>
      <c r="Z4325" s="130">
        <f>Table1[[#This Row],[Male Ballots]]/Table1[[#This Row],[Male Voters]]</f>
        <v>0.14512950450450451</v>
      </c>
      <c r="AA4325" s="130">
        <f>Table1[[#This Row],[Total Ballots]]/Table1[[#This Row],[Total Voters]]</f>
        <v>0.15658460069562846</v>
      </c>
    </row>
    <row r="4326" spans="1:27" s="12" customFormat="1" x14ac:dyDescent="0.35">
      <c r="A4326" s="70" t="s">
        <v>39</v>
      </c>
      <c r="B4326" s="71">
        <v>2019</v>
      </c>
      <c r="C4326" s="71" t="s">
        <v>81</v>
      </c>
      <c r="D4326" s="71" t="s">
        <v>70</v>
      </c>
      <c r="E4326" s="72"/>
      <c r="F4326" s="81"/>
      <c r="G4326" s="82" t="s">
        <v>66</v>
      </c>
      <c r="H4326" s="66">
        <v>19492.003000000001</v>
      </c>
      <c r="I4326" s="66">
        <v>18109.002</v>
      </c>
      <c r="J4326" s="66">
        <v>37601</v>
      </c>
      <c r="K4326" s="66">
        <v>9734</v>
      </c>
      <c r="L4326" s="66">
        <v>8932</v>
      </c>
      <c r="M4326" s="66">
        <v>5</v>
      </c>
      <c r="N4326" s="66">
        <v>18671</v>
      </c>
      <c r="O4326" s="66">
        <v>2618</v>
      </c>
      <c r="P4326" s="66">
        <v>2195</v>
      </c>
      <c r="Q4326" s="66">
        <v>1</v>
      </c>
      <c r="R4326" s="73">
        <v>4814</v>
      </c>
      <c r="S4326" s="130">
        <f>IFERROR(Table1[[#This Row],[Female Voters]]/Table1[[#This Row],[Female Population]],"0.0%")</f>
        <v>0.49938428595563011</v>
      </c>
      <c r="T4326" s="130">
        <f>IFERROR(Table1[[#This Row],[Male Voters]]/Table1[[#This Row],[Male Population]],"0.0%")</f>
        <v>0.49323535333421464</v>
      </c>
      <c r="U4326" s="130">
        <f>IFERROR(Table1[[#This Row],[Total Voters]]/Table1[[#This Row],[Total Population]],"0.0%")</f>
        <v>0.49655594266109943</v>
      </c>
      <c r="V4326" s="130">
        <f>IFERROR(Table1[[#This Row],[Female Ballots]]/Table1[[#This Row],[Female Population]],"0.0%")</f>
        <v>0.13431149174356272</v>
      </c>
      <c r="W4326" s="130">
        <f>IFERROR(Table1[[#This Row],[Male Ballots]]/Table1[[#This Row],[Male Population]],"0.0%")</f>
        <v>0.1212104344568519</v>
      </c>
      <c r="X4326" s="130">
        <f>IFERROR(Table1[[#This Row],[Total Ballots]]/Table1[[#This Row],[Total Population]],"0.0%")</f>
        <v>0.12802850988005637</v>
      </c>
      <c r="Y4326" s="130">
        <f>Table1[[#This Row],[Female Ballots]]/Table1[[#This Row],[Female Voters]]</f>
        <v>0.26895418122046433</v>
      </c>
      <c r="Z4326" s="130">
        <f>Table1[[#This Row],[Male Ballots]]/Table1[[#This Row],[Male Voters]]</f>
        <v>0.24574563367666816</v>
      </c>
      <c r="AA4326" s="130">
        <f>Table1[[#This Row],[Total Ballots]]/Table1[[#This Row],[Total Voters]]</f>
        <v>0.25783300305286272</v>
      </c>
    </row>
    <row r="4327" spans="1:27" s="12" customFormat="1" x14ac:dyDescent="0.35">
      <c r="A4327" s="70" t="s">
        <v>39</v>
      </c>
      <c r="B4327" s="71">
        <v>2019</v>
      </c>
      <c r="C4327" s="71" t="s">
        <v>81</v>
      </c>
      <c r="D4327" s="71" t="s">
        <v>70</v>
      </c>
      <c r="E4327" s="72"/>
      <c r="F4327" s="81"/>
      <c r="G4327" s="82" t="s">
        <v>67</v>
      </c>
      <c r="H4327" s="66">
        <v>27075.008000000002</v>
      </c>
      <c r="I4327" s="66">
        <v>23118.006000000001</v>
      </c>
      <c r="J4327" s="66">
        <v>50193.006000000001</v>
      </c>
      <c r="K4327" s="66">
        <v>13262</v>
      </c>
      <c r="L4327" s="66">
        <v>12101</v>
      </c>
      <c r="M4327" s="66">
        <v>3</v>
      </c>
      <c r="N4327" s="66">
        <v>25366</v>
      </c>
      <c r="O4327" s="66">
        <v>5620</v>
      </c>
      <c r="P4327" s="66">
        <v>5035</v>
      </c>
      <c r="Q4327" s="66"/>
      <c r="R4327" s="66">
        <v>10655</v>
      </c>
      <c r="S4327" s="130">
        <f>IFERROR(Table1[[#This Row],[Female Voters]]/Table1[[#This Row],[Female Population]],"0.0%")</f>
        <v>0.48982441667237914</v>
      </c>
      <c r="T4327" s="130">
        <f>IFERROR(Table1[[#This Row],[Male Voters]]/Table1[[#This Row],[Male Population]],"0.0%")</f>
        <v>0.52344479882910311</v>
      </c>
      <c r="U4327" s="130">
        <f>IFERROR(Table1[[#This Row],[Total Voters]]/Table1[[#This Row],[Total Population]],"0.0%")</f>
        <v>0.505369214188925</v>
      </c>
      <c r="V4327" s="130">
        <f>IFERROR(Table1[[#This Row],[Female Ballots]]/Table1[[#This Row],[Female Population]],"0.0%")</f>
        <v>0.20757149914784881</v>
      </c>
      <c r="W4327" s="130">
        <f>IFERROR(Table1[[#This Row],[Male Ballots]]/Table1[[#This Row],[Male Population]],"0.0%")</f>
        <v>0.2177956005375204</v>
      </c>
      <c r="X4327" s="130">
        <f>IFERROR(Table1[[#This Row],[Total Ballots]]/Table1[[#This Row],[Total Population]],"0.0%")</f>
        <v>0.21228057152026319</v>
      </c>
      <c r="Y4327" s="130">
        <f>Table1[[#This Row],[Female Ballots]]/Table1[[#This Row],[Female Voters]]</f>
        <v>0.42376715427537326</v>
      </c>
      <c r="Z4327" s="130">
        <f>Table1[[#This Row],[Male Ballots]]/Table1[[#This Row],[Male Voters]]</f>
        <v>0.41608131559375261</v>
      </c>
      <c r="AA4327" s="130">
        <f>Table1[[#This Row],[Total Ballots]]/Table1[[#This Row],[Total Voters]]</f>
        <v>0.42005046124733897</v>
      </c>
    </row>
    <row r="4328" spans="1:27" s="12" customFormat="1" x14ac:dyDescent="0.35">
      <c r="A4328" s="70" t="s">
        <v>50</v>
      </c>
      <c r="B4328" s="71">
        <v>2019</v>
      </c>
      <c r="C4328" s="71" t="s">
        <v>81</v>
      </c>
      <c r="D4328" s="71"/>
      <c r="E4328" s="72"/>
      <c r="F4328" s="81"/>
      <c r="G4328" s="82" t="s">
        <v>79</v>
      </c>
      <c r="H4328" s="66">
        <v>18480.9964</v>
      </c>
      <c r="I4328" s="66">
        <v>18614.997100000001</v>
      </c>
      <c r="J4328" s="66">
        <v>37095.996599999999</v>
      </c>
      <c r="K4328" s="66">
        <v>13563</v>
      </c>
      <c r="L4328" s="66">
        <v>13132</v>
      </c>
      <c r="M4328" s="66">
        <v>19</v>
      </c>
      <c r="N4328" s="66">
        <v>26714</v>
      </c>
      <c r="O4328" s="66">
        <v>5173</v>
      </c>
      <c r="P4328" s="66">
        <v>4679</v>
      </c>
      <c r="Q4328" s="66">
        <v>3</v>
      </c>
      <c r="R4328" s="73">
        <v>9855</v>
      </c>
      <c r="S4328" s="130">
        <f>IFERROR(Table1[[#This Row],[Female Voters]]/Table1[[#This Row],[Female Population]],"0.0%")</f>
        <v>0.73388900178563965</v>
      </c>
      <c r="T4328" s="130">
        <f>IFERROR(Table1[[#This Row],[Male Voters]]/Table1[[#This Row],[Male Population]],"0.0%")</f>
        <v>0.7054527018970097</v>
      </c>
      <c r="U4328" s="130">
        <f>IFERROR(Table1[[#This Row],[Total Voters]]/Table1[[#This Row],[Total Population]],"0.0%")</f>
        <v>0.72013161657449587</v>
      </c>
      <c r="V4328" s="130">
        <f>IFERROR(Table1[[#This Row],[Female Ballots]]/Table1[[#This Row],[Female Population]],"0.0%")</f>
        <v>0.27990915035295394</v>
      </c>
      <c r="W4328" s="130">
        <f>IFERROR(Table1[[#This Row],[Male Ballots]]/Table1[[#This Row],[Male Population]],"0.0%")</f>
        <v>0.25135647214256079</v>
      </c>
      <c r="X4328" s="130">
        <f>IFERROR(Table1[[#This Row],[Total Ballots]]/Table1[[#This Row],[Total Population]],"0.0%")</f>
        <v>0.26566209033995869</v>
      </c>
      <c r="Y4328" s="130">
        <f>Table1[[#This Row],[Female Ballots]]/Table1[[#This Row],[Female Voters]]</f>
        <v>0.38140529381405291</v>
      </c>
      <c r="Z4328" s="130">
        <f>Table1[[#This Row],[Male Ballots]]/Table1[[#This Row],[Male Voters]]</f>
        <v>0.35630520865062443</v>
      </c>
      <c r="AA4328" s="130">
        <f>Table1[[#This Row],[Total Ballots]]/Table1[[#This Row],[Total Voters]]</f>
        <v>0.3689076888522872</v>
      </c>
    </row>
    <row r="4329" spans="1:27" s="12" customFormat="1" x14ac:dyDescent="0.35">
      <c r="A4329" s="70" t="s">
        <v>50</v>
      </c>
      <c r="B4329" s="71">
        <v>2019</v>
      </c>
      <c r="C4329" s="71" t="s">
        <v>81</v>
      </c>
      <c r="D4329" s="71"/>
      <c r="E4329" s="72"/>
      <c r="F4329" s="81"/>
      <c r="G4329" s="82" t="s">
        <v>62</v>
      </c>
      <c r="H4329" s="66">
        <v>4587.9793</v>
      </c>
      <c r="I4329" s="66">
        <v>4570.9794000000002</v>
      </c>
      <c r="J4329" s="66">
        <v>9158.9589999999989</v>
      </c>
      <c r="K4329" s="66">
        <v>1532</v>
      </c>
      <c r="L4329" s="66">
        <v>1466</v>
      </c>
      <c r="M4329" s="66">
        <v>7</v>
      </c>
      <c r="N4329" s="66">
        <v>3005</v>
      </c>
      <c r="O4329" s="66">
        <v>182</v>
      </c>
      <c r="P4329" s="66">
        <v>166</v>
      </c>
      <c r="Q4329" s="66"/>
      <c r="R4329" s="73">
        <v>348</v>
      </c>
      <c r="S4329" s="130">
        <f>IFERROR(Table1[[#This Row],[Female Voters]]/Table1[[#This Row],[Female Population]],"0.0%")</f>
        <v>0.33391606627344633</v>
      </c>
      <c r="T4329" s="130">
        <f>IFERROR(Table1[[#This Row],[Male Voters]]/Table1[[#This Row],[Male Population]],"0.0%")</f>
        <v>0.32071901264748642</v>
      </c>
      <c r="U4329" s="130">
        <f>IFERROR(Table1[[#This Row],[Total Voters]]/Table1[[#This Row],[Total Population]],"0.0%")</f>
        <v>0.3280940552305126</v>
      </c>
      <c r="V4329" s="130">
        <f>IFERROR(Table1[[#This Row],[Female Ballots]]/Table1[[#This Row],[Female Population]],"0.0%")</f>
        <v>3.9668879935879399E-2</v>
      </c>
      <c r="W4329" s="130">
        <f>IFERROR(Table1[[#This Row],[Male Ballots]]/Table1[[#This Row],[Male Population]],"0.0%")</f>
        <v>3.6316068280684004E-2</v>
      </c>
      <c r="X4329" s="130">
        <f>IFERROR(Table1[[#This Row],[Total Ballots]]/Table1[[#This Row],[Total Population]],"0.0%")</f>
        <v>3.7995584432684984E-2</v>
      </c>
      <c r="Y4329" s="130">
        <f>Table1[[#This Row],[Female Ballots]]/Table1[[#This Row],[Female Voters]]</f>
        <v>0.11879895561357702</v>
      </c>
      <c r="Z4329" s="130">
        <f>Table1[[#This Row],[Male Ballots]]/Table1[[#This Row],[Male Voters]]</f>
        <v>0.11323328785811733</v>
      </c>
      <c r="AA4329" s="130">
        <f>Table1[[#This Row],[Total Ballots]]/Table1[[#This Row],[Total Voters]]</f>
        <v>0.11580698835274543</v>
      </c>
    </row>
    <row r="4330" spans="1:27" s="12" customFormat="1" x14ac:dyDescent="0.35">
      <c r="A4330" s="70" t="s">
        <v>50</v>
      </c>
      <c r="B4330" s="71">
        <v>2019</v>
      </c>
      <c r="C4330" s="71" t="s">
        <v>81</v>
      </c>
      <c r="D4330" s="71"/>
      <c r="E4330" s="72"/>
      <c r="F4330" s="81"/>
      <c r="G4330" s="82" t="s">
        <v>63</v>
      </c>
      <c r="H4330" s="66">
        <v>2513.998</v>
      </c>
      <c r="I4330" s="66">
        <v>2883.9970000000003</v>
      </c>
      <c r="J4330" s="66">
        <v>5397.9960000000001</v>
      </c>
      <c r="K4330" s="66">
        <v>1959</v>
      </c>
      <c r="L4330" s="66">
        <v>1991</v>
      </c>
      <c r="M4330" s="66">
        <v>6</v>
      </c>
      <c r="N4330" s="66">
        <v>3956</v>
      </c>
      <c r="O4330" s="66">
        <v>343</v>
      </c>
      <c r="P4330" s="66">
        <v>301</v>
      </c>
      <c r="Q4330" s="66">
        <v>1</v>
      </c>
      <c r="R4330" s="73">
        <v>645</v>
      </c>
      <c r="S4330" s="130">
        <f>IFERROR(Table1[[#This Row],[Female Voters]]/Table1[[#This Row],[Female Population]],"0.0%")</f>
        <v>0.77923689676761876</v>
      </c>
      <c r="T4330" s="130">
        <f>IFERROR(Table1[[#This Row],[Male Voters]]/Table1[[#This Row],[Male Population]],"0.0%")</f>
        <v>0.69036132839250519</v>
      </c>
      <c r="U4330" s="130">
        <f>IFERROR(Table1[[#This Row],[Total Voters]]/Table1[[#This Row],[Total Population]],"0.0%")</f>
        <v>0.73286456677626288</v>
      </c>
      <c r="V4330" s="130">
        <f>IFERROR(Table1[[#This Row],[Female Ballots]]/Table1[[#This Row],[Female Population]],"0.0%")</f>
        <v>0.13643606717268669</v>
      </c>
      <c r="W4330" s="130">
        <f>IFERROR(Table1[[#This Row],[Male Ballots]]/Table1[[#This Row],[Male Population]],"0.0%")</f>
        <v>0.10436904060579812</v>
      </c>
      <c r="X4330" s="130">
        <f>IFERROR(Table1[[#This Row],[Total Ballots]]/Table1[[#This Row],[Total Population]],"0.0%")</f>
        <v>0.1194887880613472</v>
      </c>
      <c r="Y4330" s="130">
        <f>Table1[[#This Row],[Female Ballots]]/Table1[[#This Row],[Female Voters]]</f>
        <v>0.17508933129147525</v>
      </c>
      <c r="Z4330" s="130">
        <f>Table1[[#This Row],[Male Ballots]]/Table1[[#This Row],[Male Voters]]</f>
        <v>0.15118031140130589</v>
      </c>
      <c r="AA4330" s="130">
        <f>Table1[[#This Row],[Total Ballots]]/Table1[[#This Row],[Total Voters]]</f>
        <v>0.16304347826086957</v>
      </c>
    </row>
    <row r="4331" spans="1:27" s="12" customFormat="1" x14ac:dyDescent="0.35">
      <c r="A4331" s="70" t="s">
        <v>50</v>
      </c>
      <c r="B4331" s="71">
        <v>2019</v>
      </c>
      <c r="C4331" s="71" t="s">
        <v>81</v>
      </c>
      <c r="D4331" s="71"/>
      <c r="E4331" s="72"/>
      <c r="F4331" s="81"/>
      <c r="G4331" s="82" t="s">
        <v>64</v>
      </c>
      <c r="H4331" s="66">
        <v>2304.002</v>
      </c>
      <c r="I4331" s="66">
        <v>2385.002</v>
      </c>
      <c r="J4331" s="66">
        <v>4689.0050000000001</v>
      </c>
      <c r="K4331" s="66">
        <v>1862</v>
      </c>
      <c r="L4331" s="66">
        <v>1816</v>
      </c>
      <c r="M4331" s="66">
        <v>1</v>
      </c>
      <c r="N4331" s="66">
        <v>3679</v>
      </c>
      <c r="O4331" s="66">
        <v>511</v>
      </c>
      <c r="P4331" s="66">
        <v>433</v>
      </c>
      <c r="Q4331" s="66"/>
      <c r="R4331" s="73">
        <v>944</v>
      </c>
      <c r="S4331" s="130">
        <f>IFERROR(Table1[[#This Row],[Female Voters]]/Table1[[#This Row],[Female Population]],"0.0%")</f>
        <v>0.80815902069529455</v>
      </c>
      <c r="T4331" s="130">
        <f>IFERROR(Table1[[#This Row],[Male Voters]]/Table1[[#This Row],[Male Population]],"0.0%")</f>
        <v>0.76142493800843769</v>
      </c>
      <c r="U4331" s="130">
        <f>IFERROR(Table1[[#This Row],[Total Voters]]/Table1[[#This Row],[Total Population]],"0.0%")</f>
        <v>0.78460142396947752</v>
      </c>
      <c r="V4331" s="130">
        <f>IFERROR(Table1[[#This Row],[Female Ballots]]/Table1[[#This Row],[Female Population]],"0.0%")</f>
        <v>0.22178800192013723</v>
      </c>
      <c r="W4331" s="130">
        <f>IFERROR(Table1[[#This Row],[Male Ballots]]/Table1[[#This Row],[Male Population]],"0.0%")</f>
        <v>0.18155121043923653</v>
      </c>
      <c r="X4331" s="130">
        <f>IFERROR(Table1[[#This Row],[Total Ballots]]/Table1[[#This Row],[Total Population]],"0.0%")</f>
        <v>0.20132202887392953</v>
      </c>
      <c r="Y4331" s="130">
        <f>Table1[[#This Row],[Female Ballots]]/Table1[[#This Row],[Female Voters]]</f>
        <v>0.27443609022556392</v>
      </c>
      <c r="Z4331" s="130">
        <f>Table1[[#This Row],[Male Ballots]]/Table1[[#This Row],[Male Voters]]</f>
        <v>0.23843612334801761</v>
      </c>
      <c r="AA4331" s="130">
        <f>Table1[[#This Row],[Total Ballots]]/Table1[[#This Row],[Total Voters]]</f>
        <v>0.25659146507203046</v>
      </c>
    </row>
    <row r="4332" spans="1:27" s="12" customFormat="1" x14ac:dyDescent="0.35">
      <c r="A4332" s="70" t="s">
        <v>50</v>
      </c>
      <c r="B4332" s="71">
        <v>2019</v>
      </c>
      <c r="C4332" s="71" t="s">
        <v>81</v>
      </c>
      <c r="D4332" s="71"/>
      <c r="E4332" s="72"/>
      <c r="F4332" s="81"/>
      <c r="G4332" s="82" t="s">
        <v>65</v>
      </c>
      <c r="H4332" s="66">
        <v>2203.0029999999997</v>
      </c>
      <c r="I4332" s="66">
        <v>2271.0039999999999</v>
      </c>
      <c r="J4332" s="66">
        <v>4474.0069999999996</v>
      </c>
      <c r="K4332" s="66">
        <v>1889</v>
      </c>
      <c r="L4332" s="66">
        <v>1859</v>
      </c>
      <c r="M4332" s="66">
        <v>2</v>
      </c>
      <c r="N4332" s="66">
        <v>3750</v>
      </c>
      <c r="O4332" s="66">
        <v>630</v>
      </c>
      <c r="P4332" s="66">
        <v>574</v>
      </c>
      <c r="Q4332" s="66"/>
      <c r="R4332" s="73">
        <v>1204</v>
      </c>
      <c r="S4332" s="130">
        <f>IFERROR(Table1[[#This Row],[Female Voters]]/Table1[[#This Row],[Female Population]],"0.0%")</f>
        <v>0.85746592265194388</v>
      </c>
      <c r="T4332" s="130">
        <f>IFERROR(Table1[[#This Row],[Male Voters]]/Table1[[#This Row],[Male Population]],"0.0%")</f>
        <v>0.81858068061526978</v>
      </c>
      <c r="U4332" s="130">
        <f>IFERROR(Table1[[#This Row],[Total Voters]]/Table1[[#This Row],[Total Population]],"0.0%")</f>
        <v>0.83817481733935606</v>
      </c>
      <c r="V4332" s="130">
        <f>IFERROR(Table1[[#This Row],[Female Ballots]]/Table1[[#This Row],[Female Population]],"0.0%")</f>
        <v>0.28597328283256995</v>
      </c>
      <c r="W4332" s="130">
        <f>IFERROR(Table1[[#This Row],[Male Ballots]]/Table1[[#This Row],[Male Population]],"0.0%")</f>
        <v>0.25275164640837272</v>
      </c>
      <c r="X4332" s="130">
        <f>IFERROR(Table1[[#This Row],[Total Ballots]]/Table1[[#This Row],[Total Population]],"0.0%")</f>
        <v>0.26910999468708924</v>
      </c>
      <c r="Y4332" s="130">
        <f>Table1[[#This Row],[Female Ballots]]/Table1[[#This Row],[Female Voters]]</f>
        <v>0.33350979354155635</v>
      </c>
      <c r="Z4332" s="130">
        <f>Table1[[#This Row],[Male Ballots]]/Table1[[#This Row],[Male Voters]]</f>
        <v>0.3087681549220011</v>
      </c>
      <c r="AA4332" s="130">
        <f>Table1[[#This Row],[Total Ballots]]/Table1[[#This Row],[Total Voters]]</f>
        <v>0.32106666666666667</v>
      </c>
    </row>
    <row r="4333" spans="1:27" s="12" customFormat="1" x14ac:dyDescent="0.35">
      <c r="A4333" s="70" t="s">
        <v>50</v>
      </c>
      <c r="B4333" s="71">
        <v>2019</v>
      </c>
      <c r="C4333" s="71" t="s">
        <v>81</v>
      </c>
      <c r="D4333" s="71"/>
      <c r="E4333" s="72"/>
      <c r="F4333" s="81"/>
      <c r="G4333" s="82" t="s">
        <v>66</v>
      </c>
      <c r="H4333" s="66">
        <v>2867.0059999999999</v>
      </c>
      <c r="I4333" s="66">
        <v>2710.0059999999999</v>
      </c>
      <c r="J4333" s="66">
        <v>5577.0129999999999</v>
      </c>
      <c r="K4333" s="66">
        <v>2604</v>
      </c>
      <c r="L4333" s="66">
        <v>2393</v>
      </c>
      <c r="M4333" s="66">
        <v>2</v>
      </c>
      <c r="N4333" s="66">
        <v>4999</v>
      </c>
      <c r="O4333" s="66">
        <v>1201</v>
      </c>
      <c r="P4333" s="66">
        <v>1009</v>
      </c>
      <c r="Q4333" s="66">
        <v>1</v>
      </c>
      <c r="R4333" s="73">
        <v>2211</v>
      </c>
      <c r="S4333" s="130">
        <f>IFERROR(Table1[[#This Row],[Female Voters]]/Table1[[#This Row],[Female Population]],"0.0%")</f>
        <v>0.90826457984392084</v>
      </c>
      <c r="T4333" s="130">
        <f>IFERROR(Table1[[#This Row],[Male Voters]]/Table1[[#This Row],[Male Population]],"0.0%")</f>
        <v>0.88302387522389258</v>
      </c>
      <c r="U4333" s="130">
        <f>IFERROR(Table1[[#This Row],[Total Voters]]/Table1[[#This Row],[Total Population]],"0.0%")</f>
        <v>0.896357960793708</v>
      </c>
      <c r="V4333" s="130">
        <f>IFERROR(Table1[[#This Row],[Female Ballots]]/Table1[[#This Row],[Female Population]],"0.0%")</f>
        <v>0.41890390184045656</v>
      </c>
      <c r="W4333" s="130">
        <f>IFERROR(Table1[[#This Row],[Male Ballots]]/Table1[[#This Row],[Male Population]],"0.0%")</f>
        <v>0.37232389891387696</v>
      </c>
      <c r="X4333" s="130">
        <f>IFERROR(Table1[[#This Row],[Total Ballots]]/Table1[[#This Row],[Total Population]],"0.0%")</f>
        <v>0.39644878001898148</v>
      </c>
      <c r="Y4333" s="130">
        <f>Table1[[#This Row],[Female Ballots]]/Table1[[#This Row],[Female Voters]]</f>
        <v>0.46121351766513058</v>
      </c>
      <c r="Z4333" s="130">
        <f>Table1[[#This Row],[Male Ballots]]/Table1[[#This Row],[Male Voters]]</f>
        <v>0.42164646886753032</v>
      </c>
      <c r="AA4333" s="130">
        <f>Table1[[#This Row],[Total Ballots]]/Table1[[#This Row],[Total Voters]]</f>
        <v>0.44228845769153829</v>
      </c>
    </row>
    <row r="4334" spans="1:27" s="12" customFormat="1" x14ac:dyDescent="0.35">
      <c r="A4334" s="70" t="s">
        <v>50</v>
      </c>
      <c r="B4334" s="71">
        <v>2019</v>
      </c>
      <c r="C4334" s="71" t="s">
        <v>81</v>
      </c>
      <c r="D4334" s="71"/>
      <c r="E4334" s="72"/>
      <c r="F4334" s="81"/>
      <c r="G4334" s="82" t="s">
        <v>67</v>
      </c>
      <c r="H4334" s="66">
        <v>4005.0081</v>
      </c>
      <c r="I4334" s="66">
        <v>3794.0086999999994</v>
      </c>
      <c r="J4334" s="66">
        <v>7799.016599999999</v>
      </c>
      <c r="K4334" s="66">
        <v>3717</v>
      </c>
      <c r="L4334" s="66">
        <v>3607</v>
      </c>
      <c r="M4334" s="66">
        <v>1</v>
      </c>
      <c r="N4334" s="66">
        <v>7325</v>
      </c>
      <c r="O4334" s="66">
        <v>2306</v>
      </c>
      <c r="P4334" s="66">
        <v>2196</v>
      </c>
      <c r="Q4334" s="66">
        <v>1</v>
      </c>
      <c r="R4334" s="66">
        <v>4503</v>
      </c>
      <c r="S4334" s="130">
        <f>IFERROR(Table1[[#This Row],[Female Voters]]/Table1[[#This Row],[Female Population]],"0.0%")</f>
        <v>0.92808801060851787</v>
      </c>
      <c r="T4334" s="130">
        <f>IFERROR(Table1[[#This Row],[Male Voters]]/Table1[[#This Row],[Male Population]],"0.0%")</f>
        <v>0.9507094699071198</v>
      </c>
      <c r="U4334" s="130">
        <f>IFERROR(Table1[[#This Row],[Total Voters]]/Table1[[#This Row],[Total Population]],"0.0%")</f>
        <v>0.93922097819358419</v>
      </c>
      <c r="V4334" s="130">
        <f>IFERROR(Table1[[#This Row],[Female Ballots]]/Table1[[#This Row],[Female Population]],"0.0%")</f>
        <v>0.57577911015960237</v>
      </c>
      <c r="W4334" s="130">
        <f>IFERROR(Table1[[#This Row],[Male Ballots]]/Table1[[#This Row],[Male Population]],"0.0%")</f>
        <v>0.57880731796951346</v>
      </c>
      <c r="X4334" s="130">
        <f>IFERROR(Table1[[#This Row],[Total Ballots]]/Table1[[#This Row],[Total Population]],"0.0%")</f>
        <v>0.57738048666289554</v>
      </c>
      <c r="Y4334" s="130">
        <f>Table1[[#This Row],[Female Ballots]]/Table1[[#This Row],[Female Voters]]</f>
        <v>0.62039278988431534</v>
      </c>
      <c r="Z4334" s="130">
        <f>Table1[[#This Row],[Male Ballots]]/Table1[[#This Row],[Male Voters]]</f>
        <v>0.6088161907402273</v>
      </c>
      <c r="AA4334" s="130">
        <f>Table1[[#This Row],[Total Ballots]]/Table1[[#This Row],[Total Voters]]</f>
        <v>0.61474402730375421</v>
      </c>
    </row>
    <row r="4335" spans="1:27" s="12" customFormat="1" x14ac:dyDescent="0.35">
      <c r="A4335" s="70" t="s">
        <v>29</v>
      </c>
      <c r="B4335" s="71">
        <v>2019</v>
      </c>
      <c r="C4335" s="71" t="s">
        <v>81</v>
      </c>
      <c r="D4335" s="71"/>
      <c r="E4335" s="72"/>
      <c r="F4335" s="81"/>
      <c r="G4335" s="82" t="s">
        <v>79</v>
      </c>
      <c r="H4335" s="66">
        <v>8838.9851400000007</v>
      </c>
      <c r="I4335" s="66">
        <v>9175.9951000000001</v>
      </c>
      <c r="J4335" s="66">
        <v>18014.979599999999</v>
      </c>
      <c r="K4335" s="66">
        <v>7108</v>
      </c>
      <c r="L4335" s="66">
        <v>7137</v>
      </c>
      <c r="M4335" s="66">
        <v>9</v>
      </c>
      <c r="N4335" s="66">
        <v>14254</v>
      </c>
      <c r="O4335" s="66">
        <v>2440</v>
      </c>
      <c r="P4335" s="66">
        <v>2169</v>
      </c>
      <c r="Q4335" s="66">
        <v>3</v>
      </c>
      <c r="R4335" s="73">
        <v>4612</v>
      </c>
      <c r="S4335" s="130">
        <f>IFERROR(Table1[[#This Row],[Female Voters]]/Table1[[#This Row],[Female Population]],"0.0%")</f>
        <v>0.80416471884689689</v>
      </c>
      <c r="T4335" s="130">
        <f>IFERROR(Table1[[#This Row],[Male Voters]]/Table1[[#This Row],[Male Population]],"0.0%")</f>
        <v>0.77779030200223187</v>
      </c>
      <c r="U4335" s="130">
        <f>IFERROR(Table1[[#This Row],[Total Voters]]/Table1[[#This Row],[Total Population]],"0.0%")</f>
        <v>0.79123042692759982</v>
      </c>
      <c r="V4335" s="130">
        <f>IFERROR(Table1[[#This Row],[Female Ballots]]/Table1[[#This Row],[Female Population]],"0.0%")</f>
        <v>0.27604979093787679</v>
      </c>
      <c r="W4335" s="130">
        <f>IFERROR(Table1[[#This Row],[Male Ballots]]/Table1[[#This Row],[Male Population]],"0.0%")</f>
        <v>0.23637763276486493</v>
      </c>
      <c r="X4335" s="130">
        <f>IFERROR(Table1[[#This Row],[Total Ballots]]/Table1[[#This Row],[Total Population]],"0.0%")</f>
        <v>0.25600917138979168</v>
      </c>
      <c r="Y4335" s="130">
        <f>Table1[[#This Row],[Female Ballots]]/Table1[[#This Row],[Female Voters]]</f>
        <v>0.34327518289251546</v>
      </c>
      <c r="Z4335" s="130">
        <f>Table1[[#This Row],[Male Ballots]]/Table1[[#This Row],[Male Voters]]</f>
        <v>0.30390920554854983</v>
      </c>
      <c r="AA4335" s="130">
        <f>Table1[[#This Row],[Total Ballots]]/Table1[[#This Row],[Total Voters]]</f>
        <v>0.32355829942472286</v>
      </c>
    </row>
    <row r="4336" spans="1:27" s="12" customFormat="1" x14ac:dyDescent="0.35">
      <c r="A4336" s="70" t="s">
        <v>29</v>
      </c>
      <c r="B4336" s="71">
        <v>2019</v>
      </c>
      <c r="C4336" s="71" t="s">
        <v>81</v>
      </c>
      <c r="D4336" s="71"/>
      <c r="E4336" s="72"/>
      <c r="F4336" s="81"/>
      <c r="G4336" s="82" t="s">
        <v>62</v>
      </c>
      <c r="H4336" s="66">
        <v>637.00114000000008</v>
      </c>
      <c r="I4336" s="66">
        <v>712.00289999999995</v>
      </c>
      <c r="J4336" s="66">
        <v>1349.0039999999999</v>
      </c>
      <c r="K4336" s="66">
        <v>385</v>
      </c>
      <c r="L4336" s="66">
        <v>398</v>
      </c>
      <c r="M4336" s="66">
        <v>3</v>
      </c>
      <c r="N4336" s="66">
        <v>786</v>
      </c>
      <c r="O4336" s="66">
        <v>55</v>
      </c>
      <c r="P4336" s="66">
        <v>52</v>
      </c>
      <c r="Q4336" s="66"/>
      <c r="R4336" s="73">
        <v>107</v>
      </c>
      <c r="S4336" s="130">
        <f>IFERROR(Table1[[#This Row],[Female Voters]]/Table1[[#This Row],[Female Population]],"0.0%")</f>
        <v>0.60439452274763583</v>
      </c>
      <c r="T4336" s="130">
        <f>IFERROR(Table1[[#This Row],[Male Voters]]/Table1[[#This Row],[Male Population]],"0.0%")</f>
        <v>0.55898648727413891</v>
      </c>
      <c r="U4336" s="130">
        <f>IFERROR(Table1[[#This Row],[Total Voters]]/Table1[[#This Row],[Total Population]],"0.0%")</f>
        <v>0.58265208998638995</v>
      </c>
      <c r="V4336" s="130">
        <f>IFERROR(Table1[[#This Row],[Female Ballots]]/Table1[[#This Row],[Female Population]],"0.0%")</f>
        <v>8.6342074678233696E-2</v>
      </c>
      <c r="W4336" s="130">
        <f>IFERROR(Table1[[#This Row],[Male Ballots]]/Table1[[#This Row],[Male Population]],"0.0%")</f>
        <v>7.3033410397626189E-2</v>
      </c>
      <c r="X4336" s="130">
        <f>IFERROR(Table1[[#This Row],[Total Ballots]]/Table1[[#This Row],[Total Population]],"0.0%")</f>
        <v>7.9317778153363522E-2</v>
      </c>
      <c r="Y4336" s="130">
        <f>Table1[[#This Row],[Female Ballots]]/Table1[[#This Row],[Female Voters]]</f>
        <v>0.14285714285714285</v>
      </c>
      <c r="Z4336" s="130">
        <f>Table1[[#This Row],[Male Ballots]]/Table1[[#This Row],[Male Voters]]</f>
        <v>0.1306532663316583</v>
      </c>
      <c r="AA4336" s="130">
        <f>Table1[[#This Row],[Total Ballots]]/Table1[[#This Row],[Total Voters]]</f>
        <v>0.13613231552162849</v>
      </c>
    </row>
    <row r="4337" spans="1:27" s="12" customFormat="1" x14ac:dyDescent="0.35">
      <c r="A4337" s="70" t="s">
        <v>29</v>
      </c>
      <c r="B4337" s="71">
        <v>2019</v>
      </c>
      <c r="C4337" s="71" t="s">
        <v>81</v>
      </c>
      <c r="D4337" s="71"/>
      <c r="E4337" s="72"/>
      <c r="F4337" s="81"/>
      <c r="G4337" s="82" t="s">
        <v>63</v>
      </c>
      <c r="H4337" s="66">
        <v>1121.0002999999999</v>
      </c>
      <c r="I4337" s="66">
        <v>1168.0034000000001</v>
      </c>
      <c r="J4337" s="66">
        <v>2289.0032999999999</v>
      </c>
      <c r="K4337" s="66">
        <v>841</v>
      </c>
      <c r="L4337" s="66">
        <v>796</v>
      </c>
      <c r="M4337" s="66">
        <v>1</v>
      </c>
      <c r="N4337" s="66">
        <v>1638</v>
      </c>
      <c r="O4337" s="66">
        <v>104</v>
      </c>
      <c r="P4337" s="66">
        <v>85</v>
      </c>
      <c r="Q4337" s="66"/>
      <c r="R4337" s="73">
        <v>189</v>
      </c>
      <c r="S4337" s="130">
        <f>IFERROR(Table1[[#This Row],[Female Voters]]/Table1[[#This Row],[Female Population]],"0.0%")</f>
        <v>0.75022281439175353</v>
      </c>
      <c r="T4337" s="130">
        <f>IFERROR(Table1[[#This Row],[Male Voters]]/Table1[[#This Row],[Male Population]],"0.0%")</f>
        <v>0.68150486548241207</v>
      </c>
      <c r="U4337" s="130">
        <f>IFERROR(Table1[[#This Row],[Total Voters]]/Table1[[#This Row],[Total Population]],"0.0%")</f>
        <v>0.71559529861752502</v>
      </c>
      <c r="V4337" s="130">
        <f>IFERROR(Table1[[#This Row],[Female Ballots]]/Table1[[#This Row],[Female Population]],"0.0%")</f>
        <v>9.2774283824901743E-2</v>
      </c>
      <c r="W4337" s="130">
        <f>IFERROR(Table1[[#This Row],[Male Ballots]]/Table1[[#This Row],[Male Population]],"0.0%")</f>
        <v>7.2773760761312853E-2</v>
      </c>
      <c r="X4337" s="130">
        <f>IFERROR(Table1[[#This Row],[Total Ballots]]/Table1[[#This Row],[Total Population]],"0.0%")</f>
        <v>8.2568688302022117E-2</v>
      </c>
      <c r="Y4337" s="130">
        <f>Table1[[#This Row],[Female Ballots]]/Table1[[#This Row],[Female Voters]]</f>
        <v>0.12366230677764566</v>
      </c>
      <c r="Z4337" s="130">
        <f>Table1[[#This Row],[Male Ballots]]/Table1[[#This Row],[Male Voters]]</f>
        <v>0.10678391959798995</v>
      </c>
      <c r="AA4337" s="130">
        <f>Table1[[#This Row],[Total Ballots]]/Table1[[#This Row],[Total Voters]]</f>
        <v>0.11538461538461539</v>
      </c>
    </row>
    <row r="4338" spans="1:27" s="12" customFormat="1" x14ac:dyDescent="0.35">
      <c r="A4338" s="70" t="s">
        <v>29</v>
      </c>
      <c r="B4338" s="71">
        <v>2019</v>
      </c>
      <c r="C4338" s="71" t="s">
        <v>81</v>
      </c>
      <c r="D4338" s="71"/>
      <c r="E4338" s="72"/>
      <c r="F4338" s="81"/>
      <c r="G4338" s="82" t="s">
        <v>64</v>
      </c>
      <c r="H4338" s="66">
        <v>1377.9992999999999</v>
      </c>
      <c r="I4338" s="66">
        <v>1455.0021000000002</v>
      </c>
      <c r="J4338" s="66">
        <v>2833.0010000000002</v>
      </c>
      <c r="K4338" s="66">
        <v>1024</v>
      </c>
      <c r="L4338" s="66">
        <v>1032</v>
      </c>
      <c r="M4338" s="66">
        <v>2</v>
      </c>
      <c r="N4338" s="66">
        <v>2058</v>
      </c>
      <c r="O4338" s="66">
        <v>193</v>
      </c>
      <c r="P4338" s="66">
        <v>160</v>
      </c>
      <c r="Q4338" s="66">
        <v>1</v>
      </c>
      <c r="R4338" s="73">
        <v>354</v>
      </c>
      <c r="S4338" s="130">
        <f>IFERROR(Table1[[#This Row],[Female Voters]]/Table1[[#This Row],[Female Population]],"0.0%")</f>
        <v>0.74310632813819288</v>
      </c>
      <c r="T4338" s="130">
        <f>IFERROR(Table1[[#This Row],[Male Voters]]/Table1[[#This Row],[Male Population]],"0.0%")</f>
        <v>0.70927732681622924</v>
      </c>
      <c r="U4338" s="130">
        <f>IFERROR(Table1[[#This Row],[Total Voters]]/Table1[[#This Row],[Total Population]],"0.0%")</f>
        <v>0.72643814809807683</v>
      </c>
      <c r="V4338" s="130">
        <f>IFERROR(Table1[[#This Row],[Female Ballots]]/Table1[[#This Row],[Female Population]],"0.0%")</f>
        <v>0.14005812629948361</v>
      </c>
      <c r="W4338" s="130">
        <f>IFERROR(Table1[[#This Row],[Male Ballots]]/Table1[[#This Row],[Male Population]],"0.0%")</f>
        <v>0.10996547702577197</v>
      </c>
      <c r="X4338" s="130">
        <f>IFERROR(Table1[[#This Row],[Total Ballots]]/Table1[[#This Row],[Total Population]],"0.0%")</f>
        <v>0.12495583305477125</v>
      </c>
      <c r="Y4338" s="130">
        <f>Table1[[#This Row],[Female Ballots]]/Table1[[#This Row],[Female Voters]]</f>
        <v>0.1884765625</v>
      </c>
      <c r="Z4338" s="130">
        <f>Table1[[#This Row],[Male Ballots]]/Table1[[#This Row],[Male Voters]]</f>
        <v>0.15503875968992248</v>
      </c>
      <c r="AA4338" s="130">
        <f>Table1[[#This Row],[Total Ballots]]/Table1[[#This Row],[Total Voters]]</f>
        <v>0.17201166180758018</v>
      </c>
    </row>
    <row r="4339" spans="1:27" s="12" customFormat="1" x14ac:dyDescent="0.35">
      <c r="A4339" s="70" t="s">
        <v>29</v>
      </c>
      <c r="B4339" s="71">
        <v>2019</v>
      </c>
      <c r="C4339" s="71" t="s">
        <v>81</v>
      </c>
      <c r="D4339" s="71"/>
      <c r="E4339" s="72"/>
      <c r="F4339" s="81"/>
      <c r="G4339" s="82" t="s">
        <v>65</v>
      </c>
      <c r="H4339" s="66">
        <v>1341.9987000000001</v>
      </c>
      <c r="I4339" s="66">
        <v>1460.0001999999999</v>
      </c>
      <c r="J4339" s="66">
        <v>2801.9989999999998</v>
      </c>
      <c r="K4339" s="66">
        <v>966</v>
      </c>
      <c r="L4339" s="66">
        <v>1047</v>
      </c>
      <c r="M4339" s="66">
        <v>1</v>
      </c>
      <c r="N4339" s="66">
        <v>2014</v>
      </c>
      <c r="O4339" s="66">
        <v>263</v>
      </c>
      <c r="P4339" s="66">
        <v>221</v>
      </c>
      <c r="Q4339" s="66"/>
      <c r="R4339" s="73">
        <v>484</v>
      </c>
      <c r="S4339" s="130">
        <f>IFERROR(Table1[[#This Row],[Female Voters]]/Table1[[#This Row],[Female Population]],"0.0%")</f>
        <v>0.71982185973801605</v>
      </c>
      <c r="T4339" s="130">
        <f>IFERROR(Table1[[#This Row],[Male Voters]]/Table1[[#This Row],[Male Population]],"0.0%")</f>
        <v>0.71712318943517961</v>
      </c>
      <c r="U4339" s="130">
        <f>IFERROR(Table1[[#This Row],[Total Voters]]/Table1[[#This Row],[Total Population]],"0.0%")</f>
        <v>0.7187725620173312</v>
      </c>
      <c r="V4339" s="130">
        <f>IFERROR(Table1[[#This Row],[Female Ballots]]/Table1[[#This Row],[Female Population]],"0.0%")</f>
        <v>0.19597634483550541</v>
      </c>
      <c r="W4339" s="130">
        <f>IFERROR(Table1[[#This Row],[Male Ballots]]/Table1[[#This Row],[Male Population]],"0.0%")</f>
        <v>0.15136984227810379</v>
      </c>
      <c r="X4339" s="130">
        <f>IFERROR(Table1[[#This Row],[Total Ballots]]/Table1[[#This Row],[Total Population]],"0.0%")</f>
        <v>0.17273382324547584</v>
      </c>
      <c r="Y4339" s="130">
        <f>Table1[[#This Row],[Female Ballots]]/Table1[[#This Row],[Female Voters]]</f>
        <v>0.2722567287784679</v>
      </c>
      <c r="Z4339" s="130">
        <f>Table1[[#This Row],[Male Ballots]]/Table1[[#This Row],[Male Voters]]</f>
        <v>0.21107927411652341</v>
      </c>
      <c r="AA4339" s="130">
        <f>Table1[[#This Row],[Total Ballots]]/Table1[[#This Row],[Total Voters]]</f>
        <v>0.24031777557100298</v>
      </c>
    </row>
    <row r="4340" spans="1:27" s="12" customFormat="1" x14ac:dyDescent="0.35">
      <c r="A4340" s="70" t="s">
        <v>29</v>
      </c>
      <c r="B4340" s="71">
        <v>2019</v>
      </c>
      <c r="C4340" s="71" t="s">
        <v>81</v>
      </c>
      <c r="D4340" s="71"/>
      <c r="E4340" s="72"/>
      <c r="F4340" s="81"/>
      <c r="G4340" s="82" t="s">
        <v>66</v>
      </c>
      <c r="H4340" s="66">
        <v>1805.9931999999999</v>
      </c>
      <c r="I4340" s="66">
        <v>1738.9964</v>
      </c>
      <c r="J4340" s="66">
        <v>3544.99</v>
      </c>
      <c r="K4340" s="66">
        <v>1545</v>
      </c>
      <c r="L4340" s="66">
        <v>1440</v>
      </c>
      <c r="M4340" s="66">
        <v>1</v>
      </c>
      <c r="N4340" s="66">
        <v>2986</v>
      </c>
      <c r="O4340" s="66">
        <v>607</v>
      </c>
      <c r="P4340" s="66">
        <v>468</v>
      </c>
      <c r="Q4340" s="66">
        <v>2</v>
      </c>
      <c r="R4340" s="73">
        <v>1077</v>
      </c>
      <c r="S4340" s="130">
        <f>IFERROR(Table1[[#This Row],[Female Voters]]/Table1[[#This Row],[Female Population]],"0.0%")</f>
        <v>0.85548494866979574</v>
      </c>
      <c r="T4340" s="130">
        <f>IFERROR(Table1[[#This Row],[Male Voters]]/Table1[[#This Row],[Male Population]],"0.0%")</f>
        <v>0.82806381887852099</v>
      </c>
      <c r="U4340" s="130">
        <f>IFERROR(Table1[[#This Row],[Total Voters]]/Table1[[#This Row],[Total Population]],"0.0%")</f>
        <v>0.84231549313256182</v>
      </c>
      <c r="V4340" s="130">
        <f>IFERROR(Table1[[#This Row],[Female Ballots]]/Table1[[#This Row],[Female Population]],"0.0%")</f>
        <v>0.33610314811816572</v>
      </c>
      <c r="W4340" s="130">
        <f>IFERROR(Table1[[#This Row],[Male Ballots]]/Table1[[#This Row],[Male Population]],"0.0%")</f>
        <v>0.26912074113551931</v>
      </c>
      <c r="X4340" s="130">
        <f>IFERROR(Table1[[#This Row],[Total Ballots]]/Table1[[#This Row],[Total Population]],"0.0%")</f>
        <v>0.30380903754312427</v>
      </c>
      <c r="Y4340" s="130">
        <f>Table1[[#This Row],[Female Ballots]]/Table1[[#This Row],[Female Voters]]</f>
        <v>0.39288025889967637</v>
      </c>
      <c r="Z4340" s="130">
        <f>Table1[[#This Row],[Male Ballots]]/Table1[[#This Row],[Male Voters]]</f>
        <v>0.32500000000000001</v>
      </c>
      <c r="AA4340" s="130">
        <f>Table1[[#This Row],[Total Ballots]]/Table1[[#This Row],[Total Voters]]</f>
        <v>0.3606831882116544</v>
      </c>
    </row>
    <row r="4341" spans="1:27" s="12" customFormat="1" x14ac:dyDescent="0.35">
      <c r="A4341" s="70" t="s">
        <v>29</v>
      </c>
      <c r="B4341" s="71">
        <v>2019</v>
      </c>
      <c r="C4341" s="71" t="s">
        <v>81</v>
      </c>
      <c r="D4341" s="71"/>
      <c r="E4341" s="72"/>
      <c r="F4341" s="81"/>
      <c r="G4341" s="82" t="s">
        <v>67</v>
      </c>
      <c r="H4341" s="66">
        <v>2554.9925000000003</v>
      </c>
      <c r="I4341" s="66">
        <v>2641.9901</v>
      </c>
      <c r="J4341" s="66">
        <v>5196.9822999999997</v>
      </c>
      <c r="K4341" s="66">
        <v>2347</v>
      </c>
      <c r="L4341" s="66">
        <v>2424</v>
      </c>
      <c r="M4341" s="66">
        <v>1</v>
      </c>
      <c r="N4341" s="66">
        <v>4772</v>
      </c>
      <c r="O4341" s="66">
        <v>1218</v>
      </c>
      <c r="P4341" s="66">
        <v>1183</v>
      </c>
      <c r="Q4341" s="66"/>
      <c r="R4341" s="66">
        <v>2401</v>
      </c>
      <c r="S4341" s="130">
        <f>IFERROR(Table1[[#This Row],[Female Voters]]/Table1[[#This Row],[Female Population]],"0.0%")</f>
        <v>0.91859369450203854</v>
      </c>
      <c r="T4341" s="130">
        <f>IFERROR(Table1[[#This Row],[Male Voters]]/Table1[[#This Row],[Male Population]],"0.0%")</f>
        <v>0.91749019044393842</v>
      </c>
      <c r="U4341" s="130">
        <f>IFERROR(Table1[[#This Row],[Total Voters]]/Table1[[#This Row],[Total Population]],"0.0%")</f>
        <v>0.91822517848482965</v>
      </c>
      <c r="V4341" s="130">
        <f>IFERROR(Table1[[#This Row],[Female Ballots]]/Table1[[#This Row],[Female Population]],"0.0%")</f>
        <v>0.47671372812248952</v>
      </c>
      <c r="W4341" s="130">
        <f>IFERROR(Table1[[#This Row],[Male Ballots]]/Table1[[#This Row],[Male Population]],"0.0%")</f>
        <v>0.44776852116137755</v>
      </c>
      <c r="X4341" s="130">
        <f>IFERROR(Table1[[#This Row],[Total Ballots]]/Table1[[#This Row],[Total Population]],"0.0%")</f>
        <v>0.46199887961904357</v>
      </c>
      <c r="Y4341" s="130">
        <f>Table1[[#This Row],[Female Ballots]]/Table1[[#This Row],[Female Voters]]</f>
        <v>0.51896037494674052</v>
      </c>
      <c r="Z4341" s="130">
        <f>Table1[[#This Row],[Male Ballots]]/Table1[[#This Row],[Male Voters]]</f>
        <v>0.48803630363036304</v>
      </c>
      <c r="AA4341" s="130">
        <f>Table1[[#This Row],[Total Ballots]]/Table1[[#This Row],[Total Voters]]</f>
        <v>0.50314333612740991</v>
      </c>
    </row>
    <row r="4342" spans="1:27" s="12" customFormat="1" x14ac:dyDescent="0.35">
      <c r="A4342" s="70" t="s">
        <v>42</v>
      </c>
      <c r="B4342" s="71">
        <v>2019</v>
      </c>
      <c r="C4342" s="71" t="s">
        <v>81</v>
      </c>
      <c r="D4342" s="71"/>
      <c r="E4342" s="72"/>
      <c r="F4342" s="81"/>
      <c r="G4342" s="82" t="s">
        <v>79</v>
      </c>
      <c r="H4342" s="66">
        <v>31882.000200000002</v>
      </c>
      <c r="I4342" s="66">
        <v>31195</v>
      </c>
      <c r="J4342" s="66">
        <v>63076.999199999998</v>
      </c>
      <c r="K4342" s="66">
        <v>10843</v>
      </c>
      <c r="L4342" s="66">
        <v>9862</v>
      </c>
      <c r="M4342" s="66">
        <v>46</v>
      </c>
      <c r="N4342" s="66">
        <v>20751</v>
      </c>
      <c r="O4342" s="66">
        <v>2697</v>
      </c>
      <c r="P4342" s="66">
        <v>2275</v>
      </c>
      <c r="Q4342" s="66">
        <v>9</v>
      </c>
      <c r="R4342" s="73">
        <v>4981</v>
      </c>
      <c r="S4342" s="130">
        <f>IFERROR(Table1[[#This Row],[Female Voters]]/Table1[[#This Row],[Female Population]],"0.0%")</f>
        <v>0.3400978587284495</v>
      </c>
      <c r="T4342" s="130">
        <f>IFERROR(Table1[[#This Row],[Male Voters]]/Table1[[#This Row],[Male Population]],"0.0%")</f>
        <v>0.31614040711652508</v>
      </c>
      <c r="U4342" s="130">
        <f>IFERROR(Table1[[#This Row],[Total Voters]]/Table1[[#This Row],[Total Population]],"0.0%")</f>
        <v>0.32897887127135245</v>
      </c>
      <c r="V4342" s="130">
        <f>IFERROR(Table1[[#This Row],[Female Ballots]]/Table1[[#This Row],[Female Population]],"0.0%")</f>
        <v>8.4593186847793822E-2</v>
      </c>
      <c r="W4342" s="130">
        <f>IFERROR(Table1[[#This Row],[Male Ballots]]/Table1[[#This Row],[Male Population]],"0.0%")</f>
        <v>7.2928353902869045E-2</v>
      </c>
      <c r="X4342" s="130">
        <f>IFERROR(Table1[[#This Row],[Total Ballots]]/Table1[[#This Row],[Total Population]],"0.0%")</f>
        <v>7.8966977871071584E-2</v>
      </c>
      <c r="Y4342" s="130">
        <f>Table1[[#This Row],[Female Ballots]]/Table1[[#This Row],[Female Voters]]</f>
        <v>0.2487319007654708</v>
      </c>
      <c r="Z4342" s="130">
        <f>Table1[[#This Row],[Male Ballots]]/Table1[[#This Row],[Male Voters]]</f>
        <v>0.23068343135266681</v>
      </c>
      <c r="AA4342" s="130">
        <f>Table1[[#This Row],[Total Ballots]]/Table1[[#This Row],[Total Voters]]</f>
        <v>0.24003662474097634</v>
      </c>
    </row>
    <row r="4343" spans="1:27" s="12" customFormat="1" x14ac:dyDescent="0.35">
      <c r="A4343" s="70" t="s">
        <v>42</v>
      </c>
      <c r="B4343" s="71">
        <v>2019</v>
      </c>
      <c r="C4343" s="71" t="s">
        <v>81</v>
      </c>
      <c r="D4343" s="71"/>
      <c r="E4343" s="72"/>
      <c r="F4343" s="81"/>
      <c r="G4343" s="82" t="s">
        <v>62</v>
      </c>
      <c r="H4343" s="66">
        <v>2894.0002000000004</v>
      </c>
      <c r="I4343" s="66">
        <v>3187.0001000000002</v>
      </c>
      <c r="J4343" s="66">
        <v>6081.0012000000006</v>
      </c>
      <c r="K4343" s="66">
        <v>814</v>
      </c>
      <c r="L4343" s="66">
        <v>828</v>
      </c>
      <c r="M4343" s="66">
        <v>8</v>
      </c>
      <c r="N4343" s="66">
        <v>1650</v>
      </c>
      <c r="O4343" s="66">
        <v>44</v>
      </c>
      <c r="P4343" s="66">
        <v>53</v>
      </c>
      <c r="Q4343" s="66"/>
      <c r="R4343" s="73">
        <v>97</v>
      </c>
      <c r="S4343" s="130">
        <f>IFERROR(Table1[[#This Row],[Female Voters]]/Table1[[#This Row],[Female Population]],"0.0%")</f>
        <v>0.28127157696810107</v>
      </c>
      <c r="T4343" s="130">
        <f>IFERROR(Table1[[#This Row],[Male Voters]]/Table1[[#This Row],[Male Population]],"0.0%")</f>
        <v>0.25980545152791179</v>
      </c>
      <c r="U4343" s="130">
        <f>IFERROR(Table1[[#This Row],[Total Voters]]/Table1[[#This Row],[Total Population]],"0.0%")</f>
        <v>0.27133689761482038</v>
      </c>
      <c r="V4343" s="130">
        <f>IFERROR(Table1[[#This Row],[Female Ballots]]/Table1[[#This Row],[Female Population]],"0.0%")</f>
        <v>1.520386902530276E-2</v>
      </c>
      <c r="W4343" s="130">
        <f>IFERROR(Table1[[#This Row],[Male Ballots]]/Table1[[#This Row],[Male Population]],"0.0%")</f>
        <v>1.6630059095385657E-2</v>
      </c>
      <c r="X4343" s="130">
        <f>IFERROR(Table1[[#This Row],[Total Ballots]]/Table1[[#This Row],[Total Population]],"0.0%")</f>
        <v>1.5951320647659136E-2</v>
      </c>
      <c r="Y4343" s="130">
        <f>Table1[[#This Row],[Female Ballots]]/Table1[[#This Row],[Female Voters]]</f>
        <v>5.4054054054054057E-2</v>
      </c>
      <c r="Z4343" s="130">
        <f>Table1[[#This Row],[Male Ballots]]/Table1[[#This Row],[Male Voters]]</f>
        <v>6.4009661835748799E-2</v>
      </c>
      <c r="AA4343" s="130">
        <f>Table1[[#This Row],[Total Ballots]]/Table1[[#This Row],[Total Voters]]</f>
        <v>5.8787878787878785E-2</v>
      </c>
    </row>
    <row r="4344" spans="1:27" s="12" customFormat="1" x14ac:dyDescent="0.35">
      <c r="A4344" s="70" t="s">
        <v>42</v>
      </c>
      <c r="B4344" s="71">
        <v>2019</v>
      </c>
      <c r="C4344" s="71" t="s">
        <v>81</v>
      </c>
      <c r="D4344" s="71"/>
      <c r="E4344" s="72"/>
      <c r="F4344" s="81"/>
      <c r="G4344" s="82" t="s">
        <v>63</v>
      </c>
      <c r="H4344" s="66">
        <v>4531</v>
      </c>
      <c r="I4344" s="66">
        <v>4632</v>
      </c>
      <c r="J4344" s="66">
        <v>9163.0020000000004</v>
      </c>
      <c r="K4344" s="66">
        <v>1532</v>
      </c>
      <c r="L4344" s="66">
        <v>1439</v>
      </c>
      <c r="M4344" s="66">
        <v>10</v>
      </c>
      <c r="N4344" s="66">
        <v>2981</v>
      </c>
      <c r="O4344" s="66">
        <v>101</v>
      </c>
      <c r="P4344" s="66">
        <v>88</v>
      </c>
      <c r="Q4344" s="66">
        <v>1</v>
      </c>
      <c r="R4344" s="73">
        <v>190</v>
      </c>
      <c r="S4344" s="130">
        <f>IFERROR(Table1[[#This Row],[Female Voters]]/Table1[[#This Row],[Female Population]],"0.0%")</f>
        <v>0.33811520635621278</v>
      </c>
      <c r="T4344" s="130">
        <f>IFERROR(Table1[[#This Row],[Male Voters]]/Table1[[#This Row],[Male Population]],"0.0%")</f>
        <v>0.31066493955094993</v>
      </c>
      <c r="U4344" s="130">
        <f>IFERROR(Table1[[#This Row],[Total Voters]]/Table1[[#This Row],[Total Population]],"0.0%")</f>
        <v>0.32533006104331308</v>
      </c>
      <c r="V4344" s="130">
        <f>IFERROR(Table1[[#This Row],[Female Ballots]]/Table1[[#This Row],[Female Population]],"0.0%")</f>
        <v>2.2290885014345618E-2</v>
      </c>
      <c r="W4344" s="130">
        <f>IFERROR(Table1[[#This Row],[Male Ballots]]/Table1[[#This Row],[Male Population]],"0.0%")</f>
        <v>1.8998272884283247E-2</v>
      </c>
      <c r="X4344" s="130">
        <f>IFERROR(Table1[[#This Row],[Total Ballots]]/Table1[[#This Row],[Total Population]],"0.0%")</f>
        <v>2.0735562428121263E-2</v>
      </c>
      <c r="Y4344" s="130">
        <f>Table1[[#This Row],[Female Ballots]]/Table1[[#This Row],[Female Voters]]</f>
        <v>6.5926892950391641E-2</v>
      </c>
      <c r="Z4344" s="130">
        <f>Table1[[#This Row],[Male Ballots]]/Table1[[#This Row],[Male Voters]]</f>
        <v>6.1153578874218205E-2</v>
      </c>
      <c r="AA4344" s="130">
        <f>Table1[[#This Row],[Total Ballots]]/Table1[[#This Row],[Total Voters]]</f>
        <v>6.3737001006373695E-2</v>
      </c>
    </row>
    <row r="4345" spans="1:27" s="12" customFormat="1" x14ac:dyDescent="0.35">
      <c r="A4345" s="70" t="s">
        <v>42</v>
      </c>
      <c r="B4345" s="71">
        <v>2019</v>
      </c>
      <c r="C4345" s="71" t="s">
        <v>81</v>
      </c>
      <c r="D4345" s="71"/>
      <c r="E4345" s="72"/>
      <c r="F4345" s="81"/>
      <c r="G4345" s="82" t="s">
        <v>64</v>
      </c>
      <c r="H4345" s="66">
        <v>4723</v>
      </c>
      <c r="I4345" s="66">
        <v>4780</v>
      </c>
      <c r="J4345" s="66">
        <v>9503</v>
      </c>
      <c r="K4345" s="66">
        <v>1370</v>
      </c>
      <c r="L4345" s="66">
        <v>1277</v>
      </c>
      <c r="M4345" s="66">
        <v>8</v>
      </c>
      <c r="N4345" s="66">
        <v>2655</v>
      </c>
      <c r="O4345" s="66">
        <v>167</v>
      </c>
      <c r="P4345" s="66">
        <v>150</v>
      </c>
      <c r="Q4345" s="66">
        <v>2</v>
      </c>
      <c r="R4345" s="73">
        <v>319</v>
      </c>
      <c r="S4345" s="130">
        <f>IFERROR(Table1[[#This Row],[Female Voters]]/Table1[[#This Row],[Female Population]],"0.0%")</f>
        <v>0.29006987084480201</v>
      </c>
      <c r="T4345" s="130">
        <f>IFERROR(Table1[[#This Row],[Male Voters]]/Table1[[#This Row],[Male Population]],"0.0%")</f>
        <v>0.26715481171548117</v>
      </c>
      <c r="U4345" s="130">
        <f>IFERROR(Table1[[#This Row],[Total Voters]]/Table1[[#This Row],[Total Population]],"0.0%")</f>
        <v>0.27938545722403452</v>
      </c>
      <c r="V4345" s="130">
        <f>IFERROR(Table1[[#This Row],[Female Ballots]]/Table1[[#This Row],[Female Population]],"0.0%")</f>
        <v>3.5358882066483167E-2</v>
      </c>
      <c r="W4345" s="130">
        <f>IFERROR(Table1[[#This Row],[Male Ballots]]/Table1[[#This Row],[Male Population]],"0.0%")</f>
        <v>3.1380753138075312E-2</v>
      </c>
      <c r="X4345" s="130">
        <f>IFERROR(Table1[[#This Row],[Total Ballots]]/Table1[[#This Row],[Total Population]],"0.0%")</f>
        <v>3.3568346837840685E-2</v>
      </c>
      <c r="Y4345" s="130">
        <f>Table1[[#This Row],[Female Ballots]]/Table1[[#This Row],[Female Voters]]</f>
        <v>0.12189781021897811</v>
      </c>
      <c r="Z4345" s="130">
        <f>Table1[[#This Row],[Male Ballots]]/Table1[[#This Row],[Male Voters]]</f>
        <v>0.11746280344557557</v>
      </c>
      <c r="AA4345" s="130">
        <f>Table1[[#This Row],[Total Ballots]]/Table1[[#This Row],[Total Voters]]</f>
        <v>0.12015065913370998</v>
      </c>
    </row>
    <row r="4346" spans="1:27" s="12" customFormat="1" x14ac:dyDescent="0.35">
      <c r="A4346" s="70" t="s">
        <v>42</v>
      </c>
      <c r="B4346" s="71">
        <v>2019</v>
      </c>
      <c r="C4346" s="71" t="s">
        <v>81</v>
      </c>
      <c r="D4346" s="71"/>
      <c r="E4346" s="72"/>
      <c r="F4346" s="81"/>
      <c r="G4346" s="82" t="s">
        <v>65</v>
      </c>
      <c r="H4346" s="66">
        <v>4719</v>
      </c>
      <c r="I4346" s="66">
        <v>4765</v>
      </c>
      <c r="J4346" s="66">
        <v>9484</v>
      </c>
      <c r="K4346" s="66">
        <v>1470</v>
      </c>
      <c r="L4346" s="66">
        <v>1325</v>
      </c>
      <c r="M4346" s="66">
        <v>10</v>
      </c>
      <c r="N4346" s="66">
        <v>2805</v>
      </c>
      <c r="O4346" s="66">
        <v>258</v>
      </c>
      <c r="P4346" s="66">
        <v>206</v>
      </c>
      <c r="Q4346" s="66">
        <v>1</v>
      </c>
      <c r="R4346" s="73">
        <v>465</v>
      </c>
      <c r="S4346" s="130">
        <f>IFERROR(Table1[[#This Row],[Female Voters]]/Table1[[#This Row],[Female Population]],"0.0%")</f>
        <v>0.31150667514303876</v>
      </c>
      <c r="T4346" s="130">
        <f>IFERROR(Table1[[#This Row],[Male Voters]]/Table1[[#This Row],[Male Population]],"0.0%")</f>
        <v>0.27806925498426022</v>
      </c>
      <c r="U4346" s="130">
        <f>IFERROR(Table1[[#This Row],[Total Voters]]/Table1[[#This Row],[Total Population]],"0.0%")</f>
        <v>0.29576128215942638</v>
      </c>
      <c r="V4346" s="130">
        <f>IFERROR(Table1[[#This Row],[Female Ballots]]/Table1[[#This Row],[Female Population]],"0.0%")</f>
        <v>5.4672600127145581E-2</v>
      </c>
      <c r="W4346" s="130">
        <f>IFERROR(Table1[[#This Row],[Male Ballots]]/Table1[[#This Row],[Male Population]],"0.0%")</f>
        <v>4.3231899265477443E-2</v>
      </c>
      <c r="X4346" s="130">
        <f>IFERROR(Table1[[#This Row],[Total Ballots]]/Table1[[#This Row],[Total Population]],"0.0%")</f>
        <v>4.9029945170814E-2</v>
      </c>
      <c r="Y4346" s="130">
        <f>Table1[[#This Row],[Female Ballots]]/Table1[[#This Row],[Female Voters]]</f>
        <v>0.17551020408163265</v>
      </c>
      <c r="Z4346" s="130">
        <f>Table1[[#This Row],[Male Ballots]]/Table1[[#This Row],[Male Voters]]</f>
        <v>0.15547169811320755</v>
      </c>
      <c r="AA4346" s="130">
        <f>Table1[[#This Row],[Total Ballots]]/Table1[[#This Row],[Total Voters]]</f>
        <v>0.16577540106951871</v>
      </c>
    </row>
    <row r="4347" spans="1:27" s="12" customFormat="1" x14ac:dyDescent="0.35">
      <c r="A4347" s="70" t="s">
        <v>42</v>
      </c>
      <c r="B4347" s="71">
        <v>2019</v>
      </c>
      <c r="C4347" s="71" t="s">
        <v>81</v>
      </c>
      <c r="D4347" s="71"/>
      <c r="E4347" s="72"/>
      <c r="F4347" s="81"/>
      <c r="G4347" s="82" t="s">
        <v>66</v>
      </c>
      <c r="H4347" s="66">
        <v>5984</v>
      </c>
      <c r="I4347" s="66">
        <v>5666</v>
      </c>
      <c r="J4347" s="66">
        <v>11649.998</v>
      </c>
      <c r="K4347" s="66">
        <v>2135</v>
      </c>
      <c r="L4347" s="66">
        <v>1877</v>
      </c>
      <c r="M4347" s="66">
        <v>6</v>
      </c>
      <c r="N4347" s="66">
        <v>4018</v>
      </c>
      <c r="O4347" s="66">
        <v>602</v>
      </c>
      <c r="P4347" s="66">
        <v>457</v>
      </c>
      <c r="Q4347" s="66">
        <v>2</v>
      </c>
      <c r="R4347" s="73">
        <v>1061</v>
      </c>
      <c r="S4347" s="130">
        <f>IFERROR(Table1[[#This Row],[Female Voters]]/Table1[[#This Row],[Female Population]],"0.0%")</f>
        <v>0.35678475935828879</v>
      </c>
      <c r="T4347" s="130">
        <f>IFERROR(Table1[[#This Row],[Male Voters]]/Table1[[#This Row],[Male Population]],"0.0%")</f>
        <v>0.33127426756088951</v>
      </c>
      <c r="U4347" s="130">
        <f>IFERROR(Table1[[#This Row],[Total Voters]]/Table1[[#This Row],[Total Population]],"0.0%")</f>
        <v>0.34489276307171901</v>
      </c>
      <c r="V4347" s="130">
        <f>IFERROR(Table1[[#This Row],[Female Ballots]]/Table1[[#This Row],[Female Population]],"0.0%")</f>
        <v>0.10060160427807487</v>
      </c>
      <c r="W4347" s="130">
        <f>IFERROR(Table1[[#This Row],[Male Ballots]]/Table1[[#This Row],[Male Population]],"0.0%")</f>
        <v>8.0656547829156378E-2</v>
      </c>
      <c r="X4347" s="130">
        <f>IFERROR(Table1[[#This Row],[Total Ballots]]/Table1[[#This Row],[Total Population]],"0.0%")</f>
        <v>9.1072977008236397E-2</v>
      </c>
      <c r="Y4347" s="130">
        <f>Table1[[#This Row],[Female Ballots]]/Table1[[#This Row],[Female Voters]]</f>
        <v>0.28196721311475409</v>
      </c>
      <c r="Z4347" s="130">
        <f>Table1[[#This Row],[Male Ballots]]/Table1[[#This Row],[Male Voters]]</f>
        <v>0.24347362812999468</v>
      </c>
      <c r="AA4347" s="130">
        <f>Table1[[#This Row],[Total Ballots]]/Table1[[#This Row],[Total Voters]]</f>
        <v>0.26406172224987556</v>
      </c>
    </row>
    <row r="4348" spans="1:27" s="12" customFormat="1" x14ac:dyDescent="0.35">
      <c r="A4348" s="70" t="s">
        <v>42</v>
      </c>
      <c r="B4348" s="71">
        <v>2019</v>
      </c>
      <c r="C4348" s="71" t="s">
        <v>81</v>
      </c>
      <c r="D4348" s="71"/>
      <c r="E4348" s="72"/>
      <c r="F4348" s="81"/>
      <c r="G4348" s="82" t="s">
        <v>67</v>
      </c>
      <c r="H4348" s="66">
        <v>9031</v>
      </c>
      <c r="I4348" s="66">
        <v>8164.9998999999998</v>
      </c>
      <c r="J4348" s="66">
        <v>17195.998</v>
      </c>
      <c r="K4348" s="66">
        <v>3522</v>
      </c>
      <c r="L4348" s="66">
        <v>3116</v>
      </c>
      <c r="M4348" s="66">
        <v>4</v>
      </c>
      <c r="N4348" s="66">
        <v>6642</v>
      </c>
      <c r="O4348" s="66">
        <v>1525</v>
      </c>
      <c r="P4348" s="66">
        <v>1321</v>
      </c>
      <c r="Q4348" s="66">
        <v>3</v>
      </c>
      <c r="R4348" s="66">
        <v>2849</v>
      </c>
      <c r="S4348" s="130">
        <f>IFERROR(Table1[[#This Row],[Female Voters]]/Table1[[#This Row],[Female Population]],"0.0%")</f>
        <v>0.38999003432620971</v>
      </c>
      <c r="T4348" s="130">
        <f>IFERROR(Table1[[#This Row],[Male Voters]]/Table1[[#This Row],[Male Population]],"0.0%")</f>
        <v>0.38162890853189113</v>
      </c>
      <c r="U4348" s="130">
        <f>IFERROR(Table1[[#This Row],[Total Voters]]/Table1[[#This Row],[Total Population]],"0.0%")</f>
        <v>0.38625266181119583</v>
      </c>
      <c r="V4348" s="130">
        <f>IFERROR(Table1[[#This Row],[Female Ballots]]/Table1[[#This Row],[Female Population]],"0.0%")</f>
        <v>0.16886280589082051</v>
      </c>
      <c r="W4348" s="130">
        <f>IFERROR(Table1[[#This Row],[Male Ballots]]/Table1[[#This Row],[Male Population]],"0.0%")</f>
        <v>0.16178812200597822</v>
      </c>
      <c r="X4348" s="130">
        <f>IFERROR(Table1[[#This Row],[Total Ballots]]/Table1[[#This Row],[Total Population]],"0.0%")</f>
        <v>0.16567808393557618</v>
      </c>
      <c r="Y4348" s="130">
        <f>Table1[[#This Row],[Female Ballots]]/Table1[[#This Row],[Female Voters]]</f>
        <v>0.43299261783077797</v>
      </c>
      <c r="Z4348" s="130">
        <f>Table1[[#This Row],[Male Ballots]]/Table1[[#This Row],[Male Voters]]</f>
        <v>0.42394094993581516</v>
      </c>
      <c r="AA4348" s="130">
        <f>Table1[[#This Row],[Total Ballots]]/Table1[[#This Row],[Total Voters]]</f>
        <v>0.42893706714844926</v>
      </c>
    </row>
    <row r="4349" spans="1:27" s="12" customFormat="1" x14ac:dyDescent="0.35">
      <c r="A4349" s="70" t="s">
        <v>27</v>
      </c>
      <c r="B4349" s="71">
        <v>2019</v>
      </c>
      <c r="C4349" s="71" t="s">
        <v>81</v>
      </c>
      <c r="D4349" s="71"/>
      <c r="E4349" s="72"/>
      <c r="F4349" s="81"/>
      <c r="G4349" s="82" t="s">
        <v>79</v>
      </c>
      <c r="H4349" s="66">
        <v>4268.7921900000001</v>
      </c>
      <c r="I4349" s="66">
        <v>4273.7927199999995</v>
      </c>
      <c r="J4349" s="66">
        <v>8542.5848000000005</v>
      </c>
      <c r="K4349" s="66">
        <v>3688</v>
      </c>
      <c r="L4349" s="66">
        <v>3691</v>
      </c>
      <c r="M4349" s="66">
        <v>3</v>
      </c>
      <c r="N4349" s="66">
        <v>7382</v>
      </c>
      <c r="O4349" s="66">
        <v>1430</v>
      </c>
      <c r="P4349" s="66">
        <v>1348</v>
      </c>
      <c r="Q4349" s="66">
        <v>1</v>
      </c>
      <c r="R4349" s="73">
        <v>2779</v>
      </c>
      <c r="S4349" s="130">
        <f>IFERROR(Table1[[#This Row],[Female Voters]]/Table1[[#This Row],[Female Population]],"0.0%")</f>
        <v>0.86394460911904913</v>
      </c>
      <c r="T4349" s="130">
        <f>IFERROR(Table1[[#This Row],[Male Voters]]/Table1[[#This Row],[Male Population]],"0.0%")</f>
        <v>0.86363570762973274</v>
      </c>
      <c r="U4349" s="130">
        <f>IFERROR(Table1[[#This Row],[Total Voters]]/Table1[[#This Row],[Total Population]],"0.0%")</f>
        <v>0.86414126085116527</v>
      </c>
      <c r="V4349" s="130">
        <f>IFERROR(Table1[[#This Row],[Female Ballots]]/Table1[[#This Row],[Female Population]],"0.0%")</f>
        <v>0.33498936850331895</v>
      </c>
      <c r="W4349" s="130">
        <f>IFERROR(Table1[[#This Row],[Male Ballots]]/Table1[[#This Row],[Male Population]],"0.0%")</f>
        <v>0.31541071088726086</v>
      </c>
      <c r="X4349" s="130">
        <f>IFERROR(Table1[[#This Row],[Total Ballots]]/Table1[[#This Row],[Total Population]],"0.0%")</f>
        <v>0.32531137414052946</v>
      </c>
      <c r="Y4349" s="130">
        <f>Table1[[#This Row],[Female Ballots]]/Table1[[#This Row],[Female Voters]]</f>
        <v>0.38774403470715835</v>
      </c>
      <c r="Z4349" s="130">
        <f>Table1[[#This Row],[Male Ballots]]/Table1[[#This Row],[Male Voters]]</f>
        <v>0.36521267949065295</v>
      </c>
      <c r="AA4349" s="130">
        <f>Table1[[#This Row],[Total Ballots]]/Table1[[#This Row],[Total Voters]]</f>
        <v>0.37645624492007584</v>
      </c>
    </row>
    <row r="4350" spans="1:27" s="12" customFormat="1" x14ac:dyDescent="0.35">
      <c r="A4350" s="70" t="s">
        <v>27</v>
      </c>
      <c r="B4350" s="71">
        <v>2019</v>
      </c>
      <c r="C4350" s="71" t="s">
        <v>81</v>
      </c>
      <c r="D4350" s="71"/>
      <c r="E4350" s="72"/>
      <c r="F4350" s="81"/>
      <c r="G4350" s="82" t="s">
        <v>62</v>
      </c>
      <c r="H4350" s="66">
        <v>316.05858999999998</v>
      </c>
      <c r="I4350" s="66">
        <v>323.05932000000001</v>
      </c>
      <c r="J4350" s="66">
        <v>639.11789999999996</v>
      </c>
      <c r="K4350" s="66">
        <v>240</v>
      </c>
      <c r="L4350" s="66">
        <v>243</v>
      </c>
      <c r="M4350" s="66">
        <v>2</v>
      </c>
      <c r="N4350" s="66">
        <v>485</v>
      </c>
      <c r="O4350" s="66">
        <v>40</v>
      </c>
      <c r="P4350" s="66">
        <v>34</v>
      </c>
      <c r="Q4350" s="66">
        <v>1</v>
      </c>
      <c r="R4350" s="73">
        <v>75</v>
      </c>
      <c r="S4350" s="130">
        <f>IFERROR(Table1[[#This Row],[Female Voters]]/Table1[[#This Row],[Female Population]],"0.0%")</f>
        <v>0.75935287821160002</v>
      </c>
      <c r="T4350" s="130">
        <f>IFERROR(Table1[[#This Row],[Male Voters]]/Table1[[#This Row],[Male Population]],"0.0%")</f>
        <v>0.75218384041667641</v>
      </c>
      <c r="U4350" s="130">
        <f>IFERROR(Table1[[#This Row],[Total Voters]]/Table1[[#This Row],[Total Population]],"0.0%")</f>
        <v>0.75885842033214845</v>
      </c>
      <c r="V4350" s="130">
        <f>IFERROR(Table1[[#This Row],[Female Ballots]]/Table1[[#This Row],[Female Population]],"0.0%")</f>
        <v>0.12655881303526667</v>
      </c>
      <c r="W4350" s="130">
        <f>IFERROR(Table1[[#This Row],[Male Ballots]]/Table1[[#This Row],[Male Population]],"0.0%")</f>
        <v>0.10524382952332098</v>
      </c>
      <c r="X4350" s="130">
        <f>IFERROR(Table1[[#This Row],[Total Ballots]]/Table1[[#This Row],[Total Population]],"0.0%")</f>
        <v>0.11734924025754873</v>
      </c>
      <c r="Y4350" s="130">
        <f>Table1[[#This Row],[Female Ballots]]/Table1[[#This Row],[Female Voters]]</f>
        <v>0.16666666666666666</v>
      </c>
      <c r="Z4350" s="130">
        <f>Table1[[#This Row],[Male Ballots]]/Table1[[#This Row],[Male Voters]]</f>
        <v>0.13991769547325103</v>
      </c>
      <c r="AA4350" s="130">
        <f>Table1[[#This Row],[Total Ballots]]/Table1[[#This Row],[Total Voters]]</f>
        <v>0.15463917525773196</v>
      </c>
    </row>
    <row r="4351" spans="1:27" s="12" customFormat="1" x14ac:dyDescent="0.35">
      <c r="A4351" s="70" t="s">
        <v>27</v>
      </c>
      <c r="B4351" s="71">
        <v>2019</v>
      </c>
      <c r="C4351" s="71" t="s">
        <v>81</v>
      </c>
      <c r="D4351" s="71"/>
      <c r="E4351" s="72"/>
      <c r="F4351" s="81"/>
      <c r="G4351" s="82" t="s">
        <v>63</v>
      </c>
      <c r="H4351" s="66">
        <v>467.08570000000003</v>
      </c>
      <c r="I4351" s="66">
        <v>459.08420000000001</v>
      </c>
      <c r="J4351" s="66">
        <v>926.16989999999998</v>
      </c>
      <c r="K4351" s="66">
        <v>372</v>
      </c>
      <c r="L4351" s="66">
        <v>393</v>
      </c>
      <c r="M4351" s="66"/>
      <c r="N4351" s="66">
        <v>765</v>
      </c>
      <c r="O4351" s="66">
        <v>60</v>
      </c>
      <c r="P4351" s="66">
        <v>49</v>
      </c>
      <c r="Q4351" s="66"/>
      <c r="R4351" s="73">
        <v>109</v>
      </c>
      <c r="S4351" s="130">
        <f>IFERROR(Table1[[#This Row],[Female Voters]]/Table1[[#This Row],[Female Population]],"0.0%")</f>
        <v>0.79642772193625277</v>
      </c>
      <c r="T4351" s="130">
        <f>IFERROR(Table1[[#This Row],[Male Voters]]/Table1[[#This Row],[Male Population]],"0.0%")</f>
        <v>0.85605211418733207</v>
      </c>
      <c r="U4351" s="130">
        <f>IFERROR(Table1[[#This Row],[Total Voters]]/Table1[[#This Row],[Total Population]],"0.0%")</f>
        <v>0.82598236025593141</v>
      </c>
      <c r="V4351" s="130">
        <f>IFERROR(Table1[[#This Row],[Female Ballots]]/Table1[[#This Row],[Female Population]],"0.0%")</f>
        <v>0.12845608418326657</v>
      </c>
      <c r="W4351" s="130">
        <f>IFERROR(Table1[[#This Row],[Male Ballots]]/Table1[[#This Row],[Male Population]],"0.0%")</f>
        <v>0.10673423306661392</v>
      </c>
      <c r="X4351" s="130">
        <f>IFERROR(Table1[[#This Row],[Total Ballots]]/Table1[[#This Row],[Total Population]],"0.0%")</f>
        <v>0.11768898989267521</v>
      </c>
      <c r="Y4351" s="130">
        <f>Table1[[#This Row],[Female Ballots]]/Table1[[#This Row],[Female Voters]]</f>
        <v>0.16129032258064516</v>
      </c>
      <c r="Z4351" s="130">
        <f>Table1[[#This Row],[Male Ballots]]/Table1[[#This Row],[Male Voters]]</f>
        <v>0.12468193384223919</v>
      </c>
      <c r="AA4351" s="130">
        <f>Table1[[#This Row],[Total Ballots]]/Table1[[#This Row],[Total Voters]]</f>
        <v>0.14248366013071895</v>
      </c>
    </row>
    <row r="4352" spans="1:27" s="12" customFormat="1" x14ac:dyDescent="0.35">
      <c r="A4352" s="70" t="s">
        <v>27</v>
      </c>
      <c r="B4352" s="71">
        <v>2019</v>
      </c>
      <c r="C4352" s="71" t="s">
        <v>81</v>
      </c>
      <c r="D4352" s="71"/>
      <c r="E4352" s="72"/>
      <c r="F4352" s="81"/>
      <c r="G4352" s="82" t="s">
        <v>64</v>
      </c>
      <c r="H4352" s="66">
        <v>584.11059999999998</v>
      </c>
      <c r="I4352" s="66">
        <v>587.10840000000007</v>
      </c>
      <c r="J4352" s="66">
        <v>1171.2190000000001</v>
      </c>
      <c r="K4352" s="66">
        <v>500</v>
      </c>
      <c r="L4352" s="66">
        <v>469</v>
      </c>
      <c r="M4352" s="66"/>
      <c r="N4352" s="66">
        <v>969</v>
      </c>
      <c r="O4352" s="66">
        <v>93</v>
      </c>
      <c r="P4352" s="66">
        <v>80</v>
      </c>
      <c r="Q4352" s="66"/>
      <c r="R4352" s="73">
        <v>173</v>
      </c>
      <c r="S4352" s="130">
        <f>IFERROR(Table1[[#This Row],[Female Voters]]/Table1[[#This Row],[Female Population]],"0.0%")</f>
        <v>0.85600227080282398</v>
      </c>
      <c r="T4352" s="130">
        <f>IFERROR(Table1[[#This Row],[Male Voters]]/Table1[[#This Row],[Male Population]],"0.0%")</f>
        <v>0.7988303352498447</v>
      </c>
      <c r="U4352" s="130">
        <f>IFERROR(Table1[[#This Row],[Total Voters]]/Table1[[#This Row],[Total Population]],"0.0%")</f>
        <v>0.82734313565609841</v>
      </c>
      <c r="V4352" s="130">
        <f>IFERROR(Table1[[#This Row],[Female Ballots]]/Table1[[#This Row],[Female Population]],"0.0%")</f>
        <v>0.15921642236932526</v>
      </c>
      <c r="W4352" s="130">
        <f>IFERROR(Table1[[#This Row],[Male Ballots]]/Table1[[#This Row],[Male Population]],"0.0%")</f>
        <v>0.13626103799570913</v>
      </c>
      <c r="X4352" s="130">
        <f>IFERROR(Table1[[#This Row],[Total Ballots]]/Table1[[#This Row],[Total Population]],"0.0%")</f>
        <v>0.14770935239267804</v>
      </c>
      <c r="Y4352" s="130">
        <f>Table1[[#This Row],[Female Ballots]]/Table1[[#This Row],[Female Voters]]</f>
        <v>0.186</v>
      </c>
      <c r="Z4352" s="130">
        <f>Table1[[#This Row],[Male Ballots]]/Table1[[#This Row],[Male Voters]]</f>
        <v>0.17057569296375266</v>
      </c>
      <c r="AA4352" s="130">
        <f>Table1[[#This Row],[Total Ballots]]/Table1[[#This Row],[Total Voters]]</f>
        <v>0.17853457172342621</v>
      </c>
    </row>
    <row r="4353" spans="1:27" s="12" customFormat="1" x14ac:dyDescent="0.35">
      <c r="A4353" s="70" t="s">
        <v>27</v>
      </c>
      <c r="B4353" s="71">
        <v>2019</v>
      </c>
      <c r="C4353" s="71" t="s">
        <v>81</v>
      </c>
      <c r="D4353" s="71"/>
      <c r="E4353" s="72"/>
      <c r="F4353" s="81"/>
      <c r="G4353" s="82" t="s">
        <v>65</v>
      </c>
      <c r="H4353" s="66">
        <v>593.10940000000005</v>
      </c>
      <c r="I4353" s="66">
        <v>598.1105</v>
      </c>
      <c r="J4353" s="66">
        <v>1191.2199000000001</v>
      </c>
      <c r="K4353" s="66">
        <v>499</v>
      </c>
      <c r="L4353" s="66">
        <v>522</v>
      </c>
      <c r="M4353" s="66"/>
      <c r="N4353" s="66">
        <v>1021</v>
      </c>
      <c r="O4353" s="66">
        <v>140</v>
      </c>
      <c r="P4353" s="66">
        <v>128</v>
      </c>
      <c r="Q4353" s="66"/>
      <c r="R4353" s="73">
        <v>268</v>
      </c>
      <c r="S4353" s="130">
        <f>IFERROR(Table1[[#This Row],[Female Voters]]/Table1[[#This Row],[Female Population]],"0.0%")</f>
        <v>0.841328766665981</v>
      </c>
      <c r="T4353" s="130">
        <f>IFERROR(Table1[[#This Row],[Male Voters]]/Table1[[#This Row],[Male Population]],"0.0%")</f>
        <v>0.87274843026497617</v>
      </c>
      <c r="U4353" s="130">
        <f>IFERROR(Table1[[#This Row],[Total Voters]]/Table1[[#This Row],[Total Population]],"0.0%")</f>
        <v>0.85710455307202305</v>
      </c>
      <c r="V4353" s="130">
        <f>IFERROR(Table1[[#This Row],[Female Ballots]]/Table1[[#This Row],[Female Population]],"0.0%")</f>
        <v>0.23604414295237941</v>
      </c>
      <c r="W4353" s="130">
        <f>IFERROR(Table1[[#This Row],[Male Ballots]]/Table1[[#This Row],[Male Population]],"0.0%")</f>
        <v>0.21400727791938112</v>
      </c>
      <c r="X4353" s="130">
        <f>IFERROR(Table1[[#This Row],[Total Ballots]]/Table1[[#This Row],[Total Population]],"0.0%")</f>
        <v>0.22497945173682876</v>
      </c>
      <c r="Y4353" s="130">
        <f>Table1[[#This Row],[Female Ballots]]/Table1[[#This Row],[Female Voters]]</f>
        <v>0.28056112224448898</v>
      </c>
      <c r="Z4353" s="130">
        <f>Table1[[#This Row],[Male Ballots]]/Table1[[#This Row],[Male Voters]]</f>
        <v>0.24521072796934865</v>
      </c>
      <c r="AA4353" s="130">
        <f>Table1[[#This Row],[Total Ballots]]/Table1[[#This Row],[Total Voters]]</f>
        <v>0.26248775710088151</v>
      </c>
    </row>
    <row r="4354" spans="1:27" s="12" customFormat="1" x14ac:dyDescent="0.35">
      <c r="A4354" s="70" t="s">
        <v>27</v>
      </c>
      <c r="B4354" s="71">
        <v>2019</v>
      </c>
      <c r="C4354" s="71" t="s">
        <v>81</v>
      </c>
      <c r="D4354" s="71"/>
      <c r="E4354" s="72"/>
      <c r="F4354" s="81"/>
      <c r="G4354" s="82" t="s">
        <v>66</v>
      </c>
      <c r="H4354" s="66">
        <v>880.16390000000001</v>
      </c>
      <c r="I4354" s="66">
        <v>881.16419999999994</v>
      </c>
      <c r="J4354" s="66">
        <v>1761.3281000000002</v>
      </c>
      <c r="K4354" s="66">
        <v>799</v>
      </c>
      <c r="L4354" s="66">
        <v>764</v>
      </c>
      <c r="M4354" s="66"/>
      <c r="N4354" s="66">
        <v>1563</v>
      </c>
      <c r="O4354" s="66">
        <v>372</v>
      </c>
      <c r="P4354" s="66">
        <v>304</v>
      </c>
      <c r="Q4354" s="66"/>
      <c r="R4354" s="73">
        <v>676</v>
      </c>
      <c r="S4354" s="130">
        <f>IFERROR(Table1[[#This Row],[Female Voters]]/Table1[[#This Row],[Female Population]],"0.0%")</f>
        <v>0.90778547041068147</v>
      </c>
      <c r="T4354" s="130">
        <f>IFERROR(Table1[[#This Row],[Male Voters]]/Table1[[#This Row],[Male Population]],"0.0%")</f>
        <v>0.86703477059099776</v>
      </c>
      <c r="U4354" s="130">
        <f>IFERROR(Table1[[#This Row],[Total Voters]]/Table1[[#This Row],[Total Population]],"0.0%")</f>
        <v>0.88739854885639979</v>
      </c>
      <c r="V4354" s="130">
        <f>IFERROR(Table1[[#This Row],[Female Ballots]]/Table1[[#This Row],[Female Population]],"0.0%")</f>
        <v>0.42264855443400939</v>
      </c>
      <c r="W4354" s="130">
        <f>IFERROR(Table1[[#This Row],[Male Ballots]]/Table1[[#This Row],[Male Population]],"0.0%")</f>
        <v>0.34499812861212475</v>
      </c>
      <c r="X4354" s="130">
        <f>IFERROR(Table1[[#This Row],[Total Ballots]]/Table1[[#This Row],[Total Population]],"0.0%")</f>
        <v>0.3838012917638684</v>
      </c>
      <c r="Y4354" s="130">
        <f>Table1[[#This Row],[Female Ballots]]/Table1[[#This Row],[Female Voters]]</f>
        <v>0.46558197747183983</v>
      </c>
      <c r="Z4354" s="130">
        <f>Table1[[#This Row],[Male Ballots]]/Table1[[#This Row],[Male Voters]]</f>
        <v>0.39790575916230364</v>
      </c>
      <c r="AA4354" s="130">
        <f>Table1[[#This Row],[Total Ballots]]/Table1[[#This Row],[Total Voters]]</f>
        <v>0.4325015994881638</v>
      </c>
    </row>
    <row r="4355" spans="1:27" s="12" customFormat="1" x14ac:dyDescent="0.35">
      <c r="A4355" s="70" t="s">
        <v>27</v>
      </c>
      <c r="B4355" s="71">
        <v>2019</v>
      </c>
      <c r="C4355" s="71" t="s">
        <v>81</v>
      </c>
      <c r="D4355" s="71"/>
      <c r="E4355" s="72"/>
      <c r="F4355" s="81"/>
      <c r="G4355" s="82" t="s">
        <v>67</v>
      </c>
      <c r="H4355" s="66">
        <v>1428.2639999999999</v>
      </c>
      <c r="I4355" s="66">
        <v>1425.2660999999998</v>
      </c>
      <c r="J4355" s="66">
        <v>2853.5299999999997</v>
      </c>
      <c r="K4355" s="66">
        <v>1278</v>
      </c>
      <c r="L4355" s="66">
        <v>1300</v>
      </c>
      <c r="M4355" s="66">
        <v>1</v>
      </c>
      <c r="N4355" s="66">
        <v>2579</v>
      </c>
      <c r="O4355" s="66">
        <v>725</v>
      </c>
      <c r="P4355" s="66">
        <v>753</v>
      </c>
      <c r="Q4355" s="66"/>
      <c r="R4355" s="66">
        <v>1478</v>
      </c>
      <c r="S4355" s="130">
        <f>IFERROR(Table1[[#This Row],[Female Voters]]/Table1[[#This Row],[Female Population]],"0.0%")</f>
        <v>0.89479255935877411</v>
      </c>
      <c r="T4355" s="130">
        <f>IFERROR(Table1[[#This Row],[Male Voters]]/Table1[[#This Row],[Male Population]],"0.0%")</f>
        <v>0.91211037714290699</v>
      </c>
      <c r="U4355" s="130">
        <f>IFERROR(Table1[[#This Row],[Total Voters]]/Table1[[#This Row],[Total Population]],"0.0%")</f>
        <v>0.90379284605383514</v>
      </c>
      <c r="V4355" s="130">
        <f>IFERROR(Table1[[#This Row],[Female Ballots]]/Table1[[#This Row],[Female Population]],"0.0%")</f>
        <v>0.50760923750791176</v>
      </c>
      <c r="W4355" s="130">
        <f>IFERROR(Table1[[#This Row],[Male Ballots]]/Table1[[#This Row],[Male Population]],"0.0%")</f>
        <v>0.52832239537585302</v>
      </c>
      <c r="X4355" s="130">
        <f>IFERROR(Table1[[#This Row],[Total Ballots]]/Table1[[#This Row],[Total Population]],"0.0%")</f>
        <v>0.51795495403938285</v>
      </c>
      <c r="Y4355" s="130">
        <f>Table1[[#This Row],[Female Ballots]]/Table1[[#This Row],[Female Voters]]</f>
        <v>0.56729264475743346</v>
      </c>
      <c r="Z4355" s="130">
        <f>Table1[[#This Row],[Male Ballots]]/Table1[[#This Row],[Male Voters]]</f>
        <v>0.57923076923076922</v>
      </c>
      <c r="AA4355" s="130">
        <f>Table1[[#This Row],[Total Ballots]]/Table1[[#This Row],[Total Voters]]</f>
        <v>0.57309034509499801</v>
      </c>
    </row>
    <row r="4356" spans="1:27" s="12" customFormat="1" x14ac:dyDescent="0.35">
      <c r="A4356" s="70" t="s">
        <v>41</v>
      </c>
      <c r="B4356" s="71">
        <v>2019</v>
      </c>
      <c r="C4356" s="71" t="s">
        <v>81</v>
      </c>
      <c r="D4356" s="71"/>
      <c r="E4356" s="72"/>
      <c r="F4356" s="81"/>
      <c r="G4356" s="82" t="s">
        <v>79</v>
      </c>
      <c r="H4356" s="66">
        <v>25516.989099999999</v>
      </c>
      <c r="I4356" s="66">
        <v>27152.993999999999</v>
      </c>
      <c r="J4356" s="66">
        <v>52669.983</v>
      </c>
      <c r="K4356" s="66">
        <v>20830</v>
      </c>
      <c r="L4356" s="66">
        <v>19725</v>
      </c>
      <c r="M4356" s="66">
        <v>12</v>
      </c>
      <c r="N4356" s="66">
        <v>40567</v>
      </c>
      <c r="O4356" s="66">
        <v>7592</v>
      </c>
      <c r="P4356" s="66">
        <v>7124</v>
      </c>
      <c r="Q4356" s="66">
        <v>4</v>
      </c>
      <c r="R4356" s="73">
        <v>14720</v>
      </c>
      <c r="S4356" s="130">
        <f>IFERROR(Table1[[#This Row],[Female Voters]]/Table1[[#This Row],[Female Population]],"0.0%")</f>
        <v>0.81631888144671427</v>
      </c>
      <c r="T4356" s="130">
        <f>IFERROR(Table1[[#This Row],[Male Voters]]/Table1[[#This Row],[Male Population]],"0.0%")</f>
        <v>0.72643922802767169</v>
      </c>
      <c r="U4356" s="130">
        <f>IFERROR(Table1[[#This Row],[Total Voters]]/Table1[[#This Row],[Total Population]],"0.0%")</f>
        <v>0.7702109947519824</v>
      </c>
      <c r="V4356" s="130">
        <f>IFERROR(Table1[[#This Row],[Female Ballots]]/Table1[[#This Row],[Female Population]],"0.0%")</f>
        <v>0.29752726586382405</v>
      </c>
      <c r="W4356" s="130">
        <f>IFERROR(Table1[[#This Row],[Male Ballots]]/Table1[[#This Row],[Male Population]],"0.0%")</f>
        <v>0.26236517416827038</v>
      </c>
      <c r="X4356" s="130">
        <f>IFERROR(Table1[[#This Row],[Total Ballots]]/Table1[[#This Row],[Total Population]],"0.0%")</f>
        <v>0.279476072737673</v>
      </c>
      <c r="Y4356" s="130">
        <f>Table1[[#This Row],[Female Ballots]]/Table1[[#This Row],[Female Voters]]</f>
        <v>0.36447431589054247</v>
      </c>
      <c r="Z4356" s="130">
        <f>Table1[[#This Row],[Male Ballots]]/Table1[[#This Row],[Male Voters]]</f>
        <v>0.36116603295310518</v>
      </c>
      <c r="AA4356" s="130">
        <f>Table1[[#This Row],[Total Ballots]]/Table1[[#This Row],[Total Voters]]</f>
        <v>0.36285650898513572</v>
      </c>
    </row>
    <row r="4357" spans="1:27" s="12" customFormat="1" x14ac:dyDescent="0.35">
      <c r="A4357" s="70" t="s">
        <v>41</v>
      </c>
      <c r="B4357" s="71">
        <v>2019</v>
      </c>
      <c r="C4357" s="71" t="s">
        <v>81</v>
      </c>
      <c r="D4357" s="71"/>
      <c r="E4357" s="72"/>
      <c r="F4357" s="81"/>
      <c r="G4357" s="82" t="s">
        <v>62</v>
      </c>
      <c r="H4357" s="66">
        <v>1973.9999</v>
      </c>
      <c r="I4357" s="66">
        <v>2431.0010000000002</v>
      </c>
      <c r="J4357" s="66">
        <v>4405.0010000000002</v>
      </c>
      <c r="K4357" s="66">
        <v>1337</v>
      </c>
      <c r="L4357" s="66">
        <v>1446</v>
      </c>
      <c r="M4357" s="66">
        <v>6</v>
      </c>
      <c r="N4357" s="66">
        <v>2789</v>
      </c>
      <c r="O4357" s="66">
        <v>153</v>
      </c>
      <c r="P4357" s="66">
        <v>184</v>
      </c>
      <c r="Q4357" s="66">
        <v>1</v>
      </c>
      <c r="R4357" s="73">
        <v>338</v>
      </c>
      <c r="S4357" s="130">
        <f>IFERROR(Table1[[#This Row],[Female Voters]]/Table1[[#This Row],[Female Population]],"0.0%")</f>
        <v>0.67730499885030393</v>
      </c>
      <c r="T4357" s="130">
        <f>IFERROR(Table1[[#This Row],[Male Voters]]/Table1[[#This Row],[Male Population]],"0.0%")</f>
        <v>0.59481670307827927</v>
      </c>
      <c r="U4357" s="130">
        <f>IFERROR(Table1[[#This Row],[Total Voters]]/Table1[[#This Row],[Total Population]],"0.0%")</f>
        <v>0.63314401063700099</v>
      </c>
      <c r="V4357" s="130">
        <f>IFERROR(Table1[[#This Row],[Female Ballots]]/Table1[[#This Row],[Female Population]],"0.0%")</f>
        <v>7.750760271061817E-2</v>
      </c>
      <c r="W4357" s="130">
        <f>IFERROR(Table1[[#This Row],[Male Ballots]]/Table1[[#This Row],[Male Population]],"0.0%")</f>
        <v>7.5688985730569411E-2</v>
      </c>
      <c r="X4357" s="130">
        <f>IFERROR(Table1[[#This Row],[Total Ballots]]/Table1[[#This Row],[Total Population]],"0.0%")</f>
        <v>7.6730970095125972E-2</v>
      </c>
      <c r="Y4357" s="130">
        <f>Table1[[#This Row],[Female Ballots]]/Table1[[#This Row],[Female Voters]]</f>
        <v>0.11443530291697832</v>
      </c>
      <c r="Z4357" s="130">
        <f>Table1[[#This Row],[Male Ballots]]/Table1[[#This Row],[Male Voters]]</f>
        <v>0.1272475795297372</v>
      </c>
      <c r="AA4357" s="130">
        <f>Table1[[#This Row],[Total Ballots]]/Table1[[#This Row],[Total Voters]]</f>
        <v>0.12119039082108282</v>
      </c>
    </row>
    <row r="4358" spans="1:27" s="12" customFormat="1" x14ac:dyDescent="0.35">
      <c r="A4358" s="70" t="s">
        <v>41</v>
      </c>
      <c r="B4358" s="71">
        <v>2019</v>
      </c>
      <c r="C4358" s="71" t="s">
        <v>81</v>
      </c>
      <c r="D4358" s="71"/>
      <c r="E4358" s="72"/>
      <c r="F4358" s="81"/>
      <c r="G4358" s="82" t="s">
        <v>63</v>
      </c>
      <c r="H4358" s="66">
        <v>3437</v>
      </c>
      <c r="I4358" s="66">
        <v>4184.0020000000004</v>
      </c>
      <c r="J4358" s="66">
        <v>7621.0020000000004</v>
      </c>
      <c r="K4358" s="66">
        <v>2474</v>
      </c>
      <c r="L4358" s="66">
        <v>2346</v>
      </c>
      <c r="M4358" s="66">
        <v>1</v>
      </c>
      <c r="N4358" s="66">
        <v>4821</v>
      </c>
      <c r="O4358" s="66">
        <v>260</v>
      </c>
      <c r="P4358" s="66">
        <v>258</v>
      </c>
      <c r="Q4358" s="66"/>
      <c r="R4358" s="73">
        <v>518</v>
      </c>
      <c r="S4358" s="130">
        <f>IFERROR(Table1[[#This Row],[Female Voters]]/Table1[[#This Row],[Female Population]],"0.0%")</f>
        <v>0.71981379109688681</v>
      </c>
      <c r="T4358" s="130">
        <f>IFERROR(Table1[[#This Row],[Male Voters]]/Table1[[#This Row],[Male Population]],"0.0%")</f>
        <v>0.56070718895449856</v>
      </c>
      <c r="U4358" s="130">
        <f>IFERROR(Table1[[#This Row],[Total Voters]]/Table1[[#This Row],[Total Population]],"0.0%")</f>
        <v>0.6325939817362598</v>
      </c>
      <c r="V4358" s="130">
        <f>IFERROR(Table1[[#This Row],[Female Ballots]]/Table1[[#This Row],[Female Population]],"0.0%")</f>
        <v>7.5647366889729409E-2</v>
      </c>
      <c r="W4358" s="130">
        <f>IFERROR(Table1[[#This Row],[Male Ballots]]/Table1[[#This Row],[Male Population]],"0.0%")</f>
        <v>6.1663450447681421E-2</v>
      </c>
      <c r="X4358" s="130">
        <f>IFERROR(Table1[[#This Row],[Total Ballots]]/Table1[[#This Row],[Total Population]],"0.0%")</f>
        <v>6.7970064828745611E-2</v>
      </c>
      <c r="Y4358" s="130">
        <f>Table1[[#This Row],[Female Ballots]]/Table1[[#This Row],[Female Voters]]</f>
        <v>0.10509296685529507</v>
      </c>
      <c r="Z4358" s="130">
        <f>Table1[[#This Row],[Male Ballots]]/Table1[[#This Row],[Male Voters]]</f>
        <v>0.10997442455242967</v>
      </c>
      <c r="AA4358" s="130">
        <f>Table1[[#This Row],[Total Ballots]]/Table1[[#This Row],[Total Voters]]</f>
        <v>0.10744658784484547</v>
      </c>
    </row>
    <row r="4359" spans="1:27" s="12" customFormat="1" x14ac:dyDescent="0.35">
      <c r="A4359" s="70" t="s">
        <v>41</v>
      </c>
      <c r="B4359" s="71">
        <v>2019</v>
      </c>
      <c r="C4359" s="71" t="s">
        <v>81</v>
      </c>
      <c r="D4359" s="71"/>
      <c r="E4359" s="72"/>
      <c r="F4359" s="81"/>
      <c r="G4359" s="82" t="s">
        <v>64</v>
      </c>
      <c r="H4359" s="66">
        <v>3559</v>
      </c>
      <c r="I4359" s="66">
        <v>4104</v>
      </c>
      <c r="J4359" s="66">
        <v>7662.9989999999998</v>
      </c>
      <c r="K4359" s="66">
        <v>2547</v>
      </c>
      <c r="L4359" s="66">
        <v>2334</v>
      </c>
      <c r="M4359" s="66"/>
      <c r="N4359" s="66">
        <v>4881</v>
      </c>
      <c r="O4359" s="66">
        <v>436</v>
      </c>
      <c r="P4359" s="66">
        <v>406</v>
      </c>
      <c r="Q4359" s="66"/>
      <c r="R4359" s="73">
        <v>842</v>
      </c>
      <c r="S4359" s="130">
        <f>IFERROR(Table1[[#This Row],[Female Voters]]/Table1[[#This Row],[Female Population]],"0.0%")</f>
        <v>0.71565046361337459</v>
      </c>
      <c r="T4359" s="130">
        <f>IFERROR(Table1[[#This Row],[Male Voters]]/Table1[[#This Row],[Male Population]],"0.0%")</f>
        <v>0.56871345029239762</v>
      </c>
      <c r="U4359" s="130">
        <f>IFERROR(Table1[[#This Row],[Total Voters]]/Table1[[#This Row],[Total Population]],"0.0%")</f>
        <v>0.63695688854977017</v>
      </c>
      <c r="V4359" s="130">
        <f>IFERROR(Table1[[#This Row],[Female Ballots]]/Table1[[#This Row],[Female Population]],"0.0%")</f>
        <v>0.12250632200056195</v>
      </c>
      <c r="W4359" s="130">
        <f>IFERROR(Table1[[#This Row],[Male Ballots]]/Table1[[#This Row],[Male Population]],"0.0%")</f>
        <v>9.8927875243664712E-2</v>
      </c>
      <c r="X4359" s="130">
        <f>IFERROR(Table1[[#This Row],[Total Ballots]]/Table1[[#This Row],[Total Population]],"0.0%")</f>
        <v>0.10987865194814719</v>
      </c>
      <c r="Y4359" s="130">
        <f>Table1[[#This Row],[Female Ballots]]/Table1[[#This Row],[Female Voters]]</f>
        <v>0.17118178248920299</v>
      </c>
      <c r="Z4359" s="130">
        <f>Table1[[#This Row],[Male Ballots]]/Table1[[#This Row],[Male Voters]]</f>
        <v>0.17395029991431019</v>
      </c>
      <c r="AA4359" s="130">
        <f>Table1[[#This Row],[Total Ballots]]/Table1[[#This Row],[Total Voters]]</f>
        <v>0.17250563409137473</v>
      </c>
    </row>
    <row r="4360" spans="1:27" s="12" customFormat="1" x14ac:dyDescent="0.35">
      <c r="A4360" s="70" t="s">
        <v>41</v>
      </c>
      <c r="B4360" s="71">
        <v>2019</v>
      </c>
      <c r="C4360" s="71" t="s">
        <v>81</v>
      </c>
      <c r="D4360" s="71"/>
      <c r="E4360" s="72"/>
      <c r="F4360" s="81"/>
      <c r="G4360" s="82" t="s">
        <v>65</v>
      </c>
      <c r="H4360" s="66">
        <v>3626.998</v>
      </c>
      <c r="I4360" s="66">
        <v>3950.9989999999998</v>
      </c>
      <c r="J4360" s="66">
        <v>7577.9969999999994</v>
      </c>
      <c r="K4360" s="66">
        <v>2734</v>
      </c>
      <c r="L4360" s="66">
        <v>2636</v>
      </c>
      <c r="M4360" s="66">
        <v>3</v>
      </c>
      <c r="N4360" s="66">
        <v>5373</v>
      </c>
      <c r="O4360" s="66">
        <v>691</v>
      </c>
      <c r="P4360" s="66">
        <v>595</v>
      </c>
      <c r="Q4360" s="66"/>
      <c r="R4360" s="73">
        <v>1286</v>
      </c>
      <c r="S4360" s="130">
        <f>IFERROR(Table1[[#This Row],[Female Voters]]/Table1[[#This Row],[Female Population]],"0.0%")</f>
        <v>0.75379142751112627</v>
      </c>
      <c r="T4360" s="130">
        <f>IFERROR(Table1[[#This Row],[Male Voters]]/Table1[[#This Row],[Male Population]],"0.0%")</f>
        <v>0.66717303649026494</v>
      </c>
      <c r="U4360" s="130">
        <f>IFERROR(Table1[[#This Row],[Total Voters]]/Table1[[#This Row],[Total Population]],"0.0%")</f>
        <v>0.70902640895740665</v>
      </c>
      <c r="V4360" s="130">
        <f>IFERROR(Table1[[#This Row],[Female Ballots]]/Table1[[#This Row],[Female Population]],"0.0%")</f>
        <v>0.19051568266649169</v>
      </c>
      <c r="W4360" s="130">
        <f>IFERROR(Table1[[#This Row],[Male Ballots]]/Table1[[#This Row],[Male Population]],"0.0%")</f>
        <v>0.1505948242457161</v>
      </c>
      <c r="X4360" s="130">
        <f>IFERROR(Table1[[#This Row],[Total Ballots]]/Table1[[#This Row],[Total Population]],"0.0%")</f>
        <v>0.1697018354586311</v>
      </c>
      <c r="Y4360" s="130">
        <f>Table1[[#This Row],[Female Ballots]]/Table1[[#This Row],[Female Voters]]</f>
        <v>0.25274323335771764</v>
      </c>
      <c r="Z4360" s="130">
        <f>Table1[[#This Row],[Male Ballots]]/Table1[[#This Row],[Male Voters]]</f>
        <v>0.22572078907435508</v>
      </c>
      <c r="AA4360" s="130">
        <f>Table1[[#This Row],[Total Ballots]]/Table1[[#This Row],[Total Voters]]</f>
        <v>0.23934487251070166</v>
      </c>
    </row>
    <row r="4361" spans="1:27" s="12" customFormat="1" x14ac:dyDescent="0.35">
      <c r="A4361" s="70" t="s">
        <v>41</v>
      </c>
      <c r="B4361" s="71">
        <v>2019</v>
      </c>
      <c r="C4361" s="71" t="s">
        <v>81</v>
      </c>
      <c r="D4361" s="71"/>
      <c r="E4361" s="72"/>
      <c r="F4361" s="81"/>
      <c r="G4361" s="82" t="s">
        <v>66</v>
      </c>
      <c r="H4361" s="66">
        <v>5145.9969999999994</v>
      </c>
      <c r="I4361" s="66">
        <v>5117.9969999999994</v>
      </c>
      <c r="J4361" s="66">
        <v>10263.994999999999</v>
      </c>
      <c r="K4361" s="66">
        <v>4460</v>
      </c>
      <c r="L4361" s="66">
        <v>4076</v>
      </c>
      <c r="M4361" s="66"/>
      <c r="N4361" s="66">
        <v>8536</v>
      </c>
      <c r="O4361" s="66">
        <v>1818</v>
      </c>
      <c r="P4361" s="66">
        <v>1616</v>
      </c>
      <c r="Q4361" s="66"/>
      <c r="R4361" s="73">
        <v>3434</v>
      </c>
      <c r="S4361" s="130">
        <f>IFERROR(Table1[[#This Row],[Female Voters]]/Table1[[#This Row],[Female Population]],"0.0%")</f>
        <v>0.86669308202084072</v>
      </c>
      <c r="T4361" s="130">
        <f>IFERROR(Table1[[#This Row],[Male Voters]]/Table1[[#This Row],[Male Population]],"0.0%")</f>
        <v>0.79640531246892099</v>
      </c>
      <c r="U4361" s="130">
        <f>IFERROR(Table1[[#This Row],[Total Voters]]/Table1[[#This Row],[Total Population]],"0.0%")</f>
        <v>0.83164498813571142</v>
      </c>
      <c r="V4361" s="130">
        <f>IFERROR(Table1[[#This Row],[Female Ballots]]/Table1[[#This Row],[Female Population]],"0.0%")</f>
        <v>0.35328431011522166</v>
      </c>
      <c r="W4361" s="130">
        <f>IFERROR(Table1[[#This Row],[Male Ballots]]/Table1[[#This Row],[Male Population]],"0.0%")</f>
        <v>0.31574852427619637</v>
      </c>
      <c r="X4361" s="130">
        <f>IFERROR(Table1[[#This Row],[Total Ballots]]/Table1[[#This Row],[Total Population]],"0.0%")</f>
        <v>0.33456758309021001</v>
      </c>
      <c r="Y4361" s="130">
        <f>Table1[[#This Row],[Female Ballots]]/Table1[[#This Row],[Female Voters]]</f>
        <v>0.40762331838565025</v>
      </c>
      <c r="Z4361" s="130">
        <f>Table1[[#This Row],[Male Ballots]]/Table1[[#This Row],[Male Voters]]</f>
        <v>0.39646712463199213</v>
      </c>
      <c r="AA4361" s="130">
        <f>Table1[[#This Row],[Total Ballots]]/Table1[[#This Row],[Total Voters]]</f>
        <v>0.40229615745079661</v>
      </c>
    </row>
    <row r="4362" spans="1:27" s="12" customFormat="1" x14ac:dyDescent="0.35">
      <c r="A4362" s="70" t="s">
        <v>41</v>
      </c>
      <c r="B4362" s="71">
        <v>2019</v>
      </c>
      <c r="C4362" s="71" t="s">
        <v>81</v>
      </c>
      <c r="D4362" s="71"/>
      <c r="E4362" s="72"/>
      <c r="F4362" s="81"/>
      <c r="G4362" s="82" t="s">
        <v>67</v>
      </c>
      <c r="H4362" s="66">
        <v>7773.9941999999992</v>
      </c>
      <c r="I4362" s="66">
        <v>7364.994999999999</v>
      </c>
      <c r="J4362" s="66">
        <v>15138.989000000001</v>
      </c>
      <c r="K4362" s="66">
        <v>7278</v>
      </c>
      <c r="L4362" s="66">
        <v>6887</v>
      </c>
      <c r="M4362" s="66">
        <v>2</v>
      </c>
      <c r="N4362" s="66">
        <v>14167</v>
      </c>
      <c r="O4362" s="66">
        <v>4234</v>
      </c>
      <c r="P4362" s="66">
        <v>4065</v>
      </c>
      <c r="Q4362" s="66">
        <v>3</v>
      </c>
      <c r="R4362" s="66">
        <v>8302</v>
      </c>
      <c r="S4362" s="130">
        <f>IFERROR(Table1[[#This Row],[Female Voters]]/Table1[[#This Row],[Female Population]],"0.0%")</f>
        <v>0.93619828015822304</v>
      </c>
      <c r="T4362" s="130">
        <f>IFERROR(Table1[[#This Row],[Male Voters]]/Table1[[#This Row],[Male Population]],"0.0%")</f>
        <v>0.93509907338701537</v>
      </c>
      <c r="U4362" s="130">
        <f>IFERROR(Table1[[#This Row],[Total Voters]]/Table1[[#This Row],[Total Population]],"0.0%")</f>
        <v>0.9357956465917241</v>
      </c>
      <c r="V4362" s="130">
        <f>IFERROR(Table1[[#This Row],[Female Ballots]]/Table1[[#This Row],[Female Population]],"0.0%")</f>
        <v>0.54463637238113716</v>
      </c>
      <c r="W4362" s="130">
        <f>IFERROR(Table1[[#This Row],[Male Ballots]]/Table1[[#This Row],[Male Population]],"0.0%")</f>
        <v>0.55193520158533715</v>
      </c>
      <c r="X4362" s="130">
        <f>IFERROR(Table1[[#This Row],[Total Ballots]]/Table1[[#This Row],[Total Population]],"0.0%")</f>
        <v>0.54838536443880093</v>
      </c>
      <c r="Y4362" s="130">
        <f>Table1[[#This Row],[Female Ballots]]/Table1[[#This Row],[Female Voters]]</f>
        <v>0.58175322890904091</v>
      </c>
      <c r="Z4362" s="130">
        <f>Table1[[#This Row],[Male Ballots]]/Table1[[#This Row],[Male Voters]]</f>
        <v>0.59024248584289241</v>
      </c>
      <c r="AA4362" s="130">
        <f>Table1[[#This Row],[Total Ballots]]/Table1[[#This Row],[Total Voters]]</f>
        <v>0.58600974094727187</v>
      </c>
    </row>
    <row r="4363" spans="1:27" s="12" customFormat="1" x14ac:dyDescent="0.35">
      <c r="A4363" s="70" t="s">
        <v>49</v>
      </c>
      <c r="B4363" s="71">
        <v>2019</v>
      </c>
      <c r="C4363" s="71" t="s">
        <v>81</v>
      </c>
      <c r="D4363" s="71"/>
      <c r="E4363" s="72"/>
      <c r="F4363" s="81"/>
      <c r="G4363" s="82" t="s">
        <v>79</v>
      </c>
      <c r="H4363" s="66">
        <v>15992.076000000001</v>
      </c>
      <c r="I4363" s="66">
        <v>16818.0213</v>
      </c>
      <c r="J4363" s="66">
        <v>32810.100100000003</v>
      </c>
      <c r="K4363" s="66">
        <v>4635</v>
      </c>
      <c r="L4363" s="66">
        <v>4185</v>
      </c>
      <c r="M4363" s="66">
        <v>5</v>
      </c>
      <c r="N4363" s="66">
        <v>8825</v>
      </c>
      <c r="O4363" s="66">
        <v>1664</v>
      </c>
      <c r="P4363" s="66">
        <v>1364</v>
      </c>
      <c r="Q4363" s="66">
        <v>4</v>
      </c>
      <c r="R4363" s="73">
        <v>3032</v>
      </c>
      <c r="S4363" s="130">
        <f>IFERROR(Table1[[#This Row],[Female Voters]]/Table1[[#This Row],[Female Population]],"0.0%")</f>
        <v>0.28983103882197658</v>
      </c>
      <c r="T4363" s="130">
        <f>IFERROR(Table1[[#This Row],[Male Voters]]/Table1[[#This Row],[Male Population]],"0.0%")</f>
        <v>0.2488402128495342</v>
      </c>
      <c r="U4363" s="130">
        <f>IFERROR(Table1[[#This Row],[Total Voters]]/Table1[[#This Row],[Total Population]],"0.0%")</f>
        <v>0.26897205351714237</v>
      </c>
      <c r="V4363" s="130">
        <f>IFERROR(Table1[[#This Row],[Female Ballots]]/Table1[[#This Row],[Female Population]],"0.0%")</f>
        <v>0.10405153152098576</v>
      </c>
      <c r="W4363" s="130">
        <f>IFERROR(Table1[[#This Row],[Male Ballots]]/Table1[[#This Row],[Male Population]],"0.0%")</f>
        <v>8.1103476780588921E-2</v>
      </c>
      <c r="X4363" s="130">
        <f>IFERROR(Table1[[#This Row],[Total Ballots]]/Table1[[#This Row],[Total Population]],"0.0%")</f>
        <v>9.2410568415181388E-2</v>
      </c>
      <c r="Y4363" s="130">
        <f>Table1[[#This Row],[Female Ballots]]/Table1[[#This Row],[Female Voters]]</f>
        <v>0.35900755124056094</v>
      </c>
      <c r="Z4363" s="130">
        <f>Table1[[#This Row],[Male Ballots]]/Table1[[#This Row],[Male Voters]]</f>
        <v>0.32592592592592595</v>
      </c>
      <c r="AA4363" s="130">
        <f>Table1[[#This Row],[Total Ballots]]/Table1[[#This Row],[Total Voters]]</f>
        <v>0.34356940509915013</v>
      </c>
    </row>
    <row r="4364" spans="1:27" s="12" customFormat="1" x14ac:dyDescent="0.35">
      <c r="A4364" s="70" t="s">
        <v>49</v>
      </c>
      <c r="B4364" s="71">
        <v>2019</v>
      </c>
      <c r="C4364" s="71" t="s">
        <v>81</v>
      </c>
      <c r="D4364" s="71"/>
      <c r="E4364" s="72"/>
      <c r="F4364" s="81"/>
      <c r="G4364" s="82" t="s">
        <v>62</v>
      </c>
      <c r="H4364" s="66">
        <v>1199.982</v>
      </c>
      <c r="I4364" s="66">
        <v>1548.9636</v>
      </c>
      <c r="J4364" s="66">
        <v>2748.9452999999999</v>
      </c>
      <c r="K4364" s="66">
        <v>260</v>
      </c>
      <c r="L4364" s="66">
        <v>241</v>
      </c>
      <c r="M4364" s="66">
        <v>2</v>
      </c>
      <c r="N4364" s="66">
        <v>503</v>
      </c>
      <c r="O4364" s="66">
        <v>33</v>
      </c>
      <c r="P4364" s="66">
        <v>21</v>
      </c>
      <c r="Q4364" s="66"/>
      <c r="R4364" s="73">
        <v>54</v>
      </c>
      <c r="S4364" s="130">
        <f>IFERROR(Table1[[#This Row],[Female Voters]]/Table1[[#This Row],[Female Population]],"0.0%")</f>
        <v>0.21666991671541741</v>
      </c>
      <c r="T4364" s="130">
        <f>IFERROR(Table1[[#This Row],[Male Voters]]/Table1[[#This Row],[Male Population]],"0.0%")</f>
        <v>0.15558790406695161</v>
      </c>
      <c r="U4364" s="130">
        <f>IFERROR(Table1[[#This Row],[Total Voters]]/Table1[[#This Row],[Total Population]],"0.0%")</f>
        <v>0.18297926844888476</v>
      </c>
      <c r="V4364" s="130">
        <f>IFERROR(Table1[[#This Row],[Female Ballots]]/Table1[[#This Row],[Female Population]],"0.0%")</f>
        <v>2.7500412506187594E-2</v>
      </c>
      <c r="W4364" s="130">
        <f>IFERROR(Table1[[#This Row],[Male Ballots]]/Table1[[#This Row],[Male Population]],"0.0%")</f>
        <v>1.3557452221601592E-2</v>
      </c>
      <c r="X4364" s="130">
        <f>IFERROR(Table1[[#This Row],[Total Ballots]]/Table1[[#This Row],[Total Population]],"0.0%")</f>
        <v>1.9643897606838521E-2</v>
      </c>
      <c r="Y4364" s="130">
        <f>Table1[[#This Row],[Female Ballots]]/Table1[[#This Row],[Female Voters]]</f>
        <v>0.12692307692307692</v>
      </c>
      <c r="Z4364" s="130">
        <f>Table1[[#This Row],[Male Ballots]]/Table1[[#This Row],[Male Voters]]</f>
        <v>8.7136929460580909E-2</v>
      </c>
      <c r="AA4364" s="130">
        <f>Table1[[#This Row],[Total Ballots]]/Table1[[#This Row],[Total Voters]]</f>
        <v>0.1073558648111332</v>
      </c>
    </row>
    <row r="4365" spans="1:27" s="12" customFormat="1" x14ac:dyDescent="0.35">
      <c r="A4365" s="70" t="s">
        <v>49</v>
      </c>
      <c r="B4365" s="71">
        <v>2019</v>
      </c>
      <c r="C4365" s="71" t="s">
        <v>81</v>
      </c>
      <c r="D4365" s="71"/>
      <c r="E4365" s="72"/>
      <c r="F4365" s="81"/>
      <c r="G4365" s="82" t="s">
        <v>63</v>
      </c>
      <c r="H4365" s="66">
        <v>2070.9791</v>
      </c>
      <c r="I4365" s="66">
        <v>2468.9660000000003</v>
      </c>
      <c r="J4365" s="66">
        <v>4539.9449999999997</v>
      </c>
      <c r="K4365" s="66">
        <v>559</v>
      </c>
      <c r="L4365" s="66">
        <v>507</v>
      </c>
      <c r="M4365" s="66">
        <v>1</v>
      </c>
      <c r="N4365" s="66">
        <v>1067</v>
      </c>
      <c r="O4365" s="66">
        <v>57</v>
      </c>
      <c r="P4365" s="66">
        <v>43</v>
      </c>
      <c r="Q4365" s="66">
        <v>1</v>
      </c>
      <c r="R4365" s="73">
        <v>101</v>
      </c>
      <c r="S4365" s="130">
        <f>IFERROR(Table1[[#This Row],[Female Voters]]/Table1[[#This Row],[Female Population]],"0.0%")</f>
        <v>0.26992063802092447</v>
      </c>
      <c r="T4365" s="130">
        <f>IFERROR(Table1[[#This Row],[Male Voters]]/Table1[[#This Row],[Male Population]],"0.0%")</f>
        <v>0.20534912185911022</v>
      </c>
      <c r="U4365" s="130">
        <f>IFERROR(Table1[[#This Row],[Total Voters]]/Table1[[#This Row],[Total Population]],"0.0%")</f>
        <v>0.2350248736493504</v>
      </c>
      <c r="V4365" s="130">
        <f>IFERROR(Table1[[#This Row],[Female Ballots]]/Table1[[#This Row],[Female Population]],"0.0%")</f>
        <v>2.7523213537017345E-2</v>
      </c>
      <c r="W4365" s="130">
        <f>IFERROR(Table1[[#This Row],[Male Ballots]]/Table1[[#This Row],[Male Population]],"0.0%")</f>
        <v>1.7416197711916645E-2</v>
      </c>
      <c r="X4365" s="130">
        <f>IFERROR(Table1[[#This Row],[Total Ballots]]/Table1[[#This Row],[Total Population]],"0.0%")</f>
        <v>2.2246965546939446E-2</v>
      </c>
      <c r="Y4365" s="130">
        <f>Table1[[#This Row],[Female Ballots]]/Table1[[#This Row],[Female Voters]]</f>
        <v>0.10196779964221825</v>
      </c>
      <c r="Z4365" s="130">
        <f>Table1[[#This Row],[Male Ballots]]/Table1[[#This Row],[Male Voters]]</f>
        <v>8.4812623274161739E-2</v>
      </c>
      <c r="AA4365" s="130">
        <f>Table1[[#This Row],[Total Ballots]]/Table1[[#This Row],[Total Voters]]</f>
        <v>9.4657919400187446E-2</v>
      </c>
    </row>
    <row r="4366" spans="1:27" s="12" customFormat="1" x14ac:dyDescent="0.35">
      <c r="A4366" s="70" t="s">
        <v>49</v>
      </c>
      <c r="B4366" s="71">
        <v>2019</v>
      </c>
      <c r="C4366" s="71" t="s">
        <v>81</v>
      </c>
      <c r="D4366" s="71"/>
      <c r="E4366" s="72"/>
      <c r="F4366" s="81"/>
      <c r="G4366" s="82" t="s">
        <v>64</v>
      </c>
      <c r="H4366" s="66">
        <v>2303.9939999999997</v>
      </c>
      <c r="I4366" s="66">
        <v>2396.98</v>
      </c>
      <c r="J4366" s="66">
        <v>4700.9750000000004</v>
      </c>
      <c r="K4366" s="66">
        <v>574</v>
      </c>
      <c r="L4366" s="66">
        <v>533</v>
      </c>
      <c r="M4366" s="66">
        <v>1</v>
      </c>
      <c r="N4366" s="66">
        <v>1108</v>
      </c>
      <c r="O4366" s="66">
        <v>92</v>
      </c>
      <c r="P4366" s="66">
        <v>80</v>
      </c>
      <c r="Q4366" s="66">
        <v>1</v>
      </c>
      <c r="R4366" s="73">
        <v>173</v>
      </c>
      <c r="S4366" s="130">
        <f>IFERROR(Table1[[#This Row],[Female Voters]]/Table1[[#This Row],[Female Population]],"0.0%")</f>
        <v>0.24913259322723935</v>
      </c>
      <c r="T4366" s="130">
        <f>IFERROR(Table1[[#This Row],[Male Voters]]/Table1[[#This Row],[Male Population]],"0.0%")</f>
        <v>0.22236314028485846</v>
      </c>
      <c r="U4366" s="130">
        <f>IFERROR(Table1[[#This Row],[Total Voters]]/Table1[[#This Row],[Total Population]],"0.0%")</f>
        <v>0.23569578651237241</v>
      </c>
      <c r="V4366" s="130">
        <f>IFERROR(Table1[[#This Row],[Female Ballots]]/Table1[[#This Row],[Female Population]],"0.0%")</f>
        <v>3.9930659541648116E-2</v>
      </c>
      <c r="W4366" s="130">
        <f>IFERROR(Table1[[#This Row],[Male Ballots]]/Table1[[#This Row],[Male Population]],"0.0%")</f>
        <v>3.3375330624368996E-2</v>
      </c>
      <c r="X4366" s="130">
        <f>IFERROR(Table1[[#This Row],[Total Ballots]]/Table1[[#This Row],[Total Population]],"0.0%")</f>
        <v>3.6800876413935403E-2</v>
      </c>
      <c r="Y4366" s="130">
        <f>Table1[[#This Row],[Female Ballots]]/Table1[[#This Row],[Female Voters]]</f>
        <v>0.16027874564459929</v>
      </c>
      <c r="Z4366" s="130">
        <f>Table1[[#This Row],[Male Ballots]]/Table1[[#This Row],[Male Voters]]</f>
        <v>0.15009380863039401</v>
      </c>
      <c r="AA4366" s="130">
        <f>Table1[[#This Row],[Total Ballots]]/Table1[[#This Row],[Total Voters]]</f>
        <v>0.15613718411552346</v>
      </c>
    </row>
    <row r="4367" spans="1:27" s="12" customFormat="1" x14ac:dyDescent="0.35">
      <c r="A4367" s="70" t="s">
        <v>49</v>
      </c>
      <c r="B4367" s="71">
        <v>2019</v>
      </c>
      <c r="C4367" s="71" t="s">
        <v>81</v>
      </c>
      <c r="D4367" s="71"/>
      <c r="E4367" s="72"/>
      <c r="F4367" s="81"/>
      <c r="G4367" s="82" t="s">
        <v>65</v>
      </c>
      <c r="H4367" s="66">
        <v>2371.0079999999998</v>
      </c>
      <c r="I4367" s="66">
        <v>2394.9949999999999</v>
      </c>
      <c r="J4367" s="66">
        <v>4766.0030000000006</v>
      </c>
      <c r="K4367" s="66">
        <v>674</v>
      </c>
      <c r="L4367" s="66">
        <v>594</v>
      </c>
      <c r="M4367" s="66"/>
      <c r="N4367" s="66">
        <v>1268</v>
      </c>
      <c r="O4367" s="66">
        <v>185</v>
      </c>
      <c r="P4367" s="66">
        <v>139</v>
      </c>
      <c r="Q4367" s="66">
        <v>1</v>
      </c>
      <c r="R4367" s="73">
        <v>325</v>
      </c>
      <c r="S4367" s="130">
        <f>IFERROR(Table1[[#This Row],[Female Voters]]/Table1[[#This Row],[Female Population]],"0.0%")</f>
        <v>0.28426728210111485</v>
      </c>
      <c r="T4367" s="130">
        <f>IFERROR(Table1[[#This Row],[Male Voters]]/Table1[[#This Row],[Male Population]],"0.0%")</f>
        <v>0.2480172192426289</v>
      </c>
      <c r="U4367" s="130">
        <f>IFERROR(Table1[[#This Row],[Total Voters]]/Table1[[#This Row],[Total Population]],"0.0%")</f>
        <v>0.26605102850333912</v>
      </c>
      <c r="V4367" s="130">
        <f>IFERROR(Table1[[#This Row],[Female Ballots]]/Table1[[#This Row],[Female Population]],"0.0%")</f>
        <v>7.8025886036656139E-2</v>
      </c>
      <c r="W4367" s="130">
        <f>IFERROR(Table1[[#This Row],[Male Ballots]]/Table1[[#This Row],[Male Population]],"0.0%")</f>
        <v>5.8037699452399692E-2</v>
      </c>
      <c r="X4367" s="130">
        <f>IFERROR(Table1[[#This Row],[Total Ballots]]/Table1[[#This Row],[Total Population]],"0.0%")</f>
        <v>6.8191312510713892E-2</v>
      </c>
      <c r="Y4367" s="130">
        <f>Table1[[#This Row],[Female Ballots]]/Table1[[#This Row],[Female Voters]]</f>
        <v>0.27448071216617209</v>
      </c>
      <c r="Z4367" s="130">
        <f>Table1[[#This Row],[Male Ballots]]/Table1[[#This Row],[Male Voters]]</f>
        <v>0.234006734006734</v>
      </c>
      <c r="AA4367" s="130">
        <f>Table1[[#This Row],[Total Ballots]]/Table1[[#This Row],[Total Voters]]</f>
        <v>0.25630914826498424</v>
      </c>
    </row>
    <row r="4368" spans="1:27" s="12" customFormat="1" x14ac:dyDescent="0.35">
      <c r="A4368" s="70" t="s">
        <v>49</v>
      </c>
      <c r="B4368" s="71">
        <v>2019</v>
      </c>
      <c r="C4368" s="71" t="s">
        <v>81</v>
      </c>
      <c r="D4368" s="71"/>
      <c r="E4368" s="72"/>
      <c r="F4368" s="81"/>
      <c r="G4368" s="82" t="s">
        <v>66</v>
      </c>
      <c r="H4368" s="66">
        <v>3180.0320000000002</v>
      </c>
      <c r="I4368" s="66">
        <v>3051.0349999999999</v>
      </c>
      <c r="J4368" s="66">
        <v>6231.0689999999995</v>
      </c>
      <c r="K4368" s="66">
        <v>979</v>
      </c>
      <c r="L4368" s="66">
        <v>848</v>
      </c>
      <c r="M4368" s="66">
        <v>1</v>
      </c>
      <c r="N4368" s="66">
        <v>1828</v>
      </c>
      <c r="O4368" s="66">
        <v>390</v>
      </c>
      <c r="P4368" s="66">
        <v>286</v>
      </c>
      <c r="Q4368" s="66">
        <v>1</v>
      </c>
      <c r="R4368" s="73">
        <v>677</v>
      </c>
      <c r="S4368" s="130">
        <f>IFERROR(Table1[[#This Row],[Female Voters]]/Table1[[#This Row],[Female Population]],"0.0%")</f>
        <v>0.30785853727258089</v>
      </c>
      <c r="T4368" s="130">
        <f>IFERROR(Table1[[#This Row],[Male Voters]]/Table1[[#This Row],[Male Population]],"0.0%")</f>
        <v>0.27793847006015993</v>
      </c>
      <c r="U4368" s="130">
        <f>IFERROR(Table1[[#This Row],[Total Voters]]/Table1[[#This Row],[Total Population]],"0.0%")</f>
        <v>0.29336860175998697</v>
      </c>
      <c r="V4368" s="130">
        <f>IFERROR(Table1[[#This Row],[Female Ballots]]/Table1[[#This Row],[Female Population]],"0.0%")</f>
        <v>0.12264027531798422</v>
      </c>
      <c r="W4368" s="130">
        <f>IFERROR(Table1[[#This Row],[Male Ballots]]/Table1[[#This Row],[Male Population]],"0.0%")</f>
        <v>9.3738682119346384E-2</v>
      </c>
      <c r="X4368" s="130">
        <f>IFERROR(Table1[[#This Row],[Total Ballots]]/Table1[[#This Row],[Total Population]],"0.0%")</f>
        <v>0.10864909375903237</v>
      </c>
      <c r="Y4368" s="130">
        <f>Table1[[#This Row],[Female Ballots]]/Table1[[#This Row],[Female Voters]]</f>
        <v>0.39836567926455568</v>
      </c>
      <c r="Z4368" s="130">
        <f>Table1[[#This Row],[Male Ballots]]/Table1[[#This Row],[Male Voters]]</f>
        <v>0.33726415094339623</v>
      </c>
      <c r="AA4368" s="130">
        <f>Table1[[#This Row],[Total Ballots]]/Table1[[#This Row],[Total Voters]]</f>
        <v>0.37035010940919039</v>
      </c>
    </row>
    <row r="4369" spans="1:27" s="12" customFormat="1" x14ac:dyDescent="0.35">
      <c r="A4369" s="70" t="s">
        <v>49</v>
      </c>
      <c r="B4369" s="71">
        <v>2019</v>
      </c>
      <c r="C4369" s="71" t="s">
        <v>81</v>
      </c>
      <c r="D4369" s="71"/>
      <c r="E4369" s="72"/>
      <c r="F4369" s="81"/>
      <c r="G4369" s="82" t="s">
        <v>67</v>
      </c>
      <c r="H4369" s="66">
        <v>4866.0808999999999</v>
      </c>
      <c r="I4369" s="66">
        <v>4957.0817000000006</v>
      </c>
      <c r="J4369" s="66">
        <v>9823.1628000000001</v>
      </c>
      <c r="K4369" s="66">
        <v>1589</v>
      </c>
      <c r="L4369" s="66">
        <v>1462</v>
      </c>
      <c r="M4369" s="66"/>
      <c r="N4369" s="66">
        <v>3051</v>
      </c>
      <c r="O4369" s="66">
        <v>907</v>
      </c>
      <c r="P4369" s="66">
        <v>795</v>
      </c>
      <c r="Q4369" s="66"/>
      <c r="R4369" s="66">
        <v>1702</v>
      </c>
      <c r="S4369" s="130">
        <f>IFERROR(Table1[[#This Row],[Female Voters]]/Table1[[#This Row],[Female Population]],"0.0%")</f>
        <v>0.32654615339420273</v>
      </c>
      <c r="T4369" s="130">
        <f>IFERROR(Table1[[#This Row],[Male Voters]]/Table1[[#This Row],[Male Population]],"0.0%")</f>
        <v>0.29493159251339346</v>
      </c>
      <c r="U4369" s="130">
        <f>IFERROR(Table1[[#This Row],[Total Voters]]/Table1[[#This Row],[Total Population]],"0.0%")</f>
        <v>0.31059242955843103</v>
      </c>
      <c r="V4369" s="130">
        <f>IFERROR(Table1[[#This Row],[Female Ballots]]/Table1[[#This Row],[Female Population]],"0.0%")</f>
        <v>0.18639229775238633</v>
      </c>
      <c r="W4369" s="130">
        <f>IFERROR(Table1[[#This Row],[Male Ballots]]/Table1[[#This Row],[Male Population]],"0.0%")</f>
        <v>0.1603766183639862</v>
      </c>
      <c r="X4369" s="130">
        <f>IFERROR(Table1[[#This Row],[Total Ballots]]/Table1[[#This Row],[Total Population]],"0.0%")</f>
        <v>0.17326395119909851</v>
      </c>
      <c r="Y4369" s="130">
        <f>Table1[[#This Row],[Female Ballots]]/Table1[[#This Row],[Female Voters]]</f>
        <v>0.57079924480805533</v>
      </c>
      <c r="Z4369" s="130">
        <f>Table1[[#This Row],[Male Ballots]]/Table1[[#This Row],[Male Voters]]</f>
        <v>0.54377564979480164</v>
      </c>
      <c r="AA4369" s="130">
        <f>Table1[[#This Row],[Total Ballots]]/Table1[[#This Row],[Total Voters]]</f>
        <v>0.55784988528351365</v>
      </c>
    </row>
    <row r="4370" spans="1:27" s="12" customFormat="1" x14ac:dyDescent="0.35">
      <c r="A4370" s="70" t="s">
        <v>34</v>
      </c>
      <c r="B4370" s="71">
        <v>2019</v>
      </c>
      <c r="C4370" s="71" t="s">
        <v>81</v>
      </c>
      <c r="D4370" s="71"/>
      <c r="E4370" s="72"/>
      <c r="F4370" s="81"/>
      <c r="G4370" s="82" t="s">
        <v>79</v>
      </c>
      <c r="H4370" s="66">
        <v>9632.0059199999996</v>
      </c>
      <c r="I4370" s="66">
        <v>9405.0030000000006</v>
      </c>
      <c r="J4370" s="66">
        <v>19037.008399999999</v>
      </c>
      <c r="K4370" s="66">
        <v>322</v>
      </c>
      <c r="L4370" s="66">
        <v>309</v>
      </c>
      <c r="M4370" s="66">
        <v>5</v>
      </c>
      <c r="N4370" s="66">
        <v>636</v>
      </c>
      <c r="O4370" s="66">
        <v>124</v>
      </c>
      <c r="P4370" s="66">
        <v>113</v>
      </c>
      <c r="Q4370" s="66"/>
      <c r="R4370" s="73">
        <v>237</v>
      </c>
      <c r="S4370" s="130">
        <f>IFERROR(Table1[[#This Row],[Female Voters]]/Table1[[#This Row],[Female Population]],"0.0%")</f>
        <v>3.3430212011331492E-2</v>
      </c>
      <c r="T4370" s="130">
        <f>IFERROR(Table1[[#This Row],[Male Voters]]/Table1[[#This Row],[Male Population]],"0.0%")</f>
        <v>3.2854853953794588E-2</v>
      </c>
      <c r="U4370" s="130">
        <f>IFERROR(Table1[[#This Row],[Total Voters]]/Table1[[#This Row],[Total Population]],"0.0%")</f>
        <v>3.340861056719395E-2</v>
      </c>
      <c r="V4370" s="130">
        <f>IFERROR(Table1[[#This Row],[Female Ballots]]/Table1[[#This Row],[Female Population]],"0.0%")</f>
        <v>1.2873746240388523E-2</v>
      </c>
      <c r="W4370" s="130">
        <f>IFERROR(Table1[[#This Row],[Male Ballots]]/Table1[[#This Row],[Male Population]],"0.0%")</f>
        <v>1.2014881866598022E-2</v>
      </c>
      <c r="X4370" s="130">
        <f>IFERROR(Table1[[#This Row],[Total Ballots]]/Table1[[#This Row],[Total Population]],"0.0%")</f>
        <v>1.2449435069850577E-2</v>
      </c>
      <c r="Y4370" s="130">
        <f>Table1[[#This Row],[Female Ballots]]/Table1[[#This Row],[Female Voters]]</f>
        <v>0.38509316770186336</v>
      </c>
      <c r="Z4370" s="130">
        <f>Table1[[#This Row],[Male Ballots]]/Table1[[#This Row],[Male Voters]]</f>
        <v>0.36569579288025889</v>
      </c>
      <c r="AA4370" s="130">
        <f>Table1[[#This Row],[Total Ballots]]/Table1[[#This Row],[Total Voters]]</f>
        <v>0.37264150943396224</v>
      </c>
    </row>
    <row r="4371" spans="1:27" s="12" customFormat="1" x14ac:dyDescent="0.35">
      <c r="A4371" s="70" t="s">
        <v>34</v>
      </c>
      <c r="B4371" s="71">
        <v>2019</v>
      </c>
      <c r="C4371" s="71" t="s">
        <v>81</v>
      </c>
      <c r="D4371" s="71"/>
      <c r="E4371" s="72"/>
      <c r="F4371" s="81"/>
      <c r="G4371" s="82" t="s">
        <v>62</v>
      </c>
      <c r="H4371" s="66">
        <v>583.99952000000008</v>
      </c>
      <c r="I4371" s="66">
        <v>706.99889999999994</v>
      </c>
      <c r="J4371" s="66">
        <v>1290.9984999999999</v>
      </c>
      <c r="K4371" s="66">
        <v>17</v>
      </c>
      <c r="L4371" s="66">
        <v>20</v>
      </c>
      <c r="M4371" s="66"/>
      <c r="N4371" s="66">
        <v>37</v>
      </c>
      <c r="O4371" s="66"/>
      <c r="P4371" s="66">
        <v>3</v>
      </c>
      <c r="Q4371" s="66"/>
      <c r="R4371" s="73">
        <v>3</v>
      </c>
      <c r="S4371" s="130">
        <f>IFERROR(Table1[[#This Row],[Female Voters]]/Table1[[#This Row],[Female Population]],"0.0%")</f>
        <v>2.9109612966805174E-2</v>
      </c>
      <c r="T4371" s="130">
        <f>IFERROR(Table1[[#This Row],[Male Voters]]/Table1[[#This Row],[Male Population]],"0.0%")</f>
        <v>2.8288587153388785E-2</v>
      </c>
      <c r="U4371" s="130">
        <f>IFERROR(Table1[[#This Row],[Total Voters]]/Table1[[#This Row],[Total Population]],"0.0%")</f>
        <v>2.8659986824152005E-2</v>
      </c>
      <c r="V4371" s="130">
        <f>IFERROR(Table1[[#This Row],[Female Ballots]]/Table1[[#This Row],[Female Population]],"0.0%")</f>
        <v>0</v>
      </c>
      <c r="W4371" s="130">
        <f>IFERROR(Table1[[#This Row],[Male Ballots]]/Table1[[#This Row],[Male Population]],"0.0%")</f>
        <v>4.2432880730083177E-3</v>
      </c>
      <c r="X4371" s="130">
        <f>IFERROR(Table1[[#This Row],[Total Ballots]]/Table1[[#This Row],[Total Population]],"0.0%")</f>
        <v>2.3237827154717842E-3</v>
      </c>
      <c r="Y4371" s="130">
        <f>Table1[[#This Row],[Female Ballots]]/Table1[[#This Row],[Female Voters]]</f>
        <v>0</v>
      </c>
      <c r="Z4371" s="130">
        <f>Table1[[#This Row],[Male Ballots]]/Table1[[#This Row],[Male Voters]]</f>
        <v>0.15</v>
      </c>
      <c r="AA4371" s="130">
        <f>Table1[[#This Row],[Total Ballots]]/Table1[[#This Row],[Total Voters]]</f>
        <v>8.1081081081081086E-2</v>
      </c>
    </row>
    <row r="4372" spans="1:27" s="12" customFormat="1" x14ac:dyDescent="0.35">
      <c r="A4372" s="70" t="s">
        <v>34</v>
      </c>
      <c r="B4372" s="71">
        <v>2019</v>
      </c>
      <c r="C4372" s="71" t="s">
        <v>81</v>
      </c>
      <c r="D4372" s="71"/>
      <c r="E4372" s="72"/>
      <c r="F4372" s="81"/>
      <c r="G4372" s="82" t="s">
        <v>63</v>
      </c>
      <c r="H4372" s="66">
        <v>937.99940000000004</v>
      </c>
      <c r="I4372" s="66">
        <v>974.99950000000013</v>
      </c>
      <c r="J4372" s="66">
        <v>1912.9985999999999</v>
      </c>
      <c r="K4372" s="66">
        <v>32</v>
      </c>
      <c r="L4372" s="66">
        <v>27</v>
      </c>
      <c r="M4372" s="66"/>
      <c r="N4372" s="66">
        <v>59</v>
      </c>
      <c r="O4372" s="66">
        <v>5</v>
      </c>
      <c r="P4372" s="66">
        <v>4</v>
      </c>
      <c r="Q4372" s="66"/>
      <c r="R4372" s="73">
        <v>9</v>
      </c>
      <c r="S4372" s="130">
        <f>IFERROR(Table1[[#This Row],[Female Voters]]/Table1[[#This Row],[Female Population]],"0.0%")</f>
        <v>3.4115160414814764E-2</v>
      </c>
      <c r="T4372" s="130">
        <f>IFERROR(Table1[[#This Row],[Male Voters]]/Table1[[#This Row],[Male Population]],"0.0%")</f>
        <v>2.7692321893498403E-2</v>
      </c>
      <c r="U4372" s="130">
        <f>IFERROR(Table1[[#This Row],[Total Voters]]/Table1[[#This Row],[Total Population]],"0.0%")</f>
        <v>3.0841632607572219E-2</v>
      </c>
      <c r="V4372" s="130">
        <f>IFERROR(Table1[[#This Row],[Female Ballots]]/Table1[[#This Row],[Female Population]],"0.0%")</f>
        <v>5.3304938148148063E-3</v>
      </c>
      <c r="W4372" s="130">
        <f>IFERROR(Table1[[#This Row],[Male Ballots]]/Table1[[#This Row],[Male Population]],"0.0%")</f>
        <v>4.1025662064442083E-3</v>
      </c>
      <c r="X4372" s="130">
        <f>IFERROR(Table1[[#This Row],[Total Ballots]]/Table1[[#This Row],[Total Population]],"0.0%")</f>
        <v>4.7046558214940675E-3</v>
      </c>
      <c r="Y4372" s="130">
        <f>Table1[[#This Row],[Female Ballots]]/Table1[[#This Row],[Female Voters]]</f>
        <v>0.15625</v>
      </c>
      <c r="Z4372" s="130">
        <f>Table1[[#This Row],[Male Ballots]]/Table1[[#This Row],[Male Voters]]</f>
        <v>0.14814814814814814</v>
      </c>
      <c r="AA4372" s="130">
        <f>Table1[[#This Row],[Total Ballots]]/Table1[[#This Row],[Total Voters]]</f>
        <v>0.15254237288135594</v>
      </c>
    </row>
    <row r="4373" spans="1:27" s="12" customFormat="1" x14ac:dyDescent="0.35">
      <c r="A4373" s="70" t="s">
        <v>34</v>
      </c>
      <c r="B4373" s="71">
        <v>2019</v>
      </c>
      <c r="C4373" s="71" t="s">
        <v>81</v>
      </c>
      <c r="D4373" s="71"/>
      <c r="E4373" s="72"/>
      <c r="F4373" s="81"/>
      <c r="G4373" s="82" t="s">
        <v>64</v>
      </c>
      <c r="H4373" s="66">
        <v>1082.0001</v>
      </c>
      <c r="I4373" s="66">
        <v>1168.9994999999999</v>
      </c>
      <c r="J4373" s="66">
        <v>2251</v>
      </c>
      <c r="K4373" s="66">
        <v>24</v>
      </c>
      <c r="L4373" s="66">
        <v>24</v>
      </c>
      <c r="M4373" s="66"/>
      <c r="N4373" s="66">
        <v>48</v>
      </c>
      <c r="O4373" s="66">
        <v>5</v>
      </c>
      <c r="P4373" s="66">
        <v>5</v>
      </c>
      <c r="Q4373" s="66"/>
      <c r="R4373" s="73">
        <v>10</v>
      </c>
      <c r="S4373" s="130">
        <f>IFERROR(Table1[[#This Row],[Female Voters]]/Table1[[#This Row],[Female Population]],"0.0%")</f>
        <v>2.2181143975864698E-2</v>
      </c>
      <c r="T4373" s="130">
        <f>IFERROR(Table1[[#This Row],[Male Voters]]/Table1[[#This Row],[Male Population]],"0.0%")</f>
        <v>2.0530376616927554E-2</v>
      </c>
      <c r="U4373" s="130">
        <f>IFERROR(Table1[[#This Row],[Total Voters]]/Table1[[#This Row],[Total Population]],"0.0%")</f>
        <v>2.132385606397157E-2</v>
      </c>
      <c r="V4373" s="130">
        <f>IFERROR(Table1[[#This Row],[Female Ballots]]/Table1[[#This Row],[Female Population]],"0.0%")</f>
        <v>4.6210716616384784E-3</v>
      </c>
      <c r="W4373" s="130">
        <f>IFERROR(Table1[[#This Row],[Male Ballots]]/Table1[[#This Row],[Male Population]],"0.0%")</f>
        <v>4.2771617951932401E-3</v>
      </c>
      <c r="X4373" s="130">
        <f>IFERROR(Table1[[#This Row],[Total Ballots]]/Table1[[#This Row],[Total Population]],"0.0%")</f>
        <v>4.4424700133274099E-3</v>
      </c>
      <c r="Y4373" s="130">
        <f>Table1[[#This Row],[Female Ballots]]/Table1[[#This Row],[Female Voters]]</f>
        <v>0.20833333333333334</v>
      </c>
      <c r="Z4373" s="130">
        <f>Table1[[#This Row],[Male Ballots]]/Table1[[#This Row],[Male Voters]]</f>
        <v>0.20833333333333334</v>
      </c>
      <c r="AA4373" s="130">
        <f>Table1[[#This Row],[Total Ballots]]/Table1[[#This Row],[Total Voters]]</f>
        <v>0.20833333333333334</v>
      </c>
    </row>
    <row r="4374" spans="1:27" s="12" customFormat="1" x14ac:dyDescent="0.35">
      <c r="A4374" s="70" t="s">
        <v>34</v>
      </c>
      <c r="B4374" s="71">
        <v>2019</v>
      </c>
      <c r="C4374" s="71" t="s">
        <v>81</v>
      </c>
      <c r="D4374" s="71"/>
      <c r="E4374" s="72"/>
      <c r="F4374" s="81"/>
      <c r="G4374" s="82" t="s">
        <v>65</v>
      </c>
      <c r="H4374" s="66">
        <v>1281.0003000000002</v>
      </c>
      <c r="I4374" s="66">
        <v>1294.0001999999999</v>
      </c>
      <c r="J4374" s="66">
        <v>2575</v>
      </c>
      <c r="K4374" s="66">
        <v>37</v>
      </c>
      <c r="L4374" s="66">
        <v>39</v>
      </c>
      <c r="M4374" s="66">
        <v>2</v>
      </c>
      <c r="N4374" s="66">
        <v>78</v>
      </c>
      <c r="O4374" s="66">
        <v>7</v>
      </c>
      <c r="P4374" s="66">
        <v>7</v>
      </c>
      <c r="Q4374" s="66"/>
      <c r="R4374" s="73">
        <v>14</v>
      </c>
      <c r="S4374" s="130">
        <f>IFERROR(Table1[[#This Row],[Female Voters]]/Table1[[#This Row],[Female Population]],"0.0%")</f>
        <v>2.8883677857062168E-2</v>
      </c>
      <c r="T4374" s="130">
        <f>IFERROR(Table1[[#This Row],[Male Voters]]/Table1[[#This Row],[Male Population]],"0.0%")</f>
        <v>3.0139098896584407E-2</v>
      </c>
      <c r="U4374" s="130">
        <f>IFERROR(Table1[[#This Row],[Total Voters]]/Table1[[#This Row],[Total Population]],"0.0%")</f>
        <v>3.0291262135922332E-2</v>
      </c>
      <c r="V4374" s="130">
        <f>IFERROR(Table1[[#This Row],[Female Ballots]]/Table1[[#This Row],[Female Population]],"0.0%")</f>
        <v>5.4644795945793289E-3</v>
      </c>
      <c r="W4374" s="130">
        <f>IFERROR(Table1[[#This Row],[Male Ballots]]/Table1[[#This Row],[Male Population]],"0.0%")</f>
        <v>5.4095818532330989E-3</v>
      </c>
      <c r="X4374" s="130">
        <f>IFERROR(Table1[[#This Row],[Total Ballots]]/Table1[[#This Row],[Total Population]],"0.0%")</f>
        <v>5.4368932038834951E-3</v>
      </c>
      <c r="Y4374" s="130">
        <f>Table1[[#This Row],[Female Ballots]]/Table1[[#This Row],[Female Voters]]</f>
        <v>0.1891891891891892</v>
      </c>
      <c r="Z4374" s="130">
        <f>Table1[[#This Row],[Male Ballots]]/Table1[[#This Row],[Male Voters]]</f>
        <v>0.17948717948717949</v>
      </c>
      <c r="AA4374" s="130">
        <f>Table1[[#This Row],[Total Ballots]]/Table1[[#This Row],[Total Voters]]</f>
        <v>0.17948717948717949</v>
      </c>
    </row>
    <row r="4375" spans="1:27" s="12" customFormat="1" x14ac:dyDescent="0.35">
      <c r="A4375" s="70" t="s">
        <v>34</v>
      </c>
      <c r="B4375" s="71">
        <v>2019</v>
      </c>
      <c r="C4375" s="71" t="s">
        <v>81</v>
      </c>
      <c r="D4375" s="71"/>
      <c r="E4375" s="72"/>
      <c r="F4375" s="81"/>
      <c r="G4375" s="82" t="s">
        <v>66</v>
      </c>
      <c r="H4375" s="66">
        <v>2057.0019000000002</v>
      </c>
      <c r="I4375" s="66">
        <v>1857.0016000000001</v>
      </c>
      <c r="J4375" s="66">
        <v>3914.0029999999997</v>
      </c>
      <c r="K4375" s="66">
        <v>81</v>
      </c>
      <c r="L4375" s="66">
        <v>58</v>
      </c>
      <c r="M4375" s="66">
        <v>1</v>
      </c>
      <c r="N4375" s="66">
        <v>140</v>
      </c>
      <c r="O4375" s="66">
        <v>27</v>
      </c>
      <c r="P4375" s="66">
        <v>13</v>
      </c>
      <c r="Q4375" s="66"/>
      <c r="R4375" s="73">
        <v>40</v>
      </c>
      <c r="S4375" s="130">
        <f>IFERROR(Table1[[#This Row],[Female Voters]]/Table1[[#This Row],[Female Population]],"0.0%")</f>
        <v>3.9377698192694911E-2</v>
      </c>
      <c r="T4375" s="130">
        <f>IFERROR(Table1[[#This Row],[Male Voters]]/Table1[[#This Row],[Male Population]],"0.0%")</f>
        <v>3.1233144871819173E-2</v>
      </c>
      <c r="U4375" s="130">
        <f>IFERROR(Table1[[#This Row],[Total Voters]]/Table1[[#This Row],[Total Population]],"0.0%")</f>
        <v>3.5769006819872141E-2</v>
      </c>
      <c r="V4375" s="130">
        <f>IFERROR(Table1[[#This Row],[Female Ballots]]/Table1[[#This Row],[Female Population]],"0.0%")</f>
        <v>1.3125899397564969E-2</v>
      </c>
      <c r="W4375" s="130">
        <f>IFERROR(Table1[[#This Row],[Male Ballots]]/Table1[[#This Row],[Male Population]],"0.0%")</f>
        <v>7.0005324712698143E-3</v>
      </c>
      <c r="X4375" s="130">
        <f>IFERROR(Table1[[#This Row],[Total Ballots]]/Table1[[#This Row],[Total Population]],"0.0%")</f>
        <v>1.0219716234249183E-2</v>
      </c>
      <c r="Y4375" s="130">
        <f>Table1[[#This Row],[Female Ballots]]/Table1[[#This Row],[Female Voters]]</f>
        <v>0.33333333333333331</v>
      </c>
      <c r="Z4375" s="130">
        <f>Table1[[#This Row],[Male Ballots]]/Table1[[#This Row],[Male Voters]]</f>
        <v>0.22413793103448276</v>
      </c>
      <c r="AA4375" s="130">
        <f>Table1[[#This Row],[Total Ballots]]/Table1[[#This Row],[Total Voters]]</f>
        <v>0.2857142857142857</v>
      </c>
    </row>
    <row r="4376" spans="1:27" s="12" customFormat="1" x14ac:dyDescent="0.35">
      <c r="A4376" s="70" t="s">
        <v>34</v>
      </c>
      <c r="B4376" s="71">
        <v>2019</v>
      </c>
      <c r="C4376" s="71" t="s">
        <v>81</v>
      </c>
      <c r="D4376" s="71"/>
      <c r="E4376" s="72"/>
      <c r="F4376" s="81"/>
      <c r="G4376" s="82" t="s">
        <v>67</v>
      </c>
      <c r="H4376" s="66">
        <v>3690.0047</v>
      </c>
      <c r="I4376" s="66">
        <v>3403.0033000000003</v>
      </c>
      <c r="J4376" s="66">
        <v>7093.0082999999995</v>
      </c>
      <c r="K4376" s="66">
        <v>131</v>
      </c>
      <c r="L4376" s="66">
        <v>141</v>
      </c>
      <c r="M4376" s="66">
        <v>2</v>
      </c>
      <c r="N4376" s="66">
        <v>274</v>
      </c>
      <c r="O4376" s="66">
        <v>80</v>
      </c>
      <c r="P4376" s="66">
        <v>81</v>
      </c>
      <c r="Q4376" s="66"/>
      <c r="R4376" s="66">
        <v>161</v>
      </c>
      <c r="S4376" s="130">
        <f>IFERROR(Table1[[#This Row],[Female Voters]]/Table1[[#This Row],[Female Population]],"0.0%")</f>
        <v>3.5501309795079664E-2</v>
      </c>
      <c r="T4376" s="130">
        <f>IFERROR(Table1[[#This Row],[Male Voters]]/Table1[[#This Row],[Male Population]],"0.0%")</f>
        <v>4.143398861823025E-2</v>
      </c>
      <c r="U4376" s="130">
        <f>IFERROR(Table1[[#This Row],[Total Voters]]/Table1[[#This Row],[Total Population]],"0.0%")</f>
        <v>3.8629589648160996E-2</v>
      </c>
      <c r="V4376" s="130">
        <f>IFERROR(Table1[[#This Row],[Female Ballots]]/Table1[[#This Row],[Female Population]],"0.0%")</f>
        <v>2.168018918783491E-2</v>
      </c>
      <c r="W4376" s="130">
        <f>IFERROR(Table1[[#This Row],[Male Ballots]]/Table1[[#This Row],[Male Population]],"0.0%")</f>
        <v>2.38025040998344E-2</v>
      </c>
      <c r="X4376" s="130">
        <f>IFERROR(Table1[[#This Row],[Total Ballots]]/Table1[[#This Row],[Total Population]],"0.0%")</f>
        <v>2.2698408515890219E-2</v>
      </c>
      <c r="Y4376" s="130">
        <f>Table1[[#This Row],[Female Ballots]]/Table1[[#This Row],[Female Voters]]</f>
        <v>0.61068702290076338</v>
      </c>
      <c r="Z4376" s="130">
        <f>Table1[[#This Row],[Male Ballots]]/Table1[[#This Row],[Male Voters]]</f>
        <v>0.57446808510638303</v>
      </c>
      <c r="AA4376" s="130">
        <f>Table1[[#This Row],[Total Ballots]]/Table1[[#This Row],[Total Voters]]</f>
        <v>0.58759124087591241</v>
      </c>
    </row>
    <row r="4377" spans="1:27" s="12" customFormat="1" x14ac:dyDescent="0.35">
      <c r="A4377" s="70" t="s">
        <v>31</v>
      </c>
      <c r="B4377" s="71">
        <v>2019</v>
      </c>
      <c r="C4377" s="71" t="s">
        <v>81</v>
      </c>
      <c r="D4377" s="71"/>
      <c r="E4377" s="72"/>
      <c r="F4377" s="81"/>
      <c r="G4377" s="82" t="s">
        <v>79</v>
      </c>
      <c r="H4377" s="66">
        <v>5352.9981399999997</v>
      </c>
      <c r="I4377" s="66">
        <v>5424.0020999999997</v>
      </c>
      <c r="J4377" s="66">
        <v>10776.9995</v>
      </c>
      <c r="K4377" s="66">
        <v>4699</v>
      </c>
      <c r="L4377" s="66">
        <v>4627</v>
      </c>
      <c r="M4377" s="66">
        <v>55</v>
      </c>
      <c r="N4377" s="66">
        <v>9381</v>
      </c>
      <c r="O4377" s="66">
        <v>1884</v>
      </c>
      <c r="P4377" s="66">
        <v>1708</v>
      </c>
      <c r="Q4377" s="66">
        <v>17</v>
      </c>
      <c r="R4377" s="73">
        <v>3609</v>
      </c>
      <c r="S4377" s="130">
        <f>IFERROR(Table1[[#This Row],[Female Voters]]/Table1[[#This Row],[Female Population]],"0.0%")</f>
        <v>0.8778258234179025</v>
      </c>
      <c r="T4377" s="130">
        <f>IFERROR(Table1[[#This Row],[Male Voters]]/Table1[[#This Row],[Male Population]],"0.0%")</f>
        <v>0.85306014169869149</v>
      </c>
      <c r="U4377" s="130">
        <f>IFERROR(Table1[[#This Row],[Total Voters]]/Table1[[#This Row],[Total Population]],"0.0%")</f>
        <v>0.87046491929409475</v>
      </c>
      <c r="V4377" s="130">
        <f>IFERROR(Table1[[#This Row],[Female Ballots]]/Table1[[#This Row],[Female Population]],"0.0%")</f>
        <v>0.35195229864212135</v>
      </c>
      <c r="W4377" s="130">
        <f>IFERROR(Table1[[#This Row],[Male Ballots]]/Table1[[#This Row],[Male Population]],"0.0%")</f>
        <v>0.31489663324429762</v>
      </c>
      <c r="X4377" s="130">
        <f>IFERROR(Table1[[#This Row],[Total Ballots]]/Table1[[#This Row],[Total Population]],"0.0%")</f>
        <v>0.33487985222603006</v>
      </c>
      <c r="Y4377" s="130">
        <f>Table1[[#This Row],[Female Ballots]]/Table1[[#This Row],[Female Voters]]</f>
        <v>0.40093636944030647</v>
      </c>
      <c r="Z4377" s="130">
        <f>Table1[[#This Row],[Male Ballots]]/Table1[[#This Row],[Male Voters]]</f>
        <v>0.36913767019667171</v>
      </c>
      <c r="AA4377" s="130">
        <f>Table1[[#This Row],[Total Ballots]]/Table1[[#This Row],[Total Voters]]</f>
        <v>0.38471378317876559</v>
      </c>
    </row>
    <row r="4378" spans="1:27" s="12" customFormat="1" x14ac:dyDescent="0.35">
      <c r="A4378" s="70" t="s">
        <v>31</v>
      </c>
      <c r="B4378" s="71">
        <v>2019</v>
      </c>
      <c r="C4378" s="71" t="s">
        <v>81</v>
      </c>
      <c r="D4378" s="71"/>
      <c r="E4378" s="72"/>
      <c r="F4378" s="81"/>
      <c r="G4378" s="82" t="s">
        <v>62</v>
      </c>
      <c r="H4378" s="66">
        <v>343.00003999999996</v>
      </c>
      <c r="I4378" s="66">
        <v>401.00030000000004</v>
      </c>
      <c r="J4378" s="66">
        <v>744.00030000000004</v>
      </c>
      <c r="K4378" s="66">
        <v>286</v>
      </c>
      <c r="L4378" s="66">
        <v>327</v>
      </c>
      <c r="M4378" s="66">
        <v>5</v>
      </c>
      <c r="N4378" s="66">
        <v>618</v>
      </c>
      <c r="O4378" s="66">
        <v>47</v>
      </c>
      <c r="P4378" s="66">
        <v>40</v>
      </c>
      <c r="Q4378" s="66">
        <v>1</v>
      </c>
      <c r="R4378" s="73">
        <v>88</v>
      </c>
      <c r="S4378" s="130">
        <f>IFERROR(Table1[[#This Row],[Female Voters]]/Table1[[#This Row],[Female Population]],"0.0%")</f>
        <v>0.83381914474412322</v>
      </c>
      <c r="T4378" s="130">
        <f>IFERROR(Table1[[#This Row],[Male Voters]]/Table1[[#This Row],[Male Population]],"0.0%")</f>
        <v>0.81546073656303986</v>
      </c>
      <c r="U4378" s="130">
        <f>IFERROR(Table1[[#This Row],[Total Voters]]/Table1[[#This Row],[Total Population]],"0.0%")</f>
        <v>0.83064482635289261</v>
      </c>
      <c r="V4378" s="130">
        <f>IFERROR(Table1[[#This Row],[Female Ballots]]/Table1[[#This Row],[Female Population]],"0.0%")</f>
        <v>0.13702622308732093</v>
      </c>
      <c r="W4378" s="130">
        <f>IFERROR(Table1[[#This Row],[Male Ballots]]/Table1[[#This Row],[Male Population]],"0.0%")</f>
        <v>9.9750548815050757E-2</v>
      </c>
      <c r="X4378" s="130">
        <f>IFERROR(Table1[[#This Row],[Total Ballots]]/Table1[[#This Row],[Total Population]],"0.0%")</f>
        <v>0.11827952219911739</v>
      </c>
      <c r="Y4378" s="130">
        <f>Table1[[#This Row],[Female Ballots]]/Table1[[#This Row],[Female Voters]]</f>
        <v>0.16433566433566432</v>
      </c>
      <c r="Z4378" s="130">
        <f>Table1[[#This Row],[Male Ballots]]/Table1[[#This Row],[Male Voters]]</f>
        <v>0.12232415902140673</v>
      </c>
      <c r="AA4378" s="130">
        <f>Table1[[#This Row],[Total Ballots]]/Table1[[#This Row],[Total Voters]]</f>
        <v>0.14239482200647249</v>
      </c>
    </row>
    <row r="4379" spans="1:27" s="12" customFormat="1" x14ac:dyDescent="0.35">
      <c r="A4379" s="70" t="s">
        <v>31</v>
      </c>
      <c r="B4379" s="71">
        <v>2019</v>
      </c>
      <c r="C4379" s="71" t="s">
        <v>81</v>
      </c>
      <c r="D4379" s="71"/>
      <c r="E4379" s="72"/>
      <c r="F4379" s="81"/>
      <c r="G4379" s="82" t="s">
        <v>63</v>
      </c>
      <c r="H4379" s="66">
        <v>530.99990000000003</v>
      </c>
      <c r="I4379" s="66">
        <v>547.00029999999992</v>
      </c>
      <c r="J4379" s="66">
        <v>1078.0001999999999</v>
      </c>
      <c r="K4379" s="66">
        <v>488</v>
      </c>
      <c r="L4379" s="66">
        <v>505</v>
      </c>
      <c r="M4379" s="66">
        <v>9</v>
      </c>
      <c r="N4379" s="66">
        <v>1002</v>
      </c>
      <c r="O4379" s="66">
        <v>74</v>
      </c>
      <c r="P4379" s="66">
        <v>74</v>
      </c>
      <c r="Q4379" s="66">
        <v>1</v>
      </c>
      <c r="R4379" s="73">
        <v>149</v>
      </c>
      <c r="S4379" s="130">
        <f>IFERROR(Table1[[#This Row],[Female Voters]]/Table1[[#This Row],[Female Population]],"0.0%")</f>
        <v>0.91902088870449872</v>
      </c>
      <c r="T4379" s="130">
        <f>IFERROR(Table1[[#This Row],[Male Voters]]/Table1[[#This Row],[Male Population]],"0.0%")</f>
        <v>0.92321704393946413</v>
      </c>
      <c r="U4379" s="130">
        <f>IFERROR(Table1[[#This Row],[Total Voters]]/Table1[[#This Row],[Total Population]],"0.0%")</f>
        <v>0.92949889990743972</v>
      </c>
      <c r="V4379" s="130">
        <f>IFERROR(Table1[[#This Row],[Female Ballots]]/Table1[[#This Row],[Female Population]],"0.0%")</f>
        <v>0.13935972492650187</v>
      </c>
      <c r="W4379" s="130">
        <f>IFERROR(Table1[[#This Row],[Male Ballots]]/Table1[[#This Row],[Male Population]],"0.0%")</f>
        <v>0.13528328960697097</v>
      </c>
      <c r="X4379" s="130">
        <f>IFERROR(Table1[[#This Row],[Total Ballots]]/Table1[[#This Row],[Total Population]],"0.0%")</f>
        <v>0.13821889828962927</v>
      </c>
      <c r="Y4379" s="130">
        <f>Table1[[#This Row],[Female Ballots]]/Table1[[#This Row],[Female Voters]]</f>
        <v>0.15163934426229508</v>
      </c>
      <c r="Z4379" s="130">
        <f>Table1[[#This Row],[Male Ballots]]/Table1[[#This Row],[Male Voters]]</f>
        <v>0.14653465346534653</v>
      </c>
      <c r="AA4379" s="130">
        <f>Table1[[#This Row],[Total Ballots]]/Table1[[#This Row],[Total Voters]]</f>
        <v>0.14870259481037923</v>
      </c>
    </row>
    <row r="4380" spans="1:27" s="12" customFormat="1" x14ac:dyDescent="0.35">
      <c r="A4380" s="70" t="s">
        <v>31</v>
      </c>
      <c r="B4380" s="71">
        <v>2019</v>
      </c>
      <c r="C4380" s="71" t="s">
        <v>81</v>
      </c>
      <c r="D4380" s="71"/>
      <c r="E4380" s="72"/>
      <c r="F4380" s="81"/>
      <c r="G4380" s="82" t="s">
        <v>64</v>
      </c>
      <c r="H4380" s="66">
        <v>683.00029999999992</v>
      </c>
      <c r="I4380" s="66">
        <v>677.00009999999997</v>
      </c>
      <c r="J4380" s="66">
        <v>1360.0005999999998</v>
      </c>
      <c r="K4380" s="66">
        <v>541</v>
      </c>
      <c r="L4380" s="66">
        <v>495</v>
      </c>
      <c r="M4380" s="66">
        <v>11</v>
      </c>
      <c r="N4380" s="66">
        <v>1047</v>
      </c>
      <c r="O4380" s="66">
        <v>126</v>
      </c>
      <c r="P4380" s="66">
        <v>100</v>
      </c>
      <c r="Q4380" s="66">
        <v>5</v>
      </c>
      <c r="R4380" s="73">
        <v>231</v>
      </c>
      <c r="S4380" s="130">
        <f>IFERROR(Table1[[#This Row],[Female Voters]]/Table1[[#This Row],[Female Population]],"0.0%")</f>
        <v>0.79209335632795486</v>
      </c>
      <c r="T4380" s="130">
        <f>IFERROR(Table1[[#This Row],[Male Voters]]/Table1[[#This Row],[Male Population]],"0.0%")</f>
        <v>0.73116680484980734</v>
      </c>
      <c r="U4380" s="130">
        <f>IFERROR(Table1[[#This Row],[Total Voters]]/Table1[[#This Row],[Total Population]],"0.0%")</f>
        <v>0.76985260153561708</v>
      </c>
      <c r="V4380" s="130">
        <f>IFERROR(Table1[[#This Row],[Female Ballots]]/Table1[[#This Row],[Female Population]],"0.0%")</f>
        <v>0.18448015322980094</v>
      </c>
      <c r="W4380" s="130">
        <f>IFERROR(Table1[[#This Row],[Male Ballots]]/Table1[[#This Row],[Male Population]],"0.0%")</f>
        <v>0.1477104656262237</v>
      </c>
      <c r="X4380" s="130">
        <f>IFERROR(Table1[[#This Row],[Total Ballots]]/Table1[[#This Row],[Total Population]],"0.0%")</f>
        <v>0.16985286624138257</v>
      </c>
      <c r="Y4380" s="130">
        <f>Table1[[#This Row],[Female Ballots]]/Table1[[#This Row],[Female Voters]]</f>
        <v>0.23290203327171904</v>
      </c>
      <c r="Z4380" s="130">
        <f>Table1[[#This Row],[Male Ballots]]/Table1[[#This Row],[Male Voters]]</f>
        <v>0.20202020202020202</v>
      </c>
      <c r="AA4380" s="130">
        <f>Table1[[#This Row],[Total Ballots]]/Table1[[#This Row],[Total Voters]]</f>
        <v>0.22063037249283668</v>
      </c>
    </row>
    <row r="4381" spans="1:27" s="12" customFormat="1" x14ac:dyDescent="0.35">
      <c r="A4381" s="70" t="s">
        <v>31</v>
      </c>
      <c r="B4381" s="71">
        <v>2019</v>
      </c>
      <c r="C4381" s="71" t="s">
        <v>81</v>
      </c>
      <c r="D4381" s="71"/>
      <c r="E4381" s="72"/>
      <c r="F4381" s="81"/>
      <c r="G4381" s="82" t="s">
        <v>65</v>
      </c>
      <c r="H4381" s="66">
        <v>801.00049999999999</v>
      </c>
      <c r="I4381" s="66">
        <v>788.00059999999996</v>
      </c>
      <c r="J4381" s="66">
        <v>1589.0011</v>
      </c>
      <c r="K4381" s="66">
        <v>625</v>
      </c>
      <c r="L4381" s="66">
        <v>643</v>
      </c>
      <c r="M4381" s="66">
        <v>7</v>
      </c>
      <c r="N4381" s="66">
        <v>1275</v>
      </c>
      <c r="O4381" s="66">
        <v>179</v>
      </c>
      <c r="P4381" s="66">
        <v>139</v>
      </c>
      <c r="Q4381" s="66">
        <v>2</v>
      </c>
      <c r="R4381" s="73">
        <v>320</v>
      </c>
      <c r="S4381" s="130">
        <f>IFERROR(Table1[[#This Row],[Female Voters]]/Table1[[#This Row],[Female Population]],"0.0%")</f>
        <v>0.78027416961662321</v>
      </c>
      <c r="T4381" s="130">
        <f>IFERROR(Table1[[#This Row],[Male Voters]]/Table1[[#This Row],[Male Population]],"0.0%")</f>
        <v>0.8159892264041424</v>
      </c>
      <c r="U4381" s="130">
        <f>IFERROR(Table1[[#This Row],[Total Voters]]/Table1[[#This Row],[Total Population]],"0.0%")</f>
        <v>0.80239088569542216</v>
      </c>
      <c r="V4381" s="130">
        <f>IFERROR(Table1[[#This Row],[Female Ballots]]/Table1[[#This Row],[Female Population]],"0.0%")</f>
        <v>0.2234705221782009</v>
      </c>
      <c r="W4381" s="130">
        <f>IFERROR(Table1[[#This Row],[Male Ballots]]/Table1[[#This Row],[Male Population]],"0.0%")</f>
        <v>0.17639580477476793</v>
      </c>
      <c r="X4381" s="130">
        <f>IFERROR(Table1[[#This Row],[Total Ballots]]/Table1[[#This Row],[Total Population]],"0.0%")</f>
        <v>0.20138437915492949</v>
      </c>
      <c r="Y4381" s="130">
        <f>Table1[[#This Row],[Female Ballots]]/Table1[[#This Row],[Female Voters]]</f>
        <v>0.28639999999999999</v>
      </c>
      <c r="Z4381" s="130">
        <f>Table1[[#This Row],[Male Ballots]]/Table1[[#This Row],[Male Voters]]</f>
        <v>0.21617418351477449</v>
      </c>
      <c r="AA4381" s="130">
        <f>Table1[[#This Row],[Total Ballots]]/Table1[[#This Row],[Total Voters]]</f>
        <v>0.25098039215686274</v>
      </c>
    </row>
    <row r="4382" spans="1:27" s="12" customFormat="1" x14ac:dyDescent="0.35">
      <c r="A4382" s="70" t="s">
        <v>31</v>
      </c>
      <c r="B4382" s="71">
        <v>2019</v>
      </c>
      <c r="C4382" s="71" t="s">
        <v>81</v>
      </c>
      <c r="D4382" s="71"/>
      <c r="E4382" s="72"/>
      <c r="F4382" s="81"/>
      <c r="G4382" s="82" t="s">
        <v>66</v>
      </c>
      <c r="H4382" s="66">
        <v>1216.9999</v>
      </c>
      <c r="I4382" s="66">
        <v>1183.0007000000001</v>
      </c>
      <c r="J4382" s="66">
        <v>2400</v>
      </c>
      <c r="K4382" s="66">
        <v>1125</v>
      </c>
      <c r="L4382" s="66">
        <v>990</v>
      </c>
      <c r="M4382" s="66">
        <v>8</v>
      </c>
      <c r="N4382" s="66">
        <v>2123</v>
      </c>
      <c r="O4382" s="66">
        <v>484</v>
      </c>
      <c r="P4382" s="66">
        <v>392</v>
      </c>
      <c r="Q4382" s="66">
        <v>2</v>
      </c>
      <c r="R4382" s="73">
        <v>878</v>
      </c>
      <c r="S4382" s="130">
        <f>IFERROR(Table1[[#This Row],[Female Voters]]/Table1[[#This Row],[Female Population]],"0.0%")</f>
        <v>0.92440434875960131</v>
      </c>
      <c r="T4382" s="130">
        <f>IFERROR(Table1[[#This Row],[Male Voters]]/Table1[[#This Row],[Male Population]],"0.0%")</f>
        <v>0.83685495705961965</v>
      </c>
      <c r="U4382" s="130">
        <f>IFERROR(Table1[[#This Row],[Total Voters]]/Table1[[#This Row],[Total Population]],"0.0%")</f>
        <v>0.88458333333333339</v>
      </c>
      <c r="V4382" s="130">
        <f>IFERROR(Table1[[#This Row],[Female Ballots]]/Table1[[#This Row],[Female Population]],"0.0%")</f>
        <v>0.39769929315524183</v>
      </c>
      <c r="W4382" s="130">
        <f>IFERROR(Table1[[#This Row],[Male Ballots]]/Table1[[#This Row],[Male Population]],"0.0%")</f>
        <v>0.33136075067411203</v>
      </c>
      <c r="X4382" s="130">
        <f>IFERROR(Table1[[#This Row],[Total Ballots]]/Table1[[#This Row],[Total Population]],"0.0%")</f>
        <v>0.36583333333333334</v>
      </c>
      <c r="Y4382" s="130">
        <f>Table1[[#This Row],[Female Ballots]]/Table1[[#This Row],[Female Voters]]</f>
        <v>0.43022222222222223</v>
      </c>
      <c r="Z4382" s="130">
        <f>Table1[[#This Row],[Male Ballots]]/Table1[[#This Row],[Male Voters]]</f>
        <v>0.39595959595959596</v>
      </c>
      <c r="AA4382" s="130">
        <f>Table1[[#This Row],[Total Ballots]]/Table1[[#This Row],[Total Voters]]</f>
        <v>0.41356570890249644</v>
      </c>
    </row>
    <row r="4383" spans="1:27" s="12" customFormat="1" x14ac:dyDescent="0.35">
      <c r="A4383" s="70" t="s">
        <v>31</v>
      </c>
      <c r="B4383" s="71">
        <v>2019</v>
      </c>
      <c r="C4383" s="71" t="s">
        <v>81</v>
      </c>
      <c r="D4383" s="71"/>
      <c r="E4383" s="72"/>
      <c r="F4383" s="81"/>
      <c r="G4383" s="82" t="s">
        <v>67</v>
      </c>
      <c r="H4383" s="66">
        <v>1777.9974999999999</v>
      </c>
      <c r="I4383" s="66">
        <v>1828.0001</v>
      </c>
      <c r="J4383" s="66">
        <v>3605.9973</v>
      </c>
      <c r="K4383" s="66">
        <v>1634</v>
      </c>
      <c r="L4383" s="66">
        <v>1667</v>
      </c>
      <c r="M4383" s="66">
        <v>15</v>
      </c>
      <c r="N4383" s="66">
        <v>3316</v>
      </c>
      <c r="O4383" s="66">
        <v>974</v>
      </c>
      <c r="P4383" s="66">
        <v>963</v>
      </c>
      <c r="Q4383" s="66">
        <v>6</v>
      </c>
      <c r="R4383" s="66">
        <v>1943</v>
      </c>
      <c r="S4383" s="130">
        <f>IFERROR(Table1[[#This Row],[Female Voters]]/Table1[[#This Row],[Female Population]],"0.0%")</f>
        <v>0.9190114159328121</v>
      </c>
      <c r="T4383" s="130">
        <f>IFERROR(Table1[[#This Row],[Male Voters]]/Table1[[#This Row],[Male Population]],"0.0%")</f>
        <v>0.9119255518640289</v>
      </c>
      <c r="U4383" s="130">
        <f>IFERROR(Table1[[#This Row],[Total Voters]]/Table1[[#This Row],[Total Population]],"0.0%")</f>
        <v>0.91957916884740876</v>
      </c>
      <c r="V4383" s="130">
        <f>IFERROR(Table1[[#This Row],[Female Ballots]]/Table1[[#This Row],[Female Population]],"0.0%")</f>
        <v>0.54780729444220255</v>
      </c>
      <c r="W4383" s="130">
        <f>IFERROR(Table1[[#This Row],[Male Ballots]]/Table1[[#This Row],[Male Population]],"0.0%")</f>
        <v>0.52680522282247144</v>
      </c>
      <c r="X4383" s="130">
        <f>IFERROR(Table1[[#This Row],[Total Ballots]]/Table1[[#This Row],[Total Population]],"0.0%")</f>
        <v>0.53882458536505284</v>
      </c>
      <c r="Y4383" s="130">
        <f>Table1[[#This Row],[Female Ballots]]/Table1[[#This Row],[Female Voters]]</f>
        <v>0.59608323133414931</v>
      </c>
      <c r="Z4383" s="130">
        <f>Table1[[#This Row],[Male Ballots]]/Table1[[#This Row],[Male Voters]]</f>
        <v>0.57768446310737853</v>
      </c>
      <c r="AA4383" s="130">
        <f>Table1[[#This Row],[Total Ballots]]/Table1[[#This Row],[Total Voters]]</f>
        <v>0.58594692400482506</v>
      </c>
    </row>
    <row r="4384" spans="1:27" s="12" customFormat="1" x14ac:dyDescent="0.35">
      <c r="A4384" s="70" t="s">
        <v>55</v>
      </c>
      <c r="B4384" s="71">
        <v>2019</v>
      </c>
      <c r="C4384" s="71" t="s">
        <v>81</v>
      </c>
      <c r="D4384" s="71" t="s">
        <v>70</v>
      </c>
      <c r="E4384" s="72"/>
      <c r="F4384" s="81"/>
      <c r="G4384" s="82" t="s">
        <v>79</v>
      </c>
      <c r="H4384" s="66">
        <v>353698</v>
      </c>
      <c r="I4384" s="66">
        <v>342150.99799999996</v>
      </c>
      <c r="J4384" s="66">
        <v>695848.95999999996</v>
      </c>
      <c r="K4384" s="66">
        <v>271746</v>
      </c>
      <c r="L4384" s="66">
        <v>245886</v>
      </c>
      <c r="M4384" s="66">
        <v>426</v>
      </c>
      <c r="N4384" s="66">
        <v>518058</v>
      </c>
      <c r="O4384" s="66">
        <v>57237</v>
      </c>
      <c r="P4384" s="66">
        <v>49129</v>
      </c>
      <c r="Q4384" s="66">
        <v>100</v>
      </c>
      <c r="R4384" s="73">
        <v>106466</v>
      </c>
      <c r="S4384" s="130">
        <f>IFERROR(Table1[[#This Row],[Female Voters]]/Table1[[#This Row],[Female Population]],"0.0%")</f>
        <v>0.76829950975125672</v>
      </c>
      <c r="T4384" s="130">
        <f>IFERROR(Table1[[#This Row],[Male Voters]]/Table1[[#This Row],[Male Population]],"0.0%")</f>
        <v>0.71864761885043527</v>
      </c>
      <c r="U4384" s="130">
        <f>IFERROR(Table1[[#This Row],[Total Voters]]/Table1[[#This Row],[Total Population]],"0.0%")</f>
        <v>0.74449777147040652</v>
      </c>
      <c r="V4384" s="130">
        <f>IFERROR(Table1[[#This Row],[Female Ballots]]/Table1[[#This Row],[Female Population]],"0.0%")</f>
        <v>0.1618244943426313</v>
      </c>
      <c r="W4384" s="130">
        <f>IFERROR(Table1[[#This Row],[Male Ballots]]/Table1[[#This Row],[Male Population]],"0.0%")</f>
        <v>0.1435886502952711</v>
      </c>
      <c r="X4384" s="130">
        <f>IFERROR(Table1[[#This Row],[Total Ballots]]/Table1[[#This Row],[Total Population]],"0.0%")</f>
        <v>0.153001593909115</v>
      </c>
      <c r="Y4384" s="130">
        <f>Table1[[#This Row],[Female Ballots]]/Table1[[#This Row],[Female Voters]]</f>
        <v>0.21062683535360227</v>
      </c>
      <c r="Z4384" s="130">
        <f>Table1[[#This Row],[Male Ballots]]/Table1[[#This Row],[Male Voters]]</f>
        <v>0.19980397419942575</v>
      </c>
      <c r="AA4384" s="130">
        <f>Table1[[#This Row],[Total Ballots]]/Table1[[#This Row],[Total Voters]]</f>
        <v>0.20550980778214023</v>
      </c>
    </row>
    <row r="4385" spans="1:27" s="12" customFormat="1" x14ac:dyDescent="0.35">
      <c r="A4385" s="70" t="s">
        <v>55</v>
      </c>
      <c r="B4385" s="71">
        <v>2019</v>
      </c>
      <c r="C4385" s="71" t="s">
        <v>81</v>
      </c>
      <c r="D4385" s="71" t="s">
        <v>70</v>
      </c>
      <c r="E4385" s="72"/>
      <c r="F4385" s="81"/>
      <c r="G4385" s="82" t="s">
        <v>62</v>
      </c>
      <c r="H4385" s="66">
        <v>39606.997000000003</v>
      </c>
      <c r="I4385" s="66">
        <v>44934.997000000003</v>
      </c>
      <c r="J4385" s="66">
        <v>84541.989999999991</v>
      </c>
      <c r="K4385" s="66">
        <v>23088</v>
      </c>
      <c r="L4385" s="66">
        <v>22275</v>
      </c>
      <c r="M4385" s="66">
        <v>105</v>
      </c>
      <c r="N4385" s="66">
        <v>45468</v>
      </c>
      <c r="O4385" s="66">
        <v>1950</v>
      </c>
      <c r="P4385" s="66">
        <v>1745</v>
      </c>
      <c r="Q4385" s="66">
        <v>15</v>
      </c>
      <c r="R4385" s="73">
        <v>3710</v>
      </c>
      <c r="S4385" s="130">
        <f>IFERROR(Table1[[#This Row],[Female Voters]]/Table1[[#This Row],[Female Population]],"0.0%")</f>
        <v>0.58292730448612395</v>
      </c>
      <c r="T4385" s="130">
        <f>IFERROR(Table1[[#This Row],[Male Voters]]/Table1[[#This Row],[Male Population]],"0.0%")</f>
        <v>0.49571606736726831</v>
      </c>
      <c r="U4385" s="130">
        <f>IFERROR(Table1[[#This Row],[Total Voters]]/Table1[[#This Row],[Total Population]],"0.0%")</f>
        <v>0.53781558726024792</v>
      </c>
      <c r="V4385" s="130">
        <f>IFERROR(Table1[[#This Row],[Female Ballots]]/Table1[[#This Row],[Female Population]],"0.0%")</f>
        <v>4.9233725041057767E-2</v>
      </c>
      <c r="W4385" s="130">
        <f>IFERROR(Table1[[#This Row],[Male Ballots]]/Table1[[#This Row],[Male Population]],"0.0%")</f>
        <v>3.8833873739882521E-2</v>
      </c>
      <c r="X4385" s="130">
        <f>IFERROR(Table1[[#This Row],[Total Ballots]]/Table1[[#This Row],[Total Population]],"0.0%")</f>
        <v>4.3883518710643082E-2</v>
      </c>
      <c r="Y4385" s="130">
        <f>Table1[[#This Row],[Female Ballots]]/Table1[[#This Row],[Female Voters]]</f>
        <v>8.4459459459459457E-2</v>
      </c>
      <c r="Z4385" s="130">
        <f>Table1[[#This Row],[Male Ballots]]/Table1[[#This Row],[Male Voters]]</f>
        <v>7.8338945005611671E-2</v>
      </c>
      <c r="AA4385" s="130">
        <f>Table1[[#This Row],[Total Ballots]]/Table1[[#This Row],[Total Voters]]</f>
        <v>8.1595847629101784E-2</v>
      </c>
    </row>
    <row r="4386" spans="1:27" s="12" customFormat="1" x14ac:dyDescent="0.35">
      <c r="A4386" s="70" t="s">
        <v>55</v>
      </c>
      <c r="B4386" s="71">
        <v>2019</v>
      </c>
      <c r="C4386" s="71" t="s">
        <v>81</v>
      </c>
      <c r="D4386" s="71" t="s">
        <v>70</v>
      </c>
      <c r="E4386" s="72"/>
      <c r="F4386" s="81"/>
      <c r="G4386" s="82" t="s">
        <v>63</v>
      </c>
      <c r="H4386" s="66">
        <v>65780</v>
      </c>
      <c r="I4386" s="66">
        <v>67367</v>
      </c>
      <c r="J4386" s="66">
        <v>133147</v>
      </c>
      <c r="K4386" s="66">
        <v>47643</v>
      </c>
      <c r="L4386" s="66">
        <v>43797</v>
      </c>
      <c r="M4386" s="66">
        <v>101</v>
      </c>
      <c r="N4386" s="66">
        <v>91541</v>
      </c>
      <c r="O4386" s="66">
        <v>3839</v>
      </c>
      <c r="P4386" s="66">
        <v>3207</v>
      </c>
      <c r="Q4386" s="66">
        <v>24</v>
      </c>
      <c r="R4386" s="73">
        <v>7070</v>
      </c>
      <c r="S4386" s="130">
        <f>IFERROR(Table1[[#This Row],[Female Voters]]/Table1[[#This Row],[Female Population]],"0.0%")</f>
        <v>0.72427789601702641</v>
      </c>
      <c r="T4386" s="130">
        <f>IFERROR(Table1[[#This Row],[Male Voters]]/Table1[[#This Row],[Male Population]],"0.0%")</f>
        <v>0.6501254323333383</v>
      </c>
      <c r="U4386" s="130">
        <f>IFERROR(Table1[[#This Row],[Total Voters]]/Table1[[#This Row],[Total Population]],"0.0%")</f>
        <v>0.68751830683380022</v>
      </c>
      <c r="V4386" s="130">
        <f>IFERROR(Table1[[#This Row],[Female Ballots]]/Table1[[#This Row],[Female Population]],"0.0%")</f>
        <v>5.8361204013377924E-2</v>
      </c>
      <c r="W4386" s="130">
        <f>IFERROR(Table1[[#This Row],[Male Ballots]]/Table1[[#This Row],[Male Population]],"0.0%")</f>
        <v>4.7604910416079088E-2</v>
      </c>
      <c r="X4386" s="130">
        <f>IFERROR(Table1[[#This Row],[Total Ballots]]/Table1[[#This Row],[Total Population]],"0.0%")</f>
        <v>5.3099206140581459E-2</v>
      </c>
      <c r="Y4386" s="130">
        <f>Table1[[#This Row],[Female Ballots]]/Table1[[#This Row],[Female Voters]]</f>
        <v>8.0578469030077871E-2</v>
      </c>
      <c r="Z4386" s="130">
        <f>Table1[[#This Row],[Male Ballots]]/Table1[[#This Row],[Male Voters]]</f>
        <v>7.3224193437906704E-2</v>
      </c>
      <c r="AA4386" s="130">
        <f>Table1[[#This Row],[Total Ballots]]/Table1[[#This Row],[Total Voters]]</f>
        <v>7.7233152357959828E-2</v>
      </c>
    </row>
    <row r="4387" spans="1:27" s="12" customFormat="1" x14ac:dyDescent="0.35">
      <c r="A4387" s="70" t="s">
        <v>55</v>
      </c>
      <c r="B4387" s="71">
        <v>2019</v>
      </c>
      <c r="C4387" s="71" t="s">
        <v>81</v>
      </c>
      <c r="D4387" s="71" t="s">
        <v>70</v>
      </c>
      <c r="E4387" s="72"/>
      <c r="F4387" s="81"/>
      <c r="G4387" s="82" t="s">
        <v>64</v>
      </c>
      <c r="H4387" s="66">
        <v>62521</v>
      </c>
      <c r="I4387" s="66">
        <v>61858</v>
      </c>
      <c r="J4387" s="66">
        <v>124379</v>
      </c>
      <c r="K4387" s="66">
        <v>46904</v>
      </c>
      <c r="L4387" s="66">
        <v>43087</v>
      </c>
      <c r="M4387" s="66">
        <v>84</v>
      </c>
      <c r="N4387" s="66">
        <v>90075</v>
      </c>
      <c r="O4387" s="66">
        <v>5473</v>
      </c>
      <c r="P4387" s="66">
        <v>4685</v>
      </c>
      <c r="Q4387" s="66">
        <v>19</v>
      </c>
      <c r="R4387" s="73">
        <v>10177</v>
      </c>
      <c r="S4387" s="130">
        <f>IFERROR(Table1[[#This Row],[Female Voters]]/Table1[[#This Row],[Female Population]],"0.0%")</f>
        <v>0.75021192879192589</v>
      </c>
      <c r="T4387" s="130">
        <f>IFERROR(Table1[[#This Row],[Male Voters]]/Table1[[#This Row],[Male Population]],"0.0%")</f>
        <v>0.69654693006563417</v>
      </c>
      <c r="U4387" s="130">
        <f>IFERROR(Table1[[#This Row],[Total Voters]]/Table1[[#This Row],[Total Population]],"0.0%")</f>
        <v>0.72419781474364642</v>
      </c>
      <c r="V4387" s="130">
        <f>IFERROR(Table1[[#This Row],[Female Ballots]]/Table1[[#This Row],[Female Population]],"0.0%")</f>
        <v>8.7538587034756324E-2</v>
      </c>
      <c r="W4387" s="130">
        <f>IFERROR(Table1[[#This Row],[Male Ballots]]/Table1[[#This Row],[Male Population]],"0.0%")</f>
        <v>7.5737980536066479E-2</v>
      </c>
      <c r="X4387" s="130">
        <f>IFERROR(Table1[[#This Row],[Total Ballots]]/Table1[[#This Row],[Total Population]],"0.0%")</f>
        <v>8.182249415094188E-2</v>
      </c>
      <c r="Y4387" s="130">
        <f>Table1[[#This Row],[Female Ballots]]/Table1[[#This Row],[Female Voters]]</f>
        <v>0.11668514412416851</v>
      </c>
      <c r="Z4387" s="130">
        <f>Table1[[#This Row],[Male Ballots]]/Table1[[#This Row],[Male Voters]]</f>
        <v>0.10873349270081463</v>
      </c>
      <c r="AA4387" s="130">
        <f>Table1[[#This Row],[Total Ballots]]/Table1[[#This Row],[Total Voters]]</f>
        <v>0.11298362475714682</v>
      </c>
    </row>
    <row r="4388" spans="1:27" s="12" customFormat="1" x14ac:dyDescent="0.35">
      <c r="A4388" s="70" t="s">
        <v>55</v>
      </c>
      <c r="B4388" s="71">
        <v>2019</v>
      </c>
      <c r="C4388" s="71" t="s">
        <v>81</v>
      </c>
      <c r="D4388" s="71" t="s">
        <v>70</v>
      </c>
      <c r="E4388" s="72"/>
      <c r="F4388" s="81"/>
      <c r="G4388" s="82" t="s">
        <v>65</v>
      </c>
      <c r="H4388" s="66">
        <v>56235</v>
      </c>
      <c r="I4388" s="66">
        <v>55413</v>
      </c>
      <c r="J4388" s="66">
        <v>111647.98999999999</v>
      </c>
      <c r="K4388" s="66">
        <v>44058</v>
      </c>
      <c r="L4388" s="66">
        <v>40988</v>
      </c>
      <c r="M4388" s="66">
        <v>48</v>
      </c>
      <c r="N4388" s="66">
        <v>85094</v>
      </c>
      <c r="O4388" s="66">
        <v>6992</v>
      </c>
      <c r="P4388" s="66">
        <v>6247</v>
      </c>
      <c r="Q4388" s="66">
        <v>12</v>
      </c>
      <c r="R4388" s="73">
        <v>13251</v>
      </c>
      <c r="S4388" s="130">
        <f>IFERROR(Table1[[#This Row],[Female Voters]]/Table1[[#This Row],[Female Population]],"0.0%")</f>
        <v>0.7834622566017605</v>
      </c>
      <c r="T4388" s="130">
        <f>IFERROR(Table1[[#This Row],[Male Voters]]/Table1[[#This Row],[Male Population]],"0.0%")</f>
        <v>0.73968202407377326</v>
      </c>
      <c r="U4388" s="130">
        <f>IFERROR(Table1[[#This Row],[Total Voters]]/Table1[[#This Row],[Total Population]],"0.0%")</f>
        <v>0.76216329555059614</v>
      </c>
      <c r="V4388" s="130">
        <f>IFERROR(Table1[[#This Row],[Female Ballots]]/Table1[[#This Row],[Female Population]],"0.0%")</f>
        <v>0.12433537832310838</v>
      </c>
      <c r="W4388" s="130">
        <f>IFERROR(Table1[[#This Row],[Male Ballots]]/Table1[[#This Row],[Male Population]],"0.0%")</f>
        <v>0.11273527872520889</v>
      </c>
      <c r="X4388" s="130">
        <f>IFERROR(Table1[[#This Row],[Total Ballots]]/Table1[[#This Row],[Total Population]],"0.0%")</f>
        <v>0.11868552223824183</v>
      </c>
      <c r="Y4388" s="130">
        <f>Table1[[#This Row],[Female Ballots]]/Table1[[#This Row],[Female Voters]]</f>
        <v>0.15869989559217396</v>
      </c>
      <c r="Z4388" s="130">
        <f>Table1[[#This Row],[Male Ballots]]/Table1[[#This Row],[Male Voters]]</f>
        <v>0.15241046159851665</v>
      </c>
      <c r="AA4388" s="130">
        <f>Table1[[#This Row],[Total Ballots]]/Table1[[#This Row],[Total Voters]]</f>
        <v>0.15572190753754672</v>
      </c>
    </row>
    <row r="4389" spans="1:27" s="12" customFormat="1" x14ac:dyDescent="0.35">
      <c r="A4389" s="70" t="s">
        <v>55</v>
      </c>
      <c r="B4389" s="71">
        <v>2019</v>
      </c>
      <c r="C4389" s="71" t="s">
        <v>81</v>
      </c>
      <c r="D4389" s="71" t="s">
        <v>70</v>
      </c>
      <c r="E4389" s="72"/>
      <c r="F4389" s="81"/>
      <c r="G4389" s="82" t="s">
        <v>66</v>
      </c>
      <c r="H4389" s="66">
        <v>57871</v>
      </c>
      <c r="I4389" s="66">
        <v>54533</v>
      </c>
      <c r="J4389" s="66">
        <v>112403.98</v>
      </c>
      <c r="K4389" s="66">
        <v>48516</v>
      </c>
      <c r="L4389" s="66">
        <v>44360</v>
      </c>
      <c r="M4389" s="66">
        <v>45</v>
      </c>
      <c r="N4389" s="66">
        <v>92921</v>
      </c>
      <c r="O4389" s="66">
        <v>12459</v>
      </c>
      <c r="P4389" s="66">
        <v>10796</v>
      </c>
      <c r="Q4389" s="66">
        <v>12</v>
      </c>
      <c r="R4389" s="73">
        <v>23267</v>
      </c>
      <c r="S4389" s="130">
        <f>IFERROR(Table1[[#This Row],[Female Voters]]/Table1[[#This Row],[Female Population]],"0.0%")</f>
        <v>0.83834735878073652</v>
      </c>
      <c r="T4389" s="130">
        <f>IFERROR(Table1[[#This Row],[Male Voters]]/Table1[[#This Row],[Male Population]],"0.0%")</f>
        <v>0.81345240496580051</v>
      </c>
      <c r="U4389" s="130">
        <f>IFERROR(Table1[[#This Row],[Total Voters]]/Table1[[#This Row],[Total Population]],"0.0%")</f>
        <v>0.82667001648874006</v>
      </c>
      <c r="V4389" s="130">
        <f>IFERROR(Table1[[#This Row],[Female Ballots]]/Table1[[#This Row],[Female Population]],"0.0%")</f>
        <v>0.21528917765374714</v>
      </c>
      <c r="W4389" s="130">
        <f>IFERROR(Table1[[#This Row],[Male Ballots]]/Table1[[#This Row],[Male Population]],"0.0%")</f>
        <v>0.19797187024370563</v>
      </c>
      <c r="X4389" s="130">
        <f>IFERROR(Table1[[#This Row],[Total Ballots]]/Table1[[#This Row],[Total Population]],"0.0%")</f>
        <v>0.20699444984065513</v>
      </c>
      <c r="Y4389" s="130">
        <f>Table1[[#This Row],[Female Ballots]]/Table1[[#This Row],[Female Voters]]</f>
        <v>0.25680187979223351</v>
      </c>
      <c r="Z4389" s="130">
        <f>Table1[[#This Row],[Male Ballots]]/Table1[[#This Row],[Male Voters]]</f>
        <v>0.24337240757439135</v>
      </c>
      <c r="AA4389" s="130">
        <f>Table1[[#This Row],[Total Ballots]]/Table1[[#This Row],[Total Voters]]</f>
        <v>0.25039549725035243</v>
      </c>
    </row>
    <row r="4390" spans="1:27" s="12" customFormat="1" x14ac:dyDescent="0.35">
      <c r="A4390" s="70" t="s">
        <v>55</v>
      </c>
      <c r="B4390" s="71">
        <v>2019</v>
      </c>
      <c r="C4390" s="71" t="s">
        <v>81</v>
      </c>
      <c r="D4390" s="71" t="s">
        <v>70</v>
      </c>
      <c r="E4390" s="72"/>
      <c r="F4390" s="81"/>
      <c r="G4390" s="82" t="s">
        <v>67</v>
      </c>
      <c r="H4390" s="66">
        <v>71684.002999999997</v>
      </c>
      <c r="I4390" s="66">
        <v>58045.001000000004</v>
      </c>
      <c r="J4390" s="66">
        <v>129729</v>
      </c>
      <c r="K4390" s="66">
        <v>61537</v>
      </c>
      <c r="L4390" s="66">
        <v>51379</v>
      </c>
      <c r="M4390" s="66">
        <v>43</v>
      </c>
      <c r="N4390" s="66">
        <v>112959</v>
      </c>
      <c r="O4390" s="66">
        <v>26524</v>
      </c>
      <c r="P4390" s="66">
        <v>22449</v>
      </c>
      <c r="Q4390" s="66">
        <v>18</v>
      </c>
      <c r="R4390" s="66">
        <v>48991</v>
      </c>
      <c r="S4390" s="130">
        <f>IFERROR(Table1[[#This Row],[Female Voters]]/Table1[[#This Row],[Female Population]],"0.0%")</f>
        <v>0.85844815334880231</v>
      </c>
      <c r="T4390" s="130">
        <f>IFERROR(Table1[[#This Row],[Male Voters]]/Table1[[#This Row],[Male Population]],"0.0%")</f>
        <v>0.88515805176745532</v>
      </c>
      <c r="U4390" s="130">
        <f>IFERROR(Table1[[#This Row],[Total Voters]]/Table1[[#This Row],[Total Population]],"0.0%")</f>
        <v>0.87073052285919106</v>
      </c>
      <c r="V4390" s="130">
        <f>IFERROR(Table1[[#This Row],[Female Ballots]]/Table1[[#This Row],[Female Population]],"0.0%")</f>
        <v>0.37001281862007623</v>
      </c>
      <c r="W4390" s="130">
        <f>IFERROR(Table1[[#This Row],[Male Ballots]]/Table1[[#This Row],[Male Population]],"0.0%")</f>
        <v>0.38675165153326463</v>
      </c>
      <c r="X4390" s="130">
        <f>IFERROR(Table1[[#This Row],[Total Ballots]]/Table1[[#This Row],[Total Population]],"0.0%")</f>
        <v>0.37764108256442275</v>
      </c>
      <c r="Y4390" s="130">
        <f>Table1[[#This Row],[Female Ballots]]/Table1[[#This Row],[Female Voters]]</f>
        <v>0.43102523684937516</v>
      </c>
      <c r="Z4390" s="130">
        <f>Table1[[#This Row],[Male Ballots]]/Table1[[#This Row],[Male Voters]]</f>
        <v>0.43692948480896865</v>
      </c>
      <c r="AA4390" s="130">
        <f>Table1[[#This Row],[Total Ballots]]/Table1[[#This Row],[Total Voters]]</f>
        <v>0.43370603493302878</v>
      </c>
    </row>
    <row r="4391" spans="1:27" s="12" customFormat="1" x14ac:dyDescent="0.35">
      <c r="A4391" s="70" t="s">
        <v>23</v>
      </c>
      <c r="B4391" s="71">
        <v>2019</v>
      </c>
      <c r="C4391" s="71" t="s">
        <v>81</v>
      </c>
      <c r="D4391" s="71" t="s">
        <v>69</v>
      </c>
      <c r="E4391" s="72"/>
      <c r="F4391" s="81"/>
      <c r="G4391" s="82" t="s">
        <v>79</v>
      </c>
      <c r="H4391" s="66">
        <v>7709.31484</v>
      </c>
      <c r="I4391" s="66">
        <v>7279.2616900000003</v>
      </c>
      <c r="J4391" s="66">
        <v>14988.576800000001</v>
      </c>
      <c r="K4391" s="66">
        <v>7221</v>
      </c>
      <c r="L4391" s="66">
        <v>6552</v>
      </c>
      <c r="M4391" s="66">
        <v>30</v>
      </c>
      <c r="N4391" s="66">
        <v>13803</v>
      </c>
      <c r="O4391" s="66">
        <v>2993</v>
      </c>
      <c r="P4391" s="66">
        <v>2516</v>
      </c>
      <c r="Q4391" s="66">
        <v>14</v>
      </c>
      <c r="R4391" s="73">
        <v>5523</v>
      </c>
      <c r="S4391" s="130">
        <f>IFERROR(Table1[[#This Row],[Female Voters]]/Table1[[#This Row],[Female Population]],"0.0%")</f>
        <v>0.93665911301658555</v>
      </c>
      <c r="T4391" s="130">
        <f>IFERROR(Table1[[#This Row],[Male Voters]]/Table1[[#This Row],[Male Population]],"0.0%")</f>
        <v>0.90009128384557358</v>
      </c>
      <c r="U4391" s="130">
        <f>IFERROR(Table1[[#This Row],[Total Voters]]/Table1[[#This Row],[Total Population]],"0.0%")</f>
        <v>0.92090130932244341</v>
      </c>
      <c r="V4391" s="130">
        <f>IFERROR(Table1[[#This Row],[Female Ballots]]/Table1[[#This Row],[Female Population]],"0.0%")</f>
        <v>0.38823164731458809</v>
      </c>
      <c r="W4391" s="130">
        <f>IFERROR(Table1[[#This Row],[Male Ballots]]/Table1[[#This Row],[Male Population]],"0.0%")</f>
        <v>0.34563944904692662</v>
      </c>
      <c r="X4391" s="130">
        <f>IFERROR(Table1[[#This Row],[Total Ballots]]/Table1[[#This Row],[Total Population]],"0.0%")</f>
        <v>0.36848061518422481</v>
      </c>
      <c r="Y4391" s="130">
        <f>Table1[[#This Row],[Female Ballots]]/Table1[[#This Row],[Female Voters]]</f>
        <v>0.41448552832017727</v>
      </c>
      <c r="Z4391" s="130">
        <f>Table1[[#This Row],[Male Ballots]]/Table1[[#This Row],[Male Voters]]</f>
        <v>0.38400488400488403</v>
      </c>
      <c r="AA4391" s="130">
        <f>Table1[[#This Row],[Total Ballots]]/Table1[[#This Row],[Total Voters]]</f>
        <v>0.40013040643338404</v>
      </c>
    </row>
    <row r="4392" spans="1:27" s="12" customFormat="1" x14ac:dyDescent="0.35">
      <c r="A4392" s="70" t="s">
        <v>23</v>
      </c>
      <c r="B4392" s="71">
        <v>2019</v>
      </c>
      <c r="C4392" s="71" t="s">
        <v>81</v>
      </c>
      <c r="D4392" s="71" t="s">
        <v>69</v>
      </c>
      <c r="E4392" s="72"/>
      <c r="F4392" s="81"/>
      <c r="G4392" s="82" t="s">
        <v>62</v>
      </c>
      <c r="H4392" s="66">
        <v>412.07174000000003</v>
      </c>
      <c r="I4392" s="66">
        <v>383.06689</v>
      </c>
      <c r="J4392" s="66">
        <v>795.13869999999997</v>
      </c>
      <c r="K4392" s="66">
        <v>311</v>
      </c>
      <c r="L4392" s="66">
        <v>292</v>
      </c>
      <c r="M4392" s="66">
        <v>5</v>
      </c>
      <c r="N4392" s="66">
        <v>608</v>
      </c>
      <c r="O4392" s="66">
        <v>45</v>
      </c>
      <c r="P4392" s="66">
        <v>33</v>
      </c>
      <c r="Q4392" s="66">
        <v>1</v>
      </c>
      <c r="R4392" s="73">
        <v>79</v>
      </c>
      <c r="S4392" s="130">
        <f>IFERROR(Table1[[#This Row],[Female Voters]]/Table1[[#This Row],[Female Population]],"0.0%")</f>
        <v>0.75472295188211636</v>
      </c>
      <c r="T4392" s="130">
        <f>IFERROR(Table1[[#This Row],[Male Voters]]/Table1[[#This Row],[Male Population]],"0.0%")</f>
        <v>0.76226896038965941</v>
      </c>
      <c r="U4392" s="130">
        <f>IFERROR(Table1[[#This Row],[Total Voters]]/Table1[[#This Row],[Total Population]],"0.0%")</f>
        <v>0.76464646985488194</v>
      </c>
      <c r="V4392" s="130">
        <f>IFERROR(Table1[[#This Row],[Female Ballots]]/Table1[[#This Row],[Female Population]],"0.0%")</f>
        <v>0.10920428564210687</v>
      </c>
      <c r="W4392" s="130">
        <f>IFERROR(Table1[[#This Row],[Male Ballots]]/Table1[[#This Row],[Male Population]],"0.0%")</f>
        <v>8.6146834564584787E-2</v>
      </c>
      <c r="X4392" s="130">
        <f>IFERROR(Table1[[#This Row],[Total Ballots]]/Table1[[#This Row],[Total Population]],"0.0%")</f>
        <v>9.9353735392328404E-2</v>
      </c>
      <c r="Y4392" s="130">
        <f>Table1[[#This Row],[Female Ballots]]/Table1[[#This Row],[Female Voters]]</f>
        <v>0.14469453376205788</v>
      </c>
      <c r="Z4392" s="130">
        <f>Table1[[#This Row],[Male Ballots]]/Table1[[#This Row],[Male Voters]]</f>
        <v>0.11301369863013698</v>
      </c>
      <c r="AA4392" s="130">
        <f>Table1[[#This Row],[Total Ballots]]/Table1[[#This Row],[Total Voters]]</f>
        <v>0.12993421052631579</v>
      </c>
    </row>
    <row r="4393" spans="1:27" s="12" customFormat="1" x14ac:dyDescent="0.35">
      <c r="A4393" s="70" t="s">
        <v>23</v>
      </c>
      <c r="B4393" s="71">
        <v>2019</v>
      </c>
      <c r="C4393" s="71" t="s">
        <v>81</v>
      </c>
      <c r="D4393" s="71" t="s">
        <v>69</v>
      </c>
      <c r="E4393" s="72"/>
      <c r="F4393" s="81"/>
      <c r="G4393" s="82" t="s">
        <v>63</v>
      </c>
      <c r="H4393" s="66">
        <v>734.1259</v>
      </c>
      <c r="I4393" s="66">
        <v>740.12740000000008</v>
      </c>
      <c r="J4393" s="66">
        <v>1474.2534000000001</v>
      </c>
      <c r="K4393" s="66">
        <v>699</v>
      </c>
      <c r="L4393" s="66">
        <v>620</v>
      </c>
      <c r="M4393" s="66">
        <v>3</v>
      </c>
      <c r="N4393" s="66">
        <v>1322</v>
      </c>
      <c r="O4393" s="66">
        <v>88</v>
      </c>
      <c r="P4393" s="66">
        <v>68</v>
      </c>
      <c r="Q4393" s="66"/>
      <c r="R4393" s="73">
        <v>156</v>
      </c>
      <c r="S4393" s="130">
        <f>IFERROR(Table1[[#This Row],[Female Voters]]/Table1[[#This Row],[Female Population]],"0.0%")</f>
        <v>0.95215275744936934</v>
      </c>
      <c r="T4393" s="130">
        <f>IFERROR(Table1[[#This Row],[Male Voters]]/Table1[[#This Row],[Male Population]],"0.0%")</f>
        <v>0.83769361869321413</v>
      </c>
      <c r="U4393" s="130">
        <f>IFERROR(Table1[[#This Row],[Total Voters]]/Table1[[#This Row],[Total Population]],"0.0%")</f>
        <v>0.89672508131912732</v>
      </c>
      <c r="V4393" s="130">
        <f>IFERROR(Table1[[#This Row],[Female Ballots]]/Table1[[#This Row],[Female Population]],"0.0%")</f>
        <v>0.11987044728976325</v>
      </c>
      <c r="W4393" s="130">
        <f>IFERROR(Table1[[#This Row],[Male Ballots]]/Table1[[#This Row],[Male Population]],"0.0%")</f>
        <v>9.1876074308287994E-2</v>
      </c>
      <c r="X4393" s="130">
        <f>IFERROR(Table1[[#This Row],[Total Ballots]]/Table1[[#This Row],[Total Population]],"0.0%")</f>
        <v>0.10581627283342199</v>
      </c>
      <c r="Y4393" s="130">
        <f>Table1[[#This Row],[Female Ballots]]/Table1[[#This Row],[Female Voters]]</f>
        <v>0.12589413447782546</v>
      </c>
      <c r="Z4393" s="130">
        <f>Table1[[#This Row],[Male Ballots]]/Table1[[#This Row],[Male Voters]]</f>
        <v>0.10967741935483871</v>
      </c>
      <c r="AA4393" s="130">
        <f>Table1[[#This Row],[Total Ballots]]/Table1[[#This Row],[Total Voters]]</f>
        <v>0.11800302571860817</v>
      </c>
    </row>
    <row r="4394" spans="1:27" s="12" customFormat="1" x14ac:dyDescent="0.35">
      <c r="A4394" s="70" t="s">
        <v>23</v>
      </c>
      <c r="B4394" s="71">
        <v>2019</v>
      </c>
      <c r="C4394" s="71" t="s">
        <v>81</v>
      </c>
      <c r="D4394" s="71" t="s">
        <v>69</v>
      </c>
      <c r="E4394" s="72"/>
      <c r="F4394" s="81"/>
      <c r="G4394" s="82" t="s">
        <v>64</v>
      </c>
      <c r="H4394" s="66">
        <v>889.15429999999992</v>
      </c>
      <c r="I4394" s="66">
        <v>911.1576</v>
      </c>
      <c r="J4394" s="66">
        <v>1800.3119000000002</v>
      </c>
      <c r="K4394" s="66">
        <v>781</v>
      </c>
      <c r="L4394" s="66">
        <v>694</v>
      </c>
      <c r="M4394" s="66">
        <v>5</v>
      </c>
      <c r="N4394" s="66">
        <v>1480</v>
      </c>
      <c r="O4394" s="66">
        <v>147</v>
      </c>
      <c r="P4394" s="66">
        <v>116</v>
      </c>
      <c r="Q4394" s="66">
        <v>6</v>
      </c>
      <c r="R4394" s="73">
        <v>269</v>
      </c>
      <c r="S4394" s="130">
        <f>IFERROR(Table1[[#This Row],[Female Voters]]/Table1[[#This Row],[Female Population]],"0.0%")</f>
        <v>0.87836273186779845</v>
      </c>
      <c r="T4394" s="130">
        <f>IFERROR(Table1[[#This Row],[Male Voters]]/Table1[[#This Row],[Male Population]],"0.0%")</f>
        <v>0.76166845340476774</v>
      </c>
      <c r="U4394" s="130">
        <f>IFERROR(Table1[[#This Row],[Total Voters]]/Table1[[#This Row],[Total Population]],"0.0%")</f>
        <v>0.822079774065816</v>
      </c>
      <c r="V4394" s="130">
        <f>IFERROR(Table1[[#This Row],[Female Ballots]]/Table1[[#This Row],[Female Population]],"0.0%")</f>
        <v>0.16532563583171112</v>
      </c>
      <c r="W4394" s="130">
        <f>IFERROR(Table1[[#This Row],[Male Ballots]]/Table1[[#This Row],[Male Population]],"0.0%")</f>
        <v>0.12731057722615716</v>
      </c>
      <c r="X4394" s="130">
        <f>IFERROR(Table1[[#This Row],[Total Ballots]]/Table1[[#This Row],[Total Population]],"0.0%")</f>
        <v>0.14941855352953007</v>
      </c>
      <c r="Y4394" s="130">
        <f>Table1[[#This Row],[Female Ballots]]/Table1[[#This Row],[Female Voters]]</f>
        <v>0.18822023047375161</v>
      </c>
      <c r="Z4394" s="130">
        <f>Table1[[#This Row],[Male Ballots]]/Table1[[#This Row],[Male Voters]]</f>
        <v>0.16714697406340057</v>
      </c>
      <c r="AA4394" s="130">
        <f>Table1[[#This Row],[Total Ballots]]/Table1[[#This Row],[Total Voters]]</f>
        <v>0.18175675675675676</v>
      </c>
    </row>
    <row r="4395" spans="1:27" s="12" customFormat="1" x14ac:dyDescent="0.35">
      <c r="A4395" s="70" t="s">
        <v>23</v>
      </c>
      <c r="B4395" s="71">
        <v>2019</v>
      </c>
      <c r="C4395" s="71" t="s">
        <v>81</v>
      </c>
      <c r="D4395" s="71" t="s">
        <v>69</v>
      </c>
      <c r="E4395" s="72"/>
      <c r="F4395" s="81"/>
      <c r="G4395" s="82" t="s">
        <v>65</v>
      </c>
      <c r="H4395" s="66">
        <v>1041.1796999999999</v>
      </c>
      <c r="I4395" s="66">
        <v>956.16610000000003</v>
      </c>
      <c r="J4395" s="66">
        <v>1997.3455999999999</v>
      </c>
      <c r="K4395" s="66">
        <v>867</v>
      </c>
      <c r="L4395" s="66">
        <v>781</v>
      </c>
      <c r="M4395" s="66">
        <v>2</v>
      </c>
      <c r="N4395" s="66">
        <v>1650</v>
      </c>
      <c r="O4395" s="66">
        <v>220</v>
      </c>
      <c r="P4395" s="66">
        <v>177</v>
      </c>
      <c r="Q4395" s="66">
        <v>1</v>
      </c>
      <c r="R4395" s="73">
        <v>398</v>
      </c>
      <c r="S4395" s="130">
        <f>IFERROR(Table1[[#This Row],[Female Voters]]/Table1[[#This Row],[Female Population]],"0.0%")</f>
        <v>0.83270928159663515</v>
      </c>
      <c r="T4395" s="130">
        <f>IFERROR(Table1[[#This Row],[Male Voters]]/Table1[[#This Row],[Male Population]],"0.0%")</f>
        <v>0.81680369132517872</v>
      </c>
      <c r="U4395" s="130">
        <f>IFERROR(Table1[[#This Row],[Total Voters]]/Table1[[#This Row],[Total Population]],"0.0%")</f>
        <v>0.82609639513562405</v>
      </c>
      <c r="V4395" s="130">
        <f>IFERROR(Table1[[#This Row],[Female Ballots]]/Table1[[#This Row],[Female Population]],"0.0%")</f>
        <v>0.21129877964389818</v>
      </c>
      <c r="W4395" s="130">
        <f>IFERROR(Table1[[#This Row],[Male Ballots]]/Table1[[#This Row],[Male Population]],"0.0%")</f>
        <v>0.18511428087651297</v>
      </c>
      <c r="X4395" s="130">
        <f>IFERROR(Table1[[#This Row],[Total Ballots]]/Table1[[#This Row],[Total Population]],"0.0%")</f>
        <v>0.19926446379635052</v>
      </c>
      <c r="Y4395" s="130">
        <f>Table1[[#This Row],[Female Ballots]]/Table1[[#This Row],[Female Voters]]</f>
        <v>0.25374855824682813</v>
      </c>
      <c r="Z4395" s="130">
        <f>Table1[[#This Row],[Male Ballots]]/Table1[[#This Row],[Male Voters]]</f>
        <v>0.2266325224071703</v>
      </c>
      <c r="AA4395" s="130">
        <f>Table1[[#This Row],[Total Ballots]]/Table1[[#This Row],[Total Voters]]</f>
        <v>0.24121212121212121</v>
      </c>
    </row>
    <row r="4396" spans="1:27" s="12" customFormat="1" x14ac:dyDescent="0.35">
      <c r="A4396" s="70" t="s">
        <v>23</v>
      </c>
      <c r="B4396" s="71">
        <v>2019</v>
      </c>
      <c r="C4396" s="71" t="s">
        <v>81</v>
      </c>
      <c r="D4396" s="71" t="s">
        <v>69</v>
      </c>
      <c r="E4396" s="72"/>
      <c r="F4396" s="81"/>
      <c r="G4396" s="82" t="s">
        <v>66</v>
      </c>
      <c r="H4396" s="66">
        <v>1661.2867000000001</v>
      </c>
      <c r="I4396" s="66">
        <v>1430.2487000000001</v>
      </c>
      <c r="J4396" s="66">
        <v>3091.5360000000001</v>
      </c>
      <c r="K4396" s="66">
        <v>1544</v>
      </c>
      <c r="L4396" s="66">
        <v>1300</v>
      </c>
      <c r="M4396" s="66">
        <v>6</v>
      </c>
      <c r="N4396" s="66">
        <v>2850</v>
      </c>
      <c r="O4396" s="66">
        <v>639</v>
      </c>
      <c r="P4396" s="66">
        <v>481</v>
      </c>
      <c r="Q4396" s="66">
        <v>2</v>
      </c>
      <c r="R4396" s="73">
        <v>1122</v>
      </c>
      <c r="S4396" s="130">
        <f>IFERROR(Table1[[#This Row],[Female Voters]]/Table1[[#This Row],[Female Population]],"0.0%")</f>
        <v>0.92940008488601034</v>
      </c>
      <c r="T4396" s="130">
        <f>IFERROR(Table1[[#This Row],[Male Voters]]/Table1[[#This Row],[Male Population]],"0.0%")</f>
        <v>0.90893283105238964</v>
      </c>
      <c r="U4396" s="130">
        <f>IFERROR(Table1[[#This Row],[Total Voters]]/Table1[[#This Row],[Total Population]],"0.0%")</f>
        <v>0.92187184622789442</v>
      </c>
      <c r="V4396" s="130">
        <f>IFERROR(Table1[[#This Row],[Female Ballots]]/Table1[[#This Row],[Female Population]],"0.0%")</f>
        <v>0.38464161544181386</v>
      </c>
      <c r="W4396" s="130">
        <f>IFERROR(Table1[[#This Row],[Male Ballots]]/Table1[[#This Row],[Male Population]],"0.0%")</f>
        <v>0.33630514748938417</v>
      </c>
      <c r="X4396" s="130">
        <f>IFERROR(Table1[[#This Row],[Total Ballots]]/Table1[[#This Row],[Total Population]],"0.0%")</f>
        <v>0.36292638998866583</v>
      </c>
      <c r="Y4396" s="130">
        <f>Table1[[#This Row],[Female Ballots]]/Table1[[#This Row],[Female Voters]]</f>
        <v>0.41386010362694303</v>
      </c>
      <c r="Z4396" s="130">
        <f>Table1[[#This Row],[Male Ballots]]/Table1[[#This Row],[Male Voters]]</f>
        <v>0.37</v>
      </c>
      <c r="AA4396" s="130">
        <f>Table1[[#This Row],[Total Ballots]]/Table1[[#This Row],[Total Voters]]</f>
        <v>0.3936842105263158</v>
      </c>
    </row>
    <row r="4397" spans="1:27" s="12" customFormat="1" x14ac:dyDescent="0.35">
      <c r="A4397" s="70" t="s">
        <v>23</v>
      </c>
      <c r="B4397" s="71">
        <v>2019</v>
      </c>
      <c r="C4397" s="71" t="s">
        <v>81</v>
      </c>
      <c r="D4397" s="71" t="s">
        <v>69</v>
      </c>
      <c r="E4397" s="72"/>
      <c r="F4397" s="81"/>
      <c r="G4397" s="82" t="s">
        <v>67</v>
      </c>
      <c r="H4397" s="66">
        <v>2971.4965000000002</v>
      </c>
      <c r="I4397" s="66">
        <v>2858.4949999999999</v>
      </c>
      <c r="J4397" s="66">
        <v>5829.9912000000004</v>
      </c>
      <c r="K4397" s="66">
        <v>3019</v>
      </c>
      <c r="L4397" s="66">
        <v>2865</v>
      </c>
      <c r="M4397" s="66">
        <v>9</v>
      </c>
      <c r="N4397" s="66">
        <v>5893</v>
      </c>
      <c r="O4397" s="66">
        <v>1854</v>
      </c>
      <c r="P4397" s="66">
        <v>1641</v>
      </c>
      <c r="Q4397" s="66">
        <v>4</v>
      </c>
      <c r="R4397" s="66">
        <v>3499</v>
      </c>
      <c r="S4397" s="130">
        <f>IFERROR(Table1[[#This Row],[Female Voters]]/Table1[[#This Row],[Female Population]],"0.0%")</f>
        <v>1.0159863893496088</v>
      </c>
      <c r="T4397" s="130">
        <f>IFERROR(Table1[[#This Row],[Male Voters]]/Table1[[#This Row],[Male Population]],"0.0%")</f>
        <v>1.0022756730377349</v>
      </c>
      <c r="U4397" s="130">
        <f>IFERROR(Table1[[#This Row],[Total Voters]]/Table1[[#This Row],[Total Population]],"0.0%")</f>
        <v>1.010807700704591</v>
      </c>
      <c r="V4397" s="130">
        <f>IFERROR(Table1[[#This Row],[Female Ballots]]/Table1[[#This Row],[Female Population]],"0.0%")</f>
        <v>0.62392804433725557</v>
      </c>
      <c r="W4397" s="130">
        <f>IFERROR(Table1[[#This Row],[Male Ballots]]/Table1[[#This Row],[Male Population]],"0.0%")</f>
        <v>0.57407831743627336</v>
      </c>
      <c r="X4397" s="130">
        <f>IFERROR(Table1[[#This Row],[Total Ballots]]/Table1[[#This Row],[Total Population]],"0.0%")</f>
        <v>0.6001724325072737</v>
      </c>
      <c r="Y4397" s="130">
        <f>Table1[[#This Row],[Female Ballots]]/Table1[[#This Row],[Female Voters]]</f>
        <v>0.61411063265982113</v>
      </c>
      <c r="Z4397" s="130">
        <f>Table1[[#This Row],[Male Ballots]]/Table1[[#This Row],[Male Voters]]</f>
        <v>0.57277486910994768</v>
      </c>
      <c r="AA4397" s="130">
        <f>Table1[[#This Row],[Total Ballots]]/Table1[[#This Row],[Total Voters]]</f>
        <v>0.59375530290174783</v>
      </c>
    </row>
    <row r="4398" spans="1:27" s="12" customFormat="1" x14ac:dyDescent="0.35">
      <c r="A4398" s="70" t="s">
        <v>38</v>
      </c>
      <c r="B4398" s="71">
        <v>2019</v>
      </c>
      <c r="C4398" s="71" t="s">
        <v>81</v>
      </c>
      <c r="D4398" s="71"/>
      <c r="E4398" s="72"/>
      <c r="F4398" s="81"/>
      <c r="G4398" s="82" t="s">
        <v>79</v>
      </c>
      <c r="H4398" s="66">
        <v>51357.985999999997</v>
      </c>
      <c r="I4398" s="66">
        <v>48896.986300000004</v>
      </c>
      <c r="J4398" s="66">
        <v>100254.974</v>
      </c>
      <c r="K4398" s="66">
        <v>30809</v>
      </c>
      <c r="L4398" s="66">
        <v>27712</v>
      </c>
      <c r="M4398" s="66">
        <v>56</v>
      </c>
      <c r="N4398" s="66">
        <v>58577</v>
      </c>
      <c r="O4398" s="66">
        <v>10053</v>
      </c>
      <c r="P4398" s="66">
        <v>8277</v>
      </c>
      <c r="Q4398" s="66">
        <v>21</v>
      </c>
      <c r="R4398" s="73">
        <v>18351</v>
      </c>
      <c r="S4398" s="130">
        <f>IFERROR(Table1[[#This Row],[Female Voters]]/Table1[[#This Row],[Female Population]],"0.0%")</f>
        <v>0.59988723078042827</v>
      </c>
      <c r="T4398" s="130">
        <f>IFERROR(Table1[[#This Row],[Male Voters]]/Table1[[#This Row],[Male Population]],"0.0%")</f>
        <v>0.56674249472098848</v>
      </c>
      <c r="U4398" s="130">
        <f>IFERROR(Table1[[#This Row],[Total Voters]]/Table1[[#This Row],[Total Population]],"0.0%")</f>
        <v>0.58428023730772694</v>
      </c>
      <c r="V4398" s="130">
        <f>IFERROR(Table1[[#This Row],[Female Ballots]]/Table1[[#This Row],[Female Population]],"0.0%")</f>
        <v>0.19574365708188013</v>
      </c>
      <c r="W4398" s="130">
        <f>IFERROR(Table1[[#This Row],[Male Ballots]]/Table1[[#This Row],[Male Population]],"0.0%")</f>
        <v>0.1692742360279165</v>
      </c>
      <c r="X4398" s="130">
        <f>IFERROR(Table1[[#This Row],[Total Ballots]]/Table1[[#This Row],[Total Population]],"0.0%")</f>
        <v>0.18304328720887206</v>
      </c>
      <c r="Y4398" s="130">
        <f>Table1[[#This Row],[Female Ballots]]/Table1[[#This Row],[Female Voters]]</f>
        <v>0.32630075627251776</v>
      </c>
      <c r="Z4398" s="130">
        <f>Table1[[#This Row],[Male Ballots]]/Table1[[#This Row],[Male Voters]]</f>
        <v>0.29867927251732102</v>
      </c>
      <c r="AA4398" s="130">
        <f>Table1[[#This Row],[Total Ballots]]/Table1[[#This Row],[Total Voters]]</f>
        <v>0.31327995629684008</v>
      </c>
    </row>
    <row r="4399" spans="1:27" s="12" customFormat="1" x14ac:dyDescent="0.35">
      <c r="A4399" s="70" t="s">
        <v>38</v>
      </c>
      <c r="B4399" s="71">
        <v>2019</v>
      </c>
      <c r="C4399" s="71" t="s">
        <v>81</v>
      </c>
      <c r="D4399" s="71"/>
      <c r="E4399" s="72"/>
      <c r="F4399" s="81"/>
      <c r="G4399" s="82" t="s">
        <v>62</v>
      </c>
      <c r="H4399" s="66">
        <v>4551.0069999999996</v>
      </c>
      <c r="I4399" s="66">
        <v>4965.0063000000009</v>
      </c>
      <c r="J4399" s="66">
        <v>9516.0130000000008</v>
      </c>
      <c r="K4399" s="66">
        <v>2195</v>
      </c>
      <c r="L4399" s="66">
        <v>2059</v>
      </c>
      <c r="M4399" s="66">
        <v>11</v>
      </c>
      <c r="N4399" s="66">
        <v>4265</v>
      </c>
      <c r="O4399" s="66">
        <v>249</v>
      </c>
      <c r="P4399" s="66">
        <v>215</v>
      </c>
      <c r="Q4399" s="66">
        <v>4</v>
      </c>
      <c r="R4399" s="73">
        <v>468</v>
      </c>
      <c r="S4399" s="130">
        <f>IFERROR(Table1[[#This Row],[Female Voters]]/Table1[[#This Row],[Female Population]],"0.0%")</f>
        <v>0.48231083801892638</v>
      </c>
      <c r="T4399" s="130">
        <f>IFERROR(Table1[[#This Row],[Male Voters]]/Table1[[#This Row],[Male Population]],"0.0%")</f>
        <v>0.41470239423462557</v>
      </c>
      <c r="U4399" s="130">
        <f>IFERROR(Table1[[#This Row],[Total Voters]]/Table1[[#This Row],[Total Population]],"0.0%")</f>
        <v>0.44819190558062494</v>
      </c>
      <c r="V4399" s="130">
        <f>IFERROR(Table1[[#This Row],[Female Ballots]]/Table1[[#This Row],[Female Population]],"0.0%")</f>
        <v>5.4713165679595749E-2</v>
      </c>
      <c r="W4399" s="130">
        <f>IFERROR(Table1[[#This Row],[Male Ballots]]/Table1[[#This Row],[Male Population]],"0.0%")</f>
        <v>4.3303066906481058E-2</v>
      </c>
      <c r="X4399" s="130">
        <f>IFERROR(Table1[[#This Row],[Total Ballots]]/Table1[[#This Row],[Total Population]],"0.0%")</f>
        <v>4.918026068270398E-2</v>
      </c>
      <c r="Y4399" s="130">
        <f>Table1[[#This Row],[Female Ballots]]/Table1[[#This Row],[Female Voters]]</f>
        <v>0.11343963553530752</v>
      </c>
      <c r="Z4399" s="130">
        <f>Table1[[#This Row],[Male Ballots]]/Table1[[#This Row],[Male Voters]]</f>
        <v>0.10441962117532783</v>
      </c>
      <c r="AA4399" s="130">
        <f>Table1[[#This Row],[Total Ballots]]/Table1[[#This Row],[Total Voters]]</f>
        <v>0.1097303634232122</v>
      </c>
    </row>
    <row r="4400" spans="1:27" s="12" customFormat="1" x14ac:dyDescent="0.35">
      <c r="A4400" s="70" t="s">
        <v>38</v>
      </c>
      <c r="B4400" s="71">
        <v>2019</v>
      </c>
      <c r="C4400" s="71" t="s">
        <v>81</v>
      </c>
      <c r="D4400" s="71"/>
      <c r="E4400" s="72"/>
      <c r="F4400" s="81"/>
      <c r="G4400" s="82" t="s">
        <v>63</v>
      </c>
      <c r="H4400" s="66">
        <v>7703.0059999999994</v>
      </c>
      <c r="I4400" s="66">
        <v>7751.0069999999996</v>
      </c>
      <c r="J4400" s="66">
        <v>15454.013999999999</v>
      </c>
      <c r="K4400" s="66">
        <v>4314</v>
      </c>
      <c r="L4400" s="66">
        <v>3874</v>
      </c>
      <c r="M4400" s="66">
        <v>11</v>
      </c>
      <c r="N4400" s="66">
        <v>8199</v>
      </c>
      <c r="O4400" s="66">
        <v>445</v>
      </c>
      <c r="P4400" s="66">
        <v>380</v>
      </c>
      <c r="Q4400" s="66">
        <v>3</v>
      </c>
      <c r="R4400" s="73">
        <v>828</v>
      </c>
      <c r="S4400" s="130">
        <f>IFERROR(Table1[[#This Row],[Female Voters]]/Table1[[#This Row],[Female Population]],"0.0%")</f>
        <v>0.5600411060305549</v>
      </c>
      <c r="T4400" s="130">
        <f>IFERROR(Table1[[#This Row],[Male Voters]]/Table1[[#This Row],[Male Population]],"0.0%")</f>
        <v>0.49980602520420897</v>
      </c>
      <c r="U4400" s="130">
        <f>IFERROR(Table1[[#This Row],[Total Voters]]/Table1[[#This Row],[Total Population]],"0.0%")</f>
        <v>0.53054177380711576</v>
      </c>
      <c r="V4400" s="130">
        <f>IFERROR(Table1[[#This Row],[Female Ballots]]/Table1[[#This Row],[Female Population]],"0.0%")</f>
        <v>5.7769655119053527E-2</v>
      </c>
      <c r="W4400" s="130">
        <f>IFERROR(Table1[[#This Row],[Male Ballots]]/Table1[[#This Row],[Male Population]],"0.0%")</f>
        <v>4.9025887862054571E-2</v>
      </c>
      <c r="X4400" s="130">
        <f>IFERROR(Table1[[#This Row],[Total Ballots]]/Table1[[#This Row],[Total Population]],"0.0%")</f>
        <v>5.3578313051871183E-2</v>
      </c>
      <c r="Y4400" s="130">
        <f>Table1[[#This Row],[Female Ballots]]/Table1[[#This Row],[Female Voters]]</f>
        <v>0.10315252665739454</v>
      </c>
      <c r="Z4400" s="130">
        <f>Table1[[#This Row],[Male Ballots]]/Table1[[#This Row],[Male Voters]]</f>
        <v>9.8089829633453793E-2</v>
      </c>
      <c r="AA4400" s="130">
        <f>Table1[[#This Row],[Total Ballots]]/Table1[[#This Row],[Total Voters]]</f>
        <v>0.10098792535675083</v>
      </c>
    </row>
    <row r="4401" spans="1:27" s="12" customFormat="1" x14ac:dyDescent="0.35">
      <c r="A4401" s="70" t="s">
        <v>38</v>
      </c>
      <c r="B4401" s="71">
        <v>2019</v>
      </c>
      <c r="C4401" s="71" t="s">
        <v>81</v>
      </c>
      <c r="D4401" s="71"/>
      <c r="E4401" s="72"/>
      <c r="F4401" s="81"/>
      <c r="G4401" s="82" t="s">
        <v>64</v>
      </c>
      <c r="H4401" s="66">
        <v>7593.0030000000006</v>
      </c>
      <c r="I4401" s="66">
        <v>7777.0010000000002</v>
      </c>
      <c r="J4401" s="66">
        <v>15370.004000000001</v>
      </c>
      <c r="K4401" s="66">
        <v>4089</v>
      </c>
      <c r="L4401" s="66">
        <v>3944</v>
      </c>
      <c r="M4401" s="66">
        <v>6</v>
      </c>
      <c r="N4401" s="66">
        <v>8039</v>
      </c>
      <c r="O4401" s="66">
        <v>687</v>
      </c>
      <c r="P4401" s="66">
        <v>625</v>
      </c>
      <c r="Q4401" s="66">
        <v>3</v>
      </c>
      <c r="R4401" s="73">
        <v>1315</v>
      </c>
      <c r="S4401" s="130">
        <f>IFERROR(Table1[[#This Row],[Female Voters]]/Table1[[#This Row],[Female Population]],"0.0%")</f>
        <v>0.53852211042192388</v>
      </c>
      <c r="T4401" s="130">
        <f>IFERROR(Table1[[#This Row],[Male Voters]]/Table1[[#This Row],[Male Population]],"0.0%")</f>
        <v>0.50713636271873952</v>
      </c>
      <c r="U4401" s="130">
        <f>IFERROR(Table1[[#This Row],[Total Voters]]/Table1[[#This Row],[Total Population]],"0.0%")</f>
        <v>0.52303174416870679</v>
      </c>
      <c r="V4401" s="130">
        <f>IFERROR(Table1[[#This Row],[Female Ballots]]/Table1[[#This Row],[Female Population]],"0.0%")</f>
        <v>9.047803616039661E-2</v>
      </c>
      <c r="W4401" s="130">
        <f>IFERROR(Table1[[#This Row],[Male Ballots]]/Table1[[#This Row],[Male Population]],"0.0%")</f>
        <v>8.0365169041382398E-2</v>
      </c>
      <c r="X4401" s="130">
        <f>IFERROR(Table1[[#This Row],[Total Ballots]]/Table1[[#This Row],[Total Population]],"0.0%")</f>
        <v>8.5556256198762212E-2</v>
      </c>
      <c r="Y4401" s="130">
        <f>Table1[[#This Row],[Female Ballots]]/Table1[[#This Row],[Female Voters]]</f>
        <v>0.16801173881144535</v>
      </c>
      <c r="Z4401" s="130">
        <f>Table1[[#This Row],[Male Ballots]]/Table1[[#This Row],[Male Voters]]</f>
        <v>0.1584685598377282</v>
      </c>
      <c r="AA4401" s="130">
        <f>Table1[[#This Row],[Total Ballots]]/Table1[[#This Row],[Total Voters]]</f>
        <v>0.16357755939793506</v>
      </c>
    </row>
    <row r="4402" spans="1:27" s="12" customFormat="1" x14ac:dyDescent="0.35">
      <c r="A4402" s="70" t="s">
        <v>38</v>
      </c>
      <c r="B4402" s="71">
        <v>2019</v>
      </c>
      <c r="C4402" s="71" t="s">
        <v>81</v>
      </c>
      <c r="D4402" s="71"/>
      <c r="E4402" s="72"/>
      <c r="F4402" s="81"/>
      <c r="G4402" s="82" t="s">
        <v>65</v>
      </c>
      <c r="H4402" s="66">
        <v>7362.9979999999996</v>
      </c>
      <c r="I4402" s="66">
        <v>7176.9979999999996</v>
      </c>
      <c r="J4402" s="66">
        <v>14539.996999999999</v>
      </c>
      <c r="K4402" s="66">
        <v>4151</v>
      </c>
      <c r="L4402" s="66">
        <v>3847</v>
      </c>
      <c r="M4402" s="66">
        <v>11</v>
      </c>
      <c r="N4402" s="66">
        <v>8009</v>
      </c>
      <c r="O4402" s="66">
        <v>978</v>
      </c>
      <c r="P4402" s="66">
        <v>829</v>
      </c>
      <c r="Q4402" s="66">
        <v>2</v>
      </c>
      <c r="R4402" s="73">
        <v>1809</v>
      </c>
      <c r="S4402" s="130">
        <f>IFERROR(Table1[[#This Row],[Female Voters]]/Table1[[#This Row],[Female Population]],"0.0%")</f>
        <v>0.56376492292949154</v>
      </c>
      <c r="T4402" s="130">
        <f>IFERROR(Table1[[#This Row],[Male Voters]]/Table1[[#This Row],[Male Population]],"0.0%")</f>
        <v>0.53601798412093749</v>
      </c>
      <c r="U4402" s="130">
        <f>IFERROR(Table1[[#This Row],[Total Voters]]/Table1[[#This Row],[Total Population]],"0.0%")</f>
        <v>0.55082542314142158</v>
      </c>
      <c r="V4402" s="130">
        <f>IFERROR(Table1[[#This Row],[Female Ballots]]/Table1[[#This Row],[Female Population]],"0.0%")</f>
        <v>0.1328263297097188</v>
      </c>
      <c r="W4402" s="130">
        <f>IFERROR(Table1[[#This Row],[Male Ballots]]/Table1[[#This Row],[Male Population]],"0.0%")</f>
        <v>0.11550790455842401</v>
      </c>
      <c r="X4402" s="130">
        <f>IFERROR(Table1[[#This Row],[Total Ballots]]/Table1[[#This Row],[Total Population]],"0.0%")</f>
        <v>0.12441543144747555</v>
      </c>
      <c r="Y4402" s="130">
        <f>Table1[[#This Row],[Female Ballots]]/Table1[[#This Row],[Female Voters]]</f>
        <v>0.23560587810166225</v>
      </c>
      <c r="Z4402" s="130">
        <f>Table1[[#This Row],[Male Ballots]]/Table1[[#This Row],[Male Voters]]</f>
        <v>0.21549259162984144</v>
      </c>
      <c r="AA4402" s="130">
        <f>Table1[[#This Row],[Total Ballots]]/Table1[[#This Row],[Total Voters]]</f>
        <v>0.22587089524285178</v>
      </c>
    </row>
    <row r="4403" spans="1:27" s="12" customFormat="1" x14ac:dyDescent="0.35">
      <c r="A4403" s="70" t="s">
        <v>38</v>
      </c>
      <c r="B4403" s="71">
        <v>2019</v>
      </c>
      <c r="C4403" s="71" t="s">
        <v>81</v>
      </c>
      <c r="D4403" s="71"/>
      <c r="E4403" s="72"/>
      <c r="F4403" s="81"/>
      <c r="G4403" s="82" t="s">
        <v>66</v>
      </c>
      <c r="H4403" s="66">
        <v>9099.991</v>
      </c>
      <c r="I4403" s="66">
        <v>8325.9930000000004</v>
      </c>
      <c r="J4403" s="66">
        <v>17425.984</v>
      </c>
      <c r="K4403" s="66">
        <v>5811</v>
      </c>
      <c r="L4403" s="66">
        <v>5051</v>
      </c>
      <c r="M4403" s="66">
        <v>7</v>
      </c>
      <c r="N4403" s="66">
        <v>10869</v>
      </c>
      <c r="O4403" s="66">
        <v>2104</v>
      </c>
      <c r="P4403" s="66">
        <v>1542</v>
      </c>
      <c r="Q4403" s="66">
        <v>3</v>
      </c>
      <c r="R4403" s="73">
        <v>3649</v>
      </c>
      <c r="S4403" s="130">
        <f>IFERROR(Table1[[#This Row],[Female Voters]]/Table1[[#This Row],[Female Population]],"0.0%")</f>
        <v>0.63857206012621326</v>
      </c>
      <c r="T4403" s="130">
        <f>IFERROR(Table1[[#This Row],[Male Voters]]/Table1[[#This Row],[Male Population]],"0.0%")</f>
        <v>0.6066543654312464</v>
      </c>
      <c r="U4403" s="130">
        <f>IFERROR(Table1[[#This Row],[Total Voters]]/Table1[[#This Row],[Total Population]],"0.0%")</f>
        <v>0.62372374495466076</v>
      </c>
      <c r="V4403" s="130">
        <f>IFERROR(Table1[[#This Row],[Female Ballots]]/Table1[[#This Row],[Female Population]],"0.0%")</f>
        <v>0.23120901987705261</v>
      </c>
      <c r="W4403" s="130">
        <f>IFERROR(Table1[[#This Row],[Male Ballots]]/Table1[[#This Row],[Male Population]],"0.0%")</f>
        <v>0.18520313432884219</v>
      </c>
      <c r="X4403" s="130">
        <f>IFERROR(Table1[[#This Row],[Total Ballots]]/Table1[[#This Row],[Total Population]],"0.0%")</f>
        <v>0.2093999397681072</v>
      </c>
      <c r="Y4403" s="130">
        <f>Table1[[#This Row],[Female Ballots]]/Table1[[#This Row],[Female Voters]]</f>
        <v>0.3620719325417312</v>
      </c>
      <c r="Z4403" s="130">
        <f>Table1[[#This Row],[Male Ballots]]/Table1[[#This Row],[Male Voters]]</f>
        <v>0.3052860819639675</v>
      </c>
      <c r="AA4403" s="130">
        <f>Table1[[#This Row],[Total Ballots]]/Table1[[#This Row],[Total Voters]]</f>
        <v>0.33572545772380163</v>
      </c>
    </row>
    <row r="4404" spans="1:27" s="12" customFormat="1" x14ac:dyDescent="0.35">
      <c r="A4404" s="70" t="s">
        <v>38</v>
      </c>
      <c r="B4404" s="71">
        <v>2019</v>
      </c>
      <c r="C4404" s="71" t="s">
        <v>81</v>
      </c>
      <c r="D4404" s="71"/>
      <c r="E4404" s="72"/>
      <c r="F4404" s="81"/>
      <c r="G4404" s="82" t="s">
        <v>67</v>
      </c>
      <c r="H4404" s="66">
        <v>15047.981000000002</v>
      </c>
      <c r="I4404" s="66">
        <v>12900.981000000002</v>
      </c>
      <c r="J4404" s="66">
        <v>27948.962</v>
      </c>
      <c r="K4404" s="66">
        <v>10249</v>
      </c>
      <c r="L4404" s="66">
        <v>8937</v>
      </c>
      <c r="M4404" s="66">
        <v>10</v>
      </c>
      <c r="N4404" s="66">
        <v>19196</v>
      </c>
      <c r="O4404" s="66">
        <v>5590</v>
      </c>
      <c r="P4404" s="66">
        <v>4686</v>
      </c>
      <c r="Q4404" s="66">
        <v>6</v>
      </c>
      <c r="R4404" s="66">
        <v>10282</v>
      </c>
      <c r="S4404" s="130">
        <f>IFERROR(Table1[[#This Row],[Female Voters]]/Table1[[#This Row],[Female Population]],"0.0%")</f>
        <v>0.681088047625791</v>
      </c>
      <c r="T4404" s="130">
        <f>IFERROR(Table1[[#This Row],[Male Voters]]/Table1[[#This Row],[Male Population]],"0.0%")</f>
        <v>0.69273801736472584</v>
      </c>
      <c r="U4404" s="130">
        <f>IFERROR(Table1[[#This Row],[Total Voters]]/Table1[[#This Row],[Total Population]],"0.0%")</f>
        <v>0.68682336038096869</v>
      </c>
      <c r="V4404" s="130">
        <f>IFERROR(Table1[[#This Row],[Female Ballots]]/Table1[[#This Row],[Female Population]],"0.0%")</f>
        <v>0.3714784063058027</v>
      </c>
      <c r="W4404" s="130">
        <f>IFERROR(Table1[[#This Row],[Male Ballots]]/Table1[[#This Row],[Male Population]],"0.0%")</f>
        <v>0.36322819171658338</v>
      </c>
      <c r="X4404" s="130">
        <f>IFERROR(Table1[[#This Row],[Total Ballots]]/Table1[[#This Row],[Total Population]],"0.0%")</f>
        <v>0.36788486098338824</v>
      </c>
      <c r="Y4404" s="130">
        <f>IFERROR(Table1[[#This Row],[Female Ballots]]/Table1[[#This Row],[Female Voters]],"")</f>
        <v>0.545419065274661</v>
      </c>
      <c r="Z4404" s="130">
        <f>IFERROR(Table1[[#This Row],[Male Ballots]]/Table1[[#This Row],[Male Voters]],"")</f>
        <v>0.52433702584759989</v>
      </c>
      <c r="AA4404" s="130">
        <f>IFERROR(Table1[[#This Row],[Total Ballots]]/Table1[[#This Row],[Total Voters]],"")</f>
        <v>0.53563242342154616</v>
      </c>
    </row>
    <row r="4405" spans="1:27" s="12" customFormat="1" x14ac:dyDescent="0.35">
      <c r="A4405" s="70" t="s">
        <v>36</v>
      </c>
      <c r="B4405" s="71">
        <v>2019</v>
      </c>
      <c r="C4405" s="71" t="s">
        <v>81</v>
      </c>
      <c r="D4405" s="71"/>
      <c r="E4405" s="72"/>
      <c r="F4405" s="81"/>
      <c r="G4405" s="82" t="s">
        <v>79</v>
      </c>
      <c r="H4405" s="66">
        <v>4578.7752700000001</v>
      </c>
      <c r="I4405" s="66">
        <v>4734.8702400000002</v>
      </c>
      <c r="J4405" s="66">
        <v>9313.6460000000006</v>
      </c>
      <c r="K4405" s="66">
        <v>0</v>
      </c>
      <c r="L4405" s="66">
        <v>0</v>
      </c>
      <c r="M4405" s="66">
        <v>0</v>
      </c>
      <c r="N4405" s="66">
        <v>0</v>
      </c>
      <c r="O4405" s="66">
        <v>0</v>
      </c>
      <c r="P4405" s="66">
        <v>0</v>
      </c>
      <c r="Q4405" s="66">
        <v>0</v>
      </c>
      <c r="R4405" s="73">
        <v>0</v>
      </c>
      <c r="S4405" s="130">
        <f>IFERROR(Table1[[#This Row],[Female Voters]]/Table1[[#This Row],[Female Population]],"0.0%")</f>
        <v>0</v>
      </c>
      <c r="T4405" s="130">
        <f>IFERROR(Table1[[#This Row],[Male Voters]]/Table1[[#This Row],[Male Population]],"0.0%")</f>
        <v>0</v>
      </c>
      <c r="U4405" s="130">
        <f>IFERROR(Table1[[#This Row],[Total Voters]]/Table1[[#This Row],[Total Population]],"0.0%")</f>
        <v>0</v>
      </c>
      <c r="V4405" s="130">
        <f>IFERROR(Table1[[#This Row],[Female Ballots]]/Table1[[#This Row],[Female Population]],"0.0%")</f>
        <v>0</v>
      </c>
      <c r="W4405" s="130">
        <f>IFERROR(Table1[[#This Row],[Male Ballots]]/Table1[[#This Row],[Male Population]],"0.0%")</f>
        <v>0</v>
      </c>
      <c r="X4405" s="130">
        <f>IFERROR(Table1[[#This Row],[Total Ballots]]/Table1[[#This Row],[Total Population]],"0.0%")</f>
        <v>0</v>
      </c>
      <c r="Y4405" s="130" t="str">
        <f>IFERROR(Table1[[#This Row],[Female Ballots]]/Table1[[#This Row],[Female Voters]],"0.0%")</f>
        <v>0.0%</v>
      </c>
      <c r="Z4405" s="130" t="str">
        <f>IFERROR(Table1[[#This Row],[Male Ballots]]/Table1[[#This Row],[Male Voters]],"0.0%")</f>
        <v>0.0%</v>
      </c>
      <c r="AA4405" s="130" t="str">
        <f>IFERROR(Table1[[#This Row],[Total Ballots]]/Table1[[#This Row],[Total Voters]],"0.0%")</f>
        <v>0.0%</v>
      </c>
    </row>
    <row r="4406" spans="1:27" s="12" customFormat="1" x14ac:dyDescent="0.35">
      <c r="A4406" s="70" t="s">
        <v>36</v>
      </c>
      <c r="B4406" s="71">
        <v>2019</v>
      </c>
      <c r="C4406" s="71" t="s">
        <v>81</v>
      </c>
      <c r="D4406" s="71"/>
      <c r="E4406" s="72"/>
      <c r="F4406" s="81"/>
      <c r="G4406" s="82" t="s">
        <v>62</v>
      </c>
      <c r="H4406" s="66">
        <v>284.17221000000001</v>
      </c>
      <c r="I4406" s="66">
        <v>321.19450000000006</v>
      </c>
      <c r="J4406" s="66">
        <v>605.36680000000001</v>
      </c>
      <c r="K4406" s="66">
        <v>0</v>
      </c>
      <c r="L4406" s="66">
        <v>0</v>
      </c>
      <c r="M4406" s="66">
        <v>0</v>
      </c>
      <c r="N4406" s="66">
        <v>0</v>
      </c>
      <c r="O4406" s="66">
        <v>0</v>
      </c>
      <c r="P4406" s="66">
        <v>0</v>
      </c>
      <c r="Q4406" s="66">
        <v>0</v>
      </c>
      <c r="R4406" s="73">
        <v>0</v>
      </c>
      <c r="S4406" s="130">
        <f>IFERROR(Table1[[#This Row],[Female Voters]]/Table1[[#This Row],[Female Population]],"0.0%")</f>
        <v>0</v>
      </c>
      <c r="T4406" s="130">
        <f>IFERROR(Table1[[#This Row],[Male Voters]]/Table1[[#This Row],[Male Population]],"0.0%")</f>
        <v>0</v>
      </c>
      <c r="U4406" s="130">
        <f>IFERROR(Table1[[#This Row],[Total Voters]]/Table1[[#This Row],[Total Population]],"0.0%")</f>
        <v>0</v>
      </c>
      <c r="V4406" s="130">
        <f>IFERROR(Table1[[#This Row],[Female Ballots]]/Table1[[#This Row],[Female Population]],"0.0%")</f>
        <v>0</v>
      </c>
      <c r="W4406" s="130">
        <f>IFERROR(Table1[[#This Row],[Male Ballots]]/Table1[[#This Row],[Male Population]],"0.0%")</f>
        <v>0</v>
      </c>
      <c r="X4406" s="130">
        <f>IFERROR(Table1[[#This Row],[Total Ballots]]/Table1[[#This Row],[Total Population]],"0.0%")</f>
        <v>0</v>
      </c>
      <c r="Y4406" s="130" t="str">
        <f>IFERROR(Table1[[#This Row],[Female Ballots]]/Table1[[#This Row],[Female Voters]],"0.0%")</f>
        <v>0.0%</v>
      </c>
      <c r="Z4406" s="130" t="str">
        <f>IFERROR(Table1[[#This Row],[Male Ballots]]/Table1[[#This Row],[Male Voters]],"0.0%")</f>
        <v>0.0%</v>
      </c>
      <c r="AA4406" s="130" t="str">
        <f>IFERROR(Table1[[#This Row],[Total Ballots]]/Table1[[#This Row],[Total Voters]],"0.0%")</f>
        <v>0.0%</v>
      </c>
    </row>
    <row r="4407" spans="1:27" s="12" customFormat="1" x14ac:dyDescent="0.35">
      <c r="A4407" s="70" t="s">
        <v>36</v>
      </c>
      <c r="B4407" s="71">
        <v>2019</v>
      </c>
      <c r="C4407" s="71" t="s">
        <v>81</v>
      </c>
      <c r="D4407" s="71"/>
      <c r="E4407" s="72"/>
      <c r="F4407" s="81"/>
      <c r="G4407" s="82" t="s">
        <v>63</v>
      </c>
      <c r="H4407" s="66">
        <v>620.37570000000005</v>
      </c>
      <c r="I4407" s="66">
        <v>567.34349999999995</v>
      </c>
      <c r="J4407" s="66">
        <v>1187.7192</v>
      </c>
      <c r="K4407" s="66">
        <v>0</v>
      </c>
      <c r="L4407" s="66">
        <v>0</v>
      </c>
      <c r="M4407" s="66">
        <v>0</v>
      </c>
      <c r="N4407" s="66">
        <v>0</v>
      </c>
      <c r="O4407" s="66">
        <v>0</v>
      </c>
      <c r="P4407" s="66">
        <v>0</v>
      </c>
      <c r="Q4407" s="66">
        <v>0</v>
      </c>
      <c r="R4407" s="73">
        <v>0</v>
      </c>
      <c r="S4407" s="130">
        <f>IFERROR(Table1[[#This Row],[Female Voters]]/Table1[[#This Row],[Female Population]],"0.0%")</f>
        <v>0</v>
      </c>
      <c r="T4407" s="130">
        <f>IFERROR(Table1[[#This Row],[Male Voters]]/Table1[[#This Row],[Male Population]],"0.0%")</f>
        <v>0</v>
      </c>
      <c r="U4407" s="130">
        <f>IFERROR(Table1[[#This Row],[Total Voters]]/Table1[[#This Row],[Total Population]],"0.0%")</f>
        <v>0</v>
      </c>
      <c r="V4407" s="130">
        <f>IFERROR(Table1[[#This Row],[Female Ballots]]/Table1[[#This Row],[Female Population]],"0.0%")</f>
        <v>0</v>
      </c>
      <c r="W4407" s="130">
        <f>IFERROR(Table1[[#This Row],[Male Ballots]]/Table1[[#This Row],[Male Population]],"0.0%")</f>
        <v>0</v>
      </c>
      <c r="X4407" s="130">
        <f>IFERROR(Table1[[#This Row],[Total Ballots]]/Table1[[#This Row],[Total Population]],"0.0%")</f>
        <v>0</v>
      </c>
      <c r="Y4407" s="130" t="str">
        <f>IFERROR(Table1[[#This Row],[Female Ballots]]/Table1[[#This Row],[Female Voters]],"0.0%")</f>
        <v>0.0%</v>
      </c>
      <c r="Z4407" s="130" t="str">
        <f>IFERROR(Table1[[#This Row],[Male Ballots]]/Table1[[#This Row],[Male Voters]],"0.0%")</f>
        <v>0.0%</v>
      </c>
      <c r="AA4407" s="130" t="str">
        <f>IFERROR(Table1[[#This Row],[Total Ballots]]/Table1[[#This Row],[Total Voters]],"0.0%")</f>
        <v>0.0%</v>
      </c>
    </row>
    <row r="4408" spans="1:27" s="12" customFormat="1" x14ac:dyDescent="0.35">
      <c r="A4408" s="70" t="s">
        <v>36</v>
      </c>
      <c r="B4408" s="71">
        <v>2019</v>
      </c>
      <c r="C4408" s="71" t="s">
        <v>81</v>
      </c>
      <c r="D4408" s="71"/>
      <c r="E4408" s="72"/>
      <c r="F4408" s="81"/>
      <c r="G4408" s="82" t="s">
        <v>64</v>
      </c>
      <c r="H4408" s="66">
        <v>753.45640000000003</v>
      </c>
      <c r="I4408" s="66">
        <v>705.42759999999998</v>
      </c>
      <c r="J4408" s="66">
        <v>1458.884</v>
      </c>
      <c r="K4408" s="66">
        <v>0</v>
      </c>
      <c r="L4408" s="66">
        <v>0</v>
      </c>
      <c r="M4408" s="66">
        <v>0</v>
      </c>
      <c r="N4408" s="66">
        <v>0</v>
      </c>
      <c r="O4408" s="66">
        <v>0</v>
      </c>
      <c r="P4408" s="66">
        <v>0</v>
      </c>
      <c r="Q4408" s="66">
        <v>0</v>
      </c>
      <c r="R4408" s="73">
        <v>0</v>
      </c>
      <c r="S4408" s="130">
        <f>IFERROR(Table1[[#This Row],[Female Voters]]/Table1[[#This Row],[Female Population]],"0.0%")</f>
        <v>0</v>
      </c>
      <c r="T4408" s="130">
        <f>IFERROR(Table1[[#This Row],[Male Voters]]/Table1[[#This Row],[Male Population]],"0.0%")</f>
        <v>0</v>
      </c>
      <c r="U4408" s="130">
        <f>IFERROR(Table1[[#This Row],[Total Voters]]/Table1[[#This Row],[Total Population]],"0.0%")</f>
        <v>0</v>
      </c>
      <c r="V4408" s="130">
        <f>IFERROR(Table1[[#This Row],[Female Ballots]]/Table1[[#This Row],[Female Population]],"0.0%")</f>
        <v>0</v>
      </c>
      <c r="W4408" s="130">
        <f>IFERROR(Table1[[#This Row],[Male Ballots]]/Table1[[#This Row],[Male Population]],"0.0%")</f>
        <v>0</v>
      </c>
      <c r="X4408" s="130">
        <f>IFERROR(Table1[[#This Row],[Total Ballots]]/Table1[[#This Row],[Total Population]],"0.0%")</f>
        <v>0</v>
      </c>
      <c r="Y4408" s="130" t="str">
        <f>IFERROR(Table1[[#This Row],[Female Ballots]]/Table1[[#This Row],[Female Voters]],"0.0%")</f>
        <v>0.0%</v>
      </c>
      <c r="Z4408" s="130" t="str">
        <f>IFERROR(Table1[[#This Row],[Male Ballots]]/Table1[[#This Row],[Male Voters]],"0.0%")</f>
        <v>0.0%</v>
      </c>
      <c r="AA4408" s="130" t="str">
        <f>IFERROR(Table1[[#This Row],[Total Ballots]]/Table1[[#This Row],[Total Voters]],"0.0%")</f>
        <v>0.0%</v>
      </c>
    </row>
    <row r="4409" spans="1:27" s="12" customFormat="1" x14ac:dyDescent="0.35">
      <c r="A4409" s="70" t="s">
        <v>36</v>
      </c>
      <c r="B4409" s="71">
        <v>2019</v>
      </c>
      <c r="C4409" s="71" t="s">
        <v>81</v>
      </c>
      <c r="D4409" s="71"/>
      <c r="E4409" s="72"/>
      <c r="F4409" s="81"/>
      <c r="G4409" s="82" t="s">
        <v>65</v>
      </c>
      <c r="H4409" s="66">
        <v>759.46050000000002</v>
      </c>
      <c r="I4409" s="66">
        <v>798.48430000000008</v>
      </c>
      <c r="J4409" s="66">
        <v>1557.9445999999998</v>
      </c>
      <c r="K4409" s="66">
        <v>0</v>
      </c>
      <c r="L4409" s="66">
        <v>0</v>
      </c>
      <c r="M4409" s="66">
        <v>0</v>
      </c>
      <c r="N4409" s="66">
        <v>0</v>
      </c>
      <c r="O4409" s="66">
        <v>0</v>
      </c>
      <c r="P4409" s="66">
        <v>0</v>
      </c>
      <c r="Q4409" s="66">
        <v>0</v>
      </c>
      <c r="R4409" s="73">
        <v>0</v>
      </c>
      <c r="S4409" s="130">
        <f>IFERROR(Table1[[#This Row],[Female Voters]]/Table1[[#This Row],[Female Population]],"0.0%")</f>
        <v>0</v>
      </c>
      <c r="T4409" s="130">
        <f>IFERROR(Table1[[#This Row],[Male Voters]]/Table1[[#This Row],[Male Population]],"0.0%")</f>
        <v>0</v>
      </c>
      <c r="U4409" s="130">
        <f>IFERROR(Table1[[#This Row],[Total Voters]]/Table1[[#This Row],[Total Population]],"0.0%")</f>
        <v>0</v>
      </c>
      <c r="V4409" s="130">
        <f>IFERROR(Table1[[#This Row],[Female Ballots]]/Table1[[#This Row],[Female Population]],"0.0%")</f>
        <v>0</v>
      </c>
      <c r="W4409" s="130">
        <f>IFERROR(Table1[[#This Row],[Male Ballots]]/Table1[[#This Row],[Male Population]],"0.0%")</f>
        <v>0</v>
      </c>
      <c r="X4409" s="130">
        <f>IFERROR(Table1[[#This Row],[Total Ballots]]/Table1[[#This Row],[Total Population]],"0.0%")</f>
        <v>0</v>
      </c>
      <c r="Y4409" s="130" t="str">
        <f>IFERROR(Table1[[#This Row],[Female Ballots]]/Table1[[#This Row],[Female Voters]],"0.0%")</f>
        <v>0.0%</v>
      </c>
      <c r="Z4409" s="130" t="str">
        <f>IFERROR(Table1[[#This Row],[Male Ballots]]/Table1[[#This Row],[Male Voters]],"0.0%")</f>
        <v>0.0%</v>
      </c>
      <c r="AA4409" s="130" t="str">
        <f>IFERROR(Table1[[#This Row],[Total Ballots]]/Table1[[#This Row],[Total Voters]],"0.0%")</f>
        <v>0.0%</v>
      </c>
    </row>
    <row r="4410" spans="1:27" s="12" customFormat="1" x14ac:dyDescent="0.35">
      <c r="A4410" s="70" t="s">
        <v>36</v>
      </c>
      <c r="B4410" s="71">
        <v>2019</v>
      </c>
      <c r="C4410" s="71" t="s">
        <v>81</v>
      </c>
      <c r="D4410" s="71"/>
      <c r="E4410" s="72"/>
      <c r="F4410" s="81"/>
      <c r="G4410" s="82" t="s">
        <v>66</v>
      </c>
      <c r="H4410" s="66">
        <v>1010.6127</v>
      </c>
      <c r="I4410" s="66">
        <v>1073.6507999999999</v>
      </c>
      <c r="J4410" s="66">
        <v>2084.2640000000001</v>
      </c>
      <c r="K4410" s="66">
        <v>0</v>
      </c>
      <c r="L4410" s="66">
        <v>0</v>
      </c>
      <c r="M4410" s="66">
        <v>0</v>
      </c>
      <c r="N4410" s="66">
        <v>0</v>
      </c>
      <c r="O4410" s="66">
        <v>0</v>
      </c>
      <c r="P4410" s="66">
        <v>0</v>
      </c>
      <c r="Q4410" s="66">
        <v>0</v>
      </c>
      <c r="R4410" s="73">
        <v>0</v>
      </c>
      <c r="S4410" s="130">
        <f>IFERROR(Table1[[#This Row],[Female Voters]]/Table1[[#This Row],[Female Population]],"0.0%")</f>
        <v>0</v>
      </c>
      <c r="T4410" s="130">
        <f>IFERROR(Table1[[#This Row],[Male Voters]]/Table1[[#This Row],[Male Population]],"0.0%")</f>
        <v>0</v>
      </c>
      <c r="U4410" s="130">
        <f>IFERROR(Table1[[#This Row],[Total Voters]]/Table1[[#This Row],[Total Population]],"0.0%")</f>
        <v>0</v>
      </c>
      <c r="V4410" s="130">
        <f>IFERROR(Table1[[#This Row],[Female Ballots]]/Table1[[#This Row],[Female Population]],"0.0%")</f>
        <v>0</v>
      </c>
      <c r="W4410" s="130">
        <f>IFERROR(Table1[[#This Row],[Male Ballots]]/Table1[[#This Row],[Male Population]],"0.0%")</f>
        <v>0</v>
      </c>
      <c r="X4410" s="130">
        <f>IFERROR(Table1[[#This Row],[Total Ballots]]/Table1[[#This Row],[Total Population]],"0.0%")</f>
        <v>0</v>
      </c>
      <c r="Y4410" s="130" t="str">
        <f>IFERROR(Table1[[#This Row],[Female Ballots]]/Table1[[#This Row],[Female Voters]],"0.0%")</f>
        <v>0.0%</v>
      </c>
      <c r="Z4410" s="130" t="str">
        <f>IFERROR(Table1[[#This Row],[Male Ballots]]/Table1[[#This Row],[Male Voters]],"0.0%")</f>
        <v>0.0%</v>
      </c>
      <c r="AA4410" s="130" t="str">
        <f>IFERROR(Table1[[#This Row],[Total Ballots]]/Table1[[#This Row],[Total Voters]],"0.0%")</f>
        <v>0.0%</v>
      </c>
    </row>
    <row r="4411" spans="1:27" s="12" customFormat="1" x14ac:dyDescent="0.35">
      <c r="A4411" s="70" t="s">
        <v>36</v>
      </c>
      <c r="B4411" s="71">
        <v>2019</v>
      </c>
      <c r="C4411" s="71" t="s">
        <v>81</v>
      </c>
      <c r="D4411" s="71"/>
      <c r="E4411" s="72"/>
      <c r="F4411" s="81"/>
      <c r="G4411" s="82" t="s">
        <v>67</v>
      </c>
      <c r="H4411" s="66">
        <v>1150.69776</v>
      </c>
      <c r="I4411" s="66">
        <v>1268.76954</v>
      </c>
      <c r="J4411" s="66">
        <v>2419.4674000000005</v>
      </c>
      <c r="K4411" s="66">
        <v>0</v>
      </c>
      <c r="L4411" s="66">
        <v>0</v>
      </c>
      <c r="M4411" s="66">
        <v>0</v>
      </c>
      <c r="N4411" s="66">
        <v>0</v>
      </c>
      <c r="O4411" s="66">
        <v>0</v>
      </c>
      <c r="P4411" s="66">
        <v>0</v>
      </c>
      <c r="Q4411" s="66">
        <v>0</v>
      </c>
      <c r="R4411" s="66">
        <v>0</v>
      </c>
      <c r="S4411" s="130">
        <f>IFERROR(Table1[[#This Row],[Female Voters]]/Table1[[#This Row],[Female Population]],"0.0%")</f>
        <v>0</v>
      </c>
      <c r="T4411" s="130">
        <f>IFERROR(Table1[[#This Row],[Male Voters]]/Table1[[#This Row],[Male Population]],"0.0%")</f>
        <v>0</v>
      </c>
      <c r="U4411" s="130">
        <f>IFERROR(Table1[[#This Row],[Total Voters]]/Table1[[#This Row],[Total Population]],"0.0%")</f>
        <v>0</v>
      </c>
      <c r="V4411" s="130">
        <f>IFERROR(Table1[[#This Row],[Female Ballots]]/Table1[[#This Row],[Female Population]],"0.0%")</f>
        <v>0</v>
      </c>
      <c r="W4411" s="130">
        <f>IFERROR(Table1[[#This Row],[Male Ballots]]/Table1[[#This Row],[Male Population]],"0.0%")</f>
        <v>0</v>
      </c>
      <c r="X4411" s="130">
        <f>IFERROR(Table1[[#This Row],[Total Ballots]]/Table1[[#This Row],[Total Population]],"0.0%")</f>
        <v>0</v>
      </c>
      <c r="Y4411" s="130" t="str">
        <f>IFERROR(Table1[[#This Row],[Female Ballots]]/Table1[[#This Row],[Female Voters]],"0.0%")</f>
        <v>0.0%</v>
      </c>
      <c r="Z4411" s="130" t="str">
        <f>IFERROR(Table1[[#This Row],[Male Ballots]]/Table1[[#This Row],[Male Voters]],"0.0%")</f>
        <v>0.0%</v>
      </c>
      <c r="AA4411" s="130" t="str">
        <f>IFERROR(Table1[[#This Row],[Total Ballots]]/Table1[[#This Row],[Total Voters]],"0.0%")</f>
        <v>0.0%</v>
      </c>
    </row>
    <row r="4412" spans="1:27" s="12" customFormat="1" x14ac:dyDescent="0.35">
      <c r="A4412" s="70" t="s">
        <v>52</v>
      </c>
      <c r="B4412" s="71">
        <v>2019</v>
      </c>
      <c r="C4412" s="71" t="s">
        <v>81</v>
      </c>
      <c r="D4412" s="71" t="s">
        <v>69</v>
      </c>
      <c r="E4412" s="72"/>
      <c r="F4412" s="81"/>
      <c r="G4412" s="82" t="s">
        <v>79</v>
      </c>
      <c r="H4412" s="66">
        <v>317206.005</v>
      </c>
      <c r="I4412" s="66">
        <v>311635.00400000002</v>
      </c>
      <c r="J4412" s="66">
        <v>628840.98</v>
      </c>
      <c r="K4412" s="66">
        <v>244769</v>
      </c>
      <c r="L4412" s="66">
        <v>228156</v>
      </c>
      <c r="M4412" s="66">
        <v>486</v>
      </c>
      <c r="N4412" s="66">
        <v>473411</v>
      </c>
      <c r="O4412" s="66">
        <v>62137</v>
      </c>
      <c r="P4412" s="66">
        <v>53332</v>
      </c>
      <c r="Q4412" s="66">
        <v>142</v>
      </c>
      <c r="R4412" s="73">
        <v>115611</v>
      </c>
      <c r="S4412" s="130">
        <f>IFERROR(Table1[[#This Row],[Female Voters]]/Table1[[#This Row],[Female Population]],"0.0%")</f>
        <v>0.7716404990504514</v>
      </c>
      <c r="T4412" s="130">
        <f>IFERROR(Table1[[#This Row],[Male Voters]]/Table1[[#This Row],[Male Population]],"0.0%")</f>
        <v>0.73212571460682252</v>
      </c>
      <c r="U4412" s="130">
        <f>IFERROR(Table1[[#This Row],[Total Voters]]/Table1[[#This Row],[Total Population]],"0.0%")</f>
        <v>0.75283102573881244</v>
      </c>
      <c r="V4412" s="130">
        <f>IFERROR(Table1[[#This Row],[Female Ballots]]/Table1[[#This Row],[Female Population]],"0.0%")</f>
        <v>0.19588847317061353</v>
      </c>
      <c r="W4412" s="130">
        <f>IFERROR(Table1[[#This Row],[Male Ballots]]/Table1[[#This Row],[Male Population]],"0.0%")</f>
        <v>0.17113610254129216</v>
      </c>
      <c r="X4412" s="130">
        <f>IFERROR(Table1[[#This Row],[Total Ballots]]/Table1[[#This Row],[Total Population]],"0.0%")</f>
        <v>0.18384775114369933</v>
      </c>
      <c r="Y4412" s="130">
        <f>Table1[[#This Row],[Female Ballots]]/Table1[[#This Row],[Female Voters]]</f>
        <v>0.2538597616528237</v>
      </c>
      <c r="Z4412" s="130">
        <f>Table1[[#This Row],[Male Ballots]]/Table1[[#This Row],[Male Voters]]</f>
        <v>0.2337523448868318</v>
      </c>
      <c r="AA4412" s="130">
        <f>Table1[[#This Row],[Total Ballots]]/Table1[[#This Row],[Total Voters]]</f>
        <v>0.24420852071455881</v>
      </c>
    </row>
    <row r="4413" spans="1:27" s="12" customFormat="1" x14ac:dyDescent="0.35">
      <c r="A4413" s="70" t="s">
        <v>52</v>
      </c>
      <c r="B4413" s="71">
        <v>2019</v>
      </c>
      <c r="C4413" s="71" t="s">
        <v>81</v>
      </c>
      <c r="D4413" s="71" t="s">
        <v>69</v>
      </c>
      <c r="E4413" s="72"/>
      <c r="F4413" s="81"/>
      <c r="G4413" s="82" t="s">
        <v>62</v>
      </c>
      <c r="H4413" s="66">
        <v>31108</v>
      </c>
      <c r="I4413" s="66">
        <v>34248</v>
      </c>
      <c r="J4413" s="66">
        <v>65356</v>
      </c>
      <c r="K4413" s="66">
        <v>20173</v>
      </c>
      <c r="L4413" s="66">
        <v>19794</v>
      </c>
      <c r="M4413" s="66">
        <v>97</v>
      </c>
      <c r="N4413" s="66">
        <v>40064</v>
      </c>
      <c r="O4413" s="66">
        <v>2472</v>
      </c>
      <c r="P4413" s="66">
        <v>2212</v>
      </c>
      <c r="Q4413" s="66">
        <v>25</v>
      </c>
      <c r="R4413" s="73">
        <v>4709</v>
      </c>
      <c r="S4413" s="130">
        <f>IFERROR(Table1[[#This Row],[Female Voters]]/Table1[[#This Row],[Female Population]],"0.0%")</f>
        <v>0.64848270541339847</v>
      </c>
      <c r="T4413" s="130">
        <f>IFERROR(Table1[[#This Row],[Male Voters]]/Table1[[#This Row],[Male Population]],"0.0%")</f>
        <v>0.5779607568325158</v>
      </c>
      <c r="U4413" s="130">
        <f>IFERROR(Table1[[#This Row],[Total Voters]]/Table1[[#This Row],[Total Population]],"0.0%")</f>
        <v>0.6130118122284105</v>
      </c>
      <c r="V4413" s="130">
        <f>IFERROR(Table1[[#This Row],[Female Ballots]]/Table1[[#This Row],[Female Population]],"0.0%")</f>
        <v>7.9465089366079461E-2</v>
      </c>
      <c r="W4413" s="130">
        <f>IFERROR(Table1[[#This Row],[Male Ballots]]/Table1[[#This Row],[Male Population]],"0.0%")</f>
        <v>6.4587713151132917E-2</v>
      </c>
      <c r="X4413" s="130">
        <f>IFERROR(Table1[[#This Row],[Total Ballots]]/Table1[[#This Row],[Total Population]],"0.0%")</f>
        <v>7.2051533141563137E-2</v>
      </c>
      <c r="Y4413" s="130">
        <f>Table1[[#This Row],[Female Ballots]]/Table1[[#This Row],[Female Voters]]</f>
        <v>0.12254002875130124</v>
      </c>
      <c r="Z4413" s="130">
        <f>Table1[[#This Row],[Male Ballots]]/Table1[[#This Row],[Male Voters]]</f>
        <v>0.11175103566737395</v>
      </c>
      <c r="AA4413" s="130">
        <f>Table1[[#This Row],[Total Ballots]]/Table1[[#This Row],[Total Voters]]</f>
        <v>0.11753694089456869</v>
      </c>
    </row>
    <row r="4414" spans="1:27" s="12" customFormat="1" x14ac:dyDescent="0.35">
      <c r="A4414" s="70" t="s">
        <v>52</v>
      </c>
      <c r="B4414" s="71">
        <v>2019</v>
      </c>
      <c r="C4414" s="71" t="s">
        <v>81</v>
      </c>
      <c r="D4414" s="71" t="s">
        <v>69</v>
      </c>
      <c r="E4414" s="72"/>
      <c r="F4414" s="81"/>
      <c r="G4414" s="82" t="s">
        <v>63</v>
      </c>
      <c r="H4414" s="66">
        <v>57050</v>
      </c>
      <c r="I4414" s="66">
        <v>58807</v>
      </c>
      <c r="J4414" s="66">
        <v>115856.98999999999</v>
      </c>
      <c r="K4414" s="66">
        <v>40998</v>
      </c>
      <c r="L4414" s="66">
        <v>39293</v>
      </c>
      <c r="M4414" s="66">
        <v>141</v>
      </c>
      <c r="N4414" s="66">
        <v>80432</v>
      </c>
      <c r="O4414" s="66">
        <v>4546</v>
      </c>
      <c r="P4414" s="66">
        <v>3810</v>
      </c>
      <c r="Q4414" s="66">
        <v>30</v>
      </c>
      <c r="R4414" s="73">
        <v>8386</v>
      </c>
      <c r="S4414" s="130">
        <f>IFERROR(Table1[[#This Row],[Female Voters]]/Table1[[#This Row],[Female Population]],"0.0%")</f>
        <v>0.71863277826468008</v>
      </c>
      <c r="T4414" s="130">
        <f>IFERROR(Table1[[#This Row],[Male Voters]]/Table1[[#This Row],[Male Population]],"0.0%")</f>
        <v>0.6681687554202731</v>
      </c>
      <c r="U4414" s="130">
        <f>IFERROR(Table1[[#This Row],[Total Voters]]/Table1[[#This Row],[Total Population]],"0.0%")</f>
        <v>0.69423519461363536</v>
      </c>
      <c r="V4414" s="130">
        <f>IFERROR(Table1[[#This Row],[Female Ballots]]/Table1[[#This Row],[Female Population]],"0.0%")</f>
        <v>7.9684487291849251E-2</v>
      </c>
      <c r="W4414" s="130">
        <f>IFERROR(Table1[[#This Row],[Male Ballots]]/Table1[[#This Row],[Male Population]],"0.0%")</f>
        <v>6.478820548574149E-2</v>
      </c>
      <c r="X4414" s="130">
        <f>IFERROR(Table1[[#This Row],[Total Ballots]]/Table1[[#This Row],[Total Population]],"0.0%")</f>
        <v>7.2382339641311244E-2</v>
      </c>
      <c r="Y4414" s="130">
        <f>Table1[[#This Row],[Female Ballots]]/Table1[[#This Row],[Female Voters]]</f>
        <v>0.11088345772964535</v>
      </c>
      <c r="Z4414" s="130">
        <f>Table1[[#This Row],[Male Ballots]]/Table1[[#This Row],[Male Voters]]</f>
        <v>9.6963835797724787E-2</v>
      </c>
      <c r="AA4414" s="130">
        <f>Table1[[#This Row],[Total Ballots]]/Table1[[#This Row],[Total Voters]]</f>
        <v>0.10426198527949075</v>
      </c>
    </row>
    <row r="4415" spans="1:27" s="12" customFormat="1" x14ac:dyDescent="0.35">
      <c r="A4415" s="70" t="s">
        <v>52</v>
      </c>
      <c r="B4415" s="71">
        <v>2019</v>
      </c>
      <c r="C4415" s="71" t="s">
        <v>81</v>
      </c>
      <c r="D4415" s="71" t="s">
        <v>69</v>
      </c>
      <c r="E4415" s="72"/>
      <c r="F4415" s="81"/>
      <c r="G4415" s="82" t="s">
        <v>64</v>
      </c>
      <c r="H4415" s="66">
        <v>58835</v>
      </c>
      <c r="I4415" s="66">
        <v>60856</v>
      </c>
      <c r="J4415" s="66">
        <v>119690.98</v>
      </c>
      <c r="K4415" s="66">
        <v>42150</v>
      </c>
      <c r="L4415" s="66">
        <v>40169</v>
      </c>
      <c r="M4415" s="66">
        <v>56</v>
      </c>
      <c r="N4415" s="66">
        <v>82375</v>
      </c>
      <c r="O4415" s="66">
        <v>6357</v>
      </c>
      <c r="P4415" s="66">
        <v>5673</v>
      </c>
      <c r="Q4415" s="66">
        <v>17</v>
      </c>
      <c r="R4415" s="73">
        <v>12047</v>
      </c>
      <c r="S4415" s="130">
        <f>IFERROR(Table1[[#This Row],[Female Voters]]/Table1[[#This Row],[Female Population]],"0.0%")</f>
        <v>0.71641029999150163</v>
      </c>
      <c r="T4415" s="130">
        <f>IFERROR(Table1[[#This Row],[Male Voters]]/Table1[[#This Row],[Male Population]],"0.0%")</f>
        <v>0.66006638622321545</v>
      </c>
      <c r="U4415" s="130">
        <f>IFERROR(Table1[[#This Row],[Total Voters]]/Table1[[#This Row],[Total Population]],"0.0%")</f>
        <v>0.68823064194143957</v>
      </c>
      <c r="V4415" s="130">
        <f>IFERROR(Table1[[#This Row],[Female Ballots]]/Table1[[#This Row],[Female Population]],"0.0%")</f>
        <v>0.10804793065352257</v>
      </c>
      <c r="W4415" s="130">
        <f>IFERROR(Table1[[#This Row],[Male Ballots]]/Table1[[#This Row],[Male Population]],"0.0%")</f>
        <v>9.3220060470619162E-2</v>
      </c>
      <c r="X4415" s="130">
        <f>IFERROR(Table1[[#This Row],[Total Ballots]]/Table1[[#This Row],[Total Population]],"0.0%")</f>
        <v>0.10065085940477721</v>
      </c>
      <c r="Y4415" s="130">
        <f>Table1[[#This Row],[Female Ballots]]/Table1[[#This Row],[Female Voters]]</f>
        <v>0.15081850533807828</v>
      </c>
      <c r="Z4415" s="130">
        <f>Table1[[#This Row],[Male Ballots]]/Table1[[#This Row],[Male Voters]]</f>
        <v>0.14122831038860814</v>
      </c>
      <c r="AA4415" s="130">
        <f>Table1[[#This Row],[Total Ballots]]/Table1[[#This Row],[Total Voters]]</f>
        <v>0.14624582701062216</v>
      </c>
    </row>
    <row r="4416" spans="1:27" s="12" customFormat="1" x14ac:dyDescent="0.35">
      <c r="A4416" s="70" t="s">
        <v>52</v>
      </c>
      <c r="B4416" s="71">
        <v>2019</v>
      </c>
      <c r="C4416" s="71" t="s">
        <v>81</v>
      </c>
      <c r="D4416" s="71" t="s">
        <v>69</v>
      </c>
      <c r="E4416" s="72"/>
      <c r="F4416" s="81"/>
      <c r="G4416" s="82" t="s">
        <v>65</v>
      </c>
      <c r="H4416" s="66">
        <v>53424</v>
      </c>
      <c r="I4416" s="66">
        <v>54085</v>
      </c>
      <c r="J4416" s="66">
        <v>107509</v>
      </c>
      <c r="K4416" s="66">
        <v>41624</v>
      </c>
      <c r="L4416" s="66">
        <v>40295</v>
      </c>
      <c r="M4416" s="66">
        <v>50</v>
      </c>
      <c r="N4416" s="66">
        <v>81969</v>
      </c>
      <c r="O4416" s="66">
        <v>8698</v>
      </c>
      <c r="P4416" s="66">
        <v>7682</v>
      </c>
      <c r="Q4416" s="66">
        <v>14</v>
      </c>
      <c r="R4416" s="73">
        <v>16394</v>
      </c>
      <c r="S4416" s="130">
        <f>IFERROR(Table1[[#This Row],[Female Voters]]/Table1[[#This Row],[Female Population]],"0.0%")</f>
        <v>0.77912548667265646</v>
      </c>
      <c r="T4416" s="130">
        <f>IFERROR(Table1[[#This Row],[Male Voters]]/Table1[[#This Row],[Male Population]],"0.0%")</f>
        <v>0.74503096976980676</v>
      </c>
      <c r="U4416" s="130">
        <f>IFERROR(Table1[[#This Row],[Total Voters]]/Table1[[#This Row],[Total Population]],"0.0%")</f>
        <v>0.76243849352147264</v>
      </c>
      <c r="V4416" s="130">
        <f>IFERROR(Table1[[#This Row],[Female Ballots]]/Table1[[#This Row],[Female Population]],"0.0%")</f>
        <v>0.16281072177298592</v>
      </c>
      <c r="W4416" s="130">
        <f>IFERROR(Table1[[#This Row],[Male Ballots]]/Table1[[#This Row],[Male Population]],"0.0%")</f>
        <v>0.14203568457058335</v>
      </c>
      <c r="X4416" s="130">
        <f>IFERROR(Table1[[#This Row],[Total Ballots]]/Table1[[#This Row],[Total Population]],"0.0%")</f>
        <v>0.15248955901366398</v>
      </c>
      <c r="Y4416" s="130">
        <f>Table1[[#This Row],[Female Ballots]]/Table1[[#This Row],[Female Voters]]</f>
        <v>0.20896598116471266</v>
      </c>
      <c r="Z4416" s="130">
        <f>Table1[[#This Row],[Male Ballots]]/Table1[[#This Row],[Male Voters]]</f>
        <v>0.19064400049633951</v>
      </c>
      <c r="AA4416" s="130">
        <f>Table1[[#This Row],[Total Ballots]]/Table1[[#This Row],[Total Voters]]</f>
        <v>0.20000243994680916</v>
      </c>
    </row>
    <row r="4417" spans="1:27" s="12" customFormat="1" x14ac:dyDescent="0.35">
      <c r="A4417" s="70" t="s">
        <v>52</v>
      </c>
      <c r="B4417" s="71">
        <v>2019</v>
      </c>
      <c r="C4417" s="71" t="s">
        <v>81</v>
      </c>
      <c r="D4417" s="71" t="s">
        <v>69</v>
      </c>
      <c r="E4417" s="72"/>
      <c r="F4417" s="81"/>
      <c r="G4417" s="82" t="s">
        <v>66</v>
      </c>
      <c r="H4417" s="66">
        <v>53648</v>
      </c>
      <c r="I4417" s="66">
        <v>52635</v>
      </c>
      <c r="J4417" s="66">
        <v>106283</v>
      </c>
      <c r="K4417" s="66">
        <v>45925</v>
      </c>
      <c r="L4417" s="66">
        <v>43923</v>
      </c>
      <c r="M4417" s="66">
        <v>63</v>
      </c>
      <c r="N4417" s="66">
        <v>89911</v>
      </c>
      <c r="O4417" s="66">
        <v>14197</v>
      </c>
      <c r="P4417" s="66">
        <v>12714</v>
      </c>
      <c r="Q4417" s="66">
        <v>26</v>
      </c>
      <c r="R4417" s="73">
        <v>26937</v>
      </c>
      <c r="S4417" s="130">
        <f>IFERROR(Table1[[#This Row],[Female Voters]]/Table1[[#This Row],[Female Population]],"0.0%")</f>
        <v>0.85604309573516257</v>
      </c>
      <c r="T4417" s="130">
        <f>IFERROR(Table1[[#This Row],[Male Voters]]/Table1[[#This Row],[Male Population]],"0.0%")</f>
        <v>0.83448275862068966</v>
      </c>
      <c r="U4417" s="130">
        <f>IFERROR(Table1[[#This Row],[Total Voters]]/Table1[[#This Row],[Total Population]],"0.0%")</f>
        <v>0.84595843173414376</v>
      </c>
      <c r="V4417" s="130">
        <f>IFERROR(Table1[[#This Row],[Female Ballots]]/Table1[[#This Row],[Female Population]],"0.0%")</f>
        <v>0.264632418729496</v>
      </c>
      <c r="W4417" s="130">
        <f>IFERROR(Table1[[#This Row],[Male Ballots]]/Table1[[#This Row],[Male Population]],"0.0%")</f>
        <v>0.24155029923055002</v>
      </c>
      <c r="X4417" s="130">
        <f>IFERROR(Table1[[#This Row],[Total Ballots]]/Table1[[#This Row],[Total Population]],"0.0%")</f>
        <v>0.25344598854002992</v>
      </c>
      <c r="Y4417" s="130">
        <f>Table1[[#This Row],[Female Ballots]]/Table1[[#This Row],[Female Voters]]</f>
        <v>0.30913445835601522</v>
      </c>
      <c r="Z4417" s="130">
        <f>Table1[[#This Row],[Male Ballots]]/Table1[[#This Row],[Male Voters]]</f>
        <v>0.28946110238371697</v>
      </c>
      <c r="AA4417" s="130">
        <f>Table1[[#This Row],[Total Ballots]]/Table1[[#This Row],[Total Voters]]</f>
        <v>0.29959626742000423</v>
      </c>
    </row>
    <row r="4418" spans="1:27" s="12" customFormat="1" x14ac:dyDescent="0.35">
      <c r="A4418" s="70" t="s">
        <v>52</v>
      </c>
      <c r="B4418" s="71">
        <v>2019</v>
      </c>
      <c r="C4418" s="71" t="s">
        <v>81</v>
      </c>
      <c r="D4418" s="71" t="s">
        <v>69</v>
      </c>
      <c r="E4418" s="72"/>
      <c r="F4418" s="81"/>
      <c r="G4418" s="82" t="s">
        <v>67</v>
      </c>
      <c r="H4418" s="66">
        <v>63141.005000000005</v>
      </c>
      <c r="I4418" s="66">
        <v>51004.004000000001</v>
      </c>
      <c r="J4418" s="66">
        <v>114145.01000000001</v>
      </c>
      <c r="K4418" s="66">
        <v>53899</v>
      </c>
      <c r="L4418" s="66">
        <v>44682</v>
      </c>
      <c r="M4418" s="66">
        <v>79</v>
      </c>
      <c r="N4418" s="66">
        <v>98660</v>
      </c>
      <c r="O4418" s="66">
        <v>25867</v>
      </c>
      <c r="P4418" s="66">
        <v>21241</v>
      </c>
      <c r="Q4418" s="66">
        <v>30</v>
      </c>
      <c r="R4418" s="66">
        <v>47138</v>
      </c>
      <c r="S4418" s="130">
        <f>IFERROR(Table1[[#This Row],[Female Voters]]/Table1[[#This Row],[Female Population]],"0.0%")</f>
        <v>0.85362911154169929</v>
      </c>
      <c r="T4418" s="130">
        <f>IFERROR(Table1[[#This Row],[Male Voters]]/Table1[[#This Row],[Male Population]],"0.0%")</f>
        <v>0.8760488686339214</v>
      </c>
      <c r="U4418" s="130">
        <f>IFERROR(Table1[[#This Row],[Total Voters]]/Table1[[#This Row],[Total Population]],"0.0%")</f>
        <v>0.86433914193883721</v>
      </c>
      <c r="V4418" s="130">
        <f>IFERROR(Table1[[#This Row],[Female Ballots]]/Table1[[#This Row],[Female Population]],"0.0%")</f>
        <v>0.40967038772981201</v>
      </c>
      <c r="W4418" s="130">
        <f>IFERROR(Table1[[#This Row],[Male Ballots]]/Table1[[#This Row],[Male Population]],"0.0%")</f>
        <v>0.4164575000817583</v>
      </c>
      <c r="X4418" s="130">
        <f>IFERROR(Table1[[#This Row],[Total Ballots]]/Table1[[#This Row],[Total Population]],"0.0%")</f>
        <v>0.41296592816453381</v>
      </c>
      <c r="Y4418" s="130">
        <f>Table1[[#This Row],[Female Ballots]]/Table1[[#This Row],[Female Voters]]</f>
        <v>0.47991613944600087</v>
      </c>
      <c r="Z4418" s="130">
        <f>Table1[[#This Row],[Male Ballots]]/Table1[[#This Row],[Male Voters]]</f>
        <v>0.47538158542589859</v>
      </c>
      <c r="AA4418" s="130">
        <f>Table1[[#This Row],[Total Ballots]]/Table1[[#This Row],[Total Voters]]</f>
        <v>0.47778228258666128</v>
      </c>
    </row>
    <row r="4419" spans="1:27" s="12" customFormat="1" x14ac:dyDescent="0.35">
      <c r="A4419" s="70" t="s">
        <v>40</v>
      </c>
      <c r="B4419" s="71">
        <v>2019</v>
      </c>
      <c r="C4419" s="71" t="s">
        <v>81</v>
      </c>
      <c r="D4419" s="71"/>
      <c r="E4419" s="72"/>
      <c r="F4419" s="81"/>
      <c r="G4419" s="82" t="s">
        <v>79</v>
      </c>
      <c r="H4419" s="66">
        <v>210860.97500000001</v>
      </c>
      <c r="I4419" s="66">
        <v>203206.97200000001</v>
      </c>
      <c r="J4419" s="66">
        <v>414067.95799999998</v>
      </c>
      <c r="K4419" s="66">
        <v>168487</v>
      </c>
      <c r="L4419" s="66">
        <v>153177</v>
      </c>
      <c r="M4419" s="66">
        <v>4514</v>
      </c>
      <c r="N4419" s="66">
        <v>326178</v>
      </c>
      <c r="O4419" s="66">
        <v>59587</v>
      </c>
      <c r="P4419" s="66">
        <v>51504</v>
      </c>
      <c r="Q4419" s="66">
        <v>1001</v>
      </c>
      <c r="R4419" s="73">
        <v>112092</v>
      </c>
      <c r="S4419" s="130">
        <f>IFERROR(Table1[[#This Row],[Female Voters]]/Table1[[#This Row],[Female Population]],"0.0%")</f>
        <v>0.79904306617191723</v>
      </c>
      <c r="T4419" s="130">
        <f>IFERROR(Table1[[#This Row],[Male Voters]]/Table1[[#This Row],[Male Population]],"0.0%")</f>
        <v>0.75379795531818661</v>
      </c>
      <c r="U4419" s="130">
        <f>IFERROR(Table1[[#This Row],[Total Voters]]/Table1[[#This Row],[Total Population]],"0.0%")</f>
        <v>0.78774025784434165</v>
      </c>
      <c r="V4419" s="130">
        <f>IFERROR(Table1[[#This Row],[Female Ballots]]/Table1[[#This Row],[Female Population]],"0.0%")</f>
        <v>0.2825890376348682</v>
      </c>
      <c r="W4419" s="130">
        <f>IFERROR(Table1[[#This Row],[Male Ballots]]/Table1[[#This Row],[Male Population]],"0.0%")</f>
        <v>0.25345587059877056</v>
      </c>
      <c r="X4419" s="130">
        <f>IFERROR(Table1[[#This Row],[Total Ballots]]/Table1[[#This Row],[Total Population]],"0.0%")</f>
        <v>0.27070918634085667</v>
      </c>
      <c r="Y4419" s="130">
        <f>Table1[[#This Row],[Female Ballots]]/Table1[[#This Row],[Female Voters]]</f>
        <v>0.35365933276751321</v>
      </c>
      <c r="Z4419" s="130">
        <f>Table1[[#This Row],[Male Ballots]]/Table1[[#This Row],[Male Voters]]</f>
        <v>0.33623846922188055</v>
      </c>
      <c r="AA4419" s="130">
        <f>Table1[[#This Row],[Total Ballots]]/Table1[[#This Row],[Total Voters]]</f>
        <v>0.34365285212368707</v>
      </c>
    </row>
    <row r="4420" spans="1:27" s="12" customFormat="1" x14ac:dyDescent="0.35">
      <c r="A4420" s="70" t="s">
        <v>40</v>
      </c>
      <c r="B4420" s="71">
        <v>2019</v>
      </c>
      <c r="C4420" s="71" t="s">
        <v>81</v>
      </c>
      <c r="D4420" s="71"/>
      <c r="E4420" s="72"/>
      <c r="F4420" s="81"/>
      <c r="G4420" s="82" t="s">
        <v>62</v>
      </c>
      <c r="H4420" s="66">
        <v>26877.978000000003</v>
      </c>
      <c r="I4420" s="66">
        <v>27237.970999999998</v>
      </c>
      <c r="J4420" s="66">
        <v>54115.949000000001</v>
      </c>
      <c r="K4420" s="66">
        <v>14705</v>
      </c>
      <c r="L4420" s="66">
        <v>14369</v>
      </c>
      <c r="M4420" s="66">
        <v>1453</v>
      </c>
      <c r="N4420" s="66">
        <v>30527</v>
      </c>
      <c r="O4420" s="66">
        <v>1977</v>
      </c>
      <c r="P4420" s="66">
        <v>1955</v>
      </c>
      <c r="Q4420" s="66">
        <v>212</v>
      </c>
      <c r="R4420" s="73">
        <v>4144</v>
      </c>
      <c r="S4420" s="130">
        <f>IFERROR(Table1[[#This Row],[Female Voters]]/Table1[[#This Row],[Female Population]],"0.0%")</f>
        <v>0.54710216668828282</v>
      </c>
      <c r="T4420" s="130">
        <f>IFERROR(Table1[[#This Row],[Male Voters]]/Table1[[#This Row],[Male Population]],"0.0%")</f>
        <v>0.52753562297279788</v>
      </c>
      <c r="U4420" s="130">
        <f>IFERROR(Table1[[#This Row],[Total Voters]]/Table1[[#This Row],[Total Population]],"0.0%")</f>
        <v>0.56410356954102381</v>
      </c>
      <c r="V4420" s="130">
        <f>IFERROR(Table1[[#This Row],[Female Ballots]]/Table1[[#This Row],[Female Population]],"0.0%")</f>
        <v>7.3554640159315551E-2</v>
      </c>
      <c r="W4420" s="130">
        <f>IFERROR(Table1[[#This Row],[Male Ballots]]/Table1[[#This Row],[Male Population]],"0.0%")</f>
        <v>7.1774802902903459E-2</v>
      </c>
      <c r="X4420" s="130">
        <f>IFERROR(Table1[[#This Row],[Total Ballots]]/Table1[[#This Row],[Total Population]],"0.0%")</f>
        <v>7.6576315791856475E-2</v>
      </c>
      <c r="Y4420" s="130">
        <f>Table1[[#This Row],[Female Ballots]]/Table1[[#This Row],[Female Voters]]</f>
        <v>0.13444406664399863</v>
      </c>
      <c r="Z4420" s="130">
        <f>Table1[[#This Row],[Male Ballots]]/Table1[[#This Row],[Male Voters]]</f>
        <v>0.13605678892059295</v>
      </c>
      <c r="AA4420" s="130">
        <f>Table1[[#This Row],[Total Ballots]]/Table1[[#This Row],[Total Voters]]</f>
        <v>0.13574868149506994</v>
      </c>
    </row>
    <row r="4421" spans="1:27" s="12" customFormat="1" x14ac:dyDescent="0.35">
      <c r="A4421" s="70" t="s">
        <v>40</v>
      </c>
      <c r="B4421" s="71">
        <v>2019</v>
      </c>
      <c r="C4421" s="71" t="s">
        <v>81</v>
      </c>
      <c r="D4421" s="71"/>
      <c r="E4421" s="72"/>
      <c r="F4421" s="81"/>
      <c r="G4421" s="82" t="s">
        <v>63</v>
      </c>
      <c r="H4421" s="66">
        <v>35922</v>
      </c>
      <c r="I4421" s="66">
        <v>37616</v>
      </c>
      <c r="J4421" s="66">
        <v>73537.989999999991</v>
      </c>
      <c r="K4421" s="66">
        <v>28076</v>
      </c>
      <c r="L4421" s="66">
        <v>26508</v>
      </c>
      <c r="M4421" s="66">
        <v>882</v>
      </c>
      <c r="N4421" s="66">
        <v>55466</v>
      </c>
      <c r="O4421" s="66">
        <v>4056</v>
      </c>
      <c r="P4421" s="66">
        <v>3581</v>
      </c>
      <c r="Q4421" s="66">
        <v>123</v>
      </c>
      <c r="R4421" s="73">
        <v>7760</v>
      </c>
      <c r="S4421" s="130">
        <f>IFERROR(Table1[[#This Row],[Female Voters]]/Table1[[#This Row],[Female Population]],"0.0%")</f>
        <v>0.78158231724291516</v>
      </c>
      <c r="T4421" s="130">
        <f>IFERROR(Table1[[#This Row],[Male Voters]]/Table1[[#This Row],[Male Population]],"0.0%")</f>
        <v>0.70470012760527434</v>
      </c>
      <c r="U4421" s="130">
        <f>IFERROR(Table1[[#This Row],[Total Voters]]/Table1[[#This Row],[Total Population]],"0.0%")</f>
        <v>0.75424960622393955</v>
      </c>
      <c r="V4421" s="130">
        <f>IFERROR(Table1[[#This Row],[Female Ballots]]/Table1[[#This Row],[Female Population]],"0.0%")</f>
        <v>0.11291130783363955</v>
      </c>
      <c r="W4421" s="130">
        <f>IFERROR(Table1[[#This Row],[Male Ballots]]/Table1[[#This Row],[Male Population]],"0.0%")</f>
        <v>9.5198851552530842E-2</v>
      </c>
      <c r="X4421" s="130">
        <f>IFERROR(Table1[[#This Row],[Total Ballots]]/Table1[[#This Row],[Total Population]],"0.0%")</f>
        <v>0.10552368918432502</v>
      </c>
      <c r="Y4421" s="130">
        <f>Table1[[#This Row],[Female Ballots]]/Table1[[#This Row],[Female Voters]]</f>
        <v>0.14446502350762216</v>
      </c>
      <c r="Z4421" s="130">
        <f>Table1[[#This Row],[Male Ballots]]/Table1[[#This Row],[Male Voters]]</f>
        <v>0.13509129319450733</v>
      </c>
      <c r="AA4421" s="130">
        <f>Table1[[#This Row],[Total Ballots]]/Table1[[#This Row],[Total Voters]]</f>
        <v>0.13990552771066961</v>
      </c>
    </row>
    <row r="4422" spans="1:27" s="12" customFormat="1" x14ac:dyDescent="0.35">
      <c r="A4422" s="70" t="s">
        <v>40</v>
      </c>
      <c r="B4422" s="71">
        <v>2019</v>
      </c>
      <c r="C4422" s="71" t="s">
        <v>81</v>
      </c>
      <c r="D4422" s="71"/>
      <c r="E4422" s="72"/>
      <c r="F4422" s="81"/>
      <c r="G4422" s="82" t="s">
        <v>64</v>
      </c>
      <c r="H4422" s="66">
        <v>32940</v>
      </c>
      <c r="I4422" s="66">
        <v>34006</v>
      </c>
      <c r="J4422" s="66">
        <v>66946</v>
      </c>
      <c r="K4422" s="66">
        <v>26726</v>
      </c>
      <c r="L4422" s="66">
        <v>25495</v>
      </c>
      <c r="M4422" s="66">
        <v>574</v>
      </c>
      <c r="N4422" s="66">
        <v>52795</v>
      </c>
      <c r="O4422" s="66">
        <v>5674</v>
      </c>
      <c r="P4422" s="66">
        <v>5114</v>
      </c>
      <c r="Q4422" s="66">
        <v>97</v>
      </c>
      <c r="R4422" s="73">
        <v>10885</v>
      </c>
      <c r="S4422" s="130">
        <f>IFERROR(Table1[[#This Row],[Female Voters]]/Table1[[#This Row],[Female Population]],"0.0%")</f>
        <v>0.81135397692774747</v>
      </c>
      <c r="T4422" s="130">
        <f>IFERROR(Table1[[#This Row],[Male Voters]]/Table1[[#This Row],[Male Population]],"0.0%")</f>
        <v>0.74972063753455276</v>
      </c>
      <c r="U4422" s="130">
        <f>IFERROR(Table1[[#This Row],[Total Voters]]/Table1[[#This Row],[Total Population]],"0.0%")</f>
        <v>0.78862067935350877</v>
      </c>
      <c r="V4422" s="130">
        <f>IFERROR(Table1[[#This Row],[Female Ballots]]/Table1[[#This Row],[Female Population]],"0.0%")</f>
        <v>0.17225258044930175</v>
      </c>
      <c r="W4422" s="130">
        <f>IFERROR(Table1[[#This Row],[Male Ballots]]/Table1[[#This Row],[Male Population]],"0.0%")</f>
        <v>0.15038522613656413</v>
      </c>
      <c r="X4422" s="130">
        <f>IFERROR(Table1[[#This Row],[Total Ballots]]/Table1[[#This Row],[Total Population]],"0.0%")</f>
        <v>0.16259373226182297</v>
      </c>
      <c r="Y4422" s="130">
        <f>Table1[[#This Row],[Female Ballots]]/Table1[[#This Row],[Female Voters]]</f>
        <v>0.21230262665569108</v>
      </c>
      <c r="Z4422" s="130">
        <f>Table1[[#This Row],[Male Ballots]]/Table1[[#This Row],[Male Voters]]</f>
        <v>0.20058835065699157</v>
      </c>
      <c r="AA4422" s="130">
        <f>Table1[[#This Row],[Total Ballots]]/Table1[[#This Row],[Total Voters]]</f>
        <v>0.20617482716166305</v>
      </c>
    </row>
    <row r="4423" spans="1:27" s="12" customFormat="1" x14ac:dyDescent="0.35">
      <c r="A4423" s="70" t="s">
        <v>40</v>
      </c>
      <c r="B4423" s="71">
        <v>2019</v>
      </c>
      <c r="C4423" s="71" t="s">
        <v>81</v>
      </c>
      <c r="D4423" s="71"/>
      <c r="E4423" s="72"/>
      <c r="F4423" s="81"/>
      <c r="G4423" s="82" t="s">
        <v>65</v>
      </c>
      <c r="H4423" s="66">
        <v>30834</v>
      </c>
      <c r="I4423" s="66">
        <v>30956</v>
      </c>
      <c r="J4423" s="66">
        <v>61790</v>
      </c>
      <c r="K4423" s="66">
        <v>25580</v>
      </c>
      <c r="L4423" s="66">
        <v>23910</v>
      </c>
      <c r="M4423" s="66">
        <v>498</v>
      </c>
      <c r="N4423" s="66">
        <v>49988</v>
      </c>
      <c r="O4423" s="66">
        <v>7590</v>
      </c>
      <c r="P4423" s="66">
        <v>6701</v>
      </c>
      <c r="Q4423" s="66">
        <v>114</v>
      </c>
      <c r="R4423" s="73">
        <v>14405</v>
      </c>
      <c r="S4423" s="130">
        <f>IFERROR(Table1[[#This Row],[Female Voters]]/Table1[[#This Row],[Female Population]],"0.0%")</f>
        <v>0.82960368424466502</v>
      </c>
      <c r="T4423" s="130">
        <f>IFERROR(Table1[[#This Row],[Male Voters]]/Table1[[#This Row],[Male Population]],"0.0%")</f>
        <v>0.77238661325752678</v>
      </c>
      <c r="U4423" s="130">
        <f>IFERROR(Table1[[#This Row],[Total Voters]]/Table1[[#This Row],[Total Population]],"0.0%")</f>
        <v>0.80899821977666286</v>
      </c>
      <c r="V4423" s="130">
        <f>IFERROR(Table1[[#This Row],[Female Ballots]]/Table1[[#This Row],[Female Population]],"0.0%")</f>
        <v>0.24615683985211131</v>
      </c>
      <c r="W4423" s="130">
        <f>IFERROR(Table1[[#This Row],[Male Ballots]]/Table1[[#This Row],[Male Population]],"0.0%")</f>
        <v>0.21646853598656157</v>
      </c>
      <c r="X4423" s="130">
        <f>IFERROR(Table1[[#This Row],[Total Ballots]]/Table1[[#This Row],[Total Population]],"0.0%")</f>
        <v>0.23312833791875709</v>
      </c>
      <c r="Y4423" s="130">
        <f>Table1[[#This Row],[Female Ballots]]/Table1[[#This Row],[Female Voters]]</f>
        <v>0.2967161845191556</v>
      </c>
      <c r="Z4423" s="130">
        <f>Table1[[#This Row],[Male Ballots]]/Table1[[#This Row],[Male Voters]]</f>
        <v>0.28025930572982016</v>
      </c>
      <c r="AA4423" s="130">
        <f>Table1[[#This Row],[Total Ballots]]/Table1[[#This Row],[Total Voters]]</f>
        <v>0.28816916059854364</v>
      </c>
    </row>
    <row r="4424" spans="1:27" s="12" customFormat="1" x14ac:dyDescent="0.35">
      <c r="A4424" s="70" t="s">
        <v>40</v>
      </c>
      <c r="B4424" s="71">
        <v>2019</v>
      </c>
      <c r="C4424" s="71" t="s">
        <v>81</v>
      </c>
      <c r="D4424" s="71"/>
      <c r="E4424" s="72"/>
      <c r="F4424" s="81"/>
      <c r="G4424" s="82" t="s">
        <v>66</v>
      </c>
      <c r="H4424" s="66">
        <v>35109</v>
      </c>
      <c r="I4424" s="66">
        <v>32931</v>
      </c>
      <c r="J4424" s="66">
        <v>68040.02</v>
      </c>
      <c r="K4424" s="66">
        <v>30542</v>
      </c>
      <c r="L4424" s="66">
        <v>27233</v>
      </c>
      <c r="M4424" s="66">
        <v>538</v>
      </c>
      <c r="N4424" s="66">
        <v>58313</v>
      </c>
      <c r="O4424" s="66">
        <v>13721</v>
      </c>
      <c r="P4424" s="66">
        <v>11547</v>
      </c>
      <c r="Q4424" s="66">
        <v>187</v>
      </c>
      <c r="R4424" s="73">
        <v>25455</v>
      </c>
      <c r="S4424" s="130">
        <f>IFERROR(Table1[[#This Row],[Female Voters]]/Table1[[#This Row],[Female Population]],"0.0%")</f>
        <v>0.8699193938876072</v>
      </c>
      <c r="T4424" s="130">
        <f>IFERROR(Table1[[#This Row],[Male Voters]]/Table1[[#This Row],[Male Population]],"0.0%")</f>
        <v>0.82697154656706451</v>
      </c>
      <c r="U4424" s="130">
        <f>IFERROR(Table1[[#This Row],[Total Voters]]/Table1[[#This Row],[Total Population]],"0.0%")</f>
        <v>0.8570397245621032</v>
      </c>
      <c r="V4424" s="130">
        <f>IFERROR(Table1[[#This Row],[Female Ballots]]/Table1[[#This Row],[Female Population]],"0.0%")</f>
        <v>0.39081147284172152</v>
      </c>
      <c r="W4424" s="130">
        <f>IFERROR(Table1[[#This Row],[Male Ballots]]/Table1[[#This Row],[Male Population]],"0.0%")</f>
        <v>0.35064225198141569</v>
      </c>
      <c r="X4424" s="130">
        <f>IFERROR(Table1[[#This Row],[Total Ballots]]/Table1[[#This Row],[Total Population]],"0.0%")</f>
        <v>0.3741180558147984</v>
      </c>
      <c r="Y4424" s="130">
        <f>Table1[[#This Row],[Female Ballots]]/Table1[[#This Row],[Female Voters]]</f>
        <v>0.44925021282168814</v>
      </c>
      <c r="Z4424" s="130">
        <f>Table1[[#This Row],[Male Ballots]]/Table1[[#This Row],[Male Voters]]</f>
        <v>0.42400763779238426</v>
      </c>
      <c r="AA4424" s="130">
        <f>Table1[[#This Row],[Total Ballots]]/Table1[[#This Row],[Total Voters]]</f>
        <v>0.43652358822218029</v>
      </c>
    </row>
    <row r="4425" spans="1:27" s="12" customFormat="1" x14ac:dyDescent="0.35">
      <c r="A4425" s="70" t="s">
        <v>40</v>
      </c>
      <c r="B4425" s="71">
        <v>2019</v>
      </c>
      <c r="C4425" s="71" t="s">
        <v>81</v>
      </c>
      <c r="D4425" s="71"/>
      <c r="E4425" s="72"/>
      <c r="F4425" s="81"/>
      <c r="G4425" s="82" t="s">
        <v>67</v>
      </c>
      <c r="H4425" s="66">
        <v>49177.997000000003</v>
      </c>
      <c r="I4425" s="66">
        <v>40460.001000000004</v>
      </c>
      <c r="J4425" s="66">
        <v>89637.998999999996</v>
      </c>
      <c r="K4425" s="66">
        <v>42858</v>
      </c>
      <c r="L4425" s="66">
        <v>35662</v>
      </c>
      <c r="M4425" s="66">
        <v>569</v>
      </c>
      <c r="N4425" s="66">
        <v>79089</v>
      </c>
      <c r="O4425" s="66">
        <v>26569</v>
      </c>
      <c r="P4425" s="66">
        <v>22606</v>
      </c>
      <c r="Q4425" s="66">
        <v>268</v>
      </c>
      <c r="R4425" s="66">
        <v>49443</v>
      </c>
      <c r="S4425" s="130">
        <f>IFERROR(Table1[[#This Row],[Female Voters]]/Table1[[#This Row],[Female Population]],"0.0%")</f>
        <v>0.87148730355976067</v>
      </c>
      <c r="T4425" s="130">
        <f>IFERROR(Table1[[#This Row],[Male Voters]]/Table1[[#This Row],[Male Population]],"0.0%")</f>
        <v>0.88141372018255748</v>
      </c>
      <c r="U4425" s="130">
        <f>IFERROR(Table1[[#This Row],[Total Voters]]/Table1[[#This Row],[Total Population]],"0.0%")</f>
        <v>0.88231554566495851</v>
      </c>
      <c r="V4425" s="130">
        <f>IFERROR(Table1[[#This Row],[Female Ballots]]/Table1[[#This Row],[Female Population]],"0.0%")</f>
        <v>0.54026193868774275</v>
      </c>
      <c r="W4425" s="130">
        <f>IFERROR(Table1[[#This Row],[Male Ballots]]/Table1[[#This Row],[Male Population]],"0.0%")</f>
        <v>0.55872465252781378</v>
      </c>
      <c r="X4425" s="130">
        <f>IFERROR(Table1[[#This Row],[Total Ballots]]/Table1[[#This Row],[Total Population]],"0.0%")</f>
        <v>0.55158527133119073</v>
      </c>
      <c r="Y4425" s="130">
        <f>Table1[[#This Row],[Female Ballots]]/Table1[[#This Row],[Female Voters]]</f>
        <v>0.619930934714639</v>
      </c>
      <c r="Z4425" s="130">
        <f>Table1[[#This Row],[Male Ballots]]/Table1[[#This Row],[Male Voters]]</f>
        <v>0.63389602377881216</v>
      </c>
      <c r="AA4425" s="130">
        <f>Table1[[#This Row],[Total Ballots]]/Table1[[#This Row],[Total Voters]]</f>
        <v>0.62515646929408641</v>
      </c>
    </row>
    <row r="4426" spans="1:27" s="12" customFormat="1" x14ac:dyDescent="0.35">
      <c r="A4426" s="70" t="s">
        <v>28</v>
      </c>
      <c r="B4426" s="71">
        <v>2019</v>
      </c>
      <c r="C4426" s="71" t="s">
        <v>81</v>
      </c>
      <c r="D4426" s="71"/>
      <c r="E4426" s="72"/>
      <c r="F4426" s="81"/>
      <c r="G4426" s="82" t="s">
        <v>79</v>
      </c>
      <c r="H4426" s="66">
        <v>18164.081900000005</v>
      </c>
      <c r="I4426" s="66">
        <v>18084.063399999999</v>
      </c>
      <c r="J4426" s="66">
        <v>36248.143899999995</v>
      </c>
      <c r="K4426" s="66">
        <v>11733</v>
      </c>
      <c r="L4426" s="66">
        <v>11036</v>
      </c>
      <c r="M4426" s="66">
        <v>159</v>
      </c>
      <c r="N4426" s="66">
        <v>22928</v>
      </c>
      <c r="O4426" s="66">
        <v>1234</v>
      </c>
      <c r="P4426" s="66">
        <v>1036</v>
      </c>
      <c r="Q4426" s="66">
        <v>24</v>
      </c>
      <c r="R4426" s="73">
        <v>2294</v>
      </c>
      <c r="S4426" s="130">
        <f>IFERROR(Table1[[#This Row],[Female Voters]]/Table1[[#This Row],[Female Population]],"0.0%")</f>
        <v>0.64594511655444564</v>
      </c>
      <c r="T4426" s="130">
        <f>IFERROR(Table1[[#This Row],[Male Voters]]/Table1[[#This Row],[Male Population]],"0.0%")</f>
        <v>0.6102610766117974</v>
      </c>
      <c r="U4426" s="130">
        <f>IFERROR(Table1[[#This Row],[Total Voters]]/Table1[[#This Row],[Total Population]],"0.0%")</f>
        <v>0.63252893895071971</v>
      </c>
      <c r="V4426" s="130">
        <f>IFERROR(Table1[[#This Row],[Female Ballots]]/Table1[[#This Row],[Female Population]],"0.0%")</f>
        <v>6.7936271527161501E-2</v>
      </c>
      <c r="W4426" s="130">
        <f>IFERROR(Table1[[#This Row],[Male Ballots]]/Table1[[#This Row],[Male Population]],"0.0%")</f>
        <v>5.7288009729052382E-2</v>
      </c>
      <c r="X4426" s="130">
        <f>IFERROR(Table1[[#This Row],[Total Ballots]]/Table1[[#This Row],[Total Population]],"0.0%")</f>
        <v>6.3285999038422497E-2</v>
      </c>
      <c r="Y4426" s="130">
        <f>Table1[[#This Row],[Female Ballots]]/Table1[[#This Row],[Female Voters]]</f>
        <v>0.10517344242734168</v>
      </c>
      <c r="Z4426" s="130">
        <f>Table1[[#This Row],[Male Ballots]]/Table1[[#This Row],[Male Voters]]</f>
        <v>9.3874592243566507E-2</v>
      </c>
      <c r="AA4426" s="130">
        <f>Table1[[#This Row],[Total Ballots]]/Table1[[#This Row],[Total Voters]]</f>
        <v>0.10005233775296581</v>
      </c>
    </row>
    <row r="4427" spans="1:27" s="12" customFormat="1" x14ac:dyDescent="0.35">
      <c r="A4427" s="70" t="s">
        <v>28</v>
      </c>
      <c r="B4427" s="71">
        <v>2019</v>
      </c>
      <c r="C4427" s="71" t="s">
        <v>81</v>
      </c>
      <c r="D4427" s="71"/>
      <c r="E4427" s="72"/>
      <c r="F4427" s="81"/>
      <c r="G4427" s="82" t="s">
        <v>62</v>
      </c>
      <c r="H4427" s="66">
        <v>1348.9767999999999</v>
      </c>
      <c r="I4427" s="66">
        <v>1447.9748999999999</v>
      </c>
      <c r="J4427" s="66">
        <v>2796.9519999999998</v>
      </c>
      <c r="K4427" s="66">
        <v>533</v>
      </c>
      <c r="L4427" s="66">
        <v>489</v>
      </c>
      <c r="M4427" s="66">
        <v>11</v>
      </c>
      <c r="N4427" s="66">
        <v>1033</v>
      </c>
      <c r="O4427" s="66">
        <v>31</v>
      </c>
      <c r="P4427" s="66">
        <v>37</v>
      </c>
      <c r="Q4427" s="66">
        <v>3</v>
      </c>
      <c r="R4427" s="73">
        <v>71</v>
      </c>
      <c r="S4427" s="130">
        <f>IFERROR(Table1[[#This Row],[Female Voters]]/Table1[[#This Row],[Female Population]],"0.0%")</f>
        <v>0.39511428217297734</v>
      </c>
      <c r="T4427" s="130">
        <f>IFERROR(Table1[[#This Row],[Male Voters]]/Table1[[#This Row],[Male Population]],"0.0%")</f>
        <v>0.33771303632404126</v>
      </c>
      <c r="U4427" s="130">
        <f>IFERROR(Table1[[#This Row],[Total Voters]]/Table1[[#This Row],[Total Population]],"0.0%")</f>
        <v>0.36933061418286767</v>
      </c>
      <c r="V4427" s="130">
        <f>IFERROR(Table1[[#This Row],[Female Ballots]]/Table1[[#This Row],[Female Population]],"0.0%")</f>
        <v>2.2980380389047463E-2</v>
      </c>
      <c r="W4427" s="130">
        <f>IFERROR(Table1[[#This Row],[Male Ballots]]/Table1[[#This Row],[Male Population]],"0.0%")</f>
        <v>2.5552929128812938E-2</v>
      </c>
      <c r="X4427" s="130">
        <f>IFERROR(Table1[[#This Row],[Total Ballots]]/Table1[[#This Row],[Total Population]],"0.0%")</f>
        <v>2.5384775999016073E-2</v>
      </c>
      <c r="Y4427" s="130">
        <f>Table1[[#This Row],[Female Ballots]]/Table1[[#This Row],[Female Voters]]</f>
        <v>5.8161350844277676E-2</v>
      </c>
      <c r="Z4427" s="130">
        <f>Table1[[#This Row],[Male Ballots]]/Table1[[#This Row],[Male Voters]]</f>
        <v>7.5664621676891614E-2</v>
      </c>
      <c r="AA4427" s="130">
        <f>Table1[[#This Row],[Total Ballots]]/Table1[[#This Row],[Total Voters]]</f>
        <v>6.8731848983543078E-2</v>
      </c>
    </row>
    <row r="4428" spans="1:27" s="12" customFormat="1" x14ac:dyDescent="0.35">
      <c r="A4428" s="70" t="s">
        <v>28</v>
      </c>
      <c r="B4428" s="71">
        <v>2019</v>
      </c>
      <c r="C4428" s="71" t="s">
        <v>81</v>
      </c>
      <c r="D4428" s="71"/>
      <c r="E4428" s="72"/>
      <c r="F4428" s="81"/>
      <c r="G4428" s="82" t="s">
        <v>63</v>
      </c>
      <c r="H4428" s="66">
        <v>2059.9589999999998</v>
      </c>
      <c r="I4428" s="66">
        <v>2044.9788000000001</v>
      </c>
      <c r="J4428" s="66">
        <v>4104.9390000000003</v>
      </c>
      <c r="K4428" s="66">
        <v>939</v>
      </c>
      <c r="L4428" s="66">
        <v>844</v>
      </c>
      <c r="M4428" s="66">
        <v>17</v>
      </c>
      <c r="N4428" s="66">
        <v>1800</v>
      </c>
      <c r="O4428" s="66">
        <v>61</v>
      </c>
      <c r="P4428" s="66">
        <v>45</v>
      </c>
      <c r="Q4428" s="66">
        <v>5</v>
      </c>
      <c r="R4428" s="73">
        <v>111</v>
      </c>
      <c r="S4428" s="130">
        <f>IFERROR(Table1[[#This Row],[Female Voters]]/Table1[[#This Row],[Female Population]],"0.0%")</f>
        <v>0.45583431514899087</v>
      </c>
      <c r="T4428" s="130">
        <f>IFERROR(Table1[[#This Row],[Male Voters]]/Table1[[#This Row],[Male Population]],"0.0%")</f>
        <v>0.4127182149761161</v>
      </c>
      <c r="U4428" s="130">
        <f>IFERROR(Table1[[#This Row],[Total Voters]]/Table1[[#This Row],[Total Population]],"0.0%")</f>
        <v>0.43849616279316206</v>
      </c>
      <c r="V4428" s="130">
        <f>IFERROR(Table1[[#This Row],[Female Ballots]]/Table1[[#This Row],[Female Population]],"0.0%")</f>
        <v>2.9612239855259258E-2</v>
      </c>
      <c r="W4428" s="130">
        <f>IFERROR(Table1[[#This Row],[Male Ballots]]/Table1[[#This Row],[Male Population]],"0.0%")</f>
        <v>2.2005118097067802E-2</v>
      </c>
      <c r="X4428" s="130">
        <f>IFERROR(Table1[[#This Row],[Total Ballots]]/Table1[[#This Row],[Total Population]],"0.0%")</f>
        <v>2.7040596705578328E-2</v>
      </c>
      <c r="Y4428" s="130">
        <f>Table1[[#This Row],[Female Ballots]]/Table1[[#This Row],[Female Voters]]</f>
        <v>6.4962726304579346E-2</v>
      </c>
      <c r="Z4428" s="130">
        <f>Table1[[#This Row],[Male Ballots]]/Table1[[#This Row],[Male Voters]]</f>
        <v>5.3317535545023699E-2</v>
      </c>
      <c r="AA4428" s="130">
        <f>Table1[[#This Row],[Total Ballots]]/Table1[[#This Row],[Total Voters]]</f>
        <v>6.1666666666666668E-2</v>
      </c>
    </row>
    <row r="4429" spans="1:27" s="12" customFormat="1" x14ac:dyDescent="0.35">
      <c r="A4429" s="70" t="s">
        <v>28</v>
      </c>
      <c r="B4429" s="71">
        <v>2019</v>
      </c>
      <c r="C4429" s="71" t="s">
        <v>81</v>
      </c>
      <c r="D4429" s="71"/>
      <c r="E4429" s="72"/>
      <c r="F4429" s="81"/>
      <c r="G4429" s="82" t="s">
        <v>64</v>
      </c>
      <c r="H4429" s="66">
        <v>2490.0129999999999</v>
      </c>
      <c r="I4429" s="66">
        <v>2437.989</v>
      </c>
      <c r="J4429" s="66">
        <v>4928.0010000000002</v>
      </c>
      <c r="K4429" s="66">
        <v>1265</v>
      </c>
      <c r="L4429" s="66">
        <v>1115</v>
      </c>
      <c r="M4429" s="66">
        <v>18</v>
      </c>
      <c r="N4429" s="66">
        <v>2398</v>
      </c>
      <c r="O4429" s="66">
        <v>107</v>
      </c>
      <c r="P4429" s="66">
        <v>86</v>
      </c>
      <c r="Q4429" s="66">
        <v>4</v>
      </c>
      <c r="R4429" s="73">
        <v>197</v>
      </c>
      <c r="S4429" s="130">
        <f>IFERROR(Table1[[#This Row],[Female Voters]]/Table1[[#This Row],[Female Population]],"0.0%")</f>
        <v>0.50802947615132932</v>
      </c>
      <c r="T4429" s="130">
        <f>IFERROR(Table1[[#This Row],[Male Voters]]/Table1[[#This Row],[Male Population]],"0.0%")</f>
        <v>0.45734414716391253</v>
      </c>
      <c r="U4429" s="130">
        <f>IFERROR(Table1[[#This Row],[Total Voters]]/Table1[[#This Row],[Total Population]],"0.0%")</f>
        <v>0.48660704411383032</v>
      </c>
      <c r="V4429" s="130">
        <f>IFERROR(Table1[[#This Row],[Female Ballots]]/Table1[[#This Row],[Female Population]],"0.0%")</f>
        <v>4.2971663200151972E-2</v>
      </c>
      <c r="W4429" s="130">
        <f>IFERROR(Table1[[#This Row],[Male Ballots]]/Table1[[#This Row],[Male Population]],"0.0%")</f>
        <v>3.5274974579458725E-2</v>
      </c>
      <c r="X4429" s="130">
        <f>IFERROR(Table1[[#This Row],[Total Ballots]]/Table1[[#This Row],[Total Population]],"0.0%")</f>
        <v>3.9975641238709163E-2</v>
      </c>
      <c r="Y4429" s="130">
        <f>Table1[[#This Row],[Female Ballots]]/Table1[[#This Row],[Female Voters]]</f>
        <v>8.4584980237154148E-2</v>
      </c>
      <c r="Z4429" s="130">
        <f>Table1[[#This Row],[Male Ballots]]/Table1[[#This Row],[Male Voters]]</f>
        <v>7.7130044843049334E-2</v>
      </c>
      <c r="AA4429" s="130">
        <f>Table1[[#This Row],[Total Ballots]]/Table1[[#This Row],[Total Voters]]</f>
        <v>8.2151793160967476E-2</v>
      </c>
    </row>
    <row r="4430" spans="1:27" s="12" customFormat="1" x14ac:dyDescent="0.35">
      <c r="A4430" s="70" t="s">
        <v>28</v>
      </c>
      <c r="B4430" s="71">
        <v>2019</v>
      </c>
      <c r="C4430" s="71" t="s">
        <v>81</v>
      </c>
      <c r="D4430" s="71"/>
      <c r="E4430" s="72"/>
      <c r="F4430" s="81"/>
      <c r="G4430" s="82" t="s">
        <v>65</v>
      </c>
      <c r="H4430" s="66">
        <v>2799.0150000000003</v>
      </c>
      <c r="I4430" s="66">
        <v>2726.9989999999998</v>
      </c>
      <c r="J4430" s="66">
        <v>5526.0129999999999</v>
      </c>
      <c r="K4430" s="66">
        <v>1771</v>
      </c>
      <c r="L4430" s="66">
        <v>1586</v>
      </c>
      <c r="M4430" s="66">
        <v>21</v>
      </c>
      <c r="N4430" s="66">
        <v>3378</v>
      </c>
      <c r="O4430" s="66">
        <v>160</v>
      </c>
      <c r="P4430" s="66">
        <v>128</v>
      </c>
      <c r="Q4430" s="66">
        <v>2</v>
      </c>
      <c r="R4430" s="73">
        <v>290</v>
      </c>
      <c r="S4430" s="130">
        <f>IFERROR(Table1[[#This Row],[Female Voters]]/Table1[[#This Row],[Female Population]],"0.0%")</f>
        <v>0.63272258276572291</v>
      </c>
      <c r="T4430" s="130">
        <f>IFERROR(Table1[[#This Row],[Male Voters]]/Table1[[#This Row],[Male Population]],"0.0%")</f>
        <v>0.58159170575420094</v>
      </c>
      <c r="U4430" s="130">
        <f>IFERROR(Table1[[#This Row],[Total Voters]]/Table1[[#This Row],[Total Population]],"0.0%")</f>
        <v>0.61129063576216702</v>
      </c>
      <c r="V4430" s="130">
        <f>IFERROR(Table1[[#This Row],[Female Ballots]]/Table1[[#This Row],[Female Population]],"0.0%")</f>
        <v>5.716296625777282E-2</v>
      </c>
      <c r="W4430" s="130">
        <f>IFERROR(Table1[[#This Row],[Male Ballots]]/Table1[[#This Row],[Male Population]],"0.0%")</f>
        <v>4.6938044348384438E-2</v>
      </c>
      <c r="X4430" s="130">
        <f>IFERROR(Table1[[#This Row],[Total Ballots]]/Table1[[#This Row],[Total Population]],"0.0%")</f>
        <v>5.2479065829197293E-2</v>
      </c>
      <c r="Y4430" s="130">
        <f>Table1[[#This Row],[Female Ballots]]/Table1[[#This Row],[Female Voters]]</f>
        <v>9.0344438170525121E-2</v>
      </c>
      <c r="Z4430" s="130">
        <f>Table1[[#This Row],[Male Ballots]]/Table1[[#This Row],[Male Voters]]</f>
        <v>8.0706179066834804E-2</v>
      </c>
      <c r="AA4430" s="130">
        <f>Table1[[#This Row],[Total Ballots]]/Table1[[#This Row],[Total Voters]]</f>
        <v>8.5849615156897569E-2</v>
      </c>
    </row>
    <row r="4431" spans="1:27" s="12" customFormat="1" x14ac:dyDescent="0.35">
      <c r="A4431" s="70" t="s">
        <v>28</v>
      </c>
      <c r="B4431" s="71">
        <v>2019</v>
      </c>
      <c r="C4431" s="71" t="s">
        <v>81</v>
      </c>
      <c r="D4431" s="71"/>
      <c r="E4431" s="72"/>
      <c r="F4431" s="81"/>
      <c r="G4431" s="82" t="s">
        <v>66</v>
      </c>
      <c r="H4431" s="66">
        <v>3965.0410000000002</v>
      </c>
      <c r="I4431" s="66">
        <v>3927.0389999999998</v>
      </c>
      <c r="J4431" s="66">
        <v>7892.0789999999997</v>
      </c>
      <c r="K4431" s="66">
        <v>2992</v>
      </c>
      <c r="L4431" s="66">
        <v>2718</v>
      </c>
      <c r="M4431" s="66">
        <v>42</v>
      </c>
      <c r="N4431" s="66">
        <v>5752</v>
      </c>
      <c r="O4431" s="66">
        <v>290</v>
      </c>
      <c r="P4431" s="66">
        <v>250</v>
      </c>
      <c r="Q4431" s="66">
        <v>6</v>
      </c>
      <c r="R4431" s="73">
        <v>546</v>
      </c>
      <c r="S4431" s="130">
        <f>IFERROR(Table1[[#This Row],[Female Voters]]/Table1[[#This Row],[Female Population]],"0.0%")</f>
        <v>0.75459497140130449</v>
      </c>
      <c r="T4431" s="130">
        <f>IFERROR(Table1[[#This Row],[Male Voters]]/Table1[[#This Row],[Male Population]],"0.0%")</f>
        <v>0.69212452435537308</v>
      </c>
      <c r="U4431" s="130">
        <f>IFERROR(Table1[[#This Row],[Total Voters]]/Table1[[#This Row],[Total Population]],"0.0%")</f>
        <v>0.72883203525965723</v>
      </c>
      <c r="V4431" s="130">
        <f>IFERROR(Table1[[#This Row],[Female Ballots]]/Table1[[#This Row],[Female Population]],"0.0%")</f>
        <v>7.3139218484752105E-2</v>
      </c>
      <c r="W4431" s="130">
        <f>IFERROR(Table1[[#This Row],[Male Ballots]]/Table1[[#This Row],[Male Population]],"0.0%")</f>
        <v>6.3661196132760584E-2</v>
      </c>
      <c r="X4431" s="130">
        <f>IFERROR(Table1[[#This Row],[Total Ballots]]/Table1[[#This Row],[Total Population]],"0.0%")</f>
        <v>6.9183291246831161E-2</v>
      </c>
      <c r="Y4431" s="130">
        <f>Table1[[#This Row],[Female Ballots]]/Table1[[#This Row],[Female Voters]]</f>
        <v>9.6925133689839571E-2</v>
      </c>
      <c r="Z4431" s="130">
        <f>Table1[[#This Row],[Male Ballots]]/Table1[[#This Row],[Male Voters]]</f>
        <v>9.1979396615158207E-2</v>
      </c>
      <c r="AA4431" s="130">
        <f>Table1[[#This Row],[Total Ballots]]/Table1[[#This Row],[Total Voters]]</f>
        <v>9.4923504867872044E-2</v>
      </c>
    </row>
    <row r="4432" spans="1:27" s="12" customFormat="1" x14ac:dyDescent="0.35">
      <c r="A4432" s="70" t="s">
        <v>28</v>
      </c>
      <c r="B4432" s="71">
        <v>2019</v>
      </c>
      <c r="C4432" s="71" t="s">
        <v>81</v>
      </c>
      <c r="D4432" s="71"/>
      <c r="E4432" s="72"/>
      <c r="F4432" s="81"/>
      <c r="G4432" s="82" t="s">
        <v>67</v>
      </c>
      <c r="H4432" s="66">
        <v>5501.0771000000004</v>
      </c>
      <c r="I4432" s="66">
        <v>5499.0826999999999</v>
      </c>
      <c r="J4432" s="66">
        <v>11000.159899999999</v>
      </c>
      <c r="K4432" s="66">
        <v>4233</v>
      </c>
      <c r="L4432" s="66">
        <v>4284</v>
      </c>
      <c r="M4432" s="66">
        <v>50</v>
      </c>
      <c r="N4432" s="66">
        <v>8567</v>
      </c>
      <c r="O4432" s="66">
        <v>585</v>
      </c>
      <c r="P4432" s="66">
        <v>490</v>
      </c>
      <c r="Q4432" s="66">
        <v>4</v>
      </c>
      <c r="R4432" s="66">
        <v>1079</v>
      </c>
      <c r="S4432" s="130">
        <f>IFERROR(Table1[[#This Row],[Female Voters]]/Table1[[#This Row],[Female Population]],"0.0%")</f>
        <v>0.76948567036080984</v>
      </c>
      <c r="T4432" s="130">
        <f>IFERROR(Table1[[#This Row],[Male Voters]]/Table1[[#This Row],[Male Population]],"0.0%")</f>
        <v>0.77903902045335671</v>
      </c>
      <c r="U4432" s="130">
        <f>IFERROR(Table1[[#This Row],[Total Voters]]/Table1[[#This Row],[Total Population]],"0.0%")</f>
        <v>0.77880686079845085</v>
      </c>
      <c r="V4432" s="130">
        <f>IFERROR(Table1[[#This Row],[Female Ballots]]/Table1[[#This Row],[Female Population]],"0.0%")</f>
        <v>0.10634281057431461</v>
      </c>
      <c r="W4432" s="130">
        <f>IFERROR(Table1[[#This Row],[Male Ballots]]/Table1[[#This Row],[Male Population]],"0.0%")</f>
        <v>8.9105770313292434E-2</v>
      </c>
      <c r="X4432" s="130">
        <f>IFERROR(Table1[[#This Row],[Total Ballots]]/Table1[[#This Row],[Total Population]],"0.0%")</f>
        <v>9.8089483226512023E-2</v>
      </c>
      <c r="Y4432" s="130">
        <f>Table1[[#This Row],[Female Ballots]]/Table1[[#This Row],[Female Voters]]</f>
        <v>0.13819985825655565</v>
      </c>
      <c r="Z4432" s="130">
        <f>Table1[[#This Row],[Male Ballots]]/Table1[[#This Row],[Male Voters]]</f>
        <v>0.11437908496732026</v>
      </c>
      <c r="AA4432" s="130">
        <f>Table1[[#This Row],[Total Ballots]]/Table1[[#This Row],[Total Voters]]</f>
        <v>0.125948406676783</v>
      </c>
    </row>
    <row r="4433" spans="1:27" s="12" customFormat="1" x14ac:dyDescent="0.35">
      <c r="A4433" s="70" t="s">
        <v>43</v>
      </c>
      <c r="B4433" s="71">
        <v>2019</v>
      </c>
      <c r="C4433" s="71" t="s">
        <v>81</v>
      </c>
      <c r="D4433" s="71"/>
      <c r="E4433" s="72"/>
      <c r="F4433" s="81"/>
      <c r="G4433" s="82" t="s">
        <v>79</v>
      </c>
      <c r="H4433" s="66">
        <v>118115.004</v>
      </c>
      <c r="I4433" s="66">
        <v>108820</v>
      </c>
      <c r="J4433" s="66">
        <v>226935.003</v>
      </c>
      <c r="K4433" s="66">
        <v>83557</v>
      </c>
      <c r="L4433" s="66">
        <v>74854</v>
      </c>
      <c r="M4433" s="66">
        <v>137</v>
      </c>
      <c r="N4433" s="66">
        <v>158548</v>
      </c>
      <c r="O4433" s="66">
        <v>22645</v>
      </c>
      <c r="P4433" s="66">
        <v>18921</v>
      </c>
      <c r="Q4433" s="66">
        <v>39</v>
      </c>
      <c r="R4433" s="73">
        <v>41605</v>
      </c>
      <c r="S4433" s="130">
        <f>IFERROR(Table1[[#This Row],[Female Voters]]/Table1[[#This Row],[Female Population]],"0.0%")</f>
        <v>0.70742071007337903</v>
      </c>
      <c r="T4433" s="130">
        <f>IFERROR(Table1[[#This Row],[Male Voters]]/Table1[[#This Row],[Male Population]],"0.0%")</f>
        <v>0.6878698768608712</v>
      </c>
      <c r="U4433" s="130">
        <f>IFERROR(Table1[[#This Row],[Total Voters]]/Table1[[#This Row],[Total Population]],"0.0%")</f>
        <v>0.69864938376209862</v>
      </c>
      <c r="V4433" s="130">
        <f>IFERROR(Table1[[#This Row],[Female Ballots]]/Table1[[#This Row],[Female Population]],"0.0%")</f>
        <v>0.19171992747001049</v>
      </c>
      <c r="W4433" s="130">
        <f>IFERROR(Table1[[#This Row],[Male Ballots]]/Table1[[#This Row],[Male Population]],"0.0%")</f>
        <v>0.17387428781473993</v>
      </c>
      <c r="X4433" s="130">
        <f>IFERROR(Table1[[#This Row],[Total Ballots]]/Table1[[#This Row],[Total Population]],"0.0%")</f>
        <v>0.18333443254674997</v>
      </c>
      <c r="Y4433" s="130">
        <f>Table1[[#This Row],[Female Ballots]]/Table1[[#This Row],[Female Voters]]</f>
        <v>0.27101260217576029</v>
      </c>
      <c r="Z4433" s="130">
        <f>Table1[[#This Row],[Male Ballots]]/Table1[[#This Row],[Male Voters]]</f>
        <v>0.25277206294920779</v>
      </c>
      <c r="AA4433" s="130">
        <f>Table1[[#This Row],[Total Ballots]]/Table1[[#This Row],[Total Voters]]</f>
        <v>0.26241264475111636</v>
      </c>
    </row>
    <row r="4434" spans="1:27" s="12" customFormat="1" x14ac:dyDescent="0.35">
      <c r="A4434" s="70" t="s">
        <v>43</v>
      </c>
      <c r="B4434" s="71">
        <v>2019</v>
      </c>
      <c r="C4434" s="71" t="s">
        <v>81</v>
      </c>
      <c r="D4434" s="71"/>
      <c r="E4434" s="72"/>
      <c r="F4434" s="81"/>
      <c r="G4434" s="82" t="s">
        <v>62</v>
      </c>
      <c r="H4434" s="66">
        <v>12047</v>
      </c>
      <c r="I4434" s="66">
        <v>12282</v>
      </c>
      <c r="J4434" s="66">
        <v>24329</v>
      </c>
      <c r="K4434" s="66">
        <v>6734</v>
      </c>
      <c r="L4434" s="66">
        <v>6433</v>
      </c>
      <c r="M4434" s="66">
        <v>51</v>
      </c>
      <c r="N4434" s="66">
        <v>13218</v>
      </c>
      <c r="O4434" s="66">
        <v>727</v>
      </c>
      <c r="P4434" s="66">
        <v>599</v>
      </c>
      <c r="Q4434" s="66">
        <v>8</v>
      </c>
      <c r="R4434" s="73">
        <v>1334</v>
      </c>
      <c r="S4434" s="130">
        <f>IFERROR(Table1[[#This Row],[Female Voters]]/Table1[[#This Row],[Female Population]],"0.0%")</f>
        <v>0.55897733875653688</v>
      </c>
      <c r="T4434" s="130">
        <f>IFERROR(Table1[[#This Row],[Male Voters]]/Table1[[#This Row],[Male Population]],"0.0%")</f>
        <v>0.52377462953916298</v>
      </c>
      <c r="U4434" s="130">
        <f>IFERROR(Table1[[#This Row],[Total Voters]]/Table1[[#This Row],[Total Population]],"0.0%")</f>
        <v>0.54330223190431171</v>
      </c>
      <c r="V4434" s="130">
        <f>IFERROR(Table1[[#This Row],[Female Ballots]]/Table1[[#This Row],[Female Population]],"0.0%")</f>
        <v>6.0346974350460693E-2</v>
      </c>
      <c r="W4434" s="130">
        <f>IFERROR(Table1[[#This Row],[Male Ballots]]/Table1[[#This Row],[Male Population]],"0.0%")</f>
        <v>4.8770558540954245E-2</v>
      </c>
      <c r="X4434" s="130">
        <f>IFERROR(Table1[[#This Row],[Total Ballots]]/Table1[[#This Row],[Total Population]],"0.0%")</f>
        <v>5.4831682354391877E-2</v>
      </c>
      <c r="Y4434" s="130">
        <f>Table1[[#This Row],[Female Ballots]]/Table1[[#This Row],[Female Voters]]</f>
        <v>0.10795960795960796</v>
      </c>
      <c r="Z4434" s="130">
        <f>Table1[[#This Row],[Male Ballots]]/Table1[[#This Row],[Male Voters]]</f>
        <v>9.3113632830716622E-2</v>
      </c>
      <c r="AA4434" s="130">
        <f>Table1[[#This Row],[Total Ballots]]/Table1[[#This Row],[Total Voters]]</f>
        <v>0.10092298380995612</v>
      </c>
    </row>
    <row r="4435" spans="1:27" s="12" customFormat="1" x14ac:dyDescent="0.35">
      <c r="A4435" s="70" t="s">
        <v>43</v>
      </c>
      <c r="B4435" s="71">
        <v>2019</v>
      </c>
      <c r="C4435" s="71" t="s">
        <v>81</v>
      </c>
      <c r="D4435" s="71"/>
      <c r="E4435" s="72"/>
      <c r="F4435" s="81"/>
      <c r="G4435" s="82" t="s">
        <v>63</v>
      </c>
      <c r="H4435" s="66">
        <v>19952</v>
      </c>
      <c r="I4435" s="66">
        <v>19731</v>
      </c>
      <c r="J4435" s="66">
        <v>39683</v>
      </c>
      <c r="K4435" s="66">
        <v>13111</v>
      </c>
      <c r="L4435" s="66">
        <v>12303</v>
      </c>
      <c r="M4435" s="66">
        <v>34</v>
      </c>
      <c r="N4435" s="66">
        <v>25448</v>
      </c>
      <c r="O4435" s="66">
        <v>1436</v>
      </c>
      <c r="P4435" s="66">
        <v>1225</v>
      </c>
      <c r="Q4435" s="66">
        <v>12</v>
      </c>
      <c r="R4435" s="73">
        <v>2673</v>
      </c>
      <c r="S4435" s="130">
        <f>IFERROR(Table1[[#This Row],[Female Voters]]/Table1[[#This Row],[Female Population]],"0.0%")</f>
        <v>0.65712710505212513</v>
      </c>
      <c r="T4435" s="130">
        <f>IFERROR(Table1[[#This Row],[Male Voters]]/Table1[[#This Row],[Male Population]],"0.0%")</f>
        <v>0.62353656682377989</v>
      </c>
      <c r="U4435" s="130">
        <f>IFERROR(Table1[[#This Row],[Total Voters]]/Table1[[#This Row],[Total Population]],"0.0%")</f>
        <v>0.64128216112693093</v>
      </c>
      <c r="V4435" s="130">
        <f>IFERROR(Table1[[#This Row],[Female Ballots]]/Table1[[#This Row],[Female Population]],"0.0%")</f>
        <v>7.1972734562951085E-2</v>
      </c>
      <c r="W4435" s="130">
        <f>IFERROR(Table1[[#This Row],[Male Ballots]]/Table1[[#This Row],[Male Population]],"0.0%")</f>
        <v>6.2085043839643202E-2</v>
      </c>
      <c r="X4435" s="130">
        <f>IFERROR(Table1[[#This Row],[Total Ballots]]/Table1[[#This Row],[Total Population]],"0.0%")</f>
        <v>6.7358818637703807E-2</v>
      </c>
      <c r="Y4435" s="130">
        <f>Table1[[#This Row],[Female Ballots]]/Table1[[#This Row],[Female Voters]]</f>
        <v>0.10952635191823659</v>
      </c>
      <c r="Z4435" s="130">
        <f>Table1[[#This Row],[Male Ballots]]/Table1[[#This Row],[Male Voters]]</f>
        <v>9.9569210761602855E-2</v>
      </c>
      <c r="AA4435" s="130">
        <f>Table1[[#This Row],[Total Ballots]]/Table1[[#This Row],[Total Voters]]</f>
        <v>0.10503772398616787</v>
      </c>
    </row>
    <row r="4436" spans="1:27" s="12" customFormat="1" x14ac:dyDescent="0.35">
      <c r="A4436" s="70" t="s">
        <v>43</v>
      </c>
      <c r="B4436" s="71">
        <v>2019</v>
      </c>
      <c r="C4436" s="71" t="s">
        <v>81</v>
      </c>
      <c r="D4436" s="71"/>
      <c r="E4436" s="72"/>
      <c r="F4436" s="81"/>
      <c r="G4436" s="82" t="s">
        <v>64</v>
      </c>
      <c r="H4436" s="66">
        <v>20047</v>
      </c>
      <c r="I4436" s="66">
        <v>19381</v>
      </c>
      <c r="J4436" s="66">
        <v>39428</v>
      </c>
      <c r="K4436" s="66">
        <v>13931</v>
      </c>
      <c r="L4436" s="66">
        <v>12981</v>
      </c>
      <c r="M4436" s="66">
        <v>17</v>
      </c>
      <c r="N4436" s="66">
        <v>26929</v>
      </c>
      <c r="O4436" s="66">
        <v>2257</v>
      </c>
      <c r="P4436" s="66">
        <v>1946</v>
      </c>
      <c r="Q4436" s="66">
        <v>5</v>
      </c>
      <c r="R4436" s="73">
        <v>4208</v>
      </c>
      <c r="S4436" s="130">
        <f>IFERROR(Table1[[#This Row],[Female Voters]]/Table1[[#This Row],[Female Population]],"0.0%")</f>
        <v>0.69491694517882974</v>
      </c>
      <c r="T4436" s="130">
        <f>IFERROR(Table1[[#This Row],[Male Voters]]/Table1[[#This Row],[Male Population]],"0.0%")</f>
        <v>0.66977968113100461</v>
      </c>
      <c r="U4436" s="130">
        <f>IFERROR(Table1[[#This Row],[Total Voters]]/Table1[[#This Row],[Total Population]],"0.0%")</f>
        <v>0.68299178248960135</v>
      </c>
      <c r="V4436" s="130">
        <f>IFERROR(Table1[[#This Row],[Female Ballots]]/Table1[[#This Row],[Female Population]],"0.0%")</f>
        <v>0.11258542425300544</v>
      </c>
      <c r="W4436" s="130">
        <f>IFERROR(Table1[[#This Row],[Male Ballots]]/Table1[[#This Row],[Male Population]],"0.0%")</f>
        <v>0.10040761570610392</v>
      </c>
      <c r="X4436" s="130">
        <f>IFERROR(Table1[[#This Row],[Total Ballots]]/Table1[[#This Row],[Total Population]],"0.0%")</f>
        <v>0.10672618443745562</v>
      </c>
      <c r="Y4436" s="130">
        <f>Table1[[#This Row],[Female Ballots]]/Table1[[#This Row],[Female Voters]]</f>
        <v>0.16201277725934965</v>
      </c>
      <c r="Z4436" s="130">
        <f>Table1[[#This Row],[Male Ballots]]/Table1[[#This Row],[Male Voters]]</f>
        <v>0.14991140898235883</v>
      </c>
      <c r="AA4436" s="130">
        <f>Table1[[#This Row],[Total Ballots]]/Table1[[#This Row],[Total Voters]]</f>
        <v>0.1562627650488321</v>
      </c>
    </row>
    <row r="4437" spans="1:27" s="12" customFormat="1" x14ac:dyDescent="0.35">
      <c r="A4437" s="70" t="s">
        <v>43</v>
      </c>
      <c r="B4437" s="71">
        <v>2019</v>
      </c>
      <c r="C4437" s="71" t="s">
        <v>81</v>
      </c>
      <c r="D4437" s="71"/>
      <c r="E4437" s="72"/>
      <c r="F4437" s="81"/>
      <c r="G4437" s="82" t="s">
        <v>65</v>
      </c>
      <c r="H4437" s="66">
        <v>17872</v>
      </c>
      <c r="I4437" s="66">
        <v>17115</v>
      </c>
      <c r="J4437" s="66">
        <v>34987</v>
      </c>
      <c r="K4437" s="66">
        <v>12535</v>
      </c>
      <c r="L4437" s="66">
        <v>11903</v>
      </c>
      <c r="M4437" s="66">
        <v>11</v>
      </c>
      <c r="N4437" s="66">
        <v>24449</v>
      </c>
      <c r="O4437" s="66">
        <v>2653</v>
      </c>
      <c r="P4437" s="66">
        <v>2302</v>
      </c>
      <c r="Q4437" s="66">
        <v>3</v>
      </c>
      <c r="R4437" s="73">
        <v>4958</v>
      </c>
      <c r="S4437" s="130">
        <f>IFERROR(Table1[[#This Row],[Female Voters]]/Table1[[#This Row],[Female Population]],"0.0%")</f>
        <v>0.70137645478961508</v>
      </c>
      <c r="T4437" s="130">
        <f>IFERROR(Table1[[#This Row],[Male Voters]]/Table1[[#This Row],[Male Population]],"0.0%")</f>
        <v>0.69547180835524391</v>
      </c>
      <c r="U4437" s="130">
        <f>IFERROR(Table1[[#This Row],[Total Voters]]/Table1[[#This Row],[Total Population]],"0.0%")</f>
        <v>0.69880241232457774</v>
      </c>
      <c r="V4437" s="130">
        <f>IFERROR(Table1[[#This Row],[Female Ballots]]/Table1[[#This Row],[Female Population]],"0.0%")</f>
        <v>0.14844449418084155</v>
      </c>
      <c r="W4437" s="130">
        <f>IFERROR(Table1[[#This Row],[Male Ballots]]/Table1[[#This Row],[Male Population]],"0.0%")</f>
        <v>0.13450189891907682</v>
      </c>
      <c r="X4437" s="130">
        <f>IFERROR(Table1[[#This Row],[Total Ballots]]/Table1[[#This Row],[Total Population]],"0.0%")</f>
        <v>0.14170977791751221</v>
      </c>
      <c r="Y4437" s="130">
        <f>Table1[[#This Row],[Female Ballots]]/Table1[[#This Row],[Female Voters]]</f>
        <v>0.21164738731551655</v>
      </c>
      <c r="Z4437" s="130">
        <f>Table1[[#This Row],[Male Ballots]]/Table1[[#This Row],[Male Voters]]</f>
        <v>0.19339662270015961</v>
      </c>
      <c r="AA4437" s="130">
        <f>Table1[[#This Row],[Total Ballots]]/Table1[[#This Row],[Total Voters]]</f>
        <v>0.20278948014233711</v>
      </c>
    </row>
    <row r="4438" spans="1:27" s="12" customFormat="1" x14ac:dyDescent="0.35">
      <c r="A4438" s="70" t="s">
        <v>43</v>
      </c>
      <c r="B4438" s="71">
        <v>2019</v>
      </c>
      <c r="C4438" s="71" t="s">
        <v>81</v>
      </c>
      <c r="D4438" s="71"/>
      <c r="E4438" s="72"/>
      <c r="F4438" s="81"/>
      <c r="G4438" s="82" t="s">
        <v>66</v>
      </c>
      <c r="H4438" s="66">
        <v>19647</v>
      </c>
      <c r="I4438" s="66">
        <v>17375</v>
      </c>
      <c r="J4438" s="66">
        <v>37022</v>
      </c>
      <c r="K4438" s="66">
        <v>14967</v>
      </c>
      <c r="L4438" s="66">
        <v>12770</v>
      </c>
      <c r="M4438" s="66">
        <v>9</v>
      </c>
      <c r="N4438" s="66">
        <v>27746</v>
      </c>
      <c r="O4438" s="66">
        <v>4823</v>
      </c>
      <c r="P4438" s="66">
        <v>3836</v>
      </c>
      <c r="Q4438" s="66">
        <v>5</v>
      </c>
      <c r="R4438" s="73">
        <v>8664</v>
      </c>
      <c r="S4438" s="130">
        <f>IFERROR(Table1[[#This Row],[Female Voters]]/Table1[[#This Row],[Female Population]],"0.0%")</f>
        <v>0.76179569399908387</v>
      </c>
      <c r="T4438" s="130">
        <f>IFERROR(Table1[[#This Row],[Male Voters]]/Table1[[#This Row],[Male Population]],"0.0%")</f>
        <v>0.73496402877697842</v>
      </c>
      <c r="U4438" s="130">
        <f>IFERROR(Table1[[#This Row],[Total Voters]]/Table1[[#This Row],[Total Population]],"0.0%")</f>
        <v>0.74944627518772622</v>
      </c>
      <c r="V4438" s="130">
        <f>IFERROR(Table1[[#This Row],[Female Ballots]]/Table1[[#This Row],[Female Population]],"0.0%")</f>
        <v>0.24548277090649973</v>
      </c>
      <c r="W4438" s="130">
        <f>IFERROR(Table1[[#This Row],[Male Ballots]]/Table1[[#This Row],[Male Population]],"0.0%")</f>
        <v>0.22077697841726618</v>
      </c>
      <c r="X4438" s="130">
        <f>IFERROR(Table1[[#This Row],[Total Ballots]]/Table1[[#This Row],[Total Population]],"0.0%")</f>
        <v>0.23402301334341744</v>
      </c>
      <c r="Y4438" s="130">
        <f>Table1[[#This Row],[Female Ballots]]/Table1[[#This Row],[Female Voters]]</f>
        <v>0.32224226631923564</v>
      </c>
      <c r="Z4438" s="130">
        <f>Table1[[#This Row],[Male Ballots]]/Table1[[#This Row],[Male Voters]]</f>
        <v>0.30039154267815193</v>
      </c>
      <c r="AA4438" s="130">
        <f>Table1[[#This Row],[Total Ballots]]/Table1[[#This Row],[Total Voters]]</f>
        <v>0.31226122684350899</v>
      </c>
    </row>
    <row r="4439" spans="1:27" s="12" customFormat="1" x14ac:dyDescent="0.35">
      <c r="A4439" s="70" t="s">
        <v>43</v>
      </c>
      <c r="B4439" s="71">
        <v>2019</v>
      </c>
      <c r="C4439" s="71" t="s">
        <v>81</v>
      </c>
      <c r="D4439" s="71"/>
      <c r="E4439" s="72"/>
      <c r="F4439" s="81"/>
      <c r="G4439" s="82" t="s">
        <v>67</v>
      </c>
      <c r="H4439" s="66">
        <v>28550.004000000001</v>
      </c>
      <c r="I4439" s="66">
        <v>22936</v>
      </c>
      <c r="J4439" s="66">
        <v>51486.002999999997</v>
      </c>
      <c r="K4439" s="66">
        <v>22279</v>
      </c>
      <c r="L4439" s="66">
        <v>18464</v>
      </c>
      <c r="M4439" s="66">
        <v>15</v>
      </c>
      <c r="N4439" s="66">
        <v>40758</v>
      </c>
      <c r="O4439" s="66">
        <v>10749</v>
      </c>
      <c r="P4439" s="66">
        <v>9013</v>
      </c>
      <c r="Q4439" s="66">
        <v>6</v>
      </c>
      <c r="R4439" s="66">
        <v>19768</v>
      </c>
      <c r="S4439" s="130">
        <f>IFERROR(Table1[[#This Row],[Female Voters]]/Table1[[#This Row],[Female Population]],"0.0%")</f>
        <v>0.780350153366003</v>
      </c>
      <c r="T4439" s="130">
        <f>IFERROR(Table1[[#This Row],[Male Voters]]/Table1[[#This Row],[Male Population]],"0.0%")</f>
        <v>0.80502267178235087</v>
      </c>
      <c r="U4439" s="130">
        <f>IFERROR(Table1[[#This Row],[Total Voters]]/Table1[[#This Row],[Total Population]],"0.0%")</f>
        <v>0.79163263071712908</v>
      </c>
      <c r="V4439" s="130">
        <f>IFERROR(Table1[[#This Row],[Female Ballots]]/Table1[[#This Row],[Female Population]],"0.0%")</f>
        <v>0.37649732028058558</v>
      </c>
      <c r="W4439" s="130">
        <f>IFERROR(Table1[[#This Row],[Male Ballots]]/Table1[[#This Row],[Male Population]],"0.0%")</f>
        <v>0.39296302755493545</v>
      </c>
      <c r="X4439" s="130">
        <f>IFERROR(Table1[[#This Row],[Total Ballots]]/Table1[[#This Row],[Total Population]],"0.0%")</f>
        <v>0.38394901231699813</v>
      </c>
      <c r="Y4439" s="130">
        <f>IFERROR(Table1[[#This Row],[Female Ballots]]/Table1[[#This Row],[Female Voters]],"")</f>
        <v>0.48247228331612729</v>
      </c>
      <c r="Z4439" s="130">
        <f>IFERROR(Table1[[#This Row],[Male Ballots]]/Table1[[#This Row],[Male Voters]],"")</f>
        <v>0.48813908145580587</v>
      </c>
      <c r="AA4439" s="130">
        <f>IFERROR(Table1[[#This Row],[Total Ballots]]/Table1[[#This Row],[Total Voters]],"")</f>
        <v>0.4850090779724226</v>
      </c>
    </row>
    <row r="4440" spans="1:27" s="12" customFormat="1" x14ac:dyDescent="0.35">
      <c r="A4440" s="70" t="s">
        <v>26</v>
      </c>
      <c r="B4440" s="71">
        <v>2019</v>
      </c>
      <c r="C4440" s="71" t="s">
        <v>81</v>
      </c>
      <c r="D4440" s="71"/>
      <c r="E4440" s="72"/>
      <c r="F4440" s="81"/>
      <c r="G4440" s="82" t="s">
        <v>79</v>
      </c>
      <c r="H4440" s="66">
        <v>1833.8291599999998</v>
      </c>
      <c r="I4440" s="66">
        <v>1775.8163999999999</v>
      </c>
      <c r="J4440" s="66">
        <v>3609.6456099999996</v>
      </c>
      <c r="K4440" s="66">
        <v>0</v>
      </c>
      <c r="L4440" s="66">
        <v>0</v>
      </c>
      <c r="M4440" s="66">
        <v>0</v>
      </c>
      <c r="N4440" s="66">
        <v>0</v>
      </c>
      <c r="O4440" s="66">
        <v>0</v>
      </c>
      <c r="P4440" s="66">
        <v>0</v>
      </c>
      <c r="Q4440" s="66">
        <v>0</v>
      </c>
      <c r="R4440" s="73">
        <v>0</v>
      </c>
      <c r="S4440" s="130">
        <f>IFERROR(Table1[[#This Row],[Female Voters]]/Table1[[#This Row],[Female Population]],"0.0%")</f>
        <v>0</v>
      </c>
      <c r="T4440" s="130">
        <f>IFERROR(Table1[[#This Row],[Male Voters]]/Table1[[#This Row],[Male Population]],"0.0%")</f>
        <v>0</v>
      </c>
      <c r="U4440" s="130">
        <f>IFERROR(Table1[[#This Row],[Total Voters]]/Table1[[#This Row],[Total Population]],"0.0%")</f>
        <v>0</v>
      </c>
      <c r="V4440" s="130">
        <f>IFERROR(Table1[[#This Row],[Female Ballots]]/Table1[[#This Row],[Female Population]],"0.0%")</f>
        <v>0</v>
      </c>
      <c r="W4440" s="130">
        <f>IFERROR(Table1[[#This Row],[Male Ballots]]/Table1[[#This Row],[Male Population]],"0.0%")</f>
        <v>0</v>
      </c>
      <c r="X4440" s="130">
        <f>IFERROR(Table1[[#This Row],[Total Ballots]]/Table1[[#This Row],[Total Population]],"0.0%")</f>
        <v>0</v>
      </c>
      <c r="Y4440" s="130" t="str">
        <f>IFERROR(Table1[[#This Row],[Female Ballots]]/Table1[[#This Row],[Female Voters]],"0.0%")</f>
        <v>0.0%</v>
      </c>
      <c r="Z4440" s="130" t="str">
        <f>IFERROR(Table1[[#This Row],[Male Ballots]]/Table1[[#This Row],[Male Voters]],"0.0%")</f>
        <v>0.0%</v>
      </c>
      <c r="AA4440" s="130" t="str">
        <f>IFERROR(Table1[[#This Row],[Total Ballots]]/Table1[[#This Row],[Total Voters]],"0.0%")</f>
        <v>0.0%</v>
      </c>
    </row>
    <row r="4441" spans="1:27" s="12" customFormat="1" x14ac:dyDescent="0.35">
      <c r="A4441" s="70" t="s">
        <v>26</v>
      </c>
      <c r="B4441" s="71">
        <v>2019</v>
      </c>
      <c r="C4441" s="71" t="s">
        <v>81</v>
      </c>
      <c r="D4441" s="71"/>
      <c r="E4441" s="72"/>
      <c r="F4441" s="81"/>
      <c r="G4441" s="82" t="s">
        <v>62</v>
      </c>
      <c r="H4441" s="66">
        <v>117.05376999999999</v>
      </c>
      <c r="I4441" s="66">
        <v>100.04577999999999</v>
      </c>
      <c r="J4441" s="66">
        <v>217.09951999999998</v>
      </c>
      <c r="K4441" s="66">
        <v>0</v>
      </c>
      <c r="L4441" s="66">
        <v>0</v>
      </c>
      <c r="M4441" s="66">
        <v>0</v>
      </c>
      <c r="N4441" s="66">
        <v>0</v>
      </c>
      <c r="O4441" s="66">
        <v>0</v>
      </c>
      <c r="P4441" s="66">
        <v>0</v>
      </c>
      <c r="Q4441" s="66">
        <v>0</v>
      </c>
      <c r="R4441" s="73">
        <v>0</v>
      </c>
      <c r="S4441" s="130">
        <f>IFERROR(Table1[[#This Row],[Female Voters]]/Table1[[#This Row],[Female Population]],"0.0%")</f>
        <v>0</v>
      </c>
      <c r="T4441" s="130">
        <f>IFERROR(Table1[[#This Row],[Male Voters]]/Table1[[#This Row],[Male Population]],"0.0%")</f>
        <v>0</v>
      </c>
      <c r="U4441" s="130">
        <f>IFERROR(Table1[[#This Row],[Total Voters]]/Table1[[#This Row],[Total Population]],"0.0%")</f>
        <v>0</v>
      </c>
      <c r="V4441" s="130">
        <f>IFERROR(Table1[[#This Row],[Female Ballots]]/Table1[[#This Row],[Female Population]],"0.0%")</f>
        <v>0</v>
      </c>
      <c r="W4441" s="130">
        <f>IFERROR(Table1[[#This Row],[Male Ballots]]/Table1[[#This Row],[Male Population]],"0.0%")</f>
        <v>0</v>
      </c>
      <c r="X4441" s="130">
        <f>IFERROR(Table1[[#This Row],[Total Ballots]]/Table1[[#This Row],[Total Population]],"0.0%")</f>
        <v>0</v>
      </c>
      <c r="Y4441" s="130" t="str">
        <f>IFERROR(Table1[[#This Row],[Female Ballots]]/Table1[[#This Row],[Female Voters]],"0.0%")</f>
        <v>0.0%</v>
      </c>
      <c r="Z4441" s="130" t="str">
        <f>IFERROR(Table1[[#This Row],[Male Ballots]]/Table1[[#This Row],[Male Voters]],"0.0%")</f>
        <v>0.0%</v>
      </c>
      <c r="AA4441" s="130" t="str">
        <f>IFERROR(Table1[[#This Row],[Total Ballots]]/Table1[[#This Row],[Total Voters]],"0.0%")</f>
        <v>0.0%</v>
      </c>
    </row>
    <row r="4442" spans="1:27" s="12" customFormat="1" x14ac:dyDescent="0.35">
      <c r="A4442" s="70" t="s">
        <v>26</v>
      </c>
      <c r="B4442" s="71">
        <v>2019</v>
      </c>
      <c r="C4442" s="71" t="s">
        <v>81</v>
      </c>
      <c r="D4442" s="71"/>
      <c r="E4442" s="72"/>
      <c r="F4442" s="81"/>
      <c r="G4442" s="82" t="s">
        <v>63</v>
      </c>
      <c r="H4442" s="66">
        <v>180.0651</v>
      </c>
      <c r="I4442" s="66">
        <v>169.07789000000002</v>
      </c>
      <c r="J4442" s="66">
        <v>349.14300000000003</v>
      </c>
      <c r="K4442" s="66">
        <v>0</v>
      </c>
      <c r="L4442" s="66">
        <v>0</v>
      </c>
      <c r="M4442" s="66">
        <v>0</v>
      </c>
      <c r="N4442" s="66">
        <v>0</v>
      </c>
      <c r="O4442" s="66">
        <v>0</v>
      </c>
      <c r="P4442" s="66">
        <v>0</v>
      </c>
      <c r="Q4442" s="66">
        <v>0</v>
      </c>
      <c r="R4442" s="73">
        <v>0</v>
      </c>
      <c r="S4442" s="130">
        <f>IFERROR(Table1[[#This Row],[Female Voters]]/Table1[[#This Row],[Female Population]],"0.0%")</f>
        <v>0</v>
      </c>
      <c r="T4442" s="130">
        <f>IFERROR(Table1[[#This Row],[Male Voters]]/Table1[[#This Row],[Male Population]],"0.0%")</f>
        <v>0</v>
      </c>
      <c r="U4442" s="130">
        <f>IFERROR(Table1[[#This Row],[Total Voters]]/Table1[[#This Row],[Total Population]],"0.0%")</f>
        <v>0</v>
      </c>
      <c r="V4442" s="130">
        <f>IFERROR(Table1[[#This Row],[Female Ballots]]/Table1[[#This Row],[Female Population]],"0.0%")</f>
        <v>0</v>
      </c>
      <c r="W4442" s="130">
        <f>IFERROR(Table1[[#This Row],[Male Ballots]]/Table1[[#This Row],[Male Population]],"0.0%")</f>
        <v>0</v>
      </c>
      <c r="X4442" s="130">
        <f>IFERROR(Table1[[#This Row],[Total Ballots]]/Table1[[#This Row],[Total Population]],"0.0%")</f>
        <v>0</v>
      </c>
      <c r="Y4442" s="130" t="str">
        <f>IFERROR(Table1[[#This Row],[Female Ballots]]/Table1[[#This Row],[Female Voters]],"0.0%")</f>
        <v>0.0%</v>
      </c>
      <c r="Z4442" s="130" t="str">
        <f>IFERROR(Table1[[#This Row],[Male Ballots]]/Table1[[#This Row],[Male Voters]],"0.0%")</f>
        <v>0.0%</v>
      </c>
      <c r="AA4442" s="130" t="str">
        <f>IFERROR(Table1[[#This Row],[Total Ballots]]/Table1[[#This Row],[Total Voters]],"0.0%")</f>
        <v>0.0%</v>
      </c>
    </row>
    <row r="4443" spans="1:27" s="12" customFormat="1" x14ac:dyDescent="0.35">
      <c r="A4443" s="70" t="s">
        <v>26</v>
      </c>
      <c r="B4443" s="71">
        <v>2019</v>
      </c>
      <c r="C4443" s="71" t="s">
        <v>81</v>
      </c>
      <c r="D4443" s="71"/>
      <c r="E4443" s="72"/>
      <c r="F4443" s="81"/>
      <c r="G4443" s="82" t="s">
        <v>64</v>
      </c>
      <c r="H4443" s="66">
        <v>198.09452999999999</v>
      </c>
      <c r="I4443" s="66">
        <v>201.09209999999999</v>
      </c>
      <c r="J4443" s="66">
        <v>399.1866</v>
      </c>
      <c r="K4443" s="66">
        <v>0</v>
      </c>
      <c r="L4443" s="66">
        <v>0</v>
      </c>
      <c r="M4443" s="66">
        <v>0</v>
      </c>
      <c r="N4443" s="66">
        <v>0</v>
      </c>
      <c r="O4443" s="66">
        <v>0</v>
      </c>
      <c r="P4443" s="66">
        <v>0</v>
      </c>
      <c r="Q4443" s="66">
        <v>0</v>
      </c>
      <c r="R4443" s="73">
        <v>0</v>
      </c>
      <c r="S4443" s="130">
        <f>IFERROR(Table1[[#This Row],[Female Voters]]/Table1[[#This Row],[Female Population]],"0.0%")</f>
        <v>0</v>
      </c>
      <c r="T4443" s="130">
        <f>IFERROR(Table1[[#This Row],[Male Voters]]/Table1[[#This Row],[Male Population]],"0.0%")</f>
        <v>0</v>
      </c>
      <c r="U4443" s="130">
        <f>IFERROR(Table1[[#This Row],[Total Voters]]/Table1[[#This Row],[Total Population]],"0.0%")</f>
        <v>0</v>
      </c>
      <c r="V4443" s="130">
        <f>IFERROR(Table1[[#This Row],[Female Ballots]]/Table1[[#This Row],[Female Population]],"0.0%")</f>
        <v>0</v>
      </c>
      <c r="W4443" s="130">
        <f>IFERROR(Table1[[#This Row],[Male Ballots]]/Table1[[#This Row],[Male Population]],"0.0%")</f>
        <v>0</v>
      </c>
      <c r="X4443" s="130">
        <f>IFERROR(Table1[[#This Row],[Total Ballots]]/Table1[[#This Row],[Total Population]],"0.0%")</f>
        <v>0</v>
      </c>
      <c r="Y4443" s="130" t="str">
        <f>IFERROR(Table1[[#This Row],[Female Ballots]]/Table1[[#This Row],[Female Voters]],"0.0%")</f>
        <v>0.0%</v>
      </c>
      <c r="Z4443" s="130" t="str">
        <f>IFERROR(Table1[[#This Row],[Male Ballots]]/Table1[[#This Row],[Male Voters]],"0.0%")</f>
        <v>0.0%</v>
      </c>
      <c r="AA4443" s="130" t="str">
        <f>IFERROR(Table1[[#This Row],[Total Ballots]]/Table1[[#This Row],[Total Voters]],"0.0%")</f>
        <v>0.0%</v>
      </c>
    </row>
    <row r="4444" spans="1:27" s="12" customFormat="1" x14ac:dyDescent="0.35">
      <c r="A4444" s="70" t="s">
        <v>26</v>
      </c>
      <c r="B4444" s="71">
        <v>2019</v>
      </c>
      <c r="C4444" s="71" t="s">
        <v>81</v>
      </c>
      <c r="D4444" s="71"/>
      <c r="E4444" s="72"/>
      <c r="F4444" s="81"/>
      <c r="G4444" s="82" t="s">
        <v>65</v>
      </c>
      <c r="H4444" s="66">
        <v>280.12829999999997</v>
      </c>
      <c r="I4444" s="66">
        <v>270.12450000000001</v>
      </c>
      <c r="J4444" s="66">
        <v>550.25279999999998</v>
      </c>
      <c r="K4444" s="66">
        <v>0</v>
      </c>
      <c r="L4444" s="66">
        <v>0</v>
      </c>
      <c r="M4444" s="66">
        <v>0</v>
      </c>
      <c r="N4444" s="66">
        <v>0</v>
      </c>
      <c r="O4444" s="66">
        <v>0</v>
      </c>
      <c r="P4444" s="66">
        <v>0</v>
      </c>
      <c r="Q4444" s="66">
        <v>0</v>
      </c>
      <c r="R4444" s="73">
        <v>0</v>
      </c>
      <c r="S4444" s="130">
        <f>IFERROR(Table1[[#This Row],[Female Voters]]/Table1[[#This Row],[Female Population]],"0.0%")</f>
        <v>0</v>
      </c>
      <c r="T4444" s="130">
        <f>IFERROR(Table1[[#This Row],[Male Voters]]/Table1[[#This Row],[Male Population]],"0.0%")</f>
        <v>0</v>
      </c>
      <c r="U4444" s="130">
        <f>IFERROR(Table1[[#This Row],[Total Voters]]/Table1[[#This Row],[Total Population]],"0.0%")</f>
        <v>0</v>
      </c>
      <c r="V4444" s="130">
        <f>IFERROR(Table1[[#This Row],[Female Ballots]]/Table1[[#This Row],[Female Population]],"0.0%")</f>
        <v>0</v>
      </c>
      <c r="W4444" s="130">
        <f>IFERROR(Table1[[#This Row],[Male Ballots]]/Table1[[#This Row],[Male Population]],"0.0%")</f>
        <v>0</v>
      </c>
      <c r="X4444" s="130">
        <f>IFERROR(Table1[[#This Row],[Total Ballots]]/Table1[[#This Row],[Total Population]],"0.0%")</f>
        <v>0</v>
      </c>
      <c r="Y4444" s="130" t="str">
        <f>IFERROR(Table1[[#This Row],[Female Ballots]]/Table1[[#This Row],[Female Voters]],"0.0%")</f>
        <v>0.0%</v>
      </c>
      <c r="Z4444" s="130" t="str">
        <f>IFERROR(Table1[[#This Row],[Male Ballots]]/Table1[[#This Row],[Male Voters]],"0.0%")</f>
        <v>0.0%</v>
      </c>
      <c r="AA4444" s="130" t="str">
        <f>IFERROR(Table1[[#This Row],[Total Ballots]]/Table1[[#This Row],[Total Voters]],"0.0%")</f>
        <v>0.0%</v>
      </c>
    </row>
    <row r="4445" spans="1:27" s="12" customFormat="1" x14ac:dyDescent="0.35">
      <c r="A4445" s="70" t="s">
        <v>26</v>
      </c>
      <c r="B4445" s="71">
        <v>2019</v>
      </c>
      <c r="C4445" s="71" t="s">
        <v>81</v>
      </c>
      <c r="D4445" s="71"/>
      <c r="E4445" s="72"/>
      <c r="F4445" s="81"/>
      <c r="G4445" s="82" t="s">
        <v>66</v>
      </c>
      <c r="H4445" s="66">
        <v>370.1703</v>
      </c>
      <c r="I4445" s="66">
        <v>365.16759999999999</v>
      </c>
      <c r="J4445" s="66">
        <v>735.33799999999997</v>
      </c>
      <c r="K4445" s="66">
        <v>0</v>
      </c>
      <c r="L4445" s="66">
        <v>0</v>
      </c>
      <c r="M4445" s="66">
        <v>0</v>
      </c>
      <c r="N4445" s="66">
        <v>0</v>
      </c>
      <c r="O4445" s="66">
        <v>0</v>
      </c>
      <c r="P4445" s="66">
        <v>0</v>
      </c>
      <c r="Q4445" s="66">
        <v>0</v>
      </c>
      <c r="R4445" s="73">
        <v>0</v>
      </c>
      <c r="S4445" s="130">
        <f>IFERROR(Table1[[#This Row],[Female Voters]]/Table1[[#This Row],[Female Population]],"0.0%")</f>
        <v>0</v>
      </c>
      <c r="T4445" s="130">
        <f>IFERROR(Table1[[#This Row],[Male Voters]]/Table1[[#This Row],[Male Population]],"0.0%")</f>
        <v>0</v>
      </c>
      <c r="U4445" s="130">
        <f>IFERROR(Table1[[#This Row],[Total Voters]]/Table1[[#This Row],[Total Population]],"0.0%")</f>
        <v>0</v>
      </c>
      <c r="V4445" s="130">
        <f>IFERROR(Table1[[#This Row],[Female Ballots]]/Table1[[#This Row],[Female Population]],"0.0%")</f>
        <v>0</v>
      </c>
      <c r="W4445" s="130">
        <f>IFERROR(Table1[[#This Row],[Male Ballots]]/Table1[[#This Row],[Male Population]],"0.0%")</f>
        <v>0</v>
      </c>
      <c r="X4445" s="130">
        <f>IFERROR(Table1[[#This Row],[Total Ballots]]/Table1[[#This Row],[Total Population]],"0.0%")</f>
        <v>0</v>
      </c>
      <c r="Y4445" s="130" t="str">
        <f>IFERROR(Table1[[#This Row],[Female Ballots]]/Table1[[#This Row],[Female Voters]],"0.0%")</f>
        <v>0.0%</v>
      </c>
      <c r="Z4445" s="130" t="str">
        <f>IFERROR(Table1[[#This Row],[Male Ballots]]/Table1[[#This Row],[Male Voters]],"0.0%")</f>
        <v>0.0%</v>
      </c>
      <c r="AA4445" s="130" t="str">
        <f>IFERROR(Table1[[#This Row],[Total Ballots]]/Table1[[#This Row],[Total Voters]],"0.0%")</f>
        <v>0.0%</v>
      </c>
    </row>
    <row r="4446" spans="1:27" s="12" customFormat="1" x14ac:dyDescent="0.35">
      <c r="A4446" s="70" t="s">
        <v>26</v>
      </c>
      <c r="B4446" s="71">
        <v>2019</v>
      </c>
      <c r="C4446" s="71" t="s">
        <v>81</v>
      </c>
      <c r="D4446" s="71"/>
      <c r="E4446" s="72"/>
      <c r="F4446" s="81"/>
      <c r="G4446" s="82" t="s">
        <v>67</v>
      </c>
      <c r="H4446" s="66">
        <v>688.31715999999994</v>
      </c>
      <c r="I4446" s="66">
        <v>670.30853000000002</v>
      </c>
      <c r="J4446" s="66">
        <v>1358.6256900000001</v>
      </c>
      <c r="K4446" s="66">
        <v>0</v>
      </c>
      <c r="L4446" s="66">
        <v>0</v>
      </c>
      <c r="M4446" s="66">
        <v>0</v>
      </c>
      <c r="N4446" s="66">
        <v>0</v>
      </c>
      <c r="O4446" s="66">
        <v>0</v>
      </c>
      <c r="P4446" s="66">
        <v>0</v>
      </c>
      <c r="Q4446" s="66">
        <v>0</v>
      </c>
      <c r="R4446" s="66">
        <v>0</v>
      </c>
      <c r="S4446" s="130">
        <f>IFERROR(Table1[[#This Row],[Female Voters]]/Table1[[#This Row],[Female Population]],"0.0%")</f>
        <v>0</v>
      </c>
      <c r="T4446" s="130">
        <f>IFERROR(Table1[[#This Row],[Male Voters]]/Table1[[#This Row],[Male Population]],"0.0%")</f>
        <v>0</v>
      </c>
      <c r="U4446" s="130">
        <f>IFERROR(Table1[[#This Row],[Total Voters]]/Table1[[#This Row],[Total Population]],"0.0%")</f>
        <v>0</v>
      </c>
      <c r="V4446" s="130">
        <f>IFERROR(Table1[[#This Row],[Female Ballots]]/Table1[[#This Row],[Female Population]],"0.0%")</f>
        <v>0</v>
      </c>
      <c r="W4446" s="130">
        <f>IFERROR(Table1[[#This Row],[Male Ballots]]/Table1[[#This Row],[Male Population]],"0.0%")</f>
        <v>0</v>
      </c>
      <c r="X4446" s="130">
        <f>IFERROR(Table1[[#This Row],[Total Ballots]]/Table1[[#This Row],[Total Population]],"0.0%")</f>
        <v>0</v>
      </c>
      <c r="Y4446" s="130" t="str">
        <f>IFERROR(Table1[[#This Row],[Female Ballots]]/Table1[[#This Row],[Female Voters]],"0.0%")</f>
        <v>0.0%</v>
      </c>
      <c r="Z4446" s="130" t="str">
        <f>IFERROR(Table1[[#This Row],[Male Ballots]]/Table1[[#This Row],[Male Voters]],"0.0%")</f>
        <v>0.0%</v>
      </c>
      <c r="AA4446" s="130" t="str">
        <f>IFERROR(Table1[[#This Row],[Total Ballots]]/Table1[[#This Row],[Total Voters]],"0.0%")</f>
        <v>0.0%</v>
      </c>
    </row>
    <row r="4447" spans="1:27" s="12" customFormat="1" x14ac:dyDescent="0.35">
      <c r="A4447" s="70" t="s">
        <v>45</v>
      </c>
      <c r="B4447" s="71">
        <v>2019</v>
      </c>
      <c r="C4447" s="71" t="s">
        <v>81</v>
      </c>
      <c r="D4447" s="71"/>
      <c r="E4447" s="72"/>
      <c r="F4447" s="81"/>
      <c r="G4447" s="82" t="s">
        <v>79</v>
      </c>
      <c r="H4447" s="66">
        <v>24104.9539</v>
      </c>
      <c r="I4447" s="66">
        <v>24955.993000000002</v>
      </c>
      <c r="J4447" s="66">
        <v>49060.948999999993</v>
      </c>
      <c r="K4447" s="66">
        <v>14151</v>
      </c>
      <c r="L4447" s="66">
        <v>12417</v>
      </c>
      <c r="M4447" s="66">
        <v>15</v>
      </c>
      <c r="N4447" s="66">
        <v>26583</v>
      </c>
      <c r="O4447" s="66">
        <v>4336</v>
      </c>
      <c r="P4447" s="66">
        <v>3493</v>
      </c>
      <c r="Q4447" s="66">
        <v>3</v>
      </c>
      <c r="R4447" s="73">
        <v>7832</v>
      </c>
      <c r="S4447" s="130">
        <f>IFERROR(Table1[[#This Row],[Female Voters]]/Table1[[#This Row],[Female Population]],"0.0%")</f>
        <v>0.58705774998391513</v>
      </c>
      <c r="T4447" s="130">
        <f>IFERROR(Table1[[#This Row],[Male Voters]]/Table1[[#This Row],[Male Population]],"0.0%")</f>
        <v>0.49755583758979249</v>
      </c>
      <c r="U4447" s="130">
        <f>IFERROR(Table1[[#This Row],[Total Voters]]/Table1[[#This Row],[Total Population]],"0.0%")</f>
        <v>0.54183623720772311</v>
      </c>
      <c r="V4447" s="130">
        <f>IFERROR(Table1[[#This Row],[Female Ballots]]/Table1[[#This Row],[Female Population]],"0.0%")</f>
        <v>0.17988003702425664</v>
      </c>
      <c r="W4447" s="130">
        <f>IFERROR(Table1[[#This Row],[Male Ballots]]/Table1[[#This Row],[Male Population]],"0.0%")</f>
        <v>0.13996638001942058</v>
      </c>
      <c r="X4447" s="130">
        <f>IFERROR(Table1[[#This Row],[Total Ballots]]/Table1[[#This Row],[Total Population]],"0.0%")</f>
        <v>0.15963816761881228</v>
      </c>
      <c r="Y4447" s="24">
        <f>Table1[[#This Row],[Female Ballots]]/Table1[[#This Row],[Female Voters]]</f>
        <v>0.30640944102890255</v>
      </c>
      <c r="Z4447" s="24">
        <f>Table1[[#This Row],[Male Ballots]]/Table1[[#This Row],[Male Voters]]</f>
        <v>0.28130788435209791</v>
      </c>
      <c r="AA4447" s="24">
        <f>Table1[[#This Row],[Total Ballots]]/Table1[[#This Row],[Total Voters]]</f>
        <v>0.29462438400481511</v>
      </c>
    </row>
    <row r="4448" spans="1:27" s="12" customFormat="1" x14ac:dyDescent="0.35">
      <c r="A4448" s="70" t="s">
        <v>45</v>
      </c>
      <c r="B4448" s="71">
        <v>2019</v>
      </c>
      <c r="C4448" s="71" t="s">
        <v>81</v>
      </c>
      <c r="D4448" s="71"/>
      <c r="E4448" s="72"/>
      <c r="F4448" s="81"/>
      <c r="G4448" s="82" t="s">
        <v>62</v>
      </c>
      <c r="H4448" s="66">
        <v>3506.8910999999998</v>
      </c>
      <c r="I4448" s="66">
        <v>3768.9199000000003</v>
      </c>
      <c r="J4448" s="66">
        <v>7275.8109999999997</v>
      </c>
      <c r="K4448" s="66">
        <v>1390</v>
      </c>
      <c r="L4448" s="66">
        <v>1329</v>
      </c>
      <c r="M4448" s="66">
        <v>3</v>
      </c>
      <c r="N4448" s="66">
        <v>2722</v>
      </c>
      <c r="O4448" s="66">
        <v>149</v>
      </c>
      <c r="P4448" s="66">
        <v>121</v>
      </c>
      <c r="Q4448" s="66">
        <v>1</v>
      </c>
      <c r="R4448" s="73">
        <v>271</v>
      </c>
      <c r="S4448" s="130">
        <f>IFERROR(Table1[[#This Row],[Female Voters]]/Table1[[#This Row],[Female Population]],"0.0%")</f>
        <v>0.39636246474833509</v>
      </c>
      <c r="T4448" s="130">
        <f>IFERROR(Table1[[#This Row],[Male Voters]]/Table1[[#This Row],[Male Population]],"0.0%")</f>
        <v>0.35262091932492379</v>
      </c>
      <c r="U4448" s="130">
        <f>IFERROR(Table1[[#This Row],[Total Voters]]/Table1[[#This Row],[Total Population]],"0.0%")</f>
        <v>0.37411636998267273</v>
      </c>
      <c r="V4448" s="130">
        <f>IFERROR(Table1[[#This Row],[Female Ballots]]/Table1[[#This Row],[Female Population]],"0.0%")</f>
        <v>4.2487774998202825E-2</v>
      </c>
      <c r="W4448" s="130">
        <f>IFERROR(Table1[[#This Row],[Male Ballots]]/Table1[[#This Row],[Male Population]],"0.0%")</f>
        <v>3.2104688666904274E-2</v>
      </c>
      <c r="X4448" s="130">
        <f>IFERROR(Table1[[#This Row],[Total Ballots]]/Table1[[#This Row],[Total Population]],"0.0%")</f>
        <v>3.724670693067756E-2</v>
      </c>
      <c r="Y4448" s="24">
        <f>Table1[[#This Row],[Female Ballots]]/Table1[[#This Row],[Female Voters]]</f>
        <v>0.10719424460431655</v>
      </c>
      <c r="Z4448" s="24">
        <f>Table1[[#This Row],[Male Ballots]]/Table1[[#This Row],[Male Voters]]</f>
        <v>9.1045899172310013E-2</v>
      </c>
      <c r="AA4448" s="24">
        <f>Table1[[#This Row],[Total Ballots]]/Table1[[#This Row],[Total Voters]]</f>
        <v>9.9559147685525345E-2</v>
      </c>
    </row>
    <row r="4449" spans="1:27" s="12" customFormat="1" x14ac:dyDescent="0.35">
      <c r="A4449" s="70" t="s">
        <v>45</v>
      </c>
      <c r="B4449" s="71">
        <v>2019</v>
      </c>
      <c r="C4449" s="71" t="s">
        <v>81</v>
      </c>
      <c r="D4449" s="71"/>
      <c r="E4449" s="72"/>
      <c r="F4449" s="81"/>
      <c r="G4449" s="82" t="s">
        <v>63</v>
      </c>
      <c r="H4449" s="66">
        <v>3330.009</v>
      </c>
      <c r="I4449" s="66">
        <v>4227.0140000000001</v>
      </c>
      <c r="J4449" s="66">
        <v>7557.0230000000001</v>
      </c>
      <c r="K4449" s="66">
        <v>2093</v>
      </c>
      <c r="L4449" s="66">
        <v>1917</v>
      </c>
      <c r="M4449" s="66">
        <v>2</v>
      </c>
      <c r="N4449" s="66">
        <v>4012</v>
      </c>
      <c r="O4449" s="66">
        <v>229</v>
      </c>
      <c r="P4449" s="66">
        <v>200</v>
      </c>
      <c r="Q4449" s="66"/>
      <c r="R4449" s="73">
        <v>429</v>
      </c>
      <c r="S4449" s="130">
        <f>IFERROR(Table1[[#This Row],[Female Voters]]/Table1[[#This Row],[Female Population]],"0.0%")</f>
        <v>0.62852682980736685</v>
      </c>
      <c r="T4449" s="130">
        <f>IFERROR(Table1[[#This Row],[Male Voters]]/Table1[[#This Row],[Male Population]],"0.0%")</f>
        <v>0.45351162782995275</v>
      </c>
      <c r="U4449" s="130">
        <f>IFERROR(Table1[[#This Row],[Total Voters]]/Table1[[#This Row],[Total Population]],"0.0%")</f>
        <v>0.53089688889394671</v>
      </c>
      <c r="V4449" s="130">
        <f>IFERROR(Table1[[#This Row],[Female Ballots]]/Table1[[#This Row],[Female Population]],"0.0%")</f>
        <v>6.8768582907733883E-2</v>
      </c>
      <c r="W4449" s="130">
        <f>IFERROR(Table1[[#This Row],[Male Ballots]]/Table1[[#This Row],[Male Population]],"0.0%")</f>
        <v>4.7314723821591319E-2</v>
      </c>
      <c r="X4449" s="130">
        <f>IFERROR(Table1[[#This Row],[Total Ballots]]/Table1[[#This Row],[Total Population]],"0.0%")</f>
        <v>5.6768386175349739E-2</v>
      </c>
      <c r="Y4449" s="24">
        <f>Table1[[#This Row],[Female Ballots]]/Table1[[#This Row],[Female Voters]]</f>
        <v>0.10941232680363115</v>
      </c>
      <c r="Z4449" s="24">
        <f>Table1[[#This Row],[Male Ballots]]/Table1[[#This Row],[Male Voters]]</f>
        <v>0.10432968179447052</v>
      </c>
      <c r="AA4449" s="24">
        <f>Table1[[#This Row],[Total Ballots]]/Table1[[#This Row],[Total Voters]]</f>
        <v>0.10692921236291127</v>
      </c>
    </row>
    <row r="4450" spans="1:27" s="12" customFormat="1" x14ac:dyDescent="0.35">
      <c r="A4450" s="70" t="s">
        <v>45</v>
      </c>
      <c r="B4450" s="71">
        <v>2019</v>
      </c>
      <c r="C4450" s="71" t="s">
        <v>81</v>
      </c>
      <c r="D4450" s="71"/>
      <c r="E4450" s="72"/>
      <c r="F4450" s="81"/>
      <c r="G4450" s="82" t="s">
        <v>64</v>
      </c>
      <c r="H4450" s="66">
        <v>3463.009</v>
      </c>
      <c r="I4450" s="66">
        <v>4000.0149999999999</v>
      </c>
      <c r="J4450" s="66">
        <v>7463.0249999999996</v>
      </c>
      <c r="K4450" s="66">
        <v>2042</v>
      </c>
      <c r="L4450" s="66">
        <v>1862</v>
      </c>
      <c r="M4450" s="66">
        <v>7</v>
      </c>
      <c r="N4450" s="66">
        <v>3911</v>
      </c>
      <c r="O4450" s="66">
        <v>367</v>
      </c>
      <c r="P4450" s="66">
        <v>307</v>
      </c>
      <c r="Q4450" s="66"/>
      <c r="R4450" s="73">
        <v>674</v>
      </c>
      <c r="S4450" s="130">
        <f>IFERROR(Table1[[#This Row],[Female Voters]]/Table1[[#This Row],[Female Population]],"0.0%")</f>
        <v>0.58966061018033744</v>
      </c>
      <c r="T4450" s="130">
        <f>IFERROR(Table1[[#This Row],[Male Voters]]/Table1[[#This Row],[Male Population]],"0.0%")</f>
        <v>0.46549825438154607</v>
      </c>
      <c r="U4450" s="130">
        <f>IFERROR(Table1[[#This Row],[Total Voters]]/Table1[[#This Row],[Total Population]],"0.0%")</f>
        <v>0.52405023432187348</v>
      </c>
      <c r="V4450" s="130">
        <f>IFERROR(Table1[[#This Row],[Female Ballots]]/Table1[[#This Row],[Female Population]],"0.0%")</f>
        <v>0.10597720075229375</v>
      </c>
      <c r="W4450" s="130">
        <f>IFERROR(Table1[[#This Row],[Male Ballots]]/Table1[[#This Row],[Male Population]],"0.0%")</f>
        <v>7.6749712188579289E-2</v>
      </c>
      <c r="X4450" s="130">
        <f>IFERROR(Table1[[#This Row],[Total Ballots]]/Table1[[#This Row],[Total Population]],"0.0%")</f>
        <v>9.0311904355137501E-2</v>
      </c>
      <c r="Y4450" s="24">
        <f>Table1[[#This Row],[Female Ballots]]/Table1[[#This Row],[Female Voters]]</f>
        <v>0.17972575905974536</v>
      </c>
      <c r="Z4450" s="24">
        <f>Table1[[#This Row],[Male Ballots]]/Table1[[#This Row],[Male Voters]]</f>
        <v>0.16487647690655211</v>
      </c>
      <c r="AA4450" s="24">
        <f>Table1[[#This Row],[Total Ballots]]/Table1[[#This Row],[Total Voters]]</f>
        <v>0.17233444131935566</v>
      </c>
    </row>
    <row r="4451" spans="1:27" s="12" customFormat="1" x14ac:dyDescent="0.35">
      <c r="A4451" s="70" t="s">
        <v>45</v>
      </c>
      <c r="B4451" s="71">
        <v>2019</v>
      </c>
      <c r="C4451" s="71" t="s">
        <v>81</v>
      </c>
      <c r="D4451" s="71"/>
      <c r="E4451" s="72"/>
      <c r="F4451" s="81"/>
      <c r="G4451" s="82" t="s">
        <v>65</v>
      </c>
      <c r="H4451" s="66">
        <v>3336.009</v>
      </c>
      <c r="I4451" s="66">
        <v>3584.0110000000004</v>
      </c>
      <c r="J4451" s="66">
        <v>6920.0190000000002</v>
      </c>
      <c r="K4451" s="66">
        <v>1895</v>
      </c>
      <c r="L4451" s="66">
        <v>1712</v>
      </c>
      <c r="M4451" s="66"/>
      <c r="N4451" s="66">
        <v>3607</v>
      </c>
      <c r="O4451" s="66">
        <v>445</v>
      </c>
      <c r="P4451" s="66">
        <v>349</v>
      </c>
      <c r="Q4451" s="66"/>
      <c r="R4451" s="73">
        <v>794</v>
      </c>
      <c r="S4451" s="130">
        <f>IFERROR(Table1[[#This Row],[Female Voters]]/Table1[[#This Row],[Female Population]],"0.0%")</f>
        <v>0.5680440310562711</v>
      </c>
      <c r="T4451" s="130">
        <f>IFERROR(Table1[[#This Row],[Male Voters]]/Table1[[#This Row],[Male Population]],"0.0%")</f>
        <v>0.47767710534370567</v>
      </c>
      <c r="U4451" s="130">
        <f>IFERROR(Table1[[#This Row],[Total Voters]]/Table1[[#This Row],[Total Population]],"0.0%")</f>
        <v>0.52124134341249639</v>
      </c>
      <c r="V4451" s="130">
        <f>IFERROR(Table1[[#This Row],[Female Ballots]]/Table1[[#This Row],[Female Population]],"0.0%")</f>
        <v>0.13339292549870219</v>
      </c>
      <c r="W4451" s="130">
        <f>IFERROR(Table1[[#This Row],[Male Ballots]]/Table1[[#This Row],[Male Population]],"0.0%")</f>
        <v>9.7376933273921301E-2</v>
      </c>
      <c r="X4451" s="130">
        <f>IFERROR(Table1[[#This Row],[Total Ballots]]/Table1[[#This Row],[Total Population]],"0.0%")</f>
        <v>0.11473956935667373</v>
      </c>
      <c r="Y4451" s="24">
        <f>Table1[[#This Row],[Female Ballots]]/Table1[[#This Row],[Female Voters]]</f>
        <v>0.23482849604221637</v>
      </c>
      <c r="Z4451" s="24">
        <f>Table1[[#This Row],[Male Ballots]]/Table1[[#This Row],[Male Voters]]</f>
        <v>0.20385514018691589</v>
      </c>
      <c r="AA4451" s="24">
        <f>Table1[[#This Row],[Total Ballots]]/Table1[[#This Row],[Total Voters]]</f>
        <v>0.22012752980316053</v>
      </c>
    </row>
    <row r="4452" spans="1:27" s="12" customFormat="1" x14ac:dyDescent="0.35">
      <c r="A4452" s="70" t="s">
        <v>45</v>
      </c>
      <c r="B4452" s="71">
        <v>2019</v>
      </c>
      <c r="C4452" s="71" t="s">
        <v>81</v>
      </c>
      <c r="D4452" s="71"/>
      <c r="E4452" s="72"/>
      <c r="F4452" s="81"/>
      <c r="G4452" s="82" t="s">
        <v>66</v>
      </c>
      <c r="H4452" s="66">
        <v>3949.009</v>
      </c>
      <c r="I4452" s="66">
        <v>3853.0120000000002</v>
      </c>
      <c r="J4452" s="66">
        <v>7802.0210000000006</v>
      </c>
      <c r="K4452" s="66">
        <v>2406</v>
      </c>
      <c r="L4452" s="66">
        <v>2136</v>
      </c>
      <c r="M4452" s="66">
        <v>3</v>
      </c>
      <c r="N4452" s="66">
        <v>4545</v>
      </c>
      <c r="O4452" s="66">
        <v>871</v>
      </c>
      <c r="P4452" s="66">
        <v>668</v>
      </c>
      <c r="Q4452" s="66">
        <v>2</v>
      </c>
      <c r="R4452" s="73">
        <v>1541</v>
      </c>
      <c r="S4452" s="130">
        <f>IFERROR(Table1[[#This Row],[Female Voters]]/Table1[[#This Row],[Female Population]],"0.0%")</f>
        <v>0.60926678060242456</v>
      </c>
      <c r="T4452" s="130">
        <f>IFERROR(Table1[[#This Row],[Male Voters]]/Table1[[#This Row],[Male Population]],"0.0%")</f>
        <v>0.55437148911033751</v>
      </c>
      <c r="U4452" s="130">
        <f>IFERROR(Table1[[#This Row],[Total Voters]]/Table1[[#This Row],[Total Population]],"0.0%")</f>
        <v>0.58254136972971482</v>
      </c>
      <c r="V4452" s="130">
        <f>IFERROR(Table1[[#This Row],[Female Ballots]]/Table1[[#This Row],[Female Population]],"0.0%")</f>
        <v>0.22056166496455187</v>
      </c>
      <c r="W4452" s="130">
        <f>IFERROR(Table1[[#This Row],[Male Ballots]]/Table1[[#This Row],[Male Population]],"0.0%")</f>
        <v>0.17337085895398197</v>
      </c>
      <c r="X4452" s="130">
        <f>IFERROR(Table1[[#This Row],[Total Ballots]]/Table1[[#This Row],[Total Population]],"0.0%")</f>
        <v>0.19751292645841378</v>
      </c>
      <c r="Y4452" s="24">
        <f>Table1[[#This Row],[Female Ballots]]/Table1[[#This Row],[Female Voters]]</f>
        <v>0.36201163757273486</v>
      </c>
      <c r="Z4452" s="24">
        <f>Table1[[#This Row],[Male Ballots]]/Table1[[#This Row],[Male Voters]]</f>
        <v>0.31273408239700373</v>
      </c>
      <c r="AA4452" s="24">
        <f>Table1[[#This Row],[Total Ballots]]/Table1[[#This Row],[Total Voters]]</f>
        <v>0.33905390539053903</v>
      </c>
    </row>
    <row r="4453" spans="1:27" s="12" customFormat="1" x14ac:dyDescent="0.35">
      <c r="A4453" s="70" t="s">
        <v>45</v>
      </c>
      <c r="B4453" s="71">
        <v>2019</v>
      </c>
      <c r="C4453" s="71" t="s">
        <v>81</v>
      </c>
      <c r="D4453" s="71"/>
      <c r="E4453" s="72"/>
      <c r="F4453" s="81"/>
      <c r="G4453" s="82" t="s">
        <v>67</v>
      </c>
      <c r="H4453" s="66">
        <v>6520.0268000000005</v>
      </c>
      <c r="I4453" s="66">
        <v>5523.0210999999999</v>
      </c>
      <c r="J4453" s="66">
        <v>12043.05</v>
      </c>
      <c r="K4453" s="66">
        <v>4325</v>
      </c>
      <c r="L4453" s="66">
        <v>3461</v>
      </c>
      <c r="M4453" s="66"/>
      <c r="N4453" s="66">
        <v>7786</v>
      </c>
      <c r="O4453" s="66">
        <v>2275</v>
      </c>
      <c r="P4453" s="66">
        <v>1848</v>
      </c>
      <c r="Q4453" s="66"/>
      <c r="R4453" s="66">
        <v>4123</v>
      </c>
      <c r="S4453" s="130">
        <f>IFERROR(Table1[[#This Row],[Female Voters]]/Table1[[#This Row],[Female Population]],"0.0%")</f>
        <v>0.66334083166652014</v>
      </c>
      <c r="T4453" s="130">
        <f>IFERROR(Table1[[#This Row],[Male Voters]]/Table1[[#This Row],[Male Population]],"0.0%")</f>
        <v>0.62664978774026414</v>
      </c>
      <c r="U4453" s="130">
        <f>IFERROR(Table1[[#This Row],[Total Voters]]/Table1[[#This Row],[Total Population]],"0.0%")</f>
        <v>0.64651396448574083</v>
      </c>
      <c r="V4453" s="130">
        <f>IFERROR(Table1[[#This Row],[Female Ballots]]/Table1[[#This Row],[Female Population]],"0.0%")</f>
        <v>0.34892494613672442</v>
      </c>
      <c r="W4453" s="130">
        <f>IFERROR(Table1[[#This Row],[Male Ballots]]/Table1[[#This Row],[Male Population]],"0.0%")</f>
        <v>0.33459948215660446</v>
      </c>
      <c r="X4453" s="130">
        <f>IFERROR(Table1[[#This Row],[Total Ballots]]/Table1[[#This Row],[Total Population]],"0.0%")</f>
        <v>0.34235513428907133</v>
      </c>
      <c r="Y4453" s="24">
        <f>Table1[[#This Row],[Female Ballots]]/Table1[[#This Row],[Female Voters]]</f>
        <v>0.52601156069364163</v>
      </c>
      <c r="Z4453" s="24">
        <f>Table1[[#This Row],[Male Ballots]]/Table1[[#This Row],[Male Voters]]</f>
        <v>0.53394972551285758</v>
      </c>
      <c r="AA4453" s="24">
        <f>Table1[[#This Row],[Total Ballots]]/Table1[[#This Row],[Total Voters]]</f>
        <v>0.52954020035961979</v>
      </c>
    </row>
    <row r="4454" spans="1:27" s="12" customFormat="1" x14ac:dyDescent="0.35">
      <c r="A4454" s="70" t="s">
        <v>35</v>
      </c>
      <c r="B4454" s="71">
        <v>2019</v>
      </c>
      <c r="C4454" s="71" t="s">
        <v>81</v>
      </c>
      <c r="D4454" s="71"/>
      <c r="E4454" s="72"/>
      <c r="F4454" s="81"/>
      <c r="G4454" s="82" t="s">
        <v>79</v>
      </c>
      <c r="H4454" s="66">
        <v>92038.976999999999</v>
      </c>
      <c r="I4454" s="66">
        <v>87396.985000000001</v>
      </c>
      <c r="J4454" s="66">
        <v>179435.95199999999</v>
      </c>
      <c r="K4454" s="66">
        <v>76756</v>
      </c>
      <c r="L4454" s="66">
        <v>70349</v>
      </c>
      <c r="M4454" s="66">
        <v>95</v>
      </c>
      <c r="N4454" s="66">
        <v>147200</v>
      </c>
      <c r="O4454" s="66">
        <v>31112</v>
      </c>
      <c r="P4454" s="66">
        <v>27015</v>
      </c>
      <c r="Q4454" s="66">
        <v>60</v>
      </c>
      <c r="R4454" s="73">
        <v>58187</v>
      </c>
      <c r="S4454" s="130">
        <f>IFERROR(Table1[[#This Row],[Female Voters]]/Table1[[#This Row],[Female Population]],"0.0%")</f>
        <v>0.83395103359308309</v>
      </c>
      <c r="T4454" s="130">
        <f>IFERROR(Table1[[#This Row],[Male Voters]]/Table1[[#This Row],[Male Population]],"0.0%")</f>
        <v>0.80493623435636819</v>
      </c>
      <c r="U4454" s="130">
        <f>IFERROR(Table1[[#This Row],[Total Voters]]/Table1[[#This Row],[Total Population]],"0.0%")</f>
        <v>0.82034842159167753</v>
      </c>
      <c r="V4454" s="130">
        <f>IFERROR(Table1[[#This Row],[Female Ballots]]/Table1[[#This Row],[Female Population]],"0.0%")</f>
        <v>0.33803070192751056</v>
      </c>
      <c r="W4454" s="130">
        <f>IFERROR(Table1[[#This Row],[Male Ballots]]/Table1[[#This Row],[Male Population]],"0.0%")</f>
        <v>0.30910677296247691</v>
      </c>
      <c r="X4454" s="130">
        <f>IFERROR(Table1[[#This Row],[Total Ballots]]/Table1[[#This Row],[Total Population]],"0.0%")</f>
        <v>0.32427726635295473</v>
      </c>
      <c r="Y4454" s="24">
        <f>Table1[[#This Row],[Female Ballots]]/Table1[[#This Row],[Female Voters]]</f>
        <v>0.40533639064047111</v>
      </c>
      <c r="Z4454" s="24">
        <f>Table1[[#This Row],[Male Ballots]]/Table1[[#This Row],[Male Voters]]</f>
        <v>0.38401398740564896</v>
      </c>
      <c r="AA4454" s="24">
        <f>Table1[[#This Row],[Total Ballots]]/Table1[[#This Row],[Total Voters]]</f>
        <v>0.39529211956521737</v>
      </c>
    </row>
    <row r="4455" spans="1:27" s="12" customFormat="1" x14ac:dyDescent="0.35">
      <c r="A4455" s="70" t="s">
        <v>35</v>
      </c>
      <c r="B4455" s="71">
        <v>2019</v>
      </c>
      <c r="C4455" s="71" t="s">
        <v>81</v>
      </c>
      <c r="D4455" s="71"/>
      <c r="E4455" s="72"/>
      <c r="F4455" s="81"/>
      <c r="G4455" s="82" t="s">
        <v>62</v>
      </c>
      <c r="H4455" s="66">
        <v>14572.976999999999</v>
      </c>
      <c r="I4455" s="66">
        <v>13865.986999999999</v>
      </c>
      <c r="J4455" s="66">
        <v>28438.964</v>
      </c>
      <c r="K4455" s="66">
        <v>9020</v>
      </c>
      <c r="L4455" s="66">
        <v>7753</v>
      </c>
      <c r="M4455" s="66">
        <v>26</v>
      </c>
      <c r="N4455" s="66">
        <v>16799</v>
      </c>
      <c r="O4455" s="66">
        <v>1623</v>
      </c>
      <c r="P4455" s="66">
        <v>1363</v>
      </c>
      <c r="Q4455" s="66">
        <v>17</v>
      </c>
      <c r="R4455" s="73">
        <v>3003</v>
      </c>
      <c r="S4455" s="130">
        <f>IFERROR(Table1[[#This Row],[Female Voters]]/Table1[[#This Row],[Female Population]],"0.0%")</f>
        <v>0.61895383489591738</v>
      </c>
      <c r="T4455" s="130">
        <f>IFERROR(Table1[[#This Row],[Male Voters]]/Table1[[#This Row],[Male Population]],"0.0%")</f>
        <v>0.55913798274872173</v>
      </c>
      <c r="U4455" s="130">
        <f>IFERROR(Table1[[#This Row],[Total Voters]]/Table1[[#This Row],[Total Population]],"0.0%")</f>
        <v>0.59070365573091899</v>
      </c>
      <c r="V4455" s="130">
        <f>IFERROR(Table1[[#This Row],[Female Ballots]]/Table1[[#This Row],[Female Population]],"0.0%")</f>
        <v>0.1113705181858175</v>
      </c>
      <c r="W4455" s="130">
        <f>IFERROR(Table1[[#This Row],[Male Ballots]]/Table1[[#This Row],[Male Population]],"0.0%")</f>
        <v>9.8298087254805599E-2</v>
      </c>
      <c r="X4455" s="130">
        <f>IFERROR(Table1[[#This Row],[Total Ballots]]/Table1[[#This Row],[Total Population]],"0.0%")</f>
        <v>0.10559456385260729</v>
      </c>
      <c r="Y4455" s="24">
        <f>Table1[[#This Row],[Female Ballots]]/Table1[[#This Row],[Female Voters]]</f>
        <v>0.17993348115299335</v>
      </c>
      <c r="Z4455" s="24">
        <f>Table1[[#This Row],[Male Ballots]]/Table1[[#This Row],[Male Voters]]</f>
        <v>0.1758029150006449</v>
      </c>
      <c r="AA4455" s="24">
        <f>Table1[[#This Row],[Total Ballots]]/Table1[[#This Row],[Total Voters]]</f>
        <v>0.17876064051431634</v>
      </c>
    </row>
    <row r="4456" spans="1:27" s="12" customFormat="1" x14ac:dyDescent="0.35">
      <c r="A4456" s="70" t="s">
        <v>35</v>
      </c>
      <c r="B4456" s="71">
        <v>2019</v>
      </c>
      <c r="C4456" s="71" t="s">
        <v>81</v>
      </c>
      <c r="D4456" s="71"/>
      <c r="E4456" s="72"/>
      <c r="F4456" s="81"/>
      <c r="G4456" s="82" t="s">
        <v>63</v>
      </c>
      <c r="H4456" s="66">
        <v>14586.995999999999</v>
      </c>
      <c r="I4456" s="66">
        <v>15577.993999999999</v>
      </c>
      <c r="J4456" s="66">
        <v>30164.989999999998</v>
      </c>
      <c r="K4456" s="66">
        <v>12572</v>
      </c>
      <c r="L4456" s="66">
        <v>12265</v>
      </c>
      <c r="M4456" s="66">
        <v>29</v>
      </c>
      <c r="N4456" s="66">
        <v>24866</v>
      </c>
      <c r="O4456" s="66">
        <v>2815</v>
      </c>
      <c r="P4456" s="66">
        <v>2368</v>
      </c>
      <c r="Q4456" s="66">
        <v>23</v>
      </c>
      <c r="R4456" s="73">
        <v>5206</v>
      </c>
      <c r="S4456" s="130">
        <f>IFERROR(Table1[[#This Row],[Female Voters]]/Table1[[#This Row],[Female Population]],"0.0%")</f>
        <v>0.86186353927840942</v>
      </c>
      <c r="T4456" s="130">
        <f>IFERROR(Table1[[#This Row],[Male Voters]]/Table1[[#This Row],[Male Population]],"0.0%")</f>
        <v>0.78732858672304029</v>
      </c>
      <c r="U4456" s="130">
        <f>IFERROR(Table1[[#This Row],[Total Voters]]/Table1[[#This Row],[Total Population]],"0.0%")</f>
        <v>0.82433310934298343</v>
      </c>
      <c r="V4456" s="130">
        <f>IFERROR(Table1[[#This Row],[Female Ballots]]/Table1[[#This Row],[Female Population]],"0.0%")</f>
        <v>0.19298010364848253</v>
      </c>
      <c r="W4456" s="130">
        <f>IFERROR(Table1[[#This Row],[Male Ballots]]/Table1[[#This Row],[Male Population]],"0.0%")</f>
        <v>0.1520093023530501</v>
      </c>
      <c r="X4456" s="130">
        <f>IFERROR(Table1[[#This Row],[Total Ballots]]/Table1[[#This Row],[Total Population]],"0.0%")</f>
        <v>0.17258417788303596</v>
      </c>
      <c r="Y4456" s="24">
        <f>Table1[[#This Row],[Female Ballots]]/Table1[[#This Row],[Female Voters]]</f>
        <v>0.22391027680559974</v>
      </c>
      <c r="Z4456" s="24">
        <f>Table1[[#This Row],[Male Ballots]]/Table1[[#This Row],[Male Voters]]</f>
        <v>0.19306971055849981</v>
      </c>
      <c r="AA4456" s="24">
        <f>Table1[[#This Row],[Total Ballots]]/Table1[[#This Row],[Total Voters]]</f>
        <v>0.20936218129172363</v>
      </c>
    </row>
    <row r="4457" spans="1:27" s="12" customFormat="1" x14ac:dyDescent="0.35">
      <c r="A4457" s="70" t="s">
        <v>35</v>
      </c>
      <c r="B4457" s="71">
        <v>2019</v>
      </c>
      <c r="C4457" s="71" t="s">
        <v>81</v>
      </c>
      <c r="D4457" s="71"/>
      <c r="E4457" s="72"/>
      <c r="F4457" s="81"/>
      <c r="G4457" s="82" t="s">
        <v>64</v>
      </c>
      <c r="H4457" s="66">
        <v>13675</v>
      </c>
      <c r="I4457" s="66">
        <v>13733</v>
      </c>
      <c r="J4457" s="66">
        <v>27408</v>
      </c>
      <c r="K4457" s="66">
        <v>11551</v>
      </c>
      <c r="L4457" s="66">
        <v>11236</v>
      </c>
      <c r="M4457" s="66">
        <v>11</v>
      </c>
      <c r="N4457" s="66">
        <v>22798</v>
      </c>
      <c r="O4457" s="66">
        <v>3499</v>
      </c>
      <c r="P4457" s="66">
        <v>3167</v>
      </c>
      <c r="Q4457" s="66">
        <v>5</v>
      </c>
      <c r="R4457" s="73">
        <v>6671</v>
      </c>
      <c r="S4457" s="130">
        <f>IFERROR(Table1[[#This Row],[Female Voters]]/Table1[[#This Row],[Female Population]],"0.0%")</f>
        <v>0.84468007312614257</v>
      </c>
      <c r="T4457" s="130">
        <f>IFERROR(Table1[[#This Row],[Male Voters]]/Table1[[#This Row],[Male Population]],"0.0%")</f>
        <v>0.81817519842714626</v>
      </c>
      <c r="U4457" s="130">
        <f>IFERROR(Table1[[#This Row],[Total Voters]]/Table1[[#This Row],[Total Population]],"0.0%")</f>
        <v>0.83180093403385869</v>
      </c>
      <c r="V4457" s="130">
        <f>IFERROR(Table1[[#This Row],[Female Ballots]]/Table1[[#This Row],[Female Population]],"0.0%")</f>
        <v>0.25586837294332726</v>
      </c>
      <c r="W4457" s="130">
        <f>IFERROR(Table1[[#This Row],[Male Ballots]]/Table1[[#This Row],[Male Population]],"0.0%")</f>
        <v>0.23061239350469673</v>
      </c>
      <c r="X4457" s="130">
        <f>IFERROR(Table1[[#This Row],[Total Ballots]]/Table1[[#This Row],[Total Population]],"0.0%")</f>
        <v>0.24339608873321658</v>
      </c>
      <c r="Y4457" s="24">
        <f>Table1[[#This Row],[Female Ballots]]/Table1[[#This Row],[Female Voters]]</f>
        <v>0.30291749632066489</v>
      </c>
      <c r="Z4457" s="24">
        <f>Table1[[#This Row],[Male Ballots]]/Table1[[#This Row],[Male Voters]]</f>
        <v>0.28186187255250977</v>
      </c>
      <c r="AA4457" s="24">
        <f>Table1[[#This Row],[Total Ballots]]/Table1[[#This Row],[Total Voters]]</f>
        <v>0.29261338713922275</v>
      </c>
    </row>
    <row r="4458" spans="1:27" s="12" customFormat="1" x14ac:dyDescent="0.35">
      <c r="A4458" s="70" t="s">
        <v>35</v>
      </c>
      <c r="B4458" s="71">
        <v>2019</v>
      </c>
      <c r="C4458" s="71" t="s">
        <v>81</v>
      </c>
      <c r="D4458" s="71"/>
      <c r="E4458" s="72"/>
      <c r="F4458" s="81"/>
      <c r="G4458" s="82" t="s">
        <v>65</v>
      </c>
      <c r="H4458" s="66">
        <v>12796.002</v>
      </c>
      <c r="I4458" s="66">
        <v>12343.001</v>
      </c>
      <c r="J4458" s="66">
        <v>25139</v>
      </c>
      <c r="K4458" s="66">
        <v>10801</v>
      </c>
      <c r="L4458" s="66">
        <v>10161</v>
      </c>
      <c r="M4458" s="66">
        <v>7</v>
      </c>
      <c r="N4458" s="66">
        <v>20969</v>
      </c>
      <c r="O4458" s="66">
        <v>4059</v>
      </c>
      <c r="P4458" s="66">
        <v>3529</v>
      </c>
      <c r="Q4458" s="66">
        <v>1</v>
      </c>
      <c r="R4458" s="73">
        <v>7589</v>
      </c>
      <c r="S4458" s="130">
        <f>IFERROR(Table1[[#This Row],[Female Voters]]/Table1[[#This Row],[Female Population]],"0.0%")</f>
        <v>0.8440917717893448</v>
      </c>
      <c r="T4458" s="130">
        <f>IFERROR(Table1[[#This Row],[Male Voters]]/Table1[[#This Row],[Male Population]],"0.0%")</f>
        <v>0.82321957196633133</v>
      </c>
      <c r="U4458" s="130">
        <f>IFERROR(Table1[[#This Row],[Total Voters]]/Table1[[#This Row],[Total Population]],"0.0%")</f>
        <v>0.83412228012251877</v>
      </c>
      <c r="V4458" s="130">
        <f>IFERROR(Table1[[#This Row],[Female Ballots]]/Table1[[#This Row],[Female Population]],"0.0%")</f>
        <v>0.31720845307776602</v>
      </c>
      <c r="W4458" s="130">
        <f>IFERROR(Table1[[#This Row],[Male Ballots]]/Table1[[#This Row],[Male Population]],"0.0%")</f>
        <v>0.28591101953244596</v>
      </c>
      <c r="X4458" s="130">
        <f>IFERROR(Table1[[#This Row],[Total Ballots]]/Table1[[#This Row],[Total Population]],"0.0%")</f>
        <v>0.30188153864513306</v>
      </c>
      <c r="Y4458" s="24">
        <f>Table1[[#This Row],[Female Ballots]]/Table1[[#This Row],[Female Voters]]</f>
        <v>0.37579853717248402</v>
      </c>
      <c r="Z4458" s="24">
        <f>Table1[[#This Row],[Male Ballots]]/Table1[[#This Row],[Male Voters]]</f>
        <v>0.34730833579372111</v>
      </c>
      <c r="AA4458" s="24">
        <f>Table1[[#This Row],[Total Ballots]]/Table1[[#This Row],[Total Voters]]</f>
        <v>0.36191520816443323</v>
      </c>
    </row>
    <row r="4459" spans="1:27" s="12" customFormat="1" x14ac:dyDescent="0.35">
      <c r="A4459" s="70" t="s">
        <v>35</v>
      </c>
      <c r="B4459" s="71">
        <v>2019</v>
      </c>
      <c r="C4459" s="71" t="s">
        <v>81</v>
      </c>
      <c r="D4459" s="71"/>
      <c r="E4459" s="72"/>
      <c r="F4459" s="81"/>
      <c r="G4459" s="82" t="s">
        <v>66</v>
      </c>
      <c r="H4459" s="66">
        <v>14530.002</v>
      </c>
      <c r="I4459" s="66">
        <v>13226.002</v>
      </c>
      <c r="J4459" s="66">
        <v>27756</v>
      </c>
      <c r="K4459" s="66">
        <v>12761</v>
      </c>
      <c r="L4459" s="66">
        <v>11375</v>
      </c>
      <c r="M4459" s="66">
        <v>14</v>
      </c>
      <c r="N4459" s="66">
        <v>24150</v>
      </c>
      <c r="O4459" s="66">
        <v>6235</v>
      </c>
      <c r="P4459" s="66">
        <v>5199</v>
      </c>
      <c r="Q4459" s="66">
        <v>7</v>
      </c>
      <c r="R4459" s="73">
        <v>11441</v>
      </c>
      <c r="S4459" s="130">
        <f>IFERROR(Table1[[#This Row],[Female Voters]]/Table1[[#This Row],[Female Population]],"0.0%")</f>
        <v>0.87825177174786351</v>
      </c>
      <c r="T4459" s="130">
        <f>IFERROR(Table1[[#This Row],[Male Voters]]/Table1[[#This Row],[Male Population]],"0.0%")</f>
        <v>0.86004825948158781</v>
      </c>
      <c r="U4459" s="130">
        <f>IFERROR(Table1[[#This Row],[Total Voters]]/Table1[[#This Row],[Total Population]],"0.0%")</f>
        <v>0.87008214440121057</v>
      </c>
      <c r="V4459" s="130">
        <f>IFERROR(Table1[[#This Row],[Female Ballots]]/Table1[[#This Row],[Female Population]],"0.0%")</f>
        <v>0.42911212262737469</v>
      </c>
      <c r="W4459" s="130">
        <f>IFERROR(Table1[[#This Row],[Male Ballots]]/Table1[[#This Row],[Male Population]],"0.0%")</f>
        <v>0.39308930998195823</v>
      </c>
      <c r="X4459" s="130">
        <f>IFERROR(Table1[[#This Row],[Total Ballots]]/Table1[[#This Row],[Total Population]],"0.0%")</f>
        <v>0.41219916414468943</v>
      </c>
      <c r="Y4459" s="24">
        <f>Table1[[#This Row],[Female Ballots]]/Table1[[#This Row],[Female Voters]]</f>
        <v>0.48859807225139096</v>
      </c>
      <c r="Z4459" s="24">
        <f>Table1[[#This Row],[Male Ballots]]/Table1[[#This Row],[Male Voters]]</f>
        <v>0.45705494505494504</v>
      </c>
      <c r="AA4459" s="24">
        <f>Table1[[#This Row],[Total Ballots]]/Table1[[#This Row],[Total Voters]]</f>
        <v>0.47374741200828158</v>
      </c>
    </row>
    <row r="4460" spans="1:27" s="12" customFormat="1" x14ac:dyDescent="0.35">
      <c r="A4460" s="70" t="s">
        <v>35</v>
      </c>
      <c r="B4460" s="71">
        <v>2019</v>
      </c>
      <c r="C4460" s="71" t="s">
        <v>81</v>
      </c>
      <c r="D4460" s="71"/>
      <c r="E4460" s="72"/>
      <c r="F4460" s="81"/>
      <c r="G4460" s="82" t="s">
        <v>67</v>
      </c>
      <c r="H4460" s="66">
        <v>21878</v>
      </c>
      <c r="I4460" s="66">
        <v>18651.001</v>
      </c>
      <c r="J4460" s="66">
        <v>40528.998</v>
      </c>
      <c r="K4460" s="66">
        <v>20051</v>
      </c>
      <c r="L4460" s="66">
        <v>17559</v>
      </c>
      <c r="M4460" s="66">
        <v>8</v>
      </c>
      <c r="N4460" s="66">
        <v>37618</v>
      </c>
      <c r="O4460" s="66">
        <v>12881</v>
      </c>
      <c r="P4460" s="66">
        <v>11389</v>
      </c>
      <c r="Q4460" s="66">
        <v>7</v>
      </c>
      <c r="R4460" s="66">
        <v>24277</v>
      </c>
      <c r="S4460" s="130">
        <f>IFERROR(Table1[[#This Row],[Female Voters]]/Table1[[#This Row],[Female Population]],"0.0%")</f>
        <v>0.91649145260078613</v>
      </c>
      <c r="T4460" s="130">
        <f>IFERROR(Table1[[#This Row],[Male Voters]]/Table1[[#This Row],[Male Population]],"0.0%")</f>
        <v>0.94145081006644094</v>
      </c>
      <c r="U4460" s="130">
        <f>IFERROR(Table1[[#This Row],[Total Voters]]/Table1[[#This Row],[Total Population]],"0.0%")</f>
        <v>0.92817493292086817</v>
      </c>
      <c r="V4460" s="130">
        <f>IFERROR(Table1[[#This Row],[Female Ballots]]/Table1[[#This Row],[Female Population]],"0.0%")</f>
        <v>0.5887649693756285</v>
      </c>
      <c r="W4460" s="130">
        <f>IFERROR(Table1[[#This Row],[Male Ballots]]/Table1[[#This Row],[Male Population]],"0.0%")</f>
        <v>0.61063746658959484</v>
      </c>
      <c r="X4460" s="130">
        <f>IFERROR(Table1[[#This Row],[Total Ballots]]/Table1[[#This Row],[Total Population]],"0.0%")</f>
        <v>0.59900321246530697</v>
      </c>
      <c r="Y4460" s="24">
        <f>Table1[[#This Row],[Female Ballots]]/Table1[[#This Row],[Female Voters]]</f>
        <v>0.64241184978305321</v>
      </c>
      <c r="Z4460" s="24">
        <f>Table1[[#This Row],[Male Ballots]]/Table1[[#This Row],[Male Voters]]</f>
        <v>0.64861324676803922</v>
      </c>
      <c r="AA4460" s="24">
        <f>Table1[[#This Row],[Total Ballots]]/Table1[[#This Row],[Total Voters]]</f>
        <v>0.64535594662129836</v>
      </c>
    </row>
    <row r="4461" spans="1:27" s="12" customFormat="1" x14ac:dyDescent="0.35">
      <c r="A4461" s="70" t="s">
        <v>57</v>
      </c>
      <c r="B4461" s="71">
        <v>2019</v>
      </c>
      <c r="C4461" s="71" t="s">
        <v>81</v>
      </c>
      <c r="D4461" s="71"/>
      <c r="E4461" s="72"/>
      <c r="F4461" s="81"/>
      <c r="G4461" s="82" t="s">
        <v>79</v>
      </c>
      <c r="H4461" s="66">
        <v>20328.613299999997</v>
      </c>
      <c r="I4461" s="66">
        <v>20085.4614</v>
      </c>
      <c r="J4461" s="66">
        <v>40414.077399999995</v>
      </c>
      <c r="K4461" s="66">
        <v>1830</v>
      </c>
      <c r="L4461" s="66">
        <v>1698</v>
      </c>
      <c r="M4461" s="66">
        <v>38</v>
      </c>
      <c r="N4461" s="66">
        <v>3566</v>
      </c>
      <c r="O4461" s="66">
        <v>696</v>
      </c>
      <c r="P4461" s="66">
        <v>602</v>
      </c>
      <c r="Q4461" s="66">
        <v>19</v>
      </c>
      <c r="R4461" s="73">
        <v>1317</v>
      </c>
      <c r="S4461" s="130">
        <f>IFERROR(Table1[[#This Row],[Female Voters]]/Table1[[#This Row],[Female Population]],"0.0%")</f>
        <v>9.0020896801652484E-2</v>
      </c>
      <c r="T4461" s="130">
        <f>IFERROR(Table1[[#This Row],[Male Voters]]/Table1[[#This Row],[Male Population]],"0.0%")</f>
        <v>8.4538759960973556E-2</v>
      </c>
      <c r="U4461" s="130">
        <f>IFERROR(Table1[[#This Row],[Total Voters]]/Table1[[#This Row],[Total Population]],"0.0%")</f>
        <v>8.8236580652463453E-2</v>
      </c>
      <c r="V4461" s="130">
        <f>IFERROR(Table1[[#This Row],[Female Ballots]]/Table1[[#This Row],[Female Population]],"0.0%")</f>
        <v>3.4237455832759632E-2</v>
      </c>
      <c r="W4461" s="130">
        <f>IFERROR(Table1[[#This Row],[Male Ballots]]/Table1[[#This Row],[Male Population]],"0.0%")</f>
        <v>2.9971927854243866E-2</v>
      </c>
      <c r="X4461" s="130">
        <f>IFERROR(Table1[[#This Row],[Total Ballots]]/Table1[[#This Row],[Total Population]],"0.0%")</f>
        <v>3.2587654716571608E-2</v>
      </c>
      <c r="Y4461" s="24">
        <f>Table1[[#This Row],[Female Ballots]]/Table1[[#This Row],[Female Voters]]</f>
        <v>0.38032786885245901</v>
      </c>
      <c r="Z4461" s="24">
        <f>Table1[[#This Row],[Male Ballots]]/Table1[[#This Row],[Male Voters]]</f>
        <v>0.35453474676089519</v>
      </c>
      <c r="AA4461" s="24">
        <f>Table1[[#This Row],[Total Ballots]]/Table1[[#This Row],[Total Voters]]</f>
        <v>0.36932136848008973</v>
      </c>
    </row>
    <row r="4462" spans="1:27" s="12" customFormat="1" x14ac:dyDescent="0.35">
      <c r="A4462" s="70" t="s">
        <v>57</v>
      </c>
      <c r="B4462" s="71">
        <v>2019</v>
      </c>
      <c r="C4462" s="71" t="s">
        <v>81</v>
      </c>
      <c r="D4462" s="71"/>
      <c r="E4462" s="72"/>
      <c r="F4462" s="81"/>
      <c r="G4462" s="82" t="s">
        <v>62</v>
      </c>
      <c r="H4462" s="66">
        <v>8206.0990000000002</v>
      </c>
      <c r="I4462" s="66">
        <v>7815.2429000000002</v>
      </c>
      <c r="J4462" s="66">
        <v>16021.346</v>
      </c>
      <c r="K4462" s="66">
        <v>117</v>
      </c>
      <c r="L4462" s="66">
        <v>123</v>
      </c>
      <c r="M4462" s="66">
        <v>2</v>
      </c>
      <c r="N4462" s="66">
        <v>242</v>
      </c>
      <c r="O4462" s="66">
        <v>15</v>
      </c>
      <c r="P4462" s="66">
        <v>21</v>
      </c>
      <c r="Q4462" s="66">
        <v>1</v>
      </c>
      <c r="R4462" s="73">
        <v>37</v>
      </c>
      <c r="S4462" s="130">
        <f>IFERROR(Table1[[#This Row],[Female Voters]]/Table1[[#This Row],[Female Population]],"0.0%")</f>
        <v>1.4257688092722254E-2</v>
      </c>
      <c r="T4462" s="130">
        <f>IFERROR(Table1[[#This Row],[Male Voters]]/Table1[[#This Row],[Male Population]],"0.0%")</f>
        <v>1.5738474360150724E-2</v>
      </c>
      <c r="U4462" s="130">
        <f>IFERROR(Table1[[#This Row],[Total Voters]]/Table1[[#This Row],[Total Population]],"0.0%")</f>
        <v>1.5104848244336026E-2</v>
      </c>
      <c r="V4462" s="130">
        <f>IFERROR(Table1[[#This Row],[Female Ballots]]/Table1[[#This Row],[Female Population]],"0.0%")</f>
        <v>1.8279087298361865E-3</v>
      </c>
      <c r="W4462" s="130">
        <f>IFERROR(Table1[[#This Row],[Male Ballots]]/Table1[[#This Row],[Male Population]],"0.0%")</f>
        <v>2.6870565980745141E-3</v>
      </c>
      <c r="X4462" s="130">
        <f>IFERROR(Table1[[#This Row],[Total Ballots]]/Table1[[#This Row],[Total Population]],"0.0%")</f>
        <v>2.3094189464480702E-3</v>
      </c>
      <c r="Y4462" s="24">
        <f>Table1[[#This Row],[Female Ballots]]/Table1[[#This Row],[Female Voters]]</f>
        <v>0.12820512820512819</v>
      </c>
      <c r="Z4462" s="24">
        <f>Table1[[#This Row],[Male Ballots]]/Table1[[#This Row],[Male Voters]]</f>
        <v>0.17073170731707318</v>
      </c>
      <c r="AA4462" s="24">
        <f>Table1[[#This Row],[Total Ballots]]/Table1[[#This Row],[Total Voters]]</f>
        <v>0.15289256198347106</v>
      </c>
    </row>
    <row r="4463" spans="1:27" s="12" customFormat="1" x14ac:dyDescent="0.35">
      <c r="A4463" s="70" t="s">
        <v>57</v>
      </c>
      <c r="B4463" s="71">
        <v>2019</v>
      </c>
      <c r="C4463" s="71" t="s">
        <v>81</v>
      </c>
      <c r="D4463" s="71"/>
      <c r="E4463" s="72"/>
      <c r="F4463" s="81"/>
      <c r="G4463" s="82" t="s">
        <v>63</v>
      </c>
      <c r="H4463" s="66">
        <v>3105.0250000000001</v>
      </c>
      <c r="I4463" s="66">
        <v>3603.8760000000002</v>
      </c>
      <c r="J4463" s="66">
        <v>6708.9</v>
      </c>
      <c r="K4463" s="66">
        <v>225</v>
      </c>
      <c r="L4463" s="66">
        <v>228</v>
      </c>
      <c r="M4463" s="66">
        <v>3</v>
      </c>
      <c r="N4463" s="66">
        <v>456</v>
      </c>
      <c r="O4463" s="66">
        <v>36</v>
      </c>
      <c r="P4463" s="66">
        <v>35</v>
      </c>
      <c r="Q4463" s="66">
        <v>1</v>
      </c>
      <c r="R4463" s="73">
        <v>72</v>
      </c>
      <c r="S4463" s="130">
        <f>IFERROR(Table1[[#This Row],[Female Voters]]/Table1[[#This Row],[Female Population]],"0.0%")</f>
        <v>7.2463184676451881E-2</v>
      </c>
      <c r="T4463" s="130">
        <f>IFERROR(Table1[[#This Row],[Male Voters]]/Table1[[#This Row],[Male Population]],"0.0%")</f>
        <v>6.3265217782187841E-2</v>
      </c>
      <c r="U4463" s="130">
        <f>IFERROR(Table1[[#This Row],[Total Voters]]/Table1[[#This Row],[Total Population]],"0.0%")</f>
        <v>6.7969413763806288E-2</v>
      </c>
      <c r="V4463" s="130">
        <f>IFERROR(Table1[[#This Row],[Female Ballots]]/Table1[[#This Row],[Female Population]],"0.0%")</f>
        <v>1.15941095482323E-2</v>
      </c>
      <c r="W4463" s="130">
        <f>IFERROR(Table1[[#This Row],[Male Ballots]]/Table1[[#This Row],[Male Population]],"0.0%")</f>
        <v>9.7117658876165538E-3</v>
      </c>
      <c r="X4463" s="130">
        <f>IFERROR(Table1[[#This Row],[Total Ballots]]/Table1[[#This Row],[Total Population]],"0.0%")</f>
        <v>1.0732012699548361E-2</v>
      </c>
      <c r="Y4463" s="24">
        <f>Table1[[#This Row],[Female Ballots]]/Table1[[#This Row],[Female Voters]]</f>
        <v>0.16</v>
      </c>
      <c r="Z4463" s="24">
        <f>Table1[[#This Row],[Male Ballots]]/Table1[[#This Row],[Male Voters]]</f>
        <v>0.15350877192982457</v>
      </c>
      <c r="AA4463" s="24">
        <f>Table1[[#This Row],[Total Ballots]]/Table1[[#This Row],[Total Voters]]</f>
        <v>0.15789473684210525</v>
      </c>
    </row>
    <row r="4464" spans="1:27" s="12" customFormat="1" x14ac:dyDescent="0.35">
      <c r="A4464" s="70" t="s">
        <v>57</v>
      </c>
      <c r="B4464" s="71">
        <v>2019</v>
      </c>
      <c r="C4464" s="71" t="s">
        <v>81</v>
      </c>
      <c r="D4464" s="71"/>
      <c r="E4464" s="72"/>
      <c r="F4464" s="81"/>
      <c r="G4464" s="82" t="s">
        <v>64</v>
      </c>
      <c r="H4464" s="66">
        <v>2091.2640000000001</v>
      </c>
      <c r="I4464" s="66">
        <v>2146.2093</v>
      </c>
      <c r="J4464" s="66">
        <v>4237.473</v>
      </c>
      <c r="K4464" s="66">
        <v>265</v>
      </c>
      <c r="L4464" s="66">
        <v>247</v>
      </c>
      <c r="M4464" s="66">
        <v>5</v>
      </c>
      <c r="N4464" s="66">
        <v>517</v>
      </c>
      <c r="O4464" s="66">
        <v>58</v>
      </c>
      <c r="P4464" s="66">
        <v>46</v>
      </c>
      <c r="Q4464" s="66">
        <v>2</v>
      </c>
      <c r="R4464" s="73">
        <v>106</v>
      </c>
      <c r="S4464" s="130">
        <f>IFERROR(Table1[[#This Row],[Female Voters]]/Table1[[#This Row],[Female Population]],"0.0%")</f>
        <v>0.12671762149589913</v>
      </c>
      <c r="T4464" s="130">
        <f>IFERROR(Table1[[#This Row],[Male Voters]]/Table1[[#This Row],[Male Population]],"0.0%")</f>
        <v>0.11508663204469387</v>
      </c>
      <c r="U4464" s="130">
        <f>IFERROR(Table1[[#This Row],[Total Voters]]/Table1[[#This Row],[Total Population]],"0.0%")</f>
        <v>0.12200667709269181</v>
      </c>
      <c r="V4464" s="130">
        <f>IFERROR(Table1[[#This Row],[Female Ballots]]/Table1[[#This Row],[Female Population]],"0.0%")</f>
        <v>2.7734422817970374E-2</v>
      </c>
      <c r="W4464" s="130">
        <f>IFERROR(Table1[[#This Row],[Male Ballots]]/Table1[[#This Row],[Male Population]],"0.0%")</f>
        <v>2.1433137951643394E-2</v>
      </c>
      <c r="X4464" s="130">
        <f>IFERROR(Table1[[#This Row],[Total Ballots]]/Table1[[#This Row],[Total Population]],"0.0%")</f>
        <v>2.5014908649565439E-2</v>
      </c>
      <c r="Y4464" s="24">
        <f>Table1[[#This Row],[Female Ballots]]/Table1[[#This Row],[Female Voters]]</f>
        <v>0.21886792452830189</v>
      </c>
      <c r="Z4464" s="24">
        <f>Table1[[#This Row],[Male Ballots]]/Table1[[#This Row],[Male Voters]]</f>
        <v>0.18623481781376519</v>
      </c>
      <c r="AA4464" s="24">
        <f>Table1[[#This Row],[Total Ballots]]/Table1[[#This Row],[Total Voters]]</f>
        <v>0.20502901353965183</v>
      </c>
    </row>
    <row r="4465" spans="1:27" s="12" customFormat="1" x14ac:dyDescent="0.35">
      <c r="A4465" s="70" t="s">
        <v>57</v>
      </c>
      <c r="B4465" s="71">
        <v>2019</v>
      </c>
      <c r="C4465" s="71" t="s">
        <v>81</v>
      </c>
      <c r="D4465" s="71"/>
      <c r="E4465" s="72"/>
      <c r="F4465" s="81"/>
      <c r="G4465" s="82" t="s">
        <v>65</v>
      </c>
      <c r="H4465" s="66">
        <v>1834.2872</v>
      </c>
      <c r="I4465" s="66">
        <v>1858.297</v>
      </c>
      <c r="J4465" s="66">
        <v>3692.5839999999998</v>
      </c>
      <c r="K4465" s="66">
        <v>278</v>
      </c>
      <c r="L4465" s="66">
        <v>256</v>
      </c>
      <c r="M4465" s="66">
        <v>8</v>
      </c>
      <c r="N4465" s="66">
        <v>542</v>
      </c>
      <c r="O4465" s="66">
        <v>93</v>
      </c>
      <c r="P4465" s="66">
        <v>71</v>
      </c>
      <c r="Q4465" s="66">
        <v>4</v>
      </c>
      <c r="R4465" s="73">
        <v>168</v>
      </c>
      <c r="S4465" s="130">
        <f>IFERROR(Table1[[#This Row],[Female Voters]]/Table1[[#This Row],[Female Population]],"0.0%")</f>
        <v>0.15155750964189249</v>
      </c>
      <c r="T4465" s="130">
        <f>IFERROR(Table1[[#This Row],[Male Voters]]/Table1[[#This Row],[Male Population]],"0.0%")</f>
        <v>0.1377605409684243</v>
      </c>
      <c r="U4465" s="130">
        <f>IFERROR(Table1[[#This Row],[Total Voters]]/Table1[[#This Row],[Total Population]],"0.0%")</f>
        <v>0.14678068257892035</v>
      </c>
      <c r="V4465" s="130">
        <f>IFERROR(Table1[[#This Row],[Female Ballots]]/Table1[[#This Row],[Female Population]],"0.0%")</f>
        <v>5.0700893513294973E-2</v>
      </c>
      <c r="W4465" s="130">
        <f>IFERROR(Table1[[#This Row],[Male Ballots]]/Table1[[#This Row],[Male Population]],"0.0%")</f>
        <v>3.8207025034211431E-2</v>
      </c>
      <c r="X4465" s="130">
        <f>IFERROR(Table1[[#This Row],[Total Ballots]]/Table1[[#This Row],[Total Population]],"0.0%")</f>
        <v>4.5496595338115536E-2</v>
      </c>
      <c r="Y4465" s="24">
        <f>Table1[[#This Row],[Female Ballots]]/Table1[[#This Row],[Female Voters]]</f>
        <v>0.3345323741007194</v>
      </c>
      <c r="Z4465" s="24">
        <f>Table1[[#This Row],[Male Ballots]]/Table1[[#This Row],[Male Voters]]</f>
        <v>0.27734375</v>
      </c>
      <c r="AA4465" s="24">
        <f>Table1[[#This Row],[Total Ballots]]/Table1[[#This Row],[Total Voters]]</f>
        <v>0.30996309963099633</v>
      </c>
    </row>
    <row r="4466" spans="1:27" s="12" customFormat="1" x14ac:dyDescent="0.35">
      <c r="A4466" s="70" t="s">
        <v>57</v>
      </c>
      <c r="B4466" s="71">
        <v>2019</v>
      </c>
      <c r="C4466" s="71" t="s">
        <v>81</v>
      </c>
      <c r="D4466" s="71"/>
      <c r="E4466" s="72"/>
      <c r="F4466" s="81"/>
      <c r="G4466" s="82" t="s">
        <v>66</v>
      </c>
      <c r="H4466" s="66">
        <v>2135.3559999999998</v>
      </c>
      <c r="I4466" s="66">
        <v>2027.3514</v>
      </c>
      <c r="J4466" s="66">
        <v>4162.7080000000005</v>
      </c>
      <c r="K4466" s="66">
        <v>363</v>
      </c>
      <c r="L4466" s="66">
        <v>357</v>
      </c>
      <c r="M4466" s="66">
        <v>5</v>
      </c>
      <c r="N4466" s="66">
        <v>725</v>
      </c>
      <c r="O4466" s="66">
        <v>144</v>
      </c>
      <c r="P4466" s="66">
        <v>142</v>
      </c>
      <c r="Q4466" s="66">
        <v>2</v>
      </c>
      <c r="R4466" s="73">
        <v>288</v>
      </c>
      <c r="S4466" s="130">
        <f>IFERROR(Table1[[#This Row],[Female Voters]]/Table1[[#This Row],[Female Population]],"0.0%")</f>
        <v>0.16999507342101272</v>
      </c>
      <c r="T4466" s="130">
        <f>IFERROR(Table1[[#This Row],[Male Voters]]/Table1[[#This Row],[Male Population]],"0.0%")</f>
        <v>0.17609182108242311</v>
      </c>
      <c r="U4466" s="130">
        <f>IFERROR(Table1[[#This Row],[Total Voters]]/Table1[[#This Row],[Total Population]],"0.0%")</f>
        <v>0.17416547113081193</v>
      </c>
      <c r="V4466" s="130">
        <f>IFERROR(Table1[[#This Row],[Female Ballots]]/Table1[[#This Row],[Female Population]],"0.0%")</f>
        <v>6.7436062183542242E-2</v>
      </c>
      <c r="W4466" s="130">
        <f>IFERROR(Table1[[#This Row],[Male Ballots]]/Table1[[#This Row],[Male Population]],"0.0%")</f>
        <v>7.0042124912336357E-2</v>
      </c>
      <c r="X4466" s="130">
        <f>IFERROR(Table1[[#This Row],[Total Ballots]]/Table1[[#This Row],[Total Population]],"0.0%")</f>
        <v>6.9185731980239779E-2</v>
      </c>
      <c r="Y4466" s="24">
        <f>Table1[[#This Row],[Female Ballots]]/Table1[[#This Row],[Female Voters]]</f>
        <v>0.39669421487603307</v>
      </c>
      <c r="Z4466" s="24">
        <f>Table1[[#This Row],[Male Ballots]]/Table1[[#This Row],[Male Voters]]</f>
        <v>0.39775910364145656</v>
      </c>
      <c r="AA4466" s="24">
        <f>Table1[[#This Row],[Total Ballots]]/Table1[[#This Row],[Total Voters]]</f>
        <v>0.39724137931034481</v>
      </c>
    </row>
    <row r="4467" spans="1:27" s="12" customFormat="1" x14ac:dyDescent="0.35">
      <c r="A4467" s="70" t="s">
        <v>57</v>
      </c>
      <c r="B4467" s="71">
        <v>2019</v>
      </c>
      <c r="C4467" s="71" t="s">
        <v>81</v>
      </c>
      <c r="D4467" s="71"/>
      <c r="E4467" s="72"/>
      <c r="F4467" s="81"/>
      <c r="G4467" s="82" t="s">
        <v>67</v>
      </c>
      <c r="H4467" s="66">
        <v>2956.5820999999996</v>
      </c>
      <c r="I4467" s="66">
        <v>2634.4848000000002</v>
      </c>
      <c r="J4467" s="66">
        <v>5591.0663999999997</v>
      </c>
      <c r="K4467" s="66">
        <v>582</v>
      </c>
      <c r="L4467" s="66">
        <v>487</v>
      </c>
      <c r="M4467" s="66">
        <v>15</v>
      </c>
      <c r="N4467" s="66">
        <v>1084</v>
      </c>
      <c r="O4467" s="66">
        <v>350</v>
      </c>
      <c r="P4467" s="66">
        <v>287</v>
      </c>
      <c r="Q4467" s="66">
        <v>9</v>
      </c>
      <c r="R4467" s="66">
        <v>646</v>
      </c>
      <c r="S4467" s="130">
        <f>IFERROR(Table1[[#This Row],[Female Voters]]/Table1[[#This Row],[Female Population]],"0.0%")</f>
        <v>0.19684892227413542</v>
      </c>
      <c r="T4467" s="130">
        <f>IFERROR(Table1[[#This Row],[Male Voters]]/Table1[[#This Row],[Male Population]],"0.0%")</f>
        <v>0.18485587770329895</v>
      </c>
      <c r="U4467" s="130">
        <f>IFERROR(Table1[[#This Row],[Total Voters]]/Table1[[#This Row],[Total Population]],"0.0%")</f>
        <v>0.19388072372025489</v>
      </c>
      <c r="V4467" s="130">
        <f>IFERROR(Table1[[#This Row],[Female Ballots]]/Table1[[#This Row],[Female Population]],"0.0%")</f>
        <v>0.11837993607551099</v>
      </c>
      <c r="W4467" s="130">
        <f>IFERROR(Table1[[#This Row],[Male Ballots]]/Table1[[#This Row],[Male Population]],"0.0%")</f>
        <v>0.10893970616190307</v>
      </c>
      <c r="X4467" s="130">
        <f>IFERROR(Table1[[#This Row],[Total Ballots]]/Table1[[#This Row],[Total Population]],"0.0%")</f>
        <v>0.11554146450487514</v>
      </c>
      <c r="Y4467" s="24">
        <f>Table1[[#This Row],[Female Ballots]]/Table1[[#This Row],[Female Voters]]</f>
        <v>0.60137457044673537</v>
      </c>
      <c r="Z4467" s="24">
        <f>Table1[[#This Row],[Male Ballots]]/Table1[[#This Row],[Male Voters]]</f>
        <v>0.58932238193018482</v>
      </c>
      <c r="AA4467" s="24">
        <f>Table1[[#This Row],[Total Ballots]]/Table1[[#This Row],[Total Voters]]</f>
        <v>0.59594095940959413</v>
      </c>
    </row>
    <row r="4468" spans="1:27" s="12" customFormat="1" x14ac:dyDescent="0.35">
      <c r="A4468" s="70" t="s">
        <v>58</v>
      </c>
      <c r="B4468" s="71">
        <v>2019</v>
      </c>
      <c r="C4468" s="71" t="s">
        <v>81</v>
      </c>
      <c r="D4468" s="71" t="s">
        <v>69</v>
      </c>
      <c r="E4468" s="72"/>
      <c r="F4468" s="81"/>
      <c r="G4468" s="82" t="s">
        <v>79</v>
      </c>
      <c r="H4468" s="66">
        <v>92289.791999999987</v>
      </c>
      <c r="I4468" s="66">
        <v>90118.861000000004</v>
      </c>
      <c r="J4468" s="66">
        <v>182408.65599999999</v>
      </c>
      <c r="K4468" s="66">
        <v>25465</v>
      </c>
      <c r="L4468" s="66">
        <v>21651</v>
      </c>
      <c r="M4468" s="66">
        <v>12</v>
      </c>
      <c r="N4468" s="66">
        <v>47128</v>
      </c>
      <c r="O4468" s="66">
        <v>7084</v>
      </c>
      <c r="P4468" s="66">
        <v>5938</v>
      </c>
      <c r="Q4468" s="66">
        <v>7</v>
      </c>
      <c r="R4468" s="73">
        <v>13029</v>
      </c>
      <c r="S4468" s="130">
        <f>IFERROR(Table1[[#This Row],[Female Voters]]/Table1[[#This Row],[Female Population]],"0.0%")</f>
        <v>0.27592434058145893</v>
      </c>
      <c r="T4468" s="130">
        <f>IFERROR(Table1[[#This Row],[Male Voters]]/Table1[[#This Row],[Male Population]],"0.0%")</f>
        <v>0.2402493746564329</v>
      </c>
      <c r="U4468" s="130">
        <f>IFERROR(Table1[[#This Row],[Total Voters]]/Table1[[#This Row],[Total Population]],"0.0%")</f>
        <v>0.25836493197998239</v>
      </c>
      <c r="V4468" s="130">
        <f>IFERROR(Table1[[#This Row],[Female Ballots]]/Table1[[#This Row],[Female Population]],"0.0%")</f>
        <v>7.6758218287023561E-2</v>
      </c>
      <c r="W4468" s="130">
        <f>IFERROR(Table1[[#This Row],[Male Ballots]]/Table1[[#This Row],[Male Population]],"0.0%")</f>
        <v>6.5890757318825849E-2</v>
      </c>
      <c r="X4468" s="130">
        <f>IFERROR(Table1[[#This Row],[Total Ballots]]/Table1[[#This Row],[Total Population]],"0.0%")</f>
        <v>7.1427531377677614E-2</v>
      </c>
      <c r="Y4468" s="24">
        <f>Table1[[#This Row],[Female Ballots]]/Table1[[#This Row],[Female Voters]]</f>
        <v>0.2781857451403888</v>
      </c>
      <c r="Z4468" s="24">
        <f>Table1[[#This Row],[Male Ballots]]/Table1[[#This Row],[Male Voters]]</f>
        <v>0.27425984942958753</v>
      </c>
      <c r="AA4468" s="24">
        <f>Table1[[#This Row],[Total Ballots]]/Table1[[#This Row],[Total Voters]]</f>
        <v>0.27645985401459855</v>
      </c>
    </row>
    <row r="4469" spans="1:27" s="12" customFormat="1" x14ac:dyDescent="0.35">
      <c r="A4469" s="70" t="s">
        <v>58</v>
      </c>
      <c r="B4469" s="71">
        <v>2019</v>
      </c>
      <c r="C4469" s="71" t="s">
        <v>81</v>
      </c>
      <c r="D4469" s="71" t="s">
        <v>69</v>
      </c>
      <c r="E4469" s="72"/>
      <c r="F4469" s="81"/>
      <c r="G4469" s="82" t="s">
        <v>62</v>
      </c>
      <c r="H4469" s="66">
        <v>11604.046999999999</v>
      </c>
      <c r="I4469" s="66">
        <v>12421.053999999998</v>
      </c>
      <c r="J4469" s="66">
        <v>24025.105</v>
      </c>
      <c r="K4469" s="66">
        <v>2721</v>
      </c>
      <c r="L4469" s="66">
        <v>2364</v>
      </c>
      <c r="M4469" s="66">
        <v>3</v>
      </c>
      <c r="N4469" s="66">
        <v>5088</v>
      </c>
      <c r="O4469" s="66">
        <v>274</v>
      </c>
      <c r="P4469" s="66">
        <v>225</v>
      </c>
      <c r="Q4469" s="66">
        <v>2</v>
      </c>
      <c r="R4469" s="73">
        <v>501</v>
      </c>
      <c r="S4469" s="130">
        <f>IFERROR(Table1[[#This Row],[Female Voters]]/Table1[[#This Row],[Female Population]],"0.0%")</f>
        <v>0.23448715779934365</v>
      </c>
      <c r="T4469" s="130">
        <f>IFERROR(Table1[[#This Row],[Male Voters]]/Table1[[#This Row],[Male Population]],"0.0%")</f>
        <v>0.19032201293062573</v>
      </c>
      <c r="U4469" s="130">
        <f>IFERROR(Table1[[#This Row],[Total Voters]]/Table1[[#This Row],[Total Population]],"0.0%")</f>
        <v>0.21177847089534052</v>
      </c>
      <c r="V4469" s="130">
        <f>IFERROR(Table1[[#This Row],[Female Ballots]]/Table1[[#This Row],[Female Population]],"0.0%")</f>
        <v>2.3612451759287088E-2</v>
      </c>
      <c r="W4469" s="130">
        <f>IFERROR(Table1[[#This Row],[Male Ballots]]/Table1[[#This Row],[Male Population]],"0.0%")</f>
        <v>1.8114404784006256E-2</v>
      </c>
      <c r="X4469" s="130">
        <f>IFERROR(Table1[[#This Row],[Total Ballots]]/Table1[[#This Row],[Total Population]],"0.0%")</f>
        <v>2.0853186697831289E-2</v>
      </c>
      <c r="Y4469" s="24">
        <f>Table1[[#This Row],[Female Ballots]]/Table1[[#This Row],[Female Voters]]</f>
        <v>0.10069827269386256</v>
      </c>
      <c r="Z4469" s="24">
        <f>Table1[[#This Row],[Male Ballots]]/Table1[[#This Row],[Male Voters]]</f>
        <v>9.5177664974619283E-2</v>
      </c>
      <c r="AA4469" s="24">
        <f>Table1[[#This Row],[Total Ballots]]/Table1[[#This Row],[Total Voters]]</f>
        <v>9.8466981132075471E-2</v>
      </c>
    </row>
    <row r="4470" spans="1:27" s="12" customFormat="1" x14ac:dyDescent="0.35">
      <c r="A4470" s="70" t="s">
        <v>58</v>
      </c>
      <c r="B4470" s="71">
        <v>2019</v>
      </c>
      <c r="C4470" s="71" t="s">
        <v>81</v>
      </c>
      <c r="D4470" s="71" t="s">
        <v>69</v>
      </c>
      <c r="E4470" s="72"/>
      <c r="F4470" s="81"/>
      <c r="G4470" s="82" t="s">
        <v>63</v>
      </c>
      <c r="H4470" s="66">
        <v>16844.042000000001</v>
      </c>
      <c r="I4470" s="66">
        <v>17245.052</v>
      </c>
      <c r="J4470" s="66">
        <v>34089.089999999997</v>
      </c>
      <c r="K4470" s="66">
        <v>4802</v>
      </c>
      <c r="L4470" s="66">
        <v>4106</v>
      </c>
      <c r="M4470" s="66">
        <v>4</v>
      </c>
      <c r="N4470" s="66">
        <v>8912</v>
      </c>
      <c r="O4470" s="66">
        <v>551</v>
      </c>
      <c r="P4470" s="66">
        <v>432</v>
      </c>
      <c r="Q4470" s="66">
        <v>2</v>
      </c>
      <c r="R4470" s="73">
        <v>985</v>
      </c>
      <c r="S4470" s="130">
        <f>IFERROR(Table1[[#This Row],[Female Voters]]/Table1[[#This Row],[Female Population]],"0.0%")</f>
        <v>0.28508596689559429</v>
      </c>
      <c r="T4470" s="130">
        <f>IFERROR(Table1[[#This Row],[Male Voters]]/Table1[[#This Row],[Male Population]],"0.0%")</f>
        <v>0.2380972814694905</v>
      </c>
      <c r="U4470" s="130">
        <f>IFERROR(Table1[[#This Row],[Total Voters]]/Table1[[#This Row],[Total Population]],"0.0%")</f>
        <v>0.26143261671109441</v>
      </c>
      <c r="V4470" s="130">
        <f>IFERROR(Table1[[#This Row],[Female Ballots]]/Table1[[#This Row],[Female Population]],"0.0%")</f>
        <v>3.2711863340165022E-2</v>
      </c>
      <c r="W4470" s="130">
        <f>IFERROR(Table1[[#This Row],[Male Ballots]]/Table1[[#This Row],[Male Population]],"0.0%")</f>
        <v>2.5050663807798319E-2</v>
      </c>
      <c r="X4470" s="130">
        <f>IFERROR(Table1[[#This Row],[Total Ballots]]/Table1[[#This Row],[Total Population]],"0.0%")</f>
        <v>2.889487516387208E-2</v>
      </c>
      <c r="Y4470" s="24">
        <f>Table1[[#This Row],[Female Ballots]]/Table1[[#This Row],[Female Voters]]</f>
        <v>0.11474385672636402</v>
      </c>
      <c r="Z4470" s="24">
        <f>Table1[[#This Row],[Male Ballots]]/Table1[[#This Row],[Male Voters]]</f>
        <v>0.10521188504627374</v>
      </c>
      <c r="AA4470" s="24">
        <f>Table1[[#This Row],[Total Ballots]]/Table1[[#This Row],[Total Voters]]</f>
        <v>0.11052513464991023</v>
      </c>
    </row>
    <row r="4471" spans="1:27" s="12" customFormat="1" x14ac:dyDescent="0.35">
      <c r="A4471" s="70" t="s">
        <v>58</v>
      </c>
      <c r="B4471" s="71">
        <v>2019</v>
      </c>
      <c r="C4471" s="71" t="s">
        <v>81</v>
      </c>
      <c r="D4471" s="71" t="s">
        <v>69</v>
      </c>
      <c r="E4471" s="72"/>
      <c r="F4471" s="81"/>
      <c r="G4471" s="82" t="s">
        <v>64</v>
      </c>
      <c r="H4471" s="66">
        <v>15789.016</v>
      </c>
      <c r="I4471" s="66">
        <v>15480.005000000001</v>
      </c>
      <c r="J4471" s="66">
        <v>31269.02</v>
      </c>
      <c r="K4471" s="66">
        <v>3944</v>
      </c>
      <c r="L4471" s="66">
        <v>3338</v>
      </c>
      <c r="M4471" s="66">
        <v>2</v>
      </c>
      <c r="N4471" s="66">
        <v>7284</v>
      </c>
      <c r="O4471" s="66">
        <v>655</v>
      </c>
      <c r="P4471" s="66">
        <v>570</v>
      </c>
      <c r="Q4471" s="66"/>
      <c r="R4471" s="73">
        <v>1225</v>
      </c>
      <c r="S4471" s="130">
        <f>IFERROR(Table1[[#This Row],[Female Voters]]/Table1[[#This Row],[Female Population]],"0.0%")</f>
        <v>0.24979390735939466</v>
      </c>
      <c r="T4471" s="130">
        <f>IFERROR(Table1[[#This Row],[Male Voters]]/Table1[[#This Row],[Male Population]],"0.0%")</f>
        <v>0.21563300528649698</v>
      </c>
      <c r="U4471" s="130">
        <f>IFERROR(Table1[[#This Row],[Total Voters]]/Table1[[#This Row],[Total Population]],"0.0%")</f>
        <v>0.2329462196128948</v>
      </c>
      <c r="V4471" s="130">
        <f>IFERROR(Table1[[#This Row],[Female Ballots]]/Table1[[#This Row],[Female Population]],"0.0%")</f>
        <v>4.1484535831745308E-2</v>
      </c>
      <c r="W4471" s="130">
        <f>IFERROR(Table1[[#This Row],[Male Ballots]]/Table1[[#This Row],[Male Population]],"0.0%")</f>
        <v>3.6821693533044722E-2</v>
      </c>
      <c r="X4471" s="130">
        <f>IFERROR(Table1[[#This Row],[Total Ballots]]/Table1[[#This Row],[Total Population]],"0.0%")</f>
        <v>3.9176155824518964E-2</v>
      </c>
      <c r="Y4471" s="24">
        <f>Table1[[#This Row],[Female Ballots]]/Table1[[#This Row],[Female Voters]]</f>
        <v>0.16607505070993914</v>
      </c>
      <c r="Z4471" s="24">
        <f>Table1[[#This Row],[Male Ballots]]/Table1[[#This Row],[Male Voters]]</f>
        <v>0.170760934691432</v>
      </c>
      <c r="AA4471" s="24">
        <f>Table1[[#This Row],[Total Ballots]]/Table1[[#This Row],[Total Voters]]</f>
        <v>0.16817682591982427</v>
      </c>
    </row>
    <row r="4472" spans="1:27" s="12" customFormat="1" x14ac:dyDescent="0.35">
      <c r="A4472" s="70" t="s">
        <v>58</v>
      </c>
      <c r="B4472" s="71">
        <v>2019</v>
      </c>
      <c r="C4472" s="71" t="s">
        <v>81</v>
      </c>
      <c r="D4472" s="71" t="s">
        <v>69</v>
      </c>
      <c r="E4472" s="72"/>
      <c r="F4472" s="81"/>
      <c r="G4472" s="82" t="s">
        <v>65</v>
      </c>
      <c r="H4472" s="66">
        <v>14241.98</v>
      </c>
      <c r="I4472" s="66">
        <v>14013.987000000001</v>
      </c>
      <c r="J4472" s="66">
        <v>28255.97</v>
      </c>
      <c r="K4472" s="66">
        <v>3545</v>
      </c>
      <c r="L4472" s="66">
        <v>3077</v>
      </c>
      <c r="M4472" s="66">
        <v>1</v>
      </c>
      <c r="N4472" s="66">
        <v>6623</v>
      </c>
      <c r="O4472" s="66">
        <v>826</v>
      </c>
      <c r="P4472" s="66">
        <v>682</v>
      </c>
      <c r="Q4472" s="66"/>
      <c r="R4472" s="73">
        <v>1508</v>
      </c>
      <c r="S4472" s="130">
        <f>IFERROR(Table1[[#This Row],[Female Voters]]/Table1[[#This Row],[Female Population]],"0.0%")</f>
        <v>0.24891201925574957</v>
      </c>
      <c r="T4472" s="130">
        <f>IFERROR(Table1[[#This Row],[Male Voters]]/Table1[[#This Row],[Male Population]],"0.0%")</f>
        <v>0.21956635181693832</v>
      </c>
      <c r="U4472" s="130">
        <f>IFERROR(Table1[[#This Row],[Total Voters]]/Table1[[#This Row],[Total Population]],"0.0%")</f>
        <v>0.23439294421674428</v>
      </c>
      <c r="V4472" s="130">
        <f>IFERROR(Table1[[#This Row],[Female Ballots]]/Table1[[#This Row],[Female Population]],"0.0%")</f>
        <v>5.7997553710930648E-2</v>
      </c>
      <c r="W4472" s="130">
        <f>IFERROR(Table1[[#This Row],[Male Ballots]]/Table1[[#This Row],[Male Population]],"0.0%")</f>
        <v>4.8665665238593413E-2</v>
      </c>
      <c r="X4472" s="130">
        <f>IFERROR(Table1[[#This Row],[Total Ballots]]/Table1[[#This Row],[Total Population]],"0.0%")</f>
        <v>5.336925258626761E-2</v>
      </c>
      <c r="Y4472" s="24">
        <f>Table1[[#This Row],[Female Ballots]]/Table1[[#This Row],[Female Voters]]</f>
        <v>0.23300423131170664</v>
      </c>
      <c r="Z4472" s="24">
        <f>Table1[[#This Row],[Male Ballots]]/Table1[[#This Row],[Male Voters]]</f>
        <v>0.2216444588885278</v>
      </c>
      <c r="AA4472" s="24">
        <f>Table1[[#This Row],[Total Ballots]]/Table1[[#This Row],[Total Voters]]</f>
        <v>0.22769137852936736</v>
      </c>
    </row>
    <row r="4473" spans="1:27" s="12" customFormat="1" x14ac:dyDescent="0.35">
      <c r="A4473" s="70" t="s">
        <v>58</v>
      </c>
      <c r="B4473" s="71">
        <v>2019</v>
      </c>
      <c r="C4473" s="71" t="s">
        <v>81</v>
      </c>
      <c r="D4473" s="71" t="s">
        <v>69</v>
      </c>
      <c r="E4473" s="72"/>
      <c r="F4473" s="81"/>
      <c r="G4473" s="82" t="s">
        <v>66</v>
      </c>
      <c r="H4473" s="66">
        <v>14221.916999999999</v>
      </c>
      <c r="I4473" s="66">
        <v>14037.925999999999</v>
      </c>
      <c r="J4473" s="66">
        <v>28259.84</v>
      </c>
      <c r="K4473" s="66">
        <v>4101</v>
      </c>
      <c r="L4473" s="66">
        <v>3583</v>
      </c>
      <c r="M4473" s="66">
        <v>1</v>
      </c>
      <c r="N4473" s="66">
        <v>7685</v>
      </c>
      <c r="O4473" s="66">
        <v>1484</v>
      </c>
      <c r="P4473" s="66">
        <v>1239</v>
      </c>
      <c r="Q4473" s="66">
        <v>2</v>
      </c>
      <c r="R4473" s="73">
        <v>2725</v>
      </c>
      <c r="S4473" s="130">
        <f>IFERROR(Table1[[#This Row],[Female Voters]]/Table1[[#This Row],[Female Population]],"0.0%")</f>
        <v>0.2883577509276703</v>
      </c>
      <c r="T4473" s="130">
        <f>IFERROR(Table1[[#This Row],[Male Voters]]/Table1[[#This Row],[Male Population]],"0.0%")</f>
        <v>0.25523713403247744</v>
      </c>
      <c r="U4473" s="130">
        <f>IFERROR(Table1[[#This Row],[Total Voters]]/Table1[[#This Row],[Total Population]],"0.0%")</f>
        <v>0.27194067623878976</v>
      </c>
      <c r="V4473" s="130">
        <f>IFERROR(Table1[[#This Row],[Female Ballots]]/Table1[[#This Row],[Female Population]],"0.0%")</f>
        <v>0.10434598936275609</v>
      </c>
      <c r="W4473" s="130">
        <f>IFERROR(Table1[[#This Row],[Male Ballots]]/Table1[[#This Row],[Male Population]],"0.0%")</f>
        <v>8.8260901218598822E-2</v>
      </c>
      <c r="X4473" s="130">
        <f>IFERROR(Table1[[#This Row],[Total Ballots]]/Table1[[#This Row],[Total Population]],"0.0%")</f>
        <v>9.6426589817918296E-2</v>
      </c>
      <c r="Y4473" s="24">
        <f>Table1[[#This Row],[Female Ballots]]/Table1[[#This Row],[Female Voters]]</f>
        <v>0.36186296025359671</v>
      </c>
      <c r="Z4473" s="24">
        <f>Table1[[#This Row],[Male Ballots]]/Table1[[#This Row],[Male Voters]]</f>
        <v>0.34579960926597825</v>
      </c>
      <c r="AA4473" s="24">
        <f>Table1[[#This Row],[Total Ballots]]/Table1[[#This Row],[Total Voters]]</f>
        <v>0.35458685751463892</v>
      </c>
    </row>
    <row r="4474" spans="1:27" s="12" customFormat="1" x14ac:dyDescent="0.35">
      <c r="A4474" s="70" t="s">
        <v>58</v>
      </c>
      <c r="B4474" s="71">
        <v>2019</v>
      </c>
      <c r="C4474" s="71" t="s">
        <v>81</v>
      </c>
      <c r="D4474" s="71" t="s">
        <v>69</v>
      </c>
      <c r="E4474" s="72"/>
      <c r="F4474" s="81"/>
      <c r="G4474" s="82" t="s">
        <v>67</v>
      </c>
      <c r="H4474" s="66">
        <v>19588.79</v>
      </c>
      <c r="I4474" s="66">
        <v>16920.837</v>
      </c>
      <c r="J4474" s="66">
        <v>36509.630999999994</v>
      </c>
      <c r="K4474" s="66">
        <v>6352</v>
      </c>
      <c r="L4474" s="66">
        <v>5183</v>
      </c>
      <c r="M4474" s="66">
        <v>1</v>
      </c>
      <c r="N4474" s="66">
        <v>11536</v>
      </c>
      <c r="O4474" s="66">
        <v>3294</v>
      </c>
      <c r="P4474" s="66">
        <v>2790</v>
      </c>
      <c r="Q4474" s="66">
        <v>1</v>
      </c>
      <c r="R4474" s="66">
        <v>6085</v>
      </c>
      <c r="S4474" s="130">
        <f>IFERROR(Table1[[#This Row],[Female Voters]]/Table1[[#This Row],[Female Population]],"0.0%")</f>
        <v>0.32426709357750017</v>
      </c>
      <c r="T4474" s="130">
        <f>IFERROR(Table1[[#This Row],[Male Voters]]/Table1[[#This Row],[Male Population]],"0.0%")</f>
        <v>0.30630872456250247</v>
      </c>
      <c r="U4474" s="130">
        <f>IFERROR(Table1[[#This Row],[Total Voters]]/Table1[[#This Row],[Total Population]],"0.0%")</f>
        <v>0.31597142134906819</v>
      </c>
      <c r="V4474" s="130">
        <f>IFERROR(Table1[[#This Row],[Female Ballots]]/Table1[[#This Row],[Female Population]],"0.0%")</f>
        <v>0.16815740022737494</v>
      </c>
      <c r="W4474" s="130">
        <f>IFERROR(Table1[[#This Row],[Male Ballots]]/Table1[[#This Row],[Male Population]],"0.0%")</f>
        <v>0.16488546045328609</v>
      </c>
      <c r="X4474" s="130">
        <f>IFERROR(Table1[[#This Row],[Total Ballots]]/Table1[[#This Row],[Total Population]],"0.0%")</f>
        <v>0.16666835115369971</v>
      </c>
      <c r="Y4474" s="24">
        <f>Table1[[#This Row],[Female Ballots]]/Table1[[#This Row],[Female Voters]]</f>
        <v>0.51857682619647361</v>
      </c>
      <c r="Z4474" s="24">
        <f>Table1[[#This Row],[Male Ballots]]/Table1[[#This Row],[Male Voters]]</f>
        <v>0.53829828284777159</v>
      </c>
      <c r="AA4474" s="24">
        <f>Table1[[#This Row],[Total Ballots]]/Table1[[#This Row],[Total Voters]]</f>
        <v>0.52747919556171985</v>
      </c>
    </row>
    <row r="4475" spans="1:27" s="12" customFormat="1" x14ac:dyDescent="0.35">
      <c r="A4475" s="70" t="s">
        <v>68</v>
      </c>
      <c r="B4475" s="71">
        <v>2019</v>
      </c>
      <c r="C4475" s="71" t="s">
        <v>81</v>
      </c>
      <c r="D4475" s="71"/>
      <c r="E4475" s="72"/>
      <c r="F4475" s="81"/>
      <c r="G4475" s="82" t="s">
        <v>79</v>
      </c>
      <c r="H4475" s="66">
        <v>2987898.78</v>
      </c>
      <c r="I4475" s="66">
        <v>2929417.57</v>
      </c>
      <c r="J4475" s="66">
        <v>5917316.2699999996</v>
      </c>
      <c r="K4475" s="66">
        <v>2051541</v>
      </c>
      <c r="L4475" s="66">
        <v>1899416</v>
      </c>
      <c r="M4475" s="66">
        <v>16707</v>
      </c>
      <c r="N4475" s="66">
        <v>3967664</v>
      </c>
      <c r="O4475" s="66">
        <v>623532</v>
      </c>
      <c r="P4475" s="66">
        <v>549251</v>
      </c>
      <c r="Q4475" s="66">
        <v>4035</v>
      </c>
      <c r="R4475" s="73">
        <v>1176818</v>
      </c>
      <c r="S4475" s="130">
        <f>IFERROR(Table1[[#This Row],[Female Voters]]/Table1[[#This Row],[Female Population]],"0.0%")</f>
        <v>0.68661663297710507</v>
      </c>
      <c r="T4475" s="130">
        <f>IFERROR(Table1[[#This Row],[Male Voters]]/Table1[[#This Row],[Male Population]],"0.0%")</f>
        <v>0.64839373514100962</v>
      </c>
      <c r="U4475" s="130">
        <f>IFERROR(Table1[[#This Row],[Total Voters]]/Table1[[#This Row],[Total Population]],"0.0%")</f>
        <v>0.67051748106071751</v>
      </c>
      <c r="V4475" s="130">
        <f>IFERROR(Table1[[#This Row],[Female Ballots]]/Table1[[#This Row],[Female Population]],"0.0%")</f>
        <v>0.20868578419513931</v>
      </c>
      <c r="W4475" s="130">
        <f>IFERROR(Table1[[#This Row],[Male Ballots]]/Table1[[#This Row],[Male Population]],"0.0%")</f>
        <v>0.18749494972135367</v>
      </c>
      <c r="X4475" s="130">
        <f>IFERROR(Table1[[#This Row],[Total Ballots]]/Table1[[#This Row],[Total Population]],"0.0%")</f>
        <v>0.19887698177741647</v>
      </c>
      <c r="Y4475" s="24">
        <f>Table1[[#This Row],[Female Ballots]]/Table1[[#This Row],[Female Voters]]</f>
        <v>0.30393348219704114</v>
      </c>
      <c r="Z4475" s="24">
        <f>Table1[[#This Row],[Male Ballots]]/Table1[[#This Row],[Male Voters]]</f>
        <v>0.28916835490487602</v>
      </c>
      <c r="AA4475" s="24">
        <f>Table1[[#This Row],[Total Ballots]]/Table1[[#This Row],[Total Voters]]</f>
        <v>0.29660223244710238</v>
      </c>
    </row>
    <row r="4476" spans="1:27" s="12" customFormat="1" x14ac:dyDescent="0.35">
      <c r="A4476" s="70" t="s">
        <v>68</v>
      </c>
      <c r="B4476" s="71">
        <v>2019</v>
      </c>
      <c r="C4476" s="71" t="s">
        <v>81</v>
      </c>
      <c r="D4476" s="71"/>
      <c r="E4476" s="72"/>
      <c r="F4476" s="81"/>
      <c r="G4476" s="82" t="s">
        <v>62</v>
      </c>
      <c r="H4476" s="66">
        <v>328593.76</v>
      </c>
      <c r="I4476" s="66">
        <v>353157.11</v>
      </c>
      <c r="J4476" s="66">
        <v>681750.87</v>
      </c>
      <c r="K4476" s="66">
        <v>171008</v>
      </c>
      <c r="L4476" s="66">
        <v>164504</v>
      </c>
      <c r="M4476" s="66">
        <v>4190</v>
      </c>
      <c r="N4476" s="66">
        <v>339702</v>
      </c>
      <c r="O4476" s="66">
        <v>23533</v>
      </c>
      <c r="P4476" s="66">
        <v>21279</v>
      </c>
      <c r="Q4476" s="66">
        <v>749</v>
      </c>
      <c r="R4476" s="73">
        <v>45561</v>
      </c>
      <c r="S4476" s="130">
        <f>IFERROR(Table1[[#This Row],[Female Voters]]/Table1[[#This Row],[Female Population]],"0.0%")</f>
        <v>0.52042375972081756</v>
      </c>
      <c r="T4476" s="130">
        <f>IFERROR(Table1[[#This Row],[Male Voters]]/Table1[[#This Row],[Male Population]],"0.0%")</f>
        <v>0.46580967887068736</v>
      </c>
      <c r="U4476" s="130">
        <f>IFERROR(Table1[[#This Row],[Total Voters]]/Table1[[#This Row],[Total Population]],"0.0%")</f>
        <v>0.49827879207546888</v>
      </c>
      <c r="V4476" s="130">
        <f>IFERROR(Table1[[#This Row],[Female Ballots]]/Table1[[#This Row],[Female Population]],"0.0%")</f>
        <v>7.1617306427243163E-2</v>
      </c>
      <c r="W4476" s="130">
        <f>IFERROR(Table1[[#This Row],[Male Ballots]]/Table1[[#This Row],[Male Population]],"0.0%")</f>
        <v>6.0253636122461193E-2</v>
      </c>
      <c r="X4476" s="130">
        <f>IFERROR(Table1[[#This Row],[Total Ballots]]/Table1[[#This Row],[Total Population]],"0.0%")</f>
        <v>6.682939766545512E-2</v>
      </c>
      <c r="Y4476" s="24">
        <f>Table1[[#This Row],[Female Ballots]]/Table1[[#This Row],[Female Voters]]</f>
        <v>0.13761344498502995</v>
      </c>
      <c r="Z4476" s="24">
        <f>Table1[[#This Row],[Male Ballots]]/Table1[[#This Row],[Male Voters]]</f>
        <v>0.12935247775130088</v>
      </c>
      <c r="AA4476" s="24">
        <f>Table1[[#This Row],[Total Ballots]]/Table1[[#This Row],[Total Voters]]</f>
        <v>0.13412049384460498</v>
      </c>
    </row>
    <row r="4477" spans="1:27" s="12" customFormat="1" x14ac:dyDescent="0.35">
      <c r="A4477" s="70" t="s">
        <v>68</v>
      </c>
      <c r="B4477" s="71">
        <v>2019</v>
      </c>
      <c r="C4477" s="71" t="s">
        <v>81</v>
      </c>
      <c r="D4477" s="71"/>
      <c r="E4477" s="72"/>
      <c r="F4477" s="81"/>
      <c r="G4477" s="82" t="s">
        <v>63</v>
      </c>
      <c r="H4477" s="66">
        <v>541235.5</v>
      </c>
      <c r="I4477" s="66">
        <v>569711.30000000005</v>
      </c>
      <c r="J4477" s="66">
        <v>1110946.7999999998</v>
      </c>
      <c r="K4477" s="66">
        <v>352233</v>
      </c>
      <c r="L4477" s="66">
        <v>336244</v>
      </c>
      <c r="M4477" s="66">
        <v>3697</v>
      </c>
      <c r="N4477" s="66">
        <v>692174</v>
      </c>
      <c r="O4477" s="66">
        <v>52622</v>
      </c>
      <c r="P4477" s="66">
        <v>47228</v>
      </c>
      <c r="Q4477" s="66">
        <v>803</v>
      </c>
      <c r="R4477" s="73">
        <v>100653</v>
      </c>
      <c r="S4477" s="130">
        <f>IFERROR(Table1[[#This Row],[Female Voters]]/Table1[[#This Row],[Female Population]],"0.0%")</f>
        <v>0.65079433998693725</v>
      </c>
      <c r="T4477" s="130">
        <f>IFERROR(Table1[[#This Row],[Male Voters]]/Table1[[#This Row],[Male Population]],"0.0%")</f>
        <v>0.59020068585615204</v>
      </c>
      <c r="U4477" s="130">
        <f>IFERROR(Table1[[#This Row],[Total Voters]]/Table1[[#This Row],[Total Population]],"0.0%")</f>
        <v>0.62304873644714587</v>
      </c>
      <c r="V4477" s="130">
        <f>IFERROR(Table1[[#This Row],[Female Ballots]]/Table1[[#This Row],[Female Population]],"0.0%")</f>
        <v>9.7225699348989489E-2</v>
      </c>
      <c r="W4477" s="130">
        <f>IFERROR(Table1[[#This Row],[Male Ballots]]/Table1[[#This Row],[Male Population]],"0.0%")</f>
        <v>8.2898127525292187E-2</v>
      </c>
      <c r="X4477" s="130">
        <f>IFERROR(Table1[[#This Row],[Total Ballots]]/Table1[[#This Row],[Total Population]],"0.0%")</f>
        <v>9.0601098090385621E-2</v>
      </c>
      <c r="Y4477" s="24">
        <f>Table1[[#This Row],[Female Ballots]]/Table1[[#This Row],[Female Voters]]</f>
        <v>0.14939542859414082</v>
      </c>
      <c r="Z4477" s="24">
        <f>Table1[[#This Row],[Male Ballots]]/Table1[[#This Row],[Male Voters]]</f>
        <v>0.14045752489263749</v>
      </c>
      <c r="AA4477" s="24">
        <f>Table1[[#This Row],[Total Ballots]]/Table1[[#This Row],[Total Voters]]</f>
        <v>0.14541574806334823</v>
      </c>
    </row>
    <row r="4478" spans="1:27" s="12" customFormat="1" x14ac:dyDescent="0.35">
      <c r="A4478" s="70" t="s">
        <v>68</v>
      </c>
      <c r="B4478" s="71">
        <v>2019</v>
      </c>
      <c r="C4478" s="71" t="s">
        <v>81</v>
      </c>
      <c r="D4478" s="71"/>
      <c r="E4478" s="72"/>
      <c r="F4478" s="81"/>
      <c r="G4478" s="82" t="s">
        <v>64</v>
      </c>
      <c r="H4478" s="66">
        <v>513222.1</v>
      </c>
      <c r="I4478" s="66">
        <v>525410.9</v>
      </c>
      <c r="J4478" s="66">
        <v>1038633.2</v>
      </c>
      <c r="K4478" s="66">
        <v>341609</v>
      </c>
      <c r="L4478" s="66">
        <v>324001</v>
      </c>
      <c r="M4478" s="66">
        <v>2668</v>
      </c>
      <c r="N4478" s="66">
        <v>668278</v>
      </c>
      <c r="O4478" s="66">
        <v>68191</v>
      </c>
      <c r="P4478" s="66">
        <v>62311</v>
      </c>
      <c r="Q4478" s="66">
        <v>586</v>
      </c>
      <c r="R4478" s="73">
        <v>131088</v>
      </c>
      <c r="S4478" s="130">
        <f>IFERROR(Table1[[#This Row],[Female Voters]]/Table1[[#This Row],[Female Population]],"0.0%")</f>
        <v>0.66561630919634995</v>
      </c>
      <c r="T4478" s="130">
        <f>IFERROR(Table1[[#This Row],[Male Voters]]/Table1[[#This Row],[Male Population]],"0.0%")</f>
        <v>0.61666212101804507</v>
      </c>
      <c r="U4478" s="130">
        <f>IFERROR(Table1[[#This Row],[Total Voters]]/Table1[[#This Row],[Total Population]],"0.0%")</f>
        <v>0.64342060315422234</v>
      </c>
      <c r="V4478" s="130">
        <f>IFERROR(Table1[[#This Row],[Female Ballots]]/Table1[[#This Row],[Female Population]],"0.0%")</f>
        <v>0.13286840141919065</v>
      </c>
      <c r="W4478" s="130">
        <f>IFERROR(Table1[[#This Row],[Male Ballots]]/Table1[[#This Row],[Male Population]],"0.0%")</f>
        <v>0.11859479885171777</v>
      </c>
      <c r="X4478" s="130">
        <f>IFERROR(Table1[[#This Row],[Total Ballots]]/Table1[[#This Row],[Total Population]],"0.0%")</f>
        <v>0.12621202557360964</v>
      </c>
      <c r="Y4478" s="24">
        <f>Table1[[#This Row],[Female Ballots]]/Table1[[#This Row],[Female Voters]]</f>
        <v>0.19961710610668923</v>
      </c>
      <c r="Z4478" s="24">
        <f>Table1[[#This Row],[Male Ballots]]/Table1[[#This Row],[Male Voters]]</f>
        <v>0.19231730766263067</v>
      </c>
      <c r="AA4478" s="24">
        <f>Table1[[#This Row],[Total Ballots]]/Table1[[#This Row],[Total Voters]]</f>
        <v>0.19615788638859877</v>
      </c>
    </row>
    <row r="4479" spans="1:27" s="12" customFormat="1" x14ac:dyDescent="0.35">
      <c r="A4479" s="70" t="s">
        <v>68</v>
      </c>
      <c r="B4479" s="71">
        <v>2019</v>
      </c>
      <c r="C4479" s="71" t="s">
        <v>81</v>
      </c>
      <c r="D4479" s="71"/>
      <c r="E4479" s="72"/>
      <c r="F4479" s="81"/>
      <c r="G4479" s="82" t="s">
        <v>65</v>
      </c>
      <c r="H4479" s="66">
        <v>465007.30000000005</v>
      </c>
      <c r="I4479" s="66">
        <v>466087.2</v>
      </c>
      <c r="J4479" s="66">
        <v>931094.39999999991</v>
      </c>
      <c r="K4479" s="66">
        <v>325391</v>
      </c>
      <c r="L4479" s="66">
        <v>312988</v>
      </c>
      <c r="M4479" s="66">
        <v>2000</v>
      </c>
      <c r="N4479" s="66">
        <v>640379</v>
      </c>
      <c r="O4479" s="66">
        <v>84134</v>
      </c>
      <c r="P4479" s="66">
        <v>77066</v>
      </c>
      <c r="Q4479" s="66">
        <v>425</v>
      </c>
      <c r="R4479" s="73">
        <v>161625</v>
      </c>
      <c r="S4479" s="130">
        <f>IFERROR(Table1[[#This Row],[Female Voters]]/Table1[[#This Row],[Female Population]],"0.0%")</f>
        <v>0.69975460600295947</v>
      </c>
      <c r="T4479" s="130">
        <f>IFERROR(Table1[[#This Row],[Male Voters]]/Table1[[#This Row],[Male Population]],"0.0%")</f>
        <v>0.67152241039874083</v>
      </c>
      <c r="U4479" s="130">
        <f>IFERROR(Table1[[#This Row],[Total Voters]]/Table1[[#This Row],[Total Population]],"0.0%")</f>
        <v>0.68777021964690166</v>
      </c>
      <c r="V4479" s="130">
        <f>IFERROR(Table1[[#This Row],[Female Ballots]]/Table1[[#This Row],[Female Population]],"0.0%")</f>
        <v>0.1809304929191434</v>
      </c>
      <c r="W4479" s="130">
        <f>IFERROR(Table1[[#This Row],[Male Ballots]]/Table1[[#This Row],[Male Population]],"0.0%")</f>
        <v>0.16534674198304522</v>
      </c>
      <c r="X4479" s="130">
        <f>IFERROR(Table1[[#This Row],[Total Ballots]]/Table1[[#This Row],[Total Population]],"0.0%")</f>
        <v>0.17358605099547372</v>
      </c>
      <c r="Y4479" s="24">
        <f>Table1[[#This Row],[Female Ballots]]/Table1[[#This Row],[Female Voters]]</f>
        <v>0.25856277524578125</v>
      </c>
      <c r="Z4479" s="24">
        <f>Table1[[#This Row],[Male Ballots]]/Table1[[#This Row],[Male Voters]]</f>
        <v>0.24622669239715261</v>
      </c>
      <c r="AA4479" s="24">
        <f>Table1[[#This Row],[Total Ballots]]/Table1[[#This Row],[Total Voters]]</f>
        <v>0.25238960053343412</v>
      </c>
    </row>
    <row r="4480" spans="1:27" s="12" customFormat="1" x14ac:dyDescent="0.35">
      <c r="A4480" s="70" t="s">
        <v>68</v>
      </c>
      <c r="B4480" s="71">
        <v>2019</v>
      </c>
      <c r="C4480" s="71" t="s">
        <v>81</v>
      </c>
      <c r="D4480" s="71"/>
      <c r="E4480" s="72"/>
      <c r="F4480" s="81"/>
      <c r="G4480" s="82" t="s">
        <v>66</v>
      </c>
      <c r="H4480" s="66">
        <v>485262.2</v>
      </c>
      <c r="I4480" s="66">
        <v>463990.1</v>
      </c>
      <c r="J4480" s="66">
        <v>949252.2</v>
      </c>
      <c r="K4480" s="66">
        <v>363218</v>
      </c>
      <c r="L4480" s="66">
        <v>336911</v>
      </c>
      <c r="M4480" s="66">
        <v>1932</v>
      </c>
      <c r="N4480" s="66">
        <v>702061</v>
      </c>
      <c r="O4480" s="66">
        <v>133083</v>
      </c>
      <c r="P4480" s="66">
        <v>116495</v>
      </c>
      <c r="Q4480" s="66">
        <v>552</v>
      </c>
      <c r="R4480" s="73">
        <v>250130</v>
      </c>
      <c r="S4480" s="130">
        <f>IFERROR(Table1[[#This Row],[Female Voters]]/Table1[[#This Row],[Female Population]],"0.0%")</f>
        <v>0.74849844063683513</v>
      </c>
      <c r="T4480" s="130">
        <f>IFERROR(Table1[[#This Row],[Male Voters]]/Table1[[#This Row],[Male Population]],"0.0%")</f>
        <v>0.72611678568141869</v>
      </c>
      <c r="U4480" s="130">
        <f>IFERROR(Table1[[#This Row],[Total Voters]]/Table1[[#This Row],[Total Population]],"0.0%")</f>
        <v>0.73959375601131083</v>
      </c>
      <c r="V4480" s="130">
        <f>IFERROR(Table1[[#This Row],[Female Ballots]]/Table1[[#This Row],[Female Population]],"0.0%")</f>
        <v>0.27424967368156844</v>
      </c>
      <c r="W4480" s="130">
        <f>IFERROR(Table1[[#This Row],[Male Ballots]]/Table1[[#This Row],[Male Population]],"0.0%")</f>
        <v>0.25107216727253451</v>
      </c>
      <c r="X4480" s="130">
        <f>IFERROR(Table1[[#This Row],[Total Ballots]]/Table1[[#This Row],[Total Population]],"0.0%")</f>
        <v>0.26350215464341303</v>
      </c>
      <c r="Y4480" s="24">
        <f>Table1[[#This Row],[Female Ballots]]/Table1[[#This Row],[Female Voters]]</f>
        <v>0.36639979296180253</v>
      </c>
      <c r="Z4480" s="24">
        <f>Table1[[#This Row],[Male Ballots]]/Table1[[#This Row],[Male Voters]]</f>
        <v>0.34577380970048471</v>
      </c>
      <c r="AA4480" s="24">
        <f>Table1[[#This Row],[Total Ballots]]/Table1[[#This Row],[Total Voters]]</f>
        <v>0.3562795825433972</v>
      </c>
    </row>
    <row r="4481" spans="1:27" s="12" customFormat="1" x14ac:dyDescent="0.35">
      <c r="A4481" s="74" t="s">
        <v>68</v>
      </c>
      <c r="B4481" s="71">
        <v>2019</v>
      </c>
      <c r="C4481" s="71" t="s">
        <v>81</v>
      </c>
      <c r="D4481" s="75"/>
      <c r="E4481" s="76"/>
      <c r="F4481" s="81"/>
      <c r="G4481" s="83" t="s">
        <v>67</v>
      </c>
      <c r="H4481" s="66">
        <v>654577.92000000004</v>
      </c>
      <c r="I4481" s="66">
        <v>551060.96</v>
      </c>
      <c r="J4481" s="66">
        <v>1205638.7999999998</v>
      </c>
      <c r="K4481" s="66">
        <v>498082</v>
      </c>
      <c r="L4481" s="66">
        <v>424768</v>
      </c>
      <c r="M4481" s="66">
        <v>2220</v>
      </c>
      <c r="N4481" s="66">
        <v>925070</v>
      </c>
      <c r="O4481" s="66">
        <v>261969</v>
      </c>
      <c r="P4481" s="66">
        <v>224872</v>
      </c>
      <c r="Q4481" s="66">
        <v>920</v>
      </c>
      <c r="R4481" s="66">
        <v>487761</v>
      </c>
      <c r="S4481" s="130">
        <f>IFERROR(Table1[[#This Row],[Female Voters]]/Table1[[#This Row],[Female Population]],"0.0%")</f>
        <v>0.76092086943598702</v>
      </c>
      <c r="T4481" s="130">
        <f>IFERROR(Table1[[#This Row],[Male Voters]]/Table1[[#This Row],[Male Population]],"0.0%")</f>
        <v>0.77081853158314828</v>
      </c>
      <c r="U4481" s="130">
        <f>IFERROR(Table1[[#This Row],[Total Voters]]/Table1[[#This Row],[Total Population]],"0.0%")</f>
        <v>0.76728618886518929</v>
      </c>
      <c r="V4481" s="130">
        <f>IFERROR(Table1[[#This Row],[Female Ballots]]/Table1[[#This Row],[Female Population]],"0.0%")</f>
        <v>0.400210566222582</v>
      </c>
      <c r="W4481" s="130">
        <f>IFERROR(Table1[[#This Row],[Male Ballots]]/Table1[[#This Row],[Male Population]],"0.0%")</f>
        <v>0.40807100542923602</v>
      </c>
      <c r="X4481" s="130">
        <f>IFERROR(Table1[[#This Row],[Total Ballots]]/Table1[[#This Row],[Total Population]],"0.0%")</f>
        <v>0.40456644228769023</v>
      </c>
      <c r="Y4481" s="24">
        <f>Table1[[#This Row],[Female Ballots]]/Table1[[#This Row],[Female Voters]]</f>
        <v>0.52595556554944767</v>
      </c>
      <c r="Z4481" s="24">
        <f>Table1[[#This Row],[Male Ballots]]/Table1[[#This Row],[Male Voters]]</f>
        <v>0.52939957812264582</v>
      </c>
      <c r="AA4481" s="24">
        <f>Table1[[#This Row],[Total Ballots]]/Table1[[#This Row],[Total Voters]]</f>
        <v>0.52726928772957726</v>
      </c>
    </row>
    <row r="4482" spans="1:27" s="12" customFormat="1" x14ac:dyDescent="0.35">
      <c r="A4482" s="43" t="s">
        <v>59</v>
      </c>
      <c r="B4482" s="44">
        <v>2018</v>
      </c>
      <c r="C4482" s="17" t="s">
        <v>82</v>
      </c>
      <c r="D4482" s="44"/>
      <c r="E4482" s="45" t="s">
        <v>73</v>
      </c>
      <c r="F4482" s="49" t="s">
        <v>78</v>
      </c>
      <c r="G4482" s="50" t="s">
        <v>79</v>
      </c>
      <c r="H4482" s="46">
        <v>6609.785100000001</v>
      </c>
      <c r="I4482" s="46">
        <v>6719.8152600000003</v>
      </c>
      <c r="J4482" s="46">
        <v>13329.599200000001</v>
      </c>
      <c r="K4482" s="46">
        <v>3514</v>
      </c>
      <c r="L4482" s="46">
        <v>3243</v>
      </c>
      <c r="M4482" s="46"/>
      <c r="N4482" s="46">
        <v>6757</v>
      </c>
      <c r="O4482" s="46">
        <v>2212</v>
      </c>
      <c r="P4482" s="46">
        <v>2087</v>
      </c>
      <c r="Q4482" s="46"/>
      <c r="R4482" s="47">
        <v>4299</v>
      </c>
      <c r="S4482" s="130">
        <f>IFERROR(Table1[[#This Row],[Female Voters]]/Table1[[#This Row],[Female Population]],"0.0%")</f>
        <v>0.53163604365896855</v>
      </c>
      <c r="T4482" s="130">
        <f>IFERROR(Table1[[#This Row],[Male Voters]]/Table1[[#This Row],[Male Population]],"0.0%")</f>
        <v>0.48260255297554117</v>
      </c>
      <c r="U4482" s="130">
        <f>IFERROR(Table1[[#This Row],[Total Voters]]/Table1[[#This Row],[Total Population]],"0.0%")</f>
        <v>0.50691696716582446</v>
      </c>
      <c r="V4482" s="130">
        <f>IFERROR(Table1[[#This Row],[Female Ballots]]/Table1[[#This Row],[Female Population]],"0.0%")</f>
        <v>0.33465535815982878</v>
      </c>
      <c r="W4482" s="130">
        <f>IFERROR(Table1[[#This Row],[Male Ballots]]/Table1[[#This Row],[Male Population]],"0.0%")</f>
        <v>0.3105740142028845</v>
      </c>
      <c r="X4482" s="130">
        <f>IFERROR(Table1[[#This Row],[Total Ballots]]/Table1[[#This Row],[Total Population]],"0.0%")</f>
        <v>0.32251532364153901</v>
      </c>
      <c r="Y4482" s="24">
        <f>Table1[[#This Row],[Female Ballots]]/Table1[[#This Row],[Female Voters]]</f>
        <v>0.62948207171314741</v>
      </c>
      <c r="Z4482" s="24">
        <f>Table1[[#This Row],[Male Ballots]]/Table1[[#This Row],[Male Voters]]</f>
        <v>0.64353993216157879</v>
      </c>
      <c r="AA4482" s="24">
        <f>Table1[[#This Row],[Total Ballots]]/Table1[[#This Row],[Total Voters]]</f>
        <v>0.63622909575255293</v>
      </c>
    </row>
    <row r="4483" spans="1:27" s="12" customFormat="1" x14ac:dyDescent="0.35">
      <c r="A4483" s="43" t="s">
        <v>59</v>
      </c>
      <c r="B4483" s="44">
        <v>2018</v>
      </c>
      <c r="C4483" s="17" t="s">
        <v>82</v>
      </c>
      <c r="D4483" s="44"/>
      <c r="E4483" s="45" t="s">
        <v>73</v>
      </c>
      <c r="F4483" s="49" t="s">
        <v>78</v>
      </c>
      <c r="G4483" s="50" t="s">
        <v>62</v>
      </c>
      <c r="H4483" s="46">
        <v>925.06150000000002</v>
      </c>
      <c r="I4483" s="46">
        <v>1041.0789</v>
      </c>
      <c r="J4483" s="46">
        <v>1966.1399999999999</v>
      </c>
      <c r="K4483" s="46">
        <v>371</v>
      </c>
      <c r="L4483" s="46">
        <v>343</v>
      </c>
      <c r="M4483" s="46"/>
      <c r="N4483" s="46">
        <v>714</v>
      </c>
      <c r="O4483" s="46">
        <v>137</v>
      </c>
      <c r="P4483" s="46">
        <v>138</v>
      </c>
      <c r="Q4483" s="46"/>
      <c r="R4483" s="47">
        <v>275</v>
      </c>
      <c r="S4483" s="130">
        <f>IFERROR(Table1[[#This Row],[Female Voters]]/Table1[[#This Row],[Female Population]],"0.0%")</f>
        <v>0.40105441638204592</v>
      </c>
      <c r="T4483" s="130">
        <f>IFERROR(Table1[[#This Row],[Male Voters]]/Table1[[#This Row],[Male Population]],"0.0%")</f>
        <v>0.32946590311262675</v>
      </c>
      <c r="U4483" s="130">
        <f>IFERROR(Table1[[#This Row],[Total Voters]]/Table1[[#This Row],[Total Population]],"0.0%")</f>
        <v>0.36314809728707009</v>
      </c>
      <c r="V4483" s="130">
        <f>IFERROR(Table1[[#This Row],[Female Ballots]]/Table1[[#This Row],[Female Population]],"0.0%")</f>
        <v>0.14809826157504122</v>
      </c>
      <c r="W4483" s="130">
        <f>IFERROR(Table1[[#This Row],[Male Ballots]]/Table1[[#This Row],[Male Population]],"0.0%")</f>
        <v>0.13255479483831628</v>
      </c>
      <c r="X4483" s="130">
        <f>IFERROR(Table1[[#This Row],[Total Ballots]]/Table1[[#This Row],[Total Population]],"0.0%")</f>
        <v>0.13986796464137854</v>
      </c>
      <c r="Y4483" s="24">
        <f>Table1[[#This Row],[Female Ballots]]/Table1[[#This Row],[Female Voters]]</f>
        <v>0.3692722371967655</v>
      </c>
      <c r="Z4483" s="24">
        <f>Table1[[#This Row],[Male Ballots]]/Table1[[#This Row],[Male Voters]]</f>
        <v>0.40233236151603496</v>
      </c>
      <c r="AA4483" s="24">
        <f>Table1[[#This Row],[Total Ballots]]/Table1[[#This Row],[Total Voters]]</f>
        <v>0.38515406162464988</v>
      </c>
    </row>
    <row r="4484" spans="1:27" s="12" customFormat="1" x14ac:dyDescent="0.35">
      <c r="A4484" s="43" t="s">
        <v>59</v>
      </c>
      <c r="B4484" s="44">
        <v>2018</v>
      </c>
      <c r="C4484" s="17" t="s">
        <v>82</v>
      </c>
      <c r="D4484" s="44"/>
      <c r="E4484" s="45" t="s">
        <v>73</v>
      </c>
      <c r="F4484" s="49" t="s">
        <v>78</v>
      </c>
      <c r="G4484" s="50" t="s">
        <v>63</v>
      </c>
      <c r="H4484" s="46">
        <v>1340.096</v>
      </c>
      <c r="I4484" s="46">
        <v>1410.1017999999999</v>
      </c>
      <c r="J4484" s="46">
        <v>2750.1970000000001</v>
      </c>
      <c r="K4484" s="46">
        <v>609</v>
      </c>
      <c r="L4484" s="46">
        <v>552</v>
      </c>
      <c r="M4484" s="46"/>
      <c r="N4484" s="46">
        <v>1161</v>
      </c>
      <c r="O4484" s="46">
        <v>251</v>
      </c>
      <c r="P4484" s="46">
        <v>242</v>
      </c>
      <c r="Q4484" s="46"/>
      <c r="R4484" s="47">
        <v>493</v>
      </c>
      <c r="S4484" s="130">
        <f>IFERROR(Table1[[#This Row],[Female Voters]]/Table1[[#This Row],[Female Population]],"0.0%")</f>
        <v>0.45444505468264962</v>
      </c>
      <c r="T4484" s="130">
        <f>IFERROR(Table1[[#This Row],[Male Voters]]/Table1[[#This Row],[Male Population]],"0.0%")</f>
        <v>0.39146109876606072</v>
      </c>
      <c r="U4484" s="130">
        <f>IFERROR(Table1[[#This Row],[Total Voters]]/Table1[[#This Row],[Total Population]],"0.0%")</f>
        <v>0.42215157677795445</v>
      </c>
      <c r="V4484" s="130">
        <f>IFERROR(Table1[[#This Row],[Female Ballots]]/Table1[[#This Row],[Female Population]],"0.0%")</f>
        <v>0.18730001432733176</v>
      </c>
      <c r="W4484" s="130">
        <f>IFERROR(Table1[[#This Row],[Male Ballots]]/Table1[[#This Row],[Male Population]],"0.0%")</f>
        <v>0.17161881503874402</v>
      </c>
      <c r="X4484" s="130">
        <f>IFERROR(Table1[[#This Row],[Total Ballots]]/Table1[[#This Row],[Total Population]],"0.0%")</f>
        <v>0.17925988574636653</v>
      </c>
      <c r="Y4484" s="24">
        <f>Table1[[#This Row],[Female Ballots]]/Table1[[#This Row],[Female Voters]]</f>
        <v>0.41215106732348111</v>
      </c>
      <c r="Z4484" s="24">
        <f>Table1[[#This Row],[Male Ballots]]/Table1[[#This Row],[Male Voters]]</f>
        <v>0.43840579710144928</v>
      </c>
      <c r="AA4484" s="24">
        <f>Table1[[#This Row],[Total Ballots]]/Table1[[#This Row],[Total Voters]]</f>
        <v>0.42463393626184326</v>
      </c>
    </row>
    <row r="4485" spans="1:27" s="12" customFormat="1" x14ac:dyDescent="0.35">
      <c r="A4485" s="43" t="s">
        <v>59</v>
      </c>
      <c r="B4485" s="44">
        <v>2018</v>
      </c>
      <c r="C4485" s="17" t="s">
        <v>82</v>
      </c>
      <c r="D4485" s="44"/>
      <c r="E4485" s="45" t="s">
        <v>73</v>
      </c>
      <c r="F4485" s="49" t="s">
        <v>78</v>
      </c>
      <c r="G4485" s="50" t="s">
        <v>64</v>
      </c>
      <c r="H4485" s="46">
        <v>1213.1025999999999</v>
      </c>
      <c r="I4485" s="46">
        <v>1225.1176</v>
      </c>
      <c r="J4485" s="46">
        <v>2438.2200000000003</v>
      </c>
      <c r="K4485" s="46">
        <v>530</v>
      </c>
      <c r="L4485" s="46">
        <v>474</v>
      </c>
      <c r="M4485" s="46"/>
      <c r="N4485" s="46">
        <v>1004</v>
      </c>
      <c r="O4485" s="46">
        <v>287</v>
      </c>
      <c r="P4485" s="46">
        <v>252</v>
      </c>
      <c r="Q4485" s="46"/>
      <c r="R4485" s="47">
        <v>539</v>
      </c>
      <c r="S4485" s="130">
        <f>IFERROR(Table1[[#This Row],[Female Voters]]/Table1[[#This Row],[Female Population]],"0.0%")</f>
        <v>0.4368962691201882</v>
      </c>
      <c r="T4485" s="130">
        <f>IFERROR(Table1[[#This Row],[Male Voters]]/Table1[[#This Row],[Male Population]],"0.0%")</f>
        <v>0.38690163295344054</v>
      </c>
      <c r="U4485" s="130">
        <f>IFERROR(Table1[[#This Row],[Total Voters]]/Table1[[#This Row],[Total Population]],"0.0%")</f>
        <v>0.41177580366004701</v>
      </c>
      <c r="V4485" s="130">
        <f>IFERROR(Table1[[#This Row],[Female Ballots]]/Table1[[#This Row],[Female Population]],"0.0%")</f>
        <v>0.23658345139149814</v>
      </c>
      <c r="W4485" s="130">
        <f>IFERROR(Table1[[#This Row],[Male Ballots]]/Table1[[#This Row],[Male Population]],"0.0%")</f>
        <v>0.20569453903853802</v>
      </c>
      <c r="X4485" s="130">
        <f>IFERROR(Table1[[#This Row],[Total Ballots]]/Table1[[#This Row],[Total Population]],"0.0%")</f>
        <v>0.22106290654657904</v>
      </c>
      <c r="Y4485" s="24">
        <f>Table1[[#This Row],[Female Ballots]]/Table1[[#This Row],[Female Voters]]</f>
        <v>0.54150943396226414</v>
      </c>
      <c r="Z4485" s="24">
        <f>Table1[[#This Row],[Male Ballots]]/Table1[[#This Row],[Male Voters]]</f>
        <v>0.53164556962025311</v>
      </c>
      <c r="AA4485" s="24">
        <f>Table1[[#This Row],[Total Ballots]]/Table1[[#This Row],[Total Voters]]</f>
        <v>0.53685258964143423</v>
      </c>
    </row>
    <row r="4486" spans="1:27" s="12" customFormat="1" x14ac:dyDescent="0.35">
      <c r="A4486" s="43" t="s">
        <v>59</v>
      </c>
      <c r="B4486" s="44">
        <v>2018</v>
      </c>
      <c r="C4486" s="17" t="s">
        <v>82</v>
      </c>
      <c r="D4486" s="44"/>
      <c r="E4486" s="45" t="s">
        <v>73</v>
      </c>
      <c r="F4486" s="49" t="s">
        <v>78</v>
      </c>
      <c r="G4486" s="50" t="s">
        <v>65</v>
      </c>
      <c r="H4486" s="46">
        <v>1037.1120000000001</v>
      </c>
      <c r="I4486" s="46">
        <v>1014.1278</v>
      </c>
      <c r="J4486" s="46">
        <v>2051.2399999999998</v>
      </c>
      <c r="K4486" s="46">
        <v>504</v>
      </c>
      <c r="L4486" s="46">
        <v>453</v>
      </c>
      <c r="M4486" s="46"/>
      <c r="N4486" s="46">
        <v>957</v>
      </c>
      <c r="O4486" s="46">
        <v>348</v>
      </c>
      <c r="P4486" s="46">
        <v>308</v>
      </c>
      <c r="Q4486" s="46"/>
      <c r="R4486" s="47">
        <v>656</v>
      </c>
      <c r="S4486" s="130">
        <f>IFERROR(Table1[[#This Row],[Female Voters]]/Table1[[#This Row],[Female Population]],"0.0%")</f>
        <v>0.48596487168213265</v>
      </c>
      <c r="T4486" s="130">
        <f>IFERROR(Table1[[#This Row],[Male Voters]]/Table1[[#This Row],[Male Population]],"0.0%")</f>
        <v>0.44668926342419568</v>
      </c>
      <c r="U4486" s="130">
        <f>IFERROR(Table1[[#This Row],[Total Voters]]/Table1[[#This Row],[Total Population]],"0.0%")</f>
        <v>0.46654706421481645</v>
      </c>
      <c r="V4486" s="130">
        <f>IFERROR(Table1[[#This Row],[Female Ballots]]/Table1[[#This Row],[Female Population]],"0.0%")</f>
        <v>0.3355471733043297</v>
      </c>
      <c r="W4486" s="130">
        <f>IFERROR(Table1[[#This Row],[Male Ballots]]/Table1[[#This Row],[Male Population]],"0.0%")</f>
        <v>0.30370925636788582</v>
      </c>
      <c r="X4486" s="130">
        <f>IFERROR(Table1[[#This Row],[Total Ballots]]/Table1[[#This Row],[Total Population]],"0.0%")</f>
        <v>0.31980655603439873</v>
      </c>
      <c r="Y4486" s="24">
        <f>Table1[[#This Row],[Female Ballots]]/Table1[[#This Row],[Female Voters]]</f>
        <v>0.69047619047619047</v>
      </c>
      <c r="Z4486" s="24">
        <f>Table1[[#This Row],[Male Ballots]]/Table1[[#This Row],[Male Voters]]</f>
        <v>0.67991169977924948</v>
      </c>
      <c r="AA4486" s="24">
        <f>Table1[[#This Row],[Total Ballots]]/Table1[[#This Row],[Total Voters]]</f>
        <v>0.6854754440961337</v>
      </c>
    </row>
    <row r="4487" spans="1:27" s="12" customFormat="1" x14ac:dyDescent="0.35">
      <c r="A4487" s="43" t="s">
        <v>59</v>
      </c>
      <c r="B4487" s="44">
        <v>2018</v>
      </c>
      <c r="C4487" s="17" t="s">
        <v>82</v>
      </c>
      <c r="D4487" s="44"/>
      <c r="E4487" s="45" t="s">
        <v>73</v>
      </c>
      <c r="F4487" s="49" t="s">
        <v>78</v>
      </c>
      <c r="G4487" s="50" t="s">
        <v>66</v>
      </c>
      <c r="H4487" s="46">
        <v>936.16200000000003</v>
      </c>
      <c r="I4487" s="46">
        <v>919.1567</v>
      </c>
      <c r="J4487" s="46">
        <v>1855.3188</v>
      </c>
      <c r="K4487" s="46">
        <v>638</v>
      </c>
      <c r="L4487" s="46">
        <v>591</v>
      </c>
      <c r="M4487" s="46"/>
      <c r="N4487" s="46">
        <v>1229</v>
      </c>
      <c r="O4487" s="46">
        <v>487</v>
      </c>
      <c r="P4487" s="46">
        <v>466</v>
      </c>
      <c r="Q4487" s="46"/>
      <c r="R4487" s="47">
        <v>953</v>
      </c>
      <c r="S4487" s="130">
        <f>IFERROR(Table1[[#This Row],[Female Voters]]/Table1[[#This Row],[Female Population]],"0.0%")</f>
        <v>0.68150597866608553</v>
      </c>
      <c r="T4487" s="130">
        <f>IFERROR(Table1[[#This Row],[Male Voters]]/Table1[[#This Row],[Male Population]],"0.0%")</f>
        <v>0.64298068000809872</v>
      </c>
      <c r="U4487" s="130">
        <f>IFERROR(Table1[[#This Row],[Total Voters]]/Table1[[#This Row],[Total Population]],"0.0%")</f>
        <v>0.66241984935419185</v>
      </c>
      <c r="V4487" s="130">
        <f>IFERROR(Table1[[#This Row],[Female Ballots]]/Table1[[#This Row],[Female Population]],"0.0%")</f>
        <v>0.52020910910718443</v>
      </c>
      <c r="W4487" s="130">
        <f>IFERROR(Table1[[#This Row],[Male Ballots]]/Table1[[#This Row],[Male Population]],"0.0%")</f>
        <v>0.50698645834817935</v>
      </c>
      <c r="X4487" s="130">
        <f>IFERROR(Table1[[#This Row],[Total Ballots]]/Table1[[#This Row],[Total Population]],"0.0%")</f>
        <v>0.51365835348620414</v>
      </c>
      <c r="Y4487" s="24">
        <f>Table1[[#This Row],[Female Ballots]]/Table1[[#This Row],[Female Voters]]</f>
        <v>0.76332288401253923</v>
      </c>
      <c r="Z4487" s="24">
        <f>Table1[[#This Row],[Male Ballots]]/Table1[[#This Row],[Male Voters]]</f>
        <v>0.78849407783417935</v>
      </c>
      <c r="AA4487" s="24">
        <f>Table1[[#This Row],[Total Ballots]]/Table1[[#This Row],[Total Voters]]</f>
        <v>0.7754271765663141</v>
      </c>
    </row>
    <row r="4488" spans="1:27" s="12" customFormat="1" x14ac:dyDescent="0.35">
      <c r="A4488" s="43" t="s">
        <v>59</v>
      </c>
      <c r="B4488" s="44">
        <v>2018</v>
      </c>
      <c r="C4488" s="17" t="s">
        <v>82</v>
      </c>
      <c r="D4488" s="44"/>
      <c r="E4488" s="45" t="s">
        <v>73</v>
      </c>
      <c r="F4488" s="49" t="s">
        <v>78</v>
      </c>
      <c r="G4488" s="50" t="s">
        <v>67</v>
      </c>
      <c r="H4488" s="66">
        <v>1158.251</v>
      </c>
      <c r="I4488" s="66">
        <v>1110.2324599999999</v>
      </c>
      <c r="J4488" s="66">
        <v>2268.4834000000001</v>
      </c>
      <c r="K4488" s="66">
        <v>862</v>
      </c>
      <c r="L4488" s="66">
        <v>830</v>
      </c>
      <c r="M4488" s="66"/>
      <c r="N4488" s="66">
        <v>1692</v>
      </c>
      <c r="O4488" s="66">
        <v>702</v>
      </c>
      <c r="P4488" s="66">
        <v>681</v>
      </c>
      <c r="Q4488" s="66"/>
      <c r="R4488" s="73">
        <v>1383</v>
      </c>
      <c r="S4488" s="130">
        <f>IFERROR(Table1[[#This Row],[Female Voters]]/Table1[[#This Row],[Female Population]],"0.0%")</f>
        <v>0.74422556078086699</v>
      </c>
      <c r="T4488" s="130">
        <f>IFERROR(Table1[[#This Row],[Male Voters]]/Table1[[#This Row],[Male Population]],"0.0%")</f>
        <v>0.74759118464253882</v>
      </c>
      <c r="U4488" s="130">
        <f>IFERROR(Table1[[#This Row],[Total Voters]]/Table1[[#This Row],[Total Population]],"0.0%")</f>
        <v>0.74587277120916995</v>
      </c>
      <c r="V4488" s="130">
        <f>IFERROR(Table1[[#This Row],[Female Ballots]]/Table1[[#This Row],[Female Population]],"0.0%")</f>
        <v>0.60608624555472002</v>
      </c>
      <c r="W4488" s="130">
        <f>IFERROR(Table1[[#This Row],[Male Ballots]]/Table1[[#This Row],[Male Population]],"0.0%")</f>
        <v>0.61338505631514328</v>
      </c>
      <c r="X4488" s="130">
        <f>IFERROR(Table1[[#This Row],[Total Ballots]]/Table1[[#This Row],[Total Population]],"0.0%")</f>
        <v>0.60965841760182149</v>
      </c>
      <c r="Y4488" s="24">
        <f>Table1[[#This Row],[Female Ballots]]/Table1[[#This Row],[Female Voters]]</f>
        <v>0.81438515081206497</v>
      </c>
      <c r="Z4488" s="24">
        <f>Table1[[#This Row],[Male Ballots]]/Table1[[#This Row],[Male Voters]]</f>
        <v>0.82048192771084338</v>
      </c>
      <c r="AA4488" s="24">
        <f>Table1[[#This Row],[Total Ballots]]/Table1[[#This Row],[Total Voters]]</f>
        <v>0.81737588652482274</v>
      </c>
    </row>
    <row r="4489" spans="1:27" s="12" customFormat="1" x14ac:dyDescent="0.35">
      <c r="A4489" s="43" t="s">
        <v>37</v>
      </c>
      <c r="B4489" s="44">
        <v>2018</v>
      </c>
      <c r="C4489" s="17" t="s">
        <v>82</v>
      </c>
      <c r="D4489" s="44" t="s">
        <v>69</v>
      </c>
      <c r="E4489" s="45" t="s">
        <v>74</v>
      </c>
      <c r="F4489" s="49" t="s">
        <v>78</v>
      </c>
      <c r="G4489" s="50" t="s">
        <v>79</v>
      </c>
      <c r="H4489" s="66">
        <v>9085.9991999999984</v>
      </c>
      <c r="I4489" s="66">
        <v>8429.9992000000002</v>
      </c>
      <c r="J4489" s="66">
        <v>17515.999799999998</v>
      </c>
      <c r="K4489" s="66">
        <v>7683</v>
      </c>
      <c r="L4489" s="66">
        <v>6843</v>
      </c>
      <c r="M4489" s="66">
        <v>14</v>
      </c>
      <c r="N4489" s="66">
        <v>14540</v>
      </c>
      <c r="O4489" s="66">
        <v>4877</v>
      </c>
      <c r="P4489" s="66">
        <v>4342</v>
      </c>
      <c r="Q4489" s="66">
        <v>6</v>
      </c>
      <c r="R4489" s="73">
        <v>9225</v>
      </c>
      <c r="S4489" s="130">
        <f>IFERROR(Table1[[#This Row],[Female Voters]]/Table1[[#This Row],[Female Population]],"0.0%")</f>
        <v>0.84558669122489039</v>
      </c>
      <c r="T4489" s="130">
        <f>IFERROR(Table1[[#This Row],[Male Voters]]/Table1[[#This Row],[Male Population]],"0.0%")</f>
        <v>0.81174384927581011</v>
      </c>
      <c r="U4489" s="130">
        <f>IFERROR(Table1[[#This Row],[Total Voters]]/Table1[[#This Row],[Total Population]],"0.0%")</f>
        <v>0.83009820541331603</v>
      </c>
      <c r="V4489" s="130">
        <f>IFERROR(Table1[[#This Row],[Female Ballots]]/Table1[[#This Row],[Female Population]],"0.0%")</f>
        <v>0.53675989757956399</v>
      </c>
      <c r="W4489" s="130">
        <f>IFERROR(Table1[[#This Row],[Male Ballots]]/Table1[[#This Row],[Male Population]],"0.0%")</f>
        <v>0.51506529205839069</v>
      </c>
      <c r="X4489" s="130">
        <f>IFERROR(Table1[[#This Row],[Total Ballots]]/Table1[[#This Row],[Total Population]],"0.0%")</f>
        <v>0.52666134421855848</v>
      </c>
      <c r="Y4489" s="24">
        <f>Table1[[#This Row],[Female Ballots]]/Table1[[#This Row],[Female Voters]]</f>
        <v>0.63477808147858905</v>
      </c>
      <c r="Z4489" s="24">
        <f>Table1[[#This Row],[Male Ballots]]/Table1[[#This Row],[Male Voters]]</f>
        <v>0.6345170246967704</v>
      </c>
      <c r="AA4489" s="24">
        <f>Table1[[#This Row],[Total Ballots]]/Table1[[#This Row],[Total Voters]]</f>
        <v>0.63445667125171934</v>
      </c>
    </row>
    <row r="4490" spans="1:27" s="12" customFormat="1" x14ac:dyDescent="0.35">
      <c r="A4490" s="43" t="s">
        <v>37</v>
      </c>
      <c r="B4490" s="44">
        <v>2018</v>
      </c>
      <c r="C4490" s="17" t="s">
        <v>82</v>
      </c>
      <c r="D4490" s="44" t="s">
        <v>69</v>
      </c>
      <c r="E4490" s="45" t="s">
        <v>74</v>
      </c>
      <c r="F4490" s="49" t="s">
        <v>78</v>
      </c>
      <c r="G4490" s="50" t="s">
        <v>62</v>
      </c>
      <c r="H4490" s="66">
        <v>835</v>
      </c>
      <c r="I4490" s="66">
        <v>824</v>
      </c>
      <c r="J4490" s="66">
        <v>1659</v>
      </c>
      <c r="K4490" s="66">
        <v>511</v>
      </c>
      <c r="L4490" s="66">
        <v>479</v>
      </c>
      <c r="M4490" s="66"/>
      <c r="N4490" s="66">
        <v>990</v>
      </c>
      <c r="O4490" s="66">
        <v>177</v>
      </c>
      <c r="P4490" s="66">
        <v>157</v>
      </c>
      <c r="Q4490" s="66"/>
      <c r="R4490" s="73">
        <v>334</v>
      </c>
      <c r="S4490" s="130">
        <f>IFERROR(Table1[[#This Row],[Female Voters]]/Table1[[#This Row],[Female Population]],"0.0%")</f>
        <v>0.61197604790419158</v>
      </c>
      <c r="T4490" s="130">
        <f>IFERROR(Table1[[#This Row],[Male Voters]]/Table1[[#This Row],[Male Population]],"0.0%")</f>
        <v>0.5813106796116505</v>
      </c>
      <c r="U4490" s="130">
        <f>IFERROR(Table1[[#This Row],[Total Voters]]/Table1[[#This Row],[Total Population]],"0.0%")</f>
        <v>0.59674502712477395</v>
      </c>
      <c r="V4490" s="130">
        <f>IFERROR(Table1[[#This Row],[Female Ballots]]/Table1[[#This Row],[Female Population]],"0.0%")</f>
        <v>0.21197604790419161</v>
      </c>
      <c r="W4490" s="130">
        <f>IFERROR(Table1[[#This Row],[Male Ballots]]/Table1[[#This Row],[Male Population]],"0.0%")</f>
        <v>0.19053398058252427</v>
      </c>
      <c r="X4490" s="130">
        <f>IFERROR(Table1[[#This Row],[Total Ballots]]/Table1[[#This Row],[Total Population]],"0.0%")</f>
        <v>0.20132610006027726</v>
      </c>
      <c r="Y4490" s="24">
        <f>Table1[[#This Row],[Female Ballots]]/Table1[[#This Row],[Female Voters]]</f>
        <v>0.34637964774951074</v>
      </c>
      <c r="Z4490" s="24">
        <f>Table1[[#This Row],[Male Ballots]]/Table1[[#This Row],[Male Voters]]</f>
        <v>0.3277661795407098</v>
      </c>
      <c r="AA4490" s="24">
        <f>Table1[[#This Row],[Total Ballots]]/Table1[[#This Row],[Total Voters]]</f>
        <v>0.33737373737373738</v>
      </c>
    </row>
    <row r="4491" spans="1:27" s="12" customFormat="1" x14ac:dyDescent="0.35">
      <c r="A4491" s="43" t="s">
        <v>37</v>
      </c>
      <c r="B4491" s="44">
        <v>2018</v>
      </c>
      <c r="C4491" s="17" t="s">
        <v>82</v>
      </c>
      <c r="D4491" s="44" t="s">
        <v>69</v>
      </c>
      <c r="E4491" s="45" t="s">
        <v>74</v>
      </c>
      <c r="F4491" s="49" t="s">
        <v>78</v>
      </c>
      <c r="G4491" s="50" t="s">
        <v>63</v>
      </c>
      <c r="H4491" s="66">
        <v>1206</v>
      </c>
      <c r="I4491" s="66">
        <v>1193</v>
      </c>
      <c r="J4491" s="66">
        <v>2399</v>
      </c>
      <c r="K4491" s="66">
        <v>975</v>
      </c>
      <c r="L4491" s="66">
        <v>888</v>
      </c>
      <c r="M4491" s="66">
        <v>1</v>
      </c>
      <c r="N4491" s="66">
        <v>1864</v>
      </c>
      <c r="O4491" s="66">
        <v>330</v>
      </c>
      <c r="P4491" s="66">
        <v>302</v>
      </c>
      <c r="Q4491" s="66"/>
      <c r="R4491" s="73">
        <v>632</v>
      </c>
      <c r="S4491" s="130">
        <f>IFERROR(Table1[[#This Row],[Female Voters]]/Table1[[#This Row],[Female Population]],"0.0%")</f>
        <v>0.80845771144278611</v>
      </c>
      <c r="T4491" s="130">
        <f>IFERROR(Table1[[#This Row],[Male Voters]]/Table1[[#This Row],[Male Population]],"0.0%")</f>
        <v>0.74434199497066222</v>
      </c>
      <c r="U4491" s="130">
        <f>IFERROR(Table1[[#This Row],[Total Voters]]/Table1[[#This Row],[Total Population]],"0.0%")</f>
        <v>0.77699041267194668</v>
      </c>
      <c r="V4491" s="130">
        <f>IFERROR(Table1[[#This Row],[Female Ballots]]/Table1[[#This Row],[Female Population]],"0.0%")</f>
        <v>0.27363184079601988</v>
      </c>
      <c r="W4491" s="130">
        <f>IFERROR(Table1[[#This Row],[Male Ballots]]/Table1[[#This Row],[Male Population]],"0.0%")</f>
        <v>0.25314333612740991</v>
      </c>
      <c r="X4491" s="130">
        <f>IFERROR(Table1[[#This Row],[Total Ballots]]/Table1[[#This Row],[Total Population]],"0.0%")</f>
        <v>0.26344310129220511</v>
      </c>
      <c r="Y4491" s="24">
        <f>Table1[[#This Row],[Female Ballots]]/Table1[[#This Row],[Female Voters]]</f>
        <v>0.33846153846153848</v>
      </c>
      <c r="Z4491" s="24">
        <f>Table1[[#This Row],[Male Ballots]]/Table1[[#This Row],[Male Voters]]</f>
        <v>0.34009009009009011</v>
      </c>
      <c r="AA4491" s="24">
        <f>Table1[[#This Row],[Total Ballots]]/Table1[[#This Row],[Total Voters]]</f>
        <v>0.33905579399141633</v>
      </c>
    </row>
    <row r="4492" spans="1:27" s="12" customFormat="1" x14ac:dyDescent="0.35">
      <c r="A4492" s="43" t="s">
        <v>37</v>
      </c>
      <c r="B4492" s="44">
        <v>2018</v>
      </c>
      <c r="C4492" s="17" t="s">
        <v>82</v>
      </c>
      <c r="D4492" s="44" t="s">
        <v>69</v>
      </c>
      <c r="E4492" s="45" t="s">
        <v>74</v>
      </c>
      <c r="F4492" s="49" t="s">
        <v>78</v>
      </c>
      <c r="G4492" s="50" t="s">
        <v>64</v>
      </c>
      <c r="H4492" s="66">
        <v>1246</v>
      </c>
      <c r="I4492" s="66">
        <v>1166.9999</v>
      </c>
      <c r="J4492" s="66">
        <v>2413</v>
      </c>
      <c r="K4492" s="66">
        <v>1047</v>
      </c>
      <c r="L4492" s="66">
        <v>908</v>
      </c>
      <c r="M4492" s="66">
        <v>2</v>
      </c>
      <c r="N4492" s="66">
        <v>1957</v>
      </c>
      <c r="O4492" s="66">
        <v>500</v>
      </c>
      <c r="P4492" s="66">
        <v>469</v>
      </c>
      <c r="Q4492" s="66"/>
      <c r="R4492" s="73">
        <v>969</v>
      </c>
      <c r="S4492" s="130">
        <f>IFERROR(Table1[[#This Row],[Female Voters]]/Table1[[#This Row],[Female Population]],"0.0%")</f>
        <v>0.8402889245585875</v>
      </c>
      <c r="T4492" s="130">
        <f>IFERROR(Table1[[#This Row],[Male Voters]]/Table1[[#This Row],[Male Population]],"0.0%")</f>
        <v>0.77806347712626189</v>
      </c>
      <c r="U4492" s="130">
        <f>IFERROR(Table1[[#This Row],[Total Voters]]/Table1[[#This Row],[Total Population]],"0.0%")</f>
        <v>0.8110236220472441</v>
      </c>
      <c r="V4492" s="130">
        <f>IFERROR(Table1[[#This Row],[Female Ballots]]/Table1[[#This Row],[Female Population]],"0.0%")</f>
        <v>0.4012841091492777</v>
      </c>
      <c r="W4492" s="130">
        <f>IFERROR(Table1[[#This Row],[Male Ballots]]/Table1[[#This Row],[Male Population]],"0.0%")</f>
        <v>0.40188521010156042</v>
      </c>
      <c r="X4492" s="130">
        <f>IFERROR(Table1[[#This Row],[Total Ballots]]/Table1[[#This Row],[Total Population]],"0.0%")</f>
        <v>0.40157480314960631</v>
      </c>
      <c r="Y4492" s="24">
        <f>Table1[[#This Row],[Female Ballots]]/Table1[[#This Row],[Female Voters]]</f>
        <v>0.47755491881566381</v>
      </c>
      <c r="Z4492" s="24">
        <f>Table1[[#This Row],[Male Ballots]]/Table1[[#This Row],[Male Voters]]</f>
        <v>0.51651982378854622</v>
      </c>
      <c r="AA4492" s="24">
        <f>Table1[[#This Row],[Total Ballots]]/Table1[[#This Row],[Total Voters]]</f>
        <v>0.49514563106796117</v>
      </c>
    </row>
    <row r="4493" spans="1:27" s="12" customFormat="1" x14ac:dyDescent="0.35">
      <c r="A4493" s="43" t="s">
        <v>37</v>
      </c>
      <c r="B4493" s="44">
        <v>2018</v>
      </c>
      <c r="C4493" s="17" t="s">
        <v>82</v>
      </c>
      <c r="D4493" s="44" t="s">
        <v>69</v>
      </c>
      <c r="E4493" s="45" t="s">
        <v>74</v>
      </c>
      <c r="F4493" s="49" t="s">
        <v>78</v>
      </c>
      <c r="G4493" s="50" t="s">
        <v>65</v>
      </c>
      <c r="H4493" s="66">
        <v>1336.9998000000001</v>
      </c>
      <c r="I4493" s="66">
        <v>1261.9998000000001</v>
      </c>
      <c r="J4493" s="66">
        <v>2599</v>
      </c>
      <c r="K4493" s="66">
        <v>1075</v>
      </c>
      <c r="L4493" s="66">
        <v>998</v>
      </c>
      <c r="M4493" s="66">
        <v>3</v>
      </c>
      <c r="N4493" s="66">
        <v>2076</v>
      </c>
      <c r="O4493" s="66">
        <v>643</v>
      </c>
      <c r="P4493" s="66">
        <v>582</v>
      </c>
      <c r="Q4493" s="66">
        <v>2</v>
      </c>
      <c r="R4493" s="73">
        <v>1227</v>
      </c>
      <c r="S4493" s="130">
        <f>IFERROR(Table1[[#This Row],[Female Voters]]/Table1[[#This Row],[Female Population]],"0.0%")</f>
        <v>0.80403901331922412</v>
      </c>
      <c r="T4493" s="130">
        <f>IFERROR(Table1[[#This Row],[Male Voters]]/Table1[[#This Row],[Male Population]],"0.0%")</f>
        <v>0.79080836621368722</v>
      </c>
      <c r="U4493" s="130">
        <f>IFERROR(Table1[[#This Row],[Total Voters]]/Table1[[#This Row],[Total Population]],"0.0%")</f>
        <v>0.79876875721431317</v>
      </c>
      <c r="V4493" s="130">
        <f>IFERROR(Table1[[#This Row],[Female Ballots]]/Table1[[#This Row],[Female Population]],"0.0%")</f>
        <v>0.48092752145512663</v>
      </c>
      <c r="W4493" s="130">
        <f>IFERROR(Table1[[#This Row],[Male Ballots]]/Table1[[#This Row],[Male Population]],"0.0%")</f>
        <v>0.46117281476589772</v>
      </c>
      <c r="X4493" s="130">
        <f>IFERROR(Table1[[#This Row],[Total Ballots]]/Table1[[#This Row],[Total Population]],"0.0%")</f>
        <v>0.47210465563678339</v>
      </c>
      <c r="Y4493" s="24">
        <f>Table1[[#This Row],[Female Ballots]]/Table1[[#This Row],[Female Voters]]</f>
        <v>0.59813953488372096</v>
      </c>
      <c r="Z4493" s="24">
        <f>Table1[[#This Row],[Male Ballots]]/Table1[[#This Row],[Male Voters]]</f>
        <v>0.58316633266533069</v>
      </c>
      <c r="AA4493" s="24">
        <f>Table1[[#This Row],[Total Ballots]]/Table1[[#This Row],[Total Voters]]</f>
        <v>0.59104046242774566</v>
      </c>
    </row>
    <row r="4494" spans="1:27" s="12" customFormat="1" x14ac:dyDescent="0.35">
      <c r="A4494" s="43" t="s">
        <v>37</v>
      </c>
      <c r="B4494" s="44">
        <v>2018</v>
      </c>
      <c r="C4494" s="17" t="s">
        <v>82</v>
      </c>
      <c r="D4494" s="44" t="s">
        <v>69</v>
      </c>
      <c r="E4494" s="45" t="s">
        <v>74</v>
      </c>
      <c r="F4494" s="49" t="s">
        <v>78</v>
      </c>
      <c r="G4494" s="50" t="s">
        <v>66</v>
      </c>
      <c r="H4494" s="66">
        <v>1766.9998000000001</v>
      </c>
      <c r="I4494" s="66">
        <v>1556.9998000000001</v>
      </c>
      <c r="J4494" s="66">
        <v>3324</v>
      </c>
      <c r="K4494" s="66">
        <v>1563</v>
      </c>
      <c r="L4494" s="66">
        <v>1332</v>
      </c>
      <c r="M4494" s="66">
        <v>3</v>
      </c>
      <c r="N4494" s="66">
        <v>2898</v>
      </c>
      <c r="O4494" s="66">
        <v>1180</v>
      </c>
      <c r="P4494" s="66">
        <v>996</v>
      </c>
      <c r="Q4494" s="66">
        <v>1</v>
      </c>
      <c r="R4494" s="73">
        <v>2177</v>
      </c>
      <c r="S4494" s="130">
        <f>IFERROR(Table1[[#This Row],[Female Voters]]/Table1[[#This Row],[Female Population]],"0.0%")</f>
        <v>0.8845501850085099</v>
      </c>
      <c r="T4494" s="130">
        <f>IFERROR(Table1[[#This Row],[Male Voters]]/Table1[[#This Row],[Male Population]],"0.0%")</f>
        <v>0.8554914393694848</v>
      </c>
      <c r="U4494" s="130">
        <f>IFERROR(Table1[[#This Row],[Total Voters]]/Table1[[#This Row],[Total Population]],"0.0%")</f>
        <v>0.87184115523465699</v>
      </c>
      <c r="V4494" s="130">
        <f>IFERROR(Table1[[#This Row],[Female Ballots]]/Table1[[#This Row],[Female Population]],"0.0%")</f>
        <v>0.66779860416509385</v>
      </c>
      <c r="W4494" s="130">
        <f>IFERROR(Table1[[#This Row],[Male Ballots]]/Table1[[#This Row],[Male Population]],"0.0%")</f>
        <v>0.6396917970060112</v>
      </c>
      <c r="X4494" s="130">
        <f>IFERROR(Table1[[#This Row],[Total Ballots]]/Table1[[#This Row],[Total Population]],"0.0%")</f>
        <v>0.65493381468110712</v>
      </c>
      <c r="Y4494" s="24">
        <f>Table1[[#This Row],[Female Ballots]]/Table1[[#This Row],[Female Voters]]</f>
        <v>0.75495841330774149</v>
      </c>
      <c r="Z4494" s="24">
        <f>Table1[[#This Row],[Male Ballots]]/Table1[[#This Row],[Male Voters]]</f>
        <v>0.74774774774774777</v>
      </c>
      <c r="AA4494" s="24">
        <f>Table1[[#This Row],[Total Ballots]]/Table1[[#This Row],[Total Voters]]</f>
        <v>0.75120772946859904</v>
      </c>
    </row>
    <row r="4495" spans="1:27" s="12" customFormat="1" x14ac:dyDescent="0.35">
      <c r="A4495" s="43" t="s">
        <v>37</v>
      </c>
      <c r="B4495" s="44">
        <v>2018</v>
      </c>
      <c r="C4495" s="17" t="s">
        <v>82</v>
      </c>
      <c r="D4495" s="44" t="s">
        <v>69</v>
      </c>
      <c r="E4495" s="45" t="s">
        <v>74</v>
      </c>
      <c r="F4495" s="49" t="s">
        <v>78</v>
      </c>
      <c r="G4495" s="50" t="s">
        <v>67</v>
      </c>
      <c r="H4495" s="66">
        <v>2694.9996000000001</v>
      </c>
      <c r="I4495" s="66">
        <v>2426.9997000000003</v>
      </c>
      <c r="J4495" s="66">
        <v>5121.9997999999996</v>
      </c>
      <c r="K4495" s="66">
        <v>2512</v>
      </c>
      <c r="L4495" s="66">
        <v>2238</v>
      </c>
      <c r="M4495" s="66">
        <v>5</v>
      </c>
      <c r="N4495" s="66">
        <v>4755</v>
      </c>
      <c r="O4495" s="66">
        <v>2047</v>
      </c>
      <c r="P4495" s="66">
        <v>1836</v>
      </c>
      <c r="Q4495" s="66">
        <v>3</v>
      </c>
      <c r="R4495" s="73">
        <v>3886</v>
      </c>
      <c r="S4495" s="130">
        <f>IFERROR(Table1[[#This Row],[Female Voters]]/Table1[[#This Row],[Female Population]],"0.0%")</f>
        <v>0.9320966132981986</v>
      </c>
      <c r="T4495" s="130">
        <f>IFERROR(Table1[[#This Row],[Male Voters]]/Table1[[#This Row],[Male Population]],"0.0%")</f>
        <v>0.92212619556566067</v>
      </c>
      <c r="U4495" s="130">
        <f>IFERROR(Table1[[#This Row],[Total Voters]]/Table1[[#This Row],[Total Population]],"0.0%")</f>
        <v>0.92834833769419522</v>
      </c>
      <c r="V4495" s="130">
        <f>IFERROR(Table1[[#This Row],[Female Ballots]]/Table1[[#This Row],[Female Population]],"0.0%")</f>
        <v>0.75955484371871518</v>
      </c>
      <c r="W4495" s="130">
        <f>IFERROR(Table1[[#This Row],[Male Ballots]]/Table1[[#This Row],[Male Population]],"0.0%")</f>
        <v>0.75648958671070288</v>
      </c>
      <c r="X4495" s="130">
        <f>IFERROR(Table1[[#This Row],[Total Ballots]]/Table1[[#This Row],[Total Population]],"0.0%")</f>
        <v>0.75868804211979868</v>
      </c>
      <c r="Y4495" s="24">
        <f>Table1[[#This Row],[Female Ballots]]/Table1[[#This Row],[Female Voters]]</f>
        <v>0.81488853503184711</v>
      </c>
      <c r="Z4495" s="24">
        <f>Table1[[#This Row],[Male Ballots]]/Table1[[#This Row],[Male Voters]]</f>
        <v>0.82037533512064342</v>
      </c>
      <c r="AA4495" s="24">
        <f>Table1[[#This Row],[Total Ballots]]/Table1[[#This Row],[Total Voters]]</f>
        <v>0.81724500525762356</v>
      </c>
    </row>
    <row r="4496" spans="1:27" s="12" customFormat="1" x14ac:dyDescent="0.35">
      <c r="A4496" s="43" t="s">
        <v>48</v>
      </c>
      <c r="B4496" s="44">
        <v>2018</v>
      </c>
      <c r="C4496" s="17" t="s">
        <v>82</v>
      </c>
      <c r="D4496" s="44" t="s">
        <v>69</v>
      </c>
      <c r="E4496" s="45" t="s">
        <v>73</v>
      </c>
      <c r="F4496" s="49" t="s">
        <v>78</v>
      </c>
      <c r="G4496" s="50" t="s">
        <v>79</v>
      </c>
      <c r="H4496" s="66">
        <v>74355.997999999992</v>
      </c>
      <c r="I4496" s="66">
        <v>72037.997000000003</v>
      </c>
      <c r="J4496" s="66">
        <v>146394</v>
      </c>
      <c r="K4496" s="66">
        <v>55888</v>
      </c>
      <c r="L4496" s="66">
        <v>51919</v>
      </c>
      <c r="M4496" s="66">
        <v>2408</v>
      </c>
      <c r="N4496" s="66">
        <v>110215</v>
      </c>
      <c r="O4496" s="66">
        <v>38465</v>
      </c>
      <c r="P4496" s="66">
        <v>35964</v>
      </c>
      <c r="Q4496" s="66">
        <v>1396</v>
      </c>
      <c r="R4496" s="73">
        <v>75825</v>
      </c>
      <c r="S4496" s="130">
        <f>IFERROR(Table1[[#This Row],[Female Voters]]/Table1[[#This Row],[Female Population]],"0.0%")</f>
        <v>0.75162732668856125</v>
      </c>
      <c r="T4496" s="130">
        <f>IFERROR(Table1[[#This Row],[Male Voters]]/Table1[[#This Row],[Male Population]],"0.0%")</f>
        <v>0.72071687390197703</v>
      </c>
      <c r="U4496" s="130">
        <f>IFERROR(Table1[[#This Row],[Total Voters]]/Table1[[#This Row],[Total Population]],"0.0%")</f>
        <v>0.75286555459923221</v>
      </c>
      <c r="V4496" s="130">
        <f>IFERROR(Table1[[#This Row],[Female Ballots]]/Table1[[#This Row],[Female Population]],"0.0%")</f>
        <v>0.51730863729379306</v>
      </c>
      <c r="W4496" s="130">
        <f>IFERROR(Table1[[#This Row],[Male Ballots]]/Table1[[#This Row],[Male Population]],"0.0%")</f>
        <v>0.4992365348525723</v>
      </c>
      <c r="X4496" s="130">
        <f>IFERROR(Table1[[#This Row],[Total Ballots]]/Table1[[#This Row],[Total Population]],"0.0%")</f>
        <v>0.51795155539161442</v>
      </c>
      <c r="Y4496" s="24">
        <f>Table1[[#This Row],[Female Ballots]]/Table1[[#This Row],[Female Voters]]</f>
        <v>0.68825150300601201</v>
      </c>
      <c r="Z4496" s="24">
        <f>Table1[[#This Row],[Male Ballots]]/Table1[[#This Row],[Male Voters]]</f>
        <v>0.69269438933723682</v>
      </c>
      <c r="AA4496" s="24">
        <f>Table1[[#This Row],[Total Ballots]]/Table1[[#This Row],[Total Voters]]</f>
        <v>0.68797350632853971</v>
      </c>
    </row>
    <row r="4497" spans="1:27" s="12" customFormat="1" x14ac:dyDescent="0.35">
      <c r="A4497" s="43" t="s">
        <v>48</v>
      </c>
      <c r="B4497" s="44">
        <v>2018</v>
      </c>
      <c r="C4497" s="17" t="s">
        <v>82</v>
      </c>
      <c r="D4497" s="44" t="s">
        <v>69</v>
      </c>
      <c r="E4497" s="45" t="s">
        <v>73</v>
      </c>
      <c r="F4497" s="49" t="s">
        <v>78</v>
      </c>
      <c r="G4497" s="50" t="s">
        <v>62</v>
      </c>
      <c r="H4497" s="66">
        <v>8356.9979999999996</v>
      </c>
      <c r="I4497" s="66">
        <v>8779.9979999999996</v>
      </c>
      <c r="J4497" s="66">
        <v>17136.998</v>
      </c>
      <c r="K4497" s="66">
        <v>4772</v>
      </c>
      <c r="L4497" s="66">
        <v>4760</v>
      </c>
      <c r="M4497" s="66">
        <v>537</v>
      </c>
      <c r="N4497" s="66">
        <v>10069</v>
      </c>
      <c r="O4497" s="66">
        <v>2092</v>
      </c>
      <c r="P4497" s="66">
        <v>1947</v>
      </c>
      <c r="Q4497" s="66">
        <v>250</v>
      </c>
      <c r="R4497" s="73">
        <v>4289</v>
      </c>
      <c r="S4497" s="130">
        <f>IFERROR(Table1[[#This Row],[Female Voters]]/Table1[[#This Row],[Female Population]],"0.0%")</f>
        <v>0.5710184446615878</v>
      </c>
      <c r="T4497" s="130">
        <f>IFERROR(Table1[[#This Row],[Male Voters]]/Table1[[#This Row],[Male Population]],"0.0%")</f>
        <v>0.54214135356295068</v>
      </c>
      <c r="U4497" s="130">
        <f>IFERROR(Table1[[#This Row],[Total Voters]]/Table1[[#This Row],[Total Population]],"0.0%")</f>
        <v>0.58755915125858105</v>
      </c>
      <c r="V4497" s="130">
        <f>IFERROR(Table1[[#This Row],[Female Ballots]]/Table1[[#This Row],[Female Population]],"0.0%")</f>
        <v>0.25032912536295931</v>
      </c>
      <c r="W4497" s="130">
        <f>IFERROR(Table1[[#This Row],[Male Ballots]]/Table1[[#This Row],[Male Population]],"0.0%")</f>
        <v>0.22175403684602207</v>
      </c>
      <c r="X4497" s="130">
        <f>IFERROR(Table1[[#This Row],[Total Ballots]]/Table1[[#This Row],[Total Population]],"0.0%")</f>
        <v>0.25027720724481617</v>
      </c>
      <c r="Y4497" s="24">
        <f>Table1[[#This Row],[Female Ballots]]/Table1[[#This Row],[Female Voters]]</f>
        <v>0.43839061190276613</v>
      </c>
      <c r="Z4497" s="24">
        <f>Table1[[#This Row],[Male Ballots]]/Table1[[#This Row],[Male Voters]]</f>
        <v>0.40903361344537814</v>
      </c>
      <c r="AA4497" s="24">
        <f>Table1[[#This Row],[Total Ballots]]/Table1[[#This Row],[Total Voters]]</f>
        <v>0.42596086999702054</v>
      </c>
    </row>
    <row r="4498" spans="1:27" s="12" customFormat="1" x14ac:dyDescent="0.35">
      <c r="A4498" s="43" t="s">
        <v>48</v>
      </c>
      <c r="B4498" s="44">
        <v>2018</v>
      </c>
      <c r="C4498" s="17" t="s">
        <v>82</v>
      </c>
      <c r="D4498" s="44" t="s">
        <v>69</v>
      </c>
      <c r="E4498" s="45" t="s">
        <v>73</v>
      </c>
      <c r="F4498" s="49" t="s">
        <v>78</v>
      </c>
      <c r="G4498" s="50" t="s">
        <v>63</v>
      </c>
      <c r="H4498" s="66">
        <v>13165.996999999999</v>
      </c>
      <c r="I4498" s="66">
        <v>13346.995999999999</v>
      </c>
      <c r="J4498" s="66">
        <v>26513</v>
      </c>
      <c r="K4498" s="66">
        <v>9136</v>
      </c>
      <c r="L4498" s="66">
        <v>8381</v>
      </c>
      <c r="M4498" s="66">
        <v>436</v>
      </c>
      <c r="N4498" s="66">
        <v>17953</v>
      </c>
      <c r="O4498" s="66">
        <v>4568</v>
      </c>
      <c r="P4498" s="66">
        <v>4021</v>
      </c>
      <c r="Q4498" s="66">
        <v>209</v>
      </c>
      <c r="R4498" s="73">
        <v>8798</v>
      </c>
      <c r="S4498" s="130">
        <f>IFERROR(Table1[[#This Row],[Female Voters]]/Table1[[#This Row],[Female Population]],"0.0%")</f>
        <v>0.69390871044555158</v>
      </c>
      <c r="T4498" s="130">
        <f>IFERROR(Table1[[#This Row],[Male Voters]]/Table1[[#This Row],[Male Population]],"0.0%")</f>
        <v>0.62793155853197236</v>
      </c>
      <c r="U4498" s="130">
        <f>IFERROR(Table1[[#This Row],[Total Voters]]/Table1[[#This Row],[Total Population]],"0.0%")</f>
        <v>0.67713951646362158</v>
      </c>
      <c r="V4498" s="130">
        <f>IFERROR(Table1[[#This Row],[Female Ballots]]/Table1[[#This Row],[Female Population]],"0.0%")</f>
        <v>0.34695435522277579</v>
      </c>
      <c r="W4498" s="130">
        <f>IFERROR(Table1[[#This Row],[Male Ballots]]/Table1[[#This Row],[Male Population]],"0.0%")</f>
        <v>0.30126629243014685</v>
      </c>
      <c r="X4498" s="130">
        <f>IFERROR(Table1[[#This Row],[Total Ballots]]/Table1[[#This Row],[Total Population]],"0.0%")</f>
        <v>0.33183721193376836</v>
      </c>
      <c r="Y4498" s="24">
        <f>Table1[[#This Row],[Female Ballots]]/Table1[[#This Row],[Female Voters]]</f>
        <v>0.5</v>
      </c>
      <c r="Z4498" s="24">
        <f>Table1[[#This Row],[Male Ballots]]/Table1[[#This Row],[Male Voters]]</f>
        <v>0.47977568309270968</v>
      </c>
      <c r="AA4498" s="24">
        <f>Table1[[#This Row],[Total Ballots]]/Table1[[#This Row],[Total Voters]]</f>
        <v>0.49005737202695926</v>
      </c>
    </row>
    <row r="4499" spans="1:27" s="12" customFormat="1" x14ac:dyDescent="0.35">
      <c r="A4499" s="43" t="s">
        <v>48</v>
      </c>
      <c r="B4499" s="44">
        <v>2018</v>
      </c>
      <c r="C4499" s="17" t="s">
        <v>82</v>
      </c>
      <c r="D4499" s="44" t="s">
        <v>69</v>
      </c>
      <c r="E4499" s="45" t="s">
        <v>73</v>
      </c>
      <c r="F4499" s="49" t="s">
        <v>78</v>
      </c>
      <c r="G4499" s="50" t="s">
        <v>64</v>
      </c>
      <c r="H4499" s="66">
        <v>12927</v>
      </c>
      <c r="I4499" s="66">
        <v>12859.999</v>
      </c>
      <c r="J4499" s="66">
        <v>25787</v>
      </c>
      <c r="K4499" s="66">
        <v>9011</v>
      </c>
      <c r="L4499" s="66">
        <v>8383</v>
      </c>
      <c r="M4499" s="66">
        <v>395</v>
      </c>
      <c r="N4499" s="66">
        <v>17789</v>
      </c>
      <c r="O4499" s="66">
        <v>5574</v>
      </c>
      <c r="P4499" s="66">
        <v>5212</v>
      </c>
      <c r="Q4499" s="66">
        <v>206</v>
      </c>
      <c r="R4499" s="73">
        <v>10992</v>
      </c>
      <c r="S4499" s="130">
        <f>IFERROR(Table1[[#This Row],[Female Voters]]/Table1[[#This Row],[Female Population]],"0.0%")</f>
        <v>0.69706815193006888</v>
      </c>
      <c r="T4499" s="130">
        <f>IFERROR(Table1[[#This Row],[Male Voters]]/Table1[[#This Row],[Male Population]],"0.0%")</f>
        <v>0.65186630263346057</v>
      </c>
      <c r="U4499" s="130">
        <f>IFERROR(Table1[[#This Row],[Total Voters]]/Table1[[#This Row],[Total Population]],"0.0%")</f>
        <v>0.68984371970372671</v>
      </c>
      <c r="V4499" s="130">
        <f>IFERROR(Table1[[#This Row],[Female Ballots]]/Table1[[#This Row],[Female Population]],"0.0%")</f>
        <v>0.4311905314458111</v>
      </c>
      <c r="W4499" s="130">
        <f>IFERROR(Table1[[#This Row],[Male Ballots]]/Table1[[#This Row],[Male Population]],"0.0%")</f>
        <v>0.40528774535674539</v>
      </c>
      <c r="X4499" s="130">
        <f>IFERROR(Table1[[#This Row],[Total Ballots]]/Table1[[#This Row],[Total Population]],"0.0%")</f>
        <v>0.42626129445069222</v>
      </c>
      <c r="Y4499" s="24">
        <f>Table1[[#This Row],[Female Ballots]]/Table1[[#This Row],[Female Voters]]</f>
        <v>0.61857729441793363</v>
      </c>
      <c r="Z4499" s="24">
        <f>Table1[[#This Row],[Male Ballots]]/Table1[[#This Row],[Male Voters]]</f>
        <v>0.62173446260288678</v>
      </c>
      <c r="AA4499" s="24">
        <f>Table1[[#This Row],[Total Ballots]]/Table1[[#This Row],[Total Voters]]</f>
        <v>0.61790994434763058</v>
      </c>
    </row>
    <row r="4500" spans="1:27" s="12" customFormat="1" x14ac:dyDescent="0.35">
      <c r="A4500" s="43" t="s">
        <v>48</v>
      </c>
      <c r="B4500" s="44">
        <v>2018</v>
      </c>
      <c r="C4500" s="17" t="s">
        <v>82</v>
      </c>
      <c r="D4500" s="44" t="s">
        <v>69</v>
      </c>
      <c r="E4500" s="45" t="s">
        <v>73</v>
      </c>
      <c r="F4500" s="49" t="s">
        <v>78</v>
      </c>
      <c r="G4500" s="50" t="s">
        <v>65</v>
      </c>
      <c r="H4500" s="66">
        <v>11727</v>
      </c>
      <c r="I4500" s="66">
        <v>11381</v>
      </c>
      <c r="J4500" s="66">
        <v>23108</v>
      </c>
      <c r="K4500" s="66">
        <v>8660</v>
      </c>
      <c r="L4500" s="66">
        <v>8129</v>
      </c>
      <c r="M4500" s="66">
        <v>300</v>
      </c>
      <c r="N4500" s="66">
        <v>17089</v>
      </c>
      <c r="O4500" s="66">
        <v>6064</v>
      </c>
      <c r="P4500" s="66">
        <v>5836</v>
      </c>
      <c r="Q4500" s="66">
        <v>188</v>
      </c>
      <c r="R4500" s="73">
        <v>12088</v>
      </c>
      <c r="S4500" s="130">
        <f>IFERROR(Table1[[#This Row],[Female Voters]]/Table1[[#This Row],[Female Population]],"0.0%")</f>
        <v>0.73846678604928795</v>
      </c>
      <c r="T4500" s="130">
        <f>IFERROR(Table1[[#This Row],[Male Voters]]/Table1[[#This Row],[Male Population]],"0.0%")</f>
        <v>0.71426060978824357</v>
      </c>
      <c r="U4500" s="130">
        <f>IFERROR(Table1[[#This Row],[Total Voters]]/Table1[[#This Row],[Total Population]],"0.0%")</f>
        <v>0.73952743638566731</v>
      </c>
      <c r="V4500" s="130">
        <f>IFERROR(Table1[[#This Row],[Female Ballots]]/Table1[[#This Row],[Female Population]],"0.0%")</f>
        <v>0.51709729683636052</v>
      </c>
      <c r="W4500" s="130">
        <f>IFERROR(Table1[[#This Row],[Male Ballots]]/Table1[[#This Row],[Male Population]],"0.0%")</f>
        <v>0.51278446533696509</v>
      </c>
      <c r="X4500" s="130">
        <f>IFERROR(Table1[[#This Row],[Total Ballots]]/Table1[[#This Row],[Total Population]],"0.0%")</f>
        <v>0.5231088800415441</v>
      </c>
      <c r="Y4500" s="24">
        <f>Table1[[#This Row],[Female Ballots]]/Table1[[#This Row],[Female Voters]]</f>
        <v>0.7002309468822171</v>
      </c>
      <c r="Z4500" s="24">
        <f>Table1[[#This Row],[Male Ballots]]/Table1[[#This Row],[Male Voters]]</f>
        <v>0.71792348382334847</v>
      </c>
      <c r="AA4500" s="24">
        <f>Table1[[#This Row],[Total Ballots]]/Table1[[#This Row],[Total Voters]]</f>
        <v>0.70735560887120374</v>
      </c>
    </row>
    <row r="4501" spans="1:27" s="12" customFormat="1" x14ac:dyDescent="0.35">
      <c r="A4501" s="43" t="s">
        <v>48</v>
      </c>
      <c r="B4501" s="44">
        <v>2018</v>
      </c>
      <c r="C4501" s="17" t="s">
        <v>82</v>
      </c>
      <c r="D4501" s="44" t="s">
        <v>69</v>
      </c>
      <c r="E4501" s="45" t="s">
        <v>73</v>
      </c>
      <c r="F4501" s="49" t="s">
        <v>78</v>
      </c>
      <c r="G4501" s="50" t="s">
        <v>66</v>
      </c>
      <c r="H4501" s="66">
        <v>12168.002</v>
      </c>
      <c r="I4501" s="66">
        <v>11810.002</v>
      </c>
      <c r="J4501" s="66">
        <v>23978</v>
      </c>
      <c r="K4501" s="66">
        <v>10525</v>
      </c>
      <c r="L4501" s="66">
        <v>9734</v>
      </c>
      <c r="M4501" s="66">
        <v>322</v>
      </c>
      <c r="N4501" s="66">
        <v>20581</v>
      </c>
      <c r="O4501" s="66">
        <v>8525</v>
      </c>
      <c r="P4501" s="66">
        <v>7978</v>
      </c>
      <c r="Q4501" s="66">
        <v>214</v>
      </c>
      <c r="R4501" s="73">
        <v>16717</v>
      </c>
      <c r="S4501" s="130">
        <f>IFERROR(Table1[[#This Row],[Female Voters]]/Table1[[#This Row],[Female Population]],"0.0%")</f>
        <v>0.86497355934030906</v>
      </c>
      <c r="T4501" s="130">
        <f>IFERROR(Table1[[#This Row],[Male Voters]]/Table1[[#This Row],[Male Population]],"0.0%")</f>
        <v>0.82421662587356037</v>
      </c>
      <c r="U4501" s="130">
        <f>IFERROR(Table1[[#This Row],[Total Voters]]/Table1[[#This Row],[Total Population]],"0.0%")</f>
        <v>0.85832846776211524</v>
      </c>
      <c r="V4501" s="130">
        <f>IFERROR(Table1[[#This Row],[Female Ballots]]/Table1[[#This Row],[Female Population]],"0.0%")</f>
        <v>0.70060803737540478</v>
      </c>
      <c r="W4501" s="130">
        <f>IFERROR(Table1[[#This Row],[Male Ballots]]/Table1[[#This Row],[Male Population]],"0.0%")</f>
        <v>0.67552909813224415</v>
      </c>
      <c r="X4501" s="130">
        <f>IFERROR(Table1[[#This Row],[Total Ballots]]/Table1[[#This Row],[Total Population]],"0.0%")</f>
        <v>0.69718074901993499</v>
      </c>
      <c r="Y4501" s="24">
        <f>Table1[[#This Row],[Female Ballots]]/Table1[[#This Row],[Female Voters]]</f>
        <v>0.80997624703087889</v>
      </c>
      <c r="Z4501" s="24">
        <f>Table1[[#This Row],[Male Ballots]]/Table1[[#This Row],[Male Voters]]</f>
        <v>0.81960139716457781</v>
      </c>
      <c r="AA4501" s="24">
        <f>Table1[[#This Row],[Total Ballots]]/Table1[[#This Row],[Total Voters]]</f>
        <v>0.81225402069870267</v>
      </c>
    </row>
    <row r="4502" spans="1:27" s="12" customFormat="1" x14ac:dyDescent="0.35">
      <c r="A4502" s="43" t="s">
        <v>48</v>
      </c>
      <c r="B4502" s="44">
        <v>2018</v>
      </c>
      <c r="C4502" s="17" t="s">
        <v>82</v>
      </c>
      <c r="D4502" s="44" t="s">
        <v>69</v>
      </c>
      <c r="E4502" s="45" t="s">
        <v>73</v>
      </c>
      <c r="F4502" s="49" t="s">
        <v>78</v>
      </c>
      <c r="G4502" s="50" t="s">
        <v>67</v>
      </c>
      <c r="H4502" s="66">
        <v>16011.001</v>
      </c>
      <c r="I4502" s="66">
        <v>13860.002</v>
      </c>
      <c r="J4502" s="66">
        <v>29871.002</v>
      </c>
      <c r="K4502" s="66">
        <v>13784</v>
      </c>
      <c r="L4502" s="66">
        <v>12532</v>
      </c>
      <c r="M4502" s="66">
        <v>418</v>
      </c>
      <c r="N4502" s="66">
        <v>26734</v>
      </c>
      <c r="O4502" s="66">
        <v>11642</v>
      </c>
      <c r="P4502" s="66">
        <v>10970</v>
      </c>
      <c r="Q4502" s="66">
        <v>329</v>
      </c>
      <c r="R4502" s="73">
        <v>22941</v>
      </c>
      <c r="S4502" s="130">
        <f>IFERROR(Table1[[#This Row],[Female Voters]]/Table1[[#This Row],[Female Population]],"0.0%")</f>
        <v>0.86090807189381846</v>
      </c>
      <c r="T4502" s="130">
        <f>IFERROR(Table1[[#This Row],[Male Voters]]/Table1[[#This Row],[Male Population]],"0.0%")</f>
        <v>0.90418457371073968</v>
      </c>
      <c r="U4502" s="130">
        <f>IFERROR(Table1[[#This Row],[Total Voters]]/Table1[[#This Row],[Total Population]],"0.0%")</f>
        <v>0.89498169495619861</v>
      </c>
      <c r="V4502" s="130">
        <f>IFERROR(Table1[[#This Row],[Female Ballots]]/Table1[[#This Row],[Female Population]],"0.0%")</f>
        <v>0.72712505607862998</v>
      </c>
      <c r="W4502" s="130">
        <f>IFERROR(Table1[[#This Row],[Male Ballots]]/Table1[[#This Row],[Male Population]],"0.0%")</f>
        <v>0.79148617727472192</v>
      </c>
      <c r="X4502" s="130">
        <f>IFERROR(Table1[[#This Row],[Total Ballots]]/Table1[[#This Row],[Total Population]],"0.0%")</f>
        <v>0.76800235894329894</v>
      </c>
      <c r="Y4502" s="24">
        <f>Table1[[#This Row],[Female Ballots]]/Table1[[#This Row],[Female Voters]]</f>
        <v>0.84460243760882181</v>
      </c>
      <c r="Z4502" s="24">
        <f>Table1[[#This Row],[Male Ballots]]/Table1[[#This Row],[Male Voters]]</f>
        <v>0.87535908075327162</v>
      </c>
      <c r="AA4502" s="24">
        <f>Table1[[#This Row],[Total Ballots]]/Table1[[#This Row],[Total Voters]]</f>
        <v>0.85812074511857561</v>
      </c>
    </row>
    <row r="4503" spans="1:27" s="12" customFormat="1" x14ac:dyDescent="0.35">
      <c r="A4503" s="43" t="s">
        <v>44</v>
      </c>
      <c r="B4503" s="44">
        <v>2018</v>
      </c>
      <c r="C4503" s="17" t="s">
        <v>82</v>
      </c>
      <c r="D4503" s="44"/>
      <c r="E4503" s="45" t="s">
        <v>74</v>
      </c>
      <c r="F4503" s="49" t="s">
        <v>78</v>
      </c>
      <c r="G4503" s="50" t="s">
        <v>79</v>
      </c>
      <c r="H4503" s="66">
        <v>30229.030700000003</v>
      </c>
      <c r="I4503" s="66">
        <v>29522.020200000003</v>
      </c>
      <c r="J4503" s="66">
        <v>59751.052500000005</v>
      </c>
      <c r="K4503" s="66">
        <v>23361</v>
      </c>
      <c r="L4503" s="66">
        <v>21573</v>
      </c>
      <c r="M4503" s="66">
        <v>44</v>
      </c>
      <c r="N4503" s="66">
        <v>44978</v>
      </c>
      <c r="O4503" s="66">
        <v>17791</v>
      </c>
      <c r="P4503" s="66">
        <v>16180</v>
      </c>
      <c r="Q4503" s="66">
        <v>32</v>
      </c>
      <c r="R4503" s="73">
        <v>34003</v>
      </c>
      <c r="S4503" s="130">
        <f>IFERROR(Table1[[#This Row],[Female Voters]]/Table1[[#This Row],[Female Population]],"0.0%")</f>
        <v>0.77280016788629602</v>
      </c>
      <c r="T4503" s="130">
        <f>IFERROR(Table1[[#This Row],[Male Voters]]/Table1[[#This Row],[Male Population]],"0.0%")</f>
        <v>0.73074267458159925</v>
      </c>
      <c r="U4503" s="130">
        <f>IFERROR(Table1[[#This Row],[Total Voters]]/Table1[[#This Row],[Total Population]],"0.0%")</f>
        <v>0.75275661462197663</v>
      </c>
      <c r="V4503" s="130">
        <f>IFERROR(Table1[[#This Row],[Female Ballots]]/Table1[[#This Row],[Female Population]],"0.0%")</f>
        <v>0.58854020747678149</v>
      </c>
      <c r="W4503" s="130">
        <f>IFERROR(Table1[[#This Row],[Male Ballots]]/Table1[[#This Row],[Male Population]],"0.0%")</f>
        <v>0.54806547419136309</v>
      </c>
      <c r="X4503" s="130">
        <f>IFERROR(Table1[[#This Row],[Total Ballots]]/Table1[[#This Row],[Total Population]],"0.0%")</f>
        <v>0.56907784176688769</v>
      </c>
      <c r="Y4503" s="24">
        <f>Table1[[#This Row],[Female Ballots]]/Table1[[#This Row],[Female Voters]]</f>
        <v>0.76156842600916053</v>
      </c>
      <c r="Z4503" s="24">
        <f>Table1[[#This Row],[Male Ballots]]/Table1[[#This Row],[Male Voters]]</f>
        <v>0.75001158855977379</v>
      </c>
      <c r="AA4503" s="24">
        <f>Table1[[#This Row],[Total Ballots]]/Table1[[#This Row],[Total Voters]]</f>
        <v>0.75599181822224204</v>
      </c>
    </row>
    <row r="4504" spans="1:27" s="12" customFormat="1" x14ac:dyDescent="0.35">
      <c r="A4504" s="43" t="s">
        <v>44</v>
      </c>
      <c r="B4504" s="44">
        <v>2018</v>
      </c>
      <c r="C4504" s="17" t="s">
        <v>82</v>
      </c>
      <c r="D4504" s="44"/>
      <c r="E4504" s="45" t="s">
        <v>74</v>
      </c>
      <c r="F4504" s="49" t="s">
        <v>78</v>
      </c>
      <c r="G4504" s="50" t="s">
        <v>62</v>
      </c>
      <c r="H4504" s="66">
        <v>2982.9877000000001</v>
      </c>
      <c r="I4504" s="66">
        <v>3283.9857999999999</v>
      </c>
      <c r="J4504" s="66">
        <v>6266.9735000000001</v>
      </c>
      <c r="K4504" s="66">
        <v>1899</v>
      </c>
      <c r="L4504" s="66">
        <v>1759</v>
      </c>
      <c r="M4504" s="66">
        <v>17</v>
      </c>
      <c r="N4504" s="66">
        <v>3675</v>
      </c>
      <c r="O4504" s="66">
        <v>982</v>
      </c>
      <c r="P4504" s="66">
        <v>805</v>
      </c>
      <c r="Q4504" s="66">
        <v>10</v>
      </c>
      <c r="R4504" s="73">
        <v>1797</v>
      </c>
      <c r="S4504" s="130">
        <f>IFERROR(Table1[[#This Row],[Female Voters]]/Table1[[#This Row],[Female Population]],"0.0%")</f>
        <v>0.63661006714844981</v>
      </c>
      <c r="T4504" s="130">
        <f>IFERROR(Table1[[#This Row],[Male Voters]]/Table1[[#This Row],[Male Population]],"0.0%")</f>
        <v>0.53562959986002379</v>
      </c>
      <c r="U4504" s="130">
        <f>IFERROR(Table1[[#This Row],[Total Voters]]/Table1[[#This Row],[Total Population]],"0.0%")</f>
        <v>0.58640745808164019</v>
      </c>
      <c r="V4504" s="130">
        <f>IFERROR(Table1[[#This Row],[Female Ballots]]/Table1[[#This Row],[Female Population]],"0.0%")</f>
        <v>0.32920015057386925</v>
      </c>
      <c r="W4504" s="130">
        <f>IFERROR(Table1[[#This Row],[Male Ballots]]/Table1[[#This Row],[Male Population]],"0.0%")</f>
        <v>0.24512895275003929</v>
      </c>
      <c r="X4504" s="130">
        <f>IFERROR(Table1[[#This Row],[Total Ballots]]/Table1[[#This Row],[Total Population]],"0.0%")</f>
        <v>0.28674127950277756</v>
      </c>
      <c r="Y4504" s="24">
        <f>Table1[[#This Row],[Female Ballots]]/Table1[[#This Row],[Female Voters]]</f>
        <v>0.51711427066877302</v>
      </c>
      <c r="Z4504" s="24">
        <f>Table1[[#This Row],[Male Ballots]]/Table1[[#This Row],[Male Voters]]</f>
        <v>0.45764638999431495</v>
      </c>
      <c r="AA4504" s="24">
        <f>Table1[[#This Row],[Total Ballots]]/Table1[[#This Row],[Total Voters]]</f>
        <v>0.48897959183673467</v>
      </c>
    </row>
    <row r="4505" spans="1:27" s="12" customFormat="1" x14ac:dyDescent="0.35">
      <c r="A4505" s="43" t="s">
        <v>44</v>
      </c>
      <c r="B4505" s="44">
        <v>2018</v>
      </c>
      <c r="C4505" s="17" t="s">
        <v>82</v>
      </c>
      <c r="D4505" s="44"/>
      <c r="E4505" s="45" t="s">
        <v>74</v>
      </c>
      <c r="F4505" s="49" t="s">
        <v>78</v>
      </c>
      <c r="G4505" s="50" t="s">
        <v>63</v>
      </c>
      <c r="H4505" s="66">
        <v>4439.9840000000004</v>
      </c>
      <c r="I4505" s="66">
        <v>4728.9830000000002</v>
      </c>
      <c r="J4505" s="66">
        <v>9168.9680000000008</v>
      </c>
      <c r="K4505" s="66">
        <v>3316</v>
      </c>
      <c r="L4505" s="66">
        <v>3047</v>
      </c>
      <c r="M4505" s="66">
        <v>8</v>
      </c>
      <c r="N4505" s="66">
        <v>6371</v>
      </c>
      <c r="O4505" s="66">
        <v>1927</v>
      </c>
      <c r="P4505" s="66">
        <v>1682</v>
      </c>
      <c r="Q4505" s="66">
        <v>5</v>
      </c>
      <c r="R4505" s="73">
        <v>3614</v>
      </c>
      <c r="S4505" s="130">
        <f>IFERROR(Table1[[#This Row],[Female Voters]]/Table1[[#This Row],[Female Population]],"0.0%")</f>
        <v>0.74684953819653399</v>
      </c>
      <c r="T4505" s="130">
        <f>IFERROR(Table1[[#This Row],[Male Voters]]/Table1[[#This Row],[Male Population]],"0.0%")</f>
        <v>0.6443245831080382</v>
      </c>
      <c r="U4505" s="130">
        <f>IFERROR(Table1[[#This Row],[Total Voters]]/Table1[[#This Row],[Total Population]],"0.0%")</f>
        <v>0.6948437381393413</v>
      </c>
      <c r="V4505" s="130">
        <f>IFERROR(Table1[[#This Row],[Female Ballots]]/Table1[[#This Row],[Female Population]],"0.0%")</f>
        <v>0.43401057301107387</v>
      </c>
      <c r="W4505" s="130">
        <f>IFERROR(Table1[[#This Row],[Male Ballots]]/Table1[[#This Row],[Male Population]],"0.0%")</f>
        <v>0.35567901174523148</v>
      </c>
      <c r="X4505" s="130">
        <f>IFERROR(Table1[[#This Row],[Total Ballots]]/Table1[[#This Row],[Total Population]],"0.0%")</f>
        <v>0.39415559090183322</v>
      </c>
      <c r="Y4505" s="24">
        <f>Table1[[#This Row],[Female Ballots]]/Table1[[#This Row],[Female Voters]]</f>
        <v>0.58112183353437874</v>
      </c>
      <c r="Z4505" s="24">
        <f>Table1[[#This Row],[Male Ballots]]/Table1[[#This Row],[Male Voters]]</f>
        <v>0.55201837873318016</v>
      </c>
      <c r="AA4505" s="24">
        <f>Table1[[#This Row],[Total Ballots]]/Table1[[#This Row],[Total Voters]]</f>
        <v>0.56725788730183646</v>
      </c>
    </row>
    <row r="4506" spans="1:27" s="12" customFormat="1" x14ac:dyDescent="0.35">
      <c r="A4506" s="43" t="s">
        <v>44</v>
      </c>
      <c r="B4506" s="44">
        <v>2018</v>
      </c>
      <c r="C4506" s="17" t="s">
        <v>82</v>
      </c>
      <c r="D4506" s="44"/>
      <c r="E4506" s="45" t="s">
        <v>74</v>
      </c>
      <c r="F4506" s="49" t="s">
        <v>78</v>
      </c>
      <c r="G4506" s="50" t="s">
        <v>64</v>
      </c>
      <c r="H4506" s="66">
        <v>4738.9949999999999</v>
      </c>
      <c r="I4506" s="66">
        <v>4653.9949999999999</v>
      </c>
      <c r="J4506" s="66">
        <v>9392.991</v>
      </c>
      <c r="K4506" s="66">
        <v>3210</v>
      </c>
      <c r="L4506" s="66">
        <v>2940</v>
      </c>
      <c r="M4506" s="66">
        <v>2</v>
      </c>
      <c r="N4506" s="66">
        <v>6152</v>
      </c>
      <c r="O4506" s="66">
        <v>2277</v>
      </c>
      <c r="P4506" s="66">
        <v>2019</v>
      </c>
      <c r="Q4506" s="66">
        <v>1</v>
      </c>
      <c r="R4506" s="73">
        <v>4297</v>
      </c>
      <c r="S4506" s="130">
        <f>IFERROR(Table1[[#This Row],[Female Voters]]/Table1[[#This Row],[Female Population]],"0.0%")</f>
        <v>0.67735880708884477</v>
      </c>
      <c r="T4506" s="130">
        <f>IFERROR(Table1[[#This Row],[Male Voters]]/Table1[[#This Row],[Male Population]],"0.0%")</f>
        <v>0.63171533274101066</v>
      </c>
      <c r="U4506" s="130">
        <f>IFERROR(Table1[[#This Row],[Total Voters]]/Table1[[#This Row],[Total Population]],"0.0%")</f>
        <v>0.65495644571574696</v>
      </c>
      <c r="V4506" s="130">
        <f>IFERROR(Table1[[#This Row],[Female Ballots]]/Table1[[#This Row],[Female Population]],"0.0%")</f>
        <v>0.48048162110320858</v>
      </c>
      <c r="W4506" s="130">
        <f>IFERROR(Table1[[#This Row],[Male Ballots]]/Table1[[#This Row],[Male Population]],"0.0%")</f>
        <v>0.43382083564765328</v>
      </c>
      <c r="X4506" s="130">
        <f>IFERROR(Table1[[#This Row],[Total Ballots]]/Table1[[#This Row],[Total Population]],"0.0%")</f>
        <v>0.45746876580633367</v>
      </c>
      <c r="Y4506" s="24">
        <f>Table1[[#This Row],[Female Ballots]]/Table1[[#This Row],[Female Voters]]</f>
        <v>0.70934579439252332</v>
      </c>
      <c r="Z4506" s="24">
        <f>Table1[[#This Row],[Male Ballots]]/Table1[[#This Row],[Male Voters]]</f>
        <v>0.68673469387755104</v>
      </c>
      <c r="AA4506" s="24">
        <f>Table1[[#This Row],[Total Ballots]]/Table1[[#This Row],[Total Voters]]</f>
        <v>0.69847204161248377</v>
      </c>
    </row>
    <row r="4507" spans="1:27" s="12" customFormat="1" x14ac:dyDescent="0.35">
      <c r="A4507" s="43" t="s">
        <v>44</v>
      </c>
      <c r="B4507" s="44">
        <v>2018</v>
      </c>
      <c r="C4507" s="17" t="s">
        <v>82</v>
      </c>
      <c r="D4507" s="44"/>
      <c r="E4507" s="45" t="s">
        <v>74</v>
      </c>
      <c r="F4507" s="49" t="s">
        <v>78</v>
      </c>
      <c r="G4507" s="50" t="s">
        <v>65</v>
      </c>
      <c r="H4507" s="66">
        <v>4609.0030000000006</v>
      </c>
      <c r="I4507" s="66">
        <v>4588.0039999999999</v>
      </c>
      <c r="J4507" s="66">
        <v>9197.0069999999996</v>
      </c>
      <c r="K4507" s="66">
        <v>3139</v>
      </c>
      <c r="L4507" s="66">
        <v>3111</v>
      </c>
      <c r="M4507" s="66">
        <v>3</v>
      </c>
      <c r="N4507" s="66">
        <v>6253</v>
      </c>
      <c r="O4507" s="66">
        <v>2387</v>
      </c>
      <c r="P4507" s="66">
        <v>2342</v>
      </c>
      <c r="Q4507" s="66">
        <v>3</v>
      </c>
      <c r="R4507" s="73">
        <v>4732</v>
      </c>
      <c r="S4507" s="130">
        <f>IFERROR(Table1[[#This Row],[Female Voters]]/Table1[[#This Row],[Female Population]],"0.0%")</f>
        <v>0.68105835470274145</v>
      </c>
      <c r="T4507" s="130">
        <f>IFERROR(Table1[[#This Row],[Male Voters]]/Table1[[#This Row],[Male Population]],"0.0%")</f>
        <v>0.67807264335427786</v>
      </c>
      <c r="U4507" s="130">
        <f>IFERROR(Table1[[#This Row],[Total Voters]]/Table1[[#This Row],[Total Population]],"0.0%")</f>
        <v>0.67989510065611569</v>
      </c>
      <c r="V4507" s="130">
        <f>IFERROR(Table1[[#This Row],[Female Ballots]]/Table1[[#This Row],[Female Population]],"0.0%")</f>
        <v>0.51789942423556667</v>
      </c>
      <c r="W4507" s="130">
        <f>IFERROR(Table1[[#This Row],[Male Ballots]]/Table1[[#This Row],[Male Population]],"0.0%")</f>
        <v>0.51046162993755018</v>
      </c>
      <c r="X4507" s="130">
        <f>IFERROR(Table1[[#This Row],[Total Ballots]]/Table1[[#This Row],[Total Population]],"0.0%")</f>
        <v>0.5145152113073308</v>
      </c>
      <c r="Y4507" s="24">
        <f>Table1[[#This Row],[Female Ballots]]/Table1[[#This Row],[Female Voters]]</f>
        <v>0.76043325899968139</v>
      </c>
      <c r="Z4507" s="24">
        <f>Table1[[#This Row],[Male Ballots]]/Table1[[#This Row],[Male Voters]]</f>
        <v>0.75281260045001608</v>
      </c>
      <c r="AA4507" s="24">
        <f>Table1[[#This Row],[Total Ballots]]/Table1[[#This Row],[Total Voters]]</f>
        <v>0.7567567567567568</v>
      </c>
    </row>
    <row r="4508" spans="1:27" s="12" customFormat="1" x14ac:dyDescent="0.35">
      <c r="A4508" s="43" t="s">
        <v>44</v>
      </c>
      <c r="B4508" s="44">
        <v>2018</v>
      </c>
      <c r="C4508" s="17" t="s">
        <v>82</v>
      </c>
      <c r="D4508" s="44"/>
      <c r="E4508" s="45" t="s">
        <v>74</v>
      </c>
      <c r="F4508" s="49" t="s">
        <v>78</v>
      </c>
      <c r="G4508" s="50" t="s">
        <v>66</v>
      </c>
      <c r="H4508" s="66">
        <v>5380.018</v>
      </c>
      <c r="I4508" s="66">
        <v>5162.0140000000001</v>
      </c>
      <c r="J4508" s="66">
        <v>10542.031999999999</v>
      </c>
      <c r="K4508" s="66">
        <v>4778</v>
      </c>
      <c r="L4508" s="66">
        <v>4292</v>
      </c>
      <c r="M4508" s="66">
        <v>6</v>
      </c>
      <c r="N4508" s="66">
        <v>9076</v>
      </c>
      <c r="O4508" s="66">
        <v>4059</v>
      </c>
      <c r="P4508" s="66">
        <v>3550</v>
      </c>
      <c r="Q4508" s="66">
        <v>6</v>
      </c>
      <c r="R4508" s="73">
        <v>7615</v>
      </c>
      <c r="S4508" s="130">
        <f>IFERROR(Table1[[#This Row],[Female Voters]]/Table1[[#This Row],[Female Population]],"0.0%")</f>
        <v>0.88810111787730073</v>
      </c>
      <c r="T4508" s="130">
        <f>IFERROR(Table1[[#This Row],[Male Voters]]/Table1[[#This Row],[Male Population]],"0.0%")</f>
        <v>0.83145841913640683</v>
      </c>
      <c r="U4508" s="130">
        <f>IFERROR(Table1[[#This Row],[Total Voters]]/Table1[[#This Row],[Total Population]],"0.0%")</f>
        <v>0.86093459021941887</v>
      </c>
      <c r="V4508" s="130">
        <f>IFERROR(Table1[[#This Row],[Female Ballots]]/Table1[[#This Row],[Female Population]],"0.0%")</f>
        <v>0.75445844233234904</v>
      </c>
      <c r="W4508" s="130">
        <f>IFERROR(Table1[[#This Row],[Male Ballots]]/Table1[[#This Row],[Male Population]],"0.0%")</f>
        <v>0.68771607361002896</v>
      </c>
      <c r="X4508" s="130">
        <f>IFERROR(Table1[[#This Row],[Total Ballots]]/Table1[[#This Row],[Total Population]],"0.0%")</f>
        <v>0.72234650777003906</v>
      </c>
      <c r="Y4508" s="24">
        <f>Table1[[#This Row],[Female Ballots]]/Table1[[#This Row],[Female Voters]]</f>
        <v>0.84951862704060277</v>
      </c>
      <c r="Z4508" s="24">
        <f>Table1[[#This Row],[Male Ballots]]/Table1[[#This Row],[Male Voters]]</f>
        <v>0.82712022367194782</v>
      </c>
      <c r="AA4508" s="24">
        <f>Table1[[#This Row],[Total Ballots]]/Table1[[#This Row],[Total Voters]]</f>
        <v>0.83902600264433669</v>
      </c>
    </row>
    <row r="4509" spans="1:27" s="12" customFormat="1" x14ac:dyDescent="0.35">
      <c r="A4509" s="43" t="s">
        <v>44</v>
      </c>
      <c r="B4509" s="44">
        <v>2018</v>
      </c>
      <c r="C4509" s="17" t="s">
        <v>82</v>
      </c>
      <c r="D4509" s="44"/>
      <c r="E4509" s="45" t="s">
        <v>74</v>
      </c>
      <c r="F4509" s="49" t="s">
        <v>78</v>
      </c>
      <c r="G4509" s="50" t="s">
        <v>67</v>
      </c>
      <c r="H4509" s="66">
        <v>8078.0430000000006</v>
      </c>
      <c r="I4509" s="66">
        <v>7105.0384000000004</v>
      </c>
      <c r="J4509" s="66">
        <v>15183.081000000002</v>
      </c>
      <c r="K4509" s="66">
        <v>7019</v>
      </c>
      <c r="L4509" s="66">
        <v>6424</v>
      </c>
      <c r="M4509" s="66">
        <v>8</v>
      </c>
      <c r="N4509" s="66">
        <v>13451</v>
      </c>
      <c r="O4509" s="66">
        <v>6159</v>
      </c>
      <c r="P4509" s="66">
        <v>5782</v>
      </c>
      <c r="Q4509" s="66">
        <v>7</v>
      </c>
      <c r="R4509" s="73">
        <v>11948</v>
      </c>
      <c r="S4509" s="130">
        <f>IFERROR(Table1[[#This Row],[Female Voters]]/Table1[[#This Row],[Female Population]],"0.0%")</f>
        <v>0.86889856862608916</v>
      </c>
      <c r="T4509" s="130">
        <f>IFERROR(Table1[[#This Row],[Male Voters]]/Table1[[#This Row],[Male Population]],"0.0%")</f>
        <v>0.90414711903597866</v>
      </c>
      <c r="U4509" s="130">
        <f>IFERROR(Table1[[#This Row],[Total Voters]]/Table1[[#This Row],[Total Population]],"0.0%")</f>
        <v>0.88592032144200494</v>
      </c>
      <c r="V4509" s="130">
        <f>IFERROR(Table1[[#This Row],[Female Ballots]]/Table1[[#This Row],[Female Population]],"0.0%")</f>
        <v>0.76243713978744598</v>
      </c>
      <c r="W4509" s="130">
        <f>IFERROR(Table1[[#This Row],[Male Ballots]]/Table1[[#This Row],[Male Population]],"0.0%")</f>
        <v>0.81378870520953128</v>
      </c>
      <c r="X4509" s="130">
        <f>IFERROR(Table1[[#This Row],[Total Ballots]]/Table1[[#This Row],[Total Population]],"0.0%")</f>
        <v>0.78692855554152663</v>
      </c>
      <c r="Y4509" s="24">
        <f>Table1[[#This Row],[Female Ballots]]/Table1[[#This Row],[Female Voters]]</f>
        <v>0.87747542384955124</v>
      </c>
      <c r="Z4509" s="24">
        <f>Table1[[#This Row],[Male Ballots]]/Table1[[#This Row],[Male Voters]]</f>
        <v>0.90006226650062271</v>
      </c>
      <c r="AA4509" s="24">
        <f>Table1[[#This Row],[Total Ballots]]/Table1[[#This Row],[Total Voters]]</f>
        <v>0.88826109582930635</v>
      </c>
    </row>
    <row r="4510" spans="1:27" s="12" customFormat="1" x14ac:dyDescent="0.35">
      <c r="A4510" s="43" t="s">
        <v>33</v>
      </c>
      <c r="B4510" s="44">
        <v>2018</v>
      </c>
      <c r="C4510" s="17" t="s">
        <v>82</v>
      </c>
      <c r="D4510" s="44" t="s">
        <v>69</v>
      </c>
      <c r="E4510" s="45" t="s">
        <v>73</v>
      </c>
      <c r="F4510" s="49" t="s">
        <v>78</v>
      </c>
      <c r="G4510" s="50" t="s">
        <v>79</v>
      </c>
      <c r="H4510" s="66">
        <v>32265.097300000001</v>
      </c>
      <c r="I4510" s="66">
        <v>30726.034700000004</v>
      </c>
      <c r="J4510" s="66">
        <v>62991.131900000008</v>
      </c>
      <c r="K4510" s="66">
        <v>27848</v>
      </c>
      <c r="L4510" s="66">
        <v>24776</v>
      </c>
      <c r="M4510" s="66">
        <v>4</v>
      </c>
      <c r="N4510" s="66">
        <v>52628</v>
      </c>
      <c r="O4510" s="66">
        <v>21324</v>
      </c>
      <c r="P4510" s="66">
        <v>18706</v>
      </c>
      <c r="Q4510" s="66">
        <v>4</v>
      </c>
      <c r="R4510" s="73">
        <v>40034</v>
      </c>
      <c r="S4510" s="130">
        <f>IFERROR(Table1[[#This Row],[Female Voters]]/Table1[[#This Row],[Female Population]],"0.0%")</f>
        <v>0.86309983016849601</v>
      </c>
      <c r="T4510" s="130">
        <f>IFERROR(Table1[[#This Row],[Male Voters]]/Table1[[#This Row],[Male Population]],"0.0%")</f>
        <v>0.8063520152178959</v>
      </c>
      <c r="U4510" s="130">
        <f>IFERROR(Table1[[#This Row],[Total Voters]]/Table1[[#This Row],[Total Population]],"0.0%")</f>
        <v>0.83548268482535382</v>
      </c>
      <c r="V4510" s="130">
        <f>IFERROR(Table1[[#This Row],[Female Ballots]]/Table1[[#This Row],[Female Population]],"0.0%")</f>
        <v>0.66089991304628726</v>
      </c>
      <c r="W4510" s="130">
        <f>IFERROR(Table1[[#This Row],[Male Ballots]]/Table1[[#This Row],[Male Population]],"0.0%")</f>
        <v>0.6087996769723103</v>
      </c>
      <c r="X4510" s="130">
        <f>IFERROR(Table1[[#This Row],[Total Ballots]]/Table1[[#This Row],[Total Population]],"0.0%")</f>
        <v>0.63554977966668347</v>
      </c>
      <c r="Y4510" s="24">
        <f>Table1[[#This Row],[Female Ballots]]/Table1[[#This Row],[Female Voters]]</f>
        <v>0.76572823901177822</v>
      </c>
      <c r="Z4510" s="24">
        <f>Table1[[#This Row],[Male Ballots]]/Table1[[#This Row],[Male Voters]]</f>
        <v>0.7550048433968356</v>
      </c>
      <c r="AA4510" s="24">
        <f>Table1[[#This Row],[Total Ballots]]/Table1[[#This Row],[Total Voters]]</f>
        <v>0.76069772744546627</v>
      </c>
    </row>
    <row r="4511" spans="1:27" s="12" customFormat="1" x14ac:dyDescent="0.35">
      <c r="A4511" s="43" t="s">
        <v>33</v>
      </c>
      <c r="B4511" s="44">
        <v>2018</v>
      </c>
      <c r="C4511" s="17" t="s">
        <v>82</v>
      </c>
      <c r="D4511" s="44" t="s">
        <v>69</v>
      </c>
      <c r="E4511" s="45" t="s">
        <v>73</v>
      </c>
      <c r="F4511" s="49" t="s">
        <v>78</v>
      </c>
      <c r="G4511" s="50" t="s">
        <v>62</v>
      </c>
      <c r="H4511" s="66">
        <v>2095.9813000000004</v>
      </c>
      <c r="I4511" s="66">
        <v>2519.9807000000001</v>
      </c>
      <c r="J4511" s="66">
        <v>4615.9629000000004</v>
      </c>
      <c r="K4511" s="66">
        <v>1414</v>
      </c>
      <c r="L4511" s="66">
        <v>1501</v>
      </c>
      <c r="M4511" s="66">
        <v>1</v>
      </c>
      <c r="N4511" s="66">
        <v>2916</v>
      </c>
      <c r="O4511" s="66">
        <v>636</v>
      </c>
      <c r="P4511" s="66">
        <v>613</v>
      </c>
      <c r="Q4511" s="66">
        <v>1</v>
      </c>
      <c r="R4511" s="73">
        <v>1250</v>
      </c>
      <c r="S4511" s="130">
        <f>IFERROR(Table1[[#This Row],[Female Voters]]/Table1[[#This Row],[Female Population]],"0.0%")</f>
        <v>0.67462433944424971</v>
      </c>
      <c r="T4511" s="130">
        <f>IFERROR(Table1[[#This Row],[Male Voters]]/Table1[[#This Row],[Male Population]],"0.0%")</f>
        <v>0.59563948247698884</v>
      </c>
      <c r="U4511" s="130">
        <f>IFERROR(Table1[[#This Row],[Total Voters]]/Table1[[#This Row],[Total Population]],"0.0%")</f>
        <v>0.63172084853628263</v>
      </c>
      <c r="V4511" s="130">
        <f>IFERROR(Table1[[#This Row],[Female Ballots]]/Table1[[#This Row],[Female Population]],"0.0%")</f>
        <v>0.30343782170193973</v>
      </c>
      <c r="W4511" s="130">
        <f>IFERROR(Table1[[#This Row],[Male Ballots]]/Table1[[#This Row],[Male Population]],"0.0%")</f>
        <v>0.2432558312847396</v>
      </c>
      <c r="X4511" s="130">
        <f>IFERROR(Table1[[#This Row],[Total Ballots]]/Table1[[#This Row],[Total Population]],"0.0%")</f>
        <v>0.27079940352206899</v>
      </c>
      <c r="Y4511" s="24">
        <f>Table1[[#This Row],[Female Ballots]]/Table1[[#This Row],[Female Voters]]</f>
        <v>0.44978783592644977</v>
      </c>
      <c r="Z4511" s="24">
        <f>Table1[[#This Row],[Male Ballots]]/Table1[[#This Row],[Male Voters]]</f>
        <v>0.40839440373084612</v>
      </c>
      <c r="AA4511" s="24">
        <f>Table1[[#This Row],[Total Ballots]]/Table1[[#This Row],[Total Voters]]</f>
        <v>0.42866941015089161</v>
      </c>
    </row>
    <row r="4512" spans="1:27" s="12" customFormat="1" x14ac:dyDescent="0.35">
      <c r="A4512" s="43" t="s">
        <v>33</v>
      </c>
      <c r="B4512" s="44">
        <v>2018</v>
      </c>
      <c r="C4512" s="17" t="s">
        <v>82</v>
      </c>
      <c r="D4512" s="44" t="s">
        <v>69</v>
      </c>
      <c r="E4512" s="45" t="s">
        <v>73</v>
      </c>
      <c r="F4512" s="49" t="s">
        <v>78</v>
      </c>
      <c r="G4512" s="50" t="s">
        <v>63</v>
      </c>
      <c r="H4512" s="66">
        <v>3508.9769999999999</v>
      </c>
      <c r="I4512" s="66">
        <v>3885.9700000000003</v>
      </c>
      <c r="J4512" s="66">
        <v>7394.9449999999997</v>
      </c>
      <c r="K4512" s="66">
        <v>2912</v>
      </c>
      <c r="L4512" s="66">
        <v>2740</v>
      </c>
      <c r="M4512" s="66">
        <v>1</v>
      </c>
      <c r="N4512" s="66">
        <v>5653</v>
      </c>
      <c r="O4512" s="66">
        <v>1541</v>
      </c>
      <c r="P4512" s="66">
        <v>1314</v>
      </c>
      <c r="Q4512" s="66">
        <v>1</v>
      </c>
      <c r="R4512" s="73">
        <v>2856</v>
      </c>
      <c r="S4512" s="130">
        <f>IFERROR(Table1[[#This Row],[Female Voters]]/Table1[[#This Row],[Female Population]],"0.0%")</f>
        <v>0.82987149816029004</v>
      </c>
      <c r="T4512" s="130">
        <f>IFERROR(Table1[[#This Row],[Male Voters]]/Table1[[#This Row],[Male Population]],"0.0%")</f>
        <v>0.70510065697882374</v>
      </c>
      <c r="U4512" s="130">
        <f>IFERROR(Table1[[#This Row],[Total Voters]]/Table1[[#This Row],[Total Population]],"0.0%")</f>
        <v>0.7644411148426391</v>
      </c>
      <c r="V4512" s="130">
        <f>IFERROR(Table1[[#This Row],[Female Ballots]]/Table1[[#This Row],[Female Population]],"0.0%")</f>
        <v>0.43915933333276336</v>
      </c>
      <c r="W4512" s="130">
        <f>IFERROR(Table1[[#This Row],[Male Ballots]]/Table1[[#This Row],[Male Population]],"0.0%")</f>
        <v>0.33813951214239946</v>
      </c>
      <c r="X4512" s="130">
        <f>IFERROR(Table1[[#This Row],[Total Ballots]]/Table1[[#This Row],[Total Population]],"0.0%")</f>
        <v>0.38620976897056031</v>
      </c>
      <c r="Y4512" s="24">
        <f>Table1[[#This Row],[Female Ballots]]/Table1[[#This Row],[Female Voters]]</f>
        <v>0.52918956043956045</v>
      </c>
      <c r="Z4512" s="24">
        <f>Table1[[#This Row],[Male Ballots]]/Table1[[#This Row],[Male Voters]]</f>
        <v>0.47956204379562045</v>
      </c>
      <c r="AA4512" s="24">
        <f>Table1[[#This Row],[Total Ballots]]/Table1[[#This Row],[Total Voters]]</f>
        <v>0.50521846807005133</v>
      </c>
    </row>
    <row r="4513" spans="1:27" s="12" customFormat="1" x14ac:dyDescent="0.35">
      <c r="A4513" s="43" t="s">
        <v>33</v>
      </c>
      <c r="B4513" s="44">
        <v>2018</v>
      </c>
      <c r="C4513" s="17" t="s">
        <v>82</v>
      </c>
      <c r="D4513" s="44" t="s">
        <v>69</v>
      </c>
      <c r="E4513" s="45" t="s">
        <v>73</v>
      </c>
      <c r="F4513" s="49" t="s">
        <v>78</v>
      </c>
      <c r="G4513" s="50" t="s">
        <v>64</v>
      </c>
      <c r="H4513" s="66">
        <v>3749.9940000000001</v>
      </c>
      <c r="I4513" s="66">
        <v>4045.982</v>
      </c>
      <c r="J4513" s="66">
        <v>7795.9760000000006</v>
      </c>
      <c r="K4513" s="66">
        <v>3000</v>
      </c>
      <c r="L4513" s="66">
        <v>2843</v>
      </c>
      <c r="M4513" s="66"/>
      <c r="N4513" s="66">
        <v>5843</v>
      </c>
      <c r="O4513" s="66">
        <v>1871</v>
      </c>
      <c r="P4513" s="66">
        <v>1737</v>
      </c>
      <c r="Q4513" s="66"/>
      <c r="R4513" s="73">
        <v>3608</v>
      </c>
      <c r="S4513" s="130">
        <f>IFERROR(Table1[[#This Row],[Female Voters]]/Table1[[#This Row],[Female Population]],"0.0%")</f>
        <v>0.80000128000204795</v>
      </c>
      <c r="T4513" s="130">
        <f>IFERROR(Table1[[#This Row],[Male Voters]]/Table1[[#This Row],[Male Population]],"0.0%")</f>
        <v>0.70267242909138006</v>
      </c>
      <c r="U4513" s="130">
        <f>IFERROR(Table1[[#This Row],[Total Voters]]/Table1[[#This Row],[Total Population]],"0.0%")</f>
        <v>0.74948922367128878</v>
      </c>
      <c r="V4513" s="130">
        <f>IFERROR(Table1[[#This Row],[Female Ballots]]/Table1[[#This Row],[Female Population]],"0.0%")</f>
        <v>0.49893413162794392</v>
      </c>
      <c r="W4513" s="130">
        <f>IFERROR(Table1[[#This Row],[Male Ballots]]/Table1[[#This Row],[Male Population]],"0.0%")</f>
        <v>0.42931481158344253</v>
      </c>
      <c r="X4513" s="130">
        <f>IFERROR(Table1[[#This Row],[Total Ballots]]/Table1[[#This Row],[Total Population]],"0.0%")</f>
        <v>0.46280286137361115</v>
      </c>
      <c r="Y4513" s="24">
        <f>Table1[[#This Row],[Female Ballots]]/Table1[[#This Row],[Female Voters]]</f>
        <v>0.6236666666666667</v>
      </c>
      <c r="Z4513" s="24">
        <f>Table1[[#This Row],[Male Ballots]]/Table1[[#This Row],[Male Voters]]</f>
        <v>0.61097432289834686</v>
      </c>
      <c r="AA4513" s="24">
        <f>Table1[[#This Row],[Total Ballots]]/Table1[[#This Row],[Total Voters]]</f>
        <v>0.61749101488961156</v>
      </c>
    </row>
    <row r="4514" spans="1:27" s="12" customFormat="1" x14ac:dyDescent="0.35">
      <c r="A4514" s="43" t="s">
        <v>33</v>
      </c>
      <c r="B4514" s="44">
        <v>2018</v>
      </c>
      <c r="C4514" s="17" t="s">
        <v>82</v>
      </c>
      <c r="D4514" s="44" t="s">
        <v>69</v>
      </c>
      <c r="E4514" s="45" t="s">
        <v>73</v>
      </c>
      <c r="F4514" s="49" t="s">
        <v>78</v>
      </c>
      <c r="G4514" s="50" t="s">
        <v>65</v>
      </c>
      <c r="H4514" s="66">
        <v>4089</v>
      </c>
      <c r="I4514" s="66">
        <v>3944.991</v>
      </c>
      <c r="J4514" s="66">
        <v>8033.991</v>
      </c>
      <c r="K4514" s="66">
        <v>3220</v>
      </c>
      <c r="L4514" s="66">
        <v>2827</v>
      </c>
      <c r="M4514" s="66">
        <v>1</v>
      </c>
      <c r="N4514" s="66">
        <v>6048</v>
      </c>
      <c r="O4514" s="66">
        <v>2296</v>
      </c>
      <c r="P4514" s="66">
        <v>2012</v>
      </c>
      <c r="Q4514" s="66">
        <v>1</v>
      </c>
      <c r="R4514" s="73">
        <v>4309</v>
      </c>
      <c r="S4514" s="130">
        <f>IFERROR(Table1[[#This Row],[Female Voters]]/Table1[[#This Row],[Female Population]],"0.0%")</f>
        <v>0.78747860112496948</v>
      </c>
      <c r="T4514" s="130">
        <f>IFERROR(Table1[[#This Row],[Male Voters]]/Table1[[#This Row],[Male Population]],"0.0%")</f>
        <v>0.71660493015066451</v>
      </c>
      <c r="U4514" s="130">
        <f>IFERROR(Table1[[#This Row],[Total Voters]]/Table1[[#This Row],[Total Population]],"0.0%")</f>
        <v>0.75280144077831301</v>
      </c>
      <c r="V4514" s="130">
        <f>IFERROR(Table1[[#This Row],[Female Ballots]]/Table1[[#This Row],[Female Population]],"0.0%")</f>
        <v>0.56150648080215215</v>
      </c>
      <c r="W4514" s="130">
        <f>IFERROR(Table1[[#This Row],[Male Ballots]]/Table1[[#This Row],[Male Population]],"0.0%")</f>
        <v>0.51001383780089737</v>
      </c>
      <c r="X4514" s="130">
        <f>IFERROR(Table1[[#This Row],[Total Ballots]]/Table1[[#This Row],[Total Population]],"0.0%")</f>
        <v>0.53634613232700912</v>
      </c>
      <c r="Y4514" s="24">
        <f>Table1[[#This Row],[Female Ballots]]/Table1[[#This Row],[Female Voters]]</f>
        <v>0.71304347826086956</v>
      </c>
      <c r="Z4514" s="24">
        <f>Table1[[#This Row],[Male Ballots]]/Table1[[#This Row],[Male Voters]]</f>
        <v>0.71170852493809689</v>
      </c>
      <c r="AA4514" s="24">
        <f>Table1[[#This Row],[Total Ballots]]/Table1[[#This Row],[Total Voters]]</f>
        <v>0.71246693121693117</v>
      </c>
    </row>
    <row r="4515" spans="1:27" s="12" customFormat="1" x14ac:dyDescent="0.35">
      <c r="A4515" s="43" t="s">
        <v>33</v>
      </c>
      <c r="B4515" s="44">
        <v>2018</v>
      </c>
      <c r="C4515" s="17" t="s">
        <v>82</v>
      </c>
      <c r="D4515" s="44" t="s">
        <v>69</v>
      </c>
      <c r="E4515" s="45" t="s">
        <v>73</v>
      </c>
      <c r="F4515" s="49" t="s">
        <v>78</v>
      </c>
      <c r="G4515" s="50" t="s">
        <v>66</v>
      </c>
      <c r="H4515" s="66">
        <v>6515.0219999999999</v>
      </c>
      <c r="I4515" s="66">
        <v>5595.0069999999996</v>
      </c>
      <c r="J4515" s="66">
        <v>12110.028999999999</v>
      </c>
      <c r="K4515" s="66">
        <v>5914</v>
      </c>
      <c r="L4515" s="66">
        <v>4817</v>
      </c>
      <c r="M4515" s="66"/>
      <c r="N4515" s="66">
        <v>10731</v>
      </c>
      <c r="O4515" s="66">
        <v>4889</v>
      </c>
      <c r="P4515" s="66">
        <v>3957</v>
      </c>
      <c r="Q4515" s="66"/>
      <c r="R4515" s="73">
        <v>8846</v>
      </c>
      <c r="S4515" s="130">
        <f>IFERROR(Table1[[#This Row],[Female Voters]]/Table1[[#This Row],[Female Population]],"0.0%")</f>
        <v>0.90774827774948419</v>
      </c>
      <c r="T4515" s="130">
        <f>IFERROR(Table1[[#This Row],[Male Voters]]/Table1[[#This Row],[Male Population]],"0.0%")</f>
        <v>0.86094619720761745</v>
      </c>
      <c r="U4515" s="130">
        <f>IFERROR(Table1[[#This Row],[Total Voters]]/Table1[[#This Row],[Total Population]],"0.0%")</f>
        <v>0.88612504561302052</v>
      </c>
      <c r="V4515" s="130">
        <f>IFERROR(Table1[[#This Row],[Female Ballots]]/Table1[[#This Row],[Female Population]],"0.0%")</f>
        <v>0.75041956880575389</v>
      </c>
      <c r="W4515" s="130">
        <f>IFERROR(Table1[[#This Row],[Male Ballots]]/Table1[[#This Row],[Male Population]],"0.0%")</f>
        <v>0.70723772106093885</v>
      </c>
      <c r="X4515" s="130">
        <f>IFERROR(Table1[[#This Row],[Total Ballots]]/Table1[[#This Row],[Total Population]],"0.0%")</f>
        <v>0.73046893611898045</v>
      </c>
      <c r="Y4515" s="24">
        <f>Table1[[#This Row],[Female Ballots]]/Table1[[#This Row],[Female Voters]]</f>
        <v>0.8266824484274603</v>
      </c>
      <c r="Z4515" s="24">
        <f>Table1[[#This Row],[Male Ballots]]/Table1[[#This Row],[Male Voters]]</f>
        <v>0.82146564251608889</v>
      </c>
      <c r="AA4515" s="24">
        <f>Table1[[#This Row],[Total Ballots]]/Table1[[#This Row],[Total Voters]]</f>
        <v>0.82434069518218245</v>
      </c>
    </row>
    <row r="4516" spans="1:27" s="12" customFormat="1" x14ac:dyDescent="0.35">
      <c r="A4516" s="43" t="s">
        <v>33</v>
      </c>
      <c r="B4516" s="44">
        <v>2018</v>
      </c>
      <c r="C4516" s="17" t="s">
        <v>82</v>
      </c>
      <c r="D4516" s="44" t="s">
        <v>69</v>
      </c>
      <c r="E4516" s="45" t="s">
        <v>73</v>
      </c>
      <c r="F4516" s="49" t="s">
        <v>78</v>
      </c>
      <c r="G4516" s="50" t="s">
        <v>67</v>
      </c>
      <c r="H4516" s="66">
        <v>12306.123</v>
      </c>
      <c r="I4516" s="66">
        <v>10734.104000000001</v>
      </c>
      <c r="J4516" s="66">
        <v>23040.227999999999</v>
      </c>
      <c r="K4516" s="66">
        <v>11388</v>
      </c>
      <c r="L4516" s="66">
        <v>10048</v>
      </c>
      <c r="M4516" s="66">
        <v>1</v>
      </c>
      <c r="N4516" s="66">
        <v>21437</v>
      </c>
      <c r="O4516" s="66">
        <v>10091</v>
      </c>
      <c r="P4516" s="66">
        <v>9073</v>
      </c>
      <c r="Q4516" s="66">
        <v>1</v>
      </c>
      <c r="R4516" s="73">
        <v>19165</v>
      </c>
      <c r="S4516" s="130">
        <f>IFERROR(Table1[[#This Row],[Female Voters]]/Table1[[#This Row],[Female Population]],"0.0%")</f>
        <v>0.92539299339036352</v>
      </c>
      <c r="T4516" s="130">
        <f>IFERROR(Table1[[#This Row],[Male Voters]]/Table1[[#This Row],[Male Population]],"0.0%")</f>
        <v>0.93608185648285114</v>
      </c>
      <c r="U4516" s="130">
        <f>IFERROR(Table1[[#This Row],[Total Voters]]/Table1[[#This Row],[Total Population]],"0.0%")</f>
        <v>0.93041613997917039</v>
      </c>
      <c r="V4516" s="130">
        <f>IFERROR(Table1[[#This Row],[Female Ballots]]/Table1[[#This Row],[Female Population]],"0.0%")</f>
        <v>0.81999830490886527</v>
      </c>
      <c r="W4516" s="130">
        <f>IFERROR(Table1[[#This Row],[Male Ballots]]/Table1[[#This Row],[Male Population]],"0.0%")</f>
        <v>0.84524986901561594</v>
      </c>
      <c r="X4516" s="130">
        <f>IFERROR(Table1[[#This Row],[Total Ballots]]/Table1[[#This Row],[Total Population]],"0.0%")</f>
        <v>0.83180600469752297</v>
      </c>
      <c r="Y4516" s="24">
        <f>Table1[[#This Row],[Female Ballots]]/Table1[[#This Row],[Female Voters]]</f>
        <v>0.88610818405338954</v>
      </c>
      <c r="Z4516" s="24">
        <f>Table1[[#This Row],[Male Ballots]]/Table1[[#This Row],[Male Voters]]</f>
        <v>0.90296576433121023</v>
      </c>
      <c r="AA4516" s="24">
        <f>Table1[[#This Row],[Total Ballots]]/Table1[[#This Row],[Total Voters]]</f>
        <v>0.8940150207585017</v>
      </c>
    </row>
    <row r="4517" spans="1:27" s="12" customFormat="1" x14ac:dyDescent="0.35">
      <c r="A4517" s="43" t="s">
        <v>51</v>
      </c>
      <c r="B4517" s="44">
        <v>2018</v>
      </c>
      <c r="C4517" s="17" t="s">
        <v>82</v>
      </c>
      <c r="D4517" s="44" t="s">
        <v>70</v>
      </c>
      <c r="E4517" s="45" t="s">
        <v>74</v>
      </c>
      <c r="F4517" s="49" t="s">
        <v>78</v>
      </c>
      <c r="G4517" s="50" t="s">
        <v>79</v>
      </c>
      <c r="H4517" s="66">
        <v>187461.99900000001</v>
      </c>
      <c r="I4517" s="66">
        <v>178886</v>
      </c>
      <c r="J4517" s="66">
        <v>366347.978</v>
      </c>
      <c r="K4517" s="66">
        <v>148148</v>
      </c>
      <c r="L4517" s="66">
        <v>134629</v>
      </c>
      <c r="M4517" s="66">
        <v>10</v>
      </c>
      <c r="N4517" s="66">
        <v>282787</v>
      </c>
      <c r="O4517" s="66">
        <v>103490</v>
      </c>
      <c r="P4517" s="66">
        <v>92623</v>
      </c>
      <c r="Q4517" s="66">
        <v>6</v>
      </c>
      <c r="R4517" s="73">
        <v>196119</v>
      </c>
      <c r="S4517" s="130">
        <f>IFERROR(Table1[[#This Row],[Female Voters]]/Table1[[#This Row],[Female Population]],"0.0%")</f>
        <v>0.79028283486937523</v>
      </c>
      <c r="T4517" s="130">
        <f>IFERROR(Table1[[#This Row],[Male Voters]]/Table1[[#This Row],[Male Population]],"0.0%")</f>
        <v>0.75259662578401887</v>
      </c>
      <c r="U4517" s="130">
        <f>IFERROR(Table1[[#This Row],[Total Voters]]/Table1[[#This Row],[Total Population]],"0.0%")</f>
        <v>0.77190817742141327</v>
      </c>
      <c r="V4517" s="130">
        <f>IFERROR(Table1[[#This Row],[Female Ballots]]/Table1[[#This Row],[Female Population]],"0.0%")</f>
        <v>0.55205855347781707</v>
      </c>
      <c r="W4517" s="130">
        <f>IFERROR(Table1[[#This Row],[Male Ballots]]/Table1[[#This Row],[Male Population]],"0.0%")</f>
        <v>0.51777668459242199</v>
      </c>
      <c r="X4517" s="130">
        <f>IFERROR(Table1[[#This Row],[Total Ballots]]/Table1[[#This Row],[Total Population]],"0.0%")</f>
        <v>0.53533528715149614</v>
      </c>
      <c r="Y4517" s="24">
        <f>Table1[[#This Row],[Female Ballots]]/Table1[[#This Row],[Female Voters]]</f>
        <v>0.69855819855819856</v>
      </c>
      <c r="Z4517" s="24">
        <f>Table1[[#This Row],[Male Ballots]]/Table1[[#This Row],[Male Voters]]</f>
        <v>0.68798698645908385</v>
      </c>
      <c r="AA4517" s="24">
        <f>Table1[[#This Row],[Total Ballots]]/Table1[[#This Row],[Total Voters]]</f>
        <v>0.69352197944035621</v>
      </c>
    </row>
    <row r="4518" spans="1:27" s="12" customFormat="1" x14ac:dyDescent="0.35">
      <c r="A4518" s="43" t="s">
        <v>51</v>
      </c>
      <c r="B4518" s="44">
        <v>2018</v>
      </c>
      <c r="C4518" s="17" t="s">
        <v>82</v>
      </c>
      <c r="D4518" s="44" t="s">
        <v>70</v>
      </c>
      <c r="E4518" s="45" t="s">
        <v>74</v>
      </c>
      <c r="F4518" s="49" t="s">
        <v>78</v>
      </c>
      <c r="G4518" s="50" t="s">
        <v>62</v>
      </c>
      <c r="H4518" s="66">
        <v>19959</v>
      </c>
      <c r="I4518" s="66">
        <v>20740</v>
      </c>
      <c r="J4518" s="66">
        <v>40698.998999999996</v>
      </c>
      <c r="K4518" s="66">
        <v>12538</v>
      </c>
      <c r="L4518" s="66">
        <v>12366</v>
      </c>
      <c r="M4518" s="66">
        <v>4</v>
      </c>
      <c r="N4518" s="66">
        <v>24908</v>
      </c>
      <c r="O4518" s="66">
        <v>6279</v>
      </c>
      <c r="P4518" s="66">
        <v>5595</v>
      </c>
      <c r="Q4518" s="66">
        <v>2</v>
      </c>
      <c r="R4518" s="73">
        <v>11876</v>
      </c>
      <c r="S4518" s="130">
        <f>IFERROR(Table1[[#This Row],[Female Voters]]/Table1[[#This Row],[Female Population]],"0.0%")</f>
        <v>0.62818778495916627</v>
      </c>
      <c r="T4518" s="130">
        <f>IFERROR(Table1[[#This Row],[Male Voters]]/Table1[[#This Row],[Male Population]],"0.0%")</f>
        <v>0.59623915139826422</v>
      </c>
      <c r="U4518" s="130">
        <f>IFERROR(Table1[[#This Row],[Total Voters]]/Table1[[#This Row],[Total Population]],"0.0%")</f>
        <v>0.61200522401054636</v>
      </c>
      <c r="V4518" s="130">
        <f>IFERROR(Table1[[#This Row],[Female Ballots]]/Table1[[#This Row],[Female Population]],"0.0%")</f>
        <v>0.31459491958514957</v>
      </c>
      <c r="W4518" s="130">
        <f>IFERROR(Table1[[#This Row],[Male Ballots]]/Table1[[#This Row],[Male Population]],"0.0%")</f>
        <v>0.2697685631629701</v>
      </c>
      <c r="X4518" s="130">
        <f>IFERROR(Table1[[#This Row],[Total Ballots]]/Table1[[#This Row],[Total Population]],"0.0%")</f>
        <v>0.29180078851570773</v>
      </c>
      <c r="Y4518" s="24">
        <f>Table1[[#This Row],[Female Ballots]]/Table1[[#This Row],[Female Voters]]</f>
        <v>0.50079757537087255</v>
      </c>
      <c r="Z4518" s="24">
        <f>Table1[[#This Row],[Male Ballots]]/Table1[[#This Row],[Male Voters]]</f>
        <v>0.45245026686074719</v>
      </c>
      <c r="AA4518" s="24">
        <f>Table1[[#This Row],[Total Ballots]]/Table1[[#This Row],[Total Voters]]</f>
        <v>0.47679460414324715</v>
      </c>
    </row>
    <row r="4519" spans="1:27" s="12" customFormat="1" x14ac:dyDescent="0.35">
      <c r="A4519" s="43" t="s">
        <v>51</v>
      </c>
      <c r="B4519" s="44">
        <v>2018</v>
      </c>
      <c r="C4519" s="17" t="s">
        <v>82</v>
      </c>
      <c r="D4519" s="44" t="s">
        <v>70</v>
      </c>
      <c r="E4519" s="45" t="s">
        <v>74</v>
      </c>
      <c r="F4519" s="49" t="s">
        <v>78</v>
      </c>
      <c r="G4519" s="50" t="s">
        <v>63</v>
      </c>
      <c r="H4519" s="66">
        <v>31117</v>
      </c>
      <c r="I4519" s="66">
        <v>31570</v>
      </c>
      <c r="J4519" s="66">
        <v>62686.98</v>
      </c>
      <c r="K4519" s="66">
        <v>22677</v>
      </c>
      <c r="L4519" s="66">
        <v>21122</v>
      </c>
      <c r="M4519" s="66"/>
      <c r="N4519" s="66">
        <v>43799</v>
      </c>
      <c r="O4519" s="66">
        <v>12179</v>
      </c>
      <c r="P4519" s="66">
        <v>10605</v>
      </c>
      <c r="Q4519" s="66"/>
      <c r="R4519" s="73">
        <v>22784</v>
      </c>
      <c r="S4519" s="130">
        <f>IFERROR(Table1[[#This Row],[Female Voters]]/Table1[[#This Row],[Female Population]],"0.0%")</f>
        <v>0.7287656265064113</v>
      </c>
      <c r="T4519" s="130">
        <f>IFERROR(Table1[[#This Row],[Male Voters]]/Table1[[#This Row],[Male Population]],"0.0%")</f>
        <v>0.66905289832119097</v>
      </c>
      <c r="U4519" s="130">
        <f>IFERROR(Table1[[#This Row],[Total Voters]]/Table1[[#This Row],[Total Population]],"0.0%")</f>
        <v>0.69869373193604156</v>
      </c>
      <c r="V4519" s="130">
        <f>IFERROR(Table1[[#This Row],[Female Ballots]]/Table1[[#This Row],[Female Population]],"0.0%")</f>
        <v>0.39139377189317737</v>
      </c>
      <c r="W4519" s="130">
        <f>IFERROR(Table1[[#This Row],[Male Ballots]]/Table1[[#This Row],[Male Population]],"0.0%")</f>
        <v>0.33592017738359203</v>
      </c>
      <c r="X4519" s="130">
        <f>IFERROR(Table1[[#This Row],[Total Ballots]]/Table1[[#This Row],[Total Population]],"0.0%")</f>
        <v>0.36345665399736915</v>
      </c>
      <c r="Y4519" s="24">
        <f>Table1[[#This Row],[Female Ballots]]/Table1[[#This Row],[Female Voters]]</f>
        <v>0.53706398553600565</v>
      </c>
      <c r="Z4519" s="24">
        <f>Table1[[#This Row],[Male Ballots]]/Table1[[#This Row],[Male Voters]]</f>
        <v>0.50208313606666033</v>
      </c>
      <c r="AA4519" s="24">
        <f>Table1[[#This Row],[Total Ballots]]/Table1[[#This Row],[Total Voters]]</f>
        <v>0.52019452498915497</v>
      </c>
    </row>
    <row r="4520" spans="1:27" s="12" customFormat="1" x14ac:dyDescent="0.35">
      <c r="A4520" s="43" t="s">
        <v>51</v>
      </c>
      <c r="B4520" s="44">
        <v>2018</v>
      </c>
      <c r="C4520" s="17" t="s">
        <v>82</v>
      </c>
      <c r="D4520" s="44" t="s">
        <v>70</v>
      </c>
      <c r="E4520" s="45" t="s">
        <v>74</v>
      </c>
      <c r="F4520" s="49" t="s">
        <v>78</v>
      </c>
      <c r="G4520" s="50" t="s">
        <v>64</v>
      </c>
      <c r="H4520" s="66">
        <v>33186</v>
      </c>
      <c r="I4520" s="66">
        <v>32587</v>
      </c>
      <c r="J4520" s="66">
        <v>65773</v>
      </c>
      <c r="K4520" s="66">
        <v>24987</v>
      </c>
      <c r="L4520" s="66">
        <v>22455</v>
      </c>
      <c r="M4520" s="66">
        <v>3</v>
      </c>
      <c r="N4520" s="66">
        <v>47445</v>
      </c>
      <c r="O4520" s="66">
        <v>15908</v>
      </c>
      <c r="P4520" s="66">
        <v>13948</v>
      </c>
      <c r="Q4520" s="66">
        <v>2</v>
      </c>
      <c r="R4520" s="73">
        <v>29858</v>
      </c>
      <c r="S4520" s="130">
        <f>IFERROR(Table1[[#This Row],[Female Voters]]/Table1[[#This Row],[Female Population]],"0.0%")</f>
        <v>0.75293798589766769</v>
      </c>
      <c r="T4520" s="130">
        <f>IFERROR(Table1[[#This Row],[Male Voters]]/Table1[[#This Row],[Male Population]],"0.0%")</f>
        <v>0.68907846687329299</v>
      </c>
      <c r="U4520" s="130">
        <f>IFERROR(Table1[[#This Row],[Total Voters]]/Table1[[#This Row],[Total Population]],"0.0%")</f>
        <v>0.72134462469402338</v>
      </c>
      <c r="V4520" s="130">
        <f>IFERROR(Table1[[#This Row],[Female Ballots]]/Table1[[#This Row],[Female Population]],"0.0%")</f>
        <v>0.47935876574459108</v>
      </c>
      <c r="W4520" s="130">
        <f>IFERROR(Table1[[#This Row],[Male Ballots]]/Table1[[#This Row],[Male Population]],"0.0%")</f>
        <v>0.4280234449320281</v>
      </c>
      <c r="X4520" s="130">
        <f>IFERROR(Table1[[#This Row],[Total Ballots]]/Table1[[#This Row],[Total Population]],"0.0%")</f>
        <v>0.45395527039970807</v>
      </c>
      <c r="Y4520" s="24">
        <f>Table1[[#This Row],[Female Ballots]]/Table1[[#This Row],[Female Voters]]</f>
        <v>0.63665105855044624</v>
      </c>
      <c r="Z4520" s="24">
        <f>Table1[[#This Row],[Male Ballots]]/Table1[[#This Row],[Male Voters]]</f>
        <v>0.62115341794700507</v>
      </c>
      <c r="AA4520" s="24">
        <f>Table1[[#This Row],[Total Ballots]]/Table1[[#This Row],[Total Voters]]</f>
        <v>0.62931815786700385</v>
      </c>
    </row>
    <row r="4521" spans="1:27" s="12" customFormat="1" x14ac:dyDescent="0.35">
      <c r="A4521" s="43" t="s">
        <v>51</v>
      </c>
      <c r="B4521" s="44">
        <v>2018</v>
      </c>
      <c r="C4521" s="17" t="s">
        <v>82</v>
      </c>
      <c r="D4521" s="44" t="s">
        <v>70</v>
      </c>
      <c r="E4521" s="45" t="s">
        <v>74</v>
      </c>
      <c r="F4521" s="49" t="s">
        <v>78</v>
      </c>
      <c r="G4521" s="50" t="s">
        <v>65</v>
      </c>
      <c r="H4521" s="66">
        <v>31462</v>
      </c>
      <c r="I4521" s="66">
        <v>31201</v>
      </c>
      <c r="J4521" s="66">
        <v>62663</v>
      </c>
      <c r="K4521" s="66">
        <v>25168</v>
      </c>
      <c r="L4521" s="66">
        <v>23646</v>
      </c>
      <c r="M4521" s="66">
        <v>1</v>
      </c>
      <c r="N4521" s="66">
        <v>48815</v>
      </c>
      <c r="O4521" s="66">
        <v>17685</v>
      </c>
      <c r="P4521" s="66">
        <v>16523</v>
      </c>
      <c r="Q4521" s="66">
        <v>1</v>
      </c>
      <c r="R4521" s="73">
        <v>34209</v>
      </c>
      <c r="S4521" s="130">
        <f>IFERROR(Table1[[#This Row],[Female Voters]]/Table1[[#This Row],[Female Population]],"0.0%")</f>
        <v>0.79994914500031788</v>
      </c>
      <c r="T4521" s="130">
        <f>IFERROR(Table1[[#This Row],[Male Voters]]/Table1[[#This Row],[Male Population]],"0.0%")</f>
        <v>0.75786032498958367</v>
      </c>
      <c r="U4521" s="130">
        <f>IFERROR(Table1[[#This Row],[Total Voters]]/Table1[[#This Row],[Total Population]],"0.0%")</f>
        <v>0.77900834623302428</v>
      </c>
      <c r="V4521" s="130">
        <f>IFERROR(Table1[[#This Row],[Female Ballots]]/Table1[[#This Row],[Female Population]],"0.0%")</f>
        <v>0.56210666836183332</v>
      </c>
      <c r="W4521" s="130">
        <f>IFERROR(Table1[[#This Row],[Male Ballots]]/Table1[[#This Row],[Male Population]],"0.0%")</f>
        <v>0.52956636005256241</v>
      </c>
      <c r="X4521" s="130">
        <f>IFERROR(Table1[[#This Row],[Total Ballots]]/Table1[[#This Row],[Total Population]],"0.0%")</f>
        <v>0.54592024001404338</v>
      </c>
      <c r="Y4521" s="24">
        <f>Table1[[#This Row],[Female Ballots]]/Table1[[#This Row],[Female Voters]]</f>
        <v>0.7026780038143674</v>
      </c>
      <c r="Z4521" s="24">
        <f>Table1[[#This Row],[Male Ballots]]/Table1[[#This Row],[Male Voters]]</f>
        <v>0.69876511883616677</v>
      </c>
      <c r="AA4521" s="24">
        <f>Table1[[#This Row],[Total Ballots]]/Table1[[#This Row],[Total Voters]]</f>
        <v>0.70078869200040972</v>
      </c>
    </row>
    <row r="4522" spans="1:27" s="12" customFormat="1" x14ac:dyDescent="0.35">
      <c r="A4522" s="43" t="s">
        <v>51</v>
      </c>
      <c r="B4522" s="44">
        <v>2018</v>
      </c>
      <c r="C4522" s="17" t="s">
        <v>82</v>
      </c>
      <c r="D4522" s="44" t="s">
        <v>70</v>
      </c>
      <c r="E4522" s="45" t="s">
        <v>74</v>
      </c>
      <c r="F4522" s="49" t="s">
        <v>78</v>
      </c>
      <c r="G4522" s="50" t="s">
        <v>66</v>
      </c>
      <c r="H4522" s="66">
        <v>30822</v>
      </c>
      <c r="I4522" s="66">
        <v>29027</v>
      </c>
      <c r="J4522" s="66">
        <v>59849</v>
      </c>
      <c r="K4522" s="66">
        <v>26631</v>
      </c>
      <c r="L4522" s="66">
        <v>24320</v>
      </c>
      <c r="M4522" s="66">
        <v>1</v>
      </c>
      <c r="N4522" s="66">
        <v>50952</v>
      </c>
      <c r="O4522" s="66">
        <v>21072</v>
      </c>
      <c r="P4522" s="66">
        <v>19379</v>
      </c>
      <c r="Q4522" s="66"/>
      <c r="R4522" s="73">
        <v>40451</v>
      </c>
      <c r="S4522" s="130">
        <f>IFERROR(Table1[[#This Row],[Female Voters]]/Table1[[#This Row],[Female Population]],"0.0%")</f>
        <v>0.86402569593147749</v>
      </c>
      <c r="T4522" s="130">
        <f>IFERROR(Table1[[#This Row],[Male Voters]]/Table1[[#This Row],[Male Population]],"0.0%")</f>
        <v>0.83784063113652807</v>
      </c>
      <c r="U4522" s="130">
        <f>IFERROR(Table1[[#This Row],[Total Voters]]/Table1[[#This Row],[Total Population]],"0.0%")</f>
        <v>0.85134254540593823</v>
      </c>
      <c r="V4522" s="130">
        <f>IFERROR(Table1[[#This Row],[Female Ballots]]/Table1[[#This Row],[Female Population]],"0.0%")</f>
        <v>0.68366751021997274</v>
      </c>
      <c r="W4522" s="130">
        <f>IFERROR(Table1[[#This Row],[Male Ballots]]/Table1[[#This Row],[Male Population]],"0.0%")</f>
        <v>0.66761980225307471</v>
      </c>
      <c r="X4522" s="130">
        <f>IFERROR(Table1[[#This Row],[Total Ballots]]/Table1[[#This Row],[Total Population]],"0.0%")</f>
        <v>0.67588430884392392</v>
      </c>
      <c r="Y4522" s="24">
        <f>Table1[[#This Row],[Female Ballots]]/Table1[[#This Row],[Female Voters]]</f>
        <v>0.79125830798693253</v>
      </c>
      <c r="Z4522" s="24">
        <f>Table1[[#This Row],[Male Ballots]]/Table1[[#This Row],[Male Voters]]</f>
        <v>0.79683388157894741</v>
      </c>
      <c r="AA4522" s="24">
        <f>Table1[[#This Row],[Total Ballots]]/Table1[[#This Row],[Total Voters]]</f>
        <v>0.79390406657246038</v>
      </c>
    </row>
    <row r="4523" spans="1:27" s="12" customFormat="1" x14ac:dyDescent="0.35">
      <c r="A4523" s="43" t="s">
        <v>51</v>
      </c>
      <c r="B4523" s="44">
        <v>2018</v>
      </c>
      <c r="C4523" s="17" t="s">
        <v>82</v>
      </c>
      <c r="D4523" s="44" t="s">
        <v>70</v>
      </c>
      <c r="E4523" s="45" t="s">
        <v>74</v>
      </c>
      <c r="F4523" s="49" t="s">
        <v>78</v>
      </c>
      <c r="G4523" s="50" t="s">
        <v>67</v>
      </c>
      <c r="H4523" s="66">
        <v>40915.998999999996</v>
      </c>
      <c r="I4523" s="66">
        <v>33761</v>
      </c>
      <c r="J4523" s="66">
        <v>74676.998999999996</v>
      </c>
      <c r="K4523" s="66">
        <v>36147</v>
      </c>
      <c r="L4523" s="66">
        <v>30720</v>
      </c>
      <c r="M4523" s="66">
        <v>1</v>
      </c>
      <c r="N4523" s="66">
        <v>66868</v>
      </c>
      <c r="O4523" s="66">
        <v>30367</v>
      </c>
      <c r="P4523" s="66">
        <v>26573</v>
      </c>
      <c r="Q4523" s="66">
        <v>1</v>
      </c>
      <c r="R4523" s="73">
        <v>56941</v>
      </c>
      <c r="S4523" s="130">
        <f>IFERROR(Table1[[#This Row],[Female Voters]]/Table1[[#This Row],[Female Population]],"0.0%")</f>
        <v>0.88344415102757246</v>
      </c>
      <c r="T4523" s="130">
        <f>IFERROR(Table1[[#This Row],[Male Voters]]/Table1[[#This Row],[Male Population]],"0.0%")</f>
        <v>0.9099256538609638</v>
      </c>
      <c r="U4523" s="130">
        <f>IFERROR(Table1[[#This Row],[Total Voters]]/Table1[[#This Row],[Total Population]],"0.0%")</f>
        <v>0.89542966235158972</v>
      </c>
      <c r="V4523" s="130">
        <f>IFERROR(Table1[[#This Row],[Female Ballots]]/Table1[[#This Row],[Female Population]],"0.0%")</f>
        <v>0.7421791167802112</v>
      </c>
      <c r="W4523" s="130">
        <f>IFERROR(Table1[[#This Row],[Male Ballots]]/Table1[[#This Row],[Male Population]],"0.0%")</f>
        <v>0.78709161458487609</v>
      </c>
      <c r="X4523" s="130">
        <f>IFERROR(Table1[[#This Row],[Total Ballots]]/Table1[[#This Row],[Total Population]],"0.0%")</f>
        <v>0.7624971646222688</v>
      </c>
      <c r="Y4523" s="24">
        <f>Table1[[#This Row],[Female Ballots]]/Table1[[#This Row],[Female Voters]]</f>
        <v>0.84009738014219715</v>
      </c>
      <c r="Z4523" s="24">
        <f>Table1[[#This Row],[Male Ballots]]/Table1[[#This Row],[Male Voters]]</f>
        <v>0.86500651041666665</v>
      </c>
      <c r="AA4523" s="24">
        <f>Table1[[#This Row],[Total Ballots]]/Table1[[#This Row],[Total Voters]]</f>
        <v>0.8515433391158701</v>
      </c>
    </row>
    <row r="4524" spans="1:27" s="12" customFormat="1" x14ac:dyDescent="0.35">
      <c r="A4524" s="43" t="s">
        <v>25</v>
      </c>
      <c r="B4524" s="44">
        <v>2018</v>
      </c>
      <c r="C4524" s="17" t="s">
        <v>82</v>
      </c>
      <c r="D4524" s="44"/>
      <c r="E4524" s="45" t="s">
        <v>74</v>
      </c>
      <c r="F4524" s="49" t="s">
        <v>78</v>
      </c>
      <c r="G4524" s="50" t="s">
        <v>79</v>
      </c>
      <c r="H4524" s="66">
        <v>1658.2563499999999</v>
      </c>
      <c r="I4524" s="66">
        <v>1616.2225000000001</v>
      </c>
      <c r="J4524" s="66">
        <v>3274.4790200000002</v>
      </c>
      <c r="K4524" s="66">
        <v>1434</v>
      </c>
      <c r="L4524" s="66">
        <v>1292</v>
      </c>
      <c r="M4524" s="66"/>
      <c r="N4524" s="66">
        <v>2726</v>
      </c>
      <c r="O4524" s="66">
        <v>1178</v>
      </c>
      <c r="P4524" s="66">
        <v>1077</v>
      </c>
      <c r="Q4524" s="66"/>
      <c r="R4524" s="73">
        <v>2255</v>
      </c>
      <c r="S4524" s="130">
        <f>IFERROR(Table1[[#This Row],[Female Voters]]/Table1[[#This Row],[Female Population]],"0.0%")</f>
        <v>0.86476376224942553</v>
      </c>
      <c r="T4524" s="130">
        <f>IFERROR(Table1[[#This Row],[Male Voters]]/Table1[[#This Row],[Male Population]],"0.0%")</f>
        <v>0.79939488529580549</v>
      </c>
      <c r="U4524" s="130">
        <f>IFERROR(Table1[[#This Row],[Total Voters]]/Table1[[#This Row],[Total Population]],"0.0%")</f>
        <v>0.8324988443505128</v>
      </c>
      <c r="V4524" s="130">
        <f>IFERROR(Table1[[#This Row],[Female Ballots]]/Table1[[#This Row],[Female Population]],"0.0%")</f>
        <v>0.71038473635273591</v>
      </c>
      <c r="W4524" s="130">
        <f>IFERROR(Table1[[#This Row],[Male Ballots]]/Table1[[#This Row],[Male Population]],"0.0%")</f>
        <v>0.66636864664363971</v>
      </c>
      <c r="X4524" s="130">
        <f>IFERROR(Table1[[#This Row],[Total Ballots]]/Table1[[#This Row],[Total Population]],"0.0%")</f>
        <v>0.68865916874923205</v>
      </c>
      <c r="Y4524" s="24">
        <f>Table1[[#This Row],[Female Ballots]]/Table1[[#This Row],[Female Voters]]</f>
        <v>0.82147838214783819</v>
      </c>
      <c r="Z4524" s="24">
        <f>Table1[[#This Row],[Male Ballots]]/Table1[[#This Row],[Male Voters]]</f>
        <v>0.83359133126934981</v>
      </c>
      <c r="AA4524" s="24">
        <f>Table1[[#This Row],[Total Ballots]]/Table1[[#This Row],[Total Voters]]</f>
        <v>0.82721936903888482</v>
      </c>
    </row>
    <row r="4525" spans="1:27" s="12" customFormat="1" x14ac:dyDescent="0.35">
      <c r="A4525" s="43" t="s">
        <v>25</v>
      </c>
      <c r="B4525" s="44">
        <v>2018</v>
      </c>
      <c r="C4525" s="17" t="s">
        <v>82</v>
      </c>
      <c r="D4525" s="44"/>
      <c r="E4525" s="45" t="s">
        <v>74</v>
      </c>
      <c r="F4525" s="49" t="s">
        <v>78</v>
      </c>
      <c r="G4525" s="50" t="s">
        <v>62</v>
      </c>
      <c r="H4525" s="66">
        <v>122.09232</v>
      </c>
      <c r="I4525" s="66">
        <v>131.09917999999999</v>
      </c>
      <c r="J4525" s="66">
        <v>253.19151999999997</v>
      </c>
      <c r="K4525" s="66">
        <v>92</v>
      </c>
      <c r="L4525" s="66">
        <v>78</v>
      </c>
      <c r="M4525" s="66"/>
      <c r="N4525" s="66">
        <v>170</v>
      </c>
      <c r="O4525" s="66">
        <v>49</v>
      </c>
      <c r="P4525" s="66">
        <v>42</v>
      </c>
      <c r="Q4525" s="66"/>
      <c r="R4525" s="73">
        <v>91</v>
      </c>
      <c r="S4525" s="130">
        <f>IFERROR(Table1[[#This Row],[Female Voters]]/Table1[[#This Row],[Female Population]],"0.0%")</f>
        <v>0.75352814984595262</v>
      </c>
      <c r="T4525" s="130">
        <f>IFERROR(Table1[[#This Row],[Male Voters]]/Table1[[#This Row],[Male Population]],"0.0%")</f>
        <v>0.59496939645236535</v>
      </c>
      <c r="U4525" s="130">
        <f>IFERROR(Table1[[#This Row],[Total Voters]]/Table1[[#This Row],[Total Population]],"0.0%")</f>
        <v>0.67142849018008199</v>
      </c>
      <c r="V4525" s="130">
        <f>IFERROR(Table1[[#This Row],[Female Ballots]]/Table1[[#This Row],[Female Population]],"0.0%")</f>
        <v>0.4013356450266487</v>
      </c>
      <c r="W4525" s="130">
        <f>IFERROR(Table1[[#This Row],[Male Ballots]]/Table1[[#This Row],[Male Population]],"0.0%")</f>
        <v>0.32036813655127366</v>
      </c>
      <c r="X4525" s="130">
        <f>IFERROR(Table1[[#This Row],[Total Ballots]]/Table1[[#This Row],[Total Population]],"0.0%")</f>
        <v>0.35941172121404386</v>
      </c>
      <c r="Y4525" s="24">
        <f>Table1[[#This Row],[Female Ballots]]/Table1[[#This Row],[Female Voters]]</f>
        <v>0.53260869565217395</v>
      </c>
      <c r="Z4525" s="24">
        <f>Table1[[#This Row],[Male Ballots]]/Table1[[#This Row],[Male Voters]]</f>
        <v>0.53846153846153844</v>
      </c>
      <c r="AA4525" s="24">
        <f>Table1[[#This Row],[Total Ballots]]/Table1[[#This Row],[Total Voters]]</f>
        <v>0.53529411764705881</v>
      </c>
    </row>
    <row r="4526" spans="1:27" s="12" customFormat="1" x14ac:dyDescent="0.35">
      <c r="A4526" s="43" t="s">
        <v>25</v>
      </c>
      <c r="B4526" s="44">
        <v>2018</v>
      </c>
      <c r="C4526" s="17" t="s">
        <v>82</v>
      </c>
      <c r="D4526" s="44"/>
      <c r="E4526" s="45" t="s">
        <v>74</v>
      </c>
      <c r="F4526" s="49" t="s">
        <v>78</v>
      </c>
      <c r="G4526" s="50" t="s">
        <v>63</v>
      </c>
      <c r="H4526" s="66">
        <v>162.1234</v>
      </c>
      <c r="I4526" s="66">
        <v>159.12044</v>
      </c>
      <c r="J4526" s="66">
        <v>321.2439</v>
      </c>
      <c r="K4526" s="66">
        <v>133</v>
      </c>
      <c r="L4526" s="66">
        <v>109</v>
      </c>
      <c r="M4526" s="66"/>
      <c r="N4526" s="66">
        <v>242</v>
      </c>
      <c r="O4526" s="66">
        <v>85</v>
      </c>
      <c r="P4526" s="66">
        <v>65</v>
      </c>
      <c r="Q4526" s="66"/>
      <c r="R4526" s="73">
        <v>150</v>
      </c>
      <c r="S4526" s="130">
        <f>IFERROR(Table1[[#This Row],[Female Voters]]/Table1[[#This Row],[Female Population]],"0.0%")</f>
        <v>0.82036276071190217</v>
      </c>
      <c r="T4526" s="130">
        <f>IFERROR(Table1[[#This Row],[Male Voters]]/Table1[[#This Row],[Male Population]],"0.0%")</f>
        <v>0.68501570257095823</v>
      </c>
      <c r="U4526" s="130">
        <f>IFERROR(Table1[[#This Row],[Total Voters]]/Table1[[#This Row],[Total Population]],"0.0%")</f>
        <v>0.75332169731471943</v>
      </c>
      <c r="V4526" s="130">
        <f>IFERROR(Table1[[#This Row],[Female Ballots]]/Table1[[#This Row],[Female Population]],"0.0%")</f>
        <v>0.52429198992865922</v>
      </c>
      <c r="W4526" s="130">
        <f>IFERROR(Table1[[#This Row],[Male Ballots]]/Table1[[#This Row],[Male Population]],"0.0%")</f>
        <v>0.40849560245057137</v>
      </c>
      <c r="X4526" s="130">
        <f>IFERROR(Table1[[#This Row],[Total Ballots]]/Table1[[#This Row],[Total Population]],"0.0%")</f>
        <v>0.46693493635209882</v>
      </c>
      <c r="Y4526" s="24">
        <f>Table1[[#This Row],[Female Ballots]]/Table1[[#This Row],[Female Voters]]</f>
        <v>0.63909774436090228</v>
      </c>
      <c r="Z4526" s="24">
        <f>Table1[[#This Row],[Male Ballots]]/Table1[[#This Row],[Male Voters]]</f>
        <v>0.59633027522935778</v>
      </c>
      <c r="AA4526" s="24">
        <f>Table1[[#This Row],[Total Ballots]]/Table1[[#This Row],[Total Voters]]</f>
        <v>0.6198347107438017</v>
      </c>
    </row>
    <row r="4527" spans="1:27" s="12" customFormat="1" x14ac:dyDescent="0.35">
      <c r="A4527" s="43" t="s">
        <v>25</v>
      </c>
      <c r="B4527" s="44">
        <v>2018</v>
      </c>
      <c r="C4527" s="17" t="s">
        <v>82</v>
      </c>
      <c r="D4527" s="44"/>
      <c r="E4527" s="45" t="s">
        <v>74</v>
      </c>
      <c r="F4527" s="49" t="s">
        <v>78</v>
      </c>
      <c r="G4527" s="50" t="s">
        <v>64</v>
      </c>
      <c r="H4527" s="66">
        <v>202.1541</v>
      </c>
      <c r="I4527" s="66">
        <v>224.1696</v>
      </c>
      <c r="J4527" s="66">
        <v>426.32370000000003</v>
      </c>
      <c r="K4527" s="66">
        <v>174</v>
      </c>
      <c r="L4527" s="66">
        <v>159</v>
      </c>
      <c r="M4527" s="66"/>
      <c r="N4527" s="66">
        <v>333</v>
      </c>
      <c r="O4527" s="66">
        <v>130</v>
      </c>
      <c r="P4527" s="66">
        <v>118</v>
      </c>
      <c r="Q4527" s="66"/>
      <c r="R4527" s="73">
        <v>248</v>
      </c>
      <c r="S4527" s="130">
        <f>IFERROR(Table1[[#This Row],[Female Voters]]/Table1[[#This Row],[Female Population]],"0.0%")</f>
        <v>0.86072951278257526</v>
      </c>
      <c r="T4527" s="130">
        <f>IFERROR(Table1[[#This Row],[Male Voters]]/Table1[[#This Row],[Male Population]],"0.0%")</f>
        <v>0.70928439895507689</v>
      </c>
      <c r="U4527" s="130">
        <f>IFERROR(Table1[[#This Row],[Total Voters]]/Table1[[#This Row],[Total Population]],"0.0%")</f>
        <v>0.78109661742943204</v>
      </c>
      <c r="V4527" s="130">
        <f>IFERROR(Table1[[#This Row],[Female Ballots]]/Table1[[#This Row],[Female Population]],"0.0%")</f>
        <v>0.64307377391801601</v>
      </c>
      <c r="W4527" s="130">
        <f>IFERROR(Table1[[#This Row],[Male Ballots]]/Table1[[#This Row],[Male Population]],"0.0%")</f>
        <v>0.52638716400439667</v>
      </c>
      <c r="X4527" s="130">
        <f>IFERROR(Table1[[#This Row],[Total Ballots]]/Table1[[#This Row],[Total Population]],"0.0%")</f>
        <v>0.58171760096846592</v>
      </c>
      <c r="Y4527" s="24">
        <f>Table1[[#This Row],[Female Ballots]]/Table1[[#This Row],[Female Voters]]</f>
        <v>0.74712643678160917</v>
      </c>
      <c r="Z4527" s="24">
        <f>Table1[[#This Row],[Male Ballots]]/Table1[[#This Row],[Male Voters]]</f>
        <v>0.74213836477987416</v>
      </c>
      <c r="AA4527" s="24">
        <f>Table1[[#This Row],[Total Ballots]]/Table1[[#This Row],[Total Voters]]</f>
        <v>0.74474474474474472</v>
      </c>
    </row>
    <row r="4528" spans="1:27" s="12" customFormat="1" x14ac:dyDescent="0.35">
      <c r="A4528" s="43" t="s">
        <v>25</v>
      </c>
      <c r="B4528" s="44">
        <v>2018</v>
      </c>
      <c r="C4528" s="17" t="s">
        <v>82</v>
      </c>
      <c r="D4528" s="44"/>
      <c r="E4528" s="45" t="s">
        <v>74</v>
      </c>
      <c r="F4528" s="49" t="s">
        <v>78</v>
      </c>
      <c r="G4528" s="50" t="s">
        <v>65</v>
      </c>
      <c r="H4528" s="66">
        <v>237.18009999999998</v>
      </c>
      <c r="I4528" s="66">
        <v>239.18088999999998</v>
      </c>
      <c r="J4528" s="66">
        <v>476.36099999999999</v>
      </c>
      <c r="K4528" s="66">
        <v>183</v>
      </c>
      <c r="L4528" s="66">
        <v>172</v>
      </c>
      <c r="M4528" s="66"/>
      <c r="N4528" s="66">
        <v>355</v>
      </c>
      <c r="O4528" s="66">
        <v>145</v>
      </c>
      <c r="P4528" s="66">
        <v>145</v>
      </c>
      <c r="Q4528" s="66"/>
      <c r="R4528" s="73">
        <v>290</v>
      </c>
      <c r="S4528" s="130">
        <f>IFERROR(Table1[[#This Row],[Female Voters]]/Table1[[#This Row],[Female Population]],"0.0%")</f>
        <v>0.77156557400894943</v>
      </c>
      <c r="T4528" s="130">
        <f>IFERROR(Table1[[#This Row],[Male Voters]]/Table1[[#This Row],[Male Population]],"0.0%")</f>
        <v>0.71912099666490925</v>
      </c>
      <c r="U4528" s="130">
        <f>IFERROR(Table1[[#This Row],[Total Voters]]/Table1[[#This Row],[Total Population]],"0.0%")</f>
        <v>0.74523313201542529</v>
      </c>
      <c r="V4528" s="130">
        <f>IFERROR(Table1[[#This Row],[Female Ballots]]/Table1[[#This Row],[Female Population]],"0.0%")</f>
        <v>0.61134977175572491</v>
      </c>
      <c r="W4528" s="130">
        <f>IFERROR(Table1[[#This Row],[Male Ballots]]/Table1[[#This Row],[Male Population]],"0.0%")</f>
        <v>0.60623572393262692</v>
      </c>
      <c r="X4528" s="130">
        <f>IFERROR(Table1[[#This Row],[Total Ballots]]/Table1[[#This Row],[Total Population]],"0.0%")</f>
        <v>0.60878199516753051</v>
      </c>
      <c r="Y4528" s="24">
        <f>Table1[[#This Row],[Female Ballots]]/Table1[[#This Row],[Female Voters]]</f>
        <v>0.79234972677595628</v>
      </c>
      <c r="Z4528" s="24">
        <f>Table1[[#This Row],[Male Ballots]]/Table1[[#This Row],[Male Voters]]</f>
        <v>0.84302325581395354</v>
      </c>
      <c r="AA4528" s="24">
        <f>Table1[[#This Row],[Total Ballots]]/Table1[[#This Row],[Total Voters]]</f>
        <v>0.81690140845070425</v>
      </c>
    </row>
    <row r="4529" spans="1:27" s="12" customFormat="1" x14ac:dyDescent="0.35">
      <c r="A4529" s="43" t="s">
        <v>25</v>
      </c>
      <c r="B4529" s="44">
        <v>2018</v>
      </c>
      <c r="C4529" s="17" t="s">
        <v>82</v>
      </c>
      <c r="D4529" s="44"/>
      <c r="E4529" s="45" t="s">
        <v>74</v>
      </c>
      <c r="F4529" s="49" t="s">
        <v>78</v>
      </c>
      <c r="G4529" s="50" t="s">
        <v>66</v>
      </c>
      <c r="H4529" s="66">
        <v>362.27509999999995</v>
      </c>
      <c r="I4529" s="66">
        <v>331.25040000000001</v>
      </c>
      <c r="J4529" s="66">
        <v>693.52549999999997</v>
      </c>
      <c r="K4529" s="66">
        <v>302</v>
      </c>
      <c r="L4529" s="66">
        <v>290</v>
      </c>
      <c r="M4529" s="66"/>
      <c r="N4529" s="66">
        <v>592</v>
      </c>
      <c r="O4529" s="66">
        <v>279</v>
      </c>
      <c r="P4529" s="66">
        <v>261</v>
      </c>
      <c r="Q4529" s="66"/>
      <c r="R4529" s="73">
        <v>540</v>
      </c>
      <c r="S4529" s="130">
        <f>IFERROR(Table1[[#This Row],[Female Voters]]/Table1[[#This Row],[Female Population]],"0.0%")</f>
        <v>0.8336206380179042</v>
      </c>
      <c r="T4529" s="130">
        <f>IFERROR(Table1[[#This Row],[Male Voters]]/Table1[[#This Row],[Male Population]],"0.0%")</f>
        <v>0.87547064094111282</v>
      </c>
      <c r="U4529" s="130">
        <f>IFERROR(Table1[[#This Row],[Total Voters]]/Table1[[#This Row],[Total Population]],"0.0%")</f>
        <v>0.85360956446446457</v>
      </c>
      <c r="V4529" s="130">
        <f>IFERROR(Table1[[#This Row],[Female Ballots]]/Table1[[#This Row],[Female Population]],"0.0%")</f>
        <v>0.77013297353309695</v>
      </c>
      <c r="W4529" s="130">
        <f>IFERROR(Table1[[#This Row],[Male Ballots]]/Table1[[#This Row],[Male Population]],"0.0%")</f>
        <v>0.78792357684700154</v>
      </c>
      <c r="X4529" s="130">
        <f>IFERROR(Table1[[#This Row],[Total Ballots]]/Table1[[#This Row],[Total Population]],"0.0%")</f>
        <v>0.77863034596420755</v>
      </c>
      <c r="Y4529" s="24">
        <f>Table1[[#This Row],[Female Ballots]]/Table1[[#This Row],[Female Voters]]</f>
        <v>0.92384105960264906</v>
      </c>
      <c r="Z4529" s="24">
        <f>Table1[[#This Row],[Male Ballots]]/Table1[[#This Row],[Male Voters]]</f>
        <v>0.9</v>
      </c>
      <c r="AA4529" s="24">
        <f>Table1[[#This Row],[Total Ballots]]/Table1[[#This Row],[Total Voters]]</f>
        <v>0.91216216216216217</v>
      </c>
    </row>
    <row r="4530" spans="1:27" s="12" customFormat="1" x14ac:dyDescent="0.35">
      <c r="A4530" s="43" t="s">
        <v>25</v>
      </c>
      <c r="B4530" s="44">
        <v>2018</v>
      </c>
      <c r="C4530" s="17" t="s">
        <v>82</v>
      </c>
      <c r="D4530" s="44"/>
      <c r="E4530" s="45" t="s">
        <v>74</v>
      </c>
      <c r="F4530" s="49" t="s">
        <v>78</v>
      </c>
      <c r="G4530" s="50" t="s">
        <v>67</v>
      </c>
      <c r="H4530" s="66">
        <v>572.43133000000012</v>
      </c>
      <c r="I4530" s="66">
        <v>531.40199000000007</v>
      </c>
      <c r="J4530" s="66">
        <v>1103.8334</v>
      </c>
      <c r="K4530" s="66">
        <v>550</v>
      </c>
      <c r="L4530" s="66">
        <v>484</v>
      </c>
      <c r="M4530" s="66"/>
      <c r="N4530" s="66">
        <v>1034</v>
      </c>
      <c r="O4530" s="66">
        <v>490</v>
      </c>
      <c r="P4530" s="66">
        <v>446</v>
      </c>
      <c r="Q4530" s="66"/>
      <c r="R4530" s="73">
        <v>936</v>
      </c>
      <c r="S4530" s="130">
        <f>IFERROR(Table1[[#This Row],[Female Voters]]/Table1[[#This Row],[Female Population]],"0.0%")</f>
        <v>0.9608139372804767</v>
      </c>
      <c r="T4530" s="130">
        <f>IFERROR(Table1[[#This Row],[Male Voters]]/Table1[[#This Row],[Male Population]],"0.0%")</f>
        <v>0.9107982452229807</v>
      </c>
      <c r="U4530" s="130">
        <f>IFERROR(Table1[[#This Row],[Total Voters]]/Table1[[#This Row],[Total Population]],"0.0%")</f>
        <v>0.93673556172516614</v>
      </c>
      <c r="V4530" s="130">
        <f>IFERROR(Table1[[#This Row],[Female Ballots]]/Table1[[#This Row],[Female Population]],"0.0%")</f>
        <v>0.85599787139533379</v>
      </c>
      <c r="W4530" s="130">
        <f>IFERROR(Table1[[#This Row],[Male Ballots]]/Table1[[#This Row],[Male Population]],"0.0%")</f>
        <v>0.83928929208563929</v>
      </c>
      <c r="X4530" s="130">
        <f>IFERROR(Table1[[#This Row],[Total Ballots]]/Table1[[#This Row],[Total Population]],"0.0%")</f>
        <v>0.84795404813806141</v>
      </c>
      <c r="Y4530" s="24">
        <f>Table1[[#This Row],[Female Ballots]]/Table1[[#This Row],[Female Voters]]</f>
        <v>0.89090909090909087</v>
      </c>
      <c r="Z4530" s="24">
        <f>Table1[[#This Row],[Male Ballots]]/Table1[[#This Row],[Male Voters]]</f>
        <v>0.92148760330578516</v>
      </c>
      <c r="AA4530" s="24">
        <f>Table1[[#This Row],[Total Ballots]]/Table1[[#This Row],[Total Voters]]</f>
        <v>0.90522243713733075</v>
      </c>
    </row>
    <row r="4531" spans="1:27" s="12" customFormat="1" x14ac:dyDescent="0.35">
      <c r="A4531" s="43" t="s">
        <v>46</v>
      </c>
      <c r="B4531" s="44">
        <v>2018</v>
      </c>
      <c r="C4531" s="17" t="s">
        <v>82</v>
      </c>
      <c r="D4531" s="44" t="s">
        <v>69</v>
      </c>
      <c r="E4531" s="45" t="s">
        <v>74</v>
      </c>
      <c r="F4531" s="49" t="s">
        <v>78</v>
      </c>
      <c r="G4531" s="50" t="s">
        <v>79</v>
      </c>
      <c r="H4531" s="66">
        <v>42293.996700000003</v>
      </c>
      <c r="I4531" s="66">
        <v>40793.996700000003</v>
      </c>
      <c r="J4531" s="66">
        <v>83087.994999999995</v>
      </c>
      <c r="K4531" s="66">
        <v>33537</v>
      </c>
      <c r="L4531" s="66">
        <v>30926</v>
      </c>
      <c r="M4531" s="66">
        <v>52</v>
      </c>
      <c r="N4531" s="66">
        <v>64515</v>
      </c>
      <c r="O4531" s="66">
        <v>23422</v>
      </c>
      <c r="P4531" s="66">
        <v>21563</v>
      </c>
      <c r="Q4531" s="66">
        <v>30</v>
      </c>
      <c r="R4531" s="73">
        <v>45015</v>
      </c>
      <c r="S4531" s="130">
        <f>IFERROR(Table1[[#This Row],[Female Voters]]/Table1[[#This Row],[Female Population]],"0.0%")</f>
        <v>0.79294941638844918</v>
      </c>
      <c r="T4531" s="130">
        <f>IFERROR(Table1[[#This Row],[Male Voters]]/Table1[[#This Row],[Male Population]],"0.0%")</f>
        <v>0.75810174294591726</v>
      </c>
      <c r="U4531" s="130">
        <f>IFERROR(Table1[[#This Row],[Total Voters]]/Table1[[#This Row],[Total Population]],"0.0%")</f>
        <v>0.77646596238120802</v>
      </c>
      <c r="V4531" s="130">
        <f>IFERROR(Table1[[#This Row],[Female Ballots]]/Table1[[#This Row],[Female Population]],"0.0%")</f>
        <v>0.55379017892626825</v>
      </c>
      <c r="W4531" s="130">
        <f>IFERROR(Table1[[#This Row],[Male Ballots]]/Table1[[#This Row],[Male Population]],"0.0%")</f>
        <v>0.52858267746048027</v>
      </c>
      <c r="X4531" s="130">
        <f>IFERROR(Table1[[#This Row],[Total Ballots]]/Table1[[#This Row],[Total Population]],"0.0%")</f>
        <v>0.54177501815996409</v>
      </c>
      <c r="Y4531" s="24">
        <f>Table1[[#This Row],[Female Ballots]]/Table1[[#This Row],[Female Voters]]</f>
        <v>0.69839281987059065</v>
      </c>
      <c r="Z4531" s="24">
        <f>Table1[[#This Row],[Male Ballots]]/Table1[[#This Row],[Male Voters]]</f>
        <v>0.69724503653883463</v>
      </c>
      <c r="AA4531" s="24">
        <f>Table1[[#This Row],[Total Ballots]]/Table1[[#This Row],[Total Voters]]</f>
        <v>0.69774471053243436</v>
      </c>
    </row>
    <row r="4532" spans="1:27" s="12" customFormat="1" x14ac:dyDescent="0.35">
      <c r="A4532" s="43" t="s">
        <v>46</v>
      </c>
      <c r="B4532" s="44">
        <v>2018</v>
      </c>
      <c r="C4532" s="17" t="s">
        <v>82</v>
      </c>
      <c r="D4532" s="44" t="s">
        <v>69</v>
      </c>
      <c r="E4532" s="45" t="s">
        <v>74</v>
      </c>
      <c r="F4532" s="49" t="s">
        <v>78</v>
      </c>
      <c r="G4532" s="50" t="s">
        <v>62</v>
      </c>
      <c r="H4532" s="66">
        <v>4067.9987000000001</v>
      </c>
      <c r="I4532" s="66">
        <v>4246.9987999999994</v>
      </c>
      <c r="J4532" s="66">
        <v>8314.9989999999998</v>
      </c>
      <c r="K4532" s="66">
        <v>2551</v>
      </c>
      <c r="L4532" s="66">
        <v>2483</v>
      </c>
      <c r="M4532" s="66">
        <v>13</v>
      </c>
      <c r="N4532" s="66">
        <v>5047</v>
      </c>
      <c r="O4532" s="66">
        <v>1226</v>
      </c>
      <c r="P4532" s="66">
        <v>1054</v>
      </c>
      <c r="Q4532" s="66">
        <v>5</v>
      </c>
      <c r="R4532" s="73">
        <v>2285</v>
      </c>
      <c r="S4532" s="130">
        <f>IFERROR(Table1[[#This Row],[Female Voters]]/Table1[[#This Row],[Female Population]],"0.0%")</f>
        <v>0.6270896792567805</v>
      </c>
      <c r="T4532" s="130">
        <f>IFERROR(Table1[[#This Row],[Male Voters]]/Table1[[#This Row],[Male Population]],"0.0%")</f>
        <v>0.5846481520079545</v>
      </c>
      <c r="U4532" s="130">
        <f>IFERROR(Table1[[#This Row],[Total Voters]]/Table1[[#This Row],[Total Population]],"0.0%")</f>
        <v>0.60697541875831862</v>
      </c>
      <c r="V4532" s="130">
        <f>IFERROR(Table1[[#This Row],[Female Ballots]]/Table1[[#This Row],[Female Population]],"0.0%")</f>
        <v>0.3013766941469278</v>
      </c>
      <c r="W4532" s="130">
        <f>IFERROR(Table1[[#This Row],[Male Ballots]]/Table1[[#This Row],[Male Population]],"0.0%")</f>
        <v>0.2481752526042626</v>
      </c>
      <c r="X4532" s="130">
        <f>IFERROR(Table1[[#This Row],[Total Ballots]]/Table1[[#This Row],[Total Population]],"0.0%")</f>
        <v>0.27480460310337984</v>
      </c>
      <c r="Y4532" s="24">
        <f>Table1[[#This Row],[Female Ballots]]/Table1[[#This Row],[Female Voters]]</f>
        <v>0.48059584476675815</v>
      </c>
      <c r="Z4532" s="24">
        <f>Table1[[#This Row],[Male Ballots]]/Table1[[#This Row],[Male Voters]]</f>
        <v>0.42448650825614176</v>
      </c>
      <c r="AA4532" s="24">
        <f>Table1[[#This Row],[Total Ballots]]/Table1[[#This Row],[Total Voters]]</f>
        <v>0.45274420447790764</v>
      </c>
    </row>
    <row r="4533" spans="1:27" s="12" customFormat="1" x14ac:dyDescent="0.35">
      <c r="A4533" s="43" t="s">
        <v>46</v>
      </c>
      <c r="B4533" s="44">
        <v>2018</v>
      </c>
      <c r="C4533" s="17" t="s">
        <v>82</v>
      </c>
      <c r="D4533" s="44" t="s">
        <v>69</v>
      </c>
      <c r="E4533" s="45" t="s">
        <v>74</v>
      </c>
      <c r="F4533" s="49" t="s">
        <v>78</v>
      </c>
      <c r="G4533" s="50" t="s">
        <v>63</v>
      </c>
      <c r="H4533" s="66">
        <v>6530.9979999999996</v>
      </c>
      <c r="I4533" s="66">
        <v>6525.9979999999996</v>
      </c>
      <c r="J4533" s="66">
        <v>13056.998</v>
      </c>
      <c r="K4533" s="66">
        <v>4767</v>
      </c>
      <c r="L4533" s="66">
        <v>4428</v>
      </c>
      <c r="M4533" s="66">
        <v>7</v>
      </c>
      <c r="N4533" s="66">
        <v>9202</v>
      </c>
      <c r="O4533" s="66">
        <v>2358</v>
      </c>
      <c r="P4533" s="66">
        <v>2057</v>
      </c>
      <c r="Q4533" s="66">
        <v>3</v>
      </c>
      <c r="R4533" s="73">
        <v>4418</v>
      </c>
      <c r="S4533" s="130">
        <f>IFERROR(Table1[[#This Row],[Female Voters]]/Table1[[#This Row],[Female Population]],"0.0%")</f>
        <v>0.72990376049724714</v>
      </c>
      <c r="T4533" s="130">
        <f>IFERROR(Table1[[#This Row],[Male Voters]]/Table1[[#This Row],[Male Population]],"0.0%")</f>
        <v>0.67851691036374828</v>
      </c>
      <c r="U4533" s="130">
        <f>IFERROR(Table1[[#This Row],[Total Voters]]/Table1[[#This Row],[Total Population]],"0.0%")</f>
        <v>0.7047561774919473</v>
      </c>
      <c r="V4533" s="130">
        <f>IFERROR(Table1[[#This Row],[Female Ballots]]/Table1[[#This Row],[Female Population]],"0.0%")</f>
        <v>0.36104742338001022</v>
      </c>
      <c r="W4533" s="130">
        <f>IFERROR(Table1[[#This Row],[Male Ballots]]/Table1[[#This Row],[Male Population]],"0.0%")</f>
        <v>0.31520083211793815</v>
      </c>
      <c r="X4533" s="130">
        <f>IFERROR(Table1[[#This Row],[Total Ballots]]/Table1[[#This Row],[Total Population]],"0.0%")</f>
        <v>0.33836261597037848</v>
      </c>
      <c r="Y4533" s="24">
        <f>Table1[[#This Row],[Female Ballots]]/Table1[[#This Row],[Female Voters]]</f>
        <v>0.49465072372561358</v>
      </c>
      <c r="Z4533" s="24">
        <f>Table1[[#This Row],[Male Ballots]]/Table1[[#This Row],[Male Voters]]</f>
        <v>0.46454381210478773</v>
      </c>
      <c r="AA4533" s="24">
        <f>Table1[[#This Row],[Total Ballots]]/Table1[[#This Row],[Total Voters]]</f>
        <v>0.48011301890893282</v>
      </c>
    </row>
    <row r="4534" spans="1:27" s="12" customFormat="1" x14ac:dyDescent="0.35">
      <c r="A4534" s="43" t="s">
        <v>46</v>
      </c>
      <c r="B4534" s="44">
        <v>2018</v>
      </c>
      <c r="C4534" s="17" t="s">
        <v>82</v>
      </c>
      <c r="D4534" s="44" t="s">
        <v>69</v>
      </c>
      <c r="E4534" s="45" t="s">
        <v>74</v>
      </c>
      <c r="F4534" s="49" t="s">
        <v>78</v>
      </c>
      <c r="G4534" s="50" t="s">
        <v>64</v>
      </c>
      <c r="H4534" s="66">
        <v>6452</v>
      </c>
      <c r="I4534" s="66">
        <v>6540</v>
      </c>
      <c r="J4534" s="66">
        <v>12991.999</v>
      </c>
      <c r="K4534" s="66">
        <v>4818</v>
      </c>
      <c r="L4534" s="66">
        <v>4404</v>
      </c>
      <c r="M4534" s="66">
        <v>10</v>
      </c>
      <c r="N4534" s="66">
        <v>9232</v>
      </c>
      <c r="O4534" s="66">
        <v>2970</v>
      </c>
      <c r="P4534" s="66">
        <v>2741</v>
      </c>
      <c r="Q4534" s="66">
        <v>6</v>
      </c>
      <c r="R4534" s="73">
        <v>5717</v>
      </c>
      <c r="S4534" s="130">
        <f>IFERROR(Table1[[#This Row],[Female Voters]]/Table1[[#This Row],[Female Population]],"0.0%")</f>
        <v>0.74674519528828265</v>
      </c>
      <c r="T4534" s="130">
        <f>IFERROR(Table1[[#This Row],[Male Voters]]/Table1[[#This Row],[Male Population]],"0.0%")</f>
        <v>0.67339449541284402</v>
      </c>
      <c r="U4534" s="130">
        <f>IFERROR(Table1[[#This Row],[Total Voters]]/Table1[[#This Row],[Total Population]],"0.0%")</f>
        <v>0.71059118769944485</v>
      </c>
      <c r="V4534" s="130">
        <f>IFERROR(Table1[[#This Row],[Female Ballots]]/Table1[[#This Row],[Female Population]],"0.0%")</f>
        <v>0.46032238065716058</v>
      </c>
      <c r="W4534" s="130">
        <f>IFERROR(Table1[[#This Row],[Male Ballots]]/Table1[[#This Row],[Male Population]],"0.0%")</f>
        <v>0.4191131498470948</v>
      </c>
      <c r="X4534" s="130">
        <f>IFERROR(Table1[[#This Row],[Total Ballots]]/Table1[[#This Row],[Total Population]],"0.0%")</f>
        <v>0.44004005850062028</v>
      </c>
      <c r="Y4534" s="24">
        <f>Table1[[#This Row],[Female Ballots]]/Table1[[#This Row],[Female Voters]]</f>
        <v>0.61643835616438358</v>
      </c>
      <c r="Z4534" s="24">
        <f>Table1[[#This Row],[Male Ballots]]/Table1[[#This Row],[Male Voters]]</f>
        <v>0.62238873751135326</v>
      </c>
      <c r="AA4534" s="24">
        <f>Table1[[#This Row],[Total Ballots]]/Table1[[#This Row],[Total Voters]]</f>
        <v>0.61925909878682839</v>
      </c>
    </row>
    <row r="4535" spans="1:27" s="12" customFormat="1" x14ac:dyDescent="0.35">
      <c r="A4535" s="43" t="s">
        <v>46</v>
      </c>
      <c r="B4535" s="44">
        <v>2018</v>
      </c>
      <c r="C4535" s="17" t="s">
        <v>82</v>
      </c>
      <c r="D4535" s="44" t="s">
        <v>69</v>
      </c>
      <c r="E4535" s="45" t="s">
        <v>74</v>
      </c>
      <c r="F4535" s="49" t="s">
        <v>78</v>
      </c>
      <c r="G4535" s="50" t="s">
        <v>65</v>
      </c>
      <c r="H4535" s="66">
        <v>6793</v>
      </c>
      <c r="I4535" s="66">
        <v>6611</v>
      </c>
      <c r="J4535" s="66">
        <v>13404</v>
      </c>
      <c r="K4535" s="66">
        <v>5257</v>
      </c>
      <c r="L4535" s="66">
        <v>4758</v>
      </c>
      <c r="M4535" s="66">
        <v>6</v>
      </c>
      <c r="N4535" s="66">
        <v>10021</v>
      </c>
      <c r="O4535" s="66">
        <v>3622</v>
      </c>
      <c r="P4535" s="66">
        <v>3358</v>
      </c>
      <c r="Q4535" s="66">
        <v>2</v>
      </c>
      <c r="R4535" s="73">
        <v>6982</v>
      </c>
      <c r="S4535" s="130">
        <f>IFERROR(Table1[[#This Row],[Female Voters]]/Table1[[#This Row],[Female Population]],"0.0%")</f>
        <v>0.77388488149565726</v>
      </c>
      <c r="T4535" s="130">
        <f>IFERROR(Table1[[#This Row],[Male Voters]]/Table1[[#This Row],[Male Population]],"0.0%")</f>
        <v>0.71970957495083954</v>
      </c>
      <c r="U4535" s="130">
        <f>IFERROR(Table1[[#This Row],[Total Voters]]/Table1[[#This Row],[Total Population]],"0.0%")</f>
        <v>0.74761265293942103</v>
      </c>
      <c r="V4535" s="130">
        <f>IFERROR(Table1[[#This Row],[Female Ballots]]/Table1[[#This Row],[Female Population]],"0.0%")</f>
        <v>0.53319593699396439</v>
      </c>
      <c r="W4535" s="130">
        <f>IFERROR(Table1[[#This Row],[Male Ballots]]/Table1[[#This Row],[Male Population]],"0.0%")</f>
        <v>0.50794130993798214</v>
      </c>
      <c r="X4535" s="130">
        <f>IFERROR(Table1[[#This Row],[Total Ballots]]/Table1[[#This Row],[Total Population]],"0.0%")</f>
        <v>0.52088928678006563</v>
      </c>
      <c r="Y4535" s="24">
        <f>Table1[[#This Row],[Female Ballots]]/Table1[[#This Row],[Female Voters]]</f>
        <v>0.68898611375309116</v>
      </c>
      <c r="Z4535" s="24">
        <f>Table1[[#This Row],[Male Ballots]]/Table1[[#This Row],[Male Voters]]</f>
        <v>0.70575872215216473</v>
      </c>
      <c r="AA4535" s="24">
        <f>Table1[[#This Row],[Total Ballots]]/Table1[[#This Row],[Total Voters]]</f>
        <v>0.69673685260952001</v>
      </c>
    </row>
    <row r="4536" spans="1:27" s="12" customFormat="1" x14ac:dyDescent="0.35">
      <c r="A4536" s="43" t="s">
        <v>46</v>
      </c>
      <c r="B4536" s="44">
        <v>2018</v>
      </c>
      <c r="C4536" s="17" t="s">
        <v>82</v>
      </c>
      <c r="D4536" s="44" t="s">
        <v>69</v>
      </c>
      <c r="E4536" s="45" t="s">
        <v>74</v>
      </c>
      <c r="F4536" s="49" t="s">
        <v>78</v>
      </c>
      <c r="G4536" s="50" t="s">
        <v>66</v>
      </c>
      <c r="H4536" s="66">
        <v>7570</v>
      </c>
      <c r="I4536" s="66">
        <v>7302</v>
      </c>
      <c r="J4536" s="66">
        <v>14872</v>
      </c>
      <c r="K4536" s="66">
        <v>6527</v>
      </c>
      <c r="L4536" s="66">
        <v>6144</v>
      </c>
      <c r="M4536" s="66">
        <v>4</v>
      </c>
      <c r="N4536" s="66">
        <v>12675</v>
      </c>
      <c r="O4536" s="66">
        <v>5138</v>
      </c>
      <c r="P4536" s="66">
        <v>4771</v>
      </c>
      <c r="Q4536" s="66">
        <v>4</v>
      </c>
      <c r="R4536" s="73">
        <v>9913</v>
      </c>
      <c r="S4536" s="130">
        <f>IFERROR(Table1[[#This Row],[Female Voters]]/Table1[[#This Row],[Female Population]],"0.0%")</f>
        <v>0.86221928665785996</v>
      </c>
      <c r="T4536" s="130">
        <f>IFERROR(Table1[[#This Row],[Male Voters]]/Table1[[#This Row],[Male Population]],"0.0%")</f>
        <v>0.84141331142152831</v>
      </c>
      <c r="U4536" s="130">
        <f>IFERROR(Table1[[#This Row],[Total Voters]]/Table1[[#This Row],[Total Population]],"0.0%")</f>
        <v>0.85227272727272729</v>
      </c>
      <c r="V4536" s="130">
        <f>IFERROR(Table1[[#This Row],[Female Ballots]]/Table1[[#This Row],[Female Population]],"0.0%")</f>
        <v>0.67873183619550859</v>
      </c>
      <c r="W4536" s="130">
        <f>IFERROR(Table1[[#This Row],[Male Ballots]]/Table1[[#This Row],[Male Population]],"0.0%")</f>
        <v>0.6533826348945494</v>
      </c>
      <c r="X4536" s="130">
        <f>IFERROR(Table1[[#This Row],[Total Ballots]]/Table1[[#This Row],[Total Population]],"0.0%")</f>
        <v>0.66655459924690696</v>
      </c>
      <c r="Y4536" s="24">
        <f>Table1[[#This Row],[Female Ballots]]/Table1[[#This Row],[Female Voters]]</f>
        <v>0.7871916653899188</v>
      </c>
      <c r="Z4536" s="24">
        <f>Table1[[#This Row],[Male Ballots]]/Table1[[#This Row],[Male Voters]]</f>
        <v>0.77652994791666663</v>
      </c>
      <c r="AA4536" s="24">
        <f>Table1[[#This Row],[Total Ballots]]/Table1[[#This Row],[Total Voters]]</f>
        <v>0.78209072978303751</v>
      </c>
    </row>
    <row r="4537" spans="1:27" s="12" customFormat="1" x14ac:dyDescent="0.35">
      <c r="A4537" s="43" t="s">
        <v>46</v>
      </c>
      <c r="B4537" s="44">
        <v>2018</v>
      </c>
      <c r="C4537" s="17" t="s">
        <v>82</v>
      </c>
      <c r="D4537" s="44" t="s">
        <v>69</v>
      </c>
      <c r="E4537" s="45" t="s">
        <v>74</v>
      </c>
      <c r="F4537" s="49" t="s">
        <v>78</v>
      </c>
      <c r="G4537" s="50" t="s">
        <v>67</v>
      </c>
      <c r="H4537" s="66">
        <v>10880</v>
      </c>
      <c r="I4537" s="66">
        <v>9567.9998999999989</v>
      </c>
      <c r="J4537" s="66">
        <v>20447.999</v>
      </c>
      <c r="K4537" s="66">
        <v>9617</v>
      </c>
      <c r="L4537" s="66">
        <v>8709</v>
      </c>
      <c r="M4537" s="66">
        <v>12</v>
      </c>
      <c r="N4537" s="66">
        <v>18338</v>
      </c>
      <c r="O4537" s="66">
        <v>8108</v>
      </c>
      <c r="P4537" s="66">
        <v>7582</v>
      </c>
      <c r="Q4537" s="66">
        <v>10</v>
      </c>
      <c r="R4537" s="73">
        <v>15700</v>
      </c>
      <c r="S4537" s="130">
        <f>IFERROR(Table1[[#This Row],[Female Voters]]/Table1[[#This Row],[Female Population]],"0.0%")</f>
        <v>0.88391544117647058</v>
      </c>
      <c r="T4537" s="130">
        <f>IFERROR(Table1[[#This Row],[Male Voters]]/Table1[[#This Row],[Male Population]],"0.0%")</f>
        <v>0.91022158141954002</v>
      </c>
      <c r="U4537" s="130">
        <f>IFERROR(Table1[[#This Row],[Total Voters]]/Table1[[#This Row],[Total Population]],"0.0%")</f>
        <v>0.89681146795830735</v>
      </c>
      <c r="V4537" s="130">
        <f>IFERROR(Table1[[#This Row],[Female Ballots]]/Table1[[#This Row],[Female Population]],"0.0%")</f>
        <v>0.74522058823529413</v>
      </c>
      <c r="W4537" s="130">
        <f>IFERROR(Table1[[#This Row],[Male Ballots]]/Table1[[#This Row],[Male Population]],"0.0%")</f>
        <v>0.79243311865001176</v>
      </c>
      <c r="X4537" s="130">
        <f>IFERROR(Table1[[#This Row],[Total Ballots]]/Table1[[#This Row],[Total Population]],"0.0%")</f>
        <v>0.76780128950514914</v>
      </c>
      <c r="Y4537" s="24">
        <f>Table1[[#This Row],[Female Ballots]]/Table1[[#This Row],[Female Voters]]</f>
        <v>0.84309036081938238</v>
      </c>
      <c r="Z4537" s="24">
        <f>Table1[[#This Row],[Male Ballots]]/Table1[[#This Row],[Male Voters]]</f>
        <v>0.87059363876449647</v>
      </c>
      <c r="AA4537" s="24">
        <f>Table1[[#This Row],[Total Ballots]]/Table1[[#This Row],[Total Voters]]</f>
        <v>0.85614570836514337</v>
      </c>
    </row>
    <row r="4538" spans="1:27" s="12" customFormat="1" x14ac:dyDescent="0.35">
      <c r="A4538" s="43" t="s">
        <v>53</v>
      </c>
      <c r="B4538" s="44">
        <v>2018</v>
      </c>
      <c r="C4538" s="17" t="s">
        <v>82</v>
      </c>
      <c r="D4538" s="44"/>
      <c r="E4538" s="45" t="s">
        <v>74</v>
      </c>
      <c r="F4538" s="49" t="s">
        <v>78</v>
      </c>
      <c r="G4538" s="50" t="s">
        <v>79</v>
      </c>
      <c r="H4538" s="66">
        <v>15502.7395</v>
      </c>
      <c r="I4538" s="66">
        <v>15481.7397</v>
      </c>
      <c r="J4538" s="66">
        <v>30984.478899999998</v>
      </c>
      <c r="K4538" s="66">
        <v>11270</v>
      </c>
      <c r="L4538" s="66">
        <v>10329</v>
      </c>
      <c r="M4538" s="66">
        <v>341</v>
      </c>
      <c r="N4538" s="66">
        <v>21940</v>
      </c>
      <c r="O4538" s="66">
        <v>7761</v>
      </c>
      <c r="P4538" s="66">
        <v>7177</v>
      </c>
      <c r="Q4538" s="66">
        <v>226</v>
      </c>
      <c r="R4538" s="73">
        <v>15164</v>
      </c>
      <c r="S4538" s="130">
        <f>IFERROR(Table1[[#This Row],[Female Voters]]/Table1[[#This Row],[Female Population]],"0.0%")</f>
        <v>0.72696828841121919</v>
      </c>
      <c r="T4538" s="130">
        <f>IFERROR(Table1[[#This Row],[Male Voters]]/Table1[[#This Row],[Male Population]],"0.0%")</f>
        <v>0.66717308262197428</v>
      </c>
      <c r="U4538" s="130">
        <f>IFERROR(Table1[[#This Row],[Total Voters]]/Table1[[#This Row],[Total Population]],"0.0%")</f>
        <v>0.70809646567914364</v>
      </c>
      <c r="V4538" s="130">
        <f>IFERROR(Table1[[#This Row],[Female Ballots]]/Table1[[#This Row],[Female Population]],"0.0%")</f>
        <v>0.50062119666011284</v>
      </c>
      <c r="W4538" s="130">
        <f>IFERROR(Table1[[#This Row],[Male Ballots]]/Table1[[#This Row],[Male Population]],"0.0%")</f>
        <v>0.4635783922914038</v>
      </c>
      <c r="X4538" s="130">
        <f>IFERROR(Table1[[#This Row],[Total Ballots]]/Table1[[#This Row],[Total Population]],"0.0%")</f>
        <v>0.48940632659792777</v>
      </c>
      <c r="Y4538" s="24">
        <f>Table1[[#This Row],[Female Ballots]]/Table1[[#This Row],[Female Voters]]</f>
        <v>0.68864241348713395</v>
      </c>
      <c r="Z4538" s="24">
        <f>Table1[[#This Row],[Male Ballots]]/Table1[[#This Row],[Male Voters]]</f>
        <v>0.69483977151708776</v>
      </c>
      <c r="AA4538" s="24">
        <f>Table1[[#This Row],[Total Ballots]]/Table1[[#This Row],[Total Voters]]</f>
        <v>0.69115770282588884</v>
      </c>
    </row>
    <row r="4539" spans="1:27" s="12" customFormat="1" x14ac:dyDescent="0.35">
      <c r="A4539" s="43" t="s">
        <v>53</v>
      </c>
      <c r="B4539" s="44">
        <v>2018</v>
      </c>
      <c r="C4539" s="17" t="s">
        <v>82</v>
      </c>
      <c r="D4539" s="44"/>
      <c r="E4539" s="45" t="s">
        <v>74</v>
      </c>
      <c r="F4539" s="49" t="s">
        <v>78</v>
      </c>
      <c r="G4539" s="50" t="s">
        <v>62</v>
      </c>
      <c r="H4539" s="66">
        <v>1590.0764999999999</v>
      </c>
      <c r="I4539" s="66">
        <v>1807.0871999999999</v>
      </c>
      <c r="J4539" s="66">
        <v>3397.1637000000001</v>
      </c>
      <c r="K4539" s="66">
        <v>939</v>
      </c>
      <c r="L4539" s="66">
        <v>923</v>
      </c>
      <c r="M4539" s="66">
        <v>28</v>
      </c>
      <c r="N4539" s="66">
        <v>1890</v>
      </c>
      <c r="O4539" s="66">
        <v>399</v>
      </c>
      <c r="P4539" s="66">
        <v>382</v>
      </c>
      <c r="Q4539" s="66">
        <v>12</v>
      </c>
      <c r="R4539" s="73">
        <v>793</v>
      </c>
      <c r="S4539" s="130">
        <f>IFERROR(Table1[[#This Row],[Female Voters]]/Table1[[#This Row],[Female Population]],"0.0%")</f>
        <v>0.5905376250765294</v>
      </c>
      <c r="T4539" s="130">
        <f>IFERROR(Table1[[#This Row],[Male Voters]]/Table1[[#This Row],[Male Population]],"0.0%")</f>
        <v>0.51076671894969983</v>
      </c>
      <c r="U4539" s="130">
        <f>IFERROR(Table1[[#This Row],[Total Voters]]/Table1[[#This Row],[Total Population]],"0.0%")</f>
        <v>0.55634646043109437</v>
      </c>
      <c r="V4539" s="130">
        <f>IFERROR(Table1[[#This Row],[Female Ballots]]/Table1[[#This Row],[Female Population]],"0.0%")</f>
        <v>0.25093132311558597</v>
      </c>
      <c r="W4539" s="130">
        <f>IFERROR(Table1[[#This Row],[Male Ballots]]/Table1[[#This Row],[Male Population]],"0.0%")</f>
        <v>0.21138990968449117</v>
      </c>
      <c r="X4539" s="130">
        <f>IFERROR(Table1[[#This Row],[Total Ballots]]/Table1[[#This Row],[Total Population]],"0.0%")</f>
        <v>0.23343002281579778</v>
      </c>
      <c r="Y4539" s="24">
        <f>Table1[[#This Row],[Female Ballots]]/Table1[[#This Row],[Female Voters]]</f>
        <v>0.42492012779552718</v>
      </c>
      <c r="Z4539" s="24">
        <f>Table1[[#This Row],[Male Ballots]]/Table1[[#This Row],[Male Voters]]</f>
        <v>0.41386782231852653</v>
      </c>
      <c r="AA4539" s="24">
        <f>Table1[[#This Row],[Total Ballots]]/Table1[[#This Row],[Total Voters]]</f>
        <v>0.4195767195767196</v>
      </c>
    </row>
    <row r="4540" spans="1:27" s="12" customFormat="1" x14ac:dyDescent="0.35">
      <c r="A4540" s="43" t="s">
        <v>53</v>
      </c>
      <c r="B4540" s="44">
        <v>2018</v>
      </c>
      <c r="C4540" s="17" t="s">
        <v>82</v>
      </c>
      <c r="D4540" s="44"/>
      <c r="E4540" s="45" t="s">
        <v>74</v>
      </c>
      <c r="F4540" s="49" t="s">
        <v>78</v>
      </c>
      <c r="G4540" s="50" t="s">
        <v>63</v>
      </c>
      <c r="H4540" s="66">
        <v>2479.1189999999997</v>
      </c>
      <c r="I4540" s="66">
        <v>2651.1280000000002</v>
      </c>
      <c r="J4540" s="66">
        <v>5130.2469999999994</v>
      </c>
      <c r="K4540" s="66">
        <v>1623</v>
      </c>
      <c r="L4540" s="66">
        <v>1420</v>
      </c>
      <c r="M4540" s="66">
        <v>32</v>
      </c>
      <c r="N4540" s="66">
        <v>3075</v>
      </c>
      <c r="O4540" s="66">
        <v>794</v>
      </c>
      <c r="P4540" s="66">
        <v>655</v>
      </c>
      <c r="Q4540" s="66">
        <v>18</v>
      </c>
      <c r="R4540" s="73">
        <v>1467</v>
      </c>
      <c r="S4540" s="130">
        <f>IFERROR(Table1[[#This Row],[Female Voters]]/Table1[[#This Row],[Female Population]],"0.0%")</f>
        <v>0.65466804941594181</v>
      </c>
      <c r="T4540" s="130">
        <f>IFERROR(Table1[[#This Row],[Male Voters]]/Table1[[#This Row],[Male Population]],"0.0%")</f>
        <v>0.53562106393957587</v>
      </c>
      <c r="U4540" s="130">
        <f>IFERROR(Table1[[#This Row],[Total Voters]]/Table1[[#This Row],[Total Population]],"0.0%")</f>
        <v>0.59938634533580948</v>
      </c>
      <c r="V4540" s="130">
        <f>IFERROR(Table1[[#This Row],[Female Ballots]]/Table1[[#This Row],[Female Population]],"0.0%")</f>
        <v>0.32027506545672074</v>
      </c>
      <c r="W4540" s="130">
        <f>IFERROR(Table1[[#This Row],[Male Ballots]]/Table1[[#This Row],[Male Population]],"0.0%")</f>
        <v>0.24706464569043818</v>
      </c>
      <c r="X4540" s="130">
        <f>IFERROR(Table1[[#This Row],[Total Ballots]]/Table1[[#This Row],[Total Population]],"0.0%")</f>
        <v>0.28595114426264467</v>
      </c>
      <c r="Y4540" s="24">
        <f>Table1[[#This Row],[Female Ballots]]/Table1[[#This Row],[Female Voters]]</f>
        <v>0.48921749845964263</v>
      </c>
      <c r="Z4540" s="24">
        <f>Table1[[#This Row],[Male Ballots]]/Table1[[#This Row],[Male Voters]]</f>
        <v>0.46126760563380281</v>
      </c>
      <c r="AA4540" s="24">
        <f>Table1[[#This Row],[Total Ballots]]/Table1[[#This Row],[Total Voters]]</f>
        <v>0.4770731707317073</v>
      </c>
    </row>
    <row r="4541" spans="1:27" s="12" customFormat="1" x14ac:dyDescent="0.35">
      <c r="A4541" s="43" t="s">
        <v>53</v>
      </c>
      <c r="B4541" s="44">
        <v>2018</v>
      </c>
      <c r="C4541" s="17" t="s">
        <v>82</v>
      </c>
      <c r="D4541" s="44"/>
      <c r="E4541" s="45" t="s">
        <v>74</v>
      </c>
      <c r="F4541" s="49" t="s">
        <v>78</v>
      </c>
      <c r="G4541" s="50" t="s">
        <v>64</v>
      </c>
      <c r="H4541" s="66">
        <v>2560.123</v>
      </c>
      <c r="I4541" s="66">
        <v>2581.1239999999998</v>
      </c>
      <c r="J4541" s="66">
        <v>5141.2469999999994</v>
      </c>
      <c r="K4541" s="66">
        <v>1589</v>
      </c>
      <c r="L4541" s="66">
        <v>1495</v>
      </c>
      <c r="M4541" s="66">
        <v>42</v>
      </c>
      <c r="N4541" s="66">
        <v>3126</v>
      </c>
      <c r="O4541" s="66">
        <v>940</v>
      </c>
      <c r="P4541" s="66">
        <v>914</v>
      </c>
      <c r="Q4541" s="66">
        <v>23</v>
      </c>
      <c r="R4541" s="73">
        <v>1877</v>
      </c>
      <c r="S4541" s="130">
        <f>IFERROR(Table1[[#This Row],[Female Voters]]/Table1[[#This Row],[Female Population]],"0.0%")</f>
        <v>0.62067330358736672</v>
      </c>
      <c r="T4541" s="130">
        <f>IFERROR(Table1[[#This Row],[Male Voters]]/Table1[[#This Row],[Male Population]],"0.0%")</f>
        <v>0.57920502850696054</v>
      </c>
      <c r="U4541" s="130">
        <f>IFERROR(Table1[[#This Row],[Total Voters]]/Table1[[#This Row],[Total Population]],"0.0%")</f>
        <v>0.60802369541864076</v>
      </c>
      <c r="V4541" s="130">
        <f>IFERROR(Table1[[#This Row],[Female Ballots]]/Table1[[#This Row],[Female Population]],"0.0%")</f>
        <v>0.36716985863569834</v>
      </c>
      <c r="W4541" s="130">
        <f>IFERROR(Table1[[#This Row],[Male Ballots]]/Table1[[#This Row],[Male Population]],"0.0%")</f>
        <v>0.35410929502030902</v>
      </c>
      <c r="X4541" s="130">
        <f>IFERROR(Table1[[#This Row],[Total Ballots]]/Table1[[#This Row],[Total Population]],"0.0%")</f>
        <v>0.3650865247283393</v>
      </c>
      <c r="Y4541" s="24">
        <f>Table1[[#This Row],[Female Ballots]]/Table1[[#This Row],[Female Voters]]</f>
        <v>0.59156702328508493</v>
      </c>
      <c r="Z4541" s="24">
        <f>Table1[[#This Row],[Male Ballots]]/Table1[[#This Row],[Male Voters]]</f>
        <v>0.61137123745819399</v>
      </c>
      <c r="AA4541" s="24">
        <f>Table1[[#This Row],[Total Ballots]]/Table1[[#This Row],[Total Voters]]</f>
        <v>0.60044785668586054</v>
      </c>
    </row>
    <row r="4542" spans="1:27" s="12" customFormat="1" x14ac:dyDescent="0.35">
      <c r="A4542" s="43" t="s">
        <v>53</v>
      </c>
      <c r="B4542" s="44">
        <v>2018</v>
      </c>
      <c r="C4542" s="17" t="s">
        <v>82</v>
      </c>
      <c r="D4542" s="44"/>
      <c r="E4542" s="45" t="s">
        <v>74</v>
      </c>
      <c r="F4542" s="49" t="s">
        <v>78</v>
      </c>
      <c r="G4542" s="50" t="s">
        <v>65</v>
      </c>
      <c r="H4542" s="66">
        <v>2487.1179999999999</v>
      </c>
      <c r="I4542" s="66">
        <v>2412.1149999999998</v>
      </c>
      <c r="J4542" s="66">
        <v>4899.2330000000002</v>
      </c>
      <c r="K4542" s="66">
        <v>1640</v>
      </c>
      <c r="L4542" s="66">
        <v>1426</v>
      </c>
      <c r="M4542" s="66">
        <v>72</v>
      </c>
      <c r="N4542" s="66">
        <v>3138</v>
      </c>
      <c r="O4542" s="66">
        <v>1125</v>
      </c>
      <c r="P4542" s="66">
        <v>975</v>
      </c>
      <c r="Q4542" s="66">
        <v>47</v>
      </c>
      <c r="R4542" s="73">
        <v>2147</v>
      </c>
      <c r="S4542" s="130">
        <f>IFERROR(Table1[[#This Row],[Female Voters]]/Table1[[#This Row],[Female Population]],"0.0%")</f>
        <v>0.65939774469888446</v>
      </c>
      <c r="T4542" s="130">
        <f>IFERROR(Table1[[#This Row],[Male Voters]]/Table1[[#This Row],[Male Population]],"0.0%")</f>
        <v>0.59118242704017021</v>
      </c>
      <c r="U4542" s="130">
        <f>IFERROR(Table1[[#This Row],[Total Voters]]/Table1[[#This Row],[Total Population]],"0.0%")</f>
        <v>0.64050842244081874</v>
      </c>
      <c r="V4542" s="130">
        <f>IFERROR(Table1[[#This Row],[Female Ballots]]/Table1[[#This Row],[Female Population]],"0.0%")</f>
        <v>0.45233076999161281</v>
      </c>
      <c r="W4542" s="130">
        <f>IFERROR(Table1[[#This Row],[Male Ballots]]/Table1[[#This Row],[Male Population]],"0.0%")</f>
        <v>0.40420958370558624</v>
      </c>
      <c r="X4542" s="130">
        <f>IFERROR(Table1[[#This Row],[Total Ballots]]/Table1[[#This Row],[Total Population]],"0.0%")</f>
        <v>0.43823186200778774</v>
      </c>
      <c r="Y4542" s="24">
        <f>Table1[[#This Row],[Female Ballots]]/Table1[[#This Row],[Female Voters]]</f>
        <v>0.68597560975609762</v>
      </c>
      <c r="Z4542" s="24">
        <f>Table1[[#This Row],[Male Ballots]]/Table1[[#This Row],[Male Voters]]</f>
        <v>0.6837307152875175</v>
      </c>
      <c r="AA4542" s="24">
        <f>Table1[[#This Row],[Total Ballots]]/Table1[[#This Row],[Total Voters]]</f>
        <v>0.68419375398342896</v>
      </c>
    </row>
    <row r="4543" spans="1:27" s="12" customFormat="1" x14ac:dyDescent="0.35">
      <c r="A4543" s="43" t="s">
        <v>53</v>
      </c>
      <c r="B4543" s="44">
        <v>2018</v>
      </c>
      <c r="C4543" s="17" t="s">
        <v>82</v>
      </c>
      <c r="D4543" s="44"/>
      <c r="E4543" s="45" t="s">
        <v>74</v>
      </c>
      <c r="F4543" s="49" t="s">
        <v>78</v>
      </c>
      <c r="G4543" s="50" t="s">
        <v>66</v>
      </c>
      <c r="H4543" s="66">
        <v>2647.1260000000002</v>
      </c>
      <c r="I4543" s="66">
        <v>2594.1229999999996</v>
      </c>
      <c r="J4543" s="66">
        <v>5241.2489999999998</v>
      </c>
      <c r="K4543" s="66">
        <v>2155</v>
      </c>
      <c r="L4543" s="66">
        <v>2006</v>
      </c>
      <c r="M4543" s="66">
        <v>59</v>
      </c>
      <c r="N4543" s="66">
        <v>4220</v>
      </c>
      <c r="O4543" s="66">
        <v>1697</v>
      </c>
      <c r="P4543" s="66">
        <v>1576</v>
      </c>
      <c r="Q4543" s="66">
        <v>43</v>
      </c>
      <c r="R4543" s="73">
        <v>3316</v>
      </c>
      <c r="S4543" s="130">
        <f>IFERROR(Table1[[#This Row],[Female Voters]]/Table1[[#This Row],[Female Population]],"0.0%")</f>
        <v>0.81409045130454682</v>
      </c>
      <c r="T4543" s="130">
        <f>IFERROR(Table1[[#This Row],[Male Voters]]/Table1[[#This Row],[Male Population]],"0.0%")</f>
        <v>0.77328638618908985</v>
      </c>
      <c r="U4543" s="130">
        <f>IFERROR(Table1[[#This Row],[Total Voters]]/Table1[[#This Row],[Total Population]],"0.0%")</f>
        <v>0.8051515964992314</v>
      </c>
      <c r="V4543" s="130">
        <f>IFERROR(Table1[[#This Row],[Female Ballots]]/Table1[[#This Row],[Female Population]],"0.0%")</f>
        <v>0.64107261989040187</v>
      </c>
      <c r="W4543" s="130">
        <f>IFERROR(Table1[[#This Row],[Male Ballots]]/Table1[[#This Row],[Male Population]],"0.0%")</f>
        <v>0.60752709104387115</v>
      </c>
      <c r="X4543" s="130">
        <f>IFERROR(Table1[[#This Row],[Total Ballots]]/Table1[[#This Row],[Total Population]],"0.0%")</f>
        <v>0.63267362416859041</v>
      </c>
      <c r="Y4543" s="24">
        <f>Table1[[#This Row],[Female Ballots]]/Table1[[#This Row],[Female Voters]]</f>
        <v>0.78747099767981443</v>
      </c>
      <c r="Z4543" s="24">
        <f>Table1[[#This Row],[Male Ballots]]/Table1[[#This Row],[Male Voters]]</f>
        <v>0.78564307078763707</v>
      </c>
      <c r="AA4543" s="24">
        <f>Table1[[#This Row],[Total Ballots]]/Table1[[#This Row],[Total Voters]]</f>
        <v>0.78578199052132702</v>
      </c>
    </row>
    <row r="4544" spans="1:27" s="12" customFormat="1" x14ac:dyDescent="0.35">
      <c r="A4544" s="43" t="s">
        <v>53</v>
      </c>
      <c r="B4544" s="44">
        <v>2018</v>
      </c>
      <c r="C4544" s="17" t="s">
        <v>82</v>
      </c>
      <c r="D4544" s="44"/>
      <c r="E4544" s="45" t="s">
        <v>74</v>
      </c>
      <c r="F4544" s="49" t="s">
        <v>78</v>
      </c>
      <c r="G4544" s="50" t="s">
        <v>67</v>
      </c>
      <c r="H4544" s="66">
        <v>3739.1770000000001</v>
      </c>
      <c r="I4544" s="66">
        <v>3436.1625000000004</v>
      </c>
      <c r="J4544" s="66">
        <v>7175.3391999999994</v>
      </c>
      <c r="K4544" s="66">
        <v>3324</v>
      </c>
      <c r="L4544" s="66">
        <v>3059</v>
      </c>
      <c r="M4544" s="66">
        <v>108</v>
      </c>
      <c r="N4544" s="66">
        <v>6491</v>
      </c>
      <c r="O4544" s="66">
        <v>2806</v>
      </c>
      <c r="P4544" s="66">
        <v>2675</v>
      </c>
      <c r="Q4544" s="66">
        <v>83</v>
      </c>
      <c r="R4544" s="73">
        <v>5564</v>
      </c>
      <c r="S4544" s="130">
        <f>IFERROR(Table1[[#This Row],[Female Voters]]/Table1[[#This Row],[Female Population]],"0.0%")</f>
        <v>0.88896567346236888</v>
      </c>
      <c r="T4544" s="130">
        <f>IFERROR(Table1[[#This Row],[Male Voters]]/Table1[[#This Row],[Male Population]],"0.0%")</f>
        <v>0.89023729232828763</v>
      </c>
      <c r="U4544" s="130">
        <f>IFERROR(Table1[[#This Row],[Total Voters]]/Table1[[#This Row],[Total Population]],"0.0%")</f>
        <v>0.90462622310594043</v>
      </c>
      <c r="V4544" s="130">
        <f>IFERROR(Table1[[#This Row],[Female Ballots]]/Table1[[#This Row],[Female Population]],"0.0%")</f>
        <v>0.75043251496251717</v>
      </c>
      <c r="W4544" s="130">
        <f>IFERROR(Table1[[#This Row],[Male Ballots]]/Table1[[#This Row],[Male Population]],"0.0%")</f>
        <v>0.7784847195090453</v>
      </c>
      <c r="X4544" s="130">
        <f>IFERROR(Table1[[#This Row],[Total Ballots]]/Table1[[#This Row],[Total Population]],"0.0%")</f>
        <v>0.77543372444329883</v>
      </c>
      <c r="Y4544" s="24">
        <f>Table1[[#This Row],[Female Ballots]]/Table1[[#This Row],[Female Voters]]</f>
        <v>0.84416365824308059</v>
      </c>
      <c r="Z4544" s="24">
        <f>Table1[[#This Row],[Male Ballots]]/Table1[[#This Row],[Male Voters]]</f>
        <v>0.87446878064727041</v>
      </c>
      <c r="AA4544" s="24">
        <f>Table1[[#This Row],[Total Ballots]]/Table1[[#This Row],[Total Voters]]</f>
        <v>0.85718687413341554</v>
      </c>
    </row>
    <row r="4545" spans="1:27" s="12" customFormat="1" x14ac:dyDescent="0.35">
      <c r="A4545" s="43" t="s">
        <v>32</v>
      </c>
      <c r="B4545" s="44">
        <v>2018</v>
      </c>
      <c r="C4545" s="17" t="s">
        <v>82</v>
      </c>
      <c r="D4545" s="44"/>
      <c r="E4545" s="45" t="s">
        <v>74</v>
      </c>
      <c r="F4545" s="49" t="s">
        <v>78</v>
      </c>
      <c r="G4545" s="50" t="s">
        <v>79</v>
      </c>
      <c r="H4545" s="66">
        <v>2868.8927800000001</v>
      </c>
      <c r="I4545" s="66">
        <v>2994.9709000000003</v>
      </c>
      <c r="J4545" s="66">
        <v>5863.8636200000001</v>
      </c>
      <c r="K4545" s="66">
        <v>2347</v>
      </c>
      <c r="L4545" s="66">
        <v>2326</v>
      </c>
      <c r="M4545" s="66"/>
      <c r="N4545" s="66">
        <v>4673</v>
      </c>
      <c r="O4545" s="66">
        <v>1811</v>
      </c>
      <c r="P4545" s="66">
        <v>1768</v>
      </c>
      <c r="Q4545" s="66"/>
      <c r="R4545" s="73">
        <v>3579</v>
      </c>
      <c r="S4545" s="130">
        <f>IFERROR(Table1[[#This Row],[Female Voters]]/Table1[[#This Row],[Female Population]],"0.0%")</f>
        <v>0.818085644873769</v>
      </c>
      <c r="T4545" s="130">
        <f>IFERROR(Table1[[#This Row],[Male Voters]]/Table1[[#This Row],[Male Population]],"0.0%")</f>
        <v>0.77663525879333239</v>
      </c>
      <c r="U4545" s="130">
        <f>IFERROR(Table1[[#This Row],[Total Voters]]/Table1[[#This Row],[Total Population]],"0.0%")</f>
        <v>0.79691485048555755</v>
      </c>
      <c r="V4545" s="130">
        <f>IFERROR(Table1[[#This Row],[Female Ballots]]/Table1[[#This Row],[Female Population]],"0.0%")</f>
        <v>0.63125398503041996</v>
      </c>
      <c r="W4545" s="130">
        <f>IFERROR(Table1[[#This Row],[Male Ballots]]/Table1[[#This Row],[Male Population]],"0.0%")</f>
        <v>0.59032293101745992</v>
      </c>
      <c r="X4545" s="130">
        <f>IFERROR(Table1[[#This Row],[Total Ballots]]/Table1[[#This Row],[Total Population]],"0.0%")</f>
        <v>0.61034843781035952</v>
      </c>
      <c r="Y4545" s="24">
        <f>Table1[[#This Row],[Female Ballots]]/Table1[[#This Row],[Female Voters]]</f>
        <v>0.77162334895611417</v>
      </c>
      <c r="Z4545" s="24">
        <f>Table1[[#This Row],[Male Ballots]]/Table1[[#This Row],[Male Voters]]</f>
        <v>0.76010318142734312</v>
      </c>
      <c r="AA4545" s="24">
        <f>Table1[[#This Row],[Total Ballots]]/Table1[[#This Row],[Total Voters]]</f>
        <v>0.76588915043869032</v>
      </c>
    </row>
    <row r="4546" spans="1:27" s="12" customFormat="1" x14ac:dyDescent="0.35">
      <c r="A4546" s="43" t="s">
        <v>32</v>
      </c>
      <c r="B4546" s="44">
        <v>2018</v>
      </c>
      <c r="C4546" s="17" t="s">
        <v>82</v>
      </c>
      <c r="D4546" s="44"/>
      <c r="E4546" s="45" t="s">
        <v>74</v>
      </c>
      <c r="F4546" s="49" t="s">
        <v>78</v>
      </c>
      <c r="G4546" s="50" t="s">
        <v>62</v>
      </c>
      <c r="H4546" s="66">
        <v>189.14209000000002</v>
      </c>
      <c r="I4546" s="66">
        <v>249.18902</v>
      </c>
      <c r="J4546" s="66">
        <v>438.33122000000003</v>
      </c>
      <c r="K4546" s="66">
        <v>116</v>
      </c>
      <c r="L4546" s="66">
        <v>123</v>
      </c>
      <c r="M4546" s="66"/>
      <c r="N4546" s="66">
        <v>239</v>
      </c>
      <c r="O4546" s="66">
        <v>47</v>
      </c>
      <c r="P4546" s="66">
        <v>51</v>
      </c>
      <c r="Q4546" s="66"/>
      <c r="R4546" s="73">
        <v>98</v>
      </c>
      <c r="S4546" s="130">
        <f>IFERROR(Table1[[#This Row],[Female Voters]]/Table1[[#This Row],[Female Population]],"0.0%")</f>
        <v>0.61329553881951915</v>
      </c>
      <c r="T4546" s="130">
        <f>IFERROR(Table1[[#This Row],[Male Voters]]/Table1[[#This Row],[Male Population]],"0.0%")</f>
        <v>0.49360120281383185</v>
      </c>
      <c r="U4546" s="130">
        <f>IFERROR(Table1[[#This Row],[Total Voters]]/Table1[[#This Row],[Total Population]],"0.0%")</f>
        <v>0.54524977709778455</v>
      </c>
      <c r="V4546" s="130">
        <f>IFERROR(Table1[[#This Row],[Female Ballots]]/Table1[[#This Row],[Female Population]],"0.0%")</f>
        <v>0.24849043383204655</v>
      </c>
      <c r="W4546" s="130">
        <f>IFERROR(Table1[[#This Row],[Male Ballots]]/Table1[[#This Row],[Male Population]],"0.0%")</f>
        <v>0.20466391336183271</v>
      </c>
      <c r="X4546" s="130">
        <f>IFERROR(Table1[[#This Row],[Total Ballots]]/Table1[[#This Row],[Total Population]],"0.0%")</f>
        <v>0.22357522240829661</v>
      </c>
      <c r="Y4546" s="24">
        <f>Table1[[#This Row],[Female Ballots]]/Table1[[#This Row],[Female Voters]]</f>
        <v>0.40517241379310343</v>
      </c>
      <c r="Z4546" s="24">
        <f>Table1[[#This Row],[Male Ballots]]/Table1[[#This Row],[Male Voters]]</f>
        <v>0.41463414634146339</v>
      </c>
      <c r="AA4546" s="24">
        <f>Table1[[#This Row],[Total Ballots]]/Table1[[#This Row],[Total Voters]]</f>
        <v>0.41004184100418412</v>
      </c>
    </row>
    <row r="4547" spans="1:27" s="12" customFormat="1" x14ac:dyDescent="0.35">
      <c r="A4547" s="43" t="s">
        <v>32</v>
      </c>
      <c r="B4547" s="44">
        <v>2018</v>
      </c>
      <c r="C4547" s="17" t="s">
        <v>82</v>
      </c>
      <c r="D4547" s="44"/>
      <c r="E4547" s="45" t="s">
        <v>74</v>
      </c>
      <c r="F4547" s="49" t="s">
        <v>78</v>
      </c>
      <c r="G4547" s="50" t="s">
        <v>63</v>
      </c>
      <c r="H4547" s="66">
        <v>306.24209999999999</v>
      </c>
      <c r="I4547" s="66">
        <v>317.24369999999999</v>
      </c>
      <c r="J4547" s="66">
        <v>623.48569999999995</v>
      </c>
      <c r="K4547" s="66">
        <v>222</v>
      </c>
      <c r="L4547" s="66">
        <v>222</v>
      </c>
      <c r="M4547" s="66"/>
      <c r="N4547" s="66">
        <v>444</v>
      </c>
      <c r="O4547" s="66">
        <v>121</v>
      </c>
      <c r="P4547" s="66">
        <v>103</v>
      </c>
      <c r="Q4547" s="66"/>
      <c r="R4547" s="73">
        <v>224</v>
      </c>
      <c r="S4547" s="130">
        <f>IFERROR(Table1[[#This Row],[Female Voters]]/Table1[[#This Row],[Female Population]],"0.0%")</f>
        <v>0.7249166590746341</v>
      </c>
      <c r="T4547" s="130">
        <f>IFERROR(Table1[[#This Row],[Male Voters]]/Table1[[#This Row],[Male Population]],"0.0%")</f>
        <v>0.69977748967118969</v>
      </c>
      <c r="U4547" s="130">
        <f>IFERROR(Table1[[#This Row],[Total Voters]]/Table1[[#This Row],[Total Population]],"0.0%")</f>
        <v>0.71212539437552458</v>
      </c>
      <c r="V4547" s="130">
        <f>IFERROR(Table1[[#This Row],[Female Ballots]]/Table1[[#This Row],[Female Population]],"0.0%")</f>
        <v>0.39511223309923749</v>
      </c>
      <c r="W4547" s="130">
        <f>IFERROR(Table1[[#This Row],[Male Ballots]]/Table1[[#This Row],[Male Population]],"0.0%")</f>
        <v>0.324671538000597</v>
      </c>
      <c r="X4547" s="130">
        <f>IFERROR(Table1[[#This Row],[Total Ballots]]/Table1[[#This Row],[Total Population]],"0.0%")</f>
        <v>0.3592704692344989</v>
      </c>
      <c r="Y4547" s="24">
        <f>Table1[[#This Row],[Female Ballots]]/Table1[[#This Row],[Female Voters]]</f>
        <v>0.54504504504504503</v>
      </c>
      <c r="Z4547" s="24">
        <f>Table1[[#This Row],[Male Ballots]]/Table1[[#This Row],[Male Voters]]</f>
        <v>0.46396396396396394</v>
      </c>
      <c r="AA4547" s="24">
        <f>Table1[[#This Row],[Total Ballots]]/Table1[[#This Row],[Total Voters]]</f>
        <v>0.50450450450450446</v>
      </c>
    </row>
    <row r="4548" spans="1:27" s="12" customFormat="1" x14ac:dyDescent="0.35">
      <c r="A4548" s="43" t="s">
        <v>32</v>
      </c>
      <c r="B4548" s="44">
        <v>2018</v>
      </c>
      <c r="C4548" s="17" t="s">
        <v>82</v>
      </c>
      <c r="D4548" s="44"/>
      <c r="E4548" s="45" t="s">
        <v>74</v>
      </c>
      <c r="F4548" s="49" t="s">
        <v>78</v>
      </c>
      <c r="G4548" s="50" t="s">
        <v>64</v>
      </c>
      <c r="H4548" s="66">
        <v>372.27890000000002</v>
      </c>
      <c r="I4548" s="66">
        <v>370.27690000000001</v>
      </c>
      <c r="J4548" s="66">
        <v>742.5557</v>
      </c>
      <c r="K4548" s="66">
        <v>281</v>
      </c>
      <c r="L4548" s="66">
        <v>280</v>
      </c>
      <c r="M4548" s="66"/>
      <c r="N4548" s="66">
        <v>561</v>
      </c>
      <c r="O4548" s="66">
        <v>196</v>
      </c>
      <c r="P4548" s="66">
        <v>176</v>
      </c>
      <c r="Q4548" s="66"/>
      <c r="R4548" s="73">
        <v>372</v>
      </c>
      <c r="S4548" s="130">
        <f>IFERROR(Table1[[#This Row],[Female Voters]]/Table1[[#This Row],[Female Population]],"0.0%")</f>
        <v>0.75481043916268153</v>
      </c>
      <c r="T4548" s="130">
        <f>IFERROR(Table1[[#This Row],[Male Voters]]/Table1[[#This Row],[Male Population]],"0.0%")</f>
        <v>0.7561908398822611</v>
      </c>
      <c r="U4548" s="130">
        <f>IFERROR(Table1[[#This Row],[Total Voters]]/Table1[[#This Row],[Total Population]],"0.0%")</f>
        <v>0.75549888042068758</v>
      </c>
      <c r="V4548" s="130">
        <f>IFERROR(Table1[[#This Row],[Female Ballots]]/Table1[[#This Row],[Female Population]],"0.0%")</f>
        <v>0.52648699671133659</v>
      </c>
      <c r="W4548" s="130">
        <f>IFERROR(Table1[[#This Row],[Male Ballots]]/Table1[[#This Row],[Male Population]],"0.0%")</f>
        <v>0.47531995649742126</v>
      </c>
      <c r="X4548" s="130">
        <f>IFERROR(Table1[[#This Row],[Total Ballots]]/Table1[[#This Row],[Total Population]],"0.0%")</f>
        <v>0.50097251963724743</v>
      </c>
      <c r="Y4548" s="24">
        <f>Table1[[#This Row],[Female Ballots]]/Table1[[#This Row],[Female Voters]]</f>
        <v>0.697508896797153</v>
      </c>
      <c r="Z4548" s="24">
        <f>Table1[[#This Row],[Male Ballots]]/Table1[[#This Row],[Male Voters]]</f>
        <v>0.62857142857142856</v>
      </c>
      <c r="AA4548" s="24">
        <f>Table1[[#This Row],[Total Ballots]]/Table1[[#This Row],[Total Voters]]</f>
        <v>0.66310160427807485</v>
      </c>
    </row>
    <row r="4549" spans="1:27" s="12" customFormat="1" x14ac:dyDescent="0.35">
      <c r="A4549" s="43" t="s">
        <v>32</v>
      </c>
      <c r="B4549" s="44">
        <v>2018</v>
      </c>
      <c r="C4549" s="17" t="s">
        <v>82</v>
      </c>
      <c r="D4549" s="44"/>
      <c r="E4549" s="45" t="s">
        <v>74</v>
      </c>
      <c r="F4549" s="49" t="s">
        <v>78</v>
      </c>
      <c r="G4549" s="50" t="s">
        <v>65</v>
      </c>
      <c r="H4549" s="66">
        <v>431.28890000000001</v>
      </c>
      <c r="I4549" s="66">
        <v>394.274</v>
      </c>
      <c r="J4549" s="66">
        <v>825.5628999999999</v>
      </c>
      <c r="K4549" s="66">
        <v>332</v>
      </c>
      <c r="L4549" s="66">
        <v>285</v>
      </c>
      <c r="M4549" s="66"/>
      <c r="N4549" s="66">
        <v>617</v>
      </c>
      <c r="O4549" s="66">
        <v>250</v>
      </c>
      <c r="P4549" s="66">
        <v>219</v>
      </c>
      <c r="Q4549" s="66"/>
      <c r="R4549" s="73">
        <v>469</v>
      </c>
      <c r="S4549" s="130">
        <f>IFERROR(Table1[[#This Row],[Female Voters]]/Table1[[#This Row],[Female Population]],"0.0%")</f>
        <v>0.76978563556817714</v>
      </c>
      <c r="T4549" s="130">
        <f>IFERROR(Table1[[#This Row],[Male Voters]]/Table1[[#This Row],[Male Population]],"0.0%")</f>
        <v>0.72284756286237495</v>
      </c>
      <c r="U4549" s="130">
        <f>IFERROR(Table1[[#This Row],[Total Voters]]/Table1[[#This Row],[Total Population]],"0.0%")</f>
        <v>0.74736885584369173</v>
      </c>
      <c r="V4549" s="130">
        <f>IFERROR(Table1[[#This Row],[Female Ballots]]/Table1[[#This Row],[Female Population]],"0.0%")</f>
        <v>0.57965785810856707</v>
      </c>
      <c r="W4549" s="130">
        <f>IFERROR(Table1[[#This Row],[Male Ballots]]/Table1[[#This Row],[Male Population]],"0.0%")</f>
        <v>0.55545128514687758</v>
      </c>
      <c r="X4549" s="130">
        <f>IFERROR(Table1[[#This Row],[Total Ballots]]/Table1[[#This Row],[Total Population]],"0.0%")</f>
        <v>0.56809723402056955</v>
      </c>
      <c r="Y4549" s="24">
        <f>Table1[[#This Row],[Female Ballots]]/Table1[[#This Row],[Female Voters]]</f>
        <v>0.75301204819277112</v>
      </c>
      <c r="Z4549" s="24">
        <f>Table1[[#This Row],[Male Ballots]]/Table1[[#This Row],[Male Voters]]</f>
        <v>0.76842105263157889</v>
      </c>
      <c r="AA4549" s="24">
        <f>Table1[[#This Row],[Total Ballots]]/Table1[[#This Row],[Total Voters]]</f>
        <v>0.76012965964343593</v>
      </c>
    </row>
    <row r="4550" spans="1:27" s="12" customFormat="1" x14ac:dyDescent="0.35">
      <c r="A4550" s="43" t="s">
        <v>32</v>
      </c>
      <c r="B4550" s="44">
        <v>2018</v>
      </c>
      <c r="C4550" s="17" t="s">
        <v>82</v>
      </c>
      <c r="D4550" s="44"/>
      <c r="E4550" s="45" t="s">
        <v>74</v>
      </c>
      <c r="F4550" s="49" t="s">
        <v>78</v>
      </c>
      <c r="G4550" s="50" t="s">
        <v>66</v>
      </c>
      <c r="H4550" s="66">
        <v>613.40300000000002</v>
      </c>
      <c r="I4550" s="66">
        <v>643.40089999999998</v>
      </c>
      <c r="J4550" s="66">
        <v>1256.8038000000001</v>
      </c>
      <c r="K4550" s="66">
        <v>530</v>
      </c>
      <c r="L4550" s="66">
        <v>486</v>
      </c>
      <c r="M4550" s="66"/>
      <c r="N4550" s="66">
        <v>1016</v>
      </c>
      <c r="O4550" s="66">
        <v>438</v>
      </c>
      <c r="P4550" s="66">
        <v>404</v>
      </c>
      <c r="Q4550" s="66"/>
      <c r="R4550" s="73">
        <v>842</v>
      </c>
      <c r="S4550" s="130">
        <f>IFERROR(Table1[[#This Row],[Female Voters]]/Table1[[#This Row],[Female Population]],"0.0%")</f>
        <v>0.86403229198422571</v>
      </c>
      <c r="T4550" s="130">
        <f>IFERROR(Table1[[#This Row],[Male Voters]]/Table1[[#This Row],[Male Population]],"0.0%")</f>
        <v>0.75536108202521945</v>
      </c>
      <c r="U4550" s="130">
        <f>IFERROR(Table1[[#This Row],[Total Voters]]/Table1[[#This Row],[Total Population]],"0.0%")</f>
        <v>0.80839984729517833</v>
      </c>
      <c r="V4550" s="130">
        <f>IFERROR(Table1[[#This Row],[Female Ballots]]/Table1[[#This Row],[Female Population]],"0.0%")</f>
        <v>0.71404932809262422</v>
      </c>
      <c r="W4550" s="130">
        <f>IFERROR(Table1[[#This Row],[Male Ballots]]/Table1[[#This Row],[Male Population]],"0.0%")</f>
        <v>0.62791332744483264</v>
      </c>
      <c r="X4550" s="130">
        <f>IFERROR(Table1[[#This Row],[Total Ballots]]/Table1[[#This Row],[Total Population]],"0.0%")</f>
        <v>0.66995341675446873</v>
      </c>
      <c r="Y4550" s="24">
        <f>Table1[[#This Row],[Female Ballots]]/Table1[[#This Row],[Female Voters]]</f>
        <v>0.82641509433962268</v>
      </c>
      <c r="Z4550" s="24">
        <f>Table1[[#This Row],[Male Ballots]]/Table1[[#This Row],[Male Voters]]</f>
        <v>0.83127572016460904</v>
      </c>
      <c r="AA4550" s="24">
        <f>Table1[[#This Row],[Total Ballots]]/Table1[[#This Row],[Total Voters]]</f>
        <v>0.82874015748031493</v>
      </c>
    </row>
    <row r="4551" spans="1:27" s="12" customFormat="1" x14ac:dyDescent="0.35">
      <c r="A4551" s="43" t="s">
        <v>32</v>
      </c>
      <c r="B4551" s="44">
        <v>2018</v>
      </c>
      <c r="C4551" s="17" t="s">
        <v>82</v>
      </c>
      <c r="D4551" s="44"/>
      <c r="E4551" s="45" t="s">
        <v>74</v>
      </c>
      <c r="F4551" s="49" t="s">
        <v>78</v>
      </c>
      <c r="G4551" s="50" t="s">
        <v>67</v>
      </c>
      <c r="H4551" s="66">
        <v>956.53779000000009</v>
      </c>
      <c r="I4551" s="66">
        <v>1020.58638</v>
      </c>
      <c r="J4551" s="66">
        <v>1977.1243000000002</v>
      </c>
      <c r="K4551" s="66">
        <v>866</v>
      </c>
      <c r="L4551" s="66">
        <v>930</v>
      </c>
      <c r="M4551" s="66"/>
      <c r="N4551" s="66">
        <v>1796</v>
      </c>
      <c r="O4551" s="66">
        <v>759</v>
      </c>
      <c r="P4551" s="66">
        <v>815</v>
      </c>
      <c r="Q4551" s="66"/>
      <c r="R4551" s="73">
        <v>1574</v>
      </c>
      <c r="S4551" s="130">
        <f>IFERROR(Table1[[#This Row],[Female Voters]]/Table1[[#This Row],[Female Population]],"0.0%")</f>
        <v>0.90534844420522054</v>
      </c>
      <c r="T4551" s="130">
        <f>IFERROR(Table1[[#This Row],[Male Voters]]/Table1[[#This Row],[Male Population]],"0.0%")</f>
        <v>0.9112408495986396</v>
      </c>
      <c r="U4551" s="130">
        <f>IFERROR(Table1[[#This Row],[Total Voters]]/Table1[[#This Row],[Total Population]],"0.0%")</f>
        <v>0.90839002889196185</v>
      </c>
      <c r="V4551" s="130">
        <f>IFERROR(Table1[[#This Row],[Female Ballots]]/Table1[[#This Row],[Female Population]],"0.0%")</f>
        <v>0.79348668493275099</v>
      </c>
      <c r="W4551" s="130">
        <f>IFERROR(Table1[[#This Row],[Male Ballots]]/Table1[[#This Row],[Male Population]],"0.0%")</f>
        <v>0.79856052948697986</v>
      </c>
      <c r="X4551" s="130">
        <f>IFERROR(Table1[[#This Row],[Total Ballots]]/Table1[[#This Row],[Total Population]],"0.0%")</f>
        <v>0.79610573801556117</v>
      </c>
      <c r="Y4551" s="24">
        <f>Table1[[#This Row],[Female Ballots]]/Table1[[#This Row],[Female Voters]]</f>
        <v>0.87644341801385683</v>
      </c>
      <c r="Z4551" s="24">
        <f>Table1[[#This Row],[Male Ballots]]/Table1[[#This Row],[Male Voters]]</f>
        <v>0.87634408602150538</v>
      </c>
      <c r="AA4551" s="24">
        <f>Table1[[#This Row],[Total Ballots]]/Table1[[#This Row],[Total Voters]]</f>
        <v>0.87639198218262804</v>
      </c>
    </row>
    <row r="4552" spans="1:27" s="12" customFormat="1" x14ac:dyDescent="0.35">
      <c r="A4552" s="43" t="s">
        <v>60</v>
      </c>
      <c r="B4552" s="44">
        <v>2018</v>
      </c>
      <c r="C4552" s="17" t="s">
        <v>82</v>
      </c>
      <c r="D4552" s="44" t="s">
        <v>69</v>
      </c>
      <c r="E4552" s="35" t="s">
        <v>73</v>
      </c>
      <c r="F4552" s="49" t="s">
        <v>78</v>
      </c>
      <c r="G4552" s="50" t="s">
        <v>79</v>
      </c>
      <c r="H4552" s="66">
        <v>30205.007799999999</v>
      </c>
      <c r="I4552" s="66">
        <v>32833.952400000002</v>
      </c>
      <c r="J4552" s="66">
        <v>63038.962599999999</v>
      </c>
      <c r="K4552" s="66">
        <v>18032</v>
      </c>
      <c r="L4552" s="66">
        <v>16497</v>
      </c>
      <c r="M4552" s="66">
        <v>577</v>
      </c>
      <c r="N4552" s="66">
        <v>35106</v>
      </c>
      <c r="O4552" s="66">
        <v>11524</v>
      </c>
      <c r="P4552" s="66">
        <v>10448</v>
      </c>
      <c r="Q4552" s="66">
        <v>331</v>
      </c>
      <c r="R4552" s="73">
        <v>22303</v>
      </c>
      <c r="S4552" s="130">
        <f>IFERROR(Table1[[#This Row],[Female Voters]]/Table1[[#This Row],[Female Population]],"0.0%")</f>
        <v>0.59698709960273544</v>
      </c>
      <c r="T4552" s="130">
        <f>IFERROR(Table1[[#This Row],[Male Voters]]/Table1[[#This Row],[Male Population]],"0.0%")</f>
        <v>0.50243722714296191</v>
      </c>
      <c r="U4552" s="130">
        <f>IFERROR(Table1[[#This Row],[Total Voters]]/Table1[[#This Row],[Total Population]],"0.0%")</f>
        <v>0.55689368213048607</v>
      </c>
      <c r="V4552" s="130">
        <f>IFERROR(Table1[[#This Row],[Female Ballots]]/Table1[[#This Row],[Female Population]],"0.0%")</f>
        <v>0.38152613885436576</v>
      </c>
      <c r="W4552" s="130">
        <f>IFERROR(Table1[[#This Row],[Male Ballots]]/Table1[[#This Row],[Male Population]],"0.0%")</f>
        <v>0.31820719822935478</v>
      </c>
      <c r="X4552" s="130">
        <f>IFERROR(Table1[[#This Row],[Total Ballots]]/Table1[[#This Row],[Total Population]],"0.0%")</f>
        <v>0.35379706581656217</v>
      </c>
      <c r="Y4552" s="24">
        <f>Table1[[#This Row],[Female Ballots]]/Table1[[#This Row],[Female Voters]]</f>
        <v>0.63908606921029276</v>
      </c>
      <c r="Z4552" s="24">
        <f>Table1[[#This Row],[Male Ballots]]/Table1[[#This Row],[Male Voters]]</f>
        <v>0.63332727162514402</v>
      </c>
      <c r="AA4552" s="24">
        <f>Table1[[#This Row],[Total Ballots]]/Table1[[#This Row],[Total Voters]]</f>
        <v>0.63530450635219049</v>
      </c>
    </row>
    <row r="4553" spans="1:27" s="12" customFormat="1" x14ac:dyDescent="0.35">
      <c r="A4553" s="43" t="s">
        <v>60</v>
      </c>
      <c r="B4553" s="44">
        <v>2018</v>
      </c>
      <c r="C4553" s="17" t="s">
        <v>82</v>
      </c>
      <c r="D4553" s="44" t="s">
        <v>69</v>
      </c>
      <c r="E4553" s="35" t="s">
        <v>73</v>
      </c>
      <c r="F4553" s="49" t="s">
        <v>78</v>
      </c>
      <c r="G4553" s="50" t="s">
        <v>62</v>
      </c>
      <c r="H4553" s="66">
        <v>4367.0090999999993</v>
      </c>
      <c r="I4553" s="66">
        <v>5044.0083000000004</v>
      </c>
      <c r="J4553" s="66">
        <v>9411.018</v>
      </c>
      <c r="K4553" s="66">
        <v>2083</v>
      </c>
      <c r="L4553" s="66">
        <v>1917</v>
      </c>
      <c r="M4553" s="66">
        <v>53</v>
      </c>
      <c r="N4553" s="66">
        <v>4053</v>
      </c>
      <c r="O4553" s="66">
        <v>842</v>
      </c>
      <c r="P4553" s="66">
        <v>691</v>
      </c>
      <c r="Q4553" s="66">
        <v>15</v>
      </c>
      <c r="R4553" s="73">
        <v>1548</v>
      </c>
      <c r="S4553" s="130">
        <f>IFERROR(Table1[[#This Row],[Female Voters]]/Table1[[#This Row],[Female Population]],"0.0%")</f>
        <v>0.47698549563361348</v>
      </c>
      <c r="T4553" s="130">
        <f>IFERROR(Table1[[#This Row],[Male Voters]]/Table1[[#This Row],[Male Population]],"0.0%")</f>
        <v>0.38005488611111127</v>
      </c>
      <c r="U4553" s="130">
        <f>IFERROR(Table1[[#This Row],[Total Voters]]/Table1[[#This Row],[Total Population]],"0.0%")</f>
        <v>0.43066541791759405</v>
      </c>
      <c r="V4553" s="130">
        <f>IFERROR(Table1[[#This Row],[Female Ballots]]/Table1[[#This Row],[Female Population]],"0.0%")</f>
        <v>0.19280930740446595</v>
      </c>
      <c r="W4553" s="130">
        <f>IFERROR(Table1[[#This Row],[Male Ballots]]/Table1[[#This Row],[Male Population]],"0.0%")</f>
        <v>0.13699422342346262</v>
      </c>
      <c r="X4553" s="130">
        <f>IFERROR(Table1[[#This Row],[Total Ballots]]/Table1[[#This Row],[Total Population]],"0.0%")</f>
        <v>0.16448805007067249</v>
      </c>
      <c r="Y4553" s="24">
        <f>Table1[[#This Row],[Female Ballots]]/Table1[[#This Row],[Female Voters]]</f>
        <v>0.4042246759481517</v>
      </c>
      <c r="Z4553" s="24">
        <f>Table1[[#This Row],[Male Ballots]]/Table1[[#This Row],[Male Voters]]</f>
        <v>0.36045905059989569</v>
      </c>
      <c r="AA4553" s="24">
        <f>Table1[[#This Row],[Total Ballots]]/Table1[[#This Row],[Total Voters]]</f>
        <v>0.38193930421909694</v>
      </c>
    </row>
    <row r="4554" spans="1:27" s="12" customFormat="1" x14ac:dyDescent="0.35">
      <c r="A4554" s="43" t="s">
        <v>60</v>
      </c>
      <c r="B4554" s="44">
        <v>2018</v>
      </c>
      <c r="C4554" s="17" t="s">
        <v>82</v>
      </c>
      <c r="D4554" s="44" t="s">
        <v>69</v>
      </c>
      <c r="E4554" s="35" t="s">
        <v>73</v>
      </c>
      <c r="F4554" s="49" t="s">
        <v>78</v>
      </c>
      <c r="G4554" s="50" t="s">
        <v>63</v>
      </c>
      <c r="H4554" s="66">
        <v>6391.0069999999996</v>
      </c>
      <c r="I4554" s="66">
        <v>7316</v>
      </c>
      <c r="J4554" s="66">
        <v>13707.008</v>
      </c>
      <c r="K4554" s="66">
        <v>3719</v>
      </c>
      <c r="L4554" s="66">
        <v>3226</v>
      </c>
      <c r="M4554" s="66">
        <v>73</v>
      </c>
      <c r="N4554" s="66">
        <v>7018</v>
      </c>
      <c r="O4554" s="66">
        <v>1773</v>
      </c>
      <c r="P4554" s="66">
        <v>1426</v>
      </c>
      <c r="Q4554" s="66">
        <v>33</v>
      </c>
      <c r="R4554" s="73">
        <v>3232</v>
      </c>
      <c r="S4554" s="130">
        <f>IFERROR(Table1[[#This Row],[Female Voters]]/Table1[[#This Row],[Female Population]],"0.0%")</f>
        <v>0.58191142647786187</v>
      </c>
      <c r="T4554" s="130">
        <f>IFERROR(Table1[[#This Row],[Male Voters]]/Table1[[#This Row],[Male Population]],"0.0%")</f>
        <v>0.4409513395297977</v>
      </c>
      <c r="U4554" s="130">
        <f>IFERROR(Table1[[#This Row],[Total Voters]]/Table1[[#This Row],[Total Population]],"0.0%")</f>
        <v>0.51200086846086323</v>
      </c>
      <c r="V4554" s="130">
        <f>IFERROR(Table1[[#This Row],[Female Ballots]]/Table1[[#This Row],[Female Population]],"0.0%")</f>
        <v>0.2774210699503224</v>
      </c>
      <c r="W4554" s="130">
        <f>IFERROR(Table1[[#This Row],[Male Ballots]]/Table1[[#This Row],[Male Population]],"0.0%")</f>
        <v>0.19491525423728814</v>
      </c>
      <c r="X4554" s="130">
        <f>IFERROR(Table1[[#This Row],[Total Ballots]]/Table1[[#This Row],[Total Population]],"0.0%")</f>
        <v>0.23579179351175691</v>
      </c>
      <c r="Y4554" s="24">
        <f>Table1[[#This Row],[Female Ballots]]/Table1[[#This Row],[Female Voters]]</f>
        <v>0.47674105942457651</v>
      </c>
      <c r="Z4554" s="24">
        <f>Table1[[#This Row],[Male Ballots]]/Table1[[#This Row],[Male Voters]]</f>
        <v>0.44203347799132053</v>
      </c>
      <c r="AA4554" s="24">
        <f>Table1[[#This Row],[Total Ballots]]/Table1[[#This Row],[Total Voters]]</f>
        <v>0.46053006554573955</v>
      </c>
    </row>
    <row r="4555" spans="1:27" s="12" customFormat="1" x14ac:dyDescent="0.35">
      <c r="A4555" s="43" t="s">
        <v>60</v>
      </c>
      <c r="B4555" s="44">
        <v>2018</v>
      </c>
      <c r="C4555" s="17" t="s">
        <v>82</v>
      </c>
      <c r="D4555" s="44" t="s">
        <v>69</v>
      </c>
      <c r="E4555" s="35" t="s">
        <v>73</v>
      </c>
      <c r="F4555" s="49" t="s">
        <v>78</v>
      </c>
      <c r="G4555" s="50" t="s">
        <v>64</v>
      </c>
      <c r="H4555" s="66">
        <v>6197.0030000000006</v>
      </c>
      <c r="I4555" s="66">
        <v>6807.9930000000004</v>
      </c>
      <c r="J4555" s="66">
        <v>13004.995999999999</v>
      </c>
      <c r="K4555" s="66">
        <v>3417</v>
      </c>
      <c r="L4555" s="66">
        <v>3043</v>
      </c>
      <c r="M4555" s="66">
        <v>107</v>
      </c>
      <c r="N4555" s="66">
        <v>6567</v>
      </c>
      <c r="O4555" s="66">
        <v>2047</v>
      </c>
      <c r="P4555" s="66">
        <v>1838</v>
      </c>
      <c r="Q4555" s="66">
        <v>57</v>
      </c>
      <c r="R4555" s="73">
        <v>3942</v>
      </c>
      <c r="S4555" s="130">
        <f>IFERROR(Table1[[#This Row],[Female Voters]]/Table1[[#This Row],[Female Population]],"0.0%")</f>
        <v>0.55139556976170567</v>
      </c>
      <c r="T4555" s="130">
        <f>IFERROR(Table1[[#This Row],[Male Voters]]/Table1[[#This Row],[Male Population]],"0.0%")</f>
        <v>0.44697460764134156</v>
      </c>
      <c r="U4555" s="130">
        <f>IFERROR(Table1[[#This Row],[Total Voters]]/Table1[[#This Row],[Total Population]],"0.0%")</f>
        <v>0.50495978622369442</v>
      </c>
      <c r="V4555" s="130">
        <f>IFERROR(Table1[[#This Row],[Female Ballots]]/Table1[[#This Row],[Female Population]],"0.0%")</f>
        <v>0.33032096321399229</v>
      </c>
      <c r="W4555" s="130">
        <f>IFERROR(Table1[[#This Row],[Male Ballots]]/Table1[[#This Row],[Male Population]],"0.0%")</f>
        <v>0.26997677582805973</v>
      </c>
      <c r="X4555" s="130">
        <f>IFERROR(Table1[[#This Row],[Total Ballots]]/Table1[[#This Row],[Total Population]],"0.0%")</f>
        <v>0.30311428008128571</v>
      </c>
      <c r="Y4555" s="24">
        <f>Table1[[#This Row],[Female Ballots]]/Table1[[#This Row],[Female Voters]]</f>
        <v>0.59906350599941471</v>
      </c>
      <c r="Z4555" s="24">
        <f>Table1[[#This Row],[Male Ballots]]/Table1[[#This Row],[Male Voters]]</f>
        <v>0.6040092014459415</v>
      </c>
      <c r="AA4555" s="24">
        <f>Table1[[#This Row],[Total Ballots]]/Table1[[#This Row],[Total Voters]]</f>
        <v>0.60027409776153495</v>
      </c>
    </row>
    <row r="4556" spans="1:27" s="12" customFormat="1" x14ac:dyDescent="0.35">
      <c r="A4556" s="43" t="s">
        <v>60</v>
      </c>
      <c r="B4556" s="44">
        <v>2018</v>
      </c>
      <c r="C4556" s="17" t="s">
        <v>82</v>
      </c>
      <c r="D4556" s="44" t="s">
        <v>69</v>
      </c>
      <c r="E4556" s="35" t="s">
        <v>73</v>
      </c>
      <c r="F4556" s="49" t="s">
        <v>78</v>
      </c>
      <c r="G4556" s="50" t="s">
        <v>65</v>
      </c>
      <c r="H4556" s="66">
        <v>4696.0020000000004</v>
      </c>
      <c r="I4556" s="66">
        <v>5147.9939999999997</v>
      </c>
      <c r="J4556" s="66">
        <v>9843.9959999999992</v>
      </c>
      <c r="K4556" s="66">
        <v>2529</v>
      </c>
      <c r="L4556" s="66">
        <v>2373</v>
      </c>
      <c r="M4556" s="66">
        <v>111</v>
      </c>
      <c r="N4556" s="66">
        <v>5013</v>
      </c>
      <c r="O4556" s="66">
        <v>1756</v>
      </c>
      <c r="P4556" s="66">
        <v>1638</v>
      </c>
      <c r="Q4556" s="66">
        <v>61</v>
      </c>
      <c r="R4556" s="73">
        <v>3455</v>
      </c>
      <c r="S4556" s="130">
        <f>IFERROR(Table1[[#This Row],[Female Voters]]/Table1[[#This Row],[Female Population]],"0.0%")</f>
        <v>0.53854321186404941</v>
      </c>
      <c r="T4556" s="130">
        <f>IFERROR(Table1[[#This Row],[Male Voters]]/Table1[[#This Row],[Male Population]],"0.0%")</f>
        <v>0.46095624820075548</v>
      </c>
      <c r="U4556" s="130">
        <f>IFERROR(Table1[[#This Row],[Total Voters]]/Table1[[#This Row],[Total Population]],"0.0%")</f>
        <v>0.50924441659667485</v>
      </c>
      <c r="V4556" s="130">
        <f>IFERROR(Table1[[#This Row],[Female Ballots]]/Table1[[#This Row],[Female Population]],"0.0%")</f>
        <v>0.37393510479765552</v>
      </c>
      <c r="W4556" s="130">
        <f>IFERROR(Table1[[#This Row],[Male Ballots]]/Table1[[#This Row],[Male Population]],"0.0%")</f>
        <v>0.31818218902353035</v>
      </c>
      <c r="X4556" s="130">
        <f>IFERROR(Table1[[#This Row],[Total Ballots]]/Table1[[#This Row],[Total Population]],"0.0%")</f>
        <v>0.3509753559428509</v>
      </c>
      <c r="Y4556" s="24">
        <f>Table1[[#This Row],[Female Ballots]]/Table1[[#This Row],[Female Voters]]</f>
        <v>0.69434559114274419</v>
      </c>
      <c r="Z4556" s="24">
        <f>Table1[[#This Row],[Male Ballots]]/Table1[[#This Row],[Male Voters]]</f>
        <v>0.69026548672566368</v>
      </c>
      <c r="AA4556" s="24">
        <f>Table1[[#This Row],[Total Ballots]]/Table1[[#This Row],[Total Voters]]</f>
        <v>0.68920805904647919</v>
      </c>
    </row>
    <row r="4557" spans="1:27" s="12" customFormat="1" x14ac:dyDescent="0.35">
      <c r="A4557" s="43" t="s">
        <v>60</v>
      </c>
      <c r="B4557" s="44">
        <v>2018</v>
      </c>
      <c r="C4557" s="17" t="s">
        <v>82</v>
      </c>
      <c r="D4557" s="44" t="s">
        <v>69</v>
      </c>
      <c r="E4557" s="35" t="s">
        <v>73</v>
      </c>
      <c r="F4557" s="49" t="s">
        <v>78</v>
      </c>
      <c r="G4557" s="50" t="s">
        <v>66</v>
      </c>
      <c r="H4557" s="66">
        <v>4080.9960000000001</v>
      </c>
      <c r="I4557" s="66">
        <v>4205.9930000000004</v>
      </c>
      <c r="J4557" s="66">
        <v>8286.9889999999996</v>
      </c>
      <c r="K4557" s="66">
        <v>2828</v>
      </c>
      <c r="L4557" s="66">
        <v>2636</v>
      </c>
      <c r="M4557" s="66">
        <v>108</v>
      </c>
      <c r="N4557" s="66">
        <v>5572</v>
      </c>
      <c r="O4557" s="66">
        <v>2184</v>
      </c>
      <c r="P4557" s="66">
        <v>2067</v>
      </c>
      <c r="Q4557" s="66">
        <v>71</v>
      </c>
      <c r="R4557" s="73">
        <v>4322</v>
      </c>
      <c r="S4557" s="130">
        <f>IFERROR(Table1[[#This Row],[Female Voters]]/Table1[[#This Row],[Female Population]],"0.0%")</f>
        <v>0.6929680891625476</v>
      </c>
      <c r="T4557" s="130">
        <f>IFERROR(Table1[[#This Row],[Male Voters]]/Table1[[#This Row],[Male Population]],"0.0%")</f>
        <v>0.62672477105882007</v>
      </c>
      <c r="U4557" s="130">
        <f>IFERROR(Table1[[#This Row],[Total Voters]]/Table1[[#This Row],[Total Population]],"0.0%")</f>
        <v>0.67237931654066396</v>
      </c>
      <c r="V4557" s="130">
        <f>IFERROR(Table1[[#This Row],[Female Ballots]]/Table1[[#This Row],[Female Population]],"0.0%")</f>
        <v>0.53516347479879911</v>
      </c>
      <c r="W4557" s="130">
        <f>IFERROR(Table1[[#This Row],[Male Ballots]]/Table1[[#This Row],[Male Population]],"0.0%")</f>
        <v>0.49144161675970449</v>
      </c>
      <c r="X4557" s="130">
        <f>IFERROR(Table1[[#This Row],[Total Ballots]]/Table1[[#This Row],[Total Population]],"0.0%")</f>
        <v>0.52154045335404697</v>
      </c>
      <c r="Y4557" s="24">
        <f>Table1[[#This Row],[Female Ballots]]/Table1[[#This Row],[Female Voters]]</f>
        <v>0.7722772277227723</v>
      </c>
      <c r="Z4557" s="24">
        <f>Table1[[#This Row],[Male Ballots]]/Table1[[#This Row],[Male Voters]]</f>
        <v>0.78414264036418813</v>
      </c>
      <c r="AA4557" s="24">
        <f>Table1[[#This Row],[Total Ballots]]/Table1[[#This Row],[Total Voters]]</f>
        <v>0.77566403445800436</v>
      </c>
    </row>
    <row r="4558" spans="1:27" s="12" customFormat="1" x14ac:dyDescent="0.35">
      <c r="A4558" s="43" t="s">
        <v>60</v>
      </c>
      <c r="B4558" s="44">
        <v>2018</v>
      </c>
      <c r="C4558" s="17" t="s">
        <v>82</v>
      </c>
      <c r="D4558" s="44" t="s">
        <v>69</v>
      </c>
      <c r="E4558" s="35" t="s">
        <v>73</v>
      </c>
      <c r="F4558" s="49" t="s">
        <v>78</v>
      </c>
      <c r="G4558" s="50" t="s">
        <v>67</v>
      </c>
      <c r="H4558" s="66">
        <v>4472.9907000000003</v>
      </c>
      <c r="I4558" s="66">
        <v>4311.9641000000001</v>
      </c>
      <c r="J4558" s="66">
        <v>8784.9556000000011</v>
      </c>
      <c r="K4558" s="66">
        <v>3456</v>
      </c>
      <c r="L4558" s="66">
        <v>3302</v>
      </c>
      <c r="M4558" s="66">
        <v>125</v>
      </c>
      <c r="N4558" s="66">
        <v>6883</v>
      </c>
      <c r="O4558" s="66">
        <v>2922</v>
      </c>
      <c r="P4558" s="66">
        <v>2788</v>
      </c>
      <c r="Q4558" s="66">
        <v>94</v>
      </c>
      <c r="R4558" s="73">
        <v>5804</v>
      </c>
      <c r="S4558" s="130">
        <f>IFERROR(Table1[[#This Row],[Female Voters]]/Table1[[#This Row],[Female Population]],"0.0%")</f>
        <v>0.77263742131187529</v>
      </c>
      <c r="T4558" s="130">
        <f>IFERROR(Table1[[#This Row],[Male Voters]]/Table1[[#This Row],[Male Population]],"0.0%")</f>
        <v>0.76577631989097494</v>
      </c>
      <c r="U4558" s="130">
        <f>IFERROR(Table1[[#This Row],[Total Voters]]/Table1[[#This Row],[Total Population]],"0.0%")</f>
        <v>0.78349855291243575</v>
      </c>
      <c r="V4558" s="130">
        <f>IFERROR(Table1[[#This Row],[Female Ballots]]/Table1[[#This Row],[Female Population]],"0.0%")</f>
        <v>0.6532542086438945</v>
      </c>
      <c r="W4558" s="130">
        <f>IFERROR(Table1[[#This Row],[Male Ballots]]/Table1[[#This Row],[Male Population]],"0.0%")</f>
        <v>0.64657310110721933</v>
      </c>
      <c r="X4558" s="130">
        <f>IFERROR(Table1[[#This Row],[Total Ballots]]/Table1[[#This Row],[Total Population]],"0.0%")</f>
        <v>0.66067493841403124</v>
      </c>
      <c r="Y4558" s="24">
        <f>Table1[[#This Row],[Female Ballots]]/Table1[[#This Row],[Female Voters]]</f>
        <v>0.84548611111111116</v>
      </c>
      <c r="Z4558" s="24">
        <f>Table1[[#This Row],[Male Ballots]]/Table1[[#This Row],[Male Voters]]</f>
        <v>0.84433676559660809</v>
      </c>
      <c r="AA4558" s="24">
        <f>Table1[[#This Row],[Total Ballots]]/Table1[[#This Row],[Total Voters]]</f>
        <v>0.84323696062763331</v>
      </c>
    </row>
    <row r="4559" spans="1:27" s="12" customFormat="1" x14ac:dyDescent="0.35">
      <c r="A4559" s="43" t="s">
        <v>22</v>
      </c>
      <c r="B4559" s="44">
        <v>2018</v>
      </c>
      <c r="C4559" s="17" t="s">
        <v>82</v>
      </c>
      <c r="D4559" s="44"/>
      <c r="E4559" s="45" t="s">
        <v>74</v>
      </c>
      <c r="F4559" s="49" t="s">
        <v>78</v>
      </c>
      <c r="G4559" s="50" t="s">
        <v>79</v>
      </c>
      <c r="H4559" s="66">
        <v>888.5602980000001</v>
      </c>
      <c r="I4559" s="66">
        <v>911.60173999999995</v>
      </c>
      <c r="J4559" s="66">
        <v>1800.1621399999999</v>
      </c>
      <c r="K4559" s="66">
        <v>839</v>
      </c>
      <c r="L4559" s="66">
        <v>815</v>
      </c>
      <c r="M4559" s="66"/>
      <c r="N4559" s="66">
        <v>1654</v>
      </c>
      <c r="O4559" s="66">
        <v>711</v>
      </c>
      <c r="P4559" s="66">
        <v>664</v>
      </c>
      <c r="Q4559" s="66"/>
      <c r="R4559" s="73">
        <v>1375</v>
      </c>
      <c r="S4559" s="130">
        <f>IFERROR(Table1[[#This Row],[Female Voters]]/Table1[[#This Row],[Female Population]],"0.0%")</f>
        <v>0.94422404634603641</v>
      </c>
      <c r="T4559" s="130">
        <f>IFERROR(Table1[[#This Row],[Male Voters]]/Table1[[#This Row],[Male Population]],"0.0%")</f>
        <v>0.89403076391670777</v>
      </c>
      <c r="U4559" s="130">
        <f>IFERROR(Table1[[#This Row],[Total Voters]]/Table1[[#This Row],[Total Population]],"0.0%")</f>
        <v>0.91880612487495161</v>
      </c>
      <c r="V4559" s="130">
        <f>IFERROR(Table1[[#This Row],[Female Ballots]]/Table1[[#This Row],[Female Population]],"0.0%")</f>
        <v>0.80017079493686749</v>
      </c>
      <c r="W4559" s="130">
        <f>IFERROR(Table1[[#This Row],[Male Ballots]]/Table1[[#This Row],[Male Population]],"0.0%")</f>
        <v>0.72838825428306009</v>
      </c>
      <c r="X4559" s="130">
        <f>IFERROR(Table1[[#This Row],[Total Ballots]]/Table1[[#This Row],[Total Population]],"0.0%")</f>
        <v>0.76382008567294946</v>
      </c>
      <c r="Y4559" s="24">
        <f>Table1[[#This Row],[Female Ballots]]/Table1[[#This Row],[Female Voters]]</f>
        <v>0.84743742550655543</v>
      </c>
      <c r="Z4559" s="24">
        <f>Table1[[#This Row],[Male Ballots]]/Table1[[#This Row],[Male Voters]]</f>
        <v>0.81472392638036806</v>
      </c>
      <c r="AA4559" s="24">
        <f>Table1[[#This Row],[Total Ballots]]/Table1[[#This Row],[Total Voters]]</f>
        <v>0.83131801692865781</v>
      </c>
    </row>
    <row r="4560" spans="1:27" s="12" customFormat="1" x14ac:dyDescent="0.35">
      <c r="A4560" s="43" t="s">
        <v>22</v>
      </c>
      <c r="B4560" s="44">
        <v>2018</v>
      </c>
      <c r="C4560" s="17" t="s">
        <v>82</v>
      </c>
      <c r="D4560" s="44"/>
      <c r="E4560" s="45" t="s">
        <v>74</v>
      </c>
      <c r="F4560" s="49" t="s">
        <v>78</v>
      </c>
      <c r="G4560" s="50" t="s">
        <v>62</v>
      </c>
      <c r="H4560" s="66">
        <v>51.091177999999999</v>
      </c>
      <c r="I4560" s="66">
        <v>73.126199999999997</v>
      </c>
      <c r="J4560" s="66">
        <v>124.21736999999999</v>
      </c>
      <c r="K4560" s="66">
        <v>49</v>
      </c>
      <c r="L4560" s="66">
        <v>66</v>
      </c>
      <c r="M4560" s="66"/>
      <c r="N4560" s="66">
        <v>115</v>
      </c>
      <c r="O4560" s="66">
        <v>31</v>
      </c>
      <c r="P4560" s="66">
        <v>40</v>
      </c>
      <c r="Q4560" s="66"/>
      <c r="R4560" s="73">
        <v>71</v>
      </c>
      <c r="S4560" s="130">
        <f>IFERROR(Table1[[#This Row],[Female Voters]]/Table1[[#This Row],[Female Population]],"0.0%")</f>
        <v>0.95906968518126556</v>
      </c>
      <c r="T4560" s="130">
        <f>IFERROR(Table1[[#This Row],[Male Voters]]/Table1[[#This Row],[Male Population]],"0.0%")</f>
        <v>0.90254929149880625</v>
      </c>
      <c r="U4560" s="130">
        <f>IFERROR(Table1[[#This Row],[Total Voters]]/Table1[[#This Row],[Total Population]],"0.0%")</f>
        <v>0.92579644859652088</v>
      </c>
      <c r="V4560" s="130">
        <f>IFERROR(Table1[[#This Row],[Female Ballots]]/Table1[[#This Row],[Female Population]],"0.0%")</f>
        <v>0.60675837225753537</v>
      </c>
      <c r="W4560" s="130">
        <f>IFERROR(Table1[[#This Row],[Male Ballots]]/Table1[[#This Row],[Male Population]],"0.0%")</f>
        <v>0.5469995706053371</v>
      </c>
      <c r="X4560" s="130">
        <f>IFERROR(Table1[[#This Row],[Total Ballots]]/Table1[[#This Row],[Total Population]],"0.0%")</f>
        <v>0.57157867695959108</v>
      </c>
      <c r="Y4560" s="24">
        <f>Table1[[#This Row],[Female Ballots]]/Table1[[#This Row],[Female Voters]]</f>
        <v>0.63265306122448983</v>
      </c>
      <c r="Z4560" s="24">
        <f>Table1[[#This Row],[Male Ballots]]/Table1[[#This Row],[Male Voters]]</f>
        <v>0.60606060606060608</v>
      </c>
      <c r="AA4560" s="24">
        <f>Table1[[#This Row],[Total Ballots]]/Table1[[#This Row],[Total Voters]]</f>
        <v>0.61739130434782608</v>
      </c>
    </row>
    <row r="4561" spans="1:27" s="12" customFormat="1" x14ac:dyDescent="0.35">
      <c r="A4561" s="43" t="s">
        <v>22</v>
      </c>
      <c r="B4561" s="44">
        <v>2018</v>
      </c>
      <c r="C4561" s="17" t="s">
        <v>82</v>
      </c>
      <c r="D4561" s="44"/>
      <c r="E4561" s="45" t="s">
        <v>74</v>
      </c>
      <c r="F4561" s="49" t="s">
        <v>78</v>
      </c>
      <c r="G4561" s="50" t="s">
        <v>63</v>
      </c>
      <c r="H4561" s="66">
        <v>106.18404000000001</v>
      </c>
      <c r="I4561" s="66">
        <v>99.176410000000004</v>
      </c>
      <c r="J4561" s="66">
        <v>205.36048</v>
      </c>
      <c r="K4561" s="66">
        <v>110</v>
      </c>
      <c r="L4561" s="66">
        <v>99</v>
      </c>
      <c r="M4561" s="66"/>
      <c r="N4561" s="66">
        <v>209</v>
      </c>
      <c r="O4561" s="66">
        <v>76</v>
      </c>
      <c r="P4561" s="66">
        <v>60</v>
      </c>
      <c r="Q4561" s="66"/>
      <c r="R4561" s="73">
        <v>136</v>
      </c>
      <c r="S4561" s="130">
        <f>IFERROR(Table1[[#This Row],[Female Voters]]/Table1[[#This Row],[Female Population]],"0.0%")</f>
        <v>1.0359372274778771</v>
      </c>
      <c r="T4561" s="130">
        <f>IFERROR(Table1[[#This Row],[Male Voters]]/Table1[[#This Row],[Male Population]],"0.0%")</f>
        <v>0.99822125039613752</v>
      </c>
      <c r="U4561" s="130">
        <f>IFERROR(Table1[[#This Row],[Total Voters]]/Table1[[#This Row],[Total Population]],"0.0%")</f>
        <v>1.0177225920001745</v>
      </c>
      <c r="V4561" s="130">
        <f>IFERROR(Table1[[#This Row],[Female Ballots]]/Table1[[#This Row],[Female Population]],"0.0%")</f>
        <v>0.71573844807562415</v>
      </c>
      <c r="W4561" s="130">
        <f>IFERROR(Table1[[#This Row],[Male Ballots]]/Table1[[#This Row],[Male Population]],"0.0%")</f>
        <v>0.60498257599765914</v>
      </c>
      <c r="X4561" s="130">
        <f>IFERROR(Table1[[#This Row],[Total Ballots]]/Table1[[#This Row],[Total Population]],"0.0%")</f>
        <v>0.66225010771303228</v>
      </c>
      <c r="Y4561" s="24">
        <f>Table1[[#This Row],[Female Ballots]]/Table1[[#This Row],[Female Voters]]</f>
        <v>0.69090909090909092</v>
      </c>
      <c r="Z4561" s="24">
        <f>Table1[[#This Row],[Male Ballots]]/Table1[[#This Row],[Male Voters]]</f>
        <v>0.60606060606060608</v>
      </c>
      <c r="AA4561" s="24">
        <f>Table1[[#This Row],[Total Ballots]]/Table1[[#This Row],[Total Voters]]</f>
        <v>0.65071770334928225</v>
      </c>
    </row>
    <row r="4562" spans="1:27" s="12" customFormat="1" x14ac:dyDescent="0.35">
      <c r="A4562" s="43" t="s">
        <v>22</v>
      </c>
      <c r="B4562" s="44">
        <v>2018</v>
      </c>
      <c r="C4562" s="17" t="s">
        <v>82</v>
      </c>
      <c r="D4562" s="44"/>
      <c r="E4562" s="45" t="s">
        <v>74</v>
      </c>
      <c r="F4562" s="49" t="s">
        <v>78</v>
      </c>
      <c r="G4562" s="50" t="s">
        <v>64</v>
      </c>
      <c r="H4562" s="66">
        <v>120.21473</v>
      </c>
      <c r="I4562" s="66">
        <v>121.21737999999999</v>
      </c>
      <c r="J4562" s="66">
        <v>241.43209999999999</v>
      </c>
      <c r="K4562" s="66">
        <v>105</v>
      </c>
      <c r="L4562" s="66">
        <v>105</v>
      </c>
      <c r="M4562" s="66"/>
      <c r="N4562" s="66">
        <v>210</v>
      </c>
      <c r="O4562" s="66">
        <v>89</v>
      </c>
      <c r="P4562" s="66">
        <v>84</v>
      </c>
      <c r="Q4562" s="66"/>
      <c r="R4562" s="73">
        <v>173</v>
      </c>
      <c r="S4562" s="130">
        <f>IFERROR(Table1[[#This Row],[Female Voters]]/Table1[[#This Row],[Female Population]],"0.0%")</f>
        <v>0.873437057172611</v>
      </c>
      <c r="T4562" s="130">
        <f>IFERROR(Table1[[#This Row],[Male Voters]]/Table1[[#This Row],[Male Population]],"0.0%")</f>
        <v>0.86621241937418547</v>
      </c>
      <c r="U4562" s="130">
        <f>IFERROR(Table1[[#This Row],[Total Voters]]/Table1[[#This Row],[Total Population]],"0.0%")</f>
        <v>0.86980977260273185</v>
      </c>
      <c r="V4562" s="130">
        <f>IFERROR(Table1[[#This Row],[Female Ballots]]/Table1[[#This Row],[Female Population]],"0.0%")</f>
        <v>0.74034188655583222</v>
      </c>
      <c r="W4562" s="130">
        <f>IFERROR(Table1[[#This Row],[Male Ballots]]/Table1[[#This Row],[Male Population]],"0.0%")</f>
        <v>0.69296993549934838</v>
      </c>
      <c r="X4562" s="130">
        <f>IFERROR(Table1[[#This Row],[Total Ballots]]/Table1[[#This Row],[Total Population]],"0.0%")</f>
        <v>0.71655757457272673</v>
      </c>
      <c r="Y4562" s="24">
        <f>Table1[[#This Row],[Female Ballots]]/Table1[[#This Row],[Female Voters]]</f>
        <v>0.84761904761904761</v>
      </c>
      <c r="Z4562" s="24">
        <f>Table1[[#This Row],[Male Ballots]]/Table1[[#This Row],[Male Voters]]</f>
        <v>0.8</v>
      </c>
      <c r="AA4562" s="24">
        <f>Table1[[#This Row],[Total Ballots]]/Table1[[#This Row],[Total Voters]]</f>
        <v>0.82380952380952377</v>
      </c>
    </row>
    <row r="4563" spans="1:27" s="12" customFormat="1" x14ac:dyDescent="0.35">
      <c r="A4563" s="43" t="s">
        <v>22</v>
      </c>
      <c r="B4563" s="44">
        <v>2018</v>
      </c>
      <c r="C4563" s="17" t="s">
        <v>82</v>
      </c>
      <c r="D4563" s="44"/>
      <c r="E4563" s="45" t="s">
        <v>74</v>
      </c>
      <c r="F4563" s="49" t="s">
        <v>78</v>
      </c>
      <c r="G4563" s="50" t="s">
        <v>65</v>
      </c>
      <c r="H4563" s="66">
        <v>132.23426000000001</v>
      </c>
      <c r="I4563" s="66">
        <v>137.23921999999999</v>
      </c>
      <c r="J4563" s="66">
        <v>269.4735</v>
      </c>
      <c r="K4563" s="66">
        <v>103</v>
      </c>
      <c r="L4563" s="66">
        <v>100</v>
      </c>
      <c r="M4563" s="66"/>
      <c r="N4563" s="66">
        <v>203</v>
      </c>
      <c r="O4563" s="66">
        <v>90</v>
      </c>
      <c r="P4563" s="66">
        <v>82</v>
      </c>
      <c r="Q4563" s="66"/>
      <c r="R4563" s="73">
        <v>172</v>
      </c>
      <c r="S4563" s="130">
        <f>IFERROR(Table1[[#This Row],[Female Voters]]/Table1[[#This Row],[Female Population]],"0.0%")</f>
        <v>0.77892068212882193</v>
      </c>
      <c r="T4563" s="130">
        <f>IFERROR(Table1[[#This Row],[Male Voters]]/Table1[[#This Row],[Male Population]],"0.0%")</f>
        <v>0.72865468049148052</v>
      </c>
      <c r="U4563" s="130">
        <f>IFERROR(Table1[[#This Row],[Total Voters]]/Table1[[#This Row],[Total Population]],"0.0%")</f>
        <v>0.7533208274654094</v>
      </c>
      <c r="V4563" s="130">
        <f>IFERROR(Table1[[#This Row],[Female Ballots]]/Table1[[#This Row],[Female Population]],"0.0%")</f>
        <v>0.68061030477275708</v>
      </c>
      <c r="W4563" s="130">
        <f>IFERROR(Table1[[#This Row],[Male Ballots]]/Table1[[#This Row],[Male Population]],"0.0%")</f>
        <v>0.59749683800301401</v>
      </c>
      <c r="X4563" s="130">
        <f>IFERROR(Table1[[#This Row],[Total Ballots]]/Table1[[#This Row],[Total Population]],"0.0%")</f>
        <v>0.63828168632537152</v>
      </c>
      <c r="Y4563" s="24">
        <f>Table1[[#This Row],[Female Ballots]]/Table1[[#This Row],[Female Voters]]</f>
        <v>0.87378640776699024</v>
      </c>
      <c r="Z4563" s="24">
        <f>Table1[[#This Row],[Male Ballots]]/Table1[[#This Row],[Male Voters]]</f>
        <v>0.82</v>
      </c>
      <c r="AA4563" s="24">
        <f>Table1[[#This Row],[Total Ballots]]/Table1[[#This Row],[Total Voters]]</f>
        <v>0.84729064039408863</v>
      </c>
    </row>
    <row r="4564" spans="1:27" s="12" customFormat="1" x14ac:dyDescent="0.35">
      <c r="A4564" s="43" t="s">
        <v>22</v>
      </c>
      <c r="B4564" s="44">
        <v>2018</v>
      </c>
      <c r="C4564" s="17" t="s">
        <v>82</v>
      </c>
      <c r="D4564" s="44"/>
      <c r="E4564" s="45" t="s">
        <v>74</v>
      </c>
      <c r="F4564" s="49" t="s">
        <v>78</v>
      </c>
      <c r="G4564" s="50" t="s">
        <v>66</v>
      </c>
      <c r="H4564" s="66">
        <v>184.32966999999999</v>
      </c>
      <c r="I4564" s="66">
        <v>185.3304</v>
      </c>
      <c r="J4564" s="66">
        <v>369.6601</v>
      </c>
      <c r="K4564" s="66">
        <v>182</v>
      </c>
      <c r="L4564" s="66">
        <v>179</v>
      </c>
      <c r="M4564" s="66"/>
      <c r="N4564" s="66">
        <v>361</v>
      </c>
      <c r="O4564" s="66">
        <v>160</v>
      </c>
      <c r="P4564" s="66">
        <v>154</v>
      </c>
      <c r="Q4564" s="66"/>
      <c r="R4564" s="73">
        <v>314</v>
      </c>
      <c r="S4564" s="130">
        <f>IFERROR(Table1[[#This Row],[Female Voters]]/Table1[[#This Row],[Female Population]],"0.0%")</f>
        <v>0.98736139439733173</v>
      </c>
      <c r="T4564" s="130">
        <f>IFERROR(Table1[[#This Row],[Male Voters]]/Table1[[#This Row],[Male Population]],"0.0%")</f>
        <v>0.96584262484729977</v>
      </c>
      <c r="U4564" s="130">
        <f>IFERROR(Table1[[#This Row],[Total Voters]]/Table1[[#This Row],[Total Population]],"0.0%")</f>
        <v>0.97657280296142324</v>
      </c>
      <c r="V4564" s="130">
        <f>IFERROR(Table1[[#This Row],[Female Ballots]]/Table1[[#This Row],[Female Population]],"0.0%")</f>
        <v>0.86801001705259928</v>
      </c>
      <c r="W4564" s="130">
        <f>IFERROR(Table1[[#This Row],[Male Ballots]]/Table1[[#This Row],[Male Population]],"0.0%")</f>
        <v>0.8309484034999115</v>
      </c>
      <c r="X4564" s="130">
        <f>IFERROR(Table1[[#This Row],[Total Ballots]]/Table1[[#This Row],[Total Population]],"0.0%")</f>
        <v>0.8494289754290496</v>
      </c>
      <c r="Y4564" s="24">
        <f>Table1[[#This Row],[Female Ballots]]/Table1[[#This Row],[Female Voters]]</f>
        <v>0.87912087912087911</v>
      </c>
      <c r="Z4564" s="24">
        <f>Table1[[#This Row],[Male Ballots]]/Table1[[#This Row],[Male Voters]]</f>
        <v>0.86033519553072624</v>
      </c>
      <c r="AA4564" s="24">
        <f>Table1[[#This Row],[Total Ballots]]/Table1[[#This Row],[Total Voters]]</f>
        <v>0.86980609418282551</v>
      </c>
    </row>
    <row r="4565" spans="1:27" s="12" customFormat="1" x14ac:dyDescent="0.35">
      <c r="A4565" s="43" t="s">
        <v>22</v>
      </c>
      <c r="B4565" s="44">
        <v>2018</v>
      </c>
      <c r="C4565" s="17" t="s">
        <v>82</v>
      </c>
      <c r="D4565" s="44"/>
      <c r="E4565" s="45" t="s">
        <v>74</v>
      </c>
      <c r="F4565" s="49" t="s">
        <v>78</v>
      </c>
      <c r="G4565" s="50" t="s">
        <v>67</v>
      </c>
      <c r="H4565" s="66">
        <v>294.50642000000005</v>
      </c>
      <c r="I4565" s="66">
        <v>295.51212999999996</v>
      </c>
      <c r="J4565" s="66">
        <v>590.0185899999999</v>
      </c>
      <c r="K4565" s="66">
        <v>290</v>
      </c>
      <c r="L4565" s="66">
        <v>266</v>
      </c>
      <c r="M4565" s="66"/>
      <c r="N4565" s="66">
        <v>556</v>
      </c>
      <c r="O4565" s="66">
        <v>265</v>
      </c>
      <c r="P4565" s="66">
        <v>244</v>
      </c>
      <c r="Q4565" s="66"/>
      <c r="R4565" s="73">
        <v>509</v>
      </c>
      <c r="S4565" s="130">
        <f>IFERROR(Table1[[#This Row],[Female Voters]]/Table1[[#This Row],[Female Population]],"0.0%")</f>
        <v>0.9846983980858548</v>
      </c>
      <c r="T4565" s="130">
        <f>IFERROR(Table1[[#This Row],[Male Voters]]/Table1[[#This Row],[Male Population]],"0.0%")</f>
        <v>0.90013225514634554</v>
      </c>
      <c r="U4565" s="130">
        <f>IFERROR(Table1[[#This Row],[Total Voters]]/Table1[[#This Row],[Total Population]],"0.0%")</f>
        <v>0.94234318955950203</v>
      </c>
      <c r="V4565" s="130">
        <f>IFERROR(Table1[[#This Row],[Female Ballots]]/Table1[[#This Row],[Female Population]],"0.0%")</f>
        <v>0.89981060514741906</v>
      </c>
      <c r="W4565" s="130">
        <f>IFERROR(Table1[[#This Row],[Male Ballots]]/Table1[[#This Row],[Male Population]],"0.0%")</f>
        <v>0.82568522652521925</v>
      </c>
      <c r="X4565" s="130">
        <f>IFERROR(Table1[[#This Row],[Total Ballots]]/Table1[[#This Row],[Total Population]],"0.0%")</f>
        <v>0.86268468252839303</v>
      </c>
      <c r="Y4565" s="24">
        <f>Table1[[#This Row],[Female Ballots]]/Table1[[#This Row],[Female Voters]]</f>
        <v>0.91379310344827591</v>
      </c>
      <c r="Z4565" s="24">
        <f>Table1[[#This Row],[Male Ballots]]/Table1[[#This Row],[Male Voters]]</f>
        <v>0.91729323308270672</v>
      </c>
      <c r="AA4565" s="24">
        <f>Table1[[#This Row],[Total Ballots]]/Table1[[#This Row],[Total Voters]]</f>
        <v>0.91546762589928055</v>
      </c>
    </row>
    <row r="4566" spans="1:27" s="12" customFormat="1" x14ac:dyDescent="0.35">
      <c r="A4566" s="43" t="s">
        <v>56</v>
      </c>
      <c r="B4566" s="44">
        <v>2018</v>
      </c>
      <c r="C4566" s="17" t="s">
        <v>82</v>
      </c>
      <c r="D4566" s="44"/>
      <c r="E4566" s="45" t="s">
        <v>73</v>
      </c>
      <c r="F4566" s="49" t="s">
        <v>78</v>
      </c>
      <c r="G4566" s="50" t="s">
        <v>79</v>
      </c>
      <c r="H4566" s="66">
        <v>33310.9542</v>
      </c>
      <c r="I4566" s="66">
        <v>35175.981899999999</v>
      </c>
      <c r="J4566" s="66">
        <v>68486.935000000012</v>
      </c>
      <c r="K4566" s="66">
        <v>21049</v>
      </c>
      <c r="L4566" s="66">
        <v>19491</v>
      </c>
      <c r="M4566" s="66">
        <v>70</v>
      </c>
      <c r="N4566" s="66">
        <v>40610</v>
      </c>
      <c r="O4566" s="66">
        <v>13773</v>
      </c>
      <c r="P4566" s="66">
        <v>13009</v>
      </c>
      <c r="Q4566" s="66">
        <v>37</v>
      </c>
      <c r="R4566" s="73">
        <v>26819</v>
      </c>
      <c r="S4566" s="130">
        <f>IFERROR(Table1[[#This Row],[Female Voters]]/Table1[[#This Row],[Female Population]],"0.0%")</f>
        <v>0.63189423736171446</v>
      </c>
      <c r="T4566" s="130">
        <f>IFERROR(Table1[[#This Row],[Male Voters]]/Table1[[#This Row],[Male Population]],"0.0%")</f>
        <v>0.55409967105992852</v>
      </c>
      <c r="U4566" s="130">
        <f>IFERROR(Table1[[#This Row],[Total Voters]]/Table1[[#This Row],[Total Population]],"0.0%")</f>
        <v>0.59295981050984381</v>
      </c>
      <c r="V4566" s="130">
        <f>IFERROR(Table1[[#This Row],[Female Ballots]]/Table1[[#This Row],[Female Population]],"0.0%")</f>
        <v>0.41346759139070233</v>
      </c>
      <c r="W4566" s="130">
        <f>IFERROR(Table1[[#This Row],[Male Ballots]]/Table1[[#This Row],[Male Population]],"0.0%")</f>
        <v>0.36982620803543226</v>
      </c>
      <c r="X4566" s="130">
        <f>IFERROR(Table1[[#This Row],[Total Ballots]]/Table1[[#This Row],[Total Population]],"0.0%")</f>
        <v>0.39159293666740957</v>
      </c>
      <c r="Y4566" s="24">
        <f>Table1[[#This Row],[Female Ballots]]/Table1[[#This Row],[Female Voters]]</f>
        <v>0.6543303719891681</v>
      </c>
      <c r="Z4566" s="24">
        <f>Table1[[#This Row],[Male Ballots]]/Table1[[#This Row],[Male Voters]]</f>
        <v>0.66743625262941875</v>
      </c>
      <c r="AA4566" s="24">
        <f>Table1[[#This Row],[Total Ballots]]/Table1[[#This Row],[Total Voters]]</f>
        <v>0.66040384141836983</v>
      </c>
    </row>
    <row r="4567" spans="1:27" s="12" customFormat="1" x14ac:dyDescent="0.35">
      <c r="A4567" s="43" t="s">
        <v>56</v>
      </c>
      <c r="B4567" s="44">
        <v>2018</v>
      </c>
      <c r="C4567" s="17" t="s">
        <v>82</v>
      </c>
      <c r="D4567" s="44"/>
      <c r="E4567" s="45" t="s">
        <v>73</v>
      </c>
      <c r="F4567" s="49" t="s">
        <v>78</v>
      </c>
      <c r="G4567" s="50" t="s">
        <v>62</v>
      </c>
      <c r="H4567" s="66">
        <v>4059.0076000000004</v>
      </c>
      <c r="I4567" s="66">
        <v>4787.0123000000003</v>
      </c>
      <c r="J4567" s="66">
        <v>8846.02</v>
      </c>
      <c r="K4567" s="66">
        <v>1979</v>
      </c>
      <c r="L4567" s="66">
        <v>1831</v>
      </c>
      <c r="M4567" s="66">
        <v>13</v>
      </c>
      <c r="N4567" s="66">
        <v>3823</v>
      </c>
      <c r="O4567" s="66">
        <v>737</v>
      </c>
      <c r="P4567" s="66">
        <v>649</v>
      </c>
      <c r="Q4567" s="66">
        <v>7</v>
      </c>
      <c r="R4567" s="73">
        <v>1393</v>
      </c>
      <c r="S4567" s="130">
        <f>IFERROR(Table1[[#This Row],[Female Voters]]/Table1[[#This Row],[Female Population]],"0.0%")</f>
        <v>0.48755759905450774</v>
      </c>
      <c r="T4567" s="130">
        <f>IFERROR(Table1[[#This Row],[Male Voters]]/Table1[[#This Row],[Male Population]],"0.0%")</f>
        <v>0.38249327247393949</v>
      </c>
      <c r="U4567" s="130">
        <f>IFERROR(Table1[[#This Row],[Total Voters]]/Table1[[#This Row],[Total Population]],"0.0%")</f>
        <v>0.43217175633787847</v>
      </c>
      <c r="V4567" s="130">
        <f>IFERROR(Table1[[#This Row],[Female Ballots]]/Table1[[#This Row],[Female Population]],"0.0%")</f>
        <v>0.18157147574692886</v>
      </c>
      <c r="W4567" s="130">
        <f>IFERROR(Table1[[#This Row],[Male Ballots]]/Table1[[#This Row],[Male Population]],"0.0%")</f>
        <v>0.13557516867044606</v>
      </c>
      <c r="X4567" s="130">
        <f>IFERROR(Table1[[#This Row],[Total Ballots]]/Table1[[#This Row],[Total Population]],"0.0%")</f>
        <v>0.15747194783642812</v>
      </c>
      <c r="Y4567" s="24">
        <f>Table1[[#This Row],[Female Ballots]]/Table1[[#This Row],[Female Voters]]</f>
        <v>0.37241030823648308</v>
      </c>
      <c r="Z4567" s="24">
        <f>Table1[[#This Row],[Male Ballots]]/Table1[[#This Row],[Male Voters]]</f>
        <v>0.35445111960677228</v>
      </c>
      <c r="AA4567" s="24">
        <f>Table1[[#This Row],[Total Ballots]]/Table1[[#This Row],[Total Voters]]</f>
        <v>0.36437352864242739</v>
      </c>
    </row>
    <row r="4568" spans="1:27" s="12" customFormat="1" x14ac:dyDescent="0.35">
      <c r="A4568" s="43" t="s">
        <v>56</v>
      </c>
      <c r="B4568" s="44">
        <v>2018</v>
      </c>
      <c r="C4568" s="17" t="s">
        <v>82</v>
      </c>
      <c r="D4568" s="44"/>
      <c r="E4568" s="45" t="s">
        <v>73</v>
      </c>
      <c r="F4568" s="49" t="s">
        <v>78</v>
      </c>
      <c r="G4568" s="50" t="s">
        <v>63</v>
      </c>
      <c r="H4568" s="66">
        <v>6099.0060000000003</v>
      </c>
      <c r="I4568" s="66">
        <v>6923.0190000000002</v>
      </c>
      <c r="J4568" s="66">
        <v>13022.025000000001</v>
      </c>
      <c r="K4568" s="66">
        <v>3506</v>
      </c>
      <c r="L4568" s="66">
        <v>3132</v>
      </c>
      <c r="M4568" s="66">
        <v>18</v>
      </c>
      <c r="N4568" s="66">
        <v>6656</v>
      </c>
      <c r="O4568" s="66">
        <v>1524</v>
      </c>
      <c r="P4568" s="66">
        <v>1362</v>
      </c>
      <c r="Q4568" s="66">
        <v>5</v>
      </c>
      <c r="R4568" s="73">
        <v>2891</v>
      </c>
      <c r="S4568" s="130">
        <f>IFERROR(Table1[[#This Row],[Female Voters]]/Table1[[#This Row],[Female Population]],"0.0%")</f>
        <v>0.57484777027600886</v>
      </c>
      <c r="T4568" s="130">
        <f>IFERROR(Table1[[#This Row],[Male Voters]]/Table1[[#This Row],[Male Population]],"0.0%")</f>
        <v>0.45240378511166873</v>
      </c>
      <c r="U4568" s="130">
        <f>IFERROR(Table1[[#This Row],[Total Voters]]/Table1[[#This Row],[Total Population]],"0.0%")</f>
        <v>0.51113402101439676</v>
      </c>
      <c r="V4568" s="130">
        <f>IFERROR(Table1[[#This Row],[Female Ballots]]/Table1[[#This Row],[Female Population]],"0.0%")</f>
        <v>0.24987678320041001</v>
      </c>
      <c r="W4568" s="130">
        <f>IFERROR(Table1[[#This Row],[Male Ballots]]/Table1[[#This Row],[Male Population]],"0.0%")</f>
        <v>0.19673497934932721</v>
      </c>
      <c r="X4568" s="130">
        <f>IFERROR(Table1[[#This Row],[Total Ballots]]/Table1[[#This Row],[Total Population]],"0.0%")</f>
        <v>0.22200848178374713</v>
      </c>
      <c r="Y4568" s="24">
        <f>Table1[[#This Row],[Female Ballots]]/Table1[[#This Row],[Female Voters]]</f>
        <v>0.43468339988590987</v>
      </c>
      <c r="Z4568" s="24">
        <f>Table1[[#This Row],[Male Ballots]]/Table1[[#This Row],[Male Voters]]</f>
        <v>0.43486590038314177</v>
      </c>
      <c r="AA4568" s="24">
        <f>Table1[[#This Row],[Total Ballots]]/Table1[[#This Row],[Total Voters]]</f>
        <v>0.43434495192307693</v>
      </c>
    </row>
    <row r="4569" spans="1:27" s="12" customFormat="1" x14ac:dyDescent="0.35">
      <c r="A4569" s="43" t="s">
        <v>56</v>
      </c>
      <c r="B4569" s="44">
        <v>2018</v>
      </c>
      <c r="C4569" s="17" t="s">
        <v>82</v>
      </c>
      <c r="D4569" s="44"/>
      <c r="E4569" s="45" t="s">
        <v>73</v>
      </c>
      <c r="F4569" s="49" t="s">
        <v>78</v>
      </c>
      <c r="G4569" s="50" t="s">
        <v>64</v>
      </c>
      <c r="H4569" s="66">
        <v>5743.0020000000004</v>
      </c>
      <c r="I4569" s="66">
        <v>6066.0030000000006</v>
      </c>
      <c r="J4569" s="66">
        <v>11809.005000000001</v>
      </c>
      <c r="K4569" s="66">
        <v>3050</v>
      </c>
      <c r="L4569" s="66">
        <v>2725</v>
      </c>
      <c r="M4569" s="66">
        <v>6</v>
      </c>
      <c r="N4569" s="66">
        <v>5781</v>
      </c>
      <c r="O4569" s="66">
        <v>1765</v>
      </c>
      <c r="P4569" s="66">
        <v>1612</v>
      </c>
      <c r="Q4569" s="66">
        <v>6</v>
      </c>
      <c r="R4569" s="73">
        <v>3383</v>
      </c>
      <c r="S4569" s="130">
        <f>IFERROR(Table1[[#This Row],[Female Voters]]/Table1[[#This Row],[Female Population]],"0.0%")</f>
        <v>0.53108113143613733</v>
      </c>
      <c r="T4569" s="130">
        <f>IFERROR(Table1[[#This Row],[Male Voters]]/Table1[[#This Row],[Male Population]],"0.0%")</f>
        <v>0.44922496741264384</v>
      </c>
      <c r="U4569" s="130">
        <f>IFERROR(Table1[[#This Row],[Total Voters]]/Table1[[#This Row],[Total Population]],"0.0%")</f>
        <v>0.48954166756640372</v>
      </c>
      <c r="V4569" s="130">
        <f>IFERROR(Table1[[#This Row],[Female Ballots]]/Table1[[#This Row],[Female Population]],"0.0%")</f>
        <v>0.30733055638845325</v>
      </c>
      <c r="W4569" s="130">
        <f>IFERROR(Table1[[#This Row],[Male Ballots]]/Table1[[#This Row],[Male Population]],"0.0%")</f>
        <v>0.26574335686942452</v>
      </c>
      <c r="X4569" s="130">
        <f>IFERROR(Table1[[#This Row],[Total Ballots]]/Table1[[#This Row],[Total Population]],"0.0%")</f>
        <v>0.28647629499691124</v>
      </c>
      <c r="Y4569" s="24">
        <f>Table1[[#This Row],[Female Ballots]]/Table1[[#This Row],[Female Voters]]</f>
        <v>0.57868852459016396</v>
      </c>
      <c r="Z4569" s="24">
        <f>Table1[[#This Row],[Male Ballots]]/Table1[[#This Row],[Male Voters]]</f>
        <v>0.5915596330275229</v>
      </c>
      <c r="AA4569" s="24">
        <f>Table1[[#This Row],[Total Ballots]]/Table1[[#This Row],[Total Voters]]</f>
        <v>0.58519287320532776</v>
      </c>
    </row>
    <row r="4570" spans="1:27" s="12" customFormat="1" x14ac:dyDescent="0.35">
      <c r="A4570" s="43" t="s">
        <v>56</v>
      </c>
      <c r="B4570" s="44">
        <v>2018</v>
      </c>
      <c r="C4570" s="17" t="s">
        <v>82</v>
      </c>
      <c r="D4570" s="44"/>
      <c r="E4570" s="45" t="s">
        <v>73</v>
      </c>
      <c r="F4570" s="49" t="s">
        <v>78</v>
      </c>
      <c r="G4570" s="50" t="s">
        <v>65</v>
      </c>
      <c r="H4570" s="66">
        <v>5156.991</v>
      </c>
      <c r="I4570" s="66">
        <v>5444.9959999999992</v>
      </c>
      <c r="J4570" s="66">
        <v>10601.987000000001</v>
      </c>
      <c r="K4570" s="66">
        <v>3065</v>
      </c>
      <c r="L4570" s="66">
        <v>2873</v>
      </c>
      <c r="M4570" s="66">
        <v>10</v>
      </c>
      <c r="N4570" s="66">
        <v>5948</v>
      </c>
      <c r="O4570" s="66">
        <v>2037</v>
      </c>
      <c r="P4570" s="66">
        <v>2016</v>
      </c>
      <c r="Q4570" s="66">
        <v>6</v>
      </c>
      <c r="R4570" s="73">
        <v>4059</v>
      </c>
      <c r="S4570" s="130">
        <f>IFERROR(Table1[[#This Row],[Female Voters]]/Table1[[#This Row],[Female Population]],"0.0%")</f>
        <v>0.59433883053121483</v>
      </c>
      <c r="T4570" s="130">
        <f>IFERROR(Table1[[#This Row],[Male Voters]]/Table1[[#This Row],[Male Population]],"0.0%")</f>
        <v>0.52764042434558267</v>
      </c>
      <c r="U4570" s="130">
        <f>IFERROR(Table1[[#This Row],[Total Voters]]/Table1[[#This Row],[Total Population]],"0.0%")</f>
        <v>0.561026909389721</v>
      </c>
      <c r="V4570" s="130">
        <f>IFERROR(Table1[[#This Row],[Female Ballots]]/Table1[[#This Row],[Female Population]],"0.0%")</f>
        <v>0.39499778068257246</v>
      </c>
      <c r="W4570" s="130">
        <f>IFERROR(Table1[[#This Row],[Male Ballots]]/Table1[[#This Row],[Male Population]],"0.0%")</f>
        <v>0.3702482058756334</v>
      </c>
      <c r="X4570" s="130">
        <f>IFERROR(Table1[[#This Row],[Total Ballots]]/Table1[[#This Row],[Total Population]],"0.0%")</f>
        <v>0.38285276146820402</v>
      </c>
      <c r="Y4570" s="24">
        <f>Table1[[#This Row],[Female Ballots]]/Table1[[#This Row],[Female Voters]]</f>
        <v>0.66460032626427401</v>
      </c>
      <c r="Z4570" s="24">
        <f>Table1[[#This Row],[Male Ballots]]/Table1[[#This Row],[Male Voters]]</f>
        <v>0.70170553428471982</v>
      </c>
      <c r="AA4570" s="24">
        <f>Table1[[#This Row],[Total Ballots]]/Table1[[#This Row],[Total Voters]]</f>
        <v>0.68241425689307333</v>
      </c>
    </row>
    <row r="4571" spans="1:27" s="12" customFormat="1" x14ac:dyDescent="0.35">
      <c r="A4571" s="43" t="s">
        <v>56</v>
      </c>
      <c r="B4571" s="44">
        <v>2018</v>
      </c>
      <c r="C4571" s="17" t="s">
        <v>82</v>
      </c>
      <c r="D4571" s="44"/>
      <c r="E4571" s="45" t="s">
        <v>73</v>
      </c>
      <c r="F4571" s="49" t="s">
        <v>78</v>
      </c>
      <c r="G4571" s="50" t="s">
        <v>66</v>
      </c>
      <c r="H4571" s="66">
        <v>5235.982</v>
      </c>
      <c r="I4571" s="66">
        <v>5416.9830000000002</v>
      </c>
      <c r="J4571" s="66">
        <v>10652.965</v>
      </c>
      <c r="K4571" s="66">
        <v>3800</v>
      </c>
      <c r="L4571" s="66">
        <v>3663</v>
      </c>
      <c r="M4571" s="66">
        <v>14</v>
      </c>
      <c r="N4571" s="66">
        <v>7477</v>
      </c>
      <c r="O4571" s="66">
        <v>2998</v>
      </c>
      <c r="P4571" s="66">
        <v>2851</v>
      </c>
      <c r="Q4571" s="66">
        <v>8</v>
      </c>
      <c r="R4571" s="73">
        <v>5857</v>
      </c>
      <c r="S4571" s="130">
        <f>IFERROR(Table1[[#This Row],[Female Voters]]/Table1[[#This Row],[Female Population]],"0.0%")</f>
        <v>0.72574733832163674</v>
      </c>
      <c r="T4571" s="130">
        <f>IFERROR(Table1[[#This Row],[Male Voters]]/Table1[[#This Row],[Male Population]],"0.0%")</f>
        <v>0.67620666337701263</v>
      </c>
      <c r="U4571" s="130">
        <f>IFERROR(Table1[[#This Row],[Total Voters]]/Table1[[#This Row],[Total Population]],"0.0%")</f>
        <v>0.70187032436509456</v>
      </c>
      <c r="V4571" s="130">
        <f>IFERROR(Table1[[#This Row],[Female Ballots]]/Table1[[#This Row],[Female Population]],"0.0%")</f>
        <v>0.57257645270743862</v>
      </c>
      <c r="W4571" s="130">
        <f>IFERROR(Table1[[#This Row],[Male Ballots]]/Table1[[#This Row],[Male Population]],"0.0%")</f>
        <v>0.52630772516731172</v>
      </c>
      <c r="X4571" s="130">
        <f>IFERROR(Table1[[#This Row],[Total Ballots]]/Table1[[#This Row],[Total Population]],"0.0%")</f>
        <v>0.54979998526231899</v>
      </c>
      <c r="Y4571" s="24">
        <f>Table1[[#This Row],[Female Ballots]]/Table1[[#This Row],[Female Voters]]</f>
        <v>0.78894736842105262</v>
      </c>
      <c r="Z4571" s="24">
        <f>Table1[[#This Row],[Male Ballots]]/Table1[[#This Row],[Male Voters]]</f>
        <v>0.7783237783237783</v>
      </c>
      <c r="AA4571" s="24">
        <f>Table1[[#This Row],[Total Ballots]]/Table1[[#This Row],[Total Voters]]</f>
        <v>0.7833355623913334</v>
      </c>
    </row>
    <row r="4572" spans="1:27" s="12" customFormat="1" x14ac:dyDescent="0.35">
      <c r="A4572" s="43" t="s">
        <v>56</v>
      </c>
      <c r="B4572" s="44">
        <v>2018</v>
      </c>
      <c r="C4572" s="17" t="s">
        <v>82</v>
      </c>
      <c r="D4572" s="44"/>
      <c r="E4572" s="45" t="s">
        <v>73</v>
      </c>
      <c r="F4572" s="49" t="s">
        <v>78</v>
      </c>
      <c r="G4572" s="50" t="s">
        <v>67</v>
      </c>
      <c r="H4572" s="66">
        <v>7016.9655999999995</v>
      </c>
      <c r="I4572" s="66">
        <v>6537.9686000000002</v>
      </c>
      <c r="J4572" s="66">
        <v>13554.932999999999</v>
      </c>
      <c r="K4572" s="66">
        <v>5649</v>
      </c>
      <c r="L4572" s="66">
        <v>5267</v>
      </c>
      <c r="M4572" s="66">
        <v>9</v>
      </c>
      <c r="N4572" s="66">
        <v>10925</v>
      </c>
      <c r="O4572" s="66">
        <v>4712</v>
      </c>
      <c r="P4572" s="66">
        <v>4519</v>
      </c>
      <c r="Q4572" s="66">
        <v>5</v>
      </c>
      <c r="R4572" s="73">
        <v>9236</v>
      </c>
      <c r="S4572" s="130">
        <f>IFERROR(Table1[[#This Row],[Female Voters]]/Table1[[#This Row],[Female Population]],"0.0%")</f>
        <v>0.80504883763431878</v>
      </c>
      <c r="T4572" s="130">
        <f>IFERROR(Table1[[#This Row],[Male Voters]]/Table1[[#This Row],[Male Population]],"0.0%")</f>
        <v>0.80560191127256253</v>
      </c>
      <c r="U4572" s="130">
        <f>IFERROR(Table1[[#This Row],[Total Voters]]/Table1[[#This Row],[Total Population]],"0.0%")</f>
        <v>0.80597963855667898</v>
      </c>
      <c r="V4572" s="130">
        <f>IFERROR(Table1[[#This Row],[Female Ballots]]/Table1[[#This Row],[Female Population]],"0.0%")</f>
        <v>0.67151533420656928</v>
      </c>
      <c r="W4572" s="130">
        <f>IFERROR(Table1[[#This Row],[Male Ballots]]/Table1[[#This Row],[Male Population]],"0.0%")</f>
        <v>0.69119328593899942</v>
      </c>
      <c r="X4572" s="130">
        <f>IFERROR(Table1[[#This Row],[Total Ballots]]/Table1[[#This Row],[Total Population]],"0.0%")</f>
        <v>0.68137555530521621</v>
      </c>
      <c r="Y4572" s="24">
        <f>Table1[[#This Row],[Female Ballots]]/Table1[[#This Row],[Female Voters]]</f>
        <v>0.83412993450168171</v>
      </c>
      <c r="Z4572" s="24">
        <f>Table1[[#This Row],[Male Ballots]]/Table1[[#This Row],[Male Voters]]</f>
        <v>0.85798367191949876</v>
      </c>
      <c r="AA4572" s="24">
        <f>Table1[[#This Row],[Total Ballots]]/Table1[[#This Row],[Total Voters]]</f>
        <v>0.84540045766590388</v>
      </c>
    </row>
    <row r="4573" spans="1:27" s="12" customFormat="1" x14ac:dyDescent="0.35">
      <c r="A4573" s="43" t="s">
        <v>54</v>
      </c>
      <c r="B4573" s="44">
        <v>2018</v>
      </c>
      <c r="C4573" s="17" t="s">
        <v>82</v>
      </c>
      <c r="D4573" s="44"/>
      <c r="E4573" s="45" t="s">
        <v>73</v>
      </c>
      <c r="F4573" s="49" t="s">
        <v>78</v>
      </c>
      <c r="G4573" s="50" t="s">
        <v>79</v>
      </c>
      <c r="H4573" s="66">
        <v>28911.9938</v>
      </c>
      <c r="I4573" s="66">
        <v>30417.992799999996</v>
      </c>
      <c r="J4573" s="66">
        <v>59329.986100000002</v>
      </c>
      <c r="K4573" s="66">
        <v>22219</v>
      </c>
      <c r="L4573" s="66">
        <v>20223</v>
      </c>
      <c r="M4573" s="66">
        <v>324</v>
      </c>
      <c r="N4573" s="66">
        <v>42766</v>
      </c>
      <c r="O4573" s="66">
        <v>15128</v>
      </c>
      <c r="P4573" s="66">
        <v>13604</v>
      </c>
      <c r="Q4573" s="66">
        <v>171</v>
      </c>
      <c r="R4573" s="73">
        <v>28903</v>
      </c>
      <c r="S4573" s="130">
        <f>IFERROR(Table1[[#This Row],[Female Voters]]/Table1[[#This Row],[Female Population]],"0.0%")</f>
        <v>0.76850459202851651</v>
      </c>
      <c r="T4573" s="130">
        <f>IFERROR(Table1[[#This Row],[Male Voters]]/Table1[[#This Row],[Male Population]],"0.0%")</f>
        <v>0.66483676727019292</v>
      </c>
      <c r="U4573" s="130">
        <f>IFERROR(Table1[[#This Row],[Total Voters]]/Table1[[#This Row],[Total Population]],"0.0%")</f>
        <v>0.7208159450419962</v>
      </c>
      <c r="V4573" s="130">
        <f>IFERROR(Table1[[#This Row],[Female Ballots]]/Table1[[#This Row],[Female Population]],"0.0%")</f>
        <v>0.52324305631249823</v>
      </c>
      <c r="W4573" s="130">
        <f>IFERROR(Table1[[#This Row],[Male Ballots]]/Table1[[#This Row],[Male Population]],"0.0%")</f>
        <v>0.44723529555178282</v>
      </c>
      <c r="X4573" s="130">
        <f>IFERROR(Table1[[#This Row],[Total Ballots]]/Table1[[#This Row],[Total Population]],"0.0%")</f>
        <v>0.4871566959628868</v>
      </c>
      <c r="Y4573" s="24">
        <f>Table1[[#This Row],[Female Ballots]]/Table1[[#This Row],[Female Voters]]</f>
        <v>0.68085872451505469</v>
      </c>
      <c r="Z4573" s="24">
        <f>Table1[[#This Row],[Male Ballots]]/Table1[[#This Row],[Male Voters]]</f>
        <v>0.67269940167136433</v>
      </c>
      <c r="AA4573" s="24">
        <f>Table1[[#This Row],[Total Ballots]]/Table1[[#This Row],[Total Voters]]</f>
        <v>0.67584062105410836</v>
      </c>
    </row>
    <row r="4574" spans="1:27" s="12" customFormat="1" x14ac:dyDescent="0.35">
      <c r="A4574" s="43" t="s">
        <v>54</v>
      </c>
      <c r="B4574" s="44">
        <v>2018</v>
      </c>
      <c r="C4574" s="17" t="s">
        <v>82</v>
      </c>
      <c r="D4574" s="44"/>
      <c r="E4574" s="45" t="s">
        <v>73</v>
      </c>
      <c r="F4574" s="49" t="s">
        <v>78</v>
      </c>
      <c r="G4574" s="50" t="s">
        <v>62</v>
      </c>
      <c r="H4574" s="66">
        <v>2470.0002000000004</v>
      </c>
      <c r="I4574" s="66">
        <v>2870.0009</v>
      </c>
      <c r="J4574" s="66">
        <v>5340.0011000000004</v>
      </c>
      <c r="K4574" s="66">
        <v>1477</v>
      </c>
      <c r="L4574" s="66">
        <v>1472</v>
      </c>
      <c r="M4574" s="66">
        <v>71</v>
      </c>
      <c r="N4574" s="66">
        <v>3020</v>
      </c>
      <c r="O4574" s="66">
        <v>608</v>
      </c>
      <c r="P4574" s="66">
        <v>502</v>
      </c>
      <c r="Q4574" s="66">
        <v>28</v>
      </c>
      <c r="R4574" s="73">
        <v>1138</v>
      </c>
      <c r="S4574" s="130">
        <f>IFERROR(Table1[[#This Row],[Female Voters]]/Table1[[#This Row],[Female Population]],"0.0%")</f>
        <v>0.59797566008294245</v>
      </c>
      <c r="T4574" s="130">
        <f>IFERROR(Table1[[#This Row],[Male Voters]]/Table1[[#This Row],[Male Population]],"0.0%")</f>
        <v>0.51289182522555998</v>
      </c>
      <c r="U4574" s="130">
        <f>IFERROR(Table1[[#This Row],[Total Voters]]/Table1[[#This Row],[Total Population]],"0.0%")</f>
        <v>0.56554295466343629</v>
      </c>
      <c r="V4574" s="130">
        <f>IFERROR(Table1[[#This Row],[Female Ballots]]/Table1[[#This Row],[Female Population]],"0.0%")</f>
        <v>0.2461538262223622</v>
      </c>
      <c r="W4574" s="130">
        <f>IFERROR(Table1[[#This Row],[Male Ballots]]/Table1[[#This Row],[Male Population]],"0.0%")</f>
        <v>0.17491283713534725</v>
      </c>
      <c r="X4574" s="130">
        <f>IFERROR(Table1[[#This Row],[Total Ballots]]/Table1[[#This Row],[Total Population]],"0.0%")</f>
        <v>0.21310857033344055</v>
      </c>
      <c r="Y4574" s="24">
        <f>Table1[[#This Row],[Female Ballots]]/Table1[[#This Row],[Female Voters]]</f>
        <v>0.4116452268111036</v>
      </c>
      <c r="Z4574" s="24">
        <f>Table1[[#This Row],[Male Ballots]]/Table1[[#This Row],[Male Voters]]</f>
        <v>0.34103260869565216</v>
      </c>
      <c r="AA4574" s="24">
        <f>Table1[[#This Row],[Total Ballots]]/Table1[[#This Row],[Total Voters]]</f>
        <v>0.37682119205298015</v>
      </c>
    </row>
    <row r="4575" spans="1:27" s="12" customFormat="1" x14ac:dyDescent="0.35">
      <c r="A4575" s="43" t="s">
        <v>54</v>
      </c>
      <c r="B4575" s="44">
        <v>2018</v>
      </c>
      <c r="C4575" s="17" t="s">
        <v>82</v>
      </c>
      <c r="D4575" s="44"/>
      <c r="E4575" s="45" t="s">
        <v>73</v>
      </c>
      <c r="F4575" s="49" t="s">
        <v>78</v>
      </c>
      <c r="G4575" s="50" t="s">
        <v>63</v>
      </c>
      <c r="H4575" s="66">
        <v>3920</v>
      </c>
      <c r="I4575" s="66">
        <v>4595</v>
      </c>
      <c r="J4575" s="66">
        <v>8515.0010000000002</v>
      </c>
      <c r="K4575" s="66">
        <v>2742</v>
      </c>
      <c r="L4575" s="66">
        <v>2591</v>
      </c>
      <c r="M4575" s="66">
        <v>36</v>
      </c>
      <c r="N4575" s="66">
        <v>5369</v>
      </c>
      <c r="O4575" s="66">
        <v>1184</v>
      </c>
      <c r="P4575" s="66">
        <v>1102</v>
      </c>
      <c r="Q4575" s="66">
        <v>16</v>
      </c>
      <c r="R4575" s="73">
        <v>2302</v>
      </c>
      <c r="S4575" s="130">
        <f>IFERROR(Table1[[#This Row],[Female Voters]]/Table1[[#This Row],[Female Population]],"0.0%")</f>
        <v>0.69948979591836735</v>
      </c>
      <c r="T4575" s="130">
        <f>IFERROR(Table1[[#This Row],[Male Voters]]/Table1[[#This Row],[Male Population]],"0.0%")</f>
        <v>0.56387377584330789</v>
      </c>
      <c r="U4575" s="130">
        <f>IFERROR(Table1[[#This Row],[Total Voters]]/Table1[[#This Row],[Total Population]],"0.0%")</f>
        <v>0.63053427709521115</v>
      </c>
      <c r="V4575" s="130">
        <f>IFERROR(Table1[[#This Row],[Female Ballots]]/Table1[[#This Row],[Female Population]],"0.0%")</f>
        <v>0.30204081632653063</v>
      </c>
      <c r="W4575" s="130">
        <f>IFERROR(Table1[[#This Row],[Male Ballots]]/Table1[[#This Row],[Male Population]],"0.0%")</f>
        <v>0.2398258977149075</v>
      </c>
      <c r="X4575" s="130">
        <f>IFERROR(Table1[[#This Row],[Total Ballots]]/Table1[[#This Row],[Total Population]],"0.0%")</f>
        <v>0.27034641569625184</v>
      </c>
      <c r="Y4575" s="24">
        <f>Table1[[#This Row],[Female Ballots]]/Table1[[#This Row],[Female Voters]]</f>
        <v>0.43180160466812545</v>
      </c>
      <c r="Z4575" s="24">
        <f>Table1[[#This Row],[Male Ballots]]/Table1[[#This Row],[Male Voters]]</f>
        <v>0.42531840988035508</v>
      </c>
      <c r="AA4575" s="24">
        <f>Table1[[#This Row],[Total Ballots]]/Table1[[#This Row],[Total Voters]]</f>
        <v>0.42875768299497113</v>
      </c>
    </row>
    <row r="4576" spans="1:27" s="12" customFormat="1" x14ac:dyDescent="0.35">
      <c r="A4576" s="43" t="s">
        <v>54</v>
      </c>
      <c r="B4576" s="44">
        <v>2018</v>
      </c>
      <c r="C4576" s="17" t="s">
        <v>82</v>
      </c>
      <c r="D4576" s="44"/>
      <c r="E4576" s="45" t="s">
        <v>73</v>
      </c>
      <c r="F4576" s="49" t="s">
        <v>78</v>
      </c>
      <c r="G4576" s="50" t="s">
        <v>64</v>
      </c>
      <c r="H4576" s="66">
        <v>4146.9979999999996</v>
      </c>
      <c r="I4576" s="66">
        <v>4808.9989999999998</v>
      </c>
      <c r="J4576" s="66">
        <v>8955.9969999999994</v>
      </c>
      <c r="K4576" s="66">
        <v>2822</v>
      </c>
      <c r="L4576" s="66">
        <v>2569</v>
      </c>
      <c r="M4576" s="66">
        <v>47</v>
      </c>
      <c r="N4576" s="66">
        <v>5438</v>
      </c>
      <c r="O4576" s="66">
        <v>1583</v>
      </c>
      <c r="P4576" s="66">
        <v>1400</v>
      </c>
      <c r="Q4576" s="66">
        <v>23</v>
      </c>
      <c r="R4576" s="73">
        <v>3006</v>
      </c>
      <c r="S4576" s="130">
        <f>IFERROR(Table1[[#This Row],[Female Voters]]/Table1[[#This Row],[Female Population]],"0.0%")</f>
        <v>0.68049225005654701</v>
      </c>
      <c r="T4576" s="130">
        <f>IFERROR(Table1[[#This Row],[Male Voters]]/Table1[[#This Row],[Male Population]],"0.0%")</f>
        <v>0.53420680686354893</v>
      </c>
      <c r="U4576" s="130">
        <f>IFERROR(Table1[[#This Row],[Total Voters]]/Table1[[#This Row],[Total Population]],"0.0%")</f>
        <v>0.60719091352978349</v>
      </c>
      <c r="V4576" s="130">
        <f>IFERROR(Table1[[#This Row],[Female Ballots]]/Table1[[#This Row],[Female Population]],"0.0%")</f>
        <v>0.38172191064476041</v>
      </c>
      <c r="W4576" s="130">
        <f>IFERROR(Table1[[#This Row],[Male Ballots]]/Table1[[#This Row],[Male Population]],"0.0%")</f>
        <v>0.29112087567495859</v>
      </c>
      <c r="X4576" s="130">
        <f>IFERROR(Table1[[#This Row],[Total Ballots]]/Table1[[#This Row],[Total Population]],"0.0%")</f>
        <v>0.33564102355103514</v>
      </c>
      <c r="Y4576" s="24">
        <f>Table1[[#This Row],[Female Ballots]]/Table1[[#This Row],[Female Voters]]</f>
        <v>0.56094968107725018</v>
      </c>
      <c r="Z4576" s="24">
        <f>Table1[[#This Row],[Male Ballots]]/Table1[[#This Row],[Male Voters]]</f>
        <v>0.54495912806539515</v>
      </c>
      <c r="AA4576" s="24">
        <f>Table1[[#This Row],[Total Ballots]]/Table1[[#This Row],[Total Voters]]</f>
        <v>0.55277675616035304</v>
      </c>
    </row>
    <row r="4577" spans="1:27" s="12" customFormat="1" x14ac:dyDescent="0.35">
      <c r="A4577" s="43" t="s">
        <v>54</v>
      </c>
      <c r="B4577" s="44">
        <v>2018</v>
      </c>
      <c r="C4577" s="17" t="s">
        <v>82</v>
      </c>
      <c r="D4577" s="44"/>
      <c r="E4577" s="45" t="s">
        <v>73</v>
      </c>
      <c r="F4577" s="49" t="s">
        <v>78</v>
      </c>
      <c r="G4577" s="50" t="s">
        <v>65</v>
      </c>
      <c r="H4577" s="66">
        <v>4435.9989999999998</v>
      </c>
      <c r="I4577" s="66">
        <v>4841.9969999999994</v>
      </c>
      <c r="J4577" s="66">
        <v>9277.9969999999994</v>
      </c>
      <c r="K4577" s="66">
        <v>3234</v>
      </c>
      <c r="L4577" s="66">
        <v>2861</v>
      </c>
      <c r="M4577" s="66">
        <v>45</v>
      </c>
      <c r="N4577" s="66">
        <v>6140</v>
      </c>
      <c r="O4577" s="66">
        <v>2106</v>
      </c>
      <c r="P4577" s="66">
        <v>1881</v>
      </c>
      <c r="Q4577" s="66">
        <v>18</v>
      </c>
      <c r="R4577" s="73">
        <v>4005</v>
      </c>
      <c r="S4577" s="130">
        <f>IFERROR(Table1[[#This Row],[Female Voters]]/Table1[[#This Row],[Female Population]],"0.0%")</f>
        <v>0.72903533116215768</v>
      </c>
      <c r="T4577" s="130">
        <f>IFERROR(Table1[[#This Row],[Male Voters]]/Table1[[#This Row],[Male Population]],"0.0%")</f>
        <v>0.59087190677730705</v>
      </c>
      <c r="U4577" s="130">
        <f>IFERROR(Table1[[#This Row],[Total Voters]]/Table1[[#This Row],[Total Population]],"0.0%")</f>
        <v>0.6617807701382098</v>
      </c>
      <c r="V4577" s="130">
        <f>IFERROR(Table1[[#This Row],[Female Ballots]]/Table1[[#This Row],[Female Population]],"0.0%")</f>
        <v>0.47475213587739767</v>
      </c>
      <c r="W4577" s="130">
        <f>IFERROR(Table1[[#This Row],[Male Ballots]]/Table1[[#This Row],[Male Population]],"0.0%")</f>
        <v>0.38847607712272442</v>
      </c>
      <c r="X4577" s="130">
        <f>IFERROR(Table1[[#This Row],[Total Ballots]]/Table1[[#This Row],[Total Population]],"0.0%")</f>
        <v>0.431666446971259</v>
      </c>
      <c r="Y4577" s="24">
        <f>Table1[[#This Row],[Female Ballots]]/Table1[[#This Row],[Female Voters]]</f>
        <v>0.65120593692022266</v>
      </c>
      <c r="Z4577" s="24">
        <f>Table1[[#This Row],[Male Ballots]]/Table1[[#This Row],[Male Voters]]</f>
        <v>0.65746242572527092</v>
      </c>
      <c r="AA4577" s="24">
        <f>Table1[[#This Row],[Total Ballots]]/Table1[[#This Row],[Total Voters]]</f>
        <v>0.65228013029315957</v>
      </c>
    </row>
    <row r="4578" spans="1:27" s="12" customFormat="1" x14ac:dyDescent="0.35">
      <c r="A4578" s="43" t="s">
        <v>54</v>
      </c>
      <c r="B4578" s="44">
        <v>2018</v>
      </c>
      <c r="C4578" s="17" t="s">
        <v>82</v>
      </c>
      <c r="D4578" s="44"/>
      <c r="E4578" s="45" t="s">
        <v>73</v>
      </c>
      <c r="F4578" s="49" t="s">
        <v>78</v>
      </c>
      <c r="G4578" s="50" t="s">
        <v>66</v>
      </c>
      <c r="H4578" s="66">
        <v>5689.9989999999998</v>
      </c>
      <c r="I4578" s="66">
        <v>5685.9979999999996</v>
      </c>
      <c r="J4578" s="66">
        <v>11375.995999999999</v>
      </c>
      <c r="K4578" s="66">
        <v>4780</v>
      </c>
      <c r="L4578" s="66">
        <v>4171</v>
      </c>
      <c r="M4578" s="66">
        <v>49</v>
      </c>
      <c r="N4578" s="66">
        <v>9000</v>
      </c>
      <c r="O4578" s="66">
        <v>3723</v>
      </c>
      <c r="P4578" s="66">
        <v>3158</v>
      </c>
      <c r="Q4578" s="66">
        <v>30</v>
      </c>
      <c r="R4578" s="73">
        <v>6911</v>
      </c>
      <c r="S4578" s="130">
        <f>IFERROR(Table1[[#This Row],[Female Voters]]/Table1[[#This Row],[Female Population]],"0.0%")</f>
        <v>0.84007044640956885</v>
      </c>
      <c r="T4578" s="130">
        <f>IFERROR(Table1[[#This Row],[Male Voters]]/Table1[[#This Row],[Male Population]],"0.0%")</f>
        <v>0.73355636073034147</v>
      </c>
      <c r="U4578" s="130">
        <f>IFERROR(Table1[[#This Row],[Total Voters]]/Table1[[#This Row],[Total Population]],"0.0%")</f>
        <v>0.79113951868478161</v>
      </c>
      <c r="V4578" s="130">
        <f>IFERROR(Table1[[#This Row],[Female Ballots]]/Table1[[#This Row],[Female Population]],"0.0%")</f>
        <v>0.65430591464075827</v>
      </c>
      <c r="W4578" s="130">
        <f>IFERROR(Table1[[#This Row],[Male Ballots]]/Table1[[#This Row],[Male Population]],"0.0%")</f>
        <v>0.55539942152635302</v>
      </c>
      <c r="X4578" s="130">
        <f>IFERROR(Table1[[#This Row],[Total Ballots]]/Table1[[#This Row],[Total Population]],"0.0%")</f>
        <v>0.60750724595894734</v>
      </c>
      <c r="Y4578" s="24">
        <f>Table1[[#This Row],[Female Ballots]]/Table1[[#This Row],[Female Voters]]</f>
        <v>0.77887029288702925</v>
      </c>
      <c r="Z4578" s="24">
        <f>Table1[[#This Row],[Male Ballots]]/Table1[[#This Row],[Male Voters]]</f>
        <v>0.75713258211460077</v>
      </c>
      <c r="AA4578" s="24">
        <f>Table1[[#This Row],[Total Ballots]]/Table1[[#This Row],[Total Voters]]</f>
        <v>0.76788888888888884</v>
      </c>
    </row>
    <row r="4579" spans="1:27" s="12" customFormat="1" x14ac:dyDescent="0.35">
      <c r="A4579" s="43" t="s">
        <v>54</v>
      </c>
      <c r="B4579" s="44">
        <v>2018</v>
      </c>
      <c r="C4579" s="17" t="s">
        <v>82</v>
      </c>
      <c r="D4579" s="44"/>
      <c r="E4579" s="45" t="s">
        <v>73</v>
      </c>
      <c r="F4579" s="49" t="s">
        <v>78</v>
      </c>
      <c r="G4579" s="50" t="s">
        <v>67</v>
      </c>
      <c r="H4579" s="66">
        <v>8248.9975999999988</v>
      </c>
      <c r="I4579" s="66">
        <v>7615.9978999999994</v>
      </c>
      <c r="J4579" s="66">
        <v>15864.993999999999</v>
      </c>
      <c r="K4579" s="66">
        <v>7164</v>
      </c>
      <c r="L4579" s="66">
        <v>6559</v>
      </c>
      <c r="M4579" s="66">
        <v>76</v>
      </c>
      <c r="N4579" s="66">
        <v>13799</v>
      </c>
      <c r="O4579" s="66">
        <v>5924</v>
      </c>
      <c r="P4579" s="66">
        <v>5561</v>
      </c>
      <c r="Q4579" s="66">
        <v>56</v>
      </c>
      <c r="R4579" s="73">
        <v>11541</v>
      </c>
      <c r="S4579" s="130">
        <f>IFERROR(Table1[[#This Row],[Female Voters]]/Table1[[#This Row],[Female Population]],"0.0%")</f>
        <v>0.86846915799805802</v>
      </c>
      <c r="T4579" s="130">
        <f>IFERROR(Table1[[#This Row],[Male Voters]]/Table1[[#This Row],[Male Population]],"0.0%")</f>
        <v>0.86121347276106797</v>
      </c>
      <c r="U4579" s="130">
        <f>IFERROR(Table1[[#This Row],[Total Voters]]/Table1[[#This Row],[Total Population]],"0.0%")</f>
        <v>0.86977656594134234</v>
      </c>
      <c r="V4579" s="130">
        <f>IFERROR(Table1[[#This Row],[Female Ballots]]/Table1[[#This Row],[Female Population]],"0.0%")</f>
        <v>0.71814786320219093</v>
      </c>
      <c r="W4579" s="130">
        <f>IFERROR(Table1[[#This Row],[Male Ballots]]/Table1[[#This Row],[Male Population]],"0.0%")</f>
        <v>0.73017352066234165</v>
      </c>
      <c r="X4579" s="130">
        <f>IFERROR(Table1[[#This Row],[Total Ballots]]/Table1[[#This Row],[Total Population]],"0.0%")</f>
        <v>0.72745063754830297</v>
      </c>
      <c r="Y4579" s="24">
        <f>Table1[[#This Row],[Female Ballots]]/Table1[[#This Row],[Female Voters]]</f>
        <v>0.82691233947515352</v>
      </c>
      <c r="Z4579" s="24">
        <f>Table1[[#This Row],[Male Ballots]]/Table1[[#This Row],[Male Voters]]</f>
        <v>0.84784265894191191</v>
      </c>
      <c r="AA4579" s="24">
        <f>Table1[[#This Row],[Total Ballots]]/Table1[[#This Row],[Total Voters]]</f>
        <v>0.83636495398217259</v>
      </c>
    </row>
    <row r="4580" spans="1:27" s="12" customFormat="1" x14ac:dyDescent="0.35">
      <c r="A4580" s="43" t="s">
        <v>30</v>
      </c>
      <c r="B4580" s="44">
        <v>2018</v>
      </c>
      <c r="C4580" s="17" t="s">
        <v>82</v>
      </c>
      <c r="D4580" s="44"/>
      <c r="E4580" s="45" t="s">
        <v>74</v>
      </c>
      <c r="F4580" s="49" t="s">
        <v>78</v>
      </c>
      <c r="G4580" s="50" t="s">
        <v>79</v>
      </c>
      <c r="H4580" s="66">
        <v>35252.984100000001</v>
      </c>
      <c r="I4580" s="66">
        <v>34107.014600000002</v>
      </c>
      <c r="J4580" s="66">
        <v>69360.000499999995</v>
      </c>
      <c r="K4580" s="66">
        <v>29391</v>
      </c>
      <c r="L4580" s="66">
        <v>26649</v>
      </c>
      <c r="M4580" s="66">
        <v>2</v>
      </c>
      <c r="N4580" s="66">
        <v>56042</v>
      </c>
      <c r="O4580" s="66">
        <v>22610</v>
      </c>
      <c r="P4580" s="66">
        <v>19903</v>
      </c>
      <c r="Q4580" s="66">
        <v>2</v>
      </c>
      <c r="R4580" s="73">
        <v>42515</v>
      </c>
      <c r="S4580" s="130">
        <f>IFERROR(Table1[[#This Row],[Female Voters]]/Table1[[#This Row],[Female Population]],"0.0%")</f>
        <v>0.83371665549300267</v>
      </c>
      <c r="T4580" s="130">
        <f>IFERROR(Table1[[#This Row],[Male Voters]]/Table1[[#This Row],[Male Population]],"0.0%")</f>
        <v>0.78133487531916668</v>
      </c>
      <c r="U4580" s="130">
        <f>IFERROR(Table1[[#This Row],[Total Voters]]/Table1[[#This Row],[Total Population]],"0.0%")</f>
        <v>0.80798730674749641</v>
      </c>
      <c r="V4580" s="130">
        <f>IFERROR(Table1[[#This Row],[Female Ballots]]/Table1[[#This Row],[Female Population]],"0.0%")</f>
        <v>0.64136414482994075</v>
      </c>
      <c r="W4580" s="130">
        <f>IFERROR(Table1[[#This Row],[Male Ballots]]/Table1[[#This Row],[Male Population]],"0.0%")</f>
        <v>0.58354564987344271</v>
      </c>
      <c r="X4580" s="130">
        <f>IFERROR(Table1[[#This Row],[Total Ballots]]/Table1[[#This Row],[Total Population]],"0.0%")</f>
        <v>0.61296135659629936</v>
      </c>
      <c r="Y4580" s="24">
        <f>Table1[[#This Row],[Female Ballots]]/Table1[[#This Row],[Female Voters]]</f>
        <v>0.76928311387839809</v>
      </c>
      <c r="Z4580" s="24">
        <f>Table1[[#This Row],[Male Ballots]]/Table1[[#This Row],[Male Voters]]</f>
        <v>0.74685729295658376</v>
      </c>
      <c r="AA4580" s="24">
        <f>Table1[[#This Row],[Total Ballots]]/Table1[[#This Row],[Total Voters]]</f>
        <v>0.75862745797794506</v>
      </c>
    </row>
    <row r="4581" spans="1:27" s="12" customFormat="1" x14ac:dyDescent="0.35">
      <c r="A4581" s="43" t="s">
        <v>30</v>
      </c>
      <c r="B4581" s="44">
        <v>2018</v>
      </c>
      <c r="C4581" s="17" t="s">
        <v>82</v>
      </c>
      <c r="D4581" s="44"/>
      <c r="E4581" s="45" t="s">
        <v>74</v>
      </c>
      <c r="F4581" s="49" t="s">
        <v>78</v>
      </c>
      <c r="G4581" s="50" t="s">
        <v>62</v>
      </c>
      <c r="H4581" s="66">
        <v>3064.0051000000003</v>
      </c>
      <c r="I4581" s="66">
        <v>3779.0262999999995</v>
      </c>
      <c r="J4581" s="66">
        <v>6843.0314999999991</v>
      </c>
      <c r="K4581" s="66">
        <v>1771</v>
      </c>
      <c r="L4581" s="66">
        <v>1643</v>
      </c>
      <c r="M4581" s="66"/>
      <c r="N4581" s="66">
        <v>3414</v>
      </c>
      <c r="O4581" s="66">
        <v>899</v>
      </c>
      <c r="P4581" s="66">
        <v>730</v>
      </c>
      <c r="Q4581" s="66"/>
      <c r="R4581" s="73">
        <v>1629</v>
      </c>
      <c r="S4581" s="130">
        <f>IFERROR(Table1[[#This Row],[Female Voters]]/Table1[[#This Row],[Female Population]],"0.0%")</f>
        <v>0.57800164888759475</v>
      </c>
      <c r="T4581" s="130">
        <f>IFERROR(Table1[[#This Row],[Male Voters]]/Table1[[#This Row],[Male Population]],"0.0%")</f>
        <v>0.43476807769239401</v>
      </c>
      <c r="U4581" s="130">
        <f>IFERROR(Table1[[#This Row],[Total Voters]]/Table1[[#This Row],[Total Population]],"0.0%")</f>
        <v>0.49890169291197922</v>
      </c>
      <c r="V4581" s="130">
        <f>IFERROR(Table1[[#This Row],[Female Ballots]]/Table1[[#This Row],[Female Population]],"0.0%")</f>
        <v>0.29340682233198628</v>
      </c>
      <c r="W4581" s="130">
        <f>IFERROR(Table1[[#This Row],[Male Ballots]]/Table1[[#This Row],[Male Population]],"0.0%")</f>
        <v>0.19317145265699795</v>
      </c>
      <c r="X4581" s="130">
        <f>IFERROR(Table1[[#This Row],[Total Ballots]]/Table1[[#This Row],[Total Population]],"0.0%")</f>
        <v>0.23805238950017987</v>
      </c>
      <c r="Y4581" s="24">
        <f>Table1[[#This Row],[Female Ballots]]/Table1[[#This Row],[Female Voters]]</f>
        <v>0.50762281197063808</v>
      </c>
      <c r="Z4581" s="24">
        <f>Table1[[#This Row],[Male Ballots]]/Table1[[#This Row],[Male Voters]]</f>
        <v>0.44430919050517348</v>
      </c>
      <c r="AA4581" s="24">
        <f>Table1[[#This Row],[Total Ballots]]/Table1[[#This Row],[Total Voters]]</f>
        <v>0.47715289982425307</v>
      </c>
    </row>
    <row r="4582" spans="1:27" s="12" customFormat="1" x14ac:dyDescent="0.35">
      <c r="A4582" s="43" t="s">
        <v>30</v>
      </c>
      <c r="B4582" s="44">
        <v>2018</v>
      </c>
      <c r="C4582" s="17" t="s">
        <v>82</v>
      </c>
      <c r="D4582" s="44"/>
      <c r="E4582" s="45" t="s">
        <v>74</v>
      </c>
      <c r="F4582" s="49" t="s">
        <v>78</v>
      </c>
      <c r="G4582" s="50" t="s">
        <v>63</v>
      </c>
      <c r="H4582" s="66">
        <v>5061.9920000000002</v>
      </c>
      <c r="I4582" s="66">
        <v>5712.9989999999998</v>
      </c>
      <c r="J4582" s="66">
        <v>10774.991</v>
      </c>
      <c r="K4582" s="66">
        <v>3650</v>
      </c>
      <c r="L4582" s="66">
        <v>3407</v>
      </c>
      <c r="M4582" s="66"/>
      <c r="N4582" s="66">
        <v>7057</v>
      </c>
      <c r="O4582" s="66">
        <v>1806</v>
      </c>
      <c r="P4582" s="66">
        <v>1502</v>
      </c>
      <c r="Q4582" s="66"/>
      <c r="R4582" s="73">
        <v>3308</v>
      </c>
      <c r="S4582" s="130">
        <f>IFERROR(Table1[[#This Row],[Female Voters]]/Table1[[#This Row],[Female Population]],"0.0%")</f>
        <v>0.72106000957725735</v>
      </c>
      <c r="T4582" s="130">
        <f>IFERROR(Table1[[#This Row],[Male Voters]]/Table1[[#This Row],[Male Population]],"0.0%")</f>
        <v>0.5963592852020454</v>
      </c>
      <c r="U4582" s="130">
        <f>IFERROR(Table1[[#This Row],[Total Voters]]/Table1[[#This Row],[Total Population]],"0.0%")</f>
        <v>0.65494254241140437</v>
      </c>
      <c r="V4582" s="130">
        <f>IFERROR(Table1[[#This Row],[Female Ballots]]/Table1[[#This Row],[Female Population]],"0.0%")</f>
        <v>0.35677654172507578</v>
      </c>
      <c r="W4582" s="130">
        <f>IFERROR(Table1[[#This Row],[Male Ballots]]/Table1[[#This Row],[Male Population]],"0.0%")</f>
        <v>0.26290920057924044</v>
      </c>
      <c r="X4582" s="130">
        <f>IFERROR(Table1[[#This Row],[Total Ballots]]/Table1[[#This Row],[Total Population]],"0.0%")</f>
        <v>0.30700721698978684</v>
      </c>
      <c r="Y4582" s="24">
        <f>Table1[[#This Row],[Female Ballots]]/Table1[[#This Row],[Female Voters]]</f>
        <v>0.4947945205479452</v>
      </c>
      <c r="Z4582" s="24">
        <f>Table1[[#This Row],[Male Ballots]]/Table1[[#This Row],[Male Voters]]</f>
        <v>0.44085705899618433</v>
      </c>
      <c r="AA4582" s="24">
        <f>Table1[[#This Row],[Total Ballots]]/Table1[[#This Row],[Total Voters]]</f>
        <v>0.46875442822729207</v>
      </c>
    </row>
    <row r="4583" spans="1:27" s="12" customFormat="1" x14ac:dyDescent="0.35">
      <c r="A4583" s="43" t="s">
        <v>30</v>
      </c>
      <c r="B4583" s="44">
        <v>2018</v>
      </c>
      <c r="C4583" s="17" t="s">
        <v>82</v>
      </c>
      <c r="D4583" s="44"/>
      <c r="E4583" s="45" t="s">
        <v>74</v>
      </c>
      <c r="F4583" s="49" t="s">
        <v>78</v>
      </c>
      <c r="G4583" s="50" t="s">
        <v>64</v>
      </c>
      <c r="H4583" s="66">
        <v>4441.9949999999999</v>
      </c>
      <c r="I4583" s="66">
        <v>4537.9960000000001</v>
      </c>
      <c r="J4583" s="66">
        <v>8979.9930000000004</v>
      </c>
      <c r="K4583" s="66">
        <v>3502</v>
      </c>
      <c r="L4583" s="66">
        <v>3213</v>
      </c>
      <c r="M4583" s="66"/>
      <c r="N4583" s="66">
        <v>6715</v>
      </c>
      <c r="O4583" s="66">
        <v>2215</v>
      </c>
      <c r="P4583" s="66">
        <v>1896</v>
      </c>
      <c r="Q4583" s="66"/>
      <c r="R4583" s="73">
        <v>4111</v>
      </c>
      <c r="S4583" s="130">
        <f>IFERROR(Table1[[#This Row],[Female Voters]]/Table1[[#This Row],[Female Population]],"0.0%")</f>
        <v>0.78838449840668445</v>
      </c>
      <c r="T4583" s="130">
        <f>IFERROR(Table1[[#This Row],[Male Voters]]/Table1[[#This Row],[Male Population]],"0.0%")</f>
        <v>0.70802177877635852</v>
      </c>
      <c r="U4583" s="130">
        <f>IFERROR(Table1[[#This Row],[Total Voters]]/Table1[[#This Row],[Total Population]],"0.0%")</f>
        <v>0.74777341140466369</v>
      </c>
      <c r="V4583" s="130">
        <f>IFERROR(Table1[[#This Row],[Female Ballots]]/Table1[[#This Row],[Female Population]],"0.0%")</f>
        <v>0.49864981838115535</v>
      </c>
      <c r="W4583" s="130">
        <f>IFERROR(Table1[[#This Row],[Male Ballots]]/Table1[[#This Row],[Male Population]],"0.0%")</f>
        <v>0.41780556880173536</v>
      </c>
      <c r="X4583" s="130">
        <f>IFERROR(Table1[[#This Row],[Total Ballots]]/Table1[[#This Row],[Total Population]],"0.0%")</f>
        <v>0.4577954570788641</v>
      </c>
      <c r="Y4583" s="24">
        <f>Table1[[#This Row],[Female Ballots]]/Table1[[#This Row],[Female Voters]]</f>
        <v>0.6324957167332953</v>
      </c>
      <c r="Z4583" s="24">
        <f>Table1[[#This Row],[Male Ballots]]/Table1[[#This Row],[Male Voters]]</f>
        <v>0.59010270774976659</v>
      </c>
      <c r="AA4583" s="24">
        <f>Table1[[#This Row],[Total Ballots]]/Table1[[#This Row],[Total Voters]]</f>
        <v>0.61221146686522709</v>
      </c>
    </row>
    <row r="4584" spans="1:27" s="12" customFormat="1" x14ac:dyDescent="0.35">
      <c r="A4584" s="43" t="s">
        <v>30</v>
      </c>
      <c r="B4584" s="44">
        <v>2018</v>
      </c>
      <c r="C4584" s="17" t="s">
        <v>82</v>
      </c>
      <c r="D4584" s="44"/>
      <c r="E4584" s="45" t="s">
        <v>74</v>
      </c>
      <c r="F4584" s="49" t="s">
        <v>78</v>
      </c>
      <c r="G4584" s="50" t="s">
        <v>65</v>
      </c>
      <c r="H4584" s="66">
        <v>4651.9979999999996</v>
      </c>
      <c r="I4584" s="66">
        <v>4435.9989999999998</v>
      </c>
      <c r="J4584" s="66">
        <v>9087.9969999999994</v>
      </c>
      <c r="K4584" s="66">
        <v>3805</v>
      </c>
      <c r="L4584" s="66">
        <v>3608</v>
      </c>
      <c r="M4584" s="66">
        <v>1</v>
      </c>
      <c r="N4584" s="66">
        <v>7414</v>
      </c>
      <c r="O4584" s="66">
        <v>2854</v>
      </c>
      <c r="P4584" s="66">
        <v>2626</v>
      </c>
      <c r="Q4584" s="66">
        <v>1</v>
      </c>
      <c r="R4584" s="73">
        <v>5481</v>
      </c>
      <c r="S4584" s="130">
        <f>IFERROR(Table1[[#This Row],[Female Voters]]/Table1[[#This Row],[Female Population]],"0.0%")</f>
        <v>0.81792812464665732</v>
      </c>
      <c r="T4584" s="130">
        <f>IFERROR(Table1[[#This Row],[Male Voters]]/Table1[[#This Row],[Male Population]],"0.0%")</f>
        <v>0.81334553952784938</v>
      </c>
      <c r="U4584" s="130">
        <f>IFERROR(Table1[[#This Row],[Total Voters]]/Table1[[#This Row],[Total Population]],"0.0%")</f>
        <v>0.81580132563864183</v>
      </c>
      <c r="V4584" s="130">
        <f>IFERROR(Table1[[#This Row],[Female Ballots]]/Table1[[#This Row],[Female Population]],"0.0%")</f>
        <v>0.6134998338348383</v>
      </c>
      <c r="W4584" s="130">
        <f>IFERROR(Table1[[#This Row],[Male Ballots]]/Table1[[#This Row],[Male Population]],"0.0%")</f>
        <v>0.59197488547675514</v>
      </c>
      <c r="X4584" s="130">
        <f>IFERROR(Table1[[#This Row],[Total Ballots]]/Table1[[#This Row],[Total Population]],"0.0%")</f>
        <v>0.603103192045508</v>
      </c>
      <c r="Y4584" s="24">
        <f>Table1[[#This Row],[Female Ballots]]/Table1[[#This Row],[Female Voters]]</f>
        <v>0.75006570302233899</v>
      </c>
      <c r="Z4584" s="24">
        <f>Table1[[#This Row],[Male Ballots]]/Table1[[#This Row],[Male Voters]]</f>
        <v>0.72782705099778267</v>
      </c>
      <c r="AA4584" s="24">
        <f>Table1[[#This Row],[Total Ballots]]/Table1[[#This Row],[Total Voters]]</f>
        <v>0.73927704343134615</v>
      </c>
    </row>
    <row r="4585" spans="1:27" s="12" customFormat="1" x14ac:dyDescent="0.35">
      <c r="A4585" s="43" t="s">
        <v>30</v>
      </c>
      <c r="B4585" s="44">
        <v>2018</v>
      </c>
      <c r="C4585" s="17" t="s">
        <v>82</v>
      </c>
      <c r="D4585" s="44"/>
      <c r="E4585" s="45" t="s">
        <v>74</v>
      </c>
      <c r="F4585" s="49" t="s">
        <v>78</v>
      </c>
      <c r="G4585" s="50" t="s">
        <v>66</v>
      </c>
      <c r="H4585" s="66">
        <v>6842.9989999999998</v>
      </c>
      <c r="I4585" s="66">
        <v>5795</v>
      </c>
      <c r="J4585" s="66">
        <v>12637.998</v>
      </c>
      <c r="K4585" s="66">
        <v>6103</v>
      </c>
      <c r="L4585" s="66">
        <v>5118</v>
      </c>
      <c r="M4585" s="66">
        <v>1</v>
      </c>
      <c r="N4585" s="66">
        <v>11222</v>
      </c>
      <c r="O4585" s="66">
        <v>5257</v>
      </c>
      <c r="P4585" s="66">
        <v>4333</v>
      </c>
      <c r="Q4585" s="66">
        <v>1</v>
      </c>
      <c r="R4585" s="73">
        <v>9591</v>
      </c>
      <c r="S4585" s="130">
        <f>IFERROR(Table1[[#This Row],[Female Voters]]/Table1[[#This Row],[Female Population]],"0.0%")</f>
        <v>0.89186042552395528</v>
      </c>
      <c r="T4585" s="130">
        <f>IFERROR(Table1[[#This Row],[Male Voters]]/Table1[[#This Row],[Male Population]],"0.0%")</f>
        <v>0.88317515099223465</v>
      </c>
      <c r="U4585" s="130">
        <f>IFERROR(Table1[[#This Row],[Total Voters]]/Table1[[#This Row],[Total Population]],"0.0%")</f>
        <v>0.88795709573620762</v>
      </c>
      <c r="V4585" s="130">
        <f>IFERROR(Table1[[#This Row],[Female Ballots]]/Table1[[#This Row],[Female Population]],"0.0%")</f>
        <v>0.76823042060944335</v>
      </c>
      <c r="W4585" s="130">
        <f>IFERROR(Table1[[#This Row],[Male Ballots]]/Table1[[#This Row],[Male Population]],"0.0%")</f>
        <v>0.74771354616048313</v>
      </c>
      <c r="X4585" s="130">
        <f>IFERROR(Table1[[#This Row],[Total Ballots]]/Table1[[#This Row],[Total Population]],"0.0%")</f>
        <v>0.75890184505488922</v>
      </c>
      <c r="Y4585" s="24">
        <f>Table1[[#This Row],[Female Ballots]]/Table1[[#This Row],[Female Voters]]</f>
        <v>0.86137964935277733</v>
      </c>
      <c r="Z4585" s="24">
        <f>Table1[[#This Row],[Male Ballots]]/Table1[[#This Row],[Male Voters]]</f>
        <v>0.84661977334896443</v>
      </c>
      <c r="AA4585" s="24">
        <f>Table1[[#This Row],[Total Ballots]]/Table1[[#This Row],[Total Voters]]</f>
        <v>0.85466048832650154</v>
      </c>
    </row>
    <row r="4586" spans="1:27" s="12" customFormat="1" x14ac:dyDescent="0.35">
      <c r="A4586" s="43" t="s">
        <v>30</v>
      </c>
      <c r="B4586" s="44">
        <v>2018</v>
      </c>
      <c r="C4586" s="17" t="s">
        <v>82</v>
      </c>
      <c r="D4586" s="44"/>
      <c r="E4586" s="45" t="s">
        <v>74</v>
      </c>
      <c r="F4586" s="49" t="s">
        <v>78</v>
      </c>
      <c r="G4586" s="50" t="s">
        <v>67</v>
      </c>
      <c r="H4586" s="66">
        <v>11189.994999999999</v>
      </c>
      <c r="I4586" s="66">
        <v>9845.9943000000003</v>
      </c>
      <c r="J4586" s="66">
        <v>21035.989999999998</v>
      </c>
      <c r="K4586" s="66">
        <v>10560</v>
      </c>
      <c r="L4586" s="66">
        <v>9660</v>
      </c>
      <c r="M4586" s="66"/>
      <c r="N4586" s="66">
        <v>20220</v>
      </c>
      <c r="O4586" s="66">
        <v>9579</v>
      </c>
      <c r="P4586" s="66">
        <v>8816</v>
      </c>
      <c r="Q4586" s="66"/>
      <c r="R4586" s="73">
        <v>18395</v>
      </c>
      <c r="S4586" s="130">
        <f>IFERROR(Table1[[#This Row],[Female Voters]]/Table1[[#This Row],[Female Population]],"0.0%")</f>
        <v>0.94370015357468895</v>
      </c>
      <c r="T4586" s="130">
        <f>IFERROR(Table1[[#This Row],[Male Voters]]/Table1[[#This Row],[Male Population]],"0.0%")</f>
        <v>0.98110964780875398</v>
      </c>
      <c r="U4586" s="130">
        <f>IFERROR(Table1[[#This Row],[Total Voters]]/Table1[[#This Row],[Total Population]],"0.0%")</f>
        <v>0.96120981232639879</v>
      </c>
      <c r="V4586" s="130">
        <f>IFERROR(Table1[[#This Row],[Female Ballots]]/Table1[[#This Row],[Female Population]],"0.0%")</f>
        <v>0.85603255408067658</v>
      </c>
      <c r="W4586" s="130">
        <f>IFERROR(Table1[[#This Row],[Male Ballots]]/Table1[[#This Row],[Male Population]],"0.0%")</f>
        <v>0.89538950880765789</v>
      </c>
      <c r="X4586" s="130">
        <f>IFERROR(Table1[[#This Row],[Total Ballots]]/Table1[[#This Row],[Total Population]],"0.0%")</f>
        <v>0.87445373381523772</v>
      </c>
      <c r="Y4586" s="24">
        <f>Table1[[#This Row],[Female Ballots]]/Table1[[#This Row],[Female Voters]]</f>
        <v>0.90710227272727273</v>
      </c>
      <c r="Z4586" s="24">
        <f>Table1[[#This Row],[Male Ballots]]/Table1[[#This Row],[Male Voters]]</f>
        <v>0.91262939958592137</v>
      </c>
      <c r="AA4586" s="24">
        <f>Table1[[#This Row],[Total Ballots]]/Table1[[#This Row],[Total Voters]]</f>
        <v>0.90974282888229474</v>
      </c>
    </row>
    <row r="4587" spans="1:27" s="12" customFormat="1" x14ac:dyDescent="0.35">
      <c r="A4587" s="43" t="s">
        <v>24</v>
      </c>
      <c r="B4587" s="44">
        <v>2018</v>
      </c>
      <c r="C4587" s="17" t="s">
        <v>82</v>
      </c>
      <c r="D4587" s="44"/>
      <c r="E4587" s="45" t="s">
        <v>73</v>
      </c>
      <c r="F4587" s="49" t="s">
        <v>78</v>
      </c>
      <c r="G4587" s="50" t="s">
        <v>79</v>
      </c>
      <c r="H4587" s="66">
        <v>14448.000829999997</v>
      </c>
      <c r="I4587" s="66">
        <v>13782.9997</v>
      </c>
      <c r="J4587" s="66">
        <v>28231</v>
      </c>
      <c r="K4587" s="66">
        <v>13255</v>
      </c>
      <c r="L4587" s="66">
        <v>12084</v>
      </c>
      <c r="M4587" s="66"/>
      <c r="N4587" s="66">
        <v>25339</v>
      </c>
      <c r="O4587" s="66">
        <v>11183</v>
      </c>
      <c r="P4587" s="66">
        <v>9866</v>
      </c>
      <c r="Q4587" s="66"/>
      <c r="R4587" s="73">
        <v>21049</v>
      </c>
      <c r="S4587" s="130">
        <f>IFERROR(Table1[[#This Row],[Female Voters]]/Table1[[#This Row],[Female Population]],"0.0%")</f>
        <v>0.91742796501486656</v>
      </c>
      <c r="T4587" s="130">
        <f>IFERROR(Table1[[#This Row],[Male Voters]]/Table1[[#This Row],[Male Population]],"0.0%")</f>
        <v>0.87673222542404905</v>
      </c>
      <c r="U4587" s="130">
        <f>IFERROR(Table1[[#This Row],[Total Voters]]/Table1[[#This Row],[Total Population]],"0.0%")</f>
        <v>0.89755942049520032</v>
      </c>
      <c r="V4587" s="130">
        <f>IFERROR(Table1[[#This Row],[Female Ballots]]/Table1[[#This Row],[Female Population]],"0.0%")</f>
        <v>0.77401712054026806</v>
      </c>
      <c r="W4587" s="130">
        <f>IFERROR(Table1[[#This Row],[Male Ballots]]/Table1[[#This Row],[Male Population]],"0.0%")</f>
        <v>0.71580934591473577</v>
      </c>
      <c r="X4587" s="130">
        <f>IFERROR(Table1[[#This Row],[Total Ballots]]/Table1[[#This Row],[Total Population]],"0.0%")</f>
        <v>0.74559880981899329</v>
      </c>
      <c r="Y4587" s="24">
        <f>Table1[[#This Row],[Female Ballots]]/Table1[[#This Row],[Female Voters]]</f>
        <v>0.84368162957374571</v>
      </c>
      <c r="Z4587" s="24">
        <f>Table1[[#This Row],[Male Ballots]]/Table1[[#This Row],[Male Voters]]</f>
        <v>0.81645150612380002</v>
      </c>
      <c r="AA4587" s="24">
        <f>Table1[[#This Row],[Total Ballots]]/Table1[[#This Row],[Total Voters]]</f>
        <v>0.83069576542089274</v>
      </c>
    </row>
    <row r="4588" spans="1:27" s="12" customFormat="1" x14ac:dyDescent="0.35">
      <c r="A4588" s="43" t="s">
        <v>24</v>
      </c>
      <c r="B4588" s="44">
        <v>2018</v>
      </c>
      <c r="C4588" s="17" t="s">
        <v>82</v>
      </c>
      <c r="D4588" s="44"/>
      <c r="E4588" s="45" t="s">
        <v>73</v>
      </c>
      <c r="F4588" s="49" t="s">
        <v>78</v>
      </c>
      <c r="G4588" s="50" t="s">
        <v>62</v>
      </c>
      <c r="H4588" s="66">
        <v>626.00202999999999</v>
      </c>
      <c r="I4588" s="66">
        <v>712.00109999999995</v>
      </c>
      <c r="J4588" s="66">
        <v>1338.0030000000002</v>
      </c>
      <c r="K4588" s="66">
        <v>536</v>
      </c>
      <c r="L4588" s="66">
        <v>510</v>
      </c>
      <c r="M4588" s="66"/>
      <c r="N4588" s="66">
        <v>1046</v>
      </c>
      <c r="O4588" s="66">
        <v>306</v>
      </c>
      <c r="P4588" s="66">
        <v>253</v>
      </c>
      <c r="Q4588" s="66"/>
      <c r="R4588" s="73">
        <v>559</v>
      </c>
      <c r="S4588" s="130">
        <f>IFERROR(Table1[[#This Row],[Female Voters]]/Table1[[#This Row],[Female Population]],"0.0%")</f>
        <v>0.8562272553652901</v>
      </c>
      <c r="T4588" s="130">
        <f>IFERROR(Table1[[#This Row],[Male Voters]]/Table1[[#This Row],[Male Population]],"0.0%")</f>
        <v>0.71629102820206325</v>
      </c>
      <c r="U4588" s="130">
        <f>IFERROR(Table1[[#This Row],[Total Voters]]/Table1[[#This Row],[Total Population]],"0.0%")</f>
        <v>0.78176207377711404</v>
      </c>
      <c r="V4588" s="130">
        <f>IFERROR(Table1[[#This Row],[Female Ballots]]/Table1[[#This Row],[Female Population]],"0.0%")</f>
        <v>0.48881630623466188</v>
      </c>
      <c r="W4588" s="130">
        <f>IFERROR(Table1[[#This Row],[Male Ballots]]/Table1[[#This Row],[Male Population]],"0.0%")</f>
        <v>0.35533652967670981</v>
      </c>
      <c r="X4588" s="130">
        <f>IFERROR(Table1[[#This Row],[Total Ballots]]/Table1[[#This Row],[Total Population]],"0.0%")</f>
        <v>0.41778680615813263</v>
      </c>
      <c r="Y4588" s="24">
        <f>Table1[[#This Row],[Female Ballots]]/Table1[[#This Row],[Female Voters]]</f>
        <v>0.57089552238805974</v>
      </c>
      <c r="Z4588" s="24">
        <f>Table1[[#This Row],[Male Ballots]]/Table1[[#This Row],[Male Voters]]</f>
        <v>0.49607843137254903</v>
      </c>
      <c r="AA4588" s="24">
        <f>Table1[[#This Row],[Total Ballots]]/Table1[[#This Row],[Total Voters]]</f>
        <v>0.53441682600382412</v>
      </c>
    </row>
    <row r="4589" spans="1:27" s="12" customFormat="1" x14ac:dyDescent="0.35">
      <c r="A4589" s="43" t="s">
        <v>24</v>
      </c>
      <c r="B4589" s="44">
        <v>2018</v>
      </c>
      <c r="C4589" s="17" t="s">
        <v>82</v>
      </c>
      <c r="D4589" s="44"/>
      <c r="E4589" s="45" t="s">
        <v>73</v>
      </c>
      <c r="F4589" s="49" t="s">
        <v>78</v>
      </c>
      <c r="G4589" s="50" t="s">
        <v>63</v>
      </c>
      <c r="H4589" s="66">
        <v>1284.0019</v>
      </c>
      <c r="I4589" s="66">
        <v>1343.0016000000001</v>
      </c>
      <c r="J4589" s="66">
        <v>2627.0039999999999</v>
      </c>
      <c r="K4589" s="66">
        <v>1158</v>
      </c>
      <c r="L4589" s="66">
        <v>1104</v>
      </c>
      <c r="M4589" s="66"/>
      <c r="N4589" s="66">
        <v>2262</v>
      </c>
      <c r="O4589" s="66">
        <v>760</v>
      </c>
      <c r="P4589" s="66">
        <v>603</v>
      </c>
      <c r="Q4589" s="66"/>
      <c r="R4589" s="73">
        <v>1363</v>
      </c>
      <c r="S4589" s="130">
        <f>IFERROR(Table1[[#This Row],[Female Voters]]/Table1[[#This Row],[Female Population]],"0.0%")</f>
        <v>0.90186782433888923</v>
      </c>
      <c r="T4589" s="130">
        <f>IFERROR(Table1[[#This Row],[Male Voters]]/Table1[[#This Row],[Male Population]],"0.0%")</f>
        <v>0.82203922914164806</v>
      </c>
      <c r="U4589" s="130">
        <f>IFERROR(Table1[[#This Row],[Total Voters]]/Table1[[#This Row],[Total Population]],"0.0%")</f>
        <v>0.86105693025210472</v>
      </c>
      <c r="V4589" s="130">
        <f>IFERROR(Table1[[#This Row],[Female Ballots]]/Table1[[#This Row],[Female Population]],"0.0%")</f>
        <v>0.59189943566282888</v>
      </c>
      <c r="W4589" s="130">
        <f>IFERROR(Table1[[#This Row],[Male Ballots]]/Table1[[#This Row],[Male Population]],"0.0%")</f>
        <v>0.4489942528735632</v>
      </c>
      <c r="X4589" s="130">
        <f>IFERROR(Table1[[#This Row],[Total Ballots]]/Table1[[#This Row],[Total Population]],"0.0%")</f>
        <v>0.51884199643396056</v>
      </c>
      <c r="Y4589" s="24">
        <f>Table1[[#This Row],[Female Ballots]]/Table1[[#This Row],[Female Voters]]</f>
        <v>0.65630397236614857</v>
      </c>
      <c r="Z4589" s="24">
        <f>Table1[[#This Row],[Male Ballots]]/Table1[[#This Row],[Male Voters]]</f>
        <v>0.54619565217391308</v>
      </c>
      <c r="AA4589" s="24">
        <f>Table1[[#This Row],[Total Ballots]]/Table1[[#This Row],[Total Voters]]</f>
        <v>0.60256410256410253</v>
      </c>
    </row>
    <row r="4590" spans="1:27" s="12" customFormat="1" x14ac:dyDescent="0.35">
      <c r="A4590" s="43" t="s">
        <v>24</v>
      </c>
      <c r="B4590" s="44">
        <v>2018</v>
      </c>
      <c r="C4590" s="17" t="s">
        <v>82</v>
      </c>
      <c r="D4590" s="44"/>
      <c r="E4590" s="45" t="s">
        <v>73</v>
      </c>
      <c r="F4590" s="49" t="s">
        <v>78</v>
      </c>
      <c r="G4590" s="50" t="s">
        <v>64</v>
      </c>
      <c r="H4590" s="66">
        <v>1459.0005999999998</v>
      </c>
      <c r="I4590" s="66">
        <v>1588.0005999999998</v>
      </c>
      <c r="J4590" s="66">
        <v>3047.002</v>
      </c>
      <c r="K4590" s="66">
        <v>1213</v>
      </c>
      <c r="L4590" s="66">
        <v>1107</v>
      </c>
      <c r="M4590" s="66"/>
      <c r="N4590" s="66">
        <v>2320</v>
      </c>
      <c r="O4590" s="66">
        <v>902</v>
      </c>
      <c r="P4590" s="66">
        <v>758</v>
      </c>
      <c r="Q4590" s="66"/>
      <c r="R4590" s="73">
        <v>1660</v>
      </c>
      <c r="S4590" s="130">
        <f>IFERROR(Table1[[#This Row],[Female Voters]]/Table1[[#This Row],[Female Population]],"0.0%")</f>
        <v>0.83139102204618709</v>
      </c>
      <c r="T4590" s="130">
        <f>IFERROR(Table1[[#This Row],[Male Voters]]/Table1[[#This Row],[Male Population]],"0.0%")</f>
        <v>0.69710301117014695</v>
      </c>
      <c r="U4590" s="130">
        <f>IFERROR(Table1[[#This Row],[Total Voters]]/Table1[[#This Row],[Total Population]],"0.0%")</f>
        <v>0.76140416054863114</v>
      </c>
      <c r="V4590" s="130">
        <f>IFERROR(Table1[[#This Row],[Female Ballots]]/Table1[[#This Row],[Female Population]],"0.0%")</f>
        <v>0.61823141128249026</v>
      </c>
      <c r="W4590" s="130">
        <f>IFERROR(Table1[[#This Row],[Male Ballots]]/Table1[[#This Row],[Male Population]],"0.0%")</f>
        <v>0.47732979445977541</v>
      </c>
      <c r="X4590" s="130">
        <f>IFERROR(Table1[[#This Row],[Total Ballots]]/Table1[[#This Row],[Total Population]],"0.0%")</f>
        <v>0.54479780453048599</v>
      </c>
      <c r="Y4590" s="24">
        <f>Table1[[#This Row],[Female Ballots]]/Table1[[#This Row],[Female Voters]]</f>
        <v>0.74361088211046988</v>
      </c>
      <c r="Z4590" s="24">
        <f>Table1[[#This Row],[Male Ballots]]/Table1[[#This Row],[Male Voters]]</f>
        <v>0.68473351400180671</v>
      </c>
      <c r="AA4590" s="24">
        <f>Table1[[#This Row],[Total Ballots]]/Table1[[#This Row],[Total Voters]]</f>
        <v>0.71551724137931039</v>
      </c>
    </row>
    <row r="4591" spans="1:27" s="12" customFormat="1" x14ac:dyDescent="0.35">
      <c r="A4591" s="43" t="s">
        <v>24</v>
      </c>
      <c r="B4591" s="44">
        <v>2018</v>
      </c>
      <c r="C4591" s="17" t="s">
        <v>82</v>
      </c>
      <c r="D4591" s="44"/>
      <c r="E4591" s="45" t="s">
        <v>73</v>
      </c>
      <c r="F4591" s="49" t="s">
        <v>78</v>
      </c>
      <c r="G4591" s="50" t="s">
        <v>65</v>
      </c>
      <c r="H4591" s="66">
        <v>1769.001</v>
      </c>
      <c r="I4591" s="66">
        <v>1692.0001</v>
      </c>
      <c r="J4591" s="66">
        <v>3461.0010000000002</v>
      </c>
      <c r="K4591" s="66">
        <v>1469</v>
      </c>
      <c r="L4591" s="66">
        <v>1294</v>
      </c>
      <c r="M4591" s="66"/>
      <c r="N4591" s="66">
        <v>2763</v>
      </c>
      <c r="O4591" s="66">
        <v>1173</v>
      </c>
      <c r="P4591" s="66">
        <v>997</v>
      </c>
      <c r="Q4591" s="66"/>
      <c r="R4591" s="73">
        <v>2170</v>
      </c>
      <c r="S4591" s="130">
        <f>IFERROR(Table1[[#This Row],[Female Voters]]/Table1[[#This Row],[Female Population]],"0.0%")</f>
        <v>0.83041219309655567</v>
      </c>
      <c r="T4591" s="130">
        <f>IFERROR(Table1[[#This Row],[Male Voters]]/Table1[[#This Row],[Male Population]],"0.0%")</f>
        <v>0.76477536851209404</v>
      </c>
      <c r="U4591" s="130">
        <f>IFERROR(Table1[[#This Row],[Total Voters]]/Table1[[#This Row],[Total Population]],"0.0%")</f>
        <v>0.79832395309911786</v>
      </c>
      <c r="V4591" s="130">
        <f>IFERROR(Table1[[#This Row],[Female Ballots]]/Table1[[#This Row],[Female Population]],"0.0%")</f>
        <v>0.66308611470541845</v>
      </c>
      <c r="W4591" s="130">
        <f>IFERROR(Table1[[#This Row],[Male Ballots]]/Table1[[#This Row],[Male Population]],"0.0%")</f>
        <v>0.58924346399270311</v>
      </c>
      <c r="X4591" s="130">
        <f>IFERROR(Table1[[#This Row],[Total Ballots]]/Table1[[#This Row],[Total Population]],"0.0%")</f>
        <v>0.6269862389522568</v>
      </c>
      <c r="Y4591" s="24">
        <f>Table1[[#This Row],[Female Ballots]]/Table1[[#This Row],[Female Voters]]</f>
        <v>0.79850238257317907</v>
      </c>
      <c r="Z4591" s="24">
        <f>Table1[[#This Row],[Male Ballots]]/Table1[[#This Row],[Male Voters]]</f>
        <v>0.77047913446676974</v>
      </c>
      <c r="AA4591" s="24">
        <f>Table1[[#This Row],[Total Ballots]]/Table1[[#This Row],[Total Voters]]</f>
        <v>0.78537821208830982</v>
      </c>
    </row>
    <row r="4592" spans="1:27" s="12" customFormat="1" x14ac:dyDescent="0.35">
      <c r="A4592" s="43" t="s">
        <v>24</v>
      </c>
      <c r="B4592" s="44">
        <v>2018</v>
      </c>
      <c r="C4592" s="17" t="s">
        <v>82</v>
      </c>
      <c r="D4592" s="44"/>
      <c r="E4592" s="45" t="s">
        <v>73</v>
      </c>
      <c r="F4592" s="49" t="s">
        <v>78</v>
      </c>
      <c r="G4592" s="50" t="s">
        <v>66</v>
      </c>
      <c r="H4592" s="66">
        <v>3234.9989999999998</v>
      </c>
      <c r="I4592" s="66">
        <v>2686</v>
      </c>
      <c r="J4592" s="66">
        <v>5920.9979999999996</v>
      </c>
      <c r="K4592" s="66">
        <v>3004</v>
      </c>
      <c r="L4592" s="66">
        <v>2398</v>
      </c>
      <c r="M4592" s="66"/>
      <c r="N4592" s="66">
        <v>5402</v>
      </c>
      <c r="O4592" s="66">
        <v>2652</v>
      </c>
      <c r="P4592" s="66">
        <v>2043</v>
      </c>
      <c r="Q4592" s="66"/>
      <c r="R4592" s="73">
        <v>4695</v>
      </c>
      <c r="S4592" s="130">
        <f>IFERROR(Table1[[#This Row],[Female Voters]]/Table1[[#This Row],[Female Population]],"0.0%")</f>
        <v>0.92859379554676835</v>
      </c>
      <c r="T4592" s="130">
        <f>IFERROR(Table1[[#This Row],[Male Voters]]/Table1[[#This Row],[Male Population]],"0.0%")</f>
        <v>0.89277736411020103</v>
      </c>
      <c r="U4592" s="130">
        <f>IFERROR(Table1[[#This Row],[Total Voters]]/Table1[[#This Row],[Total Population]],"0.0%")</f>
        <v>0.91234619569201014</v>
      </c>
      <c r="V4592" s="130">
        <f>IFERROR(Table1[[#This Row],[Female Ballots]]/Table1[[#This Row],[Female Population]],"0.0%")</f>
        <v>0.81978387010320564</v>
      </c>
      <c r="W4592" s="130">
        <f>IFERROR(Table1[[#This Row],[Male Ballots]]/Table1[[#This Row],[Male Population]],"0.0%")</f>
        <v>0.76061057334326132</v>
      </c>
      <c r="X4592" s="130">
        <f>IFERROR(Table1[[#This Row],[Total Ballots]]/Table1[[#This Row],[Total Population]],"0.0%")</f>
        <v>0.79294064953239307</v>
      </c>
      <c r="Y4592" s="24">
        <f>Table1[[#This Row],[Female Ballots]]/Table1[[#This Row],[Female Voters]]</f>
        <v>0.88282290279627162</v>
      </c>
      <c r="Z4592" s="24">
        <f>Table1[[#This Row],[Male Ballots]]/Table1[[#This Row],[Male Voters]]</f>
        <v>0.85195996663886575</v>
      </c>
      <c r="AA4592" s="24">
        <f>Table1[[#This Row],[Total Ballots]]/Table1[[#This Row],[Total Voters]]</f>
        <v>0.86912254720473903</v>
      </c>
    </row>
    <row r="4593" spans="1:27" s="12" customFormat="1" x14ac:dyDescent="0.35">
      <c r="A4593" s="43" t="s">
        <v>24</v>
      </c>
      <c r="B4593" s="44">
        <v>2018</v>
      </c>
      <c r="C4593" s="17" t="s">
        <v>82</v>
      </c>
      <c r="D4593" s="44"/>
      <c r="E4593" s="45" t="s">
        <v>73</v>
      </c>
      <c r="F4593" s="49" t="s">
        <v>78</v>
      </c>
      <c r="G4593" s="50" t="s">
        <v>67</v>
      </c>
      <c r="H4593" s="66">
        <v>6074.9962999999998</v>
      </c>
      <c r="I4593" s="66">
        <v>5761.9962999999998</v>
      </c>
      <c r="J4593" s="66">
        <v>11836.992</v>
      </c>
      <c r="K4593" s="66">
        <v>5875</v>
      </c>
      <c r="L4593" s="66">
        <v>5671</v>
      </c>
      <c r="M4593" s="66"/>
      <c r="N4593" s="66">
        <v>11546</v>
      </c>
      <c r="O4593" s="66">
        <v>5390</v>
      </c>
      <c r="P4593" s="66">
        <v>5212</v>
      </c>
      <c r="Q4593" s="66"/>
      <c r="R4593" s="73">
        <v>10602</v>
      </c>
      <c r="S4593" s="130">
        <f>IFERROR(Table1[[#This Row],[Female Voters]]/Table1[[#This Row],[Female Population]],"0.0%")</f>
        <v>0.96707877830312428</v>
      </c>
      <c r="T4593" s="130">
        <f>IFERROR(Table1[[#This Row],[Male Voters]]/Table1[[#This Row],[Male Population]],"0.0%")</f>
        <v>0.9842075046108586</v>
      </c>
      <c r="U4593" s="130">
        <f>IFERROR(Table1[[#This Row],[Total Voters]]/Table1[[#This Row],[Total Population]],"0.0%")</f>
        <v>0.97541672749293062</v>
      </c>
      <c r="V4593" s="130">
        <f>IFERROR(Table1[[#This Row],[Female Ballots]]/Table1[[#This Row],[Female Population]],"0.0%")</f>
        <v>0.88724333873256844</v>
      </c>
      <c r="W4593" s="130">
        <f>IFERROR(Table1[[#This Row],[Male Ballots]]/Table1[[#This Row],[Male Population]],"0.0%")</f>
        <v>0.90454761312498588</v>
      </c>
      <c r="X4593" s="130">
        <f>IFERROR(Table1[[#This Row],[Total Ballots]]/Table1[[#This Row],[Total Population]],"0.0%")</f>
        <v>0.89566673695479393</v>
      </c>
      <c r="Y4593" s="24">
        <f>Table1[[#This Row],[Female Ballots]]/Table1[[#This Row],[Female Voters]]</f>
        <v>0.91744680851063831</v>
      </c>
      <c r="Z4593" s="24">
        <f>Table1[[#This Row],[Male Ballots]]/Table1[[#This Row],[Male Voters]]</f>
        <v>0.91906189384588255</v>
      </c>
      <c r="AA4593" s="24">
        <f>Table1[[#This Row],[Total Ballots]]/Table1[[#This Row],[Total Voters]]</f>
        <v>0.91824008314567818</v>
      </c>
    </row>
    <row r="4594" spans="1:27" s="12" customFormat="1" x14ac:dyDescent="0.35">
      <c r="A4594" s="43" t="s">
        <v>47</v>
      </c>
      <c r="B4594" s="44">
        <v>2018</v>
      </c>
      <c r="C4594" s="17" t="s">
        <v>82</v>
      </c>
      <c r="D4594" s="44" t="s">
        <v>70</v>
      </c>
      <c r="E4594" s="45" t="s">
        <v>73</v>
      </c>
      <c r="F4594" s="49" t="s">
        <v>78</v>
      </c>
      <c r="G4594" s="50" t="s">
        <v>79</v>
      </c>
      <c r="H4594" s="66">
        <v>875858.99</v>
      </c>
      <c r="I4594" s="66">
        <v>866638.91</v>
      </c>
      <c r="J4594" s="66">
        <v>1742497.88</v>
      </c>
      <c r="K4594" s="66">
        <v>662820</v>
      </c>
      <c r="L4594" s="66">
        <v>626487</v>
      </c>
      <c r="M4594" s="66">
        <v>4383</v>
      </c>
      <c r="N4594" s="66">
        <v>1293690</v>
      </c>
      <c r="O4594" s="66">
        <v>502731</v>
      </c>
      <c r="P4594" s="66">
        <v>459662</v>
      </c>
      <c r="Q4594" s="66">
        <v>2408</v>
      </c>
      <c r="R4594" s="73">
        <v>964801</v>
      </c>
      <c r="S4594" s="130">
        <f>IFERROR(Table1[[#This Row],[Female Voters]]/Table1[[#This Row],[Female Population]],"0.0%")</f>
        <v>0.75676565242539784</v>
      </c>
      <c r="T4594" s="130">
        <f>IFERROR(Table1[[#This Row],[Male Voters]]/Table1[[#This Row],[Male Population]],"0.0%")</f>
        <v>0.72289276741567021</v>
      </c>
      <c r="U4594" s="130">
        <f>IFERROR(Table1[[#This Row],[Total Voters]]/Table1[[#This Row],[Total Population]],"0.0%")</f>
        <v>0.74243418878650236</v>
      </c>
      <c r="V4594" s="130">
        <f>IFERROR(Table1[[#This Row],[Female Ballots]]/Table1[[#This Row],[Female Population]],"0.0%")</f>
        <v>0.5739862303634059</v>
      </c>
      <c r="W4594" s="130">
        <f>IFERROR(Table1[[#This Row],[Male Ballots]]/Table1[[#This Row],[Male Population]],"0.0%")</f>
        <v>0.5303962177280962</v>
      </c>
      <c r="X4594" s="130">
        <f>IFERROR(Table1[[#This Row],[Total Ballots]]/Table1[[#This Row],[Total Population]],"0.0%")</f>
        <v>0.55368847851912451</v>
      </c>
      <c r="Y4594" s="24">
        <f>Table1[[#This Row],[Female Ballots]]/Table1[[#This Row],[Female Voters]]</f>
        <v>0.75847288856703177</v>
      </c>
      <c r="Z4594" s="24">
        <f>Table1[[#This Row],[Male Ballots]]/Table1[[#This Row],[Male Voters]]</f>
        <v>0.73371354872487382</v>
      </c>
      <c r="AA4594" s="24">
        <f>Table1[[#This Row],[Total Ballots]]/Table1[[#This Row],[Total Voters]]</f>
        <v>0.74577449002465812</v>
      </c>
    </row>
    <row r="4595" spans="1:27" s="12" customFormat="1" x14ac:dyDescent="0.35">
      <c r="A4595" s="43" t="s">
        <v>47</v>
      </c>
      <c r="B4595" s="44">
        <v>2018</v>
      </c>
      <c r="C4595" s="17" t="s">
        <v>82</v>
      </c>
      <c r="D4595" s="44" t="s">
        <v>70</v>
      </c>
      <c r="E4595" s="45" t="s">
        <v>73</v>
      </c>
      <c r="F4595" s="49" t="s">
        <v>78</v>
      </c>
      <c r="G4595" s="50" t="s">
        <v>62</v>
      </c>
      <c r="H4595" s="66">
        <v>93611.940000000017</v>
      </c>
      <c r="I4595" s="66">
        <v>97455.950000000012</v>
      </c>
      <c r="J4595" s="66">
        <v>191067.87</v>
      </c>
      <c r="K4595" s="66">
        <v>56263</v>
      </c>
      <c r="L4595" s="66">
        <v>53375</v>
      </c>
      <c r="M4595" s="66">
        <v>1102</v>
      </c>
      <c r="N4595" s="66">
        <v>110740</v>
      </c>
      <c r="O4595" s="66">
        <v>34909</v>
      </c>
      <c r="P4595" s="66">
        <v>28959</v>
      </c>
      <c r="Q4595" s="66">
        <v>561</v>
      </c>
      <c r="R4595" s="73">
        <v>64429</v>
      </c>
      <c r="S4595" s="130">
        <f>IFERROR(Table1[[#This Row],[Female Voters]]/Table1[[#This Row],[Female Population]],"0.0%")</f>
        <v>0.60102375829408072</v>
      </c>
      <c r="T4595" s="130">
        <f>IFERROR(Table1[[#This Row],[Male Voters]]/Table1[[#This Row],[Male Population]],"0.0%")</f>
        <v>0.54768333795935487</v>
      </c>
      <c r="U4595" s="130">
        <f>IFERROR(Table1[[#This Row],[Total Voters]]/Table1[[#This Row],[Total Population]],"0.0%")</f>
        <v>0.57958462613311179</v>
      </c>
      <c r="V4595" s="130">
        <f>IFERROR(Table1[[#This Row],[Female Ballots]]/Table1[[#This Row],[Female Population]],"0.0%")</f>
        <v>0.37291183154627489</v>
      </c>
      <c r="W4595" s="130">
        <f>IFERROR(Table1[[#This Row],[Male Ballots]]/Table1[[#This Row],[Male Population]],"0.0%")</f>
        <v>0.29714963529676736</v>
      </c>
      <c r="X4595" s="130">
        <f>IFERROR(Table1[[#This Row],[Total Ballots]]/Table1[[#This Row],[Total Population]],"0.0%")</f>
        <v>0.33720478487565703</v>
      </c>
      <c r="Y4595" s="24">
        <f>Table1[[#This Row],[Female Ballots]]/Table1[[#This Row],[Female Voters]]</f>
        <v>0.62046104900200838</v>
      </c>
      <c r="Z4595" s="24">
        <f>Table1[[#This Row],[Male Ballots]]/Table1[[#This Row],[Male Voters]]</f>
        <v>0.54255737704918028</v>
      </c>
      <c r="AA4595" s="24">
        <f>Table1[[#This Row],[Total Ballots]]/Table1[[#This Row],[Total Voters]]</f>
        <v>0.58180422611522487</v>
      </c>
    </row>
    <row r="4596" spans="1:27" s="12" customFormat="1" x14ac:dyDescent="0.35">
      <c r="A4596" s="43" t="s">
        <v>47</v>
      </c>
      <c r="B4596" s="44">
        <v>2018</v>
      </c>
      <c r="C4596" s="17" t="s">
        <v>82</v>
      </c>
      <c r="D4596" s="44" t="s">
        <v>70</v>
      </c>
      <c r="E4596" s="45" t="s">
        <v>73</v>
      </c>
      <c r="F4596" s="49" t="s">
        <v>78</v>
      </c>
      <c r="G4596" s="50" t="s">
        <v>63</v>
      </c>
      <c r="H4596" s="66">
        <v>186878.91999999998</v>
      </c>
      <c r="I4596" s="66">
        <v>197748.90000000002</v>
      </c>
      <c r="J4596" s="66">
        <v>384627.8</v>
      </c>
      <c r="K4596" s="66">
        <v>128331</v>
      </c>
      <c r="L4596" s="66">
        <v>124626</v>
      </c>
      <c r="M4596" s="66">
        <v>1049</v>
      </c>
      <c r="N4596" s="66">
        <v>254006</v>
      </c>
      <c r="O4596" s="66">
        <v>86990</v>
      </c>
      <c r="P4596" s="66">
        <v>78914</v>
      </c>
      <c r="Q4596" s="66">
        <v>625</v>
      </c>
      <c r="R4596" s="73">
        <v>166529</v>
      </c>
      <c r="S4596" s="130">
        <f>IFERROR(Table1[[#This Row],[Female Voters]]/Table1[[#This Row],[Female Population]],"0.0%")</f>
        <v>0.68670666547088355</v>
      </c>
      <c r="T4596" s="130">
        <f>IFERROR(Table1[[#This Row],[Male Voters]]/Table1[[#This Row],[Male Population]],"0.0%")</f>
        <v>0.63022348038345588</v>
      </c>
      <c r="U4596" s="130">
        <f>IFERROR(Table1[[#This Row],[Total Voters]]/Table1[[#This Row],[Total Population]],"0.0%")</f>
        <v>0.66039428247256182</v>
      </c>
      <c r="V4596" s="130">
        <f>IFERROR(Table1[[#This Row],[Female Ballots]]/Table1[[#This Row],[Female Population]],"0.0%")</f>
        <v>0.4654885633970916</v>
      </c>
      <c r="W4596" s="130">
        <f>IFERROR(Table1[[#This Row],[Male Ballots]]/Table1[[#This Row],[Male Population]],"0.0%")</f>
        <v>0.39906163826954277</v>
      </c>
      <c r="X4596" s="130">
        <f>IFERROR(Table1[[#This Row],[Total Ballots]]/Table1[[#This Row],[Total Population]],"0.0%")</f>
        <v>0.43296142400523313</v>
      </c>
      <c r="Y4596" s="24">
        <f>Table1[[#This Row],[Female Ballots]]/Table1[[#This Row],[Female Voters]]</f>
        <v>0.67785648050743785</v>
      </c>
      <c r="Z4596" s="24">
        <f>Table1[[#This Row],[Male Ballots]]/Table1[[#This Row],[Male Voters]]</f>
        <v>0.63320655400959669</v>
      </c>
      <c r="AA4596" s="24">
        <f>Table1[[#This Row],[Total Ballots]]/Table1[[#This Row],[Total Voters]]</f>
        <v>0.65561049738982546</v>
      </c>
    </row>
    <row r="4597" spans="1:27" s="12" customFormat="1" x14ac:dyDescent="0.35">
      <c r="A4597" s="43" t="s">
        <v>47</v>
      </c>
      <c r="B4597" s="44">
        <v>2018</v>
      </c>
      <c r="C4597" s="17" t="s">
        <v>82</v>
      </c>
      <c r="D4597" s="44" t="s">
        <v>70</v>
      </c>
      <c r="E4597" s="45" t="s">
        <v>73</v>
      </c>
      <c r="F4597" s="49" t="s">
        <v>78</v>
      </c>
      <c r="G4597" s="50" t="s">
        <v>64</v>
      </c>
      <c r="H4597" s="66">
        <v>165403.99</v>
      </c>
      <c r="I4597" s="66">
        <v>172393.97</v>
      </c>
      <c r="J4597" s="66">
        <v>337798</v>
      </c>
      <c r="K4597" s="66">
        <v>118789</v>
      </c>
      <c r="L4597" s="66">
        <v>115321</v>
      </c>
      <c r="M4597" s="66">
        <v>757</v>
      </c>
      <c r="N4597" s="66">
        <v>234867</v>
      </c>
      <c r="O4597" s="66">
        <v>87322</v>
      </c>
      <c r="P4597" s="66">
        <v>82337</v>
      </c>
      <c r="Q4597" s="66">
        <v>396</v>
      </c>
      <c r="R4597" s="73">
        <v>170055</v>
      </c>
      <c r="S4597" s="130">
        <f>IFERROR(Table1[[#This Row],[Female Voters]]/Table1[[#This Row],[Female Population]],"0.0%")</f>
        <v>0.71817493640872876</v>
      </c>
      <c r="T4597" s="130">
        <f>IFERROR(Table1[[#This Row],[Male Voters]]/Table1[[#This Row],[Male Population]],"0.0%")</f>
        <v>0.66893871055930787</v>
      </c>
      <c r="U4597" s="130">
        <f>IFERROR(Table1[[#This Row],[Total Voters]]/Table1[[#This Row],[Total Population]],"0.0%")</f>
        <v>0.69528830839732625</v>
      </c>
      <c r="V4597" s="130">
        <f>IFERROR(Table1[[#This Row],[Female Ballots]]/Table1[[#This Row],[Female Population]],"0.0%")</f>
        <v>0.52793164179413088</v>
      </c>
      <c r="W4597" s="130">
        <f>IFERROR(Table1[[#This Row],[Male Ballots]]/Table1[[#This Row],[Male Population]],"0.0%")</f>
        <v>0.4776095126761104</v>
      </c>
      <c r="X4597" s="130">
        <f>IFERROR(Table1[[#This Row],[Total Ballots]]/Table1[[#This Row],[Total Population]],"0.0%")</f>
        <v>0.5034221635415248</v>
      </c>
      <c r="Y4597" s="24">
        <f>Table1[[#This Row],[Female Ballots]]/Table1[[#This Row],[Female Voters]]</f>
        <v>0.73510173500913389</v>
      </c>
      <c r="Z4597" s="24">
        <f>Table1[[#This Row],[Male Ballots]]/Table1[[#This Row],[Male Voters]]</f>
        <v>0.7139809748441307</v>
      </c>
      <c r="AA4597" s="24">
        <f>Table1[[#This Row],[Total Ballots]]/Table1[[#This Row],[Total Voters]]</f>
        <v>0.72404807827408701</v>
      </c>
    </row>
    <row r="4598" spans="1:27" s="12" customFormat="1" x14ac:dyDescent="0.35">
      <c r="A4598" s="43" t="s">
        <v>47</v>
      </c>
      <c r="B4598" s="44">
        <v>2018</v>
      </c>
      <c r="C4598" s="17" t="s">
        <v>82</v>
      </c>
      <c r="D4598" s="44" t="s">
        <v>70</v>
      </c>
      <c r="E4598" s="45" t="s">
        <v>73</v>
      </c>
      <c r="F4598" s="49" t="s">
        <v>78</v>
      </c>
      <c r="G4598" s="50" t="s">
        <v>65</v>
      </c>
      <c r="H4598" s="66">
        <v>143922</v>
      </c>
      <c r="I4598" s="66">
        <v>146442</v>
      </c>
      <c r="J4598" s="66">
        <v>290364</v>
      </c>
      <c r="K4598" s="66">
        <v>113072</v>
      </c>
      <c r="L4598" s="66">
        <v>113072</v>
      </c>
      <c r="M4598" s="66">
        <v>548</v>
      </c>
      <c r="N4598" s="66">
        <v>226692</v>
      </c>
      <c r="O4598" s="66">
        <v>88366</v>
      </c>
      <c r="P4598" s="66">
        <v>86378</v>
      </c>
      <c r="Q4598" s="66">
        <v>296</v>
      </c>
      <c r="R4598" s="73">
        <v>175040</v>
      </c>
      <c r="S4598" s="130">
        <f>IFERROR(Table1[[#This Row],[Female Voters]]/Table1[[#This Row],[Female Population]],"0.0%")</f>
        <v>0.7856477814371674</v>
      </c>
      <c r="T4598" s="130">
        <f>IFERROR(Table1[[#This Row],[Male Voters]]/Table1[[#This Row],[Male Population]],"0.0%")</f>
        <v>0.77212821458324798</v>
      </c>
      <c r="U4598" s="130">
        <f>IFERROR(Table1[[#This Row],[Total Voters]]/Table1[[#This Row],[Total Population]],"0.0%")</f>
        <v>0.78071661776253254</v>
      </c>
      <c r="V4598" s="130">
        <f>IFERROR(Table1[[#This Row],[Female Ballots]]/Table1[[#This Row],[Female Population]],"0.0%")</f>
        <v>0.61398535317741554</v>
      </c>
      <c r="W4598" s="130">
        <f>IFERROR(Table1[[#This Row],[Male Ballots]]/Table1[[#This Row],[Male Population]],"0.0%")</f>
        <v>0.58984444353395882</v>
      </c>
      <c r="X4598" s="130">
        <f>IFERROR(Table1[[#This Row],[Total Ballots]]/Table1[[#This Row],[Total Population]],"0.0%")</f>
        <v>0.60282955187282172</v>
      </c>
      <c r="Y4598" s="24">
        <f>Table1[[#This Row],[Female Ballots]]/Table1[[#This Row],[Female Voters]]</f>
        <v>0.78150205179000987</v>
      </c>
      <c r="Z4598" s="24">
        <f>Table1[[#This Row],[Male Ballots]]/Table1[[#This Row],[Male Voters]]</f>
        <v>0.76392033394651193</v>
      </c>
      <c r="AA4598" s="24">
        <f>Table1[[#This Row],[Total Ballots]]/Table1[[#This Row],[Total Voters]]</f>
        <v>0.77214899511231094</v>
      </c>
    </row>
    <row r="4599" spans="1:27" s="12" customFormat="1" x14ac:dyDescent="0.35">
      <c r="A4599" s="43" t="s">
        <v>47</v>
      </c>
      <c r="B4599" s="44">
        <v>2018</v>
      </c>
      <c r="C4599" s="17" t="s">
        <v>82</v>
      </c>
      <c r="D4599" s="44" t="s">
        <v>70</v>
      </c>
      <c r="E4599" s="45" t="s">
        <v>73</v>
      </c>
      <c r="F4599" s="49" t="s">
        <v>78</v>
      </c>
      <c r="G4599" s="50" t="s">
        <v>66</v>
      </c>
      <c r="H4599" s="66">
        <v>127955.01999999999</v>
      </c>
      <c r="I4599" s="66">
        <v>125481.01999999999</v>
      </c>
      <c r="J4599" s="66">
        <v>253436</v>
      </c>
      <c r="K4599" s="66">
        <v>109679</v>
      </c>
      <c r="L4599" s="66">
        <v>106272</v>
      </c>
      <c r="M4599" s="66">
        <v>474</v>
      </c>
      <c r="N4599" s="66">
        <v>216425</v>
      </c>
      <c r="O4599" s="66">
        <v>91078</v>
      </c>
      <c r="P4599" s="66">
        <v>86645</v>
      </c>
      <c r="Q4599" s="66">
        <v>238</v>
      </c>
      <c r="R4599" s="73">
        <v>177961</v>
      </c>
      <c r="S4599" s="130">
        <f>IFERROR(Table1[[#This Row],[Female Voters]]/Table1[[#This Row],[Female Population]],"0.0%")</f>
        <v>0.85716840183370691</v>
      </c>
      <c r="T4599" s="130">
        <f>IFERROR(Table1[[#This Row],[Male Voters]]/Table1[[#This Row],[Male Population]],"0.0%")</f>
        <v>0.84691692815375597</v>
      </c>
      <c r="U4599" s="130">
        <f>IFERROR(Table1[[#This Row],[Total Voters]]/Table1[[#This Row],[Total Population]],"0.0%")</f>
        <v>0.85396313073122998</v>
      </c>
      <c r="V4599" s="130">
        <f>IFERROR(Table1[[#This Row],[Female Ballots]]/Table1[[#This Row],[Female Population]],"0.0%")</f>
        <v>0.71179700491625886</v>
      </c>
      <c r="W4599" s="130">
        <f>IFERROR(Table1[[#This Row],[Male Ballots]]/Table1[[#This Row],[Male Population]],"0.0%")</f>
        <v>0.69050283461195971</v>
      </c>
      <c r="X4599" s="130">
        <f>IFERROR(Table1[[#This Row],[Total Ballots]]/Table1[[#This Row],[Total Population]],"0.0%")</f>
        <v>0.70219305860256631</v>
      </c>
      <c r="Y4599" s="24">
        <f>Table1[[#This Row],[Female Ballots]]/Table1[[#This Row],[Female Voters]]</f>
        <v>0.83040509122074413</v>
      </c>
      <c r="Z4599" s="24">
        <f>Table1[[#This Row],[Male Ballots]]/Table1[[#This Row],[Male Voters]]</f>
        <v>0.8153135350797952</v>
      </c>
      <c r="AA4599" s="24">
        <f>Table1[[#This Row],[Total Ballots]]/Table1[[#This Row],[Total Voters]]</f>
        <v>0.82227561510916025</v>
      </c>
    </row>
    <row r="4600" spans="1:27" s="12" customFormat="1" x14ac:dyDescent="0.35">
      <c r="A4600" s="43" t="s">
        <v>47</v>
      </c>
      <c r="B4600" s="44">
        <v>2018</v>
      </c>
      <c r="C4600" s="17" t="s">
        <v>82</v>
      </c>
      <c r="D4600" s="44" t="s">
        <v>70</v>
      </c>
      <c r="E4600" s="45" t="s">
        <v>73</v>
      </c>
      <c r="F4600" s="49" t="s">
        <v>78</v>
      </c>
      <c r="G4600" s="50" t="s">
        <v>67</v>
      </c>
      <c r="H4600" s="66">
        <v>158087.12</v>
      </c>
      <c r="I4600" s="66">
        <v>127117.06999999998</v>
      </c>
      <c r="J4600" s="66">
        <v>285204.20999999996</v>
      </c>
      <c r="K4600" s="66">
        <v>136686</v>
      </c>
      <c r="L4600" s="66">
        <v>113821</v>
      </c>
      <c r="M4600" s="66">
        <v>453</v>
      </c>
      <c r="N4600" s="66">
        <v>250960</v>
      </c>
      <c r="O4600" s="66">
        <v>114066</v>
      </c>
      <c r="P4600" s="66">
        <v>96429</v>
      </c>
      <c r="Q4600" s="66">
        <v>292</v>
      </c>
      <c r="R4600" s="73">
        <v>210787</v>
      </c>
      <c r="S4600" s="130">
        <f>IFERROR(Table1[[#This Row],[Female Voters]]/Table1[[#This Row],[Female Population]],"0.0%")</f>
        <v>0.86462451843009103</v>
      </c>
      <c r="T4600" s="130">
        <f>IFERROR(Table1[[#This Row],[Male Voters]]/Table1[[#This Row],[Male Population]],"0.0%")</f>
        <v>0.89540295414298032</v>
      </c>
      <c r="U4600" s="130">
        <f>IFERROR(Table1[[#This Row],[Total Voters]]/Table1[[#This Row],[Total Population]],"0.0%")</f>
        <v>0.87993090985578382</v>
      </c>
      <c r="V4600" s="130">
        <f>IFERROR(Table1[[#This Row],[Female Ballots]]/Table1[[#This Row],[Female Population]],"0.0%")</f>
        <v>0.72153885781460247</v>
      </c>
      <c r="W4600" s="130">
        <f>IFERROR(Table1[[#This Row],[Male Ballots]]/Table1[[#This Row],[Male Population]],"0.0%")</f>
        <v>0.75858419329520432</v>
      </c>
      <c r="X4600" s="130">
        <f>IFERROR(Table1[[#This Row],[Total Ballots]]/Table1[[#This Row],[Total Population]],"0.0%")</f>
        <v>0.73907394284256889</v>
      </c>
      <c r="Y4600" s="24">
        <f>Table1[[#This Row],[Female Ballots]]/Table1[[#This Row],[Female Voters]]</f>
        <v>0.83451121548658969</v>
      </c>
      <c r="Z4600" s="24">
        <f>Table1[[#This Row],[Male Ballots]]/Table1[[#This Row],[Male Voters]]</f>
        <v>0.84719867159838691</v>
      </c>
      <c r="AA4600" s="24">
        <f>Table1[[#This Row],[Total Ballots]]/Table1[[#This Row],[Total Voters]]</f>
        <v>0.83992269684411858</v>
      </c>
    </row>
    <row r="4601" spans="1:27" s="12" customFormat="1" x14ac:dyDescent="0.35">
      <c r="A4601" s="43" t="s">
        <v>39</v>
      </c>
      <c r="B4601" s="44">
        <v>2018</v>
      </c>
      <c r="C4601" s="17" t="s">
        <v>82</v>
      </c>
      <c r="D4601" s="44" t="s">
        <v>70</v>
      </c>
      <c r="E4601" s="45" t="s">
        <v>74</v>
      </c>
      <c r="F4601" s="49" t="s">
        <v>78</v>
      </c>
      <c r="G4601" s="50" t="s">
        <v>79</v>
      </c>
      <c r="H4601" s="66">
        <v>105866.012</v>
      </c>
      <c r="I4601" s="66">
        <v>107660</v>
      </c>
      <c r="J4601" s="66">
        <v>213525.97099999999</v>
      </c>
      <c r="K4601" s="66">
        <v>87133</v>
      </c>
      <c r="L4601" s="66">
        <v>81756</v>
      </c>
      <c r="M4601" s="66">
        <v>47</v>
      </c>
      <c r="N4601" s="66">
        <v>168936</v>
      </c>
      <c r="O4601" s="66">
        <v>63738</v>
      </c>
      <c r="P4601" s="66">
        <v>58139</v>
      </c>
      <c r="Q4601" s="66">
        <v>30</v>
      </c>
      <c r="R4601" s="73">
        <v>121907</v>
      </c>
      <c r="S4601" s="130">
        <f>IFERROR(Table1[[#This Row],[Female Voters]]/Table1[[#This Row],[Female Population]],"0.0%")</f>
        <v>0.82304979996790661</v>
      </c>
      <c r="T4601" s="130">
        <f>IFERROR(Table1[[#This Row],[Male Voters]]/Table1[[#This Row],[Male Population]],"0.0%")</f>
        <v>0.75939067434516072</v>
      </c>
      <c r="U4601" s="130">
        <f>IFERROR(Table1[[#This Row],[Total Voters]]/Table1[[#This Row],[Total Population]],"0.0%")</f>
        <v>0.79117307936279102</v>
      </c>
      <c r="V4601" s="130">
        <f>IFERROR(Table1[[#This Row],[Female Ballots]]/Table1[[#This Row],[Female Population]],"0.0%")</f>
        <v>0.60206291703894543</v>
      </c>
      <c r="W4601" s="130">
        <f>IFERROR(Table1[[#This Row],[Male Ballots]]/Table1[[#This Row],[Male Population]],"0.0%")</f>
        <v>0.54002415010217353</v>
      </c>
      <c r="X4601" s="130">
        <f>IFERROR(Table1[[#This Row],[Total Ballots]]/Table1[[#This Row],[Total Population]],"0.0%")</f>
        <v>0.57092352480158026</v>
      </c>
      <c r="Y4601" s="24">
        <f>Table1[[#This Row],[Female Ballots]]/Table1[[#This Row],[Female Voters]]</f>
        <v>0.73150241584703846</v>
      </c>
      <c r="Z4601" s="24">
        <f>Table1[[#This Row],[Male Ballots]]/Table1[[#This Row],[Male Voters]]</f>
        <v>0.71112823523655755</v>
      </c>
      <c r="AA4601" s="24">
        <f>Table1[[#This Row],[Total Ballots]]/Table1[[#This Row],[Total Voters]]</f>
        <v>0.72161647014253916</v>
      </c>
    </row>
    <row r="4602" spans="1:27" s="12" customFormat="1" x14ac:dyDescent="0.35">
      <c r="A4602" s="43" t="s">
        <v>39</v>
      </c>
      <c r="B4602" s="44">
        <v>2018</v>
      </c>
      <c r="C4602" s="17" t="s">
        <v>82</v>
      </c>
      <c r="D4602" s="44" t="s">
        <v>70</v>
      </c>
      <c r="E4602" s="45" t="s">
        <v>74</v>
      </c>
      <c r="F4602" s="49" t="s">
        <v>78</v>
      </c>
      <c r="G4602" s="50" t="s">
        <v>62</v>
      </c>
      <c r="H4602" s="66">
        <v>10709.996999999999</v>
      </c>
      <c r="I4602" s="66">
        <v>15076.987999999999</v>
      </c>
      <c r="J4602" s="66">
        <v>25786.977999999999</v>
      </c>
      <c r="K4602" s="66">
        <v>6729</v>
      </c>
      <c r="L4602" s="66">
        <v>6693</v>
      </c>
      <c r="M4602" s="66">
        <v>9</v>
      </c>
      <c r="N4602" s="66">
        <v>13431</v>
      </c>
      <c r="O4602" s="66">
        <v>3415</v>
      </c>
      <c r="P4602" s="66">
        <v>2954</v>
      </c>
      <c r="Q4602" s="66">
        <v>5</v>
      </c>
      <c r="R4602" s="73">
        <v>6374</v>
      </c>
      <c r="S4602" s="130">
        <f>IFERROR(Table1[[#This Row],[Female Voters]]/Table1[[#This Row],[Female Population]],"0.0%")</f>
        <v>0.62829149251862537</v>
      </c>
      <c r="T4602" s="130">
        <f>IFERROR(Table1[[#This Row],[Male Voters]]/Table1[[#This Row],[Male Population]],"0.0%")</f>
        <v>0.44392155780716946</v>
      </c>
      <c r="U4602" s="130">
        <f>IFERROR(Table1[[#This Row],[Total Voters]]/Table1[[#This Row],[Total Population]],"0.0%")</f>
        <v>0.52084428039609765</v>
      </c>
      <c r="V4602" s="130">
        <f>IFERROR(Table1[[#This Row],[Female Ballots]]/Table1[[#This Row],[Female Population]],"0.0%")</f>
        <v>0.31886096700120459</v>
      </c>
      <c r="W4602" s="130">
        <f>IFERROR(Table1[[#This Row],[Male Ballots]]/Table1[[#This Row],[Male Population]],"0.0%")</f>
        <v>0.19592772773978465</v>
      </c>
      <c r="X4602" s="130">
        <f>IFERROR(Table1[[#This Row],[Total Ballots]]/Table1[[#This Row],[Total Population]],"0.0%")</f>
        <v>0.24717902190787924</v>
      </c>
      <c r="Y4602" s="24">
        <f>Table1[[#This Row],[Female Ballots]]/Table1[[#This Row],[Female Voters]]</f>
        <v>0.50750482984098677</v>
      </c>
      <c r="Z4602" s="24">
        <f>Table1[[#This Row],[Male Ballots]]/Table1[[#This Row],[Male Voters]]</f>
        <v>0.44135664126699536</v>
      </c>
      <c r="AA4602" s="24">
        <f>Table1[[#This Row],[Total Ballots]]/Table1[[#This Row],[Total Voters]]</f>
        <v>0.47457374730102003</v>
      </c>
    </row>
    <row r="4603" spans="1:27" s="12" customFormat="1" x14ac:dyDescent="0.35">
      <c r="A4603" s="43" t="s">
        <v>39</v>
      </c>
      <c r="B4603" s="44">
        <v>2018</v>
      </c>
      <c r="C4603" s="17" t="s">
        <v>82</v>
      </c>
      <c r="D4603" s="44" t="s">
        <v>70</v>
      </c>
      <c r="E4603" s="45" t="s">
        <v>74</v>
      </c>
      <c r="F4603" s="49" t="s">
        <v>78</v>
      </c>
      <c r="G4603" s="50" t="s">
        <v>63</v>
      </c>
      <c r="H4603" s="66">
        <v>17069.999</v>
      </c>
      <c r="I4603" s="66">
        <v>19679.999</v>
      </c>
      <c r="J4603" s="66">
        <v>36749.990000000005</v>
      </c>
      <c r="K4603" s="66">
        <v>13137</v>
      </c>
      <c r="L4603" s="66">
        <v>12981</v>
      </c>
      <c r="M4603" s="66">
        <v>15</v>
      </c>
      <c r="N4603" s="66">
        <v>26133</v>
      </c>
      <c r="O4603" s="66">
        <v>7036</v>
      </c>
      <c r="P4603" s="66">
        <v>6373</v>
      </c>
      <c r="Q4603" s="66">
        <v>7</v>
      </c>
      <c r="R4603" s="73">
        <v>13416</v>
      </c>
      <c r="S4603" s="130">
        <f>IFERROR(Table1[[#This Row],[Female Voters]]/Table1[[#This Row],[Female Population]],"0.0%")</f>
        <v>0.7695958271585136</v>
      </c>
      <c r="T4603" s="130">
        <f>IFERROR(Table1[[#This Row],[Male Voters]]/Table1[[#This Row],[Male Population]],"0.0%")</f>
        <v>0.65960369205303315</v>
      </c>
      <c r="U4603" s="130">
        <f>IFERROR(Table1[[#This Row],[Total Voters]]/Table1[[#This Row],[Total Population]],"0.0%")</f>
        <v>0.71110223431353303</v>
      </c>
      <c r="V4603" s="130">
        <f>IFERROR(Table1[[#This Row],[Female Ballots]]/Table1[[#This Row],[Female Population]],"0.0%")</f>
        <v>0.41218514424048885</v>
      </c>
      <c r="W4603" s="130">
        <f>IFERROR(Table1[[#This Row],[Male Ballots]]/Table1[[#This Row],[Male Population]],"0.0%")</f>
        <v>0.32383131726785147</v>
      </c>
      <c r="X4603" s="130">
        <f>IFERROR(Table1[[#This Row],[Total Ballots]]/Table1[[#This Row],[Total Population]],"0.0%")</f>
        <v>0.36506132382621054</v>
      </c>
      <c r="Y4603" s="24">
        <f>Table1[[#This Row],[Female Ballots]]/Table1[[#This Row],[Female Voters]]</f>
        <v>0.53558651138007152</v>
      </c>
      <c r="Z4603" s="24">
        <f>Table1[[#This Row],[Male Ballots]]/Table1[[#This Row],[Male Voters]]</f>
        <v>0.49094830906709808</v>
      </c>
      <c r="AA4603" s="24">
        <f>Table1[[#This Row],[Total Ballots]]/Table1[[#This Row],[Total Voters]]</f>
        <v>0.51337389507519227</v>
      </c>
    </row>
    <row r="4604" spans="1:27" s="12" customFormat="1" x14ac:dyDescent="0.35">
      <c r="A4604" s="43" t="s">
        <v>39</v>
      </c>
      <c r="B4604" s="44">
        <v>2018</v>
      </c>
      <c r="C4604" s="17" t="s">
        <v>82</v>
      </c>
      <c r="D4604" s="44" t="s">
        <v>70</v>
      </c>
      <c r="E4604" s="45" t="s">
        <v>74</v>
      </c>
      <c r="F4604" s="49" t="s">
        <v>78</v>
      </c>
      <c r="G4604" s="50" t="s">
        <v>64</v>
      </c>
      <c r="H4604" s="66">
        <v>16280.002</v>
      </c>
      <c r="I4604" s="66">
        <v>16700.001</v>
      </c>
      <c r="J4604" s="66">
        <v>32980</v>
      </c>
      <c r="K4604" s="66">
        <v>12917</v>
      </c>
      <c r="L4604" s="66">
        <v>12481</v>
      </c>
      <c r="M4604" s="66">
        <v>5</v>
      </c>
      <c r="N4604" s="66">
        <v>25403</v>
      </c>
      <c r="O4604" s="66">
        <v>8510</v>
      </c>
      <c r="P4604" s="66">
        <v>7799</v>
      </c>
      <c r="Q4604" s="66">
        <v>4</v>
      </c>
      <c r="R4604" s="73">
        <v>16313</v>
      </c>
      <c r="S4604" s="130">
        <f>IFERROR(Table1[[#This Row],[Female Voters]]/Table1[[#This Row],[Female Population]],"0.0%")</f>
        <v>0.79342742095486229</v>
      </c>
      <c r="T4604" s="130">
        <f>IFERROR(Table1[[#This Row],[Male Voters]]/Table1[[#This Row],[Male Population]],"0.0%")</f>
        <v>0.74736522470866917</v>
      </c>
      <c r="U4604" s="130">
        <f>IFERROR(Table1[[#This Row],[Total Voters]]/Table1[[#This Row],[Total Population]],"0.0%")</f>
        <v>0.7702546998180716</v>
      </c>
      <c r="V4604" s="130">
        <f>IFERROR(Table1[[#This Row],[Female Ballots]]/Table1[[#This Row],[Female Population]],"0.0%")</f>
        <v>0.52272720851017096</v>
      </c>
      <c r="W4604" s="130">
        <f>IFERROR(Table1[[#This Row],[Male Ballots]]/Table1[[#This Row],[Male Population]],"0.0%")</f>
        <v>0.46700596005952333</v>
      </c>
      <c r="X4604" s="130">
        <f>IFERROR(Table1[[#This Row],[Total Ballots]]/Table1[[#This Row],[Total Population]],"0.0%")</f>
        <v>0.49463311097634932</v>
      </c>
      <c r="Y4604" s="24">
        <f>Table1[[#This Row],[Female Ballots]]/Table1[[#This Row],[Female Voters]]</f>
        <v>0.65882170782689475</v>
      </c>
      <c r="Z4604" s="24">
        <f>Table1[[#This Row],[Male Ballots]]/Table1[[#This Row],[Male Voters]]</f>
        <v>0.62486980209919074</v>
      </c>
      <c r="AA4604" s="24">
        <f>Table1[[#This Row],[Total Ballots]]/Table1[[#This Row],[Total Voters]]</f>
        <v>0.6421682478447428</v>
      </c>
    </row>
    <row r="4605" spans="1:27" s="12" customFormat="1" x14ac:dyDescent="0.35">
      <c r="A4605" s="43" t="s">
        <v>39</v>
      </c>
      <c r="B4605" s="44">
        <v>2018</v>
      </c>
      <c r="C4605" s="17" t="s">
        <v>82</v>
      </c>
      <c r="D4605" s="44" t="s">
        <v>70</v>
      </c>
      <c r="E4605" s="45" t="s">
        <v>74</v>
      </c>
      <c r="F4605" s="49" t="s">
        <v>78</v>
      </c>
      <c r="G4605" s="50" t="s">
        <v>65</v>
      </c>
      <c r="H4605" s="66">
        <v>16507.004000000001</v>
      </c>
      <c r="I4605" s="66">
        <v>16059.003000000001</v>
      </c>
      <c r="J4605" s="66">
        <v>32566</v>
      </c>
      <c r="K4605" s="66">
        <v>13693</v>
      </c>
      <c r="L4605" s="66">
        <v>12966</v>
      </c>
      <c r="M4605" s="66">
        <v>5</v>
      </c>
      <c r="N4605" s="66">
        <v>26664</v>
      </c>
      <c r="O4605" s="66">
        <v>10140</v>
      </c>
      <c r="P4605" s="66">
        <v>9441</v>
      </c>
      <c r="Q4605" s="66">
        <v>3</v>
      </c>
      <c r="R4605" s="73">
        <v>19584</v>
      </c>
      <c r="S4605" s="130">
        <f>IFERROR(Table1[[#This Row],[Female Voters]]/Table1[[#This Row],[Female Population]],"0.0%")</f>
        <v>0.82952666637749639</v>
      </c>
      <c r="T4605" s="130">
        <f>IFERROR(Table1[[#This Row],[Male Voters]]/Table1[[#This Row],[Male Population]],"0.0%")</f>
        <v>0.80739757007331026</v>
      </c>
      <c r="U4605" s="130">
        <f>IFERROR(Table1[[#This Row],[Total Voters]]/Table1[[#This Row],[Total Population]],"0.0%")</f>
        <v>0.81876804028741634</v>
      </c>
      <c r="V4605" s="130">
        <f>IFERROR(Table1[[#This Row],[Female Ballots]]/Table1[[#This Row],[Female Population]],"0.0%")</f>
        <v>0.61428469999764945</v>
      </c>
      <c r="W4605" s="130">
        <f>IFERROR(Table1[[#This Row],[Male Ballots]]/Table1[[#This Row],[Male Population]],"0.0%")</f>
        <v>0.5878945286952123</v>
      </c>
      <c r="X4605" s="130">
        <f>IFERROR(Table1[[#This Row],[Total Ballots]]/Table1[[#This Row],[Total Population]],"0.0%")</f>
        <v>0.60136338512559107</v>
      </c>
      <c r="Y4605" s="24">
        <f>Table1[[#This Row],[Female Ballots]]/Table1[[#This Row],[Female Voters]]</f>
        <v>0.74052435551011464</v>
      </c>
      <c r="Z4605" s="24">
        <f>Table1[[#This Row],[Male Ballots]]/Table1[[#This Row],[Male Voters]]</f>
        <v>0.72813512262841273</v>
      </c>
      <c r="AA4605" s="24">
        <f>Table1[[#This Row],[Total Ballots]]/Table1[[#This Row],[Total Voters]]</f>
        <v>0.73447344734473452</v>
      </c>
    </row>
    <row r="4606" spans="1:27" s="12" customFormat="1" x14ac:dyDescent="0.35">
      <c r="A4606" s="43" t="s">
        <v>39</v>
      </c>
      <c r="B4606" s="44">
        <v>2018</v>
      </c>
      <c r="C4606" s="17" t="s">
        <v>82</v>
      </c>
      <c r="D4606" s="44" t="s">
        <v>70</v>
      </c>
      <c r="E4606" s="45" t="s">
        <v>74</v>
      </c>
      <c r="F4606" s="49" t="s">
        <v>78</v>
      </c>
      <c r="G4606" s="50" t="s">
        <v>66</v>
      </c>
      <c r="H4606" s="66">
        <v>19291.005000000001</v>
      </c>
      <c r="I4606" s="66">
        <v>17962.004000000001</v>
      </c>
      <c r="J4606" s="66">
        <v>37253</v>
      </c>
      <c r="K4606" s="66">
        <v>17337</v>
      </c>
      <c r="L4606" s="66">
        <v>15884</v>
      </c>
      <c r="M4606" s="66">
        <v>8</v>
      </c>
      <c r="N4606" s="66">
        <v>33229</v>
      </c>
      <c r="O4606" s="66">
        <v>14356</v>
      </c>
      <c r="P4606" s="66">
        <v>13141</v>
      </c>
      <c r="Q4606" s="66">
        <v>6</v>
      </c>
      <c r="R4606" s="73">
        <v>27503</v>
      </c>
      <c r="S4606" s="130">
        <f>IFERROR(Table1[[#This Row],[Female Voters]]/Table1[[#This Row],[Female Population]],"0.0%")</f>
        <v>0.89870900971722312</v>
      </c>
      <c r="T4606" s="130">
        <f>IFERROR(Table1[[#This Row],[Male Voters]]/Table1[[#This Row],[Male Population]],"0.0%")</f>
        <v>0.88431112697670033</v>
      </c>
      <c r="U4606" s="130">
        <f>IFERROR(Table1[[#This Row],[Total Voters]]/Table1[[#This Row],[Total Population]],"0.0%")</f>
        <v>0.89198185381043138</v>
      </c>
      <c r="V4606" s="130">
        <f>IFERROR(Table1[[#This Row],[Female Ballots]]/Table1[[#This Row],[Female Population]],"0.0%")</f>
        <v>0.74418103152220427</v>
      </c>
      <c r="W4606" s="130">
        <f>IFERROR(Table1[[#This Row],[Male Ballots]]/Table1[[#This Row],[Male Population]],"0.0%")</f>
        <v>0.73159988161677281</v>
      </c>
      <c r="X4606" s="130">
        <f>IFERROR(Table1[[#This Row],[Total Ballots]]/Table1[[#This Row],[Total Population]],"0.0%")</f>
        <v>0.73827611199098064</v>
      </c>
      <c r="Y4606" s="24">
        <f>Table1[[#This Row],[Female Ballots]]/Table1[[#This Row],[Female Voters]]</f>
        <v>0.82805560362231068</v>
      </c>
      <c r="Z4606" s="24">
        <f>Table1[[#This Row],[Male Ballots]]/Table1[[#This Row],[Male Voters]]</f>
        <v>0.8273105011332158</v>
      </c>
      <c r="AA4606" s="24">
        <f>Table1[[#This Row],[Total Ballots]]/Table1[[#This Row],[Total Voters]]</f>
        <v>0.82768064040446598</v>
      </c>
    </row>
    <row r="4607" spans="1:27" s="12" customFormat="1" x14ac:dyDescent="0.35">
      <c r="A4607" s="43" t="s">
        <v>39</v>
      </c>
      <c r="B4607" s="44">
        <v>2018</v>
      </c>
      <c r="C4607" s="17" t="s">
        <v>82</v>
      </c>
      <c r="D4607" s="44" t="s">
        <v>70</v>
      </c>
      <c r="E4607" s="45" t="s">
        <v>74</v>
      </c>
      <c r="F4607" s="49" t="s">
        <v>78</v>
      </c>
      <c r="G4607" s="50" t="s">
        <v>67</v>
      </c>
      <c r="H4607" s="66">
        <v>26008.005000000001</v>
      </c>
      <c r="I4607" s="66">
        <v>22182.005000000001</v>
      </c>
      <c r="J4607" s="66">
        <v>48190.002999999997</v>
      </c>
      <c r="K4607" s="66">
        <v>23320</v>
      </c>
      <c r="L4607" s="66">
        <v>20751</v>
      </c>
      <c r="M4607" s="66">
        <v>5</v>
      </c>
      <c r="N4607" s="66">
        <v>44076</v>
      </c>
      <c r="O4607" s="66">
        <v>20281</v>
      </c>
      <c r="P4607" s="66">
        <v>18431</v>
      </c>
      <c r="Q4607" s="66">
        <v>5</v>
      </c>
      <c r="R4607" s="73">
        <v>38717</v>
      </c>
      <c r="S4607" s="130">
        <f>IFERROR(Table1[[#This Row],[Female Voters]]/Table1[[#This Row],[Female Population]],"0.0%")</f>
        <v>0.8966470131023121</v>
      </c>
      <c r="T4607" s="130">
        <f>IFERROR(Table1[[#This Row],[Male Voters]]/Table1[[#This Row],[Male Population]],"0.0%")</f>
        <v>0.93548802283652899</v>
      </c>
      <c r="U4607" s="130">
        <f>IFERROR(Table1[[#This Row],[Total Voters]]/Table1[[#This Row],[Total Population]],"0.0%")</f>
        <v>0.91462953426253168</v>
      </c>
      <c r="V4607" s="130">
        <f>IFERROR(Table1[[#This Row],[Female Ballots]]/Table1[[#This Row],[Female Population]],"0.0%")</f>
        <v>0.77979837361612314</v>
      </c>
      <c r="W4607" s="130">
        <f>IFERROR(Table1[[#This Row],[Male Ballots]]/Table1[[#This Row],[Male Population]],"0.0%")</f>
        <v>0.83089873976676132</v>
      </c>
      <c r="X4607" s="130">
        <f>IFERROR(Table1[[#This Row],[Total Ballots]]/Table1[[#This Row],[Total Population]],"0.0%")</f>
        <v>0.80342389686093196</v>
      </c>
      <c r="Y4607" s="24">
        <f>Table1[[#This Row],[Female Ballots]]/Table1[[#This Row],[Female Voters]]</f>
        <v>0.86968267581475134</v>
      </c>
      <c r="Z4607" s="24">
        <f>Table1[[#This Row],[Male Ballots]]/Table1[[#This Row],[Male Voters]]</f>
        <v>0.88819815912486144</v>
      </c>
      <c r="AA4607" s="24">
        <f>Table1[[#This Row],[Total Ballots]]/Table1[[#This Row],[Total Voters]]</f>
        <v>0.87841455667483437</v>
      </c>
    </row>
    <row r="4608" spans="1:27" s="12" customFormat="1" x14ac:dyDescent="0.35">
      <c r="A4608" s="43" t="s">
        <v>50</v>
      </c>
      <c r="B4608" s="44">
        <v>2018</v>
      </c>
      <c r="C4608" s="17" t="s">
        <v>82</v>
      </c>
      <c r="D4608" s="44"/>
      <c r="E4608" s="45" t="s">
        <v>74</v>
      </c>
      <c r="F4608" s="49" t="s">
        <v>78</v>
      </c>
      <c r="G4608" s="50" t="s">
        <v>79</v>
      </c>
      <c r="H4608" s="66">
        <v>18133.0517</v>
      </c>
      <c r="I4608" s="66">
        <v>18303.063900000001</v>
      </c>
      <c r="J4608" s="66">
        <v>36436.112699999998</v>
      </c>
      <c r="K4608" s="66">
        <v>13157</v>
      </c>
      <c r="L4608" s="66">
        <v>12614</v>
      </c>
      <c r="M4608" s="66">
        <v>2</v>
      </c>
      <c r="N4608" s="66">
        <v>25773</v>
      </c>
      <c r="O4608" s="66">
        <v>10032</v>
      </c>
      <c r="P4608" s="66">
        <v>9530</v>
      </c>
      <c r="Q4608" s="66">
        <v>1</v>
      </c>
      <c r="R4608" s="73">
        <v>19563</v>
      </c>
      <c r="S4608" s="130">
        <f>IFERROR(Table1[[#This Row],[Female Voters]]/Table1[[#This Row],[Female Population]],"0.0%")</f>
        <v>0.72558112212297943</v>
      </c>
      <c r="T4608" s="130">
        <f>IFERROR(Table1[[#This Row],[Male Voters]]/Table1[[#This Row],[Male Population]],"0.0%")</f>
        <v>0.68917423164326053</v>
      </c>
      <c r="U4608" s="130">
        <f>IFERROR(Table1[[#This Row],[Total Voters]]/Table1[[#This Row],[Total Population]],"0.0%")</f>
        <v>0.70734768585782759</v>
      </c>
      <c r="V4608" s="130">
        <f>IFERROR(Table1[[#This Row],[Female Ballots]]/Table1[[#This Row],[Female Population]],"0.0%")</f>
        <v>0.55324388668676217</v>
      </c>
      <c r="W4608" s="130">
        <f>IFERROR(Table1[[#This Row],[Male Ballots]]/Table1[[#This Row],[Male Population]],"0.0%")</f>
        <v>0.52067785219282325</v>
      </c>
      <c r="X4608" s="130">
        <f>IFERROR(Table1[[#This Row],[Total Ballots]]/Table1[[#This Row],[Total Population]],"0.0%")</f>
        <v>0.53691238033743383</v>
      </c>
      <c r="Y4608" s="24">
        <f>Table1[[#This Row],[Female Ballots]]/Table1[[#This Row],[Female Voters]]</f>
        <v>0.76248384890172527</v>
      </c>
      <c r="Z4608" s="24">
        <f>Table1[[#This Row],[Male Ballots]]/Table1[[#This Row],[Male Voters]]</f>
        <v>0.75550975107023943</v>
      </c>
      <c r="AA4608" s="24">
        <f>Table1[[#This Row],[Total Ballots]]/Table1[[#This Row],[Total Voters]]</f>
        <v>0.75905016878128273</v>
      </c>
    </row>
    <row r="4609" spans="1:27" s="12" customFormat="1" x14ac:dyDescent="0.35">
      <c r="A4609" s="43" t="s">
        <v>50</v>
      </c>
      <c r="B4609" s="44">
        <v>2018</v>
      </c>
      <c r="C4609" s="17" t="s">
        <v>82</v>
      </c>
      <c r="D4609" s="44"/>
      <c r="E4609" s="45" t="s">
        <v>74</v>
      </c>
      <c r="F4609" s="49" t="s">
        <v>78</v>
      </c>
      <c r="G4609" s="50" t="s">
        <v>62</v>
      </c>
      <c r="H4609" s="66">
        <v>4550.2937000000002</v>
      </c>
      <c r="I4609" s="66">
        <v>4575.2849999999999</v>
      </c>
      <c r="J4609" s="66">
        <v>9125.5779999999995</v>
      </c>
      <c r="K4609" s="66">
        <v>1495</v>
      </c>
      <c r="L4609" s="66">
        <v>1463</v>
      </c>
      <c r="M4609" s="66"/>
      <c r="N4609" s="66">
        <v>2958</v>
      </c>
      <c r="O4609" s="66">
        <v>807</v>
      </c>
      <c r="P4609" s="66">
        <v>742</v>
      </c>
      <c r="Q4609" s="66"/>
      <c r="R4609" s="73">
        <v>1549</v>
      </c>
      <c r="S4609" s="130">
        <f>IFERROR(Table1[[#This Row],[Female Voters]]/Table1[[#This Row],[Female Population]],"0.0%")</f>
        <v>0.32855022083519575</v>
      </c>
      <c r="T4609" s="130">
        <f>IFERROR(Table1[[#This Row],[Male Voters]]/Table1[[#This Row],[Male Population]],"0.0%")</f>
        <v>0.31976150119610036</v>
      </c>
      <c r="U4609" s="130">
        <f>IFERROR(Table1[[#This Row],[Total Voters]]/Table1[[#This Row],[Total Population]],"0.0%")</f>
        <v>0.32414385149083164</v>
      </c>
      <c r="V4609" s="130">
        <f>IFERROR(Table1[[#This Row],[Female Ballots]]/Table1[[#This Row],[Female Population]],"0.0%")</f>
        <v>0.17735118944080466</v>
      </c>
      <c r="W4609" s="130">
        <f>IFERROR(Table1[[#This Row],[Male Ballots]]/Table1[[#This Row],[Male Population]],"0.0%")</f>
        <v>0.16217568960184994</v>
      </c>
      <c r="X4609" s="130">
        <f>IFERROR(Table1[[#This Row],[Total Ballots]]/Table1[[#This Row],[Total Population]],"0.0%")</f>
        <v>0.16974267273809945</v>
      </c>
      <c r="Y4609" s="24">
        <f>Table1[[#This Row],[Female Ballots]]/Table1[[#This Row],[Female Voters]]</f>
        <v>0.53979933110367895</v>
      </c>
      <c r="Z4609" s="24">
        <f>Table1[[#This Row],[Male Ballots]]/Table1[[#This Row],[Male Voters]]</f>
        <v>0.50717703349282295</v>
      </c>
      <c r="AA4609" s="24">
        <f>Table1[[#This Row],[Total Ballots]]/Table1[[#This Row],[Total Voters]]</f>
        <v>0.5236646382691007</v>
      </c>
    </row>
    <row r="4610" spans="1:27" s="12" customFormat="1" x14ac:dyDescent="0.35">
      <c r="A4610" s="43" t="s">
        <v>50</v>
      </c>
      <c r="B4610" s="44">
        <v>2018</v>
      </c>
      <c r="C4610" s="17" t="s">
        <v>82</v>
      </c>
      <c r="D4610" s="44"/>
      <c r="E4610" s="45" t="s">
        <v>74</v>
      </c>
      <c r="F4610" s="49" t="s">
        <v>78</v>
      </c>
      <c r="G4610" s="50" t="s">
        <v>63</v>
      </c>
      <c r="H4610" s="66">
        <v>2467.0160000000001</v>
      </c>
      <c r="I4610" s="66">
        <v>2829.0339999999997</v>
      </c>
      <c r="J4610" s="66">
        <v>5296.049</v>
      </c>
      <c r="K4610" s="66">
        <v>1875</v>
      </c>
      <c r="L4610" s="66">
        <v>1834</v>
      </c>
      <c r="M4610" s="66">
        <v>2</v>
      </c>
      <c r="N4610" s="66">
        <v>3711</v>
      </c>
      <c r="O4610" s="66">
        <v>1167</v>
      </c>
      <c r="P4610" s="66">
        <v>1082</v>
      </c>
      <c r="Q4610" s="66">
        <v>1</v>
      </c>
      <c r="R4610" s="73">
        <v>2250</v>
      </c>
      <c r="S4610" s="130">
        <f>IFERROR(Table1[[#This Row],[Female Voters]]/Table1[[#This Row],[Female Population]],"0.0%")</f>
        <v>0.76002749880827691</v>
      </c>
      <c r="T4610" s="130">
        <f>IFERROR(Table1[[#This Row],[Male Voters]]/Table1[[#This Row],[Male Population]],"0.0%")</f>
        <v>0.64827782204102191</v>
      </c>
      <c r="U4610" s="130">
        <f>IFERROR(Table1[[#This Row],[Total Voters]]/Table1[[#This Row],[Total Population]],"0.0%")</f>
        <v>0.70071103949378111</v>
      </c>
      <c r="V4610" s="130">
        <f>IFERROR(Table1[[#This Row],[Female Ballots]]/Table1[[#This Row],[Female Population]],"0.0%")</f>
        <v>0.47304111525827153</v>
      </c>
      <c r="W4610" s="130">
        <f>IFERROR(Table1[[#This Row],[Male Ballots]]/Table1[[#This Row],[Male Population]],"0.0%")</f>
        <v>0.38246270635135532</v>
      </c>
      <c r="X4610" s="130">
        <f>IFERROR(Table1[[#This Row],[Total Ballots]]/Table1[[#This Row],[Total Population]],"0.0%")</f>
        <v>0.42484501181918821</v>
      </c>
      <c r="Y4610" s="24">
        <f>Table1[[#This Row],[Female Ballots]]/Table1[[#This Row],[Female Voters]]</f>
        <v>0.62239999999999995</v>
      </c>
      <c r="Z4610" s="24">
        <f>Table1[[#This Row],[Male Ballots]]/Table1[[#This Row],[Male Voters]]</f>
        <v>0.58996728462377312</v>
      </c>
      <c r="AA4610" s="24">
        <f>Table1[[#This Row],[Total Ballots]]/Table1[[#This Row],[Total Voters]]</f>
        <v>0.60630557801131768</v>
      </c>
    </row>
    <row r="4611" spans="1:27" s="12" customFormat="1" x14ac:dyDescent="0.35">
      <c r="A4611" s="43" t="s">
        <v>50</v>
      </c>
      <c r="B4611" s="44">
        <v>2018</v>
      </c>
      <c r="C4611" s="17" t="s">
        <v>82</v>
      </c>
      <c r="D4611" s="44"/>
      <c r="E4611" s="45" t="s">
        <v>74</v>
      </c>
      <c r="F4611" s="49" t="s">
        <v>78</v>
      </c>
      <c r="G4611" s="50" t="s">
        <v>64</v>
      </c>
      <c r="H4611" s="66">
        <v>2256.9650000000001</v>
      </c>
      <c r="I4611" s="66">
        <v>2336.9659999999999</v>
      </c>
      <c r="J4611" s="66">
        <v>4593.9310000000005</v>
      </c>
      <c r="K4611" s="66">
        <v>1772</v>
      </c>
      <c r="L4611" s="66">
        <v>1688</v>
      </c>
      <c r="M4611" s="66"/>
      <c r="N4611" s="66">
        <v>3460</v>
      </c>
      <c r="O4611" s="66">
        <v>1261</v>
      </c>
      <c r="P4611" s="66">
        <v>1241</v>
      </c>
      <c r="Q4611" s="66"/>
      <c r="R4611" s="73">
        <v>2502</v>
      </c>
      <c r="S4611" s="130">
        <f>IFERROR(Table1[[#This Row],[Female Voters]]/Table1[[#This Row],[Female Population]],"0.0%")</f>
        <v>0.78512515701395458</v>
      </c>
      <c r="T4611" s="130">
        <f>IFERROR(Table1[[#This Row],[Male Voters]]/Table1[[#This Row],[Male Population]],"0.0%")</f>
        <v>0.72230404721335273</v>
      </c>
      <c r="U4611" s="130">
        <f>IFERROR(Table1[[#This Row],[Total Voters]]/Table1[[#This Row],[Total Population]],"0.0%")</f>
        <v>0.75316760308328523</v>
      </c>
      <c r="V4611" s="130">
        <f>IFERROR(Table1[[#This Row],[Female Ballots]]/Table1[[#This Row],[Female Population]],"0.0%")</f>
        <v>0.5587149113964992</v>
      </c>
      <c r="W4611" s="130">
        <f>IFERROR(Table1[[#This Row],[Male Ballots]]/Table1[[#This Row],[Male Population]],"0.0%")</f>
        <v>0.53103040437901106</v>
      </c>
      <c r="X4611" s="130">
        <f>IFERROR(Table1[[#This Row],[Total Ballots]]/Table1[[#This Row],[Total Population]],"0.0%")</f>
        <v>0.54463160199837557</v>
      </c>
      <c r="Y4611" s="24">
        <f>Table1[[#This Row],[Female Ballots]]/Table1[[#This Row],[Female Voters]]</f>
        <v>0.71162528216704291</v>
      </c>
      <c r="Z4611" s="24">
        <f>Table1[[#This Row],[Male Ballots]]/Table1[[#This Row],[Male Voters]]</f>
        <v>0.7351895734597157</v>
      </c>
      <c r="AA4611" s="24">
        <f>Table1[[#This Row],[Total Ballots]]/Table1[[#This Row],[Total Voters]]</f>
        <v>0.72312138728323705</v>
      </c>
    </row>
    <row r="4612" spans="1:27" s="12" customFormat="1" x14ac:dyDescent="0.35">
      <c r="A4612" s="43" t="s">
        <v>50</v>
      </c>
      <c r="B4612" s="44">
        <v>2018</v>
      </c>
      <c r="C4612" s="17" t="s">
        <v>82</v>
      </c>
      <c r="D4612" s="44"/>
      <c r="E4612" s="45" t="s">
        <v>74</v>
      </c>
      <c r="F4612" s="49" t="s">
        <v>78</v>
      </c>
      <c r="G4612" s="50" t="s">
        <v>65</v>
      </c>
      <c r="H4612" s="66">
        <v>2222.9589999999998</v>
      </c>
      <c r="I4612" s="66">
        <v>2283.9539999999997</v>
      </c>
      <c r="J4612" s="66">
        <v>4506.9130000000005</v>
      </c>
      <c r="K4612" s="66">
        <v>1879</v>
      </c>
      <c r="L4612" s="66">
        <v>1827</v>
      </c>
      <c r="M4612" s="66"/>
      <c r="N4612" s="66">
        <v>3706</v>
      </c>
      <c r="O4612" s="66">
        <v>1460</v>
      </c>
      <c r="P4612" s="66">
        <v>1389</v>
      </c>
      <c r="Q4612" s="66"/>
      <c r="R4612" s="73">
        <v>2849</v>
      </c>
      <c r="S4612" s="130">
        <f>IFERROR(Table1[[#This Row],[Female Voters]]/Table1[[#This Row],[Female Population]],"0.0%")</f>
        <v>0.84526975081411759</v>
      </c>
      <c r="T4612" s="130">
        <f>IFERROR(Table1[[#This Row],[Male Voters]]/Table1[[#This Row],[Male Population]],"0.0%")</f>
        <v>0.79992854497069565</v>
      </c>
      <c r="U4612" s="130">
        <f>IFERROR(Table1[[#This Row],[Total Voters]]/Table1[[#This Row],[Total Population]],"0.0%")</f>
        <v>0.8222923318022779</v>
      </c>
      <c r="V4612" s="130">
        <f>IFERROR(Table1[[#This Row],[Female Ballots]]/Table1[[#This Row],[Female Population]],"0.0%")</f>
        <v>0.65678224384705253</v>
      </c>
      <c r="W4612" s="130">
        <f>IFERROR(Table1[[#This Row],[Male Ballots]]/Table1[[#This Row],[Male Population]],"0.0%")</f>
        <v>0.6081558560286241</v>
      </c>
      <c r="X4612" s="130">
        <f>IFERROR(Table1[[#This Row],[Total Ballots]]/Table1[[#This Row],[Total Population]],"0.0%")</f>
        <v>0.63214000359004041</v>
      </c>
      <c r="Y4612" s="24">
        <f>Table1[[#This Row],[Female Ballots]]/Table1[[#This Row],[Female Voters]]</f>
        <v>0.77700904736562004</v>
      </c>
      <c r="Z4612" s="24">
        <f>Table1[[#This Row],[Male Ballots]]/Table1[[#This Row],[Male Voters]]</f>
        <v>0.76026272577996712</v>
      </c>
      <c r="AA4612" s="24">
        <f>Table1[[#This Row],[Total Ballots]]/Table1[[#This Row],[Total Voters]]</f>
        <v>0.76875337290879653</v>
      </c>
    </row>
    <row r="4613" spans="1:27" s="12" customFormat="1" x14ac:dyDescent="0.35">
      <c r="A4613" s="43" t="s">
        <v>50</v>
      </c>
      <c r="B4613" s="44">
        <v>2018</v>
      </c>
      <c r="C4613" s="17" t="s">
        <v>82</v>
      </c>
      <c r="D4613" s="44"/>
      <c r="E4613" s="45" t="s">
        <v>74</v>
      </c>
      <c r="F4613" s="49" t="s">
        <v>78</v>
      </c>
      <c r="G4613" s="50" t="s">
        <v>66</v>
      </c>
      <c r="H4613" s="66">
        <v>2795.9369999999999</v>
      </c>
      <c r="I4613" s="66">
        <v>2658.9350000000004</v>
      </c>
      <c r="J4613" s="66">
        <v>5454.8720000000003</v>
      </c>
      <c r="K4613" s="66">
        <v>2548</v>
      </c>
      <c r="L4613" s="66">
        <v>2327</v>
      </c>
      <c r="M4613" s="66"/>
      <c r="N4613" s="66">
        <v>4875</v>
      </c>
      <c r="O4613" s="66">
        <v>2191</v>
      </c>
      <c r="P4613" s="66">
        <v>1973</v>
      </c>
      <c r="Q4613" s="66"/>
      <c r="R4613" s="73">
        <v>4164</v>
      </c>
      <c r="S4613" s="130">
        <f>IFERROR(Table1[[#This Row],[Female Voters]]/Table1[[#This Row],[Female Population]],"0.0%")</f>
        <v>0.91132239388798819</v>
      </c>
      <c r="T4613" s="130">
        <f>IFERROR(Table1[[#This Row],[Male Voters]]/Table1[[#This Row],[Male Population]],"0.0%")</f>
        <v>0.87516242405323919</v>
      </c>
      <c r="U4613" s="130">
        <f>IFERROR(Table1[[#This Row],[Total Voters]]/Table1[[#This Row],[Total Population]],"0.0%")</f>
        <v>0.8936964973696907</v>
      </c>
      <c r="V4613" s="130">
        <f>IFERROR(Table1[[#This Row],[Female Ballots]]/Table1[[#This Row],[Female Population]],"0.0%")</f>
        <v>0.78363711342566023</v>
      </c>
      <c r="W4613" s="130">
        <f>IFERROR(Table1[[#This Row],[Male Ballots]]/Table1[[#This Row],[Male Population]],"0.0%")</f>
        <v>0.74202641283070092</v>
      </c>
      <c r="X4613" s="130">
        <f>IFERROR(Table1[[#This Row],[Total Ballots]]/Table1[[#This Row],[Total Population]],"0.0%")</f>
        <v>0.76335430052254205</v>
      </c>
      <c r="Y4613" s="24">
        <f>Table1[[#This Row],[Female Ballots]]/Table1[[#This Row],[Female Voters]]</f>
        <v>0.85989010989010994</v>
      </c>
      <c r="Z4613" s="24">
        <f>Table1[[#This Row],[Male Ballots]]/Table1[[#This Row],[Male Voters]]</f>
        <v>0.84787279759346801</v>
      </c>
      <c r="AA4613" s="24">
        <f>Table1[[#This Row],[Total Ballots]]/Table1[[#This Row],[Total Voters]]</f>
        <v>0.85415384615384615</v>
      </c>
    </row>
    <row r="4614" spans="1:27" s="12" customFormat="1" x14ac:dyDescent="0.35">
      <c r="A4614" s="43" t="s">
        <v>50</v>
      </c>
      <c r="B4614" s="44">
        <v>2018</v>
      </c>
      <c r="C4614" s="17" t="s">
        <v>82</v>
      </c>
      <c r="D4614" s="44"/>
      <c r="E4614" s="45" t="s">
        <v>74</v>
      </c>
      <c r="F4614" s="49" t="s">
        <v>78</v>
      </c>
      <c r="G4614" s="50" t="s">
        <v>67</v>
      </c>
      <c r="H4614" s="66">
        <v>3839.8809999999994</v>
      </c>
      <c r="I4614" s="66">
        <v>3618.8899000000001</v>
      </c>
      <c r="J4614" s="66">
        <v>7458.7696999999998</v>
      </c>
      <c r="K4614" s="66">
        <v>3588</v>
      </c>
      <c r="L4614" s="66">
        <v>3475</v>
      </c>
      <c r="M4614" s="66"/>
      <c r="N4614" s="66">
        <v>7063</v>
      </c>
      <c r="O4614" s="66">
        <v>3146</v>
      </c>
      <c r="P4614" s="66">
        <v>3103</v>
      </c>
      <c r="Q4614" s="66"/>
      <c r="R4614" s="73">
        <v>6249</v>
      </c>
      <c r="S4614" s="130">
        <f>IFERROR(Table1[[#This Row],[Female Voters]]/Table1[[#This Row],[Female Population]],"0.0%")</f>
        <v>0.93440395678928612</v>
      </c>
      <c r="T4614" s="130">
        <f>IFERROR(Table1[[#This Row],[Male Voters]]/Table1[[#This Row],[Male Population]],"0.0%")</f>
        <v>0.96023921589877603</v>
      </c>
      <c r="U4614" s="130">
        <f>IFERROR(Table1[[#This Row],[Total Voters]]/Table1[[#This Row],[Total Population]],"0.0%")</f>
        <v>0.9469390105984905</v>
      </c>
      <c r="V4614" s="130">
        <f>IFERROR(Table1[[#This Row],[Female Ballots]]/Table1[[#This Row],[Female Population]],"0.0%")</f>
        <v>0.81929622298191029</v>
      </c>
      <c r="W4614" s="130">
        <f>IFERROR(Table1[[#This Row],[Male Ballots]]/Table1[[#This Row],[Male Population]],"0.0%")</f>
        <v>0.85744526242702213</v>
      </c>
      <c r="X4614" s="130">
        <f>IFERROR(Table1[[#This Row],[Total Ballots]]/Table1[[#This Row],[Total Population]],"0.0%")</f>
        <v>0.83780573088347265</v>
      </c>
      <c r="Y4614" s="24">
        <f>Table1[[#This Row],[Female Ballots]]/Table1[[#This Row],[Female Voters]]</f>
        <v>0.87681159420289856</v>
      </c>
      <c r="Z4614" s="24">
        <f>Table1[[#This Row],[Male Ballots]]/Table1[[#This Row],[Male Voters]]</f>
        <v>0.8929496402877698</v>
      </c>
      <c r="AA4614" s="24">
        <f>Table1[[#This Row],[Total Ballots]]/Table1[[#This Row],[Total Voters]]</f>
        <v>0.88475152201614049</v>
      </c>
    </row>
    <row r="4615" spans="1:27" s="12" customFormat="1" x14ac:dyDescent="0.35">
      <c r="A4615" s="43" t="s">
        <v>29</v>
      </c>
      <c r="B4615" s="44">
        <v>2018</v>
      </c>
      <c r="C4615" s="17" t="s">
        <v>82</v>
      </c>
      <c r="D4615" s="44" t="s">
        <v>69</v>
      </c>
      <c r="E4615" s="45" t="s">
        <v>74</v>
      </c>
      <c r="F4615" s="49" t="s">
        <v>78</v>
      </c>
      <c r="G4615" s="50" t="s">
        <v>79</v>
      </c>
      <c r="H4615" s="66">
        <v>8679.9807899999996</v>
      </c>
      <c r="I4615" s="66">
        <v>8992.0010000000002</v>
      </c>
      <c r="J4615" s="66">
        <v>17671.981100000001</v>
      </c>
      <c r="K4615" s="66">
        <v>7155</v>
      </c>
      <c r="L4615" s="66">
        <v>7173</v>
      </c>
      <c r="M4615" s="66"/>
      <c r="N4615" s="66">
        <v>14328</v>
      </c>
      <c r="O4615" s="66">
        <v>5494</v>
      </c>
      <c r="P4615" s="66">
        <v>5416</v>
      </c>
      <c r="Q4615" s="66"/>
      <c r="R4615" s="73">
        <v>10910</v>
      </c>
      <c r="S4615" s="130">
        <f>IFERROR(Table1[[#This Row],[Female Voters]]/Table1[[#This Row],[Female Population]],"0.0%")</f>
        <v>0.8243105800698437</v>
      </c>
      <c r="T4615" s="130">
        <f>IFERROR(Table1[[#This Row],[Male Voters]]/Table1[[#This Row],[Male Population]],"0.0%")</f>
        <v>0.79770898601990814</v>
      </c>
      <c r="U4615" s="130">
        <f>IFERROR(Table1[[#This Row],[Total Voters]]/Table1[[#This Row],[Total Population]],"0.0%")</f>
        <v>0.81077497304475954</v>
      </c>
      <c r="V4615" s="130">
        <f>IFERROR(Table1[[#This Row],[Female Ballots]]/Table1[[#This Row],[Female Population]],"0.0%")</f>
        <v>0.63295070956026855</v>
      </c>
      <c r="W4615" s="130">
        <f>IFERROR(Table1[[#This Row],[Male Ballots]]/Table1[[#This Row],[Male Population]],"0.0%")</f>
        <v>0.60231310027656804</v>
      </c>
      <c r="X4615" s="130">
        <f>IFERROR(Table1[[#This Row],[Total Ballots]]/Table1[[#This Row],[Total Population]],"0.0%")</f>
        <v>0.6173614570015582</v>
      </c>
      <c r="Y4615" s="24">
        <f>Table1[[#This Row],[Female Ballots]]/Table1[[#This Row],[Female Voters]]</f>
        <v>0.76785464709993012</v>
      </c>
      <c r="Z4615" s="24">
        <f>Table1[[#This Row],[Male Ballots]]/Table1[[#This Row],[Male Voters]]</f>
        <v>0.75505367349783914</v>
      </c>
      <c r="AA4615" s="24">
        <f>Table1[[#This Row],[Total Ballots]]/Table1[[#This Row],[Total Voters]]</f>
        <v>0.76144611948632046</v>
      </c>
    </row>
    <row r="4616" spans="1:27" s="12" customFormat="1" x14ac:dyDescent="0.35">
      <c r="A4616" s="43" t="s">
        <v>29</v>
      </c>
      <c r="B4616" s="44">
        <v>2018</v>
      </c>
      <c r="C4616" s="17" t="s">
        <v>82</v>
      </c>
      <c r="D4616" s="44" t="s">
        <v>69</v>
      </c>
      <c r="E4616" s="45" t="s">
        <v>74</v>
      </c>
      <c r="F4616" s="49" t="s">
        <v>78</v>
      </c>
      <c r="G4616" s="50" t="s">
        <v>62</v>
      </c>
      <c r="H4616" s="66">
        <v>629.00378999999998</v>
      </c>
      <c r="I4616" s="66">
        <v>700.0077</v>
      </c>
      <c r="J4616" s="66">
        <v>1329.0113999999999</v>
      </c>
      <c r="K4616" s="66">
        <v>424</v>
      </c>
      <c r="L4616" s="66">
        <v>428</v>
      </c>
      <c r="M4616" s="66"/>
      <c r="N4616" s="66">
        <v>852</v>
      </c>
      <c r="O4616" s="66">
        <v>217</v>
      </c>
      <c r="P4616" s="66">
        <v>207</v>
      </c>
      <c r="Q4616" s="66"/>
      <c r="R4616" s="73">
        <v>424</v>
      </c>
      <c r="S4616" s="130">
        <f>IFERROR(Table1[[#This Row],[Female Voters]]/Table1[[#This Row],[Female Population]],"0.0%")</f>
        <v>0.67408178891895076</v>
      </c>
      <c r="T4616" s="130">
        <f>IFERROR(Table1[[#This Row],[Male Voters]]/Table1[[#This Row],[Male Population]],"0.0%")</f>
        <v>0.61142184578826775</v>
      </c>
      <c r="U4616" s="130">
        <f>IFERROR(Table1[[#This Row],[Total Voters]]/Table1[[#This Row],[Total Population]],"0.0%")</f>
        <v>0.64107802235556455</v>
      </c>
      <c r="V4616" s="130">
        <f>IFERROR(Table1[[#This Row],[Female Ballots]]/Table1[[#This Row],[Female Population]],"0.0%")</f>
        <v>0.3449899721589913</v>
      </c>
      <c r="W4616" s="130">
        <f>IFERROR(Table1[[#This Row],[Male Ballots]]/Table1[[#This Row],[Male Population]],"0.0%")</f>
        <v>0.29571103289292389</v>
      </c>
      <c r="X4616" s="130">
        <f>IFERROR(Table1[[#This Row],[Total Ballots]]/Table1[[#This Row],[Total Population]],"0.0%")</f>
        <v>0.31903413319103208</v>
      </c>
      <c r="Y4616" s="24">
        <f>Table1[[#This Row],[Female Ballots]]/Table1[[#This Row],[Female Voters]]</f>
        <v>0.5117924528301887</v>
      </c>
      <c r="Z4616" s="24">
        <f>Table1[[#This Row],[Male Ballots]]/Table1[[#This Row],[Male Voters]]</f>
        <v>0.48364485981308414</v>
      </c>
      <c r="AA4616" s="24">
        <f>Table1[[#This Row],[Total Ballots]]/Table1[[#This Row],[Total Voters]]</f>
        <v>0.49765258215962443</v>
      </c>
    </row>
    <row r="4617" spans="1:27" s="12" customFormat="1" x14ac:dyDescent="0.35">
      <c r="A4617" s="43" t="s">
        <v>29</v>
      </c>
      <c r="B4617" s="44">
        <v>2018</v>
      </c>
      <c r="C4617" s="17" t="s">
        <v>82</v>
      </c>
      <c r="D4617" s="44" t="s">
        <v>69</v>
      </c>
      <c r="E4617" s="45" t="s">
        <v>74</v>
      </c>
      <c r="F4617" s="49" t="s">
        <v>78</v>
      </c>
      <c r="G4617" s="50" t="s">
        <v>63</v>
      </c>
      <c r="H4617" s="66">
        <v>1098.0029</v>
      </c>
      <c r="I4617" s="66">
        <v>1142.0101</v>
      </c>
      <c r="J4617" s="66">
        <v>2240.0127000000002</v>
      </c>
      <c r="K4617" s="66">
        <v>843</v>
      </c>
      <c r="L4617" s="66">
        <v>773</v>
      </c>
      <c r="M4617" s="66"/>
      <c r="N4617" s="66">
        <v>1616</v>
      </c>
      <c r="O4617" s="66">
        <v>475</v>
      </c>
      <c r="P4617" s="66">
        <v>417</v>
      </c>
      <c r="Q4617" s="66"/>
      <c r="R4617" s="73">
        <v>892</v>
      </c>
      <c r="S4617" s="130">
        <f>IFERROR(Table1[[#This Row],[Female Voters]]/Table1[[#This Row],[Female Population]],"0.0%")</f>
        <v>0.76775753506661959</v>
      </c>
      <c r="T4617" s="130">
        <f>IFERROR(Table1[[#This Row],[Male Voters]]/Table1[[#This Row],[Male Population]],"0.0%")</f>
        <v>0.67687667560908615</v>
      </c>
      <c r="U4617" s="130">
        <f>IFERROR(Table1[[#This Row],[Total Voters]]/Table1[[#This Row],[Total Population]],"0.0%")</f>
        <v>0.72142448120941449</v>
      </c>
      <c r="V4617" s="130">
        <f>IFERROR(Table1[[#This Row],[Female Ballots]]/Table1[[#This Row],[Female Population]],"0.0%")</f>
        <v>0.43260359330562792</v>
      </c>
      <c r="W4617" s="130">
        <f>IFERROR(Table1[[#This Row],[Male Ballots]]/Table1[[#This Row],[Male Population]],"0.0%")</f>
        <v>0.36514563224966223</v>
      </c>
      <c r="X4617" s="130">
        <f>IFERROR(Table1[[#This Row],[Total Ballots]]/Table1[[#This Row],[Total Population]],"0.0%")</f>
        <v>0.39821202799430555</v>
      </c>
      <c r="Y4617" s="24">
        <f>Table1[[#This Row],[Female Ballots]]/Table1[[#This Row],[Female Voters]]</f>
        <v>0.56346381969157766</v>
      </c>
      <c r="Z4617" s="24">
        <f>Table1[[#This Row],[Male Ballots]]/Table1[[#This Row],[Male Voters]]</f>
        <v>0.5394566623544631</v>
      </c>
      <c r="AA4617" s="24">
        <f>Table1[[#This Row],[Total Ballots]]/Table1[[#This Row],[Total Voters]]</f>
        <v>0.55198019801980203</v>
      </c>
    </row>
    <row r="4618" spans="1:27" s="12" customFormat="1" x14ac:dyDescent="0.35">
      <c r="A4618" s="43" t="s">
        <v>29</v>
      </c>
      <c r="B4618" s="44">
        <v>2018</v>
      </c>
      <c r="C4618" s="17" t="s">
        <v>82</v>
      </c>
      <c r="D4618" s="44" t="s">
        <v>69</v>
      </c>
      <c r="E4618" s="45" t="s">
        <v>74</v>
      </c>
      <c r="F4618" s="49" t="s">
        <v>78</v>
      </c>
      <c r="G4618" s="50" t="s">
        <v>64</v>
      </c>
      <c r="H4618" s="66">
        <v>1346.0012000000002</v>
      </c>
      <c r="I4618" s="66">
        <v>1424.0063</v>
      </c>
      <c r="J4618" s="66">
        <v>2770.0070000000001</v>
      </c>
      <c r="K4618" s="66">
        <v>1016</v>
      </c>
      <c r="L4618" s="66">
        <v>1000</v>
      </c>
      <c r="M4618" s="66"/>
      <c r="N4618" s="66">
        <v>2016</v>
      </c>
      <c r="O4618" s="66">
        <v>717</v>
      </c>
      <c r="P4618" s="66">
        <v>664</v>
      </c>
      <c r="Q4618" s="66"/>
      <c r="R4618" s="73">
        <v>1381</v>
      </c>
      <c r="S4618" s="130">
        <f>IFERROR(Table1[[#This Row],[Female Voters]]/Table1[[#This Row],[Female Population]],"0.0%")</f>
        <v>0.75482845037582424</v>
      </c>
      <c r="T4618" s="130">
        <f>IFERROR(Table1[[#This Row],[Male Voters]]/Table1[[#This Row],[Male Population]],"0.0%")</f>
        <v>0.70224408417294226</v>
      </c>
      <c r="U4618" s="130">
        <f>IFERROR(Table1[[#This Row],[Total Voters]]/Table1[[#This Row],[Total Population]],"0.0%")</f>
        <v>0.72779599473936341</v>
      </c>
      <c r="V4618" s="130">
        <f>IFERROR(Table1[[#This Row],[Female Ballots]]/Table1[[#This Row],[Female Population]],"0.0%")</f>
        <v>0.53268897531443504</v>
      </c>
      <c r="W4618" s="130">
        <f>IFERROR(Table1[[#This Row],[Male Ballots]]/Table1[[#This Row],[Male Population]],"0.0%")</f>
        <v>0.4662900718908336</v>
      </c>
      <c r="X4618" s="130">
        <f>IFERROR(Table1[[#This Row],[Total Ballots]]/Table1[[#This Row],[Total Population]],"0.0%")</f>
        <v>0.49855469679318498</v>
      </c>
      <c r="Y4618" s="24">
        <f>Table1[[#This Row],[Female Ballots]]/Table1[[#This Row],[Female Voters]]</f>
        <v>0.7057086614173228</v>
      </c>
      <c r="Z4618" s="24">
        <f>Table1[[#This Row],[Male Ballots]]/Table1[[#This Row],[Male Voters]]</f>
        <v>0.66400000000000003</v>
      </c>
      <c r="AA4618" s="24">
        <f>Table1[[#This Row],[Total Ballots]]/Table1[[#This Row],[Total Voters]]</f>
        <v>0.68501984126984128</v>
      </c>
    </row>
    <row r="4619" spans="1:27" s="12" customFormat="1" x14ac:dyDescent="0.35">
      <c r="A4619" s="43" t="s">
        <v>29</v>
      </c>
      <c r="B4619" s="44">
        <v>2018</v>
      </c>
      <c r="C4619" s="17" t="s">
        <v>82</v>
      </c>
      <c r="D4619" s="44" t="s">
        <v>69</v>
      </c>
      <c r="E4619" s="45" t="s">
        <v>74</v>
      </c>
      <c r="F4619" s="49" t="s">
        <v>78</v>
      </c>
      <c r="G4619" s="50" t="s">
        <v>65</v>
      </c>
      <c r="H4619" s="66">
        <v>1356.9984999999999</v>
      </c>
      <c r="I4619" s="66">
        <v>1459.0026</v>
      </c>
      <c r="J4619" s="66">
        <v>2816.0010000000002</v>
      </c>
      <c r="K4619" s="66">
        <v>981</v>
      </c>
      <c r="L4619" s="66">
        <v>1075</v>
      </c>
      <c r="M4619" s="66"/>
      <c r="N4619" s="66">
        <v>2056</v>
      </c>
      <c r="O4619" s="66">
        <v>739</v>
      </c>
      <c r="P4619" s="66">
        <v>797</v>
      </c>
      <c r="Q4619" s="66"/>
      <c r="R4619" s="73">
        <v>1536</v>
      </c>
      <c r="S4619" s="130">
        <f>IFERROR(Table1[[#This Row],[Female Voters]]/Table1[[#This Row],[Female Population]],"0.0%")</f>
        <v>0.72291900101584494</v>
      </c>
      <c r="T4619" s="130">
        <f>IFERROR(Table1[[#This Row],[Male Voters]]/Table1[[#This Row],[Male Population]],"0.0%")</f>
        <v>0.73680471851112528</v>
      </c>
      <c r="U4619" s="130">
        <f>IFERROR(Table1[[#This Row],[Total Voters]]/Table1[[#This Row],[Total Population]],"0.0%")</f>
        <v>0.73011337709042001</v>
      </c>
      <c r="V4619" s="130">
        <f>IFERROR(Table1[[#This Row],[Female Ballots]]/Table1[[#This Row],[Female Population]],"0.0%")</f>
        <v>0.54458424235546321</v>
      </c>
      <c r="W4619" s="130">
        <f>IFERROR(Table1[[#This Row],[Male Ballots]]/Table1[[#This Row],[Male Population]],"0.0%")</f>
        <v>0.54626359130545754</v>
      </c>
      <c r="X4619" s="130">
        <f>IFERROR(Table1[[#This Row],[Total Ballots]]/Table1[[#This Row],[Total Population]],"0.0%")</f>
        <v>0.54545435175626711</v>
      </c>
      <c r="Y4619" s="24">
        <f>Table1[[#This Row],[Female Ballots]]/Table1[[#This Row],[Female Voters]]</f>
        <v>0.75331294597349641</v>
      </c>
      <c r="Z4619" s="24">
        <f>Table1[[#This Row],[Male Ballots]]/Table1[[#This Row],[Male Voters]]</f>
        <v>0.74139534883720926</v>
      </c>
      <c r="AA4619" s="24">
        <f>Table1[[#This Row],[Total Ballots]]/Table1[[#This Row],[Total Voters]]</f>
        <v>0.74708171206225682</v>
      </c>
    </row>
    <row r="4620" spans="1:27" s="12" customFormat="1" x14ac:dyDescent="0.35">
      <c r="A4620" s="43" t="s">
        <v>29</v>
      </c>
      <c r="B4620" s="44">
        <v>2018</v>
      </c>
      <c r="C4620" s="17" t="s">
        <v>82</v>
      </c>
      <c r="D4620" s="44" t="s">
        <v>69</v>
      </c>
      <c r="E4620" s="45" t="s">
        <v>74</v>
      </c>
      <c r="F4620" s="49" t="s">
        <v>78</v>
      </c>
      <c r="G4620" s="50" t="s">
        <v>66</v>
      </c>
      <c r="H4620" s="66">
        <v>1792.9884999999999</v>
      </c>
      <c r="I4620" s="66">
        <v>1731.9940999999999</v>
      </c>
      <c r="J4620" s="66">
        <v>3524.9830000000002</v>
      </c>
      <c r="K4620" s="66">
        <v>1575</v>
      </c>
      <c r="L4620" s="66">
        <v>1473</v>
      </c>
      <c r="M4620" s="66"/>
      <c r="N4620" s="66">
        <v>3048</v>
      </c>
      <c r="O4620" s="66">
        <v>1336</v>
      </c>
      <c r="P4620" s="66">
        <v>1194</v>
      </c>
      <c r="Q4620" s="66"/>
      <c r="R4620" s="73">
        <v>2530</v>
      </c>
      <c r="S4620" s="130">
        <f>IFERROR(Table1[[#This Row],[Female Voters]]/Table1[[#This Row],[Female Population]],"0.0%")</f>
        <v>0.87842169651394864</v>
      </c>
      <c r="T4620" s="130">
        <f>IFERROR(Table1[[#This Row],[Male Voters]]/Table1[[#This Row],[Male Population]],"0.0%")</f>
        <v>0.85046479084426452</v>
      </c>
      <c r="U4620" s="130">
        <f>IFERROR(Table1[[#This Row],[Total Voters]]/Table1[[#This Row],[Total Population]],"0.0%")</f>
        <v>0.86468502117598856</v>
      </c>
      <c r="V4620" s="130">
        <f>IFERROR(Table1[[#This Row],[Female Ballots]]/Table1[[#This Row],[Female Population]],"0.0%")</f>
        <v>0.74512468986833991</v>
      </c>
      <c r="W4620" s="130">
        <f>IFERROR(Table1[[#This Row],[Male Ballots]]/Table1[[#This Row],[Male Population]],"0.0%")</f>
        <v>0.68937879176378258</v>
      </c>
      <c r="X4620" s="130">
        <f>IFERROR(Table1[[#This Row],[Total Ballots]]/Table1[[#This Row],[Total Population]],"0.0%")</f>
        <v>0.71773395786589611</v>
      </c>
      <c r="Y4620" s="24">
        <f>Table1[[#This Row],[Female Ballots]]/Table1[[#This Row],[Female Voters]]</f>
        <v>0.84825396825396826</v>
      </c>
      <c r="Z4620" s="24">
        <f>Table1[[#This Row],[Male Ballots]]/Table1[[#This Row],[Male Voters]]</f>
        <v>0.81059063136456211</v>
      </c>
      <c r="AA4620" s="24">
        <f>Table1[[#This Row],[Total Ballots]]/Table1[[#This Row],[Total Voters]]</f>
        <v>0.83005249343832022</v>
      </c>
    </row>
    <row r="4621" spans="1:27" s="12" customFormat="1" x14ac:dyDescent="0.35">
      <c r="A4621" s="43" t="s">
        <v>29</v>
      </c>
      <c r="B4621" s="44">
        <v>2018</v>
      </c>
      <c r="C4621" s="17" t="s">
        <v>82</v>
      </c>
      <c r="D4621" s="44" t="s">
        <v>69</v>
      </c>
      <c r="E4621" s="45" t="s">
        <v>74</v>
      </c>
      <c r="F4621" s="49" t="s">
        <v>78</v>
      </c>
      <c r="G4621" s="50" t="s">
        <v>67</v>
      </c>
      <c r="H4621" s="66">
        <v>2456.9858999999997</v>
      </c>
      <c r="I4621" s="66">
        <v>2534.9802</v>
      </c>
      <c r="J4621" s="66">
        <v>4991.9660000000003</v>
      </c>
      <c r="K4621" s="66">
        <v>2316</v>
      </c>
      <c r="L4621" s="66">
        <v>2424</v>
      </c>
      <c r="M4621" s="66"/>
      <c r="N4621" s="66">
        <v>4740</v>
      </c>
      <c r="O4621" s="66">
        <v>2010</v>
      </c>
      <c r="P4621" s="66">
        <v>2137</v>
      </c>
      <c r="Q4621" s="66"/>
      <c r="R4621" s="73">
        <v>4147</v>
      </c>
      <c r="S4621" s="130">
        <f>IFERROR(Table1[[#This Row],[Female Voters]]/Table1[[#This Row],[Female Population]],"0.0%")</f>
        <v>0.94261835202228894</v>
      </c>
      <c r="T4621" s="130">
        <f>IFERROR(Table1[[#This Row],[Male Voters]]/Table1[[#This Row],[Male Population]],"0.0%")</f>
        <v>0.95622048645587054</v>
      </c>
      <c r="U4621" s="130">
        <f>IFERROR(Table1[[#This Row],[Total Voters]]/Table1[[#This Row],[Total Population]],"0.0%")</f>
        <v>0.94952569789137176</v>
      </c>
      <c r="V4621" s="130">
        <f>IFERROR(Table1[[#This Row],[Female Ballots]]/Table1[[#This Row],[Female Population]],"0.0%")</f>
        <v>0.81807551276545798</v>
      </c>
      <c r="W4621" s="130">
        <f>IFERROR(Table1[[#This Row],[Male Ballots]]/Table1[[#This Row],[Male Population]],"0.0%")</f>
        <v>0.84300461202813337</v>
      </c>
      <c r="X4621" s="130">
        <f>IFERROR(Table1[[#This Row],[Total Ballots]]/Table1[[#This Row],[Total Population]],"0.0%")</f>
        <v>0.83073482471635418</v>
      </c>
      <c r="Y4621" s="24">
        <f>Table1[[#This Row],[Female Ballots]]/Table1[[#This Row],[Female Voters]]</f>
        <v>0.86787564766839376</v>
      </c>
      <c r="Z4621" s="24">
        <f>Table1[[#This Row],[Male Ballots]]/Table1[[#This Row],[Male Voters]]</f>
        <v>0.88160066006600657</v>
      </c>
      <c r="AA4621" s="24">
        <f>Table1[[#This Row],[Total Ballots]]/Table1[[#This Row],[Total Voters]]</f>
        <v>0.87489451476793245</v>
      </c>
    </row>
    <row r="4622" spans="1:27" s="12" customFormat="1" x14ac:dyDescent="0.35">
      <c r="A4622" s="43" t="s">
        <v>42</v>
      </c>
      <c r="B4622" s="44">
        <v>2018</v>
      </c>
      <c r="C4622" s="17" t="s">
        <v>82</v>
      </c>
      <c r="D4622" s="44"/>
      <c r="E4622" s="45" t="s">
        <v>73</v>
      </c>
      <c r="F4622" s="49" t="s">
        <v>78</v>
      </c>
      <c r="G4622" s="50" t="s">
        <v>79</v>
      </c>
      <c r="H4622" s="66">
        <v>31484</v>
      </c>
      <c r="I4622" s="66">
        <v>30818.999899999999</v>
      </c>
      <c r="J4622" s="66">
        <v>62302.994999999995</v>
      </c>
      <c r="K4622" s="66">
        <v>24712</v>
      </c>
      <c r="L4622" s="66">
        <v>22774</v>
      </c>
      <c r="M4622" s="66">
        <v>54</v>
      </c>
      <c r="N4622" s="66">
        <v>47540</v>
      </c>
      <c r="O4622" s="66">
        <v>17834</v>
      </c>
      <c r="P4622" s="66">
        <v>16539</v>
      </c>
      <c r="Q4622" s="66">
        <v>29</v>
      </c>
      <c r="R4622" s="73">
        <v>34402</v>
      </c>
      <c r="S4622" s="130">
        <f>IFERROR(Table1[[#This Row],[Female Voters]]/Table1[[#This Row],[Female Population]],"0.0%")</f>
        <v>0.78490661923516702</v>
      </c>
      <c r="T4622" s="130">
        <f>IFERROR(Table1[[#This Row],[Male Voters]]/Table1[[#This Row],[Male Population]],"0.0%")</f>
        <v>0.73895973503020784</v>
      </c>
      <c r="U4622" s="130">
        <f>IFERROR(Table1[[#This Row],[Total Voters]]/Table1[[#This Row],[Total Population]],"0.0%")</f>
        <v>0.76304517944923844</v>
      </c>
      <c r="V4622" s="130">
        <f>IFERROR(Table1[[#This Row],[Female Ballots]]/Table1[[#This Row],[Female Population]],"0.0%")</f>
        <v>0.5664464489899631</v>
      </c>
      <c r="W4622" s="130">
        <f>IFERROR(Table1[[#This Row],[Male Ballots]]/Table1[[#This Row],[Male Population]],"0.0%")</f>
        <v>0.53664947122440532</v>
      </c>
      <c r="X4622" s="130">
        <f>IFERROR(Table1[[#This Row],[Total Ballots]]/Table1[[#This Row],[Total Population]],"0.0%")</f>
        <v>0.55217249186816786</v>
      </c>
      <c r="Y4622" s="24">
        <f>Table1[[#This Row],[Female Ballots]]/Table1[[#This Row],[Female Voters]]</f>
        <v>0.72167368080284877</v>
      </c>
      <c r="Z4622" s="24">
        <f>Table1[[#This Row],[Male Ballots]]/Table1[[#This Row],[Male Voters]]</f>
        <v>0.72622288574690441</v>
      </c>
      <c r="AA4622" s="24">
        <f>Table1[[#This Row],[Total Ballots]]/Table1[[#This Row],[Total Voters]]</f>
        <v>0.7236432477913336</v>
      </c>
    </row>
    <row r="4623" spans="1:27" s="12" customFormat="1" x14ac:dyDescent="0.35">
      <c r="A4623" s="43" t="s">
        <v>42</v>
      </c>
      <c r="B4623" s="44">
        <v>2018</v>
      </c>
      <c r="C4623" s="17" t="s">
        <v>82</v>
      </c>
      <c r="D4623" s="44"/>
      <c r="E4623" s="45" t="s">
        <v>73</v>
      </c>
      <c r="F4623" s="49" t="s">
        <v>78</v>
      </c>
      <c r="G4623" s="50" t="s">
        <v>62</v>
      </c>
      <c r="H4623" s="66">
        <v>2892</v>
      </c>
      <c r="I4623" s="66">
        <v>3196</v>
      </c>
      <c r="J4623" s="66">
        <v>6088</v>
      </c>
      <c r="K4623" s="66">
        <v>1825</v>
      </c>
      <c r="L4623" s="66">
        <v>1918</v>
      </c>
      <c r="M4623" s="66">
        <v>14</v>
      </c>
      <c r="N4623" s="66">
        <v>3757</v>
      </c>
      <c r="O4623" s="66">
        <v>857</v>
      </c>
      <c r="P4623" s="66">
        <v>833</v>
      </c>
      <c r="Q4623" s="66">
        <v>5</v>
      </c>
      <c r="R4623" s="73">
        <v>1695</v>
      </c>
      <c r="S4623" s="130">
        <f>IFERROR(Table1[[#This Row],[Female Voters]]/Table1[[#This Row],[Female Population]],"0.0%")</f>
        <v>0.63105117565698476</v>
      </c>
      <c r="T4623" s="130">
        <f>IFERROR(Table1[[#This Row],[Male Voters]]/Table1[[#This Row],[Male Population]],"0.0%")</f>
        <v>0.60012515644555697</v>
      </c>
      <c r="U4623" s="130">
        <f>IFERROR(Table1[[#This Row],[Total Voters]]/Table1[[#This Row],[Total Population]],"0.0%")</f>
        <v>0.61711563731931673</v>
      </c>
      <c r="V4623" s="130">
        <f>IFERROR(Table1[[#This Row],[Female Ballots]]/Table1[[#This Row],[Female Population]],"0.0%")</f>
        <v>0.29633471645919779</v>
      </c>
      <c r="W4623" s="130">
        <f>IFERROR(Table1[[#This Row],[Male Ballots]]/Table1[[#This Row],[Male Population]],"0.0%")</f>
        <v>0.26063829787234044</v>
      </c>
      <c r="X4623" s="130">
        <f>IFERROR(Table1[[#This Row],[Total Ballots]]/Table1[[#This Row],[Total Population]],"0.0%")</f>
        <v>0.27841655716162944</v>
      </c>
      <c r="Y4623" s="24">
        <f>Table1[[#This Row],[Female Ballots]]/Table1[[#This Row],[Female Voters]]</f>
        <v>0.46958904109589039</v>
      </c>
      <c r="Z4623" s="24">
        <f>Table1[[#This Row],[Male Ballots]]/Table1[[#This Row],[Male Voters]]</f>
        <v>0.43430656934306572</v>
      </c>
      <c r="AA4623" s="24">
        <f>Table1[[#This Row],[Total Ballots]]/Table1[[#This Row],[Total Voters]]</f>
        <v>0.45115783870109127</v>
      </c>
    </row>
    <row r="4624" spans="1:27" s="12" customFormat="1" x14ac:dyDescent="0.35">
      <c r="A4624" s="43" t="s">
        <v>42</v>
      </c>
      <c r="B4624" s="44">
        <v>2018</v>
      </c>
      <c r="C4624" s="17" t="s">
        <v>82</v>
      </c>
      <c r="D4624" s="44"/>
      <c r="E4624" s="45" t="s">
        <v>73</v>
      </c>
      <c r="F4624" s="49" t="s">
        <v>78</v>
      </c>
      <c r="G4624" s="50" t="s">
        <v>63</v>
      </c>
      <c r="H4624" s="66">
        <v>4477</v>
      </c>
      <c r="I4624" s="66">
        <v>4578</v>
      </c>
      <c r="J4624" s="66">
        <v>9055</v>
      </c>
      <c r="K4624" s="66">
        <v>3321</v>
      </c>
      <c r="L4624" s="66">
        <v>2990</v>
      </c>
      <c r="M4624" s="66">
        <v>11</v>
      </c>
      <c r="N4624" s="66">
        <v>6322</v>
      </c>
      <c r="O4624" s="66">
        <v>1675</v>
      </c>
      <c r="P4624" s="66">
        <v>1476</v>
      </c>
      <c r="Q4624" s="66">
        <v>7</v>
      </c>
      <c r="R4624" s="73">
        <v>3158</v>
      </c>
      <c r="S4624" s="130">
        <f>IFERROR(Table1[[#This Row],[Female Voters]]/Table1[[#This Row],[Female Population]],"0.0%")</f>
        <v>0.7417913781550145</v>
      </c>
      <c r="T4624" s="130">
        <f>IFERROR(Table1[[#This Row],[Male Voters]]/Table1[[#This Row],[Male Population]],"0.0%")</f>
        <v>0.6531236347750109</v>
      </c>
      <c r="U4624" s="130">
        <f>IFERROR(Table1[[#This Row],[Total Voters]]/Table1[[#This Row],[Total Population]],"0.0%")</f>
        <v>0.69817780231916071</v>
      </c>
      <c r="V4624" s="130">
        <f>IFERROR(Table1[[#This Row],[Female Ballots]]/Table1[[#This Row],[Female Population]],"0.0%")</f>
        <v>0.37413446504355596</v>
      </c>
      <c r="W4624" s="130">
        <f>IFERROR(Table1[[#This Row],[Male Ballots]]/Table1[[#This Row],[Male Population]],"0.0%")</f>
        <v>0.32241153342070772</v>
      </c>
      <c r="X4624" s="130">
        <f>IFERROR(Table1[[#This Row],[Total Ballots]]/Table1[[#This Row],[Total Population]],"0.0%")</f>
        <v>0.34875759249033683</v>
      </c>
      <c r="Y4624" s="24">
        <f>Table1[[#This Row],[Female Ballots]]/Table1[[#This Row],[Female Voters]]</f>
        <v>0.50436615477265889</v>
      </c>
      <c r="Z4624" s="24">
        <f>Table1[[#This Row],[Male Ballots]]/Table1[[#This Row],[Male Voters]]</f>
        <v>0.49364548494983279</v>
      </c>
      <c r="AA4624" s="24">
        <f>Table1[[#This Row],[Total Ballots]]/Table1[[#This Row],[Total Voters]]</f>
        <v>0.49952546662448594</v>
      </c>
    </row>
    <row r="4625" spans="1:27" s="12" customFormat="1" x14ac:dyDescent="0.35">
      <c r="A4625" s="43" t="s">
        <v>42</v>
      </c>
      <c r="B4625" s="44">
        <v>2018</v>
      </c>
      <c r="C4625" s="17" t="s">
        <v>82</v>
      </c>
      <c r="D4625" s="44"/>
      <c r="E4625" s="45" t="s">
        <v>73</v>
      </c>
      <c r="F4625" s="49" t="s">
        <v>78</v>
      </c>
      <c r="G4625" s="50" t="s">
        <v>64</v>
      </c>
      <c r="H4625" s="66">
        <v>4657</v>
      </c>
      <c r="I4625" s="66">
        <v>4712</v>
      </c>
      <c r="J4625" s="66">
        <v>9369</v>
      </c>
      <c r="K4625" s="66">
        <v>3318</v>
      </c>
      <c r="L4625" s="66">
        <v>3062</v>
      </c>
      <c r="M4625" s="66">
        <v>12</v>
      </c>
      <c r="N4625" s="66">
        <v>6392</v>
      </c>
      <c r="O4625" s="66">
        <v>2080</v>
      </c>
      <c r="P4625" s="66">
        <v>1942</v>
      </c>
      <c r="Q4625" s="66">
        <v>8</v>
      </c>
      <c r="R4625" s="73">
        <v>4030</v>
      </c>
      <c r="S4625" s="130">
        <f>IFERROR(Table1[[#This Row],[Female Voters]]/Table1[[#This Row],[Female Population]],"0.0%")</f>
        <v>0.71247584281726428</v>
      </c>
      <c r="T4625" s="130">
        <f>IFERROR(Table1[[#This Row],[Male Voters]]/Table1[[#This Row],[Male Population]],"0.0%")</f>
        <v>0.64983022071307306</v>
      </c>
      <c r="U4625" s="130">
        <f>IFERROR(Table1[[#This Row],[Total Voters]]/Table1[[#This Row],[Total Population]],"0.0%")</f>
        <v>0.6822499733162557</v>
      </c>
      <c r="V4625" s="130">
        <f>IFERROR(Table1[[#This Row],[Female Ballots]]/Table1[[#This Row],[Female Population]],"0.0%")</f>
        <v>0.44663946746832722</v>
      </c>
      <c r="W4625" s="130">
        <f>IFERROR(Table1[[#This Row],[Male Ballots]]/Table1[[#This Row],[Male Population]],"0.0%")</f>
        <v>0.41213921901528011</v>
      </c>
      <c r="X4625" s="130">
        <f>IFERROR(Table1[[#This Row],[Total Ballots]]/Table1[[#This Row],[Total Population]],"0.0%")</f>
        <v>0.43014195751947915</v>
      </c>
      <c r="Y4625" s="24">
        <f>Table1[[#This Row],[Female Ballots]]/Table1[[#This Row],[Female Voters]]</f>
        <v>0.62688366485834845</v>
      </c>
      <c r="Z4625" s="24">
        <f>Table1[[#This Row],[Male Ballots]]/Table1[[#This Row],[Male Voters]]</f>
        <v>0.63422599608099284</v>
      </c>
      <c r="AA4625" s="24">
        <f>Table1[[#This Row],[Total Ballots]]/Table1[[#This Row],[Total Voters]]</f>
        <v>0.63047559449311641</v>
      </c>
    </row>
    <row r="4626" spans="1:27" s="12" customFormat="1" x14ac:dyDescent="0.35">
      <c r="A4626" s="43" t="s">
        <v>42</v>
      </c>
      <c r="B4626" s="44">
        <v>2018</v>
      </c>
      <c r="C4626" s="17" t="s">
        <v>82</v>
      </c>
      <c r="D4626" s="44"/>
      <c r="E4626" s="45" t="s">
        <v>73</v>
      </c>
      <c r="F4626" s="49" t="s">
        <v>78</v>
      </c>
      <c r="G4626" s="50" t="s">
        <v>65</v>
      </c>
      <c r="H4626" s="66">
        <v>4792</v>
      </c>
      <c r="I4626" s="66">
        <v>4823</v>
      </c>
      <c r="J4626" s="66">
        <v>9615</v>
      </c>
      <c r="K4626" s="66">
        <v>3610</v>
      </c>
      <c r="L4626" s="66">
        <v>3354</v>
      </c>
      <c r="M4626" s="66">
        <v>10</v>
      </c>
      <c r="N4626" s="66">
        <v>6974</v>
      </c>
      <c r="O4626" s="66">
        <v>2574</v>
      </c>
      <c r="P4626" s="66">
        <v>2471</v>
      </c>
      <c r="Q4626" s="66">
        <v>4</v>
      </c>
      <c r="R4626" s="73">
        <v>5049</v>
      </c>
      <c r="S4626" s="130">
        <f>IFERROR(Table1[[#This Row],[Female Voters]]/Table1[[#This Row],[Female Population]],"0.0%")</f>
        <v>0.753338898163606</v>
      </c>
      <c r="T4626" s="130">
        <f>IFERROR(Table1[[#This Row],[Male Voters]]/Table1[[#This Row],[Male Population]],"0.0%")</f>
        <v>0.69541778975741242</v>
      </c>
      <c r="U4626" s="130">
        <f>IFERROR(Table1[[#This Row],[Total Voters]]/Table1[[#This Row],[Total Population]],"0.0%")</f>
        <v>0.72532501300051999</v>
      </c>
      <c r="V4626" s="130">
        <f>IFERROR(Table1[[#This Row],[Female Ballots]]/Table1[[#This Row],[Female Population]],"0.0%")</f>
        <v>0.53714524207011682</v>
      </c>
      <c r="W4626" s="130">
        <f>IFERROR(Table1[[#This Row],[Male Ballots]]/Table1[[#This Row],[Male Population]],"0.0%")</f>
        <v>0.51233671988388974</v>
      </c>
      <c r="X4626" s="130">
        <f>IFERROR(Table1[[#This Row],[Total Ballots]]/Table1[[#This Row],[Total Population]],"0.0%")</f>
        <v>0.52511700468018718</v>
      </c>
      <c r="Y4626" s="24">
        <f>Table1[[#This Row],[Female Ballots]]/Table1[[#This Row],[Female Voters]]</f>
        <v>0.71301939058171748</v>
      </c>
      <c r="Z4626" s="24">
        <f>Table1[[#This Row],[Male Ballots]]/Table1[[#This Row],[Male Voters]]</f>
        <v>0.7367322599880739</v>
      </c>
      <c r="AA4626" s="24">
        <f>Table1[[#This Row],[Total Ballots]]/Table1[[#This Row],[Total Voters]]</f>
        <v>0.72397476340694011</v>
      </c>
    </row>
    <row r="4627" spans="1:27" s="12" customFormat="1" x14ac:dyDescent="0.35">
      <c r="A4627" s="43" t="s">
        <v>42</v>
      </c>
      <c r="B4627" s="44">
        <v>2018</v>
      </c>
      <c r="C4627" s="17" t="s">
        <v>82</v>
      </c>
      <c r="D4627" s="44"/>
      <c r="E4627" s="45" t="s">
        <v>73</v>
      </c>
      <c r="F4627" s="49" t="s">
        <v>78</v>
      </c>
      <c r="G4627" s="50" t="s">
        <v>66</v>
      </c>
      <c r="H4627" s="66">
        <v>5891</v>
      </c>
      <c r="I4627" s="66">
        <v>5602</v>
      </c>
      <c r="J4627" s="66">
        <v>11492.998</v>
      </c>
      <c r="K4627" s="66">
        <v>4993</v>
      </c>
      <c r="L4627" s="66">
        <v>4454</v>
      </c>
      <c r="M4627" s="66">
        <v>4</v>
      </c>
      <c r="N4627" s="66">
        <v>9451</v>
      </c>
      <c r="O4627" s="66">
        <v>4043</v>
      </c>
      <c r="P4627" s="66">
        <v>3602</v>
      </c>
      <c r="Q4627" s="66">
        <v>2</v>
      </c>
      <c r="R4627" s="73">
        <v>7647</v>
      </c>
      <c r="S4627" s="130">
        <f>IFERROR(Table1[[#This Row],[Female Voters]]/Table1[[#This Row],[Female Population]],"0.0%")</f>
        <v>0.84756408080122225</v>
      </c>
      <c r="T4627" s="130">
        <f>IFERROR(Table1[[#This Row],[Male Voters]]/Table1[[#This Row],[Male Population]],"0.0%")</f>
        <v>0.79507318814709027</v>
      </c>
      <c r="U4627" s="130">
        <f>IFERROR(Table1[[#This Row],[Total Voters]]/Table1[[#This Row],[Total Population]],"0.0%")</f>
        <v>0.82232677670351984</v>
      </c>
      <c r="V4627" s="130">
        <f>IFERROR(Table1[[#This Row],[Female Ballots]]/Table1[[#This Row],[Female Population]],"0.0%")</f>
        <v>0.6863011373281277</v>
      </c>
      <c r="W4627" s="130">
        <f>IFERROR(Table1[[#This Row],[Male Ballots]]/Table1[[#This Row],[Male Population]],"0.0%")</f>
        <v>0.64298464833987856</v>
      </c>
      <c r="X4627" s="130">
        <f>IFERROR(Table1[[#This Row],[Total Ballots]]/Table1[[#This Row],[Total Population]],"0.0%")</f>
        <v>0.66536164019170629</v>
      </c>
      <c r="Y4627" s="24">
        <f>Table1[[#This Row],[Female Ballots]]/Table1[[#This Row],[Female Voters]]</f>
        <v>0.80973362707790908</v>
      </c>
      <c r="Z4627" s="24">
        <f>Table1[[#This Row],[Male Ballots]]/Table1[[#This Row],[Male Voters]]</f>
        <v>0.8087112707678491</v>
      </c>
      <c r="AA4627" s="24">
        <f>Table1[[#This Row],[Total Ballots]]/Table1[[#This Row],[Total Voters]]</f>
        <v>0.80912072796529466</v>
      </c>
    </row>
    <row r="4628" spans="1:27" s="12" customFormat="1" x14ac:dyDescent="0.35">
      <c r="A4628" s="43" t="s">
        <v>42</v>
      </c>
      <c r="B4628" s="44">
        <v>2018</v>
      </c>
      <c r="C4628" s="17" t="s">
        <v>82</v>
      </c>
      <c r="D4628" s="44"/>
      <c r="E4628" s="45" t="s">
        <v>73</v>
      </c>
      <c r="F4628" s="49" t="s">
        <v>78</v>
      </c>
      <c r="G4628" s="50" t="s">
        <v>67</v>
      </c>
      <c r="H4628" s="66">
        <v>8775</v>
      </c>
      <c r="I4628" s="66">
        <v>7907.9998999999998</v>
      </c>
      <c r="J4628" s="66">
        <v>16682.996999999999</v>
      </c>
      <c r="K4628" s="66">
        <v>7645</v>
      </c>
      <c r="L4628" s="66">
        <v>6996</v>
      </c>
      <c r="M4628" s="66">
        <v>3</v>
      </c>
      <c r="N4628" s="66">
        <v>14644</v>
      </c>
      <c r="O4628" s="66">
        <v>6605</v>
      </c>
      <c r="P4628" s="66">
        <v>6215</v>
      </c>
      <c r="Q4628" s="66">
        <v>3</v>
      </c>
      <c r="R4628" s="73">
        <v>12823</v>
      </c>
      <c r="S4628" s="130">
        <f>IFERROR(Table1[[#This Row],[Female Voters]]/Table1[[#This Row],[Female Population]],"0.0%")</f>
        <v>0.8712250712250712</v>
      </c>
      <c r="T4628" s="130">
        <f>IFERROR(Table1[[#This Row],[Male Voters]]/Table1[[#This Row],[Male Population]],"0.0%")</f>
        <v>0.88467375929026004</v>
      </c>
      <c r="U4628" s="130">
        <f>IFERROR(Table1[[#This Row],[Total Voters]]/Table1[[#This Row],[Total Population]],"0.0%")</f>
        <v>0.87777993366539597</v>
      </c>
      <c r="V4628" s="130">
        <f>IFERROR(Table1[[#This Row],[Female Ballots]]/Table1[[#This Row],[Female Population]],"0.0%")</f>
        <v>0.75270655270655273</v>
      </c>
      <c r="W4628" s="130">
        <f>IFERROR(Table1[[#This Row],[Male Ballots]]/Table1[[#This Row],[Male Population]],"0.0%")</f>
        <v>0.78591300943238507</v>
      </c>
      <c r="X4628" s="130">
        <f>IFERROR(Table1[[#This Row],[Total Ballots]]/Table1[[#This Row],[Total Population]],"0.0%")</f>
        <v>0.7686268840065128</v>
      </c>
      <c r="Y4628" s="24">
        <f>Table1[[#This Row],[Female Ballots]]/Table1[[#This Row],[Female Voters]]</f>
        <v>0.86396337475474161</v>
      </c>
      <c r="Z4628" s="24">
        <f>Table1[[#This Row],[Male Ballots]]/Table1[[#This Row],[Male Voters]]</f>
        <v>0.88836477987421381</v>
      </c>
      <c r="AA4628" s="24">
        <f>Table1[[#This Row],[Total Ballots]]/Table1[[#This Row],[Total Voters]]</f>
        <v>0.87564872985523079</v>
      </c>
    </row>
    <row r="4629" spans="1:27" s="12" customFormat="1" x14ac:dyDescent="0.35">
      <c r="A4629" s="43" t="s">
        <v>27</v>
      </c>
      <c r="B4629" s="44">
        <v>2018</v>
      </c>
      <c r="C4629" s="17" t="s">
        <v>82</v>
      </c>
      <c r="D4629" s="44"/>
      <c r="E4629" s="45" t="s">
        <v>74</v>
      </c>
      <c r="F4629" s="49" t="s">
        <v>78</v>
      </c>
      <c r="G4629" s="50" t="s">
        <v>79</v>
      </c>
      <c r="H4629" s="66">
        <v>4232.78676</v>
      </c>
      <c r="I4629" s="66">
        <v>4225.7841399999998</v>
      </c>
      <c r="J4629" s="66">
        <v>8458.5708999999988</v>
      </c>
      <c r="K4629" s="66">
        <v>3565</v>
      </c>
      <c r="L4629" s="66">
        <v>3589</v>
      </c>
      <c r="M4629" s="66">
        <v>1</v>
      </c>
      <c r="N4629" s="66">
        <v>7155</v>
      </c>
      <c r="O4629" s="66">
        <v>2840</v>
      </c>
      <c r="P4629" s="66">
        <v>2806</v>
      </c>
      <c r="Q4629" s="66">
        <v>1</v>
      </c>
      <c r="R4629" s="73">
        <v>5647</v>
      </c>
      <c r="S4629" s="130">
        <f>IFERROR(Table1[[#This Row],[Female Voters]]/Table1[[#This Row],[Female Population]],"0.0%")</f>
        <v>0.84223472670284005</v>
      </c>
      <c r="T4629" s="130">
        <f>IFERROR(Table1[[#This Row],[Male Voters]]/Table1[[#This Row],[Male Population]],"0.0%")</f>
        <v>0.84930982773767527</v>
      </c>
      <c r="U4629" s="130">
        <f>IFERROR(Table1[[#This Row],[Total Voters]]/Table1[[#This Row],[Total Population]],"0.0%")</f>
        <v>0.84588757185921337</v>
      </c>
      <c r="V4629" s="130">
        <f>IFERROR(Table1[[#This Row],[Female Ballots]]/Table1[[#This Row],[Female Population]],"0.0%")</f>
        <v>0.67095276965948547</v>
      </c>
      <c r="W4629" s="130">
        <f>IFERROR(Table1[[#This Row],[Male Ballots]]/Table1[[#This Row],[Male Population]],"0.0%")</f>
        <v>0.66401877309331758</v>
      </c>
      <c r="X4629" s="130">
        <f>IFERROR(Table1[[#This Row],[Total Ballots]]/Table1[[#This Row],[Total Population]],"0.0%")</f>
        <v>0.66760686489014365</v>
      </c>
      <c r="Y4629" s="24">
        <f>Table1[[#This Row],[Female Ballots]]/Table1[[#This Row],[Female Voters]]</f>
        <v>0.79663394109396912</v>
      </c>
      <c r="Z4629" s="24">
        <f>Table1[[#This Row],[Male Ballots]]/Table1[[#This Row],[Male Voters]]</f>
        <v>0.78183337977152412</v>
      </c>
      <c r="AA4629" s="24">
        <f>Table1[[#This Row],[Total Ballots]]/Table1[[#This Row],[Total Voters]]</f>
        <v>0.78923829489867225</v>
      </c>
    </row>
    <row r="4630" spans="1:27" s="12" customFormat="1" x14ac:dyDescent="0.35">
      <c r="A4630" s="43" t="s">
        <v>27</v>
      </c>
      <c r="B4630" s="44">
        <v>2018</v>
      </c>
      <c r="C4630" s="17" t="s">
        <v>82</v>
      </c>
      <c r="D4630" s="44"/>
      <c r="E4630" s="45" t="s">
        <v>74</v>
      </c>
      <c r="F4630" s="49" t="s">
        <v>78</v>
      </c>
      <c r="G4630" s="50" t="s">
        <v>62</v>
      </c>
      <c r="H4630" s="66">
        <v>311.05805999999995</v>
      </c>
      <c r="I4630" s="66">
        <v>320.06043999999997</v>
      </c>
      <c r="J4630" s="66">
        <v>631.11860000000001</v>
      </c>
      <c r="K4630" s="66">
        <v>228</v>
      </c>
      <c r="L4630" s="66">
        <v>249</v>
      </c>
      <c r="M4630" s="66"/>
      <c r="N4630" s="66">
        <v>477</v>
      </c>
      <c r="O4630" s="66">
        <v>135</v>
      </c>
      <c r="P4630" s="66">
        <v>115</v>
      </c>
      <c r="Q4630" s="66"/>
      <c r="R4630" s="73">
        <v>250</v>
      </c>
      <c r="S4630" s="130">
        <f>IFERROR(Table1[[#This Row],[Female Voters]]/Table1[[#This Row],[Female Population]],"0.0%")</f>
        <v>0.73298213201741191</v>
      </c>
      <c r="T4630" s="130">
        <f>IFERROR(Table1[[#This Row],[Male Voters]]/Table1[[#This Row],[Male Population]],"0.0%")</f>
        <v>0.77797805939403197</v>
      </c>
      <c r="U4630" s="130">
        <f>IFERROR(Table1[[#This Row],[Total Voters]]/Table1[[#This Row],[Total Population]],"0.0%")</f>
        <v>0.75580089067252965</v>
      </c>
      <c r="V4630" s="130">
        <f>IFERROR(Table1[[#This Row],[Female Ballots]]/Table1[[#This Row],[Female Population]],"0.0%")</f>
        <v>0.43400257816820442</v>
      </c>
      <c r="W4630" s="130">
        <f>IFERROR(Table1[[#This Row],[Male Ballots]]/Table1[[#This Row],[Male Population]],"0.0%")</f>
        <v>0.35930713586471358</v>
      </c>
      <c r="X4630" s="130">
        <f>IFERROR(Table1[[#This Row],[Total Ballots]]/Table1[[#This Row],[Total Population]],"0.0%")</f>
        <v>0.39612206010090656</v>
      </c>
      <c r="Y4630" s="24">
        <f>Table1[[#This Row],[Female Ballots]]/Table1[[#This Row],[Female Voters]]</f>
        <v>0.59210526315789469</v>
      </c>
      <c r="Z4630" s="24">
        <f>Table1[[#This Row],[Male Ballots]]/Table1[[#This Row],[Male Voters]]</f>
        <v>0.46184738955823296</v>
      </c>
      <c r="AA4630" s="24">
        <f>Table1[[#This Row],[Total Ballots]]/Table1[[#This Row],[Total Voters]]</f>
        <v>0.52410901467505244</v>
      </c>
    </row>
    <row r="4631" spans="1:27" s="12" customFormat="1" x14ac:dyDescent="0.35">
      <c r="A4631" s="43" t="s">
        <v>27</v>
      </c>
      <c r="B4631" s="44">
        <v>2018</v>
      </c>
      <c r="C4631" s="17" t="s">
        <v>82</v>
      </c>
      <c r="D4631" s="44"/>
      <c r="E4631" s="45" t="s">
        <v>74</v>
      </c>
      <c r="F4631" s="49" t="s">
        <v>78</v>
      </c>
      <c r="G4631" s="50" t="s">
        <v>63</v>
      </c>
      <c r="H4631" s="66">
        <v>461.08589999999998</v>
      </c>
      <c r="I4631" s="66">
        <v>453.08580000000001</v>
      </c>
      <c r="J4631" s="66">
        <v>914.17169999999999</v>
      </c>
      <c r="K4631" s="66">
        <v>325</v>
      </c>
      <c r="L4631" s="66">
        <v>360</v>
      </c>
      <c r="M4631" s="66"/>
      <c r="N4631" s="66">
        <v>685</v>
      </c>
      <c r="O4631" s="66">
        <v>185</v>
      </c>
      <c r="P4631" s="66">
        <v>189</v>
      </c>
      <c r="Q4631" s="66"/>
      <c r="R4631" s="73">
        <v>374</v>
      </c>
      <c r="S4631" s="130">
        <f>IFERROR(Table1[[#This Row],[Female Voters]]/Table1[[#This Row],[Female Population]],"0.0%")</f>
        <v>0.70485781499716216</v>
      </c>
      <c r="T4631" s="130">
        <f>IFERROR(Table1[[#This Row],[Male Voters]]/Table1[[#This Row],[Male Population]],"0.0%")</f>
        <v>0.79455149554455251</v>
      </c>
      <c r="U4631" s="130">
        <f>IFERROR(Table1[[#This Row],[Total Voters]]/Table1[[#This Row],[Total Population]],"0.0%")</f>
        <v>0.74931219157188966</v>
      </c>
      <c r="V4631" s="130">
        <f>IFERROR(Table1[[#This Row],[Female Ballots]]/Table1[[#This Row],[Female Population]],"0.0%")</f>
        <v>0.40122675622915382</v>
      </c>
      <c r="W4631" s="130">
        <f>IFERROR(Table1[[#This Row],[Male Ballots]]/Table1[[#This Row],[Male Population]],"0.0%")</f>
        <v>0.41713953516089003</v>
      </c>
      <c r="X4631" s="130">
        <f>IFERROR(Table1[[#This Row],[Total Ballots]]/Table1[[#This Row],[Total Population]],"0.0%")</f>
        <v>0.40911351773414117</v>
      </c>
      <c r="Y4631" s="24">
        <f>Table1[[#This Row],[Female Ballots]]/Table1[[#This Row],[Female Voters]]</f>
        <v>0.56923076923076921</v>
      </c>
      <c r="Z4631" s="24">
        <f>Table1[[#This Row],[Male Ballots]]/Table1[[#This Row],[Male Voters]]</f>
        <v>0.52500000000000002</v>
      </c>
      <c r="AA4631" s="24">
        <f>Table1[[#This Row],[Total Ballots]]/Table1[[#This Row],[Total Voters]]</f>
        <v>0.54598540145985397</v>
      </c>
    </row>
    <row r="4632" spans="1:27" s="12" customFormat="1" x14ac:dyDescent="0.35">
      <c r="A4632" s="43" t="s">
        <v>27</v>
      </c>
      <c r="B4632" s="44">
        <v>2018</v>
      </c>
      <c r="C4632" s="17" t="s">
        <v>82</v>
      </c>
      <c r="D4632" s="44"/>
      <c r="E4632" s="45" t="s">
        <v>74</v>
      </c>
      <c r="F4632" s="49" t="s">
        <v>78</v>
      </c>
      <c r="G4632" s="50" t="s">
        <v>64</v>
      </c>
      <c r="H4632" s="66">
        <v>575.10680000000002</v>
      </c>
      <c r="I4632" s="66">
        <v>577.10680000000002</v>
      </c>
      <c r="J4632" s="66">
        <v>1152.2136</v>
      </c>
      <c r="K4632" s="66">
        <v>492</v>
      </c>
      <c r="L4632" s="66">
        <v>461</v>
      </c>
      <c r="M4632" s="66"/>
      <c r="N4632" s="66">
        <v>953</v>
      </c>
      <c r="O4632" s="66">
        <v>333</v>
      </c>
      <c r="P4632" s="66">
        <v>307</v>
      </c>
      <c r="Q4632" s="66"/>
      <c r="R4632" s="73">
        <v>640</v>
      </c>
      <c r="S4632" s="130">
        <f>IFERROR(Table1[[#This Row],[Female Voters]]/Table1[[#This Row],[Female Population]],"0.0%")</f>
        <v>0.85549327533598973</v>
      </c>
      <c r="T4632" s="130">
        <f>IFERROR(Table1[[#This Row],[Male Voters]]/Table1[[#This Row],[Male Population]],"0.0%")</f>
        <v>0.79881228223268208</v>
      </c>
      <c r="U4632" s="130">
        <f>IFERROR(Table1[[#This Row],[Total Voters]]/Table1[[#This Row],[Total Population]],"0.0%")</f>
        <v>0.82710358565460429</v>
      </c>
      <c r="V4632" s="130">
        <f>IFERROR(Table1[[#This Row],[Female Ballots]]/Table1[[#This Row],[Female Population]],"0.0%")</f>
        <v>0.57902288757496867</v>
      </c>
      <c r="W4632" s="130">
        <f>IFERROR(Table1[[#This Row],[Male Ballots]]/Table1[[#This Row],[Male Population]],"0.0%")</f>
        <v>0.53196392764736089</v>
      </c>
      <c r="X4632" s="130">
        <f>IFERROR(Table1[[#This Row],[Total Ballots]]/Table1[[#This Row],[Total Population]],"0.0%")</f>
        <v>0.55545256539238907</v>
      </c>
      <c r="Y4632" s="24">
        <f>Table1[[#This Row],[Female Ballots]]/Table1[[#This Row],[Female Voters]]</f>
        <v>0.67682926829268297</v>
      </c>
      <c r="Z4632" s="24">
        <f>Table1[[#This Row],[Male Ballots]]/Table1[[#This Row],[Male Voters]]</f>
        <v>0.66594360086767901</v>
      </c>
      <c r="AA4632" s="24">
        <f>Table1[[#This Row],[Total Ballots]]/Table1[[#This Row],[Total Voters]]</f>
        <v>0.67156348373557184</v>
      </c>
    </row>
    <row r="4633" spans="1:27" s="12" customFormat="1" x14ac:dyDescent="0.35">
      <c r="A4633" s="43" t="s">
        <v>27</v>
      </c>
      <c r="B4633" s="44">
        <v>2018</v>
      </c>
      <c r="C4633" s="17" t="s">
        <v>82</v>
      </c>
      <c r="D4633" s="44"/>
      <c r="E4633" s="45" t="s">
        <v>74</v>
      </c>
      <c r="F4633" s="49" t="s">
        <v>78</v>
      </c>
      <c r="G4633" s="50" t="s">
        <v>65</v>
      </c>
      <c r="H4633" s="66">
        <v>618.1146</v>
      </c>
      <c r="I4633" s="66">
        <v>620.11450000000002</v>
      </c>
      <c r="J4633" s="66">
        <v>1238.2289999999998</v>
      </c>
      <c r="K4633" s="66">
        <v>498</v>
      </c>
      <c r="L4633" s="66">
        <v>529</v>
      </c>
      <c r="M4633" s="66"/>
      <c r="N4633" s="66">
        <v>1027</v>
      </c>
      <c r="O4633" s="66">
        <v>381</v>
      </c>
      <c r="P4633" s="66">
        <v>409</v>
      </c>
      <c r="Q4633" s="66"/>
      <c r="R4633" s="73">
        <v>790</v>
      </c>
      <c r="S4633" s="130">
        <f>IFERROR(Table1[[#This Row],[Female Voters]]/Table1[[#This Row],[Female Population]],"0.0%")</f>
        <v>0.80567584069361897</v>
      </c>
      <c r="T4633" s="130">
        <f>IFERROR(Table1[[#This Row],[Male Voters]]/Table1[[#This Row],[Male Population]],"0.0%")</f>
        <v>0.85306826400608271</v>
      </c>
      <c r="U4633" s="130">
        <f>IFERROR(Table1[[#This Row],[Total Voters]]/Table1[[#This Row],[Total Population]],"0.0%")</f>
        <v>0.82941039177728848</v>
      </c>
      <c r="V4633" s="130">
        <f>IFERROR(Table1[[#This Row],[Female Ballots]]/Table1[[#This Row],[Female Population]],"0.0%")</f>
        <v>0.61639055281981692</v>
      </c>
      <c r="W4633" s="130">
        <f>IFERROR(Table1[[#This Row],[Male Ballots]]/Table1[[#This Row],[Male Population]],"0.0%")</f>
        <v>0.65955561432606391</v>
      </c>
      <c r="X4633" s="130">
        <f>IFERROR(Table1[[#This Row],[Total Ballots]]/Table1[[#This Row],[Total Population]],"0.0%")</f>
        <v>0.63800799367483729</v>
      </c>
      <c r="Y4633" s="24">
        <f>Table1[[#This Row],[Female Ballots]]/Table1[[#This Row],[Female Voters]]</f>
        <v>0.76506024096385539</v>
      </c>
      <c r="Z4633" s="24">
        <f>Table1[[#This Row],[Male Ballots]]/Table1[[#This Row],[Male Voters]]</f>
        <v>0.77315689981096414</v>
      </c>
      <c r="AA4633" s="24">
        <f>Table1[[#This Row],[Total Ballots]]/Table1[[#This Row],[Total Voters]]</f>
        <v>0.76923076923076927</v>
      </c>
    </row>
    <row r="4634" spans="1:27" s="12" customFormat="1" x14ac:dyDescent="0.35">
      <c r="A4634" s="43" t="s">
        <v>27</v>
      </c>
      <c r="B4634" s="44">
        <v>2018</v>
      </c>
      <c r="C4634" s="17" t="s">
        <v>82</v>
      </c>
      <c r="D4634" s="44"/>
      <c r="E4634" s="45" t="s">
        <v>74</v>
      </c>
      <c r="F4634" s="49" t="s">
        <v>78</v>
      </c>
      <c r="G4634" s="50" t="s">
        <v>66</v>
      </c>
      <c r="H4634" s="66">
        <v>876.16269999999997</v>
      </c>
      <c r="I4634" s="66">
        <v>879.16309999999999</v>
      </c>
      <c r="J4634" s="66">
        <v>1755.3258000000001</v>
      </c>
      <c r="K4634" s="66">
        <v>794</v>
      </c>
      <c r="L4634" s="66">
        <v>757</v>
      </c>
      <c r="M4634" s="66"/>
      <c r="N4634" s="66">
        <v>1551</v>
      </c>
      <c r="O4634" s="66">
        <v>701</v>
      </c>
      <c r="P4634" s="66">
        <v>660</v>
      </c>
      <c r="Q4634" s="66"/>
      <c r="R4634" s="73">
        <v>1361</v>
      </c>
      <c r="S4634" s="130">
        <f>IFERROR(Table1[[#This Row],[Female Voters]]/Table1[[#This Row],[Female Population]],"0.0%")</f>
        <v>0.90622438047180054</v>
      </c>
      <c r="T4634" s="130">
        <f>IFERROR(Table1[[#This Row],[Male Voters]]/Table1[[#This Row],[Male Population]],"0.0%")</f>
        <v>0.86104614718247385</v>
      </c>
      <c r="U4634" s="130">
        <f>IFERROR(Table1[[#This Row],[Total Voters]]/Table1[[#This Row],[Total Population]],"0.0%")</f>
        <v>0.88359665197195869</v>
      </c>
      <c r="V4634" s="130">
        <f>IFERROR(Table1[[#This Row],[Female Ballots]]/Table1[[#This Row],[Female Population]],"0.0%")</f>
        <v>0.80007971122258459</v>
      </c>
      <c r="W4634" s="130">
        <f>IFERROR(Table1[[#This Row],[Male Ballots]]/Table1[[#This Row],[Male Population]],"0.0%")</f>
        <v>0.75071394602434971</v>
      </c>
      <c r="X4634" s="130">
        <f>IFERROR(Table1[[#This Row],[Total Ballots]]/Table1[[#This Row],[Total Population]],"0.0%")</f>
        <v>0.775354637868366</v>
      </c>
      <c r="Y4634" s="24">
        <f>Table1[[#This Row],[Female Ballots]]/Table1[[#This Row],[Female Voters]]</f>
        <v>0.88287153652392947</v>
      </c>
      <c r="Z4634" s="24">
        <f>Table1[[#This Row],[Male Ballots]]/Table1[[#This Row],[Male Voters]]</f>
        <v>0.87186261558784672</v>
      </c>
      <c r="AA4634" s="24">
        <f>Table1[[#This Row],[Total Ballots]]/Table1[[#This Row],[Total Voters]]</f>
        <v>0.87749838813668601</v>
      </c>
    </row>
    <row r="4635" spans="1:27" s="12" customFormat="1" x14ac:dyDescent="0.35">
      <c r="A4635" s="43" t="s">
        <v>27</v>
      </c>
      <c r="B4635" s="44">
        <v>2018</v>
      </c>
      <c r="C4635" s="17" t="s">
        <v>82</v>
      </c>
      <c r="D4635" s="44"/>
      <c r="E4635" s="45" t="s">
        <v>74</v>
      </c>
      <c r="F4635" s="49" t="s">
        <v>78</v>
      </c>
      <c r="G4635" s="50" t="s">
        <v>67</v>
      </c>
      <c r="H4635" s="66">
        <v>1391.2587000000001</v>
      </c>
      <c r="I4635" s="66">
        <v>1376.2535</v>
      </c>
      <c r="J4635" s="66">
        <v>2767.5122000000001</v>
      </c>
      <c r="K4635" s="66">
        <v>1228</v>
      </c>
      <c r="L4635" s="66">
        <v>1233</v>
      </c>
      <c r="M4635" s="66">
        <v>1</v>
      </c>
      <c r="N4635" s="66">
        <v>2462</v>
      </c>
      <c r="O4635" s="66">
        <v>1105</v>
      </c>
      <c r="P4635" s="66">
        <v>1126</v>
      </c>
      <c r="Q4635" s="66">
        <v>1</v>
      </c>
      <c r="R4635" s="73">
        <v>2232</v>
      </c>
      <c r="S4635" s="130">
        <f>IFERROR(Table1[[#This Row],[Female Voters]]/Table1[[#This Row],[Female Population]],"0.0%")</f>
        <v>0.88265395932474666</v>
      </c>
      <c r="T4635" s="130">
        <f>IFERROR(Table1[[#This Row],[Male Voters]]/Table1[[#This Row],[Male Population]],"0.0%")</f>
        <v>0.8959105281112818</v>
      </c>
      <c r="U4635" s="130">
        <f>IFERROR(Table1[[#This Row],[Total Voters]]/Table1[[#This Row],[Total Population]],"0.0%")</f>
        <v>0.88960764111536705</v>
      </c>
      <c r="V4635" s="130">
        <f>IFERROR(Table1[[#This Row],[Female Ballots]]/Table1[[#This Row],[Female Population]],"0.0%")</f>
        <v>0.79424480867576963</v>
      </c>
      <c r="W4635" s="130">
        <f>IFERROR(Table1[[#This Row],[Male Ballots]]/Table1[[#This Row],[Male Population]],"0.0%")</f>
        <v>0.81816322356310078</v>
      </c>
      <c r="X4635" s="130">
        <f>IFERROR(Table1[[#This Row],[Total Ballots]]/Table1[[#This Row],[Total Population]],"0.0%")</f>
        <v>0.80650050973578358</v>
      </c>
      <c r="Y4635" s="24">
        <f>Table1[[#This Row],[Female Ballots]]/Table1[[#This Row],[Female Voters]]</f>
        <v>0.89983713355048855</v>
      </c>
      <c r="Z4635" s="24">
        <f>Table1[[#This Row],[Male Ballots]]/Table1[[#This Row],[Male Voters]]</f>
        <v>0.91321978913219792</v>
      </c>
      <c r="AA4635" s="24">
        <f>Table1[[#This Row],[Total Ballots]]/Table1[[#This Row],[Total Voters]]</f>
        <v>0.90658001624695372</v>
      </c>
    </row>
    <row r="4636" spans="1:27" s="12" customFormat="1" x14ac:dyDescent="0.35">
      <c r="A4636" s="43" t="s">
        <v>41</v>
      </c>
      <c r="B4636" s="44">
        <v>2018</v>
      </c>
      <c r="C4636" s="17" t="s">
        <v>82</v>
      </c>
      <c r="D4636" s="44"/>
      <c r="E4636" s="45" t="s">
        <v>73</v>
      </c>
      <c r="F4636" s="49" t="s">
        <v>78</v>
      </c>
      <c r="G4636" s="50" t="s">
        <v>79</v>
      </c>
      <c r="H4636" s="66">
        <v>25301.991000000002</v>
      </c>
      <c r="I4636" s="66">
        <v>26937.999100000001</v>
      </c>
      <c r="J4636" s="66">
        <v>52239.988400000002</v>
      </c>
      <c r="K4636" s="66">
        <v>20176</v>
      </c>
      <c r="L4636" s="66">
        <v>18966</v>
      </c>
      <c r="M4636" s="66">
        <v>9</v>
      </c>
      <c r="N4636" s="66">
        <v>39151</v>
      </c>
      <c r="O4636" s="66">
        <v>14467</v>
      </c>
      <c r="P4636" s="66">
        <v>13566</v>
      </c>
      <c r="Q4636" s="66">
        <v>6</v>
      </c>
      <c r="R4636" s="73">
        <v>28039</v>
      </c>
      <c r="S4636" s="130">
        <f>IFERROR(Table1[[#This Row],[Female Voters]]/Table1[[#This Row],[Female Population]],"0.0%")</f>
        <v>0.79740760321984139</v>
      </c>
      <c r="T4636" s="130">
        <f>IFERROR(Table1[[#This Row],[Male Voters]]/Table1[[#This Row],[Male Population]],"0.0%")</f>
        <v>0.70406120104146852</v>
      </c>
      <c r="U4636" s="130">
        <f>IFERROR(Table1[[#This Row],[Total Voters]]/Table1[[#This Row],[Total Population]],"0.0%")</f>
        <v>0.74944503624736636</v>
      </c>
      <c r="V4636" s="130">
        <f>IFERROR(Table1[[#This Row],[Female Ballots]]/Table1[[#This Row],[Female Population]],"0.0%")</f>
        <v>0.57177318575443326</v>
      </c>
      <c r="W4636" s="130">
        <f>IFERROR(Table1[[#This Row],[Male Ballots]]/Table1[[#This Row],[Male Population]],"0.0%")</f>
        <v>0.50360087806224629</v>
      </c>
      <c r="X4636" s="130">
        <f>IFERROR(Table1[[#This Row],[Total Ballots]]/Table1[[#This Row],[Total Population]],"0.0%")</f>
        <v>0.53673442239891456</v>
      </c>
      <c r="Y4636" s="24">
        <f>Table1[[#This Row],[Female Ballots]]/Table1[[#This Row],[Female Voters]]</f>
        <v>0.7170400475812847</v>
      </c>
      <c r="Z4636" s="24">
        <f>Table1[[#This Row],[Male Ballots]]/Table1[[#This Row],[Male Voters]]</f>
        <v>0.71527997469155336</v>
      </c>
      <c r="AA4636" s="24">
        <f>Table1[[#This Row],[Total Ballots]]/Table1[[#This Row],[Total Voters]]</f>
        <v>0.71617583203494162</v>
      </c>
    </row>
    <row r="4637" spans="1:27" s="12" customFormat="1" x14ac:dyDescent="0.35">
      <c r="A4637" s="43" t="s">
        <v>41</v>
      </c>
      <c r="B4637" s="44">
        <v>2018</v>
      </c>
      <c r="C4637" s="17" t="s">
        <v>82</v>
      </c>
      <c r="D4637" s="44"/>
      <c r="E4637" s="45" t="s">
        <v>73</v>
      </c>
      <c r="F4637" s="49" t="s">
        <v>78</v>
      </c>
      <c r="G4637" s="50" t="s">
        <v>62</v>
      </c>
      <c r="H4637" s="66">
        <v>1978.0001</v>
      </c>
      <c r="I4637" s="66">
        <v>2449.0023000000001</v>
      </c>
      <c r="J4637" s="66">
        <v>4427.0023999999994</v>
      </c>
      <c r="K4637" s="66">
        <v>1322</v>
      </c>
      <c r="L4637" s="66">
        <v>1365</v>
      </c>
      <c r="M4637" s="66">
        <v>2</v>
      </c>
      <c r="N4637" s="66">
        <v>2689</v>
      </c>
      <c r="O4637" s="66">
        <v>541</v>
      </c>
      <c r="P4637" s="66">
        <v>536</v>
      </c>
      <c r="Q4637" s="66">
        <v>1</v>
      </c>
      <c r="R4637" s="73">
        <v>1078</v>
      </c>
      <c r="S4637" s="130">
        <f>IFERROR(Table1[[#This Row],[Female Voters]]/Table1[[#This Row],[Female Population]],"0.0%")</f>
        <v>0.66835183678706589</v>
      </c>
      <c r="T4637" s="130">
        <f>IFERROR(Table1[[#This Row],[Male Voters]]/Table1[[#This Row],[Male Population]],"0.0%")</f>
        <v>0.55736983178823474</v>
      </c>
      <c r="U4637" s="130">
        <f>IFERROR(Table1[[#This Row],[Total Voters]]/Table1[[#This Row],[Total Population]],"0.0%")</f>
        <v>0.60740875134831651</v>
      </c>
      <c r="V4637" s="130">
        <f>IFERROR(Table1[[#This Row],[Female Ballots]]/Table1[[#This Row],[Female Population]],"0.0%")</f>
        <v>0.27350858071240747</v>
      </c>
      <c r="W4637" s="130">
        <f>IFERROR(Table1[[#This Row],[Male Ballots]]/Table1[[#This Row],[Male Population]],"0.0%")</f>
        <v>0.21886463724431782</v>
      </c>
      <c r="X4637" s="130">
        <f>IFERROR(Table1[[#This Row],[Total Ballots]]/Table1[[#This Row],[Total Population]],"0.0%")</f>
        <v>0.24350562809724255</v>
      </c>
      <c r="Y4637" s="24">
        <f>Table1[[#This Row],[Female Ballots]]/Table1[[#This Row],[Female Voters]]</f>
        <v>0.40922844175491679</v>
      </c>
      <c r="Z4637" s="24">
        <f>Table1[[#This Row],[Male Ballots]]/Table1[[#This Row],[Male Voters]]</f>
        <v>0.39267399267399267</v>
      </c>
      <c r="AA4637" s="24">
        <f>Table1[[#This Row],[Total Ballots]]/Table1[[#This Row],[Total Voters]]</f>
        <v>0.40089252510226853</v>
      </c>
    </row>
    <row r="4638" spans="1:27" s="12" customFormat="1" x14ac:dyDescent="0.35">
      <c r="A4638" s="43" t="s">
        <v>41</v>
      </c>
      <c r="B4638" s="44">
        <v>2018</v>
      </c>
      <c r="C4638" s="17" t="s">
        <v>82</v>
      </c>
      <c r="D4638" s="44"/>
      <c r="E4638" s="45" t="s">
        <v>73</v>
      </c>
      <c r="F4638" s="49" t="s">
        <v>78</v>
      </c>
      <c r="G4638" s="50" t="s">
        <v>63</v>
      </c>
      <c r="H4638" s="66">
        <v>3398.0010000000002</v>
      </c>
      <c r="I4638" s="66">
        <v>4150.0039999999999</v>
      </c>
      <c r="J4638" s="66">
        <v>7548.0039999999999</v>
      </c>
      <c r="K4638" s="66">
        <v>2321</v>
      </c>
      <c r="L4638" s="66">
        <v>2205</v>
      </c>
      <c r="M4638" s="66">
        <v>1</v>
      </c>
      <c r="N4638" s="66">
        <v>4527</v>
      </c>
      <c r="O4638" s="66">
        <v>1097</v>
      </c>
      <c r="P4638" s="66">
        <v>984</v>
      </c>
      <c r="Q4638" s="66">
        <v>1</v>
      </c>
      <c r="R4638" s="73">
        <v>2082</v>
      </c>
      <c r="S4638" s="130">
        <f>IFERROR(Table1[[#This Row],[Female Voters]]/Table1[[#This Row],[Female Population]],"0.0%")</f>
        <v>0.68304865125113257</v>
      </c>
      <c r="T4638" s="130">
        <f>IFERROR(Table1[[#This Row],[Male Voters]]/Table1[[#This Row],[Male Population]],"0.0%")</f>
        <v>0.53132478908454062</v>
      </c>
      <c r="U4638" s="130">
        <f>IFERROR(Table1[[#This Row],[Total Voters]]/Table1[[#This Row],[Total Population]],"0.0%")</f>
        <v>0.59976120839363622</v>
      </c>
      <c r="V4638" s="130">
        <f>IFERROR(Table1[[#This Row],[Female Ballots]]/Table1[[#This Row],[Female Population]],"0.0%")</f>
        <v>0.32283686791145733</v>
      </c>
      <c r="W4638" s="130">
        <f>IFERROR(Table1[[#This Row],[Male Ballots]]/Table1[[#This Row],[Male Population]],"0.0%")</f>
        <v>0.23710820519691067</v>
      </c>
      <c r="X4638" s="130">
        <f>IFERROR(Table1[[#This Row],[Total Ballots]]/Table1[[#This Row],[Total Population]],"0.0%")</f>
        <v>0.27583451201138737</v>
      </c>
      <c r="Y4638" s="24">
        <f>Table1[[#This Row],[Female Ballots]]/Table1[[#This Row],[Female Voters]]</f>
        <v>0.47264110297285655</v>
      </c>
      <c r="Z4638" s="24">
        <f>Table1[[#This Row],[Male Ballots]]/Table1[[#This Row],[Male Voters]]</f>
        <v>0.44625850340136053</v>
      </c>
      <c r="AA4638" s="24">
        <f>Table1[[#This Row],[Total Ballots]]/Table1[[#This Row],[Total Voters]]</f>
        <v>0.45990722332670642</v>
      </c>
    </row>
    <row r="4639" spans="1:27" s="12" customFormat="1" x14ac:dyDescent="0.35">
      <c r="A4639" s="43" t="s">
        <v>41</v>
      </c>
      <c r="B4639" s="44">
        <v>2018</v>
      </c>
      <c r="C4639" s="17" t="s">
        <v>82</v>
      </c>
      <c r="D4639" s="44"/>
      <c r="E4639" s="45" t="s">
        <v>73</v>
      </c>
      <c r="F4639" s="49" t="s">
        <v>78</v>
      </c>
      <c r="G4639" s="50" t="s">
        <v>64</v>
      </c>
      <c r="H4639" s="66">
        <v>3527</v>
      </c>
      <c r="I4639" s="66">
        <v>4066.0020000000004</v>
      </c>
      <c r="J4639" s="66">
        <v>7593.0020000000004</v>
      </c>
      <c r="K4639" s="66">
        <v>2329</v>
      </c>
      <c r="L4639" s="66">
        <v>2170</v>
      </c>
      <c r="M4639" s="66">
        <v>2</v>
      </c>
      <c r="N4639" s="66">
        <v>4501</v>
      </c>
      <c r="O4639" s="66">
        <v>1389</v>
      </c>
      <c r="P4639" s="66">
        <v>1273</v>
      </c>
      <c r="Q4639" s="66">
        <v>1</v>
      </c>
      <c r="R4639" s="73">
        <v>2663</v>
      </c>
      <c r="S4639" s="130">
        <f>IFERROR(Table1[[#This Row],[Female Voters]]/Table1[[#This Row],[Female Population]],"0.0%")</f>
        <v>0.66033456195066631</v>
      </c>
      <c r="T4639" s="130">
        <f>IFERROR(Table1[[#This Row],[Male Voters]]/Table1[[#This Row],[Male Population]],"0.0%")</f>
        <v>0.53369378568923476</v>
      </c>
      <c r="U4639" s="130">
        <f>IFERROR(Table1[[#This Row],[Total Voters]]/Table1[[#This Row],[Total Population]],"0.0%")</f>
        <v>0.59278267014811792</v>
      </c>
      <c r="V4639" s="130">
        <f>IFERROR(Table1[[#This Row],[Female Ballots]]/Table1[[#This Row],[Female Population]],"0.0%")</f>
        <v>0.39381910972497874</v>
      </c>
      <c r="W4639" s="130">
        <f>IFERROR(Table1[[#This Row],[Male Ballots]]/Table1[[#This Row],[Male Population]],"0.0%")</f>
        <v>0.31308395814856949</v>
      </c>
      <c r="X4639" s="130">
        <f>IFERROR(Table1[[#This Row],[Total Ballots]]/Table1[[#This Row],[Total Population]],"0.0%")</f>
        <v>0.35071767398454523</v>
      </c>
      <c r="Y4639" s="24">
        <f>Table1[[#This Row],[Female Ballots]]/Table1[[#This Row],[Female Voters]]</f>
        <v>0.59639330184628592</v>
      </c>
      <c r="Z4639" s="24">
        <f>Table1[[#This Row],[Male Ballots]]/Table1[[#This Row],[Male Voters]]</f>
        <v>0.58663594470046088</v>
      </c>
      <c r="AA4639" s="24">
        <f>Table1[[#This Row],[Total Ballots]]/Table1[[#This Row],[Total Voters]]</f>
        <v>0.59164630082203951</v>
      </c>
    </row>
    <row r="4640" spans="1:27" s="12" customFormat="1" x14ac:dyDescent="0.35">
      <c r="A4640" s="43" t="s">
        <v>41</v>
      </c>
      <c r="B4640" s="44">
        <v>2018</v>
      </c>
      <c r="C4640" s="17" t="s">
        <v>82</v>
      </c>
      <c r="D4640" s="44"/>
      <c r="E4640" s="45" t="s">
        <v>73</v>
      </c>
      <c r="F4640" s="49" t="s">
        <v>78</v>
      </c>
      <c r="G4640" s="50" t="s">
        <v>65</v>
      </c>
      <c r="H4640" s="66">
        <v>3722.9989999999998</v>
      </c>
      <c r="I4640" s="66">
        <v>4040</v>
      </c>
      <c r="J4640" s="66">
        <v>7762.9989999999998</v>
      </c>
      <c r="K4640" s="66">
        <v>2787</v>
      </c>
      <c r="L4640" s="66">
        <v>2623</v>
      </c>
      <c r="M4640" s="66">
        <v>1</v>
      </c>
      <c r="N4640" s="66">
        <v>5411</v>
      </c>
      <c r="O4640" s="66">
        <v>1887</v>
      </c>
      <c r="P4640" s="66">
        <v>1735</v>
      </c>
      <c r="Q4640" s="66">
        <v>1</v>
      </c>
      <c r="R4640" s="73">
        <v>3623</v>
      </c>
      <c r="S4640" s="130">
        <f>IFERROR(Table1[[#This Row],[Female Voters]]/Table1[[#This Row],[Female Population]],"0.0%")</f>
        <v>0.74859004796939244</v>
      </c>
      <c r="T4640" s="130">
        <f>IFERROR(Table1[[#This Row],[Male Voters]]/Table1[[#This Row],[Male Population]],"0.0%")</f>
        <v>0.64925742574257428</v>
      </c>
      <c r="U4640" s="130">
        <f>IFERROR(Table1[[#This Row],[Total Voters]]/Table1[[#This Row],[Total Population]],"0.0%")</f>
        <v>0.6970244360459148</v>
      </c>
      <c r="V4640" s="130">
        <f>IFERROR(Table1[[#This Row],[Female Ballots]]/Table1[[#This Row],[Female Population]],"0.0%")</f>
        <v>0.50684945120855529</v>
      </c>
      <c r="W4640" s="130">
        <f>IFERROR(Table1[[#This Row],[Male Ballots]]/Table1[[#This Row],[Male Population]],"0.0%")</f>
        <v>0.42945544554455445</v>
      </c>
      <c r="X4640" s="130">
        <f>IFERROR(Table1[[#This Row],[Total Ballots]]/Table1[[#This Row],[Total Population]],"0.0%")</f>
        <v>0.4667010777664663</v>
      </c>
      <c r="Y4640" s="24">
        <f>Table1[[#This Row],[Female Ballots]]/Table1[[#This Row],[Female Voters]]</f>
        <v>0.67707212055974164</v>
      </c>
      <c r="Z4640" s="24">
        <f>Table1[[#This Row],[Male Ballots]]/Table1[[#This Row],[Male Voters]]</f>
        <v>0.66145634769348072</v>
      </c>
      <c r="AA4640" s="24">
        <f>Table1[[#This Row],[Total Ballots]]/Table1[[#This Row],[Total Voters]]</f>
        <v>0.66956200332655702</v>
      </c>
    </row>
    <row r="4641" spans="1:27" s="12" customFormat="1" x14ac:dyDescent="0.35">
      <c r="A4641" s="43" t="s">
        <v>41</v>
      </c>
      <c r="B4641" s="44">
        <v>2018</v>
      </c>
      <c r="C4641" s="17" t="s">
        <v>82</v>
      </c>
      <c r="D4641" s="44"/>
      <c r="E4641" s="45" t="s">
        <v>73</v>
      </c>
      <c r="F4641" s="49" t="s">
        <v>78</v>
      </c>
      <c r="G4641" s="50" t="s">
        <v>66</v>
      </c>
      <c r="H4641" s="66">
        <v>5120.9969999999994</v>
      </c>
      <c r="I4641" s="66">
        <v>5077.9969999999994</v>
      </c>
      <c r="J4641" s="66">
        <v>10198.994999999999</v>
      </c>
      <c r="K4641" s="66">
        <v>4434</v>
      </c>
      <c r="L4641" s="66">
        <v>4037</v>
      </c>
      <c r="M4641" s="66"/>
      <c r="N4641" s="66">
        <v>8471</v>
      </c>
      <c r="O4641" s="66">
        <v>3526</v>
      </c>
      <c r="P4641" s="66">
        <v>3239</v>
      </c>
      <c r="Q4641" s="66"/>
      <c r="R4641" s="73">
        <v>6765</v>
      </c>
      <c r="S4641" s="130">
        <f>IFERROR(Table1[[#This Row],[Female Voters]]/Table1[[#This Row],[Female Population]],"0.0%")</f>
        <v>0.86584702158583582</v>
      </c>
      <c r="T4641" s="130">
        <f>IFERROR(Table1[[#This Row],[Male Voters]]/Table1[[#This Row],[Male Population]],"0.0%")</f>
        <v>0.79499850039297004</v>
      </c>
      <c r="U4641" s="130">
        <f>IFERROR(Table1[[#This Row],[Total Voters]]/Table1[[#This Row],[Total Population]],"0.0%")</f>
        <v>0.83057203185215811</v>
      </c>
      <c r="V4641" s="130">
        <f>IFERROR(Table1[[#This Row],[Female Ballots]]/Table1[[#This Row],[Female Population]],"0.0%")</f>
        <v>0.68853779840136609</v>
      </c>
      <c r="W4641" s="130">
        <f>IFERROR(Table1[[#This Row],[Male Ballots]]/Table1[[#This Row],[Male Population]],"0.0%")</f>
        <v>0.63784992389715878</v>
      </c>
      <c r="X4641" s="130">
        <f>IFERROR(Table1[[#This Row],[Total Ballots]]/Table1[[#This Row],[Total Population]],"0.0%")</f>
        <v>0.66330064874039063</v>
      </c>
      <c r="Y4641" s="24">
        <f>Table1[[#This Row],[Female Ballots]]/Table1[[#This Row],[Female Voters]]</f>
        <v>0.79521876409562475</v>
      </c>
      <c r="Z4641" s="24">
        <f>Table1[[#This Row],[Male Ballots]]/Table1[[#This Row],[Male Voters]]</f>
        <v>0.80232846172900674</v>
      </c>
      <c r="AA4641" s="24">
        <f>Table1[[#This Row],[Total Ballots]]/Table1[[#This Row],[Total Voters]]</f>
        <v>0.7986070121591311</v>
      </c>
    </row>
    <row r="4642" spans="1:27" s="12" customFormat="1" x14ac:dyDescent="0.35">
      <c r="A4642" s="43" t="s">
        <v>41</v>
      </c>
      <c r="B4642" s="44">
        <v>2018</v>
      </c>
      <c r="C4642" s="17" t="s">
        <v>82</v>
      </c>
      <c r="D4642" s="44"/>
      <c r="E4642" s="45" t="s">
        <v>73</v>
      </c>
      <c r="F4642" s="49" t="s">
        <v>78</v>
      </c>
      <c r="G4642" s="50" t="s">
        <v>67</v>
      </c>
      <c r="H4642" s="66">
        <v>7554.9938999999995</v>
      </c>
      <c r="I4642" s="66">
        <v>7154.9938000000002</v>
      </c>
      <c r="J4642" s="66">
        <v>14709.986000000001</v>
      </c>
      <c r="K4642" s="66">
        <v>6983</v>
      </c>
      <c r="L4642" s="66">
        <v>6566</v>
      </c>
      <c r="M4642" s="66">
        <v>3</v>
      </c>
      <c r="N4642" s="66">
        <v>13552</v>
      </c>
      <c r="O4642" s="66">
        <v>6027</v>
      </c>
      <c r="P4642" s="66">
        <v>5799</v>
      </c>
      <c r="Q4642" s="66">
        <v>2</v>
      </c>
      <c r="R4642" s="73">
        <v>11828</v>
      </c>
      <c r="S4642" s="130">
        <f>IFERROR(Table1[[#This Row],[Female Voters]]/Table1[[#This Row],[Female Population]],"0.0%")</f>
        <v>0.92428929691127881</v>
      </c>
      <c r="T4642" s="130">
        <f>IFERROR(Table1[[#This Row],[Male Voters]]/Table1[[#This Row],[Male Population]],"0.0%")</f>
        <v>0.91768073929008853</v>
      </c>
      <c r="U4642" s="130">
        <f>IFERROR(Table1[[#This Row],[Total Voters]]/Table1[[#This Row],[Total Population]],"0.0%")</f>
        <v>0.92127891896022196</v>
      </c>
      <c r="V4642" s="130">
        <f>IFERROR(Table1[[#This Row],[Female Ballots]]/Table1[[#This Row],[Female Population]],"0.0%")</f>
        <v>0.79775047866021442</v>
      </c>
      <c r="W4642" s="130">
        <f>IFERROR(Table1[[#This Row],[Male Ballots]]/Table1[[#This Row],[Male Population]],"0.0%")</f>
        <v>0.81048288259872425</v>
      </c>
      <c r="X4642" s="130">
        <f>IFERROR(Table1[[#This Row],[Total Ballots]]/Table1[[#This Row],[Total Population]],"0.0%")</f>
        <v>0.80407962318930826</v>
      </c>
      <c r="Y4642" s="24">
        <f>Table1[[#This Row],[Female Ballots]]/Table1[[#This Row],[Female Voters]]</f>
        <v>0.86309609050551339</v>
      </c>
      <c r="Z4642" s="24">
        <f>Table1[[#This Row],[Male Ballots]]/Table1[[#This Row],[Male Voters]]</f>
        <v>0.88318611026500149</v>
      </c>
      <c r="AA4642" s="24">
        <f>Table1[[#This Row],[Total Ballots]]/Table1[[#This Row],[Total Voters]]</f>
        <v>0.87278630460448647</v>
      </c>
    </row>
    <row r="4643" spans="1:27" s="12" customFormat="1" x14ac:dyDescent="0.35">
      <c r="A4643" s="43" t="s">
        <v>49</v>
      </c>
      <c r="B4643" s="44">
        <v>2018</v>
      </c>
      <c r="C4643" s="17" t="s">
        <v>82</v>
      </c>
      <c r="D4643" s="44"/>
      <c r="E4643" s="45" t="s">
        <v>74</v>
      </c>
      <c r="F4643" s="49" t="s">
        <v>78</v>
      </c>
      <c r="G4643" s="50" t="s">
        <v>79</v>
      </c>
      <c r="H4643" s="66">
        <v>15973.110199999999</v>
      </c>
      <c r="I4643" s="66">
        <v>16717.046000000002</v>
      </c>
      <c r="J4643" s="66">
        <v>32690.157200000001</v>
      </c>
      <c r="K4643" s="66">
        <v>11927</v>
      </c>
      <c r="L4643" s="66">
        <v>11113</v>
      </c>
      <c r="M4643" s="66">
        <v>5</v>
      </c>
      <c r="N4643" s="66">
        <v>23045</v>
      </c>
      <c r="O4643" s="66">
        <v>8749</v>
      </c>
      <c r="P4643" s="66">
        <v>8204</v>
      </c>
      <c r="Q4643" s="66"/>
      <c r="R4643" s="73">
        <v>16953</v>
      </c>
      <c r="S4643" s="130">
        <f>IFERROR(Table1[[#This Row],[Female Voters]]/Table1[[#This Row],[Female Population]],"0.0%")</f>
        <v>0.74669240058207331</v>
      </c>
      <c r="T4643" s="130">
        <f>IFERROR(Table1[[#This Row],[Male Voters]]/Table1[[#This Row],[Male Population]],"0.0%")</f>
        <v>0.66477055814765351</v>
      </c>
      <c r="U4643" s="130">
        <f>IFERROR(Table1[[#This Row],[Total Voters]]/Table1[[#This Row],[Total Population]],"0.0%")</f>
        <v>0.70495225394633465</v>
      </c>
      <c r="V4643" s="130">
        <f>IFERROR(Table1[[#This Row],[Female Ballots]]/Table1[[#This Row],[Female Population]],"0.0%")</f>
        <v>0.5477330269717916</v>
      </c>
      <c r="W4643" s="130">
        <f>IFERROR(Table1[[#This Row],[Male Ballots]]/Table1[[#This Row],[Male Population]],"0.0%")</f>
        <v>0.4907565606985827</v>
      </c>
      <c r="X4643" s="130">
        <f>IFERROR(Table1[[#This Row],[Total Ballots]]/Table1[[#This Row],[Total Population]],"0.0%")</f>
        <v>0.51859646609469345</v>
      </c>
      <c r="Y4643" s="24">
        <f>Table1[[#This Row],[Female Ballots]]/Table1[[#This Row],[Female Voters]]</f>
        <v>0.73354573656409827</v>
      </c>
      <c r="Z4643" s="24">
        <f>Table1[[#This Row],[Male Ballots]]/Table1[[#This Row],[Male Voters]]</f>
        <v>0.73823450013497705</v>
      </c>
      <c r="AA4643" s="24">
        <f>Table1[[#This Row],[Total Ballots]]/Table1[[#This Row],[Total Voters]]</f>
        <v>0.73564764591017573</v>
      </c>
    </row>
    <row r="4644" spans="1:27" s="12" customFormat="1" x14ac:dyDescent="0.35">
      <c r="A4644" s="43" t="s">
        <v>49</v>
      </c>
      <c r="B4644" s="44">
        <v>2018</v>
      </c>
      <c r="C4644" s="17" t="s">
        <v>82</v>
      </c>
      <c r="D4644" s="44"/>
      <c r="E4644" s="45" t="s">
        <v>74</v>
      </c>
      <c r="F4644" s="49" t="s">
        <v>78</v>
      </c>
      <c r="G4644" s="50" t="s">
        <v>62</v>
      </c>
      <c r="H4644" s="66">
        <v>1223.9738</v>
      </c>
      <c r="I4644" s="66">
        <v>1551.9503</v>
      </c>
      <c r="J4644" s="66">
        <v>2775.9251999999997</v>
      </c>
      <c r="K4644" s="66">
        <v>685</v>
      </c>
      <c r="L4644" s="66">
        <v>676</v>
      </c>
      <c r="M4644" s="66">
        <v>4</v>
      </c>
      <c r="N4644" s="66">
        <v>1365</v>
      </c>
      <c r="O4644" s="66">
        <v>312</v>
      </c>
      <c r="P4644" s="66">
        <v>280</v>
      </c>
      <c r="Q4644" s="66"/>
      <c r="R4644" s="73">
        <v>592</v>
      </c>
      <c r="S4644" s="130">
        <f>IFERROR(Table1[[#This Row],[Female Voters]]/Table1[[#This Row],[Female Population]],"0.0%")</f>
        <v>0.55965250236565522</v>
      </c>
      <c r="T4644" s="130">
        <f>IFERROR(Table1[[#This Row],[Male Voters]]/Table1[[#This Row],[Male Population]],"0.0%")</f>
        <v>0.43558095900364852</v>
      </c>
      <c r="U4644" s="130">
        <f>IFERROR(Table1[[#This Row],[Total Voters]]/Table1[[#This Row],[Total Population]],"0.0%")</f>
        <v>0.49172794713632778</v>
      </c>
      <c r="V4644" s="130">
        <f>IFERROR(Table1[[#This Row],[Female Ballots]]/Table1[[#This Row],[Female Population]],"0.0%")</f>
        <v>0.25490741713588966</v>
      </c>
      <c r="W4644" s="130">
        <f>IFERROR(Table1[[#This Row],[Male Ballots]]/Table1[[#This Row],[Male Population]],"0.0%")</f>
        <v>0.18041814869973608</v>
      </c>
      <c r="X4644" s="130">
        <f>IFERROR(Table1[[#This Row],[Total Ballots]]/Table1[[#This Row],[Total Population]],"0.0%")</f>
        <v>0.2132622305528982</v>
      </c>
      <c r="Y4644" s="24">
        <f>Table1[[#This Row],[Female Ballots]]/Table1[[#This Row],[Female Voters]]</f>
        <v>0.4554744525547445</v>
      </c>
      <c r="Z4644" s="24">
        <f>Table1[[#This Row],[Male Ballots]]/Table1[[#This Row],[Male Voters]]</f>
        <v>0.41420118343195267</v>
      </c>
      <c r="AA4644" s="24">
        <f>Table1[[#This Row],[Total Ballots]]/Table1[[#This Row],[Total Voters]]</f>
        <v>0.43369963369963371</v>
      </c>
    </row>
    <row r="4645" spans="1:27" s="12" customFormat="1" x14ac:dyDescent="0.35">
      <c r="A4645" s="43" t="s">
        <v>49</v>
      </c>
      <c r="B4645" s="44">
        <v>2018</v>
      </c>
      <c r="C4645" s="17" t="s">
        <v>82</v>
      </c>
      <c r="D4645" s="44"/>
      <c r="E4645" s="45" t="s">
        <v>74</v>
      </c>
      <c r="F4645" s="49" t="s">
        <v>78</v>
      </c>
      <c r="G4645" s="50" t="s">
        <v>63</v>
      </c>
      <c r="H4645" s="66">
        <v>2076.9710999999998</v>
      </c>
      <c r="I4645" s="66">
        <v>2443.9539999999997</v>
      </c>
      <c r="J4645" s="66">
        <v>4520.9240000000009</v>
      </c>
      <c r="K4645" s="66">
        <v>1471</v>
      </c>
      <c r="L4645" s="66">
        <v>1228</v>
      </c>
      <c r="M4645" s="66"/>
      <c r="N4645" s="66">
        <v>2699</v>
      </c>
      <c r="O4645" s="66">
        <v>750</v>
      </c>
      <c r="P4645" s="66">
        <v>585</v>
      </c>
      <c r="Q4645" s="66"/>
      <c r="R4645" s="73">
        <v>1335</v>
      </c>
      <c r="S4645" s="130">
        <f>IFERROR(Table1[[#This Row],[Female Voters]]/Table1[[#This Row],[Female Population]],"0.0%")</f>
        <v>0.70824288310992878</v>
      </c>
      <c r="T4645" s="130">
        <f>IFERROR(Table1[[#This Row],[Male Voters]]/Table1[[#This Row],[Male Population]],"0.0%")</f>
        <v>0.50246444900354104</v>
      </c>
      <c r="U4645" s="130">
        <f>IFERROR(Table1[[#This Row],[Total Voters]]/Table1[[#This Row],[Total Population]],"0.0%")</f>
        <v>0.59700185183382859</v>
      </c>
      <c r="V4645" s="130">
        <f>IFERROR(Table1[[#This Row],[Female Ballots]]/Table1[[#This Row],[Female Population]],"0.0%")</f>
        <v>0.36110276161281207</v>
      </c>
      <c r="W4645" s="130">
        <f>IFERROR(Table1[[#This Row],[Male Ballots]]/Table1[[#This Row],[Male Population]],"0.0%")</f>
        <v>0.23936620738360873</v>
      </c>
      <c r="X4645" s="130">
        <f>IFERROR(Table1[[#This Row],[Total Ballots]]/Table1[[#This Row],[Total Population]],"0.0%")</f>
        <v>0.29529361696856654</v>
      </c>
      <c r="Y4645" s="24">
        <f>Table1[[#This Row],[Female Ballots]]/Table1[[#This Row],[Female Voters]]</f>
        <v>0.50985723997280763</v>
      </c>
      <c r="Z4645" s="24">
        <f>Table1[[#This Row],[Male Ballots]]/Table1[[#This Row],[Male Voters]]</f>
        <v>0.4763843648208469</v>
      </c>
      <c r="AA4645" s="24">
        <f>Table1[[#This Row],[Total Ballots]]/Table1[[#This Row],[Total Voters]]</f>
        <v>0.49462763986661729</v>
      </c>
    </row>
    <row r="4646" spans="1:27" s="12" customFormat="1" x14ac:dyDescent="0.35">
      <c r="A4646" s="43" t="s">
        <v>49</v>
      </c>
      <c r="B4646" s="44">
        <v>2018</v>
      </c>
      <c r="C4646" s="17" t="s">
        <v>82</v>
      </c>
      <c r="D4646" s="44"/>
      <c r="E4646" s="45" t="s">
        <v>74</v>
      </c>
      <c r="F4646" s="49" t="s">
        <v>78</v>
      </c>
      <c r="G4646" s="50" t="s">
        <v>64</v>
      </c>
      <c r="H4646" s="66">
        <v>2300.9920000000002</v>
      </c>
      <c r="I4646" s="66">
        <v>2385.9760000000001</v>
      </c>
      <c r="J4646" s="66">
        <v>4686.9680000000008</v>
      </c>
      <c r="K4646" s="66">
        <v>1554</v>
      </c>
      <c r="L4646" s="66">
        <v>1452</v>
      </c>
      <c r="M4646" s="66">
        <v>1</v>
      </c>
      <c r="N4646" s="66">
        <v>3007</v>
      </c>
      <c r="O4646" s="66">
        <v>1002</v>
      </c>
      <c r="P4646" s="66">
        <v>912</v>
      </c>
      <c r="Q4646" s="66"/>
      <c r="R4646" s="73">
        <v>1914</v>
      </c>
      <c r="S4646" s="130">
        <f>IFERROR(Table1[[#This Row],[Female Voters]]/Table1[[#This Row],[Female Population]],"0.0%")</f>
        <v>0.67536088782577253</v>
      </c>
      <c r="T4646" s="130">
        <f>IFERROR(Table1[[#This Row],[Male Voters]]/Table1[[#This Row],[Male Population]],"0.0%")</f>
        <v>0.60855599553390305</v>
      </c>
      <c r="U4646" s="130">
        <f>IFERROR(Table1[[#This Row],[Total Voters]]/Table1[[#This Row],[Total Population]],"0.0%")</f>
        <v>0.64156614681388902</v>
      </c>
      <c r="V4646" s="130">
        <f>IFERROR(Table1[[#This Row],[Female Ballots]]/Table1[[#This Row],[Female Population]],"0.0%")</f>
        <v>0.43546435624287261</v>
      </c>
      <c r="W4646" s="130">
        <f>IFERROR(Table1[[#This Row],[Male Ballots]]/Table1[[#This Row],[Male Population]],"0.0%")</f>
        <v>0.38223351785600523</v>
      </c>
      <c r="X4646" s="130">
        <f>IFERROR(Table1[[#This Row],[Total Ballots]]/Table1[[#This Row],[Total Population]],"0.0%")</f>
        <v>0.408366346857926</v>
      </c>
      <c r="Y4646" s="24">
        <f>Table1[[#This Row],[Female Ballots]]/Table1[[#This Row],[Female Voters]]</f>
        <v>0.64478764478764483</v>
      </c>
      <c r="Z4646" s="24">
        <f>Table1[[#This Row],[Male Ballots]]/Table1[[#This Row],[Male Voters]]</f>
        <v>0.62809917355371903</v>
      </c>
      <c r="AA4646" s="24">
        <f>Table1[[#This Row],[Total Ballots]]/Table1[[#This Row],[Total Voters]]</f>
        <v>0.63651479880279349</v>
      </c>
    </row>
    <row r="4647" spans="1:27" s="12" customFormat="1" x14ac:dyDescent="0.35">
      <c r="A4647" s="43" t="s">
        <v>49</v>
      </c>
      <c r="B4647" s="44">
        <v>2018</v>
      </c>
      <c r="C4647" s="17" t="s">
        <v>82</v>
      </c>
      <c r="D4647" s="44"/>
      <c r="E4647" s="45" t="s">
        <v>74</v>
      </c>
      <c r="F4647" s="49" t="s">
        <v>78</v>
      </c>
      <c r="G4647" s="50" t="s">
        <v>65</v>
      </c>
      <c r="H4647" s="66">
        <v>2451.0140000000001</v>
      </c>
      <c r="I4647" s="66">
        <v>2453.998</v>
      </c>
      <c r="J4647" s="66">
        <v>4905.0129999999999</v>
      </c>
      <c r="K4647" s="66">
        <v>1668</v>
      </c>
      <c r="L4647" s="66">
        <v>1506</v>
      </c>
      <c r="M4647" s="66"/>
      <c r="N4647" s="66">
        <v>3174</v>
      </c>
      <c r="O4647" s="66">
        <v>1213</v>
      </c>
      <c r="P4647" s="66">
        <v>1108</v>
      </c>
      <c r="Q4647" s="66"/>
      <c r="R4647" s="73">
        <v>2321</v>
      </c>
      <c r="S4647" s="130">
        <f>IFERROR(Table1[[#This Row],[Female Voters]]/Table1[[#This Row],[Female Population]],"0.0%")</f>
        <v>0.68053466850862543</v>
      </c>
      <c r="T4647" s="130">
        <f>IFERROR(Table1[[#This Row],[Male Voters]]/Table1[[#This Row],[Male Population]],"0.0%")</f>
        <v>0.61369243169717336</v>
      </c>
      <c r="U4647" s="130">
        <f>IFERROR(Table1[[#This Row],[Total Voters]]/Table1[[#This Row],[Total Population]],"0.0%")</f>
        <v>0.64709308619569406</v>
      </c>
      <c r="V4647" s="130">
        <f>IFERROR(Table1[[#This Row],[Female Ballots]]/Table1[[#This Row],[Female Population]],"0.0%")</f>
        <v>0.49489721396940201</v>
      </c>
      <c r="W4647" s="130">
        <f>IFERROR(Table1[[#This Row],[Male Ballots]]/Table1[[#This Row],[Male Population]],"0.0%")</f>
        <v>0.45150811043855782</v>
      </c>
      <c r="X4647" s="130">
        <f>IFERROR(Table1[[#This Row],[Total Ballots]]/Table1[[#This Row],[Total Population]],"0.0%")</f>
        <v>0.47318936769382669</v>
      </c>
      <c r="Y4647" s="24">
        <f>Table1[[#This Row],[Female Ballots]]/Table1[[#This Row],[Female Voters]]</f>
        <v>0.7272182254196643</v>
      </c>
      <c r="Z4647" s="24">
        <f>Table1[[#This Row],[Male Ballots]]/Table1[[#This Row],[Male Voters]]</f>
        <v>0.7357237715803453</v>
      </c>
      <c r="AA4647" s="24">
        <f>Table1[[#This Row],[Total Ballots]]/Table1[[#This Row],[Total Voters]]</f>
        <v>0.73125393824826712</v>
      </c>
    </row>
    <row r="4648" spans="1:27" s="12" customFormat="1" x14ac:dyDescent="0.35">
      <c r="A4648" s="43" t="s">
        <v>49</v>
      </c>
      <c r="B4648" s="44">
        <v>2018</v>
      </c>
      <c r="C4648" s="17" t="s">
        <v>82</v>
      </c>
      <c r="D4648" s="44"/>
      <c r="E4648" s="45" t="s">
        <v>74</v>
      </c>
      <c r="F4648" s="49" t="s">
        <v>78</v>
      </c>
      <c r="G4648" s="50" t="s">
        <v>66</v>
      </c>
      <c r="H4648" s="66">
        <v>3190.05</v>
      </c>
      <c r="I4648" s="66">
        <v>3080.0529999999999</v>
      </c>
      <c r="J4648" s="66">
        <v>6270.1030000000001</v>
      </c>
      <c r="K4648" s="66">
        <v>2635</v>
      </c>
      <c r="L4648" s="66">
        <v>2340</v>
      </c>
      <c r="M4648" s="66"/>
      <c r="N4648" s="66">
        <v>4975</v>
      </c>
      <c r="O4648" s="66">
        <v>2128</v>
      </c>
      <c r="P4648" s="66">
        <v>1911</v>
      </c>
      <c r="Q4648" s="66"/>
      <c r="R4648" s="73">
        <v>4039</v>
      </c>
      <c r="S4648" s="130">
        <f>IFERROR(Table1[[#This Row],[Female Voters]]/Table1[[#This Row],[Female Population]],"0.0%")</f>
        <v>0.82600586197708492</v>
      </c>
      <c r="T4648" s="130">
        <f>IFERROR(Table1[[#This Row],[Male Voters]]/Table1[[#This Row],[Male Population]],"0.0%")</f>
        <v>0.75972718651269966</v>
      </c>
      <c r="U4648" s="130">
        <f>IFERROR(Table1[[#This Row],[Total Voters]]/Table1[[#This Row],[Total Population]],"0.0%")</f>
        <v>0.79344789072842981</v>
      </c>
      <c r="V4648" s="130">
        <f>IFERROR(Table1[[#This Row],[Female Ballots]]/Table1[[#This Row],[Female Population]],"0.0%")</f>
        <v>0.66707418379022265</v>
      </c>
      <c r="W4648" s="130">
        <f>IFERROR(Table1[[#This Row],[Male Ballots]]/Table1[[#This Row],[Male Population]],"0.0%")</f>
        <v>0.62044386898537141</v>
      </c>
      <c r="X4648" s="130">
        <f>IFERROR(Table1[[#This Row],[Total Ballots]]/Table1[[#This Row],[Total Population]],"0.0%")</f>
        <v>0.64416804636223679</v>
      </c>
      <c r="Y4648" s="24">
        <f>Table1[[#This Row],[Female Ballots]]/Table1[[#This Row],[Female Voters]]</f>
        <v>0.8075901328273245</v>
      </c>
      <c r="Z4648" s="24">
        <f>Table1[[#This Row],[Male Ballots]]/Table1[[#This Row],[Male Voters]]</f>
        <v>0.81666666666666665</v>
      </c>
      <c r="AA4648" s="24">
        <f>Table1[[#This Row],[Total Ballots]]/Table1[[#This Row],[Total Voters]]</f>
        <v>0.81185929648241206</v>
      </c>
    </row>
    <row r="4649" spans="1:27" s="12" customFormat="1" x14ac:dyDescent="0.35">
      <c r="A4649" s="43" t="s">
        <v>49</v>
      </c>
      <c r="B4649" s="44">
        <v>2018</v>
      </c>
      <c r="C4649" s="17" t="s">
        <v>82</v>
      </c>
      <c r="D4649" s="44"/>
      <c r="E4649" s="45" t="s">
        <v>74</v>
      </c>
      <c r="F4649" s="49" t="s">
        <v>78</v>
      </c>
      <c r="G4649" s="50" t="s">
        <v>67</v>
      </c>
      <c r="H4649" s="66">
        <v>4730.1093000000001</v>
      </c>
      <c r="I4649" s="66">
        <v>4801.1147000000001</v>
      </c>
      <c r="J4649" s="66">
        <v>9531.2240000000002</v>
      </c>
      <c r="K4649" s="66">
        <v>3914</v>
      </c>
      <c r="L4649" s="66">
        <v>3911</v>
      </c>
      <c r="M4649" s="66"/>
      <c r="N4649" s="66">
        <v>7825</v>
      </c>
      <c r="O4649" s="66">
        <v>3344</v>
      </c>
      <c r="P4649" s="66">
        <v>3408</v>
      </c>
      <c r="Q4649" s="66"/>
      <c r="R4649" s="73">
        <v>6752</v>
      </c>
      <c r="S4649" s="130">
        <f>IFERROR(Table1[[#This Row],[Female Voters]]/Table1[[#This Row],[Female Population]],"0.0%")</f>
        <v>0.82746502284841494</v>
      </c>
      <c r="T4649" s="130">
        <f>IFERROR(Table1[[#This Row],[Male Voters]]/Table1[[#This Row],[Male Population]],"0.0%")</f>
        <v>0.81460249220873637</v>
      </c>
      <c r="U4649" s="130">
        <f>IFERROR(Table1[[#This Row],[Total Voters]]/Table1[[#This Row],[Total Population]],"0.0%")</f>
        <v>0.82098584609909497</v>
      </c>
      <c r="V4649" s="130">
        <f>IFERROR(Table1[[#This Row],[Female Ballots]]/Table1[[#This Row],[Female Population]],"0.0%")</f>
        <v>0.70696040787049041</v>
      </c>
      <c r="W4649" s="130">
        <f>IFERROR(Table1[[#This Row],[Male Ballots]]/Table1[[#This Row],[Male Population]],"0.0%")</f>
        <v>0.70983515557335053</v>
      </c>
      <c r="X4649" s="130">
        <f>IFERROR(Table1[[#This Row],[Total Ballots]]/Table1[[#This Row],[Total Population]],"0.0%")</f>
        <v>0.70840848982250337</v>
      </c>
      <c r="Y4649" s="24">
        <f>Table1[[#This Row],[Female Ballots]]/Table1[[#This Row],[Female Voters]]</f>
        <v>0.85436893203883491</v>
      </c>
      <c r="Z4649" s="24">
        <f>Table1[[#This Row],[Male Ballots]]/Table1[[#This Row],[Male Voters]]</f>
        <v>0.87138839171567373</v>
      </c>
      <c r="AA4649" s="24">
        <f>Table1[[#This Row],[Total Ballots]]/Table1[[#This Row],[Total Voters]]</f>
        <v>0.86287539936102231</v>
      </c>
    </row>
    <row r="4650" spans="1:27" s="12" customFormat="1" x14ac:dyDescent="0.35">
      <c r="A4650" s="43" t="s">
        <v>34</v>
      </c>
      <c r="B4650" s="44">
        <v>2018</v>
      </c>
      <c r="C4650" s="17" t="s">
        <v>82</v>
      </c>
      <c r="D4650" s="44"/>
      <c r="E4650" s="45" t="s">
        <v>74</v>
      </c>
      <c r="F4650" s="49" t="s">
        <v>78</v>
      </c>
      <c r="G4650" s="50" t="s">
        <v>79</v>
      </c>
      <c r="H4650" s="66">
        <v>9529.0020899999981</v>
      </c>
      <c r="I4650" s="66">
        <v>9304.9997000000003</v>
      </c>
      <c r="J4650" s="66">
        <v>18834.001400000001</v>
      </c>
      <c r="K4650" s="66">
        <v>7643</v>
      </c>
      <c r="L4650" s="66">
        <v>7046</v>
      </c>
      <c r="M4650" s="66">
        <v>41</v>
      </c>
      <c r="N4650" s="66">
        <v>14730</v>
      </c>
      <c r="O4650" s="66">
        <v>5791</v>
      </c>
      <c r="P4650" s="66">
        <v>5277</v>
      </c>
      <c r="Q4650" s="66">
        <v>27</v>
      </c>
      <c r="R4650" s="73">
        <v>11095</v>
      </c>
      <c r="S4650" s="130">
        <f>IFERROR(Table1[[#This Row],[Female Voters]]/Table1[[#This Row],[Female Population]],"0.0%")</f>
        <v>0.80207769164210574</v>
      </c>
      <c r="T4650" s="130">
        <f>IFERROR(Table1[[#This Row],[Male Voters]]/Table1[[#This Row],[Male Population]],"0.0%")</f>
        <v>0.757227321565631</v>
      </c>
      <c r="U4650" s="130">
        <f>IFERROR(Table1[[#This Row],[Total Voters]]/Table1[[#This Row],[Total Population]],"0.0%")</f>
        <v>0.78209615084768969</v>
      </c>
      <c r="V4650" s="130">
        <f>IFERROR(Table1[[#This Row],[Female Ballots]]/Table1[[#This Row],[Female Population]],"0.0%")</f>
        <v>0.60772365724184674</v>
      </c>
      <c r="W4650" s="130">
        <f>IFERROR(Table1[[#This Row],[Male Ballots]]/Table1[[#This Row],[Male Population]],"0.0%")</f>
        <v>0.56711447287848915</v>
      </c>
      <c r="X4650" s="130">
        <f>IFERROR(Table1[[#This Row],[Total Ballots]]/Table1[[#This Row],[Total Population]],"0.0%")</f>
        <v>0.58909414756653888</v>
      </c>
      <c r="Y4650" s="24">
        <f>Table1[[#This Row],[Female Ballots]]/Table1[[#This Row],[Female Voters]]</f>
        <v>0.75768677220986524</v>
      </c>
      <c r="Z4650" s="24">
        <f>Table1[[#This Row],[Male Ballots]]/Table1[[#This Row],[Male Voters]]</f>
        <v>0.7489355662787397</v>
      </c>
      <c r="AA4650" s="24">
        <f>Table1[[#This Row],[Total Ballots]]/Table1[[#This Row],[Total Voters]]</f>
        <v>0.75322471147318393</v>
      </c>
    </row>
    <row r="4651" spans="1:27" s="12" customFormat="1" x14ac:dyDescent="0.35">
      <c r="A4651" s="43" t="s">
        <v>34</v>
      </c>
      <c r="B4651" s="44">
        <v>2018</v>
      </c>
      <c r="C4651" s="17" t="s">
        <v>82</v>
      </c>
      <c r="D4651" s="44"/>
      <c r="E4651" s="45" t="s">
        <v>74</v>
      </c>
      <c r="F4651" s="49" t="s">
        <v>78</v>
      </c>
      <c r="G4651" s="50" t="s">
        <v>62</v>
      </c>
      <c r="H4651" s="66">
        <v>586.99948999999992</v>
      </c>
      <c r="I4651" s="66">
        <v>703.99899999999991</v>
      </c>
      <c r="J4651" s="66">
        <v>1290.9985000000001</v>
      </c>
      <c r="K4651" s="66">
        <v>345</v>
      </c>
      <c r="L4651" s="66">
        <v>362</v>
      </c>
      <c r="M4651" s="66">
        <v>3</v>
      </c>
      <c r="N4651" s="66">
        <v>710</v>
      </c>
      <c r="O4651" s="66">
        <v>161</v>
      </c>
      <c r="P4651" s="66">
        <v>155</v>
      </c>
      <c r="Q4651" s="66"/>
      <c r="R4651" s="73">
        <v>316</v>
      </c>
      <c r="S4651" s="130">
        <f>IFERROR(Table1[[#This Row],[Female Voters]]/Table1[[#This Row],[Female Population]],"0.0%")</f>
        <v>0.58773475254637797</v>
      </c>
      <c r="T4651" s="130">
        <f>IFERROR(Table1[[#This Row],[Male Voters]]/Table1[[#This Row],[Male Population]],"0.0%")</f>
        <v>0.51420527585976694</v>
      </c>
      <c r="U4651" s="130">
        <f>IFERROR(Table1[[#This Row],[Total Voters]]/Table1[[#This Row],[Total Population]],"0.0%")</f>
        <v>0.54996190932832212</v>
      </c>
      <c r="V4651" s="130">
        <f>IFERROR(Table1[[#This Row],[Female Ballots]]/Table1[[#This Row],[Female Population]],"0.0%")</f>
        <v>0.27427621785497636</v>
      </c>
      <c r="W4651" s="130">
        <f>IFERROR(Table1[[#This Row],[Male Ballots]]/Table1[[#This Row],[Male Population]],"0.0%")</f>
        <v>0.22017076728802173</v>
      </c>
      <c r="X4651" s="130">
        <f>IFERROR(Table1[[#This Row],[Total Ballots]]/Table1[[#This Row],[Total Population]],"0.0%")</f>
        <v>0.24477177936302788</v>
      </c>
      <c r="Y4651" s="24">
        <f>Table1[[#This Row],[Female Ballots]]/Table1[[#This Row],[Female Voters]]</f>
        <v>0.46666666666666667</v>
      </c>
      <c r="Z4651" s="24">
        <f>Table1[[#This Row],[Male Ballots]]/Table1[[#This Row],[Male Voters]]</f>
        <v>0.42817679558011051</v>
      </c>
      <c r="AA4651" s="24">
        <f>Table1[[#This Row],[Total Ballots]]/Table1[[#This Row],[Total Voters]]</f>
        <v>0.44507042253521129</v>
      </c>
    </row>
    <row r="4652" spans="1:27" s="12" customFormat="1" x14ac:dyDescent="0.35">
      <c r="A4652" s="43" t="s">
        <v>34</v>
      </c>
      <c r="B4652" s="44">
        <v>2018</v>
      </c>
      <c r="C4652" s="17" t="s">
        <v>82</v>
      </c>
      <c r="D4652" s="44"/>
      <c r="E4652" s="45" t="s">
        <v>74</v>
      </c>
      <c r="F4652" s="49" t="s">
        <v>78</v>
      </c>
      <c r="G4652" s="50" t="s">
        <v>63</v>
      </c>
      <c r="H4652" s="66">
        <v>928.99939999999992</v>
      </c>
      <c r="I4652" s="66">
        <v>972.99929999999995</v>
      </c>
      <c r="J4652" s="66">
        <v>1901.9983999999999</v>
      </c>
      <c r="K4652" s="66">
        <v>711</v>
      </c>
      <c r="L4652" s="66">
        <v>663</v>
      </c>
      <c r="M4652" s="66">
        <v>4</v>
      </c>
      <c r="N4652" s="66">
        <v>1378</v>
      </c>
      <c r="O4652" s="66">
        <v>374</v>
      </c>
      <c r="P4652" s="66">
        <v>320</v>
      </c>
      <c r="Q4652" s="66">
        <v>2</v>
      </c>
      <c r="R4652" s="73">
        <v>696</v>
      </c>
      <c r="S4652" s="130">
        <f>IFERROR(Table1[[#This Row],[Female Voters]]/Table1[[#This Row],[Female Population]],"0.0%")</f>
        <v>0.76533956857238017</v>
      </c>
      <c r="T4652" s="130">
        <f>IFERROR(Table1[[#This Row],[Male Voters]]/Table1[[#This Row],[Male Population]],"0.0%")</f>
        <v>0.68139822916624915</v>
      </c>
      <c r="U4652" s="130">
        <f>IFERROR(Table1[[#This Row],[Total Voters]]/Table1[[#This Row],[Total Population]],"0.0%")</f>
        <v>0.72450113522703286</v>
      </c>
      <c r="V4652" s="130">
        <f>IFERROR(Table1[[#This Row],[Female Ballots]]/Table1[[#This Row],[Female Population]],"0.0%")</f>
        <v>0.40258368304651221</v>
      </c>
      <c r="W4652" s="130">
        <f>IFERROR(Table1[[#This Row],[Male Ballots]]/Table1[[#This Row],[Male Population]],"0.0%")</f>
        <v>0.3288799899444943</v>
      </c>
      <c r="X4652" s="130">
        <f>IFERROR(Table1[[#This Row],[Total Ballots]]/Table1[[#This Row],[Total Population]],"0.0%")</f>
        <v>0.36593090719739829</v>
      </c>
      <c r="Y4652" s="24">
        <f>Table1[[#This Row],[Female Ballots]]/Table1[[#This Row],[Female Voters]]</f>
        <v>0.52601969057665265</v>
      </c>
      <c r="Z4652" s="24">
        <f>Table1[[#This Row],[Male Ballots]]/Table1[[#This Row],[Male Voters]]</f>
        <v>0.48265460030165913</v>
      </c>
      <c r="AA4652" s="24">
        <f>Table1[[#This Row],[Total Ballots]]/Table1[[#This Row],[Total Voters]]</f>
        <v>0.50507982583454281</v>
      </c>
    </row>
    <row r="4653" spans="1:27" s="12" customFormat="1" x14ac:dyDescent="0.35">
      <c r="A4653" s="43" t="s">
        <v>34</v>
      </c>
      <c r="B4653" s="44">
        <v>2018</v>
      </c>
      <c r="C4653" s="17" t="s">
        <v>82</v>
      </c>
      <c r="D4653" s="44"/>
      <c r="E4653" s="45" t="s">
        <v>74</v>
      </c>
      <c r="F4653" s="49" t="s">
        <v>78</v>
      </c>
      <c r="G4653" s="50" t="s">
        <v>64</v>
      </c>
      <c r="H4653" s="66">
        <v>1071.9997000000001</v>
      </c>
      <c r="I4653" s="66">
        <v>1152.9992999999999</v>
      </c>
      <c r="J4653" s="66">
        <v>2224.9989999999998</v>
      </c>
      <c r="K4653" s="66">
        <v>746</v>
      </c>
      <c r="L4653" s="66">
        <v>711</v>
      </c>
      <c r="M4653" s="66">
        <v>8</v>
      </c>
      <c r="N4653" s="66">
        <v>1465</v>
      </c>
      <c r="O4653" s="66">
        <v>470</v>
      </c>
      <c r="P4653" s="66">
        <v>445</v>
      </c>
      <c r="Q4653" s="66">
        <v>4</v>
      </c>
      <c r="R4653" s="73">
        <v>919</v>
      </c>
      <c r="S4653" s="130">
        <f>IFERROR(Table1[[#This Row],[Female Voters]]/Table1[[#This Row],[Female Population]],"0.0%")</f>
        <v>0.69589571713499543</v>
      </c>
      <c r="T4653" s="130">
        <f>IFERROR(Table1[[#This Row],[Male Voters]]/Table1[[#This Row],[Male Population]],"0.0%")</f>
        <v>0.61665258599896811</v>
      </c>
      <c r="U4653" s="130">
        <f>IFERROR(Table1[[#This Row],[Total Voters]]/Table1[[#This Row],[Total Population]],"0.0%")</f>
        <v>0.65842726221449999</v>
      </c>
      <c r="V4653" s="130">
        <f>IFERROR(Table1[[#This Row],[Female Ballots]]/Table1[[#This Row],[Female Population]],"0.0%")</f>
        <v>0.43843295851668612</v>
      </c>
      <c r="W4653" s="130">
        <f>IFERROR(Table1[[#This Row],[Male Ballots]]/Table1[[#This Row],[Male Population]],"0.0%")</f>
        <v>0.38594993075884781</v>
      </c>
      <c r="X4653" s="130">
        <f>IFERROR(Table1[[#This Row],[Total Ballots]]/Table1[[#This Row],[Total Population]],"0.0%")</f>
        <v>0.41303389349837916</v>
      </c>
      <c r="Y4653" s="24">
        <f>Table1[[#This Row],[Female Ballots]]/Table1[[#This Row],[Female Voters]]</f>
        <v>0.63002680965147451</v>
      </c>
      <c r="Z4653" s="24">
        <f>Table1[[#This Row],[Male Ballots]]/Table1[[#This Row],[Male Voters]]</f>
        <v>0.62587904360056257</v>
      </c>
      <c r="AA4653" s="24">
        <f>Table1[[#This Row],[Total Ballots]]/Table1[[#This Row],[Total Voters]]</f>
        <v>0.62730375426621166</v>
      </c>
    </row>
    <row r="4654" spans="1:27" s="12" customFormat="1" x14ac:dyDescent="0.35">
      <c r="A4654" s="43" t="s">
        <v>34</v>
      </c>
      <c r="B4654" s="44">
        <v>2018</v>
      </c>
      <c r="C4654" s="17" t="s">
        <v>82</v>
      </c>
      <c r="D4654" s="44"/>
      <c r="E4654" s="45" t="s">
        <v>74</v>
      </c>
      <c r="F4654" s="49" t="s">
        <v>78</v>
      </c>
      <c r="G4654" s="50" t="s">
        <v>65</v>
      </c>
      <c r="H4654" s="66">
        <v>1304.9996999999998</v>
      </c>
      <c r="I4654" s="66">
        <v>1310.9996000000001</v>
      </c>
      <c r="J4654" s="66">
        <v>2616</v>
      </c>
      <c r="K4654" s="66">
        <v>922</v>
      </c>
      <c r="L4654" s="66">
        <v>828</v>
      </c>
      <c r="M4654" s="66">
        <v>3</v>
      </c>
      <c r="N4654" s="66">
        <v>1753</v>
      </c>
      <c r="O4654" s="66">
        <v>642</v>
      </c>
      <c r="P4654" s="66">
        <v>570</v>
      </c>
      <c r="Q4654" s="66">
        <v>1</v>
      </c>
      <c r="R4654" s="73">
        <v>1213</v>
      </c>
      <c r="S4654" s="130">
        <f>IFERROR(Table1[[#This Row],[Female Voters]]/Table1[[#This Row],[Female Population]],"0.0%")</f>
        <v>0.70651357237859913</v>
      </c>
      <c r="T4654" s="130">
        <f>IFERROR(Table1[[#This Row],[Male Voters]]/Table1[[#This Row],[Male Population]],"0.0%")</f>
        <v>0.631579140069913</v>
      </c>
      <c r="U4654" s="130">
        <f>IFERROR(Table1[[#This Row],[Total Voters]]/Table1[[#This Row],[Total Population]],"0.0%")</f>
        <v>0.6701070336391437</v>
      </c>
      <c r="V4654" s="130">
        <f>IFERROR(Table1[[#This Row],[Female Ballots]]/Table1[[#This Row],[Female Population]],"0.0%")</f>
        <v>0.49195413608141064</v>
      </c>
      <c r="W4654" s="130">
        <f>IFERROR(Table1[[#This Row],[Male Ballots]]/Table1[[#This Row],[Male Population]],"0.0%")</f>
        <v>0.43478274135247635</v>
      </c>
      <c r="X4654" s="130">
        <f>IFERROR(Table1[[#This Row],[Total Ballots]]/Table1[[#This Row],[Total Population]],"0.0%")</f>
        <v>0.46368501529051986</v>
      </c>
      <c r="Y4654" s="24">
        <f>Table1[[#This Row],[Female Ballots]]/Table1[[#This Row],[Female Voters]]</f>
        <v>0.69631236442516264</v>
      </c>
      <c r="Z4654" s="24">
        <f>Table1[[#This Row],[Male Ballots]]/Table1[[#This Row],[Male Voters]]</f>
        <v>0.68840579710144922</v>
      </c>
      <c r="AA4654" s="24">
        <f>Table1[[#This Row],[Total Ballots]]/Table1[[#This Row],[Total Voters]]</f>
        <v>0.6919566457501426</v>
      </c>
    </row>
    <row r="4655" spans="1:27" s="12" customFormat="1" x14ac:dyDescent="0.35">
      <c r="A4655" s="43" t="s">
        <v>34</v>
      </c>
      <c r="B4655" s="44">
        <v>2018</v>
      </c>
      <c r="C4655" s="17" t="s">
        <v>82</v>
      </c>
      <c r="D4655" s="44"/>
      <c r="E4655" s="45" t="s">
        <v>74</v>
      </c>
      <c r="F4655" s="49" t="s">
        <v>78</v>
      </c>
      <c r="G4655" s="50" t="s">
        <v>66</v>
      </c>
      <c r="H4655" s="66">
        <v>2055.0012999999999</v>
      </c>
      <c r="I4655" s="66">
        <v>1862.0001999999999</v>
      </c>
      <c r="J4655" s="66">
        <v>3917.0020000000004</v>
      </c>
      <c r="K4655" s="66">
        <v>1715</v>
      </c>
      <c r="L4655" s="66">
        <v>1463</v>
      </c>
      <c r="M4655" s="66">
        <v>10</v>
      </c>
      <c r="N4655" s="66">
        <v>3188</v>
      </c>
      <c r="O4655" s="66">
        <v>1398</v>
      </c>
      <c r="P4655" s="66">
        <v>1165</v>
      </c>
      <c r="Q4655" s="66">
        <v>8</v>
      </c>
      <c r="R4655" s="73">
        <v>2571</v>
      </c>
      <c r="S4655" s="130">
        <f>IFERROR(Table1[[#This Row],[Female Voters]]/Table1[[#This Row],[Female Population]],"0.0%")</f>
        <v>0.83454935040673706</v>
      </c>
      <c r="T4655" s="130">
        <f>IFERROR(Table1[[#This Row],[Male Voters]]/Table1[[#This Row],[Male Population]],"0.0%")</f>
        <v>0.78571420131963465</v>
      </c>
      <c r="U4655" s="130">
        <f>IFERROR(Table1[[#This Row],[Total Voters]]/Table1[[#This Row],[Total Population]],"0.0%")</f>
        <v>0.81388776416248954</v>
      </c>
      <c r="V4655" s="130">
        <f>IFERROR(Table1[[#This Row],[Female Ballots]]/Table1[[#This Row],[Female Population]],"0.0%")</f>
        <v>0.68029154044817397</v>
      </c>
      <c r="W4655" s="130">
        <f>IFERROR(Table1[[#This Row],[Male Ballots]]/Table1[[#This Row],[Male Population]],"0.0%")</f>
        <v>0.62567125395582668</v>
      </c>
      <c r="X4655" s="130">
        <f>IFERROR(Table1[[#This Row],[Total Ballots]]/Table1[[#This Row],[Total Population]],"0.0%")</f>
        <v>0.65636933552752841</v>
      </c>
      <c r="Y4655" s="24">
        <f>Table1[[#This Row],[Female Ballots]]/Table1[[#This Row],[Female Voters]]</f>
        <v>0.81516034985422736</v>
      </c>
      <c r="Z4655" s="24">
        <f>Table1[[#This Row],[Male Ballots]]/Table1[[#This Row],[Male Voters]]</f>
        <v>0.79630895420369108</v>
      </c>
      <c r="AA4655" s="24">
        <f>Table1[[#This Row],[Total Ballots]]/Table1[[#This Row],[Total Voters]]</f>
        <v>0.80646173149309908</v>
      </c>
    </row>
    <row r="4656" spans="1:27" s="12" customFormat="1" x14ac:dyDescent="0.35">
      <c r="A4656" s="43" t="s">
        <v>34</v>
      </c>
      <c r="B4656" s="44">
        <v>2018</v>
      </c>
      <c r="C4656" s="17" t="s">
        <v>82</v>
      </c>
      <c r="D4656" s="44"/>
      <c r="E4656" s="45" t="s">
        <v>74</v>
      </c>
      <c r="F4656" s="49" t="s">
        <v>78</v>
      </c>
      <c r="G4656" s="50" t="s">
        <v>67</v>
      </c>
      <c r="H4656" s="66">
        <v>3581.0024999999996</v>
      </c>
      <c r="I4656" s="66">
        <v>3302.0023000000001</v>
      </c>
      <c r="J4656" s="66">
        <v>6883.0035000000007</v>
      </c>
      <c r="K4656" s="66">
        <v>3204</v>
      </c>
      <c r="L4656" s="66">
        <v>3019</v>
      </c>
      <c r="M4656" s="66">
        <v>13</v>
      </c>
      <c r="N4656" s="66">
        <v>6236</v>
      </c>
      <c r="O4656" s="66">
        <v>2746</v>
      </c>
      <c r="P4656" s="66">
        <v>2622</v>
      </c>
      <c r="Q4656" s="66">
        <v>12</v>
      </c>
      <c r="R4656" s="73">
        <v>5380</v>
      </c>
      <c r="S4656" s="130">
        <f>IFERROR(Table1[[#This Row],[Female Voters]]/Table1[[#This Row],[Female Population]],"0.0%")</f>
        <v>0.89472152002127903</v>
      </c>
      <c r="T4656" s="130">
        <f>IFERROR(Table1[[#This Row],[Male Voters]]/Table1[[#This Row],[Male Population]],"0.0%")</f>
        <v>0.91429373020121762</v>
      </c>
      <c r="U4656" s="130">
        <f>IFERROR(Table1[[#This Row],[Total Voters]]/Table1[[#This Row],[Total Population]],"0.0%")</f>
        <v>0.90599982987078231</v>
      </c>
      <c r="V4656" s="130">
        <f>IFERROR(Table1[[#This Row],[Female Ballots]]/Table1[[#This Row],[Female Population]],"0.0%")</f>
        <v>0.76682437390088398</v>
      </c>
      <c r="W4656" s="130">
        <f>IFERROR(Table1[[#This Row],[Male Ballots]]/Table1[[#This Row],[Male Population]],"0.0%")</f>
        <v>0.79406365040993454</v>
      </c>
      <c r="X4656" s="130">
        <f>IFERROR(Table1[[#This Row],[Total Ballots]]/Table1[[#This Row],[Total Population]],"0.0%")</f>
        <v>0.78163551711109824</v>
      </c>
      <c r="Y4656" s="24">
        <f>Table1[[#This Row],[Female Ballots]]/Table1[[#This Row],[Female Voters]]</f>
        <v>0.85705368289637951</v>
      </c>
      <c r="Z4656" s="24">
        <f>Table1[[#This Row],[Male Ballots]]/Table1[[#This Row],[Male Voters]]</f>
        <v>0.8684995031467373</v>
      </c>
      <c r="AA4656" s="24">
        <f>Table1[[#This Row],[Total Ballots]]/Table1[[#This Row],[Total Voters]]</f>
        <v>0.8627325208466966</v>
      </c>
    </row>
    <row r="4657" spans="1:27" s="12" customFormat="1" x14ac:dyDescent="0.35">
      <c r="A4657" s="43" t="s">
        <v>31</v>
      </c>
      <c r="B4657" s="44">
        <v>2018</v>
      </c>
      <c r="C4657" s="17" t="s">
        <v>82</v>
      </c>
      <c r="D4657" s="44" t="s">
        <v>69</v>
      </c>
      <c r="E4657" s="45" t="s">
        <v>73</v>
      </c>
      <c r="F4657" s="49" t="s">
        <v>78</v>
      </c>
      <c r="G4657" s="50" t="s">
        <v>79</v>
      </c>
      <c r="H4657" s="66">
        <v>5316.9930599999998</v>
      </c>
      <c r="I4657" s="66">
        <v>5387.9978700000001</v>
      </c>
      <c r="J4657" s="66">
        <v>10704.9918</v>
      </c>
      <c r="K4657" s="66">
        <v>4568</v>
      </c>
      <c r="L4657" s="66">
        <v>4459</v>
      </c>
      <c r="M4657" s="66">
        <v>49</v>
      </c>
      <c r="N4657" s="66">
        <v>9076</v>
      </c>
      <c r="O4657" s="66">
        <v>3566</v>
      </c>
      <c r="P4657" s="66">
        <v>3399</v>
      </c>
      <c r="Q4657" s="66">
        <v>33</v>
      </c>
      <c r="R4657" s="73">
        <v>6998</v>
      </c>
      <c r="S4657" s="130">
        <f>IFERROR(Table1[[#This Row],[Female Voters]]/Table1[[#This Row],[Female Population]],"0.0%")</f>
        <v>0.8591322103399549</v>
      </c>
      <c r="T4657" s="130">
        <f>IFERROR(Table1[[#This Row],[Male Voters]]/Table1[[#This Row],[Male Population]],"0.0%")</f>
        <v>0.8275801341398823</v>
      </c>
      <c r="U4657" s="130">
        <f>IFERROR(Table1[[#This Row],[Total Voters]]/Table1[[#This Row],[Total Population]],"0.0%")</f>
        <v>0.84782876713646804</v>
      </c>
      <c r="V4657" s="130">
        <f>IFERROR(Table1[[#This Row],[Female Ballots]]/Table1[[#This Row],[Female Population]],"0.0%")</f>
        <v>0.67067982970058648</v>
      </c>
      <c r="W4657" s="130">
        <f>IFERROR(Table1[[#This Row],[Male Ballots]]/Table1[[#This Row],[Male Population]],"0.0%")</f>
        <v>0.63084657455516036</v>
      </c>
      <c r="X4657" s="130">
        <f>IFERROR(Table1[[#This Row],[Total Ballots]]/Table1[[#This Row],[Total Population]],"0.0%")</f>
        <v>0.65371371886524943</v>
      </c>
      <c r="Y4657" s="24">
        <f>Table1[[#This Row],[Female Ballots]]/Table1[[#This Row],[Female Voters]]</f>
        <v>0.78064798598949214</v>
      </c>
      <c r="Z4657" s="24">
        <f>Table1[[#This Row],[Male Ballots]]/Table1[[#This Row],[Male Voters]]</f>
        <v>0.76227853778874188</v>
      </c>
      <c r="AA4657" s="24">
        <f>Table1[[#This Row],[Total Ballots]]/Table1[[#This Row],[Total Voters]]</f>
        <v>0.77104451300132215</v>
      </c>
    </row>
    <row r="4658" spans="1:27" s="12" customFormat="1" x14ac:dyDescent="0.35">
      <c r="A4658" s="43" t="s">
        <v>31</v>
      </c>
      <c r="B4658" s="44">
        <v>2018</v>
      </c>
      <c r="C4658" s="17" t="s">
        <v>82</v>
      </c>
      <c r="D4658" s="44" t="s">
        <v>69</v>
      </c>
      <c r="E4658" s="45" t="s">
        <v>73</v>
      </c>
      <c r="F4658" s="49" t="s">
        <v>78</v>
      </c>
      <c r="G4658" s="50" t="s">
        <v>62</v>
      </c>
      <c r="H4658" s="66">
        <v>343.99976000000004</v>
      </c>
      <c r="I4658" s="66">
        <v>399.99997000000002</v>
      </c>
      <c r="J4658" s="66">
        <v>743.99990000000003</v>
      </c>
      <c r="K4658" s="66">
        <v>301</v>
      </c>
      <c r="L4658" s="66">
        <v>330</v>
      </c>
      <c r="M4658" s="66">
        <v>6</v>
      </c>
      <c r="N4658" s="66">
        <v>637</v>
      </c>
      <c r="O4658" s="66">
        <v>163</v>
      </c>
      <c r="P4658" s="66">
        <v>143</v>
      </c>
      <c r="Q4658" s="66">
        <v>3</v>
      </c>
      <c r="R4658" s="73">
        <v>309</v>
      </c>
      <c r="S4658" s="130">
        <f>IFERROR(Table1[[#This Row],[Female Voters]]/Table1[[#This Row],[Female Population]],"0.0%")</f>
        <v>0.87500061046554212</v>
      </c>
      <c r="T4658" s="130">
        <f>IFERROR(Table1[[#This Row],[Male Voters]]/Table1[[#This Row],[Male Population]],"0.0%")</f>
        <v>0.82500006187500463</v>
      </c>
      <c r="U4658" s="130">
        <f>IFERROR(Table1[[#This Row],[Total Voters]]/Table1[[#This Row],[Total Population]],"0.0%")</f>
        <v>0.85618291077727293</v>
      </c>
      <c r="V4658" s="130">
        <f>IFERROR(Table1[[#This Row],[Female Ballots]]/Table1[[#This Row],[Female Population]],"0.0%")</f>
        <v>0.47383753988665567</v>
      </c>
      <c r="W4658" s="130">
        <f>IFERROR(Table1[[#This Row],[Male Ballots]]/Table1[[#This Row],[Male Population]],"0.0%")</f>
        <v>0.35750002681250198</v>
      </c>
      <c r="X4658" s="130">
        <f>IFERROR(Table1[[#This Row],[Total Ballots]]/Table1[[#This Row],[Total Population]],"0.0%")</f>
        <v>0.41532263646809631</v>
      </c>
      <c r="Y4658" s="24">
        <f>Table1[[#This Row],[Female Ballots]]/Table1[[#This Row],[Female Voters]]</f>
        <v>0.5415282392026578</v>
      </c>
      <c r="Z4658" s="24">
        <f>Table1[[#This Row],[Male Ballots]]/Table1[[#This Row],[Male Voters]]</f>
        <v>0.43333333333333335</v>
      </c>
      <c r="AA4658" s="24">
        <f>Table1[[#This Row],[Total Ballots]]/Table1[[#This Row],[Total Voters]]</f>
        <v>0.48508634222919939</v>
      </c>
    </row>
    <row r="4659" spans="1:27" s="12" customFormat="1" x14ac:dyDescent="0.35">
      <c r="A4659" s="43" t="s">
        <v>31</v>
      </c>
      <c r="B4659" s="44">
        <v>2018</v>
      </c>
      <c r="C4659" s="17" t="s">
        <v>82</v>
      </c>
      <c r="D4659" s="44" t="s">
        <v>69</v>
      </c>
      <c r="E4659" s="45" t="s">
        <v>73</v>
      </c>
      <c r="F4659" s="49" t="s">
        <v>78</v>
      </c>
      <c r="G4659" s="50" t="s">
        <v>63</v>
      </c>
      <c r="H4659" s="66">
        <v>530.99950000000001</v>
      </c>
      <c r="I4659" s="66">
        <v>544</v>
      </c>
      <c r="J4659" s="66">
        <v>1074.9994999999999</v>
      </c>
      <c r="K4659" s="66">
        <v>451</v>
      </c>
      <c r="L4659" s="66">
        <v>471</v>
      </c>
      <c r="M4659" s="66">
        <v>7</v>
      </c>
      <c r="N4659" s="66">
        <v>929</v>
      </c>
      <c r="O4659" s="66">
        <v>237</v>
      </c>
      <c r="P4659" s="66">
        <v>234</v>
      </c>
      <c r="Q4659" s="66">
        <v>4</v>
      </c>
      <c r="R4659" s="73">
        <v>475</v>
      </c>
      <c r="S4659" s="130">
        <f>IFERROR(Table1[[#This Row],[Female Voters]]/Table1[[#This Row],[Female Population]],"0.0%")</f>
        <v>0.84934166604676653</v>
      </c>
      <c r="T4659" s="130">
        <f>IFERROR(Table1[[#This Row],[Male Voters]]/Table1[[#This Row],[Male Population]],"0.0%")</f>
        <v>0.8658088235294118</v>
      </c>
      <c r="U4659" s="130">
        <f>IFERROR(Table1[[#This Row],[Total Voters]]/Table1[[#This Row],[Total Population]],"0.0%")</f>
        <v>0.86418644845881332</v>
      </c>
      <c r="V4659" s="130">
        <f>IFERROR(Table1[[#This Row],[Female Ballots]]/Table1[[#This Row],[Female Population]],"0.0%")</f>
        <v>0.44632810388710348</v>
      </c>
      <c r="W4659" s="130">
        <f>IFERROR(Table1[[#This Row],[Male Ballots]]/Table1[[#This Row],[Male Population]],"0.0%")</f>
        <v>0.43014705882352944</v>
      </c>
      <c r="X4659" s="130">
        <f>IFERROR(Table1[[#This Row],[Total Ballots]]/Table1[[#This Row],[Total Population]],"0.0%")</f>
        <v>0.4418606706328701</v>
      </c>
      <c r="Y4659" s="24">
        <f>Table1[[#This Row],[Female Ballots]]/Table1[[#This Row],[Female Voters]]</f>
        <v>0.5254988913525499</v>
      </c>
      <c r="Z4659" s="24">
        <f>Table1[[#This Row],[Male Ballots]]/Table1[[#This Row],[Male Voters]]</f>
        <v>0.49681528662420382</v>
      </c>
      <c r="AA4659" s="24">
        <f>Table1[[#This Row],[Total Ballots]]/Table1[[#This Row],[Total Voters]]</f>
        <v>0.51130247578040899</v>
      </c>
    </row>
    <row r="4660" spans="1:27" s="12" customFormat="1" x14ac:dyDescent="0.35">
      <c r="A4660" s="43" t="s">
        <v>31</v>
      </c>
      <c r="B4660" s="44">
        <v>2018</v>
      </c>
      <c r="C4660" s="17" t="s">
        <v>82</v>
      </c>
      <c r="D4660" s="44" t="s">
        <v>69</v>
      </c>
      <c r="E4660" s="45" t="s">
        <v>73</v>
      </c>
      <c r="F4660" s="49" t="s">
        <v>78</v>
      </c>
      <c r="G4660" s="50" t="s">
        <v>64</v>
      </c>
      <c r="H4660" s="66">
        <v>681.99980000000005</v>
      </c>
      <c r="I4660" s="66">
        <v>677.99970000000008</v>
      </c>
      <c r="J4660" s="66">
        <v>1359.9996000000001</v>
      </c>
      <c r="K4660" s="66">
        <v>510</v>
      </c>
      <c r="L4660" s="66">
        <v>458</v>
      </c>
      <c r="M4660" s="66">
        <v>7</v>
      </c>
      <c r="N4660" s="66">
        <v>975</v>
      </c>
      <c r="O4660" s="66">
        <v>347</v>
      </c>
      <c r="P4660" s="66">
        <v>303</v>
      </c>
      <c r="Q4660" s="66">
        <v>4</v>
      </c>
      <c r="R4660" s="73">
        <v>654</v>
      </c>
      <c r="S4660" s="130">
        <f>IFERROR(Table1[[#This Row],[Female Voters]]/Table1[[#This Row],[Female Population]],"0.0%")</f>
        <v>0.74780080580668784</v>
      </c>
      <c r="T4660" s="130">
        <f>IFERROR(Table1[[#This Row],[Male Voters]]/Table1[[#This Row],[Male Population]],"0.0%")</f>
        <v>0.67551652308990695</v>
      </c>
      <c r="U4660" s="130">
        <f>IFERROR(Table1[[#This Row],[Total Voters]]/Table1[[#This Row],[Total Population]],"0.0%")</f>
        <v>0.71691197556234565</v>
      </c>
      <c r="V4660" s="130">
        <f>IFERROR(Table1[[#This Row],[Female Ballots]]/Table1[[#This Row],[Female Population]],"0.0%")</f>
        <v>0.50879780316651113</v>
      </c>
      <c r="W4660" s="130">
        <f>IFERROR(Table1[[#This Row],[Male Ballots]]/Table1[[#This Row],[Male Population]],"0.0%")</f>
        <v>0.44690285261188162</v>
      </c>
      <c r="X4660" s="130">
        <f>IFERROR(Table1[[#This Row],[Total Ballots]]/Table1[[#This Row],[Total Population]],"0.0%")</f>
        <v>0.48088249437720421</v>
      </c>
      <c r="Y4660" s="24">
        <f>Table1[[#This Row],[Female Ballots]]/Table1[[#This Row],[Female Voters]]</f>
        <v>0.68039215686274512</v>
      </c>
      <c r="Z4660" s="24">
        <f>Table1[[#This Row],[Male Ballots]]/Table1[[#This Row],[Male Voters]]</f>
        <v>0.66157205240174677</v>
      </c>
      <c r="AA4660" s="24">
        <f>Table1[[#This Row],[Total Ballots]]/Table1[[#This Row],[Total Voters]]</f>
        <v>0.67076923076923078</v>
      </c>
    </row>
    <row r="4661" spans="1:27" s="12" customFormat="1" x14ac:dyDescent="0.35">
      <c r="A4661" s="43" t="s">
        <v>31</v>
      </c>
      <c r="B4661" s="44">
        <v>2018</v>
      </c>
      <c r="C4661" s="17" t="s">
        <v>82</v>
      </c>
      <c r="D4661" s="44" t="s">
        <v>69</v>
      </c>
      <c r="E4661" s="45" t="s">
        <v>73</v>
      </c>
      <c r="F4661" s="49" t="s">
        <v>78</v>
      </c>
      <c r="G4661" s="50" t="s">
        <v>65</v>
      </c>
      <c r="H4661" s="66">
        <v>830.99990000000003</v>
      </c>
      <c r="I4661" s="66">
        <v>816.00009999999997</v>
      </c>
      <c r="J4661" s="66">
        <v>1646.9999</v>
      </c>
      <c r="K4661" s="66">
        <v>641</v>
      </c>
      <c r="L4661" s="66">
        <v>631</v>
      </c>
      <c r="M4661" s="66">
        <v>10</v>
      </c>
      <c r="N4661" s="66">
        <v>1282</v>
      </c>
      <c r="O4661" s="66">
        <v>497</v>
      </c>
      <c r="P4661" s="66">
        <v>455</v>
      </c>
      <c r="Q4661" s="66">
        <v>8</v>
      </c>
      <c r="R4661" s="73">
        <v>960</v>
      </c>
      <c r="S4661" s="130">
        <f>IFERROR(Table1[[#This Row],[Female Voters]]/Table1[[#This Row],[Female Population]],"0.0%")</f>
        <v>0.77135990028398316</v>
      </c>
      <c r="T4661" s="130">
        <f>IFERROR(Table1[[#This Row],[Male Voters]]/Table1[[#This Row],[Male Population]],"0.0%")</f>
        <v>0.77328421896026733</v>
      </c>
      <c r="U4661" s="130">
        <f>IFERROR(Table1[[#This Row],[Total Voters]]/Table1[[#This Row],[Total Population]],"0.0%")</f>
        <v>0.77838498958014513</v>
      </c>
      <c r="V4661" s="130">
        <f>IFERROR(Table1[[#This Row],[Female Ballots]]/Table1[[#This Row],[Female Population]],"0.0%")</f>
        <v>0.59807468087541282</v>
      </c>
      <c r="W4661" s="130">
        <f>IFERROR(Table1[[#This Row],[Male Ballots]]/Table1[[#This Row],[Male Population]],"0.0%")</f>
        <v>0.55759797088260166</v>
      </c>
      <c r="X4661" s="130">
        <f>IFERROR(Table1[[#This Row],[Total Ballots]]/Table1[[#This Row],[Total Population]],"0.0%")</f>
        <v>0.58287799531742535</v>
      </c>
      <c r="Y4661" s="24">
        <f>Table1[[#This Row],[Female Ballots]]/Table1[[#This Row],[Female Voters]]</f>
        <v>0.77535101404056161</v>
      </c>
      <c r="Z4661" s="24">
        <f>Table1[[#This Row],[Male Ballots]]/Table1[[#This Row],[Male Voters]]</f>
        <v>0.7210776545166403</v>
      </c>
      <c r="AA4661" s="24">
        <f>Table1[[#This Row],[Total Ballots]]/Table1[[#This Row],[Total Voters]]</f>
        <v>0.74882995319812795</v>
      </c>
    </row>
    <row r="4662" spans="1:27" s="12" customFormat="1" x14ac:dyDescent="0.35">
      <c r="A4662" s="43" t="s">
        <v>31</v>
      </c>
      <c r="B4662" s="44">
        <v>2018</v>
      </c>
      <c r="C4662" s="17" t="s">
        <v>82</v>
      </c>
      <c r="D4662" s="44" t="s">
        <v>69</v>
      </c>
      <c r="E4662" s="45" t="s">
        <v>73</v>
      </c>
      <c r="F4662" s="49" t="s">
        <v>78</v>
      </c>
      <c r="G4662" s="50" t="s">
        <v>66</v>
      </c>
      <c r="H4662" s="66">
        <v>1206.9992999999999</v>
      </c>
      <c r="I4662" s="66">
        <v>1187.9999</v>
      </c>
      <c r="J4662" s="66">
        <v>2395</v>
      </c>
      <c r="K4662" s="66">
        <v>1107</v>
      </c>
      <c r="L4662" s="66">
        <v>970</v>
      </c>
      <c r="M4662" s="66">
        <v>7</v>
      </c>
      <c r="N4662" s="66">
        <v>2084</v>
      </c>
      <c r="O4662" s="66">
        <v>953</v>
      </c>
      <c r="P4662" s="66">
        <v>830</v>
      </c>
      <c r="Q4662" s="66">
        <v>4</v>
      </c>
      <c r="R4662" s="73">
        <v>1787</v>
      </c>
      <c r="S4662" s="130">
        <f>IFERROR(Table1[[#This Row],[Female Voters]]/Table1[[#This Row],[Female Population]],"0.0%")</f>
        <v>0.91715049047667219</v>
      </c>
      <c r="T4662" s="130">
        <f>IFERROR(Table1[[#This Row],[Male Voters]]/Table1[[#This Row],[Male Population]],"0.0%")</f>
        <v>0.8164983852271368</v>
      </c>
      <c r="U4662" s="130">
        <f>IFERROR(Table1[[#This Row],[Total Voters]]/Table1[[#This Row],[Total Population]],"0.0%")</f>
        <v>0.87014613778705641</v>
      </c>
      <c r="V4662" s="130">
        <f>IFERROR(Table1[[#This Row],[Female Ballots]]/Table1[[#This Row],[Female Population]],"0.0%")</f>
        <v>0.78956135268678285</v>
      </c>
      <c r="W4662" s="130">
        <f>IFERROR(Table1[[#This Row],[Male Ballots]]/Table1[[#This Row],[Male Population]],"0.0%")</f>
        <v>0.69865325746239537</v>
      </c>
      <c r="X4662" s="130">
        <f>IFERROR(Table1[[#This Row],[Total Ballots]]/Table1[[#This Row],[Total Population]],"0.0%")</f>
        <v>0.74613778705636746</v>
      </c>
      <c r="Y4662" s="24">
        <f>Table1[[#This Row],[Female Ballots]]/Table1[[#This Row],[Female Voters]]</f>
        <v>0.86088527551942184</v>
      </c>
      <c r="Z4662" s="24">
        <f>Table1[[#This Row],[Male Ballots]]/Table1[[#This Row],[Male Voters]]</f>
        <v>0.85567010309278346</v>
      </c>
      <c r="AA4662" s="24">
        <f>Table1[[#This Row],[Total Ballots]]/Table1[[#This Row],[Total Voters]]</f>
        <v>0.8574856046065259</v>
      </c>
    </row>
    <row r="4663" spans="1:27" s="12" customFormat="1" x14ac:dyDescent="0.35">
      <c r="A4663" s="43" t="s">
        <v>31</v>
      </c>
      <c r="B4663" s="44">
        <v>2018</v>
      </c>
      <c r="C4663" s="17" t="s">
        <v>82</v>
      </c>
      <c r="D4663" s="44" t="s">
        <v>69</v>
      </c>
      <c r="E4663" s="45" t="s">
        <v>73</v>
      </c>
      <c r="F4663" s="49" t="s">
        <v>78</v>
      </c>
      <c r="G4663" s="50" t="s">
        <v>67</v>
      </c>
      <c r="H4663" s="66">
        <v>1721.9947999999999</v>
      </c>
      <c r="I4663" s="66">
        <v>1761.9982</v>
      </c>
      <c r="J4663" s="66">
        <v>3483.9929000000002</v>
      </c>
      <c r="K4663" s="66">
        <v>1558</v>
      </c>
      <c r="L4663" s="66">
        <v>1599</v>
      </c>
      <c r="M4663" s="66">
        <v>12</v>
      </c>
      <c r="N4663" s="66">
        <v>3169</v>
      </c>
      <c r="O4663" s="66">
        <v>1369</v>
      </c>
      <c r="P4663" s="66">
        <v>1434</v>
      </c>
      <c r="Q4663" s="66">
        <v>10</v>
      </c>
      <c r="R4663" s="73">
        <v>2813</v>
      </c>
      <c r="S4663" s="130">
        <f>IFERROR(Table1[[#This Row],[Female Voters]]/Table1[[#This Row],[Female Population]],"0.0%")</f>
        <v>0.9047646369199257</v>
      </c>
      <c r="T4663" s="130">
        <f>IFERROR(Table1[[#This Row],[Male Voters]]/Table1[[#This Row],[Male Population]],"0.0%")</f>
        <v>0.90749241401041159</v>
      </c>
      <c r="U4663" s="130">
        <f>IFERROR(Table1[[#This Row],[Total Voters]]/Table1[[#This Row],[Total Population]],"0.0%")</f>
        <v>0.90958853561383546</v>
      </c>
      <c r="V4663" s="130">
        <f>IFERROR(Table1[[#This Row],[Female Ballots]]/Table1[[#This Row],[Female Population]],"0.0%")</f>
        <v>0.79500820792257909</v>
      </c>
      <c r="W4663" s="130">
        <f>IFERROR(Table1[[#This Row],[Male Ballots]]/Table1[[#This Row],[Male Population]],"0.0%")</f>
        <v>0.8138487315140277</v>
      </c>
      <c r="X4663" s="130">
        <f>IFERROR(Table1[[#This Row],[Total Ballots]]/Table1[[#This Row],[Total Population]],"0.0%")</f>
        <v>0.80740692669034997</v>
      </c>
      <c r="Y4663" s="24">
        <f>Table1[[#This Row],[Female Ballots]]/Table1[[#This Row],[Female Voters]]</f>
        <v>0.87869062901155326</v>
      </c>
      <c r="Z4663" s="24">
        <f>Table1[[#This Row],[Male Ballots]]/Table1[[#This Row],[Male Voters]]</f>
        <v>0.8968105065666041</v>
      </c>
      <c r="AA4663" s="24">
        <f>Table1[[#This Row],[Total Ballots]]/Table1[[#This Row],[Total Voters]]</f>
        <v>0.88766172294099088</v>
      </c>
    </row>
    <row r="4664" spans="1:27" s="12" customFormat="1" x14ac:dyDescent="0.35">
      <c r="A4664" s="43" t="s">
        <v>55</v>
      </c>
      <c r="B4664" s="44">
        <v>2018</v>
      </c>
      <c r="C4664" s="17" t="s">
        <v>82</v>
      </c>
      <c r="D4664" s="44" t="s">
        <v>70</v>
      </c>
      <c r="E4664" s="45" t="s">
        <v>73</v>
      </c>
      <c r="F4664" s="49" t="s">
        <v>78</v>
      </c>
      <c r="G4664" s="50" t="s">
        <v>79</v>
      </c>
      <c r="H4664" s="66">
        <v>347597.00299999997</v>
      </c>
      <c r="I4664" s="66">
        <v>335828.99</v>
      </c>
      <c r="J4664" s="66">
        <v>683426</v>
      </c>
      <c r="K4664" s="66">
        <v>262220</v>
      </c>
      <c r="L4664" s="66">
        <v>236908</v>
      </c>
      <c r="M4664" s="66">
        <v>159</v>
      </c>
      <c r="N4664" s="66">
        <v>499287</v>
      </c>
      <c r="O4664" s="66">
        <v>175410</v>
      </c>
      <c r="P4664" s="66">
        <v>154767</v>
      </c>
      <c r="Q4664" s="66">
        <v>93</v>
      </c>
      <c r="R4664" s="73">
        <v>330270</v>
      </c>
      <c r="S4664" s="130">
        <f>IFERROR(Table1[[#This Row],[Female Voters]]/Table1[[#This Row],[Female Population]],"0.0%")</f>
        <v>0.75437934659062644</v>
      </c>
      <c r="T4664" s="130">
        <f>IFERROR(Table1[[#This Row],[Male Voters]]/Table1[[#This Row],[Male Population]],"0.0%")</f>
        <v>0.70544237410832222</v>
      </c>
      <c r="U4664" s="130">
        <f>IFERROR(Table1[[#This Row],[Total Voters]]/Table1[[#This Row],[Total Population]],"0.0%")</f>
        <v>0.73056483072051692</v>
      </c>
      <c r="V4664" s="130">
        <f>IFERROR(Table1[[#This Row],[Female Ballots]]/Table1[[#This Row],[Female Population]],"0.0%")</f>
        <v>0.50463611160652044</v>
      </c>
      <c r="W4664" s="130">
        <f>IFERROR(Table1[[#This Row],[Male Ballots]]/Table1[[#This Row],[Male Population]],"0.0%")</f>
        <v>0.46085062519468617</v>
      </c>
      <c r="X4664" s="130">
        <f>IFERROR(Table1[[#This Row],[Total Ballots]]/Table1[[#This Row],[Total Population]],"0.0%")</f>
        <v>0.48325641693467908</v>
      </c>
      <c r="Y4664" s="24">
        <f>Table1[[#This Row],[Female Ballots]]/Table1[[#This Row],[Female Voters]]</f>
        <v>0.66894210967889556</v>
      </c>
      <c r="Z4664" s="24">
        <f>Table1[[#This Row],[Male Ballots]]/Table1[[#This Row],[Male Voters]]</f>
        <v>0.65327890995660765</v>
      </c>
      <c r="AA4664" s="24">
        <f>Table1[[#This Row],[Total Ballots]]/Table1[[#This Row],[Total Voters]]</f>
        <v>0.66148327515036442</v>
      </c>
    </row>
    <row r="4665" spans="1:27" s="12" customFormat="1" x14ac:dyDescent="0.35">
      <c r="A4665" s="43" t="s">
        <v>55</v>
      </c>
      <c r="B4665" s="44">
        <v>2018</v>
      </c>
      <c r="C4665" s="17" t="s">
        <v>82</v>
      </c>
      <c r="D4665" s="44" t="s">
        <v>70</v>
      </c>
      <c r="E4665" s="45" t="s">
        <v>73</v>
      </c>
      <c r="F4665" s="49" t="s">
        <v>78</v>
      </c>
      <c r="G4665" s="50" t="s">
        <v>62</v>
      </c>
      <c r="H4665" s="66">
        <v>39385.997000000003</v>
      </c>
      <c r="I4665" s="66">
        <v>44297.986999999994</v>
      </c>
      <c r="J4665" s="66">
        <v>83683.989999999991</v>
      </c>
      <c r="K4665" s="66">
        <v>22738</v>
      </c>
      <c r="L4665" s="66">
        <v>21921</v>
      </c>
      <c r="M4665" s="66">
        <v>39</v>
      </c>
      <c r="N4665" s="66">
        <v>44698</v>
      </c>
      <c r="O4665" s="66">
        <v>10698</v>
      </c>
      <c r="P4665" s="66">
        <v>8882</v>
      </c>
      <c r="Q4665" s="66">
        <v>18</v>
      </c>
      <c r="R4665" s="73">
        <v>19598</v>
      </c>
      <c r="S4665" s="130">
        <f>IFERROR(Table1[[#This Row],[Female Voters]]/Table1[[#This Row],[Female Population]],"0.0%")</f>
        <v>0.57731177910768638</v>
      </c>
      <c r="T4665" s="130">
        <f>IFERROR(Table1[[#This Row],[Male Voters]]/Table1[[#This Row],[Male Population]],"0.0%")</f>
        <v>0.49485318599240191</v>
      </c>
      <c r="U4665" s="130">
        <f>IFERROR(Table1[[#This Row],[Total Voters]]/Table1[[#This Row],[Total Population]],"0.0%")</f>
        <v>0.53412845157120259</v>
      </c>
      <c r="V4665" s="130">
        <f>IFERROR(Table1[[#This Row],[Female Ballots]]/Table1[[#This Row],[Female Population]],"0.0%")</f>
        <v>0.27161937782100576</v>
      </c>
      <c r="W4665" s="130">
        <f>IFERROR(Table1[[#This Row],[Male Ballots]]/Table1[[#This Row],[Male Population]],"0.0%")</f>
        <v>0.20050572501183861</v>
      </c>
      <c r="X4665" s="130">
        <f>IFERROR(Table1[[#This Row],[Total Ballots]]/Table1[[#This Row],[Total Population]],"0.0%")</f>
        <v>0.23419055425058011</v>
      </c>
      <c r="Y4665" s="24">
        <f>Table1[[#This Row],[Female Ballots]]/Table1[[#This Row],[Female Voters]]</f>
        <v>0.47048992875362827</v>
      </c>
      <c r="Z4665" s="24">
        <f>Table1[[#This Row],[Male Ballots]]/Table1[[#This Row],[Male Voters]]</f>
        <v>0.40518224533552299</v>
      </c>
      <c r="AA4665" s="24">
        <f>Table1[[#This Row],[Total Ballots]]/Table1[[#This Row],[Total Voters]]</f>
        <v>0.43845362208599936</v>
      </c>
    </row>
    <row r="4666" spans="1:27" s="12" customFormat="1" x14ac:dyDescent="0.35">
      <c r="A4666" s="43" t="s">
        <v>55</v>
      </c>
      <c r="B4666" s="44">
        <v>2018</v>
      </c>
      <c r="C4666" s="17" t="s">
        <v>82</v>
      </c>
      <c r="D4666" s="44" t="s">
        <v>70</v>
      </c>
      <c r="E4666" s="45" t="s">
        <v>73</v>
      </c>
      <c r="F4666" s="49" t="s">
        <v>78</v>
      </c>
      <c r="G4666" s="50" t="s">
        <v>63</v>
      </c>
      <c r="H4666" s="66">
        <v>64618</v>
      </c>
      <c r="I4666" s="66">
        <v>65907</v>
      </c>
      <c r="J4666" s="66">
        <v>130525</v>
      </c>
      <c r="K4666" s="66">
        <v>45018</v>
      </c>
      <c r="L4666" s="66">
        <v>41530</v>
      </c>
      <c r="M4666" s="66">
        <v>39</v>
      </c>
      <c r="N4666" s="66">
        <v>86587</v>
      </c>
      <c r="O4666" s="66">
        <v>22677</v>
      </c>
      <c r="P4666" s="66">
        <v>19033</v>
      </c>
      <c r="Q4666" s="66">
        <v>22</v>
      </c>
      <c r="R4666" s="73">
        <v>41732</v>
      </c>
      <c r="S4666" s="130">
        <f>IFERROR(Table1[[#This Row],[Female Voters]]/Table1[[#This Row],[Female Population]],"0.0%")</f>
        <v>0.69667894394750685</v>
      </c>
      <c r="T4666" s="130">
        <f>IFERROR(Table1[[#This Row],[Male Voters]]/Table1[[#This Row],[Male Population]],"0.0%")</f>
        <v>0.63013033516925365</v>
      </c>
      <c r="U4666" s="130">
        <f>IFERROR(Table1[[#This Row],[Total Voters]]/Table1[[#This Row],[Total Population]],"0.0%")</f>
        <v>0.66337483240758477</v>
      </c>
      <c r="V4666" s="130">
        <f>IFERROR(Table1[[#This Row],[Female Ballots]]/Table1[[#This Row],[Female Population]],"0.0%")</f>
        <v>0.35093936673991766</v>
      </c>
      <c r="W4666" s="130">
        <f>IFERROR(Table1[[#This Row],[Male Ballots]]/Table1[[#This Row],[Male Population]],"0.0%")</f>
        <v>0.28878571320193608</v>
      </c>
      <c r="X4666" s="130">
        <f>IFERROR(Table1[[#This Row],[Total Ballots]]/Table1[[#This Row],[Total Population]],"0.0%")</f>
        <v>0.31972419076805209</v>
      </c>
      <c r="Y4666" s="24">
        <f>Table1[[#This Row],[Female Ballots]]/Table1[[#This Row],[Female Voters]]</f>
        <v>0.50373184059709453</v>
      </c>
      <c r="Z4666" s="24">
        <f>Table1[[#This Row],[Male Ballots]]/Table1[[#This Row],[Male Voters]]</f>
        <v>0.45829520828316878</v>
      </c>
      <c r="AA4666" s="24">
        <f>Table1[[#This Row],[Total Ballots]]/Table1[[#This Row],[Total Voters]]</f>
        <v>0.48196611500571679</v>
      </c>
    </row>
    <row r="4667" spans="1:27" s="12" customFormat="1" x14ac:dyDescent="0.35">
      <c r="A4667" s="43" t="s">
        <v>55</v>
      </c>
      <c r="B4667" s="44">
        <v>2018</v>
      </c>
      <c r="C4667" s="17" t="s">
        <v>82</v>
      </c>
      <c r="D4667" s="44" t="s">
        <v>70</v>
      </c>
      <c r="E4667" s="45" t="s">
        <v>73</v>
      </c>
      <c r="F4667" s="49" t="s">
        <v>78</v>
      </c>
      <c r="G4667" s="50" t="s">
        <v>64</v>
      </c>
      <c r="H4667" s="66">
        <v>61491</v>
      </c>
      <c r="I4667" s="66">
        <v>60859</v>
      </c>
      <c r="J4667" s="66">
        <v>122350</v>
      </c>
      <c r="K4667" s="66">
        <v>44611</v>
      </c>
      <c r="L4667" s="66">
        <v>40734</v>
      </c>
      <c r="M4667" s="66">
        <v>32</v>
      </c>
      <c r="N4667" s="66">
        <v>85377</v>
      </c>
      <c r="O4667" s="66">
        <v>27118</v>
      </c>
      <c r="P4667" s="66">
        <v>23995</v>
      </c>
      <c r="Q4667" s="66">
        <v>19</v>
      </c>
      <c r="R4667" s="73">
        <v>51132</v>
      </c>
      <c r="S4667" s="130">
        <f>IFERROR(Table1[[#This Row],[Female Voters]]/Table1[[#This Row],[Female Population]],"0.0%")</f>
        <v>0.72548828283813893</v>
      </c>
      <c r="T4667" s="130">
        <f>IFERROR(Table1[[#This Row],[Male Voters]]/Table1[[#This Row],[Male Population]],"0.0%")</f>
        <v>0.66931760298394649</v>
      </c>
      <c r="U4667" s="130">
        <f>IFERROR(Table1[[#This Row],[Total Voters]]/Table1[[#This Row],[Total Population]],"0.0%")</f>
        <v>0.69780956272987327</v>
      </c>
      <c r="V4667" s="130">
        <f>IFERROR(Table1[[#This Row],[Female Ballots]]/Table1[[#This Row],[Female Population]],"0.0%")</f>
        <v>0.44100762713242586</v>
      </c>
      <c r="W4667" s="130">
        <f>IFERROR(Table1[[#This Row],[Male Ballots]]/Table1[[#This Row],[Male Population]],"0.0%")</f>
        <v>0.39427200578386107</v>
      </c>
      <c r="X4667" s="130">
        <f>IFERROR(Table1[[#This Row],[Total Ballots]]/Table1[[#This Row],[Total Population]],"0.0%")</f>
        <v>0.41791581528402127</v>
      </c>
      <c r="Y4667" s="24">
        <f>Table1[[#This Row],[Female Ballots]]/Table1[[#This Row],[Female Voters]]</f>
        <v>0.6078769810136514</v>
      </c>
      <c r="Z4667" s="24">
        <f>Table1[[#This Row],[Male Ballots]]/Table1[[#This Row],[Male Voters]]</f>
        <v>0.58906564540678552</v>
      </c>
      <c r="AA4667" s="24">
        <f>Table1[[#This Row],[Total Ballots]]/Table1[[#This Row],[Total Voters]]</f>
        <v>0.59889665835060968</v>
      </c>
    </row>
    <row r="4668" spans="1:27" s="12" customFormat="1" x14ac:dyDescent="0.35">
      <c r="A4668" s="43" t="s">
        <v>55</v>
      </c>
      <c r="B4668" s="44">
        <v>2018</v>
      </c>
      <c r="C4668" s="17" t="s">
        <v>82</v>
      </c>
      <c r="D4668" s="44" t="s">
        <v>70</v>
      </c>
      <c r="E4668" s="45" t="s">
        <v>73</v>
      </c>
      <c r="F4668" s="49" t="s">
        <v>78</v>
      </c>
      <c r="G4668" s="50" t="s">
        <v>65</v>
      </c>
      <c r="H4668" s="66">
        <v>56494</v>
      </c>
      <c r="I4668" s="66">
        <v>55721</v>
      </c>
      <c r="J4668" s="66">
        <v>112215</v>
      </c>
      <c r="K4668" s="66">
        <v>43553</v>
      </c>
      <c r="L4668" s="66">
        <v>40363</v>
      </c>
      <c r="M4668" s="66">
        <v>18</v>
      </c>
      <c r="N4668" s="66">
        <v>83934</v>
      </c>
      <c r="O4668" s="66">
        <v>29816</v>
      </c>
      <c r="P4668" s="66">
        <v>27656</v>
      </c>
      <c r="Q4668" s="66">
        <v>9</v>
      </c>
      <c r="R4668" s="73">
        <v>57481</v>
      </c>
      <c r="S4668" s="130">
        <f>IFERROR(Table1[[#This Row],[Female Voters]]/Table1[[#This Row],[Female Population]],"0.0%")</f>
        <v>0.77093142634616063</v>
      </c>
      <c r="T4668" s="130">
        <f>IFERROR(Table1[[#This Row],[Male Voters]]/Table1[[#This Row],[Male Population]],"0.0%")</f>
        <v>0.72437680587211284</v>
      </c>
      <c r="U4668" s="130">
        <f>IFERROR(Table1[[#This Row],[Total Voters]]/Table1[[#This Row],[Total Population]],"0.0%")</f>
        <v>0.74797486966983029</v>
      </c>
      <c r="V4668" s="130">
        <f>IFERROR(Table1[[#This Row],[Female Ballots]]/Table1[[#This Row],[Female Population]],"0.0%")</f>
        <v>0.52777286083477892</v>
      </c>
      <c r="W4668" s="130">
        <f>IFERROR(Table1[[#This Row],[Male Ballots]]/Table1[[#This Row],[Male Population]],"0.0%")</f>
        <v>0.49632992947003823</v>
      </c>
      <c r="X4668" s="130">
        <f>IFERROR(Table1[[#This Row],[Total Ballots]]/Table1[[#This Row],[Total Population]],"0.0%")</f>
        <v>0.51223989662701064</v>
      </c>
      <c r="Y4668" s="24">
        <f>Table1[[#This Row],[Female Ballots]]/Table1[[#This Row],[Female Voters]]</f>
        <v>0.68459118774826078</v>
      </c>
      <c r="Z4668" s="24">
        <f>Table1[[#This Row],[Male Ballots]]/Table1[[#This Row],[Male Voters]]</f>
        <v>0.6851819735896737</v>
      </c>
      <c r="AA4668" s="24">
        <f>Table1[[#This Row],[Total Ballots]]/Table1[[#This Row],[Total Voters]]</f>
        <v>0.68483570424381057</v>
      </c>
    </row>
    <row r="4669" spans="1:27" s="12" customFormat="1" x14ac:dyDescent="0.35">
      <c r="A4669" s="43" t="s">
        <v>55</v>
      </c>
      <c r="B4669" s="44">
        <v>2018</v>
      </c>
      <c r="C4669" s="17" t="s">
        <v>82</v>
      </c>
      <c r="D4669" s="44" t="s">
        <v>70</v>
      </c>
      <c r="E4669" s="45" t="s">
        <v>73</v>
      </c>
      <c r="F4669" s="49" t="s">
        <v>78</v>
      </c>
      <c r="G4669" s="50" t="s">
        <v>66</v>
      </c>
      <c r="H4669" s="66">
        <v>56550</v>
      </c>
      <c r="I4669" s="66">
        <v>53294</v>
      </c>
      <c r="J4669" s="66">
        <v>109844</v>
      </c>
      <c r="K4669" s="66">
        <v>47746</v>
      </c>
      <c r="L4669" s="66">
        <v>43556</v>
      </c>
      <c r="M4669" s="66">
        <v>17</v>
      </c>
      <c r="N4669" s="66">
        <v>91319</v>
      </c>
      <c r="O4669" s="66">
        <v>36982</v>
      </c>
      <c r="P4669" s="66">
        <v>33865</v>
      </c>
      <c r="Q4669" s="66">
        <v>14</v>
      </c>
      <c r="R4669" s="73">
        <v>70861</v>
      </c>
      <c r="S4669" s="130">
        <f>IFERROR(Table1[[#This Row],[Female Voters]]/Table1[[#This Row],[Female Population]],"0.0%")</f>
        <v>0.84431476569407604</v>
      </c>
      <c r="T4669" s="130">
        <f>IFERROR(Table1[[#This Row],[Male Voters]]/Table1[[#This Row],[Male Population]],"0.0%")</f>
        <v>0.81727774233497208</v>
      </c>
      <c r="U4669" s="130">
        <f>IFERROR(Table1[[#This Row],[Total Voters]]/Table1[[#This Row],[Total Population]],"0.0%")</f>
        <v>0.83135173518808492</v>
      </c>
      <c r="V4669" s="130">
        <f>IFERROR(Table1[[#This Row],[Female Ballots]]/Table1[[#This Row],[Female Population]],"0.0%")</f>
        <v>0.65396993810786919</v>
      </c>
      <c r="W4669" s="130">
        <f>IFERROR(Table1[[#This Row],[Male Ballots]]/Table1[[#This Row],[Male Population]],"0.0%")</f>
        <v>0.63543738507149028</v>
      </c>
      <c r="X4669" s="130">
        <f>IFERROR(Table1[[#This Row],[Total Ballots]]/Table1[[#This Row],[Total Population]],"0.0%")</f>
        <v>0.64510578638796834</v>
      </c>
      <c r="Y4669" s="24">
        <f>Table1[[#This Row],[Female Ballots]]/Table1[[#This Row],[Female Voters]]</f>
        <v>0.77455703095547268</v>
      </c>
      <c r="Z4669" s="24">
        <f>Table1[[#This Row],[Male Ballots]]/Table1[[#This Row],[Male Voters]]</f>
        <v>0.77750482137937371</v>
      </c>
      <c r="AA4669" s="24">
        <f>Table1[[#This Row],[Total Ballots]]/Table1[[#This Row],[Total Voters]]</f>
        <v>0.77597214161346484</v>
      </c>
    </row>
    <row r="4670" spans="1:27" s="12" customFormat="1" x14ac:dyDescent="0.35">
      <c r="A4670" s="43" t="s">
        <v>55</v>
      </c>
      <c r="B4670" s="44">
        <v>2018</v>
      </c>
      <c r="C4670" s="17" t="s">
        <v>82</v>
      </c>
      <c r="D4670" s="44" t="s">
        <v>70</v>
      </c>
      <c r="E4670" s="45" t="s">
        <v>73</v>
      </c>
      <c r="F4670" s="49" t="s">
        <v>78</v>
      </c>
      <c r="G4670" s="50" t="s">
        <v>67</v>
      </c>
      <c r="H4670" s="66">
        <v>69058.005999999994</v>
      </c>
      <c r="I4670" s="66">
        <v>55750.002999999997</v>
      </c>
      <c r="J4670" s="66">
        <v>124808.01000000001</v>
      </c>
      <c r="K4670" s="66">
        <v>58554</v>
      </c>
      <c r="L4670" s="66">
        <v>48804</v>
      </c>
      <c r="M4670" s="66">
        <v>14</v>
      </c>
      <c r="N4670" s="66">
        <v>107372</v>
      </c>
      <c r="O4670" s="66">
        <v>48119</v>
      </c>
      <c r="P4670" s="66">
        <v>41336</v>
      </c>
      <c r="Q4670" s="66">
        <v>11</v>
      </c>
      <c r="R4670" s="73">
        <v>89466</v>
      </c>
      <c r="S4670" s="130">
        <f>IFERROR(Table1[[#This Row],[Female Voters]]/Table1[[#This Row],[Female Population]],"0.0%")</f>
        <v>0.8478958978340615</v>
      </c>
      <c r="T4670" s="130">
        <f>IFERROR(Table1[[#This Row],[Male Voters]]/Table1[[#This Row],[Male Population]],"0.0%")</f>
        <v>0.87540802464172074</v>
      </c>
      <c r="U4670" s="130">
        <f>IFERROR(Table1[[#This Row],[Total Voters]]/Table1[[#This Row],[Total Population]],"0.0%")</f>
        <v>0.86029734790259049</v>
      </c>
      <c r="V4670" s="130">
        <f>IFERROR(Table1[[#This Row],[Female Ballots]]/Table1[[#This Row],[Female Population]],"0.0%")</f>
        <v>0.69679104259106472</v>
      </c>
      <c r="W4670" s="130">
        <f>IFERROR(Table1[[#This Row],[Male Ballots]]/Table1[[#This Row],[Male Population]],"0.0%")</f>
        <v>0.74145287489939693</v>
      </c>
      <c r="X4670" s="130">
        <f>IFERROR(Table1[[#This Row],[Total Ballots]]/Table1[[#This Row],[Total Population]],"0.0%")</f>
        <v>0.71682899198537009</v>
      </c>
      <c r="Y4670" s="24">
        <f>Table1[[#This Row],[Female Ballots]]/Table1[[#This Row],[Female Voters]]</f>
        <v>0.82178843460737094</v>
      </c>
      <c r="Z4670" s="24">
        <f>Table1[[#This Row],[Male Ballots]]/Table1[[#This Row],[Male Voters]]</f>
        <v>0.84697975575772477</v>
      </c>
      <c r="AA4670" s="24">
        <f>Table1[[#This Row],[Total Ballots]]/Table1[[#This Row],[Total Voters]]</f>
        <v>0.83323399023954103</v>
      </c>
    </row>
    <row r="4671" spans="1:27" s="12" customFormat="1" x14ac:dyDescent="0.35">
      <c r="A4671" s="43" t="s">
        <v>23</v>
      </c>
      <c r="B4671" s="44">
        <v>2018</v>
      </c>
      <c r="C4671" s="17" t="s">
        <v>82</v>
      </c>
      <c r="D4671" s="44" t="s">
        <v>69</v>
      </c>
      <c r="E4671" s="45" t="s">
        <v>74</v>
      </c>
      <c r="F4671" s="49" t="s">
        <v>78</v>
      </c>
      <c r="G4671" s="50" t="s">
        <v>79</v>
      </c>
      <c r="H4671" s="66">
        <v>7574.8799900000004</v>
      </c>
      <c r="I4671" s="66">
        <v>7153.8337199999996</v>
      </c>
      <c r="J4671" s="66">
        <v>14728.712799999999</v>
      </c>
      <c r="K4671" s="66">
        <v>6998</v>
      </c>
      <c r="L4671" s="66">
        <v>6366</v>
      </c>
      <c r="M4671" s="66">
        <v>14</v>
      </c>
      <c r="N4671" s="66">
        <v>13378</v>
      </c>
      <c r="O4671" s="66">
        <v>5946</v>
      </c>
      <c r="P4671" s="66">
        <v>5256</v>
      </c>
      <c r="Q4671" s="66">
        <v>9</v>
      </c>
      <c r="R4671" s="73">
        <v>11211</v>
      </c>
      <c r="S4671" s="130">
        <f>IFERROR(Table1[[#This Row],[Female Voters]]/Table1[[#This Row],[Female Population]],"0.0%")</f>
        <v>0.92384301919481626</v>
      </c>
      <c r="T4671" s="130">
        <f>IFERROR(Table1[[#This Row],[Male Voters]]/Table1[[#This Row],[Male Population]],"0.0%")</f>
        <v>0.8898725143977767</v>
      </c>
      <c r="U4671" s="130">
        <f>IFERROR(Table1[[#This Row],[Total Voters]]/Table1[[#This Row],[Total Population]],"0.0%")</f>
        <v>0.90829390060481052</v>
      </c>
      <c r="V4671" s="130">
        <f>IFERROR(Table1[[#This Row],[Female Ballots]]/Table1[[#This Row],[Female Population]],"0.0%")</f>
        <v>0.78496293114209448</v>
      </c>
      <c r="W4671" s="130">
        <f>IFERROR(Table1[[#This Row],[Male Ballots]]/Table1[[#This Row],[Male Population]],"0.0%")</f>
        <v>0.73471095439439427</v>
      </c>
      <c r="X4671" s="130">
        <f>IFERROR(Table1[[#This Row],[Total Ballots]]/Table1[[#This Row],[Total Population]],"0.0%")</f>
        <v>0.7611663118314046</v>
      </c>
      <c r="Y4671" s="24">
        <f>Table1[[#This Row],[Female Ballots]]/Table1[[#This Row],[Female Voters]]</f>
        <v>0.8496713346670477</v>
      </c>
      <c r="Z4671" s="24">
        <f>Table1[[#This Row],[Male Ballots]]/Table1[[#This Row],[Male Voters]]</f>
        <v>0.82563619227144203</v>
      </c>
      <c r="AA4671" s="24">
        <f>Table1[[#This Row],[Total Ballots]]/Table1[[#This Row],[Total Voters]]</f>
        <v>0.83801764090297504</v>
      </c>
    </row>
    <row r="4672" spans="1:27" s="12" customFormat="1" x14ac:dyDescent="0.35">
      <c r="A4672" s="43" t="s">
        <v>23</v>
      </c>
      <c r="B4672" s="44">
        <v>2018</v>
      </c>
      <c r="C4672" s="17" t="s">
        <v>82</v>
      </c>
      <c r="D4672" s="44" t="s">
        <v>69</v>
      </c>
      <c r="E4672" s="45" t="s">
        <v>74</v>
      </c>
      <c r="F4672" s="49" t="s">
        <v>78</v>
      </c>
      <c r="G4672" s="50" t="s">
        <v>62</v>
      </c>
      <c r="H4672" s="66">
        <v>404.04748999999998</v>
      </c>
      <c r="I4672" s="66">
        <v>383.04551999999995</v>
      </c>
      <c r="J4672" s="66">
        <v>787.09300000000007</v>
      </c>
      <c r="K4672" s="66">
        <v>312</v>
      </c>
      <c r="L4672" s="66">
        <v>302</v>
      </c>
      <c r="M4672" s="66">
        <v>4</v>
      </c>
      <c r="N4672" s="66">
        <v>618</v>
      </c>
      <c r="O4672" s="66">
        <v>199</v>
      </c>
      <c r="P4672" s="66">
        <v>167</v>
      </c>
      <c r="Q4672" s="66">
        <v>2</v>
      </c>
      <c r="R4672" s="73">
        <v>368</v>
      </c>
      <c r="S4672" s="130">
        <f>IFERROR(Table1[[#This Row],[Female Voters]]/Table1[[#This Row],[Female Population]],"0.0%")</f>
        <v>0.77218645758695348</v>
      </c>
      <c r="T4672" s="130">
        <f>IFERROR(Table1[[#This Row],[Male Voters]]/Table1[[#This Row],[Male Population]],"0.0%")</f>
        <v>0.78841804493627821</v>
      </c>
      <c r="U4672" s="130">
        <f>IFERROR(Table1[[#This Row],[Total Voters]]/Table1[[#This Row],[Total Population]],"0.0%")</f>
        <v>0.78516769936970587</v>
      </c>
      <c r="V4672" s="130">
        <f>IFERROR(Table1[[#This Row],[Female Ballots]]/Table1[[#This Row],[Female Population]],"0.0%")</f>
        <v>0.49251636237116586</v>
      </c>
      <c r="W4672" s="130">
        <f>IFERROR(Table1[[#This Row],[Male Ballots]]/Table1[[#This Row],[Male Population]],"0.0%")</f>
        <v>0.43597951491509424</v>
      </c>
      <c r="X4672" s="130">
        <f>IFERROR(Table1[[#This Row],[Total Ballots]]/Table1[[#This Row],[Total Population]],"0.0%")</f>
        <v>0.46754322551464689</v>
      </c>
      <c r="Y4672" s="24">
        <f>Table1[[#This Row],[Female Ballots]]/Table1[[#This Row],[Female Voters]]</f>
        <v>0.63782051282051277</v>
      </c>
      <c r="Z4672" s="24">
        <f>Table1[[#This Row],[Male Ballots]]/Table1[[#This Row],[Male Voters]]</f>
        <v>0.55298013245033117</v>
      </c>
      <c r="AA4672" s="24">
        <f>Table1[[#This Row],[Total Ballots]]/Table1[[#This Row],[Total Voters]]</f>
        <v>0.59546925566343045</v>
      </c>
    </row>
    <row r="4673" spans="1:27" s="12" customFormat="1" x14ac:dyDescent="0.35">
      <c r="A4673" s="43" t="s">
        <v>23</v>
      </c>
      <c r="B4673" s="44">
        <v>2018</v>
      </c>
      <c r="C4673" s="17" t="s">
        <v>82</v>
      </c>
      <c r="D4673" s="44" t="s">
        <v>69</v>
      </c>
      <c r="E4673" s="45" t="s">
        <v>74</v>
      </c>
      <c r="F4673" s="49" t="s">
        <v>78</v>
      </c>
      <c r="G4673" s="50" t="s">
        <v>63</v>
      </c>
      <c r="H4673" s="66">
        <v>721.08479999999997</v>
      </c>
      <c r="I4673" s="66">
        <v>723.08500000000004</v>
      </c>
      <c r="J4673" s="66">
        <v>1444.1696999999999</v>
      </c>
      <c r="K4673" s="66">
        <v>670</v>
      </c>
      <c r="L4673" s="66">
        <v>579</v>
      </c>
      <c r="M4673" s="66">
        <v>2</v>
      </c>
      <c r="N4673" s="66">
        <v>1251</v>
      </c>
      <c r="O4673" s="66">
        <v>443</v>
      </c>
      <c r="P4673" s="66">
        <v>365</v>
      </c>
      <c r="Q4673" s="66">
        <v>1</v>
      </c>
      <c r="R4673" s="73">
        <v>809</v>
      </c>
      <c r="S4673" s="130">
        <f>IFERROR(Table1[[#This Row],[Female Voters]]/Table1[[#This Row],[Female Population]],"0.0%")</f>
        <v>0.92915562774308935</v>
      </c>
      <c r="T4673" s="130">
        <f>IFERROR(Table1[[#This Row],[Male Voters]]/Table1[[#This Row],[Male Population]],"0.0%")</f>
        <v>0.80073573646251817</v>
      </c>
      <c r="U4673" s="130">
        <f>IFERROR(Table1[[#This Row],[Total Voters]]/Table1[[#This Row],[Total Population]],"0.0%")</f>
        <v>0.86624168890955133</v>
      </c>
      <c r="V4673" s="130">
        <f>IFERROR(Table1[[#This Row],[Female Ballots]]/Table1[[#This Row],[Female Population]],"0.0%")</f>
        <v>0.6143521538659531</v>
      </c>
      <c r="W4673" s="130">
        <f>IFERROR(Table1[[#This Row],[Male Ballots]]/Table1[[#This Row],[Male Population]],"0.0%")</f>
        <v>0.50478159552473079</v>
      </c>
      <c r="X4673" s="130">
        <f>IFERROR(Table1[[#This Row],[Total Ballots]]/Table1[[#This Row],[Total Population]],"0.0%")</f>
        <v>0.56018347428283533</v>
      </c>
      <c r="Y4673" s="24">
        <f>Table1[[#This Row],[Female Ballots]]/Table1[[#This Row],[Female Voters]]</f>
        <v>0.66119402985074627</v>
      </c>
      <c r="Z4673" s="24">
        <f>Table1[[#This Row],[Male Ballots]]/Table1[[#This Row],[Male Voters]]</f>
        <v>0.63039723661485314</v>
      </c>
      <c r="AA4673" s="24">
        <f>Table1[[#This Row],[Total Ballots]]/Table1[[#This Row],[Total Voters]]</f>
        <v>0.64668265387689849</v>
      </c>
    </row>
    <row r="4674" spans="1:27" s="12" customFormat="1" x14ac:dyDescent="0.35">
      <c r="A4674" s="43" t="s">
        <v>23</v>
      </c>
      <c r="B4674" s="44">
        <v>2018</v>
      </c>
      <c r="C4674" s="17" t="s">
        <v>82</v>
      </c>
      <c r="D4674" s="44" t="s">
        <v>69</v>
      </c>
      <c r="E4674" s="45" t="s">
        <v>74</v>
      </c>
      <c r="F4674" s="49" t="s">
        <v>78</v>
      </c>
      <c r="G4674" s="50" t="s">
        <v>64</v>
      </c>
      <c r="H4674" s="66">
        <v>875.10239999999999</v>
      </c>
      <c r="I4674" s="66">
        <v>892.10449999999992</v>
      </c>
      <c r="J4674" s="66">
        <v>1767.2069999999999</v>
      </c>
      <c r="K4674" s="66">
        <v>731</v>
      </c>
      <c r="L4674" s="66">
        <v>659</v>
      </c>
      <c r="M4674" s="66">
        <v>2</v>
      </c>
      <c r="N4674" s="66">
        <v>1392</v>
      </c>
      <c r="O4674" s="66">
        <v>579</v>
      </c>
      <c r="P4674" s="66">
        <v>476</v>
      </c>
      <c r="Q4674" s="66">
        <v>1</v>
      </c>
      <c r="R4674" s="73">
        <v>1056</v>
      </c>
      <c r="S4674" s="130">
        <f>IFERROR(Table1[[#This Row],[Female Voters]]/Table1[[#This Row],[Female Population]],"0.0%")</f>
        <v>0.83533081385675556</v>
      </c>
      <c r="T4674" s="130">
        <f>IFERROR(Table1[[#This Row],[Male Voters]]/Table1[[#This Row],[Male Population]],"0.0%")</f>
        <v>0.73870269682531597</v>
      </c>
      <c r="U4674" s="130">
        <f>IFERROR(Table1[[#This Row],[Total Voters]]/Table1[[#This Row],[Total Population]],"0.0%")</f>
        <v>0.78768361601102765</v>
      </c>
      <c r="V4674" s="130">
        <f>IFERROR(Table1[[#This Row],[Female Ballots]]/Table1[[#This Row],[Female Population]],"0.0%")</f>
        <v>0.66163685529830563</v>
      </c>
      <c r="W4674" s="130">
        <f>IFERROR(Table1[[#This Row],[Male Ballots]]/Table1[[#This Row],[Male Population]],"0.0%")</f>
        <v>0.53356977798004612</v>
      </c>
      <c r="X4674" s="130">
        <f>IFERROR(Table1[[#This Row],[Total Ballots]]/Table1[[#This Row],[Total Population]],"0.0%")</f>
        <v>0.59755308800836582</v>
      </c>
      <c r="Y4674" s="24">
        <f>Table1[[#This Row],[Female Ballots]]/Table1[[#This Row],[Female Voters]]</f>
        <v>0.79206566347469221</v>
      </c>
      <c r="Z4674" s="24">
        <f>Table1[[#This Row],[Male Ballots]]/Table1[[#This Row],[Male Voters]]</f>
        <v>0.72230652503793624</v>
      </c>
      <c r="AA4674" s="24">
        <f>Table1[[#This Row],[Total Ballots]]/Table1[[#This Row],[Total Voters]]</f>
        <v>0.75862068965517238</v>
      </c>
    </row>
    <row r="4675" spans="1:27" s="12" customFormat="1" x14ac:dyDescent="0.35">
      <c r="A4675" s="43" t="s">
        <v>23</v>
      </c>
      <c r="B4675" s="44">
        <v>2018</v>
      </c>
      <c r="C4675" s="17" t="s">
        <v>82</v>
      </c>
      <c r="D4675" s="44" t="s">
        <v>69</v>
      </c>
      <c r="E4675" s="45" t="s">
        <v>74</v>
      </c>
      <c r="F4675" s="49" t="s">
        <v>78</v>
      </c>
      <c r="G4675" s="50" t="s">
        <v>65</v>
      </c>
      <c r="H4675" s="66">
        <v>1069.1242999999999</v>
      </c>
      <c r="I4675" s="66">
        <v>976.11400000000003</v>
      </c>
      <c r="J4675" s="66">
        <v>2045.2383</v>
      </c>
      <c r="K4675" s="66">
        <v>855</v>
      </c>
      <c r="L4675" s="66">
        <v>784</v>
      </c>
      <c r="M4675" s="66">
        <v>2</v>
      </c>
      <c r="N4675" s="66">
        <v>1641</v>
      </c>
      <c r="O4675" s="66">
        <v>714</v>
      </c>
      <c r="P4675" s="66">
        <v>633</v>
      </c>
      <c r="Q4675" s="66">
        <v>2</v>
      </c>
      <c r="R4675" s="73">
        <v>1349</v>
      </c>
      <c r="S4675" s="130">
        <f>IFERROR(Table1[[#This Row],[Female Voters]]/Table1[[#This Row],[Female Population]],"0.0%")</f>
        <v>0.79971992031235284</v>
      </c>
      <c r="T4675" s="130">
        <f>IFERROR(Table1[[#This Row],[Male Voters]]/Table1[[#This Row],[Male Population]],"0.0%")</f>
        <v>0.80318487389792581</v>
      </c>
      <c r="U4675" s="130">
        <f>IFERROR(Table1[[#This Row],[Total Voters]]/Table1[[#This Row],[Total Population]],"0.0%")</f>
        <v>0.80235149126632332</v>
      </c>
      <c r="V4675" s="130">
        <f>IFERROR(Table1[[#This Row],[Female Ballots]]/Table1[[#This Row],[Female Population]],"0.0%")</f>
        <v>0.66783628433101749</v>
      </c>
      <c r="W4675" s="130">
        <f>IFERROR(Table1[[#This Row],[Male Ballots]]/Table1[[#This Row],[Male Population]],"0.0%")</f>
        <v>0.64848982803238142</v>
      </c>
      <c r="X4675" s="130">
        <f>IFERROR(Table1[[#This Row],[Total Ballots]]/Table1[[#This Row],[Total Population]],"0.0%")</f>
        <v>0.65958084199772715</v>
      </c>
      <c r="Y4675" s="24">
        <f>Table1[[#This Row],[Female Ballots]]/Table1[[#This Row],[Female Voters]]</f>
        <v>0.83508771929824566</v>
      </c>
      <c r="Z4675" s="24">
        <f>Table1[[#This Row],[Male Ballots]]/Table1[[#This Row],[Male Voters]]</f>
        <v>0.80739795918367352</v>
      </c>
      <c r="AA4675" s="24">
        <f>Table1[[#This Row],[Total Ballots]]/Table1[[#This Row],[Total Voters]]</f>
        <v>0.82205971968312008</v>
      </c>
    </row>
    <row r="4676" spans="1:27" s="12" customFormat="1" x14ac:dyDescent="0.35">
      <c r="A4676" s="43" t="s">
        <v>23</v>
      </c>
      <c r="B4676" s="44">
        <v>2018</v>
      </c>
      <c r="C4676" s="17" t="s">
        <v>82</v>
      </c>
      <c r="D4676" s="44" t="s">
        <v>69</v>
      </c>
      <c r="E4676" s="45" t="s">
        <v>74</v>
      </c>
      <c r="F4676" s="49" t="s">
        <v>78</v>
      </c>
      <c r="G4676" s="50" t="s">
        <v>66</v>
      </c>
      <c r="H4676" s="66">
        <v>1673.194</v>
      </c>
      <c r="I4676" s="66">
        <v>1451.1695</v>
      </c>
      <c r="J4676" s="66">
        <v>3124.3630000000003</v>
      </c>
      <c r="K4676" s="66">
        <v>1551</v>
      </c>
      <c r="L4676" s="66">
        <v>1291</v>
      </c>
      <c r="M4676" s="66">
        <v>2</v>
      </c>
      <c r="N4676" s="66">
        <v>2844</v>
      </c>
      <c r="O4676" s="66">
        <v>1374</v>
      </c>
      <c r="P4676" s="66">
        <v>1103</v>
      </c>
      <c r="Q4676" s="66">
        <v>2</v>
      </c>
      <c r="R4676" s="73">
        <v>2479</v>
      </c>
      <c r="S4676" s="130">
        <f>IFERROR(Table1[[#This Row],[Female Voters]]/Table1[[#This Row],[Female Population]],"0.0%")</f>
        <v>0.92696961619513341</v>
      </c>
      <c r="T4676" s="130">
        <f>IFERROR(Table1[[#This Row],[Male Voters]]/Table1[[#This Row],[Male Population]],"0.0%")</f>
        <v>0.88962729715584565</v>
      </c>
      <c r="U4676" s="130">
        <f>IFERROR(Table1[[#This Row],[Total Voters]]/Table1[[#This Row],[Total Population]],"0.0%")</f>
        <v>0.91026554852941211</v>
      </c>
      <c r="V4676" s="130">
        <f>IFERROR(Table1[[#This Row],[Female Ballots]]/Table1[[#This Row],[Female Population]],"0.0%")</f>
        <v>0.82118391531406398</v>
      </c>
      <c r="W4676" s="130">
        <f>IFERROR(Table1[[#This Row],[Male Ballots]]/Table1[[#This Row],[Male Population]],"0.0%")</f>
        <v>0.76007661406885962</v>
      </c>
      <c r="X4676" s="130">
        <f>IFERROR(Table1[[#This Row],[Total Ballots]]/Table1[[#This Row],[Total Population]],"0.0%")</f>
        <v>0.79344173516329564</v>
      </c>
      <c r="Y4676" s="24">
        <f>Table1[[#This Row],[Female Ballots]]/Table1[[#This Row],[Female Voters]]</f>
        <v>0.88588007736943908</v>
      </c>
      <c r="Z4676" s="24">
        <f>Table1[[#This Row],[Male Ballots]]/Table1[[#This Row],[Male Voters]]</f>
        <v>0.8543764523625097</v>
      </c>
      <c r="AA4676" s="24">
        <f>Table1[[#This Row],[Total Ballots]]/Table1[[#This Row],[Total Voters]]</f>
        <v>0.8716596343178622</v>
      </c>
    </row>
    <row r="4677" spans="1:27" s="12" customFormat="1" x14ac:dyDescent="0.35">
      <c r="A4677" s="43" t="s">
        <v>23</v>
      </c>
      <c r="B4677" s="44">
        <v>2018</v>
      </c>
      <c r="C4677" s="17" t="s">
        <v>82</v>
      </c>
      <c r="D4677" s="44" t="s">
        <v>69</v>
      </c>
      <c r="E4677" s="45" t="s">
        <v>74</v>
      </c>
      <c r="F4677" s="49" t="s">
        <v>78</v>
      </c>
      <c r="G4677" s="50" t="s">
        <v>67</v>
      </c>
      <c r="H4677" s="66">
        <v>2832.3270000000002</v>
      </c>
      <c r="I4677" s="66">
        <v>2728.3152</v>
      </c>
      <c r="J4677" s="66">
        <v>5560.6417999999994</v>
      </c>
      <c r="K4677" s="66">
        <v>2879</v>
      </c>
      <c r="L4677" s="66">
        <v>2751</v>
      </c>
      <c r="M4677" s="66">
        <v>2</v>
      </c>
      <c r="N4677" s="66">
        <v>5632</v>
      </c>
      <c r="O4677" s="66">
        <v>2637</v>
      </c>
      <c r="P4677" s="66">
        <v>2512</v>
      </c>
      <c r="Q4677" s="66">
        <v>1</v>
      </c>
      <c r="R4677" s="73">
        <v>5150</v>
      </c>
      <c r="S4677" s="130">
        <f>IFERROR(Table1[[#This Row],[Female Voters]]/Table1[[#This Row],[Female Population]],"0.0%")</f>
        <v>1.0164786763675238</v>
      </c>
      <c r="T4677" s="130">
        <f>IFERROR(Table1[[#This Row],[Male Voters]]/Table1[[#This Row],[Male Population]],"0.0%")</f>
        <v>1.0083145818342396</v>
      </c>
      <c r="U4677" s="130">
        <f>IFERROR(Table1[[#This Row],[Total Voters]]/Table1[[#This Row],[Total Population]],"0.0%")</f>
        <v>1.0128327273301438</v>
      </c>
      <c r="V4677" s="130">
        <f>IFERROR(Table1[[#This Row],[Female Ballots]]/Table1[[#This Row],[Female Population]],"0.0%")</f>
        <v>0.93103656463395634</v>
      </c>
      <c r="W4677" s="130">
        <f>IFERROR(Table1[[#This Row],[Male Ballots]]/Table1[[#This Row],[Male Population]],"0.0%")</f>
        <v>0.9207147326672519</v>
      </c>
      <c r="X4677" s="130">
        <f>IFERROR(Table1[[#This Row],[Total Ballots]]/Table1[[#This Row],[Total Population]],"0.0%")</f>
        <v>0.92615208553803996</v>
      </c>
      <c r="Y4677" s="24">
        <f>Table1[[#This Row],[Female Ballots]]/Table1[[#This Row],[Female Voters]]</f>
        <v>0.9159430357763112</v>
      </c>
      <c r="Z4677" s="24">
        <f>Table1[[#This Row],[Male Ballots]]/Table1[[#This Row],[Male Voters]]</f>
        <v>0.91312250090876046</v>
      </c>
      <c r="AA4677" s="24">
        <f>Table1[[#This Row],[Total Ballots]]/Table1[[#This Row],[Total Voters]]</f>
        <v>0.91441761363636365</v>
      </c>
    </row>
    <row r="4678" spans="1:27" s="12" customFormat="1" x14ac:dyDescent="0.35">
      <c r="A4678" s="43" t="s">
        <v>38</v>
      </c>
      <c r="B4678" s="44">
        <v>2018</v>
      </c>
      <c r="C4678" s="17" t="s">
        <v>82</v>
      </c>
      <c r="D4678" s="44" t="s">
        <v>69</v>
      </c>
      <c r="E4678" s="45" t="s">
        <v>74</v>
      </c>
      <c r="F4678" s="49" t="s">
        <v>78</v>
      </c>
      <c r="G4678" s="50" t="s">
        <v>79</v>
      </c>
      <c r="H4678" s="66">
        <v>50315.031599999995</v>
      </c>
      <c r="I4678" s="66">
        <v>47997.0337</v>
      </c>
      <c r="J4678" s="66">
        <v>98312.066999999995</v>
      </c>
      <c r="K4678" s="66">
        <v>39883</v>
      </c>
      <c r="L4678" s="66">
        <v>35736</v>
      </c>
      <c r="M4678" s="66">
        <v>8</v>
      </c>
      <c r="N4678" s="66">
        <v>75627</v>
      </c>
      <c r="O4678" s="66">
        <v>29379</v>
      </c>
      <c r="P4678" s="66">
        <v>26047</v>
      </c>
      <c r="Q4678" s="66">
        <v>3</v>
      </c>
      <c r="R4678" s="73">
        <v>55429</v>
      </c>
      <c r="S4678" s="130">
        <f>IFERROR(Table1[[#This Row],[Female Voters]]/Table1[[#This Row],[Female Population]],"0.0%")</f>
        <v>0.79266570509318734</v>
      </c>
      <c r="T4678" s="130">
        <f>IFERROR(Table1[[#This Row],[Male Voters]]/Table1[[#This Row],[Male Population]],"0.0%")</f>
        <v>0.74454601139236654</v>
      </c>
      <c r="U4678" s="130">
        <f>IFERROR(Table1[[#This Row],[Total Voters]]/Table1[[#This Row],[Total Population]],"0.0%")</f>
        <v>0.76925450056909095</v>
      </c>
      <c r="V4678" s="130">
        <f>IFERROR(Table1[[#This Row],[Female Ballots]]/Table1[[#This Row],[Female Population]],"0.0%")</f>
        <v>0.5839010543322406</v>
      </c>
      <c r="W4678" s="130">
        <f>IFERROR(Table1[[#This Row],[Male Ballots]]/Table1[[#This Row],[Male Population]],"0.0%")</f>
        <v>0.54267936978780418</v>
      </c>
      <c r="X4678" s="130">
        <f>IFERROR(Table1[[#This Row],[Total Ballots]]/Table1[[#This Row],[Total Population]],"0.0%")</f>
        <v>0.56380667899089132</v>
      </c>
      <c r="Y4678" s="24">
        <f>Table1[[#This Row],[Female Ballots]]/Table1[[#This Row],[Female Voters]]</f>
        <v>0.73662964170197831</v>
      </c>
      <c r="Z4678" s="24">
        <f>Table1[[#This Row],[Male Ballots]]/Table1[[#This Row],[Male Voters]]</f>
        <v>0.72887284531005148</v>
      </c>
      <c r="AA4678" s="24">
        <f>Table1[[#This Row],[Total Ballots]]/Table1[[#This Row],[Total Voters]]</f>
        <v>0.7329260713766248</v>
      </c>
    </row>
    <row r="4679" spans="1:27" s="12" customFormat="1" x14ac:dyDescent="0.35">
      <c r="A4679" s="43" t="s">
        <v>38</v>
      </c>
      <c r="B4679" s="44">
        <v>2018</v>
      </c>
      <c r="C4679" s="17" t="s">
        <v>82</v>
      </c>
      <c r="D4679" s="44" t="s">
        <v>69</v>
      </c>
      <c r="E4679" s="45" t="s">
        <v>74</v>
      </c>
      <c r="F4679" s="49" t="s">
        <v>78</v>
      </c>
      <c r="G4679" s="50" t="s">
        <v>62</v>
      </c>
      <c r="H4679" s="66">
        <v>4524.9895999999999</v>
      </c>
      <c r="I4679" s="66">
        <v>4930.9897000000001</v>
      </c>
      <c r="J4679" s="66">
        <v>9455.9789999999994</v>
      </c>
      <c r="K4679" s="66">
        <v>2828</v>
      </c>
      <c r="L4679" s="66">
        <v>2698</v>
      </c>
      <c r="M4679" s="66">
        <v>3</v>
      </c>
      <c r="N4679" s="66">
        <v>5529</v>
      </c>
      <c r="O4679" s="66">
        <v>1398</v>
      </c>
      <c r="P4679" s="66">
        <v>1199</v>
      </c>
      <c r="Q4679" s="66"/>
      <c r="R4679" s="73">
        <v>2597</v>
      </c>
      <c r="S4679" s="130">
        <f>IFERROR(Table1[[#This Row],[Female Voters]]/Table1[[#This Row],[Female Population]],"0.0%")</f>
        <v>0.62497381209450742</v>
      </c>
      <c r="T4679" s="130">
        <f>IFERROR(Table1[[#This Row],[Male Voters]]/Table1[[#This Row],[Male Population]],"0.0%")</f>
        <v>0.54715182228022097</v>
      </c>
      <c r="U4679" s="130">
        <f>IFERROR(Table1[[#This Row],[Total Voters]]/Table1[[#This Row],[Total Population]],"0.0%")</f>
        <v>0.58470942035721529</v>
      </c>
      <c r="V4679" s="130">
        <f>IFERROR(Table1[[#This Row],[Female Ballots]]/Table1[[#This Row],[Female Population]],"0.0%")</f>
        <v>0.30895098631828899</v>
      </c>
      <c r="W4679" s="130">
        <f>IFERROR(Table1[[#This Row],[Male Ballots]]/Table1[[#This Row],[Male Population]],"0.0%")</f>
        <v>0.24315605445292249</v>
      </c>
      <c r="X4679" s="130">
        <f>IFERROR(Table1[[#This Row],[Total Ballots]]/Table1[[#This Row],[Total Population]],"0.0%")</f>
        <v>0.27464104985850751</v>
      </c>
      <c r="Y4679" s="24">
        <f>Table1[[#This Row],[Female Ballots]]/Table1[[#This Row],[Female Voters]]</f>
        <v>0.49434229137199437</v>
      </c>
      <c r="Z4679" s="24">
        <f>Table1[[#This Row],[Male Ballots]]/Table1[[#This Row],[Male Voters]]</f>
        <v>0.44440326167531508</v>
      </c>
      <c r="AA4679" s="24">
        <f>Table1[[#This Row],[Total Ballots]]/Table1[[#This Row],[Total Voters]]</f>
        <v>0.46970519081208173</v>
      </c>
    </row>
    <row r="4680" spans="1:27" s="12" customFormat="1" x14ac:dyDescent="0.35">
      <c r="A4680" s="43" t="s">
        <v>38</v>
      </c>
      <c r="B4680" s="44">
        <v>2018</v>
      </c>
      <c r="C4680" s="17" t="s">
        <v>82</v>
      </c>
      <c r="D4680" s="44" t="s">
        <v>69</v>
      </c>
      <c r="E4680" s="45" t="s">
        <v>74</v>
      </c>
      <c r="F4680" s="49" t="s">
        <v>78</v>
      </c>
      <c r="G4680" s="50" t="s">
        <v>63</v>
      </c>
      <c r="H4680" s="66">
        <v>7556.99</v>
      </c>
      <c r="I4680" s="66">
        <v>7637.9889999999996</v>
      </c>
      <c r="J4680" s="66">
        <v>15194.98</v>
      </c>
      <c r="K4680" s="66">
        <v>5474</v>
      </c>
      <c r="L4680" s="66">
        <v>4825</v>
      </c>
      <c r="M4680" s="66"/>
      <c r="N4680" s="66">
        <v>10299</v>
      </c>
      <c r="O4680" s="66">
        <v>2906</v>
      </c>
      <c r="P4680" s="66">
        <v>2461</v>
      </c>
      <c r="Q4680" s="66"/>
      <c r="R4680" s="73">
        <v>5367</v>
      </c>
      <c r="S4680" s="130">
        <f>IFERROR(Table1[[#This Row],[Female Voters]]/Table1[[#This Row],[Female Population]],"0.0%")</f>
        <v>0.72436247765313966</v>
      </c>
      <c r="T4680" s="130">
        <f>IFERROR(Table1[[#This Row],[Male Voters]]/Table1[[#This Row],[Male Population]],"0.0%")</f>
        <v>0.6317107814635502</v>
      </c>
      <c r="U4680" s="130">
        <f>IFERROR(Table1[[#This Row],[Total Voters]]/Table1[[#This Row],[Total Population]],"0.0%")</f>
        <v>0.67778963842005713</v>
      </c>
      <c r="V4680" s="130">
        <f>IFERROR(Table1[[#This Row],[Female Ballots]]/Table1[[#This Row],[Female Population]],"0.0%")</f>
        <v>0.38454464012788159</v>
      </c>
      <c r="W4680" s="130">
        <f>IFERROR(Table1[[#This Row],[Male Ballots]]/Table1[[#This Row],[Male Population]],"0.0%")</f>
        <v>0.32220522967498383</v>
      </c>
      <c r="X4680" s="130">
        <f>IFERROR(Table1[[#This Row],[Total Ballots]]/Table1[[#This Row],[Total Population]],"0.0%")</f>
        <v>0.35320875710267469</v>
      </c>
      <c r="Y4680" s="24">
        <f>Table1[[#This Row],[Female Ballots]]/Table1[[#This Row],[Female Voters]]</f>
        <v>0.53087321885275851</v>
      </c>
      <c r="Z4680" s="24">
        <f>Table1[[#This Row],[Male Ballots]]/Table1[[#This Row],[Male Voters]]</f>
        <v>0.51005181347150264</v>
      </c>
      <c r="AA4680" s="24">
        <f>Table1[[#This Row],[Total Ballots]]/Table1[[#This Row],[Total Voters]]</f>
        <v>0.52111855519953398</v>
      </c>
    </row>
    <row r="4681" spans="1:27" s="12" customFormat="1" x14ac:dyDescent="0.35">
      <c r="A4681" s="43" t="s">
        <v>38</v>
      </c>
      <c r="B4681" s="44">
        <v>2018</v>
      </c>
      <c r="C4681" s="17" t="s">
        <v>82</v>
      </c>
      <c r="D4681" s="44" t="s">
        <v>69</v>
      </c>
      <c r="E4681" s="45" t="s">
        <v>74</v>
      </c>
      <c r="F4681" s="49" t="s">
        <v>78</v>
      </c>
      <c r="G4681" s="50" t="s">
        <v>64</v>
      </c>
      <c r="H4681" s="66">
        <v>7453.9979999999996</v>
      </c>
      <c r="I4681" s="66">
        <v>7633.9989999999998</v>
      </c>
      <c r="J4681" s="66">
        <v>15087.996999999999</v>
      </c>
      <c r="K4681" s="66">
        <v>5201</v>
      </c>
      <c r="L4681" s="66">
        <v>4910</v>
      </c>
      <c r="M4681" s="66"/>
      <c r="N4681" s="66">
        <v>10111</v>
      </c>
      <c r="O4681" s="66">
        <v>3353</v>
      </c>
      <c r="P4681" s="66">
        <v>3114</v>
      </c>
      <c r="Q4681" s="66"/>
      <c r="R4681" s="73">
        <v>6467</v>
      </c>
      <c r="S4681" s="130">
        <f>IFERROR(Table1[[#This Row],[Female Voters]]/Table1[[#This Row],[Female Population]],"0.0%")</f>
        <v>0.69774636376344623</v>
      </c>
      <c r="T4681" s="130">
        <f>IFERROR(Table1[[#This Row],[Male Voters]]/Table1[[#This Row],[Male Population]],"0.0%")</f>
        <v>0.64317535278692073</v>
      </c>
      <c r="U4681" s="130">
        <f>IFERROR(Table1[[#This Row],[Total Voters]]/Table1[[#This Row],[Total Population]],"0.0%")</f>
        <v>0.67013534003221242</v>
      </c>
      <c r="V4681" s="130">
        <f>IFERROR(Table1[[#This Row],[Female Ballots]]/Table1[[#This Row],[Female Population]],"0.0%")</f>
        <v>0.44982571768868201</v>
      </c>
      <c r="W4681" s="130">
        <f>IFERROR(Table1[[#This Row],[Male Ballots]]/Table1[[#This Row],[Male Population]],"0.0%")</f>
        <v>0.40791202618706135</v>
      </c>
      <c r="X4681" s="130">
        <f>IFERROR(Table1[[#This Row],[Total Ballots]]/Table1[[#This Row],[Total Population]],"0.0%")</f>
        <v>0.42861885510714248</v>
      </c>
      <c r="Y4681" s="24">
        <f>Table1[[#This Row],[Female Ballots]]/Table1[[#This Row],[Female Voters]]</f>
        <v>0.64468371467025576</v>
      </c>
      <c r="Z4681" s="24">
        <f>Table1[[#This Row],[Male Ballots]]/Table1[[#This Row],[Male Voters]]</f>
        <v>0.63421588594704681</v>
      </c>
      <c r="AA4681" s="24">
        <f>Table1[[#This Row],[Total Ballots]]/Table1[[#This Row],[Total Voters]]</f>
        <v>0.63960043516961729</v>
      </c>
    </row>
    <row r="4682" spans="1:27" s="12" customFormat="1" x14ac:dyDescent="0.35">
      <c r="A4682" s="43" t="s">
        <v>38</v>
      </c>
      <c r="B4682" s="44">
        <v>2018</v>
      </c>
      <c r="C4682" s="17" t="s">
        <v>82</v>
      </c>
      <c r="D4682" s="44" t="s">
        <v>69</v>
      </c>
      <c r="E4682" s="45" t="s">
        <v>74</v>
      </c>
      <c r="F4682" s="49" t="s">
        <v>78</v>
      </c>
      <c r="G4682" s="50" t="s">
        <v>65</v>
      </c>
      <c r="H4682" s="66">
        <v>7421.0039999999999</v>
      </c>
      <c r="I4682" s="66">
        <v>7231.0050000000001</v>
      </c>
      <c r="J4682" s="66">
        <v>14652.01</v>
      </c>
      <c r="K4682" s="66">
        <v>5621</v>
      </c>
      <c r="L4682" s="66">
        <v>5122</v>
      </c>
      <c r="M4682" s="66">
        <v>2</v>
      </c>
      <c r="N4682" s="66">
        <v>10745</v>
      </c>
      <c r="O4682" s="66">
        <v>4048</v>
      </c>
      <c r="P4682" s="66">
        <v>3600</v>
      </c>
      <c r="Q4682" s="66">
        <v>1</v>
      </c>
      <c r="R4682" s="73">
        <v>7649</v>
      </c>
      <c r="S4682" s="130">
        <f>IFERROR(Table1[[#This Row],[Female Voters]]/Table1[[#This Row],[Female Population]],"0.0%")</f>
        <v>0.75744467999208731</v>
      </c>
      <c r="T4682" s="130">
        <f>IFERROR(Table1[[#This Row],[Male Voters]]/Table1[[#This Row],[Male Population]],"0.0%")</f>
        <v>0.70833860576780128</v>
      </c>
      <c r="U4682" s="130">
        <f>IFERROR(Table1[[#This Row],[Total Voters]]/Table1[[#This Row],[Total Population]],"0.0%")</f>
        <v>0.73334648283750825</v>
      </c>
      <c r="V4682" s="130">
        <f>IFERROR(Table1[[#This Row],[Female Ballots]]/Table1[[#This Row],[Female Population]],"0.0%")</f>
        <v>0.54547875193167938</v>
      </c>
      <c r="W4682" s="130">
        <f>IFERROR(Table1[[#This Row],[Male Ballots]]/Table1[[#This Row],[Male Population]],"0.0%")</f>
        <v>0.49785610713863426</v>
      </c>
      <c r="X4682" s="130">
        <f>IFERROR(Table1[[#This Row],[Total Ballots]]/Table1[[#This Row],[Total Population]],"0.0%")</f>
        <v>0.52204441574910199</v>
      </c>
      <c r="Y4682" s="24">
        <f>Table1[[#This Row],[Female Ballots]]/Table1[[#This Row],[Female Voters]]</f>
        <v>0.72015655577299409</v>
      </c>
      <c r="Z4682" s="24">
        <f>Table1[[#This Row],[Male Ballots]]/Table1[[#This Row],[Male Voters]]</f>
        <v>0.70285044904334248</v>
      </c>
      <c r="AA4682" s="24">
        <f>Table1[[#This Row],[Total Ballots]]/Table1[[#This Row],[Total Voters]]</f>
        <v>0.71186598417868774</v>
      </c>
    </row>
    <row r="4683" spans="1:27" s="12" customFormat="1" x14ac:dyDescent="0.35">
      <c r="A4683" s="43" t="s">
        <v>38</v>
      </c>
      <c r="B4683" s="44">
        <v>2018</v>
      </c>
      <c r="C4683" s="17" t="s">
        <v>82</v>
      </c>
      <c r="D4683" s="44" t="s">
        <v>69</v>
      </c>
      <c r="E4683" s="45" t="s">
        <v>74</v>
      </c>
      <c r="F4683" s="49" t="s">
        <v>78</v>
      </c>
      <c r="G4683" s="50" t="s">
        <v>66</v>
      </c>
      <c r="H4683" s="66">
        <v>8955.018</v>
      </c>
      <c r="I4683" s="66">
        <v>8218.0159999999996</v>
      </c>
      <c r="J4683" s="66">
        <v>17173.032999999999</v>
      </c>
      <c r="K4683" s="66">
        <v>7912</v>
      </c>
      <c r="L4683" s="66">
        <v>6836</v>
      </c>
      <c r="M4683" s="66">
        <v>2</v>
      </c>
      <c r="N4683" s="66">
        <v>14750</v>
      </c>
      <c r="O4683" s="66">
        <v>6442</v>
      </c>
      <c r="P4683" s="66">
        <v>5599</v>
      </c>
      <c r="Q4683" s="66">
        <v>2</v>
      </c>
      <c r="R4683" s="73">
        <v>12043</v>
      </c>
      <c r="S4683" s="130">
        <f>IFERROR(Table1[[#This Row],[Female Voters]]/Table1[[#This Row],[Female Population]],"0.0%")</f>
        <v>0.88352697895191279</v>
      </c>
      <c r="T4683" s="130">
        <f>IFERROR(Table1[[#This Row],[Male Voters]]/Table1[[#This Row],[Male Population]],"0.0%")</f>
        <v>0.83183094313761374</v>
      </c>
      <c r="U4683" s="130">
        <f>IFERROR(Table1[[#This Row],[Total Voters]]/Table1[[#This Row],[Total Population]],"0.0%")</f>
        <v>0.85890477238353879</v>
      </c>
      <c r="V4683" s="130">
        <f>IFERROR(Table1[[#This Row],[Female Ballots]]/Table1[[#This Row],[Female Population]],"0.0%")</f>
        <v>0.71937320505665092</v>
      </c>
      <c r="W4683" s="130">
        <f>IFERROR(Table1[[#This Row],[Male Ballots]]/Table1[[#This Row],[Male Population]],"0.0%")</f>
        <v>0.68130799453298707</v>
      </c>
      <c r="X4683" s="130">
        <f>IFERROR(Table1[[#This Row],[Total Ballots]]/Table1[[#This Row],[Total Population]],"0.0%")</f>
        <v>0.70127391008914963</v>
      </c>
      <c r="Y4683" s="24">
        <f>Table1[[#This Row],[Female Ballots]]/Table1[[#This Row],[Female Voters]]</f>
        <v>0.81420626895854398</v>
      </c>
      <c r="Z4683" s="24">
        <f>Table1[[#This Row],[Male Ballots]]/Table1[[#This Row],[Male Voters]]</f>
        <v>0.81904622586307785</v>
      </c>
      <c r="AA4683" s="24">
        <f>Table1[[#This Row],[Total Ballots]]/Table1[[#This Row],[Total Voters]]</f>
        <v>0.81647457627118647</v>
      </c>
    </row>
    <row r="4684" spans="1:27" s="12" customFormat="1" x14ac:dyDescent="0.35">
      <c r="A4684" s="43" t="s">
        <v>38</v>
      </c>
      <c r="B4684" s="44">
        <v>2018</v>
      </c>
      <c r="C4684" s="17" t="s">
        <v>82</v>
      </c>
      <c r="D4684" s="44" t="s">
        <v>69</v>
      </c>
      <c r="E4684" s="45" t="s">
        <v>74</v>
      </c>
      <c r="F4684" s="49" t="s">
        <v>78</v>
      </c>
      <c r="G4684" s="50" t="s">
        <v>67</v>
      </c>
      <c r="H4684" s="66">
        <v>14403.031999999999</v>
      </c>
      <c r="I4684" s="66">
        <v>12345.035000000002</v>
      </c>
      <c r="J4684" s="66">
        <v>26748.067999999999</v>
      </c>
      <c r="K4684" s="66">
        <v>12847</v>
      </c>
      <c r="L4684" s="66">
        <v>11345</v>
      </c>
      <c r="M4684" s="66">
        <v>1</v>
      </c>
      <c r="N4684" s="66">
        <v>24193</v>
      </c>
      <c r="O4684" s="66">
        <v>11232</v>
      </c>
      <c r="P4684" s="66">
        <v>10074</v>
      </c>
      <c r="Q4684" s="66"/>
      <c r="R4684" s="73">
        <v>21306</v>
      </c>
      <c r="S4684" s="130">
        <f>IFERROR(Table1[[#This Row],[Female Voters]]/Table1[[#This Row],[Female Population]],"0.0%")</f>
        <v>0.89196496959806804</v>
      </c>
      <c r="T4684" s="130">
        <f>IFERROR(Table1[[#This Row],[Male Voters]]/Table1[[#This Row],[Male Population]],"0.0%")</f>
        <v>0.91899293926667669</v>
      </c>
      <c r="U4684" s="130">
        <f>IFERROR(Table1[[#This Row],[Total Voters]]/Table1[[#This Row],[Total Population]],"0.0%")</f>
        <v>0.90447654013740364</v>
      </c>
      <c r="V4684" s="130">
        <f>IFERROR(Table1[[#This Row],[Female Ballots]]/Table1[[#This Row],[Female Population]],"0.0%")</f>
        <v>0.77983580123962792</v>
      </c>
      <c r="W4684" s="130">
        <f>IFERROR(Table1[[#This Row],[Male Ballots]]/Table1[[#This Row],[Male Population]],"0.0%")</f>
        <v>0.81603656854759821</v>
      </c>
      <c r="X4684" s="130">
        <f>IFERROR(Table1[[#This Row],[Total Ballots]]/Table1[[#This Row],[Total Population]],"0.0%")</f>
        <v>0.79654351110517596</v>
      </c>
      <c r="Y4684" s="24">
        <f>Table1[[#This Row],[Female Ballots]]/Table1[[#This Row],[Female Voters]]</f>
        <v>0.87428971744376116</v>
      </c>
      <c r="Z4684" s="24">
        <f>Table1[[#This Row],[Male Ballots]]/Table1[[#This Row],[Male Voters]]</f>
        <v>0.88796826795945349</v>
      </c>
      <c r="AA4684" s="24">
        <f>Table1[[#This Row],[Total Ballots]]/Table1[[#This Row],[Total Voters]]</f>
        <v>0.88066796180713425</v>
      </c>
    </row>
    <row r="4685" spans="1:27" s="12" customFormat="1" x14ac:dyDescent="0.35">
      <c r="A4685" s="43" t="s">
        <v>36</v>
      </c>
      <c r="B4685" s="44">
        <v>2018</v>
      </c>
      <c r="C4685" s="17" t="s">
        <v>82</v>
      </c>
      <c r="D4685" s="44" t="s">
        <v>69</v>
      </c>
      <c r="E4685" s="45" t="s">
        <v>73</v>
      </c>
      <c r="F4685" s="49" t="s">
        <v>78</v>
      </c>
      <c r="G4685" s="50" t="s">
        <v>79</v>
      </c>
      <c r="H4685" s="66">
        <v>4526.7753400000001</v>
      </c>
      <c r="I4685" s="66">
        <v>4664.8603499999999</v>
      </c>
      <c r="J4685" s="66">
        <v>9191.6358499999988</v>
      </c>
      <c r="K4685" s="66">
        <v>3912</v>
      </c>
      <c r="L4685" s="66">
        <v>3952</v>
      </c>
      <c r="M4685" s="66">
        <v>14</v>
      </c>
      <c r="N4685" s="66">
        <v>7878</v>
      </c>
      <c r="O4685" s="66">
        <v>2878</v>
      </c>
      <c r="P4685" s="66">
        <v>2809</v>
      </c>
      <c r="Q4685" s="66">
        <v>8</v>
      </c>
      <c r="R4685" s="73">
        <v>5695</v>
      </c>
      <c r="S4685" s="130">
        <f>IFERROR(Table1[[#This Row],[Female Voters]]/Table1[[#This Row],[Female Population]],"0.0%")</f>
        <v>0.86419132962759315</v>
      </c>
      <c r="T4685" s="130">
        <f>IFERROR(Table1[[#This Row],[Male Voters]]/Table1[[#This Row],[Male Population]],"0.0%")</f>
        <v>0.84718506096329338</v>
      </c>
      <c r="U4685" s="130">
        <f>IFERROR(Table1[[#This Row],[Total Voters]]/Table1[[#This Row],[Total Population]],"0.0%")</f>
        <v>0.85708356255214369</v>
      </c>
      <c r="V4685" s="130">
        <f>IFERROR(Table1[[#This Row],[Female Ballots]]/Table1[[#This Row],[Female Population]],"0.0%")</f>
        <v>0.635772660191261</v>
      </c>
      <c r="W4685" s="130">
        <f>IFERROR(Table1[[#This Row],[Male Ballots]]/Table1[[#This Row],[Male Population]],"0.0%")</f>
        <v>0.60216164884764456</v>
      </c>
      <c r="X4685" s="130">
        <f>IFERROR(Table1[[#This Row],[Total Ballots]]/Table1[[#This Row],[Total Population]],"0.0%")</f>
        <v>0.61958503284265776</v>
      </c>
      <c r="Y4685" s="24">
        <f>Table1[[#This Row],[Female Ballots]]/Table1[[#This Row],[Female Voters]]</f>
        <v>0.73568507157464214</v>
      </c>
      <c r="Z4685" s="24">
        <f>Table1[[#This Row],[Male Ballots]]/Table1[[#This Row],[Male Voters]]</f>
        <v>0.71077935222672062</v>
      </c>
      <c r="AA4685" s="24">
        <f>Table1[[#This Row],[Total Ballots]]/Table1[[#This Row],[Total Voters]]</f>
        <v>0.72289921299822291</v>
      </c>
    </row>
    <row r="4686" spans="1:27" s="12" customFormat="1" x14ac:dyDescent="0.35">
      <c r="A4686" s="43" t="s">
        <v>36</v>
      </c>
      <c r="B4686" s="44">
        <v>2018</v>
      </c>
      <c r="C4686" s="17" t="s">
        <v>82</v>
      </c>
      <c r="D4686" s="44" t="s">
        <v>69</v>
      </c>
      <c r="E4686" s="45" t="s">
        <v>73</v>
      </c>
      <c r="F4686" s="49" t="s">
        <v>78</v>
      </c>
      <c r="G4686" s="50" t="s">
        <v>62</v>
      </c>
      <c r="H4686" s="66">
        <v>289.17729000000003</v>
      </c>
      <c r="I4686" s="66">
        <v>325.19923999999997</v>
      </c>
      <c r="J4686" s="66">
        <v>614.37654999999995</v>
      </c>
      <c r="K4686" s="66">
        <v>239</v>
      </c>
      <c r="L4686" s="66">
        <v>248</v>
      </c>
      <c r="M4686" s="66"/>
      <c r="N4686" s="66">
        <v>487</v>
      </c>
      <c r="O4686" s="66">
        <v>122</v>
      </c>
      <c r="P4686" s="66">
        <v>120</v>
      </c>
      <c r="Q4686" s="66"/>
      <c r="R4686" s="73">
        <v>242</v>
      </c>
      <c r="S4686" s="130">
        <f>IFERROR(Table1[[#This Row],[Female Voters]]/Table1[[#This Row],[Female Population]],"0.0%")</f>
        <v>0.82648260518659666</v>
      </c>
      <c r="T4686" s="130">
        <f>IFERROR(Table1[[#This Row],[Male Voters]]/Table1[[#This Row],[Male Population]],"0.0%")</f>
        <v>0.76260940831227042</v>
      </c>
      <c r="U4686" s="130">
        <f>IFERROR(Table1[[#This Row],[Total Voters]]/Table1[[#This Row],[Total Population]],"0.0%")</f>
        <v>0.79267348338734611</v>
      </c>
      <c r="V4686" s="130">
        <f>IFERROR(Table1[[#This Row],[Female Ballots]]/Table1[[#This Row],[Female Population]],"0.0%")</f>
        <v>0.42188651812872302</v>
      </c>
      <c r="W4686" s="130">
        <f>IFERROR(Table1[[#This Row],[Male Ballots]]/Table1[[#This Row],[Male Population]],"0.0%")</f>
        <v>0.36900455240916308</v>
      </c>
      <c r="X4686" s="130">
        <f>IFERROR(Table1[[#This Row],[Total Ballots]]/Table1[[#This Row],[Total Population]],"0.0%")</f>
        <v>0.39389524225818845</v>
      </c>
      <c r="Y4686" s="24">
        <f>Table1[[#This Row],[Female Ballots]]/Table1[[#This Row],[Female Voters]]</f>
        <v>0.5104602510460251</v>
      </c>
      <c r="Z4686" s="24">
        <f>Table1[[#This Row],[Male Ballots]]/Table1[[#This Row],[Male Voters]]</f>
        <v>0.4838709677419355</v>
      </c>
      <c r="AA4686" s="24">
        <f>Table1[[#This Row],[Total Ballots]]/Table1[[#This Row],[Total Voters]]</f>
        <v>0.49691991786447637</v>
      </c>
    </row>
    <row r="4687" spans="1:27" s="12" customFormat="1" x14ac:dyDescent="0.35">
      <c r="A4687" s="43" t="s">
        <v>36</v>
      </c>
      <c r="B4687" s="44">
        <v>2018</v>
      </c>
      <c r="C4687" s="17" t="s">
        <v>82</v>
      </c>
      <c r="D4687" s="44" t="s">
        <v>69</v>
      </c>
      <c r="E4687" s="45" t="s">
        <v>73</v>
      </c>
      <c r="F4687" s="49" t="s">
        <v>78</v>
      </c>
      <c r="G4687" s="50" t="s">
        <v>63</v>
      </c>
      <c r="H4687" s="66">
        <v>611.37450000000001</v>
      </c>
      <c r="I4687" s="66">
        <v>564.34559999999999</v>
      </c>
      <c r="J4687" s="66">
        <v>1175.7201</v>
      </c>
      <c r="K4687" s="66">
        <v>497</v>
      </c>
      <c r="L4687" s="66">
        <v>490</v>
      </c>
      <c r="M4687" s="66">
        <v>5</v>
      </c>
      <c r="N4687" s="66">
        <v>992</v>
      </c>
      <c r="O4687" s="66">
        <v>259</v>
      </c>
      <c r="P4687" s="66">
        <v>219</v>
      </c>
      <c r="Q4687" s="66">
        <v>2</v>
      </c>
      <c r="R4687" s="73">
        <v>480</v>
      </c>
      <c r="S4687" s="130">
        <f>IFERROR(Table1[[#This Row],[Female Voters]]/Table1[[#This Row],[Female Population]],"0.0%")</f>
        <v>0.81292235773654276</v>
      </c>
      <c r="T4687" s="130">
        <f>IFERROR(Table1[[#This Row],[Male Voters]]/Table1[[#This Row],[Male Population]],"0.0%")</f>
        <v>0.86826228467095345</v>
      </c>
      <c r="U4687" s="130">
        <f>IFERROR(Table1[[#This Row],[Total Voters]]/Table1[[#This Row],[Total Population]],"0.0%")</f>
        <v>0.84373823327507969</v>
      </c>
      <c r="V4687" s="130">
        <f>IFERROR(Table1[[#This Row],[Female Ballots]]/Table1[[#This Row],[Female Population]],"0.0%")</f>
        <v>0.42363559487678992</v>
      </c>
      <c r="W4687" s="130">
        <f>IFERROR(Table1[[#This Row],[Male Ballots]]/Table1[[#This Row],[Male Population]],"0.0%")</f>
        <v>0.38806008233252814</v>
      </c>
      <c r="X4687" s="130">
        <f>IFERROR(Table1[[#This Row],[Total Ballots]]/Table1[[#This Row],[Total Population]],"0.0%")</f>
        <v>0.40826043545568369</v>
      </c>
      <c r="Y4687" s="24">
        <f>Table1[[#This Row],[Female Ballots]]/Table1[[#This Row],[Female Voters]]</f>
        <v>0.52112676056338025</v>
      </c>
      <c r="Z4687" s="24">
        <f>Table1[[#This Row],[Male Ballots]]/Table1[[#This Row],[Male Voters]]</f>
        <v>0.44693877551020406</v>
      </c>
      <c r="AA4687" s="24">
        <f>Table1[[#This Row],[Total Ballots]]/Table1[[#This Row],[Total Voters]]</f>
        <v>0.4838709677419355</v>
      </c>
    </row>
    <row r="4688" spans="1:27" s="12" customFormat="1" x14ac:dyDescent="0.35">
      <c r="A4688" s="43" t="s">
        <v>36</v>
      </c>
      <c r="B4688" s="44">
        <v>2018</v>
      </c>
      <c r="C4688" s="17" t="s">
        <v>82</v>
      </c>
      <c r="D4688" s="44" t="s">
        <v>69</v>
      </c>
      <c r="E4688" s="45" t="s">
        <v>73</v>
      </c>
      <c r="F4688" s="49" t="s">
        <v>78</v>
      </c>
      <c r="G4688" s="50" t="s">
        <v>64</v>
      </c>
      <c r="H4688" s="66">
        <v>745.45690000000002</v>
      </c>
      <c r="I4688" s="66">
        <v>697.42759999999998</v>
      </c>
      <c r="J4688" s="66">
        <v>1442.8845000000001</v>
      </c>
      <c r="K4688" s="66">
        <v>568</v>
      </c>
      <c r="L4688" s="66">
        <v>566</v>
      </c>
      <c r="M4688" s="66">
        <v>4</v>
      </c>
      <c r="N4688" s="66">
        <v>1138</v>
      </c>
      <c r="O4688" s="66">
        <v>392</v>
      </c>
      <c r="P4688" s="66">
        <v>358</v>
      </c>
      <c r="Q4688" s="66">
        <v>3</v>
      </c>
      <c r="R4688" s="73">
        <v>753</v>
      </c>
      <c r="S4688" s="130">
        <f>IFERROR(Table1[[#This Row],[Female Voters]]/Table1[[#This Row],[Female Population]],"0.0%")</f>
        <v>0.76194881286899352</v>
      </c>
      <c r="T4688" s="130">
        <f>IFERROR(Table1[[#This Row],[Male Voters]]/Table1[[#This Row],[Male Population]],"0.0%")</f>
        <v>0.81155377275003171</v>
      </c>
      <c r="U4688" s="130">
        <f>IFERROR(Table1[[#This Row],[Total Voters]]/Table1[[#This Row],[Total Population]],"0.0%")</f>
        <v>0.78869791726226179</v>
      </c>
      <c r="V4688" s="130">
        <f>IFERROR(Table1[[#This Row],[Female Ballots]]/Table1[[#This Row],[Female Population]],"0.0%")</f>
        <v>0.52585199761381241</v>
      </c>
      <c r="W4688" s="130">
        <f>IFERROR(Table1[[#This Row],[Male Ballots]]/Table1[[#This Row],[Male Population]],"0.0%")</f>
        <v>0.51331493046733456</v>
      </c>
      <c r="X4688" s="130">
        <f>IFERROR(Table1[[#This Row],[Total Ballots]]/Table1[[#This Row],[Total Population]],"0.0%")</f>
        <v>0.52187129323241044</v>
      </c>
      <c r="Y4688" s="24">
        <f>Table1[[#This Row],[Female Ballots]]/Table1[[#This Row],[Female Voters]]</f>
        <v>0.6901408450704225</v>
      </c>
      <c r="Z4688" s="24">
        <f>Table1[[#This Row],[Male Ballots]]/Table1[[#This Row],[Male Voters]]</f>
        <v>0.63250883392226154</v>
      </c>
      <c r="AA4688" s="24">
        <f>Table1[[#This Row],[Total Ballots]]/Table1[[#This Row],[Total Voters]]</f>
        <v>0.66168717047451675</v>
      </c>
    </row>
    <row r="4689" spans="1:27" s="12" customFormat="1" x14ac:dyDescent="0.35">
      <c r="A4689" s="43" t="s">
        <v>36</v>
      </c>
      <c r="B4689" s="44">
        <v>2018</v>
      </c>
      <c r="C4689" s="17" t="s">
        <v>82</v>
      </c>
      <c r="D4689" s="44" t="s">
        <v>69</v>
      </c>
      <c r="E4689" s="45" t="s">
        <v>73</v>
      </c>
      <c r="F4689" s="49" t="s">
        <v>78</v>
      </c>
      <c r="G4689" s="50" t="s">
        <v>65</v>
      </c>
      <c r="H4689" s="66">
        <v>781.47919999999999</v>
      </c>
      <c r="I4689" s="66">
        <v>813.4991</v>
      </c>
      <c r="J4689" s="66">
        <v>1594.9784</v>
      </c>
      <c r="K4689" s="66">
        <v>651</v>
      </c>
      <c r="L4689" s="66">
        <v>605</v>
      </c>
      <c r="M4689" s="66">
        <v>2</v>
      </c>
      <c r="N4689" s="66">
        <v>1258</v>
      </c>
      <c r="O4689" s="66">
        <v>476</v>
      </c>
      <c r="P4689" s="66">
        <v>436</v>
      </c>
      <c r="Q4689" s="66">
        <v>1</v>
      </c>
      <c r="R4689" s="73">
        <v>913</v>
      </c>
      <c r="S4689" s="130">
        <f>IFERROR(Table1[[#This Row],[Female Voters]]/Table1[[#This Row],[Female Population]],"0.0%")</f>
        <v>0.8330356073456594</v>
      </c>
      <c r="T4689" s="130">
        <f>IFERROR(Table1[[#This Row],[Male Voters]]/Table1[[#This Row],[Male Population]],"0.0%")</f>
        <v>0.7437008842419125</v>
      </c>
      <c r="U4689" s="130">
        <f>IFERROR(Table1[[#This Row],[Total Voters]]/Table1[[#This Row],[Total Population]],"0.0%")</f>
        <v>0.7887254147140802</v>
      </c>
      <c r="V4689" s="130">
        <f>IFERROR(Table1[[#This Row],[Female Ballots]]/Table1[[#This Row],[Female Population]],"0.0%")</f>
        <v>0.60910130429575093</v>
      </c>
      <c r="W4689" s="130">
        <f>IFERROR(Table1[[#This Row],[Male Ballots]]/Table1[[#This Row],[Male Population]],"0.0%")</f>
        <v>0.53595633971813861</v>
      </c>
      <c r="X4689" s="130">
        <f>IFERROR(Table1[[#This Row],[Total Ballots]]/Table1[[#This Row],[Total Population]],"0.0%")</f>
        <v>0.5724215450190423</v>
      </c>
      <c r="Y4689" s="24">
        <f>Table1[[#This Row],[Female Ballots]]/Table1[[#This Row],[Female Voters]]</f>
        <v>0.73118279569892475</v>
      </c>
      <c r="Z4689" s="24">
        <f>Table1[[#This Row],[Male Ballots]]/Table1[[#This Row],[Male Voters]]</f>
        <v>0.72066115702479339</v>
      </c>
      <c r="AA4689" s="24">
        <f>Table1[[#This Row],[Total Ballots]]/Table1[[#This Row],[Total Voters]]</f>
        <v>0.72575516693163755</v>
      </c>
    </row>
    <row r="4690" spans="1:27" s="12" customFormat="1" x14ac:dyDescent="0.35">
      <c r="A4690" s="43" t="s">
        <v>36</v>
      </c>
      <c r="B4690" s="44">
        <v>2018</v>
      </c>
      <c r="C4690" s="17" t="s">
        <v>82</v>
      </c>
      <c r="D4690" s="44" t="s">
        <v>69</v>
      </c>
      <c r="E4690" s="45" t="s">
        <v>73</v>
      </c>
      <c r="F4690" s="49" t="s">
        <v>78</v>
      </c>
      <c r="G4690" s="50" t="s">
        <v>66</v>
      </c>
      <c r="H4690" s="66">
        <v>990.60750000000007</v>
      </c>
      <c r="I4690" s="66">
        <v>1055.6473000000001</v>
      </c>
      <c r="J4690" s="66">
        <v>2046.2549999999999</v>
      </c>
      <c r="K4690" s="66">
        <v>898</v>
      </c>
      <c r="L4690" s="66">
        <v>915</v>
      </c>
      <c r="M4690" s="66">
        <v>1</v>
      </c>
      <c r="N4690" s="66">
        <v>1814</v>
      </c>
      <c r="O4690" s="66">
        <v>731</v>
      </c>
      <c r="P4690" s="66">
        <v>727</v>
      </c>
      <c r="Q4690" s="66">
        <v>1</v>
      </c>
      <c r="R4690" s="73">
        <v>1459</v>
      </c>
      <c r="S4690" s="130">
        <f>IFERROR(Table1[[#This Row],[Female Voters]]/Table1[[#This Row],[Female Population]],"0.0%")</f>
        <v>0.90651443684809563</v>
      </c>
      <c r="T4690" s="130">
        <f>IFERROR(Table1[[#This Row],[Male Voters]]/Table1[[#This Row],[Male Population]],"0.0%")</f>
        <v>0.86676676954509324</v>
      </c>
      <c r="U4690" s="130">
        <f>IFERROR(Table1[[#This Row],[Total Voters]]/Table1[[#This Row],[Total Population]],"0.0%")</f>
        <v>0.88649752841165941</v>
      </c>
      <c r="V4690" s="130">
        <f>IFERROR(Table1[[#This Row],[Female Ballots]]/Table1[[#This Row],[Female Population]],"0.0%")</f>
        <v>0.73793101707790421</v>
      </c>
      <c r="W4690" s="130">
        <f>IFERROR(Table1[[#This Row],[Male Ballots]]/Table1[[#This Row],[Male Population]],"0.0%")</f>
        <v>0.68867698520140197</v>
      </c>
      <c r="X4690" s="130">
        <f>IFERROR(Table1[[#This Row],[Total Ballots]]/Table1[[#This Row],[Total Population]],"0.0%")</f>
        <v>0.71300986436196856</v>
      </c>
      <c r="Y4690" s="24">
        <f>Table1[[#This Row],[Female Ballots]]/Table1[[#This Row],[Female Voters]]</f>
        <v>0.81403118040089084</v>
      </c>
      <c r="Z4690" s="24">
        <f>Table1[[#This Row],[Male Ballots]]/Table1[[#This Row],[Male Voters]]</f>
        <v>0.7945355191256831</v>
      </c>
      <c r="AA4690" s="24">
        <f>Table1[[#This Row],[Total Ballots]]/Table1[[#This Row],[Total Voters]]</f>
        <v>0.80429988974641675</v>
      </c>
    </row>
    <row r="4691" spans="1:27" s="12" customFormat="1" x14ac:dyDescent="0.35">
      <c r="A4691" s="43" t="s">
        <v>36</v>
      </c>
      <c r="B4691" s="44">
        <v>2018</v>
      </c>
      <c r="C4691" s="17" t="s">
        <v>82</v>
      </c>
      <c r="D4691" s="44" t="s">
        <v>69</v>
      </c>
      <c r="E4691" s="45" t="s">
        <v>73</v>
      </c>
      <c r="F4691" s="49" t="s">
        <v>78</v>
      </c>
      <c r="G4691" s="50" t="s">
        <v>67</v>
      </c>
      <c r="H4691" s="66">
        <v>1108.67995</v>
      </c>
      <c r="I4691" s="66">
        <v>1208.7415099999998</v>
      </c>
      <c r="J4691" s="66">
        <v>2317.4213</v>
      </c>
      <c r="K4691" s="66">
        <v>1059</v>
      </c>
      <c r="L4691" s="66">
        <v>1128</v>
      </c>
      <c r="M4691" s="66">
        <v>2</v>
      </c>
      <c r="N4691" s="66">
        <v>2189</v>
      </c>
      <c r="O4691" s="66">
        <v>898</v>
      </c>
      <c r="P4691" s="66">
        <v>949</v>
      </c>
      <c r="Q4691" s="66">
        <v>1</v>
      </c>
      <c r="R4691" s="73">
        <v>1848</v>
      </c>
      <c r="S4691" s="130">
        <f>IFERROR(Table1[[#This Row],[Female Voters]]/Table1[[#This Row],[Female Population]],"0.0%")</f>
        <v>0.95518999870070709</v>
      </c>
      <c r="T4691" s="130">
        <f>IFERROR(Table1[[#This Row],[Male Voters]]/Table1[[#This Row],[Male Population]],"0.0%")</f>
        <v>0.93320200445503043</v>
      </c>
      <c r="U4691" s="130">
        <f>IFERROR(Table1[[#This Row],[Total Voters]]/Table1[[#This Row],[Total Population]],"0.0%")</f>
        <v>0.94458439645825298</v>
      </c>
      <c r="V4691" s="130">
        <f>IFERROR(Table1[[#This Row],[Female Ballots]]/Table1[[#This Row],[Female Population]],"0.0%")</f>
        <v>0.80997225574432008</v>
      </c>
      <c r="W4691" s="130">
        <f>IFERROR(Table1[[#This Row],[Male Ballots]]/Table1[[#This Row],[Male Population]],"0.0%")</f>
        <v>0.78511409771970198</v>
      </c>
      <c r="X4691" s="130">
        <f>IFERROR(Table1[[#This Row],[Total Ballots]]/Table1[[#This Row],[Total Population]],"0.0%")</f>
        <v>0.79743808344214318</v>
      </c>
      <c r="Y4691" s="24">
        <f>Table1[[#This Row],[Female Ballots]]/Table1[[#This Row],[Female Voters]]</f>
        <v>0.8479697828139755</v>
      </c>
      <c r="Z4691" s="24">
        <f>Table1[[#This Row],[Male Ballots]]/Table1[[#This Row],[Male Voters]]</f>
        <v>0.84131205673758869</v>
      </c>
      <c r="AA4691" s="24">
        <f>Table1[[#This Row],[Total Ballots]]/Table1[[#This Row],[Total Voters]]</f>
        <v>0.84422110552763818</v>
      </c>
    </row>
    <row r="4692" spans="1:27" s="12" customFormat="1" x14ac:dyDescent="0.35">
      <c r="A4692" s="43" t="s">
        <v>52</v>
      </c>
      <c r="B4692" s="44">
        <v>2018</v>
      </c>
      <c r="C4692" s="17" t="s">
        <v>82</v>
      </c>
      <c r="D4692" s="44" t="s">
        <v>70</v>
      </c>
      <c r="E4692" s="35" t="s">
        <v>73</v>
      </c>
      <c r="F4692" s="49" t="s">
        <v>78</v>
      </c>
      <c r="G4692" s="50" t="s">
        <v>79</v>
      </c>
      <c r="H4692" s="66">
        <v>311339.98800000001</v>
      </c>
      <c r="I4692" s="66">
        <v>306030.98700000002</v>
      </c>
      <c r="J4692" s="66">
        <v>617370.99799999991</v>
      </c>
      <c r="K4692" s="66">
        <v>239464</v>
      </c>
      <c r="L4692" s="66">
        <v>222074</v>
      </c>
      <c r="M4692" s="66">
        <v>100</v>
      </c>
      <c r="N4692" s="66">
        <v>461638</v>
      </c>
      <c r="O4692" s="66">
        <v>170356</v>
      </c>
      <c r="P4692" s="66">
        <v>154212</v>
      </c>
      <c r="Q4692" s="66">
        <v>65</v>
      </c>
      <c r="R4692" s="73">
        <v>324633</v>
      </c>
      <c r="S4692" s="130">
        <f>IFERROR(Table1[[#This Row],[Female Voters]]/Table1[[#This Row],[Female Population]],"0.0%")</f>
        <v>0.76913987675749507</v>
      </c>
      <c r="T4692" s="130">
        <f>IFERROR(Table1[[#This Row],[Male Voters]]/Table1[[#This Row],[Male Population]],"0.0%")</f>
        <v>0.72565854254490891</v>
      </c>
      <c r="U4692" s="130">
        <f>IFERROR(Table1[[#This Row],[Total Voters]]/Table1[[#This Row],[Total Population]],"0.0%")</f>
        <v>0.747748114983529</v>
      </c>
      <c r="V4692" s="130">
        <f>IFERROR(Table1[[#This Row],[Female Ballots]]/Table1[[#This Row],[Female Population]],"0.0%")</f>
        <v>0.54717031722889387</v>
      </c>
      <c r="W4692" s="130">
        <f>IFERROR(Table1[[#This Row],[Male Ballots]]/Table1[[#This Row],[Male Population]],"0.0%")</f>
        <v>0.50390975604048871</v>
      </c>
      <c r="X4692" s="130">
        <f>IFERROR(Table1[[#This Row],[Total Ballots]]/Table1[[#This Row],[Total Population]],"0.0%")</f>
        <v>0.52583130897250219</v>
      </c>
      <c r="Y4692" s="24">
        <f>Table1[[#This Row],[Female Ballots]]/Table1[[#This Row],[Female Voters]]</f>
        <v>0.71140547222129424</v>
      </c>
      <c r="Z4692" s="24">
        <f>Table1[[#This Row],[Male Ballots]]/Table1[[#This Row],[Male Voters]]</f>
        <v>0.69441717625656307</v>
      </c>
      <c r="AA4692" s="24">
        <f>Table1[[#This Row],[Total Ballots]]/Table1[[#This Row],[Total Voters]]</f>
        <v>0.70321983892140594</v>
      </c>
    </row>
    <row r="4693" spans="1:27" s="12" customFormat="1" x14ac:dyDescent="0.35">
      <c r="A4693" s="43" t="s">
        <v>52</v>
      </c>
      <c r="B4693" s="44">
        <v>2018</v>
      </c>
      <c r="C4693" s="17" t="s">
        <v>82</v>
      </c>
      <c r="D4693" s="44" t="s">
        <v>70</v>
      </c>
      <c r="E4693" s="35" t="s">
        <v>73</v>
      </c>
      <c r="F4693" s="49" t="s">
        <v>78</v>
      </c>
      <c r="G4693" s="50" t="s">
        <v>62</v>
      </c>
      <c r="H4693" s="66">
        <v>30902</v>
      </c>
      <c r="I4693" s="66">
        <v>34025</v>
      </c>
      <c r="J4693" s="66">
        <v>64926.997999999992</v>
      </c>
      <c r="K4693" s="66">
        <v>20185</v>
      </c>
      <c r="L4693" s="66">
        <v>19541</v>
      </c>
      <c r="M4693" s="66">
        <v>20</v>
      </c>
      <c r="N4693" s="66">
        <v>39746</v>
      </c>
      <c r="O4693" s="66">
        <v>11003</v>
      </c>
      <c r="P4693" s="66">
        <v>9404</v>
      </c>
      <c r="Q4693" s="66">
        <v>13</v>
      </c>
      <c r="R4693" s="73">
        <v>20420</v>
      </c>
      <c r="S4693" s="130">
        <f>IFERROR(Table1[[#This Row],[Female Voters]]/Table1[[#This Row],[Female Population]],"0.0%")</f>
        <v>0.65319396802795937</v>
      </c>
      <c r="T4693" s="130">
        <f>IFERROR(Table1[[#This Row],[Male Voters]]/Table1[[#This Row],[Male Population]],"0.0%")</f>
        <v>0.57431300514327699</v>
      </c>
      <c r="U4693" s="130">
        <f>IFERROR(Table1[[#This Row],[Total Voters]]/Table1[[#This Row],[Total Population]],"0.0%")</f>
        <v>0.61216444967931527</v>
      </c>
      <c r="V4693" s="130">
        <f>IFERROR(Table1[[#This Row],[Female Ballots]]/Table1[[#This Row],[Female Population]],"0.0%")</f>
        <v>0.35606109636916705</v>
      </c>
      <c r="W4693" s="130">
        <f>IFERROR(Table1[[#This Row],[Male Ballots]]/Table1[[#This Row],[Male Population]],"0.0%")</f>
        <v>0.27638501102130786</v>
      </c>
      <c r="X4693" s="130">
        <f>IFERROR(Table1[[#This Row],[Total Ballots]]/Table1[[#This Row],[Total Population]],"0.0%")</f>
        <v>0.31450707146509382</v>
      </c>
      <c r="Y4693" s="24">
        <f>Table1[[#This Row],[Female Ballots]]/Table1[[#This Row],[Female Voters]]</f>
        <v>0.54510775328214023</v>
      </c>
      <c r="Z4693" s="24">
        <f>Table1[[#This Row],[Male Ballots]]/Table1[[#This Row],[Male Voters]]</f>
        <v>0.481244562714293</v>
      </c>
      <c r="AA4693" s="24">
        <f>Table1[[#This Row],[Total Ballots]]/Table1[[#This Row],[Total Voters]]</f>
        <v>0.51376239118401856</v>
      </c>
    </row>
    <row r="4694" spans="1:27" s="12" customFormat="1" x14ac:dyDescent="0.35">
      <c r="A4694" s="43" t="s">
        <v>52</v>
      </c>
      <c r="B4694" s="44">
        <v>2018</v>
      </c>
      <c r="C4694" s="17" t="s">
        <v>82</v>
      </c>
      <c r="D4694" s="44" t="s">
        <v>70</v>
      </c>
      <c r="E4694" s="35" t="s">
        <v>73</v>
      </c>
      <c r="F4694" s="49" t="s">
        <v>78</v>
      </c>
      <c r="G4694" s="50" t="s">
        <v>63</v>
      </c>
      <c r="H4694" s="66">
        <v>55959.98</v>
      </c>
      <c r="I4694" s="66">
        <v>57772.990000000005</v>
      </c>
      <c r="J4694" s="66">
        <v>113732.97</v>
      </c>
      <c r="K4694" s="66">
        <v>39873</v>
      </c>
      <c r="L4694" s="66">
        <v>37630</v>
      </c>
      <c r="M4694" s="66">
        <v>22</v>
      </c>
      <c r="N4694" s="66">
        <v>77525</v>
      </c>
      <c r="O4694" s="66">
        <v>22919</v>
      </c>
      <c r="P4694" s="66">
        <v>20114</v>
      </c>
      <c r="Q4694" s="66">
        <v>10</v>
      </c>
      <c r="R4694" s="73">
        <v>43043</v>
      </c>
      <c r="S4694" s="130">
        <f>IFERROR(Table1[[#This Row],[Female Voters]]/Table1[[#This Row],[Female Population]],"0.0%")</f>
        <v>0.71252705951646156</v>
      </c>
      <c r="T4694" s="130">
        <f>IFERROR(Table1[[#This Row],[Male Voters]]/Table1[[#This Row],[Male Population]],"0.0%")</f>
        <v>0.65134243527987723</v>
      </c>
      <c r="U4694" s="130">
        <f>IFERROR(Table1[[#This Row],[Total Voters]]/Table1[[#This Row],[Total Population]],"0.0%")</f>
        <v>0.68164051286095839</v>
      </c>
      <c r="V4694" s="130">
        <f>IFERROR(Table1[[#This Row],[Female Ballots]]/Table1[[#This Row],[Female Population]],"0.0%")</f>
        <v>0.40956054666209674</v>
      </c>
      <c r="W4694" s="130">
        <f>IFERROR(Table1[[#This Row],[Male Ballots]]/Table1[[#This Row],[Male Population]],"0.0%")</f>
        <v>0.34815577313897028</v>
      </c>
      <c r="X4694" s="130">
        <f>IFERROR(Table1[[#This Row],[Total Ballots]]/Table1[[#This Row],[Total Population]],"0.0%")</f>
        <v>0.37845666036858089</v>
      </c>
      <c r="Y4694" s="24">
        <f>Table1[[#This Row],[Female Ballots]]/Table1[[#This Row],[Female Voters]]</f>
        <v>0.57479998996814885</v>
      </c>
      <c r="Z4694" s="24">
        <f>Table1[[#This Row],[Male Ballots]]/Table1[[#This Row],[Male Voters]]</f>
        <v>0.53452032952431572</v>
      </c>
      <c r="AA4694" s="24">
        <f>Table1[[#This Row],[Total Ballots]]/Table1[[#This Row],[Total Voters]]</f>
        <v>0.55521444695259592</v>
      </c>
    </row>
    <row r="4695" spans="1:27" s="12" customFormat="1" x14ac:dyDescent="0.35">
      <c r="A4695" s="43" t="s">
        <v>52</v>
      </c>
      <c r="B4695" s="44">
        <v>2018</v>
      </c>
      <c r="C4695" s="17" t="s">
        <v>82</v>
      </c>
      <c r="D4695" s="44" t="s">
        <v>70</v>
      </c>
      <c r="E4695" s="35" t="s">
        <v>73</v>
      </c>
      <c r="F4695" s="49" t="s">
        <v>78</v>
      </c>
      <c r="G4695" s="50" t="s">
        <v>64</v>
      </c>
      <c r="H4695" s="66">
        <v>57857.98</v>
      </c>
      <c r="I4695" s="66">
        <v>59855.98</v>
      </c>
      <c r="J4695" s="66">
        <v>117713.97</v>
      </c>
      <c r="K4695" s="66">
        <v>40595</v>
      </c>
      <c r="L4695" s="66">
        <v>38683</v>
      </c>
      <c r="M4695" s="66">
        <v>7</v>
      </c>
      <c r="N4695" s="66">
        <v>79285</v>
      </c>
      <c r="O4695" s="66">
        <v>26662</v>
      </c>
      <c r="P4695" s="66">
        <v>24828</v>
      </c>
      <c r="Q4695" s="66">
        <v>6</v>
      </c>
      <c r="R4695" s="73">
        <v>51496</v>
      </c>
      <c r="S4695" s="130">
        <f>IFERROR(Table1[[#This Row],[Female Voters]]/Table1[[#This Row],[Female Population]],"0.0%")</f>
        <v>0.70163182330250728</v>
      </c>
      <c r="T4695" s="130">
        <f>IFERROR(Table1[[#This Row],[Male Voters]]/Table1[[#This Row],[Male Population]],"0.0%")</f>
        <v>0.64626792510957132</v>
      </c>
      <c r="U4695" s="130">
        <f>IFERROR(Table1[[#This Row],[Total Voters]]/Table1[[#This Row],[Total Population]],"0.0%")</f>
        <v>0.67353942781812559</v>
      </c>
      <c r="V4695" s="130">
        <f>IFERROR(Table1[[#This Row],[Female Ballots]]/Table1[[#This Row],[Female Population]],"0.0%")</f>
        <v>0.46081802371945924</v>
      </c>
      <c r="W4695" s="130">
        <f>IFERROR(Table1[[#This Row],[Male Ballots]]/Table1[[#This Row],[Male Population]],"0.0%")</f>
        <v>0.4147956478199839</v>
      </c>
      <c r="X4695" s="130">
        <f>IFERROR(Table1[[#This Row],[Total Ballots]]/Table1[[#This Row],[Total Population]],"0.0%")</f>
        <v>0.43746719272147561</v>
      </c>
      <c r="Y4695" s="24">
        <f>Table1[[#This Row],[Female Ballots]]/Table1[[#This Row],[Female Voters]]</f>
        <v>0.65678039167385149</v>
      </c>
      <c r="Z4695" s="24">
        <f>Table1[[#This Row],[Male Ballots]]/Table1[[#This Row],[Male Voters]]</f>
        <v>0.64183232944704394</v>
      </c>
      <c r="AA4695" s="24">
        <f>Table1[[#This Row],[Total Ballots]]/Table1[[#This Row],[Total Voters]]</f>
        <v>0.64950495049504953</v>
      </c>
    </row>
    <row r="4696" spans="1:27" s="12" customFormat="1" x14ac:dyDescent="0.35">
      <c r="A4696" s="43" t="s">
        <v>52</v>
      </c>
      <c r="B4696" s="44">
        <v>2018</v>
      </c>
      <c r="C4696" s="17" t="s">
        <v>82</v>
      </c>
      <c r="D4696" s="44" t="s">
        <v>70</v>
      </c>
      <c r="E4696" s="35" t="s">
        <v>73</v>
      </c>
      <c r="F4696" s="49" t="s">
        <v>78</v>
      </c>
      <c r="G4696" s="50" t="s">
        <v>65</v>
      </c>
      <c r="H4696" s="66">
        <v>53666</v>
      </c>
      <c r="I4696" s="66">
        <v>54339</v>
      </c>
      <c r="J4696" s="66">
        <v>108004.98999999999</v>
      </c>
      <c r="K4696" s="66">
        <v>41751</v>
      </c>
      <c r="L4696" s="66">
        <v>40150</v>
      </c>
      <c r="M4696" s="66">
        <v>13</v>
      </c>
      <c r="N4696" s="66">
        <v>81914</v>
      </c>
      <c r="O4696" s="66">
        <v>29886</v>
      </c>
      <c r="P4696" s="66">
        <v>28611</v>
      </c>
      <c r="Q4696" s="66">
        <v>7</v>
      </c>
      <c r="R4696" s="73">
        <v>58504</v>
      </c>
      <c r="S4696" s="130">
        <f>IFERROR(Table1[[#This Row],[Female Voters]]/Table1[[#This Row],[Female Population]],"0.0%")</f>
        <v>0.77797860842991839</v>
      </c>
      <c r="T4696" s="130">
        <f>IFERROR(Table1[[#This Row],[Male Voters]]/Table1[[#This Row],[Male Population]],"0.0%")</f>
        <v>0.73887999411104366</v>
      </c>
      <c r="U4696" s="130">
        <f>IFERROR(Table1[[#This Row],[Total Voters]]/Table1[[#This Row],[Total Population]],"0.0%")</f>
        <v>0.75842792078403054</v>
      </c>
      <c r="V4696" s="130">
        <f>IFERROR(Table1[[#This Row],[Female Ballots]]/Table1[[#This Row],[Female Population]],"0.0%")</f>
        <v>0.55688890545224168</v>
      </c>
      <c r="W4696" s="130">
        <f>IFERROR(Table1[[#This Row],[Male Ballots]]/Table1[[#This Row],[Male Population]],"0.0%")</f>
        <v>0.52652790813228068</v>
      </c>
      <c r="X4696" s="130">
        <f>IFERROR(Table1[[#This Row],[Total Ballots]]/Table1[[#This Row],[Total Population]],"0.0%")</f>
        <v>0.54167867614264864</v>
      </c>
      <c r="Y4696" s="24">
        <f>Table1[[#This Row],[Female Ballots]]/Table1[[#This Row],[Female Voters]]</f>
        <v>0.71581519005532801</v>
      </c>
      <c r="Z4696" s="24">
        <f>Table1[[#This Row],[Male Ballots]]/Table1[[#This Row],[Male Voters]]</f>
        <v>0.71260273972602739</v>
      </c>
      <c r="AA4696" s="24">
        <f>Table1[[#This Row],[Total Ballots]]/Table1[[#This Row],[Total Voters]]</f>
        <v>0.71421246673340333</v>
      </c>
    </row>
    <row r="4697" spans="1:27" s="12" customFormat="1" x14ac:dyDescent="0.35">
      <c r="A4697" s="43" t="s">
        <v>52</v>
      </c>
      <c r="B4697" s="44">
        <v>2018</v>
      </c>
      <c r="C4697" s="17" t="s">
        <v>82</v>
      </c>
      <c r="D4697" s="44" t="s">
        <v>70</v>
      </c>
      <c r="E4697" s="35" t="s">
        <v>73</v>
      </c>
      <c r="F4697" s="49" t="s">
        <v>78</v>
      </c>
      <c r="G4697" s="50" t="s">
        <v>66</v>
      </c>
      <c r="H4697" s="66">
        <v>52355</v>
      </c>
      <c r="I4697" s="66">
        <v>51262</v>
      </c>
      <c r="J4697" s="66">
        <v>103617.02</v>
      </c>
      <c r="K4697" s="66">
        <v>45580</v>
      </c>
      <c r="L4697" s="66">
        <v>43437</v>
      </c>
      <c r="M4697" s="66">
        <v>13</v>
      </c>
      <c r="N4697" s="66">
        <v>89030</v>
      </c>
      <c r="O4697" s="66">
        <v>36471</v>
      </c>
      <c r="P4697" s="66">
        <v>34583</v>
      </c>
      <c r="Q4697" s="66">
        <v>8</v>
      </c>
      <c r="R4697" s="73">
        <v>71062</v>
      </c>
      <c r="S4697" s="130">
        <f>IFERROR(Table1[[#This Row],[Female Voters]]/Table1[[#This Row],[Female Population]],"0.0%")</f>
        <v>0.87059497660204377</v>
      </c>
      <c r="T4697" s="130">
        <f>IFERROR(Table1[[#This Row],[Male Voters]]/Table1[[#This Row],[Male Population]],"0.0%")</f>
        <v>0.84735281495064574</v>
      </c>
      <c r="U4697" s="130">
        <f>IFERROR(Table1[[#This Row],[Total Voters]]/Table1[[#This Row],[Total Population]],"0.0%")</f>
        <v>0.85922177649965226</v>
      </c>
      <c r="V4697" s="130">
        <f>IFERROR(Table1[[#This Row],[Female Ballots]]/Table1[[#This Row],[Female Population]],"0.0%")</f>
        <v>0.69660968388883582</v>
      </c>
      <c r="W4697" s="130">
        <f>IFERROR(Table1[[#This Row],[Male Ballots]]/Table1[[#This Row],[Male Population]],"0.0%")</f>
        <v>0.67463228122195773</v>
      </c>
      <c r="X4697" s="130">
        <f>IFERROR(Table1[[#This Row],[Total Ballots]]/Table1[[#This Row],[Total Population]],"0.0%")</f>
        <v>0.68581397148846779</v>
      </c>
      <c r="Y4697" s="24">
        <f>Table1[[#This Row],[Female Ballots]]/Table1[[#This Row],[Female Voters]]</f>
        <v>0.80015357612988147</v>
      </c>
      <c r="Z4697" s="24">
        <f>Table1[[#This Row],[Male Ballots]]/Table1[[#This Row],[Male Voters]]</f>
        <v>0.79616456016759907</v>
      </c>
      <c r="AA4697" s="24">
        <f>Table1[[#This Row],[Total Ballots]]/Table1[[#This Row],[Total Voters]]</f>
        <v>0.79818038863304508</v>
      </c>
    </row>
    <row r="4698" spans="1:27" s="12" customFormat="1" x14ac:dyDescent="0.35">
      <c r="A4698" s="43" t="s">
        <v>52</v>
      </c>
      <c r="B4698" s="44">
        <v>2018</v>
      </c>
      <c r="C4698" s="17" t="s">
        <v>82</v>
      </c>
      <c r="D4698" s="44" t="s">
        <v>70</v>
      </c>
      <c r="E4698" s="35" t="s">
        <v>73</v>
      </c>
      <c r="F4698" s="49" t="s">
        <v>78</v>
      </c>
      <c r="G4698" s="50" t="s">
        <v>67</v>
      </c>
      <c r="H4698" s="66">
        <v>60599.028000000006</v>
      </c>
      <c r="I4698" s="66">
        <v>48776.017</v>
      </c>
      <c r="J4698" s="66">
        <v>109375.04999999999</v>
      </c>
      <c r="K4698" s="66">
        <v>51480</v>
      </c>
      <c r="L4698" s="66">
        <v>42633</v>
      </c>
      <c r="M4698" s="66">
        <v>25</v>
      </c>
      <c r="N4698" s="66">
        <v>94138</v>
      </c>
      <c r="O4698" s="66">
        <v>43415</v>
      </c>
      <c r="P4698" s="66">
        <v>36672</v>
      </c>
      <c r="Q4698" s="66">
        <v>21</v>
      </c>
      <c r="R4698" s="73">
        <v>80108</v>
      </c>
      <c r="S4698" s="130">
        <f>IFERROR(Table1[[#This Row],[Female Voters]]/Table1[[#This Row],[Female Population]],"0.0%")</f>
        <v>0.84951857643657247</v>
      </c>
      <c r="T4698" s="130">
        <f>IFERROR(Table1[[#This Row],[Male Voters]]/Table1[[#This Row],[Male Population]],"0.0%")</f>
        <v>0.87405660859926304</v>
      </c>
      <c r="U4698" s="130">
        <f>IFERROR(Table1[[#This Row],[Total Voters]]/Table1[[#This Row],[Total Population]],"0.0%")</f>
        <v>0.8606898922560493</v>
      </c>
      <c r="V4698" s="130">
        <f>IFERROR(Table1[[#This Row],[Female Ballots]]/Table1[[#This Row],[Female Population]],"0.0%")</f>
        <v>0.71643063317781264</v>
      </c>
      <c r="W4698" s="130">
        <f>IFERROR(Table1[[#This Row],[Male Ballots]]/Table1[[#This Row],[Male Population]],"0.0%")</f>
        <v>0.75184490771355927</v>
      </c>
      <c r="X4698" s="130">
        <f>IFERROR(Table1[[#This Row],[Total Ballots]]/Table1[[#This Row],[Total Population]],"0.0%")</f>
        <v>0.73241566518141032</v>
      </c>
      <c r="Y4698" s="24">
        <f>Table1[[#This Row],[Female Ballots]]/Table1[[#This Row],[Female Voters]]</f>
        <v>0.84333721833721831</v>
      </c>
      <c r="Z4698" s="24">
        <f>Table1[[#This Row],[Male Ballots]]/Table1[[#This Row],[Male Voters]]</f>
        <v>0.86017873478291462</v>
      </c>
      <c r="AA4698" s="24">
        <f>Table1[[#This Row],[Total Ballots]]/Table1[[#This Row],[Total Voters]]</f>
        <v>0.85096347914763437</v>
      </c>
    </row>
    <row r="4699" spans="1:27" s="12" customFormat="1" x14ac:dyDescent="0.35">
      <c r="A4699" s="43" t="s">
        <v>40</v>
      </c>
      <c r="B4699" s="44">
        <v>2018</v>
      </c>
      <c r="C4699" s="17" t="s">
        <v>82</v>
      </c>
      <c r="D4699" s="44"/>
      <c r="E4699" s="45" t="s">
        <v>73</v>
      </c>
      <c r="F4699" s="49" t="s">
        <v>78</v>
      </c>
      <c r="G4699" s="50" t="s">
        <v>79</v>
      </c>
      <c r="H4699" s="66">
        <v>207138.96400000001</v>
      </c>
      <c r="I4699" s="66">
        <v>199408.93400000001</v>
      </c>
      <c r="J4699" s="66">
        <v>406547.95299999998</v>
      </c>
      <c r="K4699" s="66">
        <v>164889</v>
      </c>
      <c r="L4699" s="66">
        <v>149186</v>
      </c>
      <c r="M4699" s="66">
        <v>3883</v>
      </c>
      <c r="N4699" s="66">
        <v>317958</v>
      </c>
      <c r="O4699" s="66">
        <v>121626</v>
      </c>
      <c r="P4699" s="66">
        <v>107281</v>
      </c>
      <c r="Q4699" s="66">
        <v>2326</v>
      </c>
      <c r="R4699" s="73">
        <v>231233</v>
      </c>
      <c r="S4699" s="130">
        <f>IFERROR(Table1[[#This Row],[Female Voters]]/Table1[[#This Row],[Female Population]],"0.0%")</f>
        <v>0.79603082305654471</v>
      </c>
      <c r="T4699" s="130">
        <f>IFERROR(Table1[[#This Row],[Male Voters]]/Table1[[#This Row],[Male Population]],"0.0%")</f>
        <v>0.74814100355202739</v>
      </c>
      <c r="U4699" s="130">
        <f>IFERROR(Table1[[#This Row],[Total Voters]]/Table1[[#This Row],[Total Population]],"0.0%")</f>
        <v>0.78209224189600091</v>
      </c>
      <c r="V4699" s="130">
        <f>IFERROR(Table1[[#This Row],[Female Ballots]]/Table1[[#This Row],[Female Population]],"0.0%")</f>
        <v>0.58717103557590444</v>
      </c>
      <c r="W4699" s="130">
        <f>IFERROR(Table1[[#This Row],[Male Ballots]]/Table1[[#This Row],[Male Population]],"0.0%")</f>
        <v>0.5379949526233363</v>
      </c>
      <c r="X4699" s="130">
        <f>IFERROR(Table1[[#This Row],[Total Ballots]]/Table1[[#This Row],[Total Population]],"0.0%")</f>
        <v>0.56877177290817649</v>
      </c>
      <c r="Y4699" s="24">
        <f>Table1[[#This Row],[Female Ballots]]/Table1[[#This Row],[Female Voters]]</f>
        <v>0.73762349216745815</v>
      </c>
      <c r="Z4699" s="24">
        <f>Table1[[#This Row],[Male Ballots]]/Table1[[#This Row],[Male Voters]]</f>
        <v>0.71910903167857576</v>
      </c>
      <c r="AA4699" s="24">
        <f>Table1[[#This Row],[Total Ballots]]/Table1[[#This Row],[Total Voters]]</f>
        <v>0.72724384981664247</v>
      </c>
    </row>
    <row r="4700" spans="1:27" s="12" customFormat="1" x14ac:dyDescent="0.35">
      <c r="A4700" s="43" t="s">
        <v>40</v>
      </c>
      <c r="B4700" s="44">
        <v>2018</v>
      </c>
      <c r="C4700" s="17" t="s">
        <v>82</v>
      </c>
      <c r="D4700" s="44"/>
      <c r="E4700" s="45" t="s">
        <v>73</v>
      </c>
      <c r="F4700" s="49" t="s">
        <v>78</v>
      </c>
      <c r="G4700" s="50" t="s">
        <v>62</v>
      </c>
      <c r="H4700" s="66">
        <v>26778.940999999999</v>
      </c>
      <c r="I4700" s="66">
        <v>27067.94</v>
      </c>
      <c r="J4700" s="66">
        <v>53846.880999999994</v>
      </c>
      <c r="K4700" s="66">
        <v>14922</v>
      </c>
      <c r="L4700" s="66">
        <v>14203</v>
      </c>
      <c r="M4700" s="66">
        <v>1274</v>
      </c>
      <c r="N4700" s="66">
        <v>30399</v>
      </c>
      <c r="O4700" s="66">
        <v>7905</v>
      </c>
      <c r="P4700" s="66">
        <v>6738</v>
      </c>
      <c r="Q4700" s="66">
        <v>628</v>
      </c>
      <c r="R4700" s="73">
        <v>15271</v>
      </c>
      <c r="S4700" s="130">
        <f>IFERROR(Table1[[#This Row],[Female Voters]]/Table1[[#This Row],[Female Population]],"0.0%")</f>
        <v>0.55722890610200004</v>
      </c>
      <c r="T4700" s="130">
        <f>IFERROR(Table1[[#This Row],[Male Voters]]/Table1[[#This Row],[Male Population]],"0.0%")</f>
        <v>0.52471669436240809</v>
      </c>
      <c r="U4700" s="130">
        <f>IFERROR(Table1[[#This Row],[Total Voters]]/Table1[[#This Row],[Total Population]],"0.0%")</f>
        <v>0.56454523336272722</v>
      </c>
      <c r="V4700" s="130">
        <f>IFERROR(Table1[[#This Row],[Female Ballots]]/Table1[[#This Row],[Female Population]],"0.0%")</f>
        <v>0.29519464567325499</v>
      </c>
      <c r="W4700" s="130">
        <f>IFERROR(Table1[[#This Row],[Male Ballots]]/Table1[[#This Row],[Male Population]],"0.0%")</f>
        <v>0.2489291759919669</v>
      </c>
      <c r="X4700" s="130">
        <f>IFERROR(Table1[[#This Row],[Total Ballots]]/Table1[[#This Row],[Total Population]],"0.0%")</f>
        <v>0.28360045589270066</v>
      </c>
      <c r="Y4700" s="24">
        <f>Table1[[#This Row],[Female Ballots]]/Table1[[#This Row],[Female Voters]]</f>
        <v>0.5297547245677523</v>
      </c>
      <c r="Z4700" s="24">
        <f>Table1[[#This Row],[Male Ballots]]/Table1[[#This Row],[Male Voters]]</f>
        <v>0.47440681546152219</v>
      </c>
      <c r="AA4700" s="24">
        <f>Table1[[#This Row],[Total Ballots]]/Table1[[#This Row],[Total Voters]]</f>
        <v>0.50235205105431102</v>
      </c>
    </row>
    <row r="4701" spans="1:27" s="12" customFormat="1" x14ac:dyDescent="0.35">
      <c r="A4701" s="43" t="s">
        <v>40</v>
      </c>
      <c r="B4701" s="44">
        <v>2018</v>
      </c>
      <c r="C4701" s="17" t="s">
        <v>82</v>
      </c>
      <c r="D4701" s="44"/>
      <c r="E4701" s="45" t="s">
        <v>73</v>
      </c>
      <c r="F4701" s="49" t="s">
        <v>78</v>
      </c>
      <c r="G4701" s="50" t="s">
        <v>63</v>
      </c>
      <c r="H4701" s="66">
        <v>35170</v>
      </c>
      <c r="I4701" s="66">
        <v>36817.990000000005</v>
      </c>
      <c r="J4701" s="66">
        <v>71987.989999999991</v>
      </c>
      <c r="K4701" s="66">
        <v>27047</v>
      </c>
      <c r="L4701" s="66">
        <v>25466</v>
      </c>
      <c r="M4701" s="66">
        <v>733</v>
      </c>
      <c r="N4701" s="66">
        <v>53246</v>
      </c>
      <c r="O4701" s="66">
        <v>15355</v>
      </c>
      <c r="P4701" s="66">
        <v>13371</v>
      </c>
      <c r="Q4701" s="66">
        <v>396</v>
      </c>
      <c r="R4701" s="73">
        <v>29122</v>
      </c>
      <c r="S4701" s="130">
        <f>IFERROR(Table1[[#This Row],[Female Voters]]/Table1[[#This Row],[Female Population]],"0.0%")</f>
        <v>0.7690361103212966</v>
      </c>
      <c r="T4701" s="130">
        <f>IFERROR(Table1[[#This Row],[Male Voters]]/Table1[[#This Row],[Male Population]],"0.0%")</f>
        <v>0.69167273933204931</v>
      </c>
      <c r="U4701" s="130">
        <f>IFERROR(Table1[[#This Row],[Total Voters]]/Table1[[#This Row],[Total Population]],"0.0%")</f>
        <v>0.73965115569972173</v>
      </c>
      <c r="V4701" s="130">
        <f>IFERROR(Table1[[#This Row],[Female Ballots]]/Table1[[#This Row],[Female Population]],"0.0%")</f>
        <v>0.43659368780210406</v>
      </c>
      <c r="W4701" s="130">
        <f>IFERROR(Table1[[#This Row],[Male Ballots]]/Table1[[#This Row],[Male Population]],"0.0%")</f>
        <v>0.36316485500702234</v>
      </c>
      <c r="X4701" s="130">
        <f>IFERROR(Table1[[#This Row],[Total Ballots]]/Table1[[#This Row],[Total Population]],"0.0%")</f>
        <v>0.40453970169190728</v>
      </c>
      <c r="Y4701" s="24">
        <f>Table1[[#This Row],[Female Ballots]]/Table1[[#This Row],[Female Voters]]</f>
        <v>0.56771545827633374</v>
      </c>
      <c r="Z4701" s="24">
        <f>Table1[[#This Row],[Male Ballots]]/Table1[[#This Row],[Male Voters]]</f>
        <v>0.52505301185894915</v>
      </c>
      <c r="AA4701" s="24">
        <f>Table1[[#This Row],[Total Ballots]]/Table1[[#This Row],[Total Voters]]</f>
        <v>0.54693310295609054</v>
      </c>
    </row>
    <row r="4702" spans="1:27" s="12" customFormat="1" x14ac:dyDescent="0.35">
      <c r="A4702" s="43" t="s">
        <v>40</v>
      </c>
      <c r="B4702" s="44">
        <v>2018</v>
      </c>
      <c r="C4702" s="17" t="s">
        <v>82</v>
      </c>
      <c r="D4702" s="44"/>
      <c r="E4702" s="45" t="s">
        <v>73</v>
      </c>
      <c r="F4702" s="49" t="s">
        <v>78</v>
      </c>
      <c r="G4702" s="50" t="s">
        <v>64</v>
      </c>
      <c r="H4702" s="66">
        <v>32318</v>
      </c>
      <c r="I4702" s="66">
        <v>33333</v>
      </c>
      <c r="J4702" s="66">
        <v>65651.02</v>
      </c>
      <c r="K4702" s="66">
        <v>25889</v>
      </c>
      <c r="L4702" s="66">
        <v>24427</v>
      </c>
      <c r="M4702" s="66">
        <v>484</v>
      </c>
      <c r="N4702" s="66">
        <v>50800</v>
      </c>
      <c r="O4702" s="66">
        <v>17387</v>
      </c>
      <c r="P4702" s="66">
        <v>15838</v>
      </c>
      <c r="Q4702" s="66">
        <v>266</v>
      </c>
      <c r="R4702" s="73">
        <v>33491</v>
      </c>
      <c r="S4702" s="130">
        <f>IFERROR(Table1[[#This Row],[Female Voters]]/Table1[[#This Row],[Female Population]],"0.0%")</f>
        <v>0.80107061080512409</v>
      </c>
      <c r="T4702" s="130">
        <f>IFERROR(Table1[[#This Row],[Male Voters]]/Table1[[#This Row],[Male Population]],"0.0%")</f>
        <v>0.73281732817328171</v>
      </c>
      <c r="U4702" s="130">
        <f>IFERROR(Table1[[#This Row],[Total Voters]]/Table1[[#This Row],[Total Population]],"0.0%")</f>
        <v>0.77378843466559999</v>
      </c>
      <c r="V4702" s="130">
        <f>IFERROR(Table1[[#This Row],[Female Ballots]]/Table1[[#This Row],[Female Population]],"0.0%")</f>
        <v>0.53799740082925929</v>
      </c>
      <c r="W4702" s="130">
        <f>IFERROR(Table1[[#This Row],[Male Ballots]]/Table1[[#This Row],[Male Population]],"0.0%")</f>
        <v>0.4751447514475145</v>
      </c>
      <c r="X4702" s="130">
        <f>IFERROR(Table1[[#This Row],[Total Ballots]]/Table1[[#This Row],[Total Population]],"0.0%")</f>
        <v>0.51013678081467728</v>
      </c>
      <c r="Y4702" s="24">
        <f>Table1[[#This Row],[Female Ballots]]/Table1[[#This Row],[Female Voters]]</f>
        <v>0.671597975974352</v>
      </c>
      <c r="Z4702" s="24">
        <f>Table1[[#This Row],[Male Ballots]]/Table1[[#This Row],[Male Voters]]</f>
        <v>0.64838088999877186</v>
      </c>
      <c r="AA4702" s="24">
        <f>Table1[[#This Row],[Total Ballots]]/Table1[[#This Row],[Total Voters]]</f>
        <v>0.65927165354330708</v>
      </c>
    </row>
    <row r="4703" spans="1:27" s="12" customFormat="1" x14ac:dyDescent="0.35">
      <c r="A4703" s="43" t="s">
        <v>40</v>
      </c>
      <c r="B4703" s="44">
        <v>2018</v>
      </c>
      <c r="C4703" s="17" t="s">
        <v>82</v>
      </c>
      <c r="D4703" s="44"/>
      <c r="E4703" s="45" t="s">
        <v>73</v>
      </c>
      <c r="F4703" s="49" t="s">
        <v>78</v>
      </c>
      <c r="G4703" s="50" t="s">
        <v>65</v>
      </c>
      <c r="H4703" s="66">
        <v>31095</v>
      </c>
      <c r="I4703" s="66">
        <v>31100</v>
      </c>
      <c r="J4703" s="66">
        <v>62195.02</v>
      </c>
      <c r="K4703" s="66">
        <v>25413</v>
      </c>
      <c r="L4703" s="66">
        <v>23762</v>
      </c>
      <c r="M4703" s="66">
        <v>426</v>
      </c>
      <c r="N4703" s="66">
        <v>49601</v>
      </c>
      <c r="O4703" s="66">
        <v>18966</v>
      </c>
      <c r="P4703" s="66">
        <v>17658</v>
      </c>
      <c r="Q4703" s="66">
        <v>273</v>
      </c>
      <c r="R4703" s="73">
        <v>36897</v>
      </c>
      <c r="S4703" s="130">
        <f>IFERROR(Table1[[#This Row],[Female Voters]]/Table1[[#This Row],[Female Population]],"0.0%")</f>
        <v>0.81726965750120595</v>
      </c>
      <c r="T4703" s="130">
        <f>IFERROR(Table1[[#This Row],[Male Voters]]/Table1[[#This Row],[Male Population]],"0.0%")</f>
        <v>0.76405144694533766</v>
      </c>
      <c r="U4703" s="130">
        <f>IFERROR(Table1[[#This Row],[Total Voters]]/Table1[[#This Row],[Total Population]],"0.0%")</f>
        <v>0.79750758179674197</v>
      </c>
      <c r="V4703" s="130">
        <f>IFERROR(Table1[[#This Row],[Female Ballots]]/Table1[[#This Row],[Female Population]],"0.0%")</f>
        <v>0.60993728895320787</v>
      </c>
      <c r="W4703" s="130">
        <f>IFERROR(Table1[[#This Row],[Male Ballots]]/Table1[[#This Row],[Male Population]],"0.0%")</f>
        <v>0.56778135048231515</v>
      </c>
      <c r="X4703" s="130">
        <f>IFERROR(Table1[[#This Row],[Total Ballots]]/Table1[[#This Row],[Total Population]],"0.0%")</f>
        <v>0.5932468548124914</v>
      </c>
      <c r="Y4703" s="24">
        <f>Table1[[#This Row],[Female Ballots]]/Table1[[#This Row],[Female Voters]]</f>
        <v>0.74631094321803804</v>
      </c>
      <c r="Z4703" s="24">
        <f>Table1[[#This Row],[Male Ballots]]/Table1[[#This Row],[Male Voters]]</f>
        <v>0.74311926605504586</v>
      </c>
      <c r="AA4703" s="24">
        <f>Table1[[#This Row],[Total Ballots]]/Table1[[#This Row],[Total Voters]]</f>
        <v>0.7438761315296063</v>
      </c>
    </row>
    <row r="4704" spans="1:27" s="12" customFormat="1" x14ac:dyDescent="0.35">
      <c r="A4704" s="43" t="s">
        <v>40</v>
      </c>
      <c r="B4704" s="44">
        <v>2018</v>
      </c>
      <c r="C4704" s="17" t="s">
        <v>82</v>
      </c>
      <c r="D4704" s="44"/>
      <c r="E4704" s="45" t="s">
        <v>73</v>
      </c>
      <c r="F4704" s="49" t="s">
        <v>78</v>
      </c>
      <c r="G4704" s="50" t="s">
        <v>66</v>
      </c>
      <c r="H4704" s="66">
        <v>34431.009999999995</v>
      </c>
      <c r="I4704" s="66">
        <v>32338</v>
      </c>
      <c r="J4704" s="66">
        <v>66769.02</v>
      </c>
      <c r="K4704" s="66">
        <v>30345</v>
      </c>
      <c r="L4704" s="66">
        <v>26957</v>
      </c>
      <c r="M4704" s="66">
        <v>466</v>
      </c>
      <c r="N4704" s="66">
        <v>57768</v>
      </c>
      <c r="O4704" s="66">
        <v>25653</v>
      </c>
      <c r="P4704" s="66">
        <v>22618</v>
      </c>
      <c r="Q4704" s="66">
        <v>341</v>
      </c>
      <c r="R4704" s="73">
        <v>48612</v>
      </c>
      <c r="S4704" s="130">
        <f>IFERROR(Table1[[#This Row],[Female Voters]]/Table1[[#This Row],[Female Population]],"0.0%")</f>
        <v>0.88132761716836083</v>
      </c>
      <c r="T4704" s="130">
        <f>IFERROR(Table1[[#This Row],[Male Voters]]/Table1[[#This Row],[Male Population]],"0.0%")</f>
        <v>0.83360133588966545</v>
      </c>
      <c r="U4704" s="130">
        <f>IFERROR(Table1[[#This Row],[Total Voters]]/Table1[[#This Row],[Total Population]],"0.0%")</f>
        <v>0.86519167122716489</v>
      </c>
      <c r="V4704" s="130">
        <f>IFERROR(Table1[[#This Row],[Female Ballots]]/Table1[[#This Row],[Female Population]],"0.0%")</f>
        <v>0.74505511165661431</v>
      </c>
      <c r="W4704" s="130">
        <f>IFERROR(Table1[[#This Row],[Male Ballots]]/Table1[[#This Row],[Male Population]],"0.0%")</f>
        <v>0.6994248252829488</v>
      </c>
      <c r="X4704" s="130">
        <f>IFERROR(Table1[[#This Row],[Total Ballots]]/Table1[[#This Row],[Total Population]],"0.0%")</f>
        <v>0.72806220609498229</v>
      </c>
      <c r="Y4704" s="24">
        <f>Table1[[#This Row],[Female Ballots]]/Table1[[#This Row],[Female Voters]]</f>
        <v>0.8453781512605042</v>
      </c>
      <c r="Z4704" s="24">
        <f>Table1[[#This Row],[Male Ballots]]/Table1[[#This Row],[Male Voters]]</f>
        <v>0.8390399525169715</v>
      </c>
      <c r="AA4704" s="24">
        <f>Table1[[#This Row],[Total Ballots]]/Table1[[#This Row],[Total Voters]]</f>
        <v>0.84150394682176988</v>
      </c>
    </row>
    <row r="4705" spans="1:27" s="12" customFormat="1" x14ac:dyDescent="0.35">
      <c r="A4705" s="43" t="s">
        <v>40</v>
      </c>
      <c r="B4705" s="44">
        <v>2018</v>
      </c>
      <c r="C4705" s="17" t="s">
        <v>82</v>
      </c>
      <c r="D4705" s="44"/>
      <c r="E4705" s="45" t="s">
        <v>73</v>
      </c>
      <c r="F4705" s="49" t="s">
        <v>78</v>
      </c>
      <c r="G4705" s="50" t="s">
        <v>67</v>
      </c>
      <c r="H4705" s="66">
        <v>47346.012999999999</v>
      </c>
      <c r="I4705" s="66">
        <v>38752.004000000001</v>
      </c>
      <c r="J4705" s="66">
        <v>86098.021999999997</v>
      </c>
      <c r="K4705" s="66">
        <v>41273</v>
      </c>
      <c r="L4705" s="66">
        <v>34371</v>
      </c>
      <c r="M4705" s="66">
        <v>500</v>
      </c>
      <c r="N4705" s="66">
        <v>76144</v>
      </c>
      <c r="O4705" s="66">
        <v>36360</v>
      </c>
      <c r="P4705" s="66">
        <v>31058</v>
      </c>
      <c r="Q4705" s="66">
        <v>422</v>
      </c>
      <c r="R4705" s="73">
        <v>67840</v>
      </c>
      <c r="S4705" s="130">
        <f>IFERROR(Table1[[#This Row],[Female Voters]]/Table1[[#This Row],[Female Population]],"0.0%")</f>
        <v>0.87173126911446586</v>
      </c>
      <c r="T4705" s="130">
        <f>IFERROR(Table1[[#This Row],[Male Voters]]/Table1[[#This Row],[Male Population]],"0.0%")</f>
        <v>0.88694767888649062</v>
      </c>
      <c r="U4705" s="130">
        <f>IFERROR(Table1[[#This Row],[Total Voters]]/Table1[[#This Row],[Total Population]],"0.0%")</f>
        <v>0.88438733238261857</v>
      </c>
      <c r="V4705" s="130">
        <f>IFERROR(Table1[[#This Row],[Female Ballots]]/Table1[[#This Row],[Female Population]],"0.0%")</f>
        <v>0.76796329186155554</v>
      </c>
      <c r="W4705" s="130">
        <f>IFERROR(Table1[[#This Row],[Male Ballots]]/Table1[[#This Row],[Male Population]],"0.0%")</f>
        <v>0.80145532602649394</v>
      </c>
      <c r="X4705" s="130">
        <f>IFERROR(Table1[[#This Row],[Total Ballots]]/Table1[[#This Row],[Total Population]],"0.0%")</f>
        <v>0.78793912361889107</v>
      </c>
      <c r="Y4705" s="24">
        <f>Table1[[#This Row],[Female Ballots]]/Table1[[#This Row],[Female Voters]]</f>
        <v>0.88096334165192736</v>
      </c>
      <c r="Z4705" s="24">
        <f>Table1[[#This Row],[Male Ballots]]/Table1[[#This Row],[Male Voters]]</f>
        <v>0.90361060196095544</v>
      </c>
      <c r="AA4705" s="24">
        <f>Table1[[#This Row],[Total Ballots]]/Table1[[#This Row],[Total Voters]]</f>
        <v>0.89094347552006725</v>
      </c>
    </row>
    <row r="4706" spans="1:27" s="12" customFormat="1" x14ac:dyDescent="0.35">
      <c r="A4706" s="43" t="s">
        <v>28</v>
      </c>
      <c r="B4706" s="44">
        <v>2018</v>
      </c>
      <c r="C4706" s="17" t="s">
        <v>82</v>
      </c>
      <c r="D4706" s="44"/>
      <c r="E4706" s="45" t="s">
        <v>74</v>
      </c>
      <c r="F4706" s="49" t="s">
        <v>78</v>
      </c>
      <c r="G4706" s="50" t="s">
        <v>79</v>
      </c>
      <c r="H4706" s="66">
        <v>17907.022700000001</v>
      </c>
      <c r="I4706" s="66">
        <v>17803.0134</v>
      </c>
      <c r="J4706" s="66">
        <v>35710.033799999997</v>
      </c>
      <c r="K4706" s="66">
        <v>15666</v>
      </c>
      <c r="L4706" s="66">
        <v>15095</v>
      </c>
      <c r="M4706" s="66">
        <v>215</v>
      </c>
      <c r="N4706" s="66">
        <v>30976</v>
      </c>
      <c r="O4706" s="66">
        <v>11733</v>
      </c>
      <c r="P4706" s="66">
        <v>11036</v>
      </c>
      <c r="Q4706" s="66">
        <v>159</v>
      </c>
      <c r="R4706" s="73">
        <v>22928</v>
      </c>
      <c r="S4706" s="130">
        <f>IFERROR(Table1[[#This Row],[Female Voters]]/Table1[[#This Row],[Female Population]],"0.0%")</f>
        <v>0.87485230026541483</v>
      </c>
      <c r="T4706" s="130">
        <f>IFERROR(Table1[[#This Row],[Male Voters]]/Table1[[#This Row],[Male Population]],"0.0%")</f>
        <v>0.8478901667287404</v>
      </c>
      <c r="U4706" s="130">
        <f>IFERROR(Table1[[#This Row],[Total Voters]]/Table1[[#This Row],[Total Population]],"0.0%")</f>
        <v>0.86743127081554328</v>
      </c>
      <c r="V4706" s="130">
        <f>IFERROR(Table1[[#This Row],[Female Ballots]]/Table1[[#This Row],[Female Population]],"0.0%")</f>
        <v>0.65521779899234722</v>
      </c>
      <c r="W4706" s="130">
        <f>IFERROR(Table1[[#This Row],[Male Ballots]]/Table1[[#This Row],[Male Population]],"0.0%")</f>
        <v>0.61989505664248956</v>
      </c>
      <c r="X4706" s="130">
        <f>IFERROR(Table1[[#This Row],[Total Ballots]]/Table1[[#This Row],[Total Population]],"0.0%")</f>
        <v>0.64206043960675285</v>
      </c>
      <c r="Y4706" s="24">
        <f>Table1[[#This Row],[Female Ballots]]/Table1[[#This Row],[Female Voters]]</f>
        <v>0.74894676369207203</v>
      </c>
      <c r="Z4706" s="24">
        <f>Table1[[#This Row],[Male Ballots]]/Table1[[#This Row],[Male Voters]]</f>
        <v>0.73110301424312685</v>
      </c>
      <c r="AA4706" s="24">
        <f>Table1[[#This Row],[Total Ballots]]/Table1[[#This Row],[Total Voters]]</f>
        <v>0.7401859504132231</v>
      </c>
    </row>
    <row r="4707" spans="1:27" s="12" customFormat="1" x14ac:dyDescent="0.35">
      <c r="A4707" s="43" t="s">
        <v>28</v>
      </c>
      <c r="B4707" s="44">
        <v>2018</v>
      </c>
      <c r="C4707" s="17" t="s">
        <v>82</v>
      </c>
      <c r="D4707" s="44"/>
      <c r="E4707" s="45" t="s">
        <v>74</v>
      </c>
      <c r="F4707" s="49" t="s">
        <v>78</v>
      </c>
      <c r="G4707" s="50" t="s">
        <v>62</v>
      </c>
      <c r="H4707" s="66">
        <v>1329.9931999999999</v>
      </c>
      <c r="I4707" s="66">
        <v>1441.9922000000001</v>
      </c>
      <c r="J4707" s="66">
        <v>2771.9854999999998</v>
      </c>
      <c r="K4707" s="66">
        <v>1050</v>
      </c>
      <c r="L4707" s="66">
        <v>1122</v>
      </c>
      <c r="M4707" s="66">
        <v>22</v>
      </c>
      <c r="N4707" s="66">
        <v>2194</v>
      </c>
      <c r="O4707" s="66">
        <v>533</v>
      </c>
      <c r="P4707" s="66">
        <v>489</v>
      </c>
      <c r="Q4707" s="66">
        <v>11</v>
      </c>
      <c r="R4707" s="73">
        <v>1033</v>
      </c>
      <c r="S4707" s="130">
        <f>IFERROR(Table1[[#This Row],[Female Voters]]/Table1[[#This Row],[Female Population]],"0.0%")</f>
        <v>0.78947772063797028</v>
      </c>
      <c r="T4707" s="130">
        <f>IFERROR(Table1[[#This Row],[Male Voters]]/Table1[[#This Row],[Male Population]],"0.0%")</f>
        <v>0.77809020048790822</v>
      </c>
      <c r="U4707" s="130">
        <f>IFERROR(Table1[[#This Row],[Total Voters]]/Table1[[#This Row],[Total Population]],"0.0%")</f>
        <v>0.79149043167794353</v>
      </c>
      <c r="V4707" s="130">
        <f>IFERROR(Table1[[#This Row],[Female Ballots]]/Table1[[#This Row],[Female Population]],"0.0%")</f>
        <v>0.40075392866670301</v>
      </c>
      <c r="W4707" s="130">
        <f>IFERROR(Table1[[#This Row],[Male Ballots]]/Table1[[#This Row],[Male Population]],"0.0%")</f>
        <v>0.33911417828751084</v>
      </c>
      <c r="X4707" s="130">
        <f>IFERROR(Table1[[#This Row],[Total Ballots]]/Table1[[#This Row],[Total Population]],"0.0%")</f>
        <v>0.37265707197963338</v>
      </c>
      <c r="Y4707" s="24">
        <f>Table1[[#This Row],[Female Ballots]]/Table1[[#This Row],[Female Voters]]</f>
        <v>0.50761904761904764</v>
      </c>
      <c r="Z4707" s="24">
        <f>Table1[[#This Row],[Male Ballots]]/Table1[[#This Row],[Male Voters]]</f>
        <v>0.43582887700534761</v>
      </c>
      <c r="AA4707" s="24">
        <f>Table1[[#This Row],[Total Ballots]]/Table1[[#This Row],[Total Voters]]</f>
        <v>0.47082953509571557</v>
      </c>
    </row>
    <row r="4708" spans="1:27" s="12" customFormat="1" x14ac:dyDescent="0.35">
      <c r="A4708" s="43" t="s">
        <v>28</v>
      </c>
      <c r="B4708" s="44">
        <v>2018</v>
      </c>
      <c r="C4708" s="17" t="s">
        <v>82</v>
      </c>
      <c r="D4708" s="44"/>
      <c r="E4708" s="45" t="s">
        <v>74</v>
      </c>
      <c r="F4708" s="49" t="s">
        <v>78</v>
      </c>
      <c r="G4708" s="50" t="s">
        <v>63</v>
      </c>
      <c r="H4708" s="66">
        <v>2035.9891</v>
      </c>
      <c r="I4708" s="66">
        <v>2002.9947999999999</v>
      </c>
      <c r="J4708" s="66">
        <v>4038.9830000000002</v>
      </c>
      <c r="K4708" s="66">
        <v>1908</v>
      </c>
      <c r="L4708" s="66">
        <v>1812</v>
      </c>
      <c r="M4708" s="66">
        <v>27</v>
      </c>
      <c r="N4708" s="66">
        <v>3747</v>
      </c>
      <c r="O4708" s="66">
        <v>939</v>
      </c>
      <c r="P4708" s="66">
        <v>844</v>
      </c>
      <c r="Q4708" s="66">
        <v>17</v>
      </c>
      <c r="R4708" s="73">
        <v>1800</v>
      </c>
      <c r="S4708" s="130">
        <f>IFERROR(Table1[[#This Row],[Female Voters]]/Table1[[#This Row],[Female Population]],"0.0%")</f>
        <v>0.93713664773549132</v>
      </c>
      <c r="T4708" s="130">
        <f>IFERROR(Table1[[#This Row],[Male Voters]]/Table1[[#This Row],[Male Population]],"0.0%")</f>
        <v>0.90464538400199546</v>
      </c>
      <c r="U4708" s="130">
        <f>IFERROR(Table1[[#This Row],[Total Voters]]/Table1[[#This Row],[Total Population]],"0.0%")</f>
        <v>0.92770878213649322</v>
      </c>
      <c r="V4708" s="130">
        <f>IFERROR(Table1[[#This Row],[Female Ballots]]/Table1[[#This Row],[Female Population]],"0.0%")</f>
        <v>0.46120089739183773</v>
      </c>
      <c r="W4708" s="130">
        <f>IFERROR(Table1[[#This Row],[Male Ballots]]/Table1[[#This Row],[Male Population]],"0.0%")</f>
        <v>0.42136904199651443</v>
      </c>
      <c r="X4708" s="130">
        <f>IFERROR(Table1[[#This Row],[Total Ballots]]/Table1[[#This Row],[Total Population]],"0.0%")</f>
        <v>0.4456567408181713</v>
      </c>
      <c r="Y4708" s="24">
        <f>Table1[[#This Row],[Female Ballots]]/Table1[[#This Row],[Female Voters]]</f>
        <v>0.49213836477987422</v>
      </c>
      <c r="Z4708" s="24">
        <f>Table1[[#This Row],[Male Ballots]]/Table1[[#This Row],[Male Voters]]</f>
        <v>0.46578366445916114</v>
      </c>
      <c r="AA4708" s="24">
        <f>Table1[[#This Row],[Total Ballots]]/Table1[[#This Row],[Total Voters]]</f>
        <v>0.48038430744595678</v>
      </c>
    </row>
    <row r="4709" spans="1:27" s="12" customFormat="1" x14ac:dyDescent="0.35">
      <c r="A4709" s="43" t="s">
        <v>28</v>
      </c>
      <c r="B4709" s="44">
        <v>2018</v>
      </c>
      <c r="C4709" s="17" t="s">
        <v>82</v>
      </c>
      <c r="D4709" s="44"/>
      <c r="E4709" s="45" t="s">
        <v>74</v>
      </c>
      <c r="F4709" s="49" t="s">
        <v>78</v>
      </c>
      <c r="G4709" s="50" t="s">
        <v>64</v>
      </c>
      <c r="H4709" s="66">
        <v>2475.0039999999999</v>
      </c>
      <c r="I4709" s="66">
        <v>2417.9970000000003</v>
      </c>
      <c r="J4709" s="66">
        <v>4893.0010000000002</v>
      </c>
      <c r="K4709" s="66">
        <v>1979</v>
      </c>
      <c r="L4709" s="66">
        <v>1859</v>
      </c>
      <c r="M4709" s="66">
        <v>23</v>
      </c>
      <c r="N4709" s="66">
        <v>3861</v>
      </c>
      <c r="O4709" s="66">
        <v>1265</v>
      </c>
      <c r="P4709" s="66">
        <v>1115</v>
      </c>
      <c r="Q4709" s="66">
        <v>18</v>
      </c>
      <c r="R4709" s="73">
        <v>2398</v>
      </c>
      <c r="S4709" s="130">
        <f>IFERROR(Table1[[#This Row],[Female Voters]]/Table1[[#This Row],[Female Population]],"0.0%")</f>
        <v>0.79959466732174977</v>
      </c>
      <c r="T4709" s="130">
        <f>IFERROR(Table1[[#This Row],[Male Voters]]/Table1[[#This Row],[Male Population]],"0.0%")</f>
        <v>0.76881815816975774</v>
      </c>
      <c r="U4709" s="130">
        <f>IFERROR(Table1[[#This Row],[Total Voters]]/Table1[[#This Row],[Total Population]],"0.0%")</f>
        <v>0.78908628876225451</v>
      </c>
      <c r="V4709" s="130">
        <f>IFERROR(Table1[[#This Row],[Female Ballots]]/Table1[[#This Row],[Female Population]],"0.0%")</f>
        <v>0.5111102850742868</v>
      </c>
      <c r="W4709" s="130">
        <f>IFERROR(Table1[[#This Row],[Male Ballots]]/Table1[[#This Row],[Male Population]],"0.0%")</f>
        <v>0.4611254687247337</v>
      </c>
      <c r="X4709" s="130">
        <f>IFERROR(Table1[[#This Row],[Total Ballots]]/Table1[[#This Row],[Total Population]],"0.0%")</f>
        <v>0.49008778048481899</v>
      </c>
      <c r="Y4709" s="24">
        <f>Table1[[#This Row],[Female Ballots]]/Table1[[#This Row],[Female Voters]]</f>
        <v>0.63921172309247098</v>
      </c>
      <c r="Z4709" s="24">
        <f>Table1[[#This Row],[Male Ballots]]/Table1[[#This Row],[Male Voters]]</f>
        <v>0.59978483055406129</v>
      </c>
      <c r="AA4709" s="24">
        <f>Table1[[#This Row],[Total Ballots]]/Table1[[#This Row],[Total Voters]]</f>
        <v>0.62108262108262113</v>
      </c>
    </row>
    <row r="4710" spans="1:27" s="12" customFormat="1" x14ac:dyDescent="0.35">
      <c r="A4710" s="43" t="s">
        <v>28</v>
      </c>
      <c r="B4710" s="44">
        <v>2018</v>
      </c>
      <c r="C4710" s="17" t="s">
        <v>82</v>
      </c>
      <c r="D4710" s="44"/>
      <c r="E4710" s="45" t="s">
        <v>74</v>
      </c>
      <c r="F4710" s="49" t="s">
        <v>78</v>
      </c>
      <c r="G4710" s="50" t="s">
        <v>65</v>
      </c>
      <c r="H4710" s="66">
        <v>2875.0050000000001</v>
      </c>
      <c r="I4710" s="66">
        <v>2783.0010000000002</v>
      </c>
      <c r="J4710" s="66">
        <v>5658.0050000000001</v>
      </c>
      <c r="K4710" s="66">
        <v>2360</v>
      </c>
      <c r="L4710" s="66">
        <v>2188</v>
      </c>
      <c r="M4710" s="66">
        <v>27</v>
      </c>
      <c r="N4710" s="66">
        <v>4575</v>
      </c>
      <c r="O4710" s="66">
        <v>1771</v>
      </c>
      <c r="P4710" s="66">
        <v>1586</v>
      </c>
      <c r="Q4710" s="66">
        <v>21</v>
      </c>
      <c r="R4710" s="73">
        <v>3378</v>
      </c>
      <c r="S4710" s="130">
        <f>IFERROR(Table1[[#This Row],[Female Voters]]/Table1[[#This Row],[Female Population]],"0.0%")</f>
        <v>0.82086813762063016</v>
      </c>
      <c r="T4710" s="130">
        <f>IFERROR(Table1[[#This Row],[Male Voters]]/Table1[[#This Row],[Male Population]],"0.0%")</f>
        <v>0.78620165785064389</v>
      </c>
      <c r="U4710" s="130">
        <f>IFERROR(Table1[[#This Row],[Total Voters]]/Table1[[#This Row],[Total Population]],"0.0%")</f>
        <v>0.808588893081572</v>
      </c>
      <c r="V4710" s="130">
        <f>IFERROR(Table1[[#This Row],[Female Ballots]]/Table1[[#This Row],[Female Population]],"0.0%")</f>
        <v>0.61599892869751527</v>
      </c>
      <c r="W4710" s="130">
        <f>IFERROR(Table1[[#This Row],[Male Ballots]]/Table1[[#This Row],[Male Population]],"0.0%")</f>
        <v>0.56988840463945212</v>
      </c>
      <c r="X4710" s="130">
        <f>IFERROR(Table1[[#This Row],[Total Ballots]]/Table1[[#This Row],[Total Population]],"0.0%")</f>
        <v>0.59703022531793448</v>
      </c>
      <c r="Y4710" s="24">
        <f>Table1[[#This Row],[Female Ballots]]/Table1[[#This Row],[Female Voters]]</f>
        <v>0.75042372881355934</v>
      </c>
      <c r="Z4710" s="24">
        <f>Table1[[#This Row],[Male Ballots]]/Table1[[#This Row],[Male Voters]]</f>
        <v>0.72486288848263258</v>
      </c>
      <c r="AA4710" s="24">
        <f>Table1[[#This Row],[Total Ballots]]/Table1[[#This Row],[Total Voters]]</f>
        <v>0.73836065573770493</v>
      </c>
    </row>
    <row r="4711" spans="1:27" s="12" customFormat="1" x14ac:dyDescent="0.35">
      <c r="A4711" s="43" t="s">
        <v>28</v>
      </c>
      <c r="B4711" s="44">
        <v>2018</v>
      </c>
      <c r="C4711" s="17" t="s">
        <v>82</v>
      </c>
      <c r="D4711" s="44"/>
      <c r="E4711" s="45" t="s">
        <v>74</v>
      </c>
      <c r="F4711" s="49" t="s">
        <v>78</v>
      </c>
      <c r="G4711" s="50" t="s">
        <v>66</v>
      </c>
      <c r="H4711" s="66">
        <v>3907.0120000000002</v>
      </c>
      <c r="I4711" s="66">
        <v>3878.0119999999997</v>
      </c>
      <c r="J4711" s="66">
        <v>7785.0249999999996</v>
      </c>
      <c r="K4711" s="66">
        <v>3555</v>
      </c>
      <c r="L4711" s="66">
        <v>3297</v>
      </c>
      <c r="M4711" s="66">
        <v>54</v>
      </c>
      <c r="N4711" s="66">
        <v>6906</v>
      </c>
      <c r="O4711" s="66">
        <v>2992</v>
      </c>
      <c r="P4711" s="66">
        <v>2718</v>
      </c>
      <c r="Q4711" s="66">
        <v>42</v>
      </c>
      <c r="R4711" s="73">
        <v>5752</v>
      </c>
      <c r="S4711" s="130">
        <f>IFERROR(Table1[[#This Row],[Female Voters]]/Table1[[#This Row],[Female Population]],"0.0%")</f>
        <v>0.90990250349883739</v>
      </c>
      <c r="T4711" s="130">
        <f>IFERROR(Table1[[#This Row],[Male Voters]]/Table1[[#This Row],[Male Population]],"0.0%")</f>
        <v>0.85017787464298722</v>
      </c>
      <c r="U4711" s="130">
        <f>IFERROR(Table1[[#This Row],[Total Voters]]/Table1[[#This Row],[Total Population]],"0.0%")</f>
        <v>0.88708771005873455</v>
      </c>
      <c r="V4711" s="130">
        <f>IFERROR(Table1[[#This Row],[Female Ballots]]/Table1[[#This Row],[Female Population]],"0.0%")</f>
        <v>0.76580261335260802</v>
      </c>
      <c r="W4711" s="130">
        <f>IFERROR(Table1[[#This Row],[Male Ballots]]/Table1[[#This Row],[Male Population]],"0.0%")</f>
        <v>0.70087457181669377</v>
      </c>
      <c r="X4711" s="130">
        <f>IFERROR(Table1[[#This Row],[Total Ballots]]/Table1[[#This Row],[Total Population]],"0.0%")</f>
        <v>0.73885440316505091</v>
      </c>
      <c r="Y4711" s="24">
        <f>Table1[[#This Row],[Female Ballots]]/Table1[[#This Row],[Female Voters]]</f>
        <v>0.84163150492264416</v>
      </c>
      <c r="Z4711" s="24">
        <f>Table1[[#This Row],[Male Ballots]]/Table1[[#This Row],[Male Voters]]</f>
        <v>0.82438580527752503</v>
      </c>
      <c r="AA4711" s="24">
        <f>Table1[[#This Row],[Total Ballots]]/Table1[[#This Row],[Total Voters]]</f>
        <v>0.83289892846799884</v>
      </c>
    </row>
    <row r="4712" spans="1:27" s="12" customFormat="1" x14ac:dyDescent="0.35">
      <c r="A4712" s="43" t="s">
        <v>28</v>
      </c>
      <c r="B4712" s="44">
        <v>2018</v>
      </c>
      <c r="C4712" s="17" t="s">
        <v>82</v>
      </c>
      <c r="D4712" s="44"/>
      <c r="E4712" s="45" t="s">
        <v>74</v>
      </c>
      <c r="F4712" s="49" t="s">
        <v>78</v>
      </c>
      <c r="G4712" s="50" t="s">
        <v>67</v>
      </c>
      <c r="H4712" s="66">
        <v>5284.0194000000001</v>
      </c>
      <c r="I4712" s="66">
        <v>5279.0164000000004</v>
      </c>
      <c r="J4712" s="66">
        <v>10563.034299999999</v>
      </c>
      <c r="K4712" s="66">
        <v>4814</v>
      </c>
      <c r="L4712" s="66">
        <v>4817</v>
      </c>
      <c r="M4712" s="66">
        <v>62</v>
      </c>
      <c r="N4712" s="66">
        <v>9693</v>
      </c>
      <c r="O4712" s="66">
        <v>4233</v>
      </c>
      <c r="P4712" s="66">
        <v>4284</v>
      </c>
      <c r="Q4712" s="66">
        <v>50</v>
      </c>
      <c r="R4712" s="73">
        <v>8567</v>
      </c>
      <c r="S4712" s="130">
        <f>IFERROR(Table1[[#This Row],[Female Voters]]/Table1[[#This Row],[Female Population]],"0.0%")</f>
        <v>0.91104888827622399</v>
      </c>
      <c r="T4712" s="130">
        <f>IFERROR(Table1[[#This Row],[Male Voters]]/Table1[[#This Row],[Male Population]],"0.0%")</f>
        <v>0.91248059013417715</v>
      </c>
      <c r="U4712" s="130">
        <f>IFERROR(Table1[[#This Row],[Total Voters]]/Table1[[#This Row],[Total Population]],"0.0%")</f>
        <v>0.91763405520703467</v>
      </c>
      <c r="V4712" s="130">
        <f>IFERROR(Table1[[#This Row],[Female Ballots]]/Table1[[#This Row],[Female Population]],"0.0%")</f>
        <v>0.80109471210495553</v>
      </c>
      <c r="W4712" s="130">
        <f>IFERROR(Table1[[#This Row],[Male Ballots]]/Table1[[#This Row],[Male Population]],"0.0%")</f>
        <v>0.81151481173651963</v>
      </c>
      <c r="X4712" s="130">
        <f>IFERROR(Table1[[#This Row],[Total Ballots]]/Table1[[#This Row],[Total Population]],"0.0%")</f>
        <v>0.81103589713800328</v>
      </c>
      <c r="Y4712" s="24">
        <f>Table1[[#This Row],[Female Ballots]]/Table1[[#This Row],[Female Voters]]</f>
        <v>0.87931034482758619</v>
      </c>
      <c r="Z4712" s="24">
        <f>Table1[[#This Row],[Male Ballots]]/Table1[[#This Row],[Male Voters]]</f>
        <v>0.88935021797799463</v>
      </c>
      <c r="AA4712" s="24">
        <f>Table1[[#This Row],[Total Ballots]]/Table1[[#This Row],[Total Voters]]</f>
        <v>0.88383369441865267</v>
      </c>
    </row>
    <row r="4713" spans="1:27" s="12" customFormat="1" x14ac:dyDescent="0.35">
      <c r="A4713" s="43" t="s">
        <v>43</v>
      </c>
      <c r="B4713" s="44">
        <v>2018</v>
      </c>
      <c r="C4713" s="17" t="s">
        <v>82</v>
      </c>
      <c r="D4713" s="44" t="s">
        <v>70</v>
      </c>
      <c r="E4713" s="45" t="s">
        <v>73</v>
      </c>
      <c r="F4713" s="49" t="s">
        <v>78</v>
      </c>
      <c r="G4713" s="50" t="s">
        <v>79</v>
      </c>
      <c r="H4713" s="66">
        <v>116405.996</v>
      </c>
      <c r="I4713" s="66">
        <v>107197.995</v>
      </c>
      <c r="J4713" s="66">
        <v>223604.003</v>
      </c>
      <c r="K4713" s="66">
        <v>95914</v>
      </c>
      <c r="L4713" s="66">
        <v>85274</v>
      </c>
      <c r="M4713" s="66">
        <v>65</v>
      </c>
      <c r="N4713" s="66">
        <v>181253</v>
      </c>
      <c r="O4713" s="66">
        <v>67236</v>
      </c>
      <c r="P4713" s="66">
        <v>58403</v>
      </c>
      <c r="Q4713" s="66">
        <v>43</v>
      </c>
      <c r="R4713" s="73">
        <v>125682</v>
      </c>
      <c r="S4713" s="130">
        <f>IFERROR(Table1[[#This Row],[Female Voters]]/Table1[[#This Row],[Female Population]],"0.0%")</f>
        <v>0.82396099252481803</v>
      </c>
      <c r="T4713" s="130">
        <f>IFERROR(Table1[[#This Row],[Male Voters]]/Table1[[#This Row],[Male Population]],"0.0%")</f>
        <v>0.79548129608207696</v>
      </c>
      <c r="U4713" s="130">
        <f>IFERROR(Table1[[#This Row],[Total Voters]]/Table1[[#This Row],[Total Population]],"0.0%")</f>
        <v>0.81059818951452312</v>
      </c>
      <c r="V4713" s="130">
        <f>IFERROR(Table1[[#This Row],[Female Ballots]]/Table1[[#This Row],[Female Population]],"0.0%")</f>
        <v>0.57759911267801012</v>
      </c>
      <c r="W4713" s="130">
        <f>IFERROR(Table1[[#This Row],[Male Ballots]]/Table1[[#This Row],[Male Population]],"0.0%")</f>
        <v>0.54481429433451622</v>
      </c>
      <c r="X4713" s="130">
        <f>IFERROR(Table1[[#This Row],[Total Ballots]]/Table1[[#This Row],[Total Population]],"0.0%")</f>
        <v>0.56207401617939734</v>
      </c>
      <c r="Y4713" s="24">
        <f>Table1[[#This Row],[Female Ballots]]/Table1[[#This Row],[Female Voters]]</f>
        <v>0.70100298183789644</v>
      </c>
      <c r="Z4713" s="24">
        <f>Table1[[#This Row],[Male Ballots]]/Table1[[#This Row],[Male Voters]]</f>
        <v>0.68488636630156907</v>
      </c>
      <c r="AA4713" s="24">
        <f>Table1[[#This Row],[Total Ballots]]/Table1[[#This Row],[Total Voters]]</f>
        <v>0.69340645396214129</v>
      </c>
    </row>
    <row r="4714" spans="1:27" s="12" customFormat="1" x14ac:dyDescent="0.35">
      <c r="A4714" s="43" t="s">
        <v>43</v>
      </c>
      <c r="B4714" s="44">
        <v>2018</v>
      </c>
      <c r="C4714" s="17" t="s">
        <v>82</v>
      </c>
      <c r="D4714" s="44" t="s">
        <v>70</v>
      </c>
      <c r="E4714" s="45" t="s">
        <v>73</v>
      </c>
      <c r="F4714" s="49" t="s">
        <v>78</v>
      </c>
      <c r="G4714" s="50" t="s">
        <v>62</v>
      </c>
      <c r="H4714" s="66">
        <v>12005.999</v>
      </c>
      <c r="I4714" s="66">
        <v>12207.999</v>
      </c>
      <c r="J4714" s="66">
        <v>24214</v>
      </c>
      <c r="K4714" s="66">
        <v>7752</v>
      </c>
      <c r="L4714" s="66">
        <v>7384</v>
      </c>
      <c r="M4714" s="66">
        <v>33</v>
      </c>
      <c r="N4714" s="66">
        <v>15169</v>
      </c>
      <c r="O4714" s="66">
        <v>3819</v>
      </c>
      <c r="P4714" s="66">
        <v>3308</v>
      </c>
      <c r="Q4714" s="66">
        <v>17</v>
      </c>
      <c r="R4714" s="73">
        <v>7144</v>
      </c>
      <c r="S4714" s="130">
        <f>IFERROR(Table1[[#This Row],[Female Voters]]/Table1[[#This Row],[Female Population]],"0.0%")</f>
        <v>0.64567721519883514</v>
      </c>
      <c r="T4714" s="130">
        <f>IFERROR(Table1[[#This Row],[Male Voters]]/Table1[[#This Row],[Male Population]],"0.0%")</f>
        <v>0.60484932870653085</v>
      </c>
      <c r="U4714" s="130">
        <f>IFERROR(Table1[[#This Row],[Total Voters]]/Table1[[#This Row],[Total Population]],"0.0%")</f>
        <v>0.62645576938960934</v>
      </c>
      <c r="V4714" s="130">
        <f>IFERROR(Table1[[#This Row],[Female Ballots]]/Table1[[#This Row],[Female Population]],"0.0%")</f>
        <v>0.31809098101707323</v>
      </c>
      <c r="W4714" s="130">
        <f>IFERROR(Table1[[#This Row],[Male Ballots]]/Table1[[#This Row],[Male Population]],"0.0%")</f>
        <v>0.27096987802833211</v>
      </c>
      <c r="X4714" s="130">
        <f>IFERROR(Table1[[#This Row],[Total Ballots]]/Table1[[#This Row],[Total Population]],"0.0%")</f>
        <v>0.2950359296274882</v>
      </c>
      <c r="Y4714" s="24">
        <f>Table1[[#This Row],[Female Ballots]]/Table1[[#This Row],[Female Voters]]</f>
        <v>0.49264705882352944</v>
      </c>
      <c r="Z4714" s="24">
        <f>Table1[[#This Row],[Male Ballots]]/Table1[[#This Row],[Male Voters]]</f>
        <v>0.44799566630552545</v>
      </c>
      <c r="AA4714" s="24">
        <f>Table1[[#This Row],[Total Ballots]]/Table1[[#This Row],[Total Voters]]</f>
        <v>0.47096051156964863</v>
      </c>
    </row>
    <row r="4715" spans="1:27" s="12" customFormat="1" x14ac:dyDescent="0.35">
      <c r="A4715" s="43" t="s">
        <v>43</v>
      </c>
      <c r="B4715" s="44">
        <v>2018</v>
      </c>
      <c r="C4715" s="17" t="s">
        <v>82</v>
      </c>
      <c r="D4715" s="44" t="s">
        <v>70</v>
      </c>
      <c r="E4715" s="45" t="s">
        <v>73</v>
      </c>
      <c r="F4715" s="49" t="s">
        <v>78</v>
      </c>
      <c r="G4715" s="50" t="s">
        <v>63</v>
      </c>
      <c r="H4715" s="66">
        <v>19674.999</v>
      </c>
      <c r="I4715" s="66">
        <v>19432.998</v>
      </c>
      <c r="J4715" s="66">
        <v>39108</v>
      </c>
      <c r="K4715" s="66">
        <v>14932</v>
      </c>
      <c r="L4715" s="66">
        <v>13729</v>
      </c>
      <c r="M4715" s="66">
        <v>7</v>
      </c>
      <c r="N4715" s="66">
        <v>28668</v>
      </c>
      <c r="O4715" s="66">
        <v>7860</v>
      </c>
      <c r="P4715" s="66">
        <v>6587</v>
      </c>
      <c r="Q4715" s="66">
        <v>6</v>
      </c>
      <c r="R4715" s="73">
        <v>14453</v>
      </c>
      <c r="S4715" s="130">
        <f>IFERROR(Table1[[#This Row],[Female Voters]]/Table1[[#This Row],[Female Population]],"0.0%")</f>
        <v>0.75893269422783705</v>
      </c>
      <c r="T4715" s="130">
        <f>IFERROR(Table1[[#This Row],[Male Voters]]/Table1[[#This Row],[Male Population]],"0.0%")</f>
        <v>0.7064787430122722</v>
      </c>
      <c r="U4715" s="130">
        <f>IFERROR(Table1[[#This Row],[Total Voters]]/Table1[[#This Row],[Total Population]],"0.0%")</f>
        <v>0.73304694691623196</v>
      </c>
      <c r="V4715" s="130">
        <f>IFERROR(Table1[[#This Row],[Female Ballots]]/Table1[[#This Row],[Female Population]],"0.0%")</f>
        <v>0.39949176109233858</v>
      </c>
      <c r="W4715" s="130">
        <f>IFERROR(Table1[[#This Row],[Male Ballots]]/Table1[[#This Row],[Male Population]],"0.0%")</f>
        <v>0.33895953676319013</v>
      </c>
      <c r="X4715" s="130">
        <f>IFERROR(Table1[[#This Row],[Total Ballots]]/Table1[[#This Row],[Total Population]],"0.0%")</f>
        <v>0.36956632913981796</v>
      </c>
      <c r="Y4715" s="24">
        <f>Table1[[#This Row],[Female Ballots]]/Table1[[#This Row],[Female Voters]]</f>
        <v>0.52638628448968661</v>
      </c>
      <c r="Z4715" s="24">
        <f>Table1[[#This Row],[Male Ballots]]/Table1[[#This Row],[Male Voters]]</f>
        <v>0.47978731153033727</v>
      </c>
      <c r="AA4715" s="24">
        <f>Table1[[#This Row],[Total Ballots]]/Table1[[#This Row],[Total Voters]]</f>
        <v>0.50415096972233853</v>
      </c>
    </row>
    <row r="4716" spans="1:27" s="12" customFormat="1" x14ac:dyDescent="0.35">
      <c r="A4716" s="43" t="s">
        <v>43</v>
      </c>
      <c r="B4716" s="44">
        <v>2018</v>
      </c>
      <c r="C4716" s="17" t="s">
        <v>82</v>
      </c>
      <c r="D4716" s="44" t="s">
        <v>70</v>
      </c>
      <c r="E4716" s="45" t="s">
        <v>73</v>
      </c>
      <c r="F4716" s="49" t="s">
        <v>78</v>
      </c>
      <c r="G4716" s="50" t="s">
        <v>64</v>
      </c>
      <c r="H4716" s="66">
        <v>19703.999</v>
      </c>
      <c r="I4716" s="66">
        <v>19065.998</v>
      </c>
      <c r="J4716" s="66">
        <v>38770</v>
      </c>
      <c r="K4716" s="66">
        <v>15862</v>
      </c>
      <c r="L4716" s="66">
        <v>14701</v>
      </c>
      <c r="M4716" s="66">
        <v>7</v>
      </c>
      <c r="N4716" s="66">
        <v>30570</v>
      </c>
      <c r="O4716" s="66">
        <v>9865</v>
      </c>
      <c r="P4716" s="66">
        <v>8808</v>
      </c>
      <c r="Q4716" s="66">
        <v>5</v>
      </c>
      <c r="R4716" s="73">
        <v>18678</v>
      </c>
      <c r="S4716" s="130">
        <f>IFERROR(Table1[[#This Row],[Female Voters]]/Table1[[#This Row],[Female Population]],"0.0%")</f>
        <v>0.80501425116799896</v>
      </c>
      <c r="T4716" s="130">
        <f>IFERROR(Table1[[#This Row],[Male Voters]]/Table1[[#This Row],[Male Population]],"0.0%")</f>
        <v>0.77105850949947652</v>
      </c>
      <c r="U4716" s="130">
        <f>IFERROR(Table1[[#This Row],[Total Voters]]/Table1[[#This Row],[Total Population]],"0.0%")</f>
        <v>0.78849625999484141</v>
      </c>
      <c r="V4716" s="130">
        <f>IFERROR(Table1[[#This Row],[Female Ballots]]/Table1[[#This Row],[Female Population]],"0.0%")</f>
        <v>0.50065978992386262</v>
      </c>
      <c r="W4716" s="130">
        <f>IFERROR(Table1[[#This Row],[Male Ballots]]/Table1[[#This Row],[Male Population]],"0.0%")</f>
        <v>0.4619742433624508</v>
      </c>
      <c r="X4716" s="130">
        <f>IFERROR(Table1[[#This Row],[Total Ballots]]/Table1[[#This Row],[Total Population]],"0.0%")</f>
        <v>0.48176425070931134</v>
      </c>
      <c r="Y4716" s="24">
        <f>Table1[[#This Row],[Female Ballots]]/Table1[[#This Row],[Female Voters]]</f>
        <v>0.62192661707224817</v>
      </c>
      <c r="Z4716" s="24">
        <f>Table1[[#This Row],[Male Ballots]]/Table1[[#This Row],[Male Voters]]</f>
        <v>0.59914291544792875</v>
      </c>
      <c r="AA4716" s="24">
        <f>Table1[[#This Row],[Total Ballots]]/Table1[[#This Row],[Total Voters]]</f>
        <v>0.61099116781158003</v>
      </c>
    </row>
    <row r="4717" spans="1:27" s="12" customFormat="1" x14ac:dyDescent="0.35">
      <c r="A4717" s="43" t="s">
        <v>43</v>
      </c>
      <c r="B4717" s="44">
        <v>2018</v>
      </c>
      <c r="C4717" s="17" t="s">
        <v>82</v>
      </c>
      <c r="D4717" s="44" t="s">
        <v>70</v>
      </c>
      <c r="E4717" s="45" t="s">
        <v>73</v>
      </c>
      <c r="F4717" s="49" t="s">
        <v>78</v>
      </c>
      <c r="G4717" s="50" t="s">
        <v>65</v>
      </c>
      <c r="H4717" s="66">
        <v>18055.999</v>
      </c>
      <c r="I4717" s="66">
        <v>17203</v>
      </c>
      <c r="J4717" s="66">
        <v>35259</v>
      </c>
      <c r="K4717" s="66">
        <v>14860</v>
      </c>
      <c r="L4717" s="66">
        <v>13819</v>
      </c>
      <c r="M4717" s="66">
        <v>7</v>
      </c>
      <c r="N4717" s="66">
        <v>28686</v>
      </c>
      <c r="O4717" s="66">
        <v>10415</v>
      </c>
      <c r="P4717" s="66">
        <v>9612</v>
      </c>
      <c r="Q4717" s="66">
        <v>7</v>
      </c>
      <c r="R4717" s="73">
        <v>20034</v>
      </c>
      <c r="S4717" s="130">
        <f>IFERROR(Table1[[#This Row],[Female Voters]]/Table1[[#This Row],[Female Population]],"0.0%")</f>
        <v>0.82299517185396387</v>
      </c>
      <c r="T4717" s="130">
        <f>IFERROR(Table1[[#This Row],[Male Voters]]/Table1[[#This Row],[Male Population]],"0.0%")</f>
        <v>0.8032901238156136</v>
      </c>
      <c r="U4717" s="130">
        <f>IFERROR(Table1[[#This Row],[Total Voters]]/Table1[[#This Row],[Total Population]],"0.0%")</f>
        <v>0.81357951161405595</v>
      </c>
      <c r="V4717" s="130">
        <f>IFERROR(Table1[[#This Row],[Female Ballots]]/Table1[[#This Row],[Female Population]],"0.0%")</f>
        <v>0.576816602615009</v>
      </c>
      <c r="W4717" s="130">
        <f>IFERROR(Table1[[#This Row],[Male Ballots]]/Table1[[#This Row],[Male Population]],"0.0%")</f>
        <v>0.55873975469394876</v>
      </c>
      <c r="X4717" s="130">
        <f>IFERROR(Table1[[#This Row],[Total Ballots]]/Table1[[#This Row],[Total Population]],"0.0%")</f>
        <v>0.56819535437760571</v>
      </c>
      <c r="Y4717" s="24">
        <f>Table1[[#This Row],[Female Ballots]]/Table1[[#This Row],[Female Voters]]</f>
        <v>0.70087483176312249</v>
      </c>
      <c r="Z4717" s="24">
        <f>Table1[[#This Row],[Male Ballots]]/Table1[[#This Row],[Male Voters]]</f>
        <v>0.69556407844272383</v>
      </c>
      <c r="AA4717" s="24">
        <f>Table1[[#This Row],[Total Ballots]]/Table1[[#This Row],[Total Voters]]</f>
        <v>0.69838945827232801</v>
      </c>
    </row>
    <row r="4718" spans="1:27" s="12" customFormat="1" x14ac:dyDescent="0.35">
      <c r="A4718" s="43" t="s">
        <v>43</v>
      </c>
      <c r="B4718" s="44">
        <v>2018</v>
      </c>
      <c r="C4718" s="17" t="s">
        <v>82</v>
      </c>
      <c r="D4718" s="44" t="s">
        <v>70</v>
      </c>
      <c r="E4718" s="45" t="s">
        <v>73</v>
      </c>
      <c r="F4718" s="49" t="s">
        <v>78</v>
      </c>
      <c r="G4718" s="50" t="s">
        <v>66</v>
      </c>
      <c r="H4718" s="66">
        <v>19513</v>
      </c>
      <c r="I4718" s="66">
        <v>17259</v>
      </c>
      <c r="J4718" s="66">
        <v>36772</v>
      </c>
      <c r="K4718" s="66">
        <v>17705</v>
      </c>
      <c r="L4718" s="66">
        <v>14946</v>
      </c>
      <c r="M4718" s="66">
        <v>4</v>
      </c>
      <c r="N4718" s="66">
        <v>32655</v>
      </c>
      <c r="O4718" s="66">
        <v>14157</v>
      </c>
      <c r="P4718" s="66">
        <v>11911</v>
      </c>
      <c r="Q4718" s="66">
        <v>3</v>
      </c>
      <c r="R4718" s="73">
        <v>26071</v>
      </c>
      <c r="S4718" s="130">
        <f>IFERROR(Table1[[#This Row],[Female Voters]]/Table1[[#This Row],[Female Population]],"0.0%")</f>
        <v>0.90734382206733977</v>
      </c>
      <c r="T4718" s="130">
        <f>IFERROR(Table1[[#This Row],[Male Voters]]/Table1[[#This Row],[Male Population]],"0.0%")</f>
        <v>0.8659829654093516</v>
      </c>
      <c r="U4718" s="130">
        <f>IFERROR(Table1[[#This Row],[Total Voters]]/Table1[[#This Row],[Total Population]],"0.0%")</f>
        <v>0.88803981290112044</v>
      </c>
      <c r="V4718" s="130">
        <f>IFERROR(Table1[[#This Row],[Female Ballots]]/Table1[[#This Row],[Female Population]],"0.0%")</f>
        <v>0.72551632245169884</v>
      </c>
      <c r="W4718" s="130">
        <f>IFERROR(Table1[[#This Row],[Male Ballots]]/Table1[[#This Row],[Male Population]],"0.0%")</f>
        <v>0.69013268439654674</v>
      </c>
      <c r="X4718" s="130">
        <f>IFERROR(Table1[[#This Row],[Total Ballots]]/Table1[[#This Row],[Total Population]],"0.0%")</f>
        <v>0.70899053627760256</v>
      </c>
      <c r="Y4718" s="24">
        <f>Table1[[#This Row],[Female Ballots]]/Table1[[#This Row],[Female Voters]]</f>
        <v>0.79960463146003957</v>
      </c>
      <c r="Z4718" s="24">
        <f>Table1[[#This Row],[Male Ballots]]/Table1[[#This Row],[Male Voters]]</f>
        <v>0.79693563495249564</v>
      </c>
      <c r="AA4718" s="24">
        <f>Table1[[#This Row],[Total Ballots]]/Table1[[#This Row],[Total Voters]]</f>
        <v>0.79837697136732511</v>
      </c>
    </row>
    <row r="4719" spans="1:27" s="12" customFormat="1" x14ac:dyDescent="0.35">
      <c r="A4719" s="43" t="s">
        <v>43</v>
      </c>
      <c r="B4719" s="44">
        <v>2018</v>
      </c>
      <c r="C4719" s="17" t="s">
        <v>82</v>
      </c>
      <c r="D4719" s="44" t="s">
        <v>70</v>
      </c>
      <c r="E4719" s="45" t="s">
        <v>73</v>
      </c>
      <c r="F4719" s="49" t="s">
        <v>78</v>
      </c>
      <c r="G4719" s="50" t="s">
        <v>67</v>
      </c>
      <c r="H4719" s="66">
        <v>27452</v>
      </c>
      <c r="I4719" s="66">
        <v>22029</v>
      </c>
      <c r="J4719" s="66">
        <v>49481.002999999997</v>
      </c>
      <c r="K4719" s="66">
        <v>24803</v>
      </c>
      <c r="L4719" s="66">
        <v>20695</v>
      </c>
      <c r="M4719" s="66">
        <v>7</v>
      </c>
      <c r="N4719" s="66">
        <v>45505</v>
      </c>
      <c r="O4719" s="66">
        <v>21120</v>
      </c>
      <c r="P4719" s="66">
        <v>18177</v>
      </c>
      <c r="Q4719" s="66">
        <v>5</v>
      </c>
      <c r="R4719" s="73">
        <v>39302</v>
      </c>
      <c r="S4719" s="130">
        <f>IFERROR(Table1[[#This Row],[Female Voters]]/Table1[[#This Row],[Female Population]],"0.0%")</f>
        <v>0.90350429841177327</v>
      </c>
      <c r="T4719" s="130">
        <f>IFERROR(Table1[[#This Row],[Male Voters]]/Table1[[#This Row],[Male Population]],"0.0%")</f>
        <v>0.93944346089245989</v>
      </c>
      <c r="U4719" s="130">
        <f>IFERROR(Table1[[#This Row],[Total Voters]]/Table1[[#This Row],[Total Population]],"0.0%")</f>
        <v>0.91964586894085398</v>
      </c>
      <c r="V4719" s="130">
        <f>IFERROR(Table1[[#This Row],[Female Ballots]]/Table1[[#This Row],[Female Population]],"0.0%")</f>
        <v>0.76934285297974647</v>
      </c>
      <c r="W4719" s="130">
        <f>IFERROR(Table1[[#This Row],[Male Ballots]]/Table1[[#This Row],[Male Population]],"0.0%")</f>
        <v>0.82513958872395476</v>
      </c>
      <c r="X4719" s="130">
        <f>IFERROR(Table1[[#This Row],[Total Ballots]]/Table1[[#This Row],[Total Population]],"0.0%")</f>
        <v>0.79428462676878242</v>
      </c>
      <c r="Y4719" s="24">
        <f>Table1[[#This Row],[Female Ballots]]/Table1[[#This Row],[Female Voters]]</f>
        <v>0.85150989799621013</v>
      </c>
      <c r="Z4719" s="24">
        <f>Table1[[#This Row],[Male Ballots]]/Table1[[#This Row],[Male Voters]]</f>
        <v>0.87832809857453487</v>
      </c>
      <c r="AA4719" s="24">
        <f>Table1[[#This Row],[Total Ballots]]/Table1[[#This Row],[Total Voters]]</f>
        <v>0.86368530930666965</v>
      </c>
    </row>
    <row r="4720" spans="1:27" s="12" customFormat="1" x14ac:dyDescent="0.35">
      <c r="A4720" s="43" t="s">
        <v>26</v>
      </c>
      <c r="B4720" s="44">
        <v>2018</v>
      </c>
      <c r="C4720" s="17" t="s">
        <v>82</v>
      </c>
      <c r="D4720" s="44"/>
      <c r="E4720" s="45" t="s">
        <v>73</v>
      </c>
      <c r="F4720" s="49" t="s">
        <v>78</v>
      </c>
      <c r="G4720" s="50" t="s">
        <v>79</v>
      </c>
      <c r="H4720" s="66">
        <v>1791.82438</v>
      </c>
      <c r="I4720" s="66">
        <v>1753.8205000000003</v>
      </c>
      <c r="J4720" s="66">
        <v>3545.6449600000001</v>
      </c>
      <c r="K4720" s="66">
        <v>1561</v>
      </c>
      <c r="L4720" s="66">
        <v>1534</v>
      </c>
      <c r="M4720" s="66"/>
      <c r="N4720" s="66">
        <v>3095</v>
      </c>
      <c r="O4720" s="66">
        <v>1280</v>
      </c>
      <c r="P4720" s="66">
        <v>1211</v>
      </c>
      <c r="Q4720" s="66"/>
      <c r="R4720" s="73">
        <v>2491</v>
      </c>
      <c r="S4720" s="130">
        <f>IFERROR(Table1[[#This Row],[Female Voters]]/Table1[[#This Row],[Female Population]],"0.0%")</f>
        <v>0.87117912749909121</v>
      </c>
      <c r="T4720" s="130">
        <f>IFERROR(Table1[[#This Row],[Male Voters]]/Table1[[#This Row],[Male Population]],"0.0%")</f>
        <v>0.87466191665566673</v>
      </c>
      <c r="U4720" s="130">
        <f>IFERROR(Table1[[#This Row],[Total Voters]]/Table1[[#This Row],[Total Population]],"0.0%")</f>
        <v>0.87290183730070925</v>
      </c>
      <c r="V4720" s="130">
        <f>IFERROR(Table1[[#This Row],[Female Ballots]]/Table1[[#This Row],[Female Population]],"0.0%")</f>
        <v>0.71435572274108694</v>
      </c>
      <c r="W4720" s="130">
        <f>IFERROR(Table1[[#This Row],[Male Ballots]]/Table1[[#This Row],[Male Population]],"0.0%")</f>
        <v>0.69049255610822191</v>
      </c>
      <c r="X4720" s="130">
        <f>IFERROR(Table1[[#This Row],[Total Ballots]]/Table1[[#This Row],[Total Population]],"0.0%")</f>
        <v>0.7025520118630264</v>
      </c>
      <c r="Y4720" s="24">
        <f>Table1[[#This Row],[Female Ballots]]/Table1[[#This Row],[Female Voters]]</f>
        <v>0.81998718770019219</v>
      </c>
      <c r="Z4720" s="24">
        <f>Table1[[#This Row],[Male Ballots]]/Table1[[#This Row],[Male Voters]]</f>
        <v>0.78943937418513688</v>
      </c>
      <c r="AA4720" s="24">
        <f>Table1[[#This Row],[Total Ballots]]/Table1[[#This Row],[Total Voters]]</f>
        <v>0.80484652665589662</v>
      </c>
    </row>
    <row r="4721" spans="1:27" s="12" customFormat="1" x14ac:dyDescent="0.35">
      <c r="A4721" s="43" t="s">
        <v>26</v>
      </c>
      <c r="B4721" s="44">
        <v>2018</v>
      </c>
      <c r="C4721" s="17" t="s">
        <v>82</v>
      </c>
      <c r="D4721" s="44"/>
      <c r="E4721" s="45" t="s">
        <v>73</v>
      </c>
      <c r="F4721" s="49" t="s">
        <v>78</v>
      </c>
      <c r="G4721" s="50" t="s">
        <v>62</v>
      </c>
      <c r="H4721" s="66">
        <v>111.05183</v>
      </c>
      <c r="I4721" s="66">
        <v>100.04631999999999</v>
      </c>
      <c r="J4721" s="66">
        <v>211.09816999999998</v>
      </c>
      <c r="K4721" s="66">
        <v>99</v>
      </c>
      <c r="L4721" s="66">
        <v>83</v>
      </c>
      <c r="M4721" s="66"/>
      <c r="N4721" s="66">
        <v>182</v>
      </c>
      <c r="O4721" s="66">
        <v>54</v>
      </c>
      <c r="P4721" s="66">
        <v>40</v>
      </c>
      <c r="Q4721" s="66"/>
      <c r="R4721" s="73">
        <v>94</v>
      </c>
      <c r="S4721" s="130">
        <f>IFERROR(Table1[[#This Row],[Female Voters]]/Table1[[#This Row],[Female Population]],"0.0%")</f>
        <v>0.89147562899233634</v>
      </c>
      <c r="T4721" s="130">
        <f>IFERROR(Table1[[#This Row],[Male Voters]]/Table1[[#This Row],[Male Population]],"0.0%")</f>
        <v>0.82961572199757072</v>
      </c>
      <c r="U4721" s="130">
        <f>IFERROR(Table1[[#This Row],[Total Voters]]/Table1[[#This Row],[Total Population]],"0.0%")</f>
        <v>0.86215811345024929</v>
      </c>
      <c r="V4721" s="130">
        <f>IFERROR(Table1[[#This Row],[Female Ballots]]/Table1[[#This Row],[Female Population]],"0.0%")</f>
        <v>0.48625943399581983</v>
      </c>
      <c r="W4721" s="130">
        <f>IFERROR(Table1[[#This Row],[Male Ballots]]/Table1[[#This Row],[Male Population]],"0.0%")</f>
        <v>0.39981480578196182</v>
      </c>
      <c r="X4721" s="130">
        <f>IFERROR(Table1[[#This Row],[Total Ballots]]/Table1[[#This Row],[Total Population]],"0.0%")</f>
        <v>0.4452904541995793</v>
      </c>
      <c r="Y4721" s="24">
        <f>Table1[[#This Row],[Female Ballots]]/Table1[[#This Row],[Female Voters]]</f>
        <v>0.54545454545454541</v>
      </c>
      <c r="Z4721" s="24">
        <f>Table1[[#This Row],[Male Ballots]]/Table1[[#This Row],[Male Voters]]</f>
        <v>0.48192771084337349</v>
      </c>
      <c r="AA4721" s="24">
        <f>Table1[[#This Row],[Total Ballots]]/Table1[[#This Row],[Total Voters]]</f>
        <v>0.51648351648351654</v>
      </c>
    </row>
    <row r="4722" spans="1:27" s="12" customFormat="1" x14ac:dyDescent="0.35">
      <c r="A4722" s="43" t="s">
        <v>26</v>
      </c>
      <c r="B4722" s="44">
        <v>2018</v>
      </c>
      <c r="C4722" s="17" t="s">
        <v>82</v>
      </c>
      <c r="D4722" s="44"/>
      <c r="E4722" s="45" t="s">
        <v>73</v>
      </c>
      <c r="F4722" s="49" t="s">
        <v>78</v>
      </c>
      <c r="G4722" s="50" t="s">
        <v>63</v>
      </c>
      <c r="H4722" s="66">
        <v>173.06351000000001</v>
      </c>
      <c r="I4722" s="66">
        <v>167.07820000000001</v>
      </c>
      <c r="J4722" s="66">
        <v>340.14170000000001</v>
      </c>
      <c r="K4722" s="66">
        <v>154</v>
      </c>
      <c r="L4722" s="66">
        <v>152</v>
      </c>
      <c r="M4722" s="66"/>
      <c r="N4722" s="66">
        <v>306</v>
      </c>
      <c r="O4722" s="66">
        <v>85</v>
      </c>
      <c r="P4722" s="66">
        <v>75</v>
      </c>
      <c r="Q4722" s="66"/>
      <c r="R4722" s="73">
        <v>160</v>
      </c>
      <c r="S4722" s="130">
        <f>IFERROR(Table1[[#This Row],[Female Voters]]/Table1[[#This Row],[Female Population]],"0.0%")</f>
        <v>0.88984673892260702</v>
      </c>
      <c r="T4722" s="130">
        <f>IFERROR(Table1[[#This Row],[Male Voters]]/Table1[[#This Row],[Male Population]],"0.0%")</f>
        <v>0.90975363632119566</v>
      </c>
      <c r="U4722" s="130">
        <f>IFERROR(Table1[[#This Row],[Total Voters]]/Table1[[#This Row],[Total Population]],"0.0%")</f>
        <v>0.89962506802312092</v>
      </c>
      <c r="V4722" s="130">
        <f>IFERROR(Table1[[#This Row],[Female Ballots]]/Table1[[#This Row],[Female Population]],"0.0%")</f>
        <v>0.49114917408065972</v>
      </c>
      <c r="W4722" s="130">
        <f>IFERROR(Table1[[#This Row],[Male Ballots]]/Table1[[#This Row],[Male Population]],"0.0%")</f>
        <v>0.44889159686901103</v>
      </c>
      <c r="X4722" s="130">
        <f>IFERROR(Table1[[#This Row],[Total Ballots]]/Table1[[#This Row],[Total Population]],"0.0%")</f>
        <v>0.47039219243039004</v>
      </c>
      <c r="Y4722" s="24">
        <f>Table1[[#This Row],[Female Ballots]]/Table1[[#This Row],[Female Voters]]</f>
        <v>0.55194805194805197</v>
      </c>
      <c r="Z4722" s="24">
        <f>Table1[[#This Row],[Male Ballots]]/Table1[[#This Row],[Male Voters]]</f>
        <v>0.49342105263157893</v>
      </c>
      <c r="AA4722" s="24">
        <f>Table1[[#This Row],[Total Ballots]]/Table1[[#This Row],[Total Voters]]</f>
        <v>0.52287581699346408</v>
      </c>
    </row>
    <row r="4723" spans="1:27" s="12" customFormat="1" x14ac:dyDescent="0.35">
      <c r="A4723" s="43" t="s">
        <v>26</v>
      </c>
      <c r="B4723" s="44">
        <v>2018</v>
      </c>
      <c r="C4723" s="17" t="s">
        <v>82</v>
      </c>
      <c r="D4723" s="44"/>
      <c r="E4723" s="45" t="s">
        <v>73</v>
      </c>
      <c r="F4723" s="49" t="s">
        <v>78</v>
      </c>
      <c r="G4723" s="50" t="s">
        <v>64</v>
      </c>
      <c r="H4723" s="66">
        <v>196.09435999999999</v>
      </c>
      <c r="I4723" s="66">
        <v>201.09384</v>
      </c>
      <c r="J4723" s="66">
        <v>397.18819999999999</v>
      </c>
      <c r="K4723" s="66">
        <v>160</v>
      </c>
      <c r="L4723" s="66">
        <v>151</v>
      </c>
      <c r="M4723" s="66"/>
      <c r="N4723" s="66">
        <v>311</v>
      </c>
      <c r="O4723" s="66">
        <v>120</v>
      </c>
      <c r="P4723" s="66">
        <v>105</v>
      </c>
      <c r="Q4723" s="66"/>
      <c r="R4723" s="73">
        <v>225</v>
      </c>
      <c r="S4723" s="130">
        <f>IFERROR(Table1[[#This Row],[Female Voters]]/Table1[[#This Row],[Female Population]],"0.0%")</f>
        <v>0.8159337168085814</v>
      </c>
      <c r="T4723" s="130">
        <f>IFERROR(Table1[[#This Row],[Male Voters]]/Table1[[#This Row],[Male Population]],"0.0%")</f>
        <v>0.7508932148294547</v>
      </c>
      <c r="U4723" s="130">
        <f>IFERROR(Table1[[#This Row],[Total Voters]]/Table1[[#This Row],[Total Population]],"0.0%")</f>
        <v>0.78300412751436221</v>
      </c>
      <c r="V4723" s="130">
        <f>IFERROR(Table1[[#This Row],[Female Ballots]]/Table1[[#This Row],[Female Population]],"0.0%")</f>
        <v>0.61195028760643599</v>
      </c>
      <c r="W4723" s="130">
        <f>IFERROR(Table1[[#This Row],[Male Ballots]]/Table1[[#This Row],[Male Population]],"0.0%")</f>
        <v>0.52214428845756788</v>
      </c>
      <c r="X4723" s="130">
        <f>IFERROR(Table1[[#This Row],[Total Ballots]]/Table1[[#This Row],[Total Population]],"0.0%")</f>
        <v>0.56648208582228776</v>
      </c>
      <c r="Y4723" s="24">
        <f>Table1[[#This Row],[Female Ballots]]/Table1[[#This Row],[Female Voters]]</f>
        <v>0.75</v>
      </c>
      <c r="Z4723" s="24">
        <f>Table1[[#This Row],[Male Ballots]]/Table1[[#This Row],[Male Voters]]</f>
        <v>0.69536423841059603</v>
      </c>
      <c r="AA4723" s="24">
        <f>Table1[[#This Row],[Total Ballots]]/Table1[[#This Row],[Total Voters]]</f>
        <v>0.72347266881028938</v>
      </c>
    </row>
    <row r="4724" spans="1:27" s="12" customFormat="1" x14ac:dyDescent="0.35">
      <c r="A4724" s="43" t="s">
        <v>26</v>
      </c>
      <c r="B4724" s="44">
        <v>2018</v>
      </c>
      <c r="C4724" s="17" t="s">
        <v>82</v>
      </c>
      <c r="D4724" s="44"/>
      <c r="E4724" s="45" t="s">
        <v>73</v>
      </c>
      <c r="F4724" s="49" t="s">
        <v>78</v>
      </c>
      <c r="G4724" s="50" t="s">
        <v>65</v>
      </c>
      <c r="H4724" s="66">
        <v>278.12959999999998</v>
      </c>
      <c r="I4724" s="66">
        <v>272.1277</v>
      </c>
      <c r="J4724" s="66">
        <v>550.25729999999999</v>
      </c>
      <c r="K4724" s="66">
        <v>215</v>
      </c>
      <c r="L4724" s="66">
        <v>207</v>
      </c>
      <c r="M4724" s="66"/>
      <c r="N4724" s="66">
        <v>422</v>
      </c>
      <c r="O4724" s="66">
        <v>185</v>
      </c>
      <c r="P4724" s="66">
        <v>168</v>
      </c>
      <c r="Q4724" s="66"/>
      <c r="R4724" s="73">
        <v>353</v>
      </c>
      <c r="S4724" s="130">
        <f>IFERROR(Table1[[#This Row],[Female Voters]]/Table1[[#This Row],[Female Population]],"0.0%")</f>
        <v>0.77302092262024613</v>
      </c>
      <c r="T4724" s="130">
        <f>IFERROR(Table1[[#This Row],[Male Voters]]/Table1[[#This Row],[Male Population]],"0.0%")</f>
        <v>0.76067228731216996</v>
      </c>
      <c r="U4724" s="130">
        <f>IFERROR(Table1[[#This Row],[Total Voters]]/Table1[[#This Row],[Total Population]],"0.0%")</f>
        <v>0.76691395098256765</v>
      </c>
      <c r="V4724" s="130">
        <f>IFERROR(Table1[[#This Row],[Female Ballots]]/Table1[[#This Row],[Female Population]],"0.0%")</f>
        <v>0.66515753806858391</v>
      </c>
      <c r="W4724" s="130">
        <f>IFERROR(Table1[[#This Row],[Male Ballots]]/Table1[[#This Row],[Male Population]],"0.0%")</f>
        <v>0.61735721868813798</v>
      </c>
      <c r="X4724" s="130">
        <f>IFERROR(Table1[[#This Row],[Total Ballots]]/Table1[[#This Row],[Total Population]],"0.0%")</f>
        <v>0.64151806800200561</v>
      </c>
      <c r="Y4724" s="24">
        <f>Table1[[#This Row],[Female Ballots]]/Table1[[#This Row],[Female Voters]]</f>
        <v>0.86046511627906974</v>
      </c>
      <c r="Z4724" s="24">
        <f>Table1[[#This Row],[Male Ballots]]/Table1[[#This Row],[Male Voters]]</f>
        <v>0.81159420289855078</v>
      </c>
      <c r="AA4724" s="24">
        <f>Table1[[#This Row],[Total Ballots]]/Table1[[#This Row],[Total Voters]]</f>
        <v>0.8364928909952607</v>
      </c>
    </row>
    <row r="4725" spans="1:27" s="12" customFormat="1" x14ac:dyDescent="0.35">
      <c r="A4725" s="43" t="s">
        <v>26</v>
      </c>
      <c r="B4725" s="44">
        <v>2018</v>
      </c>
      <c r="C4725" s="17" t="s">
        <v>82</v>
      </c>
      <c r="D4725" s="44"/>
      <c r="E4725" s="45" t="s">
        <v>73</v>
      </c>
      <c r="F4725" s="49" t="s">
        <v>78</v>
      </c>
      <c r="G4725" s="50" t="s">
        <v>66</v>
      </c>
      <c r="H4725" s="66">
        <v>370.1737</v>
      </c>
      <c r="I4725" s="66">
        <v>365.17060000000004</v>
      </c>
      <c r="J4725" s="66">
        <v>735.34439999999995</v>
      </c>
      <c r="K4725" s="66">
        <v>314</v>
      </c>
      <c r="L4725" s="66">
        <v>304</v>
      </c>
      <c r="M4725" s="66"/>
      <c r="N4725" s="66">
        <v>618</v>
      </c>
      <c r="O4725" s="66">
        <v>271</v>
      </c>
      <c r="P4725" s="66">
        <v>250</v>
      </c>
      <c r="Q4725" s="66"/>
      <c r="R4725" s="73">
        <v>521</v>
      </c>
      <c r="S4725" s="130">
        <f>IFERROR(Table1[[#This Row],[Female Voters]]/Table1[[#This Row],[Female Population]],"0.0%")</f>
        <v>0.84825042946054785</v>
      </c>
      <c r="T4725" s="130">
        <f>IFERROR(Table1[[#This Row],[Male Voters]]/Table1[[#This Row],[Male Population]],"0.0%")</f>
        <v>0.83248760990068749</v>
      </c>
      <c r="U4725" s="130">
        <f>IFERROR(Table1[[#This Row],[Total Voters]]/Table1[[#This Row],[Total Population]],"0.0%")</f>
        <v>0.84042252854580801</v>
      </c>
      <c r="V4725" s="130">
        <f>IFERROR(Table1[[#This Row],[Female Ballots]]/Table1[[#This Row],[Female Population]],"0.0%")</f>
        <v>0.7320887464452499</v>
      </c>
      <c r="W4725" s="130">
        <f>IFERROR(Table1[[#This Row],[Male Ballots]]/Table1[[#This Row],[Male Population]],"0.0%")</f>
        <v>0.68461152129990743</v>
      </c>
      <c r="X4725" s="130">
        <f>IFERROR(Table1[[#This Row],[Total Ballots]]/Table1[[#This Row],[Total Population]],"0.0%")</f>
        <v>0.70851154914622327</v>
      </c>
      <c r="Y4725" s="24">
        <f>Table1[[#This Row],[Female Ballots]]/Table1[[#This Row],[Female Voters]]</f>
        <v>0.86305732484076436</v>
      </c>
      <c r="Z4725" s="24">
        <f>Table1[[#This Row],[Male Ballots]]/Table1[[#This Row],[Male Voters]]</f>
        <v>0.82236842105263153</v>
      </c>
      <c r="AA4725" s="24">
        <f>Table1[[#This Row],[Total Ballots]]/Table1[[#This Row],[Total Voters]]</f>
        <v>0.84304207119741104</v>
      </c>
    </row>
    <row r="4726" spans="1:27" s="12" customFormat="1" x14ac:dyDescent="0.35">
      <c r="A4726" s="43" t="s">
        <v>26</v>
      </c>
      <c r="B4726" s="44">
        <v>2018</v>
      </c>
      <c r="C4726" s="17" t="s">
        <v>82</v>
      </c>
      <c r="D4726" s="44"/>
      <c r="E4726" s="45" t="s">
        <v>73</v>
      </c>
      <c r="F4726" s="49" t="s">
        <v>78</v>
      </c>
      <c r="G4726" s="50" t="s">
        <v>67</v>
      </c>
      <c r="H4726" s="66">
        <v>663.31137999999999</v>
      </c>
      <c r="I4726" s="66">
        <v>648.30384000000004</v>
      </c>
      <c r="J4726" s="66">
        <v>1311.61519</v>
      </c>
      <c r="K4726" s="66">
        <v>619</v>
      </c>
      <c r="L4726" s="66">
        <v>637</v>
      </c>
      <c r="M4726" s="66"/>
      <c r="N4726" s="66">
        <v>1256</v>
      </c>
      <c r="O4726" s="66">
        <v>565</v>
      </c>
      <c r="P4726" s="66">
        <v>573</v>
      </c>
      <c r="Q4726" s="66"/>
      <c r="R4726" s="73">
        <v>1138</v>
      </c>
      <c r="S4726" s="130">
        <f>IFERROR(Table1[[#This Row],[Female Voters]]/Table1[[#This Row],[Female Population]],"0.0%")</f>
        <v>0.93319671373646573</v>
      </c>
      <c r="T4726" s="130">
        <f>IFERROR(Table1[[#This Row],[Male Voters]]/Table1[[#This Row],[Male Population]],"0.0%")</f>
        <v>0.98256397802610573</v>
      </c>
      <c r="U4726" s="130">
        <f>IFERROR(Table1[[#This Row],[Total Voters]]/Table1[[#This Row],[Total Population]],"0.0%")</f>
        <v>0.9575979369375861</v>
      </c>
      <c r="V4726" s="130">
        <f>IFERROR(Table1[[#This Row],[Female Ballots]]/Table1[[#This Row],[Female Population]],"0.0%")</f>
        <v>0.8517869842667255</v>
      </c>
      <c r="W4726" s="130">
        <f>IFERROR(Table1[[#This Row],[Male Ballots]]/Table1[[#This Row],[Male Population]],"0.0%")</f>
        <v>0.88384483423698368</v>
      </c>
      <c r="X4726" s="130">
        <f>IFERROR(Table1[[#This Row],[Total Ballots]]/Table1[[#This Row],[Total Population]],"0.0%")</f>
        <v>0.86763252566478744</v>
      </c>
      <c r="Y4726" s="24">
        <f>Table1[[#This Row],[Female Ballots]]/Table1[[#This Row],[Female Voters]]</f>
        <v>0.91276252019386106</v>
      </c>
      <c r="Z4726" s="24">
        <f>Table1[[#This Row],[Male Ballots]]/Table1[[#This Row],[Male Voters]]</f>
        <v>0.89952904238618525</v>
      </c>
      <c r="AA4726" s="24">
        <f>Table1[[#This Row],[Total Ballots]]/Table1[[#This Row],[Total Voters]]</f>
        <v>0.9060509554140127</v>
      </c>
    </row>
    <row r="4727" spans="1:27" s="12" customFormat="1" x14ac:dyDescent="0.35">
      <c r="A4727" s="43" t="s">
        <v>45</v>
      </c>
      <c r="B4727" s="44">
        <v>2018</v>
      </c>
      <c r="C4727" s="17" t="s">
        <v>82</v>
      </c>
      <c r="D4727" s="44"/>
      <c r="E4727" s="45" t="s">
        <v>73</v>
      </c>
      <c r="F4727" s="49" t="s">
        <v>78</v>
      </c>
      <c r="G4727" s="50" t="s">
        <v>79</v>
      </c>
      <c r="H4727" s="66">
        <v>23888.949800000002</v>
      </c>
      <c r="I4727" s="66">
        <v>24719.9872</v>
      </c>
      <c r="J4727" s="66">
        <v>48608.936999999998</v>
      </c>
      <c r="K4727" s="66">
        <v>18336</v>
      </c>
      <c r="L4727" s="66">
        <v>16463</v>
      </c>
      <c r="M4727" s="66">
        <v>2</v>
      </c>
      <c r="N4727" s="66">
        <v>34801</v>
      </c>
      <c r="O4727" s="66">
        <v>13840</v>
      </c>
      <c r="P4727" s="66">
        <v>12121</v>
      </c>
      <c r="Q4727" s="66">
        <v>2</v>
      </c>
      <c r="R4727" s="73">
        <v>25963</v>
      </c>
      <c r="S4727" s="130">
        <f>IFERROR(Table1[[#This Row],[Female Voters]]/Table1[[#This Row],[Female Population]],"0.0%")</f>
        <v>0.76755153129418852</v>
      </c>
      <c r="T4727" s="130">
        <f>IFERROR(Table1[[#This Row],[Male Voters]]/Table1[[#This Row],[Male Population]],"0.0%")</f>
        <v>0.66597930924494975</v>
      </c>
      <c r="U4727" s="130">
        <f>IFERROR(Table1[[#This Row],[Total Voters]]/Table1[[#This Row],[Total Population]],"0.0%")</f>
        <v>0.71593830574817963</v>
      </c>
      <c r="V4727" s="130">
        <f>IFERROR(Table1[[#This Row],[Female Ballots]]/Table1[[#This Row],[Female Population]],"0.0%")</f>
        <v>0.57934736000826614</v>
      </c>
      <c r="W4727" s="130">
        <f>IFERROR(Table1[[#This Row],[Male Ballots]]/Table1[[#This Row],[Male Population]],"0.0%")</f>
        <v>0.49033196910393223</v>
      </c>
      <c r="X4727" s="130">
        <f>IFERROR(Table1[[#This Row],[Total Ballots]]/Table1[[#This Row],[Total Population]],"0.0%")</f>
        <v>0.53411988828309498</v>
      </c>
      <c r="Y4727" s="24">
        <f>Table1[[#This Row],[Female Ballots]]/Table1[[#This Row],[Female Voters]]</f>
        <v>0.75479930191972078</v>
      </c>
      <c r="Z4727" s="24">
        <f>Table1[[#This Row],[Male Ballots]]/Table1[[#This Row],[Male Voters]]</f>
        <v>0.73625706128895096</v>
      </c>
      <c r="AA4727" s="24">
        <f>Table1[[#This Row],[Total Ballots]]/Table1[[#This Row],[Total Voters]]</f>
        <v>0.74604178040860891</v>
      </c>
    </row>
    <row r="4728" spans="1:27" s="12" customFormat="1" x14ac:dyDescent="0.35">
      <c r="A4728" s="43" t="s">
        <v>45</v>
      </c>
      <c r="B4728" s="44">
        <v>2018</v>
      </c>
      <c r="C4728" s="17" t="s">
        <v>82</v>
      </c>
      <c r="D4728" s="44"/>
      <c r="E4728" s="45" t="s">
        <v>73</v>
      </c>
      <c r="F4728" s="49" t="s">
        <v>78</v>
      </c>
      <c r="G4728" s="50" t="s">
        <v>62</v>
      </c>
      <c r="H4728" s="66">
        <v>3518.8582000000006</v>
      </c>
      <c r="I4728" s="66">
        <v>3800.8917000000001</v>
      </c>
      <c r="J4728" s="66">
        <v>7319.7489999999998</v>
      </c>
      <c r="K4728" s="66">
        <v>1799</v>
      </c>
      <c r="L4728" s="66">
        <v>1714</v>
      </c>
      <c r="M4728" s="66">
        <v>1</v>
      </c>
      <c r="N4728" s="66">
        <v>3514</v>
      </c>
      <c r="O4728" s="66">
        <v>1022</v>
      </c>
      <c r="P4728" s="66">
        <v>840</v>
      </c>
      <c r="Q4728" s="66">
        <v>1</v>
      </c>
      <c r="R4728" s="73">
        <v>1863</v>
      </c>
      <c r="S4728" s="130">
        <f>IFERROR(Table1[[#This Row],[Female Voters]]/Table1[[#This Row],[Female Population]],"0.0%")</f>
        <v>0.51124538067490177</v>
      </c>
      <c r="T4728" s="130">
        <f>IFERROR(Table1[[#This Row],[Male Voters]]/Table1[[#This Row],[Male Population]],"0.0%")</f>
        <v>0.45094681334908859</v>
      </c>
      <c r="U4728" s="130">
        <f>IFERROR(Table1[[#This Row],[Total Voters]]/Table1[[#This Row],[Total Population]],"0.0%")</f>
        <v>0.48007110626334321</v>
      </c>
      <c r="V4728" s="130">
        <f>IFERROR(Table1[[#This Row],[Female Ballots]]/Table1[[#This Row],[Female Population]],"0.0%")</f>
        <v>0.29043511898262903</v>
      </c>
      <c r="W4728" s="130">
        <f>IFERROR(Table1[[#This Row],[Male Ballots]]/Table1[[#This Row],[Male Population]],"0.0%")</f>
        <v>0.2210007720030539</v>
      </c>
      <c r="X4728" s="130">
        <f>IFERROR(Table1[[#This Row],[Total Ballots]]/Table1[[#This Row],[Total Population]],"0.0%")</f>
        <v>0.25451692400927955</v>
      </c>
      <c r="Y4728" s="24">
        <f>Table1[[#This Row],[Female Ballots]]/Table1[[#This Row],[Female Voters]]</f>
        <v>0.56809338521400776</v>
      </c>
      <c r="Z4728" s="24">
        <f>Table1[[#This Row],[Male Ballots]]/Table1[[#This Row],[Male Voters]]</f>
        <v>0.49008168028004667</v>
      </c>
      <c r="AA4728" s="24">
        <f>Table1[[#This Row],[Total Ballots]]/Table1[[#This Row],[Total Voters]]</f>
        <v>0.53016505406943659</v>
      </c>
    </row>
    <row r="4729" spans="1:27" s="12" customFormat="1" x14ac:dyDescent="0.35">
      <c r="A4729" s="43" t="s">
        <v>45</v>
      </c>
      <c r="B4729" s="44">
        <v>2018</v>
      </c>
      <c r="C4729" s="17" t="s">
        <v>82</v>
      </c>
      <c r="D4729" s="44"/>
      <c r="E4729" s="45" t="s">
        <v>73</v>
      </c>
      <c r="F4729" s="49" t="s">
        <v>78</v>
      </c>
      <c r="G4729" s="50" t="s">
        <v>63</v>
      </c>
      <c r="H4729" s="66">
        <v>3313.0140000000001</v>
      </c>
      <c r="I4729" s="66">
        <v>4209.0190000000002</v>
      </c>
      <c r="J4729" s="66">
        <v>7522.0329999999994</v>
      </c>
      <c r="K4729" s="66">
        <v>2614</v>
      </c>
      <c r="L4729" s="66">
        <v>2442</v>
      </c>
      <c r="M4729" s="66"/>
      <c r="N4729" s="66">
        <v>5056</v>
      </c>
      <c r="O4729" s="66">
        <v>1545</v>
      </c>
      <c r="P4729" s="66">
        <v>1320</v>
      </c>
      <c r="Q4729" s="66"/>
      <c r="R4729" s="73">
        <v>2865</v>
      </c>
      <c r="S4729" s="130">
        <f>IFERROR(Table1[[#This Row],[Female Voters]]/Table1[[#This Row],[Female Population]],"0.0%")</f>
        <v>0.7890096449939541</v>
      </c>
      <c r="T4729" s="130">
        <f>IFERROR(Table1[[#This Row],[Male Voters]]/Table1[[#This Row],[Male Population]],"0.0%")</f>
        <v>0.5801826981536552</v>
      </c>
      <c r="U4729" s="130">
        <f>IFERROR(Table1[[#This Row],[Total Voters]]/Table1[[#This Row],[Total Population]],"0.0%")</f>
        <v>0.67215871028483931</v>
      </c>
      <c r="V4729" s="130">
        <f>IFERROR(Table1[[#This Row],[Female Ballots]]/Table1[[#This Row],[Female Population]],"0.0%")</f>
        <v>0.46634273202588339</v>
      </c>
      <c r="W4729" s="130">
        <f>IFERROR(Table1[[#This Row],[Male Ballots]]/Table1[[#This Row],[Male Population]],"0.0%")</f>
        <v>0.31361226927224606</v>
      </c>
      <c r="X4729" s="130">
        <f>IFERROR(Table1[[#This Row],[Total Ballots]]/Table1[[#This Row],[Total Population]],"0.0%")</f>
        <v>0.38088107297588303</v>
      </c>
      <c r="Y4729" s="24">
        <f>Table1[[#This Row],[Female Ballots]]/Table1[[#This Row],[Female Voters]]</f>
        <v>0.59104820198928842</v>
      </c>
      <c r="Z4729" s="24">
        <f>Table1[[#This Row],[Male Ballots]]/Table1[[#This Row],[Male Voters]]</f>
        <v>0.54054054054054057</v>
      </c>
      <c r="AA4729" s="24">
        <f>Table1[[#This Row],[Total Ballots]]/Table1[[#This Row],[Total Voters]]</f>
        <v>0.56665348101265822</v>
      </c>
    </row>
    <row r="4730" spans="1:27" s="12" customFormat="1" x14ac:dyDescent="0.35">
      <c r="A4730" s="43" t="s">
        <v>45</v>
      </c>
      <c r="B4730" s="44">
        <v>2018</v>
      </c>
      <c r="C4730" s="17" t="s">
        <v>82</v>
      </c>
      <c r="D4730" s="44"/>
      <c r="E4730" s="45" t="s">
        <v>73</v>
      </c>
      <c r="F4730" s="49" t="s">
        <v>78</v>
      </c>
      <c r="G4730" s="50" t="s">
        <v>64</v>
      </c>
      <c r="H4730" s="66">
        <v>3426.0129999999999</v>
      </c>
      <c r="I4730" s="66">
        <v>3947.02</v>
      </c>
      <c r="J4730" s="66">
        <v>7373.0329999999994</v>
      </c>
      <c r="K4730" s="66">
        <v>2547</v>
      </c>
      <c r="L4730" s="66">
        <v>2324</v>
      </c>
      <c r="M4730" s="66"/>
      <c r="N4730" s="66">
        <v>4871</v>
      </c>
      <c r="O4730" s="66">
        <v>1816</v>
      </c>
      <c r="P4730" s="66">
        <v>1607</v>
      </c>
      <c r="Q4730" s="66"/>
      <c r="R4730" s="73">
        <v>3423</v>
      </c>
      <c r="S4730" s="130">
        <f>IFERROR(Table1[[#This Row],[Female Voters]]/Table1[[#This Row],[Female Population]],"0.0%")</f>
        <v>0.74342975347729268</v>
      </c>
      <c r="T4730" s="130">
        <f>IFERROR(Table1[[#This Row],[Male Voters]]/Table1[[#This Row],[Male Population]],"0.0%")</f>
        <v>0.58879863795977727</v>
      </c>
      <c r="U4730" s="130">
        <f>IFERROR(Table1[[#This Row],[Total Voters]]/Table1[[#This Row],[Total Population]],"0.0%")</f>
        <v>0.66065077967235475</v>
      </c>
      <c r="V4730" s="130">
        <f>IFERROR(Table1[[#This Row],[Female Ballots]]/Table1[[#This Row],[Female Population]],"0.0%")</f>
        <v>0.53006220350010347</v>
      </c>
      <c r="W4730" s="130">
        <f>IFERROR(Table1[[#This Row],[Male Ballots]]/Table1[[#This Row],[Male Population]],"0.0%")</f>
        <v>0.40714260378716094</v>
      </c>
      <c r="X4730" s="130">
        <f>IFERROR(Table1[[#This Row],[Total Ballots]]/Table1[[#This Row],[Total Population]],"0.0%")</f>
        <v>0.46425941671493948</v>
      </c>
      <c r="Y4730" s="24">
        <f>Table1[[#This Row],[Female Ballots]]/Table1[[#This Row],[Female Voters]]</f>
        <v>0.71299568119356105</v>
      </c>
      <c r="Z4730" s="24">
        <f>Table1[[#This Row],[Male Ballots]]/Table1[[#This Row],[Male Voters]]</f>
        <v>0.69148020654044751</v>
      </c>
      <c r="AA4730" s="24">
        <f>Table1[[#This Row],[Total Ballots]]/Table1[[#This Row],[Total Voters]]</f>
        <v>0.70273044549373842</v>
      </c>
    </row>
    <row r="4731" spans="1:27" s="12" customFormat="1" x14ac:dyDescent="0.35">
      <c r="A4731" s="43" t="s">
        <v>45</v>
      </c>
      <c r="B4731" s="44">
        <v>2018</v>
      </c>
      <c r="C4731" s="17" t="s">
        <v>82</v>
      </c>
      <c r="D4731" s="44"/>
      <c r="E4731" s="45" t="s">
        <v>73</v>
      </c>
      <c r="F4731" s="49" t="s">
        <v>78</v>
      </c>
      <c r="G4731" s="50" t="s">
        <v>65</v>
      </c>
      <c r="H4731" s="66">
        <v>3391.0120000000002</v>
      </c>
      <c r="I4731" s="66">
        <v>3625.0129999999999</v>
      </c>
      <c r="J4731" s="66">
        <v>7016.0259999999998</v>
      </c>
      <c r="K4731" s="66">
        <v>2598</v>
      </c>
      <c r="L4731" s="66">
        <v>2366</v>
      </c>
      <c r="M4731" s="66"/>
      <c r="N4731" s="66">
        <v>4964</v>
      </c>
      <c r="O4731" s="66">
        <v>1965</v>
      </c>
      <c r="P4731" s="66">
        <v>1756</v>
      </c>
      <c r="Q4731" s="66"/>
      <c r="R4731" s="73">
        <v>3721</v>
      </c>
      <c r="S4731" s="130">
        <f>IFERROR(Table1[[#This Row],[Female Voters]]/Table1[[#This Row],[Female Population]],"0.0%")</f>
        <v>0.76614296852974861</v>
      </c>
      <c r="T4731" s="130">
        <f>IFERROR(Table1[[#This Row],[Male Voters]]/Table1[[#This Row],[Male Population]],"0.0%")</f>
        <v>0.65268731450066531</v>
      </c>
      <c r="U4731" s="130">
        <f>IFERROR(Table1[[#This Row],[Total Voters]]/Table1[[#This Row],[Total Population]],"0.0%")</f>
        <v>0.70752303369457303</v>
      </c>
      <c r="V4731" s="130">
        <f>IFERROR(Table1[[#This Row],[Female Ballots]]/Table1[[#This Row],[Female Population]],"0.0%")</f>
        <v>0.57947303046996002</v>
      </c>
      <c r="W4731" s="130">
        <f>IFERROR(Table1[[#This Row],[Male Ballots]]/Table1[[#This Row],[Male Population]],"0.0%")</f>
        <v>0.48441205590159264</v>
      </c>
      <c r="X4731" s="130">
        <f>IFERROR(Table1[[#This Row],[Total Ballots]]/Table1[[#This Row],[Total Population]],"0.0%")</f>
        <v>0.53035721361351851</v>
      </c>
      <c r="Y4731" s="24">
        <f>Table1[[#This Row],[Female Ballots]]/Table1[[#This Row],[Female Voters]]</f>
        <v>0.75635103926097003</v>
      </c>
      <c r="Z4731" s="24">
        <f>Table1[[#This Row],[Male Ballots]]/Table1[[#This Row],[Male Voters]]</f>
        <v>0.74218089602704984</v>
      </c>
      <c r="AA4731" s="24">
        <f>Table1[[#This Row],[Total Ballots]]/Table1[[#This Row],[Total Voters]]</f>
        <v>0.74959709911361805</v>
      </c>
    </row>
    <row r="4732" spans="1:27" s="12" customFormat="1" x14ac:dyDescent="0.35">
      <c r="A4732" s="43" t="s">
        <v>45</v>
      </c>
      <c r="B4732" s="44">
        <v>2018</v>
      </c>
      <c r="C4732" s="17" t="s">
        <v>82</v>
      </c>
      <c r="D4732" s="44"/>
      <c r="E4732" s="45" t="s">
        <v>73</v>
      </c>
      <c r="F4732" s="49" t="s">
        <v>78</v>
      </c>
      <c r="G4732" s="50" t="s">
        <v>66</v>
      </c>
      <c r="H4732" s="66">
        <v>3897.0129999999999</v>
      </c>
      <c r="I4732" s="66">
        <v>3813.0140000000001</v>
      </c>
      <c r="J4732" s="66">
        <v>7710.0259999999998</v>
      </c>
      <c r="K4732" s="66">
        <v>3422</v>
      </c>
      <c r="L4732" s="66">
        <v>3015</v>
      </c>
      <c r="M4732" s="66">
        <v>1</v>
      </c>
      <c r="N4732" s="66">
        <v>6438</v>
      </c>
      <c r="O4732" s="66">
        <v>2888</v>
      </c>
      <c r="P4732" s="66">
        <v>2484</v>
      </c>
      <c r="Q4732" s="66">
        <v>1</v>
      </c>
      <c r="R4732" s="73">
        <v>5373</v>
      </c>
      <c r="S4732" s="130">
        <f>IFERROR(Table1[[#This Row],[Female Voters]]/Table1[[#This Row],[Female Population]],"0.0%")</f>
        <v>0.87810843843733655</v>
      </c>
      <c r="T4732" s="130">
        <f>IFERROR(Table1[[#This Row],[Male Voters]]/Table1[[#This Row],[Male Population]],"0.0%")</f>
        <v>0.79071306845450862</v>
      </c>
      <c r="U4732" s="130">
        <f>IFERROR(Table1[[#This Row],[Total Voters]]/Table1[[#This Row],[Total Population]],"0.0%")</f>
        <v>0.83501663937320059</v>
      </c>
      <c r="V4732" s="130">
        <f>IFERROR(Table1[[#This Row],[Female Ballots]]/Table1[[#This Row],[Female Population]],"0.0%")</f>
        <v>0.74108041210024189</v>
      </c>
      <c r="W4732" s="130">
        <f>IFERROR(Table1[[#This Row],[Male Ballots]]/Table1[[#This Row],[Male Population]],"0.0%")</f>
        <v>0.65145315490580413</v>
      </c>
      <c r="X4732" s="130">
        <f>IFERROR(Table1[[#This Row],[Total Ballots]]/Table1[[#This Row],[Total Population]],"0.0%")</f>
        <v>0.69688480946756859</v>
      </c>
      <c r="Y4732" s="24">
        <f>Table1[[#This Row],[Female Ballots]]/Table1[[#This Row],[Female Voters]]</f>
        <v>0.84395090590298072</v>
      </c>
      <c r="Z4732" s="24">
        <f>Table1[[#This Row],[Male Ballots]]/Table1[[#This Row],[Male Voters]]</f>
        <v>0.82388059701492533</v>
      </c>
      <c r="AA4732" s="24">
        <f>Table1[[#This Row],[Total Ballots]]/Table1[[#This Row],[Total Voters]]</f>
        <v>0.83457595526561046</v>
      </c>
    </row>
    <row r="4733" spans="1:27" s="12" customFormat="1" x14ac:dyDescent="0.35">
      <c r="A4733" s="43" t="s">
        <v>45</v>
      </c>
      <c r="B4733" s="44">
        <v>2018</v>
      </c>
      <c r="C4733" s="17" t="s">
        <v>82</v>
      </c>
      <c r="D4733" s="44"/>
      <c r="E4733" s="45" t="s">
        <v>73</v>
      </c>
      <c r="F4733" s="49" t="s">
        <v>78</v>
      </c>
      <c r="G4733" s="50" t="s">
        <v>67</v>
      </c>
      <c r="H4733" s="66">
        <v>6343.0396000000001</v>
      </c>
      <c r="I4733" s="66">
        <v>5325.0295000000006</v>
      </c>
      <c r="J4733" s="66">
        <v>11668.07</v>
      </c>
      <c r="K4733" s="66">
        <v>5356</v>
      </c>
      <c r="L4733" s="66">
        <v>4602</v>
      </c>
      <c r="M4733" s="66"/>
      <c r="N4733" s="66">
        <v>9958</v>
      </c>
      <c r="O4733" s="66">
        <v>4604</v>
      </c>
      <c r="P4733" s="66">
        <v>4114</v>
      </c>
      <c r="Q4733" s="66"/>
      <c r="R4733" s="73">
        <v>8718</v>
      </c>
      <c r="S4733" s="130">
        <f>IFERROR(Table1[[#This Row],[Female Voters]]/Table1[[#This Row],[Female Population]],"0.0%")</f>
        <v>0.84439012488586707</v>
      </c>
      <c r="T4733" s="130">
        <f>IFERROR(Table1[[#This Row],[Male Voters]]/Table1[[#This Row],[Male Population]],"0.0%")</f>
        <v>0.86422056441189654</v>
      </c>
      <c r="U4733" s="130">
        <f>IFERROR(Table1[[#This Row],[Total Voters]]/Table1[[#This Row],[Total Population]],"0.0%")</f>
        <v>0.85344020047874247</v>
      </c>
      <c r="V4733" s="130">
        <f>IFERROR(Table1[[#This Row],[Female Ballots]]/Table1[[#This Row],[Female Population]],"0.0%")</f>
        <v>0.72583497665693275</v>
      </c>
      <c r="W4733" s="130">
        <f>IFERROR(Table1[[#This Row],[Male Ballots]]/Table1[[#This Row],[Male Population]],"0.0%")</f>
        <v>0.77257787961550251</v>
      </c>
      <c r="X4733" s="130">
        <f>IFERROR(Table1[[#This Row],[Total Ballots]]/Table1[[#This Row],[Total Population]],"0.0%")</f>
        <v>0.74716726930846322</v>
      </c>
      <c r="Y4733" s="24">
        <f>Table1[[#This Row],[Female Ballots]]/Table1[[#This Row],[Female Voters]]</f>
        <v>0.85959671396564596</v>
      </c>
      <c r="Z4733" s="24">
        <f>Table1[[#This Row],[Male Ballots]]/Table1[[#This Row],[Male Voters]]</f>
        <v>0.89395914819643629</v>
      </c>
      <c r="AA4733" s="24">
        <f>Table1[[#This Row],[Total Ballots]]/Table1[[#This Row],[Total Voters]]</f>
        <v>0.8754770034143402</v>
      </c>
    </row>
    <row r="4734" spans="1:27" s="12" customFormat="1" x14ac:dyDescent="0.35">
      <c r="A4734" s="43" t="s">
        <v>35</v>
      </c>
      <c r="B4734" s="44">
        <v>2018</v>
      </c>
      <c r="C4734" s="17" t="s">
        <v>82</v>
      </c>
      <c r="D4734" s="44"/>
      <c r="E4734" s="35" t="s">
        <v>73</v>
      </c>
      <c r="F4734" s="49" t="s">
        <v>78</v>
      </c>
      <c r="G4734" s="50" t="s">
        <v>79</v>
      </c>
      <c r="H4734" s="66">
        <v>90264.965000000011</v>
      </c>
      <c r="I4734" s="66">
        <v>85825.972000000009</v>
      </c>
      <c r="J4734" s="66">
        <v>176090.92600000001</v>
      </c>
      <c r="K4734" s="66">
        <v>74771</v>
      </c>
      <c r="L4734" s="66">
        <v>68326</v>
      </c>
      <c r="M4734" s="66">
        <v>12</v>
      </c>
      <c r="N4734" s="66">
        <v>143109</v>
      </c>
      <c r="O4734" s="66">
        <v>58402</v>
      </c>
      <c r="P4734" s="66">
        <v>51529</v>
      </c>
      <c r="Q4734" s="66">
        <v>6</v>
      </c>
      <c r="R4734" s="73">
        <v>109937</v>
      </c>
      <c r="S4734" s="130">
        <f>IFERROR(Table1[[#This Row],[Female Voters]]/Table1[[#This Row],[Female Population]],"0.0%")</f>
        <v>0.82835017993969184</v>
      </c>
      <c r="T4734" s="130">
        <f>IFERROR(Table1[[#This Row],[Male Voters]]/Table1[[#This Row],[Male Population]],"0.0%")</f>
        <v>0.79609934391421744</v>
      </c>
      <c r="U4734" s="130">
        <f>IFERROR(Table1[[#This Row],[Total Voters]]/Table1[[#This Row],[Total Population]],"0.0%")</f>
        <v>0.81269945732467774</v>
      </c>
      <c r="V4734" s="130">
        <f>IFERROR(Table1[[#This Row],[Female Ballots]]/Table1[[#This Row],[Female Population]],"0.0%")</f>
        <v>0.64700628865252419</v>
      </c>
      <c r="W4734" s="130">
        <f>IFERROR(Table1[[#This Row],[Male Ballots]]/Table1[[#This Row],[Male Population]],"0.0%")</f>
        <v>0.60038935533407056</v>
      </c>
      <c r="X4734" s="130">
        <f>IFERROR(Table1[[#This Row],[Total Ballots]]/Table1[[#This Row],[Total Population]],"0.0%")</f>
        <v>0.62431950638955691</v>
      </c>
      <c r="Y4734" s="24">
        <f>Table1[[#This Row],[Female Ballots]]/Table1[[#This Row],[Female Voters]]</f>
        <v>0.78107822551523987</v>
      </c>
      <c r="Z4734" s="24">
        <f>Table1[[#This Row],[Male Ballots]]/Table1[[#This Row],[Male Voters]]</f>
        <v>0.75416386148757431</v>
      </c>
      <c r="AA4734" s="24">
        <f>Table1[[#This Row],[Total Ballots]]/Table1[[#This Row],[Total Voters]]</f>
        <v>0.76820465519289494</v>
      </c>
    </row>
    <row r="4735" spans="1:27" s="12" customFormat="1" x14ac:dyDescent="0.35">
      <c r="A4735" s="43" t="s">
        <v>35</v>
      </c>
      <c r="B4735" s="44">
        <v>2018</v>
      </c>
      <c r="C4735" s="17" t="s">
        <v>82</v>
      </c>
      <c r="D4735" s="44"/>
      <c r="E4735" s="35" t="s">
        <v>73</v>
      </c>
      <c r="F4735" s="49" t="s">
        <v>78</v>
      </c>
      <c r="G4735" s="50" t="s">
        <v>62</v>
      </c>
      <c r="H4735" s="66">
        <v>14465.949999999999</v>
      </c>
      <c r="I4735" s="66">
        <v>13822.964</v>
      </c>
      <c r="J4735" s="66">
        <v>28288.914000000001</v>
      </c>
      <c r="K4735" s="66">
        <v>9133</v>
      </c>
      <c r="L4735" s="66">
        <v>7660</v>
      </c>
      <c r="M4735" s="66">
        <v>4</v>
      </c>
      <c r="N4735" s="66">
        <v>16797</v>
      </c>
      <c r="O4735" s="66">
        <v>6197</v>
      </c>
      <c r="P4735" s="66">
        <v>4486</v>
      </c>
      <c r="Q4735" s="66">
        <v>1</v>
      </c>
      <c r="R4735" s="73">
        <v>10684</v>
      </c>
      <c r="S4735" s="130">
        <f>IFERROR(Table1[[#This Row],[Female Voters]]/Table1[[#This Row],[Female Population]],"0.0%")</f>
        <v>0.63134464034508631</v>
      </c>
      <c r="T4735" s="130">
        <f>IFERROR(Table1[[#This Row],[Male Voters]]/Table1[[#This Row],[Male Population]],"0.0%")</f>
        <v>0.5541503255018243</v>
      </c>
      <c r="U4735" s="130">
        <f>IFERROR(Table1[[#This Row],[Total Voters]]/Table1[[#This Row],[Total Population]],"0.0%")</f>
        <v>0.59376616578494312</v>
      </c>
      <c r="V4735" s="130">
        <f>IFERROR(Table1[[#This Row],[Female Ballots]]/Table1[[#This Row],[Female Population]],"0.0%")</f>
        <v>0.42838527715082664</v>
      </c>
      <c r="W4735" s="130">
        <f>IFERROR(Table1[[#This Row],[Male Ballots]]/Table1[[#This Row],[Male Population]],"0.0%")</f>
        <v>0.32453242300276552</v>
      </c>
      <c r="X4735" s="130">
        <f>IFERROR(Table1[[#This Row],[Total Ballots]]/Table1[[#This Row],[Total Population]],"0.0%")</f>
        <v>0.37767444872574463</v>
      </c>
      <c r="Y4735" s="24">
        <f>Table1[[#This Row],[Female Ballots]]/Table1[[#This Row],[Female Voters]]</f>
        <v>0.67852841344574621</v>
      </c>
      <c r="Z4735" s="24">
        <f>Table1[[#This Row],[Male Ballots]]/Table1[[#This Row],[Male Voters]]</f>
        <v>0.58563968668407307</v>
      </c>
      <c r="AA4735" s="24">
        <f>Table1[[#This Row],[Total Ballots]]/Table1[[#This Row],[Total Voters]]</f>
        <v>0.63606596416026673</v>
      </c>
    </row>
    <row r="4736" spans="1:27" s="12" customFormat="1" x14ac:dyDescent="0.35">
      <c r="A4736" s="43" t="s">
        <v>35</v>
      </c>
      <c r="B4736" s="44">
        <v>2018</v>
      </c>
      <c r="C4736" s="17" t="s">
        <v>82</v>
      </c>
      <c r="D4736" s="44"/>
      <c r="E4736" s="35" t="s">
        <v>73</v>
      </c>
      <c r="F4736" s="49" t="s">
        <v>78</v>
      </c>
      <c r="G4736" s="50" t="s">
        <v>63</v>
      </c>
      <c r="H4736" s="66">
        <v>14293.991</v>
      </c>
      <c r="I4736" s="66">
        <v>15246.987000000001</v>
      </c>
      <c r="J4736" s="66">
        <v>29540.97</v>
      </c>
      <c r="K4736" s="66">
        <v>12003</v>
      </c>
      <c r="L4736" s="66">
        <v>11677</v>
      </c>
      <c r="M4736" s="66">
        <v>4</v>
      </c>
      <c r="N4736" s="66">
        <v>23684</v>
      </c>
      <c r="O4736" s="66">
        <v>7891</v>
      </c>
      <c r="P4736" s="66">
        <v>7141</v>
      </c>
      <c r="Q4736" s="66">
        <v>2</v>
      </c>
      <c r="R4736" s="73">
        <v>15034</v>
      </c>
      <c r="S4736" s="130">
        <f>IFERROR(Table1[[#This Row],[Female Voters]]/Table1[[#This Row],[Female Population]],"0.0%")</f>
        <v>0.83972348940194519</v>
      </c>
      <c r="T4736" s="130">
        <f>IFERROR(Table1[[#This Row],[Male Voters]]/Table1[[#This Row],[Male Population]],"0.0%")</f>
        <v>0.76585623113602708</v>
      </c>
      <c r="U4736" s="130">
        <f>IFERROR(Table1[[#This Row],[Total Voters]]/Table1[[#This Row],[Total Population]],"0.0%")</f>
        <v>0.80173399857892269</v>
      </c>
      <c r="V4736" s="130">
        <f>IFERROR(Table1[[#This Row],[Female Ballots]]/Table1[[#This Row],[Female Population]],"0.0%")</f>
        <v>0.55205015869955421</v>
      </c>
      <c r="W4736" s="130">
        <f>IFERROR(Table1[[#This Row],[Male Ballots]]/Table1[[#This Row],[Male Population]],"0.0%")</f>
        <v>0.46835482971160136</v>
      </c>
      <c r="X4736" s="130">
        <f>IFERROR(Table1[[#This Row],[Total Ballots]]/Table1[[#This Row],[Total Population]],"0.0%")</f>
        <v>0.50892032319859504</v>
      </c>
      <c r="Y4736" s="24">
        <f>Table1[[#This Row],[Female Ballots]]/Table1[[#This Row],[Female Voters]]</f>
        <v>0.65741897858868614</v>
      </c>
      <c r="Z4736" s="24">
        <f>Table1[[#This Row],[Male Ballots]]/Table1[[#This Row],[Male Voters]]</f>
        <v>0.61154406097456537</v>
      </c>
      <c r="AA4736" s="24">
        <f>Table1[[#This Row],[Total Ballots]]/Table1[[#This Row],[Total Voters]]</f>
        <v>0.63477453132916739</v>
      </c>
    </row>
    <row r="4737" spans="1:27" s="12" customFormat="1" x14ac:dyDescent="0.35">
      <c r="A4737" s="43" t="s">
        <v>35</v>
      </c>
      <c r="B4737" s="44">
        <v>2018</v>
      </c>
      <c r="C4737" s="17" t="s">
        <v>82</v>
      </c>
      <c r="D4737" s="44"/>
      <c r="E4737" s="35" t="s">
        <v>73</v>
      </c>
      <c r="F4737" s="49" t="s">
        <v>78</v>
      </c>
      <c r="G4737" s="50" t="s">
        <v>64</v>
      </c>
      <c r="H4737" s="66">
        <v>13410.002</v>
      </c>
      <c r="I4737" s="66">
        <v>13457.002</v>
      </c>
      <c r="J4737" s="66">
        <v>26867</v>
      </c>
      <c r="K4737" s="66">
        <v>11094</v>
      </c>
      <c r="L4737" s="66">
        <v>10779</v>
      </c>
      <c r="M4737" s="66">
        <v>1</v>
      </c>
      <c r="N4737" s="66">
        <v>21874</v>
      </c>
      <c r="O4737" s="66">
        <v>8155</v>
      </c>
      <c r="P4737" s="66">
        <v>7688</v>
      </c>
      <c r="Q4737" s="66">
        <v>1</v>
      </c>
      <c r="R4737" s="73">
        <v>15844</v>
      </c>
      <c r="S4737" s="130">
        <f>IFERROR(Table1[[#This Row],[Female Voters]]/Table1[[#This Row],[Female Population]],"0.0%")</f>
        <v>0.82729294149247701</v>
      </c>
      <c r="T4737" s="130">
        <f>IFERROR(Table1[[#This Row],[Male Voters]]/Table1[[#This Row],[Male Population]],"0.0%")</f>
        <v>0.8009956452410425</v>
      </c>
      <c r="U4737" s="130">
        <f>IFERROR(Table1[[#This Row],[Total Voters]]/Table1[[#This Row],[Total Population]],"0.0%")</f>
        <v>0.81415863326757731</v>
      </c>
      <c r="V4737" s="130">
        <f>IFERROR(Table1[[#This Row],[Female Ballots]]/Table1[[#This Row],[Female Population]],"0.0%")</f>
        <v>0.60812817179296463</v>
      </c>
      <c r="W4737" s="130">
        <f>IFERROR(Table1[[#This Row],[Male Ballots]]/Table1[[#This Row],[Male Population]],"0.0%")</f>
        <v>0.57130109663355921</v>
      </c>
      <c r="X4737" s="130">
        <f>IFERROR(Table1[[#This Row],[Total Ballots]]/Table1[[#This Row],[Total Population]],"0.0%")</f>
        <v>0.58971973052443516</v>
      </c>
      <c r="Y4737" s="24">
        <f>Table1[[#This Row],[Female Ballots]]/Table1[[#This Row],[Female Voters]]</f>
        <v>0.73508202632053365</v>
      </c>
      <c r="Z4737" s="24">
        <f>Table1[[#This Row],[Male Ballots]]/Table1[[#This Row],[Male Voters]]</f>
        <v>0.71323870488913632</v>
      </c>
      <c r="AA4737" s="24">
        <f>Table1[[#This Row],[Total Ballots]]/Table1[[#This Row],[Total Voters]]</f>
        <v>0.72433025509737592</v>
      </c>
    </row>
    <row r="4738" spans="1:27" s="12" customFormat="1" x14ac:dyDescent="0.35">
      <c r="A4738" s="43" t="s">
        <v>35</v>
      </c>
      <c r="B4738" s="44">
        <v>2018</v>
      </c>
      <c r="C4738" s="17" t="s">
        <v>82</v>
      </c>
      <c r="D4738" s="44"/>
      <c r="E4738" s="35" t="s">
        <v>73</v>
      </c>
      <c r="F4738" s="49" t="s">
        <v>78</v>
      </c>
      <c r="G4738" s="50" t="s">
        <v>65</v>
      </c>
      <c r="H4738" s="66">
        <v>12836.005000000001</v>
      </c>
      <c r="I4738" s="66">
        <v>12391.004000000001</v>
      </c>
      <c r="J4738" s="66">
        <v>25227</v>
      </c>
      <c r="K4738" s="66">
        <v>10731</v>
      </c>
      <c r="L4738" s="66">
        <v>10015</v>
      </c>
      <c r="M4738" s="66">
        <v>1</v>
      </c>
      <c r="N4738" s="66">
        <v>20747</v>
      </c>
      <c r="O4738" s="66">
        <v>8457</v>
      </c>
      <c r="P4738" s="66">
        <v>7704</v>
      </c>
      <c r="Q4738" s="66">
        <v>1</v>
      </c>
      <c r="R4738" s="73">
        <v>16162</v>
      </c>
      <c r="S4738" s="130">
        <f>IFERROR(Table1[[#This Row],[Female Voters]]/Table1[[#This Row],[Female Population]],"0.0%")</f>
        <v>0.83600777656287917</v>
      </c>
      <c r="T4738" s="130">
        <f>IFERROR(Table1[[#This Row],[Male Voters]]/Table1[[#This Row],[Male Population]],"0.0%")</f>
        <v>0.80824766096435763</v>
      </c>
      <c r="U4738" s="130">
        <f>IFERROR(Table1[[#This Row],[Total Voters]]/Table1[[#This Row],[Total Population]],"0.0%")</f>
        <v>0.82241249454949061</v>
      </c>
      <c r="V4738" s="130">
        <f>IFERROR(Table1[[#This Row],[Female Ballots]]/Table1[[#This Row],[Female Population]],"0.0%")</f>
        <v>0.65884985242682592</v>
      </c>
      <c r="W4738" s="130">
        <f>IFERROR(Table1[[#This Row],[Male Ballots]]/Table1[[#This Row],[Male Population]],"0.0%")</f>
        <v>0.62174138592804906</v>
      </c>
      <c r="X4738" s="130">
        <f>IFERROR(Table1[[#This Row],[Total Ballots]]/Table1[[#This Row],[Total Population]],"0.0%")</f>
        <v>0.64066278193998494</v>
      </c>
      <c r="Y4738" s="24">
        <f>Table1[[#This Row],[Female Ballots]]/Table1[[#This Row],[Female Voters]]</f>
        <v>0.78809057869723231</v>
      </c>
      <c r="Z4738" s="24">
        <f>Table1[[#This Row],[Male Ballots]]/Table1[[#This Row],[Male Voters]]</f>
        <v>0.76924613080379434</v>
      </c>
      <c r="AA4738" s="24">
        <f>Table1[[#This Row],[Total Ballots]]/Table1[[#This Row],[Total Voters]]</f>
        <v>0.77900419337735571</v>
      </c>
    </row>
    <row r="4739" spans="1:27" s="12" customFormat="1" x14ac:dyDescent="0.35">
      <c r="A4739" s="43" t="s">
        <v>35</v>
      </c>
      <c r="B4739" s="44">
        <v>2018</v>
      </c>
      <c r="C4739" s="17" t="s">
        <v>82</v>
      </c>
      <c r="D4739" s="44"/>
      <c r="E4739" s="35" t="s">
        <v>73</v>
      </c>
      <c r="F4739" s="49" t="s">
        <v>78</v>
      </c>
      <c r="G4739" s="50" t="s">
        <v>66</v>
      </c>
      <c r="H4739" s="66">
        <v>14324.008</v>
      </c>
      <c r="I4739" s="66">
        <v>13086.005999999999</v>
      </c>
      <c r="J4739" s="66">
        <v>27410.02</v>
      </c>
      <c r="K4739" s="66">
        <v>12728</v>
      </c>
      <c r="L4739" s="66">
        <v>11303</v>
      </c>
      <c r="M4739" s="66">
        <v>1</v>
      </c>
      <c r="N4739" s="66">
        <v>24032</v>
      </c>
      <c r="O4739" s="66">
        <v>10827</v>
      </c>
      <c r="P4739" s="66">
        <v>9399</v>
      </c>
      <c r="Q4739" s="66"/>
      <c r="R4739" s="73">
        <v>20226</v>
      </c>
      <c r="S4739" s="130">
        <f>IFERROR(Table1[[#This Row],[Female Voters]]/Table1[[#This Row],[Female Population]],"0.0%")</f>
        <v>0.88857811305327394</v>
      </c>
      <c r="T4739" s="130">
        <f>IFERROR(Table1[[#This Row],[Male Voters]]/Table1[[#This Row],[Male Population]],"0.0%")</f>
        <v>0.86374712039716328</v>
      </c>
      <c r="U4739" s="130">
        <f>IFERROR(Table1[[#This Row],[Total Voters]]/Table1[[#This Row],[Total Population]],"0.0%")</f>
        <v>0.87675966672041827</v>
      </c>
      <c r="V4739" s="130">
        <f>IFERROR(Table1[[#This Row],[Female Ballots]]/Table1[[#This Row],[Female Population]],"0.0%")</f>
        <v>0.75586386156723728</v>
      </c>
      <c r="W4739" s="130">
        <f>IFERROR(Table1[[#This Row],[Male Ballots]]/Table1[[#This Row],[Male Population]],"0.0%")</f>
        <v>0.71824818053728545</v>
      </c>
      <c r="X4739" s="130">
        <f>IFERROR(Table1[[#This Row],[Total Ballots]]/Table1[[#This Row],[Total Population]],"0.0%")</f>
        <v>0.73790533534816827</v>
      </c>
      <c r="Y4739" s="24">
        <f>Table1[[#This Row],[Female Ballots]]/Table1[[#This Row],[Female Voters]]</f>
        <v>0.85064424890006285</v>
      </c>
      <c r="Z4739" s="24">
        <f>Table1[[#This Row],[Male Ballots]]/Table1[[#This Row],[Male Voters]]</f>
        <v>0.83154914624435994</v>
      </c>
      <c r="AA4739" s="24">
        <f>Table1[[#This Row],[Total Ballots]]/Table1[[#This Row],[Total Voters]]</f>
        <v>0.8416278295605859</v>
      </c>
    </row>
    <row r="4740" spans="1:27" s="12" customFormat="1" x14ac:dyDescent="0.35">
      <c r="A4740" s="43" t="s">
        <v>35</v>
      </c>
      <c r="B4740" s="44">
        <v>2018</v>
      </c>
      <c r="C4740" s="17" t="s">
        <v>82</v>
      </c>
      <c r="D4740" s="44"/>
      <c r="E4740" s="35" t="s">
        <v>73</v>
      </c>
      <c r="F4740" s="49" t="s">
        <v>78</v>
      </c>
      <c r="G4740" s="50" t="s">
        <v>67</v>
      </c>
      <c r="H4740" s="66">
        <v>20935.009000000002</v>
      </c>
      <c r="I4740" s="66">
        <v>17822.009000000002</v>
      </c>
      <c r="J4740" s="66">
        <v>38757.022000000004</v>
      </c>
      <c r="K4740" s="66">
        <v>19082</v>
      </c>
      <c r="L4740" s="66">
        <v>16892</v>
      </c>
      <c r="M4740" s="66">
        <v>1</v>
      </c>
      <c r="N4740" s="66">
        <v>35975</v>
      </c>
      <c r="O4740" s="66">
        <v>16875</v>
      </c>
      <c r="P4740" s="66">
        <v>15111</v>
      </c>
      <c r="Q4740" s="66">
        <v>1</v>
      </c>
      <c r="R4740" s="73">
        <v>31987</v>
      </c>
      <c r="S4740" s="130">
        <f>IFERROR(Table1[[#This Row],[Female Voters]]/Table1[[#This Row],[Female Population]],"0.0%")</f>
        <v>0.91148754700798063</v>
      </c>
      <c r="T4740" s="130">
        <f>IFERROR(Table1[[#This Row],[Male Voters]]/Table1[[#This Row],[Male Population]],"0.0%")</f>
        <v>0.94781682581352067</v>
      </c>
      <c r="U4740" s="130">
        <f>IFERROR(Table1[[#This Row],[Total Voters]]/Table1[[#This Row],[Total Population]],"0.0%")</f>
        <v>0.92821889153402948</v>
      </c>
      <c r="V4740" s="130">
        <f>IFERROR(Table1[[#This Row],[Female Ballots]]/Table1[[#This Row],[Female Population]],"0.0%")</f>
        <v>0.806066049458111</v>
      </c>
      <c r="W4740" s="130">
        <f>IFERROR(Table1[[#This Row],[Male Ballots]]/Table1[[#This Row],[Male Population]],"0.0%")</f>
        <v>0.84788420878925597</v>
      </c>
      <c r="X4740" s="130">
        <f>IFERROR(Table1[[#This Row],[Total Ballots]]/Table1[[#This Row],[Total Population]],"0.0%")</f>
        <v>0.82532140885334271</v>
      </c>
      <c r="Y4740" s="24">
        <f>Table1[[#This Row],[Female Ballots]]/Table1[[#This Row],[Female Voters]]</f>
        <v>0.8843412640184467</v>
      </c>
      <c r="Z4740" s="24">
        <f>Table1[[#This Row],[Male Ballots]]/Table1[[#This Row],[Male Voters]]</f>
        <v>0.89456547478096138</v>
      </c>
      <c r="AA4740" s="24">
        <f>Table1[[#This Row],[Total Ballots]]/Table1[[#This Row],[Total Voters]]</f>
        <v>0.88914523974982629</v>
      </c>
    </row>
    <row r="4741" spans="1:27" s="12" customFormat="1" x14ac:dyDescent="0.35">
      <c r="A4741" s="43" t="s">
        <v>57</v>
      </c>
      <c r="B4741" s="44">
        <v>2018</v>
      </c>
      <c r="C4741" s="17" t="s">
        <v>82</v>
      </c>
      <c r="D4741" s="44"/>
      <c r="E4741" s="45" t="s">
        <v>73</v>
      </c>
      <c r="F4741" s="49" t="s">
        <v>78</v>
      </c>
      <c r="G4741" s="50" t="s">
        <v>79</v>
      </c>
      <c r="H4741" s="66">
        <v>20017.034</v>
      </c>
      <c r="I4741" s="66">
        <v>19868.014299999999</v>
      </c>
      <c r="J4741" s="66">
        <v>39885.047200000001</v>
      </c>
      <c r="K4741" s="66">
        <v>12730</v>
      </c>
      <c r="L4741" s="66">
        <v>12030</v>
      </c>
      <c r="M4741" s="66">
        <v>388</v>
      </c>
      <c r="N4741" s="66">
        <v>25148</v>
      </c>
      <c r="O4741" s="66">
        <v>8948</v>
      </c>
      <c r="P4741" s="66">
        <v>8246</v>
      </c>
      <c r="Q4741" s="66">
        <v>224</v>
      </c>
      <c r="R4741" s="73">
        <v>17418</v>
      </c>
      <c r="S4741" s="130">
        <f>IFERROR(Table1[[#This Row],[Female Voters]]/Table1[[#This Row],[Female Population]],"0.0%")</f>
        <v>0.63595835426966851</v>
      </c>
      <c r="T4741" s="130">
        <f>IFERROR(Table1[[#This Row],[Male Voters]]/Table1[[#This Row],[Male Population]],"0.0%")</f>
        <v>0.60549583961191333</v>
      </c>
      <c r="U4741" s="130">
        <f>IFERROR(Table1[[#This Row],[Total Voters]]/Table1[[#This Row],[Total Population]],"0.0%")</f>
        <v>0.63051197793242175</v>
      </c>
      <c r="V4741" s="130">
        <f>IFERROR(Table1[[#This Row],[Female Ballots]]/Table1[[#This Row],[Female Population]],"0.0%")</f>
        <v>0.44701927368460281</v>
      </c>
      <c r="W4741" s="130">
        <f>IFERROR(Table1[[#This Row],[Male Ballots]]/Table1[[#This Row],[Male Population]],"0.0%")</f>
        <v>0.41503896038568888</v>
      </c>
      <c r="X4741" s="130">
        <f>IFERROR(Table1[[#This Row],[Total Ballots]]/Table1[[#This Row],[Total Population]],"0.0%")</f>
        <v>0.43670501159642605</v>
      </c>
      <c r="Y4741" s="24">
        <f>Table1[[#This Row],[Female Ballots]]/Table1[[#This Row],[Female Voters]]</f>
        <v>0.70290652003142184</v>
      </c>
      <c r="Z4741" s="24">
        <f>Table1[[#This Row],[Male Ballots]]/Table1[[#This Row],[Male Voters]]</f>
        <v>0.68545303408146296</v>
      </c>
      <c r="AA4741" s="24">
        <f>Table1[[#This Row],[Total Ballots]]/Table1[[#This Row],[Total Voters]]</f>
        <v>0.69261969142675361</v>
      </c>
    </row>
    <row r="4742" spans="1:27" s="12" customFormat="1" x14ac:dyDescent="0.35">
      <c r="A4742" s="43" t="s">
        <v>57</v>
      </c>
      <c r="B4742" s="44">
        <v>2018</v>
      </c>
      <c r="C4742" s="17" t="s">
        <v>82</v>
      </c>
      <c r="D4742" s="44"/>
      <c r="E4742" s="45" t="s">
        <v>73</v>
      </c>
      <c r="F4742" s="49" t="s">
        <v>78</v>
      </c>
      <c r="G4742" s="50" t="s">
        <v>62</v>
      </c>
      <c r="H4742" s="66">
        <v>8112.1264000000001</v>
      </c>
      <c r="I4742" s="66">
        <v>7839.0950000000003</v>
      </c>
      <c r="J4742" s="66">
        <v>15951.219000000001</v>
      </c>
      <c r="K4742" s="66">
        <v>2858</v>
      </c>
      <c r="L4742" s="66">
        <v>2427</v>
      </c>
      <c r="M4742" s="66">
        <v>175</v>
      </c>
      <c r="N4742" s="66">
        <v>5460</v>
      </c>
      <c r="O4742" s="66">
        <v>1490</v>
      </c>
      <c r="P4742" s="66">
        <v>1089</v>
      </c>
      <c r="Q4742" s="66">
        <v>69</v>
      </c>
      <c r="R4742" s="73">
        <v>2648</v>
      </c>
      <c r="S4742" s="130">
        <f>IFERROR(Table1[[#This Row],[Female Voters]]/Table1[[#This Row],[Female Population]],"0.0%")</f>
        <v>0.35231206456546338</v>
      </c>
      <c r="T4742" s="130">
        <f>IFERROR(Table1[[#This Row],[Male Voters]]/Table1[[#This Row],[Male Population]],"0.0%")</f>
        <v>0.30960206503429283</v>
      </c>
      <c r="U4742" s="130">
        <f>IFERROR(Table1[[#This Row],[Total Voters]]/Table1[[#This Row],[Total Population]],"0.0%")</f>
        <v>0.34229358897272988</v>
      </c>
      <c r="V4742" s="130">
        <f>IFERROR(Table1[[#This Row],[Female Ballots]]/Table1[[#This Row],[Female Population]],"0.0%")</f>
        <v>0.18367563897919539</v>
      </c>
      <c r="W4742" s="130">
        <f>IFERROR(Table1[[#This Row],[Male Ballots]]/Table1[[#This Row],[Male Population]],"0.0%")</f>
        <v>0.13891909716619075</v>
      </c>
      <c r="X4742" s="130">
        <f>IFERROR(Table1[[#This Row],[Total Ballots]]/Table1[[#This Row],[Total Population]],"0.0%")</f>
        <v>0.16600612153842284</v>
      </c>
      <c r="Y4742" s="24">
        <f>Table1[[#This Row],[Female Ballots]]/Table1[[#This Row],[Female Voters]]</f>
        <v>0.52134359692092369</v>
      </c>
      <c r="Z4742" s="24">
        <f>Table1[[#This Row],[Male Ballots]]/Table1[[#This Row],[Male Voters]]</f>
        <v>0.44870210135970334</v>
      </c>
      <c r="AA4742" s="24">
        <f>Table1[[#This Row],[Total Ballots]]/Table1[[#This Row],[Total Voters]]</f>
        <v>0.48498168498168498</v>
      </c>
    </row>
    <row r="4743" spans="1:27" s="12" customFormat="1" x14ac:dyDescent="0.35">
      <c r="A4743" s="43" t="s">
        <v>57</v>
      </c>
      <c r="B4743" s="44">
        <v>2018</v>
      </c>
      <c r="C4743" s="17" t="s">
        <v>82</v>
      </c>
      <c r="D4743" s="44"/>
      <c r="E4743" s="45" t="s">
        <v>73</v>
      </c>
      <c r="F4743" s="49" t="s">
        <v>78</v>
      </c>
      <c r="G4743" s="50" t="s">
        <v>63</v>
      </c>
      <c r="H4743" s="66">
        <v>3053.9650000000001</v>
      </c>
      <c r="I4743" s="66">
        <v>3524.9639999999999</v>
      </c>
      <c r="J4743" s="66">
        <v>6578.9290000000001</v>
      </c>
      <c r="K4743" s="66">
        <v>2323</v>
      </c>
      <c r="L4743" s="66">
        <v>2417</v>
      </c>
      <c r="M4743" s="66">
        <v>47</v>
      </c>
      <c r="N4743" s="66">
        <v>4787</v>
      </c>
      <c r="O4743" s="66">
        <v>1310</v>
      </c>
      <c r="P4743" s="66">
        <v>1282</v>
      </c>
      <c r="Q4743" s="66">
        <v>21</v>
      </c>
      <c r="R4743" s="73">
        <v>2613</v>
      </c>
      <c r="S4743" s="130">
        <f>IFERROR(Table1[[#This Row],[Female Voters]]/Table1[[#This Row],[Female Population]],"0.0%")</f>
        <v>0.76065049861409673</v>
      </c>
      <c r="T4743" s="130">
        <f>IFERROR(Table1[[#This Row],[Male Voters]]/Table1[[#This Row],[Male Population]],"0.0%")</f>
        <v>0.68568076156238755</v>
      </c>
      <c r="U4743" s="130">
        <f>IFERROR(Table1[[#This Row],[Total Voters]]/Table1[[#This Row],[Total Population]],"0.0%")</f>
        <v>0.72762603153187999</v>
      </c>
      <c r="V4743" s="130">
        <f>IFERROR(Table1[[#This Row],[Female Ballots]]/Table1[[#This Row],[Female Population]],"0.0%")</f>
        <v>0.42895056099202183</v>
      </c>
      <c r="W4743" s="130">
        <f>IFERROR(Table1[[#This Row],[Male Ballots]]/Table1[[#This Row],[Male Population]],"0.0%")</f>
        <v>0.36369165756019067</v>
      </c>
      <c r="X4743" s="130">
        <f>IFERROR(Table1[[#This Row],[Total Ballots]]/Table1[[#This Row],[Total Population]],"0.0%")</f>
        <v>0.39717710891848812</v>
      </c>
      <c r="Y4743" s="24">
        <f>Table1[[#This Row],[Female Ballots]]/Table1[[#This Row],[Female Voters]]</f>
        <v>0.56392595781317267</v>
      </c>
      <c r="Z4743" s="24">
        <f>Table1[[#This Row],[Male Ballots]]/Table1[[#This Row],[Male Voters]]</f>
        <v>0.53040959867604465</v>
      </c>
      <c r="AA4743" s="24">
        <f>Table1[[#This Row],[Total Ballots]]/Table1[[#This Row],[Total Voters]]</f>
        <v>0.54585335283058278</v>
      </c>
    </row>
    <row r="4744" spans="1:27" s="12" customFormat="1" x14ac:dyDescent="0.35">
      <c r="A4744" s="43" t="s">
        <v>57</v>
      </c>
      <c r="B4744" s="44">
        <v>2018</v>
      </c>
      <c r="C4744" s="17" t="s">
        <v>82</v>
      </c>
      <c r="D4744" s="44"/>
      <c r="E4744" s="45" t="s">
        <v>73</v>
      </c>
      <c r="F4744" s="49" t="s">
        <v>78</v>
      </c>
      <c r="G4744" s="50" t="s">
        <v>64</v>
      </c>
      <c r="H4744" s="66">
        <v>2045.9845</v>
      </c>
      <c r="I4744" s="66">
        <v>2097.9884000000002</v>
      </c>
      <c r="J4744" s="66">
        <v>4143.973</v>
      </c>
      <c r="K4744" s="66">
        <v>1628</v>
      </c>
      <c r="L4744" s="66">
        <v>1618</v>
      </c>
      <c r="M4744" s="66">
        <v>37</v>
      </c>
      <c r="N4744" s="66">
        <v>3283</v>
      </c>
      <c r="O4744" s="66">
        <v>1158</v>
      </c>
      <c r="P4744" s="66">
        <v>1119</v>
      </c>
      <c r="Q4744" s="66">
        <v>27</v>
      </c>
      <c r="R4744" s="73">
        <v>2304</v>
      </c>
      <c r="S4744" s="130">
        <f>IFERROR(Table1[[#This Row],[Female Voters]]/Table1[[#This Row],[Female Population]],"0.0%")</f>
        <v>0.79570495279900699</v>
      </c>
      <c r="T4744" s="130">
        <f>IFERROR(Table1[[#This Row],[Male Voters]]/Table1[[#This Row],[Male Population]],"0.0%")</f>
        <v>0.77121494094056953</v>
      </c>
      <c r="U4744" s="130">
        <f>IFERROR(Table1[[#This Row],[Total Voters]]/Table1[[#This Row],[Total Population]],"0.0%")</f>
        <v>0.79223489149181237</v>
      </c>
      <c r="V4744" s="130">
        <f>IFERROR(Table1[[#This Row],[Female Ballots]]/Table1[[#This Row],[Female Population]],"0.0%")</f>
        <v>0.5659866924700554</v>
      </c>
      <c r="W4744" s="130">
        <f>IFERROR(Table1[[#This Row],[Male Ballots]]/Table1[[#This Row],[Male Population]],"0.0%")</f>
        <v>0.53336805866038151</v>
      </c>
      <c r="X4744" s="130">
        <f>IFERROR(Table1[[#This Row],[Total Ballots]]/Table1[[#This Row],[Total Population]],"0.0%")</f>
        <v>0.55598817849440618</v>
      </c>
      <c r="Y4744" s="24">
        <f>Table1[[#This Row],[Female Ballots]]/Table1[[#This Row],[Female Voters]]</f>
        <v>0.71130221130221127</v>
      </c>
      <c r="Z4744" s="24">
        <f>Table1[[#This Row],[Male Ballots]]/Table1[[#This Row],[Male Voters]]</f>
        <v>0.69159456118665019</v>
      </c>
      <c r="AA4744" s="24">
        <f>Table1[[#This Row],[Total Ballots]]/Table1[[#This Row],[Total Voters]]</f>
        <v>0.70179713676515387</v>
      </c>
    </row>
    <row r="4745" spans="1:27" s="12" customFormat="1" x14ac:dyDescent="0.35">
      <c r="A4745" s="43" t="s">
        <v>57</v>
      </c>
      <c r="B4745" s="44">
        <v>2018</v>
      </c>
      <c r="C4745" s="17" t="s">
        <v>82</v>
      </c>
      <c r="D4745" s="44"/>
      <c r="E4745" s="45" t="s">
        <v>73</v>
      </c>
      <c r="F4745" s="49" t="s">
        <v>78</v>
      </c>
      <c r="G4745" s="50" t="s">
        <v>65</v>
      </c>
      <c r="H4745" s="66">
        <v>1854.9753000000001</v>
      </c>
      <c r="I4745" s="66">
        <v>1872.9751999999999</v>
      </c>
      <c r="J4745" s="66">
        <v>3727.951</v>
      </c>
      <c r="K4745" s="66">
        <v>1530</v>
      </c>
      <c r="L4745" s="66">
        <v>1467</v>
      </c>
      <c r="M4745" s="66">
        <v>44</v>
      </c>
      <c r="N4745" s="66">
        <v>3041</v>
      </c>
      <c r="O4745" s="66">
        <v>1193</v>
      </c>
      <c r="P4745" s="66">
        <v>1164</v>
      </c>
      <c r="Q4745" s="66">
        <v>36</v>
      </c>
      <c r="R4745" s="73">
        <v>2393</v>
      </c>
      <c r="S4745" s="130">
        <f>IFERROR(Table1[[#This Row],[Female Voters]]/Table1[[#This Row],[Female Population]],"0.0%")</f>
        <v>0.82480882629542285</v>
      </c>
      <c r="T4745" s="130">
        <f>IFERROR(Table1[[#This Row],[Male Voters]]/Table1[[#This Row],[Male Population]],"0.0%")</f>
        <v>0.78324582194147585</v>
      </c>
      <c r="U4745" s="130">
        <f>IFERROR(Table1[[#This Row],[Total Voters]]/Table1[[#This Row],[Total Population]],"0.0%")</f>
        <v>0.81572960588806021</v>
      </c>
      <c r="V4745" s="130">
        <f>IFERROR(Table1[[#This Row],[Female Ballots]]/Table1[[#This Row],[Female Population]],"0.0%")</f>
        <v>0.64313524821597357</v>
      </c>
      <c r="W4745" s="130">
        <f>IFERROR(Table1[[#This Row],[Male Ballots]]/Table1[[#This Row],[Male Population]],"0.0%")</f>
        <v>0.62147112252207082</v>
      </c>
      <c r="X4745" s="130">
        <f>IFERROR(Table1[[#This Row],[Total Ballots]]/Table1[[#This Row],[Total Population]],"0.0%")</f>
        <v>0.64190757872085769</v>
      </c>
      <c r="Y4745" s="24">
        <f>Table1[[#This Row],[Female Ballots]]/Table1[[#This Row],[Female Voters]]</f>
        <v>0.77973856209150327</v>
      </c>
      <c r="Z4745" s="24">
        <f>Table1[[#This Row],[Male Ballots]]/Table1[[#This Row],[Male Voters]]</f>
        <v>0.79345603271983645</v>
      </c>
      <c r="AA4745" s="24">
        <f>Table1[[#This Row],[Total Ballots]]/Table1[[#This Row],[Total Voters]]</f>
        <v>0.78691219993423211</v>
      </c>
    </row>
    <row r="4746" spans="1:27" s="12" customFormat="1" x14ac:dyDescent="0.35">
      <c r="A4746" s="43" t="s">
        <v>57</v>
      </c>
      <c r="B4746" s="44">
        <v>2018</v>
      </c>
      <c r="C4746" s="17" t="s">
        <v>82</v>
      </c>
      <c r="D4746" s="44"/>
      <c r="E4746" s="45" t="s">
        <v>73</v>
      </c>
      <c r="F4746" s="49" t="s">
        <v>78</v>
      </c>
      <c r="G4746" s="50" t="s">
        <v>66</v>
      </c>
      <c r="H4746" s="66">
        <v>2086.9610000000002</v>
      </c>
      <c r="I4746" s="66">
        <v>1990.9626000000001</v>
      </c>
      <c r="J4746" s="66">
        <v>4077.924</v>
      </c>
      <c r="K4746" s="66">
        <v>1907</v>
      </c>
      <c r="L4746" s="66">
        <v>1810</v>
      </c>
      <c r="M4746" s="66">
        <v>36</v>
      </c>
      <c r="N4746" s="66">
        <v>3753</v>
      </c>
      <c r="O4746" s="66">
        <v>1628</v>
      </c>
      <c r="P4746" s="66">
        <v>1524</v>
      </c>
      <c r="Q4746" s="66">
        <v>31</v>
      </c>
      <c r="R4746" s="73">
        <v>3183</v>
      </c>
      <c r="S4746" s="130">
        <f>IFERROR(Table1[[#This Row],[Female Voters]]/Table1[[#This Row],[Female Population]],"0.0%")</f>
        <v>0.91376887253762762</v>
      </c>
      <c r="T4746" s="130">
        <f>IFERROR(Table1[[#This Row],[Male Voters]]/Table1[[#This Row],[Male Population]],"0.0%")</f>
        <v>0.90910798625750178</v>
      </c>
      <c r="U4746" s="130">
        <f>IFERROR(Table1[[#This Row],[Total Voters]]/Table1[[#This Row],[Total Population]],"0.0%")</f>
        <v>0.92032122226897806</v>
      </c>
      <c r="V4746" s="130">
        <f>IFERROR(Table1[[#This Row],[Female Ballots]]/Table1[[#This Row],[Female Population]],"0.0%")</f>
        <v>0.78008165940810581</v>
      </c>
      <c r="W4746" s="130">
        <f>IFERROR(Table1[[#This Row],[Male Ballots]]/Table1[[#This Row],[Male Population]],"0.0%")</f>
        <v>0.76545887903670318</v>
      </c>
      <c r="X4746" s="130">
        <f>IFERROR(Table1[[#This Row],[Total Ballots]]/Table1[[#This Row],[Total Population]],"0.0%")</f>
        <v>0.78054421808743857</v>
      </c>
      <c r="Y4746" s="24">
        <f>Table1[[#This Row],[Female Ballots]]/Table1[[#This Row],[Female Voters]]</f>
        <v>0.85369690613529103</v>
      </c>
      <c r="Z4746" s="24">
        <f>Table1[[#This Row],[Male Ballots]]/Table1[[#This Row],[Male Voters]]</f>
        <v>0.8419889502762431</v>
      </c>
      <c r="AA4746" s="24">
        <f>Table1[[#This Row],[Total Ballots]]/Table1[[#This Row],[Total Voters]]</f>
        <v>0.84812150279776177</v>
      </c>
    </row>
    <row r="4747" spans="1:27" s="12" customFormat="1" x14ac:dyDescent="0.35">
      <c r="A4747" s="43" t="s">
        <v>57</v>
      </c>
      <c r="B4747" s="44">
        <v>2018</v>
      </c>
      <c r="C4747" s="17" t="s">
        <v>82</v>
      </c>
      <c r="D4747" s="44"/>
      <c r="E4747" s="45" t="s">
        <v>73</v>
      </c>
      <c r="F4747" s="49" t="s">
        <v>78</v>
      </c>
      <c r="G4747" s="50" t="s">
        <v>67</v>
      </c>
      <c r="H4747" s="66">
        <v>2863.0218</v>
      </c>
      <c r="I4747" s="66">
        <v>2542.0291000000002</v>
      </c>
      <c r="J4747" s="66">
        <v>5405.0511999999999</v>
      </c>
      <c r="K4747" s="66">
        <v>2484</v>
      </c>
      <c r="L4747" s="66">
        <v>2291</v>
      </c>
      <c r="M4747" s="66">
        <v>49</v>
      </c>
      <c r="N4747" s="66">
        <v>4824</v>
      </c>
      <c r="O4747" s="66">
        <v>2169</v>
      </c>
      <c r="P4747" s="66">
        <v>2068</v>
      </c>
      <c r="Q4747" s="66">
        <v>40</v>
      </c>
      <c r="R4747" s="73">
        <v>4277</v>
      </c>
      <c r="S4747" s="130">
        <f>IFERROR(Table1[[#This Row],[Female Voters]]/Table1[[#This Row],[Female Population]],"0.0%")</f>
        <v>0.86761476982117292</v>
      </c>
      <c r="T4747" s="130">
        <f>IFERROR(Table1[[#This Row],[Male Voters]]/Table1[[#This Row],[Male Population]],"0.0%")</f>
        <v>0.90124853409427919</v>
      </c>
      <c r="U4747" s="130">
        <f>IFERROR(Table1[[#This Row],[Total Voters]]/Table1[[#This Row],[Total Population]],"0.0%")</f>
        <v>0.892498483640636</v>
      </c>
      <c r="V4747" s="130">
        <f>IFERROR(Table1[[#This Row],[Female Ballots]]/Table1[[#This Row],[Female Population]],"0.0%")</f>
        <v>0.75759115770616903</v>
      </c>
      <c r="W4747" s="130">
        <f>IFERROR(Table1[[#This Row],[Male Ballots]]/Table1[[#This Row],[Male Population]],"0.0%")</f>
        <v>0.81352333850151437</v>
      </c>
      <c r="X4747" s="130">
        <f>IFERROR(Table1[[#This Row],[Total Ballots]]/Table1[[#This Row],[Total Population]],"0.0%")</f>
        <v>0.79129685210012446</v>
      </c>
      <c r="Y4747" s="24">
        <f>Table1[[#This Row],[Female Ballots]]/Table1[[#This Row],[Female Voters]]</f>
        <v>0.87318840579710144</v>
      </c>
      <c r="Z4747" s="24">
        <f>Table1[[#This Row],[Male Ballots]]/Table1[[#This Row],[Male Voters]]</f>
        <v>0.90266259275425575</v>
      </c>
      <c r="AA4747" s="24">
        <f>Table1[[#This Row],[Total Ballots]]/Table1[[#This Row],[Total Voters]]</f>
        <v>0.886608623548922</v>
      </c>
    </row>
    <row r="4748" spans="1:27" s="12" customFormat="1" x14ac:dyDescent="0.35">
      <c r="A4748" s="43" t="s">
        <v>58</v>
      </c>
      <c r="B4748" s="44">
        <v>2018</v>
      </c>
      <c r="C4748" s="17" t="s">
        <v>82</v>
      </c>
      <c r="D4748" s="44"/>
      <c r="E4748" s="45" t="s">
        <v>74</v>
      </c>
      <c r="F4748" s="49" t="s">
        <v>78</v>
      </c>
      <c r="G4748" s="50" t="s">
        <v>79</v>
      </c>
      <c r="H4748" s="66">
        <v>91653.597000000009</v>
      </c>
      <c r="I4748" s="66">
        <v>89533.745999999999</v>
      </c>
      <c r="J4748" s="66">
        <v>181187.35100000002</v>
      </c>
      <c r="K4748" s="66">
        <v>61813</v>
      </c>
      <c r="L4748" s="66">
        <v>54110</v>
      </c>
      <c r="M4748" s="66">
        <v>3</v>
      </c>
      <c r="N4748" s="66">
        <v>115926</v>
      </c>
      <c r="O4748" s="66">
        <v>37849</v>
      </c>
      <c r="P4748" s="66">
        <v>33558</v>
      </c>
      <c r="Q4748" s="66">
        <v>2</v>
      </c>
      <c r="R4748" s="73">
        <v>71409</v>
      </c>
      <c r="S4748" s="130">
        <f>IFERROR(Table1[[#This Row],[Female Voters]]/Table1[[#This Row],[Female Population]],"0.0%")</f>
        <v>0.67441979391163442</v>
      </c>
      <c r="T4748" s="130">
        <f>IFERROR(Table1[[#This Row],[Male Voters]]/Table1[[#This Row],[Male Population]],"0.0%")</f>
        <v>0.60435313406857794</v>
      </c>
      <c r="U4748" s="130">
        <f>IFERROR(Table1[[#This Row],[Total Voters]]/Table1[[#This Row],[Total Population]],"0.0%")</f>
        <v>0.63981287523763175</v>
      </c>
      <c r="V4748" s="130">
        <f>IFERROR(Table1[[#This Row],[Female Ballots]]/Table1[[#This Row],[Female Population]],"0.0%")</f>
        <v>0.41295706048503472</v>
      </c>
      <c r="W4748" s="130">
        <f>IFERROR(Table1[[#This Row],[Male Ballots]]/Table1[[#This Row],[Male Population]],"0.0%")</f>
        <v>0.37480839905883084</v>
      </c>
      <c r="X4748" s="130">
        <f>IFERROR(Table1[[#This Row],[Total Ballots]]/Table1[[#This Row],[Total Population]],"0.0%")</f>
        <v>0.39411691603129617</v>
      </c>
      <c r="Y4748" s="24">
        <f>Table1[[#This Row],[Female Ballots]]/Table1[[#This Row],[Female Voters]]</f>
        <v>0.61231456166178633</v>
      </c>
      <c r="Z4748" s="24">
        <f>Table1[[#This Row],[Male Ballots]]/Table1[[#This Row],[Male Voters]]</f>
        <v>0.62018111254851227</v>
      </c>
      <c r="AA4748" s="24">
        <f>Table1[[#This Row],[Total Ballots]]/Table1[[#This Row],[Total Voters]]</f>
        <v>0.61598778531131926</v>
      </c>
    </row>
    <row r="4749" spans="1:27" s="12" customFormat="1" x14ac:dyDescent="0.35">
      <c r="A4749" s="43" t="s">
        <v>58</v>
      </c>
      <c r="B4749" s="44">
        <v>2018</v>
      </c>
      <c r="C4749" s="17" t="s">
        <v>82</v>
      </c>
      <c r="D4749" s="44"/>
      <c r="E4749" s="45" t="s">
        <v>74</v>
      </c>
      <c r="F4749" s="49" t="s">
        <v>78</v>
      </c>
      <c r="G4749" s="50" t="s">
        <v>62</v>
      </c>
      <c r="H4749" s="66">
        <v>11604.084000000001</v>
      </c>
      <c r="I4749" s="66">
        <v>12469.105</v>
      </c>
      <c r="J4749" s="66">
        <v>24073.188999999998</v>
      </c>
      <c r="K4749" s="66">
        <v>6537</v>
      </c>
      <c r="L4749" s="66">
        <v>5972</v>
      </c>
      <c r="M4749" s="66">
        <v>1</v>
      </c>
      <c r="N4749" s="66">
        <v>12510</v>
      </c>
      <c r="O4749" s="66">
        <v>2430</v>
      </c>
      <c r="P4749" s="66">
        <v>2026</v>
      </c>
      <c r="Q4749" s="66"/>
      <c r="R4749" s="73">
        <v>4456</v>
      </c>
      <c r="S4749" s="130">
        <f>IFERROR(Table1[[#This Row],[Female Voters]]/Table1[[#This Row],[Female Population]],"0.0%")</f>
        <v>0.56333614958319844</v>
      </c>
      <c r="T4749" s="130">
        <f>IFERROR(Table1[[#This Row],[Male Voters]]/Table1[[#This Row],[Male Population]],"0.0%")</f>
        <v>0.47894375739076706</v>
      </c>
      <c r="U4749" s="130">
        <f>IFERROR(Table1[[#This Row],[Total Voters]]/Table1[[#This Row],[Total Population]],"0.0%")</f>
        <v>0.51966525913953487</v>
      </c>
      <c r="V4749" s="130">
        <f>IFERROR(Table1[[#This Row],[Female Ballots]]/Table1[[#This Row],[Female Population]],"0.0%")</f>
        <v>0.20940903219935325</v>
      </c>
      <c r="W4749" s="130">
        <f>IFERROR(Table1[[#This Row],[Male Ballots]]/Table1[[#This Row],[Male Population]],"0.0%")</f>
        <v>0.1624815894965998</v>
      </c>
      <c r="X4749" s="130">
        <f>IFERROR(Table1[[#This Row],[Total Ballots]]/Table1[[#This Row],[Total Population]],"0.0%")</f>
        <v>0.18510218982620044</v>
      </c>
      <c r="Y4749" s="24">
        <f>Table1[[#This Row],[Female Ballots]]/Table1[[#This Row],[Female Voters]]</f>
        <v>0.37173015144561727</v>
      </c>
      <c r="Z4749" s="24">
        <f>Table1[[#This Row],[Male Ballots]]/Table1[[#This Row],[Male Voters]]</f>
        <v>0.33924983255190888</v>
      </c>
      <c r="AA4749" s="24">
        <f>Table1[[#This Row],[Total Ballots]]/Table1[[#This Row],[Total Voters]]</f>
        <v>0.35619504396482815</v>
      </c>
    </row>
    <row r="4750" spans="1:27" s="12" customFormat="1" x14ac:dyDescent="0.35">
      <c r="A4750" s="43" t="s">
        <v>58</v>
      </c>
      <c r="B4750" s="44">
        <v>2018</v>
      </c>
      <c r="C4750" s="17" t="s">
        <v>82</v>
      </c>
      <c r="D4750" s="44"/>
      <c r="E4750" s="45" t="s">
        <v>74</v>
      </c>
      <c r="F4750" s="49" t="s">
        <v>78</v>
      </c>
      <c r="G4750" s="50" t="s">
        <v>63</v>
      </c>
      <c r="H4750" s="66">
        <v>16764.080000000002</v>
      </c>
      <c r="I4750" s="66">
        <v>17129.097999999998</v>
      </c>
      <c r="J4750" s="66">
        <v>33893.18</v>
      </c>
      <c r="K4750" s="66">
        <v>10991</v>
      </c>
      <c r="L4750" s="66">
        <v>9334</v>
      </c>
      <c r="M4750" s="66"/>
      <c r="N4750" s="66">
        <v>20325</v>
      </c>
      <c r="O4750" s="66">
        <v>4439</v>
      </c>
      <c r="P4750" s="66">
        <v>3717</v>
      </c>
      <c r="Q4750" s="66"/>
      <c r="R4750" s="73">
        <v>8156</v>
      </c>
      <c r="S4750" s="130">
        <f>IFERROR(Table1[[#This Row],[Female Voters]]/Table1[[#This Row],[Female Population]],"0.0%")</f>
        <v>0.65562798555005697</v>
      </c>
      <c r="T4750" s="130">
        <f>IFERROR(Table1[[#This Row],[Male Voters]]/Table1[[#This Row],[Male Population]],"0.0%")</f>
        <v>0.54492069576576663</v>
      </c>
      <c r="U4750" s="130">
        <f>IFERROR(Table1[[#This Row],[Total Voters]]/Table1[[#This Row],[Total Population]],"0.0%")</f>
        <v>0.59967816534181806</v>
      </c>
      <c r="V4750" s="130">
        <f>IFERROR(Table1[[#This Row],[Female Ballots]]/Table1[[#This Row],[Female Population]],"0.0%")</f>
        <v>0.26479234172110844</v>
      </c>
      <c r="W4750" s="130">
        <f>IFERROR(Table1[[#This Row],[Male Ballots]]/Table1[[#This Row],[Male Population]],"0.0%")</f>
        <v>0.21699916714820597</v>
      </c>
      <c r="X4750" s="130">
        <f>IFERROR(Table1[[#This Row],[Total Ballots]]/Table1[[#This Row],[Total Population]],"0.0%")</f>
        <v>0.24063838211699226</v>
      </c>
      <c r="Y4750" s="24">
        <f>Table1[[#This Row],[Female Ballots]]/Table1[[#This Row],[Female Voters]]</f>
        <v>0.40387589846237831</v>
      </c>
      <c r="Z4750" s="24">
        <f>Table1[[#This Row],[Male Ballots]]/Table1[[#This Row],[Male Voters]]</f>
        <v>0.39822155560317118</v>
      </c>
      <c r="AA4750" s="24">
        <f>Table1[[#This Row],[Total Ballots]]/Table1[[#This Row],[Total Voters]]</f>
        <v>0.40127921279212792</v>
      </c>
    </row>
    <row r="4751" spans="1:27" s="12" customFormat="1" x14ac:dyDescent="0.35">
      <c r="A4751" s="43" t="s">
        <v>58</v>
      </c>
      <c r="B4751" s="44">
        <v>2018</v>
      </c>
      <c r="C4751" s="17" t="s">
        <v>82</v>
      </c>
      <c r="D4751" s="44"/>
      <c r="E4751" s="45" t="s">
        <v>74</v>
      </c>
      <c r="F4751" s="49" t="s">
        <v>78</v>
      </c>
      <c r="G4751" s="50" t="s">
        <v>64</v>
      </c>
      <c r="H4751" s="66">
        <v>15676.024000000001</v>
      </c>
      <c r="I4751" s="66">
        <v>15428.013000000001</v>
      </c>
      <c r="J4751" s="66">
        <v>31104.04</v>
      </c>
      <c r="K4751" s="66">
        <v>9452</v>
      </c>
      <c r="L4751" s="66">
        <v>8074</v>
      </c>
      <c r="M4751" s="66">
        <v>1</v>
      </c>
      <c r="N4751" s="66">
        <v>17527</v>
      </c>
      <c r="O4751" s="66">
        <v>4926</v>
      </c>
      <c r="P4751" s="66">
        <v>4313</v>
      </c>
      <c r="Q4751" s="66">
        <v>1</v>
      </c>
      <c r="R4751" s="73">
        <v>9240</v>
      </c>
      <c r="S4751" s="130">
        <f>IFERROR(Table1[[#This Row],[Female Voters]]/Table1[[#This Row],[Female Population]],"0.0%")</f>
        <v>0.6029590156279423</v>
      </c>
      <c r="T4751" s="130">
        <f>IFERROR(Table1[[#This Row],[Male Voters]]/Table1[[#This Row],[Male Population]],"0.0%")</f>
        <v>0.52333375658939352</v>
      </c>
      <c r="U4751" s="130">
        <f>IFERROR(Table1[[#This Row],[Total Voters]]/Table1[[#This Row],[Total Population]],"0.0%")</f>
        <v>0.56349593171819479</v>
      </c>
      <c r="V4751" s="130">
        <f>IFERROR(Table1[[#This Row],[Female Ballots]]/Table1[[#This Row],[Female Population]],"0.0%")</f>
        <v>0.31423784500457513</v>
      </c>
      <c r="W4751" s="130">
        <f>IFERROR(Table1[[#This Row],[Male Ballots]]/Table1[[#This Row],[Male Population]],"0.0%")</f>
        <v>0.2795564146854167</v>
      </c>
      <c r="X4751" s="130">
        <f>IFERROR(Table1[[#This Row],[Total Ballots]]/Table1[[#This Row],[Total Population]],"0.0%")</f>
        <v>0.29706751920329322</v>
      </c>
      <c r="Y4751" s="24">
        <f>Table1[[#This Row],[Female Ballots]]/Table1[[#This Row],[Female Voters]]</f>
        <v>0.52115954295387223</v>
      </c>
      <c r="Z4751" s="24">
        <f>Table1[[#This Row],[Male Ballots]]/Table1[[#This Row],[Male Voters]]</f>
        <v>0.53418379985137476</v>
      </c>
      <c r="AA4751" s="24">
        <f>Table1[[#This Row],[Total Ballots]]/Table1[[#This Row],[Total Voters]]</f>
        <v>0.52718662634792035</v>
      </c>
    </row>
    <row r="4752" spans="1:27" s="12" customFormat="1" x14ac:dyDescent="0.35">
      <c r="A4752" s="43" t="s">
        <v>58</v>
      </c>
      <c r="B4752" s="44">
        <v>2018</v>
      </c>
      <c r="C4752" s="17" t="s">
        <v>82</v>
      </c>
      <c r="D4752" s="44"/>
      <c r="E4752" s="45" t="s">
        <v>74</v>
      </c>
      <c r="F4752" s="49" t="s">
        <v>78</v>
      </c>
      <c r="G4752" s="50" t="s">
        <v>65</v>
      </c>
      <c r="H4752" s="66">
        <v>14350.953</v>
      </c>
      <c r="I4752" s="66">
        <v>14175.967000000001</v>
      </c>
      <c r="J4752" s="66">
        <v>28526.93</v>
      </c>
      <c r="K4752" s="66">
        <v>8876</v>
      </c>
      <c r="L4752" s="66">
        <v>7909</v>
      </c>
      <c r="M4752" s="66">
        <v>1</v>
      </c>
      <c r="N4752" s="66">
        <v>16786</v>
      </c>
      <c r="O4752" s="66">
        <v>5460</v>
      </c>
      <c r="P4752" s="66">
        <v>5039</v>
      </c>
      <c r="Q4752" s="66">
        <v>1</v>
      </c>
      <c r="R4752" s="73">
        <v>10500</v>
      </c>
      <c r="S4752" s="130">
        <f>IFERROR(Table1[[#This Row],[Female Voters]]/Table1[[#This Row],[Female Population]],"0.0%")</f>
        <v>0.61849551036784811</v>
      </c>
      <c r="T4752" s="130">
        <f>IFERROR(Table1[[#This Row],[Male Voters]]/Table1[[#This Row],[Male Population]],"0.0%")</f>
        <v>0.55791608431368378</v>
      </c>
      <c r="U4752" s="130">
        <f>IFERROR(Table1[[#This Row],[Total Voters]]/Table1[[#This Row],[Total Population]],"0.0%")</f>
        <v>0.58842644476640138</v>
      </c>
      <c r="V4752" s="130">
        <f>IFERROR(Table1[[#This Row],[Female Ballots]]/Table1[[#This Row],[Female Population]],"0.0%")</f>
        <v>0.38046253792343965</v>
      </c>
      <c r="W4752" s="130">
        <f>IFERROR(Table1[[#This Row],[Male Ballots]]/Table1[[#This Row],[Male Population]],"0.0%")</f>
        <v>0.35546075974922908</v>
      </c>
      <c r="X4752" s="130">
        <f>IFERROR(Table1[[#This Row],[Total Ballots]]/Table1[[#This Row],[Total Population]],"0.0%")</f>
        <v>0.36807325569207761</v>
      </c>
      <c r="Y4752" s="24">
        <f>Table1[[#This Row],[Female Ballots]]/Table1[[#This Row],[Female Voters]]</f>
        <v>0.6151419558359621</v>
      </c>
      <c r="Z4752" s="24">
        <f>Table1[[#This Row],[Male Ballots]]/Table1[[#This Row],[Male Voters]]</f>
        <v>0.63712226577316977</v>
      </c>
      <c r="AA4752" s="24">
        <f>Table1[[#This Row],[Total Ballots]]/Table1[[#This Row],[Total Voters]]</f>
        <v>0.62552126772310257</v>
      </c>
    </row>
    <row r="4753" spans="1:27" s="12" customFormat="1" x14ac:dyDescent="0.35">
      <c r="A4753" s="43" t="s">
        <v>58</v>
      </c>
      <c r="B4753" s="44">
        <v>2018</v>
      </c>
      <c r="C4753" s="17" t="s">
        <v>82</v>
      </c>
      <c r="D4753" s="44"/>
      <c r="E4753" s="45" t="s">
        <v>74</v>
      </c>
      <c r="F4753" s="49" t="s">
        <v>78</v>
      </c>
      <c r="G4753" s="50" t="s">
        <v>66</v>
      </c>
      <c r="H4753" s="66">
        <v>14086.841</v>
      </c>
      <c r="I4753" s="66">
        <v>13870.863000000001</v>
      </c>
      <c r="J4753" s="66">
        <v>27957.7</v>
      </c>
      <c r="K4753" s="66">
        <v>10636</v>
      </c>
      <c r="L4753" s="66">
        <v>9643</v>
      </c>
      <c r="M4753" s="66"/>
      <c r="N4753" s="66">
        <v>20279</v>
      </c>
      <c r="O4753" s="66">
        <v>7942</v>
      </c>
      <c r="P4753" s="66">
        <v>7332</v>
      </c>
      <c r="Q4753" s="66"/>
      <c r="R4753" s="73">
        <v>15274</v>
      </c>
      <c r="S4753" s="130">
        <f>IFERROR(Table1[[#This Row],[Female Voters]]/Table1[[#This Row],[Female Population]],"0.0%")</f>
        <v>0.75503088307733435</v>
      </c>
      <c r="T4753" s="130">
        <f>IFERROR(Table1[[#This Row],[Male Voters]]/Table1[[#This Row],[Male Population]],"0.0%")</f>
        <v>0.69519827281114366</v>
      </c>
      <c r="U4753" s="130">
        <f>IFERROR(Table1[[#This Row],[Total Voters]]/Table1[[#This Row],[Total Population]],"0.0%")</f>
        <v>0.72534579024740942</v>
      </c>
      <c r="V4753" s="130">
        <f>IFERROR(Table1[[#This Row],[Female Ballots]]/Table1[[#This Row],[Female Population]],"0.0%")</f>
        <v>0.56378857403160865</v>
      </c>
      <c r="W4753" s="130">
        <f>IFERROR(Table1[[#This Row],[Male Ballots]]/Table1[[#This Row],[Male Population]],"0.0%")</f>
        <v>0.52859003798105419</v>
      </c>
      <c r="X4753" s="130">
        <f>IFERROR(Table1[[#This Row],[Total Ballots]]/Table1[[#This Row],[Total Population]],"0.0%")</f>
        <v>0.54632534149804879</v>
      </c>
      <c r="Y4753" s="24">
        <f>Table1[[#This Row],[Female Ballots]]/Table1[[#This Row],[Female Voters]]</f>
        <v>0.74670928920646862</v>
      </c>
      <c r="Z4753" s="24">
        <f>Table1[[#This Row],[Male Ballots]]/Table1[[#This Row],[Male Voters]]</f>
        <v>0.76034429119568603</v>
      </c>
      <c r="AA4753" s="24">
        <f>Table1[[#This Row],[Total Ballots]]/Table1[[#This Row],[Total Voters]]</f>
        <v>0.75319295823265442</v>
      </c>
    </row>
    <row r="4754" spans="1:27" s="12" customFormat="1" x14ac:dyDescent="0.35">
      <c r="A4754" s="43" t="s">
        <v>58</v>
      </c>
      <c r="B4754" s="44">
        <v>2018</v>
      </c>
      <c r="C4754" s="17" t="s">
        <v>82</v>
      </c>
      <c r="D4754" s="44"/>
      <c r="E4754" s="45" t="s">
        <v>74</v>
      </c>
      <c r="F4754" s="49" t="s">
        <v>78</v>
      </c>
      <c r="G4754" s="50" t="s">
        <v>67</v>
      </c>
      <c r="H4754" s="66">
        <v>19171.614999999998</v>
      </c>
      <c r="I4754" s="66">
        <v>16460.7</v>
      </c>
      <c r="J4754" s="66">
        <v>35632.312000000005</v>
      </c>
      <c r="K4754" s="66">
        <v>15321</v>
      </c>
      <c r="L4754" s="66">
        <v>13178</v>
      </c>
      <c r="M4754" s="66"/>
      <c r="N4754" s="66">
        <v>28499</v>
      </c>
      <c r="O4754" s="66">
        <v>12652</v>
      </c>
      <c r="P4754" s="66">
        <v>11131</v>
      </c>
      <c r="Q4754" s="66"/>
      <c r="R4754" s="73">
        <v>23783</v>
      </c>
      <c r="S4754" s="130">
        <f>IFERROR(Table1[[#This Row],[Female Voters]]/Table1[[#This Row],[Female Population]],"0.0%")</f>
        <v>0.79915020200436959</v>
      </c>
      <c r="T4754" s="130">
        <f>IFERROR(Table1[[#This Row],[Male Voters]]/Table1[[#This Row],[Male Population]],"0.0%")</f>
        <v>0.80057348715425225</v>
      </c>
      <c r="U4754" s="130">
        <f>IFERROR(Table1[[#This Row],[Total Voters]]/Table1[[#This Row],[Total Population]],"0.0%")</f>
        <v>0.79980776998135839</v>
      </c>
      <c r="V4754" s="130">
        <f>IFERROR(Table1[[#This Row],[Female Ballots]]/Table1[[#This Row],[Female Population]],"0.0%")</f>
        <v>0.65993397009067845</v>
      </c>
      <c r="W4754" s="130">
        <f>IFERROR(Table1[[#This Row],[Male Ballots]]/Table1[[#This Row],[Male Population]],"0.0%")</f>
        <v>0.67621668580315542</v>
      </c>
      <c r="X4754" s="130">
        <f>IFERROR(Table1[[#This Row],[Total Ballots]]/Table1[[#This Row],[Total Population]],"0.0%")</f>
        <v>0.66745598770015246</v>
      </c>
      <c r="Y4754" s="24">
        <f>Table1[[#This Row],[Female Ballots]]/Table1[[#This Row],[Female Voters]]</f>
        <v>0.82579466092291631</v>
      </c>
      <c r="Z4754" s="24">
        <f>Table1[[#This Row],[Male Ballots]]/Table1[[#This Row],[Male Voters]]</f>
        <v>0.84466535134314769</v>
      </c>
      <c r="AA4754" s="24">
        <f>Table1[[#This Row],[Total Ballots]]/Table1[[#This Row],[Total Voters]]</f>
        <v>0.83452050949156109</v>
      </c>
    </row>
    <row r="4755" spans="1:27" s="12" customFormat="1" x14ac:dyDescent="0.35">
      <c r="A4755" s="43" t="s">
        <v>68</v>
      </c>
      <c r="B4755" s="44">
        <v>2018</v>
      </c>
      <c r="C4755" s="17" t="s">
        <v>82</v>
      </c>
      <c r="D4755" s="44"/>
      <c r="E4755" s="45" t="e">
        <v>#N/A</v>
      </c>
      <c r="F4755" s="49" t="s">
        <v>78</v>
      </c>
      <c r="G4755" s="50" t="s">
        <v>79</v>
      </c>
      <c r="H4755" s="66">
        <v>2936147.35</v>
      </c>
      <c r="I4755" s="66">
        <v>2877212.45</v>
      </c>
      <c r="J4755" s="66">
        <v>5813359.5700000003</v>
      </c>
      <c r="K4755" s="66">
        <v>2260828</v>
      </c>
      <c r="L4755" s="66">
        <v>2086646</v>
      </c>
      <c r="M4755" s="66">
        <v>13300</v>
      </c>
      <c r="N4755" s="66">
        <v>4360774</v>
      </c>
      <c r="O4755" s="66">
        <v>1637385</v>
      </c>
      <c r="P4755" s="66">
        <v>1477995</v>
      </c>
      <c r="Q4755" s="66">
        <v>7716</v>
      </c>
      <c r="R4755" s="66">
        <v>3123096</v>
      </c>
      <c r="S4755" s="130">
        <f>IFERROR(Table1[[#This Row],[Female Voters]]/Table1[[#This Row],[Female Population]],"0.0%")</f>
        <v>0.76999814059059402</v>
      </c>
      <c r="T4755" s="130">
        <f>IFERROR(Table1[[#This Row],[Male Voters]]/Table1[[#This Row],[Male Population]],"0.0%")</f>
        <v>0.72523181247877611</v>
      </c>
      <c r="U4755" s="130">
        <f>IFERROR(Table1[[#This Row],[Total Voters]]/Table1[[#This Row],[Total Population]],"0.0%")</f>
        <v>0.75012975672516324</v>
      </c>
      <c r="V4755" s="130">
        <f>IFERROR(Table1[[#This Row],[Female Ballots]]/Table1[[#This Row],[Female Population]],"0.0%")</f>
        <v>0.55766445100243345</v>
      </c>
      <c r="W4755" s="130">
        <f>IFERROR(Table1[[#This Row],[Male Ballots]]/Table1[[#This Row],[Male Population]],"0.0%")</f>
        <v>0.51368990843898232</v>
      </c>
      <c r="X4755" s="130">
        <f>IFERROR(Table1[[#This Row],[Total Ballots]]/Table1[[#This Row],[Total Population]],"0.0%")</f>
        <v>0.53722739190550362</v>
      </c>
      <c r="Y4755" s="24">
        <f>Table1[[#This Row],[Female Ballots]]/Table1[[#This Row],[Female Voters]]</f>
        <v>0.72424129566689721</v>
      </c>
      <c r="Z4755" s="24">
        <f>Table1[[#This Row],[Male Ballots]]/Table1[[#This Row],[Male Voters]]</f>
        <v>0.7083113283230601</v>
      </c>
      <c r="AA4755" s="24">
        <f>Table1[[#This Row],[Total Ballots]]/Table1[[#This Row],[Total Voters]]</f>
        <v>0.71617928376934925</v>
      </c>
    </row>
    <row r="4756" spans="1:27" s="12" customFormat="1" x14ac:dyDescent="0.35">
      <c r="A4756" s="43" t="s">
        <v>68</v>
      </c>
      <c r="B4756" s="44">
        <v>2018</v>
      </c>
      <c r="C4756" s="17" t="s">
        <v>82</v>
      </c>
      <c r="D4756" s="44"/>
      <c r="E4756" s="45" t="e">
        <v>#N/A</v>
      </c>
      <c r="F4756" s="49" t="s">
        <v>78</v>
      </c>
      <c r="G4756" s="50" t="s">
        <v>62</v>
      </c>
      <c r="H4756" s="66">
        <v>326031.95</v>
      </c>
      <c r="I4756" s="66">
        <v>350030.11</v>
      </c>
      <c r="J4756" s="66">
        <v>676061.97000000009</v>
      </c>
      <c r="K4756" s="66">
        <v>193167</v>
      </c>
      <c r="L4756" s="66">
        <v>184388</v>
      </c>
      <c r="M4756" s="66">
        <v>3453</v>
      </c>
      <c r="N4756" s="66">
        <v>381008</v>
      </c>
      <c r="O4756" s="66">
        <v>103834</v>
      </c>
      <c r="P4756" s="66">
        <v>87361</v>
      </c>
      <c r="Q4756" s="66">
        <v>1665</v>
      </c>
      <c r="R4756" s="73">
        <v>192860</v>
      </c>
      <c r="S4756" s="130">
        <f>IFERROR(Table1[[#This Row],[Female Voters]]/Table1[[#This Row],[Female Population]],"0.0%")</f>
        <v>0.59247874326427208</v>
      </c>
      <c r="T4756" s="130">
        <f>IFERROR(Table1[[#This Row],[Male Voters]]/Table1[[#This Row],[Male Population]],"0.0%")</f>
        <v>0.52677753922369708</v>
      </c>
      <c r="U4756" s="130">
        <f>IFERROR(Table1[[#This Row],[Total Voters]]/Table1[[#This Row],[Total Population]],"0.0%")</f>
        <v>0.56356963844601393</v>
      </c>
      <c r="V4756" s="130">
        <f>IFERROR(Table1[[#This Row],[Female Ballots]]/Table1[[#This Row],[Female Population]],"0.0%")</f>
        <v>0.31847798965714863</v>
      </c>
      <c r="W4756" s="130">
        <f>IFERROR(Table1[[#This Row],[Male Ballots]]/Table1[[#This Row],[Male Population]],"0.0%")</f>
        <v>0.24958138601276331</v>
      </c>
      <c r="X4756" s="130">
        <f>IFERROR(Table1[[#This Row],[Total Ballots]]/Table1[[#This Row],[Total Population]],"0.0%")</f>
        <v>0.2852697068583816</v>
      </c>
      <c r="Y4756" s="24">
        <f>Table1[[#This Row],[Female Ballots]]/Table1[[#This Row],[Female Voters]]</f>
        <v>0.53753487914602394</v>
      </c>
      <c r="Z4756" s="24">
        <f>Table1[[#This Row],[Male Ballots]]/Table1[[#This Row],[Male Voters]]</f>
        <v>0.47378896674403975</v>
      </c>
      <c r="AA4756" s="24">
        <f>Table1[[#This Row],[Total Ballots]]/Table1[[#This Row],[Total Voters]]</f>
        <v>0.50618359719480954</v>
      </c>
    </row>
    <row r="4757" spans="1:27" s="12" customFormat="1" x14ac:dyDescent="0.35">
      <c r="A4757" s="43" t="s">
        <v>68</v>
      </c>
      <c r="B4757" s="44">
        <v>2018</v>
      </c>
      <c r="C4757" s="17" t="s">
        <v>82</v>
      </c>
      <c r="D4757" s="44"/>
      <c r="E4757" s="45" t="e">
        <v>#N/A</v>
      </c>
      <c r="F4757" s="49" t="s">
        <v>78</v>
      </c>
      <c r="G4757" s="50" t="s">
        <v>63</v>
      </c>
      <c r="H4757" s="66">
        <v>530452.30000000005</v>
      </c>
      <c r="I4757" s="66">
        <v>557456.30000000005</v>
      </c>
      <c r="J4757" s="66">
        <v>1087908.6000000001</v>
      </c>
      <c r="K4757" s="66">
        <v>377545</v>
      </c>
      <c r="L4757" s="66">
        <v>356682</v>
      </c>
      <c r="M4757" s="66">
        <v>2587</v>
      </c>
      <c r="N4757" s="66">
        <v>736814</v>
      </c>
      <c r="O4757" s="66">
        <v>219891</v>
      </c>
      <c r="P4757" s="66">
        <v>194204</v>
      </c>
      <c r="Q4757" s="66">
        <v>1414</v>
      </c>
      <c r="R4757" s="73">
        <v>415509</v>
      </c>
      <c r="S4757" s="130">
        <f>IFERROR(Table1[[#This Row],[Female Voters]]/Table1[[#This Row],[Female Population]],"0.0%")</f>
        <v>0.71174165895783648</v>
      </c>
      <c r="T4757" s="130">
        <f>IFERROR(Table1[[#This Row],[Male Voters]]/Table1[[#This Row],[Male Population]],"0.0%")</f>
        <v>0.63983849496364109</v>
      </c>
      <c r="U4757" s="130">
        <f>IFERROR(Table1[[#This Row],[Total Voters]]/Table1[[#This Row],[Total Population]],"0.0%")</f>
        <v>0.67727564613424318</v>
      </c>
      <c r="V4757" s="130">
        <f>IFERROR(Table1[[#This Row],[Female Ballots]]/Table1[[#This Row],[Female Population]],"0.0%")</f>
        <v>0.414534916711644</v>
      </c>
      <c r="W4757" s="130">
        <f>IFERROR(Table1[[#This Row],[Male Ballots]]/Table1[[#This Row],[Male Population]],"0.0%")</f>
        <v>0.34837528968638437</v>
      </c>
      <c r="X4757" s="130">
        <f>IFERROR(Table1[[#This Row],[Total Ballots]]/Table1[[#This Row],[Total Population]],"0.0%")</f>
        <v>0.38193373965423194</v>
      </c>
      <c r="Y4757" s="24">
        <f>Table1[[#This Row],[Female Ballots]]/Table1[[#This Row],[Female Voters]]</f>
        <v>0.58242328729025683</v>
      </c>
      <c r="Z4757" s="24">
        <f>Table1[[#This Row],[Male Ballots]]/Table1[[#This Row],[Male Voters]]</f>
        <v>0.54447378897729626</v>
      </c>
      <c r="AA4757" s="24">
        <f>Table1[[#This Row],[Total Ballots]]/Table1[[#This Row],[Total Voters]]</f>
        <v>0.56392658119959715</v>
      </c>
    </row>
    <row r="4758" spans="1:27" s="12" customFormat="1" x14ac:dyDescent="0.35">
      <c r="A4758" s="43" t="s">
        <v>68</v>
      </c>
      <c r="B4758" s="44">
        <v>2018</v>
      </c>
      <c r="C4758" s="17" t="s">
        <v>82</v>
      </c>
      <c r="D4758" s="44"/>
      <c r="E4758" s="45" t="e">
        <v>#N/A</v>
      </c>
      <c r="F4758" s="49" t="s">
        <v>78</v>
      </c>
      <c r="G4758" s="50" t="s">
        <v>64</v>
      </c>
      <c r="H4758" s="66">
        <v>504531.6</v>
      </c>
      <c r="I4758" s="66">
        <v>516498.5</v>
      </c>
      <c r="J4758" s="66">
        <v>1021030.1</v>
      </c>
      <c r="K4758" s="66">
        <v>366516</v>
      </c>
      <c r="L4758" s="66">
        <v>345392</v>
      </c>
      <c r="M4758" s="66">
        <v>2004</v>
      </c>
      <c r="N4758" s="66">
        <v>713912</v>
      </c>
      <c r="O4758" s="66">
        <v>245481</v>
      </c>
      <c r="P4758" s="66">
        <v>225761</v>
      </c>
      <c r="Q4758" s="66">
        <v>1088</v>
      </c>
      <c r="R4758" s="73">
        <v>472330</v>
      </c>
      <c r="S4758" s="130">
        <f>IFERROR(Table1[[#This Row],[Female Voters]]/Table1[[#This Row],[Female Population]],"0.0%")</f>
        <v>0.72644805597905071</v>
      </c>
      <c r="T4758" s="130">
        <f>IFERROR(Table1[[#This Row],[Male Voters]]/Table1[[#This Row],[Male Population]],"0.0%")</f>
        <v>0.66871830218287176</v>
      </c>
      <c r="U4758" s="130">
        <f>IFERROR(Table1[[#This Row],[Total Voters]]/Table1[[#This Row],[Total Population]],"0.0%")</f>
        <v>0.69920759436964686</v>
      </c>
      <c r="V4758" s="130">
        <f>IFERROR(Table1[[#This Row],[Female Ballots]]/Table1[[#This Row],[Female Population]],"0.0%")</f>
        <v>0.48655227938150952</v>
      </c>
      <c r="W4758" s="130">
        <f>IFERROR(Table1[[#This Row],[Male Ballots]]/Table1[[#This Row],[Male Population]],"0.0%")</f>
        <v>0.43709904288202195</v>
      </c>
      <c r="X4758" s="130">
        <f>IFERROR(Table1[[#This Row],[Total Ballots]]/Table1[[#This Row],[Total Population]],"0.0%")</f>
        <v>0.46260144534426556</v>
      </c>
      <c r="Y4758" s="24">
        <f>Table1[[#This Row],[Female Ballots]]/Table1[[#This Row],[Female Voters]]</f>
        <v>0.66976885047310353</v>
      </c>
      <c r="Z4758" s="24">
        <f>Table1[[#This Row],[Male Ballots]]/Table1[[#This Row],[Male Voters]]</f>
        <v>0.65363702691434655</v>
      </c>
      <c r="AA4758" s="24">
        <f>Table1[[#This Row],[Total Ballots]]/Table1[[#This Row],[Total Voters]]</f>
        <v>0.66160815338585144</v>
      </c>
    </row>
    <row r="4759" spans="1:27" s="12" customFormat="1" x14ac:dyDescent="0.35">
      <c r="A4759" s="43" t="s">
        <v>68</v>
      </c>
      <c r="B4759" s="44">
        <v>2018</v>
      </c>
      <c r="C4759" s="17" t="s">
        <v>82</v>
      </c>
      <c r="D4759" s="44"/>
      <c r="E4759" s="45" t="e">
        <v>#N/A</v>
      </c>
      <c r="F4759" s="49" t="s">
        <v>78</v>
      </c>
      <c r="G4759" s="50" t="s">
        <v>65</v>
      </c>
      <c r="H4759" s="66">
        <v>466949.69999999995</v>
      </c>
      <c r="I4759" s="66">
        <v>467559.69999999995</v>
      </c>
      <c r="J4759" s="66">
        <v>934509.39999999991</v>
      </c>
      <c r="K4759" s="66">
        <v>362148</v>
      </c>
      <c r="L4759" s="66">
        <v>346082</v>
      </c>
      <c r="M4759" s="66">
        <v>1673</v>
      </c>
      <c r="N4759" s="66">
        <v>709903</v>
      </c>
      <c r="O4759" s="66">
        <v>265832</v>
      </c>
      <c r="P4759" s="66">
        <v>251916</v>
      </c>
      <c r="Q4759" s="66">
        <v>1002</v>
      </c>
      <c r="R4759" s="73">
        <v>518750</v>
      </c>
      <c r="S4759" s="130">
        <f>IFERROR(Table1[[#This Row],[Female Voters]]/Table1[[#This Row],[Female Population]],"0.0%")</f>
        <v>0.77556105079412196</v>
      </c>
      <c r="T4759" s="130">
        <f>IFERROR(Table1[[#This Row],[Male Voters]]/Table1[[#This Row],[Male Population]],"0.0%")</f>
        <v>0.74018783055939175</v>
      </c>
      <c r="U4759" s="130">
        <f>IFERROR(Table1[[#This Row],[Total Voters]]/Table1[[#This Row],[Total Population]],"0.0%")</f>
        <v>0.75965313992561234</v>
      </c>
      <c r="V4759" s="130">
        <f>IFERROR(Table1[[#This Row],[Female Ballots]]/Table1[[#This Row],[Female Population]],"0.0%")</f>
        <v>0.56929472275065174</v>
      </c>
      <c r="W4759" s="130">
        <f>IFERROR(Table1[[#This Row],[Male Ballots]]/Table1[[#This Row],[Male Population]],"0.0%")</f>
        <v>0.53878895037361008</v>
      </c>
      <c r="X4759" s="130">
        <f>IFERROR(Table1[[#This Row],[Total Ballots]]/Table1[[#This Row],[Total Population]],"0.0%")</f>
        <v>0.55510410061150806</v>
      </c>
      <c r="Y4759" s="24">
        <f>Table1[[#This Row],[Female Ballots]]/Table1[[#This Row],[Female Voters]]</f>
        <v>0.73404243568927618</v>
      </c>
      <c r="Z4759" s="24">
        <f>Table1[[#This Row],[Male Ballots]]/Table1[[#This Row],[Male Voters]]</f>
        <v>0.72790841476875423</v>
      </c>
      <c r="AA4759" s="24">
        <f>Table1[[#This Row],[Total Ballots]]/Table1[[#This Row],[Total Voters]]</f>
        <v>0.73073363544033476</v>
      </c>
    </row>
    <row r="4760" spans="1:27" s="12" customFormat="1" x14ac:dyDescent="0.35">
      <c r="A4760" s="43" t="s">
        <v>68</v>
      </c>
      <c r="B4760" s="44">
        <v>2018</v>
      </c>
      <c r="C4760" s="17" t="s">
        <v>82</v>
      </c>
      <c r="D4760" s="44"/>
      <c r="E4760" s="45" t="e">
        <v>#N/A</v>
      </c>
      <c r="F4760" s="49" t="s">
        <v>78</v>
      </c>
      <c r="G4760" s="50" t="s">
        <v>66</v>
      </c>
      <c r="H4760" s="66">
        <v>477365.30000000005</v>
      </c>
      <c r="I4760" s="66">
        <v>456321.30000000005</v>
      </c>
      <c r="J4760" s="66">
        <v>933686.60000000009</v>
      </c>
      <c r="K4760" s="66">
        <v>411376</v>
      </c>
      <c r="L4760" s="66">
        <v>379464</v>
      </c>
      <c r="M4760" s="66">
        <v>1667</v>
      </c>
      <c r="N4760" s="66">
        <v>792507</v>
      </c>
      <c r="O4760" s="66">
        <v>334806</v>
      </c>
      <c r="P4760" s="66">
        <v>306417</v>
      </c>
      <c r="Q4760" s="66">
        <v>1081</v>
      </c>
      <c r="R4760" s="73">
        <v>642304</v>
      </c>
      <c r="S4760" s="130">
        <f>IFERROR(Table1[[#This Row],[Female Voters]]/Table1[[#This Row],[Female Population]],"0.0%")</f>
        <v>0.86176351737338253</v>
      </c>
      <c r="T4760" s="130">
        <f>IFERROR(Table1[[#This Row],[Male Voters]]/Table1[[#This Row],[Male Population]],"0.0%")</f>
        <v>0.83157196475378192</v>
      </c>
      <c r="U4760" s="130">
        <f>IFERROR(Table1[[#This Row],[Total Voters]]/Table1[[#This Row],[Total Population]],"0.0%")</f>
        <v>0.84879337456486992</v>
      </c>
      <c r="V4760" s="130">
        <f>IFERROR(Table1[[#This Row],[Female Ballots]]/Table1[[#This Row],[Female Population]],"0.0%")</f>
        <v>0.70136224815670511</v>
      </c>
      <c r="W4760" s="130">
        <f>IFERROR(Table1[[#This Row],[Male Ballots]]/Table1[[#This Row],[Male Population]],"0.0%")</f>
        <v>0.6714939670797746</v>
      </c>
      <c r="X4760" s="130">
        <f>IFERROR(Table1[[#This Row],[Total Ballots]]/Table1[[#This Row],[Total Population]],"0.0%")</f>
        <v>0.68792247848475063</v>
      </c>
      <c r="Y4760" s="24">
        <f>Table1[[#This Row],[Female Ballots]]/Table1[[#This Row],[Female Voters]]</f>
        <v>0.81386857765158882</v>
      </c>
      <c r="Z4760" s="24">
        <f>Table1[[#This Row],[Male Ballots]]/Table1[[#This Row],[Male Voters]]</f>
        <v>0.80749952564670169</v>
      </c>
      <c r="AA4760" s="24">
        <f>Table1[[#This Row],[Total Ballots]]/Table1[[#This Row],[Total Voters]]</f>
        <v>0.81047107470344115</v>
      </c>
    </row>
    <row r="4761" spans="1:27" s="12" customFormat="1" x14ac:dyDescent="0.35">
      <c r="A4761" s="48" t="s">
        <v>68</v>
      </c>
      <c r="B4761" s="44">
        <v>2018</v>
      </c>
      <c r="C4761" s="17" t="s">
        <v>82</v>
      </c>
      <c r="D4761" s="67"/>
      <c r="E4761" s="68" t="e">
        <v>#N/A</v>
      </c>
      <c r="F4761" s="49" t="s">
        <v>78</v>
      </c>
      <c r="G4761" s="84" t="s">
        <v>67</v>
      </c>
      <c r="H4761" s="77">
        <v>630816.5</v>
      </c>
      <c r="I4761" s="77">
        <v>529346.54</v>
      </c>
      <c r="J4761" s="77">
        <v>1160162.8999999999</v>
      </c>
      <c r="K4761" s="77">
        <v>550076</v>
      </c>
      <c r="L4761" s="77">
        <v>474638</v>
      </c>
      <c r="M4761" s="77">
        <v>1916</v>
      </c>
      <c r="N4761" s="77">
        <v>1026630</v>
      </c>
      <c r="O4761" s="77">
        <v>467541</v>
      </c>
      <c r="P4761" s="77">
        <v>412336</v>
      </c>
      <c r="Q4761" s="77">
        <v>1466</v>
      </c>
      <c r="R4761" s="101">
        <v>881343</v>
      </c>
      <c r="S4761" s="130">
        <f>IFERROR(Table1[[#This Row],[Female Voters]]/Table1[[#This Row],[Female Population]],"0.0%")</f>
        <v>0.87200636001119181</v>
      </c>
      <c r="T4761" s="130">
        <f>IFERROR(Table1[[#This Row],[Male Voters]]/Table1[[#This Row],[Male Population]],"0.0%")</f>
        <v>0.89664891358315102</v>
      </c>
      <c r="U4761" s="130">
        <f>IFERROR(Table1[[#This Row],[Total Voters]]/Table1[[#This Row],[Total Population]],"0.0%")</f>
        <v>0.88490159442264538</v>
      </c>
      <c r="V4761" s="130">
        <f>IFERROR(Table1[[#This Row],[Female Ballots]]/Table1[[#This Row],[Female Population]],"0.0%")</f>
        <v>0.74116799417897283</v>
      </c>
      <c r="W4761" s="130">
        <f>IFERROR(Table1[[#This Row],[Male Ballots]]/Table1[[#This Row],[Male Population]],"0.0%")</f>
        <v>0.77895285761195299</v>
      </c>
      <c r="X4761" s="130">
        <f>IFERROR(Table1[[#This Row],[Total Ballots]]/Table1[[#This Row],[Total Population]],"0.0%")</f>
        <v>0.75967176678378534</v>
      </c>
      <c r="Y4761" s="24">
        <f>Table1[[#This Row],[Female Ballots]]/Table1[[#This Row],[Female Voters]]</f>
        <v>0.84995709683752796</v>
      </c>
      <c r="Z4761" s="24">
        <f>Table1[[#This Row],[Male Ballots]]/Table1[[#This Row],[Male Voters]]</f>
        <v>0.86873785916846102</v>
      </c>
      <c r="AA4761" s="24">
        <f>Table1[[#This Row],[Total Ballots]]/Table1[[#This Row],[Total Voters]]</f>
        <v>0.8584816340843342</v>
      </c>
    </row>
    <row r="4762" spans="1:27" s="12" customFormat="1" x14ac:dyDescent="0.35">
      <c r="A4762" s="43" t="s">
        <v>59</v>
      </c>
      <c r="B4762" s="44">
        <v>2018</v>
      </c>
      <c r="C4762" s="17" t="s">
        <v>81</v>
      </c>
      <c r="D4762" s="44"/>
      <c r="E4762" s="45" t="s">
        <v>73</v>
      </c>
      <c r="F4762" s="49" t="s">
        <v>78</v>
      </c>
      <c r="G4762" s="50" t="s">
        <v>79</v>
      </c>
      <c r="H4762" s="10">
        <v>6609.785100000001</v>
      </c>
      <c r="I4762" s="10">
        <v>6719.8152600000003</v>
      </c>
      <c r="J4762" s="10">
        <v>13329.599200000001</v>
      </c>
      <c r="K4762" s="46">
        <v>3444</v>
      </c>
      <c r="L4762" s="46">
        <v>3165</v>
      </c>
      <c r="M4762" s="46"/>
      <c r="N4762" s="46">
        <v>6609</v>
      </c>
      <c r="O4762" s="46">
        <v>1275</v>
      </c>
      <c r="P4762" s="46">
        <v>1155</v>
      </c>
      <c r="Q4762" s="46"/>
      <c r="R4762" s="47">
        <v>2430</v>
      </c>
      <c r="S4762" s="130">
        <f>IFERROR(Table1[[#This Row],[Female Voters]]/Table1[[#This Row],[Female Population]],"0.0%")</f>
        <v>0.52104568422353092</v>
      </c>
      <c r="T4762" s="130">
        <f>IFERROR(Table1[[#This Row],[Male Voters]]/Table1[[#This Row],[Male Population]],"0.0%")</f>
        <v>0.47099509101683251</v>
      </c>
      <c r="U4762" s="130">
        <f>IFERROR(Table1[[#This Row],[Total Voters]]/Table1[[#This Row],[Total Population]],"0.0%")</f>
        <v>0.49581385762896757</v>
      </c>
      <c r="V4762" s="130">
        <f>IFERROR(Table1[[#This Row],[Female Ballots]]/Table1[[#This Row],[Female Population]],"0.0%")</f>
        <v>0.19289583257404236</v>
      </c>
      <c r="W4762" s="130">
        <f>IFERROR(Table1[[#This Row],[Male Ballots]]/Table1[[#This Row],[Male Population]],"0.0%")</f>
        <v>0.17187972515780142</v>
      </c>
      <c r="X4762" s="130">
        <f>IFERROR(Table1[[#This Row],[Total Ballots]]/Table1[[#This Row],[Total Population]],"0.0%")</f>
        <v>0.18230105523352869</v>
      </c>
      <c r="Y4762" s="24">
        <f>Table1[[#This Row],[Female Ballots]]/Table1[[#This Row],[Female Voters]]</f>
        <v>0.37020905923344949</v>
      </c>
      <c r="Z4762" s="24">
        <f>Table1[[#This Row],[Male Ballots]]/Table1[[#This Row],[Male Voters]]</f>
        <v>0.36492890995260663</v>
      </c>
      <c r="AA4762" s="24">
        <f>Table1[[#This Row],[Total Ballots]]/Table1[[#This Row],[Total Voters]]</f>
        <v>0.36768043576940534</v>
      </c>
    </row>
    <row r="4763" spans="1:27" s="12" customFormat="1" x14ac:dyDescent="0.35">
      <c r="A4763" s="43" t="s">
        <v>59</v>
      </c>
      <c r="B4763" s="44">
        <v>2018</v>
      </c>
      <c r="C4763" s="17" t="s">
        <v>81</v>
      </c>
      <c r="D4763" s="44"/>
      <c r="E4763" s="45" t="s">
        <v>73</v>
      </c>
      <c r="F4763" s="49" t="s">
        <v>78</v>
      </c>
      <c r="G4763" s="50" t="s">
        <v>62</v>
      </c>
      <c r="H4763" s="10">
        <v>925.06150000000002</v>
      </c>
      <c r="I4763" s="10">
        <v>1041.0789</v>
      </c>
      <c r="J4763" s="10">
        <v>1966.1399999999999</v>
      </c>
      <c r="K4763" s="46">
        <v>356</v>
      </c>
      <c r="L4763" s="46">
        <v>345</v>
      </c>
      <c r="M4763" s="46"/>
      <c r="N4763" s="46">
        <v>701</v>
      </c>
      <c r="O4763" s="46">
        <v>54</v>
      </c>
      <c r="P4763" s="46">
        <v>58</v>
      </c>
      <c r="Q4763" s="46"/>
      <c r="R4763" s="47">
        <v>112</v>
      </c>
      <c r="S4763" s="130">
        <f>IFERROR(Table1[[#This Row],[Female Voters]]/Table1[[#This Row],[Female Population]],"0.0%")</f>
        <v>0.38483927825339181</v>
      </c>
      <c r="T4763" s="130">
        <f>IFERROR(Table1[[#This Row],[Male Voters]]/Table1[[#This Row],[Male Population]],"0.0%")</f>
        <v>0.33138698709579073</v>
      </c>
      <c r="U4763" s="130">
        <f>IFERROR(Table1[[#This Row],[Total Voters]]/Table1[[#This Row],[Total Population]],"0.0%")</f>
        <v>0.35653615714038678</v>
      </c>
      <c r="V4763" s="130">
        <f>IFERROR(Table1[[#This Row],[Female Ballots]]/Table1[[#This Row],[Female Population]],"0.0%")</f>
        <v>5.8374497263154933E-2</v>
      </c>
      <c r="W4763" s="130">
        <f>IFERROR(Table1[[#This Row],[Male Ballots]]/Table1[[#This Row],[Male Population]],"0.0%")</f>
        <v>5.571143551175612E-2</v>
      </c>
      <c r="X4763" s="130">
        <f>IFERROR(Table1[[#This Row],[Total Ballots]]/Table1[[#This Row],[Total Population]],"0.0%")</f>
        <v>5.6964407417579625E-2</v>
      </c>
      <c r="Y4763" s="24">
        <f>Table1[[#This Row],[Female Ballots]]/Table1[[#This Row],[Female Voters]]</f>
        <v>0.15168539325842698</v>
      </c>
      <c r="Z4763" s="24">
        <f>Table1[[#This Row],[Male Ballots]]/Table1[[#This Row],[Male Voters]]</f>
        <v>0.1681159420289855</v>
      </c>
      <c r="AA4763" s="24">
        <f>Table1[[#This Row],[Total Ballots]]/Table1[[#This Row],[Total Voters]]</f>
        <v>0.15977175463623394</v>
      </c>
    </row>
    <row r="4764" spans="1:27" s="12" customFormat="1" x14ac:dyDescent="0.35">
      <c r="A4764" s="43" t="s">
        <v>59</v>
      </c>
      <c r="B4764" s="44">
        <v>2018</v>
      </c>
      <c r="C4764" s="17" t="s">
        <v>81</v>
      </c>
      <c r="D4764" s="44"/>
      <c r="E4764" s="45" t="s">
        <v>73</v>
      </c>
      <c r="F4764" s="49" t="s">
        <v>78</v>
      </c>
      <c r="G4764" s="50" t="s">
        <v>63</v>
      </c>
      <c r="H4764" s="10">
        <v>1340.096</v>
      </c>
      <c r="I4764" s="10">
        <v>1410.1017999999999</v>
      </c>
      <c r="J4764" s="10">
        <v>2750.1970000000001</v>
      </c>
      <c r="K4764" s="46">
        <v>601</v>
      </c>
      <c r="L4764" s="46">
        <v>523</v>
      </c>
      <c r="M4764" s="46"/>
      <c r="N4764" s="46">
        <v>1124</v>
      </c>
      <c r="O4764" s="46">
        <v>91</v>
      </c>
      <c r="P4764" s="46">
        <v>79</v>
      </c>
      <c r="Q4764" s="46"/>
      <c r="R4764" s="47">
        <v>170</v>
      </c>
      <c r="S4764" s="130">
        <f>IFERROR(Table1[[#This Row],[Female Voters]]/Table1[[#This Row],[Female Population]],"0.0%")</f>
        <v>0.44847533311046373</v>
      </c>
      <c r="T4764" s="130">
        <f>IFERROR(Table1[[#This Row],[Male Voters]]/Table1[[#This Row],[Male Population]],"0.0%")</f>
        <v>0.37089520770769885</v>
      </c>
      <c r="U4764" s="130">
        <f>IFERROR(Table1[[#This Row],[Total Voters]]/Table1[[#This Row],[Total Population]],"0.0%")</f>
        <v>0.40869799508907906</v>
      </c>
      <c r="V4764" s="130">
        <f>IFERROR(Table1[[#This Row],[Female Ballots]]/Table1[[#This Row],[Female Population]],"0.0%")</f>
        <v>6.7905582883614313E-2</v>
      </c>
      <c r="W4764" s="130">
        <f>IFERROR(Table1[[#This Row],[Male Ballots]]/Table1[[#This Row],[Male Population]],"0.0%")</f>
        <v>5.6024323917606519E-2</v>
      </c>
      <c r="X4764" s="130">
        <f>IFERROR(Table1[[#This Row],[Total Ballots]]/Table1[[#This Row],[Total Population]],"0.0%")</f>
        <v>6.1813753705643633E-2</v>
      </c>
      <c r="Y4764" s="24">
        <f>Table1[[#This Row],[Female Ballots]]/Table1[[#This Row],[Female Voters]]</f>
        <v>0.15141430948419302</v>
      </c>
      <c r="Z4764" s="24">
        <f>Table1[[#This Row],[Male Ballots]]/Table1[[#This Row],[Male Voters]]</f>
        <v>0.15105162523900573</v>
      </c>
      <c r="AA4764" s="24">
        <f>Table1[[#This Row],[Total Ballots]]/Table1[[#This Row],[Total Voters]]</f>
        <v>0.1512455516014235</v>
      </c>
    </row>
    <row r="4765" spans="1:27" s="12" customFormat="1" x14ac:dyDescent="0.35">
      <c r="A4765" s="43" t="s">
        <v>59</v>
      </c>
      <c r="B4765" s="44">
        <v>2018</v>
      </c>
      <c r="C4765" s="17" t="s">
        <v>81</v>
      </c>
      <c r="D4765" s="44"/>
      <c r="E4765" s="45" t="s">
        <v>73</v>
      </c>
      <c r="F4765" s="49" t="s">
        <v>78</v>
      </c>
      <c r="G4765" s="50" t="s">
        <v>64</v>
      </c>
      <c r="H4765" s="10">
        <v>1213.1025999999999</v>
      </c>
      <c r="I4765" s="10">
        <v>1225.1176</v>
      </c>
      <c r="J4765" s="10">
        <v>2438.2200000000003</v>
      </c>
      <c r="K4765" s="46">
        <v>518</v>
      </c>
      <c r="L4765" s="46">
        <v>461</v>
      </c>
      <c r="M4765" s="46"/>
      <c r="N4765" s="46">
        <v>979</v>
      </c>
      <c r="O4765" s="46">
        <v>98</v>
      </c>
      <c r="P4765" s="46">
        <v>90</v>
      </c>
      <c r="Q4765" s="46"/>
      <c r="R4765" s="47">
        <v>188</v>
      </c>
      <c r="S4765" s="130">
        <f>IFERROR(Table1[[#This Row],[Female Voters]]/Table1[[#This Row],[Female Population]],"0.0%")</f>
        <v>0.42700427812124053</v>
      </c>
      <c r="T4765" s="130">
        <f>IFERROR(Table1[[#This Row],[Male Voters]]/Table1[[#This Row],[Male Population]],"0.0%")</f>
        <v>0.37629040673319852</v>
      </c>
      <c r="U4765" s="130">
        <f>IFERROR(Table1[[#This Row],[Total Voters]]/Table1[[#This Row],[Total Population]],"0.0%")</f>
        <v>0.40152242209480682</v>
      </c>
      <c r="V4765" s="130">
        <f>IFERROR(Table1[[#This Row],[Female Ballots]]/Table1[[#This Row],[Female Population]],"0.0%")</f>
        <v>8.0784593158072543E-2</v>
      </c>
      <c r="W4765" s="130">
        <f>IFERROR(Table1[[#This Row],[Male Ballots]]/Table1[[#This Row],[Male Population]],"0.0%")</f>
        <v>7.3462335370906434E-2</v>
      </c>
      <c r="X4765" s="130">
        <f>IFERROR(Table1[[#This Row],[Total Ballots]]/Table1[[#This Row],[Total Population]],"0.0%")</f>
        <v>7.7105429370606424E-2</v>
      </c>
      <c r="Y4765" s="24">
        <f>Table1[[#This Row],[Female Ballots]]/Table1[[#This Row],[Female Voters]]</f>
        <v>0.1891891891891892</v>
      </c>
      <c r="Z4765" s="24">
        <f>Table1[[#This Row],[Male Ballots]]/Table1[[#This Row],[Male Voters]]</f>
        <v>0.19522776572668113</v>
      </c>
      <c r="AA4765" s="24">
        <f>Table1[[#This Row],[Total Ballots]]/Table1[[#This Row],[Total Voters]]</f>
        <v>0.19203268641470889</v>
      </c>
    </row>
    <row r="4766" spans="1:27" s="12" customFormat="1" x14ac:dyDescent="0.35">
      <c r="A4766" s="43" t="s">
        <v>59</v>
      </c>
      <c r="B4766" s="44">
        <v>2018</v>
      </c>
      <c r="C4766" s="17" t="s">
        <v>81</v>
      </c>
      <c r="D4766" s="44"/>
      <c r="E4766" s="45" t="s">
        <v>73</v>
      </c>
      <c r="F4766" s="49" t="s">
        <v>78</v>
      </c>
      <c r="G4766" s="50" t="s">
        <v>65</v>
      </c>
      <c r="H4766" s="10">
        <v>1037.1120000000001</v>
      </c>
      <c r="I4766" s="10">
        <v>1014.1278</v>
      </c>
      <c r="J4766" s="10">
        <v>2051.2399999999998</v>
      </c>
      <c r="K4766" s="46">
        <v>495</v>
      </c>
      <c r="L4766" s="46">
        <v>452</v>
      </c>
      <c r="M4766" s="46"/>
      <c r="N4766" s="46">
        <v>947</v>
      </c>
      <c r="O4766" s="46">
        <v>174</v>
      </c>
      <c r="P4766" s="46">
        <v>138</v>
      </c>
      <c r="Q4766" s="46"/>
      <c r="R4766" s="47">
        <v>312</v>
      </c>
      <c r="S4766" s="130">
        <f>IFERROR(Table1[[#This Row],[Female Voters]]/Table1[[#This Row],[Female Population]],"0.0%")</f>
        <v>0.47728692754495172</v>
      </c>
      <c r="T4766" s="130">
        <f>IFERROR(Table1[[#This Row],[Male Voters]]/Table1[[#This Row],[Male Population]],"0.0%")</f>
        <v>0.44570319441001421</v>
      </c>
      <c r="U4766" s="130">
        <f>IFERROR(Table1[[#This Row],[Total Voters]]/Table1[[#This Row],[Total Population]],"0.0%")</f>
        <v>0.46167196427526769</v>
      </c>
      <c r="V4766" s="130">
        <f>IFERROR(Table1[[#This Row],[Female Ballots]]/Table1[[#This Row],[Female Population]],"0.0%")</f>
        <v>0.16777358665216485</v>
      </c>
      <c r="W4766" s="130">
        <f>IFERROR(Table1[[#This Row],[Male Ballots]]/Table1[[#This Row],[Male Population]],"0.0%")</f>
        <v>0.13607752395703973</v>
      </c>
      <c r="X4766" s="130">
        <f>IFERROR(Table1[[#This Row],[Total Ballots]]/Table1[[#This Row],[Total Population]],"0.0%")</f>
        <v>0.15210311811392135</v>
      </c>
      <c r="Y4766" s="24">
        <f>Table1[[#This Row],[Female Ballots]]/Table1[[#This Row],[Female Voters]]</f>
        <v>0.3515151515151515</v>
      </c>
      <c r="Z4766" s="24">
        <f>Table1[[#This Row],[Male Ballots]]/Table1[[#This Row],[Male Voters]]</f>
        <v>0.30530973451327431</v>
      </c>
      <c r="AA4766" s="24">
        <f>Table1[[#This Row],[Total Ballots]]/Table1[[#This Row],[Total Voters]]</f>
        <v>0.32946145723336856</v>
      </c>
    </row>
    <row r="4767" spans="1:27" s="12" customFormat="1" x14ac:dyDescent="0.35">
      <c r="A4767" s="43" t="s">
        <v>59</v>
      </c>
      <c r="B4767" s="44">
        <v>2018</v>
      </c>
      <c r="C4767" s="17" t="s">
        <v>81</v>
      </c>
      <c r="D4767" s="44"/>
      <c r="E4767" s="45" t="s">
        <v>73</v>
      </c>
      <c r="F4767" s="49" t="s">
        <v>78</v>
      </c>
      <c r="G4767" s="50" t="s">
        <v>66</v>
      </c>
      <c r="H4767" s="10">
        <v>936.16200000000003</v>
      </c>
      <c r="I4767" s="10">
        <v>919.1567</v>
      </c>
      <c r="J4767" s="10">
        <v>1855.3188</v>
      </c>
      <c r="K4767" s="46">
        <v>629</v>
      </c>
      <c r="L4767" s="46">
        <v>576</v>
      </c>
      <c r="M4767" s="46"/>
      <c r="N4767" s="46">
        <v>1205</v>
      </c>
      <c r="O4767" s="46">
        <v>297</v>
      </c>
      <c r="P4767" s="46">
        <v>271</v>
      </c>
      <c r="Q4767" s="46"/>
      <c r="R4767" s="47">
        <v>568</v>
      </c>
      <c r="S4767" s="130">
        <f>IFERROR(Table1[[#This Row],[Female Voters]]/Table1[[#This Row],[Female Population]],"0.0%")</f>
        <v>0.6718922579638994</v>
      </c>
      <c r="T4767" s="130">
        <f>IFERROR(Table1[[#This Row],[Male Voters]]/Table1[[#This Row],[Male Population]],"0.0%")</f>
        <v>0.62666137340890837</v>
      </c>
      <c r="U4767" s="130">
        <f>IFERROR(Table1[[#This Row],[Total Voters]]/Table1[[#This Row],[Total Population]],"0.0%")</f>
        <v>0.64948406710480155</v>
      </c>
      <c r="V4767" s="130">
        <f>IFERROR(Table1[[#This Row],[Female Ballots]]/Table1[[#This Row],[Female Population]],"0.0%")</f>
        <v>0.31725278317214328</v>
      </c>
      <c r="W4767" s="130">
        <f>IFERROR(Table1[[#This Row],[Male Ballots]]/Table1[[#This Row],[Male Population]],"0.0%")</f>
        <v>0.29483547255870518</v>
      </c>
      <c r="X4767" s="130">
        <f>IFERROR(Table1[[#This Row],[Total Ballots]]/Table1[[#This Row],[Total Population]],"0.0%")</f>
        <v>0.30614684656890234</v>
      </c>
      <c r="Y4767" s="24">
        <f>Table1[[#This Row],[Female Ballots]]/Table1[[#This Row],[Female Voters]]</f>
        <v>0.47217806041335453</v>
      </c>
      <c r="Z4767" s="24">
        <f>Table1[[#This Row],[Male Ballots]]/Table1[[#This Row],[Male Voters]]</f>
        <v>0.4704861111111111</v>
      </c>
      <c r="AA4767" s="24">
        <f>Table1[[#This Row],[Total Ballots]]/Table1[[#This Row],[Total Voters]]</f>
        <v>0.47136929460580912</v>
      </c>
    </row>
    <row r="4768" spans="1:27" s="12" customFormat="1" x14ac:dyDescent="0.35">
      <c r="A4768" s="43" t="s">
        <v>59</v>
      </c>
      <c r="B4768" s="44">
        <v>2018</v>
      </c>
      <c r="C4768" s="17" t="s">
        <v>81</v>
      </c>
      <c r="D4768" s="44"/>
      <c r="E4768" s="45" t="s">
        <v>73</v>
      </c>
      <c r="F4768" s="49" t="s">
        <v>78</v>
      </c>
      <c r="G4768" s="50" t="s">
        <v>67</v>
      </c>
      <c r="H4768" s="10">
        <v>1158.251</v>
      </c>
      <c r="I4768" s="10">
        <v>1110.2324599999999</v>
      </c>
      <c r="J4768" s="10">
        <v>2268.4834000000001</v>
      </c>
      <c r="K4768" s="46">
        <v>845</v>
      </c>
      <c r="L4768" s="46">
        <v>808</v>
      </c>
      <c r="M4768" s="46"/>
      <c r="N4768" s="46">
        <v>1653</v>
      </c>
      <c r="O4768" s="46">
        <v>561</v>
      </c>
      <c r="P4768" s="46">
        <v>519</v>
      </c>
      <c r="Q4768" s="46"/>
      <c r="R4768" s="47">
        <v>1080</v>
      </c>
      <c r="S4768" s="130">
        <f>IFERROR(Table1[[#This Row],[Female Voters]]/Table1[[#This Row],[Female Population]],"0.0%")</f>
        <v>0.72954825853808891</v>
      </c>
      <c r="T4768" s="130">
        <f>IFERROR(Table1[[#This Row],[Male Voters]]/Table1[[#This Row],[Male Population]],"0.0%")</f>
        <v>0.72777551468815826</v>
      </c>
      <c r="U4768" s="130">
        <f>IFERROR(Table1[[#This Row],[Total Voters]]/Table1[[#This Row],[Total Population]],"0.0%")</f>
        <v>0.7286806683266891</v>
      </c>
      <c r="V4768" s="130">
        <f>IFERROR(Table1[[#This Row],[Female Ballots]]/Table1[[#This Row],[Female Population]],"0.0%")</f>
        <v>0.48435097401167798</v>
      </c>
      <c r="W4768" s="130">
        <f>IFERROR(Table1[[#This Row],[Male Ballots]]/Table1[[#This Row],[Male Population]],"0.0%")</f>
        <v>0.46746966846925014</v>
      </c>
      <c r="X4768" s="130">
        <f>IFERROR(Table1[[#This Row],[Total Ballots]]/Table1[[#This Row],[Total Population]],"0.0%")</f>
        <v>0.4760890028994702</v>
      </c>
      <c r="Y4768" s="24">
        <f>Table1[[#This Row],[Female Ballots]]/Table1[[#This Row],[Female Voters]]</f>
        <v>0.663905325443787</v>
      </c>
      <c r="Z4768" s="24">
        <f>Table1[[#This Row],[Male Ballots]]/Table1[[#This Row],[Male Voters]]</f>
        <v>0.64232673267326734</v>
      </c>
      <c r="AA4768" s="24">
        <f>Table1[[#This Row],[Total Ballots]]/Table1[[#This Row],[Total Voters]]</f>
        <v>0.65335753176043554</v>
      </c>
    </row>
    <row r="4769" spans="1:27" s="12" customFormat="1" x14ac:dyDescent="0.35">
      <c r="A4769" s="43" t="s">
        <v>37</v>
      </c>
      <c r="B4769" s="44">
        <v>2018</v>
      </c>
      <c r="C4769" s="17" t="s">
        <v>81</v>
      </c>
      <c r="D4769" s="44"/>
      <c r="E4769" s="45" t="s">
        <v>74</v>
      </c>
      <c r="F4769" s="49" t="s">
        <v>78</v>
      </c>
      <c r="G4769" s="50" t="s">
        <v>79</v>
      </c>
      <c r="H4769" s="10">
        <v>9085.9991999999984</v>
      </c>
      <c r="I4769" s="10">
        <v>8429.9992000000002</v>
      </c>
      <c r="J4769" s="10">
        <v>17515.999799999998</v>
      </c>
      <c r="K4769" s="46">
        <v>7635</v>
      </c>
      <c r="L4769" s="46">
        <v>6781</v>
      </c>
      <c r="M4769" s="46">
        <v>13</v>
      </c>
      <c r="N4769" s="46">
        <v>14429</v>
      </c>
      <c r="O4769" s="46">
        <v>3126</v>
      </c>
      <c r="P4769" s="46">
        <v>2764</v>
      </c>
      <c r="Q4769" s="46">
        <v>3</v>
      </c>
      <c r="R4769" s="47">
        <v>5893</v>
      </c>
      <c r="S4769" s="130">
        <f>IFERROR(Table1[[#This Row],[Female Voters]]/Table1[[#This Row],[Female Population]],"0.0%")</f>
        <v>0.84030383801926833</v>
      </c>
      <c r="T4769" s="130">
        <f>IFERROR(Table1[[#This Row],[Male Voters]]/Table1[[#This Row],[Male Population]],"0.0%")</f>
        <v>0.80438916293135587</v>
      </c>
      <c r="U4769" s="130">
        <f>IFERROR(Table1[[#This Row],[Total Voters]]/Table1[[#This Row],[Total Population]],"0.0%")</f>
        <v>0.82376114208450735</v>
      </c>
      <c r="V4769" s="130">
        <f>IFERROR(Table1[[#This Row],[Female Ballots]]/Table1[[#This Row],[Female Population]],"0.0%")</f>
        <v>0.34404581501614051</v>
      </c>
      <c r="W4769" s="130">
        <f>IFERROR(Table1[[#This Row],[Male Ballots]]/Table1[[#This Row],[Male Population]],"0.0%")</f>
        <v>0.32787666219470102</v>
      </c>
      <c r="X4769" s="130">
        <f>IFERROR(Table1[[#This Row],[Total Ballots]]/Table1[[#This Row],[Total Population]],"0.0%")</f>
        <v>0.33643526303305854</v>
      </c>
      <c r="Y4769" s="24">
        <f>Table1[[#This Row],[Female Ballots]]/Table1[[#This Row],[Female Voters]]</f>
        <v>0.40943025540275046</v>
      </c>
      <c r="Z4769" s="24">
        <f>Table1[[#This Row],[Male Ballots]]/Table1[[#This Row],[Male Voters]]</f>
        <v>0.40760949712431793</v>
      </c>
      <c r="AA4769" s="24">
        <f>Table1[[#This Row],[Total Ballots]]/Table1[[#This Row],[Total Voters]]</f>
        <v>0.40841361147688682</v>
      </c>
    </row>
    <row r="4770" spans="1:27" s="12" customFormat="1" x14ac:dyDescent="0.35">
      <c r="A4770" s="43" t="s">
        <v>37</v>
      </c>
      <c r="B4770" s="44">
        <v>2018</v>
      </c>
      <c r="C4770" s="17" t="s">
        <v>81</v>
      </c>
      <c r="D4770" s="44"/>
      <c r="E4770" s="45" t="s">
        <v>74</v>
      </c>
      <c r="F4770" s="49" t="s">
        <v>78</v>
      </c>
      <c r="G4770" s="50" t="s">
        <v>62</v>
      </c>
      <c r="H4770" s="10">
        <v>835</v>
      </c>
      <c r="I4770" s="10">
        <v>824</v>
      </c>
      <c r="J4770" s="10">
        <v>1659</v>
      </c>
      <c r="K4770" s="46">
        <v>513</v>
      </c>
      <c r="L4770" s="46">
        <v>484</v>
      </c>
      <c r="M4770" s="46"/>
      <c r="N4770" s="46">
        <v>997</v>
      </c>
      <c r="O4770" s="46">
        <v>69</v>
      </c>
      <c r="P4770" s="46">
        <v>83</v>
      </c>
      <c r="Q4770" s="46"/>
      <c r="R4770" s="47">
        <v>152</v>
      </c>
      <c r="S4770" s="130">
        <f>IFERROR(Table1[[#This Row],[Female Voters]]/Table1[[#This Row],[Female Population]],"0.0%")</f>
        <v>0.61437125748502996</v>
      </c>
      <c r="T4770" s="130">
        <f>IFERROR(Table1[[#This Row],[Male Voters]]/Table1[[#This Row],[Male Population]],"0.0%")</f>
        <v>0.58737864077669899</v>
      </c>
      <c r="U4770" s="130">
        <f>IFERROR(Table1[[#This Row],[Total Voters]]/Table1[[#This Row],[Total Population]],"0.0%")</f>
        <v>0.60096443640747443</v>
      </c>
      <c r="V4770" s="130">
        <f>IFERROR(Table1[[#This Row],[Female Ballots]]/Table1[[#This Row],[Female Population]],"0.0%")</f>
        <v>8.263473053892216E-2</v>
      </c>
      <c r="W4770" s="130">
        <f>IFERROR(Table1[[#This Row],[Male Ballots]]/Table1[[#This Row],[Male Population]],"0.0%")</f>
        <v>0.10072815533980582</v>
      </c>
      <c r="X4770" s="130">
        <f>IFERROR(Table1[[#This Row],[Total Ballots]]/Table1[[#This Row],[Total Population]],"0.0%")</f>
        <v>9.16214587100663E-2</v>
      </c>
      <c r="Y4770" s="24">
        <f>Table1[[#This Row],[Female Ballots]]/Table1[[#This Row],[Female Voters]]</f>
        <v>0.13450292397660818</v>
      </c>
      <c r="Z4770" s="24">
        <f>Table1[[#This Row],[Male Ballots]]/Table1[[#This Row],[Male Voters]]</f>
        <v>0.17148760330578514</v>
      </c>
      <c r="AA4770" s="24">
        <f>Table1[[#This Row],[Total Ballots]]/Table1[[#This Row],[Total Voters]]</f>
        <v>0.15245737211634905</v>
      </c>
    </row>
    <row r="4771" spans="1:27" s="12" customFormat="1" x14ac:dyDescent="0.35">
      <c r="A4771" s="43" t="s">
        <v>37</v>
      </c>
      <c r="B4771" s="44">
        <v>2018</v>
      </c>
      <c r="C4771" s="17" t="s">
        <v>81</v>
      </c>
      <c r="D4771" s="44"/>
      <c r="E4771" s="45" t="s">
        <v>74</v>
      </c>
      <c r="F4771" s="49" t="s">
        <v>78</v>
      </c>
      <c r="G4771" s="50" t="s">
        <v>63</v>
      </c>
      <c r="H4771" s="10">
        <v>1206</v>
      </c>
      <c r="I4771" s="10">
        <v>1193</v>
      </c>
      <c r="J4771" s="10">
        <v>2399</v>
      </c>
      <c r="K4771" s="46">
        <v>996</v>
      </c>
      <c r="L4771" s="46">
        <v>882</v>
      </c>
      <c r="M4771" s="46">
        <v>2</v>
      </c>
      <c r="N4771" s="46">
        <v>1880</v>
      </c>
      <c r="O4771" s="46">
        <v>121</v>
      </c>
      <c r="P4771" s="46">
        <v>106</v>
      </c>
      <c r="Q4771" s="46"/>
      <c r="R4771" s="47">
        <v>227</v>
      </c>
      <c r="S4771" s="130">
        <f>IFERROR(Table1[[#This Row],[Female Voters]]/Table1[[#This Row],[Female Population]],"0.0%")</f>
        <v>0.82587064676616917</v>
      </c>
      <c r="T4771" s="130">
        <f>IFERROR(Table1[[#This Row],[Male Voters]]/Table1[[#This Row],[Male Population]],"0.0%")</f>
        <v>0.73931265716680639</v>
      </c>
      <c r="U4771" s="130">
        <f>IFERROR(Table1[[#This Row],[Total Voters]]/Table1[[#This Row],[Total Population]],"0.0%")</f>
        <v>0.78365985827428097</v>
      </c>
      <c r="V4771" s="130">
        <f>IFERROR(Table1[[#This Row],[Female Ballots]]/Table1[[#This Row],[Female Population]],"0.0%")</f>
        <v>0.10033167495854063</v>
      </c>
      <c r="W4771" s="130">
        <f>IFERROR(Table1[[#This Row],[Male Ballots]]/Table1[[#This Row],[Male Population]],"0.0%")</f>
        <v>8.8851634534786256E-2</v>
      </c>
      <c r="X4771" s="130">
        <f>IFERROR(Table1[[#This Row],[Total Ballots]]/Table1[[#This Row],[Total Population]],"0.0%")</f>
        <v>9.4622759483117963E-2</v>
      </c>
      <c r="Y4771" s="24">
        <f>Table1[[#This Row],[Female Ballots]]/Table1[[#This Row],[Female Voters]]</f>
        <v>0.1214859437751004</v>
      </c>
      <c r="Z4771" s="24">
        <f>Table1[[#This Row],[Male Ballots]]/Table1[[#This Row],[Male Voters]]</f>
        <v>0.12018140589569161</v>
      </c>
      <c r="AA4771" s="24">
        <f>Table1[[#This Row],[Total Ballots]]/Table1[[#This Row],[Total Voters]]</f>
        <v>0.12074468085106382</v>
      </c>
    </row>
    <row r="4772" spans="1:27" s="12" customFormat="1" x14ac:dyDescent="0.35">
      <c r="A4772" s="43" t="s">
        <v>37</v>
      </c>
      <c r="B4772" s="44">
        <v>2018</v>
      </c>
      <c r="C4772" s="17" t="s">
        <v>81</v>
      </c>
      <c r="D4772" s="44"/>
      <c r="E4772" s="45" t="s">
        <v>74</v>
      </c>
      <c r="F4772" s="49" t="s">
        <v>78</v>
      </c>
      <c r="G4772" s="50" t="s">
        <v>64</v>
      </c>
      <c r="H4772" s="10">
        <v>1246</v>
      </c>
      <c r="I4772" s="10">
        <v>1166.9999</v>
      </c>
      <c r="J4772" s="10">
        <v>2413</v>
      </c>
      <c r="K4772" s="46">
        <v>1035</v>
      </c>
      <c r="L4772" s="46">
        <v>897</v>
      </c>
      <c r="M4772" s="46">
        <v>1</v>
      </c>
      <c r="N4772" s="46">
        <v>1933</v>
      </c>
      <c r="O4772" s="46">
        <v>195</v>
      </c>
      <c r="P4772" s="46">
        <v>176</v>
      </c>
      <c r="Q4772" s="46"/>
      <c r="R4772" s="47">
        <v>371</v>
      </c>
      <c r="S4772" s="130">
        <f>IFERROR(Table1[[#This Row],[Female Voters]]/Table1[[#This Row],[Female Population]],"0.0%")</f>
        <v>0.8306581059390048</v>
      </c>
      <c r="T4772" s="130">
        <f>IFERROR(Table1[[#This Row],[Male Voters]]/Table1[[#This Row],[Male Population]],"0.0%")</f>
        <v>0.7686375979980804</v>
      </c>
      <c r="U4772" s="130">
        <f>IFERROR(Table1[[#This Row],[Total Voters]]/Table1[[#This Row],[Total Population]],"0.0%")</f>
        <v>0.80107749689183594</v>
      </c>
      <c r="V4772" s="130">
        <f>IFERROR(Table1[[#This Row],[Female Ballots]]/Table1[[#This Row],[Female Population]],"0.0%")</f>
        <v>0.1565008025682183</v>
      </c>
      <c r="W4772" s="130">
        <f>IFERROR(Table1[[#This Row],[Male Ballots]]/Table1[[#This Row],[Male Population]],"0.0%")</f>
        <v>0.15081406605090539</v>
      </c>
      <c r="X4772" s="130">
        <f>IFERROR(Table1[[#This Row],[Total Ballots]]/Table1[[#This Row],[Total Population]],"0.0%")</f>
        <v>0.15375051802735185</v>
      </c>
      <c r="Y4772" s="24">
        <f>Table1[[#This Row],[Female Ballots]]/Table1[[#This Row],[Female Voters]]</f>
        <v>0.18840579710144928</v>
      </c>
      <c r="Z4772" s="24">
        <f>Table1[[#This Row],[Male Ballots]]/Table1[[#This Row],[Male Voters]]</f>
        <v>0.19620958751393533</v>
      </c>
      <c r="AA4772" s="24">
        <f>Table1[[#This Row],[Total Ballots]]/Table1[[#This Row],[Total Voters]]</f>
        <v>0.19192964304190377</v>
      </c>
    </row>
    <row r="4773" spans="1:27" s="12" customFormat="1" x14ac:dyDescent="0.35">
      <c r="A4773" s="43" t="s">
        <v>37</v>
      </c>
      <c r="B4773" s="44">
        <v>2018</v>
      </c>
      <c r="C4773" s="17" t="s">
        <v>81</v>
      </c>
      <c r="D4773" s="44"/>
      <c r="E4773" s="45" t="s">
        <v>74</v>
      </c>
      <c r="F4773" s="49" t="s">
        <v>78</v>
      </c>
      <c r="G4773" s="50" t="s">
        <v>65</v>
      </c>
      <c r="H4773" s="10">
        <v>1336.9998000000001</v>
      </c>
      <c r="I4773" s="10">
        <v>1261.9998000000001</v>
      </c>
      <c r="J4773" s="10">
        <v>2599</v>
      </c>
      <c r="K4773" s="46">
        <v>1067</v>
      </c>
      <c r="L4773" s="46">
        <v>999</v>
      </c>
      <c r="M4773" s="46">
        <v>2</v>
      </c>
      <c r="N4773" s="46">
        <v>2068</v>
      </c>
      <c r="O4773" s="46">
        <v>322</v>
      </c>
      <c r="P4773" s="46">
        <v>292</v>
      </c>
      <c r="Q4773" s="46"/>
      <c r="R4773" s="47">
        <v>614</v>
      </c>
      <c r="S4773" s="130">
        <f>IFERROR(Table1[[#This Row],[Female Voters]]/Table1[[#This Row],[Female Population]],"0.0%")</f>
        <v>0.79805546717359266</v>
      </c>
      <c r="T4773" s="130">
        <f>IFERROR(Table1[[#This Row],[Male Voters]]/Table1[[#This Row],[Male Population]],"0.0%")</f>
        <v>0.79160075936620589</v>
      </c>
      <c r="U4773" s="130">
        <f>IFERROR(Table1[[#This Row],[Total Voters]]/Table1[[#This Row],[Total Population]],"0.0%")</f>
        <v>0.79569065025009622</v>
      </c>
      <c r="V4773" s="130">
        <f>IFERROR(Table1[[#This Row],[Female Ballots]]/Table1[[#This Row],[Female Population]],"0.0%")</f>
        <v>0.24083773236166525</v>
      </c>
      <c r="W4773" s="130">
        <f>IFERROR(Table1[[#This Row],[Male Ballots]]/Table1[[#This Row],[Male Population]],"0.0%")</f>
        <v>0.23137880053546758</v>
      </c>
      <c r="X4773" s="130">
        <f>IFERROR(Table1[[#This Row],[Total Ballots]]/Table1[[#This Row],[Total Population]],"0.0%")</f>
        <v>0.23624470950365525</v>
      </c>
      <c r="Y4773" s="24">
        <f>Table1[[#This Row],[Female Ballots]]/Table1[[#This Row],[Female Voters]]</f>
        <v>0.30178069353327086</v>
      </c>
      <c r="Z4773" s="24">
        <f>Table1[[#This Row],[Male Ballots]]/Table1[[#This Row],[Male Voters]]</f>
        <v>0.29229229229229231</v>
      </c>
      <c r="AA4773" s="24">
        <f>Table1[[#This Row],[Total Ballots]]/Table1[[#This Row],[Total Voters]]</f>
        <v>0.29690522243713735</v>
      </c>
    </row>
    <row r="4774" spans="1:27" s="12" customFormat="1" x14ac:dyDescent="0.35">
      <c r="A4774" s="43" t="s">
        <v>37</v>
      </c>
      <c r="B4774" s="44">
        <v>2018</v>
      </c>
      <c r="C4774" s="17" t="s">
        <v>81</v>
      </c>
      <c r="D4774" s="44"/>
      <c r="E4774" s="45" t="s">
        <v>74</v>
      </c>
      <c r="F4774" s="49" t="s">
        <v>78</v>
      </c>
      <c r="G4774" s="50" t="s">
        <v>66</v>
      </c>
      <c r="H4774" s="10">
        <v>1766.9998000000001</v>
      </c>
      <c r="I4774" s="10">
        <v>1556.9998000000001</v>
      </c>
      <c r="J4774" s="10">
        <v>3324</v>
      </c>
      <c r="K4774" s="46">
        <v>1562</v>
      </c>
      <c r="L4774" s="46">
        <v>1343</v>
      </c>
      <c r="M4774" s="46">
        <v>3</v>
      </c>
      <c r="N4774" s="46">
        <v>2908</v>
      </c>
      <c r="O4774" s="46">
        <v>794</v>
      </c>
      <c r="P4774" s="46">
        <v>654</v>
      </c>
      <c r="Q4774" s="46"/>
      <c r="R4774" s="47">
        <v>1448</v>
      </c>
      <c r="S4774" s="130">
        <f>IFERROR(Table1[[#This Row],[Female Voters]]/Table1[[#This Row],[Female Population]],"0.0%")</f>
        <v>0.88398425398803093</v>
      </c>
      <c r="T4774" s="130">
        <f>IFERROR(Table1[[#This Row],[Male Voters]]/Table1[[#This Row],[Male Population]],"0.0%")</f>
        <v>0.86255630861352706</v>
      </c>
      <c r="U4774" s="130">
        <f>IFERROR(Table1[[#This Row],[Total Voters]]/Table1[[#This Row],[Total Population]],"0.0%")</f>
        <v>0.87484957882069792</v>
      </c>
      <c r="V4774" s="130">
        <f>IFERROR(Table1[[#This Row],[Female Ballots]]/Table1[[#This Row],[Female Population]],"0.0%")</f>
        <v>0.44934923026024109</v>
      </c>
      <c r="W4774" s="130">
        <f>IFERROR(Table1[[#This Row],[Male Ballots]]/Table1[[#This Row],[Male Population]],"0.0%")</f>
        <v>0.42003858960033263</v>
      </c>
      <c r="X4774" s="130">
        <f>IFERROR(Table1[[#This Row],[Total Ballots]]/Table1[[#This Row],[Total Population]],"0.0%")</f>
        <v>0.43561973525872444</v>
      </c>
      <c r="Y4774" s="24">
        <f>Table1[[#This Row],[Female Ballots]]/Table1[[#This Row],[Female Voters]]</f>
        <v>0.50832266325224074</v>
      </c>
      <c r="Z4774" s="24">
        <f>Table1[[#This Row],[Male Ballots]]/Table1[[#This Row],[Male Voters]]</f>
        <v>0.48696947133283691</v>
      </c>
      <c r="AA4774" s="24">
        <f>Table1[[#This Row],[Total Ballots]]/Table1[[#This Row],[Total Voters]]</f>
        <v>0.49793672627235214</v>
      </c>
    </row>
    <row r="4775" spans="1:27" s="12" customFormat="1" x14ac:dyDescent="0.35">
      <c r="A4775" s="43" t="s">
        <v>37</v>
      </c>
      <c r="B4775" s="44">
        <v>2018</v>
      </c>
      <c r="C4775" s="17" t="s">
        <v>81</v>
      </c>
      <c r="D4775" s="44"/>
      <c r="E4775" s="45" t="s">
        <v>74</v>
      </c>
      <c r="F4775" s="49" t="s">
        <v>78</v>
      </c>
      <c r="G4775" s="50" t="s">
        <v>67</v>
      </c>
      <c r="H4775" s="10">
        <v>2694.9996000000001</v>
      </c>
      <c r="I4775" s="10">
        <v>2426.9997000000003</v>
      </c>
      <c r="J4775" s="10">
        <v>5121.9997999999996</v>
      </c>
      <c r="K4775" s="46">
        <v>2462</v>
      </c>
      <c r="L4775" s="46">
        <v>2176</v>
      </c>
      <c r="M4775" s="46">
        <v>5</v>
      </c>
      <c r="N4775" s="46">
        <v>4643</v>
      </c>
      <c r="O4775" s="46">
        <v>1625</v>
      </c>
      <c r="P4775" s="46">
        <v>1453</v>
      </c>
      <c r="Q4775" s="46">
        <v>3</v>
      </c>
      <c r="R4775" s="47">
        <v>3081</v>
      </c>
      <c r="S4775" s="130">
        <f>IFERROR(Table1[[#This Row],[Female Voters]]/Table1[[#This Row],[Female Population]],"0.0%")</f>
        <v>0.91354373484879181</v>
      </c>
      <c r="T4775" s="130">
        <f>IFERROR(Table1[[#This Row],[Male Voters]]/Table1[[#This Row],[Male Population]],"0.0%")</f>
        <v>0.8965802509163886</v>
      </c>
      <c r="U4775" s="130">
        <f>IFERROR(Table1[[#This Row],[Total Voters]]/Table1[[#This Row],[Total Population]],"0.0%")</f>
        <v>0.90648187842568839</v>
      </c>
      <c r="V4775" s="130">
        <f>IFERROR(Table1[[#This Row],[Female Ballots]]/Table1[[#This Row],[Female Population]],"0.0%")</f>
        <v>0.60296854960572166</v>
      </c>
      <c r="W4775" s="130">
        <f>IFERROR(Table1[[#This Row],[Male Ballots]]/Table1[[#This Row],[Male Population]],"0.0%")</f>
        <v>0.59868157379665099</v>
      </c>
      <c r="X4775" s="130">
        <f>IFERROR(Table1[[#This Row],[Total Ballots]]/Table1[[#This Row],[Total Population]],"0.0%")</f>
        <v>0.60152286612740602</v>
      </c>
      <c r="Y4775" s="24">
        <f>Table1[[#This Row],[Female Ballots]]/Table1[[#This Row],[Female Voters]]</f>
        <v>0.66003249390739238</v>
      </c>
      <c r="Z4775" s="24">
        <f>Table1[[#This Row],[Male Ballots]]/Table1[[#This Row],[Male Voters]]</f>
        <v>0.66773897058823528</v>
      </c>
      <c r="AA4775" s="24">
        <f>Table1[[#This Row],[Total Ballots]]/Table1[[#This Row],[Total Voters]]</f>
        <v>0.66357958216670254</v>
      </c>
    </row>
    <row r="4776" spans="1:27" s="12" customFormat="1" x14ac:dyDescent="0.35">
      <c r="A4776" s="43" t="s">
        <v>48</v>
      </c>
      <c r="B4776" s="44">
        <v>2018</v>
      </c>
      <c r="C4776" s="17" t="s">
        <v>81</v>
      </c>
      <c r="D4776" s="44"/>
      <c r="E4776" s="45" t="s">
        <v>73</v>
      </c>
      <c r="F4776" s="49" t="s">
        <v>78</v>
      </c>
      <c r="G4776" s="50" t="s">
        <v>79</v>
      </c>
      <c r="H4776" s="10">
        <v>74355.997999999992</v>
      </c>
      <c r="I4776" s="10">
        <v>72037.997000000003</v>
      </c>
      <c r="J4776" s="10">
        <v>146394</v>
      </c>
      <c r="K4776" s="46">
        <v>54528</v>
      </c>
      <c r="L4776" s="46">
        <v>50464</v>
      </c>
      <c r="M4776" s="46">
        <v>2320</v>
      </c>
      <c r="N4776" s="46">
        <v>107312</v>
      </c>
      <c r="O4776" s="46">
        <v>20659</v>
      </c>
      <c r="P4776" s="46">
        <v>19060</v>
      </c>
      <c r="Q4776" s="46">
        <v>644</v>
      </c>
      <c r="R4776" s="47">
        <v>40363</v>
      </c>
      <c r="S4776" s="130">
        <f>IFERROR(Table1[[#This Row],[Female Voters]]/Table1[[#This Row],[Female Population]],"0.0%")</f>
        <v>0.73333693940870792</v>
      </c>
      <c r="T4776" s="130">
        <f>IFERROR(Table1[[#This Row],[Male Voters]]/Table1[[#This Row],[Male Population]],"0.0%")</f>
        <v>0.70051919961072762</v>
      </c>
      <c r="U4776" s="130">
        <f>IFERROR(Table1[[#This Row],[Total Voters]]/Table1[[#This Row],[Total Population]],"0.0%")</f>
        <v>0.73303550691968256</v>
      </c>
      <c r="V4776" s="130">
        <f>IFERROR(Table1[[#This Row],[Female Ballots]]/Table1[[#This Row],[Female Population]],"0.0%")</f>
        <v>0.27783905206947801</v>
      </c>
      <c r="W4776" s="130">
        <f>IFERROR(Table1[[#This Row],[Male Ballots]]/Table1[[#This Row],[Male Population]],"0.0%")</f>
        <v>0.26458259243382348</v>
      </c>
      <c r="X4776" s="130">
        <f>IFERROR(Table1[[#This Row],[Total Ballots]]/Table1[[#This Row],[Total Population]],"0.0%")</f>
        <v>0.27571485170157245</v>
      </c>
      <c r="Y4776" s="24">
        <f>Table1[[#This Row],[Female Ballots]]/Table1[[#This Row],[Female Voters]]</f>
        <v>0.37886957159624413</v>
      </c>
      <c r="Z4776" s="24">
        <f>Table1[[#This Row],[Male Ballots]]/Table1[[#This Row],[Male Voters]]</f>
        <v>0.37769499048826888</v>
      </c>
      <c r="AA4776" s="24">
        <f>Table1[[#This Row],[Total Ballots]]/Table1[[#This Row],[Total Voters]]</f>
        <v>0.37612755330251973</v>
      </c>
    </row>
    <row r="4777" spans="1:27" s="12" customFormat="1" x14ac:dyDescent="0.35">
      <c r="A4777" s="43" t="s">
        <v>48</v>
      </c>
      <c r="B4777" s="44">
        <v>2018</v>
      </c>
      <c r="C4777" s="17" t="s">
        <v>81</v>
      </c>
      <c r="D4777" s="44"/>
      <c r="E4777" s="45" t="s">
        <v>73</v>
      </c>
      <c r="F4777" s="49" t="s">
        <v>78</v>
      </c>
      <c r="G4777" s="50" t="s">
        <v>62</v>
      </c>
      <c r="H4777" s="10">
        <v>8356.9979999999996</v>
      </c>
      <c r="I4777" s="10">
        <v>8779.9979999999996</v>
      </c>
      <c r="J4777" s="10">
        <v>17136.998</v>
      </c>
      <c r="K4777" s="46">
        <v>4514</v>
      </c>
      <c r="L4777" s="46">
        <v>4476</v>
      </c>
      <c r="M4777" s="46">
        <v>525</v>
      </c>
      <c r="N4777" s="46">
        <v>9515</v>
      </c>
      <c r="O4777" s="46">
        <v>741</v>
      </c>
      <c r="P4777" s="46">
        <v>671</v>
      </c>
      <c r="Q4777" s="46">
        <v>94</v>
      </c>
      <c r="R4777" s="47">
        <v>1506</v>
      </c>
      <c r="S4777" s="130">
        <f>IFERROR(Table1[[#This Row],[Female Voters]]/Table1[[#This Row],[Female Population]],"0.0%")</f>
        <v>0.54014611466940643</v>
      </c>
      <c r="T4777" s="130">
        <f>IFERROR(Table1[[#This Row],[Male Voters]]/Table1[[#This Row],[Male Population]],"0.0%")</f>
        <v>0.50979510473692591</v>
      </c>
      <c r="U4777" s="130">
        <f>IFERROR(Table1[[#This Row],[Total Voters]]/Table1[[#This Row],[Total Population]],"0.0%")</f>
        <v>0.55523143551746934</v>
      </c>
      <c r="V4777" s="130">
        <f>IFERROR(Table1[[#This Row],[Female Ballots]]/Table1[[#This Row],[Female Population]],"0.0%")</f>
        <v>8.8668203582195432E-2</v>
      </c>
      <c r="W4777" s="130">
        <f>IFERROR(Table1[[#This Row],[Male Ballots]]/Table1[[#This Row],[Male Population]],"0.0%")</f>
        <v>7.642370761360083E-2</v>
      </c>
      <c r="X4777" s="130">
        <f>IFERROR(Table1[[#This Row],[Total Ballots]]/Table1[[#This Row],[Total Population]],"0.0%")</f>
        <v>8.7880035931614156E-2</v>
      </c>
      <c r="Y4777" s="24">
        <f>Table1[[#This Row],[Female Ballots]]/Table1[[#This Row],[Female Voters]]</f>
        <v>0.16415595923792645</v>
      </c>
      <c r="Z4777" s="24">
        <f>Table1[[#This Row],[Male Ballots]]/Table1[[#This Row],[Male Voters]]</f>
        <v>0.1499106344950849</v>
      </c>
      <c r="AA4777" s="24">
        <f>Table1[[#This Row],[Total Ballots]]/Table1[[#This Row],[Total Voters]]</f>
        <v>0.15827640567524962</v>
      </c>
    </row>
    <row r="4778" spans="1:27" s="12" customFormat="1" x14ac:dyDescent="0.35">
      <c r="A4778" s="43" t="s">
        <v>48</v>
      </c>
      <c r="B4778" s="44">
        <v>2018</v>
      </c>
      <c r="C4778" s="17" t="s">
        <v>81</v>
      </c>
      <c r="D4778" s="44"/>
      <c r="E4778" s="45" t="s">
        <v>73</v>
      </c>
      <c r="F4778" s="49" t="s">
        <v>78</v>
      </c>
      <c r="G4778" s="50" t="s">
        <v>63</v>
      </c>
      <c r="H4778" s="10">
        <v>13165.996999999999</v>
      </c>
      <c r="I4778" s="10">
        <v>13346.995999999999</v>
      </c>
      <c r="J4778" s="10">
        <v>26513</v>
      </c>
      <c r="K4778" s="46">
        <v>8904</v>
      </c>
      <c r="L4778" s="46">
        <v>8077</v>
      </c>
      <c r="M4778" s="46">
        <v>413</v>
      </c>
      <c r="N4778" s="46">
        <v>17394</v>
      </c>
      <c r="O4778" s="46">
        <v>1448</v>
      </c>
      <c r="P4778" s="46">
        <v>1308</v>
      </c>
      <c r="Q4778" s="46">
        <v>71</v>
      </c>
      <c r="R4778" s="47">
        <v>2827</v>
      </c>
      <c r="S4778" s="130">
        <f>IFERROR(Table1[[#This Row],[Female Voters]]/Table1[[#This Row],[Female Population]],"0.0%")</f>
        <v>0.67628756105595345</v>
      </c>
      <c r="T4778" s="130">
        <f>IFERROR(Table1[[#This Row],[Male Voters]]/Table1[[#This Row],[Male Population]],"0.0%")</f>
        <v>0.60515489777624876</v>
      </c>
      <c r="U4778" s="130">
        <f>IFERROR(Table1[[#This Row],[Total Voters]]/Table1[[#This Row],[Total Population]],"0.0%")</f>
        <v>0.65605551993361744</v>
      </c>
      <c r="V4778" s="130">
        <f>IFERROR(Table1[[#This Row],[Female Ballots]]/Table1[[#This Row],[Female Population]],"0.0%")</f>
        <v>0.10998027722473278</v>
      </c>
      <c r="W4778" s="130">
        <f>IFERROR(Table1[[#This Row],[Male Ballots]]/Table1[[#This Row],[Male Population]],"0.0%")</f>
        <v>9.7999579830547648E-2</v>
      </c>
      <c r="X4778" s="130">
        <f>IFERROR(Table1[[#This Row],[Total Ballots]]/Table1[[#This Row],[Total Population]],"0.0%")</f>
        <v>0.10662693772866141</v>
      </c>
      <c r="Y4778" s="24">
        <f>Table1[[#This Row],[Female Ballots]]/Table1[[#This Row],[Female Voters]]</f>
        <v>0.16262353998203055</v>
      </c>
      <c r="Z4778" s="24">
        <f>Table1[[#This Row],[Male Ballots]]/Table1[[#This Row],[Male Voters]]</f>
        <v>0.16194131484462052</v>
      </c>
      <c r="AA4778" s="24">
        <f>Table1[[#This Row],[Total Ballots]]/Table1[[#This Row],[Total Voters]]</f>
        <v>0.16252730826721859</v>
      </c>
    </row>
    <row r="4779" spans="1:27" s="12" customFormat="1" x14ac:dyDescent="0.35">
      <c r="A4779" s="43" t="s">
        <v>48</v>
      </c>
      <c r="B4779" s="44">
        <v>2018</v>
      </c>
      <c r="C4779" s="17" t="s">
        <v>81</v>
      </c>
      <c r="D4779" s="44"/>
      <c r="E4779" s="45" t="s">
        <v>73</v>
      </c>
      <c r="F4779" s="49" t="s">
        <v>78</v>
      </c>
      <c r="G4779" s="50" t="s">
        <v>64</v>
      </c>
      <c r="H4779" s="10">
        <v>12927</v>
      </c>
      <c r="I4779" s="10">
        <v>12859.999</v>
      </c>
      <c r="J4779" s="10">
        <v>25787</v>
      </c>
      <c r="K4779" s="46">
        <v>8747</v>
      </c>
      <c r="L4779" s="46">
        <v>8117</v>
      </c>
      <c r="M4779" s="46">
        <v>389</v>
      </c>
      <c r="N4779" s="46">
        <v>17253</v>
      </c>
      <c r="O4779" s="46">
        <v>1967</v>
      </c>
      <c r="P4779" s="46">
        <v>1822</v>
      </c>
      <c r="Q4779" s="46">
        <v>95</v>
      </c>
      <c r="R4779" s="47">
        <v>3884</v>
      </c>
      <c r="S4779" s="130">
        <f>IFERROR(Table1[[#This Row],[Female Voters]]/Table1[[#This Row],[Female Population]],"0.0%")</f>
        <v>0.67664578015007348</v>
      </c>
      <c r="T4779" s="130">
        <f>IFERROR(Table1[[#This Row],[Male Voters]]/Table1[[#This Row],[Male Population]],"0.0%")</f>
        <v>0.63118200864556828</v>
      </c>
      <c r="U4779" s="130">
        <f>IFERROR(Table1[[#This Row],[Total Voters]]/Table1[[#This Row],[Total Population]],"0.0%")</f>
        <v>0.66905805250707717</v>
      </c>
      <c r="V4779" s="130">
        <f>IFERROR(Table1[[#This Row],[Female Ballots]]/Table1[[#This Row],[Female Population]],"0.0%")</f>
        <v>0.15216214125473815</v>
      </c>
      <c r="W4779" s="130">
        <f>IFERROR(Table1[[#This Row],[Male Ballots]]/Table1[[#This Row],[Male Population]],"0.0%")</f>
        <v>0.14167963776669035</v>
      </c>
      <c r="X4779" s="130">
        <f>IFERROR(Table1[[#This Row],[Total Ballots]]/Table1[[#This Row],[Total Population]],"0.0%")</f>
        <v>0.15061852871601969</v>
      </c>
      <c r="Y4779" s="24">
        <f>Table1[[#This Row],[Female Ballots]]/Table1[[#This Row],[Female Voters]]</f>
        <v>0.22487710072024694</v>
      </c>
      <c r="Z4779" s="24">
        <f>Table1[[#This Row],[Male Ballots]]/Table1[[#This Row],[Male Voters]]</f>
        <v>0.22446716767278552</v>
      </c>
      <c r="AA4779" s="24">
        <f>Table1[[#This Row],[Total Ballots]]/Table1[[#This Row],[Total Voters]]</f>
        <v>0.2251202689387353</v>
      </c>
    </row>
    <row r="4780" spans="1:27" s="12" customFormat="1" x14ac:dyDescent="0.35">
      <c r="A4780" s="43" t="s">
        <v>48</v>
      </c>
      <c r="B4780" s="44">
        <v>2018</v>
      </c>
      <c r="C4780" s="17" t="s">
        <v>81</v>
      </c>
      <c r="D4780" s="44"/>
      <c r="E4780" s="45" t="s">
        <v>73</v>
      </c>
      <c r="F4780" s="49" t="s">
        <v>78</v>
      </c>
      <c r="G4780" s="50" t="s">
        <v>65</v>
      </c>
      <c r="H4780" s="10">
        <v>11727</v>
      </c>
      <c r="I4780" s="10">
        <v>11381</v>
      </c>
      <c r="J4780" s="10">
        <v>23108</v>
      </c>
      <c r="K4780" s="46">
        <v>8644</v>
      </c>
      <c r="L4780" s="46">
        <v>8027</v>
      </c>
      <c r="M4780" s="46">
        <v>284</v>
      </c>
      <c r="N4780" s="46">
        <v>16955</v>
      </c>
      <c r="O4780" s="46">
        <v>2814</v>
      </c>
      <c r="P4780" s="46">
        <v>2569</v>
      </c>
      <c r="Q4780" s="46">
        <v>76</v>
      </c>
      <c r="R4780" s="47">
        <v>5459</v>
      </c>
      <c r="S4780" s="130">
        <f>IFERROR(Table1[[#This Row],[Female Voters]]/Table1[[#This Row],[Female Population]],"0.0%")</f>
        <v>0.73710241323441628</v>
      </c>
      <c r="T4780" s="130">
        <f>IFERROR(Table1[[#This Row],[Male Voters]]/Table1[[#This Row],[Male Population]],"0.0%")</f>
        <v>0.70529830419119588</v>
      </c>
      <c r="U4780" s="130">
        <f>IFERROR(Table1[[#This Row],[Total Voters]]/Table1[[#This Row],[Total Population]],"0.0%")</f>
        <v>0.73372857884715248</v>
      </c>
      <c r="V4780" s="130">
        <f>IFERROR(Table1[[#This Row],[Female Ballots]]/Table1[[#This Row],[Female Population]],"0.0%")</f>
        <v>0.23995906881555384</v>
      </c>
      <c r="W4780" s="130">
        <f>IFERROR(Table1[[#This Row],[Male Ballots]]/Table1[[#This Row],[Male Population]],"0.0%")</f>
        <v>0.22572708900799579</v>
      </c>
      <c r="X4780" s="130">
        <f>IFERROR(Table1[[#This Row],[Total Ballots]]/Table1[[#This Row],[Total Population]],"0.0%")</f>
        <v>0.23623853211009174</v>
      </c>
      <c r="Y4780" s="24">
        <f>Table1[[#This Row],[Female Ballots]]/Table1[[#This Row],[Female Voters]]</f>
        <v>0.32554372975474316</v>
      </c>
      <c r="Z4780" s="24">
        <f>Table1[[#This Row],[Male Ballots]]/Table1[[#This Row],[Male Voters]]</f>
        <v>0.32004484863585397</v>
      </c>
      <c r="AA4780" s="24">
        <f>Table1[[#This Row],[Total Ballots]]/Table1[[#This Row],[Total Voters]]</f>
        <v>0.3219699203774698</v>
      </c>
    </row>
    <row r="4781" spans="1:27" s="12" customFormat="1" x14ac:dyDescent="0.35">
      <c r="A4781" s="43" t="s">
        <v>48</v>
      </c>
      <c r="B4781" s="44">
        <v>2018</v>
      </c>
      <c r="C4781" s="17" t="s">
        <v>81</v>
      </c>
      <c r="D4781" s="44"/>
      <c r="E4781" s="45" t="s">
        <v>73</v>
      </c>
      <c r="F4781" s="49" t="s">
        <v>78</v>
      </c>
      <c r="G4781" s="50" t="s">
        <v>66</v>
      </c>
      <c r="H4781" s="10">
        <v>12168.002</v>
      </c>
      <c r="I4781" s="10">
        <v>11810.002</v>
      </c>
      <c r="J4781" s="10">
        <v>23978</v>
      </c>
      <c r="K4781" s="46">
        <v>10337</v>
      </c>
      <c r="L4781" s="46">
        <v>9621</v>
      </c>
      <c r="M4781" s="46">
        <v>316</v>
      </c>
      <c r="N4781" s="46">
        <v>20274</v>
      </c>
      <c r="O4781" s="46">
        <v>5055</v>
      </c>
      <c r="P4781" s="46">
        <v>4531</v>
      </c>
      <c r="Q4781" s="46">
        <v>102</v>
      </c>
      <c r="R4781" s="47">
        <v>9688</v>
      </c>
      <c r="S4781" s="130">
        <f>IFERROR(Table1[[#This Row],[Female Voters]]/Table1[[#This Row],[Female Population]],"0.0%")</f>
        <v>0.84952320027560813</v>
      </c>
      <c r="T4781" s="130">
        <f>IFERROR(Table1[[#This Row],[Male Voters]]/Table1[[#This Row],[Male Population]],"0.0%")</f>
        <v>0.81464846491981968</v>
      </c>
      <c r="U4781" s="130">
        <f>IFERROR(Table1[[#This Row],[Total Voters]]/Table1[[#This Row],[Total Population]],"0.0%")</f>
        <v>0.84552506464258903</v>
      </c>
      <c r="V4781" s="130">
        <f>IFERROR(Table1[[#This Row],[Female Ballots]]/Table1[[#This Row],[Female Population]],"0.0%")</f>
        <v>0.41543385676629574</v>
      </c>
      <c r="W4781" s="130">
        <f>IFERROR(Table1[[#This Row],[Male Ballots]]/Table1[[#This Row],[Male Population]],"0.0%")</f>
        <v>0.38365785204778119</v>
      </c>
      <c r="X4781" s="130">
        <f>IFERROR(Table1[[#This Row],[Total Ballots]]/Table1[[#This Row],[Total Population]],"0.0%")</f>
        <v>0.40403703394778545</v>
      </c>
      <c r="Y4781" s="24">
        <f>Table1[[#This Row],[Female Ballots]]/Table1[[#This Row],[Female Voters]]</f>
        <v>0.48902002515236531</v>
      </c>
      <c r="Z4781" s="24">
        <f>Table1[[#This Row],[Male Ballots]]/Table1[[#This Row],[Male Voters]]</f>
        <v>0.4709489658039705</v>
      </c>
      <c r="AA4781" s="24">
        <f>Table1[[#This Row],[Total Ballots]]/Table1[[#This Row],[Total Voters]]</f>
        <v>0.47785340830620499</v>
      </c>
    </row>
    <row r="4782" spans="1:27" s="12" customFormat="1" x14ac:dyDescent="0.35">
      <c r="A4782" s="43" t="s">
        <v>48</v>
      </c>
      <c r="B4782" s="44">
        <v>2018</v>
      </c>
      <c r="C4782" s="17" t="s">
        <v>81</v>
      </c>
      <c r="D4782" s="44"/>
      <c r="E4782" s="45" t="s">
        <v>73</v>
      </c>
      <c r="F4782" s="49" t="s">
        <v>78</v>
      </c>
      <c r="G4782" s="50" t="s">
        <v>67</v>
      </c>
      <c r="H4782" s="10">
        <v>16011.001</v>
      </c>
      <c r="I4782" s="10">
        <v>13860.002</v>
      </c>
      <c r="J4782" s="10">
        <v>29871.002</v>
      </c>
      <c r="K4782" s="46">
        <v>13382</v>
      </c>
      <c r="L4782" s="46">
        <v>12146</v>
      </c>
      <c r="M4782" s="46">
        <v>393</v>
      </c>
      <c r="N4782" s="46">
        <v>25921</v>
      </c>
      <c r="O4782" s="46">
        <v>8634</v>
      </c>
      <c r="P4782" s="46">
        <v>8159</v>
      </c>
      <c r="Q4782" s="46">
        <v>206</v>
      </c>
      <c r="R4782" s="47">
        <v>16999</v>
      </c>
      <c r="S4782" s="130">
        <f>IFERROR(Table1[[#This Row],[Female Voters]]/Table1[[#This Row],[Female Population]],"0.0%")</f>
        <v>0.83580033503214446</v>
      </c>
      <c r="T4782" s="130">
        <f>IFERROR(Table1[[#This Row],[Male Voters]]/Table1[[#This Row],[Male Population]],"0.0%")</f>
        <v>0.87633464987955989</v>
      </c>
      <c r="U4782" s="130">
        <f>IFERROR(Table1[[#This Row],[Total Voters]]/Table1[[#This Row],[Total Population]],"0.0%")</f>
        <v>0.8677646635355587</v>
      </c>
      <c r="V4782" s="130">
        <f>IFERROR(Table1[[#This Row],[Female Ballots]]/Table1[[#This Row],[Female Population]],"0.0%")</f>
        <v>0.53925422901416342</v>
      </c>
      <c r="W4782" s="130">
        <f>IFERROR(Table1[[#This Row],[Male Ballots]]/Table1[[#This Row],[Male Population]],"0.0%")</f>
        <v>0.58867235372693305</v>
      </c>
      <c r="X4782" s="130">
        <f>IFERROR(Table1[[#This Row],[Total Ballots]]/Table1[[#This Row],[Total Population]],"0.0%")</f>
        <v>0.56908034086034343</v>
      </c>
      <c r="Y4782" s="24">
        <f>Table1[[#This Row],[Female Ballots]]/Table1[[#This Row],[Female Voters]]</f>
        <v>0.64519503811089518</v>
      </c>
      <c r="Z4782" s="24">
        <f>Table1[[#This Row],[Male Ballots]]/Table1[[#This Row],[Male Voters]]</f>
        <v>0.67174378396179812</v>
      </c>
      <c r="AA4782" s="24">
        <f>Table1[[#This Row],[Total Ballots]]/Table1[[#This Row],[Total Voters]]</f>
        <v>0.65580031634582003</v>
      </c>
    </row>
    <row r="4783" spans="1:27" s="12" customFormat="1" x14ac:dyDescent="0.35">
      <c r="A4783" s="43" t="s">
        <v>44</v>
      </c>
      <c r="B4783" s="44">
        <v>2018</v>
      </c>
      <c r="C4783" s="17" t="s">
        <v>81</v>
      </c>
      <c r="D4783" s="44"/>
      <c r="E4783" s="45" t="s">
        <v>74</v>
      </c>
      <c r="F4783" s="49" t="s">
        <v>78</v>
      </c>
      <c r="G4783" s="50" t="s">
        <v>79</v>
      </c>
      <c r="H4783" s="10">
        <v>30229.030700000003</v>
      </c>
      <c r="I4783" s="10">
        <v>29522.020200000003</v>
      </c>
      <c r="J4783" s="10">
        <v>59751.052500000005</v>
      </c>
      <c r="K4783" s="46">
        <v>22920</v>
      </c>
      <c r="L4783" s="46">
        <v>21129</v>
      </c>
      <c r="M4783" s="46">
        <v>42</v>
      </c>
      <c r="N4783" s="46">
        <v>44091</v>
      </c>
      <c r="O4783" s="46">
        <v>10609</v>
      </c>
      <c r="P4783" s="46">
        <v>9411</v>
      </c>
      <c r="Q4783" s="46">
        <v>16</v>
      </c>
      <c r="R4783" s="47">
        <v>20036</v>
      </c>
      <c r="S4783" s="130">
        <f>IFERROR(Table1[[#This Row],[Female Voters]]/Table1[[#This Row],[Female Population]],"0.0%")</f>
        <v>0.75821154265459123</v>
      </c>
      <c r="T4783" s="130">
        <f>IFERROR(Table1[[#This Row],[Male Voters]]/Table1[[#This Row],[Male Population]],"0.0%")</f>
        <v>0.71570305341095863</v>
      </c>
      <c r="U4783" s="130">
        <f>IFERROR(Table1[[#This Row],[Total Voters]]/Table1[[#This Row],[Total Population]],"0.0%")</f>
        <v>0.73791168783177497</v>
      </c>
      <c r="V4783" s="130">
        <f>IFERROR(Table1[[#This Row],[Female Ballots]]/Table1[[#This Row],[Female Population]],"0.0%")</f>
        <v>0.35095402513187429</v>
      </c>
      <c r="W4783" s="130">
        <f>IFERROR(Table1[[#This Row],[Male Ballots]]/Table1[[#This Row],[Male Population]],"0.0%")</f>
        <v>0.31877899738040283</v>
      </c>
      <c r="X4783" s="130">
        <f>IFERROR(Table1[[#This Row],[Total Ballots]]/Table1[[#This Row],[Total Population]],"0.0%")</f>
        <v>0.33532463716852517</v>
      </c>
      <c r="Y4783" s="24">
        <f>Table1[[#This Row],[Female Ballots]]/Table1[[#This Row],[Female Voters]]</f>
        <v>0.46287085514834209</v>
      </c>
      <c r="Z4783" s="24">
        <f>Table1[[#This Row],[Male Ballots]]/Table1[[#This Row],[Male Voters]]</f>
        <v>0.44540678688059065</v>
      </c>
      <c r="AA4783" s="24">
        <f>Table1[[#This Row],[Total Ballots]]/Table1[[#This Row],[Total Voters]]</f>
        <v>0.45442380531174165</v>
      </c>
    </row>
    <row r="4784" spans="1:27" s="12" customFormat="1" x14ac:dyDescent="0.35">
      <c r="A4784" s="43" t="s">
        <v>44</v>
      </c>
      <c r="B4784" s="44">
        <v>2018</v>
      </c>
      <c r="C4784" s="17" t="s">
        <v>81</v>
      </c>
      <c r="D4784" s="44"/>
      <c r="E4784" s="45" t="s">
        <v>74</v>
      </c>
      <c r="F4784" s="49" t="s">
        <v>78</v>
      </c>
      <c r="G4784" s="50" t="s">
        <v>62</v>
      </c>
      <c r="H4784" s="10">
        <v>2982.9877000000001</v>
      </c>
      <c r="I4784" s="10">
        <v>3283.9857999999999</v>
      </c>
      <c r="J4784" s="10">
        <v>6266.9735000000001</v>
      </c>
      <c r="K4784" s="46">
        <v>1800</v>
      </c>
      <c r="L4784" s="46">
        <v>1701</v>
      </c>
      <c r="M4784" s="46">
        <v>15</v>
      </c>
      <c r="N4784" s="46">
        <v>3516</v>
      </c>
      <c r="O4784" s="46">
        <v>311</v>
      </c>
      <c r="P4784" s="46">
        <v>248</v>
      </c>
      <c r="Q4784" s="46">
        <v>5</v>
      </c>
      <c r="R4784" s="47">
        <v>564</v>
      </c>
      <c r="S4784" s="130">
        <f>IFERROR(Table1[[#This Row],[Female Voters]]/Table1[[#This Row],[Female Population]],"0.0%")</f>
        <v>0.60342186459568703</v>
      </c>
      <c r="T4784" s="130">
        <f>IFERROR(Table1[[#This Row],[Male Voters]]/Table1[[#This Row],[Male Population]],"0.0%")</f>
        <v>0.51796813494138738</v>
      </c>
      <c r="U4784" s="130">
        <f>IFERROR(Table1[[#This Row],[Total Voters]]/Table1[[#This Row],[Total Population]],"0.0%")</f>
        <v>0.56103635989525091</v>
      </c>
      <c r="V4784" s="130">
        <f>IFERROR(Table1[[#This Row],[Female Ballots]]/Table1[[#This Row],[Female Population]],"0.0%")</f>
        <v>0.10425788882736593</v>
      </c>
      <c r="W4784" s="130">
        <f>IFERROR(Table1[[#This Row],[Male Ballots]]/Table1[[#This Row],[Male Population]],"0.0%")</f>
        <v>7.5517987927962424E-2</v>
      </c>
      <c r="X4784" s="130">
        <f>IFERROR(Table1[[#This Row],[Total Ballots]]/Table1[[#This Row],[Total Population]],"0.0%")</f>
        <v>8.9995593566814983E-2</v>
      </c>
      <c r="Y4784" s="24">
        <f>Table1[[#This Row],[Female Ballots]]/Table1[[#This Row],[Female Voters]]</f>
        <v>0.17277777777777778</v>
      </c>
      <c r="Z4784" s="24">
        <f>Table1[[#This Row],[Male Ballots]]/Table1[[#This Row],[Male Voters]]</f>
        <v>0.1457965902410347</v>
      </c>
      <c r="AA4784" s="24">
        <f>Table1[[#This Row],[Total Ballots]]/Table1[[#This Row],[Total Voters]]</f>
        <v>0.16040955631399317</v>
      </c>
    </row>
    <row r="4785" spans="1:27" s="12" customFormat="1" x14ac:dyDescent="0.35">
      <c r="A4785" s="43" t="s">
        <v>44</v>
      </c>
      <c r="B4785" s="44">
        <v>2018</v>
      </c>
      <c r="C4785" s="17" t="s">
        <v>81</v>
      </c>
      <c r="D4785" s="44"/>
      <c r="E4785" s="45" t="s">
        <v>74</v>
      </c>
      <c r="F4785" s="49" t="s">
        <v>78</v>
      </c>
      <c r="G4785" s="50" t="s">
        <v>63</v>
      </c>
      <c r="H4785" s="10">
        <v>4439.9840000000004</v>
      </c>
      <c r="I4785" s="10">
        <v>4728.9830000000002</v>
      </c>
      <c r="J4785" s="10">
        <v>9168.9680000000008</v>
      </c>
      <c r="K4785" s="46">
        <v>3248</v>
      </c>
      <c r="L4785" s="46">
        <v>2947</v>
      </c>
      <c r="M4785" s="46">
        <v>8</v>
      </c>
      <c r="N4785" s="46">
        <v>6203</v>
      </c>
      <c r="O4785" s="46">
        <v>698</v>
      </c>
      <c r="P4785" s="46">
        <v>563</v>
      </c>
      <c r="Q4785" s="46">
        <v>1</v>
      </c>
      <c r="R4785" s="47">
        <v>1262</v>
      </c>
      <c r="S4785" s="130">
        <f>IFERROR(Table1[[#This Row],[Female Voters]]/Table1[[#This Row],[Female Population]],"0.0%")</f>
        <v>0.73153416769069435</v>
      </c>
      <c r="T4785" s="130">
        <f>IFERROR(Table1[[#This Row],[Male Voters]]/Table1[[#This Row],[Male Population]],"0.0%")</f>
        <v>0.62317838740380327</v>
      </c>
      <c r="U4785" s="130">
        <f>IFERROR(Table1[[#This Row],[Total Voters]]/Table1[[#This Row],[Total Population]],"0.0%")</f>
        <v>0.67652106540234402</v>
      </c>
      <c r="V4785" s="130">
        <f>IFERROR(Table1[[#This Row],[Female Ballots]]/Table1[[#This Row],[Female Population]],"0.0%")</f>
        <v>0.15720777372170708</v>
      </c>
      <c r="W4785" s="130">
        <f>IFERROR(Table1[[#This Row],[Male Ballots]]/Table1[[#This Row],[Male Population]],"0.0%")</f>
        <v>0.11905308181484264</v>
      </c>
      <c r="X4785" s="130">
        <f>IFERROR(Table1[[#This Row],[Total Ballots]]/Table1[[#This Row],[Total Population]],"0.0%")</f>
        <v>0.13763817258387201</v>
      </c>
      <c r="Y4785" s="24">
        <f>Table1[[#This Row],[Female Ballots]]/Table1[[#This Row],[Female Voters]]</f>
        <v>0.21490147783251232</v>
      </c>
      <c r="Z4785" s="24">
        <f>Table1[[#This Row],[Male Ballots]]/Table1[[#This Row],[Male Voters]]</f>
        <v>0.19104173736002714</v>
      </c>
      <c r="AA4785" s="24">
        <f>Table1[[#This Row],[Total Ballots]]/Table1[[#This Row],[Total Voters]]</f>
        <v>0.20344994357568918</v>
      </c>
    </row>
    <row r="4786" spans="1:27" s="12" customFormat="1" x14ac:dyDescent="0.35">
      <c r="A4786" s="43" t="s">
        <v>44</v>
      </c>
      <c r="B4786" s="44">
        <v>2018</v>
      </c>
      <c r="C4786" s="17" t="s">
        <v>81</v>
      </c>
      <c r="D4786" s="44"/>
      <c r="E4786" s="45" t="s">
        <v>74</v>
      </c>
      <c r="F4786" s="49" t="s">
        <v>78</v>
      </c>
      <c r="G4786" s="50" t="s">
        <v>64</v>
      </c>
      <c r="H4786" s="10">
        <v>4738.9949999999999</v>
      </c>
      <c r="I4786" s="10">
        <v>4653.9949999999999</v>
      </c>
      <c r="J4786" s="10">
        <v>9392.991</v>
      </c>
      <c r="K4786" s="46">
        <v>3143</v>
      </c>
      <c r="L4786" s="46">
        <v>2878</v>
      </c>
      <c r="M4786" s="46">
        <v>2</v>
      </c>
      <c r="N4786" s="46">
        <v>6023</v>
      </c>
      <c r="O4786" s="46">
        <v>985</v>
      </c>
      <c r="P4786" s="46">
        <v>824</v>
      </c>
      <c r="Q4786" s="46"/>
      <c r="R4786" s="47">
        <v>1809</v>
      </c>
      <c r="S4786" s="130">
        <f>IFERROR(Table1[[#This Row],[Female Voters]]/Table1[[#This Row],[Female Population]],"0.0%")</f>
        <v>0.6632207883739063</v>
      </c>
      <c r="T4786" s="130">
        <f>IFERROR(Table1[[#This Row],[Male Voters]]/Table1[[#This Row],[Male Population]],"0.0%")</f>
        <v>0.61839344477164249</v>
      </c>
      <c r="U4786" s="130">
        <f>IFERROR(Table1[[#This Row],[Total Voters]]/Table1[[#This Row],[Total Population]],"0.0%")</f>
        <v>0.64122280112905461</v>
      </c>
      <c r="V4786" s="130">
        <f>IFERROR(Table1[[#This Row],[Female Ballots]]/Table1[[#This Row],[Female Population]],"0.0%")</f>
        <v>0.20784997663006607</v>
      </c>
      <c r="W4786" s="130">
        <f>IFERROR(Table1[[#This Row],[Male Ballots]]/Table1[[#This Row],[Male Population]],"0.0%")</f>
        <v>0.17705218849612001</v>
      </c>
      <c r="X4786" s="130">
        <f>IFERROR(Table1[[#This Row],[Total Ballots]]/Table1[[#This Row],[Total Population]],"0.0%")</f>
        <v>0.19259041129710441</v>
      </c>
      <c r="Y4786" s="24">
        <f>Table1[[#This Row],[Female Ballots]]/Table1[[#This Row],[Female Voters]]</f>
        <v>0.3133948456888323</v>
      </c>
      <c r="Z4786" s="24">
        <f>Table1[[#This Row],[Male Ballots]]/Table1[[#This Row],[Male Voters]]</f>
        <v>0.28630993745656708</v>
      </c>
      <c r="AA4786" s="24">
        <f>Table1[[#This Row],[Total Ballots]]/Table1[[#This Row],[Total Voters]]</f>
        <v>0.30034866345674915</v>
      </c>
    </row>
    <row r="4787" spans="1:27" s="12" customFormat="1" x14ac:dyDescent="0.35">
      <c r="A4787" s="43" t="s">
        <v>44</v>
      </c>
      <c r="B4787" s="44">
        <v>2018</v>
      </c>
      <c r="C4787" s="17" t="s">
        <v>81</v>
      </c>
      <c r="D4787" s="44"/>
      <c r="E4787" s="45" t="s">
        <v>74</v>
      </c>
      <c r="F4787" s="49" t="s">
        <v>78</v>
      </c>
      <c r="G4787" s="50" t="s">
        <v>65</v>
      </c>
      <c r="H4787" s="10">
        <v>4609.0030000000006</v>
      </c>
      <c r="I4787" s="10">
        <v>4588.0039999999999</v>
      </c>
      <c r="J4787" s="10">
        <v>9197.0069999999996</v>
      </c>
      <c r="K4787" s="46">
        <v>3109</v>
      </c>
      <c r="L4787" s="46">
        <v>3070</v>
      </c>
      <c r="M4787" s="46">
        <v>3</v>
      </c>
      <c r="N4787" s="46">
        <v>6182</v>
      </c>
      <c r="O4787" s="46">
        <v>1211</v>
      </c>
      <c r="P4787" s="46">
        <v>1129</v>
      </c>
      <c r="Q4787" s="46">
        <v>1</v>
      </c>
      <c r="R4787" s="47">
        <v>2341</v>
      </c>
      <c r="S4787" s="130">
        <f>IFERROR(Table1[[#This Row],[Female Voters]]/Table1[[#This Row],[Female Population]],"0.0%")</f>
        <v>0.67454935481708289</v>
      </c>
      <c r="T4787" s="130">
        <f>IFERROR(Table1[[#This Row],[Male Voters]]/Table1[[#This Row],[Male Population]],"0.0%")</f>
        <v>0.66913629543479036</v>
      </c>
      <c r="U4787" s="130">
        <f>IFERROR(Table1[[#This Row],[Total Voters]]/Table1[[#This Row],[Total Population]],"0.0%")</f>
        <v>0.67217519786600144</v>
      </c>
      <c r="V4787" s="130">
        <f>IFERROR(Table1[[#This Row],[Female Ballots]]/Table1[[#This Row],[Female Population]],"0.0%")</f>
        <v>0.26274662871775084</v>
      </c>
      <c r="W4787" s="130">
        <f>IFERROR(Table1[[#This Row],[Male Ballots]]/Table1[[#This Row],[Male Population]],"0.0%")</f>
        <v>0.24607650734393433</v>
      </c>
      <c r="X4787" s="130">
        <f>IFERROR(Table1[[#This Row],[Total Ballots]]/Table1[[#This Row],[Total Population]],"0.0%")</f>
        <v>0.2545393300233435</v>
      </c>
      <c r="Y4787" s="24">
        <f>Table1[[#This Row],[Female Ballots]]/Table1[[#This Row],[Female Voters]]</f>
        <v>0.38951431328401415</v>
      </c>
      <c r="Z4787" s="24">
        <f>Table1[[#This Row],[Male Ballots]]/Table1[[#This Row],[Male Voters]]</f>
        <v>0.36775244299674265</v>
      </c>
      <c r="AA4787" s="24">
        <f>Table1[[#This Row],[Total Ballots]]/Table1[[#This Row],[Total Voters]]</f>
        <v>0.3786800388223876</v>
      </c>
    </row>
    <row r="4788" spans="1:27" s="12" customFormat="1" x14ac:dyDescent="0.35">
      <c r="A4788" s="43" t="s">
        <v>44</v>
      </c>
      <c r="B4788" s="44">
        <v>2018</v>
      </c>
      <c r="C4788" s="17" t="s">
        <v>81</v>
      </c>
      <c r="D4788" s="44"/>
      <c r="E4788" s="45" t="s">
        <v>74</v>
      </c>
      <c r="F4788" s="49" t="s">
        <v>78</v>
      </c>
      <c r="G4788" s="50" t="s">
        <v>66</v>
      </c>
      <c r="H4788" s="10">
        <v>5380.018</v>
      </c>
      <c r="I4788" s="10">
        <v>5162.0140000000001</v>
      </c>
      <c r="J4788" s="10">
        <v>10542.031999999999</v>
      </c>
      <c r="K4788" s="46">
        <v>4754</v>
      </c>
      <c r="L4788" s="46">
        <v>4310</v>
      </c>
      <c r="M4788" s="46">
        <v>5</v>
      </c>
      <c r="N4788" s="46">
        <v>9069</v>
      </c>
      <c r="O4788" s="46">
        <v>2641</v>
      </c>
      <c r="P4788" s="46">
        <v>2287</v>
      </c>
      <c r="Q4788" s="46">
        <v>2</v>
      </c>
      <c r="R4788" s="47">
        <v>4930</v>
      </c>
      <c r="S4788" s="130">
        <f>IFERROR(Table1[[#This Row],[Female Voters]]/Table1[[#This Row],[Female Population]],"0.0%")</f>
        <v>0.88364016625966679</v>
      </c>
      <c r="T4788" s="130">
        <f>IFERROR(Table1[[#This Row],[Male Voters]]/Table1[[#This Row],[Male Population]],"0.0%")</f>
        <v>0.83494543021386614</v>
      </c>
      <c r="U4788" s="130">
        <f>IFERROR(Table1[[#This Row],[Total Voters]]/Table1[[#This Row],[Total Population]],"0.0%")</f>
        <v>0.86027058161083181</v>
      </c>
      <c r="V4788" s="130">
        <f>IFERROR(Table1[[#This Row],[Female Ballots]]/Table1[[#This Row],[Female Population]],"0.0%")</f>
        <v>0.49089055092380729</v>
      </c>
      <c r="W4788" s="130">
        <f>IFERROR(Table1[[#This Row],[Male Ballots]]/Table1[[#This Row],[Male Population]],"0.0%")</f>
        <v>0.44304412967496792</v>
      </c>
      <c r="X4788" s="130">
        <f>IFERROR(Table1[[#This Row],[Total Ballots]]/Table1[[#This Row],[Total Population]],"0.0%")</f>
        <v>0.46765177719058343</v>
      </c>
      <c r="Y4788" s="24">
        <f>Table1[[#This Row],[Female Ballots]]/Table1[[#This Row],[Female Voters]]</f>
        <v>0.55553218342448463</v>
      </c>
      <c r="Z4788" s="24">
        <f>Table1[[#This Row],[Male Ballots]]/Table1[[#This Row],[Male Voters]]</f>
        <v>0.53062645011600929</v>
      </c>
      <c r="AA4788" s="24">
        <f>Table1[[#This Row],[Total Ballots]]/Table1[[#This Row],[Total Voters]]</f>
        <v>0.54361010034182378</v>
      </c>
    </row>
    <row r="4789" spans="1:27" s="12" customFormat="1" x14ac:dyDescent="0.35">
      <c r="A4789" s="43" t="s">
        <v>44</v>
      </c>
      <c r="B4789" s="44">
        <v>2018</v>
      </c>
      <c r="C4789" s="17" t="s">
        <v>81</v>
      </c>
      <c r="D4789" s="44"/>
      <c r="E4789" s="45" t="s">
        <v>74</v>
      </c>
      <c r="F4789" s="49" t="s">
        <v>78</v>
      </c>
      <c r="G4789" s="50" t="s">
        <v>67</v>
      </c>
      <c r="H4789" s="10">
        <v>8078.0430000000006</v>
      </c>
      <c r="I4789" s="10">
        <v>7105.0384000000004</v>
      </c>
      <c r="J4789" s="10">
        <v>15183.081000000002</v>
      </c>
      <c r="K4789" s="46">
        <v>6866</v>
      </c>
      <c r="L4789" s="46">
        <v>6223</v>
      </c>
      <c r="M4789" s="46">
        <v>9</v>
      </c>
      <c r="N4789" s="46">
        <v>13098</v>
      </c>
      <c r="O4789" s="46">
        <v>4763</v>
      </c>
      <c r="P4789" s="46">
        <v>4360</v>
      </c>
      <c r="Q4789" s="46">
        <v>7</v>
      </c>
      <c r="R4789" s="47">
        <v>9130</v>
      </c>
      <c r="S4789" s="130">
        <f>IFERROR(Table1[[#This Row],[Female Voters]]/Table1[[#This Row],[Female Population]],"0.0%")</f>
        <v>0.84995833768153983</v>
      </c>
      <c r="T4789" s="130">
        <f>IFERROR(Table1[[#This Row],[Male Voters]]/Table1[[#This Row],[Male Population]],"0.0%")</f>
        <v>0.87585733526788534</v>
      </c>
      <c r="U4789" s="130">
        <f>IFERROR(Table1[[#This Row],[Total Voters]]/Table1[[#This Row],[Total Population]],"0.0%")</f>
        <v>0.86267075832632378</v>
      </c>
      <c r="V4789" s="130">
        <f>IFERROR(Table1[[#This Row],[Female Ballots]]/Table1[[#This Row],[Female Population]],"0.0%")</f>
        <v>0.58962300646332277</v>
      </c>
      <c r="W4789" s="130">
        <f>IFERROR(Table1[[#This Row],[Male Ballots]]/Table1[[#This Row],[Male Population]],"0.0%")</f>
        <v>0.61364904093973649</v>
      </c>
      <c r="X4789" s="130">
        <f>IFERROR(Table1[[#This Row],[Total Ballots]]/Table1[[#This Row],[Total Population]],"0.0%")</f>
        <v>0.60132722732625865</v>
      </c>
      <c r="Y4789" s="24">
        <f>Table1[[#This Row],[Female Ballots]]/Table1[[#This Row],[Female Voters]]</f>
        <v>0.69370812700262163</v>
      </c>
      <c r="Z4789" s="24">
        <f>Table1[[#This Row],[Male Ballots]]/Table1[[#This Row],[Male Voters]]</f>
        <v>0.70062670737586374</v>
      </c>
      <c r="AA4789" s="24">
        <f>Table1[[#This Row],[Total Ballots]]/Table1[[#This Row],[Total Voters]]</f>
        <v>0.69705298518857839</v>
      </c>
    </row>
    <row r="4790" spans="1:27" s="12" customFormat="1" x14ac:dyDescent="0.35">
      <c r="A4790" s="43" t="s">
        <v>33</v>
      </c>
      <c r="B4790" s="44">
        <v>2018</v>
      </c>
      <c r="C4790" s="17" t="s">
        <v>81</v>
      </c>
      <c r="D4790" s="44"/>
      <c r="E4790" s="45" t="s">
        <v>73</v>
      </c>
      <c r="F4790" s="49" t="s">
        <v>78</v>
      </c>
      <c r="G4790" s="50" t="s">
        <v>79</v>
      </c>
      <c r="H4790" s="10">
        <v>32265.097300000001</v>
      </c>
      <c r="I4790" s="10">
        <v>30726.034700000004</v>
      </c>
      <c r="J4790" s="10">
        <v>62991.131900000008</v>
      </c>
      <c r="K4790" s="46">
        <v>27796</v>
      </c>
      <c r="L4790" s="46">
        <v>24658</v>
      </c>
      <c r="M4790" s="46"/>
      <c r="N4790" s="46">
        <v>52454</v>
      </c>
      <c r="O4790" s="46">
        <v>13679</v>
      </c>
      <c r="P4790" s="46">
        <v>11701</v>
      </c>
      <c r="Q4790" s="46"/>
      <c r="R4790" s="47">
        <v>25380</v>
      </c>
      <c r="S4790" s="130">
        <f>IFERROR(Table1[[#This Row],[Female Voters]]/Table1[[#This Row],[Female Population]],"0.0%")</f>
        <v>0.86148818153416817</v>
      </c>
      <c r="T4790" s="130">
        <f>IFERROR(Table1[[#This Row],[Male Voters]]/Table1[[#This Row],[Male Population]],"0.0%")</f>
        <v>0.80251162379895369</v>
      </c>
      <c r="U4790" s="130">
        <f>IFERROR(Table1[[#This Row],[Total Voters]]/Table1[[#This Row],[Total Population]],"0.0%")</f>
        <v>0.83272039123335695</v>
      </c>
      <c r="V4790" s="130">
        <f>IFERROR(Table1[[#This Row],[Female Ballots]]/Table1[[#This Row],[Female Population]],"0.0%")</f>
        <v>0.42395657055712643</v>
      </c>
      <c r="W4790" s="130">
        <f>IFERROR(Table1[[#This Row],[Male Ballots]]/Table1[[#This Row],[Male Population]],"0.0%")</f>
        <v>0.38081711858510653</v>
      </c>
      <c r="X4790" s="130">
        <f>IFERROR(Table1[[#This Row],[Total Ballots]]/Table1[[#This Row],[Total Population]],"0.0%")</f>
        <v>0.40291385841885463</v>
      </c>
      <c r="Y4790" s="24">
        <f>Table1[[#This Row],[Female Ballots]]/Table1[[#This Row],[Female Voters]]</f>
        <v>0.49212116851345516</v>
      </c>
      <c r="Z4790" s="24">
        <f>Table1[[#This Row],[Male Ballots]]/Table1[[#This Row],[Male Voters]]</f>
        <v>0.47453159218103658</v>
      </c>
      <c r="AA4790" s="24">
        <f>Table1[[#This Row],[Total Ballots]]/Table1[[#This Row],[Total Voters]]</f>
        <v>0.48385251839707172</v>
      </c>
    </row>
    <row r="4791" spans="1:27" s="12" customFormat="1" x14ac:dyDescent="0.35">
      <c r="A4791" s="43" t="s">
        <v>33</v>
      </c>
      <c r="B4791" s="44">
        <v>2018</v>
      </c>
      <c r="C4791" s="17" t="s">
        <v>81</v>
      </c>
      <c r="D4791" s="44"/>
      <c r="E4791" s="45" t="s">
        <v>73</v>
      </c>
      <c r="F4791" s="49" t="s">
        <v>78</v>
      </c>
      <c r="G4791" s="50" t="s">
        <v>62</v>
      </c>
      <c r="H4791" s="10">
        <v>2095.9813000000004</v>
      </c>
      <c r="I4791" s="10">
        <v>2519.9807000000001</v>
      </c>
      <c r="J4791" s="10">
        <v>4615.9629000000004</v>
      </c>
      <c r="K4791" s="46">
        <v>1448</v>
      </c>
      <c r="L4791" s="46">
        <v>1524</v>
      </c>
      <c r="M4791" s="46"/>
      <c r="N4791" s="46">
        <v>2972</v>
      </c>
      <c r="O4791" s="46">
        <v>196</v>
      </c>
      <c r="P4791" s="46">
        <v>218</v>
      </c>
      <c r="Q4791" s="46"/>
      <c r="R4791" s="47">
        <v>414</v>
      </c>
      <c r="S4791" s="130">
        <f>IFERROR(Table1[[#This Row],[Female Voters]]/Table1[[#This Row],[Female Population]],"0.0%")</f>
        <v>0.69084585821447919</v>
      </c>
      <c r="T4791" s="130">
        <f>IFERROR(Table1[[#This Row],[Male Voters]]/Table1[[#This Row],[Male Population]],"0.0%")</f>
        <v>0.60476653650561685</v>
      </c>
      <c r="U4791" s="130">
        <f>IFERROR(Table1[[#This Row],[Total Voters]]/Table1[[#This Row],[Total Population]],"0.0%")</f>
        <v>0.6438526618140713</v>
      </c>
      <c r="V4791" s="130">
        <f>IFERROR(Table1[[#This Row],[Female Ballots]]/Table1[[#This Row],[Female Population]],"0.0%")</f>
        <v>9.3512284675440552E-2</v>
      </c>
      <c r="W4791" s="130">
        <f>IFERROR(Table1[[#This Row],[Male Ballots]]/Table1[[#This Row],[Male Population]],"0.0%")</f>
        <v>8.650859905395307E-2</v>
      </c>
      <c r="X4791" s="130">
        <f>IFERROR(Table1[[#This Row],[Total Ballots]]/Table1[[#This Row],[Total Population]],"0.0%")</f>
        <v>8.9688762446509251E-2</v>
      </c>
      <c r="Y4791" s="24">
        <f>Table1[[#This Row],[Female Ballots]]/Table1[[#This Row],[Female Voters]]</f>
        <v>0.13535911602209943</v>
      </c>
      <c r="Z4791" s="24">
        <f>Table1[[#This Row],[Male Ballots]]/Table1[[#This Row],[Male Voters]]</f>
        <v>0.14304461942257218</v>
      </c>
      <c r="AA4791" s="24">
        <f>Table1[[#This Row],[Total Ballots]]/Table1[[#This Row],[Total Voters]]</f>
        <v>0.13930013458950202</v>
      </c>
    </row>
    <row r="4792" spans="1:27" s="12" customFormat="1" x14ac:dyDescent="0.35">
      <c r="A4792" s="43" t="s">
        <v>33</v>
      </c>
      <c r="B4792" s="44">
        <v>2018</v>
      </c>
      <c r="C4792" s="17" t="s">
        <v>81</v>
      </c>
      <c r="D4792" s="44"/>
      <c r="E4792" s="45" t="s">
        <v>73</v>
      </c>
      <c r="F4792" s="49" t="s">
        <v>78</v>
      </c>
      <c r="G4792" s="50" t="s">
        <v>63</v>
      </c>
      <c r="H4792" s="10">
        <v>3508.9769999999999</v>
      </c>
      <c r="I4792" s="10">
        <v>3885.9700000000003</v>
      </c>
      <c r="J4792" s="10">
        <v>7394.9449999999997</v>
      </c>
      <c r="K4792" s="46">
        <v>2935</v>
      </c>
      <c r="L4792" s="46">
        <v>2797</v>
      </c>
      <c r="M4792" s="46"/>
      <c r="N4792" s="46">
        <v>5732</v>
      </c>
      <c r="O4792" s="46">
        <v>501</v>
      </c>
      <c r="P4792" s="46">
        <v>427</v>
      </c>
      <c r="Q4792" s="46"/>
      <c r="R4792" s="47">
        <v>928</v>
      </c>
      <c r="S4792" s="130">
        <f>IFERROR(Table1[[#This Row],[Female Voters]]/Table1[[#This Row],[Female Population]],"0.0%")</f>
        <v>0.83642611507570441</v>
      </c>
      <c r="T4792" s="130">
        <f>IFERROR(Table1[[#This Row],[Male Voters]]/Table1[[#This Row],[Male Population]],"0.0%")</f>
        <v>0.71976880933203291</v>
      </c>
      <c r="U4792" s="130">
        <f>IFERROR(Table1[[#This Row],[Total Voters]]/Table1[[#This Row],[Total Population]],"0.0%")</f>
        <v>0.77512408814399569</v>
      </c>
      <c r="V4792" s="130">
        <f>IFERROR(Table1[[#This Row],[Female Ballots]]/Table1[[#This Row],[Female Population]],"0.0%")</f>
        <v>0.14277665541837409</v>
      </c>
      <c r="W4792" s="130">
        <f>IFERROR(Table1[[#This Row],[Male Ballots]]/Table1[[#This Row],[Male Population]],"0.0%")</f>
        <v>0.10988247464596998</v>
      </c>
      <c r="X4792" s="130">
        <f>IFERROR(Table1[[#This Row],[Total Ballots]]/Table1[[#This Row],[Total Population]],"0.0%")</f>
        <v>0.12549112941340335</v>
      </c>
      <c r="Y4792" s="24">
        <f>Table1[[#This Row],[Female Ballots]]/Table1[[#This Row],[Female Voters]]</f>
        <v>0.17069846678023851</v>
      </c>
      <c r="Z4792" s="24">
        <f>Table1[[#This Row],[Male Ballots]]/Table1[[#This Row],[Male Voters]]</f>
        <v>0.15266356810868789</v>
      </c>
      <c r="AA4792" s="24">
        <f>Table1[[#This Row],[Total Ballots]]/Table1[[#This Row],[Total Voters]]</f>
        <v>0.16189811584089323</v>
      </c>
    </row>
    <row r="4793" spans="1:27" s="12" customFormat="1" x14ac:dyDescent="0.35">
      <c r="A4793" s="43" t="s">
        <v>33</v>
      </c>
      <c r="B4793" s="44">
        <v>2018</v>
      </c>
      <c r="C4793" s="17" t="s">
        <v>81</v>
      </c>
      <c r="D4793" s="44"/>
      <c r="E4793" s="45" t="s">
        <v>73</v>
      </c>
      <c r="F4793" s="49" t="s">
        <v>78</v>
      </c>
      <c r="G4793" s="50" t="s">
        <v>64</v>
      </c>
      <c r="H4793" s="10">
        <v>3749.9940000000001</v>
      </c>
      <c r="I4793" s="10">
        <v>4045.982</v>
      </c>
      <c r="J4793" s="10">
        <v>7795.9760000000006</v>
      </c>
      <c r="K4793" s="46">
        <v>3002</v>
      </c>
      <c r="L4793" s="46">
        <v>2790</v>
      </c>
      <c r="M4793" s="46"/>
      <c r="N4793" s="46">
        <v>5792</v>
      </c>
      <c r="O4793" s="46">
        <v>734</v>
      </c>
      <c r="P4793" s="46">
        <v>644</v>
      </c>
      <c r="Q4793" s="46"/>
      <c r="R4793" s="47">
        <v>1378</v>
      </c>
      <c r="S4793" s="130">
        <f>IFERROR(Table1[[#This Row],[Female Voters]]/Table1[[#This Row],[Female Population]],"0.0%")</f>
        <v>0.80053461418871596</v>
      </c>
      <c r="T4793" s="130">
        <f>IFERROR(Table1[[#This Row],[Male Voters]]/Table1[[#This Row],[Male Population]],"0.0%")</f>
        <v>0.68957301342418231</v>
      </c>
      <c r="U4793" s="130">
        <f>IFERROR(Table1[[#This Row],[Total Voters]]/Table1[[#This Row],[Total Population]],"0.0%")</f>
        <v>0.74294738721617404</v>
      </c>
      <c r="V4793" s="130">
        <f>IFERROR(Table1[[#This Row],[Female Ballots]]/Table1[[#This Row],[Female Population]],"0.0%")</f>
        <v>0.19573364650716774</v>
      </c>
      <c r="W4793" s="130">
        <f>IFERROR(Table1[[#This Row],[Male Ballots]]/Table1[[#This Row],[Male Population]],"0.0%")</f>
        <v>0.15917025829576109</v>
      </c>
      <c r="X4793" s="130">
        <f>IFERROR(Table1[[#This Row],[Total Ballots]]/Table1[[#This Row],[Total Population]],"0.0%")</f>
        <v>0.17675785559114085</v>
      </c>
      <c r="Y4793" s="24">
        <f>Table1[[#This Row],[Female Ballots]]/Table1[[#This Row],[Female Voters]]</f>
        <v>0.24450366422385075</v>
      </c>
      <c r="Z4793" s="24">
        <f>Table1[[#This Row],[Male Ballots]]/Table1[[#This Row],[Male Voters]]</f>
        <v>0.23082437275985662</v>
      </c>
      <c r="AA4793" s="24">
        <f>Table1[[#This Row],[Total Ballots]]/Table1[[#This Row],[Total Voters]]</f>
        <v>0.23791436464088397</v>
      </c>
    </row>
    <row r="4794" spans="1:27" s="12" customFormat="1" x14ac:dyDescent="0.35">
      <c r="A4794" s="43" t="s">
        <v>33</v>
      </c>
      <c r="B4794" s="44">
        <v>2018</v>
      </c>
      <c r="C4794" s="17" t="s">
        <v>81</v>
      </c>
      <c r="D4794" s="44"/>
      <c r="E4794" s="45" t="s">
        <v>73</v>
      </c>
      <c r="F4794" s="49" t="s">
        <v>78</v>
      </c>
      <c r="G4794" s="50" t="s">
        <v>65</v>
      </c>
      <c r="H4794" s="10">
        <v>4089</v>
      </c>
      <c r="I4794" s="10">
        <v>3944.991</v>
      </c>
      <c r="J4794" s="10">
        <v>8033.991</v>
      </c>
      <c r="K4794" s="46">
        <v>3238</v>
      </c>
      <c r="L4794" s="46">
        <v>2826</v>
      </c>
      <c r="M4794" s="46"/>
      <c r="N4794" s="46">
        <v>6064</v>
      </c>
      <c r="O4794" s="46">
        <v>1193</v>
      </c>
      <c r="P4794" s="46">
        <v>938</v>
      </c>
      <c r="Q4794" s="46"/>
      <c r="R4794" s="47">
        <v>2131</v>
      </c>
      <c r="S4794" s="130">
        <f>IFERROR(Table1[[#This Row],[Female Voters]]/Table1[[#This Row],[Female Population]],"0.0%")</f>
        <v>0.79188065541697239</v>
      </c>
      <c r="T4794" s="130">
        <f>IFERROR(Table1[[#This Row],[Male Voters]]/Table1[[#This Row],[Male Population]],"0.0%")</f>
        <v>0.71635144414778129</v>
      </c>
      <c r="U4794" s="130">
        <f>IFERROR(Table1[[#This Row],[Total Voters]]/Table1[[#This Row],[Total Population]],"0.0%")</f>
        <v>0.75479297898143027</v>
      </c>
      <c r="V4794" s="130">
        <f>IFERROR(Table1[[#This Row],[Female Ballots]]/Table1[[#This Row],[Female Population]],"0.0%")</f>
        <v>0.29175837613108341</v>
      </c>
      <c r="W4794" s="130">
        <f>IFERROR(Table1[[#This Row],[Male Ballots]]/Table1[[#This Row],[Male Population]],"0.0%")</f>
        <v>0.23776987070439451</v>
      </c>
      <c r="X4794" s="130">
        <f>IFERROR(Table1[[#This Row],[Total Ballots]]/Table1[[#This Row],[Total Population]],"0.0%")</f>
        <v>0.2652479944276761</v>
      </c>
      <c r="Y4794" s="24">
        <f>Table1[[#This Row],[Female Ballots]]/Table1[[#This Row],[Female Voters]]</f>
        <v>0.36843730697961707</v>
      </c>
      <c r="Z4794" s="24">
        <f>Table1[[#This Row],[Male Ballots]]/Table1[[#This Row],[Male Voters]]</f>
        <v>0.33191790516631281</v>
      </c>
      <c r="AA4794" s="24">
        <f>Table1[[#This Row],[Total Ballots]]/Table1[[#This Row],[Total Voters]]</f>
        <v>0.35141820580474936</v>
      </c>
    </row>
    <row r="4795" spans="1:27" s="12" customFormat="1" x14ac:dyDescent="0.35">
      <c r="A4795" s="43" t="s">
        <v>33</v>
      </c>
      <c r="B4795" s="44">
        <v>2018</v>
      </c>
      <c r="C4795" s="17" t="s">
        <v>81</v>
      </c>
      <c r="D4795" s="44"/>
      <c r="E4795" s="45" t="s">
        <v>73</v>
      </c>
      <c r="F4795" s="49" t="s">
        <v>78</v>
      </c>
      <c r="G4795" s="50" t="s">
        <v>66</v>
      </c>
      <c r="H4795" s="10">
        <v>6515.0219999999999</v>
      </c>
      <c r="I4795" s="10">
        <v>5595.0069999999996</v>
      </c>
      <c r="J4795" s="10">
        <v>12110.028999999999</v>
      </c>
      <c r="K4795" s="46">
        <v>5941</v>
      </c>
      <c r="L4795" s="46">
        <v>4834</v>
      </c>
      <c r="M4795" s="46"/>
      <c r="N4795" s="46">
        <v>10775</v>
      </c>
      <c r="O4795" s="46">
        <v>3166</v>
      </c>
      <c r="P4795" s="46">
        <v>2461</v>
      </c>
      <c r="Q4795" s="46"/>
      <c r="R4795" s="47">
        <v>5627</v>
      </c>
      <c r="S4795" s="130">
        <f>IFERROR(Table1[[#This Row],[Female Voters]]/Table1[[#This Row],[Female Population]],"0.0%")</f>
        <v>0.91189254618019711</v>
      </c>
      <c r="T4795" s="130">
        <f>IFERROR(Table1[[#This Row],[Male Voters]]/Table1[[#This Row],[Male Population]],"0.0%")</f>
        <v>0.8639846205733076</v>
      </c>
      <c r="U4795" s="130">
        <f>IFERROR(Table1[[#This Row],[Total Voters]]/Table1[[#This Row],[Total Population]],"0.0%")</f>
        <v>0.88975839777097154</v>
      </c>
      <c r="V4795" s="130">
        <f>IFERROR(Table1[[#This Row],[Female Ballots]]/Table1[[#This Row],[Female Population]],"0.0%")</f>
        <v>0.48595384635692712</v>
      </c>
      <c r="W4795" s="130">
        <f>IFERROR(Table1[[#This Row],[Male Ballots]]/Table1[[#This Row],[Male Population]],"0.0%")</f>
        <v>0.4398564648802048</v>
      </c>
      <c r="X4795" s="130">
        <f>IFERROR(Table1[[#This Row],[Total Ballots]]/Table1[[#This Row],[Total Population]],"0.0%")</f>
        <v>0.46465619529069674</v>
      </c>
      <c r="Y4795" s="24">
        <f>Table1[[#This Row],[Female Ballots]]/Table1[[#This Row],[Female Voters]]</f>
        <v>0.53290691802726808</v>
      </c>
      <c r="Z4795" s="24">
        <f>Table1[[#This Row],[Male Ballots]]/Table1[[#This Row],[Male Voters]]</f>
        <v>0.509102192800993</v>
      </c>
      <c r="AA4795" s="24">
        <f>Table1[[#This Row],[Total Ballots]]/Table1[[#This Row],[Total Voters]]</f>
        <v>0.52222737819025522</v>
      </c>
    </row>
    <row r="4796" spans="1:27" s="12" customFormat="1" x14ac:dyDescent="0.35">
      <c r="A4796" s="43" t="s">
        <v>33</v>
      </c>
      <c r="B4796" s="44">
        <v>2018</v>
      </c>
      <c r="C4796" s="17" t="s">
        <v>81</v>
      </c>
      <c r="D4796" s="44"/>
      <c r="E4796" s="45" t="s">
        <v>73</v>
      </c>
      <c r="F4796" s="49" t="s">
        <v>78</v>
      </c>
      <c r="G4796" s="50" t="s">
        <v>67</v>
      </c>
      <c r="H4796" s="10">
        <v>12306.123</v>
      </c>
      <c r="I4796" s="10">
        <v>10734.104000000001</v>
      </c>
      <c r="J4796" s="10">
        <v>23040.227999999999</v>
      </c>
      <c r="K4796" s="46">
        <v>11232</v>
      </c>
      <c r="L4796" s="46">
        <v>9887</v>
      </c>
      <c r="M4796" s="46"/>
      <c r="N4796" s="46">
        <v>21119</v>
      </c>
      <c r="O4796" s="46">
        <v>7889</v>
      </c>
      <c r="P4796" s="46">
        <v>7013</v>
      </c>
      <c r="Q4796" s="46"/>
      <c r="R4796" s="47">
        <v>14902</v>
      </c>
      <c r="S4796" s="130">
        <f>IFERROR(Table1[[#This Row],[Female Voters]]/Table1[[#This Row],[Female Population]],"0.0%")</f>
        <v>0.91271637704255026</v>
      </c>
      <c r="T4796" s="130">
        <f>IFERROR(Table1[[#This Row],[Male Voters]]/Table1[[#This Row],[Male Population]],"0.0%")</f>
        <v>0.92108293342415903</v>
      </c>
      <c r="U4796" s="130">
        <f>IFERROR(Table1[[#This Row],[Total Voters]]/Table1[[#This Row],[Total Population]],"0.0%")</f>
        <v>0.91661419322760174</v>
      </c>
      <c r="V4796" s="130">
        <f>IFERROR(Table1[[#This Row],[Female Ballots]]/Table1[[#This Row],[Female Population]],"0.0%")</f>
        <v>0.64106298953780982</v>
      </c>
      <c r="W4796" s="130">
        <f>IFERROR(Table1[[#This Row],[Male Ballots]]/Table1[[#This Row],[Male Population]],"0.0%")</f>
        <v>0.65333818267458554</v>
      </c>
      <c r="X4796" s="130">
        <f>IFERROR(Table1[[#This Row],[Total Ballots]]/Table1[[#This Row],[Total Population]],"0.0%")</f>
        <v>0.646781793999608</v>
      </c>
      <c r="Y4796" s="24">
        <f>Table1[[#This Row],[Female Ballots]]/Table1[[#This Row],[Female Voters]]</f>
        <v>0.70236823361823364</v>
      </c>
      <c r="Z4796" s="24">
        <f>Table1[[#This Row],[Male Ballots]]/Table1[[#This Row],[Male Voters]]</f>
        <v>0.70931526246586429</v>
      </c>
      <c r="AA4796" s="24">
        <f>Table1[[#This Row],[Total Ballots]]/Table1[[#This Row],[Total Voters]]</f>
        <v>0.70562053127515512</v>
      </c>
    </row>
    <row r="4797" spans="1:27" s="12" customFormat="1" x14ac:dyDescent="0.35">
      <c r="A4797" s="43" t="s">
        <v>51</v>
      </c>
      <c r="B4797" s="44">
        <v>2018</v>
      </c>
      <c r="C4797" s="17" t="s">
        <v>81</v>
      </c>
      <c r="D4797" s="44" t="s">
        <v>70</v>
      </c>
      <c r="E4797" s="45" t="s">
        <v>74</v>
      </c>
      <c r="F4797" s="49" t="s">
        <v>78</v>
      </c>
      <c r="G4797" s="50" t="s">
        <v>79</v>
      </c>
      <c r="H4797" s="10">
        <v>187461.99900000001</v>
      </c>
      <c r="I4797" s="10">
        <v>178886</v>
      </c>
      <c r="J4797" s="10">
        <v>366347.978</v>
      </c>
      <c r="K4797" s="46">
        <v>146313</v>
      </c>
      <c r="L4797" s="46">
        <v>132766</v>
      </c>
      <c r="M4797" s="46">
        <v>4</v>
      </c>
      <c r="N4797" s="46">
        <v>279083</v>
      </c>
      <c r="O4797" s="46">
        <v>53250</v>
      </c>
      <c r="P4797" s="46">
        <v>47581</v>
      </c>
      <c r="Q4797" s="46"/>
      <c r="R4797" s="47">
        <v>100831</v>
      </c>
      <c r="S4797" s="130">
        <f>IFERROR(Table1[[#This Row],[Female Voters]]/Table1[[#This Row],[Female Population]],"0.0%")</f>
        <v>0.78049418431732387</v>
      </c>
      <c r="T4797" s="130">
        <f>IFERROR(Table1[[#This Row],[Male Voters]]/Table1[[#This Row],[Male Population]],"0.0%")</f>
        <v>0.74218217188600566</v>
      </c>
      <c r="U4797" s="130">
        <f>IFERROR(Table1[[#This Row],[Total Voters]]/Table1[[#This Row],[Total Population]],"0.0%")</f>
        <v>0.76179757159735162</v>
      </c>
      <c r="V4797" s="130">
        <f>IFERROR(Table1[[#This Row],[Female Ballots]]/Table1[[#This Row],[Female Population]],"0.0%")</f>
        <v>0.28405757051593161</v>
      </c>
      <c r="W4797" s="130">
        <f>IFERROR(Table1[[#This Row],[Male Ballots]]/Table1[[#This Row],[Male Population]],"0.0%")</f>
        <v>0.26598504075221091</v>
      </c>
      <c r="X4797" s="130">
        <f>IFERROR(Table1[[#This Row],[Total Ballots]]/Table1[[#This Row],[Total Population]],"0.0%")</f>
        <v>0.27523285524998858</v>
      </c>
      <c r="Y4797" s="24">
        <f>Table1[[#This Row],[Female Ballots]]/Table1[[#This Row],[Female Voters]]</f>
        <v>0.36394578745566014</v>
      </c>
      <c r="Z4797" s="24">
        <f>Table1[[#This Row],[Male Ballots]]/Table1[[#This Row],[Male Voters]]</f>
        <v>0.3583824171851227</v>
      </c>
      <c r="AA4797" s="24">
        <f>Table1[[#This Row],[Total Ballots]]/Table1[[#This Row],[Total Voters]]</f>
        <v>0.36129395197844366</v>
      </c>
    </row>
    <row r="4798" spans="1:27" s="12" customFormat="1" x14ac:dyDescent="0.35">
      <c r="A4798" s="43" t="s">
        <v>51</v>
      </c>
      <c r="B4798" s="44">
        <v>2018</v>
      </c>
      <c r="C4798" s="17" t="s">
        <v>81</v>
      </c>
      <c r="D4798" s="44" t="s">
        <v>70</v>
      </c>
      <c r="E4798" s="45" t="s">
        <v>74</v>
      </c>
      <c r="F4798" s="49" t="s">
        <v>78</v>
      </c>
      <c r="G4798" s="50" t="s">
        <v>62</v>
      </c>
      <c r="H4798" s="10">
        <v>19959</v>
      </c>
      <c r="I4798" s="10">
        <v>20740</v>
      </c>
      <c r="J4798" s="10">
        <v>40698.998999999996</v>
      </c>
      <c r="K4798" s="46">
        <v>12333</v>
      </c>
      <c r="L4798" s="46">
        <v>12120</v>
      </c>
      <c r="M4798" s="46">
        <v>2</v>
      </c>
      <c r="N4798" s="46">
        <v>24455</v>
      </c>
      <c r="O4798" s="46">
        <v>1959</v>
      </c>
      <c r="P4798" s="46">
        <v>1854</v>
      </c>
      <c r="Q4798" s="46"/>
      <c r="R4798" s="47">
        <v>3813</v>
      </c>
      <c r="S4798" s="130">
        <f>IFERROR(Table1[[#This Row],[Female Voters]]/Table1[[#This Row],[Female Population]],"0.0%")</f>
        <v>0.61791672929505481</v>
      </c>
      <c r="T4798" s="130">
        <f>IFERROR(Table1[[#This Row],[Male Voters]]/Table1[[#This Row],[Male Population]],"0.0%")</f>
        <v>0.58437801350048213</v>
      </c>
      <c r="U4798" s="130">
        <f>IFERROR(Table1[[#This Row],[Total Voters]]/Table1[[#This Row],[Total Population]],"0.0%")</f>
        <v>0.60087472913031603</v>
      </c>
      <c r="V4798" s="130">
        <f>IFERROR(Table1[[#This Row],[Female Ballots]]/Table1[[#This Row],[Female Population]],"0.0%")</f>
        <v>9.8151209980459939E-2</v>
      </c>
      <c r="W4798" s="130">
        <f>IFERROR(Table1[[#This Row],[Male Ballots]]/Table1[[#This Row],[Male Population]],"0.0%")</f>
        <v>8.9392478302796535E-2</v>
      </c>
      <c r="X4798" s="130">
        <f>IFERROR(Table1[[#This Row],[Total Ballots]]/Table1[[#This Row],[Total Population]],"0.0%")</f>
        <v>9.3687807899157427E-2</v>
      </c>
      <c r="Y4798" s="24">
        <f>Table1[[#This Row],[Female Ballots]]/Table1[[#This Row],[Female Voters]]</f>
        <v>0.15884213086840185</v>
      </c>
      <c r="Z4798" s="24">
        <f>Table1[[#This Row],[Male Ballots]]/Table1[[#This Row],[Male Voters]]</f>
        <v>0.15297029702970297</v>
      </c>
      <c r="AA4798" s="24">
        <f>Table1[[#This Row],[Total Ballots]]/Table1[[#This Row],[Total Voters]]</f>
        <v>0.15591903496217543</v>
      </c>
    </row>
    <row r="4799" spans="1:27" s="12" customFormat="1" x14ac:dyDescent="0.35">
      <c r="A4799" s="43" t="s">
        <v>51</v>
      </c>
      <c r="B4799" s="44">
        <v>2018</v>
      </c>
      <c r="C4799" s="17" t="s">
        <v>81</v>
      </c>
      <c r="D4799" s="44" t="s">
        <v>70</v>
      </c>
      <c r="E4799" s="45" t="s">
        <v>74</v>
      </c>
      <c r="F4799" s="49" t="s">
        <v>78</v>
      </c>
      <c r="G4799" s="50" t="s">
        <v>63</v>
      </c>
      <c r="H4799" s="10">
        <v>31117</v>
      </c>
      <c r="I4799" s="10">
        <v>31570</v>
      </c>
      <c r="J4799" s="10">
        <v>62686.98</v>
      </c>
      <c r="K4799" s="46">
        <v>22485</v>
      </c>
      <c r="L4799" s="46">
        <v>20786</v>
      </c>
      <c r="M4799" s="46"/>
      <c r="N4799" s="46">
        <v>43271</v>
      </c>
      <c r="O4799" s="46">
        <v>3736</v>
      </c>
      <c r="P4799" s="46">
        <v>3458</v>
      </c>
      <c r="Q4799" s="46"/>
      <c r="R4799" s="47">
        <v>7194</v>
      </c>
      <c r="S4799" s="130">
        <f>IFERROR(Table1[[#This Row],[Female Voters]]/Table1[[#This Row],[Female Population]],"0.0%")</f>
        <v>0.72259536587717321</v>
      </c>
      <c r="T4799" s="130">
        <f>IFERROR(Table1[[#This Row],[Male Voters]]/Table1[[#This Row],[Male Population]],"0.0%")</f>
        <v>0.65840988280012669</v>
      </c>
      <c r="U4799" s="130">
        <f>IFERROR(Table1[[#This Row],[Total Voters]]/Table1[[#This Row],[Total Population]],"0.0%")</f>
        <v>0.69027093026334974</v>
      </c>
      <c r="V4799" s="130">
        <f>IFERROR(Table1[[#This Row],[Female Ballots]]/Table1[[#This Row],[Female Population]],"0.0%")</f>
        <v>0.12006298807725681</v>
      </c>
      <c r="W4799" s="130">
        <f>IFERROR(Table1[[#This Row],[Male Ballots]]/Table1[[#This Row],[Male Population]],"0.0%")</f>
        <v>0.10953436807095343</v>
      </c>
      <c r="X4799" s="130">
        <f>IFERROR(Table1[[#This Row],[Total Ballots]]/Table1[[#This Row],[Total Population]],"0.0%")</f>
        <v>0.11476067279042633</v>
      </c>
      <c r="Y4799" s="24">
        <f>Table1[[#This Row],[Female Ballots]]/Table1[[#This Row],[Female Voters]]</f>
        <v>0.16615521458750279</v>
      </c>
      <c r="Z4799" s="24">
        <f>Table1[[#This Row],[Male Ballots]]/Table1[[#This Row],[Male Voters]]</f>
        <v>0.1663619744058501</v>
      </c>
      <c r="AA4799" s="24">
        <f>Table1[[#This Row],[Total Ballots]]/Table1[[#This Row],[Total Voters]]</f>
        <v>0.16625453537010931</v>
      </c>
    </row>
    <row r="4800" spans="1:27" s="12" customFormat="1" x14ac:dyDescent="0.35">
      <c r="A4800" s="43" t="s">
        <v>51</v>
      </c>
      <c r="B4800" s="44">
        <v>2018</v>
      </c>
      <c r="C4800" s="17" t="s">
        <v>81</v>
      </c>
      <c r="D4800" s="44" t="s">
        <v>70</v>
      </c>
      <c r="E4800" s="45" t="s">
        <v>74</v>
      </c>
      <c r="F4800" s="49" t="s">
        <v>78</v>
      </c>
      <c r="G4800" s="50" t="s">
        <v>64</v>
      </c>
      <c r="H4800" s="10">
        <v>33186</v>
      </c>
      <c r="I4800" s="10">
        <v>32587</v>
      </c>
      <c r="J4800" s="10">
        <v>65773</v>
      </c>
      <c r="K4800" s="46">
        <v>24661</v>
      </c>
      <c r="L4800" s="46">
        <v>22149</v>
      </c>
      <c r="M4800" s="46">
        <v>1</v>
      </c>
      <c r="N4800" s="46">
        <v>46811</v>
      </c>
      <c r="O4800" s="46">
        <v>5898</v>
      </c>
      <c r="P4800" s="46">
        <v>5148</v>
      </c>
      <c r="Q4800" s="46"/>
      <c r="R4800" s="47">
        <v>11046</v>
      </c>
      <c r="S4800" s="130">
        <f>IFERROR(Table1[[#This Row],[Female Voters]]/Table1[[#This Row],[Female Population]],"0.0%")</f>
        <v>0.74311456638341467</v>
      </c>
      <c r="T4800" s="130">
        <f>IFERROR(Table1[[#This Row],[Male Voters]]/Table1[[#This Row],[Male Population]],"0.0%")</f>
        <v>0.67968821922852674</v>
      </c>
      <c r="U4800" s="130">
        <f>IFERROR(Table1[[#This Row],[Total Voters]]/Table1[[#This Row],[Total Population]],"0.0%")</f>
        <v>0.71170541103492313</v>
      </c>
      <c r="V4800" s="130">
        <f>IFERROR(Table1[[#This Row],[Female Ballots]]/Table1[[#This Row],[Female Population]],"0.0%")</f>
        <v>0.1777255469173748</v>
      </c>
      <c r="W4800" s="130">
        <f>IFERROR(Table1[[#This Row],[Male Ballots]]/Table1[[#This Row],[Male Population]],"0.0%")</f>
        <v>0.15797710743548041</v>
      </c>
      <c r="X4800" s="130">
        <f>IFERROR(Table1[[#This Row],[Total Ballots]]/Table1[[#This Row],[Total Population]],"0.0%")</f>
        <v>0.16794125248962341</v>
      </c>
      <c r="Y4800" s="24">
        <f>Table1[[#This Row],[Female Ballots]]/Table1[[#This Row],[Female Voters]]</f>
        <v>0.23916305097116905</v>
      </c>
      <c r="Z4800" s="24">
        <f>Table1[[#This Row],[Male Ballots]]/Table1[[#This Row],[Male Voters]]</f>
        <v>0.23242584315318976</v>
      </c>
      <c r="AA4800" s="24">
        <f>Table1[[#This Row],[Total Ballots]]/Table1[[#This Row],[Total Voters]]</f>
        <v>0.23597017794962721</v>
      </c>
    </row>
    <row r="4801" spans="1:27" s="12" customFormat="1" x14ac:dyDescent="0.35">
      <c r="A4801" s="43" t="s">
        <v>51</v>
      </c>
      <c r="B4801" s="44">
        <v>2018</v>
      </c>
      <c r="C4801" s="17" t="s">
        <v>81</v>
      </c>
      <c r="D4801" s="44" t="s">
        <v>70</v>
      </c>
      <c r="E4801" s="45" t="s">
        <v>74</v>
      </c>
      <c r="F4801" s="49" t="s">
        <v>78</v>
      </c>
      <c r="G4801" s="50" t="s">
        <v>65</v>
      </c>
      <c r="H4801" s="10">
        <v>31462</v>
      </c>
      <c r="I4801" s="10">
        <v>31201</v>
      </c>
      <c r="J4801" s="10">
        <v>62663</v>
      </c>
      <c r="K4801" s="46">
        <v>25071</v>
      </c>
      <c r="L4801" s="46">
        <v>23537</v>
      </c>
      <c r="M4801" s="46"/>
      <c r="N4801" s="46">
        <v>48608</v>
      </c>
      <c r="O4801" s="46">
        <v>7707</v>
      </c>
      <c r="P4801" s="46">
        <v>6946</v>
      </c>
      <c r="Q4801" s="46"/>
      <c r="R4801" s="47">
        <v>14653</v>
      </c>
      <c r="S4801" s="130">
        <f>IFERROR(Table1[[#This Row],[Female Voters]]/Table1[[#This Row],[Female Population]],"0.0%")</f>
        <v>0.79686606064458709</v>
      </c>
      <c r="T4801" s="130">
        <f>IFERROR(Table1[[#This Row],[Male Voters]]/Table1[[#This Row],[Male Population]],"0.0%")</f>
        <v>0.75436684721643532</v>
      </c>
      <c r="U4801" s="130">
        <f>IFERROR(Table1[[#This Row],[Total Voters]]/Table1[[#This Row],[Total Population]],"0.0%")</f>
        <v>0.77570496146051093</v>
      </c>
      <c r="V4801" s="130">
        <f>IFERROR(Table1[[#This Row],[Female Ballots]]/Table1[[#This Row],[Female Population]],"0.0%")</f>
        <v>0.24496217659398639</v>
      </c>
      <c r="W4801" s="130">
        <f>IFERROR(Table1[[#This Row],[Male Ballots]]/Table1[[#This Row],[Male Population]],"0.0%")</f>
        <v>0.22262106983750521</v>
      </c>
      <c r="X4801" s="130">
        <f>IFERROR(Table1[[#This Row],[Total Ballots]]/Table1[[#This Row],[Total Population]],"0.0%")</f>
        <v>0.23383815010452738</v>
      </c>
      <c r="Y4801" s="24">
        <f>Table1[[#This Row],[Female Ballots]]/Table1[[#This Row],[Female Voters]]</f>
        <v>0.30740696422161062</v>
      </c>
      <c r="Z4801" s="24">
        <f>Table1[[#This Row],[Male Ballots]]/Table1[[#This Row],[Male Voters]]</f>
        <v>0.29510982708076644</v>
      </c>
      <c r="AA4801" s="24">
        <f>Table1[[#This Row],[Total Ballots]]/Table1[[#This Row],[Total Voters]]</f>
        <v>0.30145243581303488</v>
      </c>
    </row>
    <row r="4802" spans="1:27" s="12" customFormat="1" x14ac:dyDescent="0.35">
      <c r="A4802" s="43" t="s">
        <v>51</v>
      </c>
      <c r="B4802" s="44">
        <v>2018</v>
      </c>
      <c r="C4802" s="17" t="s">
        <v>81</v>
      </c>
      <c r="D4802" s="44" t="s">
        <v>70</v>
      </c>
      <c r="E4802" s="45" t="s">
        <v>74</v>
      </c>
      <c r="F4802" s="49" t="s">
        <v>78</v>
      </c>
      <c r="G4802" s="50" t="s">
        <v>66</v>
      </c>
      <c r="H4802" s="10">
        <v>30822</v>
      </c>
      <c r="I4802" s="10">
        <v>29027</v>
      </c>
      <c r="J4802" s="10">
        <v>59849</v>
      </c>
      <c r="K4802" s="46">
        <v>26371</v>
      </c>
      <c r="L4802" s="46">
        <v>24060</v>
      </c>
      <c r="M4802" s="46"/>
      <c r="N4802" s="46">
        <v>50431</v>
      </c>
      <c r="O4802" s="46">
        <v>11956</v>
      </c>
      <c r="P4802" s="46">
        <v>10668</v>
      </c>
      <c r="Q4802" s="46"/>
      <c r="R4802" s="47">
        <v>22624</v>
      </c>
      <c r="S4802" s="130">
        <f>IFERROR(Table1[[#This Row],[Female Voters]]/Table1[[#This Row],[Female Population]],"0.0%")</f>
        <v>0.8555901628706768</v>
      </c>
      <c r="T4802" s="130">
        <f>IFERROR(Table1[[#This Row],[Male Voters]]/Table1[[#This Row],[Male Population]],"0.0%")</f>
        <v>0.82888345333654878</v>
      </c>
      <c r="U4802" s="130">
        <f>IFERROR(Table1[[#This Row],[Total Voters]]/Table1[[#This Row],[Total Population]],"0.0%")</f>
        <v>0.84263730388143498</v>
      </c>
      <c r="V4802" s="130">
        <f>IFERROR(Table1[[#This Row],[Female Ballots]]/Table1[[#This Row],[Female Population]],"0.0%")</f>
        <v>0.38790474336512881</v>
      </c>
      <c r="W4802" s="130">
        <f>IFERROR(Table1[[#This Row],[Male Ballots]]/Table1[[#This Row],[Male Population]],"0.0%")</f>
        <v>0.36751989526992113</v>
      </c>
      <c r="X4802" s="130">
        <f>IFERROR(Table1[[#This Row],[Total Ballots]]/Table1[[#This Row],[Total Population]],"0.0%")</f>
        <v>0.37801801199685875</v>
      </c>
      <c r="Y4802" s="24">
        <f>Table1[[#This Row],[Female Ballots]]/Table1[[#This Row],[Female Voters]]</f>
        <v>0.45337681544120434</v>
      </c>
      <c r="Z4802" s="24">
        <f>Table1[[#This Row],[Male Ballots]]/Table1[[#This Row],[Male Voters]]</f>
        <v>0.44339152119700748</v>
      </c>
      <c r="AA4802" s="24">
        <f>Table1[[#This Row],[Total Ballots]]/Table1[[#This Row],[Total Voters]]</f>
        <v>0.44861295631655135</v>
      </c>
    </row>
    <row r="4803" spans="1:27" s="12" customFormat="1" x14ac:dyDescent="0.35">
      <c r="A4803" s="43" t="s">
        <v>51</v>
      </c>
      <c r="B4803" s="44">
        <v>2018</v>
      </c>
      <c r="C4803" s="17" t="s">
        <v>81</v>
      </c>
      <c r="D4803" s="44" t="s">
        <v>70</v>
      </c>
      <c r="E4803" s="45" t="s">
        <v>74</v>
      </c>
      <c r="F4803" s="49" t="s">
        <v>78</v>
      </c>
      <c r="G4803" s="50" t="s">
        <v>67</v>
      </c>
      <c r="H4803" s="10">
        <v>40915.998999999996</v>
      </c>
      <c r="I4803" s="10">
        <v>33761</v>
      </c>
      <c r="J4803" s="10">
        <v>74676.998999999996</v>
      </c>
      <c r="K4803" s="46">
        <v>35392</v>
      </c>
      <c r="L4803" s="46">
        <v>30114</v>
      </c>
      <c r="M4803" s="46">
        <v>1</v>
      </c>
      <c r="N4803" s="46">
        <v>65507</v>
      </c>
      <c r="O4803" s="46">
        <v>21994</v>
      </c>
      <c r="P4803" s="46">
        <v>19507</v>
      </c>
      <c r="Q4803" s="46"/>
      <c r="R4803" s="47">
        <v>41501</v>
      </c>
      <c r="S4803" s="130">
        <f>IFERROR(Table1[[#This Row],[Female Voters]]/Table1[[#This Row],[Female Population]],"0.0%")</f>
        <v>0.86499171143297771</v>
      </c>
      <c r="T4803" s="130">
        <f>IFERROR(Table1[[#This Row],[Male Voters]]/Table1[[#This Row],[Male Population]],"0.0%")</f>
        <v>0.89197594857972218</v>
      </c>
      <c r="U4803" s="130">
        <f>IFERROR(Table1[[#This Row],[Total Voters]]/Table1[[#This Row],[Total Population]],"0.0%")</f>
        <v>0.87720450576756581</v>
      </c>
      <c r="V4803" s="130">
        <f>IFERROR(Table1[[#This Row],[Female Ballots]]/Table1[[#This Row],[Female Population]],"0.0%")</f>
        <v>0.53754033966028791</v>
      </c>
      <c r="W4803" s="130">
        <f>IFERROR(Table1[[#This Row],[Male Ballots]]/Table1[[#This Row],[Male Population]],"0.0%")</f>
        <v>0.57779686620656967</v>
      </c>
      <c r="X4803" s="130">
        <f>IFERROR(Table1[[#This Row],[Total Ballots]]/Table1[[#This Row],[Total Population]],"0.0%")</f>
        <v>0.55574006127375319</v>
      </c>
      <c r="Y4803" s="24">
        <f>Table1[[#This Row],[Female Ballots]]/Table1[[#This Row],[Female Voters]]</f>
        <v>0.62143987341772156</v>
      </c>
      <c r="Z4803" s="24">
        <f>Table1[[#This Row],[Male Ballots]]/Table1[[#This Row],[Male Voters]]</f>
        <v>0.64777180049146577</v>
      </c>
      <c r="AA4803" s="24">
        <f>Table1[[#This Row],[Total Ballots]]/Table1[[#This Row],[Total Voters]]</f>
        <v>0.63353534736745687</v>
      </c>
    </row>
    <row r="4804" spans="1:27" s="12" customFormat="1" x14ac:dyDescent="0.35">
      <c r="A4804" s="43" t="s">
        <v>25</v>
      </c>
      <c r="B4804" s="44">
        <v>2018</v>
      </c>
      <c r="C4804" s="17" t="s">
        <v>81</v>
      </c>
      <c r="D4804" s="44"/>
      <c r="E4804" s="45" t="s">
        <v>74</v>
      </c>
      <c r="F4804" s="49" t="s">
        <v>78</v>
      </c>
      <c r="G4804" s="50" t="s">
        <v>79</v>
      </c>
      <c r="H4804" s="10">
        <v>1658.2563499999999</v>
      </c>
      <c r="I4804" s="10">
        <v>1616.2225000000001</v>
      </c>
      <c r="J4804" s="10">
        <v>3274.4790200000002</v>
      </c>
      <c r="K4804" s="46">
        <v>1410</v>
      </c>
      <c r="L4804" s="46">
        <v>1260</v>
      </c>
      <c r="M4804" s="46"/>
      <c r="N4804" s="46">
        <v>2670</v>
      </c>
      <c r="O4804" s="46">
        <v>945</v>
      </c>
      <c r="P4804" s="46">
        <v>836</v>
      </c>
      <c r="Q4804" s="46"/>
      <c r="R4804" s="47">
        <v>1781</v>
      </c>
      <c r="S4804" s="130">
        <f>IFERROR(Table1[[#This Row],[Female Voters]]/Table1[[#This Row],[Female Population]],"0.0%")</f>
        <v>0.85029072857161081</v>
      </c>
      <c r="T4804" s="130">
        <f>IFERROR(Table1[[#This Row],[Male Voters]]/Table1[[#This Row],[Male Population]],"0.0%")</f>
        <v>0.77959563117083197</v>
      </c>
      <c r="U4804" s="130">
        <f>IFERROR(Table1[[#This Row],[Total Voters]]/Table1[[#This Row],[Total Population]],"0.0%")</f>
        <v>0.81539688716649639</v>
      </c>
      <c r="V4804" s="130">
        <f>IFERROR(Table1[[#This Row],[Female Ballots]]/Table1[[#This Row],[Female Population]],"0.0%")</f>
        <v>0.56987570106395191</v>
      </c>
      <c r="W4804" s="130">
        <f>IFERROR(Table1[[#This Row],[Male Ballots]]/Table1[[#This Row],[Male Population]],"0.0%")</f>
        <v>0.51725551401493297</v>
      </c>
      <c r="X4804" s="130">
        <f>IFERROR(Table1[[#This Row],[Total Ballots]]/Table1[[#This Row],[Total Population]],"0.0%")</f>
        <v>0.54390331687023596</v>
      </c>
      <c r="Y4804" s="24">
        <f>Table1[[#This Row],[Female Ballots]]/Table1[[#This Row],[Female Voters]]</f>
        <v>0.67021276595744683</v>
      </c>
      <c r="Z4804" s="24">
        <f>Table1[[#This Row],[Male Ballots]]/Table1[[#This Row],[Male Voters]]</f>
        <v>0.66349206349206347</v>
      </c>
      <c r="AA4804" s="24">
        <f>Table1[[#This Row],[Total Ballots]]/Table1[[#This Row],[Total Voters]]</f>
        <v>0.66704119850187271</v>
      </c>
    </row>
    <row r="4805" spans="1:27" s="12" customFormat="1" x14ac:dyDescent="0.35">
      <c r="A4805" s="43" t="s">
        <v>25</v>
      </c>
      <c r="B4805" s="44">
        <v>2018</v>
      </c>
      <c r="C4805" s="17" t="s">
        <v>81</v>
      </c>
      <c r="D4805" s="44"/>
      <c r="E4805" s="45" t="s">
        <v>74</v>
      </c>
      <c r="F4805" s="49" t="s">
        <v>78</v>
      </c>
      <c r="G4805" s="50" t="s">
        <v>62</v>
      </c>
      <c r="H4805" s="10">
        <v>122.09232</v>
      </c>
      <c r="I4805" s="10">
        <v>131.09917999999999</v>
      </c>
      <c r="J4805" s="10">
        <v>253.19151999999997</v>
      </c>
      <c r="K4805" s="46">
        <v>92</v>
      </c>
      <c r="L4805" s="46">
        <v>73</v>
      </c>
      <c r="M4805" s="46"/>
      <c r="N4805" s="46">
        <v>165</v>
      </c>
      <c r="O4805" s="46">
        <v>32</v>
      </c>
      <c r="P4805" s="46">
        <v>23</v>
      </c>
      <c r="Q4805" s="46"/>
      <c r="R4805" s="47">
        <v>55</v>
      </c>
      <c r="S4805" s="130">
        <f>IFERROR(Table1[[#This Row],[Female Voters]]/Table1[[#This Row],[Female Population]],"0.0%")</f>
        <v>0.75352814984595262</v>
      </c>
      <c r="T4805" s="130">
        <f>IFERROR(Table1[[#This Row],[Male Voters]]/Table1[[#This Row],[Male Population]],"0.0%")</f>
        <v>0.5568303325772137</v>
      </c>
      <c r="U4805" s="130">
        <f>IFERROR(Table1[[#This Row],[Total Voters]]/Table1[[#This Row],[Total Population]],"0.0%")</f>
        <v>0.65168059341007956</v>
      </c>
      <c r="V4805" s="130">
        <f>IFERROR(Table1[[#This Row],[Female Ballots]]/Table1[[#This Row],[Female Population]],"0.0%")</f>
        <v>0.26209674777250525</v>
      </c>
      <c r="W4805" s="130">
        <f>IFERROR(Table1[[#This Row],[Male Ballots]]/Table1[[#This Row],[Male Population]],"0.0%")</f>
        <v>0.17543969382569746</v>
      </c>
      <c r="X4805" s="130">
        <f>IFERROR(Table1[[#This Row],[Total Ballots]]/Table1[[#This Row],[Total Population]],"0.0%")</f>
        <v>0.21722686447002651</v>
      </c>
      <c r="Y4805" s="24">
        <f>Table1[[#This Row],[Female Ballots]]/Table1[[#This Row],[Female Voters]]</f>
        <v>0.34782608695652173</v>
      </c>
      <c r="Z4805" s="24">
        <f>Table1[[#This Row],[Male Ballots]]/Table1[[#This Row],[Male Voters]]</f>
        <v>0.31506849315068491</v>
      </c>
      <c r="AA4805" s="24">
        <f>Table1[[#This Row],[Total Ballots]]/Table1[[#This Row],[Total Voters]]</f>
        <v>0.33333333333333331</v>
      </c>
    </row>
    <row r="4806" spans="1:27" s="12" customFormat="1" x14ac:dyDescent="0.35">
      <c r="A4806" s="43" t="s">
        <v>25</v>
      </c>
      <c r="B4806" s="44">
        <v>2018</v>
      </c>
      <c r="C4806" s="17" t="s">
        <v>81</v>
      </c>
      <c r="D4806" s="44"/>
      <c r="E4806" s="45" t="s">
        <v>74</v>
      </c>
      <c r="F4806" s="49" t="s">
        <v>78</v>
      </c>
      <c r="G4806" s="50" t="s">
        <v>63</v>
      </c>
      <c r="H4806" s="10">
        <v>162.1234</v>
      </c>
      <c r="I4806" s="10">
        <v>159.12044</v>
      </c>
      <c r="J4806" s="10">
        <v>321.2439</v>
      </c>
      <c r="K4806" s="46">
        <v>130</v>
      </c>
      <c r="L4806" s="46">
        <v>112</v>
      </c>
      <c r="M4806" s="46"/>
      <c r="N4806" s="46">
        <v>242</v>
      </c>
      <c r="O4806" s="46">
        <v>53</v>
      </c>
      <c r="P4806" s="46">
        <v>36</v>
      </c>
      <c r="Q4806" s="46"/>
      <c r="R4806" s="47">
        <v>89</v>
      </c>
      <c r="S4806" s="130">
        <f>IFERROR(Table1[[#This Row],[Female Voters]]/Table1[[#This Row],[Female Population]],"0.0%")</f>
        <v>0.80185833753794944</v>
      </c>
      <c r="T4806" s="130">
        <f>IFERROR(Table1[[#This Row],[Male Voters]]/Table1[[#This Row],[Male Population]],"0.0%")</f>
        <v>0.70386934576098459</v>
      </c>
      <c r="U4806" s="130">
        <f>IFERROR(Table1[[#This Row],[Total Voters]]/Table1[[#This Row],[Total Population]],"0.0%")</f>
        <v>0.75332169731471943</v>
      </c>
      <c r="V4806" s="130">
        <f>IFERROR(Table1[[#This Row],[Female Ballots]]/Table1[[#This Row],[Female Population]],"0.0%")</f>
        <v>0.32691147607316401</v>
      </c>
      <c r="W4806" s="130">
        <f>IFERROR(Table1[[#This Row],[Male Ballots]]/Table1[[#This Row],[Male Population]],"0.0%")</f>
        <v>0.22624371828031647</v>
      </c>
      <c r="X4806" s="130">
        <f>IFERROR(Table1[[#This Row],[Total Ballots]]/Table1[[#This Row],[Total Population]],"0.0%")</f>
        <v>0.27704806223557865</v>
      </c>
      <c r="Y4806" s="24">
        <f>Table1[[#This Row],[Female Ballots]]/Table1[[#This Row],[Female Voters]]</f>
        <v>0.40769230769230769</v>
      </c>
      <c r="Z4806" s="24">
        <f>Table1[[#This Row],[Male Ballots]]/Table1[[#This Row],[Male Voters]]</f>
        <v>0.32142857142857145</v>
      </c>
      <c r="AA4806" s="24">
        <f>Table1[[#This Row],[Total Ballots]]/Table1[[#This Row],[Total Voters]]</f>
        <v>0.36776859504132231</v>
      </c>
    </row>
    <row r="4807" spans="1:27" s="12" customFormat="1" x14ac:dyDescent="0.35">
      <c r="A4807" s="43" t="s">
        <v>25</v>
      </c>
      <c r="B4807" s="44">
        <v>2018</v>
      </c>
      <c r="C4807" s="17" t="s">
        <v>81</v>
      </c>
      <c r="D4807" s="44"/>
      <c r="E4807" s="45" t="s">
        <v>74</v>
      </c>
      <c r="F4807" s="49" t="s">
        <v>78</v>
      </c>
      <c r="G4807" s="50" t="s">
        <v>64</v>
      </c>
      <c r="H4807" s="10">
        <v>202.1541</v>
      </c>
      <c r="I4807" s="10">
        <v>224.1696</v>
      </c>
      <c r="J4807" s="10">
        <v>426.32370000000003</v>
      </c>
      <c r="K4807" s="46">
        <v>166</v>
      </c>
      <c r="L4807" s="46">
        <v>147</v>
      </c>
      <c r="M4807" s="46"/>
      <c r="N4807" s="46">
        <v>313</v>
      </c>
      <c r="O4807" s="46">
        <v>90</v>
      </c>
      <c r="P4807" s="46">
        <v>68</v>
      </c>
      <c r="Q4807" s="46"/>
      <c r="R4807" s="47">
        <v>158</v>
      </c>
      <c r="S4807" s="130">
        <f>IFERROR(Table1[[#This Row],[Female Voters]]/Table1[[#This Row],[Female Population]],"0.0%")</f>
        <v>0.82115574207992814</v>
      </c>
      <c r="T4807" s="130">
        <f>IFERROR(Table1[[#This Row],[Male Voters]]/Table1[[#This Row],[Male Population]],"0.0%")</f>
        <v>0.65575350092073148</v>
      </c>
      <c r="U4807" s="130">
        <f>IFERROR(Table1[[#This Row],[Total Voters]]/Table1[[#This Row],[Total Population]],"0.0%")</f>
        <v>0.73418390767391062</v>
      </c>
      <c r="V4807" s="130">
        <f>IFERROR(Table1[[#This Row],[Female Ballots]]/Table1[[#This Row],[Female Population]],"0.0%")</f>
        <v>0.44520492040478032</v>
      </c>
      <c r="W4807" s="130">
        <f>IFERROR(Table1[[#This Row],[Male Ballots]]/Table1[[#This Row],[Male Population]],"0.0%")</f>
        <v>0.30334175552795739</v>
      </c>
      <c r="X4807" s="130">
        <f>IFERROR(Table1[[#This Row],[Total Ballots]]/Table1[[#This Row],[Total Population]],"0.0%")</f>
        <v>0.37061040706861942</v>
      </c>
      <c r="Y4807" s="24">
        <f>Table1[[#This Row],[Female Ballots]]/Table1[[#This Row],[Female Voters]]</f>
        <v>0.54216867469879515</v>
      </c>
      <c r="Z4807" s="24">
        <f>Table1[[#This Row],[Male Ballots]]/Table1[[#This Row],[Male Voters]]</f>
        <v>0.46258503401360546</v>
      </c>
      <c r="AA4807" s="24">
        <f>Table1[[#This Row],[Total Ballots]]/Table1[[#This Row],[Total Voters]]</f>
        <v>0.50479233226837061</v>
      </c>
    </row>
    <row r="4808" spans="1:27" s="12" customFormat="1" x14ac:dyDescent="0.35">
      <c r="A4808" s="43" t="s">
        <v>25</v>
      </c>
      <c r="B4808" s="44">
        <v>2018</v>
      </c>
      <c r="C4808" s="17" t="s">
        <v>81</v>
      </c>
      <c r="D4808" s="44"/>
      <c r="E4808" s="45" t="s">
        <v>74</v>
      </c>
      <c r="F4808" s="49" t="s">
        <v>78</v>
      </c>
      <c r="G4808" s="50" t="s">
        <v>65</v>
      </c>
      <c r="H4808" s="10">
        <v>237.18009999999998</v>
      </c>
      <c r="I4808" s="10">
        <v>239.18088999999998</v>
      </c>
      <c r="J4808" s="10">
        <v>476.36099999999999</v>
      </c>
      <c r="K4808" s="46">
        <v>188</v>
      </c>
      <c r="L4808" s="46">
        <v>172</v>
      </c>
      <c r="M4808" s="46"/>
      <c r="N4808" s="46">
        <v>360</v>
      </c>
      <c r="O4808" s="46">
        <v>116</v>
      </c>
      <c r="P4808" s="46">
        <v>112</v>
      </c>
      <c r="Q4808" s="46"/>
      <c r="R4808" s="47">
        <v>228</v>
      </c>
      <c r="S4808" s="130">
        <f>IFERROR(Table1[[#This Row],[Female Voters]]/Table1[[#This Row],[Female Population]],"0.0%")</f>
        <v>0.79264660062121572</v>
      </c>
      <c r="T4808" s="130">
        <f>IFERROR(Table1[[#This Row],[Male Voters]]/Table1[[#This Row],[Male Population]],"0.0%")</f>
        <v>0.71912099666490925</v>
      </c>
      <c r="U4808" s="130">
        <f>IFERROR(Table1[[#This Row],[Total Voters]]/Table1[[#This Row],[Total Population]],"0.0%")</f>
        <v>0.75572937331141721</v>
      </c>
      <c r="V4808" s="130">
        <f>IFERROR(Table1[[#This Row],[Female Ballots]]/Table1[[#This Row],[Female Population]],"0.0%")</f>
        <v>0.48907981740457995</v>
      </c>
      <c r="W4808" s="130">
        <f>IFERROR(Table1[[#This Row],[Male Ballots]]/Table1[[#This Row],[Male Population]],"0.0%")</f>
        <v>0.46826483503761529</v>
      </c>
      <c r="X4808" s="130">
        <f>IFERROR(Table1[[#This Row],[Total Ballots]]/Table1[[#This Row],[Total Population]],"0.0%")</f>
        <v>0.47862860309723088</v>
      </c>
      <c r="Y4808" s="24">
        <f>Table1[[#This Row],[Female Ballots]]/Table1[[#This Row],[Female Voters]]</f>
        <v>0.61702127659574468</v>
      </c>
      <c r="Z4808" s="24">
        <f>Table1[[#This Row],[Male Ballots]]/Table1[[#This Row],[Male Voters]]</f>
        <v>0.65116279069767447</v>
      </c>
      <c r="AA4808" s="24">
        <f>Table1[[#This Row],[Total Ballots]]/Table1[[#This Row],[Total Voters]]</f>
        <v>0.6333333333333333</v>
      </c>
    </row>
    <row r="4809" spans="1:27" s="12" customFormat="1" x14ac:dyDescent="0.35">
      <c r="A4809" s="43" t="s">
        <v>25</v>
      </c>
      <c r="B4809" s="44">
        <v>2018</v>
      </c>
      <c r="C4809" s="17" t="s">
        <v>81</v>
      </c>
      <c r="D4809" s="44"/>
      <c r="E4809" s="45" t="s">
        <v>74</v>
      </c>
      <c r="F4809" s="49" t="s">
        <v>78</v>
      </c>
      <c r="G4809" s="50" t="s">
        <v>66</v>
      </c>
      <c r="H4809" s="10">
        <v>362.27509999999995</v>
      </c>
      <c r="I4809" s="10">
        <v>331.25040000000001</v>
      </c>
      <c r="J4809" s="10">
        <v>693.52549999999997</v>
      </c>
      <c r="K4809" s="46">
        <v>294</v>
      </c>
      <c r="L4809" s="46">
        <v>280</v>
      </c>
      <c r="M4809" s="46"/>
      <c r="N4809" s="46">
        <v>574</v>
      </c>
      <c r="O4809" s="46">
        <v>222</v>
      </c>
      <c r="P4809" s="46">
        <v>202</v>
      </c>
      <c r="Q4809" s="46"/>
      <c r="R4809" s="47">
        <v>424</v>
      </c>
      <c r="S4809" s="130">
        <f>IFERROR(Table1[[#This Row],[Female Voters]]/Table1[[#This Row],[Female Population]],"0.0%")</f>
        <v>0.81153797211014511</v>
      </c>
      <c r="T4809" s="130">
        <f>IFERROR(Table1[[#This Row],[Male Voters]]/Table1[[#This Row],[Male Population]],"0.0%")</f>
        <v>0.8452819981500399</v>
      </c>
      <c r="U4809" s="130">
        <f>IFERROR(Table1[[#This Row],[Total Voters]]/Table1[[#This Row],[Total Population]],"0.0%")</f>
        <v>0.82765521959899102</v>
      </c>
      <c r="V4809" s="130">
        <f>IFERROR(Table1[[#This Row],[Female Ballots]]/Table1[[#This Row],[Female Population]],"0.0%")</f>
        <v>0.61279397894031362</v>
      </c>
      <c r="W4809" s="130">
        <f>IFERROR(Table1[[#This Row],[Male Ballots]]/Table1[[#This Row],[Male Population]],"0.0%")</f>
        <v>0.60981058437967162</v>
      </c>
      <c r="X4809" s="130">
        <f>IFERROR(Table1[[#This Row],[Total Ballots]]/Table1[[#This Row],[Total Population]],"0.0%")</f>
        <v>0.61136901238671115</v>
      </c>
      <c r="Y4809" s="24">
        <f>Table1[[#This Row],[Female Ballots]]/Table1[[#This Row],[Female Voters]]</f>
        <v>0.75510204081632648</v>
      </c>
      <c r="Z4809" s="24">
        <f>Table1[[#This Row],[Male Ballots]]/Table1[[#This Row],[Male Voters]]</f>
        <v>0.72142857142857142</v>
      </c>
      <c r="AA4809" s="24">
        <f>Table1[[#This Row],[Total Ballots]]/Table1[[#This Row],[Total Voters]]</f>
        <v>0.73867595818815335</v>
      </c>
    </row>
    <row r="4810" spans="1:27" s="12" customFormat="1" x14ac:dyDescent="0.35">
      <c r="A4810" s="43" t="s">
        <v>25</v>
      </c>
      <c r="B4810" s="44">
        <v>2018</v>
      </c>
      <c r="C4810" s="17" t="s">
        <v>81</v>
      </c>
      <c r="D4810" s="44"/>
      <c r="E4810" s="45" t="s">
        <v>74</v>
      </c>
      <c r="F4810" s="49" t="s">
        <v>78</v>
      </c>
      <c r="G4810" s="50" t="s">
        <v>67</v>
      </c>
      <c r="H4810" s="10">
        <v>572.43133000000012</v>
      </c>
      <c r="I4810" s="10">
        <v>531.40199000000007</v>
      </c>
      <c r="J4810" s="10">
        <v>1103.8334</v>
      </c>
      <c r="K4810" s="46">
        <v>540</v>
      </c>
      <c r="L4810" s="46">
        <v>476</v>
      </c>
      <c r="M4810" s="46"/>
      <c r="N4810" s="46">
        <v>1016</v>
      </c>
      <c r="O4810" s="46">
        <v>432</v>
      </c>
      <c r="P4810" s="46">
        <v>395</v>
      </c>
      <c r="Q4810" s="46"/>
      <c r="R4810" s="47">
        <v>827</v>
      </c>
      <c r="S4810" s="130">
        <f>IFERROR(Table1[[#This Row],[Female Voters]]/Table1[[#This Row],[Female Population]],"0.0%")</f>
        <v>0.94334459296628626</v>
      </c>
      <c r="T4810" s="130">
        <f>IFERROR(Table1[[#This Row],[Male Voters]]/Table1[[#This Row],[Male Population]],"0.0%")</f>
        <v>0.89574372877301411</v>
      </c>
      <c r="U4810" s="130">
        <f>IFERROR(Table1[[#This Row],[Total Voters]]/Table1[[#This Row],[Total Population]],"0.0%")</f>
        <v>0.92042875310712646</v>
      </c>
      <c r="V4810" s="130">
        <f>IFERROR(Table1[[#This Row],[Female Ballots]]/Table1[[#This Row],[Female Population]],"0.0%")</f>
        <v>0.75467567437302896</v>
      </c>
      <c r="W4810" s="130">
        <f>IFERROR(Table1[[#This Row],[Male Ballots]]/Table1[[#This Row],[Male Population]],"0.0%")</f>
        <v>0.74331674971710204</v>
      </c>
      <c r="X4810" s="130">
        <f>IFERROR(Table1[[#This Row],[Total Ballots]]/Table1[[#This Row],[Total Population]],"0.0%")</f>
        <v>0.7492072626177102</v>
      </c>
      <c r="Y4810" s="24">
        <f>Table1[[#This Row],[Female Ballots]]/Table1[[#This Row],[Female Voters]]</f>
        <v>0.8</v>
      </c>
      <c r="Z4810" s="24">
        <f>Table1[[#This Row],[Male Ballots]]/Table1[[#This Row],[Male Voters]]</f>
        <v>0.82983193277310929</v>
      </c>
      <c r="AA4810" s="24">
        <f>Table1[[#This Row],[Total Ballots]]/Table1[[#This Row],[Total Voters]]</f>
        <v>0.8139763779527559</v>
      </c>
    </row>
    <row r="4811" spans="1:27" s="12" customFormat="1" x14ac:dyDescent="0.35">
      <c r="A4811" s="43" t="s">
        <v>46</v>
      </c>
      <c r="B4811" s="44">
        <v>2018</v>
      </c>
      <c r="C4811" s="17" t="s">
        <v>81</v>
      </c>
      <c r="D4811" s="44"/>
      <c r="E4811" s="45" t="s">
        <v>74</v>
      </c>
      <c r="F4811" s="49" t="s">
        <v>78</v>
      </c>
      <c r="G4811" s="50" t="s">
        <v>79</v>
      </c>
      <c r="H4811" s="10">
        <v>42293.996700000003</v>
      </c>
      <c r="I4811" s="10">
        <v>40793.996700000003</v>
      </c>
      <c r="J4811" s="10">
        <v>83087.994999999995</v>
      </c>
      <c r="K4811" s="46">
        <v>32774</v>
      </c>
      <c r="L4811" s="46">
        <v>30125</v>
      </c>
      <c r="M4811" s="46">
        <v>53</v>
      </c>
      <c r="N4811" s="46">
        <v>62952</v>
      </c>
      <c r="O4811" s="46">
        <v>13511</v>
      </c>
      <c r="P4811" s="46">
        <v>12225</v>
      </c>
      <c r="Q4811" s="46">
        <v>12</v>
      </c>
      <c r="R4811" s="47">
        <v>25748</v>
      </c>
      <c r="S4811" s="130">
        <f>IFERROR(Table1[[#This Row],[Female Voters]]/Table1[[#This Row],[Female Population]],"0.0%")</f>
        <v>0.77490903100202868</v>
      </c>
      <c r="T4811" s="130">
        <f>IFERROR(Table1[[#This Row],[Male Voters]]/Table1[[#This Row],[Male Population]],"0.0%")</f>
        <v>0.73846650088099841</v>
      </c>
      <c r="U4811" s="130">
        <f>IFERROR(Table1[[#This Row],[Total Voters]]/Table1[[#This Row],[Total Population]],"0.0%")</f>
        <v>0.7576545805443976</v>
      </c>
      <c r="V4811" s="130">
        <f>IFERROR(Table1[[#This Row],[Female Ballots]]/Table1[[#This Row],[Female Population]],"0.0%")</f>
        <v>0.31945432104315646</v>
      </c>
      <c r="W4811" s="130">
        <f>IFERROR(Table1[[#This Row],[Male Ballots]]/Table1[[#This Row],[Male Population]],"0.0%")</f>
        <v>0.29967644724548403</v>
      </c>
      <c r="X4811" s="130">
        <f>IFERROR(Table1[[#This Row],[Total Ballots]]/Table1[[#This Row],[Total Population]],"0.0%")</f>
        <v>0.30988832983633796</v>
      </c>
      <c r="Y4811" s="24">
        <f>Table1[[#This Row],[Female Ballots]]/Table1[[#This Row],[Female Voters]]</f>
        <v>0.41224751327271619</v>
      </c>
      <c r="Z4811" s="24">
        <f>Table1[[#This Row],[Male Ballots]]/Table1[[#This Row],[Male Voters]]</f>
        <v>0.4058091286307054</v>
      </c>
      <c r="AA4811" s="24">
        <f>Table1[[#This Row],[Total Ballots]]/Table1[[#This Row],[Total Voters]]</f>
        <v>0.40901003939509467</v>
      </c>
    </row>
    <row r="4812" spans="1:27" s="12" customFormat="1" x14ac:dyDescent="0.35">
      <c r="A4812" s="43" t="s">
        <v>46</v>
      </c>
      <c r="B4812" s="44">
        <v>2018</v>
      </c>
      <c r="C4812" s="17" t="s">
        <v>81</v>
      </c>
      <c r="D4812" s="44"/>
      <c r="E4812" s="45" t="s">
        <v>74</v>
      </c>
      <c r="F4812" s="49" t="s">
        <v>78</v>
      </c>
      <c r="G4812" s="50" t="s">
        <v>62</v>
      </c>
      <c r="H4812" s="10">
        <v>4067.9987000000001</v>
      </c>
      <c r="I4812" s="10">
        <v>4246.9987999999994</v>
      </c>
      <c r="J4812" s="10">
        <v>8314.9989999999998</v>
      </c>
      <c r="K4812" s="46">
        <v>2450</v>
      </c>
      <c r="L4812" s="46">
        <v>2396</v>
      </c>
      <c r="M4812" s="46">
        <v>14</v>
      </c>
      <c r="N4812" s="46">
        <v>4860</v>
      </c>
      <c r="O4812" s="46">
        <v>429</v>
      </c>
      <c r="P4812" s="46">
        <v>370</v>
      </c>
      <c r="Q4812" s="46">
        <v>2</v>
      </c>
      <c r="R4812" s="47">
        <v>801</v>
      </c>
      <c r="S4812" s="130">
        <f>IFERROR(Table1[[#This Row],[Female Voters]]/Table1[[#This Row],[Female Population]],"0.0%")</f>
        <v>0.60226174605218041</v>
      </c>
      <c r="T4812" s="130">
        <f>IFERROR(Table1[[#This Row],[Male Voters]]/Table1[[#This Row],[Male Population]],"0.0%")</f>
        <v>0.56416309795048691</v>
      </c>
      <c r="U4812" s="130">
        <f>IFERROR(Table1[[#This Row],[Total Voters]]/Table1[[#This Row],[Total Population]],"0.0%")</f>
        <v>0.58448593920456271</v>
      </c>
      <c r="V4812" s="130">
        <f>IFERROR(Table1[[#This Row],[Female Ballots]]/Table1[[#This Row],[Female Population]],"0.0%")</f>
        <v>0.10545726083934097</v>
      </c>
      <c r="W4812" s="130">
        <f>IFERROR(Table1[[#This Row],[Male Ballots]]/Table1[[#This Row],[Male Population]],"0.0%")</f>
        <v>8.712034484210357E-2</v>
      </c>
      <c r="X4812" s="130">
        <f>IFERROR(Table1[[#This Row],[Total Ballots]]/Table1[[#This Row],[Total Population]],"0.0%")</f>
        <v>9.6331941831863124E-2</v>
      </c>
      <c r="Y4812" s="24">
        <f>Table1[[#This Row],[Female Ballots]]/Table1[[#This Row],[Female Voters]]</f>
        <v>0.17510204081632652</v>
      </c>
      <c r="Z4812" s="24">
        <f>Table1[[#This Row],[Male Ballots]]/Table1[[#This Row],[Male Voters]]</f>
        <v>0.15442404006677796</v>
      </c>
      <c r="AA4812" s="24">
        <f>Table1[[#This Row],[Total Ballots]]/Table1[[#This Row],[Total Voters]]</f>
        <v>0.1648148148148148</v>
      </c>
    </row>
    <row r="4813" spans="1:27" s="12" customFormat="1" x14ac:dyDescent="0.35">
      <c r="A4813" s="43" t="s">
        <v>46</v>
      </c>
      <c r="B4813" s="44">
        <v>2018</v>
      </c>
      <c r="C4813" s="17" t="s">
        <v>81</v>
      </c>
      <c r="D4813" s="44"/>
      <c r="E4813" s="45" t="s">
        <v>74</v>
      </c>
      <c r="F4813" s="49" t="s">
        <v>78</v>
      </c>
      <c r="G4813" s="50" t="s">
        <v>63</v>
      </c>
      <c r="H4813" s="10">
        <v>6530.9979999999996</v>
      </c>
      <c r="I4813" s="10">
        <v>6525.9979999999996</v>
      </c>
      <c r="J4813" s="10">
        <v>13056.998</v>
      </c>
      <c r="K4813" s="46">
        <v>4617</v>
      </c>
      <c r="L4813" s="46">
        <v>4247</v>
      </c>
      <c r="M4813" s="46">
        <v>7</v>
      </c>
      <c r="N4813" s="46">
        <v>8871</v>
      </c>
      <c r="O4813" s="46">
        <v>815</v>
      </c>
      <c r="P4813" s="46">
        <v>719</v>
      </c>
      <c r="Q4813" s="46">
        <v>1</v>
      </c>
      <c r="R4813" s="47">
        <v>1535</v>
      </c>
      <c r="S4813" s="130">
        <f>IFERROR(Table1[[#This Row],[Female Voters]]/Table1[[#This Row],[Female Population]],"0.0%")</f>
        <v>0.70693636715246277</v>
      </c>
      <c r="T4813" s="130">
        <f>IFERROR(Table1[[#This Row],[Male Voters]]/Table1[[#This Row],[Male Population]],"0.0%")</f>
        <v>0.65078168886965648</v>
      </c>
      <c r="U4813" s="130">
        <f>IFERROR(Table1[[#This Row],[Total Voters]]/Table1[[#This Row],[Total Population]],"0.0%")</f>
        <v>0.67940578684319319</v>
      </c>
      <c r="V4813" s="130">
        <f>IFERROR(Table1[[#This Row],[Female Ballots]]/Table1[[#This Row],[Female Population]],"0.0%")</f>
        <v>0.12478950383999506</v>
      </c>
      <c r="W4813" s="130">
        <f>IFERROR(Table1[[#This Row],[Male Ballots]]/Table1[[#This Row],[Male Population]],"0.0%")</f>
        <v>0.11017471963675135</v>
      </c>
      <c r="X4813" s="130">
        <f>IFERROR(Table1[[#This Row],[Total Ballots]]/Table1[[#This Row],[Total Population]],"0.0%")</f>
        <v>0.11756147929256021</v>
      </c>
      <c r="Y4813" s="24">
        <f>Table1[[#This Row],[Female Ballots]]/Table1[[#This Row],[Female Voters]]</f>
        <v>0.17652155079055665</v>
      </c>
      <c r="Z4813" s="24">
        <f>Table1[[#This Row],[Male Ballots]]/Table1[[#This Row],[Male Voters]]</f>
        <v>0.16929597362844362</v>
      </c>
      <c r="AA4813" s="24">
        <f>Table1[[#This Row],[Total Ballots]]/Table1[[#This Row],[Total Voters]]</f>
        <v>0.17303573441551121</v>
      </c>
    </row>
    <row r="4814" spans="1:27" s="12" customFormat="1" x14ac:dyDescent="0.35">
      <c r="A4814" s="43" t="s">
        <v>46</v>
      </c>
      <c r="B4814" s="44">
        <v>2018</v>
      </c>
      <c r="C4814" s="17" t="s">
        <v>81</v>
      </c>
      <c r="D4814" s="44"/>
      <c r="E4814" s="45" t="s">
        <v>74</v>
      </c>
      <c r="F4814" s="49" t="s">
        <v>78</v>
      </c>
      <c r="G4814" s="50" t="s">
        <v>64</v>
      </c>
      <c r="H4814" s="10">
        <v>6452</v>
      </c>
      <c r="I4814" s="10">
        <v>6540</v>
      </c>
      <c r="J4814" s="10">
        <v>12991.999</v>
      </c>
      <c r="K4814" s="46">
        <v>4712</v>
      </c>
      <c r="L4814" s="46">
        <v>4262</v>
      </c>
      <c r="M4814" s="46">
        <v>10</v>
      </c>
      <c r="N4814" s="46">
        <v>8984</v>
      </c>
      <c r="O4814" s="46">
        <v>1188</v>
      </c>
      <c r="P4814" s="46">
        <v>1050</v>
      </c>
      <c r="Q4814" s="46">
        <v>1</v>
      </c>
      <c r="R4814" s="47">
        <v>2239</v>
      </c>
      <c r="S4814" s="130">
        <f>IFERROR(Table1[[#This Row],[Female Voters]]/Table1[[#This Row],[Female Population]],"0.0%")</f>
        <v>0.7303161810291382</v>
      </c>
      <c r="T4814" s="130">
        <f>IFERROR(Table1[[#This Row],[Male Voters]]/Table1[[#This Row],[Male Population]],"0.0%")</f>
        <v>0.65168195718654431</v>
      </c>
      <c r="U4814" s="130">
        <f>IFERROR(Table1[[#This Row],[Total Voters]]/Table1[[#This Row],[Total Population]],"0.0%")</f>
        <v>0.69150251627944248</v>
      </c>
      <c r="V4814" s="130">
        <f>IFERROR(Table1[[#This Row],[Female Ballots]]/Table1[[#This Row],[Female Population]],"0.0%")</f>
        <v>0.18412895226286422</v>
      </c>
      <c r="W4814" s="130">
        <f>IFERROR(Table1[[#This Row],[Male Ballots]]/Table1[[#This Row],[Male Population]],"0.0%")</f>
        <v>0.16055045871559634</v>
      </c>
      <c r="X4814" s="130">
        <f>IFERROR(Table1[[#This Row],[Total Ballots]]/Table1[[#This Row],[Total Population]],"0.0%")</f>
        <v>0.1723368359249412</v>
      </c>
      <c r="Y4814" s="24">
        <f>Table1[[#This Row],[Female Ballots]]/Table1[[#This Row],[Female Voters]]</f>
        <v>0.25212224108658743</v>
      </c>
      <c r="Z4814" s="24">
        <f>Table1[[#This Row],[Male Ballots]]/Table1[[#This Row],[Male Voters]]</f>
        <v>0.24636320976067574</v>
      </c>
      <c r="AA4814" s="24">
        <f>Table1[[#This Row],[Total Ballots]]/Table1[[#This Row],[Total Voters]]</f>
        <v>0.24922083704363313</v>
      </c>
    </row>
    <row r="4815" spans="1:27" s="12" customFormat="1" x14ac:dyDescent="0.35">
      <c r="A4815" s="43" t="s">
        <v>46</v>
      </c>
      <c r="B4815" s="44">
        <v>2018</v>
      </c>
      <c r="C4815" s="17" t="s">
        <v>81</v>
      </c>
      <c r="D4815" s="44"/>
      <c r="E4815" s="45" t="s">
        <v>74</v>
      </c>
      <c r="F4815" s="49" t="s">
        <v>78</v>
      </c>
      <c r="G4815" s="50" t="s">
        <v>65</v>
      </c>
      <c r="H4815" s="10">
        <v>6793</v>
      </c>
      <c r="I4815" s="10">
        <v>6611</v>
      </c>
      <c r="J4815" s="10">
        <v>13404</v>
      </c>
      <c r="K4815" s="46">
        <v>5166</v>
      </c>
      <c r="L4815" s="46">
        <v>4682</v>
      </c>
      <c r="M4815" s="46">
        <v>6</v>
      </c>
      <c r="N4815" s="46">
        <v>9854</v>
      </c>
      <c r="O4815" s="46">
        <v>1806</v>
      </c>
      <c r="P4815" s="46">
        <v>1600</v>
      </c>
      <c r="Q4815" s="46">
        <v>2</v>
      </c>
      <c r="R4815" s="47">
        <v>3408</v>
      </c>
      <c r="S4815" s="130">
        <f>IFERROR(Table1[[#This Row],[Female Voters]]/Table1[[#This Row],[Female Population]],"0.0%")</f>
        <v>0.7604887384071839</v>
      </c>
      <c r="T4815" s="130">
        <f>IFERROR(Table1[[#This Row],[Male Voters]]/Table1[[#This Row],[Male Population]],"0.0%")</f>
        <v>0.70821358342157015</v>
      </c>
      <c r="U4815" s="130">
        <f>IFERROR(Table1[[#This Row],[Total Voters]]/Table1[[#This Row],[Total Population]],"0.0%")</f>
        <v>0.73515368546702475</v>
      </c>
      <c r="V4815" s="130">
        <f>IFERROR(Table1[[#This Row],[Female Ballots]]/Table1[[#This Row],[Female Population]],"0.0%")</f>
        <v>0.26586191667893422</v>
      </c>
      <c r="W4815" s="130">
        <f>IFERROR(Table1[[#This Row],[Male Ballots]]/Table1[[#This Row],[Male Population]],"0.0%")</f>
        <v>0.24202087430040842</v>
      </c>
      <c r="X4815" s="130">
        <f>IFERROR(Table1[[#This Row],[Total Ballots]]/Table1[[#This Row],[Total Population]],"0.0%")</f>
        <v>0.25425246195165624</v>
      </c>
      <c r="Y4815" s="24">
        <f>Table1[[#This Row],[Female Ballots]]/Table1[[#This Row],[Female Voters]]</f>
        <v>0.34959349593495936</v>
      </c>
      <c r="Z4815" s="24">
        <f>Table1[[#This Row],[Male Ballots]]/Table1[[#This Row],[Male Voters]]</f>
        <v>0.34173430158052115</v>
      </c>
      <c r="AA4815" s="24">
        <f>Table1[[#This Row],[Total Ballots]]/Table1[[#This Row],[Total Voters]]</f>
        <v>0.34584940125837221</v>
      </c>
    </row>
    <row r="4816" spans="1:27" s="12" customFormat="1" x14ac:dyDescent="0.35">
      <c r="A4816" s="43" t="s">
        <v>46</v>
      </c>
      <c r="B4816" s="44">
        <v>2018</v>
      </c>
      <c r="C4816" s="17" t="s">
        <v>81</v>
      </c>
      <c r="D4816" s="44"/>
      <c r="E4816" s="45" t="s">
        <v>74</v>
      </c>
      <c r="F4816" s="49" t="s">
        <v>78</v>
      </c>
      <c r="G4816" s="50" t="s">
        <v>66</v>
      </c>
      <c r="H4816" s="10">
        <v>7570</v>
      </c>
      <c r="I4816" s="10">
        <v>7302</v>
      </c>
      <c r="J4816" s="10">
        <v>14872</v>
      </c>
      <c r="K4816" s="46">
        <v>6424</v>
      </c>
      <c r="L4816" s="46">
        <v>6036</v>
      </c>
      <c r="M4816" s="46">
        <v>4</v>
      </c>
      <c r="N4816" s="46">
        <v>12464</v>
      </c>
      <c r="O4816" s="46">
        <v>3130</v>
      </c>
      <c r="P4816" s="46">
        <v>2782</v>
      </c>
      <c r="Q4816" s="46">
        <v>2</v>
      </c>
      <c r="R4816" s="47">
        <v>5914</v>
      </c>
      <c r="S4816" s="130">
        <f>IFERROR(Table1[[#This Row],[Female Voters]]/Table1[[#This Row],[Female Population]],"0.0%")</f>
        <v>0.84861294583883751</v>
      </c>
      <c r="T4816" s="130">
        <f>IFERROR(Table1[[#This Row],[Male Voters]]/Table1[[#This Row],[Male Population]],"0.0%")</f>
        <v>0.82662284305669675</v>
      </c>
      <c r="U4816" s="130">
        <f>IFERROR(Table1[[#This Row],[Total Voters]]/Table1[[#This Row],[Total Population]],"0.0%")</f>
        <v>0.83808499193114583</v>
      </c>
      <c r="V4816" s="130">
        <f>IFERROR(Table1[[#This Row],[Female Ballots]]/Table1[[#This Row],[Female Population]],"0.0%")</f>
        <v>0.4134742404227213</v>
      </c>
      <c r="W4816" s="130">
        <f>IFERROR(Table1[[#This Row],[Male Ballots]]/Table1[[#This Row],[Male Population]],"0.0%")</f>
        <v>0.38099150917556834</v>
      </c>
      <c r="X4816" s="130">
        <f>IFERROR(Table1[[#This Row],[Total Ballots]]/Table1[[#This Row],[Total Population]],"0.0%")</f>
        <v>0.39766003227541691</v>
      </c>
      <c r="Y4816" s="24">
        <f>Table1[[#This Row],[Female Ballots]]/Table1[[#This Row],[Female Voters]]</f>
        <v>0.48723536737235368</v>
      </c>
      <c r="Z4816" s="24">
        <f>Table1[[#This Row],[Male Ballots]]/Table1[[#This Row],[Male Voters]]</f>
        <v>0.4609012591119947</v>
      </c>
      <c r="AA4816" s="24">
        <f>Table1[[#This Row],[Total Ballots]]/Table1[[#This Row],[Total Voters]]</f>
        <v>0.47448652118100126</v>
      </c>
    </row>
    <row r="4817" spans="1:27" s="12" customFormat="1" x14ac:dyDescent="0.35">
      <c r="A4817" s="43" t="s">
        <v>46</v>
      </c>
      <c r="B4817" s="44">
        <v>2018</v>
      </c>
      <c r="C4817" s="17" t="s">
        <v>81</v>
      </c>
      <c r="D4817" s="44"/>
      <c r="E4817" s="45" t="s">
        <v>74</v>
      </c>
      <c r="F4817" s="49" t="s">
        <v>78</v>
      </c>
      <c r="G4817" s="50" t="s">
        <v>67</v>
      </c>
      <c r="H4817" s="10">
        <v>10880</v>
      </c>
      <c r="I4817" s="10">
        <v>9567.9998999999989</v>
      </c>
      <c r="J4817" s="10">
        <v>20447.999</v>
      </c>
      <c r="K4817" s="46">
        <v>9405</v>
      </c>
      <c r="L4817" s="46">
        <v>8502</v>
      </c>
      <c r="M4817" s="46">
        <v>12</v>
      </c>
      <c r="N4817" s="46">
        <v>17919</v>
      </c>
      <c r="O4817" s="46">
        <v>6143</v>
      </c>
      <c r="P4817" s="46">
        <v>5704</v>
      </c>
      <c r="Q4817" s="46">
        <v>4</v>
      </c>
      <c r="R4817" s="47">
        <v>11851</v>
      </c>
      <c r="S4817" s="130">
        <f>IFERROR(Table1[[#This Row],[Female Voters]]/Table1[[#This Row],[Female Population]],"0.0%")</f>
        <v>0.86443014705882348</v>
      </c>
      <c r="T4817" s="130">
        <f>IFERROR(Table1[[#This Row],[Male Voters]]/Table1[[#This Row],[Male Population]],"0.0%")</f>
        <v>0.88858696580881036</v>
      </c>
      <c r="U4817" s="130">
        <f>IFERROR(Table1[[#This Row],[Total Voters]]/Table1[[#This Row],[Total Population]],"0.0%")</f>
        <v>0.87632046539125907</v>
      </c>
      <c r="V4817" s="130">
        <f>IFERROR(Table1[[#This Row],[Female Ballots]]/Table1[[#This Row],[Female Population]],"0.0%")</f>
        <v>0.56461397058823526</v>
      </c>
      <c r="W4817" s="130">
        <f>IFERROR(Table1[[#This Row],[Male Ballots]]/Table1[[#This Row],[Male Population]],"0.0%")</f>
        <v>0.59615385238455121</v>
      </c>
      <c r="X4817" s="130">
        <f>IFERROR(Table1[[#This Row],[Total Ballots]]/Table1[[#This Row],[Total Population]],"0.0%")</f>
        <v>0.57956771222455561</v>
      </c>
      <c r="Y4817" s="24">
        <f>Table1[[#This Row],[Female Ballots]]/Table1[[#This Row],[Female Voters]]</f>
        <v>0.65316321105794795</v>
      </c>
      <c r="Z4817" s="24">
        <f>Table1[[#This Row],[Male Ballots]]/Table1[[#This Row],[Male Voters]]</f>
        <v>0.67090096447894609</v>
      </c>
      <c r="AA4817" s="24">
        <f>Table1[[#This Row],[Total Ballots]]/Table1[[#This Row],[Total Voters]]</f>
        <v>0.66136503153077741</v>
      </c>
    </row>
    <row r="4818" spans="1:27" s="12" customFormat="1" x14ac:dyDescent="0.35">
      <c r="A4818" s="43" t="s">
        <v>53</v>
      </c>
      <c r="B4818" s="44">
        <v>2018</v>
      </c>
      <c r="C4818" s="17" t="s">
        <v>81</v>
      </c>
      <c r="D4818" s="44"/>
      <c r="E4818" s="45" t="s">
        <v>74</v>
      </c>
      <c r="F4818" s="49" t="s">
        <v>78</v>
      </c>
      <c r="G4818" s="50" t="s">
        <v>79</v>
      </c>
      <c r="H4818" s="10">
        <v>15502.7395</v>
      </c>
      <c r="I4818" s="10">
        <v>15481.7397</v>
      </c>
      <c r="J4818" s="10">
        <v>30984.478899999998</v>
      </c>
      <c r="K4818" s="46">
        <v>10989</v>
      </c>
      <c r="L4818" s="46">
        <v>10027</v>
      </c>
      <c r="M4818" s="46">
        <v>325</v>
      </c>
      <c r="N4818" s="46">
        <v>21341</v>
      </c>
      <c r="O4818" s="46">
        <v>4369</v>
      </c>
      <c r="P4818" s="46">
        <v>3948</v>
      </c>
      <c r="Q4818" s="46">
        <v>131</v>
      </c>
      <c r="R4818" s="47">
        <v>8448</v>
      </c>
      <c r="S4818" s="130">
        <f>IFERROR(Table1[[#This Row],[Female Voters]]/Table1[[#This Row],[Female Population]],"0.0%")</f>
        <v>0.70884245974719506</v>
      </c>
      <c r="T4818" s="130">
        <f>IFERROR(Table1[[#This Row],[Male Voters]]/Table1[[#This Row],[Male Population]],"0.0%")</f>
        <v>0.64766623094690057</v>
      </c>
      <c r="U4818" s="130">
        <f>IFERROR(Table1[[#This Row],[Total Voters]]/Table1[[#This Row],[Total Population]],"0.0%")</f>
        <v>0.68876420574560648</v>
      </c>
      <c r="V4818" s="130">
        <f>IFERROR(Table1[[#This Row],[Female Ballots]]/Table1[[#This Row],[Female Population]],"0.0%")</f>
        <v>0.28182115812498815</v>
      </c>
      <c r="W4818" s="130">
        <f>IFERROR(Table1[[#This Row],[Male Ballots]]/Table1[[#This Row],[Male Population]],"0.0%")</f>
        <v>0.25501010070593033</v>
      </c>
      <c r="X4818" s="130">
        <f>IFERROR(Table1[[#This Row],[Total Ballots]]/Table1[[#This Row],[Total Population]],"0.0%")</f>
        <v>0.27265264093242508</v>
      </c>
      <c r="Y4818" s="24">
        <f>Table1[[#This Row],[Female Ballots]]/Table1[[#This Row],[Female Voters]]</f>
        <v>0.39757939757939759</v>
      </c>
      <c r="Z4818" s="24">
        <f>Table1[[#This Row],[Male Ballots]]/Table1[[#This Row],[Male Voters]]</f>
        <v>0.39373691034207642</v>
      </c>
      <c r="AA4818" s="24">
        <f>Table1[[#This Row],[Total Ballots]]/Table1[[#This Row],[Total Voters]]</f>
        <v>0.39585773862518159</v>
      </c>
    </row>
    <row r="4819" spans="1:27" s="12" customFormat="1" x14ac:dyDescent="0.35">
      <c r="A4819" s="43" t="s">
        <v>53</v>
      </c>
      <c r="B4819" s="44">
        <v>2018</v>
      </c>
      <c r="C4819" s="17" t="s">
        <v>81</v>
      </c>
      <c r="D4819" s="44"/>
      <c r="E4819" s="45" t="s">
        <v>74</v>
      </c>
      <c r="F4819" s="49" t="s">
        <v>78</v>
      </c>
      <c r="G4819" s="50" t="s">
        <v>62</v>
      </c>
      <c r="H4819" s="10">
        <v>1590.0764999999999</v>
      </c>
      <c r="I4819" s="10">
        <v>1807.0871999999999</v>
      </c>
      <c r="J4819" s="10">
        <v>3397.1637000000001</v>
      </c>
      <c r="K4819" s="46">
        <v>913</v>
      </c>
      <c r="L4819" s="46">
        <v>857</v>
      </c>
      <c r="M4819" s="46">
        <v>21</v>
      </c>
      <c r="N4819" s="46">
        <v>1791</v>
      </c>
      <c r="O4819" s="46">
        <v>103</v>
      </c>
      <c r="P4819" s="46">
        <v>106</v>
      </c>
      <c r="Q4819" s="46">
        <v>4</v>
      </c>
      <c r="R4819" s="47">
        <v>213</v>
      </c>
      <c r="S4819" s="130">
        <f>IFERROR(Table1[[#This Row],[Female Voters]]/Table1[[#This Row],[Female Population]],"0.0%")</f>
        <v>0.57418621053766916</v>
      </c>
      <c r="T4819" s="130">
        <f>IFERROR(Table1[[#This Row],[Male Voters]]/Table1[[#This Row],[Male Population]],"0.0%")</f>
        <v>0.47424385497279825</v>
      </c>
      <c r="U4819" s="130">
        <f>IFERROR(Table1[[#This Row],[Total Voters]]/Table1[[#This Row],[Total Population]],"0.0%")</f>
        <v>0.5272045029799417</v>
      </c>
      <c r="V4819" s="130">
        <f>IFERROR(Table1[[#This Row],[Female Ballots]]/Table1[[#This Row],[Female Population]],"0.0%")</f>
        <v>6.4776757596254023E-2</v>
      </c>
      <c r="W4819" s="130">
        <f>IFERROR(Table1[[#This Row],[Male Ballots]]/Table1[[#This Row],[Male Population]],"0.0%")</f>
        <v>5.865793305381168E-2</v>
      </c>
      <c r="X4819" s="130">
        <f>IFERROR(Table1[[#This Row],[Total Ballots]]/Table1[[#This Row],[Total Population]],"0.0%")</f>
        <v>6.2699363000964597E-2</v>
      </c>
      <c r="Y4819" s="24">
        <f>Table1[[#This Row],[Female Ballots]]/Table1[[#This Row],[Female Voters]]</f>
        <v>0.11281489594742607</v>
      </c>
      <c r="Z4819" s="24">
        <f>Table1[[#This Row],[Male Ballots]]/Table1[[#This Row],[Male Voters]]</f>
        <v>0.12368728121353559</v>
      </c>
      <c r="AA4819" s="24">
        <f>Table1[[#This Row],[Total Ballots]]/Table1[[#This Row],[Total Voters]]</f>
        <v>0.11892797319932999</v>
      </c>
    </row>
    <row r="4820" spans="1:27" s="12" customFormat="1" x14ac:dyDescent="0.35">
      <c r="A4820" s="43" t="s">
        <v>53</v>
      </c>
      <c r="B4820" s="44">
        <v>2018</v>
      </c>
      <c r="C4820" s="17" t="s">
        <v>81</v>
      </c>
      <c r="D4820" s="44"/>
      <c r="E4820" s="45" t="s">
        <v>74</v>
      </c>
      <c r="F4820" s="49" t="s">
        <v>78</v>
      </c>
      <c r="G4820" s="50" t="s">
        <v>63</v>
      </c>
      <c r="H4820" s="10">
        <v>2479.1189999999997</v>
      </c>
      <c r="I4820" s="10">
        <v>2651.1280000000002</v>
      </c>
      <c r="J4820" s="10">
        <v>5130.2469999999994</v>
      </c>
      <c r="K4820" s="46">
        <v>1568</v>
      </c>
      <c r="L4820" s="46">
        <v>1355</v>
      </c>
      <c r="M4820" s="46">
        <v>32</v>
      </c>
      <c r="N4820" s="46">
        <v>2955</v>
      </c>
      <c r="O4820" s="46">
        <v>257</v>
      </c>
      <c r="P4820" s="46">
        <v>186</v>
      </c>
      <c r="Q4820" s="46">
        <v>6</v>
      </c>
      <c r="R4820" s="47">
        <v>449</v>
      </c>
      <c r="S4820" s="130">
        <f>IFERROR(Table1[[#This Row],[Female Voters]]/Table1[[#This Row],[Female Population]],"0.0%")</f>
        <v>0.63248274891201273</v>
      </c>
      <c r="T4820" s="130">
        <f>IFERROR(Table1[[#This Row],[Male Voters]]/Table1[[#This Row],[Male Population]],"0.0%")</f>
        <v>0.51110319833670792</v>
      </c>
      <c r="U4820" s="130">
        <f>IFERROR(Table1[[#This Row],[Total Voters]]/Table1[[#This Row],[Total Population]],"0.0%")</f>
        <v>0.57599565868855829</v>
      </c>
      <c r="V4820" s="130">
        <f>IFERROR(Table1[[#This Row],[Female Ballots]]/Table1[[#This Row],[Female Population]],"0.0%")</f>
        <v>0.10366585871835923</v>
      </c>
      <c r="W4820" s="130">
        <f>IFERROR(Table1[[#This Row],[Male Ballots]]/Table1[[#This Row],[Male Population]],"0.0%")</f>
        <v>7.0158815417437403E-2</v>
      </c>
      <c r="X4820" s="130">
        <f>IFERROR(Table1[[#This Row],[Total Ballots]]/Table1[[#This Row],[Total Population]],"0.0%")</f>
        <v>8.7520152538464527E-2</v>
      </c>
      <c r="Y4820" s="24">
        <f>Table1[[#This Row],[Female Ballots]]/Table1[[#This Row],[Female Voters]]</f>
        <v>0.1639030612244898</v>
      </c>
      <c r="Z4820" s="24">
        <f>Table1[[#This Row],[Male Ballots]]/Table1[[#This Row],[Male Voters]]</f>
        <v>0.13726937269372694</v>
      </c>
      <c r="AA4820" s="24">
        <f>Table1[[#This Row],[Total Ballots]]/Table1[[#This Row],[Total Voters]]</f>
        <v>0.15194585448392556</v>
      </c>
    </row>
    <row r="4821" spans="1:27" s="12" customFormat="1" x14ac:dyDescent="0.35">
      <c r="A4821" s="43" t="s">
        <v>53</v>
      </c>
      <c r="B4821" s="44">
        <v>2018</v>
      </c>
      <c r="C4821" s="17" t="s">
        <v>81</v>
      </c>
      <c r="D4821" s="44"/>
      <c r="E4821" s="45" t="s">
        <v>74</v>
      </c>
      <c r="F4821" s="49" t="s">
        <v>78</v>
      </c>
      <c r="G4821" s="50" t="s">
        <v>64</v>
      </c>
      <c r="H4821" s="10">
        <v>2560.123</v>
      </c>
      <c r="I4821" s="10">
        <v>2581.1239999999998</v>
      </c>
      <c r="J4821" s="10">
        <v>5141.2469999999994</v>
      </c>
      <c r="K4821" s="46">
        <v>1536</v>
      </c>
      <c r="L4821" s="46">
        <v>1447</v>
      </c>
      <c r="M4821" s="46">
        <v>41</v>
      </c>
      <c r="N4821" s="46">
        <v>3024</v>
      </c>
      <c r="O4821" s="46">
        <v>325</v>
      </c>
      <c r="P4821" s="46">
        <v>337</v>
      </c>
      <c r="Q4821" s="46">
        <v>12</v>
      </c>
      <c r="R4821" s="47">
        <v>674</v>
      </c>
      <c r="S4821" s="130">
        <f>IFERROR(Table1[[#This Row],[Female Voters]]/Table1[[#This Row],[Female Population]],"0.0%")</f>
        <v>0.5999711732600348</v>
      </c>
      <c r="T4821" s="130">
        <f>IFERROR(Table1[[#This Row],[Male Voters]]/Table1[[#This Row],[Male Population]],"0.0%")</f>
        <v>0.56060847909670364</v>
      </c>
      <c r="U4821" s="130">
        <f>IFERROR(Table1[[#This Row],[Total Voters]]/Table1[[#This Row],[Total Population]],"0.0%")</f>
        <v>0.5881841506545008</v>
      </c>
      <c r="V4821" s="130">
        <f>IFERROR(Table1[[#This Row],[Female Ballots]]/Table1[[#This Row],[Female Population]],"0.0%")</f>
        <v>0.12694702559212975</v>
      </c>
      <c r="W4821" s="130">
        <f>IFERROR(Table1[[#This Row],[Male Ballots]]/Table1[[#This Row],[Male Population]],"0.0%")</f>
        <v>0.13056327398451217</v>
      </c>
      <c r="X4821" s="130">
        <f>IFERROR(Table1[[#This Row],[Total Ballots]]/Table1[[#This Row],[Total Population]],"0.0%")</f>
        <v>0.13109659971598331</v>
      </c>
      <c r="Y4821" s="24">
        <f>Table1[[#This Row],[Female Ballots]]/Table1[[#This Row],[Female Voters]]</f>
        <v>0.21158854166666666</v>
      </c>
      <c r="Z4821" s="24">
        <f>Table1[[#This Row],[Male Ballots]]/Table1[[#This Row],[Male Voters]]</f>
        <v>0.23289564616447822</v>
      </c>
      <c r="AA4821" s="24">
        <f>Table1[[#This Row],[Total Ballots]]/Table1[[#This Row],[Total Voters]]</f>
        <v>0.22288359788359788</v>
      </c>
    </row>
    <row r="4822" spans="1:27" s="12" customFormat="1" x14ac:dyDescent="0.35">
      <c r="A4822" s="43" t="s">
        <v>53</v>
      </c>
      <c r="B4822" s="44">
        <v>2018</v>
      </c>
      <c r="C4822" s="17" t="s">
        <v>81</v>
      </c>
      <c r="D4822" s="44"/>
      <c r="E4822" s="45" t="s">
        <v>74</v>
      </c>
      <c r="F4822" s="49" t="s">
        <v>78</v>
      </c>
      <c r="G4822" s="50" t="s">
        <v>65</v>
      </c>
      <c r="H4822" s="10">
        <v>2487.1179999999999</v>
      </c>
      <c r="I4822" s="10">
        <v>2412.1149999999998</v>
      </c>
      <c r="J4822" s="10">
        <v>4899.2330000000002</v>
      </c>
      <c r="K4822" s="46">
        <v>1610</v>
      </c>
      <c r="L4822" s="46">
        <v>1409</v>
      </c>
      <c r="M4822" s="46">
        <v>71</v>
      </c>
      <c r="N4822" s="46">
        <v>3090</v>
      </c>
      <c r="O4822" s="46">
        <v>537</v>
      </c>
      <c r="P4822" s="46">
        <v>404</v>
      </c>
      <c r="Q4822" s="46">
        <v>16</v>
      </c>
      <c r="R4822" s="47">
        <v>957</v>
      </c>
      <c r="S4822" s="130">
        <f>IFERROR(Table1[[#This Row],[Female Voters]]/Table1[[#This Row],[Female Population]],"0.0%")</f>
        <v>0.64733559083244141</v>
      </c>
      <c r="T4822" s="130">
        <f>IFERROR(Table1[[#This Row],[Male Voters]]/Table1[[#This Row],[Male Population]],"0.0%")</f>
        <v>0.58413467019607279</v>
      </c>
      <c r="U4822" s="130">
        <f>IFERROR(Table1[[#This Row],[Total Voters]]/Table1[[#This Row],[Total Population]],"0.0%")</f>
        <v>0.63071097047231672</v>
      </c>
      <c r="V4822" s="130">
        <f>IFERROR(Table1[[#This Row],[Female Ballots]]/Table1[[#This Row],[Female Population]],"0.0%")</f>
        <v>0.21591255420932984</v>
      </c>
      <c r="W4822" s="130">
        <f>IFERROR(Table1[[#This Row],[Male Ballots]]/Table1[[#This Row],[Male Population]],"0.0%")</f>
        <v>0.16748786853031469</v>
      </c>
      <c r="X4822" s="130">
        <f>IFERROR(Table1[[#This Row],[Total Ballots]]/Table1[[#This Row],[Total Population]],"0.0%")</f>
        <v>0.19533669862200878</v>
      </c>
      <c r="Y4822" s="24">
        <f>Table1[[#This Row],[Female Ballots]]/Table1[[#This Row],[Female Voters]]</f>
        <v>0.33354037267080744</v>
      </c>
      <c r="Z4822" s="24">
        <f>Table1[[#This Row],[Male Ballots]]/Table1[[#This Row],[Male Voters]]</f>
        <v>0.28672817601135558</v>
      </c>
      <c r="AA4822" s="24">
        <f>Table1[[#This Row],[Total Ballots]]/Table1[[#This Row],[Total Voters]]</f>
        <v>0.30970873786407765</v>
      </c>
    </row>
    <row r="4823" spans="1:27" s="12" customFormat="1" x14ac:dyDescent="0.35">
      <c r="A4823" s="43" t="s">
        <v>53</v>
      </c>
      <c r="B4823" s="44">
        <v>2018</v>
      </c>
      <c r="C4823" s="17" t="s">
        <v>81</v>
      </c>
      <c r="D4823" s="44"/>
      <c r="E4823" s="45" t="s">
        <v>74</v>
      </c>
      <c r="F4823" s="49" t="s">
        <v>78</v>
      </c>
      <c r="G4823" s="50" t="s">
        <v>66</v>
      </c>
      <c r="H4823" s="10">
        <v>2647.1260000000002</v>
      </c>
      <c r="I4823" s="10">
        <v>2594.1229999999996</v>
      </c>
      <c r="J4823" s="10">
        <v>5241.2489999999998</v>
      </c>
      <c r="K4823" s="46">
        <v>2133</v>
      </c>
      <c r="L4823" s="46">
        <v>1971</v>
      </c>
      <c r="M4823" s="46">
        <v>57</v>
      </c>
      <c r="N4823" s="46">
        <v>4161</v>
      </c>
      <c r="O4823" s="46">
        <v>1023</v>
      </c>
      <c r="P4823" s="46">
        <v>894</v>
      </c>
      <c r="Q4823" s="46">
        <v>28</v>
      </c>
      <c r="R4823" s="47">
        <v>1945</v>
      </c>
      <c r="S4823" s="130">
        <f>IFERROR(Table1[[#This Row],[Female Voters]]/Table1[[#This Row],[Female Population]],"0.0%")</f>
        <v>0.80577955110561406</v>
      </c>
      <c r="T4823" s="130">
        <f>IFERROR(Table1[[#This Row],[Male Voters]]/Table1[[#This Row],[Male Population]],"0.0%")</f>
        <v>0.75979435053773481</v>
      </c>
      <c r="U4823" s="130">
        <f>IFERROR(Table1[[#This Row],[Total Voters]]/Table1[[#This Row],[Total Population]],"0.0%")</f>
        <v>0.79389473768561658</v>
      </c>
      <c r="V4823" s="130">
        <f>IFERROR(Table1[[#This Row],[Female Ballots]]/Table1[[#This Row],[Female Population]],"0.0%")</f>
        <v>0.38645685925037188</v>
      </c>
      <c r="W4823" s="130">
        <f>IFERROR(Table1[[#This Row],[Male Ballots]]/Table1[[#This Row],[Male Population]],"0.0%")</f>
        <v>0.34462513920889648</v>
      </c>
      <c r="X4823" s="130">
        <f>IFERROR(Table1[[#This Row],[Total Ballots]]/Table1[[#This Row],[Total Population]],"0.0%")</f>
        <v>0.37109475241493012</v>
      </c>
      <c r="Y4823" s="24">
        <f>Table1[[#This Row],[Female Ballots]]/Table1[[#This Row],[Female Voters]]</f>
        <v>0.47960618846694797</v>
      </c>
      <c r="Z4823" s="24">
        <f>Table1[[#This Row],[Male Ballots]]/Table1[[#This Row],[Male Voters]]</f>
        <v>0.45357686453576862</v>
      </c>
      <c r="AA4823" s="24">
        <f>Table1[[#This Row],[Total Ballots]]/Table1[[#This Row],[Total Voters]]</f>
        <v>0.46743571256909394</v>
      </c>
    </row>
    <row r="4824" spans="1:27" s="12" customFormat="1" x14ac:dyDescent="0.35">
      <c r="A4824" s="43" t="s">
        <v>53</v>
      </c>
      <c r="B4824" s="44">
        <v>2018</v>
      </c>
      <c r="C4824" s="17" t="s">
        <v>81</v>
      </c>
      <c r="D4824" s="44"/>
      <c r="E4824" s="45" t="s">
        <v>74</v>
      </c>
      <c r="F4824" s="49" t="s">
        <v>78</v>
      </c>
      <c r="G4824" s="50" t="s">
        <v>67</v>
      </c>
      <c r="H4824" s="10">
        <v>3739.1770000000001</v>
      </c>
      <c r="I4824" s="10">
        <v>3436.1625000000004</v>
      </c>
      <c r="J4824" s="10">
        <v>7175.3391999999994</v>
      </c>
      <c r="K4824" s="46">
        <v>3229</v>
      </c>
      <c r="L4824" s="46">
        <v>2988</v>
      </c>
      <c r="M4824" s="46">
        <v>103</v>
      </c>
      <c r="N4824" s="46">
        <v>6320</v>
      </c>
      <c r="O4824" s="46">
        <v>2124</v>
      </c>
      <c r="P4824" s="46">
        <v>2021</v>
      </c>
      <c r="Q4824" s="46">
        <v>65</v>
      </c>
      <c r="R4824" s="47">
        <v>4210</v>
      </c>
      <c r="S4824" s="130">
        <f>IFERROR(Table1[[#This Row],[Female Voters]]/Table1[[#This Row],[Female Population]],"0.0%")</f>
        <v>0.86355901311973193</v>
      </c>
      <c r="T4824" s="130">
        <f>IFERROR(Table1[[#This Row],[Male Voters]]/Table1[[#This Row],[Male Population]],"0.0%")</f>
        <v>0.86957470724972985</v>
      </c>
      <c r="U4824" s="130">
        <f>IFERROR(Table1[[#This Row],[Total Voters]]/Table1[[#This Row],[Total Population]],"0.0%")</f>
        <v>0.8807945971390454</v>
      </c>
      <c r="V4824" s="130">
        <f>IFERROR(Table1[[#This Row],[Female Ballots]]/Table1[[#This Row],[Female Population]],"0.0%")</f>
        <v>0.56803943755537645</v>
      </c>
      <c r="W4824" s="130">
        <f>IFERROR(Table1[[#This Row],[Male Ballots]]/Table1[[#This Row],[Male Population]],"0.0%")</f>
        <v>0.58815611892627306</v>
      </c>
      <c r="X4824" s="130">
        <f>IFERROR(Table1[[#This Row],[Total Ballots]]/Table1[[#This Row],[Total Population]],"0.0%")</f>
        <v>0.58673184398028189</v>
      </c>
      <c r="Y4824" s="24">
        <f>Table1[[#This Row],[Female Ballots]]/Table1[[#This Row],[Female Voters]]</f>
        <v>0.65778878909879224</v>
      </c>
      <c r="Z4824" s="24">
        <f>Table1[[#This Row],[Male Ballots]]/Table1[[#This Row],[Male Voters]]</f>
        <v>0.67637215528781791</v>
      </c>
      <c r="AA4824" s="24">
        <f>Table1[[#This Row],[Total Ballots]]/Table1[[#This Row],[Total Voters]]</f>
        <v>0.66613924050632911</v>
      </c>
    </row>
    <row r="4825" spans="1:27" s="12" customFormat="1" x14ac:dyDescent="0.35">
      <c r="A4825" s="43" t="s">
        <v>32</v>
      </c>
      <c r="B4825" s="44">
        <v>2018</v>
      </c>
      <c r="C4825" s="17" t="s">
        <v>81</v>
      </c>
      <c r="D4825" s="44"/>
      <c r="E4825" s="45" t="s">
        <v>74</v>
      </c>
      <c r="F4825" s="49" t="s">
        <v>78</v>
      </c>
      <c r="G4825" s="50" t="s">
        <v>79</v>
      </c>
      <c r="H4825" s="10">
        <v>2868.8927800000001</v>
      </c>
      <c r="I4825" s="10">
        <v>2994.9709000000003</v>
      </c>
      <c r="J4825" s="10">
        <v>5863.8636200000001</v>
      </c>
      <c r="K4825" s="46">
        <v>2271</v>
      </c>
      <c r="L4825" s="46">
        <v>2272</v>
      </c>
      <c r="M4825" s="46"/>
      <c r="N4825" s="46">
        <v>4543</v>
      </c>
      <c r="O4825" s="46">
        <v>1351</v>
      </c>
      <c r="P4825" s="46">
        <v>1282</v>
      </c>
      <c r="Q4825" s="46"/>
      <c r="R4825" s="47">
        <v>2633</v>
      </c>
      <c r="S4825" s="130">
        <f>IFERROR(Table1[[#This Row],[Female Voters]]/Table1[[#This Row],[Female Population]],"0.0%")</f>
        <v>0.79159458862732401</v>
      </c>
      <c r="T4825" s="130">
        <f>IFERROR(Table1[[#This Row],[Male Voters]]/Table1[[#This Row],[Male Population]],"0.0%")</f>
        <v>0.75860503352469966</v>
      </c>
      <c r="U4825" s="130">
        <f>IFERROR(Table1[[#This Row],[Total Voters]]/Table1[[#This Row],[Total Population]],"0.0%")</f>
        <v>0.77474516707808427</v>
      </c>
      <c r="V4825" s="130">
        <f>IFERROR(Table1[[#This Row],[Female Ballots]]/Table1[[#This Row],[Female Population]],"0.0%")</f>
        <v>0.47091338143351597</v>
      </c>
      <c r="W4825" s="130">
        <f>IFERROR(Table1[[#This Row],[Male Ballots]]/Table1[[#This Row],[Male Population]],"0.0%")</f>
        <v>0.4280509035997645</v>
      </c>
      <c r="X4825" s="130">
        <f>IFERROR(Table1[[#This Row],[Total Ballots]]/Table1[[#This Row],[Total Population]],"0.0%")</f>
        <v>0.4490213570144389</v>
      </c>
      <c r="Y4825" s="24">
        <f>Table1[[#This Row],[Female Ballots]]/Table1[[#This Row],[Female Voters]]</f>
        <v>0.59489211800968733</v>
      </c>
      <c r="Z4825" s="24">
        <f>Table1[[#This Row],[Male Ballots]]/Table1[[#This Row],[Male Voters]]</f>
        <v>0.56426056338028174</v>
      </c>
      <c r="AA4825" s="24">
        <f>Table1[[#This Row],[Total Ballots]]/Table1[[#This Row],[Total Voters]]</f>
        <v>0.57957296940347791</v>
      </c>
    </row>
    <row r="4826" spans="1:27" s="12" customFormat="1" x14ac:dyDescent="0.35">
      <c r="A4826" s="43" t="s">
        <v>32</v>
      </c>
      <c r="B4826" s="44">
        <v>2018</v>
      </c>
      <c r="C4826" s="17" t="s">
        <v>81</v>
      </c>
      <c r="D4826" s="44"/>
      <c r="E4826" s="45" t="s">
        <v>74</v>
      </c>
      <c r="F4826" s="49" t="s">
        <v>78</v>
      </c>
      <c r="G4826" s="50" t="s">
        <v>62</v>
      </c>
      <c r="H4826" s="10">
        <v>189.14209000000002</v>
      </c>
      <c r="I4826" s="10">
        <v>249.18902</v>
      </c>
      <c r="J4826" s="10">
        <v>438.33122000000003</v>
      </c>
      <c r="K4826" s="46">
        <v>113</v>
      </c>
      <c r="L4826" s="46">
        <v>119</v>
      </c>
      <c r="M4826" s="46"/>
      <c r="N4826" s="46">
        <v>232</v>
      </c>
      <c r="O4826" s="46">
        <v>34</v>
      </c>
      <c r="P4826" s="46">
        <v>26</v>
      </c>
      <c r="Q4826" s="46"/>
      <c r="R4826" s="47">
        <v>60</v>
      </c>
      <c r="S4826" s="130">
        <f>IFERROR(Table1[[#This Row],[Female Voters]]/Table1[[#This Row],[Female Population]],"0.0%")</f>
        <v>0.59743444729832473</v>
      </c>
      <c r="T4826" s="130">
        <f>IFERROR(Table1[[#This Row],[Male Voters]]/Table1[[#This Row],[Male Population]],"0.0%")</f>
        <v>0.47754913117760966</v>
      </c>
      <c r="U4826" s="130">
        <f>IFERROR(Table1[[#This Row],[Total Voters]]/Table1[[#This Row],[Total Population]],"0.0%")</f>
        <v>0.52928011835433486</v>
      </c>
      <c r="V4826" s="130">
        <f>IFERROR(Table1[[#This Row],[Female Ballots]]/Table1[[#This Row],[Female Population]],"0.0%")</f>
        <v>0.17975903724020389</v>
      </c>
      <c r="W4826" s="130">
        <f>IFERROR(Table1[[#This Row],[Male Ballots]]/Table1[[#This Row],[Male Population]],"0.0%")</f>
        <v>0.10433846563544413</v>
      </c>
      <c r="X4826" s="130">
        <f>IFERROR(Table1[[#This Row],[Total Ballots]]/Table1[[#This Row],[Total Population]],"0.0%")</f>
        <v>0.13688278922956937</v>
      </c>
      <c r="Y4826" s="24">
        <f>Table1[[#This Row],[Female Ballots]]/Table1[[#This Row],[Female Voters]]</f>
        <v>0.30088495575221241</v>
      </c>
      <c r="Z4826" s="24">
        <f>Table1[[#This Row],[Male Ballots]]/Table1[[#This Row],[Male Voters]]</f>
        <v>0.21848739495798319</v>
      </c>
      <c r="AA4826" s="24">
        <f>Table1[[#This Row],[Total Ballots]]/Table1[[#This Row],[Total Voters]]</f>
        <v>0.25862068965517243</v>
      </c>
    </row>
    <row r="4827" spans="1:27" s="12" customFormat="1" x14ac:dyDescent="0.35">
      <c r="A4827" s="43" t="s">
        <v>32</v>
      </c>
      <c r="B4827" s="44">
        <v>2018</v>
      </c>
      <c r="C4827" s="17" t="s">
        <v>81</v>
      </c>
      <c r="D4827" s="44"/>
      <c r="E4827" s="45" t="s">
        <v>74</v>
      </c>
      <c r="F4827" s="49" t="s">
        <v>78</v>
      </c>
      <c r="G4827" s="50" t="s">
        <v>63</v>
      </c>
      <c r="H4827" s="10">
        <v>306.24209999999999</v>
      </c>
      <c r="I4827" s="10">
        <v>317.24369999999999</v>
      </c>
      <c r="J4827" s="10">
        <v>623.48569999999995</v>
      </c>
      <c r="K4827" s="46">
        <v>210</v>
      </c>
      <c r="L4827" s="46">
        <v>220</v>
      </c>
      <c r="M4827" s="46"/>
      <c r="N4827" s="46">
        <v>430</v>
      </c>
      <c r="O4827" s="46">
        <v>59</v>
      </c>
      <c r="P4827" s="46">
        <v>55</v>
      </c>
      <c r="Q4827" s="46"/>
      <c r="R4827" s="47">
        <v>114</v>
      </c>
      <c r="S4827" s="130">
        <f>IFERROR(Table1[[#This Row],[Female Voters]]/Table1[[#This Row],[Female Population]],"0.0%")</f>
        <v>0.68573197480032955</v>
      </c>
      <c r="T4827" s="130">
        <f>IFERROR(Table1[[#This Row],[Male Voters]]/Table1[[#This Row],[Male Population]],"0.0%")</f>
        <v>0.69347318796244029</v>
      </c>
      <c r="U4827" s="130">
        <f>IFERROR(Table1[[#This Row],[Total Voters]]/Table1[[#This Row],[Total Population]],"0.0%")</f>
        <v>0.6896709900483684</v>
      </c>
      <c r="V4827" s="130">
        <f>IFERROR(Table1[[#This Row],[Female Ballots]]/Table1[[#This Row],[Female Population]],"0.0%")</f>
        <v>0.19265803101533069</v>
      </c>
      <c r="W4827" s="130">
        <f>IFERROR(Table1[[#This Row],[Male Ballots]]/Table1[[#This Row],[Male Population]],"0.0%")</f>
        <v>0.17336829699061007</v>
      </c>
      <c r="X4827" s="130">
        <f>IFERROR(Table1[[#This Row],[Total Ballots]]/Table1[[#This Row],[Total Population]],"0.0%")</f>
        <v>0.18284300666398606</v>
      </c>
      <c r="Y4827" s="24">
        <f>Table1[[#This Row],[Female Ballots]]/Table1[[#This Row],[Female Voters]]</f>
        <v>0.28095238095238095</v>
      </c>
      <c r="Z4827" s="24">
        <f>Table1[[#This Row],[Male Ballots]]/Table1[[#This Row],[Male Voters]]</f>
        <v>0.25</v>
      </c>
      <c r="AA4827" s="24">
        <f>Table1[[#This Row],[Total Ballots]]/Table1[[#This Row],[Total Voters]]</f>
        <v>0.26511627906976742</v>
      </c>
    </row>
    <row r="4828" spans="1:27" s="12" customFormat="1" x14ac:dyDescent="0.35">
      <c r="A4828" s="43" t="s">
        <v>32</v>
      </c>
      <c r="B4828" s="44">
        <v>2018</v>
      </c>
      <c r="C4828" s="17" t="s">
        <v>81</v>
      </c>
      <c r="D4828" s="44"/>
      <c r="E4828" s="45" t="s">
        <v>74</v>
      </c>
      <c r="F4828" s="49" t="s">
        <v>78</v>
      </c>
      <c r="G4828" s="50" t="s">
        <v>64</v>
      </c>
      <c r="H4828" s="10">
        <v>372.27890000000002</v>
      </c>
      <c r="I4828" s="10">
        <v>370.27690000000001</v>
      </c>
      <c r="J4828" s="10">
        <v>742.5557</v>
      </c>
      <c r="K4828" s="46">
        <v>269</v>
      </c>
      <c r="L4828" s="46">
        <v>269</v>
      </c>
      <c r="M4828" s="46"/>
      <c r="N4828" s="46">
        <v>538</v>
      </c>
      <c r="O4828" s="46">
        <v>117</v>
      </c>
      <c r="P4828" s="46">
        <v>85</v>
      </c>
      <c r="Q4828" s="46"/>
      <c r="R4828" s="47">
        <v>202</v>
      </c>
      <c r="S4828" s="130">
        <f>IFERROR(Table1[[#This Row],[Female Voters]]/Table1[[#This Row],[Female Population]],"0.0%")</f>
        <v>0.72257654140484451</v>
      </c>
      <c r="T4828" s="130">
        <f>IFERROR(Table1[[#This Row],[Male Voters]]/Table1[[#This Row],[Male Population]],"0.0%")</f>
        <v>0.7264833426011722</v>
      </c>
      <c r="U4828" s="130">
        <f>IFERROR(Table1[[#This Row],[Total Voters]]/Table1[[#This Row],[Total Population]],"0.0%")</f>
        <v>0.72452477302376106</v>
      </c>
      <c r="V4828" s="130">
        <f>IFERROR(Table1[[#This Row],[Female Ballots]]/Table1[[#This Row],[Female Population]],"0.0%")</f>
        <v>0.31428050313891009</v>
      </c>
      <c r="W4828" s="130">
        <f>IFERROR(Table1[[#This Row],[Male Ballots]]/Table1[[#This Row],[Male Population]],"0.0%")</f>
        <v>0.2295579335356864</v>
      </c>
      <c r="X4828" s="130">
        <f>IFERROR(Table1[[#This Row],[Total Ballots]]/Table1[[#This Row],[Total Population]],"0.0%")</f>
        <v>0.27203346496431174</v>
      </c>
      <c r="Y4828" s="24">
        <f>Table1[[#This Row],[Female Ballots]]/Table1[[#This Row],[Female Voters]]</f>
        <v>0.43494423791821563</v>
      </c>
      <c r="Z4828" s="24">
        <f>Table1[[#This Row],[Male Ballots]]/Table1[[#This Row],[Male Voters]]</f>
        <v>0.31598513011152418</v>
      </c>
      <c r="AA4828" s="24">
        <f>Table1[[#This Row],[Total Ballots]]/Table1[[#This Row],[Total Voters]]</f>
        <v>0.37546468401486988</v>
      </c>
    </row>
    <row r="4829" spans="1:27" s="12" customFormat="1" x14ac:dyDescent="0.35">
      <c r="A4829" s="43" t="s">
        <v>32</v>
      </c>
      <c r="B4829" s="44">
        <v>2018</v>
      </c>
      <c r="C4829" s="17" t="s">
        <v>81</v>
      </c>
      <c r="D4829" s="44"/>
      <c r="E4829" s="45" t="s">
        <v>74</v>
      </c>
      <c r="F4829" s="49" t="s">
        <v>78</v>
      </c>
      <c r="G4829" s="50" t="s">
        <v>65</v>
      </c>
      <c r="H4829" s="10">
        <v>431.28890000000001</v>
      </c>
      <c r="I4829" s="10">
        <v>394.274</v>
      </c>
      <c r="J4829" s="10">
        <v>825.5628999999999</v>
      </c>
      <c r="K4829" s="46">
        <v>329</v>
      </c>
      <c r="L4829" s="46">
        <v>278</v>
      </c>
      <c r="M4829" s="46"/>
      <c r="N4829" s="46">
        <v>607</v>
      </c>
      <c r="O4829" s="46">
        <v>160</v>
      </c>
      <c r="P4829" s="46">
        <v>137</v>
      </c>
      <c r="Q4829" s="46"/>
      <c r="R4829" s="47">
        <v>297</v>
      </c>
      <c r="S4829" s="130">
        <f>IFERROR(Table1[[#This Row],[Female Voters]]/Table1[[#This Row],[Female Population]],"0.0%")</f>
        <v>0.76282974127087433</v>
      </c>
      <c r="T4829" s="130">
        <f>IFERROR(Table1[[#This Row],[Male Voters]]/Table1[[#This Row],[Male Population]],"0.0%")</f>
        <v>0.70509341219557975</v>
      </c>
      <c r="U4829" s="130">
        <f>IFERROR(Table1[[#This Row],[Total Voters]]/Table1[[#This Row],[Total Population]],"0.0%")</f>
        <v>0.73525590842321054</v>
      </c>
      <c r="V4829" s="130">
        <f>IFERROR(Table1[[#This Row],[Female Ballots]]/Table1[[#This Row],[Female Population]],"0.0%")</f>
        <v>0.37098102918948295</v>
      </c>
      <c r="W4829" s="130">
        <f>IFERROR(Table1[[#This Row],[Male Ballots]]/Table1[[#This Row],[Male Population]],"0.0%")</f>
        <v>0.34747409162156268</v>
      </c>
      <c r="X4829" s="130">
        <f>IFERROR(Table1[[#This Row],[Total Ballots]]/Table1[[#This Row],[Total Population]],"0.0%")</f>
        <v>0.35975453838829247</v>
      </c>
      <c r="Y4829" s="24">
        <f>Table1[[#This Row],[Female Ballots]]/Table1[[#This Row],[Female Voters]]</f>
        <v>0.48632218844984804</v>
      </c>
      <c r="Z4829" s="24">
        <f>Table1[[#This Row],[Male Ballots]]/Table1[[#This Row],[Male Voters]]</f>
        <v>0.49280575539568344</v>
      </c>
      <c r="AA4829" s="24">
        <f>Table1[[#This Row],[Total Ballots]]/Table1[[#This Row],[Total Voters]]</f>
        <v>0.48929159802306427</v>
      </c>
    </row>
    <row r="4830" spans="1:27" s="12" customFormat="1" x14ac:dyDescent="0.35">
      <c r="A4830" s="43" t="s">
        <v>32</v>
      </c>
      <c r="B4830" s="44">
        <v>2018</v>
      </c>
      <c r="C4830" s="17" t="s">
        <v>81</v>
      </c>
      <c r="D4830" s="44"/>
      <c r="E4830" s="45" t="s">
        <v>74</v>
      </c>
      <c r="F4830" s="49" t="s">
        <v>78</v>
      </c>
      <c r="G4830" s="50" t="s">
        <v>66</v>
      </c>
      <c r="H4830" s="10">
        <v>613.40300000000002</v>
      </c>
      <c r="I4830" s="10">
        <v>643.40089999999998</v>
      </c>
      <c r="J4830" s="10">
        <v>1256.8038000000001</v>
      </c>
      <c r="K4830" s="46">
        <v>512</v>
      </c>
      <c r="L4830" s="46">
        <v>484</v>
      </c>
      <c r="M4830" s="46"/>
      <c r="N4830" s="46">
        <v>996</v>
      </c>
      <c r="O4830" s="46">
        <v>332</v>
      </c>
      <c r="P4830" s="46">
        <v>295</v>
      </c>
      <c r="Q4830" s="46"/>
      <c r="R4830" s="47">
        <v>627</v>
      </c>
      <c r="S4830" s="130">
        <f>IFERROR(Table1[[#This Row],[Female Voters]]/Table1[[#This Row],[Female Population]],"0.0%")</f>
        <v>0.83468779904891233</v>
      </c>
      <c r="T4830" s="130">
        <f>IFERROR(Table1[[#This Row],[Male Voters]]/Table1[[#This Row],[Male Population]],"0.0%")</f>
        <v>0.75225260020618567</v>
      </c>
      <c r="U4830" s="130">
        <f>IFERROR(Table1[[#This Row],[Total Voters]]/Table1[[#This Row],[Total Population]],"0.0%")</f>
        <v>0.79248646447440718</v>
      </c>
      <c r="V4830" s="130">
        <f>IFERROR(Table1[[#This Row],[Female Ballots]]/Table1[[#This Row],[Female Population]],"0.0%")</f>
        <v>0.54124286969577906</v>
      </c>
      <c r="W4830" s="130">
        <f>IFERROR(Table1[[#This Row],[Male Ballots]]/Table1[[#This Row],[Male Population]],"0.0%")</f>
        <v>0.45850106830748916</v>
      </c>
      <c r="X4830" s="130">
        <f>IFERROR(Table1[[#This Row],[Total Ballots]]/Table1[[#This Row],[Total Population]],"0.0%")</f>
        <v>0.49888455143117799</v>
      </c>
      <c r="Y4830" s="24">
        <f>Table1[[#This Row],[Female Ballots]]/Table1[[#This Row],[Female Voters]]</f>
        <v>0.6484375</v>
      </c>
      <c r="Z4830" s="24">
        <f>Table1[[#This Row],[Male Ballots]]/Table1[[#This Row],[Male Voters]]</f>
        <v>0.60950413223140498</v>
      </c>
      <c r="AA4830" s="24">
        <f>Table1[[#This Row],[Total Ballots]]/Table1[[#This Row],[Total Voters]]</f>
        <v>0.62951807228915657</v>
      </c>
    </row>
    <row r="4831" spans="1:27" s="12" customFormat="1" x14ac:dyDescent="0.35">
      <c r="A4831" s="43" t="s">
        <v>32</v>
      </c>
      <c r="B4831" s="44">
        <v>2018</v>
      </c>
      <c r="C4831" s="17" t="s">
        <v>81</v>
      </c>
      <c r="D4831" s="44"/>
      <c r="E4831" s="45" t="s">
        <v>74</v>
      </c>
      <c r="F4831" s="49" t="s">
        <v>78</v>
      </c>
      <c r="G4831" s="50" t="s">
        <v>67</v>
      </c>
      <c r="H4831" s="10">
        <v>956.53779000000009</v>
      </c>
      <c r="I4831" s="10">
        <v>1020.58638</v>
      </c>
      <c r="J4831" s="10">
        <v>1977.1243000000002</v>
      </c>
      <c r="K4831" s="46">
        <v>838</v>
      </c>
      <c r="L4831" s="46">
        <v>902</v>
      </c>
      <c r="M4831" s="46"/>
      <c r="N4831" s="46">
        <v>1740</v>
      </c>
      <c r="O4831" s="46">
        <v>649</v>
      </c>
      <c r="P4831" s="46">
        <v>684</v>
      </c>
      <c r="Q4831" s="46"/>
      <c r="R4831" s="47">
        <v>1333</v>
      </c>
      <c r="S4831" s="130">
        <f>IFERROR(Table1[[#This Row],[Female Voters]]/Table1[[#This Row],[Female Population]],"0.0%")</f>
        <v>0.87607620813392006</v>
      </c>
      <c r="T4831" s="130">
        <f>IFERROR(Table1[[#This Row],[Male Voters]]/Table1[[#This Row],[Male Population]],"0.0%")</f>
        <v>0.88380564122362681</v>
      </c>
      <c r="U4831" s="130">
        <f>IFERROR(Table1[[#This Row],[Total Voters]]/Table1[[#This Row],[Total Population]],"0.0%")</f>
        <v>0.88006606362584272</v>
      </c>
      <c r="V4831" s="130">
        <f>IFERROR(Table1[[#This Row],[Female Ballots]]/Table1[[#This Row],[Female Population]],"0.0%")</f>
        <v>0.6784886146526421</v>
      </c>
      <c r="W4831" s="130">
        <f>IFERROR(Table1[[#This Row],[Male Ballots]]/Table1[[#This Row],[Male Population]],"0.0%")</f>
        <v>0.67020294744674136</v>
      </c>
      <c r="X4831" s="130">
        <f>IFERROR(Table1[[#This Row],[Total Ballots]]/Table1[[#This Row],[Total Population]],"0.0%")</f>
        <v>0.67421153035244163</v>
      </c>
      <c r="Y4831" s="24">
        <f>Table1[[#This Row],[Female Ballots]]/Table1[[#This Row],[Female Voters]]</f>
        <v>0.77446300715990457</v>
      </c>
      <c r="Z4831" s="24">
        <f>Table1[[#This Row],[Male Ballots]]/Table1[[#This Row],[Male Voters]]</f>
        <v>0.75831485587583147</v>
      </c>
      <c r="AA4831" s="24">
        <f>Table1[[#This Row],[Total Ballots]]/Table1[[#This Row],[Total Voters]]</f>
        <v>0.76609195402298846</v>
      </c>
    </row>
    <row r="4832" spans="1:27" s="12" customFormat="1" x14ac:dyDescent="0.35">
      <c r="A4832" s="43" t="s">
        <v>60</v>
      </c>
      <c r="B4832" s="44">
        <v>2018</v>
      </c>
      <c r="C4832" s="17" t="s">
        <v>81</v>
      </c>
      <c r="D4832" s="44"/>
      <c r="E4832" s="35" t="s">
        <v>73</v>
      </c>
      <c r="F4832" s="49" t="s">
        <v>78</v>
      </c>
      <c r="G4832" s="50" t="s">
        <v>79</v>
      </c>
      <c r="H4832" s="10">
        <v>30205.007799999999</v>
      </c>
      <c r="I4832" s="10">
        <v>32833.952400000002</v>
      </c>
      <c r="J4832" s="10">
        <v>63038.962599999999</v>
      </c>
      <c r="K4832" s="46">
        <v>17363</v>
      </c>
      <c r="L4832" s="46">
        <v>15825</v>
      </c>
      <c r="M4832" s="46">
        <v>536</v>
      </c>
      <c r="N4832" s="46">
        <v>33724</v>
      </c>
      <c r="O4832" s="46">
        <v>5885</v>
      </c>
      <c r="P4832" s="46">
        <v>5488</v>
      </c>
      <c r="Q4832" s="46">
        <v>148</v>
      </c>
      <c r="R4832" s="47">
        <v>11521</v>
      </c>
      <c r="S4832" s="130">
        <f>IFERROR(Table1[[#This Row],[Female Voters]]/Table1[[#This Row],[Female Population]],"0.0%")</f>
        <v>0.57483845443668447</v>
      </c>
      <c r="T4832" s="130">
        <f>IFERROR(Table1[[#This Row],[Male Voters]]/Table1[[#This Row],[Male Population]],"0.0%")</f>
        <v>0.48197060796128821</v>
      </c>
      <c r="U4832" s="130">
        <f>IFERROR(Table1[[#This Row],[Total Voters]]/Table1[[#This Row],[Total Population]],"0.0%")</f>
        <v>0.53497073252915495</v>
      </c>
      <c r="V4832" s="130">
        <f>IFERROR(Table1[[#This Row],[Female Ballots]]/Table1[[#This Row],[Female Population]],"0.0%")</f>
        <v>0.19483524185681556</v>
      </c>
      <c r="W4832" s="130">
        <f>IFERROR(Table1[[#This Row],[Male Ballots]]/Table1[[#This Row],[Male Population]],"0.0%")</f>
        <v>0.16714405665033491</v>
      </c>
      <c r="X4832" s="130">
        <f>IFERROR(Table1[[#This Row],[Total Ballots]]/Table1[[#This Row],[Total Population]],"0.0%")</f>
        <v>0.18275998723367318</v>
      </c>
      <c r="Y4832" s="24">
        <f>Table1[[#This Row],[Female Ballots]]/Table1[[#This Row],[Female Voters]]</f>
        <v>0.33893912342337151</v>
      </c>
      <c r="Z4832" s="24">
        <f>Table1[[#This Row],[Male Ballots]]/Table1[[#This Row],[Male Voters]]</f>
        <v>0.34679304897314378</v>
      </c>
      <c r="AA4832" s="24">
        <f>Table1[[#This Row],[Total Ballots]]/Table1[[#This Row],[Total Voters]]</f>
        <v>0.3416261416202111</v>
      </c>
    </row>
    <row r="4833" spans="1:27" s="12" customFormat="1" x14ac:dyDescent="0.35">
      <c r="A4833" s="43" t="s">
        <v>60</v>
      </c>
      <c r="B4833" s="44">
        <v>2018</v>
      </c>
      <c r="C4833" s="17" t="s">
        <v>81</v>
      </c>
      <c r="D4833" s="44"/>
      <c r="E4833" s="35" t="s">
        <v>73</v>
      </c>
      <c r="F4833" s="49" t="s">
        <v>78</v>
      </c>
      <c r="G4833" s="50" t="s">
        <v>62</v>
      </c>
      <c r="H4833" s="10">
        <v>4367.0090999999993</v>
      </c>
      <c r="I4833" s="10">
        <v>5044.0083000000004</v>
      </c>
      <c r="J4833" s="10">
        <v>9411.018</v>
      </c>
      <c r="K4833" s="46">
        <v>1918</v>
      </c>
      <c r="L4833" s="46">
        <v>1748</v>
      </c>
      <c r="M4833" s="46">
        <v>45</v>
      </c>
      <c r="N4833" s="46">
        <v>3711</v>
      </c>
      <c r="O4833" s="46">
        <v>276</v>
      </c>
      <c r="P4833" s="46">
        <v>231</v>
      </c>
      <c r="Q4833" s="46">
        <v>6</v>
      </c>
      <c r="R4833" s="47">
        <v>513</v>
      </c>
      <c r="S4833" s="130">
        <f>IFERROR(Table1[[#This Row],[Female Voters]]/Table1[[#This Row],[Female Population]],"0.0%")</f>
        <v>0.43920219905197821</v>
      </c>
      <c r="T4833" s="130">
        <f>IFERROR(Table1[[#This Row],[Male Voters]]/Table1[[#This Row],[Male Population]],"0.0%")</f>
        <v>0.34654978660522817</v>
      </c>
      <c r="U4833" s="130">
        <f>IFERROR(Table1[[#This Row],[Total Voters]]/Table1[[#This Row],[Total Population]],"0.0%")</f>
        <v>0.39432503476244546</v>
      </c>
      <c r="V4833" s="130">
        <f>IFERROR(Table1[[#This Row],[Female Ballots]]/Table1[[#This Row],[Female Population]],"0.0%")</f>
        <v>6.3201150645644411E-2</v>
      </c>
      <c r="W4833" s="130">
        <f>IFERROR(Table1[[#This Row],[Male Ballots]]/Table1[[#This Row],[Male Population]],"0.0%")</f>
        <v>4.57969111589289E-2</v>
      </c>
      <c r="X4833" s="130">
        <f>IFERROR(Table1[[#This Row],[Total Ballots]]/Table1[[#This Row],[Total Population]],"0.0%")</f>
        <v>5.4510574732722861E-2</v>
      </c>
      <c r="Y4833" s="24">
        <f>Table1[[#This Row],[Female Ballots]]/Table1[[#This Row],[Female Voters]]</f>
        <v>0.14389989572471323</v>
      </c>
      <c r="Z4833" s="24">
        <f>Table1[[#This Row],[Male Ballots]]/Table1[[#This Row],[Male Voters]]</f>
        <v>0.13215102974828374</v>
      </c>
      <c r="AA4833" s="24">
        <f>Table1[[#This Row],[Total Ballots]]/Table1[[#This Row],[Total Voters]]</f>
        <v>0.13823767178658045</v>
      </c>
    </row>
    <row r="4834" spans="1:27" s="12" customFormat="1" x14ac:dyDescent="0.35">
      <c r="A4834" s="43" t="s">
        <v>60</v>
      </c>
      <c r="B4834" s="44">
        <v>2018</v>
      </c>
      <c r="C4834" s="17" t="s">
        <v>81</v>
      </c>
      <c r="D4834" s="44"/>
      <c r="E4834" s="35" t="s">
        <v>73</v>
      </c>
      <c r="F4834" s="49" t="s">
        <v>78</v>
      </c>
      <c r="G4834" s="50" t="s">
        <v>63</v>
      </c>
      <c r="H4834" s="10">
        <v>6391.0069999999996</v>
      </c>
      <c r="I4834" s="10">
        <v>7316</v>
      </c>
      <c r="J4834" s="10">
        <v>13707.008</v>
      </c>
      <c r="K4834" s="46">
        <v>3618</v>
      </c>
      <c r="L4834" s="46">
        <v>3111</v>
      </c>
      <c r="M4834" s="46">
        <v>68</v>
      </c>
      <c r="N4834" s="46">
        <v>6797</v>
      </c>
      <c r="O4834" s="46">
        <v>568</v>
      </c>
      <c r="P4834" s="46">
        <v>480</v>
      </c>
      <c r="Q4834" s="46">
        <v>8</v>
      </c>
      <c r="R4834" s="47">
        <v>1056</v>
      </c>
      <c r="S4834" s="130">
        <f>IFERROR(Table1[[#This Row],[Female Voters]]/Table1[[#This Row],[Female Population]],"0.0%")</f>
        <v>0.56610797015243453</v>
      </c>
      <c r="T4834" s="130">
        <f>IFERROR(Table1[[#This Row],[Male Voters]]/Table1[[#This Row],[Male Population]],"0.0%")</f>
        <v>0.42523236741388737</v>
      </c>
      <c r="U4834" s="130">
        <f>IFERROR(Table1[[#This Row],[Total Voters]]/Table1[[#This Row],[Total Population]],"0.0%")</f>
        <v>0.49587772911491701</v>
      </c>
      <c r="V4834" s="130">
        <f>IFERROR(Table1[[#This Row],[Female Ballots]]/Table1[[#This Row],[Female Population]],"0.0%")</f>
        <v>8.8874883097452409E-2</v>
      </c>
      <c r="W4834" s="130">
        <f>IFERROR(Table1[[#This Row],[Male Ballots]]/Table1[[#This Row],[Male Population]],"0.0%")</f>
        <v>6.5609622744669222E-2</v>
      </c>
      <c r="X4834" s="130">
        <f>IFERROR(Table1[[#This Row],[Total Ballots]]/Table1[[#This Row],[Total Population]],"0.0%")</f>
        <v>7.704088302859384E-2</v>
      </c>
      <c r="Y4834" s="24">
        <f>Table1[[#This Row],[Female Ballots]]/Table1[[#This Row],[Female Voters]]</f>
        <v>0.15699281370923163</v>
      </c>
      <c r="Z4834" s="24">
        <f>Table1[[#This Row],[Male Ballots]]/Table1[[#This Row],[Male Voters]]</f>
        <v>0.15429122468659595</v>
      </c>
      <c r="AA4834" s="24">
        <f>Table1[[#This Row],[Total Ballots]]/Table1[[#This Row],[Total Voters]]</f>
        <v>0.15536265999705753</v>
      </c>
    </row>
    <row r="4835" spans="1:27" s="12" customFormat="1" x14ac:dyDescent="0.35">
      <c r="A4835" s="43" t="s">
        <v>60</v>
      </c>
      <c r="B4835" s="44">
        <v>2018</v>
      </c>
      <c r="C4835" s="17" t="s">
        <v>81</v>
      </c>
      <c r="D4835" s="44"/>
      <c r="E4835" s="35" t="s">
        <v>73</v>
      </c>
      <c r="F4835" s="49" t="s">
        <v>78</v>
      </c>
      <c r="G4835" s="50" t="s">
        <v>64</v>
      </c>
      <c r="H4835" s="10">
        <v>6197.0030000000006</v>
      </c>
      <c r="I4835" s="10">
        <v>6807.9930000000004</v>
      </c>
      <c r="J4835" s="10">
        <v>13004.995999999999</v>
      </c>
      <c r="K4835" s="46">
        <v>3287</v>
      </c>
      <c r="L4835" s="46">
        <v>2891</v>
      </c>
      <c r="M4835" s="46">
        <v>100</v>
      </c>
      <c r="N4835" s="46">
        <v>6278</v>
      </c>
      <c r="O4835" s="46">
        <v>743</v>
      </c>
      <c r="P4835" s="46">
        <v>677</v>
      </c>
      <c r="Q4835" s="46">
        <v>22</v>
      </c>
      <c r="R4835" s="47">
        <v>1442</v>
      </c>
      <c r="S4835" s="130">
        <f>IFERROR(Table1[[#This Row],[Female Voters]]/Table1[[#This Row],[Female Population]],"0.0%")</f>
        <v>0.53041768738856498</v>
      </c>
      <c r="T4835" s="130">
        <f>IFERROR(Table1[[#This Row],[Male Voters]]/Table1[[#This Row],[Male Population]],"0.0%")</f>
        <v>0.42464791018439646</v>
      </c>
      <c r="U4835" s="130">
        <f>IFERROR(Table1[[#This Row],[Total Voters]]/Table1[[#This Row],[Total Population]],"0.0%")</f>
        <v>0.48273755716649203</v>
      </c>
      <c r="V4835" s="130">
        <f>IFERROR(Table1[[#This Row],[Female Ballots]]/Table1[[#This Row],[Female Population]],"0.0%")</f>
        <v>0.11989666617879642</v>
      </c>
      <c r="W4835" s="130">
        <f>IFERROR(Table1[[#This Row],[Male Ballots]]/Table1[[#This Row],[Male Population]],"0.0%")</f>
        <v>9.9441935383893607E-2</v>
      </c>
      <c r="X4835" s="130">
        <f>IFERROR(Table1[[#This Row],[Total Ballots]]/Table1[[#This Row],[Total Population]],"0.0%")</f>
        <v>0.11088046470756316</v>
      </c>
      <c r="Y4835" s="24">
        <f>Table1[[#This Row],[Female Ballots]]/Table1[[#This Row],[Female Voters]]</f>
        <v>0.22604198357164587</v>
      </c>
      <c r="Z4835" s="24">
        <f>Table1[[#This Row],[Male Ballots]]/Table1[[#This Row],[Male Voters]]</f>
        <v>0.23417502594258041</v>
      </c>
      <c r="AA4835" s="24">
        <f>Table1[[#This Row],[Total Ballots]]/Table1[[#This Row],[Total Voters]]</f>
        <v>0.2296909843899331</v>
      </c>
    </row>
    <row r="4836" spans="1:27" s="12" customFormat="1" x14ac:dyDescent="0.35">
      <c r="A4836" s="43" t="s">
        <v>60</v>
      </c>
      <c r="B4836" s="44">
        <v>2018</v>
      </c>
      <c r="C4836" s="17" t="s">
        <v>81</v>
      </c>
      <c r="D4836" s="44"/>
      <c r="E4836" s="35" t="s">
        <v>73</v>
      </c>
      <c r="F4836" s="49" t="s">
        <v>78</v>
      </c>
      <c r="G4836" s="50" t="s">
        <v>65</v>
      </c>
      <c r="H4836" s="10">
        <v>4696.0020000000004</v>
      </c>
      <c r="I4836" s="10">
        <v>5147.9939999999997</v>
      </c>
      <c r="J4836" s="10">
        <v>9843.9959999999992</v>
      </c>
      <c r="K4836" s="46">
        <v>2467</v>
      </c>
      <c r="L4836" s="46">
        <v>2310</v>
      </c>
      <c r="M4836" s="46">
        <v>107</v>
      </c>
      <c r="N4836" s="46">
        <v>4884</v>
      </c>
      <c r="O4836" s="46">
        <v>805</v>
      </c>
      <c r="P4836" s="46">
        <v>716</v>
      </c>
      <c r="Q4836" s="46">
        <v>20</v>
      </c>
      <c r="R4836" s="47">
        <v>1541</v>
      </c>
      <c r="S4836" s="130">
        <f>IFERROR(Table1[[#This Row],[Female Voters]]/Table1[[#This Row],[Female Population]],"0.0%")</f>
        <v>0.52534049176299324</v>
      </c>
      <c r="T4836" s="130">
        <f>IFERROR(Table1[[#This Row],[Male Voters]]/Table1[[#This Row],[Male Population]],"0.0%")</f>
        <v>0.44871847169985052</v>
      </c>
      <c r="U4836" s="130">
        <f>IFERROR(Table1[[#This Row],[Total Voters]]/Table1[[#This Row],[Total Population]],"0.0%")</f>
        <v>0.49613998217796923</v>
      </c>
      <c r="V4836" s="130">
        <f>IFERROR(Table1[[#This Row],[Female Ballots]]/Table1[[#This Row],[Female Population]],"0.0%")</f>
        <v>0.17142241421532614</v>
      </c>
      <c r="W4836" s="130">
        <f>IFERROR(Table1[[#This Row],[Male Ballots]]/Table1[[#This Row],[Male Population]],"0.0%")</f>
        <v>0.13908330118488874</v>
      </c>
      <c r="X4836" s="130">
        <f>IFERROR(Table1[[#This Row],[Total Ballots]]/Table1[[#This Row],[Total Population]],"0.0%")</f>
        <v>0.15654211968391699</v>
      </c>
      <c r="Y4836" s="24">
        <f>Table1[[#This Row],[Female Ballots]]/Table1[[#This Row],[Female Voters]]</f>
        <v>0.32630725577624647</v>
      </c>
      <c r="Z4836" s="24">
        <f>Table1[[#This Row],[Male Ballots]]/Table1[[#This Row],[Male Voters]]</f>
        <v>0.30995670995670993</v>
      </c>
      <c r="AA4836" s="24">
        <f>Table1[[#This Row],[Total Ballots]]/Table1[[#This Row],[Total Voters]]</f>
        <v>0.31552006552006551</v>
      </c>
    </row>
    <row r="4837" spans="1:27" s="12" customFormat="1" x14ac:dyDescent="0.35">
      <c r="A4837" s="43" t="s">
        <v>60</v>
      </c>
      <c r="B4837" s="44">
        <v>2018</v>
      </c>
      <c r="C4837" s="17" t="s">
        <v>81</v>
      </c>
      <c r="D4837" s="44"/>
      <c r="E4837" s="35" t="s">
        <v>73</v>
      </c>
      <c r="F4837" s="49" t="s">
        <v>78</v>
      </c>
      <c r="G4837" s="50" t="s">
        <v>66</v>
      </c>
      <c r="H4837" s="10">
        <v>4080.9960000000001</v>
      </c>
      <c r="I4837" s="10">
        <v>4205.9930000000004</v>
      </c>
      <c r="J4837" s="10">
        <v>8286.9889999999996</v>
      </c>
      <c r="K4837" s="46">
        <v>2736</v>
      </c>
      <c r="L4837" s="46">
        <v>2583</v>
      </c>
      <c r="M4837" s="46">
        <v>102</v>
      </c>
      <c r="N4837" s="46">
        <v>5421</v>
      </c>
      <c r="O4837" s="46">
        <v>1271</v>
      </c>
      <c r="P4837" s="46">
        <v>1245</v>
      </c>
      <c r="Q4837" s="46">
        <v>33</v>
      </c>
      <c r="R4837" s="47">
        <v>2549</v>
      </c>
      <c r="S4837" s="130">
        <f>IFERROR(Table1[[#This Row],[Female Voters]]/Table1[[#This Row],[Female Population]],"0.0%")</f>
        <v>0.67042457282486922</v>
      </c>
      <c r="T4837" s="130">
        <f>IFERROR(Table1[[#This Row],[Male Voters]]/Table1[[#This Row],[Male Population]],"0.0%")</f>
        <v>0.61412370396241733</v>
      </c>
      <c r="U4837" s="130">
        <f>IFERROR(Table1[[#This Row],[Total Voters]]/Table1[[#This Row],[Total Population]],"0.0%")</f>
        <v>0.65415798186772067</v>
      </c>
      <c r="V4837" s="130">
        <f>IFERROR(Table1[[#This Row],[Female Ballots]]/Table1[[#This Row],[Female Population]],"0.0%")</f>
        <v>0.31144357896944763</v>
      </c>
      <c r="W4837" s="130">
        <f>IFERROR(Table1[[#This Row],[Male Ballots]]/Table1[[#This Row],[Male Population]],"0.0%")</f>
        <v>0.29600619877398748</v>
      </c>
      <c r="X4837" s="130">
        <f>IFERROR(Table1[[#This Row],[Total Ballots]]/Table1[[#This Row],[Total Population]],"0.0%")</f>
        <v>0.30759060981014941</v>
      </c>
      <c r="Y4837" s="24">
        <f>Table1[[#This Row],[Female Ballots]]/Table1[[#This Row],[Female Voters]]</f>
        <v>0.46454678362573099</v>
      </c>
      <c r="Z4837" s="24">
        <f>Table1[[#This Row],[Male Ballots]]/Table1[[#This Row],[Male Voters]]</f>
        <v>0.48199767711962832</v>
      </c>
      <c r="AA4837" s="24">
        <f>Table1[[#This Row],[Total Ballots]]/Table1[[#This Row],[Total Voters]]</f>
        <v>0.47020844862571481</v>
      </c>
    </row>
    <row r="4838" spans="1:27" s="12" customFormat="1" x14ac:dyDescent="0.35">
      <c r="A4838" s="43" t="s">
        <v>60</v>
      </c>
      <c r="B4838" s="44">
        <v>2018</v>
      </c>
      <c r="C4838" s="17" t="s">
        <v>81</v>
      </c>
      <c r="D4838" s="44"/>
      <c r="E4838" s="35" t="s">
        <v>73</v>
      </c>
      <c r="F4838" s="49" t="s">
        <v>78</v>
      </c>
      <c r="G4838" s="50" t="s">
        <v>67</v>
      </c>
      <c r="H4838" s="10">
        <v>4472.9907000000003</v>
      </c>
      <c r="I4838" s="10">
        <v>4311.9641000000001</v>
      </c>
      <c r="J4838" s="10">
        <v>8784.9556000000011</v>
      </c>
      <c r="K4838" s="46">
        <v>3337</v>
      </c>
      <c r="L4838" s="46">
        <v>3182</v>
      </c>
      <c r="M4838" s="46">
        <v>114</v>
      </c>
      <c r="N4838" s="46">
        <v>6633</v>
      </c>
      <c r="O4838" s="46">
        <v>2222</v>
      </c>
      <c r="P4838" s="46">
        <v>2139</v>
      </c>
      <c r="Q4838" s="46">
        <v>59</v>
      </c>
      <c r="R4838" s="47">
        <v>4420</v>
      </c>
      <c r="S4838" s="130">
        <f>IFERROR(Table1[[#This Row],[Female Voters]]/Table1[[#This Row],[Female Population]],"0.0%")</f>
        <v>0.74603329714054623</v>
      </c>
      <c r="T4838" s="130">
        <f>IFERROR(Table1[[#This Row],[Male Voters]]/Table1[[#This Row],[Male Population]],"0.0%")</f>
        <v>0.73794677464963121</v>
      </c>
      <c r="U4838" s="130">
        <f>IFERROR(Table1[[#This Row],[Total Voters]]/Table1[[#This Row],[Total Population]],"0.0%")</f>
        <v>0.75504081090631792</v>
      </c>
      <c r="V4838" s="130">
        <f>IFERROR(Table1[[#This Row],[Female Ballots]]/Table1[[#This Row],[Female Population]],"0.0%")</f>
        <v>0.49675936057725312</v>
      </c>
      <c r="W4838" s="130">
        <f>IFERROR(Table1[[#This Row],[Male Ballots]]/Table1[[#This Row],[Male Population]],"0.0%")</f>
        <v>0.49606164392695196</v>
      </c>
      <c r="X4838" s="130">
        <f>IFERROR(Table1[[#This Row],[Total Ballots]]/Table1[[#This Row],[Total Population]],"0.0%")</f>
        <v>0.50313287866816303</v>
      </c>
      <c r="Y4838" s="24">
        <f>Table1[[#This Row],[Female Ballots]]/Table1[[#This Row],[Female Voters]]</f>
        <v>0.66586754569973028</v>
      </c>
      <c r="Z4838" s="24">
        <f>Table1[[#This Row],[Male Ballots]]/Table1[[#This Row],[Male Voters]]</f>
        <v>0.67221873035826529</v>
      </c>
      <c r="AA4838" s="24">
        <f>Table1[[#This Row],[Total Ballots]]/Table1[[#This Row],[Total Voters]]</f>
        <v>0.66636514397708424</v>
      </c>
    </row>
    <row r="4839" spans="1:27" s="12" customFormat="1" x14ac:dyDescent="0.35">
      <c r="A4839" s="43" t="s">
        <v>22</v>
      </c>
      <c r="B4839" s="44">
        <v>2018</v>
      </c>
      <c r="C4839" s="17" t="s">
        <v>81</v>
      </c>
      <c r="D4839" s="44"/>
      <c r="E4839" s="45" t="s">
        <v>74</v>
      </c>
      <c r="F4839" s="49" t="s">
        <v>78</v>
      </c>
      <c r="G4839" s="50" t="s">
        <v>79</v>
      </c>
      <c r="H4839" s="10">
        <v>888.5602980000001</v>
      </c>
      <c r="I4839" s="10">
        <v>911.60173999999995</v>
      </c>
      <c r="J4839" s="10">
        <v>1800.1621399999999</v>
      </c>
      <c r="K4839" s="46">
        <v>815</v>
      </c>
      <c r="L4839" s="46">
        <v>794</v>
      </c>
      <c r="M4839" s="46"/>
      <c r="N4839" s="46">
        <v>1609</v>
      </c>
      <c r="O4839" s="46">
        <v>569</v>
      </c>
      <c r="P4839" s="46">
        <v>527</v>
      </c>
      <c r="Q4839" s="46"/>
      <c r="R4839" s="47">
        <v>1096</v>
      </c>
      <c r="S4839" s="130">
        <f>IFERROR(Table1[[#This Row],[Female Voters]]/Table1[[#This Row],[Female Population]],"0.0%")</f>
        <v>0.91721406170681719</v>
      </c>
      <c r="T4839" s="130">
        <f>IFERROR(Table1[[#This Row],[Male Voters]]/Table1[[#This Row],[Male Population]],"0.0%")</f>
        <v>0.87099438840474352</v>
      </c>
      <c r="U4839" s="130">
        <f>IFERROR(Table1[[#This Row],[Total Voters]]/Table1[[#This Row],[Total Population]],"0.0%")</f>
        <v>0.8938083766165642</v>
      </c>
      <c r="V4839" s="130">
        <f>IFERROR(Table1[[#This Row],[Female Ballots]]/Table1[[#This Row],[Female Population]],"0.0%")</f>
        <v>0.64036171915482087</v>
      </c>
      <c r="W4839" s="130">
        <f>IFERROR(Table1[[#This Row],[Male Ballots]]/Table1[[#This Row],[Male Population]],"0.0%")</f>
        <v>0.5781033283240552</v>
      </c>
      <c r="X4839" s="130">
        <f>IFERROR(Table1[[#This Row],[Total Ballots]]/Table1[[#This Row],[Total Population]],"0.0%")</f>
        <v>0.60883404647094741</v>
      </c>
      <c r="Y4839" s="24">
        <f>Table1[[#This Row],[Female Ballots]]/Table1[[#This Row],[Female Voters]]</f>
        <v>0.69815950920245395</v>
      </c>
      <c r="Z4839" s="24">
        <f>Table1[[#This Row],[Male Ballots]]/Table1[[#This Row],[Male Voters]]</f>
        <v>0.66372795969773302</v>
      </c>
      <c r="AA4839" s="24">
        <f>Table1[[#This Row],[Total Ballots]]/Table1[[#This Row],[Total Voters]]</f>
        <v>0.68116842759477936</v>
      </c>
    </row>
    <row r="4840" spans="1:27" s="12" customFormat="1" x14ac:dyDescent="0.35">
      <c r="A4840" s="43" t="s">
        <v>22</v>
      </c>
      <c r="B4840" s="44">
        <v>2018</v>
      </c>
      <c r="C4840" s="17" t="s">
        <v>81</v>
      </c>
      <c r="D4840" s="44"/>
      <c r="E4840" s="45" t="s">
        <v>74</v>
      </c>
      <c r="F4840" s="49" t="s">
        <v>78</v>
      </c>
      <c r="G4840" s="50" t="s">
        <v>62</v>
      </c>
      <c r="H4840" s="10">
        <v>51.091177999999999</v>
      </c>
      <c r="I4840" s="10">
        <v>73.126199999999997</v>
      </c>
      <c r="J4840" s="10">
        <v>124.21736999999999</v>
      </c>
      <c r="K4840" s="46">
        <v>47</v>
      </c>
      <c r="L4840" s="46">
        <v>59</v>
      </c>
      <c r="M4840" s="46"/>
      <c r="N4840" s="46">
        <v>106</v>
      </c>
      <c r="O4840" s="46">
        <v>19</v>
      </c>
      <c r="P4840" s="46">
        <v>30</v>
      </c>
      <c r="Q4840" s="46"/>
      <c r="R4840" s="47">
        <v>49</v>
      </c>
      <c r="S4840" s="130">
        <f>IFERROR(Table1[[#This Row],[Female Voters]]/Table1[[#This Row],[Female Population]],"0.0%")</f>
        <v>0.91992398374529549</v>
      </c>
      <c r="T4840" s="130">
        <f>IFERROR(Table1[[#This Row],[Male Voters]]/Table1[[#This Row],[Male Population]],"0.0%")</f>
        <v>0.80682436664287227</v>
      </c>
      <c r="U4840" s="130">
        <f>IFERROR(Table1[[#This Row],[Total Voters]]/Table1[[#This Row],[Total Population]],"0.0%")</f>
        <v>0.85334281348896701</v>
      </c>
      <c r="V4840" s="130">
        <f>IFERROR(Table1[[#This Row],[Female Ballots]]/Table1[[#This Row],[Female Population]],"0.0%")</f>
        <v>0.37188416364171523</v>
      </c>
      <c r="W4840" s="130">
        <f>IFERROR(Table1[[#This Row],[Male Ballots]]/Table1[[#This Row],[Male Population]],"0.0%")</f>
        <v>0.4102496779540028</v>
      </c>
      <c r="X4840" s="130">
        <f>IFERROR(Table1[[#This Row],[Total Ballots]]/Table1[[#This Row],[Total Population]],"0.0%")</f>
        <v>0.39446979114112629</v>
      </c>
      <c r="Y4840" s="24">
        <f>Table1[[#This Row],[Female Ballots]]/Table1[[#This Row],[Female Voters]]</f>
        <v>0.40425531914893614</v>
      </c>
      <c r="Z4840" s="24">
        <f>Table1[[#This Row],[Male Ballots]]/Table1[[#This Row],[Male Voters]]</f>
        <v>0.50847457627118642</v>
      </c>
      <c r="AA4840" s="24">
        <f>Table1[[#This Row],[Total Ballots]]/Table1[[#This Row],[Total Voters]]</f>
        <v>0.46226415094339623</v>
      </c>
    </row>
    <row r="4841" spans="1:27" s="12" customFormat="1" x14ac:dyDescent="0.35">
      <c r="A4841" s="43" t="s">
        <v>22</v>
      </c>
      <c r="B4841" s="44">
        <v>2018</v>
      </c>
      <c r="C4841" s="17" t="s">
        <v>81</v>
      </c>
      <c r="D4841" s="44"/>
      <c r="E4841" s="45" t="s">
        <v>74</v>
      </c>
      <c r="F4841" s="49" t="s">
        <v>78</v>
      </c>
      <c r="G4841" s="50" t="s">
        <v>63</v>
      </c>
      <c r="H4841" s="10">
        <v>106.18404000000001</v>
      </c>
      <c r="I4841" s="10">
        <v>99.176410000000004</v>
      </c>
      <c r="J4841" s="10">
        <v>205.36048</v>
      </c>
      <c r="K4841" s="46">
        <v>106</v>
      </c>
      <c r="L4841" s="46">
        <v>97</v>
      </c>
      <c r="M4841" s="46"/>
      <c r="N4841" s="46">
        <v>203</v>
      </c>
      <c r="O4841" s="46">
        <v>51</v>
      </c>
      <c r="P4841" s="46">
        <v>38</v>
      </c>
      <c r="Q4841" s="46"/>
      <c r="R4841" s="47">
        <v>89</v>
      </c>
      <c r="S4841" s="130">
        <f>IFERROR(Table1[[#This Row],[Female Voters]]/Table1[[#This Row],[Female Population]],"0.0%")</f>
        <v>0.99826678284231785</v>
      </c>
      <c r="T4841" s="130">
        <f>IFERROR(Table1[[#This Row],[Male Voters]]/Table1[[#This Row],[Male Population]],"0.0%")</f>
        <v>0.97805516452954888</v>
      </c>
      <c r="U4841" s="130">
        <f>IFERROR(Table1[[#This Row],[Total Voters]]/Table1[[#This Row],[Total Population]],"0.0%")</f>
        <v>0.98850567548342316</v>
      </c>
      <c r="V4841" s="130">
        <f>IFERROR(Table1[[#This Row],[Female Ballots]]/Table1[[#This Row],[Female Population]],"0.0%")</f>
        <v>0.48029816910337936</v>
      </c>
      <c r="W4841" s="130">
        <f>IFERROR(Table1[[#This Row],[Male Ballots]]/Table1[[#This Row],[Male Population]],"0.0%")</f>
        <v>0.38315563146518411</v>
      </c>
      <c r="X4841" s="130">
        <f>IFERROR(Table1[[#This Row],[Total Ballots]]/Table1[[#This Row],[Total Population]],"0.0%")</f>
        <v>0.4333842616651461</v>
      </c>
      <c r="Y4841" s="24">
        <f>Table1[[#This Row],[Female Ballots]]/Table1[[#This Row],[Female Voters]]</f>
        <v>0.48113207547169812</v>
      </c>
      <c r="Z4841" s="24">
        <f>Table1[[#This Row],[Male Ballots]]/Table1[[#This Row],[Male Voters]]</f>
        <v>0.39175257731958762</v>
      </c>
      <c r="AA4841" s="24">
        <f>Table1[[#This Row],[Total Ballots]]/Table1[[#This Row],[Total Voters]]</f>
        <v>0.43842364532019706</v>
      </c>
    </row>
    <row r="4842" spans="1:27" s="12" customFormat="1" x14ac:dyDescent="0.35">
      <c r="A4842" s="43" t="s">
        <v>22</v>
      </c>
      <c r="B4842" s="44">
        <v>2018</v>
      </c>
      <c r="C4842" s="17" t="s">
        <v>81</v>
      </c>
      <c r="D4842" s="44"/>
      <c r="E4842" s="45" t="s">
        <v>74</v>
      </c>
      <c r="F4842" s="49" t="s">
        <v>78</v>
      </c>
      <c r="G4842" s="50" t="s">
        <v>64</v>
      </c>
      <c r="H4842" s="10">
        <v>120.21473</v>
      </c>
      <c r="I4842" s="10">
        <v>121.21737999999999</v>
      </c>
      <c r="J4842" s="10">
        <v>241.43209999999999</v>
      </c>
      <c r="K4842" s="46">
        <v>103</v>
      </c>
      <c r="L4842" s="46">
        <v>102</v>
      </c>
      <c r="M4842" s="46"/>
      <c r="N4842" s="46">
        <v>205</v>
      </c>
      <c r="O4842" s="46">
        <v>64</v>
      </c>
      <c r="P4842" s="46">
        <v>58</v>
      </c>
      <c r="Q4842" s="46"/>
      <c r="R4842" s="47">
        <v>122</v>
      </c>
      <c r="S4842" s="130">
        <f>IFERROR(Table1[[#This Row],[Female Voters]]/Table1[[#This Row],[Female Population]],"0.0%")</f>
        <v>0.85680016084551369</v>
      </c>
      <c r="T4842" s="130">
        <f>IFERROR(Table1[[#This Row],[Male Voters]]/Table1[[#This Row],[Male Population]],"0.0%")</f>
        <v>0.8414634931063516</v>
      </c>
      <c r="U4842" s="130">
        <f>IFERROR(Table1[[#This Row],[Total Voters]]/Table1[[#This Row],[Total Population]],"0.0%")</f>
        <v>0.84910001611219055</v>
      </c>
      <c r="V4842" s="130">
        <f>IFERROR(Table1[[#This Row],[Female Ballots]]/Table1[[#This Row],[Female Population]],"0.0%")</f>
        <v>0.53238068246711534</v>
      </c>
      <c r="W4842" s="130">
        <f>IFERROR(Table1[[#This Row],[Male Ballots]]/Table1[[#This Row],[Male Population]],"0.0%")</f>
        <v>0.47847924117812152</v>
      </c>
      <c r="X4842" s="130">
        <f>IFERROR(Table1[[#This Row],[Total Ballots]]/Table1[[#This Row],[Total Population]],"0.0%")</f>
        <v>0.50531805836920607</v>
      </c>
      <c r="Y4842" s="24">
        <f>Table1[[#This Row],[Female Ballots]]/Table1[[#This Row],[Female Voters]]</f>
        <v>0.62135922330097082</v>
      </c>
      <c r="Z4842" s="24">
        <f>Table1[[#This Row],[Male Ballots]]/Table1[[#This Row],[Male Voters]]</f>
        <v>0.56862745098039214</v>
      </c>
      <c r="AA4842" s="24">
        <f>Table1[[#This Row],[Total Ballots]]/Table1[[#This Row],[Total Voters]]</f>
        <v>0.59512195121951217</v>
      </c>
    </row>
    <row r="4843" spans="1:27" s="12" customFormat="1" x14ac:dyDescent="0.35">
      <c r="A4843" s="43" t="s">
        <v>22</v>
      </c>
      <c r="B4843" s="44">
        <v>2018</v>
      </c>
      <c r="C4843" s="17" t="s">
        <v>81</v>
      </c>
      <c r="D4843" s="44"/>
      <c r="E4843" s="45" t="s">
        <v>74</v>
      </c>
      <c r="F4843" s="49" t="s">
        <v>78</v>
      </c>
      <c r="G4843" s="50" t="s">
        <v>65</v>
      </c>
      <c r="H4843" s="10">
        <v>132.23426000000001</v>
      </c>
      <c r="I4843" s="10">
        <v>137.23921999999999</v>
      </c>
      <c r="J4843" s="10">
        <v>269.4735</v>
      </c>
      <c r="K4843" s="46">
        <v>99</v>
      </c>
      <c r="L4843" s="46">
        <v>99</v>
      </c>
      <c r="M4843" s="46"/>
      <c r="N4843" s="46">
        <v>198</v>
      </c>
      <c r="O4843" s="46">
        <v>69</v>
      </c>
      <c r="P4843" s="46">
        <v>66</v>
      </c>
      <c r="Q4843" s="46"/>
      <c r="R4843" s="47">
        <v>135</v>
      </c>
      <c r="S4843" s="130">
        <f>IFERROR(Table1[[#This Row],[Female Voters]]/Table1[[#This Row],[Female Population]],"0.0%")</f>
        <v>0.74867133525003271</v>
      </c>
      <c r="T4843" s="130">
        <f>IFERROR(Table1[[#This Row],[Male Voters]]/Table1[[#This Row],[Male Population]],"0.0%")</f>
        <v>0.72136813368656572</v>
      </c>
      <c r="U4843" s="130">
        <f>IFERROR(Table1[[#This Row],[Total Voters]]/Table1[[#This Row],[Total Population]],"0.0%")</f>
        <v>0.73476612728153234</v>
      </c>
      <c r="V4843" s="130">
        <f>IFERROR(Table1[[#This Row],[Female Ballots]]/Table1[[#This Row],[Female Population]],"0.0%")</f>
        <v>0.52180123365911368</v>
      </c>
      <c r="W4843" s="130">
        <f>IFERROR(Table1[[#This Row],[Male Ballots]]/Table1[[#This Row],[Male Population]],"0.0%")</f>
        <v>0.48091208912437716</v>
      </c>
      <c r="X4843" s="130">
        <f>IFERROR(Table1[[#This Row],[Total Ballots]]/Table1[[#This Row],[Total Population]],"0.0%")</f>
        <v>0.50097690496468117</v>
      </c>
      <c r="Y4843" s="24">
        <f>Table1[[#This Row],[Female Ballots]]/Table1[[#This Row],[Female Voters]]</f>
        <v>0.69696969696969702</v>
      </c>
      <c r="Z4843" s="24">
        <f>Table1[[#This Row],[Male Ballots]]/Table1[[#This Row],[Male Voters]]</f>
        <v>0.66666666666666663</v>
      </c>
      <c r="AA4843" s="24">
        <f>Table1[[#This Row],[Total Ballots]]/Table1[[#This Row],[Total Voters]]</f>
        <v>0.68181818181818177</v>
      </c>
    </row>
    <row r="4844" spans="1:27" s="12" customFormat="1" x14ac:dyDescent="0.35">
      <c r="A4844" s="43" t="s">
        <v>22</v>
      </c>
      <c r="B4844" s="44">
        <v>2018</v>
      </c>
      <c r="C4844" s="17" t="s">
        <v>81</v>
      </c>
      <c r="D4844" s="44"/>
      <c r="E4844" s="45" t="s">
        <v>74</v>
      </c>
      <c r="F4844" s="49" t="s">
        <v>78</v>
      </c>
      <c r="G4844" s="50" t="s">
        <v>66</v>
      </c>
      <c r="H4844" s="10">
        <v>184.32966999999999</v>
      </c>
      <c r="I4844" s="10">
        <v>185.3304</v>
      </c>
      <c r="J4844" s="10">
        <v>369.6601</v>
      </c>
      <c r="K4844" s="46">
        <v>175</v>
      </c>
      <c r="L4844" s="46">
        <v>180</v>
      </c>
      <c r="M4844" s="46"/>
      <c r="N4844" s="46">
        <v>355</v>
      </c>
      <c r="O4844" s="46">
        <v>125</v>
      </c>
      <c r="P4844" s="46">
        <v>129</v>
      </c>
      <c r="Q4844" s="46"/>
      <c r="R4844" s="47">
        <v>254</v>
      </c>
      <c r="S4844" s="130">
        <f>IFERROR(Table1[[#This Row],[Female Voters]]/Table1[[#This Row],[Female Population]],"0.0%")</f>
        <v>0.94938595615128052</v>
      </c>
      <c r="T4844" s="130">
        <f>IFERROR(Table1[[#This Row],[Male Voters]]/Table1[[#This Row],[Male Population]],"0.0%")</f>
        <v>0.97123839370119525</v>
      </c>
      <c r="U4844" s="130">
        <f>IFERROR(Table1[[#This Row],[Total Voters]]/Table1[[#This Row],[Total Population]],"0.0%")</f>
        <v>0.96034167604239684</v>
      </c>
      <c r="V4844" s="130">
        <f>IFERROR(Table1[[#This Row],[Female Ballots]]/Table1[[#This Row],[Female Population]],"0.0%")</f>
        <v>0.67813282582234324</v>
      </c>
      <c r="W4844" s="130">
        <f>IFERROR(Table1[[#This Row],[Male Ballots]]/Table1[[#This Row],[Male Population]],"0.0%")</f>
        <v>0.69605418215252324</v>
      </c>
      <c r="X4844" s="130">
        <f>IFERROR(Table1[[#This Row],[Total Ballots]]/Table1[[#This Row],[Total Population]],"0.0%")</f>
        <v>0.68711770623878532</v>
      </c>
      <c r="Y4844" s="24">
        <f>Table1[[#This Row],[Female Ballots]]/Table1[[#This Row],[Female Voters]]</f>
        <v>0.7142857142857143</v>
      </c>
      <c r="Z4844" s="24">
        <f>Table1[[#This Row],[Male Ballots]]/Table1[[#This Row],[Male Voters]]</f>
        <v>0.71666666666666667</v>
      </c>
      <c r="AA4844" s="24">
        <f>Table1[[#This Row],[Total Ballots]]/Table1[[#This Row],[Total Voters]]</f>
        <v>0.71549295774647892</v>
      </c>
    </row>
    <row r="4845" spans="1:27" s="12" customFormat="1" x14ac:dyDescent="0.35">
      <c r="A4845" s="43" t="s">
        <v>22</v>
      </c>
      <c r="B4845" s="44">
        <v>2018</v>
      </c>
      <c r="C4845" s="17" t="s">
        <v>81</v>
      </c>
      <c r="D4845" s="44"/>
      <c r="E4845" s="45" t="s">
        <v>74</v>
      </c>
      <c r="F4845" s="49" t="s">
        <v>78</v>
      </c>
      <c r="G4845" s="50" t="s">
        <v>67</v>
      </c>
      <c r="H4845" s="10">
        <v>294.50642000000005</v>
      </c>
      <c r="I4845" s="10">
        <v>295.51212999999996</v>
      </c>
      <c r="J4845" s="10">
        <v>590.0185899999999</v>
      </c>
      <c r="K4845" s="46">
        <v>285</v>
      </c>
      <c r="L4845" s="46">
        <v>257</v>
      </c>
      <c r="M4845" s="46"/>
      <c r="N4845" s="46">
        <v>542</v>
      </c>
      <c r="O4845" s="46">
        <v>241</v>
      </c>
      <c r="P4845" s="46">
        <v>206</v>
      </c>
      <c r="Q4845" s="46"/>
      <c r="R4845" s="47">
        <v>447</v>
      </c>
      <c r="S4845" s="130">
        <f>IFERROR(Table1[[#This Row],[Female Voters]]/Table1[[#This Row],[Female Population]],"0.0%")</f>
        <v>0.96772083949816767</v>
      </c>
      <c r="T4845" s="130">
        <f>IFERROR(Table1[[#This Row],[Male Voters]]/Table1[[#This Row],[Male Population]],"0.0%")</f>
        <v>0.86967665252861204</v>
      </c>
      <c r="U4845" s="130">
        <f>IFERROR(Table1[[#This Row],[Total Voters]]/Table1[[#This Row],[Total Population]],"0.0%")</f>
        <v>0.91861512363534192</v>
      </c>
      <c r="V4845" s="130">
        <f>IFERROR(Table1[[#This Row],[Female Ballots]]/Table1[[#This Row],[Female Population]],"0.0%")</f>
        <v>0.81831832392652071</v>
      </c>
      <c r="W4845" s="130">
        <f>IFERROR(Table1[[#This Row],[Male Ballots]]/Table1[[#This Row],[Male Population]],"0.0%")</f>
        <v>0.6970949043614556</v>
      </c>
      <c r="X4845" s="130">
        <f>IFERROR(Table1[[#This Row],[Total Ballots]]/Table1[[#This Row],[Total Population]],"0.0%")</f>
        <v>0.7576032477213982</v>
      </c>
      <c r="Y4845" s="24">
        <f>Table1[[#This Row],[Female Ballots]]/Table1[[#This Row],[Female Voters]]</f>
        <v>0.84561403508771926</v>
      </c>
      <c r="Z4845" s="24">
        <f>Table1[[#This Row],[Male Ballots]]/Table1[[#This Row],[Male Voters]]</f>
        <v>0.80155642023346307</v>
      </c>
      <c r="AA4845" s="24">
        <f>Table1[[#This Row],[Total Ballots]]/Table1[[#This Row],[Total Voters]]</f>
        <v>0.82472324723247237</v>
      </c>
    </row>
    <row r="4846" spans="1:27" s="12" customFormat="1" x14ac:dyDescent="0.35">
      <c r="A4846" s="43" t="s">
        <v>56</v>
      </c>
      <c r="B4846" s="44">
        <v>2018</v>
      </c>
      <c r="C4846" s="17" t="s">
        <v>81</v>
      </c>
      <c r="D4846" s="44"/>
      <c r="E4846" s="45" t="s">
        <v>73</v>
      </c>
      <c r="F4846" s="49" t="s">
        <v>78</v>
      </c>
      <c r="G4846" s="50" t="s">
        <v>79</v>
      </c>
      <c r="H4846" s="10">
        <v>33310.9542</v>
      </c>
      <c r="I4846" s="10">
        <v>35175.981899999999</v>
      </c>
      <c r="J4846" s="10">
        <v>68486.935000000012</v>
      </c>
      <c r="K4846" s="46">
        <v>21019</v>
      </c>
      <c r="L4846" s="46">
        <v>19288</v>
      </c>
      <c r="M4846" s="46">
        <v>68</v>
      </c>
      <c r="N4846" s="46">
        <v>40375</v>
      </c>
      <c r="O4846" s="46">
        <v>7887</v>
      </c>
      <c r="P4846" s="46">
        <v>7287</v>
      </c>
      <c r="Q4846" s="46">
        <v>11</v>
      </c>
      <c r="R4846" s="47">
        <v>15185</v>
      </c>
      <c r="S4846" s="130">
        <f>IFERROR(Table1[[#This Row],[Female Voters]]/Table1[[#This Row],[Female Population]],"0.0%")</f>
        <v>0.63099363271917319</v>
      </c>
      <c r="T4846" s="130">
        <f>IFERROR(Table1[[#This Row],[Male Voters]]/Table1[[#This Row],[Male Population]],"0.0%")</f>
        <v>0.54832868787665601</v>
      </c>
      <c r="U4846" s="130">
        <f>IFERROR(Table1[[#This Row],[Total Voters]]/Table1[[#This Row],[Total Population]],"0.0%")</f>
        <v>0.58952849912176675</v>
      </c>
      <c r="V4846" s="130">
        <f>IFERROR(Table1[[#This Row],[Female Ballots]]/Table1[[#This Row],[Female Population]],"0.0%")</f>
        <v>0.2367689605241029</v>
      </c>
      <c r="W4846" s="130">
        <f>IFERROR(Table1[[#This Row],[Male Ballots]]/Table1[[#This Row],[Male Population]],"0.0%")</f>
        <v>0.20715839633747368</v>
      </c>
      <c r="X4846" s="130">
        <f>IFERROR(Table1[[#This Row],[Total Ballots]]/Table1[[#This Row],[Total Population]],"0.0%")</f>
        <v>0.22172112097000687</v>
      </c>
      <c r="Y4846" s="24">
        <f>Table1[[#This Row],[Female Ballots]]/Table1[[#This Row],[Female Voters]]</f>
        <v>0.37523193301298824</v>
      </c>
      <c r="Z4846" s="24">
        <f>Table1[[#This Row],[Male Ballots]]/Table1[[#This Row],[Male Voters]]</f>
        <v>0.37779966818747407</v>
      </c>
      <c r="AA4846" s="24">
        <f>Table1[[#This Row],[Total Ballots]]/Table1[[#This Row],[Total Voters]]</f>
        <v>0.37609907120743036</v>
      </c>
    </row>
    <row r="4847" spans="1:27" s="12" customFormat="1" x14ac:dyDescent="0.35">
      <c r="A4847" s="43" t="s">
        <v>56</v>
      </c>
      <c r="B4847" s="44">
        <v>2018</v>
      </c>
      <c r="C4847" s="17" t="s">
        <v>81</v>
      </c>
      <c r="D4847" s="44"/>
      <c r="E4847" s="45" t="s">
        <v>73</v>
      </c>
      <c r="F4847" s="49" t="s">
        <v>78</v>
      </c>
      <c r="G4847" s="50" t="s">
        <v>62</v>
      </c>
      <c r="H4847" s="10">
        <v>4059.0076000000004</v>
      </c>
      <c r="I4847" s="10">
        <v>4787.0123000000003</v>
      </c>
      <c r="J4847" s="10">
        <v>8846.02</v>
      </c>
      <c r="K4847" s="46">
        <v>1984</v>
      </c>
      <c r="L4847" s="46">
        <v>1771</v>
      </c>
      <c r="M4847" s="46">
        <v>12</v>
      </c>
      <c r="N4847" s="46">
        <v>3767</v>
      </c>
      <c r="O4847" s="46">
        <v>257</v>
      </c>
      <c r="P4847" s="46">
        <v>188</v>
      </c>
      <c r="Q4847" s="46"/>
      <c r="R4847" s="47">
        <v>445</v>
      </c>
      <c r="S4847" s="130">
        <f>IFERROR(Table1[[#This Row],[Female Voters]]/Table1[[#This Row],[Female Population]],"0.0%")</f>
        <v>0.48878942724817759</v>
      </c>
      <c r="T4847" s="130">
        <f>IFERROR(Table1[[#This Row],[Male Voters]]/Table1[[#This Row],[Male Population]],"0.0%")</f>
        <v>0.369959358575285</v>
      </c>
      <c r="U4847" s="130">
        <f>IFERROR(Table1[[#This Row],[Total Voters]]/Table1[[#This Row],[Total Population]],"0.0%")</f>
        <v>0.42584122577158989</v>
      </c>
      <c r="V4847" s="130">
        <f>IFERROR(Table1[[#This Row],[Female Ballots]]/Table1[[#This Row],[Female Population]],"0.0%")</f>
        <v>6.3315969154627838E-2</v>
      </c>
      <c r="W4847" s="130">
        <f>IFERROR(Table1[[#This Row],[Male Ballots]]/Table1[[#This Row],[Male Population]],"0.0%")</f>
        <v>3.9272930215784069E-2</v>
      </c>
      <c r="X4847" s="130">
        <f>IFERROR(Table1[[#This Row],[Total Ballots]]/Table1[[#This Row],[Total Population]],"0.0%")</f>
        <v>5.030510896425737E-2</v>
      </c>
      <c r="Y4847" s="24">
        <f>Table1[[#This Row],[Female Ballots]]/Table1[[#This Row],[Female Voters]]</f>
        <v>0.12953629032258066</v>
      </c>
      <c r="Z4847" s="24">
        <f>Table1[[#This Row],[Male Ballots]]/Table1[[#This Row],[Male Voters]]</f>
        <v>0.10615471485036702</v>
      </c>
      <c r="AA4847" s="24">
        <f>Table1[[#This Row],[Total Ballots]]/Table1[[#This Row],[Total Voters]]</f>
        <v>0.11813113883727104</v>
      </c>
    </row>
    <row r="4848" spans="1:27" s="12" customFormat="1" x14ac:dyDescent="0.35">
      <c r="A4848" s="43" t="s">
        <v>56</v>
      </c>
      <c r="B4848" s="44">
        <v>2018</v>
      </c>
      <c r="C4848" s="17" t="s">
        <v>81</v>
      </c>
      <c r="D4848" s="44"/>
      <c r="E4848" s="45" t="s">
        <v>73</v>
      </c>
      <c r="F4848" s="49" t="s">
        <v>78</v>
      </c>
      <c r="G4848" s="50" t="s">
        <v>63</v>
      </c>
      <c r="H4848" s="10">
        <v>6099.0060000000003</v>
      </c>
      <c r="I4848" s="10">
        <v>6923.0190000000002</v>
      </c>
      <c r="J4848" s="10">
        <v>13022.025000000001</v>
      </c>
      <c r="K4848" s="46">
        <v>3539</v>
      </c>
      <c r="L4848" s="46">
        <v>3133</v>
      </c>
      <c r="M4848" s="46">
        <v>17</v>
      </c>
      <c r="N4848" s="46">
        <v>6689</v>
      </c>
      <c r="O4848" s="46">
        <v>477</v>
      </c>
      <c r="P4848" s="46">
        <v>404</v>
      </c>
      <c r="Q4848" s="46">
        <v>1</v>
      </c>
      <c r="R4848" s="47">
        <v>882</v>
      </c>
      <c r="S4848" s="130">
        <f>IFERROR(Table1[[#This Row],[Female Voters]]/Table1[[#This Row],[Female Population]],"0.0%")</f>
        <v>0.58025848802247448</v>
      </c>
      <c r="T4848" s="130">
        <f>IFERROR(Table1[[#This Row],[Male Voters]]/Table1[[#This Row],[Male Population]],"0.0%")</f>
        <v>0.45254823076464185</v>
      </c>
      <c r="U4848" s="130">
        <f>IFERROR(Table1[[#This Row],[Total Voters]]/Table1[[#This Row],[Total Population]],"0.0%")</f>
        <v>0.51366818908733469</v>
      </c>
      <c r="V4848" s="130">
        <f>IFERROR(Table1[[#This Row],[Female Ballots]]/Table1[[#This Row],[Female Population]],"0.0%")</f>
        <v>7.8209465608002349E-2</v>
      </c>
      <c r="W4848" s="130">
        <f>IFERROR(Table1[[#This Row],[Male Ballots]]/Table1[[#This Row],[Male Population]],"0.0%")</f>
        <v>5.8356043801122026E-2</v>
      </c>
      <c r="X4848" s="130">
        <f>IFERROR(Table1[[#This Row],[Total Ballots]]/Table1[[#This Row],[Total Population]],"0.0%")</f>
        <v>6.7731401222160134E-2</v>
      </c>
      <c r="Y4848" s="24">
        <f>Table1[[#This Row],[Female Ballots]]/Table1[[#This Row],[Female Voters]]</f>
        <v>0.13478383724215881</v>
      </c>
      <c r="Z4848" s="24">
        <f>Table1[[#This Row],[Male Ballots]]/Table1[[#This Row],[Male Voters]]</f>
        <v>0.12894988828598788</v>
      </c>
      <c r="AA4848" s="24">
        <f>Table1[[#This Row],[Total Ballots]]/Table1[[#This Row],[Total Voters]]</f>
        <v>0.13185827477948872</v>
      </c>
    </row>
    <row r="4849" spans="1:27" s="12" customFormat="1" x14ac:dyDescent="0.35">
      <c r="A4849" s="43" t="s">
        <v>56</v>
      </c>
      <c r="B4849" s="44">
        <v>2018</v>
      </c>
      <c r="C4849" s="17" t="s">
        <v>81</v>
      </c>
      <c r="D4849" s="44"/>
      <c r="E4849" s="45" t="s">
        <v>73</v>
      </c>
      <c r="F4849" s="49" t="s">
        <v>78</v>
      </c>
      <c r="G4849" s="50" t="s">
        <v>64</v>
      </c>
      <c r="H4849" s="10">
        <v>5743.0020000000004</v>
      </c>
      <c r="I4849" s="10">
        <v>6066.0030000000006</v>
      </c>
      <c r="J4849" s="10">
        <v>11809.005000000001</v>
      </c>
      <c r="K4849" s="46">
        <v>3041</v>
      </c>
      <c r="L4849" s="46">
        <v>2692</v>
      </c>
      <c r="M4849" s="46">
        <v>6</v>
      </c>
      <c r="N4849" s="46">
        <v>5739</v>
      </c>
      <c r="O4849" s="46">
        <v>670</v>
      </c>
      <c r="P4849" s="46">
        <v>617</v>
      </c>
      <c r="Q4849" s="46">
        <v>1</v>
      </c>
      <c r="R4849" s="47">
        <v>1288</v>
      </c>
      <c r="S4849" s="130">
        <f>IFERROR(Table1[[#This Row],[Female Voters]]/Table1[[#This Row],[Female Population]],"0.0%")</f>
        <v>0.52951400678599791</v>
      </c>
      <c r="T4849" s="130">
        <f>IFERROR(Table1[[#This Row],[Male Voters]]/Table1[[#This Row],[Male Population]],"0.0%")</f>
        <v>0.44378481184397695</v>
      </c>
      <c r="U4849" s="130">
        <f>IFERROR(Table1[[#This Row],[Total Voters]]/Table1[[#This Row],[Total Population]],"0.0%")</f>
        <v>0.48598505970655442</v>
      </c>
      <c r="V4849" s="130">
        <f>IFERROR(Table1[[#This Row],[Female Ballots]]/Table1[[#This Row],[Female Population]],"0.0%")</f>
        <v>0.11666372395482362</v>
      </c>
      <c r="W4849" s="130">
        <f>IFERROR(Table1[[#This Row],[Male Ballots]]/Table1[[#This Row],[Male Population]],"0.0%")</f>
        <v>0.10171442381416559</v>
      </c>
      <c r="X4849" s="130">
        <f>IFERROR(Table1[[#This Row],[Total Ballots]]/Table1[[#This Row],[Total Population]],"0.0%")</f>
        <v>0.10906930770204601</v>
      </c>
      <c r="Y4849" s="24">
        <f>Table1[[#This Row],[Female Ballots]]/Table1[[#This Row],[Female Voters]]</f>
        <v>0.22032226241367972</v>
      </c>
      <c r="Z4849" s="24">
        <f>Table1[[#This Row],[Male Ballots]]/Table1[[#This Row],[Male Voters]]</f>
        <v>0.22919762258543833</v>
      </c>
      <c r="AA4849" s="24">
        <f>Table1[[#This Row],[Total Ballots]]/Table1[[#This Row],[Total Voters]]</f>
        <v>0.22442934309113086</v>
      </c>
    </row>
    <row r="4850" spans="1:27" s="12" customFormat="1" x14ac:dyDescent="0.35">
      <c r="A4850" s="43" t="s">
        <v>56</v>
      </c>
      <c r="B4850" s="44">
        <v>2018</v>
      </c>
      <c r="C4850" s="17" t="s">
        <v>81</v>
      </c>
      <c r="D4850" s="44"/>
      <c r="E4850" s="45" t="s">
        <v>73</v>
      </c>
      <c r="F4850" s="49" t="s">
        <v>78</v>
      </c>
      <c r="G4850" s="50" t="s">
        <v>65</v>
      </c>
      <c r="H4850" s="10">
        <v>5156.991</v>
      </c>
      <c r="I4850" s="10">
        <v>5444.9959999999992</v>
      </c>
      <c r="J4850" s="10">
        <v>10601.987000000001</v>
      </c>
      <c r="K4850" s="46">
        <v>3102</v>
      </c>
      <c r="L4850" s="46">
        <v>2895</v>
      </c>
      <c r="M4850" s="46">
        <v>12</v>
      </c>
      <c r="N4850" s="46">
        <v>6009</v>
      </c>
      <c r="O4850" s="46">
        <v>989</v>
      </c>
      <c r="P4850" s="46">
        <v>922</v>
      </c>
      <c r="Q4850" s="46">
        <v>1</v>
      </c>
      <c r="R4850" s="47">
        <v>1912</v>
      </c>
      <c r="S4850" s="130">
        <f>IFERROR(Table1[[#This Row],[Female Voters]]/Table1[[#This Row],[Female Population]],"0.0%")</f>
        <v>0.60151355703354925</v>
      </c>
      <c r="T4850" s="130">
        <f>IFERROR(Table1[[#This Row],[Male Voters]]/Table1[[#This Row],[Male Population]],"0.0%")</f>
        <v>0.53168083135414612</v>
      </c>
      <c r="U4850" s="130">
        <f>IFERROR(Table1[[#This Row],[Total Voters]]/Table1[[#This Row],[Total Population]],"0.0%")</f>
        <v>0.56678054783504261</v>
      </c>
      <c r="V4850" s="130">
        <f>IFERROR(Table1[[#This Row],[Female Ballots]]/Table1[[#This Row],[Female Population]],"0.0%")</f>
        <v>0.19177850029212773</v>
      </c>
      <c r="W4850" s="130">
        <f>IFERROR(Table1[[#This Row],[Male Ballots]]/Table1[[#This Row],[Male Population]],"0.0%")</f>
        <v>0.16932978463161408</v>
      </c>
      <c r="X4850" s="130">
        <f>IFERROR(Table1[[#This Row],[Total Ballots]]/Table1[[#This Row],[Total Population]],"0.0%")</f>
        <v>0.18034355258122839</v>
      </c>
      <c r="Y4850" s="24">
        <f>Table1[[#This Row],[Female Ballots]]/Table1[[#This Row],[Female Voters]]</f>
        <v>0.31882656350741456</v>
      </c>
      <c r="Z4850" s="24">
        <f>Table1[[#This Row],[Male Ballots]]/Table1[[#This Row],[Male Voters]]</f>
        <v>0.31848013816925735</v>
      </c>
      <c r="AA4850" s="24">
        <f>Table1[[#This Row],[Total Ballots]]/Table1[[#This Row],[Total Voters]]</f>
        <v>0.31818938259277751</v>
      </c>
    </row>
    <row r="4851" spans="1:27" s="12" customFormat="1" x14ac:dyDescent="0.35">
      <c r="A4851" s="43" t="s">
        <v>56</v>
      </c>
      <c r="B4851" s="44">
        <v>2018</v>
      </c>
      <c r="C4851" s="17" t="s">
        <v>81</v>
      </c>
      <c r="D4851" s="44"/>
      <c r="E4851" s="45" t="s">
        <v>73</v>
      </c>
      <c r="F4851" s="49" t="s">
        <v>78</v>
      </c>
      <c r="G4851" s="50" t="s">
        <v>66</v>
      </c>
      <c r="H4851" s="10">
        <v>5235.982</v>
      </c>
      <c r="I4851" s="10">
        <v>5416.9830000000002</v>
      </c>
      <c r="J4851" s="10">
        <v>10652.965</v>
      </c>
      <c r="K4851" s="46">
        <v>3775</v>
      </c>
      <c r="L4851" s="46">
        <v>3635</v>
      </c>
      <c r="M4851" s="46">
        <v>12</v>
      </c>
      <c r="N4851" s="46">
        <v>7422</v>
      </c>
      <c r="O4851" s="46">
        <v>1879</v>
      </c>
      <c r="P4851" s="46">
        <v>1744</v>
      </c>
      <c r="Q4851" s="46">
        <v>3</v>
      </c>
      <c r="R4851" s="47">
        <v>3626</v>
      </c>
      <c r="S4851" s="130">
        <f>IFERROR(Table1[[#This Row],[Female Voters]]/Table1[[#This Row],[Female Population]],"0.0%")</f>
        <v>0.72097268478004695</v>
      </c>
      <c r="T4851" s="130">
        <f>IFERROR(Table1[[#This Row],[Male Voters]]/Table1[[#This Row],[Male Population]],"0.0%")</f>
        <v>0.67103773447322979</v>
      </c>
      <c r="U4851" s="130">
        <f>IFERROR(Table1[[#This Row],[Total Voters]]/Table1[[#This Row],[Total Population]],"0.0%")</f>
        <v>0.69670744248197569</v>
      </c>
      <c r="V4851" s="130">
        <f>IFERROR(Table1[[#This Row],[Female Ballots]]/Table1[[#This Row],[Female Population]],"0.0%")</f>
        <v>0.35886296018588298</v>
      </c>
      <c r="W4851" s="130">
        <f>IFERROR(Table1[[#This Row],[Male Ballots]]/Table1[[#This Row],[Male Population]],"0.0%")</f>
        <v>0.32195042886418507</v>
      </c>
      <c r="X4851" s="130">
        <f>IFERROR(Table1[[#This Row],[Total Ballots]]/Table1[[#This Row],[Total Population]],"0.0%")</f>
        <v>0.34037472196707674</v>
      </c>
      <c r="Y4851" s="24">
        <f>Table1[[#This Row],[Female Ballots]]/Table1[[#This Row],[Female Voters]]</f>
        <v>0.49774834437086091</v>
      </c>
      <c r="Z4851" s="24">
        <f>Table1[[#This Row],[Male Ballots]]/Table1[[#This Row],[Male Voters]]</f>
        <v>0.47977991746905091</v>
      </c>
      <c r="AA4851" s="24">
        <f>Table1[[#This Row],[Total Ballots]]/Table1[[#This Row],[Total Voters]]</f>
        <v>0.48854756130423066</v>
      </c>
    </row>
    <row r="4852" spans="1:27" s="12" customFormat="1" x14ac:dyDescent="0.35">
      <c r="A4852" s="43" t="s">
        <v>56</v>
      </c>
      <c r="B4852" s="44">
        <v>2018</v>
      </c>
      <c r="C4852" s="17" t="s">
        <v>81</v>
      </c>
      <c r="D4852" s="44"/>
      <c r="E4852" s="45" t="s">
        <v>73</v>
      </c>
      <c r="F4852" s="49" t="s">
        <v>78</v>
      </c>
      <c r="G4852" s="50" t="s">
        <v>67</v>
      </c>
      <c r="H4852" s="10">
        <v>7016.9655999999995</v>
      </c>
      <c r="I4852" s="10">
        <v>6537.9686000000002</v>
      </c>
      <c r="J4852" s="10">
        <v>13554.932999999999</v>
      </c>
      <c r="K4852" s="46">
        <v>5578</v>
      </c>
      <c r="L4852" s="46">
        <v>5162</v>
      </c>
      <c r="M4852" s="46">
        <v>9</v>
      </c>
      <c r="N4852" s="46">
        <v>10749</v>
      </c>
      <c r="O4852" s="46">
        <v>3615</v>
      </c>
      <c r="P4852" s="46">
        <v>3412</v>
      </c>
      <c r="Q4852" s="46">
        <v>5</v>
      </c>
      <c r="R4852" s="47">
        <v>7032</v>
      </c>
      <c r="S4852" s="130">
        <f>IFERROR(Table1[[#This Row],[Female Voters]]/Table1[[#This Row],[Female Population]],"0.0%")</f>
        <v>0.79493050386337938</v>
      </c>
      <c r="T4852" s="130">
        <f>IFERROR(Table1[[#This Row],[Male Voters]]/Table1[[#This Row],[Male Population]],"0.0%")</f>
        <v>0.78954187696771749</v>
      </c>
      <c r="U4852" s="130">
        <f>IFERROR(Table1[[#This Row],[Total Voters]]/Table1[[#This Row],[Total Population]],"0.0%")</f>
        <v>0.7929954356838208</v>
      </c>
      <c r="V4852" s="130">
        <f>IFERROR(Table1[[#This Row],[Female Ballots]]/Table1[[#This Row],[Female Population]],"0.0%")</f>
        <v>0.51517995185839305</v>
      </c>
      <c r="W4852" s="130">
        <f>IFERROR(Table1[[#This Row],[Male Ballots]]/Table1[[#This Row],[Male Population]],"0.0%")</f>
        <v>0.5218746385536327</v>
      </c>
      <c r="X4852" s="130">
        <f>IFERROR(Table1[[#This Row],[Total Ballots]]/Table1[[#This Row],[Total Population]],"0.0%")</f>
        <v>0.51877792387465138</v>
      </c>
      <c r="Y4852" s="24">
        <f>Table1[[#This Row],[Female Ballots]]/Table1[[#This Row],[Female Voters]]</f>
        <v>0.64808174973108645</v>
      </c>
      <c r="Z4852" s="24">
        <f>Table1[[#This Row],[Male Ballots]]/Table1[[#This Row],[Male Voters]]</f>
        <v>0.66098411468423091</v>
      </c>
      <c r="AA4852" s="24">
        <f>Table1[[#This Row],[Total Ballots]]/Table1[[#This Row],[Total Voters]]</f>
        <v>0.65420039073402181</v>
      </c>
    </row>
    <row r="4853" spans="1:27" s="12" customFormat="1" x14ac:dyDescent="0.35">
      <c r="A4853" s="43" t="s">
        <v>54</v>
      </c>
      <c r="B4853" s="44">
        <v>2018</v>
      </c>
      <c r="C4853" s="17" t="s">
        <v>81</v>
      </c>
      <c r="D4853" s="44"/>
      <c r="E4853" s="45" t="s">
        <v>73</v>
      </c>
      <c r="F4853" s="49" t="s">
        <v>78</v>
      </c>
      <c r="G4853" s="50" t="s">
        <v>79</v>
      </c>
      <c r="H4853" s="10">
        <v>28911.9938</v>
      </c>
      <c r="I4853" s="10">
        <v>30417.992799999996</v>
      </c>
      <c r="J4853" s="10">
        <v>59329.986100000002</v>
      </c>
      <c r="K4853" s="46">
        <v>21784</v>
      </c>
      <c r="L4853" s="46">
        <v>19763</v>
      </c>
      <c r="M4853" s="46">
        <v>324</v>
      </c>
      <c r="N4853" s="46">
        <v>41871</v>
      </c>
      <c r="O4853" s="46">
        <v>8971</v>
      </c>
      <c r="P4853" s="46">
        <v>7941</v>
      </c>
      <c r="Q4853" s="46">
        <v>100</v>
      </c>
      <c r="R4853" s="47">
        <v>17012</v>
      </c>
      <c r="S4853" s="130">
        <f>IFERROR(Table1[[#This Row],[Female Voters]]/Table1[[#This Row],[Female Population]],"0.0%")</f>
        <v>0.75345893301900191</v>
      </c>
      <c r="T4853" s="130">
        <f>IFERROR(Table1[[#This Row],[Male Voters]]/Table1[[#This Row],[Male Population]],"0.0%")</f>
        <v>0.64971413892898289</v>
      </c>
      <c r="U4853" s="130">
        <f>IFERROR(Table1[[#This Row],[Total Voters]]/Table1[[#This Row],[Total Population]],"0.0%")</f>
        <v>0.70573082436639911</v>
      </c>
      <c r="V4853" s="130">
        <f>IFERROR(Table1[[#This Row],[Female Ballots]]/Table1[[#This Row],[Female Population]],"0.0%")</f>
        <v>0.31028645281461009</v>
      </c>
      <c r="W4853" s="130">
        <f>IFERROR(Table1[[#This Row],[Male Ballots]]/Table1[[#This Row],[Male Population]],"0.0%")</f>
        <v>0.26106259055988734</v>
      </c>
      <c r="X4853" s="130">
        <f>IFERROR(Table1[[#This Row],[Total Ballots]]/Table1[[#This Row],[Total Population]],"0.0%")</f>
        <v>0.2867352770204003</v>
      </c>
      <c r="Y4853" s="24">
        <f>Table1[[#This Row],[Female Ballots]]/Table1[[#This Row],[Female Voters]]</f>
        <v>0.41181601175174443</v>
      </c>
      <c r="Z4853" s="24">
        <f>Table1[[#This Row],[Male Ballots]]/Table1[[#This Row],[Male Voters]]</f>
        <v>0.40181146587056621</v>
      </c>
      <c r="AA4853" s="24">
        <f>Table1[[#This Row],[Total Ballots]]/Table1[[#This Row],[Total Voters]]</f>
        <v>0.40629552673688235</v>
      </c>
    </row>
    <row r="4854" spans="1:27" s="12" customFormat="1" x14ac:dyDescent="0.35">
      <c r="A4854" s="43" t="s">
        <v>54</v>
      </c>
      <c r="B4854" s="44">
        <v>2018</v>
      </c>
      <c r="C4854" s="17" t="s">
        <v>81</v>
      </c>
      <c r="D4854" s="44"/>
      <c r="E4854" s="45" t="s">
        <v>73</v>
      </c>
      <c r="F4854" s="49" t="s">
        <v>78</v>
      </c>
      <c r="G4854" s="50" t="s">
        <v>62</v>
      </c>
      <c r="H4854" s="10">
        <v>2470.0002000000004</v>
      </c>
      <c r="I4854" s="10">
        <v>2870.0009</v>
      </c>
      <c r="J4854" s="10">
        <v>5340.0011000000004</v>
      </c>
      <c r="K4854" s="46">
        <v>1421</v>
      </c>
      <c r="L4854" s="46">
        <v>1434</v>
      </c>
      <c r="M4854" s="46">
        <v>72</v>
      </c>
      <c r="N4854" s="46">
        <v>2927</v>
      </c>
      <c r="O4854" s="46">
        <v>194</v>
      </c>
      <c r="P4854" s="46">
        <v>157</v>
      </c>
      <c r="Q4854" s="46">
        <v>10</v>
      </c>
      <c r="R4854" s="47">
        <v>361</v>
      </c>
      <c r="S4854" s="130">
        <f>IFERROR(Table1[[#This Row],[Female Voters]]/Table1[[#This Row],[Female Population]],"0.0%")</f>
        <v>0.575303597141409</v>
      </c>
      <c r="T4854" s="130">
        <f>IFERROR(Table1[[#This Row],[Male Voters]]/Table1[[#This Row],[Male Population]],"0.0%")</f>
        <v>0.49965141125913931</v>
      </c>
      <c r="U4854" s="130">
        <f>IFERROR(Table1[[#This Row],[Total Voters]]/Table1[[#This Row],[Total Population]],"0.0%")</f>
        <v>0.54812722791386692</v>
      </c>
      <c r="V4854" s="130">
        <f>IFERROR(Table1[[#This Row],[Female Ballots]]/Table1[[#This Row],[Female Population]],"0.0%")</f>
        <v>7.8542503761740573E-2</v>
      </c>
      <c r="W4854" s="130">
        <f>IFERROR(Table1[[#This Row],[Male Ballots]]/Table1[[#This Row],[Male Population]],"0.0%")</f>
        <v>5.4703815598106609E-2</v>
      </c>
      <c r="X4854" s="130">
        <f>IFERROR(Table1[[#This Row],[Total Ballots]]/Table1[[#This Row],[Total Population]],"0.0%")</f>
        <v>6.7602982328973674E-2</v>
      </c>
      <c r="Y4854" s="24">
        <f>Table1[[#This Row],[Female Ballots]]/Table1[[#This Row],[Female Voters]]</f>
        <v>0.13652357494722026</v>
      </c>
      <c r="Z4854" s="24">
        <f>Table1[[#This Row],[Male Ballots]]/Table1[[#This Row],[Male Voters]]</f>
        <v>0.10948396094839609</v>
      </c>
      <c r="AA4854" s="24">
        <f>Table1[[#This Row],[Total Ballots]]/Table1[[#This Row],[Total Voters]]</f>
        <v>0.12333447215579091</v>
      </c>
    </row>
    <row r="4855" spans="1:27" s="12" customFormat="1" x14ac:dyDescent="0.35">
      <c r="A4855" s="43" t="s">
        <v>54</v>
      </c>
      <c r="B4855" s="44">
        <v>2018</v>
      </c>
      <c r="C4855" s="17" t="s">
        <v>81</v>
      </c>
      <c r="D4855" s="44"/>
      <c r="E4855" s="45" t="s">
        <v>73</v>
      </c>
      <c r="F4855" s="49" t="s">
        <v>78</v>
      </c>
      <c r="G4855" s="50" t="s">
        <v>63</v>
      </c>
      <c r="H4855" s="10">
        <v>3920</v>
      </c>
      <c r="I4855" s="10">
        <v>4595</v>
      </c>
      <c r="J4855" s="10">
        <v>8515.0010000000002</v>
      </c>
      <c r="K4855" s="46">
        <v>2688</v>
      </c>
      <c r="L4855" s="46">
        <v>2522</v>
      </c>
      <c r="M4855" s="46">
        <v>38</v>
      </c>
      <c r="N4855" s="46">
        <v>5248</v>
      </c>
      <c r="O4855" s="46">
        <v>390</v>
      </c>
      <c r="P4855" s="46">
        <v>364</v>
      </c>
      <c r="Q4855" s="46">
        <v>6</v>
      </c>
      <c r="R4855" s="47">
        <v>760</v>
      </c>
      <c r="S4855" s="130">
        <f>IFERROR(Table1[[#This Row],[Female Voters]]/Table1[[#This Row],[Female Population]],"0.0%")</f>
        <v>0.68571428571428572</v>
      </c>
      <c r="T4855" s="130">
        <f>IFERROR(Table1[[#This Row],[Male Voters]]/Table1[[#This Row],[Male Population]],"0.0%")</f>
        <v>0.54885745375408057</v>
      </c>
      <c r="U4855" s="130">
        <f>IFERROR(Table1[[#This Row],[Total Voters]]/Table1[[#This Row],[Total Population]],"0.0%")</f>
        <v>0.61632406150040375</v>
      </c>
      <c r="V4855" s="130">
        <f>IFERROR(Table1[[#This Row],[Female Ballots]]/Table1[[#This Row],[Female Population]],"0.0%")</f>
        <v>9.9489795918367346E-2</v>
      </c>
      <c r="W4855" s="130">
        <f>IFERROR(Table1[[#This Row],[Male Ballots]]/Table1[[#This Row],[Male Population]],"0.0%")</f>
        <v>7.9216539717083784E-2</v>
      </c>
      <c r="X4855" s="130">
        <f>IFERROR(Table1[[#This Row],[Total Ballots]]/Table1[[#This Row],[Total Population]],"0.0%")</f>
        <v>8.9254246711186522E-2</v>
      </c>
      <c r="Y4855" s="24">
        <f>Table1[[#This Row],[Female Ballots]]/Table1[[#This Row],[Female Voters]]</f>
        <v>0.14508928571428573</v>
      </c>
      <c r="Z4855" s="24">
        <f>Table1[[#This Row],[Male Ballots]]/Table1[[#This Row],[Male Voters]]</f>
        <v>0.14432989690721648</v>
      </c>
      <c r="AA4855" s="24">
        <f>Table1[[#This Row],[Total Ballots]]/Table1[[#This Row],[Total Voters]]</f>
        <v>0.1448170731707317</v>
      </c>
    </row>
    <row r="4856" spans="1:27" s="12" customFormat="1" x14ac:dyDescent="0.35">
      <c r="A4856" s="43" t="s">
        <v>54</v>
      </c>
      <c r="B4856" s="44">
        <v>2018</v>
      </c>
      <c r="C4856" s="17" t="s">
        <v>81</v>
      </c>
      <c r="D4856" s="44"/>
      <c r="E4856" s="45" t="s">
        <v>73</v>
      </c>
      <c r="F4856" s="49" t="s">
        <v>78</v>
      </c>
      <c r="G4856" s="50" t="s">
        <v>64</v>
      </c>
      <c r="H4856" s="10">
        <v>4146.9979999999996</v>
      </c>
      <c r="I4856" s="10">
        <v>4808.9989999999998</v>
      </c>
      <c r="J4856" s="10">
        <v>8955.9969999999994</v>
      </c>
      <c r="K4856" s="46">
        <v>2770</v>
      </c>
      <c r="L4856" s="46">
        <v>2482</v>
      </c>
      <c r="M4856" s="46">
        <v>44</v>
      </c>
      <c r="N4856" s="46">
        <v>5296</v>
      </c>
      <c r="O4856" s="46">
        <v>621</v>
      </c>
      <c r="P4856" s="46">
        <v>510</v>
      </c>
      <c r="Q4856" s="46">
        <v>13</v>
      </c>
      <c r="R4856" s="47">
        <v>1144</v>
      </c>
      <c r="S4856" s="130">
        <f>IFERROR(Table1[[#This Row],[Female Voters]]/Table1[[#This Row],[Female Population]],"0.0%")</f>
        <v>0.66795305905621372</v>
      </c>
      <c r="T4856" s="130">
        <f>IFERROR(Table1[[#This Row],[Male Voters]]/Table1[[#This Row],[Male Population]],"0.0%")</f>
        <v>0.51611572387517657</v>
      </c>
      <c r="U4856" s="130">
        <f>IFERROR(Table1[[#This Row],[Total Voters]]/Table1[[#This Row],[Total Population]],"0.0%")</f>
        <v>0.59133561567740589</v>
      </c>
      <c r="V4856" s="130">
        <f>IFERROR(Table1[[#This Row],[Female Ballots]]/Table1[[#This Row],[Female Population]],"0.0%")</f>
        <v>0.14974687713859522</v>
      </c>
      <c r="W4856" s="130">
        <f>IFERROR(Table1[[#This Row],[Male Ballots]]/Table1[[#This Row],[Male Population]],"0.0%")</f>
        <v>0.10605117613873491</v>
      </c>
      <c r="X4856" s="130">
        <f>IFERROR(Table1[[#This Row],[Total Ballots]]/Table1[[#This Row],[Total Population]],"0.0%")</f>
        <v>0.12773563903605595</v>
      </c>
      <c r="Y4856" s="24">
        <f>Table1[[#This Row],[Female Ballots]]/Table1[[#This Row],[Female Voters]]</f>
        <v>0.22418772563176895</v>
      </c>
      <c r="Z4856" s="24">
        <f>Table1[[#This Row],[Male Ballots]]/Table1[[#This Row],[Male Voters]]</f>
        <v>0.20547945205479451</v>
      </c>
      <c r="AA4856" s="24">
        <f>Table1[[#This Row],[Total Ballots]]/Table1[[#This Row],[Total Voters]]</f>
        <v>0.21601208459214502</v>
      </c>
    </row>
    <row r="4857" spans="1:27" s="12" customFormat="1" x14ac:dyDescent="0.35">
      <c r="A4857" s="43" t="s">
        <v>54</v>
      </c>
      <c r="B4857" s="44">
        <v>2018</v>
      </c>
      <c r="C4857" s="17" t="s">
        <v>81</v>
      </c>
      <c r="D4857" s="44"/>
      <c r="E4857" s="45" t="s">
        <v>73</v>
      </c>
      <c r="F4857" s="49" t="s">
        <v>78</v>
      </c>
      <c r="G4857" s="50" t="s">
        <v>65</v>
      </c>
      <c r="H4857" s="10">
        <v>4435.9989999999998</v>
      </c>
      <c r="I4857" s="10">
        <v>4841.9969999999994</v>
      </c>
      <c r="J4857" s="10">
        <v>9277.9969999999994</v>
      </c>
      <c r="K4857" s="46">
        <v>3185</v>
      </c>
      <c r="L4857" s="46">
        <v>2835</v>
      </c>
      <c r="M4857" s="46">
        <v>48</v>
      </c>
      <c r="N4857" s="46">
        <v>6068</v>
      </c>
      <c r="O4857" s="46">
        <v>978</v>
      </c>
      <c r="P4857" s="46">
        <v>875</v>
      </c>
      <c r="Q4857" s="46">
        <v>12</v>
      </c>
      <c r="R4857" s="47">
        <v>1865</v>
      </c>
      <c r="S4857" s="130">
        <f>IFERROR(Table1[[#This Row],[Female Voters]]/Table1[[#This Row],[Female Population]],"0.0%")</f>
        <v>0.7179893412960644</v>
      </c>
      <c r="T4857" s="130">
        <f>IFERROR(Table1[[#This Row],[Male Voters]]/Table1[[#This Row],[Male Population]],"0.0%")</f>
        <v>0.58550222150075693</v>
      </c>
      <c r="U4857" s="130">
        <f>IFERROR(Table1[[#This Row],[Total Voters]]/Table1[[#This Row],[Total Population]],"0.0%")</f>
        <v>0.65402047446232203</v>
      </c>
      <c r="V4857" s="130">
        <f>IFERROR(Table1[[#This Row],[Female Ballots]]/Table1[[#This Row],[Female Population]],"0.0%")</f>
        <v>0.22046894059263766</v>
      </c>
      <c r="W4857" s="130">
        <f>IFERROR(Table1[[#This Row],[Male Ballots]]/Table1[[#This Row],[Male Population]],"0.0%")</f>
        <v>0.18071056219159162</v>
      </c>
      <c r="X4857" s="130">
        <f>IFERROR(Table1[[#This Row],[Total Ballots]]/Table1[[#This Row],[Total Population]],"0.0%")</f>
        <v>0.20101321438237155</v>
      </c>
      <c r="Y4857" s="24">
        <f>Table1[[#This Row],[Female Ballots]]/Table1[[#This Row],[Female Voters]]</f>
        <v>0.30706436420722133</v>
      </c>
      <c r="Z4857" s="24">
        <f>Table1[[#This Row],[Male Ballots]]/Table1[[#This Row],[Male Voters]]</f>
        <v>0.30864197530864196</v>
      </c>
      <c r="AA4857" s="24">
        <f>Table1[[#This Row],[Total Ballots]]/Table1[[#This Row],[Total Voters]]</f>
        <v>0.30735003295978908</v>
      </c>
    </row>
    <row r="4858" spans="1:27" s="12" customFormat="1" x14ac:dyDescent="0.35">
      <c r="A4858" s="43" t="s">
        <v>54</v>
      </c>
      <c r="B4858" s="44">
        <v>2018</v>
      </c>
      <c r="C4858" s="17" t="s">
        <v>81</v>
      </c>
      <c r="D4858" s="44"/>
      <c r="E4858" s="45" t="s">
        <v>73</v>
      </c>
      <c r="F4858" s="49" t="s">
        <v>78</v>
      </c>
      <c r="G4858" s="50" t="s">
        <v>66</v>
      </c>
      <c r="H4858" s="10">
        <v>5689.9989999999998</v>
      </c>
      <c r="I4858" s="10">
        <v>5685.9979999999996</v>
      </c>
      <c r="J4858" s="10">
        <v>11375.995999999999</v>
      </c>
      <c r="K4858" s="46">
        <v>4763</v>
      </c>
      <c r="L4858" s="46">
        <v>4107</v>
      </c>
      <c r="M4858" s="46">
        <v>49</v>
      </c>
      <c r="N4858" s="46">
        <v>8919</v>
      </c>
      <c r="O4858" s="46">
        <v>2332</v>
      </c>
      <c r="P4858" s="46">
        <v>1888</v>
      </c>
      <c r="Q4858" s="46">
        <v>19</v>
      </c>
      <c r="R4858" s="47">
        <v>4239</v>
      </c>
      <c r="S4858" s="130">
        <f>IFERROR(Table1[[#This Row],[Female Voters]]/Table1[[#This Row],[Female Population]],"0.0%")</f>
        <v>0.83708274816920003</v>
      </c>
      <c r="T4858" s="130">
        <f>IFERROR(Table1[[#This Row],[Male Voters]]/Table1[[#This Row],[Male Population]],"0.0%")</f>
        <v>0.72230064097806579</v>
      </c>
      <c r="U4858" s="130">
        <f>IFERROR(Table1[[#This Row],[Total Voters]]/Table1[[#This Row],[Total Population]],"0.0%")</f>
        <v>0.78401926301661851</v>
      </c>
      <c r="V4858" s="130">
        <f>IFERROR(Table1[[#This Row],[Female Ballots]]/Table1[[#This Row],[Female Population]],"0.0%")</f>
        <v>0.40984189979646746</v>
      </c>
      <c r="W4858" s="130">
        <f>IFERROR(Table1[[#This Row],[Male Ballots]]/Table1[[#This Row],[Male Population]],"0.0%")</f>
        <v>0.3320437326921325</v>
      </c>
      <c r="X4858" s="130">
        <f>IFERROR(Table1[[#This Row],[Total Ballots]]/Table1[[#This Row],[Total Population]],"0.0%")</f>
        <v>0.37262671330053215</v>
      </c>
      <c r="Y4858" s="24">
        <f>Table1[[#This Row],[Female Ballots]]/Table1[[#This Row],[Female Voters]]</f>
        <v>0.48960739030023093</v>
      </c>
      <c r="Z4858" s="24">
        <f>Table1[[#This Row],[Male Ballots]]/Table1[[#This Row],[Male Voters]]</f>
        <v>0.45970294618943269</v>
      </c>
      <c r="AA4858" s="24">
        <f>Table1[[#This Row],[Total Ballots]]/Table1[[#This Row],[Total Voters]]</f>
        <v>0.47527749747729564</v>
      </c>
    </row>
    <row r="4859" spans="1:27" s="12" customFormat="1" x14ac:dyDescent="0.35">
      <c r="A4859" s="43" t="s">
        <v>54</v>
      </c>
      <c r="B4859" s="44">
        <v>2018</v>
      </c>
      <c r="C4859" s="17" t="s">
        <v>81</v>
      </c>
      <c r="D4859" s="44"/>
      <c r="E4859" s="45" t="s">
        <v>73</v>
      </c>
      <c r="F4859" s="49" t="s">
        <v>78</v>
      </c>
      <c r="G4859" s="50" t="s">
        <v>67</v>
      </c>
      <c r="H4859" s="10">
        <v>8248.9975999999988</v>
      </c>
      <c r="I4859" s="10">
        <v>7615.9978999999994</v>
      </c>
      <c r="J4859" s="10">
        <v>15864.993999999999</v>
      </c>
      <c r="K4859" s="46">
        <v>6957</v>
      </c>
      <c r="L4859" s="46">
        <v>6383</v>
      </c>
      <c r="M4859" s="46">
        <v>73</v>
      </c>
      <c r="N4859" s="46">
        <v>13413</v>
      </c>
      <c r="O4859" s="46">
        <v>4456</v>
      </c>
      <c r="P4859" s="46">
        <v>4147</v>
      </c>
      <c r="Q4859" s="46">
        <v>40</v>
      </c>
      <c r="R4859" s="47">
        <v>8643</v>
      </c>
      <c r="S4859" s="130">
        <f>IFERROR(Table1[[#This Row],[Female Voters]]/Table1[[#This Row],[Female Population]],"0.0%")</f>
        <v>0.84337519991519949</v>
      </c>
      <c r="T4859" s="130">
        <f>IFERROR(Table1[[#This Row],[Male Voters]]/Table1[[#This Row],[Male Population]],"0.0%")</f>
        <v>0.83810422269155305</v>
      </c>
      <c r="U4859" s="130">
        <f>IFERROR(Table1[[#This Row],[Total Voters]]/Table1[[#This Row],[Total Population]],"0.0%")</f>
        <v>0.84544626994501237</v>
      </c>
      <c r="V4859" s="130">
        <f>IFERROR(Table1[[#This Row],[Female Ballots]]/Table1[[#This Row],[Female Population]],"0.0%")</f>
        <v>0.54018684645998694</v>
      </c>
      <c r="W4859" s="130">
        <f>IFERROR(Table1[[#This Row],[Male Ballots]]/Table1[[#This Row],[Male Population]],"0.0%")</f>
        <v>0.54451170476294386</v>
      </c>
      <c r="X4859" s="130">
        <f>IFERROR(Table1[[#This Row],[Total Ballots]]/Table1[[#This Row],[Total Population]],"0.0%")</f>
        <v>0.54478432201108939</v>
      </c>
      <c r="Y4859" s="24">
        <f>Table1[[#This Row],[Female Ballots]]/Table1[[#This Row],[Female Voters]]</f>
        <v>0.64050596521489145</v>
      </c>
      <c r="Z4859" s="24">
        <f>Table1[[#This Row],[Male Ballots]]/Table1[[#This Row],[Male Voters]]</f>
        <v>0.64969450101832993</v>
      </c>
      <c r="AA4859" s="24">
        <f>Table1[[#This Row],[Total Ballots]]/Table1[[#This Row],[Total Voters]]</f>
        <v>0.64437486021024382</v>
      </c>
    </row>
    <row r="4860" spans="1:27" s="12" customFormat="1" x14ac:dyDescent="0.35">
      <c r="A4860" s="43" t="s">
        <v>30</v>
      </c>
      <c r="B4860" s="44">
        <v>2018</v>
      </c>
      <c r="C4860" s="17" t="s">
        <v>81</v>
      </c>
      <c r="D4860" s="44"/>
      <c r="E4860" s="45" t="s">
        <v>74</v>
      </c>
      <c r="F4860" s="49" t="s">
        <v>78</v>
      </c>
      <c r="G4860" s="50" t="s">
        <v>79</v>
      </c>
      <c r="H4860" s="10">
        <v>35252.984100000001</v>
      </c>
      <c r="I4860" s="10">
        <v>34107.014600000002</v>
      </c>
      <c r="J4860" s="10">
        <v>69360.000499999995</v>
      </c>
      <c r="K4860" s="46">
        <v>28904</v>
      </c>
      <c r="L4860" s="46">
        <v>26174</v>
      </c>
      <c r="M4860" s="46">
        <v>1</v>
      </c>
      <c r="N4860" s="46">
        <v>55079</v>
      </c>
      <c r="O4860" s="46">
        <v>14346</v>
      </c>
      <c r="P4860" s="46">
        <v>12421</v>
      </c>
      <c r="Q4860" s="46"/>
      <c r="R4860" s="47">
        <v>26767</v>
      </c>
      <c r="S4860" s="130">
        <f>IFERROR(Table1[[#This Row],[Female Voters]]/Table1[[#This Row],[Female Population]],"0.0%")</f>
        <v>0.81990222212138908</v>
      </c>
      <c r="T4860" s="130">
        <f>IFERROR(Table1[[#This Row],[Male Voters]]/Table1[[#This Row],[Male Population]],"0.0%")</f>
        <v>0.76740812137805803</v>
      </c>
      <c r="U4860" s="130">
        <f>IFERROR(Table1[[#This Row],[Total Voters]]/Table1[[#This Row],[Total Population]],"0.0%")</f>
        <v>0.79410322380260079</v>
      </c>
      <c r="V4860" s="130">
        <f>IFERROR(Table1[[#This Row],[Female Ballots]]/Table1[[#This Row],[Female Population]],"0.0%")</f>
        <v>0.40694427340691419</v>
      </c>
      <c r="W4860" s="130">
        <f>IFERROR(Table1[[#This Row],[Male Ballots]]/Table1[[#This Row],[Male Population]],"0.0%")</f>
        <v>0.36417728568949564</v>
      </c>
      <c r="X4860" s="130">
        <f>IFERROR(Table1[[#This Row],[Total Ballots]]/Table1[[#This Row],[Total Population]],"0.0%")</f>
        <v>0.3859140687289932</v>
      </c>
      <c r="Y4860" s="24">
        <f>Table1[[#This Row],[Female Ballots]]/Table1[[#This Row],[Female Voters]]</f>
        <v>0.49633268751729864</v>
      </c>
      <c r="Z4860" s="24">
        <f>Table1[[#This Row],[Male Ballots]]/Table1[[#This Row],[Male Voters]]</f>
        <v>0.47455490181095744</v>
      </c>
      <c r="AA4860" s="24">
        <f>Table1[[#This Row],[Total Ballots]]/Table1[[#This Row],[Total Voters]]</f>
        <v>0.48597469089852757</v>
      </c>
    </row>
    <row r="4861" spans="1:27" s="12" customFormat="1" x14ac:dyDescent="0.35">
      <c r="A4861" s="43" t="s">
        <v>30</v>
      </c>
      <c r="B4861" s="44">
        <v>2018</v>
      </c>
      <c r="C4861" s="17" t="s">
        <v>81</v>
      </c>
      <c r="D4861" s="44"/>
      <c r="E4861" s="45" t="s">
        <v>74</v>
      </c>
      <c r="F4861" s="49" t="s">
        <v>78</v>
      </c>
      <c r="G4861" s="50" t="s">
        <v>62</v>
      </c>
      <c r="H4861" s="10">
        <v>3064.0051000000003</v>
      </c>
      <c r="I4861" s="10">
        <v>3779.0262999999995</v>
      </c>
      <c r="J4861" s="10">
        <v>6843.0314999999991</v>
      </c>
      <c r="K4861" s="46">
        <v>1738</v>
      </c>
      <c r="L4861" s="46">
        <v>1628</v>
      </c>
      <c r="M4861" s="46"/>
      <c r="N4861" s="46">
        <v>3366</v>
      </c>
      <c r="O4861" s="46">
        <v>338</v>
      </c>
      <c r="P4861" s="46">
        <v>249</v>
      </c>
      <c r="Q4861" s="46"/>
      <c r="R4861" s="47">
        <v>587</v>
      </c>
      <c r="S4861" s="130">
        <f>IFERROR(Table1[[#This Row],[Female Voters]]/Table1[[#This Row],[Female Population]],"0.0%")</f>
        <v>0.56723143182757751</v>
      </c>
      <c r="T4861" s="130">
        <f>IFERROR(Table1[[#This Row],[Male Voters]]/Table1[[#This Row],[Male Population]],"0.0%")</f>
        <v>0.43079880126793513</v>
      </c>
      <c r="U4861" s="130">
        <f>IFERROR(Table1[[#This Row],[Total Voters]]/Table1[[#This Row],[Total Population]],"0.0%")</f>
        <v>0.49188725786225013</v>
      </c>
      <c r="V4861" s="130">
        <f>IFERROR(Table1[[#This Row],[Female Ballots]]/Table1[[#This Row],[Female Population]],"0.0%")</f>
        <v>0.11031313231169229</v>
      </c>
      <c r="W4861" s="130">
        <f>IFERROR(Table1[[#This Row],[Male Ballots]]/Table1[[#This Row],[Male Population]],"0.0%")</f>
        <v>6.5889988646017111E-2</v>
      </c>
      <c r="X4861" s="130">
        <f>IFERROR(Table1[[#This Row],[Total Ballots]]/Table1[[#This Row],[Total Population]],"0.0%")</f>
        <v>8.5780695295644929E-2</v>
      </c>
      <c r="Y4861" s="24">
        <f>Table1[[#This Row],[Female Ballots]]/Table1[[#This Row],[Female Voters]]</f>
        <v>0.19447640966628307</v>
      </c>
      <c r="Z4861" s="24">
        <f>Table1[[#This Row],[Male Ballots]]/Table1[[#This Row],[Male Voters]]</f>
        <v>0.15294840294840295</v>
      </c>
      <c r="AA4861" s="24">
        <f>Table1[[#This Row],[Total Ballots]]/Table1[[#This Row],[Total Voters]]</f>
        <v>0.17439096850861557</v>
      </c>
    </row>
    <row r="4862" spans="1:27" s="12" customFormat="1" x14ac:dyDescent="0.35">
      <c r="A4862" s="43" t="s">
        <v>30</v>
      </c>
      <c r="B4862" s="44">
        <v>2018</v>
      </c>
      <c r="C4862" s="17" t="s">
        <v>81</v>
      </c>
      <c r="D4862" s="44"/>
      <c r="E4862" s="45" t="s">
        <v>74</v>
      </c>
      <c r="F4862" s="49" t="s">
        <v>78</v>
      </c>
      <c r="G4862" s="50" t="s">
        <v>63</v>
      </c>
      <c r="H4862" s="10">
        <v>5061.9920000000002</v>
      </c>
      <c r="I4862" s="10">
        <v>5712.9989999999998</v>
      </c>
      <c r="J4862" s="10">
        <v>10774.991</v>
      </c>
      <c r="K4862" s="46">
        <v>3562</v>
      </c>
      <c r="L4862" s="46">
        <v>3306</v>
      </c>
      <c r="M4862" s="46"/>
      <c r="N4862" s="46">
        <v>6868</v>
      </c>
      <c r="O4862" s="46">
        <v>589</v>
      </c>
      <c r="P4862" s="46">
        <v>481</v>
      </c>
      <c r="Q4862" s="46"/>
      <c r="R4862" s="47">
        <v>1070</v>
      </c>
      <c r="S4862" s="130">
        <f>IFERROR(Table1[[#This Row],[Female Voters]]/Table1[[#This Row],[Female Population]],"0.0%")</f>
        <v>0.70367554907238095</v>
      </c>
      <c r="T4862" s="130">
        <f>IFERROR(Table1[[#This Row],[Male Voters]]/Table1[[#This Row],[Male Population]],"0.0%")</f>
        <v>0.57868030433752926</v>
      </c>
      <c r="U4862" s="130">
        <f>IFERROR(Table1[[#This Row],[Total Voters]]/Table1[[#This Row],[Total Population]],"0.0%")</f>
        <v>0.63740192451204836</v>
      </c>
      <c r="V4862" s="130">
        <f>IFERROR(Table1[[#This Row],[Female Ballots]]/Table1[[#This Row],[Female Population]],"0.0%")</f>
        <v>0.11635735497013823</v>
      </c>
      <c r="W4862" s="130">
        <f>IFERROR(Table1[[#This Row],[Male Ballots]]/Table1[[#This Row],[Male Population]],"0.0%")</f>
        <v>8.4193958374576994E-2</v>
      </c>
      <c r="X4862" s="130">
        <f>IFERROR(Table1[[#This Row],[Total Ballots]]/Table1[[#This Row],[Total Population]],"0.0%")</f>
        <v>9.930402726090444E-2</v>
      </c>
      <c r="Y4862" s="24">
        <f>Table1[[#This Row],[Female Ballots]]/Table1[[#This Row],[Female Voters]]</f>
        <v>0.16535654126895002</v>
      </c>
      <c r="Z4862" s="24">
        <f>Table1[[#This Row],[Male Ballots]]/Table1[[#This Row],[Male Voters]]</f>
        <v>0.14549304295220811</v>
      </c>
      <c r="AA4862" s="24">
        <f>Table1[[#This Row],[Total Ballots]]/Table1[[#This Row],[Total Voters]]</f>
        <v>0.15579499126383226</v>
      </c>
    </row>
    <row r="4863" spans="1:27" s="12" customFormat="1" x14ac:dyDescent="0.35">
      <c r="A4863" s="43" t="s">
        <v>30</v>
      </c>
      <c r="B4863" s="44">
        <v>2018</v>
      </c>
      <c r="C4863" s="17" t="s">
        <v>81</v>
      </c>
      <c r="D4863" s="44"/>
      <c r="E4863" s="45" t="s">
        <v>74</v>
      </c>
      <c r="F4863" s="49" t="s">
        <v>78</v>
      </c>
      <c r="G4863" s="50" t="s">
        <v>64</v>
      </c>
      <c r="H4863" s="10">
        <v>4441.9949999999999</v>
      </c>
      <c r="I4863" s="10">
        <v>4537.9960000000001</v>
      </c>
      <c r="J4863" s="10">
        <v>8979.9930000000004</v>
      </c>
      <c r="K4863" s="46">
        <v>3413</v>
      </c>
      <c r="L4863" s="46">
        <v>3143</v>
      </c>
      <c r="M4863" s="46"/>
      <c r="N4863" s="46">
        <v>6556</v>
      </c>
      <c r="O4863" s="46">
        <v>884</v>
      </c>
      <c r="P4863" s="46">
        <v>740</v>
      </c>
      <c r="Q4863" s="46"/>
      <c r="R4863" s="47">
        <v>1624</v>
      </c>
      <c r="S4863" s="130">
        <f>IFERROR(Table1[[#This Row],[Female Voters]]/Table1[[#This Row],[Female Population]],"0.0%")</f>
        <v>0.76834845604283664</v>
      </c>
      <c r="T4863" s="130">
        <f>IFERROR(Table1[[#This Row],[Male Voters]]/Table1[[#This Row],[Male Population]],"0.0%")</f>
        <v>0.6925964676919063</v>
      </c>
      <c r="U4863" s="130">
        <f>IFERROR(Table1[[#This Row],[Total Voters]]/Table1[[#This Row],[Total Population]],"0.0%")</f>
        <v>0.73006738423960904</v>
      </c>
      <c r="V4863" s="130">
        <f>IFERROR(Table1[[#This Row],[Female Ballots]]/Table1[[#This Row],[Female Population]],"0.0%")</f>
        <v>0.19900967920945431</v>
      </c>
      <c r="W4863" s="130">
        <f>IFERROR(Table1[[#This Row],[Male Ballots]]/Table1[[#This Row],[Male Population]],"0.0%")</f>
        <v>0.16306757432135241</v>
      </c>
      <c r="X4863" s="130">
        <f>IFERROR(Table1[[#This Row],[Total Ballots]]/Table1[[#This Row],[Total Population]],"0.0%")</f>
        <v>0.1808464661386707</v>
      </c>
      <c r="Y4863" s="24">
        <f>Table1[[#This Row],[Female Ballots]]/Table1[[#This Row],[Female Voters]]</f>
        <v>0.25900966891297977</v>
      </c>
      <c r="Z4863" s="24">
        <f>Table1[[#This Row],[Male Ballots]]/Table1[[#This Row],[Male Voters]]</f>
        <v>0.23544384346166083</v>
      </c>
      <c r="AA4863" s="24">
        <f>Table1[[#This Row],[Total Ballots]]/Table1[[#This Row],[Total Voters]]</f>
        <v>0.24771201952410007</v>
      </c>
    </row>
    <row r="4864" spans="1:27" s="12" customFormat="1" x14ac:dyDescent="0.35">
      <c r="A4864" s="43" t="s">
        <v>30</v>
      </c>
      <c r="B4864" s="44">
        <v>2018</v>
      </c>
      <c r="C4864" s="17" t="s">
        <v>81</v>
      </c>
      <c r="D4864" s="44"/>
      <c r="E4864" s="45" t="s">
        <v>74</v>
      </c>
      <c r="F4864" s="49" t="s">
        <v>78</v>
      </c>
      <c r="G4864" s="50" t="s">
        <v>65</v>
      </c>
      <c r="H4864" s="10">
        <v>4651.9979999999996</v>
      </c>
      <c r="I4864" s="10">
        <v>4435.9989999999998</v>
      </c>
      <c r="J4864" s="10">
        <v>9087.9969999999994</v>
      </c>
      <c r="K4864" s="46">
        <v>3849</v>
      </c>
      <c r="L4864" s="46">
        <v>3580</v>
      </c>
      <c r="M4864" s="46">
        <v>1</v>
      </c>
      <c r="N4864" s="46">
        <v>7430</v>
      </c>
      <c r="O4864" s="46">
        <v>1473</v>
      </c>
      <c r="P4864" s="46">
        <v>1310</v>
      </c>
      <c r="Q4864" s="46"/>
      <c r="R4864" s="47">
        <v>2783</v>
      </c>
      <c r="S4864" s="130">
        <f>IFERROR(Table1[[#This Row],[Female Voters]]/Table1[[#This Row],[Female Population]],"0.0%")</f>
        <v>0.8273864262194438</v>
      </c>
      <c r="T4864" s="130">
        <f>IFERROR(Table1[[#This Row],[Male Voters]]/Table1[[#This Row],[Male Population]],"0.0%")</f>
        <v>0.80703354531865312</v>
      </c>
      <c r="U4864" s="130">
        <f>IFERROR(Table1[[#This Row],[Total Voters]]/Table1[[#This Row],[Total Population]],"0.0%")</f>
        <v>0.81756188960009568</v>
      </c>
      <c r="V4864" s="130">
        <f>IFERROR(Table1[[#This Row],[Female Ballots]]/Table1[[#This Row],[Female Population]],"0.0%")</f>
        <v>0.31663814128896878</v>
      </c>
      <c r="W4864" s="130">
        <f>IFERROR(Table1[[#This Row],[Male Ballots]]/Table1[[#This Row],[Male Population]],"0.0%")</f>
        <v>0.29531115764453508</v>
      </c>
      <c r="X4864" s="130">
        <f>IFERROR(Table1[[#This Row],[Total Ballots]]/Table1[[#This Row],[Total Population]],"0.0%")</f>
        <v>0.30622809404536555</v>
      </c>
      <c r="Y4864" s="24">
        <f>Table1[[#This Row],[Female Ballots]]/Table1[[#This Row],[Female Voters]]</f>
        <v>0.38269680436477005</v>
      </c>
      <c r="Z4864" s="24">
        <f>Table1[[#This Row],[Male Ballots]]/Table1[[#This Row],[Male Voters]]</f>
        <v>0.36592178770949718</v>
      </c>
      <c r="AA4864" s="24">
        <f>Table1[[#This Row],[Total Ballots]]/Table1[[#This Row],[Total Voters]]</f>
        <v>0.37456258411843874</v>
      </c>
    </row>
    <row r="4865" spans="1:27" s="12" customFormat="1" x14ac:dyDescent="0.35">
      <c r="A4865" s="43" t="s">
        <v>30</v>
      </c>
      <c r="B4865" s="44">
        <v>2018</v>
      </c>
      <c r="C4865" s="17" t="s">
        <v>81</v>
      </c>
      <c r="D4865" s="44"/>
      <c r="E4865" s="45" t="s">
        <v>74</v>
      </c>
      <c r="F4865" s="49" t="s">
        <v>78</v>
      </c>
      <c r="G4865" s="50" t="s">
        <v>66</v>
      </c>
      <c r="H4865" s="10">
        <v>6842.9989999999998</v>
      </c>
      <c r="I4865" s="10">
        <v>5795</v>
      </c>
      <c r="J4865" s="10">
        <v>12637.998</v>
      </c>
      <c r="K4865" s="46">
        <v>6045</v>
      </c>
      <c r="L4865" s="46">
        <v>5093</v>
      </c>
      <c r="M4865" s="46"/>
      <c r="N4865" s="46">
        <v>11138</v>
      </c>
      <c r="O4865" s="46">
        <v>3486</v>
      </c>
      <c r="P4865" s="46">
        <v>2738</v>
      </c>
      <c r="Q4865" s="46"/>
      <c r="R4865" s="47">
        <v>6224</v>
      </c>
      <c r="S4865" s="130">
        <f>IFERROR(Table1[[#This Row],[Female Voters]]/Table1[[#This Row],[Female Population]],"0.0%")</f>
        <v>0.88338460958418963</v>
      </c>
      <c r="T4865" s="130">
        <f>IFERROR(Table1[[#This Row],[Male Voters]]/Table1[[#This Row],[Male Population]],"0.0%")</f>
        <v>0.87886108714408973</v>
      </c>
      <c r="U4865" s="130">
        <f>IFERROR(Table1[[#This Row],[Total Voters]]/Table1[[#This Row],[Total Population]],"0.0%")</f>
        <v>0.88131047338352164</v>
      </c>
      <c r="V4865" s="130">
        <f>IFERROR(Table1[[#This Row],[Female Ballots]]/Table1[[#This Row],[Female Population]],"0.0%")</f>
        <v>0.50942576493142844</v>
      </c>
      <c r="W4865" s="130">
        <f>IFERROR(Table1[[#This Row],[Male Ballots]]/Table1[[#This Row],[Male Population]],"0.0%")</f>
        <v>0.47247627264883518</v>
      </c>
      <c r="X4865" s="130">
        <f>IFERROR(Table1[[#This Row],[Total Ballots]]/Table1[[#This Row],[Total Population]],"0.0%")</f>
        <v>0.49248306575139511</v>
      </c>
      <c r="Y4865" s="24">
        <f>Table1[[#This Row],[Female Ballots]]/Table1[[#This Row],[Female Voters]]</f>
        <v>0.57667493796526059</v>
      </c>
      <c r="Z4865" s="24">
        <f>Table1[[#This Row],[Male Ballots]]/Table1[[#This Row],[Male Voters]]</f>
        <v>0.5376006283133713</v>
      </c>
      <c r="AA4865" s="24">
        <f>Table1[[#This Row],[Total Ballots]]/Table1[[#This Row],[Total Voters]]</f>
        <v>0.55880768540132875</v>
      </c>
    </row>
    <row r="4866" spans="1:27" s="12" customFormat="1" x14ac:dyDescent="0.35">
      <c r="A4866" s="43" t="s">
        <v>30</v>
      </c>
      <c r="B4866" s="44">
        <v>2018</v>
      </c>
      <c r="C4866" s="17" t="s">
        <v>81</v>
      </c>
      <c r="D4866" s="44"/>
      <c r="E4866" s="45" t="s">
        <v>74</v>
      </c>
      <c r="F4866" s="49" t="s">
        <v>78</v>
      </c>
      <c r="G4866" s="50" t="s">
        <v>67</v>
      </c>
      <c r="H4866" s="10">
        <v>11189.994999999999</v>
      </c>
      <c r="I4866" s="10">
        <v>9845.9943000000003</v>
      </c>
      <c r="J4866" s="10">
        <v>21035.989999999998</v>
      </c>
      <c r="K4866" s="46">
        <v>10297</v>
      </c>
      <c r="L4866" s="46">
        <v>9424</v>
      </c>
      <c r="M4866" s="46"/>
      <c r="N4866" s="46">
        <v>19721</v>
      </c>
      <c r="O4866" s="46">
        <v>7576</v>
      </c>
      <c r="P4866" s="46">
        <v>6903</v>
      </c>
      <c r="Q4866" s="46"/>
      <c r="R4866" s="47">
        <v>14479</v>
      </c>
      <c r="S4866" s="130">
        <f>IFERROR(Table1[[#This Row],[Female Voters]]/Table1[[#This Row],[Female Population]],"0.0%")</f>
        <v>0.92019701528016773</v>
      </c>
      <c r="T4866" s="130">
        <f>IFERROR(Table1[[#This Row],[Male Voters]]/Table1[[#This Row],[Male Population]],"0.0%")</f>
        <v>0.95714050941508266</v>
      </c>
      <c r="U4866" s="130">
        <f>IFERROR(Table1[[#This Row],[Total Voters]]/Table1[[#This Row],[Total Population]],"0.0%")</f>
        <v>0.93748856127047031</v>
      </c>
      <c r="V4866" s="130">
        <f>IFERROR(Table1[[#This Row],[Female Ballots]]/Table1[[#This Row],[Female Population]],"0.0%")</f>
        <v>0.67703336775396239</v>
      </c>
      <c r="W4866" s="130">
        <f>IFERROR(Table1[[#This Row],[Male Ballots]]/Table1[[#This Row],[Male Population]],"0.0%")</f>
        <v>0.70109729801488918</v>
      </c>
      <c r="X4866" s="130">
        <f>IFERROR(Table1[[#This Row],[Total Ballots]]/Table1[[#This Row],[Total Population]],"0.0%")</f>
        <v>0.68829658124005577</v>
      </c>
      <c r="Y4866" s="24">
        <f>Table1[[#This Row],[Female Ballots]]/Table1[[#This Row],[Female Voters]]</f>
        <v>0.7357482761969506</v>
      </c>
      <c r="Z4866" s="24">
        <f>Table1[[#This Row],[Male Ballots]]/Table1[[#This Row],[Male Voters]]</f>
        <v>0.73249151103565369</v>
      </c>
      <c r="AA4866" s="24">
        <f>Table1[[#This Row],[Total Ballots]]/Table1[[#This Row],[Total Voters]]</f>
        <v>0.73419197809441716</v>
      </c>
    </row>
    <row r="4867" spans="1:27" s="12" customFormat="1" x14ac:dyDescent="0.35">
      <c r="A4867" s="43" t="s">
        <v>24</v>
      </c>
      <c r="B4867" s="44">
        <v>2018</v>
      </c>
      <c r="C4867" s="17" t="s">
        <v>81</v>
      </c>
      <c r="D4867" s="44"/>
      <c r="E4867" s="45" t="s">
        <v>73</v>
      </c>
      <c r="F4867" s="49" t="s">
        <v>78</v>
      </c>
      <c r="G4867" s="50" t="s">
        <v>79</v>
      </c>
      <c r="H4867" s="10">
        <v>14448.000829999997</v>
      </c>
      <c r="I4867" s="10">
        <v>13782.9997</v>
      </c>
      <c r="J4867" s="10">
        <v>28231</v>
      </c>
      <c r="K4867" s="46">
        <v>12930</v>
      </c>
      <c r="L4867" s="46">
        <v>11753</v>
      </c>
      <c r="M4867" s="46"/>
      <c r="N4867" s="46">
        <v>24683</v>
      </c>
      <c r="O4867" s="46">
        <v>8181</v>
      </c>
      <c r="P4867" s="46">
        <v>6945</v>
      </c>
      <c r="Q4867" s="46"/>
      <c r="R4867" s="47">
        <v>15126</v>
      </c>
      <c r="S4867" s="130">
        <f>IFERROR(Table1[[#This Row],[Female Voters]]/Table1[[#This Row],[Female Population]],"0.0%")</f>
        <v>0.89493350340567512</v>
      </c>
      <c r="T4867" s="130">
        <f>IFERROR(Table1[[#This Row],[Male Voters]]/Table1[[#This Row],[Male Population]],"0.0%")</f>
        <v>0.85271713384714065</v>
      </c>
      <c r="U4867" s="130">
        <f>IFERROR(Table1[[#This Row],[Total Voters]]/Table1[[#This Row],[Total Population]],"0.0%")</f>
        <v>0.87432255322163577</v>
      </c>
      <c r="V4867" s="130">
        <f>IFERROR(Table1[[#This Row],[Female Ballots]]/Table1[[#This Row],[Female Population]],"0.0%")</f>
        <v>0.56623750899936798</v>
      </c>
      <c r="W4867" s="130">
        <f>IFERROR(Table1[[#This Row],[Male Ballots]]/Table1[[#This Row],[Male Population]],"0.0%")</f>
        <v>0.50388160423452666</v>
      </c>
      <c r="X4867" s="130">
        <f>IFERROR(Table1[[#This Row],[Total Ballots]]/Table1[[#This Row],[Total Population]],"0.0%")</f>
        <v>0.53579398533526978</v>
      </c>
      <c r="Y4867" s="24">
        <f>Table1[[#This Row],[Female Ballots]]/Table1[[#This Row],[Female Voters]]</f>
        <v>0.63271461716937361</v>
      </c>
      <c r="Z4867" s="24">
        <f>Table1[[#This Row],[Male Ballots]]/Table1[[#This Row],[Male Voters]]</f>
        <v>0.59091295839360158</v>
      </c>
      <c r="AA4867" s="24">
        <f>Table1[[#This Row],[Total Ballots]]/Table1[[#This Row],[Total Voters]]</f>
        <v>0.6128104363326986</v>
      </c>
    </row>
    <row r="4868" spans="1:27" s="12" customFormat="1" x14ac:dyDescent="0.35">
      <c r="A4868" s="43" t="s">
        <v>24</v>
      </c>
      <c r="B4868" s="44">
        <v>2018</v>
      </c>
      <c r="C4868" s="17" t="s">
        <v>81</v>
      </c>
      <c r="D4868" s="44"/>
      <c r="E4868" s="45" t="s">
        <v>73</v>
      </c>
      <c r="F4868" s="49" t="s">
        <v>78</v>
      </c>
      <c r="G4868" s="50" t="s">
        <v>62</v>
      </c>
      <c r="H4868" s="10">
        <v>626.00202999999999</v>
      </c>
      <c r="I4868" s="10">
        <v>712.00109999999995</v>
      </c>
      <c r="J4868" s="10">
        <v>1338.0030000000002</v>
      </c>
      <c r="K4868" s="46">
        <v>496</v>
      </c>
      <c r="L4868" s="46">
        <v>482</v>
      </c>
      <c r="M4868" s="46"/>
      <c r="N4868" s="46">
        <v>978</v>
      </c>
      <c r="O4868" s="46">
        <v>144</v>
      </c>
      <c r="P4868" s="46">
        <v>128</v>
      </c>
      <c r="Q4868" s="46"/>
      <c r="R4868" s="47">
        <v>272</v>
      </c>
      <c r="S4868" s="130">
        <f>IFERROR(Table1[[#This Row],[Female Voters]]/Table1[[#This Row],[Female Population]],"0.0%")</f>
        <v>0.79232969899474603</v>
      </c>
      <c r="T4868" s="130">
        <f>IFERROR(Table1[[#This Row],[Male Voters]]/Table1[[#This Row],[Male Population]],"0.0%")</f>
        <v>0.67696524626155774</v>
      </c>
      <c r="U4868" s="130">
        <f>IFERROR(Table1[[#This Row],[Total Voters]]/Table1[[#This Row],[Total Population]],"0.0%")</f>
        <v>0.73094006515680454</v>
      </c>
      <c r="V4868" s="130">
        <f>IFERROR(Table1[[#This Row],[Female Ballots]]/Table1[[#This Row],[Female Population]],"0.0%")</f>
        <v>0.23003120293395854</v>
      </c>
      <c r="W4868" s="130">
        <f>IFERROR(Table1[[#This Row],[Male Ballots]]/Table1[[#This Row],[Male Population]],"0.0%")</f>
        <v>0.17977500315659625</v>
      </c>
      <c r="X4868" s="130">
        <f>IFERROR(Table1[[#This Row],[Total Ballots]]/Table1[[#This Row],[Total Population]],"0.0%")</f>
        <v>0.20328803448123806</v>
      </c>
      <c r="Y4868" s="24">
        <f>Table1[[#This Row],[Female Ballots]]/Table1[[#This Row],[Female Voters]]</f>
        <v>0.29032258064516131</v>
      </c>
      <c r="Z4868" s="24">
        <f>Table1[[#This Row],[Male Ballots]]/Table1[[#This Row],[Male Voters]]</f>
        <v>0.26556016597510373</v>
      </c>
      <c r="AA4868" s="24">
        <f>Table1[[#This Row],[Total Ballots]]/Table1[[#This Row],[Total Voters]]</f>
        <v>0.27811860940695299</v>
      </c>
    </row>
    <row r="4869" spans="1:27" s="12" customFormat="1" x14ac:dyDescent="0.35">
      <c r="A4869" s="43" t="s">
        <v>24</v>
      </c>
      <c r="B4869" s="44">
        <v>2018</v>
      </c>
      <c r="C4869" s="17" t="s">
        <v>81</v>
      </c>
      <c r="D4869" s="44"/>
      <c r="E4869" s="45" t="s">
        <v>73</v>
      </c>
      <c r="F4869" s="49" t="s">
        <v>78</v>
      </c>
      <c r="G4869" s="50" t="s">
        <v>63</v>
      </c>
      <c r="H4869" s="10">
        <v>1284.0019</v>
      </c>
      <c r="I4869" s="10">
        <v>1343.0016000000001</v>
      </c>
      <c r="J4869" s="10">
        <v>2627.0039999999999</v>
      </c>
      <c r="K4869" s="46">
        <v>1124</v>
      </c>
      <c r="L4869" s="46">
        <v>1057</v>
      </c>
      <c r="M4869" s="46"/>
      <c r="N4869" s="46">
        <v>2181</v>
      </c>
      <c r="O4869" s="46">
        <v>360</v>
      </c>
      <c r="P4869" s="46">
        <v>240</v>
      </c>
      <c r="Q4869" s="46"/>
      <c r="R4869" s="47">
        <v>600</v>
      </c>
      <c r="S4869" s="130">
        <f>IFERROR(Table1[[#This Row],[Female Voters]]/Table1[[#This Row],[Female Population]],"0.0%")</f>
        <v>0.87538811274344686</v>
      </c>
      <c r="T4869" s="130">
        <f>IFERROR(Table1[[#This Row],[Male Voters]]/Table1[[#This Row],[Male Population]],"0.0%")</f>
        <v>0.78704299384304532</v>
      </c>
      <c r="U4869" s="130">
        <f>IFERROR(Table1[[#This Row],[Total Voters]]/Table1[[#This Row],[Total Population]],"0.0%")</f>
        <v>0.83022332664891263</v>
      </c>
      <c r="V4869" s="130">
        <f>IFERROR(Table1[[#This Row],[Female Ballots]]/Table1[[#This Row],[Female Population]],"0.0%")</f>
        <v>0.28037341689291895</v>
      </c>
      <c r="W4869" s="130">
        <f>IFERROR(Table1[[#This Row],[Male Ballots]]/Table1[[#This Row],[Male Population]],"0.0%")</f>
        <v>0.17870418024818435</v>
      </c>
      <c r="X4869" s="130">
        <f>IFERROR(Table1[[#This Row],[Total Ballots]]/Table1[[#This Row],[Total Population]],"0.0%")</f>
        <v>0.22839706372734872</v>
      </c>
      <c r="Y4869" s="24">
        <f>Table1[[#This Row],[Female Ballots]]/Table1[[#This Row],[Female Voters]]</f>
        <v>0.32028469750889682</v>
      </c>
      <c r="Z4869" s="24">
        <f>Table1[[#This Row],[Male Ballots]]/Table1[[#This Row],[Male Voters]]</f>
        <v>0.22705771050141912</v>
      </c>
      <c r="AA4869" s="24">
        <f>Table1[[#This Row],[Total Ballots]]/Table1[[#This Row],[Total Voters]]</f>
        <v>0.27510316368638238</v>
      </c>
    </row>
    <row r="4870" spans="1:27" s="12" customFormat="1" x14ac:dyDescent="0.35">
      <c r="A4870" s="43" t="s">
        <v>24</v>
      </c>
      <c r="B4870" s="44">
        <v>2018</v>
      </c>
      <c r="C4870" s="17" t="s">
        <v>81</v>
      </c>
      <c r="D4870" s="44"/>
      <c r="E4870" s="45" t="s">
        <v>73</v>
      </c>
      <c r="F4870" s="49" t="s">
        <v>78</v>
      </c>
      <c r="G4870" s="50" t="s">
        <v>64</v>
      </c>
      <c r="H4870" s="10">
        <v>1459.0005999999998</v>
      </c>
      <c r="I4870" s="10">
        <v>1588.0005999999998</v>
      </c>
      <c r="J4870" s="10">
        <v>3047.002</v>
      </c>
      <c r="K4870" s="46">
        <v>1169</v>
      </c>
      <c r="L4870" s="46">
        <v>1062</v>
      </c>
      <c r="M4870" s="46"/>
      <c r="N4870" s="46">
        <v>2231</v>
      </c>
      <c r="O4870" s="46">
        <v>444</v>
      </c>
      <c r="P4870" s="46">
        <v>368</v>
      </c>
      <c r="Q4870" s="46"/>
      <c r="R4870" s="47">
        <v>812</v>
      </c>
      <c r="S4870" s="130">
        <f>IFERROR(Table1[[#This Row],[Female Voters]]/Table1[[#This Row],[Female Population]],"0.0%")</f>
        <v>0.80123339222752898</v>
      </c>
      <c r="T4870" s="130">
        <f>IFERROR(Table1[[#This Row],[Male Voters]]/Table1[[#This Row],[Male Population]],"0.0%")</f>
        <v>0.66876549039087274</v>
      </c>
      <c r="U4870" s="130">
        <f>IFERROR(Table1[[#This Row],[Total Voters]]/Table1[[#This Row],[Total Population]],"0.0%")</f>
        <v>0.73219512163103273</v>
      </c>
      <c r="V4870" s="130">
        <f>IFERROR(Table1[[#This Row],[Female Ballots]]/Table1[[#This Row],[Female Population]],"0.0%")</f>
        <v>0.30431790089736771</v>
      </c>
      <c r="W4870" s="130">
        <f>IFERROR(Table1[[#This Row],[Male Ballots]]/Table1[[#This Row],[Male Population]],"0.0%")</f>
        <v>0.23173794770606512</v>
      </c>
      <c r="X4870" s="130">
        <f>IFERROR(Table1[[#This Row],[Total Ballots]]/Table1[[#This Row],[Total Population]],"0.0%")</f>
        <v>0.26649145619202086</v>
      </c>
      <c r="Y4870" s="24">
        <f>Table1[[#This Row],[Female Ballots]]/Table1[[#This Row],[Female Voters]]</f>
        <v>0.37981180496150557</v>
      </c>
      <c r="Z4870" s="24">
        <f>Table1[[#This Row],[Male Ballots]]/Table1[[#This Row],[Male Voters]]</f>
        <v>0.34651600753295669</v>
      </c>
      <c r="AA4870" s="24">
        <f>Table1[[#This Row],[Total Ballots]]/Table1[[#This Row],[Total Voters]]</f>
        <v>0.36396234872254596</v>
      </c>
    </row>
    <row r="4871" spans="1:27" s="12" customFormat="1" x14ac:dyDescent="0.35">
      <c r="A4871" s="43" t="s">
        <v>24</v>
      </c>
      <c r="B4871" s="44">
        <v>2018</v>
      </c>
      <c r="C4871" s="17" t="s">
        <v>81</v>
      </c>
      <c r="D4871" s="44"/>
      <c r="E4871" s="45" t="s">
        <v>73</v>
      </c>
      <c r="F4871" s="49" t="s">
        <v>78</v>
      </c>
      <c r="G4871" s="50" t="s">
        <v>65</v>
      </c>
      <c r="H4871" s="10">
        <v>1769.001</v>
      </c>
      <c r="I4871" s="10">
        <v>1692.0001</v>
      </c>
      <c r="J4871" s="10">
        <v>3461.0010000000002</v>
      </c>
      <c r="K4871" s="46">
        <v>1457</v>
      </c>
      <c r="L4871" s="46">
        <v>1266</v>
      </c>
      <c r="M4871" s="46"/>
      <c r="N4871" s="46">
        <v>2723</v>
      </c>
      <c r="O4871" s="46">
        <v>764</v>
      </c>
      <c r="P4871" s="46">
        <v>560</v>
      </c>
      <c r="Q4871" s="46"/>
      <c r="R4871" s="47">
        <v>1324</v>
      </c>
      <c r="S4871" s="130">
        <f>IFERROR(Table1[[#This Row],[Female Voters]]/Table1[[#This Row],[Female Population]],"0.0%")</f>
        <v>0.82362870343205008</v>
      </c>
      <c r="T4871" s="130">
        <f>IFERROR(Table1[[#This Row],[Male Voters]]/Table1[[#This Row],[Male Population]],"0.0%")</f>
        <v>0.74822690613316156</v>
      </c>
      <c r="U4871" s="130">
        <f>IFERROR(Table1[[#This Row],[Total Voters]]/Table1[[#This Row],[Total Population]],"0.0%")</f>
        <v>0.78676660307234814</v>
      </c>
      <c r="V4871" s="130">
        <f>IFERROR(Table1[[#This Row],[Female Ballots]]/Table1[[#This Row],[Female Population]],"0.0%")</f>
        <v>0.43188217530685397</v>
      </c>
      <c r="W4871" s="130">
        <f>IFERROR(Table1[[#This Row],[Male Ballots]]/Table1[[#This Row],[Male Population]],"0.0%")</f>
        <v>0.33096924757864965</v>
      </c>
      <c r="X4871" s="130">
        <f>IFERROR(Table1[[#This Row],[Total Ballots]]/Table1[[#This Row],[Total Population]],"0.0%")</f>
        <v>0.38254828588607742</v>
      </c>
      <c r="Y4871" s="24">
        <f>Table1[[#This Row],[Female Ballots]]/Table1[[#This Row],[Female Voters]]</f>
        <v>0.52436513383665062</v>
      </c>
      <c r="Z4871" s="24">
        <f>Table1[[#This Row],[Male Ballots]]/Table1[[#This Row],[Male Voters]]</f>
        <v>0.44233807266982622</v>
      </c>
      <c r="AA4871" s="24">
        <f>Table1[[#This Row],[Total Ballots]]/Table1[[#This Row],[Total Voters]]</f>
        <v>0.48622842453176646</v>
      </c>
    </row>
    <row r="4872" spans="1:27" s="12" customFormat="1" x14ac:dyDescent="0.35">
      <c r="A4872" s="43" t="s">
        <v>24</v>
      </c>
      <c r="B4872" s="44">
        <v>2018</v>
      </c>
      <c r="C4872" s="17" t="s">
        <v>81</v>
      </c>
      <c r="D4872" s="44"/>
      <c r="E4872" s="45" t="s">
        <v>73</v>
      </c>
      <c r="F4872" s="49" t="s">
        <v>78</v>
      </c>
      <c r="G4872" s="50" t="s">
        <v>66</v>
      </c>
      <c r="H4872" s="10">
        <v>3234.9989999999998</v>
      </c>
      <c r="I4872" s="10">
        <v>2686</v>
      </c>
      <c r="J4872" s="10">
        <v>5920.9979999999996</v>
      </c>
      <c r="K4872" s="46">
        <v>2973</v>
      </c>
      <c r="L4872" s="46">
        <v>2370</v>
      </c>
      <c r="M4872" s="46"/>
      <c r="N4872" s="46">
        <v>5343</v>
      </c>
      <c r="O4872" s="46">
        <v>1990</v>
      </c>
      <c r="P4872" s="46">
        <v>1419</v>
      </c>
      <c r="Q4872" s="46"/>
      <c r="R4872" s="47">
        <v>3409</v>
      </c>
      <c r="S4872" s="130">
        <f>IFERROR(Table1[[#This Row],[Female Voters]]/Table1[[#This Row],[Female Population]],"0.0%")</f>
        <v>0.91901110324918189</v>
      </c>
      <c r="T4872" s="130">
        <f>IFERROR(Table1[[#This Row],[Male Voters]]/Table1[[#This Row],[Male Population]],"0.0%")</f>
        <v>0.88235294117647056</v>
      </c>
      <c r="U4872" s="130">
        <f>IFERROR(Table1[[#This Row],[Total Voters]]/Table1[[#This Row],[Total Population]],"0.0%")</f>
        <v>0.90238165930810998</v>
      </c>
      <c r="V4872" s="130">
        <f>IFERROR(Table1[[#This Row],[Female Ballots]]/Table1[[#This Row],[Female Population]],"0.0%")</f>
        <v>0.61514702168377799</v>
      </c>
      <c r="W4872" s="130">
        <f>IFERROR(Table1[[#This Row],[Male Ballots]]/Table1[[#This Row],[Male Population]],"0.0%")</f>
        <v>0.52829486224869693</v>
      </c>
      <c r="X4872" s="130">
        <f>IFERROR(Table1[[#This Row],[Total Ballots]]/Table1[[#This Row],[Total Population]],"0.0%")</f>
        <v>0.5757475344528068</v>
      </c>
      <c r="Y4872" s="24">
        <f>Table1[[#This Row],[Female Ballots]]/Table1[[#This Row],[Female Voters]]</f>
        <v>0.6693575512949882</v>
      </c>
      <c r="Z4872" s="24">
        <f>Table1[[#This Row],[Male Ballots]]/Table1[[#This Row],[Male Voters]]</f>
        <v>0.59873417721518984</v>
      </c>
      <c r="AA4872" s="24">
        <f>Table1[[#This Row],[Total Ballots]]/Table1[[#This Row],[Total Voters]]</f>
        <v>0.63803106868800297</v>
      </c>
    </row>
    <row r="4873" spans="1:27" s="12" customFormat="1" x14ac:dyDescent="0.35">
      <c r="A4873" s="43" t="s">
        <v>24</v>
      </c>
      <c r="B4873" s="44">
        <v>2018</v>
      </c>
      <c r="C4873" s="17" t="s">
        <v>81</v>
      </c>
      <c r="D4873" s="44"/>
      <c r="E4873" s="45" t="s">
        <v>73</v>
      </c>
      <c r="F4873" s="49" t="s">
        <v>78</v>
      </c>
      <c r="G4873" s="50" t="s">
        <v>67</v>
      </c>
      <c r="H4873" s="10">
        <v>6074.9962999999998</v>
      </c>
      <c r="I4873" s="10">
        <v>5761.9962999999998</v>
      </c>
      <c r="J4873" s="10">
        <v>11836.992</v>
      </c>
      <c r="K4873" s="46">
        <v>5711</v>
      </c>
      <c r="L4873" s="46">
        <v>5516</v>
      </c>
      <c r="M4873" s="46"/>
      <c r="N4873" s="46">
        <v>11227</v>
      </c>
      <c r="O4873" s="46">
        <v>4479</v>
      </c>
      <c r="P4873" s="46">
        <v>4230</v>
      </c>
      <c r="Q4873" s="46"/>
      <c r="R4873" s="47">
        <v>8709</v>
      </c>
      <c r="S4873" s="130">
        <f>IFERROR(Table1[[#This Row],[Female Voters]]/Table1[[#This Row],[Female Population]],"0.0%")</f>
        <v>0.9400828770875137</v>
      </c>
      <c r="T4873" s="130">
        <f>IFERROR(Table1[[#This Row],[Male Voters]]/Table1[[#This Row],[Male Population]],"0.0%")</f>
        <v>0.95730710552521536</v>
      </c>
      <c r="U4873" s="130">
        <f>IFERROR(Table1[[#This Row],[Total Voters]]/Table1[[#This Row],[Total Population]],"0.0%")</f>
        <v>0.94846731331743739</v>
      </c>
      <c r="V4873" s="130">
        <f>IFERROR(Table1[[#This Row],[Female Ballots]]/Table1[[#This Row],[Female Population]],"0.0%")</f>
        <v>0.73728439966292658</v>
      </c>
      <c r="W4873" s="130">
        <f>IFERROR(Table1[[#This Row],[Male Ballots]]/Table1[[#This Row],[Male Population]],"0.0%")</f>
        <v>0.73412056859529751</v>
      </c>
      <c r="X4873" s="130">
        <f>IFERROR(Table1[[#This Row],[Total Ballots]]/Table1[[#This Row],[Total Population]],"0.0%")</f>
        <v>0.73574435126761928</v>
      </c>
      <c r="Y4873" s="24">
        <f>Table1[[#This Row],[Female Ballots]]/Table1[[#This Row],[Female Voters]]</f>
        <v>0.78427595867623878</v>
      </c>
      <c r="Z4873" s="24">
        <f>Table1[[#This Row],[Male Ballots]]/Table1[[#This Row],[Male Voters]]</f>
        <v>0.76686004350978976</v>
      </c>
      <c r="AA4873" s="24">
        <f>Table1[[#This Row],[Total Ballots]]/Table1[[#This Row],[Total Voters]]</f>
        <v>0.77571924824084793</v>
      </c>
    </row>
    <row r="4874" spans="1:27" s="12" customFormat="1" x14ac:dyDescent="0.35">
      <c r="A4874" s="43" t="s">
        <v>47</v>
      </c>
      <c r="B4874" s="44">
        <v>2018</v>
      </c>
      <c r="C4874" s="17" t="s">
        <v>81</v>
      </c>
      <c r="D4874" s="44" t="s">
        <v>70</v>
      </c>
      <c r="E4874" s="45" t="s">
        <v>73</v>
      </c>
      <c r="F4874" s="49" t="s">
        <v>78</v>
      </c>
      <c r="G4874" s="50" t="s">
        <v>79</v>
      </c>
      <c r="H4874" s="10">
        <v>875858.99</v>
      </c>
      <c r="I4874" s="10">
        <v>866638.91</v>
      </c>
      <c r="J4874" s="10">
        <v>1742497.88</v>
      </c>
      <c r="K4874" s="46">
        <v>641744</v>
      </c>
      <c r="L4874" s="46">
        <v>605458</v>
      </c>
      <c r="M4874" s="46">
        <v>3488</v>
      </c>
      <c r="N4874" s="46">
        <v>1250690</v>
      </c>
      <c r="O4874" s="46">
        <v>286248</v>
      </c>
      <c r="P4874" s="46">
        <v>259230</v>
      </c>
      <c r="Q4874" s="46">
        <v>761</v>
      </c>
      <c r="R4874" s="47">
        <v>546239</v>
      </c>
      <c r="S4874" s="130">
        <f>IFERROR(Table1[[#This Row],[Female Voters]]/Table1[[#This Row],[Female Population]],"0.0%")</f>
        <v>0.73270241822830406</v>
      </c>
      <c r="T4874" s="130">
        <f>IFERROR(Table1[[#This Row],[Male Voters]]/Table1[[#This Row],[Male Population]],"0.0%")</f>
        <v>0.69862775951289791</v>
      </c>
      <c r="U4874" s="130">
        <f>IFERROR(Table1[[#This Row],[Total Voters]]/Table1[[#This Row],[Total Population]],"0.0%")</f>
        <v>0.71775697081479384</v>
      </c>
      <c r="V4874" s="130">
        <f>IFERROR(Table1[[#This Row],[Female Ballots]]/Table1[[#This Row],[Female Population]],"0.0%")</f>
        <v>0.32681973156432409</v>
      </c>
      <c r="W4874" s="130">
        <f>IFERROR(Table1[[#This Row],[Male Ballots]]/Table1[[#This Row],[Male Population]],"0.0%")</f>
        <v>0.2991211183905878</v>
      </c>
      <c r="X4874" s="130">
        <f>IFERROR(Table1[[#This Row],[Total Ballots]]/Table1[[#This Row],[Total Population]],"0.0%")</f>
        <v>0.31348043878251375</v>
      </c>
      <c r="Y4874" s="24">
        <f>Table1[[#This Row],[Female Ballots]]/Table1[[#This Row],[Female Voters]]</f>
        <v>0.44604702186541673</v>
      </c>
      <c r="Z4874" s="24">
        <f>Table1[[#This Row],[Male Ballots]]/Table1[[#This Row],[Male Voters]]</f>
        <v>0.42815521473000606</v>
      </c>
      <c r="AA4874" s="24">
        <f>Table1[[#This Row],[Total Ballots]]/Table1[[#This Row],[Total Voters]]</f>
        <v>0.43675011393710672</v>
      </c>
    </row>
    <row r="4875" spans="1:27" s="12" customFormat="1" x14ac:dyDescent="0.35">
      <c r="A4875" s="43" t="s">
        <v>47</v>
      </c>
      <c r="B4875" s="44">
        <v>2018</v>
      </c>
      <c r="C4875" s="17" t="s">
        <v>81</v>
      </c>
      <c r="D4875" s="44" t="s">
        <v>70</v>
      </c>
      <c r="E4875" s="45" t="s">
        <v>73</v>
      </c>
      <c r="F4875" s="49" t="s">
        <v>78</v>
      </c>
      <c r="G4875" s="50" t="s">
        <v>62</v>
      </c>
      <c r="H4875" s="10">
        <v>93611.940000000017</v>
      </c>
      <c r="I4875" s="10">
        <v>97455.950000000012</v>
      </c>
      <c r="J4875" s="10">
        <v>191067.87</v>
      </c>
      <c r="K4875" s="46">
        <v>51049</v>
      </c>
      <c r="L4875" s="46">
        <v>48791</v>
      </c>
      <c r="M4875" s="46">
        <v>837</v>
      </c>
      <c r="N4875" s="46">
        <v>100677</v>
      </c>
      <c r="O4875" s="46">
        <v>13063</v>
      </c>
      <c r="P4875" s="46">
        <v>11492</v>
      </c>
      <c r="Q4875" s="46">
        <v>164</v>
      </c>
      <c r="R4875" s="47">
        <v>24719</v>
      </c>
      <c r="S4875" s="130">
        <f>IFERROR(Table1[[#This Row],[Female Voters]]/Table1[[#This Row],[Female Population]],"0.0%")</f>
        <v>0.54532573515728855</v>
      </c>
      <c r="T4875" s="130">
        <f>IFERROR(Table1[[#This Row],[Male Voters]]/Table1[[#This Row],[Male Population]],"0.0%")</f>
        <v>0.50064670243325315</v>
      </c>
      <c r="U4875" s="130">
        <f>IFERROR(Table1[[#This Row],[Total Voters]]/Table1[[#This Row],[Total Population]],"0.0%")</f>
        <v>0.52691747702007674</v>
      </c>
      <c r="V4875" s="130">
        <f>IFERROR(Table1[[#This Row],[Female Ballots]]/Table1[[#This Row],[Female Population]],"0.0%")</f>
        <v>0.13954416498579131</v>
      </c>
      <c r="W4875" s="130">
        <f>IFERROR(Table1[[#This Row],[Male Ballots]]/Table1[[#This Row],[Male Population]],"0.0%")</f>
        <v>0.11791994229187647</v>
      </c>
      <c r="X4875" s="130">
        <f>IFERROR(Table1[[#This Row],[Total Ballots]]/Table1[[#This Row],[Total Population]],"0.0%")</f>
        <v>0.12937287676886752</v>
      </c>
      <c r="Y4875" s="24">
        <f>Table1[[#This Row],[Female Ballots]]/Table1[[#This Row],[Female Voters]]</f>
        <v>0.25589139846030284</v>
      </c>
      <c r="Z4875" s="24">
        <f>Table1[[#This Row],[Male Ballots]]/Table1[[#This Row],[Male Voters]]</f>
        <v>0.23553524215531552</v>
      </c>
      <c r="AA4875" s="24">
        <f>Table1[[#This Row],[Total Ballots]]/Table1[[#This Row],[Total Voters]]</f>
        <v>0.24552777695004818</v>
      </c>
    </row>
    <row r="4876" spans="1:27" s="12" customFormat="1" x14ac:dyDescent="0.35">
      <c r="A4876" s="43" t="s">
        <v>47</v>
      </c>
      <c r="B4876" s="44">
        <v>2018</v>
      </c>
      <c r="C4876" s="17" t="s">
        <v>81</v>
      </c>
      <c r="D4876" s="44" t="s">
        <v>70</v>
      </c>
      <c r="E4876" s="45" t="s">
        <v>73</v>
      </c>
      <c r="F4876" s="49" t="s">
        <v>78</v>
      </c>
      <c r="G4876" s="50" t="s">
        <v>63</v>
      </c>
      <c r="H4876" s="10">
        <v>186878.91999999998</v>
      </c>
      <c r="I4876" s="10">
        <v>197748.90000000002</v>
      </c>
      <c r="J4876" s="10">
        <v>384627.8</v>
      </c>
      <c r="K4876" s="46">
        <v>122192</v>
      </c>
      <c r="L4876" s="46">
        <v>118547</v>
      </c>
      <c r="M4876" s="46">
        <v>786</v>
      </c>
      <c r="N4876" s="46">
        <v>241525</v>
      </c>
      <c r="O4876" s="46">
        <v>35007</v>
      </c>
      <c r="P4876" s="46">
        <v>32468</v>
      </c>
      <c r="Q4876" s="46">
        <v>156</v>
      </c>
      <c r="R4876" s="47">
        <v>67631</v>
      </c>
      <c r="S4876" s="130">
        <f>IFERROR(Table1[[#This Row],[Female Voters]]/Table1[[#This Row],[Female Population]],"0.0%")</f>
        <v>0.65385651843450299</v>
      </c>
      <c r="T4876" s="130">
        <f>IFERROR(Table1[[#This Row],[Male Voters]]/Table1[[#This Row],[Male Population]],"0.0%")</f>
        <v>0.59948247499733243</v>
      </c>
      <c r="U4876" s="130">
        <f>IFERROR(Table1[[#This Row],[Total Voters]]/Table1[[#This Row],[Total Population]],"0.0%")</f>
        <v>0.62794472994411743</v>
      </c>
      <c r="V4876" s="130">
        <f>IFERROR(Table1[[#This Row],[Female Ballots]]/Table1[[#This Row],[Female Population]],"0.0%")</f>
        <v>0.18732449866469691</v>
      </c>
      <c r="W4876" s="130">
        <f>IFERROR(Table1[[#This Row],[Male Ballots]]/Table1[[#This Row],[Male Population]],"0.0%")</f>
        <v>0.16418801823929233</v>
      </c>
      <c r="X4876" s="130">
        <f>IFERROR(Table1[[#This Row],[Total Ballots]]/Table1[[#This Row],[Total Population]],"0.0%")</f>
        <v>0.17583492404865173</v>
      </c>
      <c r="Y4876" s="24">
        <f>Table1[[#This Row],[Female Ballots]]/Table1[[#This Row],[Female Voters]]</f>
        <v>0.2864917506874427</v>
      </c>
      <c r="Z4876" s="24">
        <f>Table1[[#This Row],[Male Ballots]]/Table1[[#This Row],[Male Voters]]</f>
        <v>0.27388293250778173</v>
      </c>
      <c r="AA4876" s="24">
        <f>Table1[[#This Row],[Total Ballots]]/Table1[[#This Row],[Total Voters]]</f>
        <v>0.28001656143256393</v>
      </c>
    </row>
    <row r="4877" spans="1:27" s="12" customFormat="1" x14ac:dyDescent="0.35">
      <c r="A4877" s="43" t="s">
        <v>47</v>
      </c>
      <c r="B4877" s="44">
        <v>2018</v>
      </c>
      <c r="C4877" s="17" t="s">
        <v>81</v>
      </c>
      <c r="D4877" s="44" t="s">
        <v>70</v>
      </c>
      <c r="E4877" s="45" t="s">
        <v>73</v>
      </c>
      <c r="F4877" s="49" t="s">
        <v>78</v>
      </c>
      <c r="G4877" s="50" t="s">
        <v>64</v>
      </c>
      <c r="H4877" s="10">
        <v>165403.99</v>
      </c>
      <c r="I4877" s="10">
        <v>172393.97</v>
      </c>
      <c r="J4877" s="10">
        <v>337798</v>
      </c>
      <c r="K4877" s="46">
        <v>115712</v>
      </c>
      <c r="L4877" s="46">
        <v>111611</v>
      </c>
      <c r="M4877" s="46">
        <v>631</v>
      </c>
      <c r="N4877" s="46">
        <v>227954</v>
      </c>
      <c r="O4877" s="46">
        <v>40377</v>
      </c>
      <c r="P4877" s="46">
        <v>37891</v>
      </c>
      <c r="Q4877" s="46">
        <v>111</v>
      </c>
      <c r="R4877" s="47">
        <v>78379</v>
      </c>
      <c r="S4877" s="130">
        <f>IFERROR(Table1[[#This Row],[Female Voters]]/Table1[[#This Row],[Female Population]],"0.0%")</f>
        <v>0.69957199944209325</v>
      </c>
      <c r="T4877" s="130">
        <f>IFERROR(Table1[[#This Row],[Male Voters]]/Table1[[#This Row],[Male Population]],"0.0%")</f>
        <v>0.64741823626429629</v>
      </c>
      <c r="U4877" s="130">
        <f>IFERROR(Table1[[#This Row],[Total Voters]]/Table1[[#This Row],[Total Population]],"0.0%")</f>
        <v>0.67482341517711764</v>
      </c>
      <c r="V4877" s="130">
        <f>IFERROR(Table1[[#This Row],[Female Ballots]]/Table1[[#This Row],[Female Population]],"0.0%")</f>
        <v>0.24411140263303202</v>
      </c>
      <c r="W4877" s="130">
        <f>IFERROR(Table1[[#This Row],[Male Ballots]]/Table1[[#This Row],[Male Population]],"0.0%")</f>
        <v>0.21979307048848634</v>
      </c>
      <c r="X4877" s="130">
        <f>IFERROR(Table1[[#This Row],[Total Ballots]]/Table1[[#This Row],[Total Population]],"0.0%")</f>
        <v>0.23202920088336818</v>
      </c>
      <c r="Y4877" s="24">
        <f>Table1[[#This Row],[Female Ballots]]/Table1[[#This Row],[Female Voters]]</f>
        <v>0.34894392975663718</v>
      </c>
      <c r="Z4877" s="24">
        <f>Table1[[#This Row],[Male Ballots]]/Table1[[#This Row],[Male Voters]]</f>
        <v>0.33949162716936504</v>
      </c>
      <c r="AA4877" s="24">
        <f>Table1[[#This Row],[Total Ballots]]/Table1[[#This Row],[Total Voters]]</f>
        <v>0.34383691446519909</v>
      </c>
    </row>
    <row r="4878" spans="1:27" s="12" customFormat="1" x14ac:dyDescent="0.35">
      <c r="A4878" s="43" t="s">
        <v>47</v>
      </c>
      <c r="B4878" s="44">
        <v>2018</v>
      </c>
      <c r="C4878" s="17" t="s">
        <v>81</v>
      </c>
      <c r="D4878" s="44" t="s">
        <v>70</v>
      </c>
      <c r="E4878" s="45" t="s">
        <v>73</v>
      </c>
      <c r="F4878" s="49" t="s">
        <v>78</v>
      </c>
      <c r="G4878" s="50" t="s">
        <v>65</v>
      </c>
      <c r="H4878" s="10">
        <v>143922</v>
      </c>
      <c r="I4878" s="10">
        <v>146442</v>
      </c>
      <c r="J4878" s="10">
        <v>290364</v>
      </c>
      <c r="K4878" s="46">
        <v>111609</v>
      </c>
      <c r="L4878" s="46">
        <v>111318</v>
      </c>
      <c r="M4878" s="46">
        <v>468</v>
      </c>
      <c r="N4878" s="46">
        <v>223395</v>
      </c>
      <c r="O4878" s="46">
        <v>47457</v>
      </c>
      <c r="P4878" s="46">
        <v>45742</v>
      </c>
      <c r="Q4878" s="46">
        <v>86</v>
      </c>
      <c r="R4878" s="47">
        <v>93285</v>
      </c>
      <c r="S4878" s="130">
        <f>IFERROR(Table1[[#This Row],[Female Voters]]/Table1[[#This Row],[Female Population]],"0.0%")</f>
        <v>0.77548255304956848</v>
      </c>
      <c r="T4878" s="130">
        <f>IFERROR(Table1[[#This Row],[Male Voters]]/Table1[[#This Row],[Male Population]],"0.0%")</f>
        <v>0.76015077641660178</v>
      </c>
      <c r="U4878" s="130">
        <f>IFERROR(Table1[[#This Row],[Total Voters]]/Table1[[#This Row],[Total Population]],"0.0%")</f>
        <v>0.76936190436831009</v>
      </c>
      <c r="V4878" s="130">
        <f>IFERROR(Table1[[#This Row],[Female Ballots]]/Table1[[#This Row],[Female Population]],"0.0%")</f>
        <v>0.32974110976779086</v>
      </c>
      <c r="W4878" s="130">
        <f>IFERROR(Table1[[#This Row],[Male Ballots]]/Table1[[#This Row],[Male Population]],"0.0%")</f>
        <v>0.31235574493656193</v>
      </c>
      <c r="X4878" s="130">
        <f>IFERROR(Table1[[#This Row],[Total Ballots]]/Table1[[#This Row],[Total Population]],"0.0%")</f>
        <v>0.32126916559904123</v>
      </c>
      <c r="Y4878" s="24">
        <f>Table1[[#This Row],[Female Ballots]]/Table1[[#This Row],[Female Voters]]</f>
        <v>0.42520764454479476</v>
      </c>
      <c r="Z4878" s="24">
        <f>Table1[[#This Row],[Male Ballots]]/Table1[[#This Row],[Male Voters]]</f>
        <v>0.41091288021703587</v>
      </c>
      <c r="AA4878" s="24">
        <f>Table1[[#This Row],[Total Ballots]]/Table1[[#This Row],[Total Voters]]</f>
        <v>0.41757872826159942</v>
      </c>
    </row>
    <row r="4879" spans="1:27" s="12" customFormat="1" x14ac:dyDescent="0.35">
      <c r="A4879" s="43" t="s">
        <v>47</v>
      </c>
      <c r="B4879" s="44">
        <v>2018</v>
      </c>
      <c r="C4879" s="17" t="s">
        <v>81</v>
      </c>
      <c r="D4879" s="44" t="s">
        <v>70</v>
      </c>
      <c r="E4879" s="45" t="s">
        <v>73</v>
      </c>
      <c r="F4879" s="49" t="s">
        <v>78</v>
      </c>
      <c r="G4879" s="50" t="s">
        <v>66</v>
      </c>
      <c r="H4879" s="10">
        <v>127955.01999999999</v>
      </c>
      <c r="I4879" s="10">
        <v>125481.01999999999</v>
      </c>
      <c r="J4879" s="10">
        <v>253436</v>
      </c>
      <c r="K4879" s="46">
        <v>108129</v>
      </c>
      <c r="L4879" s="46">
        <v>104432</v>
      </c>
      <c r="M4879" s="46">
        <v>387</v>
      </c>
      <c r="N4879" s="46">
        <v>212948</v>
      </c>
      <c r="O4879" s="46">
        <v>60311</v>
      </c>
      <c r="P4879" s="46">
        <v>55582</v>
      </c>
      <c r="Q4879" s="46">
        <v>92</v>
      </c>
      <c r="R4879" s="47">
        <v>115985</v>
      </c>
      <c r="S4879" s="130">
        <f>IFERROR(Table1[[#This Row],[Female Voters]]/Table1[[#This Row],[Female Population]],"0.0%")</f>
        <v>0.84505477002778018</v>
      </c>
      <c r="T4879" s="130">
        <f>IFERROR(Table1[[#This Row],[Male Voters]]/Table1[[#This Row],[Male Population]],"0.0%")</f>
        <v>0.83225335592586036</v>
      </c>
      <c r="U4879" s="130">
        <f>IFERROR(Table1[[#This Row],[Total Voters]]/Table1[[#This Row],[Total Population]],"0.0%")</f>
        <v>0.84024369071481553</v>
      </c>
      <c r="V4879" s="130">
        <f>IFERROR(Table1[[#This Row],[Female Ballots]]/Table1[[#This Row],[Female Population]],"0.0%")</f>
        <v>0.47134532119177508</v>
      </c>
      <c r="W4879" s="130">
        <f>IFERROR(Table1[[#This Row],[Male Ballots]]/Table1[[#This Row],[Male Population]],"0.0%")</f>
        <v>0.4429514519406999</v>
      </c>
      <c r="X4879" s="130">
        <f>IFERROR(Table1[[#This Row],[Total Ballots]]/Table1[[#This Row],[Total Population]],"0.0%")</f>
        <v>0.45765005760823246</v>
      </c>
      <c r="Y4879" s="24">
        <f>Table1[[#This Row],[Female Ballots]]/Table1[[#This Row],[Female Voters]]</f>
        <v>0.55776896114825814</v>
      </c>
      <c r="Z4879" s="24">
        <f>Table1[[#This Row],[Male Ballots]]/Table1[[#This Row],[Male Voters]]</f>
        <v>0.53223149992339513</v>
      </c>
      <c r="AA4879" s="24">
        <f>Table1[[#This Row],[Total Ballots]]/Table1[[#This Row],[Total Voters]]</f>
        <v>0.54466348592144564</v>
      </c>
    </row>
    <row r="4880" spans="1:27" s="12" customFormat="1" x14ac:dyDescent="0.35">
      <c r="A4880" s="43" t="s">
        <v>47</v>
      </c>
      <c r="B4880" s="44">
        <v>2018</v>
      </c>
      <c r="C4880" s="17" t="s">
        <v>81</v>
      </c>
      <c r="D4880" s="44" t="s">
        <v>70</v>
      </c>
      <c r="E4880" s="45" t="s">
        <v>73</v>
      </c>
      <c r="F4880" s="49" t="s">
        <v>78</v>
      </c>
      <c r="G4880" s="50" t="s">
        <v>67</v>
      </c>
      <c r="H4880" s="10">
        <v>158087.12</v>
      </c>
      <c r="I4880" s="10">
        <v>127117.06999999998</v>
      </c>
      <c r="J4880" s="10">
        <v>285204.20999999996</v>
      </c>
      <c r="K4880" s="46">
        <v>133053</v>
      </c>
      <c r="L4880" s="46">
        <v>110759</v>
      </c>
      <c r="M4880" s="46">
        <v>379</v>
      </c>
      <c r="N4880" s="46">
        <v>244191</v>
      </c>
      <c r="O4880" s="46">
        <v>90033</v>
      </c>
      <c r="P4880" s="46">
        <v>76055</v>
      </c>
      <c r="Q4880" s="46">
        <v>152</v>
      </c>
      <c r="R4880" s="47">
        <v>166240</v>
      </c>
      <c r="S4880" s="130">
        <f>IFERROR(Table1[[#This Row],[Female Voters]]/Table1[[#This Row],[Female Population]],"0.0%")</f>
        <v>0.84164351909251056</v>
      </c>
      <c r="T4880" s="130">
        <f>IFERROR(Table1[[#This Row],[Male Voters]]/Table1[[#This Row],[Male Population]],"0.0%")</f>
        <v>0.87131492253558096</v>
      </c>
      <c r="U4880" s="130">
        <f>IFERROR(Table1[[#This Row],[Total Voters]]/Table1[[#This Row],[Total Population]],"0.0%")</f>
        <v>0.85619703860612728</v>
      </c>
      <c r="V4880" s="130">
        <f>IFERROR(Table1[[#This Row],[Female Ballots]]/Table1[[#This Row],[Female Population]],"0.0%")</f>
        <v>0.56951508763016245</v>
      </c>
      <c r="W4880" s="130">
        <f>IFERROR(Table1[[#This Row],[Male Ballots]]/Table1[[#This Row],[Male Population]],"0.0%")</f>
        <v>0.59830674196628364</v>
      </c>
      <c r="X4880" s="130">
        <f>IFERROR(Table1[[#This Row],[Total Ballots]]/Table1[[#This Row],[Total Population]],"0.0%")</f>
        <v>0.5828805963278032</v>
      </c>
      <c r="Y4880" s="24">
        <f>Table1[[#This Row],[Female Ballots]]/Table1[[#This Row],[Female Voters]]</f>
        <v>0.67667019909359427</v>
      </c>
      <c r="Z4880" s="24">
        <f>Table1[[#This Row],[Male Ballots]]/Table1[[#This Row],[Male Voters]]</f>
        <v>0.68667106059101291</v>
      </c>
      <c r="AA4880" s="24">
        <f>Table1[[#This Row],[Total Ballots]]/Table1[[#This Row],[Total Voters]]</f>
        <v>0.68077857087280036</v>
      </c>
    </row>
    <row r="4881" spans="1:27" s="12" customFormat="1" x14ac:dyDescent="0.35">
      <c r="A4881" s="43" t="s">
        <v>39</v>
      </c>
      <c r="B4881" s="44">
        <v>2018</v>
      </c>
      <c r="C4881" s="17" t="s">
        <v>81</v>
      </c>
      <c r="D4881" s="44" t="s">
        <v>70</v>
      </c>
      <c r="E4881" s="45" t="s">
        <v>74</v>
      </c>
      <c r="F4881" s="49" t="s">
        <v>78</v>
      </c>
      <c r="G4881" s="50" t="s">
        <v>79</v>
      </c>
      <c r="H4881" s="10">
        <v>105866.012</v>
      </c>
      <c r="I4881" s="10">
        <v>107660</v>
      </c>
      <c r="J4881" s="10">
        <v>213525.97099999999</v>
      </c>
      <c r="K4881" s="46">
        <v>85951</v>
      </c>
      <c r="L4881" s="46">
        <v>80552</v>
      </c>
      <c r="M4881" s="46">
        <v>36</v>
      </c>
      <c r="N4881" s="46">
        <v>166539</v>
      </c>
      <c r="O4881" s="46">
        <v>34674</v>
      </c>
      <c r="P4881" s="46">
        <v>31232</v>
      </c>
      <c r="Q4881" s="46">
        <v>11</v>
      </c>
      <c r="R4881" s="47">
        <v>65917</v>
      </c>
      <c r="S4881" s="130">
        <f>IFERROR(Table1[[#This Row],[Female Voters]]/Table1[[#This Row],[Female Population]],"0.0%")</f>
        <v>0.81188474351900586</v>
      </c>
      <c r="T4881" s="130">
        <f>IFERROR(Table1[[#This Row],[Male Voters]]/Table1[[#This Row],[Male Population]],"0.0%")</f>
        <v>0.74820731933865869</v>
      </c>
      <c r="U4881" s="130">
        <f>IFERROR(Table1[[#This Row],[Total Voters]]/Table1[[#This Row],[Total Population]],"0.0%")</f>
        <v>0.77994727863806323</v>
      </c>
      <c r="V4881" s="130">
        <f>IFERROR(Table1[[#This Row],[Female Ballots]]/Table1[[#This Row],[Female Population]],"0.0%")</f>
        <v>0.32752721430556958</v>
      </c>
      <c r="W4881" s="130">
        <f>IFERROR(Table1[[#This Row],[Male Ballots]]/Table1[[#This Row],[Male Population]],"0.0%")</f>
        <v>0.29009845810886126</v>
      </c>
      <c r="X4881" s="130">
        <f>IFERROR(Table1[[#This Row],[Total Ballots]]/Table1[[#This Row],[Total Population]],"0.0%")</f>
        <v>0.30870717829448485</v>
      </c>
      <c r="Y4881" s="24">
        <f>Table1[[#This Row],[Female Ballots]]/Table1[[#This Row],[Female Voters]]</f>
        <v>0.40341589975683823</v>
      </c>
      <c r="Z4881" s="24">
        <f>Table1[[#This Row],[Male Ballots]]/Table1[[#This Row],[Male Voters]]</f>
        <v>0.38772469957294664</v>
      </c>
      <c r="AA4881" s="24">
        <f>Table1[[#This Row],[Total Ballots]]/Table1[[#This Row],[Total Voters]]</f>
        <v>0.3958051867730682</v>
      </c>
    </row>
    <row r="4882" spans="1:27" s="12" customFormat="1" x14ac:dyDescent="0.35">
      <c r="A4882" s="43" t="s">
        <v>39</v>
      </c>
      <c r="B4882" s="44">
        <v>2018</v>
      </c>
      <c r="C4882" s="17" t="s">
        <v>81</v>
      </c>
      <c r="D4882" s="44" t="s">
        <v>70</v>
      </c>
      <c r="E4882" s="45" t="s">
        <v>74</v>
      </c>
      <c r="F4882" s="49" t="s">
        <v>78</v>
      </c>
      <c r="G4882" s="50" t="s">
        <v>62</v>
      </c>
      <c r="H4882" s="10">
        <v>10709.996999999999</v>
      </c>
      <c r="I4882" s="10">
        <v>15076.987999999999</v>
      </c>
      <c r="J4882" s="10">
        <v>25786.977999999999</v>
      </c>
      <c r="K4882" s="46">
        <v>6503</v>
      </c>
      <c r="L4882" s="46">
        <v>6507</v>
      </c>
      <c r="M4882" s="46">
        <v>7</v>
      </c>
      <c r="N4882" s="46">
        <v>13017</v>
      </c>
      <c r="O4882" s="46">
        <v>1094</v>
      </c>
      <c r="P4882" s="46">
        <v>975</v>
      </c>
      <c r="Q4882" s="46">
        <v>3</v>
      </c>
      <c r="R4882" s="47">
        <v>2072</v>
      </c>
      <c r="S4882" s="130">
        <f>IFERROR(Table1[[#This Row],[Female Voters]]/Table1[[#This Row],[Female Population]],"0.0%")</f>
        <v>0.60718971256481213</v>
      </c>
      <c r="T4882" s="130">
        <f>IFERROR(Table1[[#This Row],[Male Voters]]/Table1[[#This Row],[Male Population]],"0.0%")</f>
        <v>0.43158487623655339</v>
      </c>
      <c r="U4882" s="130">
        <f>IFERROR(Table1[[#This Row],[Total Voters]]/Table1[[#This Row],[Total Population]],"0.0%")</f>
        <v>0.50478966554359339</v>
      </c>
      <c r="V4882" s="130">
        <f>IFERROR(Table1[[#This Row],[Female Ballots]]/Table1[[#This Row],[Female Population]],"0.0%")</f>
        <v>0.10214755428969775</v>
      </c>
      <c r="W4882" s="130">
        <f>IFERROR(Table1[[#This Row],[Male Ballots]]/Table1[[#This Row],[Male Population]],"0.0%")</f>
        <v>6.4668088878229529E-2</v>
      </c>
      <c r="X4882" s="130">
        <f>IFERROR(Table1[[#This Row],[Total Ballots]]/Table1[[#This Row],[Total Population]],"0.0%")</f>
        <v>8.0350632788378701E-2</v>
      </c>
      <c r="Y4882" s="24">
        <f>Table1[[#This Row],[Female Ballots]]/Table1[[#This Row],[Female Voters]]</f>
        <v>0.168230047670306</v>
      </c>
      <c r="Z4882" s="24">
        <f>Table1[[#This Row],[Male Ballots]]/Table1[[#This Row],[Male Voters]]</f>
        <v>0.14983863531581373</v>
      </c>
      <c r="AA4882" s="24">
        <f>Table1[[#This Row],[Total Ballots]]/Table1[[#This Row],[Total Voters]]</f>
        <v>0.1591764615502804</v>
      </c>
    </row>
    <row r="4883" spans="1:27" s="12" customFormat="1" x14ac:dyDescent="0.35">
      <c r="A4883" s="43" t="s">
        <v>39</v>
      </c>
      <c r="B4883" s="44">
        <v>2018</v>
      </c>
      <c r="C4883" s="17" t="s">
        <v>81</v>
      </c>
      <c r="D4883" s="44" t="s">
        <v>70</v>
      </c>
      <c r="E4883" s="45" t="s">
        <v>74</v>
      </c>
      <c r="F4883" s="49" t="s">
        <v>78</v>
      </c>
      <c r="G4883" s="50" t="s">
        <v>63</v>
      </c>
      <c r="H4883" s="10">
        <v>17069.999</v>
      </c>
      <c r="I4883" s="10">
        <v>19679.999</v>
      </c>
      <c r="J4883" s="10">
        <v>36749.990000000005</v>
      </c>
      <c r="K4883" s="46">
        <v>13060</v>
      </c>
      <c r="L4883" s="46">
        <v>12751</v>
      </c>
      <c r="M4883" s="46">
        <v>12</v>
      </c>
      <c r="N4883" s="46">
        <v>25823</v>
      </c>
      <c r="O4883" s="46">
        <v>2111</v>
      </c>
      <c r="P4883" s="46">
        <v>1940</v>
      </c>
      <c r="Q4883" s="46">
        <v>1</v>
      </c>
      <c r="R4883" s="47">
        <v>4052</v>
      </c>
      <c r="S4883" s="130">
        <f>IFERROR(Table1[[#This Row],[Female Voters]]/Table1[[#This Row],[Female Population]],"0.0%")</f>
        <v>0.76508498916725187</v>
      </c>
      <c r="T4883" s="130">
        <f>IFERROR(Table1[[#This Row],[Male Voters]]/Table1[[#This Row],[Male Population]],"0.0%")</f>
        <v>0.64791669958926323</v>
      </c>
      <c r="U4883" s="130">
        <f>IFERROR(Table1[[#This Row],[Total Voters]]/Table1[[#This Row],[Total Population]],"0.0%")</f>
        <v>0.70266685786853267</v>
      </c>
      <c r="V4883" s="130">
        <f>IFERROR(Table1[[#This Row],[Female Ballots]]/Table1[[#This Row],[Female Population]],"0.0%")</f>
        <v>0.12366725973446162</v>
      </c>
      <c r="W4883" s="130">
        <f>IFERROR(Table1[[#This Row],[Male Ballots]]/Table1[[#This Row],[Male Population]],"0.0%")</f>
        <v>9.8577240781363859E-2</v>
      </c>
      <c r="X4883" s="130">
        <f>IFERROR(Table1[[#This Row],[Total Ballots]]/Table1[[#This Row],[Total Population]],"0.0%")</f>
        <v>0.11025853340368254</v>
      </c>
      <c r="Y4883" s="24">
        <f>Table1[[#This Row],[Female Ballots]]/Table1[[#This Row],[Female Voters]]</f>
        <v>0.16163859111791731</v>
      </c>
      <c r="Z4883" s="24">
        <f>Table1[[#This Row],[Male Ballots]]/Table1[[#This Row],[Male Voters]]</f>
        <v>0.1521449298094267</v>
      </c>
      <c r="AA4883" s="24">
        <f>Table1[[#This Row],[Total Ballots]]/Table1[[#This Row],[Total Voters]]</f>
        <v>0.15691437865468769</v>
      </c>
    </row>
    <row r="4884" spans="1:27" s="12" customFormat="1" x14ac:dyDescent="0.35">
      <c r="A4884" s="43" t="s">
        <v>39</v>
      </c>
      <c r="B4884" s="44">
        <v>2018</v>
      </c>
      <c r="C4884" s="17" t="s">
        <v>81</v>
      </c>
      <c r="D4884" s="44" t="s">
        <v>70</v>
      </c>
      <c r="E4884" s="45" t="s">
        <v>74</v>
      </c>
      <c r="F4884" s="49" t="s">
        <v>78</v>
      </c>
      <c r="G4884" s="50" t="s">
        <v>64</v>
      </c>
      <c r="H4884" s="10">
        <v>16280.002</v>
      </c>
      <c r="I4884" s="10">
        <v>16700.001</v>
      </c>
      <c r="J4884" s="10">
        <v>32980</v>
      </c>
      <c r="K4884" s="46">
        <v>12647</v>
      </c>
      <c r="L4884" s="46">
        <v>12236</v>
      </c>
      <c r="M4884" s="46">
        <v>3</v>
      </c>
      <c r="N4884" s="46">
        <v>24886</v>
      </c>
      <c r="O4884" s="46">
        <v>3005</v>
      </c>
      <c r="P4884" s="46">
        <v>2669</v>
      </c>
      <c r="Q4884" s="46">
        <v>1</v>
      </c>
      <c r="R4884" s="47">
        <v>5675</v>
      </c>
      <c r="S4884" s="130">
        <f>IFERROR(Table1[[#This Row],[Female Voters]]/Table1[[#This Row],[Female Population]],"0.0%")</f>
        <v>0.77684265640753603</v>
      </c>
      <c r="T4884" s="130">
        <f>IFERROR(Table1[[#This Row],[Male Voters]]/Table1[[#This Row],[Male Population]],"0.0%")</f>
        <v>0.73269456690451695</v>
      </c>
      <c r="U4884" s="130">
        <f>IFERROR(Table1[[#This Row],[Total Voters]]/Table1[[#This Row],[Total Population]],"0.0%")</f>
        <v>0.75457853244390538</v>
      </c>
      <c r="V4884" s="130">
        <f>IFERROR(Table1[[#This Row],[Female Ballots]]/Table1[[#This Row],[Female Population]],"0.0%")</f>
        <v>0.18458228690635295</v>
      </c>
      <c r="W4884" s="130">
        <f>IFERROR(Table1[[#This Row],[Male Ballots]]/Table1[[#This Row],[Male Population]],"0.0%")</f>
        <v>0.15982034971135631</v>
      </c>
      <c r="X4884" s="130">
        <f>IFERROR(Table1[[#This Row],[Total Ballots]]/Table1[[#This Row],[Total Population]],"0.0%")</f>
        <v>0.1720739842328684</v>
      </c>
      <c r="Y4884" s="24">
        <f>Table1[[#This Row],[Female Ballots]]/Table1[[#This Row],[Female Voters]]</f>
        <v>0.2376057563058433</v>
      </c>
      <c r="Z4884" s="24">
        <f>Table1[[#This Row],[Male Ballots]]/Table1[[#This Row],[Male Voters]]</f>
        <v>0.218126838836221</v>
      </c>
      <c r="AA4884" s="24">
        <f>Table1[[#This Row],[Total Ballots]]/Table1[[#This Row],[Total Voters]]</f>
        <v>0.2280398617696697</v>
      </c>
    </row>
    <row r="4885" spans="1:27" s="12" customFormat="1" x14ac:dyDescent="0.35">
      <c r="A4885" s="43" t="s">
        <v>39</v>
      </c>
      <c r="B4885" s="44">
        <v>2018</v>
      </c>
      <c r="C4885" s="17" t="s">
        <v>81</v>
      </c>
      <c r="D4885" s="44" t="s">
        <v>70</v>
      </c>
      <c r="E4885" s="45" t="s">
        <v>74</v>
      </c>
      <c r="F4885" s="49" t="s">
        <v>78</v>
      </c>
      <c r="G4885" s="50" t="s">
        <v>65</v>
      </c>
      <c r="H4885" s="10">
        <v>16507.004000000001</v>
      </c>
      <c r="I4885" s="10">
        <v>16059.003000000001</v>
      </c>
      <c r="J4885" s="10">
        <v>32566</v>
      </c>
      <c r="K4885" s="46">
        <v>13685</v>
      </c>
      <c r="L4885" s="46">
        <v>12963</v>
      </c>
      <c r="M4885" s="46">
        <v>3</v>
      </c>
      <c r="N4885" s="46">
        <v>26651</v>
      </c>
      <c r="O4885" s="46">
        <v>4759</v>
      </c>
      <c r="P4885" s="46">
        <v>4206</v>
      </c>
      <c r="Q4885" s="46">
        <v>1</v>
      </c>
      <c r="R4885" s="47">
        <v>8966</v>
      </c>
      <c r="S4885" s="130">
        <f>IFERROR(Table1[[#This Row],[Female Voters]]/Table1[[#This Row],[Female Population]],"0.0%")</f>
        <v>0.82904202361615709</v>
      </c>
      <c r="T4885" s="130">
        <f>IFERROR(Table1[[#This Row],[Male Voters]]/Table1[[#This Row],[Male Population]],"0.0%")</f>
        <v>0.80721075897426509</v>
      </c>
      <c r="U4885" s="130">
        <f>IFERROR(Table1[[#This Row],[Total Voters]]/Table1[[#This Row],[Total Population]],"0.0%")</f>
        <v>0.81836885094884237</v>
      </c>
      <c r="V4885" s="130">
        <f>IFERROR(Table1[[#This Row],[Female Ballots]]/Table1[[#This Row],[Female Population]],"0.0%")</f>
        <v>0.28830186265175678</v>
      </c>
      <c r="W4885" s="130">
        <f>IFERROR(Table1[[#This Row],[Male Ballots]]/Table1[[#This Row],[Male Population]],"0.0%")</f>
        <v>0.26190916086135607</v>
      </c>
      <c r="X4885" s="130">
        <f>IFERROR(Table1[[#This Row],[Total Ballots]]/Table1[[#This Row],[Total Population]],"0.0%")</f>
        <v>0.27531781612724926</v>
      </c>
      <c r="Y4885" s="24">
        <f>Table1[[#This Row],[Female Ballots]]/Table1[[#This Row],[Female Voters]]</f>
        <v>0.34775301424917793</v>
      </c>
      <c r="Z4885" s="24">
        <f>Table1[[#This Row],[Male Ballots]]/Table1[[#This Row],[Male Voters]]</f>
        <v>0.32446193010877111</v>
      </c>
      <c r="AA4885" s="24">
        <f>Table1[[#This Row],[Total Ballots]]/Table1[[#This Row],[Total Voters]]</f>
        <v>0.3364226483058797</v>
      </c>
    </row>
    <row r="4886" spans="1:27" s="12" customFormat="1" x14ac:dyDescent="0.35">
      <c r="A4886" s="43" t="s">
        <v>39</v>
      </c>
      <c r="B4886" s="44">
        <v>2018</v>
      </c>
      <c r="C4886" s="17" t="s">
        <v>81</v>
      </c>
      <c r="D4886" s="44" t="s">
        <v>70</v>
      </c>
      <c r="E4886" s="45" t="s">
        <v>74</v>
      </c>
      <c r="F4886" s="49" t="s">
        <v>78</v>
      </c>
      <c r="G4886" s="50" t="s">
        <v>66</v>
      </c>
      <c r="H4886" s="10">
        <v>19291.005000000001</v>
      </c>
      <c r="I4886" s="10">
        <v>17962.004000000001</v>
      </c>
      <c r="J4886" s="10">
        <v>37253</v>
      </c>
      <c r="K4886" s="46">
        <v>17272</v>
      </c>
      <c r="L4886" s="46">
        <v>15781</v>
      </c>
      <c r="M4886" s="46">
        <v>6</v>
      </c>
      <c r="N4886" s="46">
        <v>33059</v>
      </c>
      <c r="O4886" s="46">
        <v>8630</v>
      </c>
      <c r="P4886" s="46">
        <v>7655</v>
      </c>
      <c r="Q4886" s="46">
        <v>2</v>
      </c>
      <c r="R4886" s="47">
        <v>16287</v>
      </c>
      <c r="S4886" s="130">
        <f>IFERROR(Table1[[#This Row],[Female Voters]]/Table1[[#This Row],[Female Population]],"0.0%")</f>
        <v>0.89533956369821055</v>
      </c>
      <c r="T4886" s="130">
        <f>IFERROR(Table1[[#This Row],[Male Voters]]/Table1[[#This Row],[Male Population]],"0.0%")</f>
        <v>0.87857680022785867</v>
      </c>
      <c r="U4886" s="130">
        <f>IFERROR(Table1[[#This Row],[Total Voters]]/Table1[[#This Row],[Total Population]],"0.0%")</f>
        <v>0.88741846294258175</v>
      </c>
      <c r="V4886" s="130">
        <f>IFERROR(Table1[[#This Row],[Female Ballots]]/Table1[[#This Row],[Female Population]],"0.0%")</f>
        <v>0.4473587560627349</v>
      </c>
      <c r="W4886" s="130">
        <f>IFERROR(Table1[[#This Row],[Male Ballots]]/Table1[[#This Row],[Male Population]],"0.0%")</f>
        <v>0.4261773908969177</v>
      </c>
      <c r="X4886" s="130">
        <f>IFERROR(Table1[[#This Row],[Total Ballots]]/Table1[[#This Row],[Total Population]],"0.0%")</f>
        <v>0.43719968861568198</v>
      </c>
      <c r="Y4886" s="24">
        <f>Table1[[#This Row],[Female Ballots]]/Table1[[#This Row],[Female Voters]]</f>
        <v>0.49965261695229274</v>
      </c>
      <c r="Z4886" s="24">
        <f>Table1[[#This Row],[Male Ballots]]/Table1[[#This Row],[Male Voters]]</f>
        <v>0.48507699131867438</v>
      </c>
      <c r="AA4886" s="24">
        <f>Table1[[#This Row],[Total Ballots]]/Table1[[#This Row],[Total Voters]]</f>
        <v>0.49266462990411081</v>
      </c>
    </row>
    <row r="4887" spans="1:27" s="12" customFormat="1" x14ac:dyDescent="0.35">
      <c r="A4887" s="43" t="s">
        <v>39</v>
      </c>
      <c r="B4887" s="44">
        <v>2018</v>
      </c>
      <c r="C4887" s="17" t="s">
        <v>81</v>
      </c>
      <c r="D4887" s="44" t="s">
        <v>70</v>
      </c>
      <c r="E4887" s="45" t="s">
        <v>74</v>
      </c>
      <c r="F4887" s="49" t="s">
        <v>78</v>
      </c>
      <c r="G4887" s="50" t="s">
        <v>67</v>
      </c>
      <c r="H4887" s="10">
        <v>26008.005000000001</v>
      </c>
      <c r="I4887" s="10">
        <v>22182.005000000001</v>
      </c>
      <c r="J4887" s="10">
        <v>48190.002999999997</v>
      </c>
      <c r="K4887" s="46">
        <v>22784</v>
      </c>
      <c r="L4887" s="46">
        <v>20314</v>
      </c>
      <c r="M4887" s="46">
        <v>5</v>
      </c>
      <c r="N4887" s="46">
        <v>43103</v>
      </c>
      <c r="O4887" s="46">
        <v>15075</v>
      </c>
      <c r="P4887" s="46">
        <v>13787</v>
      </c>
      <c r="Q4887" s="46">
        <v>3</v>
      </c>
      <c r="R4887" s="47">
        <v>28865</v>
      </c>
      <c r="S4887" s="130">
        <f>IFERROR(Table1[[#This Row],[Female Voters]]/Table1[[#This Row],[Female Population]],"0.0%")</f>
        <v>0.87603797369309944</v>
      </c>
      <c r="T4887" s="130">
        <f>IFERROR(Table1[[#This Row],[Male Voters]]/Table1[[#This Row],[Male Population]],"0.0%")</f>
        <v>0.91578736908588732</v>
      </c>
      <c r="U4887" s="130">
        <f>IFERROR(Table1[[#This Row],[Total Voters]]/Table1[[#This Row],[Total Population]],"0.0%")</f>
        <v>0.89443862454210687</v>
      </c>
      <c r="V4887" s="130">
        <f>IFERROR(Table1[[#This Row],[Female Ballots]]/Table1[[#This Row],[Female Population]],"0.0%")</f>
        <v>0.5796292333841061</v>
      </c>
      <c r="W4887" s="130">
        <f>IFERROR(Table1[[#This Row],[Male Ballots]]/Table1[[#This Row],[Male Population]],"0.0%")</f>
        <v>0.62153984727710587</v>
      </c>
      <c r="X4887" s="130">
        <f>IFERROR(Table1[[#This Row],[Total Ballots]]/Table1[[#This Row],[Total Population]],"0.0%")</f>
        <v>0.59898315424466775</v>
      </c>
      <c r="Y4887" s="24">
        <f>Table1[[#This Row],[Female Ballots]]/Table1[[#This Row],[Female Voters]]</f>
        <v>0.6616485252808989</v>
      </c>
      <c r="Z4887" s="24">
        <f>Table1[[#This Row],[Male Ballots]]/Table1[[#This Row],[Male Voters]]</f>
        <v>0.67869449640641921</v>
      </c>
      <c r="AA4887" s="24">
        <f>Table1[[#This Row],[Total Ballots]]/Table1[[#This Row],[Total Voters]]</f>
        <v>0.66967496461963205</v>
      </c>
    </row>
    <row r="4888" spans="1:27" s="12" customFormat="1" x14ac:dyDescent="0.35">
      <c r="A4888" s="43" t="s">
        <v>50</v>
      </c>
      <c r="B4888" s="44">
        <v>2018</v>
      </c>
      <c r="C4888" s="17" t="s">
        <v>81</v>
      </c>
      <c r="D4888" s="44"/>
      <c r="E4888" s="45" t="s">
        <v>74</v>
      </c>
      <c r="F4888" s="49" t="s">
        <v>78</v>
      </c>
      <c r="G4888" s="50" t="s">
        <v>79</v>
      </c>
      <c r="H4888" s="10">
        <v>18133.0517</v>
      </c>
      <c r="I4888" s="10">
        <v>18303.063900000001</v>
      </c>
      <c r="J4888" s="10">
        <v>36436.112699999998</v>
      </c>
      <c r="K4888" s="46">
        <v>12682</v>
      </c>
      <c r="L4888" s="46">
        <v>12104</v>
      </c>
      <c r="M4888" s="46">
        <v>1</v>
      </c>
      <c r="N4888" s="46">
        <v>24787</v>
      </c>
      <c r="O4888" s="46">
        <v>5716</v>
      </c>
      <c r="P4888" s="46">
        <v>5251</v>
      </c>
      <c r="Q4888" s="46">
        <v>1</v>
      </c>
      <c r="R4888" s="47">
        <v>10968</v>
      </c>
      <c r="S4888" s="130">
        <f>IFERROR(Table1[[#This Row],[Female Voters]]/Table1[[#This Row],[Female Population]],"0.0%")</f>
        <v>0.69938586233667444</v>
      </c>
      <c r="T4888" s="130">
        <f>IFERROR(Table1[[#This Row],[Male Voters]]/Table1[[#This Row],[Male Population]],"0.0%")</f>
        <v>0.66131004438005592</v>
      </c>
      <c r="U4888" s="130">
        <f>IFERROR(Table1[[#This Row],[Total Voters]]/Table1[[#This Row],[Total Population]],"0.0%")</f>
        <v>0.68028662124541073</v>
      </c>
      <c r="V4888" s="130">
        <f>IFERROR(Table1[[#This Row],[Female Ballots]]/Table1[[#This Row],[Female Population]],"0.0%")</f>
        <v>0.31522548408109374</v>
      </c>
      <c r="W4888" s="130">
        <f>IFERROR(Table1[[#This Row],[Male Ballots]]/Table1[[#This Row],[Male Population]],"0.0%")</f>
        <v>0.28689185748840662</v>
      </c>
      <c r="X4888" s="130">
        <f>IFERROR(Table1[[#This Row],[Total Ballots]]/Table1[[#This Row],[Total Population]],"0.0%")</f>
        <v>0.30102003718964238</v>
      </c>
      <c r="Y4888" s="24">
        <f>Table1[[#This Row],[Female Ballots]]/Table1[[#This Row],[Female Voters]]</f>
        <v>0.45071755243652423</v>
      </c>
      <c r="Z4888" s="24">
        <f>Table1[[#This Row],[Male Ballots]]/Table1[[#This Row],[Male Voters]]</f>
        <v>0.43382352941176472</v>
      </c>
      <c r="AA4888" s="24">
        <f>Table1[[#This Row],[Total Ballots]]/Table1[[#This Row],[Total Voters]]</f>
        <v>0.44249001492717954</v>
      </c>
    </row>
    <row r="4889" spans="1:27" s="12" customFormat="1" x14ac:dyDescent="0.35">
      <c r="A4889" s="43" t="s">
        <v>50</v>
      </c>
      <c r="B4889" s="44">
        <v>2018</v>
      </c>
      <c r="C4889" s="17" t="s">
        <v>81</v>
      </c>
      <c r="D4889" s="44"/>
      <c r="E4889" s="45" t="s">
        <v>74</v>
      </c>
      <c r="F4889" s="49" t="s">
        <v>78</v>
      </c>
      <c r="G4889" s="50" t="s">
        <v>62</v>
      </c>
      <c r="H4889" s="10">
        <v>4550.2937000000002</v>
      </c>
      <c r="I4889" s="10">
        <v>4575.2849999999999</v>
      </c>
      <c r="J4889" s="10">
        <v>9125.5779999999995</v>
      </c>
      <c r="K4889" s="46">
        <v>1214</v>
      </c>
      <c r="L4889" s="46">
        <v>1212</v>
      </c>
      <c r="M4889" s="46"/>
      <c r="N4889" s="46">
        <v>2426</v>
      </c>
      <c r="O4889" s="46">
        <v>186</v>
      </c>
      <c r="P4889" s="46">
        <v>182</v>
      </c>
      <c r="Q4889" s="46"/>
      <c r="R4889" s="47">
        <v>368</v>
      </c>
      <c r="S4889" s="130">
        <f>IFERROR(Table1[[#This Row],[Female Voters]]/Table1[[#This Row],[Female Population]],"0.0%")</f>
        <v>0.26679596528021915</v>
      </c>
      <c r="T4889" s="130">
        <f>IFERROR(Table1[[#This Row],[Male Voters]]/Table1[[#This Row],[Male Population]],"0.0%")</f>
        <v>0.26490153072431555</v>
      </c>
      <c r="U4889" s="130">
        <f>IFERROR(Table1[[#This Row],[Total Voters]]/Table1[[#This Row],[Total Population]],"0.0%")</f>
        <v>0.26584617434643593</v>
      </c>
      <c r="V4889" s="130">
        <f>IFERROR(Table1[[#This Row],[Female Ballots]]/Table1[[#This Row],[Female Population]],"0.0%")</f>
        <v>4.0876482324646427E-2</v>
      </c>
      <c r="W4889" s="130">
        <f>IFERROR(Table1[[#This Row],[Male Ballots]]/Table1[[#This Row],[Male Population]],"0.0%")</f>
        <v>3.9778942732529229E-2</v>
      </c>
      <c r="X4889" s="130">
        <f>IFERROR(Table1[[#This Row],[Total Ballots]]/Table1[[#This Row],[Total Population]],"0.0%")</f>
        <v>4.0326212761536862E-2</v>
      </c>
      <c r="Y4889" s="24">
        <f>Table1[[#This Row],[Female Ballots]]/Table1[[#This Row],[Female Voters]]</f>
        <v>0.15321252059308071</v>
      </c>
      <c r="Z4889" s="24">
        <f>Table1[[#This Row],[Male Ballots]]/Table1[[#This Row],[Male Voters]]</f>
        <v>0.15016501650165018</v>
      </c>
      <c r="AA4889" s="24">
        <f>Table1[[#This Row],[Total Ballots]]/Table1[[#This Row],[Total Voters]]</f>
        <v>0.15169002473206925</v>
      </c>
    </row>
    <row r="4890" spans="1:27" s="12" customFormat="1" x14ac:dyDescent="0.35">
      <c r="A4890" s="43" t="s">
        <v>50</v>
      </c>
      <c r="B4890" s="44">
        <v>2018</v>
      </c>
      <c r="C4890" s="17" t="s">
        <v>81</v>
      </c>
      <c r="D4890" s="44"/>
      <c r="E4890" s="45" t="s">
        <v>74</v>
      </c>
      <c r="F4890" s="49" t="s">
        <v>78</v>
      </c>
      <c r="G4890" s="50" t="s">
        <v>63</v>
      </c>
      <c r="H4890" s="10">
        <v>2467.0160000000001</v>
      </c>
      <c r="I4890" s="10">
        <v>2829.0339999999997</v>
      </c>
      <c r="J4890" s="10">
        <v>5296.049</v>
      </c>
      <c r="K4890" s="46">
        <v>1839</v>
      </c>
      <c r="L4890" s="46">
        <v>1763</v>
      </c>
      <c r="M4890" s="46">
        <v>1</v>
      </c>
      <c r="N4890" s="46">
        <v>3603</v>
      </c>
      <c r="O4890" s="46">
        <v>397</v>
      </c>
      <c r="P4890" s="46">
        <v>371</v>
      </c>
      <c r="Q4890" s="46">
        <v>1</v>
      </c>
      <c r="R4890" s="47">
        <v>769</v>
      </c>
      <c r="S4890" s="130">
        <f>IFERROR(Table1[[#This Row],[Female Voters]]/Table1[[#This Row],[Female Population]],"0.0%")</f>
        <v>0.74543497083115795</v>
      </c>
      <c r="T4890" s="130">
        <f>IFERROR(Table1[[#This Row],[Male Voters]]/Table1[[#This Row],[Male Population]],"0.0%")</f>
        <v>0.62318091617138582</v>
      </c>
      <c r="U4890" s="130">
        <f>IFERROR(Table1[[#This Row],[Total Voters]]/Table1[[#This Row],[Total Population]],"0.0%")</f>
        <v>0.68031847892646014</v>
      </c>
      <c r="V4890" s="130">
        <f>IFERROR(Table1[[#This Row],[Female Ballots]]/Table1[[#This Row],[Female Population]],"0.0%")</f>
        <v>0.16092315574767249</v>
      </c>
      <c r="W4890" s="130">
        <f>IFERROR(Table1[[#This Row],[Male Ballots]]/Table1[[#This Row],[Male Population]],"0.0%")</f>
        <v>0.13114017010753495</v>
      </c>
      <c r="X4890" s="130">
        <f>IFERROR(Table1[[#This Row],[Total Ballots]]/Table1[[#This Row],[Total Population]],"0.0%")</f>
        <v>0.1452025840395359</v>
      </c>
      <c r="Y4890" s="24">
        <f>Table1[[#This Row],[Female Ballots]]/Table1[[#This Row],[Female Voters]]</f>
        <v>0.21587819467101685</v>
      </c>
      <c r="Z4890" s="24">
        <f>Table1[[#This Row],[Male Ballots]]/Table1[[#This Row],[Male Voters]]</f>
        <v>0.21043675553034599</v>
      </c>
      <c r="AA4890" s="24">
        <f>Table1[[#This Row],[Total Ballots]]/Table1[[#This Row],[Total Voters]]</f>
        <v>0.21343325006938663</v>
      </c>
    </row>
    <row r="4891" spans="1:27" s="12" customFormat="1" x14ac:dyDescent="0.35">
      <c r="A4891" s="43" t="s">
        <v>50</v>
      </c>
      <c r="B4891" s="44">
        <v>2018</v>
      </c>
      <c r="C4891" s="17" t="s">
        <v>81</v>
      </c>
      <c r="D4891" s="44"/>
      <c r="E4891" s="45" t="s">
        <v>74</v>
      </c>
      <c r="F4891" s="49" t="s">
        <v>78</v>
      </c>
      <c r="G4891" s="50" t="s">
        <v>64</v>
      </c>
      <c r="H4891" s="10">
        <v>2256.9650000000001</v>
      </c>
      <c r="I4891" s="10">
        <v>2336.9659999999999</v>
      </c>
      <c r="J4891" s="10">
        <v>4593.9310000000005</v>
      </c>
      <c r="K4891" s="46">
        <v>1729</v>
      </c>
      <c r="L4891" s="46">
        <v>1646</v>
      </c>
      <c r="M4891" s="46"/>
      <c r="N4891" s="46">
        <v>3375</v>
      </c>
      <c r="O4891" s="46">
        <v>562</v>
      </c>
      <c r="P4891" s="46">
        <v>467</v>
      </c>
      <c r="Q4891" s="46"/>
      <c r="R4891" s="47">
        <v>1029</v>
      </c>
      <c r="S4891" s="130">
        <f>IFERROR(Table1[[#This Row],[Female Voters]]/Table1[[#This Row],[Female Population]],"0.0%")</f>
        <v>0.76607302284262269</v>
      </c>
      <c r="T4891" s="130">
        <f>IFERROR(Table1[[#This Row],[Male Voters]]/Table1[[#This Row],[Male Population]],"0.0%")</f>
        <v>0.70433202708126696</v>
      </c>
      <c r="U4891" s="130">
        <f>IFERROR(Table1[[#This Row],[Total Voters]]/Table1[[#This Row],[Total Population]],"0.0%")</f>
        <v>0.73466493075320449</v>
      </c>
      <c r="V4891" s="130">
        <f>IFERROR(Table1[[#This Row],[Female Ballots]]/Table1[[#This Row],[Female Population]],"0.0%")</f>
        <v>0.24900696289043028</v>
      </c>
      <c r="W4891" s="130">
        <f>IFERROR(Table1[[#This Row],[Male Ballots]]/Table1[[#This Row],[Male Population]],"0.0%")</f>
        <v>0.19983174765914438</v>
      </c>
      <c r="X4891" s="130">
        <f>IFERROR(Table1[[#This Row],[Total Ballots]]/Table1[[#This Row],[Total Population]],"0.0%")</f>
        <v>0.22399117444297703</v>
      </c>
      <c r="Y4891" s="24">
        <f>Table1[[#This Row],[Female Ballots]]/Table1[[#This Row],[Female Voters]]</f>
        <v>0.32504337767495661</v>
      </c>
      <c r="Z4891" s="24">
        <f>Table1[[#This Row],[Male Ballots]]/Table1[[#This Row],[Male Voters]]</f>
        <v>0.28371810449574725</v>
      </c>
      <c r="AA4891" s="24">
        <f>Table1[[#This Row],[Total Ballots]]/Table1[[#This Row],[Total Voters]]</f>
        <v>0.30488888888888888</v>
      </c>
    </row>
    <row r="4892" spans="1:27" s="12" customFormat="1" x14ac:dyDescent="0.35">
      <c r="A4892" s="43" t="s">
        <v>50</v>
      </c>
      <c r="B4892" s="44">
        <v>2018</v>
      </c>
      <c r="C4892" s="17" t="s">
        <v>81</v>
      </c>
      <c r="D4892" s="44"/>
      <c r="E4892" s="45" t="s">
        <v>74</v>
      </c>
      <c r="F4892" s="49" t="s">
        <v>78</v>
      </c>
      <c r="G4892" s="50" t="s">
        <v>65</v>
      </c>
      <c r="H4892" s="10">
        <v>2222.9589999999998</v>
      </c>
      <c r="I4892" s="10">
        <v>2283.9539999999997</v>
      </c>
      <c r="J4892" s="10">
        <v>4506.9130000000005</v>
      </c>
      <c r="K4892" s="46">
        <v>1881</v>
      </c>
      <c r="L4892" s="46">
        <v>1802</v>
      </c>
      <c r="M4892" s="46"/>
      <c r="N4892" s="46">
        <v>3683</v>
      </c>
      <c r="O4892" s="46">
        <v>763</v>
      </c>
      <c r="P4892" s="46">
        <v>697</v>
      </c>
      <c r="Q4892" s="46"/>
      <c r="R4892" s="47">
        <v>1460</v>
      </c>
      <c r="S4892" s="130">
        <f>IFERROR(Table1[[#This Row],[Female Voters]]/Table1[[#This Row],[Female Population]],"0.0%")</f>
        <v>0.84616945251801767</v>
      </c>
      <c r="T4892" s="130">
        <f>IFERROR(Table1[[#This Row],[Male Voters]]/Table1[[#This Row],[Male Population]],"0.0%")</f>
        <v>0.7889826152365591</v>
      </c>
      <c r="U4892" s="130">
        <f>IFERROR(Table1[[#This Row],[Total Voters]]/Table1[[#This Row],[Total Population]],"0.0%")</f>
        <v>0.81718906045002415</v>
      </c>
      <c r="V4892" s="130">
        <f>IFERROR(Table1[[#This Row],[Female Ballots]]/Table1[[#This Row],[Female Population]],"0.0%")</f>
        <v>0.34323620003787747</v>
      </c>
      <c r="W4892" s="130">
        <f>IFERROR(Table1[[#This Row],[Male Ballots]]/Table1[[#This Row],[Male Population]],"0.0%")</f>
        <v>0.30517252098772568</v>
      </c>
      <c r="X4892" s="130">
        <f>IFERROR(Table1[[#This Row],[Total Ballots]]/Table1[[#This Row],[Total Population]],"0.0%")</f>
        <v>0.32394679018654227</v>
      </c>
      <c r="Y4892" s="24">
        <f>Table1[[#This Row],[Female Ballots]]/Table1[[#This Row],[Female Voters]]</f>
        <v>0.40563530037214246</v>
      </c>
      <c r="Z4892" s="24">
        <f>Table1[[#This Row],[Male Ballots]]/Table1[[#This Row],[Male Voters]]</f>
        <v>0.3867924528301887</v>
      </c>
      <c r="AA4892" s="24">
        <f>Table1[[#This Row],[Total Ballots]]/Table1[[#This Row],[Total Voters]]</f>
        <v>0.39641596524572359</v>
      </c>
    </row>
    <row r="4893" spans="1:27" s="12" customFormat="1" x14ac:dyDescent="0.35">
      <c r="A4893" s="43" t="s">
        <v>50</v>
      </c>
      <c r="B4893" s="44">
        <v>2018</v>
      </c>
      <c r="C4893" s="17" t="s">
        <v>81</v>
      </c>
      <c r="D4893" s="44"/>
      <c r="E4893" s="45" t="s">
        <v>74</v>
      </c>
      <c r="F4893" s="49" t="s">
        <v>78</v>
      </c>
      <c r="G4893" s="50" t="s">
        <v>66</v>
      </c>
      <c r="H4893" s="10">
        <v>2795.9369999999999</v>
      </c>
      <c r="I4893" s="10">
        <v>2658.9350000000004</v>
      </c>
      <c r="J4893" s="10">
        <v>5454.8720000000003</v>
      </c>
      <c r="K4893" s="46">
        <v>2518</v>
      </c>
      <c r="L4893" s="46">
        <v>2301</v>
      </c>
      <c r="M4893" s="46"/>
      <c r="N4893" s="46">
        <v>4819</v>
      </c>
      <c r="O4893" s="46">
        <v>1401</v>
      </c>
      <c r="P4893" s="46">
        <v>1200</v>
      </c>
      <c r="Q4893" s="46"/>
      <c r="R4893" s="47">
        <v>2601</v>
      </c>
      <c r="S4893" s="130">
        <f>IFERROR(Table1[[#This Row],[Female Voters]]/Table1[[#This Row],[Female Population]],"0.0%")</f>
        <v>0.90059253838695219</v>
      </c>
      <c r="T4893" s="130">
        <f>IFERROR(Table1[[#This Row],[Male Voters]]/Table1[[#This Row],[Male Population]],"0.0%")</f>
        <v>0.86538407294649911</v>
      </c>
      <c r="U4893" s="130">
        <f>IFERROR(Table1[[#This Row],[Total Voters]]/Table1[[#This Row],[Total Population]],"0.0%")</f>
        <v>0.88343044529734149</v>
      </c>
      <c r="V4893" s="130">
        <f>IFERROR(Table1[[#This Row],[Female Ballots]]/Table1[[#This Row],[Female Population]],"0.0%")</f>
        <v>0.50108425189837968</v>
      </c>
      <c r="W4893" s="130">
        <f>IFERROR(Table1[[#This Row],[Male Ballots]]/Table1[[#This Row],[Male Population]],"0.0%")</f>
        <v>0.45130851261877397</v>
      </c>
      <c r="X4893" s="130">
        <f>IFERROR(Table1[[#This Row],[Total Ballots]]/Table1[[#This Row],[Total Population]],"0.0%")</f>
        <v>0.47682145428893652</v>
      </c>
      <c r="Y4893" s="24">
        <f>Table1[[#This Row],[Female Ballots]]/Table1[[#This Row],[Female Voters]]</f>
        <v>0.55639396346306591</v>
      </c>
      <c r="Z4893" s="24">
        <f>Table1[[#This Row],[Male Ballots]]/Table1[[#This Row],[Male Voters]]</f>
        <v>0.5215123859191656</v>
      </c>
      <c r="AA4893" s="24">
        <f>Table1[[#This Row],[Total Ballots]]/Table1[[#This Row],[Total Voters]]</f>
        <v>0.53973853496576052</v>
      </c>
    </row>
    <row r="4894" spans="1:27" s="12" customFormat="1" x14ac:dyDescent="0.35">
      <c r="A4894" s="43" t="s">
        <v>50</v>
      </c>
      <c r="B4894" s="44">
        <v>2018</v>
      </c>
      <c r="C4894" s="17" t="s">
        <v>81</v>
      </c>
      <c r="D4894" s="44"/>
      <c r="E4894" s="45" t="s">
        <v>74</v>
      </c>
      <c r="F4894" s="49" t="s">
        <v>78</v>
      </c>
      <c r="G4894" s="50" t="s">
        <v>67</v>
      </c>
      <c r="H4894" s="10">
        <v>3839.8809999999994</v>
      </c>
      <c r="I4894" s="10">
        <v>3618.8899000000001</v>
      </c>
      <c r="J4894" s="10">
        <v>7458.7696999999998</v>
      </c>
      <c r="K4894" s="46">
        <v>3501</v>
      </c>
      <c r="L4894" s="46">
        <v>3380</v>
      </c>
      <c r="M4894" s="46"/>
      <c r="N4894" s="46">
        <v>6881</v>
      </c>
      <c r="O4894" s="46">
        <v>2407</v>
      </c>
      <c r="P4894" s="46">
        <v>2334</v>
      </c>
      <c r="Q4894" s="46"/>
      <c r="R4894" s="47">
        <v>4741</v>
      </c>
      <c r="S4894" s="130">
        <f>IFERROR(Table1[[#This Row],[Female Voters]]/Table1[[#This Row],[Female Population]],"0.0%")</f>
        <v>0.91174700465977998</v>
      </c>
      <c r="T4894" s="130">
        <f>IFERROR(Table1[[#This Row],[Male Voters]]/Table1[[#This Row],[Male Population]],"0.0%")</f>
        <v>0.93398807186701094</v>
      </c>
      <c r="U4894" s="130">
        <f>IFERROR(Table1[[#This Row],[Total Voters]]/Table1[[#This Row],[Total Population]],"0.0%")</f>
        <v>0.92253820358604188</v>
      </c>
      <c r="V4894" s="130">
        <f>IFERROR(Table1[[#This Row],[Female Ballots]]/Table1[[#This Row],[Female Population]],"0.0%")</f>
        <v>0.62684234224966873</v>
      </c>
      <c r="W4894" s="130">
        <f>IFERROR(Table1[[#This Row],[Male Ballots]]/Table1[[#This Row],[Male Population]],"0.0%")</f>
        <v>0.64494915968568145</v>
      </c>
      <c r="X4894" s="130">
        <f>IFERROR(Table1[[#This Row],[Total Ballots]]/Table1[[#This Row],[Total Population]],"0.0%")</f>
        <v>0.63562761563746906</v>
      </c>
      <c r="Y4894" s="24">
        <f>Table1[[#This Row],[Female Ballots]]/Table1[[#This Row],[Female Voters]]</f>
        <v>0.68751785204227367</v>
      </c>
      <c r="Z4894" s="24">
        <f>Table1[[#This Row],[Male Ballots]]/Table1[[#This Row],[Male Voters]]</f>
        <v>0.69053254437869827</v>
      </c>
      <c r="AA4894" s="24">
        <f>Table1[[#This Row],[Total Ballots]]/Table1[[#This Row],[Total Voters]]</f>
        <v>0.68899869205057407</v>
      </c>
    </row>
    <row r="4895" spans="1:27" s="12" customFormat="1" x14ac:dyDescent="0.35">
      <c r="A4895" s="43" t="s">
        <v>29</v>
      </c>
      <c r="B4895" s="44">
        <v>2018</v>
      </c>
      <c r="C4895" s="17" t="s">
        <v>81</v>
      </c>
      <c r="D4895" s="44"/>
      <c r="E4895" s="45" t="s">
        <v>74</v>
      </c>
      <c r="F4895" s="49" t="s">
        <v>78</v>
      </c>
      <c r="G4895" s="50" t="s">
        <v>79</v>
      </c>
      <c r="H4895" s="10">
        <v>8679.9807899999996</v>
      </c>
      <c r="I4895" s="10">
        <v>8992.0010000000002</v>
      </c>
      <c r="J4895" s="10">
        <v>17671.981100000001</v>
      </c>
      <c r="K4895" s="46">
        <v>7008</v>
      </c>
      <c r="L4895" s="46">
        <v>6983</v>
      </c>
      <c r="M4895" s="46"/>
      <c r="N4895" s="46">
        <v>13991</v>
      </c>
      <c r="O4895" s="46">
        <v>3396</v>
      </c>
      <c r="P4895" s="46">
        <v>3178</v>
      </c>
      <c r="Q4895" s="46"/>
      <c r="R4895" s="47">
        <v>6574</v>
      </c>
      <c r="S4895" s="130">
        <f>IFERROR(Table1[[#This Row],[Female Voters]]/Table1[[#This Row],[Female Population]],"0.0%")</f>
        <v>0.80737505871830395</v>
      </c>
      <c r="T4895" s="130">
        <f>IFERROR(Table1[[#This Row],[Male Voters]]/Table1[[#This Row],[Male Population]],"0.0%")</f>
        <v>0.77657909513132839</v>
      </c>
      <c r="U4895" s="130">
        <f>IFERROR(Table1[[#This Row],[Total Voters]]/Table1[[#This Row],[Total Population]],"0.0%")</f>
        <v>0.79170523784681957</v>
      </c>
      <c r="V4895" s="130">
        <f>IFERROR(Table1[[#This Row],[Female Ballots]]/Table1[[#This Row],[Female Population]],"0.0%")</f>
        <v>0.39124510550904112</v>
      </c>
      <c r="W4895" s="130">
        <f>IFERROR(Table1[[#This Row],[Male Ballots]]/Table1[[#This Row],[Male Population]],"0.0%")</f>
        <v>0.35342522759950762</v>
      </c>
      <c r="X4895" s="130">
        <f>IFERROR(Table1[[#This Row],[Total Ballots]]/Table1[[#This Row],[Total Population]],"0.0%")</f>
        <v>0.3720013032381525</v>
      </c>
      <c r="Y4895" s="24">
        <f>Table1[[#This Row],[Female Ballots]]/Table1[[#This Row],[Female Voters]]</f>
        <v>0.4845890410958904</v>
      </c>
      <c r="Z4895" s="24">
        <f>Table1[[#This Row],[Male Ballots]]/Table1[[#This Row],[Male Voters]]</f>
        <v>0.45510525562079335</v>
      </c>
      <c r="AA4895" s="24">
        <f>Table1[[#This Row],[Total Ballots]]/Table1[[#This Row],[Total Voters]]</f>
        <v>0.46987349010077906</v>
      </c>
    </row>
    <row r="4896" spans="1:27" s="12" customFormat="1" x14ac:dyDescent="0.35">
      <c r="A4896" s="43" t="s">
        <v>29</v>
      </c>
      <c r="B4896" s="44">
        <v>2018</v>
      </c>
      <c r="C4896" s="17" t="s">
        <v>81</v>
      </c>
      <c r="D4896" s="44"/>
      <c r="E4896" s="45" t="s">
        <v>74</v>
      </c>
      <c r="F4896" s="49" t="s">
        <v>78</v>
      </c>
      <c r="G4896" s="50" t="s">
        <v>62</v>
      </c>
      <c r="H4896" s="10">
        <v>629.00378999999998</v>
      </c>
      <c r="I4896" s="10">
        <v>700.0077</v>
      </c>
      <c r="J4896" s="10">
        <v>1329.0113999999999</v>
      </c>
      <c r="K4896" s="46">
        <v>414</v>
      </c>
      <c r="L4896" s="46">
        <v>403</v>
      </c>
      <c r="M4896" s="46"/>
      <c r="N4896" s="46">
        <v>817</v>
      </c>
      <c r="O4896" s="46">
        <v>85</v>
      </c>
      <c r="P4896" s="46">
        <v>76</v>
      </c>
      <c r="Q4896" s="46"/>
      <c r="R4896" s="47">
        <v>161</v>
      </c>
      <c r="S4896" s="130">
        <f>IFERROR(Table1[[#This Row],[Female Voters]]/Table1[[#This Row],[Female Population]],"0.0%")</f>
        <v>0.65818363351991882</v>
      </c>
      <c r="T4896" s="130">
        <f>IFERROR(Table1[[#This Row],[Male Voters]]/Table1[[#This Row],[Male Population]],"0.0%")</f>
        <v>0.57570795292680355</v>
      </c>
      <c r="U4896" s="130">
        <f>IFERROR(Table1[[#This Row],[Total Voters]]/Table1[[#This Row],[Total Population]],"0.0%")</f>
        <v>0.61474265758743685</v>
      </c>
      <c r="V4896" s="130">
        <f>IFERROR(Table1[[#This Row],[Female Ballots]]/Table1[[#This Row],[Female Population]],"0.0%")</f>
        <v>0.13513432089177077</v>
      </c>
      <c r="W4896" s="130">
        <f>IFERROR(Table1[[#This Row],[Male Ballots]]/Table1[[#This Row],[Male Population]],"0.0%")</f>
        <v>0.10857023429885128</v>
      </c>
      <c r="X4896" s="130">
        <f>IFERROR(Table1[[#This Row],[Total Ballots]]/Table1[[#This Row],[Total Population]],"0.0%")</f>
        <v>0.12114267793338719</v>
      </c>
      <c r="Y4896" s="24">
        <f>Table1[[#This Row],[Female Ballots]]/Table1[[#This Row],[Female Voters]]</f>
        <v>0.20531400966183574</v>
      </c>
      <c r="Z4896" s="24">
        <f>Table1[[#This Row],[Male Ballots]]/Table1[[#This Row],[Male Voters]]</f>
        <v>0.18858560794044665</v>
      </c>
      <c r="AA4896" s="24">
        <f>Table1[[#This Row],[Total Ballots]]/Table1[[#This Row],[Total Voters]]</f>
        <v>0.19706242350061198</v>
      </c>
    </row>
    <row r="4897" spans="1:27" s="12" customFormat="1" x14ac:dyDescent="0.35">
      <c r="A4897" s="43" t="s">
        <v>29</v>
      </c>
      <c r="B4897" s="44">
        <v>2018</v>
      </c>
      <c r="C4897" s="17" t="s">
        <v>81</v>
      </c>
      <c r="D4897" s="44"/>
      <c r="E4897" s="45" t="s">
        <v>74</v>
      </c>
      <c r="F4897" s="49" t="s">
        <v>78</v>
      </c>
      <c r="G4897" s="50" t="s">
        <v>63</v>
      </c>
      <c r="H4897" s="10">
        <v>1098.0029</v>
      </c>
      <c r="I4897" s="10">
        <v>1142.0101</v>
      </c>
      <c r="J4897" s="10">
        <v>2240.0127000000002</v>
      </c>
      <c r="K4897" s="46">
        <v>818</v>
      </c>
      <c r="L4897" s="46">
        <v>757</v>
      </c>
      <c r="M4897" s="46"/>
      <c r="N4897" s="46">
        <v>1575</v>
      </c>
      <c r="O4897" s="46">
        <v>179</v>
      </c>
      <c r="P4897" s="46">
        <v>141</v>
      </c>
      <c r="Q4897" s="46"/>
      <c r="R4897" s="47">
        <v>320</v>
      </c>
      <c r="S4897" s="130">
        <f>IFERROR(Table1[[#This Row],[Female Voters]]/Table1[[#This Row],[Female Population]],"0.0%")</f>
        <v>0.74498892489263924</v>
      </c>
      <c r="T4897" s="130">
        <f>IFERROR(Table1[[#This Row],[Male Voters]]/Table1[[#This Row],[Male Population]],"0.0%")</f>
        <v>0.66286629163787603</v>
      </c>
      <c r="U4897" s="130">
        <f>IFERROR(Table1[[#This Row],[Total Voters]]/Table1[[#This Row],[Total Population]],"0.0%")</f>
        <v>0.7031210135549677</v>
      </c>
      <c r="V4897" s="130">
        <f>IFERROR(Table1[[#This Row],[Female Ballots]]/Table1[[#This Row],[Female Population]],"0.0%")</f>
        <v>0.16302324884569977</v>
      </c>
      <c r="W4897" s="130">
        <f>IFERROR(Table1[[#This Row],[Male Ballots]]/Table1[[#This Row],[Male Population]],"0.0%")</f>
        <v>0.12346650874628867</v>
      </c>
      <c r="X4897" s="130">
        <f>IFERROR(Table1[[#This Row],[Total Ballots]]/Table1[[#This Row],[Total Population]],"0.0%")</f>
        <v>0.14285633291275535</v>
      </c>
      <c r="Y4897" s="24">
        <f>Table1[[#This Row],[Female Ballots]]/Table1[[#This Row],[Female Voters]]</f>
        <v>0.21882640586797067</v>
      </c>
      <c r="Z4897" s="24">
        <f>Table1[[#This Row],[Male Ballots]]/Table1[[#This Row],[Male Voters]]</f>
        <v>0.18626155878467635</v>
      </c>
      <c r="AA4897" s="24">
        <f>Table1[[#This Row],[Total Ballots]]/Table1[[#This Row],[Total Voters]]</f>
        <v>0.20317460317460317</v>
      </c>
    </row>
    <row r="4898" spans="1:27" s="12" customFormat="1" x14ac:dyDescent="0.35">
      <c r="A4898" s="43" t="s">
        <v>29</v>
      </c>
      <c r="B4898" s="44">
        <v>2018</v>
      </c>
      <c r="C4898" s="17" t="s">
        <v>81</v>
      </c>
      <c r="D4898" s="44"/>
      <c r="E4898" s="45" t="s">
        <v>74</v>
      </c>
      <c r="F4898" s="49" t="s">
        <v>78</v>
      </c>
      <c r="G4898" s="50" t="s">
        <v>64</v>
      </c>
      <c r="H4898" s="10">
        <v>1346.0012000000002</v>
      </c>
      <c r="I4898" s="10">
        <v>1424.0063</v>
      </c>
      <c r="J4898" s="10">
        <v>2770.0070000000001</v>
      </c>
      <c r="K4898" s="46">
        <v>993</v>
      </c>
      <c r="L4898" s="46">
        <v>963</v>
      </c>
      <c r="M4898" s="46"/>
      <c r="N4898" s="46">
        <v>1956</v>
      </c>
      <c r="O4898" s="46">
        <v>342</v>
      </c>
      <c r="P4898" s="46">
        <v>261</v>
      </c>
      <c r="Q4898" s="46"/>
      <c r="R4898" s="47">
        <v>603</v>
      </c>
      <c r="S4898" s="130">
        <f>IFERROR(Table1[[#This Row],[Female Voters]]/Table1[[#This Row],[Female Population]],"0.0%")</f>
        <v>0.73774079844802509</v>
      </c>
      <c r="T4898" s="130">
        <f>IFERROR(Table1[[#This Row],[Male Voters]]/Table1[[#This Row],[Male Population]],"0.0%")</f>
        <v>0.67626105305854334</v>
      </c>
      <c r="U4898" s="130">
        <f>IFERROR(Table1[[#This Row],[Total Voters]]/Table1[[#This Row],[Total Population]],"0.0%")</f>
        <v>0.70613539965783478</v>
      </c>
      <c r="V4898" s="130">
        <f>IFERROR(Table1[[#This Row],[Female Ballots]]/Table1[[#This Row],[Female Population]],"0.0%")</f>
        <v>0.25408595475249202</v>
      </c>
      <c r="W4898" s="130">
        <f>IFERROR(Table1[[#This Row],[Male Ballots]]/Table1[[#This Row],[Male Population]],"0.0%")</f>
        <v>0.18328570596913793</v>
      </c>
      <c r="X4898" s="130">
        <f>IFERROR(Table1[[#This Row],[Total Ballots]]/Table1[[#This Row],[Total Population]],"0.0%")</f>
        <v>0.21768898056936317</v>
      </c>
      <c r="Y4898" s="24">
        <f>Table1[[#This Row],[Female Ballots]]/Table1[[#This Row],[Female Voters]]</f>
        <v>0.34441087613293053</v>
      </c>
      <c r="Z4898" s="24">
        <f>Table1[[#This Row],[Male Ballots]]/Table1[[#This Row],[Male Voters]]</f>
        <v>0.27102803738317754</v>
      </c>
      <c r="AA4898" s="24">
        <f>Table1[[#This Row],[Total Ballots]]/Table1[[#This Row],[Total Voters]]</f>
        <v>0.30828220858895705</v>
      </c>
    </row>
    <row r="4899" spans="1:27" s="12" customFormat="1" x14ac:dyDescent="0.35">
      <c r="A4899" s="43" t="s">
        <v>29</v>
      </c>
      <c r="B4899" s="44">
        <v>2018</v>
      </c>
      <c r="C4899" s="17" t="s">
        <v>81</v>
      </c>
      <c r="D4899" s="44"/>
      <c r="E4899" s="45" t="s">
        <v>74</v>
      </c>
      <c r="F4899" s="49" t="s">
        <v>78</v>
      </c>
      <c r="G4899" s="50" t="s">
        <v>65</v>
      </c>
      <c r="H4899" s="10">
        <v>1356.9984999999999</v>
      </c>
      <c r="I4899" s="10">
        <v>1459.0026</v>
      </c>
      <c r="J4899" s="10">
        <v>2816.0010000000002</v>
      </c>
      <c r="K4899" s="46">
        <v>970</v>
      </c>
      <c r="L4899" s="46">
        <v>1044</v>
      </c>
      <c r="M4899" s="46"/>
      <c r="N4899" s="46">
        <v>2014</v>
      </c>
      <c r="O4899" s="46">
        <v>401</v>
      </c>
      <c r="P4899" s="46">
        <v>409</v>
      </c>
      <c r="Q4899" s="46"/>
      <c r="R4899" s="47">
        <v>810</v>
      </c>
      <c r="S4899" s="130">
        <f>IFERROR(Table1[[#This Row],[Female Voters]]/Table1[[#This Row],[Female Population]],"0.0%")</f>
        <v>0.7148128756221912</v>
      </c>
      <c r="T4899" s="130">
        <f>IFERROR(Table1[[#This Row],[Male Voters]]/Table1[[#This Row],[Male Population]],"0.0%")</f>
        <v>0.71555732662847893</v>
      </c>
      <c r="U4899" s="130">
        <f>IFERROR(Table1[[#This Row],[Total Voters]]/Table1[[#This Row],[Total Population]],"0.0%")</f>
        <v>0.71519860965958459</v>
      </c>
      <c r="V4899" s="130">
        <f>IFERROR(Table1[[#This Row],[Female Ballots]]/Table1[[#This Row],[Female Population]],"0.0%")</f>
        <v>0.29550511662319451</v>
      </c>
      <c r="W4899" s="130">
        <f>IFERROR(Table1[[#This Row],[Male Ballots]]/Table1[[#This Row],[Male Population]],"0.0%")</f>
        <v>0.28032849290330258</v>
      </c>
      <c r="X4899" s="130">
        <f>IFERROR(Table1[[#This Row],[Total Ballots]]/Table1[[#This Row],[Total Population]],"0.0%")</f>
        <v>0.28764194330896897</v>
      </c>
      <c r="Y4899" s="24">
        <f>Table1[[#This Row],[Female Ballots]]/Table1[[#This Row],[Female Voters]]</f>
        <v>0.41340206185567008</v>
      </c>
      <c r="Z4899" s="24">
        <f>Table1[[#This Row],[Male Ballots]]/Table1[[#This Row],[Male Voters]]</f>
        <v>0.39176245210727967</v>
      </c>
      <c r="AA4899" s="24">
        <f>Table1[[#This Row],[Total Ballots]]/Table1[[#This Row],[Total Voters]]</f>
        <v>0.40218470705064546</v>
      </c>
    </row>
    <row r="4900" spans="1:27" s="12" customFormat="1" x14ac:dyDescent="0.35">
      <c r="A4900" s="43" t="s">
        <v>29</v>
      </c>
      <c r="B4900" s="44">
        <v>2018</v>
      </c>
      <c r="C4900" s="17" t="s">
        <v>81</v>
      </c>
      <c r="D4900" s="44"/>
      <c r="E4900" s="45" t="s">
        <v>74</v>
      </c>
      <c r="F4900" s="49" t="s">
        <v>78</v>
      </c>
      <c r="G4900" s="50" t="s">
        <v>66</v>
      </c>
      <c r="H4900" s="10">
        <v>1792.9884999999999</v>
      </c>
      <c r="I4900" s="10">
        <v>1731.9940999999999</v>
      </c>
      <c r="J4900" s="10">
        <v>3524.9830000000002</v>
      </c>
      <c r="K4900" s="46">
        <v>1555</v>
      </c>
      <c r="L4900" s="46">
        <v>1466</v>
      </c>
      <c r="M4900" s="46"/>
      <c r="N4900" s="46">
        <v>3021</v>
      </c>
      <c r="O4900" s="46">
        <v>836</v>
      </c>
      <c r="P4900" s="46">
        <v>693</v>
      </c>
      <c r="Q4900" s="46"/>
      <c r="R4900" s="47">
        <v>1529</v>
      </c>
      <c r="S4900" s="130">
        <f>IFERROR(Table1[[#This Row],[Female Voters]]/Table1[[#This Row],[Female Population]],"0.0%")</f>
        <v>0.86726713528837474</v>
      </c>
      <c r="T4900" s="130">
        <f>IFERROR(Table1[[#This Row],[Male Voters]]/Table1[[#This Row],[Male Population]],"0.0%")</f>
        <v>0.84642320663794413</v>
      </c>
      <c r="U4900" s="130">
        <f>IFERROR(Table1[[#This Row],[Total Voters]]/Table1[[#This Row],[Total Population]],"0.0%")</f>
        <v>0.85702540976793362</v>
      </c>
      <c r="V4900" s="130">
        <f>IFERROR(Table1[[#This Row],[Female Ballots]]/Table1[[#This Row],[Female Population]],"0.0%")</f>
        <v>0.46626065922899118</v>
      </c>
      <c r="W4900" s="130">
        <f>IFERROR(Table1[[#This Row],[Male Ballots]]/Table1[[#This Row],[Male Population]],"0.0%")</f>
        <v>0.400116836425713</v>
      </c>
      <c r="X4900" s="130">
        <f>IFERROR(Table1[[#This Row],[Total Ballots]]/Table1[[#This Row],[Total Population]],"0.0%")</f>
        <v>0.43376095714504154</v>
      </c>
      <c r="Y4900" s="24">
        <f>Table1[[#This Row],[Female Ballots]]/Table1[[#This Row],[Female Voters]]</f>
        <v>0.53762057877813507</v>
      </c>
      <c r="Z4900" s="24">
        <f>Table1[[#This Row],[Male Ballots]]/Table1[[#This Row],[Male Voters]]</f>
        <v>0.47271487039563437</v>
      </c>
      <c r="AA4900" s="24">
        <f>Table1[[#This Row],[Total Ballots]]/Table1[[#This Row],[Total Voters]]</f>
        <v>0.50612380006620328</v>
      </c>
    </row>
    <row r="4901" spans="1:27" s="12" customFormat="1" x14ac:dyDescent="0.35">
      <c r="A4901" s="43" t="s">
        <v>29</v>
      </c>
      <c r="B4901" s="44">
        <v>2018</v>
      </c>
      <c r="C4901" s="17" t="s">
        <v>81</v>
      </c>
      <c r="D4901" s="44"/>
      <c r="E4901" s="45" t="s">
        <v>74</v>
      </c>
      <c r="F4901" s="49" t="s">
        <v>78</v>
      </c>
      <c r="G4901" s="50" t="s">
        <v>67</v>
      </c>
      <c r="H4901" s="10">
        <v>2456.9858999999997</v>
      </c>
      <c r="I4901" s="10">
        <v>2534.9802</v>
      </c>
      <c r="J4901" s="10">
        <v>4991.9660000000003</v>
      </c>
      <c r="K4901" s="46">
        <v>2258</v>
      </c>
      <c r="L4901" s="46">
        <v>2350</v>
      </c>
      <c r="M4901" s="46"/>
      <c r="N4901" s="46">
        <v>4608</v>
      </c>
      <c r="O4901" s="46">
        <v>1553</v>
      </c>
      <c r="P4901" s="46">
        <v>1598</v>
      </c>
      <c r="Q4901" s="46"/>
      <c r="R4901" s="47">
        <v>3151</v>
      </c>
      <c r="S4901" s="130">
        <f>IFERROR(Table1[[#This Row],[Female Voters]]/Table1[[#This Row],[Female Population]],"0.0%")</f>
        <v>0.91901219294746472</v>
      </c>
      <c r="T4901" s="130">
        <f>IFERROR(Table1[[#This Row],[Male Voters]]/Table1[[#This Row],[Male Population]],"0.0%")</f>
        <v>0.92702893695185473</v>
      </c>
      <c r="U4901" s="130">
        <f>IFERROR(Table1[[#This Row],[Total Voters]]/Table1[[#This Row],[Total Population]],"0.0%")</f>
        <v>0.92308321010199179</v>
      </c>
      <c r="V4901" s="130">
        <f>IFERROR(Table1[[#This Row],[Female Ballots]]/Table1[[#This Row],[Female Population]],"0.0%")</f>
        <v>0.63207525936555042</v>
      </c>
      <c r="W4901" s="130">
        <f>IFERROR(Table1[[#This Row],[Male Ballots]]/Table1[[#This Row],[Male Population]],"0.0%")</f>
        <v>0.63037967712726117</v>
      </c>
      <c r="X4901" s="130">
        <f>IFERROR(Table1[[#This Row],[Total Ballots]]/Table1[[#This Row],[Total Population]],"0.0%")</f>
        <v>0.63121423503285079</v>
      </c>
      <c r="Y4901" s="24">
        <f>Table1[[#This Row],[Female Ballots]]/Table1[[#This Row],[Female Voters]]</f>
        <v>0.68777679362267496</v>
      </c>
      <c r="Z4901" s="24">
        <f>Table1[[#This Row],[Male Ballots]]/Table1[[#This Row],[Male Voters]]</f>
        <v>0.68</v>
      </c>
      <c r="AA4901" s="24">
        <f>Table1[[#This Row],[Total Ballots]]/Table1[[#This Row],[Total Voters]]</f>
        <v>0.68381076388888884</v>
      </c>
    </row>
    <row r="4902" spans="1:27" s="12" customFormat="1" x14ac:dyDescent="0.35">
      <c r="A4902" s="43" t="s">
        <v>42</v>
      </c>
      <c r="B4902" s="44">
        <v>2018</v>
      </c>
      <c r="C4902" s="17" t="s">
        <v>81</v>
      </c>
      <c r="D4902" s="44"/>
      <c r="E4902" s="45" t="s">
        <v>73</v>
      </c>
      <c r="F4902" s="49" t="s">
        <v>78</v>
      </c>
      <c r="G4902" s="50" t="s">
        <v>79</v>
      </c>
      <c r="H4902" s="10">
        <v>31484</v>
      </c>
      <c r="I4902" s="10">
        <v>30818.999899999999</v>
      </c>
      <c r="J4902" s="10">
        <v>62302.994999999995</v>
      </c>
      <c r="K4902" s="46">
        <v>24164</v>
      </c>
      <c r="L4902" s="46">
        <v>22130</v>
      </c>
      <c r="M4902" s="46">
        <v>47</v>
      </c>
      <c r="N4902" s="46">
        <v>46341</v>
      </c>
      <c r="O4902" s="46">
        <v>9960</v>
      </c>
      <c r="P4902" s="46">
        <v>9134</v>
      </c>
      <c r="Q4902" s="46">
        <v>7</v>
      </c>
      <c r="R4902" s="47">
        <v>19101</v>
      </c>
      <c r="S4902" s="130">
        <f>IFERROR(Table1[[#This Row],[Female Voters]]/Table1[[#This Row],[Female Population]],"0.0%")</f>
        <v>0.76750095286494724</v>
      </c>
      <c r="T4902" s="130">
        <f>IFERROR(Table1[[#This Row],[Male Voters]]/Table1[[#This Row],[Male Population]],"0.0%")</f>
        <v>0.71806353456654515</v>
      </c>
      <c r="U4902" s="130">
        <f>IFERROR(Table1[[#This Row],[Total Voters]]/Table1[[#This Row],[Total Population]],"0.0%")</f>
        <v>0.74380051873910724</v>
      </c>
      <c r="V4902" s="130">
        <f>IFERROR(Table1[[#This Row],[Female Ballots]]/Table1[[#This Row],[Female Population]],"0.0%")</f>
        <v>0.31635116249523565</v>
      </c>
      <c r="W4902" s="130">
        <f>IFERROR(Table1[[#This Row],[Male Ballots]]/Table1[[#This Row],[Male Population]],"0.0%")</f>
        <v>0.29637561340853247</v>
      </c>
      <c r="X4902" s="130">
        <f>IFERROR(Table1[[#This Row],[Total Ballots]]/Table1[[#This Row],[Total Population]],"0.0%")</f>
        <v>0.30658237216364964</v>
      </c>
      <c r="Y4902" s="24">
        <f>Table1[[#This Row],[Female Ballots]]/Table1[[#This Row],[Female Voters]]</f>
        <v>0.41218341334216191</v>
      </c>
      <c r="Z4902" s="24">
        <f>Table1[[#This Row],[Male Ballots]]/Table1[[#This Row],[Male Voters]]</f>
        <v>0.41274288296430184</v>
      </c>
      <c r="AA4902" s="24">
        <f>Table1[[#This Row],[Total Ballots]]/Table1[[#This Row],[Total Voters]]</f>
        <v>0.4121835955201657</v>
      </c>
    </row>
    <row r="4903" spans="1:27" s="12" customFormat="1" x14ac:dyDescent="0.35">
      <c r="A4903" s="43" t="s">
        <v>42</v>
      </c>
      <c r="B4903" s="44">
        <v>2018</v>
      </c>
      <c r="C4903" s="17" t="s">
        <v>81</v>
      </c>
      <c r="D4903" s="44"/>
      <c r="E4903" s="45" t="s">
        <v>73</v>
      </c>
      <c r="F4903" s="49" t="s">
        <v>78</v>
      </c>
      <c r="G4903" s="50" t="s">
        <v>62</v>
      </c>
      <c r="H4903" s="10">
        <v>2892</v>
      </c>
      <c r="I4903" s="10">
        <v>3196</v>
      </c>
      <c r="J4903" s="10">
        <v>6088</v>
      </c>
      <c r="K4903" s="46">
        <v>1694</v>
      </c>
      <c r="L4903" s="46">
        <v>1781</v>
      </c>
      <c r="M4903" s="46">
        <v>12</v>
      </c>
      <c r="N4903" s="46">
        <v>3487</v>
      </c>
      <c r="O4903" s="46">
        <v>272</v>
      </c>
      <c r="P4903" s="46">
        <v>261</v>
      </c>
      <c r="Q4903" s="46">
        <v>1</v>
      </c>
      <c r="R4903" s="47">
        <v>534</v>
      </c>
      <c r="S4903" s="130">
        <f>IFERROR(Table1[[#This Row],[Female Voters]]/Table1[[#This Row],[Female Population]],"0.0%")</f>
        <v>0.58575380359612728</v>
      </c>
      <c r="T4903" s="130">
        <f>IFERROR(Table1[[#This Row],[Male Voters]]/Table1[[#This Row],[Male Population]],"0.0%")</f>
        <v>0.55725907384230289</v>
      </c>
      <c r="U4903" s="130">
        <f>IFERROR(Table1[[#This Row],[Total Voters]]/Table1[[#This Row],[Total Population]],"0.0%")</f>
        <v>0.57276609724047312</v>
      </c>
      <c r="V4903" s="130">
        <f>IFERROR(Table1[[#This Row],[Female Ballots]]/Table1[[#This Row],[Female Population]],"0.0%")</f>
        <v>9.4052558782849238E-2</v>
      </c>
      <c r="W4903" s="130">
        <f>IFERROR(Table1[[#This Row],[Male Ballots]]/Table1[[#This Row],[Male Population]],"0.0%")</f>
        <v>8.166458072590739E-2</v>
      </c>
      <c r="X4903" s="130">
        <f>IFERROR(Table1[[#This Row],[Total Ballots]]/Table1[[#This Row],[Total Population]],"0.0%")</f>
        <v>8.7713534822601844E-2</v>
      </c>
      <c r="Y4903" s="24">
        <f>Table1[[#This Row],[Female Ballots]]/Table1[[#This Row],[Female Voters]]</f>
        <v>0.16056670602125148</v>
      </c>
      <c r="Z4903" s="24">
        <f>Table1[[#This Row],[Male Ballots]]/Table1[[#This Row],[Male Voters]]</f>
        <v>0.14654688377316114</v>
      </c>
      <c r="AA4903" s="24">
        <f>Table1[[#This Row],[Total Ballots]]/Table1[[#This Row],[Total Voters]]</f>
        <v>0.15314023515916261</v>
      </c>
    </row>
    <row r="4904" spans="1:27" s="12" customFormat="1" x14ac:dyDescent="0.35">
      <c r="A4904" s="43" t="s">
        <v>42</v>
      </c>
      <c r="B4904" s="44">
        <v>2018</v>
      </c>
      <c r="C4904" s="17" t="s">
        <v>81</v>
      </c>
      <c r="D4904" s="44"/>
      <c r="E4904" s="45" t="s">
        <v>73</v>
      </c>
      <c r="F4904" s="49" t="s">
        <v>78</v>
      </c>
      <c r="G4904" s="50" t="s">
        <v>63</v>
      </c>
      <c r="H4904" s="10">
        <v>4477</v>
      </c>
      <c r="I4904" s="10">
        <v>4578</v>
      </c>
      <c r="J4904" s="10">
        <v>9055</v>
      </c>
      <c r="K4904" s="46">
        <v>3244</v>
      </c>
      <c r="L4904" s="46">
        <v>2889</v>
      </c>
      <c r="M4904" s="46">
        <v>11</v>
      </c>
      <c r="N4904" s="46">
        <v>6144</v>
      </c>
      <c r="O4904" s="46">
        <v>505</v>
      </c>
      <c r="P4904" s="46">
        <v>472</v>
      </c>
      <c r="Q4904" s="46">
        <v>1</v>
      </c>
      <c r="R4904" s="47">
        <v>978</v>
      </c>
      <c r="S4904" s="130">
        <f>IFERROR(Table1[[#This Row],[Female Voters]]/Table1[[#This Row],[Female Population]],"0.0%")</f>
        <v>0.72459236095599733</v>
      </c>
      <c r="T4904" s="130">
        <f>IFERROR(Table1[[#This Row],[Male Voters]]/Table1[[#This Row],[Male Population]],"0.0%")</f>
        <v>0.63106159895150726</v>
      </c>
      <c r="U4904" s="130">
        <f>IFERROR(Table1[[#This Row],[Total Voters]]/Table1[[#This Row],[Total Population]],"0.0%")</f>
        <v>0.67852015461071236</v>
      </c>
      <c r="V4904" s="130">
        <f>IFERROR(Table1[[#This Row],[Female Ballots]]/Table1[[#This Row],[Female Population]],"0.0%")</f>
        <v>0.11279874916238553</v>
      </c>
      <c r="W4904" s="130">
        <f>IFERROR(Table1[[#This Row],[Male Ballots]]/Table1[[#This Row],[Male Population]],"0.0%")</f>
        <v>0.10310179117518567</v>
      </c>
      <c r="X4904" s="130">
        <f>IFERROR(Table1[[#This Row],[Total Ballots]]/Table1[[#This Row],[Total Population]],"0.0%")</f>
        <v>0.10800662617338487</v>
      </c>
      <c r="Y4904" s="24">
        <f>Table1[[#This Row],[Female Ballots]]/Table1[[#This Row],[Female Voters]]</f>
        <v>0.15567200986436497</v>
      </c>
      <c r="Z4904" s="24">
        <f>Table1[[#This Row],[Male Ballots]]/Table1[[#This Row],[Male Voters]]</f>
        <v>0.16337833160263066</v>
      </c>
      <c r="AA4904" s="24">
        <f>Table1[[#This Row],[Total Ballots]]/Table1[[#This Row],[Total Voters]]</f>
        <v>0.1591796875</v>
      </c>
    </row>
    <row r="4905" spans="1:27" s="12" customFormat="1" x14ac:dyDescent="0.35">
      <c r="A4905" s="43" t="s">
        <v>42</v>
      </c>
      <c r="B4905" s="44">
        <v>2018</v>
      </c>
      <c r="C4905" s="17" t="s">
        <v>81</v>
      </c>
      <c r="D4905" s="44"/>
      <c r="E4905" s="45" t="s">
        <v>73</v>
      </c>
      <c r="F4905" s="49" t="s">
        <v>78</v>
      </c>
      <c r="G4905" s="50" t="s">
        <v>64</v>
      </c>
      <c r="H4905" s="10">
        <v>4657</v>
      </c>
      <c r="I4905" s="10">
        <v>4712</v>
      </c>
      <c r="J4905" s="10">
        <v>9369</v>
      </c>
      <c r="K4905" s="46">
        <v>3280</v>
      </c>
      <c r="L4905" s="46">
        <v>2964</v>
      </c>
      <c r="M4905" s="46">
        <v>11</v>
      </c>
      <c r="N4905" s="46">
        <v>6255</v>
      </c>
      <c r="O4905" s="46">
        <v>807</v>
      </c>
      <c r="P4905" s="46">
        <v>705</v>
      </c>
      <c r="Q4905" s="46">
        <v>2</v>
      </c>
      <c r="R4905" s="47">
        <v>1514</v>
      </c>
      <c r="S4905" s="130">
        <f>IFERROR(Table1[[#This Row],[Female Voters]]/Table1[[#This Row],[Female Population]],"0.0%")</f>
        <v>0.70431608331543916</v>
      </c>
      <c r="T4905" s="130">
        <f>IFERROR(Table1[[#This Row],[Male Voters]]/Table1[[#This Row],[Male Population]],"0.0%")</f>
        <v>0.62903225806451613</v>
      </c>
      <c r="U4905" s="130">
        <f>IFERROR(Table1[[#This Row],[Total Voters]]/Table1[[#This Row],[Total Population]],"0.0%")</f>
        <v>0.6676272814601345</v>
      </c>
      <c r="V4905" s="130">
        <f>IFERROR(Table1[[#This Row],[Female Ballots]]/Table1[[#This Row],[Female Population]],"0.0%")</f>
        <v>0.17328752415718274</v>
      </c>
      <c r="W4905" s="130">
        <f>IFERROR(Table1[[#This Row],[Male Ballots]]/Table1[[#This Row],[Male Population]],"0.0%")</f>
        <v>0.14961799660441427</v>
      </c>
      <c r="X4905" s="130">
        <f>IFERROR(Table1[[#This Row],[Total Ballots]]/Table1[[#This Row],[Total Population]],"0.0%")</f>
        <v>0.16159675525669762</v>
      </c>
      <c r="Y4905" s="24">
        <f>Table1[[#This Row],[Female Ballots]]/Table1[[#This Row],[Female Voters]]</f>
        <v>0.24603658536585366</v>
      </c>
      <c r="Z4905" s="24">
        <f>Table1[[#This Row],[Male Ballots]]/Table1[[#This Row],[Male Voters]]</f>
        <v>0.23785425101214575</v>
      </c>
      <c r="AA4905" s="24">
        <f>Table1[[#This Row],[Total Ballots]]/Table1[[#This Row],[Total Voters]]</f>
        <v>0.24204636290967227</v>
      </c>
    </row>
    <row r="4906" spans="1:27" s="12" customFormat="1" x14ac:dyDescent="0.35">
      <c r="A4906" s="43" t="s">
        <v>42</v>
      </c>
      <c r="B4906" s="44">
        <v>2018</v>
      </c>
      <c r="C4906" s="17" t="s">
        <v>81</v>
      </c>
      <c r="D4906" s="44"/>
      <c r="E4906" s="45" t="s">
        <v>73</v>
      </c>
      <c r="F4906" s="49" t="s">
        <v>78</v>
      </c>
      <c r="G4906" s="50" t="s">
        <v>65</v>
      </c>
      <c r="H4906" s="10">
        <v>4792</v>
      </c>
      <c r="I4906" s="10">
        <v>4823</v>
      </c>
      <c r="J4906" s="10">
        <v>9615</v>
      </c>
      <c r="K4906" s="46">
        <v>3554</v>
      </c>
      <c r="L4906" s="46">
        <v>3308</v>
      </c>
      <c r="M4906" s="46">
        <v>9</v>
      </c>
      <c r="N4906" s="46">
        <v>6871</v>
      </c>
      <c r="O4906" s="46">
        <v>1181</v>
      </c>
      <c r="P4906" s="46">
        <v>1069</v>
      </c>
      <c r="Q4906" s="46">
        <v>1</v>
      </c>
      <c r="R4906" s="47">
        <v>2251</v>
      </c>
      <c r="S4906" s="130">
        <f>IFERROR(Table1[[#This Row],[Female Voters]]/Table1[[#This Row],[Female Population]],"0.0%")</f>
        <v>0.74165275459098501</v>
      </c>
      <c r="T4906" s="130">
        <f>IFERROR(Table1[[#This Row],[Male Voters]]/Table1[[#This Row],[Male Population]],"0.0%")</f>
        <v>0.68588015757827081</v>
      </c>
      <c r="U4906" s="130">
        <f>IFERROR(Table1[[#This Row],[Total Voters]]/Table1[[#This Row],[Total Population]],"0.0%")</f>
        <v>0.71461258450338017</v>
      </c>
      <c r="V4906" s="130">
        <f>IFERROR(Table1[[#This Row],[Female Ballots]]/Table1[[#This Row],[Female Population]],"0.0%")</f>
        <v>0.2464524207011686</v>
      </c>
      <c r="W4906" s="130">
        <f>IFERROR(Table1[[#This Row],[Male Ballots]]/Table1[[#This Row],[Male Population]],"0.0%")</f>
        <v>0.22164627825005184</v>
      </c>
      <c r="X4906" s="130">
        <f>IFERROR(Table1[[#This Row],[Total Ballots]]/Table1[[#This Row],[Total Population]],"0.0%")</f>
        <v>0.23411336453458137</v>
      </c>
      <c r="Y4906" s="24">
        <f>Table1[[#This Row],[Female Ballots]]/Table1[[#This Row],[Female Voters]]</f>
        <v>0.33230163196398427</v>
      </c>
      <c r="Z4906" s="24">
        <f>Table1[[#This Row],[Male Ballots]]/Table1[[#This Row],[Male Voters]]</f>
        <v>0.32315598548972191</v>
      </c>
      <c r="AA4906" s="24">
        <f>Table1[[#This Row],[Total Ballots]]/Table1[[#This Row],[Total Voters]]</f>
        <v>0.32760879056905834</v>
      </c>
    </row>
    <row r="4907" spans="1:27" s="12" customFormat="1" x14ac:dyDescent="0.35">
      <c r="A4907" s="43" t="s">
        <v>42</v>
      </c>
      <c r="B4907" s="44">
        <v>2018</v>
      </c>
      <c r="C4907" s="17" t="s">
        <v>81</v>
      </c>
      <c r="D4907" s="44"/>
      <c r="E4907" s="45" t="s">
        <v>73</v>
      </c>
      <c r="F4907" s="49" t="s">
        <v>78</v>
      </c>
      <c r="G4907" s="50" t="s">
        <v>66</v>
      </c>
      <c r="H4907" s="10">
        <v>5891</v>
      </c>
      <c r="I4907" s="10">
        <v>5602</v>
      </c>
      <c r="J4907" s="10">
        <v>11492.998</v>
      </c>
      <c r="K4907" s="46">
        <v>4963</v>
      </c>
      <c r="L4907" s="46">
        <v>4368</v>
      </c>
      <c r="M4907" s="46">
        <v>3</v>
      </c>
      <c r="N4907" s="46">
        <v>9334</v>
      </c>
      <c r="O4907" s="46">
        <v>2407</v>
      </c>
      <c r="P4907" s="46">
        <v>2060</v>
      </c>
      <c r="Q4907" s="46">
        <v>1</v>
      </c>
      <c r="R4907" s="47">
        <v>4468</v>
      </c>
      <c r="S4907" s="130">
        <f>IFERROR(Table1[[#This Row],[Female Voters]]/Table1[[#This Row],[Female Population]],"0.0%")</f>
        <v>0.84247156679680868</v>
      </c>
      <c r="T4907" s="130">
        <f>IFERROR(Table1[[#This Row],[Male Voters]]/Table1[[#This Row],[Male Population]],"0.0%")</f>
        <v>0.77972152802570516</v>
      </c>
      <c r="U4907" s="130">
        <f>IFERROR(Table1[[#This Row],[Total Voters]]/Table1[[#This Row],[Total Population]],"0.0%")</f>
        <v>0.81214666530003754</v>
      </c>
      <c r="V4907" s="130">
        <f>IFERROR(Table1[[#This Row],[Female Ballots]]/Table1[[#This Row],[Female Population]],"0.0%")</f>
        <v>0.40858937362077746</v>
      </c>
      <c r="W4907" s="130">
        <f>IFERROR(Table1[[#This Row],[Male Ballots]]/Table1[[#This Row],[Male Population]],"0.0%")</f>
        <v>0.36772581220992501</v>
      </c>
      <c r="X4907" s="130">
        <f>IFERROR(Table1[[#This Row],[Total Ballots]]/Table1[[#This Row],[Total Population]],"0.0%")</f>
        <v>0.38875844231418122</v>
      </c>
      <c r="Y4907" s="24">
        <f>Table1[[#This Row],[Female Ballots]]/Table1[[#This Row],[Female Voters]]</f>
        <v>0.4849889179931493</v>
      </c>
      <c r="Z4907" s="24">
        <f>Table1[[#This Row],[Male Ballots]]/Table1[[#This Row],[Male Voters]]</f>
        <v>0.4716117216117216</v>
      </c>
      <c r="AA4907" s="24">
        <f>Table1[[#This Row],[Total Ballots]]/Table1[[#This Row],[Total Voters]]</f>
        <v>0.47868009427898006</v>
      </c>
    </row>
    <row r="4908" spans="1:27" s="12" customFormat="1" x14ac:dyDescent="0.35">
      <c r="A4908" s="43" t="s">
        <v>42</v>
      </c>
      <c r="B4908" s="44">
        <v>2018</v>
      </c>
      <c r="C4908" s="17" t="s">
        <v>81</v>
      </c>
      <c r="D4908" s="44"/>
      <c r="E4908" s="45" t="s">
        <v>73</v>
      </c>
      <c r="F4908" s="49" t="s">
        <v>78</v>
      </c>
      <c r="G4908" s="50" t="s">
        <v>67</v>
      </c>
      <c r="H4908" s="10">
        <v>8775</v>
      </c>
      <c r="I4908" s="10">
        <v>7907.9998999999998</v>
      </c>
      <c r="J4908" s="10">
        <v>16682.996999999999</v>
      </c>
      <c r="K4908" s="46">
        <v>7429</v>
      </c>
      <c r="L4908" s="46">
        <v>6820</v>
      </c>
      <c r="M4908" s="46">
        <v>1</v>
      </c>
      <c r="N4908" s="46">
        <v>14250</v>
      </c>
      <c r="O4908" s="46">
        <v>4788</v>
      </c>
      <c r="P4908" s="46">
        <v>4567</v>
      </c>
      <c r="Q4908" s="46">
        <v>1</v>
      </c>
      <c r="R4908" s="47">
        <v>9356</v>
      </c>
      <c r="S4908" s="130">
        <f>IFERROR(Table1[[#This Row],[Female Voters]]/Table1[[#This Row],[Female Population]],"0.0%")</f>
        <v>0.84660968660968661</v>
      </c>
      <c r="T4908" s="130">
        <f>IFERROR(Table1[[#This Row],[Male Voters]]/Table1[[#This Row],[Male Population]],"0.0%")</f>
        <v>0.86241781566031639</v>
      </c>
      <c r="U4908" s="130">
        <f>IFERROR(Table1[[#This Row],[Total Voters]]/Table1[[#This Row],[Total Population]],"0.0%")</f>
        <v>0.85416307393689517</v>
      </c>
      <c r="V4908" s="130">
        <f>IFERROR(Table1[[#This Row],[Female Ballots]]/Table1[[#This Row],[Female Population]],"0.0%")</f>
        <v>0.54564102564102568</v>
      </c>
      <c r="W4908" s="130">
        <f>IFERROR(Table1[[#This Row],[Male Ballots]]/Table1[[#This Row],[Male Population]],"0.0%")</f>
        <v>0.57751644635200361</v>
      </c>
      <c r="X4908" s="130">
        <f>IFERROR(Table1[[#This Row],[Total Ballots]]/Table1[[#This Row],[Total Population]],"0.0%")</f>
        <v>0.56081050664937482</v>
      </c>
      <c r="Y4908" s="24">
        <f>Table1[[#This Row],[Female Ballots]]/Table1[[#This Row],[Female Voters]]</f>
        <v>0.64450127877237851</v>
      </c>
      <c r="Z4908" s="24">
        <f>Table1[[#This Row],[Male Ballots]]/Table1[[#This Row],[Male Voters]]</f>
        <v>0.66964809384164226</v>
      </c>
      <c r="AA4908" s="24">
        <f>Table1[[#This Row],[Total Ballots]]/Table1[[#This Row],[Total Voters]]</f>
        <v>0.6565614035087719</v>
      </c>
    </row>
    <row r="4909" spans="1:27" s="12" customFormat="1" x14ac:dyDescent="0.35">
      <c r="A4909" s="43" t="s">
        <v>27</v>
      </c>
      <c r="B4909" s="44">
        <v>2018</v>
      </c>
      <c r="C4909" s="17" t="s">
        <v>81</v>
      </c>
      <c r="D4909" s="44"/>
      <c r="E4909" s="45" t="s">
        <v>74</v>
      </c>
      <c r="F4909" s="49" t="s">
        <v>78</v>
      </c>
      <c r="G4909" s="50" t="s">
        <v>79</v>
      </c>
      <c r="H4909" s="10">
        <v>4232.78676</v>
      </c>
      <c r="I4909" s="10">
        <v>4225.7841399999998</v>
      </c>
      <c r="J4909" s="10">
        <v>8458.5708999999988</v>
      </c>
      <c r="K4909" s="46">
        <v>3518</v>
      </c>
      <c r="L4909" s="46">
        <v>3545</v>
      </c>
      <c r="M4909" s="46"/>
      <c r="N4909" s="46">
        <v>7063</v>
      </c>
      <c r="O4909" s="46">
        <v>1984</v>
      </c>
      <c r="P4909" s="46">
        <v>1853</v>
      </c>
      <c r="Q4909" s="46"/>
      <c r="R4909" s="47">
        <v>3837</v>
      </c>
      <c r="S4909" s="130">
        <f>IFERROR(Table1[[#This Row],[Female Voters]]/Table1[[#This Row],[Female Population]],"0.0%")</f>
        <v>0.83113093086692613</v>
      </c>
      <c r="T4909" s="130">
        <f>IFERROR(Table1[[#This Row],[Male Voters]]/Table1[[#This Row],[Male Population]],"0.0%")</f>
        <v>0.83889755902202812</v>
      </c>
      <c r="U4909" s="130">
        <f>IFERROR(Table1[[#This Row],[Total Voters]]/Table1[[#This Row],[Total Population]],"0.0%")</f>
        <v>0.83501103005473432</v>
      </c>
      <c r="V4909" s="130">
        <f>IFERROR(Table1[[#This Row],[Female Ballots]]/Table1[[#This Row],[Female Population]],"0.0%")</f>
        <v>0.46872193486071101</v>
      </c>
      <c r="W4909" s="130">
        <f>IFERROR(Table1[[#This Row],[Male Ballots]]/Table1[[#This Row],[Male Population]],"0.0%")</f>
        <v>0.43849849841123217</v>
      </c>
      <c r="X4909" s="130">
        <f>IFERROR(Table1[[#This Row],[Total Ballots]]/Table1[[#This Row],[Total Population]],"0.0%")</f>
        <v>0.45362272721506663</v>
      </c>
      <c r="Y4909" s="24">
        <f>Table1[[#This Row],[Female Ballots]]/Table1[[#This Row],[Female Voters]]</f>
        <v>0.56395679363274587</v>
      </c>
      <c r="Z4909" s="24">
        <f>Table1[[#This Row],[Male Ballots]]/Table1[[#This Row],[Male Voters]]</f>
        <v>0.52270803949224265</v>
      </c>
      <c r="AA4909" s="24">
        <f>Table1[[#This Row],[Total Ballots]]/Table1[[#This Row],[Total Voters]]</f>
        <v>0.54325357496814386</v>
      </c>
    </row>
    <row r="4910" spans="1:27" s="12" customFormat="1" x14ac:dyDescent="0.35">
      <c r="A4910" s="43" t="s">
        <v>27</v>
      </c>
      <c r="B4910" s="44">
        <v>2018</v>
      </c>
      <c r="C4910" s="17" t="s">
        <v>81</v>
      </c>
      <c r="D4910" s="44"/>
      <c r="E4910" s="45" t="s">
        <v>74</v>
      </c>
      <c r="F4910" s="49" t="s">
        <v>78</v>
      </c>
      <c r="G4910" s="50" t="s">
        <v>62</v>
      </c>
      <c r="H4910" s="10">
        <v>311.05805999999995</v>
      </c>
      <c r="I4910" s="10">
        <v>320.06043999999997</v>
      </c>
      <c r="J4910" s="10">
        <v>631.11860000000001</v>
      </c>
      <c r="K4910" s="46">
        <v>213</v>
      </c>
      <c r="L4910" s="46">
        <v>245</v>
      </c>
      <c r="M4910" s="46"/>
      <c r="N4910" s="46">
        <v>458</v>
      </c>
      <c r="O4910" s="46">
        <v>50</v>
      </c>
      <c r="P4910" s="46">
        <v>47</v>
      </c>
      <c r="Q4910" s="46"/>
      <c r="R4910" s="47">
        <v>97</v>
      </c>
      <c r="S4910" s="130">
        <f>IFERROR(Table1[[#This Row],[Female Voters]]/Table1[[#This Row],[Female Population]],"0.0%")</f>
        <v>0.68475962333205587</v>
      </c>
      <c r="T4910" s="130">
        <f>IFERROR(Table1[[#This Row],[Male Voters]]/Table1[[#This Row],[Male Population]],"0.0%")</f>
        <v>0.76548041988569415</v>
      </c>
      <c r="U4910" s="130">
        <f>IFERROR(Table1[[#This Row],[Total Voters]]/Table1[[#This Row],[Total Population]],"0.0%")</f>
        <v>0.72569561410486083</v>
      </c>
      <c r="V4910" s="130">
        <f>IFERROR(Table1[[#This Row],[Female Ballots]]/Table1[[#This Row],[Female Population]],"0.0%")</f>
        <v>0.16074169561785348</v>
      </c>
      <c r="W4910" s="130">
        <f>IFERROR(Table1[[#This Row],[Male Ballots]]/Table1[[#This Row],[Male Population]],"0.0%")</f>
        <v>0.1468472642229699</v>
      </c>
      <c r="X4910" s="130">
        <f>IFERROR(Table1[[#This Row],[Total Ballots]]/Table1[[#This Row],[Total Population]],"0.0%")</f>
        <v>0.15369535931915174</v>
      </c>
      <c r="Y4910" s="24">
        <f>Table1[[#This Row],[Female Ballots]]/Table1[[#This Row],[Female Voters]]</f>
        <v>0.23474178403755869</v>
      </c>
      <c r="Z4910" s="24">
        <f>Table1[[#This Row],[Male Ballots]]/Table1[[#This Row],[Male Voters]]</f>
        <v>0.19183673469387755</v>
      </c>
      <c r="AA4910" s="24">
        <f>Table1[[#This Row],[Total Ballots]]/Table1[[#This Row],[Total Voters]]</f>
        <v>0.21179039301310043</v>
      </c>
    </row>
    <row r="4911" spans="1:27" s="12" customFormat="1" x14ac:dyDescent="0.35">
      <c r="A4911" s="43" t="s">
        <v>27</v>
      </c>
      <c r="B4911" s="44">
        <v>2018</v>
      </c>
      <c r="C4911" s="17" t="s">
        <v>81</v>
      </c>
      <c r="D4911" s="44"/>
      <c r="E4911" s="45" t="s">
        <v>74</v>
      </c>
      <c r="F4911" s="49" t="s">
        <v>78</v>
      </c>
      <c r="G4911" s="50" t="s">
        <v>63</v>
      </c>
      <c r="H4911" s="10">
        <v>461.08589999999998</v>
      </c>
      <c r="I4911" s="10">
        <v>453.08580000000001</v>
      </c>
      <c r="J4911" s="10">
        <v>914.17169999999999</v>
      </c>
      <c r="K4911" s="46">
        <v>337</v>
      </c>
      <c r="L4911" s="46">
        <v>356</v>
      </c>
      <c r="M4911" s="46"/>
      <c r="N4911" s="46">
        <v>693</v>
      </c>
      <c r="O4911" s="46">
        <v>87</v>
      </c>
      <c r="P4911" s="46">
        <v>69</v>
      </c>
      <c r="Q4911" s="46"/>
      <c r="R4911" s="47">
        <v>156</v>
      </c>
      <c r="S4911" s="130">
        <f>IFERROR(Table1[[#This Row],[Female Voters]]/Table1[[#This Row],[Female Population]],"0.0%")</f>
        <v>0.7308833343201343</v>
      </c>
      <c r="T4911" s="130">
        <f>IFERROR(Table1[[#This Row],[Male Voters]]/Table1[[#This Row],[Male Population]],"0.0%")</f>
        <v>0.78572314559405743</v>
      </c>
      <c r="U4911" s="130">
        <f>IFERROR(Table1[[#This Row],[Total Voters]]/Table1[[#This Row],[Total Population]],"0.0%")</f>
        <v>0.75806328286032043</v>
      </c>
      <c r="V4911" s="130">
        <f>IFERROR(Table1[[#This Row],[Female Ballots]]/Table1[[#This Row],[Female Population]],"0.0%")</f>
        <v>0.18868501509154803</v>
      </c>
      <c r="W4911" s="130">
        <f>IFERROR(Table1[[#This Row],[Male Ballots]]/Table1[[#This Row],[Male Population]],"0.0%")</f>
        <v>0.15228903664603924</v>
      </c>
      <c r="X4911" s="130">
        <f>IFERROR(Table1[[#This Row],[Total Ballots]]/Table1[[#This Row],[Total Population]],"0.0%")</f>
        <v>0.17064628012440114</v>
      </c>
      <c r="Y4911" s="24">
        <f>Table1[[#This Row],[Female Ballots]]/Table1[[#This Row],[Female Voters]]</f>
        <v>0.25816023738872401</v>
      </c>
      <c r="Z4911" s="24">
        <f>Table1[[#This Row],[Male Ballots]]/Table1[[#This Row],[Male Voters]]</f>
        <v>0.19382022471910113</v>
      </c>
      <c r="AA4911" s="24">
        <f>Table1[[#This Row],[Total Ballots]]/Table1[[#This Row],[Total Voters]]</f>
        <v>0.22510822510822512</v>
      </c>
    </row>
    <row r="4912" spans="1:27" s="12" customFormat="1" x14ac:dyDescent="0.35">
      <c r="A4912" s="43" t="s">
        <v>27</v>
      </c>
      <c r="B4912" s="44">
        <v>2018</v>
      </c>
      <c r="C4912" s="17" t="s">
        <v>81</v>
      </c>
      <c r="D4912" s="44"/>
      <c r="E4912" s="45" t="s">
        <v>74</v>
      </c>
      <c r="F4912" s="49" t="s">
        <v>78</v>
      </c>
      <c r="G4912" s="50" t="s">
        <v>64</v>
      </c>
      <c r="H4912" s="10">
        <v>575.10680000000002</v>
      </c>
      <c r="I4912" s="10">
        <v>577.10680000000002</v>
      </c>
      <c r="J4912" s="10">
        <v>1152.2136</v>
      </c>
      <c r="K4912" s="46">
        <v>487</v>
      </c>
      <c r="L4912" s="46">
        <v>454</v>
      </c>
      <c r="M4912" s="46"/>
      <c r="N4912" s="46">
        <v>941</v>
      </c>
      <c r="O4912" s="46">
        <v>169</v>
      </c>
      <c r="P4912" s="46">
        <v>120</v>
      </c>
      <c r="Q4912" s="46"/>
      <c r="R4912" s="47">
        <v>289</v>
      </c>
      <c r="S4912" s="130">
        <f>IFERROR(Table1[[#This Row],[Female Voters]]/Table1[[#This Row],[Female Population]],"0.0%")</f>
        <v>0.84679923798501422</v>
      </c>
      <c r="T4912" s="130">
        <f>IFERROR(Table1[[#This Row],[Male Voters]]/Table1[[#This Row],[Male Population]],"0.0%")</f>
        <v>0.78668281156971287</v>
      </c>
      <c r="U4912" s="130">
        <f>IFERROR(Table1[[#This Row],[Total Voters]]/Table1[[#This Row],[Total Population]],"0.0%")</f>
        <v>0.81668885005349701</v>
      </c>
      <c r="V4912" s="130">
        <f>IFERROR(Table1[[#This Row],[Female Ballots]]/Table1[[#This Row],[Female Population]],"0.0%")</f>
        <v>0.29385846246297209</v>
      </c>
      <c r="W4912" s="130">
        <f>IFERROR(Table1[[#This Row],[Male Ballots]]/Table1[[#This Row],[Male Population]],"0.0%")</f>
        <v>0.20793378279375671</v>
      </c>
      <c r="X4912" s="130">
        <f>IFERROR(Table1[[#This Row],[Total Ballots]]/Table1[[#This Row],[Total Population]],"0.0%")</f>
        <v>0.25082154906000065</v>
      </c>
      <c r="Y4912" s="24">
        <f>Table1[[#This Row],[Female Ballots]]/Table1[[#This Row],[Female Voters]]</f>
        <v>0.34702258726899382</v>
      </c>
      <c r="Z4912" s="24">
        <f>Table1[[#This Row],[Male Ballots]]/Table1[[#This Row],[Male Voters]]</f>
        <v>0.26431718061674009</v>
      </c>
      <c r="AA4912" s="24">
        <f>Table1[[#This Row],[Total Ballots]]/Table1[[#This Row],[Total Voters]]</f>
        <v>0.30712008501594051</v>
      </c>
    </row>
    <row r="4913" spans="1:27" s="12" customFormat="1" x14ac:dyDescent="0.35">
      <c r="A4913" s="43" t="s">
        <v>27</v>
      </c>
      <c r="B4913" s="44">
        <v>2018</v>
      </c>
      <c r="C4913" s="17" t="s">
        <v>81</v>
      </c>
      <c r="D4913" s="44"/>
      <c r="E4913" s="45" t="s">
        <v>74</v>
      </c>
      <c r="F4913" s="49" t="s">
        <v>78</v>
      </c>
      <c r="G4913" s="50" t="s">
        <v>65</v>
      </c>
      <c r="H4913" s="10">
        <v>618.1146</v>
      </c>
      <c r="I4913" s="10">
        <v>620.11450000000002</v>
      </c>
      <c r="J4913" s="10">
        <v>1238.2289999999998</v>
      </c>
      <c r="K4913" s="46">
        <v>488</v>
      </c>
      <c r="L4913" s="46">
        <v>524</v>
      </c>
      <c r="M4913" s="46"/>
      <c r="N4913" s="46">
        <v>1012</v>
      </c>
      <c r="O4913" s="46">
        <v>231</v>
      </c>
      <c r="P4913" s="46">
        <v>234</v>
      </c>
      <c r="Q4913" s="46"/>
      <c r="R4913" s="47">
        <v>465</v>
      </c>
      <c r="S4913" s="130">
        <f>IFERROR(Table1[[#This Row],[Female Voters]]/Table1[[#This Row],[Female Population]],"0.0%")</f>
        <v>0.78949761096081539</v>
      </c>
      <c r="T4913" s="130">
        <f>IFERROR(Table1[[#This Row],[Male Voters]]/Table1[[#This Row],[Male Population]],"0.0%")</f>
        <v>0.84500523693608198</v>
      </c>
      <c r="U4913" s="130">
        <f>IFERROR(Table1[[#This Row],[Total Voters]]/Table1[[#This Row],[Total Population]],"0.0%")</f>
        <v>0.81729631594801944</v>
      </c>
      <c r="V4913" s="130">
        <f>IFERROR(Table1[[#This Row],[Female Ballots]]/Table1[[#This Row],[Female Population]],"0.0%")</f>
        <v>0.37371710682776299</v>
      </c>
      <c r="W4913" s="130">
        <f>IFERROR(Table1[[#This Row],[Male Ballots]]/Table1[[#This Row],[Male Population]],"0.0%")</f>
        <v>0.3773496668760366</v>
      </c>
      <c r="X4913" s="130">
        <f>IFERROR(Table1[[#This Row],[Total Ballots]]/Table1[[#This Row],[Total Population]],"0.0%")</f>
        <v>0.37553635070734093</v>
      </c>
      <c r="Y4913" s="24">
        <f>Table1[[#This Row],[Female Ballots]]/Table1[[#This Row],[Female Voters]]</f>
        <v>0.47336065573770492</v>
      </c>
      <c r="Z4913" s="24">
        <f>Table1[[#This Row],[Male Ballots]]/Table1[[#This Row],[Male Voters]]</f>
        <v>0.44656488549618323</v>
      </c>
      <c r="AA4913" s="24">
        <f>Table1[[#This Row],[Total Ballots]]/Table1[[#This Row],[Total Voters]]</f>
        <v>0.45948616600790515</v>
      </c>
    </row>
    <row r="4914" spans="1:27" s="12" customFormat="1" x14ac:dyDescent="0.35">
      <c r="A4914" s="43" t="s">
        <v>27</v>
      </c>
      <c r="B4914" s="44">
        <v>2018</v>
      </c>
      <c r="C4914" s="17" t="s">
        <v>81</v>
      </c>
      <c r="D4914" s="44"/>
      <c r="E4914" s="45" t="s">
        <v>74</v>
      </c>
      <c r="F4914" s="49" t="s">
        <v>78</v>
      </c>
      <c r="G4914" s="50" t="s">
        <v>66</v>
      </c>
      <c r="H4914" s="10">
        <v>876.16269999999997</v>
      </c>
      <c r="I4914" s="10">
        <v>879.16309999999999</v>
      </c>
      <c r="J4914" s="10">
        <v>1755.3258000000001</v>
      </c>
      <c r="K4914" s="46">
        <v>786</v>
      </c>
      <c r="L4914" s="46">
        <v>763</v>
      </c>
      <c r="M4914" s="46"/>
      <c r="N4914" s="46">
        <v>1549</v>
      </c>
      <c r="O4914" s="46">
        <v>510</v>
      </c>
      <c r="P4914" s="46">
        <v>470</v>
      </c>
      <c r="Q4914" s="46"/>
      <c r="R4914" s="47">
        <v>980</v>
      </c>
      <c r="S4914" s="130">
        <f>IFERROR(Table1[[#This Row],[Female Voters]]/Table1[[#This Row],[Female Population]],"0.0%")</f>
        <v>0.89709365623530879</v>
      </c>
      <c r="T4914" s="130">
        <f>IFERROR(Table1[[#This Row],[Male Voters]]/Table1[[#This Row],[Male Population]],"0.0%")</f>
        <v>0.86787081941905886</v>
      </c>
      <c r="U4914" s="130">
        <f>IFERROR(Table1[[#This Row],[Total Voters]]/Table1[[#This Row],[Total Population]],"0.0%")</f>
        <v>0.88245726234981559</v>
      </c>
      <c r="V4914" s="130">
        <f>IFERROR(Table1[[#This Row],[Female Ballots]]/Table1[[#This Row],[Female Population]],"0.0%")</f>
        <v>0.58208367007634543</v>
      </c>
      <c r="W4914" s="130">
        <f>IFERROR(Table1[[#This Row],[Male Ballots]]/Table1[[#This Row],[Male Population]],"0.0%")</f>
        <v>0.5345993251991582</v>
      </c>
      <c r="X4914" s="130">
        <f>IFERROR(Table1[[#This Row],[Total Ballots]]/Table1[[#This Row],[Total Population]],"0.0%")</f>
        <v>0.55830091485010924</v>
      </c>
      <c r="Y4914" s="24">
        <f>Table1[[#This Row],[Female Ballots]]/Table1[[#This Row],[Female Voters]]</f>
        <v>0.64885496183206104</v>
      </c>
      <c r="Z4914" s="24">
        <f>Table1[[#This Row],[Male Ballots]]/Table1[[#This Row],[Male Voters]]</f>
        <v>0.61598951507208388</v>
      </c>
      <c r="AA4914" s="24">
        <f>Table1[[#This Row],[Total Ballots]]/Table1[[#This Row],[Total Voters]]</f>
        <v>0.63266623628147189</v>
      </c>
    </row>
    <row r="4915" spans="1:27" s="12" customFormat="1" x14ac:dyDescent="0.35">
      <c r="A4915" s="43" t="s">
        <v>27</v>
      </c>
      <c r="B4915" s="44">
        <v>2018</v>
      </c>
      <c r="C4915" s="17" t="s">
        <v>81</v>
      </c>
      <c r="D4915" s="44"/>
      <c r="E4915" s="45" t="s">
        <v>74</v>
      </c>
      <c r="F4915" s="49" t="s">
        <v>78</v>
      </c>
      <c r="G4915" s="50" t="s">
        <v>67</v>
      </c>
      <c r="H4915" s="10">
        <v>1391.2587000000001</v>
      </c>
      <c r="I4915" s="10">
        <v>1376.2535</v>
      </c>
      <c r="J4915" s="10">
        <v>2767.5122000000001</v>
      </c>
      <c r="K4915" s="46">
        <v>1207</v>
      </c>
      <c r="L4915" s="46">
        <v>1203</v>
      </c>
      <c r="M4915" s="46"/>
      <c r="N4915" s="46">
        <v>2410</v>
      </c>
      <c r="O4915" s="46">
        <v>937</v>
      </c>
      <c r="P4915" s="46">
        <v>913</v>
      </c>
      <c r="Q4915" s="46"/>
      <c r="R4915" s="47">
        <v>1850</v>
      </c>
      <c r="S4915" s="130">
        <f>IFERROR(Table1[[#This Row],[Female Voters]]/Table1[[#This Row],[Female Population]],"0.0%")</f>
        <v>0.8675597140919945</v>
      </c>
      <c r="T4915" s="130">
        <f>IFERROR(Table1[[#This Row],[Male Voters]]/Table1[[#This Row],[Male Population]],"0.0%")</f>
        <v>0.87411221842487596</v>
      </c>
      <c r="U4915" s="130">
        <f>IFERROR(Table1[[#This Row],[Total Voters]]/Table1[[#This Row],[Total Population]],"0.0%")</f>
        <v>0.87081820271650467</v>
      </c>
      <c r="V4915" s="130">
        <f>IFERROR(Table1[[#This Row],[Female Ballots]]/Table1[[#This Row],[Female Population]],"0.0%")</f>
        <v>0.67349084681375215</v>
      </c>
      <c r="W4915" s="130">
        <f>IFERROR(Table1[[#This Row],[Male Ballots]]/Table1[[#This Row],[Male Population]],"0.0%")</f>
        <v>0.6633952247896191</v>
      </c>
      <c r="X4915" s="130">
        <f>IFERROR(Table1[[#This Row],[Total Ballots]]/Table1[[#This Row],[Total Population]],"0.0%")</f>
        <v>0.66847040457491025</v>
      </c>
      <c r="Y4915" s="24">
        <f>Table1[[#This Row],[Female Ballots]]/Table1[[#This Row],[Female Voters]]</f>
        <v>0.77630488815244403</v>
      </c>
      <c r="Z4915" s="24">
        <f>Table1[[#This Row],[Male Ballots]]/Table1[[#This Row],[Male Voters]]</f>
        <v>0.75893599334995843</v>
      </c>
      <c r="AA4915" s="24">
        <f>Table1[[#This Row],[Total Ballots]]/Table1[[#This Row],[Total Voters]]</f>
        <v>0.76763485477178428</v>
      </c>
    </row>
    <row r="4916" spans="1:27" s="12" customFormat="1" x14ac:dyDescent="0.35">
      <c r="A4916" s="43" t="s">
        <v>41</v>
      </c>
      <c r="B4916" s="44">
        <v>2018</v>
      </c>
      <c r="C4916" s="17" t="s">
        <v>81</v>
      </c>
      <c r="D4916" s="44"/>
      <c r="E4916" s="45" t="s">
        <v>73</v>
      </c>
      <c r="F4916" s="49" t="s">
        <v>78</v>
      </c>
      <c r="G4916" s="50" t="s">
        <v>79</v>
      </c>
      <c r="H4916" s="10">
        <v>25301.991000000002</v>
      </c>
      <c r="I4916" s="10">
        <v>26937.999100000001</v>
      </c>
      <c r="J4916" s="10">
        <v>52239.988400000002</v>
      </c>
      <c r="K4916" s="46">
        <v>19792</v>
      </c>
      <c r="L4916" s="46">
        <v>18532</v>
      </c>
      <c r="M4916" s="46">
        <v>4</v>
      </c>
      <c r="N4916" s="46">
        <v>38328</v>
      </c>
      <c r="O4916" s="46">
        <v>8987</v>
      </c>
      <c r="P4916" s="46">
        <v>8235</v>
      </c>
      <c r="Q4916" s="46"/>
      <c r="R4916" s="47">
        <v>17222</v>
      </c>
      <c r="S4916" s="130">
        <f>IFERROR(Table1[[#This Row],[Female Voters]]/Table1[[#This Row],[Female Population]],"0.0%")</f>
        <v>0.78223093194523696</v>
      </c>
      <c r="T4916" s="130">
        <f>IFERROR(Table1[[#This Row],[Male Voters]]/Table1[[#This Row],[Male Population]],"0.0%")</f>
        <v>0.68795013063906441</v>
      </c>
      <c r="U4916" s="130">
        <f>IFERROR(Table1[[#This Row],[Total Voters]]/Table1[[#This Row],[Total Population]],"0.0%")</f>
        <v>0.73369082141679798</v>
      </c>
      <c r="V4916" s="130">
        <f>IFERROR(Table1[[#This Row],[Female Ballots]]/Table1[[#This Row],[Female Population]],"0.0%")</f>
        <v>0.35518943943976578</v>
      </c>
      <c r="W4916" s="130">
        <f>IFERROR(Table1[[#This Row],[Male Ballots]]/Table1[[#This Row],[Male Population]],"0.0%")</f>
        <v>0.30570199254331404</v>
      </c>
      <c r="X4916" s="130">
        <f>IFERROR(Table1[[#This Row],[Total Ballots]]/Table1[[#This Row],[Total Population]],"0.0%")</f>
        <v>0.32967082358693633</v>
      </c>
      <c r="Y4916" s="24">
        <f>Table1[[#This Row],[Female Ballots]]/Table1[[#This Row],[Female Voters]]</f>
        <v>0.4540723524656427</v>
      </c>
      <c r="Z4916" s="24">
        <f>Table1[[#This Row],[Male Ballots]]/Table1[[#This Row],[Male Voters]]</f>
        <v>0.44436650118713578</v>
      </c>
      <c r="AA4916" s="24">
        <f>Table1[[#This Row],[Total Ballots]]/Table1[[#This Row],[Total Voters]]</f>
        <v>0.44933208098518057</v>
      </c>
    </row>
    <row r="4917" spans="1:27" s="12" customFormat="1" x14ac:dyDescent="0.35">
      <c r="A4917" s="43" t="s">
        <v>41</v>
      </c>
      <c r="B4917" s="44">
        <v>2018</v>
      </c>
      <c r="C4917" s="17" t="s">
        <v>81</v>
      </c>
      <c r="D4917" s="44"/>
      <c r="E4917" s="45" t="s">
        <v>73</v>
      </c>
      <c r="F4917" s="49" t="s">
        <v>78</v>
      </c>
      <c r="G4917" s="50" t="s">
        <v>62</v>
      </c>
      <c r="H4917" s="10">
        <v>1978.0001</v>
      </c>
      <c r="I4917" s="10">
        <v>2449.0023000000001</v>
      </c>
      <c r="J4917" s="10">
        <v>4427.0023999999994</v>
      </c>
      <c r="K4917" s="46">
        <v>1316</v>
      </c>
      <c r="L4917" s="46">
        <v>1317</v>
      </c>
      <c r="M4917" s="46">
        <v>1</v>
      </c>
      <c r="N4917" s="46">
        <v>2634</v>
      </c>
      <c r="O4917" s="46">
        <v>201</v>
      </c>
      <c r="P4917" s="46">
        <v>196</v>
      </c>
      <c r="Q4917" s="46"/>
      <c r="R4917" s="47">
        <v>397</v>
      </c>
      <c r="S4917" s="130">
        <f>IFERROR(Table1[[#This Row],[Female Voters]]/Table1[[#This Row],[Female Population]],"0.0%")</f>
        <v>0.66531846990300958</v>
      </c>
      <c r="T4917" s="130">
        <f>IFERROR(Table1[[#This Row],[Male Voters]]/Table1[[#This Row],[Male Population]],"0.0%")</f>
        <v>0.5377700135275495</v>
      </c>
      <c r="U4917" s="130">
        <f>IFERROR(Table1[[#This Row],[Total Voters]]/Table1[[#This Row],[Total Population]],"0.0%")</f>
        <v>0.59498499481274292</v>
      </c>
      <c r="V4917" s="130">
        <f>IFERROR(Table1[[#This Row],[Female Ballots]]/Table1[[#This Row],[Female Population]],"0.0%")</f>
        <v>0.1016177906158852</v>
      </c>
      <c r="W4917" s="130">
        <f>IFERROR(Table1[[#This Row],[Male Ballots]]/Table1[[#This Row],[Male Population]],"0.0%")</f>
        <v>8.0032591231131142E-2</v>
      </c>
      <c r="X4917" s="130">
        <f>IFERROR(Table1[[#This Row],[Total Ballots]]/Table1[[#This Row],[Total Population]],"0.0%")</f>
        <v>8.9676933538594891E-2</v>
      </c>
      <c r="Y4917" s="24">
        <f>Table1[[#This Row],[Female Ballots]]/Table1[[#This Row],[Female Voters]]</f>
        <v>0.15273556231003038</v>
      </c>
      <c r="Z4917" s="24">
        <f>Table1[[#This Row],[Male Ballots]]/Table1[[#This Row],[Male Voters]]</f>
        <v>0.14882308276385725</v>
      </c>
      <c r="AA4917" s="24">
        <f>Table1[[#This Row],[Total Ballots]]/Table1[[#This Row],[Total Voters]]</f>
        <v>0.15072133637053911</v>
      </c>
    </row>
    <row r="4918" spans="1:27" s="12" customFormat="1" x14ac:dyDescent="0.35">
      <c r="A4918" s="43" t="s">
        <v>41</v>
      </c>
      <c r="B4918" s="44">
        <v>2018</v>
      </c>
      <c r="C4918" s="17" t="s">
        <v>81</v>
      </c>
      <c r="D4918" s="44"/>
      <c r="E4918" s="45" t="s">
        <v>73</v>
      </c>
      <c r="F4918" s="49" t="s">
        <v>78</v>
      </c>
      <c r="G4918" s="50" t="s">
        <v>63</v>
      </c>
      <c r="H4918" s="10">
        <v>3398.0010000000002</v>
      </c>
      <c r="I4918" s="10">
        <v>4150.0039999999999</v>
      </c>
      <c r="J4918" s="10">
        <v>7548.0039999999999</v>
      </c>
      <c r="K4918" s="46">
        <v>2260</v>
      </c>
      <c r="L4918" s="46">
        <v>2141</v>
      </c>
      <c r="M4918" s="46"/>
      <c r="N4918" s="46">
        <v>4401</v>
      </c>
      <c r="O4918" s="46">
        <v>426</v>
      </c>
      <c r="P4918" s="46">
        <v>347</v>
      </c>
      <c r="Q4918" s="46"/>
      <c r="R4918" s="47">
        <v>773</v>
      </c>
      <c r="S4918" s="130">
        <f>IFERROR(Table1[[#This Row],[Female Voters]]/Table1[[#This Row],[Female Population]],"0.0%")</f>
        <v>0.6650969202186815</v>
      </c>
      <c r="T4918" s="130">
        <f>IFERROR(Table1[[#This Row],[Male Voters]]/Table1[[#This Row],[Male Population]],"0.0%")</f>
        <v>0.51590311720181481</v>
      </c>
      <c r="U4918" s="130">
        <f>IFERROR(Table1[[#This Row],[Total Voters]]/Table1[[#This Row],[Total Population]],"0.0%")</f>
        <v>0.58306805348804802</v>
      </c>
      <c r="V4918" s="130">
        <f>IFERROR(Table1[[#This Row],[Female Ballots]]/Table1[[#This Row],[Female Population]],"0.0%")</f>
        <v>0.12536782655449483</v>
      </c>
      <c r="W4918" s="130">
        <f>IFERROR(Table1[[#This Row],[Male Ballots]]/Table1[[#This Row],[Male Population]],"0.0%")</f>
        <v>8.3614377239154464E-2</v>
      </c>
      <c r="X4918" s="130">
        <f>IFERROR(Table1[[#This Row],[Total Ballots]]/Table1[[#This Row],[Total Population]],"0.0%")</f>
        <v>0.1024111804922202</v>
      </c>
      <c r="Y4918" s="24">
        <f>Table1[[#This Row],[Female Ballots]]/Table1[[#This Row],[Female Voters]]</f>
        <v>0.18849557522123894</v>
      </c>
      <c r="Z4918" s="24">
        <f>Table1[[#This Row],[Male Ballots]]/Table1[[#This Row],[Male Voters]]</f>
        <v>0.16207379729098553</v>
      </c>
      <c r="AA4918" s="24">
        <f>Table1[[#This Row],[Total Ballots]]/Table1[[#This Row],[Total Voters]]</f>
        <v>0.17564189956827994</v>
      </c>
    </row>
    <row r="4919" spans="1:27" s="12" customFormat="1" x14ac:dyDescent="0.35">
      <c r="A4919" s="43" t="s">
        <v>41</v>
      </c>
      <c r="B4919" s="44">
        <v>2018</v>
      </c>
      <c r="C4919" s="17" t="s">
        <v>81</v>
      </c>
      <c r="D4919" s="44"/>
      <c r="E4919" s="45" t="s">
        <v>73</v>
      </c>
      <c r="F4919" s="49" t="s">
        <v>78</v>
      </c>
      <c r="G4919" s="50" t="s">
        <v>64</v>
      </c>
      <c r="H4919" s="10">
        <v>3527</v>
      </c>
      <c r="I4919" s="10">
        <v>4066.0020000000004</v>
      </c>
      <c r="J4919" s="10">
        <v>7593.0020000000004</v>
      </c>
      <c r="K4919" s="46">
        <v>2261</v>
      </c>
      <c r="L4919" s="46">
        <v>2100</v>
      </c>
      <c r="M4919" s="46">
        <v>1</v>
      </c>
      <c r="N4919" s="46">
        <v>4362</v>
      </c>
      <c r="O4919" s="46">
        <v>597</v>
      </c>
      <c r="P4919" s="46">
        <v>505</v>
      </c>
      <c r="Q4919" s="46"/>
      <c r="R4919" s="47">
        <v>1102</v>
      </c>
      <c r="S4919" s="130">
        <f>IFERROR(Table1[[#This Row],[Female Voters]]/Table1[[#This Row],[Female Population]],"0.0%")</f>
        <v>0.64105472072582936</v>
      </c>
      <c r="T4919" s="130">
        <f>IFERROR(Table1[[#This Row],[Male Voters]]/Table1[[#This Row],[Male Population]],"0.0%")</f>
        <v>0.51647785711861427</v>
      </c>
      <c r="U4919" s="130">
        <f>IFERROR(Table1[[#This Row],[Total Voters]]/Table1[[#This Row],[Total Population]],"0.0%")</f>
        <v>0.57447634018797833</v>
      </c>
      <c r="V4919" s="130">
        <f>IFERROR(Table1[[#This Row],[Female Ballots]]/Table1[[#This Row],[Female Population]],"0.0%")</f>
        <v>0.16926566487099517</v>
      </c>
      <c r="W4919" s="130">
        <f>IFERROR(Table1[[#This Row],[Male Ballots]]/Table1[[#This Row],[Male Population]],"0.0%")</f>
        <v>0.12420062754519057</v>
      </c>
      <c r="X4919" s="130">
        <f>IFERROR(Table1[[#This Row],[Total Ballots]]/Table1[[#This Row],[Total Population]],"0.0%")</f>
        <v>0.14513363752571118</v>
      </c>
      <c r="Y4919" s="24">
        <f>Table1[[#This Row],[Female Ballots]]/Table1[[#This Row],[Female Voters]]</f>
        <v>0.26404245908889873</v>
      </c>
      <c r="Z4919" s="24">
        <f>Table1[[#This Row],[Male Ballots]]/Table1[[#This Row],[Male Voters]]</f>
        <v>0.24047619047619048</v>
      </c>
      <c r="AA4919" s="24">
        <f>Table1[[#This Row],[Total Ballots]]/Table1[[#This Row],[Total Voters]]</f>
        <v>0.25263640531866116</v>
      </c>
    </row>
    <row r="4920" spans="1:27" s="12" customFormat="1" x14ac:dyDescent="0.35">
      <c r="A4920" s="43" t="s">
        <v>41</v>
      </c>
      <c r="B4920" s="44">
        <v>2018</v>
      </c>
      <c r="C4920" s="17" t="s">
        <v>81</v>
      </c>
      <c r="D4920" s="44"/>
      <c r="E4920" s="45" t="s">
        <v>73</v>
      </c>
      <c r="F4920" s="49" t="s">
        <v>78</v>
      </c>
      <c r="G4920" s="50" t="s">
        <v>65</v>
      </c>
      <c r="H4920" s="10">
        <v>3722.9989999999998</v>
      </c>
      <c r="I4920" s="10">
        <v>4040</v>
      </c>
      <c r="J4920" s="10">
        <v>7762.9989999999998</v>
      </c>
      <c r="K4920" s="46">
        <v>2783</v>
      </c>
      <c r="L4920" s="46">
        <v>2600</v>
      </c>
      <c r="M4920" s="46"/>
      <c r="N4920" s="46">
        <v>5383</v>
      </c>
      <c r="O4920" s="46">
        <v>959</v>
      </c>
      <c r="P4920" s="46">
        <v>809</v>
      </c>
      <c r="Q4920" s="46"/>
      <c r="R4920" s="47">
        <v>1768</v>
      </c>
      <c r="S4920" s="130">
        <f>IFERROR(Table1[[#This Row],[Female Voters]]/Table1[[#This Row],[Female Population]],"0.0%")</f>
        <v>0.74751564531712211</v>
      </c>
      <c r="T4920" s="130">
        <f>IFERROR(Table1[[#This Row],[Male Voters]]/Table1[[#This Row],[Male Population]],"0.0%")</f>
        <v>0.64356435643564358</v>
      </c>
      <c r="U4920" s="130">
        <f>IFERROR(Table1[[#This Row],[Total Voters]]/Table1[[#This Row],[Total Population]],"0.0%")</f>
        <v>0.6934175825605543</v>
      </c>
      <c r="V4920" s="130">
        <f>IFERROR(Table1[[#This Row],[Female Ballots]]/Table1[[#This Row],[Female Population]],"0.0%")</f>
        <v>0.25758803588182538</v>
      </c>
      <c r="W4920" s="130">
        <f>IFERROR(Table1[[#This Row],[Male Ballots]]/Table1[[#This Row],[Male Population]],"0.0%")</f>
        <v>0.20024752475247526</v>
      </c>
      <c r="X4920" s="130">
        <f>IFERROR(Table1[[#This Row],[Total Ballots]]/Table1[[#This Row],[Total Population]],"0.0%")</f>
        <v>0.22774703436133381</v>
      </c>
      <c r="Y4920" s="24">
        <f>Table1[[#This Row],[Female Ballots]]/Table1[[#This Row],[Female Voters]]</f>
        <v>0.34459216672655407</v>
      </c>
      <c r="Z4920" s="24">
        <f>Table1[[#This Row],[Male Ballots]]/Table1[[#This Row],[Male Voters]]</f>
        <v>0.31115384615384617</v>
      </c>
      <c r="AA4920" s="24">
        <f>Table1[[#This Row],[Total Ballots]]/Table1[[#This Row],[Total Voters]]</f>
        <v>0.32844138955972507</v>
      </c>
    </row>
    <row r="4921" spans="1:27" s="12" customFormat="1" x14ac:dyDescent="0.35">
      <c r="A4921" s="43" t="s">
        <v>41</v>
      </c>
      <c r="B4921" s="44">
        <v>2018</v>
      </c>
      <c r="C4921" s="17" t="s">
        <v>81</v>
      </c>
      <c r="D4921" s="44"/>
      <c r="E4921" s="45" t="s">
        <v>73</v>
      </c>
      <c r="F4921" s="49" t="s">
        <v>78</v>
      </c>
      <c r="G4921" s="50" t="s">
        <v>66</v>
      </c>
      <c r="H4921" s="10">
        <v>5120.9969999999994</v>
      </c>
      <c r="I4921" s="10">
        <v>5077.9969999999994</v>
      </c>
      <c r="J4921" s="10">
        <v>10198.994999999999</v>
      </c>
      <c r="K4921" s="46">
        <v>4362</v>
      </c>
      <c r="L4921" s="46">
        <v>3964</v>
      </c>
      <c r="M4921" s="46">
        <v>2</v>
      </c>
      <c r="N4921" s="46">
        <v>8328</v>
      </c>
      <c r="O4921" s="46">
        <v>2211</v>
      </c>
      <c r="P4921" s="46">
        <v>1985</v>
      </c>
      <c r="Q4921" s="46"/>
      <c r="R4921" s="47">
        <v>4196</v>
      </c>
      <c r="S4921" s="130">
        <f>IFERROR(Table1[[#This Row],[Female Voters]]/Table1[[#This Row],[Female Population]],"0.0%")</f>
        <v>0.85178725939499678</v>
      </c>
      <c r="T4921" s="130">
        <f>IFERROR(Table1[[#This Row],[Male Voters]]/Table1[[#This Row],[Male Population]],"0.0%")</f>
        <v>0.78062275342029552</v>
      </c>
      <c r="U4921" s="130">
        <f>IFERROR(Table1[[#This Row],[Total Voters]]/Table1[[#This Row],[Total Population]],"0.0%")</f>
        <v>0.81655104252919042</v>
      </c>
      <c r="V4921" s="130">
        <f>IFERROR(Table1[[#This Row],[Female Ballots]]/Table1[[#This Row],[Female Population]],"0.0%")</f>
        <v>0.43175186394368131</v>
      </c>
      <c r="W4921" s="130">
        <f>IFERROR(Table1[[#This Row],[Male Ballots]]/Table1[[#This Row],[Male Population]],"0.0%")</f>
        <v>0.3909021608323125</v>
      </c>
      <c r="X4921" s="130">
        <f>IFERROR(Table1[[#This Row],[Total Ballots]]/Table1[[#This Row],[Total Population]],"0.0%")</f>
        <v>0.4114130853088957</v>
      </c>
      <c r="Y4921" s="24">
        <f>Table1[[#This Row],[Female Ballots]]/Table1[[#This Row],[Female Voters]]</f>
        <v>0.50687757909215958</v>
      </c>
      <c r="Z4921" s="24">
        <f>Table1[[#This Row],[Male Ballots]]/Table1[[#This Row],[Male Voters]]</f>
        <v>0.50075681130171545</v>
      </c>
      <c r="AA4921" s="24">
        <f>Table1[[#This Row],[Total Ballots]]/Table1[[#This Row],[Total Voters]]</f>
        <v>0.50384245917387127</v>
      </c>
    </row>
    <row r="4922" spans="1:27" s="12" customFormat="1" x14ac:dyDescent="0.35">
      <c r="A4922" s="43" t="s">
        <v>41</v>
      </c>
      <c r="B4922" s="44">
        <v>2018</v>
      </c>
      <c r="C4922" s="17" t="s">
        <v>81</v>
      </c>
      <c r="D4922" s="44"/>
      <c r="E4922" s="45" t="s">
        <v>73</v>
      </c>
      <c r="F4922" s="49" t="s">
        <v>78</v>
      </c>
      <c r="G4922" s="50" t="s">
        <v>67</v>
      </c>
      <c r="H4922" s="10">
        <v>7554.9938999999995</v>
      </c>
      <c r="I4922" s="10">
        <v>7154.9938000000002</v>
      </c>
      <c r="J4922" s="10">
        <v>14709.986000000001</v>
      </c>
      <c r="K4922" s="46">
        <v>6810</v>
      </c>
      <c r="L4922" s="46">
        <v>6410</v>
      </c>
      <c r="M4922" s="46"/>
      <c r="N4922" s="46">
        <v>13220</v>
      </c>
      <c r="O4922" s="46">
        <v>4593</v>
      </c>
      <c r="P4922" s="46">
        <v>4393</v>
      </c>
      <c r="Q4922" s="46"/>
      <c r="R4922" s="47">
        <v>8986</v>
      </c>
      <c r="S4922" s="130">
        <f>IFERROR(Table1[[#This Row],[Female Voters]]/Table1[[#This Row],[Female Population]],"0.0%")</f>
        <v>0.90139053586793771</v>
      </c>
      <c r="T4922" s="130">
        <f>IFERROR(Table1[[#This Row],[Male Voters]]/Table1[[#This Row],[Male Population]],"0.0%")</f>
        <v>0.89587778538676022</v>
      </c>
      <c r="U4922" s="130">
        <f>IFERROR(Table1[[#This Row],[Total Voters]]/Table1[[#This Row],[Total Population]],"0.0%")</f>
        <v>0.89870921699041717</v>
      </c>
      <c r="V4922" s="130">
        <f>IFERROR(Table1[[#This Row],[Female Ballots]]/Table1[[#This Row],[Female Population]],"0.0%")</f>
        <v>0.6079422512836179</v>
      </c>
      <c r="W4922" s="130">
        <f>IFERROR(Table1[[#This Row],[Male Ballots]]/Table1[[#This Row],[Male Population]],"0.0%")</f>
        <v>0.61397677241872661</v>
      </c>
      <c r="X4922" s="130">
        <f>IFERROR(Table1[[#This Row],[Total Ballots]]/Table1[[#This Row],[Total Population]],"0.0%")</f>
        <v>0.61087753584537741</v>
      </c>
      <c r="Y4922" s="24">
        <f>Table1[[#This Row],[Female Ballots]]/Table1[[#This Row],[Female Voters]]</f>
        <v>0.67444933920704842</v>
      </c>
      <c r="Z4922" s="24">
        <f>Table1[[#This Row],[Male Ballots]]/Table1[[#This Row],[Male Voters]]</f>
        <v>0.6853354134165367</v>
      </c>
      <c r="AA4922" s="24">
        <f>Table1[[#This Row],[Total Ballots]]/Table1[[#This Row],[Total Voters]]</f>
        <v>0.67972768532526473</v>
      </c>
    </row>
    <row r="4923" spans="1:27" s="12" customFormat="1" x14ac:dyDescent="0.35">
      <c r="A4923" s="43" t="s">
        <v>49</v>
      </c>
      <c r="B4923" s="44">
        <v>2018</v>
      </c>
      <c r="C4923" s="17" t="s">
        <v>81</v>
      </c>
      <c r="D4923" s="44"/>
      <c r="E4923" s="45" t="s">
        <v>74</v>
      </c>
      <c r="F4923" s="49" t="s">
        <v>78</v>
      </c>
      <c r="G4923" s="50" t="s">
        <v>79</v>
      </c>
      <c r="H4923" s="10">
        <v>15973.110199999999</v>
      </c>
      <c r="I4923" s="10">
        <v>16717.046000000002</v>
      </c>
      <c r="J4923" s="10">
        <v>32690.157200000001</v>
      </c>
      <c r="K4923" s="46">
        <v>11797</v>
      </c>
      <c r="L4923" s="46">
        <v>10966</v>
      </c>
      <c r="M4923" s="46">
        <v>5</v>
      </c>
      <c r="N4923" s="46">
        <v>22768</v>
      </c>
      <c r="O4923" s="46">
        <v>6045</v>
      </c>
      <c r="P4923" s="46">
        <v>5416</v>
      </c>
      <c r="Q4923" s="46">
        <v>2</v>
      </c>
      <c r="R4923" s="47">
        <v>11463</v>
      </c>
      <c r="S4923" s="130">
        <f>IFERROR(Table1[[#This Row],[Female Voters]]/Table1[[#This Row],[Female Population]],"0.0%")</f>
        <v>0.73855372261815366</v>
      </c>
      <c r="T4923" s="130">
        <f>IFERROR(Table1[[#This Row],[Male Voters]]/Table1[[#This Row],[Male Population]],"0.0%")</f>
        <v>0.65597713854469253</v>
      </c>
      <c r="U4923" s="130">
        <f>IFERROR(Table1[[#This Row],[Total Voters]]/Table1[[#This Row],[Total Population]],"0.0%")</f>
        <v>0.69647875538512238</v>
      </c>
      <c r="V4923" s="130">
        <f>IFERROR(Table1[[#This Row],[Female Ballots]]/Table1[[#This Row],[Female Population]],"0.0%")</f>
        <v>0.3784485253222632</v>
      </c>
      <c r="W4923" s="130">
        <f>IFERROR(Table1[[#This Row],[Male Ballots]]/Table1[[#This Row],[Male Population]],"0.0%")</f>
        <v>0.32398068414718723</v>
      </c>
      <c r="X4923" s="130">
        <f>IFERROR(Table1[[#This Row],[Total Ballots]]/Table1[[#This Row],[Total Population]],"0.0%")</f>
        <v>0.35065600724611995</v>
      </c>
      <c r="Y4923" s="24">
        <f>Table1[[#This Row],[Female Ballots]]/Table1[[#This Row],[Female Voters]]</f>
        <v>0.51241841146054079</v>
      </c>
      <c r="Z4923" s="24">
        <f>Table1[[#This Row],[Male Ballots]]/Table1[[#This Row],[Male Voters]]</f>
        <v>0.49389020609155571</v>
      </c>
      <c r="AA4923" s="24">
        <f>Table1[[#This Row],[Total Ballots]]/Table1[[#This Row],[Total Voters]]</f>
        <v>0.50346978215038651</v>
      </c>
    </row>
    <row r="4924" spans="1:27" s="12" customFormat="1" x14ac:dyDescent="0.35">
      <c r="A4924" s="43" t="s">
        <v>49</v>
      </c>
      <c r="B4924" s="44">
        <v>2018</v>
      </c>
      <c r="C4924" s="17" t="s">
        <v>81</v>
      </c>
      <c r="D4924" s="44"/>
      <c r="E4924" s="45" t="s">
        <v>74</v>
      </c>
      <c r="F4924" s="49" t="s">
        <v>78</v>
      </c>
      <c r="G4924" s="50" t="s">
        <v>62</v>
      </c>
      <c r="H4924" s="10">
        <v>1223.9738</v>
      </c>
      <c r="I4924" s="10">
        <v>1551.9503</v>
      </c>
      <c r="J4924" s="10">
        <v>2775.9251999999997</v>
      </c>
      <c r="K4924" s="46">
        <v>687</v>
      </c>
      <c r="L4924" s="46">
        <v>678</v>
      </c>
      <c r="M4924" s="46">
        <v>4</v>
      </c>
      <c r="N4924" s="46">
        <v>1369</v>
      </c>
      <c r="O4924" s="46">
        <v>137</v>
      </c>
      <c r="P4924" s="46">
        <v>131</v>
      </c>
      <c r="Q4924" s="46">
        <v>2</v>
      </c>
      <c r="R4924" s="47">
        <v>270</v>
      </c>
      <c r="S4924" s="130">
        <f>IFERROR(Table1[[#This Row],[Female Voters]]/Table1[[#This Row],[Female Population]],"0.0%")</f>
        <v>0.56128652427037251</v>
      </c>
      <c r="T4924" s="130">
        <f>IFERROR(Table1[[#This Row],[Male Voters]]/Table1[[#This Row],[Male Population]],"0.0%")</f>
        <v>0.43686966006578948</v>
      </c>
      <c r="U4924" s="130">
        <f>IFERROR(Table1[[#This Row],[Total Voters]]/Table1[[#This Row],[Total Population]],"0.0%")</f>
        <v>0.49316890815357711</v>
      </c>
      <c r="V4924" s="130">
        <f>IFERROR(Table1[[#This Row],[Female Ballots]]/Table1[[#This Row],[Female Population]],"0.0%")</f>
        <v>0.11193050047313105</v>
      </c>
      <c r="W4924" s="130">
        <f>IFERROR(Table1[[#This Row],[Male Ballots]]/Table1[[#This Row],[Male Population]],"0.0%")</f>
        <v>8.4409919570233666E-2</v>
      </c>
      <c r="X4924" s="130">
        <f>IFERROR(Table1[[#This Row],[Total Ballots]]/Table1[[#This Row],[Total Population]],"0.0%")</f>
        <v>9.7264868664328569E-2</v>
      </c>
      <c r="Y4924" s="24">
        <f>Table1[[#This Row],[Female Ballots]]/Table1[[#This Row],[Female Voters]]</f>
        <v>0.19941775836972345</v>
      </c>
      <c r="Z4924" s="24">
        <f>Table1[[#This Row],[Male Ballots]]/Table1[[#This Row],[Male Voters]]</f>
        <v>0.19321533923303835</v>
      </c>
      <c r="AA4924" s="24">
        <f>Table1[[#This Row],[Total Ballots]]/Table1[[#This Row],[Total Voters]]</f>
        <v>0.19722425127830534</v>
      </c>
    </row>
    <row r="4925" spans="1:27" s="12" customFormat="1" x14ac:dyDescent="0.35">
      <c r="A4925" s="43" t="s">
        <v>49</v>
      </c>
      <c r="B4925" s="44">
        <v>2018</v>
      </c>
      <c r="C4925" s="17" t="s">
        <v>81</v>
      </c>
      <c r="D4925" s="44"/>
      <c r="E4925" s="45" t="s">
        <v>74</v>
      </c>
      <c r="F4925" s="49" t="s">
        <v>78</v>
      </c>
      <c r="G4925" s="50" t="s">
        <v>63</v>
      </c>
      <c r="H4925" s="10">
        <v>2076.9710999999998</v>
      </c>
      <c r="I4925" s="10">
        <v>2443.9539999999997</v>
      </c>
      <c r="J4925" s="10">
        <v>4520.9240000000009</v>
      </c>
      <c r="K4925" s="46">
        <v>1454</v>
      </c>
      <c r="L4925" s="46">
        <v>1209</v>
      </c>
      <c r="M4925" s="46"/>
      <c r="N4925" s="46">
        <v>2663</v>
      </c>
      <c r="O4925" s="46">
        <v>345</v>
      </c>
      <c r="P4925" s="46">
        <v>252</v>
      </c>
      <c r="Q4925" s="46"/>
      <c r="R4925" s="47">
        <v>597</v>
      </c>
      <c r="S4925" s="130">
        <f>IFERROR(Table1[[#This Row],[Female Voters]]/Table1[[#This Row],[Female Population]],"0.0%")</f>
        <v>0.70005788718003836</v>
      </c>
      <c r="T4925" s="130">
        <f>IFERROR(Table1[[#This Row],[Male Voters]]/Table1[[#This Row],[Male Population]],"0.0%")</f>
        <v>0.49469016192612469</v>
      </c>
      <c r="U4925" s="130">
        <f>IFERROR(Table1[[#This Row],[Total Voters]]/Table1[[#This Row],[Total Population]],"0.0%")</f>
        <v>0.58903887789310316</v>
      </c>
      <c r="V4925" s="130">
        <f>IFERROR(Table1[[#This Row],[Female Ballots]]/Table1[[#This Row],[Female Population]],"0.0%")</f>
        <v>0.16610727034189357</v>
      </c>
      <c r="W4925" s="130">
        <f>IFERROR(Table1[[#This Row],[Male Ballots]]/Table1[[#This Row],[Male Population]],"0.0%")</f>
        <v>0.1031115970267853</v>
      </c>
      <c r="X4925" s="130">
        <f>IFERROR(Table1[[#This Row],[Total Ballots]]/Table1[[#This Row],[Total Population]],"0.0%")</f>
        <v>0.13205265118369605</v>
      </c>
      <c r="Y4925" s="24">
        <f>Table1[[#This Row],[Female Ballots]]/Table1[[#This Row],[Female Voters]]</f>
        <v>0.23727647867950483</v>
      </c>
      <c r="Z4925" s="24">
        <f>Table1[[#This Row],[Male Ballots]]/Table1[[#This Row],[Male Voters]]</f>
        <v>0.20843672456575682</v>
      </c>
      <c r="AA4925" s="24">
        <f>Table1[[#This Row],[Total Ballots]]/Table1[[#This Row],[Total Voters]]</f>
        <v>0.22418325197146075</v>
      </c>
    </row>
    <row r="4926" spans="1:27" s="12" customFormat="1" x14ac:dyDescent="0.35">
      <c r="A4926" s="43" t="s">
        <v>49</v>
      </c>
      <c r="B4926" s="44">
        <v>2018</v>
      </c>
      <c r="C4926" s="17" t="s">
        <v>81</v>
      </c>
      <c r="D4926" s="44"/>
      <c r="E4926" s="45" t="s">
        <v>74</v>
      </c>
      <c r="F4926" s="49" t="s">
        <v>78</v>
      </c>
      <c r="G4926" s="50" t="s">
        <v>64</v>
      </c>
      <c r="H4926" s="10">
        <v>2300.9920000000002</v>
      </c>
      <c r="I4926" s="10">
        <v>2385.9760000000001</v>
      </c>
      <c r="J4926" s="10">
        <v>4686.9680000000008</v>
      </c>
      <c r="K4926" s="46">
        <v>1541</v>
      </c>
      <c r="L4926" s="46">
        <v>1427</v>
      </c>
      <c r="M4926" s="46">
        <v>1</v>
      </c>
      <c r="N4926" s="46">
        <v>2969</v>
      </c>
      <c r="O4926" s="46">
        <v>559</v>
      </c>
      <c r="P4926" s="46">
        <v>466</v>
      </c>
      <c r="Q4926" s="46"/>
      <c r="R4926" s="47">
        <v>1025</v>
      </c>
      <c r="S4926" s="130">
        <f>IFERROR(Table1[[#This Row],[Female Voters]]/Table1[[#This Row],[Female Population]],"0.0%")</f>
        <v>0.66971115066892883</v>
      </c>
      <c r="T4926" s="130">
        <f>IFERROR(Table1[[#This Row],[Male Voters]]/Table1[[#This Row],[Male Population]],"0.0%")</f>
        <v>0.59807810304881526</v>
      </c>
      <c r="U4926" s="130">
        <f>IFERROR(Table1[[#This Row],[Total Voters]]/Table1[[#This Row],[Total Population]],"0.0%")</f>
        <v>0.63345855999016842</v>
      </c>
      <c r="V4926" s="130">
        <f>IFERROR(Table1[[#This Row],[Female Ballots]]/Table1[[#This Row],[Female Population]],"0.0%")</f>
        <v>0.24293869774427723</v>
      </c>
      <c r="W4926" s="130">
        <f>IFERROR(Table1[[#This Row],[Male Ballots]]/Table1[[#This Row],[Male Population]],"0.0%")</f>
        <v>0.19530791592203778</v>
      </c>
      <c r="X4926" s="130">
        <f>IFERROR(Table1[[#This Row],[Total Ballots]]/Table1[[#This Row],[Total Population]],"0.0%")</f>
        <v>0.21869148669246299</v>
      </c>
      <c r="Y4926" s="24">
        <f>Table1[[#This Row],[Female Ballots]]/Table1[[#This Row],[Female Voters]]</f>
        <v>0.36275146009085008</v>
      </c>
      <c r="Z4926" s="24">
        <f>Table1[[#This Row],[Male Ballots]]/Table1[[#This Row],[Male Voters]]</f>
        <v>0.32655921513665032</v>
      </c>
      <c r="AA4926" s="24">
        <f>Table1[[#This Row],[Total Ballots]]/Table1[[#This Row],[Total Voters]]</f>
        <v>0.34523408555069046</v>
      </c>
    </row>
    <row r="4927" spans="1:27" s="12" customFormat="1" x14ac:dyDescent="0.35">
      <c r="A4927" s="43" t="s">
        <v>49</v>
      </c>
      <c r="B4927" s="44">
        <v>2018</v>
      </c>
      <c r="C4927" s="17" t="s">
        <v>81</v>
      </c>
      <c r="D4927" s="44"/>
      <c r="E4927" s="45" t="s">
        <v>74</v>
      </c>
      <c r="F4927" s="49" t="s">
        <v>78</v>
      </c>
      <c r="G4927" s="50" t="s">
        <v>65</v>
      </c>
      <c r="H4927" s="10">
        <v>2451.0140000000001</v>
      </c>
      <c r="I4927" s="10">
        <v>2453.998</v>
      </c>
      <c r="J4927" s="10">
        <v>4905.0129999999999</v>
      </c>
      <c r="K4927" s="46">
        <v>1635</v>
      </c>
      <c r="L4927" s="46">
        <v>1484</v>
      </c>
      <c r="M4927" s="46"/>
      <c r="N4927" s="46">
        <v>3119</v>
      </c>
      <c r="O4927" s="46">
        <v>761</v>
      </c>
      <c r="P4927" s="46">
        <v>628</v>
      </c>
      <c r="Q4927" s="46"/>
      <c r="R4927" s="47">
        <v>1389</v>
      </c>
      <c r="S4927" s="130">
        <f>IFERROR(Table1[[#This Row],[Female Voters]]/Table1[[#This Row],[Female Population]],"0.0%")</f>
        <v>0.6670708531244619</v>
      </c>
      <c r="T4927" s="130">
        <f>IFERROR(Table1[[#This Row],[Male Voters]]/Table1[[#This Row],[Male Population]],"0.0%")</f>
        <v>0.60472746921554132</v>
      </c>
      <c r="U4927" s="130">
        <f>IFERROR(Table1[[#This Row],[Total Voters]]/Table1[[#This Row],[Total Population]],"0.0%")</f>
        <v>0.63588006800389729</v>
      </c>
      <c r="V4927" s="130">
        <f>IFERROR(Table1[[#This Row],[Female Ballots]]/Table1[[#This Row],[Female Population]],"0.0%")</f>
        <v>0.3104837426469208</v>
      </c>
      <c r="W4927" s="130">
        <f>IFERROR(Table1[[#This Row],[Male Ballots]]/Table1[[#This Row],[Male Population]],"0.0%")</f>
        <v>0.25590892902113205</v>
      </c>
      <c r="X4927" s="130">
        <f>IFERROR(Table1[[#This Row],[Total Ballots]]/Table1[[#This Row],[Total Population]],"0.0%")</f>
        <v>0.28317967760737839</v>
      </c>
      <c r="Y4927" s="24">
        <f>Table1[[#This Row],[Female Ballots]]/Table1[[#This Row],[Female Voters]]</f>
        <v>0.46544342507645259</v>
      </c>
      <c r="Z4927" s="24">
        <f>Table1[[#This Row],[Male Ballots]]/Table1[[#This Row],[Male Voters]]</f>
        <v>0.42318059299191374</v>
      </c>
      <c r="AA4927" s="24">
        <f>Table1[[#This Row],[Total Ballots]]/Table1[[#This Row],[Total Voters]]</f>
        <v>0.44533504328310358</v>
      </c>
    </row>
    <row r="4928" spans="1:27" s="12" customFormat="1" x14ac:dyDescent="0.35">
      <c r="A4928" s="43" t="s">
        <v>49</v>
      </c>
      <c r="B4928" s="44">
        <v>2018</v>
      </c>
      <c r="C4928" s="17" t="s">
        <v>81</v>
      </c>
      <c r="D4928" s="44"/>
      <c r="E4928" s="45" t="s">
        <v>74</v>
      </c>
      <c r="F4928" s="49" t="s">
        <v>78</v>
      </c>
      <c r="G4928" s="50" t="s">
        <v>66</v>
      </c>
      <c r="H4928" s="10">
        <v>3190.05</v>
      </c>
      <c r="I4928" s="10">
        <v>3080.0529999999999</v>
      </c>
      <c r="J4928" s="10">
        <v>6270.1030000000001</v>
      </c>
      <c r="K4928" s="46">
        <v>2638</v>
      </c>
      <c r="L4928" s="46">
        <v>2359</v>
      </c>
      <c r="M4928" s="46"/>
      <c r="N4928" s="46">
        <v>4997</v>
      </c>
      <c r="O4928" s="46">
        <v>1502</v>
      </c>
      <c r="P4928" s="46">
        <v>1266</v>
      </c>
      <c r="Q4928" s="46"/>
      <c r="R4928" s="47">
        <v>2768</v>
      </c>
      <c r="S4928" s="130">
        <f>IFERROR(Table1[[#This Row],[Female Voters]]/Table1[[#This Row],[Female Population]],"0.0%")</f>
        <v>0.82694628610836818</v>
      </c>
      <c r="T4928" s="130">
        <f>IFERROR(Table1[[#This Row],[Male Voters]]/Table1[[#This Row],[Male Population]],"0.0%")</f>
        <v>0.76589591153139247</v>
      </c>
      <c r="U4928" s="130">
        <f>IFERROR(Table1[[#This Row],[Total Voters]]/Table1[[#This Row],[Total Population]],"0.0%")</f>
        <v>0.79695660501908816</v>
      </c>
      <c r="V4928" s="130">
        <f>IFERROR(Table1[[#This Row],[Female Ballots]]/Table1[[#This Row],[Female Population]],"0.0%")</f>
        <v>0.47083901506245979</v>
      </c>
      <c r="W4928" s="130">
        <f>IFERROR(Table1[[#This Row],[Male Ballots]]/Table1[[#This Row],[Male Population]],"0.0%")</f>
        <v>0.41103188808764007</v>
      </c>
      <c r="X4928" s="130">
        <f>IFERROR(Table1[[#This Row],[Total Ballots]]/Table1[[#This Row],[Total Population]],"0.0%")</f>
        <v>0.44146005257010928</v>
      </c>
      <c r="Y4928" s="24">
        <f>Table1[[#This Row],[Female Ballots]]/Table1[[#This Row],[Female Voters]]</f>
        <v>0.56937073540561034</v>
      </c>
      <c r="Z4928" s="24">
        <f>Table1[[#This Row],[Male Ballots]]/Table1[[#This Row],[Male Voters]]</f>
        <v>0.53666807969478592</v>
      </c>
      <c r="AA4928" s="24">
        <f>Table1[[#This Row],[Total Ballots]]/Table1[[#This Row],[Total Voters]]</f>
        <v>0.55393235941564944</v>
      </c>
    </row>
    <row r="4929" spans="1:27" s="12" customFormat="1" x14ac:dyDescent="0.35">
      <c r="A4929" s="43" t="s">
        <v>49</v>
      </c>
      <c r="B4929" s="44">
        <v>2018</v>
      </c>
      <c r="C4929" s="17" t="s">
        <v>81</v>
      </c>
      <c r="D4929" s="44"/>
      <c r="E4929" s="45" t="s">
        <v>74</v>
      </c>
      <c r="F4929" s="49" t="s">
        <v>78</v>
      </c>
      <c r="G4929" s="50" t="s">
        <v>67</v>
      </c>
      <c r="H4929" s="10">
        <v>4730.1093000000001</v>
      </c>
      <c r="I4929" s="10">
        <v>4801.1147000000001</v>
      </c>
      <c r="J4929" s="10">
        <v>9531.2240000000002</v>
      </c>
      <c r="K4929" s="46">
        <v>3842</v>
      </c>
      <c r="L4929" s="46">
        <v>3809</v>
      </c>
      <c r="M4929" s="46"/>
      <c r="N4929" s="46">
        <v>7651</v>
      </c>
      <c r="O4929" s="46">
        <v>2741</v>
      </c>
      <c r="P4929" s="46">
        <v>2673</v>
      </c>
      <c r="Q4929" s="46"/>
      <c r="R4929" s="47">
        <v>5414</v>
      </c>
      <c r="S4929" s="130">
        <f>IFERROR(Table1[[#This Row],[Female Voters]]/Table1[[#This Row],[Female Population]],"0.0%")</f>
        <v>0.81224338727225609</v>
      </c>
      <c r="T4929" s="130">
        <f>IFERROR(Table1[[#This Row],[Male Voters]]/Table1[[#This Row],[Male Population]],"0.0%")</f>
        <v>0.79335742593277347</v>
      </c>
      <c r="U4929" s="130">
        <f>IFERROR(Table1[[#This Row],[Total Voters]]/Table1[[#This Row],[Total Population]],"0.0%")</f>
        <v>0.80273005859478275</v>
      </c>
      <c r="V4929" s="130">
        <f>IFERROR(Table1[[#This Row],[Female Ballots]]/Table1[[#This Row],[Female Population]],"0.0%")</f>
        <v>0.57947920992015978</v>
      </c>
      <c r="W4929" s="130">
        <f>IFERROR(Table1[[#This Row],[Male Ballots]]/Table1[[#This Row],[Male Population]],"0.0%")</f>
        <v>0.5567457074083233</v>
      </c>
      <c r="X4929" s="130">
        <f>IFERROR(Table1[[#This Row],[Total Ballots]]/Table1[[#This Row],[Total Population]],"0.0%")</f>
        <v>0.56802777901348245</v>
      </c>
      <c r="Y4929" s="24">
        <f>Table1[[#This Row],[Female Ballots]]/Table1[[#This Row],[Female Voters]]</f>
        <v>0.71343050494534099</v>
      </c>
      <c r="Z4929" s="24">
        <f>Table1[[#This Row],[Male Ballots]]/Table1[[#This Row],[Male Voters]]</f>
        <v>0.70175899186138091</v>
      </c>
      <c r="AA4929" s="24">
        <f>Table1[[#This Row],[Total Ballots]]/Table1[[#This Row],[Total Voters]]</f>
        <v>0.70761991896484122</v>
      </c>
    </row>
    <row r="4930" spans="1:27" s="12" customFormat="1" x14ac:dyDescent="0.35">
      <c r="A4930" s="43" t="s">
        <v>34</v>
      </c>
      <c r="B4930" s="44">
        <v>2018</v>
      </c>
      <c r="C4930" s="17" t="s">
        <v>81</v>
      </c>
      <c r="D4930" s="44"/>
      <c r="E4930" s="45" t="s">
        <v>74</v>
      </c>
      <c r="F4930" s="49" t="s">
        <v>78</v>
      </c>
      <c r="G4930" s="50" t="s">
        <v>79</v>
      </c>
      <c r="H4930" s="10">
        <v>9529.0020899999981</v>
      </c>
      <c r="I4930" s="10">
        <v>9304.9997000000003</v>
      </c>
      <c r="J4930" s="10">
        <v>18834.001400000001</v>
      </c>
      <c r="K4930" s="46">
        <v>7477</v>
      </c>
      <c r="L4930" s="46">
        <v>6891</v>
      </c>
      <c r="M4930" s="46">
        <v>22</v>
      </c>
      <c r="N4930" s="46">
        <v>14390</v>
      </c>
      <c r="O4930" s="46">
        <v>4300</v>
      </c>
      <c r="P4930" s="46">
        <v>3844</v>
      </c>
      <c r="Q4930" s="46">
        <v>7</v>
      </c>
      <c r="R4930" s="47">
        <v>8151</v>
      </c>
      <c r="S4930" s="130">
        <f>IFERROR(Table1[[#This Row],[Female Voters]]/Table1[[#This Row],[Female Population]],"0.0%")</f>
        <v>0.78465718963862685</v>
      </c>
      <c r="T4930" s="130">
        <f>IFERROR(Table1[[#This Row],[Male Voters]]/Table1[[#This Row],[Male Population]],"0.0%")</f>
        <v>0.7405696101204603</v>
      </c>
      <c r="U4930" s="130">
        <f>IFERROR(Table1[[#This Row],[Total Voters]]/Table1[[#This Row],[Total Population]],"0.0%")</f>
        <v>0.7640436938695353</v>
      </c>
      <c r="V4930" s="130">
        <f>IFERROR(Table1[[#This Row],[Female Ballots]]/Table1[[#This Row],[Female Population]],"0.0%")</f>
        <v>0.45125396755999669</v>
      </c>
      <c r="W4930" s="130">
        <f>IFERROR(Table1[[#This Row],[Male Ballots]]/Table1[[#This Row],[Male Population]],"0.0%")</f>
        <v>0.41311124384023351</v>
      </c>
      <c r="X4930" s="130">
        <f>IFERROR(Table1[[#This Row],[Total Ballots]]/Table1[[#This Row],[Total Population]],"0.0%")</f>
        <v>0.43278110832040184</v>
      </c>
      <c r="Y4930" s="24">
        <f>Table1[[#This Row],[Female Ballots]]/Table1[[#This Row],[Female Voters]]</f>
        <v>0.57509696402300392</v>
      </c>
      <c r="Z4930" s="24">
        <f>Table1[[#This Row],[Male Ballots]]/Table1[[#This Row],[Male Voters]]</f>
        <v>0.55782905238717162</v>
      </c>
      <c r="AA4930" s="24">
        <f>Table1[[#This Row],[Total Ballots]]/Table1[[#This Row],[Total Voters]]</f>
        <v>0.56643502432244619</v>
      </c>
    </row>
    <row r="4931" spans="1:27" s="12" customFormat="1" x14ac:dyDescent="0.35">
      <c r="A4931" s="43" t="s">
        <v>34</v>
      </c>
      <c r="B4931" s="44">
        <v>2018</v>
      </c>
      <c r="C4931" s="17" t="s">
        <v>81</v>
      </c>
      <c r="D4931" s="44"/>
      <c r="E4931" s="45" t="s">
        <v>74</v>
      </c>
      <c r="F4931" s="49" t="s">
        <v>78</v>
      </c>
      <c r="G4931" s="50" t="s">
        <v>62</v>
      </c>
      <c r="H4931" s="10">
        <v>586.99948999999992</v>
      </c>
      <c r="I4931" s="10">
        <v>703.99899999999991</v>
      </c>
      <c r="J4931" s="10">
        <v>1290.9985000000001</v>
      </c>
      <c r="K4931" s="46">
        <v>333</v>
      </c>
      <c r="L4931" s="46">
        <v>347</v>
      </c>
      <c r="M4931" s="46">
        <v>2</v>
      </c>
      <c r="N4931" s="46">
        <v>682</v>
      </c>
      <c r="O4931" s="46">
        <v>81</v>
      </c>
      <c r="P4931" s="46">
        <v>79</v>
      </c>
      <c r="Q4931" s="46"/>
      <c r="R4931" s="47">
        <v>160</v>
      </c>
      <c r="S4931" s="130">
        <f>IFERROR(Table1[[#This Row],[Female Voters]]/Table1[[#This Row],[Female Population]],"0.0%")</f>
        <v>0.56729180463172135</v>
      </c>
      <c r="T4931" s="130">
        <f>IFERROR(Table1[[#This Row],[Male Voters]]/Table1[[#This Row],[Male Population]],"0.0%")</f>
        <v>0.49289842741253898</v>
      </c>
      <c r="U4931" s="130">
        <f>IFERROR(Table1[[#This Row],[Total Voters]]/Table1[[#This Row],[Total Population]],"0.0%")</f>
        <v>0.52827327065058549</v>
      </c>
      <c r="V4931" s="130">
        <f>IFERROR(Table1[[#This Row],[Female Ballots]]/Table1[[#This Row],[Female Population]],"0.0%")</f>
        <v>0.13798989842393222</v>
      </c>
      <c r="W4931" s="130">
        <f>IFERROR(Table1[[#This Row],[Male Ballots]]/Table1[[#This Row],[Male Population]],"0.0%")</f>
        <v>0.11221606848873367</v>
      </c>
      <c r="X4931" s="130">
        <f>IFERROR(Table1[[#This Row],[Total Ballots]]/Table1[[#This Row],[Total Population]],"0.0%")</f>
        <v>0.12393507815849514</v>
      </c>
      <c r="Y4931" s="24">
        <f>Table1[[#This Row],[Female Ballots]]/Table1[[#This Row],[Female Voters]]</f>
        <v>0.24324324324324326</v>
      </c>
      <c r="Z4931" s="24">
        <f>Table1[[#This Row],[Male Ballots]]/Table1[[#This Row],[Male Voters]]</f>
        <v>0.2276657060518732</v>
      </c>
      <c r="AA4931" s="24">
        <f>Table1[[#This Row],[Total Ballots]]/Table1[[#This Row],[Total Voters]]</f>
        <v>0.23460410557184752</v>
      </c>
    </row>
    <row r="4932" spans="1:27" s="12" customFormat="1" x14ac:dyDescent="0.35">
      <c r="A4932" s="43" t="s">
        <v>34</v>
      </c>
      <c r="B4932" s="44">
        <v>2018</v>
      </c>
      <c r="C4932" s="17" t="s">
        <v>81</v>
      </c>
      <c r="D4932" s="44"/>
      <c r="E4932" s="45" t="s">
        <v>74</v>
      </c>
      <c r="F4932" s="49" t="s">
        <v>78</v>
      </c>
      <c r="G4932" s="50" t="s">
        <v>63</v>
      </c>
      <c r="H4932" s="10">
        <v>928.99939999999992</v>
      </c>
      <c r="I4932" s="10">
        <v>972.99929999999995</v>
      </c>
      <c r="J4932" s="10">
        <v>1901.9983999999999</v>
      </c>
      <c r="K4932" s="46">
        <v>674</v>
      </c>
      <c r="L4932" s="46">
        <v>640</v>
      </c>
      <c r="M4932" s="46">
        <v>2</v>
      </c>
      <c r="N4932" s="46">
        <v>1316</v>
      </c>
      <c r="O4932" s="46">
        <v>202</v>
      </c>
      <c r="P4932" s="46">
        <v>176</v>
      </c>
      <c r="Q4932" s="46">
        <v>1</v>
      </c>
      <c r="R4932" s="47">
        <v>379</v>
      </c>
      <c r="S4932" s="130">
        <f>IFERROR(Table1[[#This Row],[Female Voters]]/Table1[[#This Row],[Female Population]],"0.0%")</f>
        <v>0.72551177105173592</v>
      </c>
      <c r="T4932" s="130">
        <f>IFERROR(Table1[[#This Row],[Male Voters]]/Table1[[#This Row],[Male Population]],"0.0%")</f>
        <v>0.6577599798889886</v>
      </c>
      <c r="U4932" s="130">
        <f>IFERROR(Table1[[#This Row],[Total Voters]]/Table1[[#This Row],[Total Population]],"0.0%")</f>
        <v>0.69190384176979336</v>
      </c>
      <c r="V4932" s="130">
        <f>IFERROR(Table1[[#This Row],[Female Ballots]]/Table1[[#This Row],[Female Population]],"0.0%")</f>
        <v>0.21743824592351729</v>
      </c>
      <c r="W4932" s="130">
        <f>IFERROR(Table1[[#This Row],[Male Ballots]]/Table1[[#This Row],[Male Population]],"0.0%")</f>
        <v>0.18088399446947187</v>
      </c>
      <c r="X4932" s="130">
        <f>IFERROR(Table1[[#This Row],[Total Ballots]]/Table1[[#This Row],[Total Population]],"0.0%")</f>
        <v>0.19926410032731889</v>
      </c>
      <c r="Y4932" s="24">
        <f>Table1[[#This Row],[Female Ballots]]/Table1[[#This Row],[Female Voters]]</f>
        <v>0.29970326409495551</v>
      </c>
      <c r="Z4932" s="24">
        <f>Table1[[#This Row],[Male Ballots]]/Table1[[#This Row],[Male Voters]]</f>
        <v>0.27500000000000002</v>
      </c>
      <c r="AA4932" s="24">
        <f>Table1[[#This Row],[Total Ballots]]/Table1[[#This Row],[Total Voters]]</f>
        <v>0.28799392097264437</v>
      </c>
    </row>
    <row r="4933" spans="1:27" s="12" customFormat="1" x14ac:dyDescent="0.35">
      <c r="A4933" s="43" t="s">
        <v>34</v>
      </c>
      <c r="B4933" s="44">
        <v>2018</v>
      </c>
      <c r="C4933" s="17" t="s">
        <v>81</v>
      </c>
      <c r="D4933" s="44"/>
      <c r="E4933" s="45" t="s">
        <v>74</v>
      </c>
      <c r="F4933" s="49" t="s">
        <v>78</v>
      </c>
      <c r="G4933" s="50" t="s">
        <v>64</v>
      </c>
      <c r="H4933" s="10">
        <v>1071.9997000000001</v>
      </c>
      <c r="I4933" s="10">
        <v>1152.9992999999999</v>
      </c>
      <c r="J4933" s="10">
        <v>2224.9989999999998</v>
      </c>
      <c r="K4933" s="46">
        <v>733</v>
      </c>
      <c r="L4933" s="46">
        <v>703</v>
      </c>
      <c r="M4933" s="46">
        <v>4</v>
      </c>
      <c r="N4933" s="46">
        <v>1440</v>
      </c>
      <c r="O4933" s="46">
        <v>303</v>
      </c>
      <c r="P4933" s="46">
        <v>257</v>
      </c>
      <c r="Q4933" s="46"/>
      <c r="R4933" s="47">
        <v>560</v>
      </c>
      <c r="S4933" s="130">
        <f>IFERROR(Table1[[#This Row],[Female Voters]]/Table1[[#This Row],[Female Population]],"0.0%")</f>
        <v>0.68376884806964022</v>
      </c>
      <c r="T4933" s="130">
        <f>IFERROR(Table1[[#This Row],[Male Voters]]/Table1[[#This Row],[Male Population]],"0.0%")</f>
        <v>0.60971416027746073</v>
      </c>
      <c r="U4933" s="130">
        <f>IFERROR(Table1[[#This Row],[Total Voters]]/Table1[[#This Row],[Total Population]],"0.0%")</f>
        <v>0.64719130210845044</v>
      </c>
      <c r="V4933" s="130">
        <f>IFERROR(Table1[[#This Row],[Female Ballots]]/Table1[[#This Row],[Female Population]],"0.0%")</f>
        <v>0.28264933283096999</v>
      </c>
      <c r="W4933" s="130">
        <f>IFERROR(Table1[[#This Row],[Male Ballots]]/Table1[[#This Row],[Male Population]],"0.0%")</f>
        <v>0.22289692630342448</v>
      </c>
      <c r="X4933" s="130">
        <f>IFERROR(Table1[[#This Row],[Total Ballots]]/Table1[[#This Row],[Total Population]],"0.0%")</f>
        <v>0.25168550637550852</v>
      </c>
      <c r="Y4933" s="24">
        <f>Table1[[#This Row],[Female Ballots]]/Table1[[#This Row],[Female Voters]]</f>
        <v>0.41336971350613916</v>
      </c>
      <c r="Z4933" s="24">
        <f>Table1[[#This Row],[Male Ballots]]/Table1[[#This Row],[Male Voters]]</f>
        <v>0.3655761024182077</v>
      </c>
      <c r="AA4933" s="24">
        <f>Table1[[#This Row],[Total Ballots]]/Table1[[#This Row],[Total Voters]]</f>
        <v>0.3888888888888889</v>
      </c>
    </row>
    <row r="4934" spans="1:27" s="12" customFormat="1" x14ac:dyDescent="0.35">
      <c r="A4934" s="43" t="s">
        <v>34</v>
      </c>
      <c r="B4934" s="44">
        <v>2018</v>
      </c>
      <c r="C4934" s="17" t="s">
        <v>81</v>
      </c>
      <c r="D4934" s="44"/>
      <c r="E4934" s="45" t="s">
        <v>74</v>
      </c>
      <c r="F4934" s="49" t="s">
        <v>78</v>
      </c>
      <c r="G4934" s="50" t="s">
        <v>65</v>
      </c>
      <c r="H4934" s="10">
        <v>1304.9996999999998</v>
      </c>
      <c r="I4934" s="10">
        <v>1310.9996000000001</v>
      </c>
      <c r="J4934" s="10">
        <v>2616</v>
      </c>
      <c r="K4934" s="46">
        <v>915</v>
      </c>
      <c r="L4934" s="46">
        <v>831</v>
      </c>
      <c r="M4934" s="46">
        <v>2</v>
      </c>
      <c r="N4934" s="46">
        <v>1748</v>
      </c>
      <c r="O4934" s="46">
        <v>432</v>
      </c>
      <c r="P4934" s="46">
        <v>365</v>
      </c>
      <c r="Q4934" s="46"/>
      <c r="R4934" s="47">
        <v>797</v>
      </c>
      <c r="S4934" s="130">
        <f>IFERROR(Table1[[#This Row],[Female Voters]]/Table1[[#This Row],[Female Population]],"0.0%")</f>
        <v>0.70114958647116943</v>
      </c>
      <c r="T4934" s="130">
        <f>IFERROR(Table1[[#This Row],[Male Voters]]/Table1[[#This Row],[Male Population]],"0.0%")</f>
        <v>0.63386747028755763</v>
      </c>
      <c r="U4934" s="130">
        <f>IFERROR(Table1[[#This Row],[Total Voters]]/Table1[[#This Row],[Total Population]],"0.0%")</f>
        <v>0.66819571865443428</v>
      </c>
      <c r="V4934" s="130">
        <f>IFERROR(Table1[[#This Row],[Female Ballots]]/Table1[[#This Row],[Female Population]],"0.0%")</f>
        <v>0.33103455885851929</v>
      </c>
      <c r="W4934" s="130">
        <f>IFERROR(Table1[[#This Row],[Male Ballots]]/Table1[[#This Row],[Male Population]],"0.0%")</f>
        <v>0.27841350981342783</v>
      </c>
      <c r="X4934" s="130">
        <f>IFERROR(Table1[[#This Row],[Total Ballots]]/Table1[[#This Row],[Total Population]],"0.0%")</f>
        <v>0.30466360856269115</v>
      </c>
      <c r="Y4934" s="24">
        <f>Table1[[#This Row],[Female Ballots]]/Table1[[#This Row],[Female Voters]]</f>
        <v>0.47213114754098362</v>
      </c>
      <c r="Z4934" s="24">
        <f>Table1[[#This Row],[Male Ballots]]/Table1[[#This Row],[Male Voters]]</f>
        <v>0.43922984356197353</v>
      </c>
      <c r="AA4934" s="24">
        <f>Table1[[#This Row],[Total Ballots]]/Table1[[#This Row],[Total Voters]]</f>
        <v>0.45594965675057209</v>
      </c>
    </row>
    <row r="4935" spans="1:27" s="12" customFormat="1" x14ac:dyDescent="0.35">
      <c r="A4935" s="43" t="s">
        <v>34</v>
      </c>
      <c r="B4935" s="44">
        <v>2018</v>
      </c>
      <c r="C4935" s="17" t="s">
        <v>81</v>
      </c>
      <c r="D4935" s="44"/>
      <c r="E4935" s="45" t="s">
        <v>74</v>
      </c>
      <c r="F4935" s="49" t="s">
        <v>78</v>
      </c>
      <c r="G4935" s="50" t="s">
        <v>66</v>
      </c>
      <c r="H4935" s="10">
        <v>2055.0012999999999</v>
      </c>
      <c r="I4935" s="10">
        <v>1862.0001999999999</v>
      </c>
      <c r="J4935" s="10">
        <v>3917.0020000000004</v>
      </c>
      <c r="K4935" s="46">
        <v>1712</v>
      </c>
      <c r="L4935" s="46">
        <v>1450</v>
      </c>
      <c r="M4935" s="46">
        <v>3</v>
      </c>
      <c r="N4935" s="46">
        <v>3165</v>
      </c>
      <c r="O4935" s="46">
        <v>1025</v>
      </c>
      <c r="P4935" s="46">
        <v>818</v>
      </c>
      <c r="Q4935" s="46"/>
      <c r="R4935" s="47">
        <v>1843</v>
      </c>
      <c r="S4935" s="130">
        <f>IFERROR(Table1[[#This Row],[Female Voters]]/Table1[[#This Row],[Female Population]],"0.0%")</f>
        <v>0.83308949731564652</v>
      </c>
      <c r="T4935" s="130">
        <f>IFERROR(Table1[[#This Row],[Male Voters]]/Table1[[#This Row],[Male Population]],"0.0%")</f>
        <v>0.77873246200510615</v>
      </c>
      <c r="U4935" s="130">
        <f>IFERROR(Table1[[#This Row],[Total Voters]]/Table1[[#This Row],[Total Population]],"0.0%")</f>
        <v>0.80801592646621057</v>
      </c>
      <c r="V4935" s="130">
        <f>IFERROR(Table1[[#This Row],[Female Ballots]]/Table1[[#This Row],[Female Population]],"0.0%")</f>
        <v>0.49878313945592151</v>
      </c>
      <c r="W4935" s="130">
        <f>IFERROR(Table1[[#This Row],[Male Ballots]]/Table1[[#This Row],[Male Population]],"0.0%")</f>
        <v>0.43931251994494952</v>
      </c>
      <c r="X4935" s="130">
        <f>IFERROR(Table1[[#This Row],[Total Ballots]]/Table1[[#This Row],[Total Population]],"0.0%")</f>
        <v>0.47051290757574282</v>
      </c>
      <c r="Y4935" s="24">
        <f>Table1[[#This Row],[Female Ballots]]/Table1[[#This Row],[Female Voters]]</f>
        <v>0.59871495327102808</v>
      </c>
      <c r="Z4935" s="24">
        <f>Table1[[#This Row],[Male Ballots]]/Table1[[#This Row],[Male Voters]]</f>
        <v>0.56413793103448273</v>
      </c>
      <c r="AA4935" s="24">
        <f>Table1[[#This Row],[Total Ballots]]/Table1[[#This Row],[Total Voters]]</f>
        <v>0.58230647709320693</v>
      </c>
    </row>
    <row r="4936" spans="1:27" s="12" customFormat="1" x14ac:dyDescent="0.35">
      <c r="A4936" s="43" t="s">
        <v>34</v>
      </c>
      <c r="B4936" s="44">
        <v>2018</v>
      </c>
      <c r="C4936" s="17" t="s">
        <v>81</v>
      </c>
      <c r="D4936" s="44"/>
      <c r="E4936" s="45" t="s">
        <v>74</v>
      </c>
      <c r="F4936" s="49" t="s">
        <v>78</v>
      </c>
      <c r="G4936" s="50" t="s">
        <v>67</v>
      </c>
      <c r="H4936" s="10">
        <v>3581.0024999999996</v>
      </c>
      <c r="I4936" s="10">
        <v>3302.0023000000001</v>
      </c>
      <c r="J4936" s="10">
        <v>6883.0035000000007</v>
      </c>
      <c r="K4936" s="46">
        <v>3110</v>
      </c>
      <c r="L4936" s="46">
        <v>2920</v>
      </c>
      <c r="M4936" s="46">
        <v>9</v>
      </c>
      <c r="N4936" s="46">
        <v>6039</v>
      </c>
      <c r="O4936" s="46">
        <v>2257</v>
      </c>
      <c r="P4936" s="46">
        <v>2149</v>
      </c>
      <c r="Q4936" s="46">
        <v>6</v>
      </c>
      <c r="R4936" s="47">
        <v>4412</v>
      </c>
      <c r="S4936" s="130">
        <f>IFERROR(Table1[[#This Row],[Female Voters]]/Table1[[#This Row],[Female Population]],"0.0%")</f>
        <v>0.86847188741141634</v>
      </c>
      <c r="T4936" s="130">
        <f>IFERROR(Table1[[#This Row],[Male Voters]]/Table1[[#This Row],[Male Population]],"0.0%")</f>
        <v>0.88431192189054497</v>
      </c>
      <c r="U4936" s="130">
        <f>IFERROR(Table1[[#This Row],[Total Voters]]/Table1[[#This Row],[Total Population]],"0.0%")</f>
        <v>0.8773786036866027</v>
      </c>
      <c r="V4936" s="130">
        <f>IFERROR(Table1[[#This Row],[Female Ballots]]/Table1[[#This Row],[Female Population]],"0.0%")</f>
        <v>0.63027043404744909</v>
      </c>
      <c r="W4936" s="130">
        <f>IFERROR(Table1[[#This Row],[Male Ballots]]/Table1[[#This Row],[Male Population]],"0.0%")</f>
        <v>0.65081723292561</v>
      </c>
      <c r="X4936" s="130">
        <f>IFERROR(Table1[[#This Row],[Total Ballots]]/Table1[[#This Row],[Total Population]],"0.0%")</f>
        <v>0.64099923819594162</v>
      </c>
      <c r="Y4936" s="24">
        <f>Table1[[#This Row],[Female Ballots]]/Table1[[#This Row],[Female Voters]]</f>
        <v>0.72572347266881032</v>
      </c>
      <c r="Z4936" s="24">
        <f>Table1[[#This Row],[Male Ballots]]/Table1[[#This Row],[Male Voters]]</f>
        <v>0.73595890410958908</v>
      </c>
      <c r="AA4936" s="24">
        <f>Table1[[#This Row],[Total Ballots]]/Table1[[#This Row],[Total Voters]]</f>
        <v>0.73058453386322242</v>
      </c>
    </row>
    <row r="4937" spans="1:27" s="12" customFormat="1" x14ac:dyDescent="0.35">
      <c r="A4937" s="43" t="s">
        <v>31</v>
      </c>
      <c r="B4937" s="44">
        <v>2018</v>
      </c>
      <c r="C4937" s="17" t="s">
        <v>81</v>
      </c>
      <c r="D4937" s="44"/>
      <c r="E4937" s="45" t="s">
        <v>73</v>
      </c>
      <c r="F4937" s="49" t="s">
        <v>78</v>
      </c>
      <c r="G4937" s="50" t="s">
        <v>79</v>
      </c>
      <c r="H4937" s="10">
        <v>5316.9930599999998</v>
      </c>
      <c r="I4937" s="10">
        <v>5387.9978700000001</v>
      </c>
      <c r="J4937" s="10">
        <v>10704.9918</v>
      </c>
      <c r="K4937" s="46">
        <v>4511</v>
      </c>
      <c r="L4937" s="46">
        <v>4375</v>
      </c>
      <c r="M4937" s="46">
        <v>51</v>
      </c>
      <c r="N4937" s="46">
        <v>8937</v>
      </c>
      <c r="O4937" s="46">
        <v>2532</v>
      </c>
      <c r="P4937" s="46">
        <v>2386</v>
      </c>
      <c r="Q4937" s="46">
        <v>23</v>
      </c>
      <c r="R4937" s="47">
        <v>4941</v>
      </c>
      <c r="S4937" s="130">
        <f>IFERROR(Table1[[#This Row],[Female Voters]]/Table1[[#This Row],[Female Population]],"0.0%")</f>
        <v>0.84841186533352375</v>
      </c>
      <c r="T4937" s="130">
        <f>IFERROR(Table1[[#This Row],[Male Voters]]/Table1[[#This Row],[Male Population]],"0.0%")</f>
        <v>0.81198992753128163</v>
      </c>
      <c r="U4937" s="130">
        <f>IFERROR(Table1[[#This Row],[Total Voters]]/Table1[[#This Row],[Total Population]],"0.0%")</f>
        <v>0.83484417054854732</v>
      </c>
      <c r="V4937" s="130">
        <f>IFERROR(Table1[[#This Row],[Female Ballots]]/Table1[[#This Row],[Female Population]],"0.0%")</f>
        <v>0.47620900975936203</v>
      </c>
      <c r="W4937" s="130">
        <f>IFERROR(Table1[[#This Row],[Male Ballots]]/Table1[[#This Row],[Male Population]],"0.0%")</f>
        <v>0.44283610676334584</v>
      </c>
      <c r="X4937" s="130">
        <f>IFERROR(Table1[[#This Row],[Total Ballots]]/Table1[[#This Row],[Total Population]],"0.0%")</f>
        <v>0.46156037223681012</v>
      </c>
      <c r="Y4937" s="24">
        <f>Table1[[#This Row],[Female Ballots]]/Table1[[#This Row],[Female Voters]]</f>
        <v>0.56129461316781204</v>
      </c>
      <c r="Z4937" s="24">
        <f>Table1[[#This Row],[Male Ballots]]/Table1[[#This Row],[Male Voters]]</f>
        <v>0.54537142857142862</v>
      </c>
      <c r="AA4937" s="24">
        <f>Table1[[#This Row],[Total Ballots]]/Table1[[#This Row],[Total Voters]]</f>
        <v>0.55287009063444104</v>
      </c>
    </row>
    <row r="4938" spans="1:27" s="12" customFormat="1" x14ac:dyDescent="0.35">
      <c r="A4938" s="43" t="s">
        <v>31</v>
      </c>
      <c r="B4938" s="44">
        <v>2018</v>
      </c>
      <c r="C4938" s="17" t="s">
        <v>81</v>
      </c>
      <c r="D4938" s="44"/>
      <c r="E4938" s="45" t="s">
        <v>73</v>
      </c>
      <c r="F4938" s="49" t="s">
        <v>78</v>
      </c>
      <c r="G4938" s="50" t="s">
        <v>62</v>
      </c>
      <c r="H4938" s="10">
        <v>343.99976000000004</v>
      </c>
      <c r="I4938" s="10">
        <v>399.99997000000002</v>
      </c>
      <c r="J4938" s="10">
        <v>743.99990000000003</v>
      </c>
      <c r="K4938" s="46">
        <v>292</v>
      </c>
      <c r="L4938" s="46">
        <v>319</v>
      </c>
      <c r="M4938" s="46">
        <v>7</v>
      </c>
      <c r="N4938" s="46">
        <v>618</v>
      </c>
      <c r="O4938" s="46">
        <v>76</v>
      </c>
      <c r="P4938" s="46">
        <v>70</v>
      </c>
      <c r="Q4938" s="46">
        <v>2</v>
      </c>
      <c r="R4938" s="47">
        <v>148</v>
      </c>
      <c r="S4938" s="130">
        <f>IFERROR(Table1[[#This Row],[Female Voters]]/Table1[[#This Row],[Female Population]],"0.0%")</f>
        <v>0.84883780151474519</v>
      </c>
      <c r="T4938" s="130">
        <f>IFERROR(Table1[[#This Row],[Male Voters]]/Table1[[#This Row],[Male Population]],"0.0%")</f>
        <v>0.79750005981250449</v>
      </c>
      <c r="U4938" s="130">
        <f>IFERROR(Table1[[#This Row],[Total Voters]]/Table1[[#This Row],[Total Population]],"0.0%")</f>
        <v>0.83064527293619261</v>
      </c>
      <c r="V4938" s="130">
        <f>IFERROR(Table1[[#This Row],[Female Ballots]]/Table1[[#This Row],[Female Population]],"0.0%")</f>
        <v>0.2209303866956186</v>
      </c>
      <c r="W4938" s="130">
        <f>IFERROR(Table1[[#This Row],[Male Ballots]]/Table1[[#This Row],[Male Population]],"0.0%")</f>
        <v>0.17500001312500096</v>
      </c>
      <c r="X4938" s="130">
        <f>IFERROR(Table1[[#This Row],[Total Ballots]]/Table1[[#This Row],[Total Population]],"0.0%")</f>
        <v>0.19892475791999434</v>
      </c>
      <c r="Y4938" s="24">
        <f>Table1[[#This Row],[Female Ballots]]/Table1[[#This Row],[Female Voters]]</f>
        <v>0.26027397260273971</v>
      </c>
      <c r="Z4938" s="24">
        <f>Table1[[#This Row],[Male Ballots]]/Table1[[#This Row],[Male Voters]]</f>
        <v>0.21943573667711599</v>
      </c>
      <c r="AA4938" s="24">
        <f>Table1[[#This Row],[Total Ballots]]/Table1[[#This Row],[Total Voters]]</f>
        <v>0.23948220064724918</v>
      </c>
    </row>
    <row r="4939" spans="1:27" s="12" customFormat="1" x14ac:dyDescent="0.35">
      <c r="A4939" s="43" t="s">
        <v>31</v>
      </c>
      <c r="B4939" s="44">
        <v>2018</v>
      </c>
      <c r="C4939" s="17" t="s">
        <v>81</v>
      </c>
      <c r="D4939" s="44"/>
      <c r="E4939" s="45" t="s">
        <v>73</v>
      </c>
      <c r="F4939" s="49" t="s">
        <v>78</v>
      </c>
      <c r="G4939" s="50" t="s">
        <v>63</v>
      </c>
      <c r="H4939" s="10">
        <v>530.99950000000001</v>
      </c>
      <c r="I4939" s="10">
        <v>544</v>
      </c>
      <c r="J4939" s="10">
        <v>1074.9994999999999</v>
      </c>
      <c r="K4939" s="46">
        <v>444</v>
      </c>
      <c r="L4939" s="46">
        <v>453</v>
      </c>
      <c r="M4939" s="46">
        <v>6</v>
      </c>
      <c r="N4939" s="46">
        <v>903</v>
      </c>
      <c r="O4939" s="46">
        <v>123</v>
      </c>
      <c r="P4939" s="46">
        <v>105</v>
      </c>
      <c r="Q4939" s="46"/>
      <c r="R4939" s="47">
        <v>228</v>
      </c>
      <c r="S4939" s="130">
        <f>IFERROR(Table1[[#This Row],[Female Voters]]/Table1[[#This Row],[Female Population]],"0.0%")</f>
        <v>0.83615897943406725</v>
      </c>
      <c r="T4939" s="130">
        <f>IFERROR(Table1[[#This Row],[Male Voters]]/Table1[[#This Row],[Male Population]],"0.0%")</f>
        <v>0.83272058823529416</v>
      </c>
      <c r="U4939" s="130">
        <f>IFERROR(Table1[[#This Row],[Total Voters]]/Table1[[#This Row],[Total Population]],"0.0%")</f>
        <v>0.84000039069785626</v>
      </c>
      <c r="V4939" s="130">
        <f>IFERROR(Table1[[#This Row],[Female Ballots]]/Table1[[#This Row],[Female Population]],"0.0%")</f>
        <v>0.23163863619457267</v>
      </c>
      <c r="W4939" s="130">
        <f>IFERROR(Table1[[#This Row],[Male Ballots]]/Table1[[#This Row],[Male Population]],"0.0%")</f>
        <v>0.19301470588235295</v>
      </c>
      <c r="X4939" s="130">
        <f>IFERROR(Table1[[#This Row],[Total Ballots]]/Table1[[#This Row],[Total Population]],"0.0%")</f>
        <v>0.21209312190377766</v>
      </c>
      <c r="Y4939" s="24">
        <f>Table1[[#This Row],[Female Ballots]]/Table1[[#This Row],[Female Voters]]</f>
        <v>0.27702702702702703</v>
      </c>
      <c r="Z4939" s="24">
        <f>Table1[[#This Row],[Male Ballots]]/Table1[[#This Row],[Male Voters]]</f>
        <v>0.23178807947019867</v>
      </c>
      <c r="AA4939" s="24">
        <f>Table1[[#This Row],[Total Ballots]]/Table1[[#This Row],[Total Voters]]</f>
        <v>0.25249169435215946</v>
      </c>
    </row>
    <row r="4940" spans="1:27" s="12" customFormat="1" x14ac:dyDescent="0.35">
      <c r="A4940" s="43" t="s">
        <v>31</v>
      </c>
      <c r="B4940" s="44">
        <v>2018</v>
      </c>
      <c r="C4940" s="17" t="s">
        <v>81</v>
      </c>
      <c r="D4940" s="44"/>
      <c r="E4940" s="45" t="s">
        <v>73</v>
      </c>
      <c r="F4940" s="49" t="s">
        <v>78</v>
      </c>
      <c r="G4940" s="50" t="s">
        <v>64</v>
      </c>
      <c r="H4940" s="10">
        <v>681.99980000000005</v>
      </c>
      <c r="I4940" s="10">
        <v>677.99970000000008</v>
      </c>
      <c r="J4940" s="10">
        <v>1359.9996000000001</v>
      </c>
      <c r="K4940" s="46">
        <v>497</v>
      </c>
      <c r="L4940" s="46">
        <v>452</v>
      </c>
      <c r="M4940" s="46">
        <v>7</v>
      </c>
      <c r="N4940" s="46">
        <v>956</v>
      </c>
      <c r="O4940" s="46">
        <v>188</v>
      </c>
      <c r="P4940" s="46">
        <v>157</v>
      </c>
      <c r="Q4940" s="46">
        <v>3</v>
      </c>
      <c r="R4940" s="47">
        <v>348</v>
      </c>
      <c r="S4940" s="130">
        <f>IFERROR(Table1[[#This Row],[Female Voters]]/Table1[[#This Row],[Female Population]],"0.0%")</f>
        <v>0.72873921663906638</v>
      </c>
      <c r="T4940" s="130">
        <f>IFERROR(Table1[[#This Row],[Male Voters]]/Table1[[#This Row],[Male Population]],"0.0%")</f>
        <v>0.66666696165204786</v>
      </c>
      <c r="U4940" s="130">
        <f>IFERROR(Table1[[#This Row],[Total Voters]]/Table1[[#This Row],[Total Population]],"0.0%")</f>
        <v>0.70294138321805388</v>
      </c>
      <c r="V4940" s="130">
        <f>IFERROR(Table1[[#This Row],[Female Ballots]]/Table1[[#This Row],[Female Population]],"0.0%")</f>
        <v>0.2756599048856026</v>
      </c>
      <c r="W4940" s="130">
        <f>IFERROR(Table1[[#This Row],[Male Ballots]]/Table1[[#This Row],[Male Population]],"0.0%")</f>
        <v>0.23156352429064495</v>
      </c>
      <c r="X4940" s="130">
        <f>IFERROR(Table1[[#This Row],[Total Ballots]]/Table1[[#This Row],[Total Population]],"0.0%")</f>
        <v>0.25588242820071416</v>
      </c>
      <c r="Y4940" s="24">
        <f>Table1[[#This Row],[Female Ballots]]/Table1[[#This Row],[Female Voters]]</f>
        <v>0.3782696177062374</v>
      </c>
      <c r="Z4940" s="24">
        <f>Table1[[#This Row],[Male Ballots]]/Table1[[#This Row],[Male Voters]]</f>
        <v>0.34734513274336282</v>
      </c>
      <c r="AA4940" s="24">
        <f>Table1[[#This Row],[Total Ballots]]/Table1[[#This Row],[Total Voters]]</f>
        <v>0.36401673640167365</v>
      </c>
    </row>
    <row r="4941" spans="1:27" s="12" customFormat="1" x14ac:dyDescent="0.35">
      <c r="A4941" s="43" t="s">
        <v>31</v>
      </c>
      <c r="B4941" s="44">
        <v>2018</v>
      </c>
      <c r="C4941" s="17" t="s">
        <v>81</v>
      </c>
      <c r="D4941" s="44"/>
      <c r="E4941" s="45" t="s">
        <v>73</v>
      </c>
      <c r="F4941" s="49" t="s">
        <v>78</v>
      </c>
      <c r="G4941" s="50" t="s">
        <v>65</v>
      </c>
      <c r="H4941" s="10">
        <v>830.99990000000003</v>
      </c>
      <c r="I4941" s="10">
        <v>816.00009999999997</v>
      </c>
      <c r="J4941" s="10">
        <v>1646.9999</v>
      </c>
      <c r="K4941" s="46">
        <v>646</v>
      </c>
      <c r="L4941" s="46">
        <v>628</v>
      </c>
      <c r="M4941" s="46">
        <v>10</v>
      </c>
      <c r="N4941" s="46">
        <v>1284</v>
      </c>
      <c r="O4941" s="46">
        <v>314</v>
      </c>
      <c r="P4941" s="46">
        <v>271</v>
      </c>
      <c r="Q4941" s="46">
        <v>9</v>
      </c>
      <c r="R4941" s="47">
        <v>594</v>
      </c>
      <c r="S4941" s="130">
        <f>IFERROR(Table1[[#This Row],[Female Voters]]/Table1[[#This Row],[Female Population]],"0.0%")</f>
        <v>0.77737674818011404</v>
      </c>
      <c r="T4941" s="130">
        <f>IFERROR(Table1[[#This Row],[Male Voters]]/Table1[[#This Row],[Male Population]],"0.0%")</f>
        <v>0.76960774882257987</v>
      </c>
      <c r="U4941" s="130">
        <f>IFERROR(Table1[[#This Row],[Total Voters]]/Table1[[#This Row],[Total Population]],"0.0%")</f>
        <v>0.77959931873705635</v>
      </c>
      <c r="V4941" s="130">
        <f>IFERROR(Table1[[#This Row],[Female Ballots]]/Table1[[#This Row],[Female Population]],"0.0%")</f>
        <v>0.37785804787702137</v>
      </c>
      <c r="W4941" s="130">
        <f>IFERROR(Table1[[#This Row],[Male Ballots]]/Table1[[#This Row],[Male Population]],"0.0%")</f>
        <v>0.33210780243776933</v>
      </c>
      <c r="X4941" s="130">
        <f>IFERROR(Table1[[#This Row],[Total Ballots]]/Table1[[#This Row],[Total Population]],"0.0%")</f>
        <v>0.36065575960265694</v>
      </c>
      <c r="Y4941" s="24">
        <f>Table1[[#This Row],[Female Ballots]]/Table1[[#This Row],[Female Voters]]</f>
        <v>0.48606811145510836</v>
      </c>
      <c r="Z4941" s="24">
        <f>Table1[[#This Row],[Male Ballots]]/Table1[[#This Row],[Male Voters]]</f>
        <v>0.43152866242038218</v>
      </c>
      <c r="AA4941" s="24">
        <f>Table1[[#This Row],[Total Ballots]]/Table1[[#This Row],[Total Voters]]</f>
        <v>0.46261682242990654</v>
      </c>
    </row>
    <row r="4942" spans="1:27" s="12" customFormat="1" x14ac:dyDescent="0.35">
      <c r="A4942" s="43" t="s">
        <v>31</v>
      </c>
      <c r="B4942" s="44">
        <v>2018</v>
      </c>
      <c r="C4942" s="17" t="s">
        <v>81</v>
      </c>
      <c r="D4942" s="44"/>
      <c r="E4942" s="45" t="s">
        <v>73</v>
      </c>
      <c r="F4942" s="49" t="s">
        <v>78</v>
      </c>
      <c r="G4942" s="50" t="s">
        <v>66</v>
      </c>
      <c r="H4942" s="10">
        <v>1206.9992999999999</v>
      </c>
      <c r="I4942" s="10">
        <v>1187.9999</v>
      </c>
      <c r="J4942" s="10">
        <v>2395</v>
      </c>
      <c r="K4942" s="46">
        <v>1107</v>
      </c>
      <c r="L4942" s="46">
        <v>966</v>
      </c>
      <c r="M4942" s="46">
        <v>8</v>
      </c>
      <c r="N4942" s="46">
        <v>2081</v>
      </c>
      <c r="O4942" s="46">
        <v>687</v>
      </c>
      <c r="P4942" s="46">
        <v>599</v>
      </c>
      <c r="Q4942" s="46">
        <v>3</v>
      </c>
      <c r="R4942" s="47">
        <v>1289</v>
      </c>
      <c r="S4942" s="130">
        <f>IFERROR(Table1[[#This Row],[Female Voters]]/Table1[[#This Row],[Female Population]],"0.0%")</f>
        <v>0.91715049047667219</v>
      </c>
      <c r="T4942" s="130">
        <f>IFERROR(Table1[[#This Row],[Male Voters]]/Table1[[#This Row],[Male Population]],"0.0%")</f>
        <v>0.81313138157671561</v>
      </c>
      <c r="U4942" s="130">
        <f>IFERROR(Table1[[#This Row],[Total Voters]]/Table1[[#This Row],[Total Population]],"0.0%")</f>
        <v>0.86889352818371612</v>
      </c>
      <c r="V4942" s="130">
        <f>IFERROR(Table1[[#This Row],[Female Ballots]]/Table1[[#This Row],[Female Population]],"0.0%")</f>
        <v>0.56918011468606489</v>
      </c>
      <c r="W4942" s="130">
        <f>IFERROR(Table1[[#This Row],[Male Ballots]]/Table1[[#This Row],[Male Population]],"0.0%")</f>
        <v>0.50420879665057206</v>
      </c>
      <c r="X4942" s="130">
        <f>IFERROR(Table1[[#This Row],[Total Ballots]]/Table1[[#This Row],[Total Population]],"0.0%")</f>
        <v>0.53820459290187894</v>
      </c>
      <c r="Y4942" s="24">
        <f>Table1[[#This Row],[Female Ballots]]/Table1[[#This Row],[Female Voters]]</f>
        <v>0.62059620596205967</v>
      </c>
      <c r="Z4942" s="24">
        <f>Table1[[#This Row],[Male Ballots]]/Table1[[#This Row],[Male Voters]]</f>
        <v>0.62008281573498969</v>
      </c>
      <c r="AA4942" s="24">
        <f>Table1[[#This Row],[Total Ballots]]/Table1[[#This Row],[Total Voters]]</f>
        <v>0.61941374339259969</v>
      </c>
    </row>
    <row r="4943" spans="1:27" s="12" customFormat="1" x14ac:dyDescent="0.35">
      <c r="A4943" s="43" t="s">
        <v>31</v>
      </c>
      <c r="B4943" s="44">
        <v>2018</v>
      </c>
      <c r="C4943" s="17" t="s">
        <v>81</v>
      </c>
      <c r="D4943" s="44"/>
      <c r="E4943" s="45" t="s">
        <v>73</v>
      </c>
      <c r="F4943" s="49" t="s">
        <v>78</v>
      </c>
      <c r="G4943" s="50" t="s">
        <v>67</v>
      </c>
      <c r="H4943" s="10">
        <v>1721.9947999999999</v>
      </c>
      <c r="I4943" s="10">
        <v>1761.9982</v>
      </c>
      <c r="J4943" s="10">
        <v>3483.9929000000002</v>
      </c>
      <c r="K4943" s="46">
        <v>1525</v>
      </c>
      <c r="L4943" s="46">
        <v>1557</v>
      </c>
      <c r="M4943" s="46">
        <v>13</v>
      </c>
      <c r="N4943" s="46">
        <v>3095</v>
      </c>
      <c r="O4943" s="46">
        <v>1144</v>
      </c>
      <c r="P4943" s="46">
        <v>1184</v>
      </c>
      <c r="Q4943" s="46">
        <v>6</v>
      </c>
      <c r="R4943" s="47">
        <v>2334</v>
      </c>
      <c r="S4943" s="130">
        <f>IFERROR(Table1[[#This Row],[Female Voters]]/Table1[[#This Row],[Female Population]],"0.0%")</f>
        <v>0.88560081598388107</v>
      </c>
      <c r="T4943" s="130">
        <f>IFERROR(Table1[[#This Row],[Male Voters]]/Table1[[#This Row],[Male Population]],"0.0%")</f>
        <v>0.8836558402840593</v>
      </c>
      <c r="U4943" s="130">
        <f>IFERROR(Table1[[#This Row],[Total Voters]]/Table1[[#This Row],[Total Population]],"0.0%")</f>
        <v>0.88834853825333571</v>
      </c>
      <c r="V4943" s="130">
        <f>IFERROR(Table1[[#This Row],[Female Ballots]]/Table1[[#This Row],[Female Population]],"0.0%")</f>
        <v>0.6643457924495475</v>
      </c>
      <c r="W4943" s="130">
        <f>IFERROR(Table1[[#This Row],[Male Ballots]]/Table1[[#This Row],[Male Population]],"0.0%")</f>
        <v>0.67196436409526417</v>
      </c>
      <c r="X4943" s="130">
        <f>IFERROR(Table1[[#This Row],[Total Ballots]]/Table1[[#This Row],[Total Population]],"0.0%")</f>
        <v>0.66992099782981762</v>
      </c>
      <c r="Y4943" s="24">
        <f>Table1[[#This Row],[Female Ballots]]/Table1[[#This Row],[Female Voters]]</f>
        <v>0.75016393442622953</v>
      </c>
      <c r="Z4943" s="24">
        <f>Table1[[#This Row],[Male Ballots]]/Table1[[#This Row],[Male Voters]]</f>
        <v>0.76043673731535</v>
      </c>
      <c r="AA4943" s="24">
        <f>Table1[[#This Row],[Total Ballots]]/Table1[[#This Row],[Total Voters]]</f>
        <v>0.7541195476575121</v>
      </c>
    </row>
    <row r="4944" spans="1:27" s="12" customFormat="1" x14ac:dyDescent="0.35">
      <c r="A4944" s="43" t="s">
        <v>55</v>
      </c>
      <c r="B4944" s="44">
        <v>2018</v>
      </c>
      <c r="C4944" s="17" t="s">
        <v>81</v>
      </c>
      <c r="D4944" s="44" t="s">
        <v>70</v>
      </c>
      <c r="E4944" s="45" t="s">
        <v>73</v>
      </c>
      <c r="F4944" s="49" t="s">
        <v>78</v>
      </c>
      <c r="G4944" s="50" t="s">
        <v>79</v>
      </c>
      <c r="H4944" s="10">
        <v>347597.00299999997</v>
      </c>
      <c r="I4944" s="10">
        <v>335828.99</v>
      </c>
      <c r="J4944" s="10">
        <v>683426</v>
      </c>
      <c r="K4944" s="46">
        <v>258576</v>
      </c>
      <c r="L4944" s="46">
        <v>233170</v>
      </c>
      <c r="M4944" s="46">
        <v>96</v>
      </c>
      <c r="N4944" s="46">
        <v>491842</v>
      </c>
      <c r="O4944" s="46">
        <v>89578</v>
      </c>
      <c r="P4944" s="46">
        <v>79410</v>
      </c>
      <c r="Q4944" s="46">
        <v>12</v>
      </c>
      <c r="R4944" s="47">
        <v>169000</v>
      </c>
      <c r="S4944" s="130">
        <f>IFERROR(Table1[[#This Row],[Female Voters]]/Table1[[#This Row],[Female Population]],"0.0%")</f>
        <v>0.74389594204872944</v>
      </c>
      <c r="T4944" s="130">
        <f>IFERROR(Table1[[#This Row],[Male Voters]]/Table1[[#This Row],[Male Population]],"0.0%")</f>
        <v>0.69431170906359219</v>
      </c>
      <c r="U4944" s="130">
        <f>IFERROR(Table1[[#This Row],[Total Voters]]/Table1[[#This Row],[Total Population]],"0.0%")</f>
        <v>0.71967118605379365</v>
      </c>
      <c r="V4944" s="130">
        <f>IFERROR(Table1[[#This Row],[Female Ballots]]/Table1[[#This Row],[Female Population]],"0.0%")</f>
        <v>0.25770647970747895</v>
      </c>
      <c r="W4944" s="130">
        <f>IFERROR(Table1[[#This Row],[Male Ballots]]/Table1[[#This Row],[Male Population]],"0.0%")</f>
        <v>0.23645963381541302</v>
      </c>
      <c r="X4944" s="130">
        <f>IFERROR(Table1[[#This Row],[Total Ballots]]/Table1[[#This Row],[Total Population]],"0.0%")</f>
        <v>0.24728353911030601</v>
      </c>
      <c r="Y4944" s="24">
        <f>Table1[[#This Row],[Female Ballots]]/Table1[[#This Row],[Female Voters]]</f>
        <v>0.34642812944743517</v>
      </c>
      <c r="Z4944" s="24">
        <f>Table1[[#This Row],[Male Ballots]]/Table1[[#This Row],[Male Voters]]</f>
        <v>0.34056696830638589</v>
      </c>
      <c r="AA4944" s="24">
        <f>Table1[[#This Row],[Total Ballots]]/Table1[[#This Row],[Total Voters]]</f>
        <v>0.3436062800655495</v>
      </c>
    </row>
    <row r="4945" spans="1:27" s="12" customFormat="1" x14ac:dyDescent="0.35">
      <c r="A4945" s="43" t="s">
        <v>55</v>
      </c>
      <c r="B4945" s="44">
        <v>2018</v>
      </c>
      <c r="C4945" s="17" t="s">
        <v>81</v>
      </c>
      <c r="D4945" s="44" t="s">
        <v>70</v>
      </c>
      <c r="E4945" s="45" t="s">
        <v>73</v>
      </c>
      <c r="F4945" s="49" t="s">
        <v>78</v>
      </c>
      <c r="G4945" s="50" t="s">
        <v>62</v>
      </c>
      <c r="H4945" s="10">
        <v>39385.997000000003</v>
      </c>
      <c r="I4945" s="10">
        <v>44297.986999999994</v>
      </c>
      <c r="J4945" s="10">
        <v>83683.989999999991</v>
      </c>
      <c r="K4945" s="46">
        <v>22004</v>
      </c>
      <c r="L4945" s="46">
        <v>21297</v>
      </c>
      <c r="M4945" s="46">
        <v>25</v>
      </c>
      <c r="N4945" s="46">
        <v>43326</v>
      </c>
      <c r="O4945" s="46">
        <v>3342</v>
      </c>
      <c r="P4945" s="46">
        <v>3074</v>
      </c>
      <c r="Q4945" s="46">
        <v>2</v>
      </c>
      <c r="R4945" s="47">
        <v>6418</v>
      </c>
      <c r="S4945" s="130">
        <f>IFERROR(Table1[[#This Row],[Female Voters]]/Table1[[#This Row],[Female Population]],"0.0%")</f>
        <v>0.55867571411230232</v>
      </c>
      <c r="T4945" s="130">
        <f>IFERROR(Table1[[#This Row],[Male Voters]]/Table1[[#This Row],[Male Population]],"0.0%")</f>
        <v>0.48076676712194627</v>
      </c>
      <c r="U4945" s="130">
        <f>IFERROR(Table1[[#This Row],[Total Voters]]/Table1[[#This Row],[Total Population]],"0.0%")</f>
        <v>0.51773343981327857</v>
      </c>
      <c r="V4945" s="130">
        <f>IFERROR(Table1[[#This Row],[Female Ballots]]/Table1[[#This Row],[Female Population]],"0.0%")</f>
        <v>8.485249211794739E-2</v>
      </c>
      <c r="W4945" s="130">
        <f>IFERROR(Table1[[#This Row],[Male Ballots]]/Table1[[#This Row],[Male Population]],"0.0%")</f>
        <v>6.939367244836657E-2</v>
      </c>
      <c r="X4945" s="130">
        <f>IFERROR(Table1[[#This Row],[Total Ballots]]/Table1[[#This Row],[Total Population]],"0.0%")</f>
        <v>7.6693283864691444E-2</v>
      </c>
      <c r="Y4945" s="24">
        <f>Table1[[#This Row],[Female Ballots]]/Table1[[#This Row],[Female Voters]]</f>
        <v>0.1518814760952554</v>
      </c>
      <c r="Z4945" s="24">
        <f>Table1[[#This Row],[Male Ballots]]/Table1[[#This Row],[Male Voters]]</f>
        <v>0.14433957834436775</v>
      </c>
      <c r="AA4945" s="24">
        <f>Table1[[#This Row],[Total Ballots]]/Table1[[#This Row],[Total Voters]]</f>
        <v>0.14813276092877256</v>
      </c>
    </row>
    <row r="4946" spans="1:27" s="12" customFormat="1" x14ac:dyDescent="0.35">
      <c r="A4946" s="43" t="s">
        <v>55</v>
      </c>
      <c r="B4946" s="44">
        <v>2018</v>
      </c>
      <c r="C4946" s="17" t="s">
        <v>81</v>
      </c>
      <c r="D4946" s="44" t="s">
        <v>70</v>
      </c>
      <c r="E4946" s="45" t="s">
        <v>73</v>
      </c>
      <c r="F4946" s="49" t="s">
        <v>78</v>
      </c>
      <c r="G4946" s="50" t="s">
        <v>63</v>
      </c>
      <c r="H4946" s="10">
        <v>64618</v>
      </c>
      <c r="I4946" s="10">
        <v>65907</v>
      </c>
      <c r="J4946" s="10">
        <v>130525</v>
      </c>
      <c r="K4946" s="46">
        <v>44379</v>
      </c>
      <c r="L4946" s="46">
        <v>40737</v>
      </c>
      <c r="M4946" s="46">
        <v>15</v>
      </c>
      <c r="N4946" s="46">
        <v>85131</v>
      </c>
      <c r="O4946" s="46">
        <v>6819</v>
      </c>
      <c r="P4946" s="46">
        <v>6027</v>
      </c>
      <c r="Q4946" s="46">
        <v>2</v>
      </c>
      <c r="R4946" s="47">
        <v>12848</v>
      </c>
      <c r="S4946" s="130">
        <f>IFERROR(Table1[[#This Row],[Female Voters]]/Table1[[#This Row],[Female Population]],"0.0%")</f>
        <v>0.68679005849763219</v>
      </c>
      <c r="T4946" s="130">
        <f>IFERROR(Table1[[#This Row],[Male Voters]]/Table1[[#This Row],[Male Population]],"0.0%")</f>
        <v>0.61809822932313718</v>
      </c>
      <c r="U4946" s="130">
        <f>IFERROR(Table1[[#This Row],[Total Voters]]/Table1[[#This Row],[Total Population]],"0.0%")</f>
        <v>0.65221988124880292</v>
      </c>
      <c r="V4946" s="130">
        <f>IFERROR(Table1[[#This Row],[Female Ballots]]/Table1[[#This Row],[Female Population]],"0.0%")</f>
        <v>0.10552787149091584</v>
      </c>
      <c r="W4946" s="130">
        <f>IFERROR(Table1[[#This Row],[Male Ballots]]/Table1[[#This Row],[Male Population]],"0.0%")</f>
        <v>9.1447039009513412E-2</v>
      </c>
      <c r="X4946" s="130">
        <f>IFERROR(Table1[[#This Row],[Total Ballots]]/Table1[[#This Row],[Total Population]],"0.0%")</f>
        <v>9.8433250335184824E-2</v>
      </c>
      <c r="Y4946" s="24">
        <f>Table1[[#This Row],[Female Ballots]]/Table1[[#This Row],[Female Voters]]</f>
        <v>0.15365375515446494</v>
      </c>
      <c r="Z4946" s="24">
        <f>Table1[[#This Row],[Male Ballots]]/Table1[[#This Row],[Male Voters]]</f>
        <v>0.14794903895721334</v>
      </c>
      <c r="AA4946" s="24">
        <f>Table1[[#This Row],[Total Ballots]]/Table1[[#This Row],[Total Voters]]</f>
        <v>0.15092034628983567</v>
      </c>
    </row>
    <row r="4947" spans="1:27" s="12" customFormat="1" x14ac:dyDescent="0.35">
      <c r="A4947" s="43" t="s">
        <v>55</v>
      </c>
      <c r="B4947" s="44">
        <v>2018</v>
      </c>
      <c r="C4947" s="17" t="s">
        <v>81</v>
      </c>
      <c r="D4947" s="44" t="s">
        <v>70</v>
      </c>
      <c r="E4947" s="45" t="s">
        <v>73</v>
      </c>
      <c r="F4947" s="49" t="s">
        <v>78</v>
      </c>
      <c r="G4947" s="50" t="s">
        <v>64</v>
      </c>
      <c r="H4947" s="10">
        <v>61491</v>
      </c>
      <c r="I4947" s="10">
        <v>60859</v>
      </c>
      <c r="J4947" s="10">
        <v>122350</v>
      </c>
      <c r="K4947" s="46">
        <v>43882</v>
      </c>
      <c r="L4947" s="46">
        <v>39980</v>
      </c>
      <c r="M4947" s="46">
        <v>24</v>
      </c>
      <c r="N4947" s="46">
        <v>83886</v>
      </c>
      <c r="O4947" s="46">
        <v>9600</v>
      </c>
      <c r="P4947" s="46">
        <v>8454</v>
      </c>
      <c r="Q4947" s="46">
        <v>2</v>
      </c>
      <c r="R4947" s="47">
        <v>18056</v>
      </c>
      <c r="S4947" s="130">
        <f>IFERROR(Table1[[#This Row],[Female Voters]]/Table1[[#This Row],[Female Population]],"0.0%")</f>
        <v>0.71363288936592351</v>
      </c>
      <c r="T4947" s="130">
        <f>IFERROR(Table1[[#This Row],[Male Voters]]/Table1[[#This Row],[Male Population]],"0.0%")</f>
        <v>0.65692830969946925</v>
      </c>
      <c r="U4947" s="130">
        <f>IFERROR(Table1[[#This Row],[Total Voters]]/Table1[[#This Row],[Total Population]],"0.0%")</f>
        <v>0.68562321209644461</v>
      </c>
      <c r="V4947" s="130">
        <f>IFERROR(Table1[[#This Row],[Female Ballots]]/Table1[[#This Row],[Female Population]],"0.0%")</f>
        <v>0.15612040786456555</v>
      </c>
      <c r="W4947" s="130">
        <f>IFERROR(Table1[[#This Row],[Male Ballots]]/Table1[[#This Row],[Male Population]],"0.0%")</f>
        <v>0.1389112538819238</v>
      </c>
      <c r="X4947" s="130">
        <f>IFERROR(Table1[[#This Row],[Total Ballots]]/Table1[[#This Row],[Total Population]],"0.0%")</f>
        <v>0.14757662443808744</v>
      </c>
      <c r="Y4947" s="24">
        <f>Table1[[#This Row],[Female Ballots]]/Table1[[#This Row],[Female Voters]]</f>
        <v>0.21876851556446836</v>
      </c>
      <c r="Z4947" s="24">
        <f>Table1[[#This Row],[Male Ballots]]/Table1[[#This Row],[Male Voters]]</f>
        <v>0.21145572786393196</v>
      </c>
      <c r="AA4947" s="24">
        <f>Table1[[#This Row],[Total Ballots]]/Table1[[#This Row],[Total Voters]]</f>
        <v>0.21524449848604058</v>
      </c>
    </row>
    <row r="4948" spans="1:27" s="12" customFormat="1" x14ac:dyDescent="0.35">
      <c r="A4948" s="43" t="s">
        <v>55</v>
      </c>
      <c r="B4948" s="44">
        <v>2018</v>
      </c>
      <c r="C4948" s="17" t="s">
        <v>81</v>
      </c>
      <c r="D4948" s="44" t="s">
        <v>70</v>
      </c>
      <c r="E4948" s="45" t="s">
        <v>73</v>
      </c>
      <c r="F4948" s="49" t="s">
        <v>78</v>
      </c>
      <c r="G4948" s="50" t="s">
        <v>65</v>
      </c>
      <c r="H4948" s="10">
        <v>56494</v>
      </c>
      <c r="I4948" s="10">
        <v>55721</v>
      </c>
      <c r="J4948" s="10">
        <v>112215</v>
      </c>
      <c r="K4948" s="46">
        <v>43462</v>
      </c>
      <c r="L4948" s="46">
        <v>40200</v>
      </c>
      <c r="M4948" s="46">
        <v>8</v>
      </c>
      <c r="N4948" s="46">
        <v>83670</v>
      </c>
      <c r="O4948" s="46">
        <v>13155</v>
      </c>
      <c r="P4948" s="46">
        <v>12100</v>
      </c>
      <c r="Q4948" s="46"/>
      <c r="R4948" s="47">
        <v>25255</v>
      </c>
      <c r="S4948" s="130">
        <f>IFERROR(Table1[[#This Row],[Female Voters]]/Table1[[#This Row],[Female Population]],"0.0%")</f>
        <v>0.76932063581973309</v>
      </c>
      <c r="T4948" s="130">
        <f>IFERROR(Table1[[#This Row],[Male Voters]]/Table1[[#This Row],[Male Population]],"0.0%")</f>
        <v>0.72145151738123869</v>
      </c>
      <c r="U4948" s="130">
        <f>IFERROR(Table1[[#This Row],[Total Voters]]/Table1[[#This Row],[Total Population]],"0.0%")</f>
        <v>0.74562224301563962</v>
      </c>
      <c r="V4948" s="130">
        <f>IFERROR(Table1[[#This Row],[Female Ballots]]/Table1[[#This Row],[Female Population]],"0.0%")</f>
        <v>0.23285658654016356</v>
      </c>
      <c r="W4948" s="130">
        <f>IFERROR(Table1[[#This Row],[Male Ballots]]/Table1[[#This Row],[Male Population]],"0.0%")</f>
        <v>0.21715331742072108</v>
      </c>
      <c r="X4948" s="130">
        <f>IFERROR(Table1[[#This Row],[Total Ballots]]/Table1[[#This Row],[Total Population]],"0.0%")</f>
        <v>0.22505903845296973</v>
      </c>
      <c r="Y4948" s="24">
        <f>Table1[[#This Row],[Female Ballots]]/Table1[[#This Row],[Female Voters]]</f>
        <v>0.30267820164741616</v>
      </c>
      <c r="Z4948" s="24">
        <f>Table1[[#This Row],[Male Ballots]]/Table1[[#This Row],[Male Voters]]</f>
        <v>0.30099502487562191</v>
      </c>
      <c r="AA4948" s="24">
        <f>Table1[[#This Row],[Total Ballots]]/Table1[[#This Row],[Total Voters]]</f>
        <v>0.30184056412095134</v>
      </c>
    </row>
    <row r="4949" spans="1:27" s="12" customFormat="1" x14ac:dyDescent="0.35">
      <c r="A4949" s="43" t="s">
        <v>55</v>
      </c>
      <c r="B4949" s="44">
        <v>2018</v>
      </c>
      <c r="C4949" s="17" t="s">
        <v>81</v>
      </c>
      <c r="D4949" s="44" t="s">
        <v>70</v>
      </c>
      <c r="E4949" s="45" t="s">
        <v>73</v>
      </c>
      <c r="F4949" s="49" t="s">
        <v>78</v>
      </c>
      <c r="G4949" s="50" t="s">
        <v>66</v>
      </c>
      <c r="H4949" s="10">
        <v>56550</v>
      </c>
      <c r="I4949" s="10">
        <v>53294</v>
      </c>
      <c r="J4949" s="10">
        <v>109844</v>
      </c>
      <c r="K4949" s="46">
        <v>47421</v>
      </c>
      <c r="L4949" s="46">
        <v>43154</v>
      </c>
      <c r="M4949" s="46">
        <v>16</v>
      </c>
      <c r="N4949" s="46">
        <v>90591</v>
      </c>
      <c r="O4949" s="46">
        <v>21298</v>
      </c>
      <c r="P4949" s="46">
        <v>19024</v>
      </c>
      <c r="Q4949" s="46">
        <v>3</v>
      </c>
      <c r="R4949" s="47">
        <v>40325</v>
      </c>
      <c r="S4949" s="130">
        <f>IFERROR(Table1[[#This Row],[Female Voters]]/Table1[[#This Row],[Female Population]],"0.0%")</f>
        <v>0.83856763925729438</v>
      </c>
      <c r="T4949" s="130">
        <f>IFERROR(Table1[[#This Row],[Male Voters]]/Table1[[#This Row],[Male Population]],"0.0%")</f>
        <v>0.80973467932600296</v>
      </c>
      <c r="U4949" s="130">
        <f>IFERROR(Table1[[#This Row],[Total Voters]]/Table1[[#This Row],[Total Population]],"0.0%")</f>
        <v>0.82472415425512546</v>
      </c>
      <c r="V4949" s="130">
        <f>IFERROR(Table1[[#This Row],[Female Ballots]]/Table1[[#This Row],[Female Population]],"0.0%")</f>
        <v>0.37662245800176836</v>
      </c>
      <c r="W4949" s="130">
        <f>IFERROR(Table1[[#This Row],[Male Ballots]]/Table1[[#This Row],[Male Population]],"0.0%")</f>
        <v>0.35696326040454834</v>
      </c>
      <c r="X4949" s="130">
        <f>IFERROR(Table1[[#This Row],[Total Ballots]]/Table1[[#This Row],[Total Population]],"0.0%")</f>
        <v>0.36711154000218493</v>
      </c>
      <c r="Y4949" s="24">
        <f>Table1[[#This Row],[Female Ballots]]/Table1[[#This Row],[Female Voters]]</f>
        <v>0.44912591467915058</v>
      </c>
      <c r="Z4949" s="24">
        <f>Table1[[#This Row],[Male Ballots]]/Table1[[#This Row],[Male Voters]]</f>
        <v>0.44083978310237754</v>
      </c>
      <c r="AA4949" s="24">
        <f>Table1[[#This Row],[Total Ballots]]/Table1[[#This Row],[Total Voters]]</f>
        <v>0.44513251868287135</v>
      </c>
    </row>
    <row r="4950" spans="1:27" s="12" customFormat="1" x14ac:dyDescent="0.35">
      <c r="A4950" s="43" t="s">
        <v>55</v>
      </c>
      <c r="B4950" s="44">
        <v>2018</v>
      </c>
      <c r="C4950" s="17" t="s">
        <v>81</v>
      </c>
      <c r="D4950" s="44" t="s">
        <v>70</v>
      </c>
      <c r="E4950" s="45" t="s">
        <v>73</v>
      </c>
      <c r="F4950" s="49" t="s">
        <v>78</v>
      </c>
      <c r="G4950" s="50" t="s">
        <v>67</v>
      </c>
      <c r="H4950" s="10">
        <v>69058.005999999994</v>
      </c>
      <c r="I4950" s="10">
        <v>55750.002999999997</v>
      </c>
      <c r="J4950" s="10">
        <v>124808.01000000001</v>
      </c>
      <c r="K4950" s="46">
        <v>57428</v>
      </c>
      <c r="L4950" s="46">
        <v>47802</v>
      </c>
      <c r="M4950" s="46">
        <v>8</v>
      </c>
      <c r="N4950" s="46">
        <v>105238</v>
      </c>
      <c r="O4950" s="46">
        <v>35364</v>
      </c>
      <c r="P4950" s="46">
        <v>30731</v>
      </c>
      <c r="Q4950" s="46">
        <v>3</v>
      </c>
      <c r="R4950" s="47">
        <v>66098</v>
      </c>
      <c r="S4950" s="130">
        <f>IFERROR(Table1[[#This Row],[Female Voters]]/Table1[[#This Row],[Female Population]],"0.0%")</f>
        <v>0.83159076443649427</v>
      </c>
      <c r="T4950" s="130">
        <f>IFERROR(Table1[[#This Row],[Male Voters]]/Table1[[#This Row],[Male Population]],"0.0%")</f>
        <v>0.85743493143847904</v>
      </c>
      <c r="U4950" s="130">
        <f>IFERROR(Table1[[#This Row],[Total Voters]]/Table1[[#This Row],[Total Population]],"0.0%")</f>
        <v>0.84319908634069229</v>
      </c>
      <c r="V4950" s="130">
        <f>IFERROR(Table1[[#This Row],[Female Ballots]]/Table1[[#This Row],[Female Population]],"0.0%")</f>
        <v>0.51209124109375537</v>
      </c>
      <c r="W4950" s="130">
        <f>IFERROR(Table1[[#This Row],[Male Ballots]]/Table1[[#This Row],[Male Population]],"0.0%")</f>
        <v>0.55122866988904018</v>
      </c>
      <c r="X4950" s="130">
        <f>IFERROR(Table1[[#This Row],[Total Ballots]]/Table1[[#This Row],[Total Population]],"0.0%")</f>
        <v>0.52959741926820236</v>
      </c>
      <c r="Y4950" s="24">
        <f>Table1[[#This Row],[Female Ballots]]/Table1[[#This Row],[Female Voters]]</f>
        <v>0.61579717211116525</v>
      </c>
      <c r="Z4950" s="24">
        <f>Table1[[#This Row],[Male Ballots]]/Table1[[#This Row],[Male Voters]]</f>
        <v>0.64288105100205017</v>
      </c>
      <c r="AA4950" s="24">
        <f>Table1[[#This Row],[Total Ballots]]/Table1[[#This Row],[Total Voters]]</f>
        <v>0.62808111138562117</v>
      </c>
    </row>
    <row r="4951" spans="1:27" s="12" customFormat="1" x14ac:dyDescent="0.35">
      <c r="A4951" s="43" t="s">
        <v>23</v>
      </c>
      <c r="B4951" s="44">
        <v>2018</v>
      </c>
      <c r="C4951" s="17" t="s">
        <v>81</v>
      </c>
      <c r="D4951" s="44"/>
      <c r="E4951" s="45" t="s">
        <v>74</v>
      </c>
      <c r="F4951" s="49" t="s">
        <v>78</v>
      </c>
      <c r="G4951" s="50" t="s">
        <v>79</v>
      </c>
      <c r="H4951" s="10">
        <v>7574.8799900000004</v>
      </c>
      <c r="I4951" s="10">
        <v>7153.8337199999996</v>
      </c>
      <c r="J4951" s="10">
        <v>14728.712799999999</v>
      </c>
      <c r="K4951" s="46">
        <v>6834</v>
      </c>
      <c r="L4951" s="46">
        <v>6233</v>
      </c>
      <c r="M4951" s="46">
        <v>2</v>
      </c>
      <c r="N4951" s="46">
        <v>13069</v>
      </c>
      <c r="O4951" s="46">
        <v>3829</v>
      </c>
      <c r="P4951" s="46">
        <v>3282</v>
      </c>
      <c r="Q4951" s="46"/>
      <c r="R4951" s="47">
        <v>7111</v>
      </c>
      <c r="S4951" s="130">
        <f>IFERROR(Table1[[#This Row],[Female Voters]]/Table1[[#This Row],[Female Population]],"0.0%")</f>
        <v>0.90219251117138821</v>
      </c>
      <c r="T4951" s="130">
        <f>IFERROR(Table1[[#This Row],[Male Voters]]/Table1[[#This Row],[Male Population]],"0.0%")</f>
        <v>0.87128108423520922</v>
      </c>
      <c r="U4951" s="130">
        <f>IFERROR(Table1[[#This Row],[Total Voters]]/Table1[[#This Row],[Total Population]],"0.0%")</f>
        <v>0.88731447054898105</v>
      </c>
      <c r="V4951" s="130">
        <f>IFERROR(Table1[[#This Row],[Female Ballots]]/Table1[[#This Row],[Female Population]],"0.0%")</f>
        <v>0.5054865562299159</v>
      </c>
      <c r="W4951" s="130">
        <f>IFERROR(Table1[[#This Row],[Male Ballots]]/Table1[[#This Row],[Male Population]],"0.0%")</f>
        <v>0.45877499092891977</v>
      </c>
      <c r="X4951" s="130">
        <f>IFERROR(Table1[[#This Row],[Total Ballots]]/Table1[[#This Row],[Total Population]],"0.0%")</f>
        <v>0.48279846966667722</v>
      </c>
      <c r="Y4951" s="24">
        <f>Table1[[#This Row],[Female Ballots]]/Table1[[#This Row],[Female Voters]]</f>
        <v>0.56028680128767927</v>
      </c>
      <c r="Z4951" s="24">
        <f>Table1[[#This Row],[Male Ballots]]/Table1[[#This Row],[Male Voters]]</f>
        <v>0.52655222204395957</v>
      </c>
      <c r="AA4951" s="24">
        <f>Table1[[#This Row],[Total Ballots]]/Table1[[#This Row],[Total Voters]]</f>
        <v>0.54411202081261001</v>
      </c>
    </row>
    <row r="4952" spans="1:27" s="12" customFormat="1" x14ac:dyDescent="0.35">
      <c r="A4952" s="43" t="s">
        <v>23</v>
      </c>
      <c r="B4952" s="44">
        <v>2018</v>
      </c>
      <c r="C4952" s="17" t="s">
        <v>81</v>
      </c>
      <c r="D4952" s="44"/>
      <c r="E4952" s="45" t="s">
        <v>74</v>
      </c>
      <c r="F4952" s="49" t="s">
        <v>78</v>
      </c>
      <c r="G4952" s="50" t="s">
        <v>62</v>
      </c>
      <c r="H4952" s="10">
        <v>404.04748999999998</v>
      </c>
      <c r="I4952" s="10">
        <v>383.04551999999995</v>
      </c>
      <c r="J4952" s="10">
        <v>787.09300000000007</v>
      </c>
      <c r="K4952" s="46">
        <v>285</v>
      </c>
      <c r="L4952" s="46">
        <v>289</v>
      </c>
      <c r="M4952" s="46">
        <v>1</v>
      </c>
      <c r="N4952" s="46">
        <v>575</v>
      </c>
      <c r="O4952" s="46">
        <v>69</v>
      </c>
      <c r="P4952" s="46">
        <v>64</v>
      </c>
      <c r="Q4952" s="46"/>
      <c r="R4952" s="47">
        <v>133</v>
      </c>
      <c r="S4952" s="130">
        <f>IFERROR(Table1[[#This Row],[Female Voters]]/Table1[[#This Row],[Female Population]],"0.0%")</f>
        <v>0.70536262952654405</v>
      </c>
      <c r="T4952" s="130">
        <f>IFERROR(Table1[[#This Row],[Male Voters]]/Table1[[#This Row],[Male Population]],"0.0%")</f>
        <v>0.75447951982312711</v>
      </c>
      <c r="U4952" s="130">
        <f>IFERROR(Table1[[#This Row],[Total Voters]]/Table1[[#This Row],[Total Population]],"0.0%")</f>
        <v>0.73053628986663577</v>
      </c>
      <c r="V4952" s="130">
        <f>IFERROR(Table1[[#This Row],[Female Ballots]]/Table1[[#This Row],[Female Population]],"0.0%")</f>
        <v>0.17077200504326856</v>
      </c>
      <c r="W4952" s="130">
        <f>IFERROR(Table1[[#This Row],[Male Ballots]]/Table1[[#This Row],[Male Population]],"0.0%")</f>
        <v>0.16708196978782053</v>
      </c>
      <c r="X4952" s="130">
        <f>IFERROR(Table1[[#This Row],[Total Ballots]]/Table1[[#This Row],[Total Population]],"0.0%")</f>
        <v>0.16897622009089142</v>
      </c>
      <c r="Y4952" s="24">
        <f>Table1[[#This Row],[Female Ballots]]/Table1[[#This Row],[Female Voters]]</f>
        <v>0.24210526315789474</v>
      </c>
      <c r="Z4952" s="24">
        <f>Table1[[#This Row],[Male Ballots]]/Table1[[#This Row],[Male Voters]]</f>
        <v>0.22145328719723184</v>
      </c>
      <c r="AA4952" s="24">
        <f>Table1[[#This Row],[Total Ballots]]/Table1[[#This Row],[Total Voters]]</f>
        <v>0.23130434782608697</v>
      </c>
    </row>
    <row r="4953" spans="1:27" s="12" customFormat="1" x14ac:dyDescent="0.35">
      <c r="A4953" s="43" t="s">
        <v>23</v>
      </c>
      <c r="B4953" s="44">
        <v>2018</v>
      </c>
      <c r="C4953" s="17" t="s">
        <v>81</v>
      </c>
      <c r="D4953" s="44"/>
      <c r="E4953" s="45" t="s">
        <v>74</v>
      </c>
      <c r="F4953" s="49" t="s">
        <v>78</v>
      </c>
      <c r="G4953" s="50" t="s">
        <v>63</v>
      </c>
      <c r="H4953" s="10">
        <v>721.08479999999997</v>
      </c>
      <c r="I4953" s="10">
        <v>723.08500000000004</v>
      </c>
      <c r="J4953" s="10">
        <v>1444.1696999999999</v>
      </c>
      <c r="K4953" s="46">
        <v>644</v>
      </c>
      <c r="L4953" s="46">
        <v>555</v>
      </c>
      <c r="M4953" s="46">
        <v>1</v>
      </c>
      <c r="N4953" s="46">
        <v>1200</v>
      </c>
      <c r="O4953" s="46">
        <v>171</v>
      </c>
      <c r="P4953" s="46">
        <v>136</v>
      </c>
      <c r="Q4953" s="46"/>
      <c r="R4953" s="47">
        <v>307</v>
      </c>
      <c r="S4953" s="130">
        <f>IFERROR(Table1[[#This Row],[Female Voters]]/Table1[[#This Row],[Female Population]],"0.0%")</f>
        <v>0.89309884218887992</v>
      </c>
      <c r="T4953" s="130">
        <f>IFERROR(Table1[[#This Row],[Male Voters]]/Table1[[#This Row],[Male Population]],"0.0%")</f>
        <v>0.76754461785267292</v>
      </c>
      <c r="U4953" s="130">
        <f>IFERROR(Table1[[#This Row],[Total Voters]]/Table1[[#This Row],[Total Population]],"0.0%")</f>
        <v>0.83092727952954559</v>
      </c>
      <c r="V4953" s="130">
        <f>IFERROR(Table1[[#This Row],[Female Ballots]]/Table1[[#This Row],[Female Population]],"0.0%")</f>
        <v>0.23714270499114667</v>
      </c>
      <c r="W4953" s="130">
        <f>IFERROR(Table1[[#This Row],[Male Ballots]]/Table1[[#This Row],[Male Population]],"0.0%")</f>
        <v>0.18808300545579013</v>
      </c>
      <c r="X4953" s="130">
        <f>IFERROR(Table1[[#This Row],[Total Ballots]]/Table1[[#This Row],[Total Population]],"0.0%")</f>
        <v>0.21257889567964208</v>
      </c>
      <c r="Y4953" s="24">
        <f>Table1[[#This Row],[Female Ballots]]/Table1[[#This Row],[Female Voters]]</f>
        <v>0.26552795031055898</v>
      </c>
      <c r="Z4953" s="24">
        <f>Table1[[#This Row],[Male Ballots]]/Table1[[#This Row],[Male Voters]]</f>
        <v>0.24504504504504504</v>
      </c>
      <c r="AA4953" s="24">
        <f>Table1[[#This Row],[Total Ballots]]/Table1[[#This Row],[Total Voters]]</f>
        <v>0.25583333333333336</v>
      </c>
    </row>
    <row r="4954" spans="1:27" s="12" customFormat="1" x14ac:dyDescent="0.35">
      <c r="A4954" s="43" t="s">
        <v>23</v>
      </c>
      <c r="B4954" s="44">
        <v>2018</v>
      </c>
      <c r="C4954" s="17" t="s">
        <v>81</v>
      </c>
      <c r="D4954" s="44"/>
      <c r="E4954" s="45" t="s">
        <v>74</v>
      </c>
      <c r="F4954" s="49" t="s">
        <v>78</v>
      </c>
      <c r="G4954" s="50" t="s">
        <v>64</v>
      </c>
      <c r="H4954" s="10">
        <v>875.10239999999999</v>
      </c>
      <c r="I4954" s="10">
        <v>892.10449999999992</v>
      </c>
      <c r="J4954" s="10">
        <v>1767.2069999999999</v>
      </c>
      <c r="K4954" s="46">
        <v>709</v>
      </c>
      <c r="L4954" s="46">
        <v>625</v>
      </c>
      <c r="M4954" s="46"/>
      <c r="N4954" s="46">
        <v>1334</v>
      </c>
      <c r="O4954" s="46">
        <v>256</v>
      </c>
      <c r="P4954" s="46">
        <v>185</v>
      </c>
      <c r="Q4954" s="46"/>
      <c r="R4954" s="47">
        <v>441</v>
      </c>
      <c r="S4954" s="130">
        <f>IFERROR(Table1[[#This Row],[Female Voters]]/Table1[[#This Row],[Female Population]],"0.0%")</f>
        <v>0.81019089880224304</v>
      </c>
      <c r="T4954" s="130">
        <f>IFERROR(Table1[[#This Row],[Male Voters]]/Table1[[#This Row],[Male Population]],"0.0%")</f>
        <v>0.70059056982674117</v>
      </c>
      <c r="U4954" s="130">
        <f>IFERROR(Table1[[#This Row],[Total Voters]]/Table1[[#This Row],[Total Population]],"0.0%")</f>
        <v>0.75486346534390147</v>
      </c>
      <c r="V4954" s="130">
        <f>IFERROR(Table1[[#This Row],[Female Ballots]]/Table1[[#This Row],[Female Population]],"0.0%")</f>
        <v>0.29253719336159972</v>
      </c>
      <c r="W4954" s="130">
        <f>IFERROR(Table1[[#This Row],[Male Ballots]]/Table1[[#This Row],[Male Population]],"0.0%")</f>
        <v>0.20737480866871541</v>
      </c>
      <c r="X4954" s="130">
        <f>IFERROR(Table1[[#This Row],[Total Ballots]]/Table1[[#This Row],[Total Population]],"0.0%")</f>
        <v>0.24954631800349367</v>
      </c>
      <c r="Y4954" s="24">
        <f>Table1[[#This Row],[Female Ballots]]/Table1[[#This Row],[Female Voters]]</f>
        <v>0.36107193229901269</v>
      </c>
      <c r="Z4954" s="24">
        <f>Table1[[#This Row],[Male Ballots]]/Table1[[#This Row],[Male Voters]]</f>
        <v>0.29599999999999999</v>
      </c>
      <c r="AA4954" s="24">
        <f>Table1[[#This Row],[Total Ballots]]/Table1[[#This Row],[Total Voters]]</f>
        <v>0.33058470764617692</v>
      </c>
    </row>
    <row r="4955" spans="1:27" s="12" customFormat="1" x14ac:dyDescent="0.35">
      <c r="A4955" s="43" t="s">
        <v>23</v>
      </c>
      <c r="B4955" s="44">
        <v>2018</v>
      </c>
      <c r="C4955" s="17" t="s">
        <v>81</v>
      </c>
      <c r="D4955" s="44"/>
      <c r="E4955" s="45" t="s">
        <v>74</v>
      </c>
      <c r="F4955" s="49" t="s">
        <v>78</v>
      </c>
      <c r="G4955" s="50" t="s">
        <v>65</v>
      </c>
      <c r="H4955" s="10">
        <v>1069.1242999999999</v>
      </c>
      <c r="I4955" s="10">
        <v>976.11400000000003</v>
      </c>
      <c r="J4955" s="10">
        <v>2045.2383</v>
      </c>
      <c r="K4955" s="46">
        <v>844</v>
      </c>
      <c r="L4955" s="46">
        <v>777</v>
      </c>
      <c r="M4955" s="46"/>
      <c r="N4955" s="46">
        <v>1621</v>
      </c>
      <c r="O4955" s="46">
        <v>370</v>
      </c>
      <c r="P4955" s="46">
        <v>325</v>
      </c>
      <c r="Q4955" s="46"/>
      <c r="R4955" s="47">
        <v>695</v>
      </c>
      <c r="S4955" s="130">
        <f>IFERROR(Table1[[#This Row],[Female Voters]]/Table1[[#This Row],[Female Population]],"0.0%")</f>
        <v>0.78943112601593668</v>
      </c>
      <c r="T4955" s="130">
        <f>IFERROR(Table1[[#This Row],[Male Voters]]/Table1[[#This Row],[Male Population]],"0.0%")</f>
        <v>0.79601358038098002</v>
      </c>
      <c r="U4955" s="130">
        <f>IFERROR(Table1[[#This Row],[Total Voters]]/Table1[[#This Row],[Total Population]],"0.0%")</f>
        <v>0.79257267967258394</v>
      </c>
      <c r="V4955" s="130">
        <f>IFERROR(Table1[[#This Row],[Female Ballots]]/Table1[[#This Row],[Female Population]],"0.0%")</f>
        <v>0.34607762633400063</v>
      </c>
      <c r="W4955" s="130">
        <f>IFERROR(Table1[[#This Row],[Male Ballots]]/Table1[[#This Row],[Male Population]],"0.0%")</f>
        <v>0.33295291328676774</v>
      </c>
      <c r="X4955" s="130">
        <f>IFERROR(Table1[[#This Row],[Total Ballots]]/Table1[[#This Row],[Total Population]],"0.0%")</f>
        <v>0.3398137028824465</v>
      </c>
      <c r="Y4955" s="24">
        <f>Table1[[#This Row],[Female Ballots]]/Table1[[#This Row],[Female Voters]]</f>
        <v>0.43838862559241704</v>
      </c>
      <c r="Z4955" s="24">
        <f>Table1[[#This Row],[Male Ballots]]/Table1[[#This Row],[Male Voters]]</f>
        <v>0.41827541827541825</v>
      </c>
      <c r="AA4955" s="24">
        <f>Table1[[#This Row],[Total Ballots]]/Table1[[#This Row],[Total Voters]]</f>
        <v>0.42874768661320173</v>
      </c>
    </row>
    <row r="4956" spans="1:27" s="12" customFormat="1" x14ac:dyDescent="0.35">
      <c r="A4956" s="43" t="s">
        <v>23</v>
      </c>
      <c r="B4956" s="44">
        <v>2018</v>
      </c>
      <c r="C4956" s="17" t="s">
        <v>81</v>
      </c>
      <c r="D4956" s="44"/>
      <c r="E4956" s="45" t="s">
        <v>74</v>
      </c>
      <c r="F4956" s="49" t="s">
        <v>78</v>
      </c>
      <c r="G4956" s="50" t="s">
        <v>66</v>
      </c>
      <c r="H4956" s="10">
        <v>1673.194</v>
      </c>
      <c r="I4956" s="10">
        <v>1451.1695</v>
      </c>
      <c r="J4956" s="10">
        <v>3124.3630000000003</v>
      </c>
      <c r="K4956" s="46">
        <v>1551</v>
      </c>
      <c r="L4956" s="46">
        <v>1283</v>
      </c>
      <c r="M4956" s="46"/>
      <c r="N4956" s="46">
        <v>2834</v>
      </c>
      <c r="O4956" s="46">
        <v>923</v>
      </c>
      <c r="P4956" s="46">
        <v>677</v>
      </c>
      <c r="Q4956" s="46"/>
      <c r="R4956" s="47">
        <v>1600</v>
      </c>
      <c r="S4956" s="130">
        <f>IFERROR(Table1[[#This Row],[Female Voters]]/Table1[[#This Row],[Female Population]],"0.0%")</f>
        <v>0.92696961619513341</v>
      </c>
      <c r="T4956" s="130">
        <f>IFERROR(Table1[[#This Row],[Male Voters]]/Table1[[#This Row],[Male Population]],"0.0%")</f>
        <v>0.88411450213086762</v>
      </c>
      <c r="U4956" s="130">
        <f>IFERROR(Table1[[#This Row],[Total Voters]]/Table1[[#This Row],[Total Population]],"0.0%")</f>
        <v>0.90706489610842267</v>
      </c>
      <c r="V4956" s="130">
        <f>IFERROR(Table1[[#This Row],[Female Ballots]]/Table1[[#This Row],[Female Population]],"0.0%")</f>
        <v>0.55163955883179117</v>
      </c>
      <c r="W4956" s="130">
        <f>IFERROR(Table1[[#This Row],[Male Ballots]]/Table1[[#This Row],[Male Population]],"0.0%")</f>
        <v>0.46652027898877424</v>
      </c>
      <c r="X4956" s="130">
        <f>IFERROR(Table1[[#This Row],[Total Ballots]]/Table1[[#This Row],[Total Population]],"0.0%")</f>
        <v>0.51210438735831909</v>
      </c>
      <c r="Y4956" s="24">
        <f>Table1[[#This Row],[Female Ballots]]/Table1[[#This Row],[Female Voters]]</f>
        <v>0.59509993552546747</v>
      </c>
      <c r="Z4956" s="24">
        <f>Table1[[#This Row],[Male Ballots]]/Table1[[#This Row],[Male Voters]]</f>
        <v>0.52766952455183169</v>
      </c>
      <c r="AA4956" s="24">
        <f>Table1[[#This Row],[Total Ballots]]/Table1[[#This Row],[Total Voters]]</f>
        <v>0.56457304163726185</v>
      </c>
    </row>
    <row r="4957" spans="1:27" s="12" customFormat="1" x14ac:dyDescent="0.35">
      <c r="A4957" s="43" t="s">
        <v>23</v>
      </c>
      <c r="B4957" s="44">
        <v>2018</v>
      </c>
      <c r="C4957" s="17" t="s">
        <v>81</v>
      </c>
      <c r="D4957" s="44"/>
      <c r="E4957" s="45" t="s">
        <v>74</v>
      </c>
      <c r="F4957" s="49" t="s">
        <v>78</v>
      </c>
      <c r="G4957" s="50" t="s">
        <v>67</v>
      </c>
      <c r="H4957" s="10">
        <v>2832.3270000000002</v>
      </c>
      <c r="I4957" s="10">
        <v>2728.3152</v>
      </c>
      <c r="J4957" s="10">
        <v>5560.6417999999994</v>
      </c>
      <c r="K4957" s="46">
        <v>2801</v>
      </c>
      <c r="L4957" s="46">
        <v>2704</v>
      </c>
      <c r="M4957" s="46"/>
      <c r="N4957" s="46">
        <v>5505</v>
      </c>
      <c r="O4957" s="46">
        <v>2040</v>
      </c>
      <c r="P4957" s="46">
        <v>1895</v>
      </c>
      <c r="Q4957" s="46"/>
      <c r="R4957" s="47">
        <v>3935</v>
      </c>
      <c r="S4957" s="130">
        <f>IFERROR(Table1[[#This Row],[Female Voters]]/Table1[[#This Row],[Female Population]],"0.0%")</f>
        <v>0.98893948332943182</v>
      </c>
      <c r="T4957" s="130">
        <f>IFERROR(Table1[[#This Row],[Male Voters]]/Table1[[#This Row],[Male Population]],"0.0%")</f>
        <v>0.99108783325328398</v>
      </c>
      <c r="U4957" s="130">
        <f>IFERROR(Table1[[#This Row],[Total Voters]]/Table1[[#This Row],[Total Population]],"0.0%")</f>
        <v>0.98999363706541943</v>
      </c>
      <c r="V4957" s="130">
        <f>IFERROR(Table1[[#This Row],[Female Ballots]]/Table1[[#This Row],[Female Population]],"0.0%")</f>
        <v>0.72025581791932913</v>
      </c>
      <c r="W4957" s="130">
        <f>IFERROR(Table1[[#This Row],[Male Ballots]]/Table1[[#This Row],[Male Population]],"0.0%")</f>
        <v>0.69456784172151365</v>
      </c>
      <c r="X4957" s="130">
        <f>IFERROR(Table1[[#This Row],[Total Ballots]]/Table1[[#This Row],[Total Population]],"0.0%")</f>
        <v>0.7076521274936286</v>
      </c>
      <c r="Y4957" s="24">
        <f>Table1[[#This Row],[Female Ballots]]/Table1[[#This Row],[Female Voters]]</f>
        <v>0.72831131738664767</v>
      </c>
      <c r="Z4957" s="24">
        <f>Table1[[#This Row],[Male Ballots]]/Table1[[#This Row],[Male Voters]]</f>
        <v>0.70081360946745563</v>
      </c>
      <c r="AA4957" s="24">
        <f>Table1[[#This Row],[Total Ballots]]/Table1[[#This Row],[Total Voters]]</f>
        <v>0.71480472297910991</v>
      </c>
    </row>
    <row r="4958" spans="1:27" s="12" customFormat="1" x14ac:dyDescent="0.35">
      <c r="A4958" s="43" t="s">
        <v>38</v>
      </c>
      <c r="B4958" s="44">
        <v>2018</v>
      </c>
      <c r="C4958" s="17" t="s">
        <v>81</v>
      </c>
      <c r="D4958" s="44"/>
      <c r="E4958" s="45" t="s">
        <v>74</v>
      </c>
      <c r="F4958" s="49" t="s">
        <v>78</v>
      </c>
      <c r="G4958" s="50" t="s">
        <v>79</v>
      </c>
      <c r="H4958" s="10">
        <v>50315.031599999995</v>
      </c>
      <c r="I4958" s="10">
        <v>47997.0337</v>
      </c>
      <c r="J4958" s="10">
        <v>98312.066999999995</v>
      </c>
      <c r="K4958" s="46">
        <v>39080</v>
      </c>
      <c r="L4958" s="46">
        <v>34892</v>
      </c>
      <c r="M4958" s="46">
        <v>8</v>
      </c>
      <c r="N4958" s="46">
        <v>73980</v>
      </c>
      <c r="O4958" s="46">
        <v>16930</v>
      </c>
      <c r="P4958" s="46">
        <v>14740</v>
      </c>
      <c r="Q4958" s="46">
        <v>2</v>
      </c>
      <c r="R4958" s="47">
        <v>31672</v>
      </c>
      <c r="S4958" s="130">
        <f>IFERROR(Table1[[#This Row],[Female Voters]]/Table1[[#This Row],[Female Population]],"0.0%")</f>
        <v>0.77670625968562457</v>
      </c>
      <c r="T4958" s="130">
        <f>IFERROR(Table1[[#This Row],[Male Voters]]/Table1[[#This Row],[Male Population]],"0.0%")</f>
        <v>0.72696159137851057</v>
      </c>
      <c r="U4958" s="130">
        <f>IFERROR(Table1[[#This Row],[Total Voters]]/Table1[[#This Row],[Total Population]],"0.0%")</f>
        <v>0.75250172494084577</v>
      </c>
      <c r="V4958" s="130">
        <f>IFERROR(Table1[[#This Row],[Female Ballots]]/Table1[[#This Row],[Female Population]],"0.0%")</f>
        <v>0.33647996357414595</v>
      </c>
      <c r="W4958" s="130">
        <f>IFERROR(Table1[[#This Row],[Male Ballots]]/Table1[[#This Row],[Male Population]],"0.0%")</f>
        <v>0.30710231161639473</v>
      </c>
      <c r="X4958" s="130">
        <f>IFERROR(Table1[[#This Row],[Total Ballots]]/Table1[[#This Row],[Total Population]],"0.0%")</f>
        <v>0.32215780795250698</v>
      </c>
      <c r="Y4958" s="24">
        <f>Table1[[#This Row],[Female Ballots]]/Table1[[#This Row],[Female Voters]]</f>
        <v>0.43321392016376664</v>
      </c>
      <c r="Z4958" s="24">
        <f>Table1[[#This Row],[Male Ballots]]/Table1[[#This Row],[Male Voters]]</f>
        <v>0.42244640605296341</v>
      </c>
      <c r="AA4958" s="24">
        <f>Table1[[#This Row],[Total Ballots]]/Table1[[#This Row],[Total Voters]]</f>
        <v>0.42811570694782375</v>
      </c>
    </row>
    <row r="4959" spans="1:27" s="12" customFormat="1" x14ac:dyDescent="0.35">
      <c r="A4959" s="43" t="s">
        <v>38</v>
      </c>
      <c r="B4959" s="44">
        <v>2018</v>
      </c>
      <c r="C4959" s="17" t="s">
        <v>81</v>
      </c>
      <c r="D4959" s="44"/>
      <c r="E4959" s="45" t="s">
        <v>74</v>
      </c>
      <c r="F4959" s="49" t="s">
        <v>78</v>
      </c>
      <c r="G4959" s="50" t="s">
        <v>62</v>
      </c>
      <c r="H4959" s="10">
        <v>4524.9895999999999</v>
      </c>
      <c r="I4959" s="10">
        <v>4930.9897000000001</v>
      </c>
      <c r="J4959" s="10">
        <v>9455.9789999999994</v>
      </c>
      <c r="K4959" s="46">
        <v>2685</v>
      </c>
      <c r="L4959" s="46">
        <v>2581</v>
      </c>
      <c r="M4959" s="46">
        <v>3</v>
      </c>
      <c r="N4959" s="46">
        <v>5269</v>
      </c>
      <c r="O4959" s="46">
        <v>447</v>
      </c>
      <c r="P4959" s="46">
        <v>439</v>
      </c>
      <c r="Q4959" s="46"/>
      <c r="R4959" s="47">
        <v>886</v>
      </c>
      <c r="S4959" s="130">
        <f>IFERROR(Table1[[#This Row],[Female Voters]]/Table1[[#This Row],[Female Population]],"0.0%")</f>
        <v>0.59337152951688554</v>
      </c>
      <c r="T4959" s="130">
        <f>IFERROR(Table1[[#This Row],[Male Voters]]/Table1[[#This Row],[Male Population]],"0.0%")</f>
        <v>0.52342433406421429</v>
      </c>
      <c r="U4959" s="130">
        <f>IFERROR(Table1[[#This Row],[Total Voters]]/Table1[[#This Row],[Total Population]],"0.0%")</f>
        <v>0.55721358941258226</v>
      </c>
      <c r="V4959" s="130">
        <f>IFERROR(Table1[[#This Row],[Female Ballots]]/Table1[[#This Row],[Female Population]],"0.0%")</f>
        <v>9.8784757427950773E-2</v>
      </c>
      <c r="W4959" s="130">
        <f>IFERROR(Table1[[#This Row],[Male Ballots]]/Table1[[#This Row],[Male Population]],"0.0%")</f>
        <v>8.9028780571170127E-2</v>
      </c>
      <c r="X4959" s="130">
        <f>IFERROR(Table1[[#This Row],[Total Ballots]]/Table1[[#This Row],[Total Population]],"0.0%")</f>
        <v>9.3697331603634068E-2</v>
      </c>
      <c r="Y4959" s="24">
        <f>Table1[[#This Row],[Female Ballots]]/Table1[[#This Row],[Female Voters]]</f>
        <v>0.16648044692737429</v>
      </c>
      <c r="Z4959" s="24">
        <f>Table1[[#This Row],[Male Ballots]]/Table1[[#This Row],[Male Voters]]</f>
        <v>0.17008911274699728</v>
      </c>
      <c r="AA4959" s="24">
        <f>Table1[[#This Row],[Total Ballots]]/Table1[[#This Row],[Total Voters]]</f>
        <v>0.16815334978174226</v>
      </c>
    </row>
    <row r="4960" spans="1:27" s="12" customFormat="1" x14ac:dyDescent="0.35">
      <c r="A4960" s="43" t="s">
        <v>38</v>
      </c>
      <c r="B4960" s="44">
        <v>2018</v>
      </c>
      <c r="C4960" s="17" t="s">
        <v>81</v>
      </c>
      <c r="D4960" s="44"/>
      <c r="E4960" s="45" t="s">
        <v>74</v>
      </c>
      <c r="F4960" s="49" t="s">
        <v>78</v>
      </c>
      <c r="G4960" s="50" t="s">
        <v>63</v>
      </c>
      <c r="H4960" s="10">
        <v>7556.99</v>
      </c>
      <c r="I4960" s="10">
        <v>7637.9889999999996</v>
      </c>
      <c r="J4960" s="10">
        <v>15194.98</v>
      </c>
      <c r="K4960" s="46">
        <v>5361</v>
      </c>
      <c r="L4960" s="46">
        <v>4711</v>
      </c>
      <c r="M4960" s="46"/>
      <c r="N4960" s="46">
        <v>10072</v>
      </c>
      <c r="O4960" s="46">
        <v>858</v>
      </c>
      <c r="P4960" s="46">
        <v>799</v>
      </c>
      <c r="Q4960" s="46"/>
      <c r="R4960" s="47">
        <v>1657</v>
      </c>
      <c r="S4960" s="130">
        <f>IFERROR(Table1[[#This Row],[Female Voters]]/Table1[[#This Row],[Female Population]],"0.0%")</f>
        <v>0.70940943417948155</v>
      </c>
      <c r="T4960" s="130">
        <f>IFERROR(Table1[[#This Row],[Male Voters]]/Table1[[#This Row],[Male Population]],"0.0%")</f>
        <v>0.61678538683415229</v>
      </c>
      <c r="U4960" s="130">
        <f>IFERROR(Table1[[#This Row],[Total Voters]]/Table1[[#This Row],[Total Population]],"0.0%")</f>
        <v>0.66285049404474372</v>
      </c>
      <c r="V4960" s="130">
        <f>IFERROR(Table1[[#This Row],[Female Ballots]]/Table1[[#This Row],[Female Population]],"0.0%")</f>
        <v>0.11353726814512127</v>
      </c>
      <c r="W4960" s="130">
        <f>IFERROR(Table1[[#This Row],[Male Ballots]]/Table1[[#This Row],[Male Population]],"0.0%")</f>
        <v>0.10460868692007805</v>
      </c>
      <c r="X4960" s="130">
        <f>IFERROR(Table1[[#This Row],[Total Ballots]]/Table1[[#This Row],[Total Population]],"0.0%")</f>
        <v>0.10904917281891784</v>
      </c>
      <c r="Y4960" s="24">
        <f>Table1[[#This Row],[Female Ballots]]/Table1[[#This Row],[Female Voters]]</f>
        <v>0.16004476776720761</v>
      </c>
      <c r="Z4960" s="24">
        <f>Table1[[#This Row],[Male Ballots]]/Table1[[#This Row],[Male Voters]]</f>
        <v>0.169603056675865</v>
      </c>
      <c r="AA4960" s="24">
        <f>Table1[[#This Row],[Total Ballots]]/Table1[[#This Row],[Total Voters]]</f>
        <v>0.16451548848292297</v>
      </c>
    </row>
    <row r="4961" spans="1:27" s="12" customFormat="1" x14ac:dyDescent="0.35">
      <c r="A4961" s="43" t="s">
        <v>38</v>
      </c>
      <c r="B4961" s="44">
        <v>2018</v>
      </c>
      <c r="C4961" s="17" t="s">
        <v>81</v>
      </c>
      <c r="D4961" s="44"/>
      <c r="E4961" s="45" t="s">
        <v>74</v>
      </c>
      <c r="F4961" s="49" t="s">
        <v>78</v>
      </c>
      <c r="G4961" s="50" t="s">
        <v>64</v>
      </c>
      <c r="H4961" s="10">
        <v>7453.9979999999996</v>
      </c>
      <c r="I4961" s="10">
        <v>7633.9989999999998</v>
      </c>
      <c r="J4961" s="10">
        <v>15087.996999999999</v>
      </c>
      <c r="K4961" s="46">
        <v>5090</v>
      </c>
      <c r="L4961" s="46">
        <v>4776</v>
      </c>
      <c r="M4961" s="46"/>
      <c r="N4961" s="46">
        <v>9866</v>
      </c>
      <c r="O4961" s="46">
        <v>1248</v>
      </c>
      <c r="P4961" s="46">
        <v>1127</v>
      </c>
      <c r="Q4961" s="46"/>
      <c r="R4961" s="47">
        <v>2375</v>
      </c>
      <c r="S4961" s="130">
        <f>IFERROR(Table1[[#This Row],[Female Voters]]/Table1[[#This Row],[Female Population]],"0.0%")</f>
        <v>0.68285502625570871</v>
      </c>
      <c r="T4961" s="130">
        <f>IFERROR(Table1[[#This Row],[Male Voters]]/Table1[[#This Row],[Male Population]],"0.0%")</f>
        <v>0.62562229835241012</v>
      </c>
      <c r="U4961" s="130">
        <f>IFERROR(Table1[[#This Row],[Total Voters]]/Table1[[#This Row],[Total Population]],"0.0%")</f>
        <v>0.65389726681414373</v>
      </c>
      <c r="V4961" s="130">
        <f>IFERROR(Table1[[#This Row],[Female Ballots]]/Table1[[#This Row],[Female Population]],"0.0%")</f>
        <v>0.16742692981672386</v>
      </c>
      <c r="W4961" s="130">
        <f>IFERROR(Table1[[#This Row],[Male Ballots]]/Table1[[#This Row],[Male Population]],"0.0%")</f>
        <v>0.14762904737084717</v>
      </c>
      <c r="X4961" s="130">
        <f>IFERROR(Table1[[#This Row],[Total Ballots]]/Table1[[#This Row],[Total Population]],"0.0%")</f>
        <v>0.15740989344046133</v>
      </c>
      <c r="Y4961" s="24">
        <f>Table1[[#This Row],[Female Ballots]]/Table1[[#This Row],[Female Voters]]</f>
        <v>0.24518664047151276</v>
      </c>
      <c r="Z4961" s="24">
        <f>Table1[[#This Row],[Male Ballots]]/Table1[[#This Row],[Male Voters]]</f>
        <v>0.23597152428810719</v>
      </c>
      <c r="AA4961" s="24">
        <f>Table1[[#This Row],[Total Ballots]]/Table1[[#This Row],[Total Voters]]</f>
        <v>0.24072572471112913</v>
      </c>
    </row>
    <row r="4962" spans="1:27" s="12" customFormat="1" x14ac:dyDescent="0.35">
      <c r="A4962" s="43" t="s">
        <v>38</v>
      </c>
      <c r="B4962" s="44">
        <v>2018</v>
      </c>
      <c r="C4962" s="17" t="s">
        <v>81</v>
      </c>
      <c r="D4962" s="44"/>
      <c r="E4962" s="45" t="s">
        <v>74</v>
      </c>
      <c r="F4962" s="49" t="s">
        <v>78</v>
      </c>
      <c r="G4962" s="50" t="s">
        <v>65</v>
      </c>
      <c r="H4962" s="10">
        <v>7421.0039999999999</v>
      </c>
      <c r="I4962" s="10">
        <v>7231.0050000000001</v>
      </c>
      <c r="J4962" s="10">
        <v>14652.01</v>
      </c>
      <c r="K4962" s="46">
        <v>5574</v>
      </c>
      <c r="L4962" s="46">
        <v>5019</v>
      </c>
      <c r="M4962" s="46">
        <v>2</v>
      </c>
      <c r="N4962" s="46">
        <v>10595</v>
      </c>
      <c r="O4962" s="46">
        <v>1894</v>
      </c>
      <c r="P4962" s="46">
        <v>1574</v>
      </c>
      <c r="Q4962" s="46">
        <v>1</v>
      </c>
      <c r="R4962" s="47">
        <v>3469</v>
      </c>
      <c r="S4962" s="130">
        <f>IFERROR(Table1[[#This Row],[Female Voters]]/Table1[[#This Row],[Female Population]],"0.0%")</f>
        <v>0.75111130515493596</v>
      </c>
      <c r="T4962" s="130">
        <f>IFERROR(Table1[[#This Row],[Male Voters]]/Table1[[#This Row],[Male Population]],"0.0%")</f>
        <v>0.69409438936911261</v>
      </c>
      <c r="U4962" s="130">
        <f>IFERROR(Table1[[#This Row],[Total Voters]]/Table1[[#This Row],[Total Population]],"0.0%")</f>
        <v>0.72310897958710096</v>
      </c>
      <c r="V4962" s="130">
        <f>IFERROR(Table1[[#This Row],[Female Ballots]]/Table1[[#This Row],[Female Population]],"0.0%")</f>
        <v>0.25522153067159109</v>
      </c>
      <c r="W4962" s="130">
        <f>IFERROR(Table1[[#This Row],[Male Ballots]]/Table1[[#This Row],[Male Population]],"0.0%")</f>
        <v>0.21767375351005841</v>
      </c>
      <c r="X4962" s="130">
        <f>IFERROR(Table1[[#This Row],[Total Ballots]]/Table1[[#This Row],[Total Population]],"0.0%")</f>
        <v>0.23675932517108575</v>
      </c>
      <c r="Y4962" s="24">
        <f>Table1[[#This Row],[Female Ballots]]/Table1[[#This Row],[Female Voters]]</f>
        <v>0.33979189092213852</v>
      </c>
      <c r="Z4962" s="24">
        <f>Table1[[#This Row],[Male Ballots]]/Table1[[#This Row],[Male Voters]]</f>
        <v>0.31360828850368599</v>
      </c>
      <c r="AA4962" s="24">
        <f>Table1[[#This Row],[Total Ballots]]/Table1[[#This Row],[Total Voters]]</f>
        <v>0.32741859367626241</v>
      </c>
    </row>
    <row r="4963" spans="1:27" s="12" customFormat="1" x14ac:dyDescent="0.35">
      <c r="A4963" s="43" t="s">
        <v>38</v>
      </c>
      <c r="B4963" s="44">
        <v>2018</v>
      </c>
      <c r="C4963" s="17" t="s">
        <v>81</v>
      </c>
      <c r="D4963" s="44"/>
      <c r="E4963" s="45" t="s">
        <v>74</v>
      </c>
      <c r="F4963" s="49" t="s">
        <v>78</v>
      </c>
      <c r="G4963" s="50" t="s">
        <v>66</v>
      </c>
      <c r="H4963" s="10">
        <v>8955.018</v>
      </c>
      <c r="I4963" s="10">
        <v>8218.0159999999996</v>
      </c>
      <c r="J4963" s="10">
        <v>17173.032999999999</v>
      </c>
      <c r="K4963" s="46">
        <v>7843</v>
      </c>
      <c r="L4963" s="46">
        <v>6757</v>
      </c>
      <c r="M4963" s="46">
        <v>2</v>
      </c>
      <c r="N4963" s="46">
        <v>14602</v>
      </c>
      <c r="O4963" s="46">
        <v>3979</v>
      </c>
      <c r="P4963" s="46">
        <v>3249</v>
      </c>
      <c r="Q4963" s="46">
        <v>1</v>
      </c>
      <c r="R4963" s="47">
        <v>7229</v>
      </c>
      <c r="S4963" s="130">
        <f>IFERROR(Table1[[#This Row],[Female Voters]]/Table1[[#This Row],[Female Population]],"0.0%")</f>
        <v>0.87582180180989022</v>
      </c>
      <c r="T4963" s="130">
        <f>IFERROR(Table1[[#This Row],[Male Voters]]/Table1[[#This Row],[Male Population]],"0.0%")</f>
        <v>0.82221791731726979</v>
      </c>
      <c r="U4963" s="130">
        <f>IFERROR(Table1[[#This Row],[Total Voters]]/Table1[[#This Row],[Total Population]],"0.0%")</f>
        <v>0.85028660924369037</v>
      </c>
      <c r="V4963" s="130">
        <f>IFERROR(Table1[[#This Row],[Female Ballots]]/Table1[[#This Row],[Female Population]],"0.0%")</f>
        <v>0.44433188185663053</v>
      </c>
      <c r="W4963" s="130">
        <f>IFERROR(Table1[[#This Row],[Male Ballots]]/Table1[[#This Row],[Male Population]],"0.0%")</f>
        <v>0.39535089734553935</v>
      </c>
      <c r="X4963" s="130">
        <f>IFERROR(Table1[[#This Row],[Total Ballots]]/Table1[[#This Row],[Total Population]],"0.0%")</f>
        <v>0.42095068471597302</v>
      </c>
      <c r="Y4963" s="24">
        <f>Table1[[#This Row],[Female Ballots]]/Table1[[#This Row],[Female Voters]]</f>
        <v>0.50733137829912023</v>
      </c>
      <c r="Z4963" s="24">
        <f>Table1[[#This Row],[Male Ballots]]/Table1[[#This Row],[Male Voters]]</f>
        <v>0.48083468995116174</v>
      </c>
      <c r="AA4963" s="24">
        <f>Table1[[#This Row],[Total Ballots]]/Table1[[#This Row],[Total Voters]]</f>
        <v>0.49506916860704014</v>
      </c>
    </row>
    <row r="4964" spans="1:27" s="12" customFormat="1" x14ac:dyDescent="0.35">
      <c r="A4964" s="43" t="s">
        <v>38</v>
      </c>
      <c r="B4964" s="44">
        <v>2018</v>
      </c>
      <c r="C4964" s="17" t="s">
        <v>81</v>
      </c>
      <c r="D4964" s="44"/>
      <c r="E4964" s="45" t="s">
        <v>74</v>
      </c>
      <c r="F4964" s="49" t="s">
        <v>78</v>
      </c>
      <c r="G4964" s="50" t="s">
        <v>67</v>
      </c>
      <c r="H4964" s="10">
        <v>14403.031999999999</v>
      </c>
      <c r="I4964" s="10">
        <v>12345.035000000002</v>
      </c>
      <c r="J4964" s="10">
        <v>26748.067999999999</v>
      </c>
      <c r="K4964" s="46">
        <v>12527</v>
      </c>
      <c r="L4964" s="46">
        <v>11048</v>
      </c>
      <c r="M4964" s="46">
        <v>1</v>
      </c>
      <c r="N4964" s="46">
        <v>23576</v>
      </c>
      <c r="O4964" s="46">
        <v>8504</v>
      </c>
      <c r="P4964" s="46">
        <v>7552</v>
      </c>
      <c r="Q4964" s="46"/>
      <c r="R4964" s="47">
        <v>16056</v>
      </c>
      <c r="S4964" s="130">
        <f>IFERROR(Table1[[#This Row],[Female Voters]]/Table1[[#This Row],[Female Population]],"0.0%")</f>
        <v>0.86974742540320682</v>
      </c>
      <c r="T4964" s="130">
        <f>IFERROR(Table1[[#This Row],[Male Voters]]/Table1[[#This Row],[Male Population]],"0.0%")</f>
        <v>0.89493468426780476</v>
      </c>
      <c r="U4964" s="130">
        <f>IFERROR(Table1[[#This Row],[Total Voters]]/Table1[[#This Row],[Total Population]],"0.0%")</f>
        <v>0.88140945357249734</v>
      </c>
      <c r="V4964" s="130">
        <f>IFERROR(Table1[[#This Row],[Female Ballots]]/Table1[[#This Row],[Female Population]],"0.0%")</f>
        <v>0.59043123697843625</v>
      </c>
      <c r="W4964" s="130">
        <f>IFERROR(Table1[[#This Row],[Male Ballots]]/Table1[[#This Row],[Male Population]],"0.0%")</f>
        <v>0.61174391162114961</v>
      </c>
      <c r="X4964" s="130">
        <f>IFERROR(Table1[[#This Row],[Total Ballots]]/Table1[[#This Row],[Total Population]],"0.0%")</f>
        <v>0.60026765297590845</v>
      </c>
      <c r="Y4964" s="24">
        <f>Table1[[#This Row],[Female Ballots]]/Table1[[#This Row],[Female Voters]]</f>
        <v>0.67885367605971103</v>
      </c>
      <c r="Z4964" s="24">
        <f>Table1[[#This Row],[Male Ballots]]/Table1[[#This Row],[Male Voters]]</f>
        <v>0.68356263577118026</v>
      </c>
      <c r="AA4964" s="24">
        <f>Table1[[#This Row],[Total Ballots]]/Table1[[#This Row],[Total Voters]]</f>
        <v>0.6810315575161181</v>
      </c>
    </row>
    <row r="4965" spans="1:27" s="12" customFormat="1" x14ac:dyDescent="0.35">
      <c r="A4965" s="43" t="s">
        <v>36</v>
      </c>
      <c r="B4965" s="44">
        <v>2018</v>
      </c>
      <c r="C4965" s="17" t="s">
        <v>81</v>
      </c>
      <c r="D4965" s="44"/>
      <c r="E4965" s="45" t="s">
        <v>73</v>
      </c>
      <c r="F4965" s="49" t="s">
        <v>78</v>
      </c>
      <c r="G4965" s="50" t="s">
        <v>79</v>
      </c>
      <c r="H4965" s="10">
        <v>4526.7753400000001</v>
      </c>
      <c r="I4965" s="10">
        <v>4664.8603499999999</v>
      </c>
      <c r="J4965" s="10">
        <v>9191.6358499999988</v>
      </c>
      <c r="K4965" s="46">
        <v>3773</v>
      </c>
      <c r="L4965" s="46">
        <v>3803</v>
      </c>
      <c r="M4965" s="46">
        <v>15</v>
      </c>
      <c r="N4965" s="46">
        <v>7591</v>
      </c>
      <c r="O4965" s="46">
        <v>1564</v>
      </c>
      <c r="P4965" s="46">
        <v>1490</v>
      </c>
      <c r="Q4965" s="46">
        <v>5</v>
      </c>
      <c r="R4965" s="47">
        <v>3059</v>
      </c>
      <c r="S4965" s="130">
        <f>IFERROR(Table1[[#This Row],[Female Voters]]/Table1[[#This Row],[Female Population]],"0.0%")</f>
        <v>0.83348514485810554</v>
      </c>
      <c r="T4965" s="130">
        <f>IFERROR(Table1[[#This Row],[Male Voters]]/Table1[[#This Row],[Male Population]],"0.0%")</f>
        <v>0.81524412622555786</v>
      </c>
      <c r="U4965" s="130">
        <f>IFERROR(Table1[[#This Row],[Total Voters]]/Table1[[#This Row],[Total Population]],"0.0%")</f>
        <v>0.82585952314462074</v>
      </c>
      <c r="V4965" s="130">
        <f>IFERROR(Table1[[#This Row],[Female Ballots]]/Table1[[#This Row],[Female Population]],"0.0%")</f>
        <v>0.34549980560775961</v>
      </c>
      <c r="W4965" s="130">
        <f>IFERROR(Table1[[#This Row],[Male Ballots]]/Table1[[#This Row],[Male Population]],"0.0%")</f>
        <v>0.31940934737735505</v>
      </c>
      <c r="X4965" s="130">
        <f>IFERROR(Table1[[#This Row],[Total Ballots]]/Table1[[#This Row],[Total Population]],"0.0%")</f>
        <v>0.33280256636798772</v>
      </c>
      <c r="Y4965" s="24">
        <f>Table1[[#This Row],[Female Ballots]]/Table1[[#This Row],[Female Voters]]</f>
        <v>0.41452425125894515</v>
      </c>
      <c r="Z4965" s="24">
        <f>Table1[[#This Row],[Male Ballots]]/Table1[[#This Row],[Male Voters]]</f>
        <v>0.39179595056534317</v>
      </c>
      <c r="AA4965" s="24">
        <f>Table1[[#This Row],[Total Ballots]]/Table1[[#This Row],[Total Voters]]</f>
        <v>0.40297720985377422</v>
      </c>
    </row>
    <row r="4966" spans="1:27" s="12" customFormat="1" x14ac:dyDescent="0.35">
      <c r="A4966" s="43" t="s">
        <v>36</v>
      </c>
      <c r="B4966" s="44">
        <v>2018</v>
      </c>
      <c r="C4966" s="17" t="s">
        <v>81</v>
      </c>
      <c r="D4966" s="44"/>
      <c r="E4966" s="45" t="s">
        <v>73</v>
      </c>
      <c r="F4966" s="49" t="s">
        <v>78</v>
      </c>
      <c r="G4966" s="50" t="s">
        <v>62</v>
      </c>
      <c r="H4966" s="10">
        <v>289.17729000000003</v>
      </c>
      <c r="I4966" s="10">
        <v>325.19923999999997</v>
      </c>
      <c r="J4966" s="10">
        <v>614.37654999999995</v>
      </c>
      <c r="K4966" s="46">
        <v>212</v>
      </c>
      <c r="L4966" s="46">
        <v>225</v>
      </c>
      <c r="M4966" s="46"/>
      <c r="N4966" s="46">
        <v>437</v>
      </c>
      <c r="O4966" s="46">
        <v>30</v>
      </c>
      <c r="P4966" s="46">
        <v>42</v>
      </c>
      <c r="Q4966" s="46"/>
      <c r="R4966" s="47">
        <v>72</v>
      </c>
      <c r="S4966" s="130">
        <f>IFERROR(Table1[[#This Row],[Female Voters]]/Table1[[#This Row],[Female Population]],"0.0%")</f>
        <v>0.73311427740401047</v>
      </c>
      <c r="T4966" s="130">
        <f>IFERROR(Table1[[#This Row],[Male Voters]]/Table1[[#This Row],[Male Population]],"0.0%")</f>
        <v>0.69188353576718087</v>
      </c>
      <c r="U4966" s="130">
        <f>IFERROR(Table1[[#This Row],[Total Voters]]/Table1[[#This Row],[Total Population]],"0.0%")</f>
        <v>0.71129016887119156</v>
      </c>
      <c r="V4966" s="130">
        <f>IFERROR(Table1[[#This Row],[Female Ballots]]/Table1[[#This Row],[Female Population]],"0.0%")</f>
        <v>0.10374258642509582</v>
      </c>
      <c r="W4966" s="130">
        <f>IFERROR(Table1[[#This Row],[Male Ballots]]/Table1[[#This Row],[Male Population]],"0.0%")</f>
        <v>0.12915159334320708</v>
      </c>
      <c r="X4966" s="130">
        <f>IFERROR(Table1[[#This Row],[Total Ballots]]/Table1[[#This Row],[Total Population]],"0.0%")</f>
        <v>0.11719197290326268</v>
      </c>
      <c r="Y4966" s="24">
        <f>Table1[[#This Row],[Female Ballots]]/Table1[[#This Row],[Female Voters]]</f>
        <v>0.14150943396226415</v>
      </c>
      <c r="Z4966" s="24">
        <f>Table1[[#This Row],[Male Ballots]]/Table1[[#This Row],[Male Voters]]</f>
        <v>0.18666666666666668</v>
      </c>
      <c r="AA4966" s="24">
        <f>Table1[[#This Row],[Total Ballots]]/Table1[[#This Row],[Total Voters]]</f>
        <v>0.16475972540045766</v>
      </c>
    </row>
    <row r="4967" spans="1:27" s="12" customFormat="1" x14ac:dyDescent="0.35">
      <c r="A4967" s="43" t="s">
        <v>36</v>
      </c>
      <c r="B4967" s="44">
        <v>2018</v>
      </c>
      <c r="C4967" s="17" t="s">
        <v>81</v>
      </c>
      <c r="D4967" s="44"/>
      <c r="E4967" s="45" t="s">
        <v>73</v>
      </c>
      <c r="F4967" s="49" t="s">
        <v>78</v>
      </c>
      <c r="G4967" s="50" t="s">
        <v>63</v>
      </c>
      <c r="H4967" s="10">
        <v>611.37450000000001</v>
      </c>
      <c r="I4967" s="10">
        <v>564.34559999999999</v>
      </c>
      <c r="J4967" s="10">
        <v>1175.7201</v>
      </c>
      <c r="K4967" s="46">
        <v>486</v>
      </c>
      <c r="L4967" s="46">
        <v>464</v>
      </c>
      <c r="M4967" s="46">
        <v>6</v>
      </c>
      <c r="N4967" s="46">
        <v>956</v>
      </c>
      <c r="O4967" s="46">
        <v>90</v>
      </c>
      <c r="P4967" s="46">
        <v>70</v>
      </c>
      <c r="Q4967" s="46">
        <v>2</v>
      </c>
      <c r="R4967" s="47">
        <v>162</v>
      </c>
      <c r="S4967" s="130">
        <f>IFERROR(Table1[[#This Row],[Female Voters]]/Table1[[#This Row],[Female Population]],"0.0%")</f>
        <v>0.79493011239428535</v>
      </c>
      <c r="T4967" s="130">
        <f>IFERROR(Table1[[#This Row],[Male Voters]]/Table1[[#This Row],[Male Population]],"0.0%")</f>
        <v>0.82219122466800487</v>
      </c>
      <c r="U4967" s="130">
        <f>IFERROR(Table1[[#This Row],[Total Voters]]/Table1[[#This Row],[Total Population]],"0.0%")</f>
        <v>0.81311870061590341</v>
      </c>
      <c r="V4967" s="130">
        <f>IFERROR(Table1[[#This Row],[Female Ballots]]/Table1[[#This Row],[Female Population]],"0.0%")</f>
        <v>0.14720928007301581</v>
      </c>
      <c r="W4967" s="130">
        <f>IFERROR(Table1[[#This Row],[Male Ballots]]/Table1[[#This Row],[Male Population]],"0.0%")</f>
        <v>0.12403746923870763</v>
      </c>
      <c r="X4967" s="130">
        <f>IFERROR(Table1[[#This Row],[Total Ballots]]/Table1[[#This Row],[Total Population]],"0.0%")</f>
        <v>0.13778789696629326</v>
      </c>
      <c r="Y4967" s="24">
        <f>Table1[[#This Row],[Female Ballots]]/Table1[[#This Row],[Female Voters]]</f>
        <v>0.18518518518518517</v>
      </c>
      <c r="Z4967" s="24">
        <f>Table1[[#This Row],[Male Ballots]]/Table1[[#This Row],[Male Voters]]</f>
        <v>0.15086206896551724</v>
      </c>
      <c r="AA4967" s="24">
        <f>Table1[[#This Row],[Total Ballots]]/Table1[[#This Row],[Total Voters]]</f>
        <v>0.16945606694560669</v>
      </c>
    </row>
    <row r="4968" spans="1:27" s="12" customFormat="1" x14ac:dyDescent="0.35">
      <c r="A4968" s="43" t="s">
        <v>36</v>
      </c>
      <c r="B4968" s="44">
        <v>2018</v>
      </c>
      <c r="C4968" s="17" t="s">
        <v>81</v>
      </c>
      <c r="D4968" s="44"/>
      <c r="E4968" s="45" t="s">
        <v>73</v>
      </c>
      <c r="F4968" s="49" t="s">
        <v>78</v>
      </c>
      <c r="G4968" s="50" t="s">
        <v>64</v>
      </c>
      <c r="H4968" s="10">
        <v>745.45690000000002</v>
      </c>
      <c r="I4968" s="10">
        <v>697.42759999999998</v>
      </c>
      <c r="J4968" s="10">
        <v>1442.8845000000001</v>
      </c>
      <c r="K4968" s="46">
        <v>533</v>
      </c>
      <c r="L4968" s="46">
        <v>539</v>
      </c>
      <c r="M4968" s="46">
        <v>4</v>
      </c>
      <c r="N4968" s="46">
        <v>1076</v>
      </c>
      <c r="O4968" s="46">
        <v>143</v>
      </c>
      <c r="P4968" s="46">
        <v>132</v>
      </c>
      <c r="Q4968" s="46">
        <v>2</v>
      </c>
      <c r="R4968" s="47">
        <v>277</v>
      </c>
      <c r="S4968" s="130">
        <f>IFERROR(Table1[[#This Row],[Female Voters]]/Table1[[#This Row],[Female Population]],"0.0%")</f>
        <v>0.71499774165347452</v>
      </c>
      <c r="T4968" s="130">
        <f>IFERROR(Table1[[#This Row],[Male Voters]]/Table1[[#This Row],[Male Population]],"0.0%")</f>
        <v>0.77284007687679701</v>
      </c>
      <c r="U4968" s="130">
        <f>IFERROR(Table1[[#This Row],[Total Voters]]/Table1[[#This Row],[Total Population]],"0.0%")</f>
        <v>0.74572843495096097</v>
      </c>
      <c r="V4968" s="130">
        <f>IFERROR(Table1[[#This Row],[Female Ballots]]/Table1[[#This Row],[Female Population]],"0.0%")</f>
        <v>0.19182866239483462</v>
      </c>
      <c r="W4968" s="130">
        <f>IFERROR(Table1[[#This Row],[Male Ballots]]/Table1[[#This Row],[Male Population]],"0.0%")</f>
        <v>0.18926695760248088</v>
      </c>
      <c r="X4968" s="130">
        <f>IFERROR(Table1[[#This Row],[Total Ballots]]/Table1[[#This Row],[Total Population]],"0.0%")</f>
        <v>0.19197655806823066</v>
      </c>
      <c r="Y4968" s="24">
        <f>Table1[[#This Row],[Female Ballots]]/Table1[[#This Row],[Female Voters]]</f>
        <v>0.26829268292682928</v>
      </c>
      <c r="Z4968" s="24">
        <f>Table1[[#This Row],[Male Ballots]]/Table1[[#This Row],[Male Voters]]</f>
        <v>0.24489795918367346</v>
      </c>
      <c r="AA4968" s="24">
        <f>Table1[[#This Row],[Total Ballots]]/Table1[[#This Row],[Total Voters]]</f>
        <v>0.25743494423791824</v>
      </c>
    </row>
    <row r="4969" spans="1:27" s="12" customFormat="1" x14ac:dyDescent="0.35">
      <c r="A4969" s="43" t="s">
        <v>36</v>
      </c>
      <c r="B4969" s="44">
        <v>2018</v>
      </c>
      <c r="C4969" s="17" t="s">
        <v>81</v>
      </c>
      <c r="D4969" s="44"/>
      <c r="E4969" s="45" t="s">
        <v>73</v>
      </c>
      <c r="F4969" s="49" t="s">
        <v>78</v>
      </c>
      <c r="G4969" s="50" t="s">
        <v>65</v>
      </c>
      <c r="H4969" s="10">
        <v>781.47919999999999</v>
      </c>
      <c r="I4969" s="10">
        <v>813.4991</v>
      </c>
      <c r="J4969" s="10">
        <v>1594.9784</v>
      </c>
      <c r="K4969" s="46">
        <v>635</v>
      </c>
      <c r="L4969" s="46">
        <v>588</v>
      </c>
      <c r="M4969" s="46">
        <v>2</v>
      </c>
      <c r="N4969" s="46">
        <v>1225</v>
      </c>
      <c r="O4969" s="46">
        <v>224</v>
      </c>
      <c r="P4969" s="46">
        <v>167</v>
      </c>
      <c r="Q4969" s="46"/>
      <c r="R4969" s="47">
        <v>391</v>
      </c>
      <c r="S4969" s="130">
        <f>IFERROR(Table1[[#This Row],[Female Voters]]/Table1[[#This Row],[Female Population]],"0.0%")</f>
        <v>0.81256161392395343</v>
      </c>
      <c r="T4969" s="130">
        <f>IFERROR(Table1[[#This Row],[Male Voters]]/Table1[[#This Row],[Male Population]],"0.0%")</f>
        <v>0.72280350402354476</v>
      </c>
      <c r="U4969" s="130">
        <f>IFERROR(Table1[[#This Row],[Total Voters]]/Table1[[#This Row],[Total Population]],"0.0%")</f>
        <v>0.76803547935194605</v>
      </c>
      <c r="V4969" s="130">
        <f>IFERROR(Table1[[#This Row],[Female Ballots]]/Table1[[#This Row],[Female Population]],"0.0%")</f>
        <v>0.28663590790388277</v>
      </c>
      <c r="W4969" s="130">
        <f>IFERROR(Table1[[#This Row],[Male Ballots]]/Table1[[#This Row],[Male Population]],"0.0%")</f>
        <v>0.20528602920396594</v>
      </c>
      <c r="X4969" s="130">
        <f>IFERROR(Table1[[#This Row],[Total Ballots]]/Table1[[#This Row],[Total Population]],"0.0%")</f>
        <v>0.24514438565437627</v>
      </c>
      <c r="Y4969" s="24">
        <f>Table1[[#This Row],[Female Ballots]]/Table1[[#This Row],[Female Voters]]</f>
        <v>0.35275590551181102</v>
      </c>
      <c r="Z4969" s="24">
        <f>Table1[[#This Row],[Male Ballots]]/Table1[[#This Row],[Male Voters]]</f>
        <v>0.28401360544217685</v>
      </c>
      <c r="AA4969" s="24">
        <f>Table1[[#This Row],[Total Ballots]]/Table1[[#This Row],[Total Voters]]</f>
        <v>0.31918367346938775</v>
      </c>
    </row>
    <row r="4970" spans="1:27" s="12" customFormat="1" x14ac:dyDescent="0.35">
      <c r="A4970" s="43" t="s">
        <v>36</v>
      </c>
      <c r="B4970" s="44">
        <v>2018</v>
      </c>
      <c r="C4970" s="17" t="s">
        <v>81</v>
      </c>
      <c r="D4970" s="44"/>
      <c r="E4970" s="45" t="s">
        <v>73</v>
      </c>
      <c r="F4970" s="49" t="s">
        <v>78</v>
      </c>
      <c r="G4970" s="50" t="s">
        <v>66</v>
      </c>
      <c r="H4970" s="10">
        <v>990.60750000000007</v>
      </c>
      <c r="I4970" s="10">
        <v>1055.6473000000001</v>
      </c>
      <c r="J4970" s="10">
        <v>2046.2549999999999</v>
      </c>
      <c r="K4970" s="46">
        <v>877</v>
      </c>
      <c r="L4970" s="46">
        <v>901</v>
      </c>
      <c r="M4970" s="46">
        <v>1</v>
      </c>
      <c r="N4970" s="46">
        <v>1779</v>
      </c>
      <c r="O4970" s="46">
        <v>426</v>
      </c>
      <c r="P4970" s="46">
        <v>392</v>
      </c>
      <c r="Q4970" s="46"/>
      <c r="R4970" s="47">
        <v>818</v>
      </c>
      <c r="S4970" s="130">
        <f>IFERROR(Table1[[#This Row],[Female Voters]]/Table1[[#This Row],[Female Population]],"0.0%")</f>
        <v>0.88531532418238301</v>
      </c>
      <c r="T4970" s="130">
        <f>IFERROR(Table1[[#This Row],[Male Voters]]/Table1[[#This Row],[Male Population]],"0.0%")</f>
        <v>0.85350476432800981</v>
      </c>
      <c r="U4970" s="130">
        <f>IFERROR(Table1[[#This Row],[Total Voters]]/Table1[[#This Row],[Total Population]],"0.0%")</f>
        <v>0.86939311082929549</v>
      </c>
      <c r="V4970" s="130">
        <f>IFERROR(Table1[[#This Row],[Female Ballots]]/Table1[[#This Row],[Female Population]],"0.0%")</f>
        <v>0.43003914264731485</v>
      </c>
      <c r="W4970" s="130">
        <f>IFERROR(Table1[[#This Row],[Male Ballots]]/Table1[[#This Row],[Male Population]],"0.0%")</f>
        <v>0.37133614607833504</v>
      </c>
      <c r="X4970" s="130">
        <f>IFERROR(Table1[[#This Row],[Total Ballots]]/Table1[[#This Row],[Total Population]],"0.0%")</f>
        <v>0.39975467378210439</v>
      </c>
      <c r="Y4970" s="24">
        <f>Table1[[#This Row],[Female Ballots]]/Table1[[#This Row],[Female Voters]]</f>
        <v>0.48574686431014824</v>
      </c>
      <c r="Z4970" s="24">
        <f>Table1[[#This Row],[Male Ballots]]/Table1[[#This Row],[Male Voters]]</f>
        <v>0.43507214206437295</v>
      </c>
      <c r="AA4970" s="24">
        <f>Table1[[#This Row],[Total Ballots]]/Table1[[#This Row],[Total Voters]]</f>
        <v>0.45980888139404158</v>
      </c>
    </row>
    <row r="4971" spans="1:27" s="12" customFormat="1" x14ac:dyDescent="0.35">
      <c r="A4971" s="43" t="s">
        <v>36</v>
      </c>
      <c r="B4971" s="44">
        <v>2018</v>
      </c>
      <c r="C4971" s="17" t="s">
        <v>81</v>
      </c>
      <c r="D4971" s="44"/>
      <c r="E4971" s="45" t="s">
        <v>73</v>
      </c>
      <c r="F4971" s="49" t="s">
        <v>78</v>
      </c>
      <c r="G4971" s="50" t="s">
        <v>67</v>
      </c>
      <c r="H4971" s="10">
        <v>1108.67995</v>
      </c>
      <c r="I4971" s="10">
        <v>1208.7415099999998</v>
      </c>
      <c r="J4971" s="10">
        <v>2317.4213</v>
      </c>
      <c r="K4971" s="46">
        <v>1030</v>
      </c>
      <c r="L4971" s="46">
        <v>1086</v>
      </c>
      <c r="M4971" s="46">
        <v>2</v>
      </c>
      <c r="N4971" s="46">
        <v>2118</v>
      </c>
      <c r="O4971" s="46">
        <v>651</v>
      </c>
      <c r="P4971" s="46">
        <v>687</v>
      </c>
      <c r="Q4971" s="46">
        <v>1</v>
      </c>
      <c r="R4971" s="47">
        <v>1339</v>
      </c>
      <c r="S4971" s="130">
        <f>IFERROR(Table1[[#This Row],[Female Voters]]/Table1[[#This Row],[Female Population]],"0.0%")</f>
        <v>0.92903276549738278</v>
      </c>
      <c r="T4971" s="130">
        <f>IFERROR(Table1[[#This Row],[Male Voters]]/Table1[[#This Row],[Male Population]],"0.0%")</f>
        <v>0.89845512131042815</v>
      </c>
      <c r="U4971" s="130">
        <f>IFERROR(Table1[[#This Row],[Total Voters]]/Table1[[#This Row],[Total Population]],"0.0%")</f>
        <v>0.91394689433466414</v>
      </c>
      <c r="V4971" s="130">
        <f>IFERROR(Table1[[#This Row],[Female Ballots]]/Table1[[#This Row],[Female Population]],"0.0%")</f>
        <v>0.58718478673669527</v>
      </c>
      <c r="W4971" s="130">
        <f>IFERROR(Table1[[#This Row],[Male Ballots]]/Table1[[#This Row],[Male Population]],"0.0%")</f>
        <v>0.56835973143670737</v>
      </c>
      <c r="X4971" s="130">
        <f>IFERROR(Table1[[#This Row],[Total Ballots]]/Table1[[#This Row],[Total Population]],"0.0%")</f>
        <v>0.5777973992040204</v>
      </c>
      <c r="Y4971" s="24">
        <f>Table1[[#This Row],[Female Ballots]]/Table1[[#This Row],[Female Voters]]</f>
        <v>0.6320388349514563</v>
      </c>
      <c r="Z4971" s="24">
        <f>Table1[[#This Row],[Male Ballots]]/Table1[[#This Row],[Male Voters]]</f>
        <v>0.63259668508287292</v>
      </c>
      <c r="AA4971" s="24">
        <f>Table1[[#This Row],[Total Ballots]]/Table1[[#This Row],[Total Voters]]</f>
        <v>0.63220018885741269</v>
      </c>
    </row>
    <row r="4972" spans="1:27" s="12" customFormat="1" x14ac:dyDescent="0.35">
      <c r="A4972" s="43" t="s">
        <v>52</v>
      </c>
      <c r="B4972" s="44">
        <v>2018</v>
      </c>
      <c r="C4972" s="17" t="s">
        <v>81</v>
      </c>
      <c r="D4972" s="44" t="s">
        <v>70</v>
      </c>
      <c r="E4972" s="35" t="s">
        <v>73</v>
      </c>
      <c r="F4972" s="49" t="s">
        <v>78</v>
      </c>
      <c r="G4972" s="50" t="s">
        <v>79</v>
      </c>
      <c r="H4972" s="10">
        <v>311339.98800000001</v>
      </c>
      <c r="I4972" s="10">
        <v>306030.98700000002</v>
      </c>
      <c r="J4972" s="10">
        <v>617370.99799999991</v>
      </c>
      <c r="K4972" s="46">
        <v>235380</v>
      </c>
      <c r="L4972" s="46">
        <v>218010</v>
      </c>
      <c r="M4972" s="46">
        <v>65</v>
      </c>
      <c r="N4972" s="46">
        <v>453455</v>
      </c>
      <c r="O4972" s="46">
        <v>88893</v>
      </c>
      <c r="P4972" s="46">
        <v>79044</v>
      </c>
      <c r="Q4972" s="46">
        <v>18</v>
      </c>
      <c r="R4972" s="47">
        <v>167955</v>
      </c>
      <c r="S4972" s="130">
        <f>IFERROR(Table1[[#This Row],[Female Voters]]/Table1[[#This Row],[Female Population]],"0.0%")</f>
        <v>0.75602238412111711</v>
      </c>
      <c r="T4972" s="130">
        <f>IFERROR(Table1[[#This Row],[Male Voters]]/Table1[[#This Row],[Male Population]],"0.0%")</f>
        <v>0.71237884155828957</v>
      </c>
      <c r="U4972" s="130">
        <f>IFERROR(Table1[[#This Row],[Total Voters]]/Table1[[#This Row],[Total Population]],"0.0%")</f>
        <v>0.73449352410299018</v>
      </c>
      <c r="V4972" s="130">
        <f>IFERROR(Table1[[#This Row],[Female Ballots]]/Table1[[#This Row],[Female Population]],"0.0%")</f>
        <v>0.28551745174474663</v>
      </c>
      <c r="W4972" s="130">
        <f>IFERROR(Table1[[#This Row],[Male Ballots]]/Table1[[#This Row],[Male Population]],"0.0%")</f>
        <v>0.25828757007537934</v>
      </c>
      <c r="X4972" s="130">
        <f>IFERROR(Table1[[#This Row],[Total Ballots]]/Table1[[#This Row],[Total Population]],"0.0%")</f>
        <v>0.27204873656860706</v>
      </c>
      <c r="Y4972" s="24">
        <f>Table1[[#This Row],[Female Ballots]]/Table1[[#This Row],[Female Voters]]</f>
        <v>0.37765740504715778</v>
      </c>
      <c r="Z4972" s="24">
        <f>Table1[[#This Row],[Male Ballots]]/Table1[[#This Row],[Male Voters]]</f>
        <v>0.36257052428787673</v>
      </c>
      <c r="AA4972" s="24">
        <f>Table1[[#This Row],[Total Ballots]]/Table1[[#This Row],[Total Voters]]</f>
        <v>0.3703895645653924</v>
      </c>
    </row>
    <row r="4973" spans="1:27" s="12" customFormat="1" x14ac:dyDescent="0.35">
      <c r="A4973" s="43" t="s">
        <v>52</v>
      </c>
      <c r="B4973" s="44">
        <v>2018</v>
      </c>
      <c r="C4973" s="17" t="s">
        <v>81</v>
      </c>
      <c r="D4973" s="44" t="s">
        <v>70</v>
      </c>
      <c r="E4973" s="35" t="s">
        <v>73</v>
      </c>
      <c r="F4973" s="49" t="s">
        <v>78</v>
      </c>
      <c r="G4973" s="50" t="s">
        <v>62</v>
      </c>
      <c r="H4973" s="10">
        <v>30902</v>
      </c>
      <c r="I4973" s="10">
        <v>34025</v>
      </c>
      <c r="J4973" s="10">
        <v>64926.997999999992</v>
      </c>
      <c r="K4973" s="46">
        <v>19401</v>
      </c>
      <c r="L4973" s="46">
        <v>18804</v>
      </c>
      <c r="M4973" s="46">
        <v>10</v>
      </c>
      <c r="N4973" s="46">
        <v>38215</v>
      </c>
      <c r="O4973" s="46">
        <v>3631</v>
      </c>
      <c r="P4973" s="46">
        <v>3260</v>
      </c>
      <c r="Q4973" s="46">
        <v>2</v>
      </c>
      <c r="R4973" s="47">
        <v>6893</v>
      </c>
      <c r="S4973" s="130">
        <f>IFERROR(Table1[[#This Row],[Female Voters]]/Table1[[#This Row],[Female Population]],"0.0%")</f>
        <v>0.62782344184842409</v>
      </c>
      <c r="T4973" s="130">
        <f>IFERROR(Table1[[#This Row],[Male Voters]]/Table1[[#This Row],[Male Population]],"0.0%")</f>
        <v>0.55265246142542246</v>
      </c>
      <c r="U4973" s="130">
        <f>IFERROR(Table1[[#This Row],[Total Voters]]/Table1[[#This Row],[Total Population]],"0.0%")</f>
        <v>0.58858412027612927</v>
      </c>
      <c r="V4973" s="130">
        <f>IFERROR(Table1[[#This Row],[Female Ballots]]/Table1[[#This Row],[Female Population]],"0.0%")</f>
        <v>0.11750048540547538</v>
      </c>
      <c r="W4973" s="130">
        <f>IFERROR(Table1[[#This Row],[Male Ballots]]/Table1[[#This Row],[Male Population]],"0.0%")</f>
        <v>9.5811903012490818E-2</v>
      </c>
      <c r="X4973" s="130">
        <f>IFERROR(Table1[[#This Row],[Total Ballots]]/Table1[[#This Row],[Total Population]],"0.0%")</f>
        <v>0.10616538901120919</v>
      </c>
      <c r="Y4973" s="24">
        <f>Table1[[#This Row],[Female Ballots]]/Table1[[#This Row],[Female Voters]]</f>
        <v>0.18715530127313026</v>
      </c>
      <c r="Z4973" s="24">
        <f>Table1[[#This Row],[Male Ballots]]/Table1[[#This Row],[Male Voters]]</f>
        <v>0.17336736864496916</v>
      </c>
      <c r="AA4973" s="24">
        <f>Table1[[#This Row],[Total Ballots]]/Table1[[#This Row],[Total Voters]]</f>
        <v>0.18037419861311005</v>
      </c>
    </row>
    <row r="4974" spans="1:27" s="12" customFormat="1" x14ac:dyDescent="0.35">
      <c r="A4974" s="43" t="s">
        <v>52</v>
      </c>
      <c r="B4974" s="44">
        <v>2018</v>
      </c>
      <c r="C4974" s="17" t="s">
        <v>81</v>
      </c>
      <c r="D4974" s="44" t="s">
        <v>70</v>
      </c>
      <c r="E4974" s="35" t="s">
        <v>73</v>
      </c>
      <c r="F4974" s="49" t="s">
        <v>78</v>
      </c>
      <c r="G4974" s="50" t="s">
        <v>63</v>
      </c>
      <c r="H4974" s="10">
        <v>55959.98</v>
      </c>
      <c r="I4974" s="10">
        <v>57772.990000000005</v>
      </c>
      <c r="J4974" s="10">
        <v>113732.97</v>
      </c>
      <c r="K4974" s="46">
        <v>39080</v>
      </c>
      <c r="L4974" s="46">
        <v>36909</v>
      </c>
      <c r="M4974" s="46">
        <v>16</v>
      </c>
      <c r="N4974" s="46">
        <v>76005</v>
      </c>
      <c r="O4974" s="46">
        <v>7407</v>
      </c>
      <c r="P4974" s="46">
        <v>6602</v>
      </c>
      <c r="Q4974" s="46">
        <v>2</v>
      </c>
      <c r="R4974" s="47">
        <v>14011</v>
      </c>
      <c r="S4974" s="130">
        <f>IFERROR(Table1[[#This Row],[Female Voters]]/Table1[[#This Row],[Female Population]],"0.0%")</f>
        <v>0.69835621814017801</v>
      </c>
      <c r="T4974" s="130">
        <f>IFERROR(Table1[[#This Row],[Male Voters]]/Table1[[#This Row],[Male Population]],"0.0%")</f>
        <v>0.63886255497594979</v>
      </c>
      <c r="U4974" s="130">
        <f>IFERROR(Table1[[#This Row],[Total Voters]]/Table1[[#This Row],[Total Population]],"0.0%")</f>
        <v>0.6682758746210532</v>
      </c>
      <c r="V4974" s="130">
        <f>IFERROR(Table1[[#This Row],[Female Ballots]]/Table1[[#This Row],[Female Population]],"0.0%")</f>
        <v>0.13236244902160435</v>
      </c>
      <c r="W4974" s="130">
        <f>IFERROR(Table1[[#This Row],[Male Ballots]]/Table1[[#This Row],[Male Population]],"0.0%")</f>
        <v>0.11427485404511692</v>
      </c>
      <c r="X4974" s="130">
        <f>IFERROR(Table1[[#This Row],[Total Ballots]]/Table1[[#This Row],[Total Population]],"0.0%")</f>
        <v>0.12319206998639005</v>
      </c>
      <c r="Y4974" s="24">
        <f>Table1[[#This Row],[Female Ballots]]/Table1[[#This Row],[Female Voters]]</f>
        <v>0.18953428863868987</v>
      </c>
      <c r="Z4974" s="24">
        <f>Table1[[#This Row],[Male Ballots]]/Table1[[#This Row],[Male Voters]]</f>
        <v>0.1788723617545856</v>
      </c>
      <c r="AA4974" s="24">
        <f>Table1[[#This Row],[Total Ballots]]/Table1[[#This Row],[Total Voters]]</f>
        <v>0.18434313532004473</v>
      </c>
    </row>
    <row r="4975" spans="1:27" s="12" customFormat="1" x14ac:dyDescent="0.35">
      <c r="A4975" s="43" t="s">
        <v>52</v>
      </c>
      <c r="B4975" s="44">
        <v>2018</v>
      </c>
      <c r="C4975" s="17" t="s">
        <v>81</v>
      </c>
      <c r="D4975" s="44" t="s">
        <v>70</v>
      </c>
      <c r="E4975" s="35" t="s">
        <v>73</v>
      </c>
      <c r="F4975" s="49" t="s">
        <v>78</v>
      </c>
      <c r="G4975" s="50" t="s">
        <v>64</v>
      </c>
      <c r="H4975" s="10">
        <v>57857.98</v>
      </c>
      <c r="I4975" s="10">
        <v>59855.98</v>
      </c>
      <c r="J4975" s="10">
        <v>117713.97</v>
      </c>
      <c r="K4975" s="46">
        <v>39835</v>
      </c>
      <c r="L4975" s="46">
        <v>37714</v>
      </c>
      <c r="M4975" s="46">
        <v>5</v>
      </c>
      <c r="N4975" s="46">
        <v>77554</v>
      </c>
      <c r="O4975" s="46">
        <v>10070</v>
      </c>
      <c r="P4975" s="46">
        <v>9097</v>
      </c>
      <c r="Q4975" s="46">
        <v>2</v>
      </c>
      <c r="R4975" s="47">
        <v>19169</v>
      </c>
      <c r="S4975" s="130">
        <f>IFERROR(Table1[[#This Row],[Female Voters]]/Table1[[#This Row],[Female Population]],"0.0%")</f>
        <v>0.68849621089433122</v>
      </c>
      <c r="T4975" s="130">
        <f>IFERROR(Table1[[#This Row],[Male Voters]]/Table1[[#This Row],[Male Population]],"0.0%")</f>
        <v>0.63007906645250811</v>
      </c>
      <c r="U4975" s="130">
        <f>IFERROR(Table1[[#This Row],[Total Voters]]/Table1[[#This Row],[Total Population]],"0.0%")</f>
        <v>0.65883429129099969</v>
      </c>
      <c r="V4975" s="130">
        <f>IFERROR(Table1[[#This Row],[Female Ballots]]/Table1[[#This Row],[Female Population]],"0.0%")</f>
        <v>0.17404686440833225</v>
      </c>
      <c r="W4975" s="130">
        <f>IFERROR(Table1[[#This Row],[Male Ballots]]/Table1[[#This Row],[Male Population]],"0.0%")</f>
        <v>0.15198147286202648</v>
      </c>
      <c r="X4975" s="130">
        <f>IFERROR(Table1[[#This Row],[Total Ballots]]/Table1[[#This Row],[Total Population]],"0.0%")</f>
        <v>0.16284388335556094</v>
      </c>
      <c r="Y4975" s="24">
        <f>Table1[[#This Row],[Female Ballots]]/Table1[[#This Row],[Female Voters]]</f>
        <v>0.25279277017698004</v>
      </c>
      <c r="Z4975" s="24">
        <f>Table1[[#This Row],[Male Ballots]]/Table1[[#This Row],[Male Voters]]</f>
        <v>0.24121016068303547</v>
      </c>
      <c r="AA4975" s="24">
        <f>Table1[[#This Row],[Total Ballots]]/Table1[[#This Row],[Total Voters]]</f>
        <v>0.24716971400572504</v>
      </c>
    </row>
    <row r="4976" spans="1:27" s="12" customFormat="1" x14ac:dyDescent="0.35">
      <c r="A4976" s="43" t="s">
        <v>52</v>
      </c>
      <c r="B4976" s="44">
        <v>2018</v>
      </c>
      <c r="C4976" s="17" t="s">
        <v>81</v>
      </c>
      <c r="D4976" s="44" t="s">
        <v>70</v>
      </c>
      <c r="E4976" s="35" t="s">
        <v>73</v>
      </c>
      <c r="F4976" s="49" t="s">
        <v>78</v>
      </c>
      <c r="G4976" s="50" t="s">
        <v>65</v>
      </c>
      <c r="H4976" s="10">
        <v>53666</v>
      </c>
      <c r="I4976" s="10">
        <v>54339</v>
      </c>
      <c r="J4976" s="10">
        <v>108004.98999999999</v>
      </c>
      <c r="K4976" s="46">
        <v>41630</v>
      </c>
      <c r="L4976" s="46">
        <v>40048</v>
      </c>
      <c r="M4976" s="46">
        <v>7</v>
      </c>
      <c r="N4976" s="46">
        <v>81685</v>
      </c>
      <c r="O4976" s="46">
        <v>13822</v>
      </c>
      <c r="P4976" s="46">
        <v>13037</v>
      </c>
      <c r="Q4976" s="46">
        <v>1</v>
      </c>
      <c r="R4976" s="47">
        <v>26860</v>
      </c>
      <c r="S4976" s="130">
        <f>IFERROR(Table1[[#This Row],[Female Voters]]/Table1[[#This Row],[Female Population]],"0.0%")</f>
        <v>0.77572392203629859</v>
      </c>
      <c r="T4976" s="130">
        <f>IFERROR(Table1[[#This Row],[Male Voters]]/Table1[[#This Row],[Male Population]],"0.0%")</f>
        <v>0.73700288926921731</v>
      </c>
      <c r="U4976" s="130">
        <f>IFERROR(Table1[[#This Row],[Total Voters]]/Table1[[#This Row],[Total Population]],"0.0%")</f>
        <v>0.75630764837809816</v>
      </c>
      <c r="V4976" s="130">
        <f>IFERROR(Table1[[#This Row],[Female Ballots]]/Table1[[#This Row],[Female Population]],"0.0%")</f>
        <v>0.25755599448440353</v>
      </c>
      <c r="W4976" s="130">
        <f>IFERROR(Table1[[#This Row],[Male Ballots]]/Table1[[#This Row],[Male Population]],"0.0%")</f>
        <v>0.23991976296950626</v>
      </c>
      <c r="X4976" s="130">
        <f>IFERROR(Table1[[#This Row],[Total Ballots]]/Table1[[#This Row],[Total Population]],"0.0%")</f>
        <v>0.2486922132023715</v>
      </c>
      <c r="Y4976" s="24">
        <f>Table1[[#This Row],[Female Ballots]]/Table1[[#This Row],[Female Voters]]</f>
        <v>0.33202017775642567</v>
      </c>
      <c r="Z4976" s="24">
        <f>Table1[[#This Row],[Male Ballots]]/Table1[[#This Row],[Male Voters]]</f>
        <v>0.32553435876947662</v>
      </c>
      <c r="AA4976" s="24">
        <f>Table1[[#This Row],[Total Ballots]]/Table1[[#This Row],[Total Voters]]</f>
        <v>0.32882414151925077</v>
      </c>
    </row>
    <row r="4977" spans="1:27" s="12" customFormat="1" x14ac:dyDescent="0.35">
      <c r="A4977" s="43" t="s">
        <v>52</v>
      </c>
      <c r="B4977" s="44">
        <v>2018</v>
      </c>
      <c r="C4977" s="17" t="s">
        <v>81</v>
      </c>
      <c r="D4977" s="44" t="s">
        <v>70</v>
      </c>
      <c r="E4977" s="35" t="s">
        <v>73</v>
      </c>
      <c r="F4977" s="49" t="s">
        <v>78</v>
      </c>
      <c r="G4977" s="50" t="s">
        <v>66</v>
      </c>
      <c r="H4977" s="10">
        <v>52355</v>
      </c>
      <c r="I4977" s="10">
        <v>51262</v>
      </c>
      <c r="J4977" s="10">
        <v>103617.02</v>
      </c>
      <c r="K4977" s="46">
        <v>45135</v>
      </c>
      <c r="L4977" s="46">
        <v>42878</v>
      </c>
      <c r="M4977" s="46">
        <v>10</v>
      </c>
      <c r="N4977" s="46">
        <v>88023</v>
      </c>
      <c r="O4977" s="46">
        <v>21678</v>
      </c>
      <c r="P4977" s="46">
        <v>19780</v>
      </c>
      <c r="Q4977" s="46">
        <v>3</v>
      </c>
      <c r="R4977" s="47">
        <v>41461</v>
      </c>
      <c r="S4977" s="130">
        <f>IFERROR(Table1[[#This Row],[Female Voters]]/Table1[[#This Row],[Female Population]],"0.0%")</f>
        <v>0.86209531085856173</v>
      </c>
      <c r="T4977" s="130">
        <f>IFERROR(Table1[[#This Row],[Male Voters]]/Table1[[#This Row],[Male Population]],"0.0%")</f>
        <v>0.83644805118801446</v>
      </c>
      <c r="U4977" s="130">
        <f>IFERROR(Table1[[#This Row],[Total Voters]]/Table1[[#This Row],[Total Population]],"0.0%")</f>
        <v>0.84950329588710427</v>
      </c>
      <c r="V4977" s="130">
        <f>IFERROR(Table1[[#This Row],[Female Ballots]]/Table1[[#This Row],[Female Population]],"0.0%")</f>
        <v>0.4140578741285455</v>
      </c>
      <c r="W4977" s="130">
        <f>IFERROR(Table1[[#This Row],[Male Ballots]]/Table1[[#This Row],[Male Population]],"0.0%")</f>
        <v>0.38586087160079591</v>
      </c>
      <c r="X4977" s="130">
        <f>IFERROR(Table1[[#This Row],[Total Ballots]]/Table1[[#This Row],[Total Population]],"0.0%")</f>
        <v>0.40013696591544518</v>
      </c>
      <c r="Y4977" s="24">
        <f>Table1[[#This Row],[Female Ballots]]/Table1[[#This Row],[Female Voters]]</f>
        <v>0.48029245596543702</v>
      </c>
      <c r="Z4977" s="24">
        <f>Table1[[#This Row],[Male Ballots]]/Table1[[#This Row],[Male Voters]]</f>
        <v>0.46130882970287795</v>
      </c>
      <c r="AA4977" s="24">
        <f>Table1[[#This Row],[Total Ballots]]/Table1[[#This Row],[Total Voters]]</f>
        <v>0.47102461856560218</v>
      </c>
    </row>
    <row r="4978" spans="1:27" s="12" customFormat="1" x14ac:dyDescent="0.35">
      <c r="A4978" s="43" t="s">
        <v>52</v>
      </c>
      <c r="B4978" s="44">
        <v>2018</v>
      </c>
      <c r="C4978" s="17" t="s">
        <v>81</v>
      </c>
      <c r="D4978" s="44" t="s">
        <v>70</v>
      </c>
      <c r="E4978" s="35" t="s">
        <v>73</v>
      </c>
      <c r="F4978" s="49" t="s">
        <v>78</v>
      </c>
      <c r="G4978" s="50" t="s">
        <v>67</v>
      </c>
      <c r="H4978" s="10">
        <v>60599.028000000006</v>
      </c>
      <c r="I4978" s="10">
        <v>48776.017</v>
      </c>
      <c r="J4978" s="10">
        <v>109375.04999999999</v>
      </c>
      <c r="K4978" s="46">
        <v>50299</v>
      </c>
      <c r="L4978" s="46">
        <v>41657</v>
      </c>
      <c r="M4978" s="46">
        <v>17</v>
      </c>
      <c r="N4978" s="46">
        <v>91973</v>
      </c>
      <c r="O4978" s="46">
        <v>32285</v>
      </c>
      <c r="P4978" s="46">
        <v>27268</v>
      </c>
      <c r="Q4978" s="46">
        <v>8</v>
      </c>
      <c r="R4978" s="47">
        <v>59561</v>
      </c>
      <c r="S4978" s="130">
        <f>IFERROR(Table1[[#This Row],[Female Voters]]/Table1[[#This Row],[Female Population]],"0.0%")</f>
        <v>0.83002981499967288</v>
      </c>
      <c r="T4978" s="130">
        <f>IFERROR(Table1[[#This Row],[Male Voters]]/Table1[[#This Row],[Male Population]],"0.0%")</f>
        <v>0.85404677466796852</v>
      </c>
      <c r="U4978" s="130">
        <f>IFERROR(Table1[[#This Row],[Total Voters]]/Table1[[#This Row],[Total Population]],"0.0%")</f>
        <v>0.8408956155905758</v>
      </c>
      <c r="V4978" s="130">
        <f>IFERROR(Table1[[#This Row],[Female Ballots]]/Table1[[#This Row],[Female Population]],"0.0%")</f>
        <v>0.53276432090626924</v>
      </c>
      <c r="W4978" s="130">
        <f>IFERROR(Table1[[#This Row],[Male Ballots]]/Table1[[#This Row],[Male Population]],"0.0%")</f>
        <v>0.55904523733456957</v>
      </c>
      <c r="X4978" s="130">
        <f>IFERROR(Table1[[#This Row],[Total Ballots]]/Table1[[#This Row],[Total Population]],"0.0%")</f>
        <v>0.54455746534515881</v>
      </c>
      <c r="Y4978" s="24">
        <f>Table1[[#This Row],[Female Ballots]]/Table1[[#This Row],[Female Voters]]</f>
        <v>0.64186166722996485</v>
      </c>
      <c r="Z4978" s="24">
        <f>Table1[[#This Row],[Male Ballots]]/Table1[[#This Row],[Male Voters]]</f>
        <v>0.65458386345632191</v>
      </c>
      <c r="AA4978" s="24">
        <f>Table1[[#This Row],[Total Ballots]]/Table1[[#This Row],[Total Voters]]</f>
        <v>0.64759222815391471</v>
      </c>
    </row>
    <row r="4979" spans="1:27" s="12" customFormat="1" x14ac:dyDescent="0.35">
      <c r="A4979" s="43" t="s">
        <v>40</v>
      </c>
      <c r="B4979" s="44">
        <v>2018</v>
      </c>
      <c r="C4979" s="17" t="s">
        <v>81</v>
      </c>
      <c r="D4979" s="44"/>
      <c r="E4979" s="45" t="s">
        <v>73</v>
      </c>
      <c r="F4979" s="49" t="s">
        <v>78</v>
      </c>
      <c r="G4979" s="50" t="s">
        <v>79</v>
      </c>
      <c r="H4979" s="10">
        <v>207138.96400000001</v>
      </c>
      <c r="I4979" s="10">
        <v>199408.93400000001</v>
      </c>
      <c r="J4979" s="10">
        <v>406547.95299999998</v>
      </c>
      <c r="K4979" s="46">
        <v>160873</v>
      </c>
      <c r="L4979" s="46">
        <v>145373</v>
      </c>
      <c r="M4979" s="46">
        <v>2897</v>
      </c>
      <c r="N4979" s="46">
        <v>309143</v>
      </c>
      <c r="O4979" s="46">
        <v>75978</v>
      </c>
      <c r="P4979" s="46">
        <v>66635</v>
      </c>
      <c r="Q4979" s="46">
        <v>844</v>
      </c>
      <c r="R4979" s="47">
        <v>143457</v>
      </c>
      <c r="S4979" s="130">
        <f>IFERROR(Table1[[#This Row],[Female Voters]]/Table1[[#This Row],[Female Population]],"0.0%")</f>
        <v>0.77664287246314501</v>
      </c>
      <c r="T4979" s="130">
        <f>IFERROR(Table1[[#This Row],[Male Voters]]/Table1[[#This Row],[Male Population]],"0.0%")</f>
        <v>0.72901949317877601</v>
      </c>
      <c r="U4979" s="130">
        <f>IFERROR(Table1[[#This Row],[Total Voters]]/Table1[[#This Row],[Total Population]],"0.0%")</f>
        <v>0.76040968284004617</v>
      </c>
      <c r="V4979" s="130">
        <f>IFERROR(Table1[[#This Row],[Female Ballots]]/Table1[[#This Row],[Female Population]],"0.0%")</f>
        <v>0.36679723859196284</v>
      </c>
      <c r="W4979" s="130">
        <f>IFERROR(Table1[[#This Row],[Male Ballots]]/Table1[[#This Row],[Male Population]],"0.0%")</f>
        <v>0.33416256064033717</v>
      </c>
      <c r="X4979" s="130">
        <f>IFERROR(Table1[[#This Row],[Total Ballots]]/Table1[[#This Row],[Total Population]],"0.0%")</f>
        <v>0.35286612302780429</v>
      </c>
      <c r="Y4979" s="24">
        <f>Table1[[#This Row],[Female Ballots]]/Table1[[#This Row],[Female Voters]]</f>
        <v>0.47228559174006823</v>
      </c>
      <c r="Z4979" s="24">
        <f>Table1[[#This Row],[Male Ballots]]/Table1[[#This Row],[Male Voters]]</f>
        <v>0.45837260013895292</v>
      </c>
      <c r="AA4979" s="24">
        <f>Table1[[#This Row],[Total Ballots]]/Table1[[#This Row],[Total Voters]]</f>
        <v>0.46404738260287309</v>
      </c>
    </row>
    <row r="4980" spans="1:27" s="12" customFormat="1" x14ac:dyDescent="0.35">
      <c r="A4980" s="43" t="s">
        <v>40</v>
      </c>
      <c r="B4980" s="44">
        <v>2018</v>
      </c>
      <c r="C4980" s="17" t="s">
        <v>81</v>
      </c>
      <c r="D4980" s="44"/>
      <c r="E4980" s="45" t="s">
        <v>73</v>
      </c>
      <c r="F4980" s="49" t="s">
        <v>78</v>
      </c>
      <c r="G4980" s="50" t="s">
        <v>62</v>
      </c>
      <c r="H4980" s="10">
        <v>26778.940999999999</v>
      </c>
      <c r="I4980" s="10">
        <v>27067.94</v>
      </c>
      <c r="J4980" s="10">
        <v>53846.880999999994</v>
      </c>
      <c r="K4980" s="46">
        <v>13816</v>
      </c>
      <c r="L4980" s="46">
        <v>13443</v>
      </c>
      <c r="M4980" s="46">
        <v>933</v>
      </c>
      <c r="N4980" s="46">
        <v>28192</v>
      </c>
      <c r="O4980" s="46">
        <v>2853</v>
      </c>
      <c r="P4980" s="46">
        <v>2732</v>
      </c>
      <c r="Q4980" s="46">
        <v>176</v>
      </c>
      <c r="R4980" s="47">
        <v>5761</v>
      </c>
      <c r="S4980" s="130">
        <f>IFERROR(Table1[[#This Row],[Female Voters]]/Table1[[#This Row],[Female Population]],"0.0%")</f>
        <v>0.51592779565106772</v>
      </c>
      <c r="T4980" s="130">
        <f>IFERROR(Table1[[#This Row],[Male Voters]]/Table1[[#This Row],[Male Population]],"0.0%")</f>
        <v>0.49663919751558488</v>
      </c>
      <c r="U4980" s="130">
        <f>IFERROR(Table1[[#This Row],[Total Voters]]/Table1[[#This Row],[Total Population]],"0.0%")</f>
        <v>0.52355864400019758</v>
      </c>
      <c r="V4980" s="130">
        <f>IFERROR(Table1[[#This Row],[Female Ballots]]/Table1[[#This Row],[Female Population]],"0.0%")</f>
        <v>0.10653894043084079</v>
      </c>
      <c r="W4980" s="130">
        <f>IFERROR(Table1[[#This Row],[Male Ballots]]/Table1[[#This Row],[Male Population]],"0.0%")</f>
        <v>0.10093121234936978</v>
      </c>
      <c r="X4980" s="130">
        <f>IFERROR(Table1[[#This Row],[Total Ballots]]/Table1[[#This Row],[Total Population]],"0.0%")</f>
        <v>0.10698855519598249</v>
      </c>
      <c r="Y4980" s="24">
        <f>Table1[[#This Row],[Female Ballots]]/Table1[[#This Row],[Female Voters]]</f>
        <v>0.2064997104806022</v>
      </c>
      <c r="Z4980" s="24">
        <f>Table1[[#This Row],[Male Ballots]]/Table1[[#This Row],[Male Voters]]</f>
        <v>0.20322844603139181</v>
      </c>
      <c r="AA4980" s="24">
        <f>Table1[[#This Row],[Total Ballots]]/Table1[[#This Row],[Total Voters]]</f>
        <v>0.20434875141884223</v>
      </c>
    </row>
    <row r="4981" spans="1:27" s="12" customFormat="1" x14ac:dyDescent="0.35">
      <c r="A4981" s="43" t="s">
        <v>40</v>
      </c>
      <c r="B4981" s="44">
        <v>2018</v>
      </c>
      <c r="C4981" s="17" t="s">
        <v>81</v>
      </c>
      <c r="D4981" s="44"/>
      <c r="E4981" s="45" t="s">
        <v>73</v>
      </c>
      <c r="F4981" s="49" t="s">
        <v>78</v>
      </c>
      <c r="G4981" s="50" t="s">
        <v>63</v>
      </c>
      <c r="H4981" s="10">
        <v>35170</v>
      </c>
      <c r="I4981" s="10">
        <v>36817.990000000005</v>
      </c>
      <c r="J4981" s="10">
        <v>71987.989999999991</v>
      </c>
      <c r="K4981" s="46">
        <v>26287</v>
      </c>
      <c r="L4981" s="46">
        <v>24599</v>
      </c>
      <c r="M4981" s="46">
        <v>560</v>
      </c>
      <c r="N4981" s="46">
        <v>51446</v>
      </c>
      <c r="O4981" s="46">
        <v>6207</v>
      </c>
      <c r="P4981" s="46">
        <v>5325</v>
      </c>
      <c r="Q4981" s="46">
        <v>110</v>
      </c>
      <c r="R4981" s="47">
        <v>11642</v>
      </c>
      <c r="S4981" s="130">
        <f>IFERROR(Table1[[#This Row],[Female Voters]]/Table1[[#This Row],[Female Population]],"0.0%")</f>
        <v>0.74742678419107189</v>
      </c>
      <c r="T4981" s="130">
        <f>IFERROR(Table1[[#This Row],[Male Voters]]/Table1[[#This Row],[Male Population]],"0.0%")</f>
        <v>0.66812446850031726</v>
      </c>
      <c r="U4981" s="130">
        <f>IFERROR(Table1[[#This Row],[Total Voters]]/Table1[[#This Row],[Total Population]],"0.0%")</f>
        <v>0.71464698486511435</v>
      </c>
      <c r="V4981" s="130">
        <f>IFERROR(Table1[[#This Row],[Female Ballots]]/Table1[[#This Row],[Female Population]],"0.0%")</f>
        <v>0.17648564117145293</v>
      </c>
      <c r="W4981" s="130">
        <f>IFERROR(Table1[[#This Row],[Male Ballots]]/Table1[[#This Row],[Male Population]],"0.0%")</f>
        <v>0.14463038313607016</v>
      </c>
      <c r="X4981" s="130">
        <f>IFERROR(Table1[[#This Row],[Total Ballots]]/Table1[[#This Row],[Total Population]],"0.0%")</f>
        <v>0.16172142047583218</v>
      </c>
      <c r="Y4981" s="24">
        <f>Table1[[#This Row],[Female Ballots]]/Table1[[#This Row],[Female Voters]]</f>
        <v>0.23612432000608666</v>
      </c>
      <c r="Z4981" s="24">
        <f>Table1[[#This Row],[Male Ballots]]/Table1[[#This Row],[Male Voters]]</f>
        <v>0.21647221431765518</v>
      </c>
      <c r="AA4981" s="24">
        <f>Table1[[#This Row],[Total Ballots]]/Table1[[#This Row],[Total Voters]]</f>
        <v>0.2262955331804222</v>
      </c>
    </row>
    <row r="4982" spans="1:27" s="12" customFormat="1" x14ac:dyDescent="0.35">
      <c r="A4982" s="43" t="s">
        <v>40</v>
      </c>
      <c r="B4982" s="44">
        <v>2018</v>
      </c>
      <c r="C4982" s="17" t="s">
        <v>81</v>
      </c>
      <c r="D4982" s="44"/>
      <c r="E4982" s="45" t="s">
        <v>73</v>
      </c>
      <c r="F4982" s="49" t="s">
        <v>78</v>
      </c>
      <c r="G4982" s="50" t="s">
        <v>64</v>
      </c>
      <c r="H4982" s="10">
        <v>32318</v>
      </c>
      <c r="I4982" s="10">
        <v>33333</v>
      </c>
      <c r="J4982" s="10">
        <v>65651.02</v>
      </c>
      <c r="K4982" s="46">
        <v>25343</v>
      </c>
      <c r="L4982" s="46">
        <v>23793</v>
      </c>
      <c r="M4982" s="46">
        <v>367</v>
      </c>
      <c r="N4982" s="46">
        <v>49503</v>
      </c>
      <c r="O4982" s="46">
        <v>8118</v>
      </c>
      <c r="P4982" s="46">
        <v>7197</v>
      </c>
      <c r="Q4982" s="46">
        <v>81</v>
      </c>
      <c r="R4982" s="47">
        <v>15396</v>
      </c>
      <c r="S4982" s="130">
        <f>IFERROR(Table1[[#This Row],[Female Voters]]/Table1[[#This Row],[Female Population]],"0.0%")</f>
        <v>0.78417600099016027</v>
      </c>
      <c r="T4982" s="130">
        <f>IFERROR(Table1[[#This Row],[Male Voters]]/Table1[[#This Row],[Male Population]],"0.0%")</f>
        <v>0.71379713797137967</v>
      </c>
      <c r="U4982" s="130">
        <f>IFERROR(Table1[[#This Row],[Total Voters]]/Table1[[#This Row],[Total Population]],"0.0%")</f>
        <v>0.75403245829234633</v>
      </c>
      <c r="V4982" s="130">
        <f>IFERROR(Table1[[#This Row],[Female Ballots]]/Table1[[#This Row],[Female Population]],"0.0%")</f>
        <v>0.25119128658951667</v>
      </c>
      <c r="W4982" s="130">
        <f>IFERROR(Table1[[#This Row],[Male Ballots]]/Table1[[#This Row],[Male Population]],"0.0%")</f>
        <v>0.21591215912159123</v>
      </c>
      <c r="X4982" s="130">
        <f>IFERROR(Table1[[#This Row],[Total Ballots]]/Table1[[#This Row],[Total Population]],"0.0%")</f>
        <v>0.23451273110455861</v>
      </c>
      <c r="Y4982" s="24">
        <f>Table1[[#This Row],[Female Ballots]]/Table1[[#This Row],[Female Voters]]</f>
        <v>0.32032513909166238</v>
      </c>
      <c r="Z4982" s="24">
        <f>Table1[[#This Row],[Male Ballots]]/Table1[[#This Row],[Male Voters]]</f>
        <v>0.30248392384314715</v>
      </c>
      <c r="AA4982" s="24">
        <f>Table1[[#This Row],[Total Ballots]]/Table1[[#This Row],[Total Voters]]</f>
        <v>0.31101145385128176</v>
      </c>
    </row>
    <row r="4983" spans="1:27" s="12" customFormat="1" x14ac:dyDescent="0.35">
      <c r="A4983" s="43" t="s">
        <v>40</v>
      </c>
      <c r="B4983" s="44">
        <v>2018</v>
      </c>
      <c r="C4983" s="17" t="s">
        <v>81</v>
      </c>
      <c r="D4983" s="44"/>
      <c r="E4983" s="45" t="s">
        <v>73</v>
      </c>
      <c r="F4983" s="49" t="s">
        <v>78</v>
      </c>
      <c r="G4983" s="50" t="s">
        <v>65</v>
      </c>
      <c r="H4983" s="10">
        <v>31095</v>
      </c>
      <c r="I4983" s="10">
        <v>31100</v>
      </c>
      <c r="J4983" s="10">
        <v>62195.02</v>
      </c>
      <c r="K4983" s="46">
        <v>25198</v>
      </c>
      <c r="L4983" s="46">
        <v>23490</v>
      </c>
      <c r="M4983" s="46">
        <v>341</v>
      </c>
      <c r="N4983" s="46">
        <v>49029</v>
      </c>
      <c r="O4983" s="46">
        <v>10727</v>
      </c>
      <c r="P4983" s="46">
        <v>9784</v>
      </c>
      <c r="Q4983" s="46">
        <v>114</v>
      </c>
      <c r="R4983" s="47">
        <v>20625</v>
      </c>
      <c r="S4983" s="130">
        <f>IFERROR(Table1[[#This Row],[Female Voters]]/Table1[[#This Row],[Female Population]],"0.0%")</f>
        <v>0.8103553625984885</v>
      </c>
      <c r="T4983" s="130">
        <f>IFERROR(Table1[[#This Row],[Male Voters]]/Table1[[#This Row],[Male Population]],"0.0%")</f>
        <v>0.75530546623794215</v>
      </c>
      <c r="U4983" s="130">
        <f>IFERROR(Table1[[#This Row],[Total Voters]]/Table1[[#This Row],[Total Population]],"0.0%")</f>
        <v>0.78831070397597758</v>
      </c>
      <c r="V4983" s="130">
        <f>IFERROR(Table1[[#This Row],[Female Ballots]]/Table1[[#This Row],[Female Population]],"0.0%")</f>
        <v>0.34497507637883906</v>
      </c>
      <c r="W4983" s="130">
        <f>IFERROR(Table1[[#This Row],[Male Ballots]]/Table1[[#This Row],[Male Population]],"0.0%")</f>
        <v>0.31459807073954982</v>
      </c>
      <c r="X4983" s="130">
        <f>IFERROR(Table1[[#This Row],[Total Ballots]]/Table1[[#This Row],[Total Population]],"0.0%")</f>
        <v>0.33161819065256354</v>
      </c>
      <c r="Y4983" s="24">
        <f>Table1[[#This Row],[Female Ballots]]/Table1[[#This Row],[Female Voters]]</f>
        <v>0.42570838955472656</v>
      </c>
      <c r="Z4983" s="24">
        <f>Table1[[#This Row],[Male Ballots]]/Table1[[#This Row],[Male Voters]]</f>
        <v>0.41651766709237975</v>
      </c>
      <c r="AA4983" s="24">
        <f>Table1[[#This Row],[Total Ballots]]/Table1[[#This Row],[Total Voters]]</f>
        <v>0.42066939974300926</v>
      </c>
    </row>
    <row r="4984" spans="1:27" s="12" customFormat="1" x14ac:dyDescent="0.35">
      <c r="A4984" s="43" t="s">
        <v>40</v>
      </c>
      <c r="B4984" s="44">
        <v>2018</v>
      </c>
      <c r="C4984" s="17" t="s">
        <v>81</v>
      </c>
      <c r="D4984" s="44"/>
      <c r="E4984" s="45" t="s">
        <v>73</v>
      </c>
      <c r="F4984" s="49" t="s">
        <v>78</v>
      </c>
      <c r="G4984" s="50" t="s">
        <v>66</v>
      </c>
      <c r="H4984" s="10">
        <v>34431.009999999995</v>
      </c>
      <c r="I4984" s="10">
        <v>32338</v>
      </c>
      <c r="J4984" s="10">
        <v>66769.02</v>
      </c>
      <c r="K4984" s="46">
        <v>30030</v>
      </c>
      <c r="L4984" s="46">
        <v>26566</v>
      </c>
      <c r="M4984" s="46">
        <v>336</v>
      </c>
      <c r="N4984" s="46">
        <v>56932</v>
      </c>
      <c r="O4984" s="46">
        <v>18032</v>
      </c>
      <c r="P4984" s="46">
        <v>15566</v>
      </c>
      <c r="Q4984" s="46">
        <v>149</v>
      </c>
      <c r="R4984" s="47">
        <v>33747</v>
      </c>
      <c r="S4984" s="130">
        <f>IFERROR(Table1[[#This Row],[Female Voters]]/Table1[[#This Row],[Female Population]],"0.0%")</f>
        <v>0.87217888757837791</v>
      </c>
      <c r="T4984" s="130">
        <f>IFERROR(Table1[[#This Row],[Male Voters]]/Table1[[#This Row],[Male Population]],"0.0%")</f>
        <v>0.82151029748283755</v>
      </c>
      <c r="U4984" s="130">
        <f>IFERROR(Table1[[#This Row],[Total Voters]]/Table1[[#This Row],[Total Population]],"0.0%")</f>
        <v>0.85267089437586463</v>
      </c>
      <c r="V4984" s="130">
        <f>IFERROR(Table1[[#This Row],[Female Ballots]]/Table1[[#This Row],[Female Population]],"0.0%")</f>
        <v>0.52371394275102601</v>
      </c>
      <c r="W4984" s="130">
        <f>IFERROR(Table1[[#This Row],[Male Ballots]]/Table1[[#This Row],[Male Population]],"0.0%")</f>
        <v>0.48135320675366444</v>
      </c>
      <c r="X4984" s="130">
        <f>IFERROR(Table1[[#This Row],[Total Ballots]]/Table1[[#This Row],[Total Population]],"0.0%")</f>
        <v>0.50542901483352609</v>
      </c>
      <c r="Y4984" s="24">
        <f>Table1[[#This Row],[Female Ballots]]/Table1[[#This Row],[Female Voters]]</f>
        <v>0.60046620046620047</v>
      </c>
      <c r="Z4984" s="24">
        <f>Table1[[#This Row],[Male Ballots]]/Table1[[#This Row],[Male Voters]]</f>
        <v>0.58593691184220431</v>
      </c>
      <c r="AA4984" s="24">
        <f>Table1[[#This Row],[Total Ballots]]/Table1[[#This Row],[Total Voters]]</f>
        <v>0.59275978360148951</v>
      </c>
    </row>
    <row r="4985" spans="1:27" s="12" customFormat="1" x14ac:dyDescent="0.35">
      <c r="A4985" s="43" t="s">
        <v>40</v>
      </c>
      <c r="B4985" s="44">
        <v>2018</v>
      </c>
      <c r="C4985" s="17" t="s">
        <v>81</v>
      </c>
      <c r="D4985" s="44"/>
      <c r="E4985" s="45" t="s">
        <v>73</v>
      </c>
      <c r="F4985" s="49" t="s">
        <v>78</v>
      </c>
      <c r="G4985" s="50" t="s">
        <v>67</v>
      </c>
      <c r="H4985" s="10">
        <v>47346.012999999999</v>
      </c>
      <c r="I4985" s="10">
        <v>38752.004000000001</v>
      </c>
      <c r="J4985" s="10">
        <v>86098.021999999997</v>
      </c>
      <c r="K4985" s="46">
        <v>40199</v>
      </c>
      <c r="L4985" s="46">
        <v>33482</v>
      </c>
      <c r="M4985" s="46">
        <v>360</v>
      </c>
      <c r="N4985" s="46">
        <v>74041</v>
      </c>
      <c r="O4985" s="46">
        <v>30041</v>
      </c>
      <c r="P4985" s="46">
        <v>26031</v>
      </c>
      <c r="Q4985" s="46">
        <v>214</v>
      </c>
      <c r="R4985" s="47">
        <v>56286</v>
      </c>
      <c r="S4985" s="130">
        <f>IFERROR(Table1[[#This Row],[Female Voters]]/Table1[[#This Row],[Female Population]],"0.0%")</f>
        <v>0.84904720488291174</v>
      </c>
      <c r="T4985" s="130">
        <f>IFERROR(Table1[[#This Row],[Male Voters]]/Table1[[#This Row],[Male Population]],"0.0%")</f>
        <v>0.864006929809359</v>
      </c>
      <c r="U4985" s="130">
        <f>IFERROR(Table1[[#This Row],[Total Voters]]/Table1[[#This Row],[Total Population]],"0.0%")</f>
        <v>0.85996168413718033</v>
      </c>
      <c r="V4985" s="130">
        <f>IFERROR(Table1[[#This Row],[Female Ballots]]/Table1[[#This Row],[Female Population]],"0.0%")</f>
        <v>0.63449904430178738</v>
      </c>
      <c r="W4985" s="130">
        <f>IFERROR(Table1[[#This Row],[Male Ballots]]/Table1[[#This Row],[Male Population]],"0.0%")</f>
        <v>0.67173300250485113</v>
      </c>
      <c r="X4985" s="130">
        <f>IFERROR(Table1[[#This Row],[Total Ballots]]/Table1[[#This Row],[Total Population]],"0.0%")</f>
        <v>0.65374324162754871</v>
      </c>
      <c r="Y4985" s="24">
        <f>Table1[[#This Row],[Female Ballots]]/Table1[[#This Row],[Female Voters]]</f>
        <v>0.74730714694395384</v>
      </c>
      <c r="Z4985" s="24">
        <f>Table1[[#This Row],[Male Ballots]]/Table1[[#This Row],[Male Voters]]</f>
        <v>0.77746251717340664</v>
      </c>
      <c r="AA4985" s="24">
        <f>Table1[[#This Row],[Total Ballots]]/Table1[[#This Row],[Total Voters]]</f>
        <v>0.76020042949176803</v>
      </c>
    </row>
    <row r="4986" spans="1:27" s="12" customFormat="1" x14ac:dyDescent="0.35">
      <c r="A4986" s="43" t="s">
        <v>28</v>
      </c>
      <c r="B4986" s="44">
        <v>2018</v>
      </c>
      <c r="C4986" s="17" t="s">
        <v>81</v>
      </c>
      <c r="D4986" s="44"/>
      <c r="E4986" s="45" t="s">
        <v>74</v>
      </c>
      <c r="F4986" s="49" t="s">
        <v>78</v>
      </c>
      <c r="G4986" s="50" t="s">
        <v>79</v>
      </c>
      <c r="H4986" s="10">
        <v>17907.022700000001</v>
      </c>
      <c r="I4986" s="10">
        <v>17803.0134</v>
      </c>
      <c r="J4986" s="10">
        <v>35710.033799999997</v>
      </c>
      <c r="K4986" s="46">
        <v>15406</v>
      </c>
      <c r="L4986" s="46">
        <v>14778</v>
      </c>
      <c r="M4986" s="46">
        <v>153</v>
      </c>
      <c r="N4986" s="46">
        <v>30337</v>
      </c>
      <c r="O4986" s="46">
        <v>8031</v>
      </c>
      <c r="P4986" s="46">
        <v>7486</v>
      </c>
      <c r="Q4986" s="46">
        <v>83</v>
      </c>
      <c r="R4986" s="47">
        <v>15600</v>
      </c>
      <c r="S4986" s="130">
        <f>IFERROR(Table1[[#This Row],[Female Voters]]/Table1[[#This Row],[Female Population]],"0.0%")</f>
        <v>0.86033285700810547</v>
      </c>
      <c r="T4986" s="130">
        <f>IFERROR(Table1[[#This Row],[Male Voters]]/Table1[[#This Row],[Male Population]],"0.0%")</f>
        <v>0.83008419237610642</v>
      </c>
      <c r="U4986" s="130">
        <f>IFERROR(Table1[[#This Row],[Total Voters]]/Table1[[#This Row],[Total Population]],"0.0%")</f>
        <v>0.84953714045490492</v>
      </c>
      <c r="V4986" s="130">
        <f>IFERROR(Table1[[#This Row],[Female Ballots]]/Table1[[#This Row],[Female Population]],"0.0%")</f>
        <v>0.4484832646132737</v>
      </c>
      <c r="W4986" s="130">
        <f>IFERROR(Table1[[#This Row],[Male Ballots]]/Table1[[#This Row],[Male Population]],"0.0%")</f>
        <v>0.420490611999427</v>
      </c>
      <c r="X4986" s="130">
        <f>IFERROR(Table1[[#This Row],[Total Ballots]]/Table1[[#This Row],[Total Population]],"0.0%")</f>
        <v>0.43685200880431541</v>
      </c>
      <c r="Y4986" s="24">
        <f>Table1[[#This Row],[Female Ballots]]/Table1[[#This Row],[Female Voters]]</f>
        <v>0.52129040633519408</v>
      </c>
      <c r="Z4986" s="24">
        <f>Table1[[#This Row],[Male Ballots]]/Table1[[#This Row],[Male Voters]]</f>
        <v>0.50656381107051018</v>
      </c>
      <c r="AA4986" s="24">
        <f>Table1[[#This Row],[Total Ballots]]/Table1[[#This Row],[Total Voters]]</f>
        <v>0.5142235553944029</v>
      </c>
    </row>
    <row r="4987" spans="1:27" s="12" customFormat="1" x14ac:dyDescent="0.35">
      <c r="A4987" s="43" t="s">
        <v>28</v>
      </c>
      <c r="B4987" s="44">
        <v>2018</v>
      </c>
      <c r="C4987" s="17" t="s">
        <v>81</v>
      </c>
      <c r="D4987" s="44"/>
      <c r="E4987" s="45" t="s">
        <v>74</v>
      </c>
      <c r="F4987" s="49" t="s">
        <v>78</v>
      </c>
      <c r="G4987" s="50" t="s">
        <v>62</v>
      </c>
      <c r="H4987" s="10">
        <v>1329.9931999999999</v>
      </c>
      <c r="I4987" s="10">
        <v>1441.9922000000001</v>
      </c>
      <c r="J4987" s="10">
        <v>2771.9854999999998</v>
      </c>
      <c r="K4987" s="46">
        <v>1053</v>
      </c>
      <c r="L4987" s="46">
        <v>1102</v>
      </c>
      <c r="M4987" s="46">
        <v>12</v>
      </c>
      <c r="N4987" s="46">
        <v>2167</v>
      </c>
      <c r="O4987" s="46">
        <v>265</v>
      </c>
      <c r="P4987" s="46">
        <v>234</v>
      </c>
      <c r="Q4987" s="46">
        <v>4</v>
      </c>
      <c r="R4987" s="47">
        <v>503</v>
      </c>
      <c r="S4987" s="130">
        <f>IFERROR(Table1[[#This Row],[Female Voters]]/Table1[[#This Row],[Female Population]],"0.0%")</f>
        <v>0.79173337126836441</v>
      </c>
      <c r="T4987" s="130">
        <f>IFERROR(Table1[[#This Row],[Male Voters]]/Table1[[#This Row],[Male Population]],"0.0%")</f>
        <v>0.76422049994445174</v>
      </c>
      <c r="U4987" s="130">
        <f>IFERROR(Table1[[#This Row],[Total Voters]]/Table1[[#This Row],[Total Population]],"0.0%")</f>
        <v>0.78175012098728514</v>
      </c>
      <c r="V4987" s="130">
        <f>IFERROR(Table1[[#This Row],[Female Ballots]]/Table1[[#This Row],[Female Population]],"0.0%")</f>
        <v>0.19924913901815439</v>
      </c>
      <c r="W4987" s="130">
        <f>IFERROR(Table1[[#This Row],[Male Ballots]]/Table1[[#This Row],[Male Population]],"0.0%")</f>
        <v>0.16227549635844077</v>
      </c>
      <c r="X4987" s="130">
        <f>IFERROR(Table1[[#This Row],[Total Ballots]]/Table1[[#This Row],[Total Population]],"0.0%")</f>
        <v>0.18145838064448752</v>
      </c>
      <c r="Y4987" s="24">
        <f>Table1[[#This Row],[Female Ballots]]/Table1[[#This Row],[Female Voters]]</f>
        <v>0.25166191832858498</v>
      </c>
      <c r="Z4987" s="24">
        <f>Table1[[#This Row],[Male Ballots]]/Table1[[#This Row],[Male Voters]]</f>
        <v>0.21234119782214156</v>
      </c>
      <c r="AA4987" s="24">
        <f>Table1[[#This Row],[Total Ballots]]/Table1[[#This Row],[Total Voters]]</f>
        <v>0.23211813567143516</v>
      </c>
    </row>
    <row r="4988" spans="1:27" s="12" customFormat="1" x14ac:dyDescent="0.35">
      <c r="A4988" s="43" t="s">
        <v>28</v>
      </c>
      <c r="B4988" s="44">
        <v>2018</v>
      </c>
      <c r="C4988" s="17" t="s">
        <v>81</v>
      </c>
      <c r="D4988" s="44"/>
      <c r="E4988" s="45" t="s">
        <v>74</v>
      </c>
      <c r="F4988" s="49" t="s">
        <v>78</v>
      </c>
      <c r="G4988" s="50" t="s">
        <v>63</v>
      </c>
      <c r="H4988" s="10">
        <v>2035.9891</v>
      </c>
      <c r="I4988" s="10">
        <v>2002.9947999999999</v>
      </c>
      <c r="J4988" s="10">
        <v>4038.9830000000002</v>
      </c>
      <c r="K4988" s="46">
        <v>1888</v>
      </c>
      <c r="L4988" s="46">
        <v>1772</v>
      </c>
      <c r="M4988" s="46">
        <v>16</v>
      </c>
      <c r="N4988" s="46">
        <v>3676</v>
      </c>
      <c r="O4988" s="46">
        <v>423</v>
      </c>
      <c r="P4988" s="46">
        <v>362</v>
      </c>
      <c r="Q4988" s="46">
        <v>7</v>
      </c>
      <c r="R4988" s="47">
        <v>792</v>
      </c>
      <c r="S4988" s="130">
        <f>IFERROR(Table1[[#This Row],[Female Voters]]/Table1[[#This Row],[Female Population]],"0.0%")</f>
        <v>0.92731341243428067</v>
      </c>
      <c r="T4988" s="130">
        <f>IFERROR(Table1[[#This Row],[Male Voters]]/Table1[[#This Row],[Male Population]],"0.0%")</f>
        <v>0.8846752872249094</v>
      </c>
      <c r="U4988" s="130">
        <f>IFERROR(Table1[[#This Row],[Total Voters]]/Table1[[#This Row],[Total Population]],"0.0%")</f>
        <v>0.91013009958199864</v>
      </c>
      <c r="V4988" s="130">
        <f>IFERROR(Table1[[#This Row],[Female Ballots]]/Table1[[#This Row],[Female Population]],"0.0%")</f>
        <v>0.20776142662060421</v>
      </c>
      <c r="W4988" s="130">
        <f>IFERROR(Table1[[#This Row],[Male Ballots]]/Table1[[#This Row],[Male Population]],"0.0%")</f>
        <v>0.18072937583262821</v>
      </c>
      <c r="X4988" s="130">
        <f>IFERROR(Table1[[#This Row],[Total Ballots]]/Table1[[#This Row],[Total Population]],"0.0%")</f>
        <v>0.19608896595999536</v>
      </c>
      <c r="Y4988" s="24">
        <f>Table1[[#This Row],[Female Ballots]]/Table1[[#This Row],[Female Voters]]</f>
        <v>0.22404661016949154</v>
      </c>
      <c r="Z4988" s="24">
        <f>Table1[[#This Row],[Male Ballots]]/Table1[[#This Row],[Male Voters]]</f>
        <v>0.20428893905191872</v>
      </c>
      <c r="AA4988" s="24">
        <f>Table1[[#This Row],[Total Ballots]]/Table1[[#This Row],[Total Voters]]</f>
        <v>0.21545157780195864</v>
      </c>
    </row>
    <row r="4989" spans="1:27" s="12" customFormat="1" x14ac:dyDescent="0.35">
      <c r="A4989" s="43" t="s">
        <v>28</v>
      </c>
      <c r="B4989" s="44">
        <v>2018</v>
      </c>
      <c r="C4989" s="17" t="s">
        <v>81</v>
      </c>
      <c r="D4989" s="44"/>
      <c r="E4989" s="45" t="s">
        <v>74</v>
      </c>
      <c r="F4989" s="49" t="s">
        <v>78</v>
      </c>
      <c r="G4989" s="50" t="s">
        <v>64</v>
      </c>
      <c r="H4989" s="10">
        <v>2475.0039999999999</v>
      </c>
      <c r="I4989" s="10">
        <v>2417.9970000000003</v>
      </c>
      <c r="J4989" s="10">
        <v>4893.0010000000002</v>
      </c>
      <c r="K4989" s="46">
        <v>1915</v>
      </c>
      <c r="L4989" s="46">
        <v>1787</v>
      </c>
      <c r="M4989" s="46">
        <v>21</v>
      </c>
      <c r="N4989" s="46">
        <v>3723</v>
      </c>
      <c r="O4989" s="46">
        <v>635</v>
      </c>
      <c r="P4989" s="46">
        <v>549</v>
      </c>
      <c r="Q4989" s="46">
        <v>6</v>
      </c>
      <c r="R4989" s="47">
        <v>1190</v>
      </c>
      <c r="S4989" s="130">
        <f>IFERROR(Table1[[#This Row],[Female Voters]]/Table1[[#This Row],[Female Population]],"0.0%")</f>
        <v>0.77373612325475027</v>
      </c>
      <c r="T4989" s="130">
        <f>IFERROR(Table1[[#This Row],[Male Voters]]/Table1[[#This Row],[Male Population]],"0.0%")</f>
        <v>0.7390414462879813</v>
      </c>
      <c r="U4989" s="130">
        <f>IFERROR(Table1[[#This Row],[Total Voters]]/Table1[[#This Row],[Total Population]],"0.0%")</f>
        <v>0.76088273842576359</v>
      </c>
      <c r="V4989" s="130">
        <f>IFERROR(Table1[[#This Row],[Female Ballots]]/Table1[[#This Row],[Female Population]],"0.0%")</f>
        <v>0.25656524191476054</v>
      </c>
      <c r="W4989" s="130">
        <f>IFERROR(Table1[[#This Row],[Male Ballots]]/Table1[[#This Row],[Male Population]],"0.0%")</f>
        <v>0.227047428098546</v>
      </c>
      <c r="X4989" s="130">
        <f>IFERROR(Table1[[#This Row],[Total Ballots]]/Table1[[#This Row],[Total Population]],"0.0%")</f>
        <v>0.2432045282639427</v>
      </c>
      <c r="Y4989" s="24">
        <f>Table1[[#This Row],[Female Ballots]]/Table1[[#This Row],[Female Voters]]</f>
        <v>0.33159268929503916</v>
      </c>
      <c r="Z4989" s="24">
        <f>Table1[[#This Row],[Male Ballots]]/Table1[[#This Row],[Male Voters]]</f>
        <v>0.30721880246222721</v>
      </c>
      <c r="AA4989" s="24">
        <f>Table1[[#This Row],[Total Ballots]]/Table1[[#This Row],[Total Voters]]</f>
        <v>0.31963470319634701</v>
      </c>
    </row>
    <row r="4990" spans="1:27" s="12" customFormat="1" x14ac:dyDescent="0.35">
      <c r="A4990" s="43" t="s">
        <v>28</v>
      </c>
      <c r="B4990" s="44">
        <v>2018</v>
      </c>
      <c r="C4990" s="17" t="s">
        <v>81</v>
      </c>
      <c r="D4990" s="44"/>
      <c r="E4990" s="45" t="s">
        <v>74</v>
      </c>
      <c r="F4990" s="49" t="s">
        <v>78</v>
      </c>
      <c r="G4990" s="50" t="s">
        <v>65</v>
      </c>
      <c r="H4990" s="10">
        <v>2875.0050000000001</v>
      </c>
      <c r="I4990" s="10">
        <v>2783.0010000000002</v>
      </c>
      <c r="J4990" s="10">
        <v>5658.0050000000001</v>
      </c>
      <c r="K4990" s="46">
        <v>2357</v>
      </c>
      <c r="L4990" s="46">
        <v>2174</v>
      </c>
      <c r="M4990" s="46">
        <v>19</v>
      </c>
      <c r="N4990" s="46">
        <v>4550</v>
      </c>
      <c r="O4990" s="46">
        <v>1081</v>
      </c>
      <c r="P4990" s="46">
        <v>932</v>
      </c>
      <c r="Q4990" s="46">
        <v>12</v>
      </c>
      <c r="R4990" s="47">
        <v>2025</v>
      </c>
      <c r="S4990" s="130">
        <f>IFERROR(Table1[[#This Row],[Female Voters]]/Table1[[#This Row],[Female Population]],"0.0%")</f>
        <v>0.81982466117450226</v>
      </c>
      <c r="T4990" s="130">
        <f>IFERROR(Table1[[#This Row],[Male Voters]]/Table1[[#This Row],[Male Population]],"0.0%")</f>
        <v>0.78117111707829057</v>
      </c>
      <c r="U4990" s="130">
        <f>IFERROR(Table1[[#This Row],[Total Voters]]/Table1[[#This Row],[Total Population]],"0.0%")</f>
        <v>0.80417037454014262</v>
      </c>
      <c r="V4990" s="130">
        <f>IFERROR(Table1[[#This Row],[Female Ballots]]/Table1[[#This Row],[Female Population]],"0.0%")</f>
        <v>0.37599934608809377</v>
      </c>
      <c r="W4990" s="130">
        <f>IFERROR(Table1[[#This Row],[Male Ballots]]/Table1[[#This Row],[Male Population]],"0.0%")</f>
        <v>0.33489028570237667</v>
      </c>
      <c r="X4990" s="130">
        <f>IFERROR(Table1[[#This Row],[Total Ballots]]/Table1[[#This Row],[Total Population]],"0.0%")</f>
        <v>0.35790000185577781</v>
      </c>
      <c r="Y4990" s="24">
        <f>Table1[[#This Row],[Female Ballots]]/Table1[[#This Row],[Female Voters]]</f>
        <v>0.45863385659736955</v>
      </c>
      <c r="Z4990" s="24">
        <f>Table1[[#This Row],[Male Ballots]]/Table1[[#This Row],[Male Voters]]</f>
        <v>0.42870285188592455</v>
      </c>
      <c r="AA4990" s="24">
        <f>Table1[[#This Row],[Total Ballots]]/Table1[[#This Row],[Total Voters]]</f>
        <v>0.44505494505494503</v>
      </c>
    </row>
    <row r="4991" spans="1:27" s="12" customFormat="1" x14ac:dyDescent="0.35">
      <c r="A4991" s="43" t="s">
        <v>28</v>
      </c>
      <c r="B4991" s="44">
        <v>2018</v>
      </c>
      <c r="C4991" s="17" t="s">
        <v>81</v>
      </c>
      <c r="D4991" s="44"/>
      <c r="E4991" s="45" t="s">
        <v>74</v>
      </c>
      <c r="F4991" s="49" t="s">
        <v>78</v>
      </c>
      <c r="G4991" s="50" t="s">
        <v>66</v>
      </c>
      <c r="H4991" s="10">
        <v>3907.0120000000002</v>
      </c>
      <c r="I4991" s="10">
        <v>3878.0119999999997</v>
      </c>
      <c r="J4991" s="10">
        <v>7785.0249999999996</v>
      </c>
      <c r="K4991" s="46">
        <v>3499</v>
      </c>
      <c r="L4991" s="46">
        <v>3231</v>
      </c>
      <c r="M4991" s="46">
        <v>38</v>
      </c>
      <c r="N4991" s="46">
        <v>6768</v>
      </c>
      <c r="O4991" s="46">
        <v>2122</v>
      </c>
      <c r="P4991" s="46">
        <v>1892</v>
      </c>
      <c r="Q4991" s="46">
        <v>22</v>
      </c>
      <c r="R4991" s="47">
        <v>4036</v>
      </c>
      <c r="S4991" s="130">
        <f>IFERROR(Table1[[#This Row],[Female Voters]]/Table1[[#This Row],[Female Population]],"0.0%")</f>
        <v>0.89556929950560682</v>
      </c>
      <c r="T4991" s="130">
        <f>IFERROR(Table1[[#This Row],[Male Voters]]/Table1[[#This Row],[Male Population]],"0.0%")</f>
        <v>0.83315884530527506</v>
      </c>
      <c r="U4991" s="130">
        <f>IFERROR(Table1[[#This Row],[Total Voters]]/Table1[[#This Row],[Total Population]],"0.0%")</f>
        <v>0.86936137006624903</v>
      </c>
      <c r="V4991" s="130">
        <f>IFERROR(Table1[[#This Row],[Female Ballots]]/Table1[[#This Row],[Female Population]],"0.0%")</f>
        <v>0.54312605131491787</v>
      </c>
      <c r="W4991" s="130">
        <f>IFERROR(Table1[[#This Row],[Male Ballots]]/Table1[[#This Row],[Male Population]],"0.0%")</f>
        <v>0.4878788410144167</v>
      </c>
      <c r="X4991" s="130">
        <f>IFERROR(Table1[[#This Row],[Total Ballots]]/Table1[[#This Row],[Total Population]],"0.0%")</f>
        <v>0.51843121891066501</v>
      </c>
      <c r="Y4991" s="24">
        <f>Table1[[#This Row],[Female Ballots]]/Table1[[#This Row],[Female Voters]]</f>
        <v>0.60645898828236644</v>
      </c>
      <c r="Z4991" s="24">
        <f>Table1[[#This Row],[Male Ballots]]/Table1[[#This Row],[Male Voters]]</f>
        <v>0.58557722067471374</v>
      </c>
      <c r="AA4991" s="24">
        <f>Table1[[#This Row],[Total Ballots]]/Table1[[#This Row],[Total Voters]]</f>
        <v>0.59633569739952719</v>
      </c>
    </row>
    <row r="4992" spans="1:27" s="12" customFormat="1" x14ac:dyDescent="0.35">
      <c r="A4992" s="43" t="s">
        <v>28</v>
      </c>
      <c r="B4992" s="44">
        <v>2018</v>
      </c>
      <c r="C4992" s="17" t="s">
        <v>81</v>
      </c>
      <c r="D4992" s="44"/>
      <c r="E4992" s="45" t="s">
        <v>74</v>
      </c>
      <c r="F4992" s="49" t="s">
        <v>78</v>
      </c>
      <c r="G4992" s="50" t="s">
        <v>67</v>
      </c>
      <c r="H4992" s="10">
        <v>5284.0194000000001</v>
      </c>
      <c r="I4992" s="10">
        <v>5279.0164000000004</v>
      </c>
      <c r="J4992" s="10">
        <v>10563.034299999999</v>
      </c>
      <c r="K4992" s="46">
        <v>4694</v>
      </c>
      <c r="L4992" s="46">
        <v>4712</v>
      </c>
      <c r="M4992" s="46">
        <v>47</v>
      </c>
      <c r="N4992" s="46">
        <v>9453</v>
      </c>
      <c r="O4992" s="46">
        <v>3505</v>
      </c>
      <c r="P4992" s="46">
        <v>3517</v>
      </c>
      <c r="Q4992" s="46">
        <v>32</v>
      </c>
      <c r="R4992" s="47">
        <v>7054</v>
      </c>
      <c r="S4992" s="130">
        <f>IFERROR(Table1[[#This Row],[Female Voters]]/Table1[[#This Row],[Female Population]],"0.0%")</f>
        <v>0.88833890352484324</v>
      </c>
      <c r="T4992" s="130">
        <f>IFERROR(Table1[[#This Row],[Male Voters]]/Table1[[#This Row],[Male Population]],"0.0%")</f>
        <v>0.89259052121906646</v>
      </c>
      <c r="U4992" s="130">
        <f>IFERROR(Table1[[#This Row],[Total Voters]]/Table1[[#This Row],[Total Population]],"0.0%")</f>
        <v>0.89491331103601557</v>
      </c>
      <c r="V4992" s="130">
        <f>IFERROR(Table1[[#This Row],[Female Ballots]]/Table1[[#This Row],[Female Population]],"0.0%")</f>
        <v>0.66332080461324572</v>
      </c>
      <c r="W4992" s="130">
        <f>IFERROR(Table1[[#This Row],[Male Ballots]]/Table1[[#This Row],[Male Population]],"0.0%")</f>
        <v>0.66622259404232953</v>
      </c>
      <c r="X4992" s="130">
        <f>IFERROR(Table1[[#This Row],[Total Ballots]]/Table1[[#This Row],[Total Population]],"0.0%")</f>
        <v>0.66780053909320358</v>
      </c>
      <c r="Y4992" s="24">
        <f>Table1[[#This Row],[Female Ballots]]/Table1[[#This Row],[Female Voters]]</f>
        <v>0.74669791222837667</v>
      </c>
      <c r="Z4992" s="24">
        <f>Table1[[#This Row],[Male Ballots]]/Table1[[#This Row],[Male Voters]]</f>
        <v>0.74639219015280134</v>
      </c>
      <c r="AA4992" s="24">
        <f>Table1[[#This Row],[Total Ballots]]/Table1[[#This Row],[Total Voters]]</f>
        <v>0.7462181318100074</v>
      </c>
    </row>
    <row r="4993" spans="1:27" s="12" customFormat="1" x14ac:dyDescent="0.35">
      <c r="A4993" s="43" t="s">
        <v>43</v>
      </c>
      <c r="B4993" s="44">
        <v>2018</v>
      </c>
      <c r="C4993" s="17" t="s">
        <v>81</v>
      </c>
      <c r="D4993" s="44" t="s">
        <v>70</v>
      </c>
      <c r="E4993" s="45" t="s">
        <v>73</v>
      </c>
      <c r="F4993" s="49" t="s">
        <v>78</v>
      </c>
      <c r="G4993" s="50" t="s">
        <v>79</v>
      </c>
      <c r="H4993" s="10">
        <v>116405.996</v>
      </c>
      <c r="I4993" s="10">
        <v>107197.995</v>
      </c>
      <c r="J4993" s="10">
        <v>223604.003</v>
      </c>
      <c r="K4993" s="46">
        <v>95252</v>
      </c>
      <c r="L4993" s="46">
        <v>84676</v>
      </c>
      <c r="M4993" s="46">
        <v>39</v>
      </c>
      <c r="N4993" s="46">
        <v>179967</v>
      </c>
      <c r="O4993" s="46">
        <v>37047</v>
      </c>
      <c r="P4993" s="46">
        <v>31626</v>
      </c>
      <c r="Q4993" s="46">
        <v>11</v>
      </c>
      <c r="R4993" s="47">
        <v>68684</v>
      </c>
      <c r="S4993" s="130">
        <f>IFERROR(Table1[[#This Row],[Female Voters]]/Table1[[#This Row],[Female Population]],"0.0%")</f>
        <v>0.81827400024995278</v>
      </c>
      <c r="T4993" s="130">
        <f>IFERROR(Table1[[#This Row],[Male Voters]]/Table1[[#This Row],[Male Population]],"0.0%")</f>
        <v>0.78990283353713853</v>
      </c>
      <c r="U4993" s="130">
        <f>IFERROR(Table1[[#This Row],[Total Voters]]/Table1[[#This Row],[Total Population]],"0.0%")</f>
        <v>0.80484695079452584</v>
      </c>
      <c r="V4993" s="130">
        <f>IFERROR(Table1[[#This Row],[Female Ballots]]/Table1[[#This Row],[Female Population]],"0.0%")</f>
        <v>0.31825680182316379</v>
      </c>
      <c r="W4993" s="130">
        <f>IFERROR(Table1[[#This Row],[Male Ballots]]/Table1[[#This Row],[Male Population]],"0.0%")</f>
        <v>0.29502417465923686</v>
      </c>
      <c r="X4993" s="130">
        <f>IFERROR(Table1[[#This Row],[Total Ballots]]/Table1[[#This Row],[Total Population]],"0.0%")</f>
        <v>0.30716802507332575</v>
      </c>
      <c r="Y4993" s="24">
        <f>Table1[[#This Row],[Female Ballots]]/Table1[[#This Row],[Female Voters]]</f>
        <v>0.38893671523957501</v>
      </c>
      <c r="Z4993" s="24">
        <f>Table1[[#This Row],[Male Ballots]]/Table1[[#This Row],[Male Voters]]</f>
        <v>0.37349426047522322</v>
      </c>
      <c r="AA4993" s="24">
        <f>Table1[[#This Row],[Total Ballots]]/Table1[[#This Row],[Total Voters]]</f>
        <v>0.38164774653130851</v>
      </c>
    </row>
    <row r="4994" spans="1:27" s="12" customFormat="1" x14ac:dyDescent="0.35">
      <c r="A4994" s="43" t="s">
        <v>43</v>
      </c>
      <c r="B4994" s="44">
        <v>2018</v>
      </c>
      <c r="C4994" s="17" t="s">
        <v>81</v>
      </c>
      <c r="D4994" s="44" t="s">
        <v>70</v>
      </c>
      <c r="E4994" s="45" t="s">
        <v>73</v>
      </c>
      <c r="F4994" s="49" t="s">
        <v>78</v>
      </c>
      <c r="G4994" s="50" t="s">
        <v>62</v>
      </c>
      <c r="H4994" s="10">
        <v>12005.999</v>
      </c>
      <c r="I4994" s="10">
        <v>12207.999</v>
      </c>
      <c r="J4994" s="10">
        <v>24214</v>
      </c>
      <c r="K4994" s="46">
        <v>7702</v>
      </c>
      <c r="L4994" s="46">
        <v>7411</v>
      </c>
      <c r="M4994" s="46">
        <v>20</v>
      </c>
      <c r="N4994" s="46">
        <v>15133</v>
      </c>
      <c r="O4994" s="46">
        <v>1269</v>
      </c>
      <c r="P4994" s="46">
        <v>1085</v>
      </c>
      <c r="Q4994" s="46">
        <v>3</v>
      </c>
      <c r="R4994" s="47">
        <v>2357</v>
      </c>
      <c r="S4994" s="130">
        <f>IFERROR(Table1[[#This Row],[Female Voters]]/Table1[[#This Row],[Female Population]],"0.0%")</f>
        <v>0.64151263047748053</v>
      </c>
      <c r="T4994" s="130">
        <f>IFERROR(Table1[[#This Row],[Male Voters]]/Table1[[#This Row],[Male Population]],"0.0%")</f>
        <v>0.60706099337000274</v>
      </c>
      <c r="U4994" s="130">
        <f>IFERROR(Table1[[#This Row],[Total Voters]]/Table1[[#This Row],[Total Population]],"0.0%")</f>
        <v>0.62496902618319983</v>
      </c>
      <c r="V4994" s="130">
        <f>IFERROR(Table1[[#This Row],[Female Ballots]]/Table1[[#This Row],[Female Population]],"0.0%")</f>
        <v>0.1056971602279827</v>
      </c>
      <c r="W4994" s="130">
        <f>IFERROR(Table1[[#This Row],[Male Ballots]]/Table1[[#This Row],[Male Population]],"0.0%")</f>
        <v>8.8876154069147617E-2</v>
      </c>
      <c r="X4994" s="130">
        <f>IFERROR(Table1[[#This Row],[Total Ballots]]/Table1[[#This Row],[Total Population]],"0.0%")</f>
        <v>9.7340381597422976E-2</v>
      </c>
      <c r="Y4994" s="24">
        <f>Table1[[#This Row],[Female Ballots]]/Table1[[#This Row],[Female Voters]]</f>
        <v>0.16476239937678525</v>
      </c>
      <c r="Z4994" s="24">
        <f>Table1[[#This Row],[Male Ballots]]/Table1[[#This Row],[Male Voters]]</f>
        <v>0.14640399406287952</v>
      </c>
      <c r="AA4994" s="24">
        <f>Table1[[#This Row],[Total Ballots]]/Table1[[#This Row],[Total Voters]]</f>
        <v>0.15575232934646138</v>
      </c>
    </row>
    <row r="4995" spans="1:27" s="12" customFormat="1" x14ac:dyDescent="0.35">
      <c r="A4995" s="43" t="s">
        <v>43</v>
      </c>
      <c r="B4995" s="44">
        <v>2018</v>
      </c>
      <c r="C4995" s="17" t="s">
        <v>81</v>
      </c>
      <c r="D4995" s="44" t="s">
        <v>70</v>
      </c>
      <c r="E4995" s="45" t="s">
        <v>73</v>
      </c>
      <c r="F4995" s="49" t="s">
        <v>78</v>
      </c>
      <c r="G4995" s="50" t="s">
        <v>63</v>
      </c>
      <c r="H4995" s="10">
        <v>19674.999</v>
      </c>
      <c r="I4995" s="10">
        <v>19432.998</v>
      </c>
      <c r="J4995" s="10">
        <v>39108</v>
      </c>
      <c r="K4995" s="46">
        <v>14938</v>
      </c>
      <c r="L4995" s="46">
        <v>13730</v>
      </c>
      <c r="M4995" s="46">
        <v>6</v>
      </c>
      <c r="N4995" s="46">
        <v>28674</v>
      </c>
      <c r="O4995" s="46">
        <v>2663</v>
      </c>
      <c r="P4995" s="46">
        <v>2316</v>
      </c>
      <c r="Q4995" s="46">
        <v>2</v>
      </c>
      <c r="R4995" s="47">
        <v>4981</v>
      </c>
      <c r="S4995" s="130">
        <f>IFERROR(Table1[[#This Row],[Female Voters]]/Table1[[#This Row],[Female Population]],"0.0%")</f>
        <v>0.75923764977065566</v>
      </c>
      <c r="T4995" s="130">
        <f>IFERROR(Table1[[#This Row],[Male Voters]]/Table1[[#This Row],[Male Population]],"0.0%")</f>
        <v>0.70653020187621074</v>
      </c>
      <c r="U4995" s="130">
        <f>IFERROR(Table1[[#This Row],[Total Voters]]/Table1[[#This Row],[Total Population]],"0.0%")</f>
        <v>0.73320036821110768</v>
      </c>
      <c r="V4995" s="130">
        <f>IFERROR(Table1[[#This Row],[Female Ballots]]/Table1[[#This Row],[Female Population]],"0.0%")</f>
        <v>0.13534943508764599</v>
      </c>
      <c r="W4995" s="130">
        <f>IFERROR(Table1[[#This Row],[Male Ballots]]/Table1[[#This Row],[Male Population]],"0.0%")</f>
        <v>0.11917872888166818</v>
      </c>
      <c r="X4995" s="130">
        <f>IFERROR(Table1[[#This Row],[Total Ballots]]/Table1[[#This Row],[Total Population]],"0.0%")</f>
        <v>0.12736524496266749</v>
      </c>
      <c r="Y4995" s="24">
        <f>Table1[[#This Row],[Female Ballots]]/Table1[[#This Row],[Female Voters]]</f>
        <v>0.17827018342482259</v>
      </c>
      <c r="Z4995" s="24">
        <f>Table1[[#This Row],[Male Ballots]]/Table1[[#This Row],[Male Voters]]</f>
        <v>0.1686817188638019</v>
      </c>
      <c r="AA4995" s="24">
        <f>Table1[[#This Row],[Total Ballots]]/Table1[[#This Row],[Total Voters]]</f>
        <v>0.17371137615958709</v>
      </c>
    </row>
    <row r="4996" spans="1:27" s="12" customFormat="1" x14ac:dyDescent="0.35">
      <c r="A4996" s="43" t="s">
        <v>43</v>
      </c>
      <c r="B4996" s="44">
        <v>2018</v>
      </c>
      <c r="C4996" s="17" t="s">
        <v>81</v>
      </c>
      <c r="D4996" s="44" t="s">
        <v>70</v>
      </c>
      <c r="E4996" s="45" t="s">
        <v>73</v>
      </c>
      <c r="F4996" s="49" t="s">
        <v>78</v>
      </c>
      <c r="G4996" s="50" t="s">
        <v>64</v>
      </c>
      <c r="H4996" s="10">
        <v>19703.999</v>
      </c>
      <c r="I4996" s="10">
        <v>19065.998</v>
      </c>
      <c r="J4996" s="10">
        <v>38770</v>
      </c>
      <c r="K4996" s="46">
        <v>15650</v>
      </c>
      <c r="L4996" s="46">
        <v>14539</v>
      </c>
      <c r="M4996" s="46">
        <v>4</v>
      </c>
      <c r="N4996" s="46">
        <v>30193</v>
      </c>
      <c r="O4996" s="46">
        <v>3850</v>
      </c>
      <c r="P4996" s="46">
        <v>3363</v>
      </c>
      <c r="Q4996" s="46">
        <v>1</v>
      </c>
      <c r="R4996" s="47">
        <v>7214</v>
      </c>
      <c r="S4996" s="130">
        <f>IFERROR(Table1[[#This Row],[Female Voters]]/Table1[[#This Row],[Female Population]],"0.0%")</f>
        <v>0.7942550139187482</v>
      </c>
      <c r="T4996" s="130">
        <f>IFERROR(Table1[[#This Row],[Male Voters]]/Table1[[#This Row],[Male Population]],"0.0%")</f>
        <v>0.7625617080207393</v>
      </c>
      <c r="U4996" s="130">
        <f>IFERROR(Table1[[#This Row],[Total Voters]]/Table1[[#This Row],[Total Population]],"0.0%")</f>
        <v>0.77877224658240907</v>
      </c>
      <c r="V4996" s="130">
        <f>IFERROR(Table1[[#This Row],[Female Ballots]]/Table1[[#This Row],[Female Population]],"0.0%")</f>
        <v>0.19539180853592208</v>
      </c>
      <c r="W4996" s="130">
        <f>IFERROR(Table1[[#This Row],[Male Ballots]]/Table1[[#This Row],[Male Population]],"0.0%")</f>
        <v>0.17638730477156245</v>
      </c>
      <c r="X4996" s="130">
        <f>IFERROR(Table1[[#This Row],[Total Ballots]]/Table1[[#This Row],[Total Population]],"0.0%")</f>
        <v>0.18607170492648956</v>
      </c>
      <c r="Y4996" s="24">
        <f>Table1[[#This Row],[Female Ballots]]/Table1[[#This Row],[Female Voters]]</f>
        <v>0.24600638977635783</v>
      </c>
      <c r="Z4996" s="24">
        <f>Table1[[#This Row],[Male Ballots]]/Table1[[#This Row],[Male Voters]]</f>
        <v>0.23130889332141139</v>
      </c>
      <c r="AA4996" s="24">
        <f>Table1[[#This Row],[Total Ballots]]/Table1[[#This Row],[Total Voters]]</f>
        <v>0.23892955320769715</v>
      </c>
    </row>
    <row r="4997" spans="1:27" s="12" customFormat="1" x14ac:dyDescent="0.35">
      <c r="A4997" s="43" t="s">
        <v>43</v>
      </c>
      <c r="B4997" s="44">
        <v>2018</v>
      </c>
      <c r="C4997" s="17" t="s">
        <v>81</v>
      </c>
      <c r="D4997" s="44" t="s">
        <v>70</v>
      </c>
      <c r="E4997" s="45" t="s">
        <v>73</v>
      </c>
      <c r="F4997" s="49" t="s">
        <v>78</v>
      </c>
      <c r="G4997" s="50" t="s">
        <v>65</v>
      </c>
      <c r="H4997" s="10">
        <v>18055.999</v>
      </c>
      <c r="I4997" s="10">
        <v>17203</v>
      </c>
      <c r="J4997" s="10">
        <v>35259</v>
      </c>
      <c r="K4997" s="46">
        <v>15003</v>
      </c>
      <c r="L4997" s="46">
        <v>13814</v>
      </c>
      <c r="M4997" s="46">
        <v>4</v>
      </c>
      <c r="N4997" s="46">
        <v>28821</v>
      </c>
      <c r="O4997" s="46">
        <v>4811</v>
      </c>
      <c r="P4997" s="46">
        <v>4320</v>
      </c>
      <c r="Q4997" s="46">
        <v>2</v>
      </c>
      <c r="R4997" s="47">
        <v>9133</v>
      </c>
      <c r="S4997" s="130">
        <f>IFERROR(Table1[[#This Row],[Female Voters]]/Table1[[#This Row],[Female Population]],"0.0%")</f>
        <v>0.83091497734354103</v>
      </c>
      <c r="T4997" s="130">
        <f>IFERROR(Table1[[#This Row],[Male Voters]]/Table1[[#This Row],[Male Population]],"0.0%")</f>
        <v>0.80299947683543571</v>
      </c>
      <c r="U4997" s="130">
        <f>IFERROR(Table1[[#This Row],[Total Voters]]/Table1[[#This Row],[Total Population]],"0.0%")</f>
        <v>0.81740832127967322</v>
      </c>
      <c r="V4997" s="130">
        <f>IFERROR(Table1[[#This Row],[Female Ballots]]/Table1[[#This Row],[Female Population]],"0.0%")</f>
        <v>0.2664488406318587</v>
      </c>
      <c r="W4997" s="130">
        <f>IFERROR(Table1[[#This Row],[Male Ballots]]/Table1[[#This Row],[Male Population]],"0.0%")</f>
        <v>0.25111899087368483</v>
      </c>
      <c r="X4997" s="130">
        <f>IFERROR(Table1[[#This Row],[Total Ballots]]/Table1[[#This Row],[Total Population]],"0.0%")</f>
        <v>0.25902606426727925</v>
      </c>
      <c r="Y4997" s="24">
        <f>Table1[[#This Row],[Female Ballots]]/Table1[[#This Row],[Female Voters]]</f>
        <v>0.32066919949343464</v>
      </c>
      <c r="Z4997" s="24">
        <f>Table1[[#This Row],[Male Ballots]]/Table1[[#This Row],[Male Voters]]</f>
        <v>0.31272621977703779</v>
      </c>
      <c r="AA4997" s="24">
        <f>Table1[[#This Row],[Total Ballots]]/Table1[[#This Row],[Total Voters]]</f>
        <v>0.31688699212379862</v>
      </c>
    </row>
    <row r="4998" spans="1:27" s="12" customFormat="1" x14ac:dyDescent="0.35">
      <c r="A4998" s="43" t="s">
        <v>43</v>
      </c>
      <c r="B4998" s="44">
        <v>2018</v>
      </c>
      <c r="C4998" s="17" t="s">
        <v>81</v>
      </c>
      <c r="D4998" s="44" t="s">
        <v>70</v>
      </c>
      <c r="E4998" s="45" t="s">
        <v>73</v>
      </c>
      <c r="F4998" s="49" t="s">
        <v>78</v>
      </c>
      <c r="G4998" s="50" t="s">
        <v>66</v>
      </c>
      <c r="H4998" s="10">
        <v>19513</v>
      </c>
      <c r="I4998" s="10">
        <v>17259</v>
      </c>
      <c r="J4998" s="10">
        <v>36772</v>
      </c>
      <c r="K4998" s="46">
        <v>17627</v>
      </c>
      <c r="L4998" s="46">
        <v>14904</v>
      </c>
      <c r="M4998" s="46">
        <v>2</v>
      </c>
      <c r="N4998" s="46">
        <v>32533</v>
      </c>
      <c r="O4998" s="46">
        <v>8496</v>
      </c>
      <c r="P4998" s="46">
        <v>6891</v>
      </c>
      <c r="Q4998" s="46">
        <v>1</v>
      </c>
      <c r="R4998" s="47">
        <v>15388</v>
      </c>
      <c r="S4998" s="130">
        <f>IFERROR(Table1[[#This Row],[Female Voters]]/Table1[[#This Row],[Female Population]],"0.0%")</f>
        <v>0.90334648695741304</v>
      </c>
      <c r="T4998" s="130">
        <f>IFERROR(Table1[[#This Row],[Male Voters]]/Table1[[#This Row],[Male Population]],"0.0%")</f>
        <v>0.86354945245958625</v>
      </c>
      <c r="U4998" s="130">
        <f>IFERROR(Table1[[#This Row],[Total Voters]]/Table1[[#This Row],[Total Population]],"0.0%")</f>
        <v>0.88472207114108559</v>
      </c>
      <c r="V4998" s="130">
        <f>IFERROR(Table1[[#This Row],[Female Ballots]]/Table1[[#This Row],[Female Population]],"0.0%")</f>
        <v>0.43540203966586377</v>
      </c>
      <c r="W4998" s="130">
        <f>IFERROR(Table1[[#This Row],[Male Ballots]]/Table1[[#This Row],[Male Population]],"0.0%")</f>
        <v>0.39926994611507038</v>
      </c>
      <c r="X4998" s="130">
        <f>IFERROR(Table1[[#This Row],[Total Ballots]]/Table1[[#This Row],[Total Population]],"0.0%")</f>
        <v>0.41847057543783311</v>
      </c>
      <c r="Y4998" s="24">
        <f>Table1[[#This Row],[Female Ballots]]/Table1[[#This Row],[Female Voters]]</f>
        <v>0.48198785953366996</v>
      </c>
      <c r="Z4998" s="24">
        <f>Table1[[#This Row],[Male Ballots]]/Table1[[#This Row],[Male Voters]]</f>
        <v>0.46235909822866345</v>
      </c>
      <c r="AA4998" s="24">
        <f>Table1[[#This Row],[Total Ballots]]/Table1[[#This Row],[Total Voters]]</f>
        <v>0.47299664955583559</v>
      </c>
    </row>
    <row r="4999" spans="1:27" s="12" customFormat="1" x14ac:dyDescent="0.35">
      <c r="A4999" s="43" t="s">
        <v>43</v>
      </c>
      <c r="B4999" s="44">
        <v>2018</v>
      </c>
      <c r="C4999" s="17" t="s">
        <v>81</v>
      </c>
      <c r="D4999" s="44" t="s">
        <v>70</v>
      </c>
      <c r="E4999" s="45" t="s">
        <v>73</v>
      </c>
      <c r="F4999" s="49" t="s">
        <v>78</v>
      </c>
      <c r="G4999" s="50" t="s">
        <v>67</v>
      </c>
      <c r="H4999" s="10">
        <v>27452</v>
      </c>
      <c r="I4999" s="10">
        <v>22029</v>
      </c>
      <c r="J4999" s="10">
        <v>49481.002999999997</v>
      </c>
      <c r="K4999" s="46">
        <v>24332</v>
      </c>
      <c r="L4999" s="46">
        <v>20278</v>
      </c>
      <c r="M4999" s="46">
        <v>3</v>
      </c>
      <c r="N4999" s="46">
        <v>44613</v>
      </c>
      <c r="O4999" s="46">
        <v>15958</v>
      </c>
      <c r="P4999" s="46">
        <v>13651</v>
      </c>
      <c r="Q4999" s="46">
        <v>2</v>
      </c>
      <c r="R4999" s="47">
        <v>29611</v>
      </c>
      <c r="S4999" s="130">
        <f>IFERROR(Table1[[#This Row],[Female Voters]]/Table1[[#This Row],[Female Population]],"0.0%")</f>
        <v>0.88634707853708294</v>
      </c>
      <c r="T4999" s="130">
        <f>IFERROR(Table1[[#This Row],[Male Voters]]/Table1[[#This Row],[Male Population]],"0.0%")</f>
        <v>0.92051386808298152</v>
      </c>
      <c r="U4999" s="130">
        <f>IFERROR(Table1[[#This Row],[Total Voters]]/Table1[[#This Row],[Total Population]],"0.0%")</f>
        <v>0.90161874851243418</v>
      </c>
      <c r="V4999" s="130">
        <f>IFERROR(Table1[[#This Row],[Female Ballots]]/Table1[[#This Row],[Female Population]],"0.0%")</f>
        <v>0.58130555150808683</v>
      </c>
      <c r="W4999" s="130">
        <f>IFERROR(Table1[[#This Row],[Male Ballots]]/Table1[[#This Row],[Male Population]],"0.0%")</f>
        <v>0.61968314494529941</v>
      </c>
      <c r="X4999" s="130">
        <f>IFERROR(Table1[[#This Row],[Total Ballots]]/Table1[[#This Row],[Total Population]],"0.0%")</f>
        <v>0.59843168498423527</v>
      </c>
      <c r="Y4999" s="24">
        <f>Table1[[#This Row],[Female Ballots]]/Table1[[#This Row],[Female Voters]]</f>
        <v>0.6558441558441559</v>
      </c>
      <c r="Z4999" s="24">
        <f>Table1[[#This Row],[Male Ballots]]/Table1[[#This Row],[Male Voters]]</f>
        <v>0.67319262254660228</v>
      </c>
      <c r="AA4999" s="24">
        <f>Table1[[#This Row],[Total Ballots]]/Table1[[#This Row],[Total Voters]]</f>
        <v>0.66373030282653034</v>
      </c>
    </row>
    <row r="5000" spans="1:27" s="12" customFormat="1" x14ac:dyDescent="0.35">
      <c r="A5000" s="43" t="s">
        <v>26</v>
      </c>
      <c r="B5000" s="44">
        <v>2018</v>
      </c>
      <c r="C5000" s="17" t="s">
        <v>81</v>
      </c>
      <c r="D5000" s="44"/>
      <c r="E5000" s="45" t="s">
        <v>73</v>
      </c>
      <c r="F5000" s="49" t="s">
        <v>78</v>
      </c>
      <c r="G5000" s="50" t="s">
        <v>79</v>
      </c>
      <c r="H5000" s="10">
        <v>1791.82438</v>
      </c>
      <c r="I5000" s="10">
        <v>1753.8205000000003</v>
      </c>
      <c r="J5000" s="10">
        <v>3545.6449600000001</v>
      </c>
      <c r="K5000" s="46">
        <v>1551</v>
      </c>
      <c r="L5000" s="46">
        <v>1544</v>
      </c>
      <c r="M5000" s="46"/>
      <c r="N5000" s="46">
        <v>3095</v>
      </c>
      <c r="O5000" s="46">
        <v>1002</v>
      </c>
      <c r="P5000" s="46">
        <v>931</v>
      </c>
      <c r="Q5000" s="46"/>
      <c r="R5000" s="47">
        <v>1933</v>
      </c>
      <c r="S5000" s="130">
        <f>IFERROR(Table1[[#This Row],[Female Voters]]/Table1[[#This Row],[Female Population]],"0.0%")</f>
        <v>0.86559822341517645</v>
      </c>
      <c r="T5000" s="130">
        <f>IFERROR(Table1[[#This Row],[Male Voters]]/Table1[[#This Row],[Male Population]],"0.0%")</f>
        <v>0.88036375444351334</v>
      </c>
      <c r="U5000" s="130">
        <f>IFERROR(Table1[[#This Row],[Total Voters]]/Table1[[#This Row],[Total Population]],"0.0%")</f>
        <v>0.87290183730070925</v>
      </c>
      <c r="V5000" s="130">
        <f>IFERROR(Table1[[#This Row],[Female Ballots]]/Table1[[#This Row],[Female Population]],"0.0%")</f>
        <v>0.55920658920825717</v>
      </c>
      <c r="W5000" s="130">
        <f>IFERROR(Table1[[#This Row],[Male Ballots]]/Table1[[#This Row],[Male Population]],"0.0%")</f>
        <v>0.53084109804851742</v>
      </c>
      <c r="X5000" s="130">
        <f>IFERROR(Table1[[#This Row],[Total Ballots]]/Table1[[#This Row],[Total Population]],"0.0%")</f>
        <v>0.5451758486275512</v>
      </c>
      <c r="Y5000" s="24">
        <f>Table1[[#This Row],[Female Ballots]]/Table1[[#This Row],[Female Voters]]</f>
        <v>0.64603481624758219</v>
      </c>
      <c r="Z5000" s="24">
        <f>Table1[[#This Row],[Male Ballots]]/Table1[[#This Row],[Male Voters]]</f>
        <v>0.602979274611399</v>
      </c>
      <c r="AA5000" s="24">
        <f>Table1[[#This Row],[Total Ballots]]/Table1[[#This Row],[Total Voters]]</f>
        <v>0.62455573505654283</v>
      </c>
    </row>
    <row r="5001" spans="1:27" s="12" customFormat="1" x14ac:dyDescent="0.35">
      <c r="A5001" s="43" t="s">
        <v>26</v>
      </c>
      <c r="B5001" s="44">
        <v>2018</v>
      </c>
      <c r="C5001" s="17" t="s">
        <v>81</v>
      </c>
      <c r="D5001" s="44"/>
      <c r="E5001" s="45" t="s">
        <v>73</v>
      </c>
      <c r="F5001" s="49" t="s">
        <v>78</v>
      </c>
      <c r="G5001" s="50" t="s">
        <v>62</v>
      </c>
      <c r="H5001" s="10">
        <v>111.05183</v>
      </c>
      <c r="I5001" s="10">
        <v>100.04631999999999</v>
      </c>
      <c r="J5001" s="10">
        <v>211.09816999999998</v>
      </c>
      <c r="K5001" s="46">
        <v>100</v>
      </c>
      <c r="L5001" s="46">
        <v>83</v>
      </c>
      <c r="M5001" s="46"/>
      <c r="N5001" s="46">
        <v>183</v>
      </c>
      <c r="O5001" s="46">
        <v>30</v>
      </c>
      <c r="P5001" s="46">
        <v>26</v>
      </c>
      <c r="Q5001" s="46"/>
      <c r="R5001" s="47">
        <v>56</v>
      </c>
      <c r="S5001" s="130">
        <f>IFERROR(Table1[[#This Row],[Female Voters]]/Table1[[#This Row],[Female Population]],"0.0%")</f>
        <v>0.90048043332559224</v>
      </c>
      <c r="T5001" s="130">
        <f>IFERROR(Table1[[#This Row],[Male Voters]]/Table1[[#This Row],[Male Population]],"0.0%")</f>
        <v>0.82961572199757072</v>
      </c>
      <c r="U5001" s="130">
        <f>IFERROR(Table1[[#This Row],[Total Voters]]/Table1[[#This Row],[Total Population]],"0.0%")</f>
        <v>0.86689524594173417</v>
      </c>
      <c r="V5001" s="130">
        <f>IFERROR(Table1[[#This Row],[Female Ballots]]/Table1[[#This Row],[Female Population]],"0.0%")</f>
        <v>0.27014412999767767</v>
      </c>
      <c r="W5001" s="130">
        <f>IFERROR(Table1[[#This Row],[Male Ballots]]/Table1[[#This Row],[Male Population]],"0.0%")</f>
        <v>0.25987962375827517</v>
      </c>
      <c r="X5001" s="130">
        <f>IFERROR(Table1[[#This Row],[Total Ballots]]/Table1[[#This Row],[Total Population]],"0.0%")</f>
        <v>0.26527941952315365</v>
      </c>
      <c r="Y5001" s="24">
        <f>Table1[[#This Row],[Female Ballots]]/Table1[[#This Row],[Female Voters]]</f>
        <v>0.3</v>
      </c>
      <c r="Z5001" s="24">
        <f>Table1[[#This Row],[Male Ballots]]/Table1[[#This Row],[Male Voters]]</f>
        <v>0.31325301204819278</v>
      </c>
      <c r="AA5001" s="24">
        <f>Table1[[#This Row],[Total Ballots]]/Table1[[#This Row],[Total Voters]]</f>
        <v>0.30601092896174864</v>
      </c>
    </row>
    <row r="5002" spans="1:27" s="12" customFormat="1" x14ac:dyDescent="0.35">
      <c r="A5002" s="43" t="s">
        <v>26</v>
      </c>
      <c r="B5002" s="44">
        <v>2018</v>
      </c>
      <c r="C5002" s="17" t="s">
        <v>81</v>
      </c>
      <c r="D5002" s="44"/>
      <c r="E5002" s="45" t="s">
        <v>73</v>
      </c>
      <c r="F5002" s="49" t="s">
        <v>78</v>
      </c>
      <c r="G5002" s="50" t="s">
        <v>63</v>
      </c>
      <c r="H5002" s="10">
        <v>173.06351000000001</v>
      </c>
      <c r="I5002" s="10">
        <v>167.07820000000001</v>
      </c>
      <c r="J5002" s="10">
        <v>340.14170000000001</v>
      </c>
      <c r="K5002" s="46">
        <v>155</v>
      </c>
      <c r="L5002" s="46">
        <v>160</v>
      </c>
      <c r="M5002" s="46"/>
      <c r="N5002" s="46">
        <v>315</v>
      </c>
      <c r="O5002" s="46">
        <v>59</v>
      </c>
      <c r="P5002" s="46">
        <v>46</v>
      </c>
      <c r="Q5002" s="46"/>
      <c r="R5002" s="47">
        <v>105</v>
      </c>
      <c r="S5002" s="130">
        <f>IFERROR(Table1[[#This Row],[Female Voters]]/Table1[[#This Row],[Female Population]],"0.0%")</f>
        <v>0.8956249645000266</v>
      </c>
      <c r="T5002" s="130">
        <f>IFERROR(Table1[[#This Row],[Male Voters]]/Table1[[#This Row],[Male Population]],"0.0%")</f>
        <v>0.95763540665389013</v>
      </c>
      <c r="U5002" s="130">
        <f>IFERROR(Table1[[#This Row],[Total Voters]]/Table1[[#This Row],[Total Population]],"0.0%")</f>
        <v>0.92608462884733034</v>
      </c>
      <c r="V5002" s="130">
        <f>IFERROR(Table1[[#This Row],[Female Ballots]]/Table1[[#This Row],[Female Population]],"0.0%")</f>
        <v>0.34091530906775203</v>
      </c>
      <c r="W5002" s="130">
        <f>IFERROR(Table1[[#This Row],[Male Ballots]]/Table1[[#This Row],[Male Population]],"0.0%")</f>
        <v>0.27532017941299342</v>
      </c>
      <c r="X5002" s="130">
        <f>IFERROR(Table1[[#This Row],[Total Ballots]]/Table1[[#This Row],[Total Population]],"0.0%")</f>
        <v>0.30869487628244346</v>
      </c>
      <c r="Y5002" s="24">
        <f>Table1[[#This Row],[Female Ballots]]/Table1[[#This Row],[Female Voters]]</f>
        <v>0.38064516129032255</v>
      </c>
      <c r="Z5002" s="24">
        <f>Table1[[#This Row],[Male Ballots]]/Table1[[#This Row],[Male Voters]]</f>
        <v>0.28749999999999998</v>
      </c>
      <c r="AA5002" s="24">
        <f>Table1[[#This Row],[Total Ballots]]/Table1[[#This Row],[Total Voters]]</f>
        <v>0.33333333333333331</v>
      </c>
    </row>
    <row r="5003" spans="1:27" s="12" customFormat="1" x14ac:dyDescent="0.35">
      <c r="A5003" s="43" t="s">
        <v>26</v>
      </c>
      <c r="B5003" s="44">
        <v>2018</v>
      </c>
      <c r="C5003" s="17" t="s">
        <v>81</v>
      </c>
      <c r="D5003" s="44"/>
      <c r="E5003" s="45" t="s">
        <v>73</v>
      </c>
      <c r="F5003" s="49" t="s">
        <v>78</v>
      </c>
      <c r="G5003" s="50" t="s">
        <v>64</v>
      </c>
      <c r="H5003" s="10">
        <v>196.09435999999999</v>
      </c>
      <c r="I5003" s="10">
        <v>201.09384</v>
      </c>
      <c r="J5003" s="10">
        <v>397.18819999999999</v>
      </c>
      <c r="K5003" s="46">
        <v>158</v>
      </c>
      <c r="L5003" s="46">
        <v>154</v>
      </c>
      <c r="M5003" s="46"/>
      <c r="N5003" s="46">
        <v>312</v>
      </c>
      <c r="O5003" s="46">
        <v>74</v>
      </c>
      <c r="P5003" s="46">
        <v>68</v>
      </c>
      <c r="Q5003" s="46"/>
      <c r="R5003" s="47">
        <v>142</v>
      </c>
      <c r="S5003" s="130">
        <f>IFERROR(Table1[[#This Row],[Female Voters]]/Table1[[#This Row],[Female Population]],"0.0%")</f>
        <v>0.80573454534847411</v>
      </c>
      <c r="T5003" s="130">
        <f>IFERROR(Table1[[#This Row],[Male Voters]]/Table1[[#This Row],[Male Population]],"0.0%")</f>
        <v>0.76581162307109951</v>
      </c>
      <c r="U5003" s="130">
        <f>IFERROR(Table1[[#This Row],[Total Voters]]/Table1[[#This Row],[Total Population]],"0.0%")</f>
        <v>0.78552182567357243</v>
      </c>
      <c r="V5003" s="130">
        <f>IFERROR(Table1[[#This Row],[Female Ballots]]/Table1[[#This Row],[Female Population]],"0.0%")</f>
        <v>0.37736934402396888</v>
      </c>
      <c r="W5003" s="130">
        <f>IFERROR(Table1[[#This Row],[Male Ballots]]/Table1[[#This Row],[Male Population]],"0.0%")</f>
        <v>0.33815058681061538</v>
      </c>
      <c r="X5003" s="130">
        <f>IFERROR(Table1[[#This Row],[Total Ballots]]/Table1[[#This Row],[Total Population]],"0.0%")</f>
        <v>0.35751313860784384</v>
      </c>
      <c r="Y5003" s="24">
        <f>Table1[[#This Row],[Female Ballots]]/Table1[[#This Row],[Female Voters]]</f>
        <v>0.46835443037974683</v>
      </c>
      <c r="Z5003" s="24">
        <f>Table1[[#This Row],[Male Ballots]]/Table1[[#This Row],[Male Voters]]</f>
        <v>0.44155844155844154</v>
      </c>
      <c r="AA5003" s="24">
        <f>Table1[[#This Row],[Total Ballots]]/Table1[[#This Row],[Total Voters]]</f>
        <v>0.45512820512820512</v>
      </c>
    </row>
    <row r="5004" spans="1:27" s="12" customFormat="1" x14ac:dyDescent="0.35">
      <c r="A5004" s="43" t="s">
        <v>26</v>
      </c>
      <c r="B5004" s="44">
        <v>2018</v>
      </c>
      <c r="C5004" s="17" t="s">
        <v>81</v>
      </c>
      <c r="D5004" s="44"/>
      <c r="E5004" s="45" t="s">
        <v>73</v>
      </c>
      <c r="F5004" s="49" t="s">
        <v>78</v>
      </c>
      <c r="G5004" s="50" t="s">
        <v>65</v>
      </c>
      <c r="H5004" s="10">
        <v>278.12959999999998</v>
      </c>
      <c r="I5004" s="10">
        <v>272.1277</v>
      </c>
      <c r="J5004" s="10">
        <v>550.25729999999999</v>
      </c>
      <c r="K5004" s="46">
        <v>212</v>
      </c>
      <c r="L5004" s="46">
        <v>211</v>
      </c>
      <c r="M5004" s="46"/>
      <c r="N5004" s="46">
        <v>423</v>
      </c>
      <c r="O5004" s="46">
        <v>136</v>
      </c>
      <c r="P5004" s="46">
        <v>120</v>
      </c>
      <c r="Q5004" s="46"/>
      <c r="R5004" s="47">
        <v>256</v>
      </c>
      <c r="S5004" s="130">
        <f>IFERROR(Table1[[#This Row],[Female Voters]]/Table1[[#This Row],[Female Population]],"0.0%")</f>
        <v>0.76223458416507994</v>
      </c>
      <c r="T5004" s="130">
        <f>IFERROR(Table1[[#This Row],[Male Voters]]/Table1[[#This Row],[Male Population]],"0.0%")</f>
        <v>0.77537126870950657</v>
      </c>
      <c r="U5004" s="130">
        <f>IFERROR(Table1[[#This Row],[Total Voters]]/Table1[[#This Row],[Total Population]],"0.0%")</f>
        <v>0.76873128261996704</v>
      </c>
      <c r="V5004" s="130">
        <f>IFERROR(Table1[[#This Row],[Female Ballots]]/Table1[[#This Row],[Female Population]],"0.0%")</f>
        <v>0.48898067663420219</v>
      </c>
      <c r="W5004" s="130">
        <f>IFERROR(Table1[[#This Row],[Male Ballots]]/Table1[[#This Row],[Male Population]],"0.0%")</f>
        <v>0.44096944192009851</v>
      </c>
      <c r="X5004" s="130">
        <f>IFERROR(Table1[[#This Row],[Total Ballots]]/Table1[[#This Row],[Total Population]],"0.0%")</f>
        <v>0.46523689917425903</v>
      </c>
      <c r="Y5004" s="24">
        <f>Table1[[#This Row],[Female Ballots]]/Table1[[#This Row],[Female Voters]]</f>
        <v>0.64150943396226412</v>
      </c>
      <c r="Z5004" s="24">
        <f>Table1[[#This Row],[Male Ballots]]/Table1[[#This Row],[Male Voters]]</f>
        <v>0.56872037914691942</v>
      </c>
      <c r="AA5004" s="24">
        <f>Table1[[#This Row],[Total Ballots]]/Table1[[#This Row],[Total Voters]]</f>
        <v>0.60520094562647753</v>
      </c>
    </row>
    <row r="5005" spans="1:27" s="12" customFormat="1" x14ac:dyDescent="0.35">
      <c r="A5005" s="43" t="s">
        <v>26</v>
      </c>
      <c r="B5005" s="44">
        <v>2018</v>
      </c>
      <c r="C5005" s="17" t="s">
        <v>81</v>
      </c>
      <c r="D5005" s="44"/>
      <c r="E5005" s="45" t="s">
        <v>73</v>
      </c>
      <c r="F5005" s="49" t="s">
        <v>78</v>
      </c>
      <c r="G5005" s="50" t="s">
        <v>66</v>
      </c>
      <c r="H5005" s="10">
        <v>370.1737</v>
      </c>
      <c r="I5005" s="10">
        <v>365.17060000000004</v>
      </c>
      <c r="J5005" s="10">
        <v>735.34439999999995</v>
      </c>
      <c r="K5005" s="46">
        <v>316</v>
      </c>
      <c r="L5005" s="46">
        <v>307</v>
      </c>
      <c r="M5005" s="46"/>
      <c r="N5005" s="46">
        <v>623</v>
      </c>
      <c r="O5005" s="46">
        <v>220</v>
      </c>
      <c r="P5005" s="46">
        <v>181</v>
      </c>
      <c r="Q5005" s="46"/>
      <c r="R5005" s="47">
        <v>401</v>
      </c>
      <c r="S5005" s="130">
        <f>IFERROR(Table1[[#This Row],[Female Voters]]/Table1[[#This Row],[Female Population]],"0.0%")</f>
        <v>0.85365329843800353</v>
      </c>
      <c r="T5005" s="130">
        <f>IFERROR(Table1[[#This Row],[Male Voters]]/Table1[[#This Row],[Male Population]],"0.0%")</f>
        <v>0.84070294815628632</v>
      </c>
      <c r="U5005" s="130">
        <f>IFERROR(Table1[[#This Row],[Total Voters]]/Table1[[#This Row],[Total Population]],"0.0%")</f>
        <v>0.84722206356640517</v>
      </c>
      <c r="V5005" s="130">
        <f>IFERROR(Table1[[#This Row],[Female Ballots]]/Table1[[#This Row],[Female Population]],"0.0%")</f>
        <v>0.59431558752012903</v>
      </c>
      <c r="W5005" s="130">
        <f>IFERROR(Table1[[#This Row],[Male Ballots]]/Table1[[#This Row],[Male Population]],"0.0%")</f>
        <v>0.49565874142113298</v>
      </c>
      <c r="X5005" s="130">
        <f>IFERROR(Table1[[#This Row],[Total Ballots]]/Table1[[#This Row],[Total Population]],"0.0%")</f>
        <v>0.54532270865189159</v>
      </c>
      <c r="Y5005" s="24">
        <f>Table1[[#This Row],[Female Ballots]]/Table1[[#This Row],[Female Voters]]</f>
        <v>0.69620253164556967</v>
      </c>
      <c r="Z5005" s="24">
        <f>Table1[[#This Row],[Male Ballots]]/Table1[[#This Row],[Male Voters]]</f>
        <v>0.5895765472312704</v>
      </c>
      <c r="AA5005" s="24">
        <f>Table1[[#This Row],[Total Ballots]]/Table1[[#This Row],[Total Voters]]</f>
        <v>0.6436597110754414</v>
      </c>
    </row>
    <row r="5006" spans="1:27" s="12" customFormat="1" x14ac:dyDescent="0.35">
      <c r="A5006" s="43" t="s">
        <v>26</v>
      </c>
      <c r="B5006" s="44">
        <v>2018</v>
      </c>
      <c r="C5006" s="17" t="s">
        <v>81</v>
      </c>
      <c r="D5006" s="44"/>
      <c r="E5006" s="45" t="s">
        <v>73</v>
      </c>
      <c r="F5006" s="49" t="s">
        <v>78</v>
      </c>
      <c r="G5006" s="50" t="s">
        <v>67</v>
      </c>
      <c r="H5006" s="10">
        <v>663.31137999999999</v>
      </c>
      <c r="I5006" s="10">
        <v>648.30384000000004</v>
      </c>
      <c r="J5006" s="10">
        <v>1311.61519</v>
      </c>
      <c r="K5006" s="46">
        <v>610</v>
      </c>
      <c r="L5006" s="46">
        <v>629</v>
      </c>
      <c r="M5006" s="46"/>
      <c r="N5006" s="46">
        <v>1239</v>
      </c>
      <c r="O5006" s="46">
        <v>483</v>
      </c>
      <c r="P5006" s="46">
        <v>490</v>
      </c>
      <c r="Q5006" s="46"/>
      <c r="R5006" s="47">
        <v>973</v>
      </c>
      <c r="S5006" s="130">
        <f>IFERROR(Table1[[#This Row],[Female Voters]]/Table1[[#This Row],[Female Population]],"0.0%")</f>
        <v>0.91962842549150903</v>
      </c>
      <c r="T5006" s="130">
        <f>IFERROR(Table1[[#This Row],[Male Voters]]/Table1[[#This Row],[Male Population]],"0.0%")</f>
        <v>0.97022408505246549</v>
      </c>
      <c r="U5006" s="130">
        <f>IFERROR(Table1[[#This Row],[Total Voters]]/Table1[[#This Row],[Total Population]],"0.0%")</f>
        <v>0.94463681836438629</v>
      </c>
      <c r="V5006" s="130">
        <f>IFERROR(Table1[[#This Row],[Female Ballots]]/Table1[[#This Row],[Female Population]],"0.0%")</f>
        <v>0.72816480247934234</v>
      </c>
      <c r="W5006" s="130">
        <f>IFERROR(Table1[[#This Row],[Male Ballots]]/Table1[[#This Row],[Male Population]],"0.0%")</f>
        <v>0.75581844463546599</v>
      </c>
      <c r="X5006" s="130">
        <f>IFERROR(Table1[[#This Row],[Total Ballots]]/Table1[[#This Row],[Total Population]],"0.0%")</f>
        <v>0.74183343363078924</v>
      </c>
      <c r="Y5006" s="24">
        <f>Table1[[#This Row],[Female Ballots]]/Table1[[#This Row],[Female Voters]]</f>
        <v>0.79180327868852463</v>
      </c>
      <c r="Z5006" s="24">
        <f>Table1[[#This Row],[Male Ballots]]/Table1[[#This Row],[Male Voters]]</f>
        <v>0.77901430842607311</v>
      </c>
      <c r="AA5006" s="24">
        <f>Table1[[#This Row],[Total Ballots]]/Table1[[#This Row],[Total Voters]]</f>
        <v>0.78531073446327682</v>
      </c>
    </row>
    <row r="5007" spans="1:27" s="12" customFormat="1" x14ac:dyDescent="0.35">
      <c r="A5007" s="43" t="s">
        <v>45</v>
      </c>
      <c r="B5007" s="44">
        <v>2018</v>
      </c>
      <c r="C5007" s="17" t="s">
        <v>81</v>
      </c>
      <c r="D5007" s="44"/>
      <c r="E5007" s="45" t="s">
        <v>73</v>
      </c>
      <c r="F5007" s="49" t="s">
        <v>78</v>
      </c>
      <c r="G5007" s="50" t="s">
        <v>79</v>
      </c>
      <c r="H5007" s="10">
        <v>23888.949800000002</v>
      </c>
      <c r="I5007" s="10">
        <v>24719.9872</v>
      </c>
      <c r="J5007" s="10">
        <v>48608.936999999998</v>
      </c>
      <c r="K5007" s="46">
        <v>17952</v>
      </c>
      <c r="L5007" s="46">
        <v>16081</v>
      </c>
      <c r="M5007" s="46">
        <v>10</v>
      </c>
      <c r="N5007" s="46">
        <v>34043</v>
      </c>
      <c r="O5007" s="46">
        <v>8537</v>
      </c>
      <c r="P5007" s="46">
        <v>7465</v>
      </c>
      <c r="Q5007" s="46">
        <v>4</v>
      </c>
      <c r="R5007" s="47">
        <v>16006</v>
      </c>
      <c r="S5007" s="130">
        <f>IFERROR(Table1[[#This Row],[Female Voters]]/Table1[[#This Row],[Female Population]],"0.0%")</f>
        <v>0.75147715367546208</v>
      </c>
      <c r="T5007" s="130">
        <f>IFERROR(Table1[[#This Row],[Male Voters]]/Table1[[#This Row],[Male Population]],"0.0%")</f>
        <v>0.65052622680969674</v>
      </c>
      <c r="U5007" s="130">
        <f>IFERROR(Table1[[#This Row],[Total Voters]]/Table1[[#This Row],[Total Population]],"0.0%")</f>
        <v>0.70034446546321305</v>
      </c>
      <c r="V5007" s="130">
        <f>IFERROR(Table1[[#This Row],[Female Ballots]]/Table1[[#This Row],[Female Population]],"0.0%")</f>
        <v>0.35736187950798903</v>
      </c>
      <c r="W5007" s="130">
        <f>IFERROR(Table1[[#This Row],[Male Ballots]]/Table1[[#This Row],[Male Population]],"0.0%")</f>
        <v>0.30198235701351822</v>
      </c>
      <c r="X5007" s="130">
        <f>IFERROR(Table1[[#This Row],[Total Ballots]]/Table1[[#This Row],[Total Population]],"0.0%")</f>
        <v>0.32928101266645682</v>
      </c>
      <c r="Y5007" s="24">
        <f>Table1[[#This Row],[Female Ballots]]/Table1[[#This Row],[Female Voters]]</f>
        <v>0.4755459001782531</v>
      </c>
      <c r="Z5007" s="24">
        <f>Table1[[#This Row],[Male Ballots]]/Table1[[#This Row],[Male Voters]]</f>
        <v>0.46421242460046019</v>
      </c>
      <c r="AA5007" s="24">
        <f>Table1[[#This Row],[Total Ballots]]/Table1[[#This Row],[Total Voters]]</f>
        <v>0.47017007901771291</v>
      </c>
    </row>
    <row r="5008" spans="1:27" s="12" customFormat="1" x14ac:dyDescent="0.35">
      <c r="A5008" s="43" t="s">
        <v>45</v>
      </c>
      <c r="B5008" s="44">
        <v>2018</v>
      </c>
      <c r="C5008" s="17" t="s">
        <v>81</v>
      </c>
      <c r="D5008" s="44"/>
      <c r="E5008" s="45" t="s">
        <v>73</v>
      </c>
      <c r="F5008" s="49" t="s">
        <v>78</v>
      </c>
      <c r="G5008" s="50" t="s">
        <v>62</v>
      </c>
      <c r="H5008" s="10">
        <v>3518.8582000000006</v>
      </c>
      <c r="I5008" s="10">
        <v>3800.8917000000001</v>
      </c>
      <c r="J5008" s="10">
        <v>7319.7489999999998</v>
      </c>
      <c r="K5008" s="46">
        <v>1568</v>
      </c>
      <c r="L5008" s="46">
        <v>1515</v>
      </c>
      <c r="M5008" s="46">
        <v>3</v>
      </c>
      <c r="N5008" s="46">
        <v>3086</v>
      </c>
      <c r="O5008" s="46">
        <v>314</v>
      </c>
      <c r="P5008" s="46">
        <v>287</v>
      </c>
      <c r="Q5008" s="46">
        <v>1</v>
      </c>
      <c r="R5008" s="47">
        <v>602</v>
      </c>
      <c r="S5008" s="130">
        <f>IFERROR(Table1[[#This Row],[Female Voters]]/Table1[[#This Row],[Female Population]],"0.0%")</f>
        <v>0.44559908665828019</v>
      </c>
      <c r="T5008" s="130">
        <f>IFERROR(Table1[[#This Row],[Male Voters]]/Table1[[#This Row],[Male Population]],"0.0%")</f>
        <v>0.39859067807693649</v>
      </c>
      <c r="U5008" s="130">
        <f>IFERROR(Table1[[#This Row],[Total Voters]]/Table1[[#This Row],[Total Population]],"0.0%")</f>
        <v>0.42159915592734126</v>
      </c>
      <c r="V5008" s="130">
        <f>IFERROR(Table1[[#This Row],[Female Ballots]]/Table1[[#This Row],[Female Population]],"0.0%")</f>
        <v>8.9233490568048454E-2</v>
      </c>
      <c r="W5008" s="130">
        <f>IFERROR(Table1[[#This Row],[Male Ballots]]/Table1[[#This Row],[Male Population]],"0.0%")</f>
        <v>7.550859710104342E-2</v>
      </c>
      <c r="X5008" s="130">
        <f>IFERROR(Table1[[#This Row],[Total Ballots]]/Table1[[#This Row],[Total Population]],"0.0%")</f>
        <v>8.2243257248301824E-2</v>
      </c>
      <c r="Y5008" s="24">
        <f>Table1[[#This Row],[Female Ballots]]/Table1[[#This Row],[Female Voters]]</f>
        <v>0.20025510204081631</v>
      </c>
      <c r="Z5008" s="24">
        <f>Table1[[#This Row],[Male Ballots]]/Table1[[#This Row],[Male Voters]]</f>
        <v>0.18943894389438945</v>
      </c>
      <c r="AA5008" s="24">
        <f>Table1[[#This Row],[Total Ballots]]/Table1[[#This Row],[Total Voters]]</f>
        <v>0.19507453013609852</v>
      </c>
    </row>
    <row r="5009" spans="1:27" s="12" customFormat="1" x14ac:dyDescent="0.35">
      <c r="A5009" s="43" t="s">
        <v>45</v>
      </c>
      <c r="B5009" s="44">
        <v>2018</v>
      </c>
      <c r="C5009" s="17" t="s">
        <v>81</v>
      </c>
      <c r="D5009" s="44"/>
      <c r="E5009" s="45" t="s">
        <v>73</v>
      </c>
      <c r="F5009" s="49" t="s">
        <v>78</v>
      </c>
      <c r="G5009" s="50" t="s">
        <v>63</v>
      </c>
      <c r="H5009" s="10">
        <v>3313.0140000000001</v>
      </c>
      <c r="I5009" s="10">
        <v>4209.0190000000002</v>
      </c>
      <c r="J5009" s="10">
        <v>7522.0329999999994</v>
      </c>
      <c r="K5009" s="46">
        <v>2566</v>
      </c>
      <c r="L5009" s="46">
        <v>2397</v>
      </c>
      <c r="M5009" s="46">
        <v>2</v>
      </c>
      <c r="N5009" s="46">
        <v>4965</v>
      </c>
      <c r="O5009" s="46">
        <v>606</v>
      </c>
      <c r="P5009" s="46">
        <v>565</v>
      </c>
      <c r="Q5009" s="46">
        <v>1</v>
      </c>
      <c r="R5009" s="47">
        <v>1172</v>
      </c>
      <c r="S5009" s="130">
        <f>IFERROR(Table1[[#This Row],[Female Voters]]/Table1[[#This Row],[Female Population]],"0.0%")</f>
        <v>0.77452132710577137</v>
      </c>
      <c r="T5009" s="130">
        <f>IFERROR(Table1[[#This Row],[Male Voters]]/Table1[[#This Row],[Male Population]],"0.0%")</f>
        <v>0.56949137079210144</v>
      </c>
      <c r="U5009" s="130">
        <f>IFERROR(Table1[[#This Row],[Total Voters]]/Table1[[#This Row],[Total Population]],"0.0%")</f>
        <v>0.66006091704197523</v>
      </c>
      <c r="V5009" s="130">
        <f>IFERROR(Table1[[#This Row],[Female Ballots]]/Table1[[#This Row],[Female Population]],"0.0%")</f>
        <v>0.18291501333830765</v>
      </c>
      <c r="W5009" s="130">
        <f>IFERROR(Table1[[#This Row],[Male Ballots]]/Table1[[#This Row],[Male Population]],"0.0%")</f>
        <v>0.13423555465062048</v>
      </c>
      <c r="X5009" s="130">
        <f>IFERROR(Table1[[#This Row],[Total Ballots]]/Table1[[#This Row],[Total Population]],"0.0%")</f>
        <v>0.15580894154545721</v>
      </c>
      <c r="Y5009" s="24">
        <f>Table1[[#This Row],[Female Ballots]]/Table1[[#This Row],[Female Voters]]</f>
        <v>0.23616523772408418</v>
      </c>
      <c r="Z5009" s="24">
        <f>Table1[[#This Row],[Male Ballots]]/Table1[[#This Row],[Male Voters]]</f>
        <v>0.2357113057989153</v>
      </c>
      <c r="AA5009" s="24">
        <f>Table1[[#This Row],[Total Ballots]]/Table1[[#This Row],[Total Voters]]</f>
        <v>0.23605236656596174</v>
      </c>
    </row>
    <row r="5010" spans="1:27" s="12" customFormat="1" x14ac:dyDescent="0.35">
      <c r="A5010" s="43" t="s">
        <v>45</v>
      </c>
      <c r="B5010" s="44">
        <v>2018</v>
      </c>
      <c r="C5010" s="17" t="s">
        <v>81</v>
      </c>
      <c r="D5010" s="44"/>
      <c r="E5010" s="45" t="s">
        <v>73</v>
      </c>
      <c r="F5010" s="49" t="s">
        <v>78</v>
      </c>
      <c r="G5010" s="50" t="s">
        <v>64</v>
      </c>
      <c r="H5010" s="10">
        <v>3426.0129999999999</v>
      </c>
      <c r="I5010" s="10">
        <v>3947.02</v>
      </c>
      <c r="J5010" s="10">
        <v>7373.0329999999994</v>
      </c>
      <c r="K5010" s="46">
        <v>2528</v>
      </c>
      <c r="L5010" s="46">
        <v>2286</v>
      </c>
      <c r="M5010" s="46"/>
      <c r="N5010" s="46">
        <v>4814</v>
      </c>
      <c r="O5010" s="46">
        <v>918</v>
      </c>
      <c r="P5010" s="46">
        <v>768</v>
      </c>
      <c r="Q5010" s="46"/>
      <c r="R5010" s="47">
        <v>1686</v>
      </c>
      <c r="S5010" s="130">
        <f>IFERROR(Table1[[#This Row],[Female Voters]]/Table1[[#This Row],[Female Population]],"0.0%")</f>
        <v>0.7378839484847256</v>
      </c>
      <c r="T5010" s="130">
        <f>IFERROR(Table1[[#This Row],[Male Voters]]/Table1[[#This Row],[Male Population]],"0.0%")</f>
        <v>0.57917112150432482</v>
      </c>
      <c r="U5010" s="130">
        <f>IFERROR(Table1[[#This Row],[Total Voters]]/Table1[[#This Row],[Total Population]],"0.0%")</f>
        <v>0.65291990419682111</v>
      </c>
      <c r="V5010" s="130">
        <f>IFERROR(Table1[[#This Row],[Female Ballots]]/Table1[[#This Row],[Female Population]],"0.0%")</f>
        <v>0.26794994648298182</v>
      </c>
      <c r="W5010" s="130">
        <f>IFERROR(Table1[[#This Row],[Male Ballots]]/Table1[[#This Row],[Male Population]],"0.0%")</f>
        <v>0.19457717467861829</v>
      </c>
      <c r="X5010" s="130">
        <f>IFERROR(Table1[[#This Row],[Total Ballots]]/Table1[[#This Row],[Total Population]],"0.0%")</f>
        <v>0.22867115880262576</v>
      </c>
      <c r="Y5010" s="24">
        <f>Table1[[#This Row],[Female Ballots]]/Table1[[#This Row],[Female Voters]]</f>
        <v>0.36313291139240506</v>
      </c>
      <c r="Z5010" s="24">
        <f>Table1[[#This Row],[Male Ballots]]/Table1[[#This Row],[Male Voters]]</f>
        <v>0.33595800524934383</v>
      </c>
      <c r="AA5010" s="24">
        <f>Table1[[#This Row],[Total Ballots]]/Table1[[#This Row],[Total Voters]]</f>
        <v>0.35022850020772744</v>
      </c>
    </row>
    <row r="5011" spans="1:27" s="12" customFormat="1" x14ac:dyDescent="0.35">
      <c r="A5011" s="43" t="s">
        <v>45</v>
      </c>
      <c r="B5011" s="44">
        <v>2018</v>
      </c>
      <c r="C5011" s="17" t="s">
        <v>81</v>
      </c>
      <c r="D5011" s="44"/>
      <c r="E5011" s="45" t="s">
        <v>73</v>
      </c>
      <c r="F5011" s="49" t="s">
        <v>78</v>
      </c>
      <c r="G5011" s="50" t="s">
        <v>65</v>
      </c>
      <c r="H5011" s="10">
        <v>3391.0120000000002</v>
      </c>
      <c r="I5011" s="10">
        <v>3625.0129999999999</v>
      </c>
      <c r="J5011" s="10">
        <v>7016.0259999999998</v>
      </c>
      <c r="K5011" s="46">
        <v>2585</v>
      </c>
      <c r="L5011" s="46">
        <v>2363</v>
      </c>
      <c r="M5011" s="46">
        <v>2</v>
      </c>
      <c r="N5011" s="46">
        <v>4950</v>
      </c>
      <c r="O5011" s="46">
        <v>1074</v>
      </c>
      <c r="P5011" s="46">
        <v>953</v>
      </c>
      <c r="Q5011" s="46">
        <v>2</v>
      </c>
      <c r="R5011" s="47">
        <v>2029</v>
      </c>
      <c r="S5011" s="130">
        <f>IFERROR(Table1[[#This Row],[Female Voters]]/Table1[[#This Row],[Female Population]],"0.0%")</f>
        <v>0.76230930471493463</v>
      </c>
      <c r="T5011" s="130">
        <f>IFERROR(Table1[[#This Row],[Male Voters]]/Table1[[#This Row],[Male Population]],"0.0%")</f>
        <v>0.65185973126165342</v>
      </c>
      <c r="U5011" s="130">
        <f>IFERROR(Table1[[#This Row],[Total Voters]]/Table1[[#This Row],[Total Population]],"0.0%")</f>
        <v>0.70552760209269461</v>
      </c>
      <c r="V5011" s="130">
        <f>IFERROR(Table1[[#This Row],[Female Ballots]]/Table1[[#This Row],[Female Population]],"0.0%")</f>
        <v>0.31671961054693998</v>
      </c>
      <c r="W5011" s="130">
        <f>IFERROR(Table1[[#This Row],[Male Ballots]]/Table1[[#This Row],[Male Population]],"0.0%")</f>
        <v>0.26289560892609215</v>
      </c>
      <c r="X5011" s="130">
        <f>IFERROR(Table1[[#This Row],[Total Ballots]]/Table1[[#This Row],[Total Population]],"0.0%")</f>
        <v>0.28919505144365198</v>
      </c>
      <c r="Y5011" s="24">
        <f>Table1[[#This Row],[Female Ballots]]/Table1[[#This Row],[Female Voters]]</f>
        <v>0.41547388781431333</v>
      </c>
      <c r="Z5011" s="24">
        <f>Table1[[#This Row],[Male Ballots]]/Table1[[#This Row],[Male Voters]]</f>
        <v>0.40330088870080405</v>
      </c>
      <c r="AA5011" s="24">
        <f>Table1[[#This Row],[Total Ballots]]/Table1[[#This Row],[Total Voters]]</f>
        <v>0.40989898989898987</v>
      </c>
    </row>
    <row r="5012" spans="1:27" s="12" customFormat="1" x14ac:dyDescent="0.35">
      <c r="A5012" s="43" t="s">
        <v>45</v>
      </c>
      <c r="B5012" s="44">
        <v>2018</v>
      </c>
      <c r="C5012" s="17" t="s">
        <v>81</v>
      </c>
      <c r="D5012" s="44"/>
      <c r="E5012" s="45" t="s">
        <v>73</v>
      </c>
      <c r="F5012" s="49" t="s">
        <v>78</v>
      </c>
      <c r="G5012" s="50" t="s">
        <v>66</v>
      </c>
      <c r="H5012" s="10">
        <v>3897.0129999999999</v>
      </c>
      <c r="I5012" s="10">
        <v>3813.0140000000001</v>
      </c>
      <c r="J5012" s="10">
        <v>7710.0259999999998</v>
      </c>
      <c r="K5012" s="46">
        <v>3416</v>
      </c>
      <c r="L5012" s="46">
        <v>2977</v>
      </c>
      <c r="M5012" s="46">
        <v>2</v>
      </c>
      <c r="N5012" s="46">
        <v>6395</v>
      </c>
      <c r="O5012" s="46">
        <v>1958</v>
      </c>
      <c r="P5012" s="46">
        <v>1616</v>
      </c>
      <c r="Q5012" s="46"/>
      <c r="R5012" s="47">
        <v>3574</v>
      </c>
      <c r="S5012" s="130">
        <f>IFERROR(Table1[[#This Row],[Female Voters]]/Table1[[#This Row],[Female Population]],"0.0%")</f>
        <v>0.87656879769197593</v>
      </c>
      <c r="T5012" s="130">
        <f>IFERROR(Table1[[#This Row],[Male Voters]]/Table1[[#This Row],[Male Population]],"0.0%")</f>
        <v>0.78074719893501565</v>
      </c>
      <c r="U5012" s="130">
        <f>IFERROR(Table1[[#This Row],[Total Voters]]/Table1[[#This Row],[Total Population]],"0.0%")</f>
        <v>0.82943948567748027</v>
      </c>
      <c r="V5012" s="130">
        <f>IFERROR(Table1[[#This Row],[Female Ballots]]/Table1[[#This Row],[Female Population]],"0.0%")</f>
        <v>0.50243609656934685</v>
      </c>
      <c r="W5012" s="130">
        <f>IFERROR(Table1[[#This Row],[Male Ballots]]/Table1[[#This Row],[Male Population]],"0.0%")</f>
        <v>0.42381171430264875</v>
      </c>
      <c r="X5012" s="130">
        <f>IFERROR(Table1[[#This Row],[Total Ballots]]/Table1[[#This Row],[Total Population]],"0.0%")</f>
        <v>0.46355226298847763</v>
      </c>
      <c r="Y5012" s="24">
        <f>Table1[[#This Row],[Female Ballots]]/Table1[[#This Row],[Female Voters]]</f>
        <v>0.5731850117096019</v>
      </c>
      <c r="Z5012" s="24">
        <f>Table1[[#This Row],[Male Ballots]]/Table1[[#This Row],[Male Voters]]</f>
        <v>0.54282835068861268</v>
      </c>
      <c r="AA5012" s="24">
        <f>Table1[[#This Row],[Total Ballots]]/Table1[[#This Row],[Total Voters]]</f>
        <v>0.55887412040656759</v>
      </c>
    </row>
    <row r="5013" spans="1:27" s="12" customFormat="1" x14ac:dyDescent="0.35">
      <c r="A5013" s="43" t="s">
        <v>45</v>
      </c>
      <c r="B5013" s="44">
        <v>2018</v>
      </c>
      <c r="C5013" s="17" t="s">
        <v>81</v>
      </c>
      <c r="D5013" s="44"/>
      <c r="E5013" s="45" t="s">
        <v>73</v>
      </c>
      <c r="F5013" s="49" t="s">
        <v>78</v>
      </c>
      <c r="G5013" s="50" t="s">
        <v>67</v>
      </c>
      <c r="H5013" s="10">
        <v>6343.0396000000001</v>
      </c>
      <c r="I5013" s="10">
        <v>5325.0295000000006</v>
      </c>
      <c r="J5013" s="10">
        <v>11668.07</v>
      </c>
      <c r="K5013" s="46">
        <v>5289</v>
      </c>
      <c r="L5013" s="46">
        <v>4543</v>
      </c>
      <c r="M5013" s="46">
        <v>1</v>
      </c>
      <c r="N5013" s="46">
        <v>9833</v>
      </c>
      <c r="O5013" s="46">
        <v>3667</v>
      </c>
      <c r="P5013" s="46">
        <v>3276</v>
      </c>
      <c r="Q5013" s="46"/>
      <c r="R5013" s="47">
        <v>6943</v>
      </c>
      <c r="S5013" s="130">
        <f>IFERROR(Table1[[#This Row],[Female Voters]]/Table1[[#This Row],[Female Population]],"0.0%")</f>
        <v>0.83382736566866145</v>
      </c>
      <c r="T5013" s="130">
        <f>IFERROR(Table1[[#This Row],[Male Voters]]/Table1[[#This Row],[Male Population]],"0.0%")</f>
        <v>0.85314081358610305</v>
      </c>
      <c r="U5013" s="130">
        <f>IFERROR(Table1[[#This Row],[Total Voters]]/Table1[[#This Row],[Total Population]],"0.0%")</f>
        <v>0.84272720338496432</v>
      </c>
      <c r="V5013" s="130">
        <f>IFERROR(Table1[[#This Row],[Female Ballots]]/Table1[[#This Row],[Female Population]],"0.0%")</f>
        <v>0.57811400073869945</v>
      </c>
      <c r="W5013" s="130">
        <f>IFERROR(Table1[[#This Row],[Male Ballots]]/Table1[[#This Row],[Male Population]],"0.0%")</f>
        <v>0.61520785941185863</v>
      </c>
      <c r="X5013" s="130">
        <f>IFERROR(Table1[[#This Row],[Total Ballots]]/Table1[[#This Row],[Total Population]],"0.0%")</f>
        <v>0.59504271057681346</v>
      </c>
      <c r="Y5013" s="24">
        <f>Table1[[#This Row],[Female Ballots]]/Table1[[#This Row],[Female Voters]]</f>
        <v>0.69332577046700694</v>
      </c>
      <c r="Z5013" s="24">
        <f>Table1[[#This Row],[Male Ballots]]/Table1[[#This Row],[Male Voters]]</f>
        <v>0.72110939907550076</v>
      </c>
      <c r="AA5013" s="24">
        <f>Table1[[#This Row],[Total Ballots]]/Table1[[#This Row],[Total Voters]]</f>
        <v>0.70609173192311603</v>
      </c>
    </row>
    <row r="5014" spans="1:27" s="12" customFormat="1" x14ac:dyDescent="0.35">
      <c r="A5014" s="43" t="s">
        <v>35</v>
      </c>
      <c r="B5014" s="44">
        <v>2018</v>
      </c>
      <c r="C5014" s="17" t="s">
        <v>81</v>
      </c>
      <c r="D5014" s="44"/>
      <c r="E5014" s="35" t="s">
        <v>73</v>
      </c>
      <c r="F5014" s="49" t="s">
        <v>78</v>
      </c>
      <c r="G5014" s="50" t="s">
        <v>79</v>
      </c>
      <c r="H5014" s="10">
        <v>90264.965000000011</v>
      </c>
      <c r="I5014" s="10">
        <v>85825.972000000009</v>
      </c>
      <c r="J5014" s="10">
        <v>176090.92600000001</v>
      </c>
      <c r="K5014" s="46">
        <v>73414</v>
      </c>
      <c r="L5014" s="46">
        <v>67245</v>
      </c>
      <c r="M5014" s="46">
        <v>9</v>
      </c>
      <c r="N5014" s="46">
        <v>140668</v>
      </c>
      <c r="O5014" s="46">
        <v>33623</v>
      </c>
      <c r="P5014" s="46">
        <v>29039</v>
      </c>
      <c r="Q5014" s="46">
        <v>1</v>
      </c>
      <c r="R5014" s="47">
        <v>62663</v>
      </c>
      <c r="S5014" s="130">
        <f>IFERROR(Table1[[#This Row],[Female Voters]]/Table1[[#This Row],[Female Population]],"0.0%")</f>
        <v>0.81331666167488115</v>
      </c>
      <c r="T5014" s="130">
        <f>IFERROR(Table1[[#This Row],[Male Voters]]/Table1[[#This Row],[Male Population]],"0.0%")</f>
        <v>0.78350408894873913</v>
      </c>
      <c r="U5014" s="130">
        <f>IFERROR(Table1[[#This Row],[Total Voters]]/Table1[[#This Row],[Total Population]],"0.0%")</f>
        <v>0.7988373006795364</v>
      </c>
      <c r="V5014" s="130">
        <f>IFERROR(Table1[[#This Row],[Female Ballots]]/Table1[[#This Row],[Female Population]],"0.0%")</f>
        <v>0.37249225100790762</v>
      </c>
      <c r="W5014" s="130">
        <f>IFERROR(Table1[[#This Row],[Male Ballots]]/Table1[[#This Row],[Male Population]],"0.0%")</f>
        <v>0.33834746433165941</v>
      </c>
      <c r="X5014" s="130">
        <f>IFERROR(Table1[[#This Row],[Total Ballots]]/Table1[[#This Row],[Total Population]],"0.0%")</f>
        <v>0.35585592865812971</v>
      </c>
      <c r="Y5014" s="24">
        <f>Table1[[#This Row],[Female Ballots]]/Table1[[#This Row],[Female Voters]]</f>
        <v>0.45799166371536765</v>
      </c>
      <c r="Z5014" s="24">
        <f>Table1[[#This Row],[Male Ballots]]/Table1[[#This Row],[Male Voters]]</f>
        <v>0.43183879842367462</v>
      </c>
      <c r="AA5014" s="24">
        <f>Table1[[#This Row],[Total Ballots]]/Table1[[#This Row],[Total Voters]]</f>
        <v>0.44546734154178635</v>
      </c>
    </row>
    <row r="5015" spans="1:27" s="12" customFormat="1" x14ac:dyDescent="0.35">
      <c r="A5015" s="43" t="s">
        <v>35</v>
      </c>
      <c r="B5015" s="44">
        <v>2018</v>
      </c>
      <c r="C5015" s="17" t="s">
        <v>81</v>
      </c>
      <c r="D5015" s="44"/>
      <c r="E5015" s="35" t="s">
        <v>73</v>
      </c>
      <c r="F5015" s="49" t="s">
        <v>78</v>
      </c>
      <c r="G5015" s="50" t="s">
        <v>62</v>
      </c>
      <c r="H5015" s="10">
        <v>14465.949999999999</v>
      </c>
      <c r="I5015" s="10">
        <v>13822.964</v>
      </c>
      <c r="J5015" s="10">
        <v>28288.914000000001</v>
      </c>
      <c r="K5015" s="46">
        <v>8321</v>
      </c>
      <c r="L5015" s="46">
        <v>7212</v>
      </c>
      <c r="M5015" s="46">
        <v>3</v>
      </c>
      <c r="N5015" s="46">
        <v>15536</v>
      </c>
      <c r="O5015" s="46">
        <v>1763</v>
      </c>
      <c r="P5015" s="46">
        <v>1414</v>
      </c>
      <c r="Q5015" s="46"/>
      <c r="R5015" s="47">
        <v>3177</v>
      </c>
      <c r="S5015" s="130">
        <f>IFERROR(Table1[[#This Row],[Female Voters]]/Table1[[#This Row],[Female Population]],"0.0%")</f>
        <v>0.5752128273635676</v>
      </c>
      <c r="T5015" s="130">
        <f>IFERROR(Table1[[#This Row],[Male Voters]]/Table1[[#This Row],[Male Population]],"0.0%")</f>
        <v>0.52174048923226601</v>
      </c>
      <c r="U5015" s="130">
        <f>IFERROR(Table1[[#This Row],[Total Voters]]/Table1[[#This Row],[Total Population]],"0.0%")</f>
        <v>0.54919040016877285</v>
      </c>
      <c r="V5015" s="130">
        <f>IFERROR(Table1[[#This Row],[Female Ballots]]/Table1[[#This Row],[Female Population]],"0.0%")</f>
        <v>0.12187239690445495</v>
      </c>
      <c r="W5015" s="130">
        <f>IFERROR(Table1[[#This Row],[Male Ballots]]/Table1[[#This Row],[Male Population]],"0.0%")</f>
        <v>0.10229354572579369</v>
      </c>
      <c r="X5015" s="130">
        <f>IFERROR(Table1[[#This Row],[Total Ballots]]/Table1[[#This Row],[Total Population]],"0.0%")</f>
        <v>0.11230547768641808</v>
      </c>
      <c r="Y5015" s="24">
        <f>Table1[[#This Row],[Female Ballots]]/Table1[[#This Row],[Female Voters]]</f>
        <v>0.21187357288787406</v>
      </c>
      <c r="Z5015" s="24">
        <f>Table1[[#This Row],[Male Ballots]]/Table1[[#This Row],[Male Voters]]</f>
        <v>0.19606211869107043</v>
      </c>
      <c r="AA5015" s="24">
        <f>Table1[[#This Row],[Total Ballots]]/Table1[[#This Row],[Total Voters]]</f>
        <v>0.20449279093717818</v>
      </c>
    </row>
    <row r="5016" spans="1:27" s="12" customFormat="1" x14ac:dyDescent="0.35">
      <c r="A5016" s="43" t="s">
        <v>35</v>
      </c>
      <c r="B5016" s="44">
        <v>2018</v>
      </c>
      <c r="C5016" s="17" t="s">
        <v>81</v>
      </c>
      <c r="D5016" s="44"/>
      <c r="E5016" s="35" t="s">
        <v>73</v>
      </c>
      <c r="F5016" s="49" t="s">
        <v>78</v>
      </c>
      <c r="G5016" s="50" t="s">
        <v>63</v>
      </c>
      <c r="H5016" s="10">
        <v>14293.991</v>
      </c>
      <c r="I5016" s="10">
        <v>15246.987000000001</v>
      </c>
      <c r="J5016" s="10">
        <v>29540.97</v>
      </c>
      <c r="K5016" s="46">
        <v>11954</v>
      </c>
      <c r="L5016" s="46">
        <v>11589</v>
      </c>
      <c r="M5016" s="46">
        <v>3</v>
      </c>
      <c r="N5016" s="46">
        <v>23546</v>
      </c>
      <c r="O5016" s="46">
        <v>3232</v>
      </c>
      <c r="P5016" s="46">
        <v>2714</v>
      </c>
      <c r="Q5016" s="46"/>
      <c r="R5016" s="47">
        <v>5946</v>
      </c>
      <c r="S5016" s="130">
        <f>IFERROR(Table1[[#This Row],[Female Voters]]/Table1[[#This Row],[Female Population]],"0.0%")</f>
        <v>0.8362954754903652</v>
      </c>
      <c r="T5016" s="130">
        <f>IFERROR(Table1[[#This Row],[Male Voters]]/Table1[[#This Row],[Male Population]],"0.0%")</f>
        <v>0.76008459900962722</v>
      </c>
      <c r="U5016" s="130">
        <f>IFERROR(Table1[[#This Row],[Total Voters]]/Table1[[#This Row],[Total Population]],"0.0%")</f>
        <v>0.7970625202896181</v>
      </c>
      <c r="V5016" s="130">
        <f>IFERROR(Table1[[#This Row],[Female Ballots]]/Table1[[#This Row],[Female Population]],"0.0%")</f>
        <v>0.22610899922911662</v>
      </c>
      <c r="W5016" s="130">
        <f>IFERROR(Table1[[#This Row],[Male Ballots]]/Table1[[#This Row],[Male Population]],"0.0%")</f>
        <v>0.17800238171646632</v>
      </c>
      <c r="X5016" s="130">
        <f>IFERROR(Table1[[#This Row],[Total Ballots]]/Table1[[#This Row],[Total Population]],"0.0%")</f>
        <v>0.20127978194351775</v>
      </c>
      <c r="Y5016" s="24">
        <f>Table1[[#This Row],[Female Ballots]]/Table1[[#This Row],[Female Voters]]</f>
        <v>0.27036975071105906</v>
      </c>
      <c r="Z5016" s="24">
        <f>Table1[[#This Row],[Male Ballots]]/Table1[[#This Row],[Male Voters]]</f>
        <v>0.2341875916817672</v>
      </c>
      <c r="AA5016" s="24">
        <f>Table1[[#This Row],[Total Ballots]]/Table1[[#This Row],[Total Voters]]</f>
        <v>0.25252696848721651</v>
      </c>
    </row>
    <row r="5017" spans="1:27" s="12" customFormat="1" x14ac:dyDescent="0.35">
      <c r="A5017" s="43" t="s">
        <v>35</v>
      </c>
      <c r="B5017" s="44">
        <v>2018</v>
      </c>
      <c r="C5017" s="17" t="s">
        <v>81</v>
      </c>
      <c r="D5017" s="44"/>
      <c r="E5017" s="35" t="s">
        <v>73</v>
      </c>
      <c r="F5017" s="49" t="s">
        <v>78</v>
      </c>
      <c r="G5017" s="50" t="s">
        <v>64</v>
      </c>
      <c r="H5017" s="10">
        <v>13410.002</v>
      </c>
      <c r="I5017" s="10">
        <v>13457.002</v>
      </c>
      <c r="J5017" s="10">
        <v>26867</v>
      </c>
      <c r="K5017" s="46">
        <v>10906</v>
      </c>
      <c r="L5017" s="46">
        <v>10583</v>
      </c>
      <c r="M5017" s="46">
        <v>1</v>
      </c>
      <c r="N5017" s="46">
        <v>21490</v>
      </c>
      <c r="O5017" s="46">
        <v>3799</v>
      </c>
      <c r="P5017" s="46">
        <v>3352</v>
      </c>
      <c r="Q5017" s="46"/>
      <c r="R5017" s="47">
        <v>7151</v>
      </c>
      <c r="S5017" s="130">
        <f>IFERROR(Table1[[#This Row],[Female Voters]]/Table1[[#This Row],[Female Population]],"0.0%")</f>
        <v>0.81327355506732957</v>
      </c>
      <c r="T5017" s="130">
        <f>IFERROR(Table1[[#This Row],[Male Voters]]/Table1[[#This Row],[Male Population]],"0.0%")</f>
        <v>0.78643073695017651</v>
      </c>
      <c r="U5017" s="130">
        <f>IFERROR(Table1[[#This Row],[Total Voters]]/Table1[[#This Row],[Total Population]],"0.0%")</f>
        <v>0.799866006625228</v>
      </c>
      <c r="V5017" s="130">
        <f>IFERROR(Table1[[#This Row],[Female Ballots]]/Table1[[#This Row],[Female Population]],"0.0%")</f>
        <v>0.28329600547412298</v>
      </c>
      <c r="W5017" s="130">
        <f>IFERROR(Table1[[#This Row],[Male Ballots]]/Table1[[#This Row],[Male Population]],"0.0%")</f>
        <v>0.24908965607644257</v>
      </c>
      <c r="X5017" s="130">
        <f>IFERROR(Table1[[#This Row],[Total Ballots]]/Table1[[#This Row],[Total Population]],"0.0%")</f>
        <v>0.26616295083187552</v>
      </c>
      <c r="Y5017" s="24">
        <f>Table1[[#This Row],[Female Ballots]]/Table1[[#This Row],[Female Voters]]</f>
        <v>0.34834036310287914</v>
      </c>
      <c r="Z5017" s="24">
        <f>Table1[[#This Row],[Male Ballots]]/Table1[[#This Row],[Male Voters]]</f>
        <v>0.31673438533497117</v>
      </c>
      <c r="AA5017" s="24">
        <f>Table1[[#This Row],[Total Ballots]]/Table1[[#This Row],[Total Voters]]</f>
        <v>0.33275942298743599</v>
      </c>
    </row>
    <row r="5018" spans="1:27" s="12" customFormat="1" x14ac:dyDescent="0.35">
      <c r="A5018" s="43" t="s">
        <v>35</v>
      </c>
      <c r="B5018" s="44">
        <v>2018</v>
      </c>
      <c r="C5018" s="17" t="s">
        <v>81</v>
      </c>
      <c r="D5018" s="44"/>
      <c r="E5018" s="35" t="s">
        <v>73</v>
      </c>
      <c r="F5018" s="49" t="s">
        <v>78</v>
      </c>
      <c r="G5018" s="50" t="s">
        <v>65</v>
      </c>
      <c r="H5018" s="10">
        <v>12836.005000000001</v>
      </c>
      <c r="I5018" s="10">
        <v>12391.004000000001</v>
      </c>
      <c r="J5018" s="10">
        <v>25227</v>
      </c>
      <c r="K5018" s="46">
        <v>10784</v>
      </c>
      <c r="L5018" s="46">
        <v>9990</v>
      </c>
      <c r="M5018" s="46"/>
      <c r="N5018" s="46">
        <v>20774</v>
      </c>
      <c r="O5018" s="46">
        <v>4572</v>
      </c>
      <c r="P5018" s="46">
        <v>3910</v>
      </c>
      <c r="Q5018" s="46"/>
      <c r="R5018" s="47">
        <v>8482</v>
      </c>
      <c r="S5018" s="130">
        <f>IFERROR(Table1[[#This Row],[Female Voters]]/Table1[[#This Row],[Female Population]],"0.0%")</f>
        <v>0.84013678710782669</v>
      </c>
      <c r="T5018" s="130">
        <f>IFERROR(Table1[[#This Row],[Male Voters]]/Table1[[#This Row],[Male Population]],"0.0%")</f>
        <v>0.80623006820109167</v>
      </c>
      <c r="U5018" s="130">
        <f>IFERROR(Table1[[#This Row],[Total Voters]]/Table1[[#This Row],[Total Population]],"0.0%")</f>
        <v>0.82348277639037537</v>
      </c>
      <c r="V5018" s="130">
        <f>IFERROR(Table1[[#This Row],[Female Ballots]]/Table1[[#This Row],[Female Population]],"0.0%")</f>
        <v>0.35618558889623364</v>
      </c>
      <c r="W5018" s="130">
        <f>IFERROR(Table1[[#This Row],[Male Ballots]]/Table1[[#This Row],[Male Population]],"0.0%")</f>
        <v>0.31555150817480165</v>
      </c>
      <c r="X5018" s="130">
        <f>IFERROR(Table1[[#This Row],[Total Ballots]]/Table1[[#This Row],[Total Population]],"0.0%")</f>
        <v>0.33622705831054028</v>
      </c>
      <c r="Y5018" s="24">
        <f>Table1[[#This Row],[Female Ballots]]/Table1[[#This Row],[Female Voters]]</f>
        <v>0.42396142433234424</v>
      </c>
      <c r="Z5018" s="24">
        <f>Table1[[#This Row],[Male Ballots]]/Table1[[#This Row],[Male Voters]]</f>
        <v>0.3913913913913914</v>
      </c>
      <c r="AA5018" s="24">
        <f>Table1[[#This Row],[Total Ballots]]/Table1[[#This Row],[Total Voters]]</f>
        <v>0.4082988350823144</v>
      </c>
    </row>
    <row r="5019" spans="1:27" s="12" customFormat="1" x14ac:dyDescent="0.35">
      <c r="A5019" s="43" t="s">
        <v>35</v>
      </c>
      <c r="B5019" s="44">
        <v>2018</v>
      </c>
      <c r="C5019" s="17" t="s">
        <v>81</v>
      </c>
      <c r="D5019" s="44"/>
      <c r="E5019" s="35" t="s">
        <v>73</v>
      </c>
      <c r="F5019" s="49" t="s">
        <v>78</v>
      </c>
      <c r="G5019" s="50" t="s">
        <v>66</v>
      </c>
      <c r="H5019" s="10">
        <v>14324.008</v>
      </c>
      <c r="I5019" s="10">
        <v>13086.005999999999</v>
      </c>
      <c r="J5019" s="10">
        <v>27410.02</v>
      </c>
      <c r="K5019" s="46">
        <v>12703</v>
      </c>
      <c r="L5019" s="46">
        <v>11299</v>
      </c>
      <c r="M5019" s="46">
        <v>1</v>
      </c>
      <c r="N5019" s="46">
        <v>24003</v>
      </c>
      <c r="O5019" s="46">
        <v>7070</v>
      </c>
      <c r="P5019" s="46">
        <v>5916</v>
      </c>
      <c r="Q5019" s="46"/>
      <c r="R5019" s="47">
        <v>12986</v>
      </c>
      <c r="S5019" s="130">
        <f>IFERROR(Table1[[#This Row],[Female Voters]]/Table1[[#This Row],[Female Population]],"0.0%")</f>
        <v>0.88683279149243699</v>
      </c>
      <c r="T5019" s="130">
        <f>IFERROR(Table1[[#This Row],[Male Voters]]/Table1[[#This Row],[Male Population]],"0.0%")</f>
        <v>0.86344145035544084</v>
      </c>
      <c r="U5019" s="130">
        <f>IFERROR(Table1[[#This Row],[Total Voters]]/Table1[[#This Row],[Total Population]],"0.0%")</f>
        <v>0.87570165946613687</v>
      </c>
      <c r="V5019" s="130">
        <f>IFERROR(Table1[[#This Row],[Female Ballots]]/Table1[[#This Row],[Female Population]],"0.0%")</f>
        <v>0.49357693740467057</v>
      </c>
      <c r="W5019" s="130">
        <f>IFERROR(Table1[[#This Row],[Male Ballots]]/Table1[[#This Row],[Male Population]],"0.0%")</f>
        <v>0.45208599170747749</v>
      </c>
      <c r="X5019" s="130">
        <f>IFERROR(Table1[[#This Row],[Total Ballots]]/Table1[[#This Row],[Total Population]],"0.0%")</f>
        <v>0.47376835186548566</v>
      </c>
      <c r="Y5019" s="24">
        <f>Table1[[#This Row],[Female Ballots]]/Table1[[#This Row],[Female Voters]]</f>
        <v>0.55656144217901282</v>
      </c>
      <c r="Z5019" s="24">
        <f>Table1[[#This Row],[Male Ballots]]/Table1[[#This Row],[Male Voters]]</f>
        <v>0.52358615806708553</v>
      </c>
      <c r="AA5019" s="24">
        <f>Table1[[#This Row],[Total Ballots]]/Table1[[#This Row],[Total Voters]]</f>
        <v>0.54101570637003704</v>
      </c>
    </row>
    <row r="5020" spans="1:27" s="12" customFormat="1" x14ac:dyDescent="0.35">
      <c r="A5020" s="43" t="s">
        <v>35</v>
      </c>
      <c r="B5020" s="44">
        <v>2018</v>
      </c>
      <c r="C5020" s="17" t="s">
        <v>81</v>
      </c>
      <c r="D5020" s="44"/>
      <c r="E5020" s="35" t="s">
        <v>73</v>
      </c>
      <c r="F5020" s="49" t="s">
        <v>78</v>
      </c>
      <c r="G5020" s="50" t="s">
        <v>67</v>
      </c>
      <c r="H5020" s="10">
        <v>20935.009000000002</v>
      </c>
      <c r="I5020" s="10">
        <v>17822.009000000002</v>
      </c>
      <c r="J5020" s="10">
        <v>38757.022000000004</v>
      </c>
      <c r="K5020" s="46">
        <v>18746</v>
      </c>
      <c r="L5020" s="46">
        <v>16572</v>
      </c>
      <c r="M5020" s="46">
        <v>1</v>
      </c>
      <c r="N5020" s="46">
        <v>35319</v>
      </c>
      <c r="O5020" s="46">
        <v>13187</v>
      </c>
      <c r="P5020" s="46">
        <v>11733</v>
      </c>
      <c r="Q5020" s="46">
        <v>1</v>
      </c>
      <c r="R5020" s="47">
        <v>24921</v>
      </c>
      <c r="S5020" s="130">
        <f>IFERROR(Table1[[#This Row],[Female Voters]]/Table1[[#This Row],[Female Population]],"0.0%")</f>
        <v>0.89543787633432581</v>
      </c>
      <c r="T5020" s="130">
        <f>IFERROR(Table1[[#This Row],[Male Voters]]/Table1[[#This Row],[Male Population]],"0.0%")</f>
        <v>0.92986149877940238</v>
      </c>
      <c r="U5020" s="130">
        <f>IFERROR(Table1[[#This Row],[Total Voters]]/Table1[[#This Row],[Total Population]],"0.0%")</f>
        <v>0.91129292647923243</v>
      </c>
      <c r="V5020" s="130">
        <f>IFERROR(Table1[[#This Row],[Female Ballots]]/Table1[[#This Row],[Female Population]],"0.0%")</f>
        <v>0.62990180706394727</v>
      </c>
      <c r="W5020" s="130">
        <f>IFERROR(Table1[[#This Row],[Male Ballots]]/Table1[[#This Row],[Male Population]],"0.0%")</f>
        <v>0.65834328778534446</v>
      </c>
      <c r="X5020" s="130">
        <f>IFERROR(Table1[[#This Row],[Total Ballots]]/Table1[[#This Row],[Total Population]],"0.0%")</f>
        <v>0.64300605965030022</v>
      </c>
      <c r="Y5020" s="24">
        <f>Table1[[#This Row],[Female Ballots]]/Table1[[#This Row],[Female Voters]]</f>
        <v>0.70345673743731996</v>
      </c>
      <c r="Z5020" s="24">
        <f>Table1[[#This Row],[Male Ballots]]/Table1[[#This Row],[Male Voters]]</f>
        <v>0.70800144822592326</v>
      </c>
      <c r="AA5020" s="24">
        <f>Table1[[#This Row],[Total Ballots]]/Table1[[#This Row],[Total Voters]]</f>
        <v>0.70559755372462418</v>
      </c>
    </row>
    <row r="5021" spans="1:27" s="12" customFormat="1" x14ac:dyDescent="0.35">
      <c r="A5021" s="43" t="s">
        <v>57</v>
      </c>
      <c r="B5021" s="44">
        <v>2018</v>
      </c>
      <c r="C5021" s="17" t="s">
        <v>81</v>
      </c>
      <c r="D5021" s="44"/>
      <c r="E5021" s="45" t="s">
        <v>73</v>
      </c>
      <c r="F5021" s="49" t="s">
        <v>78</v>
      </c>
      <c r="G5021" s="50" t="s">
        <v>79</v>
      </c>
      <c r="H5021" s="10">
        <v>20017.034</v>
      </c>
      <c r="I5021" s="10">
        <v>19868.014299999999</v>
      </c>
      <c r="J5021" s="10">
        <v>39885.047200000001</v>
      </c>
      <c r="K5021" s="46">
        <v>11240</v>
      </c>
      <c r="L5021" s="46">
        <v>10755</v>
      </c>
      <c r="M5021" s="46">
        <v>213</v>
      </c>
      <c r="N5021" s="46">
        <v>22208</v>
      </c>
      <c r="O5021" s="46">
        <v>5347</v>
      </c>
      <c r="P5021" s="46">
        <v>4949</v>
      </c>
      <c r="Q5021" s="46">
        <v>103</v>
      </c>
      <c r="R5021" s="47">
        <v>10399</v>
      </c>
      <c r="S5021" s="130">
        <f>IFERROR(Table1[[#This Row],[Female Voters]]/Table1[[#This Row],[Female Population]],"0.0%")</f>
        <v>0.56152175192388643</v>
      </c>
      <c r="T5021" s="130">
        <f>IFERROR(Table1[[#This Row],[Male Voters]]/Table1[[#This Row],[Male Population]],"0.0%")</f>
        <v>0.54132234040117444</v>
      </c>
      <c r="U5021" s="130">
        <f>IFERROR(Table1[[#This Row],[Total Voters]]/Table1[[#This Row],[Total Population]],"0.0%")</f>
        <v>0.55680014338807149</v>
      </c>
      <c r="V5021" s="130">
        <f>IFERROR(Table1[[#This Row],[Female Ballots]]/Table1[[#This Row],[Female Population]],"0.0%")</f>
        <v>0.2671224917737563</v>
      </c>
      <c r="W5021" s="130">
        <f>IFERROR(Table1[[#This Row],[Male Ballots]]/Table1[[#This Row],[Male Population]],"0.0%")</f>
        <v>0.24909384125015455</v>
      </c>
      <c r="X5021" s="130">
        <f>IFERROR(Table1[[#This Row],[Total Ballots]]/Table1[[#This Row],[Total Population]],"0.0%")</f>
        <v>0.26072427463493136</v>
      </c>
      <c r="Y5021" s="24">
        <f>Table1[[#This Row],[Female Ballots]]/Table1[[#This Row],[Female Voters]]</f>
        <v>0.47571174377224201</v>
      </c>
      <c r="Z5021" s="24">
        <f>Table1[[#This Row],[Male Ballots]]/Table1[[#This Row],[Male Voters]]</f>
        <v>0.46015806601580661</v>
      </c>
      <c r="AA5021" s="24">
        <f>Table1[[#This Row],[Total Ballots]]/Table1[[#This Row],[Total Voters]]</f>
        <v>0.46825468299711814</v>
      </c>
    </row>
    <row r="5022" spans="1:27" s="12" customFormat="1" x14ac:dyDescent="0.35">
      <c r="A5022" s="43" t="s">
        <v>57</v>
      </c>
      <c r="B5022" s="44">
        <v>2018</v>
      </c>
      <c r="C5022" s="17" t="s">
        <v>81</v>
      </c>
      <c r="D5022" s="44"/>
      <c r="E5022" s="45" t="s">
        <v>73</v>
      </c>
      <c r="F5022" s="49" t="s">
        <v>78</v>
      </c>
      <c r="G5022" s="50" t="s">
        <v>62</v>
      </c>
      <c r="H5022" s="10">
        <v>8112.1264000000001</v>
      </c>
      <c r="I5022" s="10">
        <v>7839.0950000000003</v>
      </c>
      <c r="J5022" s="10">
        <v>15951.219000000001</v>
      </c>
      <c r="K5022" s="46">
        <v>1533</v>
      </c>
      <c r="L5022" s="46">
        <v>1404</v>
      </c>
      <c r="M5022" s="46">
        <v>18</v>
      </c>
      <c r="N5022" s="46">
        <v>2955</v>
      </c>
      <c r="O5022" s="46">
        <v>298</v>
      </c>
      <c r="P5022" s="46">
        <v>248</v>
      </c>
      <c r="Q5022" s="46">
        <v>5</v>
      </c>
      <c r="R5022" s="47">
        <v>551</v>
      </c>
      <c r="S5022" s="130">
        <f>IFERROR(Table1[[#This Row],[Female Voters]]/Table1[[#This Row],[Female Population]],"0.0%")</f>
        <v>0.18897634533899768</v>
      </c>
      <c r="T5022" s="130">
        <f>IFERROR(Table1[[#This Row],[Male Voters]]/Table1[[#This Row],[Male Population]],"0.0%")</f>
        <v>0.17910230709029548</v>
      </c>
      <c r="U5022" s="130">
        <f>IFERROR(Table1[[#This Row],[Total Voters]]/Table1[[#This Row],[Total Population]],"0.0%")</f>
        <v>0.18525229952644998</v>
      </c>
      <c r="V5022" s="130">
        <f>IFERROR(Table1[[#This Row],[Female Ballots]]/Table1[[#This Row],[Female Population]],"0.0%")</f>
        <v>3.6735127795839081E-2</v>
      </c>
      <c r="W5022" s="130">
        <f>IFERROR(Table1[[#This Row],[Male Ballots]]/Table1[[#This Row],[Male Population]],"0.0%")</f>
        <v>3.1636304956120569E-2</v>
      </c>
      <c r="X5022" s="130">
        <f>IFERROR(Table1[[#This Row],[Total Ballots]]/Table1[[#This Row],[Total Population]],"0.0%")</f>
        <v>3.4542814564830437E-2</v>
      </c>
      <c r="Y5022" s="24">
        <f>Table1[[#This Row],[Female Ballots]]/Table1[[#This Row],[Female Voters]]</f>
        <v>0.19439008480104369</v>
      </c>
      <c r="Z5022" s="24">
        <f>Table1[[#This Row],[Male Ballots]]/Table1[[#This Row],[Male Voters]]</f>
        <v>0.17663817663817663</v>
      </c>
      <c r="AA5022" s="24">
        <f>Table1[[#This Row],[Total Ballots]]/Table1[[#This Row],[Total Voters]]</f>
        <v>0.18646362098138747</v>
      </c>
    </row>
    <row r="5023" spans="1:27" s="12" customFormat="1" x14ac:dyDescent="0.35">
      <c r="A5023" s="43" t="s">
        <v>57</v>
      </c>
      <c r="B5023" s="44">
        <v>2018</v>
      </c>
      <c r="C5023" s="17" t="s">
        <v>81</v>
      </c>
      <c r="D5023" s="44"/>
      <c r="E5023" s="45" t="s">
        <v>73</v>
      </c>
      <c r="F5023" s="49" t="s">
        <v>78</v>
      </c>
      <c r="G5023" s="50" t="s">
        <v>63</v>
      </c>
      <c r="H5023" s="10">
        <v>3053.9650000000001</v>
      </c>
      <c r="I5023" s="10">
        <v>3524.9639999999999</v>
      </c>
      <c r="J5023" s="10">
        <v>6578.9290000000001</v>
      </c>
      <c r="K5023" s="46">
        <v>2251</v>
      </c>
      <c r="L5023" s="46">
        <v>2275</v>
      </c>
      <c r="M5023" s="46">
        <v>40</v>
      </c>
      <c r="N5023" s="46">
        <v>4566</v>
      </c>
      <c r="O5023" s="46">
        <v>564</v>
      </c>
      <c r="P5023" s="46">
        <v>543</v>
      </c>
      <c r="Q5023" s="46">
        <v>6</v>
      </c>
      <c r="R5023" s="47">
        <v>1113</v>
      </c>
      <c r="S5023" s="130">
        <f>IFERROR(Table1[[#This Row],[Female Voters]]/Table1[[#This Row],[Female Population]],"0.0%")</f>
        <v>0.73707458991835206</v>
      </c>
      <c r="T5023" s="130">
        <f>IFERROR(Table1[[#This Row],[Male Voters]]/Table1[[#This Row],[Male Population]],"0.0%")</f>
        <v>0.64539666220704661</v>
      </c>
      <c r="U5023" s="130">
        <f>IFERROR(Table1[[#This Row],[Total Voters]]/Table1[[#This Row],[Total Population]],"0.0%")</f>
        <v>0.69403393774275413</v>
      </c>
      <c r="V5023" s="130">
        <f>IFERROR(Table1[[#This Row],[Female Ballots]]/Table1[[#This Row],[Female Population]],"0.0%")</f>
        <v>0.18467795145000024</v>
      </c>
      <c r="W5023" s="130">
        <f>IFERROR(Table1[[#This Row],[Male Ballots]]/Table1[[#This Row],[Male Population]],"0.0%")</f>
        <v>0.1540441264080995</v>
      </c>
      <c r="X5023" s="130">
        <f>IFERROR(Table1[[#This Row],[Total Ballots]]/Table1[[#This Row],[Total Population]],"0.0%")</f>
        <v>0.16917647234071076</v>
      </c>
      <c r="Y5023" s="24">
        <f>Table1[[#This Row],[Female Ballots]]/Table1[[#This Row],[Female Voters]]</f>
        <v>0.25055530875166593</v>
      </c>
      <c r="Z5023" s="24">
        <f>Table1[[#This Row],[Male Ballots]]/Table1[[#This Row],[Male Voters]]</f>
        <v>0.23868131868131867</v>
      </c>
      <c r="AA5023" s="24">
        <f>Table1[[#This Row],[Total Ballots]]/Table1[[#This Row],[Total Voters]]</f>
        <v>0.24375821287779237</v>
      </c>
    </row>
    <row r="5024" spans="1:27" s="12" customFormat="1" x14ac:dyDescent="0.35">
      <c r="A5024" s="43" t="s">
        <v>57</v>
      </c>
      <c r="B5024" s="44">
        <v>2018</v>
      </c>
      <c r="C5024" s="17" t="s">
        <v>81</v>
      </c>
      <c r="D5024" s="44"/>
      <c r="E5024" s="45" t="s">
        <v>73</v>
      </c>
      <c r="F5024" s="49" t="s">
        <v>78</v>
      </c>
      <c r="G5024" s="50" t="s">
        <v>64</v>
      </c>
      <c r="H5024" s="10">
        <v>2045.9845</v>
      </c>
      <c r="I5024" s="10">
        <v>2097.9884000000002</v>
      </c>
      <c r="J5024" s="10">
        <v>4143.973</v>
      </c>
      <c r="K5024" s="46">
        <v>1597</v>
      </c>
      <c r="L5024" s="46">
        <v>1580</v>
      </c>
      <c r="M5024" s="46">
        <v>32</v>
      </c>
      <c r="N5024" s="46">
        <v>3209</v>
      </c>
      <c r="O5024" s="46">
        <v>619</v>
      </c>
      <c r="P5024" s="46">
        <v>585</v>
      </c>
      <c r="Q5024" s="46">
        <v>14</v>
      </c>
      <c r="R5024" s="47">
        <v>1218</v>
      </c>
      <c r="S5024" s="130">
        <f>IFERROR(Table1[[#This Row],[Female Voters]]/Table1[[#This Row],[Female Population]],"0.0%")</f>
        <v>0.78055332286241663</v>
      </c>
      <c r="T5024" s="130">
        <f>IFERROR(Table1[[#This Row],[Male Voters]]/Table1[[#This Row],[Male Population]],"0.0%")</f>
        <v>0.75310235271081571</v>
      </c>
      <c r="U5024" s="130">
        <f>IFERROR(Table1[[#This Row],[Total Voters]]/Table1[[#This Row],[Total Population]],"0.0%")</f>
        <v>0.77437763228669687</v>
      </c>
      <c r="V5024" s="130">
        <f>IFERROR(Table1[[#This Row],[Female Ballots]]/Table1[[#This Row],[Female Population]],"0.0%")</f>
        <v>0.30254383647578953</v>
      </c>
      <c r="W5024" s="130">
        <f>IFERROR(Table1[[#This Row],[Male Ballots]]/Table1[[#This Row],[Male Population]],"0.0%")</f>
        <v>0.27883852932647291</v>
      </c>
      <c r="X5024" s="130">
        <f>IFERROR(Table1[[#This Row],[Total Ballots]]/Table1[[#This Row],[Total Population]],"0.0%")</f>
        <v>0.29392083394365748</v>
      </c>
      <c r="Y5024" s="24">
        <f>Table1[[#This Row],[Female Ballots]]/Table1[[#This Row],[Female Voters]]</f>
        <v>0.38760175328741392</v>
      </c>
      <c r="Z5024" s="24">
        <f>Table1[[#This Row],[Male Ballots]]/Table1[[#This Row],[Male Voters]]</f>
        <v>0.370253164556962</v>
      </c>
      <c r="AA5024" s="24">
        <f>Table1[[#This Row],[Total Ballots]]/Table1[[#This Row],[Total Voters]]</f>
        <v>0.37955749454658771</v>
      </c>
    </row>
    <row r="5025" spans="1:27" s="12" customFormat="1" x14ac:dyDescent="0.35">
      <c r="A5025" s="43" t="s">
        <v>57</v>
      </c>
      <c r="B5025" s="44">
        <v>2018</v>
      </c>
      <c r="C5025" s="17" t="s">
        <v>81</v>
      </c>
      <c r="D5025" s="44"/>
      <c r="E5025" s="45" t="s">
        <v>73</v>
      </c>
      <c r="F5025" s="49" t="s">
        <v>78</v>
      </c>
      <c r="G5025" s="50" t="s">
        <v>65</v>
      </c>
      <c r="H5025" s="10">
        <v>1854.9753000000001</v>
      </c>
      <c r="I5025" s="10">
        <v>1872.9751999999999</v>
      </c>
      <c r="J5025" s="10">
        <v>3727.951</v>
      </c>
      <c r="K5025" s="46">
        <v>1531</v>
      </c>
      <c r="L5025" s="46">
        <v>1475</v>
      </c>
      <c r="M5025" s="46">
        <v>41</v>
      </c>
      <c r="N5025" s="46">
        <v>3047</v>
      </c>
      <c r="O5025" s="46">
        <v>767</v>
      </c>
      <c r="P5025" s="46">
        <v>756</v>
      </c>
      <c r="Q5025" s="46">
        <v>29</v>
      </c>
      <c r="R5025" s="47">
        <v>1552</v>
      </c>
      <c r="S5025" s="130">
        <f>IFERROR(Table1[[#This Row],[Female Voters]]/Table1[[#This Row],[Female Population]],"0.0%")</f>
        <v>0.82534791703156363</v>
      </c>
      <c r="T5025" s="130">
        <f>IFERROR(Table1[[#This Row],[Male Voters]]/Table1[[#This Row],[Male Population]],"0.0%")</f>
        <v>0.78751710113406737</v>
      </c>
      <c r="U5025" s="130">
        <f>IFERROR(Table1[[#This Row],[Total Voters]]/Table1[[#This Row],[Total Population]],"0.0%")</f>
        <v>0.81733906910257137</v>
      </c>
      <c r="V5025" s="130">
        <f>IFERROR(Table1[[#This Row],[Female Ballots]]/Table1[[#This Row],[Female Population]],"0.0%")</f>
        <v>0.41348259461999304</v>
      </c>
      <c r="W5025" s="130">
        <f>IFERROR(Table1[[#This Row],[Male Ballots]]/Table1[[#This Row],[Male Population]],"0.0%")</f>
        <v>0.40363588369990167</v>
      </c>
      <c r="X5025" s="130">
        <f>IFERROR(Table1[[#This Row],[Total Ballots]]/Table1[[#This Row],[Total Population]],"0.0%")</f>
        <v>0.41631448482021355</v>
      </c>
      <c r="Y5025" s="24">
        <f>Table1[[#This Row],[Female Ballots]]/Table1[[#This Row],[Female Voters]]</f>
        <v>0.50097975179621168</v>
      </c>
      <c r="Z5025" s="24">
        <f>Table1[[#This Row],[Male Ballots]]/Table1[[#This Row],[Male Voters]]</f>
        <v>0.51254237288135596</v>
      </c>
      <c r="AA5025" s="24">
        <f>Table1[[#This Row],[Total Ballots]]/Table1[[#This Row],[Total Voters]]</f>
        <v>0.50935346242205448</v>
      </c>
    </row>
    <row r="5026" spans="1:27" s="12" customFormat="1" x14ac:dyDescent="0.35">
      <c r="A5026" s="43" t="s">
        <v>57</v>
      </c>
      <c r="B5026" s="44">
        <v>2018</v>
      </c>
      <c r="C5026" s="17" t="s">
        <v>81</v>
      </c>
      <c r="D5026" s="44"/>
      <c r="E5026" s="45" t="s">
        <v>73</v>
      </c>
      <c r="F5026" s="49" t="s">
        <v>78</v>
      </c>
      <c r="G5026" s="50" t="s">
        <v>66</v>
      </c>
      <c r="H5026" s="10">
        <v>2086.9610000000002</v>
      </c>
      <c r="I5026" s="10">
        <v>1990.9626000000001</v>
      </c>
      <c r="J5026" s="10">
        <v>4077.924</v>
      </c>
      <c r="K5026" s="46">
        <v>1893</v>
      </c>
      <c r="L5026" s="46">
        <v>1782</v>
      </c>
      <c r="M5026" s="46">
        <v>35</v>
      </c>
      <c r="N5026" s="46">
        <v>3710</v>
      </c>
      <c r="O5026" s="46">
        <v>1235</v>
      </c>
      <c r="P5026" s="46">
        <v>1085</v>
      </c>
      <c r="Q5026" s="46">
        <v>20</v>
      </c>
      <c r="R5026" s="47">
        <v>2340</v>
      </c>
      <c r="S5026" s="130">
        <f>IFERROR(Table1[[#This Row],[Female Voters]]/Table1[[#This Row],[Female Population]],"0.0%")</f>
        <v>0.90706055359922866</v>
      </c>
      <c r="T5026" s="130">
        <f>IFERROR(Table1[[#This Row],[Male Voters]]/Table1[[#This Row],[Male Population]],"0.0%")</f>
        <v>0.8950444372988221</v>
      </c>
      <c r="U5026" s="130">
        <f>IFERROR(Table1[[#This Row],[Total Voters]]/Table1[[#This Row],[Total Population]],"0.0%")</f>
        <v>0.90977664125177415</v>
      </c>
      <c r="V5026" s="130">
        <f>IFERROR(Table1[[#This Row],[Female Ballots]]/Table1[[#This Row],[Female Population]],"0.0%")</f>
        <v>0.59176956349447829</v>
      </c>
      <c r="W5026" s="130">
        <f>IFERROR(Table1[[#This Row],[Male Ballots]]/Table1[[#This Row],[Male Population]],"0.0%")</f>
        <v>0.54496252214883389</v>
      </c>
      <c r="X5026" s="130">
        <f>IFERROR(Table1[[#This Row],[Total Ballots]]/Table1[[#This Row],[Total Population]],"0.0%")</f>
        <v>0.57382138558737239</v>
      </c>
      <c r="Y5026" s="24">
        <f>Table1[[#This Row],[Female Ballots]]/Table1[[#This Row],[Female Voters]]</f>
        <v>0.65240359218172217</v>
      </c>
      <c r="Z5026" s="24">
        <f>Table1[[#This Row],[Male Ballots]]/Table1[[#This Row],[Male Voters]]</f>
        <v>0.60886644219977548</v>
      </c>
      <c r="AA5026" s="24">
        <f>Table1[[#This Row],[Total Ballots]]/Table1[[#This Row],[Total Voters]]</f>
        <v>0.6307277628032345</v>
      </c>
    </row>
    <row r="5027" spans="1:27" s="12" customFormat="1" x14ac:dyDescent="0.35">
      <c r="A5027" s="43" t="s">
        <v>57</v>
      </c>
      <c r="B5027" s="44">
        <v>2018</v>
      </c>
      <c r="C5027" s="17" t="s">
        <v>81</v>
      </c>
      <c r="D5027" s="44"/>
      <c r="E5027" s="45" t="s">
        <v>73</v>
      </c>
      <c r="F5027" s="49" t="s">
        <v>78</v>
      </c>
      <c r="G5027" s="50" t="s">
        <v>67</v>
      </c>
      <c r="H5027" s="10">
        <v>2863.0218</v>
      </c>
      <c r="I5027" s="10">
        <v>2542.0291000000002</v>
      </c>
      <c r="J5027" s="10">
        <v>5405.0511999999999</v>
      </c>
      <c r="K5027" s="46">
        <v>2435</v>
      </c>
      <c r="L5027" s="46">
        <v>2239</v>
      </c>
      <c r="M5027" s="46">
        <v>47</v>
      </c>
      <c r="N5027" s="46">
        <v>4721</v>
      </c>
      <c r="O5027" s="46">
        <v>1864</v>
      </c>
      <c r="P5027" s="46">
        <v>1732</v>
      </c>
      <c r="Q5027" s="46">
        <v>29</v>
      </c>
      <c r="R5027" s="47">
        <v>3625</v>
      </c>
      <c r="S5027" s="130">
        <f>IFERROR(Table1[[#This Row],[Female Voters]]/Table1[[#This Row],[Female Population]],"0.0%")</f>
        <v>0.85049998571439445</v>
      </c>
      <c r="T5027" s="130">
        <f>IFERROR(Table1[[#This Row],[Male Voters]]/Table1[[#This Row],[Male Population]],"0.0%")</f>
        <v>0.88079243467354473</v>
      </c>
      <c r="U5027" s="130">
        <f>IFERROR(Table1[[#This Row],[Total Voters]]/Table1[[#This Row],[Total Population]],"0.0%")</f>
        <v>0.87344223492277007</v>
      </c>
      <c r="V5027" s="130">
        <f>IFERROR(Table1[[#This Row],[Female Ballots]]/Table1[[#This Row],[Female Population]],"0.0%")</f>
        <v>0.65106035867418122</v>
      </c>
      <c r="W5027" s="130">
        <f>IFERROR(Table1[[#This Row],[Male Ballots]]/Table1[[#This Row],[Male Population]],"0.0%")</f>
        <v>0.6813454653213844</v>
      </c>
      <c r="X5027" s="130">
        <f>IFERROR(Table1[[#This Row],[Total Ballots]]/Table1[[#This Row],[Total Population]],"0.0%")</f>
        <v>0.670668947594798</v>
      </c>
      <c r="Y5027" s="24">
        <f>Table1[[#This Row],[Female Ballots]]/Table1[[#This Row],[Female Voters]]</f>
        <v>0.76550308008213552</v>
      </c>
      <c r="Z5027" s="24">
        <f>Table1[[#This Row],[Male Ballots]]/Table1[[#This Row],[Male Voters]]</f>
        <v>0.7735596248325145</v>
      </c>
      <c r="AA5027" s="24">
        <f>Table1[[#This Row],[Total Ballots]]/Table1[[#This Row],[Total Voters]]</f>
        <v>0.76784579538233422</v>
      </c>
    </row>
    <row r="5028" spans="1:27" s="12" customFormat="1" x14ac:dyDescent="0.35">
      <c r="A5028" s="43" t="s">
        <v>58</v>
      </c>
      <c r="B5028" s="44">
        <v>2018</v>
      </c>
      <c r="C5028" s="17" t="s">
        <v>81</v>
      </c>
      <c r="D5028" s="44"/>
      <c r="E5028" s="45" t="s">
        <v>74</v>
      </c>
      <c r="F5028" s="49" t="s">
        <v>78</v>
      </c>
      <c r="G5028" s="50" t="s">
        <v>79</v>
      </c>
      <c r="H5028" s="10">
        <v>91653.597000000009</v>
      </c>
      <c r="I5028" s="10">
        <v>89533.745999999999</v>
      </c>
      <c r="J5028" s="10">
        <v>181187.35100000002</v>
      </c>
      <c r="K5028" s="46">
        <v>61700</v>
      </c>
      <c r="L5028" s="46">
        <v>53813</v>
      </c>
      <c r="M5028" s="46">
        <v>6</v>
      </c>
      <c r="N5028" s="46">
        <v>115519</v>
      </c>
      <c r="O5028" s="46">
        <v>21170</v>
      </c>
      <c r="P5028" s="46">
        <v>18665</v>
      </c>
      <c r="Q5028" s="46">
        <v>1</v>
      </c>
      <c r="R5028" s="47">
        <v>39836</v>
      </c>
      <c r="S5028" s="130">
        <f>IFERROR(Table1[[#This Row],[Female Voters]]/Table1[[#This Row],[Female Population]],"0.0%")</f>
        <v>0.67318689085383077</v>
      </c>
      <c r="T5028" s="130">
        <f>IFERROR(Table1[[#This Row],[Male Voters]]/Table1[[#This Row],[Male Population]],"0.0%")</f>
        <v>0.60103594905992208</v>
      </c>
      <c r="U5028" s="130">
        <f>IFERROR(Table1[[#This Row],[Total Voters]]/Table1[[#This Row],[Total Population]],"0.0%")</f>
        <v>0.63756658156561929</v>
      </c>
      <c r="V5028" s="130">
        <f>IFERROR(Table1[[#This Row],[Female Ballots]]/Table1[[#This Row],[Female Population]],"0.0%")</f>
        <v>0.23097838702391568</v>
      </c>
      <c r="W5028" s="130">
        <f>IFERROR(Table1[[#This Row],[Male Ballots]]/Table1[[#This Row],[Male Population]],"0.0%")</f>
        <v>0.20846888278303469</v>
      </c>
      <c r="X5028" s="130">
        <f>IFERROR(Table1[[#This Row],[Total Ballots]]/Table1[[#This Row],[Total Population]],"0.0%")</f>
        <v>0.21986082240365662</v>
      </c>
      <c r="Y5028" s="24">
        <f>Table1[[#This Row],[Female Ballots]]/Table1[[#This Row],[Female Voters]]</f>
        <v>0.34311183144246354</v>
      </c>
      <c r="Z5028" s="24">
        <f>Table1[[#This Row],[Male Ballots]]/Table1[[#This Row],[Male Voters]]</f>
        <v>0.34684927433891438</v>
      </c>
      <c r="AA5028" s="24">
        <f>Table1[[#This Row],[Total Ballots]]/Table1[[#This Row],[Total Voters]]</f>
        <v>0.3448437053644855</v>
      </c>
    </row>
    <row r="5029" spans="1:27" s="12" customFormat="1" x14ac:dyDescent="0.35">
      <c r="A5029" s="43" t="s">
        <v>58</v>
      </c>
      <c r="B5029" s="44">
        <v>2018</v>
      </c>
      <c r="C5029" s="17" t="s">
        <v>81</v>
      </c>
      <c r="D5029" s="44"/>
      <c r="E5029" s="45" t="s">
        <v>74</v>
      </c>
      <c r="F5029" s="49" t="s">
        <v>78</v>
      </c>
      <c r="G5029" s="50" t="s">
        <v>62</v>
      </c>
      <c r="H5029" s="10">
        <v>11604.084000000001</v>
      </c>
      <c r="I5029" s="10">
        <v>12469.105</v>
      </c>
      <c r="J5029" s="10">
        <v>24073.188999999998</v>
      </c>
      <c r="K5029" s="46">
        <v>6492</v>
      </c>
      <c r="L5029" s="46">
        <v>5906</v>
      </c>
      <c r="M5029" s="46">
        <v>3</v>
      </c>
      <c r="N5029" s="46">
        <v>12401</v>
      </c>
      <c r="O5029" s="46">
        <v>767</v>
      </c>
      <c r="P5029" s="46">
        <v>685</v>
      </c>
      <c r="Q5029" s="46">
        <v>1</v>
      </c>
      <c r="R5029" s="47">
        <v>1453</v>
      </c>
      <c r="S5029" s="130">
        <f>IFERROR(Table1[[#This Row],[Female Voters]]/Table1[[#This Row],[Female Population]],"0.0%")</f>
        <v>0.55945820454246964</v>
      </c>
      <c r="T5029" s="130">
        <f>IFERROR(Table1[[#This Row],[Male Voters]]/Table1[[#This Row],[Male Population]],"0.0%")</f>
        <v>0.47365067500835067</v>
      </c>
      <c r="U5029" s="130">
        <f>IFERROR(Table1[[#This Row],[Total Voters]]/Table1[[#This Row],[Total Population]],"0.0%")</f>
        <v>0.51513740036685629</v>
      </c>
      <c r="V5029" s="130">
        <f>IFERROR(Table1[[#This Row],[Female Ballots]]/Table1[[#This Row],[Female Population]],"0.0%")</f>
        <v>6.6097418805310268E-2</v>
      </c>
      <c r="W5029" s="130">
        <f>IFERROR(Table1[[#This Row],[Male Ballots]]/Table1[[#This Row],[Male Population]],"0.0%")</f>
        <v>5.4935779272048797E-2</v>
      </c>
      <c r="X5029" s="130">
        <f>IFERROR(Table1[[#This Row],[Total Ballots]]/Table1[[#This Row],[Total Population]],"0.0%")</f>
        <v>6.035760363946796E-2</v>
      </c>
      <c r="Y5029" s="24">
        <f>Table1[[#This Row],[Female Ballots]]/Table1[[#This Row],[Female Voters]]</f>
        <v>0.11814540973505853</v>
      </c>
      <c r="Z5029" s="24">
        <f>Table1[[#This Row],[Male Ballots]]/Table1[[#This Row],[Male Voters]]</f>
        <v>0.11598374534371825</v>
      </c>
      <c r="AA5029" s="24">
        <f>Table1[[#This Row],[Total Ballots]]/Table1[[#This Row],[Total Voters]]</f>
        <v>0.11716797032497379</v>
      </c>
    </row>
    <row r="5030" spans="1:27" s="12" customFormat="1" x14ac:dyDescent="0.35">
      <c r="A5030" s="43" t="s">
        <v>58</v>
      </c>
      <c r="B5030" s="44">
        <v>2018</v>
      </c>
      <c r="C5030" s="17" t="s">
        <v>81</v>
      </c>
      <c r="D5030" s="44"/>
      <c r="E5030" s="45" t="s">
        <v>74</v>
      </c>
      <c r="F5030" s="49" t="s">
        <v>78</v>
      </c>
      <c r="G5030" s="50" t="s">
        <v>63</v>
      </c>
      <c r="H5030" s="10">
        <v>16764.080000000002</v>
      </c>
      <c r="I5030" s="10">
        <v>17129.097999999998</v>
      </c>
      <c r="J5030" s="10">
        <v>33893.18</v>
      </c>
      <c r="K5030" s="46">
        <v>11068</v>
      </c>
      <c r="L5030" s="46">
        <v>9289</v>
      </c>
      <c r="M5030" s="46">
        <v>2</v>
      </c>
      <c r="N5030" s="46">
        <v>20359</v>
      </c>
      <c r="O5030" s="46">
        <v>1442</v>
      </c>
      <c r="P5030" s="46">
        <v>1223</v>
      </c>
      <c r="Q5030" s="46"/>
      <c r="R5030" s="47">
        <v>2665</v>
      </c>
      <c r="S5030" s="130">
        <f>IFERROR(Table1[[#This Row],[Female Voters]]/Table1[[#This Row],[Female Population]],"0.0%")</f>
        <v>0.66022113948394412</v>
      </c>
      <c r="T5030" s="130">
        <f>IFERROR(Table1[[#This Row],[Male Voters]]/Table1[[#This Row],[Male Population]],"0.0%")</f>
        <v>0.54229358720465026</v>
      </c>
      <c r="U5030" s="130">
        <f>IFERROR(Table1[[#This Row],[Total Voters]]/Table1[[#This Row],[Total Population]],"0.0%")</f>
        <v>0.6006813170083185</v>
      </c>
      <c r="V5030" s="130">
        <f>IFERROR(Table1[[#This Row],[Female Ballots]]/Table1[[#This Row],[Female Population]],"0.0%")</f>
        <v>8.6017246398251493E-2</v>
      </c>
      <c r="W5030" s="130">
        <f>IFERROR(Table1[[#This Row],[Male Ballots]]/Table1[[#This Row],[Male Population]],"0.0%")</f>
        <v>7.1398972672116187E-2</v>
      </c>
      <c r="X5030" s="130">
        <f>IFERROR(Table1[[#This Row],[Total Ballots]]/Table1[[#This Row],[Total Population]],"0.0%")</f>
        <v>7.8629387977168272E-2</v>
      </c>
      <c r="Y5030" s="24">
        <f>Table1[[#This Row],[Female Ballots]]/Table1[[#This Row],[Female Voters]]</f>
        <v>0.13028550777014816</v>
      </c>
      <c r="Z5030" s="24">
        <f>Table1[[#This Row],[Male Ballots]]/Table1[[#This Row],[Male Voters]]</f>
        <v>0.13166110453224245</v>
      </c>
      <c r="AA5030" s="24">
        <f>Table1[[#This Row],[Total Ballots]]/Table1[[#This Row],[Total Voters]]</f>
        <v>0.13090033891644973</v>
      </c>
    </row>
    <row r="5031" spans="1:27" s="12" customFormat="1" x14ac:dyDescent="0.35">
      <c r="A5031" s="43" t="s">
        <v>58</v>
      </c>
      <c r="B5031" s="44">
        <v>2018</v>
      </c>
      <c r="C5031" s="17" t="s">
        <v>81</v>
      </c>
      <c r="D5031" s="44"/>
      <c r="E5031" s="45" t="s">
        <v>74</v>
      </c>
      <c r="F5031" s="49" t="s">
        <v>78</v>
      </c>
      <c r="G5031" s="50" t="s">
        <v>64</v>
      </c>
      <c r="H5031" s="10">
        <v>15676.024000000001</v>
      </c>
      <c r="I5031" s="10">
        <v>15428.013000000001</v>
      </c>
      <c r="J5031" s="10">
        <v>31104.04</v>
      </c>
      <c r="K5031" s="46">
        <v>9447</v>
      </c>
      <c r="L5031" s="46">
        <v>8042</v>
      </c>
      <c r="M5031" s="46"/>
      <c r="N5031" s="46">
        <v>17489</v>
      </c>
      <c r="O5031" s="46">
        <v>2007</v>
      </c>
      <c r="P5031" s="46">
        <v>1743</v>
      </c>
      <c r="Q5031" s="46"/>
      <c r="R5031" s="47">
        <v>3750</v>
      </c>
      <c r="S5031" s="130">
        <f>IFERROR(Table1[[#This Row],[Female Voters]]/Table1[[#This Row],[Female Population]],"0.0%")</f>
        <v>0.60264005719817726</v>
      </c>
      <c r="T5031" s="130">
        <f>IFERROR(Table1[[#This Row],[Male Voters]]/Table1[[#This Row],[Male Population]],"0.0%")</f>
        <v>0.52125960744264344</v>
      </c>
      <c r="U5031" s="130">
        <f>IFERROR(Table1[[#This Row],[Total Voters]]/Table1[[#This Row],[Total Population]],"0.0%")</f>
        <v>0.56227422547038908</v>
      </c>
      <c r="V5031" s="130">
        <f>IFERROR(Table1[[#This Row],[Female Ballots]]/Table1[[#This Row],[Female Population]],"0.0%")</f>
        <v>0.12802991370771058</v>
      </c>
      <c r="W5031" s="130">
        <f>IFERROR(Table1[[#This Row],[Male Ballots]]/Table1[[#This Row],[Male Population]],"0.0%")</f>
        <v>0.11297631133704644</v>
      </c>
      <c r="X5031" s="130">
        <f>IFERROR(Table1[[#This Row],[Total Ballots]]/Table1[[#This Row],[Total Population]],"0.0%")</f>
        <v>0.12056311655977808</v>
      </c>
      <c r="Y5031" s="24">
        <f>Table1[[#This Row],[Female Ballots]]/Table1[[#This Row],[Female Voters]]</f>
        <v>0.21244839631629089</v>
      </c>
      <c r="Z5031" s="24">
        <f>Table1[[#This Row],[Male Ballots]]/Table1[[#This Row],[Male Voters]]</f>
        <v>0.21673713006714748</v>
      </c>
      <c r="AA5031" s="24">
        <f>Table1[[#This Row],[Total Ballots]]/Table1[[#This Row],[Total Voters]]</f>
        <v>0.21442049288123963</v>
      </c>
    </row>
    <row r="5032" spans="1:27" s="12" customFormat="1" x14ac:dyDescent="0.35">
      <c r="A5032" s="43" t="s">
        <v>58</v>
      </c>
      <c r="B5032" s="44">
        <v>2018</v>
      </c>
      <c r="C5032" s="17" t="s">
        <v>81</v>
      </c>
      <c r="D5032" s="44"/>
      <c r="E5032" s="45" t="s">
        <v>74</v>
      </c>
      <c r="F5032" s="49" t="s">
        <v>78</v>
      </c>
      <c r="G5032" s="50" t="s">
        <v>65</v>
      </c>
      <c r="H5032" s="10">
        <v>14350.953</v>
      </c>
      <c r="I5032" s="10">
        <v>14175.967000000001</v>
      </c>
      <c r="J5032" s="10">
        <v>28526.93</v>
      </c>
      <c r="K5032" s="46">
        <v>8941</v>
      </c>
      <c r="L5032" s="46">
        <v>7953</v>
      </c>
      <c r="M5032" s="46">
        <v>1</v>
      </c>
      <c r="N5032" s="46">
        <v>16895</v>
      </c>
      <c r="O5032" s="46">
        <v>2658</v>
      </c>
      <c r="P5032" s="46">
        <v>2366</v>
      </c>
      <c r="Q5032" s="46"/>
      <c r="R5032" s="47">
        <v>5024</v>
      </c>
      <c r="S5032" s="130">
        <f>IFERROR(Table1[[#This Row],[Female Voters]]/Table1[[#This Row],[Female Population]],"0.0%")</f>
        <v>0.62302482629550804</v>
      </c>
      <c r="T5032" s="130">
        <f>IFERROR(Table1[[#This Row],[Male Voters]]/Table1[[#This Row],[Male Population]],"0.0%")</f>
        <v>0.56101992901083919</v>
      </c>
      <c r="U5032" s="130">
        <f>IFERROR(Table1[[#This Row],[Total Voters]]/Table1[[#This Row],[Total Population]],"0.0%")</f>
        <v>0.59224739570644302</v>
      </c>
      <c r="V5032" s="130">
        <f>IFERROR(Table1[[#This Row],[Female Ballots]]/Table1[[#This Row],[Female Population]],"0.0%")</f>
        <v>0.18521418054954261</v>
      </c>
      <c r="W5032" s="130">
        <f>IFERROR(Table1[[#This Row],[Male Ballots]]/Table1[[#This Row],[Male Population]],"0.0%")</f>
        <v>0.16690219439703829</v>
      </c>
      <c r="X5032" s="130">
        <f>IFERROR(Table1[[#This Row],[Total Ballots]]/Table1[[#This Row],[Total Population]],"0.0%")</f>
        <v>0.17611428919971409</v>
      </c>
      <c r="Y5032" s="24">
        <f>Table1[[#This Row],[Female Ballots]]/Table1[[#This Row],[Female Voters]]</f>
        <v>0.29728218320098421</v>
      </c>
      <c r="Z5032" s="24">
        <f>Table1[[#This Row],[Male Ballots]]/Table1[[#This Row],[Male Voters]]</f>
        <v>0.29749779957248834</v>
      </c>
      <c r="AA5032" s="24">
        <f>Table1[[#This Row],[Total Ballots]]/Table1[[#This Row],[Total Voters]]</f>
        <v>0.29736608464042619</v>
      </c>
    </row>
    <row r="5033" spans="1:27" s="12" customFormat="1" x14ac:dyDescent="0.35">
      <c r="A5033" s="43" t="s">
        <v>58</v>
      </c>
      <c r="B5033" s="44">
        <v>2018</v>
      </c>
      <c r="C5033" s="17" t="s">
        <v>81</v>
      </c>
      <c r="D5033" s="44"/>
      <c r="E5033" s="45" t="s">
        <v>74</v>
      </c>
      <c r="F5033" s="49" t="s">
        <v>78</v>
      </c>
      <c r="G5033" s="50" t="s">
        <v>66</v>
      </c>
      <c r="H5033" s="10">
        <v>14086.841</v>
      </c>
      <c r="I5033" s="10">
        <v>13870.863000000001</v>
      </c>
      <c r="J5033" s="10">
        <v>27957.7</v>
      </c>
      <c r="K5033" s="46">
        <v>10620</v>
      </c>
      <c r="L5033" s="46">
        <v>9593</v>
      </c>
      <c r="M5033" s="46"/>
      <c r="N5033" s="46">
        <v>20213</v>
      </c>
      <c r="O5033" s="46">
        <v>4755</v>
      </c>
      <c r="P5033" s="46">
        <v>4258</v>
      </c>
      <c r="Q5033" s="46"/>
      <c r="R5033" s="47">
        <v>9013</v>
      </c>
      <c r="S5033" s="130">
        <f>IFERROR(Table1[[#This Row],[Female Voters]]/Table1[[#This Row],[Female Population]],"0.0%")</f>
        <v>0.75389507129384081</v>
      </c>
      <c r="T5033" s="130">
        <f>IFERROR(Table1[[#This Row],[Male Voters]]/Table1[[#This Row],[Male Population]],"0.0%")</f>
        <v>0.69159359442883972</v>
      </c>
      <c r="U5033" s="130">
        <f>IFERROR(Table1[[#This Row],[Total Voters]]/Table1[[#This Row],[Total Population]],"0.0%")</f>
        <v>0.72298508103313219</v>
      </c>
      <c r="V5033" s="130">
        <f>IFERROR(Table1[[#This Row],[Female Ballots]]/Table1[[#This Row],[Female Population]],"0.0%")</f>
        <v>0.33754906440698806</v>
      </c>
      <c r="W5033" s="130">
        <f>IFERROR(Table1[[#This Row],[Male Ballots]]/Table1[[#This Row],[Male Population]],"0.0%")</f>
        <v>0.30697441103700612</v>
      </c>
      <c r="X5033" s="130">
        <f>IFERROR(Table1[[#This Row],[Total Ballots]]/Table1[[#This Row],[Total Population]],"0.0%")</f>
        <v>0.32237988103456294</v>
      </c>
      <c r="Y5033" s="24">
        <f>Table1[[#This Row],[Female Ballots]]/Table1[[#This Row],[Female Voters]]</f>
        <v>0.44774011299435029</v>
      </c>
      <c r="Z5033" s="24">
        <f>Table1[[#This Row],[Male Ballots]]/Table1[[#This Row],[Male Voters]]</f>
        <v>0.44386531846137811</v>
      </c>
      <c r="AA5033" s="24">
        <f>Table1[[#This Row],[Total Ballots]]/Table1[[#This Row],[Total Voters]]</f>
        <v>0.44590115272349479</v>
      </c>
    </row>
    <row r="5034" spans="1:27" s="12" customFormat="1" x14ac:dyDescent="0.35">
      <c r="A5034" s="43" t="s">
        <v>58</v>
      </c>
      <c r="B5034" s="44">
        <v>2018</v>
      </c>
      <c r="C5034" s="17" t="s">
        <v>81</v>
      </c>
      <c r="D5034" s="44"/>
      <c r="E5034" s="45" t="s">
        <v>74</v>
      </c>
      <c r="F5034" s="49" t="s">
        <v>78</v>
      </c>
      <c r="G5034" s="50" t="s">
        <v>67</v>
      </c>
      <c r="H5034" s="10">
        <v>19171.614999999998</v>
      </c>
      <c r="I5034" s="10">
        <v>16460.7</v>
      </c>
      <c r="J5034" s="10">
        <v>35632.312000000005</v>
      </c>
      <c r="K5034" s="46">
        <v>15132</v>
      </c>
      <c r="L5034" s="46">
        <v>13030</v>
      </c>
      <c r="M5034" s="46"/>
      <c r="N5034" s="46">
        <v>28162</v>
      </c>
      <c r="O5034" s="46">
        <v>9541</v>
      </c>
      <c r="P5034" s="46">
        <v>8390</v>
      </c>
      <c r="Q5034" s="46"/>
      <c r="R5034" s="47">
        <v>17931</v>
      </c>
      <c r="S5034" s="130">
        <f>IFERROR(Table1[[#This Row],[Female Voters]]/Table1[[#This Row],[Female Population]],"0.0%")</f>
        <v>0.78929187760133934</v>
      </c>
      <c r="T5034" s="130">
        <f>IFERROR(Table1[[#This Row],[Male Voters]]/Table1[[#This Row],[Male Population]],"0.0%")</f>
        <v>0.79158237499012796</v>
      </c>
      <c r="U5034" s="130">
        <f>IFERROR(Table1[[#This Row],[Total Voters]]/Table1[[#This Row],[Total Population]],"0.0%")</f>
        <v>0.79035006204480907</v>
      </c>
      <c r="V5034" s="130">
        <f>IFERROR(Table1[[#This Row],[Female Ballots]]/Table1[[#This Row],[Female Population]],"0.0%")</f>
        <v>0.49766282079000651</v>
      </c>
      <c r="W5034" s="130">
        <f>IFERROR(Table1[[#This Row],[Male Ballots]]/Table1[[#This Row],[Male Population]],"0.0%")</f>
        <v>0.50969885849325969</v>
      </c>
      <c r="X5034" s="130">
        <f>IFERROR(Table1[[#This Row],[Total Ballots]]/Table1[[#This Row],[Total Population]],"0.0%")</f>
        <v>0.50322302970405053</v>
      </c>
      <c r="Y5034" s="24">
        <f>Table1[[#This Row],[Female Ballots]]/Table1[[#This Row],[Female Voters]]</f>
        <v>0.63051810732223101</v>
      </c>
      <c r="Z5034" s="24">
        <f>Table1[[#This Row],[Male Ballots]]/Table1[[#This Row],[Male Voters]]</f>
        <v>0.64389869531849575</v>
      </c>
      <c r="AA5034" s="24">
        <f>Table1[[#This Row],[Total Ballots]]/Table1[[#This Row],[Total Voters]]</f>
        <v>0.63670904055109723</v>
      </c>
    </row>
    <row r="5035" spans="1:27" s="12" customFormat="1" x14ac:dyDescent="0.35">
      <c r="A5035" s="43" t="s">
        <v>68</v>
      </c>
      <c r="B5035" s="44">
        <v>2018</v>
      </c>
      <c r="C5035" s="17" t="s">
        <v>81</v>
      </c>
      <c r="D5035" s="44"/>
      <c r="E5035" s="45" t="e">
        <v>#N/A</v>
      </c>
      <c r="F5035" s="49" t="s">
        <v>78</v>
      </c>
      <c r="G5035" s="50" t="s">
        <v>79</v>
      </c>
      <c r="H5035" s="10">
        <v>2936147.35</v>
      </c>
      <c r="I5035" s="10">
        <v>2877212.45</v>
      </c>
      <c r="J5035" s="10">
        <v>5813359.5700000003</v>
      </c>
      <c r="K5035" s="46">
        <v>2212570</v>
      </c>
      <c r="L5035" s="46">
        <v>2038153</v>
      </c>
      <c r="M5035" s="46">
        <v>10853</v>
      </c>
      <c r="N5035" s="46">
        <v>4261576</v>
      </c>
      <c r="O5035" s="46">
        <v>923984</v>
      </c>
      <c r="P5035" s="46">
        <v>825093</v>
      </c>
      <c r="Q5035" s="46">
        <v>2961</v>
      </c>
      <c r="R5035" s="47">
        <v>1752038</v>
      </c>
      <c r="S5035" s="130">
        <f>IFERROR(Table1[[#This Row],[Female Voters]]/Table1[[#This Row],[Female Population]],"0.0%")</f>
        <v>0.75356231695933107</v>
      </c>
      <c r="T5035" s="130">
        <f>IFERROR(Table1[[#This Row],[Male Voters]]/Table1[[#This Row],[Male Population]],"0.0%")</f>
        <v>0.70837765212645309</v>
      </c>
      <c r="U5035" s="130">
        <f>IFERROR(Table1[[#This Row],[Total Voters]]/Table1[[#This Row],[Total Population]],"0.0%")</f>
        <v>0.73306595759050908</v>
      </c>
      <c r="V5035" s="130">
        <f>IFERROR(Table1[[#This Row],[Female Ballots]]/Table1[[#This Row],[Female Population]],"0.0%")</f>
        <v>0.31469265328254048</v>
      </c>
      <c r="W5035" s="130">
        <f>IFERROR(Table1[[#This Row],[Male Ballots]]/Table1[[#This Row],[Male Population]],"0.0%")</f>
        <v>0.28676818772975904</v>
      </c>
      <c r="X5035" s="130">
        <f>IFERROR(Table1[[#This Row],[Total Ballots]]/Table1[[#This Row],[Total Population]],"0.0%")</f>
        <v>0.30138132329564465</v>
      </c>
      <c r="Y5035" s="24">
        <f>Table1[[#This Row],[Female Ballots]]/Table1[[#This Row],[Female Voters]]</f>
        <v>0.41760667459108636</v>
      </c>
      <c r="Z5035" s="24">
        <f>Table1[[#This Row],[Male Ballots]]/Table1[[#This Row],[Male Voters]]</f>
        <v>0.40482387730459884</v>
      </c>
      <c r="AA5035" s="24">
        <f>Table1[[#This Row],[Total Ballots]]/Table1[[#This Row],[Total Voters]]</f>
        <v>0.4111244290844514</v>
      </c>
    </row>
    <row r="5036" spans="1:27" s="12" customFormat="1" x14ac:dyDescent="0.35">
      <c r="A5036" s="43" t="s">
        <v>68</v>
      </c>
      <c r="B5036" s="44">
        <v>2018</v>
      </c>
      <c r="C5036" s="17" t="s">
        <v>81</v>
      </c>
      <c r="D5036" s="44"/>
      <c r="E5036" s="45" t="e">
        <v>#N/A</v>
      </c>
      <c r="F5036" s="49" t="s">
        <v>78</v>
      </c>
      <c r="G5036" s="50" t="s">
        <v>62</v>
      </c>
      <c r="H5036" s="10">
        <v>326031.95</v>
      </c>
      <c r="I5036" s="10">
        <v>350030.11</v>
      </c>
      <c r="J5036" s="10">
        <v>676061.97000000009</v>
      </c>
      <c r="K5036" s="46">
        <v>181023</v>
      </c>
      <c r="L5036" s="46">
        <v>174089</v>
      </c>
      <c r="M5036" s="46">
        <v>2607</v>
      </c>
      <c r="N5036" s="46">
        <v>357719</v>
      </c>
      <c r="O5036" s="46">
        <v>35479</v>
      </c>
      <c r="P5036" s="46">
        <v>31739</v>
      </c>
      <c r="Q5036" s="46">
        <v>487</v>
      </c>
      <c r="R5036" s="47">
        <v>67705</v>
      </c>
      <c r="S5036" s="130">
        <f>IFERROR(Table1[[#This Row],[Female Voters]]/Table1[[#This Row],[Female Population]],"0.0%")</f>
        <v>0.55523086004301114</v>
      </c>
      <c r="T5036" s="130">
        <f>IFERROR(Table1[[#This Row],[Male Voters]]/Table1[[#This Row],[Male Population]],"0.0%")</f>
        <v>0.4973543561723876</v>
      </c>
      <c r="U5036" s="130">
        <f>IFERROR(Table1[[#This Row],[Total Voters]]/Table1[[#This Row],[Total Population]],"0.0%")</f>
        <v>0.52912161291959658</v>
      </c>
      <c r="V5036" s="130">
        <f>IFERROR(Table1[[#This Row],[Female Ballots]]/Table1[[#This Row],[Female Population]],"0.0%")</f>
        <v>0.10882062325486812</v>
      </c>
      <c r="W5036" s="130">
        <f>IFERROR(Table1[[#This Row],[Male Ballots]]/Table1[[#This Row],[Male Population]],"0.0%")</f>
        <v>9.0675056497282483E-2</v>
      </c>
      <c r="X5036" s="130">
        <f>IFERROR(Table1[[#This Row],[Total Ballots]]/Table1[[#This Row],[Total Population]],"0.0%")</f>
        <v>0.10014614488668841</v>
      </c>
      <c r="Y5036" s="24">
        <f>Table1[[#This Row],[Female Ballots]]/Table1[[#This Row],[Female Voters]]</f>
        <v>0.19599166956685063</v>
      </c>
      <c r="Z5036" s="24">
        <f>Table1[[#This Row],[Male Ballots]]/Table1[[#This Row],[Male Voters]]</f>
        <v>0.18231479300817399</v>
      </c>
      <c r="AA5036" s="24">
        <f>Table1[[#This Row],[Total Ballots]]/Table1[[#This Row],[Total Voters]]</f>
        <v>0.18926867177868661</v>
      </c>
    </row>
    <row r="5037" spans="1:27" s="12" customFormat="1" x14ac:dyDescent="0.35">
      <c r="A5037" s="43" t="s">
        <v>68</v>
      </c>
      <c r="B5037" s="44">
        <v>2018</v>
      </c>
      <c r="C5037" s="17" t="s">
        <v>81</v>
      </c>
      <c r="D5037" s="44"/>
      <c r="E5037" s="45" t="e">
        <v>#N/A</v>
      </c>
      <c r="F5037" s="49" t="s">
        <v>78</v>
      </c>
      <c r="G5037" s="50" t="s">
        <v>63</v>
      </c>
      <c r="H5037" s="10">
        <v>530452.30000000005</v>
      </c>
      <c r="I5037" s="10">
        <v>557456.30000000005</v>
      </c>
      <c r="J5037" s="10">
        <v>1087908.6000000001</v>
      </c>
      <c r="K5037" s="46">
        <v>367710</v>
      </c>
      <c r="L5037" s="46">
        <v>345865</v>
      </c>
      <c r="M5037" s="46">
        <v>2070</v>
      </c>
      <c r="N5037" s="46">
        <v>715645</v>
      </c>
      <c r="O5037" s="46">
        <v>80137</v>
      </c>
      <c r="P5037" s="46">
        <v>72013</v>
      </c>
      <c r="Q5037" s="46">
        <v>386</v>
      </c>
      <c r="R5037" s="47">
        <v>152536</v>
      </c>
      <c r="S5037" s="130">
        <f>IFERROR(Table1[[#This Row],[Female Voters]]/Table1[[#This Row],[Female Population]],"0.0%")</f>
        <v>0.69320087781691209</v>
      </c>
      <c r="T5037" s="130">
        <f>IFERROR(Table1[[#This Row],[Male Voters]]/Table1[[#This Row],[Male Population]],"0.0%")</f>
        <v>0.62043428336893847</v>
      </c>
      <c r="U5037" s="130">
        <f>IFERROR(Table1[[#This Row],[Total Voters]]/Table1[[#This Row],[Total Population]],"0.0%")</f>
        <v>0.65781721001194393</v>
      </c>
      <c r="V5037" s="130">
        <f>IFERROR(Table1[[#This Row],[Female Ballots]]/Table1[[#This Row],[Female Population]],"0.0%")</f>
        <v>0.15107296169702722</v>
      </c>
      <c r="W5037" s="130">
        <f>IFERROR(Table1[[#This Row],[Male Ballots]]/Table1[[#This Row],[Male Population]],"0.0%")</f>
        <v>0.12918142641853719</v>
      </c>
      <c r="X5037" s="130">
        <f>IFERROR(Table1[[#This Row],[Total Ballots]]/Table1[[#This Row],[Total Population]],"0.0%")</f>
        <v>0.14021030810860396</v>
      </c>
      <c r="Y5037" s="24">
        <f>Table1[[#This Row],[Female Ballots]]/Table1[[#This Row],[Female Voters]]</f>
        <v>0.21793532947159447</v>
      </c>
      <c r="Z5037" s="24">
        <f>Table1[[#This Row],[Male Ballots]]/Table1[[#This Row],[Male Voters]]</f>
        <v>0.20821129631503621</v>
      </c>
      <c r="AA5037" s="24">
        <f>Table1[[#This Row],[Total Ballots]]/Table1[[#This Row],[Total Voters]]</f>
        <v>0.21314478547324442</v>
      </c>
    </row>
    <row r="5038" spans="1:27" s="12" customFormat="1" x14ac:dyDescent="0.35">
      <c r="A5038" s="43" t="s">
        <v>68</v>
      </c>
      <c r="B5038" s="44">
        <v>2018</v>
      </c>
      <c r="C5038" s="17" t="s">
        <v>81</v>
      </c>
      <c r="D5038" s="44"/>
      <c r="E5038" s="45" t="e">
        <v>#N/A</v>
      </c>
      <c r="F5038" s="49" t="s">
        <v>78</v>
      </c>
      <c r="G5038" s="50" t="s">
        <v>64</v>
      </c>
      <c r="H5038" s="10">
        <v>504531.6</v>
      </c>
      <c r="I5038" s="10">
        <v>516498.5</v>
      </c>
      <c r="J5038" s="10">
        <v>1021030.1</v>
      </c>
      <c r="K5038" s="46">
        <v>359045</v>
      </c>
      <c r="L5038" s="46">
        <v>336743</v>
      </c>
      <c r="M5038" s="46">
        <v>1710</v>
      </c>
      <c r="N5038" s="46">
        <v>697498</v>
      </c>
      <c r="O5038" s="46">
        <v>103269</v>
      </c>
      <c r="P5038" s="46">
        <v>93332</v>
      </c>
      <c r="Q5038" s="46">
        <v>369</v>
      </c>
      <c r="R5038" s="47">
        <v>196970</v>
      </c>
      <c r="S5038" s="130">
        <f>IFERROR(Table1[[#This Row],[Female Voters]]/Table1[[#This Row],[Female Population]],"0.0%")</f>
        <v>0.7116402619776443</v>
      </c>
      <c r="T5038" s="130">
        <f>IFERROR(Table1[[#This Row],[Male Voters]]/Table1[[#This Row],[Male Population]],"0.0%")</f>
        <v>0.651972851808863</v>
      </c>
      <c r="U5038" s="130">
        <f>IFERROR(Table1[[#This Row],[Total Voters]]/Table1[[#This Row],[Total Population]],"0.0%")</f>
        <v>0.68313167261180652</v>
      </c>
      <c r="V5038" s="130">
        <f>IFERROR(Table1[[#This Row],[Female Ballots]]/Table1[[#This Row],[Female Population]],"0.0%")</f>
        <v>0.20468291777958011</v>
      </c>
      <c r="W5038" s="130">
        <f>IFERROR(Table1[[#This Row],[Male Ballots]]/Table1[[#This Row],[Male Population]],"0.0%")</f>
        <v>0.18070139603503205</v>
      </c>
      <c r="X5038" s="130">
        <f>IFERROR(Table1[[#This Row],[Total Ballots]]/Table1[[#This Row],[Total Population]],"0.0%")</f>
        <v>0.19291301990019688</v>
      </c>
      <c r="Y5038" s="24">
        <f>Table1[[#This Row],[Female Ballots]]/Table1[[#This Row],[Female Voters]]</f>
        <v>0.28762132880279628</v>
      </c>
      <c r="Z5038" s="24">
        <f>Table1[[#This Row],[Male Ballots]]/Table1[[#This Row],[Male Voters]]</f>
        <v>0.27716092093970773</v>
      </c>
      <c r="AA5038" s="24">
        <f>Table1[[#This Row],[Total Ballots]]/Table1[[#This Row],[Total Voters]]</f>
        <v>0.2823950749679569</v>
      </c>
    </row>
    <row r="5039" spans="1:27" s="12" customFormat="1" x14ac:dyDescent="0.35">
      <c r="A5039" s="43" t="s">
        <v>68</v>
      </c>
      <c r="B5039" s="44">
        <v>2018</v>
      </c>
      <c r="C5039" s="17" t="s">
        <v>81</v>
      </c>
      <c r="D5039" s="44"/>
      <c r="E5039" s="45" t="e">
        <v>#N/A</v>
      </c>
      <c r="F5039" s="49" t="s">
        <v>78</v>
      </c>
      <c r="G5039" s="50" t="s">
        <v>65</v>
      </c>
      <c r="H5039" s="10">
        <v>466949.69999999995</v>
      </c>
      <c r="I5039" s="10">
        <v>467559.69999999995</v>
      </c>
      <c r="J5039" s="10">
        <v>934509.39999999991</v>
      </c>
      <c r="K5039" s="46">
        <v>359998</v>
      </c>
      <c r="L5039" s="46">
        <v>343041</v>
      </c>
      <c r="M5039" s="46">
        <v>1453</v>
      </c>
      <c r="N5039" s="46">
        <v>704492</v>
      </c>
      <c r="O5039" s="46">
        <v>133667</v>
      </c>
      <c r="P5039" s="46">
        <v>123488</v>
      </c>
      <c r="Q5039" s="46">
        <v>386</v>
      </c>
      <c r="R5039" s="47">
        <v>257541</v>
      </c>
      <c r="S5039" s="130">
        <f>IFERROR(Table1[[#This Row],[Female Voters]]/Table1[[#This Row],[Female Population]],"0.0%")</f>
        <v>0.7709567004754474</v>
      </c>
      <c r="T5039" s="130">
        <f>IFERROR(Table1[[#This Row],[Male Voters]]/Table1[[#This Row],[Male Population]],"0.0%")</f>
        <v>0.73368384828718136</v>
      </c>
      <c r="U5039" s="130">
        <f>IFERROR(Table1[[#This Row],[Total Voters]]/Table1[[#This Row],[Total Population]],"0.0%")</f>
        <v>0.75386293599614951</v>
      </c>
      <c r="V5039" s="130">
        <f>IFERROR(Table1[[#This Row],[Female Ballots]]/Table1[[#This Row],[Female Population]],"0.0%")</f>
        <v>0.28625567164943039</v>
      </c>
      <c r="W5039" s="130">
        <f>IFERROR(Table1[[#This Row],[Male Ballots]]/Table1[[#This Row],[Male Population]],"0.0%")</f>
        <v>0.26411172733663746</v>
      </c>
      <c r="X5039" s="130">
        <f>IFERROR(Table1[[#This Row],[Total Ballots]]/Table1[[#This Row],[Total Population]],"0.0%")</f>
        <v>0.27558952323004993</v>
      </c>
      <c r="Y5039" s="24">
        <f>Table1[[#This Row],[Female Ballots]]/Table1[[#This Row],[Female Voters]]</f>
        <v>0.37129928499602777</v>
      </c>
      <c r="Z5039" s="24">
        <f>Table1[[#This Row],[Male Ballots]]/Table1[[#This Row],[Male Voters]]</f>
        <v>0.35998029390072905</v>
      </c>
      <c r="AA5039" s="24">
        <f>Table1[[#This Row],[Total Ballots]]/Table1[[#This Row],[Total Voters]]</f>
        <v>0.36556980065068162</v>
      </c>
    </row>
    <row r="5040" spans="1:27" s="12" customFormat="1" x14ac:dyDescent="0.35">
      <c r="A5040" s="43" t="s">
        <v>68</v>
      </c>
      <c r="B5040" s="44">
        <v>2018</v>
      </c>
      <c r="C5040" s="17" t="s">
        <v>81</v>
      </c>
      <c r="D5040" s="44"/>
      <c r="E5040" s="45" t="e">
        <v>#N/A</v>
      </c>
      <c r="F5040" s="49" t="s">
        <v>78</v>
      </c>
      <c r="G5040" s="50" t="s">
        <v>66</v>
      </c>
      <c r="H5040" s="10">
        <v>477365.30000000005</v>
      </c>
      <c r="I5040" s="10">
        <v>456321.30000000005</v>
      </c>
      <c r="J5040" s="10">
        <v>933686.60000000009</v>
      </c>
      <c r="K5040" s="46">
        <v>407397</v>
      </c>
      <c r="L5040" s="46">
        <v>374965</v>
      </c>
      <c r="M5040" s="46">
        <v>1400</v>
      </c>
      <c r="N5040" s="46">
        <v>783762</v>
      </c>
      <c r="O5040" s="46">
        <v>211411</v>
      </c>
      <c r="P5040" s="46">
        <v>187063</v>
      </c>
      <c r="Q5040" s="46">
        <v>486</v>
      </c>
      <c r="R5040" s="47">
        <v>398960</v>
      </c>
      <c r="S5040" s="130">
        <f>IFERROR(Table1[[#This Row],[Female Voters]]/Table1[[#This Row],[Female Population]],"0.0%")</f>
        <v>0.85342818173000834</v>
      </c>
      <c r="T5040" s="130">
        <f>IFERROR(Table1[[#This Row],[Male Voters]]/Table1[[#This Row],[Male Population]],"0.0%")</f>
        <v>0.82171268358500904</v>
      </c>
      <c r="U5040" s="130">
        <f>IFERROR(Table1[[#This Row],[Total Voters]]/Table1[[#This Row],[Total Population]],"0.0%")</f>
        <v>0.83942727677574025</v>
      </c>
      <c r="V5040" s="130">
        <f>IFERROR(Table1[[#This Row],[Female Ballots]]/Table1[[#This Row],[Female Population]],"0.0%")</f>
        <v>0.44287048095033293</v>
      </c>
      <c r="W5040" s="130">
        <f>IFERROR(Table1[[#This Row],[Male Ballots]]/Table1[[#This Row],[Male Population]],"0.0%")</f>
        <v>0.40993703340168425</v>
      </c>
      <c r="X5040" s="130">
        <f>IFERROR(Table1[[#This Row],[Total Ballots]]/Table1[[#This Row],[Total Population]],"0.0%")</f>
        <v>0.42729541154387346</v>
      </c>
      <c r="Y5040" s="24">
        <f>Table1[[#This Row],[Female Ballots]]/Table1[[#This Row],[Female Voters]]</f>
        <v>0.51893116542340767</v>
      </c>
      <c r="Z5040" s="24">
        <f>Table1[[#This Row],[Male Ballots]]/Table1[[#This Row],[Male Voters]]</f>
        <v>0.49888122891469872</v>
      </c>
      <c r="AA5040" s="24">
        <f>Table1[[#This Row],[Total Ballots]]/Table1[[#This Row],[Total Voters]]</f>
        <v>0.50903207861570221</v>
      </c>
    </row>
    <row r="5041" spans="1:27" s="12" customFormat="1" x14ac:dyDescent="0.35">
      <c r="A5041" s="48" t="s">
        <v>68</v>
      </c>
      <c r="B5041" s="44">
        <v>2018</v>
      </c>
      <c r="C5041" s="17" t="s">
        <v>81</v>
      </c>
      <c r="D5041" s="67"/>
      <c r="E5041" s="68" t="e">
        <v>#N/A</v>
      </c>
      <c r="F5041" s="49" t="s">
        <v>78</v>
      </c>
      <c r="G5041" s="84" t="s">
        <v>67</v>
      </c>
      <c r="H5041" s="15">
        <v>630816.5</v>
      </c>
      <c r="I5041" s="15">
        <v>529346.54</v>
      </c>
      <c r="J5041" s="15">
        <v>1160162.8999999999</v>
      </c>
      <c r="K5041" s="107">
        <v>537397</v>
      </c>
      <c r="L5041" s="107">
        <v>463450</v>
      </c>
      <c r="M5041" s="107">
        <v>1613</v>
      </c>
      <c r="N5041" s="107">
        <v>1002460</v>
      </c>
      <c r="O5041" s="107">
        <v>360021</v>
      </c>
      <c r="P5041" s="107">
        <v>317458</v>
      </c>
      <c r="Q5041" s="107">
        <v>847</v>
      </c>
      <c r="R5041" s="108">
        <v>678326</v>
      </c>
      <c r="S5041" s="130">
        <f>IFERROR(Table1[[#This Row],[Female Voters]]/Table1[[#This Row],[Female Population]],"0.0%")</f>
        <v>0.85190701257814272</v>
      </c>
      <c r="T5041" s="130">
        <f>IFERROR(Table1[[#This Row],[Male Voters]]/Table1[[#This Row],[Male Population]],"0.0%")</f>
        <v>0.87551342075457783</v>
      </c>
      <c r="U5041" s="130">
        <f>IFERROR(Table1[[#This Row],[Total Voters]]/Table1[[#This Row],[Total Population]],"0.0%")</f>
        <v>0.86406831316533228</v>
      </c>
      <c r="V5041" s="130">
        <f>IFERROR(Table1[[#This Row],[Female Ballots]]/Table1[[#This Row],[Female Population]],"0.0%")</f>
        <v>0.57072223063283856</v>
      </c>
      <c r="W5041" s="130">
        <f>IFERROR(Table1[[#This Row],[Male Ballots]]/Table1[[#This Row],[Male Population]],"0.0%")</f>
        <v>0.59971677532831325</v>
      </c>
      <c r="X5041" s="130">
        <f>IFERROR(Table1[[#This Row],[Total Ballots]]/Table1[[#This Row],[Total Population]],"0.0%")</f>
        <v>0.58468168564948941</v>
      </c>
      <c r="Y5041" s="24">
        <f>Table1[[#This Row],[Female Ballots]]/Table1[[#This Row],[Female Voters]]</f>
        <v>0.66993488984865934</v>
      </c>
      <c r="Z5041" s="24">
        <f>Table1[[#This Row],[Male Ballots]]/Table1[[#This Row],[Male Voters]]</f>
        <v>0.68498867191714319</v>
      </c>
      <c r="AA5041" s="24">
        <f>Table1[[#This Row],[Total Ballots]]/Table1[[#This Row],[Total Voters]]</f>
        <v>0.67666141292420645</v>
      </c>
    </row>
    <row r="5042" spans="1:27" s="12" customFormat="1" x14ac:dyDescent="0.35">
      <c r="A5042" s="8" t="s">
        <v>59</v>
      </c>
      <c r="B5042" s="17">
        <v>2017</v>
      </c>
      <c r="C5042" s="17" t="s">
        <v>82</v>
      </c>
      <c r="D5042" s="17"/>
      <c r="E5042" s="35" t="s">
        <v>73</v>
      </c>
      <c r="F5042" s="34" t="s">
        <v>78</v>
      </c>
      <c r="G5042" s="9" t="s">
        <v>79</v>
      </c>
      <c r="H5042" s="10">
        <v>6560.8854000000001</v>
      </c>
      <c r="I5042" s="10">
        <v>6665.9122200000002</v>
      </c>
      <c r="J5042" s="10">
        <v>13226.797400000001</v>
      </c>
      <c r="K5042" s="10">
        <v>3486</v>
      </c>
      <c r="L5042" s="10">
        <v>3130</v>
      </c>
      <c r="M5042" s="10">
        <v>0</v>
      </c>
      <c r="N5042" s="10">
        <v>6616</v>
      </c>
      <c r="O5042" s="10">
        <v>1217</v>
      </c>
      <c r="P5042" s="10">
        <v>1071</v>
      </c>
      <c r="Q5042" s="10">
        <v>0</v>
      </c>
      <c r="R5042" s="11">
        <v>2288</v>
      </c>
      <c r="S5042" s="130">
        <f>IFERROR(Table1[[#This Row],[Female Voters]]/Table1[[#This Row],[Female Population]],"0.0%")</f>
        <v>0.53133072557554506</v>
      </c>
      <c r="T5042" s="130">
        <f>IFERROR(Table1[[#This Row],[Male Voters]]/Table1[[#This Row],[Male Population]],"0.0%")</f>
        <v>0.46955313791995895</v>
      </c>
      <c r="U5042" s="130">
        <f>IFERROR(Table1[[#This Row],[Total Voters]]/Table1[[#This Row],[Total Population]],"0.0%")</f>
        <v>0.50019666892304548</v>
      </c>
      <c r="V5042" s="130">
        <f>IFERROR(Table1[[#This Row],[Female Ballots]]/Table1[[#This Row],[Female Population]],"0.0%")</f>
        <v>0.185493256748548</v>
      </c>
      <c r="W5042" s="130">
        <f>IFERROR(Table1[[#This Row],[Male Ballots]]/Table1[[#This Row],[Male Population]],"0.0%")</f>
        <v>0.16066818233619043</v>
      </c>
      <c r="X5042" s="130">
        <f>IFERROR(Table1[[#This Row],[Total Ballots]]/Table1[[#This Row],[Total Population]],"0.0%")</f>
        <v>0.17298216119950546</v>
      </c>
      <c r="Y5042" s="24">
        <f>Table1[[#This Row],[Female Ballots]]/Table1[[#This Row],[Female Voters]]</f>
        <v>0.34911072862880094</v>
      </c>
      <c r="Z5042" s="24">
        <f>Table1[[#This Row],[Male Ballots]]/Table1[[#This Row],[Male Voters]]</f>
        <v>0.34217252396166137</v>
      </c>
      <c r="AA5042" s="24">
        <f>Table1[[#This Row],[Total Ballots]]/Table1[[#This Row],[Total Voters]]</f>
        <v>0.34582829504232165</v>
      </c>
    </row>
    <row r="5043" spans="1:27" s="12" customFormat="1" x14ac:dyDescent="0.35">
      <c r="A5043" s="8" t="s">
        <v>59</v>
      </c>
      <c r="B5043" s="17">
        <v>2017</v>
      </c>
      <c r="C5043" s="17" t="s">
        <v>82</v>
      </c>
      <c r="D5043" s="17"/>
      <c r="E5043" s="35" t="s">
        <v>73</v>
      </c>
      <c r="F5043" s="34" t="s">
        <v>78</v>
      </c>
      <c r="G5043" s="9" t="s">
        <v>62</v>
      </c>
      <c r="H5043" s="10">
        <v>921.03280000000007</v>
      </c>
      <c r="I5043" s="10">
        <v>1040.0575999999999</v>
      </c>
      <c r="J5043" s="10">
        <v>1961.0901000000001</v>
      </c>
      <c r="K5043" s="31">
        <v>384</v>
      </c>
      <c r="L5043" s="31">
        <v>342</v>
      </c>
      <c r="M5043" s="31"/>
      <c r="N5043" s="31">
        <v>726</v>
      </c>
      <c r="O5043" s="31">
        <v>40</v>
      </c>
      <c r="P5043" s="31">
        <v>39</v>
      </c>
      <c r="Q5043" s="31"/>
      <c r="R5043" s="41">
        <v>79</v>
      </c>
      <c r="S5043" s="130">
        <f>IFERROR(Table1[[#This Row],[Female Voters]]/Table1[[#This Row],[Female Population]],"0.0%")</f>
        <v>0.41692326266773561</v>
      </c>
      <c r="T5043" s="130">
        <f>IFERROR(Table1[[#This Row],[Male Voters]]/Table1[[#This Row],[Male Population]],"0.0%")</f>
        <v>0.32882794183706754</v>
      </c>
      <c r="U5043" s="130">
        <f>IFERROR(Table1[[#This Row],[Total Voters]]/Table1[[#This Row],[Total Population]],"0.0%")</f>
        <v>0.37020226658632355</v>
      </c>
      <c r="V5043" s="130">
        <f>IFERROR(Table1[[#This Row],[Female Ballots]]/Table1[[#This Row],[Female Population]],"0.0%")</f>
        <v>4.3429506527889121E-2</v>
      </c>
      <c r="W5043" s="130">
        <f>IFERROR(Table1[[#This Row],[Male Ballots]]/Table1[[#This Row],[Male Population]],"0.0%")</f>
        <v>3.7497923191946295E-2</v>
      </c>
      <c r="X5043" s="130">
        <f>IFERROR(Table1[[#This Row],[Total Ballots]]/Table1[[#This Row],[Total Population]],"0.0%")</f>
        <v>4.0283717713938794E-2</v>
      </c>
      <c r="Y5043" s="24">
        <f>Table1[[#This Row],[Female Ballots]]/Table1[[#This Row],[Female Voters]]</f>
        <v>0.10416666666666667</v>
      </c>
      <c r="Z5043" s="24">
        <f>Table1[[#This Row],[Male Ballots]]/Table1[[#This Row],[Male Voters]]</f>
        <v>0.11403508771929824</v>
      </c>
      <c r="AA5043" s="24">
        <f>Table1[[#This Row],[Total Ballots]]/Table1[[#This Row],[Total Voters]]</f>
        <v>0.10881542699724518</v>
      </c>
    </row>
    <row r="5044" spans="1:27" s="12" customFormat="1" x14ac:dyDescent="0.35">
      <c r="A5044" s="8" t="s">
        <v>59</v>
      </c>
      <c r="B5044" s="17">
        <v>2017</v>
      </c>
      <c r="C5044" s="17" t="s">
        <v>82</v>
      </c>
      <c r="D5044" s="17"/>
      <c r="E5044" s="35" t="s">
        <v>73</v>
      </c>
      <c r="F5044" s="34" t="s">
        <v>78</v>
      </c>
      <c r="G5044" s="9" t="s">
        <v>63</v>
      </c>
      <c r="H5044" s="10">
        <v>1333.0668999999998</v>
      </c>
      <c r="I5044" s="10">
        <v>1393.0663</v>
      </c>
      <c r="J5044" s="10">
        <v>2726.1329999999998</v>
      </c>
      <c r="K5044" s="31">
        <v>610</v>
      </c>
      <c r="L5044" s="31">
        <v>500</v>
      </c>
      <c r="M5044" s="31"/>
      <c r="N5044" s="31">
        <v>1110</v>
      </c>
      <c r="O5044" s="31">
        <v>87</v>
      </c>
      <c r="P5044" s="31">
        <v>63</v>
      </c>
      <c r="Q5044" s="31"/>
      <c r="R5044" s="41">
        <v>150</v>
      </c>
      <c r="S5044" s="130">
        <f>IFERROR(Table1[[#This Row],[Female Voters]]/Table1[[#This Row],[Female Population]],"0.0%")</f>
        <v>0.45759143820914022</v>
      </c>
      <c r="T5044" s="130">
        <f>IFERROR(Table1[[#This Row],[Male Voters]]/Table1[[#This Row],[Male Population]],"0.0%")</f>
        <v>0.35892046200529004</v>
      </c>
      <c r="U5044" s="130">
        <f>IFERROR(Table1[[#This Row],[Total Voters]]/Table1[[#This Row],[Total Population]],"0.0%")</f>
        <v>0.40717015640836307</v>
      </c>
      <c r="V5044" s="130">
        <f>IFERROR(Table1[[#This Row],[Female Ballots]]/Table1[[#This Row],[Female Population]],"0.0%")</f>
        <v>6.5263041187205245E-2</v>
      </c>
      <c r="W5044" s="130">
        <f>IFERROR(Table1[[#This Row],[Male Ballots]]/Table1[[#This Row],[Male Population]],"0.0%")</f>
        <v>4.5223978212666549E-2</v>
      </c>
      <c r="X5044" s="130">
        <f>IFERROR(Table1[[#This Row],[Total Ballots]]/Table1[[#This Row],[Total Population]],"0.0%")</f>
        <v>5.5022994109238256E-2</v>
      </c>
      <c r="Y5044" s="24">
        <f>Table1[[#This Row],[Female Ballots]]/Table1[[#This Row],[Female Voters]]</f>
        <v>0.14262295081967213</v>
      </c>
      <c r="Z5044" s="24">
        <f>Table1[[#This Row],[Male Ballots]]/Table1[[#This Row],[Male Voters]]</f>
        <v>0.126</v>
      </c>
      <c r="AA5044" s="24">
        <f>Table1[[#This Row],[Total Ballots]]/Table1[[#This Row],[Total Voters]]</f>
        <v>0.13513513513513514</v>
      </c>
    </row>
    <row r="5045" spans="1:27" s="12" customFormat="1" x14ac:dyDescent="0.35">
      <c r="A5045" s="8" t="s">
        <v>59</v>
      </c>
      <c r="B5045" s="17">
        <v>2017</v>
      </c>
      <c r="C5045" s="17" t="s">
        <v>82</v>
      </c>
      <c r="D5045" s="17"/>
      <c r="E5045" s="35" t="s">
        <v>73</v>
      </c>
      <c r="F5045" s="34" t="s">
        <v>78</v>
      </c>
      <c r="G5045" s="9" t="s">
        <v>64</v>
      </c>
      <c r="H5045" s="10">
        <v>1196.0878</v>
      </c>
      <c r="I5045" s="10">
        <v>1217.1086</v>
      </c>
      <c r="J5045" s="10">
        <v>2413.1970000000001</v>
      </c>
      <c r="K5045" s="31">
        <v>520</v>
      </c>
      <c r="L5045" s="31">
        <v>461</v>
      </c>
      <c r="M5045" s="31"/>
      <c r="N5045" s="31">
        <v>981</v>
      </c>
      <c r="O5045" s="31">
        <v>121</v>
      </c>
      <c r="P5045" s="31">
        <v>103</v>
      </c>
      <c r="Q5045" s="31"/>
      <c r="R5045" s="41">
        <v>224</v>
      </c>
      <c r="S5045" s="130">
        <f>IFERROR(Table1[[#This Row],[Female Voters]]/Table1[[#This Row],[Female Population]],"0.0%")</f>
        <v>0.43475069305112884</v>
      </c>
      <c r="T5045" s="130">
        <f>IFERROR(Table1[[#This Row],[Male Voters]]/Table1[[#This Row],[Male Population]],"0.0%")</f>
        <v>0.37876652913306175</v>
      </c>
      <c r="U5045" s="130">
        <f>IFERROR(Table1[[#This Row],[Total Voters]]/Table1[[#This Row],[Total Population]],"0.0%")</f>
        <v>0.40651467741755021</v>
      </c>
      <c r="V5045" s="130">
        <f>IFERROR(Table1[[#This Row],[Female Ballots]]/Table1[[#This Row],[Female Population]],"0.0%")</f>
        <v>0.10116314203689729</v>
      </c>
      <c r="W5045" s="130">
        <f>IFERROR(Table1[[#This Row],[Male Ballots]]/Table1[[#This Row],[Male Population]],"0.0%")</f>
        <v>8.4626795012376049E-2</v>
      </c>
      <c r="X5045" s="130">
        <f>IFERROR(Table1[[#This Row],[Total Ballots]]/Table1[[#This Row],[Total Population]],"0.0%")</f>
        <v>9.2822923283925843E-2</v>
      </c>
      <c r="Y5045" s="24">
        <f>Table1[[#This Row],[Female Ballots]]/Table1[[#This Row],[Female Voters]]</f>
        <v>0.2326923076923077</v>
      </c>
      <c r="Z5045" s="24">
        <f>Table1[[#This Row],[Male Ballots]]/Table1[[#This Row],[Male Voters]]</f>
        <v>0.22342733188720174</v>
      </c>
      <c r="AA5045" s="24">
        <f>Table1[[#This Row],[Total Ballots]]/Table1[[#This Row],[Total Voters]]</f>
        <v>0.22833843017329256</v>
      </c>
    </row>
    <row r="5046" spans="1:27" s="12" customFormat="1" x14ac:dyDescent="0.35">
      <c r="A5046" s="8" t="s">
        <v>59</v>
      </c>
      <c r="B5046" s="17">
        <v>2017</v>
      </c>
      <c r="C5046" s="17" t="s">
        <v>82</v>
      </c>
      <c r="D5046" s="17"/>
      <c r="E5046" s="35" t="s">
        <v>73</v>
      </c>
      <c r="F5046" s="34" t="s">
        <v>78</v>
      </c>
      <c r="G5046" s="9" t="s">
        <v>65</v>
      </c>
      <c r="H5046" s="10">
        <v>1039.1288</v>
      </c>
      <c r="I5046" s="10">
        <v>1017.1537000000001</v>
      </c>
      <c r="J5046" s="10">
        <v>2056.2820000000002</v>
      </c>
      <c r="K5046" s="31">
        <v>504</v>
      </c>
      <c r="L5046" s="31">
        <v>461</v>
      </c>
      <c r="M5046" s="31"/>
      <c r="N5046" s="31">
        <v>965</v>
      </c>
      <c r="O5046" s="31">
        <v>168</v>
      </c>
      <c r="P5046" s="31">
        <v>144</v>
      </c>
      <c r="Q5046" s="31"/>
      <c r="R5046" s="41">
        <v>312</v>
      </c>
      <c r="S5046" s="130">
        <f>IFERROR(Table1[[#This Row],[Female Voters]]/Table1[[#This Row],[Female Population]],"0.0%")</f>
        <v>0.48502168354875741</v>
      </c>
      <c r="T5046" s="130">
        <f>IFERROR(Table1[[#This Row],[Male Voters]]/Table1[[#This Row],[Male Population]],"0.0%")</f>
        <v>0.45322550564383729</v>
      </c>
      <c r="U5046" s="130">
        <f>IFERROR(Table1[[#This Row],[Total Voters]]/Table1[[#This Row],[Total Population]],"0.0%")</f>
        <v>0.46929360856147156</v>
      </c>
      <c r="V5046" s="130">
        <f>IFERROR(Table1[[#This Row],[Female Ballots]]/Table1[[#This Row],[Female Population]],"0.0%")</f>
        <v>0.16167389451625247</v>
      </c>
      <c r="W5046" s="130">
        <f>IFERROR(Table1[[#This Row],[Male Ballots]]/Table1[[#This Row],[Male Population]],"0.0%")</f>
        <v>0.14157152453950667</v>
      </c>
      <c r="X5046" s="130">
        <f>IFERROR(Table1[[#This Row],[Total Ballots]]/Table1[[#This Row],[Total Population]],"0.0%")</f>
        <v>0.15173016152453797</v>
      </c>
      <c r="Y5046" s="24">
        <f>Table1[[#This Row],[Female Ballots]]/Table1[[#This Row],[Female Voters]]</f>
        <v>0.33333333333333331</v>
      </c>
      <c r="Z5046" s="24">
        <f>Table1[[#This Row],[Male Ballots]]/Table1[[#This Row],[Male Voters]]</f>
        <v>0.31236442516268981</v>
      </c>
      <c r="AA5046" s="24">
        <f>Table1[[#This Row],[Total Ballots]]/Table1[[#This Row],[Total Voters]]</f>
        <v>0.32331606217616582</v>
      </c>
    </row>
    <row r="5047" spans="1:27" s="12" customFormat="1" x14ac:dyDescent="0.35">
      <c r="A5047" s="8" t="s">
        <v>59</v>
      </c>
      <c r="B5047" s="17">
        <v>2017</v>
      </c>
      <c r="C5047" s="17" t="s">
        <v>82</v>
      </c>
      <c r="D5047" s="17"/>
      <c r="E5047" s="35" t="s">
        <v>73</v>
      </c>
      <c r="F5047" s="34" t="s">
        <v>78</v>
      </c>
      <c r="G5047" s="9" t="s">
        <v>66</v>
      </c>
      <c r="H5047" s="10">
        <v>927.21399999999994</v>
      </c>
      <c r="I5047" s="10">
        <v>911.20479999999998</v>
      </c>
      <c r="J5047" s="10">
        <v>1838.4189000000001</v>
      </c>
      <c r="K5047" s="31">
        <v>636</v>
      </c>
      <c r="L5047" s="31">
        <v>568</v>
      </c>
      <c r="M5047" s="31"/>
      <c r="N5047" s="31">
        <v>1204</v>
      </c>
      <c r="O5047" s="31">
        <v>299</v>
      </c>
      <c r="P5047" s="31">
        <v>253</v>
      </c>
      <c r="Q5047" s="31"/>
      <c r="R5047" s="41">
        <v>552</v>
      </c>
      <c r="S5047" s="130">
        <f>IFERROR(Table1[[#This Row],[Female Voters]]/Table1[[#This Row],[Female Population]],"0.0%")</f>
        <v>0.68592579490818739</v>
      </c>
      <c r="T5047" s="130">
        <f>IFERROR(Table1[[#This Row],[Male Voters]]/Table1[[#This Row],[Male Population]],"0.0%")</f>
        <v>0.62335053546688957</v>
      </c>
      <c r="U5047" s="130">
        <f>IFERROR(Table1[[#This Row],[Total Voters]]/Table1[[#This Row],[Total Population]],"0.0%")</f>
        <v>0.65491058648276512</v>
      </c>
      <c r="V5047" s="130">
        <f>IFERROR(Table1[[#This Row],[Female Ballots]]/Table1[[#This Row],[Female Population]],"0.0%")</f>
        <v>0.32247140358105036</v>
      </c>
      <c r="W5047" s="130">
        <f>IFERROR(Table1[[#This Row],[Male Ballots]]/Table1[[#This Row],[Male Population]],"0.0%")</f>
        <v>0.27765437583296315</v>
      </c>
      <c r="X5047" s="130">
        <f>IFERROR(Table1[[#This Row],[Total Ballots]]/Table1[[#This Row],[Total Population]],"0.0%")</f>
        <v>0.3002580097495734</v>
      </c>
      <c r="Y5047" s="24">
        <f>Table1[[#This Row],[Female Ballots]]/Table1[[#This Row],[Female Voters]]</f>
        <v>0.47012578616352202</v>
      </c>
      <c r="Z5047" s="24">
        <f>Table1[[#This Row],[Male Ballots]]/Table1[[#This Row],[Male Voters]]</f>
        <v>0.44542253521126762</v>
      </c>
      <c r="AA5047" s="24">
        <f>Table1[[#This Row],[Total Ballots]]/Table1[[#This Row],[Total Voters]]</f>
        <v>0.4584717607973422</v>
      </c>
    </row>
    <row r="5048" spans="1:27" s="12" customFormat="1" x14ac:dyDescent="0.35">
      <c r="A5048" s="8" t="s">
        <v>59</v>
      </c>
      <c r="B5048" s="17">
        <v>2017</v>
      </c>
      <c r="C5048" s="17" t="s">
        <v>82</v>
      </c>
      <c r="D5048" s="17"/>
      <c r="E5048" s="35" t="s">
        <v>73</v>
      </c>
      <c r="F5048" s="34" t="s">
        <v>78</v>
      </c>
      <c r="G5048" s="9" t="s">
        <v>67</v>
      </c>
      <c r="H5048" s="10">
        <v>1144.3551</v>
      </c>
      <c r="I5048" s="10">
        <v>1087.32122</v>
      </c>
      <c r="J5048" s="10">
        <v>2231.6764000000003</v>
      </c>
      <c r="K5048" s="31">
        <v>832</v>
      </c>
      <c r="L5048" s="31">
        <v>798</v>
      </c>
      <c r="M5048" s="31"/>
      <c r="N5048" s="31">
        <v>1630</v>
      </c>
      <c r="O5048" s="31">
        <v>502</v>
      </c>
      <c r="P5048" s="31">
        <v>469</v>
      </c>
      <c r="Q5048" s="31"/>
      <c r="R5048" s="41">
        <v>971</v>
      </c>
      <c r="S5048" s="130">
        <f>IFERROR(Table1[[#This Row],[Female Voters]]/Table1[[#This Row],[Female Population]],"0.0%")</f>
        <v>0.7270470503430273</v>
      </c>
      <c r="T5048" s="130">
        <f>IFERROR(Table1[[#This Row],[Male Voters]]/Table1[[#This Row],[Male Population]],"0.0%")</f>
        <v>0.7339137554953632</v>
      </c>
      <c r="U5048" s="130">
        <f>IFERROR(Table1[[#This Row],[Total Voters]]/Table1[[#This Row],[Total Population]],"0.0%")</f>
        <v>0.73039263219344874</v>
      </c>
      <c r="V5048" s="130">
        <f>IFERROR(Table1[[#This Row],[Female Ballots]]/Table1[[#This Row],[Female Population]],"0.0%")</f>
        <v>0.43867502316370155</v>
      </c>
      <c r="W5048" s="130">
        <f>IFERROR(Table1[[#This Row],[Male Ballots]]/Table1[[#This Row],[Male Population]],"0.0%")</f>
        <v>0.43133527735253802</v>
      </c>
      <c r="X5048" s="130">
        <f>IFERROR(Table1[[#This Row],[Total Ballots]]/Table1[[#This Row],[Total Population]],"0.0%")</f>
        <v>0.43509892384039184</v>
      </c>
      <c r="Y5048" s="24">
        <f>Table1[[#This Row],[Female Ballots]]/Table1[[#This Row],[Female Voters]]</f>
        <v>0.60336538461538458</v>
      </c>
      <c r="Z5048" s="24">
        <f>Table1[[#This Row],[Male Ballots]]/Table1[[#This Row],[Male Voters]]</f>
        <v>0.58771929824561409</v>
      </c>
      <c r="AA5048" s="24">
        <f>Table1[[#This Row],[Total Ballots]]/Table1[[#This Row],[Total Voters]]</f>
        <v>0.59570552147239264</v>
      </c>
    </row>
    <row r="5049" spans="1:27" s="12" customFormat="1" x14ac:dyDescent="0.35">
      <c r="A5049" s="8" t="s">
        <v>37</v>
      </c>
      <c r="B5049" s="17">
        <v>2017</v>
      </c>
      <c r="C5049" s="17" t="s">
        <v>82</v>
      </c>
      <c r="D5049" s="17" t="s">
        <v>69</v>
      </c>
      <c r="E5049" s="35" t="s">
        <v>74</v>
      </c>
      <c r="F5049" s="34" t="s">
        <v>78</v>
      </c>
      <c r="G5049" s="9" t="s">
        <v>79</v>
      </c>
      <c r="H5049" s="10">
        <v>9055.9991000000009</v>
      </c>
      <c r="I5049" s="10">
        <v>8384.9991000000009</v>
      </c>
      <c r="J5049" s="10">
        <v>17440.9997</v>
      </c>
      <c r="K5049" s="10">
        <v>7754</v>
      </c>
      <c r="L5049" s="10">
        <v>6857</v>
      </c>
      <c r="M5049" s="10">
        <v>13</v>
      </c>
      <c r="N5049" s="10">
        <v>14624</v>
      </c>
      <c r="O5049" s="10">
        <v>3584</v>
      </c>
      <c r="P5049" s="10">
        <v>3176</v>
      </c>
      <c r="Q5049" s="10">
        <v>4</v>
      </c>
      <c r="R5049" s="11">
        <v>6764</v>
      </c>
      <c r="S5049" s="130">
        <f>IFERROR(Table1[[#This Row],[Female Voters]]/Table1[[#This Row],[Female Population]],"0.0%")</f>
        <v>0.85622800028767665</v>
      </c>
      <c r="T5049" s="130">
        <f>IFERROR(Table1[[#This Row],[Male Voters]]/Table1[[#This Row],[Male Population]],"0.0%")</f>
        <v>0.81776991484709871</v>
      </c>
      <c r="U5049" s="130">
        <f>IFERROR(Table1[[#This Row],[Total Voters]]/Table1[[#This Row],[Total Population]],"0.0%")</f>
        <v>0.83848404630154316</v>
      </c>
      <c r="V5049" s="130">
        <f>IFERROR(Table1[[#This Row],[Female Ballots]]/Table1[[#This Row],[Female Population]],"0.0%")</f>
        <v>0.39575975664573548</v>
      </c>
      <c r="W5049" s="130">
        <f>IFERROR(Table1[[#This Row],[Male Ballots]]/Table1[[#This Row],[Male Population]],"0.0%")</f>
        <v>0.37877165663619444</v>
      </c>
      <c r="X5049" s="130">
        <f>IFERROR(Table1[[#This Row],[Total Ballots]]/Table1[[#This Row],[Total Population]],"0.0%")</f>
        <v>0.38782180587962511</v>
      </c>
      <c r="Y5049" s="24">
        <f>Table1[[#This Row],[Female Ballots]]/Table1[[#This Row],[Female Voters]]</f>
        <v>0.46221305132834667</v>
      </c>
      <c r="Z5049" s="24">
        <f>Table1[[#This Row],[Male Ballots]]/Table1[[#This Row],[Male Voters]]</f>
        <v>0.46317631617325361</v>
      </c>
      <c r="AA5049" s="24">
        <f>Table1[[#This Row],[Total Ballots]]/Table1[[#This Row],[Total Voters]]</f>
        <v>0.46252735229759301</v>
      </c>
    </row>
    <row r="5050" spans="1:27" s="12" customFormat="1" x14ac:dyDescent="0.35">
      <c r="A5050" s="8" t="s">
        <v>37</v>
      </c>
      <c r="B5050" s="17">
        <v>2017</v>
      </c>
      <c r="C5050" s="17" t="s">
        <v>82</v>
      </c>
      <c r="D5050" s="17" t="s">
        <v>69</v>
      </c>
      <c r="E5050" s="35" t="s">
        <v>74</v>
      </c>
      <c r="F5050" s="34" t="s">
        <v>78</v>
      </c>
      <c r="G5050" s="9" t="s">
        <v>62</v>
      </c>
      <c r="H5050" s="10">
        <v>838.99990000000003</v>
      </c>
      <c r="I5050" s="10">
        <v>827.99990000000003</v>
      </c>
      <c r="J5050" s="10">
        <v>1667</v>
      </c>
      <c r="K5050" s="31">
        <v>543</v>
      </c>
      <c r="L5050" s="31">
        <v>529</v>
      </c>
      <c r="M5050" s="31"/>
      <c r="N5050" s="31">
        <v>1072</v>
      </c>
      <c r="O5050" s="31">
        <v>99</v>
      </c>
      <c r="P5050" s="31">
        <v>87</v>
      </c>
      <c r="Q5050" s="31"/>
      <c r="R5050" s="41">
        <v>186</v>
      </c>
      <c r="S5050" s="130">
        <f>IFERROR(Table1[[#This Row],[Female Voters]]/Table1[[#This Row],[Female Population]],"0.0%")</f>
        <v>0.64719912362325671</v>
      </c>
      <c r="T5050" s="130">
        <f>IFERROR(Table1[[#This Row],[Male Voters]]/Table1[[#This Row],[Male Population]],"0.0%")</f>
        <v>0.63888896604939205</v>
      </c>
      <c r="U5050" s="130">
        <f>IFERROR(Table1[[#This Row],[Total Voters]]/Table1[[#This Row],[Total Population]],"0.0%")</f>
        <v>0.64307138572285538</v>
      </c>
      <c r="V5050" s="130">
        <f>IFERROR(Table1[[#This Row],[Female Ballots]]/Table1[[#This Row],[Female Population]],"0.0%")</f>
        <v>0.11799763027385343</v>
      </c>
      <c r="W5050" s="130">
        <f>IFERROR(Table1[[#This Row],[Male Ballots]]/Table1[[#This Row],[Male Population]],"0.0%")</f>
        <v>0.10507247645802856</v>
      </c>
      <c r="X5050" s="130">
        <f>IFERROR(Table1[[#This Row],[Total Ballots]]/Table1[[#This Row],[Total Population]],"0.0%")</f>
        <v>0.11157768446310738</v>
      </c>
      <c r="Y5050" s="24">
        <f>Table1[[#This Row],[Female Ballots]]/Table1[[#This Row],[Female Voters]]</f>
        <v>0.18232044198895028</v>
      </c>
      <c r="Z5050" s="24">
        <f>Table1[[#This Row],[Male Ballots]]/Table1[[#This Row],[Male Voters]]</f>
        <v>0.16446124763705103</v>
      </c>
      <c r="AA5050" s="24">
        <f>Table1[[#This Row],[Total Ballots]]/Table1[[#This Row],[Total Voters]]</f>
        <v>0.17350746268656717</v>
      </c>
    </row>
    <row r="5051" spans="1:27" s="12" customFormat="1" x14ac:dyDescent="0.35">
      <c r="A5051" s="8" t="s">
        <v>37</v>
      </c>
      <c r="B5051" s="17">
        <v>2017</v>
      </c>
      <c r="C5051" s="17" t="s">
        <v>82</v>
      </c>
      <c r="D5051" s="17" t="s">
        <v>69</v>
      </c>
      <c r="E5051" s="35" t="s">
        <v>74</v>
      </c>
      <c r="F5051" s="34" t="s">
        <v>78</v>
      </c>
      <c r="G5051" s="9" t="s">
        <v>63</v>
      </c>
      <c r="H5051" s="10">
        <v>1212</v>
      </c>
      <c r="I5051" s="10">
        <v>1188.9999</v>
      </c>
      <c r="J5051" s="10">
        <v>2401</v>
      </c>
      <c r="K5051" s="31">
        <v>1061</v>
      </c>
      <c r="L5051" s="31">
        <v>920</v>
      </c>
      <c r="M5051" s="31">
        <v>2</v>
      </c>
      <c r="N5051" s="31">
        <v>1983</v>
      </c>
      <c r="O5051" s="31">
        <v>217</v>
      </c>
      <c r="P5051" s="31">
        <v>169</v>
      </c>
      <c r="Q5051" s="31"/>
      <c r="R5051" s="41">
        <v>386</v>
      </c>
      <c r="S5051" s="130">
        <f>IFERROR(Table1[[#This Row],[Female Voters]]/Table1[[#This Row],[Female Population]],"0.0%")</f>
        <v>0.87541254125412538</v>
      </c>
      <c r="T5051" s="130">
        <f>IFERROR(Table1[[#This Row],[Male Voters]]/Table1[[#This Row],[Male Population]],"0.0%")</f>
        <v>0.77375952680904347</v>
      </c>
      <c r="U5051" s="130">
        <f>IFERROR(Table1[[#This Row],[Total Voters]]/Table1[[#This Row],[Total Population]],"0.0%")</f>
        <v>0.82590587255310288</v>
      </c>
      <c r="V5051" s="130">
        <f>IFERROR(Table1[[#This Row],[Female Ballots]]/Table1[[#This Row],[Female Population]],"0.0%")</f>
        <v>0.17904290429042904</v>
      </c>
      <c r="W5051" s="130">
        <f>IFERROR(Table1[[#This Row],[Male Ballots]]/Table1[[#This Row],[Male Population]],"0.0%")</f>
        <v>0.14213626090296558</v>
      </c>
      <c r="X5051" s="130">
        <f>IFERROR(Table1[[#This Row],[Total Ballots]]/Table1[[#This Row],[Total Population]],"0.0%")</f>
        <v>0.16076634735526865</v>
      </c>
      <c r="Y5051" s="24">
        <f>Table1[[#This Row],[Female Ballots]]/Table1[[#This Row],[Female Voters]]</f>
        <v>0.20452403393025448</v>
      </c>
      <c r="Z5051" s="24">
        <f>Table1[[#This Row],[Male Ballots]]/Table1[[#This Row],[Male Voters]]</f>
        <v>0.18369565217391304</v>
      </c>
      <c r="AA5051" s="24">
        <f>Table1[[#This Row],[Total Ballots]]/Table1[[#This Row],[Total Voters]]</f>
        <v>0.19465456379223398</v>
      </c>
    </row>
    <row r="5052" spans="1:27" s="12" customFormat="1" x14ac:dyDescent="0.35">
      <c r="A5052" s="8" t="s">
        <v>37</v>
      </c>
      <c r="B5052" s="17">
        <v>2017</v>
      </c>
      <c r="C5052" s="17" t="s">
        <v>82</v>
      </c>
      <c r="D5052" s="17" t="s">
        <v>69</v>
      </c>
      <c r="E5052" s="35" t="s">
        <v>74</v>
      </c>
      <c r="F5052" s="34" t="s">
        <v>78</v>
      </c>
      <c r="G5052" s="9" t="s">
        <v>64</v>
      </c>
      <c r="H5052" s="10">
        <v>1241</v>
      </c>
      <c r="I5052" s="10">
        <v>1160</v>
      </c>
      <c r="J5052" s="10">
        <v>2401</v>
      </c>
      <c r="K5052" s="31">
        <v>1034</v>
      </c>
      <c r="L5052" s="31">
        <v>907</v>
      </c>
      <c r="M5052" s="31">
        <v>1</v>
      </c>
      <c r="N5052" s="31">
        <v>1942</v>
      </c>
      <c r="O5052" s="31">
        <v>337</v>
      </c>
      <c r="P5052" s="31">
        <v>299</v>
      </c>
      <c r="Q5052" s="31"/>
      <c r="R5052" s="41">
        <v>636</v>
      </c>
      <c r="S5052" s="130">
        <f>IFERROR(Table1[[#This Row],[Female Voters]]/Table1[[#This Row],[Female Population]],"0.0%")</f>
        <v>0.83319903303787268</v>
      </c>
      <c r="T5052" s="130">
        <f>IFERROR(Table1[[#This Row],[Male Voters]]/Table1[[#This Row],[Male Population]],"0.0%")</f>
        <v>0.78189655172413797</v>
      </c>
      <c r="U5052" s="130">
        <f>IFERROR(Table1[[#This Row],[Total Voters]]/Table1[[#This Row],[Total Population]],"0.0%")</f>
        <v>0.80882965431070386</v>
      </c>
      <c r="V5052" s="130">
        <f>IFERROR(Table1[[#This Row],[Female Ballots]]/Table1[[#This Row],[Female Population]],"0.0%")</f>
        <v>0.2715551974214343</v>
      </c>
      <c r="W5052" s="130">
        <f>IFERROR(Table1[[#This Row],[Male Ballots]]/Table1[[#This Row],[Male Population]],"0.0%")</f>
        <v>0.25775862068965516</v>
      </c>
      <c r="X5052" s="130">
        <f>IFERROR(Table1[[#This Row],[Total Ballots]]/Table1[[#This Row],[Total Population]],"0.0%")</f>
        <v>0.2648896293211162</v>
      </c>
      <c r="Y5052" s="24">
        <f>Table1[[#This Row],[Female Ballots]]/Table1[[#This Row],[Female Voters]]</f>
        <v>0.32591876208897486</v>
      </c>
      <c r="Z5052" s="24">
        <f>Table1[[#This Row],[Male Ballots]]/Table1[[#This Row],[Male Voters]]</f>
        <v>0.32965821389195149</v>
      </c>
      <c r="AA5052" s="24">
        <f>Table1[[#This Row],[Total Ballots]]/Table1[[#This Row],[Total Voters]]</f>
        <v>0.32749742533470649</v>
      </c>
    </row>
    <row r="5053" spans="1:27" s="12" customFormat="1" x14ac:dyDescent="0.35">
      <c r="A5053" s="8" t="s">
        <v>37</v>
      </c>
      <c r="B5053" s="17">
        <v>2017</v>
      </c>
      <c r="C5053" s="17" t="s">
        <v>82</v>
      </c>
      <c r="D5053" s="17" t="s">
        <v>69</v>
      </c>
      <c r="E5053" s="35" t="s">
        <v>74</v>
      </c>
      <c r="F5053" s="34" t="s">
        <v>78</v>
      </c>
      <c r="G5053" s="9" t="s">
        <v>65</v>
      </c>
      <c r="H5053" s="10">
        <v>1378.9998000000001</v>
      </c>
      <c r="I5053" s="10">
        <v>1293.9998000000001</v>
      </c>
      <c r="J5053" s="10">
        <v>2673</v>
      </c>
      <c r="K5053" s="31">
        <v>1086</v>
      </c>
      <c r="L5053" s="31">
        <v>1007</v>
      </c>
      <c r="M5053" s="31">
        <v>2</v>
      </c>
      <c r="N5053" s="31">
        <v>2095</v>
      </c>
      <c r="O5053" s="31">
        <v>452</v>
      </c>
      <c r="P5053" s="31">
        <v>410</v>
      </c>
      <c r="Q5053" s="31"/>
      <c r="R5053" s="41">
        <v>862</v>
      </c>
      <c r="S5053" s="130">
        <f>IFERROR(Table1[[#This Row],[Female Voters]]/Table1[[#This Row],[Female Population]],"0.0%")</f>
        <v>0.78752730783572267</v>
      </c>
      <c r="T5053" s="130">
        <f>IFERROR(Table1[[#This Row],[Male Voters]]/Table1[[#This Row],[Male Population]],"0.0%")</f>
        <v>0.77820723001657344</v>
      </c>
      <c r="U5053" s="130">
        <f>IFERROR(Table1[[#This Row],[Total Voters]]/Table1[[#This Row],[Total Population]],"0.0%")</f>
        <v>0.7837635615413393</v>
      </c>
      <c r="V5053" s="130">
        <f>IFERROR(Table1[[#This Row],[Female Ballots]]/Table1[[#This Row],[Female Population]],"0.0%")</f>
        <v>0.32777379663144257</v>
      </c>
      <c r="W5053" s="130">
        <f>IFERROR(Table1[[#This Row],[Male Ballots]]/Table1[[#This Row],[Male Population]],"0.0%")</f>
        <v>0.31684703506136552</v>
      </c>
      <c r="X5053" s="130">
        <f>IFERROR(Table1[[#This Row],[Total Ballots]]/Table1[[#This Row],[Total Population]],"0.0%")</f>
        <v>0.32248410026187802</v>
      </c>
      <c r="Y5053" s="24">
        <f>Table1[[#This Row],[Female Ballots]]/Table1[[#This Row],[Female Voters]]</f>
        <v>0.41620626151012891</v>
      </c>
      <c r="Z5053" s="24">
        <f>Table1[[#This Row],[Male Ballots]]/Table1[[#This Row],[Male Voters]]</f>
        <v>0.40714995034756701</v>
      </c>
      <c r="AA5053" s="24">
        <f>Table1[[#This Row],[Total Ballots]]/Table1[[#This Row],[Total Voters]]</f>
        <v>0.41145584725536993</v>
      </c>
    </row>
    <row r="5054" spans="1:27" s="12" customFormat="1" x14ac:dyDescent="0.35">
      <c r="A5054" s="8" t="s">
        <v>37</v>
      </c>
      <c r="B5054" s="17">
        <v>2017</v>
      </c>
      <c r="C5054" s="17" t="s">
        <v>82</v>
      </c>
      <c r="D5054" s="17" t="s">
        <v>69</v>
      </c>
      <c r="E5054" s="35" t="s">
        <v>74</v>
      </c>
      <c r="F5054" s="34" t="s">
        <v>78</v>
      </c>
      <c r="G5054" s="9" t="s">
        <v>66</v>
      </c>
      <c r="H5054" s="10">
        <v>1743.9998000000001</v>
      </c>
      <c r="I5054" s="10">
        <v>1547.9998000000001</v>
      </c>
      <c r="J5054" s="10">
        <v>3292</v>
      </c>
      <c r="K5054" s="31">
        <v>1568</v>
      </c>
      <c r="L5054" s="31">
        <v>1345</v>
      </c>
      <c r="M5054" s="31">
        <v>3</v>
      </c>
      <c r="N5054" s="31">
        <v>2916</v>
      </c>
      <c r="O5054" s="31">
        <v>866</v>
      </c>
      <c r="P5054" s="31">
        <v>723</v>
      </c>
      <c r="Q5054" s="31">
        <v>1</v>
      </c>
      <c r="R5054" s="41">
        <v>1590</v>
      </c>
      <c r="S5054" s="130">
        <f>IFERROR(Table1[[#This Row],[Female Voters]]/Table1[[#This Row],[Female Population]],"0.0%")</f>
        <v>0.89908267191315039</v>
      </c>
      <c r="T5054" s="130">
        <f>IFERROR(Table1[[#This Row],[Male Voters]]/Table1[[#This Row],[Male Population]],"0.0%")</f>
        <v>0.86886316135182962</v>
      </c>
      <c r="U5054" s="130">
        <f>IFERROR(Table1[[#This Row],[Total Voters]]/Table1[[#This Row],[Total Population]],"0.0%")</f>
        <v>0.88578371810449574</v>
      </c>
      <c r="V5054" s="130">
        <f>IFERROR(Table1[[#This Row],[Female Ballots]]/Table1[[#This Row],[Female Population]],"0.0%")</f>
        <v>0.49655968997244149</v>
      </c>
      <c r="W5054" s="130">
        <f>IFERROR(Table1[[#This Row],[Male Ballots]]/Table1[[#This Row],[Male Population]],"0.0%")</f>
        <v>0.46705432390882734</v>
      </c>
      <c r="X5054" s="130">
        <f>IFERROR(Table1[[#This Row],[Total Ballots]]/Table1[[#This Row],[Total Population]],"0.0%")</f>
        <v>0.48298906439854195</v>
      </c>
      <c r="Y5054" s="24">
        <f>Table1[[#This Row],[Female Ballots]]/Table1[[#This Row],[Female Voters]]</f>
        <v>0.55229591836734693</v>
      </c>
      <c r="Z5054" s="24">
        <f>Table1[[#This Row],[Male Ballots]]/Table1[[#This Row],[Male Voters]]</f>
        <v>0.53754646840148701</v>
      </c>
      <c r="AA5054" s="24">
        <f>Table1[[#This Row],[Total Ballots]]/Table1[[#This Row],[Total Voters]]</f>
        <v>0.54526748971193417</v>
      </c>
    </row>
    <row r="5055" spans="1:27" s="12" customFormat="1" x14ac:dyDescent="0.35">
      <c r="A5055" s="8" t="s">
        <v>37</v>
      </c>
      <c r="B5055" s="17">
        <v>2017</v>
      </c>
      <c r="C5055" s="17" t="s">
        <v>82</v>
      </c>
      <c r="D5055" s="17" t="s">
        <v>69</v>
      </c>
      <c r="E5055" s="35" t="s">
        <v>74</v>
      </c>
      <c r="F5055" s="34" t="s">
        <v>78</v>
      </c>
      <c r="G5055" s="9" t="s">
        <v>67</v>
      </c>
      <c r="H5055" s="10">
        <v>2640.9996000000001</v>
      </c>
      <c r="I5055" s="10">
        <v>2365.9997000000003</v>
      </c>
      <c r="J5055" s="10">
        <v>5006.9997000000003</v>
      </c>
      <c r="K5055" s="31">
        <v>2462</v>
      </c>
      <c r="L5055" s="31">
        <v>2149</v>
      </c>
      <c r="M5055" s="31">
        <v>5</v>
      </c>
      <c r="N5055" s="31">
        <v>4616</v>
      </c>
      <c r="O5055" s="31">
        <v>1613</v>
      </c>
      <c r="P5055" s="31">
        <v>1488</v>
      </c>
      <c r="Q5055" s="31">
        <v>3</v>
      </c>
      <c r="R5055" s="41">
        <v>3104</v>
      </c>
      <c r="S5055" s="130">
        <f>IFERROR(Table1[[#This Row],[Female Voters]]/Table1[[#This Row],[Female Population]],"0.0%")</f>
        <v>0.93222278413067539</v>
      </c>
      <c r="T5055" s="130">
        <f>IFERROR(Table1[[#This Row],[Male Voters]]/Table1[[#This Row],[Male Population]],"0.0%")</f>
        <v>0.90828413883568948</v>
      </c>
      <c r="U5055" s="130">
        <f>IFERROR(Table1[[#This Row],[Total Voters]]/Table1[[#This Row],[Total Population]],"0.0%")</f>
        <v>0.92190938217951157</v>
      </c>
      <c r="V5055" s="130">
        <f>IFERROR(Table1[[#This Row],[Female Ballots]]/Table1[[#This Row],[Female Population]],"0.0%")</f>
        <v>0.61075359496457327</v>
      </c>
      <c r="W5055" s="130">
        <f>IFERROR(Table1[[#This Row],[Male Ballots]]/Table1[[#This Row],[Male Population]],"0.0%")</f>
        <v>0.62890963172987713</v>
      </c>
      <c r="X5055" s="130">
        <f>IFERROR(Table1[[#This Row],[Total Ballots]]/Table1[[#This Row],[Total Population]],"0.0%")</f>
        <v>0.61993213221083276</v>
      </c>
      <c r="Y5055" s="24">
        <f>Table1[[#This Row],[Female Ballots]]/Table1[[#This Row],[Female Voters]]</f>
        <v>0.65515840779853773</v>
      </c>
      <c r="Z5055" s="24">
        <f>Table1[[#This Row],[Male Ballots]]/Table1[[#This Row],[Male Voters]]</f>
        <v>0.69241507677989766</v>
      </c>
      <c r="AA5055" s="24">
        <f>Table1[[#This Row],[Total Ballots]]/Table1[[#This Row],[Total Voters]]</f>
        <v>0.67244367417677642</v>
      </c>
    </row>
    <row r="5056" spans="1:27" s="12" customFormat="1" x14ac:dyDescent="0.35">
      <c r="A5056" s="8" t="s">
        <v>48</v>
      </c>
      <c r="B5056" s="17">
        <v>2017</v>
      </c>
      <c r="C5056" s="17" t="s">
        <v>82</v>
      </c>
      <c r="D5056" s="17" t="s">
        <v>69</v>
      </c>
      <c r="E5056" s="35" t="s">
        <v>74</v>
      </c>
      <c r="F5056" s="34" t="s">
        <v>78</v>
      </c>
      <c r="G5056" s="9" t="s">
        <v>79</v>
      </c>
      <c r="H5056" s="10">
        <v>72733.995999999999</v>
      </c>
      <c r="I5056" s="10">
        <v>70520.997000000003</v>
      </c>
      <c r="J5056" s="10">
        <v>143254.99900000001</v>
      </c>
      <c r="K5056" s="10">
        <v>54030</v>
      </c>
      <c r="L5056" s="10">
        <v>50085</v>
      </c>
      <c r="M5056" s="10">
        <v>2516</v>
      </c>
      <c r="N5056" s="10">
        <v>106631</v>
      </c>
      <c r="O5056" s="10">
        <v>20653</v>
      </c>
      <c r="P5056" s="10">
        <v>19279</v>
      </c>
      <c r="Q5056" s="10">
        <v>604</v>
      </c>
      <c r="R5056" s="11">
        <v>40536</v>
      </c>
      <c r="S5056" s="130">
        <f>IFERROR(Table1[[#This Row],[Female Voters]]/Table1[[#This Row],[Female Population]],"0.0%")</f>
        <v>0.74284382780233882</v>
      </c>
      <c r="T5056" s="130">
        <f>IFERROR(Table1[[#This Row],[Male Voters]]/Table1[[#This Row],[Male Population]],"0.0%")</f>
        <v>0.71021400902769427</v>
      </c>
      <c r="U5056" s="130">
        <f>IFERROR(Table1[[#This Row],[Total Voters]]/Table1[[#This Row],[Total Population]],"0.0%")</f>
        <v>0.74434400715049387</v>
      </c>
      <c r="V5056" s="130">
        <f>IFERROR(Table1[[#This Row],[Female Ballots]]/Table1[[#This Row],[Female Population]],"0.0%")</f>
        <v>0.28395250001113648</v>
      </c>
      <c r="W5056" s="130">
        <f>IFERROR(Table1[[#This Row],[Male Ballots]]/Table1[[#This Row],[Male Population]],"0.0%")</f>
        <v>0.27337957232794086</v>
      </c>
      <c r="X5056" s="130">
        <f>IFERROR(Table1[[#This Row],[Total Ballots]]/Table1[[#This Row],[Total Population]],"0.0%")</f>
        <v>0.28296394738727404</v>
      </c>
      <c r="Y5056" s="24">
        <f>Table1[[#This Row],[Female Ballots]]/Table1[[#This Row],[Female Voters]]</f>
        <v>0.38225060151767537</v>
      </c>
      <c r="Z5056" s="24">
        <f>Table1[[#This Row],[Male Ballots]]/Table1[[#This Row],[Male Voters]]</f>
        <v>0.3849256264350604</v>
      </c>
      <c r="AA5056" s="24">
        <f>Table1[[#This Row],[Total Ballots]]/Table1[[#This Row],[Total Voters]]</f>
        <v>0.38015211336290572</v>
      </c>
    </row>
    <row r="5057" spans="1:27" s="12" customFormat="1" x14ac:dyDescent="0.35">
      <c r="A5057" s="8" t="s">
        <v>48</v>
      </c>
      <c r="B5057" s="17">
        <v>2017</v>
      </c>
      <c r="C5057" s="17" t="s">
        <v>82</v>
      </c>
      <c r="D5057" s="17" t="s">
        <v>69</v>
      </c>
      <c r="E5057" s="35" t="s">
        <v>74</v>
      </c>
      <c r="F5057" s="34" t="s">
        <v>78</v>
      </c>
      <c r="G5057" s="9" t="s">
        <v>62</v>
      </c>
      <c r="H5057" s="10">
        <v>8229.9989999999998</v>
      </c>
      <c r="I5057" s="10">
        <v>8634.9989999999998</v>
      </c>
      <c r="J5057" s="10">
        <v>16865</v>
      </c>
      <c r="K5057" s="31">
        <v>4519</v>
      </c>
      <c r="L5057" s="31">
        <v>4440</v>
      </c>
      <c r="M5057" s="31">
        <v>602</v>
      </c>
      <c r="N5057" s="31">
        <v>9561</v>
      </c>
      <c r="O5057" s="31">
        <v>580</v>
      </c>
      <c r="P5057" s="31">
        <v>594</v>
      </c>
      <c r="Q5057" s="31">
        <v>99</v>
      </c>
      <c r="R5057" s="41">
        <v>1273</v>
      </c>
      <c r="S5057" s="130">
        <f>IFERROR(Table1[[#This Row],[Female Voters]]/Table1[[#This Row],[Female Population]],"0.0%")</f>
        <v>0.54908876659644801</v>
      </c>
      <c r="T5057" s="130">
        <f>IFERROR(Table1[[#This Row],[Male Voters]]/Table1[[#This Row],[Male Population]],"0.0%")</f>
        <v>0.51418651003897053</v>
      </c>
      <c r="U5057" s="130">
        <f>IFERROR(Table1[[#This Row],[Total Voters]]/Table1[[#This Row],[Total Population]],"0.0%")</f>
        <v>0.56691372665283135</v>
      </c>
      <c r="V5057" s="130">
        <f>IFERROR(Table1[[#This Row],[Female Ballots]]/Table1[[#This Row],[Female Population]],"0.0%")</f>
        <v>7.0473884626231428E-2</v>
      </c>
      <c r="W5057" s="130">
        <f>IFERROR(Table1[[#This Row],[Male Ballots]]/Table1[[#This Row],[Male Population]],"0.0%")</f>
        <v>6.8789816883591995E-2</v>
      </c>
      <c r="X5057" s="130">
        <f>IFERROR(Table1[[#This Row],[Total Ballots]]/Table1[[#This Row],[Total Population]],"0.0%")</f>
        <v>7.5481766973021044E-2</v>
      </c>
      <c r="Y5057" s="24">
        <f>Table1[[#This Row],[Female Ballots]]/Table1[[#This Row],[Female Voters]]</f>
        <v>0.12834697942022572</v>
      </c>
      <c r="Z5057" s="24">
        <f>Table1[[#This Row],[Male Ballots]]/Table1[[#This Row],[Male Voters]]</f>
        <v>0.13378378378378378</v>
      </c>
      <c r="AA5057" s="24">
        <f>Table1[[#This Row],[Total Ballots]]/Table1[[#This Row],[Total Voters]]</f>
        <v>0.13314506850747829</v>
      </c>
    </row>
    <row r="5058" spans="1:27" s="12" customFormat="1" x14ac:dyDescent="0.35">
      <c r="A5058" s="8" t="s">
        <v>48</v>
      </c>
      <c r="B5058" s="17">
        <v>2017</v>
      </c>
      <c r="C5058" s="17" t="s">
        <v>82</v>
      </c>
      <c r="D5058" s="17" t="s">
        <v>69</v>
      </c>
      <c r="E5058" s="35" t="s">
        <v>74</v>
      </c>
      <c r="F5058" s="34" t="s">
        <v>78</v>
      </c>
      <c r="G5058" s="9" t="s">
        <v>63</v>
      </c>
      <c r="H5058" s="10">
        <v>12870.998</v>
      </c>
      <c r="I5058" s="10">
        <v>13066.998</v>
      </c>
      <c r="J5058" s="10">
        <v>25938</v>
      </c>
      <c r="K5058" s="31">
        <v>8892</v>
      </c>
      <c r="L5058" s="31">
        <v>8103</v>
      </c>
      <c r="M5058" s="31">
        <v>468</v>
      </c>
      <c r="N5058" s="31">
        <v>17463</v>
      </c>
      <c r="O5058" s="31">
        <v>1447</v>
      </c>
      <c r="P5058" s="31">
        <v>1270</v>
      </c>
      <c r="Q5058" s="31">
        <v>74</v>
      </c>
      <c r="R5058" s="41">
        <v>2791</v>
      </c>
      <c r="S5058" s="130">
        <f>IFERROR(Table1[[#This Row],[Female Voters]]/Table1[[#This Row],[Female Population]],"0.0%")</f>
        <v>0.6908555187406602</v>
      </c>
      <c r="T5058" s="130">
        <f>IFERROR(Table1[[#This Row],[Male Voters]]/Table1[[#This Row],[Male Population]],"0.0%")</f>
        <v>0.62011182675622967</v>
      </c>
      <c r="U5058" s="130">
        <f>IFERROR(Table1[[#This Row],[Total Voters]]/Table1[[#This Row],[Total Population]],"0.0%")</f>
        <v>0.67325931066389078</v>
      </c>
      <c r="V5058" s="130">
        <f>IFERROR(Table1[[#This Row],[Female Ballots]]/Table1[[#This Row],[Female Population]],"0.0%")</f>
        <v>0.11242329460388387</v>
      </c>
      <c r="W5058" s="130">
        <f>IFERROR(Table1[[#This Row],[Male Ballots]]/Table1[[#This Row],[Male Population]],"0.0%")</f>
        <v>9.7191413054475095E-2</v>
      </c>
      <c r="X5058" s="130">
        <f>IFERROR(Table1[[#This Row],[Total Ballots]]/Table1[[#This Row],[Total Population]],"0.0%")</f>
        <v>0.10760274500732515</v>
      </c>
      <c r="Y5058" s="24">
        <f>Table1[[#This Row],[Female Ballots]]/Table1[[#This Row],[Female Voters]]</f>
        <v>0.16273054430949169</v>
      </c>
      <c r="Z5058" s="24">
        <f>Table1[[#This Row],[Male Ballots]]/Table1[[#This Row],[Male Voters]]</f>
        <v>0.15673207454029373</v>
      </c>
      <c r="AA5058" s="24">
        <f>Table1[[#This Row],[Total Ballots]]/Table1[[#This Row],[Total Voters]]</f>
        <v>0.15982362709729142</v>
      </c>
    </row>
    <row r="5059" spans="1:27" s="12" customFormat="1" x14ac:dyDescent="0.35">
      <c r="A5059" s="8" t="s">
        <v>48</v>
      </c>
      <c r="B5059" s="17">
        <v>2017</v>
      </c>
      <c r="C5059" s="17" t="s">
        <v>82</v>
      </c>
      <c r="D5059" s="17" t="s">
        <v>69</v>
      </c>
      <c r="E5059" s="35" t="s">
        <v>74</v>
      </c>
      <c r="F5059" s="34" t="s">
        <v>78</v>
      </c>
      <c r="G5059" s="9" t="s">
        <v>64</v>
      </c>
      <c r="H5059" s="10">
        <v>12607</v>
      </c>
      <c r="I5059" s="10">
        <v>12538</v>
      </c>
      <c r="J5059" s="10">
        <v>25145</v>
      </c>
      <c r="K5059" s="31">
        <v>8571</v>
      </c>
      <c r="L5059" s="31">
        <v>7918</v>
      </c>
      <c r="M5059" s="31">
        <v>406</v>
      </c>
      <c r="N5059" s="31">
        <v>16895</v>
      </c>
      <c r="O5059" s="31">
        <v>2245</v>
      </c>
      <c r="P5059" s="31">
        <v>2035</v>
      </c>
      <c r="Q5059" s="31">
        <v>88</v>
      </c>
      <c r="R5059" s="41">
        <v>4368</v>
      </c>
      <c r="S5059" s="130">
        <f>IFERROR(Table1[[#This Row],[Female Voters]]/Table1[[#This Row],[Female Population]],"0.0%")</f>
        <v>0.67986039501864048</v>
      </c>
      <c r="T5059" s="130">
        <f>IFERROR(Table1[[#This Row],[Male Voters]]/Table1[[#This Row],[Male Population]],"0.0%")</f>
        <v>0.63152017865688304</v>
      </c>
      <c r="U5059" s="130">
        <f>IFERROR(Table1[[#This Row],[Total Voters]]/Table1[[#This Row],[Total Population]],"0.0%")</f>
        <v>0.67190296281566908</v>
      </c>
      <c r="V5059" s="130">
        <f>IFERROR(Table1[[#This Row],[Female Ballots]]/Table1[[#This Row],[Female Population]],"0.0%")</f>
        <v>0.17807567224557785</v>
      </c>
      <c r="W5059" s="130">
        <f>IFERROR(Table1[[#This Row],[Male Ballots]]/Table1[[#This Row],[Male Population]],"0.0%")</f>
        <v>0.16230658797256342</v>
      </c>
      <c r="X5059" s="130">
        <f>IFERROR(Table1[[#This Row],[Total Ballots]]/Table1[[#This Row],[Total Population]],"0.0%")</f>
        <v>0.173712467687413</v>
      </c>
      <c r="Y5059" s="24">
        <f>Table1[[#This Row],[Female Ballots]]/Table1[[#This Row],[Female Voters]]</f>
        <v>0.26192976315482441</v>
      </c>
      <c r="Z5059" s="24">
        <f>Table1[[#This Row],[Male Ballots]]/Table1[[#This Row],[Male Voters]]</f>
        <v>0.2570093457943925</v>
      </c>
      <c r="AA5059" s="24">
        <f>Table1[[#This Row],[Total Ballots]]/Table1[[#This Row],[Total Voters]]</f>
        <v>0.25853802900266348</v>
      </c>
    </row>
    <row r="5060" spans="1:27" s="12" customFormat="1" x14ac:dyDescent="0.35">
      <c r="A5060" s="8" t="s">
        <v>48</v>
      </c>
      <c r="B5060" s="17">
        <v>2017</v>
      </c>
      <c r="C5060" s="17" t="s">
        <v>82</v>
      </c>
      <c r="D5060" s="17" t="s">
        <v>69</v>
      </c>
      <c r="E5060" s="35" t="s">
        <v>74</v>
      </c>
      <c r="F5060" s="34" t="s">
        <v>78</v>
      </c>
      <c r="G5060" s="9" t="s">
        <v>65</v>
      </c>
      <c r="H5060" s="10">
        <v>11772</v>
      </c>
      <c r="I5060" s="10">
        <v>11448</v>
      </c>
      <c r="J5060" s="10">
        <v>23220</v>
      </c>
      <c r="K5060" s="31">
        <v>8787</v>
      </c>
      <c r="L5060" s="31">
        <v>8205</v>
      </c>
      <c r="M5060" s="31">
        <v>283</v>
      </c>
      <c r="N5060" s="31">
        <v>17275</v>
      </c>
      <c r="O5060" s="31">
        <v>3116</v>
      </c>
      <c r="P5060" s="31">
        <v>2812</v>
      </c>
      <c r="Q5060" s="31">
        <v>69</v>
      </c>
      <c r="R5060" s="41">
        <v>5997</v>
      </c>
      <c r="S5060" s="130">
        <f>IFERROR(Table1[[#This Row],[Female Voters]]/Table1[[#This Row],[Female Population]],"0.0%")</f>
        <v>0.74643221202854226</v>
      </c>
      <c r="T5060" s="130">
        <f>IFERROR(Table1[[#This Row],[Male Voters]]/Table1[[#This Row],[Male Population]],"0.0%")</f>
        <v>0.71671907756813413</v>
      </c>
      <c r="U5060" s="130">
        <f>IFERROR(Table1[[#This Row],[Total Voters]]/Table1[[#This Row],[Total Population]],"0.0%")</f>
        <v>0.74397071490094746</v>
      </c>
      <c r="V5060" s="130">
        <f>IFERROR(Table1[[#This Row],[Female Ballots]]/Table1[[#This Row],[Female Population]],"0.0%")</f>
        <v>0.26469588854909953</v>
      </c>
      <c r="W5060" s="130">
        <f>IFERROR(Table1[[#This Row],[Male Ballots]]/Table1[[#This Row],[Male Population]],"0.0%")</f>
        <v>0.24563242487770789</v>
      </c>
      <c r="X5060" s="130">
        <f>IFERROR(Table1[[#This Row],[Total Ballots]]/Table1[[#This Row],[Total Population]],"0.0%")</f>
        <v>0.25826873385012922</v>
      </c>
      <c r="Y5060" s="24">
        <f>Table1[[#This Row],[Female Ballots]]/Table1[[#This Row],[Female Voters]]</f>
        <v>0.35461477182200979</v>
      </c>
      <c r="Z5060" s="24">
        <f>Table1[[#This Row],[Male Ballots]]/Table1[[#This Row],[Male Voters]]</f>
        <v>0.34271785496648383</v>
      </c>
      <c r="AA5060" s="24">
        <f>Table1[[#This Row],[Total Ballots]]/Table1[[#This Row],[Total Voters]]</f>
        <v>0.34714905933429813</v>
      </c>
    </row>
    <row r="5061" spans="1:27" s="12" customFormat="1" x14ac:dyDescent="0.35">
      <c r="A5061" s="8" t="s">
        <v>48</v>
      </c>
      <c r="B5061" s="17">
        <v>2017</v>
      </c>
      <c r="C5061" s="17" t="s">
        <v>82</v>
      </c>
      <c r="D5061" s="17" t="s">
        <v>69</v>
      </c>
      <c r="E5061" s="35" t="s">
        <v>74</v>
      </c>
      <c r="F5061" s="34" t="s">
        <v>78</v>
      </c>
      <c r="G5061" s="9" t="s">
        <v>66</v>
      </c>
      <c r="H5061" s="10">
        <v>11910</v>
      </c>
      <c r="I5061" s="10">
        <v>11614</v>
      </c>
      <c r="J5061" s="10">
        <v>23524</v>
      </c>
      <c r="K5061" s="31">
        <v>10393</v>
      </c>
      <c r="L5061" s="31">
        <v>9630</v>
      </c>
      <c r="M5061" s="31">
        <v>341</v>
      </c>
      <c r="N5061" s="31">
        <v>20364</v>
      </c>
      <c r="O5061" s="31">
        <v>5206</v>
      </c>
      <c r="P5061" s="31">
        <v>4703</v>
      </c>
      <c r="Q5061" s="31">
        <v>91</v>
      </c>
      <c r="R5061" s="41">
        <v>10000</v>
      </c>
      <c r="S5061" s="130">
        <f>IFERROR(Table1[[#This Row],[Female Voters]]/Table1[[#This Row],[Female Population]],"0.0%")</f>
        <v>0.87262804366078928</v>
      </c>
      <c r="T5061" s="130">
        <f>IFERROR(Table1[[#This Row],[Male Voters]]/Table1[[#This Row],[Male Population]],"0.0%")</f>
        <v>0.82917168934045116</v>
      </c>
      <c r="U5061" s="130">
        <f>IFERROR(Table1[[#This Row],[Total Voters]]/Table1[[#This Row],[Total Population]],"0.0%")</f>
        <v>0.86566910389389562</v>
      </c>
      <c r="V5061" s="130">
        <f>IFERROR(Table1[[#This Row],[Female Ballots]]/Table1[[#This Row],[Female Population]],"0.0%")</f>
        <v>0.4371116708648195</v>
      </c>
      <c r="W5061" s="130">
        <f>IFERROR(Table1[[#This Row],[Male Ballots]]/Table1[[#This Row],[Male Population]],"0.0%")</f>
        <v>0.40494231100396072</v>
      </c>
      <c r="X5061" s="130">
        <f>IFERROR(Table1[[#This Row],[Total Ballots]]/Table1[[#This Row],[Total Population]],"0.0%")</f>
        <v>0.42509777248767217</v>
      </c>
      <c r="Y5061" s="24">
        <f>Table1[[#This Row],[Female Ballots]]/Table1[[#This Row],[Female Voters]]</f>
        <v>0.5009140767824497</v>
      </c>
      <c r="Z5061" s="24">
        <f>Table1[[#This Row],[Male Ballots]]/Table1[[#This Row],[Male Voters]]</f>
        <v>0.48836967808930426</v>
      </c>
      <c r="AA5061" s="24">
        <f>Table1[[#This Row],[Total Ballots]]/Table1[[#This Row],[Total Voters]]</f>
        <v>0.49106265959536438</v>
      </c>
    </row>
    <row r="5062" spans="1:27" s="12" customFormat="1" x14ac:dyDescent="0.35">
      <c r="A5062" s="8" t="s">
        <v>48</v>
      </c>
      <c r="B5062" s="17">
        <v>2017</v>
      </c>
      <c r="C5062" s="17" t="s">
        <v>82</v>
      </c>
      <c r="D5062" s="17" t="s">
        <v>69</v>
      </c>
      <c r="E5062" s="35" t="s">
        <v>74</v>
      </c>
      <c r="F5062" s="34" t="s">
        <v>78</v>
      </c>
      <c r="G5062" s="9" t="s">
        <v>67</v>
      </c>
      <c r="H5062" s="10">
        <v>15343.999</v>
      </c>
      <c r="I5062" s="10">
        <v>13219</v>
      </c>
      <c r="J5062" s="10">
        <v>28562.999</v>
      </c>
      <c r="K5062" s="31">
        <v>12868</v>
      </c>
      <c r="L5062" s="31">
        <v>11789</v>
      </c>
      <c r="M5062" s="31">
        <v>416</v>
      </c>
      <c r="N5062" s="31">
        <v>25073</v>
      </c>
      <c r="O5062" s="31">
        <v>8059</v>
      </c>
      <c r="P5062" s="31">
        <v>7865</v>
      </c>
      <c r="Q5062" s="31">
        <v>183</v>
      </c>
      <c r="R5062" s="41">
        <v>16107</v>
      </c>
      <c r="S5062" s="130">
        <f>IFERROR(Table1[[#This Row],[Female Voters]]/Table1[[#This Row],[Female Population]],"0.0%")</f>
        <v>0.83863404839898648</v>
      </c>
      <c r="T5062" s="130">
        <f>IFERROR(Table1[[#This Row],[Male Voters]]/Table1[[#This Row],[Male Population]],"0.0%")</f>
        <v>0.89182237688176114</v>
      </c>
      <c r="U5062" s="130">
        <f>IFERROR(Table1[[#This Row],[Total Voters]]/Table1[[#This Row],[Total Population]],"0.0%")</f>
        <v>0.87781398584931503</v>
      </c>
      <c r="V5062" s="130">
        <f>IFERROR(Table1[[#This Row],[Female Ballots]]/Table1[[#This Row],[Female Population]],"0.0%")</f>
        <v>0.52522161921413058</v>
      </c>
      <c r="W5062" s="130">
        <f>IFERROR(Table1[[#This Row],[Male Ballots]]/Table1[[#This Row],[Male Population]],"0.0%")</f>
        <v>0.59497692715031392</v>
      </c>
      <c r="X5062" s="130">
        <f>IFERROR(Table1[[#This Row],[Total Ballots]]/Table1[[#This Row],[Total Population]],"0.0%")</f>
        <v>0.56391137359210775</v>
      </c>
      <c r="Y5062" s="24">
        <f>Table1[[#This Row],[Female Ballots]]/Table1[[#This Row],[Female Voters]]</f>
        <v>0.62628225054398512</v>
      </c>
      <c r="Z5062" s="24">
        <f>Table1[[#This Row],[Male Ballots]]/Table1[[#This Row],[Male Voters]]</f>
        <v>0.66714734074136905</v>
      </c>
      <c r="AA5062" s="24">
        <f>Table1[[#This Row],[Total Ballots]]/Table1[[#This Row],[Total Voters]]</f>
        <v>0.64240417979499864</v>
      </c>
    </row>
    <row r="5063" spans="1:27" s="12" customFormat="1" x14ac:dyDescent="0.35">
      <c r="A5063" s="8" t="s">
        <v>44</v>
      </c>
      <c r="B5063" s="17">
        <v>2017</v>
      </c>
      <c r="C5063" s="17" t="s">
        <v>82</v>
      </c>
      <c r="D5063" s="17"/>
      <c r="E5063" s="35" t="s">
        <v>74</v>
      </c>
      <c r="F5063" s="34" t="s">
        <v>78</v>
      </c>
      <c r="G5063" s="9" t="s">
        <v>79</v>
      </c>
      <c r="H5063" s="10">
        <v>29699.036700000001</v>
      </c>
      <c r="I5063" s="10">
        <v>28998.024900000004</v>
      </c>
      <c r="J5063" s="10">
        <v>58697.060200000007</v>
      </c>
      <c r="K5063" s="10">
        <v>22565</v>
      </c>
      <c r="L5063" s="10">
        <v>20804</v>
      </c>
      <c r="M5063" s="10">
        <v>42</v>
      </c>
      <c r="N5063" s="10">
        <v>43411</v>
      </c>
      <c r="O5063" s="10">
        <v>8762</v>
      </c>
      <c r="P5063" s="10">
        <v>7783</v>
      </c>
      <c r="Q5063" s="10">
        <v>11</v>
      </c>
      <c r="R5063" s="11">
        <v>16556</v>
      </c>
      <c r="S5063" s="130">
        <f>IFERROR(Table1[[#This Row],[Female Voters]]/Table1[[#This Row],[Female Population]],"0.0%")</f>
        <v>0.75978895302014959</v>
      </c>
      <c r="T5063" s="130">
        <f>IFERROR(Table1[[#This Row],[Male Voters]]/Table1[[#This Row],[Male Population]],"0.0%")</f>
        <v>0.71742817215113153</v>
      </c>
      <c r="U5063" s="130">
        <f>IFERROR(Table1[[#This Row],[Total Voters]]/Table1[[#This Row],[Total Population]],"0.0%")</f>
        <v>0.73957707340171008</v>
      </c>
      <c r="V5063" s="130">
        <f>IFERROR(Table1[[#This Row],[Female Ballots]]/Table1[[#This Row],[Female Population]],"0.0%")</f>
        <v>0.29502640400454472</v>
      </c>
      <c r="W5063" s="130">
        <f>IFERROR(Table1[[#This Row],[Male Ballots]]/Table1[[#This Row],[Male Population]],"0.0%")</f>
        <v>0.26839759007172931</v>
      </c>
      <c r="X5063" s="130">
        <f>IFERROR(Table1[[#This Row],[Total Ballots]]/Table1[[#This Row],[Total Population]],"0.0%")</f>
        <v>0.28205841900068446</v>
      </c>
      <c r="Y5063" s="24">
        <f>Table1[[#This Row],[Female Ballots]]/Table1[[#This Row],[Female Voters]]</f>
        <v>0.38830046532240198</v>
      </c>
      <c r="Z5063" s="24">
        <f>Table1[[#This Row],[Male Ballots]]/Table1[[#This Row],[Male Voters]]</f>
        <v>0.37411074793308979</v>
      </c>
      <c r="AA5063" s="24">
        <f>Table1[[#This Row],[Total Ballots]]/Table1[[#This Row],[Total Voters]]</f>
        <v>0.38137799175324227</v>
      </c>
    </row>
    <row r="5064" spans="1:27" s="12" customFormat="1" x14ac:dyDescent="0.35">
      <c r="A5064" s="8" t="s">
        <v>44</v>
      </c>
      <c r="B5064" s="17">
        <v>2017</v>
      </c>
      <c r="C5064" s="17" t="s">
        <v>82</v>
      </c>
      <c r="D5064" s="17"/>
      <c r="E5064" s="35" t="s">
        <v>74</v>
      </c>
      <c r="F5064" s="34" t="s">
        <v>78</v>
      </c>
      <c r="G5064" s="9" t="s">
        <v>62</v>
      </c>
      <c r="H5064" s="10">
        <v>2959.9865</v>
      </c>
      <c r="I5064" s="10">
        <v>3261.9847999999997</v>
      </c>
      <c r="J5064" s="10">
        <v>6221.9722000000011</v>
      </c>
      <c r="K5064" s="31">
        <v>1741</v>
      </c>
      <c r="L5064" s="31">
        <v>1658</v>
      </c>
      <c r="M5064" s="31">
        <v>14</v>
      </c>
      <c r="N5064" s="31">
        <v>3413</v>
      </c>
      <c r="O5064" s="31">
        <v>226</v>
      </c>
      <c r="P5064" s="31">
        <v>159</v>
      </c>
      <c r="Q5064" s="31"/>
      <c r="R5064" s="41">
        <v>385</v>
      </c>
      <c r="S5064" s="130">
        <f>IFERROR(Table1[[#This Row],[Female Voters]]/Table1[[#This Row],[Female Population]],"0.0%")</f>
        <v>0.5881783582458906</v>
      </c>
      <c r="T5064" s="130">
        <f>IFERROR(Table1[[#This Row],[Male Voters]]/Table1[[#This Row],[Male Population]],"0.0%")</f>
        <v>0.50827949903383984</v>
      </c>
      <c r="U5064" s="130">
        <f>IFERROR(Table1[[#This Row],[Total Voters]]/Table1[[#This Row],[Total Population]],"0.0%")</f>
        <v>0.54853989865142749</v>
      </c>
      <c r="V5064" s="130">
        <f>IFERROR(Table1[[#This Row],[Female Ballots]]/Table1[[#This Row],[Female Population]],"0.0%")</f>
        <v>7.63516995770082E-2</v>
      </c>
      <c r="W5064" s="130">
        <f>IFERROR(Table1[[#This Row],[Male Ballots]]/Table1[[#This Row],[Male Population]],"0.0%")</f>
        <v>4.8743329521339279E-2</v>
      </c>
      <c r="X5064" s="130">
        <f>IFERROR(Table1[[#This Row],[Total Ballots]]/Table1[[#This Row],[Total Population]],"0.0%")</f>
        <v>6.1877486369996952E-2</v>
      </c>
      <c r="Y5064" s="24">
        <f>Table1[[#This Row],[Female Ballots]]/Table1[[#This Row],[Female Voters]]</f>
        <v>0.12981045376220562</v>
      </c>
      <c r="Z5064" s="24">
        <f>Table1[[#This Row],[Male Ballots]]/Table1[[#This Row],[Male Voters]]</f>
        <v>9.5898673100120624E-2</v>
      </c>
      <c r="AA5064" s="24">
        <f>Table1[[#This Row],[Total Ballots]]/Table1[[#This Row],[Total Voters]]</f>
        <v>0.11280398476413712</v>
      </c>
    </row>
    <row r="5065" spans="1:27" s="12" customFormat="1" x14ac:dyDescent="0.35">
      <c r="A5065" s="8" t="s">
        <v>44</v>
      </c>
      <c r="B5065" s="17">
        <v>2017</v>
      </c>
      <c r="C5065" s="17" t="s">
        <v>82</v>
      </c>
      <c r="D5065" s="17"/>
      <c r="E5065" s="35" t="s">
        <v>74</v>
      </c>
      <c r="F5065" s="34" t="s">
        <v>78</v>
      </c>
      <c r="G5065" s="9" t="s">
        <v>63</v>
      </c>
      <c r="H5065" s="10">
        <v>4372.9830000000002</v>
      </c>
      <c r="I5065" s="10">
        <v>4643.9830000000002</v>
      </c>
      <c r="J5065" s="10">
        <v>9016.9650000000001</v>
      </c>
      <c r="K5065" s="31">
        <v>3184</v>
      </c>
      <c r="L5065" s="31">
        <v>2901</v>
      </c>
      <c r="M5065" s="31">
        <v>8</v>
      </c>
      <c r="N5065" s="31">
        <v>6093</v>
      </c>
      <c r="O5065" s="31">
        <v>490</v>
      </c>
      <c r="P5065" s="31">
        <v>388</v>
      </c>
      <c r="Q5065" s="31"/>
      <c r="R5065" s="41">
        <v>878</v>
      </c>
      <c r="S5065" s="130">
        <f>IFERROR(Table1[[#This Row],[Female Voters]]/Table1[[#This Row],[Female Population]],"0.0%")</f>
        <v>0.72810710675070078</v>
      </c>
      <c r="T5065" s="130">
        <f>IFERROR(Table1[[#This Row],[Male Voters]]/Table1[[#This Row],[Male Population]],"0.0%")</f>
        <v>0.62467928930833727</v>
      </c>
      <c r="U5065" s="130">
        <f>IFERROR(Table1[[#This Row],[Total Voters]]/Table1[[#This Row],[Total Population]],"0.0%")</f>
        <v>0.67572625600742597</v>
      </c>
      <c r="V5065" s="130">
        <f>IFERROR(Table1[[#This Row],[Female Ballots]]/Table1[[#This Row],[Female Population]],"0.0%")</f>
        <v>0.11205165901628247</v>
      </c>
      <c r="W5065" s="130">
        <f>IFERROR(Table1[[#This Row],[Male Ballots]]/Table1[[#This Row],[Male Population]],"0.0%")</f>
        <v>8.3548970786499435E-2</v>
      </c>
      <c r="X5065" s="130">
        <f>IFERROR(Table1[[#This Row],[Total Ballots]]/Table1[[#This Row],[Total Population]],"0.0%")</f>
        <v>9.7372009317991143E-2</v>
      </c>
      <c r="Y5065" s="24">
        <f>Table1[[#This Row],[Female Ballots]]/Table1[[#This Row],[Female Voters]]</f>
        <v>0.15389447236180903</v>
      </c>
      <c r="Z5065" s="24">
        <f>Table1[[#This Row],[Male Ballots]]/Table1[[#This Row],[Male Voters]]</f>
        <v>0.1337469837986901</v>
      </c>
      <c r="AA5065" s="24">
        <f>Table1[[#This Row],[Total Ballots]]/Table1[[#This Row],[Total Voters]]</f>
        <v>0.14409978664040701</v>
      </c>
    </row>
    <row r="5066" spans="1:27" s="12" customFormat="1" x14ac:dyDescent="0.35">
      <c r="A5066" s="8" t="s">
        <v>44</v>
      </c>
      <c r="B5066" s="17">
        <v>2017</v>
      </c>
      <c r="C5066" s="17" t="s">
        <v>82</v>
      </c>
      <c r="D5066" s="17"/>
      <c r="E5066" s="35" t="s">
        <v>74</v>
      </c>
      <c r="F5066" s="34" t="s">
        <v>78</v>
      </c>
      <c r="G5066" s="9" t="s">
        <v>64</v>
      </c>
      <c r="H5066" s="10">
        <v>4644.9969999999994</v>
      </c>
      <c r="I5066" s="10">
        <v>4562.9949999999999</v>
      </c>
      <c r="J5066" s="10">
        <v>9207.991</v>
      </c>
      <c r="K5066" s="31">
        <v>3036</v>
      </c>
      <c r="L5066" s="31">
        <v>2807</v>
      </c>
      <c r="M5066" s="31">
        <v>2</v>
      </c>
      <c r="N5066" s="31">
        <v>5845</v>
      </c>
      <c r="O5066" s="31">
        <v>819</v>
      </c>
      <c r="P5066" s="31">
        <v>685</v>
      </c>
      <c r="Q5066" s="31"/>
      <c r="R5066" s="41">
        <v>1504</v>
      </c>
      <c r="S5066" s="130">
        <f>IFERROR(Table1[[#This Row],[Female Voters]]/Table1[[#This Row],[Female Population]],"0.0%")</f>
        <v>0.65360645012257279</v>
      </c>
      <c r="T5066" s="130">
        <f>IFERROR(Table1[[#This Row],[Male Voters]]/Table1[[#This Row],[Male Population]],"0.0%")</f>
        <v>0.61516613540010456</v>
      </c>
      <c r="U5066" s="130">
        <f>IFERROR(Table1[[#This Row],[Total Voters]]/Table1[[#This Row],[Total Population]],"0.0%")</f>
        <v>0.63477472990579598</v>
      </c>
      <c r="V5066" s="130">
        <f>IFERROR(Table1[[#This Row],[Female Ballots]]/Table1[[#This Row],[Female Population]],"0.0%")</f>
        <v>0.17631873605085216</v>
      </c>
      <c r="W5066" s="130">
        <f>IFERROR(Table1[[#This Row],[Male Ballots]]/Table1[[#This Row],[Male Population]],"0.0%")</f>
        <v>0.15012069923372698</v>
      </c>
      <c r="X5066" s="130">
        <f>IFERROR(Table1[[#This Row],[Total Ballots]]/Table1[[#This Row],[Total Population]],"0.0%")</f>
        <v>0.16333638901254355</v>
      </c>
      <c r="Y5066" s="24">
        <f>Table1[[#This Row],[Female Ballots]]/Table1[[#This Row],[Female Voters]]</f>
        <v>0.26976284584980237</v>
      </c>
      <c r="Z5066" s="24">
        <f>Table1[[#This Row],[Male Ballots]]/Table1[[#This Row],[Male Voters]]</f>
        <v>0.24403277520484504</v>
      </c>
      <c r="AA5066" s="24">
        <f>Table1[[#This Row],[Total Ballots]]/Table1[[#This Row],[Total Voters]]</f>
        <v>0.25731394354148845</v>
      </c>
    </row>
    <row r="5067" spans="1:27" s="12" customFormat="1" x14ac:dyDescent="0.35">
      <c r="A5067" s="8" t="s">
        <v>44</v>
      </c>
      <c r="B5067" s="17">
        <v>2017</v>
      </c>
      <c r="C5067" s="17" t="s">
        <v>82</v>
      </c>
      <c r="D5067" s="17"/>
      <c r="E5067" s="35" t="s">
        <v>74</v>
      </c>
      <c r="F5067" s="34" t="s">
        <v>78</v>
      </c>
      <c r="G5067" s="9" t="s">
        <v>65</v>
      </c>
      <c r="H5067" s="10">
        <v>4673.0039999999999</v>
      </c>
      <c r="I5067" s="10">
        <v>4631.0060000000003</v>
      </c>
      <c r="J5067" s="10">
        <v>9304.01</v>
      </c>
      <c r="K5067" s="31">
        <v>3178</v>
      </c>
      <c r="L5067" s="31">
        <v>3071</v>
      </c>
      <c r="M5067" s="31">
        <v>3</v>
      </c>
      <c r="N5067" s="31">
        <v>6252</v>
      </c>
      <c r="O5067" s="31">
        <v>1057</v>
      </c>
      <c r="P5067" s="31">
        <v>952</v>
      </c>
      <c r="Q5067" s="31">
        <v>2</v>
      </c>
      <c r="R5067" s="41">
        <v>2011</v>
      </c>
      <c r="S5067" s="130">
        <f>IFERROR(Table1[[#This Row],[Female Voters]]/Table1[[#This Row],[Female Population]],"0.0%")</f>
        <v>0.68007645617251777</v>
      </c>
      <c r="T5067" s="130">
        <f>IFERROR(Table1[[#This Row],[Male Voters]]/Table1[[#This Row],[Male Population]],"0.0%")</f>
        <v>0.66313885147201268</v>
      </c>
      <c r="U5067" s="130">
        <f>IFERROR(Table1[[#This Row],[Total Voters]]/Table1[[#This Row],[Total Population]],"0.0%")</f>
        <v>0.67196832333585199</v>
      </c>
      <c r="V5067" s="130">
        <f>IFERROR(Table1[[#This Row],[Female Ballots]]/Table1[[#This Row],[Female Population]],"0.0%")</f>
        <v>0.22619283013667441</v>
      </c>
      <c r="W5067" s="130">
        <f>IFERROR(Table1[[#This Row],[Male Ballots]]/Table1[[#This Row],[Male Population]],"0.0%")</f>
        <v>0.20557088459829245</v>
      </c>
      <c r="X5067" s="130">
        <f>IFERROR(Table1[[#This Row],[Total Ballots]]/Table1[[#This Row],[Total Population]],"0.0%")</f>
        <v>0.21614336184075467</v>
      </c>
      <c r="Y5067" s="24">
        <f>Table1[[#This Row],[Female Ballots]]/Table1[[#This Row],[Female Voters]]</f>
        <v>0.33259911894273125</v>
      </c>
      <c r="Z5067" s="24">
        <f>Table1[[#This Row],[Male Ballots]]/Table1[[#This Row],[Male Voters]]</f>
        <v>0.30999674373168351</v>
      </c>
      <c r="AA5067" s="24">
        <f>Table1[[#This Row],[Total Ballots]]/Table1[[#This Row],[Total Voters]]</f>
        <v>0.32165706973768393</v>
      </c>
    </row>
    <row r="5068" spans="1:27" s="12" customFormat="1" x14ac:dyDescent="0.35">
      <c r="A5068" s="8" t="s">
        <v>44</v>
      </c>
      <c r="B5068" s="17">
        <v>2017</v>
      </c>
      <c r="C5068" s="17" t="s">
        <v>82</v>
      </c>
      <c r="D5068" s="17"/>
      <c r="E5068" s="35" t="s">
        <v>74</v>
      </c>
      <c r="F5068" s="34" t="s">
        <v>78</v>
      </c>
      <c r="G5068" s="9" t="s">
        <v>66</v>
      </c>
      <c r="H5068" s="10">
        <v>5272.02</v>
      </c>
      <c r="I5068" s="10">
        <v>5087.0159999999996</v>
      </c>
      <c r="J5068" s="10">
        <v>10359.036</v>
      </c>
      <c r="K5068" s="31">
        <v>4723</v>
      </c>
      <c r="L5068" s="31">
        <v>4308</v>
      </c>
      <c r="M5068" s="31">
        <v>7</v>
      </c>
      <c r="N5068" s="31">
        <v>9038</v>
      </c>
      <c r="O5068" s="31">
        <v>2162</v>
      </c>
      <c r="P5068" s="31">
        <v>1882</v>
      </c>
      <c r="Q5068" s="31">
        <v>4</v>
      </c>
      <c r="R5068" s="41">
        <v>4048</v>
      </c>
      <c r="S5068" s="130">
        <f>IFERROR(Table1[[#This Row],[Female Voters]]/Table1[[#This Row],[Female Population]],"0.0%")</f>
        <v>0.89586154832493037</v>
      </c>
      <c r="T5068" s="130">
        <f>IFERROR(Table1[[#This Row],[Male Voters]]/Table1[[#This Row],[Male Population]],"0.0%")</f>
        <v>0.84686189310196791</v>
      </c>
      <c r="U5068" s="130">
        <f>IFERROR(Table1[[#This Row],[Total Voters]]/Table1[[#This Row],[Total Population]],"0.0%")</f>
        <v>0.87247500636159581</v>
      </c>
      <c r="V5068" s="130">
        <f>IFERROR(Table1[[#This Row],[Female Ballots]]/Table1[[#This Row],[Female Population]],"0.0%")</f>
        <v>0.41008949131452455</v>
      </c>
      <c r="W5068" s="130">
        <f>IFERROR(Table1[[#This Row],[Male Ballots]]/Table1[[#This Row],[Male Population]],"0.0%")</f>
        <v>0.36996148626228031</v>
      </c>
      <c r="X5068" s="130">
        <f>IFERROR(Table1[[#This Row],[Total Ballots]]/Table1[[#This Row],[Total Population]],"0.0%")</f>
        <v>0.39076995195305819</v>
      </c>
      <c r="Y5068" s="24">
        <f>Table1[[#This Row],[Female Ballots]]/Table1[[#This Row],[Female Voters]]</f>
        <v>0.45775989836968028</v>
      </c>
      <c r="Z5068" s="24">
        <f>Table1[[#This Row],[Male Ballots]]/Table1[[#This Row],[Male Voters]]</f>
        <v>0.43686165273909006</v>
      </c>
      <c r="AA5068" s="24">
        <f>Table1[[#This Row],[Total Ballots]]/Table1[[#This Row],[Total Voters]]</f>
        <v>0.44788670059747732</v>
      </c>
    </row>
    <row r="5069" spans="1:27" s="12" customFormat="1" x14ac:dyDescent="0.35">
      <c r="A5069" s="8" t="s">
        <v>44</v>
      </c>
      <c r="B5069" s="17">
        <v>2017</v>
      </c>
      <c r="C5069" s="17" t="s">
        <v>82</v>
      </c>
      <c r="D5069" s="17"/>
      <c r="E5069" s="35" t="s">
        <v>74</v>
      </c>
      <c r="F5069" s="34" t="s">
        <v>78</v>
      </c>
      <c r="G5069" s="9" t="s">
        <v>67</v>
      </c>
      <c r="H5069" s="10">
        <v>7776.0461999999998</v>
      </c>
      <c r="I5069" s="10">
        <v>6811.0401000000002</v>
      </c>
      <c r="J5069" s="10">
        <v>14587.085999999999</v>
      </c>
      <c r="K5069" s="31">
        <v>6703</v>
      </c>
      <c r="L5069" s="31">
        <v>6059</v>
      </c>
      <c r="M5069" s="31">
        <v>8</v>
      </c>
      <c r="N5069" s="31">
        <v>12770</v>
      </c>
      <c r="O5069" s="31">
        <v>4008</v>
      </c>
      <c r="P5069" s="31">
        <v>3717</v>
      </c>
      <c r="Q5069" s="31">
        <v>5</v>
      </c>
      <c r="R5069" s="41">
        <v>7730</v>
      </c>
      <c r="S5069" s="130">
        <f>IFERROR(Table1[[#This Row],[Female Voters]]/Table1[[#This Row],[Female Population]],"0.0%")</f>
        <v>0.86200619538500167</v>
      </c>
      <c r="T5069" s="130">
        <f>IFERROR(Table1[[#This Row],[Male Voters]]/Table1[[#This Row],[Male Population]],"0.0%")</f>
        <v>0.88958513105803028</v>
      </c>
      <c r="U5069" s="130">
        <f>IFERROR(Table1[[#This Row],[Total Voters]]/Table1[[#This Row],[Total Population]],"0.0%")</f>
        <v>0.87543187172544268</v>
      </c>
      <c r="V5069" s="130">
        <f>IFERROR(Table1[[#This Row],[Female Ballots]]/Table1[[#This Row],[Female Population]],"0.0%")</f>
        <v>0.51542903641699045</v>
      </c>
      <c r="W5069" s="130">
        <f>IFERROR(Table1[[#This Row],[Male Ballots]]/Table1[[#This Row],[Male Population]],"0.0%")</f>
        <v>0.54573162768488181</v>
      </c>
      <c r="X5069" s="130">
        <f>IFERROR(Table1[[#This Row],[Total Ballots]]/Table1[[#This Row],[Total Population]],"0.0%")</f>
        <v>0.52992078061375658</v>
      </c>
      <c r="Y5069" s="24">
        <f>Table1[[#This Row],[Female Ballots]]/Table1[[#This Row],[Female Voters]]</f>
        <v>0.59794122034909747</v>
      </c>
      <c r="Z5069" s="24">
        <f>Table1[[#This Row],[Male Ballots]]/Table1[[#This Row],[Male Voters]]</f>
        <v>0.61346756890576004</v>
      </c>
      <c r="AA5069" s="24">
        <f>Table1[[#This Row],[Total Ballots]]/Table1[[#This Row],[Total Voters]]</f>
        <v>0.60532498042286609</v>
      </c>
    </row>
    <row r="5070" spans="1:27" s="12" customFormat="1" x14ac:dyDescent="0.35">
      <c r="A5070" s="8" t="s">
        <v>33</v>
      </c>
      <c r="B5070" s="17">
        <v>2017</v>
      </c>
      <c r="C5070" s="17" t="s">
        <v>82</v>
      </c>
      <c r="D5070" s="17" t="s">
        <v>69</v>
      </c>
      <c r="E5070" s="35" t="s">
        <v>74</v>
      </c>
      <c r="F5070" s="34" t="s">
        <v>78</v>
      </c>
      <c r="G5070" s="9" t="s">
        <v>79</v>
      </c>
      <c r="H5070" s="10">
        <v>31895.0563</v>
      </c>
      <c r="I5070" s="10">
        <v>30416.013899999998</v>
      </c>
      <c r="J5070" s="10">
        <v>62311.072199999995</v>
      </c>
      <c r="K5070" s="10">
        <v>27011</v>
      </c>
      <c r="L5070" s="10">
        <v>24047</v>
      </c>
      <c r="M5070" s="10">
        <v>0</v>
      </c>
      <c r="N5070" s="10">
        <v>51058</v>
      </c>
      <c r="O5070" s="10">
        <v>11806</v>
      </c>
      <c r="P5070" s="10">
        <v>10294</v>
      </c>
      <c r="Q5070" s="10">
        <v>0</v>
      </c>
      <c r="R5070" s="11">
        <v>22100</v>
      </c>
      <c r="S5070" s="130">
        <f>IFERROR(Table1[[#This Row],[Female Voters]]/Table1[[#This Row],[Female Population]],"0.0%")</f>
        <v>0.8468710556877117</v>
      </c>
      <c r="T5070" s="130">
        <f>IFERROR(Table1[[#This Row],[Male Voters]]/Table1[[#This Row],[Male Population]],"0.0%")</f>
        <v>0.79060326836581307</v>
      </c>
      <c r="U5070" s="130">
        <f>IFERROR(Table1[[#This Row],[Total Voters]]/Table1[[#This Row],[Total Population]],"0.0%")</f>
        <v>0.81940493394366598</v>
      </c>
      <c r="V5070" s="130">
        <f>IFERROR(Table1[[#This Row],[Female Ballots]]/Table1[[#This Row],[Female Population]],"0.0%")</f>
        <v>0.37015140807260466</v>
      </c>
      <c r="W5070" s="130">
        <f>IFERROR(Table1[[#This Row],[Male Ballots]]/Table1[[#This Row],[Male Population]],"0.0%")</f>
        <v>0.33844013991590138</v>
      </c>
      <c r="X5070" s="130">
        <f>IFERROR(Table1[[#This Row],[Total Ballots]]/Table1[[#This Row],[Total Population]],"0.0%")</f>
        <v>0.35467211876992871</v>
      </c>
      <c r="Y5070" s="24">
        <f>Table1[[#This Row],[Female Ballots]]/Table1[[#This Row],[Female Voters]]</f>
        <v>0.43708118914516308</v>
      </c>
      <c r="Z5070" s="24">
        <f>Table1[[#This Row],[Male Ballots]]/Table1[[#This Row],[Male Voters]]</f>
        <v>0.4280783465712979</v>
      </c>
      <c r="AA5070" s="24">
        <f>Table1[[#This Row],[Total Ballots]]/Table1[[#This Row],[Total Voters]]</f>
        <v>0.43284108269027383</v>
      </c>
    </row>
    <row r="5071" spans="1:27" s="12" customFormat="1" x14ac:dyDescent="0.35">
      <c r="A5071" s="8" t="s">
        <v>33</v>
      </c>
      <c r="B5071" s="17">
        <v>2017</v>
      </c>
      <c r="C5071" s="17" t="s">
        <v>82</v>
      </c>
      <c r="D5071" s="17" t="s">
        <v>69</v>
      </c>
      <c r="E5071" s="35" t="s">
        <v>74</v>
      </c>
      <c r="F5071" s="34" t="s">
        <v>78</v>
      </c>
      <c r="G5071" s="9" t="s">
        <v>62</v>
      </c>
      <c r="H5071" s="10">
        <v>2117.9863</v>
      </c>
      <c r="I5071" s="10">
        <v>2561.9858999999997</v>
      </c>
      <c r="J5071" s="10">
        <v>4679.9722000000002</v>
      </c>
      <c r="K5071" s="31">
        <v>1370</v>
      </c>
      <c r="L5071" s="31">
        <v>1460</v>
      </c>
      <c r="M5071" s="31"/>
      <c r="N5071" s="31">
        <v>2830</v>
      </c>
      <c r="O5071" s="31">
        <v>179</v>
      </c>
      <c r="P5071" s="31">
        <v>158</v>
      </c>
      <c r="Q5071" s="31"/>
      <c r="R5071" s="41">
        <v>337</v>
      </c>
      <c r="S5071" s="130">
        <f>IFERROR(Table1[[#This Row],[Female Voters]]/Table1[[#This Row],[Female Population]],"0.0%")</f>
        <v>0.64684082234148543</v>
      </c>
      <c r="T5071" s="130">
        <f>IFERROR(Table1[[#This Row],[Male Voters]]/Table1[[#This Row],[Male Population]],"0.0%")</f>
        <v>0.56987042746800454</v>
      </c>
      <c r="U5071" s="130">
        <f>IFERROR(Table1[[#This Row],[Total Voters]]/Table1[[#This Row],[Total Population]],"0.0%")</f>
        <v>0.60470444674863666</v>
      </c>
      <c r="V5071" s="130">
        <f>IFERROR(Table1[[#This Row],[Female Ballots]]/Table1[[#This Row],[Female Population]],"0.0%")</f>
        <v>8.4514238831478752E-2</v>
      </c>
      <c r="W5071" s="130">
        <f>IFERROR(Table1[[#This Row],[Male Ballots]]/Table1[[#This Row],[Male Population]],"0.0%")</f>
        <v>6.1670909273934732E-2</v>
      </c>
      <c r="X5071" s="130">
        <f>IFERROR(Table1[[#This Row],[Total Ballots]]/Table1[[#This Row],[Total Population]],"0.0%")</f>
        <v>7.2008974754166274E-2</v>
      </c>
      <c r="Y5071" s="24">
        <f>Table1[[#This Row],[Female Ballots]]/Table1[[#This Row],[Female Voters]]</f>
        <v>0.13065693430656936</v>
      </c>
      <c r="Z5071" s="24">
        <f>Table1[[#This Row],[Male Ballots]]/Table1[[#This Row],[Male Voters]]</f>
        <v>0.10821917808219178</v>
      </c>
      <c r="AA5071" s="24">
        <f>Table1[[#This Row],[Total Ballots]]/Table1[[#This Row],[Total Voters]]</f>
        <v>0.11908127208480565</v>
      </c>
    </row>
    <row r="5072" spans="1:27" s="12" customFormat="1" x14ac:dyDescent="0.35">
      <c r="A5072" s="8" t="s">
        <v>33</v>
      </c>
      <c r="B5072" s="17">
        <v>2017</v>
      </c>
      <c r="C5072" s="17" t="s">
        <v>82</v>
      </c>
      <c r="D5072" s="17" t="s">
        <v>69</v>
      </c>
      <c r="E5072" s="35" t="s">
        <v>74</v>
      </c>
      <c r="F5072" s="34" t="s">
        <v>78</v>
      </c>
      <c r="G5072" s="9" t="s">
        <v>63</v>
      </c>
      <c r="H5072" s="10">
        <v>3474.9830000000002</v>
      </c>
      <c r="I5072" s="10">
        <v>3862.9780000000001</v>
      </c>
      <c r="J5072" s="10">
        <v>7337.9609999999993</v>
      </c>
      <c r="K5072" s="31">
        <v>2865</v>
      </c>
      <c r="L5072" s="31">
        <v>2715</v>
      </c>
      <c r="M5072" s="31"/>
      <c r="N5072" s="31">
        <v>5580</v>
      </c>
      <c r="O5072" s="31">
        <v>466</v>
      </c>
      <c r="P5072" s="31">
        <v>372</v>
      </c>
      <c r="Q5072" s="31"/>
      <c r="R5072" s="41">
        <v>838</v>
      </c>
      <c r="S5072" s="130">
        <f>IFERROR(Table1[[#This Row],[Female Voters]]/Table1[[#This Row],[Female Population]],"0.0%")</f>
        <v>0.82446446500601578</v>
      </c>
      <c r="T5072" s="130">
        <f>IFERROR(Table1[[#This Row],[Male Voters]]/Table1[[#This Row],[Male Population]],"0.0%")</f>
        <v>0.702825643842652</v>
      </c>
      <c r="U5072" s="130">
        <f>IFERROR(Table1[[#This Row],[Total Voters]]/Table1[[#This Row],[Total Population]],"0.0%")</f>
        <v>0.76042922550283387</v>
      </c>
      <c r="V5072" s="130">
        <f>IFERROR(Table1[[#This Row],[Female Ballots]]/Table1[[#This Row],[Female Population]],"0.0%")</f>
        <v>0.13410137545996628</v>
      </c>
      <c r="W5072" s="130">
        <f>IFERROR(Table1[[#This Row],[Male Ballots]]/Table1[[#This Row],[Male Population]],"0.0%")</f>
        <v>9.6298762250263917E-2</v>
      </c>
      <c r="X5072" s="130">
        <f>IFERROR(Table1[[#This Row],[Total Ballots]]/Table1[[#This Row],[Total Population]],"0.0%")</f>
        <v>0.11420066146440409</v>
      </c>
      <c r="Y5072" s="24">
        <f>Table1[[#This Row],[Female Ballots]]/Table1[[#This Row],[Female Voters]]</f>
        <v>0.16265270506108204</v>
      </c>
      <c r="Z5072" s="24">
        <f>Table1[[#This Row],[Male Ballots]]/Table1[[#This Row],[Male Voters]]</f>
        <v>0.13701657458563535</v>
      </c>
      <c r="AA5072" s="24">
        <f>Table1[[#This Row],[Total Ballots]]/Table1[[#This Row],[Total Voters]]</f>
        <v>0.15017921146953406</v>
      </c>
    </row>
    <row r="5073" spans="1:27" s="12" customFormat="1" x14ac:dyDescent="0.35">
      <c r="A5073" s="8" t="s">
        <v>33</v>
      </c>
      <c r="B5073" s="17">
        <v>2017</v>
      </c>
      <c r="C5073" s="17" t="s">
        <v>82</v>
      </c>
      <c r="D5073" s="17" t="s">
        <v>69</v>
      </c>
      <c r="E5073" s="35" t="s">
        <v>74</v>
      </c>
      <c r="F5073" s="34" t="s">
        <v>78</v>
      </c>
      <c r="G5073" s="9" t="s">
        <v>64</v>
      </c>
      <c r="H5073" s="10">
        <v>3700.9949999999999</v>
      </c>
      <c r="I5073" s="10">
        <v>3974.9859999999999</v>
      </c>
      <c r="J5073" s="10">
        <v>7675.9809999999998</v>
      </c>
      <c r="K5073" s="31">
        <v>2968</v>
      </c>
      <c r="L5073" s="31">
        <v>2662</v>
      </c>
      <c r="M5073" s="31"/>
      <c r="N5073" s="31">
        <v>5630</v>
      </c>
      <c r="O5073" s="31">
        <v>757</v>
      </c>
      <c r="P5073" s="31">
        <v>638</v>
      </c>
      <c r="Q5073" s="31"/>
      <c r="R5073" s="41">
        <v>1395</v>
      </c>
      <c r="S5073" s="130">
        <f>IFERROR(Table1[[#This Row],[Female Voters]]/Table1[[#This Row],[Female Population]],"0.0%")</f>
        <v>0.80194650357538988</v>
      </c>
      <c r="T5073" s="130">
        <f>IFERROR(Table1[[#This Row],[Male Voters]]/Table1[[#This Row],[Male Population]],"0.0%")</f>
        <v>0.6696878932403787</v>
      </c>
      <c r="U5073" s="130">
        <f>IFERROR(Table1[[#This Row],[Total Voters]]/Table1[[#This Row],[Total Population]],"0.0%")</f>
        <v>0.73345673992679239</v>
      </c>
      <c r="V5073" s="130">
        <f>IFERROR(Table1[[#This Row],[Female Ballots]]/Table1[[#This Row],[Female Population]],"0.0%")</f>
        <v>0.20453959002916783</v>
      </c>
      <c r="W5073" s="130">
        <f>IFERROR(Table1[[#This Row],[Male Ballots]]/Table1[[#This Row],[Male Population]],"0.0%")</f>
        <v>0.16050370995017341</v>
      </c>
      <c r="X5073" s="130">
        <f>IFERROR(Table1[[#This Row],[Total Ballots]]/Table1[[#This Row],[Total Population]],"0.0%")</f>
        <v>0.18173572863194945</v>
      </c>
      <c r="Y5073" s="24">
        <f>Table1[[#This Row],[Female Ballots]]/Table1[[#This Row],[Female Voters]]</f>
        <v>0.25505390835579517</v>
      </c>
      <c r="Z5073" s="24">
        <f>Table1[[#This Row],[Male Ballots]]/Table1[[#This Row],[Male Voters]]</f>
        <v>0.23966942148760331</v>
      </c>
      <c r="AA5073" s="24">
        <f>Table1[[#This Row],[Total Ballots]]/Table1[[#This Row],[Total Voters]]</f>
        <v>0.24777975133214919</v>
      </c>
    </row>
    <row r="5074" spans="1:27" s="12" customFormat="1" x14ac:dyDescent="0.35">
      <c r="A5074" s="8" t="s">
        <v>33</v>
      </c>
      <c r="B5074" s="17">
        <v>2017</v>
      </c>
      <c r="C5074" s="17" t="s">
        <v>82</v>
      </c>
      <c r="D5074" s="17" t="s">
        <v>69</v>
      </c>
      <c r="E5074" s="35" t="s">
        <v>74</v>
      </c>
      <c r="F5074" s="34" t="s">
        <v>78</v>
      </c>
      <c r="G5074" s="9" t="s">
        <v>65</v>
      </c>
      <c r="H5074" s="10">
        <v>4213.9989999999998</v>
      </c>
      <c r="I5074" s="10">
        <v>4044.9930000000004</v>
      </c>
      <c r="J5074" s="10">
        <v>8258.9929999999986</v>
      </c>
      <c r="K5074" s="31">
        <v>3192</v>
      </c>
      <c r="L5074" s="31">
        <v>2830</v>
      </c>
      <c r="M5074" s="31"/>
      <c r="N5074" s="31">
        <v>6022</v>
      </c>
      <c r="O5074" s="31">
        <v>1059</v>
      </c>
      <c r="P5074" s="31">
        <v>859</v>
      </c>
      <c r="Q5074" s="31"/>
      <c r="R5074" s="41">
        <v>1918</v>
      </c>
      <c r="S5074" s="130">
        <f>IFERROR(Table1[[#This Row],[Female Voters]]/Table1[[#This Row],[Female Population]],"0.0%")</f>
        <v>0.75747526280855793</v>
      </c>
      <c r="T5074" s="130">
        <f>IFERROR(Table1[[#This Row],[Male Voters]]/Table1[[#This Row],[Male Population]],"0.0%")</f>
        <v>0.69963038254948762</v>
      </c>
      <c r="U5074" s="130">
        <f>IFERROR(Table1[[#This Row],[Total Voters]]/Table1[[#This Row],[Total Population]],"0.0%")</f>
        <v>0.72914458215426514</v>
      </c>
      <c r="V5074" s="130">
        <f>IFERROR(Table1[[#This Row],[Female Ballots]]/Table1[[#This Row],[Female Population]],"0.0%")</f>
        <v>0.25130523286787682</v>
      </c>
      <c r="W5074" s="130">
        <f>IFERROR(Table1[[#This Row],[Male Ballots]]/Table1[[#This Row],[Male Population]],"0.0%")</f>
        <v>0.21236130692933211</v>
      </c>
      <c r="X5074" s="130">
        <f>IFERROR(Table1[[#This Row],[Total Ballots]]/Table1[[#This Row],[Total Population]],"0.0%")</f>
        <v>0.23223170185517777</v>
      </c>
      <c r="Y5074" s="24">
        <f>Table1[[#This Row],[Female Ballots]]/Table1[[#This Row],[Female Voters]]</f>
        <v>0.3317669172932331</v>
      </c>
      <c r="Z5074" s="24">
        <f>Table1[[#This Row],[Male Ballots]]/Table1[[#This Row],[Male Voters]]</f>
        <v>0.30353356890459365</v>
      </c>
      <c r="AA5074" s="24">
        <f>Table1[[#This Row],[Total Ballots]]/Table1[[#This Row],[Total Voters]]</f>
        <v>0.31849883759548325</v>
      </c>
    </row>
    <row r="5075" spans="1:27" s="12" customFormat="1" x14ac:dyDescent="0.35">
      <c r="A5075" s="8" t="s">
        <v>33</v>
      </c>
      <c r="B5075" s="17">
        <v>2017</v>
      </c>
      <c r="C5075" s="17" t="s">
        <v>82</v>
      </c>
      <c r="D5075" s="17" t="s">
        <v>69</v>
      </c>
      <c r="E5075" s="35" t="s">
        <v>74</v>
      </c>
      <c r="F5075" s="34" t="s">
        <v>78</v>
      </c>
      <c r="G5075" s="9" t="s">
        <v>66</v>
      </c>
      <c r="H5075" s="10">
        <v>6489.0149999999994</v>
      </c>
      <c r="I5075" s="10">
        <v>5595.0050000000001</v>
      </c>
      <c r="J5075" s="10">
        <v>12084.02</v>
      </c>
      <c r="K5075" s="31">
        <v>5911</v>
      </c>
      <c r="L5075" s="31">
        <v>4812</v>
      </c>
      <c r="M5075" s="31"/>
      <c r="N5075" s="31">
        <v>10723</v>
      </c>
      <c r="O5075" s="31">
        <v>2878</v>
      </c>
      <c r="P5075" s="31">
        <v>2244</v>
      </c>
      <c r="Q5075" s="31"/>
      <c r="R5075" s="41">
        <v>5122</v>
      </c>
      <c r="S5075" s="130">
        <f>IFERROR(Table1[[#This Row],[Female Voters]]/Table1[[#This Row],[Female Population]],"0.0%")</f>
        <v>0.910924077074872</v>
      </c>
      <c r="T5075" s="130">
        <f>IFERROR(Table1[[#This Row],[Male Voters]]/Table1[[#This Row],[Male Population]],"0.0%")</f>
        <v>0.86005285071237647</v>
      </c>
      <c r="U5075" s="130">
        <f>IFERROR(Table1[[#This Row],[Total Voters]]/Table1[[#This Row],[Total Population]],"0.0%")</f>
        <v>0.88737026254508011</v>
      </c>
      <c r="V5075" s="130">
        <f>IFERROR(Table1[[#This Row],[Female Ballots]]/Table1[[#This Row],[Female Population]],"0.0%")</f>
        <v>0.44351877750321123</v>
      </c>
      <c r="W5075" s="130">
        <f>IFERROR(Table1[[#This Row],[Male Ballots]]/Table1[[#This Row],[Male Population]],"0.0%")</f>
        <v>0.40107202763893868</v>
      </c>
      <c r="X5075" s="130">
        <f>IFERROR(Table1[[#This Row],[Total Ballots]]/Table1[[#This Row],[Total Population]],"0.0%")</f>
        <v>0.42386556791531294</v>
      </c>
      <c r="Y5075" s="24">
        <f>Table1[[#This Row],[Female Ballots]]/Table1[[#This Row],[Female Voters]]</f>
        <v>0.48688885129419723</v>
      </c>
      <c r="Z5075" s="24">
        <f>Table1[[#This Row],[Male Ballots]]/Table1[[#This Row],[Male Voters]]</f>
        <v>0.46633416458852867</v>
      </c>
      <c r="AA5075" s="24">
        <f>Table1[[#This Row],[Total Ballots]]/Table1[[#This Row],[Total Voters]]</f>
        <v>0.47766483260281639</v>
      </c>
    </row>
    <row r="5076" spans="1:27" s="12" customFormat="1" x14ac:dyDescent="0.35">
      <c r="A5076" s="8" t="s">
        <v>33</v>
      </c>
      <c r="B5076" s="17">
        <v>2017</v>
      </c>
      <c r="C5076" s="17" t="s">
        <v>82</v>
      </c>
      <c r="D5076" s="17" t="s">
        <v>69</v>
      </c>
      <c r="E5076" s="35" t="s">
        <v>74</v>
      </c>
      <c r="F5076" s="34" t="s">
        <v>78</v>
      </c>
      <c r="G5076" s="9" t="s">
        <v>67</v>
      </c>
      <c r="H5076" s="10">
        <v>11898.078000000001</v>
      </c>
      <c r="I5076" s="10">
        <v>10376.065999999999</v>
      </c>
      <c r="J5076" s="10">
        <v>22274.145</v>
      </c>
      <c r="K5076" s="31">
        <v>10705</v>
      </c>
      <c r="L5076" s="31">
        <v>9568</v>
      </c>
      <c r="M5076" s="31"/>
      <c r="N5076" s="31">
        <v>20273</v>
      </c>
      <c r="O5076" s="31">
        <v>6467</v>
      </c>
      <c r="P5076" s="31">
        <v>6023</v>
      </c>
      <c r="Q5076" s="31"/>
      <c r="R5076" s="41">
        <v>12490</v>
      </c>
      <c r="S5076" s="130">
        <f>IFERROR(Table1[[#This Row],[Female Voters]]/Table1[[#This Row],[Female Population]],"0.0%")</f>
        <v>0.89972514888539135</v>
      </c>
      <c r="T5076" s="130">
        <f>IFERROR(Table1[[#This Row],[Male Voters]]/Table1[[#This Row],[Male Population]],"0.0%")</f>
        <v>0.9221221221992999</v>
      </c>
      <c r="U5076" s="130">
        <f>IFERROR(Table1[[#This Row],[Total Voters]]/Table1[[#This Row],[Total Population]],"0.0%")</f>
        <v>0.91015839216275196</v>
      </c>
      <c r="V5076" s="130">
        <f>IFERROR(Table1[[#This Row],[Female Ballots]]/Table1[[#This Row],[Female Population]],"0.0%")</f>
        <v>0.54353316560876463</v>
      </c>
      <c r="W5076" s="130">
        <f>IFERROR(Table1[[#This Row],[Male Ballots]]/Table1[[#This Row],[Male Population]],"0.0%")</f>
        <v>0.58047047888862702</v>
      </c>
      <c r="X5076" s="130">
        <f>IFERROR(Table1[[#This Row],[Total Ballots]]/Table1[[#This Row],[Total Population]],"0.0%")</f>
        <v>0.56073981739815382</v>
      </c>
      <c r="Y5076" s="24">
        <f>Table1[[#This Row],[Female Ballots]]/Table1[[#This Row],[Female Voters]]</f>
        <v>0.60411022886501631</v>
      </c>
      <c r="Z5076" s="24">
        <f>Table1[[#This Row],[Male Ballots]]/Table1[[#This Row],[Male Voters]]</f>
        <v>0.62949414715719065</v>
      </c>
      <c r="AA5076" s="24">
        <f>Table1[[#This Row],[Total Ballots]]/Table1[[#This Row],[Total Voters]]</f>
        <v>0.61609036649731175</v>
      </c>
    </row>
    <row r="5077" spans="1:27" s="12" customFormat="1" x14ac:dyDescent="0.35">
      <c r="A5077" s="8" t="s">
        <v>51</v>
      </c>
      <c r="B5077" s="17">
        <v>2017</v>
      </c>
      <c r="C5077" s="17" t="s">
        <v>82</v>
      </c>
      <c r="D5077" s="17" t="s">
        <v>70</v>
      </c>
      <c r="E5077" s="35" t="s">
        <v>74</v>
      </c>
      <c r="F5077" s="34" t="s">
        <v>78</v>
      </c>
      <c r="G5077" s="9" t="s">
        <v>79</v>
      </c>
      <c r="H5077" s="10">
        <v>183522.00099999999</v>
      </c>
      <c r="I5077" s="10">
        <v>174991.00200000001</v>
      </c>
      <c r="J5077" s="10">
        <v>358513.00099999999</v>
      </c>
      <c r="K5077" s="10">
        <v>143104</v>
      </c>
      <c r="L5077" s="10">
        <v>129710</v>
      </c>
      <c r="M5077" s="10">
        <v>6</v>
      </c>
      <c r="N5077" s="10">
        <v>272820</v>
      </c>
      <c r="O5077" s="10">
        <v>44280</v>
      </c>
      <c r="P5077" s="10">
        <v>39971</v>
      </c>
      <c r="Q5077" s="10">
        <v>1</v>
      </c>
      <c r="R5077" s="11">
        <v>84252</v>
      </c>
      <c r="S5077" s="130">
        <f>IFERROR(Table1[[#This Row],[Female Voters]]/Table1[[#This Row],[Female Population]],"0.0%")</f>
        <v>0.77976481958694432</v>
      </c>
      <c r="T5077" s="130">
        <f>IFERROR(Table1[[#This Row],[Male Voters]]/Table1[[#This Row],[Male Population]],"0.0%")</f>
        <v>0.74123811234591364</v>
      </c>
      <c r="U5077" s="130">
        <f>IFERROR(Table1[[#This Row],[Total Voters]]/Table1[[#This Row],[Total Population]],"0.0%")</f>
        <v>0.76097658728978701</v>
      </c>
      <c r="V5077" s="130">
        <f>IFERROR(Table1[[#This Row],[Female Ballots]]/Table1[[#This Row],[Female Population]],"0.0%")</f>
        <v>0.24127897341311139</v>
      </c>
      <c r="W5077" s="130">
        <f>IFERROR(Table1[[#This Row],[Male Ballots]]/Table1[[#This Row],[Male Population]],"0.0%")</f>
        <v>0.2284174588588275</v>
      </c>
      <c r="X5077" s="130">
        <f>IFERROR(Table1[[#This Row],[Total Ballots]]/Table1[[#This Row],[Total Population]],"0.0%")</f>
        <v>0.23500402988175037</v>
      </c>
      <c r="Y5077" s="24">
        <f>Table1[[#This Row],[Female Ballots]]/Table1[[#This Row],[Female Voters]]</f>
        <v>0.30942531305903398</v>
      </c>
      <c r="Z5077" s="24">
        <f>Table1[[#This Row],[Male Ballots]]/Table1[[#This Row],[Male Voters]]</f>
        <v>0.30815665715827617</v>
      </c>
      <c r="AA5077" s="24">
        <f>Table1[[#This Row],[Total Ballots]]/Table1[[#This Row],[Total Voters]]</f>
        <v>0.30881900153947656</v>
      </c>
    </row>
    <row r="5078" spans="1:27" s="12" customFormat="1" x14ac:dyDescent="0.35">
      <c r="A5078" s="8" t="s">
        <v>51</v>
      </c>
      <c r="B5078" s="17">
        <v>2017</v>
      </c>
      <c r="C5078" s="17" t="s">
        <v>82</v>
      </c>
      <c r="D5078" s="17" t="s">
        <v>70</v>
      </c>
      <c r="E5078" s="35" t="s">
        <v>74</v>
      </c>
      <c r="F5078" s="34" t="s">
        <v>78</v>
      </c>
      <c r="G5078" s="9" t="s">
        <v>62</v>
      </c>
      <c r="H5078" s="10">
        <v>19578</v>
      </c>
      <c r="I5078" s="10">
        <v>20311</v>
      </c>
      <c r="J5078" s="10">
        <v>39889</v>
      </c>
      <c r="K5078" s="31">
        <v>11847</v>
      </c>
      <c r="L5078" s="31">
        <v>11658</v>
      </c>
      <c r="M5078" s="31">
        <v>3</v>
      </c>
      <c r="N5078" s="31">
        <v>23508</v>
      </c>
      <c r="O5078" s="31">
        <v>1241</v>
      </c>
      <c r="P5078" s="31">
        <v>1276</v>
      </c>
      <c r="Q5078" s="31"/>
      <c r="R5078" s="41">
        <v>2517</v>
      </c>
      <c r="S5078" s="130">
        <f>IFERROR(Table1[[#This Row],[Female Voters]]/Table1[[#This Row],[Female Population]],"0.0%")</f>
        <v>0.60511798958014096</v>
      </c>
      <c r="T5078" s="130">
        <f>IFERROR(Table1[[#This Row],[Male Voters]]/Table1[[#This Row],[Male Population]],"0.0%")</f>
        <v>0.57397469351582886</v>
      </c>
      <c r="U5078" s="130">
        <f>IFERROR(Table1[[#This Row],[Total Voters]]/Table1[[#This Row],[Total Population]],"0.0%")</f>
        <v>0.58933540575095889</v>
      </c>
      <c r="V5078" s="130">
        <f>IFERROR(Table1[[#This Row],[Female Ballots]]/Table1[[#This Row],[Female Population]],"0.0%")</f>
        <v>6.3387475738073351E-2</v>
      </c>
      <c r="W5078" s="130">
        <f>IFERROR(Table1[[#This Row],[Male Ballots]]/Table1[[#This Row],[Male Population]],"0.0%")</f>
        <v>6.2823100782827046E-2</v>
      </c>
      <c r="X5078" s="130">
        <f>IFERROR(Table1[[#This Row],[Total Ballots]]/Table1[[#This Row],[Total Population]],"0.0%")</f>
        <v>6.3100102785229012E-2</v>
      </c>
      <c r="Y5078" s="24">
        <f>Table1[[#This Row],[Female Ballots]]/Table1[[#This Row],[Female Voters]]</f>
        <v>0.10475225795560057</v>
      </c>
      <c r="Z5078" s="24">
        <f>Table1[[#This Row],[Male Ballots]]/Table1[[#This Row],[Male Voters]]</f>
        <v>0.10945273631840796</v>
      </c>
      <c r="AA5078" s="24">
        <f>Table1[[#This Row],[Total Ballots]]/Table1[[#This Row],[Total Voters]]</f>
        <v>0.10706993363961205</v>
      </c>
    </row>
    <row r="5079" spans="1:27" s="12" customFormat="1" x14ac:dyDescent="0.35">
      <c r="A5079" s="8" t="s">
        <v>51</v>
      </c>
      <c r="B5079" s="17">
        <v>2017</v>
      </c>
      <c r="C5079" s="17" t="s">
        <v>82</v>
      </c>
      <c r="D5079" s="17" t="s">
        <v>70</v>
      </c>
      <c r="E5079" s="35" t="s">
        <v>74</v>
      </c>
      <c r="F5079" s="34" t="s">
        <v>78</v>
      </c>
      <c r="G5079" s="9" t="s">
        <v>63</v>
      </c>
      <c r="H5079" s="10">
        <v>30624</v>
      </c>
      <c r="I5079" s="10">
        <v>30889</v>
      </c>
      <c r="J5079" s="10">
        <v>61513</v>
      </c>
      <c r="K5079" s="31">
        <v>21848</v>
      </c>
      <c r="L5079" s="31">
        <v>20102</v>
      </c>
      <c r="M5079" s="31">
        <v>1</v>
      </c>
      <c r="N5079" s="31">
        <v>41951</v>
      </c>
      <c r="O5079" s="31">
        <v>2822</v>
      </c>
      <c r="P5079" s="31">
        <v>2542</v>
      </c>
      <c r="Q5079" s="31"/>
      <c r="R5079" s="41">
        <v>5364</v>
      </c>
      <c r="S5079" s="130">
        <f>IFERROR(Table1[[#This Row],[Female Voters]]/Table1[[#This Row],[Female Population]],"0.0%")</f>
        <v>0.71342737722048066</v>
      </c>
      <c r="T5079" s="130">
        <f>IFERROR(Table1[[#This Row],[Male Voters]]/Table1[[#This Row],[Male Population]],"0.0%")</f>
        <v>0.65078183172002979</v>
      </c>
      <c r="U5079" s="130">
        <f>IFERROR(Table1[[#This Row],[Total Voters]]/Table1[[#This Row],[Total Population]],"0.0%")</f>
        <v>0.68198592167509309</v>
      </c>
      <c r="V5079" s="130">
        <f>IFERROR(Table1[[#This Row],[Female Ballots]]/Table1[[#This Row],[Female Population]],"0.0%")</f>
        <v>9.2149947753396036E-2</v>
      </c>
      <c r="W5079" s="130">
        <f>IFERROR(Table1[[#This Row],[Male Ballots]]/Table1[[#This Row],[Male Population]],"0.0%")</f>
        <v>8.2294668004791349E-2</v>
      </c>
      <c r="X5079" s="130">
        <f>IFERROR(Table1[[#This Row],[Total Ballots]]/Table1[[#This Row],[Total Population]],"0.0%")</f>
        <v>8.7201079446621033E-2</v>
      </c>
      <c r="Y5079" s="24">
        <f>Table1[[#This Row],[Female Ballots]]/Table1[[#This Row],[Female Voters]]</f>
        <v>0.1291651409740022</v>
      </c>
      <c r="Z5079" s="24">
        <f>Table1[[#This Row],[Male Ballots]]/Table1[[#This Row],[Male Voters]]</f>
        <v>0.1264550790966073</v>
      </c>
      <c r="AA5079" s="24">
        <f>Table1[[#This Row],[Total Ballots]]/Table1[[#This Row],[Total Voters]]</f>
        <v>0.12786345975066149</v>
      </c>
    </row>
    <row r="5080" spans="1:27" s="12" customFormat="1" x14ac:dyDescent="0.35">
      <c r="A5080" s="8" t="s">
        <v>51</v>
      </c>
      <c r="B5080" s="17">
        <v>2017</v>
      </c>
      <c r="C5080" s="17" t="s">
        <v>82</v>
      </c>
      <c r="D5080" s="17" t="s">
        <v>70</v>
      </c>
      <c r="E5080" s="35" t="s">
        <v>74</v>
      </c>
      <c r="F5080" s="34" t="s">
        <v>78</v>
      </c>
      <c r="G5080" s="9" t="s">
        <v>64</v>
      </c>
      <c r="H5080" s="10">
        <v>32668</v>
      </c>
      <c r="I5080" s="10">
        <v>32132</v>
      </c>
      <c r="J5080" s="10">
        <v>64800</v>
      </c>
      <c r="K5080" s="31">
        <v>23996</v>
      </c>
      <c r="L5080" s="31">
        <v>21570</v>
      </c>
      <c r="M5080" s="31">
        <v>1</v>
      </c>
      <c r="N5080" s="31">
        <v>45567</v>
      </c>
      <c r="O5080" s="31">
        <v>4686</v>
      </c>
      <c r="P5080" s="31">
        <v>4041</v>
      </c>
      <c r="Q5080" s="31"/>
      <c r="R5080" s="41">
        <v>8727</v>
      </c>
      <c r="S5080" s="130">
        <f>IFERROR(Table1[[#This Row],[Female Voters]]/Table1[[#This Row],[Female Population]],"0.0%")</f>
        <v>0.73454144728786586</v>
      </c>
      <c r="T5080" s="130">
        <f>IFERROR(Table1[[#This Row],[Male Voters]]/Table1[[#This Row],[Male Population]],"0.0%")</f>
        <v>0.67129341466450887</v>
      </c>
      <c r="U5080" s="130">
        <f>IFERROR(Table1[[#This Row],[Total Voters]]/Table1[[#This Row],[Total Population]],"0.0%")</f>
        <v>0.70319444444444446</v>
      </c>
      <c r="V5080" s="130">
        <f>IFERROR(Table1[[#This Row],[Female Ballots]]/Table1[[#This Row],[Female Population]],"0.0%")</f>
        <v>0.14344312477041754</v>
      </c>
      <c r="W5080" s="130">
        <f>IFERROR(Table1[[#This Row],[Male Ballots]]/Table1[[#This Row],[Male Population]],"0.0%")</f>
        <v>0.12576247977094485</v>
      </c>
      <c r="X5080" s="130">
        <f>IFERROR(Table1[[#This Row],[Total Ballots]]/Table1[[#This Row],[Total Population]],"0.0%")</f>
        <v>0.13467592592592592</v>
      </c>
      <c r="Y5080" s="24">
        <f>Table1[[#This Row],[Female Ballots]]/Table1[[#This Row],[Female Voters]]</f>
        <v>0.19528254709118187</v>
      </c>
      <c r="Z5080" s="24">
        <f>Table1[[#This Row],[Male Ballots]]/Table1[[#This Row],[Male Voters]]</f>
        <v>0.18734353268428372</v>
      </c>
      <c r="AA5080" s="24">
        <f>Table1[[#This Row],[Total Ballots]]/Table1[[#This Row],[Total Voters]]</f>
        <v>0.19152017907696359</v>
      </c>
    </row>
    <row r="5081" spans="1:27" s="12" customFormat="1" x14ac:dyDescent="0.35">
      <c r="A5081" s="8" t="s">
        <v>51</v>
      </c>
      <c r="B5081" s="17">
        <v>2017</v>
      </c>
      <c r="C5081" s="17" t="s">
        <v>82</v>
      </c>
      <c r="D5081" s="17" t="s">
        <v>70</v>
      </c>
      <c r="E5081" s="35" t="s">
        <v>74</v>
      </c>
      <c r="F5081" s="34" t="s">
        <v>78</v>
      </c>
      <c r="G5081" s="9" t="s">
        <v>65</v>
      </c>
      <c r="H5081" s="10">
        <v>31336</v>
      </c>
      <c r="I5081" s="10">
        <v>31021</v>
      </c>
      <c r="J5081" s="10">
        <v>62357</v>
      </c>
      <c r="K5081" s="31">
        <v>25079</v>
      </c>
      <c r="L5081" s="31">
        <v>23495</v>
      </c>
      <c r="M5081" s="31"/>
      <c r="N5081" s="31">
        <v>48574</v>
      </c>
      <c r="O5081" s="31">
        <v>6469</v>
      </c>
      <c r="P5081" s="31">
        <v>6032</v>
      </c>
      <c r="Q5081" s="31"/>
      <c r="R5081" s="41">
        <v>12501</v>
      </c>
      <c r="S5081" s="130">
        <f>IFERROR(Table1[[#This Row],[Female Voters]]/Table1[[#This Row],[Female Population]],"0.0%")</f>
        <v>0.80032550421240745</v>
      </c>
      <c r="T5081" s="130">
        <f>IFERROR(Table1[[#This Row],[Male Voters]]/Table1[[#This Row],[Male Population]],"0.0%")</f>
        <v>0.75739015505625218</v>
      </c>
      <c r="U5081" s="130">
        <f>IFERROR(Table1[[#This Row],[Total Voters]]/Table1[[#This Row],[Total Population]],"0.0%")</f>
        <v>0.77896627483682668</v>
      </c>
      <c r="V5081" s="130">
        <f>IFERROR(Table1[[#This Row],[Female Ballots]]/Table1[[#This Row],[Female Population]],"0.0%")</f>
        <v>0.20643987745723769</v>
      </c>
      <c r="W5081" s="130">
        <f>IFERROR(Table1[[#This Row],[Male Ballots]]/Table1[[#This Row],[Male Population]],"0.0%")</f>
        <v>0.19444892169820444</v>
      </c>
      <c r="X5081" s="130">
        <f>IFERROR(Table1[[#This Row],[Total Ballots]]/Table1[[#This Row],[Total Population]],"0.0%")</f>
        <v>0.20047468608175506</v>
      </c>
      <c r="Y5081" s="24">
        <f>Table1[[#This Row],[Female Ballots]]/Table1[[#This Row],[Female Voters]]</f>
        <v>0.25794489413453486</v>
      </c>
      <c r="Z5081" s="24">
        <f>Table1[[#This Row],[Male Ballots]]/Table1[[#This Row],[Male Voters]]</f>
        <v>0.25673547563311344</v>
      </c>
      <c r="AA5081" s="24">
        <f>Table1[[#This Row],[Total Ballots]]/Table1[[#This Row],[Total Voters]]</f>
        <v>0.25735990447564538</v>
      </c>
    </row>
    <row r="5082" spans="1:27" s="12" customFormat="1" x14ac:dyDescent="0.35">
      <c r="A5082" s="8" t="s">
        <v>51</v>
      </c>
      <c r="B5082" s="17">
        <v>2017</v>
      </c>
      <c r="C5082" s="17" t="s">
        <v>82</v>
      </c>
      <c r="D5082" s="17" t="s">
        <v>70</v>
      </c>
      <c r="E5082" s="35" t="s">
        <v>74</v>
      </c>
      <c r="F5082" s="34" t="s">
        <v>78</v>
      </c>
      <c r="G5082" s="9" t="s">
        <v>66</v>
      </c>
      <c r="H5082" s="10">
        <v>30268</v>
      </c>
      <c r="I5082" s="10">
        <v>28461</v>
      </c>
      <c r="J5082" s="10">
        <v>58729</v>
      </c>
      <c r="K5082" s="31">
        <v>26211</v>
      </c>
      <c r="L5082" s="31">
        <v>23914</v>
      </c>
      <c r="M5082" s="31"/>
      <c r="N5082" s="31">
        <v>50125</v>
      </c>
      <c r="O5082" s="31">
        <v>10292</v>
      </c>
      <c r="P5082" s="31">
        <v>9242</v>
      </c>
      <c r="Q5082" s="31"/>
      <c r="R5082" s="41">
        <v>19534</v>
      </c>
      <c r="S5082" s="130">
        <f>IFERROR(Table1[[#This Row],[Female Voters]]/Table1[[#This Row],[Female Population]],"0.0%")</f>
        <v>0.86596405444694069</v>
      </c>
      <c r="T5082" s="130">
        <f>IFERROR(Table1[[#This Row],[Male Voters]]/Table1[[#This Row],[Male Population]],"0.0%")</f>
        <v>0.84023751800709745</v>
      </c>
      <c r="U5082" s="130">
        <f>IFERROR(Table1[[#This Row],[Total Voters]]/Table1[[#This Row],[Total Population]],"0.0%")</f>
        <v>0.85349656898636106</v>
      </c>
      <c r="V5082" s="130">
        <f>IFERROR(Table1[[#This Row],[Female Ballots]]/Table1[[#This Row],[Female Population]],"0.0%")</f>
        <v>0.34002907360909213</v>
      </c>
      <c r="W5082" s="130">
        <f>IFERROR(Table1[[#This Row],[Male Ballots]]/Table1[[#This Row],[Male Population]],"0.0%")</f>
        <v>0.32472506236604476</v>
      </c>
      <c r="X5082" s="130">
        <f>IFERROR(Table1[[#This Row],[Total Ballots]]/Table1[[#This Row],[Total Population]],"0.0%")</f>
        <v>0.33261250830083944</v>
      </c>
      <c r="Y5082" s="24">
        <f>Table1[[#This Row],[Female Ballots]]/Table1[[#This Row],[Female Voters]]</f>
        <v>0.39265957040937011</v>
      </c>
      <c r="Z5082" s="24">
        <f>Table1[[#This Row],[Male Ballots]]/Table1[[#This Row],[Male Voters]]</f>
        <v>0.38646817763653091</v>
      </c>
      <c r="AA5082" s="24">
        <f>Table1[[#This Row],[Total Ballots]]/Table1[[#This Row],[Total Voters]]</f>
        <v>0.38970573566084787</v>
      </c>
    </row>
    <row r="5083" spans="1:27" s="12" customFormat="1" x14ac:dyDescent="0.35">
      <c r="A5083" s="8" t="s">
        <v>51</v>
      </c>
      <c r="B5083" s="17">
        <v>2017</v>
      </c>
      <c r="C5083" s="17" t="s">
        <v>82</v>
      </c>
      <c r="D5083" s="17" t="s">
        <v>70</v>
      </c>
      <c r="E5083" s="35" t="s">
        <v>74</v>
      </c>
      <c r="F5083" s="34" t="s">
        <v>78</v>
      </c>
      <c r="G5083" s="9" t="s">
        <v>67</v>
      </c>
      <c r="H5083" s="10">
        <v>39048.001000000004</v>
      </c>
      <c r="I5083" s="10">
        <v>32177.002</v>
      </c>
      <c r="J5083" s="10">
        <v>71225.001000000004</v>
      </c>
      <c r="K5083" s="31">
        <v>34123</v>
      </c>
      <c r="L5083" s="31">
        <v>28971</v>
      </c>
      <c r="M5083" s="31">
        <v>1</v>
      </c>
      <c r="N5083" s="31">
        <v>63095</v>
      </c>
      <c r="O5083" s="31">
        <v>18770</v>
      </c>
      <c r="P5083" s="31">
        <v>16838</v>
      </c>
      <c r="Q5083" s="31">
        <v>1</v>
      </c>
      <c r="R5083" s="41">
        <v>35609</v>
      </c>
      <c r="S5083" s="130">
        <f>IFERROR(Table1[[#This Row],[Female Voters]]/Table1[[#This Row],[Female Population]],"0.0%")</f>
        <v>0.87387315934559617</v>
      </c>
      <c r="T5083" s="130">
        <f>IFERROR(Table1[[#This Row],[Male Voters]]/Table1[[#This Row],[Male Population]],"0.0%")</f>
        <v>0.90036355779820632</v>
      </c>
      <c r="U5083" s="130">
        <f>IFERROR(Table1[[#This Row],[Total Voters]]/Table1[[#This Row],[Total Population]],"0.0%")</f>
        <v>0.88585467341727375</v>
      </c>
      <c r="V5083" s="130">
        <f>IFERROR(Table1[[#This Row],[Female Ballots]]/Table1[[#This Row],[Female Population]],"0.0%")</f>
        <v>0.4806904199782211</v>
      </c>
      <c r="W5083" s="130">
        <f>IFERROR(Table1[[#This Row],[Male Ballots]]/Table1[[#This Row],[Male Population]],"0.0%")</f>
        <v>0.52329300287205127</v>
      </c>
      <c r="X5083" s="130">
        <f>IFERROR(Table1[[#This Row],[Total Ballots]]/Table1[[#This Row],[Total Population]],"0.0%")</f>
        <v>0.49995085293154296</v>
      </c>
      <c r="Y5083" s="24">
        <f>Table1[[#This Row],[Female Ballots]]/Table1[[#This Row],[Female Voters]]</f>
        <v>0.55006886850511383</v>
      </c>
      <c r="Z5083" s="24">
        <f>Table1[[#This Row],[Male Ballots]]/Table1[[#This Row],[Male Voters]]</f>
        <v>0.58120189154671908</v>
      </c>
      <c r="AA5083" s="24">
        <f>Table1[[#This Row],[Total Ballots]]/Table1[[#This Row],[Total Voters]]</f>
        <v>0.5643711863063634</v>
      </c>
    </row>
    <row r="5084" spans="1:27" s="12" customFormat="1" x14ac:dyDescent="0.35">
      <c r="A5084" s="8" t="s">
        <v>25</v>
      </c>
      <c r="B5084" s="17">
        <v>2017</v>
      </c>
      <c r="C5084" s="17" t="s">
        <v>82</v>
      </c>
      <c r="D5084" s="17"/>
      <c r="E5084" s="35" t="s">
        <v>74</v>
      </c>
      <c r="F5084" s="34" t="s">
        <v>78</v>
      </c>
      <c r="G5084" s="9" t="s">
        <v>79</v>
      </c>
      <c r="H5084" s="10">
        <v>1653.24594</v>
      </c>
      <c r="I5084" s="10">
        <v>1617.2175099999999</v>
      </c>
      <c r="J5084" s="10">
        <v>3270.4631299999996</v>
      </c>
      <c r="K5084" s="10">
        <v>1450</v>
      </c>
      <c r="L5084" s="10">
        <v>1297</v>
      </c>
      <c r="M5084" s="10">
        <v>0</v>
      </c>
      <c r="N5084" s="10">
        <v>2747</v>
      </c>
      <c r="O5084" s="10">
        <v>678</v>
      </c>
      <c r="P5084" s="10">
        <v>611</v>
      </c>
      <c r="Q5084" s="10">
        <v>0</v>
      </c>
      <c r="R5084" s="11">
        <v>1289</v>
      </c>
      <c r="S5084" s="130">
        <f>IFERROR(Table1[[#This Row],[Female Voters]]/Table1[[#This Row],[Female Population]],"0.0%")</f>
        <v>0.87706248956522459</v>
      </c>
      <c r="T5084" s="130">
        <f>IFERROR(Table1[[#This Row],[Male Voters]]/Table1[[#This Row],[Male Population]],"0.0%")</f>
        <v>0.8019947792922425</v>
      </c>
      <c r="U5084" s="130">
        <f>IFERROR(Table1[[#This Row],[Total Voters]]/Table1[[#This Row],[Total Population]],"0.0%")</f>
        <v>0.8399422010912565</v>
      </c>
      <c r="V5084" s="130">
        <f>IFERROR(Table1[[#This Row],[Female Ballots]]/Table1[[#This Row],[Female Population]],"0.0%")</f>
        <v>0.41010232270704988</v>
      </c>
      <c r="W5084" s="130">
        <f>IFERROR(Table1[[#This Row],[Male Ballots]]/Table1[[#This Row],[Male Population]],"0.0%")</f>
        <v>0.37780941414615282</v>
      </c>
      <c r="X5084" s="130">
        <f>IFERROR(Table1[[#This Row],[Total Ballots]]/Table1[[#This Row],[Total Population]],"0.0%")</f>
        <v>0.394133781291092</v>
      </c>
      <c r="Y5084" s="24">
        <f>Table1[[#This Row],[Female Ballots]]/Table1[[#This Row],[Female Voters]]</f>
        <v>0.46758620689655173</v>
      </c>
      <c r="Z5084" s="24">
        <f>Table1[[#This Row],[Male Ballots]]/Table1[[#This Row],[Male Voters]]</f>
        <v>0.47108712413261372</v>
      </c>
      <c r="AA5084" s="24">
        <f>Table1[[#This Row],[Total Ballots]]/Table1[[#This Row],[Total Voters]]</f>
        <v>0.46923917000364035</v>
      </c>
    </row>
    <row r="5085" spans="1:27" s="12" customFormat="1" x14ac:dyDescent="0.35">
      <c r="A5085" s="8" t="s">
        <v>25</v>
      </c>
      <c r="B5085" s="17">
        <v>2017</v>
      </c>
      <c r="C5085" s="17" t="s">
        <v>82</v>
      </c>
      <c r="D5085" s="17"/>
      <c r="E5085" s="35" t="s">
        <v>74</v>
      </c>
      <c r="F5085" s="34" t="s">
        <v>78</v>
      </c>
      <c r="G5085" s="9" t="s">
        <v>62</v>
      </c>
      <c r="H5085" s="10">
        <v>121.09128999999999</v>
      </c>
      <c r="I5085" s="10">
        <v>129.09728000000001</v>
      </c>
      <c r="J5085" s="10">
        <v>250.18852999999999</v>
      </c>
      <c r="K5085" s="31">
        <v>104</v>
      </c>
      <c r="L5085" s="31">
        <v>78</v>
      </c>
      <c r="M5085" s="31"/>
      <c r="N5085" s="31">
        <v>182</v>
      </c>
      <c r="O5085" s="31">
        <v>14</v>
      </c>
      <c r="P5085" s="31">
        <v>11</v>
      </c>
      <c r="Q5085" s="31"/>
      <c r="R5085" s="41">
        <v>25</v>
      </c>
      <c r="S5085" s="130">
        <f>IFERROR(Table1[[#This Row],[Female Voters]]/Table1[[#This Row],[Female Population]],"0.0%")</f>
        <v>0.85885615720172781</v>
      </c>
      <c r="T5085" s="130">
        <f>IFERROR(Table1[[#This Row],[Male Voters]]/Table1[[#This Row],[Male Population]],"0.0%")</f>
        <v>0.60419553378661417</v>
      </c>
      <c r="U5085" s="130">
        <f>IFERROR(Table1[[#This Row],[Total Voters]]/Table1[[#This Row],[Total Population]],"0.0%")</f>
        <v>0.7274514143394184</v>
      </c>
      <c r="V5085" s="130">
        <f>IFERROR(Table1[[#This Row],[Female Ballots]]/Table1[[#This Row],[Female Population]],"0.0%")</f>
        <v>0.11561525193100182</v>
      </c>
      <c r="W5085" s="130">
        <f>IFERROR(Table1[[#This Row],[Male Ballots]]/Table1[[#This Row],[Male Population]],"0.0%")</f>
        <v>8.5207062457086619E-2</v>
      </c>
      <c r="X5085" s="130">
        <f>IFERROR(Table1[[#This Row],[Total Ballots]]/Table1[[#This Row],[Total Population]],"0.0%")</f>
        <v>9.9924644826843184E-2</v>
      </c>
      <c r="Y5085" s="24">
        <f>Table1[[#This Row],[Female Ballots]]/Table1[[#This Row],[Female Voters]]</f>
        <v>0.13461538461538461</v>
      </c>
      <c r="Z5085" s="24">
        <f>Table1[[#This Row],[Male Ballots]]/Table1[[#This Row],[Male Voters]]</f>
        <v>0.14102564102564102</v>
      </c>
      <c r="AA5085" s="24">
        <f>Table1[[#This Row],[Total Ballots]]/Table1[[#This Row],[Total Voters]]</f>
        <v>0.13736263736263737</v>
      </c>
    </row>
    <row r="5086" spans="1:27" s="12" customFormat="1" x14ac:dyDescent="0.35">
      <c r="A5086" s="8" t="s">
        <v>25</v>
      </c>
      <c r="B5086" s="17">
        <v>2017</v>
      </c>
      <c r="C5086" s="17" t="s">
        <v>82</v>
      </c>
      <c r="D5086" s="17"/>
      <c r="E5086" s="35" t="s">
        <v>74</v>
      </c>
      <c r="F5086" s="34" t="s">
        <v>78</v>
      </c>
      <c r="G5086" s="9" t="s">
        <v>63</v>
      </c>
      <c r="H5086" s="10">
        <v>164.12401</v>
      </c>
      <c r="I5086" s="10">
        <v>163.12281000000002</v>
      </c>
      <c r="J5086" s="10">
        <v>327.24680000000001</v>
      </c>
      <c r="K5086" s="31">
        <v>157</v>
      </c>
      <c r="L5086" s="31">
        <v>114</v>
      </c>
      <c r="M5086" s="31"/>
      <c r="N5086" s="31">
        <v>271</v>
      </c>
      <c r="O5086" s="31">
        <v>19</v>
      </c>
      <c r="P5086" s="31">
        <v>21</v>
      </c>
      <c r="Q5086" s="31"/>
      <c r="R5086" s="41">
        <v>40</v>
      </c>
      <c r="S5086" s="130">
        <f>IFERROR(Table1[[#This Row],[Female Voters]]/Table1[[#This Row],[Female Population]],"0.0%")</f>
        <v>0.95659373665071923</v>
      </c>
      <c r="T5086" s="130">
        <f>IFERROR(Table1[[#This Row],[Male Voters]]/Table1[[#This Row],[Male Population]],"0.0%")</f>
        <v>0.69885995710838966</v>
      </c>
      <c r="U5086" s="130">
        <f>IFERROR(Table1[[#This Row],[Total Voters]]/Table1[[#This Row],[Total Population]],"0.0%")</f>
        <v>0.82812116115421142</v>
      </c>
      <c r="V5086" s="130">
        <f>IFERROR(Table1[[#This Row],[Female Ballots]]/Table1[[#This Row],[Female Population]],"0.0%")</f>
        <v>0.11576612099594691</v>
      </c>
      <c r="W5086" s="130">
        <f>IFERROR(Table1[[#This Row],[Male Ballots]]/Table1[[#This Row],[Male Population]],"0.0%")</f>
        <v>0.12873736051996651</v>
      </c>
      <c r="X5086" s="130">
        <f>IFERROR(Table1[[#This Row],[Total Ballots]]/Table1[[#This Row],[Total Population]],"0.0%")</f>
        <v>0.12223190570541866</v>
      </c>
      <c r="Y5086" s="24">
        <f>Table1[[#This Row],[Female Ballots]]/Table1[[#This Row],[Female Voters]]</f>
        <v>0.12101910828025478</v>
      </c>
      <c r="Z5086" s="24">
        <f>Table1[[#This Row],[Male Ballots]]/Table1[[#This Row],[Male Voters]]</f>
        <v>0.18421052631578946</v>
      </c>
      <c r="AA5086" s="24">
        <f>Table1[[#This Row],[Total Ballots]]/Table1[[#This Row],[Total Voters]]</f>
        <v>0.14760147601476015</v>
      </c>
    </row>
    <row r="5087" spans="1:27" s="12" customFormat="1" x14ac:dyDescent="0.35">
      <c r="A5087" s="8" t="s">
        <v>25</v>
      </c>
      <c r="B5087" s="17">
        <v>2017</v>
      </c>
      <c r="C5087" s="17" t="s">
        <v>82</v>
      </c>
      <c r="D5087" s="17"/>
      <c r="E5087" s="35" t="s">
        <v>74</v>
      </c>
      <c r="F5087" s="34" t="s">
        <v>78</v>
      </c>
      <c r="G5087" s="9" t="s">
        <v>64</v>
      </c>
      <c r="H5087" s="10">
        <v>203.1534</v>
      </c>
      <c r="I5087" s="10">
        <v>223.16810000000001</v>
      </c>
      <c r="J5087" s="10">
        <v>426.32130000000001</v>
      </c>
      <c r="K5087" s="31">
        <v>163</v>
      </c>
      <c r="L5087" s="31">
        <v>165</v>
      </c>
      <c r="M5087" s="31"/>
      <c r="N5087" s="31">
        <v>328</v>
      </c>
      <c r="O5087" s="31">
        <v>55</v>
      </c>
      <c r="P5087" s="31">
        <v>43</v>
      </c>
      <c r="Q5087" s="31"/>
      <c r="R5087" s="41">
        <v>98</v>
      </c>
      <c r="S5087" s="130">
        <f>IFERROR(Table1[[#This Row],[Female Voters]]/Table1[[#This Row],[Female Population]],"0.0%")</f>
        <v>0.80234935767749882</v>
      </c>
      <c r="T5087" s="130">
        <f>IFERROR(Table1[[#This Row],[Male Voters]]/Table1[[#This Row],[Male Population]],"0.0%")</f>
        <v>0.73935298100400548</v>
      </c>
      <c r="U5087" s="130">
        <f>IFERROR(Table1[[#This Row],[Total Voters]]/Table1[[#This Row],[Total Population]],"0.0%")</f>
        <v>0.76937277119393277</v>
      </c>
      <c r="V5087" s="130">
        <f>IFERROR(Table1[[#This Row],[Female Ballots]]/Table1[[#This Row],[Female Population]],"0.0%")</f>
        <v>0.27073137835743827</v>
      </c>
      <c r="W5087" s="130">
        <f>IFERROR(Table1[[#This Row],[Male Ballots]]/Table1[[#This Row],[Male Population]],"0.0%")</f>
        <v>0.19267986777680143</v>
      </c>
      <c r="X5087" s="130">
        <f>IFERROR(Table1[[#This Row],[Total Ballots]]/Table1[[#This Row],[Total Population]],"0.0%")</f>
        <v>0.22987357188111407</v>
      </c>
      <c r="Y5087" s="24">
        <f>Table1[[#This Row],[Female Ballots]]/Table1[[#This Row],[Female Voters]]</f>
        <v>0.33742331288343558</v>
      </c>
      <c r="Z5087" s="24">
        <f>Table1[[#This Row],[Male Ballots]]/Table1[[#This Row],[Male Voters]]</f>
        <v>0.26060606060606062</v>
      </c>
      <c r="AA5087" s="24">
        <f>Table1[[#This Row],[Total Ballots]]/Table1[[#This Row],[Total Voters]]</f>
        <v>0.29878048780487804</v>
      </c>
    </row>
    <row r="5088" spans="1:27" s="12" customFormat="1" x14ac:dyDescent="0.35">
      <c r="A5088" s="8" t="s">
        <v>25</v>
      </c>
      <c r="B5088" s="17">
        <v>2017</v>
      </c>
      <c r="C5088" s="17" t="s">
        <v>82</v>
      </c>
      <c r="D5088" s="17"/>
      <c r="E5088" s="35" t="s">
        <v>74</v>
      </c>
      <c r="F5088" s="34" t="s">
        <v>78</v>
      </c>
      <c r="G5088" s="9" t="s">
        <v>65</v>
      </c>
      <c r="H5088" s="10">
        <v>246.18560000000002</v>
      </c>
      <c r="I5088" s="10">
        <v>248.18700000000001</v>
      </c>
      <c r="J5088" s="10">
        <v>494.37259999999998</v>
      </c>
      <c r="K5088" s="31">
        <v>212</v>
      </c>
      <c r="L5088" s="31">
        <v>185</v>
      </c>
      <c r="M5088" s="31"/>
      <c r="N5088" s="31">
        <v>397</v>
      </c>
      <c r="O5088" s="31">
        <v>89</v>
      </c>
      <c r="P5088" s="31">
        <v>70</v>
      </c>
      <c r="Q5088" s="31"/>
      <c r="R5088" s="41">
        <v>159</v>
      </c>
      <c r="S5088" s="130">
        <f>IFERROR(Table1[[#This Row],[Female Voters]]/Table1[[#This Row],[Female Population]],"0.0%")</f>
        <v>0.86113891308021262</v>
      </c>
      <c r="T5088" s="130">
        <f>IFERROR(Table1[[#This Row],[Male Voters]]/Table1[[#This Row],[Male Population]],"0.0%")</f>
        <v>0.74540568200590684</v>
      </c>
      <c r="U5088" s="130">
        <f>IFERROR(Table1[[#This Row],[Total Voters]]/Table1[[#This Row],[Total Population]],"0.0%")</f>
        <v>0.8030380324475912</v>
      </c>
      <c r="V5088" s="130">
        <f>IFERROR(Table1[[#This Row],[Female Ballots]]/Table1[[#This Row],[Female Population]],"0.0%")</f>
        <v>0.36151586445348549</v>
      </c>
      <c r="W5088" s="130">
        <f>IFERROR(Table1[[#This Row],[Male Ballots]]/Table1[[#This Row],[Male Population]],"0.0%")</f>
        <v>0.28204539319142419</v>
      </c>
      <c r="X5088" s="130">
        <f>IFERROR(Table1[[#This Row],[Total Ballots]]/Table1[[#This Row],[Total Population]],"0.0%")</f>
        <v>0.32161976614399745</v>
      </c>
      <c r="Y5088" s="24">
        <f>Table1[[#This Row],[Female Ballots]]/Table1[[#This Row],[Female Voters]]</f>
        <v>0.419811320754717</v>
      </c>
      <c r="Z5088" s="24">
        <f>Table1[[#This Row],[Male Ballots]]/Table1[[#This Row],[Male Voters]]</f>
        <v>0.3783783783783784</v>
      </c>
      <c r="AA5088" s="24">
        <f>Table1[[#This Row],[Total Ballots]]/Table1[[#This Row],[Total Voters]]</f>
        <v>0.40050377833753148</v>
      </c>
    </row>
    <row r="5089" spans="1:27" s="12" customFormat="1" x14ac:dyDescent="0.35">
      <c r="A5089" s="8" t="s">
        <v>25</v>
      </c>
      <c r="B5089" s="17">
        <v>2017</v>
      </c>
      <c r="C5089" s="17" t="s">
        <v>82</v>
      </c>
      <c r="D5089" s="17"/>
      <c r="E5089" s="35" t="s">
        <v>74</v>
      </c>
      <c r="F5089" s="34" t="s">
        <v>78</v>
      </c>
      <c r="G5089" s="9" t="s">
        <v>66</v>
      </c>
      <c r="H5089" s="10">
        <v>359.27080000000001</v>
      </c>
      <c r="I5089" s="10">
        <v>333.2509</v>
      </c>
      <c r="J5089" s="10">
        <v>692.52170000000001</v>
      </c>
      <c r="K5089" s="31">
        <v>281</v>
      </c>
      <c r="L5089" s="31">
        <v>280</v>
      </c>
      <c r="M5089" s="31"/>
      <c r="N5089" s="31">
        <v>561</v>
      </c>
      <c r="O5089" s="31">
        <v>156</v>
      </c>
      <c r="P5089" s="31">
        <v>147</v>
      </c>
      <c r="Q5089" s="31"/>
      <c r="R5089" s="41">
        <v>303</v>
      </c>
      <c r="S5089" s="130">
        <f>IFERROR(Table1[[#This Row],[Female Voters]]/Table1[[#This Row],[Female Population]],"0.0%")</f>
        <v>0.78213982321969944</v>
      </c>
      <c r="T5089" s="130">
        <f>IFERROR(Table1[[#This Row],[Male Voters]]/Table1[[#This Row],[Male Population]],"0.0%")</f>
        <v>0.84020778338483104</v>
      </c>
      <c r="U5089" s="130">
        <f>IFERROR(Table1[[#This Row],[Total Voters]]/Table1[[#This Row],[Total Population]],"0.0%")</f>
        <v>0.8100829187013201</v>
      </c>
      <c r="V5089" s="130">
        <f>IFERROR(Table1[[#This Row],[Female Ballots]]/Table1[[#This Row],[Female Population]],"0.0%")</f>
        <v>0.434212855595278</v>
      </c>
      <c r="W5089" s="130">
        <f>IFERROR(Table1[[#This Row],[Male Ballots]]/Table1[[#This Row],[Male Population]],"0.0%")</f>
        <v>0.44110908627703632</v>
      </c>
      <c r="X5089" s="130">
        <f>IFERROR(Table1[[#This Row],[Total Ballots]]/Table1[[#This Row],[Total Population]],"0.0%")</f>
        <v>0.43753141598306594</v>
      </c>
      <c r="Y5089" s="24">
        <f>Table1[[#This Row],[Female Ballots]]/Table1[[#This Row],[Female Voters]]</f>
        <v>0.55516014234875444</v>
      </c>
      <c r="Z5089" s="24">
        <f>Table1[[#This Row],[Male Ballots]]/Table1[[#This Row],[Male Voters]]</f>
        <v>0.52500000000000002</v>
      </c>
      <c r="AA5089" s="24">
        <f>Table1[[#This Row],[Total Ballots]]/Table1[[#This Row],[Total Voters]]</f>
        <v>0.5401069518716578</v>
      </c>
    </row>
    <row r="5090" spans="1:27" s="12" customFormat="1" x14ac:dyDescent="0.35">
      <c r="A5090" s="8" t="s">
        <v>25</v>
      </c>
      <c r="B5090" s="17">
        <v>2017</v>
      </c>
      <c r="C5090" s="17" t="s">
        <v>82</v>
      </c>
      <c r="D5090" s="17"/>
      <c r="E5090" s="35" t="s">
        <v>74</v>
      </c>
      <c r="F5090" s="34" t="s">
        <v>78</v>
      </c>
      <c r="G5090" s="9" t="s">
        <v>67</v>
      </c>
      <c r="H5090" s="10">
        <v>559.42084</v>
      </c>
      <c r="I5090" s="10">
        <v>520.39142000000004</v>
      </c>
      <c r="J5090" s="10">
        <v>1079.8121999999998</v>
      </c>
      <c r="K5090" s="31">
        <v>533</v>
      </c>
      <c r="L5090" s="31">
        <v>475</v>
      </c>
      <c r="M5090" s="31"/>
      <c r="N5090" s="31">
        <v>1008</v>
      </c>
      <c r="O5090" s="31">
        <v>345</v>
      </c>
      <c r="P5090" s="31">
        <v>319</v>
      </c>
      <c r="Q5090" s="31"/>
      <c r="R5090" s="41">
        <v>664</v>
      </c>
      <c r="S5090" s="130">
        <f>IFERROR(Table1[[#This Row],[Female Voters]]/Table1[[#This Row],[Female Population]],"0.0%")</f>
        <v>0.95277108375154562</v>
      </c>
      <c r="T5090" s="130">
        <f>IFERROR(Table1[[#This Row],[Male Voters]]/Table1[[#This Row],[Male Population]],"0.0%")</f>
        <v>0.91277446503633741</v>
      </c>
      <c r="U5090" s="130">
        <f>IFERROR(Table1[[#This Row],[Total Voters]]/Table1[[#This Row],[Total Population]],"0.0%")</f>
        <v>0.9334956578560607</v>
      </c>
      <c r="V5090" s="130">
        <f>IFERROR(Table1[[#This Row],[Female Ballots]]/Table1[[#This Row],[Female Population]],"0.0%")</f>
        <v>0.61670923807557831</v>
      </c>
      <c r="W5090" s="130">
        <f>IFERROR(Table1[[#This Row],[Male Ballots]]/Table1[[#This Row],[Male Population]],"0.0%")</f>
        <v>0.61300011441387714</v>
      </c>
      <c r="X5090" s="130">
        <f>IFERROR(Table1[[#This Row],[Total Ballots]]/Table1[[#This Row],[Total Population]],"0.0%")</f>
        <v>0.61492174287343682</v>
      </c>
      <c r="Y5090" s="24">
        <f>Table1[[#This Row],[Female Ballots]]/Table1[[#This Row],[Female Voters]]</f>
        <v>0.64727954971857415</v>
      </c>
      <c r="Z5090" s="24">
        <f>Table1[[#This Row],[Male Ballots]]/Table1[[#This Row],[Male Voters]]</f>
        <v>0.67157894736842105</v>
      </c>
      <c r="AA5090" s="24">
        <f>Table1[[#This Row],[Total Ballots]]/Table1[[#This Row],[Total Voters]]</f>
        <v>0.65873015873015872</v>
      </c>
    </row>
    <row r="5091" spans="1:27" s="12" customFormat="1" x14ac:dyDescent="0.35">
      <c r="A5091" s="8" t="s">
        <v>46</v>
      </c>
      <c r="B5091" s="17">
        <v>2017</v>
      </c>
      <c r="C5091" s="17" t="s">
        <v>82</v>
      </c>
      <c r="D5091" s="17" t="s">
        <v>69</v>
      </c>
      <c r="E5091" s="35" t="s">
        <v>74</v>
      </c>
      <c r="F5091" s="34" t="s">
        <v>78</v>
      </c>
      <c r="G5091" s="9" t="s">
        <v>79</v>
      </c>
      <c r="H5091" s="10">
        <v>41706.0049</v>
      </c>
      <c r="I5091" s="10">
        <v>40211.004000000001</v>
      </c>
      <c r="J5091" s="10">
        <v>81917.006999999998</v>
      </c>
      <c r="K5091" s="10">
        <v>32758</v>
      </c>
      <c r="L5091" s="10">
        <v>30064</v>
      </c>
      <c r="M5091" s="10">
        <v>48</v>
      </c>
      <c r="N5091" s="10">
        <v>62870</v>
      </c>
      <c r="O5091" s="10">
        <v>12038</v>
      </c>
      <c r="P5091" s="10">
        <v>10800</v>
      </c>
      <c r="Q5091" s="10">
        <v>11</v>
      </c>
      <c r="R5091" s="11">
        <v>22849</v>
      </c>
      <c r="S5091" s="130">
        <f>IFERROR(Table1[[#This Row],[Female Voters]]/Table1[[#This Row],[Female Population]],"0.0%")</f>
        <v>0.78545044241338968</v>
      </c>
      <c r="T5091" s="130">
        <f>IFERROR(Table1[[#This Row],[Male Voters]]/Table1[[#This Row],[Male Population]],"0.0%")</f>
        <v>0.74765603962537219</v>
      </c>
      <c r="U5091" s="130">
        <f>IFERROR(Table1[[#This Row],[Total Voters]]/Table1[[#This Row],[Total Population]],"0.0%")</f>
        <v>0.76748409521358618</v>
      </c>
      <c r="V5091" s="130">
        <f>IFERROR(Table1[[#This Row],[Female Ballots]]/Table1[[#This Row],[Female Population]],"0.0%")</f>
        <v>0.28863949037707998</v>
      </c>
      <c r="W5091" s="130">
        <f>IFERROR(Table1[[#This Row],[Male Ballots]]/Table1[[#This Row],[Male Population]],"0.0%")</f>
        <v>0.26858319677867282</v>
      </c>
      <c r="X5091" s="130">
        <f>IFERROR(Table1[[#This Row],[Total Ballots]]/Table1[[#This Row],[Total Population]],"0.0%")</f>
        <v>0.27892864786917815</v>
      </c>
      <c r="Y5091" s="24">
        <f>Table1[[#This Row],[Female Ballots]]/Table1[[#This Row],[Female Voters]]</f>
        <v>0.3674827523047805</v>
      </c>
      <c r="Z5091" s="24">
        <f>Table1[[#This Row],[Male Ballots]]/Table1[[#This Row],[Male Voters]]</f>
        <v>0.35923363491218735</v>
      </c>
      <c r="AA5091" s="24">
        <f>Table1[[#This Row],[Total Ballots]]/Table1[[#This Row],[Total Voters]]</f>
        <v>0.36343247972005727</v>
      </c>
    </row>
    <row r="5092" spans="1:27" s="12" customFormat="1" x14ac:dyDescent="0.35">
      <c r="A5092" s="8" t="s">
        <v>46</v>
      </c>
      <c r="B5092" s="17">
        <v>2017</v>
      </c>
      <c r="C5092" s="17" t="s">
        <v>82</v>
      </c>
      <c r="D5092" s="17" t="s">
        <v>69</v>
      </c>
      <c r="E5092" s="35" t="s">
        <v>74</v>
      </c>
      <c r="F5092" s="34" t="s">
        <v>78</v>
      </c>
      <c r="G5092" s="9" t="s">
        <v>62</v>
      </c>
      <c r="H5092" s="10">
        <v>4061.9998999999998</v>
      </c>
      <c r="I5092" s="10">
        <v>4221</v>
      </c>
      <c r="J5092" s="10">
        <v>8282.9989999999998</v>
      </c>
      <c r="K5092" s="31">
        <v>2497</v>
      </c>
      <c r="L5092" s="31">
        <v>2400</v>
      </c>
      <c r="M5092" s="31">
        <v>10</v>
      </c>
      <c r="N5092" s="31">
        <v>4907</v>
      </c>
      <c r="O5092" s="31">
        <v>335</v>
      </c>
      <c r="P5092" s="31">
        <v>297</v>
      </c>
      <c r="Q5092" s="31">
        <v>1</v>
      </c>
      <c r="R5092" s="41">
        <v>633</v>
      </c>
      <c r="S5092" s="130">
        <f>IFERROR(Table1[[#This Row],[Female Voters]]/Table1[[#This Row],[Female Population]],"0.0%")</f>
        <v>0.61472182704878942</v>
      </c>
      <c r="T5092" s="130">
        <f>IFERROR(Table1[[#This Row],[Male Voters]]/Table1[[#This Row],[Male Population]],"0.0%")</f>
        <v>0.56858564321250893</v>
      </c>
      <c r="U5092" s="130">
        <f>IFERROR(Table1[[#This Row],[Total Voters]]/Table1[[#This Row],[Total Population]],"0.0%")</f>
        <v>0.59241827748621001</v>
      </c>
      <c r="V5092" s="130">
        <f>IFERROR(Table1[[#This Row],[Female Ballots]]/Table1[[#This Row],[Female Population]],"0.0%")</f>
        <v>8.2471690853562069E-2</v>
      </c>
      <c r="W5092" s="130">
        <f>IFERROR(Table1[[#This Row],[Male Ballots]]/Table1[[#This Row],[Male Population]],"0.0%")</f>
        <v>7.0362473347547971E-2</v>
      </c>
      <c r="X5092" s="130">
        <f>IFERROR(Table1[[#This Row],[Total Ballots]]/Table1[[#This Row],[Total Population]],"0.0%")</f>
        <v>7.6421595608064177E-2</v>
      </c>
      <c r="Y5092" s="24">
        <f>Table1[[#This Row],[Female Ballots]]/Table1[[#This Row],[Female Voters]]</f>
        <v>0.1341609931918302</v>
      </c>
      <c r="Z5092" s="24">
        <f>Table1[[#This Row],[Male Ballots]]/Table1[[#This Row],[Male Voters]]</f>
        <v>0.12375</v>
      </c>
      <c r="AA5092" s="24">
        <f>Table1[[#This Row],[Total Ballots]]/Table1[[#This Row],[Total Voters]]</f>
        <v>0.12899938862848992</v>
      </c>
    </row>
    <row r="5093" spans="1:27" s="12" customFormat="1" x14ac:dyDescent="0.35">
      <c r="A5093" s="8" t="s">
        <v>46</v>
      </c>
      <c r="B5093" s="17">
        <v>2017</v>
      </c>
      <c r="C5093" s="17" t="s">
        <v>82</v>
      </c>
      <c r="D5093" s="17" t="s">
        <v>69</v>
      </c>
      <c r="E5093" s="35" t="s">
        <v>74</v>
      </c>
      <c r="F5093" s="34" t="s">
        <v>78</v>
      </c>
      <c r="G5093" s="9" t="s">
        <v>63</v>
      </c>
      <c r="H5093" s="10">
        <v>6408</v>
      </c>
      <c r="I5093" s="10">
        <v>6397</v>
      </c>
      <c r="J5093" s="10">
        <v>12804.999</v>
      </c>
      <c r="K5093" s="31">
        <v>4607</v>
      </c>
      <c r="L5093" s="31">
        <v>4238</v>
      </c>
      <c r="M5093" s="31">
        <v>10</v>
      </c>
      <c r="N5093" s="31">
        <v>8855</v>
      </c>
      <c r="O5093" s="31">
        <v>723</v>
      </c>
      <c r="P5093" s="31">
        <v>592</v>
      </c>
      <c r="Q5093" s="31">
        <v>1</v>
      </c>
      <c r="R5093" s="41">
        <v>1316</v>
      </c>
      <c r="S5093" s="130">
        <f>IFERROR(Table1[[#This Row],[Female Voters]]/Table1[[#This Row],[Female Population]],"0.0%")</f>
        <v>0.71894506866416974</v>
      </c>
      <c r="T5093" s="130">
        <f>IFERROR(Table1[[#This Row],[Male Voters]]/Table1[[#This Row],[Male Population]],"0.0%")</f>
        <v>0.66249804595904327</v>
      </c>
      <c r="U5093" s="130">
        <f>IFERROR(Table1[[#This Row],[Total Voters]]/Table1[[#This Row],[Total Population]],"0.0%")</f>
        <v>0.69152680136874667</v>
      </c>
      <c r="V5093" s="130">
        <f>IFERROR(Table1[[#This Row],[Female Ballots]]/Table1[[#This Row],[Female Population]],"0.0%")</f>
        <v>0.11282771535580524</v>
      </c>
      <c r="W5093" s="130">
        <f>IFERROR(Table1[[#This Row],[Male Ballots]]/Table1[[#This Row],[Male Population]],"0.0%")</f>
        <v>9.2543379709238704E-2</v>
      </c>
      <c r="X5093" s="130">
        <f>IFERROR(Table1[[#This Row],[Total Ballots]]/Table1[[#This Row],[Total Population]],"0.0%")</f>
        <v>0.10277236257495999</v>
      </c>
      <c r="Y5093" s="24">
        <f>Table1[[#This Row],[Female Ballots]]/Table1[[#This Row],[Female Voters]]</f>
        <v>0.15693509876275233</v>
      </c>
      <c r="Z5093" s="24">
        <f>Table1[[#This Row],[Male Ballots]]/Table1[[#This Row],[Male Voters]]</f>
        <v>0.13968853232656914</v>
      </c>
      <c r="AA5093" s="24">
        <f>Table1[[#This Row],[Total Ballots]]/Table1[[#This Row],[Total Voters]]</f>
        <v>0.14861660079051384</v>
      </c>
    </row>
    <row r="5094" spans="1:27" s="12" customFormat="1" x14ac:dyDescent="0.35">
      <c r="A5094" s="8" t="s">
        <v>46</v>
      </c>
      <c r="B5094" s="17">
        <v>2017</v>
      </c>
      <c r="C5094" s="17" t="s">
        <v>82</v>
      </c>
      <c r="D5094" s="17" t="s">
        <v>69</v>
      </c>
      <c r="E5094" s="35" t="s">
        <v>74</v>
      </c>
      <c r="F5094" s="34" t="s">
        <v>78</v>
      </c>
      <c r="G5094" s="9" t="s">
        <v>64</v>
      </c>
      <c r="H5094" s="10">
        <v>6395</v>
      </c>
      <c r="I5094" s="10">
        <v>6466</v>
      </c>
      <c r="J5094" s="10">
        <v>12861.001</v>
      </c>
      <c r="K5094" s="31">
        <v>4631</v>
      </c>
      <c r="L5094" s="31">
        <v>4175</v>
      </c>
      <c r="M5094" s="31">
        <v>7</v>
      </c>
      <c r="N5094" s="31">
        <v>8813</v>
      </c>
      <c r="O5094" s="31">
        <v>1151</v>
      </c>
      <c r="P5094" s="31">
        <v>956</v>
      </c>
      <c r="Q5094" s="31">
        <v>2</v>
      </c>
      <c r="R5094" s="41">
        <v>2109</v>
      </c>
      <c r="S5094" s="130">
        <f>IFERROR(Table1[[#This Row],[Female Voters]]/Table1[[#This Row],[Female Population]],"0.0%")</f>
        <v>0.72415949960906956</v>
      </c>
      <c r="T5094" s="130">
        <f>IFERROR(Table1[[#This Row],[Male Voters]]/Table1[[#This Row],[Male Population]],"0.0%")</f>
        <v>0.64568512217754404</v>
      </c>
      <c r="U5094" s="130">
        <f>IFERROR(Table1[[#This Row],[Total Voters]]/Table1[[#This Row],[Total Population]],"0.0%")</f>
        <v>0.68524992728015488</v>
      </c>
      <c r="V5094" s="130">
        <f>IFERROR(Table1[[#This Row],[Female Ballots]]/Table1[[#This Row],[Female Population]],"0.0%")</f>
        <v>0.17998436278342456</v>
      </c>
      <c r="W5094" s="130">
        <f>IFERROR(Table1[[#This Row],[Male Ballots]]/Table1[[#This Row],[Male Population]],"0.0%")</f>
        <v>0.14785029384472625</v>
      </c>
      <c r="X5094" s="130">
        <f>IFERROR(Table1[[#This Row],[Total Ballots]]/Table1[[#This Row],[Total Population]],"0.0%")</f>
        <v>0.16398412534141005</v>
      </c>
      <c r="Y5094" s="24">
        <f>Table1[[#This Row],[Female Ballots]]/Table1[[#This Row],[Female Voters]]</f>
        <v>0.24854243144029367</v>
      </c>
      <c r="Z5094" s="24">
        <f>Table1[[#This Row],[Male Ballots]]/Table1[[#This Row],[Male Voters]]</f>
        <v>0.2289820359281437</v>
      </c>
      <c r="AA5094" s="24">
        <f>Table1[[#This Row],[Total Ballots]]/Table1[[#This Row],[Total Voters]]</f>
        <v>0.23930557131510269</v>
      </c>
    </row>
    <row r="5095" spans="1:27" s="12" customFormat="1" x14ac:dyDescent="0.35">
      <c r="A5095" s="8" t="s">
        <v>46</v>
      </c>
      <c r="B5095" s="17">
        <v>2017</v>
      </c>
      <c r="C5095" s="17" t="s">
        <v>82</v>
      </c>
      <c r="D5095" s="17" t="s">
        <v>69</v>
      </c>
      <c r="E5095" s="35" t="s">
        <v>74</v>
      </c>
      <c r="F5095" s="34" t="s">
        <v>78</v>
      </c>
      <c r="G5095" s="9" t="s">
        <v>65</v>
      </c>
      <c r="H5095" s="10">
        <v>6838.0010000000002</v>
      </c>
      <c r="I5095" s="10">
        <v>6689</v>
      </c>
      <c r="J5095" s="10">
        <v>13527.002</v>
      </c>
      <c r="K5095" s="31">
        <v>5245</v>
      </c>
      <c r="L5095" s="31">
        <v>4809</v>
      </c>
      <c r="M5095" s="31">
        <v>7</v>
      </c>
      <c r="N5095" s="31">
        <v>10061</v>
      </c>
      <c r="O5095" s="31">
        <v>1623</v>
      </c>
      <c r="P5095" s="31">
        <v>1409</v>
      </c>
      <c r="Q5095" s="31">
        <v>3</v>
      </c>
      <c r="R5095" s="41">
        <v>3035</v>
      </c>
      <c r="S5095" s="130">
        <f>IFERROR(Table1[[#This Row],[Female Voters]]/Table1[[#This Row],[Female Population]],"0.0%")</f>
        <v>0.76703703319142535</v>
      </c>
      <c r="T5095" s="130">
        <f>IFERROR(Table1[[#This Row],[Male Voters]]/Table1[[#This Row],[Male Population]],"0.0%")</f>
        <v>0.71894154582149794</v>
      </c>
      <c r="U5095" s="130">
        <f>IFERROR(Table1[[#This Row],[Total Voters]]/Table1[[#This Row],[Total Population]],"0.0%")</f>
        <v>0.74377160585915492</v>
      </c>
      <c r="V5095" s="130">
        <f>IFERROR(Table1[[#This Row],[Female Ballots]]/Table1[[#This Row],[Female Population]],"0.0%")</f>
        <v>0.23735006765866223</v>
      </c>
      <c r="W5095" s="130">
        <f>IFERROR(Table1[[#This Row],[Male Ballots]]/Table1[[#This Row],[Male Population]],"0.0%")</f>
        <v>0.21064434145612199</v>
      </c>
      <c r="X5095" s="130">
        <f>IFERROR(Table1[[#This Row],[Total Ballots]]/Table1[[#This Row],[Total Population]],"0.0%")</f>
        <v>0.22436604947644717</v>
      </c>
      <c r="Y5095" s="24">
        <f>Table1[[#This Row],[Female Ballots]]/Table1[[#This Row],[Female Voters]]</f>
        <v>0.30943755958055291</v>
      </c>
      <c r="Z5095" s="24">
        <f>Table1[[#This Row],[Male Ballots]]/Table1[[#This Row],[Male Voters]]</f>
        <v>0.29299230609274279</v>
      </c>
      <c r="AA5095" s="24">
        <f>Table1[[#This Row],[Total Ballots]]/Table1[[#This Row],[Total Voters]]</f>
        <v>0.30165987476393996</v>
      </c>
    </row>
    <row r="5096" spans="1:27" s="12" customFormat="1" x14ac:dyDescent="0.35">
      <c r="A5096" s="8" t="s">
        <v>46</v>
      </c>
      <c r="B5096" s="17">
        <v>2017</v>
      </c>
      <c r="C5096" s="17" t="s">
        <v>82</v>
      </c>
      <c r="D5096" s="17" t="s">
        <v>69</v>
      </c>
      <c r="E5096" s="35" t="s">
        <v>74</v>
      </c>
      <c r="F5096" s="34" t="s">
        <v>78</v>
      </c>
      <c r="G5096" s="9" t="s">
        <v>66</v>
      </c>
      <c r="H5096" s="10">
        <v>7473.0020000000004</v>
      </c>
      <c r="I5096" s="10">
        <v>7218.0020000000004</v>
      </c>
      <c r="J5096" s="10">
        <v>14691.003000000001</v>
      </c>
      <c r="K5096" s="31">
        <v>6533</v>
      </c>
      <c r="L5096" s="31">
        <v>6087</v>
      </c>
      <c r="M5096" s="31">
        <v>4</v>
      </c>
      <c r="N5096" s="31">
        <v>12624</v>
      </c>
      <c r="O5096" s="31">
        <v>2812</v>
      </c>
      <c r="P5096" s="31">
        <v>2508</v>
      </c>
      <c r="Q5096" s="31">
        <v>1</v>
      </c>
      <c r="R5096" s="41">
        <v>5321</v>
      </c>
      <c r="S5096" s="130">
        <f>IFERROR(Table1[[#This Row],[Female Voters]]/Table1[[#This Row],[Female Population]],"0.0%")</f>
        <v>0.8742136025120828</v>
      </c>
      <c r="T5096" s="130">
        <f>IFERROR(Table1[[#This Row],[Male Voters]]/Table1[[#This Row],[Male Population]],"0.0%")</f>
        <v>0.84330816200937597</v>
      </c>
      <c r="U5096" s="130">
        <f>IFERROR(Table1[[#This Row],[Total Voters]]/Table1[[#This Row],[Total Population]],"0.0%")</f>
        <v>0.85930143775751722</v>
      </c>
      <c r="V5096" s="130">
        <f>IFERROR(Table1[[#This Row],[Female Ballots]]/Table1[[#This Row],[Female Population]],"0.0%")</f>
        <v>0.37628786931945152</v>
      </c>
      <c r="W5096" s="130">
        <f>IFERROR(Table1[[#This Row],[Male Ballots]]/Table1[[#This Row],[Male Population]],"0.0%")</f>
        <v>0.3474645753769533</v>
      </c>
      <c r="X5096" s="130">
        <f>IFERROR(Table1[[#This Row],[Total Ballots]]/Table1[[#This Row],[Total Population]],"0.0%")</f>
        <v>0.36219446691284451</v>
      </c>
      <c r="Y5096" s="24">
        <f>Table1[[#This Row],[Female Ballots]]/Table1[[#This Row],[Female Voters]]</f>
        <v>0.43043012398591762</v>
      </c>
      <c r="Z5096" s="24">
        <f>Table1[[#This Row],[Male Ballots]]/Table1[[#This Row],[Male Voters]]</f>
        <v>0.41202562838836865</v>
      </c>
      <c r="AA5096" s="24">
        <f>Table1[[#This Row],[Total Ballots]]/Table1[[#This Row],[Total Voters]]</f>
        <v>0.42149873257287707</v>
      </c>
    </row>
    <row r="5097" spans="1:27" s="12" customFormat="1" x14ac:dyDescent="0.35">
      <c r="A5097" s="8" t="s">
        <v>46</v>
      </c>
      <c r="B5097" s="17">
        <v>2017</v>
      </c>
      <c r="C5097" s="17" t="s">
        <v>82</v>
      </c>
      <c r="D5097" s="17" t="s">
        <v>69</v>
      </c>
      <c r="E5097" s="35" t="s">
        <v>74</v>
      </c>
      <c r="F5097" s="34" t="s">
        <v>78</v>
      </c>
      <c r="G5097" s="9" t="s">
        <v>67</v>
      </c>
      <c r="H5097" s="10">
        <v>10530.002</v>
      </c>
      <c r="I5097" s="10">
        <v>9220.0020000000004</v>
      </c>
      <c r="J5097" s="10">
        <v>19750.003000000001</v>
      </c>
      <c r="K5097" s="31">
        <v>9245</v>
      </c>
      <c r="L5097" s="31">
        <v>8355</v>
      </c>
      <c r="M5097" s="31">
        <v>10</v>
      </c>
      <c r="N5097" s="31">
        <v>17610</v>
      </c>
      <c r="O5097" s="31">
        <v>5394</v>
      </c>
      <c r="P5097" s="31">
        <v>5038</v>
      </c>
      <c r="Q5097" s="31">
        <v>3</v>
      </c>
      <c r="R5097" s="41">
        <v>10435</v>
      </c>
      <c r="S5097" s="130">
        <f>IFERROR(Table1[[#This Row],[Female Voters]]/Table1[[#This Row],[Female Population]],"0.0%")</f>
        <v>0.87796754454557557</v>
      </c>
      <c r="T5097" s="130">
        <f>IFERROR(Table1[[#This Row],[Male Voters]]/Table1[[#This Row],[Male Population]],"0.0%")</f>
        <v>0.90618201601257786</v>
      </c>
      <c r="U5097" s="130">
        <f>IFERROR(Table1[[#This Row],[Total Voters]]/Table1[[#This Row],[Total Population]],"0.0%")</f>
        <v>0.8916454341804404</v>
      </c>
      <c r="V5097" s="130">
        <f>IFERROR(Table1[[#This Row],[Female Ballots]]/Table1[[#This Row],[Female Population]],"0.0%")</f>
        <v>0.51225061495714819</v>
      </c>
      <c r="W5097" s="130">
        <f>IFERROR(Table1[[#This Row],[Male Ballots]]/Table1[[#This Row],[Male Population]],"0.0%")</f>
        <v>0.54642070576557356</v>
      </c>
      <c r="X5097" s="130">
        <f>IFERROR(Table1[[#This Row],[Total Ballots]]/Table1[[#This Row],[Total Population]],"0.0%")</f>
        <v>0.52835435012338983</v>
      </c>
      <c r="Y5097" s="24">
        <f>Table1[[#This Row],[Female Ballots]]/Table1[[#This Row],[Female Voters]]</f>
        <v>0.58345051379123847</v>
      </c>
      <c r="Z5097" s="24">
        <f>Table1[[#This Row],[Male Ballots]]/Table1[[#This Row],[Male Voters]]</f>
        <v>0.60299222022740873</v>
      </c>
      <c r="AA5097" s="24">
        <f>Table1[[#This Row],[Total Ballots]]/Table1[[#This Row],[Total Voters]]</f>
        <v>0.59256104486087446</v>
      </c>
    </row>
    <row r="5098" spans="1:27" s="12" customFormat="1" x14ac:dyDescent="0.35">
      <c r="A5098" s="8" t="s">
        <v>53</v>
      </c>
      <c r="B5098" s="17">
        <v>2017</v>
      </c>
      <c r="C5098" s="17" t="s">
        <v>82</v>
      </c>
      <c r="D5098" s="17"/>
      <c r="E5098" s="35" t="s">
        <v>74</v>
      </c>
      <c r="F5098" s="34" t="s">
        <v>78</v>
      </c>
      <c r="G5098" s="9" t="s">
        <v>79</v>
      </c>
      <c r="H5098" s="10">
        <v>15274.740399999999</v>
      </c>
      <c r="I5098" s="10">
        <v>15229.742900000001</v>
      </c>
      <c r="J5098" s="10">
        <v>30504.482499999998</v>
      </c>
      <c r="K5098" s="10">
        <v>10899</v>
      </c>
      <c r="L5098" s="10">
        <v>9889</v>
      </c>
      <c r="M5098" s="10">
        <v>331</v>
      </c>
      <c r="N5098" s="10">
        <v>21119</v>
      </c>
      <c r="O5098" s="10">
        <v>3309</v>
      </c>
      <c r="P5098" s="10">
        <v>3059</v>
      </c>
      <c r="Q5098" s="10">
        <v>109</v>
      </c>
      <c r="R5098" s="11">
        <v>6477</v>
      </c>
      <c r="S5098" s="130">
        <f>IFERROR(Table1[[#This Row],[Female Voters]]/Table1[[#This Row],[Female Population]],"0.0%")</f>
        <v>0.71353094812662088</v>
      </c>
      <c r="T5098" s="130">
        <f>IFERROR(Table1[[#This Row],[Male Voters]]/Table1[[#This Row],[Male Population]],"0.0%")</f>
        <v>0.64932153253880598</v>
      </c>
      <c r="U5098" s="130">
        <f>IFERROR(Table1[[#This Row],[Total Voters]]/Table1[[#This Row],[Total Population]],"0.0%")</f>
        <v>0.6923244805087253</v>
      </c>
      <c r="V5098" s="130">
        <f>IFERROR(Table1[[#This Row],[Female Ballots]]/Table1[[#This Row],[Female Population]],"0.0%")</f>
        <v>0.21663215958812632</v>
      </c>
      <c r="W5098" s="130">
        <f>IFERROR(Table1[[#This Row],[Male Ballots]]/Table1[[#This Row],[Male Population]],"0.0%")</f>
        <v>0.20085696916131129</v>
      </c>
      <c r="X5098" s="130">
        <f>IFERROR(Table1[[#This Row],[Total Ballots]]/Table1[[#This Row],[Total Population]],"0.0%")</f>
        <v>0.21232945027013653</v>
      </c>
      <c r="Y5098" s="24">
        <f>Table1[[#This Row],[Female Ballots]]/Table1[[#This Row],[Female Voters]]</f>
        <v>0.30360583539774288</v>
      </c>
      <c r="Z5098" s="24">
        <f>Table1[[#This Row],[Male Ballots]]/Table1[[#This Row],[Male Voters]]</f>
        <v>0.30933360299322482</v>
      </c>
      <c r="AA5098" s="24">
        <f>Table1[[#This Row],[Total Ballots]]/Table1[[#This Row],[Total Voters]]</f>
        <v>0.3066906577015957</v>
      </c>
    </row>
    <row r="5099" spans="1:27" s="12" customFormat="1" x14ac:dyDescent="0.35">
      <c r="A5099" s="8" t="s">
        <v>53</v>
      </c>
      <c r="B5099" s="17">
        <v>2017</v>
      </c>
      <c r="C5099" s="17" t="s">
        <v>82</v>
      </c>
      <c r="D5099" s="17"/>
      <c r="E5099" s="35" t="s">
        <v>74</v>
      </c>
      <c r="F5099" s="34" t="s">
        <v>78</v>
      </c>
      <c r="G5099" s="9" t="s">
        <v>62</v>
      </c>
      <c r="H5099" s="10">
        <v>1573.0777</v>
      </c>
      <c r="I5099" s="10">
        <v>1790.0900999999999</v>
      </c>
      <c r="J5099" s="10">
        <v>3363.1678000000002</v>
      </c>
      <c r="K5099" s="31">
        <v>897</v>
      </c>
      <c r="L5099" s="31">
        <v>818</v>
      </c>
      <c r="M5099" s="31">
        <v>17</v>
      </c>
      <c r="N5099" s="31">
        <v>1732</v>
      </c>
      <c r="O5099" s="31">
        <v>49</v>
      </c>
      <c r="P5099" s="31">
        <v>65</v>
      </c>
      <c r="Q5099" s="31"/>
      <c r="R5099" s="41">
        <v>114</v>
      </c>
      <c r="S5099" s="130">
        <f>IFERROR(Table1[[#This Row],[Female Voters]]/Table1[[#This Row],[Female Population]],"0.0%")</f>
        <v>0.57021976727532275</v>
      </c>
      <c r="T5099" s="130">
        <f>IFERROR(Table1[[#This Row],[Male Voters]]/Table1[[#This Row],[Male Population]],"0.0%")</f>
        <v>0.45696023904048183</v>
      </c>
      <c r="U5099" s="130">
        <f>IFERROR(Table1[[#This Row],[Total Voters]]/Table1[[#This Row],[Total Population]],"0.0%")</f>
        <v>0.51499065850951586</v>
      </c>
      <c r="V5099" s="130">
        <f>IFERROR(Table1[[#This Row],[Female Ballots]]/Table1[[#This Row],[Female Population]],"0.0%")</f>
        <v>3.114912887011239E-2</v>
      </c>
      <c r="W5099" s="130">
        <f>IFERROR(Table1[[#This Row],[Male Ballots]]/Table1[[#This Row],[Male Population]],"0.0%")</f>
        <v>3.6311021439647088E-2</v>
      </c>
      <c r="X5099" s="130">
        <f>IFERROR(Table1[[#This Row],[Total Ballots]]/Table1[[#This Row],[Total Population]],"0.0%")</f>
        <v>3.3896613781804162E-2</v>
      </c>
      <c r="Y5099" s="24">
        <f>Table1[[#This Row],[Female Ballots]]/Table1[[#This Row],[Female Voters]]</f>
        <v>5.4626532887402456E-2</v>
      </c>
      <c r="Z5099" s="24">
        <f>Table1[[#This Row],[Male Ballots]]/Table1[[#This Row],[Male Voters]]</f>
        <v>7.9462102689486558E-2</v>
      </c>
      <c r="AA5099" s="24">
        <f>Table1[[#This Row],[Total Ballots]]/Table1[[#This Row],[Total Voters]]</f>
        <v>6.5819861431870672E-2</v>
      </c>
    </row>
    <row r="5100" spans="1:27" s="12" customFormat="1" x14ac:dyDescent="0.35">
      <c r="A5100" s="8" t="s">
        <v>53</v>
      </c>
      <c r="B5100" s="17">
        <v>2017</v>
      </c>
      <c r="C5100" s="17" t="s">
        <v>82</v>
      </c>
      <c r="D5100" s="17"/>
      <c r="E5100" s="35" t="s">
        <v>74</v>
      </c>
      <c r="F5100" s="34" t="s">
        <v>78</v>
      </c>
      <c r="G5100" s="9" t="s">
        <v>63</v>
      </c>
      <c r="H5100" s="10">
        <v>2453.1210000000001</v>
      </c>
      <c r="I5100" s="10">
        <v>2606.1310000000003</v>
      </c>
      <c r="J5100" s="10">
        <v>5059.2510000000002</v>
      </c>
      <c r="K5100" s="31">
        <v>1543</v>
      </c>
      <c r="L5100" s="31">
        <v>1326</v>
      </c>
      <c r="M5100" s="31">
        <v>41</v>
      </c>
      <c r="N5100" s="31">
        <v>2910</v>
      </c>
      <c r="O5100" s="31">
        <v>135</v>
      </c>
      <c r="P5100" s="31">
        <v>115</v>
      </c>
      <c r="Q5100" s="31">
        <v>8</v>
      </c>
      <c r="R5100" s="41">
        <v>258</v>
      </c>
      <c r="S5100" s="130">
        <f>IFERROR(Table1[[#This Row],[Female Voters]]/Table1[[#This Row],[Female Population]],"0.0%")</f>
        <v>0.62899465619510819</v>
      </c>
      <c r="T5100" s="130">
        <f>IFERROR(Table1[[#This Row],[Male Voters]]/Table1[[#This Row],[Male Population]],"0.0%")</f>
        <v>0.50880020996642139</v>
      </c>
      <c r="U5100" s="130">
        <f>IFERROR(Table1[[#This Row],[Total Voters]]/Table1[[#This Row],[Total Population]],"0.0%")</f>
        <v>0.57518395509532927</v>
      </c>
      <c r="V5100" s="130">
        <f>IFERROR(Table1[[#This Row],[Female Ballots]]/Table1[[#This Row],[Female Population]],"0.0%")</f>
        <v>5.5031936867362026E-2</v>
      </c>
      <c r="W5100" s="130">
        <f>IFERROR(Table1[[#This Row],[Male Ballots]]/Table1[[#This Row],[Male Population]],"0.0%")</f>
        <v>4.4126715042336701E-2</v>
      </c>
      <c r="X5100" s="130">
        <f>IFERROR(Table1[[#This Row],[Total Ballots]]/Table1[[#This Row],[Total Population]],"0.0%")</f>
        <v>5.0995690864121979E-2</v>
      </c>
      <c r="Y5100" s="24">
        <f>Table1[[#This Row],[Female Ballots]]/Table1[[#This Row],[Female Voters]]</f>
        <v>8.7491898898250167E-2</v>
      </c>
      <c r="Z5100" s="24">
        <f>Table1[[#This Row],[Male Ballots]]/Table1[[#This Row],[Male Voters]]</f>
        <v>8.6726998491704371E-2</v>
      </c>
      <c r="AA5100" s="24">
        <f>Table1[[#This Row],[Total Ballots]]/Table1[[#This Row],[Total Voters]]</f>
        <v>8.8659793814432994E-2</v>
      </c>
    </row>
    <row r="5101" spans="1:27" s="12" customFormat="1" x14ac:dyDescent="0.35">
      <c r="A5101" s="8" t="s">
        <v>53</v>
      </c>
      <c r="B5101" s="17">
        <v>2017</v>
      </c>
      <c r="C5101" s="17" t="s">
        <v>82</v>
      </c>
      <c r="D5101" s="17"/>
      <c r="E5101" s="35" t="s">
        <v>74</v>
      </c>
      <c r="F5101" s="34" t="s">
        <v>78</v>
      </c>
      <c r="G5101" s="9" t="s">
        <v>64</v>
      </c>
      <c r="H5101" s="10">
        <v>2528.1239999999998</v>
      </c>
      <c r="I5101" s="10">
        <v>2538.125</v>
      </c>
      <c r="J5101" s="10">
        <v>5066.2489999999998</v>
      </c>
      <c r="K5101" s="31">
        <v>1520</v>
      </c>
      <c r="L5101" s="31">
        <v>1385</v>
      </c>
      <c r="M5101" s="31">
        <v>45</v>
      </c>
      <c r="N5101" s="31">
        <v>2950</v>
      </c>
      <c r="O5101" s="31">
        <v>223</v>
      </c>
      <c r="P5101" s="31">
        <v>216</v>
      </c>
      <c r="Q5101" s="31">
        <v>9</v>
      </c>
      <c r="R5101" s="41">
        <v>448</v>
      </c>
      <c r="S5101" s="130">
        <f>IFERROR(Table1[[#This Row],[Female Voters]]/Table1[[#This Row],[Female Population]],"0.0%")</f>
        <v>0.60123633176220792</v>
      </c>
      <c r="T5101" s="130">
        <f>IFERROR(Table1[[#This Row],[Male Voters]]/Table1[[#This Row],[Male Population]],"0.0%")</f>
        <v>0.54567840433390791</v>
      </c>
      <c r="U5101" s="130">
        <f>IFERROR(Table1[[#This Row],[Total Voters]]/Table1[[#This Row],[Total Population]],"0.0%")</f>
        <v>0.58228484229653932</v>
      </c>
      <c r="V5101" s="130">
        <f>IFERROR(Table1[[#This Row],[Female Ballots]]/Table1[[#This Row],[Female Population]],"0.0%")</f>
        <v>8.8207698673008136E-2</v>
      </c>
      <c r="W5101" s="130">
        <f>IFERROR(Table1[[#This Row],[Male Ballots]]/Table1[[#This Row],[Male Population]],"0.0%")</f>
        <v>8.5102191578428965E-2</v>
      </c>
      <c r="X5101" s="130">
        <f>IFERROR(Table1[[#This Row],[Total Ballots]]/Table1[[#This Row],[Total Population]],"0.0%")</f>
        <v>8.8428342152152409E-2</v>
      </c>
      <c r="Y5101" s="24">
        <f>Table1[[#This Row],[Female Ballots]]/Table1[[#This Row],[Female Voters]]</f>
        <v>0.14671052631578949</v>
      </c>
      <c r="Z5101" s="24">
        <f>Table1[[#This Row],[Male Ballots]]/Table1[[#This Row],[Male Voters]]</f>
        <v>0.15595667870036101</v>
      </c>
      <c r="AA5101" s="24">
        <f>Table1[[#This Row],[Total Ballots]]/Table1[[#This Row],[Total Voters]]</f>
        <v>0.15186440677966101</v>
      </c>
    </row>
    <row r="5102" spans="1:27" s="12" customFormat="1" x14ac:dyDescent="0.35">
      <c r="A5102" s="8" t="s">
        <v>53</v>
      </c>
      <c r="B5102" s="17">
        <v>2017</v>
      </c>
      <c r="C5102" s="17" t="s">
        <v>82</v>
      </c>
      <c r="D5102" s="17"/>
      <c r="E5102" s="35" t="s">
        <v>74</v>
      </c>
      <c r="F5102" s="34" t="s">
        <v>78</v>
      </c>
      <c r="G5102" s="9" t="s">
        <v>65</v>
      </c>
      <c r="H5102" s="10">
        <v>2494.1210000000001</v>
      </c>
      <c r="I5102" s="10">
        <v>2432.1179999999999</v>
      </c>
      <c r="J5102" s="10">
        <v>4926.2389999999996</v>
      </c>
      <c r="K5102" s="31">
        <v>1616</v>
      </c>
      <c r="L5102" s="31">
        <v>1429</v>
      </c>
      <c r="M5102" s="31">
        <v>70</v>
      </c>
      <c r="N5102" s="31">
        <v>3115</v>
      </c>
      <c r="O5102" s="31">
        <v>382</v>
      </c>
      <c r="P5102" s="31">
        <v>309</v>
      </c>
      <c r="Q5102" s="31">
        <v>15</v>
      </c>
      <c r="R5102" s="41">
        <v>706</v>
      </c>
      <c r="S5102" s="130">
        <f>IFERROR(Table1[[#This Row],[Female Voters]]/Table1[[#This Row],[Female Population]],"0.0%")</f>
        <v>0.64792365727244183</v>
      </c>
      <c r="T5102" s="130">
        <f>IFERROR(Table1[[#This Row],[Male Voters]]/Table1[[#This Row],[Male Population]],"0.0%")</f>
        <v>0.58755372888979895</v>
      </c>
      <c r="U5102" s="130">
        <f>IFERROR(Table1[[#This Row],[Total Voters]]/Table1[[#This Row],[Total Population]],"0.0%")</f>
        <v>0.63232823255225745</v>
      </c>
      <c r="V5102" s="130">
        <f>IFERROR(Table1[[#This Row],[Female Ballots]]/Table1[[#This Row],[Female Population]],"0.0%")</f>
        <v>0.15316017145920346</v>
      </c>
      <c r="W5102" s="130">
        <f>IFERROR(Table1[[#This Row],[Male Ballots]]/Table1[[#This Row],[Male Population]],"0.0%")</f>
        <v>0.12704975663187396</v>
      </c>
      <c r="X5102" s="130">
        <f>IFERROR(Table1[[#This Row],[Total Ballots]]/Table1[[#This Row],[Total Population]],"0.0%")</f>
        <v>0.14331419973736559</v>
      </c>
      <c r="Y5102" s="24">
        <f>Table1[[#This Row],[Female Ballots]]/Table1[[#This Row],[Female Voters]]</f>
        <v>0.23638613861386137</v>
      </c>
      <c r="Z5102" s="24">
        <f>Table1[[#This Row],[Male Ballots]]/Table1[[#This Row],[Male Voters]]</f>
        <v>0.21623512946116166</v>
      </c>
      <c r="AA5102" s="24">
        <f>Table1[[#This Row],[Total Ballots]]/Table1[[#This Row],[Total Voters]]</f>
        <v>0.22664526484751205</v>
      </c>
    </row>
    <row r="5103" spans="1:27" s="12" customFormat="1" x14ac:dyDescent="0.35">
      <c r="A5103" s="8" t="s">
        <v>53</v>
      </c>
      <c r="B5103" s="17">
        <v>2017</v>
      </c>
      <c r="C5103" s="17" t="s">
        <v>82</v>
      </c>
      <c r="D5103" s="17"/>
      <c r="E5103" s="35" t="s">
        <v>74</v>
      </c>
      <c r="F5103" s="34" t="s">
        <v>78</v>
      </c>
      <c r="G5103" s="9" t="s">
        <v>66</v>
      </c>
      <c r="H5103" s="10">
        <v>2604.125</v>
      </c>
      <c r="I5103" s="10">
        <v>2549.1219999999998</v>
      </c>
      <c r="J5103" s="10">
        <v>5153.2469999999994</v>
      </c>
      <c r="K5103" s="31">
        <v>2173</v>
      </c>
      <c r="L5103" s="31">
        <v>2007</v>
      </c>
      <c r="M5103" s="31">
        <v>59</v>
      </c>
      <c r="N5103" s="31">
        <v>4239</v>
      </c>
      <c r="O5103" s="31">
        <v>846</v>
      </c>
      <c r="P5103" s="31">
        <v>730</v>
      </c>
      <c r="Q5103" s="31">
        <v>26</v>
      </c>
      <c r="R5103" s="41">
        <v>1602</v>
      </c>
      <c r="S5103" s="130">
        <f>IFERROR(Table1[[#This Row],[Female Voters]]/Table1[[#This Row],[Female Population]],"0.0%")</f>
        <v>0.83444535112561802</v>
      </c>
      <c r="T5103" s="130">
        <f>IFERROR(Table1[[#This Row],[Male Voters]]/Table1[[#This Row],[Male Population]],"0.0%")</f>
        <v>0.78732991202461089</v>
      </c>
      <c r="U5103" s="130">
        <f>IFERROR(Table1[[#This Row],[Total Voters]]/Table1[[#This Row],[Total Population]],"0.0%")</f>
        <v>0.82258816625711917</v>
      </c>
      <c r="V5103" s="130">
        <f>IFERROR(Table1[[#This Row],[Female Ballots]]/Table1[[#This Row],[Female Population]],"0.0%")</f>
        <v>0.32486919790716651</v>
      </c>
      <c r="W5103" s="130">
        <f>IFERROR(Table1[[#This Row],[Male Ballots]]/Table1[[#This Row],[Male Population]],"0.0%")</f>
        <v>0.2863731119969935</v>
      </c>
      <c r="X5103" s="130">
        <f>IFERROR(Table1[[#This Row],[Total Ballots]]/Table1[[#This Row],[Total Population]],"0.0%")</f>
        <v>0.31087196092094949</v>
      </c>
      <c r="Y5103" s="24">
        <f>Table1[[#This Row],[Female Ballots]]/Table1[[#This Row],[Female Voters]]</f>
        <v>0.38932351587666819</v>
      </c>
      <c r="Z5103" s="24">
        <f>Table1[[#This Row],[Male Ballots]]/Table1[[#This Row],[Male Voters]]</f>
        <v>0.3637269556552068</v>
      </c>
      <c r="AA5103" s="24">
        <f>Table1[[#This Row],[Total Ballots]]/Table1[[#This Row],[Total Voters]]</f>
        <v>0.37791932059447986</v>
      </c>
    </row>
    <row r="5104" spans="1:27" s="12" customFormat="1" x14ac:dyDescent="0.35">
      <c r="A5104" s="8" t="s">
        <v>53</v>
      </c>
      <c r="B5104" s="17">
        <v>2017</v>
      </c>
      <c r="C5104" s="17" t="s">
        <v>82</v>
      </c>
      <c r="D5104" s="17"/>
      <c r="E5104" s="35" t="s">
        <v>74</v>
      </c>
      <c r="F5104" s="34" t="s">
        <v>78</v>
      </c>
      <c r="G5104" s="9" t="s">
        <v>67</v>
      </c>
      <c r="H5104" s="10">
        <v>3622.1716999999999</v>
      </c>
      <c r="I5104" s="10">
        <v>3314.1567999999997</v>
      </c>
      <c r="J5104" s="10">
        <v>6936.3287</v>
      </c>
      <c r="K5104" s="31">
        <v>3150</v>
      </c>
      <c r="L5104" s="31">
        <v>2924</v>
      </c>
      <c r="M5104" s="31">
        <v>99</v>
      </c>
      <c r="N5104" s="31">
        <v>6173</v>
      </c>
      <c r="O5104" s="31">
        <v>1674</v>
      </c>
      <c r="P5104" s="31">
        <v>1624</v>
      </c>
      <c r="Q5104" s="31">
        <v>51</v>
      </c>
      <c r="R5104" s="41">
        <v>3349</v>
      </c>
      <c r="S5104" s="130">
        <f>IFERROR(Table1[[#This Row],[Female Voters]]/Table1[[#This Row],[Female Population]],"0.0%")</f>
        <v>0.86964403150739655</v>
      </c>
      <c r="T5104" s="130">
        <f>IFERROR(Table1[[#This Row],[Male Voters]]/Table1[[#This Row],[Male Population]],"0.0%")</f>
        <v>0.88227569679262019</v>
      </c>
      <c r="U5104" s="130">
        <f>IFERROR(Table1[[#This Row],[Total Voters]]/Table1[[#This Row],[Total Population]],"0.0%")</f>
        <v>0.88995205777949937</v>
      </c>
      <c r="V5104" s="130">
        <f>IFERROR(Table1[[#This Row],[Female Ballots]]/Table1[[#This Row],[Female Population]],"0.0%")</f>
        <v>0.46215368531535933</v>
      </c>
      <c r="W5104" s="130">
        <f>IFERROR(Table1[[#This Row],[Male Ballots]]/Table1[[#This Row],[Male Population]],"0.0%")</f>
        <v>0.49001906005171514</v>
      </c>
      <c r="X5104" s="130">
        <f>IFERROR(Table1[[#This Row],[Total Ballots]]/Table1[[#This Row],[Total Population]],"0.0%")</f>
        <v>0.48282025619691293</v>
      </c>
      <c r="Y5104" s="24">
        <f>Table1[[#This Row],[Female Ballots]]/Table1[[#This Row],[Female Voters]]</f>
        <v>0.53142857142857147</v>
      </c>
      <c r="Z5104" s="24">
        <f>Table1[[#This Row],[Male Ballots]]/Table1[[#This Row],[Male Voters]]</f>
        <v>0.55540355677154585</v>
      </c>
      <c r="AA5104" s="24">
        <f>Table1[[#This Row],[Total Ballots]]/Table1[[#This Row],[Total Voters]]</f>
        <v>0.54252389437874615</v>
      </c>
    </row>
    <row r="5105" spans="1:27" s="12" customFormat="1" x14ac:dyDescent="0.35">
      <c r="A5105" s="8" t="s">
        <v>32</v>
      </c>
      <c r="B5105" s="17">
        <v>2017</v>
      </c>
      <c r="C5105" s="17" t="s">
        <v>82</v>
      </c>
      <c r="D5105" s="17"/>
      <c r="E5105" s="35" t="s">
        <v>74</v>
      </c>
      <c r="F5105" s="34" t="s">
        <v>78</v>
      </c>
      <c r="G5105" s="9" t="s">
        <v>79</v>
      </c>
      <c r="H5105" s="10">
        <v>2879.9392600000001</v>
      </c>
      <c r="I5105" s="10">
        <v>3012.0259299999998</v>
      </c>
      <c r="J5105" s="10">
        <v>5891.9652599999999</v>
      </c>
      <c r="K5105" s="10">
        <v>2316</v>
      </c>
      <c r="L5105" s="10">
        <v>2303</v>
      </c>
      <c r="M5105" s="10">
        <v>0</v>
      </c>
      <c r="N5105" s="10">
        <v>4619</v>
      </c>
      <c r="O5105" s="10">
        <v>1198</v>
      </c>
      <c r="P5105" s="10">
        <v>1158</v>
      </c>
      <c r="Q5105" s="10">
        <v>0</v>
      </c>
      <c r="R5105" s="11">
        <v>2356</v>
      </c>
      <c r="S5105" s="130">
        <f>IFERROR(Table1[[#This Row],[Female Voters]]/Table1[[#This Row],[Female Population]],"0.0%")</f>
        <v>0.80418362712274705</v>
      </c>
      <c r="T5105" s="130">
        <f>IFERROR(Table1[[#This Row],[Male Voters]]/Table1[[#This Row],[Male Population]],"0.0%")</f>
        <v>0.76460165135430957</v>
      </c>
      <c r="U5105" s="130">
        <f>IFERROR(Table1[[#This Row],[Total Voters]]/Table1[[#This Row],[Total Population]],"0.0%")</f>
        <v>0.78394895356188843</v>
      </c>
      <c r="V5105" s="130">
        <f>IFERROR(Table1[[#This Row],[Female Ballots]]/Table1[[#This Row],[Female Population]],"0.0%")</f>
        <v>0.41598099537696498</v>
      </c>
      <c r="W5105" s="130">
        <f>IFERROR(Table1[[#This Row],[Male Ballots]]/Table1[[#This Row],[Male Population]],"0.0%")</f>
        <v>0.3844588416275686</v>
      </c>
      <c r="X5105" s="130">
        <f>IFERROR(Table1[[#This Row],[Total Ballots]]/Table1[[#This Row],[Total Population]],"0.0%")</f>
        <v>0.3998665803402921</v>
      </c>
      <c r="Y5105" s="24">
        <f>Table1[[#This Row],[Female Ballots]]/Table1[[#This Row],[Female Voters]]</f>
        <v>0.51727115716753025</v>
      </c>
      <c r="Z5105" s="24">
        <f>Table1[[#This Row],[Male Ballots]]/Table1[[#This Row],[Male Voters]]</f>
        <v>0.50282240555796787</v>
      </c>
      <c r="AA5105" s="24">
        <f>Table1[[#This Row],[Total Ballots]]/Table1[[#This Row],[Total Voters]]</f>
        <v>0.51006711409395977</v>
      </c>
    </row>
    <row r="5106" spans="1:27" s="12" customFormat="1" x14ac:dyDescent="0.35">
      <c r="A5106" s="8" t="s">
        <v>32</v>
      </c>
      <c r="B5106" s="17">
        <v>2017</v>
      </c>
      <c r="C5106" s="17" t="s">
        <v>82</v>
      </c>
      <c r="D5106" s="17"/>
      <c r="E5106" s="35" t="s">
        <v>74</v>
      </c>
      <c r="F5106" s="34" t="s">
        <v>78</v>
      </c>
      <c r="G5106" s="9" t="s">
        <v>62</v>
      </c>
      <c r="H5106" s="10">
        <v>197.14064000000002</v>
      </c>
      <c r="I5106" s="10">
        <v>266.18842999999998</v>
      </c>
      <c r="J5106" s="10">
        <v>463.32916</v>
      </c>
      <c r="K5106" s="31">
        <v>123</v>
      </c>
      <c r="L5106" s="31">
        <v>131</v>
      </c>
      <c r="M5106" s="31"/>
      <c r="N5106" s="31">
        <v>254</v>
      </c>
      <c r="O5106" s="31">
        <v>26</v>
      </c>
      <c r="P5106" s="31">
        <v>24</v>
      </c>
      <c r="Q5106" s="31"/>
      <c r="R5106" s="41">
        <v>50</v>
      </c>
      <c r="S5106" s="130">
        <f>IFERROR(Table1[[#This Row],[Female Voters]]/Table1[[#This Row],[Female Population]],"0.0%")</f>
        <v>0.62392006031835945</v>
      </c>
      <c r="T5106" s="130">
        <f>IFERROR(Table1[[#This Row],[Male Voters]]/Table1[[#This Row],[Male Population]],"0.0%")</f>
        <v>0.49213258442525099</v>
      </c>
      <c r="U5106" s="130">
        <f>IFERROR(Table1[[#This Row],[Total Voters]]/Table1[[#This Row],[Total Population]],"0.0%")</f>
        <v>0.54820637665024152</v>
      </c>
      <c r="V5106" s="130">
        <f>IFERROR(Table1[[#This Row],[Female Ballots]]/Table1[[#This Row],[Female Population]],"0.0%")</f>
        <v>0.13188554120550688</v>
      </c>
      <c r="W5106" s="130">
        <f>IFERROR(Table1[[#This Row],[Male Ballots]]/Table1[[#This Row],[Male Population]],"0.0%")</f>
        <v>9.0161694856534524E-2</v>
      </c>
      <c r="X5106" s="130">
        <f>IFERROR(Table1[[#This Row],[Total Ballots]]/Table1[[#This Row],[Total Population]],"0.0%")</f>
        <v>0.10791464107288218</v>
      </c>
      <c r="Y5106" s="24">
        <f>Table1[[#This Row],[Female Ballots]]/Table1[[#This Row],[Female Voters]]</f>
        <v>0.21138211382113822</v>
      </c>
      <c r="Z5106" s="24">
        <f>Table1[[#This Row],[Male Ballots]]/Table1[[#This Row],[Male Voters]]</f>
        <v>0.18320610687022901</v>
      </c>
      <c r="AA5106" s="24">
        <f>Table1[[#This Row],[Total Ballots]]/Table1[[#This Row],[Total Voters]]</f>
        <v>0.19685039370078741</v>
      </c>
    </row>
    <row r="5107" spans="1:27" s="12" customFormat="1" x14ac:dyDescent="0.35">
      <c r="A5107" s="8" t="s">
        <v>32</v>
      </c>
      <c r="B5107" s="17">
        <v>2017</v>
      </c>
      <c r="C5107" s="17" t="s">
        <v>82</v>
      </c>
      <c r="D5107" s="17"/>
      <c r="E5107" s="35" t="s">
        <v>74</v>
      </c>
      <c r="F5107" s="34" t="s">
        <v>78</v>
      </c>
      <c r="G5107" s="9" t="s">
        <v>63</v>
      </c>
      <c r="H5107" s="10">
        <v>308.22190000000001</v>
      </c>
      <c r="I5107" s="10">
        <v>320.23</v>
      </c>
      <c r="J5107" s="10">
        <v>628.45190000000002</v>
      </c>
      <c r="K5107" s="31">
        <v>225</v>
      </c>
      <c r="L5107" s="31">
        <v>234</v>
      </c>
      <c r="M5107" s="31"/>
      <c r="N5107" s="31">
        <v>459</v>
      </c>
      <c r="O5107" s="31">
        <v>49</v>
      </c>
      <c r="P5107" s="31">
        <v>35</v>
      </c>
      <c r="Q5107" s="31"/>
      <c r="R5107" s="41">
        <v>84</v>
      </c>
      <c r="S5107" s="130">
        <f>IFERROR(Table1[[#This Row],[Female Voters]]/Table1[[#This Row],[Female Population]],"0.0%")</f>
        <v>0.72999355334581995</v>
      </c>
      <c r="T5107" s="130">
        <f>IFERROR(Table1[[#This Row],[Male Voters]]/Table1[[#This Row],[Male Population]],"0.0%")</f>
        <v>0.73072479155606906</v>
      </c>
      <c r="U5107" s="130">
        <f>IFERROR(Table1[[#This Row],[Total Voters]]/Table1[[#This Row],[Total Population]],"0.0%")</f>
        <v>0.73036615849200226</v>
      </c>
      <c r="V5107" s="130">
        <f>IFERROR(Table1[[#This Row],[Female Ballots]]/Table1[[#This Row],[Female Population]],"0.0%")</f>
        <v>0.15897637383975635</v>
      </c>
      <c r="W5107" s="130">
        <f>IFERROR(Table1[[#This Row],[Male Ballots]]/Table1[[#This Row],[Male Population]],"0.0%")</f>
        <v>0.10929644318146332</v>
      </c>
      <c r="X5107" s="130">
        <f>IFERROR(Table1[[#This Row],[Total Ballots]]/Table1[[#This Row],[Total Population]],"0.0%")</f>
        <v>0.13366178063905926</v>
      </c>
      <c r="Y5107" s="24">
        <f>Table1[[#This Row],[Female Ballots]]/Table1[[#This Row],[Female Voters]]</f>
        <v>0.21777777777777776</v>
      </c>
      <c r="Z5107" s="24">
        <f>Table1[[#This Row],[Male Ballots]]/Table1[[#This Row],[Male Voters]]</f>
        <v>0.14957264957264957</v>
      </c>
      <c r="AA5107" s="24">
        <f>Table1[[#This Row],[Total Ballots]]/Table1[[#This Row],[Total Voters]]</f>
        <v>0.18300653594771241</v>
      </c>
    </row>
    <row r="5108" spans="1:27" s="12" customFormat="1" x14ac:dyDescent="0.35">
      <c r="A5108" s="8" t="s">
        <v>32</v>
      </c>
      <c r="B5108" s="17">
        <v>2017</v>
      </c>
      <c r="C5108" s="17" t="s">
        <v>82</v>
      </c>
      <c r="D5108" s="17"/>
      <c r="E5108" s="35" t="s">
        <v>74</v>
      </c>
      <c r="F5108" s="34" t="s">
        <v>78</v>
      </c>
      <c r="G5108" s="9" t="s">
        <v>64</v>
      </c>
      <c r="H5108" s="10">
        <v>375.26519999999999</v>
      </c>
      <c r="I5108" s="10">
        <v>367.25819999999999</v>
      </c>
      <c r="J5108" s="10">
        <v>742.52340000000004</v>
      </c>
      <c r="K5108" s="31">
        <v>271</v>
      </c>
      <c r="L5108" s="31">
        <v>268</v>
      </c>
      <c r="M5108" s="31"/>
      <c r="N5108" s="31">
        <v>539</v>
      </c>
      <c r="O5108" s="31">
        <v>99</v>
      </c>
      <c r="P5108" s="31">
        <v>84</v>
      </c>
      <c r="Q5108" s="31"/>
      <c r="R5108" s="41">
        <v>183</v>
      </c>
      <c r="S5108" s="130">
        <f>IFERROR(Table1[[#This Row],[Female Voters]]/Table1[[#This Row],[Female Population]],"0.0%")</f>
        <v>0.72215595797318799</v>
      </c>
      <c r="T5108" s="130">
        <f>IFERROR(Table1[[#This Row],[Male Voters]]/Table1[[#This Row],[Male Population]],"0.0%")</f>
        <v>0.72973183444236234</v>
      </c>
      <c r="U5108" s="130">
        <f>IFERROR(Table1[[#This Row],[Total Voters]]/Table1[[#This Row],[Total Population]],"0.0%")</f>
        <v>0.72590304898135194</v>
      </c>
      <c r="V5108" s="130">
        <f>IFERROR(Table1[[#This Row],[Female Ballots]]/Table1[[#This Row],[Female Population]],"0.0%")</f>
        <v>0.26381343114149675</v>
      </c>
      <c r="W5108" s="130">
        <f>IFERROR(Table1[[#This Row],[Male Ballots]]/Table1[[#This Row],[Male Population]],"0.0%")</f>
        <v>0.22872191825805388</v>
      </c>
      <c r="X5108" s="130">
        <f>IFERROR(Table1[[#This Row],[Total Ballots]]/Table1[[#This Row],[Total Population]],"0.0%")</f>
        <v>0.24645687933875213</v>
      </c>
      <c r="Y5108" s="24">
        <f>Table1[[#This Row],[Female Ballots]]/Table1[[#This Row],[Female Voters]]</f>
        <v>0.36531365313653136</v>
      </c>
      <c r="Z5108" s="24">
        <f>Table1[[#This Row],[Male Ballots]]/Table1[[#This Row],[Male Voters]]</f>
        <v>0.31343283582089554</v>
      </c>
      <c r="AA5108" s="24">
        <f>Table1[[#This Row],[Total Ballots]]/Table1[[#This Row],[Total Voters]]</f>
        <v>0.33951762523191092</v>
      </c>
    </row>
    <row r="5109" spans="1:27" s="12" customFormat="1" x14ac:dyDescent="0.35">
      <c r="A5109" s="8" t="s">
        <v>32</v>
      </c>
      <c r="B5109" s="17">
        <v>2017</v>
      </c>
      <c r="C5109" s="17" t="s">
        <v>82</v>
      </c>
      <c r="D5109" s="17"/>
      <c r="E5109" s="35" t="s">
        <v>74</v>
      </c>
      <c r="F5109" s="34" t="s">
        <v>78</v>
      </c>
      <c r="G5109" s="9" t="s">
        <v>65</v>
      </c>
      <c r="H5109" s="10">
        <v>452.30560000000003</v>
      </c>
      <c r="I5109" s="10">
        <v>414.28440000000001</v>
      </c>
      <c r="J5109" s="10">
        <v>866.59</v>
      </c>
      <c r="K5109" s="31">
        <v>340</v>
      </c>
      <c r="L5109" s="31">
        <v>286</v>
      </c>
      <c r="M5109" s="31"/>
      <c r="N5109" s="31">
        <v>626</v>
      </c>
      <c r="O5109" s="31">
        <v>139</v>
      </c>
      <c r="P5109" s="31">
        <v>111</v>
      </c>
      <c r="Q5109" s="31"/>
      <c r="R5109" s="41">
        <v>250</v>
      </c>
      <c r="S5109" s="130">
        <f>IFERROR(Table1[[#This Row],[Female Voters]]/Table1[[#This Row],[Female Population]],"0.0%")</f>
        <v>0.75170415754304165</v>
      </c>
      <c r="T5109" s="130">
        <f>IFERROR(Table1[[#This Row],[Male Voters]]/Table1[[#This Row],[Male Population]],"0.0%")</f>
        <v>0.69034701765260775</v>
      </c>
      <c r="U5109" s="130">
        <f>IFERROR(Table1[[#This Row],[Total Voters]]/Table1[[#This Row],[Total Population]],"0.0%")</f>
        <v>0.72237159441027476</v>
      </c>
      <c r="V5109" s="130">
        <f>IFERROR(Table1[[#This Row],[Female Ballots]]/Table1[[#This Row],[Female Population]],"0.0%")</f>
        <v>0.3073143467602435</v>
      </c>
      <c r="W5109" s="130">
        <f>IFERROR(Table1[[#This Row],[Male Ballots]]/Table1[[#This Row],[Male Population]],"0.0%")</f>
        <v>0.26793188447356453</v>
      </c>
      <c r="X5109" s="130">
        <f>IFERROR(Table1[[#This Row],[Total Ballots]]/Table1[[#This Row],[Total Population]],"0.0%")</f>
        <v>0.288487058470557</v>
      </c>
      <c r="Y5109" s="24">
        <f>Table1[[#This Row],[Female Ballots]]/Table1[[#This Row],[Female Voters]]</f>
        <v>0.4088235294117647</v>
      </c>
      <c r="Z5109" s="24">
        <f>Table1[[#This Row],[Male Ballots]]/Table1[[#This Row],[Male Voters]]</f>
        <v>0.38811188811188813</v>
      </c>
      <c r="AA5109" s="24">
        <f>Table1[[#This Row],[Total Ballots]]/Table1[[#This Row],[Total Voters]]</f>
        <v>0.39936102236421728</v>
      </c>
    </row>
    <row r="5110" spans="1:27" s="12" customFormat="1" x14ac:dyDescent="0.35">
      <c r="A5110" s="8" t="s">
        <v>32</v>
      </c>
      <c r="B5110" s="17">
        <v>2017</v>
      </c>
      <c r="C5110" s="17" t="s">
        <v>82</v>
      </c>
      <c r="D5110" s="17"/>
      <c r="E5110" s="35" t="s">
        <v>74</v>
      </c>
      <c r="F5110" s="34" t="s">
        <v>78</v>
      </c>
      <c r="G5110" s="9" t="s">
        <v>66</v>
      </c>
      <c r="H5110" s="10">
        <v>620.41420000000005</v>
      </c>
      <c r="I5110" s="10">
        <v>658.43259999999998</v>
      </c>
      <c r="J5110" s="10">
        <v>1278.8468</v>
      </c>
      <c r="K5110" s="31">
        <v>546</v>
      </c>
      <c r="L5110" s="31">
        <v>487</v>
      </c>
      <c r="M5110" s="31"/>
      <c r="N5110" s="31">
        <v>1033</v>
      </c>
      <c r="O5110" s="31">
        <v>322</v>
      </c>
      <c r="P5110" s="31">
        <v>272</v>
      </c>
      <c r="Q5110" s="31"/>
      <c r="R5110" s="41">
        <v>594</v>
      </c>
      <c r="S5110" s="130">
        <f>IFERROR(Table1[[#This Row],[Female Voters]]/Table1[[#This Row],[Female Population]],"0.0%")</f>
        <v>0.88005722628527838</v>
      </c>
      <c r="T5110" s="130">
        <f>IFERROR(Table1[[#This Row],[Male Voters]]/Table1[[#This Row],[Male Population]],"0.0%")</f>
        <v>0.73963530967330604</v>
      </c>
      <c r="U5110" s="130">
        <f>IFERROR(Table1[[#This Row],[Total Voters]]/Table1[[#This Row],[Total Population]],"0.0%")</f>
        <v>0.80775899036538235</v>
      </c>
      <c r="V5110" s="130">
        <f>IFERROR(Table1[[#This Row],[Female Ballots]]/Table1[[#This Row],[Female Population]],"0.0%")</f>
        <v>0.51900810780926676</v>
      </c>
      <c r="W5110" s="130">
        <f>IFERROR(Table1[[#This Row],[Male Ballots]]/Table1[[#This Row],[Male Population]],"0.0%")</f>
        <v>0.41310226741507028</v>
      </c>
      <c r="X5110" s="130">
        <f>IFERROR(Table1[[#This Row],[Total Ballots]]/Table1[[#This Row],[Total Population]],"0.0%")</f>
        <v>0.46448096832239794</v>
      </c>
      <c r="Y5110" s="24">
        <f>Table1[[#This Row],[Female Ballots]]/Table1[[#This Row],[Female Voters]]</f>
        <v>0.58974358974358976</v>
      </c>
      <c r="Z5110" s="24">
        <f>Table1[[#This Row],[Male Ballots]]/Table1[[#This Row],[Male Voters]]</f>
        <v>0.55852156057494862</v>
      </c>
      <c r="AA5110" s="24">
        <f>Table1[[#This Row],[Total Ballots]]/Table1[[#This Row],[Total Voters]]</f>
        <v>0.57502420135527588</v>
      </c>
    </row>
    <row r="5111" spans="1:27" s="12" customFormat="1" x14ac:dyDescent="0.35">
      <c r="A5111" s="8" t="s">
        <v>32</v>
      </c>
      <c r="B5111" s="17">
        <v>2017</v>
      </c>
      <c r="C5111" s="17" t="s">
        <v>82</v>
      </c>
      <c r="D5111" s="17"/>
      <c r="E5111" s="35" t="s">
        <v>74</v>
      </c>
      <c r="F5111" s="34" t="s">
        <v>78</v>
      </c>
      <c r="G5111" s="9" t="s">
        <v>67</v>
      </c>
      <c r="H5111" s="10">
        <v>926.5917199999999</v>
      </c>
      <c r="I5111" s="10">
        <v>985.63229999999999</v>
      </c>
      <c r="J5111" s="10">
        <v>1912.2240000000002</v>
      </c>
      <c r="K5111" s="31">
        <v>811</v>
      </c>
      <c r="L5111" s="31">
        <v>897</v>
      </c>
      <c r="M5111" s="31"/>
      <c r="N5111" s="31">
        <v>1708</v>
      </c>
      <c r="O5111" s="31">
        <v>563</v>
      </c>
      <c r="P5111" s="31">
        <v>632</v>
      </c>
      <c r="Q5111" s="31"/>
      <c r="R5111" s="41">
        <v>1195</v>
      </c>
      <c r="S5111" s="130">
        <f>IFERROR(Table1[[#This Row],[Female Voters]]/Table1[[#This Row],[Female Population]],"0.0%")</f>
        <v>0.8752506443722593</v>
      </c>
      <c r="T5111" s="130">
        <f>IFERROR(Table1[[#This Row],[Male Voters]]/Table1[[#This Row],[Male Population]],"0.0%")</f>
        <v>0.91007569455668202</v>
      </c>
      <c r="U5111" s="130">
        <f>IFERROR(Table1[[#This Row],[Total Voters]]/Table1[[#This Row],[Total Population]],"0.0%")</f>
        <v>0.89320079655939888</v>
      </c>
      <c r="V5111" s="130">
        <f>IFERROR(Table1[[#This Row],[Female Ballots]]/Table1[[#This Row],[Female Population]],"0.0%")</f>
        <v>0.60760309837433046</v>
      </c>
      <c r="W5111" s="130">
        <f>IFERROR(Table1[[#This Row],[Male Ballots]]/Table1[[#This Row],[Male Population]],"0.0%")</f>
        <v>0.6412127524635709</v>
      </c>
      <c r="X5111" s="130">
        <f>IFERROR(Table1[[#This Row],[Total Ballots]]/Table1[[#This Row],[Total Population]],"0.0%")</f>
        <v>0.62492678681995406</v>
      </c>
      <c r="Y5111" s="24">
        <f>Table1[[#This Row],[Female Ballots]]/Table1[[#This Row],[Female Voters]]</f>
        <v>0.69420468557336623</v>
      </c>
      <c r="Z5111" s="24">
        <f>Table1[[#This Row],[Male Ballots]]/Table1[[#This Row],[Male Voters]]</f>
        <v>0.70457079152731328</v>
      </c>
      <c r="AA5111" s="24">
        <f>Table1[[#This Row],[Total Ballots]]/Table1[[#This Row],[Total Voters]]</f>
        <v>0.69964871194379397</v>
      </c>
    </row>
    <row r="5112" spans="1:27" s="12" customFormat="1" x14ac:dyDescent="0.35">
      <c r="A5112" s="8" t="s">
        <v>60</v>
      </c>
      <c r="B5112" s="17">
        <v>2017</v>
      </c>
      <c r="C5112" s="17" t="s">
        <v>82</v>
      </c>
      <c r="D5112" s="17" t="s">
        <v>69</v>
      </c>
      <c r="E5112" s="35" t="s">
        <v>75</v>
      </c>
      <c r="F5112" s="34" t="s">
        <v>78</v>
      </c>
      <c r="G5112" s="9" t="s">
        <v>79</v>
      </c>
      <c r="H5112" s="10">
        <v>29268.988600000001</v>
      </c>
      <c r="I5112" s="10">
        <v>31795.964599999999</v>
      </c>
      <c r="J5112" s="10">
        <v>61064.953800000003</v>
      </c>
      <c r="K5112" s="10">
        <v>17371</v>
      </c>
      <c r="L5112" s="10">
        <v>15909</v>
      </c>
      <c r="M5112" s="10">
        <v>452</v>
      </c>
      <c r="N5112" s="10">
        <v>33732</v>
      </c>
      <c r="O5112" s="10">
        <v>6122</v>
      </c>
      <c r="P5112" s="10">
        <v>5502</v>
      </c>
      <c r="Q5112" s="10">
        <v>138</v>
      </c>
      <c r="R5112" s="11">
        <v>11762</v>
      </c>
      <c r="S5112" s="130">
        <f>IFERROR(Table1[[#This Row],[Female Voters]]/Table1[[#This Row],[Female Population]],"0.0%")</f>
        <v>0.59349505503582722</v>
      </c>
      <c r="T5112" s="130">
        <f>IFERROR(Table1[[#This Row],[Male Voters]]/Table1[[#This Row],[Male Population]],"0.0%")</f>
        <v>0.50034651252568074</v>
      </c>
      <c r="U5112" s="130">
        <f>IFERROR(Table1[[#This Row],[Total Voters]]/Table1[[#This Row],[Total Population]],"0.0%")</f>
        <v>0.55239540687247679</v>
      </c>
      <c r="V5112" s="130">
        <f>IFERROR(Table1[[#This Row],[Female Ballots]]/Table1[[#This Row],[Female Population]],"0.0%")</f>
        <v>0.20916336002126154</v>
      </c>
      <c r="W5112" s="130">
        <f>IFERROR(Table1[[#This Row],[Male Ballots]]/Table1[[#This Row],[Male Population]],"0.0%")</f>
        <v>0.17304082669660539</v>
      </c>
      <c r="X5112" s="130">
        <f>IFERROR(Table1[[#This Row],[Total Ballots]]/Table1[[#This Row],[Total Population]],"0.0%")</f>
        <v>0.1926145729762265</v>
      </c>
      <c r="Y5112" s="24">
        <f>Table1[[#This Row],[Female Ballots]]/Table1[[#This Row],[Female Voters]]</f>
        <v>0.3524264578895861</v>
      </c>
      <c r="Z5112" s="24">
        <f>Table1[[#This Row],[Male Ballots]]/Table1[[#This Row],[Male Voters]]</f>
        <v>0.34584197623986423</v>
      </c>
      <c r="AA5112" s="24">
        <f>Table1[[#This Row],[Total Ballots]]/Table1[[#This Row],[Total Voters]]</f>
        <v>0.34868967152851893</v>
      </c>
    </row>
    <row r="5113" spans="1:27" s="12" customFormat="1" x14ac:dyDescent="0.35">
      <c r="A5113" s="8" t="s">
        <v>60</v>
      </c>
      <c r="B5113" s="17">
        <v>2017</v>
      </c>
      <c r="C5113" s="17" t="s">
        <v>82</v>
      </c>
      <c r="D5113" s="17" t="s">
        <v>69</v>
      </c>
      <c r="E5113" s="35" t="s">
        <v>75</v>
      </c>
      <c r="F5113" s="34" t="s">
        <v>78</v>
      </c>
      <c r="G5113" s="9" t="s">
        <v>62</v>
      </c>
      <c r="H5113" s="10">
        <v>4262.0055999999995</v>
      </c>
      <c r="I5113" s="10">
        <v>4903.0038999999997</v>
      </c>
      <c r="J5113" s="10">
        <v>9165.009</v>
      </c>
      <c r="K5113" s="31">
        <v>2078</v>
      </c>
      <c r="L5113" s="31">
        <v>1882</v>
      </c>
      <c r="M5113" s="31">
        <v>41</v>
      </c>
      <c r="N5113" s="31">
        <v>4001</v>
      </c>
      <c r="O5113" s="31">
        <v>239</v>
      </c>
      <c r="P5113" s="31">
        <v>202</v>
      </c>
      <c r="Q5113" s="31">
        <v>3</v>
      </c>
      <c r="R5113" s="41">
        <v>444</v>
      </c>
      <c r="S5113" s="130">
        <f>IFERROR(Table1[[#This Row],[Female Voters]]/Table1[[#This Row],[Female Population]],"0.0%")</f>
        <v>0.48756388306951082</v>
      </c>
      <c r="T5113" s="130">
        <f>IFERROR(Table1[[#This Row],[Male Voters]]/Table1[[#This Row],[Male Population]],"0.0%")</f>
        <v>0.38384631919219975</v>
      </c>
      <c r="U5113" s="130">
        <f>IFERROR(Table1[[#This Row],[Total Voters]]/Table1[[#This Row],[Total Population]],"0.0%")</f>
        <v>0.43655167168957498</v>
      </c>
      <c r="V5113" s="130">
        <f>IFERROR(Table1[[#This Row],[Female Ballots]]/Table1[[#This Row],[Female Population]],"0.0%")</f>
        <v>5.6076885492595326E-2</v>
      </c>
      <c r="W5113" s="130">
        <f>IFERROR(Table1[[#This Row],[Male Ballots]]/Table1[[#This Row],[Male Population]],"0.0%")</f>
        <v>4.1199232984497527E-2</v>
      </c>
      <c r="X5113" s="130">
        <f>IFERROR(Table1[[#This Row],[Total Ballots]]/Table1[[#This Row],[Total Population]],"0.0%")</f>
        <v>4.8445124276473704E-2</v>
      </c>
      <c r="Y5113" s="24">
        <f>Table1[[#This Row],[Female Ballots]]/Table1[[#This Row],[Female Voters]]</f>
        <v>0.11501443695861405</v>
      </c>
      <c r="Z5113" s="24">
        <f>Table1[[#This Row],[Male Ballots]]/Table1[[#This Row],[Male Voters]]</f>
        <v>0.10733262486716259</v>
      </c>
      <c r="AA5113" s="24">
        <f>Table1[[#This Row],[Total Ballots]]/Table1[[#This Row],[Total Voters]]</f>
        <v>0.11097225693576605</v>
      </c>
    </row>
    <row r="5114" spans="1:27" s="12" customFormat="1" x14ac:dyDescent="0.35">
      <c r="A5114" s="8" t="s">
        <v>60</v>
      </c>
      <c r="B5114" s="17">
        <v>2017</v>
      </c>
      <c r="C5114" s="17" t="s">
        <v>82</v>
      </c>
      <c r="D5114" s="17" t="s">
        <v>69</v>
      </c>
      <c r="E5114" s="35" t="s">
        <v>75</v>
      </c>
      <c r="F5114" s="34" t="s">
        <v>78</v>
      </c>
      <c r="G5114" s="9" t="s">
        <v>63</v>
      </c>
      <c r="H5114" s="10">
        <v>6286.0020000000004</v>
      </c>
      <c r="I5114" s="10">
        <v>7174.9949999999999</v>
      </c>
      <c r="J5114" s="10">
        <v>13460.996999999999</v>
      </c>
      <c r="K5114" s="31">
        <v>3618</v>
      </c>
      <c r="L5114" s="31">
        <v>3146</v>
      </c>
      <c r="M5114" s="31">
        <v>53</v>
      </c>
      <c r="N5114" s="31">
        <v>6817</v>
      </c>
      <c r="O5114" s="31">
        <v>735</v>
      </c>
      <c r="P5114" s="31">
        <v>530</v>
      </c>
      <c r="Q5114" s="31">
        <v>5</v>
      </c>
      <c r="R5114" s="41">
        <v>1270</v>
      </c>
      <c r="S5114" s="130">
        <f>IFERROR(Table1[[#This Row],[Female Voters]]/Table1[[#This Row],[Female Population]],"0.0%")</f>
        <v>0.57556456393109634</v>
      </c>
      <c r="T5114" s="130">
        <f>IFERROR(Table1[[#This Row],[Male Voters]]/Table1[[#This Row],[Male Population]],"0.0%")</f>
        <v>0.43846720450676274</v>
      </c>
      <c r="U5114" s="130">
        <f>IFERROR(Table1[[#This Row],[Total Voters]]/Table1[[#This Row],[Total Population]],"0.0%")</f>
        <v>0.5064260841897521</v>
      </c>
      <c r="V5114" s="130">
        <f>IFERROR(Table1[[#This Row],[Female Ballots]]/Table1[[#This Row],[Female Population]],"0.0%")</f>
        <v>0.11692646613857265</v>
      </c>
      <c r="W5114" s="130">
        <f>IFERROR(Table1[[#This Row],[Male Ballots]]/Table1[[#This Row],[Male Population]],"0.0%")</f>
        <v>7.386764729452773E-2</v>
      </c>
      <c r="X5114" s="130">
        <f>IFERROR(Table1[[#This Row],[Total Ballots]]/Table1[[#This Row],[Total Population]],"0.0%")</f>
        <v>9.4346652034763848E-2</v>
      </c>
      <c r="Y5114" s="24">
        <f>Table1[[#This Row],[Female Ballots]]/Table1[[#This Row],[Female Voters]]</f>
        <v>0.20315091210613598</v>
      </c>
      <c r="Z5114" s="24">
        <f>Table1[[#This Row],[Male Ballots]]/Table1[[#This Row],[Male Voters]]</f>
        <v>0.16846789574062301</v>
      </c>
      <c r="AA5114" s="24">
        <f>Table1[[#This Row],[Total Ballots]]/Table1[[#This Row],[Total Voters]]</f>
        <v>0.18629895848613759</v>
      </c>
    </row>
    <row r="5115" spans="1:27" s="12" customFormat="1" x14ac:dyDescent="0.35">
      <c r="A5115" s="8" t="s">
        <v>60</v>
      </c>
      <c r="B5115" s="17">
        <v>2017</v>
      </c>
      <c r="C5115" s="17" t="s">
        <v>82</v>
      </c>
      <c r="D5115" s="17" t="s">
        <v>69</v>
      </c>
      <c r="E5115" s="35" t="s">
        <v>75</v>
      </c>
      <c r="F5115" s="34" t="s">
        <v>78</v>
      </c>
      <c r="G5115" s="9" t="s">
        <v>64</v>
      </c>
      <c r="H5115" s="10">
        <v>5969</v>
      </c>
      <c r="I5115" s="10">
        <v>6570.991</v>
      </c>
      <c r="J5115" s="10">
        <v>12539.992</v>
      </c>
      <c r="K5115" s="31">
        <v>3252</v>
      </c>
      <c r="L5115" s="31">
        <v>2874</v>
      </c>
      <c r="M5115" s="31">
        <v>80</v>
      </c>
      <c r="N5115" s="31">
        <v>6206</v>
      </c>
      <c r="O5115" s="31">
        <v>1017</v>
      </c>
      <c r="P5115" s="31">
        <v>918</v>
      </c>
      <c r="Q5115" s="31">
        <v>28</v>
      </c>
      <c r="R5115" s="41">
        <v>1963</v>
      </c>
      <c r="S5115" s="130">
        <f>IFERROR(Table1[[#This Row],[Female Voters]]/Table1[[#This Row],[Female Population]],"0.0%")</f>
        <v>0.54481487686379626</v>
      </c>
      <c r="T5115" s="130">
        <f>IFERROR(Table1[[#This Row],[Male Voters]]/Table1[[#This Row],[Male Population]],"0.0%")</f>
        <v>0.43737694968688895</v>
      </c>
      <c r="U5115" s="130">
        <f>IFERROR(Table1[[#This Row],[Total Voters]]/Table1[[#This Row],[Total Population]],"0.0%")</f>
        <v>0.49489664746197604</v>
      </c>
      <c r="V5115" s="130">
        <f>IFERROR(Table1[[#This Row],[Female Ballots]]/Table1[[#This Row],[Female Population]],"0.0%")</f>
        <v>0.17038029820740491</v>
      </c>
      <c r="W5115" s="130">
        <f>IFERROR(Table1[[#This Row],[Male Ballots]]/Table1[[#This Row],[Male Population]],"0.0%")</f>
        <v>0.13970495470165764</v>
      </c>
      <c r="X5115" s="130">
        <f>IFERROR(Table1[[#This Row],[Total Ballots]]/Table1[[#This Row],[Total Population]],"0.0%")</f>
        <v>0.15653917482562987</v>
      </c>
      <c r="Y5115" s="24">
        <f>Table1[[#This Row],[Female Ballots]]/Table1[[#This Row],[Female Voters]]</f>
        <v>0.31273062730627305</v>
      </c>
      <c r="Z5115" s="24">
        <f>Table1[[#This Row],[Male Ballots]]/Table1[[#This Row],[Male Voters]]</f>
        <v>0.31941544885177453</v>
      </c>
      <c r="AA5115" s="24">
        <f>Table1[[#This Row],[Total Ballots]]/Table1[[#This Row],[Total Voters]]</f>
        <v>0.3163067998710925</v>
      </c>
    </row>
    <row r="5116" spans="1:27" s="12" customFormat="1" x14ac:dyDescent="0.35">
      <c r="A5116" s="8" t="s">
        <v>60</v>
      </c>
      <c r="B5116" s="17">
        <v>2017</v>
      </c>
      <c r="C5116" s="17" t="s">
        <v>82</v>
      </c>
      <c r="D5116" s="17" t="s">
        <v>69</v>
      </c>
      <c r="E5116" s="35" t="s">
        <v>75</v>
      </c>
      <c r="F5116" s="34" t="s">
        <v>78</v>
      </c>
      <c r="G5116" s="9" t="s">
        <v>65</v>
      </c>
      <c r="H5116" s="10">
        <v>4573.9989999999998</v>
      </c>
      <c r="I5116" s="10">
        <v>4997.9920000000002</v>
      </c>
      <c r="J5116" s="10">
        <v>9571.991</v>
      </c>
      <c r="K5116" s="31">
        <v>2426</v>
      </c>
      <c r="L5116" s="31">
        <v>2294</v>
      </c>
      <c r="M5116" s="31">
        <v>88</v>
      </c>
      <c r="N5116" s="31">
        <v>4808</v>
      </c>
      <c r="O5116" s="31">
        <v>841</v>
      </c>
      <c r="P5116" s="31">
        <v>749</v>
      </c>
      <c r="Q5116" s="31">
        <v>19</v>
      </c>
      <c r="R5116" s="41">
        <v>1609</v>
      </c>
      <c r="S5116" s="130">
        <f>IFERROR(Table1[[#This Row],[Female Voters]]/Table1[[#This Row],[Female Population]],"0.0%")</f>
        <v>0.53038927205712116</v>
      </c>
      <c r="T5116" s="130">
        <f>IFERROR(Table1[[#This Row],[Male Voters]]/Table1[[#This Row],[Male Population]],"0.0%")</f>
        <v>0.45898432810616741</v>
      </c>
      <c r="U5116" s="130">
        <f>IFERROR(Table1[[#This Row],[Total Voters]]/Table1[[#This Row],[Total Population]],"0.0%")</f>
        <v>0.50229884252920842</v>
      </c>
      <c r="V5116" s="130">
        <f>IFERROR(Table1[[#This Row],[Female Ballots]]/Table1[[#This Row],[Female Population]],"0.0%")</f>
        <v>0.18386536595220071</v>
      </c>
      <c r="W5116" s="130">
        <f>IFERROR(Table1[[#This Row],[Male Ballots]]/Table1[[#This Row],[Male Population]],"0.0%")</f>
        <v>0.1498601838498341</v>
      </c>
      <c r="X5116" s="130">
        <f>IFERROR(Table1[[#This Row],[Total Ballots]]/Table1[[#This Row],[Total Population]],"0.0%")</f>
        <v>0.1680946001725242</v>
      </c>
      <c r="Y5116" s="24">
        <f>Table1[[#This Row],[Female Ballots]]/Table1[[#This Row],[Female Voters]]</f>
        <v>0.34666117065127783</v>
      </c>
      <c r="Z5116" s="24">
        <f>Table1[[#This Row],[Male Ballots]]/Table1[[#This Row],[Male Voters]]</f>
        <v>0.32650392327811684</v>
      </c>
      <c r="AA5116" s="24">
        <f>Table1[[#This Row],[Total Ballots]]/Table1[[#This Row],[Total Voters]]</f>
        <v>0.33465058236272877</v>
      </c>
    </row>
    <row r="5117" spans="1:27" s="12" customFormat="1" x14ac:dyDescent="0.35">
      <c r="A5117" s="8" t="s">
        <v>60</v>
      </c>
      <c r="B5117" s="17">
        <v>2017</v>
      </c>
      <c r="C5117" s="17" t="s">
        <v>82</v>
      </c>
      <c r="D5117" s="17" t="s">
        <v>69</v>
      </c>
      <c r="E5117" s="35" t="s">
        <v>75</v>
      </c>
      <c r="F5117" s="34" t="s">
        <v>78</v>
      </c>
      <c r="G5117" s="9" t="s">
        <v>66</v>
      </c>
      <c r="H5117" s="10">
        <v>3925.9929999999999</v>
      </c>
      <c r="I5117" s="10">
        <v>4070.9919999999997</v>
      </c>
      <c r="J5117" s="10">
        <v>7996.9849999999997</v>
      </c>
      <c r="K5117" s="31">
        <v>2759</v>
      </c>
      <c r="L5117" s="31">
        <v>2643</v>
      </c>
      <c r="M5117" s="31">
        <v>89</v>
      </c>
      <c r="N5117" s="31">
        <v>5491</v>
      </c>
      <c r="O5117" s="31">
        <v>1289</v>
      </c>
      <c r="P5117" s="31">
        <v>1226</v>
      </c>
      <c r="Q5117" s="31">
        <v>28</v>
      </c>
      <c r="R5117" s="41">
        <v>2543</v>
      </c>
      <c r="S5117" s="130">
        <f>IFERROR(Table1[[#This Row],[Female Voters]]/Table1[[#This Row],[Female Population]],"0.0%")</f>
        <v>0.70275214448930501</v>
      </c>
      <c r="T5117" s="130">
        <f>IFERROR(Table1[[#This Row],[Male Voters]]/Table1[[#This Row],[Male Population]],"0.0%")</f>
        <v>0.64922751014986035</v>
      </c>
      <c r="U5117" s="130">
        <f>IFERROR(Table1[[#This Row],[Total Voters]]/Table1[[#This Row],[Total Population]],"0.0%")</f>
        <v>0.68663377510399237</v>
      </c>
      <c r="V5117" s="130">
        <f>IFERROR(Table1[[#This Row],[Female Ballots]]/Table1[[#This Row],[Female Population]],"0.0%")</f>
        <v>0.3283245792847822</v>
      </c>
      <c r="W5117" s="130">
        <f>IFERROR(Table1[[#This Row],[Male Ballots]]/Table1[[#This Row],[Male Population]],"0.0%")</f>
        <v>0.30115509929766504</v>
      </c>
      <c r="X5117" s="130">
        <f>IFERROR(Table1[[#This Row],[Total Ballots]]/Table1[[#This Row],[Total Population]],"0.0%")</f>
        <v>0.31799484430694819</v>
      </c>
      <c r="Y5117" s="24">
        <f>Table1[[#This Row],[Female Ballots]]/Table1[[#This Row],[Female Voters]]</f>
        <v>0.46719826023921712</v>
      </c>
      <c r="Z5117" s="24">
        <f>Table1[[#This Row],[Male Ballots]]/Table1[[#This Row],[Male Voters]]</f>
        <v>0.46386681800983731</v>
      </c>
      <c r="AA5117" s="24">
        <f>Table1[[#This Row],[Total Ballots]]/Table1[[#This Row],[Total Voters]]</f>
        <v>0.46312147149881622</v>
      </c>
    </row>
    <row r="5118" spans="1:27" s="12" customFormat="1" x14ac:dyDescent="0.35">
      <c r="A5118" s="8" t="s">
        <v>60</v>
      </c>
      <c r="B5118" s="17">
        <v>2017</v>
      </c>
      <c r="C5118" s="17" t="s">
        <v>82</v>
      </c>
      <c r="D5118" s="17" t="s">
        <v>69</v>
      </c>
      <c r="E5118" s="35" t="s">
        <v>75</v>
      </c>
      <c r="F5118" s="34" t="s">
        <v>78</v>
      </c>
      <c r="G5118" s="9" t="s">
        <v>67</v>
      </c>
      <c r="H5118" s="10">
        <v>4251.9890000000005</v>
      </c>
      <c r="I5118" s="10">
        <v>4077.9907000000003</v>
      </c>
      <c r="J5118" s="10">
        <v>8329.979800000001</v>
      </c>
      <c r="K5118" s="31">
        <v>3238</v>
      </c>
      <c r="L5118" s="31">
        <v>3070</v>
      </c>
      <c r="M5118" s="31">
        <v>101</v>
      </c>
      <c r="N5118" s="31">
        <v>6409</v>
      </c>
      <c r="O5118" s="31">
        <v>2001</v>
      </c>
      <c r="P5118" s="31">
        <v>1877</v>
      </c>
      <c r="Q5118" s="31">
        <v>55</v>
      </c>
      <c r="R5118" s="41">
        <v>3933</v>
      </c>
      <c r="S5118" s="130">
        <f>IFERROR(Table1[[#This Row],[Female Voters]]/Table1[[#This Row],[Female Population]],"0.0%")</f>
        <v>0.76152595879246154</v>
      </c>
      <c r="T5118" s="130">
        <f>IFERROR(Table1[[#This Row],[Male Voters]]/Table1[[#This Row],[Male Population]],"0.0%")</f>
        <v>0.75282172664101465</v>
      </c>
      <c r="U5118" s="130">
        <f>IFERROR(Table1[[#This Row],[Total Voters]]/Table1[[#This Row],[Total Population]],"0.0%")</f>
        <v>0.76938962084878038</v>
      </c>
      <c r="V5118" s="130">
        <f>IFERROR(Table1[[#This Row],[Female Ballots]]/Table1[[#This Row],[Female Population]],"0.0%")</f>
        <v>0.47060328707341431</v>
      </c>
      <c r="W5118" s="130">
        <f>IFERROR(Table1[[#This Row],[Male Ballots]]/Table1[[#This Row],[Male Population]],"0.0%")</f>
        <v>0.46027569410592328</v>
      </c>
      <c r="X5118" s="130">
        <f>IFERROR(Table1[[#This Row],[Total Ballots]]/Table1[[#This Row],[Total Population]],"0.0%")</f>
        <v>0.47215000449340822</v>
      </c>
      <c r="Y5118" s="24">
        <f>Table1[[#This Row],[Female Ballots]]/Table1[[#This Row],[Female Voters]]</f>
        <v>0.61797405806053118</v>
      </c>
      <c r="Z5118" s="24">
        <f>Table1[[#This Row],[Male Ballots]]/Table1[[#This Row],[Male Voters]]</f>
        <v>0.61140065146579803</v>
      </c>
      <c r="AA5118" s="24">
        <f>Table1[[#This Row],[Total Ballots]]/Table1[[#This Row],[Total Voters]]</f>
        <v>0.61366827898268062</v>
      </c>
    </row>
    <row r="5119" spans="1:27" s="12" customFormat="1" x14ac:dyDescent="0.35">
      <c r="A5119" s="8" t="s">
        <v>22</v>
      </c>
      <c r="B5119" s="17">
        <v>2017</v>
      </c>
      <c r="C5119" s="17" t="s">
        <v>82</v>
      </c>
      <c r="D5119" s="17"/>
      <c r="E5119" s="35" t="s">
        <v>74</v>
      </c>
      <c r="F5119" s="34" t="s">
        <v>78</v>
      </c>
      <c r="G5119" s="9" t="s">
        <v>79</v>
      </c>
      <c r="H5119" s="10">
        <v>888.77550399999996</v>
      </c>
      <c r="I5119" s="10">
        <v>902.79583000000002</v>
      </c>
      <c r="J5119" s="10">
        <v>1791.5712699999999</v>
      </c>
      <c r="K5119" s="10">
        <v>795</v>
      </c>
      <c r="L5119" s="10">
        <v>777</v>
      </c>
      <c r="M5119" s="10">
        <v>0</v>
      </c>
      <c r="N5119" s="10">
        <v>1572</v>
      </c>
      <c r="O5119" s="10">
        <v>611</v>
      </c>
      <c r="P5119" s="10">
        <v>586</v>
      </c>
      <c r="Q5119" s="10">
        <v>0</v>
      </c>
      <c r="R5119" s="11">
        <v>1197</v>
      </c>
      <c r="S5119" s="130">
        <f>IFERROR(Table1[[#This Row],[Female Voters]]/Table1[[#This Row],[Female Population]],"0.0%")</f>
        <v>0.894489099240521</v>
      </c>
      <c r="T5119" s="130">
        <f>IFERROR(Table1[[#This Row],[Male Voters]]/Table1[[#This Row],[Male Population]],"0.0%")</f>
        <v>0.86065971306048228</v>
      </c>
      <c r="U5119" s="130">
        <f>IFERROR(Table1[[#This Row],[Total Voters]]/Table1[[#This Row],[Total Population]],"0.0%")</f>
        <v>0.87744206793403201</v>
      </c>
      <c r="V5119" s="130">
        <f>IFERROR(Table1[[#This Row],[Female Ballots]]/Table1[[#This Row],[Female Population]],"0.0%")</f>
        <v>0.68746269136598526</v>
      </c>
      <c r="W5119" s="130">
        <f>IFERROR(Table1[[#This Row],[Male Ballots]]/Table1[[#This Row],[Male Population]],"0.0%")</f>
        <v>0.64909471281009345</v>
      </c>
      <c r="X5119" s="130">
        <f>IFERROR(Table1[[#This Row],[Total Ballots]]/Table1[[#This Row],[Total Population]],"0.0%")</f>
        <v>0.66812859752992138</v>
      </c>
      <c r="Y5119" s="24">
        <f>Table1[[#This Row],[Female Ballots]]/Table1[[#This Row],[Female Voters]]</f>
        <v>0.76855345911949691</v>
      </c>
      <c r="Z5119" s="24">
        <f>Table1[[#This Row],[Male Ballots]]/Table1[[#This Row],[Male Voters]]</f>
        <v>0.75418275418275416</v>
      </c>
      <c r="AA5119" s="24">
        <f>Table1[[#This Row],[Total Ballots]]/Table1[[#This Row],[Total Voters]]</f>
        <v>0.76145038167938928</v>
      </c>
    </row>
    <row r="5120" spans="1:27" s="12" customFormat="1" x14ac:dyDescent="0.35">
      <c r="A5120" s="8" t="s">
        <v>22</v>
      </c>
      <c r="B5120" s="17">
        <v>2017</v>
      </c>
      <c r="C5120" s="17" t="s">
        <v>82</v>
      </c>
      <c r="D5120" s="17"/>
      <c r="E5120" s="35" t="s">
        <v>74</v>
      </c>
      <c r="F5120" s="34" t="s">
        <v>78</v>
      </c>
      <c r="G5120" s="9" t="s">
        <v>62</v>
      </c>
      <c r="H5120" s="10">
        <v>52.046934</v>
      </c>
      <c r="I5120" s="10">
        <v>73.063860000000005</v>
      </c>
      <c r="J5120" s="10">
        <v>125.1108</v>
      </c>
      <c r="K5120" s="31">
        <v>43</v>
      </c>
      <c r="L5120" s="31">
        <v>53</v>
      </c>
      <c r="M5120" s="31"/>
      <c r="N5120" s="31">
        <v>96</v>
      </c>
      <c r="O5120" s="31">
        <v>24</v>
      </c>
      <c r="P5120" s="31">
        <v>26</v>
      </c>
      <c r="Q5120" s="31"/>
      <c r="R5120" s="41">
        <v>50</v>
      </c>
      <c r="S5120" s="130">
        <f>IFERROR(Table1[[#This Row],[Female Voters]]/Table1[[#This Row],[Female Population]],"0.0%")</f>
        <v>0.82617738827804921</v>
      </c>
      <c r="T5120" s="130">
        <f>IFERROR(Table1[[#This Row],[Male Voters]]/Table1[[#This Row],[Male Population]],"0.0%")</f>
        <v>0.72539282758945389</v>
      </c>
      <c r="U5120" s="130">
        <f>IFERROR(Table1[[#This Row],[Total Voters]]/Table1[[#This Row],[Total Population]],"0.0%")</f>
        <v>0.76731984768701023</v>
      </c>
      <c r="V5120" s="130">
        <f>IFERROR(Table1[[#This Row],[Female Ballots]]/Table1[[#This Row],[Female Population]],"0.0%")</f>
        <v>0.4611222632249577</v>
      </c>
      <c r="W5120" s="130">
        <f>IFERROR(Table1[[#This Row],[Male Ballots]]/Table1[[#This Row],[Male Population]],"0.0%")</f>
        <v>0.35585308523256226</v>
      </c>
      <c r="X5120" s="130">
        <f>IFERROR(Table1[[#This Row],[Total Ballots]]/Table1[[#This Row],[Total Population]],"0.0%")</f>
        <v>0.39964575400365115</v>
      </c>
      <c r="Y5120" s="24">
        <f>Table1[[#This Row],[Female Ballots]]/Table1[[#This Row],[Female Voters]]</f>
        <v>0.55813953488372092</v>
      </c>
      <c r="Z5120" s="24">
        <f>Table1[[#This Row],[Male Ballots]]/Table1[[#This Row],[Male Voters]]</f>
        <v>0.49056603773584906</v>
      </c>
      <c r="AA5120" s="24">
        <f>Table1[[#This Row],[Total Ballots]]/Table1[[#This Row],[Total Voters]]</f>
        <v>0.52083333333333337</v>
      </c>
    </row>
    <row r="5121" spans="1:27" s="12" customFormat="1" x14ac:dyDescent="0.35">
      <c r="A5121" s="8" t="s">
        <v>22</v>
      </c>
      <c r="B5121" s="17">
        <v>2017</v>
      </c>
      <c r="C5121" s="17" t="s">
        <v>82</v>
      </c>
      <c r="D5121" s="17"/>
      <c r="E5121" s="35" t="s">
        <v>74</v>
      </c>
      <c r="F5121" s="34" t="s">
        <v>78</v>
      </c>
      <c r="G5121" s="9" t="s">
        <v>63</v>
      </c>
      <c r="H5121" s="10">
        <v>106.08762</v>
      </c>
      <c r="I5121" s="10">
        <v>97.08574999999999</v>
      </c>
      <c r="J5121" s="10">
        <v>203.17331999999999</v>
      </c>
      <c r="K5121" s="31">
        <v>93</v>
      </c>
      <c r="L5121" s="31">
        <v>95</v>
      </c>
      <c r="M5121" s="31"/>
      <c r="N5121" s="31">
        <v>188</v>
      </c>
      <c r="O5121" s="31">
        <v>56</v>
      </c>
      <c r="P5121" s="31">
        <v>56</v>
      </c>
      <c r="Q5121" s="31"/>
      <c r="R5121" s="41">
        <v>112</v>
      </c>
      <c r="S5121" s="130">
        <f>IFERROR(Table1[[#This Row],[Female Voters]]/Table1[[#This Row],[Female Population]],"0.0%")</f>
        <v>0.8766338617078977</v>
      </c>
      <c r="T5121" s="130">
        <f>IFERROR(Table1[[#This Row],[Male Voters]]/Table1[[#This Row],[Male Population]],"0.0%")</f>
        <v>0.97851641461285521</v>
      </c>
      <c r="U5121" s="130">
        <f>IFERROR(Table1[[#This Row],[Total Voters]]/Table1[[#This Row],[Total Population]],"0.0%")</f>
        <v>0.92531834396366619</v>
      </c>
      <c r="V5121" s="130">
        <f>IFERROR(Table1[[#This Row],[Female Ballots]]/Table1[[#This Row],[Female Population]],"0.0%")</f>
        <v>0.52786555113593836</v>
      </c>
      <c r="W5121" s="130">
        <f>IFERROR(Table1[[#This Row],[Male Ballots]]/Table1[[#This Row],[Male Population]],"0.0%")</f>
        <v>0.5768096759823147</v>
      </c>
      <c r="X5121" s="130">
        <f>IFERROR(Table1[[#This Row],[Total Ballots]]/Table1[[#This Row],[Total Population]],"0.0%")</f>
        <v>0.55125348151026921</v>
      </c>
      <c r="Y5121" s="24">
        <f>Table1[[#This Row],[Female Ballots]]/Table1[[#This Row],[Female Voters]]</f>
        <v>0.60215053763440862</v>
      </c>
      <c r="Z5121" s="24">
        <f>Table1[[#This Row],[Male Ballots]]/Table1[[#This Row],[Male Voters]]</f>
        <v>0.58947368421052626</v>
      </c>
      <c r="AA5121" s="24">
        <f>Table1[[#This Row],[Total Ballots]]/Table1[[#This Row],[Total Voters]]</f>
        <v>0.5957446808510638</v>
      </c>
    </row>
    <row r="5122" spans="1:27" s="12" customFormat="1" x14ac:dyDescent="0.35">
      <c r="A5122" s="8" t="s">
        <v>22</v>
      </c>
      <c r="B5122" s="17">
        <v>2017</v>
      </c>
      <c r="C5122" s="17" t="s">
        <v>82</v>
      </c>
      <c r="D5122" s="17"/>
      <c r="E5122" s="35" t="s">
        <v>74</v>
      </c>
      <c r="F5122" s="34" t="s">
        <v>78</v>
      </c>
      <c r="G5122" s="9" t="s">
        <v>64</v>
      </c>
      <c r="H5122" s="10">
        <v>117.10389000000001</v>
      </c>
      <c r="I5122" s="10">
        <v>118.10704</v>
      </c>
      <c r="J5122" s="10">
        <v>235.21090000000001</v>
      </c>
      <c r="K5122" s="31">
        <v>100</v>
      </c>
      <c r="L5122" s="31">
        <v>97</v>
      </c>
      <c r="M5122" s="31"/>
      <c r="N5122" s="31">
        <v>197</v>
      </c>
      <c r="O5122" s="31">
        <v>74</v>
      </c>
      <c r="P5122" s="31">
        <v>65</v>
      </c>
      <c r="Q5122" s="31"/>
      <c r="R5122" s="41">
        <v>139</v>
      </c>
      <c r="S5122" s="130">
        <f>IFERROR(Table1[[#This Row],[Female Voters]]/Table1[[#This Row],[Female Population]],"0.0%")</f>
        <v>0.85394259746623269</v>
      </c>
      <c r="T5122" s="130">
        <f>IFERROR(Table1[[#This Row],[Male Voters]]/Table1[[#This Row],[Male Population]],"0.0%")</f>
        <v>0.82128889183913167</v>
      </c>
      <c r="U5122" s="130">
        <f>IFERROR(Table1[[#This Row],[Total Voters]]/Table1[[#This Row],[Total Population]],"0.0%")</f>
        <v>0.83754621915906102</v>
      </c>
      <c r="V5122" s="130">
        <f>IFERROR(Table1[[#This Row],[Female Ballots]]/Table1[[#This Row],[Female Population]],"0.0%")</f>
        <v>0.63191752212501218</v>
      </c>
      <c r="W5122" s="130">
        <f>IFERROR(Table1[[#This Row],[Male Ballots]]/Table1[[#This Row],[Male Population]],"0.0%")</f>
        <v>0.55034822649013981</v>
      </c>
      <c r="X5122" s="130">
        <f>IFERROR(Table1[[#This Row],[Total Ballots]]/Table1[[#This Row],[Total Population]],"0.0%")</f>
        <v>0.59095900742695173</v>
      </c>
      <c r="Y5122" s="24">
        <f>Table1[[#This Row],[Female Ballots]]/Table1[[#This Row],[Female Voters]]</f>
        <v>0.74</v>
      </c>
      <c r="Z5122" s="24">
        <f>Table1[[#This Row],[Male Ballots]]/Table1[[#This Row],[Male Voters]]</f>
        <v>0.67010309278350511</v>
      </c>
      <c r="AA5122" s="24">
        <f>Table1[[#This Row],[Total Ballots]]/Table1[[#This Row],[Total Voters]]</f>
        <v>0.70558375634517767</v>
      </c>
    </row>
    <row r="5123" spans="1:27" s="12" customFormat="1" x14ac:dyDescent="0.35">
      <c r="A5123" s="8" t="s">
        <v>22</v>
      </c>
      <c r="B5123" s="17">
        <v>2017</v>
      </c>
      <c r="C5123" s="17" t="s">
        <v>82</v>
      </c>
      <c r="D5123" s="17"/>
      <c r="E5123" s="35" t="s">
        <v>74</v>
      </c>
      <c r="F5123" s="34" t="s">
        <v>78</v>
      </c>
      <c r="G5123" s="9" t="s">
        <v>65</v>
      </c>
      <c r="H5123" s="10">
        <v>133.11762999999999</v>
      </c>
      <c r="I5123" s="10">
        <v>140.12349</v>
      </c>
      <c r="J5123" s="10">
        <v>273.24109999999996</v>
      </c>
      <c r="K5123" s="31">
        <v>94</v>
      </c>
      <c r="L5123" s="31">
        <v>95</v>
      </c>
      <c r="M5123" s="31"/>
      <c r="N5123" s="31">
        <v>189</v>
      </c>
      <c r="O5123" s="31">
        <v>70</v>
      </c>
      <c r="P5123" s="31">
        <v>69</v>
      </c>
      <c r="Q5123" s="31"/>
      <c r="R5123" s="41">
        <v>139</v>
      </c>
      <c r="S5123" s="130">
        <f>IFERROR(Table1[[#This Row],[Female Voters]]/Table1[[#This Row],[Female Population]],"0.0%")</f>
        <v>0.7061423794879762</v>
      </c>
      <c r="T5123" s="130">
        <f>IFERROR(Table1[[#This Row],[Male Voters]]/Table1[[#This Row],[Male Population]],"0.0%")</f>
        <v>0.67797340759925406</v>
      </c>
      <c r="U5123" s="130">
        <f>IFERROR(Table1[[#This Row],[Total Voters]]/Table1[[#This Row],[Total Population]],"0.0%")</f>
        <v>0.69169682013430644</v>
      </c>
      <c r="V5123" s="130">
        <f>IFERROR(Table1[[#This Row],[Female Ballots]]/Table1[[#This Row],[Female Population]],"0.0%")</f>
        <v>0.52585070812934398</v>
      </c>
      <c r="W5123" s="130">
        <f>IFERROR(Table1[[#This Row],[Male Ballots]]/Table1[[#This Row],[Male Population]],"0.0%")</f>
        <v>0.49242279078261608</v>
      </c>
      <c r="X5123" s="130">
        <f>IFERROR(Table1[[#This Row],[Total Ballots]]/Table1[[#This Row],[Total Population]],"0.0%")</f>
        <v>0.50870824337919884</v>
      </c>
      <c r="Y5123" s="24">
        <f>Table1[[#This Row],[Female Ballots]]/Table1[[#This Row],[Female Voters]]</f>
        <v>0.74468085106382975</v>
      </c>
      <c r="Z5123" s="24">
        <f>Table1[[#This Row],[Male Ballots]]/Table1[[#This Row],[Male Voters]]</f>
        <v>0.72631578947368425</v>
      </c>
      <c r="AA5123" s="24">
        <f>Table1[[#This Row],[Total Ballots]]/Table1[[#This Row],[Total Voters]]</f>
        <v>0.73544973544973546</v>
      </c>
    </row>
    <row r="5124" spans="1:27" s="12" customFormat="1" x14ac:dyDescent="0.35">
      <c r="A5124" s="8" t="s">
        <v>22</v>
      </c>
      <c r="B5124" s="17">
        <v>2017</v>
      </c>
      <c r="C5124" s="17" t="s">
        <v>82</v>
      </c>
      <c r="D5124" s="17"/>
      <c r="E5124" s="35" t="s">
        <v>74</v>
      </c>
      <c r="F5124" s="34" t="s">
        <v>78</v>
      </c>
      <c r="G5124" s="9" t="s">
        <v>66</v>
      </c>
      <c r="H5124" s="10">
        <v>187.16878</v>
      </c>
      <c r="I5124" s="10">
        <v>185.16637</v>
      </c>
      <c r="J5124" s="10">
        <v>372.33519999999999</v>
      </c>
      <c r="K5124" s="31">
        <v>181</v>
      </c>
      <c r="L5124" s="31">
        <v>184</v>
      </c>
      <c r="M5124" s="31"/>
      <c r="N5124" s="31">
        <v>365</v>
      </c>
      <c r="O5124" s="31">
        <v>149</v>
      </c>
      <c r="P5124" s="31">
        <v>150</v>
      </c>
      <c r="Q5124" s="31"/>
      <c r="R5124" s="41">
        <v>299</v>
      </c>
      <c r="S5124" s="130">
        <f>IFERROR(Table1[[#This Row],[Female Voters]]/Table1[[#This Row],[Female Population]],"0.0%")</f>
        <v>0.96704161879988748</v>
      </c>
      <c r="T5124" s="130">
        <f>IFERROR(Table1[[#This Row],[Male Voters]]/Table1[[#This Row],[Male Population]],"0.0%")</f>
        <v>0.99370096200514169</v>
      </c>
      <c r="U5124" s="130">
        <f>IFERROR(Table1[[#This Row],[Total Voters]]/Table1[[#This Row],[Total Population]],"0.0%")</f>
        <v>0.98029947208859114</v>
      </c>
      <c r="V5124" s="130">
        <f>IFERROR(Table1[[#This Row],[Female Ballots]]/Table1[[#This Row],[Female Population]],"0.0%")</f>
        <v>0.79607293481316699</v>
      </c>
      <c r="W5124" s="130">
        <f>IFERROR(Table1[[#This Row],[Male Ballots]]/Table1[[#This Row],[Male Population]],"0.0%")</f>
        <v>0.81008230598245246</v>
      </c>
      <c r="X5124" s="130">
        <f>IFERROR(Table1[[#This Row],[Total Ballots]]/Table1[[#This Row],[Total Population]],"0.0%")</f>
        <v>0.80303984151914731</v>
      </c>
      <c r="Y5124" s="24">
        <f>Table1[[#This Row],[Female Ballots]]/Table1[[#This Row],[Female Voters]]</f>
        <v>0.82320441988950277</v>
      </c>
      <c r="Z5124" s="24">
        <f>Table1[[#This Row],[Male Ballots]]/Table1[[#This Row],[Male Voters]]</f>
        <v>0.81521739130434778</v>
      </c>
      <c r="AA5124" s="24">
        <f>Table1[[#This Row],[Total Ballots]]/Table1[[#This Row],[Total Voters]]</f>
        <v>0.81917808219178079</v>
      </c>
    </row>
    <row r="5125" spans="1:27" s="12" customFormat="1" x14ac:dyDescent="0.35">
      <c r="A5125" s="8" t="s">
        <v>22</v>
      </c>
      <c r="B5125" s="17">
        <v>2017</v>
      </c>
      <c r="C5125" s="17" t="s">
        <v>82</v>
      </c>
      <c r="D5125" s="17"/>
      <c r="E5125" s="35" t="s">
        <v>74</v>
      </c>
      <c r="F5125" s="34" t="s">
        <v>78</v>
      </c>
      <c r="G5125" s="9" t="s">
        <v>67</v>
      </c>
      <c r="H5125" s="10">
        <v>293.25065000000001</v>
      </c>
      <c r="I5125" s="10">
        <v>289.24932000000001</v>
      </c>
      <c r="J5125" s="10">
        <v>582.49995000000001</v>
      </c>
      <c r="K5125" s="31">
        <v>284</v>
      </c>
      <c r="L5125" s="31">
        <v>253</v>
      </c>
      <c r="M5125" s="31"/>
      <c r="N5125" s="31">
        <v>537</v>
      </c>
      <c r="O5125" s="31">
        <v>238</v>
      </c>
      <c r="P5125" s="31">
        <v>220</v>
      </c>
      <c r="Q5125" s="31"/>
      <c r="R5125" s="41">
        <v>458</v>
      </c>
      <c r="S5125" s="130">
        <f>IFERROR(Table1[[#This Row],[Female Voters]]/Table1[[#This Row],[Female Population]],"0.0%")</f>
        <v>0.9684548013789569</v>
      </c>
      <c r="T5125" s="130">
        <f>IFERROR(Table1[[#This Row],[Male Voters]]/Table1[[#This Row],[Male Population]],"0.0%")</f>
        <v>0.87467794219879236</v>
      </c>
      <c r="U5125" s="130">
        <f>IFERROR(Table1[[#This Row],[Total Voters]]/Table1[[#This Row],[Total Population]],"0.0%")</f>
        <v>0.92188849114922666</v>
      </c>
      <c r="V5125" s="130">
        <f>IFERROR(Table1[[#This Row],[Female Ballots]]/Table1[[#This Row],[Female Population]],"0.0%")</f>
        <v>0.81159240397250609</v>
      </c>
      <c r="W5125" s="130">
        <f>IFERROR(Table1[[#This Row],[Male Ballots]]/Table1[[#This Row],[Male Population]],"0.0%")</f>
        <v>0.76058951495547156</v>
      </c>
      <c r="X5125" s="130">
        <f>IFERROR(Table1[[#This Row],[Total Ballots]]/Table1[[#This Row],[Total Population]],"0.0%")</f>
        <v>0.78626616191125853</v>
      </c>
      <c r="Y5125" s="24">
        <f>Table1[[#This Row],[Female Ballots]]/Table1[[#This Row],[Female Voters]]</f>
        <v>0.8380281690140845</v>
      </c>
      <c r="Z5125" s="24">
        <f>Table1[[#This Row],[Male Ballots]]/Table1[[#This Row],[Male Voters]]</f>
        <v>0.86956521739130432</v>
      </c>
      <c r="AA5125" s="24">
        <f>Table1[[#This Row],[Total Ballots]]/Table1[[#This Row],[Total Voters]]</f>
        <v>0.85288640595903165</v>
      </c>
    </row>
    <row r="5126" spans="1:27" s="12" customFormat="1" x14ac:dyDescent="0.35">
      <c r="A5126" s="8" t="s">
        <v>56</v>
      </c>
      <c r="B5126" s="17">
        <v>2017</v>
      </c>
      <c r="C5126" s="17" t="s">
        <v>82</v>
      </c>
      <c r="D5126" s="17"/>
      <c r="E5126" s="35" t="s">
        <v>73</v>
      </c>
      <c r="F5126" s="34" t="s">
        <v>78</v>
      </c>
      <c r="G5126" s="9" t="s">
        <v>79</v>
      </c>
      <c r="H5126" s="10">
        <v>32585.927900000002</v>
      </c>
      <c r="I5126" s="10">
        <v>34336.97099999999</v>
      </c>
      <c r="J5126" s="10">
        <v>66922.899000000005</v>
      </c>
      <c r="K5126" s="10">
        <v>20752</v>
      </c>
      <c r="L5126" s="10">
        <v>19014</v>
      </c>
      <c r="M5126" s="10">
        <v>68</v>
      </c>
      <c r="N5126" s="10">
        <v>39834</v>
      </c>
      <c r="O5126" s="10">
        <v>6887</v>
      </c>
      <c r="P5126" s="10">
        <v>6300</v>
      </c>
      <c r="Q5126" s="10">
        <v>18</v>
      </c>
      <c r="R5126" s="11">
        <v>13205</v>
      </c>
      <c r="S5126" s="130">
        <f>IFERROR(Table1[[#This Row],[Female Voters]]/Table1[[#This Row],[Female Population]],"0.0%")</f>
        <v>0.636839314924035</v>
      </c>
      <c r="T5126" s="130">
        <f>IFERROR(Table1[[#This Row],[Male Voters]]/Table1[[#This Row],[Male Population]],"0.0%")</f>
        <v>0.55374715492522641</v>
      </c>
      <c r="U5126" s="130">
        <f>IFERROR(Table1[[#This Row],[Total Voters]]/Table1[[#This Row],[Total Population]],"0.0%")</f>
        <v>0.59522227212542</v>
      </c>
      <c r="V5126" s="130">
        <f>IFERROR(Table1[[#This Row],[Female Ballots]]/Table1[[#This Row],[Female Population]],"0.0%")</f>
        <v>0.21134889947387381</v>
      </c>
      <c r="W5126" s="130">
        <f>IFERROR(Table1[[#This Row],[Male Ballots]]/Table1[[#This Row],[Male Population]],"0.0%")</f>
        <v>0.18347570611280772</v>
      </c>
      <c r="X5126" s="130">
        <f>IFERROR(Table1[[#This Row],[Total Ballots]]/Table1[[#This Row],[Total Population]],"0.0%")</f>
        <v>0.19731661654406213</v>
      </c>
      <c r="Y5126" s="24">
        <f>Table1[[#This Row],[Female Ballots]]/Table1[[#This Row],[Female Voters]]</f>
        <v>0.33187162683114879</v>
      </c>
      <c r="Z5126" s="24">
        <f>Table1[[#This Row],[Male Ballots]]/Table1[[#This Row],[Male Voters]]</f>
        <v>0.33133480593247083</v>
      </c>
      <c r="AA5126" s="24">
        <f>Table1[[#This Row],[Total Ballots]]/Table1[[#This Row],[Total Voters]]</f>
        <v>0.33150072802128833</v>
      </c>
    </row>
    <row r="5127" spans="1:27" s="12" customFormat="1" x14ac:dyDescent="0.35">
      <c r="A5127" s="8" t="s">
        <v>56</v>
      </c>
      <c r="B5127" s="17">
        <v>2017</v>
      </c>
      <c r="C5127" s="17" t="s">
        <v>82</v>
      </c>
      <c r="D5127" s="17"/>
      <c r="E5127" s="35" t="s">
        <v>73</v>
      </c>
      <c r="F5127" s="34" t="s">
        <v>78</v>
      </c>
      <c r="G5127" s="9" t="s">
        <v>62</v>
      </c>
      <c r="H5127" s="10">
        <v>4018.0129000000002</v>
      </c>
      <c r="I5127" s="10">
        <v>4737.0205999999998</v>
      </c>
      <c r="J5127" s="10">
        <v>8755.0329999999994</v>
      </c>
      <c r="K5127" s="31">
        <v>2007</v>
      </c>
      <c r="L5127" s="31">
        <v>1726</v>
      </c>
      <c r="M5127" s="31">
        <v>14</v>
      </c>
      <c r="N5127" s="31">
        <v>3747</v>
      </c>
      <c r="O5127" s="31">
        <v>206</v>
      </c>
      <c r="P5127" s="31">
        <v>174</v>
      </c>
      <c r="Q5127" s="31"/>
      <c r="R5127" s="41">
        <v>380</v>
      </c>
      <c r="S5127" s="130">
        <f>IFERROR(Table1[[#This Row],[Female Voters]]/Table1[[#This Row],[Female Population]],"0.0%")</f>
        <v>0.49950063624733509</v>
      </c>
      <c r="T5127" s="130">
        <f>IFERROR(Table1[[#This Row],[Male Voters]]/Table1[[#This Row],[Male Population]],"0.0%")</f>
        <v>0.36436404773076142</v>
      </c>
      <c r="U5127" s="130">
        <f>IFERROR(Table1[[#This Row],[Total Voters]]/Table1[[#This Row],[Total Population]],"0.0%")</f>
        <v>0.42798239595441845</v>
      </c>
      <c r="V5127" s="130">
        <f>IFERROR(Table1[[#This Row],[Female Ballots]]/Table1[[#This Row],[Female Population]],"0.0%")</f>
        <v>5.1269123600872456E-2</v>
      </c>
      <c r="W5127" s="130">
        <f>IFERROR(Table1[[#This Row],[Male Ballots]]/Table1[[#This Row],[Male Population]],"0.0%")</f>
        <v>3.6731949191861228E-2</v>
      </c>
      <c r="X5127" s="130">
        <f>IFERROR(Table1[[#This Row],[Total Ballots]]/Table1[[#This Row],[Total Population]],"0.0%")</f>
        <v>4.3403605674587412E-2</v>
      </c>
      <c r="Y5127" s="24">
        <f>Table1[[#This Row],[Female Ballots]]/Table1[[#This Row],[Female Voters]]</f>
        <v>0.10264075734927752</v>
      </c>
      <c r="Z5127" s="24">
        <f>Table1[[#This Row],[Male Ballots]]/Table1[[#This Row],[Male Voters]]</f>
        <v>0.10081112398609501</v>
      </c>
      <c r="AA5127" s="24">
        <f>Table1[[#This Row],[Total Ballots]]/Table1[[#This Row],[Total Voters]]</f>
        <v>0.10141446490525755</v>
      </c>
    </row>
    <row r="5128" spans="1:27" s="12" customFormat="1" x14ac:dyDescent="0.35">
      <c r="A5128" s="8" t="s">
        <v>56</v>
      </c>
      <c r="B5128" s="17">
        <v>2017</v>
      </c>
      <c r="C5128" s="17" t="s">
        <v>82</v>
      </c>
      <c r="D5128" s="17"/>
      <c r="E5128" s="35" t="s">
        <v>73</v>
      </c>
      <c r="F5128" s="34" t="s">
        <v>78</v>
      </c>
      <c r="G5128" s="9" t="s">
        <v>63</v>
      </c>
      <c r="H5128" s="10">
        <v>5977.0119999999997</v>
      </c>
      <c r="I5128" s="10">
        <v>6738.03</v>
      </c>
      <c r="J5128" s="10">
        <v>12715.042000000001</v>
      </c>
      <c r="K5128" s="31">
        <v>3458</v>
      </c>
      <c r="L5128" s="31">
        <v>3067</v>
      </c>
      <c r="M5128" s="31">
        <v>14</v>
      </c>
      <c r="N5128" s="31">
        <v>6539</v>
      </c>
      <c r="O5128" s="31">
        <v>439</v>
      </c>
      <c r="P5128" s="31">
        <v>357</v>
      </c>
      <c r="Q5128" s="31">
        <v>3</v>
      </c>
      <c r="R5128" s="41">
        <v>799</v>
      </c>
      <c r="S5128" s="130">
        <f>IFERROR(Table1[[#This Row],[Female Voters]]/Table1[[#This Row],[Female Population]],"0.0%")</f>
        <v>0.57854995104577345</v>
      </c>
      <c r="T5128" s="130">
        <f>IFERROR(Table1[[#This Row],[Male Voters]]/Table1[[#This Row],[Male Population]],"0.0%")</f>
        <v>0.45517755189573217</v>
      </c>
      <c r="U5128" s="130">
        <f>IFERROR(Table1[[#This Row],[Total Voters]]/Table1[[#This Row],[Total Population]],"0.0%")</f>
        <v>0.51427278022361222</v>
      </c>
      <c r="V5128" s="130">
        <f>IFERROR(Table1[[#This Row],[Female Ballots]]/Table1[[#This Row],[Female Population]],"0.0%")</f>
        <v>7.3448070708240179E-2</v>
      </c>
      <c r="W5128" s="130">
        <f>IFERROR(Table1[[#This Row],[Male Ballots]]/Table1[[#This Row],[Male Population]],"0.0%")</f>
        <v>5.2982845134260312E-2</v>
      </c>
      <c r="X5128" s="130">
        <f>IFERROR(Table1[[#This Row],[Total Ballots]]/Table1[[#This Row],[Total Population]],"0.0%")</f>
        <v>6.2838958770250225E-2</v>
      </c>
      <c r="Y5128" s="24">
        <f>Table1[[#This Row],[Female Ballots]]/Table1[[#This Row],[Female Voters]]</f>
        <v>0.12695199537304799</v>
      </c>
      <c r="Z5128" s="24">
        <f>Table1[[#This Row],[Male Ballots]]/Table1[[#This Row],[Male Voters]]</f>
        <v>0.11640039126181936</v>
      </c>
      <c r="AA5128" s="24">
        <f>Table1[[#This Row],[Total Ballots]]/Table1[[#This Row],[Total Voters]]</f>
        <v>0.12218993729928124</v>
      </c>
    </row>
    <row r="5129" spans="1:27" s="12" customFormat="1" x14ac:dyDescent="0.35">
      <c r="A5129" s="8" t="s">
        <v>56</v>
      </c>
      <c r="B5129" s="17">
        <v>2017</v>
      </c>
      <c r="C5129" s="17" t="s">
        <v>82</v>
      </c>
      <c r="D5129" s="17"/>
      <c r="E5129" s="35" t="s">
        <v>73</v>
      </c>
      <c r="F5129" s="34" t="s">
        <v>78</v>
      </c>
      <c r="G5129" s="9" t="s">
        <v>64</v>
      </c>
      <c r="H5129" s="10">
        <v>5612.0029999999997</v>
      </c>
      <c r="I5129" s="10">
        <v>5927.0059999999994</v>
      </c>
      <c r="J5129" s="10">
        <v>11539.01</v>
      </c>
      <c r="K5129" s="31">
        <v>2957</v>
      </c>
      <c r="L5129" s="31">
        <v>2621</v>
      </c>
      <c r="M5129" s="31">
        <v>7</v>
      </c>
      <c r="N5129" s="31">
        <v>5585</v>
      </c>
      <c r="O5129" s="31">
        <v>670</v>
      </c>
      <c r="P5129" s="31">
        <v>563</v>
      </c>
      <c r="Q5129" s="31">
        <v>1</v>
      </c>
      <c r="R5129" s="41">
        <v>1234</v>
      </c>
      <c r="S5129" s="130">
        <f>IFERROR(Table1[[#This Row],[Female Voters]]/Table1[[#This Row],[Female Population]],"0.0%")</f>
        <v>0.526906346985203</v>
      </c>
      <c r="T5129" s="130">
        <f>IFERROR(Table1[[#This Row],[Male Voters]]/Table1[[#This Row],[Male Population]],"0.0%")</f>
        <v>0.44221315112554305</v>
      </c>
      <c r="U5129" s="130">
        <f>IFERROR(Table1[[#This Row],[Total Voters]]/Table1[[#This Row],[Total Population]],"0.0%")</f>
        <v>0.48401032670913707</v>
      </c>
      <c r="V5129" s="130">
        <f>IFERROR(Table1[[#This Row],[Female Ballots]]/Table1[[#This Row],[Female Population]],"0.0%")</f>
        <v>0.1193869639770328</v>
      </c>
      <c r="W5129" s="130">
        <f>IFERROR(Table1[[#This Row],[Male Ballots]]/Table1[[#This Row],[Male Population]],"0.0%")</f>
        <v>9.4988937078855681E-2</v>
      </c>
      <c r="X5129" s="130">
        <f>IFERROR(Table1[[#This Row],[Total Ballots]]/Table1[[#This Row],[Total Population]],"0.0%")</f>
        <v>0.10694158337673683</v>
      </c>
      <c r="Y5129" s="24">
        <f>Table1[[#This Row],[Female Ballots]]/Table1[[#This Row],[Female Voters]]</f>
        <v>0.22658099425093001</v>
      </c>
      <c r="Z5129" s="24">
        <f>Table1[[#This Row],[Male Ballots]]/Table1[[#This Row],[Male Voters]]</f>
        <v>0.2148035101106448</v>
      </c>
      <c r="AA5129" s="24">
        <f>Table1[[#This Row],[Total Ballots]]/Table1[[#This Row],[Total Voters]]</f>
        <v>0.22094897045658013</v>
      </c>
    </row>
    <row r="5130" spans="1:27" s="12" customFormat="1" x14ac:dyDescent="0.35">
      <c r="A5130" s="8" t="s">
        <v>56</v>
      </c>
      <c r="B5130" s="17">
        <v>2017</v>
      </c>
      <c r="C5130" s="17" t="s">
        <v>82</v>
      </c>
      <c r="D5130" s="17"/>
      <c r="E5130" s="35" t="s">
        <v>73</v>
      </c>
      <c r="F5130" s="34" t="s">
        <v>78</v>
      </c>
      <c r="G5130" s="9" t="s">
        <v>65</v>
      </c>
      <c r="H5130" s="10">
        <v>5117.9849999999997</v>
      </c>
      <c r="I5130" s="10">
        <v>5395.9920000000002</v>
      </c>
      <c r="J5130" s="10">
        <v>10513.977000000001</v>
      </c>
      <c r="K5130" s="31">
        <v>3116</v>
      </c>
      <c r="L5130" s="31">
        <v>2924</v>
      </c>
      <c r="M5130" s="31">
        <v>12</v>
      </c>
      <c r="N5130" s="31">
        <v>6052</v>
      </c>
      <c r="O5130" s="31">
        <v>912</v>
      </c>
      <c r="P5130" s="31">
        <v>835</v>
      </c>
      <c r="Q5130" s="31">
        <v>5</v>
      </c>
      <c r="R5130" s="41">
        <v>1752</v>
      </c>
      <c r="S5130" s="130">
        <f>IFERROR(Table1[[#This Row],[Female Voters]]/Table1[[#This Row],[Female Population]],"0.0%")</f>
        <v>0.60883335922242843</v>
      </c>
      <c r="T5130" s="130">
        <f>IFERROR(Table1[[#This Row],[Male Voters]]/Table1[[#This Row],[Male Population]],"0.0%")</f>
        <v>0.5418836795903329</v>
      </c>
      <c r="U5130" s="130">
        <f>IFERROR(Table1[[#This Row],[Total Voters]]/Table1[[#This Row],[Total Population]],"0.0%")</f>
        <v>0.5756147269487083</v>
      </c>
      <c r="V5130" s="130">
        <f>IFERROR(Table1[[#This Row],[Female Ballots]]/Table1[[#This Row],[Female Population]],"0.0%")</f>
        <v>0.17819512952851563</v>
      </c>
      <c r="W5130" s="130">
        <f>IFERROR(Table1[[#This Row],[Male Ballots]]/Table1[[#This Row],[Male Population]],"0.0%")</f>
        <v>0.15474448442473598</v>
      </c>
      <c r="X5130" s="130">
        <f>IFERROR(Table1[[#This Row],[Total Ballots]]/Table1[[#This Row],[Total Population]],"0.0%")</f>
        <v>0.16663532743128504</v>
      </c>
      <c r="Y5130" s="24">
        <f>Table1[[#This Row],[Female Ballots]]/Table1[[#This Row],[Female Voters]]</f>
        <v>0.29268292682926828</v>
      </c>
      <c r="Z5130" s="24">
        <f>Table1[[#This Row],[Male Ballots]]/Table1[[#This Row],[Male Voters]]</f>
        <v>0.28556771545827636</v>
      </c>
      <c r="AA5130" s="24">
        <f>Table1[[#This Row],[Total Ballots]]/Table1[[#This Row],[Total Voters]]</f>
        <v>0.28949107732980833</v>
      </c>
    </row>
    <row r="5131" spans="1:27" s="12" customFormat="1" x14ac:dyDescent="0.35">
      <c r="A5131" s="8" t="s">
        <v>56</v>
      </c>
      <c r="B5131" s="17">
        <v>2017</v>
      </c>
      <c r="C5131" s="17" t="s">
        <v>82</v>
      </c>
      <c r="D5131" s="17"/>
      <c r="E5131" s="35" t="s">
        <v>73</v>
      </c>
      <c r="F5131" s="34" t="s">
        <v>78</v>
      </c>
      <c r="G5131" s="9" t="s">
        <v>66</v>
      </c>
      <c r="H5131" s="10">
        <v>5102.9699999999993</v>
      </c>
      <c r="I5131" s="10">
        <v>5261.973</v>
      </c>
      <c r="J5131" s="10">
        <v>10364.941999999999</v>
      </c>
      <c r="K5131" s="31">
        <v>3707</v>
      </c>
      <c r="L5131" s="31">
        <v>3596</v>
      </c>
      <c r="M5131" s="31">
        <v>12</v>
      </c>
      <c r="N5131" s="31">
        <v>7315</v>
      </c>
      <c r="O5131" s="31">
        <v>1594</v>
      </c>
      <c r="P5131" s="31">
        <v>1454</v>
      </c>
      <c r="Q5131" s="31">
        <v>6</v>
      </c>
      <c r="R5131" s="41">
        <v>3054</v>
      </c>
      <c r="S5131" s="130">
        <f>IFERROR(Table1[[#This Row],[Female Voters]]/Table1[[#This Row],[Female Population]],"0.0%")</f>
        <v>0.72643970080169007</v>
      </c>
      <c r="T5131" s="130">
        <f>IFERROR(Table1[[#This Row],[Male Voters]]/Table1[[#This Row],[Male Population]],"0.0%")</f>
        <v>0.68339385245800388</v>
      </c>
      <c r="U5131" s="130">
        <f>IFERROR(Table1[[#This Row],[Total Voters]]/Table1[[#This Row],[Total Population]],"0.0%")</f>
        <v>0.70574442191765285</v>
      </c>
      <c r="V5131" s="130">
        <f>IFERROR(Table1[[#This Row],[Female Ballots]]/Table1[[#This Row],[Female Population]],"0.0%")</f>
        <v>0.31236711170161696</v>
      </c>
      <c r="W5131" s="130">
        <f>IFERROR(Table1[[#This Row],[Male Ballots]]/Table1[[#This Row],[Male Population]],"0.0%")</f>
        <v>0.2763222084187813</v>
      </c>
      <c r="X5131" s="130">
        <f>IFERROR(Table1[[#This Row],[Total Ballots]]/Table1[[#This Row],[Total Population]],"0.0%")</f>
        <v>0.29464709016220259</v>
      </c>
      <c r="Y5131" s="24">
        <f>Table1[[#This Row],[Female Ballots]]/Table1[[#This Row],[Female Voters]]</f>
        <v>0.42999730240086326</v>
      </c>
      <c r="Z5131" s="24">
        <f>Table1[[#This Row],[Male Ballots]]/Table1[[#This Row],[Male Voters]]</f>
        <v>0.40433815350389324</v>
      </c>
      <c r="AA5131" s="24">
        <f>Table1[[#This Row],[Total Ballots]]/Table1[[#This Row],[Total Voters]]</f>
        <v>0.4174982911825017</v>
      </c>
    </row>
    <row r="5132" spans="1:27" s="12" customFormat="1" x14ac:dyDescent="0.35">
      <c r="A5132" s="8" t="s">
        <v>56</v>
      </c>
      <c r="B5132" s="17">
        <v>2017</v>
      </c>
      <c r="C5132" s="17" t="s">
        <v>82</v>
      </c>
      <c r="D5132" s="17"/>
      <c r="E5132" s="35" t="s">
        <v>73</v>
      </c>
      <c r="F5132" s="34" t="s">
        <v>78</v>
      </c>
      <c r="G5132" s="9" t="s">
        <v>67</v>
      </c>
      <c r="H5132" s="10">
        <v>6757.9449999999997</v>
      </c>
      <c r="I5132" s="10">
        <v>6276.9493999999995</v>
      </c>
      <c r="J5132" s="10">
        <v>13034.895</v>
      </c>
      <c r="K5132" s="31">
        <v>5507</v>
      </c>
      <c r="L5132" s="31">
        <v>5080</v>
      </c>
      <c r="M5132" s="31">
        <v>9</v>
      </c>
      <c r="N5132" s="31">
        <v>10596</v>
      </c>
      <c r="O5132" s="31">
        <v>3066</v>
      </c>
      <c r="P5132" s="31">
        <v>2917</v>
      </c>
      <c r="Q5132" s="31">
        <v>3</v>
      </c>
      <c r="R5132" s="41">
        <v>5986</v>
      </c>
      <c r="S5132" s="130">
        <f>IFERROR(Table1[[#This Row],[Female Voters]]/Table1[[#This Row],[Female Population]],"0.0%")</f>
        <v>0.81489269297101419</v>
      </c>
      <c r="T5132" s="130">
        <f>IFERROR(Table1[[#This Row],[Male Voters]]/Table1[[#This Row],[Male Population]],"0.0%")</f>
        <v>0.80931033154417342</v>
      </c>
      <c r="U5132" s="130">
        <f>IFERROR(Table1[[#This Row],[Total Voters]]/Table1[[#This Row],[Total Population]],"0.0%")</f>
        <v>0.81289492550572906</v>
      </c>
      <c r="V5132" s="130">
        <f>IFERROR(Table1[[#This Row],[Female Ballots]]/Table1[[#This Row],[Female Population]],"0.0%")</f>
        <v>0.45368821439061729</v>
      </c>
      <c r="W5132" s="130">
        <f>IFERROR(Table1[[#This Row],[Male Ballots]]/Table1[[#This Row],[Male Population]],"0.0%")</f>
        <v>0.46471618840833739</v>
      </c>
      <c r="X5132" s="130">
        <f>IFERROR(Table1[[#This Row],[Total Ballots]]/Table1[[#This Row],[Total Population]],"0.0%")</f>
        <v>0.45922886221945014</v>
      </c>
      <c r="Y5132" s="24">
        <f>Table1[[#This Row],[Female Ballots]]/Table1[[#This Row],[Female Voters]]</f>
        <v>0.55674595968767027</v>
      </c>
      <c r="Z5132" s="24">
        <f>Table1[[#This Row],[Male Ballots]]/Table1[[#This Row],[Male Voters]]</f>
        <v>0.5742125984251969</v>
      </c>
      <c r="AA5132" s="24">
        <f>Table1[[#This Row],[Total Ballots]]/Table1[[#This Row],[Total Voters]]</f>
        <v>0.56493016232540583</v>
      </c>
    </row>
    <row r="5133" spans="1:27" s="12" customFormat="1" x14ac:dyDescent="0.35">
      <c r="A5133" s="8" t="s">
        <v>54</v>
      </c>
      <c r="B5133" s="17">
        <v>2017</v>
      </c>
      <c r="C5133" s="17" t="s">
        <v>82</v>
      </c>
      <c r="D5133" s="17"/>
      <c r="E5133" s="35" t="s">
        <v>74</v>
      </c>
      <c r="F5133" s="34" t="s">
        <v>78</v>
      </c>
      <c r="G5133" s="9" t="s">
        <v>79</v>
      </c>
      <c r="H5133" s="10">
        <v>28645.990299999998</v>
      </c>
      <c r="I5133" s="10">
        <v>30168.991000000002</v>
      </c>
      <c r="J5133" s="10">
        <v>58814.981599999992</v>
      </c>
      <c r="K5133" s="10">
        <v>21483</v>
      </c>
      <c r="L5133" s="10">
        <v>19501</v>
      </c>
      <c r="M5133" s="10">
        <v>362</v>
      </c>
      <c r="N5133" s="10">
        <v>41346</v>
      </c>
      <c r="O5133" s="10">
        <v>7601</v>
      </c>
      <c r="P5133" s="10">
        <v>6738</v>
      </c>
      <c r="Q5133" s="10">
        <v>84</v>
      </c>
      <c r="R5133" s="11">
        <v>14423</v>
      </c>
      <c r="S5133" s="130">
        <f>IFERROR(Table1[[#This Row],[Female Voters]]/Table1[[#This Row],[Female Population]],"0.0%")</f>
        <v>0.74994789061280953</v>
      </c>
      <c r="T5133" s="130">
        <f>IFERROR(Table1[[#This Row],[Male Voters]]/Table1[[#This Row],[Male Population]],"0.0%")</f>
        <v>0.64639218461101333</v>
      </c>
      <c r="U5133" s="130">
        <f>IFERROR(Table1[[#This Row],[Total Voters]]/Table1[[#This Row],[Total Population]],"0.0%")</f>
        <v>0.70298415259556934</v>
      </c>
      <c r="V5133" s="130">
        <f>IFERROR(Table1[[#This Row],[Female Ballots]]/Table1[[#This Row],[Female Population]],"0.0%")</f>
        <v>0.26534254603863355</v>
      </c>
      <c r="W5133" s="130">
        <f>IFERROR(Table1[[#This Row],[Male Ballots]]/Table1[[#This Row],[Male Population]],"0.0%")</f>
        <v>0.22334190758981629</v>
      </c>
      <c r="X5133" s="130">
        <f>IFERROR(Table1[[#This Row],[Total Ballots]]/Table1[[#This Row],[Total Population]],"0.0%")</f>
        <v>0.24522663456890381</v>
      </c>
      <c r="Y5133" s="24">
        <f>Table1[[#This Row],[Female Ballots]]/Table1[[#This Row],[Female Voters]]</f>
        <v>0.3538146441372248</v>
      </c>
      <c r="Z5133" s="24">
        <f>Table1[[#This Row],[Male Ballots]]/Table1[[#This Row],[Male Voters]]</f>
        <v>0.34552074252602433</v>
      </c>
      <c r="AA5133" s="24">
        <f>Table1[[#This Row],[Total Ballots]]/Table1[[#This Row],[Total Voters]]</f>
        <v>0.34883664683403476</v>
      </c>
    </row>
    <row r="5134" spans="1:27" s="12" customFormat="1" x14ac:dyDescent="0.35">
      <c r="A5134" s="8" t="s">
        <v>54</v>
      </c>
      <c r="B5134" s="17">
        <v>2017</v>
      </c>
      <c r="C5134" s="17" t="s">
        <v>82</v>
      </c>
      <c r="D5134" s="17"/>
      <c r="E5134" s="35" t="s">
        <v>74</v>
      </c>
      <c r="F5134" s="34" t="s">
        <v>78</v>
      </c>
      <c r="G5134" s="9" t="s">
        <v>62</v>
      </c>
      <c r="H5134" s="10">
        <v>2506</v>
      </c>
      <c r="I5134" s="10">
        <v>2924.0005000000001</v>
      </c>
      <c r="J5134" s="10">
        <v>5430.0005999999994</v>
      </c>
      <c r="K5134" s="31">
        <v>1443</v>
      </c>
      <c r="L5134" s="31">
        <v>1438</v>
      </c>
      <c r="M5134" s="31">
        <v>79</v>
      </c>
      <c r="N5134" s="31">
        <v>2960</v>
      </c>
      <c r="O5134" s="31">
        <v>170</v>
      </c>
      <c r="P5134" s="31">
        <v>143</v>
      </c>
      <c r="Q5134" s="31">
        <v>9</v>
      </c>
      <c r="R5134" s="41">
        <v>322</v>
      </c>
      <c r="S5134" s="130">
        <f>IFERROR(Table1[[#This Row],[Female Voters]]/Table1[[#This Row],[Female Population]],"0.0%")</f>
        <v>0.57581803671189147</v>
      </c>
      <c r="T5134" s="130">
        <f>IFERROR(Table1[[#This Row],[Male Voters]]/Table1[[#This Row],[Male Population]],"0.0%")</f>
        <v>0.49179198156771858</v>
      </c>
      <c r="U5134" s="130">
        <f>IFERROR(Table1[[#This Row],[Total Voters]]/Table1[[#This Row],[Total Population]],"0.0%")</f>
        <v>0.54511964510648492</v>
      </c>
      <c r="V5134" s="130">
        <f>IFERROR(Table1[[#This Row],[Female Ballots]]/Table1[[#This Row],[Female Population]],"0.0%")</f>
        <v>6.7837190742218681E-2</v>
      </c>
      <c r="W5134" s="130">
        <f>IFERROR(Table1[[#This Row],[Male Ballots]]/Table1[[#This Row],[Male Population]],"0.0%")</f>
        <v>4.8905600392339189E-2</v>
      </c>
      <c r="X5134" s="130">
        <f>IFERROR(Table1[[#This Row],[Total Ballots]]/Table1[[#This Row],[Total Population]],"0.0%")</f>
        <v>5.930017760955681E-2</v>
      </c>
      <c r="Y5134" s="24">
        <f>Table1[[#This Row],[Female Ballots]]/Table1[[#This Row],[Female Voters]]</f>
        <v>0.11781011781011781</v>
      </c>
      <c r="Z5134" s="24">
        <f>Table1[[#This Row],[Male Ballots]]/Table1[[#This Row],[Male Voters]]</f>
        <v>9.944367176634214E-2</v>
      </c>
      <c r="AA5134" s="24">
        <f>Table1[[#This Row],[Total Ballots]]/Table1[[#This Row],[Total Voters]]</f>
        <v>0.10878378378378378</v>
      </c>
    </row>
    <row r="5135" spans="1:27" s="12" customFormat="1" x14ac:dyDescent="0.35">
      <c r="A5135" s="8" t="s">
        <v>54</v>
      </c>
      <c r="B5135" s="17">
        <v>2017</v>
      </c>
      <c r="C5135" s="17" t="s">
        <v>82</v>
      </c>
      <c r="D5135" s="17"/>
      <c r="E5135" s="35" t="s">
        <v>74</v>
      </c>
      <c r="F5135" s="34" t="s">
        <v>78</v>
      </c>
      <c r="G5135" s="9" t="s">
        <v>63</v>
      </c>
      <c r="H5135" s="10">
        <v>3897</v>
      </c>
      <c r="I5135" s="10">
        <v>4591</v>
      </c>
      <c r="J5135" s="10">
        <v>8487.9989999999998</v>
      </c>
      <c r="K5135" s="31">
        <v>2652</v>
      </c>
      <c r="L5135" s="31">
        <v>2482</v>
      </c>
      <c r="M5135" s="31">
        <v>47</v>
      </c>
      <c r="N5135" s="31">
        <v>5181</v>
      </c>
      <c r="O5135" s="31">
        <v>298</v>
      </c>
      <c r="P5135" s="31">
        <v>272</v>
      </c>
      <c r="Q5135" s="31">
        <v>2</v>
      </c>
      <c r="R5135" s="41">
        <v>572</v>
      </c>
      <c r="S5135" s="130">
        <f>IFERROR(Table1[[#This Row],[Female Voters]]/Table1[[#This Row],[Female Population]],"0.0%")</f>
        <v>0.68052347959969206</v>
      </c>
      <c r="T5135" s="130">
        <f>IFERROR(Table1[[#This Row],[Male Voters]]/Table1[[#This Row],[Male Population]],"0.0%")</f>
        <v>0.5406229579612285</v>
      </c>
      <c r="U5135" s="130">
        <f>IFERROR(Table1[[#This Row],[Total Voters]]/Table1[[#This Row],[Total Population]],"0.0%")</f>
        <v>0.61039121234580729</v>
      </c>
      <c r="V5135" s="130">
        <f>IFERROR(Table1[[#This Row],[Female Ballots]]/Table1[[#This Row],[Female Population]],"0.0%")</f>
        <v>7.6469078778547597E-2</v>
      </c>
      <c r="W5135" s="130">
        <f>IFERROR(Table1[[#This Row],[Male Ballots]]/Table1[[#This Row],[Male Population]],"0.0%")</f>
        <v>5.9246351557394904E-2</v>
      </c>
      <c r="X5135" s="130">
        <f>IFERROR(Table1[[#This Row],[Total Ballots]]/Table1[[#This Row],[Total Population]],"0.0%")</f>
        <v>6.738926335877278E-2</v>
      </c>
      <c r="Y5135" s="24">
        <f>Table1[[#This Row],[Female Ballots]]/Table1[[#This Row],[Female Voters]]</f>
        <v>0.11236802413273002</v>
      </c>
      <c r="Z5135" s="24">
        <f>Table1[[#This Row],[Male Ballots]]/Table1[[#This Row],[Male Voters]]</f>
        <v>0.1095890410958904</v>
      </c>
      <c r="AA5135" s="24">
        <f>Table1[[#This Row],[Total Ballots]]/Table1[[#This Row],[Total Voters]]</f>
        <v>0.11040339702760085</v>
      </c>
    </row>
    <row r="5136" spans="1:27" s="12" customFormat="1" x14ac:dyDescent="0.35">
      <c r="A5136" s="8" t="s">
        <v>54</v>
      </c>
      <c r="B5136" s="17">
        <v>2017</v>
      </c>
      <c r="C5136" s="17" t="s">
        <v>82</v>
      </c>
      <c r="D5136" s="17"/>
      <c r="E5136" s="35" t="s">
        <v>74</v>
      </c>
      <c r="F5136" s="34" t="s">
        <v>78</v>
      </c>
      <c r="G5136" s="9" t="s">
        <v>64</v>
      </c>
      <c r="H5136" s="10">
        <v>4105.9979999999996</v>
      </c>
      <c r="I5136" s="10">
        <v>4768.9989999999998</v>
      </c>
      <c r="J5136" s="10">
        <v>8874.9969999999994</v>
      </c>
      <c r="K5136" s="31">
        <v>2701</v>
      </c>
      <c r="L5136" s="31">
        <v>2449</v>
      </c>
      <c r="M5136" s="31">
        <v>47</v>
      </c>
      <c r="N5136" s="31">
        <v>5197</v>
      </c>
      <c r="O5136" s="31">
        <v>506</v>
      </c>
      <c r="P5136" s="31">
        <v>423</v>
      </c>
      <c r="Q5136" s="31">
        <v>6</v>
      </c>
      <c r="R5136" s="41">
        <v>935</v>
      </c>
      <c r="S5136" s="130">
        <f>IFERROR(Table1[[#This Row],[Female Voters]]/Table1[[#This Row],[Female Population]],"0.0%")</f>
        <v>0.65781814798740779</v>
      </c>
      <c r="T5136" s="130">
        <f>IFERROR(Table1[[#This Row],[Male Voters]]/Table1[[#This Row],[Male Population]],"0.0%")</f>
        <v>0.51352495565631284</v>
      </c>
      <c r="U5136" s="130">
        <f>IFERROR(Table1[[#This Row],[Total Voters]]/Table1[[#This Row],[Total Population]],"0.0%")</f>
        <v>0.58557766273047762</v>
      </c>
      <c r="V5136" s="130">
        <f>IFERROR(Table1[[#This Row],[Female Ballots]]/Table1[[#This Row],[Female Population]],"0.0%")</f>
        <v>0.12323435130752622</v>
      </c>
      <c r="W5136" s="130">
        <f>IFERROR(Table1[[#This Row],[Male Ballots]]/Table1[[#This Row],[Male Population]],"0.0%")</f>
        <v>8.8697858816913153E-2</v>
      </c>
      <c r="X5136" s="130">
        <f>IFERROR(Table1[[#This Row],[Total Ballots]]/Table1[[#This Row],[Total Population]],"0.0%")</f>
        <v>0.10535214828805013</v>
      </c>
      <c r="Y5136" s="24">
        <f>Table1[[#This Row],[Female Ballots]]/Table1[[#This Row],[Female Voters]]</f>
        <v>0.18733802295446131</v>
      </c>
      <c r="Z5136" s="24">
        <f>Table1[[#This Row],[Male Ballots]]/Table1[[#This Row],[Male Voters]]</f>
        <v>0.17272356063699471</v>
      </c>
      <c r="AA5136" s="24">
        <f>Table1[[#This Row],[Total Ballots]]/Table1[[#This Row],[Total Voters]]</f>
        <v>0.17991148739657495</v>
      </c>
    </row>
    <row r="5137" spans="1:27" s="12" customFormat="1" x14ac:dyDescent="0.35">
      <c r="A5137" s="8" t="s">
        <v>54</v>
      </c>
      <c r="B5137" s="17">
        <v>2017</v>
      </c>
      <c r="C5137" s="17" t="s">
        <v>82</v>
      </c>
      <c r="D5137" s="17"/>
      <c r="E5137" s="35" t="s">
        <v>74</v>
      </c>
      <c r="F5137" s="34" t="s">
        <v>78</v>
      </c>
      <c r="G5137" s="9" t="s">
        <v>65</v>
      </c>
      <c r="H5137" s="10">
        <v>4527.9979999999996</v>
      </c>
      <c r="I5137" s="10">
        <v>4913.9969999999994</v>
      </c>
      <c r="J5137" s="10">
        <v>9441.9959999999992</v>
      </c>
      <c r="K5137" s="31">
        <v>3200</v>
      </c>
      <c r="L5137" s="31">
        <v>2817</v>
      </c>
      <c r="M5137" s="31">
        <v>57</v>
      </c>
      <c r="N5137" s="31">
        <v>6074</v>
      </c>
      <c r="O5137" s="31">
        <v>866</v>
      </c>
      <c r="P5137" s="31">
        <v>757</v>
      </c>
      <c r="Q5137" s="31">
        <v>14</v>
      </c>
      <c r="R5137" s="41">
        <v>1637</v>
      </c>
      <c r="S5137" s="130">
        <f>IFERROR(Table1[[#This Row],[Female Voters]]/Table1[[#This Row],[Female Population]],"0.0%")</f>
        <v>0.70671409307159594</v>
      </c>
      <c r="T5137" s="130">
        <f>IFERROR(Table1[[#This Row],[Male Voters]]/Table1[[#This Row],[Male Population]],"0.0%")</f>
        <v>0.57326042323591164</v>
      </c>
      <c r="U5137" s="130">
        <f>IFERROR(Table1[[#This Row],[Total Voters]]/Table1[[#This Row],[Total Population]],"0.0%")</f>
        <v>0.64329618440846625</v>
      </c>
      <c r="V5137" s="130">
        <f>IFERROR(Table1[[#This Row],[Female Ballots]]/Table1[[#This Row],[Female Population]],"0.0%")</f>
        <v>0.19125450143750064</v>
      </c>
      <c r="W5137" s="130">
        <f>IFERROR(Table1[[#This Row],[Male Ballots]]/Table1[[#This Row],[Male Population]],"0.0%")</f>
        <v>0.15404974809711933</v>
      </c>
      <c r="X5137" s="130">
        <f>IFERROR(Table1[[#This Row],[Total Ballots]]/Table1[[#This Row],[Total Population]],"0.0%")</f>
        <v>0.17337435855723729</v>
      </c>
      <c r="Y5137" s="24">
        <f>Table1[[#This Row],[Female Ballots]]/Table1[[#This Row],[Female Voters]]</f>
        <v>0.270625</v>
      </c>
      <c r="Z5137" s="24">
        <f>Table1[[#This Row],[Male Ballots]]/Table1[[#This Row],[Male Voters]]</f>
        <v>0.26872559460418888</v>
      </c>
      <c r="AA5137" s="24">
        <f>Table1[[#This Row],[Total Ballots]]/Table1[[#This Row],[Total Voters]]</f>
        <v>0.26950938426078369</v>
      </c>
    </row>
    <row r="5138" spans="1:27" s="12" customFormat="1" x14ac:dyDescent="0.35">
      <c r="A5138" s="8" t="s">
        <v>54</v>
      </c>
      <c r="B5138" s="17">
        <v>2017</v>
      </c>
      <c r="C5138" s="17" t="s">
        <v>82</v>
      </c>
      <c r="D5138" s="17"/>
      <c r="E5138" s="35" t="s">
        <v>74</v>
      </c>
      <c r="F5138" s="34" t="s">
        <v>78</v>
      </c>
      <c r="G5138" s="9" t="s">
        <v>66</v>
      </c>
      <c r="H5138" s="10">
        <v>5641.9979999999996</v>
      </c>
      <c r="I5138" s="10">
        <v>5633.9969999999994</v>
      </c>
      <c r="J5138" s="10">
        <v>11275.994999999999</v>
      </c>
      <c r="K5138" s="31">
        <v>4742</v>
      </c>
      <c r="L5138" s="31">
        <v>4114</v>
      </c>
      <c r="M5138" s="31">
        <v>58</v>
      </c>
      <c r="N5138" s="31">
        <v>8914</v>
      </c>
      <c r="O5138" s="31">
        <v>1985</v>
      </c>
      <c r="P5138" s="31">
        <v>1631</v>
      </c>
      <c r="Q5138" s="31">
        <v>16</v>
      </c>
      <c r="R5138" s="41">
        <v>3632</v>
      </c>
      <c r="S5138" s="130">
        <f>IFERROR(Table1[[#This Row],[Female Voters]]/Table1[[#This Row],[Female Population]],"0.0%")</f>
        <v>0.84048239648436607</v>
      </c>
      <c r="T5138" s="130">
        <f>IFERROR(Table1[[#This Row],[Male Voters]]/Table1[[#This Row],[Male Population]],"0.0%")</f>
        <v>0.73020983149263308</v>
      </c>
      <c r="U5138" s="130">
        <f>IFERROR(Table1[[#This Row],[Total Voters]]/Table1[[#This Row],[Total Population]],"0.0%")</f>
        <v>0.79052890676166498</v>
      </c>
      <c r="V5138" s="130">
        <f>IFERROR(Table1[[#This Row],[Female Ballots]]/Table1[[#This Row],[Female Population]],"0.0%")</f>
        <v>0.35182571847774496</v>
      </c>
      <c r="W5138" s="130">
        <f>IFERROR(Table1[[#This Row],[Male Ballots]]/Table1[[#This Row],[Male Population]],"0.0%")</f>
        <v>0.28949252191650088</v>
      </c>
      <c r="X5138" s="130">
        <f>IFERROR(Table1[[#This Row],[Total Ballots]]/Table1[[#This Row],[Total Population]],"0.0%")</f>
        <v>0.3221001782991213</v>
      </c>
      <c r="Y5138" s="24">
        <f>Table1[[#This Row],[Female Ballots]]/Table1[[#This Row],[Female Voters]]</f>
        <v>0.41859974694221846</v>
      </c>
      <c r="Z5138" s="24">
        <f>Table1[[#This Row],[Male Ballots]]/Table1[[#This Row],[Male Voters]]</f>
        <v>0.39645114244044727</v>
      </c>
      <c r="AA5138" s="24">
        <f>Table1[[#This Row],[Total Ballots]]/Table1[[#This Row],[Total Voters]]</f>
        <v>0.40744895669733006</v>
      </c>
    </row>
    <row r="5139" spans="1:27" s="12" customFormat="1" x14ac:dyDescent="0.35">
      <c r="A5139" s="8" t="s">
        <v>54</v>
      </c>
      <c r="B5139" s="17">
        <v>2017</v>
      </c>
      <c r="C5139" s="17" t="s">
        <v>82</v>
      </c>
      <c r="D5139" s="17"/>
      <c r="E5139" s="35" t="s">
        <v>74</v>
      </c>
      <c r="F5139" s="34" t="s">
        <v>78</v>
      </c>
      <c r="G5139" s="9" t="s">
        <v>67</v>
      </c>
      <c r="H5139" s="10">
        <v>7966.9962999999998</v>
      </c>
      <c r="I5139" s="10">
        <v>7336.9974999999995</v>
      </c>
      <c r="J5139" s="10">
        <v>15303.993999999999</v>
      </c>
      <c r="K5139" s="31">
        <v>6745</v>
      </c>
      <c r="L5139" s="31">
        <v>6201</v>
      </c>
      <c r="M5139" s="31">
        <v>74</v>
      </c>
      <c r="N5139" s="31">
        <v>13020</v>
      </c>
      <c r="O5139" s="31">
        <v>3776</v>
      </c>
      <c r="P5139" s="31">
        <v>3512</v>
      </c>
      <c r="Q5139" s="31">
        <v>37</v>
      </c>
      <c r="R5139" s="41">
        <v>7325</v>
      </c>
      <c r="S5139" s="130">
        <f>IFERROR(Table1[[#This Row],[Female Voters]]/Table1[[#This Row],[Female Population]],"0.0%")</f>
        <v>0.84661768952999261</v>
      </c>
      <c r="T5139" s="130">
        <f>IFERROR(Table1[[#This Row],[Male Voters]]/Table1[[#This Row],[Male Population]],"0.0%")</f>
        <v>0.84516861291011758</v>
      </c>
      <c r="U5139" s="130">
        <f>IFERROR(Table1[[#This Row],[Total Voters]]/Table1[[#This Row],[Total Population]],"0.0%")</f>
        <v>0.85075830531559282</v>
      </c>
      <c r="V5139" s="130">
        <f>IFERROR(Table1[[#This Row],[Female Ballots]]/Table1[[#This Row],[Female Population]],"0.0%")</f>
        <v>0.47395528475392917</v>
      </c>
      <c r="W5139" s="130">
        <f>IFERROR(Table1[[#This Row],[Male Ballots]]/Table1[[#This Row],[Male Population]],"0.0%")</f>
        <v>0.47866991913245172</v>
      </c>
      <c r="X5139" s="130">
        <f>IFERROR(Table1[[#This Row],[Total Ballots]]/Table1[[#This Row],[Total Population]],"0.0%")</f>
        <v>0.47863322476472486</v>
      </c>
      <c r="Y5139" s="24">
        <f>Table1[[#This Row],[Female Ballots]]/Table1[[#This Row],[Female Voters]]</f>
        <v>0.55982209043736098</v>
      </c>
      <c r="Z5139" s="24">
        <f>Table1[[#This Row],[Male Ballots]]/Table1[[#This Row],[Male Voters]]</f>
        <v>0.56636026447347199</v>
      </c>
      <c r="AA5139" s="24">
        <f>Table1[[#This Row],[Total Ballots]]/Table1[[#This Row],[Total Voters]]</f>
        <v>0.5625960061443932</v>
      </c>
    </row>
    <row r="5140" spans="1:27" s="12" customFormat="1" x14ac:dyDescent="0.35">
      <c r="A5140" s="8" t="s">
        <v>30</v>
      </c>
      <c r="B5140" s="17">
        <v>2017</v>
      </c>
      <c r="C5140" s="17" t="s">
        <v>82</v>
      </c>
      <c r="D5140" s="17"/>
      <c r="E5140" s="35" t="s">
        <v>74</v>
      </c>
      <c r="F5140" s="34" t="s">
        <v>78</v>
      </c>
      <c r="G5140" s="9" t="s">
        <v>79</v>
      </c>
      <c r="H5140" s="10">
        <v>34749.984100000001</v>
      </c>
      <c r="I5140" s="10">
        <v>33612.025299999994</v>
      </c>
      <c r="J5140" s="10">
        <v>68362.009600000005</v>
      </c>
      <c r="K5140" s="10">
        <v>28694</v>
      </c>
      <c r="L5140" s="10">
        <v>26032</v>
      </c>
      <c r="M5140" s="10">
        <v>0</v>
      </c>
      <c r="N5140" s="10">
        <v>54726</v>
      </c>
      <c r="O5140" s="10">
        <v>11844</v>
      </c>
      <c r="P5140" s="10">
        <v>10669</v>
      </c>
      <c r="Q5140" s="10">
        <v>0</v>
      </c>
      <c r="R5140" s="11">
        <v>22513</v>
      </c>
      <c r="S5140" s="130">
        <f>IFERROR(Table1[[#This Row],[Female Voters]]/Table1[[#This Row],[Female Population]],"0.0%")</f>
        <v>0.8257269965196905</v>
      </c>
      <c r="T5140" s="130">
        <f>IFERROR(Table1[[#This Row],[Male Voters]]/Table1[[#This Row],[Male Population]],"0.0%")</f>
        <v>0.77448471990766965</v>
      </c>
      <c r="U5140" s="130">
        <f>IFERROR(Table1[[#This Row],[Total Voters]]/Table1[[#This Row],[Total Population]],"0.0%")</f>
        <v>0.80053234713568155</v>
      </c>
      <c r="V5140" s="130">
        <f>IFERROR(Table1[[#This Row],[Female Ballots]]/Table1[[#This Row],[Female Population]],"0.0%")</f>
        <v>0.34083468832436098</v>
      </c>
      <c r="W5140" s="130">
        <f>IFERROR(Table1[[#This Row],[Male Ballots]]/Table1[[#This Row],[Male Population]],"0.0%")</f>
        <v>0.31741615998367112</v>
      </c>
      <c r="X5140" s="130">
        <f>IFERROR(Table1[[#This Row],[Total Ballots]]/Table1[[#This Row],[Total Population]],"0.0%")</f>
        <v>0.32932033642264369</v>
      </c>
      <c r="Y5140" s="24">
        <f>Table1[[#This Row],[Female Ballots]]/Table1[[#This Row],[Female Voters]]</f>
        <v>0.41276922004600264</v>
      </c>
      <c r="Z5140" s="24">
        <f>Table1[[#This Row],[Male Ballots]]/Table1[[#This Row],[Male Voters]]</f>
        <v>0.4098417332513829</v>
      </c>
      <c r="AA5140" s="24">
        <f>Table1[[#This Row],[Total Ballots]]/Table1[[#This Row],[Total Voters]]</f>
        <v>0.41137667653400578</v>
      </c>
    </row>
    <row r="5141" spans="1:27" s="12" customFormat="1" x14ac:dyDescent="0.35">
      <c r="A5141" s="8" t="s">
        <v>30</v>
      </c>
      <c r="B5141" s="17">
        <v>2017</v>
      </c>
      <c r="C5141" s="17" t="s">
        <v>82</v>
      </c>
      <c r="D5141" s="17"/>
      <c r="E5141" s="35" t="s">
        <v>74</v>
      </c>
      <c r="F5141" s="34" t="s">
        <v>78</v>
      </c>
      <c r="G5141" s="9" t="s">
        <v>62</v>
      </c>
      <c r="H5141" s="10">
        <v>3054.0100999999995</v>
      </c>
      <c r="I5141" s="10">
        <v>3784.0394000000001</v>
      </c>
      <c r="J5141" s="10">
        <v>6838.0506000000005</v>
      </c>
      <c r="K5141" s="31">
        <v>1794</v>
      </c>
      <c r="L5141" s="31">
        <v>1651</v>
      </c>
      <c r="M5141" s="31"/>
      <c r="N5141" s="31">
        <v>3445</v>
      </c>
      <c r="O5141" s="31">
        <v>217</v>
      </c>
      <c r="P5141" s="31">
        <v>208</v>
      </c>
      <c r="Q5141" s="31"/>
      <c r="R5141" s="41">
        <v>425</v>
      </c>
      <c r="S5141" s="130">
        <f>IFERROR(Table1[[#This Row],[Female Voters]]/Table1[[#This Row],[Female Population]],"0.0%")</f>
        <v>0.58742438343606007</v>
      </c>
      <c r="T5141" s="130">
        <f>IFERROR(Table1[[#This Row],[Male Voters]]/Table1[[#This Row],[Male Population]],"0.0%")</f>
        <v>0.43630623930607065</v>
      </c>
      <c r="U5141" s="130">
        <f>IFERROR(Table1[[#This Row],[Total Voters]]/Table1[[#This Row],[Total Population]],"0.0%")</f>
        <v>0.50379855334793799</v>
      </c>
      <c r="V5141" s="130">
        <f>IFERROR(Table1[[#This Row],[Female Ballots]]/Table1[[#This Row],[Female Population]],"0.0%")</f>
        <v>7.1054119958542383E-2</v>
      </c>
      <c r="W5141" s="130">
        <f>IFERROR(Table1[[#This Row],[Male Ballots]]/Table1[[#This Row],[Male Population]],"0.0%")</f>
        <v>5.4967715188166379E-2</v>
      </c>
      <c r="X5141" s="130">
        <f>IFERROR(Table1[[#This Row],[Total Ballots]]/Table1[[#This Row],[Total Population]],"0.0%")</f>
        <v>6.2152216305623703E-2</v>
      </c>
      <c r="Y5141" s="24">
        <f>Table1[[#This Row],[Female Ballots]]/Table1[[#This Row],[Female Voters]]</f>
        <v>0.120958751393534</v>
      </c>
      <c r="Z5141" s="24">
        <f>Table1[[#This Row],[Male Ballots]]/Table1[[#This Row],[Male Voters]]</f>
        <v>0.12598425196850394</v>
      </c>
      <c r="AA5141" s="24">
        <f>Table1[[#This Row],[Total Ballots]]/Table1[[#This Row],[Total Voters]]</f>
        <v>0.12336719883889695</v>
      </c>
    </row>
    <row r="5142" spans="1:27" s="12" customFormat="1" x14ac:dyDescent="0.35">
      <c r="A5142" s="8" t="s">
        <v>30</v>
      </c>
      <c r="B5142" s="17">
        <v>2017</v>
      </c>
      <c r="C5142" s="17" t="s">
        <v>82</v>
      </c>
      <c r="D5142" s="17"/>
      <c r="E5142" s="35" t="s">
        <v>74</v>
      </c>
      <c r="F5142" s="34" t="s">
        <v>78</v>
      </c>
      <c r="G5142" s="9" t="s">
        <v>63</v>
      </c>
      <c r="H5142" s="10">
        <v>4966.9969999999994</v>
      </c>
      <c r="I5142" s="10">
        <v>5590.0069999999996</v>
      </c>
      <c r="J5142" s="10">
        <v>10557.004000000001</v>
      </c>
      <c r="K5142" s="31">
        <v>3557</v>
      </c>
      <c r="L5142" s="31">
        <v>3307</v>
      </c>
      <c r="M5142" s="31"/>
      <c r="N5142" s="31">
        <v>6864</v>
      </c>
      <c r="O5142" s="31">
        <v>437</v>
      </c>
      <c r="P5142" s="31">
        <v>383</v>
      </c>
      <c r="Q5142" s="31"/>
      <c r="R5142" s="41">
        <v>820</v>
      </c>
      <c r="S5142" s="130">
        <f>IFERROR(Table1[[#This Row],[Female Voters]]/Table1[[#This Row],[Female Population]],"0.0%")</f>
        <v>0.71612686699830908</v>
      </c>
      <c r="T5142" s="130">
        <f>IFERROR(Table1[[#This Row],[Male Voters]]/Table1[[#This Row],[Male Population]],"0.0%")</f>
        <v>0.59159138798931743</v>
      </c>
      <c r="U5142" s="130">
        <f>IFERROR(Table1[[#This Row],[Total Voters]]/Table1[[#This Row],[Total Population]],"0.0%")</f>
        <v>0.65018446521380491</v>
      </c>
      <c r="V5142" s="130">
        <f>IFERROR(Table1[[#This Row],[Female Ballots]]/Table1[[#This Row],[Female Population]],"0.0%")</f>
        <v>8.7980725577245178E-2</v>
      </c>
      <c r="W5142" s="130">
        <f>IFERROR(Table1[[#This Row],[Male Ballots]]/Table1[[#This Row],[Male Population]],"0.0%")</f>
        <v>6.8515119927399018E-2</v>
      </c>
      <c r="X5142" s="130">
        <f>IFERROR(Table1[[#This Row],[Total Ballots]]/Table1[[#This Row],[Total Population]],"0.0%")</f>
        <v>7.7673552079737765E-2</v>
      </c>
      <c r="Y5142" s="24">
        <f>Table1[[#This Row],[Female Ballots]]/Table1[[#This Row],[Female Voters]]</f>
        <v>0.12285633961203261</v>
      </c>
      <c r="Z5142" s="24">
        <f>Table1[[#This Row],[Male Ballots]]/Table1[[#This Row],[Male Voters]]</f>
        <v>0.11581493801028123</v>
      </c>
      <c r="AA5142" s="24">
        <f>Table1[[#This Row],[Total Ballots]]/Table1[[#This Row],[Total Voters]]</f>
        <v>0.11946386946386946</v>
      </c>
    </row>
    <row r="5143" spans="1:27" s="12" customFormat="1" x14ac:dyDescent="0.35">
      <c r="A5143" s="8" t="s">
        <v>30</v>
      </c>
      <c r="B5143" s="17">
        <v>2017</v>
      </c>
      <c r="C5143" s="17" t="s">
        <v>82</v>
      </c>
      <c r="D5143" s="17"/>
      <c r="E5143" s="35" t="s">
        <v>74</v>
      </c>
      <c r="F5143" s="34" t="s">
        <v>78</v>
      </c>
      <c r="G5143" s="9" t="s">
        <v>64</v>
      </c>
      <c r="H5143" s="10">
        <v>4414.9960000000001</v>
      </c>
      <c r="I5143" s="10">
        <v>4484.9969999999994</v>
      </c>
      <c r="J5143" s="10">
        <v>8899.9940000000006</v>
      </c>
      <c r="K5143" s="31">
        <v>3262</v>
      </c>
      <c r="L5143" s="31">
        <v>3071</v>
      </c>
      <c r="M5143" s="31"/>
      <c r="N5143" s="31">
        <v>6333</v>
      </c>
      <c r="O5143" s="31">
        <v>725</v>
      </c>
      <c r="P5143" s="31">
        <v>624</v>
      </c>
      <c r="Q5143" s="31"/>
      <c r="R5143" s="41">
        <v>1349</v>
      </c>
      <c r="S5143" s="130">
        <f>IFERROR(Table1[[#This Row],[Female Voters]]/Table1[[#This Row],[Female Population]],"0.0%")</f>
        <v>0.73884551650782926</v>
      </c>
      <c r="T5143" s="130">
        <f>IFERROR(Table1[[#This Row],[Male Voters]]/Table1[[#This Row],[Male Population]],"0.0%")</f>
        <v>0.68472732534715197</v>
      </c>
      <c r="U5143" s="130">
        <f>IFERROR(Table1[[#This Row],[Total Voters]]/Table1[[#This Row],[Total Population]],"0.0%")</f>
        <v>0.71157351342034603</v>
      </c>
      <c r="V5143" s="130">
        <f>IFERROR(Table1[[#This Row],[Female Ballots]]/Table1[[#This Row],[Female Population]],"0.0%")</f>
        <v>0.16421305930968</v>
      </c>
      <c r="W5143" s="130">
        <f>IFERROR(Table1[[#This Row],[Male Ballots]]/Table1[[#This Row],[Male Population]],"0.0%")</f>
        <v>0.13913052784650695</v>
      </c>
      <c r="X5143" s="130">
        <f>IFERROR(Table1[[#This Row],[Total Ballots]]/Table1[[#This Row],[Total Population]],"0.0%")</f>
        <v>0.15157313589200172</v>
      </c>
      <c r="Y5143" s="24">
        <f>Table1[[#This Row],[Female Ballots]]/Table1[[#This Row],[Female Voters]]</f>
        <v>0.22225628448804413</v>
      </c>
      <c r="Z5143" s="24">
        <f>Table1[[#This Row],[Male Ballots]]/Table1[[#This Row],[Male Voters]]</f>
        <v>0.20319114295017909</v>
      </c>
      <c r="AA5143" s="24">
        <f>Table1[[#This Row],[Total Ballots]]/Table1[[#This Row],[Total Voters]]</f>
        <v>0.21301121111637455</v>
      </c>
    </row>
    <row r="5144" spans="1:27" s="12" customFormat="1" x14ac:dyDescent="0.35">
      <c r="A5144" s="8" t="s">
        <v>30</v>
      </c>
      <c r="B5144" s="17">
        <v>2017</v>
      </c>
      <c r="C5144" s="17" t="s">
        <v>82</v>
      </c>
      <c r="D5144" s="17"/>
      <c r="E5144" s="35" t="s">
        <v>74</v>
      </c>
      <c r="F5144" s="34" t="s">
        <v>78</v>
      </c>
      <c r="G5144" s="9" t="s">
        <v>65</v>
      </c>
      <c r="H5144" s="10">
        <v>4788.9969999999994</v>
      </c>
      <c r="I5144" s="10">
        <v>4522.9979999999996</v>
      </c>
      <c r="J5144" s="10">
        <v>9311.994999999999</v>
      </c>
      <c r="K5144" s="31">
        <v>3892</v>
      </c>
      <c r="L5144" s="31">
        <v>3693</v>
      </c>
      <c r="M5144" s="31"/>
      <c r="N5144" s="31">
        <v>7585</v>
      </c>
      <c r="O5144" s="31">
        <v>1240</v>
      </c>
      <c r="P5144" s="31">
        <v>1144</v>
      </c>
      <c r="Q5144" s="31"/>
      <c r="R5144" s="41">
        <v>2384</v>
      </c>
      <c r="S5144" s="130">
        <f>IFERROR(Table1[[#This Row],[Female Voters]]/Table1[[#This Row],[Female Population]],"0.0%")</f>
        <v>0.81269627022109237</v>
      </c>
      <c r="T5144" s="130">
        <f>IFERROR(Table1[[#This Row],[Male Voters]]/Table1[[#This Row],[Male Population]],"0.0%")</f>
        <v>0.81649383882106519</v>
      </c>
      <c r="U5144" s="130">
        <f>IFERROR(Table1[[#This Row],[Total Voters]]/Table1[[#This Row],[Total Population]],"0.0%")</f>
        <v>0.81454081536770595</v>
      </c>
      <c r="V5144" s="130">
        <f>IFERROR(Table1[[#This Row],[Female Ballots]]/Table1[[#This Row],[Female Population]],"0.0%")</f>
        <v>0.25892686923796365</v>
      </c>
      <c r="W5144" s="130">
        <f>IFERROR(Table1[[#This Row],[Male Ballots]]/Table1[[#This Row],[Male Population]],"0.0%")</f>
        <v>0.25292958343116667</v>
      </c>
      <c r="X5144" s="130">
        <f>IFERROR(Table1[[#This Row],[Total Ballots]]/Table1[[#This Row],[Total Population]],"0.0%")</f>
        <v>0.25601388316896651</v>
      </c>
      <c r="Y5144" s="24">
        <f>Table1[[#This Row],[Female Ballots]]/Table1[[#This Row],[Female Voters]]</f>
        <v>0.31860226104830419</v>
      </c>
      <c r="Z5144" s="24">
        <f>Table1[[#This Row],[Male Ballots]]/Table1[[#This Row],[Male Voters]]</f>
        <v>0.3097752504738695</v>
      </c>
      <c r="AA5144" s="24">
        <f>Table1[[#This Row],[Total Ballots]]/Table1[[#This Row],[Total Voters]]</f>
        <v>0.3143045484508899</v>
      </c>
    </row>
    <row r="5145" spans="1:27" s="12" customFormat="1" x14ac:dyDescent="0.35">
      <c r="A5145" s="8" t="s">
        <v>30</v>
      </c>
      <c r="B5145" s="17">
        <v>2017</v>
      </c>
      <c r="C5145" s="17" t="s">
        <v>82</v>
      </c>
      <c r="D5145" s="17"/>
      <c r="E5145" s="35" t="s">
        <v>74</v>
      </c>
      <c r="F5145" s="34" t="s">
        <v>78</v>
      </c>
      <c r="G5145" s="9" t="s">
        <v>66</v>
      </c>
      <c r="H5145" s="10">
        <v>6792.9949999999999</v>
      </c>
      <c r="I5145" s="10">
        <v>5782.9960000000001</v>
      </c>
      <c r="J5145" s="10">
        <v>12575.991</v>
      </c>
      <c r="K5145" s="31">
        <v>6157</v>
      </c>
      <c r="L5145" s="31">
        <v>5135</v>
      </c>
      <c r="M5145" s="31"/>
      <c r="N5145" s="31">
        <v>11292</v>
      </c>
      <c r="O5145" s="31">
        <v>2965</v>
      </c>
      <c r="P5145" s="31">
        <v>2388</v>
      </c>
      <c r="Q5145" s="31"/>
      <c r="R5145" s="41">
        <v>5353</v>
      </c>
      <c r="S5145" s="130">
        <f>IFERROR(Table1[[#This Row],[Female Voters]]/Table1[[#This Row],[Female Population]],"0.0%")</f>
        <v>0.90637487588317089</v>
      </c>
      <c r="T5145" s="130">
        <f>IFERROR(Table1[[#This Row],[Male Voters]]/Table1[[#This Row],[Male Population]],"0.0%")</f>
        <v>0.88794804630679325</v>
      </c>
      <c r="U5145" s="130">
        <f>IFERROR(Table1[[#This Row],[Total Voters]]/Table1[[#This Row],[Total Population]],"0.0%")</f>
        <v>0.89790140594089163</v>
      </c>
      <c r="V5145" s="130">
        <f>IFERROR(Table1[[#This Row],[Female Ballots]]/Table1[[#This Row],[Female Population]],"0.0%")</f>
        <v>0.43647904937365622</v>
      </c>
      <c r="W5145" s="130">
        <f>IFERROR(Table1[[#This Row],[Male Ballots]]/Table1[[#This Row],[Male Population]],"0.0%")</f>
        <v>0.41293474870119223</v>
      </c>
      <c r="X5145" s="130">
        <f>IFERROR(Table1[[#This Row],[Total Ballots]]/Table1[[#This Row],[Total Population]],"0.0%")</f>
        <v>0.42565234024101956</v>
      </c>
      <c r="Y5145" s="24">
        <f>Table1[[#This Row],[Female Ballots]]/Table1[[#This Row],[Female Voters]]</f>
        <v>0.48156569757999024</v>
      </c>
      <c r="Z5145" s="24">
        <f>Table1[[#This Row],[Male Ballots]]/Table1[[#This Row],[Male Voters]]</f>
        <v>0.46504381694255115</v>
      </c>
      <c r="AA5145" s="24">
        <f>Table1[[#This Row],[Total Ballots]]/Table1[[#This Row],[Total Voters]]</f>
        <v>0.47405242649663476</v>
      </c>
    </row>
    <row r="5146" spans="1:27" s="12" customFormat="1" x14ac:dyDescent="0.35">
      <c r="A5146" s="8" t="s">
        <v>30</v>
      </c>
      <c r="B5146" s="17">
        <v>2017</v>
      </c>
      <c r="C5146" s="17" t="s">
        <v>82</v>
      </c>
      <c r="D5146" s="17"/>
      <c r="E5146" s="35" t="s">
        <v>74</v>
      </c>
      <c r="F5146" s="34" t="s">
        <v>78</v>
      </c>
      <c r="G5146" s="9" t="s">
        <v>67</v>
      </c>
      <c r="H5146" s="10">
        <v>10731.989000000001</v>
      </c>
      <c r="I5146" s="10">
        <v>9446.9879000000001</v>
      </c>
      <c r="J5146" s="10">
        <v>20178.974999999999</v>
      </c>
      <c r="K5146" s="31">
        <v>10032</v>
      </c>
      <c r="L5146" s="31">
        <v>9175</v>
      </c>
      <c r="M5146" s="31"/>
      <c r="N5146" s="31">
        <v>19207</v>
      </c>
      <c r="O5146" s="31">
        <v>6260</v>
      </c>
      <c r="P5146" s="31">
        <v>5922</v>
      </c>
      <c r="Q5146" s="31"/>
      <c r="R5146" s="41">
        <v>12182</v>
      </c>
      <c r="S5146" s="130">
        <f>IFERROR(Table1[[#This Row],[Female Voters]]/Table1[[#This Row],[Female Population]],"0.0%")</f>
        <v>0.93477546426855251</v>
      </c>
      <c r="T5146" s="130">
        <f>IFERROR(Table1[[#This Row],[Male Voters]]/Table1[[#This Row],[Male Population]],"0.0%")</f>
        <v>0.9712090347866329</v>
      </c>
      <c r="U5146" s="130">
        <f>IFERROR(Table1[[#This Row],[Total Voters]]/Table1[[#This Row],[Total Population]],"0.0%")</f>
        <v>0.95183229078781262</v>
      </c>
      <c r="V5146" s="130">
        <f>IFERROR(Table1[[#This Row],[Female Ballots]]/Table1[[#This Row],[Female Population]],"0.0%")</f>
        <v>0.58330287144349469</v>
      </c>
      <c r="W5146" s="130">
        <f>IFERROR(Table1[[#This Row],[Male Ballots]]/Table1[[#This Row],[Male Population]],"0.0%")</f>
        <v>0.62686647455111066</v>
      </c>
      <c r="X5146" s="130">
        <f>IFERROR(Table1[[#This Row],[Total Ballots]]/Table1[[#This Row],[Total Population]],"0.0%")</f>
        <v>0.60369766056006313</v>
      </c>
      <c r="Y5146" s="24">
        <f>Table1[[#This Row],[Female Ballots]]/Table1[[#This Row],[Female Voters]]</f>
        <v>0.62400318979266345</v>
      </c>
      <c r="Z5146" s="24">
        <f>Table1[[#This Row],[Male Ballots]]/Table1[[#This Row],[Male Voters]]</f>
        <v>0.64544959128065393</v>
      </c>
      <c r="AA5146" s="24">
        <f>Table1[[#This Row],[Total Ballots]]/Table1[[#This Row],[Total Voters]]</f>
        <v>0.63424793044202632</v>
      </c>
    </row>
    <row r="5147" spans="1:27" s="12" customFormat="1" x14ac:dyDescent="0.35">
      <c r="A5147" s="8" t="s">
        <v>24</v>
      </c>
      <c r="B5147" s="17">
        <v>2017</v>
      </c>
      <c r="C5147" s="17" t="s">
        <v>82</v>
      </c>
      <c r="D5147" s="17"/>
      <c r="E5147" s="35" t="s">
        <v>73</v>
      </c>
      <c r="F5147" s="34" t="s">
        <v>78</v>
      </c>
      <c r="G5147" s="9" t="s">
        <v>79</v>
      </c>
      <c r="H5147" s="10">
        <v>14244.992960000001</v>
      </c>
      <c r="I5147" s="10">
        <v>13621.9915</v>
      </c>
      <c r="J5147" s="10">
        <v>27866.984700000001</v>
      </c>
      <c r="K5147" s="10">
        <v>12785</v>
      </c>
      <c r="L5147" s="10">
        <v>11641</v>
      </c>
      <c r="M5147" s="10">
        <v>0</v>
      </c>
      <c r="N5147" s="10">
        <v>24426</v>
      </c>
      <c r="O5147" s="10">
        <v>8081</v>
      </c>
      <c r="P5147" s="10">
        <v>7148</v>
      </c>
      <c r="Q5147" s="10">
        <v>0</v>
      </c>
      <c r="R5147" s="11">
        <v>15229</v>
      </c>
      <c r="S5147" s="130">
        <f>IFERROR(Table1[[#This Row],[Female Voters]]/Table1[[#This Row],[Female Population]],"0.0%")</f>
        <v>0.89750834106414323</v>
      </c>
      <c r="T5147" s="130">
        <f>IFERROR(Table1[[#This Row],[Male Voters]]/Table1[[#This Row],[Male Population]],"0.0%")</f>
        <v>0.85457401731604365</v>
      </c>
      <c r="U5147" s="130">
        <f>IFERROR(Table1[[#This Row],[Total Voters]]/Table1[[#This Row],[Total Population]],"0.0%")</f>
        <v>0.87652109702417857</v>
      </c>
      <c r="V5147" s="130">
        <f>IFERROR(Table1[[#This Row],[Female Ballots]]/Table1[[#This Row],[Female Population]],"0.0%")</f>
        <v>0.56728704764484483</v>
      </c>
      <c r="W5147" s="130">
        <f>IFERROR(Table1[[#This Row],[Male Ballots]]/Table1[[#This Row],[Male Population]],"0.0%")</f>
        <v>0.52473971959239585</v>
      </c>
      <c r="X5147" s="130">
        <f>IFERROR(Table1[[#This Row],[Total Ballots]]/Table1[[#This Row],[Total Population]],"0.0%")</f>
        <v>0.54648897840748445</v>
      </c>
      <c r="Y5147" s="24">
        <f>Table1[[#This Row],[Female Ballots]]/Table1[[#This Row],[Female Voters]]</f>
        <v>0.63206883066093078</v>
      </c>
      <c r="Z5147" s="24">
        <f>Table1[[#This Row],[Male Ballots]]/Table1[[#This Row],[Male Voters]]</f>
        <v>0.61403659479426165</v>
      </c>
      <c r="AA5147" s="24">
        <f>Table1[[#This Row],[Total Ballots]]/Table1[[#This Row],[Total Voters]]</f>
        <v>0.62347498567100634</v>
      </c>
    </row>
    <row r="5148" spans="1:27" s="12" customFormat="1" x14ac:dyDescent="0.35">
      <c r="A5148" s="8" t="s">
        <v>24</v>
      </c>
      <c r="B5148" s="17">
        <v>2017</v>
      </c>
      <c r="C5148" s="17" t="s">
        <v>82</v>
      </c>
      <c r="D5148" s="17"/>
      <c r="E5148" s="35" t="s">
        <v>73</v>
      </c>
      <c r="F5148" s="34" t="s">
        <v>78</v>
      </c>
      <c r="G5148" s="9" t="s">
        <v>62</v>
      </c>
      <c r="H5148" s="10">
        <v>637.00146000000007</v>
      </c>
      <c r="I5148" s="10">
        <v>729.00070000000005</v>
      </c>
      <c r="J5148" s="10">
        <v>1366.0020999999999</v>
      </c>
      <c r="K5148" s="31">
        <v>484</v>
      </c>
      <c r="L5148" s="31">
        <v>507</v>
      </c>
      <c r="M5148" s="31"/>
      <c r="N5148" s="31">
        <v>991</v>
      </c>
      <c r="O5148" s="31">
        <v>112</v>
      </c>
      <c r="P5148" s="31">
        <v>114</v>
      </c>
      <c r="Q5148" s="31"/>
      <c r="R5148" s="41">
        <v>226</v>
      </c>
      <c r="S5148" s="130">
        <f>IFERROR(Table1[[#This Row],[Female Voters]]/Table1[[#This Row],[Female Population]],"0.0%")</f>
        <v>0.75980987547501055</v>
      </c>
      <c r="T5148" s="130">
        <f>IFERROR(Table1[[#This Row],[Male Voters]]/Table1[[#This Row],[Male Population]],"0.0%")</f>
        <v>0.69547258322248517</v>
      </c>
      <c r="U5148" s="130">
        <f>IFERROR(Table1[[#This Row],[Total Voters]]/Table1[[#This Row],[Total Population]],"0.0%")</f>
        <v>0.72547472657618906</v>
      </c>
      <c r="V5148" s="130">
        <f>IFERROR(Table1[[#This Row],[Female Ballots]]/Table1[[#This Row],[Female Population]],"0.0%")</f>
        <v>0.17582377283719253</v>
      </c>
      <c r="W5148" s="130">
        <f>IFERROR(Table1[[#This Row],[Male Ballots]]/Table1[[#This Row],[Male Population]],"0.0%")</f>
        <v>0.15637845066541087</v>
      </c>
      <c r="X5148" s="130">
        <f>IFERROR(Table1[[#This Row],[Total Ballots]]/Table1[[#This Row],[Total Population]],"0.0%")</f>
        <v>0.1654463049507757</v>
      </c>
      <c r="Y5148" s="24">
        <f>Table1[[#This Row],[Female Ballots]]/Table1[[#This Row],[Female Voters]]</f>
        <v>0.23140495867768596</v>
      </c>
      <c r="Z5148" s="24">
        <f>Table1[[#This Row],[Male Ballots]]/Table1[[#This Row],[Male Voters]]</f>
        <v>0.22485207100591717</v>
      </c>
      <c r="AA5148" s="24">
        <f>Table1[[#This Row],[Total Ballots]]/Table1[[#This Row],[Total Voters]]</f>
        <v>0.22805247225025227</v>
      </c>
    </row>
    <row r="5149" spans="1:27" s="12" customFormat="1" x14ac:dyDescent="0.35">
      <c r="A5149" s="8" t="s">
        <v>24</v>
      </c>
      <c r="B5149" s="17">
        <v>2017</v>
      </c>
      <c r="C5149" s="17" t="s">
        <v>82</v>
      </c>
      <c r="D5149" s="17"/>
      <c r="E5149" s="35" t="s">
        <v>73</v>
      </c>
      <c r="F5149" s="34" t="s">
        <v>78</v>
      </c>
      <c r="G5149" s="9" t="s">
        <v>63</v>
      </c>
      <c r="H5149" s="10">
        <v>1262.001</v>
      </c>
      <c r="I5149" s="10">
        <v>1328.001</v>
      </c>
      <c r="J5149" s="10">
        <v>2590.002</v>
      </c>
      <c r="K5149" s="31">
        <v>1123</v>
      </c>
      <c r="L5149" s="31">
        <v>1051</v>
      </c>
      <c r="M5149" s="31"/>
      <c r="N5149" s="31">
        <v>2174</v>
      </c>
      <c r="O5149" s="31">
        <v>353</v>
      </c>
      <c r="P5149" s="31">
        <v>270</v>
      </c>
      <c r="Q5149" s="31"/>
      <c r="R5149" s="41">
        <v>623</v>
      </c>
      <c r="S5149" s="130">
        <f>IFERROR(Table1[[#This Row],[Female Voters]]/Table1[[#This Row],[Female Population]],"0.0%")</f>
        <v>0.88985666413893494</v>
      </c>
      <c r="T5149" s="130">
        <f>IFERROR(Table1[[#This Row],[Male Voters]]/Table1[[#This Row],[Male Population]],"0.0%")</f>
        <v>0.79141506670552209</v>
      </c>
      <c r="U5149" s="130">
        <f>IFERROR(Table1[[#This Row],[Total Voters]]/Table1[[#This Row],[Total Population]],"0.0%")</f>
        <v>0.83938159121112654</v>
      </c>
      <c r="V5149" s="130">
        <f>IFERROR(Table1[[#This Row],[Female Ballots]]/Table1[[#This Row],[Female Population]],"0.0%")</f>
        <v>0.27971451686646842</v>
      </c>
      <c r="W5149" s="130">
        <f>IFERROR(Table1[[#This Row],[Male Ballots]]/Table1[[#This Row],[Male Population]],"0.0%")</f>
        <v>0.2033130999148344</v>
      </c>
      <c r="X5149" s="130">
        <f>IFERROR(Table1[[#This Row],[Total Ballots]]/Table1[[#This Row],[Total Population]],"0.0%")</f>
        <v>0.24054035479509284</v>
      </c>
      <c r="Y5149" s="24">
        <f>Table1[[#This Row],[Female Ballots]]/Table1[[#This Row],[Female Voters]]</f>
        <v>0.3143365983971505</v>
      </c>
      <c r="Z5149" s="24">
        <f>Table1[[#This Row],[Male Ballots]]/Table1[[#This Row],[Male Voters]]</f>
        <v>0.25689819219790677</v>
      </c>
      <c r="AA5149" s="24">
        <f>Table1[[#This Row],[Total Ballots]]/Table1[[#This Row],[Total Voters]]</f>
        <v>0.28656853725850967</v>
      </c>
    </row>
    <row r="5150" spans="1:27" s="12" customFormat="1" x14ac:dyDescent="0.35">
      <c r="A5150" s="8" t="s">
        <v>24</v>
      </c>
      <c r="B5150" s="17">
        <v>2017</v>
      </c>
      <c r="C5150" s="17" t="s">
        <v>82</v>
      </c>
      <c r="D5150" s="17"/>
      <c r="E5150" s="35" t="s">
        <v>73</v>
      </c>
      <c r="F5150" s="34" t="s">
        <v>78</v>
      </c>
      <c r="G5150" s="9" t="s">
        <v>64</v>
      </c>
      <c r="H5150" s="10">
        <v>1439.9996999999998</v>
      </c>
      <c r="I5150" s="10">
        <v>1565.9999</v>
      </c>
      <c r="J5150" s="10">
        <v>3006</v>
      </c>
      <c r="K5150" s="31">
        <v>1129</v>
      </c>
      <c r="L5150" s="31">
        <v>1027</v>
      </c>
      <c r="M5150" s="31"/>
      <c r="N5150" s="31">
        <v>2156</v>
      </c>
      <c r="O5150" s="31">
        <v>480</v>
      </c>
      <c r="P5150" s="31">
        <v>428</v>
      </c>
      <c r="Q5150" s="31"/>
      <c r="R5150" s="41">
        <v>908</v>
      </c>
      <c r="S5150" s="130">
        <f>IFERROR(Table1[[#This Row],[Female Voters]]/Table1[[#This Row],[Female Population]],"0.0%")</f>
        <v>0.7840279411169323</v>
      </c>
      <c r="T5150" s="130">
        <f>IFERROR(Table1[[#This Row],[Male Voters]]/Table1[[#This Row],[Male Population]],"0.0%")</f>
        <v>0.65581102527528901</v>
      </c>
      <c r="U5150" s="130">
        <f>IFERROR(Table1[[#This Row],[Total Voters]]/Table1[[#This Row],[Total Population]],"0.0%")</f>
        <v>0.71723220226214235</v>
      </c>
      <c r="V5150" s="130">
        <f>IFERROR(Table1[[#This Row],[Female Ballots]]/Table1[[#This Row],[Female Population]],"0.0%")</f>
        <v>0.33333340277779228</v>
      </c>
      <c r="W5150" s="130">
        <f>IFERROR(Table1[[#This Row],[Male Ballots]]/Table1[[#This Row],[Male Population]],"0.0%")</f>
        <v>0.27330780800177573</v>
      </c>
      <c r="X5150" s="130">
        <f>IFERROR(Table1[[#This Row],[Total Ballots]]/Table1[[#This Row],[Total Population]],"0.0%")</f>
        <v>0.30206254158349966</v>
      </c>
      <c r="Y5150" s="24">
        <f>Table1[[#This Row],[Female Ballots]]/Table1[[#This Row],[Female Voters]]</f>
        <v>0.42515500442869797</v>
      </c>
      <c r="Z5150" s="24">
        <f>Table1[[#This Row],[Male Ballots]]/Table1[[#This Row],[Male Voters]]</f>
        <v>0.41674780915287246</v>
      </c>
      <c r="AA5150" s="24">
        <f>Table1[[#This Row],[Total Ballots]]/Table1[[#This Row],[Total Voters]]</f>
        <v>0.42115027829313545</v>
      </c>
    </row>
    <row r="5151" spans="1:27" s="12" customFormat="1" x14ac:dyDescent="0.35">
      <c r="A5151" s="8" t="s">
        <v>24</v>
      </c>
      <c r="B5151" s="17">
        <v>2017</v>
      </c>
      <c r="C5151" s="17" t="s">
        <v>82</v>
      </c>
      <c r="D5151" s="17"/>
      <c r="E5151" s="35" t="s">
        <v>73</v>
      </c>
      <c r="F5151" s="34" t="s">
        <v>78</v>
      </c>
      <c r="G5151" s="9" t="s">
        <v>65</v>
      </c>
      <c r="H5151" s="10">
        <v>1844.0001999999999</v>
      </c>
      <c r="I5151" s="10">
        <v>1742.9992</v>
      </c>
      <c r="J5151" s="10">
        <v>3586.9989999999998</v>
      </c>
      <c r="K5151" s="31">
        <v>1479</v>
      </c>
      <c r="L5151" s="31">
        <v>1270</v>
      </c>
      <c r="M5151" s="31"/>
      <c r="N5151" s="31">
        <v>2749</v>
      </c>
      <c r="O5151" s="31">
        <v>817</v>
      </c>
      <c r="P5151" s="31">
        <v>653</v>
      </c>
      <c r="Q5151" s="31"/>
      <c r="R5151" s="41">
        <v>1470</v>
      </c>
      <c r="S5151" s="130">
        <f>IFERROR(Table1[[#This Row],[Female Voters]]/Table1[[#This Row],[Female Population]],"0.0%")</f>
        <v>0.80206065053572118</v>
      </c>
      <c r="T5151" s="130">
        <f>IFERROR(Table1[[#This Row],[Male Voters]]/Table1[[#This Row],[Male Population]],"0.0%")</f>
        <v>0.72862913534326346</v>
      </c>
      <c r="U5151" s="130">
        <f>IFERROR(Table1[[#This Row],[Total Voters]]/Table1[[#This Row],[Total Population]],"0.0%")</f>
        <v>0.76637880300496319</v>
      </c>
      <c r="V5151" s="130">
        <f>IFERROR(Table1[[#This Row],[Female Ballots]]/Table1[[#This Row],[Female Population]],"0.0%")</f>
        <v>0.44305852027564857</v>
      </c>
      <c r="W5151" s="130">
        <f>IFERROR(Table1[[#This Row],[Male Ballots]]/Table1[[#This Row],[Male Population]],"0.0%")</f>
        <v>0.37464159478673315</v>
      </c>
      <c r="X5151" s="130">
        <f>IFERROR(Table1[[#This Row],[Total Ballots]]/Table1[[#This Row],[Total Population]],"0.0%")</f>
        <v>0.40981332863488396</v>
      </c>
      <c r="Y5151" s="24">
        <f>Table1[[#This Row],[Female Ballots]]/Table1[[#This Row],[Female Voters]]</f>
        <v>0.55240027045300877</v>
      </c>
      <c r="Z5151" s="24">
        <f>Table1[[#This Row],[Male Ballots]]/Table1[[#This Row],[Male Voters]]</f>
        <v>0.51417322834645673</v>
      </c>
      <c r="AA5151" s="24">
        <f>Table1[[#This Row],[Total Ballots]]/Table1[[#This Row],[Total Voters]]</f>
        <v>0.53473990542015282</v>
      </c>
    </row>
    <row r="5152" spans="1:27" s="12" customFormat="1" x14ac:dyDescent="0.35">
      <c r="A5152" s="8" t="s">
        <v>24</v>
      </c>
      <c r="B5152" s="17">
        <v>2017</v>
      </c>
      <c r="C5152" s="17" t="s">
        <v>82</v>
      </c>
      <c r="D5152" s="17"/>
      <c r="E5152" s="35" t="s">
        <v>73</v>
      </c>
      <c r="F5152" s="34" t="s">
        <v>78</v>
      </c>
      <c r="G5152" s="9" t="s">
        <v>66</v>
      </c>
      <c r="H5152" s="10">
        <v>3255.9970000000003</v>
      </c>
      <c r="I5152" s="10">
        <v>2732.998</v>
      </c>
      <c r="J5152" s="10">
        <v>5988.9949999999999</v>
      </c>
      <c r="K5152" s="31">
        <v>3055</v>
      </c>
      <c r="L5152" s="31">
        <v>2442</v>
      </c>
      <c r="M5152" s="31"/>
      <c r="N5152" s="31">
        <v>5497</v>
      </c>
      <c r="O5152" s="31">
        <v>2065</v>
      </c>
      <c r="P5152" s="31">
        <v>1562</v>
      </c>
      <c r="Q5152" s="31"/>
      <c r="R5152" s="41">
        <v>3627</v>
      </c>
      <c r="S5152" s="130">
        <f>IFERROR(Table1[[#This Row],[Female Voters]]/Table1[[#This Row],[Female Population]],"0.0%")</f>
        <v>0.93826867776598066</v>
      </c>
      <c r="T5152" s="130">
        <f>IFERROR(Table1[[#This Row],[Male Voters]]/Table1[[#This Row],[Male Population]],"0.0%")</f>
        <v>0.89352425431705396</v>
      </c>
      <c r="U5152" s="130">
        <f>IFERROR(Table1[[#This Row],[Total Voters]]/Table1[[#This Row],[Total Population]],"0.0%")</f>
        <v>0.91785015682931781</v>
      </c>
      <c r="V5152" s="130">
        <f>IFERROR(Table1[[#This Row],[Female Ballots]]/Table1[[#This Row],[Female Population]],"0.0%")</f>
        <v>0.6342143435635843</v>
      </c>
      <c r="W5152" s="130">
        <f>IFERROR(Table1[[#This Row],[Male Ballots]]/Table1[[#This Row],[Male Population]],"0.0%")</f>
        <v>0.57153353204063817</v>
      </c>
      <c r="X5152" s="130">
        <f>IFERROR(Table1[[#This Row],[Total Ballots]]/Table1[[#This Row],[Total Population]],"0.0%")</f>
        <v>0.60561079112605709</v>
      </c>
      <c r="Y5152" s="24">
        <f>Table1[[#This Row],[Female Ballots]]/Table1[[#This Row],[Female Voters]]</f>
        <v>0.67594108019639931</v>
      </c>
      <c r="Z5152" s="24">
        <f>Table1[[#This Row],[Male Ballots]]/Table1[[#This Row],[Male Voters]]</f>
        <v>0.63963963963963966</v>
      </c>
      <c r="AA5152" s="24">
        <f>Table1[[#This Row],[Total Ballots]]/Table1[[#This Row],[Total Voters]]</f>
        <v>0.65981444424231395</v>
      </c>
    </row>
    <row r="5153" spans="1:27" s="12" customFormat="1" x14ac:dyDescent="0.35">
      <c r="A5153" s="8" t="s">
        <v>24</v>
      </c>
      <c r="B5153" s="17">
        <v>2017</v>
      </c>
      <c r="C5153" s="17" t="s">
        <v>82</v>
      </c>
      <c r="D5153" s="17"/>
      <c r="E5153" s="35" t="s">
        <v>73</v>
      </c>
      <c r="F5153" s="34" t="s">
        <v>78</v>
      </c>
      <c r="G5153" s="9" t="s">
        <v>67</v>
      </c>
      <c r="H5153" s="10">
        <v>5805.9935999999998</v>
      </c>
      <c r="I5153" s="10">
        <v>5522.9926999999998</v>
      </c>
      <c r="J5153" s="10">
        <v>11328.9866</v>
      </c>
      <c r="K5153" s="31">
        <v>5515</v>
      </c>
      <c r="L5153" s="31">
        <v>5344</v>
      </c>
      <c r="M5153" s="31"/>
      <c r="N5153" s="31">
        <v>10859</v>
      </c>
      <c r="O5153" s="31">
        <v>4254</v>
      </c>
      <c r="P5153" s="31">
        <v>4121</v>
      </c>
      <c r="Q5153" s="31"/>
      <c r="R5153" s="41">
        <v>8375</v>
      </c>
      <c r="S5153" s="130">
        <f>IFERROR(Table1[[#This Row],[Female Voters]]/Table1[[#This Row],[Female Population]],"0.0%")</f>
        <v>0.94988048212798581</v>
      </c>
      <c r="T5153" s="130">
        <f>IFERROR(Table1[[#This Row],[Male Voters]]/Table1[[#This Row],[Male Population]],"0.0%")</f>
        <v>0.96759135676568975</v>
      </c>
      <c r="U5153" s="130">
        <f>IFERROR(Table1[[#This Row],[Total Voters]]/Table1[[#This Row],[Total Population]],"0.0%")</f>
        <v>0.95851468303440313</v>
      </c>
      <c r="V5153" s="130">
        <f>IFERROR(Table1[[#This Row],[Female Ballots]]/Table1[[#This Row],[Female Population]],"0.0%")</f>
        <v>0.73269112800951075</v>
      </c>
      <c r="W5153" s="130">
        <f>IFERROR(Table1[[#This Row],[Male Ballots]]/Table1[[#This Row],[Male Population]],"0.0%")</f>
        <v>0.74615343960168556</v>
      </c>
      <c r="X5153" s="130">
        <f>IFERROR(Table1[[#This Row],[Total Ballots]]/Table1[[#This Row],[Total Population]],"0.0%")</f>
        <v>0.73925411828097665</v>
      </c>
      <c r="Y5153" s="24">
        <f>Table1[[#This Row],[Female Ballots]]/Table1[[#This Row],[Female Voters]]</f>
        <v>0.77135086128739805</v>
      </c>
      <c r="Z5153" s="24">
        <f>Table1[[#This Row],[Male Ballots]]/Table1[[#This Row],[Male Voters]]</f>
        <v>0.77114520958083832</v>
      </c>
      <c r="AA5153" s="24">
        <f>Table1[[#This Row],[Total Ballots]]/Table1[[#This Row],[Total Voters]]</f>
        <v>0.77124965466433371</v>
      </c>
    </row>
    <row r="5154" spans="1:27" s="12" customFormat="1" x14ac:dyDescent="0.35">
      <c r="A5154" s="8" t="s">
        <v>47</v>
      </c>
      <c r="B5154" s="17">
        <v>2017</v>
      </c>
      <c r="C5154" s="17" t="s">
        <v>82</v>
      </c>
      <c r="D5154" s="17" t="s">
        <v>70</v>
      </c>
      <c r="E5154" s="35" t="s">
        <v>73</v>
      </c>
      <c r="F5154" s="34" t="s">
        <v>78</v>
      </c>
      <c r="G5154" s="9" t="s">
        <v>79</v>
      </c>
      <c r="H5154" s="10">
        <v>860109.03</v>
      </c>
      <c r="I5154" s="10">
        <v>849909.92</v>
      </c>
      <c r="J5154" s="10">
        <v>1710018.92</v>
      </c>
      <c r="K5154" s="10">
        <v>657495</v>
      </c>
      <c r="L5154" s="10">
        <v>619290</v>
      </c>
      <c r="M5154" s="10">
        <v>2597</v>
      </c>
      <c r="N5154" s="10">
        <v>1279382</v>
      </c>
      <c r="O5154" s="10">
        <v>285106</v>
      </c>
      <c r="P5154" s="10">
        <v>260442</v>
      </c>
      <c r="Q5154" s="10">
        <v>537</v>
      </c>
      <c r="R5154" s="11">
        <v>546085</v>
      </c>
      <c r="S5154" s="130">
        <f>IFERROR(Table1[[#This Row],[Female Voters]]/Table1[[#This Row],[Female Population]],"0.0%")</f>
        <v>0.76443215576983303</v>
      </c>
      <c r="T5154" s="130">
        <f>IFERROR(Table1[[#This Row],[Male Voters]]/Table1[[#This Row],[Male Population]],"0.0%")</f>
        <v>0.72865369073466046</v>
      </c>
      <c r="U5154" s="130">
        <f>IFERROR(Table1[[#This Row],[Total Voters]]/Table1[[#This Row],[Total Population]],"0.0%")</f>
        <v>0.74816833020771489</v>
      </c>
      <c r="V5154" s="130">
        <f>IFERROR(Table1[[#This Row],[Female Ballots]]/Table1[[#This Row],[Female Population]],"0.0%")</f>
        <v>0.33147658035865524</v>
      </c>
      <c r="W5154" s="130">
        <f>IFERROR(Table1[[#This Row],[Male Ballots]]/Table1[[#This Row],[Male Population]],"0.0%")</f>
        <v>0.30643482782269443</v>
      </c>
      <c r="X5154" s="130">
        <f>IFERROR(Table1[[#This Row],[Total Ballots]]/Table1[[#This Row],[Total Population]],"0.0%")</f>
        <v>0.31934441988513207</v>
      </c>
      <c r="Y5154" s="24">
        <f>Table1[[#This Row],[Female Ballots]]/Table1[[#This Row],[Female Voters]]</f>
        <v>0.43362459030106693</v>
      </c>
      <c r="Z5154" s="24">
        <f>Table1[[#This Row],[Male Ballots]]/Table1[[#This Row],[Male Voters]]</f>
        <v>0.42054933875890133</v>
      </c>
      <c r="AA5154" s="24">
        <f>Table1[[#This Row],[Total Ballots]]/Table1[[#This Row],[Total Voters]]</f>
        <v>0.42683498751741072</v>
      </c>
    </row>
    <row r="5155" spans="1:27" s="12" customFormat="1" x14ac:dyDescent="0.35">
      <c r="A5155" s="8" t="s">
        <v>47</v>
      </c>
      <c r="B5155" s="17">
        <v>2017</v>
      </c>
      <c r="C5155" s="17" t="s">
        <v>82</v>
      </c>
      <c r="D5155" s="17" t="s">
        <v>70</v>
      </c>
      <c r="E5155" s="35" t="s">
        <v>73</v>
      </c>
      <c r="F5155" s="34" t="s">
        <v>78</v>
      </c>
      <c r="G5155" s="9" t="s">
        <v>62</v>
      </c>
      <c r="H5155" s="10">
        <v>92665.91</v>
      </c>
      <c r="I5155" s="10">
        <v>96301.930000000008</v>
      </c>
      <c r="J5155" s="10">
        <v>188967.86</v>
      </c>
      <c r="K5155" s="31">
        <v>54134</v>
      </c>
      <c r="L5155" s="31">
        <v>51618</v>
      </c>
      <c r="M5155" s="31">
        <v>559</v>
      </c>
      <c r="N5155" s="31">
        <v>106311</v>
      </c>
      <c r="O5155" s="31">
        <v>10827</v>
      </c>
      <c r="P5155" s="31">
        <v>9622</v>
      </c>
      <c r="Q5155" s="31">
        <v>76</v>
      </c>
      <c r="R5155" s="41">
        <v>20525</v>
      </c>
      <c r="S5155" s="130">
        <f>IFERROR(Table1[[#This Row],[Female Voters]]/Table1[[#This Row],[Female Population]],"0.0%")</f>
        <v>0.58418462625576117</v>
      </c>
      <c r="T5155" s="130">
        <f>IFERROR(Table1[[#This Row],[Male Voters]]/Table1[[#This Row],[Male Population]],"0.0%")</f>
        <v>0.53600171876098424</v>
      </c>
      <c r="U5155" s="130">
        <f>IFERROR(Table1[[#This Row],[Total Voters]]/Table1[[#This Row],[Total Population]],"0.0%")</f>
        <v>0.56258773317324973</v>
      </c>
      <c r="V5155" s="130">
        <f>IFERROR(Table1[[#This Row],[Female Ballots]]/Table1[[#This Row],[Female Population]],"0.0%")</f>
        <v>0.11683908354215698</v>
      </c>
      <c r="W5155" s="130">
        <f>IFERROR(Table1[[#This Row],[Male Ballots]]/Table1[[#This Row],[Male Population]],"0.0%")</f>
        <v>9.9914923823437377E-2</v>
      </c>
      <c r="X5155" s="130">
        <f>IFERROR(Table1[[#This Row],[Total Ballots]]/Table1[[#This Row],[Total Population]],"0.0%")</f>
        <v>0.1086163541249819</v>
      </c>
      <c r="Y5155" s="24">
        <f>Table1[[#This Row],[Female Ballots]]/Table1[[#This Row],[Female Voters]]</f>
        <v>0.20000369453578157</v>
      </c>
      <c r="Z5155" s="24">
        <f>Table1[[#This Row],[Male Ballots]]/Table1[[#This Row],[Male Voters]]</f>
        <v>0.18640784222558021</v>
      </c>
      <c r="AA5155" s="24">
        <f>Table1[[#This Row],[Total Ballots]]/Table1[[#This Row],[Total Voters]]</f>
        <v>0.19306562820404286</v>
      </c>
    </row>
    <row r="5156" spans="1:27" s="12" customFormat="1" x14ac:dyDescent="0.35">
      <c r="A5156" s="8" t="s">
        <v>47</v>
      </c>
      <c r="B5156" s="17">
        <v>2017</v>
      </c>
      <c r="C5156" s="17" t="s">
        <v>82</v>
      </c>
      <c r="D5156" s="17" t="s">
        <v>70</v>
      </c>
      <c r="E5156" s="35" t="s">
        <v>73</v>
      </c>
      <c r="F5156" s="34" t="s">
        <v>78</v>
      </c>
      <c r="G5156" s="9" t="s">
        <v>63</v>
      </c>
      <c r="H5156" s="10">
        <v>182241.90000000002</v>
      </c>
      <c r="I5156" s="10">
        <v>192453.88</v>
      </c>
      <c r="J5156" s="10">
        <v>374695.8</v>
      </c>
      <c r="K5156" s="31">
        <v>127959</v>
      </c>
      <c r="L5156" s="31">
        <v>123327</v>
      </c>
      <c r="M5156" s="31">
        <v>604</v>
      </c>
      <c r="N5156" s="31">
        <v>251890</v>
      </c>
      <c r="O5156" s="31">
        <v>35546</v>
      </c>
      <c r="P5156" s="31">
        <v>32653</v>
      </c>
      <c r="Q5156" s="31">
        <v>122</v>
      </c>
      <c r="R5156" s="41">
        <v>68321</v>
      </c>
      <c r="S5156" s="130">
        <f>IFERROR(Table1[[#This Row],[Female Voters]]/Table1[[#This Row],[Female Population]],"0.0%")</f>
        <v>0.70213820202708588</v>
      </c>
      <c r="T5156" s="130">
        <f>IFERROR(Table1[[#This Row],[Male Voters]]/Table1[[#This Row],[Male Population]],"0.0%")</f>
        <v>0.64081326913232406</v>
      </c>
      <c r="U5156" s="130">
        <f>IFERROR(Table1[[#This Row],[Total Voters]]/Table1[[#This Row],[Total Population]],"0.0%")</f>
        <v>0.67225199748702813</v>
      </c>
      <c r="V5156" s="130">
        <f>IFERROR(Table1[[#This Row],[Female Ballots]]/Table1[[#This Row],[Female Population]],"0.0%")</f>
        <v>0.19504844934123269</v>
      </c>
      <c r="W5156" s="130">
        <f>IFERROR(Table1[[#This Row],[Male Ballots]]/Table1[[#This Row],[Male Population]],"0.0%")</f>
        <v>0.1696666235048106</v>
      </c>
      <c r="X5156" s="130">
        <f>IFERROR(Table1[[#This Row],[Total Ballots]]/Table1[[#This Row],[Total Population]],"0.0%")</f>
        <v>0.18233724530672615</v>
      </c>
      <c r="Y5156" s="24">
        <f>Table1[[#This Row],[Female Ballots]]/Table1[[#This Row],[Female Voters]]</f>
        <v>0.27779210528372367</v>
      </c>
      <c r="Z5156" s="24">
        <f>Table1[[#This Row],[Male Ballots]]/Table1[[#This Row],[Male Voters]]</f>
        <v>0.26476765023068755</v>
      </c>
      <c r="AA5156" s="24">
        <f>Table1[[#This Row],[Total Ballots]]/Table1[[#This Row],[Total Voters]]</f>
        <v>0.27123347492953276</v>
      </c>
    </row>
    <row r="5157" spans="1:27" s="12" customFormat="1" x14ac:dyDescent="0.35">
      <c r="A5157" s="8" t="s">
        <v>47</v>
      </c>
      <c r="B5157" s="17">
        <v>2017</v>
      </c>
      <c r="C5157" s="17" t="s">
        <v>82</v>
      </c>
      <c r="D5157" s="17" t="s">
        <v>70</v>
      </c>
      <c r="E5157" s="35" t="s">
        <v>73</v>
      </c>
      <c r="F5157" s="34" t="s">
        <v>78</v>
      </c>
      <c r="G5157" s="9" t="s">
        <v>64</v>
      </c>
      <c r="H5157" s="10">
        <v>162464.99</v>
      </c>
      <c r="I5157" s="10">
        <v>169353.97</v>
      </c>
      <c r="J5157" s="10">
        <v>331819</v>
      </c>
      <c r="K5157" s="31">
        <v>117432</v>
      </c>
      <c r="L5157" s="31">
        <v>113462</v>
      </c>
      <c r="M5157" s="31">
        <v>476</v>
      </c>
      <c r="N5157" s="31">
        <v>231370</v>
      </c>
      <c r="O5157" s="31">
        <v>43503</v>
      </c>
      <c r="P5157" s="31">
        <v>40175</v>
      </c>
      <c r="Q5157" s="31">
        <v>101</v>
      </c>
      <c r="R5157" s="41">
        <v>83779</v>
      </c>
      <c r="S5157" s="130">
        <f>IFERROR(Table1[[#This Row],[Female Voters]]/Table1[[#This Row],[Female Population]],"0.0%")</f>
        <v>0.72281418907544326</v>
      </c>
      <c r="T5157" s="130">
        <f>IFERROR(Table1[[#This Row],[Male Voters]]/Table1[[#This Row],[Male Population]],"0.0%")</f>
        <v>0.66996953186276054</v>
      </c>
      <c r="U5157" s="130">
        <f>IFERROR(Table1[[#This Row],[Total Voters]]/Table1[[#This Row],[Total Population]],"0.0%")</f>
        <v>0.69727773273983706</v>
      </c>
      <c r="V5157" s="130">
        <f>IFERROR(Table1[[#This Row],[Female Ballots]]/Table1[[#This Row],[Female Population]],"0.0%")</f>
        <v>0.26776845891536388</v>
      </c>
      <c r="W5157" s="130">
        <f>IFERROR(Table1[[#This Row],[Male Ballots]]/Table1[[#This Row],[Male Population]],"0.0%")</f>
        <v>0.23722502637523052</v>
      </c>
      <c r="X5157" s="130">
        <f>IFERROR(Table1[[#This Row],[Total Ballots]]/Table1[[#This Row],[Total Population]],"0.0%")</f>
        <v>0.25248403497087268</v>
      </c>
      <c r="Y5157" s="24">
        <f>Table1[[#This Row],[Female Ballots]]/Table1[[#This Row],[Female Voters]]</f>
        <v>0.37045268751277333</v>
      </c>
      <c r="Z5157" s="24">
        <f>Table1[[#This Row],[Male Ballots]]/Table1[[#This Row],[Male Voters]]</f>
        <v>0.35408330542384236</v>
      </c>
      <c r="AA5157" s="24">
        <f>Table1[[#This Row],[Total Ballots]]/Table1[[#This Row],[Total Voters]]</f>
        <v>0.36209966719972336</v>
      </c>
    </row>
    <row r="5158" spans="1:27" s="12" customFormat="1" x14ac:dyDescent="0.35">
      <c r="A5158" s="8" t="s">
        <v>47</v>
      </c>
      <c r="B5158" s="17">
        <v>2017</v>
      </c>
      <c r="C5158" s="17" t="s">
        <v>82</v>
      </c>
      <c r="D5158" s="17" t="s">
        <v>70</v>
      </c>
      <c r="E5158" s="35" t="s">
        <v>73</v>
      </c>
      <c r="F5158" s="34" t="s">
        <v>78</v>
      </c>
      <c r="G5158" s="9" t="s">
        <v>65</v>
      </c>
      <c r="H5158" s="10">
        <v>143623.01999999999</v>
      </c>
      <c r="I5158" s="10">
        <v>146070.01</v>
      </c>
      <c r="J5158" s="10">
        <v>289693</v>
      </c>
      <c r="K5158" s="31">
        <v>114706</v>
      </c>
      <c r="L5158" s="31">
        <v>114296</v>
      </c>
      <c r="M5158" s="31">
        <v>358</v>
      </c>
      <c r="N5158" s="31">
        <v>229360</v>
      </c>
      <c r="O5158" s="31">
        <v>50964</v>
      </c>
      <c r="P5158" s="31">
        <v>49348</v>
      </c>
      <c r="Q5158" s="31">
        <v>66</v>
      </c>
      <c r="R5158" s="41">
        <v>100378</v>
      </c>
      <c r="S5158" s="130">
        <f>IFERROR(Table1[[#This Row],[Female Voters]]/Table1[[#This Row],[Female Population]],"0.0%")</f>
        <v>0.79866027047753219</v>
      </c>
      <c r="T5158" s="130">
        <f>IFERROR(Table1[[#This Row],[Male Voters]]/Table1[[#This Row],[Male Population]],"0.0%")</f>
        <v>0.78247410265803363</v>
      </c>
      <c r="U5158" s="130">
        <f>IFERROR(Table1[[#This Row],[Total Voters]]/Table1[[#This Row],[Total Population]],"0.0%")</f>
        <v>0.79173469845664202</v>
      </c>
      <c r="V5158" s="130">
        <f>IFERROR(Table1[[#This Row],[Female Ballots]]/Table1[[#This Row],[Female Population]],"0.0%")</f>
        <v>0.3548456229370473</v>
      </c>
      <c r="W5158" s="130">
        <f>IFERROR(Table1[[#This Row],[Male Ballots]]/Table1[[#This Row],[Male Population]],"0.0%")</f>
        <v>0.33783799973724926</v>
      </c>
      <c r="X5158" s="130">
        <f>IFERROR(Table1[[#This Row],[Total Ballots]]/Table1[[#This Row],[Total Population]],"0.0%")</f>
        <v>0.34649784426962338</v>
      </c>
      <c r="Y5158" s="24">
        <f>Table1[[#This Row],[Female Ballots]]/Table1[[#This Row],[Female Voters]]</f>
        <v>0.44430108276812025</v>
      </c>
      <c r="Z5158" s="24">
        <f>Table1[[#This Row],[Male Ballots]]/Table1[[#This Row],[Male Voters]]</f>
        <v>0.43175614194722473</v>
      </c>
      <c r="AA5158" s="24">
        <f>Table1[[#This Row],[Total Ballots]]/Table1[[#This Row],[Total Voters]]</f>
        <v>0.43764387861876525</v>
      </c>
    </row>
    <row r="5159" spans="1:27" s="12" customFormat="1" x14ac:dyDescent="0.35">
      <c r="A5159" s="8" t="s">
        <v>47</v>
      </c>
      <c r="B5159" s="17">
        <v>2017</v>
      </c>
      <c r="C5159" s="17" t="s">
        <v>82</v>
      </c>
      <c r="D5159" s="17" t="s">
        <v>70</v>
      </c>
      <c r="E5159" s="35" t="s">
        <v>73</v>
      </c>
      <c r="F5159" s="34" t="s">
        <v>78</v>
      </c>
      <c r="G5159" s="9" t="s">
        <v>66</v>
      </c>
      <c r="H5159" s="10">
        <v>126228.04000000001</v>
      </c>
      <c r="I5159" s="10">
        <v>123406.03</v>
      </c>
      <c r="J5159" s="10">
        <v>249634</v>
      </c>
      <c r="K5159" s="31">
        <v>110891</v>
      </c>
      <c r="L5159" s="31">
        <v>106427</v>
      </c>
      <c r="M5159" s="31">
        <v>309</v>
      </c>
      <c r="N5159" s="31">
        <v>217627</v>
      </c>
      <c r="O5159" s="31">
        <v>59919</v>
      </c>
      <c r="P5159" s="31">
        <v>56376</v>
      </c>
      <c r="Q5159" s="31">
        <v>71</v>
      </c>
      <c r="R5159" s="41">
        <v>116366</v>
      </c>
      <c r="S5159" s="130">
        <f>IFERROR(Table1[[#This Row],[Female Voters]]/Table1[[#This Row],[Female Population]],"0.0%")</f>
        <v>0.87849736080826413</v>
      </c>
      <c r="T5159" s="130">
        <f>IFERROR(Table1[[#This Row],[Male Voters]]/Table1[[#This Row],[Male Population]],"0.0%")</f>
        <v>0.86241328725994992</v>
      </c>
      <c r="U5159" s="130">
        <f>IFERROR(Table1[[#This Row],[Total Voters]]/Table1[[#This Row],[Total Population]],"0.0%")</f>
        <v>0.87178429220378639</v>
      </c>
      <c r="V5159" s="130">
        <f>IFERROR(Table1[[#This Row],[Female Ballots]]/Table1[[#This Row],[Female Population]],"0.0%")</f>
        <v>0.474688508195168</v>
      </c>
      <c r="W5159" s="130">
        <f>IFERROR(Table1[[#This Row],[Male Ballots]]/Table1[[#This Row],[Male Population]],"0.0%")</f>
        <v>0.45683343026268652</v>
      </c>
      <c r="X5159" s="130">
        <f>IFERROR(Table1[[#This Row],[Total Ballots]]/Table1[[#This Row],[Total Population]],"0.0%")</f>
        <v>0.46614643838579678</v>
      </c>
      <c r="Y5159" s="24">
        <f>Table1[[#This Row],[Female Ballots]]/Table1[[#This Row],[Female Voters]]</f>
        <v>0.54034141634578103</v>
      </c>
      <c r="Z5159" s="24">
        <f>Table1[[#This Row],[Male Ballots]]/Table1[[#This Row],[Male Voters]]</f>
        <v>0.52971520384864745</v>
      </c>
      <c r="AA5159" s="24">
        <f>Table1[[#This Row],[Total Ballots]]/Table1[[#This Row],[Total Voters]]</f>
        <v>0.5347038740597444</v>
      </c>
    </row>
    <row r="5160" spans="1:27" s="12" customFormat="1" x14ac:dyDescent="0.35">
      <c r="A5160" s="8" t="s">
        <v>47</v>
      </c>
      <c r="B5160" s="17">
        <v>2017</v>
      </c>
      <c r="C5160" s="17" t="s">
        <v>82</v>
      </c>
      <c r="D5160" s="17" t="s">
        <v>70</v>
      </c>
      <c r="E5160" s="35" t="s">
        <v>73</v>
      </c>
      <c r="F5160" s="34" t="s">
        <v>78</v>
      </c>
      <c r="G5160" s="9" t="s">
        <v>67</v>
      </c>
      <c r="H5160" s="10">
        <v>152885.16999999998</v>
      </c>
      <c r="I5160" s="10">
        <v>122324.1</v>
      </c>
      <c r="J5160" s="10">
        <v>275209.26</v>
      </c>
      <c r="K5160" s="31">
        <v>132373</v>
      </c>
      <c r="L5160" s="31">
        <v>110160</v>
      </c>
      <c r="M5160" s="31">
        <v>291</v>
      </c>
      <c r="N5160" s="31">
        <v>242824</v>
      </c>
      <c r="O5160" s="31">
        <v>84347</v>
      </c>
      <c r="P5160" s="31">
        <v>72268</v>
      </c>
      <c r="Q5160" s="31">
        <v>101</v>
      </c>
      <c r="R5160" s="41">
        <v>156716</v>
      </c>
      <c r="S5160" s="130">
        <f>IFERROR(Table1[[#This Row],[Female Voters]]/Table1[[#This Row],[Female Population]],"0.0%")</f>
        <v>0.86583283388441146</v>
      </c>
      <c r="T5160" s="130">
        <f>IFERROR(Table1[[#This Row],[Male Voters]]/Table1[[#This Row],[Male Population]],"0.0%")</f>
        <v>0.90055843451944462</v>
      </c>
      <c r="U5160" s="130">
        <f>IFERROR(Table1[[#This Row],[Total Voters]]/Table1[[#This Row],[Total Population]],"0.0%")</f>
        <v>0.88232496246674252</v>
      </c>
      <c r="V5160" s="130">
        <f>IFERROR(Table1[[#This Row],[Female Ballots]]/Table1[[#This Row],[Female Population]],"0.0%")</f>
        <v>0.55170164640559971</v>
      </c>
      <c r="W5160" s="130">
        <f>IFERROR(Table1[[#This Row],[Male Ballots]]/Table1[[#This Row],[Male Population]],"0.0%")</f>
        <v>0.59079118505674677</v>
      </c>
      <c r="X5160" s="130">
        <f>IFERROR(Table1[[#This Row],[Total Ballots]]/Table1[[#This Row],[Total Population]],"0.0%")</f>
        <v>0.56944304853695693</v>
      </c>
      <c r="Y5160" s="24">
        <f>Table1[[#This Row],[Female Ballots]]/Table1[[#This Row],[Female Voters]]</f>
        <v>0.63719187447591275</v>
      </c>
      <c r="Z5160" s="24">
        <f>Table1[[#This Row],[Male Ballots]]/Table1[[#This Row],[Male Voters]]</f>
        <v>0.65602759622367468</v>
      </c>
      <c r="AA5160" s="24">
        <f>Table1[[#This Row],[Total Ballots]]/Table1[[#This Row],[Total Voters]]</f>
        <v>0.64538925312160245</v>
      </c>
    </row>
    <row r="5161" spans="1:27" s="12" customFormat="1" x14ac:dyDescent="0.35">
      <c r="A5161" s="8" t="s">
        <v>39</v>
      </c>
      <c r="B5161" s="17">
        <v>2017</v>
      </c>
      <c r="C5161" s="17" t="s">
        <v>82</v>
      </c>
      <c r="D5161" s="17" t="s">
        <v>70</v>
      </c>
      <c r="E5161" s="35" t="s">
        <v>74</v>
      </c>
      <c r="F5161" s="34" t="s">
        <v>78</v>
      </c>
      <c r="G5161" s="9" t="s">
        <v>79</v>
      </c>
      <c r="H5161" s="10">
        <v>104008.99900000001</v>
      </c>
      <c r="I5161" s="10">
        <v>105781.00300000001</v>
      </c>
      <c r="J5161" s="10">
        <v>209789.997</v>
      </c>
      <c r="K5161" s="10">
        <v>84749</v>
      </c>
      <c r="L5161" s="10">
        <v>79236</v>
      </c>
      <c r="M5161" s="10">
        <v>21</v>
      </c>
      <c r="N5161" s="10">
        <v>164006</v>
      </c>
      <c r="O5161" s="10">
        <v>33234</v>
      </c>
      <c r="P5161" s="10">
        <v>29877</v>
      </c>
      <c r="Q5161" s="10">
        <v>8</v>
      </c>
      <c r="R5161" s="11">
        <v>63119</v>
      </c>
      <c r="S5161" s="130">
        <f>IFERROR(Table1[[#This Row],[Female Voters]]/Table1[[#This Row],[Female Population]],"0.0%")</f>
        <v>0.81482372501248657</v>
      </c>
      <c r="T5161" s="130">
        <f>IFERROR(Table1[[#This Row],[Male Voters]]/Table1[[#This Row],[Male Population]],"0.0%")</f>
        <v>0.74905699277591453</v>
      </c>
      <c r="U5161" s="130">
        <f>IFERROR(Table1[[#This Row],[Total Voters]]/Table1[[#This Row],[Total Population]],"0.0%")</f>
        <v>0.78176272627526655</v>
      </c>
      <c r="V5161" s="130">
        <f>IFERROR(Table1[[#This Row],[Female Ballots]]/Table1[[#This Row],[Female Population]],"0.0%")</f>
        <v>0.3195300437416958</v>
      </c>
      <c r="W5161" s="130">
        <f>IFERROR(Table1[[#This Row],[Male Ballots]]/Table1[[#This Row],[Male Population]],"0.0%")</f>
        <v>0.28244201844068351</v>
      </c>
      <c r="X5161" s="130">
        <f>IFERROR(Table1[[#This Row],[Total Ballots]]/Table1[[#This Row],[Total Population]],"0.0%")</f>
        <v>0.30086753850327763</v>
      </c>
      <c r="Y5161" s="24">
        <f>Table1[[#This Row],[Female Ballots]]/Table1[[#This Row],[Female Voters]]</f>
        <v>0.39214622001439547</v>
      </c>
      <c r="Z5161" s="24">
        <f>Table1[[#This Row],[Male Ballots]]/Table1[[#This Row],[Male Voters]]</f>
        <v>0.37706345600484631</v>
      </c>
      <c r="AA5161" s="24">
        <f>Table1[[#This Row],[Total Ballots]]/Table1[[#This Row],[Total Voters]]</f>
        <v>0.38485787105349806</v>
      </c>
    </row>
    <row r="5162" spans="1:27" s="12" customFormat="1" x14ac:dyDescent="0.35">
      <c r="A5162" s="8" t="s">
        <v>39</v>
      </c>
      <c r="B5162" s="17">
        <v>2017</v>
      </c>
      <c r="C5162" s="17" t="s">
        <v>82</v>
      </c>
      <c r="D5162" s="17" t="s">
        <v>70</v>
      </c>
      <c r="E5162" s="35" t="s">
        <v>74</v>
      </c>
      <c r="F5162" s="34" t="s">
        <v>78</v>
      </c>
      <c r="G5162" s="9" t="s">
        <v>62</v>
      </c>
      <c r="H5162" s="10">
        <v>10638.999</v>
      </c>
      <c r="I5162" s="10">
        <v>14932</v>
      </c>
      <c r="J5162" s="10">
        <v>25571</v>
      </c>
      <c r="K5162" s="31">
        <v>6430</v>
      </c>
      <c r="L5162" s="31">
        <v>6426</v>
      </c>
      <c r="M5162" s="31">
        <v>6</v>
      </c>
      <c r="N5162" s="31">
        <v>12862</v>
      </c>
      <c r="O5162" s="31">
        <v>893</v>
      </c>
      <c r="P5162" s="31">
        <v>829</v>
      </c>
      <c r="Q5162" s="31">
        <v>1</v>
      </c>
      <c r="R5162" s="41">
        <v>1723</v>
      </c>
      <c r="S5162" s="130">
        <f>IFERROR(Table1[[#This Row],[Female Voters]]/Table1[[#This Row],[Female Population]],"0.0%")</f>
        <v>0.60438016772066616</v>
      </c>
      <c r="T5162" s="130">
        <f>IFERROR(Table1[[#This Row],[Male Voters]]/Table1[[#This Row],[Male Population]],"0.0%")</f>
        <v>0.43035092418965981</v>
      </c>
      <c r="U5162" s="130">
        <f>IFERROR(Table1[[#This Row],[Total Voters]]/Table1[[#This Row],[Total Population]],"0.0%")</f>
        <v>0.50299167025145675</v>
      </c>
      <c r="V5162" s="130">
        <f>IFERROR(Table1[[#This Row],[Female Ballots]]/Table1[[#This Row],[Female Population]],"0.0%")</f>
        <v>8.3936468083134513E-2</v>
      </c>
      <c r="W5162" s="130">
        <f>IFERROR(Table1[[#This Row],[Male Ballots]]/Table1[[#This Row],[Male Population]],"0.0%")</f>
        <v>5.5518349852665419E-2</v>
      </c>
      <c r="X5162" s="130">
        <f>IFERROR(Table1[[#This Row],[Total Ballots]]/Table1[[#This Row],[Total Population]],"0.0%")</f>
        <v>6.7381017558953496E-2</v>
      </c>
      <c r="Y5162" s="24">
        <f>Table1[[#This Row],[Female Ballots]]/Table1[[#This Row],[Female Voters]]</f>
        <v>0.13888024883359254</v>
      </c>
      <c r="Z5162" s="24">
        <f>Table1[[#This Row],[Male Ballots]]/Table1[[#This Row],[Male Voters]]</f>
        <v>0.12900715841892313</v>
      </c>
      <c r="AA5162" s="24">
        <f>Table1[[#This Row],[Total Ballots]]/Table1[[#This Row],[Total Voters]]</f>
        <v>0.13396050380967189</v>
      </c>
    </row>
    <row r="5163" spans="1:27" s="12" customFormat="1" x14ac:dyDescent="0.35">
      <c r="A5163" s="8" t="s">
        <v>39</v>
      </c>
      <c r="B5163" s="17">
        <v>2017</v>
      </c>
      <c r="C5163" s="17" t="s">
        <v>82</v>
      </c>
      <c r="D5163" s="17" t="s">
        <v>70</v>
      </c>
      <c r="E5163" s="35" t="s">
        <v>74</v>
      </c>
      <c r="F5163" s="34" t="s">
        <v>78</v>
      </c>
      <c r="G5163" s="9" t="s">
        <v>63</v>
      </c>
      <c r="H5163" s="10">
        <v>16647.998</v>
      </c>
      <c r="I5163" s="10">
        <v>19184.999</v>
      </c>
      <c r="J5163" s="10">
        <v>35833</v>
      </c>
      <c r="K5163" s="31">
        <v>12785</v>
      </c>
      <c r="L5163" s="31">
        <v>12541</v>
      </c>
      <c r="M5163" s="31">
        <v>3</v>
      </c>
      <c r="N5163" s="31">
        <v>25329</v>
      </c>
      <c r="O5163" s="31">
        <v>2023</v>
      </c>
      <c r="P5163" s="31">
        <v>1810</v>
      </c>
      <c r="Q5163" s="31"/>
      <c r="R5163" s="41">
        <v>3833</v>
      </c>
      <c r="S5163" s="130">
        <f>IFERROR(Table1[[#This Row],[Female Voters]]/Table1[[#This Row],[Female Population]],"0.0%")</f>
        <v>0.76796020758772321</v>
      </c>
      <c r="T5163" s="130">
        <f>IFERROR(Table1[[#This Row],[Male Voters]]/Table1[[#This Row],[Male Population]],"0.0%")</f>
        <v>0.65368781098190309</v>
      </c>
      <c r="U5163" s="130">
        <f>IFERROR(Table1[[#This Row],[Total Voters]]/Table1[[#This Row],[Total Population]],"0.0%")</f>
        <v>0.70686238941757595</v>
      </c>
      <c r="V5163" s="130">
        <f>IFERROR(Table1[[#This Row],[Female Ballots]]/Table1[[#This Row],[Female Population]],"0.0%")</f>
        <v>0.12151611262807696</v>
      </c>
      <c r="W5163" s="130">
        <f>IFERROR(Table1[[#This Row],[Male Ballots]]/Table1[[#This Row],[Male Population]],"0.0%")</f>
        <v>9.4344544922832674E-2</v>
      </c>
      <c r="X5163" s="130">
        <f>IFERROR(Table1[[#This Row],[Total Ballots]]/Table1[[#This Row],[Total Population]],"0.0%")</f>
        <v>0.10696843691569224</v>
      </c>
      <c r="Y5163" s="24">
        <f>Table1[[#This Row],[Female Ballots]]/Table1[[#This Row],[Female Voters]]</f>
        <v>0.15823230348064138</v>
      </c>
      <c r="Z5163" s="24">
        <f>Table1[[#This Row],[Male Ballots]]/Table1[[#This Row],[Male Voters]]</f>
        <v>0.14432660872338729</v>
      </c>
      <c r="AA5163" s="24">
        <f>Table1[[#This Row],[Total Ballots]]/Table1[[#This Row],[Total Voters]]</f>
        <v>0.15132851671996525</v>
      </c>
    </row>
    <row r="5164" spans="1:27" s="12" customFormat="1" x14ac:dyDescent="0.35">
      <c r="A5164" s="8" t="s">
        <v>39</v>
      </c>
      <c r="B5164" s="17">
        <v>2017</v>
      </c>
      <c r="C5164" s="17" t="s">
        <v>82</v>
      </c>
      <c r="D5164" s="17" t="s">
        <v>70</v>
      </c>
      <c r="E5164" s="35" t="s">
        <v>74</v>
      </c>
      <c r="F5164" s="34" t="s">
        <v>78</v>
      </c>
      <c r="G5164" s="9" t="s">
        <v>64</v>
      </c>
      <c r="H5164" s="10">
        <v>16053</v>
      </c>
      <c r="I5164" s="10">
        <v>16406</v>
      </c>
      <c r="J5164" s="10">
        <v>32459</v>
      </c>
      <c r="K5164" s="31">
        <v>12272</v>
      </c>
      <c r="L5164" s="31">
        <v>11658</v>
      </c>
      <c r="M5164" s="31">
        <v>1</v>
      </c>
      <c r="N5164" s="31">
        <v>23931</v>
      </c>
      <c r="O5164" s="31">
        <v>3153</v>
      </c>
      <c r="P5164" s="31">
        <v>2686</v>
      </c>
      <c r="Q5164" s="31">
        <v>1</v>
      </c>
      <c r="R5164" s="41">
        <v>5840</v>
      </c>
      <c r="S5164" s="130">
        <f>IFERROR(Table1[[#This Row],[Female Voters]]/Table1[[#This Row],[Female Population]],"0.0%")</f>
        <v>0.76446770074129444</v>
      </c>
      <c r="T5164" s="130">
        <f>IFERROR(Table1[[#This Row],[Male Voters]]/Table1[[#This Row],[Male Population]],"0.0%")</f>
        <v>0.71059368523710842</v>
      </c>
      <c r="U5164" s="130">
        <f>IFERROR(Table1[[#This Row],[Total Voters]]/Table1[[#This Row],[Total Population]],"0.0%")</f>
        <v>0.73726855417603743</v>
      </c>
      <c r="V5164" s="130">
        <f>IFERROR(Table1[[#This Row],[Female Ballots]]/Table1[[#This Row],[Female Population]],"0.0%")</f>
        <v>0.19641188562885442</v>
      </c>
      <c r="W5164" s="130">
        <f>IFERROR(Table1[[#This Row],[Male Ballots]]/Table1[[#This Row],[Male Population]],"0.0%")</f>
        <v>0.16372059002803852</v>
      </c>
      <c r="X5164" s="130">
        <f>IFERROR(Table1[[#This Row],[Total Ballots]]/Table1[[#This Row],[Total Population]],"0.0%")</f>
        <v>0.17991928278751657</v>
      </c>
      <c r="Y5164" s="24">
        <f>Table1[[#This Row],[Female Ballots]]/Table1[[#This Row],[Female Voters]]</f>
        <v>0.2569263363754889</v>
      </c>
      <c r="Z5164" s="24">
        <f>Table1[[#This Row],[Male Ballots]]/Table1[[#This Row],[Male Voters]]</f>
        <v>0.23039972551037913</v>
      </c>
      <c r="AA5164" s="24">
        <f>Table1[[#This Row],[Total Ballots]]/Table1[[#This Row],[Total Voters]]</f>
        <v>0.2440349337679161</v>
      </c>
    </row>
    <row r="5165" spans="1:27" s="12" customFormat="1" x14ac:dyDescent="0.35">
      <c r="A5165" s="8" t="s">
        <v>39</v>
      </c>
      <c r="B5165" s="17">
        <v>2017</v>
      </c>
      <c r="C5165" s="17" t="s">
        <v>82</v>
      </c>
      <c r="D5165" s="17" t="s">
        <v>70</v>
      </c>
      <c r="E5165" s="35" t="s">
        <v>74</v>
      </c>
      <c r="F5165" s="34" t="s">
        <v>78</v>
      </c>
      <c r="G5165" s="9" t="s">
        <v>65</v>
      </c>
      <c r="H5165" s="10">
        <v>16787.002</v>
      </c>
      <c r="I5165" s="10">
        <v>16333.001</v>
      </c>
      <c r="J5165" s="10">
        <v>33120</v>
      </c>
      <c r="K5165" s="31">
        <v>13907</v>
      </c>
      <c r="L5165" s="31">
        <v>13132</v>
      </c>
      <c r="M5165" s="31">
        <v>4</v>
      </c>
      <c r="N5165" s="31">
        <v>27043</v>
      </c>
      <c r="O5165" s="31">
        <v>4926</v>
      </c>
      <c r="P5165" s="31">
        <v>4293</v>
      </c>
      <c r="Q5165" s="31">
        <v>1</v>
      </c>
      <c r="R5165" s="41">
        <v>9220</v>
      </c>
      <c r="S5165" s="130">
        <f>IFERROR(Table1[[#This Row],[Female Voters]]/Table1[[#This Row],[Female Population]],"0.0%")</f>
        <v>0.82843857408249544</v>
      </c>
      <c r="T5165" s="130">
        <f>IFERROR(Table1[[#This Row],[Male Voters]]/Table1[[#This Row],[Male Population]],"0.0%")</f>
        <v>0.80401635927163662</v>
      </c>
      <c r="U5165" s="130">
        <f>IFERROR(Table1[[#This Row],[Total Voters]]/Table1[[#This Row],[Total Population]],"0.0%")</f>
        <v>0.81651570048309174</v>
      </c>
      <c r="V5165" s="130">
        <f>IFERROR(Table1[[#This Row],[Female Ballots]]/Table1[[#This Row],[Female Population]],"0.0%")</f>
        <v>0.29344131846770494</v>
      </c>
      <c r="W5165" s="130">
        <f>IFERROR(Table1[[#This Row],[Male Ballots]]/Table1[[#This Row],[Male Population]],"0.0%")</f>
        <v>0.26284208272564241</v>
      </c>
      <c r="X5165" s="130">
        <f>IFERROR(Table1[[#This Row],[Total Ballots]]/Table1[[#This Row],[Total Population]],"0.0%")</f>
        <v>0.27838164251207731</v>
      </c>
      <c r="Y5165" s="24">
        <f>Table1[[#This Row],[Female Ballots]]/Table1[[#This Row],[Female Voters]]</f>
        <v>0.35421011001653846</v>
      </c>
      <c r="Z5165" s="24">
        <f>Table1[[#This Row],[Male Ballots]]/Table1[[#This Row],[Male Voters]]</f>
        <v>0.3269113615595492</v>
      </c>
      <c r="AA5165" s="24">
        <f>Table1[[#This Row],[Total Ballots]]/Table1[[#This Row],[Total Voters]]</f>
        <v>0.34093850534334208</v>
      </c>
    </row>
    <row r="5166" spans="1:27" s="12" customFormat="1" x14ac:dyDescent="0.35">
      <c r="A5166" s="8" t="s">
        <v>39</v>
      </c>
      <c r="B5166" s="17">
        <v>2017</v>
      </c>
      <c r="C5166" s="17" t="s">
        <v>82</v>
      </c>
      <c r="D5166" s="17" t="s">
        <v>70</v>
      </c>
      <c r="E5166" s="35" t="s">
        <v>74</v>
      </c>
      <c r="F5166" s="34" t="s">
        <v>78</v>
      </c>
      <c r="G5166" s="9" t="s">
        <v>66</v>
      </c>
      <c r="H5166" s="10">
        <v>19022.002</v>
      </c>
      <c r="I5166" s="10">
        <v>17750.002</v>
      </c>
      <c r="J5166" s="10">
        <v>36772</v>
      </c>
      <c r="K5166" s="31">
        <v>17243</v>
      </c>
      <c r="L5166" s="31">
        <v>15759</v>
      </c>
      <c r="M5166" s="31">
        <v>3</v>
      </c>
      <c r="N5166" s="31">
        <v>33005</v>
      </c>
      <c r="O5166" s="31">
        <v>8289</v>
      </c>
      <c r="P5166" s="31">
        <v>7498</v>
      </c>
      <c r="Q5166" s="31">
        <v>2</v>
      </c>
      <c r="R5166" s="41">
        <v>15789</v>
      </c>
      <c r="S5166" s="130">
        <f>IFERROR(Table1[[#This Row],[Female Voters]]/Table1[[#This Row],[Female Population]],"0.0%")</f>
        <v>0.9064766158682982</v>
      </c>
      <c r="T5166" s="130">
        <f>IFERROR(Table1[[#This Row],[Male Voters]]/Table1[[#This Row],[Male Population]],"0.0%")</f>
        <v>0.88783088587821002</v>
      </c>
      <c r="U5166" s="130">
        <f>IFERROR(Table1[[#This Row],[Total Voters]]/Table1[[#This Row],[Total Population]],"0.0%")</f>
        <v>0.8975579245077776</v>
      </c>
      <c r="V5166" s="130">
        <f>IFERROR(Table1[[#This Row],[Female Ballots]]/Table1[[#This Row],[Female Population]],"0.0%")</f>
        <v>0.43575854949442228</v>
      </c>
      <c r="W5166" s="130">
        <f>IFERROR(Table1[[#This Row],[Male Ballots]]/Table1[[#This Row],[Male Population]],"0.0%")</f>
        <v>0.42242248761436757</v>
      </c>
      <c r="X5166" s="130">
        <f>IFERROR(Table1[[#This Row],[Total Ballots]]/Table1[[#This Row],[Total Population]],"0.0%")</f>
        <v>0.42937561187860329</v>
      </c>
      <c r="Y5166" s="24">
        <f>Table1[[#This Row],[Female Ballots]]/Table1[[#This Row],[Female Voters]]</f>
        <v>0.48071681261961374</v>
      </c>
      <c r="Z5166" s="24">
        <f>Table1[[#This Row],[Male Ballots]]/Table1[[#This Row],[Male Voters]]</f>
        <v>0.47579161114283902</v>
      </c>
      <c r="AA5166" s="24">
        <f>Table1[[#This Row],[Total Ballots]]/Table1[[#This Row],[Total Voters]]</f>
        <v>0.47838206332373884</v>
      </c>
    </row>
    <row r="5167" spans="1:27" s="12" customFormat="1" x14ac:dyDescent="0.35">
      <c r="A5167" s="8" t="s">
        <v>39</v>
      </c>
      <c r="B5167" s="17">
        <v>2017</v>
      </c>
      <c r="C5167" s="17" t="s">
        <v>82</v>
      </c>
      <c r="D5167" s="17" t="s">
        <v>70</v>
      </c>
      <c r="E5167" s="35" t="s">
        <v>74</v>
      </c>
      <c r="F5167" s="34" t="s">
        <v>78</v>
      </c>
      <c r="G5167" s="9" t="s">
        <v>67</v>
      </c>
      <c r="H5167" s="10">
        <v>24859.998</v>
      </c>
      <c r="I5167" s="10">
        <v>21175.001</v>
      </c>
      <c r="J5167" s="10">
        <v>46034.997000000003</v>
      </c>
      <c r="K5167" s="31">
        <v>22112</v>
      </c>
      <c r="L5167" s="31">
        <v>19720</v>
      </c>
      <c r="M5167" s="31">
        <v>4</v>
      </c>
      <c r="N5167" s="31">
        <v>41836</v>
      </c>
      <c r="O5167" s="31">
        <v>13950</v>
      </c>
      <c r="P5167" s="31">
        <v>12761</v>
      </c>
      <c r="Q5167" s="31">
        <v>3</v>
      </c>
      <c r="R5167" s="41">
        <v>26714</v>
      </c>
      <c r="S5167" s="130">
        <f>IFERROR(Table1[[#This Row],[Female Voters]]/Table1[[#This Row],[Female Population]],"0.0%")</f>
        <v>0.88946105305398659</v>
      </c>
      <c r="T5167" s="130">
        <f>IFERROR(Table1[[#This Row],[Male Voters]]/Table1[[#This Row],[Male Population]],"0.0%")</f>
        <v>0.93128685094276975</v>
      </c>
      <c r="U5167" s="130">
        <f>IFERROR(Table1[[#This Row],[Total Voters]]/Table1[[#This Row],[Total Population]],"0.0%")</f>
        <v>0.90878685188140662</v>
      </c>
      <c r="V5167" s="130">
        <f>IFERROR(Table1[[#This Row],[Female Ballots]]/Table1[[#This Row],[Female Population]],"0.0%")</f>
        <v>0.56114244256978618</v>
      </c>
      <c r="W5167" s="130">
        <f>IFERROR(Table1[[#This Row],[Male Ballots]]/Table1[[#This Row],[Male Population]],"0.0%")</f>
        <v>0.60264459963897998</v>
      </c>
      <c r="X5167" s="130">
        <f>IFERROR(Table1[[#This Row],[Total Ballots]]/Table1[[#This Row],[Total Population]],"0.0%")</f>
        <v>0.58029763746916285</v>
      </c>
      <c r="Y5167" s="24">
        <f>Table1[[#This Row],[Female Ballots]]/Table1[[#This Row],[Female Voters]]</f>
        <v>0.63087916063675831</v>
      </c>
      <c r="Z5167" s="24">
        <f>Table1[[#This Row],[Male Ballots]]/Table1[[#This Row],[Male Voters]]</f>
        <v>0.64710953346855982</v>
      </c>
      <c r="AA5167" s="24">
        <f>Table1[[#This Row],[Total Ballots]]/Table1[[#This Row],[Total Voters]]</f>
        <v>0.6385409694999522</v>
      </c>
    </row>
    <row r="5168" spans="1:27" s="12" customFormat="1" x14ac:dyDescent="0.35">
      <c r="A5168" s="8" t="s">
        <v>50</v>
      </c>
      <c r="B5168" s="17">
        <v>2017</v>
      </c>
      <c r="C5168" s="17" t="s">
        <v>82</v>
      </c>
      <c r="D5168" s="17"/>
      <c r="E5168" s="35" t="s">
        <v>74</v>
      </c>
      <c r="F5168" s="34" t="s">
        <v>78</v>
      </c>
      <c r="G5168" s="9" t="s">
        <v>79</v>
      </c>
      <c r="H5168" s="10">
        <v>17913.999099999997</v>
      </c>
      <c r="I5168" s="10">
        <v>18115.002</v>
      </c>
      <c r="J5168" s="10">
        <v>36029.001400000001</v>
      </c>
      <c r="K5168" s="10">
        <v>12577</v>
      </c>
      <c r="L5168" s="10">
        <v>12025</v>
      </c>
      <c r="M5168" s="10">
        <v>0</v>
      </c>
      <c r="N5168" s="10">
        <v>24602</v>
      </c>
      <c r="O5168" s="10">
        <v>4619</v>
      </c>
      <c r="P5168" s="10">
        <v>4259</v>
      </c>
      <c r="Q5168" s="10">
        <v>0</v>
      </c>
      <c r="R5168" s="11">
        <v>8878</v>
      </c>
      <c r="S5168" s="130">
        <f>IFERROR(Table1[[#This Row],[Female Voters]]/Table1[[#This Row],[Female Population]],"0.0%")</f>
        <v>0.70207662341570631</v>
      </c>
      <c r="T5168" s="130">
        <f>IFERROR(Table1[[#This Row],[Male Voters]]/Table1[[#This Row],[Male Population]],"0.0%")</f>
        <v>0.66381444506602871</v>
      </c>
      <c r="U5168" s="130">
        <f>IFERROR(Table1[[#This Row],[Total Voters]]/Table1[[#This Row],[Total Population]],"0.0%")</f>
        <v>0.68283879774697276</v>
      </c>
      <c r="V5168" s="130">
        <f>IFERROR(Table1[[#This Row],[Female Ballots]]/Table1[[#This Row],[Female Population]],"0.0%")</f>
        <v>0.25784304075353004</v>
      </c>
      <c r="W5168" s="130">
        <f>IFERROR(Table1[[#This Row],[Male Ballots]]/Table1[[#This Row],[Male Population]],"0.0%")</f>
        <v>0.23510899971195146</v>
      </c>
      <c r="X5168" s="130">
        <f>IFERROR(Table1[[#This Row],[Total Ballots]]/Table1[[#This Row],[Total Population]],"0.0%")</f>
        <v>0.24641260248750607</v>
      </c>
      <c r="Y5168" s="24">
        <f>Table1[[#This Row],[Female Ballots]]/Table1[[#This Row],[Female Voters]]</f>
        <v>0.36725769261350083</v>
      </c>
      <c r="Z5168" s="24">
        <f>Table1[[#This Row],[Male Ballots]]/Table1[[#This Row],[Male Voters]]</f>
        <v>0.35417879417879417</v>
      </c>
      <c r="AA5168" s="24">
        <f>Table1[[#This Row],[Total Ballots]]/Table1[[#This Row],[Total Voters]]</f>
        <v>0.36086497032761566</v>
      </c>
    </row>
    <row r="5169" spans="1:27" s="12" customFormat="1" x14ac:dyDescent="0.35">
      <c r="A5169" s="8" t="s">
        <v>50</v>
      </c>
      <c r="B5169" s="17">
        <v>2017</v>
      </c>
      <c r="C5169" s="17" t="s">
        <v>82</v>
      </c>
      <c r="D5169" s="17"/>
      <c r="E5169" s="35" t="s">
        <v>74</v>
      </c>
      <c r="F5169" s="34" t="s">
        <v>78</v>
      </c>
      <c r="G5169" s="9" t="s">
        <v>62</v>
      </c>
      <c r="H5169" s="10">
        <v>4544.0239000000001</v>
      </c>
      <c r="I5169" s="10">
        <v>4609.0229999999992</v>
      </c>
      <c r="J5169" s="10">
        <v>9153.0470000000005</v>
      </c>
      <c r="K5169" s="31">
        <v>1289</v>
      </c>
      <c r="L5169" s="31">
        <v>1263</v>
      </c>
      <c r="M5169" s="31"/>
      <c r="N5169" s="31">
        <v>2552</v>
      </c>
      <c r="O5169" s="31">
        <v>135</v>
      </c>
      <c r="P5169" s="31">
        <v>124</v>
      </c>
      <c r="Q5169" s="31"/>
      <c r="R5169" s="41">
        <v>259</v>
      </c>
      <c r="S5169" s="130">
        <f>IFERROR(Table1[[#This Row],[Female Voters]]/Table1[[#This Row],[Female Population]],"0.0%")</f>
        <v>0.28366928263735586</v>
      </c>
      <c r="T5169" s="130">
        <f>IFERROR(Table1[[#This Row],[Male Voters]]/Table1[[#This Row],[Male Population]],"0.0%")</f>
        <v>0.27402770608868737</v>
      </c>
      <c r="U5169" s="130">
        <f>IFERROR(Table1[[#This Row],[Total Voters]]/Table1[[#This Row],[Total Population]],"0.0%")</f>
        <v>0.27881425715392916</v>
      </c>
      <c r="V5169" s="130">
        <f>IFERROR(Table1[[#This Row],[Female Ballots]]/Table1[[#This Row],[Female Population]],"0.0%")</f>
        <v>2.9709350780483351E-2</v>
      </c>
      <c r="W5169" s="130">
        <f>IFERROR(Table1[[#This Row],[Male Ballots]]/Table1[[#This Row],[Male Population]],"0.0%")</f>
        <v>2.6903749449720692E-2</v>
      </c>
      <c r="X5169" s="130">
        <f>IFERROR(Table1[[#This Row],[Total Ballots]]/Table1[[#This Row],[Total Population]],"0.0%")</f>
        <v>2.8296588010528076E-2</v>
      </c>
      <c r="Y5169" s="24">
        <f>Table1[[#This Row],[Female Ballots]]/Table1[[#This Row],[Female Voters]]</f>
        <v>0.10473235065942592</v>
      </c>
      <c r="Z5169" s="24">
        <f>Table1[[#This Row],[Male Ballots]]/Table1[[#This Row],[Male Voters]]</f>
        <v>9.8178939034045926E-2</v>
      </c>
      <c r="AA5169" s="24">
        <f>Table1[[#This Row],[Total Ballots]]/Table1[[#This Row],[Total Voters]]</f>
        <v>0.10148902821316615</v>
      </c>
    </row>
    <row r="5170" spans="1:27" s="12" customFormat="1" x14ac:dyDescent="0.35">
      <c r="A5170" s="8" t="s">
        <v>50</v>
      </c>
      <c r="B5170" s="17">
        <v>2017</v>
      </c>
      <c r="C5170" s="17" t="s">
        <v>82</v>
      </c>
      <c r="D5170" s="17"/>
      <c r="E5170" s="35" t="s">
        <v>74</v>
      </c>
      <c r="F5170" s="34" t="s">
        <v>78</v>
      </c>
      <c r="G5170" s="9" t="s">
        <v>63</v>
      </c>
      <c r="H5170" s="10">
        <v>2435.0010000000002</v>
      </c>
      <c r="I5170" s="10">
        <v>2790.002</v>
      </c>
      <c r="J5170" s="10">
        <v>5225.0030000000006</v>
      </c>
      <c r="K5170" s="31">
        <v>1841</v>
      </c>
      <c r="L5170" s="31">
        <v>1795</v>
      </c>
      <c r="M5170" s="31"/>
      <c r="N5170" s="31">
        <v>3636</v>
      </c>
      <c r="O5170" s="31">
        <v>313</v>
      </c>
      <c r="P5170" s="31">
        <v>284</v>
      </c>
      <c r="Q5170" s="31"/>
      <c r="R5170" s="41">
        <v>597</v>
      </c>
      <c r="S5170" s="130">
        <f>IFERROR(Table1[[#This Row],[Female Voters]]/Table1[[#This Row],[Female Population]],"0.0%")</f>
        <v>0.75605718437076608</v>
      </c>
      <c r="T5170" s="130">
        <f>IFERROR(Table1[[#This Row],[Male Voters]]/Table1[[#This Row],[Male Population]],"0.0%")</f>
        <v>0.64336871443102905</v>
      </c>
      <c r="U5170" s="130">
        <f>IFERROR(Table1[[#This Row],[Total Voters]]/Table1[[#This Row],[Total Population]],"0.0%")</f>
        <v>0.69588476791305187</v>
      </c>
      <c r="V5170" s="130">
        <f>IFERROR(Table1[[#This Row],[Female Ballots]]/Table1[[#This Row],[Female Population]],"0.0%")</f>
        <v>0.12854204166651265</v>
      </c>
      <c r="W5170" s="130">
        <f>IFERROR(Table1[[#This Row],[Male Ballots]]/Table1[[#This Row],[Male Population]],"0.0%")</f>
        <v>0.10179204172613497</v>
      </c>
      <c r="X5170" s="130">
        <f>IFERROR(Table1[[#This Row],[Total Ballots]]/Table1[[#This Row],[Total Population]],"0.0%")</f>
        <v>0.11425830760288558</v>
      </c>
      <c r="Y5170" s="24">
        <f>Table1[[#This Row],[Female Ballots]]/Table1[[#This Row],[Female Voters]]</f>
        <v>0.17001629549158065</v>
      </c>
      <c r="Z5170" s="24">
        <f>Table1[[#This Row],[Male Ballots]]/Table1[[#This Row],[Male Voters]]</f>
        <v>0.15821727019498608</v>
      </c>
      <c r="AA5170" s="24">
        <f>Table1[[#This Row],[Total Ballots]]/Table1[[#This Row],[Total Voters]]</f>
        <v>0.16419141914191418</v>
      </c>
    </row>
    <row r="5171" spans="1:27" s="12" customFormat="1" x14ac:dyDescent="0.35">
      <c r="A5171" s="8" t="s">
        <v>50</v>
      </c>
      <c r="B5171" s="17">
        <v>2017</v>
      </c>
      <c r="C5171" s="17" t="s">
        <v>82</v>
      </c>
      <c r="D5171" s="17"/>
      <c r="E5171" s="35" t="s">
        <v>74</v>
      </c>
      <c r="F5171" s="34" t="s">
        <v>78</v>
      </c>
      <c r="G5171" s="9" t="s">
        <v>64</v>
      </c>
      <c r="H5171" s="10">
        <v>2225.9960000000001</v>
      </c>
      <c r="I5171" s="10">
        <v>2300.9960000000001</v>
      </c>
      <c r="J5171" s="10">
        <v>4526.9930000000004</v>
      </c>
      <c r="K5171" s="31">
        <v>1675</v>
      </c>
      <c r="L5171" s="31">
        <v>1603</v>
      </c>
      <c r="M5171" s="31"/>
      <c r="N5171" s="31">
        <v>3278</v>
      </c>
      <c r="O5171" s="31">
        <v>456</v>
      </c>
      <c r="P5171" s="31">
        <v>386</v>
      </c>
      <c r="Q5171" s="31"/>
      <c r="R5171" s="41">
        <v>842</v>
      </c>
      <c r="S5171" s="130">
        <f>IFERROR(Table1[[#This Row],[Female Voters]]/Table1[[#This Row],[Female Population]],"0.0%")</f>
        <v>0.75247215179182714</v>
      </c>
      <c r="T5171" s="130">
        <f>IFERROR(Table1[[#This Row],[Male Voters]]/Table1[[#This Row],[Male Population]],"0.0%")</f>
        <v>0.69665483990411103</v>
      </c>
      <c r="U5171" s="130">
        <f>IFERROR(Table1[[#This Row],[Total Voters]]/Table1[[#This Row],[Total Population]],"0.0%")</f>
        <v>0.72410096503352217</v>
      </c>
      <c r="V5171" s="130">
        <f>IFERROR(Table1[[#This Row],[Female Ballots]]/Table1[[#This Row],[Female Population]],"0.0%")</f>
        <v>0.20485212012959592</v>
      </c>
      <c r="W5171" s="130">
        <f>IFERROR(Table1[[#This Row],[Male Ballots]]/Table1[[#This Row],[Male Population]],"0.0%")</f>
        <v>0.16775344242232493</v>
      </c>
      <c r="X5171" s="130">
        <f>IFERROR(Table1[[#This Row],[Total Ballots]]/Table1[[#This Row],[Total Population]],"0.0%")</f>
        <v>0.18599542787011156</v>
      </c>
      <c r="Y5171" s="24">
        <f>Table1[[#This Row],[Female Ballots]]/Table1[[#This Row],[Female Voters]]</f>
        <v>0.27223880597014927</v>
      </c>
      <c r="Z5171" s="24">
        <f>Table1[[#This Row],[Male Ballots]]/Table1[[#This Row],[Male Voters]]</f>
        <v>0.24079850280723644</v>
      </c>
      <c r="AA5171" s="24">
        <f>Table1[[#This Row],[Total Ballots]]/Table1[[#This Row],[Total Voters]]</f>
        <v>0.2568639414276998</v>
      </c>
    </row>
    <row r="5172" spans="1:27" s="12" customFormat="1" x14ac:dyDescent="0.35">
      <c r="A5172" s="8" t="s">
        <v>50</v>
      </c>
      <c r="B5172" s="17">
        <v>2017</v>
      </c>
      <c r="C5172" s="17" t="s">
        <v>82</v>
      </c>
      <c r="D5172" s="17"/>
      <c r="E5172" s="35" t="s">
        <v>74</v>
      </c>
      <c r="F5172" s="34" t="s">
        <v>78</v>
      </c>
      <c r="G5172" s="9" t="s">
        <v>65</v>
      </c>
      <c r="H5172" s="10">
        <v>2258.9960000000001</v>
      </c>
      <c r="I5172" s="10">
        <v>2315.9960000000001</v>
      </c>
      <c r="J5172" s="10">
        <v>4574.9930000000004</v>
      </c>
      <c r="K5172" s="31">
        <v>1899</v>
      </c>
      <c r="L5172" s="31">
        <v>1823</v>
      </c>
      <c r="M5172" s="31"/>
      <c r="N5172" s="31">
        <v>3722</v>
      </c>
      <c r="O5172" s="31">
        <v>650</v>
      </c>
      <c r="P5172" s="31">
        <v>586</v>
      </c>
      <c r="Q5172" s="31"/>
      <c r="R5172" s="41">
        <v>1236</v>
      </c>
      <c r="S5172" s="130">
        <f>IFERROR(Table1[[#This Row],[Female Voters]]/Table1[[#This Row],[Female Population]],"0.0%")</f>
        <v>0.8406389387143669</v>
      </c>
      <c r="T5172" s="130">
        <f>IFERROR(Table1[[#This Row],[Male Voters]]/Table1[[#This Row],[Male Population]],"0.0%")</f>
        <v>0.78713434738229249</v>
      </c>
      <c r="U5172" s="130">
        <f>IFERROR(Table1[[#This Row],[Total Voters]]/Table1[[#This Row],[Total Population]],"0.0%")</f>
        <v>0.81355315734909317</v>
      </c>
      <c r="V5172" s="130">
        <f>IFERROR(Table1[[#This Row],[Female Ballots]]/Table1[[#This Row],[Female Population]],"0.0%")</f>
        <v>0.2877384466373557</v>
      </c>
      <c r="W5172" s="130">
        <f>IFERROR(Table1[[#This Row],[Male Ballots]]/Table1[[#This Row],[Male Population]],"0.0%")</f>
        <v>0.25302288950412694</v>
      </c>
      <c r="X5172" s="130">
        <f>IFERROR(Table1[[#This Row],[Total Ballots]]/Table1[[#This Row],[Total Population]],"0.0%")</f>
        <v>0.27016434779244469</v>
      </c>
      <c r="Y5172" s="24">
        <f>Table1[[#This Row],[Female Ballots]]/Table1[[#This Row],[Female Voters]]</f>
        <v>0.34228541337546076</v>
      </c>
      <c r="Z5172" s="24">
        <f>Table1[[#This Row],[Male Ballots]]/Table1[[#This Row],[Male Voters]]</f>
        <v>0.32144816236972024</v>
      </c>
      <c r="AA5172" s="24">
        <f>Table1[[#This Row],[Total Ballots]]/Table1[[#This Row],[Total Voters]]</f>
        <v>0.3320795271359484</v>
      </c>
    </row>
    <row r="5173" spans="1:27" s="12" customFormat="1" x14ac:dyDescent="0.35">
      <c r="A5173" s="8" t="s">
        <v>50</v>
      </c>
      <c r="B5173" s="17">
        <v>2017</v>
      </c>
      <c r="C5173" s="17" t="s">
        <v>82</v>
      </c>
      <c r="D5173" s="17"/>
      <c r="E5173" s="35" t="s">
        <v>74</v>
      </c>
      <c r="F5173" s="34" t="s">
        <v>78</v>
      </c>
      <c r="G5173" s="9" t="s">
        <v>66</v>
      </c>
      <c r="H5173" s="10">
        <v>2745.9960000000001</v>
      </c>
      <c r="I5173" s="10">
        <v>2624.9960000000001</v>
      </c>
      <c r="J5173" s="10">
        <v>5370.991</v>
      </c>
      <c r="K5173" s="31">
        <v>2497</v>
      </c>
      <c r="L5173" s="31">
        <v>2266</v>
      </c>
      <c r="M5173" s="31"/>
      <c r="N5173" s="31">
        <v>4763</v>
      </c>
      <c r="O5173" s="31">
        <v>1094</v>
      </c>
      <c r="P5173" s="31">
        <v>967</v>
      </c>
      <c r="Q5173" s="31"/>
      <c r="R5173" s="41">
        <v>2061</v>
      </c>
      <c r="S5173" s="130">
        <f>IFERROR(Table1[[#This Row],[Female Voters]]/Table1[[#This Row],[Female Population]],"0.0%")</f>
        <v>0.90932397570863177</v>
      </c>
      <c r="T5173" s="130">
        <f>IFERROR(Table1[[#This Row],[Male Voters]]/Table1[[#This Row],[Male Population]],"0.0%")</f>
        <v>0.86323941065053045</v>
      </c>
      <c r="U5173" s="130">
        <f>IFERROR(Table1[[#This Row],[Total Voters]]/Table1[[#This Row],[Total Population]],"0.0%")</f>
        <v>0.88680096466369052</v>
      </c>
      <c r="V5173" s="130">
        <f>IFERROR(Table1[[#This Row],[Female Ballots]]/Table1[[#This Row],[Female Population]],"0.0%")</f>
        <v>0.39839824966970089</v>
      </c>
      <c r="W5173" s="130">
        <f>IFERROR(Table1[[#This Row],[Male Ballots]]/Table1[[#This Row],[Male Population]],"0.0%")</f>
        <v>0.36838151372421135</v>
      </c>
      <c r="X5173" s="130">
        <f>IFERROR(Table1[[#This Row],[Total Ballots]]/Table1[[#This Row],[Total Population]],"0.0%")</f>
        <v>0.38372806806043802</v>
      </c>
      <c r="Y5173" s="24">
        <f>Table1[[#This Row],[Female Ballots]]/Table1[[#This Row],[Female Voters]]</f>
        <v>0.4381257509010813</v>
      </c>
      <c r="Z5173" s="24">
        <f>Table1[[#This Row],[Male Ballots]]/Table1[[#This Row],[Male Voters]]</f>
        <v>0.42674315975286847</v>
      </c>
      <c r="AA5173" s="24">
        <f>Table1[[#This Row],[Total Ballots]]/Table1[[#This Row],[Total Voters]]</f>
        <v>0.4327104765903842</v>
      </c>
    </row>
    <row r="5174" spans="1:27" s="12" customFormat="1" x14ac:dyDescent="0.35">
      <c r="A5174" s="8" t="s">
        <v>50</v>
      </c>
      <c r="B5174" s="17">
        <v>2017</v>
      </c>
      <c r="C5174" s="17" t="s">
        <v>82</v>
      </c>
      <c r="D5174" s="17"/>
      <c r="E5174" s="35" t="s">
        <v>74</v>
      </c>
      <c r="F5174" s="34" t="s">
        <v>78</v>
      </c>
      <c r="G5174" s="9" t="s">
        <v>67</v>
      </c>
      <c r="H5174" s="10">
        <v>3703.9862000000003</v>
      </c>
      <c r="I5174" s="10">
        <v>3473.9890000000005</v>
      </c>
      <c r="J5174" s="10">
        <v>7177.9743999999992</v>
      </c>
      <c r="K5174" s="31">
        <v>3376</v>
      </c>
      <c r="L5174" s="31">
        <v>3275</v>
      </c>
      <c r="M5174" s="31"/>
      <c r="N5174" s="31">
        <v>6651</v>
      </c>
      <c r="O5174" s="31">
        <v>1971</v>
      </c>
      <c r="P5174" s="31">
        <v>1912</v>
      </c>
      <c r="Q5174" s="31"/>
      <c r="R5174" s="41">
        <v>3883</v>
      </c>
      <c r="S5174" s="130">
        <f>IFERROR(Table1[[#This Row],[Female Voters]]/Table1[[#This Row],[Female Population]],"0.0%")</f>
        <v>0.91145048002608642</v>
      </c>
      <c r="T5174" s="130">
        <f>IFERROR(Table1[[#This Row],[Male Voters]]/Table1[[#This Row],[Male Population]],"0.0%")</f>
        <v>0.94272031373732024</v>
      </c>
      <c r="U5174" s="130">
        <f>IFERROR(Table1[[#This Row],[Total Voters]]/Table1[[#This Row],[Total Population]],"0.0%")</f>
        <v>0.92658452501585975</v>
      </c>
      <c r="V5174" s="130">
        <f>IFERROR(Table1[[#This Row],[Female Ballots]]/Table1[[#This Row],[Female Population]],"0.0%")</f>
        <v>0.53212941236120148</v>
      </c>
      <c r="W5174" s="130">
        <f>IFERROR(Table1[[#This Row],[Male Ballots]]/Table1[[#This Row],[Male Population]],"0.0%")</f>
        <v>0.5503759511040478</v>
      </c>
      <c r="X5174" s="130">
        <f>IFERROR(Table1[[#This Row],[Total Ballots]]/Table1[[#This Row],[Total Population]],"0.0%")</f>
        <v>0.54096041356737079</v>
      </c>
      <c r="Y5174" s="24">
        <f>Table1[[#This Row],[Female Ballots]]/Table1[[#This Row],[Female Voters]]</f>
        <v>0.58382701421800953</v>
      </c>
      <c r="Z5174" s="24">
        <f>Table1[[#This Row],[Male Ballots]]/Table1[[#This Row],[Male Voters]]</f>
        <v>0.58381679389312979</v>
      </c>
      <c r="AA5174" s="24">
        <f>Table1[[#This Row],[Total Ballots]]/Table1[[#This Row],[Total Voters]]</f>
        <v>0.5838219816568937</v>
      </c>
    </row>
    <row r="5175" spans="1:27" s="12" customFormat="1" x14ac:dyDescent="0.35">
      <c r="A5175" s="8" t="s">
        <v>29</v>
      </c>
      <c r="B5175" s="17">
        <v>2017</v>
      </c>
      <c r="C5175" s="17" t="s">
        <v>82</v>
      </c>
      <c r="D5175" s="17" t="s">
        <v>69</v>
      </c>
      <c r="E5175" s="35" t="s">
        <v>74</v>
      </c>
      <c r="F5175" s="34" t="s">
        <v>78</v>
      </c>
      <c r="G5175" s="9" t="s">
        <v>79</v>
      </c>
      <c r="H5175" s="10">
        <v>8553.9811000000009</v>
      </c>
      <c r="I5175" s="10">
        <v>8833.0064999999995</v>
      </c>
      <c r="J5175" s="10">
        <v>17386.987000000001</v>
      </c>
      <c r="K5175" s="10">
        <v>7054</v>
      </c>
      <c r="L5175" s="10">
        <v>6997</v>
      </c>
      <c r="M5175" s="10">
        <v>0</v>
      </c>
      <c r="N5175" s="10">
        <v>14051</v>
      </c>
      <c r="O5175" s="10">
        <v>2880</v>
      </c>
      <c r="P5175" s="10">
        <v>2658</v>
      </c>
      <c r="Q5175" s="10">
        <v>0</v>
      </c>
      <c r="R5175" s="11">
        <v>5538</v>
      </c>
      <c r="S5175" s="130">
        <f>IFERROR(Table1[[#This Row],[Female Voters]]/Table1[[#This Row],[Female Population]],"0.0%")</f>
        <v>0.8246452637123548</v>
      </c>
      <c r="T5175" s="130">
        <f>IFERROR(Table1[[#This Row],[Male Voters]]/Table1[[#This Row],[Male Population]],"0.0%")</f>
        <v>0.79214251682029224</v>
      </c>
      <c r="U5175" s="130">
        <f>IFERROR(Table1[[#This Row],[Total Voters]]/Table1[[#This Row],[Total Population]],"0.0%")</f>
        <v>0.80813311702596891</v>
      </c>
      <c r="V5175" s="130">
        <f>IFERROR(Table1[[#This Row],[Female Ballots]]/Table1[[#This Row],[Female Population]],"0.0%")</f>
        <v>0.33668533590751093</v>
      </c>
      <c r="W5175" s="130">
        <f>IFERROR(Table1[[#This Row],[Male Ballots]]/Table1[[#This Row],[Male Population]],"0.0%")</f>
        <v>0.30091679429874757</v>
      </c>
      <c r="X5175" s="130">
        <f>IFERROR(Table1[[#This Row],[Total Ballots]]/Table1[[#This Row],[Total Population]],"0.0%")</f>
        <v>0.31851407032167217</v>
      </c>
      <c r="Y5175" s="24">
        <f>Table1[[#This Row],[Female Ballots]]/Table1[[#This Row],[Female Voters]]</f>
        <v>0.40827899064360645</v>
      </c>
      <c r="Z5175" s="24">
        <f>Table1[[#This Row],[Male Ballots]]/Table1[[#This Row],[Male Voters]]</f>
        <v>0.37987709018150634</v>
      </c>
      <c r="AA5175" s="24">
        <f>Table1[[#This Row],[Total Ballots]]/Table1[[#This Row],[Total Voters]]</f>
        <v>0.394135648708277</v>
      </c>
    </row>
    <row r="5176" spans="1:27" s="12" customFormat="1" x14ac:dyDescent="0.35">
      <c r="A5176" s="8" t="s">
        <v>29</v>
      </c>
      <c r="B5176" s="17">
        <v>2017</v>
      </c>
      <c r="C5176" s="17" t="s">
        <v>82</v>
      </c>
      <c r="D5176" s="17" t="s">
        <v>69</v>
      </c>
      <c r="E5176" s="35" t="s">
        <v>74</v>
      </c>
      <c r="F5176" s="34" t="s">
        <v>78</v>
      </c>
      <c r="G5176" s="9" t="s">
        <v>62</v>
      </c>
      <c r="H5176" s="10">
        <v>625.00559999999996</v>
      </c>
      <c r="I5176" s="10">
        <v>689.01010000000008</v>
      </c>
      <c r="J5176" s="10">
        <v>1314.0157999999999</v>
      </c>
      <c r="K5176" s="31">
        <v>421</v>
      </c>
      <c r="L5176" s="31">
        <v>396</v>
      </c>
      <c r="M5176" s="31"/>
      <c r="N5176" s="31">
        <v>817</v>
      </c>
      <c r="O5176" s="31">
        <v>58</v>
      </c>
      <c r="P5176" s="31">
        <v>40</v>
      </c>
      <c r="Q5176" s="31"/>
      <c r="R5176" s="41">
        <v>98</v>
      </c>
      <c r="S5176" s="130">
        <f>IFERROR(Table1[[#This Row],[Female Voters]]/Table1[[#This Row],[Female Population]],"0.0%")</f>
        <v>0.6735939645980773</v>
      </c>
      <c r="T5176" s="130">
        <f>IFERROR(Table1[[#This Row],[Male Voters]]/Table1[[#This Row],[Male Population]],"0.0%")</f>
        <v>0.57473758367257599</v>
      </c>
      <c r="U5176" s="130">
        <f>IFERROR(Table1[[#This Row],[Total Voters]]/Table1[[#This Row],[Total Population]],"0.0%")</f>
        <v>0.62175812497840599</v>
      </c>
      <c r="V5176" s="130">
        <f>IFERROR(Table1[[#This Row],[Female Ballots]]/Table1[[#This Row],[Female Population]],"0.0%")</f>
        <v>9.2799168519450068E-2</v>
      </c>
      <c r="W5176" s="130">
        <f>IFERROR(Table1[[#This Row],[Male Ballots]]/Table1[[#This Row],[Male Population]],"0.0%")</f>
        <v>5.8054301381068284E-2</v>
      </c>
      <c r="X5176" s="130">
        <f>IFERROR(Table1[[#This Row],[Total Ballots]]/Table1[[#This Row],[Total Population]],"0.0%")</f>
        <v>7.4580533963138046E-2</v>
      </c>
      <c r="Y5176" s="24">
        <f>Table1[[#This Row],[Female Ballots]]/Table1[[#This Row],[Female Voters]]</f>
        <v>0.13776722090261281</v>
      </c>
      <c r="Z5176" s="24">
        <f>Table1[[#This Row],[Male Ballots]]/Table1[[#This Row],[Male Voters]]</f>
        <v>0.10101010101010101</v>
      </c>
      <c r="AA5176" s="24">
        <f>Table1[[#This Row],[Total Ballots]]/Table1[[#This Row],[Total Voters]]</f>
        <v>0.11995104039167687</v>
      </c>
    </row>
    <row r="5177" spans="1:27" s="12" customFormat="1" x14ac:dyDescent="0.35">
      <c r="A5177" s="8" t="s">
        <v>29</v>
      </c>
      <c r="B5177" s="17">
        <v>2017</v>
      </c>
      <c r="C5177" s="17" t="s">
        <v>82</v>
      </c>
      <c r="D5177" s="17" t="s">
        <v>69</v>
      </c>
      <c r="E5177" s="35" t="s">
        <v>74</v>
      </c>
      <c r="F5177" s="34" t="s">
        <v>78</v>
      </c>
      <c r="G5177" s="9" t="s">
        <v>63</v>
      </c>
      <c r="H5177" s="10">
        <v>1078.0047</v>
      </c>
      <c r="I5177" s="10">
        <v>1120.0138999999999</v>
      </c>
      <c r="J5177" s="10">
        <v>2198.0183999999999</v>
      </c>
      <c r="K5177" s="31">
        <v>801</v>
      </c>
      <c r="L5177" s="31">
        <v>774</v>
      </c>
      <c r="M5177" s="31"/>
      <c r="N5177" s="31">
        <v>1575</v>
      </c>
      <c r="O5177" s="31">
        <v>126</v>
      </c>
      <c r="P5177" s="31">
        <v>100</v>
      </c>
      <c r="Q5177" s="31"/>
      <c r="R5177" s="41">
        <v>226</v>
      </c>
      <c r="S5177" s="130">
        <f>IFERROR(Table1[[#This Row],[Female Voters]]/Table1[[#This Row],[Female Population]],"0.0%")</f>
        <v>0.7430394320173187</v>
      </c>
      <c r="T5177" s="130">
        <f>IFERROR(Table1[[#This Row],[Male Voters]]/Table1[[#This Row],[Male Population]],"0.0%")</f>
        <v>0.69106285198781914</v>
      </c>
      <c r="U5177" s="130">
        <f>IFERROR(Table1[[#This Row],[Total Voters]]/Table1[[#This Row],[Total Population]],"0.0%")</f>
        <v>0.71655451109963408</v>
      </c>
      <c r="V5177" s="130">
        <f>IFERROR(Table1[[#This Row],[Female Ballots]]/Table1[[#This Row],[Female Population]],"0.0%")</f>
        <v>0.11688260728362317</v>
      </c>
      <c r="W5177" s="130">
        <f>IFERROR(Table1[[#This Row],[Male Ballots]]/Table1[[#This Row],[Male Population]],"0.0%")</f>
        <v>8.9284606199976635E-2</v>
      </c>
      <c r="X5177" s="130">
        <f>IFERROR(Table1[[#This Row],[Total Ballots]]/Table1[[#This Row],[Total Population]],"0.0%")</f>
        <v>0.10281988540223322</v>
      </c>
      <c r="Y5177" s="24">
        <f>Table1[[#This Row],[Female Ballots]]/Table1[[#This Row],[Female Voters]]</f>
        <v>0.15730337078651685</v>
      </c>
      <c r="Z5177" s="24">
        <f>Table1[[#This Row],[Male Ballots]]/Table1[[#This Row],[Male Voters]]</f>
        <v>0.12919896640826872</v>
      </c>
      <c r="AA5177" s="24">
        <f>Table1[[#This Row],[Total Ballots]]/Table1[[#This Row],[Total Voters]]</f>
        <v>0.1434920634920635</v>
      </c>
    </row>
    <row r="5178" spans="1:27" s="12" customFormat="1" x14ac:dyDescent="0.35">
      <c r="A5178" s="8" t="s">
        <v>29</v>
      </c>
      <c r="B5178" s="17">
        <v>2017</v>
      </c>
      <c r="C5178" s="17" t="s">
        <v>82</v>
      </c>
      <c r="D5178" s="17" t="s">
        <v>69</v>
      </c>
      <c r="E5178" s="35" t="s">
        <v>74</v>
      </c>
      <c r="F5178" s="34" t="s">
        <v>78</v>
      </c>
      <c r="G5178" s="9" t="s">
        <v>64</v>
      </c>
      <c r="H5178" s="10">
        <v>1317.0028</v>
      </c>
      <c r="I5178" s="10">
        <v>1398.0092</v>
      </c>
      <c r="J5178" s="10">
        <v>2715.0119999999997</v>
      </c>
      <c r="K5178" s="31">
        <v>971</v>
      </c>
      <c r="L5178" s="31">
        <v>942</v>
      </c>
      <c r="M5178" s="31"/>
      <c r="N5178" s="31">
        <v>1913</v>
      </c>
      <c r="O5178" s="31">
        <v>249</v>
      </c>
      <c r="P5178" s="31">
        <v>198</v>
      </c>
      <c r="Q5178" s="31"/>
      <c r="R5178" s="41">
        <v>447</v>
      </c>
      <c r="S5178" s="130">
        <f>IFERROR(Table1[[#This Row],[Female Voters]]/Table1[[#This Row],[Female Population]],"0.0%")</f>
        <v>0.73728013334519871</v>
      </c>
      <c r="T5178" s="130">
        <f>IFERROR(Table1[[#This Row],[Male Voters]]/Table1[[#This Row],[Male Population]],"0.0%")</f>
        <v>0.67381530822543945</v>
      </c>
      <c r="U5178" s="130">
        <f>IFERROR(Table1[[#This Row],[Total Voters]]/Table1[[#This Row],[Total Population]],"0.0%")</f>
        <v>0.70460093730709117</v>
      </c>
      <c r="V5178" s="130">
        <f>IFERROR(Table1[[#This Row],[Female Ballots]]/Table1[[#This Row],[Female Population]],"0.0%")</f>
        <v>0.18906565726359884</v>
      </c>
      <c r="W5178" s="130">
        <f>IFERROR(Table1[[#This Row],[Male Ballots]]/Table1[[#This Row],[Male Population]],"0.0%")</f>
        <v>0.14162996924483759</v>
      </c>
      <c r="X5178" s="130">
        <f>IFERROR(Table1[[#This Row],[Total Ballots]]/Table1[[#This Row],[Total Population]],"0.0%")</f>
        <v>0.16464015628660206</v>
      </c>
      <c r="Y5178" s="24">
        <f>Table1[[#This Row],[Female Ballots]]/Table1[[#This Row],[Female Voters]]</f>
        <v>0.25643666323377962</v>
      </c>
      <c r="Z5178" s="24">
        <f>Table1[[#This Row],[Male Ballots]]/Table1[[#This Row],[Male Voters]]</f>
        <v>0.21019108280254778</v>
      </c>
      <c r="AA5178" s="24">
        <f>Table1[[#This Row],[Total Ballots]]/Table1[[#This Row],[Total Voters]]</f>
        <v>0.23366440146366962</v>
      </c>
    </row>
    <row r="5179" spans="1:27" s="12" customFormat="1" x14ac:dyDescent="0.35">
      <c r="A5179" s="8" t="s">
        <v>29</v>
      </c>
      <c r="B5179" s="17">
        <v>2017</v>
      </c>
      <c r="C5179" s="17" t="s">
        <v>82</v>
      </c>
      <c r="D5179" s="17" t="s">
        <v>69</v>
      </c>
      <c r="E5179" s="35" t="s">
        <v>74</v>
      </c>
      <c r="F5179" s="34" t="s">
        <v>78</v>
      </c>
      <c r="G5179" s="9" t="s">
        <v>65</v>
      </c>
      <c r="H5179" s="10">
        <v>1377.9987000000001</v>
      </c>
      <c r="I5179" s="10">
        <v>1462.0042000000001</v>
      </c>
      <c r="J5179" s="10">
        <v>2840.0029999999997</v>
      </c>
      <c r="K5179" s="31">
        <v>993</v>
      </c>
      <c r="L5179" s="31">
        <v>1074</v>
      </c>
      <c r="M5179" s="31"/>
      <c r="N5179" s="31">
        <v>2067</v>
      </c>
      <c r="O5179" s="31">
        <v>324</v>
      </c>
      <c r="P5179" s="31">
        <v>325</v>
      </c>
      <c r="Q5179" s="31"/>
      <c r="R5179" s="41">
        <v>649</v>
      </c>
      <c r="S5179" s="130">
        <f>IFERROR(Table1[[#This Row],[Female Voters]]/Table1[[#This Row],[Female Population]],"0.0%")</f>
        <v>0.72061025892114405</v>
      </c>
      <c r="T5179" s="130">
        <f>IFERROR(Table1[[#This Row],[Male Voters]]/Table1[[#This Row],[Male Population]],"0.0%")</f>
        <v>0.7346080127539989</v>
      </c>
      <c r="U5179" s="130">
        <f>IFERROR(Table1[[#This Row],[Total Voters]]/Table1[[#This Row],[Total Population]],"0.0%")</f>
        <v>0.72781613258859246</v>
      </c>
      <c r="V5179" s="130">
        <f>IFERROR(Table1[[#This Row],[Female Ballots]]/Table1[[#This Row],[Female Population]],"0.0%")</f>
        <v>0.23512358901354549</v>
      </c>
      <c r="W5179" s="130">
        <f>IFERROR(Table1[[#This Row],[Male Ballots]]/Table1[[#This Row],[Male Population]],"0.0%")</f>
        <v>0.22229758300283953</v>
      </c>
      <c r="X5179" s="130">
        <f>IFERROR(Table1[[#This Row],[Total Ballots]]/Table1[[#This Row],[Total Population]],"0.0%")</f>
        <v>0.22852088536526197</v>
      </c>
      <c r="Y5179" s="24">
        <f>Table1[[#This Row],[Female Ballots]]/Table1[[#This Row],[Female Voters]]</f>
        <v>0.32628398791540786</v>
      </c>
      <c r="Z5179" s="24">
        <f>Table1[[#This Row],[Male Ballots]]/Table1[[#This Row],[Male Voters]]</f>
        <v>0.3026070763500931</v>
      </c>
      <c r="AA5179" s="24">
        <f>Table1[[#This Row],[Total Ballots]]/Table1[[#This Row],[Total Voters]]</f>
        <v>0.31398161586840834</v>
      </c>
    </row>
    <row r="5180" spans="1:27" s="12" customFormat="1" x14ac:dyDescent="0.35">
      <c r="A5180" s="8" t="s">
        <v>29</v>
      </c>
      <c r="B5180" s="17">
        <v>2017</v>
      </c>
      <c r="C5180" s="17" t="s">
        <v>82</v>
      </c>
      <c r="D5180" s="17" t="s">
        <v>69</v>
      </c>
      <c r="E5180" s="35" t="s">
        <v>74</v>
      </c>
      <c r="F5180" s="34" t="s">
        <v>78</v>
      </c>
      <c r="G5180" s="9" t="s">
        <v>66</v>
      </c>
      <c r="H5180" s="10">
        <v>1783.9864</v>
      </c>
      <c r="I5180" s="10">
        <v>1726.9926</v>
      </c>
      <c r="J5180" s="10">
        <v>3510.9790000000003</v>
      </c>
      <c r="K5180" s="31">
        <v>1612</v>
      </c>
      <c r="L5180" s="31">
        <v>1463</v>
      </c>
      <c r="M5180" s="31"/>
      <c r="N5180" s="31">
        <v>3075</v>
      </c>
      <c r="O5180" s="31">
        <v>763</v>
      </c>
      <c r="P5180" s="31">
        <v>586</v>
      </c>
      <c r="Q5180" s="31"/>
      <c r="R5180" s="41">
        <v>1349</v>
      </c>
      <c r="S5180" s="130">
        <f>IFERROR(Table1[[#This Row],[Female Voters]]/Table1[[#This Row],[Female Population]],"0.0%")</f>
        <v>0.90359433233347519</v>
      </c>
      <c r="T5180" s="130">
        <f>IFERROR(Table1[[#This Row],[Male Voters]]/Table1[[#This Row],[Male Population]],"0.0%")</f>
        <v>0.84713738784983794</v>
      </c>
      <c r="U5180" s="130">
        <f>IFERROR(Table1[[#This Row],[Total Voters]]/Table1[[#This Row],[Total Population]],"0.0%")</f>
        <v>0.87582409350782209</v>
      </c>
      <c r="V5180" s="130">
        <f>IFERROR(Table1[[#This Row],[Female Ballots]]/Table1[[#This Row],[Female Population]],"0.0%")</f>
        <v>0.4276938434059811</v>
      </c>
      <c r="W5180" s="130">
        <f>IFERROR(Table1[[#This Row],[Male Ballots]]/Table1[[#This Row],[Male Population]],"0.0%")</f>
        <v>0.33931818816131581</v>
      </c>
      <c r="X5180" s="130">
        <f>IFERROR(Table1[[#This Row],[Total Ballots]]/Table1[[#This Row],[Total Population]],"0.0%")</f>
        <v>0.38422331776977303</v>
      </c>
      <c r="Y5180" s="24">
        <f>Table1[[#This Row],[Female Ballots]]/Table1[[#This Row],[Female Voters]]</f>
        <v>0.47332506203473945</v>
      </c>
      <c r="Z5180" s="24">
        <f>Table1[[#This Row],[Male Ballots]]/Table1[[#This Row],[Male Voters]]</f>
        <v>0.40054682159945315</v>
      </c>
      <c r="AA5180" s="24">
        <f>Table1[[#This Row],[Total Ballots]]/Table1[[#This Row],[Total Voters]]</f>
        <v>0.43869918699186994</v>
      </c>
    </row>
    <row r="5181" spans="1:27" s="12" customFormat="1" x14ac:dyDescent="0.35">
      <c r="A5181" s="8" t="s">
        <v>29</v>
      </c>
      <c r="B5181" s="17">
        <v>2017</v>
      </c>
      <c r="C5181" s="17" t="s">
        <v>82</v>
      </c>
      <c r="D5181" s="17" t="s">
        <v>69</v>
      </c>
      <c r="E5181" s="35" t="s">
        <v>74</v>
      </c>
      <c r="F5181" s="34" t="s">
        <v>78</v>
      </c>
      <c r="G5181" s="9" t="s">
        <v>67</v>
      </c>
      <c r="H5181" s="10">
        <v>2371.9829</v>
      </c>
      <c r="I5181" s="10">
        <v>2436.9764999999998</v>
      </c>
      <c r="J5181" s="10">
        <v>4808.9588000000003</v>
      </c>
      <c r="K5181" s="31">
        <v>2256</v>
      </c>
      <c r="L5181" s="31">
        <v>2348</v>
      </c>
      <c r="M5181" s="31"/>
      <c r="N5181" s="31">
        <v>4604</v>
      </c>
      <c r="O5181" s="31">
        <v>1360</v>
      </c>
      <c r="P5181" s="31">
        <v>1409</v>
      </c>
      <c r="Q5181" s="31"/>
      <c r="R5181" s="41">
        <v>2769</v>
      </c>
      <c r="S5181" s="130">
        <f>IFERROR(Table1[[#This Row],[Female Voters]]/Table1[[#This Row],[Female Population]],"0.0%")</f>
        <v>0.95110297801893939</v>
      </c>
      <c r="T5181" s="130">
        <f>IFERROR(Table1[[#This Row],[Male Voters]]/Table1[[#This Row],[Male Population]],"0.0%")</f>
        <v>0.9634889790689406</v>
      </c>
      <c r="U5181" s="130">
        <f>IFERROR(Table1[[#This Row],[Total Voters]]/Table1[[#This Row],[Total Population]],"0.0%")</f>
        <v>0.95737979705710929</v>
      </c>
      <c r="V5181" s="130">
        <f>IFERROR(Table1[[#This Row],[Female Ballots]]/Table1[[#This Row],[Female Population]],"0.0%")</f>
        <v>0.57335995128801309</v>
      </c>
      <c r="W5181" s="130">
        <f>IFERROR(Table1[[#This Row],[Male Ballots]]/Table1[[#This Row],[Male Population]],"0.0%")</f>
        <v>0.57817545634929191</v>
      </c>
      <c r="X5181" s="130">
        <f>IFERROR(Table1[[#This Row],[Total Ballots]]/Table1[[#This Row],[Total Population]],"0.0%")</f>
        <v>0.57580031669225362</v>
      </c>
      <c r="Y5181" s="24">
        <f>Table1[[#This Row],[Female Ballots]]/Table1[[#This Row],[Female Voters]]</f>
        <v>0.6028368794326241</v>
      </c>
      <c r="Z5181" s="24">
        <f>Table1[[#This Row],[Male Ballots]]/Table1[[#This Row],[Male Voters]]</f>
        <v>0.60008517887563884</v>
      </c>
      <c r="AA5181" s="24">
        <f>Table1[[#This Row],[Total Ballots]]/Table1[[#This Row],[Total Voters]]</f>
        <v>0.60143353605560379</v>
      </c>
    </row>
    <row r="5182" spans="1:27" s="12" customFormat="1" x14ac:dyDescent="0.35">
      <c r="A5182" s="8" t="s">
        <v>42</v>
      </c>
      <c r="B5182" s="17">
        <v>2017</v>
      </c>
      <c r="C5182" s="17" t="s">
        <v>82</v>
      </c>
      <c r="D5182" s="17"/>
      <c r="E5182" s="35" t="s">
        <v>74</v>
      </c>
      <c r="F5182" s="34" t="s">
        <v>78</v>
      </c>
      <c r="G5182" s="9" t="s">
        <v>79</v>
      </c>
      <c r="H5182" s="10">
        <v>31136.996799999997</v>
      </c>
      <c r="I5182" s="10">
        <v>30482.9954</v>
      </c>
      <c r="J5182" s="10">
        <v>61619.987800000003</v>
      </c>
      <c r="K5182" s="10">
        <v>24016</v>
      </c>
      <c r="L5182" s="10">
        <v>22004</v>
      </c>
      <c r="M5182" s="10">
        <v>52</v>
      </c>
      <c r="N5182" s="10">
        <v>46072</v>
      </c>
      <c r="O5182" s="10">
        <v>8911</v>
      </c>
      <c r="P5182" s="10">
        <v>7968</v>
      </c>
      <c r="Q5182" s="10">
        <v>4</v>
      </c>
      <c r="R5182" s="11">
        <v>16883</v>
      </c>
      <c r="S5182" s="130">
        <f>IFERROR(Table1[[#This Row],[Female Voters]]/Table1[[#This Row],[Female Population]],"0.0%")</f>
        <v>0.77130110377247441</v>
      </c>
      <c r="T5182" s="130">
        <f>IFERROR(Table1[[#This Row],[Male Voters]]/Table1[[#This Row],[Male Population]],"0.0%")</f>
        <v>0.72184507169528356</v>
      </c>
      <c r="U5182" s="130">
        <f>IFERROR(Table1[[#This Row],[Total Voters]]/Table1[[#This Row],[Total Population]],"0.0%")</f>
        <v>0.7476794729258287</v>
      </c>
      <c r="V5182" s="130">
        <f>IFERROR(Table1[[#This Row],[Female Ballots]]/Table1[[#This Row],[Female Population]],"0.0%")</f>
        <v>0.28618688106747664</v>
      </c>
      <c r="W5182" s="130">
        <f>IFERROR(Table1[[#This Row],[Male Ballots]]/Table1[[#This Row],[Male Population]],"0.0%")</f>
        <v>0.26139163476040811</v>
      </c>
      <c r="X5182" s="130">
        <f>IFERROR(Table1[[#This Row],[Total Ballots]]/Table1[[#This Row],[Total Population]],"0.0%")</f>
        <v>0.27398577316823164</v>
      </c>
      <c r="Y5182" s="24">
        <f>Table1[[#This Row],[Female Ballots]]/Table1[[#This Row],[Female Voters]]</f>
        <v>0.37104430379746833</v>
      </c>
      <c r="Z5182" s="24">
        <f>Table1[[#This Row],[Male Ballots]]/Table1[[#This Row],[Male Voters]]</f>
        <v>0.36211597891292491</v>
      </c>
      <c r="AA5182" s="24">
        <f>Table1[[#This Row],[Total Ballots]]/Table1[[#This Row],[Total Voters]]</f>
        <v>0.36644816808473696</v>
      </c>
    </row>
    <row r="5183" spans="1:27" s="12" customFormat="1" x14ac:dyDescent="0.35">
      <c r="A5183" s="8" t="s">
        <v>42</v>
      </c>
      <c r="B5183" s="17">
        <v>2017</v>
      </c>
      <c r="C5183" s="17" t="s">
        <v>82</v>
      </c>
      <c r="D5183" s="17"/>
      <c r="E5183" s="35" t="s">
        <v>74</v>
      </c>
      <c r="F5183" s="34" t="s">
        <v>78</v>
      </c>
      <c r="G5183" s="9" t="s">
        <v>62</v>
      </c>
      <c r="H5183" s="10">
        <v>2892.9997999999996</v>
      </c>
      <c r="I5183" s="10">
        <v>3205.9997999999996</v>
      </c>
      <c r="J5183" s="10">
        <v>6098.9987999999994</v>
      </c>
      <c r="K5183" s="31">
        <v>1683</v>
      </c>
      <c r="L5183" s="31">
        <v>1782</v>
      </c>
      <c r="M5183" s="31">
        <v>14</v>
      </c>
      <c r="N5183" s="31">
        <v>3479</v>
      </c>
      <c r="O5183" s="31">
        <v>227</v>
      </c>
      <c r="P5183" s="31">
        <v>224</v>
      </c>
      <c r="Q5183" s="31"/>
      <c r="R5183" s="41">
        <v>451</v>
      </c>
      <c r="S5183" s="130">
        <f>IFERROR(Table1[[#This Row],[Female Voters]]/Table1[[#This Row],[Female Population]],"0.0%")</f>
        <v>0.58174908964736194</v>
      </c>
      <c r="T5183" s="130">
        <f>IFERROR(Table1[[#This Row],[Male Voters]]/Table1[[#This Row],[Male Population]],"0.0%")</f>
        <v>0.55583284814927314</v>
      </c>
      <c r="U5183" s="130">
        <f>IFERROR(Table1[[#This Row],[Total Voters]]/Table1[[#This Row],[Total Population]],"0.0%")</f>
        <v>0.57042149278665222</v>
      </c>
      <c r="V5183" s="130">
        <f>IFERROR(Table1[[#This Row],[Female Ballots]]/Table1[[#This Row],[Female Population]],"0.0%")</f>
        <v>7.8465266399257966E-2</v>
      </c>
      <c r="W5183" s="130">
        <f>IFERROR(Table1[[#This Row],[Male Ballots]]/Table1[[#This Row],[Male Population]],"0.0%")</f>
        <v>6.9868999991827829E-2</v>
      </c>
      <c r="X5183" s="130">
        <f>IFERROR(Table1[[#This Row],[Total Ballots]]/Table1[[#This Row],[Total Population]],"0.0%")</f>
        <v>7.3946563163776985E-2</v>
      </c>
      <c r="Y5183" s="24">
        <f>Table1[[#This Row],[Female Ballots]]/Table1[[#This Row],[Female Voters]]</f>
        <v>0.1348781937017231</v>
      </c>
      <c r="Z5183" s="24">
        <f>Table1[[#This Row],[Male Ballots]]/Table1[[#This Row],[Male Voters]]</f>
        <v>0.12570145903479238</v>
      </c>
      <c r="AA5183" s="24">
        <f>Table1[[#This Row],[Total Ballots]]/Table1[[#This Row],[Total Voters]]</f>
        <v>0.12963495257257832</v>
      </c>
    </row>
    <row r="5184" spans="1:27" s="12" customFormat="1" x14ac:dyDescent="0.35">
      <c r="A5184" s="8" t="s">
        <v>42</v>
      </c>
      <c r="B5184" s="17">
        <v>2017</v>
      </c>
      <c r="C5184" s="17" t="s">
        <v>82</v>
      </c>
      <c r="D5184" s="17"/>
      <c r="E5184" s="35" t="s">
        <v>74</v>
      </c>
      <c r="F5184" s="34" t="s">
        <v>78</v>
      </c>
      <c r="G5184" s="9" t="s">
        <v>63</v>
      </c>
      <c r="H5184" s="10">
        <v>4434</v>
      </c>
      <c r="I5184" s="10">
        <v>4528</v>
      </c>
      <c r="J5184" s="10">
        <v>8961.9979999999996</v>
      </c>
      <c r="K5184" s="31">
        <v>3254</v>
      </c>
      <c r="L5184" s="31">
        <v>2842</v>
      </c>
      <c r="M5184" s="31">
        <v>9</v>
      </c>
      <c r="N5184" s="31">
        <v>6105</v>
      </c>
      <c r="O5184" s="31">
        <v>438</v>
      </c>
      <c r="P5184" s="31">
        <v>348</v>
      </c>
      <c r="Q5184" s="31">
        <v>1</v>
      </c>
      <c r="R5184" s="41">
        <v>787</v>
      </c>
      <c r="S5184" s="130">
        <f>IFERROR(Table1[[#This Row],[Female Voters]]/Table1[[#This Row],[Female Population]],"0.0%")</f>
        <v>0.73387460532250792</v>
      </c>
      <c r="T5184" s="130">
        <f>IFERROR(Table1[[#This Row],[Male Voters]]/Table1[[#This Row],[Male Population]],"0.0%")</f>
        <v>0.62765017667844525</v>
      </c>
      <c r="U5184" s="130">
        <f>IFERROR(Table1[[#This Row],[Total Voters]]/Table1[[#This Row],[Total Population]],"0.0%")</f>
        <v>0.68120970346121479</v>
      </c>
      <c r="V5184" s="130">
        <f>IFERROR(Table1[[#This Row],[Female Ballots]]/Table1[[#This Row],[Female Population]],"0.0%")</f>
        <v>9.8782138024357244E-2</v>
      </c>
      <c r="W5184" s="130">
        <f>IFERROR(Table1[[#This Row],[Male Ballots]]/Table1[[#This Row],[Male Population]],"0.0%")</f>
        <v>7.6855123674911666E-2</v>
      </c>
      <c r="X5184" s="130">
        <f>IFERROR(Table1[[#This Row],[Total Ballots]]/Table1[[#This Row],[Total Population]],"0.0%")</f>
        <v>8.7815239414246696E-2</v>
      </c>
      <c r="Y5184" s="24">
        <f>Table1[[#This Row],[Female Ballots]]/Table1[[#This Row],[Female Voters]]</f>
        <v>0.13460356484326982</v>
      </c>
      <c r="Z5184" s="24">
        <f>Table1[[#This Row],[Male Ballots]]/Table1[[#This Row],[Male Voters]]</f>
        <v>0.12244897959183673</v>
      </c>
      <c r="AA5184" s="24">
        <f>Table1[[#This Row],[Total Ballots]]/Table1[[#This Row],[Total Voters]]</f>
        <v>0.12891072891072891</v>
      </c>
    </row>
    <row r="5185" spans="1:27" s="12" customFormat="1" x14ac:dyDescent="0.35">
      <c r="A5185" s="8" t="s">
        <v>42</v>
      </c>
      <c r="B5185" s="17">
        <v>2017</v>
      </c>
      <c r="C5185" s="17" t="s">
        <v>82</v>
      </c>
      <c r="D5185" s="17"/>
      <c r="E5185" s="35" t="s">
        <v>74</v>
      </c>
      <c r="F5185" s="34" t="s">
        <v>78</v>
      </c>
      <c r="G5185" s="9" t="s">
        <v>64</v>
      </c>
      <c r="H5185" s="10">
        <v>4595</v>
      </c>
      <c r="I5185" s="10">
        <v>4650</v>
      </c>
      <c r="J5185" s="10">
        <v>9244.9979999999996</v>
      </c>
      <c r="K5185" s="31">
        <v>3204</v>
      </c>
      <c r="L5185" s="31">
        <v>2888</v>
      </c>
      <c r="M5185" s="31">
        <v>11</v>
      </c>
      <c r="N5185" s="31">
        <v>6103</v>
      </c>
      <c r="O5185" s="31">
        <v>703</v>
      </c>
      <c r="P5185" s="31">
        <v>556</v>
      </c>
      <c r="Q5185" s="31">
        <v>1</v>
      </c>
      <c r="R5185" s="41">
        <v>1260</v>
      </c>
      <c r="S5185" s="130">
        <f>IFERROR(Table1[[#This Row],[Female Voters]]/Table1[[#This Row],[Female Population]],"0.0%")</f>
        <v>0.69727965179542983</v>
      </c>
      <c r="T5185" s="130">
        <f>IFERROR(Table1[[#This Row],[Male Voters]]/Table1[[#This Row],[Male Population]],"0.0%")</f>
        <v>0.62107526881720432</v>
      </c>
      <c r="U5185" s="130">
        <f>IFERROR(Table1[[#This Row],[Total Voters]]/Table1[[#This Row],[Total Population]],"0.0%")</f>
        <v>0.6601407593598182</v>
      </c>
      <c r="V5185" s="130">
        <f>IFERROR(Table1[[#This Row],[Female Ballots]]/Table1[[#This Row],[Female Population]],"0.0%")</f>
        <v>0.15299238302502721</v>
      </c>
      <c r="W5185" s="130">
        <f>IFERROR(Table1[[#This Row],[Male Ballots]]/Table1[[#This Row],[Male Population]],"0.0%")</f>
        <v>0.11956989247311828</v>
      </c>
      <c r="X5185" s="130">
        <f>IFERROR(Table1[[#This Row],[Total Ballots]]/Table1[[#This Row],[Total Population]],"0.0%")</f>
        <v>0.1362899159091219</v>
      </c>
      <c r="Y5185" s="24">
        <f>Table1[[#This Row],[Female Ballots]]/Table1[[#This Row],[Female Voters]]</f>
        <v>0.21941323345817729</v>
      </c>
      <c r="Z5185" s="24">
        <f>Table1[[#This Row],[Male Ballots]]/Table1[[#This Row],[Male Voters]]</f>
        <v>0.19252077562326869</v>
      </c>
      <c r="AA5185" s="24">
        <f>Table1[[#This Row],[Total Ballots]]/Table1[[#This Row],[Total Voters]]</f>
        <v>0.20645584138948059</v>
      </c>
    </row>
    <row r="5186" spans="1:27" s="12" customFormat="1" x14ac:dyDescent="0.35">
      <c r="A5186" s="8" t="s">
        <v>42</v>
      </c>
      <c r="B5186" s="17">
        <v>2017</v>
      </c>
      <c r="C5186" s="17" t="s">
        <v>82</v>
      </c>
      <c r="D5186" s="17"/>
      <c r="E5186" s="35" t="s">
        <v>74</v>
      </c>
      <c r="F5186" s="34" t="s">
        <v>78</v>
      </c>
      <c r="G5186" s="9" t="s">
        <v>65</v>
      </c>
      <c r="H5186" s="10">
        <v>4873</v>
      </c>
      <c r="I5186" s="10">
        <v>4888.9989999999998</v>
      </c>
      <c r="J5186" s="10">
        <v>9761.9979999999996</v>
      </c>
      <c r="K5186" s="31">
        <v>3620</v>
      </c>
      <c r="L5186" s="31">
        <v>3397</v>
      </c>
      <c r="M5186" s="31">
        <v>10</v>
      </c>
      <c r="N5186" s="31">
        <v>7027</v>
      </c>
      <c r="O5186" s="31">
        <v>1101</v>
      </c>
      <c r="P5186" s="31">
        <v>947</v>
      </c>
      <c r="Q5186" s="31"/>
      <c r="R5186" s="41">
        <v>2048</v>
      </c>
      <c r="S5186" s="130">
        <f>IFERROR(Table1[[#This Row],[Female Voters]]/Table1[[#This Row],[Female Population]],"0.0%")</f>
        <v>0.74286886927970452</v>
      </c>
      <c r="T5186" s="130">
        <f>IFERROR(Table1[[#This Row],[Male Voters]]/Table1[[#This Row],[Male Population]],"0.0%")</f>
        <v>0.694825259731082</v>
      </c>
      <c r="U5186" s="130">
        <f>IFERROR(Table1[[#This Row],[Total Voters]]/Table1[[#This Row],[Total Population]],"0.0%")</f>
        <v>0.71983214911537574</v>
      </c>
      <c r="V5186" s="130">
        <f>IFERROR(Table1[[#This Row],[Female Ballots]]/Table1[[#This Row],[Female Population]],"0.0%")</f>
        <v>0.22593884670634107</v>
      </c>
      <c r="W5186" s="130">
        <f>IFERROR(Table1[[#This Row],[Male Ballots]]/Table1[[#This Row],[Male Population]],"0.0%")</f>
        <v>0.19370018279815562</v>
      </c>
      <c r="X5186" s="130">
        <f>IFERROR(Table1[[#This Row],[Total Ballots]]/Table1[[#This Row],[Total Population]],"0.0%")</f>
        <v>0.20979311817109572</v>
      </c>
      <c r="Y5186" s="24">
        <f>Table1[[#This Row],[Female Ballots]]/Table1[[#This Row],[Female Voters]]</f>
        <v>0.30414364640883979</v>
      </c>
      <c r="Z5186" s="24">
        <f>Table1[[#This Row],[Male Ballots]]/Table1[[#This Row],[Male Voters]]</f>
        <v>0.27877539005004415</v>
      </c>
      <c r="AA5186" s="24">
        <f>Table1[[#This Row],[Total Ballots]]/Table1[[#This Row],[Total Voters]]</f>
        <v>0.29144727479721078</v>
      </c>
    </row>
    <row r="5187" spans="1:27" s="12" customFormat="1" x14ac:dyDescent="0.35">
      <c r="A5187" s="8" t="s">
        <v>42</v>
      </c>
      <c r="B5187" s="17">
        <v>2017</v>
      </c>
      <c r="C5187" s="17" t="s">
        <v>82</v>
      </c>
      <c r="D5187" s="17"/>
      <c r="E5187" s="35" t="s">
        <v>74</v>
      </c>
      <c r="F5187" s="34" t="s">
        <v>78</v>
      </c>
      <c r="G5187" s="9" t="s">
        <v>66</v>
      </c>
      <c r="H5187" s="10">
        <v>5807.9979999999996</v>
      </c>
      <c r="I5187" s="10">
        <v>5547.9979999999996</v>
      </c>
      <c r="J5187" s="10">
        <v>11355.998</v>
      </c>
      <c r="K5187" s="31">
        <v>4952</v>
      </c>
      <c r="L5187" s="31">
        <v>4345</v>
      </c>
      <c r="M5187" s="31">
        <v>4</v>
      </c>
      <c r="N5187" s="31">
        <v>9301</v>
      </c>
      <c r="O5187" s="31">
        <v>2206</v>
      </c>
      <c r="P5187" s="31">
        <v>1867</v>
      </c>
      <c r="Q5187" s="31"/>
      <c r="R5187" s="41">
        <v>4073</v>
      </c>
      <c r="S5187" s="130">
        <f>IFERROR(Table1[[#This Row],[Female Voters]]/Table1[[#This Row],[Female Population]],"0.0%")</f>
        <v>0.85261737349083111</v>
      </c>
      <c r="T5187" s="130">
        <f>IFERROR(Table1[[#This Row],[Male Voters]]/Table1[[#This Row],[Male Population]],"0.0%")</f>
        <v>0.7831653868656766</v>
      </c>
      <c r="U5187" s="130">
        <f>IFERROR(Table1[[#This Row],[Total Voters]]/Table1[[#This Row],[Total Population]],"0.0%")</f>
        <v>0.81903853804835125</v>
      </c>
      <c r="V5187" s="130">
        <f>IFERROR(Table1[[#This Row],[Female Ballots]]/Table1[[#This Row],[Female Population]],"0.0%")</f>
        <v>0.37982106743149707</v>
      </c>
      <c r="W5187" s="130">
        <f>IFERROR(Table1[[#This Row],[Male Ballots]]/Table1[[#This Row],[Male Population]],"0.0%")</f>
        <v>0.33651778533445759</v>
      </c>
      <c r="X5187" s="130">
        <f>IFERROR(Table1[[#This Row],[Total Ballots]]/Table1[[#This Row],[Total Population]],"0.0%")</f>
        <v>0.35866508606288944</v>
      </c>
      <c r="Y5187" s="24">
        <f>Table1[[#This Row],[Female Ballots]]/Table1[[#This Row],[Female Voters]]</f>
        <v>0.44547657512116318</v>
      </c>
      <c r="Z5187" s="24">
        <f>Table1[[#This Row],[Male Ballots]]/Table1[[#This Row],[Male Voters]]</f>
        <v>0.42968929804372841</v>
      </c>
      <c r="AA5187" s="24">
        <f>Table1[[#This Row],[Total Ballots]]/Table1[[#This Row],[Total Voters]]</f>
        <v>0.43790990216105796</v>
      </c>
    </row>
    <row r="5188" spans="1:27" s="12" customFormat="1" x14ac:dyDescent="0.35">
      <c r="A5188" s="8" t="s">
        <v>42</v>
      </c>
      <c r="B5188" s="17">
        <v>2017</v>
      </c>
      <c r="C5188" s="17" t="s">
        <v>82</v>
      </c>
      <c r="D5188" s="17"/>
      <c r="E5188" s="35" t="s">
        <v>74</v>
      </c>
      <c r="F5188" s="34" t="s">
        <v>78</v>
      </c>
      <c r="G5188" s="9" t="s">
        <v>67</v>
      </c>
      <c r="H5188" s="10">
        <v>8533.9989999999998</v>
      </c>
      <c r="I5188" s="10">
        <v>7661.9985999999999</v>
      </c>
      <c r="J5188" s="10">
        <v>16195.996999999999</v>
      </c>
      <c r="K5188" s="31">
        <v>7303</v>
      </c>
      <c r="L5188" s="31">
        <v>6750</v>
      </c>
      <c r="M5188" s="31">
        <v>4</v>
      </c>
      <c r="N5188" s="31">
        <v>14057</v>
      </c>
      <c r="O5188" s="31">
        <v>4236</v>
      </c>
      <c r="P5188" s="31">
        <v>4026</v>
      </c>
      <c r="Q5188" s="31">
        <v>2</v>
      </c>
      <c r="R5188" s="41">
        <v>8264</v>
      </c>
      <c r="S5188" s="130">
        <f>IFERROR(Table1[[#This Row],[Female Voters]]/Table1[[#This Row],[Female Population]],"0.0%")</f>
        <v>0.85575355703697642</v>
      </c>
      <c r="T5188" s="130">
        <f>IFERROR(Table1[[#This Row],[Male Voters]]/Table1[[#This Row],[Male Population]],"0.0%")</f>
        <v>0.8809711868127984</v>
      </c>
      <c r="U5188" s="130">
        <f>IFERROR(Table1[[#This Row],[Total Voters]]/Table1[[#This Row],[Total Population]],"0.0%")</f>
        <v>0.86793051394119181</v>
      </c>
      <c r="V5188" s="130">
        <f>IFERROR(Table1[[#This Row],[Female Ballots]]/Table1[[#This Row],[Female Population]],"0.0%")</f>
        <v>0.4963675294548312</v>
      </c>
      <c r="W5188" s="130">
        <f>IFERROR(Table1[[#This Row],[Male Ballots]]/Table1[[#This Row],[Male Population]],"0.0%")</f>
        <v>0.52545037009012241</v>
      </c>
      <c r="X5188" s="130">
        <f>IFERROR(Table1[[#This Row],[Total Ballots]]/Table1[[#This Row],[Total Population]],"0.0%")</f>
        <v>0.51024953882122848</v>
      </c>
      <c r="Y5188" s="24">
        <f>Table1[[#This Row],[Female Ballots]]/Table1[[#This Row],[Female Voters]]</f>
        <v>0.58003560180747638</v>
      </c>
      <c r="Z5188" s="24">
        <f>Table1[[#This Row],[Male Ballots]]/Table1[[#This Row],[Male Voters]]</f>
        <v>0.59644444444444444</v>
      </c>
      <c r="AA5188" s="24">
        <f>Table1[[#This Row],[Total Ballots]]/Table1[[#This Row],[Total Voters]]</f>
        <v>0.58789215337554246</v>
      </c>
    </row>
    <row r="5189" spans="1:27" s="12" customFormat="1" x14ac:dyDescent="0.35">
      <c r="A5189" s="8" t="s">
        <v>27</v>
      </c>
      <c r="B5189" s="17">
        <v>2017</v>
      </c>
      <c r="C5189" s="17" t="s">
        <v>82</v>
      </c>
      <c r="D5189" s="17"/>
      <c r="E5189" s="35" t="s">
        <v>74</v>
      </c>
      <c r="F5189" s="34" t="s">
        <v>78</v>
      </c>
      <c r="G5189" s="9" t="s">
        <v>79</v>
      </c>
      <c r="H5189" s="10">
        <v>4200.7828600000003</v>
      </c>
      <c r="I5189" s="10">
        <v>4187.7808299999997</v>
      </c>
      <c r="J5189" s="10">
        <v>8388.5637000000006</v>
      </c>
      <c r="K5189" s="10">
        <v>3581</v>
      </c>
      <c r="L5189" s="10">
        <v>3583</v>
      </c>
      <c r="M5189" s="10">
        <v>0</v>
      </c>
      <c r="N5189" s="10">
        <v>7164</v>
      </c>
      <c r="O5189" s="10">
        <v>1729</v>
      </c>
      <c r="P5189" s="10">
        <v>1629</v>
      </c>
      <c r="Q5189" s="10">
        <v>0</v>
      </c>
      <c r="R5189" s="11">
        <v>3358</v>
      </c>
      <c r="S5189" s="130">
        <f>IFERROR(Table1[[#This Row],[Female Voters]]/Table1[[#This Row],[Female Population]],"0.0%")</f>
        <v>0.85246015310584267</v>
      </c>
      <c r="T5189" s="130">
        <f>IFERROR(Table1[[#This Row],[Male Voters]]/Table1[[#This Row],[Male Population]],"0.0%")</f>
        <v>0.85558441223391346</v>
      </c>
      <c r="U5189" s="130">
        <f>IFERROR(Table1[[#This Row],[Total Voters]]/Table1[[#This Row],[Total Population]],"0.0%")</f>
        <v>0.85401986039636313</v>
      </c>
      <c r="V5189" s="130">
        <f>IFERROR(Table1[[#This Row],[Female Ballots]]/Table1[[#This Row],[Female Population]],"0.0%")</f>
        <v>0.41158994826026307</v>
      </c>
      <c r="W5189" s="130">
        <f>IFERROR(Table1[[#This Row],[Male Ballots]]/Table1[[#This Row],[Male Population]],"0.0%")</f>
        <v>0.38898883827213088</v>
      </c>
      <c r="X5189" s="130">
        <f>IFERROR(Table1[[#This Row],[Total Ballots]]/Table1[[#This Row],[Total Population]],"0.0%")</f>
        <v>0.40030690832090837</v>
      </c>
      <c r="Y5189" s="24">
        <f>Table1[[#This Row],[Female Ballots]]/Table1[[#This Row],[Female Voters]]</f>
        <v>0.48282602624965093</v>
      </c>
      <c r="Z5189" s="24">
        <f>Table1[[#This Row],[Male Ballots]]/Table1[[#This Row],[Male Voters]]</f>
        <v>0.4546469439017583</v>
      </c>
      <c r="AA5189" s="24">
        <f>Table1[[#This Row],[Total Ballots]]/Table1[[#This Row],[Total Voters]]</f>
        <v>0.46873255164712452</v>
      </c>
    </row>
    <row r="5190" spans="1:27" s="12" customFormat="1" x14ac:dyDescent="0.35">
      <c r="A5190" s="8" t="s">
        <v>27</v>
      </c>
      <c r="B5190" s="17">
        <v>2017</v>
      </c>
      <c r="C5190" s="17" t="s">
        <v>82</v>
      </c>
      <c r="D5190" s="17"/>
      <c r="E5190" s="35" t="s">
        <v>74</v>
      </c>
      <c r="F5190" s="34" t="s">
        <v>78</v>
      </c>
      <c r="G5190" s="9" t="s">
        <v>62</v>
      </c>
      <c r="H5190" s="10">
        <v>307.05745999999999</v>
      </c>
      <c r="I5190" s="10">
        <v>320.06043000000005</v>
      </c>
      <c r="J5190" s="10">
        <v>627.11789999999996</v>
      </c>
      <c r="K5190" s="31">
        <v>224</v>
      </c>
      <c r="L5190" s="31">
        <v>245</v>
      </c>
      <c r="M5190" s="31"/>
      <c r="N5190" s="31">
        <v>469</v>
      </c>
      <c r="O5190" s="31">
        <v>36</v>
      </c>
      <c r="P5190" s="31">
        <v>52</v>
      </c>
      <c r="Q5190" s="31"/>
      <c r="R5190" s="41">
        <v>88</v>
      </c>
      <c r="S5190" s="130">
        <f>IFERROR(Table1[[#This Row],[Female Voters]]/Table1[[#This Row],[Female Population]],"0.0%")</f>
        <v>0.72950515515890746</v>
      </c>
      <c r="T5190" s="130">
        <f>IFERROR(Table1[[#This Row],[Male Voters]]/Table1[[#This Row],[Male Population]],"0.0%")</f>
        <v>0.76548044380244051</v>
      </c>
      <c r="U5190" s="130">
        <f>IFERROR(Table1[[#This Row],[Total Voters]]/Table1[[#This Row],[Total Population]],"0.0%")</f>
        <v>0.74786575219747364</v>
      </c>
      <c r="V5190" s="130">
        <f>IFERROR(Table1[[#This Row],[Female Ballots]]/Table1[[#This Row],[Female Population]],"0.0%")</f>
        <v>0.11724189993625297</v>
      </c>
      <c r="W5190" s="130">
        <f>IFERROR(Table1[[#This Row],[Male Ballots]]/Table1[[#This Row],[Male Population]],"0.0%")</f>
        <v>0.16246931868459963</v>
      </c>
      <c r="X5190" s="130">
        <f>IFERROR(Table1[[#This Row],[Total Ballots]]/Table1[[#This Row],[Total Population]],"0.0%")</f>
        <v>0.14032449081743642</v>
      </c>
      <c r="Y5190" s="24">
        <f>Table1[[#This Row],[Female Ballots]]/Table1[[#This Row],[Female Voters]]</f>
        <v>0.16071428571428573</v>
      </c>
      <c r="Z5190" s="24">
        <f>Table1[[#This Row],[Male Ballots]]/Table1[[#This Row],[Male Voters]]</f>
        <v>0.21224489795918366</v>
      </c>
      <c r="AA5190" s="24">
        <f>Table1[[#This Row],[Total Ballots]]/Table1[[#This Row],[Total Voters]]</f>
        <v>0.18763326226012794</v>
      </c>
    </row>
    <row r="5191" spans="1:27" s="12" customFormat="1" x14ac:dyDescent="0.35">
      <c r="A5191" s="8" t="s">
        <v>27</v>
      </c>
      <c r="B5191" s="17">
        <v>2017</v>
      </c>
      <c r="C5191" s="17" t="s">
        <v>82</v>
      </c>
      <c r="D5191" s="17"/>
      <c r="E5191" s="35" t="s">
        <v>74</v>
      </c>
      <c r="F5191" s="34" t="s">
        <v>78</v>
      </c>
      <c r="G5191" s="9" t="s">
        <v>63</v>
      </c>
      <c r="H5191" s="10">
        <v>458.08510000000001</v>
      </c>
      <c r="I5191" s="10">
        <v>448.08439999999996</v>
      </c>
      <c r="J5191" s="10">
        <v>906.16949999999997</v>
      </c>
      <c r="K5191" s="31">
        <v>358</v>
      </c>
      <c r="L5191" s="31">
        <v>373</v>
      </c>
      <c r="M5191" s="31"/>
      <c r="N5191" s="31">
        <v>731</v>
      </c>
      <c r="O5191" s="31">
        <v>78</v>
      </c>
      <c r="P5191" s="31">
        <v>56</v>
      </c>
      <c r="Q5191" s="31"/>
      <c r="R5191" s="41">
        <v>134</v>
      </c>
      <c r="S5191" s="130">
        <f>IFERROR(Table1[[#This Row],[Female Voters]]/Table1[[#This Row],[Female Population]],"0.0%")</f>
        <v>0.78151417716926397</v>
      </c>
      <c r="T5191" s="130">
        <f>IFERROR(Table1[[#This Row],[Male Voters]]/Table1[[#This Row],[Male Population]],"0.0%")</f>
        <v>0.83243246138450711</v>
      </c>
      <c r="U5191" s="130">
        <f>IFERROR(Table1[[#This Row],[Total Voters]]/Table1[[#This Row],[Total Population]],"0.0%")</f>
        <v>0.80669234618909602</v>
      </c>
      <c r="V5191" s="130">
        <f>IFERROR(Table1[[#This Row],[Female Ballots]]/Table1[[#This Row],[Female Population]],"0.0%")</f>
        <v>0.17027403860112456</v>
      </c>
      <c r="W5191" s="130">
        <f>IFERROR(Table1[[#This Row],[Male Ballots]]/Table1[[#This Row],[Male Population]],"0.0%")</f>
        <v>0.12497645532850508</v>
      </c>
      <c r="X5191" s="130">
        <f>IFERROR(Table1[[#This Row],[Total Ballots]]/Table1[[#This Row],[Total Population]],"0.0%")</f>
        <v>0.14787520436298066</v>
      </c>
      <c r="Y5191" s="24">
        <f>Table1[[#This Row],[Female Ballots]]/Table1[[#This Row],[Female Voters]]</f>
        <v>0.21787709497206703</v>
      </c>
      <c r="Z5191" s="24">
        <f>Table1[[#This Row],[Male Ballots]]/Table1[[#This Row],[Male Voters]]</f>
        <v>0.15013404825737264</v>
      </c>
      <c r="AA5191" s="24">
        <f>Table1[[#This Row],[Total Ballots]]/Table1[[#This Row],[Total Voters]]</f>
        <v>0.18331053351573187</v>
      </c>
    </row>
    <row r="5192" spans="1:27" s="12" customFormat="1" x14ac:dyDescent="0.35">
      <c r="A5192" s="8" t="s">
        <v>27</v>
      </c>
      <c r="B5192" s="17">
        <v>2017</v>
      </c>
      <c r="C5192" s="17" t="s">
        <v>82</v>
      </c>
      <c r="D5192" s="17"/>
      <c r="E5192" s="35" t="s">
        <v>74</v>
      </c>
      <c r="F5192" s="34" t="s">
        <v>78</v>
      </c>
      <c r="G5192" s="9" t="s">
        <v>64</v>
      </c>
      <c r="H5192" s="10">
        <v>564.10429999999997</v>
      </c>
      <c r="I5192" s="10">
        <v>568.10560000000009</v>
      </c>
      <c r="J5192" s="10">
        <v>1132.2098999999998</v>
      </c>
      <c r="K5192" s="31">
        <v>492</v>
      </c>
      <c r="L5192" s="31">
        <v>467</v>
      </c>
      <c r="M5192" s="31"/>
      <c r="N5192" s="31">
        <v>959</v>
      </c>
      <c r="O5192" s="31">
        <v>143</v>
      </c>
      <c r="P5192" s="31">
        <v>116</v>
      </c>
      <c r="Q5192" s="31"/>
      <c r="R5192" s="41">
        <v>259</v>
      </c>
      <c r="S5192" s="130">
        <f>IFERROR(Table1[[#This Row],[Female Voters]]/Table1[[#This Row],[Female Population]],"0.0%")</f>
        <v>0.87217913424875515</v>
      </c>
      <c r="T5192" s="130">
        <f>IFERROR(Table1[[#This Row],[Male Voters]]/Table1[[#This Row],[Male Population]],"0.0%")</f>
        <v>0.82203027042859622</v>
      </c>
      <c r="U5192" s="130">
        <f>IFERROR(Table1[[#This Row],[Total Voters]]/Table1[[#This Row],[Total Population]],"0.0%")</f>
        <v>0.84701608774132797</v>
      </c>
      <c r="V5192" s="130">
        <f>IFERROR(Table1[[#This Row],[Female Ballots]]/Table1[[#This Row],[Female Population]],"0.0%")</f>
        <v>0.25349921991376417</v>
      </c>
      <c r="W5192" s="130">
        <f>IFERROR(Table1[[#This Row],[Male Ballots]]/Table1[[#This Row],[Male Population]],"0.0%")</f>
        <v>0.20418739051331297</v>
      </c>
      <c r="X5192" s="130">
        <f>IFERROR(Table1[[#This Row],[Total Ballots]]/Table1[[#This Row],[Total Population]],"0.0%")</f>
        <v>0.22875616968196449</v>
      </c>
      <c r="Y5192" s="24">
        <f>Table1[[#This Row],[Female Ballots]]/Table1[[#This Row],[Female Voters]]</f>
        <v>0.29065040650406504</v>
      </c>
      <c r="Z5192" s="24">
        <f>Table1[[#This Row],[Male Ballots]]/Table1[[#This Row],[Male Voters]]</f>
        <v>0.24839400428265523</v>
      </c>
      <c r="AA5192" s="24">
        <f>Table1[[#This Row],[Total Ballots]]/Table1[[#This Row],[Total Voters]]</f>
        <v>0.27007299270072993</v>
      </c>
    </row>
    <row r="5193" spans="1:27" s="12" customFormat="1" x14ac:dyDescent="0.35">
      <c r="A5193" s="8" t="s">
        <v>27</v>
      </c>
      <c r="B5193" s="17">
        <v>2017</v>
      </c>
      <c r="C5193" s="17" t="s">
        <v>82</v>
      </c>
      <c r="D5193" s="17"/>
      <c r="E5193" s="35" t="s">
        <v>74</v>
      </c>
      <c r="F5193" s="34" t="s">
        <v>78</v>
      </c>
      <c r="G5193" s="9" t="s">
        <v>65</v>
      </c>
      <c r="H5193" s="10">
        <v>643.11980000000005</v>
      </c>
      <c r="I5193" s="10">
        <v>642.11950000000002</v>
      </c>
      <c r="J5193" s="10">
        <v>1285.2393</v>
      </c>
      <c r="K5193" s="31">
        <v>508</v>
      </c>
      <c r="L5193" s="31">
        <v>529</v>
      </c>
      <c r="M5193" s="31"/>
      <c r="N5193" s="31">
        <v>1037</v>
      </c>
      <c r="O5193" s="31">
        <v>216</v>
      </c>
      <c r="P5193" s="31">
        <v>202</v>
      </c>
      <c r="Q5193" s="31"/>
      <c r="R5193" s="41">
        <v>418</v>
      </c>
      <c r="S5193" s="130">
        <f>IFERROR(Table1[[#This Row],[Female Voters]]/Table1[[#This Row],[Female Population]],"0.0%")</f>
        <v>0.78989948684521916</v>
      </c>
      <c r="T5193" s="130">
        <f>IFERROR(Table1[[#This Row],[Male Voters]]/Table1[[#This Row],[Male Population]],"0.0%")</f>
        <v>0.82383419285662562</v>
      </c>
      <c r="U5193" s="130">
        <f>IFERROR(Table1[[#This Row],[Total Voters]]/Table1[[#This Row],[Total Population]],"0.0%")</f>
        <v>0.80685363418314393</v>
      </c>
      <c r="V5193" s="130">
        <f>IFERROR(Table1[[#This Row],[Female Ballots]]/Table1[[#This Row],[Female Population]],"0.0%")</f>
        <v>0.33586277393418768</v>
      </c>
      <c r="W5193" s="130">
        <f>IFERROR(Table1[[#This Row],[Male Ballots]]/Table1[[#This Row],[Male Population]],"0.0%")</f>
        <v>0.31458318895470389</v>
      </c>
      <c r="X5193" s="130">
        <f>IFERROR(Table1[[#This Row],[Total Ballots]]/Table1[[#This Row],[Total Population]],"0.0%")</f>
        <v>0.32523126238047656</v>
      </c>
      <c r="Y5193" s="24">
        <f>Table1[[#This Row],[Female Ballots]]/Table1[[#This Row],[Female Voters]]</f>
        <v>0.42519685039370081</v>
      </c>
      <c r="Z5193" s="24">
        <f>Table1[[#This Row],[Male Ballots]]/Table1[[#This Row],[Male Voters]]</f>
        <v>0.38185255198487711</v>
      </c>
      <c r="AA5193" s="24">
        <f>Table1[[#This Row],[Total Ballots]]/Table1[[#This Row],[Total Voters]]</f>
        <v>0.40308582449373193</v>
      </c>
    </row>
    <row r="5194" spans="1:27" s="12" customFormat="1" x14ac:dyDescent="0.35">
      <c r="A5194" s="8" t="s">
        <v>27</v>
      </c>
      <c r="B5194" s="17">
        <v>2017</v>
      </c>
      <c r="C5194" s="17" t="s">
        <v>82</v>
      </c>
      <c r="D5194" s="17"/>
      <c r="E5194" s="35" t="s">
        <v>74</v>
      </c>
      <c r="F5194" s="34" t="s">
        <v>78</v>
      </c>
      <c r="G5194" s="9" t="s">
        <v>66</v>
      </c>
      <c r="H5194" s="10">
        <v>872.16250000000002</v>
      </c>
      <c r="I5194" s="10">
        <v>876.16340000000002</v>
      </c>
      <c r="J5194" s="10">
        <v>1748.3258999999998</v>
      </c>
      <c r="K5194" s="31">
        <v>792</v>
      </c>
      <c r="L5194" s="31">
        <v>777</v>
      </c>
      <c r="M5194" s="31"/>
      <c r="N5194" s="31">
        <v>1569</v>
      </c>
      <c r="O5194" s="31">
        <v>453</v>
      </c>
      <c r="P5194" s="31">
        <v>417</v>
      </c>
      <c r="Q5194" s="31"/>
      <c r="R5194" s="41">
        <v>870</v>
      </c>
      <c r="S5194" s="130">
        <f>IFERROR(Table1[[#This Row],[Female Voters]]/Table1[[#This Row],[Female Population]],"0.0%")</f>
        <v>0.90808765568343053</v>
      </c>
      <c r="T5194" s="130">
        <f>IFERROR(Table1[[#This Row],[Male Voters]]/Table1[[#This Row],[Male Population]],"0.0%")</f>
        <v>0.88682088295402428</v>
      </c>
      <c r="U5194" s="130">
        <f>IFERROR(Table1[[#This Row],[Total Voters]]/Table1[[#This Row],[Total Population]],"0.0%")</f>
        <v>0.89742993568876384</v>
      </c>
      <c r="V5194" s="130">
        <f>IFERROR(Table1[[#This Row],[Female Ballots]]/Table1[[#This Row],[Female Population]],"0.0%")</f>
        <v>0.51939862124317426</v>
      </c>
      <c r="W5194" s="130">
        <f>IFERROR(Table1[[#This Row],[Male Ballots]]/Table1[[#This Row],[Male Population]],"0.0%")</f>
        <v>0.47593862058150338</v>
      </c>
      <c r="X5194" s="130">
        <f>IFERROR(Table1[[#This Row],[Total Ballots]]/Table1[[#This Row],[Total Population]],"0.0%")</f>
        <v>0.49761889359415201</v>
      </c>
      <c r="Y5194" s="24">
        <f>Table1[[#This Row],[Female Ballots]]/Table1[[#This Row],[Female Voters]]</f>
        <v>0.57196969696969702</v>
      </c>
      <c r="Z5194" s="24">
        <f>Table1[[#This Row],[Male Ballots]]/Table1[[#This Row],[Male Voters]]</f>
        <v>0.53667953667953672</v>
      </c>
      <c r="AA5194" s="24">
        <f>Table1[[#This Row],[Total Ballots]]/Table1[[#This Row],[Total Voters]]</f>
        <v>0.55449330783938811</v>
      </c>
    </row>
    <row r="5195" spans="1:27" s="12" customFormat="1" x14ac:dyDescent="0.35">
      <c r="A5195" s="8" t="s">
        <v>27</v>
      </c>
      <c r="B5195" s="17">
        <v>2017</v>
      </c>
      <c r="C5195" s="17" t="s">
        <v>82</v>
      </c>
      <c r="D5195" s="17"/>
      <c r="E5195" s="35" t="s">
        <v>74</v>
      </c>
      <c r="F5195" s="34" t="s">
        <v>78</v>
      </c>
      <c r="G5195" s="9" t="s">
        <v>67</v>
      </c>
      <c r="H5195" s="10">
        <v>1356.2537</v>
      </c>
      <c r="I5195" s="10">
        <v>1333.2474999999999</v>
      </c>
      <c r="J5195" s="10">
        <v>2689.5012000000002</v>
      </c>
      <c r="K5195" s="31">
        <v>1207</v>
      </c>
      <c r="L5195" s="31">
        <v>1192</v>
      </c>
      <c r="M5195" s="31"/>
      <c r="N5195" s="31">
        <v>2399</v>
      </c>
      <c r="O5195" s="31">
        <v>803</v>
      </c>
      <c r="P5195" s="31">
        <v>786</v>
      </c>
      <c r="Q5195" s="31"/>
      <c r="R5195" s="41">
        <v>1589</v>
      </c>
      <c r="S5195" s="130">
        <f>IFERROR(Table1[[#This Row],[Female Voters]]/Table1[[#This Row],[Female Population]],"0.0%")</f>
        <v>0.88995148916460098</v>
      </c>
      <c r="T5195" s="130">
        <f>IFERROR(Table1[[#This Row],[Male Voters]]/Table1[[#This Row],[Male Population]],"0.0%")</f>
        <v>0.89405755495510031</v>
      </c>
      <c r="U5195" s="130">
        <f>IFERROR(Table1[[#This Row],[Total Voters]]/Table1[[#This Row],[Total Population]],"0.0%")</f>
        <v>0.89198696025865309</v>
      </c>
      <c r="V5195" s="130">
        <f>IFERROR(Table1[[#This Row],[Female Ballots]]/Table1[[#This Row],[Female Population]],"0.0%")</f>
        <v>0.5920721174806749</v>
      </c>
      <c r="W5195" s="130">
        <f>IFERROR(Table1[[#This Row],[Male Ballots]]/Table1[[#This Row],[Male Population]],"0.0%")</f>
        <v>0.58953795150562815</v>
      </c>
      <c r="X5195" s="130">
        <f>IFERROR(Table1[[#This Row],[Total Ballots]]/Table1[[#This Row],[Total Population]],"0.0%")</f>
        <v>0.59081587321842421</v>
      </c>
      <c r="Y5195" s="24">
        <f>Table1[[#This Row],[Female Ballots]]/Table1[[#This Row],[Female Voters]]</f>
        <v>0.6652858326429163</v>
      </c>
      <c r="Z5195" s="24">
        <f>Table1[[#This Row],[Male Ballots]]/Table1[[#This Row],[Male Voters]]</f>
        <v>0.65939597315436238</v>
      </c>
      <c r="AA5195" s="24">
        <f>Table1[[#This Row],[Total Ballots]]/Table1[[#This Row],[Total Voters]]</f>
        <v>0.66235931638182577</v>
      </c>
    </row>
    <row r="5196" spans="1:27" s="12" customFormat="1" x14ac:dyDescent="0.35">
      <c r="A5196" s="8" t="s">
        <v>41</v>
      </c>
      <c r="B5196" s="17">
        <v>2017</v>
      </c>
      <c r="C5196" s="17" t="s">
        <v>82</v>
      </c>
      <c r="D5196" s="17"/>
      <c r="E5196" s="35" t="s">
        <v>74</v>
      </c>
      <c r="F5196" s="34" t="s">
        <v>78</v>
      </c>
      <c r="G5196" s="9" t="s">
        <v>79</v>
      </c>
      <c r="H5196" s="10">
        <v>24950.989999999998</v>
      </c>
      <c r="I5196" s="10">
        <v>26576.996999999999</v>
      </c>
      <c r="J5196" s="10">
        <v>51527.983399999997</v>
      </c>
      <c r="K5196" s="10">
        <v>19776</v>
      </c>
      <c r="L5196" s="10">
        <v>18488</v>
      </c>
      <c r="M5196" s="10">
        <v>1</v>
      </c>
      <c r="N5196" s="10">
        <v>38265</v>
      </c>
      <c r="O5196" s="10">
        <v>7142</v>
      </c>
      <c r="P5196" s="10">
        <v>6696</v>
      </c>
      <c r="Q5196" s="10">
        <v>0</v>
      </c>
      <c r="R5196" s="11">
        <v>13838</v>
      </c>
      <c r="S5196" s="130">
        <f>IFERROR(Table1[[#This Row],[Female Voters]]/Table1[[#This Row],[Female Population]],"0.0%")</f>
        <v>0.7925938008872595</v>
      </c>
      <c r="T5196" s="130">
        <f>IFERROR(Table1[[#This Row],[Male Voters]]/Table1[[#This Row],[Male Population]],"0.0%")</f>
        <v>0.69563916495155564</v>
      </c>
      <c r="U5196" s="130">
        <f>IFERROR(Table1[[#This Row],[Total Voters]]/Table1[[#This Row],[Total Population]],"0.0%")</f>
        <v>0.7426062010414326</v>
      </c>
      <c r="V5196" s="130">
        <f>IFERROR(Table1[[#This Row],[Female Ballots]]/Table1[[#This Row],[Female Population]],"0.0%")</f>
        <v>0.28624114714486282</v>
      </c>
      <c r="W5196" s="130">
        <f>IFERROR(Table1[[#This Row],[Male Ballots]]/Table1[[#This Row],[Male Population]],"0.0%")</f>
        <v>0.25194720080677285</v>
      </c>
      <c r="X5196" s="130">
        <f>IFERROR(Table1[[#This Row],[Total Ballots]]/Table1[[#This Row],[Total Population]],"0.0%")</f>
        <v>0.26855310623314632</v>
      </c>
      <c r="Y5196" s="24">
        <f>Table1[[#This Row],[Female Ballots]]/Table1[[#This Row],[Female Voters]]</f>
        <v>0.36114482200647247</v>
      </c>
      <c r="Z5196" s="24">
        <f>Table1[[#This Row],[Male Ballots]]/Table1[[#This Row],[Male Voters]]</f>
        <v>0.36218087408048466</v>
      </c>
      <c r="AA5196" s="24">
        <f>Table1[[#This Row],[Total Ballots]]/Table1[[#This Row],[Total Voters]]</f>
        <v>0.3616359597543447</v>
      </c>
    </row>
    <row r="5197" spans="1:27" s="12" customFormat="1" x14ac:dyDescent="0.35">
      <c r="A5197" s="8" t="s">
        <v>41</v>
      </c>
      <c r="B5197" s="17">
        <v>2017</v>
      </c>
      <c r="C5197" s="17" t="s">
        <v>82</v>
      </c>
      <c r="D5197" s="17"/>
      <c r="E5197" s="35" t="s">
        <v>74</v>
      </c>
      <c r="F5197" s="34" t="s">
        <v>78</v>
      </c>
      <c r="G5197" s="9" t="s">
        <v>62</v>
      </c>
      <c r="H5197" s="10">
        <v>1973.0001</v>
      </c>
      <c r="I5197" s="10">
        <v>2453.0023000000001</v>
      </c>
      <c r="J5197" s="10">
        <v>4426.0023999999994</v>
      </c>
      <c r="K5197" s="31">
        <v>1279</v>
      </c>
      <c r="L5197" s="31">
        <v>1383</v>
      </c>
      <c r="M5197" s="31">
        <v>1</v>
      </c>
      <c r="N5197" s="31">
        <v>2663</v>
      </c>
      <c r="O5197" s="31">
        <v>110</v>
      </c>
      <c r="P5197" s="31">
        <v>122</v>
      </c>
      <c r="Q5197" s="31"/>
      <c r="R5197" s="41">
        <v>232</v>
      </c>
      <c r="S5197" s="130">
        <f>IFERROR(Table1[[#This Row],[Female Voters]]/Table1[[#This Row],[Female Population]],"0.0%")</f>
        <v>0.64825136096039737</v>
      </c>
      <c r="T5197" s="130">
        <f>IFERROR(Table1[[#This Row],[Male Voters]]/Table1[[#This Row],[Male Population]],"0.0%")</f>
        <v>0.56379890063698679</v>
      </c>
      <c r="U5197" s="130">
        <f>IFERROR(Table1[[#This Row],[Total Voters]]/Table1[[#This Row],[Total Population]],"0.0%")</f>
        <v>0.601671612288326</v>
      </c>
      <c r="V5197" s="130">
        <f>IFERROR(Table1[[#This Row],[Female Ballots]]/Table1[[#This Row],[Female Population]],"0.0%")</f>
        <v>5.5752658096672167E-2</v>
      </c>
      <c r="W5197" s="130">
        <f>IFERROR(Table1[[#This Row],[Male Ballots]]/Table1[[#This Row],[Male Population]],"0.0%")</f>
        <v>4.9734971712011848E-2</v>
      </c>
      <c r="X5197" s="130">
        <f>IFERROR(Table1[[#This Row],[Total Ballots]]/Table1[[#This Row],[Total Population]],"0.0%")</f>
        <v>5.2417504337548493E-2</v>
      </c>
      <c r="Y5197" s="24">
        <f>Table1[[#This Row],[Female Ballots]]/Table1[[#This Row],[Female Voters]]</f>
        <v>8.6004691164972641E-2</v>
      </c>
      <c r="Z5197" s="24">
        <f>Table1[[#This Row],[Male Ballots]]/Table1[[#This Row],[Male Voters]]</f>
        <v>8.8214027476500367E-2</v>
      </c>
      <c r="AA5197" s="24">
        <f>Table1[[#This Row],[Total Ballots]]/Table1[[#This Row],[Total Voters]]</f>
        <v>8.7119789710852422E-2</v>
      </c>
    </row>
    <row r="5198" spans="1:27" s="12" customFormat="1" x14ac:dyDescent="0.35">
      <c r="A5198" s="8" t="s">
        <v>41</v>
      </c>
      <c r="B5198" s="17">
        <v>2017</v>
      </c>
      <c r="C5198" s="17" t="s">
        <v>82</v>
      </c>
      <c r="D5198" s="17"/>
      <c r="E5198" s="35" t="s">
        <v>74</v>
      </c>
      <c r="F5198" s="34" t="s">
        <v>78</v>
      </c>
      <c r="G5198" s="9" t="s">
        <v>63</v>
      </c>
      <c r="H5198" s="10">
        <v>3342.0010000000002</v>
      </c>
      <c r="I5198" s="10">
        <v>4096.0039999999999</v>
      </c>
      <c r="J5198" s="10">
        <v>7438.0039999999999</v>
      </c>
      <c r="K5198" s="31">
        <v>2304</v>
      </c>
      <c r="L5198" s="31">
        <v>2114</v>
      </c>
      <c r="M5198" s="31"/>
      <c r="N5198" s="31">
        <v>4418</v>
      </c>
      <c r="O5198" s="31">
        <v>220</v>
      </c>
      <c r="P5198" s="31">
        <v>213</v>
      </c>
      <c r="Q5198" s="31"/>
      <c r="R5198" s="41">
        <v>433</v>
      </c>
      <c r="S5198" s="130">
        <f>IFERROR(Table1[[#This Row],[Female Voters]]/Table1[[#This Row],[Female Population]],"0.0%")</f>
        <v>0.68940733410911603</v>
      </c>
      <c r="T5198" s="130">
        <f>IFERROR(Table1[[#This Row],[Male Voters]]/Table1[[#This Row],[Male Population]],"0.0%")</f>
        <v>0.51611277723361604</v>
      </c>
      <c r="U5198" s="130">
        <f>IFERROR(Table1[[#This Row],[Total Voters]]/Table1[[#This Row],[Total Population]],"0.0%")</f>
        <v>0.59397655607606559</v>
      </c>
      <c r="V5198" s="130">
        <f>IFERROR(Table1[[#This Row],[Female Ballots]]/Table1[[#This Row],[Female Population]],"0.0%")</f>
        <v>6.5828825305557948E-2</v>
      </c>
      <c r="W5198" s="130">
        <f>IFERROR(Table1[[#This Row],[Male Ballots]]/Table1[[#This Row],[Male Population]],"0.0%")</f>
        <v>5.2001902341892246E-2</v>
      </c>
      <c r="X5198" s="130">
        <f>IFERROR(Table1[[#This Row],[Total Ballots]]/Table1[[#This Row],[Total Population]],"0.0%")</f>
        <v>5.821454250360715E-2</v>
      </c>
      <c r="Y5198" s="24">
        <f>Table1[[#This Row],[Female Ballots]]/Table1[[#This Row],[Female Voters]]</f>
        <v>9.5486111111111105E-2</v>
      </c>
      <c r="Z5198" s="24">
        <f>Table1[[#This Row],[Male Ballots]]/Table1[[#This Row],[Male Voters]]</f>
        <v>0.10075685903500473</v>
      </c>
      <c r="AA5198" s="24">
        <f>Table1[[#This Row],[Total Ballots]]/Table1[[#This Row],[Total Voters]]</f>
        <v>9.8008148483476693E-2</v>
      </c>
    </row>
    <row r="5199" spans="1:27" s="12" customFormat="1" x14ac:dyDescent="0.35">
      <c r="A5199" s="8" t="s">
        <v>41</v>
      </c>
      <c r="B5199" s="17">
        <v>2017</v>
      </c>
      <c r="C5199" s="17" t="s">
        <v>82</v>
      </c>
      <c r="D5199" s="17"/>
      <c r="E5199" s="35" t="s">
        <v>74</v>
      </c>
      <c r="F5199" s="34" t="s">
        <v>78</v>
      </c>
      <c r="G5199" s="9" t="s">
        <v>64</v>
      </c>
      <c r="H5199" s="10">
        <v>3475</v>
      </c>
      <c r="I5199" s="10">
        <v>4006.0010000000002</v>
      </c>
      <c r="J5199" s="10">
        <v>7481.0010000000002</v>
      </c>
      <c r="K5199" s="31">
        <v>2296</v>
      </c>
      <c r="L5199" s="31">
        <v>2107</v>
      </c>
      <c r="M5199" s="31"/>
      <c r="N5199" s="31">
        <v>4403</v>
      </c>
      <c r="O5199" s="31">
        <v>435</v>
      </c>
      <c r="P5199" s="31">
        <v>357</v>
      </c>
      <c r="Q5199" s="31"/>
      <c r="R5199" s="41">
        <v>792</v>
      </c>
      <c r="S5199" s="130">
        <f>IFERROR(Table1[[#This Row],[Female Voters]]/Table1[[#This Row],[Female Population]],"0.0%")</f>
        <v>0.66071942446043164</v>
      </c>
      <c r="T5199" s="130">
        <f>IFERROR(Table1[[#This Row],[Male Voters]]/Table1[[#This Row],[Male Population]],"0.0%")</f>
        <v>0.52596092711908959</v>
      </c>
      <c r="U5199" s="130">
        <f>IFERROR(Table1[[#This Row],[Total Voters]]/Table1[[#This Row],[Total Population]],"0.0%")</f>
        <v>0.58855760078096497</v>
      </c>
      <c r="V5199" s="130">
        <f>IFERROR(Table1[[#This Row],[Female Ballots]]/Table1[[#This Row],[Female Population]],"0.0%")</f>
        <v>0.1251798561151079</v>
      </c>
      <c r="W5199" s="130">
        <f>IFERROR(Table1[[#This Row],[Male Ballots]]/Table1[[#This Row],[Male Population]],"0.0%")</f>
        <v>8.911630326602514E-2</v>
      </c>
      <c r="X5199" s="130">
        <f>IFERROR(Table1[[#This Row],[Total Ballots]]/Table1[[#This Row],[Total Population]],"0.0%")</f>
        <v>0.10586818528696895</v>
      </c>
      <c r="Y5199" s="24">
        <f>Table1[[#This Row],[Female Ballots]]/Table1[[#This Row],[Female Voters]]</f>
        <v>0.18945993031358885</v>
      </c>
      <c r="Z5199" s="24">
        <f>Table1[[#This Row],[Male Ballots]]/Table1[[#This Row],[Male Voters]]</f>
        <v>0.16943521594684385</v>
      </c>
      <c r="AA5199" s="24">
        <f>Table1[[#This Row],[Total Ballots]]/Table1[[#This Row],[Total Voters]]</f>
        <v>0.17987735634794458</v>
      </c>
    </row>
    <row r="5200" spans="1:27" s="12" customFormat="1" x14ac:dyDescent="0.35">
      <c r="A5200" s="8" t="s">
        <v>41</v>
      </c>
      <c r="B5200" s="17">
        <v>2017</v>
      </c>
      <c r="C5200" s="17" t="s">
        <v>82</v>
      </c>
      <c r="D5200" s="17"/>
      <c r="E5200" s="35" t="s">
        <v>74</v>
      </c>
      <c r="F5200" s="34" t="s">
        <v>78</v>
      </c>
      <c r="G5200" s="9" t="s">
        <v>65</v>
      </c>
      <c r="H5200" s="10">
        <v>3799.9989999999998</v>
      </c>
      <c r="I5200" s="10">
        <v>4104.9989999999998</v>
      </c>
      <c r="J5200" s="10">
        <v>7904.9979999999996</v>
      </c>
      <c r="K5200" s="31">
        <v>2854</v>
      </c>
      <c r="L5200" s="31">
        <v>2622</v>
      </c>
      <c r="M5200" s="31"/>
      <c r="N5200" s="31">
        <v>5476</v>
      </c>
      <c r="O5200" s="31">
        <v>716</v>
      </c>
      <c r="P5200" s="31">
        <v>627</v>
      </c>
      <c r="Q5200" s="31"/>
      <c r="R5200" s="41">
        <v>1343</v>
      </c>
      <c r="S5200" s="130">
        <f>IFERROR(Table1[[#This Row],[Female Voters]]/Table1[[#This Row],[Female Population]],"0.0%")</f>
        <v>0.75105282922442873</v>
      </c>
      <c r="T5200" s="130">
        <f>IFERROR(Table1[[#This Row],[Male Voters]]/Table1[[#This Row],[Male Population]],"0.0%")</f>
        <v>0.63873340773042819</v>
      </c>
      <c r="U5200" s="130">
        <f>IFERROR(Table1[[#This Row],[Total Voters]]/Table1[[#This Row],[Total Population]],"0.0%")</f>
        <v>0.69272629796996787</v>
      </c>
      <c r="V5200" s="130">
        <f>IFERROR(Table1[[#This Row],[Female Ballots]]/Table1[[#This Row],[Female Population]],"0.0%")</f>
        <v>0.18842110221607955</v>
      </c>
      <c r="W5200" s="130">
        <f>IFERROR(Table1[[#This Row],[Male Ballots]]/Table1[[#This Row],[Male Population]],"0.0%")</f>
        <v>0.15274059750075458</v>
      </c>
      <c r="X5200" s="130">
        <f>IFERROR(Table1[[#This Row],[Total Ballots]]/Table1[[#This Row],[Total Population]],"0.0%")</f>
        <v>0.16989251610183836</v>
      </c>
      <c r="Y5200" s="24">
        <f>Table1[[#This Row],[Female Ballots]]/Table1[[#This Row],[Female Voters]]</f>
        <v>0.25087596355991593</v>
      </c>
      <c r="Z5200" s="24">
        <f>Table1[[#This Row],[Male Ballots]]/Table1[[#This Row],[Male Voters]]</f>
        <v>0.2391304347826087</v>
      </c>
      <c r="AA5200" s="24">
        <f>Table1[[#This Row],[Total Ballots]]/Table1[[#This Row],[Total Voters]]</f>
        <v>0.24525200876552228</v>
      </c>
    </row>
    <row r="5201" spans="1:27" s="12" customFormat="1" x14ac:dyDescent="0.35">
      <c r="A5201" s="8" t="s">
        <v>41</v>
      </c>
      <c r="B5201" s="17">
        <v>2017</v>
      </c>
      <c r="C5201" s="17" t="s">
        <v>82</v>
      </c>
      <c r="D5201" s="17"/>
      <c r="E5201" s="35" t="s">
        <v>74</v>
      </c>
      <c r="F5201" s="34" t="s">
        <v>78</v>
      </c>
      <c r="G5201" s="9" t="s">
        <v>66</v>
      </c>
      <c r="H5201" s="10">
        <v>5070.9960000000001</v>
      </c>
      <c r="I5201" s="10">
        <v>5011.9969999999994</v>
      </c>
      <c r="J5201" s="10">
        <v>10082.993</v>
      </c>
      <c r="K5201" s="31">
        <v>4349</v>
      </c>
      <c r="L5201" s="31">
        <v>4008</v>
      </c>
      <c r="M5201" s="31"/>
      <c r="N5201" s="31">
        <v>8357</v>
      </c>
      <c r="O5201" s="31">
        <v>1827</v>
      </c>
      <c r="P5201" s="31">
        <v>1622</v>
      </c>
      <c r="Q5201" s="31"/>
      <c r="R5201" s="41">
        <v>3449</v>
      </c>
      <c r="S5201" s="130">
        <f>IFERROR(Table1[[#This Row],[Female Voters]]/Table1[[#This Row],[Female Population]],"0.0%")</f>
        <v>0.85762244734564963</v>
      </c>
      <c r="T5201" s="130">
        <f>IFERROR(Table1[[#This Row],[Male Voters]]/Table1[[#This Row],[Male Population]],"0.0%")</f>
        <v>0.7996812448211762</v>
      </c>
      <c r="U5201" s="130">
        <f>IFERROR(Table1[[#This Row],[Total Voters]]/Table1[[#This Row],[Total Population]],"0.0%")</f>
        <v>0.82882136286318953</v>
      </c>
      <c r="V5201" s="130">
        <f>IFERROR(Table1[[#This Row],[Female Ballots]]/Table1[[#This Row],[Female Population]],"0.0%")</f>
        <v>0.36028425185111562</v>
      </c>
      <c r="W5201" s="130">
        <f>IFERROR(Table1[[#This Row],[Male Ballots]]/Table1[[#This Row],[Male Population]],"0.0%")</f>
        <v>0.32362349777942806</v>
      </c>
      <c r="X5201" s="130">
        <f>IFERROR(Table1[[#This Row],[Total Ballots]]/Table1[[#This Row],[Total Population]],"0.0%")</f>
        <v>0.34206113204680394</v>
      </c>
      <c r="Y5201" s="24">
        <f>Table1[[#This Row],[Female Ballots]]/Table1[[#This Row],[Female Voters]]</f>
        <v>0.42009657392504024</v>
      </c>
      <c r="Z5201" s="24">
        <f>Table1[[#This Row],[Male Ballots]]/Table1[[#This Row],[Male Voters]]</f>
        <v>0.40469061876247503</v>
      </c>
      <c r="AA5201" s="24">
        <f>Table1[[#This Row],[Total Ballots]]/Table1[[#This Row],[Total Voters]]</f>
        <v>0.41270790953691516</v>
      </c>
    </row>
    <row r="5202" spans="1:27" s="12" customFormat="1" x14ac:dyDescent="0.35">
      <c r="A5202" s="8" t="s">
        <v>41</v>
      </c>
      <c r="B5202" s="17">
        <v>2017</v>
      </c>
      <c r="C5202" s="17" t="s">
        <v>82</v>
      </c>
      <c r="D5202" s="17"/>
      <c r="E5202" s="35" t="s">
        <v>74</v>
      </c>
      <c r="F5202" s="34" t="s">
        <v>78</v>
      </c>
      <c r="G5202" s="9" t="s">
        <v>67</v>
      </c>
      <c r="H5202" s="10">
        <v>7289.9938999999995</v>
      </c>
      <c r="I5202" s="10">
        <v>6904.9936999999991</v>
      </c>
      <c r="J5202" s="10">
        <v>14194.985000000001</v>
      </c>
      <c r="K5202" s="31">
        <v>6694</v>
      </c>
      <c r="L5202" s="31">
        <v>6254</v>
      </c>
      <c r="M5202" s="31"/>
      <c r="N5202" s="31">
        <v>12948</v>
      </c>
      <c r="O5202" s="31">
        <v>3834</v>
      </c>
      <c r="P5202" s="31">
        <v>3755</v>
      </c>
      <c r="Q5202" s="31"/>
      <c r="R5202" s="41">
        <v>7589</v>
      </c>
      <c r="S5202" s="130">
        <f>IFERROR(Table1[[#This Row],[Female Voters]]/Table1[[#This Row],[Female Population]],"0.0%")</f>
        <v>0.91824493844912547</v>
      </c>
      <c r="T5202" s="130">
        <f>IFERROR(Table1[[#This Row],[Male Voters]]/Table1[[#This Row],[Male Population]],"0.0%")</f>
        <v>0.90572131876094264</v>
      </c>
      <c r="U5202" s="130">
        <f>IFERROR(Table1[[#This Row],[Total Voters]]/Table1[[#This Row],[Total Population]],"0.0%")</f>
        <v>0.9121531301371576</v>
      </c>
      <c r="V5202" s="130">
        <f>IFERROR(Table1[[#This Row],[Female Ballots]]/Table1[[#This Row],[Female Population]],"0.0%")</f>
        <v>0.52592636600148601</v>
      </c>
      <c r="W5202" s="130">
        <f>IFERROR(Table1[[#This Row],[Male Ballots]]/Table1[[#This Row],[Male Population]],"0.0%")</f>
        <v>0.54380933034015666</v>
      </c>
      <c r="X5202" s="130">
        <f>IFERROR(Table1[[#This Row],[Total Ballots]]/Table1[[#This Row],[Total Population]],"0.0%")</f>
        <v>0.53462543285533581</v>
      </c>
      <c r="Y5202" s="24">
        <f>Table1[[#This Row],[Female Ballots]]/Table1[[#This Row],[Female Voters]]</f>
        <v>0.5727517179563788</v>
      </c>
      <c r="Z5202" s="24">
        <f>Table1[[#This Row],[Male Ballots]]/Table1[[#This Row],[Male Voters]]</f>
        <v>0.60041573393028458</v>
      </c>
      <c r="AA5202" s="24">
        <f>Table1[[#This Row],[Total Ballots]]/Table1[[#This Row],[Total Voters]]</f>
        <v>0.58611368551127585</v>
      </c>
    </row>
    <row r="5203" spans="1:27" s="12" customFormat="1" x14ac:dyDescent="0.35">
      <c r="A5203" s="8" t="s">
        <v>49</v>
      </c>
      <c r="B5203" s="17">
        <v>2017</v>
      </c>
      <c r="C5203" s="17" t="s">
        <v>82</v>
      </c>
      <c r="D5203" s="17"/>
      <c r="E5203" s="35" t="s">
        <v>74</v>
      </c>
      <c r="F5203" s="34" t="s">
        <v>78</v>
      </c>
      <c r="G5203" s="9" t="s">
        <v>79</v>
      </c>
      <c r="H5203" s="10">
        <v>15937.097999999998</v>
      </c>
      <c r="I5203" s="10">
        <v>16596.036099999998</v>
      </c>
      <c r="J5203" s="10">
        <v>32533.134599999998</v>
      </c>
      <c r="K5203" s="10">
        <v>11655</v>
      </c>
      <c r="L5203" s="10">
        <v>10835</v>
      </c>
      <c r="M5203" s="10">
        <v>3</v>
      </c>
      <c r="N5203" s="10">
        <v>22493</v>
      </c>
      <c r="O5203" s="10">
        <v>4963</v>
      </c>
      <c r="P5203" s="10">
        <v>4522</v>
      </c>
      <c r="Q5203" s="10">
        <v>0</v>
      </c>
      <c r="R5203" s="11">
        <v>9485</v>
      </c>
      <c r="S5203" s="130">
        <f>IFERROR(Table1[[#This Row],[Female Voters]]/Table1[[#This Row],[Female Population]],"0.0%")</f>
        <v>0.7313125639310244</v>
      </c>
      <c r="T5203" s="130">
        <f>IFERROR(Table1[[#This Row],[Male Voters]]/Table1[[#This Row],[Male Population]],"0.0%")</f>
        <v>0.65286674087193641</v>
      </c>
      <c r="U5203" s="130">
        <f>IFERROR(Table1[[#This Row],[Total Voters]]/Table1[[#This Row],[Total Population]],"0.0%")</f>
        <v>0.69138742013503984</v>
      </c>
      <c r="V5203" s="130">
        <f>IFERROR(Table1[[#This Row],[Female Ballots]]/Table1[[#This Row],[Female Population]],"0.0%")</f>
        <v>0.31141177647273049</v>
      </c>
      <c r="W5203" s="130">
        <f>IFERROR(Table1[[#This Row],[Male Ballots]]/Table1[[#This Row],[Male Population]],"0.0%")</f>
        <v>0.27247470255864292</v>
      </c>
      <c r="X5203" s="130">
        <f>IFERROR(Table1[[#This Row],[Total Ballots]]/Table1[[#This Row],[Total Population]],"0.0%")</f>
        <v>0.29154891210513728</v>
      </c>
      <c r="Y5203" s="24">
        <f>Table1[[#This Row],[Female Ballots]]/Table1[[#This Row],[Female Voters]]</f>
        <v>0.42582582582582584</v>
      </c>
      <c r="Z5203" s="24">
        <f>Table1[[#This Row],[Male Ballots]]/Table1[[#This Row],[Male Voters]]</f>
        <v>0.4173511767420397</v>
      </c>
      <c r="AA5203" s="24">
        <f>Table1[[#This Row],[Total Ballots]]/Table1[[#This Row],[Total Voters]]</f>
        <v>0.42168674698795183</v>
      </c>
    </row>
    <row r="5204" spans="1:27" s="12" customFormat="1" x14ac:dyDescent="0.35">
      <c r="A5204" s="8" t="s">
        <v>49</v>
      </c>
      <c r="B5204" s="17">
        <v>2017</v>
      </c>
      <c r="C5204" s="17" t="s">
        <v>82</v>
      </c>
      <c r="D5204" s="17"/>
      <c r="E5204" s="35" t="s">
        <v>74</v>
      </c>
      <c r="F5204" s="34" t="s">
        <v>78</v>
      </c>
      <c r="G5204" s="9" t="s">
        <v>62</v>
      </c>
      <c r="H5204" s="10">
        <v>1247.9805000000001</v>
      </c>
      <c r="I5204" s="10">
        <v>1553.9611</v>
      </c>
      <c r="J5204" s="10">
        <v>2801.9413</v>
      </c>
      <c r="K5204" s="31">
        <v>706</v>
      </c>
      <c r="L5204" s="31">
        <v>685</v>
      </c>
      <c r="M5204" s="31">
        <v>2</v>
      </c>
      <c r="N5204" s="31">
        <v>1393</v>
      </c>
      <c r="O5204" s="31">
        <v>80</v>
      </c>
      <c r="P5204" s="31">
        <v>67</v>
      </c>
      <c r="Q5204" s="31"/>
      <c r="R5204" s="41">
        <v>147</v>
      </c>
      <c r="S5204" s="130">
        <f>IFERROR(Table1[[#This Row],[Female Voters]]/Table1[[#This Row],[Female Population]],"0.0%")</f>
        <v>0.56571396748587011</v>
      </c>
      <c r="T5204" s="130">
        <f>IFERROR(Table1[[#This Row],[Male Voters]]/Table1[[#This Row],[Male Population]],"0.0%")</f>
        <v>0.44080897520536388</v>
      </c>
      <c r="U5204" s="130">
        <f>IFERROR(Table1[[#This Row],[Total Voters]]/Table1[[#This Row],[Total Population]],"0.0%")</f>
        <v>0.49715531156916098</v>
      </c>
      <c r="V5204" s="130">
        <f>IFERROR(Table1[[#This Row],[Female Ballots]]/Table1[[#This Row],[Female Population]],"0.0%")</f>
        <v>6.410356572077848E-2</v>
      </c>
      <c r="W5204" s="130">
        <f>IFERROR(Table1[[#This Row],[Male Ballots]]/Table1[[#This Row],[Male Population]],"0.0%")</f>
        <v>4.3115622392349465E-2</v>
      </c>
      <c r="X5204" s="130">
        <f>IFERROR(Table1[[#This Row],[Total Ballots]]/Table1[[#This Row],[Total Population]],"0.0%")</f>
        <v>5.2463625843981815E-2</v>
      </c>
      <c r="Y5204" s="24">
        <f>Table1[[#This Row],[Female Ballots]]/Table1[[#This Row],[Female Voters]]</f>
        <v>0.11331444759206799</v>
      </c>
      <c r="Z5204" s="24">
        <f>Table1[[#This Row],[Male Ballots]]/Table1[[#This Row],[Male Voters]]</f>
        <v>9.7810218978102187E-2</v>
      </c>
      <c r="AA5204" s="24">
        <f>Table1[[#This Row],[Total Ballots]]/Table1[[#This Row],[Total Voters]]</f>
        <v>0.10552763819095477</v>
      </c>
    </row>
    <row r="5205" spans="1:27" s="12" customFormat="1" x14ac:dyDescent="0.35">
      <c r="A5205" s="8" t="s">
        <v>49</v>
      </c>
      <c r="B5205" s="17">
        <v>2017</v>
      </c>
      <c r="C5205" s="17" t="s">
        <v>82</v>
      </c>
      <c r="D5205" s="17"/>
      <c r="E5205" s="35" t="s">
        <v>74</v>
      </c>
      <c r="F5205" s="34" t="s">
        <v>78</v>
      </c>
      <c r="G5205" s="9" t="s">
        <v>63</v>
      </c>
      <c r="H5205" s="10">
        <v>2079.9800999999998</v>
      </c>
      <c r="I5205" s="10">
        <v>2412.9549999999999</v>
      </c>
      <c r="J5205" s="10">
        <v>4492.9349999999995</v>
      </c>
      <c r="K5205" s="31">
        <v>1434</v>
      </c>
      <c r="L5205" s="31">
        <v>1229</v>
      </c>
      <c r="M5205" s="31"/>
      <c r="N5205" s="31">
        <v>2663</v>
      </c>
      <c r="O5205" s="31">
        <v>195</v>
      </c>
      <c r="P5205" s="31">
        <v>158</v>
      </c>
      <c r="Q5205" s="31"/>
      <c r="R5205" s="41">
        <v>353</v>
      </c>
      <c r="S5205" s="130">
        <f>IFERROR(Table1[[#This Row],[Female Voters]]/Table1[[#This Row],[Female Population]],"0.0%")</f>
        <v>0.6894296729088899</v>
      </c>
      <c r="T5205" s="130">
        <f>IFERROR(Table1[[#This Row],[Male Voters]]/Table1[[#This Row],[Male Population]],"0.0%")</f>
        <v>0.50933399089498144</v>
      </c>
      <c r="U5205" s="130">
        <f>IFERROR(Table1[[#This Row],[Total Voters]]/Table1[[#This Row],[Total Population]],"0.0%")</f>
        <v>0.59270832985565125</v>
      </c>
      <c r="V5205" s="130">
        <f>IFERROR(Table1[[#This Row],[Female Ballots]]/Table1[[#This Row],[Female Population]],"0.0%")</f>
        <v>9.3750896943677497E-2</v>
      </c>
      <c r="W5205" s="130">
        <f>IFERROR(Table1[[#This Row],[Male Ballots]]/Table1[[#This Row],[Male Population]],"0.0%")</f>
        <v>6.5479878406352374E-2</v>
      </c>
      <c r="X5205" s="130">
        <f>IFERROR(Table1[[#This Row],[Total Ballots]]/Table1[[#This Row],[Total Population]],"0.0%")</f>
        <v>7.85677958839823E-2</v>
      </c>
      <c r="Y5205" s="24">
        <f>Table1[[#This Row],[Female Ballots]]/Table1[[#This Row],[Female Voters]]</f>
        <v>0.13598326359832635</v>
      </c>
      <c r="Z5205" s="24">
        <f>Table1[[#This Row],[Male Ballots]]/Table1[[#This Row],[Male Voters]]</f>
        <v>0.12855980471928397</v>
      </c>
      <c r="AA5205" s="24">
        <f>Table1[[#This Row],[Total Ballots]]/Table1[[#This Row],[Total Voters]]</f>
        <v>0.1325572662410815</v>
      </c>
    </row>
    <row r="5206" spans="1:27" s="12" customFormat="1" x14ac:dyDescent="0.35">
      <c r="A5206" s="8" t="s">
        <v>49</v>
      </c>
      <c r="B5206" s="17">
        <v>2017</v>
      </c>
      <c r="C5206" s="17" t="s">
        <v>82</v>
      </c>
      <c r="D5206" s="17"/>
      <c r="E5206" s="35" t="s">
        <v>74</v>
      </c>
      <c r="F5206" s="34" t="s">
        <v>78</v>
      </c>
      <c r="G5206" s="9" t="s">
        <v>64</v>
      </c>
      <c r="H5206" s="10">
        <v>2295.9949999999999</v>
      </c>
      <c r="I5206" s="10">
        <v>2375.982</v>
      </c>
      <c r="J5206" s="10">
        <v>4671.9769999999999</v>
      </c>
      <c r="K5206" s="31">
        <v>1466</v>
      </c>
      <c r="L5206" s="31">
        <v>1364</v>
      </c>
      <c r="M5206" s="31">
        <v>1</v>
      </c>
      <c r="N5206" s="31">
        <v>2831</v>
      </c>
      <c r="O5206" s="31">
        <v>367</v>
      </c>
      <c r="P5206" s="31">
        <v>321</v>
      </c>
      <c r="Q5206" s="31"/>
      <c r="R5206" s="41">
        <v>688</v>
      </c>
      <c r="S5206" s="130">
        <f>IFERROR(Table1[[#This Row],[Female Voters]]/Table1[[#This Row],[Female Population]],"0.0%")</f>
        <v>0.63850313262877323</v>
      </c>
      <c r="T5206" s="130">
        <f>IFERROR(Table1[[#This Row],[Male Voters]]/Table1[[#This Row],[Male Population]],"0.0%")</f>
        <v>0.57407842315303736</v>
      </c>
      <c r="U5206" s="130">
        <f>IFERROR(Table1[[#This Row],[Total Voters]]/Table1[[#This Row],[Total Population]],"0.0%")</f>
        <v>0.60595332554077219</v>
      </c>
      <c r="V5206" s="130">
        <f>IFERROR(Table1[[#This Row],[Female Ballots]]/Table1[[#This Row],[Female Population]],"0.0%")</f>
        <v>0.15984355366627542</v>
      </c>
      <c r="W5206" s="130">
        <f>IFERROR(Table1[[#This Row],[Male Ballots]]/Table1[[#This Row],[Male Population]],"0.0%")</f>
        <v>0.13510203360126466</v>
      </c>
      <c r="X5206" s="130">
        <f>IFERROR(Table1[[#This Row],[Total Ballots]]/Table1[[#This Row],[Total Population]],"0.0%")</f>
        <v>0.14726099893043137</v>
      </c>
      <c r="Y5206" s="24">
        <f>Table1[[#This Row],[Female Ballots]]/Table1[[#This Row],[Female Voters]]</f>
        <v>0.25034106412005458</v>
      </c>
      <c r="Z5206" s="24">
        <f>Table1[[#This Row],[Male Ballots]]/Table1[[#This Row],[Male Voters]]</f>
        <v>0.23533724340175954</v>
      </c>
      <c r="AA5206" s="24">
        <f>Table1[[#This Row],[Total Ballots]]/Table1[[#This Row],[Total Voters]]</f>
        <v>0.24302366654892263</v>
      </c>
    </row>
    <row r="5207" spans="1:27" s="12" customFormat="1" x14ac:dyDescent="0.35">
      <c r="A5207" s="8" t="s">
        <v>49</v>
      </c>
      <c r="B5207" s="17">
        <v>2017</v>
      </c>
      <c r="C5207" s="17" t="s">
        <v>82</v>
      </c>
      <c r="D5207" s="17"/>
      <c r="E5207" s="35" t="s">
        <v>74</v>
      </c>
      <c r="F5207" s="34" t="s">
        <v>78</v>
      </c>
      <c r="G5207" s="9" t="s">
        <v>65</v>
      </c>
      <c r="H5207" s="10">
        <v>2531.0159999999996</v>
      </c>
      <c r="I5207" s="10">
        <v>2511.0039999999999</v>
      </c>
      <c r="J5207" s="10">
        <v>5042.0200000000004</v>
      </c>
      <c r="K5207" s="31">
        <v>1642</v>
      </c>
      <c r="L5207" s="31">
        <v>1448</v>
      </c>
      <c r="M5207" s="31"/>
      <c r="N5207" s="31">
        <v>3090</v>
      </c>
      <c r="O5207" s="31">
        <v>598</v>
      </c>
      <c r="P5207" s="31">
        <v>510</v>
      </c>
      <c r="Q5207" s="31"/>
      <c r="R5207" s="41">
        <v>1108</v>
      </c>
      <c r="S5207" s="130">
        <f>IFERROR(Table1[[#This Row],[Female Voters]]/Table1[[#This Row],[Female Population]],"0.0%")</f>
        <v>0.64875133148111286</v>
      </c>
      <c r="T5207" s="130">
        <f>IFERROR(Table1[[#This Row],[Male Voters]]/Table1[[#This Row],[Male Population]],"0.0%")</f>
        <v>0.57666176557265547</v>
      </c>
      <c r="U5207" s="130">
        <f>IFERROR(Table1[[#This Row],[Total Voters]]/Table1[[#This Row],[Total Population]],"0.0%")</f>
        <v>0.61284961186191245</v>
      </c>
      <c r="V5207" s="130">
        <f>IFERROR(Table1[[#This Row],[Female Ballots]]/Table1[[#This Row],[Female Population]],"0.0%")</f>
        <v>0.23626875531407154</v>
      </c>
      <c r="W5207" s="130">
        <f>IFERROR(Table1[[#This Row],[Male Ballots]]/Table1[[#This Row],[Male Population]],"0.0%")</f>
        <v>0.20310600859257891</v>
      </c>
      <c r="X5207" s="130">
        <f>IFERROR(Table1[[#This Row],[Total Ballots]]/Table1[[#This Row],[Total Population]],"0.0%")</f>
        <v>0.21975319415631034</v>
      </c>
      <c r="Y5207" s="24">
        <f>Table1[[#This Row],[Female Ballots]]/Table1[[#This Row],[Female Voters]]</f>
        <v>0.36419001218026797</v>
      </c>
      <c r="Z5207" s="24">
        <f>Table1[[#This Row],[Male Ballots]]/Table1[[#This Row],[Male Voters]]</f>
        <v>0.35220994475138123</v>
      </c>
      <c r="AA5207" s="24">
        <f>Table1[[#This Row],[Total Ballots]]/Table1[[#This Row],[Total Voters]]</f>
        <v>0.35857605177993529</v>
      </c>
    </row>
    <row r="5208" spans="1:27" s="12" customFormat="1" x14ac:dyDescent="0.35">
      <c r="A5208" s="8" t="s">
        <v>49</v>
      </c>
      <c r="B5208" s="17">
        <v>2017</v>
      </c>
      <c r="C5208" s="17" t="s">
        <v>82</v>
      </c>
      <c r="D5208" s="17"/>
      <c r="E5208" s="35" t="s">
        <v>74</v>
      </c>
      <c r="F5208" s="34" t="s">
        <v>78</v>
      </c>
      <c r="G5208" s="9" t="s">
        <v>66</v>
      </c>
      <c r="H5208" s="10">
        <v>3197.0439999999999</v>
      </c>
      <c r="I5208" s="10">
        <v>3110.0439999999999</v>
      </c>
      <c r="J5208" s="10">
        <v>6307.0889999999999</v>
      </c>
      <c r="K5208" s="31">
        <v>2693</v>
      </c>
      <c r="L5208" s="31">
        <v>2382</v>
      </c>
      <c r="M5208" s="31"/>
      <c r="N5208" s="31">
        <v>5075</v>
      </c>
      <c r="O5208" s="31">
        <v>1344</v>
      </c>
      <c r="P5208" s="31">
        <v>1099</v>
      </c>
      <c r="Q5208" s="31"/>
      <c r="R5208" s="41">
        <v>2443</v>
      </c>
      <c r="S5208" s="130">
        <f>IFERROR(Table1[[#This Row],[Female Voters]]/Table1[[#This Row],[Female Population]],"0.0%")</f>
        <v>0.84234061214046474</v>
      </c>
      <c r="T5208" s="130">
        <f>IFERROR(Table1[[#This Row],[Male Voters]]/Table1[[#This Row],[Male Population]],"0.0%")</f>
        <v>0.76590556275088073</v>
      </c>
      <c r="U5208" s="130">
        <f>IFERROR(Table1[[#This Row],[Total Voters]]/Table1[[#This Row],[Total Population]],"0.0%")</f>
        <v>0.80465013257304596</v>
      </c>
      <c r="V5208" s="130">
        <f>IFERROR(Table1[[#This Row],[Female Ballots]]/Table1[[#This Row],[Female Population]],"0.0%")</f>
        <v>0.42038833372327689</v>
      </c>
      <c r="W5208" s="130">
        <f>IFERROR(Table1[[#This Row],[Male Ballots]]/Table1[[#This Row],[Male Population]],"0.0%")</f>
        <v>0.35337120632376906</v>
      </c>
      <c r="X5208" s="130">
        <f>IFERROR(Table1[[#This Row],[Total Ballots]]/Table1[[#This Row],[Total Population]],"0.0%")</f>
        <v>0.38734192588688698</v>
      </c>
      <c r="Y5208" s="24">
        <f>Table1[[#This Row],[Female Ballots]]/Table1[[#This Row],[Female Voters]]</f>
        <v>0.49907166728555513</v>
      </c>
      <c r="Z5208" s="24">
        <f>Table1[[#This Row],[Male Ballots]]/Table1[[#This Row],[Male Voters]]</f>
        <v>0.46137699412258604</v>
      </c>
      <c r="AA5208" s="24">
        <f>Table1[[#This Row],[Total Ballots]]/Table1[[#This Row],[Total Voters]]</f>
        <v>0.48137931034482756</v>
      </c>
    </row>
    <row r="5209" spans="1:27" s="12" customFormat="1" x14ac:dyDescent="0.35">
      <c r="A5209" s="8" t="s">
        <v>49</v>
      </c>
      <c r="B5209" s="17">
        <v>2017</v>
      </c>
      <c r="C5209" s="17" t="s">
        <v>82</v>
      </c>
      <c r="D5209" s="17"/>
      <c r="E5209" s="35" t="s">
        <v>74</v>
      </c>
      <c r="F5209" s="34" t="s">
        <v>78</v>
      </c>
      <c r="G5209" s="9" t="s">
        <v>67</v>
      </c>
      <c r="H5209" s="10">
        <v>4585.0823999999993</v>
      </c>
      <c r="I5209" s="10">
        <v>4632.09</v>
      </c>
      <c r="J5209" s="10">
        <v>9217.1722999999984</v>
      </c>
      <c r="K5209" s="31">
        <v>3714</v>
      </c>
      <c r="L5209" s="31">
        <v>3727</v>
      </c>
      <c r="M5209" s="31"/>
      <c r="N5209" s="31">
        <v>7441</v>
      </c>
      <c r="O5209" s="31">
        <v>2379</v>
      </c>
      <c r="P5209" s="31">
        <v>2367</v>
      </c>
      <c r="Q5209" s="31"/>
      <c r="R5209" s="41">
        <v>4746</v>
      </c>
      <c r="S5209" s="130">
        <f>IFERROR(Table1[[#This Row],[Female Voters]]/Table1[[#This Row],[Female Population]],"0.0%")</f>
        <v>0.81001815801609156</v>
      </c>
      <c r="T5209" s="130">
        <f>IFERROR(Table1[[#This Row],[Male Voters]]/Table1[[#This Row],[Male Population]],"0.0%")</f>
        <v>0.80460440103711284</v>
      </c>
      <c r="U5209" s="130">
        <f>IFERROR(Table1[[#This Row],[Total Voters]]/Table1[[#This Row],[Total Population]],"0.0%")</f>
        <v>0.80729748319883321</v>
      </c>
      <c r="V5209" s="130">
        <f>IFERROR(Table1[[#This Row],[Female Ballots]]/Table1[[#This Row],[Female Population]],"0.0%")</f>
        <v>0.51885654225101829</v>
      </c>
      <c r="W5209" s="130">
        <f>IFERROR(Table1[[#This Row],[Male Ballots]]/Table1[[#This Row],[Male Population]],"0.0%")</f>
        <v>0.51100043392939254</v>
      </c>
      <c r="X5209" s="130">
        <f>IFERROR(Table1[[#This Row],[Total Ballots]]/Table1[[#This Row],[Total Population]],"0.0%")</f>
        <v>0.51490846059154183</v>
      </c>
      <c r="Y5209" s="24">
        <f>Table1[[#This Row],[Female Ballots]]/Table1[[#This Row],[Female Voters]]</f>
        <v>0.64054927302100162</v>
      </c>
      <c r="Z5209" s="24">
        <f>Table1[[#This Row],[Male Ballots]]/Table1[[#This Row],[Male Voters]]</f>
        <v>0.63509525087201502</v>
      </c>
      <c r="AA5209" s="24">
        <f>Table1[[#This Row],[Total Ballots]]/Table1[[#This Row],[Total Voters]]</f>
        <v>0.63781749764816553</v>
      </c>
    </row>
    <row r="5210" spans="1:27" s="12" customFormat="1" x14ac:dyDescent="0.35">
      <c r="A5210" s="8" t="s">
        <v>34</v>
      </c>
      <c r="B5210" s="17">
        <v>2017</v>
      </c>
      <c r="C5210" s="17" t="s">
        <v>82</v>
      </c>
      <c r="D5210" s="17"/>
      <c r="E5210" s="35" t="s">
        <v>74</v>
      </c>
      <c r="F5210" s="34" t="s">
        <v>78</v>
      </c>
      <c r="G5210" s="9" t="s">
        <v>79</v>
      </c>
      <c r="H5210" s="10">
        <v>9403.9995899999994</v>
      </c>
      <c r="I5210" s="10">
        <v>9191.9977999999992</v>
      </c>
      <c r="J5210" s="10">
        <v>18595.997899999998</v>
      </c>
      <c r="K5210" s="10">
        <v>7459</v>
      </c>
      <c r="L5210" s="10">
        <v>6907</v>
      </c>
      <c r="M5210" s="10">
        <v>12</v>
      </c>
      <c r="N5210" s="10">
        <v>14378</v>
      </c>
      <c r="O5210" s="10">
        <v>3217</v>
      </c>
      <c r="P5210" s="10">
        <v>2901</v>
      </c>
      <c r="Q5210" s="10">
        <v>2</v>
      </c>
      <c r="R5210" s="11">
        <v>6120</v>
      </c>
      <c r="S5210" s="130">
        <f>IFERROR(Table1[[#This Row],[Female Voters]]/Table1[[#This Row],[Female Population]],"0.0%")</f>
        <v>0.7931731524033383</v>
      </c>
      <c r="T5210" s="130">
        <f>IFERROR(Table1[[#This Row],[Male Voters]]/Table1[[#This Row],[Male Population]],"0.0%")</f>
        <v>0.7514144531235637</v>
      </c>
      <c r="U5210" s="130">
        <f>IFERROR(Table1[[#This Row],[Total Voters]]/Table1[[#This Row],[Total Population]],"0.0%")</f>
        <v>0.77317711463067018</v>
      </c>
      <c r="V5210" s="130">
        <f>IFERROR(Table1[[#This Row],[Female Ballots]]/Table1[[#This Row],[Female Population]],"0.0%")</f>
        <v>0.34208848790475122</v>
      </c>
      <c r="W5210" s="130">
        <f>IFERROR(Table1[[#This Row],[Male Ballots]]/Table1[[#This Row],[Male Population]],"0.0%")</f>
        <v>0.31560059772860261</v>
      </c>
      <c r="X5210" s="130">
        <f>IFERROR(Table1[[#This Row],[Total Ballots]]/Table1[[#This Row],[Total Population]],"0.0%")</f>
        <v>0.32910307007509398</v>
      </c>
      <c r="Y5210" s="24">
        <f>Table1[[#This Row],[Female Ballots]]/Table1[[#This Row],[Female Voters]]</f>
        <v>0.43129105778254456</v>
      </c>
      <c r="Z5210" s="24">
        <f>Table1[[#This Row],[Male Ballots]]/Table1[[#This Row],[Male Voters]]</f>
        <v>0.42000868683943826</v>
      </c>
      <c r="AA5210" s="24">
        <f>Table1[[#This Row],[Total Ballots]]/Table1[[#This Row],[Total Voters]]</f>
        <v>0.4256502990680206</v>
      </c>
    </row>
    <row r="5211" spans="1:27" s="12" customFormat="1" x14ac:dyDescent="0.35">
      <c r="A5211" s="8" t="s">
        <v>34</v>
      </c>
      <c r="B5211" s="17">
        <v>2017</v>
      </c>
      <c r="C5211" s="17" t="s">
        <v>82</v>
      </c>
      <c r="D5211" s="17"/>
      <c r="E5211" s="35" t="s">
        <v>74</v>
      </c>
      <c r="F5211" s="34" t="s">
        <v>78</v>
      </c>
      <c r="G5211" s="9" t="s">
        <v>62</v>
      </c>
      <c r="H5211" s="10">
        <v>586.99938999999995</v>
      </c>
      <c r="I5211" s="10">
        <v>702.99899999999991</v>
      </c>
      <c r="J5211" s="10">
        <v>1289.9983999999999</v>
      </c>
      <c r="K5211" s="31">
        <v>326</v>
      </c>
      <c r="L5211" s="31">
        <v>371</v>
      </c>
      <c r="M5211" s="31">
        <v>2</v>
      </c>
      <c r="N5211" s="31">
        <v>699</v>
      </c>
      <c r="O5211" s="31">
        <v>27</v>
      </c>
      <c r="P5211" s="31">
        <v>41</v>
      </c>
      <c r="Q5211" s="31"/>
      <c r="R5211" s="41">
        <v>68</v>
      </c>
      <c r="S5211" s="130">
        <f>IFERROR(Table1[[#This Row],[Female Voters]]/Table1[[#This Row],[Female Population]],"0.0%")</f>
        <v>0.55536684629263422</v>
      </c>
      <c r="T5211" s="130">
        <f>IFERROR(Table1[[#This Row],[Male Voters]]/Table1[[#This Row],[Male Population]],"0.0%")</f>
        <v>0.52773901527598199</v>
      </c>
      <c r="U5211" s="130">
        <f>IFERROR(Table1[[#This Row],[Total Voters]]/Table1[[#This Row],[Total Population]],"0.0%")</f>
        <v>0.54186113719210816</v>
      </c>
      <c r="V5211" s="130">
        <f>IFERROR(Table1[[#This Row],[Female Ballots]]/Table1[[#This Row],[Female Population]],"0.0%")</f>
        <v>4.5996640643868478E-2</v>
      </c>
      <c r="W5211" s="130">
        <f>IFERROR(Table1[[#This Row],[Male Ballots]]/Table1[[#This Row],[Male Population]],"0.0%")</f>
        <v>5.8321562335081567E-2</v>
      </c>
      <c r="X5211" s="130">
        <f>IFERROR(Table1[[#This Row],[Total Ballots]]/Table1[[#This Row],[Total Population]],"0.0%")</f>
        <v>5.2713243675340998E-2</v>
      </c>
      <c r="Y5211" s="24">
        <f>Table1[[#This Row],[Female Ballots]]/Table1[[#This Row],[Female Voters]]</f>
        <v>8.2822085889570546E-2</v>
      </c>
      <c r="Z5211" s="24">
        <f>Table1[[#This Row],[Male Ballots]]/Table1[[#This Row],[Male Voters]]</f>
        <v>0.11051212938005391</v>
      </c>
      <c r="AA5211" s="24">
        <f>Table1[[#This Row],[Total Ballots]]/Table1[[#This Row],[Total Voters]]</f>
        <v>9.7281831187410586E-2</v>
      </c>
    </row>
    <row r="5212" spans="1:27" s="12" customFormat="1" x14ac:dyDescent="0.35">
      <c r="A5212" s="8" t="s">
        <v>34</v>
      </c>
      <c r="B5212" s="17">
        <v>2017</v>
      </c>
      <c r="C5212" s="17" t="s">
        <v>82</v>
      </c>
      <c r="D5212" s="17"/>
      <c r="E5212" s="35" t="s">
        <v>74</v>
      </c>
      <c r="F5212" s="34" t="s">
        <v>78</v>
      </c>
      <c r="G5212" s="9" t="s">
        <v>63</v>
      </c>
      <c r="H5212" s="10">
        <v>919.9991</v>
      </c>
      <c r="I5212" s="10">
        <v>969.99919999999997</v>
      </c>
      <c r="J5212" s="10">
        <v>1889.9983</v>
      </c>
      <c r="K5212" s="31">
        <v>708</v>
      </c>
      <c r="L5212" s="31">
        <v>668</v>
      </c>
      <c r="M5212" s="31">
        <v>1</v>
      </c>
      <c r="N5212" s="31">
        <v>1377</v>
      </c>
      <c r="O5212" s="31">
        <v>99</v>
      </c>
      <c r="P5212" s="31">
        <v>79</v>
      </c>
      <c r="Q5212" s="31"/>
      <c r="R5212" s="41">
        <v>178</v>
      </c>
      <c r="S5212" s="130">
        <f>IFERROR(Table1[[#This Row],[Female Voters]]/Table1[[#This Row],[Female Population]],"0.0%")</f>
        <v>0.76956597022757955</v>
      </c>
      <c r="T5212" s="130">
        <f>IFERROR(Table1[[#This Row],[Male Voters]]/Table1[[#This Row],[Male Population]],"0.0%")</f>
        <v>0.68866036178174173</v>
      </c>
      <c r="U5212" s="130">
        <f>IFERROR(Table1[[#This Row],[Total Voters]]/Table1[[#This Row],[Total Population]],"0.0%")</f>
        <v>0.72857208390081618</v>
      </c>
      <c r="V5212" s="130">
        <f>IFERROR(Table1[[#This Row],[Female Ballots]]/Table1[[#This Row],[Female Population]],"0.0%")</f>
        <v>0.10760880092165308</v>
      </c>
      <c r="W5212" s="130">
        <f>IFERROR(Table1[[#This Row],[Male Ballots]]/Table1[[#This Row],[Male Population]],"0.0%")</f>
        <v>8.1443366138858678E-2</v>
      </c>
      <c r="X5212" s="130">
        <f>IFERROR(Table1[[#This Row],[Total Ballots]]/Table1[[#This Row],[Total Population]],"0.0%")</f>
        <v>9.4179978892044505E-2</v>
      </c>
      <c r="Y5212" s="24">
        <f>Table1[[#This Row],[Female Ballots]]/Table1[[#This Row],[Female Voters]]</f>
        <v>0.13983050847457626</v>
      </c>
      <c r="Z5212" s="24">
        <f>Table1[[#This Row],[Male Ballots]]/Table1[[#This Row],[Male Voters]]</f>
        <v>0.11826347305389222</v>
      </c>
      <c r="AA5212" s="24">
        <f>Table1[[#This Row],[Total Ballots]]/Table1[[#This Row],[Total Voters]]</f>
        <v>0.12926652142338416</v>
      </c>
    </row>
    <row r="5213" spans="1:27" s="12" customFormat="1" x14ac:dyDescent="0.35">
      <c r="A5213" s="8" t="s">
        <v>34</v>
      </c>
      <c r="B5213" s="17">
        <v>2017</v>
      </c>
      <c r="C5213" s="17" t="s">
        <v>82</v>
      </c>
      <c r="D5213" s="17"/>
      <c r="E5213" s="35" t="s">
        <v>74</v>
      </c>
      <c r="F5213" s="34" t="s">
        <v>78</v>
      </c>
      <c r="G5213" s="9" t="s">
        <v>64</v>
      </c>
      <c r="H5213" s="10">
        <v>1060.9994999999999</v>
      </c>
      <c r="I5213" s="10">
        <v>1129.9991</v>
      </c>
      <c r="J5213" s="10">
        <v>2190.998</v>
      </c>
      <c r="K5213" s="31">
        <v>718</v>
      </c>
      <c r="L5213" s="31">
        <v>687</v>
      </c>
      <c r="M5213" s="31">
        <v>4</v>
      </c>
      <c r="N5213" s="31">
        <v>1409</v>
      </c>
      <c r="O5213" s="31">
        <v>163</v>
      </c>
      <c r="P5213" s="31">
        <v>143</v>
      </c>
      <c r="Q5213" s="31"/>
      <c r="R5213" s="41">
        <v>306</v>
      </c>
      <c r="S5213" s="130">
        <f>IFERROR(Table1[[#This Row],[Female Voters]]/Table1[[#This Row],[Female Population]],"0.0%")</f>
        <v>0.67672039430744324</v>
      </c>
      <c r="T5213" s="130">
        <f>IFERROR(Table1[[#This Row],[Male Voters]]/Table1[[#This Row],[Male Population]],"0.0%")</f>
        <v>0.60796508598989152</v>
      </c>
      <c r="U5213" s="130">
        <f>IFERROR(Table1[[#This Row],[Total Voters]]/Table1[[#This Row],[Total Population]],"0.0%")</f>
        <v>0.64308593618068111</v>
      </c>
      <c r="V5213" s="130">
        <f>IFERROR(Table1[[#This Row],[Female Ballots]]/Table1[[#This Row],[Female Population]],"0.0%")</f>
        <v>0.15362872461297108</v>
      </c>
      <c r="W5213" s="130">
        <f>IFERROR(Table1[[#This Row],[Male Ballots]]/Table1[[#This Row],[Male Population]],"0.0%")</f>
        <v>0.12654877335743012</v>
      </c>
      <c r="X5213" s="130">
        <f>IFERROR(Table1[[#This Row],[Total Ballots]]/Table1[[#This Row],[Total Population]],"0.0%")</f>
        <v>0.1396623821655702</v>
      </c>
      <c r="Y5213" s="24">
        <f>Table1[[#This Row],[Female Ballots]]/Table1[[#This Row],[Female Voters]]</f>
        <v>0.22701949860724233</v>
      </c>
      <c r="Z5213" s="24">
        <f>Table1[[#This Row],[Male Ballots]]/Table1[[#This Row],[Male Voters]]</f>
        <v>0.20815138282387191</v>
      </c>
      <c r="AA5213" s="24">
        <f>Table1[[#This Row],[Total Ballots]]/Table1[[#This Row],[Total Voters]]</f>
        <v>0.21717530163236337</v>
      </c>
    </row>
    <row r="5214" spans="1:27" s="12" customFormat="1" x14ac:dyDescent="0.35">
      <c r="A5214" s="8" t="s">
        <v>34</v>
      </c>
      <c r="B5214" s="17">
        <v>2017</v>
      </c>
      <c r="C5214" s="17" t="s">
        <v>82</v>
      </c>
      <c r="D5214" s="17"/>
      <c r="E5214" s="35" t="s">
        <v>74</v>
      </c>
      <c r="F5214" s="34" t="s">
        <v>78</v>
      </c>
      <c r="G5214" s="9" t="s">
        <v>65</v>
      </c>
      <c r="H5214" s="10">
        <v>1326.9996000000001</v>
      </c>
      <c r="I5214" s="10">
        <v>1326.9993999999999</v>
      </c>
      <c r="J5214" s="10">
        <v>2653.9989999999998</v>
      </c>
      <c r="K5214" s="31">
        <v>954</v>
      </c>
      <c r="L5214" s="31">
        <v>847</v>
      </c>
      <c r="M5214" s="31"/>
      <c r="N5214" s="31">
        <v>1801</v>
      </c>
      <c r="O5214" s="31">
        <v>279</v>
      </c>
      <c r="P5214" s="31">
        <v>241</v>
      </c>
      <c r="Q5214" s="31"/>
      <c r="R5214" s="41">
        <v>520</v>
      </c>
      <c r="S5214" s="130">
        <f>IFERROR(Table1[[#This Row],[Female Voters]]/Table1[[#This Row],[Female Population]],"0.0%")</f>
        <v>0.71891506222006396</v>
      </c>
      <c r="T5214" s="130">
        <f>IFERROR(Table1[[#This Row],[Male Voters]]/Table1[[#This Row],[Male Population]],"0.0%")</f>
        <v>0.63828212733178336</v>
      </c>
      <c r="U5214" s="130">
        <f>IFERROR(Table1[[#This Row],[Total Voters]]/Table1[[#This Row],[Total Population]],"0.0%")</f>
        <v>0.67859859781409115</v>
      </c>
      <c r="V5214" s="130">
        <f>IFERROR(Table1[[#This Row],[Female Ballots]]/Table1[[#This Row],[Female Population]],"0.0%")</f>
        <v>0.21024874461152812</v>
      </c>
      <c r="W5214" s="130">
        <f>IFERROR(Table1[[#This Row],[Male Ballots]]/Table1[[#This Row],[Male Population]],"0.0%")</f>
        <v>0.18161274225142832</v>
      </c>
      <c r="X5214" s="130">
        <f>IFERROR(Table1[[#This Row],[Total Ballots]]/Table1[[#This Row],[Total Population]],"0.0%")</f>
        <v>0.19593074451045386</v>
      </c>
      <c r="Y5214" s="24">
        <f>Table1[[#This Row],[Female Ballots]]/Table1[[#This Row],[Female Voters]]</f>
        <v>0.29245283018867924</v>
      </c>
      <c r="Z5214" s="24">
        <f>Table1[[#This Row],[Male Ballots]]/Table1[[#This Row],[Male Voters]]</f>
        <v>0.28453364817001181</v>
      </c>
      <c r="AA5214" s="24">
        <f>Table1[[#This Row],[Total Ballots]]/Table1[[#This Row],[Total Voters]]</f>
        <v>0.2887284841754581</v>
      </c>
    </row>
    <row r="5215" spans="1:27" s="12" customFormat="1" x14ac:dyDescent="0.35">
      <c r="A5215" s="8" t="s">
        <v>34</v>
      </c>
      <c r="B5215" s="17">
        <v>2017</v>
      </c>
      <c r="C5215" s="17" t="s">
        <v>82</v>
      </c>
      <c r="D5215" s="17"/>
      <c r="E5215" s="35" t="s">
        <v>74</v>
      </c>
      <c r="F5215" s="34" t="s">
        <v>78</v>
      </c>
      <c r="G5215" s="9" t="s">
        <v>66</v>
      </c>
      <c r="H5215" s="10">
        <v>2045.0001999999999</v>
      </c>
      <c r="I5215" s="10">
        <v>1865.0002999999999</v>
      </c>
      <c r="J5215" s="10">
        <v>3910.0010000000002</v>
      </c>
      <c r="K5215" s="31">
        <v>1694</v>
      </c>
      <c r="L5215" s="31">
        <v>1459</v>
      </c>
      <c r="M5215" s="31">
        <v>2</v>
      </c>
      <c r="N5215" s="31">
        <v>3155</v>
      </c>
      <c r="O5215" s="31">
        <v>809</v>
      </c>
      <c r="P5215" s="31">
        <v>647</v>
      </c>
      <c r="Q5215" s="31"/>
      <c r="R5215" s="41">
        <v>1456</v>
      </c>
      <c r="S5215" s="130">
        <f>IFERROR(Table1[[#This Row],[Female Voters]]/Table1[[#This Row],[Female Population]],"0.0%")</f>
        <v>0.82836177717733228</v>
      </c>
      <c r="T5215" s="130">
        <f>IFERROR(Table1[[#This Row],[Male Voters]]/Table1[[#This Row],[Male Population]],"0.0%")</f>
        <v>0.78230550418678224</v>
      </c>
      <c r="U5215" s="130">
        <f>IFERROR(Table1[[#This Row],[Total Voters]]/Table1[[#This Row],[Total Population]],"0.0%")</f>
        <v>0.80690516447438243</v>
      </c>
      <c r="V5215" s="130">
        <f>IFERROR(Table1[[#This Row],[Female Ballots]]/Table1[[#This Row],[Female Population]],"0.0%")</f>
        <v>0.39559898331550286</v>
      </c>
      <c r="W5215" s="130">
        <f>IFERROR(Table1[[#This Row],[Male Ballots]]/Table1[[#This Row],[Male Population]],"0.0%")</f>
        <v>0.34691683427611247</v>
      </c>
      <c r="X5215" s="130">
        <f>IFERROR(Table1[[#This Row],[Total Ballots]]/Table1[[#This Row],[Total Population]],"0.0%")</f>
        <v>0.37237842138659299</v>
      </c>
      <c r="Y5215" s="24">
        <f>Table1[[#This Row],[Female Ballots]]/Table1[[#This Row],[Female Voters]]</f>
        <v>0.47756788665879574</v>
      </c>
      <c r="Z5215" s="24">
        <f>Table1[[#This Row],[Male Ballots]]/Table1[[#This Row],[Male Voters]]</f>
        <v>0.44345442083618919</v>
      </c>
      <c r="AA5215" s="24">
        <f>Table1[[#This Row],[Total Ballots]]/Table1[[#This Row],[Total Voters]]</f>
        <v>0.46148969889064978</v>
      </c>
    </row>
    <row r="5216" spans="1:27" s="12" customFormat="1" x14ac:dyDescent="0.35">
      <c r="A5216" s="8" t="s">
        <v>34</v>
      </c>
      <c r="B5216" s="17">
        <v>2017</v>
      </c>
      <c r="C5216" s="17" t="s">
        <v>82</v>
      </c>
      <c r="D5216" s="17"/>
      <c r="E5216" s="35" t="s">
        <v>74</v>
      </c>
      <c r="F5216" s="34" t="s">
        <v>78</v>
      </c>
      <c r="G5216" s="9" t="s">
        <v>67</v>
      </c>
      <c r="H5216" s="10">
        <v>3464.0018</v>
      </c>
      <c r="I5216" s="10">
        <v>3197.0007999999998</v>
      </c>
      <c r="J5216" s="10">
        <v>6661.0032000000001</v>
      </c>
      <c r="K5216" s="31">
        <v>3059</v>
      </c>
      <c r="L5216" s="31">
        <v>2875</v>
      </c>
      <c r="M5216" s="31">
        <v>3</v>
      </c>
      <c r="N5216" s="31">
        <v>5937</v>
      </c>
      <c r="O5216" s="31">
        <v>1840</v>
      </c>
      <c r="P5216" s="31">
        <v>1750</v>
      </c>
      <c r="Q5216" s="31">
        <v>2</v>
      </c>
      <c r="R5216" s="41">
        <v>3592</v>
      </c>
      <c r="S5216" s="130">
        <f>IFERROR(Table1[[#This Row],[Female Voters]]/Table1[[#This Row],[Female Population]],"0.0%")</f>
        <v>0.88308268200091578</v>
      </c>
      <c r="T5216" s="130">
        <f>IFERROR(Table1[[#This Row],[Male Voters]]/Table1[[#This Row],[Male Population]],"0.0%")</f>
        <v>0.89928035050851418</v>
      </c>
      <c r="U5216" s="130">
        <f>IFERROR(Table1[[#This Row],[Total Voters]]/Table1[[#This Row],[Total Population]],"0.0%")</f>
        <v>0.89130718327833858</v>
      </c>
      <c r="V5216" s="130">
        <f>IFERROR(Table1[[#This Row],[Female Ballots]]/Table1[[#This Row],[Female Population]],"0.0%")</f>
        <v>0.53117755308325765</v>
      </c>
      <c r="W5216" s="130">
        <f>IFERROR(Table1[[#This Row],[Male Ballots]]/Table1[[#This Row],[Male Population]],"0.0%")</f>
        <v>0.54738803943996517</v>
      </c>
      <c r="X5216" s="130">
        <f>IFERROR(Table1[[#This Row],[Total Ballots]]/Table1[[#This Row],[Total Population]],"0.0%")</f>
        <v>0.53925811055007444</v>
      </c>
      <c r="Y5216" s="24">
        <f>Table1[[#This Row],[Female Ballots]]/Table1[[#This Row],[Female Voters]]</f>
        <v>0.60150375939849621</v>
      </c>
      <c r="Z5216" s="24">
        <f>Table1[[#This Row],[Male Ballots]]/Table1[[#This Row],[Male Voters]]</f>
        <v>0.60869565217391308</v>
      </c>
      <c r="AA5216" s="24">
        <f>Table1[[#This Row],[Total Ballots]]/Table1[[#This Row],[Total Voters]]</f>
        <v>0.60501937005221496</v>
      </c>
    </row>
    <row r="5217" spans="1:27" s="12" customFormat="1" x14ac:dyDescent="0.35">
      <c r="A5217" s="8" t="s">
        <v>31</v>
      </c>
      <c r="B5217" s="17">
        <v>2017</v>
      </c>
      <c r="C5217" s="17" t="s">
        <v>82</v>
      </c>
      <c r="D5217" s="17" t="s">
        <v>69</v>
      </c>
      <c r="E5217" s="35" t="s">
        <v>73</v>
      </c>
      <c r="F5217" s="34" t="s">
        <v>78</v>
      </c>
      <c r="G5217" s="9" t="s">
        <v>79</v>
      </c>
      <c r="H5217" s="10">
        <v>5274.99161</v>
      </c>
      <c r="I5217" s="10">
        <v>5353.9945399999997</v>
      </c>
      <c r="J5217" s="10">
        <v>10628.987000000001</v>
      </c>
      <c r="K5217" s="10">
        <v>4480</v>
      </c>
      <c r="L5217" s="10">
        <v>4323</v>
      </c>
      <c r="M5217" s="10">
        <v>51</v>
      </c>
      <c r="N5217" s="10">
        <v>8854</v>
      </c>
      <c r="O5217" s="10">
        <v>1995</v>
      </c>
      <c r="P5217" s="10">
        <v>1888</v>
      </c>
      <c r="Q5217" s="10">
        <v>16</v>
      </c>
      <c r="R5217" s="11">
        <v>3899</v>
      </c>
      <c r="S5217" s="130">
        <f>IFERROR(Table1[[#This Row],[Female Voters]]/Table1[[#This Row],[Female Population]],"0.0%")</f>
        <v>0.84929045034064043</v>
      </c>
      <c r="T5217" s="130">
        <f>IFERROR(Table1[[#This Row],[Male Voters]]/Table1[[#This Row],[Male Population]],"0.0%")</f>
        <v>0.8074345178544019</v>
      </c>
      <c r="U5217" s="130">
        <f>IFERROR(Table1[[#This Row],[Total Voters]]/Table1[[#This Row],[Total Population]],"0.0%")</f>
        <v>0.8330050643584378</v>
      </c>
      <c r="V5217" s="130">
        <f>IFERROR(Table1[[#This Row],[Female Ballots]]/Table1[[#This Row],[Female Population]],"0.0%")</f>
        <v>0.37819965366731645</v>
      </c>
      <c r="W5217" s="130">
        <f>IFERROR(Table1[[#This Row],[Male Ballots]]/Table1[[#This Row],[Male Population]],"0.0%")</f>
        <v>0.35263390462852434</v>
      </c>
      <c r="X5217" s="130">
        <f>IFERROR(Table1[[#This Row],[Total Ballots]]/Table1[[#This Row],[Total Population]],"0.0%")</f>
        <v>0.36682705510882641</v>
      </c>
      <c r="Y5217" s="24">
        <f>Table1[[#This Row],[Female Ballots]]/Table1[[#This Row],[Female Voters]]</f>
        <v>0.4453125</v>
      </c>
      <c r="Z5217" s="24">
        <f>Table1[[#This Row],[Male Ballots]]/Table1[[#This Row],[Male Voters]]</f>
        <v>0.43673374971084894</v>
      </c>
      <c r="AA5217" s="24">
        <f>Table1[[#This Row],[Total Ballots]]/Table1[[#This Row],[Total Voters]]</f>
        <v>0.44036593629997739</v>
      </c>
    </row>
    <row r="5218" spans="1:27" s="12" customFormat="1" x14ac:dyDescent="0.35">
      <c r="A5218" s="8" t="s">
        <v>31</v>
      </c>
      <c r="B5218" s="17">
        <v>2017</v>
      </c>
      <c r="C5218" s="17" t="s">
        <v>82</v>
      </c>
      <c r="D5218" s="17" t="s">
        <v>69</v>
      </c>
      <c r="E5218" s="35" t="s">
        <v>73</v>
      </c>
      <c r="F5218" s="34" t="s">
        <v>78</v>
      </c>
      <c r="G5218" s="9" t="s">
        <v>62</v>
      </c>
      <c r="H5218" s="10">
        <v>344.00151</v>
      </c>
      <c r="I5218" s="10">
        <v>398.00004000000001</v>
      </c>
      <c r="J5218" s="10">
        <v>742.0014000000001</v>
      </c>
      <c r="K5218" s="31">
        <v>287</v>
      </c>
      <c r="L5218" s="31">
        <v>313</v>
      </c>
      <c r="M5218" s="31">
        <v>6</v>
      </c>
      <c r="N5218" s="31">
        <v>606</v>
      </c>
      <c r="O5218" s="31">
        <v>59</v>
      </c>
      <c r="P5218" s="31">
        <v>36</v>
      </c>
      <c r="Q5218" s="31">
        <v>2</v>
      </c>
      <c r="R5218" s="41">
        <v>97</v>
      </c>
      <c r="S5218" s="130">
        <f>IFERROR(Table1[[#This Row],[Female Voters]]/Table1[[#This Row],[Female Population]],"0.0%")</f>
        <v>0.83429866339830894</v>
      </c>
      <c r="T5218" s="130">
        <f>IFERROR(Table1[[#This Row],[Male Voters]]/Table1[[#This Row],[Male Population]],"0.0%")</f>
        <v>0.78643208176561985</v>
      </c>
      <c r="U5218" s="130">
        <f>IFERROR(Table1[[#This Row],[Total Voters]]/Table1[[#This Row],[Total Population]],"0.0%")</f>
        <v>0.8167100493341386</v>
      </c>
      <c r="V5218" s="130">
        <f>IFERROR(Table1[[#This Row],[Female Ballots]]/Table1[[#This Row],[Female Population]],"0.0%")</f>
        <v>0.17151087505400775</v>
      </c>
      <c r="W5218" s="130">
        <f>IFERROR(Table1[[#This Row],[Male Ballots]]/Table1[[#This Row],[Male Population]],"0.0%")</f>
        <v>9.045225221585404E-2</v>
      </c>
      <c r="X5218" s="130">
        <f>IFERROR(Table1[[#This Row],[Total Ballots]]/Table1[[#This Row],[Total Population]],"0.0%")</f>
        <v>0.13072751614754363</v>
      </c>
      <c r="Y5218" s="24">
        <f>Table1[[#This Row],[Female Ballots]]/Table1[[#This Row],[Female Voters]]</f>
        <v>0.20557491289198607</v>
      </c>
      <c r="Z5218" s="24">
        <f>Table1[[#This Row],[Male Ballots]]/Table1[[#This Row],[Male Voters]]</f>
        <v>0.11501597444089456</v>
      </c>
      <c r="AA5218" s="24">
        <f>Table1[[#This Row],[Total Ballots]]/Table1[[#This Row],[Total Voters]]</f>
        <v>0.16006600660066006</v>
      </c>
    </row>
    <row r="5219" spans="1:27" s="12" customFormat="1" x14ac:dyDescent="0.35">
      <c r="A5219" s="8" t="s">
        <v>31</v>
      </c>
      <c r="B5219" s="17">
        <v>2017</v>
      </c>
      <c r="C5219" s="17" t="s">
        <v>82</v>
      </c>
      <c r="D5219" s="17" t="s">
        <v>69</v>
      </c>
      <c r="E5219" s="35" t="s">
        <v>73</v>
      </c>
      <c r="F5219" s="34" t="s">
        <v>78</v>
      </c>
      <c r="G5219" s="9" t="s">
        <v>63</v>
      </c>
      <c r="H5219" s="10">
        <v>530.00070000000005</v>
      </c>
      <c r="I5219" s="10">
        <v>540.00240000000008</v>
      </c>
      <c r="J5219" s="10">
        <v>1070.0030000000002</v>
      </c>
      <c r="K5219" s="31">
        <v>470</v>
      </c>
      <c r="L5219" s="31">
        <v>448</v>
      </c>
      <c r="M5219" s="31">
        <v>7</v>
      </c>
      <c r="N5219" s="31">
        <v>925</v>
      </c>
      <c r="O5219" s="31">
        <v>74</v>
      </c>
      <c r="P5219" s="31">
        <v>68</v>
      </c>
      <c r="Q5219" s="31"/>
      <c r="R5219" s="41">
        <v>142</v>
      </c>
      <c r="S5219" s="130">
        <f>IFERROR(Table1[[#This Row],[Female Voters]]/Table1[[#This Row],[Female Population]],"0.0%")</f>
        <v>0.8867912815964204</v>
      </c>
      <c r="T5219" s="130">
        <f>IFERROR(Table1[[#This Row],[Male Voters]]/Table1[[#This Row],[Male Population]],"0.0%")</f>
        <v>0.82962594240321885</v>
      </c>
      <c r="U5219" s="130">
        <f>IFERROR(Table1[[#This Row],[Total Voters]]/Table1[[#This Row],[Total Population]],"0.0%")</f>
        <v>0.86448355752273576</v>
      </c>
      <c r="V5219" s="130">
        <f>IFERROR(Table1[[#This Row],[Female Ballots]]/Table1[[#This Row],[Female Population]],"0.0%")</f>
        <v>0.13962245710241514</v>
      </c>
      <c r="W5219" s="130">
        <f>IFERROR(Table1[[#This Row],[Male Ballots]]/Table1[[#This Row],[Male Population]],"0.0%")</f>
        <v>0.12592536625763143</v>
      </c>
      <c r="X5219" s="130">
        <f>IFERROR(Table1[[#This Row],[Total Ballots]]/Table1[[#This Row],[Total Population]],"0.0%")</f>
        <v>0.13270990828997672</v>
      </c>
      <c r="Y5219" s="24">
        <f>Table1[[#This Row],[Female Ballots]]/Table1[[#This Row],[Female Voters]]</f>
        <v>0.1574468085106383</v>
      </c>
      <c r="Z5219" s="24">
        <f>Table1[[#This Row],[Male Ballots]]/Table1[[#This Row],[Male Voters]]</f>
        <v>0.15178571428571427</v>
      </c>
      <c r="AA5219" s="24">
        <f>Table1[[#This Row],[Total Ballots]]/Table1[[#This Row],[Total Voters]]</f>
        <v>0.1535135135135135</v>
      </c>
    </row>
    <row r="5220" spans="1:27" s="12" customFormat="1" x14ac:dyDescent="0.35">
      <c r="A5220" s="8" t="s">
        <v>31</v>
      </c>
      <c r="B5220" s="17">
        <v>2017</v>
      </c>
      <c r="C5220" s="17" t="s">
        <v>82</v>
      </c>
      <c r="D5220" s="17" t="s">
        <v>69</v>
      </c>
      <c r="E5220" s="35" t="s">
        <v>73</v>
      </c>
      <c r="F5220" s="34" t="s">
        <v>78</v>
      </c>
      <c r="G5220" s="9" t="s">
        <v>64</v>
      </c>
      <c r="H5220" s="10">
        <v>681.00109999999995</v>
      </c>
      <c r="I5220" s="10">
        <v>680.00030000000004</v>
      </c>
      <c r="J5220" s="10">
        <v>1361.0015000000001</v>
      </c>
      <c r="K5220" s="31">
        <v>474</v>
      </c>
      <c r="L5220" s="31">
        <v>438</v>
      </c>
      <c r="M5220" s="31">
        <v>8</v>
      </c>
      <c r="N5220" s="31">
        <v>920</v>
      </c>
      <c r="O5220" s="31">
        <v>122</v>
      </c>
      <c r="P5220" s="31">
        <v>90</v>
      </c>
      <c r="Q5220" s="31">
        <v>4</v>
      </c>
      <c r="R5220" s="41">
        <v>216</v>
      </c>
      <c r="S5220" s="130">
        <f>IFERROR(Table1[[#This Row],[Female Voters]]/Table1[[#This Row],[Female Population]],"0.0%")</f>
        <v>0.69603411800656423</v>
      </c>
      <c r="T5220" s="130">
        <f>IFERROR(Table1[[#This Row],[Male Voters]]/Table1[[#This Row],[Male Population]],"0.0%")</f>
        <v>0.64411736288939869</v>
      </c>
      <c r="U5220" s="130">
        <f>IFERROR(Table1[[#This Row],[Total Voters]]/Table1[[#This Row],[Total Population]],"0.0%")</f>
        <v>0.67597280385069369</v>
      </c>
      <c r="V5220" s="130">
        <f>IFERROR(Table1[[#This Row],[Female Ballots]]/Table1[[#This Row],[Female Population]],"0.0%")</f>
        <v>0.17914802193417897</v>
      </c>
      <c r="W5220" s="130">
        <f>IFERROR(Table1[[#This Row],[Male Ballots]]/Table1[[#This Row],[Male Population]],"0.0%")</f>
        <v>0.13235288278549287</v>
      </c>
      <c r="X5220" s="130">
        <f>IFERROR(Table1[[#This Row],[Total Ballots]]/Table1[[#This Row],[Total Population]],"0.0%")</f>
        <v>0.15870665829538028</v>
      </c>
      <c r="Y5220" s="24">
        <f>Table1[[#This Row],[Female Ballots]]/Table1[[#This Row],[Female Voters]]</f>
        <v>0.25738396624472576</v>
      </c>
      <c r="Z5220" s="24">
        <f>Table1[[#This Row],[Male Ballots]]/Table1[[#This Row],[Male Voters]]</f>
        <v>0.20547945205479451</v>
      </c>
      <c r="AA5220" s="24">
        <f>Table1[[#This Row],[Total Ballots]]/Table1[[#This Row],[Total Voters]]</f>
        <v>0.23478260869565218</v>
      </c>
    </row>
    <row r="5221" spans="1:27" s="12" customFormat="1" x14ac:dyDescent="0.35">
      <c r="A5221" s="8" t="s">
        <v>31</v>
      </c>
      <c r="B5221" s="17">
        <v>2017</v>
      </c>
      <c r="C5221" s="17" t="s">
        <v>82</v>
      </c>
      <c r="D5221" s="17" t="s">
        <v>69</v>
      </c>
      <c r="E5221" s="35" t="s">
        <v>73</v>
      </c>
      <c r="F5221" s="34" t="s">
        <v>78</v>
      </c>
      <c r="G5221" s="9" t="s">
        <v>65</v>
      </c>
      <c r="H5221" s="10">
        <v>862</v>
      </c>
      <c r="I5221" s="10">
        <v>845.00040000000001</v>
      </c>
      <c r="J5221" s="10">
        <v>1707.0003999999999</v>
      </c>
      <c r="K5221" s="31">
        <v>633</v>
      </c>
      <c r="L5221" s="31">
        <v>650</v>
      </c>
      <c r="M5221" s="31">
        <v>10</v>
      </c>
      <c r="N5221" s="31">
        <v>1293</v>
      </c>
      <c r="O5221" s="31">
        <v>226</v>
      </c>
      <c r="P5221" s="31">
        <v>215</v>
      </c>
      <c r="Q5221" s="31">
        <v>4</v>
      </c>
      <c r="R5221" s="41">
        <v>445</v>
      </c>
      <c r="S5221" s="130">
        <f>IFERROR(Table1[[#This Row],[Female Voters]]/Table1[[#This Row],[Female Population]],"0.0%")</f>
        <v>0.73433874709976799</v>
      </c>
      <c r="T5221" s="130">
        <f>IFERROR(Table1[[#This Row],[Male Voters]]/Table1[[#This Row],[Male Population]],"0.0%")</f>
        <v>0.76923040509803309</v>
      </c>
      <c r="U5221" s="130">
        <f>IFERROR(Table1[[#This Row],[Total Voters]]/Table1[[#This Row],[Total Population]],"0.0%")</f>
        <v>0.75746906679107984</v>
      </c>
      <c r="V5221" s="130">
        <f>IFERROR(Table1[[#This Row],[Female Ballots]]/Table1[[#This Row],[Female Population]],"0.0%")</f>
        <v>0.26218097447795824</v>
      </c>
      <c r="W5221" s="130">
        <f>IFERROR(Table1[[#This Row],[Male Ballots]]/Table1[[#This Row],[Male Population]],"0.0%")</f>
        <v>0.25443774937858016</v>
      </c>
      <c r="X5221" s="130">
        <f>IFERROR(Table1[[#This Row],[Total Ballots]]/Table1[[#This Row],[Total Population]],"0.0%")</f>
        <v>0.26069121014851548</v>
      </c>
      <c r="Y5221" s="24">
        <f>Table1[[#This Row],[Female Ballots]]/Table1[[#This Row],[Female Voters]]</f>
        <v>0.35703001579778831</v>
      </c>
      <c r="Z5221" s="24">
        <f>Table1[[#This Row],[Male Ballots]]/Table1[[#This Row],[Male Voters]]</f>
        <v>0.33076923076923076</v>
      </c>
      <c r="AA5221" s="24">
        <f>Table1[[#This Row],[Total Ballots]]/Table1[[#This Row],[Total Voters]]</f>
        <v>0.34416086620262953</v>
      </c>
    </row>
    <row r="5222" spans="1:27" s="12" customFormat="1" x14ac:dyDescent="0.35">
      <c r="A5222" s="8" t="s">
        <v>31</v>
      </c>
      <c r="B5222" s="17">
        <v>2017</v>
      </c>
      <c r="C5222" s="17" t="s">
        <v>82</v>
      </c>
      <c r="D5222" s="17" t="s">
        <v>69</v>
      </c>
      <c r="E5222" s="35" t="s">
        <v>73</v>
      </c>
      <c r="F5222" s="34" t="s">
        <v>78</v>
      </c>
      <c r="G5222" s="9" t="s">
        <v>66</v>
      </c>
      <c r="H5222" s="10">
        <v>1199.9969000000001</v>
      </c>
      <c r="I5222" s="10">
        <v>1198.9974</v>
      </c>
      <c r="J5222" s="10">
        <v>2398.9949999999999</v>
      </c>
      <c r="K5222" s="31">
        <v>1113</v>
      </c>
      <c r="L5222" s="31">
        <v>946</v>
      </c>
      <c r="M5222" s="31">
        <v>7</v>
      </c>
      <c r="N5222" s="31">
        <v>2066</v>
      </c>
      <c r="O5222" s="31">
        <v>571</v>
      </c>
      <c r="P5222" s="31">
        <v>488</v>
      </c>
      <c r="Q5222" s="31">
        <v>3</v>
      </c>
      <c r="R5222" s="41">
        <v>1062</v>
      </c>
      <c r="S5222" s="130">
        <f>IFERROR(Table1[[#This Row],[Female Voters]]/Table1[[#This Row],[Female Population]],"0.0%")</f>
        <v>0.92750239604785634</v>
      </c>
      <c r="T5222" s="130">
        <f>IFERROR(Table1[[#This Row],[Male Voters]]/Table1[[#This Row],[Male Population]],"0.0%")</f>
        <v>0.78899253659766067</v>
      </c>
      <c r="U5222" s="130">
        <f>IFERROR(Table1[[#This Row],[Total Voters]]/Table1[[#This Row],[Total Population]],"0.0%")</f>
        <v>0.86119395830337286</v>
      </c>
      <c r="V5222" s="130">
        <f>IFERROR(Table1[[#This Row],[Female Ballots]]/Table1[[#This Row],[Female Population]],"0.0%")</f>
        <v>0.47583456257261997</v>
      </c>
      <c r="W5222" s="130">
        <f>IFERROR(Table1[[#This Row],[Male Ballots]]/Table1[[#This Row],[Male Population]],"0.0%")</f>
        <v>0.40700672078187994</v>
      </c>
      <c r="X5222" s="130">
        <f>IFERROR(Table1[[#This Row],[Total Ballots]]/Table1[[#This Row],[Total Population]],"0.0%")</f>
        <v>0.44268537450057216</v>
      </c>
      <c r="Y5222" s="24">
        <f>Table1[[#This Row],[Female Ballots]]/Table1[[#This Row],[Female Voters]]</f>
        <v>0.51302785265049411</v>
      </c>
      <c r="Z5222" s="24">
        <f>Table1[[#This Row],[Male Ballots]]/Table1[[#This Row],[Male Voters]]</f>
        <v>0.5158562367864693</v>
      </c>
      <c r="AA5222" s="24">
        <f>Table1[[#This Row],[Total Ballots]]/Table1[[#This Row],[Total Voters]]</f>
        <v>0.51403678606001935</v>
      </c>
    </row>
    <row r="5223" spans="1:27" s="12" customFormat="1" x14ac:dyDescent="0.35">
      <c r="A5223" s="8" t="s">
        <v>31</v>
      </c>
      <c r="B5223" s="17">
        <v>2017</v>
      </c>
      <c r="C5223" s="17" t="s">
        <v>82</v>
      </c>
      <c r="D5223" s="17" t="s">
        <v>69</v>
      </c>
      <c r="E5223" s="35" t="s">
        <v>73</v>
      </c>
      <c r="F5223" s="34" t="s">
        <v>78</v>
      </c>
      <c r="G5223" s="9" t="s">
        <v>67</v>
      </c>
      <c r="H5223" s="10">
        <v>1657.9914000000001</v>
      </c>
      <c r="I5223" s="10">
        <v>1691.9939999999999</v>
      </c>
      <c r="J5223" s="10">
        <v>3349.9857000000002</v>
      </c>
      <c r="K5223" s="31">
        <v>1503</v>
      </c>
      <c r="L5223" s="31">
        <v>1528</v>
      </c>
      <c r="M5223" s="31">
        <v>13</v>
      </c>
      <c r="N5223" s="31">
        <v>3044</v>
      </c>
      <c r="O5223" s="31">
        <v>943</v>
      </c>
      <c r="P5223" s="31">
        <v>991</v>
      </c>
      <c r="Q5223" s="31">
        <v>3</v>
      </c>
      <c r="R5223" s="41">
        <v>1937</v>
      </c>
      <c r="S5223" s="130">
        <f>IFERROR(Table1[[#This Row],[Female Voters]]/Table1[[#This Row],[Female Population]],"0.0%")</f>
        <v>0.90651857422179627</v>
      </c>
      <c r="T5223" s="130">
        <f>IFERROR(Table1[[#This Row],[Male Voters]]/Table1[[#This Row],[Male Population]],"0.0%")</f>
        <v>0.90307648845090471</v>
      </c>
      <c r="U5223" s="130">
        <f>IFERROR(Table1[[#This Row],[Total Voters]]/Table1[[#This Row],[Total Population]],"0.0%")</f>
        <v>0.90866059517806297</v>
      </c>
      <c r="V5223" s="130">
        <f>IFERROR(Table1[[#This Row],[Female Ballots]]/Table1[[#This Row],[Female Population]],"0.0%")</f>
        <v>0.56876048934873846</v>
      </c>
      <c r="W5223" s="130">
        <f>IFERROR(Table1[[#This Row],[Male Ballots]]/Table1[[#This Row],[Male Population]],"0.0%")</f>
        <v>0.58569947647568488</v>
      </c>
      <c r="X5223" s="130">
        <f>IFERROR(Table1[[#This Row],[Total Ballots]]/Table1[[#This Row],[Total Population]],"0.0%")</f>
        <v>0.57821142340995657</v>
      </c>
      <c r="Y5223" s="24">
        <f>Table1[[#This Row],[Female Ballots]]/Table1[[#This Row],[Female Voters]]</f>
        <v>0.62741184298070529</v>
      </c>
      <c r="Z5223" s="24">
        <f>Table1[[#This Row],[Male Ballots]]/Table1[[#This Row],[Male Voters]]</f>
        <v>0.64856020942408377</v>
      </c>
      <c r="AA5223" s="24">
        <f>Table1[[#This Row],[Total Ballots]]/Table1[[#This Row],[Total Voters]]</f>
        <v>0.63633377135348224</v>
      </c>
    </row>
    <row r="5224" spans="1:27" s="12" customFormat="1" x14ac:dyDescent="0.35">
      <c r="A5224" s="8" t="s">
        <v>55</v>
      </c>
      <c r="B5224" s="17">
        <v>2017</v>
      </c>
      <c r="C5224" s="17" t="s">
        <v>82</v>
      </c>
      <c r="D5224" s="17" t="s">
        <v>70</v>
      </c>
      <c r="E5224" s="35" t="s">
        <v>73</v>
      </c>
      <c r="F5224" s="34" t="s">
        <v>78</v>
      </c>
      <c r="G5224" s="9" t="s">
        <v>79</v>
      </c>
      <c r="H5224" s="10">
        <v>341668.00299999997</v>
      </c>
      <c r="I5224" s="10">
        <v>329680</v>
      </c>
      <c r="J5224" s="10">
        <v>671348.01</v>
      </c>
      <c r="K5224" s="10">
        <v>259865</v>
      </c>
      <c r="L5224" s="10">
        <v>233666</v>
      </c>
      <c r="M5224" s="10">
        <v>55</v>
      </c>
      <c r="N5224" s="10">
        <v>493586</v>
      </c>
      <c r="O5224" s="10">
        <v>74395</v>
      </c>
      <c r="P5224" s="10">
        <v>66604</v>
      </c>
      <c r="Q5224" s="10">
        <v>8</v>
      </c>
      <c r="R5224" s="11">
        <v>141007</v>
      </c>
      <c r="S5224" s="130">
        <f>IFERROR(Table1[[#This Row],[Female Voters]]/Table1[[#This Row],[Female Population]],"0.0%")</f>
        <v>0.76057751301926868</v>
      </c>
      <c r="T5224" s="130">
        <f>IFERROR(Table1[[#This Row],[Male Voters]]/Table1[[#This Row],[Male Population]],"0.0%")</f>
        <v>0.70876607619509824</v>
      </c>
      <c r="U5224" s="130">
        <f>IFERROR(Table1[[#This Row],[Total Voters]]/Table1[[#This Row],[Total Population]],"0.0%")</f>
        <v>0.73521630011236649</v>
      </c>
      <c r="V5224" s="130">
        <f>IFERROR(Table1[[#This Row],[Female Ballots]]/Table1[[#This Row],[Female Population]],"0.0%")</f>
        <v>0.21774061178330475</v>
      </c>
      <c r="W5224" s="130">
        <f>IFERROR(Table1[[#This Row],[Male Ballots]]/Table1[[#This Row],[Male Population]],"0.0%")</f>
        <v>0.20202620723125456</v>
      </c>
      <c r="X5224" s="130">
        <f>IFERROR(Table1[[#This Row],[Total Ballots]]/Table1[[#This Row],[Total Population]],"0.0%")</f>
        <v>0.21003562667892617</v>
      </c>
      <c r="Y5224" s="24">
        <f>Table1[[#This Row],[Female Ballots]]/Table1[[#This Row],[Female Voters]]</f>
        <v>0.28628326246320207</v>
      </c>
      <c r="Z5224" s="24">
        <f>Table1[[#This Row],[Male Ballots]]/Table1[[#This Row],[Male Voters]]</f>
        <v>0.28503932964145406</v>
      </c>
      <c r="AA5224" s="24">
        <f>Table1[[#This Row],[Total Ballots]]/Table1[[#This Row],[Total Voters]]</f>
        <v>0.28567868618639913</v>
      </c>
    </row>
    <row r="5225" spans="1:27" s="12" customFormat="1" x14ac:dyDescent="0.35">
      <c r="A5225" s="8" t="s">
        <v>55</v>
      </c>
      <c r="B5225" s="17">
        <v>2017</v>
      </c>
      <c r="C5225" s="17" t="s">
        <v>82</v>
      </c>
      <c r="D5225" s="17" t="s">
        <v>70</v>
      </c>
      <c r="E5225" s="35" t="s">
        <v>73</v>
      </c>
      <c r="F5225" s="34" t="s">
        <v>78</v>
      </c>
      <c r="G5225" s="9" t="s">
        <v>62</v>
      </c>
      <c r="H5225" s="10">
        <v>39182.997000000003</v>
      </c>
      <c r="I5225" s="10">
        <v>43681.997000000003</v>
      </c>
      <c r="J5225" s="10">
        <v>82865</v>
      </c>
      <c r="K5225" s="31">
        <v>22467</v>
      </c>
      <c r="L5225" s="31">
        <v>21517</v>
      </c>
      <c r="M5225" s="31">
        <v>11</v>
      </c>
      <c r="N5225" s="31">
        <v>43995</v>
      </c>
      <c r="O5225" s="31">
        <v>2218</v>
      </c>
      <c r="P5225" s="31">
        <v>2096</v>
      </c>
      <c r="Q5225" s="31">
        <v>1</v>
      </c>
      <c r="R5225" s="41">
        <v>4315</v>
      </c>
      <c r="S5225" s="130">
        <f>IFERROR(Table1[[#This Row],[Female Voters]]/Table1[[#This Row],[Female Population]],"0.0%")</f>
        <v>0.57338646147970762</v>
      </c>
      <c r="T5225" s="130">
        <f>IFERROR(Table1[[#This Row],[Male Voters]]/Table1[[#This Row],[Male Population]],"0.0%")</f>
        <v>0.49258279102944857</v>
      </c>
      <c r="U5225" s="130">
        <f>IFERROR(Table1[[#This Row],[Total Voters]]/Table1[[#This Row],[Total Population]],"0.0%")</f>
        <v>0.53092379170940684</v>
      </c>
      <c r="V5225" s="130">
        <f>IFERROR(Table1[[#This Row],[Female Ballots]]/Table1[[#This Row],[Female Population]],"0.0%")</f>
        <v>5.6606185586059177E-2</v>
      </c>
      <c r="W5225" s="130">
        <f>IFERROR(Table1[[#This Row],[Male Ballots]]/Table1[[#This Row],[Male Population]],"0.0%")</f>
        <v>4.7983154250022038E-2</v>
      </c>
      <c r="X5225" s="130">
        <f>IFERROR(Table1[[#This Row],[Total Ballots]]/Table1[[#This Row],[Total Population]],"0.0%")</f>
        <v>5.2072648283352438E-2</v>
      </c>
      <c r="Y5225" s="24">
        <f>Table1[[#This Row],[Female Ballots]]/Table1[[#This Row],[Female Voters]]</f>
        <v>9.8722570881737665E-2</v>
      </c>
      <c r="Z5225" s="24">
        <f>Table1[[#This Row],[Male Ballots]]/Table1[[#This Row],[Male Voters]]</f>
        <v>9.7411349165775901E-2</v>
      </c>
      <c r="AA5225" s="24">
        <f>Table1[[#This Row],[Total Ballots]]/Table1[[#This Row],[Total Voters]]</f>
        <v>9.8079327196272298E-2</v>
      </c>
    </row>
    <row r="5226" spans="1:27" s="12" customFormat="1" x14ac:dyDescent="0.35">
      <c r="A5226" s="8" t="s">
        <v>55</v>
      </c>
      <c r="B5226" s="17">
        <v>2017</v>
      </c>
      <c r="C5226" s="17" t="s">
        <v>82</v>
      </c>
      <c r="D5226" s="17" t="s">
        <v>70</v>
      </c>
      <c r="E5226" s="35" t="s">
        <v>73</v>
      </c>
      <c r="F5226" s="34" t="s">
        <v>78</v>
      </c>
      <c r="G5226" s="9" t="s">
        <v>63</v>
      </c>
      <c r="H5226" s="10">
        <v>63491</v>
      </c>
      <c r="I5226" s="10">
        <v>64480</v>
      </c>
      <c r="J5226" s="10">
        <v>127971</v>
      </c>
      <c r="K5226" s="31">
        <v>45119</v>
      </c>
      <c r="L5226" s="31">
        <v>41367</v>
      </c>
      <c r="M5226" s="31">
        <v>16</v>
      </c>
      <c r="N5226" s="31">
        <v>86502</v>
      </c>
      <c r="O5226" s="31">
        <v>5361</v>
      </c>
      <c r="P5226" s="31">
        <v>4665</v>
      </c>
      <c r="Q5226" s="31">
        <v>1</v>
      </c>
      <c r="R5226" s="41">
        <v>10027</v>
      </c>
      <c r="S5226" s="130">
        <f>IFERROR(Table1[[#This Row],[Female Voters]]/Table1[[#This Row],[Female Population]],"0.0%")</f>
        <v>0.71063615315556539</v>
      </c>
      <c r="T5226" s="130">
        <f>IFERROR(Table1[[#This Row],[Male Voters]]/Table1[[#This Row],[Male Population]],"0.0%")</f>
        <v>0.64154776674937963</v>
      </c>
      <c r="U5226" s="130">
        <f>IFERROR(Table1[[#This Row],[Total Voters]]/Table1[[#This Row],[Total Population]],"0.0%")</f>
        <v>0.67595001992638959</v>
      </c>
      <c r="V5226" s="130">
        <f>IFERROR(Table1[[#This Row],[Female Ballots]]/Table1[[#This Row],[Female Population]],"0.0%")</f>
        <v>8.4437164322502409E-2</v>
      </c>
      <c r="W5226" s="130">
        <f>IFERROR(Table1[[#This Row],[Male Ballots]]/Table1[[#This Row],[Male Population]],"0.0%")</f>
        <v>7.2348014888337475E-2</v>
      </c>
      <c r="X5226" s="130">
        <f>IFERROR(Table1[[#This Row],[Total Ballots]]/Table1[[#This Row],[Total Population]],"0.0%")</f>
        <v>7.8353689507779101E-2</v>
      </c>
      <c r="Y5226" s="24">
        <f>Table1[[#This Row],[Female Ballots]]/Table1[[#This Row],[Female Voters]]</f>
        <v>0.11881912276424567</v>
      </c>
      <c r="Z5226" s="24">
        <f>Table1[[#This Row],[Male Ballots]]/Table1[[#This Row],[Male Voters]]</f>
        <v>0.11277104938719269</v>
      </c>
      <c r="AA5226" s="24">
        <f>Table1[[#This Row],[Total Ballots]]/Table1[[#This Row],[Total Voters]]</f>
        <v>0.11591639499664748</v>
      </c>
    </row>
    <row r="5227" spans="1:27" s="12" customFormat="1" x14ac:dyDescent="0.35">
      <c r="A5227" s="8" t="s">
        <v>55</v>
      </c>
      <c r="B5227" s="17">
        <v>2017</v>
      </c>
      <c r="C5227" s="17" t="s">
        <v>82</v>
      </c>
      <c r="D5227" s="17" t="s">
        <v>70</v>
      </c>
      <c r="E5227" s="35" t="s">
        <v>73</v>
      </c>
      <c r="F5227" s="34" t="s">
        <v>78</v>
      </c>
      <c r="G5227" s="9" t="s">
        <v>64</v>
      </c>
      <c r="H5227" s="10">
        <v>60488</v>
      </c>
      <c r="I5227" s="10">
        <v>59888</v>
      </c>
      <c r="J5227" s="10">
        <v>120376</v>
      </c>
      <c r="K5227" s="31">
        <v>43635</v>
      </c>
      <c r="L5227" s="31">
        <v>39218</v>
      </c>
      <c r="M5227" s="31">
        <v>15</v>
      </c>
      <c r="N5227" s="31">
        <v>82868</v>
      </c>
      <c r="O5227" s="31">
        <v>8138</v>
      </c>
      <c r="P5227" s="31">
        <v>7066</v>
      </c>
      <c r="Q5227" s="31">
        <v>2</v>
      </c>
      <c r="R5227" s="41">
        <v>15206</v>
      </c>
      <c r="S5227" s="130">
        <f>IFERROR(Table1[[#This Row],[Female Voters]]/Table1[[#This Row],[Female Population]],"0.0%")</f>
        <v>0.7213827536040206</v>
      </c>
      <c r="T5227" s="130">
        <f>IFERROR(Table1[[#This Row],[Male Voters]]/Table1[[#This Row],[Male Population]],"0.0%")</f>
        <v>0.65485573069730163</v>
      </c>
      <c r="U5227" s="130">
        <f>IFERROR(Table1[[#This Row],[Total Voters]]/Table1[[#This Row],[Total Population]],"0.0%")</f>
        <v>0.6884096497640726</v>
      </c>
      <c r="V5227" s="130">
        <f>IFERROR(Table1[[#This Row],[Female Ballots]]/Table1[[#This Row],[Female Population]],"0.0%")</f>
        <v>0.13453908213199312</v>
      </c>
      <c r="W5227" s="130">
        <f>IFERROR(Table1[[#This Row],[Male Ballots]]/Table1[[#This Row],[Male Population]],"0.0%")</f>
        <v>0.117986908896607</v>
      </c>
      <c r="X5227" s="130">
        <f>IFERROR(Table1[[#This Row],[Total Ballots]]/Table1[[#This Row],[Total Population]],"0.0%")</f>
        <v>0.12632086130125605</v>
      </c>
      <c r="Y5227" s="24">
        <f>Table1[[#This Row],[Female Ballots]]/Table1[[#This Row],[Female Voters]]</f>
        <v>0.18650166151025552</v>
      </c>
      <c r="Z5227" s="24">
        <f>Table1[[#This Row],[Male Ballots]]/Table1[[#This Row],[Male Voters]]</f>
        <v>0.18017236983018001</v>
      </c>
      <c r="AA5227" s="24">
        <f>Table1[[#This Row],[Total Ballots]]/Table1[[#This Row],[Total Voters]]</f>
        <v>0.18349664526717188</v>
      </c>
    </row>
    <row r="5228" spans="1:27" s="12" customFormat="1" x14ac:dyDescent="0.35">
      <c r="A5228" s="8" t="s">
        <v>55</v>
      </c>
      <c r="B5228" s="17">
        <v>2017</v>
      </c>
      <c r="C5228" s="17" t="s">
        <v>82</v>
      </c>
      <c r="D5228" s="17" t="s">
        <v>70</v>
      </c>
      <c r="E5228" s="35" t="s">
        <v>73</v>
      </c>
      <c r="F5228" s="34" t="s">
        <v>78</v>
      </c>
      <c r="G5228" s="9" t="s">
        <v>65</v>
      </c>
      <c r="H5228" s="10">
        <v>56777</v>
      </c>
      <c r="I5228" s="10">
        <v>56055</v>
      </c>
      <c r="J5228" s="10">
        <v>112832</v>
      </c>
      <c r="K5228" s="31">
        <v>44353</v>
      </c>
      <c r="L5228" s="31">
        <v>41196</v>
      </c>
      <c r="M5228" s="31">
        <v>2</v>
      </c>
      <c r="N5228" s="31">
        <v>85551</v>
      </c>
      <c r="O5228" s="31">
        <v>11172</v>
      </c>
      <c r="P5228" s="31">
        <v>10410</v>
      </c>
      <c r="Q5228" s="31"/>
      <c r="R5228" s="41">
        <v>21582</v>
      </c>
      <c r="S5228" s="130">
        <f>IFERROR(Table1[[#This Row],[Female Voters]]/Table1[[#This Row],[Female Population]],"0.0%")</f>
        <v>0.78117899853814043</v>
      </c>
      <c r="T5228" s="130">
        <f>IFERROR(Table1[[#This Row],[Male Voters]]/Table1[[#This Row],[Male Population]],"0.0%")</f>
        <v>0.73492105967353494</v>
      </c>
      <c r="U5228" s="130">
        <f>IFERROR(Table1[[#This Row],[Total Voters]]/Table1[[#This Row],[Total Population]],"0.0%")</f>
        <v>0.75821575439591604</v>
      </c>
      <c r="V5228" s="130">
        <f>IFERROR(Table1[[#This Row],[Female Ballots]]/Table1[[#This Row],[Female Population]],"0.0%")</f>
        <v>0.19676981876464061</v>
      </c>
      <c r="W5228" s="130">
        <f>IFERROR(Table1[[#This Row],[Male Ballots]]/Table1[[#This Row],[Male Population]],"0.0%")</f>
        <v>0.18571046293818572</v>
      </c>
      <c r="X5228" s="130">
        <f>IFERROR(Table1[[#This Row],[Total Ballots]]/Table1[[#This Row],[Total Population]],"0.0%")</f>
        <v>0.19127552467385139</v>
      </c>
      <c r="Y5228" s="24">
        <f>Table1[[#This Row],[Female Ballots]]/Table1[[#This Row],[Female Voters]]</f>
        <v>0.25188826009514576</v>
      </c>
      <c r="Z5228" s="24">
        <f>Table1[[#This Row],[Male Ballots]]/Table1[[#This Row],[Male Voters]]</f>
        <v>0.25269443635304401</v>
      </c>
      <c r="AA5228" s="24">
        <f>Table1[[#This Row],[Total Ballots]]/Table1[[#This Row],[Total Voters]]</f>
        <v>0.25227057544622505</v>
      </c>
    </row>
    <row r="5229" spans="1:27" s="12" customFormat="1" x14ac:dyDescent="0.35">
      <c r="A5229" s="8" t="s">
        <v>55</v>
      </c>
      <c r="B5229" s="17">
        <v>2017</v>
      </c>
      <c r="C5229" s="17" t="s">
        <v>82</v>
      </c>
      <c r="D5229" s="17" t="s">
        <v>70</v>
      </c>
      <c r="E5229" s="35" t="s">
        <v>73</v>
      </c>
      <c r="F5229" s="34" t="s">
        <v>78</v>
      </c>
      <c r="G5229" s="9" t="s">
        <v>66</v>
      </c>
      <c r="H5229" s="10">
        <v>55257</v>
      </c>
      <c r="I5229" s="10">
        <v>52083</v>
      </c>
      <c r="J5229" s="10">
        <v>107340</v>
      </c>
      <c r="K5229" s="31">
        <v>47902</v>
      </c>
      <c r="L5229" s="31">
        <v>43439</v>
      </c>
      <c r="M5229" s="31">
        <v>6</v>
      </c>
      <c r="N5229" s="31">
        <v>91347</v>
      </c>
      <c r="O5229" s="31">
        <v>17905</v>
      </c>
      <c r="P5229" s="31">
        <v>16132</v>
      </c>
      <c r="Q5229" s="31">
        <v>2</v>
      </c>
      <c r="R5229" s="41">
        <v>34039</v>
      </c>
      <c r="S5229" s="130">
        <f>IFERROR(Table1[[#This Row],[Female Voters]]/Table1[[#This Row],[Female Population]],"0.0%")</f>
        <v>0.86689469207521219</v>
      </c>
      <c r="T5229" s="130">
        <f>IFERROR(Table1[[#This Row],[Male Voters]]/Table1[[#This Row],[Male Population]],"0.0%")</f>
        <v>0.83403413781848201</v>
      </c>
      <c r="U5229" s="130">
        <f>IFERROR(Table1[[#This Row],[Total Voters]]/Table1[[#This Row],[Total Population]],"0.0%")</f>
        <v>0.851006148686417</v>
      </c>
      <c r="V5229" s="130">
        <f>IFERROR(Table1[[#This Row],[Female Ballots]]/Table1[[#This Row],[Female Population]],"0.0%")</f>
        <v>0.32403134444504766</v>
      </c>
      <c r="W5229" s="130">
        <f>IFERROR(Table1[[#This Row],[Male Ballots]]/Table1[[#This Row],[Male Population]],"0.0%")</f>
        <v>0.30973638231284678</v>
      </c>
      <c r="X5229" s="130">
        <f>IFERROR(Table1[[#This Row],[Total Ballots]]/Table1[[#This Row],[Total Population]],"0.0%")</f>
        <v>0.3171138438606298</v>
      </c>
      <c r="Y5229" s="24">
        <f>Table1[[#This Row],[Female Ballots]]/Table1[[#This Row],[Female Voters]]</f>
        <v>0.37378397561688448</v>
      </c>
      <c r="Z5229" s="24">
        <f>Table1[[#This Row],[Male Ballots]]/Table1[[#This Row],[Male Voters]]</f>
        <v>0.37137134832753976</v>
      </c>
      <c r="AA5229" s="24">
        <f>Table1[[#This Row],[Total Ballots]]/Table1[[#This Row],[Total Voters]]</f>
        <v>0.37263402191642858</v>
      </c>
    </row>
    <row r="5230" spans="1:27" s="12" customFormat="1" x14ac:dyDescent="0.35">
      <c r="A5230" s="8" t="s">
        <v>55</v>
      </c>
      <c r="B5230" s="17">
        <v>2017</v>
      </c>
      <c r="C5230" s="17" t="s">
        <v>82</v>
      </c>
      <c r="D5230" s="17" t="s">
        <v>70</v>
      </c>
      <c r="E5230" s="35" t="s">
        <v>73</v>
      </c>
      <c r="F5230" s="34" t="s">
        <v>78</v>
      </c>
      <c r="G5230" s="9" t="s">
        <v>67</v>
      </c>
      <c r="H5230" s="10">
        <v>66472.005999999994</v>
      </c>
      <c r="I5230" s="10">
        <v>53492.002999999997</v>
      </c>
      <c r="J5230" s="10">
        <v>119964.01000000001</v>
      </c>
      <c r="K5230" s="31">
        <v>56389</v>
      </c>
      <c r="L5230" s="31">
        <v>46929</v>
      </c>
      <c r="M5230" s="31">
        <v>5</v>
      </c>
      <c r="N5230" s="31">
        <v>103323</v>
      </c>
      <c r="O5230" s="31">
        <v>29601</v>
      </c>
      <c r="P5230" s="31">
        <v>26235</v>
      </c>
      <c r="Q5230" s="31">
        <v>2</v>
      </c>
      <c r="R5230" s="41">
        <v>55838</v>
      </c>
      <c r="S5230" s="130">
        <f>IFERROR(Table1[[#This Row],[Female Voters]]/Table1[[#This Row],[Female Population]],"0.0%")</f>
        <v>0.84831199467637552</v>
      </c>
      <c r="T5230" s="130">
        <f>IFERROR(Table1[[#This Row],[Male Voters]]/Table1[[#This Row],[Male Population]],"0.0%")</f>
        <v>0.87730870724732446</v>
      </c>
      <c r="U5230" s="130">
        <f>IFERROR(Table1[[#This Row],[Total Voters]]/Table1[[#This Row],[Total Population]],"0.0%")</f>
        <v>0.86128331322035656</v>
      </c>
      <c r="V5230" s="130">
        <f>IFERROR(Table1[[#This Row],[Female Ballots]]/Table1[[#This Row],[Female Population]],"0.0%")</f>
        <v>0.44531528054080394</v>
      </c>
      <c r="W5230" s="130">
        <f>IFERROR(Table1[[#This Row],[Male Ballots]]/Table1[[#This Row],[Male Population]],"0.0%")</f>
        <v>0.49044714216440916</v>
      </c>
      <c r="X5230" s="130">
        <f>IFERROR(Table1[[#This Row],[Total Ballots]]/Table1[[#This Row],[Total Population]],"0.0%")</f>
        <v>0.465456264758072</v>
      </c>
      <c r="Y5230" s="24">
        <f>Table1[[#This Row],[Female Ballots]]/Table1[[#This Row],[Female Voters]]</f>
        <v>0.52494280799446702</v>
      </c>
      <c r="Z5230" s="24">
        <f>Table1[[#This Row],[Male Ballots]]/Table1[[#This Row],[Male Voters]]</f>
        <v>0.55903599053889919</v>
      </c>
      <c r="AA5230" s="24">
        <f>Table1[[#This Row],[Total Ballots]]/Table1[[#This Row],[Total Voters]]</f>
        <v>0.5404217841138953</v>
      </c>
    </row>
    <row r="5231" spans="1:27" s="12" customFormat="1" x14ac:dyDescent="0.35">
      <c r="A5231" s="8" t="s">
        <v>23</v>
      </c>
      <c r="B5231" s="17">
        <v>2017</v>
      </c>
      <c r="C5231" s="17" t="s">
        <v>82</v>
      </c>
      <c r="D5231" s="17" t="s">
        <v>69</v>
      </c>
      <c r="E5231" s="35" t="s">
        <v>74</v>
      </c>
      <c r="F5231" s="34" t="s">
        <v>78</v>
      </c>
      <c r="G5231" s="9" t="s">
        <v>79</v>
      </c>
      <c r="H5231" s="10">
        <v>7440.873160000001</v>
      </c>
      <c r="I5231" s="10">
        <v>7026.8339999999998</v>
      </c>
      <c r="J5231" s="10">
        <v>14467.7081</v>
      </c>
      <c r="K5231" s="10">
        <v>6793</v>
      </c>
      <c r="L5231" s="10">
        <v>6136</v>
      </c>
      <c r="M5231" s="10">
        <v>6</v>
      </c>
      <c r="N5231" s="10">
        <v>12935</v>
      </c>
      <c r="O5231" s="10">
        <v>3916</v>
      </c>
      <c r="P5231" s="10">
        <v>3326</v>
      </c>
      <c r="Q5231" s="10">
        <v>3</v>
      </c>
      <c r="R5231" s="11">
        <v>7245</v>
      </c>
      <c r="S5231" s="130">
        <f>IFERROR(Table1[[#This Row],[Female Voters]]/Table1[[#This Row],[Female Population]],"0.0%")</f>
        <v>0.91293049268965087</v>
      </c>
      <c r="T5231" s="130">
        <f>IFERROR(Table1[[#This Row],[Male Voters]]/Table1[[#This Row],[Male Population]],"0.0%")</f>
        <v>0.87322398679120639</v>
      </c>
      <c r="U5231" s="130">
        <f>IFERROR(Table1[[#This Row],[Total Voters]]/Table1[[#This Row],[Total Population]],"0.0%")</f>
        <v>0.89406006193890519</v>
      </c>
      <c r="V5231" s="130">
        <f>IFERROR(Table1[[#This Row],[Female Ballots]]/Table1[[#This Row],[Female Population]],"0.0%")</f>
        <v>0.52628232141508502</v>
      </c>
      <c r="W5231" s="130">
        <f>IFERROR(Table1[[#This Row],[Male Ballots]]/Table1[[#This Row],[Male Population]],"0.0%")</f>
        <v>0.47332838658206527</v>
      </c>
      <c r="X5231" s="130">
        <f>IFERROR(Table1[[#This Row],[Total Ballots]]/Table1[[#This Row],[Total Population]],"0.0%")</f>
        <v>0.50077040191320976</v>
      </c>
      <c r="Y5231" s="24">
        <f>Table1[[#This Row],[Female Ballots]]/Table1[[#This Row],[Female Voters]]</f>
        <v>0.57647578389518617</v>
      </c>
      <c r="Z5231" s="24">
        <f>Table1[[#This Row],[Male Ballots]]/Table1[[#This Row],[Male Voters]]</f>
        <v>0.54204693611473276</v>
      </c>
      <c r="AA5231" s="24">
        <f>Table1[[#This Row],[Total Ballots]]/Table1[[#This Row],[Total Voters]]</f>
        <v>0.56010823347506766</v>
      </c>
    </row>
    <row r="5232" spans="1:27" s="12" customFormat="1" x14ac:dyDescent="0.35">
      <c r="A5232" s="8" t="s">
        <v>23</v>
      </c>
      <c r="B5232" s="17">
        <v>2017</v>
      </c>
      <c r="C5232" s="17" t="s">
        <v>82</v>
      </c>
      <c r="D5232" s="17" t="s">
        <v>69</v>
      </c>
      <c r="E5232" s="35" t="s">
        <v>74</v>
      </c>
      <c r="F5232" s="34" t="s">
        <v>78</v>
      </c>
      <c r="G5232" s="9" t="s">
        <v>62</v>
      </c>
      <c r="H5232" s="10">
        <v>393.04705999999999</v>
      </c>
      <c r="I5232" s="10">
        <v>380.04579999999999</v>
      </c>
      <c r="J5232" s="10">
        <v>773.09289999999999</v>
      </c>
      <c r="K5232" s="31">
        <v>291</v>
      </c>
      <c r="L5232" s="31">
        <v>287</v>
      </c>
      <c r="M5232" s="31">
        <v>1</v>
      </c>
      <c r="N5232" s="31">
        <v>579</v>
      </c>
      <c r="O5232" s="31">
        <v>63</v>
      </c>
      <c r="P5232" s="31">
        <v>54</v>
      </c>
      <c r="Q5232" s="31"/>
      <c r="R5232" s="41">
        <v>117</v>
      </c>
      <c r="S5232" s="130">
        <f>IFERROR(Table1[[#This Row],[Female Voters]]/Table1[[#This Row],[Female Population]],"0.0%")</f>
        <v>0.74036935933320558</v>
      </c>
      <c r="T5232" s="130">
        <f>IFERROR(Table1[[#This Row],[Male Voters]]/Table1[[#This Row],[Male Population]],"0.0%")</f>
        <v>0.75517213977894249</v>
      </c>
      <c r="U5232" s="130">
        <f>IFERROR(Table1[[#This Row],[Total Voters]]/Table1[[#This Row],[Total Population]],"0.0%")</f>
        <v>0.74893974579251732</v>
      </c>
      <c r="V5232" s="130">
        <f>IFERROR(Table1[[#This Row],[Female Ballots]]/Table1[[#This Row],[Female Population]],"0.0%")</f>
        <v>0.16028614995873522</v>
      </c>
      <c r="W5232" s="130">
        <f>IFERROR(Table1[[#This Row],[Male Ballots]]/Table1[[#This Row],[Male Population]],"0.0%")</f>
        <v>0.14208813779812854</v>
      </c>
      <c r="X5232" s="130">
        <f>IFERROR(Table1[[#This Row],[Total Ballots]]/Table1[[#This Row],[Total Population]],"0.0%")</f>
        <v>0.15134015588553459</v>
      </c>
      <c r="Y5232" s="24">
        <f>Table1[[#This Row],[Female Ballots]]/Table1[[#This Row],[Female Voters]]</f>
        <v>0.21649484536082475</v>
      </c>
      <c r="Z5232" s="24">
        <f>Table1[[#This Row],[Male Ballots]]/Table1[[#This Row],[Male Voters]]</f>
        <v>0.18815331010452963</v>
      </c>
      <c r="AA5232" s="24">
        <f>Table1[[#This Row],[Total Ballots]]/Table1[[#This Row],[Total Voters]]</f>
        <v>0.20207253886010362</v>
      </c>
    </row>
    <row r="5233" spans="1:27" s="12" customFormat="1" x14ac:dyDescent="0.35">
      <c r="A5233" s="8" t="s">
        <v>23</v>
      </c>
      <c r="B5233" s="17">
        <v>2017</v>
      </c>
      <c r="C5233" s="17" t="s">
        <v>82</v>
      </c>
      <c r="D5233" s="17" t="s">
        <v>69</v>
      </c>
      <c r="E5233" s="35" t="s">
        <v>74</v>
      </c>
      <c r="F5233" s="34" t="s">
        <v>78</v>
      </c>
      <c r="G5233" s="9" t="s">
        <v>63</v>
      </c>
      <c r="H5233" s="10">
        <v>709.08400000000006</v>
      </c>
      <c r="I5233" s="10">
        <v>705.08369999999991</v>
      </c>
      <c r="J5233" s="10">
        <v>1414.1677</v>
      </c>
      <c r="K5233" s="31">
        <v>627</v>
      </c>
      <c r="L5233" s="31">
        <v>546</v>
      </c>
      <c r="M5233" s="31"/>
      <c r="N5233" s="31">
        <v>1173</v>
      </c>
      <c r="O5233" s="31">
        <v>178</v>
      </c>
      <c r="P5233" s="31">
        <v>138</v>
      </c>
      <c r="Q5233" s="31"/>
      <c r="R5233" s="41">
        <v>316</v>
      </c>
      <c r="S5233" s="130">
        <f>IFERROR(Table1[[#This Row],[Female Voters]]/Table1[[#This Row],[Female Population]],"0.0%")</f>
        <v>0.88423938489657072</v>
      </c>
      <c r="T5233" s="130">
        <f>IFERROR(Table1[[#This Row],[Male Voters]]/Table1[[#This Row],[Male Population]],"0.0%")</f>
        <v>0.77437614853385506</v>
      </c>
      <c r="U5233" s="130">
        <f>IFERROR(Table1[[#This Row],[Total Voters]]/Table1[[#This Row],[Total Population]],"0.0%")</f>
        <v>0.82946315348596922</v>
      </c>
      <c r="V5233" s="130">
        <f>IFERROR(Table1[[#This Row],[Female Ballots]]/Table1[[#This Row],[Female Population]],"0.0%")</f>
        <v>0.25102808694033429</v>
      </c>
      <c r="W5233" s="130">
        <f>IFERROR(Table1[[#This Row],[Male Ballots]]/Table1[[#This Row],[Male Population]],"0.0%")</f>
        <v>0.19572144413493039</v>
      </c>
      <c r="X5233" s="130">
        <f>IFERROR(Table1[[#This Row],[Total Ballots]]/Table1[[#This Row],[Total Population]],"0.0%")</f>
        <v>0.22345298934489877</v>
      </c>
      <c r="Y5233" s="24">
        <f>Table1[[#This Row],[Female Ballots]]/Table1[[#This Row],[Female Voters]]</f>
        <v>0.28389154704944181</v>
      </c>
      <c r="Z5233" s="24">
        <f>Table1[[#This Row],[Male Ballots]]/Table1[[#This Row],[Male Voters]]</f>
        <v>0.25274725274725274</v>
      </c>
      <c r="AA5233" s="24">
        <f>Table1[[#This Row],[Total Ballots]]/Table1[[#This Row],[Total Voters]]</f>
        <v>0.26939471440750212</v>
      </c>
    </row>
    <row r="5234" spans="1:27" s="12" customFormat="1" x14ac:dyDescent="0.35">
      <c r="A5234" s="8" t="s">
        <v>23</v>
      </c>
      <c r="B5234" s="17">
        <v>2017</v>
      </c>
      <c r="C5234" s="17" t="s">
        <v>82</v>
      </c>
      <c r="D5234" s="17" t="s">
        <v>69</v>
      </c>
      <c r="E5234" s="35" t="s">
        <v>74</v>
      </c>
      <c r="F5234" s="34" t="s">
        <v>78</v>
      </c>
      <c r="G5234" s="9" t="s">
        <v>64</v>
      </c>
      <c r="H5234" s="10">
        <v>860.10239999999999</v>
      </c>
      <c r="I5234" s="10">
        <v>874.10390000000007</v>
      </c>
      <c r="J5234" s="10">
        <v>1734.2064</v>
      </c>
      <c r="K5234" s="31">
        <v>687</v>
      </c>
      <c r="L5234" s="31">
        <v>577</v>
      </c>
      <c r="M5234" s="31"/>
      <c r="N5234" s="31">
        <v>1264</v>
      </c>
      <c r="O5234" s="31">
        <v>313</v>
      </c>
      <c r="P5234" s="31">
        <v>218</v>
      </c>
      <c r="Q5234" s="31"/>
      <c r="R5234" s="41">
        <v>531</v>
      </c>
      <c r="S5234" s="130">
        <f>IFERROR(Table1[[#This Row],[Female Voters]]/Table1[[#This Row],[Female Population]],"0.0%")</f>
        <v>0.79874210326584372</v>
      </c>
      <c r="T5234" s="130">
        <f>IFERROR(Table1[[#This Row],[Male Voters]]/Table1[[#This Row],[Male Population]],"0.0%")</f>
        <v>0.6601045939733251</v>
      </c>
      <c r="U5234" s="130">
        <f>IFERROR(Table1[[#This Row],[Total Voters]]/Table1[[#This Row],[Total Population]],"0.0%")</f>
        <v>0.72886364621881228</v>
      </c>
      <c r="V5234" s="130">
        <f>IFERROR(Table1[[#This Row],[Female Ballots]]/Table1[[#This Row],[Female Population]],"0.0%")</f>
        <v>0.363910157674249</v>
      </c>
      <c r="W5234" s="130">
        <f>IFERROR(Table1[[#This Row],[Male Ballots]]/Table1[[#This Row],[Male Population]],"0.0%")</f>
        <v>0.24939826947345731</v>
      </c>
      <c r="X5234" s="130">
        <f>IFERROR(Table1[[#This Row],[Total Ballots]]/Table1[[#This Row],[Total Population]],"0.0%")</f>
        <v>0.30619192732768141</v>
      </c>
      <c r="Y5234" s="24">
        <f>Table1[[#This Row],[Female Ballots]]/Table1[[#This Row],[Female Voters]]</f>
        <v>0.45560407569141192</v>
      </c>
      <c r="Z5234" s="24">
        <f>Table1[[#This Row],[Male Ballots]]/Table1[[#This Row],[Male Voters]]</f>
        <v>0.37781629116117849</v>
      </c>
      <c r="AA5234" s="24">
        <f>Table1[[#This Row],[Total Ballots]]/Table1[[#This Row],[Total Voters]]</f>
        <v>0.42009493670886078</v>
      </c>
    </row>
    <row r="5235" spans="1:27" s="12" customFormat="1" x14ac:dyDescent="0.35">
      <c r="A5235" s="8" t="s">
        <v>23</v>
      </c>
      <c r="B5235" s="17">
        <v>2017</v>
      </c>
      <c r="C5235" s="17" t="s">
        <v>82</v>
      </c>
      <c r="D5235" s="17" t="s">
        <v>69</v>
      </c>
      <c r="E5235" s="35" t="s">
        <v>74</v>
      </c>
      <c r="F5235" s="34" t="s">
        <v>78</v>
      </c>
      <c r="G5235" s="9" t="s">
        <v>65</v>
      </c>
      <c r="H5235" s="10">
        <v>1095.1296</v>
      </c>
      <c r="I5235" s="10">
        <v>997.11869999999999</v>
      </c>
      <c r="J5235" s="10">
        <v>2092.2482</v>
      </c>
      <c r="K5235" s="31">
        <v>875</v>
      </c>
      <c r="L5235" s="31">
        <v>796</v>
      </c>
      <c r="M5235" s="31">
        <v>2</v>
      </c>
      <c r="N5235" s="31">
        <v>1673</v>
      </c>
      <c r="O5235" s="31">
        <v>435</v>
      </c>
      <c r="P5235" s="31">
        <v>356</v>
      </c>
      <c r="Q5235" s="31">
        <v>1</v>
      </c>
      <c r="R5235" s="41">
        <v>792</v>
      </c>
      <c r="S5235" s="130">
        <f>IFERROR(Table1[[#This Row],[Female Voters]]/Table1[[#This Row],[Female Population]],"0.0%")</f>
        <v>0.79899219233960983</v>
      </c>
      <c r="T5235" s="130">
        <f>IFERROR(Table1[[#This Row],[Male Voters]]/Table1[[#This Row],[Male Population]],"0.0%")</f>
        <v>0.79830014219972001</v>
      </c>
      <c r="U5235" s="130">
        <f>IFERROR(Table1[[#This Row],[Total Voters]]/Table1[[#This Row],[Total Population]],"0.0%")</f>
        <v>0.79961832444162217</v>
      </c>
      <c r="V5235" s="130">
        <f>IFERROR(Table1[[#This Row],[Female Ballots]]/Table1[[#This Row],[Female Population]],"0.0%")</f>
        <v>0.39721326133454893</v>
      </c>
      <c r="W5235" s="130">
        <f>IFERROR(Table1[[#This Row],[Male Ballots]]/Table1[[#This Row],[Male Population]],"0.0%")</f>
        <v>0.35702870681294013</v>
      </c>
      <c r="X5235" s="130">
        <f>IFERROR(Table1[[#This Row],[Total Ballots]]/Table1[[#This Row],[Total Population]],"0.0%")</f>
        <v>0.37854017510924376</v>
      </c>
      <c r="Y5235" s="24">
        <f>Table1[[#This Row],[Female Ballots]]/Table1[[#This Row],[Female Voters]]</f>
        <v>0.49714285714285716</v>
      </c>
      <c r="Z5235" s="24">
        <f>Table1[[#This Row],[Male Ballots]]/Table1[[#This Row],[Male Voters]]</f>
        <v>0.44723618090452261</v>
      </c>
      <c r="AA5235" s="24">
        <f>Table1[[#This Row],[Total Ballots]]/Table1[[#This Row],[Total Voters]]</f>
        <v>0.47340107591153618</v>
      </c>
    </row>
    <row r="5236" spans="1:27" s="12" customFormat="1" x14ac:dyDescent="0.35">
      <c r="A5236" s="8" t="s">
        <v>23</v>
      </c>
      <c r="B5236" s="17">
        <v>2017</v>
      </c>
      <c r="C5236" s="17" t="s">
        <v>82</v>
      </c>
      <c r="D5236" s="17" t="s">
        <v>69</v>
      </c>
      <c r="E5236" s="35" t="s">
        <v>74</v>
      </c>
      <c r="F5236" s="34" t="s">
        <v>78</v>
      </c>
      <c r="G5236" s="9" t="s">
        <v>66</v>
      </c>
      <c r="H5236" s="10">
        <v>1685.1992</v>
      </c>
      <c r="I5236" s="10">
        <v>1473.1752000000001</v>
      </c>
      <c r="J5236" s="10">
        <v>3158.375</v>
      </c>
      <c r="K5236" s="31">
        <v>1599</v>
      </c>
      <c r="L5236" s="31">
        <v>1275</v>
      </c>
      <c r="M5236" s="31">
        <v>1</v>
      </c>
      <c r="N5236" s="31">
        <v>2875</v>
      </c>
      <c r="O5236" s="31">
        <v>983</v>
      </c>
      <c r="P5236" s="31">
        <v>722</v>
      </c>
      <c r="Q5236" s="31"/>
      <c r="R5236" s="41">
        <v>1705</v>
      </c>
      <c r="S5236" s="130">
        <f>IFERROR(Table1[[#This Row],[Female Voters]]/Table1[[#This Row],[Female Population]],"0.0%")</f>
        <v>0.94884925176798085</v>
      </c>
      <c r="T5236" s="130">
        <f>IFERROR(Table1[[#This Row],[Male Voters]]/Table1[[#This Row],[Male Population]],"0.0%")</f>
        <v>0.86547750735961337</v>
      </c>
      <c r="U5236" s="130">
        <f>IFERROR(Table1[[#This Row],[Total Voters]]/Table1[[#This Row],[Total Population]],"0.0%")</f>
        <v>0.91027822851941265</v>
      </c>
      <c r="V5236" s="130">
        <f>IFERROR(Table1[[#This Row],[Female Ballots]]/Table1[[#This Row],[Female Population]],"0.0%")</f>
        <v>0.58331383019882754</v>
      </c>
      <c r="W5236" s="130">
        <f>IFERROR(Table1[[#This Row],[Male Ballots]]/Table1[[#This Row],[Male Population]],"0.0%")</f>
        <v>0.490097851226385</v>
      </c>
      <c r="X5236" s="130">
        <f>IFERROR(Table1[[#This Row],[Total Ballots]]/Table1[[#This Row],[Total Population]],"0.0%")</f>
        <v>0.53983456682629516</v>
      </c>
      <c r="Y5236" s="24">
        <f>Table1[[#This Row],[Female Ballots]]/Table1[[#This Row],[Female Voters]]</f>
        <v>0.61475922451532206</v>
      </c>
      <c r="Z5236" s="24">
        <f>Table1[[#This Row],[Male Ballots]]/Table1[[#This Row],[Male Voters]]</f>
        <v>0.56627450980392158</v>
      </c>
      <c r="AA5236" s="24">
        <f>Table1[[#This Row],[Total Ballots]]/Table1[[#This Row],[Total Voters]]</f>
        <v>0.59304347826086956</v>
      </c>
    </row>
    <row r="5237" spans="1:27" s="12" customFormat="1" x14ac:dyDescent="0.35">
      <c r="A5237" s="8" t="s">
        <v>23</v>
      </c>
      <c r="B5237" s="17">
        <v>2017</v>
      </c>
      <c r="C5237" s="17" t="s">
        <v>82</v>
      </c>
      <c r="D5237" s="17" t="s">
        <v>69</v>
      </c>
      <c r="E5237" s="35" t="s">
        <v>74</v>
      </c>
      <c r="F5237" s="34" t="s">
        <v>78</v>
      </c>
      <c r="G5237" s="9" t="s">
        <v>67</v>
      </c>
      <c r="H5237" s="10">
        <v>2698.3108999999999</v>
      </c>
      <c r="I5237" s="10">
        <v>2597.3067000000001</v>
      </c>
      <c r="J5237" s="10">
        <v>5295.6179000000002</v>
      </c>
      <c r="K5237" s="31">
        <v>2714</v>
      </c>
      <c r="L5237" s="31">
        <v>2655</v>
      </c>
      <c r="M5237" s="31">
        <v>2</v>
      </c>
      <c r="N5237" s="31">
        <v>5371</v>
      </c>
      <c r="O5237" s="31">
        <v>1944</v>
      </c>
      <c r="P5237" s="31">
        <v>1838</v>
      </c>
      <c r="Q5237" s="31">
        <v>2</v>
      </c>
      <c r="R5237" s="41">
        <v>3784</v>
      </c>
      <c r="S5237" s="130">
        <f>IFERROR(Table1[[#This Row],[Female Voters]]/Table1[[#This Row],[Female Population]],"0.0%")</f>
        <v>1.0058144152328778</v>
      </c>
      <c r="T5237" s="130">
        <f>IFERROR(Table1[[#This Row],[Male Voters]]/Table1[[#This Row],[Male Population]],"0.0%")</f>
        <v>1.0222127406054895</v>
      </c>
      <c r="U5237" s="130">
        <f>IFERROR(Table1[[#This Row],[Total Voters]]/Table1[[#This Row],[Total Population]],"0.0%")</f>
        <v>1.0142348072356202</v>
      </c>
      <c r="V5237" s="130">
        <f>IFERROR(Table1[[#This Row],[Female Ballots]]/Table1[[#This Row],[Female Population]],"0.0%")</f>
        <v>0.72045070862664495</v>
      </c>
      <c r="W5237" s="130">
        <f>IFERROR(Table1[[#This Row],[Male Ballots]]/Table1[[#This Row],[Male Population]],"0.0%")</f>
        <v>0.7076561270180376</v>
      </c>
      <c r="X5237" s="130">
        <f>IFERROR(Table1[[#This Row],[Total Ballots]]/Table1[[#This Row],[Total Population]],"0.0%")</f>
        <v>0.71455306471412894</v>
      </c>
      <c r="Y5237" s="24">
        <f>Table1[[#This Row],[Female Ballots]]/Table1[[#This Row],[Female Voters]]</f>
        <v>0.71628592483419307</v>
      </c>
      <c r="Z5237" s="24">
        <f>Table1[[#This Row],[Male Ballots]]/Table1[[#This Row],[Male Voters]]</f>
        <v>0.69227871939736352</v>
      </c>
      <c r="AA5237" s="24">
        <f>Table1[[#This Row],[Total Ballots]]/Table1[[#This Row],[Total Voters]]</f>
        <v>0.70452429715136844</v>
      </c>
    </row>
    <row r="5238" spans="1:27" s="12" customFormat="1" x14ac:dyDescent="0.35">
      <c r="A5238" s="8" t="s">
        <v>38</v>
      </c>
      <c r="B5238" s="17">
        <v>2017</v>
      </c>
      <c r="C5238" s="17" t="s">
        <v>82</v>
      </c>
      <c r="D5238" s="17" t="s">
        <v>69</v>
      </c>
      <c r="E5238" s="35" t="s">
        <v>74</v>
      </c>
      <c r="F5238" s="34" t="s">
        <v>78</v>
      </c>
      <c r="G5238" s="9" t="s">
        <v>79</v>
      </c>
      <c r="H5238" s="10">
        <v>49267.042699999998</v>
      </c>
      <c r="I5238" s="10">
        <v>47093.046300000002</v>
      </c>
      <c r="J5238" s="10">
        <v>96360.087</v>
      </c>
      <c r="K5238" s="10">
        <v>38978</v>
      </c>
      <c r="L5238" s="10">
        <v>34744</v>
      </c>
      <c r="M5238" s="10">
        <v>3</v>
      </c>
      <c r="N5238" s="10">
        <v>73725</v>
      </c>
      <c r="O5238" s="10">
        <v>14856</v>
      </c>
      <c r="P5238" s="10">
        <v>13083</v>
      </c>
      <c r="Q5238" s="10">
        <v>0</v>
      </c>
      <c r="R5238" s="11">
        <v>27939</v>
      </c>
      <c r="S5238" s="130">
        <f>IFERROR(Table1[[#This Row],[Female Voters]]/Table1[[#This Row],[Female Population]],"0.0%")</f>
        <v>0.79115769617728648</v>
      </c>
      <c r="T5238" s="130">
        <f>IFERROR(Table1[[#This Row],[Male Voters]]/Table1[[#This Row],[Male Population]],"0.0%")</f>
        <v>0.73777346614334438</v>
      </c>
      <c r="U5238" s="130">
        <f>IFERROR(Table1[[#This Row],[Total Voters]]/Table1[[#This Row],[Total Population]],"0.0%")</f>
        <v>0.76509893562051268</v>
      </c>
      <c r="V5238" s="130">
        <f>IFERROR(Table1[[#This Row],[Female Ballots]]/Table1[[#This Row],[Female Population]],"0.0%")</f>
        <v>0.30154032362896427</v>
      </c>
      <c r="W5238" s="130">
        <f>IFERROR(Table1[[#This Row],[Male Ballots]]/Table1[[#This Row],[Male Population]],"0.0%")</f>
        <v>0.27781171590931886</v>
      </c>
      <c r="X5238" s="130">
        <f>IFERROR(Table1[[#This Row],[Total Ballots]]/Table1[[#This Row],[Total Population]],"0.0%")</f>
        <v>0.28994369836963724</v>
      </c>
      <c r="Y5238" s="24">
        <f>Table1[[#This Row],[Female Ballots]]/Table1[[#This Row],[Female Voters]]</f>
        <v>0.38113807789009185</v>
      </c>
      <c r="Z5238" s="24">
        <f>Table1[[#This Row],[Male Ballots]]/Table1[[#This Row],[Male Voters]]</f>
        <v>0.37655422518996085</v>
      </c>
      <c r="AA5238" s="24">
        <f>Table1[[#This Row],[Total Ballots]]/Table1[[#This Row],[Total Voters]]</f>
        <v>0.37896236012207529</v>
      </c>
    </row>
    <row r="5239" spans="1:27" s="12" customFormat="1" x14ac:dyDescent="0.35">
      <c r="A5239" s="8" t="s">
        <v>38</v>
      </c>
      <c r="B5239" s="17">
        <v>2017</v>
      </c>
      <c r="C5239" s="17" t="s">
        <v>82</v>
      </c>
      <c r="D5239" s="17" t="s">
        <v>69</v>
      </c>
      <c r="E5239" s="35" t="s">
        <v>74</v>
      </c>
      <c r="F5239" s="34" t="s">
        <v>78</v>
      </c>
      <c r="G5239" s="9" t="s">
        <v>62</v>
      </c>
      <c r="H5239" s="10">
        <v>4494.9796999999999</v>
      </c>
      <c r="I5239" s="10">
        <v>4896.9803000000002</v>
      </c>
      <c r="J5239" s="10">
        <v>9391.9609999999993</v>
      </c>
      <c r="K5239" s="31">
        <v>2792</v>
      </c>
      <c r="L5239" s="31">
        <v>2574</v>
      </c>
      <c r="M5239" s="31">
        <v>1</v>
      </c>
      <c r="N5239" s="31">
        <v>5367</v>
      </c>
      <c r="O5239" s="31">
        <v>299</v>
      </c>
      <c r="P5239" s="31">
        <v>293</v>
      </c>
      <c r="Q5239" s="31"/>
      <c r="R5239" s="41">
        <v>592</v>
      </c>
      <c r="S5239" s="130">
        <f>IFERROR(Table1[[#This Row],[Female Voters]]/Table1[[#This Row],[Female Population]],"0.0%")</f>
        <v>0.62113739912996713</v>
      </c>
      <c r="T5239" s="130">
        <f>IFERROR(Table1[[#This Row],[Male Voters]]/Table1[[#This Row],[Male Population]],"0.0%")</f>
        <v>0.52563005001265783</v>
      </c>
      <c r="U5239" s="130">
        <f>IFERROR(Table1[[#This Row],[Total Voters]]/Table1[[#This Row],[Total Population]],"0.0%")</f>
        <v>0.57144615485520012</v>
      </c>
      <c r="V5239" s="130">
        <f>IFERROR(Table1[[#This Row],[Female Ballots]]/Table1[[#This Row],[Female Population]],"0.0%")</f>
        <v>6.6518654133187749E-2</v>
      </c>
      <c r="W5239" s="130">
        <f>IFERROR(Table1[[#This Row],[Male Ballots]]/Table1[[#This Row],[Male Population]],"0.0%")</f>
        <v>5.9832791240757084E-2</v>
      </c>
      <c r="X5239" s="130">
        <f>IFERROR(Table1[[#This Row],[Total Ballots]]/Table1[[#This Row],[Total Population]],"0.0%")</f>
        <v>6.3032629713858479E-2</v>
      </c>
      <c r="Y5239" s="24">
        <f>Table1[[#This Row],[Female Ballots]]/Table1[[#This Row],[Female Voters]]</f>
        <v>0.1070916905444126</v>
      </c>
      <c r="Z5239" s="24">
        <f>Table1[[#This Row],[Male Ballots]]/Table1[[#This Row],[Male Voters]]</f>
        <v>0.11383061383061382</v>
      </c>
      <c r="AA5239" s="24">
        <f>Table1[[#This Row],[Total Ballots]]/Table1[[#This Row],[Total Voters]]</f>
        <v>0.11030370784423328</v>
      </c>
    </row>
    <row r="5240" spans="1:27" s="12" customFormat="1" x14ac:dyDescent="0.35">
      <c r="A5240" s="8" t="s">
        <v>38</v>
      </c>
      <c r="B5240" s="17">
        <v>2017</v>
      </c>
      <c r="C5240" s="17" t="s">
        <v>82</v>
      </c>
      <c r="D5240" s="17" t="s">
        <v>69</v>
      </c>
      <c r="E5240" s="35" t="s">
        <v>74</v>
      </c>
      <c r="F5240" s="34" t="s">
        <v>78</v>
      </c>
      <c r="G5240" s="9" t="s">
        <v>63</v>
      </c>
      <c r="H5240" s="10">
        <v>7409.9780000000001</v>
      </c>
      <c r="I5240" s="10">
        <v>7520.9780000000001</v>
      </c>
      <c r="J5240" s="10">
        <v>14930.956</v>
      </c>
      <c r="K5240" s="31">
        <v>5353</v>
      </c>
      <c r="L5240" s="31">
        <v>4761</v>
      </c>
      <c r="M5240" s="31"/>
      <c r="N5240" s="31">
        <v>10114</v>
      </c>
      <c r="O5240" s="31">
        <v>701</v>
      </c>
      <c r="P5240" s="31">
        <v>614</v>
      </c>
      <c r="Q5240" s="31"/>
      <c r="R5240" s="41">
        <v>1315</v>
      </c>
      <c r="S5240" s="130">
        <f>IFERROR(Table1[[#This Row],[Female Voters]]/Table1[[#This Row],[Female Population]],"0.0%")</f>
        <v>0.72240430403437095</v>
      </c>
      <c r="T5240" s="130">
        <f>IFERROR(Table1[[#This Row],[Male Voters]]/Table1[[#This Row],[Male Population]],"0.0%")</f>
        <v>0.63302937463718145</v>
      </c>
      <c r="U5240" s="130">
        <f>IFERROR(Table1[[#This Row],[Total Voters]]/Table1[[#This Row],[Total Population]],"0.0%")</f>
        <v>0.67738462292702495</v>
      </c>
      <c r="V5240" s="130">
        <f>IFERROR(Table1[[#This Row],[Female Ballots]]/Table1[[#This Row],[Female Population]],"0.0%")</f>
        <v>9.4602170208872419E-2</v>
      </c>
      <c r="W5240" s="130">
        <f>IFERROR(Table1[[#This Row],[Male Ballots]]/Table1[[#This Row],[Male Population]],"0.0%")</f>
        <v>8.1638318846298977E-2</v>
      </c>
      <c r="X5240" s="130">
        <f>IFERROR(Table1[[#This Row],[Total Ballots]]/Table1[[#This Row],[Total Population]],"0.0%")</f>
        <v>8.8072056471132865E-2</v>
      </c>
      <c r="Y5240" s="24">
        <f>Table1[[#This Row],[Female Ballots]]/Table1[[#This Row],[Female Voters]]</f>
        <v>0.13095460489445171</v>
      </c>
      <c r="Z5240" s="24">
        <f>Table1[[#This Row],[Male Ballots]]/Table1[[#This Row],[Male Voters]]</f>
        <v>0.12896450325561856</v>
      </c>
      <c r="AA5240" s="24">
        <f>Table1[[#This Row],[Total Ballots]]/Table1[[#This Row],[Total Voters]]</f>
        <v>0.13001779711291278</v>
      </c>
    </row>
    <row r="5241" spans="1:27" s="12" customFormat="1" x14ac:dyDescent="0.35">
      <c r="A5241" s="8" t="s">
        <v>38</v>
      </c>
      <c r="B5241" s="17">
        <v>2017</v>
      </c>
      <c r="C5241" s="17" t="s">
        <v>82</v>
      </c>
      <c r="D5241" s="17" t="s">
        <v>69</v>
      </c>
      <c r="E5241" s="35" t="s">
        <v>74</v>
      </c>
      <c r="F5241" s="34" t="s">
        <v>78</v>
      </c>
      <c r="G5241" s="9" t="s">
        <v>64</v>
      </c>
      <c r="H5241" s="10">
        <v>7314.9939999999997</v>
      </c>
      <c r="I5241" s="10">
        <v>7492.9959999999992</v>
      </c>
      <c r="J5241" s="10">
        <v>14807.988000000001</v>
      </c>
      <c r="K5241" s="31">
        <v>5011</v>
      </c>
      <c r="L5241" s="31">
        <v>4651</v>
      </c>
      <c r="M5241" s="31"/>
      <c r="N5241" s="31">
        <v>9662</v>
      </c>
      <c r="O5241" s="31">
        <v>1061</v>
      </c>
      <c r="P5241" s="31">
        <v>958</v>
      </c>
      <c r="Q5241" s="31"/>
      <c r="R5241" s="41">
        <v>2019</v>
      </c>
      <c r="S5241" s="130">
        <f>IFERROR(Table1[[#This Row],[Female Voters]]/Table1[[#This Row],[Female Population]],"0.0%")</f>
        <v>0.68503132059985283</v>
      </c>
      <c r="T5241" s="130">
        <f>IFERROR(Table1[[#This Row],[Male Voters]]/Table1[[#This Row],[Male Population]],"0.0%")</f>
        <v>0.62071299651034118</v>
      </c>
      <c r="U5241" s="130">
        <f>IFERROR(Table1[[#This Row],[Total Voters]]/Table1[[#This Row],[Total Population]],"0.0%")</f>
        <v>0.65248567192247853</v>
      </c>
      <c r="V5241" s="130">
        <f>IFERROR(Table1[[#This Row],[Female Ballots]]/Table1[[#This Row],[Female Population]],"0.0%")</f>
        <v>0.14504454822519336</v>
      </c>
      <c r="W5241" s="130">
        <f>IFERROR(Table1[[#This Row],[Male Ballots]]/Table1[[#This Row],[Male Population]],"0.0%")</f>
        <v>0.12785273073681078</v>
      </c>
      <c r="X5241" s="130">
        <f>IFERROR(Table1[[#This Row],[Total Ballots]]/Table1[[#This Row],[Total Population]],"0.0%")</f>
        <v>0.13634532929119067</v>
      </c>
      <c r="Y5241" s="24">
        <f>Table1[[#This Row],[Female Ballots]]/Table1[[#This Row],[Female Voters]]</f>
        <v>0.21173418479345441</v>
      </c>
      <c r="Z5241" s="24">
        <f>Table1[[#This Row],[Male Ballots]]/Table1[[#This Row],[Male Voters]]</f>
        <v>0.20597720920232207</v>
      </c>
      <c r="AA5241" s="24">
        <f>Table1[[#This Row],[Total Ballots]]/Table1[[#This Row],[Total Voters]]</f>
        <v>0.20896294762989029</v>
      </c>
    </row>
    <row r="5242" spans="1:27" s="12" customFormat="1" x14ac:dyDescent="0.35">
      <c r="A5242" s="8" t="s">
        <v>38</v>
      </c>
      <c r="B5242" s="17">
        <v>2017</v>
      </c>
      <c r="C5242" s="17" t="s">
        <v>82</v>
      </c>
      <c r="D5242" s="17" t="s">
        <v>69</v>
      </c>
      <c r="E5242" s="35" t="s">
        <v>74</v>
      </c>
      <c r="F5242" s="34" t="s">
        <v>78</v>
      </c>
      <c r="G5242" s="9" t="s">
        <v>65</v>
      </c>
      <c r="H5242" s="10">
        <v>7476.0079999999998</v>
      </c>
      <c r="I5242" s="10">
        <v>7281.0069999999996</v>
      </c>
      <c r="J5242" s="10">
        <v>14757.014999999999</v>
      </c>
      <c r="K5242" s="31">
        <v>5705</v>
      </c>
      <c r="L5242" s="31">
        <v>5131</v>
      </c>
      <c r="M5242" s="31">
        <v>1</v>
      </c>
      <c r="N5242" s="31">
        <v>10837</v>
      </c>
      <c r="O5242" s="31">
        <v>1710</v>
      </c>
      <c r="P5242" s="31">
        <v>1481</v>
      </c>
      <c r="Q5242" s="31"/>
      <c r="R5242" s="41">
        <v>3191</v>
      </c>
      <c r="S5242" s="130">
        <f>IFERROR(Table1[[#This Row],[Female Voters]]/Table1[[#This Row],[Female Population]],"0.0%")</f>
        <v>0.76310779763745573</v>
      </c>
      <c r="T5242" s="130">
        <f>IFERROR(Table1[[#This Row],[Male Voters]]/Table1[[#This Row],[Male Population]],"0.0%")</f>
        <v>0.7047102138481669</v>
      </c>
      <c r="U5242" s="130">
        <f>IFERROR(Table1[[#This Row],[Total Voters]]/Table1[[#This Row],[Total Population]],"0.0%")</f>
        <v>0.73436260652984364</v>
      </c>
      <c r="V5242" s="130">
        <f>IFERROR(Table1[[#This Row],[Female Ballots]]/Table1[[#This Row],[Female Population]],"0.0%")</f>
        <v>0.22873169745136709</v>
      </c>
      <c r="W5242" s="130">
        <f>IFERROR(Table1[[#This Row],[Male Ballots]]/Table1[[#This Row],[Male Population]],"0.0%")</f>
        <v>0.20340592997644422</v>
      </c>
      <c r="X5242" s="130">
        <f>IFERROR(Table1[[#This Row],[Total Ballots]]/Table1[[#This Row],[Total Population]],"0.0%")</f>
        <v>0.21623614260743113</v>
      </c>
      <c r="Y5242" s="24">
        <f>Table1[[#This Row],[Female Ballots]]/Table1[[#This Row],[Female Voters]]</f>
        <v>0.29973707274320771</v>
      </c>
      <c r="Z5242" s="24">
        <f>Table1[[#This Row],[Male Ballots]]/Table1[[#This Row],[Male Voters]]</f>
        <v>0.28863769245761062</v>
      </c>
      <c r="AA5242" s="24">
        <f>Table1[[#This Row],[Total Ballots]]/Table1[[#This Row],[Total Voters]]</f>
        <v>0.29445418473747348</v>
      </c>
    </row>
    <row r="5243" spans="1:27" s="12" customFormat="1" x14ac:dyDescent="0.35">
      <c r="A5243" s="8" t="s">
        <v>38</v>
      </c>
      <c r="B5243" s="17">
        <v>2017</v>
      </c>
      <c r="C5243" s="17" t="s">
        <v>82</v>
      </c>
      <c r="D5243" s="17" t="s">
        <v>69</v>
      </c>
      <c r="E5243" s="35" t="s">
        <v>74</v>
      </c>
      <c r="F5243" s="34" t="s">
        <v>78</v>
      </c>
      <c r="G5243" s="9" t="s">
        <v>66</v>
      </c>
      <c r="H5243" s="10">
        <v>8807.0299999999988</v>
      </c>
      <c r="I5243" s="10">
        <v>8106.027</v>
      </c>
      <c r="J5243" s="10">
        <v>16913.056</v>
      </c>
      <c r="K5243" s="31">
        <v>7872</v>
      </c>
      <c r="L5243" s="31">
        <v>6860</v>
      </c>
      <c r="M5243" s="31">
        <v>1</v>
      </c>
      <c r="N5243" s="31">
        <v>14733</v>
      </c>
      <c r="O5243" s="31">
        <v>3621</v>
      </c>
      <c r="P5243" s="31">
        <v>2987</v>
      </c>
      <c r="Q5243" s="31"/>
      <c r="R5243" s="41">
        <v>6608</v>
      </c>
      <c r="S5243" s="130">
        <f>IFERROR(Table1[[#This Row],[Female Voters]]/Table1[[#This Row],[Female Population]],"0.0%")</f>
        <v>0.8938314051388494</v>
      </c>
      <c r="T5243" s="130">
        <f>IFERROR(Table1[[#This Row],[Male Voters]]/Table1[[#This Row],[Male Population]],"0.0%")</f>
        <v>0.84628388235074958</v>
      </c>
      <c r="U5243" s="130">
        <f>IFERROR(Table1[[#This Row],[Total Voters]]/Table1[[#This Row],[Total Population]],"0.0%")</f>
        <v>0.87110218283437357</v>
      </c>
      <c r="V5243" s="130">
        <f>IFERROR(Table1[[#This Row],[Female Ballots]]/Table1[[#This Row],[Female Population]],"0.0%")</f>
        <v>0.41114882088513388</v>
      </c>
      <c r="W5243" s="130">
        <f>IFERROR(Table1[[#This Row],[Male Ballots]]/Table1[[#This Row],[Male Population]],"0.0%")</f>
        <v>0.36849124731511501</v>
      </c>
      <c r="X5243" s="130">
        <f>IFERROR(Table1[[#This Row],[Total Ballots]]/Table1[[#This Row],[Total Population]],"0.0%")</f>
        <v>0.39070408091831538</v>
      </c>
      <c r="Y5243" s="24">
        <f>Table1[[#This Row],[Female Ballots]]/Table1[[#This Row],[Female Voters]]</f>
        <v>0.45998475609756095</v>
      </c>
      <c r="Z5243" s="24">
        <f>Table1[[#This Row],[Male Ballots]]/Table1[[#This Row],[Male Voters]]</f>
        <v>0.43542274052478136</v>
      </c>
      <c r="AA5243" s="24">
        <f>Table1[[#This Row],[Total Ballots]]/Table1[[#This Row],[Total Voters]]</f>
        <v>0.44851693477227994</v>
      </c>
    </row>
    <row r="5244" spans="1:27" s="12" customFormat="1" x14ac:dyDescent="0.35">
      <c r="A5244" s="8" t="s">
        <v>38</v>
      </c>
      <c r="B5244" s="17">
        <v>2017</v>
      </c>
      <c r="C5244" s="17" t="s">
        <v>82</v>
      </c>
      <c r="D5244" s="17" t="s">
        <v>69</v>
      </c>
      <c r="E5244" s="35" t="s">
        <v>74</v>
      </c>
      <c r="F5244" s="34" t="s">
        <v>78</v>
      </c>
      <c r="G5244" s="9" t="s">
        <v>67</v>
      </c>
      <c r="H5244" s="10">
        <v>13764.053</v>
      </c>
      <c r="I5244" s="10">
        <v>11795.058000000001</v>
      </c>
      <c r="J5244" s="10">
        <v>25559.111000000001</v>
      </c>
      <c r="K5244" s="31">
        <v>12245</v>
      </c>
      <c r="L5244" s="31">
        <v>10767</v>
      </c>
      <c r="M5244" s="31"/>
      <c r="N5244" s="31">
        <v>23012</v>
      </c>
      <c r="O5244" s="31">
        <v>7464</v>
      </c>
      <c r="P5244" s="31">
        <v>6750</v>
      </c>
      <c r="Q5244" s="31"/>
      <c r="R5244" s="41">
        <v>14214</v>
      </c>
      <c r="S5244" s="130">
        <f>IFERROR(Table1[[#This Row],[Female Voters]]/Table1[[#This Row],[Female Population]],"0.0%")</f>
        <v>0.88963621398435477</v>
      </c>
      <c r="T5244" s="130">
        <f>IFERROR(Table1[[#This Row],[Male Voters]]/Table1[[#This Row],[Male Population]],"0.0%")</f>
        <v>0.91283993686169229</v>
      </c>
      <c r="U5244" s="130">
        <f>IFERROR(Table1[[#This Row],[Total Voters]]/Table1[[#This Row],[Total Population]],"0.0%")</f>
        <v>0.90034430383748476</v>
      </c>
      <c r="V5244" s="130">
        <f>IFERROR(Table1[[#This Row],[Female Ballots]]/Table1[[#This Row],[Female Population]],"0.0%")</f>
        <v>0.54228213157854011</v>
      </c>
      <c r="W5244" s="130">
        <f>IFERROR(Table1[[#This Row],[Male Ballots]]/Table1[[#This Row],[Male Population]],"0.0%")</f>
        <v>0.57227357423761716</v>
      </c>
      <c r="X5244" s="130">
        <f>IFERROR(Table1[[#This Row],[Total Ballots]]/Table1[[#This Row],[Total Population]],"0.0%")</f>
        <v>0.55612262883478225</v>
      </c>
      <c r="Y5244" s="24">
        <f>Table1[[#This Row],[Female Ballots]]/Table1[[#This Row],[Female Voters]]</f>
        <v>0.6095549203756635</v>
      </c>
      <c r="Z5244" s="24">
        <f>Table1[[#This Row],[Male Ballots]]/Table1[[#This Row],[Male Voters]]</f>
        <v>0.62691557536918363</v>
      </c>
      <c r="AA5244" s="24">
        <f>Table1[[#This Row],[Total Ballots]]/Table1[[#This Row],[Total Voters]]</f>
        <v>0.61767773335650966</v>
      </c>
    </row>
    <row r="5245" spans="1:27" s="12" customFormat="1" x14ac:dyDescent="0.35">
      <c r="A5245" s="8" t="s">
        <v>36</v>
      </c>
      <c r="B5245" s="17">
        <v>2017</v>
      </c>
      <c r="C5245" s="17" t="s">
        <v>82</v>
      </c>
      <c r="D5245" s="17" t="s">
        <v>69</v>
      </c>
      <c r="E5245" s="35" t="s">
        <v>74</v>
      </c>
      <c r="F5245" s="34" t="s">
        <v>78</v>
      </c>
      <c r="G5245" s="9" t="s">
        <v>79</v>
      </c>
      <c r="H5245" s="10">
        <v>4478.5841500000006</v>
      </c>
      <c r="I5245" s="10">
        <v>4608.6302699999997</v>
      </c>
      <c r="J5245" s="10">
        <v>9087.2141499999998</v>
      </c>
      <c r="K5245" s="10">
        <v>3768</v>
      </c>
      <c r="L5245" s="10">
        <v>3785</v>
      </c>
      <c r="M5245" s="10">
        <v>14</v>
      </c>
      <c r="N5245" s="10">
        <v>7567</v>
      </c>
      <c r="O5245" s="10">
        <v>1279</v>
      </c>
      <c r="P5245" s="10">
        <v>1233</v>
      </c>
      <c r="Q5245" s="10">
        <v>3</v>
      </c>
      <c r="R5245" s="11">
        <v>2515</v>
      </c>
      <c r="S5245" s="130">
        <f>IFERROR(Table1[[#This Row],[Female Voters]]/Table1[[#This Row],[Female Population]],"0.0%")</f>
        <v>0.84133732309127196</v>
      </c>
      <c r="T5245" s="130">
        <f>IFERROR(Table1[[#This Row],[Male Voters]]/Table1[[#This Row],[Male Population]],"0.0%")</f>
        <v>0.82128523623137173</v>
      </c>
      <c r="U5245" s="130">
        <f>IFERROR(Table1[[#This Row],[Total Voters]]/Table1[[#This Row],[Total Population]],"0.0%")</f>
        <v>0.83270844893646534</v>
      </c>
      <c r="V5245" s="130">
        <f>IFERROR(Table1[[#This Row],[Female Ballots]]/Table1[[#This Row],[Female Population]],"0.0%")</f>
        <v>0.28558132596436753</v>
      </c>
      <c r="W5245" s="130">
        <f>IFERROR(Table1[[#This Row],[Male Ballots]]/Table1[[#This Row],[Male Population]],"0.0%")</f>
        <v>0.26754153137999503</v>
      </c>
      <c r="X5245" s="130">
        <f>IFERROR(Table1[[#This Row],[Total Ballots]]/Table1[[#This Row],[Total Population]],"0.0%")</f>
        <v>0.27676248831441924</v>
      </c>
      <c r="Y5245" s="24">
        <f>Table1[[#This Row],[Female Ballots]]/Table1[[#This Row],[Female Voters]]</f>
        <v>0.33943736730360935</v>
      </c>
      <c r="Z5245" s="24">
        <f>Table1[[#This Row],[Male Ballots]]/Table1[[#This Row],[Male Voters]]</f>
        <v>0.32575957727873184</v>
      </c>
      <c r="AA5245" s="24">
        <f>Table1[[#This Row],[Total Ballots]]/Table1[[#This Row],[Total Voters]]</f>
        <v>0.33236421303026298</v>
      </c>
    </row>
    <row r="5246" spans="1:27" s="12" customFormat="1" x14ac:dyDescent="0.35">
      <c r="A5246" s="8" t="s">
        <v>36</v>
      </c>
      <c r="B5246" s="17">
        <v>2017</v>
      </c>
      <c r="C5246" s="17" t="s">
        <v>82</v>
      </c>
      <c r="D5246" s="17" t="s">
        <v>69</v>
      </c>
      <c r="E5246" s="35" t="s">
        <v>74</v>
      </c>
      <c r="F5246" s="34" t="s">
        <v>78</v>
      </c>
      <c r="G5246" s="9" t="s">
        <v>62</v>
      </c>
      <c r="H5246" s="10">
        <v>292.10332</v>
      </c>
      <c r="I5246" s="10">
        <v>329.11630000000002</v>
      </c>
      <c r="J5246" s="10">
        <v>621.21965</v>
      </c>
      <c r="K5246" s="31">
        <v>227</v>
      </c>
      <c r="L5246" s="31">
        <v>237</v>
      </c>
      <c r="M5246" s="31"/>
      <c r="N5246" s="31">
        <v>464</v>
      </c>
      <c r="O5246" s="31">
        <v>31</v>
      </c>
      <c r="P5246" s="31">
        <v>24</v>
      </c>
      <c r="Q5246" s="31"/>
      <c r="R5246" s="41">
        <v>55</v>
      </c>
      <c r="S5246" s="130">
        <f>IFERROR(Table1[[#This Row],[Female Voters]]/Table1[[#This Row],[Female Population]],"0.0%")</f>
        <v>0.77712228673059935</v>
      </c>
      <c r="T5246" s="130">
        <f>IFERROR(Table1[[#This Row],[Male Voters]]/Table1[[#This Row],[Male Population]],"0.0%")</f>
        <v>0.72011018597377274</v>
      </c>
      <c r="U5246" s="130">
        <f>IFERROR(Table1[[#This Row],[Total Voters]]/Table1[[#This Row],[Total Population]],"0.0%")</f>
        <v>0.74691777698918571</v>
      </c>
      <c r="V5246" s="130">
        <f>IFERROR(Table1[[#This Row],[Female Ballots]]/Table1[[#This Row],[Female Population]],"0.0%")</f>
        <v>0.10612683210858405</v>
      </c>
      <c r="W5246" s="130">
        <f>IFERROR(Table1[[#This Row],[Male Ballots]]/Table1[[#This Row],[Male Population]],"0.0%")</f>
        <v>7.2922550478356732E-2</v>
      </c>
      <c r="X5246" s="130">
        <f>IFERROR(Table1[[#This Row],[Total Ballots]]/Table1[[#This Row],[Total Population]],"0.0%")</f>
        <v>8.8535512358631926E-2</v>
      </c>
      <c r="Y5246" s="24">
        <f>Table1[[#This Row],[Female Ballots]]/Table1[[#This Row],[Female Voters]]</f>
        <v>0.13656387665198239</v>
      </c>
      <c r="Z5246" s="24">
        <f>Table1[[#This Row],[Male Ballots]]/Table1[[#This Row],[Male Voters]]</f>
        <v>0.10126582278481013</v>
      </c>
      <c r="AA5246" s="24">
        <f>Table1[[#This Row],[Total Ballots]]/Table1[[#This Row],[Total Voters]]</f>
        <v>0.11853448275862069</v>
      </c>
    </row>
    <row r="5247" spans="1:27" s="12" customFormat="1" x14ac:dyDescent="0.35">
      <c r="A5247" s="8" t="s">
        <v>36</v>
      </c>
      <c r="B5247" s="17">
        <v>2017</v>
      </c>
      <c r="C5247" s="17" t="s">
        <v>82</v>
      </c>
      <c r="D5247" s="17" t="s">
        <v>69</v>
      </c>
      <c r="E5247" s="35" t="s">
        <v>74</v>
      </c>
      <c r="F5247" s="34" t="s">
        <v>78</v>
      </c>
      <c r="G5247" s="9" t="s">
        <v>63</v>
      </c>
      <c r="H5247" s="10">
        <v>604.21360000000004</v>
      </c>
      <c r="I5247" s="10">
        <v>563.19899999999996</v>
      </c>
      <c r="J5247" s="10">
        <v>1167.4126000000001</v>
      </c>
      <c r="K5247" s="31">
        <v>483</v>
      </c>
      <c r="L5247" s="31">
        <v>446</v>
      </c>
      <c r="M5247" s="31">
        <v>7</v>
      </c>
      <c r="N5247" s="31">
        <v>936</v>
      </c>
      <c r="O5247" s="31">
        <v>50</v>
      </c>
      <c r="P5247" s="31">
        <v>42</v>
      </c>
      <c r="Q5247" s="31"/>
      <c r="R5247" s="41">
        <v>92</v>
      </c>
      <c r="S5247" s="130">
        <f>IFERROR(Table1[[#This Row],[Female Voters]]/Table1[[#This Row],[Female Population]],"0.0%")</f>
        <v>0.79938617733860995</v>
      </c>
      <c r="T5247" s="130">
        <f>IFERROR(Table1[[#This Row],[Male Voters]]/Table1[[#This Row],[Male Population]],"0.0%")</f>
        <v>0.79190481517190203</v>
      </c>
      <c r="U5247" s="130">
        <f>IFERROR(Table1[[#This Row],[Total Voters]]/Table1[[#This Row],[Total Population]],"0.0%")</f>
        <v>0.80177308348393694</v>
      </c>
      <c r="V5247" s="130">
        <f>IFERROR(Table1[[#This Row],[Female Ballots]]/Table1[[#This Row],[Female Population]],"0.0%")</f>
        <v>8.2752192271077635E-2</v>
      </c>
      <c r="W5247" s="130">
        <f>IFERROR(Table1[[#This Row],[Male Ballots]]/Table1[[#This Row],[Male Population]],"0.0%")</f>
        <v>7.4573996047578209E-2</v>
      </c>
      <c r="X5247" s="130">
        <f>IFERROR(Table1[[#This Row],[Total Ballots]]/Table1[[#This Row],[Total Population]],"0.0%")</f>
        <v>7.8806756068933975E-2</v>
      </c>
      <c r="Y5247" s="24">
        <f>Table1[[#This Row],[Female Ballots]]/Table1[[#This Row],[Female Voters]]</f>
        <v>0.10351966873706005</v>
      </c>
      <c r="Z5247" s="24">
        <f>Table1[[#This Row],[Male Ballots]]/Table1[[#This Row],[Male Voters]]</f>
        <v>9.417040358744394E-2</v>
      </c>
      <c r="AA5247" s="24">
        <f>Table1[[#This Row],[Total Ballots]]/Table1[[#This Row],[Total Voters]]</f>
        <v>9.8290598290598288E-2</v>
      </c>
    </row>
    <row r="5248" spans="1:27" s="12" customFormat="1" x14ac:dyDescent="0.35">
      <c r="A5248" s="8" t="s">
        <v>36</v>
      </c>
      <c r="B5248" s="17">
        <v>2017</v>
      </c>
      <c r="C5248" s="17" t="s">
        <v>82</v>
      </c>
      <c r="D5248" s="17" t="s">
        <v>69</v>
      </c>
      <c r="E5248" s="35" t="s">
        <v>74</v>
      </c>
      <c r="F5248" s="34" t="s">
        <v>78</v>
      </c>
      <c r="G5248" s="9" t="s">
        <v>64</v>
      </c>
      <c r="H5248" s="10">
        <v>740.26179999999999</v>
      </c>
      <c r="I5248" s="10">
        <v>694.24559999999997</v>
      </c>
      <c r="J5248" s="10">
        <v>1434.5073</v>
      </c>
      <c r="K5248" s="31">
        <v>536</v>
      </c>
      <c r="L5248" s="31">
        <v>536</v>
      </c>
      <c r="M5248" s="31">
        <v>2</v>
      </c>
      <c r="N5248" s="31">
        <v>1074</v>
      </c>
      <c r="O5248" s="31">
        <v>106</v>
      </c>
      <c r="P5248" s="31">
        <v>99</v>
      </c>
      <c r="Q5248" s="31">
        <v>1</v>
      </c>
      <c r="R5248" s="41">
        <v>206</v>
      </c>
      <c r="S5248" s="130">
        <f>IFERROR(Table1[[#This Row],[Female Voters]]/Table1[[#This Row],[Female Population]],"0.0%")</f>
        <v>0.72406816075069658</v>
      </c>
      <c r="T5248" s="130">
        <f>IFERROR(Table1[[#This Row],[Male Voters]]/Table1[[#This Row],[Male Population]],"0.0%")</f>
        <v>0.77206106887821835</v>
      </c>
      <c r="U5248" s="130">
        <f>IFERROR(Table1[[#This Row],[Total Voters]]/Table1[[#This Row],[Total Population]],"0.0%")</f>
        <v>0.74868911437397356</v>
      </c>
      <c r="V5248" s="130">
        <f>IFERROR(Table1[[#This Row],[Female Ballots]]/Table1[[#This Row],[Female Population]],"0.0%")</f>
        <v>0.14319258402905566</v>
      </c>
      <c r="W5248" s="130">
        <f>IFERROR(Table1[[#This Row],[Male Ballots]]/Table1[[#This Row],[Male Population]],"0.0%")</f>
        <v>0.14260083175176047</v>
      </c>
      <c r="X5248" s="130">
        <f>IFERROR(Table1[[#This Row],[Total Ballots]]/Table1[[#This Row],[Total Population]],"0.0%")</f>
        <v>0.14360331244044558</v>
      </c>
      <c r="Y5248" s="24">
        <f>Table1[[#This Row],[Female Ballots]]/Table1[[#This Row],[Female Voters]]</f>
        <v>0.19776119402985073</v>
      </c>
      <c r="Z5248" s="24">
        <f>Table1[[#This Row],[Male Ballots]]/Table1[[#This Row],[Male Voters]]</f>
        <v>0.18470149253731344</v>
      </c>
      <c r="AA5248" s="24">
        <f>Table1[[#This Row],[Total Ballots]]/Table1[[#This Row],[Total Voters]]</f>
        <v>0.19180633147113593</v>
      </c>
    </row>
    <row r="5249" spans="1:27" s="12" customFormat="1" x14ac:dyDescent="0.35">
      <c r="A5249" s="8" t="s">
        <v>36</v>
      </c>
      <c r="B5249" s="17">
        <v>2017</v>
      </c>
      <c r="C5249" s="17" t="s">
        <v>82</v>
      </c>
      <c r="D5249" s="17" t="s">
        <v>69</v>
      </c>
      <c r="E5249" s="35" t="s">
        <v>74</v>
      </c>
      <c r="F5249" s="34" t="s">
        <v>78</v>
      </c>
      <c r="G5249" s="9" t="s">
        <v>65</v>
      </c>
      <c r="H5249" s="10">
        <v>803.28420000000006</v>
      </c>
      <c r="I5249" s="10">
        <v>830.29379999999992</v>
      </c>
      <c r="J5249" s="10">
        <v>1633.5780999999999</v>
      </c>
      <c r="K5249" s="31">
        <v>638</v>
      </c>
      <c r="L5249" s="31">
        <v>619</v>
      </c>
      <c r="M5249" s="31">
        <v>2</v>
      </c>
      <c r="N5249" s="31">
        <v>1259</v>
      </c>
      <c r="O5249" s="31">
        <v>176</v>
      </c>
      <c r="P5249" s="31">
        <v>151</v>
      </c>
      <c r="Q5249" s="31">
        <v>1</v>
      </c>
      <c r="R5249" s="41">
        <v>328</v>
      </c>
      <c r="S5249" s="130">
        <f>IFERROR(Table1[[#This Row],[Female Voters]]/Table1[[#This Row],[Female Population]],"0.0%")</f>
        <v>0.79423944850402883</v>
      </c>
      <c r="T5249" s="130">
        <f>IFERROR(Table1[[#This Row],[Male Voters]]/Table1[[#This Row],[Male Population]],"0.0%")</f>
        <v>0.74551923668465314</v>
      </c>
      <c r="U5249" s="130">
        <f>IFERROR(Table1[[#This Row],[Total Voters]]/Table1[[#This Row],[Total Population]],"0.0%")</f>
        <v>0.7707008315060051</v>
      </c>
      <c r="V5249" s="130">
        <f>IFERROR(Table1[[#This Row],[Female Ballots]]/Table1[[#This Row],[Female Population]],"0.0%")</f>
        <v>0.21910053751835276</v>
      </c>
      <c r="W5249" s="130">
        <f>IFERROR(Table1[[#This Row],[Male Ballots]]/Table1[[#This Row],[Male Population]],"0.0%")</f>
        <v>0.18186333560481846</v>
      </c>
      <c r="X5249" s="130">
        <f>IFERROR(Table1[[#This Row],[Total Ballots]]/Table1[[#This Row],[Total Population]],"0.0%")</f>
        <v>0.20078623727876863</v>
      </c>
      <c r="Y5249" s="24">
        <f>Table1[[#This Row],[Female Ballots]]/Table1[[#This Row],[Female Voters]]</f>
        <v>0.27586206896551724</v>
      </c>
      <c r="Z5249" s="24">
        <f>Table1[[#This Row],[Male Ballots]]/Table1[[#This Row],[Male Voters]]</f>
        <v>0.24394184168012925</v>
      </c>
      <c r="AA5249" s="24">
        <f>Table1[[#This Row],[Total Ballots]]/Table1[[#This Row],[Total Voters]]</f>
        <v>0.26052422557585386</v>
      </c>
    </row>
    <row r="5250" spans="1:27" s="12" customFormat="1" x14ac:dyDescent="0.35">
      <c r="A5250" s="8" t="s">
        <v>36</v>
      </c>
      <c r="B5250" s="17">
        <v>2017</v>
      </c>
      <c r="C5250" s="17" t="s">
        <v>82</v>
      </c>
      <c r="D5250" s="17" t="s">
        <v>69</v>
      </c>
      <c r="E5250" s="35" t="s">
        <v>74</v>
      </c>
      <c r="F5250" s="34" t="s">
        <v>78</v>
      </c>
      <c r="G5250" s="9" t="s">
        <v>66</v>
      </c>
      <c r="H5250" s="10">
        <v>974.34469999999999</v>
      </c>
      <c r="I5250" s="10">
        <v>1041.3684000000001</v>
      </c>
      <c r="J5250" s="10">
        <v>2015.7128</v>
      </c>
      <c r="K5250" s="31">
        <v>892</v>
      </c>
      <c r="L5250" s="31">
        <v>910</v>
      </c>
      <c r="M5250" s="31">
        <v>2</v>
      </c>
      <c r="N5250" s="31">
        <v>1804</v>
      </c>
      <c r="O5250" s="31">
        <v>354</v>
      </c>
      <c r="P5250" s="31">
        <v>327</v>
      </c>
      <c r="Q5250" s="31"/>
      <c r="R5250" s="41">
        <v>681</v>
      </c>
      <c r="S5250" s="130">
        <f>IFERROR(Table1[[#This Row],[Female Voters]]/Table1[[#This Row],[Female Population]],"0.0%")</f>
        <v>0.91548709609648415</v>
      </c>
      <c r="T5250" s="130">
        <f>IFERROR(Table1[[#This Row],[Male Voters]]/Table1[[#This Row],[Male Population]],"0.0%")</f>
        <v>0.87385021477509783</v>
      </c>
      <c r="U5250" s="130">
        <f>IFERROR(Table1[[#This Row],[Total Voters]]/Table1[[#This Row],[Total Population]],"0.0%")</f>
        <v>0.8949687673759873</v>
      </c>
      <c r="V5250" s="130">
        <f>IFERROR(Table1[[#This Row],[Female Ballots]]/Table1[[#This Row],[Female Population]],"0.0%")</f>
        <v>0.36332111212797691</v>
      </c>
      <c r="W5250" s="130">
        <f>IFERROR(Table1[[#This Row],[Male Ballots]]/Table1[[#This Row],[Male Population]],"0.0%")</f>
        <v>0.31400991234226039</v>
      </c>
      <c r="X5250" s="130">
        <f>IFERROR(Table1[[#This Row],[Total Ballots]]/Table1[[#This Row],[Total Population]],"0.0%")</f>
        <v>0.33784574866022582</v>
      </c>
      <c r="Y5250" s="24">
        <f>Table1[[#This Row],[Female Ballots]]/Table1[[#This Row],[Female Voters]]</f>
        <v>0.39686098654708518</v>
      </c>
      <c r="Z5250" s="24">
        <f>Table1[[#This Row],[Male Ballots]]/Table1[[#This Row],[Male Voters]]</f>
        <v>0.35934065934065934</v>
      </c>
      <c r="AA5250" s="24">
        <f>Table1[[#This Row],[Total Ballots]]/Table1[[#This Row],[Total Voters]]</f>
        <v>0.37749445676274945</v>
      </c>
    </row>
    <row r="5251" spans="1:27" s="12" customFormat="1" x14ac:dyDescent="0.35">
      <c r="A5251" s="8" t="s">
        <v>36</v>
      </c>
      <c r="B5251" s="17">
        <v>2017</v>
      </c>
      <c r="C5251" s="17" t="s">
        <v>82</v>
      </c>
      <c r="D5251" s="17" t="s">
        <v>69</v>
      </c>
      <c r="E5251" s="35" t="s">
        <v>74</v>
      </c>
      <c r="F5251" s="34" t="s">
        <v>78</v>
      </c>
      <c r="G5251" s="9" t="s">
        <v>67</v>
      </c>
      <c r="H5251" s="10">
        <v>1064.37653</v>
      </c>
      <c r="I5251" s="10">
        <v>1150.40717</v>
      </c>
      <c r="J5251" s="10">
        <v>2214.7837</v>
      </c>
      <c r="K5251" s="31">
        <v>992</v>
      </c>
      <c r="L5251" s="31">
        <v>1037</v>
      </c>
      <c r="M5251" s="31">
        <v>1</v>
      </c>
      <c r="N5251" s="31">
        <v>2030</v>
      </c>
      <c r="O5251" s="31">
        <v>562</v>
      </c>
      <c r="P5251" s="31">
        <v>590</v>
      </c>
      <c r="Q5251" s="31">
        <v>1</v>
      </c>
      <c r="R5251" s="41">
        <v>1153</v>
      </c>
      <c r="S5251" s="130">
        <f>IFERROR(Table1[[#This Row],[Female Voters]]/Table1[[#This Row],[Female Population]],"0.0%")</f>
        <v>0.93200100907899575</v>
      </c>
      <c r="T5251" s="130">
        <f>IFERROR(Table1[[#This Row],[Male Voters]]/Table1[[#This Row],[Male Population]],"0.0%")</f>
        <v>0.90141997289533582</v>
      </c>
      <c r="U5251" s="130">
        <f>IFERROR(Table1[[#This Row],[Total Voters]]/Table1[[#This Row],[Total Population]],"0.0%")</f>
        <v>0.91656806034828597</v>
      </c>
      <c r="V5251" s="130">
        <f>IFERROR(Table1[[#This Row],[Female Ballots]]/Table1[[#This Row],[Female Population]],"0.0%")</f>
        <v>0.52800863619193106</v>
      </c>
      <c r="W5251" s="130">
        <f>IFERROR(Table1[[#This Row],[Male Ballots]]/Table1[[#This Row],[Male Population]],"0.0%")</f>
        <v>0.51286189393273685</v>
      </c>
      <c r="X5251" s="130">
        <f>IFERROR(Table1[[#This Row],[Total Ballots]]/Table1[[#This Row],[Total Population]],"0.0%")</f>
        <v>0.52059259782343537</v>
      </c>
      <c r="Y5251" s="24">
        <f>Table1[[#This Row],[Female Ballots]]/Table1[[#This Row],[Female Voters]]</f>
        <v>0.56653225806451613</v>
      </c>
      <c r="Z5251" s="24">
        <f>Table1[[#This Row],[Male Ballots]]/Table1[[#This Row],[Male Voters]]</f>
        <v>0.56894889103182256</v>
      </c>
      <c r="AA5251" s="24">
        <f>Table1[[#This Row],[Total Ballots]]/Table1[[#This Row],[Total Voters]]</f>
        <v>0.56798029556650242</v>
      </c>
    </row>
    <row r="5252" spans="1:27" s="12" customFormat="1" x14ac:dyDescent="0.35">
      <c r="A5252" s="8" t="s">
        <v>52</v>
      </c>
      <c r="B5252" s="17">
        <v>2017</v>
      </c>
      <c r="C5252" s="17" t="s">
        <v>82</v>
      </c>
      <c r="D5252" s="17" t="s">
        <v>70</v>
      </c>
      <c r="E5252" s="35" t="s">
        <v>75</v>
      </c>
      <c r="F5252" s="34" t="s">
        <v>78</v>
      </c>
      <c r="G5252" s="9" t="s">
        <v>79</v>
      </c>
      <c r="H5252" s="10">
        <v>305112.99300000002</v>
      </c>
      <c r="I5252" s="10">
        <v>300065.98700000002</v>
      </c>
      <c r="J5252" s="10">
        <v>605178.99799999991</v>
      </c>
      <c r="K5252" s="10">
        <v>235020</v>
      </c>
      <c r="L5252" s="10">
        <v>217998</v>
      </c>
      <c r="M5252" s="10">
        <v>85</v>
      </c>
      <c r="N5252" s="10">
        <v>453103</v>
      </c>
      <c r="O5252" s="10">
        <v>77350</v>
      </c>
      <c r="P5252" s="10">
        <v>70685</v>
      </c>
      <c r="Q5252" s="10">
        <v>24</v>
      </c>
      <c r="R5252" s="11">
        <v>148059</v>
      </c>
      <c r="S5252" s="130">
        <f>IFERROR(Table1[[#This Row],[Female Voters]]/Table1[[#This Row],[Female Population]],"0.0%")</f>
        <v>0.77027201525960576</v>
      </c>
      <c r="T5252" s="130">
        <f>IFERROR(Table1[[#This Row],[Male Voters]]/Table1[[#This Row],[Male Population]],"0.0%")</f>
        <v>0.72650020143735916</v>
      </c>
      <c r="U5252" s="130">
        <f>IFERROR(Table1[[#This Row],[Total Voters]]/Table1[[#This Row],[Total Population]],"0.0%")</f>
        <v>0.74870906210793531</v>
      </c>
      <c r="V5252" s="130">
        <f>IFERROR(Table1[[#This Row],[Female Ballots]]/Table1[[#This Row],[Female Population]],"0.0%")</f>
        <v>0.253512638840654</v>
      </c>
      <c r="W5252" s="130">
        <f>IFERROR(Table1[[#This Row],[Male Ballots]]/Table1[[#This Row],[Male Population]],"0.0%")</f>
        <v>0.23556485260690341</v>
      </c>
      <c r="X5252" s="130">
        <f>IFERROR(Table1[[#This Row],[Total Ballots]]/Table1[[#This Row],[Total Population]],"0.0%")</f>
        <v>0.24465323563657446</v>
      </c>
      <c r="Y5252" s="24">
        <f>Table1[[#This Row],[Female Ballots]]/Table1[[#This Row],[Female Voters]]</f>
        <v>0.32912092587864861</v>
      </c>
      <c r="Z5252" s="24">
        <f>Table1[[#This Row],[Male Ballots]]/Table1[[#This Row],[Male Voters]]</f>
        <v>0.32424609400086241</v>
      </c>
      <c r="AA5252" s="24">
        <f>Table1[[#This Row],[Total Ballots]]/Table1[[#This Row],[Total Voters]]</f>
        <v>0.32676676164139279</v>
      </c>
    </row>
    <row r="5253" spans="1:27" s="12" customFormat="1" x14ac:dyDescent="0.35">
      <c r="A5253" s="8" t="s">
        <v>52</v>
      </c>
      <c r="B5253" s="17">
        <v>2017</v>
      </c>
      <c r="C5253" s="17" t="s">
        <v>82</v>
      </c>
      <c r="D5253" s="17" t="s">
        <v>70</v>
      </c>
      <c r="E5253" s="35" t="s">
        <v>75</v>
      </c>
      <c r="F5253" s="34" t="s">
        <v>78</v>
      </c>
      <c r="G5253" s="9" t="s">
        <v>62</v>
      </c>
      <c r="H5253" s="10">
        <v>30658</v>
      </c>
      <c r="I5253" s="10">
        <v>33762</v>
      </c>
      <c r="J5253" s="10">
        <v>64419.997999999992</v>
      </c>
      <c r="K5253" s="31">
        <v>19569</v>
      </c>
      <c r="L5253" s="31">
        <v>18952</v>
      </c>
      <c r="M5253" s="31">
        <v>10</v>
      </c>
      <c r="N5253" s="31">
        <v>38531</v>
      </c>
      <c r="O5253" s="31">
        <v>2684</v>
      </c>
      <c r="P5253" s="31">
        <v>2593</v>
      </c>
      <c r="Q5253" s="31">
        <v>1</v>
      </c>
      <c r="R5253" s="41">
        <v>5278</v>
      </c>
      <c r="S5253" s="130">
        <f>IFERROR(Table1[[#This Row],[Female Voters]]/Table1[[#This Row],[Female Population]],"0.0%")</f>
        <v>0.63829995433492071</v>
      </c>
      <c r="T5253" s="130">
        <f>IFERROR(Table1[[#This Row],[Male Voters]]/Table1[[#This Row],[Male Population]],"0.0%")</f>
        <v>0.56134115277530949</v>
      </c>
      <c r="U5253" s="130">
        <f>IFERROR(Table1[[#This Row],[Total Voters]]/Table1[[#This Row],[Total Population]],"0.0%")</f>
        <v>0.59812171990443097</v>
      </c>
      <c r="V5253" s="130">
        <f>IFERROR(Table1[[#This Row],[Female Ballots]]/Table1[[#This Row],[Female Population]],"0.0%")</f>
        <v>8.754648052710548E-2</v>
      </c>
      <c r="W5253" s="130">
        <f>IFERROR(Table1[[#This Row],[Male Ballots]]/Table1[[#This Row],[Male Population]],"0.0%")</f>
        <v>7.6802322137314138E-2</v>
      </c>
      <c r="X5253" s="130">
        <f>IFERROR(Table1[[#This Row],[Total Ballots]]/Table1[[#This Row],[Total Population]],"0.0%")</f>
        <v>8.1931079848838254E-2</v>
      </c>
      <c r="Y5253" s="24">
        <f>Table1[[#This Row],[Female Ballots]]/Table1[[#This Row],[Female Voters]]</f>
        <v>0.13715570545250141</v>
      </c>
      <c r="Z5253" s="24">
        <f>Table1[[#This Row],[Male Ballots]]/Table1[[#This Row],[Male Voters]]</f>
        <v>0.13681933305192065</v>
      </c>
      <c r="AA5253" s="24">
        <f>Table1[[#This Row],[Total Ballots]]/Table1[[#This Row],[Total Voters]]</f>
        <v>0.13698061301289871</v>
      </c>
    </row>
    <row r="5254" spans="1:27" s="12" customFormat="1" x14ac:dyDescent="0.35">
      <c r="A5254" s="8" t="s">
        <v>52</v>
      </c>
      <c r="B5254" s="17">
        <v>2017</v>
      </c>
      <c r="C5254" s="17" t="s">
        <v>82</v>
      </c>
      <c r="D5254" s="17" t="s">
        <v>70</v>
      </c>
      <c r="E5254" s="35" t="s">
        <v>75</v>
      </c>
      <c r="F5254" s="34" t="s">
        <v>78</v>
      </c>
      <c r="G5254" s="9" t="s">
        <v>63</v>
      </c>
      <c r="H5254" s="10">
        <v>54801.98</v>
      </c>
      <c r="I5254" s="10">
        <v>56668.990000000005</v>
      </c>
      <c r="J5254" s="10">
        <v>111470.97</v>
      </c>
      <c r="K5254" s="31">
        <v>39218</v>
      </c>
      <c r="L5254" s="31">
        <v>37147</v>
      </c>
      <c r="M5254" s="31">
        <v>18</v>
      </c>
      <c r="N5254" s="31">
        <v>76383</v>
      </c>
      <c r="O5254" s="31">
        <v>6036</v>
      </c>
      <c r="P5254" s="31">
        <v>5493</v>
      </c>
      <c r="Q5254" s="31">
        <v>3</v>
      </c>
      <c r="R5254" s="41">
        <v>11532</v>
      </c>
      <c r="S5254" s="130">
        <f>IFERROR(Table1[[#This Row],[Female Voters]]/Table1[[#This Row],[Female Population]],"0.0%")</f>
        <v>0.71563107756325584</v>
      </c>
      <c r="T5254" s="130">
        <f>IFERROR(Table1[[#This Row],[Male Voters]]/Table1[[#This Row],[Male Population]],"0.0%")</f>
        <v>0.65550841827249784</v>
      </c>
      <c r="U5254" s="130">
        <f>IFERROR(Table1[[#This Row],[Total Voters]]/Table1[[#This Row],[Total Population]],"0.0%")</f>
        <v>0.68522773238628853</v>
      </c>
      <c r="V5254" s="130">
        <f>IFERROR(Table1[[#This Row],[Female Ballots]]/Table1[[#This Row],[Female Population]],"0.0%")</f>
        <v>0.11014200581803796</v>
      </c>
      <c r="W5254" s="130">
        <f>IFERROR(Table1[[#This Row],[Male Ballots]]/Table1[[#This Row],[Male Population]],"0.0%")</f>
        <v>9.6931319933529769E-2</v>
      </c>
      <c r="X5254" s="130">
        <f>IFERROR(Table1[[#This Row],[Total Ballots]]/Table1[[#This Row],[Total Population]],"0.0%")</f>
        <v>0.10345294384717384</v>
      </c>
      <c r="Y5254" s="24">
        <f>Table1[[#This Row],[Female Ballots]]/Table1[[#This Row],[Female Voters]]</f>
        <v>0.15390891937375695</v>
      </c>
      <c r="Z5254" s="24">
        <f>Table1[[#This Row],[Male Ballots]]/Table1[[#This Row],[Male Voters]]</f>
        <v>0.14787196812663203</v>
      </c>
      <c r="AA5254" s="24">
        <f>Table1[[#This Row],[Total Ballots]]/Table1[[#This Row],[Total Voters]]</f>
        <v>0.15097600251364832</v>
      </c>
    </row>
    <row r="5255" spans="1:27" s="12" customFormat="1" x14ac:dyDescent="0.35">
      <c r="A5255" s="8" t="s">
        <v>52</v>
      </c>
      <c r="B5255" s="17">
        <v>2017</v>
      </c>
      <c r="C5255" s="17" t="s">
        <v>82</v>
      </c>
      <c r="D5255" s="17" t="s">
        <v>70</v>
      </c>
      <c r="E5255" s="35" t="s">
        <v>75</v>
      </c>
      <c r="F5255" s="34" t="s">
        <v>78</v>
      </c>
      <c r="G5255" s="9" t="s">
        <v>64</v>
      </c>
      <c r="H5255" s="10">
        <v>56810.98</v>
      </c>
      <c r="I5255" s="10">
        <v>58785.98</v>
      </c>
      <c r="J5255" s="10">
        <v>115596.97</v>
      </c>
      <c r="K5255" s="31">
        <v>39144</v>
      </c>
      <c r="L5255" s="31">
        <v>37112</v>
      </c>
      <c r="M5255" s="31">
        <v>13</v>
      </c>
      <c r="N5255" s="31">
        <v>76269</v>
      </c>
      <c r="O5255" s="31">
        <v>8874</v>
      </c>
      <c r="P5255" s="31">
        <v>8125</v>
      </c>
      <c r="Q5255" s="31">
        <v>3</v>
      </c>
      <c r="R5255" s="41">
        <v>17002</v>
      </c>
      <c r="S5255" s="130">
        <f>IFERROR(Table1[[#This Row],[Female Voters]]/Table1[[#This Row],[Female Population]],"0.0%")</f>
        <v>0.68902173488293983</v>
      </c>
      <c r="T5255" s="130">
        <f>IFERROR(Table1[[#This Row],[Male Voters]]/Table1[[#This Row],[Male Population]],"0.0%")</f>
        <v>0.63130698850304101</v>
      </c>
      <c r="U5255" s="130">
        <f>IFERROR(Table1[[#This Row],[Total Voters]]/Table1[[#This Row],[Total Population]],"0.0%")</f>
        <v>0.65978372962543919</v>
      </c>
      <c r="V5255" s="130">
        <f>IFERROR(Table1[[#This Row],[Female Ballots]]/Table1[[#This Row],[Female Population]],"0.0%")</f>
        <v>0.15620219894112017</v>
      </c>
      <c r="W5255" s="130">
        <f>IFERROR(Table1[[#This Row],[Male Ballots]]/Table1[[#This Row],[Male Population]],"0.0%")</f>
        <v>0.13821322703134317</v>
      </c>
      <c r="X5255" s="130">
        <f>IFERROR(Table1[[#This Row],[Total Ballots]]/Table1[[#This Row],[Total Population]],"0.0%")</f>
        <v>0.14707997969150921</v>
      </c>
      <c r="Y5255" s="24">
        <f>Table1[[#This Row],[Female Ballots]]/Table1[[#This Row],[Female Voters]]</f>
        <v>0.22670141017780504</v>
      </c>
      <c r="Z5255" s="24">
        <f>Table1[[#This Row],[Male Ballots]]/Table1[[#This Row],[Male Voters]]</f>
        <v>0.21893188187109291</v>
      </c>
      <c r="AA5255" s="24">
        <f>Table1[[#This Row],[Total Ballots]]/Table1[[#This Row],[Total Voters]]</f>
        <v>0.22292150152748824</v>
      </c>
    </row>
    <row r="5256" spans="1:27" s="12" customFormat="1" x14ac:dyDescent="0.35">
      <c r="A5256" s="8" t="s">
        <v>52</v>
      </c>
      <c r="B5256" s="17">
        <v>2017</v>
      </c>
      <c r="C5256" s="17" t="s">
        <v>82</v>
      </c>
      <c r="D5256" s="17" t="s">
        <v>70</v>
      </c>
      <c r="E5256" s="35" t="s">
        <v>75</v>
      </c>
      <c r="F5256" s="34" t="s">
        <v>78</v>
      </c>
      <c r="G5256" s="9" t="s">
        <v>65</v>
      </c>
      <c r="H5256" s="10">
        <v>53842</v>
      </c>
      <c r="I5256" s="10">
        <v>54522</v>
      </c>
      <c r="J5256" s="10">
        <v>108363.98999999999</v>
      </c>
      <c r="K5256" s="31">
        <v>42628</v>
      </c>
      <c r="L5256" s="31">
        <v>41109</v>
      </c>
      <c r="M5256" s="31">
        <v>8</v>
      </c>
      <c r="N5256" s="31">
        <v>83745</v>
      </c>
      <c r="O5256" s="31">
        <v>12855</v>
      </c>
      <c r="P5256" s="31">
        <v>12297</v>
      </c>
      <c r="Q5256" s="31">
        <v>1</v>
      </c>
      <c r="R5256" s="41">
        <v>25153</v>
      </c>
      <c r="S5256" s="130">
        <f>IFERROR(Table1[[#This Row],[Female Voters]]/Table1[[#This Row],[Female Population]],"0.0%")</f>
        <v>0.79172393298911625</v>
      </c>
      <c r="T5256" s="130">
        <f>IFERROR(Table1[[#This Row],[Male Voters]]/Table1[[#This Row],[Male Population]],"0.0%")</f>
        <v>0.75398921536260588</v>
      </c>
      <c r="U5256" s="130">
        <f>IFERROR(Table1[[#This Row],[Total Voters]]/Table1[[#This Row],[Total Population]],"0.0%")</f>
        <v>0.7728120753028751</v>
      </c>
      <c r="V5256" s="130">
        <f>IFERROR(Table1[[#This Row],[Female Ballots]]/Table1[[#This Row],[Female Population]],"0.0%")</f>
        <v>0.23875413246164703</v>
      </c>
      <c r="W5256" s="130">
        <f>IFERROR(Table1[[#This Row],[Male Ballots]]/Table1[[#This Row],[Male Population]],"0.0%")</f>
        <v>0.22554198305271267</v>
      </c>
      <c r="X5256" s="130">
        <f>IFERROR(Table1[[#This Row],[Total Ballots]]/Table1[[#This Row],[Total Population]],"0.0%")</f>
        <v>0.23211585324608297</v>
      </c>
      <c r="Y5256" s="24">
        <f>Table1[[#This Row],[Female Ballots]]/Table1[[#This Row],[Female Voters]]</f>
        <v>0.30156235338275311</v>
      </c>
      <c r="Z5256" s="24">
        <f>Table1[[#This Row],[Male Ballots]]/Table1[[#This Row],[Male Voters]]</f>
        <v>0.29913157702692839</v>
      </c>
      <c r="AA5256" s="24">
        <f>Table1[[#This Row],[Total Ballots]]/Table1[[#This Row],[Total Voters]]</f>
        <v>0.30035225983640812</v>
      </c>
    </row>
    <row r="5257" spans="1:27" s="12" customFormat="1" x14ac:dyDescent="0.35">
      <c r="A5257" s="8" t="s">
        <v>52</v>
      </c>
      <c r="B5257" s="17">
        <v>2017</v>
      </c>
      <c r="C5257" s="17" t="s">
        <v>82</v>
      </c>
      <c r="D5257" s="17" t="s">
        <v>70</v>
      </c>
      <c r="E5257" s="35" t="s">
        <v>75</v>
      </c>
      <c r="F5257" s="34" t="s">
        <v>78</v>
      </c>
      <c r="G5257" s="9" t="s">
        <v>66</v>
      </c>
      <c r="H5257" s="10">
        <v>51003</v>
      </c>
      <c r="I5257" s="10">
        <v>49835</v>
      </c>
      <c r="J5257" s="10">
        <v>100838.02</v>
      </c>
      <c r="K5257" s="31">
        <v>45369</v>
      </c>
      <c r="L5257" s="31">
        <v>42987</v>
      </c>
      <c r="M5257" s="31">
        <v>16</v>
      </c>
      <c r="N5257" s="31">
        <v>88372</v>
      </c>
      <c r="O5257" s="31">
        <v>18977</v>
      </c>
      <c r="P5257" s="31">
        <v>17976</v>
      </c>
      <c r="Q5257" s="31">
        <v>7</v>
      </c>
      <c r="R5257" s="41">
        <v>36960</v>
      </c>
      <c r="S5257" s="130">
        <f>IFERROR(Table1[[#This Row],[Female Voters]]/Table1[[#This Row],[Female Population]],"0.0%")</f>
        <v>0.88953590965237339</v>
      </c>
      <c r="T5257" s="130">
        <f>IFERROR(Table1[[#This Row],[Male Voters]]/Table1[[#This Row],[Male Population]],"0.0%")</f>
        <v>0.8625865355673723</v>
      </c>
      <c r="U5257" s="130">
        <f>IFERROR(Table1[[#This Row],[Total Voters]]/Table1[[#This Row],[Total Population]],"0.0%")</f>
        <v>0.87637579555806422</v>
      </c>
      <c r="V5257" s="130">
        <f>IFERROR(Table1[[#This Row],[Female Ballots]]/Table1[[#This Row],[Female Population]],"0.0%")</f>
        <v>0.37207615238319314</v>
      </c>
      <c r="W5257" s="130">
        <f>IFERROR(Table1[[#This Row],[Male Ballots]]/Table1[[#This Row],[Male Population]],"0.0%")</f>
        <v>0.36071034413564762</v>
      </c>
      <c r="X5257" s="130">
        <f>IFERROR(Table1[[#This Row],[Total Ballots]]/Table1[[#This Row],[Total Population]],"0.0%")</f>
        <v>0.36652841854689333</v>
      </c>
      <c r="Y5257" s="24">
        <f>Table1[[#This Row],[Female Ballots]]/Table1[[#This Row],[Female Voters]]</f>
        <v>0.41828120522823953</v>
      </c>
      <c r="Z5257" s="24">
        <f>Table1[[#This Row],[Male Ballots]]/Table1[[#This Row],[Male Voters]]</f>
        <v>0.41817293600390815</v>
      </c>
      <c r="AA5257" s="24">
        <f>Table1[[#This Row],[Total Ballots]]/Table1[[#This Row],[Total Voters]]</f>
        <v>0.41823201919159914</v>
      </c>
    </row>
    <row r="5258" spans="1:27" s="12" customFormat="1" x14ac:dyDescent="0.35">
      <c r="A5258" s="8" t="s">
        <v>52</v>
      </c>
      <c r="B5258" s="17">
        <v>2017</v>
      </c>
      <c r="C5258" s="17" t="s">
        <v>82</v>
      </c>
      <c r="D5258" s="17" t="s">
        <v>70</v>
      </c>
      <c r="E5258" s="35" t="s">
        <v>75</v>
      </c>
      <c r="F5258" s="34" t="s">
        <v>78</v>
      </c>
      <c r="G5258" s="9" t="s">
        <v>67</v>
      </c>
      <c r="H5258" s="10">
        <v>57997.032999999996</v>
      </c>
      <c r="I5258" s="10">
        <v>46492.017</v>
      </c>
      <c r="J5258" s="10">
        <v>104489.04999999999</v>
      </c>
      <c r="K5258" s="31">
        <v>49092</v>
      </c>
      <c r="L5258" s="31">
        <v>40691</v>
      </c>
      <c r="M5258" s="31">
        <v>20</v>
      </c>
      <c r="N5258" s="31">
        <v>89803</v>
      </c>
      <c r="O5258" s="31">
        <v>27924</v>
      </c>
      <c r="P5258" s="31">
        <v>24201</v>
      </c>
      <c r="Q5258" s="31">
        <v>9</v>
      </c>
      <c r="R5258" s="41">
        <v>52134</v>
      </c>
      <c r="S5258" s="130">
        <f>IFERROR(Table1[[#This Row],[Female Voters]]/Table1[[#This Row],[Female Population]],"0.0%")</f>
        <v>0.84645709376202061</v>
      </c>
      <c r="T5258" s="130">
        <f>IFERROR(Table1[[#This Row],[Male Voters]]/Table1[[#This Row],[Male Population]],"0.0%")</f>
        <v>0.87522552527673725</v>
      </c>
      <c r="U5258" s="130">
        <f>IFERROR(Table1[[#This Row],[Total Voters]]/Table1[[#This Row],[Total Population]],"0.0%")</f>
        <v>0.85944890876125302</v>
      </c>
      <c r="V5258" s="130">
        <f>IFERROR(Table1[[#This Row],[Female Ballots]]/Table1[[#This Row],[Female Population]],"0.0%")</f>
        <v>0.48147290569157219</v>
      </c>
      <c r="W5258" s="130">
        <f>IFERROR(Table1[[#This Row],[Male Ballots]]/Table1[[#This Row],[Male Population]],"0.0%")</f>
        <v>0.52054097803500332</v>
      </c>
      <c r="X5258" s="130">
        <f>IFERROR(Table1[[#This Row],[Total Ballots]]/Table1[[#This Row],[Total Population]],"0.0%")</f>
        <v>0.49894223365989071</v>
      </c>
      <c r="Y5258" s="24">
        <f>Table1[[#This Row],[Female Ballots]]/Table1[[#This Row],[Female Voters]]</f>
        <v>0.56880958200928866</v>
      </c>
      <c r="Z5258" s="24">
        <f>Table1[[#This Row],[Male Ballots]]/Table1[[#This Row],[Male Voters]]</f>
        <v>0.59475068196898573</v>
      </c>
      <c r="AA5258" s="24">
        <f>Table1[[#This Row],[Total Ballots]]/Table1[[#This Row],[Total Voters]]</f>
        <v>0.58053739852788877</v>
      </c>
    </row>
    <row r="5259" spans="1:27" s="12" customFormat="1" x14ac:dyDescent="0.35">
      <c r="A5259" s="8" t="s">
        <v>40</v>
      </c>
      <c r="B5259" s="17">
        <v>2017</v>
      </c>
      <c r="C5259" s="17" t="s">
        <v>82</v>
      </c>
      <c r="D5259" s="17"/>
      <c r="E5259" s="35" t="s">
        <v>73</v>
      </c>
      <c r="F5259" s="34" t="s">
        <v>78</v>
      </c>
      <c r="G5259" s="9" t="s">
        <v>79</v>
      </c>
      <c r="H5259" s="10">
        <v>202699.01</v>
      </c>
      <c r="I5259" s="10">
        <v>194912.008</v>
      </c>
      <c r="J5259" s="10">
        <v>397610.98</v>
      </c>
      <c r="K5259" s="10">
        <v>158933</v>
      </c>
      <c r="L5259" s="10">
        <v>143710</v>
      </c>
      <c r="M5259" s="10">
        <v>2215</v>
      </c>
      <c r="N5259" s="10">
        <v>304858</v>
      </c>
      <c r="O5259" s="10">
        <v>54794</v>
      </c>
      <c r="P5259" s="10">
        <v>49004</v>
      </c>
      <c r="Q5259" s="10">
        <v>413</v>
      </c>
      <c r="R5259" s="11">
        <v>104211</v>
      </c>
      <c r="S5259" s="130">
        <f>IFERROR(Table1[[#This Row],[Female Voters]]/Table1[[#This Row],[Female Population]],"0.0%")</f>
        <v>0.7840837505817122</v>
      </c>
      <c r="T5259" s="130">
        <f>IFERROR(Table1[[#This Row],[Male Voters]]/Table1[[#This Row],[Male Population]],"0.0%")</f>
        <v>0.73730706216930464</v>
      </c>
      <c r="U5259" s="130">
        <f>IFERROR(Table1[[#This Row],[Total Voters]]/Table1[[#This Row],[Total Population]],"0.0%")</f>
        <v>0.76672429921326624</v>
      </c>
      <c r="V5259" s="130">
        <f>IFERROR(Table1[[#This Row],[Female Ballots]]/Table1[[#This Row],[Female Population]],"0.0%")</f>
        <v>0.2703219912124879</v>
      </c>
      <c r="W5259" s="130">
        <f>IFERROR(Table1[[#This Row],[Male Ballots]]/Table1[[#This Row],[Male Population]],"0.0%")</f>
        <v>0.2514160133222782</v>
      </c>
      <c r="X5259" s="130">
        <f>IFERROR(Table1[[#This Row],[Total Ballots]]/Table1[[#This Row],[Total Population]],"0.0%")</f>
        <v>0.26209286272728183</v>
      </c>
      <c r="Y5259" s="24">
        <f>Table1[[#This Row],[Female Ballots]]/Table1[[#This Row],[Female Voters]]</f>
        <v>0.34476162911415503</v>
      </c>
      <c r="Z5259" s="24">
        <f>Table1[[#This Row],[Male Ballots]]/Table1[[#This Row],[Male Voters]]</f>
        <v>0.34099227611161365</v>
      </c>
      <c r="AA5259" s="24">
        <f>Table1[[#This Row],[Total Ballots]]/Table1[[#This Row],[Total Voters]]</f>
        <v>0.3418345590406025</v>
      </c>
    </row>
    <row r="5260" spans="1:27" s="12" customFormat="1" x14ac:dyDescent="0.35">
      <c r="A5260" s="8" t="s">
        <v>40</v>
      </c>
      <c r="B5260" s="17">
        <v>2017</v>
      </c>
      <c r="C5260" s="17" t="s">
        <v>82</v>
      </c>
      <c r="D5260" s="17"/>
      <c r="E5260" s="35" t="s">
        <v>73</v>
      </c>
      <c r="F5260" s="34" t="s">
        <v>78</v>
      </c>
      <c r="G5260" s="9" t="s">
        <v>62</v>
      </c>
      <c r="H5260" s="10">
        <v>26583.918000000001</v>
      </c>
      <c r="I5260" s="10">
        <v>26800.92</v>
      </c>
      <c r="J5260" s="10">
        <v>53384.838000000003</v>
      </c>
      <c r="K5260" s="31">
        <v>13692</v>
      </c>
      <c r="L5260" s="31">
        <v>13266</v>
      </c>
      <c r="M5260" s="31">
        <v>603</v>
      </c>
      <c r="N5260" s="31">
        <v>27561</v>
      </c>
      <c r="O5260" s="31">
        <v>1499</v>
      </c>
      <c r="P5260" s="31">
        <v>1497</v>
      </c>
      <c r="Q5260" s="31">
        <v>62</v>
      </c>
      <c r="R5260" s="41">
        <v>3058</v>
      </c>
      <c r="S5260" s="130">
        <f>IFERROR(Table1[[#This Row],[Female Voters]]/Table1[[#This Row],[Female Population]],"0.0%")</f>
        <v>0.5150482332965366</v>
      </c>
      <c r="T5260" s="130">
        <f>IFERROR(Table1[[#This Row],[Male Voters]]/Table1[[#This Row],[Male Population]],"0.0%")</f>
        <v>0.49498300804599249</v>
      </c>
      <c r="U5260" s="130">
        <f>IFERROR(Table1[[#This Row],[Total Voters]]/Table1[[#This Row],[Total Population]],"0.0%")</f>
        <v>0.51627018143241343</v>
      </c>
      <c r="V5260" s="130">
        <f>IFERROR(Table1[[#This Row],[Female Ballots]]/Table1[[#This Row],[Female Population]],"0.0%")</f>
        <v>5.6387474562628423E-2</v>
      </c>
      <c r="W5260" s="130">
        <f>IFERROR(Table1[[#This Row],[Male Ballots]]/Table1[[#This Row],[Male Population]],"0.0%")</f>
        <v>5.5856291500441031E-2</v>
      </c>
      <c r="X5260" s="130">
        <f>IFERROR(Table1[[#This Row],[Total Ballots]]/Table1[[#This Row],[Total Population]],"0.0%")</f>
        <v>5.7282181880930309E-2</v>
      </c>
      <c r="Y5260" s="24">
        <f>Table1[[#This Row],[Female Ballots]]/Table1[[#This Row],[Female Voters]]</f>
        <v>0.10947998831434415</v>
      </c>
      <c r="Z5260" s="24">
        <f>Table1[[#This Row],[Male Ballots]]/Table1[[#This Row],[Male Voters]]</f>
        <v>0.11284486657620986</v>
      </c>
      <c r="AA5260" s="24">
        <f>Table1[[#This Row],[Total Ballots]]/Table1[[#This Row],[Total Voters]]</f>
        <v>0.11095388411160698</v>
      </c>
    </row>
    <row r="5261" spans="1:27" s="12" customFormat="1" x14ac:dyDescent="0.35">
      <c r="A5261" s="8" t="s">
        <v>40</v>
      </c>
      <c r="B5261" s="17">
        <v>2017</v>
      </c>
      <c r="C5261" s="17" t="s">
        <v>82</v>
      </c>
      <c r="D5261" s="17"/>
      <c r="E5261" s="35" t="s">
        <v>73</v>
      </c>
      <c r="F5261" s="34" t="s">
        <v>78</v>
      </c>
      <c r="G5261" s="9" t="s">
        <v>63</v>
      </c>
      <c r="H5261" s="10">
        <v>34293</v>
      </c>
      <c r="I5261" s="10">
        <v>35895</v>
      </c>
      <c r="J5261" s="10">
        <v>70188.010000000009</v>
      </c>
      <c r="K5261" s="31">
        <v>26131</v>
      </c>
      <c r="L5261" s="31">
        <v>24473</v>
      </c>
      <c r="M5261" s="31">
        <v>475</v>
      </c>
      <c r="N5261" s="31">
        <v>51079</v>
      </c>
      <c r="O5261" s="31">
        <v>3616</v>
      </c>
      <c r="P5261" s="31">
        <v>3106</v>
      </c>
      <c r="Q5261" s="31">
        <v>57</v>
      </c>
      <c r="R5261" s="41">
        <v>6779</v>
      </c>
      <c r="S5261" s="130">
        <f>IFERROR(Table1[[#This Row],[Female Voters]]/Table1[[#This Row],[Female Population]],"0.0%")</f>
        <v>0.76199224331496229</v>
      </c>
      <c r="T5261" s="130">
        <f>IFERROR(Table1[[#This Row],[Male Voters]]/Table1[[#This Row],[Male Population]],"0.0%")</f>
        <v>0.68179412174397547</v>
      </c>
      <c r="U5261" s="130">
        <f>IFERROR(Table1[[#This Row],[Total Voters]]/Table1[[#This Row],[Total Population]],"0.0%")</f>
        <v>0.72774537987328591</v>
      </c>
      <c r="V5261" s="130">
        <f>IFERROR(Table1[[#This Row],[Female Ballots]]/Table1[[#This Row],[Female Population]],"0.0%")</f>
        <v>0.10544425976146736</v>
      </c>
      <c r="W5261" s="130">
        <f>IFERROR(Table1[[#This Row],[Male Ballots]]/Table1[[#This Row],[Male Population]],"0.0%")</f>
        <v>8.6530157403538102E-2</v>
      </c>
      <c r="X5261" s="130">
        <f>IFERROR(Table1[[#This Row],[Total Ballots]]/Table1[[#This Row],[Total Population]],"0.0%")</f>
        <v>9.6583447799702529E-2</v>
      </c>
      <c r="Y5261" s="24">
        <f>Table1[[#This Row],[Female Ballots]]/Table1[[#This Row],[Female Voters]]</f>
        <v>0.13837970226933527</v>
      </c>
      <c r="Z5261" s="24">
        <f>Table1[[#This Row],[Male Ballots]]/Table1[[#This Row],[Male Voters]]</f>
        <v>0.126915376128795</v>
      </c>
      <c r="AA5261" s="24">
        <f>Table1[[#This Row],[Total Ballots]]/Table1[[#This Row],[Total Voters]]</f>
        <v>0.13271598895828032</v>
      </c>
    </row>
    <row r="5262" spans="1:27" s="12" customFormat="1" x14ac:dyDescent="0.35">
      <c r="A5262" s="8" t="s">
        <v>40</v>
      </c>
      <c r="B5262" s="17">
        <v>2017</v>
      </c>
      <c r="C5262" s="17" t="s">
        <v>82</v>
      </c>
      <c r="D5262" s="17"/>
      <c r="E5262" s="35" t="s">
        <v>73</v>
      </c>
      <c r="F5262" s="34" t="s">
        <v>78</v>
      </c>
      <c r="G5262" s="9" t="s">
        <v>64</v>
      </c>
      <c r="H5262" s="10">
        <v>31583.019999999997</v>
      </c>
      <c r="I5262" s="10">
        <v>32540.019999999997</v>
      </c>
      <c r="J5262" s="10">
        <v>64123.020000000004</v>
      </c>
      <c r="K5262" s="31">
        <v>24597</v>
      </c>
      <c r="L5262" s="31">
        <v>23144</v>
      </c>
      <c r="M5262" s="31">
        <v>298</v>
      </c>
      <c r="N5262" s="31">
        <v>48039</v>
      </c>
      <c r="O5262" s="31">
        <v>5198</v>
      </c>
      <c r="P5262" s="31">
        <v>4740</v>
      </c>
      <c r="Q5262" s="31">
        <v>40</v>
      </c>
      <c r="R5262" s="41">
        <v>9978</v>
      </c>
      <c r="S5262" s="130">
        <f>IFERROR(Table1[[#This Row],[Female Voters]]/Table1[[#This Row],[Female Population]],"0.0%")</f>
        <v>0.77880456017188993</v>
      </c>
      <c r="T5262" s="130">
        <f>IFERROR(Table1[[#This Row],[Male Voters]]/Table1[[#This Row],[Male Population]],"0.0%")</f>
        <v>0.71124725799185129</v>
      </c>
      <c r="U5262" s="130">
        <f>IFERROR(Table1[[#This Row],[Total Voters]]/Table1[[#This Row],[Total Population]],"0.0%")</f>
        <v>0.74916933107642147</v>
      </c>
      <c r="V5262" s="130">
        <f>IFERROR(Table1[[#This Row],[Female Ballots]]/Table1[[#This Row],[Female Population]],"0.0%")</f>
        <v>0.16458210772750675</v>
      </c>
      <c r="W5262" s="130">
        <f>IFERROR(Table1[[#This Row],[Male Ballots]]/Table1[[#This Row],[Male Population]],"0.0%")</f>
        <v>0.14566678201181193</v>
      </c>
      <c r="X5262" s="130">
        <f>IFERROR(Table1[[#This Row],[Total Ballots]]/Table1[[#This Row],[Total Population]],"0.0%")</f>
        <v>0.15560714389309799</v>
      </c>
      <c r="Y5262" s="24">
        <f>Table1[[#This Row],[Female Ballots]]/Table1[[#This Row],[Female Voters]]</f>
        <v>0.21132658454283043</v>
      </c>
      <c r="Z5262" s="24">
        <f>Table1[[#This Row],[Male Ballots]]/Table1[[#This Row],[Male Voters]]</f>
        <v>0.20480470100241963</v>
      </c>
      <c r="AA5262" s="24">
        <f>Table1[[#This Row],[Total Ballots]]/Table1[[#This Row],[Total Voters]]</f>
        <v>0.20770623868107163</v>
      </c>
    </row>
    <row r="5263" spans="1:27" s="12" customFormat="1" x14ac:dyDescent="0.35">
      <c r="A5263" s="8" t="s">
        <v>40</v>
      </c>
      <c r="B5263" s="17">
        <v>2017</v>
      </c>
      <c r="C5263" s="17" t="s">
        <v>82</v>
      </c>
      <c r="D5263" s="17"/>
      <c r="E5263" s="35" t="s">
        <v>73</v>
      </c>
      <c r="F5263" s="34" t="s">
        <v>78</v>
      </c>
      <c r="G5263" s="9" t="s">
        <v>65</v>
      </c>
      <c r="H5263" s="10">
        <v>31239.02</v>
      </c>
      <c r="I5263" s="10">
        <v>31126.02</v>
      </c>
      <c r="J5263" s="10">
        <v>62365.02</v>
      </c>
      <c r="K5263" s="31">
        <v>25549</v>
      </c>
      <c r="L5263" s="31">
        <v>23726</v>
      </c>
      <c r="M5263" s="31">
        <v>266</v>
      </c>
      <c r="N5263" s="31">
        <v>49541</v>
      </c>
      <c r="O5263" s="31">
        <v>7618</v>
      </c>
      <c r="P5263" s="31">
        <v>6883</v>
      </c>
      <c r="Q5263" s="31">
        <v>40</v>
      </c>
      <c r="R5263" s="41">
        <v>14541</v>
      </c>
      <c r="S5263" s="130">
        <f>IFERROR(Table1[[#This Row],[Female Voters]]/Table1[[#This Row],[Female Population]],"0.0%")</f>
        <v>0.81785536165987283</v>
      </c>
      <c r="T5263" s="130">
        <f>IFERROR(Table1[[#This Row],[Male Voters]]/Table1[[#This Row],[Male Population]],"0.0%")</f>
        <v>0.76225614453759261</v>
      </c>
      <c r="U5263" s="130">
        <f>IFERROR(Table1[[#This Row],[Total Voters]]/Table1[[#This Row],[Total Population]],"0.0%")</f>
        <v>0.79437158843210509</v>
      </c>
      <c r="V5263" s="130">
        <f>IFERROR(Table1[[#This Row],[Female Ballots]]/Table1[[#This Row],[Female Population]],"0.0%")</f>
        <v>0.24386168324102356</v>
      </c>
      <c r="W5263" s="130">
        <f>IFERROR(Table1[[#This Row],[Male Ballots]]/Table1[[#This Row],[Male Population]],"0.0%")</f>
        <v>0.22113331547046491</v>
      </c>
      <c r="X5263" s="130">
        <f>IFERROR(Table1[[#This Row],[Total Ballots]]/Table1[[#This Row],[Total Population]],"0.0%")</f>
        <v>0.23315955001698069</v>
      </c>
      <c r="Y5263" s="24">
        <f>Table1[[#This Row],[Female Ballots]]/Table1[[#This Row],[Female Voters]]</f>
        <v>0.2981721398097773</v>
      </c>
      <c r="Z5263" s="24">
        <f>Table1[[#This Row],[Male Ballots]]/Table1[[#This Row],[Male Voters]]</f>
        <v>0.29010368372249851</v>
      </c>
      <c r="AA5263" s="24">
        <f>Table1[[#This Row],[Total Ballots]]/Table1[[#This Row],[Total Voters]]</f>
        <v>0.29351446276821219</v>
      </c>
    </row>
    <row r="5264" spans="1:27" s="12" customFormat="1" x14ac:dyDescent="0.35">
      <c r="A5264" s="8" t="s">
        <v>40</v>
      </c>
      <c r="B5264" s="17">
        <v>2017</v>
      </c>
      <c r="C5264" s="17" t="s">
        <v>82</v>
      </c>
      <c r="D5264" s="17"/>
      <c r="E5264" s="35" t="s">
        <v>73</v>
      </c>
      <c r="F5264" s="34" t="s">
        <v>78</v>
      </c>
      <c r="G5264" s="9" t="s">
        <v>66</v>
      </c>
      <c r="H5264" s="10">
        <v>33633.019999999997</v>
      </c>
      <c r="I5264" s="10">
        <v>31635.02</v>
      </c>
      <c r="J5264" s="10">
        <v>65268.039999999994</v>
      </c>
      <c r="K5264" s="31">
        <v>29779</v>
      </c>
      <c r="L5264" s="31">
        <v>26566</v>
      </c>
      <c r="M5264" s="31">
        <v>277</v>
      </c>
      <c r="N5264" s="31">
        <v>56622</v>
      </c>
      <c r="O5264" s="31">
        <v>13456</v>
      </c>
      <c r="P5264" s="31">
        <v>12033</v>
      </c>
      <c r="Q5264" s="31">
        <v>87</v>
      </c>
      <c r="R5264" s="41">
        <v>25576</v>
      </c>
      <c r="S5264" s="130">
        <f>IFERROR(Table1[[#This Row],[Female Voters]]/Table1[[#This Row],[Female Population]],"0.0%")</f>
        <v>0.88540963612545065</v>
      </c>
      <c r="T5264" s="130">
        <f>IFERROR(Table1[[#This Row],[Male Voters]]/Table1[[#This Row],[Male Population]],"0.0%")</f>
        <v>0.83976555096219319</v>
      </c>
      <c r="U5264" s="130">
        <f>IFERROR(Table1[[#This Row],[Total Voters]]/Table1[[#This Row],[Total Population]],"0.0%")</f>
        <v>0.86753026442957393</v>
      </c>
      <c r="V5264" s="130">
        <f>IFERROR(Table1[[#This Row],[Female Ballots]]/Table1[[#This Row],[Female Population]],"0.0%")</f>
        <v>0.40008301365741172</v>
      </c>
      <c r="W5264" s="130">
        <f>IFERROR(Table1[[#This Row],[Male Ballots]]/Table1[[#This Row],[Male Population]],"0.0%")</f>
        <v>0.38036960305383083</v>
      </c>
      <c r="X5264" s="130">
        <f>IFERROR(Table1[[#This Row],[Total Ballots]]/Table1[[#This Row],[Total Population]],"0.0%")</f>
        <v>0.39186100884904773</v>
      </c>
      <c r="Y5264" s="24">
        <f>Table1[[#This Row],[Female Ballots]]/Table1[[#This Row],[Female Voters]]</f>
        <v>0.4518620504382283</v>
      </c>
      <c r="Z5264" s="24">
        <f>Table1[[#This Row],[Male Ballots]]/Table1[[#This Row],[Male Voters]]</f>
        <v>0.45294737634570503</v>
      </c>
      <c r="AA5264" s="24">
        <f>Table1[[#This Row],[Total Ballots]]/Table1[[#This Row],[Total Voters]]</f>
        <v>0.45169722016177455</v>
      </c>
    </row>
    <row r="5265" spans="1:27" s="12" customFormat="1" x14ac:dyDescent="0.35">
      <c r="A5265" s="8" t="s">
        <v>40</v>
      </c>
      <c r="B5265" s="17">
        <v>2017</v>
      </c>
      <c r="C5265" s="17" t="s">
        <v>82</v>
      </c>
      <c r="D5265" s="17"/>
      <c r="E5265" s="35" t="s">
        <v>73</v>
      </c>
      <c r="F5265" s="34" t="s">
        <v>78</v>
      </c>
      <c r="G5265" s="9" t="s">
        <v>67</v>
      </c>
      <c r="H5265" s="10">
        <v>45367.031999999999</v>
      </c>
      <c r="I5265" s="10">
        <v>36915.027999999998</v>
      </c>
      <c r="J5265" s="10">
        <v>82282.051999999996</v>
      </c>
      <c r="K5265" s="31">
        <v>39185</v>
      </c>
      <c r="L5265" s="31">
        <v>32535</v>
      </c>
      <c r="M5265" s="31">
        <v>296</v>
      </c>
      <c r="N5265" s="31">
        <v>72016</v>
      </c>
      <c r="O5265" s="31">
        <v>23407</v>
      </c>
      <c r="P5265" s="31">
        <v>20745</v>
      </c>
      <c r="Q5265" s="31">
        <v>127</v>
      </c>
      <c r="R5265" s="41">
        <v>44279</v>
      </c>
      <c r="S5265" s="130">
        <f>IFERROR(Table1[[#This Row],[Female Voters]]/Table1[[#This Row],[Female Population]],"0.0%")</f>
        <v>0.86373294157748737</v>
      </c>
      <c r="T5265" s="130">
        <f>IFERROR(Table1[[#This Row],[Male Voters]]/Table1[[#This Row],[Male Population]],"0.0%")</f>
        <v>0.88134837660152932</v>
      </c>
      <c r="U5265" s="130">
        <f>IFERROR(Table1[[#This Row],[Total Voters]]/Table1[[#This Row],[Total Population]],"0.0%")</f>
        <v>0.87523339840868342</v>
      </c>
      <c r="V5265" s="130">
        <f>IFERROR(Table1[[#This Row],[Female Ballots]]/Table1[[#This Row],[Female Population]],"0.0%")</f>
        <v>0.5159473513718067</v>
      </c>
      <c r="W5265" s="130">
        <f>IFERROR(Table1[[#This Row],[Male Ballots]]/Table1[[#This Row],[Male Population]],"0.0%")</f>
        <v>0.5619662539603113</v>
      </c>
      <c r="X5265" s="130">
        <f>IFERROR(Table1[[#This Row],[Total Ballots]]/Table1[[#This Row],[Total Population]],"0.0%")</f>
        <v>0.53813679804679648</v>
      </c>
      <c r="Y5265" s="24">
        <f>Table1[[#This Row],[Female Ballots]]/Table1[[#This Row],[Female Voters]]</f>
        <v>0.59734592318489221</v>
      </c>
      <c r="Z5265" s="24">
        <f>Table1[[#This Row],[Male Ballots]]/Table1[[#This Row],[Male Voters]]</f>
        <v>0.63762102351313965</v>
      </c>
      <c r="AA5265" s="24">
        <f>Table1[[#This Row],[Total Ballots]]/Table1[[#This Row],[Total Voters]]</f>
        <v>0.6148494778938014</v>
      </c>
    </row>
    <row r="5266" spans="1:27" s="12" customFormat="1" x14ac:dyDescent="0.35">
      <c r="A5266" s="8" t="s">
        <v>28</v>
      </c>
      <c r="B5266" s="17">
        <v>2017</v>
      </c>
      <c r="C5266" s="17" t="s">
        <v>82</v>
      </c>
      <c r="D5266" s="17"/>
      <c r="E5266" s="35" t="s">
        <v>74</v>
      </c>
      <c r="F5266" s="34" t="s">
        <v>78</v>
      </c>
      <c r="G5266" s="9" t="s">
        <v>79</v>
      </c>
      <c r="H5266" s="10">
        <v>17678.977900000002</v>
      </c>
      <c r="I5266" s="10">
        <v>17557.9836</v>
      </c>
      <c r="J5266" s="10">
        <v>35236.962099999997</v>
      </c>
      <c r="K5266" s="10">
        <v>15269</v>
      </c>
      <c r="L5266" s="10">
        <v>14508</v>
      </c>
      <c r="M5266" s="10">
        <v>121</v>
      </c>
      <c r="N5266" s="10">
        <v>29898</v>
      </c>
      <c r="O5266" s="10">
        <v>6710</v>
      </c>
      <c r="P5266" s="10">
        <v>6209</v>
      </c>
      <c r="Q5266" s="10">
        <v>57</v>
      </c>
      <c r="R5266" s="11">
        <v>12976</v>
      </c>
      <c r="S5266" s="130">
        <f>IFERROR(Table1[[#This Row],[Female Voters]]/Table1[[#This Row],[Female Population]],"0.0%")</f>
        <v>0.86368115206479212</v>
      </c>
      <c r="T5266" s="130">
        <f>IFERROR(Table1[[#This Row],[Male Voters]]/Table1[[#This Row],[Male Population]],"0.0%")</f>
        <v>0.8262907820462938</v>
      </c>
      <c r="U5266" s="130">
        <f>IFERROR(Table1[[#This Row],[Total Voters]]/Table1[[#This Row],[Total Population]],"0.0%")</f>
        <v>0.8484840411370197</v>
      </c>
      <c r="V5266" s="130">
        <f>IFERROR(Table1[[#This Row],[Female Ballots]]/Table1[[#This Row],[Female Population]],"0.0%")</f>
        <v>0.37954682889218383</v>
      </c>
      <c r="W5266" s="130">
        <f>IFERROR(Table1[[#This Row],[Male Ballots]]/Table1[[#This Row],[Male Population]],"0.0%")</f>
        <v>0.3536283061569781</v>
      </c>
      <c r="X5266" s="130">
        <f>IFERROR(Table1[[#This Row],[Total Ballots]]/Table1[[#This Row],[Total Population]],"0.0%")</f>
        <v>0.36824967950344395</v>
      </c>
      <c r="Y5266" s="24">
        <f>Table1[[#This Row],[Female Ballots]]/Table1[[#This Row],[Female Voters]]</f>
        <v>0.43945248542799137</v>
      </c>
      <c r="Z5266" s="24">
        <f>Table1[[#This Row],[Male Ballots]]/Table1[[#This Row],[Male Voters]]</f>
        <v>0.42797077474496831</v>
      </c>
      <c r="AA5266" s="24">
        <f>Table1[[#This Row],[Total Ballots]]/Table1[[#This Row],[Total Voters]]</f>
        <v>0.43400896381028831</v>
      </c>
    </row>
    <row r="5267" spans="1:27" s="12" customFormat="1" x14ac:dyDescent="0.35">
      <c r="A5267" s="8" t="s">
        <v>28</v>
      </c>
      <c r="B5267" s="17">
        <v>2017</v>
      </c>
      <c r="C5267" s="17" t="s">
        <v>82</v>
      </c>
      <c r="D5267" s="17"/>
      <c r="E5267" s="35" t="s">
        <v>74</v>
      </c>
      <c r="F5267" s="34" t="s">
        <v>78</v>
      </c>
      <c r="G5267" s="9" t="s">
        <v>62</v>
      </c>
      <c r="H5267" s="10">
        <v>1315.0072</v>
      </c>
      <c r="I5267" s="10">
        <v>1436.0083999999999</v>
      </c>
      <c r="J5267" s="10">
        <v>2751.0151999999998</v>
      </c>
      <c r="K5267" s="31">
        <v>1106</v>
      </c>
      <c r="L5267" s="31">
        <v>1099</v>
      </c>
      <c r="M5267" s="31">
        <v>6</v>
      </c>
      <c r="N5267" s="31">
        <v>2211</v>
      </c>
      <c r="O5267" s="31">
        <v>186</v>
      </c>
      <c r="P5267" s="31">
        <v>190</v>
      </c>
      <c r="Q5267" s="31">
        <v>2</v>
      </c>
      <c r="R5267" s="41">
        <v>378</v>
      </c>
      <c r="S5267" s="130">
        <f>IFERROR(Table1[[#This Row],[Female Voters]]/Table1[[#This Row],[Female Population]],"0.0%")</f>
        <v>0.84106003373973925</v>
      </c>
      <c r="T5267" s="130">
        <f>IFERROR(Table1[[#This Row],[Male Voters]]/Table1[[#This Row],[Male Population]],"0.0%")</f>
        <v>0.76531585748384201</v>
      </c>
      <c r="U5267" s="130">
        <f>IFERROR(Table1[[#This Row],[Total Voters]]/Table1[[#This Row],[Total Population]],"0.0%")</f>
        <v>0.80370330196648865</v>
      </c>
      <c r="V5267" s="130">
        <f>IFERROR(Table1[[#This Row],[Female Ballots]]/Table1[[#This Row],[Female Population]],"0.0%")</f>
        <v>0.14144409247341003</v>
      </c>
      <c r="W5267" s="130">
        <f>IFERROR(Table1[[#This Row],[Male Ballots]]/Table1[[#This Row],[Male Population]],"0.0%")</f>
        <v>0.13231120375061872</v>
      </c>
      <c r="X5267" s="130">
        <f>IFERROR(Table1[[#This Row],[Total Ballots]]/Table1[[#This Row],[Total Population]],"0.0%")</f>
        <v>0.13740382096034948</v>
      </c>
      <c r="Y5267" s="24">
        <f>Table1[[#This Row],[Female Ballots]]/Table1[[#This Row],[Female Voters]]</f>
        <v>0.16817359855334538</v>
      </c>
      <c r="Z5267" s="24">
        <f>Table1[[#This Row],[Male Ballots]]/Table1[[#This Row],[Male Voters]]</f>
        <v>0.17288444040036396</v>
      </c>
      <c r="AA5267" s="24">
        <f>Table1[[#This Row],[Total Ballots]]/Table1[[#This Row],[Total Voters]]</f>
        <v>0.17096336499321574</v>
      </c>
    </row>
    <row r="5268" spans="1:27" s="12" customFormat="1" x14ac:dyDescent="0.35">
      <c r="A5268" s="8" t="s">
        <v>28</v>
      </c>
      <c r="B5268" s="17">
        <v>2017</v>
      </c>
      <c r="C5268" s="17" t="s">
        <v>82</v>
      </c>
      <c r="D5268" s="17"/>
      <c r="E5268" s="35" t="s">
        <v>74</v>
      </c>
      <c r="F5268" s="34" t="s">
        <v>78</v>
      </c>
      <c r="G5268" s="9" t="s">
        <v>63</v>
      </c>
      <c r="H5268" s="10">
        <v>2016.0113000000001</v>
      </c>
      <c r="I5268" s="10">
        <v>1966.0058000000001</v>
      </c>
      <c r="J5268" s="10">
        <v>3982.0169999999998</v>
      </c>
      <c r="K5268" s="31">
        <v>1778</v>
      </c>
      <c r="L5268" s="31">
        <v>1697</v>
      </c>
      <c r="M5268" s="31">
        <v>14</v>
      </c>
      <c r="N5268" s="31">
        <v>3489</v>
      </c>
      <c r="O5268" s="31">
        <v>284</v>
      </c>
      <c r="P5268" s="31">
        <v>251</v>
      </c>
      <c r="Q5268" s="31">
        <v>3</v>
      </c>
      <c r="R5268" s="41">
        <v>538</v>
      </c>
      <c r="S5268" s="130">
        <f>IFERROR(Table1[[#This Row],[Female Voters]]/Table1[[#This Row],[Female Population]],"0.0%")</f>
        <v>0.88193950103355068</v>
      </c>
      <c r="T5268" s="130">
        <f>IFERROR(Table1[[#This Row],[Male Voters]]/Table1[[#This Row],[Male Population]],"0.0%")</f>
        <v>0.86317141078627535</v>
      </c>
      <c r="U5268" s="130">
        <f>IFERROR(Table1[[#This Row],[Total Voters]]/Table1[[#This Row],[Total Population]],"0.0%")</f>
        <v>0.87618912726891929</v>
      </c>
      <c r="V5268" s="130">
        <f>IFERROR(Table1[[#This Row],[Female Ballots]]/Table1[[#This Row],[Female Population]],"0.0%")</f>
        <v>0.14087222626182699</v>
      </c>
      <c r="W5268" s="130">
        <f>IFERROR(Table1[[#This Row],[Male Ballots]]/Table1[[#This Row],[Male Population]],"0.0%")</f>
        <v>0.12767002009861822</v>
      </c>
      <c r="X5268" s="130">
        <f>IFERROR(Table1[[#This Row],[Total Ballots]]/Table1[[#This Row],[Total Population]],"0.0%")</f>
        <v>0.13510740913461697</v>
      </c>
      <c r="Y5268" s="24">
        <f>Table1[[#This Row],[Female Ballots]]/Table1[[#This Row],[Female Voters]]</f>
        <v>0.15973003374578179</v>
      </c>
      <c r="Z5268" s="24">
        <f>Table1[[#This Row],[Male Ballots]]/Table1[[#This Row],[Male Voters]]</f>
        <v>0.14790807307012374</v>
      </c>
      <c r="AA5268" s="24">
        <f>Table1[[#This Row],[Total Ballots]]/Table1[[#This Row],[Total Voters]]</f>
        <v>0.15419891086271137</v>
      </c>
    </row>
    <row r="5269" spans="1:27" s="12" customFormat="1" x14ac:dyDescent="0.35">
      <c r="A5269" s="8" t="s">
        <v>28</v>
      </c>
      <c r="B5269" s="17">
        <v>2017</v>
      </c>
      <c r="C5269" s="17" t="s">
        <v>82</v>
      </c>
      <c r="D5269" s="17"/>
      <c r="E5269" s="35" t="s">
        <v>74</v>
      </c>
      <c r="F5269" s="34" t="s">
        <v>78</v>
      </c>
      <c r="G5269" s="9" t="s">
        <v>64</v>
      </c>
      <c r="H5269" s="10">
        <v>2464.9970000000003</v>
      </c>
      <c r="I5269" s="10">
        <v>2403.0029999999997</v>
      </c>
      <c r="J5269" s="10">
        <v>4868</v>
      </c>
      <c r="K5269" s="31">
        <v>1871</v>
      </c>
      <c r="L5269" s="31">
        <v>1736</v>
      </c>
      <c r="M5269" s="31">
        <v>14</v>
      </c>
      <c r="N5269" s="31">
        <v>3621</v>
      </c>
      <c r="O5269" s="31">
        <v>463</v>
      </c>
      <c r="P5269" s="31">
        <v>400</v>
      </c>
      <c r="Q5269" s="31">
        <v>6</v>
      </c>
      <c r="R5269" s="41">
        <v>869</v>
      </c>
      <c r="S5269" s="130">
        <f>IFERROR(Table1[[#This Row],[Female Voters]]/Table1[[#This Row],[Female Population]],"0.0%")</f>
        <v>0.75902729293382498</v>
      </c>
      <c r="T5269" s="130">
        <f>IFERROR(Table1[[#This Row],[Male Voters]]/Table1[[#This Row],[Male Population]],"0.0%")</f>
        <v>0.72242939355464819</v>
      </c>
      <c r="U5269" s="130">
        <f>IFERROR(Table1[[#This Row],[Total Voters]]/Table1[[#This Row],[Total Population]],"0.0%")</f>
        <v>0.74383730484798682</v>
      </c>
      <c r="V5269" s="130">
        <f>IFERROR(Table1[[#This Row],[Female Ballots]]/Table1[[#This Row],[Female Population]],"0.0%")</f>
        <v>0.18782984320062052</v>
      </c>
      <c r="W5269" s="130">
        <f>IFERROR(Table1[[#This Row],[Male Ballots]]/Table1[[#This Row],[Male Population]],"0.0%")</f>
        <v>0.16645838561167009</v>
      </c>
      <c r="X5269" s="130">
        <f>IFERROR(Table1[[#This Row],[Total Ballots]]/Table1[[#This Row],[Total Population]],"0.0%")</f>
        <v>0.17851273623664748</v>
      </c>
      <c r="Y5269" s="24">
        <f>Table1[[#This Row],[Female Ballots]]/Table1[[#This Row],[Female Voters]]</f>
        <v>0.24746125066809194</v>
      </c>
      <c r="Z5269" s="24">
        <f>Table1[[#This Row],[Male Ballots]]/Table1[[#This Row],[Male Voters]]</f>
        <v>0.2304147465437788</v>
      </c>
      <c r="AA5269" s="24">
        <f>Table1[[#This Row],[Total Ballots]]/Table1[[#This Row],[Total Voters]]</f>
        <v>0.23998895332781001</v>
      </c>
    </row>
    <row r="5270" spans="1:27" s="12" customFormat="1" x14ac:dyDescent="0.35">
      <c r="A5270" s="8" t="s">
        <v>28</v>
      </c>
      <c r="B5270" s="17">
        <v>2017</v>
      </c>
      <c r="C5270" s="17" t="s">
        <v>82</v>
      </c>
      <c r="D5270" s="17"/>
      <c r="E5270" s="35" t="s">
        <v>74</v>
      </c>
      <c r="F5270" s="34" t="s">
        <v>78</v>
      </c>
      <c r="G5270" s="9" t="s">
        <v>65</v>
      </c>
      <c r="H5270" s="10">
        <v>2951.9949999999999</v>
      </c>
      <c r="I5270" s="10">
        <v>2847.998</v>
      </c>
      <c r="J5270" s="10">
        <v>5799.9930000000004</v>
      </c>
      <c r="K5270" s="31">
        <v>2405</v>
      </c>
      <c r="L5270" s="31">
        <v>2171</v>
      </c>
      <c r="M5270" s="31">
        <v>16</v>
      </c>
      <c r="N5270" s="31">
        <v>4592</v>
      </c>
      <c r="O5270" s="31">
        <v>881</v>
      </c>
      <c r="P5270" s="31">
        <v>735</v>
      </c>
      <c r="Q5270" s="31">
        <v>7</v>
      </c>
      <c r="R5270" s="41">
        <v>1623</v>
      </c>
      <c r="S5270" s="130">
        <f>IFERROR(Table1[[#This Row],[Female Voters]]/Table1[[#This Row],[Female Population]],"0.0%")</f>
        <v>0.81470327693644473</v>
      </c>
      <c r="T5270" s="130">
        <f>IFERROR(Table1[[#This Row],[Male Voters]]/Table1[[#This Row],[Male Population]],"0.0%")</f>
        <v>0.7622898611586103</v>
      </c>
      <c r="U5270" s="130">
        <f>IFERROR(Table1[[#This Row],[Total Voters]]/Table1[[#This Row],[Total Population]],"0.0%")</f>
        <v>0.7917250934613197</v>
      </c>
      <c r="V5270" s="130">
        <f>IFERROR(Table1[[#This Row],[Female Ballots]]/Table1[[#This Row],[Female Population]],"0.0%")</f>
        <v>0.29844223990894292</v>
      </c>
      <c r="W5270" s="130">
        <f>IFERROR(Table1[[#This Row],[Male Ballots]]/Table1[[#This Row],[Male Population]],"0.0%")</f>
        <v>0.25807602392979206</v>
      </c>
      <c r="X5270" s="130">
        <f>IFERROR(Table1[[#This Row],[Total Ballots]]/Table1[[#This Row],[Total Population]],"0.0%")</f>
        <v>0.27982792393025302</v>
      </c>
      <c r="Y5270" s="24">
        <f>Table1[[#This Row],[Female Ballots]]/Table1[[#This Row],[Female Voters]]</f>
        <v>0.36632016632016634</v>
      </c>
      <c r="Z5270" s="24">
        <f>Table1[[#This Row],[Male Ballots]]/Table1[[#This Row],[Male Voters]]</f>
        <v>0.33855366190695529</v>
      </c>
      <c r="AA5270" s="24">
        <f>Table1[[#This Row],[Total Ballots]]/Table1[[#This Row],[Total Voters]]</f>
        <v>0.35344076655052264</v>
      </c>
    </row>
    <row r="5271" spans="1:27" s="12" customFormat="1" x14ac:dyDescent="0.35">
      <c r="A5271" s="8" t="s">
        <v>28</v>
      </c>
      <c r="B5271" s="17">
        <v>2017</v>
      </c>
      <c r="C5271" s="17" t="s">
        <v>82</v>
      </c>
      <c r="D5271" s="17"/>
      <c r="E5271" s="35" t="s">
        <v>74</v>
      </c>
      <c r="F5271" s="34" t="s">
        <v>78</v>
      </c>
      <c r="G5271" s="9" t="s">
        <v>66</v>
      </c>
      <c r="H5271" s="10">
        <v>3854.9870000000001</v>
      </c>
      <c r="I5271" s="10">
        <v>3836.9870000000001</v>
      </c>
      <c r="J5271" s="10">
        <v>7691.9740000000002</v>
      </c>
      <c r="K5271" s="31">
        <v>3528</v>
      </c>
      <c r="L5271" s="31">
        <v>3242</v>
      </c>
      <c r="M5271" s="31">
        <v>28</v>
      </c>
      <c r="N5271" s="31">
        <v>6798</v>
      </c>
      <c r="O5271" s="31">
        <v>1872</v>
      </c>
      <c r="P5271" s="31">
        <v>1619</v>
      </c>
      <c r="Q5271" s="31">
        <v>16</v>
      </c>
      <c r="R5271" s="41">
        <v>3507</v>
      </c>
      <c r="S5271" s="130">
        <f>IFERROR(Table1[[#This Row],[Female Voters]]/Table1[[#This Row],[Female Population]],"0.0%")</f>
        <v>0.91517818348025559</v>
      </c>
      <c r="T5271" s="130">
        <f>IFERROR(Table1[[#This Row],[Male Voters]]/Table1[[#This Row],[Male Population]],"0.0%")</f>
        <v>0.84493379831623094</v>
      </c>
      <c r="U5271" s="130">
        <f>IFERROR(Table1[[#This Row],[Total Voters]]/Table1[[#This Row],[Total Population]],"0.0%")</f>
        <v>0.88377833830431562</v>
      </c>
      <c r="V5271" s="130">
        <f>IFERROR(Table1[[#This Row],[Female Ballots]]/Table1[[#This Row],[Female Population]],"0.0%")</f>
        <v>0.48560475041809481</v>
      </c>
      <c r="W5271" s="130">
        <f>IFERROR(Table1[[#This Row],[Male Ballots]]/Table1[[#This Row],[Male Population]],"0.0%")</f>
        <v>0.42194565683959834</v>
      </c>
      <c r="X5271" s="130">
        <f>IFERROR(Table1[[#This Row],[Total Ballots]]/Table1[[#This Row],[Total Population]],"0.0%")</f>
        <v>0.45592977823377978</v>
      </c>
      <c r="Y5271" s="24">
        <f>Table1[[#This Row],[Female Ballots]]/Table1[[#This Row],[Female Voters]]</f>
        <v>0.53061224489795922</v>
      </c>
      <c r="Z5271" s="24">
        <f>Table1[[#This Row],[Male Ballots]]/Table1[[#This Row],[Male Voters]]</f>
        <v>0.49938309685379395</v>
      </c>
      <c r="AA5271" s="24">
        <f>Table1[[#This Row],[Total Ballots]]/Table1[[#This Row],[Total Voters]]</f>
        <v>0.51588702559576349</v>
      </c>
    </row>
    <row r="5272" spans="1:27" s="12" customFormat="1" x14ac:dyDescent="0.35">
      <c r="A5272" s="8" t="s">
        <v>28</v>
      </c>
      <c r="B5272" s="17">
        <v>2017</v>
      </c>
      <c r="C5272" s="17" t="s">
        <v>82</v>
      </c>
      <c r="D5272" s="17"/>
      <c r="E5272" s="35" t="s">
        <v>74</v>
      </c>
      <c r="F5272" s="34" t="s">
        <v>78</v>
      </c>
      <c r="G5272" s="9" t="s">
        <v>67</v>
      </c>
      <c r="H5272" s="10">
        <v>5075.9803999999995</v>
      </c>
      <c r="I5272" s="10">
        <v>5067.9813999999997</v>
      </c>
      <c r="J5272" s="10">
        <v>10143.962899999999</v>
      </c>
      <c r="K5272" s="31">
        <v>4581</v>
      </c>
      <c r="L5272" s="31">
        <v>4563</v>
      </c>
      <c r="M5272" s="31">
        <v>43</v>
      </c>
      <c r="N5272" s="31">
        <v>9187</v>
      </c>
      <c r="O5272" s="31">
        <v>3024</v>
      </c>
      <c r="P5272" s="31">
        <v>3014</v>
      </c>
      <c r="Q5272" s="31">
        <v>23</v>
      </c>
      <c r="R5272" s="41">
        <v>6061</v>
      </c>
      <c r="S5272" s="130">
        <f>IFERROR(Table1[[#This Row],[Female Voters]]/Table1[[#This Row],[Female Population]],"0.0%")</f>
        <v>0.90248575427911437</v>
      </c>
      <c r="T5272" s="130">
        <f>IFERROR(Table1[[#This Row],[Male Voters]]/Table1[[#This Row],[Male Population]],"0.0%")</f>
        <v>0.90035847408595471</v>
      </c>
      <c r="U5272" s="130">
        <f>IFERROR(Table1[[#This Row],[Total Voters]]/Table1[[#This Row],[Total Population]],"0.0%")</f>
        <v>0.90566182965830855</v>
      </c>
      <c r="V5272" s="130">
        <f>IFERROR(Table1[[#This Row],[Female Ballots]]/Table1[[#This Row],[Female Population]],"0.0%")</f>
        <v>0.59574698121371794</v>
      </c>
      <c r="W5272" s="130">
        <f>IFERROR(Table1[[#This Row],[Male Ballots]]/Table1[[#This Row],[Male Population]],"0.0%")</f>
        <v>0.59471410056871954</v>
      </c>
      <c r="X5272" s="130">
        <f>IFERROR(Table1[[#This Row],[Total Ballots]]/Table1[[#This Row],[Total Population]],"0.0%")</f>
        <v>0.5974982420331999</v>
      </c>
      <c r="Y5272" s="24">
        <f>Table1[[#This Row],[Female Ballots]]/Table1[[#This Row],[Female Voters]]</f>
        <v>0.66011787819253442</v>
      </c>
      <c r="Z5272" s="24">
        <f>Table1[[#This Row],[Male Ballots]]/Table1[[#This Row],[Male Voters]]</f>
        <v>0.66053035283804518</v>
      </c>
      <c r="AA5272" s="24">
        <f>Table1[[#This Row],[Total Ballots]]/Table1[[#This Row],[Total Voters]]</f>
        <v>0.65973658430390769</v>
      </c>
    </row>
    <row r="5273" spans="1:27" s="12" customFormat="1" x14ac:dyDescent="0.35">
      <c r="A5273" s="8" t="s">
        <v>43</v>
      </c>
      <c r="B5273" s="17">
        <v>2017</v>
      </c>
      <c r="C5273" s="17" t="s">
        <v>82</v>
      </c>
      <c r="D5273" s="17" t="s">
        <v>70</v>
      </c>
      <c r="E5273" s="35" t="s">
        <v>73</v>
      </c>
      <c r="F5273" s="34" t="s">
        <v>78</v>
      </c>
      <c r="G5273" s="9" t="s">
        <v>79</v>
      </c>
      <c r="H5273" s="10">
        <v>114006.999</v>
      </c>
      <c r="I5273" s="10">
        <v>104939.999</v>
      </c>
      <c r="J5273" s="10">
        <v>218947.003</v>
      </c>
      <c r="K5273" s="10">
        <v>93378</v>
      </c>
      <c r="L5273" s="10">
        <v>82904</v>
      </c>
      <c r="M5273" s="10">
        <v>14</v>
      </c>
      <c r="N5273" s="10">
        <v>176296</v>
      </c>
      <c r="O5273" s="10">
        <v>32393</v>
      </c>
      <c r="P5273" s="10">
        <v>28068</v>
      </c>
      <c r="Q5273" s="10">
        <v>1</v>
      </c>
      <c r="R5273" s="11">
        <v>60462</v>
      </c>
      <c r="S5273" s="130">
        <f>IFERROR(Table1[[#This Row],[Female Voters]]/Table1[[#This Row],[Female Population]],"0.0%")</f>
        <v>0.81905497749309231</v>
      </c>
      <c r="T5273" s="130">
        <f>IFERROR(Table1[[#This Row],[Male Voters]]/Table1[[#This Row],[Male Population]],"0.0%")</f>
        <v>0.79001334848497573</v>
      </c>
      <c r="U5273" s="130">
        <f>IFERROR(Table1[[#This Row],[Total Voters]]/Table1[[#This Row],[Total Population]],"0.0%")</f>
        <v>0.80519942079316797</v>
      </c>
      <c r="V5273" s="130">
        <f>IFERROR(Table1[[#This Row],[Female Ballots]]/Table1[[#This Row],[Female Population]],"0.0%")</f>
        <v>0.28413167861738031</v>
      </c>
      <c r="W5273" s="130">
        <f>IFERROR(Table1[[#This Row],[Male Ballots]]/Table1[[#This Row],[Male Population]],"0.0%")</f>
        <v>0.26746712661966004</v>
      </c>
      <c r="X5273" s="130">
        <f>IFERROR(Table1[[#This Row],[Total Ballots]]/Table1[[#This Row],[Total Population]],"0.0%")</f>
        <v>0.27614901858236446</v>
      </c>
      <c r="Y5273" s="24">
        <f>Table1[[#This Row],[Female Ballots]]/Table1[[#This Row],[Female Voters]]</f>
        <v>0.3469018398337938</v>
      </c>
      <c r="Z5273" s="24">
        <f>Table1[[#This Row],[Male Ballots]]/Table1[[#This Row],[Male Voters]]</f>
        <v>0.33856026247225707</v>
      </c>
      <c r="AA5273" s="24">
        <f>Table1[[#This Row],[Total Ballots]]/Table1[[#This Row],[Total Voters]]</f>
        <v>0.34295729908789763</v>
      </c>
    </row>
    <row r="5274" spans="1:27" s="12" customFormat="1" x14ac:dyDescent="0.35">
      <c r="A5274" s="8" t="s">
        <v>43</v>
      </c>
      <c r="B5274" s="17">
        <v>2017</v>
      </c>
      <c r="C5274" s="17" t="s">
        <v>82</v>
      </c>
      <c r="D5274" s="17" t="s">
        <v>70</v>
      </c>
      <c r="E5274" s="35" t="s">
        <v>73</v>
      </c>
      <c r="F5274" s="34" t="s">
        <v>78</v>
      </c>
      <c r="G5274" s="9" t="s">
        <v>62</v>
      </c>
      <c r="H5274" s="10">
        <v>11894</v>
      </c>
      <c r="I5274" s="10">
        <v>12059</v>
      </c>
      <c r="J5274" s="10">
        <v>23953</v>
      </c>
      <c r="K5274" s="31">
        <v>7565</v>
      </c>
      <c r="L5274" s="31">
        <v>7227</v>
      </c>
      <c r="M5274" s="31">
        <v>10</v>
      </c>
      <c r="N5274" s="31">
        <v>14802</v>
      </c>
      <c r="O5274" s="31">
        <v>950</v>
      </c>
      <c r="P5274" s="31">
        <v>810</v>
      </c>
      <c r="Q5274" s="31">
        <v>1</v>
      </c>
      <c r="R5274" s="41">
        <v>1761</v>
      </c>
      <c r="S5274" s="130">
        <f>IFERROR(Table1[[#This Row],[Female Voters]]/Table1[[#This Row],[Female Population]],"0.0%")</f>
        <v>0.63603497561795863</v>
      </c>
      <c r="T5274" s="130">
        <f>IFERROR(Table1[[#This Row],[Male Voters]]/Table1[[#This Row],[Male Population]],"0.0%")</f>
        <v>0.59930342482792931</v>
      </c>
      <c r="U5274" s="130">
        <f>IFERROR(Table1[[#This Row],[Total Voters]]/Table1[[#This Row],[Total Population]],"0.0%")</f>
        <v>0.61796017200350684</v>
      </c>
      <c r="V5274" s="130">
        <f>IFERROR(Table1[[#This Row],[Female Ballots]]/Table1[[#This Row],[Female Population]],"0.0%")</f>
        <v>7.9872204472843447E-2</v>
      </c>
      <c r="W5274" s="130">
        <f>IFERROR(Table1[[#This Row],[Male Ballots]]/Table1[[#This Row],[Male Population]],"0.0%")</f>
        <v>6.7169748735384366E-2</v>
      </c>
      <c r="X5274" s="130">
        <f>IFERROR(Table1[[#This Row],[Total Ballots]]/Table1[[#This Row],[Total Population]],"0.0%")</f>
        <v>7.3518974658706632E-2</v>
      </c>
      <c r="Y5274" s="24">
        <f>Table1[[#This Row],[Female Ballots]]/Table1[[#This Row],[Female Voters]]</f>
        <v>0.12557832121612689</v>
      </c>
      <c r="Z5274" s="24">
        <f>Table1[[#This Row],[Male Ballots]]/Table1[[#This Row],[Male Voters]]</f>
        <v>0.11207970112079702</v>
      </c>
      <c r="AA5274" s="24">
        <f>Table1[[#This Row],[Total Ballots]]/Table1[[#This Row],[Total Voters]]</f>
        <v>0.11897040940413457</v>
      </c>
    </row>
    <row r="5275" spans="1:27" s="12" customFormat="1" x14ac:dyDescent="0.35">
      <c r="A5275" s="8" t="s">
        <v>43</v>
      </c>
      <c r="B5275" s="17">
        <v>2017</v>
      </c>
      <c r="C5275" s="17" t="s">
        <v>82</v>
      </c>
      <c r="D5275" s="17" t="s">
        <v>70</v>
      </c>
      <c r="E5275" s="35" t="s">
        <v>73</v>
      </c>
      <c r="F5275" s="34" t="s">
        <v>78</v>
      </c>
      <c r="G5275" s="9" t="s">
        <v>63</v>
      </c>
      <c r="H5275" s="10">
        <v>19281</v>
      </c>
      <c r="I5275" s="10">
        <v>19019</v>
      </c>
      <c r="J5275" s="10">
        <v>38300</v>
      </c>
      <c r="K5275" s="31">
        <v>14593</v>
      </c>
      <c r="L5275" s="31">
        <v>13466</v>
      </c>
      <c r="M5275" s="31">
        <v>2</v>
      </c>
      <c r="N5275" s="31">
        <v>28061</v>
      </c>
      <c r="O5275" s="31">
        <v>2241</v>
      </c>
      <c r="P5275" s="31">
        <v>1930</v>
      </c>
      <c r="Q5275" s="31"/>
      <c r="R5275" s="41">
        <v>4171</v>
      </c>
      <c r="S5275" s="130">
        <f>IFERROR(Table1[[#This Row],[Female Voters]]/Table1[[#This Row],[Female Population]],"0.0%")</f>
        <v>0.75685908407240288</v>
      </c>
      <c r="T5275" s="130">
        <f>IFERROR(Table1[[#This Row],[Male Voters]]/Table1[[#This Row],[Male Population]],"0.0%")</f>
        <v>0.7080288132919712</v>
      </c>
      <c r="U5275" s="130">
        <f>IFERROR(Table1[[#This Row],[Total Voters]]/Table1[[#This Row],[Total Population]],"0.0%")</f>
        <v>0.7326631853785901</v>
      </c>
      <c r="V5275" s="130">
        <f>IFERROR(Table1[[#This Row],[Female Ballots]]/Table1[[#This Row],[Female Population]],"0.0%")</f>
        <v>0.11622841138945075</v>
      </c>
      <c r="W5275" s="130">
        <f>IFERROR(Table1[[#This Row],[Male Ballots]]/Table1[[#This Row],[Male Population]],"0.0%")</f>
        <v>0.10147746989852253</v>
      </c>
      <c r="X5275" s="130">
        <f>IFERROR(Table1[[#This Row],[Total Ballots]]/Table1[[#This Row],[Total Population]],"0.0%")</f>
        <v>0.10890339425587467</v>
      </c>
      <c r="Y5275" s="24">
        <f>Table1[[#This Row],[Female Ballots]]/Table1[[#This Row],[Female Voters]]</f>
        <v>0.15356677859247583</v>
      </c>
      <c r="Z5275" s="24">
        <f>Table1[[#This Row],[Male Ballots]]/Table1[[#This Row],[Male Voters]]</f>
        <v>0.1433239269270756</v>
      </c>
      <c r="AA5275" s="24">
        <f>Table1[[#This Row],[Total Ballots]]/Table1[[#This Row],[Total Voters]]</f>
        <v>0.14864046185096755</v>
      </c>
    </row>
    <row r="5276" spans="1:27" s="12" customFormat="1" x14ac:dyDescent="0.35">
      <c r="A5276" s="8" t="s">
        <v>43</v>
      </c>
      <c r="B5276" s="17">
        <v>2017</v>
      </c>
      <c r="C5276" s="17" t="s">
        <v>82</v>
      </c>
      <c r="D5276" s="17" t="s">
        <v>70</v>
      </c>
      <c r="E5276" s="35" t="s">
        <v>73</v>
      </c>
      <c r="F5276" s="34" t="s">
        <v>78</v>
      </c>
      <c r="G5276" s="9" t="s">
        <v>64</v>
      </c>
      <c r="H5276" s="10">
        <v>19242.999</v>
      </c>
      <c r="I5276" s="10">
        <v>18636.999</v>
      </c>
      <c r="J5276" s="10">
        <v>37880</v>
      </c>
      <c r="K5276" s="31">
        <v>15211</v>
      </c>
      <c r="L5276" s="31">
        <v>13995</v>
      </c>
      <c r="M5276" s="31">
        <v>2</v>
      </c>
      <c r="N5276" s="31">
        <v>29208</v>
      </c>
      <c r="O5276" s="31">
        <v>3591</v>
      </c>
      <c r="P5276" s="31">
        <v>3027</v>
      </c>
      <c r="Q5276" s="31"/>
      <c r="R5276" s="41">
        <v>6618</v>
      </c>
      <c r="S5276" s="130">
        <f>IFERROR(Table1[[#This Row],[Female Voters]]/Table1[[#This Row],[Female Population]],"0.0%")</f>
        <v>0.79046930262793236</v>
      </c>
      <c r="T5276" s="130">
        <f>IFERROR(Table1[[#This Row],[Male Voters]]/Table1[[#This Row],[Male Population]],"0.0%")</f>
        <v>0.75092561844318395</v>
      </c>
      <c r="U5276" s="130">
        <f>IFERROR(Table1[[#This Row],[Total Voters]]/Table1[[#This Row],[Total Population]],"0.0%")</f>
        <v>0.77106652587117208</v>
      </c>
      <c r="V5276" s="130">
        <f>IFERROR(Table1[[#This Row],[Female Ballots]]/Table1[[#This Row],[Female Population]],"0.0%")</f>
        <v>0.18661332363006411</v>
      </c>
      <c r="W5276" s="130">
        <f>IFERROR(Table1[[#This Row],[Male Ballots]]/Table1[[#This Row],[Male Population]],"0.0%")</f>
        <v>0.1624188529494475</v>
      </c>
      <c r="X5276" s="130">
        <f>IFERROR(Table1[[#This Row],[Total Ballots]]/Table1[[#This Row],[Total Population]],"0.0%")</f>
        <v>0.17470960929250265</v>
      </c>
      <c r="Y5276" s="24">
        <f>Table1[[#This Row],[Female Ballots]]/Table1[[#This Row],[Female Voters]]</f>
        <v>0.23607915324436263</v>
      </c>
      <c r="Z5276" s="24">
        <f>Table1[[#This Row],[Male Ballots]]/Table1[[#This Row],[Male Voters]]</f>
        <v>0.21629153269024651</v>
      </c>
      <c r="AA5276" s="24">
        <f>Table1[[#This Row],[Total Ballots]]/Table1[[#This Row],[Total Voters]]</f>
        <v>0.22658175842235004</v>
      </c>
    </row>
    <row r="5277" spans="1:27" s="12" customFormat="1" x14ac:dyDescent="0.35">
      <c r="A5277" s="8" t="s">
        <v>43</v>
      </c>
      <c r="B5277" s="17">
        <v>2017</v>
      </c>
      <c r="C5277" s="17" t="s">
        <v>82</v>
      </c>
      <c r="D5277" s="17" t="s">
        <v>70</v>
      </c>
      <c r="E5277" s="35" t="s">
        <v>73</v>
      </c>
      <c r="F5277" s="34" t="s">
        <v>78</v>
      </c>
      <c r="G5277" s="9" t="s">
        <v>65</v>
      </c>
      <c r="H5277" s="10">
        <v>18132</v>
      </c>
      <c r="I5277" s="10">
        <v>17195</v>
      </c>
      <c r="J5277" s="10">
        <v>35327</v>
      </c>
      <c r="K5277" s="31">
        <v>15016</v>
      </c>
      <c r="L5277" s="31">
        <v>13815</v>
      </c>
      <c r="M5277" s="31"/>
      <c r="N5277" s="31">
        <v>28831</v>
      </c>
      <c r="O5277" s="31">
        <v>4440</v>
      </c>
      <c r="P5277" s="31">
        <v>4011</v>
      </c>
      <c r="Q5277" s="31"/>
      <c r="R5277" s="41">
        <v>8451</v>
      </c>
      <c r="S5277" s="130">
        <f>IFERROR(Table1[[#This Row],[Female Voters]]/Table1[[#This Row],[Female Population]],"0.0%")</f>
        <v>0.82814912861239798</v>
      </c>
      <c r="T5277" s="130">
        <f>IFERROR(Table1[[#This Row],[Male Voters]]/Table1[[#This Row],[Male Population]],"0.0%")</f>
        <v>0.80343123000872352</v>
      </c>
      <c r="U5277" s="130">
        <f>IFERROR(Table1[[#This Row],[Total Voters]]/Table1[[#This Row],[Total Population]],"0.0%")</f>
        <v>0.81611798341212105</v>
      </c>
      <c r="V5277" s="130">
        <f>IFERROR(Table1[[#This Row],[Female Ballots]]/Table1[[#This Row],[Female Population]],"0.0%")</f>
        <v>0.24487094639311713</v>
      </c>
      <c r="W5277" s="130">
        <f>IFERROR(Table1[[#This Row],[Male Ballots]]/Table1[[#This Row],[Male Population]],"0.0%")</f>
        <v>0.23326548415236986</v>
      </c>
      <c r="X5277" s="130">
        <f>IFERROR(Table1[[#This Row],[Total Ballots]]/Table1[[#This Row],[Total Population]],"0.0%")</f>
        <v>0.23922212472046878</v>
      </c>
      <c r="Y5277" s="24">
        <f>Table1[[#This Row],[Female Ballots]]/Table1[[#This Row],[Female Voters]]</f>
        <v>0.2956846030900373</v>
      </c>
      <c r="Z5277" s="24">
        <f>Table1[[#This Row],[Male Ballots]]/Table1[[#This Row],[Male Voters]]</f>
        <v>0.29033659066232353</v>
      </c>
      <c r="AA5277" s="24">
        <f>Table1[[#This Row],[Total Ballots]]/Table1[[#This Row],[Total Voters]]</f>
        <v>0.29312198675037288</v>
      </c>
    </row>
    <row r="5278" spans="1:27" s="12" customFormat="1" x14ac:dyDescent="0.35">
      <c r="A5278" s="8" t="s">
        <v>43</v>
      </c>
      <c r="B5278" s="17">
        <v>2017</v>
      </c>
      <c r="C5278" s="17" t="s">
        <v>82</v>
      </c>
      <c r="D5278" s="17" t="s">
        <v>70</v>
      </c>
      <c r="E5278" s="35" t="s">
        <v>73</v>
      </c>
      <c r="F5278" s="34" t="s">
        <v>78</v>
      </c>
      <c r="G5278" s="9" t="s">
        <v>66</v>
      </c>
      <c r="H5278" s="10">
        <v>19267</v>
      </c>
      <c r="I5278" s="10">
        <v>17038</v>
      </c>
      <c r="J5278" s="10">
        <v>36305</v>
      </c>
      <c r="K5278" s="31">
        <v>17678</v>
      </c>
      <c r="L5278" s="31">
        <v>14799</v>
      </c>
      <c r="M5278" s="31"/>
      <c r="N5278" s="31">
        <v>32477</v>
      </c>
      <c r="O5278" s="31">
        <v>7687</v>
      </c>
      <c r="P5278" s="31">
        <v>6253</v>
      </c>
      <c r="Q5278" s="31"/>
      <c r="R5278" s="41">
        <v>13940</v>
      </c>
      <c r="S5278" s="130">
        <f>IFERROR(Table1[[#This Row],[Female Voters]]/Table1[[#This Row],[Female Population]],"0.0%")</f>
        <v>0.91752737841905851</v>
      </c>
      <c r="T5278" s="130">
        <f>IFERROR(Table1[[#This Row],[Male Voters]]/Table1[[#This Row],[Male Population]],"0.0%")</f>
        <v>0.86858786242516728</v>
      </c>
      <c r="U5278" s="130">
        <f>IFERROR(Table1[[#This Row],[Total Voters]]/Table1[[#This Row],[Total Population]],"0.0%")</f>
        <v>0.89455997796446773</v>
      </c>
      <c r="V5278" s="130">
        <f>IFERROR(Table1[[#This Row],[Female Ballots]]/Table1[[#This Row],[Female Population]],"0.0%")</f>
        <v>0.39897233611875227</v>
      </c>
      <c r="W5278" s="130">
        <f>IFERROR(Table1[[#This Row],[Male Ballots]]/Table1[[#This Row],[Male Population]],"0.0%")</f>
        <v>0.36700316938607819</v>
      </c>
      <c r="X5278" s="130">
        <f>IFERROR(Table1[[#This Row],[Total Ballots]]/Table1[[#This Row],[Total Population]],"0.0%")</f>
        <v>0.38396915025478584</v>
      </c>
      <c r="Y5278" s="24">
        <f>Table1[[#This Row],[Female Ballots]]/Table1[[#This Row],[Female Voters]]</f>
        <v>0.43483425726892183</v>
      </c>
      <c r="Z5278" s="24">
        <f>Table1[[#This Row],[Male Ballots]]/Table1[[#This Row],[Male Voters]]</f>
        <v>0.42252854922629907</v>
      </c>
      <c r="AA5278" s="24">
        <f>Table1[[#This Row],[Total Ballots]]/Table1[[#This Row],[Total Voters]]</f>
        <v>0.42922683745419837</v>
      </c>
    </row>
    <row r="5279" spans="1:27" s="12" customFormat="1" x14ac:dyDescent="0.35">
      <c r="A5279" s="8" t="s">
        <v>43</v>
      </c>
      <c r="B5279" s="17">
        <v>2017</v>
      </c>
      <c r="C5279" s="17" t="s">
        <v>82</v>
      </c>
      <c r="D5279" s="17" t="s">
        <v>70</v>
      </c>
      <c r="E5279" s="35" t="s">
        <v>73</v>
      </c>
      <c r="F5279" s="34" t="s">
        <v>78</v>
      </c>
      <c r="G5279" s="9" t="s">
        <v>67</v>
      </c>
      <c r="H5279" s="10">
        <v>26190</v>
      </c>
      <c r="I5279" s="10">
        <v>20992</v>
      </c>
      <c r="J5279" s="10">
        <v>47182.002999999997</v>
      </c>
      <c r="K5279" s="31">
        <v>23315</v>
      </c>
      <c r="L5279" s="31">
        <v>19602</v>
      </c>
      <c r="M5279" s="31"/>
      <c r="N5279" s="31">
        <v>42917</v>
      </c>
      <c r="O5279" s="31">
        <v>13484</v>
      </c>
      <c r="P5279" s="31">
        <v>12037</v>
      </c>
      <c r="Q5279" s="31"/>
      <c r="R5279" s="41">
        <v>25521</v>
      </c>
      <c r="S5279" s="130">
        <f>IFERROR(Table1[[#This Row],[Female Voters]]/Table1[[#This Row],[Female Population]],"0.0%")</f>
        <v>0.89022527682321495</v>
      </c>
      <c r="T5279" s="130">
        <f>IFERROR(Table1[[#This Row],[Male Voters]]/Table1[[#This Row],[Male Population]],"0.0%")</f>
        <v>0.93378429878048785</v>
      </c>
      <c r="U5279" s="130">
        <f>IFERROR(Table1[[#This Row],[Total Voters]]/Table1[[#This Row],[Total Population]],"0.0%")</f>
        <v>0.90960530013954688</v>
      </c>
      <c r="V5279" s="130">
        <f>IFERROR(Table1[[#This Row],[Female Ballots]]/Table1[[#This Row],[Female Population]],"0.0%")</f>
        <v>0.51485299732722412</v>
      </c>
      <c r="W5279" s="130">
        <f>IFERROR(Table1[[#This Row],[Male Ballots]]/Table1[[#This Row],[Male Population]],"0.0%")</f>
        <v>0.57340891768292679</v>
      </c>
      <c r="X5279" s="130">
        <f>IFERROR(Table1[[#This Row],[Total Ballots]]/Table1[[#This Row],[Total Population]],"0.0%")</f>
        <v>0.54090539564418239</v>
      </c>
      <c r="Y5279" s="24">
        <f>Table1[[#This Row],[Female Ballots]]/Table1[[#This Row],[Female Voters]]</f>
        <v>0.57834012438344418</v>
      </c>
      <c r="Z5279" s="24">
        <f>Table1[[#This Row],[Male Ballots]]/Table1[[#This Row],[Male Voters]]</f>
        <v>0.61406999285787167</v>
      </c>
      <c r="AA5279" s="24">
        <f>Table1[[#This Row],[Total Ballots]]/Table1[[#This Row],[Total Voters]]</f>
        <v>0.59465945895565864</v>
      </c>
    </row>
    <row r="5280" spans="1:27" s="12" customFormat="1" x14ac:dyDescent="0.35">
      <c r="A5280" s="8" t="s">
        <v>26</v>
      </c>
      <c r="B5280" s="17">
        <v>2017</v>
      </c>
      <c r="C5280" s="17" t="s">
        <v>82</v>
      </c>
      <c r="D5280" s="17"/>
      <c r="E5280" s="35" t="s">
        <v>73</v>
      </c>
      <c r="F5280" s="34" t="s">
        <v>78</v>
      </c>
      <c r="G5280" s="9" t="s">
        <v>79</v>
      </c>
      <c r="H5280" s="10">
        <v>1760.8246099999999</v>
      </c>
      <c r="I5280" s="10">
        <v>1725.81898</v>
      </c>
      <c r="J5280" s="10">
        <v>3486.64347</v>
      </c>
      <c r="K5280" s="10">
        <v>1528</v>
      </c>
      <c r="L5280" s="10">
        <v>1532</v>
      </c>
      <c r="M5280" s="10">
        <v>0</v>
      </c>
      <c r="N5280" s="10">
        <v>3060</v>
      </c>
      <c r="O5280" s="10">
        <v>605</v>
      </c>
      <c r="P5280" s="10">
        <v>613</v>
      </c>
      <c r="Q5280" s="10">
        <v>0</v>
      </c>
      <c r="R5280" s="11">
        <v>1218</v>
      </c>
      <c r="S5280" s="130">
        <f>IFERROR(Table1[[#This Row],[Female Voters]]/Table1[[#This Row],[Female Population]],"0.0%")</f>
        <v>0.86777524082878421</v>
      </c>
      <c r="T5280" s="130">
        <f>IFERROR(Table1[[#This Row],[Male Voters]]/Table1[[#This Row],[Male Population]],"0.0%")</f>
        <v>0.88769449041521142</v>
      </c>
      <c r="U5280" s="130">
        <f>IFERROR(Table1[[#This Row],[Total Voters]]/Table1[[#This Row],[Total Population]],"0.0%")</f>
        <v>0.87763490197063365</v>
      </c>
      <c r="V5280" s="130">
        <f>IFERROR(Table1[[#This Row],[Female Ballots]]/Table1[[#This Row],[Female Population]],"0.0%")</f>
        <v>0.34358901878364823</v>
      </c>
      <c r="W5280" s="130">
        <f>IFERROR(Table1[[#This Row],[Male Ballots]]/Table1[[#This Row],[Male Population]],"0.0%")</f>
        <v>0.35519368317527716</v>
      </c>
      <c r="X5280" s="130">
        <f>IFERROR(Table1[[#This Row],[Total Ballots]]/Table1[[#This Row],[Total Population]],"0.0%")</f>
        <v>0.34933310803929146</v>
      </c>
      <c r="Y5280" s="24">
        <f>Table1[[#This Row],[Female Ballots]]/Table1[[#This Row],[Female Voters]]</f>
        <v>0.39594240837696337</v>
      </c>
      <c r="Z5280" s="24">
        <f>Table1[[#This Row],[Male Ballots]]/Table1[[#This Row],[Male Voters]]</f>
        <v>0.40013054830287204</v>
      </c>
      <c r="AA5280" s="24">
        <f>Table1[[#This Row],[Total Ballots]]/Table1[[#This Row],[Total Voters]]</f>
        <v>0.39803921568627448</v>
      </c>
    </row>
    <row r="5281" spans="1:27" s="12" customFormat="1" x14ac:dyDescent="0.35">
      <c r="A5281" s="8" t="s">
        <v>26</v>
      </c>
      <c r="B5281" s="17">
        <v>2017</v>
      </c>
      <c r="C5281" s="17" t="s">
        <v>82</v>
      </c>
      <c r="D5281" s="17"/>
      <c r="E5281" s="35" t="s">
        <v>73</v>
      </c>
      <c r="F5281" s="34" t="s">
        <v>78</v>
      </c>
      <c r="G5281" s="9" t="s">
        <v>62</v>
      </c>
      <c r="H5281" s="10">
        <v>106.05019</v>
      </c>
      <c r="I5281" s="10">
        <v>99.046490000000006</v>
      </c>
      <c r="J5281" s="10">
        <v>205.09667000000002</v>
      </c>
      <c r="K5281" s="31">
        <v>85</v>
      </c>
      <c r="L5281" s="31">
        <v>92</v>
      </c>
      <c r="M5281" s="31"/>
      <c r="N5281" s="31">
        <v>177</v>
      </c>
      <c r="O5281" s="31">
        <v>8</v>
      </c>
      <c r="P5281" s="31">
        <v>11</v>
      </c>
      <c r="Q5281" s="31"/>
      <c r="R5281" s="41">
        <v>19</v>
      </c>
      <c r="S5281" s="130">
        <f>IFERROR(Table1[[#This Row],[Female Voters]]/Table1[[#This Row],[Female Population]],"0.0%")</f>
        <v>0.80150728631414991</v>
      </c>
      <c r="T5281" s="130">
        <f>IFERROR(Table1[[#This Row],[Male Voters]]/Table1[[#This Row],[Male Population]],"0.0%")</f>
        <v>0.92885674191988021</v>
      </c>
      <c r="U5281" s="130">
        <f>IFERROR(Table1[[#This Row],[Total Voters]]/Table1[[#This Row],[Total Population]],"0.0%")</f>
        <v>0.86300767340591145</v>
      </c>
      <c r="V5281" s="130">
        <f>IFERROR(Table1[[#This Row],[Female Ballots]]/Table1[[#This Row],[Female Population]],"0.0%")</f>
        <v>7.5435979888390584E-2</v>
      </c>
      <c r="W5281" s="130">
        <f>IFERROR(Table1[[#This Row],[Male Ballots]]/Table1[[#This Row],[Male Population]],"0.0%")</f>
        <v>0.11105895827302915</v>
      </c>
      <c r="X5281" s="130">
        <f>IFERROR(Table1[[#This Row],[Total Ballots]]/Table1[[#This Row],[Total Population]],"0.0%")</f>
        <v>9.2639241778035689E-2</v>
      </c>
      <c r="Y5281" s="24">
        <f>Table1[[#This Row],[Female Ballots]]/Table1[[#This Row],[Female Voters]]</f>
        <v>9.4117647058823528E-2</v>
      </c>
      <c r="Z5281" s="24">
        <f>Table1[[#This Row],[Male Ballots]]/Table1[[#This Row],[Male Voters]]</f>
        <v>0.11956521739130435</v>
      </c>
      <c r="AA5281" s="24">
        <f>Table1[[#This Row],[Total Ballots]]/Table1[[#This Row],[Total Voters]]</f>
        <v>0.10734463276836158</v>
      </c>
    </row>
    <row r="5282" spans="1:27" s="12" customFormat="1" x14ac:dyDescent="0.35">
      <c r="A5282" s="8" t="s">
        <v>26</v>
      </c>
      <c r="B5282" s="17">
        <v>2017</v>
      </c>
      <c r="C5282" s="17" t="s">
        <v>82</v>
      </c>
      <c r="D5282" s="17"/>
      <c r="E5282" s="35" t="s">
        <v>73</v>
      </c>
      <c r="F5282" s="34" t="s">
        <v>78</v>
      </c>
      <c r="G5282" s="9" t="s">
        <v>63</v>
      </c>
      <c r="H5282" s="10">
        <v>169.06781999999998</v>
      </c>
      <c r="I5282" s="10">
        <v>164.07785000000001</v>
      </c>
      <c r="J5282" s="10">
        <v>333.14570000000003</v>
      </c>
      <c r="K5282" s="31">
        <v>150</v>
      </c>
      <c r="L5282" s="31">
        <v>165</v>
      </c>
      <c r="M5282" s="31"/>
      <c r="N5282" s="31">
        <v>315</v>
      </c>
      <c r="O5282" s="31">
        <v>15</v>
      </c>
      <c r="P5282" s="31">
        <v>26</v>
      </c>
      <c r="Q5282" s="31"/>
      <c r="R5282" s="41">
        <v>41</v>
      </c>
      <c r="S5282" s="130">
        <f>IFERROR(Table1[[#This Row],[Female Voters]]/Table1[[#This Row],[Female Population]],"0.0%")</f>
        <v>0.88721792236985142</v>
      </c>
      <c r="T5282" s="130">
        <f>IFERROR(Table1[[#This Row],[Male Voters]]/Table1[[#This Row],[Male Population]],"0.0%")</f>
        <v>1.0056201979730963</v>
      </c>
      <c r="U5282" s="130">
        <f>IFERROR(Table1[[#This Row],[Total Voters]]/Table1[[#This Row],[Total Population]],"0.0%")</f>
        <v>0.945532240097951</v>
      </c>
      <c r="V5282" s="130">
        <f>IFERROR(Table1[[#This Row],[Female Ballots]]/Table1[[#This Row],[Female Population]],"0.0%")</f>
        <v>8.8721792236985147E-2</v>
      </c>
      <c r="W5282" s="130">
        <f>IFERROR(Table1[[#This Row],[Male Ballots]]/Table1[[#This Row],[Male Population]],"0.0%")</f>
        <v>0.15846136452909396</v>
      </c>
      <c r="X5282" s="130">
        <f>IFERROR(Table1[[#This Row],[Total Ballots]]/Table1[[#This Row],[Total Population]],"0.0%")</f>
        <v>0.12306927569528886</v>
      </c>
      <c r="Y5282" s="24">
        <f>Table1[[#This Row],[Female Ballots]]/Table1[[#This Row],[Female Voters]]</f>
        <v>0.1</v>
      </c>
      <c r="Z5282" s="24">
        <f>Table1[[#This Row],[Male Ballots]]/Table1[[#This Row],[Male Voters]]</f>
        <v>0.15757575757575756</v>
      </c>
      <c r="AA5282" s="24">
        <f>Table1[[#This Row],[Total Ballots]]/Table1[[#This Row],[Total Voters]]</f>
        <v>0.13015873015873017</v>
      </c>
    </row>
    <row r="5283" spans="1:27" s="12" customFormat="1" x14ac:dyDescent="0.35">
      <c r="A5283" s="8" t="s">
        <v>26</v>
      </c>
      <c r="B5283" s="17">
        <v>2017</v>
      </c>
      <c r="C5283" s="17" t="s">
        <v>82</v>
      </c>
      <c r="D5283" s="17"/>
      <c r="E5283" s="35" t="s">
        <v>73</v>
      </c>
      <c r="F5283" s="34" t="s">
        <v>78</v>
      </c>
      <c r="G5283" s="9" t="s">
        <v>64</v>
      </c>
      <c r="H5283" s="10">
        <v>194.09262999999999</v>
      </c>
      <c r="I5283" s="10">
        <v>198.09370999999999</v>
      </c>
      <c r="J5283" s="10">
        <v>392.18630000000002</v>
      </c>
      <c r="K5283" s="31">
        <v>161</v>
      </c>
      <c r="L5283" s="31">
        <v>147</v>
      </c>
      <c r="M5283" s="31"/>
      <c r="N5283" s="31">
        <v>308</v>
      </c>
      <c r="O5283" s="31">
        <v>35</v>
      </c>
      <c r="P5283" s="31">
        <v>30</v>
      </c>
      <c r="Q5283" s="31"/>
      <c r="R5283" s="41">
        <v>65</v>
      </c>
      <c r="S5283" s="130">
        <f>IFERROR(Table1[[#This Row],[Female Voters]]/Table1[[#This Row],[Female Population]],"0.0%")</f>
        <v>0.82950084194335461</v>
      </c>
      <c r="T5283" s="130">
        <f>IFERROR(Table1[[#This Row],[Male Voters]]/Table1[[#This Row],[Male Population]],"0.0%")</f>
        <v>0.74207303200086472</v>
      </c>
      <c r="U5283" s="130">
        <f>IFERROR(Table1[[#This Row],[Total Voters]]/Table1[[#This Row],[Total Population]],"0.0%")</f>
        <v>0.78534104837420371</v>
      </c>
      <c r="V5283" s="130">
        <f>IFERROR(Table1[[#This Row],[Female Ballots]]/Table1[[#This Row],[Female Population]],"0.0%")</f>
        <v>0.18032626998768578</v>
      </c>
      <c r="W5283" s="130">
        <f>IFERROR(Table1[[#This Row],[Male Ballots]]/Table1[[#This Row],[Male Population]],"0.0%")</f>
        <v>0.15144347591854382</v>
      </c>
      <c r="X5283" s="130">
        <f>IFERROR(Table1[[#This Row],[Total Ballots]]/Table1[[#This Row],[Total Population]],"0.0%")</f>
        <v>0.16573755891014041</v>
      </c>
      <c r="Y5283" s="24">
        <f>Table1[[#This Row],[Female Ballots]]/Table1[[#This Row],[Female Voters]]</f>
        <v>0.21739130434782608</v>
      </c>
      <c r="Z5283" s="24">
        <f>Table1[[#This Row],[Male Ballots]]/Table1[[#This Row],[Male Voters]]</f>
        <v>0.20408163265306123</v>
      </c>
      <c r="AA5283" s="24">
        <f>Table1[[#This Row],[Total Ballots]]/Table1[[#This Row],[Total Voters]]</f>
        <v>0.21103896103896103</v>
      </c>
    </row>
    <row r="5284" spans="1:27" s="12" customFormat="1" x14ac:dyDescent="0.35">
      <c r="A5284" s="8" t="s">
        <v>26</v>
      </c>
      <c r="B5284" s="17">
        <v>2017</v>
      </c>
      <c r="C5284" s="17" t="s">
        <v>82</v>
      </c>
      <c r="D5284" s="17"/>
      <c r="E5284" s="35" t="s">
        <v>73</v>
      </c>
      <c r="F5284" s="34" t="s">
        <v>78</v>
      </c>
      <c r="G5284" s="9" t="s">
        <v>65</v>
      </c>
      <c r="H5284" s="10">
        <v>276.13059999999996</v>
      </c>
      <c r="I5284" s="10">
        <v>271.12909999999999</v>
      </c>
      <c r="J5284" s="10">
        <v>547.25959999999998</v>
      </c>
      <c r="K5284" s="31">
        <v>212</v>
      </c>
      <c r="L5284" s="31">
        <v>208</v>
      </c>
      <c r="M5284" s="31"/>
      <c r="N5284" s="31">
        <v>420</v>
      </c>
      <c r="O5284" s="31">
        <v>60</v>
      </c>
      <c r="P5284" s="31">
        <v>57</v>
      </c>
      <c r="Q5284" s="31"/>
      <c r="R5284" s="41">
        <v>117</v>
      </c>
      <c r="S5284" s="130">
        <f>IFERROR(Table1[[#This Row],[Female Voters]]/Table1[[#This Row],[Female Population]],"0.0%")</f>
        <v>0.76775265037630758</v>
      </c>
      <c r="T5284" s="130">
        <f>IFERROR(Table1[[#This Row],[Male Voters]]/Table1[[#This Row],[Male Population]],"0.0%")</f>
        <v>0.76716221165489062</v>
      </c>
      <c r="U5284" s="130">
        <f>IFERROR(Table1[[#This Row],[Total Voters]]/Table1[[#This Row],[Total Population]],"0.0%")</f>
        <v>0.76746026931277223</v>
      </c>
      <c r="V5284" s="130">
        <f>IFERROR(Table1[[#This Row],[Female Ballots]]/Table1[[#This Row],[Female Population]],"0.0%")</f>
        <v>0.21728848595555875</v>
      </c>
      <c r="W5284" s="130">
        <f>IFERROR(Table1[[#This Row],[Male Ballots]]/Table1[[#This Row],[Male Population]],"0.0%")</f>
        <v>0.21023195223234983</v>
      </c>
      <c r="X5284" s="130">
        <f>IFERROR(Table1[[#This Row],[Total Ballots]]/Table1[[#This Row],[Total Population]],"0.0%")</f>
        <v>0.21379250359427227</v>
      </c>
      <c r="Y5284" s="24">
        <f>Table1[[#This Row],[Female Ballots]]/Table1[[#This Row],[Female Voters]]</f>
        <v>0.28301886792452829</v>
      </c>
      <c r="Z5284" s="24">
        <f>Table1[[#This Row],[Male Ballots]]/Table1[[#This Row],[Male Voters]]</f>
        <v>0.27403846153846156</v>
      </c>
      <c r="AA5284" s="24">
        <f>Table1[[#This Row],[Total Ballots]]/Table1[[#This Row],[Total Voters]]</f>
        <v>0.27857142857142858</v>
      </c>
    </row>
    <row r="5285" spans="1:27" s="12" customFormat="1" x14ac:dyDescent="0.35">
      <c r="A5285" s="8" t="s">
        <v>26</v>
      </c>
      <c r="B5285" s="17">
        <v>2017</v>
      </c>
      <c r="C5285" s="17" t="s">
        <v>82</v>
      </c>
      <c r="D5285" s="17"/>
      <c r="E5285" s="35" t="s">
        <v>73</v>
      </c>
      <c r="F5285" s="34" t="s">
        <v>78</v>
      </c>
      <c r="G5285" s="9" t="s">
        <v>66</v>
      </c>
      <c r="H5285" s="10">
        <v>375.17859999999996</v>
      </c>
      <c r="I5285" s="10">
        <v>367.17399999999998</v>
      </c>
      <c r="J5285" s="10">
        <v>742.35259999999994</v>
      </c>
      <c r="K5285" s="31">
        <v>305</v>
      </c>
      <c r="L5285" s="31">
        <v>298</v>
      </c>
      <c r="M5285" s="31"/>
      <c r="N5285" s="31">
        <v>603</v>
      </c>
      <c r="O5285" s="31">
        <v>129</v>
      </c>
      <c r="P5285" s="31">
        <v>115</v>
      </c>
      <c r="Q5285" s="31"/>
      <c r="R5285" s="41">
        <v>244</v>
      </c>
      <c r="S5285" s="130">
        <f>IFERROR(Table1[[#This Row],[Female Voters]]/Table1[[#This Row],[Female Population]],"0.0%")</f>
        <v>0.8129461541783034</v>
      </c>
      <c r="T5285" s="130">
        <f>IFERROR(Table1[[#This Row],[Male Voters]]/Table1[[#This Row],[Male Population]],"0.0%")</f>
        <v>0.81160430749453938</v>
      </c>
      <c r="U5285" s="130">
        <f>IFERROR(Table1[[#This Row],[Total Voters]]/Table1[[#This Row],[Total Population]],"0.0%")</f>
        <v>0.81228246523282877</v>
      </c>
      <c r="V5285" s="130">
        <f>IFERROR(Table1[[#This Row],[Female Ballots]]/Table1[[#This Row],[Female Population]],"0.0%")</f>
        <v>0.34383624225902015</v>
      </c>
      <c r="W5285" s="130">
        <f>IFERROR(Table1[[#This Row],[Male Ballots]]/Table1[[#This Row],[Male Population]],"0.0%")</f>
        <v>0.31320300457004036</v>
      </c>
      <c r="X5285" s="130">
        <f>IFERROR(Table1[[#This Row],[Total Ballots]]/Table1[[#This Row],[Total Population]],"0.0%")</f>
        <v>0.3286847786348428</v>
      </c>
      <c r="Y5285" s="24">
        <f>Table1[[#This Row],[Female Ballots]]/Table1[[#This Row],[Female Voters]]</f>
        <v>0.42295081967213116</v>
      </c>
      <c r="Z5285" s="24">
        <f>Table1[[#This Row],[Male Ballots]]/Table1[[#This Row],[Male Voters]]</f>
        <v>0.38590604026845637</v>
      </c>
      <c r="AA5285" s="24">
        <f>Table1[[#This Row],[Total Ballots]]/Table1[[#This Row],[Total Voters]]</f>
        <v>0.40464344941956881</v>
      </c>
    </row>
    <row r="5286" spans="1:27" s="12" customFormat="1" x14ac:dyDescent="0.35">
      <c r="A5286" s="8" t="s">
        <v>26</v>
      </c>
      <c r="B5286" s="17">
        <v>2017</v>
      </c>
      <c r="C5286" s="17" t="s">
        <v>82</v>
      </c>
      <c r="D5286" s="17"/>
      <c r="E5286" s="35" t="s">
        <v>73</v>
      </c>
      <c r="F5286" s="34" t="s">
        <v>78</v>
      </c>
      <c r="G5286" s="9" t="s">
        <v>67</v>
      </c>
      <c r="H5286" s="10">
        <v>640.30476999999996</v>
      </c>
      <c r="I5286" s="10">
        <v>626.29782999999998</v>
      </c>
      <c r="J5286" s="10">
        <v>1266.6026000000002</v>
      </c>
      <c r="K5286" s="31">
        <v>615</v>
      </c>
      <c r="L5286" s="31">
        <v>622</v>
      </c>
      <c r="M5286" s="31"/>
      <c r="N5286" s="31">
        <v>1237</v>
      </c>
      <c r="O5286" s="31">
        <v>358</v>
      </c>
      <c r="P5286" s="31">
        <v>374</v>
      </c>
      <c r="Q5286" s="31"/>
      <c r="R5286" s="41">
        <v>732</v>
      </c>
      <c r="S5286" s="130">
        <f>IFERROR(Table1[[#This Row],[Female Voters]]/Table1[[#This Row],[Female Population]],"0.0%")</f>
        <v>0.96048011636708563</v>
      </c>
      <c r="T5286" s="130">
        <f>IFERROR(Table1[[#This Row],[Male Voters]]/Table1[[#This Row],[Male Population]],"0.0%")</f>
        <v>0.99313772171300674</v>
      </c>
      <c r="U5286" s="130">
        <f>IFERROR(Table1[[#This Row],[Total Voters]]/Table1[[#This Row],[Total Population]],"0.0%")</f>
        <v>0.97662834420204081</v>
      </c>
      <c r="V5286" s="130">
        <f>IFERROR(Table1[[#This Row],[Female Ballots]]/Table1[[#This Row],[Female Population]],"0.0%")</f>
        <v>0.55910875066571819</v>
      </c>
      <c r="W5286" s="130">
        <f>IFERROR(Table1[[#This Row],[Male Ballots]]/Table1[[#This Row],[Male Population]],"0.0%")</f>
        <v>0.59715998057984654</v>
      </c>
      <c r="X5286" s="130">
        <f>IFERROR(Table1[[#This Row],[Total Ballots]]/Table1[[#This Row],[Total Population]],"0.0%")</f>
        <v>0.57792396762804676</v>
      </c>
      <c r="Y5286" s="24">
        <f>Table1[[#This Row],[Female Ballots]]/Table1[[#This Row],[Female Voters]]</f>
        <v>0.58211382113821142</v>
      </c>
      <c r="Z5286" s="24">
        <f>Table1[[#This Row],[Male Ballots]]/Table1[[#This Row],[Male Voters]]</f>
        <v>0.6012861736334405</v>
      </c>
      <c r="AA5286" s="24">
        <f>Table1[[#This Row],[Total Ballots]]/Table1[[#This Row],[Total Voters]]</f>
        <v>0.59175424413904609</v>
      </c>
    </row>
    <row r="5287" spans="1:27" s="12" customFormat="1" x14ac:dyDescent="0.35">
      <c r="A5287" s="8" t="s">
        <v>45</v>
      </c>
      <c r="B5287" s="17">
        <v>2017</v>
      </c>
      <c r="C5287" s="17" t="s">
        <v>82</v>
      </c>
      <c r="D5287" s="17"/>
      <c r="E5287" s="35" t="s">
        <v>73</v>
      </c>
      <c r="F5287" s="34" t="s">
        <v>78</v>
      </c>
      <c r="G5287" s="9" t="s">
        <v>79</v>
      </c>
      <c r="H5287" s="10">
        <v>23750.921200000001</v>
      </c>
      <c r="I5287" s="10">
        <v>24573.980100000001</v>
      </c>
      <c r="J5287" s="10">
        <v>48324.903000000006</v>
      </c>
      <c r="K5287" s="10">
        <v>17705</v>
      </c>
      <c r="L5287" s="10">
        <v>15875</v>
      </c>
      <c r="M5287" s="10">
        <v>7</v>
      </c>
      <c r="N5287" s="10">
        <v>33587</v>
      </c>
      <c r="O5287" s="10">
        <v>5933</v>
      </c>
      <c r="P5287" s="10">
        <v>5118</v>
      </c>
      <c r="Q5287" s="10">
        <v>0</v>
      </c>
      <c r="R5287" s="11">
        <v>11051</v>
      </c>
      <c r="S5287" s="130">
        <f>IFERROR(Table1[[#This Row],[Female Voters]]/Table1[[#This Row],[Female Population]],"0.0%")</f>
        <v>0.74544477036958046</v>
      </c>
      <c r="T5287" s="130">
        <f>IFERROR(Table1[[#This Row],[Male Voters]]/Table1[[#This Row],[Male Population]],"0.0%")</f>
        <v>0.64600849904651791</v>
      </c>
      <c r="U5287" s="130">
        <f>IFERROR(Table1[[#This Row],[Total Voters]]/Table1[[#This Row],[Total Population]],"0.0%")</f>
        <v>0.69502467495899567</v>
      </c>
      <c r="V5287" s="130">
        <f>IFERROR(Table1[[#This Row],[Female Ballots]]/Table1[[#This Row],[Female Population]],"0.0%")</f>
        <v>0.24980083719868515</v>
      </c>
      <c r="W5287" s="130">
        <f>IFERROR(Table1[[#This Row],[Male Ballots]]/Table1[[#This Row],[Male Population]],"0.0%")</f>
        <v>0.2082690707477215</v>
      </c>
      <c r="X5287" s="130">
        <f>IFERROR(Table1[[#This Row],[Total Ballots]]/Table1[[#This Row],[Total Population]],"0.0%")</f>
        <v>0.22868126605448125</v>
      </c>
      <c r="Y5287" s="24">
        <f>Table1[[#This Row],[Female Ballots]]/Table1[[#This Row],[Female Voters]]</f>
        <v>0.33510307822648971</v>
      </c>
      <c r="Z5287" s="24">
        <f>Table1[[#This Row],[Male Ballots]]/Table1[[#This Row],[Male Voters]]</f>
        <v>0.32239370078740159</v>
      </c>
      <c r="AA5287" s="24">
        <f>Table1[[#This Row],[Total Ballots]]/Table1[[#This Row],[Total Voters]]</f>
        <v>0.32902611129305981</v>
      </c>
    </row>
    <row r="5288" spans="1:27" s="12" customFormat="1" x14ac:dyDescent="0.35">
      <c r="A5288" s="8" t="s">
        <v>45</v>
      </c>
      <c r="B5288" s="17">
        <v>2017</v>
      </c>
      <c r="C5288" s="17" t="s">
        <v>82</v>
      </c>
      <c r="D5288" s="17"/>
      <c r="E5288" s="35" t="s">
        <v>73</v>
      </c>
      <c r="F5288" s="34" t="s">
        <v>78</v>
      </c>
      <c r="G5288" s="9" t="s">
        <v>62</v>
      </c>
      <c r="H5288" s="10">
        <v>3543.7958000000003</v>
      </c>
      <c r="I5288" s="10">
        <v>3847.8572999999997</v>
      </c>
      <c r="J5288" s="10">
        <v>7391.6530000000002</v>
      </c>
      <c r="K5288" s="31">
        <v>1571</v>
      </c>
      <c r="L5288" s="31">
        <v>1531</v>
      </c>
      <c r="M5288" s="31">
        <v>3</v>
      </c>
      <c r="N5288" s="31">
        <v>3105</v>
      </c>
      <c r="O5288" s="31">
        <v>159</v>
      </c>
      <c r="P5288" s="31">
        <v>148</v>
      </c>
      <c r="Q5288" s="31"/>
      <c r="R5288" s="41">
        <v>307</v>
      </c>
      <c r="S5288" s="130">
        <f>IFERROR(Table1[[#This Row],[Female Voters]]/Table1[[#This Row],[Female Population]],"0.0%")</f>
        <v>0.443309967239083</v>
      </c>
      <c r="T5288" s="130">
        <f>IFERROR(Table1[[#This Row],[Male Voters]]/Table1[[#This Row],[Male Population]],"0.0%")</f>
        <v>0.39788377807046016</v>
      </c>
      <c r="U5288" s="130">
        <f>IFERROR(Table1[[#This Row],[Total Voters]]/Table1[[#This Row],[Total Population]],"0.0%")</f>
        <v>0.42006842041962739</v>
      </c>
      <c r="V5288" s="130">
        <f>IFERROR(Table1[[#This Row],[Female Ballots]]/Table1[[#This Row],[Female Population]],"0.0%")</f>
        <v>4.4867144997462888E-2</v>
      </c>
      <c r="W5288" s="130">
        <f>IFERROR(Table1[[#This Row],[Male Ballots]]/Table1[[#This Row],[Male Population]],"0.0%")</f>
        <v>3.8462964829802812E-2</v>
      </c>
      <c r="X5288" s="130">
        <f>IFERROR(Table1[[#This Row],[Total Ballots]]/Table1[[#This Row],[Total Population]],"0.0%")</f>
        <v>4.1533334965805344E-2</v>
      </c>
      <c r="Y5288" s="24">
        <f>Table1[[#This Row],[Female Ballots]]/Table1[[#This Row],[Female Voters]]</f>
        <v>0.10120942075111394</v>
      </c>
      <c r="Z5288" s="24">
        <f>Table1[[#This Row],[Male Ballots]]/Table1[[#This Row],[Male Voters]]</f>
        <v>9.6668843892880468E-2</v>
      </c>
      <c r="AA5288" s="24">
        <f>Table1[[#This Row],[Total Ballots]]/Table1[[#This Row],[Total Voters]]</f>
        <v>9.8872785829307572E-2</v>
      </c>
    </row>
    <row r="5289" spans="1:27" s="12" customFormat="1" x14ac:dyDescent="0.35">
      <c r="A5289" s="8" t="s">
        <v>45</v>
      </c>
      <c r="B5289" s="17">
        <v>2017</v>
      </c>
      <c r="C5289" s="17" t="s">
        <v>82</v>
      </c>
      <c r="D5289" s="17"/>
      <c r="E5289" s="35" t="s">
        <v>73</v>
      </c>
      <c r="F5289" s="34" t="s">
        <v>78</v>
      </c>
      <c r="G5289" s="9" t="s">
        <v>63</v>
      </c>
      <c r="H5289" s="10">
        <v>3305.0190000000002</v>
      </c>
      <c r="I5289" s="10">
        <v>4204.0230000000001</v>
      </c>
      <c r="J5289" s="10">
        <v>7509.0419999999995</v>
      </c>
      <c r="K5289" s="31">
        <v>2554</v>
      </c>
      <c r="L5289" s="31">
        <v>2380</v>
      </c>
      <c r="M5289" s="31">
        <v>1</v>
      </c>
      <c r="N5289" s="31">
        <v>4935</v>
      </c>
      <c r="O5289" s="31">
        <v>338</v>
      </c>
      <c r="P5289" s="31">
        <v>295</v>
      </c>
      <c r="Q5289" s="31"/>
      <c r="R5289" s="41">
        <v>633</v>
      </c>
      <c r="S5289" s="130">
        <f>IFERROR(Table1[[#This Row],[Female Voters]]/Table1[[#This Row],[Female Population]],"0.0%")</f>
        <v>0.77276409000976998</v>
      </c>
      <c r="T5289" s="130">
        <f>IFERROR(Table1[[#This Row],[Male Voters]]/Table1[[#This Row],[Male Population]],"0.0%")</f>
        <v>0.56612440036603029</v>
      </c>
      <c r="U5289" s="130">
        <f>IFERROR(Table1[[#This Row],[Total Voters]]/Table1[[#This Row],[Total Population]],"0.0%")</f>
        <v>0.65720767043252659</v>
      </c>
      <c r="V5289" s="130">
        <f>IFERROR(Table1[[#This Row],[Female Ballots]]/Table1[[#This Row],[Female Population]],"0.0%")</f>
        <v>0.10226870102713478</v>
      </c>
      <c r="W5289" s="130">
        <f>IFERROR(Table1[[#This Row],[Male Ballots]]/Table1[[#This Row],[Male Population]],"0.0%")</f>
        <v>7.0170881557974352E-2</v>
      </c>
      <c r="X5289" s="130">
        <f>IFERROR(Table1[[#This Row],[Total Ballots]]/Table1[[#This Row],[Total Population]],"0.0%")</f>
        <v>8.429836988526633E-2</v>
      </c>
      <c r="Y5289" s="24">
        <f>Table1[[#This Row],[Female Ballots]]/Table1[[#This Row],[Female Voters]]</f>
        <v>0.13234142521534847</v>
      </c>
      <c r="Z5289" s="24">
        <f>Table1[[#This Row],[Male Ballots]]/Table1[[#This Row],[Male Voters]]</f>
        <v>0.12394957983193278</v>
      </c>
      <c r="AA5289" s="24">
        <f>Table1[[#This Row],[Total Ballots]]/Table1[[#This Row],[Total Voters]]</f>
        <v>0.12826747720364742</v>
      </c>
    </row>
    <row r="5290" spans="1:27" s="12" customFormat="1" x14ac:dyDescent="0.35">
      <c r="A5290" s="8" t="s">
        <v>45</v>
      </c>
      <c r="B5290" s="17">
        <v>2017</v>
      </c>
      <c r="C5290" s="17" t="s">
        <v>82</v>
      </c>
      <c r="D5290" s="17"/>
      <c r="E5290" s="35" t="s">
        <v>73</v>
      </c>
      <c r="F5290" s="34" t="s">
        <v>78</v>
      </c>
      <c r="G5290" s="9" t="s">
        <v>64</v>
      </c>
      <c r="H5290" s="10">
        <v>3404.0190000000002</v>
      </c>
      <c r="I5290" s="10">
        <v>3910.0249999999996</v>
      </c>
      <c r="J5290" s="10">
        <v>7314.0439999999999</v>
      </c>
      <c r="K5290" s="31">
        <v>2414</v>
      </c>
      <c r="L5290" s="31">
        <v>2209</v>
      </c>
      <c r="M5290" s="31"/>
      <c r="N5290" s="31">
        <v>4623</v>
      </c>
      <c r="O5290" s="31">
        <v>505</v>
      </c>
      <c r="P5290" s="31">
        <v>430</v>
      </c>
      <c r="Q5290" s="31"/>
      <c r="R5290" s="41">
        <v>935</v>
      </c>
      <c r="S5290" s="130">
        <f>IFERROR(Table1[[#This Row],[Female Voters]]/Table1[[#This Row],[Female Population]],"0.0%")</f>
        <v>0.70916172912078335</v>
      </c>
      <c r="T5290" s="130">
        <f>IFERROR(Table1[[#This Row],[Male Voters]]/Table1[[#This Row],[Male Population]],"0.0%")</f>
        <v>0.56495802456506039</v>
      </c>
      <c r="U5290" s="130">
        <f>IFERROR(Table1[[#This Row],[Total Voters]]/Table1[[#This Row],[Total Population]],"0.0%")</f>
        <v>0.63207166924344449</v>
      </c>
      <c r="V5290" s="130">
        <f>IFERROR(Table1[[#This Row],[Female Ballots]]/Table1[[#This Row],[Female Population]],"0.0%")</f>
        <v>0.14835404855260795</v>
      </c>
      <c r="W5290" s="130">
        <f>IFERROR(Table1[[#This Row],[Male Ballots]]/Table1[[#This Row],[Male Population]],"0.0%")</f>
        <v>0.10997372139564326</v>
      </c>
      <c r="X5290" s="130">
        <f>IFERROR(Table1[[#This Row],[Total Ballots]]/Table1[[#This Row],[Total Population]],"0.0%")</f>
        <v>0.12783625583876718</v>
      </c>
      <c r="Y5290" s="24">
        <f>Table1[[#This Row],[Female Ballots]]/Table1[[#This Row],[Female Voters]]</f>
        <v>0.20919635459817729</v>
      </c>
      <c r="Z5290" s="24">
        <f>Table1[[#This Row],[Male Ballots]]/Table1[[#This Row],[Male Voters]]</f>
        <v>0.19465821638750566</v>
      </c>
      <c r="AA5290" s="24">
        <f>Table1[[#This Row],[Total Ballots]]/Table1[[#This Row],[Total Voters]]</f>
        <v>0.20224962145792774</v>
      </c>
    </row>
    <row r="5291" spans="1:27" s="12" customFormat="1" x14ac:dyDescent="0.35">
      <c r="A5291" s="8" t="s">
        <v>45</v>
      </c>
      <c r="B5291" s="17">
        <v>2017</v>
      </c>
      <c r="C5291" s="17" t="s">
        <v>82</v>
      </c>
      <c r="D5291" s="17"/>
      <c r="E5291" s="35" t="s">
        <v>73</v>
      </c>
      <c r="F5291" s="34" t="s">
        <v>78</v>
      </c>
      <c r="G5291" s="9" t="s">
        <v>65</v>
      </c>
      <c r="H5291" s="10">
        <v>3457.0169999999998</v>
      </c>
      <c r="I5291" s="10">
        <v>3679.0190000000002</v>
      </c>
      <c r="J5291" s="10">
        <v>7136.0370000000003</v>
      </c>
      <c r="K5291" s="31">
        <v>2621</v>
      </c>
      <c r="L5291" s="31">
        <v>2392</v>
      </c>
      <c r="M5291" s="31">
        <v>1</v>
      </c>
      <c r="N5291" s="31">
        <v>5014</v>
      </c>
      <c r="O5291" s="31">
        <v>678</v>
      </c>
      <c r="P5291" s="31">
        <v>609</v>
      </c>
      <c r="Q5291" s="31"/>
      <c r="R5291" s="41">
        <v>1287</v>
      </c>
      <c r="S5291" s="130">
        <f>IFERROR(Table1[[#This Row],[Female Voters]]/Table1[[#This Row],[Female Population]],"0.0%")</f>
        <v>0.75816809694600873</v>
      </c>
      <c r="T5291" s="130">
        <f>IFERROR(Table1[[#This Row],[Male Voters]]/Table1[[#This Row],[Male Population]],"0.0%")</f>
        <v>0.65017332065966493</v>
      </c>
      <c r="U5291" s="130">
        <f>IFERROR(Table1[[#This Row],[Total Voters]]/Table1[[#This Row],[Total Population]],"0.0%")</f>
        <v>0.70263088602259205</v>
      </c>
      <c r="V5291" s="130">
        <f>IFERROR(Table1[[#This Row],[Female Ballots]]/Table1[[#This Row],[Female Population]],"0.0%")</f>
        <v>0.19612284232330937</v>
      </c>
      <c r="W5291" s="130">
        <f>IFERROR(Table1[[#This Row],[Male Ballots]]/Table1[[#This Row],[Male Population]],"0.0%")</f>
        <v>0.16553325764286619</v>
      </c>
      <c r="X5291" s="130">
        <f>IFERROR(Table1[[#This Row],[Total Ballots]]/Table1[[#This Row],[Total Population]],"0.0%")</f>
        <v>0.18035220389131951</v>
      </c>
      <c r="Y5291" s="24">
        <f>Table1[[#This Row],[Female Ballots]]/Table1[[#This Row],[Female Voters]]</f>
        <v>0.25867989317054557</v>
      </c>
      <c r="Z5291" s="24">
        <f>Table1[[#This Row],[Male Ballots]]/Table1[[#This Row],[Male Voters]]</f>
        <v>0.25459866220735788</v>
      </c>
      <c r="AA5291" s="24">
        <f>Table1[[#This Row],[Total Ballots]]/Table1[[#This Row],[Total Voters]]</f>
        <v>0.25668129238133225</v>
      </c>
    </row>
    <row r="5292" spans="1:27" s="12" customFormat="1" x14ac:dyDescent="0.35">
      <c r="A5292" s="8" t="s">
        <v>45</v>
      </c>
      <c r="B5292" s="17">
        <v>2017</v>
      </c>
      <c r="C5292" s="17" t="s">
        <v>82</v>
      </c>
      <c r="D5292" s="17"/>
      <c r="E5292" s="35" t="s">
        <v>73</v>
      </c>
      <c r="F5292" s="34" t="s">
        <v>78</v>
      </c>
      <c r="G5292" s="9" t="s">
        <v>66</v>
      </c>
      <c r="H5292" s="10">
        <v>3858.018</v>
      </c>
      <c r="I5292" s="10">
        <v>3789.0190000000002</v>
      </c>
      <c r="J5292" s="10">
        <v>7647.0370000000003</v>
      </c>
      <c r="K5292" s="31">
        <v>3383</v>
      </c>
      <c r="L5292" s="31">
        <v>3029</v>
      </c>
      <c r="M5292" s="31">
        <v>1</v>
      </c>
      <c r="N5292" s="31">
        <v>6413</v>
      </c>
      <c r="O5292" s="31">
        <v>1428</v>
      </c>
      <c r="P5292" s="31">
        <v>1159</v>
      </c>
      <c r="Q5292" s="31"/>
      <c r="R5292" s="41">
        <v>2587</v>
      </c>
      <c r="S5292" s="130">
        <f>IFERROR(Table1[[#This Row],[Female Voters]]/Table1[[#This Row],[Female Population]],"0.0%")</f>
        <v>0.87687512085220964</v>
      </c>
      <c r="T5292" s="130">
        <f>IFERROR(Table1[[#This Row],[Male Voters]]/Table1[[#This Row],[Male Population]],"0.0%")</f>
        <v>0.79941536318503548</v>
      </c>
      <c r="U5292" s="130">
        <f>IFERROR(Table1[[#This Row],[Total Voters]]/Table1[[#This Row],[Total Population]],"0.0%")</f>
        <v>0.83862547023114964</v>
      </c>
      <c r="V5292" s="130">
        <f>IFERROR(Table1[[#This Row],[Female Ballots]]/Table1[[#This Row],[Female Population]],"0.0%")</f>
        <v>0.37013824196776685</v>
      </c>
      <c r="W5292" s="130">
        <f>IFERROR(Table1[[#This Row],[Male Ballots]]/Table1[[#This Row],[Male Population]],"0.0%")</f>
        <v>0.30588392404471976</v>
      </c>
      <c r="X5292" s="130">
        <f>IFERROR(Table1[[#This Row],[Total Ballots]]/Table1[[#This Row],[Total Population]],"0.0%")</f>
        <v>0.33830096545890909</v>
      </c>
      <c r="Y5292" s="24">
        <f>Table1[[#This Row],[Female Ballots]]/Table1[[#This Row],[Female Voters]]</f>
        <v>0.42211055276381909</v>
      </c>
      <c r="Z5292" s="24">
        <f>Table1[[#This Row],[Male Ballots]]/Table1[[#This Row],[Male Voters]]</f>
        <v>0.38263453284912513</v>
      </c>
      <c r="AA5292" s="24">
        <f>Table1[[#This Row],[Total Ballots]]/Table1[[#This Row],[Total Voters]]</f>
        <v>0.40339934508030562</v>
      </c>
    </row>
    <row r="5293" spans="1:27" s="12" customFormat="1" x14ac:dyDescent="0.35">
      <c r="A5293" s="8" t="s">
        <v>45</v>
      </c>
      <c r="B5293" s="17">
        <v>2017</v>
      </c>
      <c r="C5293" s="17" t="s">
        <v>82</v>
      </c>
      <c r="D5293" s="17"/>
      <c r="E5293" s="35" t="s">
        <v>73</v>
      </c>
      <c r="F5293" s="34" t="s">
        <v>78</v>
      </c>
      <c r="G5293" s="9" t="s">
        <v>67</v>
      </c>
      <c r="H5293" s="10">
        <v>6183.0524000000005</v>
      </c>
      <c r="I5293" s="10">
        <v>5144.0367999999999</v>
      </c>
      <c r="J5293" s="10">
        <v>11327.09</v>
      </c>
      <c r="K5293" s="31">
        <v>5162</v>
      </c>
      <c r="L5293" s="31">
        <v>4334</v>
      </c>
      <c r="M5293" s="31">
        <v>1</v>
      </c>
      <c r="N5293" s="31">
        <v>9497</v>
      </c>
      <c r="O5293" s="31">
        <v>2825</v>
      </c>
      <c r="P5293" s="31">
        <v>2477</v>
      </c>
      <c r="Q5293" s="31"/>
      <c r="R5293" s="41">
        <v>5302</v>
      </c>
      <c r="S5293" s="130">
        <f>IFERROR(Table1[[#This Row],[Female Voters]]/Table1[[#This Row],[Female Population]],"0.0%")</f>
        <v>0.83486272896538927</v>
      </c>
      <c r="T5293" s="130">
        <f>IFERROR(Table1[[#This Row],[Male Voters]]/Table1[[#This Row],[Male Population]],"0.0%")</f>
        <v>0.84252896480056283</v>
      </c>
      <c r="U5293" s="130">
        <f>IFERROR(Table1[[#This Row],[Total Voters]]/Table1[[#This Row],[Total Population]],"0.0%")</f>
        <v>0.83843246588488307</v>
      </c>
      <c r="V5293" s="130">
        <f>IFERROR(Table1[[#This Row],[Female Ballots]]/Table1[[#This Row],[Female Population]],"0.0%")</f>
        <v>0.45689407387199238</v>
      </c>
      <c r="W5293" s="130">
        <f>IFERROR(Table1[[#This Row],[Male Ballots]]/Table1[[#This Row],[Male Population]],"0.0%")</f>
        <v>0.48152843696608083</v>
      </c>
      <c r="X5293" s="130">
        <f>IFERROR(Table1[[#This Row],[Total Ballots]]/Table1[[#This Row],[Total Population]],"0.0%")</f>
        <v>0.46808138718770664</v>
      </c>
      <c r="Y5293" s="24">
        <f>Table1[[#This Row],[Female Ballots]]/Table1[[#This Row],[Female Voters]]</f>
        <v>0.54726850058117005</v>
      </c>
      <c r="Z5293" s="24">
        <f>Table1[[#This Row],[Male Ballots]]/Table1[[#This Row],[Male Voters]]</f>
        <v>0.57152745731425936</v>
      </c>
      <c r="AA5293" s="24">
        <f>Table1[[#This Row],[Total Ballots]]/Table1[[#This Row],[Total Voters]]</f>
        <v>0.55828156259871542</v>
      </c>
    </row>
    <row r="5294" spans="1:27" s="12" customFormat="1" x14ac:dyDescent="0.35">
      <c r="A5294" s="8" t="s">
        <v>35</v>
      </c>
      <c r="B5294" s="17">
        <v>2017</v>
      </c>
      <c r="C5294" s="17" t="s">
        <v>82</v>
      </c>
      <c r="D5294" s="17"/>
      <c r="E5294" s="35" t="s">
        <v>75</v>
      </c>
      <c r="F5294" s="34" t="s">
        <v>78</v>
      </c>
      <c r="G5294" s="9" t="s">
        <v>79</v>
      </c>
      <c r="H5294" s="10">
        <v>88455.975000000006</v>
      </c>
      <c r="I5294" s="10">
        <v>84232.98</v>
      </c>
      <c r="J5294" s="10">
        <v>172688.93900000001</v>
      </c>
      <c r="K5294" s="10">
        <v>72309</v>
      </c>
      <c r="L5294" s="10">
        <v>66389</v>
      </c>
      <c r="M5294" s="10">
        <v>1</v>
      </c>
      <c r="N5294" s="10">
        <v>138699</v>
      </c>
      <c r="O5294" s="10">
        <v>33854</v>
      </c>
      <c r="P5294" s="10">
        <v>29760</v>
      </c>
      <c r="Q5294" s="10">
        <v>0</v>
      </c>
      <c r="R5294" s="11">
        <v>63614</v>
      </c>
      <c r="S5294" s="130">
        <f>IFERROR(Table1[[#This Row],[Female Voters]]/Table1[[#This Row],[Female Population]],"0.0%")</f>
        <v>0.81745749792481504</v>
      </c>
      <c r="T5294" s="130">
        <f>IFERROR(Table1[[#This Row],[Male Voters]]/Table1[[#This Row],[Male Population]],"0.0%")</f>
        <v>0.78815922219539192</v>
      </c>
      <c r="U5294" s="130">
        <f>IFERROR(Table1[[#This Row],[Total Voters]]/Table1[[#This Row],[Total Population]],"0.0%")</f>
        <v>0.80317246028131539</v>
      </c>
      <c r="V5294" s="130">
        <f>IFERROR(Table1[[#This Row],[Female Ballots]]/Table1[[#This Row],[Female Population]],"0.0%")</f>
        <v>0.38272146115624184</v>
      </c>
      <c r="W5294" s="130">
        <f>IFERROR(Table1[[#This Row],[Male Ballots]]/Table1[[#This Row],[Male Population]],"0.0%")</f>
        <v>0.35330579542597212</v>
      </c>
      <c r="X5294" s="130">
        <f>IFERROR(Table1[[#This Row],[Total Ballots]]/Table1[[#This Row],[Total Population]],"0.0%")</f>
        <v>0.3683733328166432</v>
      </c>
      <c r="Y5294" s="24">
        <f>Table1[[#This Row],[Female Ballots]]/Table1[[#This Row],[Female Voters]]</f>
        <v>0.46818514984303478</v>
      </c>
      <c r="Z5294" s="24">
        <f>Table1[[#This Row],[Male Ballots]]/Table1[[#This Row],[Male Voters]]</f>
        <v>0.44826703218906749</v>
      </c>
      <c r="AA5294" s="24">
        <f>Table1[[#This Row],[Total Ballots]]/Table1[[#This Row],[Total Voters]]</f>
        <v>0.4586478633587841</v>
      </c>
    </row>
    <row r="5295" spans="1:27" s="12" customFormat="1" x14ac:dyDescent="0.35">
      <c r="A5295" s="8" t="s">
        <v>35</v>
      </c>
      <c r="B5295" s="17">
        <v>2017</v>
      </c>
      <c r="C5295" s="17" t="s">
        <v>82</v>
      </c>
      <c r="D5295" s="17"/>
      <c r="E5295" s="35" t="s">
        <v>75</v>
      </c>
      <c r="F5295" s="34" t="s">
        <v>78</v>
      </c>
      <c r="G5295" s="9" t="s">
        <v>62</v>
      </c>
      <c r="H5295" s="10">
        <v>14352.939</v>
      </c>
      <c r="I5295" s="10">
        <v>13771.952999999998</v>
      </c>
      <c r="J5295" s="10">
        <v>28124.882000000001</v>
      </c>
      <c r="K5295" s="31">
        <v>8826</v>
      </c>
      <c r="L5295" s="31">
        <v>7687</v>
      </c>
      <c r="M5295" s="31">
        <v>1</v>
      </c>
      <c r="N5295" s="31">
        <v>16514</v>
      </c>
      <c r="O5295" s="31">
        <v>2105</v>
      </c>
      <c r="P5295" s="31">
        <v>1586</v>
      </c>
      <c r="Q5295" s="31"/>
      <c r="R5295" s="41">
        <v>3691</v>
      </c>
      <c r="S5295" s="130">
        <f>IFERROR(Table1[[#This Row],[Female Voters]]/Table1[[#This Row],[Female Population]],"0.0%")</f>
        <v>0.61492632275522108</v>
      </c>
      <c r="T5295" s="130">
        <f>IFERROR(Table1[[#This Row],[Male Voters]]/Table1[[#This Row],[Male Population]],"0.0%")</f>
        <v>0.55816339193141318</v>
      </c>
      <c r="U5295" s="130">
        <f>IFERROR(Table1[[#This Row],[Total Voters]]/Table1[[#This Row],[Total Population]],"0.0%")</f>
        <v>0.58716690793582704</v>
      </c>
      <c r="V5295" s="130">
        <f>IFERROR(Table1[[#This Row],[Female Ballots]]/Table1[[#This Row],[Female Population]],"0.0%")</f>
        <v>0.14665985830497852</v>
      </c>
      <c r="W5295" s="130">
        <f>IFERROR(Table1[[#This Row],[Male Ballots]]/Table1[[#This Row],[Male Population]],"0.0%")</f>
        <v>0.11516158964527401</v>
      </c>
      <c r="X5295" s="130">
        <f>IFERROR(Table1[[#This Row],[Total Ballots]]/Table1[[#This Row],[Total Population]],"0.0%")</f>
        <v>0.13123610616392986</v>
      </c>
      <c r="Y5295" s="24">
        <f>Table1[[#This Row],[Female Ballots]]/Table1[[#This Row],[Female Voters]]</f>
        <v>0.23849988669839112</v>
      </c>
      <c r="Z5295" s="24">
        <f>Table1[[#This Row],[Male Ballots]]/Table1[[#This Row],[Male Voters]]</f>
        <v>0.20632236243007676</v>
      </c>
      <c r="AA5295" s="24">
        <f>Table1[[#This Row],[Total Ballots]]/Table1[[#This Row],[Total Voters]]</f>
        <v>0.2235073271163861</v>
      </c>
    </row>
    <row r="5296" spans="1:27" s="12" customFormat="1" x14ac:dyDescent="0.35">
      <c r="A5296" s="8" t="s">
        <v>35</v>
      </c>
      <c r="B5296" s="17">
        <v>2017</v>
      </c>
      <c r="C5296" s="17" t="s">
        <v>82</v>
      </c>
      <c r="D5296" s="17"/>
      <c r="E5296" s="35" t="s">
        <v>75</v>
      </c>
      <c r="F5296" s="34" t="s">
        <v>78</v>
      </c>
      <c r="G5296" s="9" t="s">
        <v>63</v>
      </c>
      <c r="H5296" s="10">
        <v>13994.993</v>
      </c>
      <c r="I5296" s="10">
        <v>14912.987000000001</v>
      </c>
      <c r="J5296" s="10">
        <v>28907.98</v>
      </c>
      <c r="K5296" s="31">
        <v>11586</v>
      </c>
      <c r="L5296" s="31">
        <v>11206</v>
      </c>
      <c r="M5296" s="31"/>
      <c r="N5296" s="31">
        <v>22792</v>
      </c>
      <c r="O5296" s="31">
        <v>3305</v>
      </c>
      <c r="P5296" s="31">
        <v>2859</v>
      </c>
      <c r="Q5296" s="31"/>
      <c r="R5296" s="41">
        <v>6164</v>
      </c>
      <c r="S5296" s="130">
        <f>IFERROR(Table1[[#This Row],[Female Voters]]/Table1[[#This Row],[Female Population]],"0.0%")</f>
        <v>0.82786750947285215</v>
      </c>
      <c r="T5296" s="130">
        <f>IFERROR(Table1[[#This Row],[Male Voters]]/Table1[[#This Row],[Male Population]],"0.0%")</f>
        <v>0.7514255863027306</v>
      </c>
      <c r="U5296" s="130">
        <f>IFERROR(Table1[[#This Row],[Total Voters]]/Table1[[#This Row],[Total Population]],"0.0%")</f>
        <v>0.78843281336157012</v>
      </c>
      <c r="V5296" s="130">
        <f>IFERROR(Table1[[#This Row],[Female Ballots]]/Table1[[#This Row],[Female Population]],"0.0%")</f>
        <v>0.23615588803795756</v>
      </c>
      <c r="W5296" s="130">
        <f>IFERROR(Table1[[#This Row],[Male Ballots]]/Table1[[#This Row],[Male Population]],"0.0%")</f>
        <v>0.1917120963090761</v>
      </c>
      <c r="X5296" s="130">
        <f>IFERROR(Table1[[#This Row],[Total Ballots]]/Table1[[#This Row],[Total Population]],"0.0%")</f>
        <v>0.21322831965429614</v>
      </c>
      <c r="Y5296" s="24">
        <f>Table1[[#This Row],[Female Ballots]]/Table1[[#This Row],[Female Voters]]</f>
        <v>0.28525807008458487</v>
      </c>
      <c r="Z5296" s="24">
        <f>Table1[[#This Row],[Male Ballots]]/Table1[[#This Row],[Male Voters]]</f>
        <v>0.25513117972514726</v>
      </c>
      <c r="AA5296" s="24">
        <f>Table1[[#This Row],[Total Ballots]]/Table1[[#This Row],[Total Voters]]</f>
        <v>0.27044577044577045</v>
      </c>
    </row>
    <row r="5297" spans="1:27" s="12" customFormat="1" x14ac:dyDescent="0.35">
      <c r="A5297" s="8" t="s">
        <v>35</v>
      </c>
      <c r="B5297" s="17">
        <v>2017</v>
      </c>
      <c r="C5297" s="17" t="s">
        <v>82</v>
      </c>
      <c r="D5297" s="17"/>
      <c r="E5297" s="35" t="s">
        <v>75</v>
      </c>
      <c r="F5297" s="34" t="s">
        <v>78</v>
      </c>
      <c r="G5297" s="9" t="s">
        <v>64</v>
      </c>
      <c r="H5297" s="10">
        <v>13139.005999999999</v>
      </c>
      <c r="I5297" s="10">
        <v>13176.006000000001</v>
      </c>
      <c r="J5297" s="10">
        <v>26315.010000000002</v>
      </c>
      <c r="K5297" s="31">
        <v>10548</v>
      </c>
      <c r="L5297" s="31">
        <v>10214</v>
      </c>
      <c r="M5297" s="31"/>
      <c r="N5297" s="31">
        <v>20762</v>
      </c>
      <c r="O5297" s="31">
        <v>4132</v>
      </c>
      <c r="P5297" s="31">
        <v>3628</v>
      </c>
      <c r="Q5297" s="31"/>
      <c r="R5297" s="41">
        <v>7760</v>
      </c>
      <c r="S5297" s="130">
        <f>IFERROR(Table1[[#This Row],[Female Voters]]/Table1[[#This Row],[Female Population]],"0.0%")</f>
        <v>0.80280045537691358</v>
      </c>
      <c r="T5297" s="130">
        <f>IFERROR(Table1[[#This Row],[Male Voters]]/Table1[[#This Row],[Male Population]],"0.0%")</f>
        <v>0.77519697547192978</v>
      </c>
      <c r="U5297" s="130">
        <f>IFERROR(Table1[[#This Row],[Total Voters]]/Table1[[#This Row],[Total Population]],"0.0%")</f>
        <v>0.78897936956892656</v>
      </c>
      <c r="V5297" s="130">
        <f>IFERROR(Table1[[#This Row],[Female Ballots]]/Table1[[#This Row],[Female Population]],"0.0%")</f>
        <v>0.3144834548366901</v>
      </c>
      <c r="W5297" s="130">
        <f>IFERROR(Table1[[#This Row],[Male Ballots]]/Table1[[#This Row],[Male Population]],"0.0%")</f>
        <v>0.2753489942248053</v>
      </c>
      <c r="X5297" s="130">
        <f>IFERROR(Table1[[#This Row],[Total Ballots]]/Table1[[#This Row],[Total Population]],"0.0%")</f>
        <v>0.29488873460431897</v>
      </c>
      <c r="Y5297" s="24">
        <f>Table1[[#This Row],[Female Ballots]]/Table1[[#This Row],[Female Voters]]</f>
        <v>0.39173302995828591</v>
      </c>
      <c r="Z5297" s="24">
        <f>Table1[[#This Row],[Male Ballots]]/Table1[[#This Row],[Male Voters]]</f>
        <v>0.35519874681809283</v>
      </c>
      <c r="AA5297" s="24">
        <f>Table1[[#This Row],[Total Ballots]]/Table1[[#This Row],[Total Voters]]</f>
        <v>0.37375975339562661</v>
      </c>
    </row>
    <row r="5298" spans="1:27" s="12" customFormat="1" x14ac:dyDescent="0.35">
      <c r="A5298" s="8" t="s">
        <v>35</v>
      </c>
      <c r="B5298" s="17">
        <v>2017</v>
      </c>
      <c r="C5298" s="17" t="s">
        <v>82</v>
      </c>
      <c r="D5298" s="17"/>
      <c r="E5298" s="35" t="s">
        <v>75</v>
      </c>
      <c r="F5298" s="34" t="s">
        <v>78</v>
      </c>
      <c r="G5298" s="9" t="s">
        <v>65</v>
      </c>
      <c r="H5298" s="10">
        <v>12871.011</v>
      </c>
      <c r="I5298" s="10">
        <v>12432.009</v>
      </c>
      <c r="J5298" s="10">
        <v>25303.02</v>
      </c>
      <c r="K5298" s="31">
        <v>10781</v>
      </c>
      <c r="L5298" s="31">
        <v>10030</v>
      </c>
      <c r="M5298" s="31"/>
      <c r="N5298" s="31">
        <v>20811</v>
      </c>
      <c r="O5298" s="31">
        <v>4910</v>
      </c>
      <c r="P5298" s="31">
        <v>4366</v>
      </c>
      <c r="Q5298" s="31"/>
      <c r="R5298" s="41">
        <v>9276</v>
      </c>
      <c r="S5298" s="130">
        <f>IFERROR(Table1[[#This Row],[Female Voters]]/Table1[[#This Row],[Female Population]],"0.0%")</f>
        <v>0.83761873873000336</v>
      </c>
      <c r="T5298" s="130">
        <f>IFERROR(Table1[[#This Row],[Male Voters]]/Table1[[#This Row],[Male Population]],"0.0%")</f>
        <v>0.8067883477240082</v>
      </c>
      <c r="U5298" s="130">
        <f>IFERROR(Table1[[#This Row],[Total Voters]]/Table1[[#This Row],[Total Population]],"0.0%")</f>
        <v>0.8224709935810034</v>
      </c>
      <c r="V5298" s="130">
        <f>IFERROR(Table1[[#This Row],[Female Ballots]]/Table1[[#This Row],[Female Population]],"0.0%")</f>
        <v>0.38147741463355128</v>
      </c>
      <c r="W5298" s="130">
        <f>IFERROR(Table1[[#This Row],[Male Ballots]]/Table1[[#This Row],[Male Population]],"0.0%")</f>
        <v>0.35119022195045063</v>
      </c>
      <c r="X5298" s="130">
        <f>IFERROR(Table1[[#This Row],[Total Ballots]]/Table1[[#This Row],[Total Population]],"0.0%")</f>
        <v>0.36659655645847805</v>
      </c>
      <c r="Y5298" s="24">
        <f>Table1[[#This Row],[Female Ballots]]/Table1[[#This Row],[Female Voters]]</f>
        <v>0.45543085057044802</v>
      </c>
      <c r="Z5298" s="24">
        <f>Table1[[#This Row],[Male Ballots]]/Table1[[#This Row],[Male Voters]]</f>
        <v>0.43529411764705883</v>
      </c>
      <c r="AA5298" s="24">
        <f>Table1[[#This Row],[Total Ballots]]/Table1[[#This Row],[Total Voters]]</f>
        <v>0.44572581807697853</v>
      </c>
    </row>
    <row r="5299" spans="1:27" s="12" customFormat="1" x14ac:dyDescent="0.35">
      <c r="A5299" s="8" t="s">
        <v>35</v>
      </c>
      <c r="B5299" s="17">
        <v>2017</v>
      </c>
      <c r="C5299" s="17" t="s">
        <v>82</v>
      </c>
      <c r="D5299" s="17"/>
      <c r="E5299" s="35" t="s">
        <v>75</v>
      </c>
      <c r="F5299" s="34" t="s">
        <v>78</v>
      </c>
      <c r="G5299" s="9" t="s">
        <v>66</v>
      </c>
      <c r="H5299" s="10">
        <v>14114.012000000001</v>
      </c>
      <c r="I5299" s="10">
        <v>12942.01</v>
      </c>
      <c r="J5299" s="10">
        <v>27056.02</v>
      </c>
      <c r="K5299" s="31">
        <v>12627</v>
      </c>
      <c r="L5299" s="31">
        <v>11322</v>
      </c>
      <c r="M5299" s="31"/>
      <c r="N5299" s="31">
        <v>23949</v>
      </c>
      <c r="O5299" s="31">
        <v>7225</v>
      </c>
      <c r="P5299" s="31">
        <v>6228</v>
      </c>
      <c r="Q5299" s="31"/>
      <c r="R5299" s="41">
        <v>13453</v>
      </c>
      <c r="S5299" s="130">
        <f>IFERROR(Table1[[#This Row],[Female Voters]]/Table1[[#This Row],[Female Population]],"0.0%")</f>
        <v>0.89464285562460899</v>
      </c>
      <c r="T5299" s="130">
        <f>IFERROR(Table1[[#This Row],[Male Voters]]/Table1[[#This Row],[Male Population]],"0.0%")</f>
        <v>0.87482547146849676</v>
      </c>
      <c r="U5299" s="130">
        <f>IFERROR(Table1[[#This Row],[Total Voters]]/Table1[[#This Row],[Total Population]],"0.0%")</f>
        <v>0.88516344976090344</v>
      </c>
      <c r="V5299" s="130">
        <f>IFERROR(Table1[[#This Row],[Female Ballots]]/Table1[[#This Row],[Female Population]],"0.0%")</f>
        <v>0.51190263973135353</v>
      </c>
      <c r="W5299" s="130">
        <f>IFERROR(Table1[[#This Row],[Male Ballots]]/Table1[[#This Row],[Male Population]],"0.0%")</f>
        <v>0.48122355028314767</v>
      </c>
      <c r="X5299" s="130">
        <f>IFERROR(Table1[[#This Row],[Total Ballots]]/Table1[[#This Row],[Total Population]],"0.0%")</f>
        <v>0.49722760406002064</v>
      </c>
      <c r="Y5299" s="24">
        <f>Table1[[#This Row],[Female Ballots]]/Table1[[#This Row],[Female Voters]]</f>
        <v>0.57218658430347669</v>
      </c>
      <c r="Z5299" s="24">
        <f>Table1[[#This Row],[Male Ballots]]/Table1[[#This Row],[Male Voters]]</f>
        <v>0.55007949125596189</v>
      </c>
      <c r="AA5299" s="24">
        <f>Table1[[#This Row],[Total Ballots]]/Table1[[#This Row],[Total Voters]]</f>
        <v>0.56173535429454258</v>
      </c>
    </row>
    <row r="5300" spans="1:27" s="12" customFormat="1" x14ac:dyDescent="0.35">
      <c r="A5300" s="8" t="s">
        <v>35</v>
      </c>
      <c r="B5300" s="17">
        <v>2017</v>
      </c>
      <c r="C5300" s="17" t="s">
        <v>82</v>
      </c>
      <c r="D5300" s="17"/>
      <c r="E5300" s="35" t="s">
        <v>75</v>
      </c>
      <c r="F5300" s="34" t="s">
        <v>78</v>
      </c>
      <c r="G5300" s="9" t="s">
        <v>67</v>
      </c>
      <c r="H5300" s="10">
        <v>19984.014000000003</v>
      </c>
      <c r="I5300" s="10">
        <v>16998.015000000003</v>
      </c>
      <c r="J5300" s="10">
        <v>36982.027000000002</v>
      </c>
      <c r="K5300" s="31">
        <v>17941</v>
      </c>
      <c r="L5300" s="31">
        <v>15930</v>
      </c>
      <c r="M5300" s="31"/>
      <c r="N5300" s="31">
        <v>33871</v>
      </c>
      <c r="O5300" s="31">
        <v>12177</v>
      </c>
      <c r="P5300" s="31">
        <v>11093</v>
      </c>
      <c r="Q5300" s="31"/>
      <c r="R5300" s="41">
        <v>23270</v>
      </c>
      <c r="S5300" s="130">
        <f>IFERROR(Table1[[#This Row],[Female Voters]]/Table1[[#This Row],[Female Population]],"0.0%")</f>
        <v>0.89776758563119485</v>
      </c>
      <c r="T5300" s="130">
        <f>IFERROR(Table1[[#This Row],[Male Voters]]/Table1[[#This Row],[Male Population]],"0.0%")</f>
        <v>0.93716825170468421</v>
      </c>
      <c r="U5300" s="130">
        <f>IFERROR(Table1[[#This Row],[Total Voters]]/Table1[[#This Row],[Total Population]],"0.0%")</f>
        <v>0.91587732603191274</v>
      </c>
      <c r="V5300" s="130">
        <f>IFERROR(Table1[[#This Row],[Female Ballots]]/Table1[[#This Row],[Female Population]],"0.0%")</f>
        <v>0.60933704309854864</v>
      </c>
      <c r="W5300" s="130">
        <f>IFERROR(Table1[[#This Row],[Male Ballots]]/Table1[[#This Row],[Male Population]],"0.0%")</f>
        <v>0.65260561306717269</v>
      </c>
      <c r="X5300" s="130">
        <f>IFERROR(Table1[[#This Row],[Total Ballots]]/Table1[[#This Row],[Total Population]],"0.0%")</f>
        <v>0.62922456900483037</v>
      </c>
      <c r="Y5300" s="24">
        <f>Table1[[#This Row],[Female Ballots]]/Table1[[#This Row],[Female Voters]]</f>
        <v>0.67872470876762725</v>
      </c>
      <c r="Z5300" s="24">
        <f>Table1[[#This Row],[Male Ballots]]/Table1[[#This Row],[Male Voters]]</f>
        <v>0.69635907093534211</v>
      </c>
      <c r="AA5300" s="24">
        <f>Table1[[#This Row],[Total Ballots]]/Table1[[#This Row],[Total Voters]]</f>
        <v>0.68701839331581593</v>
      </c>
    </row>
    <row r="5301" spans="1:27" s="12" customFormat="1" x14ac:dyDescent="0.35">
      <c r="A5301" s="8" t="s">
        <v>57</v>
      </c>
      <c r="B5301" s="17">
        <v>2017</v>
      </c>
      <c r="C5301" s="17" t="s">
        <v>82</v>
      </c>
      <c r="D5301" s="17"/>
      <c r="E5301" s="35" t="s">
        <v>73</v>
      </c>
      <c r="F5301" s="34" t="s">
        <v>78</v>
      </c>
      <c r="G5301" s="9" t="s">
        <v>79</v>
      </c>
      <c r="H5301" s="10">
        <v>19884.875199999999</v>
      </c>
      <c r="I5301" s="10">
        <v>19808.742900000001</v>
      </c>
      <c r="J5301" s="10">
        <v>39693.614200000004</v>
      </c>
      <c r="K5301" s="10">
        <v>11191</v>
      </c>
      <c r="L5301" s="10">
        <v>10795</v>
      </c>
      <c r="M5301" s="10">
        <v>246</v>
      </c>
      <c r="N5301" s="10">
        <v>22232</v>
      </c>
      <c r="O5301" s="10">
        <v>4444</v>
      </c>
      <c r="P5301" s="10">
        <v>4084</v>
      </c>
      <c r="Q5301" s="10">
        <v>89</v>
      </c>
      <c r="R5301" s="11">
        <v>8617</v>
      </c>
      <c r="S5301" s="130">
        <f>IFERROR(Table1[[#This Row],[Female Voters]]/Table1[[#This Row],[Female Population]],"0.0%")</f>
        <v>0.56278955172924594</v>
      </c>
      <c r="T5301" s="130">
        <f>IFERROR(Table1[[#This Row],[Male Voters]]/Table1[[#This Row],[Male Population]],"0.0%")</f>
        <v>0.54496138672181971</v>
      </c>
      <c r="U5301" s="130">
        <f>IFERROR(Table1[[#This Row],[Total Voters]]/Table1[[#This Row],[Total Population]],"0.0%")</f>
        <v>0.56009009126712372</v>
      </c>
      <c r="V5301" s="130">
        <f>IFERROR(Table1[[#This Row],[Female Ballots]]/Table1[[#This Row],[Female Population]],"0.0%")</f>
        <v>0.22348644159456432</v>
      </c>
      <c r="W5301" s="130">
        <f>IFERROR(Table1[[#This Row],[Male Ballots]]/Table1[[#This Row],[Male Population]],"0.0%")</f>
        <v>0.20617158901083016</v>
      </c>
      <c r="X5301" s="130">
        <f>IFERROR(Table1[[#This Row],[Total Ballots]]/Table1[[#This Row],[Total Population]],"0.0%")</f>
        <v>0.21708781560133164</v>
      </c>
      <c r="Y5301" s="24">
        <f>Table1[[#This Row],[Female Ballots]]/Table1[[#This Row],[Female Voters]]</f>
        <v>0.39710481637029754</v>
      </c>
      <c r="Z5301" s="24">
        <f>Table1[[#This Row],[Male Ballots]]/Table1[[#This Row],[Male Voters]]</f>
        <v>0.37832329782306623</v>
      </c>
      <c r="AA5301" s="24">
        <f>Table1[[#This Row],[Total Ballots]]/Table1[[#This Row],[Total Voters]]</f>
        <v>0.38759445843828716</v>
      </c>
    </row>
    <row r="5302" spans="1:27" s="12" customFormat="1" x14ac:dyDescent="0.35">
      <c r="A5302" s="8" t="s">
        <v>57</v>
      </c>
      <c r="B5302" s="17">
        <v>2017</v>
      </c>
      <c r="C5302" s="17" t="s">
        <v>82</v>
      </c>
      <c r="D5302" s="17"/>
      <c r="E5302" s="35" t="s">
        <v>73</v>
      </c>
      <c r="F5302" s="34" t="s">
        <v>78</v>
      </c>
      <c r="G5302" s="9" t="s">
        <v>62</v>
      </c>
      <c r="H5302" s="10">
        <v>8084.2718000000004</v>
      </c>
      <c r="I5302" s="10">
        <v>7925.2758000000003</v>
      </c>
      <c r="J5302" s="10">
        <v>16009.545000000002</v>
      </c>
      <c r="K5302" s="31">
        <v>1604</v>
      </c>
      <c r="L5302" s="31">
        <v>1602</v>
      </c>
      <c r="M5302" s="31">
        <v>52</v>
      </c>
      <c r="N5302" s="31">
        <v>3258</v>
      </c>
      <c r="O5302" s="31">
        <v>190</v>
      </c>
      <c r="P5302" s="31">
        <v>161</v>
      </c>
      <c r="Q5302" s="31">
        <v>4</v>
      </c>
      <c r="R5302" s="41">
        <v>355</v>
      </c>
      <c r="S5302" s="130">
        <f>IFERROR(Table1[[#This Row],[Female Voters]]/Table1[[#This Row],[Female Population]],"0.0%")</f>
        <v>0.19840995449955059</v>
      </c>
      <c r="T5302" s="130">
        <f>IFERROR(Table1[[#This Row],[Male Voters]]/Table1[[#This Row],[Male Population]],"0.0%")</f>
        <v>0.20213807574999471</v>
      </c>
      <c r="U5302" s="130">
        <f>IFERROR(Table1[[#This Row],[Total Voters]]/Table1[[#This Row],[Total Population]],"0.0%")</f>
        <v>0.20350359738518486</v>
      </c>
      <c r="V5302" s="130">
        <f>IFERROR(Table1[[#This Row],[Female Ballots]]/Table1[[#This Row],[Female Population]],"0.0%")</f>
        <v>2.3502426031742275E-2</v>
      </c>
      <c r="W5302" s="130">
        <f>IFERROR(Table1[[#This Row],[Male Ballots]]/Table1[[#This Row],[Male Population]],"0.0%")</f>
        <v>2.0314750434300342E-2</v>
      </c>
      <c r="X5302" s="130">
        <f>IFERROR(Table1[[#This Row],[Total Ballots]]/Table1[[#This Row],[Total Population]],"0.0%")</f>
        <v>2.2174271661062193E-2</v>
      </c>
      <c r="Y5302" s="24">
        <f>Table1[[#This Row],[Female Ballots]]/Table1[[#This Row],[Female Voters]]</f>
        <v>0.11845386533665836</v>
      </c>
      <c r="Z5302" s="24">
        <f>Table1[[#This Row],[Male Ballots]]/Table1[[#This Row],[Male Voters]]</f>
        <v>0.10049937578027465</v>
      </c>
      <c r="AA5302" s="24">
        <f>Table1[[#This Row],[Total Ballots]]/Table1[[#This Row],[Total Voters]]</f>
        <v>0.10896255371393493</v>
      </c>
    </row>
    <row r="5303" spans="1:27" s="12" customFormat="1" x14ac:dyDescent="0.35">
      <c r="A5303" s="8" t="s">
        <v>57</v>
      </c>
      <c r="B5303" s="17">
        <v>2017</v>
      </c>
      <c r="C5303" s="17" t="s">
        <v>82</v>
      </c>
      <c r="D5303" s="17"/>
      <c r="E5303" s="35" t="s">
        <v>73</v>
      </c>
      <c r="F5303" s="34" t="s">
        <v>78</v>
      </c>
      <c r="G5303" s="9" t="s">
        <v>63</v>
      </c>
      <c r="H5303" s="10">
        <v>3029.9760000000001</v>
      </c>
      <c r="I5303" s="10">
        <v>3476.9030000000002</v>
      </c>
      <c r="J5303" s="10">
        <v>6506.8789999999999</v>
      </c>
      <c r="K5303" s="31">
        <v>2251</v>
      </c>
      <c r="L5303" s="31">
        <v>2234</v>
      </c>
      <c r="M5303" s="31">
        <v>38</v>
      </c>
      <c r="N5303" s="31">
        <v>4523</v>
      </c>
      <c r="O5303" s="31">
        <v>398</v>
      </c>
      <c r="P5303" s="31">
        <v>380</v>
      </c>
      <c r="Q5303" s="31">
        <v>8</v>
      </c>
      <c r="R5303" s="41">
        <v>786</v>
      </c>
      <c r="S5303" s="130">
        <f>IFERROR(Table1[[#This Row],[Female Voters]]/Table1[[#This Row],[Female Population]],"0.0%")</f>
        <v>0.74291017486607147</v>
      </c>
      <c r="T5303" s="130">
        <f>IFERROR(Table1[[#This Row],[Male Voters]]/Table1[[#This Row],[Male Population]],"0.0%")</f>
        <v>0.64252583405404173</v>
      </c>
      <c r="U5303" s="130">
        <f>IFERROR(Table1[[#This Row],[Total Voters]]/Table1[[#This Row],[Total Population]],"0.0%")</f>
        <v>0.69511051304319627</v>
      </c>
      <c r="V5303" s="130">
        <f>IFERROR(Table1[[#This Row],[Female Ballots]]/Table1[[#This Row],[Female Population]],"0.0%")</f>
        <v>0.13135417574264613</v>
      </c>
      <c r="W5303" s="130">
        <f>IFERROR(Table1[[#This Row],[Male Ballots]]/Table1[[#This Row],[Male Population]],"0.0%")</f>
        <v>0.10929266649083968</v>
      </c>
      <c r="X5303" s="130">
        <f>IFERROR(Table1[[#This Row],[Total Ballots]]/Table1[[#This Row],[Total Population]],"0.0%")</f>
        <v>0.12079523839309138</v>
      </c>
      <c r="Y5303" s="24">
        <f>Table1[[#This Row],[Female Ballots]]/Table1[[#This Row],[Female Voters]]</f>
        <v>0.17681030653043092</v>
      </c>
      <c r="Z5303" s="24">
        <f>Table1[[#This Row],[Male Ballots]]/Table1[[#This Row],[Male Voters]]</f>
        <v>0.17009847806624889</v>
      </c>
      <c r="AA5303" s="24">
        <f>Table1[[#This Row],[Total Ballots]]/Table1[[#This Row],[Total Voters]]</f>
        <v>0.17377846562016361</v>
      </c>
    </row>
    <row r="5304" spans="1:27" s="12" customFormat="1" x14ac:dyDescent="0.35">
      <c r="A5304" s="8" t="s">
        <v>57</v>
      </c>
      <c r="B5304" s="17">
        <v>2017</v>
      </c>
      <c r="C5304" s="17" t="s">
        <v>82</v>
      </c>
      <c r="D5304" s="17"/>
      <c r="E5304" s="35" t="s">
        <v>73</v>
      </c>
      <c r="F5304" s="34" t="s">
        <v>78</v>
      </c>
      <c r="G5304" s="9" t="s">
        <v>64</v>
      </c>
      <c r="H5304" s="10">
        <v>2024.1057999999998</v>
      </c>
      <c r="I5304" s="10">
        <v>2068.0844000000002</v>
      </c>
      <c r="J5304" s="10">
        <v>4092.19</v>
      </c>
      <c r="K5304" s="31">
        <v>1522</v>
      </c>
      <c r="L5304" s="31">
        <v>1541</v>
      </c>
      <c r="M5304" s="31">
        <v>32</v>
      </c>
      <c r="N5304" s="31">
        <v>3095</v>
      </c>
      <c r="O5304" s="31">
        <v>510</v>
      </c>
      <c r="P5304" s="31">
        <v>478</v>
      </c>
      <c r="Q5304" s="31">
        <v>11</v>
      </c>
      <c r="R5304" s="41">
        <v>999</v>
      </c>
      <c r="S5304" s="130">
        <f>IFERROR(Table1[[#This Row],[Female Voters]]/Table1[[#This Row],[Female Population]],"0.0%")</f>
        <v>0.75193697878836185</v>
      </c>
      <c r="T5304" s="130">
        <f>IFERROR(Table1[[#This Row],[Male Voters]]/Table1[[#This Row],[Male Population]],"0.0%")</f>
        <v>0.74513399936675695</v>
      </c>
      <c r="U5304" s="130">
        <f>IFERROR(Table1[[#This Row],[Total Voters]]/Table1[[#This Row],[Total Population]],"0.0%")</f>
        <v>0.75631874375334474</v>
      </c>
      <c r="V5304" s="130">
        <f>IFERROR(Table1[[#This Row],[Female Ballots]]/Table1[[#This Row],[Female Population]],"0.0%")</f>
        <v>0.25196311378585057</v>
      </c>
      <c r="W5304" s="130">
        <f>IFERROR(Table1[[#This Row],[Male Ballots]]/Table1[[#This Row],[Male Population]],"0.0%")</f>
        <v>0.23113176618903947</v>
      </c>
      <c r="X5304" s="130">
        <f>IFERROR(Table1[[#This Row],[Total Ballots]]/Table1[[#This Row],[Total Population]],"0.0%")</f>
        <v>0.2441235622001911</v>
      </c>
      <c r="Y5304" s="24">
        <f>Table1[[#This Row],[Female Ballots]]/Table1[[#This Row],[Female Voters]]</f>
        <v>0.33508541392904073</v>
      </c>
      <c r="Z5304" s="24">
        <f>Table1[[#This Row],[Male Ballots]]/Table1[[#This Row],[Male Voters]]</f>
        <v>0.31018818948734589</v>
      </c>
      <c r="AA5304" s="24">
        <f>Table1[[#This Row],[Total Ballots]]/Table1[[#This Row],[Total Voters]]</f>
        <v>0.32277867528271403</v>
      </c>
    </row>
    <row r="5305" spans="1:27" s="12" customFormat="1" x14ac:dyDescent="0.35">
      <c r="A5305" s="8" t="s">
        <v>57</v>
      </c>
      <c r="B5305" s="17">
        <v>2017</v>
      </c>
      <c r="C5305" s="17" t="s">
        <v>82</v>
      </c>
      <c r="D5305" s="17"/>
      <c r="E5305" s="35" t="s">
        <v>73</v>
      </c>
      <c r="F5305" s="34" t="s">
        <v>78</v>
      </c>
      <c r="G5305" s="9" t="s">
        <v>65</v>
      </c>
      <c r="H5305" s="10">
        <v>1891.1190999999999</v>
      </c>
      <c r="I5305" s="10">
        <v>1899.1214</v>
      </c>
      <c r="J5305" s="10">
        <v>3790.24</v>
      </c>
      <c r="K5305" s="31">
        <v>1535</v>
      </c>
      <c r="L5305" s="31">
        <v>1443</v>
      </c>
      <c r="M5305" s="31">
        <v>43</v>
      </c>
      <c r="N5305" s="31">
        <v>3021</v>
      </c>
      <c r="O5305" s="31">
        <v>651</v>
      </c>
      <c r="P5305" s="31">
        <v>629</v>
      </c>
      <c r="Q5305" s="31">
        <v>20</v>
      </c>
      <c r="R5305" s="41">
        <v>1300</v>
      </c>
      <c r="S5305" s="130">
        <f>IFERROR(Table1[[#This Row],[Female Voters]]/Table1[[#This Row],[Female Population]],"0.0%")</f>
        <v>0.81168869797782706</v>
      </c>
      <c r="T5305" s="130">
        <f>IFERROR(Table1[[#This Row],[Male Voters]]/Table1[[#This Row],[Male Population]],"0.0%")</f>
        <v>0.75982504330686806</v>
      </c>
      <c r="U5305" s="130">
        <f>IFERROR(Table1[[#This Row],[Total Voters]]/Table1[[#This Row],[Total Population]],"0.0%")</f>
        <v>0.79704715268690118</v>
      </c>
      <c r="V5305" s="130">
        <f>IFERROR(Table1[[#This Row],[Female Ballots]]/Table1[[#This Row],[Female Population]],"0.0%")</f>
        <v>0.34424061393066152</v>
      </c>
      <c r="W5305" s="130">
        <f>IFERROR(Table1[[#This Row],[Male Ballots]]/Table1[[#This Row],[Male Population]],"0.0%")</f>
        <v>0.33120578810812201</v>
      </c>
      <c r="X5305" s="130">
        <f>IFERROR(Table1[[#This Row],[Total Ballots]]/Table1[[#This Row],[Total Population]],"0.0%")</f>
        <v>0.34298619612478365</v>
      </c>
      <c r="Y5305" s="24">
        <f>Table1[[#This Row],[Female Ballots]]/Table1[[#This Row],[Female Voters]]</f>
        <v>0.42410423452768731</v>
      </c>
      <c r="Z5305" s="24">
        <f>Table1[[#This Row],[Male Ballots]]/Table1[[#This Row],[Male Voters]]</f>
        <v>0.4358974358974359</v>
      </c>
      <c r="AA5305" s="24">
        <f>Table1[[#This Row],[Total Ballots]]/Table1[[#This Row],[Total Voters]]</f>
        <v>0.43032108573320094</v>
      </c>
    </row>
    <row r="5306" spans="1:27" s="12" customFormat="1" x14ac:dyDescent="0.35">
      <c r="A5306" s="8" t="s">
        <v>57</v>
      </c>
      <c r="B5306" s="17">
        <v>2017</v>
      </c>
      <c r="C5306" s="17" t="s">
        <v>82</v>
      </c>
      <c r="D5306" s="17"/>
      <c r="E5306" s="35" t="s">
        <v>73</v>
      </c>
      <c r="F5306" s="34" t="s">
        <v>78</v>
      </c>
      <c r="G5306" s="9" t="s">
        <v>66</v>
      </c>
      <c r="H5306" s="10">
        <v>2057.1329999999998</v>
      </c>
      <c r="I5306" s="10">
        <v>1972.1309999999999</v>
      </c>
      <c r="J5306" s="10">
        <v>4029.2640000000001</v>
      </c>
      <c r="K5306" s="31">
        <v>1873</v>
      </c>
      <c r="L5306" s="31">
        <v>1811</v>
      </c>
      <c r="M5306" s="31">
        <v>36</v>
      </c>
      <c r="N5306" s="31">
        <v>3720</v>
      </c>
      <c r="O5306" s="31">
        <v>1069</v>
      </c>
      <c r="P5306" s="31">
        <v>979</v>
      </c>
      <c r="Q5306" s="31">
        <v>18</v>
      </c>
      <c r="R5306" s="41">
        <v>2066</v>
      </c>
      <c r="S5306" s="130">
        <f>IFERROR(Table1[[#This Row],[Female Voters]]/Table1[[#This Row],[Female Population]],"0.0%")</f>
        <v>0.91049047387796522</v>
      </c>
      <c r="T5306" s="130">
        <f>IFERROR(Table1[[#This Row],[Male Voters]]/Table1[[#This Row],[Male Population]],"0.0%")</f>
        <v>0.91829599554999142</v>
      </c>
      <c r="U5306" s="130">
        <f>IFERROR(Table1[[#This Row],[Total Voters]]/Table1[[#This Row],[Total Population]],"0.0%")</f>
        <v>0.92324553566110334</v>
      </c>
      <c r="V5306" s="130">
        <f>IFERROR(Table1[[#This Row],[Female Ballots]]/Table1[[#This Row],[Female Population]],"0.0%")</f>
        <v>0.51965526779260263</v>
      </c>
      <c r="W5306" s="130">
        <f>IFERROR(Table1[[#This Row],[Male Ballots]]/Table1[[#This Row],[Male Population]],"0.0%")</f>
        <v>0.4964173272465166</v>
      </c>
      <c r="X5306" s="130">
        <f>IFERROR(Table1[[#This Row],[Total Ballots]]/Table1[[#This Row],[Total Population]],"0.0%")</f>
        <v>0.5127487302892042</v>
      </c>
      <c r="Y5306" s="24">
        <f>Table1[[#This Row],[Female Ballots]]/Table1[[#This Row],[Female Voters]]</f>
        <v>0.57074212493326215</v>
      </c>
      <c r="Z5306" s="24">
        <f>Table1[[#This Row],[Male Ballots]]/Table1[[#This Row],[Male Voters]]</f>
        <v>0.54058531198233017</v>
      </c>
      <c r="AA5306" s="24">
        <f>Table1[[#This Row],[Total Ballots]]/Table1[[#This Row],[Total Voters]]</f>
        <v>0.55537634408602155</v>
      </c>
    </row>
    <row r="5307" spans="1:27" s="12" customFormat="1" x14ac:dyDescent="0.35">
      <c r="A5307" s="8" t="s">
        <v>57</v>
      </c>
      <c r="B5307" s="17">
        <v>2017</v>
      </c>
      <c r="C5307" s="17" t="s">
        <v>82</v>
      </c>
      <c r="D5307" s="17"/>
      <c r="E5307" s="35" t="s">
        <v>73</v>
      </c>
      <c r="F5307" s="34" t="s">
        <v>78</v>
      </c>
      <c r="G5307" s="9" t="s">
        <v>67</v>
      </c>
      <c r="H5307" s="10">
        <v>2798.2694999999999</v>
      </c>
      <c r="I5307" s="10">
        <v>2467.2273</v>
      </c>
      <c r="J5307" s="10">
        <v>5265.4962000000005</v>
      </c>
      <c r="K5307" s="31">
        <v>2406</v>
      </c>
      <c r="L5307" s="31">
        <v>2164</v>
      </c>
      <c r="M5307" s="31">
        <v>45</v>
      </c>
      <c r="N5307" s="31">
        <v>4615</v>
      </c>
      <c r="O5307" s="31">
        <v>1626</v>
      </c>
      <c r="P5307" s="31">
        <v>1457</v>
      </c>
      <c r="Q5307" s="31">
        <v>28</v>
      </c>
      <c r="R5307" s="41">
        <v>3111</v>
      </c>
      <c r="S5307" s="130">
        <f>IFERROR(Table1[[#This Row],[Female Voters]]/Table1[[#This Row],[Female Population]],"0.0%")</f>
        <v>0.85981711196866495</v>
      </c>
      <c r="T5307" s="130">
        <f>IFERROR(Table1[[#This Row],[Male Voters]]/Table1[[#This Row],[Male Population]],"0.0%")</f>
        <v>0.87709794715711842</v>
      </c>
      <c r="U5307" s="130">
        <f>IFERROR(Table1[[#This Row],[Total Voters]]/Table1[[#This Row],[Total Population]],"0.0%")</f>
        <v>0.87646060783407265</v>
      </c>
      <c r="V5307" s="130">
        <f>IFERROR(Table1[[#This Row],[Female Ballots]]/Table1[[#This Row],[Female Population]],"0.0%")</f>
        <v>0.5810734098341851</v>
      </c>
      <c r="W5307" s="130">
        <f>IFERROR(Table1[[#This Row],[Male Ballots]]/Table1[[#This Row],[Male Population]],"0.0%")</f>
        <v>0.59054145517926138</v>
      </c>
      <c r="X5307" s="130">
        <f>IFERROR(Table1[[#This Row],[Total Ballots]]/Table1[[#This Row],[Total Population]],"0.0%")</f>
        <v>0.59082750833625131</v>
      </c>
      <c r="Y5307" s="24">
        <f>Table1[[#This Row],[Female Ballots]]/Table1[[#This Row],[Female Voters]]</f>
        <v>0.67581047381546133</v>
      </c>
      <c r="Z5307" s="24">
        <f>Table1[[#This Row],[Male Ballots]]/Table1[[#This Row],[Male Voters]]</f>
        <v>0.67329020332717193</v>
      </c>
      <c r="AA5307" s="24">
        <f>Table1[[#This Row],[Total Ballots]]/Table1[[#This Row],[Total Voters]]</f>
        <v>0.67410617551462626</v>
      </c>
    </row>
    <row r="5308" spans="1:27" s="12" customFormat="1" x14ac:dyDescent="0.35">
      <c r="A5308" s="8" t="s">
        <v>58</v>
      </c>
      <c r="B5308" s="17">
        <v>2017</v>
      </c>
      <c r="C5308" s="17" t="s">
        <v>82</v>
      </c>
      <c r="D5308" s="17"/>
      <c r="E5308" s="35" t="s">
        <v>74</v>
      </c>
      <c r="F5308" s="34" t="s">
        <v>78</v>
      </c>
      <c r="G5308" s="9" t="s">
        <v>79</v>
      </c>
      <c r="H5308" s="10">
        <v>90940.362999999998</v>
      </c>
      <c r="I5308" s="10">
        <v>88889.614000000001</v>
      </c>
      <c r="J5308" s="10">
        <v>179829.959</v>
      </c>
      <c r="K5308" s="10">
        <v>61310</v>
      </c>
      <c r="L5308" s="10">
        <v>53443</v>
      </c>
      <c r="M5308" s="10">
        <v>10</v>
      </c>
      <c r="N5308" s="10">
        <v>114763</v>
      </c>
      <c r="O5308" s="10">
        <v>16956</v>
      </c>
      <c r="P5308" s="10">
        <v>15250</v>
      </c>
      <c r="Q5308" s="10">
        <v>1</v>
      </c>
      <c r="R5308" s="11">
        <v>32207</v>
      </c>
      <c r="S5308" s="130">
        <f>IFERROR(Table1[[#This Row],[Female Voters]]/Table1[[#This Row],[Female Population]],"0.0%")</f>
        <v>0.67417808745716135</v>
      </c>
      <c r="T5308" s="130">
        <f>IFERROR(Table1[[#This Row],[Male Voters]]/Table1[[#This Row],[Male Population]],"0.0%")</f>
        <v>0.601228845475693</v>
      </c>
      <c r="U5308" s="130">
        <f>IFERROR(Table1[[#This Row],[Total Voters]]/Table1[[#This Row],[Total Population]],"0.0%")</f>
        <v>0.63817508850124349</v>
      </c>
      <c r="V5308" s="130">
        <f>IFERROR(Table1[[#This Row],[Female Ballots]]/Table1[[#This Row],[Female Population]],"0.0%")</f>
        <v>0.1864518618646816</v>
      </c>
      <c r="W5308" s="130">
        <f>IFERROR(Table1[[#This Row],[Male Ballots]]/Table1[[#This Row],[Male Population]],"0.0%")</f>
        <v>0.17156110049032275</v>
      </c>
      <c r="X5308" s="130">
        <f>IFERROR(Table1[[#This Row],[Total Ballots]]/Table1[[#This Row],[Total Population]],"0.0%")</f>
        <v>0.17909696570636485</v>
      </c>
      <c r="Y5308" s="24">
        <f>Table1[[#This Row],[Female Ballots]]/Table1[[#This Row],[Female Voters]]</f>
        <v>0.27656173544283152</v>
      </c>
      <c r="Z5308" s="24">
        <f>Table1[[#This Row],[Male Ballots]]/Table1[[#This Row],[Male Voters]]</f>
        <v>0.28535074752540091</v>
      </c>
      <c r="AA5308" s="24">
        <f>Table1[[#This Row],[Total Ballots]]/Table1[[#This Row],[Total Voters]]</f>
        <v>0.28063923041398359</v>
      </c>
    </row>
    <row r="5309" spans="1:27" s="12" customFormat="1" x14ac:dyDescent="0.35">
      <c r="A5309" s="8" t="s">
        <v>58</v>
      </c>
      <c r="B5309" s="17">
        <v>2017</v>
      </c>
      <c r="C5309" s="17" t="s">
        <v>82</v>
      </c>
      <c r="D5309" s="17"/>
      <c r="E5309" s="35" t="s">
        <v>74</v>
      </c>
      <c r="F5309" s="34" t="s">
        <v>78</v>
      </c>
      <c r="G5309" s="9" t="s">
        <v>62</v>
      </c>
      <c r="H5309" s="10">
        <v>11597.13</v>
      </c>
      <c r="I5309" s="10">
        <v>12509.169</v>
      </c>
      <c r="J5309" s="10">
        <v>24106.299000000003</v>
      </c>
      <c r="K5309" s="31">
        <v>6566</v>
      </c>
      <c r="L5309" s="31">
        <v>5904</v>
      </c>
      <c r="M5309" s="31">
        <v>3</v>
      </c>
      <c r="N5309" s="31">
        <v>12473</v>
      </c>
      <c r="O5309" s="31">
        <v>554</v>
      </c>
      <c r="P5309" s="31">
        <v>471</v>
      </c>
      <c r="Q5309" s="31"/>
      <c r="R5309" s="41">
        <v>1025</v>
      </c>
      <c r="S5309" s="130">
        <f>IFERROR(Table1[[#This Row],[Female Voters]]/Table1[[#This Row],[Female Population]],"0.0%")</f>
        <v>0.56617456215460205</v>
      </c>
      <c r="T5309" s="130">
        <f>IFERROR(Table1[[#This Row],[Male Voters]]/Table1[[#This Row],[Male Population]],"0.0%")</f>
        <v>0.47197379777985254</v>
      </c>
      <c r="U5309" s="130">
        <f>IFERROR(Table1[[#This Row],[Total Voters]]/Table1[[#This Row],[Total Population]],"0.0%")</f>
        <v>0.51741663040021191</v>
      </c>
      <c r="V5309" s="130">
        <f>IFERROR(Table1[[#This Row],[Female Ballots]]/Table1[[#This Row],[Female Population]],"0.0%")</f>
        <v>4.7770439755353271E-2</v>
      </c>
      <c r="W5309" s="130">
        <f>IFERROR(Table1[[#This Row],[Male Ballots]]/Table1[[#This Row],[Male Population]],"0.0%")</f>
        <v>3.7652381225323599E-2</v>
      </c>
      <c r="X5309" s="130">
        <f>IFERROR(Table1[[#This Row],[Total Ballots]]/Table1[[#This Row],[Total Population]],"0.0%")</f>
        <v>4.2520006907738092E-2</v>
      </c>
      <c r="Y5309" s="24">
        <f>Table1[[#This Row],[Female Ballots]]/Table1[[#This Row],[Female Voters]]</f>
        <v>8.4374048126713369E-2</v>
      </c>
      <c r="Z5309" s="24">
        <f>Table1[[#This Row],[Male Ballots]]/Table1[[#This Row],[Male Voters]]</f>
        <v>7.9776422764227639E-2</v>
      </c>
      <c r="AA5309" s="24">
        <f>Table1[[#This Row],[Total Ballots]]/Table1[[#This Row],[Total Voters]]</f>
        <v>8.2177503407359895E-2</v>
      </c>
    </row>
    <row r="5310" spans="1:27" s="12" customFormat="1" x14ac:dyDescent="0.35">
      <c r="A5310" s="8" t="s">
        <v>58</v>
      </c>
      <c r="B5310" s="17">
        <v>2017</v>
      </c>
      <c r="C5310" s="17" t="s">
        <v>82</v>
      </c>
      <c r="D5310" s="17"/>
      <c r="E5310" s="35" t="s">
        <v>74</v>
      </c>
      <c r="F5310" s="34" t="s">
        <v>78</v>
      </c>
      <c r="G5310" s="9" t="s">
        <v>63</v>
      </c>
      <c r="H5310" s="10">
        <v>16669.125</v>
      </c>
      <c r="I5310" s="10">
        <v>17004.150000000001</v>
      </c>
      <c r="J5310" s="10">
        <v>33673.269999999997</v>
      </c>
      <c r="K5310" s="31">
        <v>10861</v>
      </c>
      <c r="L5310" s="31">
        <v>9088</v>
      </c>
      <c r="M5310" s="31">
        <v>1</v>
      </c>
      <c r="N5310" s="31">
        <v>19950</v>
      </c>
      <c r="O5310" s="31">
        <v>1039</v>
      </c>
      <c r="P5310" s="31">
        <v>930</v>
      </c>
      <c r="Q5310" s="31">
        <v>1</v>
      </c>
      <c r="R5310" s="41">
        <v>1970</v>
      </c>
      <c r="S5310" s="130">
        <f>IFERROR(Table1[[#This Row],[Female Voters]]/Table1[[#This Row],[Female Population]],"0.0%")</f>
        <v>0.65156389432558692</v>
      </c>
      <c r="T5310" s="130">
        <f>IFERROR(Table1[[#This Row],[Male Voters]]/Table1[[#This Row],[Male Population]],"0.0%")</f>
        <v>0.53445776472214135</v>
      </c>
      <c r="U5310" s="130">
        <f>IFERROR(Table1[[#This Row],[Total Voters]]/Table1[[#This Row],[Total Population]],"0.0%")</f>
        <v>0.59245805352435332</v>
      </c>
      <c r="V5310" s="130">
        <f>IFERROR(Table1[[#This Row],[Female Ballots]]/Table1[[#This Row],[Female Population]],"0.0%")</f>
        <v>6.2330806206084603E-2</v>
      </c>
      <c r="W5310" s="130">
        <f>IFERROR(Table1[[#This Row],[Male Ballots]]/Table1[[#This Row],[Male Population]],"0.0%")</f>
        <v>5.4692530940976168E-2</v>
      </c>
      <c r="X5310" s="130">
        <f>IFERROR(Table1[[#This Row],[Total Ballots]]/Table1[[#This Row],[Total Population]],"0.0%")</f>
        <v>5.8503376713933637E-2</v>
      </c>
      <c r="Y5310" s="24">
        <f>Table1[[#This Row],[Female Ballots]]/Table1[[#This Row],[Female Voters]]</f>
        <v>9.5663382745603542E-2</v>
      </c>
      <c r="Z5310" s="24">
        <f>Table1[[#This Row],[Male Ballots]]/Table1[[#This Row],[Male Voters]]</f>
        <v>0.10233274647887323</v>
      </c>
      <c r="AA5310" s="24">
        <f>Table1[[#This Row],[Total Ballots]]/Table1[[#This Row],[Total Voters]]</f>
        <v>9.8746867167919805E-2</v>
      </c>
    </row>
    <row r="5311" spans="1:27" s="12" customFormat="1" x14ac:dyDescent="0.35">
      <c r="A5311" s="8" t="s">
        <v>58</v>
      </c>
      <c r="B5311" s="17">
        <v>2017</v>
      </c>
      <c r="C5311" s="17" t="s">
        <v>82</v>
      </c>
      <c r="D5311" s="17"/>
      <c r="E5311" s="35" t="s">
        <v>74</v>
      </c>
      <c r="F5311" s="34" t="s">
        <v>78</v>
      </c>
      <c r="G5311" s="9" t="s">
        <v>64</v>
      </c>
      <c r="H5311" s="10">
        <v>15552.031999999999</v>
      </c>
      <c r="I5311" s="10">
        <v>15368.025000000001</v>
      </c>
      <c r="J5311" s="10">
        <v>30920.050000000003</v>
      </c>
      <c r="K5311" s="31">
        <v>9239</v>
      </c>
      <c r="L5311" s="31">
        <v>7939</v>
      </c>
      <c r="M5311" s="31">
        <v>3</v>
      </c>
      <c r="N5311" s="31">
        <v>17181</v>
      </c>
      <c r="O5311" s="31">
        <v>1441</v>
      </c>
      <c r="P5311" s="31">
        <v>1285</v>
      </c>
      <c r="Q5311" s="31"/>
      <c r="R5311" s="41">
        <v>2726</v>
      </c>
      <c r="S5311" s="130">
        <f>IFERROR(Table1[[#This Row],[Female Voters]]/Table1[[#This Row],[Female Population]],"0.0%")</f>
        <v>0.59407027969078252</v>
      </c>
      <c r="T5311" s="130">
        <f>IFERROR(Table1[[#This Row],[Male Voters]]/Table1[[#This Row],[Male Population]],"0.0%")</f>
        <v>0.51659207998425294</v>
      </c>
      <c r="U5311" s="130">
        <f>IFERROR(Table1[[#This Row],[Total Voters]]/Table1[[#This Row],[Total Population]],"0.0%")</f>
        <v>0.55565886859820723</v>
      </c>
      <c r="V5311" s="130">
        <f>IFERROR(Table1[[#This Row],[Female Ballots]]/Table1[[#This Row],[Female Population]],"0.0%")</f>
        <v>9.2656702352464301E-2</v>
      </c>
      <c r="W5311" s="130">
        <f>IFERROR(Table1[[#This Row],[Male Ballots]]/Table1[[#This Row],[Male Population]],"0.0%")</f>
        <v>8.3615168507339091E-2</v>
      </c>
      <c r="X5311" s="130">
        <f>IFERROR(Table1[[#This Row],[Total Ballots]]/Table1[[#This Row],[Total Population]],"0.0%")</f>
        <v>8.8162858727589374E-2</v>
      </c>
      <c r="Y5311" s="24">
        <f>Table1[[#This Row],[Female Ballots]]/Table1[[#This Row],[Female Voters]]</f>
        <v>0.15596926074250461</v>
      </c>
      <c r="Z5311" s="24">
        <f>Table1[[#This Row],[Male Ballots]]/Table1[[#This Row],[Male Voters]]</f>
        <v>0.16185917621866733</v>
      </c>
      <c r="AA5311" s="24">
        <f>Table1[[#This Row],[Total Ballots]]/Table1[[#This Row],[Total Voters]]</f>
        <v>0.15866364006751643</v>
      </c>
    </row>
    <row r="5312" spans="1:27" s="12" customFormat="1" x14ac:dyDescent="0.35">
      <c r="A5312" s="8" t="s">
        <v>58</v>
      </c>
      <c r="B5312" s="17">
        <v>2017</v>
      </c>
      <c r="C5312" s="17" t="s">
        <v>82</v>
      </c>
      <c r="D5312" s="17"/>
      <c r="E5312" s="35" t="s">
        <v>74</v>
      </c>
      <c r="F5312" s="34" t="s">
        <v>78</v>
      </c>
      <c r="G5312" s="9" t="s">
        <v>65</v>
      </c>
      <c r="H5312" s="10">
        <v>14447.914000000001</v>
      </c>
      <c r="I5312" s="10">
        <v>14328.936</v>
      </c>
      <c r="J5312" s="10">
        <v>28776.85</v>
      </c>
      <c r="K5312" s="31">
        <v>9002</v>
      </c>
      <c r="L5312" s="31">
        <v>8090</v>
      </c>
      <c r="M5312" s="31">
        <v>1</v>
      </c>
      <c r="N5312" s="31">
        <v>17093</v>
      </c>
      <c r="O5312" s="31">
        <v>2100</v>
      </c>
      <c r="P5312" s="31">
        <v>1893</v>
      </c>
      <c r="Q5312" s="31"/>
      <c r="R5312" s="41">
        <v>3993</v>
      </c>
      <c r="S5312" s="130">
        <f>IFERROR(Table1[[#This Row],[Female Voters]]/Table1[[#This Row],[Female Population]],"0.0%")</f>
        <v>0.62306572422842488</v>
      </c>
      <c r="T5312" s="130">
        <f>IFERROR(Table1[[#This Row],[Male Voters]]/Table1[[#This Row],[Male Population]],"0.0%")</f>
        <v>0.56459181616834631</v>
      </c>
      <c r="U5312" s="130">
        <f>IFERROR(Table1[[#This Row],[Total Voters]]/Table1[[#This Row],[Total Population]],"0.0%")</f>
        <v>0.59398440065538793</v>
      </c>
      <c r="V5312" s="130">
        <f>IFERROR(Table1[[#This Row],[Female Ballots]]/Table1[[#This Row],[Female Population]],"0.0%")</f>
        <v>0.14534970238610223</v>
      </c>
      <c r="W5312" s="130">
        <f>IFERROR(Table1[[#This Row],[Male Ballots]]/Table1[[#This Row],[Male Population]],"0.0%")</f>
        <v>0.13211029765224719</v>
      </c>
      <c r="X5312" s="130">
        <f>IFERROR(Table1[[#This Row],[Total Ballots]]/Table1[[#This Row],[Total Population]],"0.0%")</f>
        <v>0.13875736920476009</v>
      </c>
      <c r="Y5312" s="24">
        <f>Table1[[#This Row],[Female Ballots]]/Table1[[#This Row],[Female Voters]]</f>
        <v>0.23328149300155521</v>
      </c>
      <c r="Z5312" s="24">
        <f>Table1[[#This Row],[Male Ballots]]/Table1[[#This Row],[Male Voters]]</f>
        <v>0.23399258343634116</v>
      </c>
      <c r="AA5312" s="24">
        <f>Table1[[#This Row],[Total Ballots]]/Table1[[#This Row],[Total Voters]]</f>
        <v>0.23360439946176798</v>
      </c>
    </row>
    <row r="5313" spans="1:27" s="12" customFormat="1" x14ac:dyDescent="0.35">
      <c r="A5313" s="8" t="s">
        <v>58</v>
      </c>
      <c r="B5313" s="17">
        <v>2017</v>
      </c>
      <c r="C5313" s="17" t="s">
        <v>82</v>
      </c>
      <c r="D5313" s="17"/>
      <c r="E5313" s="35" t="s">
        <v>74</v>
      </c>
      <c r="F5313" s="34" t="s">
        <v>78</v>
      </c>
      <c r="G5313" s="9" t="s">
        <v>66</v>
      </c>
      <c r="H5313" s="10">
        <v>13941.746999999999</v>
      </c>
      <c r="I5313" s="10">
        <v>13691.788</v>
      </c>
      <c r="J5313" s="10">
        <v>27633.53</v>
      </c>
      <c r="K5313" s="31">
        <v>10704</v>
      </c>
      <c r="L5313" s="31">
        <v>9580</v>
      </c>
      <c r="M5313" s="31">
        <v>1</v>
      </c>
      <c r="N5313" s="31">
        <v>20285</v>
      </c>
      <c r="O5313" s="31">
        <v>3938</v>
      </c>
      <c r="P5313" s="31">
        <v>3623</v>
      </c>
      <c r="Q5313" s="31"/>
      <c r="R5313" s="41">
        <v>7561</v>
      </c>
      <c r="S5313" s="130">
        <f>IFERROR(Table1[[#This Row],[Female Voters]]/Table1[[#This Row],[Female Population]],"0.0%")</f>
        <v>0.76776604825779726</v>
      </c>
      <c r="T5313" s="130">
        <f>IFERROR(Table1[[#This Row],[Male Voters]]/Table1[[#This Row],[Male Population]],"0.0%")</f>
        <v>0.6996894781017643</v>
      </c>
      <c r="U5313" s="130">
        <f>IFERROR(Table1[[#This Row],[Total Voters]]/Table1[[#This Row],[Total Population]],"0.0%")</f>
        <v>0.73407197705106808</v>
      </c>
      <c r="V5313" s="130">
        <f>IFERROR(Table1[[#This Row],[Female Ballots]]/Table1[[#This Row],[Female Population]],"0.0%")</f>
        <v>0.28246101439080773</v>
      </c>
      <c r="W5313" s="130">
        <f>IFERROR(Table1[[#This Row],[Male Ballots]]/Table1[[#This Row],[Male Population]],"0.0%")</f>
        <v>0.26461116692721215</v>
      </c>
      <c r="X5313" s="130">
        <f>IFERROR(Table1[[#This Row],[Total Ballots]]/Table1[[#This Row],[Total Population]],"0.0%")</f>
        <v>0.27361687051925687</v>
      </c>
      <c r="Y5313" s="24">
        <f>Table1[[#This Row],[Female Ballots]]/Table1[[#This Row],[Female Voters]]</f>
        <v>0.36789985052316893</v>
      </c>
      <c r="Z5313" s="24">
        <f>Table1[[#This Row],[Male Ballots]]/Table1[[#This Row],[Male Voters]]</f>
        <v>0.37818371607515655</v>
      </c>
      <c r="AA5313" s="24">
        <f>Table1[[#This Row],[Total Ballots]]/Table1[[#This Row],[Total Voters]]</f>
        <v>0.37273847670692628</v>
      </c>
    </row>
    <row r="5314" spans="1:27" s="12" customFormat="1" x14ac:dyDescent="0.35">
      <c r="A5314" s="8" t="s">
        <v>58</v>
      </c>
      <c r="B5314" s="17">
        <v>2017</v>
      </c>
      <c r="C5314" s="17" t="s">
        <v>82</v>
      </c>
      <c r="D5314" s="17"/>
      <c r="E5314" s="35" t="s">
        <v>74</v>
      </c>
      <c r="F5314" s="34" t="s">
        <v>78</v>
      </c>
      <c r="G5314" s="9" t="s">
        <v>67</v>
      </c>
      <c r="H5314" s="10">
        <v>18732.414999999997</v>
      </c>
      <c r="I5314" s="10">
        <v>15987.546000000002</v>
      </c>
      <c r="J5314" s="10">
        <v>34719.96</v>
      </c>
      <c r="K5314" s="31">
        <v>14938</v>
      </c>
      <c r="L5314" s="31">
        <v>12842</v>
      </c>
      <c r="M5314" s="31">
        <v>1</v>
      </c>
      <c r="N5314" s="31">
        <v>27781</v>
      </c>
      <c r="O5314" s="31">
        <v>7884</v>
      </c>
      <c r="P5314" s="31">
        <v>7048</v>
      </c>
      <c r="Q5314" s="31"/>
      <c r="R5314" s="41">
        <v>14932</v>
      </c>
      <c r="S5314" s="130">
        <f>IFERROR(Table1[[#This Row],[Female Voters]]/Table1[[#This Row],[Female Population]],"0.0%")</f>
        <v>0.79744122687864871</v>
      </c>
      <c r="T5314" s="130">
        <f>IFERROR(Table1[[#This Row],[Male Voters]]/Table1[[#This Row],[Male Population]],"0.0%")</f>
        <v>0.80325022989769657</v>
      </c>
      <c r="U5314" s="130">
        <f>IFERROR(Table1[[#This Row],[Total Voters]]/Table1[[#This Row],[Total Population]],"0.0%")</f>
        <v>0.80014493104254736</v>
      </c>
      <c r="V5314" s="130">
        <f>IFERROR(Table1[[#This Row],[Female Ballots]]/Table1[[#This Row],[Female Population]],"0.0%")</f>
        <v>0.42087472437483375</v>
      </c>
      <c r="W5314" s="130">
        <f>IFERROR(Table1[[#This Row],[Male Ballots]]/Table1[[#This Row],[Male Population]],"0.0%")</f>
        <v>0.44084314128009383</v>
      </c>
      <c r="X5314" s="130">
        <f>IFERROR(Table1[[#This Row],[Total Ballots]]/Table1[[#This Row],[Total Population]],"0.0%")</f>
        <v>0.43006961989587544</v>
      </c>
      <c r="Y5314" s="24">
        <f>Table1[[#This Row],[Female Ballots]]/Table1[[#This Row],[Female Voters]]</f>
        <v>0.52778149685366182</v>
      </c>
      <c r="Z5314" s="24">
        <f>Table1[[#This Row],[Male Ballots]]/Table1[[#This Row],[Male Voters]]</f>
        <v>0.54882417068992373</v>
      </c>
      <c r="AA5314" s="24">
        <f>Table1[[#This Row],[Total Ballots]]/Table1[[#This Row],[Total Voters]]</f>
        <v>0.53748965120046077</v>
      </c>
    </row>
    <row r="5315" spans="1:27" s="12" customFormat="1" x14ac:dyDescent="0.35">
      <c r="A5315" s="8" t="s">
        <v>68</v>
      </c>
      <c r="B5315" s="17">
        <v>2017</v>
      </c>
      <c r="C5315" s="17" t="s">
        <v>82</v>
      </c>
      <c r="D5315" s="17"/>
      <c r="E5315" s="35" t="e">
        <v>#N/A</v>
      </c>
      <c r="F5315" s="34" t="s">
        <v>78</v>
      </c>
      <c r="G5315" s="9" t="s">
        <v>79</v>
      </c>
      <c r="H5315" s="10">
        <v>2884001.8100000005</v>
      </c>
      <c r="I5315" s="10">
        <v>2824630.1</v>
      </c>
      <c r="J5315" s="10">
        <v>5708631.7999999998</v>
      </c>
      <c r="K5315" s="10">
        <v>2216142</v>
      </c>
      <c r="L5315" s="10">
        <v>2040233</v>
      </c>
      <c r="M5315" s="10">
        <v>9352</v>
      </c>
      <c r="N5315" s="10">
        <v>4265727</v>
      </c>
      <c r="O5315" s="10">
        <v>829952</v>
      </c>
      <c r="P5315" s="10">
        <v>750022</v>
      </c>
      <c r="Q5315" s="10">
        <v>2146</v>
      </c>
      <c r="R5315" s="11">
        <v>1582120</v>
      </c>
      <c r="S5315" s="130">
        <f>IFERROR(Table1[[#This Row],[Female Voters]]/Table1[[#This Row],[Female Population]],"0.0%")</f>
        <v>0.76842600872015387</v>
      </c>
      <c r="T5315" s="130">
        <f>IFERROR(Table1[[#This Row],[Male Voters]]/Table1[[#This Row],[Male Population]],"0.0%")</f>
        <v>0.72230094836134473</v>
      </c>
      <c r="U5315" s="130">
        <f>IFERROR(Table1[[#This Row],[Total Voters]]/Table1[[#This Row],[Total Population]],"0.0%")</f>
        <v>0.74724157196475693</v>
      </c>
      <c r="V5315" s="130">
        <f>IFERROR(Table1[[#This Row],[Female Ballots]]/Table1[[#This Row],[Female Population]],"0.0%")</f>
        <v>0.28777790538210513</v>
      </c>
      <c r="W5315" s="130">
        <f>IFERROR(Table1[[#This Row],[Male Ballots]]/Table1[[#This Row],[Male Population]],"0.0%")</f>
        <v>0.26552928116145191</v>
      </c>
      <c r="X5315" s="130">
        <f>IFERROR(Table1[[#This Row],[Total Ballots]]/Table1[[#This Row],[Total Population]],"0.0%")</f>
        <v>0.27714521717795848</v>
      </c>
      <c r="Y5315" s="24">
        <f>Table1[[#This Row],[Female Ballots]]/Table1[[#This Row],[Female Voters]]</f>
        <v>0.37450307787136383</v>
      </c>
      <c r="Z5315" s="24">
        <f>Table1[[#This Row],[Male Ballots]]/Table1[[#This Row],[Male Voters]]</f>
        <v>0.36761585564001759</v>
      </c>
      <c r="AA5315" s="24">
        <f>Table1[[#This Row],[Total Ballots]]/Table1[[#This Row],[Total Voters]]</f>
        <v>0.370891057960343</v>
      </c>
    </row>
    <row r="5316" spans="1:27" s="12" customFormat="1" x14ac:dyDescent="0.35">
      <c r="A5316" s="8" t="s">
        <v>68</v>
      </c>
      <c r="B5316" s="17">
        <v>2017</v>
      </c>
      <c r="C5316" s="17" t="s">
        <v>82</v>
      </c>
      <c r="D5316" s="17"/>
      <c r="E5316" s="35" t="e">
        <v>#N/A</v>
      </c>
      <c r="F5316" s="34" t="s">
        <v>78</v>
      </c>
      <c r="G5316" s="9" t="s">
        <v>62</v>
      </c>
      <c r="H5316" s="10">
        <v>323452.59000000003</v>
      </c>
      <c r="I5316" s="10">
        <v>346859.91000000003</v>
      </c>
      <c r="J5316" s="10">
        <v>670312.5</v>
      </c>
      <c r="K5316" s="31">
        <v>185014</v>
      </c>
      <c r="L5316" s="31">
        <v>177228</v>
      </c>
      <c r="M5316" s="31">
        <v>2071</v>
      </c>
      <c r="N5316" s="31">
        <v>364313</v>
      </c>
      <c r="O5316" s="31">
        <v>27155</v>
      </c>
      <c r="P5316" s="31">
        <v>24668</v>
      </c>
      <c r="Q5316" s="31">
        <v>262</v>
      </c>
      <c r="R5316" s="41">
        <v>52085</v>
      </c>
      <c r="S5316" s="130">
        <f>IFERROR(Table1[[#This Row],[Female Voters]]/Table1[[#This Row],[Female Population]],"0.0%")</f>
        <v>0.57199727477835305</v>
      </c>
      <c r="T5316" s="130">
        <f>IFERROR(Table1[[#This Row],[Male Voters]]/Table1[[#This Row],[Male Population]],"0.0%")</f>
        <v>0.51094979526460693</v>
      </c>
      <c r="U5316" s="130">
        <f>IFERROR(Table1[[#This Row],[Total Voters]]/Table1[[#This Row],[Total Population]],"0.0%")</f>
        <v>0.54349724941724942</v>
      </c>
      <c r="V5316" s="130">
        <f>IFERROR(Table1[[#This Row],[Female Ballots]]/Table1[[#This Row],[Female Population]],"0.0%")</f>
        <v>8.3953571062763785E-2</v>
      </c>
      <c r="W5316" s="130">
        <f>IFERROR(Table1[[#This Row],[Male Ballots]]/Table1[[#This Row],[Male Population]],"0.0%")</f>
        <v>7.1118048782287918E-2</v>
      </c>
      <c r="X5316" s="130">
        <f>IFERROR(Table1[[#This Row],[Total Ballots]]/Table1[[#This Row],[Total Population]],"0.0%")</f>
        <v>7.7702564102564098E-2</v>
      </c>
      <c r="Y5316" s="24">
        <f>Table1[[#This Row],[Female Ballots]]/Table1[[#This Row],[Female Voters]]</f>
        <v>0.14677267666230664</v>
      </c>
      <c r="Z5316" s="24">
        <f>Table1[[#This Row],[Male Ballots]]/Table1[[#This Row],[Male Voters]]</f>
        <v>0.13918793870043109</v>
      </c>
      <c r="AA5316" s="24">
        <f>Table1[[#This Row],[Total Ballots]]/Table1[[#This Row],[Total Voters]]</f>
        <v>0.14296772280978171</v>
      </c>
    </row>
    <row r="5317" spans="1:27" s="12" customFormat="1" x14ac:dyDescent="0.35">
      <c r="A5317" s="8" t="s">
        <v>68</v>
      </c>
      <c r="B5317" s="17">
        <v>2017</v>
      </c>
      <c r="C5317" s="17" t="s">
        <v>82</v>
      </c>
      <c r="D5317" s="17"/>
      <c r="E5317" s="35" t="e">
        <v>#N/A</v>
      </c>
      <c r="F5317" s="34" t="s">
        <v>78</v>
      </c>
      <c r="G5317" s="9" t="s">
        <v>63</v>
      </c>
      <c r="H5317" s="10">
        <v>519658</v>
      </c>
      <c r="I5317" s="10">
        <v>545175</v>
      </c>
      <c r="J5317" s="10">
        <v>1064832.8999999999</v>
      </c>
      <c r="K5317" s="31">
        <v>372111</v>
      </c>
      <c r="L5317" s="31">
        <v>349388</v>
      </c>
      <c r="M5317" s="31">
        <v>1840</v>
      </c>
      <c r="N5317" s="31">
        <v>723339</v>
      </c>
      <c r="O5317" s="31">
        <v>71447</v>
      </c>
      <c r="P5317" s="31">
        <v>63933</v>
      </c>
      <c r="Q5317" s="31">
        <v>289</v>
      </c>
      <c r="R5317" s="41">
        <v>135669</v>
      </c>
      <c r="S5317" s="130">
        <f>IFERROR(Table1[[#This Row],[Female Voters]]/Table1[[#This Row],[Female Population]],"0.0%")</f>
        <v>0.71606903001589506</v>
      </c>
      <c r="T5317" s="130">
        <f>IFERROR(Table1[[#This Row],[Male Voters]]/Table1[[#This Row],[Male Population]],"0.0%")</f>
        <v>0.64087311413766224</v>
      </c>
      <c r="U5317" s="130">
        <f>IFERROR(Table1[[#This Row],[Total Voters]]/Table1[[#This Row],[Total Population]],"0.0%")</f>
        <v>0.67929813212946377</v>
      </c>
      <c r="V5317" s="130">
        <f>IFERROR(Table1[[#This Row],[Female Ballots]]/Table1[[#This Row],[Female Population]],"0.0%")</f>
        <v>0.13748850205327351</v>
      </c>
      <c r="W5317" s="130">
        <f>IFERROR(Table1[[#This Row],[Male Ballots]]/Table1[[#This Row],[Male Population]],"0.0%")</f>
        <v>0.11727060118310634</v>
      </c>
      <c r="X5317" s="130">
        <f>IFERROR(Table1[[#This Row],[Total Ballots]]/Table1[[#This Row],[Total Population]],"0.0%")</f>
        <v>0.12740872300245421</v>
      </c>
      <c r="Y5317" s="24">
        <f>Table1[[#This Row],[Female Ballots]]/Table1[[#This Row],[Female Voters]]</f>
        <v>0.19200453628084094</v>
      </c>
      <c r="Z5317" s="24">
        <f>Table1[[#This Row],[Male Ballots]]/Table1[[#This Row],[Male Voters]]</f>
        <v>0.18298567781377723</v>
      </c>
      <c r="AA5317" s="24">
        <f>Table1[[#This Row],[Total Ballots]]/Table1[[#This Row],[Total Voters]]</f>
        <v>0.18755936013404503</v>
      </c>
    </row>
    <row r="5318" spans="1:27" s="12" customFormat="1" x14ac:dyDescent="0.35">
      <c r="A5318" s="8" t="s">
        <v>68</v>
      </c>
      <c r="B5318" s="17">
        <v>2017</v>
      </c>
      <c r="C5318" s="17" t="s">
        <v>82</v>
      </c>
      <c r="D5318" s="17"/>
      <c r="E5318" s="35" t="e">
        <v>#N/A</v>
      </c>
      <c r="F5318" s="34" t="s">
        <v>78</v>
      </c>
      <c r="G5318" s="9" t="s">
        <v>64</v>
      </c>
      <c r="H5318" s="10">
        <v>495770.4</v>
      </c>
      <c r="I5318" s="10">
        <v>507520.4</v>
      </c>
      <c r="J5318" s="10">
        <v>1003290.8</v>
      </c>
      <c r="K5318" s="31">
        <v>355687</v>
      </c>
      <c r="L5318" s="31">
        <v>333092</v>
      </c>
      <c r="M5318" s="31">
        <v>1476</v>
      </c>
      <c r="N5318" s="31">
        <v>690255</v>
      </c>
      <c r="O5318" s="31">
        <v>97626</v>
      </c>
      <c r="P5318" s="31">
        <v>87633</v>
      </c>
      <c r="Q5318" s="31">
        <v>304</v>
      </c>
      <c r="R5318" s="41">
        <v>185563</v>
      </c>
      <c r="S5318" s="130">
        <f>IFERROR(Table1[[#This Row],[Female Voters]]/Table1[[#This Row],[Female Population]],"0.0%")</f>
        <v>0.71744299377292386</v>
      </c>
      <c r="T5318" s="130">
        <f>IFERROR(Table1[[#This Row],[Male Voters]]/Table1[[#This Row],[Male Population]],"0.0%")</f>
        <v>0.65631253443211346</v>
      </c>
      <c r="U5318" s="130">
        <f>IFERROR(Table1[[#This Row],[Total Voters]]/Table1[[#This Row],[Total Population]],"0.0%")</f>
        <v>0.68799095935096777</v>
      </c>
      <c r="V5318" s="130">
        <f>IFERROR(Table1[[#This Row],[Female Ballots]]/Table1[[#This Row],[Female Population]],"0.0%")</f>
        <v>0.19691776677268347</v>
      </c>
      <c r="W5318" s="130">
        <f>IFERROR(Table1[[#This Row],[Male Ballots]]/Table1[[#This Row],[Male Population]],"0.0%")</f>
        <v>0.17266892128868119</v>
      </c>
      <c r="X5318" s="130">
        <f>IFERROR(Table1[[#This Row],[Total Ballots]]/Table1[[#This Row],[Total Population]],"0.0%")</f>
        <v>0.18495435221772191</v>
      </c>
      <c r="Y5318" s="24">
        <f>Table1[[#This Row],[Female Ballots]]/Table1[[#This Row],[Female Voters]]</f>
        <v>0.27447165625957654</v>
      </c>
      <c r="Z5318" s="24">
        <f>Table1[[#This Row],[Male Ballots]]/Table1[[#This Row],[Male Voters]]</f>
        <v>0.2630894767811896</v>
      </c>
      <c r="AA5318" s="24">
        <f>Table1[[#This Row],[Total Ballots]]/Table1[[#This Row],[Total Voters]]</f>
        <v>0.26883253290450632</v>
      </c>
    </row>
    <row r="5319" spans="1:27" s="12" customFormat="1" x14ac:dyDescent="0.35">
      <c r="A5319" s="8" t="s">
        <v>68</v>
      </c>
      <c r="B5319" s="17">
        <v>2017</v>
      </c>
      <c r="C5319" s="17" t="s">
        <v>82</v>
      </c>
      <c r="D5319" s="17"/>
      <c r="E5319" s="35" t="e">
        <v>#N/A</v>
      </c>
      <c r="F5319" s="34" t="s">
        <v>78</v>
      </c>
      <c r="G5319" s="9" t="s">
        <v>65</v>
      </c>
      <c r="H5319" s="10">
        <v>468772.6</v>
      </c>
      <c r="I5319" s="10">
        <v>468918.6</v>
      </c>
      <c r="J5319" s="10">
        <v>937691.3</v>
      </c>
      <c r="K5319" s="31">
        <v>366482</v>
      </c>
      <c r="L5319" s="31">
        <v>349415</v>
      </c>
      <c r="M5319" s="31">
        <v>1246</v>
      </c>
      <c r="N5319" s="31">
        <v>717143</v>
      </c>
      <c r="O5319" s="31">
        <v>126986</v>
      </c>
      <c r="P5319" s="31">
        <v>118487</v>
      </c>
      <c r="Q5319" s="31">
        <v>268</v>
      </c>
      <c r="R5319" s="41">
        <v>245741</v>
      </c>
      <c r="S5319" s="130">
        <f>IFERROR(Table1[[#This Row],[Female Voters]]/Table1[[#This Row],[Female Population]],"0.0%")</f>
        <v>0.78179057393712859</v>
      </c>
      <c r="T5319" s="130">
        <f>IFERROR(Table1[[#This Row],[Male Voters]]/Table1[[#This Row],[Male Population]],"0.0%")</f>
        <v>0.74515065088055799</v>
      </c>
      <c r="U5319" s="130">
        <f>IFERROR(Table1[[#This Row],[Total Voters]]/Table1[[#This Row],[Total Population]],"0.0%")</f>
        <v>0.76479647406347906</v>
      </c>
      <c r="V5319" s="130">
        <f>IFERROR(Table1[[#This Row],[Female Ballots]]/Table1[[#This Row],[Female Population]],"0.0%")</f>
        <v>0.27089040613721876</v>
      </c>
      <c r="W5319" s="130">
        <f>IFERROR(Table1[[#This Row],[Male Ballots]]/Table1[[#This Row],[Male Population]],"0.0%")</f>
        <v>0.25268138222710723</v>
      </c>
      <c r="X5319" s="130">
        <f>IFERROR(Table1[[#This Row],[Total Ballots]]/Table1[[#This Row],[Total Population]],"0.0%")</f>
        <v>0.26207025702382009</v>
      </c>
      <c r="Y5319" s="24">
        <f>Table1[[#This Row],[Female Ballots]]/Table1[[#This Row],[Female Voters]]</f>
        <v>0.34649996452758935</v>
      </c>
      <c r="Z5319" s="24">
        <f>Table1[[#This Row],[Male Ballots]]/Table1[[#This Row],[Male Voters]]</f>
        <v>0.33910106892949643</v>
      </c>
      <c r="AA5319" s="24">
        <f>Table1[[#This Row],[Total Ballots]]/Table1[[#This Row],[Total Voters]]</f>
        <v>0.34266666480743729</v>
      </c>
    </row>
    <row r="5320" spans="1:27" s="12" customFormat="1" x14ac:dyDescent="0.35">
      <c r="A5320" s="8" t="s">
        <v>68</v>
      </c>
      <c r="B5320" s="17">
        <v>2017</v>
      </c>
      <c r="C5320" s="17" t="s">
        <v>82</v>
      </c>
      <c r="D5320" s="17"/>
      <c r="E5320" s="35" t="e">
        <v>#N/A</v>
      </c>
      <c r="F5320" s="34" t="s">
        <v>78</v>
      </c>
      <c r="G5320" s="9" t="s">
        <v>66</v>
      </c>
      <c r="H5320" s="10">
        <v>469375.1</v>
      </c>
      <c r="I5320" s="10">
        <v>448572.1</v>
      </c>
      <c r="J5320" s="10">
        <v>917947.1</v>
      </c>
      <c r="K5320" s="31">
        <v>410923</v>
      </c>
      <c r="L5320" s="31">
        <v>377502</v>
      </c>
      <c r="M5320" s="31">
        <v>1267</v>
      </c>
      <c r="N5320" s="31">
        <v>789692</v>
      </c>
      <c r="O5320" s="31">
        <v>191805</v>
      </c>
      <c r="P5320" s="31">
        <v>172835</v>
      </c>
      <c r="Q5320" s="31">
        <v>379</v>
      </c>
      <c r="R5320" s="41">
        <v>365019</v>
      </c>
      <c r="S5320" s="130">
        <f>IFERROR(Table1[[#This Row],[Female Voters]]/Table1[[#This Row],[Female Population]],"0.0%")</f>
        <v>0.8754682555593597</v>
      </c>
      <c r="T5320" s="130">
        <f>IFERROR(Table1[[#This Row],[Male Voters]]/Table1[[#This Row],[Male Population]],"0.0%")</f>
        <v>0.84156370848744277</v>
      </c>
      <c r="U5320" s="130">
        <f>IFERROR(Table1[[#This Row],[Total Voters]]/Table1[[#This Row],[Total Population]],"0.0%")</f>
        <v>0.86028051071788347</v>
      </c>
      <c r="V5320" s="130">
        <f>IFERROR(Table1[[#This Row],[Female Ballots]]/Table1[[#This Row],[Female Population]],"0.0%")</f>
        <v>0.40863906074267681</v>
      </c>
      <c r="W5320" s="130">
        <f>IFERROR(Table1[[#This Row],[Male Ballots]]/Table1[[#This Row],[Male Population]],"0.0%")</f>
        <v>0.38530037869051598</v>
      </c>
      <c r="X5320" s="130">
        <f>IFERROR(Table1[[#This Row],[Total Ballots]]/Table1[[#This Row],[Total Population]],"0.0%")</f>
        <v>0.39764709752882277</v>
      </c>
      <c r="Y5320" s="24">
        <f>Table1[[#This Row],[Female Ballots]]/Table1[[#This Row],[Female Voters]]</f>
        <v>0.46676627981397972</v>
      </c>
      <c r="Z5320" s="24">
        <f>Table1[[#This Row],[Male Ballots]]/Table1[[#This Row],[Male Voters]]</f>
        <v>0.45783863396750218</v>
      </c>
      <c r="AA5320" s="24">
        <f>Table1[[#This Row],[Total Ballots]]/Table1[[#This Row],[Total Voters]]</f>
        <v>0.4622295781139989</v>
      </c>
    </row>
    <row r="5321" spans="1:27" s="12" customFormat="1" x14ac:dyDescent="0.35">
      <c r="A5321" s="14" t="s">
        <v>68</v>
      </c>
      <c r="B5321" s="17">
        <v>2017</v>
      </c>
      <c r="C5321" s="17" t="s">
        <v>82</v>
      </c>
      <c r="D5321" s="18"/>
      <c r="E5321" s="36" t="e">
        <v>#N/A</v>
      </c>
      <c r="F5321" s="34" t="s">
        <v>78</v>
      </c>
      <c r="G5321" s="27" t="s">
        <v>67</v>
      </c>
      <c r="H5321" s="15">
        <v>606973.12</v>
      </c>
      <c r="I5321" s="15">
        <v>507584.08999999997</v>
      </c>
      <c r="J5321" s="15">
        <v>1114557.2</v>
      </c>
      <c r="K5321" s="32">
        <v>525925</v>
      </c>
      <c r="L5321" s="32">
        <v>453608</v>
      </c>
      <c r="M5321" s="32">
        <v>1452</v>
      </c>
      <c r="N5321" s="32">
        <v>980985</v>
      </c>
      <c r="O5321" s="32">
        <v>314933</v>
      </c>
      <c r="P5321" s="32">
        <v>282466</v>
      </c>
      <c r="Q5321" s="32">
        <v>644</v>
      </c>
      <c r="R5321" s="69">
        <v>598043</v>
      </c>
      <c r="S5321" s="130">
        <f>IFERROR(Table1[[#This Row],[Female Voters]]/Table1[[#This Row],[Female Population]],"0.0%")</f>
        <v>0.86647164869508553</v>
      </c>
      <c r="T5321" s="130">
        <f>IFERROR(Table1[[#This Row],[Male Voters]]/Table1[[#This Row],[Male Population]],"0.0%")</f>
        <v>0.89366079224429595</v>
      </c>
      <c r="U5321" s="130">
        <f>IFERROR(Table1[[#This Row],[Total Voters]]/Table1[[#This Row],[Total Population]],"0.0%")</f>
        <v>0.88015671156222408</v>
      </c>
      <c r="V5321" s="130">
        <f>IFERROR(Table1[[#This Row],[Female Ballots]]/Table1[[#This Row],[Female Population]],"0.0%")</f>
        <v>0.51885823214049409</v>
      </c>
      <c r="W5321" s="130">
        <f>IFERROR(Table1[[#This Row],[Male Ballots]]/Table1[[#This Row],[Male Population]],"0.0%")</f>
        <v>0.55649104368105784</v>
      </c>
      <c r="X5321" s="130">
        <f>IFERROR(Table1[[#This Row],[Total Ballots]]/Table1[[#This Row],[Total Population]],"0.0%")</f>
        <v>0.53657452484269086</v>
      </c>
      <c r="Y5321" s="24">
        <f>Table1[[#This Row],[Female Ballots]]/Table1[[#This Row],[Female Voters]]</f>
        <v>0.59881732186148218</v>
      </c>
      <c r="Z5321" s="24">
        <f>Table1[[#This Row],[Male Ballots]]/Table1[[#This Row],[Male Voters]]</f>
        <v>0.62270947602335058</v>
      </c>
      <c r="AA5321" s="24">
        <f>Table1[[#This Row],[Total Ballots]]/Table1[[#This Row],[Total Voters]]</f>
        <v>0.60963521358634432</v>
      </c>
    </row>
    <row r="5322" spans="1:27" s="12" customFormat="1" x14ac:dyDescent="0.35">
      <c r="A5322" s="8" t="s">
        <v>59</v>
      </c>
      <c r="B5322" s="17">
        <v>2016</v>
      </c>
      <c r="C5322" s="17" t="s">
        <v>82</v>
      </c>
      <c r="D5322" s="17"/>
      <c r="E5322" s="35" t="s">
        <v>73</v>
      </c>
      <c r="F5322" s="34" t="s">
        <v>78</v>
      </c>
      <c r="G5322" s="9" t="s">
        <v>79</v>
      </c>
      <c r="H5322" s="10">
        <v>6408.9215000000004</v>
      </c>
      <c r="I5322" s="10">
        <v>6519.9441800000004</v>
      </c>
      <c r="J5322" s="10">
        <v>12928.866100000001</v>
      </c>
      <c r="K5322" s="10">
        <v>3491</v>
      </c>
      <c r="L5322" s="10">
        <v>3204</v>
      </c>
      <c r="M5322" s="10">
        <v>0</v>
      </c>
      <c r="N5322" s="10">
        <v>6695</v>
      </c>
      <c r="O5322" s="10">
        <v>2533</v>
      </c>
      <c r="P5322" s="10">
        <v>2320</v>
      </c>
      <c r="Q5322" s="10">
        <v>0</v>
      </c>
      <c r="R5322" s="11">
        <v>4853</v>
      </c>
      <c r="S5322" s="130">
        <f>IFERROR(Table1[[#This Row],[Female Voters]]/Table1[[#This Row],[Female Population]],"0.0%")</f>
        <v>0.54470943356070123</v>
      </c>
      <c r="T5322" s="130">
        <f>IFERROR(Table1[[#This Row],[Male Voters]]/Table1[[#This Row],[Male Population]],"0.0%")</f>
        <v>0.49141525012258613</v>
      </c>
      <c r="U5322" s="130">
        <f>IFERROR(Table1[[#This Row],[Total Voters]]/Table1[[#This Row],[Total Population]],"0.0%")</f>
        <v>0.51783350126891636</v>
      </c>
      <c r="V5322" s="130">
        <f>IFERROR(Table1[[#This Row],[Female Ballots]]/Table1[[#This Row],[Female Population]],"0.0%")</f>
        <v>0.39523030513012208</v>
      </c>
      <c r="W5322" s="130">
        <f>IFERROR(Table1[[#This Row],[Male Ballots]]/Table1[[#This Row],[Male Population]],"0.0%")</f>
        <v>0.35583126725480646</v>
      </c>
      <c r="X5322" s="130">
        <f>IFERROR(Table1[[#This Row],[Total Ballots]]/Table1[[#This Row],[Total Population]],"0.0%")</f>
        <v>0.37536161040448857</v>
      </c>
      <c r="Y5322" s="24">
        <f>Table1[[#This Row],[Female Ballots]]/Table1[[#This Row],[Female Voters]]</f>
        <v>0.7255800630191922</v>
      </c>
      <c r="Z5322" s="24">
        <f>Table1[[#This Row],[Male Ballots]]/Table1[[#This Row],[Male Voters]]</f>
        <v>0.72409488139825218</v>
      </c>
      <c r="AA5322" s="24">
        <f>Table1[[#This Row],[Total Ballots]]/Table1[[#This Row],[Total Voters]]</f>
        <v>0.7248693054518297</v>
      </c>
    </row>
    <row r="5323" spans="1:27" s="12" customFormat="1" x14ac:dyDescent="0.35">
      <c r="A5323" s="8" t="s">
        <v>59</v>
      </c>
      <c r="B5323" s="17">
        <v>2016</v>
      </c>
      <c r="C5323" s="17" t="s">
        <v>82</v>
      </c>
      <c r="D5323" s="17"/>
      <c r="E5323" s="35" t="s">
        <v>73</v>
      </c>
      <c r="F5323" s="34" t="s">
        <v>78</v>
      </c>
      <c r="G5323" s="9" t="s">
        <v>62</v>
      </c>
      <c r="H5323" s="10">
        <v>901.01549999999997</v>
      </c>
      <c r="I5323" s="10">
        <v>1024.0463999999999</v>
      </c>
      <c r="J5323" s="10">
        <v>1925.0620000000001</v>
      </c>
      <c r="K5323" s="31">
        <v>392</v>
      </c>
      <c r="L5323" s="31">
        <v>365</v>
      </c>
      <c r="M5323" s="31"/>
      <c r="N5323" s="31">
        <v>757</v>
      </c>
      <c r="O5323" s="31">
        <v>213</v>
      </c>
      <c r="P5323" s="31">
        <v>180</v>
      </c>
      <c r="Q5323" s="31">
        <v>0</v>
      </c>
      <c r="R5323" s="41">
        <v>393</v>
      </c>
      <c r="S5323" s="130">
        <f>IFERROR(Table1[[#This Row],[Female Voters]]/Table1[[#This Row],[Female Population]],"0.0%")</f>
        <v>0.43506465760023</v>
      </c>
      <c r="T5323" s="130">
        <f>IFERROR(Table1[[#This Row],[Male Voters]]/Table1[[#This Row],[Male Population]],"0.0%")</f>
        <v>0.35642916180360579</v>
      </c>
      <c r="U5323" s="130">
        <f>IFERROR(Table1[[#This Row],[Total Voters]]/Table1[[#This Row],[Total Population]],"0.0%")</f>
        <v>0.39323408804495646</v>
      </c>
      <c r="V5323" s="130">
        <f>IFERROR(Table1[[#This Row],[Female Ballots]]/Table1[[#This Row],[Female Population]],"0.0%")</f>
        <v>0.23639992874706373</v>
      </c>
      <c r="W5323" s="130">
        <f>IFERROR(Table1[[#This Row],[Male Ballots]]/Table1[[#This Row],[Male Population]],"0.0%")</f>
        <v>0.17577328527301109</v>
      </c>
      <c r="X5323" s="130">
        <f>IFERROR(Table1[[#This Row],[Total Ballots]]/Table1[[#This Row],[Total Population]],"0.0%")</f>
        <v>0.20414926895861016</v>
      </c>
      <c r="Y5323" s="24">
        <f>Table1[[#This Row],[Female Ballots]]/Table1[[#This Row],[Female Voters]]</f>
        <v>0.54336734693877553</v>
      </c>
      <c r="Z5323" s="24">
        <f>Table1[[#This Row],[Male Ballots]]/Table1[[#This Row],[Male Voters]]</f>
        <v>0.49315068493150682</v>
      </c>
      <c r="AA5323" s="24">
        <f>Table1[[#This Row],[Total Ballots]]/Table1[[#This Row],[Total Voters]]</f>
        <v>0.51915455746367234</v>
      </c>
    </row>
    <row r="5324" spans="1:27" s="12" customFormat="1" x14ac:dyDescent="0.35">
      <c r="A5324" s="8" t="s">
        <v>59</v>
      </c>
      <c r="B5324" s="17">
        <v>2016</v>
      </c>
      <c r="C5324" s="17" t="s">
        <v>82</v>
      </c>
      <c r="D5324" s="17"/>
      <c r="E5324" s="35" t="s">
        <v>73</v>
      </c>
      <c r="F5324" s="34" t="s">
        <v>78</v>
      </c>
      <c r="G5324" s="9" t="s">
        <v>63</v>
      </c>
      <c r="H5324" s="10">
        <v>1307.0538000000001</v>
      </c>
      <c r="I5324" s="10">
        <v>1355.0454999999999</v>
      </c>
      <c r="J5324" s="10">
        <v>2662.0990000000002</v>
      </c>
      <c r="K5324" s="31">
        <v>597</v>
      </c>
      <c r="L5324" s="31">
        <v>521</v>
      </c>
      <c r="M5324" s="31"/>
      <c r="N5324" s="31">
        <v>1118</v>
      </c>
      <c r="O5324" s="31">
        <v>313</v>
      </c>
      <c r="P5324" s="31">
        <v>279</v>
      </c>
      <c r="Q5324" s="31">
        <v>0</v>
      </c>
      <c r="R5324" s="41">
        <v>592</v>
      </c>
      <c r="S5324" s="130">
        <f>IFERROR(Table1[[#This Row],[Female Voters]]/Table1[[#This Row],[Female Population]],"0.0%")</f>
        <v>0.45675243054264481</v>
      </c>
      <c r="T5324" s="130">
        <f>IFERROR(Table1[[#This Row],[Male Voters]]/Table1[[#This Row],[Male Population]],"0.0%")</f>
        <v>0.38448893413542201</v>
      </c>
      <c r="U5324" s="130">
        <f>IFERROR(Table1[[#This Row],[Total Voters]]/Table1[[#This Row],[Total Population]],"0.0%")</f>
        <v>0.41996935500896093</v>
      </c>
      <c r="V5324" s="130">
        <f>IFERROR(Table1[[#This Row],[Female Ballots]]/Table1[[#This Row],[Female Population]],"0.0%")</f>
        <v>0.23946986726942684</v>
      </c>
      <c r="W5324" s="130">
        <f>IFERROR(Table1[[#This Row],[Male Ballots]]/Table1[[#This Row],[Male Population]],"0.0%")</f>
        <v>0.20589714515121449</v>
      </c>
      <c r="X5324" s="130">
        <f>IFERROR(Table1[[#This Row],[Total Ballots]]/Table1[[#This Row],[Total Population]],"0.0%")</f>
        <v>0.22238091070241939</v>
      </c>
      <c r="Y5324" s="24">
        <f>Table1[[#This Row],[Female Ballots]]/Table1[[#This Row],[Female Voters]]</f>
        <v>0.52428810720268004</v>
      </c>
      <c r="Z5324" s="24">
        <f>Table1[[#This Row],[Male Ballots]]/Table1[[#This Row],[Male Voters]]</f>
        <v>0.53550863723608444</v>
      </c>
      <c r="AA5324" s="24">
        <f>Table1[[#This Row],[Total Ballots]]/Table1[[#This Row],[Total Voters]]</f>
        <v>0.52951699463327373</v>
      </c>
    </row>
    <row r="5325" spans="1:27" s="12" customFormat="1" x14ac:dyDescent="0.35">
      <c r="A5325" s="8" t="s">
        <v>59</v>
      </c>
      <c r="B5325" s="17">
        <v>2016</v>
      </c>
      <c r="C5325" s="17" t="s">
        <v>82</v>
      </c>
      <c r="D5325" s="17"/>
      <c r="E5325" s="35" t="s">
        <v>73</v>
      </c>
      <c r="F5325" s="34" t="s">
        <v>78</v>
      </c>
      <c r="G5325" s="9" t="s">
        <v>64</v>
      </c>
      <c r="H5325" s="10">
        <v>1165.0818999999999</v>
      </c>
      <c r="I5325" s="10">
        <v>1194.1014</v>
      </c>
      <c r="J5325" s="10">
        <v>2359.1840000000002</v>
      </c>
      <c r="K5325" s="31">
        <v>515</v>
      </c>
      <c r="L5325" s="31">
        <v>453</v>
      </c>
      <c r="M5325" s="31"/>
      <c r="N5325" s="31">
        <v>968</v>
      </c>
      <c r="O5325" s="31">
        <v>351</v>
      </c>
      <c r="P5325" s="31">
        <v>298</v>
      </c>
      <c r="Q5325" s="31">
        <v>0</v>
      </c>
      <c r="R5325" s="41">
        <v>649</v>
      </c>
      <c r="S5325" s="130">
        <f>IFERROR(Table1[[#This Row],[Female Voters]]/Table1[[#This Row],[Female Population]],"0.0%")</f>
        <v>0.44202901100772402</v>
      </c>
      <c r="T5325" s="130">
        <f>IFERROR(Table1[[#This Row],[Male Voters]]/Table1[[#This Row],[Male Population]],"0.0%")</f>
        <v>0.37936476751471859</v>
      </c>
      <c r="U5325" s="130">
        <f>IFERROR(Table1[[#This Row],[Total Voters]]/Table1[[#This Row],[Total Population]],"0.0%")</f>
        <v>0.41031136189462114</v>
      </c>
      <c r="V5325" s="130">
        <f>IFERROR(Table1[[#This Row],[Female Ballots]]/Table1[[#This Row],[Female Population]],"0.0%")</f>
        <v>0.30126637449264299</v>
      </c>
      <c r="W5325" s="130">
        <f>IFERROR(Table1[[#This Row],[Male Ballots]]/Table1[[#This Row],[Male Population]],"0.0%")</f>
        <v>0.24956004573815926</v>
      </c>
      <c r="X5325" s="130">
        <f>IFERROR(Table1[[#This Row],[Total Ballots]]/Table1[[#This Row],[Total Population]],"0.0%")</f>
        <v>0.27509511763389372</v>
      </c>
      <c r="Y5325" s="24">
        <f>Table1[[#This Row],[Female Ballots]]/Table1[[#This Row],[Female Voters]]</f>
        <v>0.68155339805825244</v>
      </c>
      <c r="Z5325" s="24">
        <f>Table1[[#This Row],[Male Ballots]]/Table1[[#This Row],[Male Voters]]</f>
        <v>0.65783664459161151</v>
      </c>
      <c r="AA5325" s="24">
        <f>Table1[[#This Row],[Total Ballots]]/Table1[[#This Row],[Total Voters]]</f>
        <v>0.67045454545454541</v>
      </c>
    </row>
    <row r="5326" spans="1:27" s="12" customFormat="1" x14ac:dyDescent="0.35">
      <c r="A5326" s="8" t="s">
        <v>59</v>
      </c>
      <c r="B5326" s="17">
        <v>2016</v>
      </c>
      <c r="C5326" s="17" t="s">
        <v>82</v>
      </c>
      <c r="D5326" s="17"/>
      <c r="E5326" s="35" t="s">
        <v>73</v>
      </c>
      <c r="F5326" s="34" t="s">
        <v>78</v>
      </c>
      <c r="G5326" s="9" t="s">
        <v>65</v>
      </c>
      <c r="H5326" s="10">
        <v>1025.1449</v>
      </c>
      <c r="I5326" s="10">
        <v>1002.171</v>
      </c>
      <c r="J5326" s="10">
        <v>2027.3159999999998</v>
      </c>
      <c r="K5326" s="31">
        <v>501</v>
      </c>
      <c r="L5326" s="31">
        <v>489</v>
      </c>
      <c r="M5326" s="31"/>
      <c r="N5326" s="31">
        <v>990</v>
      </c>
      <c r="O5326" s="31">
        <v>391</v>
      </c>
      <c r="P5326" s="31">
        <v>374</v>
      </c>
      <c r="Q5326" s="31">
        <v>0</v>
      </c>
      <c r="R5326" s="41">
        <v>765</v>
      </c>
      <c r="S5326" s="130">
        <f>IFERROR(Table1[[#This Row],[Female Voters]]/Table1[[#This Row],[Female Population]],"0.0%")</f>
        <v>0.48871140070052538</v>
      </c>
      <c r="T5326" s="130">
        <f>IFERROR(Table1[[#This Row],[Male Voters]]/Table1[[#This Row],[Male Population]],"0.0%")</f>
        <v>0.48794068078202218</v>
      </c>
      <c r="U5326" s="130">
        <f>IFERROR(Table1[[#This Row],[Total Voters]]/Table1[[#This Row],[Total Population]],"0.0%")</f>
        <v>0.48833038362051112</v>
      </c>
      <c r="V5326" s="130">
        <f>IFERROR(Table1[[#This Row],[Female Ballots]]/Table1[[#This Row],[Female Population]],"0.0%")</f>
        <v>0.38140949635510063</v>
      </c>
      <c r="W5326" s="130">
        <f>IFERROR(Table1[[#This Row],[Male Ballots]]/Table1[[#This Row],[Male Population]],"0.0%")</f>
        <v>0.37318980493348936</v>
      </c>
      <c r="X5326" s="130">
        <f>IFERROR(Table1[[#This Row],[Total Ballots]]/Table1[[#This Row],[Total Population]],"0.0%")</f>
        <v>0.37734620552494041</v>
      </c>
      <c r="Y5326" s="24">
        <f>Table1[[#This Row],[Female Ballots]]/Table1[[#This Row],[Female Voters]]</f>
        <v>0.780439121756487</v>
      </c>
      <c r="Z5326" s="24">
        <f>Table1[[#This Row],[Male Ballots]]/Table1[[#This Row],[Male Voters]]</f>
        <v>0.76482617586912061</v>
      </c>
      <c r="AA5326" s="24">
        <f>Table1[[#This Row],[Total Ballots]]/Table1[[#This Row],[Total Voters]]</f>
        <v>0.77272727272727271</v>
      </c>
    </row>
    <row r="5327" spans="1:27" s="12" customFormat="1" x14ac:dyDescent="0.35">
      <c r="A5327" s="8" t="s">
        <v>59</v>
      </c>
      <c r="B5327" s="17">
        <v>2016</v>
      </c>
      <c r="C5327" s="17" t="s">
        <v>82</v>
      </c>
      <c r="D5327" s="17"/>
      <c r="E5327" s="35" t="s">
        <v>73</v>
      </c>
      <c r="F5327" s="34" t="s">
        <v>78</v>
      </c>
      <c r="G5327" s="9" t="s">
        <v>66</v>
      </c>
      <c r="H5327" s="10">
        <v>907.23849999999993</v>
      </c>
      <c r="I5327" s="10">
        <v>890.2269</v>
      </c>
      <c r="J5327" s="10">
        <v>1797.4654</v>
      </c>
      <c r="K5327" s="31">
        <v>660</v>
      </c>
      <c r="L5327" s="31">
        <v>592</v>
      </c>
      <c r="M5327" s="31"/>
      <c r="N5327" s="31">
        <v>1252</v>
      </c>
      <c r="O5327" s="31">
        <v>548</v>
      </c>
      <c r="P5327" s="31">
        <v>508</v>
      </c>
      <c r="Q5327" s="31">
        <v>0</v>
      </c>
      <c r="R5327" s="41">
        <v>1056</v>
      </c>
      <c r="S5327" s="130">
        <f>IFERROR(Table1[[#This Row],[Female Voters]]/Table1[[#This Row],[Female Population]],"0.0%")</f>
        <v>0.72748235441948295</v>
      </c>
      <c r="T5327" s="130">
        <f>IFERROR(Table1[[#This Row],[Male Voters]]/Table1[[#This Row],[Male Population]],"0.0%")</f>
        <v>0.66499900193984252</v>
      </c>
      <c r="U5327" s="130">
        <f>IFERROR(Table1[[#This Row],[Total Voters]]/Table1[[#This Row],[Total Population]],"0.0%")</f>
        <v>0.69653635613792619</v>
      </c>
      <c r="V5327" s="130">
        <f>IFERROR(Table1[[#This Row],[Female Ballots]]/Table1[[#This Row],[Female Population]],"0.0%")</f>
        <v>0.60403080336647974</v>
      </c>
      <c r="W5327" s="130">
        <f>IFERROR(Table1[[#This Row],[Male Ballots]]/Table1[[#This Row],[Male Population]],"0.0%")</f>
        <v>0.57064103544837841</v>
      </c>
      <c r="X5327" s="130">
        <f>IFERROR(Table1[[#This Row],[Total Ballots]]/Table1[[#This Row],[Total Population]],"0.0%")</f>
        <v>0.58749392338789941</v>
      </c>
      <c r="Y5327" s="24">
        <f>Table1[[#This Row],[Female Ballots]]/Table1[[#This Row],[Female Voters]]</f>
        <v>0.83030303030303032</v>
      </c>
      <c r="Z5327" s="24">
        <f>Table1[[#This Row],[Male Ballots]]/Table1[[#This Row],[Male Voters]]</f>
        <v>0.85810810810810811</v>
      </c>
      <c r="AA5327" s="24">
        <f>Table1[[#This Row],[Total Ballots]]/Table1[[#This Row],[Total Voters]]</f>
        <v>0.8434504792332268</v>
      </c>
    </row>
    <row r="5328" spans="1:27" s="12" customFormat="1" x14ac:dyDescent="0.35">
      <c r="A5328" s="8" t="s">
        <v>59</v>
      </c>
      <c r="B5328" s="17">
        <v>2016</v>
      </c>
      <c r="C5328" s="17" t="s">
        <v>82</v>
      </c>
      <c r="D5328" s="17"/>
      <c r="E5328" s="35" t="s">
        <v>73</v>
      </c>
      <c r="F5328" s="34" t="s">
        <v>78</v>
      </c>
      <c r="G5328" s="9" t="s">
        <v>67</v>
      </c>
      <c r="H5328" s="10">
        <v>1103.3869</v>
      </c>
      <c r="I5328" s="10">
        <v>1054.3529800000001</v>
      </c>
      <c r="J5328" s="10">
        <v>2157.7397000000001</v>
      </c>
      <c r="K5328" s="31">
        <v>826</v>
      </c>
      <c r="L5328" s="31">
        <v>784</v>
      </c>
      <c r="M5328" s="31"/>
      <c r="N5328" s="31">
        <v>1610</v>
      </c>
      <c r="O5328" s="31">
        <v>717</v>
      </c>
      <c r="P5328" s="31">
        <v>681</v>
      </c>
      <c r="Q5328" s="31">
        <v>0</v>
      </c>
      <c r="R5328" s="41">
        <v>1398</v>
      </c>
      <c r="S5328" s="130">
        <f>IFERROR(Table1[[#This Row],[Female Voters]]/Table1[[#This Row],[Female Population]],"0.0%")</f>
        <v>0.74860413876583098</v>
      </c>
      <c r="T5328" s="130">
        <f>IFERROR(Table1[[#This Row],[Male Voters]]/Table1[[#This Row],[Male Population]],"0.0%")</f>
        <v>0.74358399404343689</v>
      </c>
      <c r="U5328" s="130">
        <f>IFERROR(Table1[[#This Row],[Total Voters]]/Table1[[#This Row],[Total Population]],"0.0%")</f>
        <v>0.74615116920729596</v>
      </c>
      <c r="V5328" s="130">
        <f>IFERROR(Table1[[#This Row],[Female Ballots]]/Table1[[#This Row],[Female Population]],"0.0%")</f>
        <v>0.64981739406186534</v>
      </c>
      <c r="W5328" s="130">
        <f>IFERROR(Table1[[#This Row],[Male Ballots]]/Table1[[#This Row],[Male Population]],"0.0%")</f>
        <v>0.64589374992803639</v>
      </c>
      <c r="X5328" s="130">
        <f>IFERROR(Table1[[#This Row],[Total Ballots]]/Table1[[#This Row],[Total Population]],"0.0%")</f>
        <v>0.64790020779614887</v>
      </c>
      <c r="Y5328" s="24">
        <f>Table1[[#This Row],[Female Ballots]]/Table1[[#This Row],[Female Voters]]</f>
        <v>0.86803874092009681</v>
      </c>
      <c r="Z5328" s="24">
        <f>Table1[[#This Row],[Male Ballots]]/Table1[[#This Row],[Male Voters]]</f>
        <v>0.86862244897959184</v>
      </c>
      <c r="AA5328" s="24">
        <f>Table1[[#This Row],[Total Ballots]]/Table1[[#This Row],[Total Voters]]</f>
        <v>0.86832298136645958</v>
      </c>
    </row>
    <row r="5329" spans="1:27" s="12" customFormat="1" x14ac:dyDescent="0.35">
      <c r="A5329" s="8" t="s">
        <v>37</v>
      </c>
      <c r="B5329" s="17">
        <v>2016</v>
      </c>
      <c r="C5329" s="17" t="s">
        <v>82</v>
      </c>
      <c r="D5329" s="17" t="s">
        <v>69</v>
      </c>
      <c r="E5329" s="35" t="s">
        <v>74</v>
      </c>
      <c r="F5329" s="34" t="s">
        <v>78</v>
      </c>
      <c r="G5329" s="9" t="s">
        <v>79</v>
      </c>
      <c r="H5329" s="10">
        <v>9030.9985000000015</v>
      </c>
      <c r="I5329" s="10">
        <v>8345.998599999999</v>
      </c>
      <c r="J5329" s="10">
        <v>17376.999400000001</v>
      </c>
      <c r="K5329" s="31">
        <v>7518</v>
      </c>
      <c r="L5329" s="31">
        <v>6593</v>
      </c>
      <c r="M5329" s="31">
        <v>13</v>
      </c>
      <c r="N5329" s="31">
        <v>14124</v>
      </c>
      <c r="O5329" s="31">
        <v>5434</v>
      </c>
      <c r="P5329" s="31">
        <v>4714</v>
      </c>
      <c r="Q5329" s="31">
        <v>8</v>
      </c>
      <c r="R5329" s="41">
        <v>10156</v>
      </c>
      <c r="S5329" s="130">
        <f>IFERROR(Table1[[#This Row],[Female Voters]]/Table1[[#This Row],[Female Population]],"0.0%")</f>
        <v>0.83246608888264118</v>
      </c>
      <c r="T5329" s="130">
        <f>IFERROR(Table1[[#This Row],[Male Voters]]/Table1[[#This Row],[Male Population]],"0.0%")</f>
        <v>0.78995939443363927</v>
      </c>
      <c r="U5329" s="130">
        <f>IFERROR(Table1[[#This Row],[Total Voters]]/Table1[[#This Row],[Total Population]],"0.0%")</f>
        <v>0.81279855485291663</v>
      </c>
      <c r="V5329" s="130">
        <f>IFERROR(Table1[[#This Row],[Female Ballots]]/Table1[[#This Row],[Female Population]],"0.0%")</f>
        <v>0.60170533745521038</v>
      </c>
      <c r="W5329" s="130">
        <f>IFERROR(Table1[[#This Row],[Male Ballots]]/Table1[[#This Row],[Male Population]],"0.0%")</f>
        <v>0.56482156610953671</v>
      </c>
      <c r="X5329" s="130">
        <f>IFERROR(Table1[[#This Row],[Total Ballots]]/Table1[[#This Row],[Total Population]],"0.0%")</f>
        <v>0.584450730889707</v>
      </c>
      <c r="Y5329" s="24">
        <f>Table1[[#This Row],[Female Ballots]]/Table1[[#This Row],[Female Voters]]</f>
        <v>0.72279861665336531</v>
      </c>
      <c r="Z5329" s="24">
        <f>Table1[[#This Row],[Male Ballots]]/Table1[[#This Row],[Male Voters]]</f>
        <v>0.71500075838010013</v>
      </c>
      <c r="AA5329" s="24">
        <f>Table1[[#This Row],[Total Ballots]]/Table1[[#This Row],[Total Voters]]</f>
        <v>0.71905975644293396</v>
      </c>
    </row>
    <row r="5330" spans="1:27" s="12" customFormat="1" x14ac:dyDescent="0.35">
      <c r="A5330" s="8" t="s">
        <v>37</v>
      </c>
      <c r="B5330" s="17">
        <v>2016</v>
      </c>
      <c r="C5330" s="17" t="s">
        <v>82</v>
      </c>
      <c r="D5330" s="17" t="s">
        <v>69</v>
      </c>
      <c r="E5330" s="35" t="s">
        <v>74</v>
      </c>
      <c r="F5330" s="34" t="s">
        <v>78</v>
      </c>
      <c r="G5330" s="9" t="s">
        <v>62</v>
      </c>
      <c r="H5330" s="10">
        <v>845.99990000000003</v>
      </c>
      <c r="I5330" s="10">
        <v>835.99990000000003</v>
      </c>
      <c r="J5330" s="10">
        <v>1681.9998000000001</v>
      </c>
      <c r="K5330" s="31">
        <v>537</v>
      </c>
      <c r="L5330" s="31">
        <v>512</v>
      </c>
      <c r="M5330" s="31"/>
      <c r="N5330" s="31">
        <v>1049</v>
      </c>
      <c r="O5330" s="31">
        <v>254</v>
      </c>
      <c r="P5330" s="31">
        <v>221</v>
      </c>
      <c r="Q5330" s="31">
        <v>0</v>
      </c>
      <c r="R5330" s="41">
        <v>475</v>
      </c>
      <c r="S5330" s="130">
        <f>IFERROR(Table1[[#This Row],[Female Voters]]/Table1[[#This Row],[Female Population]],"0.0%")</f>
        <v>0.63475184807941465</v>
      </c>
      <c r="T5330" s="130">
        <f>IFERROR(Table1[[#This Row],[Male Voters]]/Table1[[#This Row],[Male Population]],"0.0%")</f>
        <v>0.61244026464596468</v>
      </c>
      <c r="U5330" s="130">
        <f>IFERROR(Table1[[#This Row],[Total Voters]]/Table1[[#This Row],[Total Population]],"0.0%")</f>
        <v>0.6236623809348848</v>
      </c>
      <c r="V5330" s="130">
        <f>IFERROR(Table1[[#This Row],[Female Ballots]]/Table1[[#This Row],[Female Population]],"0.0%")</f>
        <v>0.30023644210832651</v>
      </c>
      <c r="W5330" s="130">
        <f>IFERROR(Table1[[#This Row],[Male Ballots]]/Table1[[#This Row],[Male Population]],"0.0%")</f>
        <v>0.26435409860694958</v>
      </c>
      <c r="X5330" s="130">
        <f>IFERROR(Table1[[#This Row],[Total Ballots]]/Table1[[#This Row],[Total Population]],"0.0%")</f>
        <v>0.28240193607633007</v>
      </c>
      <c r="Y5330" s="24">
        <f>Table1[[#This Row],[Female Ballots]]/Table1[[#This Row],[Female Voters]]</f>
        <v>0.47299813780260708</v>
      </c>
      <c r="Z5330" s="24">
        <f>Table1[[#This Row],[Male Ballots]]/Table1[[#This Row],[Male Voters]]</f>
        <v>0.431640625</v>
      </c>
      <c r="AA5330" s="24">
        <f>Table1[[#This Row],[Total Ballots]]/Table1[[#This Row],[Total Voters]]</f>
        <v>0.45281220209723544</v>
      </c>
    </row>
    <row r="5331" spans="1:27" s="12" customFormat="1" x14ac:dyDescent="0.35">
      <c r="A5331" s="8" t="s">
        <v>37</v>
      </c>
      <c r="B5331" s="17">
        <v>2016</v>
      </c>
      <c r="C5331" s="17" t="s">
        <v>82</v>
      </c>
      <c r="D5331" s="17" t="s">
        <v>69</v>
      </c>
      <c r="E5331" s="35" t="s">
        <v>74</v>
      </c>
      <c r="F5331" s="34" t="s">
        <v>78</v>
      </c>
      <c r="G5331" s="9" t="s">
        <v>63</v>
      </c>
      <c r="H5331" s="10">
        <v>1218.9998000000001</v>
      </c>
      <c r="I5331" s="10">
        <v>1184.9998000000001</v>
      </c>
      <c r="J5331" s="10">
        <v>2404</v>
      </c>
      <c r="K5331" s="31">
        <v>1027</v>
      </c>
      <c r="L5331" s="31">
        <v>865</v>
      </c>
      <c r="M5331" s="31">
        <v>2</v>
      </c>
      <c r="N5331" s="31">
        <v>1894</v>
      </c>
      <c r="O5331" s="31">
        <v>479</v>
      </c>
      <c r="P5331" s="31">
        <v>388</v>
      </c>
      <c r="Q5331" s="31">
        <v>0</v>
      </c>
      <c r="R5331" s="41">
        <v>867</v>
      </c>
      <c r="S5331" s="130">
        <f>IFERROR(Table1[[#This Row],[Female Voters]]/Table1[[#This Row],[Female Population]],"0.0%")</f>
        <v>0.84249398564298361</v>
      </c>
      <c r="T5331" s="130">
        <f>IFERROR(Table1[[#This Row],[Male Voters]]/Table1[[#This Row],[Male Population]],"0.0%")</f>
        <v>0.72995792910682344</v>
      </c>
      <c r="U5331" s="130">
        <f>IFERROR(Table1[[#This Row],[Total Voters]]/Table1[[#This Row],[Total Population]],"0.0%")</f>
        <v>0.78785357737104822</v>
      </c>
      <c r="V5331" s="130">
        <f>IFERROR(Table1[[#This Row],[Female Ballots]]/Table1[[#This Row],[Female Population]],"0.0%")</f>
        <v>0.39294510138557853</v>
      </c>
      <c r="W5331" s="130">
        <f>IFERROR(Table1[[#This Row],[Male Ballots]]/Table1[[#This Row],[Male Population]],"0.0%")</f>
        <v>0.32742621559936125</v>
      </c>
      <c r="X5331" s="130">
        <f>IFERROR(Table1[[#This Row],[Total Ballots]]/Table1[[#This Row],[Total Population]],"0.0%")</f>
        <v>0.36064891846921798</v>
      </c>
      <c r="Y5331" s="24">
        <f>Table1[[#This Row],[Female Ballots]]/Table1[[#This Row],[Female Voters]]</f>
        <v>0.4664070107108082</v>
      </c>
      <c r="Z5331" s="24">
        <f>Table1[[#This Row],[Male Ballots]]/Table1[[#This Row],[Male Voters]]</f>
        <v>0.44855491329479769</v>
      </c>
      <c r="AA5331" s="24">
        <f>Table1[[#This Row],[Total Ballots]]/Table1[[#This Row],[Total Voters]]</f>
        <v>0.45776135163674764</v>
      </c>
    </row>
    <row r="5332" spans="1:27" s="12" customFormat="1" x14ac:dyDescent="0.35">
      <c r="A5332" s="8" t="s">
        <v>37</v>
      </c>
      <c r="B5332" s="17">
        <v>2016</v>
      </c>
      <c r="C5332" s="17" t="s">
        <v>82</v>
      </c>
      <c r="D5332" s="17" t="s">
        <v>69</v>
      </c>
      <c r="E5332" s="35" t="s">
        <v>74</v>
      </c>
      <c r="F5332" s="34" t="s">
        <v>78</v>
      </c>
      <c r="G5332" s="9" t="s">
        <v>64</v>
      </c>
      <c r="H5332" s="10">
        <v>1234.9998000000001</v>
      </c>
      <c r="I5332" s="10">
        <v>1151.9998000000001</v>
      </c>
      <c r="J5332" s="10">
        <v>2387</v>
      </c>
      <c r="K5332" s="31">
        <v>950</v>
      </c>
      <c r="L5332" s="31">
        <v>824</v>
      </c>
      <c r="M5332" s="31">
        <v>1</v>
      </c>
      <c r="N5332" s="31">
        <v>1775</v>
      </c>
      <c r="O5332" s="31">
        <v>578</v>
      </c>
      <c r="P5332" s="31">
        <v>510</v>
      </c>
      <c r="Q5332" s="31">
        <v>0</v>
      </c>
      <c r="R5332" s="41">
        <v>1088</v>
      </c>
      <c r="S5332" s="130">
        <f>IFERROR(Table1[[#This Row],[Female Voters]]/Table1[[#This Row],[Female Population]],"0.0%")</f>
        <v>0.76923089380257381</v>
      </c>
      <c r="T5332" s="130">
        <f>IFERROR(Table1[[#This Row],[Male Voters]]/Table1[[#This Row],[Male Population]],"0.0%")</f>
        <v>0.71527790195796903</v>
      </c>
      <c r="U5332" s="130">
        <f>IFERROR(Table1[[#This Row],[Total Voters]]/Table1[[#This Row],[Total Population]],"0.0%")</f>
        <v>0.74361122748219521</v>
      </c>
      <c r="V5332" s="130">
        <f>IFERROR(Table1[[#This Row],[Female Ballots]]/Table1[[#This Row],[Female Population]],"0.0%")</f>
        <v>0.4680162701240923</v>
      </c>
      <c r="W5332" s="130">
        <f>IFERROR(Table1[[#This Row],[Male Ballots]]/Table1[[#This Row],[Male Population]],"0.0%")</f>
        <v>0.44270841019243229</v>
      </c>
      <c r="X5332" s="130">
        <f>IFERROR(Table1[[#This Row],[Total Ballots]]/Table1[[#This Row],[Total Population]],"0.0%")</f>
        <v>0.45580226225387516</v>
      </c>
      <c r="Y5332" s="24">
        <f>Table1[[#This Row],[Female Ballots]]/Table1[[#This Row],[Female Voters]]</f>
        <v>0.60842105263157897</v>
      </c>
      <c r="Z5332" s="24">
        <f>Table1[[#This Row],[Male Ballots]]/Table1[[#This Row],[Male Voters]]</f>
        <v>0.6189320388349514</v>
      </c>
      <c r="AA5332" s="24">
        <f>Table1[[#This Row],[Total Ballots]]/Table1[[#This Row],[Total Voters]]</f>
        <v>0.61295774647887324</v>
      </c>
    </row>
    <row r="5333" spans="1:27" s="12" customFormat="1" x14ac:dyDescent="0.35">
      <c r="A5333" s="8" t="s">
        <v>37</v>
      </c>
      <c r="B5333" s="17">
        <v>2016</v>
      </c>
      <c r="C5333" s="17" t="s">
        <v>82</v>
      </c>
      <c r="D5333" s="17" t="s">
        <v>69</v>
      </c>
      <c r="E5333" s="35" t="s">
        <v>74</v>
      </c>
      <c r="F5333" s="34" t="s">
        <v>78</v>
      </c>
      <c r="G5333" s="9" t="s">
        <v>65</v>
      </c>
      <c r="H5333" s="10">
        <v>1419.9998000000001</v>
      </c>
      <c r="I5333" s="10">
        <v>1328.9998000000001</v>
      </c>
      <c r="J5333" s="10">
        <v>2749</v>
      </c>
      <c r="K5333" s="31">
        <v>1109</v>
      </c>
      <c r="L5333" s="31">
        <v>1007</v>
      </c>
      <c r="M5333" s="31">
        <v>2</v>
      </c>
      <c r="N5333" s="31">
        <v>2118</v>
      </c>
      <c r="O5333" s="31">
        <v>805</v>
      </c>
      <c r="P5333" s="31">
        <v>710</v>
      </c>
      <c r="Q5333" s="31">
        <v>1</v>
      </c>
      <c r="R5333" s="41">
        <v>1516</v>
      </c>
      <c r="S5333" s="130">
        <f>IFERROR(Table1[[#This Row],[Female Voters]]/Table1[[#This Row],[Female Population]],"0.0%")</f>
        <v>0.7809860254909895</v>
      </c>
      <c r="T5333" s="130">
        <f>IFERROR(Table1[[#This Row],[Male Voters]]/Table1[[#This Row],[Male Population]],"0.0%")</f>
        <v>0.75771267986646795</v>
      </c>
      <c r="U5333" s="130">
        <f>IFERROR(Table1[[#This Row],[Total Voters]]/Table1[[#This Row],[Total Population]],"0.0%")</f>
        <v>0.77046198617679151</v>
      </c>
      <c r="V5333" s="130">
        <f>IFERROR(Table1[[#This Row],[Female Ballots]]/Table1[[#This Row],[Female Population]],"0.0%")</f>
        <v>0.5669014882959843</v>
      </c>
      <c r="W5333" s="130">
        <f>IFERROR(Table1[[#This Row],[Male Ballots]]/Table1[[#This Row],[Male Population]],"0.0%")</f>
        <v>0.53423634826732103</v>
      </c>
      <c r="X5333" s="130">
        <f>IFERROR(Table1[[#This Row],[Total Ballots]]/Table1[[#This Row],[Total Population]],"0.0%")</f>
        <v>0.55147326300472899</v>
      </c>
      <c r="Y5333" s="24">
        <f>Table1[[#This Row],[Female Ballots]]/Table1[[#This Row],[Female Voters]]</f>
        <v>0.72587917042380523</v>
      </c>
      <c r="Z5333" s="24">
        <f>Table1[[#This Row],[Male Ballots]]/Table1[[#This Row],[Male Voters]]</f>
        <v>0.70506454816286002</v>
      </c>
      <c r="AA5333" s="24">
        <f>Table1[[#This Row],[Total Ballots]]/Table1[[#This Row],[Total Voters]]</f>
        <v>0.71576959395656281</v>
      </c>
    </row>
    <row r="5334" spans="1:27" s="12" customFormat="1" x14ac:dyDescent="0.35">
      <c r="A5334" s="8" t="s">
        <v>37</v>
      </c>
      <c r="B5334" s="17">
        <v>2016</v>
      </c>
      <c r="C5334" s="17" t="s">
        <v>82</v>
      </c>
      <c r="D5334" s="17" t="s">
        <v>69</v>
      </c>
      <c r="E5334" s="35" t="s">
        <v>74</v>
      </c>
      <c r="F5334" s="34" t="s">
        <v>78</v>
      </c>
      <c r="G5334" s="9" t="s">
        <v>66</v>
      </c>
      <c r="H5334" s="10">
        <v>1723.9997000000001</v>
      </c>
      <c r="I5334" s="10">
        <v>1540.9998000000001</v>
      </c>
      <c r="J5334" s="10">
        <v>3265</v>
      </c>
      <c r="K5334" s="31">
        <v>1520</v>
      </c>
      <c r="L5334" s="31">
        <v>1335</v>
      </c>
      <c r="M5334" s="31">
        <v>3</v>
      </c>
      <c r="N5334" s="31">
        <v>2858</v>
      </c>
      <c r="O5334" s="31">
        <v>1260</v>
      </c>
      <c r="P5334" s="31">
        <v>1099</v>
      </c>
      <c r="Q5334" s="31">
        <v>3</v>
      </c>
      <c r="R5334" s="41">
        <v>2362</v>
      </c>
      <c r="S5334" s="130">
        <f>IFERROR(Table1[[#This Row],[Female Voters]]/Table1[[#This Row],[Female Population]],"0.0%")</f>
        <v>0.88167068706566476</v>
      </c>
      <c r="T5334" s="130">
        <f>IFERROR(Table1[[#This Row],[Male Voters]]/Table1[[#This Row],[Male Population]],"0.0%")</f>
        <v>0.86632068349392388</v>
      </c>
      <c r="U5334" s="130">
        <f>IFERROR(Table1[[#This Row],[Total Voters]]/Table1[[#This Row],[Total Population]],"0.0%")</f>
        <v>0.87534456355283308</v>
      </c>
      <c r="V5334" s="130">
        <f>IFERROR(Table1[[#This Row],[Female Ballots]]/Table1[[#This Row],[Female Population]],"0.0%")</f>
        <v>0.73085859585706425</v>
      </c>
      <c r="W5334" s="130">
        <f>IFERROR(Table1[[#This Row],[Male Ballots]]/Table1[[#This Row],[Male Population]],"0.0%")</f>
        <v>0.71317335667402415</v>
      </c>
      <c r="X5334" s="130">
        <f>IFERROR(Table1[[#This Row],[Total Ballots]]/Table1[[#This Row],[Total Population]],"0.0%")</f>
        <v>0.72343032159264931</v>
      </c>
      <c r="Y5334" s="24">
        <f>Table1[[#This Row],[Female Ballots]]/Table1[[#This Row],[Female Voters]]</f>
        <v>0.82894736842105265</v>
      </c>
      <c r="Z5334" s="24">
        <f>Table1[[#This Row],[Male Ballots]]/Table1[[#This Row],[Male Voters]]</f>
        <v>0.82322097378277148</v>
      </c>
      <c r="AA5334" s="24">
        <f>Table1[[#This Row],[Total Ballots]]/Table1[[#This Row],[Total Voters]]</f>
        <v>0.82645206438068575</v>
      </c>
    </row>
    <row r="5335" spans="1:27" s="12" customFormat="1" x14ac:dyDescent="0.35">
      <c r="A5335" s="8" t="s">
        <v>37</v>
      </c>
      <c r="B5335" s="17">
        <v>2016</v>
      </c>
      <c r="C5335" s="17" t="s">
        <v>82</v>
      </c>
      <c r="D5335" s="17" t="s">
        <v>69</v>
      </c>
      <c r="E5335" s="35" t="s">
        <v>74</v>
      </c>
      <c r="F5335" s="34" t="s">
        <v>78</v>
      </c>
      <c r="G5335" s="9" t="s">
        <v>67</v>
      </c>
      <c r="H5335" s="10">
        <v>2586.9994999999999</v>
      </c>
      <c r="I5335" s="10">
        <v>2302.9994999999999</v>
      </c>
      <c r="J5335" s="10">
        <v>4889.9996000000001</v>
      </c>
      <c r="K5335" s="31">
        <v>2375</v>
      </c>
      <c r="L5335" s="31">
        <v>2050</v>
      </c>
      <c r="M5335" s="31">
        <v>5</v>
      </c>
      <c r="N5335" s="31">
        <v>4430</v>
      </c>
      <c r="O5335" s="31">
        <v>2058</v>
      </c>
      <c r="P5335" s="31">
        <v>1786</v>
      </c>
      <c r="Q5335" s="31">
        <v>4</v>
      </c>
      <c r="R5335" s="41">
        <v>3848</v>
      </c>
      <c r="S5335" s="130">
        <f>IFERROR(Table1[[#This Row],[Female Voters]]/Table1[[#This Row],[Female Population]],"0.0%")</f>
        <v>0.91805197488441725</v>
      </c>
      <c r="T5335" s="130">
        <f>IFERROR(Table1[[#This Row],[Male Voters]]/Table1[[#This Row],[Male Population]],"0.0%")</f>
        <v>0.89014348461647519</v>
      </c>
      <c r="U5335" s="130">
        <f>IFERROR(Table1[[#This Row],[Total Voters]]/Table1[[#This Row],[Total Population]],"0.0%")</f>
        <v>0.90593054445239629</v>
      </c>
      <c r="V5335" s="130">
        <f>IFERROR(Table1[[#This Row],[Female Ballots]]/Table1[[#This Row],[Female Population]],"0.0%")</f>
        <v>0.79551619549984454</v>
      </c>
      <c r="W5335" s="130">
        <f>IFERROR(Table1[[#This Row],[Male Ballots]]/Table1[[#This Row],[Male Population]],"0.0%")</f>
        <v>0.77551037245123156</v>
      </c>
      <c r="X5335" s="130">
        <f>IFERROR(Table1[[#This Row],[Total Ballots]]/Table1[[#This Row],[Total Population]],"0.0%")</f>
        <v>0.78691212980876313</v>
      </c>
      <c r="Y5335" s="24">
        <f>Table1[[#This Row],[Female Ballots]]/Table1[[#This Row],[Female Voters]]</f>
        <v>0.8665263157894737</v>
      </c>
      <c r="Z5335" s="24">
        <f>Table1[[#This Row],[Male Ballots]]/Table1[[#This Row],[Male Voters]]</f>
        <v>0.87121951219512195</v>
      </c>
      <c r="AA5335" s="24">
        <f>Table1[[#This Row],[Total Ballots]]/Table1[[#This Row],[Total Voters]]</f>
        <v>0.86862302483069975</v>
      </c>
    </row>
    <row r="5336" spans="1:27" s="12" customFormat="1" x14ac:dyDescent="0.35">
      <c r="A5336" s="8" t="s">
        <v>48</v>
      </c>
      <c r="B5336" s="17">
        <v>2016</v>
      </c>
      <c r="C5336" s="17" t="s">
        <v>82</v>
      </c>
      <c r="D5336" s="17" t="s">
        <v>69</v>
      </c>
      <c r="E5336" s="35" t="s">
        <v>74</v>
      </c>
      <c r="F5336" s="34" t="s">
        <v>78</v>
      </c>
      <c r="G5336" s="9" t="s">
        <v>79</v>
      </c>
      <c r="H5336" s="10">
        <v>71409.000999999989</v>
      </c>
      <c r="I5336" s="10">
        <v>69299.001000000004</v>
      </c>
      <c r="J5336" s="10">
        <v>140708.00099999999</v>
      </c>
      <c r="K5336" s="31">
        <v>54559</v>
      </c>
      <c r="L5336" s="31">
        <v>50600</v>
      </c>
      <c r="M5336" s="31">
        <v>2768</v>
      </c>
      <c r="N5336" s="31">
        <v>107927</v>
      </c>
      <c r="O5336" s="31">
        <v>43009</v>
      </c>
      <c r="P5336" s="31">
        <v>39373</v>
      </c>
      <c r="Q5336" s="31">
        <v>2024</v>
      </c>
      <c r="R5336" s="41">
        <v>84406</v>
      </c>
      <c r="S5336" s="130">
        <f>IFERROR(Table1[[#This Row],[Female Voters]]/Table1[[#This Row],[Female Population]],"0.0%")</f>
        <v>0.76403533498529141</v>
      </c>
      <c r="T5336" s="130">
        <f>IFERROR(Table1[[#This Row],[Male Voters]]/Table1[[#This Row],[Male Population]],"0.0%")</f>
        <v>0.73016925597527726</v>
      </c>
      <c r="U5336" s="130">
        <f>IFERROR(Table1[[#This Row],[Total Voters]]/Table1[[#This Row],[Total Population]],"0.0%")</f>
        <v>0.76702816636560711</v>
      </c>
      <c r="V5336" s="130">
        <f>IFERROR(Table1[[#This Row],[Female Ballots]]/Table1[[#This Row],[Female Population]],"0.0%")</f>
        <v>0.60229101930721596</v>
      </c>
      <c r="W5336" s="130">
        <f>IFERROR(Table1[[#This Row],[Male Ballots]]/Table1[[#This Row],[Male Population]],"0.0%")</f>
        <v>0.56816114852795641</v>
      </c>
      <c r="X5336" s="130">
        <f>IFERROR(Table1[[#This Row],[Total Ballots]]/Table1[[#This Row],[Total Population]],"0.0%")</f>
        <v>0.59986638570751927</v>
      </c>
      <c r="Y5336" s="24">
        <f>Table1[[#This Row],[Female Ballots]]/Table1[[#This Row],[Female Voters]]</f>
        <v>0.78830257152807048</v>
      </c>
      <c r="Z5336" s="24">
        <f>Table1[[#This Row],[Male Ballots]]/Table1[[#This Row],[Male Voters]]</f>
        <v>0.77812252964426876</v>
      </c>
      <c r="AA5336" s="24">
        <f>Table1[[#This Row],[Total Ballots]]/Table1[[#This Row],[Total Voters]]</f>
        <v>0.78206565548935858</v>
      </c>
    </row>
    <row r="5337" spans="1:27" s="12" customFormat="1" x14ac:dyDescent="0.35">
      <c r="A5337" s="8" t="s">
        <v>48</v>
      </c>
      <c r="B5337" s="17">
        <v>2016</v>
      </c>
      <c r="C5337" s="17" t="s">
        <v>82</v>
      </c>
      <c r="D5337" s="17" t="s">
        <v>69</v>
      </c>
      <c r="E5337" s="35" t="s">
        <v>74</v>
      </c>
      <c r="F5337" s="34" t="s">
        <v>78</v>
      </c>
      <c r="G5337" s="9" t="s">
        <v>62</v>
      </c>
      <c r="H5337" s="10">
        <v>8136.9989999999998</v>
      </c>
      <c r="I5337" s="10">
        <v>8524.9989999999998</v>
      </c>
      <c r="J5337" s="10">
        <v>16662</v>
      </c>
      <c r="K5337" s="31">
        <v>5030</v>
      </c>
      <c r="L5337" s="31">
        <v>4982</v>
      </c>
      <c r="M5337" s="31">
        <v>694</v>
      </c>
      <c r="N5337" s="31">
        <v>10706</v>
      </c>
      <c r="O5337" s="31">
        <v>2903</v>
      </c>
      <c r="P5337" s="31">
        <v>2653</v>
      </c>
      <c r="Q5337" s="31">
        <v>430</v>
      </c>
      <c r="R5337" s="41">
        <v>5986</v>
      </c>
      <c r="S5337" s="130">
        <f>IFERROR(Table1[[#This Row],[Female Voters]]/Table1[[#This Row],[Female Population]],"0.0%")</f>
        <v>0.61816401845446955</v>
      </c>
      <c r="T5337" s="130">
        <f>IFERROR(Table1[[#This Row],[Male Voters]]/Table1[[#This Row],[Male Population]],"0.0%")</f>
        <v>0.58439889553066227</v>
      </c>
      <c r="U5337" s="130">
        <f>IFERROR(Table1[[#This Row],[Total Voters]]/Table1[[#This Row],[Total Population]],"0.0%")</f>
        <v>0.64253991117512899</v>
      </c>
      <c r="V5337" s="130">
        <f>IFERROR(Table1[[#This Row],[Female Ballots]]/Table1[[#This Row],[Female Population]],"0.0%")</f>
        <v>0.35676543649569087</v>
      </c>
      <c r="W5337" s="130">
        <f>IFERROR(Table1[[#This Row],[Male Ballots]]/Table1[[#This Row],[Male Population]],"0.0%")</f>
        <v>0.31120238254573401</v>
      </c>
      <c r="X5337" s="130">
        <f>IFERROR(Table1[[#This Row],[Total Ballots]]/Table1[[#This Row],[Total Population]],"0.0%")</f>
        <v>0.35926059296603047</v>
      </c>
      <c r="Y5337" s="24">
        <f>Table1[[#This Row],[Female Ballots]]/Table1[[#This Row],[Female Voters]]</f>
        <v>0.57713717693836974</v>
      </c>
      <c r="Z5337" s="24">
        <f>Table1[[#This Row],[Male Ballots]]/Table1[[#This Row],[Male Voters]]</f>
        <v>0.53251706142111599</v>
      </c>
      <c r="AA5337" s="24">
        <f>Table1[[#This Row],[Total Ballots]]/Table1[[#This Row],[Total Voters]]</f>
        <v>0.55912572389314408</v>
      </c>
    </row>
    <row r="5338" spans="1:27" s="12" customFormat="1" x14ac:dyDescent="0.35">
      <c r="A5338" s="8" t="s">
        <v>48</v>
      </c>
      <c r="B5338" s="17">
        <v>2016</v>
      </c>
      <c r="C5338" s="17" t="s">
        <v>82</v>
      </c>
      <c r="D5338" s="17" t="s">
        <v>69</v>
      </c>
      <c r="E5338" s="35" t="s">
        <v>74</v>
      </c>
      <c r="F5338" s="34" t="s">
        <v>78</v>
      </c>
      <c r="G5338" s="9" t="s">
        <v>63</v>
      </c>
      <c r="H5338" s="10">
        <v>12630.999</v>
      </c>
      <c r="I5338" s="10">
        <v>12838.998</v>
      </c>
      <c r="J5338" s="10">
        <v>25470</v>
      </c>
      <c r="K5338" s="31">
        <v>9187</v>
      </c>
      <c r="L5338" s="31">
        <v>8218</v>
      </c>
      <c r="M5338" s="31">
        <v>523</v>
      </c>
      <c r="N5338" s="31">
        <v>17928</v>
      </c>
      <c r="O5338" s="31">
        <v>5954</v>
      </c>
      <c r="P5338" s="31">
        <v>4976</v>
      </c>
      <c r="Q5338" s="31">
        <v>371</v>
      </c>
      <c r="R5338" s="41">
        <v>11301</v>
      </c>
      <c r="S5338" s="130">
        <f>IFERROR(Table1[[#This Row],[Female Voters]]/Table1[[#This Row],[Female Population]],"0.0%")</f>
        <v>0.7273375605524155</v>
      </c>
      <c r="T5338" s="130">
        <f>IFERROR(Table1[[#This Row],[Male Voters]]/Table1[[#This Row],[Male Population]],"0.0%")</f>
        <v>0.64008110290226705</v>
      </c>
      <c r="U5338" s="130">
        <f>IFERROR(Table1[[#This Row],[Total Voters]]/Table1[[#This Row],[Total Population]],"0.0%")</f>
        <v>0.70388692579505296</v>
      </c>
      <c r="V5338" s="130">
        <f>IFERROR(Table1[[#This Row],[Female Ballots]]/Table1[[#This Row],[Female Population]],"0.0%")</f>
        <v>0.47137997556646155</v>
      </c>
      <c r="W5338" s="130">
        <f>IFERROR(Table1[[#This Row],[Male Ballots]]/Table1[[#This Row],[Male Population]],"0.0%")</f>
        <v>0.38756918569502075</v>
      </c>
      <c r="X5338" s="130">
        <f>IFERROR(Table1[[#This Row],[Total Ballots]]/Table1[[#This Row],[Total Population]],"0.0%")</f>
        <v>0.44369846878680802</v>
      </c>
      <c r="Y5338" s="24">
        <f>Table1[[#This Row],[Female Ballots]]/Table1[[#This Row],[Female Voters]]</f>
        <v>0.64808969195602484</v>
      </c>
      <c r="Z5338" s="24">
        <f>Table1[[#This Row],[Male Ballots]]/Table1[[#This Row],[Male Voters]]</f>
        <v>0.60550012168410805</v>
      </c>
      <c r="AA5338" s="24">
        <f>Table1[[#This Row],[Total Ballots]]/Table1[[#This Row],[Total Voters]]</f>
        <v>0.63035475234270411</v>
      </c>
    </row>
    <row r="5339" spans="1:27" s="12" customFormat="1" x14ac:dyDescent="0.35">
      <c r="A5339" s="8" t="s">
        <v>48</v>
      </c>
      <c r="B5339" s="17">
        <v>2016</v>
      </c>
      <c r="C5339" s="17" t="s">
        <v>82</v>
      </c>
      <c r="D5339" s="17" t="s">
        <v>69</v>
      </c>
      <c r="E5339" s="35" t="s">
        <v>74</v>
      </c>
      <c r="F5339" s="34" t="s">
        <v>78</v>
      </c>
      <c r="G5339" s="9" t="s">
        <v>64</v>
      </c>
      <c r="H5339" s="10">
        <v>12340</v>
      </c>
      <c r="I5339" s="10">
        <v>12266</v>
      </c>
      <c r="J5339" s="10">
        <v>24606</v>
      </c>
      <c r="K5339" s="31">
        <v>8372</v>
      </c>
      <c r="L5339" s="31">
        <v>7828</v>
      </c>
      <c r="M5339" s="31">
        <v>416</v>
      </c>
      <c r="N5339" s="31">
        <v>16616</v>
      </c>
      <c r="O5339" s="31">
        <v>6310</v>
      </c>
      <c r="P5339" s="31">
        <v>5881</v>
      </c>
      <c r="Q5339" s="31">
        <v>305</v>
      </c>
      <c r="R5339" s="41">
        <v>12496</v>
      </c>
      <c r="S5339" s="130">
        <f>IFERROR(Table1[[#This Row],[Female Voters]]/Table1[[#This Row],[Female Population]],"0.0%")</f>
        <v>0.67844408427876823</v>
      </c>
      <c r="T5339" s="130">
        <f>IFERROR(Table1[[#This Row],[Male Voters]]/Table1[[#This Row],[Male Population]],"0.0%")</f>
        <v>0.63818685798141206</v>
      </c>
      <c r="U5339" s="130">
        <f>IFERROR(Table1[[#This Row],[Total Voters]]/Table1[[#This Row],[Total Population]],"0.0%")</f>
        <v>0.67528245143460941</v>
      </c>
      <c r="V5339" s="130">
        <f>IFERROR(Table1[[#This Row],[Female Ballots]]/Table1[[#This Row],[Female Population]],"0.0%")</f>
        <v>0.51134521880064832</v>
      </c>
      <c r="W5339" s="130">
        <f>IFERROR(Table1[[#This Row],[Male Ballots]]/Table1[[#This Row],[Male Population]],"0.0%")</f>
        <v>0.47945540518506441</v>
      </c>
      <c r="X5339" s="130">
        <f>IFERROR(Table1[[#This Row],[Total Ballots]]/Table1[[#This Row],[Total Population]],"0.0%")</f>
        <v>0.50784361537836298</v>
      </c>
      <c r="Y5339" s="24">
        <f>Table1[[#This Row],[Female Ballots]]/Table1[[#This Row],[Female Voters]]</f>
        <v>0.75370281892021018</v>
      </c>
      <c r="Z5339" s="24">
        <f>Table1[[#This Row],[Male Ballots]]/Table1[[#This Row],[Male Voters]]</f>
        <v>0.75127746550843122</v>
      </c>
      <c r="AA5339" s="24">
        <f>Table1[[#This Row],[Total Ballots]]/Table1[[#This Row],[Total Voters]]</f>
        <v>0.75204622051035142</v>
      </c>
    </row>
    <row r="5340" spans="1:27" s="12" customFormat="1" x14ac:dyDescent="0.35">
      <c r="A5340" s="8" t="s">
        <v>48</v>
      </c>
      <c r="B5340" s="17">
        <v>2016</v>
      </c>
      <c r="C5340" s="17" t="s">
        <v>82</v>
      </c>
      <c r="D5340" s="17" t="s">
        <v>69</v>
      </c>
      <c r="E5340" s="35" t="s">
        <v>74</v>
      </c>
      <c r="F5340" s="34" t="s">
        <v>78</v>
      </c>
      <c r="G5340" s="9" t="s">
        <v>65</v>
      </c>
      <c r="H5340" s="10">
        <v>11865.001</v>
      </c>
      <c r="I5340" s="10">
        <v>11564</v>
      </c>
      <c r="J5340" s="10">
        <v>23429</v>
      </c>
      <c r="K5340" s="31">
        <v>9046</v>
      </c>
      <c r="L5340" s="31">
        <v>8421</v>
      </c>
      <c r="M5340" s="31">
        <v>336</v>
      </c>
      <c r="N5340" s="31">
        <v>17803</v>
      </c>
      <c r="O5340" s="31">
        <v>7494</v>
      </c>
      <c r="P5340" s="31">
        <v>6858</v>
      </c>
      <c r="Q5340" s="31">
        <v>267</v>
      </c>
      <c r="R5340" s="41">
        <v>14619</v>
      </c>
      <c r="S5340" s="130">
        <f>IFERROR(Table1[[#This Row],[Female Voters]]/Table1[[#This Row],[Female Population]],"0.0%")</f>
        <v>0.7624103866489349</v>
      </c>
      <c r="T5340" s="130">
        <f>IFERROR(Table1[[#This Row],[Male Voters]]/Table1[[#This Row],[Male Population]],"0.0%")</f>
        <v>0.72820823244552058</v>
      </c>
      <c r="U5340" s="130">
        <f>IFERROR(Table1[[#This Row],[Total Voters]]/Table1[[#This Row],[Total Population]],"0.0%")</f>
        <v>0.75987024627598276</v>
      </c>
      <c r="V5340" s="130">
        <f>IFERROR(Table1[[#This Row],[Female Ballots]]/Table1[[#This Row],[Female Population]],"0.0%")</f>
        <v>0.63160550934635407</v>
      </c>
      <c r="W5340" s="130">
        <f>IFERROR(Table1[[#This Row],[Male Ballots]]/Table1[[#This Row],[Male Population]],"0.0%")</f>
        <v>0.59304738844690419</v>
      </c>
      <c r="X5340" s="130">
        <f>IFERROR(Table1[[#This Row],[Total Ballots]]/Table1[[#This Row],[Total Population]],"0.0%")</f>
        <v>0.62397029322634345</v>
      </c>
      <c r="Y5340" s="24">
        <f>Table1[[#This Row],[Female Ballots]]/Table1[[#This Row],[Female Voters]]</f>
        <v>0.82843245633429141</v>
      </c>
      <c r="Z5340" s="24">
        <f>Table1[[#This Row],[Male Ballots]]/Table1[[#This Row],[Male Voters]]</f>
        <v>0.81439258995368724</v>
      </c>
      <c r="AA5340" s="24">
        <f>Table1[[#This Row],[Total Ballots]]/Table1[[#This Row],[Total Voters]]</f>
        <v>0.82115373813402237</v>
      </c>
    </row>
    <row r="5341" spans="1:27" s="12" customFormat="1" x14ac:dyDescent="0.35">
      <c r="A5341" s="8" t="s">
        <v>48</v>
      </c>
      <c r="B5341" s="17">
        <v>2016</v>
      </c>
      <c r="C5341" s="17" t="s">
        <v>82</v>
      </c>
      <c r="D5341" s="17" t="s">
        <v>69</v>
      </c>
      <c r="E5341" s="35" t="s">
        <v>74</v>
      </c>
      <c r="F5341" s="34" t="s">
        <v>78</v>
      </c>
      <c r="G5341" s="9" t="s">
        <v>66</v>
      </c>
      <c r="H5341" s="10">
        <v>11699.002</v>
      </c>
      <c r="I5341" s="10">
        <v>11471.002</v>
      </c>
      <c r="J5341" s="10">
        <v>23170</v>
      </c>
      <c r="K5341" s="31">
        <v>10522</v>
      </c>
      <c r="L5341" s="31">
        <v>9803</v>
      </c>
      <c r="M5341" s="31">
        <v>349</v>
      </c>
      <c r="N5341" s="31">
        <v>20674</v>
      </c>
      <c r="O5341" s="31">
        <v>9285</v>
      </c>
      <c r="P5341" s="31">
        <v>8654</v>
      </c>
      <c r="Q5341" s="31">
        <v>274</v>
      </c>
      <c r="R5341" s="41">
        <v>18213</v>
      </c>
      <c r="S5341" s="130">
        <f>IFERROR(Table1[[#This Row],[Female Voters]]/Table1[[#This Row],[Female Population]],"0.0%")</f>
        <v>0.89939295676673958</v>
      </c>
      <c r="T5341" s="130">
        <f>IFERROR(Table1[[#This Row],[Male Voters]]/Table1[[#This Row],[Male Population]],"0.0%")</f>
        <v>0.85458968623665132</v>
      </c>
      <c r="U5341" s="130">
        <f>IFERROR(Table1[[#This Row],[Total Voters]]/Table1[[#This Row],[Total Population]],"0.0%")</f>
        <v>0.89227449287872251</v>
      </c>
      <c r="V5341" s="130">
        <f>IFERROR(Table1[[#This Row],[Female Ballots]]/Table1[[#This Row],[Female Population]],"0.0%")</f>
        <v>0.79365744189119714</v>
      </c>
      <c r="W5341" s="130">
        <f>IFERROR(Table1[[#This Row],[Male Ballots]]/Table1[[#This Row],[Male Population]],"0.0%")</f>
        <v>0.7544240686210324</v>
      </c>
      <c r="X5341" s="130">
        <f>IFERROR(Table1[[#This Row],[Total Ballots]]/Table1[[#This Row],[Total Population]],"0.0%")</f>
        <v>0.78605955977557185</v>
      </c>
      <c r="Y5341" s="24">
        <f>Table1[[#This Row],[Female Ballots]]/Table1[[#This Row],[Female Voters]]</f>
        <v>0.88243679908762596</v>
      </c>
      <c r="Z5341" s="24">
        <f>Table1[[#This Row],[Male Ballots]]/Table1[[#This Row],[Male Voters]]</f>
        <v>0.8827909823523411</v>
      </c>
      <c r="AA5341" s="24">
        <f>Table1[[#This Row],[Total Ballots]]/Table1[[#This Row],[Total Voters]]</f>
        <v>0.88096159427299991</v>
      </c>
    </row>
    <row r="5342" spans="1:27" s="12" customFormat="1" x14ac:dyDescent="0.35">
      <c r="A5342" s="8" t="s">
        <v>48</v>
      </c>
      <c r="B5342" s="17">
        <v>2016</v>
      </c>
      <c r="C5342" s="17" t="s">
        <v>82</v>
      </c>
      <c r="D5342" s="17" t="s">
        <v>69</v>
      </c>
      <c r="E5342" s="35" t="s">
        <v>74</v>
      </c>
      <c r="F5342" s="34" t="s">
        <v>78</v>
      </c>
      <c r="G5342" s="9" t="s">
        <v>67</v>
      </c>
      <c r="H5342" s="10">
        <v>14737</v>
      </c>
      <c r="I5342" s="10">
        <v>12634.002</v>
      </c>
      <c r="J5342" s="10">
        <v>27371.001</v>
      </c>
      <c r="K5342" s="31">
        <v>12402</v>
      </c>
      <c r="L5342" s="31">
        <v>11348</v>
      </c>
      <c r="M5342" s="31">
        <v>450</v>
      </c>
      <c r="N5342" s="31">
        <v>24200</v>
      </c>
      <c r="O5342" s="31">
        <v>11063</v>
      </c>
      <c r="P5342" s="31">
        <v>10351</v>
      </c>
      <c r="Q5342" s="31">
        <v>377</v>
      </c>
      <c r="R5342" s="41">
        <v>21791</v>
      </c>
      <c r="S5342" s="130">
        <f>IFERROR(Table1[[#This Row],[Female Voters]]/Table1[[#This Row],[Female Population]],"0.0%")</f>
        <v>0.84155526905068878</v>
      </c>
      <c r="T5342" s="130">
        <f>IFERROR(Table1[[#This Row],[Male Voters]]/Table1[[#This Row],[Male Population]],"0.0%")</f>
        <v>0.89821103400173596</v>
      </c>
      <c r="U5342" s="130">
        <f>IFERROR(Table1[[#This Row],[Total Voters]]/Table1[[#This Row],[Total Population]],"0.0%")</f>
        <v>0.88414742303359672</v>
      </c>
      <c r="V5342" s="130">
        <f>IFERROR(Table1[[#This Row],[Female Ballots]]/Table1[[#This Row],[Female Population]],"0.0%")</f>
        <v>0.75069552826219721</v>
      </c>
      <c r="W5342" s="130">
        <f>IFERROR(Table1[[#This Row],[Male Ballots]]/Table1[[#This Row],[Male Population]],"0.0%")</f>
        <v>0.81929700501867897</v>
      </c>
      <c r="X5342" s="130">
        <f>IFERROR(Table1[[#This Row],[Total Ballots]]/Table1[[#This Row],[Total Population]],"0.0%")</f>
        <v>0.79613456592252507</v>
      </c>
      <c r="Y5342" s="24">
        <f>Table1[[#This Row],[Female Ballots]]/Table1[[#This Row],[Female Voters]]</f>
        <v>0.89203354297693915</v>
      </c>
      <c r="Z5342" s="24">
        <f>Table1[[#This Row],[Male Ballots]]/Table1[[#This Row],[Male Voters]]</f>
        <v>0.91214310891787098</v>
      </c>
      <c r="AA5342" s="24">
        <f>Table1[[#This Row],[Total Ballots]]/Table1[[#This Row],[Total Voters]]</f>
        <v>0.90045454545454551</v>
      </c>
    </row>
    <row r="5343" spans="1:27" s="12" customFormat="1" x14ac:dyDescent="0.35">
      <c r="A5343" s="8" t="s">
        <v>44</v>
      </c>
      <c r="B5343" s="17">
        <v>2016</v>
      </c>
      <c r="C5343" s="17" t="s">
        <v>82</v>
      </c>
      <c r="D5343" s="17"/>
      <c r="E5343" s="35" t="s">
        <v>74</v>
      </c>
      <c r="F5343" s="34" t="s">
        <v>78</v>
      </c>
      <c r="G5343" s="9" t="s">
        <v>79</v>
      </c>
      <c r="H5343" s="10">
        <v>29278.047399999999</v>
      </c>
      <c r="I5343" s="10">
        <v>28583.036700000001</v>
      </c>
      <c r="J5343" s="10">
        <v>57861.082699999999</v>
      </c>
      <c r="K5343" s="31">
        <v>22666</v>
      </c>
      <c r="L5343" s="31">
        <v>20847</v>
      </c>
      <c r="M5343" s="31">
        <v>37</v>
      </c>
      <c r="N5343" s="31">
        <v>43550</v>
      </c>
      <c r="O5343" s="31">
        <v>18468</v>
      </c>
      <c r="P5343" s="31">
        <v>16474</v>
      </c>
      <c r="Q5343" s="31">
        <v>25</v>
      </c>
      <c r="R5343" s="41">
        <v>34967</v>
      </c>
      <c r="S5343" s="130">
        <f>IFERROR(Table1[[#This Row],[Female Voters]]/Table1[[#This Row],[Female Population]],"0.0%")</f>
        <v>0.77416364863184151</v>
      </c>
      <c r="T5343" s="130">
        <f>IFERROR(Table1[[#This Row],[Male Voters]]/Table1[[#This Row],[Male Population]],"0.0%")</f>
        <v>0.72934867693746475</v>
      </c>
      <c r="U5343" s="130">
        <f>IFERROR(Table1[[#This Row],[Total Voters]]/Table1[[#This Row],[Total Population]],"0.0%")</f>
        <v>0.75266479588360691</v>
      </c>
      <c r="V5343" s="130">
        <f>IFERROR(Table1[[#This Row],[Female Ballots]]/Table1[[#This Row],[Female Population]],"0.0%")</f>
        <v>0.63077976982850303</v>
      </c>
      <c r="W5343" s="130">
        <f>IFERROR(Table1[[#This Row],[Male Ballots]]/Table1[[#This Row],[Male Population]],"0.0%")</f>
        <v>0.57635583555752845</v>
      </c>
      <c r="X5343" s="130">
        <f>IFERROR(Table1[[#This Row],[Total Ballots]]/Table1[[#This Row],[Total Population]],"0.0%")</f>
        <v>0.60432674897042671</v>
      </c>
      <c r="Y5343" s="24">
        <f>Table1[[#This Row],[Female Ballots]]/Table1[[#This Row],[Female Voters]]</f>
        <v>0.81478867025500745</v>
      </c>
      <c r="Z5343" s="24">
        <f>Table1[[#This Row],[Male Ballots]]/Table1[[#This Row],[Male Voters]]</f>
        <v>0.79023360675396936</v>
      </c>
      <c r="AA5343" s="24">
        <f>Table1[[#This Row],[Total Ballots]]/Table1[[#This Row],[Total Voters]]</f>
        <v>0.80291618828932265</v>
      </c>
    </row>
    <row r="5344" spans="1:27" s="12" customFormat="1" x14ac:dyDescent="0.35">
      <c r="A5344" s="8" t="s">
        <v>44</v>
      </c>
      <c r="B5344" s="17">
        <v>2016</v>
      </c>
      <c r="C5344" s="17" t="s">
        <v>82</v>
      </c>
      <c r="D5344" s="17"/>
      <c r="E5344" s="35" t="s">
        <v>74</v>
      </c>
      <c r="F5344" s="34" t="s">
        <v>78</v>
      </c>
      <c r="G5344" s="9" t="s">
        <v>62</v>
      </c>
      <c r="H5344" s="10">
        <v>2948.9839000000002</v>
      </c>
      <c r="I5344" s="10">
        <v>3253.9831999999997</v>
      </c>
      <c r="J5344" s="10">
        <v>6202.9677000000011</v>
      </c>
      <c r="K5344" s="31">
        <v>1920</v>
      </c>
      <c r="L5344" s="31">
        <v>1797</v>
      </c>
      <c r="M5344" s="31">
        <v>16</v>
      </c>
      <c r="N5344" s="31">
        <v>3733</v>
      </c>
      <c r="O5344" s="31">
        <v>1115</v>
      </c>
      <c r="P5344" s="31">
        <v>942</v>
      </c>
      <c r="Q5344" s="31">
        <v>9</v>
      </c>
      <c r="R5344" s="41">
        <v>2066</v>
      </c>
      <c r="S5344" s="130">
        <f>IFERROR(Table1[[#This Row],[Female Voters]]/Table1[[#This Row],[Female Population]],"0.0%")</f>
        <v>0.65107171320942103</v>
      </c>
      <c r="T5344" s="130">
        <f>IFERROR(Table1[[#This Row],[Male Voters]]/Table1[[#This Row],[Male Population]],"0.0%")</f>
        <v>0.55224624392652066</v>
      </c>
      <c r="U5344" s="130">
        <f>IFERROR(Table1[[#This Row],[Total Voters]]/Table1[[#This Row],[Total Population]],"0.0%")</f>
        <v>0.60180871165909822</v>
      </c>
      <c r="V5344" s="130">
        <f>IFERROR(Table1[[#This Row],[Female Ballots]]/Table1[[#This Row],[Female Population]],"0.0%")</f>
        <v>0.37809633345234606</v>
      </c>
      <c r="W5344" s="130">
        <f>IFERROR(Table1[[#This Row],[Male Ballots]]/Table1[[#This Row],[Male Population]],"0.0%")</f>
        <v>0.28949135324361852</v>
      </c>
      <c r="X5344" s="130">
        <f>IFERROR(Table1[[#This Row],[Total Ballots]]/Table1[[#This Row],[Total Population]],"0.0%")</f>
        <v>0.33306638046817488</v>
      </c>
      <c r="Y5344" s="24">
        <f>Table1[[#This Row],[Female Ballots]]/Table1[[#This Row],[Female Voters]]</f>
        <v>0.58072916666666663</v>
      </c>
      <c r="Z5344" s="24">
        <f>Table1[[#This Row],[Male Ballots]]/Table1[[#This Row],[Male Voters]]</f>
        <v>0.52420701168614359</v>
      </c>
      <c r="AA5344" s="24">
        <f>Table1[[#This Row],[Total Ballots]]/Table1[[#This Row],[Total Voters]]</f>
        <v>0.5534422716313957</v>
      </c>
    </row>
    <row r="5345" spans="1:27" s="12" customFormat="1" x14ac:dyDescent="0.35">
      <c r="A5345" s="8" t="s">
        <v>44</v>
      </c>
      <c r="B5345" s="17">
        <v>2016</v>
      </c>
      <c r="C5345" s="17" t="s">
        <v>82</v>
      </c>
      <c r="D5345" s="17"/>
      <c r="E5345" s="35" t="s">
        <v>74</v>
      </c>
      <c r="F5345" s="34" t="s">
        <v>78</v>
      </c>
      <c r="G5345" s="9" t="s">
        <v>63</v>
      </c>
      <c r="H5345" s="10">
        <v>4320.9789999999994</v>
      </c>
      <c r="I5345" s="10">
        <v>4575.9799999999996</v>
      </c>
      <c r="J5345" s="10">
        <v>8896.9589999999989</v>
      </c>
      <c r="K5345" s="31">
        <v>3225</v>
      </c>
      <c r="L5345" s="31">
        <v>2919</v>
      </c>
      <c r="M5345" s="31">
        <v>4</v>
      </c>
      <c r="N5345" s="31">
        <v>6148</v>
      </c>
      <c r="O5345" s="31">
        <v>2154</v>
      </c>
      <c r="P5345" s="31">
        <v>1776</v>
      </c>
      <c r="Q5345" s="31">
        <v>2</v>
      </c>
      <c r="R5345" s="41">
        <v>3932</v>
      </c>
      <c r="S5345" s="130">
        <f>IFERROR(Table1[[#This Row],[Female Voters]]/Table1[[#This Row],[Female Population]],"0.0%")</f>
        <v>0.74635863770687161</v>
      </c>
      <c r="T5345" s="130">
        <f>IFERROR(Table1[[#This Row],[Male Voters]]/Table1[[#This Row],[Male Population]],"0.0%")</f>
        <v>0.63789614465098188</v>
      </c>
      <c r="U5345" s="130">
        <f>IFERROR(Table1[[#This Row],[Total Voters]]/Table1[[#This Row],[Total Population]],"0.0%")</f>
        <v>0.69102262919273882</v>
      </c>
      <c r="V5345" s="130">
        <f>IFERROR(Table1[[#This Row],[Female Ballots]]/Table1[[#This Row],[Female Population]],"0.0%")</f>
        <v>0.49849814127770586</v>
      </c>
      <c r="W5345" s="130">
        <f>IFERROR(Table1[[#This Row],[Male Ballots]]/Table1[[#This Row],[Male Population]],"0.0%")</f>
        <v>0.38811358441251931</v>
      </c>
      <c r="X5345" s="130">
        <f>IFERROR(Table1[[#This Row],[Total Ballots]]/Table1[[#This Row],[Total Population]],"0.0%")</f>
        <v>0.44194876024493318</v>
      </c>
      <c r="Y5345" s="24">
        <f>Table1[[#This Row],[Female Ballots]]/Table1[[#This Row],[Female Voters]]</f>
        <v>0.66790697674418609</v>
      </c>
      <c r="Z5345" s="24">
        <f>Table1[[#This Row],[Male Ballots]]/Table1[[#This Row],[Male Voters]]</f>
        <v>0.60842754367934226</v>
      </c>
      <c r="AA5345" s="24">
        <f>Table1[[#This Row],[Total Ballots]]/Table1[[#This Row],[Total Voters]]</f>
        <v>0.63955757970071569</v>
      </c>
    </row>
    <row r="5346" spans="1:27" s="12" customFormat="1" x14ac:dyDescent="0.35">
      <c r="A5346" s="8" t="s">
        <v>44</v>
      </c>
      <c r="B5346" s="17">
        <v>2016</v>
      </c>
      <c r="C5346" s="17" t="s">
        <v>82</v>
      </c>
      <c r="D5346" s="17"/>
      <c r="E5346" s="35" t="s">
        <v>74</v>
      </c>
      <c r="F5346" s="34" t="s">
        <v>78</v>
      </c>
      <c r="G5346" s="9" t="s">
        <v>64</v>
      </c>
      <c r="H5346" s="10">
        <v>4565.9959999999992</v>
      </c>
      <c r="I5346" s="10">
        <v>4485.9949999999999</v>
      </c>
      <c r="J5346" s="10">
        <v>9051.991</v>
      </c>
      <c r="K5346" s="31">
        <v>2975</v>
      </c>
      <c r="L5346" s="31">
        <v>2758</v>
      </c>
      <c r="M5346" s="31">
        <v>2</v>
      </c>
      <c r="N5346" s="31">
        <v>5735</v>
      </c>
      <c r="O5346" s="31">
        <v>2291</v>
      </c>
      <c r="P5346" s="31">
        <v>2088</v>
      </c>
      <c r="Q5346" s="31">
        <v>1</v>
      </c>
      <c r="R5346" s="41">
        <v>4380</v>
      </c>
      <c r="S5346" s="130">
        <f>IFERROR(Table1[[#This Row],[Female Voters]]/Table1[[#This Row],[Female Population]],"0.0%")</f>
        <v>0.65155554231760182</v>
      </c>
      <c r="T5346" s="130">
        <f>IFERROR(Table1[[#This Row],[Male Voters]]/Table1[[#This Row],[Male Population]],"0.0%")</f>
        <v>0.61480229023884336</v>
      </c>
      <c r="U5346" s="130">
        <f>IFERROR(Table1[[#This Row],[Total Voters]]/Table1[[#This Row],[Total Population]],"0.0%")</f>
        <v>0.63356227375833674</v>
      </c>
      <c r="V5346" s="130">
        <f>IFERROR(Table1[[#This Row],[Female Ballots]]/Table1[[#This Row],[Female Population]],"0.0%")</f>
        <v>0.5017525201511347</v>
      </c>
      <c r="W5346" s="130">
        <f>IFERROR(Table1[[#This Row],[Male Ballots]]/Table1[[#This Row],[Male Population]],"0.0%")</f>
        <v>0.46544857941214829</v>
      </c>
      <c r="X5346" s="130">
        <f>IFERROR(Table1[[#This Row],[Total Ballots]]/Table1[[#This Row],[Total Population]],"0.0%")</f>
        <v>0.48387144883374278</v>
      </c>
      <c r="Y5346" s="24">
        <f>Table1[[#This Row],[Female Ballots]]/Table1[[#This Row],[Female Voters]]</f>
        <v>0.77008403361344535</v>
      </c>
      <c r="Z5346" s="24">
        <f>Table1[[#This Row],[Male Ballots]]/Table1[[#This Row],[Male Voters]]</f>
        <v>0.75707034082668601</v>
      </c>
      <c r="AA5346" s="24">
        <f>Table1[[#This Row],[Total Ballots]]/Table1[[#This Row],[Total Voters]]</f>
        <v>0.7637314734088928</v>
      </c>
    </row>
    <row r="5347" spans="1:27" s="12" customFormat="1" x14ac:dyDescent="0.35">
      <c r="A5347" s="8" t="s">
        <v>44</v>
      </c>
      <c r="B5347" s="17">
        <v>2016</v>
      </c>
      <c r="C5347" s="17" t="s">
        <v>82</v>
      </c>
      <c r="D5347" s="17"/>
      <c r="E5347" s="35" t="s">
        <v>74</v>
      </c>
      <c r="F5347" s="34" t="s">
        <v>78</v>
      </c>
      <c r="G5347" s="9" t="s">
        <v>65</v>
      </c>
      <c r="H5347" s="10">
        <v>4753.0079999999998</v>
      </c>
      <c r="I5347" s="10">
        <v>4692.0069999999996</v>
      </c>
      <c r="J5347" s="10">
        <v>9445.0149999999994</v>
      </c>
      <c r="K5347" s="31">
        <v>3309</v>
      </c>
      <c r="L5347" s="31">
        <v>3186</v>
      </c>
      <c r="M5347" s="31">
        <v>3</v>
      </c>
      <c r="N5347" s="31">
        <v>6498</v>
      </c>
      <c r="O5347" s="31">
        <v>2747</v>
      </c>
      <c r="P5347" s="31">
        <v>2519</v>
      </c>
      <c r="Q5347" s="31">
        <v>2</v>
      </c>
      <c r="R5347" s="41">
        <v>5268</v>
      </c>
      <c r="S5347" s="130">
        <f>IFERROR(Table1[[#This Row],[Female Voters]]/Table1[[#This Row],[Female Population]],"0.0%")</f>
        <v>0.6961907070217429</v>
      </c>
      <c r="T5347" s="130">
        <f>IFERROR(Table1[[#This Row],[Male Voters]]/Table1[[#This Row],[Male Population]],"0.0%")</f>
        <v>0.67902711995101461</v>
      </c>
      <c r="U5347" s="130">
        <f>IFERROR(Table1[[#This Row],[Total Voters]]/Table1[[#This Row],[Total Population]],"0.0%")</f>
        <v>0.68798196720703997</v>
      </c>
      <c r="V5347" s="130">
        <f>IFERROR(Table1[[#This Row],[Female Ballots]]/Table1[[#This Row],[Female Population]],"0.0%")</f>
        <v>0.57794979516129574</v>
      </c>
      <c r="W5347" s="130">
        <f>IFERROR(Table1[[#This Row],[Male Ballots]]/Table1[[#This Row],[Male Population]],"0.0%")</f>
        <v>0.53687046928958126</v>
      </c>
      <c r="X5347" s="130">
        <f>IFERROR(Table1[[#This Row],[Total Ballots]]/Table1[[#This Row],[Total Population]],"0.0%")</f>
        <v>0.55775454035806193</v>
      </c>
      <c r="Y5347" s="24">
        <f>Table1[[#This Row],[Female Ballots]]/Table1[[#This Row],[Female Voters]]</f>
        <v>0.83016016923541858</v>
      </c>
      <c r="Z5347" s="24">
        <f>Table1[[#This Row],[Male Ballots]]/Table1[[#This Row],[Male Voters]]</f>
        <v>0.79064657878217204</v>
      </c>
      <c r="AA5347" s="24">
        <f>Table1[[#This Row],[Total Ballots]]/Table1[[#This Row],[Total Voters]]</f>
        <v>0.81071098799630659</v>
      </c>
    </row>
    <row r="5348" spans="1:27" s="12" customFormat="1" x14ac:dyDescent="0.35">
      <c r="A5348" s="8" t="s">
        <v>44</v>
      </c>
      <c r="B5348" s="17">
        <v>2016</v>
      </c>
      <c r="C5348" s="17" t="s">
        <v>82</v>
      </c>
      <c r="D5348" s="17"/>
      <c r="E5348" s="35" t="s">
        <v>74</v>
      </c>
      <c r="F5348" s="34" t="s">
        <v>78</v>
      </c>
      <c r="G5348" s="9" t="s">
        <v>66</v>
      </c>
      <c r="H5348" s="10">
        <v>5186.0249999999996</v>
      </c>
      <c r="I5348" s="10">
        <v>5032.0210000000006</v>
      </c>
      <c r="J5348" s="10">
        <v>10218.045</v>
      </c>
      <c r="K5348" s="31">
        <v>4735</v>
      </c>
      <c r="L5348" s="31">
        <v>4274</v>
      </c>
      <c r="M5348" s="31">
        <v>7</v>
      </c>
      <c r="N5348" s="31">
        <v>9016</v>
      </c>
      <c r="O5348" s="31">
        <v>4251</v>
      </c>
      <c r="P5348" s="31">
        <v>3731</v>
      </c>
      <c r="Q5348" s="31">
        <v>6</v>
      </c>
      <c r="R5348" s="41">
        <v>7988</v>
      </c>
      <c r="S5348" s="130">
        <f>IFERROR(Table1[[#This Row],[Female Voters]]/Table1[[#This Row],[Female Population]],"0.0%")</f>
        <v>0.9130306930645341</v>
      </c>
      <c r="T5348" s="130">
        <f>IFERROR(Table1[[#This Row],[Male Voters]]/Table1[[#This Row],[Male Population]],"0.0%")</f>
        <v>0.84936052532372175</v>
      </c>
      <c r="U5348" s="130">
        <f>IFERROR(Table1[[#This Row],[Total Voters]]/Table1[[#This Row],[Total Population]],"0.0%")</f>
        <v>0.88236056897381054</v>
      </c>
      <c r="V5348" s="130">
        <f>IFERROR(Table1[[#This Row],[Female Ballots]]/Table1[[#This Row],[Female Population]],"0.0%")</f>
        <v>0.81970295168264717</v>
      </c>
      <c r="W5348" s="130">
        <f>IFERROR(Table1[[#This Row],[Male Ballots]]/Table1[[#This Row],[Male Population]],"0.0%")</f>
        <v>0.74145159569087637</v>
      </c>
      <c r="X5348" s="130">
        <f>IFERROR(Table1[[#This Row],[Total Ballots]]/Table1[[#This Row],[Total Population]],"0.0%")</f>
        <v>0.78175423968087832</v>
      </c>
      <c r="Y5348" s="24">
        <f>Table1[[#This Row],[Female Ballots]]/Table1[[#This Row],[Female Voters]]</f>
        <v>0.89778247096092922</v>
      </c>
      <c r="Z5348" s="24">
        <f>Table1[[#This Row],[Male Ballots]]/Table1[[#This Row],[Male Voters]]</f>
        <v>0.87295273748245206</v>
      </c>
      <c r="AA5348" s="24">
        <f>Table1[[#This Row],[Total Ballots]]/Table1[[#This Row],[Total Voters]]</f>
        <v>0.88598047914818101</v>
      </c>
    </row>
    <row r="5349" spans="1:27" s="12" customFormat="1" x14ac:dyDescent="0.35">
      <c r="A5349" s="8" t="s">
        <v>44</v>
      </c>
      <c r="B5349" s="17">
        <v>2016</v>
      </c>
      <c r="C5349" s="17" t="s">
        <v>82</v>
      </c>
      <c r="D5349" s="17"/>
      <c r="E5349" s="35" t="s">
        <v>74</v>
      </c>
      <c r="F5349" s="34" t="s">
        <v>78</v>
      </c>
      <c r="G5349" s="9" t="s">
        <v>67</v>
      </c>
      <c r="H5349" s="10">
        <v>7503.0554999999995</v>
      </c>
      <c r="I5349" s="10">
        <v>6543.0505000000003</v>
      </c>
      <c r="J5349" s="10">
        <v>14046.105</v>
      </c>
      <c r="K5349" s="31">
        <v>6502</v>
      </c>
      <c r="L5349" s="31">
        <v>5913</v>
      </c>
      <c r="M5349" s="31">
        <v>5</v>
      </c>
      <c r="N5349" s="31">
        <v>12420</v>
      </c>
      <c r="O5349" s="31">
        <v>5910</v>
      </c>
      <c r="P5349" s="31">
        <v>5418</v>
      </c>
      <c r="Q5349" s="31">
        <v>5</v>
      </c>
      <c r="R5349" s="41">
        <v>11333</v>
      </c>
      <c r="S5349" s="130">
        <f>IFERROR(Table1[[#This Row],[Female Voters]]/Table1[[#This Row],[Female Population]],"0.0%")</f>
        <v>0.86658028852378877</v>
      </c>
      <c r="T5349" s="130">
        <f>IFERROR(Table1[[#This Row],[Male Voters]]/Table1[[#This Row],[Male Population]],"0.0%")</f>
        <v>0.90370691774425393</v>
      </c>
      <c r="U5349" s="130">
        <f>IFERROR(Table1[[#This Row],[Total Voters]]/Table1[[#This Row],[Total Population]],"0.0%")</f>
        <v>0.88423089532649801</v>
      </c>
      <c r="V5349" s="130">
        <f>IFERROR(Table1[[#This Row],[Female Ballots]]/Table1[[#This Row],[Female Population]],"0.0%")</f>
        <v>0.7876790995348496</v>
      </c>
      <c r="W5349" s="130">
        <f>IFERROR(Table1[[#This Row],[Male Ballots]]/Table1[[#This Row],[Male Population]],"0.0%")</f>
        <v>0.82805413163172126</v>
      </c>
      <c r="X5349" s="130">
        <f>IFERROR(Table1[[#This Row],[Total Ballots]]/Table1[[#This Row],[Total Population]],"0.0%")</f>
        <v>0.8068428934569406</v>
      </c>
      <c r="Y5349" s="24">
        <f>Table1[[#This Row],[Female Ballots]]/Table1[[#This Row],[Female Voters]]</f>
        <v>0.90895109197170099</v>
      </c>
      <c r="Z5349" s="24">
        <f>Table1[[#This Row],[Male Ballots]]/Table1[[#This Row],[Male Voters]]</f>
        <v>0.91628614916286144</v>
      </c>
      <c r="AA5349" s="24">
        <f>Table1[[#This Row],[Total Ballots]]/Table1[[#This Row],[Total Voters]]</f>
        <v>0.91247987117552332</v>
      </c>
    </row>
    <row r="5350" spans="1:27" s="12" customFormat="1" x14ac:dyDescent="0.35">
      <c r="A5350" s="8" t="s">
        <v>33</v>
      </c>
      <c r="B5350" s="17">
        <v>2016</v>
      </c>
      <c r="C5350" s="17" t="s">
        <v>82</v>
      </c>
      <c r="D5350" s="17" t="s">
        <v>69</v>
      </c>
      <c r="E5350" s="35" t="s">
        <v>74</v>
      </c>
      <c r="F5350" s="34" t="s">
        <v>78</v>
      </c>
      <c r="G5350" s="9" t="s">
        <v>79</v>
      </c>
      <c r="H5350" s="10">
        <v>31495.067600000002</v>
      </c>
      <c r="I5350" s="10">
        <v>30083.031299999995</v>
      </c>
      <c r="J5350" s="10">
        <v>61578.09599999999</v>
      </c>
      <c r="K5350" s="31">
        <v>27051</v>
      </c>
      <c r="L5350" s="31">
        <v>24000</v>
      </c>
      <c r="M5350" s="31">
        <v>2</v>
      </c>
      <c r="N5350" s="31">
        <v>51053</v>
      </c>
      <c r="O5350" s="31">
        <v>22005</v>
      </c>
      <c r="P5350" s="31">
        <v>19030</v>
      </c>
      <c r="Q5350" s="31">
        <v>2</v>
      </c>
      <c r="R5350" s="41">
        <v>41037</v>
      </c>
      <c r="S5350" s="130">
        <f>IFERROR(Table1[[#This Row],[Female Voters]]/Table1[[#This Row],[Female Population]],"0.0%")</f>
        <v>0.85889639430397657</v>
      </c>
      <c r="T5350" s="130">
        <f>IFERROR(Table1[[#This Row],[Male Voters]]/Table1[[#This Row],[Male Population]],"0.0%")</f>
        <v>0.79779194326071801</v>
      </c>
      <c r="U5350" s="130">
        <f>IFERROR(Table1[[#This Row],[Total Voters]]/Table1[[#This Row],[Total Population]],"0.0%")</f>
        <v>0.82907727449059176</v>
      </c>
      <c r="V5350" s="130">
        <f>IFERROR(Table1[[#This Row],[Female Ballots]]/Table1[[#This Row],[Female Population]],"0.0%")</f>
        <v>0.69868083089937549</v>
      </c>
      <c r="W5350" s="130">
        <f>IFERROR(Table1[[#This Row],[Male Ballots]]/Table1[[#This Row],[Male Population]],"0.0%")</f>
        <v>0.63258252834381101</v>
      </c>
      <c r="X5350" s="130">
        <f>IFERROR(Table1[[#This Row],[Total Ballots]]/Table1[[#This Row],[Total Population]],"0.0%")</f>
        <v>0.66642203422463742</v>
      </c>
      <c r="Y5350" s="24">
        <f>Table1[[#This Row],[Female Ballots]]/Table1[[#This Row],[Female Voters]]</f>
        <v>0.81346345791283137</v>
      </c>
      <c r="Z5350" s="24">
        <f>Table1[[#This Row],[Male Ballots]]/Table1[[#This Row],[Male Voters]]</f>
        <v>0.79291666666666671</v>
      </c>
      <c r="AA5350" s="24">
        <f>Table1[[#This Row],[Total Ballots]]/Table1[[#This Row],[Total Voters]]</f>
        <v>0.8038117250700253</v>
      </c>
    </row>
    <row r="5351" spans="1:27" s="12" customFormat="1" x14ac:dyDescent="0.35">
      <c r="A5351" s="8" t="s">
        <v>33</v>
      </c>
      <c r="B5351" s="17">
        <v>2016</v>
      </c>
      <c r="C5351" s="17" t="s">
        <v>82</v>
      </c>
      <c r="D5351" s="17" t="s">
        <v>69</v>
      </c>
      <c r="E5351" s="35" t="s">
        <v>74</v>
      </c>
      <c r="F5351" s="34" t="s">
        <v>78</v>
      </c>
      <c r="G5351" s="9" t="s">
        <v>62</v>
      </c>
      <c r="H5351" s="10">
        <v>2139.9886000000001</v>
      </c>
      <c r="I5351" s="10">
        <v>2598.9872999999998</v>
      </c>
      <c r="J5351" s="10">
        <v>4738.9759999999997</v>
      </c>
      <c r="K5351" s="31">
        <v>1484</v>
      </c>
      <c r="L5351" s="31">
        <v>1511</v>
      </c>
      <c r="M5351" s="31"/>
      <c r="N5351" s="31">
        <v>2995</v>
      </c>
      <c r="O5351" s="31">
        <v>820</v>
      </c>
      <c r="P5351" s="31">
        <v>714</v>
      </c>
      <c r="Q5351" s="31">
        <v>0</v>
      </c>
      <c r="R5351" s="41">
        <v>1534</v>
      </c>
      <c r="S5351" s="130">
        <f>IFERROR(Table1[[#This Row],[Female Voters]]/Table1[[#This Row],[Female Population]],"0.0%")</f>
        <v>0.69346163806667005</v>
      </c>
      <c r="T5351" s="130">
        <f>IFERROR(Table1[[#This Row],[Male Voters]]/Table1[[#This Row],[Male Population]],"0.0%")</f>
        <v>0.58138029377827283</v>
      </c>
      <c r="U5351" s="130">
        <f>IFERROR(Table1[[#This Row],[Total Voters]]/Table1[[#This Row],[Total Population]],"0.0%")</f>
        <v>0.63199307192102261</v>
      </c>
      <c r="V5351" s="130">
        <f>IFERROR(Table1[[#This Row],[Female Ballots]]/Table1[[#This Row],[Female Population]],"0.0%")</f>
        <v>0.38317961133063977</v>
      </c>
      <c r="W5351" s="130">
        <f>IFERROR(Table1[[#This Row],[Male Ballots]]/Table1[[#This Row],[Male Population]],"0.0%")</f>
        <v>0.27472238898589463</v>
      </c>
      <c r="X5351" s="130">
        <f>IFERROR(Table1[[#This Row],[Total Ballots]]/Table1[[#This Row],[Total Population]],"0.0%")</f>
        <v>0.32369862181196951</v>
      </c>
      <c r="Y5351" s="24">
        <f>Table1[[#This Row],[Female Ballots]]/Table1[[#This Row],[Female Voters]]</f>
        <v>0.55256064690026951</v>
      </c>
      <c r="Z5351" s="24">
        <f>Table1[[#This Row],[Male Ballots]]/Table1[[#This Row],[Male Voters]]</f>
        <v>0.47253474520185307</v>
      </c>
      <c r="AA5351" s="24">
        <f>Table1[[#This Row],[Total Ballots]]/Table1[[#This Row],[Total Voters]]</f>
        <v>0.51218697829716198</v>
      </c>
    </row>
    <row r="5352" spans="1:27" s="12" customFormat="1" x14ac:dyDescent="0.35">
      <c r="A5352" s="8" t="s">
        <v>33</v>
      </c>
      <c r="B5352" s="17">
        <v>2016</v>
      </c>
      <c r="C5352" s="17" t="s">
        <v>82</v>
      </c>
      <c r="D5352" s="17" t="s">
        <v>69</v>
      </c>
      <c r="E5352" s="35" t="s">
        <v>74</v>
      </c>
      <c r="F5352" s="34" t="s">
        <v>78</v>
      </c>
      <c r="G5352" s="9" t="s">
        <v>63</v>
      </c>
      <c r="H5352" s="10">
        <v>3436.9859999999999</v>
      </c>
      <c r="I5352" s="10">
        <v>3838.982</v>
      </c>
      <c r="J5352" s="10">
        <v>7275.9679999999998</v>
      </c>
      <c r="K5352" s="31">
        <v>2930</v>
      </c>
      <c r="L5352" s="31">
        <v>2772</v>
      </c>
      <c r="M5352" s="31"/>
      <c r="N5352" s="31">
        <v>5702</v>
      </c>
      <c r="O5352" s="31">
        <v>1754</v>
      </c>
      <c r="P5352" s="31">
        <v>1506</v>
      </c>
      <c r="Q5352" s="31">
        <v>0</v>
      </c>
      <c r="R5352" s="41">
        <v>3260</v>
      </c>
      <c r="S5352" s="130">
        <f>IFERROR(Table1[[#This Row],[Female Voters]]/Table1[[#This Row],[Female Population]],"0.0%")</f>
        <v>0.85249110703389541</v>
      </c>
      <c r="T5352" s="130">
        <f>IFERROR(Table1[[#This Row],[Male Voters]]/Table1[[#This Row],[Male Population]],"0.0%")</f>
        <v>0.72206642281729894</v>
      </c>
      <c r="U5352" s="130">
        <f>IFERROR(Table1[[#This Row],[Total Voters]]/Table1[[#This Row],[Total Population]],"0.0%")</f>
        <v>0.78367579406616417</v>
      </c>
      <c r="V5352" s="130">
        <f>IFERROR(Table1[[#This Row],[Female Ballots]]/Table1[[#This Row],[Female Population]],"0.0%")</f>
        <v>0.51033085383530807</v>
      </c>
      <c r="W5352" s="130">
        <f>IFERROR(Table1[[#This Row],[Male Ballots]]/Table1[[#This Row],[Male Population]],"0.0%")</f>
        <v>0.39229149811069708</v>
      </c>
      <c r="X5352" s="130">
        <f>IFERROR(Table1[[#This Row],[Total Ballots]]/Table1[[#This Row],[Total Population]],"0.0%")</f>
        <v>0.44805034876459049</v>
      </c>
      <c r="Y5352" s="24">
        <f>Table1[[#This Row],[Female Ballots]]/Table1[[#This Row],[Female Voters]]</f>
        <v>0.59863481228668947</v>
      </c>
      <c r="Z5352" s="24">
        <f>Table1[[#This Row],[Male Ballots]]/Table1[[#This Row],[Male Voters]]</f>
        <v>0.54329004329004327</v>
      </c>
      <c r="AA5352" s="24">
        <f>Table1[[#This Row],[Total Ballots]]/Table1[[#This Row],[Total Voters]]</f>
        <v>0.57172921781830932</v>
      </c>
    </row>
    <row r="5353" spans="1:27" s="12" customFormat="1" x14ac:dyDescent="0.35">
      <c r="A5353" s="8" t="s">
        <v>33</v>
      </c>
      <c r="B5353" s="17">
        <v>2016</v>
      </c>
      <c r="C5353" s="17" t="s">
        <v>82</v>
      </c>
      <c r="D5353" s="17" t="s">
        <v>69</v>
      </c>
      <c r="E5353" s="35" t="s">
        <v>74</v>
      </c>
      <c r="F5353" s="34" t="s">
        <v>78</v>
      </c>
      <c r="G5353" s="9" t="s">
        <v>64</v>
      </c>
      <c r="H5353" s="10">
        <v>3649.9970000000003</v>
      </c>
      <c r="I5353" s="10">
        <v>3900.99</v>
      </c>
      <c r="J5353" s="10">
        <v>7550.9859999999999</v>
      </c>
      <c r="K5353" s="31">
        <v>2886</v>
      </c>
      <c r="L5353" s="31">
        <v>2589</v>
      </c>
      <c r="M5353" s="31"/>
      <c r="N5353" s="31">
        <v>5475</v>
      </c>
      <c r="O5353" s="31">
        <v>2066</v>
      </c>
      <c r="P5353" s="31">
        <v>1791</v>
      </c>
      <c r="Q5353" s="31">
        <v>0</v>
      </c>
      <c r="R5353" s="41">
        <v>3857</v>
      </c>
      <c r="S5353" s="130">
        <f>IFERROR(Table1[[#This Row],[Female Voters]]/Table1[[#This Row],[Female Population]],"0.0%")</f>
        <v>0.79068558138540934</v>
      </c>
      <c r="T5353" s="130">
        <f>IFERROR(Table1[[#This Row],[Male Voters]]/Table1[[#This Row],[Male Population]],"0.0%")</f>
        <v>0.66367768181923059</v>
      </c>
      <c r="U5353" s="130">
        <f>IFERROR(Table1[[#This Row],[Total Voters]]/Table1[[#This Row],[Total Population]],"0.0%")</f>
        <v>0.72507087153916061</v>
      </c>
      <c r="V5353" s="130">
        <f>IFERROR(Table1[[#This Row],[Female Ballots]]/Table1[[#This Row],[Female Population]],"0.0%")</f>
        <v>0.566027862488654</v>
      </c>
      <c r="W5353" s="130">
        <f>IFERROR(Table1[[#This Row],[Male Ballots]]/Table1[[#This Row],[Male Population]],"0.0%")</f>
        <v>0.45911422485061487</v>
      </c>
      <c r="X5353" s="130">
        <f>IFERROR(Table1[[#This Row],[Total Ballots]]/Table1[[#This Row],[Total Population]],"0.0%")</f>
        <v>0.51079421945690273</v>
      </c>
      <c r="Y5353" s="24">
        <f>Table1[[#This Row],[Female Ballots]]/Table1[[#This Row],[Female Voters]]</f>
        <v>0.71586971586971582</v>
      </c>
      <c r="Z5353" s="24">
        <f>Table1[[#This Row],[Male Ballots]]/Table1[[#This Row],[Male Voters]]</f>
        <v>0.69177288528389336</v>
      </c>
      <c r="AA5353" s="24">
        <f>Table1[[#This Row],[Total Ballots]]/Table1[[#This Row],[Total Voters]]</f>
        <v>0.70447488584474882</v>
      </c>
    </row>
    <row r="5354" spans="1:27" s="12" customFormat="1" x14ac:dyDescent="0.35">
      <c r="A5354" s="8" t="s">
        <v>33</v>
      </c>
      <c r="B5354" s="17">
        <v>2016</v>
      </c>
      <c r="C5354" s="17" t="s">
        <v>82</v>
      </c>
      <c r="D5354" s="17" t="s">
        <v>69</v>
      </c>
      <c r="E5354" s="35" t="s">
        <v>74</v>
      </c>
      <c r="F5354" s="34" t="s">
        <v>78</v>
      </c>
      <c r="G5354" s="9" t="s">
        <v>65</v>
      </c>
      <c r="H5354" s="10">
        <v>4337.0020000000004</v>
      </c>
      <c r="I5354" s="10">
        <v>4139.9960000000001</v>
      </c>
      <c r="J5354" s="10">
        <v>8476.9979999999996</v>
      </c>
      <c r="K5354" s="31">
        <v>3347</v>
      </c>
      <c r="L5354" s="31">
        <v>2910</v>
      </c>
      <c r="M5354" s="31"/>
      <c r="N5354" s="31">
        <v>6257</v>
      </c>
      <c r="O5354" s="31">
        <v>2617</v>
      </c>
      <c r="P5354" s="31">
        <v>2215</v>
      </c>
      <c r="Q5354" s="31">
        <v>0</v>
      </c>
      <c r="R5354" s="41">
        <v>4832</v>
      </c>
      <c r="S5354" s="130">
        <f>IFERROR(Table1[[#This Row],[Female Voters]]/Table1[[#This Row],[Female Population]],"0.0%")</f>
        <v>0.77173125583064051</v>
      </c>
      <c r="T5354" s="130">
        <f>IFERROR(Table1[[#This Row],[Male Voters]]/Table1[[#This Row],[Male Population]],"0.0%")</f>
        <v>0.7028992298543284</v>
      </c>
      <c r="U5354" s="130">
        <f>IFERROR(Table1[[#This Row],[Total Voters]]/Table1[[#This Row],[Total Population]],"0.0%")</f>
        <v>0.73811507328419801</v>
      </c>
      <c r="V5354" s="130">
        <f>IFERROR(Table1[[#This Row],[Female Ballots]]/Table1[[#This Row],[Female Population]],"0.0%")</f>
        <v>0.60341221885532903</v>
      </c>
      <c r="W5354" s="130">
        <f>IFERROR(Table1[[#This Row],[Male Ballots]]/Table1[[#This Row],[Male Population]],"0.0%")</f>
        <v>0.53502467152142175</v>
      </c>
      <c r="X5354" s="130">
        <f>IFERROR(Table1[[#This Row],[Total Ballots]]/Table1[[#This Row],[Total Population]],"0.0%")</f>
        <v>0.57001311077341299</v>
      </c>
      <c r="Y5354" s="24">
        <f>Table1[[#This Row],[Female Ballots]]/Table1[[#This Row],[Female Voters]]</f>
        <v>0.78189423364206756</v>
      </c>
      <c r="Z5354" s="24">
        <f>Table1[[#This Row],[Male Ballots]]/Table1[[#This Row],[Male Voters]]</f>
        <v>0.76116838487972505</v>
      </c>
      <c r="AA5354" s="24">
        <f>Table1[[#This Row],[Total Ballots]]/Table1[[#This Row],[Total Voters]]</f>
        <v>0.77225507431676521</v>
      </c>
    </row>
    <row r="5355" spans="1:27" s="12" customFormat="1" x14ac:dyDescent="0.35">
      <c r="A5355" s="8" t="s">
        <v>33</v>
      </c>
      <c r="B5355" s="17">
        <v>2016</v>
      </c>
      <c r="C5355" s="17" t="s">
        <v>82</v>
      </c>
      <c r="D5355" s="17" t="s">
        <v>69</v>
      </c>
      <c r="E5355" s="35" t="s">
        <v>74</v>
      </c>
      <c r="F5355" s="34" t="s">
        <v>78</v>
      </c>
      <c r="G5355" s="9" t="s">
        <v>66</v>
      </c>
      <c r="H5355" s="10">
        <v>6455.0190000000002</v>
      </c>
      <c r="I5355" s="10">
        <v>5590.01</v>
      </c>
      <c r="J5355" s="10">
        <v>12045.028999999999</v>
      </c>
      <c r="K5355" s="31">
        <v>5958</v>
      </c>
      <c r="L5355" s="31">
        <v>4896</v>
      </c>
      <c r="M5355" s="31"/>
      <c r="N5355" s="31">
        <v>10854</v>
      </c>
      <c r="O5355" s="31">
        <v>5259</v>
      </c>
      <c r="P5355" s="31">
        <v>4200</v>
      </c>
      <c r="Q5355" s="31">
        <v>0</v>
      </c>
      <c r="R5355" s="41">
        <v>9459</v>
      </c>
      <c r="S5355" s="130">
        <f>IFERROR(Table1[[#This Row],[Female Voters]]/Table1[[#This Row],[Female Population]],"0.0%")</f>
        <v>0.92300270533673101</v>
      </c>
      <c r="T5355" s="130">
        <f>IFERROR(Table1[[#This Row],[Male Voters]]/Table1[[#This Row],[Male Population]],"0.0%")</f>
        <v>0.87584816485122563</v>
      </c>
      <c r="U5355" s="130">
        <f>IFERROR(Table1[[#This Row],[Total Voters]]/Table1[[#This Row],[Total Population]],"0.0%")</f>
        <v>0.90111862744373639</v>
      </c>
      <c r="V5355" s="130">
        <f>IFERROR(Table1[[#This Row],[Female Ballots]]/Table1[[#This Row],[Female Population]],"0.0%")</f>
        <v>0.81471487535513065</v>
      </c>
      <c r="W5355" s="130">
        <f>IFERROR(Table1[[#This Row],[Male Ballots]]/Table1[[#This Row],[Male Population]],"0.0%")</f>
        <v>0.7513403374949239</v>
      </c>
      <c r="X5355" s="130">
        <f>IFERROR(Table1[[#This Row],[Total Ballots]]/Table1[[#This Row],[Total Population]],"0.0%")</f>
        <v>0.78530321512716994</v>
      </c>
      <c r="Y5355" s="24">
        <f>Table1[[#This Row],[Female Ballots]]/Table1[[#This Row],[Female Voters]]</f>
        <v>0.88267875125881168</v>
      </c>
      <c r="Z5355" s="24">
        <f>Table1[[#This Row],[Male Ballots]]/Table1[[#This Row],[Male Voters]]</f>
        <v>0.85784313725490191</v>
      </c>
      <c r="AA5355" s="24">
        <f>Table1[[#This Row],[Total Ballots]]/Table1[[#This Row],[Total Voters]]</f>
        <v>0.87147595356550578</v>
      </c>
    </row>
    <row r="5356" spans="1:27" s="12" customFormat="1" x14ac:dyDescent="0.35">
      <c r="A5356" s="8" t="s">
        <v>33</v>
      </c>
      <c r="B5356" s="17">
        <v>2016</v>
      </c>
      <c r="C5356" s="17" t="s">
        <v>82</v>
      </c>
      <c r="D5356" s="17" t="s">
        <v>69</v>
      </c>
      <c r="E5356" s="35" t="s">
        <v>74</v>
      </c>
      <c r="F5356" s="34" t="s">
        <v>78</v>
      </c>
      <c r="G5356" s="9" t="s">
        <v>67</v>
      </c>
      <c r="H5356" s="10">
        <v>11476.075000000001</v>
      </c>
      <c r="I5356" s="10">
        <v>10014.065999999999</v>
      </c>
      <c r="J5356" s="10">
        <v>21490.138999999999</v>
      </c>
      <c r="K5356" s="31">
        <v>10446</v>
      </c>
      <c r="L5356" s="31">
        <v>9322</v>
      </c>
      <c r="M5356" s="31">
        <v>2</v>
      </c>
      <c r="N5356" s="31">
        <v>19770</v>
      </c>
      <c r="O5356" s="31">
        <v>9489</v>
      </c>
      <c r="P5356" s="31">
        <v>8604</v>
      </c>
      <c r="Q5356" s="31">
        <v>2</v>
      </c>
      <c r="R5356" s="41">
        <v>18095</v>
      </c>
      <c r="S5356" s="130">
        <f>IFERROR(Table1[[#This Row],[Female Voters]]/Table1[[#This Row],[Female Population]],"0.0%")</f>
        <v>0.9102415242145071</v>
      </c>
      <c r="T5356" s="130">
        <f>IFERROR(Table1[[#This Row],[Male Voters]]/Table1[[#This Row],[Male Population]],"0.0%")</f>
        <v>0.93089060926900236</v>
      </c>
      <c r="U5356" s="130">
        <f>IFERROR(Table1[[#This Row],[Total Voters]]/Table1[[#This Row],[Total Population]],"0.0%")</f>
        <v>0.91995682298751069</v>
      </c>
      <c r="V5356" s="130">
        <f>IFERROR(Table1[[#This Row],[Female Ballots]]/Table1[[#This Row],[Female Population]],"0.0%")</f>
        <v>0.82685064362162142</v>
      </c>
      <c r="W5356" s="130">
        <f>IFERROR(Table1[[#This Row],[Male Ballots]]/Table1[[#This Row],[Male Population]],"0.0%")</f>
        <v>0.8591914612905488</v>
      </c>
      <c r="X5356" s="130">
        <f>IFERROR(Table1[[#This Row],[Total Ballots]]/Table1[[#This Row],[Total Population]],"0.0%")</f>
        <v>0.84201409772175051</v>
      </c>
      <c r="Y5356" s="24">
        <f>Table1[[#This Row],[Female Ballots]]/Table1[[#This Row],[Female Voters]]</f>
        <v>0.90838598506605395</v>
      </c>
      <c r="Z5356" s="24">
        <f>Table1[[#This Row],[Male Ballots]]/Table1[[#This Row],[Male Voters]]</f>
        <v>0.92297790173782446</v>
      </c>
      <c r="AA5356" s="24">
        <f>Table1[[#This Row],[Total Ballots]]/Table1[[#This Row],[Total Voters]]</f>
        <v>0.91527567020738487</v>
      </c>
    </row>
    <row r="5357" spans="1:27" s="12" customFormat="1" x14ac:dyDescent="0.35">
      <c r="A5357" s="8" t="s">
        <v>51</v>
      </c>
      <c r="B5357" s="17">
        <v>2016</v>
      </c>
      <c r="C5357" s="17" t="s">
        <v>82</v>
      </c>
      <c r="D5357" s="17" t="s">
        <v>69</v>
      </c>
      <c r="E5357" s="35" t="s">
        <v>74</v>
      </c>
      <c r="F5357" s="34" t="s">
        <v>78</v>
      </c>
      <c r="G5357" s="9" t="s">
        <v>79</v>
      </c>
      <c r="H5357" s="10">
        <v>178749.00099999999</v>
      </c>
      <c r="I5357" s="10">
        <v>170318.00099999999</v>
      </c>
      <c r="J5357" s="10">
        <v>349067</v>
      </c>
      <c r="K5357" s="31">
        <v>144297</v>
      </c>
      <c r="L5357" s="31">
        <v>130396</v>
      </c>
      <c r="M5357" s="31">
        <v>6</v>
      </c>
      <c r="N5357" s="31">
        <v>274699</v>
      </c>
      <c r="O5357" s="31">
        <v>112349</v>
      </c>
      <c r="P5357" s="31">
        <v>98401</v>
      </c>
      <c r="Q5357" s="31">
        <v>4</v>
      </c>
      <c r="R5357" s="41">
        <v>210754</v>
      </c>
      <c r="S5357" s="130">
        <f>IFERROR(Table1[[#This Row],[Female Voters]]/Table1[[#This Row],[Female Population]],"0.0%")</f>
        <v>0.80726045568221105</v>
      </c>
      <c r="T5357" s="130">
        <f>IFERROR(Table1[[#This Row],[Male Voters]]/Table1[[#This Row],[Male Population]],"0.0%")</f>
        <v>0.76560316134757833</v>
      </c>
      <c r="U5357" s="130">
        <f>IFERROR(Table1[[#This Row],[Total Voters]]/Table1[[#This Row],[Total Population]],"0.0%")</f>
        <v>0.78695207510306042</v>
      </c>
      <c r="V5357" s="130">
        <f>IFERROR(Table1[[#This Row],[Female Ballots]]/Table1[[#This Row],[Female Population]],"0.0%")</f>
        <v>0.62852938685794391</v>
      </c>
      <c r="W5357" s="130">
        <f>IFERROR(Table1[[#This Row],[Male Ballots]]/Table1[[#This Row],[Male Population]],"0.0%")</f>
        <v>0.57774867848525302</v>
      </c>
      <c r="X5357" s="130">
        <f>IFERROR(Table1[[#This Row],[Total Ballots]]/Table1[[#This Row],[Total Population]],"0.0%")</f>
        <v>0.60376374736082183</v>
      </c>
      <c r="Y5357" s="24">
        <f>Table1[[#This Row],[Female Ballots]]/Table1[[#This Row],[Female Voters]]</f>
        <v>0.77859553559672068</v>
      </c>
      <c r="Z5357" s="24">
        <f>Table1[[#This Row],[Male Ballots]]/Table1[[#This Row],[Male Voters]]</f>
        <v>0.75463204392772787</v>
      </c>
      <c r="AA5357" s="24">
        <f>Table1[[#This Row],[Total Ballots]]/Table1[[#This Row],[Total Voters]]</f>
        <v>0.76721793672346827</v>
      </c>
    </row>
    <row r="5358" spans="1:27" s="12" customFormat="1" x14ac:dyDescent="0.35">
      <c r="A5358" s="8" t="s">
        <v>51</v>
      </c>
      <c r="B5358" s="17">
        <v>2016</v>
      </c>
      <c r="C5358" s="17" t="s">
        <v>82</v>
      </c>
      <c r="D5358" s="17" t="s">
        <v>69</v>
      </c>
      <c r="E5358" s="35" t="s">
        <v>74</v>
      </c>
      <c r="F5358" s="34" t="s">
        <v>78</v>
      </c>
      <c r="G5358" s="9" t="s">
        <v>62</v>
      </c>
      <c r="H5358" s="10">
        <v>19108</v>
      </c>
      <c r="I5358" s="10">
        <v>19791</v>
      </c>
      <c r="J5358" s="10">
        <v>38899</v>
      </c>
      <c r="K5358" s="31">
        <v>13335</v>
      </c>
      <c r="L5358" s="31">
        <v>12796</v>
      </c>
      <c r="M5358" s="31">
        <v>3</v>
      </c>
      <c r="N5358" s="31">
        <v>26134</v>
      </c>
      <c r="O5358" s="31">
        <v>7858</v>
      </c>
      <c r="P5358" s="31">
        <v>6796</v>
      </c>
      <c r="Q5358" s="31">
        <v>3</v>
      </c>
      <c r="R5358" s="41">
        <v>14657</v>
      </c>
      <c r="S5358" s="130">
        <f>IFERROR(Table1[[#This Row],[Female Voters]]/Table1[[#This Row],[Female Population]],"0.0%")</f>
        <v>0.69787523550345409</v>
      </c>
      <c r="T5358" s="130">
        <f>IFERROR(Table1[[#This Row],[Male Voters]]/Table1[[#This Row],[Male Population]],"0.0%")</f>
        <v>0.64655651558789351</v>
      </c>
      <c r="U5358" s="130">
        <f>IFERROR(Table1[[#This Row],[Total Voters]]/Table1[[#This Row],[Total Population]],"0.0%")</f>
        <v>0.67184246381655055</v>
      </c>
      <c r="V5358" s="130">
        <f>IFERROR(Table1[[#This Row],[Female Ballots]]/Table1[[#This Row],[Female Population]],"0.0%")</f>
        <v>0.4112413648733515</v>
      </c>
      <c r="W5358" s="130">
        <f>IFERROR(Table1[[#This Row],[Male Ballots]]/Table1[[#This Row],[Male Population]],"0.0%")</f>
        <v>0.34338840887271993</v>
      </c>
      <c r="X5358" s="130">
        <f>IFERROR(Table1[[#This Row],[Total Ballots]]/Table1[[#This Row],[Total Population]],"0.0%")</f>
        <v>0.37679631867143115</v>
      </c>
      <c r="Y5358" s="24">
        <f>Table1[[#This Row],[Female Ballots]]/Table1[[#This Row],[Female Voters]]</f>
        <v>0.58927634045744282</v>
      </c>
      <c r="Z5358" s="24">
        <f>Table1[[#This Row],[Male Ballots]]/Table1[[#This Row],[Male Voters]]</f>
        <v>0.53110346983432322</v>
      </c>
      <c r="AA5358" s="24">
        <f>Table1[[#This Row],[Total Ballots]]/Table1[[#This Row],[Total Voters]]</f>
        <v>0.56084028468661518</v>
      </c>
    </row>
    <row r="5359" spans="1:27" s="12" customFormat="1" x14ac:dyDescent="0.35">
      <c r="A5359" s="8" t="s">
        <v>51</v>
      </c>
      <c r="B5359" s="17">
        <v>2016</v>
      </c>
      <c r="C5359" s="17" t="s">
        <v>82</v>
      </c>
      <c r="D5359" s="17" t="s">
        <v>69</v>
      </c>
      <c r="E5359" s="35" t="s">
        <v>74</v>
      </c>
      <c r="F5359" s="34" t="s">
        <v>78</v>
      </c>
      <c r="G5359" s="9" t="s">
        <v>63</v>
      </c>
      <c r="H5359" s="10">
        <v>29992</v>
      </c>
      <c r="I5359" s="10">
        <v>30070</v>
      </c>
      <c r="J5359" s="10">
        <v>60062</v>
      </c>
      <c r="K5359" s="31">
        <v>22426</v>
      </c>
      <c r="L5359" s="31">
        <v>20291</v>
      </c>
      <c r="M5359" s="31">
        <v>1</v>
      </c>
      <c r="N5359" s="31">
        <v>42718</v>
      </c>
      <c r="O5359" s="31">
        <v>14453</v>
      </c>
      <c r="P5359" s="31">
        <v>11995</v>
      </c>
      <c r="Q5359" s="31">
        <v>0</v>
      </c>
      <c r="R5359" s="41">
        <v>26448</v>
      </c>
      <c r="S5359" s="130">
        <f>IFERROR(Table1[[#This Row],[Female Voters]]/Table1[[#This Row],[Female Population]],"0.0%")</f>
        <v>0.74773272872766072</v>
      </c>
      <c r="T5359" s="130">
        <f>IFERROR(Table1[[#This Row],[Male Voters]]/Table1[[#This Row],[Male Population]],"0.0%")</f>
        <v>0.67479215164615891</v>
      </c>
      <c r="U5359" s="130">
        <f>IFERROR(Table1[[#This Row],[Total Voters]]/Table1[[#This Row],[Total Population]],"0.0%")</f>
        <v>0.711231727215211</v>
      </c>
      <c r="V5359" s="130">
        <f>IFERROR(Table1[[#This Row],[Female Ballots]]/Table1[[#This Row],[Female Population]],"0.0%")</f>
        <v>0.48189517204587889</v>
      </c>
      <c r="W5359" s="130">
        <f>IFERROR(Table1[[#This Row],[Male Ballots]]/Table1[[#This Row],[Male Population]],"0.0%")</f>
        <v>0.39890256069171931</v>
      </c>
      <c r="X5359" s="130">
        <f>IFERROR(Table1[[#This Row],[Total Ballots]]/Table1[[#This Row],[Total Population]],"0.0%")</f>
        <v>0.44034497685724749</v>
      </c>
      <c r="Y5359" s="24">
        <f>Table1[[#This Row],[Female Ballots]]/Table1[[#This Row],[Female Voters]]</f>
        <v>0.6444751627575136</v>
      </c>
      <c r="Z5359" s="24">
        <f>Table1[[#This Row],[Male Ballots]]/Table1[[#This Row],[Male Voters]]</f>
        <v>0.59114878517569369</v>
      </c>
      <c r="AA5359" s="24">
        <f>Table1[[#This Row],[Total Ballots]]/Table1[[#This Row],[Total Voters]]</f>
        <v>0.6191301090875041</v>
      </c>
    </row>
    <row r="5360" spans="1:27" s="12" customFormat="1" x14ac:dyDescent="0.35">
      <c r="A5360" s="8" t="s">
        <v>51</v>
      </c>
      <c r="B5360" s="17">
        <v>2016</v>
      </c>
      <c r="C5360" s="17" t="s">
        <v>82</v>
      </c>
      <c r="D5360" s="17" t="s">
        <v>69</v>
      </c>
      <c r="E5360" s="35" t="s">
        <v>74</v>
      </c>
      <c r="F5360" s="34" t="s">
        <v>78</v>
      </c>
      <c r="G5360" s="9" t="s">
        <v>64</v>
      </c>
      <c r="H5360" s="10">
        <v>32001</v>
      </c>
      <c r="I5360" s="10">
        <v>31534</v>
      </c>
      <c r="J5360" s="10">
        <v>63535</v>
      </c>
      <c r="K5360" s="31">
        <v>23985</v>
      </c>
      <c r="L5360" s="31">
        <v>21521</v>
      </c>
      <c r="M5360" s="31">
        <v>1</v>
      </c>
      <c r="N5360" s="31">
        <v>45507</v>
      </c>
      <c r="O5360" s="31">
        <v>17900</v>
      </c>
      <c r="P5360" s="31">
        <v>15405</v>
      </c>
      <c r="Q5360" s="31">
        <v>0</v>
      </c>
      <c r="R5360" s="41">
        <v>33305</v>
      </c>
      <c r="S5360" s="130">
        <f>IFERROR(Table1[[#This Row],[Female Voters]]/Table1[[#This Row],[Female Population]],"0.0%")</f>
        <v>0.74950782788037873</v>
      </c>
      <c r="T5360" s="130">
        <f>IFERROR(Table1[[#This Row],[Male Voters]]/Table1[[#This Row],[Male Population]],"0.0%")</f>
        <v>0.68246971522800781</v>
      </c>
      <c r="U5360" s="130">
        <f>IFERROR(Table1[[#This Row],[Total Voters]]/Table1[[#This Row],[Total Population]],"0.0%")</f>
        <v>0.71625088533878967</v>
      </c>
      <c r="V5360" s="130">
        <f>IFERROR(Table1[[#This Row],[Female Ballots]]/Table1[[#This Row],[Female Population]],"0.0%")</f>
        <v>0.55935752007749762</v>
      </c>
      <c r="W5360" s="130">
        <f>IFERROR(Table1[[#This Row],[Male Ballots]]/Table1[[#This Row],[Male Population]],"0.0%")</f>
        <v>0.48852032726580835</v>
      </c>
      <c r="X5360" s="130">
        <f>IFERROR(Table1[[#This Row],[Total Ballots]]/Table1[[#This Row],[Total Population]],"0.0%")</f>
        <v>0.52419926025025576</v>
      </c>
      <c r="Y5360" s="24">
        <f>Table1[[#This Row],[Female Ballots]]/Table1[[#This Row],[Female Voters]]</f>
        <v>0.74629977069001463</v>
      </c>
      <c r="Z5360" s="24">
        <f>Table1[[#This Row],[Male Ballots]]/Table1[[#This Row],[Male Voters]]</f>
        <v>0.71581246224617812</v>
      </c>
      <c r="AA5360" s="24">
        <f>Table1[[#This Row],[Total Ballots]]/Table1[[#This Row],[Total Voters]]</f>
        <v>0.73186542729689941</v>
      </c>
    </row>
    <row r="5361" spans="1:27" s="12" customFormat="1" x14ac:dyDescent="0.35">
      <c r="A5361" s="8" t="s">
        <v>51</v>
      </c>
      <c r="B5361" s="17">
        <v>2016</v>
      </c>
      <c r="C5361" s="17" t="s">
        <v>82</v>
      </c>
      <c r="D5361" s="17" t="s">
        <v>69</v>
      </c>
      <c r="E5361" s="35" t="s">
        <v>74</v>
      </c>
      <c r="F5361" s="34" t="s">
        <v>78</v>
      </c>
      <c r="G5361" s="9" t="s">
        <v>65</v>
      </c>
      <c r="H5361" s="10">
        <v>31060</v>
      </c>
      <c r="I5361" s="10">
        <v>30699</v>
      </c>
      <c r="J5361" s="10">
        <v>61759</v>
      </c>
      <c r="K5361" s="31">
        <v>25430</v>
      </c>
      <c r="L5361" s="31">
        <v>23828</v>
      </c>
      <c r="M5361" s="31"/>
      <c r="N5361" s="31">
        <v>49258</v>
      </c>
      <c r="O5361" s="31">
        <v>20321</v>
      </c>
      <c r="P5361" s="31">
        <v>18606</v>
      </c>
      <c r="Q5361" s="31">
        <v>0</v>
      </c>
      <c r="R5361" s="41">
        <v>38927</v>
      </c>
      <c r="S5361" s="130">
        <f>IFERROR(Table1[[#This Row],[Female Voters]]/Table1[[#This Row],[Female Population]],"0.0%")</f>
        <v>0.8187379265936896</v>
      </c>
      <c r="T5361" s="130">
        <f>IFERROR(Table1[[#This Row],[Male Voters]]/Table1[[#This Row],[Male Population]],"0.0%")</f>
        <v>0.77618163458093092</v>
      </c>
      <c r="U5361" s="130">
        <f>IFERROR(Table1[[#This Row],[Total Voters]]/Table1[[#This Row],[Total Population]],"0.0%")</f>
        <v>0.79758415777457536</v>
      </c>
      <c r="V5361" s="130">
        <f>IFERROR(Table1[[#This Row],[Female Ballots]]/Table1[[#This Row],[Female Population]],"0.0%")</f>
        <v>0.65424983902124922</v>
      </c>
      <c r="W5361" s="130">
        <f>IFERROR(Table1[[#This Row],[Male Ballots]]/Table1[[#This Row],[Male Population]],"0.0%")</f>
        <v>0.60607837388840025</v>
      </c>
      <c r="X5361" s="130">
        <f>IFERROR(Table1[[#This Row],[Total Ballots]]/Table1[[#This Row],[Total Population]],"0.0%")</f>
        <v>0.63030489483314178</v>
      </c>
      <c r="Y5361" s="24">
        <f>Table1[[#This Row],[Female Ballots]]/Table1[[#This Row],[Female Voters]]</f>
        <v>0.7990955564294141</v>
      </c>
      <c r="Z5361" s="24">
        <f>Table1[[#This Row],[Male Ballots]]/Table1[[#This Row],[Male Voters]]</f>
        <v>0.78084606345475915</v>
      </c>
      <c r="AA5361" s="24">
        <f>Table1[[#This Row],[Total Ballots]]/Table1[[#This Row],[Total Voters]]</f>
        <v>0.79026757074992893</v>
      </c>
    </row>
    <row r="5362" spans="1:27" s="12" customFormat="1" x14ac:dyDescent="0.35">
      <c r="A5362" s="8" t="s">
        <v>51</v>
      </c>
      <c r="B5362" s="17">
        <v>2016</v>
      </c>
      <c r="C5362" s="17" t="s">
        <v>82</v>
      </c>
      <c r="D5362" s="17" t="s">
        <v>69</v>
      </c>
      <c r="E5362" s="35" t="s">
        <v>74</v>
      </c>
      <c r="F5362" s="34" t="s">
        <v>78</v>
      </c>
      <c r="G5362" s="9" t="s">
        <v>66</v>
      </c>
      <c r="H5362" s="10">
        <v>29575</v>
      </c>
      <c r="I5362" s="10">
        <v>27765</v>
      </c>
      <c r="J5362" s="10">
        <v>57340</v>
      </c>
      <c r="K5362" s="31">
        <v>26329</v>
      </c>
      <c r="L5362" s="31">
        <v>23977</v>
      </c>
      <c r="M5362" s="31"/>
      <c r="N5362" s="31">
        <v>50306</v>
      </c>
      <c r="O5362" s="31">
        <v>22711</v>
      </c>
      <c r="P5362" s="31">
        <v>20411</v>
      </c>
      <c r="Q5362" s="31">
        <v>0</v>
      </c>
      <c r="R5362" s="41">
        <v>43122</v>
      </c>
      <c r="S5362" s="130">
        <f>IFERROR(Table1[[#This Row],[Female Voters]]/Table1[[#This Row],[Female Population]],"0.0%")</f>
        <v>0.89024513947590866</v>
      </c>
      <c r="T5362" s="130">
        <f>IFERROR(Table1[[#This Row],[Male Voters]]/Table1[[#This Row],[Male Population]],"0.0%")</f>
        <v>0.86356924185125161</v>
      </c>
      <c r="U5362" s="130">
        <f>IFERROR(Table1[[#This Row],[Total Voters]]/Table1[[#This Row],[Total Population]],"0.0%")</f>
        <v>0.87732821764911062</v>
      </c>
      <c r="V5362" s="130">
        <f>IFERROR(Table1[[#This Row],[Female Ballots]]/Table1[[#This Row],[Female Population]],"0.0%")</f>
        <v>0.76791208791208787</v>
      </c>
      <c r="W5362" s="130">
        <f>IFERROR(Table1[[#This Row],[Male Ballots]]/Table1[[#This Row],[Male Population]],"0.0%")</f>
        <v>0.73513416171438861</v>
      </c>
      <c r="X5362" s="130">
        <f>IFERROR(Table1[[#This Row],[Total Ballots]]/Table1[[#This Row],[Total Population]],"0.0%")</f>
        <v>0.75204046041158001</v>
      </c>
      <c r="Y5362" s="24">
        <f>Table1[[#This Row],[Female Ballots]]/Table1[[#This Row],[Female Voters]]</f>
        <v>0.86258498233886594</v>
      </c>
      <c r="Z5362" s="24">
        <f>Table1[[#This Row],[Male Ballots]]/Table1[[#This Row],[Male Voters]]</f>
        <v>0.85127413771531046</v>
      </c>
      <c r="AA5362" s="24">
        <f>Table1[[#This Row],[Total Ballots]]/Table1[[#This Row],[Total Voters]]</f>
        <v>0.85719397288593802</v>
      </c>
    </row>
    <row r="5363" spans="1:27" s="12" customFormat="1" x14ac:dyDescent="0.35">
      <c r="A5363" s="8" t="s">
        <v>51</v>
      </c>
      <c r="B5363" s="17">
        <v>2016</v>
      </c>
      <c r="C5363" s="17" t="s">
        <v>82</v>
      </c>
      <c r="D5363" s="17" t="s">
        <v>69</v>
      </c>
      <c r="E5363" s="35" t="s">
        <v>74</v>
      </c>
      <c r="F5363" s="34" t="s">
        <v>78</v>
      </c>
      <c r="G5363" s="9" t="s">
        <v>67</v>
      </c>
      <c r="H5363" s="10">
        <v>37013.001000000004</v>
      </c>
      <c r="I5363" s="10">
        <v>30459.001</v>
      </c>
      <c r="J5363" s="10">
        <v>67472</v>
      </c>
      <c r="K5363" s="31">
        <v>32792</v>
      </c>
      <c r="L5363" s="31">
        <v>27983</v>
      </c>
      <c r="M5363" s="31">
        <v>1</v>
      </c>
      <c r="N5363" s="31">
        <v>60776</v>
      </c>
      <c r="O5363" s="31">
        <v>29106</v>
      </c>
      <c r="P5363" s="31">
        <v>25188</v>
      </c>
      <c r="Q5363" s="31">
        <v>1</v>
      </c>
      <c r="R5363" s="41">
        <v>54295</v>
      </c>
      <c r="S5363" s="130">
        <f>IFERROR(Table1[[#This Row],[Female Voters]]/Table1[[#This Row],[Female Population]],"0.0%")</f>
        <v>0.88595896344638458</v>
      </c>
      <c r="T5363" s="130">
        <f>IFERROR(Table1[[#This Row],[Male Voters]]/Table1[[#This Row],[Male Population]],"0.0%")</f>
        <v>0.91871036742143974</v>
      </c>
      <c r="U5363" s="130">
        <f>IFERROR(Table1[[#This Row],[Total Voters]]/Table1[[#This Row],[Total Population]],"0.0%")</f>
        <v>0.90075883329381079</v>
      </c>
      <c r="V5363" s="130">
        <f>IFERROR(Table1[[#This Row],[Female Ballots]]/Table1[[#This Row],[Female Population]],"0.0%")</f>
        <v>0.78637233441298093</v>
      </c>
      <c r="W5363" s="130">
        <f>IFERROR(Table1[[#This Row],[Male Ballots]]/Table1[[#This Row],[Male Population]],"0.0%")</f>
        <v>0.82694767303760219</v>
      </c>
      <c r="X5363" s="130">
        <f>IFERROR(Table1[[#This Row],[Total Ballots]]/Table1[[#This Row],[Total Population]],"0.0%")</f>
        <v>0.80470417358311597</v>
      </c>
      <c r="Y5363" s="24">
        <f>Table1[[#This Row],[Female Ballots]]/Table1[[#This Row],[Female Voters]]</f>
        <v>0.88759453525250065</v>
      </c>
      <c r="Z5363" s="24">
        <f>Table1[[#This Row],[Male Ballots]]/Table1[[#This Row],[Male Voters]]</f>
        <v>0.90011792874245078</v>
      </c>
      <c r="AA5363" s="24">
        <f>Table1[[#This Row],[Total Ballots]]/Table1[[#This Row],[Total Voters]]</f>
        <v>0.89336251151770441</v>
      </c>
    </row>
    <row r="5364" spans="1:27" s="12" customFormat="1" x14ac:dyDescent="0.35">
      <c r="A5364" s="8" t="s">
        <v>25</v>
      </c>
      <c r="B5364" s="17">
        <v>2016</v>
      </c>
      <c r="C5364" s="17" t="s">
        <v>82</v>
      </c>
      <c r="D5364" s="17"/>
      <c r="E5364" s="35" t="s">
        <v>74</v>
      </c>
      <c r="F5364" s="34" t="s">
        <v>78</v>
      </c>
      <c r="G5364" s="9" t="s">
        <v>79</v>
      </c>
      <c r="H5364" s="10">
        <v>1650.2438699999998</v>
      </c>
      <c r="I5364" s="10">
        <v>1616.2169100000001</v>
      </c>
      <c r="J5364" s="10">
        <v>3266.4607800000003</v>
      </c>
      <c r="K5364" s="31">
        <v>1427</v>
      </c>
      <c r="L5364" s="31">
        <v>1294</v>
      </c>
      <c r="M5364" s="31"/>
      <c r="N5364" s="31">
        <v>2721</v>
      </c>
      <c r="O5364" s="31">
        <v>1194</v>
      </c>
      <c r="P5364" s="31">
        <v>1084</v>
      </c>
      <c r="Q5364" s="31">
        <v>0</v>
      </c>
      <c r="R5364" s="41">
        <v>2278</v>
      </c>
      <c r="S5364" s="130">
        <f>IFERROR(Table1[[#This Row],[Female Voters]]/Table1[[#This Row],[Female Population]],"0.0%")</f>
        <v>0.86472067913210926</v>
      </c>
      <c r="T5364" s="130">
        <f>IFERROR(Table1[[#This Row],[Male Voters]]/Table1[[#This Row],[Male Population]],"0.0%")</f>
        <v>0.80063510782101632</v>
      </c>
      <c r="U5364" s="130">
        <f>IFERROR(Table1[[#This Row],[Total Voters]]/Table1[[#This Row],[Total Population]],"0.0%")</f>
        <v>0.8330116855099664</v>
      </c>
      <c r="V5364" s="130">
        <f>IFERROR(Table1[[#This Row],[Female Ballots]]/Table1[[#This Row],[Female Population]],"0.0%")</f>
        <v>0.72352942598720282</v>
      </c>
      <c r="W5364" s="130">
        <f>IFERROR(Table1[[#This Row],[Male Ballots]]/Table1[[#This Row],[Male Population]],"0.0%")</f>
        <v>0.670702053228734</v>
      </c>
      <c r="X5364" s="130">
        <f>IFERROR(Table1[[#This Row],[Total Ballots]]/Table1[[#This Row],[Total Population]],"0.0%")</f>
        <v>0.69739089290397049</v>
      </c>
      <c r="Y5364" s="24">
        <f>Table1[[#This Row],[Female Ballots]]/Table1[[#This Row],[Female Voters]]</f>
        <v>0.83672039243167484</v>
      </c>
      <c r="Z5364" s="24">
        <f>Table1[[#This Row],[Male Ballots]]/Table1[[#This Row],[Male Voters]]</f>
        <v>0.83771251931993818</v>
      </c>
      <c r="AA5364" s="24">
        <f>Table1[[#This Row],[Total Ballots]]/Table1[[#This Row],[Total Voters]]</f>
        <v>0.83719220874678424</v>
      </c>
    </row>
    <row r="5365" spans="1:27" s="12" customFormat="1" x14ac:dyDescent="0.35">
      <c r="A5365" s="8" t="s">
        <v>25</v>
      </c>
      <c r="B5365" s="17">
        <v>2016</v>
      </c>
      <c r="C5365" s="17" t="s">
        <v>82</v>
      </c>
      <c r="D5365" s="17"/>
      <c r="E5365" s="35" t="s">
        <v>74</v>
      </c>
      <c r="F5365" s="34" t="s">
        <v>78</v>
      </c>
      <c r="G5365" s="9" t="s">
        <v>62</v>
      </c>
      <c r="H5365" s="10">
        <v>119.0898</v>
      </c>
      <c r="I5365" s="10">
        <v>127.09575000000001</v>
      </c>
      <c r="J5365" s="10">
        <v>246.18557999999999</v>
      </c>
      <c r="K5365" s="31">
        <v>95</v>
      </c>
      <c r="L5365" s="31">
        <v>83</v>
      </c>
      <c r="M5365" s="31"/>
      <c r="N5365" s="31">
        <v>178</v>
      </c>
      <c r="O5365" s="31">
        <v>55</v>
      </c>
      <c r="P5365" s="31">
        <v>53</v>
      </c>
      <c r="Q5365" s="31">
        <v>0</v>
      </c>
      <c r="R5365" s="41">
        <v>108</v>
      </c>
      <c r="S5365" s="130">
        <f>IFERROR(Table1[[#This Row],[Female Voters]]/Table1[[#This Row],[Female Population]],"0.0%")</f>
        <v>0.79771735278756029</v>
      </c>
      <c r="T5365" s="130">
        <f>IFERROR(Table1[[#This Row],[Male Voters]]/Table1[[#This Row],[Male Population]],"0.0%")</f>
        <v>0.65305094780903372</v>
      </c>
      <c r="U5365" s="130">
        <f>IFERROR(Table1[[#This Row],[Total Voters]]/Table1[[#This Row],[Total Population]],"0.0%")</f>
        <v>0.72303178764572651</v>
      </c>
      <c r="V5365" s="130">
        <f>IFERROR(Table1[[#This Row],[Female Ballots]]/Table1[[#This Row],[Female Population]],"0.0%")</f>
        <v>0.46183636214016649</v>
      </c>
      <c r="W5365" s="130">
        <f>IFERROR(Table1[[#This Row],[Male Ballots]]/Table1[[#This Row],[Male Population]],"0.0%")</f>
        <v>0.41700843655275643</v>
      </c>
      <c r="X5365" s="130">
        <f>IFERROR(Table1[[#This Row],[Total Ballots]]/Table1[[#This Row],[Total Population]],"0.0%")</f>
        <v>0.43869344418954193</v>
      </c>
      <c r="Y5365" s="24">
        <f>Table1[[#This Row],[Female Ballots]]/Table1[[#This Row],[Female Voters]]</f>
        <v>0.57894736842105265</v>
      </c>
      <c r="Z5365" s="24">
        <f>Table1[[#This Row],[Male Ballots]]/Table1[[#This Row],[Male Voters]]</f>
        <v>0.63855421686746983</v>
      </c>
      <c r="AA5365" s="24">
        <f>Table1[[#This Row],[Total Ballots]]/Table1[[#This Row],[Total Voters]]</f>
        <v>0.6067415730337079</v>
      </c>
    </row>
    <row r="5366" spans="1:27" s="12" customFormat="1" x14ac:dyDescent="0.35">
      <c r="A5366" s="8" t="s">
        <v>25</v>
      </c>
      <c r="B5366" s="17">
        <v>2016</v>
      </c>
      <c r="C5366" s="17" t="s">
        <v>82</v>
      </c>
      <c r="D5366" s="17"/>
      <c r="E5366" s="35" t="s">
        <v>74</v>
      </c>
      <c r="F5366" s="34" t="s">
        <v>78</v>
      </c>
      <c r="G5366" s="9" t="s">
        <v>63</v>
      </c>
      <c r="H5366" s="10">
        <v>161.12168</v>
      </c>
      <c r="I5366" s="10">
        <v>166.12506999999999</v>
      </c>
      <c r="J5366" s="10">
        <v>327.24670000000003</v>
      </c>
      <c r="K5366" s="31">
        <v>160</v>
      </c>
      <c r="L5366" s="31">
        <v>130</v>
      </c>
      <c r="M5366" s="31"/>
      <c r="N5366" s="31">
        <v>290</v>
      </c>
      <c r="O5366" s="31">
        <v>117</v>
      </c>
      <c r="P5366" s="31">
        <v>85</v>
      </c>
      <c r="Q5366" s="31">
        <v>0</v>
      </c>
      <c r="R5366" s="41">
        <v>202</v>
      </c>
      <c r="S5366" s="130">
        <f>IFERROR(Table1[[#This Row],[Female Voters]]/Table1[[#This Row],[Female Population]],"0.0%")</f>
        <v>0.99303830496305645</v>
      </c>
      <c r="T5366" s="130">
        <f>IFERROR(Table1[[#This Row],[Male Voters]]/Table1[[#This Row],[Male Population]],"0.0%")</f>
        <v>0.78254293587355606</v>
      </c>
      <c r="U5366" s="130">
        <f>IFERROR(Table1[[#This Row],[Total Voters]]/Table1[[#This Row],[Total Population]],"0.0%")</f>
        <v>0.88618158716344575</v>
      </c>
      <c r="V5366" s="130">
        <f>IFERROR(Table1[[#This Row],[Female Ballots]]/Table1[[#This Row],[Female Population]],"0.0%")</f>
        <v>0.72615926050423507</v>
      </c>
      <c r="W5366" s="130">
        <f>IFERROR(Table1[[#This Row],[Male Ballots]]/Table1[[#This Row],[Male Population]],"0.0%")</f>
        <v>0.511662688840402</v>
      </c>
      <c r="X5366" s="130">
        <f>IFERROR(Table1[[#This Row],[Total Ballots]]/Table1[[#This Row],[Total Population]],"0.0%")</f>
        <v>0.61727131243798627</v>
      </c>
      <c r="Y5366" s="24">
        <f>Table1[[#This Row],[Female Ballots]]/Table1[[#This Row],[Female Voters]]</f>
        <v>0.73124999999999996</v>
      </c>
      <c r="Z5366" s="24">
        <f>Table1[[#This Row],[Male Ballots]]/Table1[[#This Row],[Male Voters]]</f>
        <v>0.65384615384615385</v>
      </c>
      <c r="AA5366" s="24">
        <f>Table1[[#This Row],[Total Ballots]]/Table1[[#This Row],[Total Voters]]</f>
        <v>0.69655172413793098</v>
      </c>
    </row>
    <row r="5367" spans="1:27" s="12" customFormat="1" x14ac:dyDescent="0.35">
      <c r="A5367" s="8" t="s">
        <v>25</v>
      </c>
      <c r="B5367" s="17">
        <v>2016</v>
      </c>
      <c r="C5367" s="17" t="s">
        <v>82</v>
      </c>
      <c r="D5367" s="17"/>
      <c r="E5367" s="35" t="s">
        <v>74</v>
      </c>
      <c r="F5367" s="34" t="s">
        <v>78</v>
      </c>
      <c r="G5367" s="9" t="s">
        <v>64</v>
      </c>
      <c r="H5367" s="10">
        <v>202.15260000000001</v>
      </c>
      <c r="I5367" s="10">
        <v>221.16663</v>
      </c>
      <c r="J5367" s="10">
        <v>423.31920000000002</v>
      </c>
      <c r="K5367" s="31">
        <v>150</v>
      </c>
      <c r="L5367" s="31">
        <v>150</v>
      </c>
      <c r="M5367" s="31"/>
      <c r="N5367" s="31">
        <v>300</v>
      </c>
      <c r="O5367" s="31">
        <v>115</v>
      </c>
      <c r="P5367" s="31">
        <v>109</v>
      </c>
      <c r="Q5367" s="31">
        <v>0</v>
      </c>
      <c r="R5367" s="41">
        <v>224</v>
      </c>
      <c r="S5367" s="130">
        <f>IFERROR(Table1[[#This Row],[Female Voters]]/Table1[[#This Row],[Female Population]],"0.0%")</f>
        <v>0.74201370647718601</v>
      </c>
      <c r="T5367" s="130">
        <f>IFERROR(Table1[[#This Row],[Male Voters]]/Table1[[#This Row],[Male Population]],"0.0%")</f>
        <v>0.67822166481444335</v>
      </c>
      <c r="U5367" s="130">
        <f>IFERROR(Table1[[#This Row],[Total Voters]]/Table1[[#This Row],[Total Population]],"0.0%")</f>
        <v>0.70868507736006303</v>
      </c>
      <c r="V5367" s="130">
        <f>IFERROR(Table1[[#This Row],[Female Ballots]]/Table1[[#This Row],[Female Population]],"0.0%")</f>
        <v>0.56887717496584267</v>
      </c>
      <c r="W5367" s="130">
        <f>IFERROR(Table1[[#This Row],[Male Ballots]]/Table1[[#This Row],[Male Population]],"0.0%")</f>
        <v>0.49284107643182878</v>
      </c>
      <c r="X5367" s="130">
        <f>IFERROR(Table1[[#This Row],[Total Ballots]]/Table1[[#This Row],[Total Population]],"0.0%")</f>
        <v>0.52915152442884705</v>
      </c>
      <c r="Y5367" s="24">
        <f>Table1[[#This Row],[Female Ballots]]/Table1[[#This Row],[Female Voters]]</f>
        <v>0.76666666666666672</v>
      </c>
      <c r="Z5367" s="24">
        <f>Table1[[#This Row],[Male Ballots]]/Table1[[#This Row],[Male Voters]]</f>
        <v>0.72666666666666668</v>
      </c>
      <c r="AA5367" s="24">
        <f>Table1[[#This Row],[Total Ballots]]/Table1[[#This Row],[Total Voters]]</f>
        <v>0.7466666666666667</v>
      </c>
    </row>
    <row r="5368" spans="1:27" s="12" customFormat="1" x14ac:dyDescent="0.35">
      <c r="A5368" s="8" t="s">
        <v>25</v>
      </c>
      <c r="B5368" s="17">
        <v>2016</v>
      </c>
      <c r="C5368" s="17" t="s">
        <v>82</v>
      </c>
      <c r="D5368" s="17"/>
      <c r="E5368" s="35" t="s">
        <v>74</v>
      </c>
      <c r="F5368" s="34" t="s">
        <v>78</v>
      </c>
      <c r="G5368" s="9" t="s">
        <v>65</v>
      </c>
      <c r="H5368" s="10">
        <v>256.19310000000002</v>
      </c>
      <c r="I5368" s="10">
        <v>256.19299999999998</v>
      </c>
      <c r="J5368" s="10">
        <v>512.38609999999994</v>
      </c>
      <c r="K5368" s="31">
        <v>219</v>
      </c>
      <c r="L5368" s="31">
        <v>189</v>
      </c>
      <c r="M5368" s="31"/>
      <c r="N5368" s="31">
        <v>408</v>
      </c>
      <c r="O5368" s="31">
        <v>181</v>
      </c>
      <c r="P5368" s="31">
        <v>157</v>
      </c>
      <c r="Q5368" s="31">
        <v>0</v>
      </c>
      <c r="R5368" s="41">
        <v>338</v>
      </c>
      <c r="S5368" s="130">
        <f>IFERROR(Table1[[#This Row],[Female Voters]]/Table1[[#This Row],[Female Population]],"0.0%")</f>
        <v>0.85482395895908203</v>
      </c>
      <c r="T5368" s="130">
        <f>IFERROR(Table1[[#This Row],[Male Voters]]/Table1[[#This Row],[Male Population]],"0.0%")</f>
        <v>0.73772507445558622</v>
      </c>
      <c r="U5368" s="130">
        <f>IFERROR(Table1[[#This Row],[Total Voters]]/Table1[[#This Row],[Total Population]],"0.0%")</f>
        <v>0.79627452813415522</v>
      </c>
      <c r="V5368" s="130">
        <f>IFERROR(Table1[[#This Row],[Female Ballots]]/Table1[[#This Row],[Female Population]],"0.0%")</f>
        <v>0.70649834050956095</v>
      </c>
      <c r="W5368" s="130">
        <f>IFERROR(Table1[[#This Row],[Male Ballots]]/Table1[[#This Row],[Male Population]],"0.0%")</f>
        <v>0.61281924174352931</v>
      </c>
      <c r="X5368" s="130">
        <f>IFERROR(Table1[[#This Row],[Total Ballots]]/Table1[[#This Row],[Total Population]],"0.0%")</f>
        <v>0.65965880026800106</v>
      </c>
      <c r="Y5368" s="24">
        <f>Table1[[#This Row],[Female Ballots]]/Table1[[#This Row],[Female Voters]]</f>
        <v>0.82648401826484019</v>
      </c>
      <c r="Z5368" s="24">
        <f>Table1[[#This Row],[Male Ballots]]/Table1[[#This Row],[Male Voters]]</f>
        <v>0.8306878306878307</v>
      </c>
      <c r="AA5368" s="24">
        <f>Table1[[#This Row],[Total Ballots]]/Table1[[#This Row],[Total Voters]]</f>
        <v>0.82843137254901966</v>
      </c>
    </row>
    <row r="5369" spans="1:27" s="12" customFormat="1" x14ac:dyDescent="0.35">
      <c r="A5369" s="8" t="s">
        <v>25</v>
      </c>
      <c r="B5369" s="17">
        <v>2016</v>
      </c>
      <c r="C5369" s="17" t="s">
        <v>82</v>
      </c>
      <c r="D5369" s="17"/>
      <c r="E5369" s="35" t="s">
        <v>74</v>
      </c>
      <c r="F5369" s="34" t="s">
        <v>78</v>
      </c>
      <c r="G5369" s="9" t="s">
        <v>66</v>
      </c>
      <c r="H5369" s="10">
        <v>357.26940000000002</v>
      </c>
      <c r="I5369" s="10">
        <v>334.2516</v>
      </c>
      <c r="J5369" s="10">
        <v>691.52099999999996</v>
      </c>
      <c r="K5369" s="31">
        <v>284</v>
      </c>
      <c r="L5369" s="31">
        <v>283</v>
      </c>
      <c r="M5369" s="31"/>
      <c r="N5369" s="31">
        <v>567</v>
      </c>
      <c r="O5369" s="31">
        <v>254</v>
      </c>
      <c r="P5369" s="31">
        <v>246</v>
      </c>
      <c r="Q5369" s="31">
        <v>0</v>
      </c>
      <c r="R5369" s="41">
        <v>500</v>
      </c>
      <c r="S5369" s="130">
        <f>IFERROR(Table1[[#This Row],[Female Voters]]/Table1[[#This Row],[Female Population]],"0.0%")</f>
        <v>0.79491834453216537</v>
      </c>
      <c r="T5369" s="130">
        <f>IFERROR(Table1[[#This Row],[Male Voters]]/Table1[[#This Row],[Male Population]],"0.0%")</f>
        <v>0.84666760009525754</v>
      </c>
      <c r="U5369" s="130">
        <f>IFERROR(Table1[[#This Row],[Total Voters]]/Table1[[#This Row],[Total Population]],"0.0%")</f>
        <v>0.81993171573965218</v>
      </c>
      <c r="V5369" s="130">
        <f>IFERROR(Table1[[#This Row],[Female Ballots]]/Table1[[#This Row],[Female Population]],"0.0%")</f>
        <v>0.7109480968703169</v>
      </c>
      <c r="W5369" s="130">
        <f>IFERROR(Table1[[#This Row],[Male Ballots]]/Table1[[#This Row],[Male Population]],"0.0%")</f>
        <v>0.73597254283898716</v>
      </c>
      <c r="X5369" s="130">
        <f>IFERROR(Table1[[#This Row],[Total Ballots]]/Table1[[#This Row],[Total Population]],"0.0%")</f>
        <v>0.72304384104025765</v>
      </c>
      <c r="Y5369" s="24">
        <f>Table1[[#This Row],[Female Ballots]]/Table1[[#This Row],[Female Voters]]</f>
        <v>0.89436619718309862</v>
      </c>
      <c r="Z5369" s="24">
        <f>Table1[[#This Row],[Male Ballots]]/Table1[[#This Row],[Male Voters]]</f>
        <v>0.86925795053003529</v>
      </c>
      <c r="AA5369" s="24">
        <f>Table1[[#This Row],[Total Ballots]]/Table1[[#This Row],[Total Voters]]</f>
        <v>0.88183421516754845</v>
      </c>
    </row>
    <row r="5370" spans="1:27" s="12" customFormat="1" x14ac:dyDescent="0.35">
      <c r="A5370" s="8" t="s">
        <v>25</v>
      </c>
      <c r="B5370" s="17">
        <v>2016</v>
      </c>
      <c r="C5370" s="17" t="s">
        <v>82</v>
      </c>
      <c r="D5370" s="17"/>
      <c r="E5370" s="35" t="s">
        <v>74</v>
      </c>
      <c r="F5370" s="34" t="s">
        <v>78</v>
      </c>
      <c r="G5370" s="9" t="s">
        <v>67</v>
      </c>
      <c r="H5370" s="10">
        <v>554.41728999999998</v>
      </c>
      <c r="I5370" s="10">
        <v>511.38486</v>
      </c>
      <c r="J5370" s="10">
        <v>1065.8021999999999</v>
      </c>
      <c r="K5370" s="31">
        <v>519</v>
      </c>
      <c r="L5370" s="31">
        <v>459</v>
      </c>
      <c r="M5370" s="31"/>
      <c r="N5370" s="31">
        <v>978</v>
      </c>
      <c r="O5370" s="31">
        <v>472</v>
      </c>
      <c r="P5370" s="31">
        <v>434</v>
      </c>
      <c r="Q5370" s="31">
        <v>0</v>
      </c>
      <c r="R5370" s="41">
        <v>906</v>
      </c>
      <c r="S5370" s="130">
        <f>IFERROR(Table1[[#This Row],[Female Voters]]/Table1[[#This Row],[Female Population]],"0.0%")</f>
        <v>0.93611799155830799</v>
      </c>
      <c r="T5370" s="130">
        <f>IFERROR(Table1[[#This Row],[Male Voters]]/Table1[[#This Row],[Male Population]],"0.0%")</f>
        <v>0.8975627475557254</v>
      </c>
      <c r="U5370" s="130">
        <f>IFERROR(Table1[[#This Row],[Total Voters]]/Table1[[#This Row],[Total Population]],"0.0%")</f>
        <v>0.91761867258296159</v>
      </c>
      <c r="V5370" s="130">
        <f>IFERROR(Table1[[#This Row],[Female Ballots]]/Table1[[#This Row],[Female Population]],"0.0%")</f>
        <v>0.85134430060794097</v>
      </c>
      <c r="W5370" s="130">
        <f>IFERROR(Table1[[#This Row],[Male Ballots]]/Table1[[#This Row],[Male Population]],"0.0%")</f>
        <v>0.84867588766706936</v>
      </c>
      <c r="X5370" s="130">
        <f>IFERROR(Table1[[#This Row],[Total Ballots]]/Table1[[#This Row],[Total Population]],"0.0%")</f>
        <v>0.85006392368114847</v>
      </c>
      <c r="Y5370" s="24">
        <f>Table1[[#This Row],[Female Ballots]]/Table1[[#This Row],[Female Voters]]</f>
        <v>0.90944123314065506</v>
      </c>
      <c r="Z5370" s="24">
        <f>Table1[[#This Row],[Male Ballots]]/Table1[[#This Row],[Male Voters]]</f>
        <v>0.94553376906318087</v>
      </c>
      <c r="AA5370" s="24">
        <f>Table1[[#This Row],[Total Ballots]]/Table1[[#This Row],[Total Voters]]</f>
        <v>0.92638036809815949</v>
      </c>
    </row>
    <row r="5371" spans="1:27" s="12" customFormat="1" x14ac:dyDescent="0.35">
      <c r="A5371" s="8" t="s">
        <v>46</v>
      </c>
      <c r="B5371" s="17">
        <v>2016</v>
      </c>
      <c r="C5371" s="17" t="s">
        <v>82</v>
      </c>
      <c r="D5371" s="17" t="s">
        <v>69</v>
      </c>
      <c r="E5371" s="35" t="s">
        <v>74</v>
      </c>
      <c r="F5371" s="34" t="s">
        <v>78</v>
      </c>
      <c r="G5371" s="9" t="s">
        <v>79</v>
      </c>
      <c r="H5371" s="10">
        <v>41226.002800000002</v>
      </c>
      <c r="I5371" s="10">
        <v>39731.004000000001</v>
      </c>
      <c r="J5371" s="10">
        <v>80957.004000000001</v>
      </c>
      <c r="K5371" s="31">
        <v>33023</v>
      </c>
      <c r="L5371" s="31">
        <v>30227</v>
      </c>
      <c r="M5371" s="31">
        <v>42</v>
      </c>
      <c r="N5371" s="31">
        <v>63292</v>
      </c>
      <c r="O5371" s="31">
        <v>25176</v>
      </c>
      <c r="P5371" s="31">
        <v>22672</v>
      </c>
      <c r="Q5371" s="31">
        <v>30</v>
      </c>
      <c r="R5371" s="41">
        <v>47878</v>
      </c>
      <c r="S5371" s="130">
        <f>IFERROR(Table1[[#This Row],[Female Voters]]/Table1[[#This Row],[Female Population]],"0.0%")</f>
        <v>0.80102357146300873</v>
      </c>
      <c r="T5371" s="130">
        <f>IFERROR(Table1[[#This Row],[Male Voters]]/Table1[[#This Row],[Male Population]],"0.0%")</f>
        <v>0.76079124504379503</v>
      </c>
      <c r="U5371" s="130">
        <f>IFERROR(Table1[[#This Row],[Total Voters]]/Table1[[#This Row],[Total Population]],"0.0%")</f>
        <v>0.78179770585383812</v>
      </c>
      <c r="V5371" s="130">
        <f>IFERROR(Table1[[#This Row],[Female Ballots]]/Table1[[#This Row],[Female Population]],"0.0%")</f>
        <v>0.61068253747850609</v>
      </c>
      <c r="W5371" s="130">
        <f>IFERROR(Table1[[#This Row],[Male Ballots]]/Table1[[#This Row],[Male Population]],"0.0%")</f>
        <v>0.57063747998917924</v>
      </c>
      <c r="X5371" s="130">
        <f>IFERROR(Table1[[#This Row],[Total Ballots]]/Table1[[#This Row],[Total Population]],"0.0%")</f>
        <v>0.59140034381707107</v>
      </c>
      <c r="Y5371" s="24">
        <f>Table1[[#This Row],[Female Ballots]]/Table1[[#This Row],[Female Voters]]</f>
        <v>0.76237773672894649</v>
      </c>
      <c r="Z5371" s="24">
        <f>Table1[[#This Row],[Male Ballots]]/Table1[[#This Row],[Male Voters]]</f>
        <v>0.7500578952592053</v>
      </c>
      <c r="AA5371" s="24">
        <f>Table1[[#This Row],[Total Ballots]]/Table1[[#This Row],[Total Voters]]</f>
        <v>0.75646211211527525</v>
      </c>
    </row>
    <row r="5372" spans="1:27" s="12" customFormat="1" x14ac:dyDescent="0.35">
      <c r="A5372" s="8" t="s">
        <v>46</v>
      </c>
      <c r="B5372" s="17">
        <v>2016</v>
      </c>
      <c r="C5372" s="17" t="s">
        <v>82</v>
      </c>
      <c r="D5372" s="17" t="s">
        <v>69</v>
      </c>
      <c r="E5372" s="35" t="s">
        <v>74</v>
      </c>
      <c r="F5372" s="34" t="s">
        <v>78</v>
      </c>
      <c r="G5372" s="9" t="s">
        <v>62</v>
      </c>
      <c r="H5372" s="10">
        <v>4062.9997999999996</v>
      </c>
      <c r="I5372" s="10">
        <v>4206</v>
      </c>
      <c r="J5372" s="10">
        <v>8268.9989999999998</v>
      </c>
      <c r="K5372" s="31">
        <v>2750</v>
      </c>
      <c r="L5372" s="31">
        <v>2545</v>
      </c>
      <c r="M5372" s="31">
        <v>8</v>
      </c>
      <c r="N5372" s="31">
        <v>5303</v>
      </c>
      <c r="O5372" s="31">
        <v>1521</v>
      </c>
      <c r="P5372" s="31">
        <v>1270</v>
      </c>
      <c r="Q5372" s="31">
        <v>4</v>
      </c>
      <c r="R5372" s="41">
        <v>2795</v>
      </c>
      <c r="S5372" s="130">
        <f>IFERROR(Table1[[#This Row],[Female Voters]]/Table1[[#This Row],[Female Population]],"0.0%")</f>
        <v>0.67683980688357415</v>
      </c>
      <c r="T5372" s="130">
        <f>IFERROR(Table1[[#This Row],[Male Voters]]/Table1[[#This Row],[Male Population]],"0.0%")</f>
        <v>0.60508796956728483</v>
      </c>
      <c r="U5372" s="130">
        <f>IFERROR(Table1[[#This Row],[Total Voters]]/Table1[[#This Row],[Total Population]],"0.0%")</f>
        <v>0.64131099786080514</v>
      </c>
      <c r="V5372" s="130">
        <f>IFERROR(Table1[[#This Row],[Female Ballots]]/Table1[[#This Row],[Female Population]],"0.0%")</f>
        <v>0.37435394409815137</v>
      </c>
      <c r="W5372" s="130">
        <f>IFERROR(Table1[[#This Row],[Male Ballots]]/Table1[[#This Row],[Male Population]],"0.0%")</f>
        <v>0.30194959581550168</v>
      </c>
      <c r="X5372" s="130">
        <f>IFERROR(Table1[[#This Row],[Total Ballots]]/Table1[[#This Row],[Total Population]],"0.0%")</f>
        <v>0.33800947369808609</v>
      </c>
      <c r="Y5372" s="24">
        <f>Table1[[#This Row],[Female Ballots]]/Table1[[#This Row],[Female Voters]]</f>
        <v>0.55309090909090908</v>
      </c>
      <c r="Z5372" s="24">
        <f>Table1[[#This Row],[Male Ballots]]/Table1[[#This Row],[Male Voters]]</f>
        <v>0.49901768172888017</v>
      </c>
      <c r="AA5372" s="24">
        <f>Table1[[#This Row],[Total Ballots]]/Table1[[#This Row],[Total Voters]]</f>
        <v>0.52706015462945499</v>
      </c>
    </row>
    <row r="5373" spans="1:27" s="12" customFormat="1" x14ac:dyDescent="0.35">
      <c r="A5373" s="8" t="s">
        <v>46</v>
      </c>
      <c r="B5373" s="17">
        <v>2016</v>
      </c>
      <c r="C5373" s="17" t="s">
        <v>82</v>
      </c>
      <c r="D5373" s="17" t="s">
        <v>69</v>
      </c>
      <c r="E5373" s="35" t="s">
        <v>74</v>
      </c>
      <c r="F5373" s="34" t="s">
        <v>78</v>
      </c>
      <c r="G5373" s="9" t="s">
        <v>63</v>
      </c>
      <c r="H5373" s="10">
        <v>6299</v>
      </c>
      <c r="I5373" s="10">
        <v>6286</v>
      </c>
      <c r="J5373" s="10">
        <v>12584.998</v>
      </c>
      <c r="K5373" s="31">
        <v>4662</v>
      </c>
      <c r="L5373" s="31">
        <v>4300</v>
      </c>
      <c r="M5373" s="31">
        <v>9</v>
      </c>
      <c r="N5373" s="31">
        <v>8971</v>
      </c>
      <c r="O5373" s="31">
        <v>2810</v>
      </c>
      <c r="P5373" s="31">
        <v>2412</v>
      </c>
      <c r="Q5373" s="31">
        <v>4</v>
      </c>
      <c r="R5373" s="41">
        <v>5226</v>
      </c>
      <c r="S5373" s="130">
        <f>IFERROR(Table1[[#This Row],[Female Voters]]/Table1[[#This Row],[Female Population]],"0.0%")</f>
        <v>0.74011747896491509</v>
      </c>
      <c r="T5373" s="130">
        <f>IFERROR(Table1[[#This Row],[Male Voters]]/Table1[[#This Row],[Male Population]],"0.0%")</f>
        <v>0.68405981546293348</v>
      </c>
      <c r="U5373" s="130">
        <f>IFERROR(Table1[[#This Row],[Total Voters]]/Table1[[#This Row],[Total Population]],"0.0%")</f>
        <v>0.71283285066870894</v>
      </c>
      <c r="V5373" s="130">
        <f>IFERROR(Table1[[#This Row],[Female Ballots]]/Table1[[#This Row],[Female Population]],"0.0%")</f>
        <v>0.44610255596126369</v>
      </c>
      <c r="W5373" s="130">
        <f>IFERROR(Table1[[#This Row],[Male Ballots]]/Table1[[#This Row],[Male Population]],"0.0%")</f>
        <v>0.38370983137130132</v>
      </c>
      <c r="X5373" s="130">
        <f>IFERROR(Table1[[#This Row],[Total Ballots]]/Table1[[#This Row],[Total Population]],"0.0%")</f>
        <v>0.41525632344160884</v>
      </c>
      <c r="Y5373" s="24">
        <f>Table1[[#This Row],[Female Ballots]]/Table1[[#This Row],[Female Voters]]</f>
        <v>0.60274560274560274</v>
      </c>
      <c r="Z5373" s="24">
        <f>Table1[[#This Row],[Male Ballots]]/Table1[[#This Row],[Male Voters]]</f>
        <v>0.56093023255813956</v>
      </c>
      <c r="AA5373" s="24">
        <f>Table1[[#This Row],[Total Ballots]]/Table1[[#This Row],[Total Voters]]</f>
        <v>0.58254375209006803</v>
      </c>
    </row>
    <row r="5374" spans="1:27" s="12" customFormat="1" x14ac:dyDescent="0.35">
      <c r="A5374" s="8" t="s">
        <v>46</v>
      </c>
      <c r="B5374" s="17">
        <v>2016</v>
      </c>
      <c r="C5374" s="17" t="s">
        <v>82</v>
      </c>
      <c r="D5374" s="17" t="s">
        <v>69</v>
      </c>
      <c r="E5374" s="35" t="s">
        <v>74</v>
      </c>
      <c r="F5374" s="34" t="s">
        <v>78</v>
      </c>
      <c r="G5374" s="9" t="s">
        <v>64</v>
      </c>
      <c r="H5374" s="10">
        <v>6354</v>
      </c>
      <c r="I5374" s="10">
        <v>6408</v>
      </c>
      <c r="J5374" s="10">
        <v>12762</v>
      </c>
      <c r="K5374" s="31">
        <v>4609</v>
      </c>
      <c r="L5374" s="31">
        <v>4104</v>
      </c>
      <c r="M5374" s="31">
        <v>7</v>
      </c>
      <c r="N5374" s="31">
        <v>8720</v>
      </c>
      <c r="O5374" s="31">
        <v>3263</v>
      </c>
      <c r="P5374" s="31">
        <v>2828</v>
      </c>
      <c r="Q5374" s="31">
        <v>6</v>
      </c>
      <c r="R5374" s="41">
        <v>6097</v>
      </c>
      <c r="S5374" s="130">
        <f>IFERROR(Table1[[#This Row],[Female Voters]]/Table1[[#This Row],[Female Population]],"0.0%")</f>
        <v>0.72536984576644636</v>
      </c>
      <c r="T5374" s="130">
        <f>IFERROR(Table1[[#This Row],[Male Voters]]/Table1[[#This Row],[Male Population]],"0.0%")</f>
        <v>0.6404494382022472</v>
      </c>
      <c r="U5374" s="130">
        <f>IFERROR(Table1[[#This Row],[Total Voters]]/Table1[[#This Row],[Total Population]],"0.0%")</f>
        <v>0.6832784829963956</v>
      </c>
      <c r="V5374" s="130">
        <f>IFERROR(Table1[[#This Row],[Female Ballots]]/Table1[[#This Row],[Female Population]],"0.0%")</f>
        <v>0.51353478124016372</v>
      </c>
      <c r="W5374" s="130">
        <f>IFERROR(Table1[[#This Row],[Male Ballots]]/Table1[[#This Row],[Male Population]],"0.0%")</f>
        <v>0.44132334581772786</v>
      </c>
      <c r="X5374" s="130">
        <f>IFERROR(Table1[[#This Row],[Total Ballots]]/Table1[[#This Row],[Total Population]],"0.0%")</f>
        <v>0.47774643472809902</v>
      </c>
      <c r="Y5374" s="24">
        <f>Table1[[#This Row],[Female Ballots]]/Table1[[#This Row],[Female Voters]]</f>
        <v>0.70796268170969845</v>
      </c>
      <c r="Z5374" s="24">
        <f>Table1[[#This Row],[Male Ballots]]/Table1[[#This Row],[Male Voters]]</f>
        <v>0.68908382066276808</v>
      </c>
      <c r="AA5374" s="24">
        <f>Table1[[#This Row],[Total Ballots]]/Table1[[#This Row],[Total Voters]]</f>
        <v>0.699197247706422</v>
      </c>
    </row>
    <row r="5375" spans="1:27" s="12" customFormat="1" x14ac:dyDescent="0.35">
      <c r="A5375" s="8" t="s">
        <v>46</v>
      </c>
      <c r="B5375" s="17">
        <v>2016</v>
      </c>
      <c r="C5375" s="17" t="s">
        <v>82</v>
      </c>
      <c r="D5375" s="17" t="s">
        <v>69</v>
      </c>
      <c r="E5375" s="35" t="s">
        <v>74</v>
      </c>
      <c r="F5375" s="34" t="s">
        <v>78</v>
      </c>
      <c r="G5375" s="9" t="s">
        <v>65</v>
      </c>
      <c r="H5375" s="10">
        <v>6899</v>
      </c>
      <c r="I5375" s="10">
        <v>6784</v>
      </c>
      <c r="J5375" s="10">
        <v>13683.002</v>
      </c>
      <c r="K5375" s="31">
        <v>5384</v>
      </c>
      <c r="L5375" s="31">
        <v>4881</v>
      </c>
      <c r="M5375" s="31">
        <v>4</v>
      </c>
      <c r="N5375" s="31">
        <v>10269</v>
      </c>
      <c r="O5375" s="31">
        <v>4168</v>
      </c>
      <c r="P5375" s="31">
        <v>3700</v>
      </c>
      <c r="Q5375" s="31">
        <v>4</v>
      </c>
      <c r="R5375" s="41">
        <v>7872</v>
      </c>
      <c r="S5375" s="130">
        <f>IFERROR(Table1[[#This Row],[Female Voters]]/Table1[[#This Row],[Female Population]],"0.0%")</f>
        <v>0.78040295695028261</v>
      </c>
      <c r="T5375" s="130">
        <f>IFERROR(Table1[[#This Row],[Male Voters]]/Table1[[#This Row],[Male Population]],"0.0%")</f>
        <v>0.71948702830188682</v>
      </c>
      <c r="U5375" s="130">
        <f>IFERROR(Table1[[#This Row],[Total Voters]]/Table1[[#This Row],[Total Population]],"0.0%")</f>
        <v>0.75049320317281254</v>
      </c>
      <c r="V5375" s="130">
        <f>IFERROR(Table1[[#This Row],[Female Ballots]]/Table1[[#This Row],[Female Population]],"0.0%")</f>
        <v>0.60414552833744017</v>
      </c>
      <c r="W5375" s="130">
        <f>IFERROR(Table1[[#This Row],[Male Ballots]]/Table1[[#This Row],[Male Population]],"0.0%")</f>
        <v>0.54540094339622647</v>
      </c>
      <c r="X5375" s="130">
        <f>IFERROR(Table1[[#This Row],[Total Ballots]]/Table1[[#This Row],[Total Population]],"0.0%")</f>
        <v>0.57531234739277237</v>
      </c>
      <c r="Y5375" s="24">
        <f>Table1[[#This Row],[Female Ballots]]/Table1[[#This Row],[Female Voters]]</f>
        <v>0.77414561664190196</v>
      </c>
      <c r="Z5375" s="24">
        <f>Table1[[#This Row],[Male Ballots]]/Table1[[#This Row],[Male Voters]]</f>
        <v>0.75804138496209794</v>
      </c>
      <c r="AA5375" s="24">
        <f>Table1[[#This Row],[Total Ballots]]/Table1[[#This Row],[Total Voters]]</f>
        <v>0.76657902424773594</v>
      </c>
    </row>
    <row r="5376" spans="1:27" s="12" customFormat="1" x14ac:dyDescent="0.35">
      <c r="A5376" s="8" t="s">
        <v>46</v>
      </c>
      <c r="B5376" s="17">
        <v>2016</v>
      </c>
      <c r="C5376" s="17" t="s">
        <v>82</v>
      </c>
      <c r="D5376" s="17" t="s">
        <v>69</v>
      </c>
      <c r="E5376" s="35" t="s">
        <v>74</v>
      </c>
      <c r="F5376" s="34" t="s">
        <v>78</v>
      </c>
      <c r="G5376" s="9" t="s">
        <v>66</v>
      </c>
      <c r="H5376" s="10">
        <v>7398.0020000000004</v>
      </c>
      <c r="I5376" s="10">
        <v>7153.0020000000004</v>
      </c>
      <c r="J5376" s="10">
        <v>14551.002</v>
      </c>
      <c r="K5376" s="31">
        <v>6518</v>
      </c>
      <c r="L5376" s="31">
        <v>6201</v>
      </c>
      <c r="M5376" s="31">
        <v>3</v>
      </c>
      <c r="N5376" s="31">
        <v>12722</v>
      </c>
      <c r="O5376" s="31">
        <v>5505</v>
      </c>
      <c r="P5376" s="31">
        <v>5170</v>
      </c>
      <c r="Q5376" s="31">
        <v>2</v>
      </c>
      <c r="R5376" s="41">
        <v>10677</v>
      </c>
      <c r="S5376" s="130">
        <f>IFERROR(Table1[[#This Row],[Female Voters]]/Table1[[#This Row],[Female Population]],"0.0%")</f>
        <v>0.88104869395817942</v>
      </c>
      <c r="T5376" s="130">
        <f>IFERROR(Table1[[#This Row],[Male Voters]]/Table1[[#This Row],[Male Population]],"0.0%")</f>
        <v>0.86690874684503094</v>
      </c>
      <c r="U5376" s="130">
        <f>IFERROR(Table1[[#This Row],[Total Voters]]/Table1[[#This Row],[Total Population]],"0.0%")</f>
        <v>0.87430405136361056</v>
      </c>
      <c r="V5376" s="130">
        <f>IFERROR(Table1[[#This Row],[Female Ballots]]/Table1[[#This Row],[Female Population]],"0.0%")</f>
        <v>0.74411983127336268</v>
      </c>
      <c r="W5376" s="130">
        <f>IFERROR(Table1[[#This Row],[Male Ballots]]/Table1[[#This Row],[Male Population]],"0.0%")</f>
        <v>0.7227734593112094</v>
      </c>
      <c r="X5376" s="130">
        <f>IFERROR(Table1[[#This Row],[Total Ballots]]/Table1[[#This Row],[Total Population]],"0.0%")</f>
        <v>0.73376390161997085</v>
      </c>
      <c r="Y5376" s="24">
        <f>Table1[[#This Row],[Female Ballots]]/Table1[[#This Row],[Female Voters]]</f>
        <v>0.84458422829088675</v>
      </c>
      <c r="Z5376" s="24">
        <f>Table1[[#This Row],[Male Ballots]]/Table1[[#This Row],[Male Voters]]</f>
        <v>0.83373649411385264</v>
      </c>
      <c r="AA5376" s="24">
        <f>Table1[[#This Row],[Total Ballots]]/Table1[[#This Row],[Total Voters]]</f>
        <v>0.83925483414557456</v>
      </c>
    </row>
    <row r="5377" spans="1:27" s="12" customFormat="1" x14ac:dyDescent="0.35">
      <c r="A5377" s="8" t="s">
        <v>46</v>
      </c>
      <c r="B5377" s="17">
        <v>2016</v>
      </c>
      <c r="C5377" s="17" t="s">
        <v>82</v>
      </c>
      <c r="D5377" s="17" t="s">
        <v>69</v>
      </c>
      <c r="E5377" s="35" t="s">
        <v>74</v>
      </c>
      <c r="F5377" s="34" t="s">
        <v>78</v>
      </c>
      <c r="G5377" s="9" t="s">
        <v>67</v>
      </c>
      <c r="H5377" s="10">
        <v>10213.001</v>
      </c>
      <c r="I5377" s="10">
        <v>8894.0020000000004</v>
      </c>
      <c r="J5377" s="10">
        <v>19107.003000000001</v>
      </c>
      <c r="K5377" s="31">
        <v>9100</v>
      </c>
      <c r="L5377" s="31">
        <v>8196</v>
      </c>
      <c r="M5377" s="31">
        <v>11</v>
      </c>
      <c r="N5377" s="31">
        <v>17307</v>
      </c>
      <c r="O5377" s="31">
        <v>7909</v>
      </c>
      <c r="P5377" s="31">
        <v>7292</v>
      </c>
      <c r="Q5377" s="31">
        <v>10</v>
      </c>
      <c r="R5377" s="41">
        <v>15211</v>
      </c>
      <c r="S5377" s="130">
        <f>IFERROR(Table1[[#This Row],[Female Voters]]/Table1[[#This Row],[Female Population]],"0.0%")</f>
        <v>0.89102116018592381</v>
      </c>
      <c r="T5377" s="130">
        <f>IFERROR(Table1[[#This Row],[Male Voters]]/Table1[[#This Row],[Male Population]],"0.0%")</f>
        <v>0.92151991870476302</v>
      </c>
      <c r="U5377" s="130">
        <f>IFERROR(Table1[[#This Row],[Total Voters]]/Table1[[#This Row],[Total Population]],"0.0%")</f>
        <v>0.90579354595799244</v>
      </c>
      <c r="V5377" s="130">
        <f>IFERROR(Table1[[#This Row],[Female Ballots]]/Table1[[#This Row],[Female Population]],"0.0%")</f>
        <v>0.7744050940560957</v>
      </c>
      <c r="W5377" s="130">
        <f>IFERROR(Table1[[#This Row],[Male Ballots]]/Table1[[#This Row],[Male Population]],"0.0%")</f>
        <v>0.81987838545572622</v>
      </c>
      <c r="X5377" s="130">
        <f>IFERROR(Table1[[#This Row],[Total Ballots]]/Table1[[#This Row],[Total Population]],"0.0%")</f>
        <v>0.79609554674796457</v>
      </c>
      <c r="Y5377" s="24">
        <f>Table1[[#This Row],[Female Ballots]]/Table1[[#This Row],[Female Voters]]</f>
        <v>0.8691208791208791</v>
      </c>
      <c r="Z5377" s="24">
        <f>Table1[[#This Row],[Male Ballots]]/Table1[[#This Row],[Male Voters]]</f>
        <v>0.88970229380185462</v>
      </c>
      <c r="AA5377" s="24">
        <f>Table1[[#This Row],[Total Ballots]]/Table1[[#This Row],[Total Voters]]</f>
        <v>0.87889293349511755</v>
      </c>
    </row>
    <row r="5378" spans="1:27" s="12" customFormat="1" x14ac:dyDescent="0.35">
      <c r="A5378" s="8" t="s">
        <v>53</v>
      </c>
      <c r="B5378" s="17">
        <v>2016</v>
      </c>
      <c r="C5378" s="17" t="s">
        <v>82</v>
      </c>
      <c r="D5378" s="17"/>
      <c r="E5378" s="35" t="s">
        <v>74</v>
      </c>
      <c r="F5378" s="34" t="s">
        <v>78</v>
      </c>
      <c r="G5378" s="9" t="s">
        <v>79</v>
      </c>
      <c r="H5378" s="10">
        <v>15056.738499999999</v>
      </c>
      <c r="I5378" s="10">
        <v>14989.740299999999</v>
      </c>
      <c r="J5378" s="10">
        <v>30046.477599999998</v>
      </c>
      <c r="K5378" s="31">
        <v>10699</v>
      </c>
      <c r="L5378" s="31">
        <v>9792</v>
      </c>
      <c r="M5378" s="31">
        <v>334</v>
      </c>
      <c r="N5378" s="31">
        <v>20825</v>
      </c>
      <c r="O5378" s="31">
        <v>8329</v>
      </c>
      <c r="P5378" s="31">
        <v>7543</v>
      </c>
      <c r="Q5378" s="31">
        <v>262</v>
      </c>
      <c r="R5378" s="41">
        <v>16134</v>
      </c>
      <c r="S5378" s="130">
        <f>IFERROR(Table1[[#This Row],[Female Voters]]/Table1[[#This Row],[Female Population]],"0.0%")</f>
        <v>0.71057885477655069</v>
      </c>
      <c r="T5378" s="130">
        <f>IFERROR(Table1[[#This Row],[Male Voters]]/Table1[[#This Row],[Male Population]],"0.0%")</f>
        <v>0.65324680775156596</v>
      </c>
      <c r="U5378" s="130">
        <f>IFERROR(Table1[[#This Row],[Total Voters]]/Table1[[#This Row],[Total Population]],"0.0%")</f>
        <v>0.69309289019622056</v>
      </c>
      <c r="V5378" s="130">
        <f>IFERROR(Table1[[#This Row],[Female Ballots]]/Table1[[#This Row],[Female Population]],"0.0%")</f>
        <v>0.55317424819458749</v>
      </c>
      <c r="W5378" s="130">
        <f>IFERROR(Table1[[#This Row],[Male Ballots]]/Table1[[#This Row],[Male Population]],"0.0%")</f>
        <v>0.50321085282578248</v>
      </c>
      <c r="X5378" s="130">
        <f>IFERROR(Table1[[#This Row],[Total Ballots]]/Table1[[#This Row],[Total Population]],"0.0%")</f>
        <v>0.53696810038059173</v>
      </c>
      <c r="Y5378" s="24">
        <f>Table1[[#This Row],[Female Ballots]]/Table1[[#This Row],[Female Voters]]</f>
        <v>0.77848397046452944</v>
      </c>
      <c r="Z5378" s="24">
        <f>Table1[[#This Row],[Male Ballots]]/Table1[[#This Row],[Male Voters]]</f>
        <v>0.77032271241830064</v>
      </c>
      <c r="AA5378" s="24">
        <f>Table1[[#This Row],[Total Ballots]]/Table1[[#This Row],[Total Voters]]</f>
        <v>0.77474189675870353</v>
      </c>
    </row>
    <row r="5379" spans="1:27" s="12" customFormat="1" x14ac:dyDescent="0.35">
      <c r="A5379" s="8" t="s">
        <v>53</v>
      </c>
      <c r="B5379" s="17">
        <v>2016</v>
      </c>
      <c r="C5379" s="17" t="s">
        <v>82</v>
      </c>
      <c r="D5379" s="17"/>
      <c r="E5379" s="35" t="s">
        <v>74</v>
      </c>
      <c r="F5379" s="34" t="s">
        <v>78</v>
      </c>
      <c r="G5379" s="9" t="s">
        <v>62</v>
      </c>
      <c r="H5379" s="10">
        <v>1557.0775000000001</v>
      </c>
      <c r="I5379" s="10">
        <v>1773.0886999999998</v>
      </c>
      <c r="J5379" s="10">
        <v>3330.1662000000001</v>
      </c>
      <c r="K5379" s="31">
        <v>981</v>
      </c>
      <c r="L5379" s="31">
        <v>867</v>
      </c>
      <c r="M5379" s="31">
        <v>21</v>
      </c>
      <c r="N5379" s="31">
        <v>1869</v>
      </c>
      <c r="O5379" s="31">
        <v>533</v>
      </c>
      <c r="P5379" s="31">
        <v>412</v>
      </c>
      <c r="Q5379" s="31">
        <v>7</v>
      </c>
      <c r="R5379" s="41">
        <v>952</v>
      </c>
      <c r="S5379" s="130">
        <f>IFERROR(Table1[[#This Row],[Female Voters]]/Table1[[#This Row],[Female Population]],"0.0%")</f>
        <v>0.63002644377046102</v>
      </c>
      <c r="T5379" s="130">
        <f>IFERROR(Table1[[#This Row],[Male Voters]]/Table1[[#This Row],[Male Population]],"0.0%")</f>
        <v>0.48897722939636357</v>
      </c>
      <c r="U5379" s="130">
        <f>IFERROR(Table1[[#This Row],[Total Voters]]/Table1[[#This Row],[Total Population]],"0.0%")</f>
        <v>0.56123325016030734</v>
      </c>
      <c r="V5379" s="130">
        <f>IFERROR(Table1[[#This Row],[Female Ballots]]/Table1[[#This Row],[Female Population]],"0.0%")</f>
        <v>0.34230794549404248</v>
      </c>
      <c r="W5379" s="130">
        <f>IFERROR(Table1[[#This Row],[Male Ballots]]/Table1[[#This Row],[Male Population]],"0.0%")</f>
        <v>0.23236288178927544</v>
      </c>
      <c r="X5379" s="130">
        <f>IFERROR(Table1[[#This Row],[Total Ballots]]/Table1[[#This Row],[Total Population]],"0.0%")</f>
        <v>0.28587161805918276</v>
      </c>
      <c r="Y5379" s="24">
        <f>Table1[[#This Row],[Female Ballots]]/Table1[[#This Row],[Female Voters]]</f>
        <v>0.54332313965341483</v>
      </c>
      <c r="Z5379" s="24">
        <f>Table1[[#This Row],[Male Ballots]]/Table1[[#This Row],[Male Voters]]</f>
        <v>0.47520184544405997</v>
      </c>
      <c r="AA5379" s="24">
        <f>Table1[[#This Row],[Total Ballots]]/Table1[[#This Row],[Total Voters]]</f>
        <v>0.50936329588014984</v>
      </c>
    </row>
    <row r="5380" spans="1:27" s="12" customFormat="1" x14ac:dyDescent="0.35">
      <c r="A5380" s="8" t="s">
        <v>53</v>
      </c>
      <c r="B5380" s="17">
        <v>2016</v>
      </c>
      <c r="C5380" s="17" t="s">
        <v>82</v>
      </c>
      <c r="D5380" s="17"/>
      <c r="E5380" s="35" t="s">
        <v>74</v>
      </c>
      <c r="F5380" s="34" t="s">
        <v>78</v>
      </c>
      <c r="G5380" s="9" t="s">
        <v>63</v>
      </c>
      <c r="H5380" s="10">
        <v>2429.12</v>
      </c>
      <c r="I5380" s="10">
        <v>2563.1280000000002</v>
      </c>
      <c r="J5380" s="10">
        <v>4992.2479999999996</v>
      </c>
      <c r="K5380" s="31">
        <v>1458</v>
      </c>
      <c r="L5380" s="31">
        <v>1310</v>
      </c>
      <c r="M5380" s="31">
        <v>36</v>
      </c>
      <c r="N5380" s="31">
        <v>2804</v>
      </c>
      <c r="O5380" s="31">
        <v>910</v>
      </c>
      <c r="P5380" s="31">
        <v>739</v>
      </c>
      <c r="Q5380" s="31">
        <v>21</v>
      </c>
      <c r="R5380" s="41">
        <v>1670</v>
      </c>
      <c r="S5380" s="130">
        <f>IFERROR(Table1[[#This Row],[Female Voters]]/Table1[[#This Row],[Female Population]],"0.0%")</f>
        <v>0.60021736266631542</v>
      </c>
      <c r="T5380" s="130">
        <f>IFERROR(Table1[[#This Row],[Male Voters]]/Table1[[#This Row],[Male Population]],"0.0%")</f>
        <v>0.51109425670508846</v>
      </c>
      <c r="U5380" s="130">
        <f>IFERROR(Table1[[#This Row],[Total Voters]]/Table1[[#This Row],[Total Population]],"0.0%")</f>
        <v>0.56167081443069344</v>
      </c>
      <c r="V5380" s="130">
        <f>IFERROR(Table1[[#This Row],[Female Ballots]]/Table1[[#This Row],[Female Population]],"0.0%")</f>
        <v>0.37462126202081414</v>
      </c>
      <c r="W5380" s="130">
        <f>IFERROR(Table1[[#This Row],[Male Ballots]]/Table1[[#This Row],[Male Population]],"0.0%")</f>
        <v>0.28831958450767964</v>
      </c>
      <c r="X5380" s="130">
        <f>IFERROR(Table1[[#This Row],[Total Ballots]]/Table1[[#This Row],[Total Population]],"0.0%")</f>
        <v>0.33451863769588375</v>
      </c>
      <c r="Y5380" s="24">
        <f>Table1[[#This Row],[Female Ballots]]/Table1[[#This Row],[Female Voters]]</f>
        <v>0.62414266117969819</v>
      </c>
      <c r="Z5380" s="24">
        <f>Table1[[#This Row],[Male Ballots]]/Table1[[#This Row],[Male Voters]]</f>
        <v>0.56412213740458017</v>
      </c>
      <c r="AA5380" s="24">
        <f>Table1[[#This Row],[Total Ballots]]/Table1[[#This Row],[Total Voters]]</f>
        <v>0.59557774607703284</v>
      </c>
    </row>
    <row r="5381" spans="1:27" s="12" customFormat="1" x14ac:dyDescent="0.35">
      <c r="A5381" s="8" t="s">
        <v>53</v>
      </c>
      <c r="B5381" s="17">
        <v>2016</v>
      </c>
      <c r="C5381" s="17" t="s">
        <v>82</v>
      </c>
      <c r="D5381" s="17"/>
      <c r="E5381" s="35" t="s">
        <v>74</v>
      </c>
      <c r="F5381" s="34" t="s">
        <v>78</v>
      </c>
      <c r="G5381" s="9" t="s">
        <v>64</v>
      </c>
      <c r="H5381" s="10">
        <v>2493.123</v>
      </c>
      <c r="I5381" s="10">
        <v>2500.1239999999998</v>
      </c>
      <c r="J5381" s="10">
        <v>4993.2470000000003</v>
      </c>
      <c r="K5381" s="31">
        <v>1479</v>
      </c>
      <c r="L5381" s="31">
        <v>1329</v>
      </c>
      <c r="M5381" s="31">
        <v>51</v>
      </c>
      <c r="N5381" s="31">
        <v>2859</v>
      </c>
      <c r="O5381" s="31">
        <v>1056</v>
      </c>
      <c r="P5381" s="31">
        <v>937</v>
      </c>
      <c r="Q5381" s="31">
        <v>41</v>
      </c>
      <c r="R5381" s="41">
        <v>2034</v>
      </c>
      <c r="S5381" s="130">
        <f>IFERROR(Table1[[#This Row],[Female Voters]]/Table1[[#This Row],[Female Population]],"0.0%")</f>
        <v>0.59323186220655777</v>
      </c>
      <c r="T5381" s="130">
        <f>IFERROR(Table1[[#This Row],[Male Voters]]/Table1[[#This Row],[Male Population]],"0.0%")</f>
        <v>0.53157363394775625</v>
      </c>
      <c r="U5381" s="130">
        <f>IFERROR(Table1[[#This Row],[Total Voters]]/Table1[[#This Row],[Total Population]],"0.0%")</f>
        <v>0.57257331752264606</v>
      </c>
      <c r="V5381" s="130">
        <f>IFERROR(Table1[[#This Row],[Female Ballots]]/Table1[[#This Row],[Female Population]],"0.0%")</f>
        <v>0.42356514299535158</v>
      </c>
      <c r="W5381" s="130">
        <f>IFERROR(Table1[[#This Row],[Male Ballots]]/Table1[[#This Row],[Male Population]],"0.0%")</f>
        <v>0.37478141084202227</v>
      </c>
      <c r="X5381" s="130">
        <f>IFERROR(Table1[[#This Row],[Total Ballots]]/Table1[[#This Row],[Total Population]],"0.0%")</f>
        <v>0.40735016713573352</v>
      </c>
      <c r="Y5381" s="24">
        <f>Table1[[#This Row],[Female Ballots]]/Table1[[#This Row],[Female Voters]]</f>
        <v>0.71399594320486814</v>
      </c>
      <c r="Z5381" s="24">
        <f>Table1[[#This Row],[Male Ballots]]/Table1[[#This Row],[Male Voters]]</f>
        <v>0.70504138449962372</v>
      </c>
      <c r="AA5381" s="24">
        <f>Table1[[#This Row],[Total Ballots]]/Table1[[#This Row],[Total Voters]]</f>
        <v>0.71143756558237148</v>
      </c>
    </row>
    <row r="5382" spans="1:27" s="12" customFormat="1" x14ac:dyDescent="0.35">
      <c r="A5382" s="8" t="s">
        <v>53</v>
      </c>
      <c r="B5382" s="17">
        <v>2016</v>
      </c>
      <c r="C5382" s="17" t="s">
        <v>82</v>
      </c>
      <c r="D5382" s="17"/>
      <c r="E5382" s="35" t="s">
        <v>74</v>
      </c>
      <c r="F5382" s="34" t="s">
        <v>78</v>
      </c>
      <c r="G5382" s="9" t="s">
        <v>65</v>
      </c>
      <c r="H5382" s="10">
        <v>2506.1229999999996</v>
      </c>
      <c r="I5382" s="10">
        <v>2454.1210000000001</v>
      </c>
      <c r="J5382" s="10">
        <v>4960.2439999999997</v>
      </c>
      <c r="K5382" s="31">
        <v>1638</v>
      </c>
      <c r="L5382" s="31">
        <v>1482</v>
      </c>
      <c r="M5382" s="31">
        <v>64</v>
      </c>
      <c r="N5382" s="31">
        <v>3184</v>
      </c>
      <c r="O5382" s="31">
        <v>1292</v>
      </c>
      <c r="P5382" s="31">
        <v>1150</v>
      </c>
      <c r="Q5382" s="31">
        <v>49</v>
      </c>
      <c r="R5382" s="41">
        <v>2491</v>
      </c>
      <c r="S5382" s="130">
        <f>IFERROR(Table1[[#This Row],[Female Voters]]/Table1[[#This Row],[Female Population]],"0.0%")</f>
        <v>0.65359920482753653</v>
      </c>
      <c r="T5382" s="130">
        <f>IFERROR(Table1[[#This Row],[Male Voters]]/Table1[[#This Row],[Male Population]],"0.0%")</f>
        <v>0.60388220466717002</v>
      </c>
      <c r="U5382" s="130">
        <f>IFERROR(Table1[[#This Row],[Total Voters]]/Table1[[#This Row],[Total Population]],"0.0%")</f>
        <v>0.64190390634009142</v>
      </c>
      <c r="V5382" s="130">
        <f>IFERROR(Table1[[#This Row],[Female Ballots]]/Table1[[#This Row],[Female Population]],"0.0%")</f>
        <v>0.51553734593234257</v>
      </c>
      <c r="W5382" s="130">
        <f>IFERROR(Table1[[#This Row],[Male Ballots]]/Table1[[#This Row],[Male Population]],"0.0%")</f>
        <v>0.46859955152985527</v>
      </c>
      <c r="X5382" s="130">
        <f>IFERROR(Table1[[#This Row],[Total Ballots]]/Table1[[#This Row],[Total Population]],"0.0%")</f>
        <v>0.50219303727800491</v>
      </c>
      <c r="Y5382" s="24">
        <f>Table1[[#This Row],[Female Ballots]]/Table1[[#This Row],[Female Voters]]</f>
        <v>0.78876678876678874</v>
      </c>
      <c r="Z5382" s="24">
        <f>Table1[[#This Row],[Male Ballots]]/Table1[[#This Row],[Male Voters]]</f>
        <v>0.77597840755735492</v>
      </c>
      <c r="AA5382" s="24">
        <f>Table1[[#This Row],[Total Ballots]]/Table1[[#This Row],[Total Voters]]</f>
        <v>0.78234924623115576</v>
      </c>
    </row>
    <row r="5383" spans="1:27" s="12" customFormat="1" x14ac:dyDescent="0.35">
      <c r="A5383" s="8" t="s">
        <v>53</v>
      </c>
      <c r="B5383" s="17">
        <v>2016</v>
      </c>
      <c r="C5383" s="17" t="s">
        <v>82</v>
      </c>
      <c r="D5383" s="17"/>
      <c r="E5383" s="35" t="s">
        <v>74</v>
      </c>
      <c r="F5383" s="34" t="s">
        <v>78</v>
      </c>
      <c r="G5383" s="9" t="s">
        <v>66</v>
      </c>
      <c r="H5383" s="10">
        <v>2561.125</v>
      </c>
      <c r="I5383" s="10">
        <v>2506.1229999999996</v>
      </c>
      <c r="J5383" s="10">
        <v>5067.2470000000003</v>
      </c>
      <c r="K5383" s="31">
        <v>2127</v>
      </c>
      <c r="L5383" s="31">
        <v>1986</v>
      </c>
      <c r="M5383" s="31">
        <v>53</v>
      </c>
      <c r="N5383" s="31">
        <v>4166</v>
      </c>
      <c r="O5383" s="31">
        <v>1847</v>
      </c>
      <c r="P5383" s="31">
        <v>1718</v>
      </c>
      <c r="Q5383" s="31">
        <v>44</v>
      </c>
      <c r="R5383" s="41">
        <v>3609</v>
      </c>
      <c r="S5383" s="130">
        <f>IFERROR(Table1[[#This Row],[Female Voters]]/Table1[[#This Row],[Female Population]],"0.0%")</f>
        <v>0.83049441163551174</v>
      </c>
      <c r="T5383" s="130">
        <f>IFERROR(Table1[[#This Row],[Male Voters]]/Table1[[#This Row],[Male Population]],"0.0%")</f>
        <v>0.79245910914987028</v>
      </c>
      <c r="U5383" s="130">
        <f>IFERROR(Table1[[#This Row],[Total Voters]]/Table1[[#This Row],[Total Population]],"0.0%")</f>
        <v>0.82214267431605359</v>
      </c>
      <c r="V5383" s="130">
        <f>IFERROR(Table1[[#This Row],[Female Ballots]]/Table1[[#This Row],[Female Population]],"0.0%")</f>
        <v>0.72116745570794083</v>
      </c>
      <c r="W5383" s="130">
        <f>IFERROR(Table1[[#This Row],[Male Ballots]]/Table1[[#This Row],[Male Population]],"0.0%")</f>
        <v>0.68552102191313047</v>
      </c>
      <c r="X5383" s="130">
        <f>IFERROR(Table1[[#This Row],[Total Ballots]]/Table1[[#This Row],[Total Population]],"0.0%")</f>
        <v>0.71222105415425774</v>
      </c>
      <c r="Y5383" s="24">
        <f>Table1[[#This Row],[Female Ballots]]/Table1[[#This Row],[Female Voters]]</f>
        <v>0.86835919134931827</v>
      </c>
      <c r="Z5383" s="24">
        <f>Table1[[#This Row],[Male Ballots]]/Table1[[#This Row],[Male Voters]]</f>
        <v>0.86505538771399804</v>
      </c>
      <c r="AA5383" s="24">
        <f>Table1[[#This Row],[Total Ballots]]/Table1[[#This Row],[Total Voters]]</f>
        <v>0.86629860777724432</v>
      </c>
    </row>
    <row r="5384" spans="1:27" s="12" customFormat="1" x14ac:dyDescent="0.35">
      <c r="A5384" s="8" t="s">
        <v>53</v>
      </c>
      <c r="B5384" s="17">
        <v>2016</v>
      </c>
      <c r="C5384" s="17" t="s">
        <v>82</v>
      </c>
      <c r="D5384" s="17"/>
      <c r="E5384" s="35" t="s">
        <v>74</v>
      </c>
      <c r="F5384" s="34" t="s">
        <v>78</v>
      </c>
      <c r="G5384" s="9" t="s">
        <v>67</v>
      </c>
      <c r="H5384" s="10">
        <v>3510.17</v>
      </c>
      <c r="I5384" s="10">
        <v>3193.1556</v>
      </c>
      <c r="J5384" s="10">
        <v>6703.3253999999997</v>
      </c>
      <c r="K5384" s="31">
        <v>3016</v>
      </c>
      <c r="L5384" s="31">
        <v>2818</v>
      </c>
      <c r="M5384" s="31">
        <v>109</v>
      </c>
      <c r="N5384" s="31">
        <v>5943</v>
      </c>
      <c r="O5384" s="31">
        <v>2691</v>
      </c>
      <c r="P5384" s="31">
        <v>2587</v>
      </c>
      <c r="Q5384" s="31">
        <v>100</v>
      </c>
      <c r="R5384" s="41">
        <v>5378</v>
      </c>
      <c r="S5384" s="130">
        <f>IFERROR(Table1[[#This Row],[Female Voters]]/Table1[[#This Row],[Female Population]],"0.0%")</f>
        <v>0.8592176447294575</v>
      </c>
      <c r="T5384" s="130">
        <f>IFERROR(Table1[[#This Row],[Male Voters]]/Table1[[#This Row],[Male Population]],"0.0%")</f>
        <v>0.882512584103324</v>
      </c>
      <c r="U5384" s="130">
        <f>IFERROR(Table1[[#This Row],[Total Voters]]/Table1[[#This Row],[Total Population]],"0.0%")</f>
        <v>0.88657489311200677</v>
      </c>
      <c r="V5384" s="130">
        <f>IFERROR(Table1[[#This Row],[Female Ballots]]/Table1[[#This Row],[Female Population]],"0.0%")</f>
        <v>0.76662953646119703</v>
      </c>
      <c r="W5384" s="130">
        <f>IFERROR(Table1[[#This Row],[Male Ballots]]/Table1[[#This Row],[Male Population]],"0.0%")</f>
        <v>0.81017035311401675</v>
      </c>
      <c r="X5384" s="130">
        <f>IFERROR(Table1[[#This Row],[Total Ballots]]/Table1[[#This Row],[Total Population]],"0.0%")</f>
        <v>0.80228836869533449</v>
      </c>
      <c r="Y5384" s="24">
        <f>Table1[[#This Row],[Female Ballots]]/Table1[[#This Row],[Female Voters]]</f>
        <v>0.89224137931034486</v>
      </c>
      <c r="Z5384" s="24">
        <f>Table1[[#This Row],[Male Ballots]]/Table1[[#This Row],[Male Voters]]</f>
        <v>0.9180269694819021</v>
      </c>
      <c r="AA5384" s="24">
        <f>Table1[[#This Row],[Total Ballots]]/Table1[[#This Row],[Total Voters]]</f>
        <v>0.90493016994783781</v>
      </c>
    </row>
    <row r="5385" spans="1:27" s="12" customFormat="1" x14ac:dyDescent="0.35">
      <c r="A5385" s="8" t="s">
        <v>32</v>
      </c>
      <c r="B5385" s="17">
        <v>2016</v>
      </c>
      <c r="C5385" s="17" t="s">
        <v>82</v>
      </c>
      <c r="D5385" s="17"/>
      <c r="E5385" s="35" t="s">
        <v>74</v>
      </c>
      <c r="F5385" s="34" t="s">
        <v>78</v>
      </c>
      <c r="G5385" s="9" t="s">
        <v>79</v>
      </c>
      <c r="H5385" s="10">
        <v>2886.0452999999998</v>
      </c>
      <c r="I5385" s="10">
        <v>3030.1581999999999</v>
      </c>
      <c r="J5385" s="10">
        <v>5916.2030199999999</v>
      </c>
      <c r="K5385" s="31">
        <v>2351</v>
      </c>
      <c r="L5385" s="31">
        <v>2324</v>
      </c>
      <c r="M5385" s="31"/>
      <c r="N5385" s="31">
        <v>4675</v>
      </c>
      <c r="O5385" s="31">
        <v>1908</v>
      </c>
      <c r="P5385" s="31">
        <v>1849</v>
      </c>
      <c r="Q5385" s="31">
        <v>0</v>
      </c>
      <c r="R5385" s="41">
        <v>3757</v>
      </c>
      <c r="S5385" s="130">
        <f>IFERROR(Table1[[#This Row],[Female Voters]]/Table1[[#This Row],[Female Population]],"0.0%")</f>
        <v>0.81460952813180032</v>
      </c>
      <c r="T5385" s="130">
        <f>IFERROR(Table1[[#This Row],[Male Voters]]/Table1[[#This Row],[Male Population]],"0.0%")</f>
        <v>0.76695665592641338</v>
      </c>
      <c r="U5385" s="130">
        <f>IFERROR(Table1[[#This Row],[Total Voters]]/Table1[[#This Row],[Total Population]],"0.0%")</f>
        <v>0.79020276758521379</v>
      </c>
      <c r="V5385" s="130">
        <f>IFERROR(Table1[[#This Row],[Female Ballots]]/Table1[[#This Row],[Female Population]],"0.0%")</f>
        <v>0.6611122839963739</v>
      </c>
      <c r="W5385" s="130">
        <f>IFERROR(Table1[[#This Row],[Male Ballots]]/Table1[[#This Row],[Male Population]],"0.0%")</f>
        <v>0.61019916385883755</v>
      </c>
      <c r="X5385" s="130">
        <f>IFERROR(Table1[[#This Row],[Total Ballots]]/Table1[[#This Row],[Total Population]],"0.0%")</f>
        <v>0.63503567867757182</v>
      </c>
      <c r="Y5385" s="24">
        <f>Table1[[#This Row],[Female Ballots]]/Table1[[#This Row],[Female Voters]]</f>
        <v>0.81156954487452149</v>
      </c>
      <c r="Z5385" s="24">
        <f>Table1[[#This Row],[Male Ballots]]/Table1[[#This Row],[Male Voters]]</f>
        <v>0.79561101549053359</v>
      </c>
      <c r="AA5385" s="24">
        <f>Table1[[#This Row],[Total Ballots]]/Table1[[#This Row],[Total Voters]]</f>
        <v>0.80363636363636359</v>
      </c>
    </row>
    <row r="5386" spans="1:27" s="12" customFormat="1" x14ac:dyDescent="0.35">
      <c r="A5386" s="8" t="s">
        <v>32</v>
      </c>
      <c r="B5386" s="17">
        <v>2016</v>
      </c>
      <c r="C5386" s="17" t="s">
        <v>82</v>
      </c>
      <c r="D5386" s="17"/>
      <c r="E5386" s="35" t="s">
        <v>74</v>
      </c>
      <c r="F5386" s="34" t="s">
        <v>78</v>
      </c>
      <c r="G5386" s="9" t="s">
        <v>62</v>
      </c>
      <c r="H5386" s="10">
        <v>205.12627000000001</v>
      </c>
      <c r="I5386" s="10">
        <v>284.18637999999999</v>
      </c>
      <c r="J5386" s="10">
        <v>489.31251999999995</v>
      </c>
      <c r="K5386" s="31">
        <v>134</v>
      </c>
      <c r="L5386" s="31">
        <v>152</v>
      </c>
      <c r="M5386" s="31"/>
      <c r="N5386" s="31">
        <v>286</v>
      </c>
      <c r="O5386" s="31">
        <v>65</v>
      </c>
      <c r="P5386" s="31">
        <v>63</v>
      </c>
      <c r="Q5386" s="31">
        <v>0</v>
      </c>
      <c r="R5386" s="41">
        <v>128</v>
      </c>
      <c r="S5386" s="130">
        <f>IFERROR(Table1[[#This Row],[Female Voters]]/Table1[[#This Row],[Female Population]],"0.0%")</f>
        <v>0.65325616265532438</v>
      </c>
      <c r="T5386" s="130">
        <f>IFERROR(Table1[[#This Row],[Male Voters]]/Table1[[#This Row],[Male Population]],"0.0%")</f>
        <v>0.5348602561459842</v>
      </c>
      <c r="U5386" s="130">
        <f>IFERROR(Table1[[#This Row],[Total Voters]]/Table1[[#This Row],[Total Population]],"0.0%")</f>
        <v>0.58449352573279756</v>
      </c>
      <c r="V5386" s="130">
        <f>IFERROR(Table1[[#This Row],[Female Ballots]]/Table1[[#This Row],[Female Population]],"0.0%")</f>
        <v>0.31687798934773198</v>
      </c>
      <c r="W5386" s="130">
        <f>IFERROR(Table1[[#This Row],[Male Ballots]]/Table1[[#This Row],[Male Population]],"0.0%")</f>
        <v>0.22168550090261188</v>
      </c>
      <c r="X5386" s="130">
        <f>IFERROR(Table1[[#This Row],[Total Ballots]]/Table1[[#This Row],[Total Population]],"0.0%")</f>
        <v>0.26159150802027303</v>
      </c>
      <c r="Y5386" s="24">
        <f>Table1[[#This Row],[Female Ballots]]/Table1[[#This Row],[Female Voters]]</f>
        <v>0.48507462686567165</v>
      </c>
      <c r="Z5386" s="24">
        <f>Table1[[#This Row],[Male Ballots]]/Table1[[#This Row],[Male Voters]]</f>
        <v>0.41447368421052633</v>
      </c>
      <c r="AA5386" s="24">
        <f>Table1[[#This Row],[Total Ballots]]/Table1[[#This Row],[Total Voters]]</f>
        <v>0.44755244755244755</v>
      </c>
    </row>
    <row r="5387" spans="1:27" s="12" customFormat="1" x14ac:dyDescent="0.35">
      <c r="A5387" s="8" t="s">
        <v>32</v>
      </c>
      <c r="B5387" s="17">
        <v>2016</v>
      </c>
      <c r="C5387" s="17" t="s">
        <v>82</v>
      </c>
      <c r="D5387" s="17"/>
      <c r="E5387" s="35" t="s">
        <v>74</v>
      </c>
      <c r="F5387" s="34" t="s">
        <v>78</v>
      </c>
      <c r="G5387" s="9" t="s">
        <v>63</v>
      </c>
      <c r="H5387" s="10">
        <v>308.18780000000004</v>
      </c>
      <c r="I5387" s="10">
        <v>322.19299999999998</v>
      </c>
      <c r="J5387" s="10">
        <v>630.38070000000005</v>
      </c>
      <c r="K5387" s="31">
        <v>227</v>
      </c>
      <c r="L5387" s="31">
        <v>238</v>
      </c>
      <c r="M5387" s="31"/>
      <c r="N5387" s="31">
        <v>465</v>
      </c>
      <c r="O5387" s="31">
        <v>150</v>
      </c>
      <c r="P5387" s="31">
        <v>147</v>
      </c>
      <c r="Q5387" s="31">
        <v>0</v>
      </c>
      <c r="R5387" s="41">
        <v>297</v>
      </c>
      <c r="S5387" s="130">
        <f>IFERROR(Table1[[#This Row],[Female Voters]]/Table1[[#This Row],[Female Population]],"0.0%")</f>
        <v>0.73656387436491633</v>
      </c>
      <c r="T5387" s="130">
        <f>IFERROR(Table1[[#This Row],[Male Voters]]/Table1[[#This Row],[Male Population]],"0.0%")</f>
        <v>0.73868768098624116</v>
      </c>
      <c r="U5387" s="130">
        <f>IFERROR(Table1[[#This Row],[Total Voters]]/Table1[[#This Row],[Total Population]],"0.0%")</f>
        <v>0.73764948704806466</v>
      </c>
      <c r="V5387" s="130">
        <f>IFERROR(Table1[[#This Row],[Female Ballots]]/Table1[[#This Row],[Female Population]],"0.0%")</f>
        <v>0.48671621654069364</v>
      </c>
      <c r="W5387" s="130">
        <f>IFERROR(Table1[[#This Row],[Male Ballots]]/Table1[[#This Row],[Male Population]],"0.0%")</f>
        <v>0.45624827355032543</v>
      </c>
      <c r="X5387" s="130">
        <f>IFERROR(Table1[[#This Row],[Total Ballots]]/Table1[[#This Row],[Total Population]],"0.0%")</f>
        <v>0.47114386592102198</v>
      </c>
      <c r="Y5387" s="24">
        <f>Table1[[#This Row],[Female Ballots]]/Table1[[#This Row],[Female Voters]]</f>
        <v>0.66079295154185025</v>
      </c>
      <c r="Z5387" s="24">
        <f>Table1[[#This Row],[Male Ballots]]/Table1[[#This Row],[Male Voters]]</f>
        <v>0.61764705882352944</v>
      </c>
      <c r="AA5387" s="24">
        <f>Table1[[#This Row],[Total Ballots]]/Table1[[#This Row],[Total Voters]]</f>
        <v>0.6387096774193548</v>
      </c>
    </row>
    <row r="5388" spans="1:27" s="12" customFormat="1" x14ac:dyDescent="0.35">
      <c r="A5388" s="8" t="s">
        <v>32</v>
      </c>
      <c r="B5388" s="17">
        <v>2016</v>
      </c>
      <c r="C5388" s="17" t="s">
        <v>82</v>
      </c>
      <c r="D5388" s="17"/>
      <c r="E5388" s="35" t="s">
        <v>74</v>
      </c>
      <c r="F5388" s="34" t="s">
        <v>78</v>
      </c>
      <c r="G5388" s="9" t="s">
        <v>64</v>
      </c>
      <c r="H5388" s="10">
        <v>375.23739999999998</v>
      </c>
      <c r="I5388" s="10">
        <v>366.23720000000003</v>
      </c>
      <c r="J5388" s="10">
        <v>741.47460000000001</v>
      </c>
      <c r="K5388" s="31">
        <v>282</v>
      </c>
      <c r="L5388" s="31">
        <v>268</v>
      </c>
      <c r="M5388" s="31"/>
      <c r="N5388" s="31">
        <v>550</v>
      </c>
      <c r="O5388" s="31">
        <v>213</v>
      </c>
      <c r="P5388" s="31">
        <v>195</v>
      </c>
      <c r="Q5388" s="31">
        <v>0</v>
      </c>
      <c r="R5388" s="41">
        <v>408</v>
      </c>
      <c r="S5388" s="130">
        <f>IFERROR(Table1[[#This Row],[Female Voters]]/Table1[[#This Row],[Female Population]],"0.0%")</f>
        <v>0.75152423505759292</v>
      </c>
      <c r="T5388" s="130">
        <f>IFERROR(Table1[[#This Row],[Male Voters]]/Table1[[#This Row],[Male Population]],"0.0%")</f>
        <v>0.73176618868864218</v>
      </c>
      <c r="U5388" s="130">
        <f>IFERROR(Table1[[#This Row],[Total Voters]]/Table1[[#This Row],[Total Population]],"0.0%")</f>
        <v>0.74176512587214716</v>
      </c>
      <c r="V5388" s="130">
        <f>IFERROR(Table1[[#This Row],[Female Ballots]]/Table1[[#This Row],[Female Population]],"0.0%")</f>
        <v>0.56764064562860739</v>
      </c>
      <c r="W5388" s="130">
        <f>IFERROR(Table1[[#This Row],[Male Ballots]]/Table1[[#This Row],[Male Population]],"0.0%")</f>
        <v>0.53244181639658661</v>
      </c>
      <c r="X5388" s="130">
        <f>IFERROR(Table1[[#This Row],[Total Ballots]]/Table1[[#This Row],[Total Population]],"0.0%")</f>
        <v>0.55025485701061105</v>
      </c>
      <c r="Y5388" s="24">
        <f>Table1[[#This Row],[Female Ballots]]/Table1[[#This Row],[Female Voters]]</f>
        <v>0.75531914893617025</v>
      </c>
      <c r="Z5388" s="24">
        <f>Table1[[#This Row],[Male Ballots]]/Table1[[#This Row],[Male Voters]]</f>
        <v>0.72761194029850751</v>
      </c>
      <c r="AA5388" s="24">
        <f>Table1[[#This Row],[Total Ballots]]/Table1[[#This Row],[Total Voters]]</f>
        <v>0.74181818181818182</v>
      </c>
    </row>
    <row r="5389" spans="1:27" s="12" customFormat="1" x14ac:dyDescent="0.35">
      <c r="A5389" s="8" t="s">
        <v>32</v>
      </c>
      <c r="B5389" s="17">
        <v>2016</v>
      </c>
      <c r="C5389" s="17" t="s">
        <v>82</v>
      </c>
      <c r="D5389" s="17"/>
      <c r="E5389" s="35" t="s">
        <v>74</v>
      </c>
      <c r="F5389" s="34" t="s">
        <v>78</v>
      </c>
      <c r="G5389" s="9" t="s">
        <v>65</v>
      </c>
      <c r="H5389" s="10">
        <v>472.33319999999998</v>
      </c>
      <c r="I5389" s="10">
        <v>434.29449999999997</v>
      </c>
      <c r="J5389" s="10">
        <v>906.62750000000005</v>
      </c>
      <c r="K5389" s="31">
        <v>378</v>
      </c>
      <c r="L5389" s="31">
        <v>298</v>
      </c>
      <c r="M5389" s="31"/>
      <c r="N5389" s="31">
        <v>676</v>
      </c>
      <c r="O5389" s="31">
        <v>284</v>
      </c>
      <c r="P5389" s="31">
        <v>243</v>
      </c>
      <c r="Q5389" s="31">
        <v>0</v>
      </c>
      <c r="R5389" s="41">
        <v>527</v>
      </c>
      <c r="S5389" s="130">
        <f>IFERROR(Table1[[#This Row],[Female Voters]]/Table1[[#This Row],[Female Population]],"0.0%")</f>
        <v>0.80028251242978476</v>
      </c>
      <c r="T5389" s="130">
        <f>IFERROR(Table1[[#This Row],[Male Voters]]/Table1[[#This Row],[Male Population]],"0.0%")</f>
        <v>0.68617032911998654</v>
      </c>
      <c r="U5389" s="130">
        <f>IFERROR(Table1[[#This Row],[Total Voters]]/Table1[[#This Row],[Total Population]],"0.0%")</f>
        <v>0.74562044500084101</v>
      </c>
      <c r="V5389" s="130">
        <f>IFERROR(Table1[[#This Row],[Female Ballots]]/Table1[[#This Row],[Female Population]],"0.0%")</f>
        <v>0.60127045907422982</v>
      </c>
      <c r="W5389" s="130">
        <f>IFERROR(Table1[[#This Row],[Male Ballots]]/Table1[[#This Row],[Male Population]],"0.0%")</f>
        <v>0.55952815428240521</v>
      </c>
      <c r="X5389" s="130">
        <f>IFERROR(Table1[[#This Row],[Total Ballots]]/Table1[[#This Row],[Total Population]],"0.0%")</f>
        <v>0.5812751102299456</v>
      </c>
      <c r="Y5389" s="24">
        <f>Table1[[#This Row],[Female Ballots]]/Table1[[#This Row],[Female Voters]]</f>
        <v>0.75132275132275128</v>
      </c>
      <c r="Z5389" s="24">
        <f>Table1[[#This Row],[Male Ballots]]/Table1[[#This Row],[Male Voters]]</f>
        <v>0.81543624161073824</v>
      </c>
      <c r="AA5389" s="24">
        <f>Table1[[#This Row],[Total Ballots]]/Table1[[#This Row],[Total Voters]]</f>
        <v>0.77958579881656809</v>
      </c>
    </row>
    <row r="5390" spans="1:27" s="12" customFormat="1" x14ac:dyDescent="0.35">
      <c r="A5390" s="8" t="s">
        <v>32</v>
      </c>
      <c r="B5390" s="17">
        <v>2016</v>
      </c>
      <c r="C5390" s="17" t="s">
        <v>82</v>
      </c>
      <c r="D5390" s="17"/>
      <c r="E5390" s="35" t="s">
        <v>74</v>
      </c>
      <c r="F5390" s="34" t="s">
        <v>78</v>
      </c>
      <c r="G5390" s="9" t="s">
        <v>66</v>
      </c>
      <c r="H5390" s="10">
        <v>630.46090000000004</v>
      </c>
      <c r="I5390" s="10">
        <v>673.50440000000003</v>
      </c>
      <c r="J5390" s="10">
        <v>1303.9652999999998</v>
      </c>
      <c r="K5390" s="31">
        <v>558</v>
      </c>
      <c r="L5390" s="31">
        <v>514</v>
      </c>
      <c r="M5390" s="31"/>
      <c r="N5390" s="31">
        <v>1072</v>
      </c>
      <c r="O5390" s="31">
        <v>494</v>
      </c>
      <c r="P5390" s="31">
        <v>438</v>
      </c>
      <c r="Q5390" s="31">
        <v>0</v>
      </c>
      <c r="R5390" s="41">
        <v>932</v>
      </c>
      <c r="S5390" s="130">
        <f>IFERROR(Table1[[#This Row],[Female Voters]]/Table1[[#This Row],[Female Population]],"0.0%")</f>
        <v>0.88506678209544787</v>
      </c>
      <c r="T5390" s="130">
        <f>IFERROR(Table1[[#This Row],[Male Voters]]/Table1[[#This Row],[Male Population]],"0.0%")</f>
        <v>0.76317244549553054</v>
      </c>
      <c r="U5390" s="130">
        <f>IFERROR(Table1[[#This Row],[Total Voters]]/Table1[[#This Row],[Total Population]],"0.0%")</f>
        <v>0.82210776621126358</v>
      </c>
      <c r="V5390" s="130">
        <f>IFERROR(Table1[[#This Row],[Female Ballots]]/Table1[[#This Row],[Female Population]],"0.0%")</f>
        <v>0.783553746156185</v>
      </c>
      <c r="W5390" s="130">
        <f>IFERROR(Table1[[#This Row],[Male Ballots]]/Table1[[#This Row],[Male Population]],"0.0%")</f>
        <v>0.6503298270954132</v>
      </c>
      <c r="X5390" s="130">
        <f>IFERROR(Table1[[#This Row],[Total Ballots]]/Table1[[#This Row],[Total Population]],"0.0%")</f>
        <v>0.71474294599710597</v>
      </c>
      <c r="Y5390" s="24">
        <f>Table1[[#This Row],[Female Ballots]]/Table1[[#This Row],[Female Voters]]</f>
        <v>0.88530465949820791</v>
      </c>
      <c r="Z5390" s="24">
        <f>Table1[[#This Row],[Male Ballots]]/Table1[[#This Row],[Male Voters]]</f>
        <v>0.85214007782101164</v>
      </c>
      <c r="AA5390" s="24">
        <f>Table1[[#This Row],[Total Ballots]]/Table1[[#This Row],[Total Voters]]</f>
        <v>0.86940298507462688</v>
      </c>
    </row>
    <row r="5391" spans="1:27" s="12" customFormat="1" x14ac:dyDescent="0.35">
      <c r="A5391" s="8" t="s">
        <v>32</v>
      </c>
      <c r="B5391" s="17">
        <v>2016</v>
      </c>
      <c r="C5391" s="17" t="s">
        <v>82</v>
      </c>
      <c r="D5391" s="17"/>
      <c r="E5391" s="35" t="s">
        <v>74</v>
      </c>
      <c r="F5391" s="34" t="s">
        <v>78</v>
      </c>
      <c r="G5391" s="9" t="s">
        <v>67</v>
      </c>
      <c r="H5391" s="10">
        <v>894.69972999999993</v>
      </c>
      <c r="I5391" s="10">
        <v>949.74271999999996</v>
      </c>
      <c r="J5391" s="10">
        <v>1844.4424000000001</v>
      </c>
      <c r="K5391" s="31">
        <v>772</v>
      </c>
      <c r="L5391" s="31">
        <v>854</v>
      </c>
      <c r="M5391" s="31"/>
      <c r="N5391" s="31">
        <v>1626</v>
      </c>
      <c r="O5391" s="31">
        <v>702</v>
      </c>
      <c r="P5391" s="31">
        <v>763</v>
      </c>
      <c r="Q5391" s="31">
        <v>0</v>
      </c>
      <c r="R5391" s="41">
        <v>1465</v>
      </c>
      <c r="S5391" s="130">
        <f>IFERROR(Table1[[#This Row],[Female Voters]]/Table1[[#This Row],[Female Population]],"0.0%")</f>
        <v>0.86285931929363613</v>
      </c>
      <c r="T5391" s="130">
        <f>IFERROR(Table1[[#This Row],[Male Voters]]/Table1[[#This Row],[Male Population]],"0.0%")</f>
        <v>0.89919088824392357</v>
      </c>
      <c r="U5391" s="130">
        <f>IFERROR(Table1[[#This Row],[Total Voters]]/Table1[[#This Row],[Total Population]],"0.0%")</f>
        <v>0.88156724221911176</v>
      </c>
      <c r="V5391" s="130">
        <f>IFERROR(Table1[[#This Row],[Female Ballots]]/Table1[[#This Row],[Female Population]],"0.0%")</f>
        <v>0.78462077997944635</v>
      </c>
      <c r="W5391" s="130">
        <f>IFERROR(Table1[[#This Row],[Male Ballots]]/Table1[[#This Row],[Male Population]],"0.0%")</f>
        <v>0.8033754657261285</v>
      </c>
      <c r="X5391" s="130">
        <f>IFERROR(Table1[[#This Row],[Total Ballots]]/Table1[[#This Row],[Total Population]],"0.0%")</f>
        <v>0.79427798883825262</v>
      </c>
      <c r="Y5391" s="24">
        <f>Table1[[#This Row],[Female Ballots]]/Table1[[#This Row],[Female Voters]]</f>
        <v>0.90932642487046633</v>
      </c>
      <c r="Z5391" s="24">
        <f>Table1[[#This Row],[Male Ballots]]/Table1[[#This Row],[Male Voters]]</f>
        <v>0.89344262295081966</v>
      </c>
      <c r="AA5391" s="24">
        <f>Table1[[#This Row],[Total Ballots]]/Table1[[#This Row],[Total Voters]]</f>
        <v>0.90098400984009841</v>
      </c>
    </row>
    <row r="5392" spans="1:27" s="12" customFormat="1" x14ac:dyDescent="0.35">
      <c r="A5392" s="8" t="s">
        <v>60</v>
      </c>
      <c r="B5392" s="17">
        <v>2016</v>
      </c>
      <c r="C5392" s="17" t="s">
        <v>82</v>
      </c>
      <c r="D5392" s="17" t="s">
        <v>69</v>
      </c>
      <c r="E5392" s="35" t="s">
        <v>75</v>
      </c>
      <c r="F5392" s="34" t="s">
        <v>78</v>
      </c>
      <c r="G5392" s="9" t="s">
        <v>79</v>
      </c>
      <c r="H5392" s="10">
        <v>28677.996200000001</v>
      </c>
      <c r="I5392" s="10">
        <v>31136.988399999998</v>
      </c>
      <c r="J5392" s="10">
        <v>59814.984599999996</v>
      </c>
      <c r="K5392" s="31">
        <v>17645</v>
      </c>
      <c r="L5392" s="31">
        <v>16090</v>
      </c>
      <c r="M5392" s="31">
        <v>398</v>
      </c>
      <c r="N5392" s="31">
        <v>34133</v>
      </c>
      <c r="O5392" s="31">
        <v>13111</v>
      </c>
      <c r="P5392" s="31">
        <v>11658</v>
      </c>
      <c r="Q5392" s="31">
        <v>301</v>
      </c>
      <c r="R5392" s="41">
        <v>25070</v>
      </c>
      <c r="S5392" s="130">
        <f>IFERROR(Table1[[#This Row],[Female Voters]]/Table1[[#This Row],[Female Population]],"0.0%")</f>
        <v>0.61528008710734117</v>
      </c>
      <c r="T5392" s="130">
        <f>IFERROR(Table1[[#This Row],[Male Voters]]/Table1[[#This Row],[Male Population]],"0.0%")</f>
        <v>0.516748755316362</v>
      </c>
      <c r="U5392" s="130">
        <f>IFERROR(Table1[[#This Row],[Total Voters]]/Table1[[#This Row],[Total Population]],"0.0%")</f>
        <v>0.57064296226534517</v>
      </c>
      <c r="V5392" s="130">
        <f>IFERROR(Table1[[#This Row],[Female Ballots]]/Table1[[#This Row],[Female Population]],"0.0%")</f>
        <v>0.4571797802246727</v>
      </c>
      <c r="W5392" s="130">
        <f>IFERROR(Table1[[#This Row],[Male Ballots]]/Table1[[#This Row],[Male Population]],"0.0%")</f>
        <v>0.37441000556110304</v>
      </c>
      <c r="X5392" s="130">
        <f>IFERROR(Table1[[#This Row],[Total Ballots]]/Table1[[#This Row],[Total Population]],"0.0%")</f>
        <v>0.41912574529025293</v>
      </c>
      <c r="Y5392" s="24">
        <f>Table1[[#This Row],[Female Ballots]]/Table1[[#This Row],[Female Voters]]</f>
        <v>0.74304335505809016</v>
      </c>
      <c r="Z5392" s="24">
        <f>Table1[[#This Row],[Male Ballots]]/Table1[[#This Row],[Male Voters]]</f>
        <v>0.72454940957116221</v>
      </c>
      <c r="AA5392" s="24">
        <f>Table1[[#This Row],[Total Ballots]]/Table1[[#This Row],[Total Voters]]</f>
        <v>0.73447982890457919</v>
      </c>
    </row>
    <row r="5393" spans="1:27" s="12" customFormat="1" x14ac:dyDescent="0.35">
      <c r="A5393" s="8" t="s">
        <v>60</v>
      </c>
      <c r="B5393" s="17">
        <v>2016</v>
      </c>
      <c r="C5393" s="17" t="s">
        <v>82</v>
      </c>
      <c r="D5393" s="17" t="s">
        <v>69</v>
      </c>
      <c r="E5393" s="35" t="s">
        <v>75</v>
      </c>
      <c r="F5393" s="34" t="s">
        <v>78</v>
      </c>
      <c r="G5393" s="9" t="s">
        <v>62</v>
      </c>
      <c r="H5393" s="10">
        <v>4207.0017000000007</v>
      </c>
      <c r="I5393" s="10">
        <v>4820.0017000000007</v>
      </c>
      <c r="J5393" s="10">
        <v>9027.0040000000008</v>
      </c>
      <c r="K5393" s="31">
        <v>2321</v>
      </c>
      <c r="L5393" s="31">
        <v>2046</v>
      </c>
      <c r="M5393" s="31">
        <v>37</v>
      </c>
      <c r="N5393" s="31">
        <v>4404</v>
      </c>
      <c r="O5393" s="31">
        <v>1247</v>
      </c>
      <c r="P5393" s="31">
        <v>914</v>
      </c>
      <c r="Q5393" s="31">
        <v>19</v>
      </c>
      <c r="R5393" s="41">
        <v>2180</v>
      </c>
      <c r="S5393" s="130">
        <f>IFERROR(Table1[[#This Row],[Female Voters]]/Table1[[#This Row],[Female Population]],"0.0%")</f>
        <v>0.55169932543645028</v>
      </c>
      <c r="T5393" s="130">
        <f>IFERROR(Table1[[#This Row],[Male Voters]]/Table1[[#This Row],[Male Population]],"0.0%")</f>
        <v>0.42448117808755126</v>
      </c>
      <c r="U5393" s="130">
        <f>IFERROR(Table1[[#This Row],[Total Voters]]/Table1[[#This Row],[Total Population]],"0.0%")</f>
        <v>0.48786950797850531</v>
      </c>
      <c r="V5393" s="130">
        <f>IFERROR(Table1[[#This Row],[Female Ballots]]/Table1[[#This Row],[Female Population]],"0.0%")</f>
        <v>0.29641062422199632</v>
      </c>
      <c r="W5393" s="130">
        <f>IFERROR(Table1[[#This Row],[Male Ballots]]/Table1[[#This Row],[Male Population]],"0.0%")</f>
        <v>0.18962648913588553</v>
      </c>
      <c r="X5393" s="130">
        <f>IFERROR(Table1[[#This Row],[Total Ballots]]/Table1[[#This Row],[Total Population]],"0.0%")</f>
        <v>0.24149762202387412</v>
      </c>
      <c r="Y5393" s="24">
        <f>Table1[[#This Row],[Female Ballots]]/Table1[[#This Row],[Female Voters]]</f>
        <v>0.53726841878500642</v>
      </c>
      <c r="Z5393" s="24">
        <f>Table1[[#This Row],[Male Ballots]]/Table1[[#This Row],[Male Voters]]</f>
        <v>0.44672531769305962</v>
      </c>
      <c r="AA5393" s="24">
        <f>Table1[[#This Row],[Total Ballots]]/Table1[[#This Row],[Total Voters]]</f>
        <v>0.49500454132606719</v>
      </c>
    </row>
    <row r="5394" spans="1:27" s="12" customFormat="1" x14ac:dyDescent="0.35">
      <c r="A5394" s="8" t="s">
        <v>60</v>
      </c>
      <c r="B5394" s="17">
        <v>2016</v>
      </c>
      <c r="C5394" s="17" t="s">
        <v>82</v>
      </c>
      <c r="D5394" s="17" t="s">
        <v>69</v>
      </c>
      <c r="E5394" s="35" t="s">
        <v>75</v>
      </c>
      <c r="F5394" s="34" t="s">
        <v>78</v>
      </c>
      <c r="G5394" s="9" t="s">
        <v>63</v>
      </c>
      <c r="H5394" s="10">
        <v>6255.0010000000002</v>
      </c>
      <c r="I5394" s="10">
        <v>7115.9989999999998</v>
      </c>
      <c r="J5394" s="10">
        <v>13371.001</v>
      </c>
      <c r="K5394" s="31">
        <v>3773</v>
      </c>
      <c r="L5394" s="31">
        <v>3245</v>
      </c>
      <c r="M5394" s="31">
        <v>41</v>
      </c>
      <c r="N5394" s="31">
        <v>7059</v>
      </c>
      <c r="O5394" s="31">
        <v>2387</v>
      </c>
      <c r="P5394" s="31">
        <v>1897</v>
      </c>
      <c r="Q5394" s="31">
        <v>26</v>
      </c>
      <c r="R5394" s="41">
        <v>4310</v>
      </c>
      <c r="S5394" s="130">
        <f>IFERROR(Table1[[#This Row],[Female Voters]]/Table1[[#This Row],[Female Population]],"0.0%")</f>
        <v>0.60319734561193517</v>
      </c>
      <c r="T5394" s="130">
        <f>IFERROR(Table1[[#This Row],[Male Voters]]/Table1[[#This Row],[Male Population]],"0.0%")</f>
        <v>0.45601467903522752</v>
      </c>
      <c r="U5394" s="130">
        <f>IFERROR(Table1[[#This Row],[Total Voters]]/Table1[[#This Row],[Total Population]],"0.0%")</f>
        <v>0.52793354813151239</v>
      </c>
      <c r="V5394" s="130">
        <f>IFERROR(Table1[[#This Row],[Female Ballots]]/Table1[[#This Row],[Female Population]],"0.0%")</f>
        <v>0.38161464722387733</v>
      </c>
      <c r="W5394" s="130">
        <f>IFERROR(Table1[[#This Row],[Male Ballots]]/Table1[[#This Row],[Male Population]],"0.0%")</f>
        <v>0.26658238709701898</v>
      </c>
      <c r="X5394" s="130">
        <f>IFERROR(Table1[[#This Row],[Total Ballots]]/Table1[[#This Row],[Total Population]],"0.0%")</f>
        <v>0.32233936711245476</v>
      </c>
      <c r="Y5394" s="24">
        <f>Table1[[#This Row],[Female Ballots]]/Table1[[#This Row],[Female Voters]]</f>
        <v>0.63265306122448983</v>
      </c>
      <c r="Z5394" s="24">
        <f>Table1[[#This Row],[Male Ballots]]/Table1[[#This Row],[Male Voters]]</f>
        <v>0.58459167950693369</v>
      </c>
      <c r="AA5394" s="24">
        <f>Table1[[#This Row],[Total Ballots]]/Table1[[#This Row],[Total Voters]]</f>
        <v>0.610568069131605</v>
      </c>
    </row>
    <row r="5395" spans="1:27" s="12" customFormat="1" x14ac:dyDescent="0.35">
      <c r="A5395" s="8" t="s">
        <v>60</v>
      </c>
      <c r="B5395" s="17">
        <v>2016</v>
      </c>
      <c r="C5395" s="17" t="s">
        <v>82</v>
      </c>
      <c r="D5395" s="17" t="s">
        <v>69</v>
      </c>
      <c r="E5395" s="35" t="s">
        <v>75</v>
      </c>
      <c r="F5395" s="34" t="s">
        <v>78</v>
      </c>
      <c r="G5395" s="9" t="s">
        <v>64</v>
      </c>
      <c r="H5395" s="10">
        <v>5812</v>
      </c>
      <c r="I5395" s="10">
        <v>6412.9979999999996</v>
      </c>
      <c r="J5395" s="10">
        <v>12224.998</v>
      </c>
      <c r="K5395" s="31">
        <v>3156</v>
      </c>
      <c r="L5395" s="31">
        <v>2807</v>
      </c>
      <c r="M5395" s="31">
        <v>75</v>
      </c>
      <c r="N5395" s="31">
        <v>6038</v>
      </c>
      <c r="O5395" s="31">
        <v>2340</v>
      </c>
      <c r="P5395" s="31">
        <v>2053</v>
      </c>
      <c r="Q5395" s="31">
        <v>54</v>
      </c>
      <c r="R5395" s="41">
        <v>4447</v>
      </c>
      <c r="S5395" s="130">
        <f>IFERROR(Table1[[#This Row],[Female Voters]]/Table1[[#This Row],[Female Population]],"0.0%")</f>
        <v>0.54301445285615968</v>
      </c>
      <c r="T5395" s="130">
        <f>IFERROR(Table1[[#This Row],[Male Voters]]/Table1[[#This Row],[Male Population]],"0.0%")</f>
        <v>0.43770479890996383</v>
      </c>
      <c r="U5395" s="130">
        <f>IFERROR(Table1[[#This Row],[Total Voters]]/Table1[[#This Row],[Total Population]],"0.0%")</f>
        <v>0.49390601127296707</v>
      </c>
      <c r="V5395" s="130">
        <f>IFERROR(Table1[[#This Row],[Female Ballots]]/Table1[[#This Row],[Female Population]],"0.0%")</f>
        <v>0.40261527873365449</v>
      </c>
      <c r="W5395" s="130">
        <f>IFERROR(Table1[[#This Row],[Male Ballots]]/Table1[[#This Row],[Male Population]],"0.0%")</f>
        <v>0.32013108377704158</v>
      </c>
      <c r="X5395" s="130">
        <f>IFERROR(Table1[[#This Row],[Total Ballots]]/Table1[[#This Row],[Total Population]],"0.0%")</f>
        <v>0.36376284069739728</v>
      </c>
      <c r="Y5395" s="24">
        <f>Table1[[#This Row],[Female Ballots]]/Table1[[#This Row],[Female Voters]]</f>
        <v>0.7414448669201521</v>
      </c>
      <c r="Z5395" s="24">
        <f>Table1[[#This Row],[Male Ballots]]/Table1[[#This Row],[Male Voters]]</f>
        <v>0.73138582116138229</v>
      </c>
      <c r="AA5395" s="24">
        <f>Table1[[#This Row],[Total Ballots]]/Table1[[#This Row],[Total Voters]]</f>
        <v>0.73650215303080491</v>
      </c>
    </row>
    <row r="5396" spans="1:27" s="12" customFormat="1" x14ac:dyDescent="0.35">
      <c r="A5396" s="8" t="s">
        <v>60</v>
      </c>
      <c r="B5396" s="17">
        <v>2016</v>
      </c>
      <c r="C5396" s="17" t="s">
        <v>82</v>
      </c>
      <c r="D5396" s="17" t="s">
        <v>69</v>
      </c>
      <c r="E5396" s="35" t="s">
        <v>75</v>
      </c>
      <c r="F5396" s="34" t="s">
        <v>78</v>
      </c>
      <c r="G5396" s="9" t="s">
        <v>65</v>
      </c>
      <c r="H5396" s="10">
        <v>4505.9989999999998</v>
      </c>
      <c r="I5396" s="10">
        <v>4912.9979999999996</v>
      </c>
      <c r="J5396" s="10">
        <v>9418.9969999999994</v>
      </c>
      <c r="K5396" s="31">
        <v>2457</v>
      </c>
      <c r="L5396" s="31">
        <v>2349</v>
      </c>
      <c r="M5396" s="31">
        <v>78</v>
      </c>
      <c r="N5396" s="31">
        <v>4884</v>
      </c>
      <c r="O5396" s="31">
        <v>1960</v>
      </c>
      <c r="P5396" s="31">
        <v>1833</v>
      </c>
      <c r="Q5396" s="31">
        <v>58</v>
      </c>
      <c r="R5396" s="41">
        <v>3851</v>
      </c>
      <c r="S5396" s="130">
        <f>IFERROR(Table1[[#This Row],[Female Voters]]/Table1[[#This Row],[Female Population]],"0.0%")</f>
        <v>0.54527309038461835</v>
      </c>
      <c r="T5396" s="130">
        <f>IFERROR(Table1[[#This Row],[Male Voters]]/Table1[[#This Row],[Male Population]],"0.0%")</f>
        <v>0.47811947002624472</v>
      </c>
      <c r="U5396" s="130">
        <f>IFERROR(Table1[[#This Row],[Total Voters]]/Table1[[#This Row],[Total Population]],"0.0%")</f>
        <v>0.51852654799656483</v>
      </c>
      <c r="V5396" s="130">
        <f>IFERROR(Table1[[#This Row],[Female Ballots]]/Table1[[#This Row],[Female Population]],"0.0%")</f>
        <v>0.43497568463730241</v>
      </c>
      <c r="W5396" s="130">
        <f>IFERROR(Table1[[#This Row],[Male Ballots]]/Table1[[#This Row],[Male Population]],"0.0%")</f>
        <v>0.37309194915202493</v>
      </c>
      <c r="X5396" s="130">
        <f>IFERROR(Table1[[#This Row],[Total Ballots]]/Table1[[#This Row],[Total Population]],"0.0%")</f>
        <v>0.40885457336911779</v>
      </c>
      <c r="Y5396" s="24">
        <f>Table1[[#This Row],[Female Ballots]]/Table1[[#This Row],[Female Voters]]</f>
        <v>0.79772079772079774</v>
      </c>
      <c r="Z5396" s="24">
        <f>Table1[[#This Row],[Male Ballots]]/Table1[[#This Row],[Male Voters]]</f>
        <v>0.78033205619412516</v>
      </c>
      <c r="AA5396" s="24">
        <f>Table1[[#This Row],[Total Ballots]]/Table1[[#This Row],[Total Voters]]</f>
        <v>0.78849303849303853</v>
      </c>
    </row>
    <row r="5397" spans="1:27" s="12" customFormat="1" x14ac:dyDescent="0.35">
      <c r="A5397" s="8" t="s">
        <v>60</v>
      </c>
      <c r="B5397" s="17">
        <v>2016</v>
      </c>
      <c r="C5397" s="17" t="s">
        <v>82</v>
      </c>
      <c r="D5397" s="17" t="s">
        <v>69</v>
      </c>
      <c r="E5397" s="35" t="s">
        <v>75</v>
      </c>
      <c r="F5397" s="34" t="s">
        <v>78</v>
      </c>
      <c r="G5397" s="9" t="s">
        <v>66</v>
      </c>
      <c r="H5397" s="10">
        <v>3816.998</v>
      </c>
      <c r="I5397" s="10">
        <v>3985.9979999999996</v>
      </c>
      <c r="J5397" s="10">
        <v>7802.994999999999</v>
      </c>
      <c r="K5397" s="31">
        <v>2802</v>
      </c>
      <c r="L5397" s="31">
        <v>2638</v>
      </c>
      <c r="M5397" s="31">
        <v>71</v>
      </c>
      <c r="N5397" s="31">
        <v>5511</v>
      </c>
      <c r="O5397" s="31">
        <v>2390</v>
      </c>
      <c r="P5397" s="31">
        <v>2280</v>
      </c>
      <c r="Q5397" s="31">
        <v>57</v>
      </c>
      <c r="R5397" s="41">
        <v>4727</v>
      </c>
      <c r="S5397" s="130">
        <f>IFERROR(Table1[[#This Row],[Female Voters]]/Table1[[#This Row],[Female Population]],"0.0%")</f>
        <v>0.7340847440842253</v>
      </c>
      <c r="T5397" s="130">
        <f>IFERROR(Table1[[#This Row],[Male Voters]]/Table1[[#This Row],[Male Population]],"0.0%")</f>
        <v>0.66181668932096815</v>
      </c>
      <c r="U5397" s="130">
        <f>IFERROR(Table1[[#This Row],[Total Voters]]/Table1[[#This Row],[Total Population]],"0.0%")</f>
        <v>0.70626727301504111</v>
      </c>
      <c r="V5397" s="130">
        <f>IFERROR(Table1[[#This Row],[Female Ballots]]/Table1[[#This Row],[Female Population]],"0.0%")</f>
        <v>0.62614651618890027</v>
      </c>
      <c r="W5397" s="130">
        <f>IFERROR(Table1[[#This Row],[Male Ballots]]/Table1[[#This Row],[Male Population]],"0.0%")</f>
        <v>0.57200229403025293</v>
      </c>
      <c r="X5397" s="130">
        <f>IFERROR(Table1[[#This Row],[Total Ballots]]/Table1[[#This Row],[Total Population]],"0.0%")</f>
        <v>0.60579303203449453</v>
      </c>
      <c r="Y5397" s="24">
        <f>Table1[[#This Row],[Female Ballots]]/Table1[[#This Row],[Female Voters]]</f>
        <v>0.85296216987865814</v>
      </c>
      <c r="Z5397" s="24">
        <f>Table1[[#This Row],[Male Ballots]]/Table1[[#This Row],[Male Voters]]</f>
        <v>0.8642911296436695</v>
      </c>
      <c r="AA5397" s="24">
        <f>Table1[[#This Row],[Total Ballots]]/Table1[[#This Row],[Total Voters]]</f>
        <v>0.85773906731990568</v>
      </c>
    </row>
    <row r="5398" spans="1:27" s="12" customFormat="1" x14ac:dyDescent="0.35">
      <c r="A5398" s="8" t="s">
        <v>60</v>
      </c>
      <c r="B5398" s="17">
        <v>2016</v>
      </c>
      <c r="C5398" s="17" t="s">
        <v>82</v>
      </c>
      <c r="D5398" s="17" t="s">
        <v>69</v>
      </c>
      <c r="E5398" s="35" t="s">
        <v>75</v>
      </c>
      <c r="F5398" s="34" t="s">
        <v>78</v>
      </c>
      <c r="G5398" s="9" t="s">
        <v>67</v>
      </c>
      <c r="H5398" s="10">
        <v>4080.9965000000002</v>
      </c>
      <c r="I5398" s="10">
        <v>3888.9937</v>
      </c>
      <c r="J5398" s="10">
        <v>7969.989599999999</v>
      </c>
      <c r="K5398" s="31">
        <v>3136</v>
      </c>
      <c r="L5398" s="31">
        <v>3005</v>
      </c>
      <c r="M5398" s="31">
        <v>96</v>
      </c>
      <c r="N5398" s="31">
        <v>6237</v>
      </c>
      <c r="O5398" s="31">
        <v>2787</v>
      </c>
      <c r="P5398" s="31">
        <v>2681</v>
      </c>
      <c r="Q5398" s="31">
        <v>87</v>
      </c>
      <c r="R5398" s="41">
        <v>5555</v>
      </c>
      <c r="S5398" s="130">
        <f>IFERROR(Table1[[#This Row],[Female Voters]]/Table1[[#This Row],[Female Population]],"0.0%")</f>
        <v>0.76843976710100093</v>
      </c>
      <c r="T5398" s="130">
        <f>IFERROR(Table1[[#This Row],[Male Voters]]/Table1[[#This Row],[Male Population]],"0.0%")</f>
        <v>0.77269346052167687</v>
      </c>
      <c r="U5398" s="130">
        <f>IFERROR(Table1[[#This Row],[Total Voters]]/Table1[[#This Row],[Total Population]],"0.0%")</f>
        <v>0.78256061965250256</v>
      </c>
      <c r="V5398" s="130">
        <f>IFERROR(Table1[[#This Row],[Female Ballots]]/Table1[[#This Row],[Female Population]],"0.0%")</f>
        <v>0.68292143842808972</v>
      </c>
      <c r="W5398" s="130">
        <f>IFERROR(Table1[[#This Row],[Male Ballots]]/Table1[[#This Row],[Male Population]],"0.0%")</f>
        <v>0.68938142018589543</v>
      </c>
      <c r="X5398" s="130">
        <f>IFERROR(Table1[[#This Row],[Total Ballots]]/Table1[[#This Row],[Total Population]],"0.0%")</f>
        <v>0.69698961715081797</v>
      </c>
      <c r="Y5398" s="24">
        <f>Table1[[#This Row],[Female Ballots]]/Table1[[#This Row],[Female Voters]]</f>
        <v>0.88871173469387754</v>
      </c>
      <c r="Z5398" s="24">
        <f>Table1[[#This Row],[Male Ballots]]/Table1[[#This Row],[Male Voters]]</f>
        <v>0.89217970049916806</v>
      </c>
      <c r="AA5398" s="24">
        <f>Table1[[#This Row],[Total Ballots]]/Table1[[#This Row],[Total Voters]]</f>
        <v>0.89065255731922399</v>
      </c>
    </row>
    <row r="5399" spans="1:27" s="12" customFormat="1" x14ac:dyDescent="0.35">
      <c r="A5399" s="8" t="s">
        <v>22</v>
      </c>
      <c r="B5399" s="17">
        <v>2016</v>
      </c>
      <c r="C5399" s="17" t="s">
        <v>82</v>
      </c>
      <c r="D5399" s="17"/>
      <c r="E5399" s="35" t="s">
        <v>74</v>
      </c>
      <c r="F5399" s="34" t="s">
        <v>78</v>
      </c>
      <c r="G5399" s="9" t="s">
        <v>79</v>
      </c>
      <c r="H5399" s="10">
        <v>892.78251899999998</v>
      </c>
      <c r="I5399" s="10">
        <v>899.79684999999995</v>
      </c>
      <c r="J5399" s="10">
        <v>1792.5791800000002</v>
      </c>
      <c r="K5399" s="31">
        <v>801</v>
      </c>
      <c r="L5399" s="31">
        <v>753</v>
      </c>
      <c r="M5399" s="31"/>
      <c r="N5399" s="31">
        <v>1554</v>
      </c>
      <c r="O5399" s="31">
        <v>678</v>
      </c>
      <c r="P5399" s="31">
        <v>621</v>
      </c>
      <c r="Q5399" s="31">
        <v>0</v>
      </c>
      <c r="R5399" s="41">
        <v>1299</v>
      </c>
      <c r="S5399" s="130">
        <f>IFERROR(Table1[[#This Row],[Female Voters]]/Table1[[#This Row],[Female Population]],"0.0%")</f>
        <v>0.89719498640855444</v>
      </c>
      <c r="T5399" s="130">
        <f>IFERROR(Table1[[#This Row],[Male Voters]]/Table1[[#This Row],[Male Population]],"0.0%")</f>
        <v>0.83685556356415347</v>
      </c>
      <c r="U5399" s="130">
        <f>IFERROR(Table1[[#This Row],[Total Voters]]/Table1[[#This Row],[Total Population]],"0.0%")</f>
        <v>0.8669073128474023</v>
      </c>
      <c r="V5399" s="130">
        <f>IFERROR(Table1[[#This Row],[Female Ballots]]/Table1[[#This Row],[Female Population]],"0.0%")</f>
        <v>0.75942347164169777</v>
      </c>
      <c r="W5399" s="130">
        <f>IFERROR(Table1[[#This Row],[Male Ballots]]/Table1[[#This Row],[Male Population]],"0.0%")</f>
        <v>0.69015578349713058</v>
      </c>
      <c r="X5399" s="130">
        <f>IFERROR(Table1[[#This Row],[Total Ballots]]/Table1[[#This Row],[Total Population]],"0.0%")</f>
        <v>0.72465418236085943</v>
      </c>
      <c r="Y5399" s="24">
        <f>Table1[[#This Row],[Female Ballots]]/Table1[[#This Row],[Female Voters]]</f>
        <v>0.84644194756554303</v>
      </c>
      <c r="Z5399" s="24">
        <f>Table1[[#This Row],[Male Ballots]]/Table1[[#This Row],[Male Voters]]</f>
        <v>0.82470119521912355</v>
      </c>
      <c r="AA5399" s="24">
        <f>Table1[[#This Row],[Total Ballots]]/Table1[[#This Row],[Total Voters]]</f>
        <v>0.8359073359073359</v>
      </c>
    </row>
    <row r="5400" spans="1:27" s="12" customFormat="1" x14ac:dyDescent="0.35">
      <c r="A5400" s="8" t="s">
        <v>22</v>
      </c>
      <c r="B5400" s="17">
        <v>2016</v>
      </c>
      <c r="C5400" s="17" t="s">
        <v>82</v>
      </c>
      <c r="D5400" s="17"/>
      <c r="E5400" s="35" t="s">
        <v>74</v>
      </c>
      <c r="F5400" s="34" t="s">
        <v>78</v>
      </c>
      <c r="G5400" s="9" t="s">
        <v>62</v>
      </c>
      <c r="H5400" s="10">
        <v>52.046979000000007</v>
      </c>
      <c r="I5400" s="10">
        <v>73.064439999999991</v>
      </c>
      <c r="J5400" s="10">
        <v>125.11141000000001</v>
      </c>
      <c r="K5400" s="31">
        <v>47</v>
      </c>
      <c r="L5400" s="31">
        <v>49</v>
      </c>
      <c r="M5400" s="31"/>
      <c r="N5400" s="31">
        <v>96</v>
      </c>
      <c r="O5400" s="31">
        <v>30</v>
      </c>
      <c r="P5400" s="31">
        <v>27</v>
      </c>
      <c r="Q5400" s="31">
        <v>0</v>
      </c>
      <c r="R5400" s="41">
        <v>57</v>
      </c>
      <c r="S5400" s="130">
        <f>IFERROR(Table1[[#This Row],[Female Voters]]/Table1[[#This Row],[Female Population]],"0.0%")</f>
        <v>0.90303031805169698</v>
      </c>
      <c r="T5400" s="130">
        <f>IFERROR(Table1[[#This Row],[Male Voters]]/Table1[[#This Row],[Male Population]],"0.0%")</f>
        <v>0.67064087536974215</v>
      </c>
      <c r="U5400" s="130">
        <f>IFERROR(Table1[[#This Row],[Total Voters]]/Table1[[#This Row],[Total Population]],"0.0%")</f>
        <v>0.76731610650059812</v>
      </c>
      <c r="V5400" s="130">
        <f>IFERROR(Table1[[#This Row],[Female Ballots]]/Table1[[#This Row],[Female Population]],"0.0%")</f>
        <v>0.57640233067129598</v>
      </c>
      <c r="W5400" s="130">
        <f>IFERROR(Table1[[#This Row],[Male Ballots]]/Table1[[#This Row],[Male Population]],"0.0%")</f>
        <v>0.36953680887720486</v>
      </c>
      <c r="X5400" s="130">
        <f>IFERROR(Table1[[#This Row],[Total Ballots]]/Table1[[#This Row],[Total Population]],"0.0%")</f>
        <v>0.4555939382347301</v>
      </c>
      <c r="Y5400" s="24">
        <f>Table1[[#This Row],[Female Ballots]]/Table1[[#This Row],[Female Voters]]</f>
        <v>0.63829787234042556</v>
      </c>
      <c r="Z5400" s="24">
        <f>Table1[[#This Row],[Male Ballots]]/Table1[[#This Row],[Male Voters]]</f>
        <v>0.55102040816326525</v>
      </c>
      <c r="AA5400" s="24">
        <f>Table1[[#This Row],[Total Ballots]]/Table1[[#This Row],[Total Voters]]</f>
        <v>0.59375</v>
      </c>
    </row>
    <row r="5401" spans="1:27" s="12" customFormat="1" x14ac:dyDescent="0.35">
      <c r="A5401" s="8" t="s">
        <v>22</v>
      </c>
      <c r="B5401" s="17">
        <v>2016</v>
      </c>
      <c r="C5401" s="17" t="s">
        <v>82</v>
      </c>
      <c r="D5401" s="17"/>
      <c r="E5401" s="35" t="s">
        <v>74</v>
      </c>
      <c r="F5401" s="34" t="s">
        <v>78</v>
      </c>
      <c r="G5401" s="9" t="s">
        <v>63</v>
      </c>
      <c r="H5401" s="10">
        <v>105.08778</v>
      </c>
      <c r="I5401" s="10">
        <v>97.085179999999994</v>
      </c>
      <c r="J5401" s="10">
        <v>202.17293000000001</v>
      </c>
      <c r="K5401" s="31">
        <v>97</v>
      </c>
      <c r="L5401" s="31">
        <v>94</v>
      </c>
      <c r="M5401" s="31"/>
      <c r="N5401" s="31">
        <v>191</v>
      </c>
      <c r="O5401" s="31">
        <v>65</v>
      </c>
      <c r="P5401" s="31">
        <v>57</v>
      </c>
      <c r="Q5401" s="31">
        <v>0</v>
      </c>
      <c r="R5401" s="41">
        <v>122</v>
      </c>
      <c r="S5401" s="130">
        <f>IFERROR(Table1[[#This Row],[Female Voters]]/Table1[[#This Row],[Female Population]],"0.0%")</f>
        <v>0.92303786415509015</v>
      </c>
      <c r="T5401" s="130">
        <f>IFERROR(Table1[[#This Row],[Male Voters]]/Table1[[#This Row],[Male Population]],"0.0%")</f>
        <v>0.96822192635374427</v>
      </c>
      <c r="U5401" s="130">
        <f>IFERROR(Table1[[#This Row],[Total Voters]]/Table1[[#This Row],[Total Population]],"0.0%")</f>
        <v>0.94473577644643125</v>
      </c>
      <c r="V5401" s="130">
        <f>IFERROR(Table1[[#This Row],[Female Ballots]]/Table1[[#This Row],[Female Population]],"0.0%")</f>
        <v>0.61853052752660687</v>
      </c>
      <c r="W5401" s="130">
        <f>IFERROR(Table1[[#This Row],[Male Ballots]]/Table1[[#This Row],[Male Population]],"0.0%")</f>
        <v>0.587113295767696</v>
      </c>
      <c r="X5401" s="130">
        <f>IFERROR(Table1[[#This Row],[Total Ballots]]/Table1[[#This Row],[Total Population]],"0.0%")</f>
        <v>0.60344379437939588</v>
      </c>
      <c r="Y5401" s="24">
        <f>Table1[[#This Row],[Female Ballots]]/Table1[[#This Row],[Female Voters]]</f>
        <v>0.67010309278350511</v>
      </c>
      <c r="Z5401" s="24">
        <f>Table1[[#This Row],[Male Ballots]]/Table1[[#This Row],[Male Voters]]</f>
        <v>0.6063829787234043</v>
      </c>
      <c r="AA5401" s="24">
        <f>Table1[[#This Row],[Total Ballots]]/Table1[[#This Row],[Total Voters]]</f>
        <v>0.63874345549738221</v>
      </c>
    </row>
    <row r="5402" spans="1:27" s="12" customFormat="1" x14ac:dyDescent="0.35">
      <c r="A5402" s="8" t="s">
        <v>22</v>
      </c>
      <c r="B5402" s="17">
        <v>2016</v>
      </c>
      <c r="C5402" s="17" t="s">
        <v>82</v>
      </c>
      <c r="D5402" s="17"/>
      <c r="E5402" s="35" t="s">
        <v>74</v>
      </c>
      <c r="F5402" s="34" t="s">
        <v>78</v>
      </c>
      <c r="G5402" s="9" t="s">
        <v>64</v>
      </c>
      <c r="H5402" s="10">
        <v>118.10365999999999</v>
      </c>
      <c r="I5402" s="10">
        <v>116.10411999999999</v>
      </c>
      <c r="J5402" s="10">
        <v>234.20769999999999</v>
      </c>
      <c r="K5402" s="31">
        <v>91</v>
      </c>
      <c r="L5402" s="31">
        <v>93</v>
      </c>
      <c r="M5402" s="31"/>
      <c r="N5402" s="31">
        <v>184</v>
      </c>
      <c r="O5402" s="31">
        <v>75</v>
      </c>
      <c r="P5402" s="31">
        <v>76</v>
      </c>
      <c r="Q5402" s="31">
        <v>0</v>
      </c>
      <c r="R5402" s="41">
        <v>151</v>
      </c>
      <c r="S5402" s="130">
        <f>IFERROR(Table1[[#This Row],[Female Voters]]/Table1[[#This Row],[Female Population]],"0.0%")</f>
        <v>0.77050956761204525</v>
      </c>
      <c r="T5402" s="130">
        <f>IFERROR(Table1[[#This Row],[Male Voters]]/Table1[[#This Row],[Male Population]],"0.0%")</f>
        <v>0.80100516674171429</v>
      </c>
      <c r="U5402" s="130">
        <f>IFERROR(Table1[[#This Row],[Total Voters]]/Table1[[#This Row],[Total Population]],"0.0%")</f>
        <v>0.78562745802123501</v>
      </c>
      <c r="V5402" s="130">
        <f>IFERROR(Table1[[#This Row],[Female Ballots]]/Table1[[#This Row],[Female Population]],"0.0%")</f>
        <v>0.63503535792201538</v>
      </c>
      <c r="W5402" s="130">
        <f>IFERROR(Table1[[#This Row],[Male Ballots]]/Table1[[#This Row],[Male Population]],"0.0%")</f>
        <v>0.65458486744484179</v>
      </c>
      <c r="X5402" s="130">
        <f>IFERROR(Table1[[#This Row],[Total Ballots]]/Table1[[#This Row],[Total Population]],"0.0%")</f>
        <v>0.64472688131090483</v>
      </c>
      <c r="Y5402" s="24">
        <f>Table1[[#This Row],[Female Ballots]]/Table1[[#This Row],[Female Voters]]</f>
        <v>0.82417582417582413</v>
      </c>
      <c r="Z5402" s="24">
        <f>Table1[[#This Row],[Male Ballots]]/Table1[[#This Row],[Male Voters]]</f>
        <v>0.81720430107526887</v>
      </c>
      <c r="AA5402" s="24">
        <f>Table1[[#This Row],[Total Ballots]]/Table1[[#This Row],[Total Voters]]</f>
        <v>0.82065217391304346</v>
      </c>
    </row>
    <row r="5403" spans="1:27" s="12" customFormat="1" x14ac:dyDescent="0.35">
      <c r="A5403" s="8" t="s">
        <v>22</v>
      </c>
      <c r="B5403" s="17">
        <v>2016</v>
      </c>
      <c r="C5403" s="17" t="s">
        <v>82</v>
      </c>
      <c r="D5403" s="17"/>
      <c r="E5403" s="35" t="s">
        <v>74</v>
      </c>
      <c r="F5403" s="34" t="s">
        <v>78</v>
      </c>
      <c r="G5403" s="9" t="s">
        <v>65</v>
      </c>
      <c r="H5403" s="10">
        <v>141.12398999999999</v>
      </c>
      <c r="I5403" s="10">
        <v>146.12954999999999</v>
      </c>
      <c r="J5403" s="10">
        <v>287.25350000000003</v>
      </c>
      <c r="K5403" s="31">
        <v>107</v>
      </c>
      <c r="L5403" s="31">
        <v>96</v>
      </c>
      <c r="M5403" s="31"/>
      <c r="N5403" s="31">
        <v>203</v>
      </c>
      <c r="O5403" s="31">
        <v>85</v>
      </c>
      <c r="P5403" s="31">
        <v>76</v>
      </c>
      <c r="Q5403" s="31">
        <v>0</v>
      </c>
      <c r="R5403" s="41">
        <v>161</v>
      </c>
      <c r="S5403" s="130">
        <f>IFERROR(Table1[[#This Row],[Female Voters]]/Table1[[#This Row],[Female Population]],"0.0%")</f>
        <v>0.75819851748806144</v>
      </c>
      <c r="T5403" s="130">
        <f>IFERROR(Table1[[#This Row],[Male Voters]]/Table1[[#This Row],[Male Population]],"0.0%")</f>
        <v>0.65695131477514301</v>
      </c>
      <c r="U5403" s="130">
        <f>IFERROR(Table1[[#This Row],[Total Voters]]/Table1[[#This Row],[Total Population]],"0.0%")</f>
        <v>0.70669286884232907</v>
      </c>
      <c r="V5403" s="130">
        <f>IFERROR(Table1[[#This Row],[Female Ballots]]/Table1[[#This Row],[Female Population]],"0.0%")</f>
        <v>0.60230723351855342</v>
      </c>
      <c r="W5403" s="130">
        <f>IFERROR(Table1[[#This Row],[Male Ballots]]/Table1[[#This Row],[Male Population]],"0.0%")</f>
        <v>0.52008645753032157</v>
      </c>
      <c r="X5403" s="130">
        <f>IFERROR(Table1[[#This Row],[Total Ballots]]/Table1[[#This Row],[Total Population]],"0.0%")</f>
        <v>0.56048055115081274</v>
      </c>
      <c r="Y5403" s="24">
        <f>Table1[[#This Row],[Female Ballots]]/Table1[[#This Row],[Female Voters]]</f>
        <v>0.79439252336448596</v>
      </c>
      <c r="Z5403" s="24">
        <f>Table1[[#This Row],[Male Ballots]]/Table1[[#This Row],[Male Voters]]</f>
        <v>0.79166666666666663</v>
      </c>
      <c r="AA5403" s="24">
        <f>Table1[[#This Row],[Total Ballots]]/Table1[[#This Row],[Total Voters]]</f>
        <v>0.7931034482758621</v>
      </c>
    </row>
    <row r="5404" spans="1:27" s="12" customFormat="1" x14ac:dyDescent="0.35">
      <c r="A5404" s="8" t="s">
        <v>22</v>
      </c>
      <c r="B5404" s="17">
        <v>2016</v>
      </c>
      <c r="C5404" s="17" t="s">
        <v>82</v>
      </c>
      <c r="D5404" s="17"/>
      <c r="E5404" s="35" t="s">
        <v>74</v>
      </c>
      <c r="F5404" s="34" t="s">
        <v>78</v>
      </c>
      <c r="G5404" s="9" t="s">
        <v>66</v>
      </c>
      <c r="H5404" s="10">
        <v>190.17016000000001</v>
      </c>
      <c r="I5404" s="10">
        <v>187.16777999999999</v>
      </c>
      <c r="J5404" s="10">
        <v>377.33789999999999</v>
      </c>
      <c r="K5404" s="31">
        <v>178</v>
      </c>
      <c r="L5404" s="31">
        <v>188</v>
      </c>
      <c r="M5404" s="31"/>
      <c r="N5404" s="31">
        <v>366</v>
      </c>
      <c r="O5404" s="31">
        <v>163</v>
      </c>
      <c r="P5404" s="31">
        <v>169</v>
      </c>
      <c r="Q5404" s="31">
        <v>0</v>
      </c>
      <c r="R5404" s="41">
        <v>332</v>
      </c>
      <c r="S5404" s="130">
        <f>IFERROR(Table1[[#This Row],[Female Voters]]/Table1[[#This Row],[Female Population]],"0.0%")</f>
        <v>0.93600383992946101</v>
      </c>
      <c r="T5404" s="130">
        <f>IFERROR(Table1[[#This Row],[Male Voters]]/Table1[[#This Row],[Male Population]],"0.0%")</f>
        <v>1.0044463849493754</v>
      </c>
      <c r="U5404" s="130">
        <f>IFERROR(Table1[[#This Row],[Total Voters]]/Table1[[#This Row],[Total Population]],"0.0%")</f>
        <v>0.9699529254813789</v>
      </c>
      <c r="V5404" s="130">
        <f>IFERROR(Table1[[#This Row],[Female Ballots]]/Table1[[#This Row],[Female Population]],"0.0%")</f>
        <v>0.85712711184551771</v>
      </c>
      <c r="W5404" s="130">
        <f>IFERROR(Table1[[#This Row],[Male Ballots]]/Table1[[#This Row],[Male Population]],"0.0%")</f>
        <v>0.90293318647044918</v>
      </c>
      <c r="X5404" s="130">
        <f>IFERROR(Table1[[#This Row],[Total Ballots]]/Table1[[#This Row],[Total Population]],"0.0%")</f>
        <v>0.87984800890660597</v>
      </c>
      <c r="Y5404" s="24">
        <f>Table1[[#This Row],[Female Ballots]]/Table1[[#This Row],[Female Voters]]</f>
        <v>0.9157303370786517</v>
      </c>
      <c r="Z5404" s="24">
        <f>Table1[[#This Row],[Male Ballots]]/Table1[[#This Row],[Male Voters]]</f>
        <v>0.89893617021276595</v>
      </c>
      <c r="AA5404" s="24">
        <f>Table1[[#This Row],[Total Ballots]]/Table1[[#This Row],[Total Voters]]</f>
        <v>0.90710382513661203</v>
      </c>
    </row>
    <row r="5405" spans="1:27" s="12" customFormat="1" x14ac:dyDescent="0.35">
      <c r="A5405" s="8" t="s">
        <v>22</v>
      </c>
      <c r="B5405" s="17">
        <v>2016</v>
      </c>
      <c r="C5405" s="17" t="s">
        <v>82</v>
      </c>
      <c r="D5405" s="17"/>
      <c r="E5405" s="35" t="s">
        <v>74</v>
      </c>
      <c r="F5405" s="34" t="s">
        <v>78</v>
      </c>
      <c r="G5405" s="9" t="s">
        <v>67</v>
      </c>
      <c r="H5405" s="10">
        <v>286.24995000000001</v>
      </c>
      <c r="I5405" s="10">
        <v>280.24578000000002</v>
      </c>
      <c r="J5405" s="10">
        <v>566.49573999999996</v>
      </c>
      <c r="K5405" s="31">
        <v>281</v>
      </c>
      <c r="L5405" s="31">
        <v>233</v>
      </c>
      <c r="M5405" s="31"/>
      <c r="N5405" s="31">
        <v>514</v>
      </c>
      <c r="O5405" s="31">
        <v>260</v>
      </c>
      <c r="P5405" s="31">
        <v>216</v>
      </c>
      <c r="Q5405" s="31">
        <v>0</v>
      </c>
      <c r="R5405" s="41">
        <v>476</v>
      </c>
      <c r="S5405" s="130">
        <f>IFERROR(Table1[[#This Row],[Female Voters]]/Table1[[#This Row],[Female Population]],"0.0%")</f>
        <v>0.98165956011520694</v>
      </c>
      <c r="T5405" s="130">
        <f>IFERROR(Table1[[#This Row],[Male Voters]]/Table1[[#This Row],[Male Population]],"0.0%")</f>
        <v>0.83141305464082271</v>
      </c>
      <c r="U5405" s="130">
        <f>IFERROR(Table1[[#This Row],[Total Voters]]/Table1[[#This Row],[Total Population]],"0.0%")</f>
        <v>0.9073325070370345</v>
      </c>
      <c r="V5405" s="130">
        <f>IFERROR(Table1[[#This Row],[Female Ballots]]/Table1[[#This Row],[Female Population]],"0.0%")</f>
        <v>0.90829710188595658</v>
      </c>
      <c r="W5405" s="130">
        <f>IFERROR(Table1[[#This Row],[Male Ballots]]/Table1[[#This Row],[Male Population]],"0.0%")</f>
        <v>0.77075201631938928</v>
      </c>
      <c r="X5405" s="130">
        <f>IFERROR(Table1[[#This Row],[Total Ballots]]/Table1[[#This Row],[Total Population]],"0.0%")</f>
        <v>0.84025345009655328</v>
      </c>
      <c r="Y5405" s="24">
        <f>Table1[[#This Row],[Female Ballots]]/Table1[[#This Row],[Female Voters]]</f>
        <v>0.92526690391459077</v>
      </c>
      <c r="Z5405" s="24">
        <f>Table1[[#This Row],[Male Ballots]]/Table1[[#This Row],[Male Voters]]</f>
        <v>0.92703862660944203</v>
      </c>
      <c r="AA5405" s="24">
        <f>Table1[[#This Row],[Total Ballots]]/Table1[[#This Row],[Total Voters]]</f>
        <v>0.92607003891050588</v>
      </c>
    </row>
    <row r="5406" spans="1:27" s="12" customFormat="1" x14ac:dyDescent="0.35">
      <c r="A5406" s="8" t="s">
        <v>56</v>
      </c>
      <c r="B5406" s="17">
        <v>2016</v>
      </c>
      <c r="C5406" s="17" t="s">
        <v>82</v>
      </c>
      <c r="D5406" s="17"/>
      <c r="E5406" s="35" t="s">
        <v>73</v>
      </c>
      <c r="F5406" s="34" t="s">
        <v>78</v>
      </c>
      <c r="G5406" s="9" t="s">
        <v>79</v>
      </c>
      <c r="H5406" s="10">
        <v>32234.968800000002</v>
      </c>
      <c r="I5406" s="10">
        <v>33895.986899999996</v>
      </c>
      <c r="J5406" s="10">
        <v>66130.956000000006</v>
      </c>
      <c r="K5406" s="31">
        <v>20732</v>
      </c>
      <c r="L5406" s="31">
        <v>18977</v>
      </c>
      <c r="M5406" s="31">
        <v>66</v>
      </c>
      <c r="N5406" s="31">
        <v>39775</v>
      </c>
      <c r="O5406" s="31">
        <v>15603</v>
      </c>
      <c r="P5406" s="31">
        <v>14135</v>
      </c>
      <c r="Q5406" s="31">
        <v>42</v>
      </c>
      <c r="R5406" s="41">
        <v>29780</v>
      </c>
      <c r="S5406" s="130">
        <f>IFERROR(Table1[[#This Row],[Female Voters]]/Table1[[#This Row],[Female Population]],"0.0%")</f>
        <v>0.64315247607747017</v>
      </c>
      <c r="T5406" s="130">
        <f>IFERROR(Table1[[#This Row],[Male Voters]]/Table1[[#This Row],[Male Population]],"0.0%")</f>
        <v>0.55985978682331872</v>
      </c>
      <c r="U5406" s="130">
        <f>IFERROR(Table1[[#This Row],[Total Voters]]/Table1[[#This Row],[Total Population]],"0.0%")</f>
        <v>0.60145811289950191</v>
      </c>
      <c r="V5406" s="130">
        <f>IFERROR(Table1[[#This Row],[Female Ballots]]/Table1[[#This Row],[Female Population]],"0.0%")</f>
        <v>0.48403955644591778</v>
      </c>
      <c r="W5406" s="130">
        <f>IFERROR(Table1[[#This Row],[Male Ballots]]/Table1[[#This Row],[Male Population]],"0.0%")</f>
        <v>0.41701101790312534</v>
      </c>
      <c r="X5406" s="130">
        <f>IFERROR(Table1[[#This Row],[Total Ballots]]/Table1[[#This Row],[Total Population]],"0.0%")</f>
        <v>0.45031860721928768</v>
      </c>
      <c r="Y5406" s="24">
        <f>Table1[[#This Row],[Female Ballots]]/Table1[[#This Row],[Female Voters]]</f>
        <v>0.75260466911055368</v>
      </c>
      <c r="Z5406" s="24">
        <f>Table1[[#This Row],[Male Ballots]]/Table1[[#This Row],[Male Voters]]</f>
        <v>0.74484902777045903</v>
      </c>
      <c r="AA5406" s="24">
        <f>Table1[[#This Row],[Total Ballots]]/Table1[[#This Row],[Total Voters]]</f>
        <v>0.74871150219987426</v>
      </c>
    </row>
    <row r="5407" spans="1:27" s="12" customFormat="1" x14ac:dyDescent="0.35">
      <c r="A5407" s="8" t="s">
        <v>56</v>
      </c>
      <c r="B5407" s="17">
        <v>2016</v>
      </c>
      <c r="C5407" s="17" t="s">
        <v>82</v>
      </c>
      <c r="D5407" s="17"/>
      <c r="E5407" s="35" t="s">
        <v>73</v>
      </c>
      <c r="F5407" s="34" t="s">
        <v>78</v>
      </c>
      <c r="G5407" s="9" t="s">
        <v>62</v>
      </c>
      <c r="H5407" s="10">
        <v>4026.0059000000001</v>
      </c>
      <c r="I5407" s="10">
        <v>4741.01</v>
      </c>
      <c r="J5407" s="10">
        <v>8767.0169999999998</v>
      </c>
      <c r="K5407" s="31">
        <v>2180</v>
      </c>
      <c r="L5407" s="31">
        <v>1875</v>
      </c>
      <c r="M5407" s="31">
        <v>15</v>
      </c>
      <c r="N5407" s="31">
        <v>4070</v>
      </c>
      <c r="O5407" s="31">
        <v>1149</v>
      </c>
      <c r="P5407" s="31">
        <v>842</v>
      </c>
      <c r="Q5407" s="31">
        <v>11</v>
      </c>
      <c r="R5407" s="41">
        <v>2002</v>
      </c>
      <c r="S5407" s="130">
        <f>IFERROR(Table1[[#This Row],[Female Voters]]/Table1[[#This Row],[Female Population]],"0.0%")</f>
        <v>0.541479584021474</v>
      </c>
      <c r="T5407" s="130">
        <f>IFERROR(Table1[[#This Row],[Male Voters]]/Table1[[#This Row],[Male Population]],"0.0%")</f>
        <v>0.39548535016800218</v>
      </c>
      <c r="U5407" s="130">
        <f>IFERROR(Table1[[#This Row],[Total Voters]]/Table1[[#This Row],[Total Population]],"0.0%")</f>
        <v>0.46424000318466363</v>
      </c>
      <c r="V5407" s="130">
        <f>IFERROR(Table1[[#This Row],[Female Ballots]]/Table1[[#This Row],[Female Population]],"0.0%")</f>
        <v>0.28539451469755667</v>
      </c>
      <c r="W5407" s="130">
        <f>IFERROR(Table1[[#This Row],[Male Ballots]]/Table1[[#This Row],[Male Population]],"0.0%")</f>
        <v>0.17759928791544416</v>
      </c>
      <c r="X5407" s="130">
        <f>IFERROR(Table1[[#This Row],[Total Ballots]]/Table1[[#This Row],[Total Population]],"0.0%")</f>
        <v>0.2283558934584021</v>
      </c>
      <c r="Y5407" s="24">
        <f>Table1[[#This Row],[Female Ballots]]/Table1[[#This Row],[Female Voters]]</f>
        <v>0.5270642201834862</v>
      </c>
      <c r="Z5407" s="24">
        <f>Table1[[#This Row],[Male Ballots]]/Table1[[#This Row],[Male Voters]]</f>
        <v>0.44906666666666667</v>
      </c>
      <c r="AA5407" s="24">
        <f>Table1[[#This Row],[Total Ballots]]/Table1[[#This Row],[Total Voters]]</f>
        <v>0.49189189189189192</v>
      </c>
    </row>
    <row r="5408" spans="1:27" s="12" customFormat="1" x14ac:dyDescent="0.35">
      <c r="A5408" s="8" t="s">
        <v>56</v>
      </c>
      <c r="B5408" s="17">
        <v>2016</v>
      </c>
      <c r="C5408" s="17" t="s">
        <v>82</v>
      </c>
      <c r="D5408" s="17"/>
      <c r="E5408" s="35" t="s">
        <v>73</v>
      </c>
      <c r="F5408" s="34" t="s">
        <v>78</v>
      </c>
      <c r="G5408" s="9" t="s">
        <v>63</v>
      </c>
      <c r="H5408" s="10">
        <v>5924.0079999999998</v>
      </c>
      <c r="I5408" s="10">
        <v>6632.0139999999992</v>
      </c>
      <c r="J5408" s="10">
        <v>12556.022000000001</v>
      </c>
      <c r="K5408" s="31">
        <v>3416</v>
      </c>
      <c r="L5408" s="31">
        <v>3058</v>
      </c>
      <c r="M5408" s="31">
        <v>11</v>
      </c>
      <c r="N5408" s="31">
        <v>6485</v>
      </c>
      <c r="O5408" s="31">
        <v>1936</v>
      </c>
      <c r="P5408" s="31">
        <v>1713</v>
      </c>
      <c r="Q5408" s="31">
        <v>4</v>
      </c>
      <c r="R5408" s="41">
        <v>3653</v>
      </c>
      <c r="S5408" s="130">
        <f>IFERROR(Table1[[#This Row],[Female Voters]]/Table1[[#This Row],[Female Population]],"0.0%")</f>
        <v>0.57663662844479613</v>
      </c>
      <c r="T5408" s="130">
        <f>IFERROR(Table1[[#This Row],[Male Voters]]/Table1[[#This Row],[Male Population]],"0.0%")</f>
        <v>0.46109673471738755</v>
      </c>
      <c r="U5408" s="130">
        <f>IFERROR(Table1[[#This Row],[Total Voters]]/Table1[[#This Row],[Total Population]],"0.0%")</f>
        <v>0.51648523712366856</v>
      </c>
      <c r="V5408" s="130">
        <f>IFERROR(Table1[[#This Row],[Female Ballots]]/Table1[[#This Row],[Female Population]],"0.0%")</f>
        <v>0.32680577068768307</v>
      </c>
      <c r="W5408" s="130">
        <f>IFERROR(Table1[[#This Row],[Male Ballots]]/Table1[[#This Row],[Male Population]],"0.0%")</f>
        <v>0.25829257899636526</v>
      </c>
      <c r="X5408" s="130">
        <f>IFERROR(Table1[[#This Row],[Total Ballots]]/Table1[[#This Row],[Total Population]],"0.0%")</f>
        <v>0.29093609425023303</v>
      </c>
      <c r="Y5408" s="24">
        <f>Table1[[#This Row],[Female Ballots]]/Table1[[#This Row],[Female Voters]]</f>
        <v>0.56674473067915687</v>
      </c>
      <c r="Z5408" s="24">
        <f>Table1[[#This Row],[Male Ballots]]/Table1[[#This Row],[Male Voters]]</f>
        <v>0.5601700457815566</v>
      </c>
      <c r="AA5408" s="24">
        <f>Table1[[#This Row],[Total Ballots]]/Table1[[#This Row],[Total Voters]]</f>
        <v>0.56329992289899766</v>
      </c>
    </row>
    <row r="5409" spans="1:27" s="12" customFormat="1" x14ac:dyDescent="0.35">
      <c r="A5409" s="8" t="s">
        <v>56</v>
      </c>
      <c r="B5409" s="17">
        <v>2016</v>
      </c>
      <c r="C5409" s="17" t="s">
        <v>82</v>
      </c>
      <c r="D5409" s="17"/>
      <c r="E5409" s="35" t="s">
        <v>73</v>
      </c>
      <c r="F5409" s="34" t="s">
        <v>78</v>
      </c>
      <c r="G5409" s="9" t="s">
        <v>64</v>
      </c>
      <c r="H5409" s="10">
        <v>5546.0030000000006</v>
      </c>
      <c r="I5409" s="10">
        <v>5857.0040000000008</v>
      </c>
      <c r="J5409" s="10">
        <v>11403.006000000001</v>
      </c>
      <c r="K5409" s="31">
        <v>2890</v>
      </c>
      <c r="L5409" s="31">
        <v>2536</v>
      </c>
      <c r="M5409" s="31">
        <v>9</v>
      </c>
      <c r="N5409" s="31">
        <v>5435</v>
      </c>
      <c r="O5409" s="31">
        <v>2144</v>
      </c>
      <c r="P5409" s="31">
        <v>1784</v>
      </c>
      <c r="Q5409" s="31">
        <v>6</v>
      </c>
      <c r="R5409" s="41">
        <v>3934</v>
      </c>
      <c r="S5409" s="130">
        <f>IFERROR(Table1[[#This Row],[Female Voters]]/Table1[[#This Row],[Female Population]],"0.0%")</f>
        <v>0.52109600373458143</v>
      </c>
      <c r="T5409" s="130">
        <f>IFERROR(Table1[[#This Row],[Male Voters]]/Table1[[#This Row],[Male Population]],"0.0%")</f>
        <v>0.43298587468951699</v>
      </c>
      <c r="U5409" s="130">
        <f>IFERROR(Table1[[#This Row],[Total Voters]]/Table1[[#This Row],[Total Population]],"0.0%")</f>
        <v>0.47662870650072442</v>
      </c>
      <c r="V5409" s="130">
        <f>IFERROR(Table1[[#This Row],[Female Ballots]]/Table1[[#This Row],[Female Population]],"0.0%")</f>
        <v>0.38658471695741958</v>
      </c>
      <c r="W5409" s="130">
        <f>IFERROR(Table1[[#This Row],[Male Ballots]]/Table1[[#This Row],[Male Population]],"0.0%")</f>
        <v>0.30459258692669489</v>
      </c>
      <c r="X5409" s="130">
        <f>IFERROR(Table1[[#This Row],[Total Ballots]]/Table1[[#This Row],[Total Population]],"0.0%")</f>
        <v>0.34499674910282424</v>
      </c>
      <c r="Y5409" s="24">
        <f>Table1[[#This Row],[Female Ballots]]/Table1[[#This Row],[Female Voters]]</f>
        <v>0.74186851211072669</v>
      </c>
      <c r="Z5409" s="24">
        <f>Table1[[#This Row],[Male Ballots]]/Table1[[#This Row],[Male Voters]]</f>
        <v>0.70347003154574128</v>
      </c>
      <c r="AA5409" s="24">
        <f>Table1[[#This Row],[Total Ballots]]/Table1[[#This Row],[Total Voters]]</f>
        <v>0.72382704691812327</v>
      </c>
    </row>
    <row r="5410" spans="1:27" s="12" customFormat="1" x14ac:dyDescent="0.35">
      <c r="A5410" s="8" t="s">
        <v>56</v>
      </c>
      <c r="B5410" s="17">
        <v>2016</v>
      </c>
      <c r="C5410" s="17" t="s">
        <v>82</v>
      </c>
      <c r="D5410" s="17"/>
      <c r="E5410" s="35" t="s">
        <v>73</v>
      </c>
      <c r="F5410" s="34" t="s">
        <v>78</v>
      </c>
      <c r="G5410" s="9" t="s">
        <v>65</v>
      </c>
      <c r="H5410" s="10">
        <v>5135.9930000000004</v>
      </c>
      <c r="I5410" s="10">
        <v>5405.9959999999992</v>
      </c>
      <c r="J5410" s="10">
        <v>10541.989000000001</v>
      </c>
      <c r="K5410" s="31">
        <v>3148</v>
      </c>
      <c r="L5410" s="31">
        <v>2959</v>
      </c>
      <c r="M5410" s="31">
        <v>15</v>
      </c>
      <c r="N5410" s="31">
        <v>6122</v>
      </c>
      <c r="O5410" s="31">
        <v>2458</v>
      </c>
      <c r="P5410" s="31">
        <v>2317</v>
      </c>
      <c r="Q5410" s="31">
        <v>8</v>
      </c>
      <c r="R5410" s="41">
        <v>4783</v>
      </c>
      <c r="S5410" s="130">
        <f>IFERROR(Table1[[#This Row],[Female Voters]]/Table1[[#This Row],[Female Population]],"0.0%")</f>
        <v>0.61292918428821841</v>
      </c>
      <c r="T5410" s="130">
        <f>IFERROR(Table1[[#This Row],[Male Voters]]/Table1[[#This Row],[Male Population]],"0.0%")</f>
        <v>0.54735519597128823</v>
      </c>
      <c r="U5410" s="130">
        <f>IFERROR(Table1[[#This Row],[Total Voters]]/Table1[[#This Row],[Total Population]],"0.0%")</f>
        <v>0.58072532612204386</v>
      </c>
      <c r="V5410" s="130">
        <f>IFERROR(Table1[[#This Row],[Female Ballots]]/Table1[[#This Row],[Female Population]],"0.0%")</f>
        <v>0.47858320679175376</v>
      </c>
      <c r="W5410" s="130">
        <f>IFERROR(Table1[[#This Row],[Male Ballots]]/Table1[[#This Row],[Male Population]],"0.0%")</f>
        <v>0.42859817136379685</v>
      </c>
      <c r="X5410" s="130">
        <f>IFERROR(Table1[[#This Row],[Total Ballots]]/Table1[[#This Row],[Total Population]],"0.0%")</f>
        <v>0.45370944705026722</v>
      </c>
      <c r="Y5410" s="24">
        <f>Table1[[#This Row],[Female Ballots]]/Table1[[#This Row],[Female Voters]]</f>
        <v>0.78081321473951715</v>
      </c>
      <c r="Z5410" s="24">
        <f>Table1[[#This Row],[Male Ballots]]/Table1[[#This Row],[Male Voters]]</f>
        <v>0.78303480905711387</v>
      </c>
      <c r="AA5410" s="24">
        <f>Table1[[#This Row],[Total Ballots]]/Table1[[#This Row],[Total Voters]]</f>
        <v>0.78128062724599801</v>
      </c>
    </row>
    <row r="5411" spans="1:27" s="12" customFormat="1" x14ac:dyDescent="0.35">
      <c r="A5411" s="8" t="s">
        <v>56</v>
      </c>
      <c r="B5411" s="17">
        <v>2016</v>
      </c>
      <c r="C5411" s="17" t="s">
        <v>82</v>
      </c>
      <c r="D5411" s="17"/>
      <c r="E5411" s="35" t="s">
        <v>73</v>
      </c>
      <c r="F5411" s="34" t="s">
        <v>78</v>
      </c>
      <c r="G5411" s="9" t="s">
        <v>66</v>
      </c>
      <c r="H5411" s="10">
        <v>5027.9850000000006</v>
      </c>
      <c r="I5411" s="10">
        <v>5167.9870000000001</v>
      </c>
      <c r="J5411" s="10">
        <v>10195.972</v>
      </c>
      <c r="K5411" s="31">
        <v>3716</v>
      </c>
      <c r="L5411" s="31">
        <v>3599</v>
      </c>
      <c r="M5411" s="31">
        <v>7</v>
      </c>
      <c r="N5411" s="31">
        <v>7322</v>
      </c>
      <c r="O5411" s="31">
        <v>3199</v>
      </c>
      <c r="P5411" s="31">
        <v>3063</v>
      </c>
      <c r="Q5411" s="31">
        <v>6</v>
      </c>
      <c r="R5411" s="41">
        <v>6268</v>
      </c>
      <c r="S5411" s="130">
        <f>IFERROR(Table1[[#This Row],[Female Voters]]/Table1[[#This Row],[Female Population]],"0.0%")</f>
        <v>0.7390634618042814</v>
      </c>
      <c r="T5411" s="130">
        <f>IFERROR(Table1[[#This Row],[Male Voters]]/Table1[[#This Row],[Male Population]],"0.0%")</f>
        <v>0.69640268057949839</v>
      </c>
      <c r="U5411" s="130">
        <f>IFERROR(Table1[[#This Row],[Total Voters]]/Table1[[#This Row],[Total Population]],"0.0%")</f>
        <v>0.71812672690744939</v>
      </c>
      <c r="V5411" s="130">
        <f>IFERROR(Table1[[#This Row],[Female Ballots]]/Table1[[#This Row],[Female Population]],"0.0%")</f>
        <v>0.63623897048221101</v>
      </c>
      <c r="W5411" s="130">
        <f>IFERROR(Table1[[#This Row],[Male Ballots]]/Table1[[#This Row],[Male Population]],"0.0%")</f>
        <v>0.59268724940678064</v>
      </c>
      <c r="X5411" s="130">
        <f>IFERROR(Table1[[#This Row],[Total Ballots]]/Table1[[#This Row],[Total Population]],"0.0%")</f>
        <v>0.61475257091722102</v>
      </c>
      <c r="Y5411" s="24">
        <f>Table1[[#This Row],[Female Ballots]]/Table1[[#This Row],[Female Voters]]</f>
        <v>0.86087190527448865</v>
      </c>
      <c r="Z5411" s="24">
        <f>Table1[[#This Row],[Male Ballots]]/Table1[[#This Row],[Male Voters]]</f>
        <v>0.85106974159488746</v>
      </c>
      <c r="AA5411" s="24">
        <f>Table1[[#This Row],[Total Ballots]]/Table1[[#This Row],[Total Voters]]</f>
        <v>0.85605025949194213</v>
      </c>
    </row>
    <row r="5412" spans="1:27" s="12" customFormat="1" x14ac:dyDescent="0.35">
      <c r="A5412" s="8" t="s">
        <v>56</v>
      </c>
      <c r="B5412" s="17">
        <v>2016</v>
      </c>
      <c r="C5412" s="17" t="s">
        <v>82</v>
      </c>
      <c r="D5412" s="17"/>
      <c r="E5412" s="35" t="s">
        <v>73</v>
      </c>
      <c r="F5412" s="34" t="s">
        <v>78</v>
      </c>
      <c r="G5412" s="9" t="s">
        <v>67</v>
      </c>
      <c r="H5412" s="10">
        <v>6574.9739000000009</v>
      </c>
      <c r="I5412" s="10">
        <v>6091.9759000000004</v>
      </c>
      <c r="J5412" s="10">
        <v>12666.95</v>
      </c>
      <c r="K5412" s="31">
        <v>5382</v>
      </c>
      <c r="L5412" s="31">
        <v>4950</v>
      </c>
      <c r="M5412" s="31">
        <v>9</v>
      </c>
      <c r="N5412" s="31">
        <v>10341</v>
      </c>
      <c r="O5412" s="31">
        <v>4717</v>
      </c>
      <c r="P5412" s="31">
        <v>4416</v>
      </c>
      <c r="Q5412" s="31">
        <v>7</v>
      </c>
      <c r="R5412" s="41">
        <v>9140</v>
      </c>
      <c r="S5412" s="130">
        <f>IFERROR(Table1[[#This Row],[Female Voters]]/Table1[[#This Row],[Female Population]],"0.0%")</f>
        <v>0.81855838241426315</v>
      </c>
      <c r="T5412" s="130">
        <f>IFERROR(Table1[[#This Row],[Male Voters]]/Table1[[#This Row],[Male Population]],"0.0%")</f>
        <v>0.81254425185759516</v>
      </c>
      <c r="U5412" s="130">
        <f>IFERROR(Table1[[#This Row],[Total Voters]]/Table1[[#This Row],[Total Population]],"0.0%")</f>
        <v>0.81637647578935735</v>
      </c>
      <c r="V5412" s="130">
        <f>IFERROR(Table1[[#This Row],[Female Ballots]]/Table1[[#This Row],[Female Population]],"0.0%")</f>
        <v>0.7174172965158081</v>
      </c>
      <c r="W5412" s="130">
        <f>IFERROR(Table1[[#This Row],[Male Ballots]]/Table1[[#This Row],[Male Population]],"0.0%")</f>
        <v>0.72488796286932122</v>
      </c>
      <c r="X5412" s="130">
        <f>IFERROR(Table1[[#This Row],[Total Ballots]]/Table1[[#This Row],[Total Population]],"0.0%")</f>
        <v>0.7215628071477348</v>
      </c>
      <c r="Y5412" s="24">
        <f>Table1[[#This Row],[Female Ballots]]/Table1[[#This Row],[Female Voters]]</f>
        <v>0.87643998513563726</v>
      </c>
      <c r="Z5412" s="24">
        <f>Table1[[#This Row],[Male Ballots]]/Table1[[#This Row],[Male Voters]]</f>
        <v>0.89212121212121209</v>
      </c>
      <c r="AA5412" s="24">
        <f>Table1[[#This Row],[Total Ballots]]/Table1[[#This Row],[Total Voters]]</f>
        <v>0.88386036166715021</v>
      </c>
    </row>
    <row r="5413" spans="1:27" s="12" customFormat="1" x14ac:dyDescent="0.35">
      <c r="A5413" s="8" t="s">
        <v>54</v>
      </c>
      <c r="B5413" s="17">
        <v>2016</v>
      </c>
      <c r="C5413" s="17" t="s">
        <v>82</v>
      </c>
      <c r="D5413" s="17"/>
      <c r="E5413" s="35" t="s">
        <v>74</v>
      </c>
      <c r="F5413" s="34" t="s">
        <v>78</v>
      </c>
      <c r="G5413" s="9" t="s">
        <v>79</v>
      </c>
      <c r="H5413" s="10">
        <v>28472.994199999997</v>
      </c>
      <c r="I5413" s="10">
        <v>30027.993999999999</v>
      </c>
      <c r="J5413" s="10">
        <v>58500.988100000002</v>
      </c>
      <c r="K5413" s="31">
        <v>20738</v>
      </c>
      <c r="L5413" s="31">
        <v>18769</v>
      </c>
      <c r="M5413" s="31">
        <v>367</v>
      </c>
      <c r="N5413" s="31">
        <v>39874</v>
      </c>
      <c r="O5413" s="31">
        <v>15623</v>
      </c>
      <c r="P5413" s="31">
        <v>13910</v>
      </c>
      <c r="Q5413" s="31">
        <v>244</v>
      </c>
      <c r="R5413" s="41">
        <v>29777</v>
      </c>
      <c r="S5413" s="130">
        <f>IFERROR(Table1[[#This Row],[Female Voters]]/Table1[[#This Row],[Female Population]],"0.0%")</f>
        <v>0.72833927666097031</v>
      </c>
      <c r="T5413" s="130">
        <f>IFERROR(Table1[[#This Row],[Male Voters]]/Table1[[#This Row],[Male Population]],"0.0%")</f>
        <v>0.62505007827029668</v>
      </c>
      <c r="U5413" s="130">
        <f>IFERROR(Table1[[#This Row],[Total Voters]]/Table1[[#This Row],[Total Population]],"0.0%")</f>
        <v>0.68159532505400533</v>
      </c>
      <c r="V5413" s="130">
        <f>IFERROR(Table1[[#This Row],[Female Ballots]]/Table1[[#This Row],[Female Population]],"0.0%")</f>
        <v>0.5486953669242135</v>
      </c>
      <c r="W5413" s="130">
        <f>IFERROR(Table1[[#This Row],[Male Ballots]]/Table1[[#This Row],[Male Population]],"0.0%")</f>
        <v>0.46323440720016129</v>
      </c>
      <c r="X5413" s="130">
        <f>IFERROR(Table1[[#This Row],[Total Ballots]]/Table1[[#This Row],[Total Population]],"0.0%")</f>
        <v>0.50899994969486673</v>
      </c>
      <c r="Y5413" s="24">
        <f>Table1[[#This Row],[Female Ballots]]/Table1[[#This Row],[Female Voters]]</f>
        <v>0.75335133571221913</v>
      </c>
      <c r="Z5413" s="24">
        <f>Table1[[#This Row],[Male Ballots]]/Table1[[#This Row],[Male Voters]]</f>
        <v>0.74111566945495233</v>
      </c>
      <c r="AA5413" s="24">
        <f>Table1[[#This Row],[Total Ballots]]/Table1[[#This Row],[Total Voters]]</f>
        <v>0.74677734864824197</v>
      </c>
    </row>
    <row r="5414" spans="1:27" s="12" customFormat="1" x14ac:dyDescent="0.35">
      <c r="A5414" s="8" t="s">
        <v>54</v>
      </c>
      <c r="B5414" s="17">
        <v>2016</v>
      </c>
      <c r="C5414" s="17" t="s">
        <v>82</v>
      </c>
      <c r="D5414" s="17"/>
      <c r="E5414" s="35" t="s">
        <v>74</v>
      </c>
      <c r="F5414" s="34" t="s">
        <v>78</v>
      </c>
      <c r="G5414" s="9" t="s">
        <v>62</v>
      </c>
      <c r="H5414" s="10">
        <v>2550.0011999999997</v>
      </c>
      <c r="I5414" s="10">
        <v>2991.0018000000005</v>
      </c>
      <c r="J5414" s="10">
        <v>5541.0021000000006</v>
      </c>
      <c r="K5414" s="31">
        <v>1509</v>
      </c>
      <c r="L5414" s="31">
        <v>1449</v>
      </c>
      <c r="M5414" s="31">
        <v>77</v>
      </c>
      <c r="N5414" s="31">
        <v>3035</v>
      </c>
      <c r="O5414" s="31">
        <v>730</v>
      </c>
      <c r="P5414" s="31">
        <v>651</v>
      </c>
      <c r="Q5414" s="31">
        <v>45</v>
      </c>
      <c r="R5414" s="41">
        <v>1426</v>
      </c>
      <c r="S5414" s="130">
        <f>IFERROR(Table1[[#This Row],[Female Voters]]/Table1[[#This Row],[Female Population]],"0.0%")</f>
        <v>0.59176442740497537</v>
      </c>
      <c r="T5414" s="130">
        <f>IFERROR(Table1[[#This Row],[Male Voters]]/Table1[[#This Row],[Male Population]],"0.0%")</f>
        <v>0.48445306853376008</v>
      </c>
      <c r="U5414" s="130">
        <f>IFERROR(Table1[[#This Row],[Total Voters]]/Table1[[#This Row],[Total Population]],"0.0%")</f>
        <v>0.54773485828493007</v>
      </c>
      <c r="V5414" s="130">
        <f>IFERROR(Table1[[#This Row],[Female Ballots]]/Table1[[#This Row],[Female Population]],"0.0%")</f>
        <v>0.28627437508656861</v>
      </c>
      <c r="W5414" s="130">
        <f>IFERROR(Table1[[#This Row],[Male Ballots]]/Table1[[#This Row],[Male Population]],"0.0%")</f>
        <v>0.21765282789197918</v>
      </c>
      <c r="X5414" s="130">
        <f>IFERROR(Table1[[#This Row],[Total Ballots]]/Table1[[#This Row],[Total Population]],"0.0%")</f>
        <v>0.25735417064721916</v>
      </c>
      <c r="Y5414" s="24">
        <f>Table1[[#This Row],[Female Ballots]]/Table1[[#This Row],[Female Voters]]</f>
        <v>0.48376408217362493</v>
      </c>
      <c r="Z5414" s="24">
        <f>Table1[[#This Row],[Male Ballots]]/Table1[[#This Row],[Male Voters]]</f>
        <v>0.44927536231884058</v>
      </c>
      <c r="AA5414" s="24">
        <f>Table1[[#This Row],[Total Ballots]]/Table1[[#This Row],[Total Voters]]</f>
        <v>0.46985172981878087</v>
      </c>
    </row>
    <row r="5415" spans="1:27" s="12" customFormat="1" x14ac:dyDescent="0.35">
      <c r="A5415" s="8" t="s">
        <v>54</v>
      </c>
      <c r="B5415" s="17">
        <v>2016</v>
      </c>
      <c r="C5415" s="17" t="s">
        <v>82</v>
      </c>
      <c r="D5415" s="17"/>
      <c r="E5415" s="35" t="s">
        <v>74</v>
      </c>
      <c r="F5415" s="34" t="s">
        <v>78</v>
      </c>
      <c r="G5415" s="9" t="s">
        <v>63</v>
      </c>
      <c r="H5415" s="10">
        <v>3886</v>
      </c>
      <c r="I5415" s="10">
        <v>4603.0010000000002</v>
      </c>
      <c r="J5415" s="10">
        <v>8489.0020000000004</v>
      </c>
      <c r="K5415" s="31">
        <v>2521</v>
      </c>
      <c r="L5415" s="31">
        <v>2335</v>
      </c>
      <c r="M5415" s="31">
        <v>60</v>
      </c>
      <c r="N5415" s="31">
        <v>4916</v>
      </c>
      <c r="O5415" s="31">
        <v>1398</v>
      </c>
      <c r="P5415" s="31">
        <v>1182</v>
      </c>
      <c r="Q5415" s="31">
        <v>31</v>
      </c>
      <c r="R5415" s="41">
        <v>2611</v>
      </c>
      <c r="S5415" s="130">
        <f>IFERROR(Table1[[#This Row],[Female Voters]]/Table1[[#This Row],[Female Population]],"0.0%")</f>
        <v>0.64873906330416886</v>
      </c>
      <c r="T5415" s="130">
        <f>IFERROR(Table1[[#This Row],[Male Voters]]/Table1[[#This Row],[Male Population]],"0.0%")</f>
        <v>0.5072777520578422</v>
      </c>
      <c r="U5415" s="130">
        <f>IFERROR(Table1[[#This Row],[Total Voters]]/Table1[[#This Row],[Total Population]],"0.0%")</f>
        <v>0.57910223133414263</v>
      </c>
      <c r="V5415" s="130">
        <f>IFERROR(Table1[[#This Row],[Female Ballots]]/Table1[[#This Row],[Female Population]],"0.0%")</f>
        <v>0.35975295934122492</v>
      </c>
      <c r="W5415" s="130">
        <f>IFERROR(Table1[[#This Row],[Male Ballots]]/Table1[[#This Row],[Male Population]],"0.0%")</f>
        <v>0.25678899483184991</v>
      </c>
      <c r="X5415" s="130">
        <f>IFERROR(Table1[[#This Row],[Total Ballots]]/Table1[[#This Row],[Total Population]],"0.0%")</f>
        <v>0.30757443572283288</v>
      </c>
      <c r="Y5415" s="24">
        <f>Table1[[#This Row],[Female Ballots]]/Table1[[#This Row],[Female Voters]]</f>
        <v>0.55454184847282828</v>
      </c>
      <c r="Z5415" s="24">
        <f>Table1[[#This Row],[Male Ballots]]/Table1[[#This Row],[Male Voters]]</f>
        <v>0.50620985010706643</v>
      </c>
      <c r="AA5415" s="24">
        <f>Table1[[#This Row],[Total Ballots]]/Table1[[#This Row],[Total Voters]]</f>
        <v>0.53112286411716847</v>
      </c>
    </row>
    <row r="5416" spans="1:27" s="12" customFormat="1" x14ac:dyDescent="0.35">
      <c r="A5416" s="8" t="s">
        <v>54</v>
      </c>
      <c r="B5416" s="17">
        <v>2016</v>
      </c>
      <c r="C5416" s="17" t="s">
        <v>82</v>
      </c>
      <c r="D5416" s="17"/>
      <c r="E5416" s="35" t="s">
        <v>74</v>
      </c>
      <c r="F5416" s="34" t="s">
        <v>78</v>
      </c>
      <c r="G5416" s="9" t="s">
        <v>64</v>
      </c>
      <c r="H5416" s="10">
        <v>4080</v>
      </c>
      <c r="I5416" s="10">
        <v>4748.9989999999998</v>
      </c>
      <c r="J5416" s="10">
        <v>8828.9989999999998</v>
      </c>
      <c r="K5416" s="31">
        <v>2579</v>
      </c>
      <c r="L5416" s="31">
        <v>2338</v>
      </c>
      <c r="M5416" s="31">
        <v>42</v>
      </c>
      <c r="N5416" s="31">
        <v>4959</v>
      </c>
      <c r="O5416" s="31">
        <v>1714</v>
      </c>
      <c r="P5416" s="31">
        <v>1480</v>
      </c>
      <c r="Q5416" s="31">
        <v>29</v>
      </c>
      <c r="R5416" s="41">
        <v>3223</v>
      </c>
      <c r="S5416" s="130">
        <f>IFERROR(Table1[[#This Row],[Female Voters]]/Table1[[#This Row],[Female Population]],"0.0%")</f>
        <v>0.63210784313725488</v>
      </c>
      <c r="T5416" s="130">
        <f>IFERROR(Table1[[#This Row],[Male Voters]]/Table1[[#This Row],[Male Population]],"0.0%")</f>
        <v>0.49231427507144138</v>
      </c>
      <c r="U5416" s="130">
        <f>IFERROR(Table1[[#This Row],[Total Voters]]/Table1[[#This Row],[Total Population]],"0.0%")</f>
        <v>0.56167182712332397</v>
      </c>
      <c r="V5416" s="130">
        <f>IFERROR(Table1[[#This Row],[Female Ballots]]/Table1[[#This Row],[Female Population]],"0.0%")</f>
        <v>0.42009803921568628</v>
      </c>
      <c r="W5416" s="130">
        <f>IFERROR(Table1[[#This Row],[Male Ballots]]/Table1[[#This Row],[Male Population]],"0.0%")</f>
        <v>0.3116446223719988</v>
      </c>
      <c r="X5416" s="130">
        <f>IFERROR(Table1[[#This Row],[Total Ballots]]/Table1[[#This Row],[Total Population]],"0.0%")</f>
        <v>0.36504704553709882</v>
      </c>
      <c r="Y5416" s="24">
        <f>Table1[[#This Row],[Female Ballots]]/Table1[[#This Row],[Female Voters]]</f>
        <v>0.66459868165955793</v>
      </c>
      <c r="Z5416" s="24">
        <f>Table1[[#This Row],[Male Ballots]]/Table1[[#This Row],[Male Voters]]</f>
        <v>0.63301967493584255</v>
      </c>
      <c r="AA5416" s="24">
        <f>Table1[[#This Row],[Total Ballots]]/Table1[[#This Row],[Total Voters]]</f>
        <v>0.6499294212542851</v>
      </c>
    </row>
    <row r="5417" spans="1:27" s="12" customFormat="1" x14ac:dyDescent="0.35">
      <c r="A5417" s="8" t="s">
        <v>54</v>
      </c>
      <c r="B5417" s="17">
        <v>2016</v>
      </c>
      <c r="C5417" s="17" t="s">
        <v>82</v>
      </c>
      <c r="D5417" s="17"/>
      <c r="E5417" s="35" t="s">
        <v>74</v>
      </c>
      <c r="F5417" s="34" t="s">
        <v>78</v>
      </c>
      <c r="G5417" s="9" t="s">
        <v>65</v>
      </c>
      <c r="H5417" s="10">
        <v>4633.9989999999998</v>
      </c>
      <c r="I5417" s="10">
        <v>4998.9979999999996</v>
      </c>
      <c r="J5417" s="10">
        <v>9632.9969999999994</v>
      </c>
      <c r="K5417" s="31">
        <v>3160</v>
      </c>
      <c r="L5417" s="31">
        <v>2783</v>
      </c>
      <c r="M5417" s="31">
        <v>58</v>
      </c>
      <c r="N5417" s="31">
        <v>6001</v>
      </c>
      <c r="O5417" s="31">
        <v>2321</v>
      </c>
      <c r="P5417" s="31">
        <v>2071</v>
      </c>
      <c r="Q5417" s="31">
        <v>36</v>
      </c>
      <c r="R5417" s="41">
        <v>4428</v>
      </c>
      <c r="S5417" s="130">
        <f>IFERROR(Table1[[#This Row],[Female Voters]]/Table1[[#This Row],[Female Population]],"0.0%")</f>
        <v>0.68191641819517013</v>
      </c>
      <c r="T5417" s="130">
        <f>IFERROR(Table1[[#This Row],[Male Voters]]/Table1[[#This Row],[Male Population]],"0.0%")</f>
        <v>0.55671156499762553</v>
      </c>
      <c r="U5417" s="130">
        <f>IFERROR(Table1[[#This Row],[Total Voters]]/Table1[[#This Row],[Total Population]],"0.0%")</f>
        <v>0.62296292628348171</v>
      </c>
      <c r="V5417" s="130">
        <f>IFERROR(Table1[[#This Row],[Female Ballots]]/Table1[[#This Row],[Female Population]],"0.0%")</f>
        <v>0.50086329323765499</v>
      </c>
      <c r="W5417" s="130">
        <f>IFERROR(Table1[[#This Row],[Male Ballots]]/Table1[[#This Row],[Male Population]],"0.0%")</f>
        <v>0.4142830223176725</v>
      </c>
      <c r="X5417" s="130">
        <f>IFERROR(Table1[[#This Row],[Total Ballots]]/Table1[[#This Row],[Total Population]],"0.0%")</f>
        <v>0.45967002792588851</v>
      </c>
      <c r="Y5417" s="24">
        <f>Table1[[#This Row],[Female Ballots]]/Table1[[#This Row],[Female Voters]]</f>
        <v>0.73449367088607598</v>
      </c>
      <c r="Z5417" s="24">
        <f>Table1[[#This Row],[Male Ballots]]/Table1[[#This Row],[Male Voters]]</f>
        <v>0.74416097736255837</v>
      </c>
      <c r="AA5417" s="24">
        <f>Table1[[#This Row],[Total Ballots]]/Table1[[#This Row],[Total Voters]]</f>
        <v>0.73787702049658388</v>
      </c>
    </row>
    <row r="5418" spans="1:27" s="12" customFormat="1" x14ac:dyDescent="0.35">
      <c r="A5418" s="8" t="s">
        <v>54</v>
      </c>
      <c r="B5418" s="17">
        <v>2016</v>
      </c>
      <c r="C5418" s="17" t="s">
        <v>82</v>
      </c>
      <c r="D5418" s="17"/>
      <c r="E5418" s="35" t="s">
        <v>74</v>
      </c>
      <c r="F5418" s="34" t="s">
        <v>78</v>
      </c>
      <c r="G5418" s="9" t="s">
        <v>66</v>
      </c>
      <c r="H5418" s="10">
        <v>5608.9979999999996</v>
      </c>
      <c r="I5418" s="10">
        <v>5601.9969999999994</v>
      </c>
      <c r="J5418" s="10">
        <v>11210.995999999999</v>
      </c>
      <c r="K5418" s="31">
        <v>4617</v>
      </c>
      <c r="L5418" s="31">
        <v>3986</v>
      </c>
      <c r="M5418" s="31">
        <v>60</v>
      </c>
      <c r="N5418" s="31">
        <v>8663</v>
      </c>
      <c r="O5418" s="31">
        <v>3894</v>
      </c>
      <c r="P5418" s="31">
        <v>3282</v>
      </c>
      <c r="Q5418" s="31">
        <v>47</v>
      </c>
      <c r="R5418" s="41">
        <v>7223</v>
      </c>
      <c r="S5418" s="130">
        <f>IFERROR(Table1[[#This Row],[Female Voters]]/Table1[[#This Row],[Female Population]],"0.0%")</f>
        <v>0.82314167343258104</v>
      </c>
      <c r="T5418" s="130">
        <f>IFERROR(Table1[[#This Row],[Male Voters]]/Table1[[#This Row],[Male Population]],"0.0%")</f>
        <v>0.71153197690038039</v>
      </c>
      <c r="U5418" s="130">
        <f>IFERROR(Table1[[#This Row],[Total Voters]]/Table1[[#This Row],[Total Population]],"0.0%")</f>
        <v>0.77272349396967055</v>
      </c>
      <c r="V5418" s="130">
        <f>IFERROR(Table1[[#This Row],[Female Ballots]]/Table1[[#This Row],[Female Population]],"0.0%")</f>
        <v>0.69424164529921395</v>
      </c>
      <c r="W5418" s="130">
        <f>IFERROR(Table1[[#This Row],[Male Ballots]]/Table1[[#This Row],[Male Population]],"0.0%")</f>
        <v>0.58586250581712207</v>
      </c>
      <c r="X5418" s="130">
        <f>IFERROR(Table1[[#This Row],[Total Ballots]]/Table1[[#This Row],[Total Population]],"0.0%")</f>
        <v>0.64427817118122244</v>
      </c>
      <c r="Y5418" s="24">
        <f>Table1[[#This Row],[Female Ballots]]/Table1[[#This Row],[Female Voters]]</f>
        <v>0.84340480831708897</v>
      </c>
      <c r="Z5418" s="24">
        <f>Table1[[#This Row],[Male Ballots]]/Table1[[#This Row],[Male Voters]]</f>
        <v>0.82338183642749618</v>
      </c>
      <c r="AA5418" s="24">
        <f>Table1[[#This Row],[Total Ballots]]/Table1[[#This Row],[Total Voters]]</f>
        <v>0.8337758282350225</v>
      </c>
    </row>
    <row r="5419" spans="1:27" s="12" customFormat="1" x14ac:dyDescent="0.35">
      <c r="A5419" s="8" t="s">
        <v>54</v>
      </c>
      <c r="B5419" s="17">
        <v>2016</v>
      </c>
      <c r="C5419" s="17" t="s">
        <v>82</v>
      </c>
      <c r="D5419" s="17"/>
      <c r="E5419" s="35" t="s">
        <v>74</v>
      </c>
      <c r="F5419" s="34" t="s">
        <v>78</v>
      </c>
      <c r="G5419" s="9" t="s">
        <v>67</v>
      </c>
      <c r="H5419" s="10">
        <v>7713.9959999999992</v>
      </c>
      <c r="I5419" s="10">
        <v>7083.9971999999998</v>
      </c>
      <c r="J5419" s="10">
        <v>14797.991999999998</v>
      </c>
      <c r="K5419" s="31">
        <v>6352</v>
      </c>
      <c r="L5419" s="31">
        <v>5878</v>
      </c>
      <c r="M5419" s="31">
        <v>70</v>
      </c>
      <c r="N5419" s="31">
        <v>12300</v>
      </c>
      <c r="O5419" s="31">
        <v>5566</v>
      </c>
      <c r="P5419" s="31">
        <v>5244</v>
      </c>
      <c r="Q5419" s="31">
        <v>56</v>
      </c>
      <c r="R5419" s="41">
        <v>10866</v>
      </c>
      <c r="S5419" s="130">
        <f>IFERROR(Table1[[#This Row],[Female Voters]]/Table1[[#This Row],[Female Population]],"0.0%")</f>
        <v>0.82343833209143491</v>
      </c>
      <c r="T5419" s="130">
        <f>IFERROR(Table1[[#This Row],[Male Voters]]/Table1[[#This Row],[Male Population]],"0.0%")</f>
        <v>0.82975752728981877</v>
      </c>
      <c r="U5419" s="130">
        <f>IFERROR(Table1[[#This Row],[Total Voters]]/Table1[[#This Row],[Total Population]],"0.0%")</f>
        <v>0.83119385386882227</v>
      </c>
      <c r="V5419" s="130">
        <f>IFERROR(Table1[[#This Row],[Female Ballots]]/Table1[[#This Row],[Female Population]],"0.0%")</f>
        <v>0.72154561656500737</v>
      </c>
      <c r="W5419" s="130">
        <f>IFERROR(Table1[[#This Row],[Male Ballots]]/Table1[[#This Row],[Male Population]],"0.0%")</f>
        <v>0.74026003285263864</v>
      </c>
      <c r="X5419" s="130">
        <f>IFERROR(Table1[[#This Row],[Total Ballots]]/Table1[[#This Row],[Total Population]],"0.0%")</f>
        <v>0.7342888143202132</v>
      </c>
      <c r="Y5419" s="24">
        <f>Table1[[#This Row],[Female Ballots]]/Table1[[#This Row],[Female Voters]]</f>
        <v>0.87625944584382875</v>
      </c>
      <c r="Z5419" s="24">
        <f>Table1[[#This Row],[Male Ballots]]/Table1[[#This Row],[Male Voters]]</f>
        <v>0.8921401837359646</v>
      </c>
      <c r="AA5419" s="24">
        <f>Table1[[#This Row],[Total Ballots]]/Table1[[#This Row],[Total Voters]]</f>
        <v>0.88341463414634147</v>
      </c>
    </row>
    <row r="5420" spans="1:27" s="12" customFormat="1" x14ac:dyDescent="0.35">
      <c r="A5420" s="8" t="s">
        <v>30</v>
      </c>
      <c r="B5420" s="17">
        <v>2016</v>
      </c>
      <c r="C5420" s="17" t="s">
        <v>82</v>
      </c>
      <c r="D5420" s="17" t="s">
        <v>69</v>
      </c>
      <c r="E5420" s="35" t="s">
        <v>74</v>
      </c>
      <c r="F5420" s="34" t="s">
        <v>78</v>
      </c>
      <c r="G5420" s="9" t="s">
        <v>79</v>
      </c>
      <c r="H5420" s="10">
        <v>34077.997600000002</v>
      </c>
      <c r="I5420" s="10">
        <v>32954.009999999995</v>
      </c>
      <c r="J5420" s="10">
        <v>67032.009999999995</v>
      </c>
      <c r="K5420" s="31">
        <v>29104</v>
      </c>
      <c r="L5420" s="31">
        <v>26302</v>
      </c>
      <c r="M5420" s="31"/>
      <c r="N5420" s="31">
        <v>55406</v>
      </c>
      <c r="O5420" s="31">
        <v>23999</v>
      </c>
      <c r="P5420" s="31">
        <v>20861</v>
      </c>
      <c r="Q5420" s="31">
        <v>0</v>
      </c>
      <c r="R5420" s="41">
        <v>44860</v>
      </c>
      <c r="S5420" s="130">
        <f>IFERROR(Table1[[#This Row],[Female Voters]]/Table1[[#This Row],[Female Population]],"0.0%")</f>
        <v>0.85404079023704138</v>
      </c>
      <c r="T5420" s="130">
        <f>IFERROR(Table1[[#This Row],[Male Voters]]/Table1[[#This Row],[Male Population]],"0.0%")</f>
        <v>0.79814262361393973</v>
      </c>
      <c r="U5420" s="130">
        <f>IFERROR(Table1[[#This Row],[Total Voters]]/Table1[[#This Row],[Total Population]],"0.0%")</f>
        <v>0.82656032543258073</v>
      </c>
      <c r="V5420" s="130">
        <f>IFERROR(Table1[[#This Row],[Female Ballots]]/Table1[[#This Row],[Female Population]],"0.0%")</f>
        <v>0.70423738746903364</v>
      </c>
      <c r="W5420" s="130">
        <f>IFERROR(Table1[[#This Row],[Male Ballots]]/Table1[[#This Row],[Male Population]],"0.0%")</f>
        <v>0.63303373398260188</v>
      </c>
      <c r="X5420" s="130">
        <f>IFERROR(Table1[[#This Row],[Total Ballots]]/Table1[[#This Row],[Total Population]],"0.0%")</f>
        <v>0.66923250548506608</v>
      </c>
      <c r="Y5420" s="24">
        <f>Table1[[#This Row],[Female Ballots]]/Table1[[#This Row],[Female Voters]]</f>
        <v>0.82459455744914789</v>
      </c>
      <c r="Z5420" s="24">
        <f>Table1[[#This Row],[Male Ballots]]/Table1[[#This Row],[Male Voters]]</f>
        <v>0.79313360200745187</v>
      </c>
      <c r="AA5420" s="24">
        <f>Table1[[#This Row],[Total Ballots]]/Table1[[#This Row],[Total Voters]]</f>
        <v>0.80965960365303402</v>
      </c>
    </row>
    <row r="5421" spans="1:27" s="12" customFormat="1" x14ac:dyDescent="0.35">
      <c r="A5421" s="8" t="s">
        <v>30</v>
      </c>
      <c r="B5421" s="17">
        <v>2016</v>
      </c>
      <c r="C5421" s="17" t="s">
        <v>82</v>
      </c>
      <c r="D5421" s="17" t="s">
        <v>69</v>
      </c>
      <c r="E5421" s="35" t="s">
        <v>74</v>
      </c>
      <c r="F5421" s="34" t="s">
        <v>78</v>
      </c>
      <c r="G5421" s="9" t="s">
        <v>62</v>
      </c>
      <c r="H5421" s="10">
        <v>3028.0025999999998</v>
      </c>
      <c r="I5421" s="10">
        <v>3770.0133000000001</v>
      </c>
      <c r="J5421" s="10">
        <v>6798.0160000000005</v>
      </c>
      <c r="K5421" s="31">
        <v>2043</v>
      </c>
      <c r="L5421" s="31">
        <v>1920</v>
      </c>
      <c r="M5421" s="31"/>
      <c r="N5421" s="31">
        <v>3963</v>
      </c>
      <c r="O5421" s="31">
        <v>1197</v>
      </c>
      <c r="P5421" s="31">
        <v>965</v>
      </c>
      <c r="Q5421" s="31">
        <v>0</v>
      </c>
      <c r="R5421" s="41">
        <v>2162</v>
      </c>
      <c r="S5421" s="130">
        <f>IFERROR(Table1[[#This Row],[Female Voters]]/Table1[[#This Row],[Female Population]],"0.0%")</f>
        <v>0.67470219477354487</v>
      </c>
      <c r="T5421" s="130">
        <f>IFERROR(Table1[[#This Row],[Male Voters]]/Table1[[#This Row],[Male Population]],"0.0%")</f>
        <v>0.5092820229573195</v>
      </c>
      <c r="U5421" s="130">
        <f>IFERROR(Table1[[#This Row],[Total Voters]]/Table1[[#This Row],[Total Population]],"0.0%")</f>
        <v>0.58296420602717025</v>
      </c>
      <c r="V5421" s="130">
        <f>IFERROR(Table1[[#This Row],[Female Ballots]]/Table1[[#This Row],[Female Population]],"0.0%")</f>
        <v>0.39531009649727517</v>
      </c>
      <c r="W5421" s="130">
        <f>IFERROR(Table1[[#This Row],[Male Ballots]]/Table1[[#This Row],[Male Population]],"0.0%")</f>
        <v>0.25596726674677778</v>
      </c>
      <c r="X5421" s="130">
        <f>IFERROR(Table1[[#This Row],[Total Ballots]]/Table1[[#This Row],[Total Population]],"0.0%")</f>
        <v>0.31803396755759322</v>
      </c>
      <c r="Y5421" s="24">
        <f>Table1[[#This Row],[Female Ballots]]/Table1[[#This Row],[Female Voters]]</f>
        <v>0.58590308370044053</v>
      </c>
      <c r="Z5421" s="24">
        <f>Table1[[#This Row],[Male Ballots]]/Table1[[#This Row],[Male Voters]]</f>
        <v>0.50260416666666663</v>
      </c>
      <c r="AA5421" s="24">
        <f>Table1[[#This Row],[Total Ballots]]/Table1[[#This Row],[Total Voters]]</f>
        <v>0.54554630330557663</v>
      </c>
    </row>
    <row r="5422" spans="1:27" s="12" customFormat="1" x14ac:dyDescent="0.35">
      <c r="A5422" s="8" t="s">
        <v>30</v>
      </c>
      <c r="B5422" s="17">
        <v>2016</v>
      </c>
      <c r="C5422" s="17" t="s">
        <v>82</v>
      </c>
      <c r="D5422" s="17" t="s">
        <v>69</v>
      </c>
      <c r="E5422" s="35" t="s">
        <v>74</v>
      </c>
      <c r="F5422" s="34" t="s">
        <v>78</v>
      </c>
      <c r="G5422" s="9" t="s">
        <v>63</v>
      </c>
      <c r="H5422" s="10">
        <v>4844.9960000000001</v>
      </c>
      <c r="I5422" s="10">
        <v>5439.9979999999996</v>
      </c>
      <c r="J5422" s="10">
        <v>10284.994999999999</v>
      </c>
      <c r="K5422" s="31">
        <v>3709</v>
      </c>
      <c r="L5422" s="31">
        <v>3389</v>
      </c>
      <c r="M5422" s="31"/>
      <c r="N5422" s="31">
        <v>7098</v>
      </c>
      <c r="O5422" s="31">
        <v>2290</v>
      </c>
      <c r="P5422" s="31">
        <v>1871</v>
      </c>
      <c r="Q5422" s="31">
        <v>0</v>
      </c>
      <c r="R5422" s="41">
        <v>4161</v>
      </c>
      <c r="S5422" s="130">
        <f>IFERROR(Table1[[#This Row],[Female Voters]]/Table1[[#This Row],[Female Population]],"0.0%")</f>
        <v>0.76553210776644598</v>
      </c>
      <c r="T5422" s="130">
        <f>IFERROR(Table1[[#This Row],[Male Voters]]/Table1[[#This Row],[Male Population]],"0.0%")</f>
        <v>0.62297817021256263</v>
      </c>
      <c r="U5422" s="130">
        <f>IFERROR(Table1[[#This Row],[Total Voters]]/Table1[[#This Row],[Total Population]],"0.0%")</f>
        <v>0.69013159461915152</v>
      </c>
      <c r="V5422" s="130">
        <f>IFERROR(Table1[[#This Row],[Female Ballots]]/Table1[[#This Row],[Female Population]],"0.0%")</f>
        <v>0.47265260900112199</v>
      </c>
      <c r="W5422" s="130">
        <f>IFERROR(Table1[[#This Row],[Male Ballots]]/Table1[[#This Row],[Male Population]],"0.0%")</f>
        <v>0.34393394997571691</v>
      </c>
      <c r="X5422" s="130">
        <f>IFERROR(Table1[[#This Row],[Total Ballots]]/Table1[[#This Row],[Total Population]],"0.0%")</f>
        <v>0.40456995846862348</v>
      </c>
      <c r="Y5422" s="24">
        <f>Table1[[#This Row],[Female Ballots]]/Table1[[#This Row],[Female Voters]]</f>
        <v>0.61741709355621466</v>
      </c>
      <c r="Z5422" s="24">
        <f>Table1[[#This Row],[Male Ballots]]/Table1[[#This Row],[Male Voters]]</f>
        <v>0.55208025966361762</v>
      </c>
      <c r="AA5422" s="24">
        <f>Table1[[#This Row],[Total Ballots]]/Table1[[#This Row],[Total Voters]]</f>
        <v>0.5862214708368555</v>
      </c>
    </row>
    <row r="5423" spans="1:27" s="12" customFormat="1" x14ac:dyDescent="0.35">
      <c r="A5423" s="8" t="s">
        <v>30</v>
      </c>
      <c r="B5423" s="17">
        <v>2016</v>
      </c>
      <c r="C5423" s="17" t="s">
        <v>82</v>
      </c>
      <c r="D5423" s="17" t="s">
        <v>69</v>
      </c>
      <c r="E5423" s="35" t="s">
        <v>74</v>
      </c>
      <c r="F5423" s="34" t="s">
        <v>78</v>
      </c>
      <c r="G5423" s="9" t="s">
        <v>64</v>
      </c>
      <c r="H5423" s="10">
        <v>4365.9979999999996</v>
      </c>
      <c r="I5423" s="10">
        <v>4411.9979999999996</v>
      </c>
      <c r="J5423" s="10">
        <v>8777.9969999999994</v>
      </c>
      <c r="K5423" s="31">
        <v>3314</v>
      </c>
      <c r="L5423" s="31">
        <v>3033</v>
      </c>
      <c r="M5423" s="31"/>
      <c r="N5423" s="31">
        <v>6347</v>
      </c>
      <c r="O5423" s="31">
        <v>2450</v>
      </c>
      <c r="P5423" s="31">
        <v>2071</v>
      </c>
      <c r="Q5423" s="31">
        <v>0</v>
      </c>
      <c r="R5423" s="41">
        <v>4521</v>
      </c>
      <c r="S5423" s="130">
        <f>IFERROR(Table1[[#This Row],[Female Voters]]/Table1[[#This Row],[Female Population]],"0.0%")</f>
        <v>0.75904753048443918</v>
      </c>
      <c r="T5423" s="130">
        <f>IFERROR(Table1[[#This Row],[Male Voters]]/Table1[[#This Row],[Male Population]],"0.0%")</f>
        <v>0.68744364797989488</v>
      </c>
      <c r="U5423" s="130">
        <f>IFERROR(Table1[[#This Row],[Total Voters]]/Table1[[#This Row],[Total Population]],"0.0%")</f>
        <v>0.72305789122507114</v>
      </c>
      <c r="V5423" s="130">
        <f>IFERROR(Table1[[#This Row],[Female Ballots]]/Table1[[#This Row],[Female Population]],"0.0%")</f>
        <v>0.56115463177033065</v>
      </c>
      <c r="W5423" s="130">
        <f>IFERROR(Table1[[#This Row],[Male Ballots]]/Table1[[#This Row],[Male Population]],"0.0%")</f>
        <v>0.46940184469711915</v>
      </c>
      <c r="X5423" s="130">
        <f>IFERROR(Table1[[#This Row],[Total Ballots]]/Table1[[#This Row],[Total Population]],"0.0%")</f>
        <v>0.5150377700060732</v>
      </c>
      <c r="Y5423" s="24">
        <f>Table1[[#This Row],[Female Ballots]]/Table1[[#This Row],[Female Voters]]</f>
        <v>0.73928786964393478</v>
      </c>
      <c r="Z5423" s="24">
        <f>Table1[[#This Row],[Male Ballots]]/Table1[[#This Row],[Male Voters]]</f>
        <v>0.68282228816353441</v>
      </c>
      <c r="AA5423" s="24">
        <f>Table1[[#This Row],[Total Ballots]]/Table1[[#This Row],[Total Voters]]</f>
        <v>0.71230502599653378</v>
      </c>
    </row>
    <row r="5424" spans="1:27" s="12" customFormat="1" x14ac:dyDescent="0.35">
      <c r="A5424" s="8" t="s">
        <v>30</v>
      </c>
      <c r="B5424" s="17">
        <v>2016</v>
      </c>
      <c r="C5424" s="17" t="s">
        <v>82</v>
      </c>
      <c r="D5424" s="17" t="s">
        <v>69</v>
      </c>
      <c r="E5424" s="35" t="s">
        <v>74</v>
      </c>
      <c r="F5424" s="34" t="s">
        <v>78</v>
      </c>
      <c r="G5424" s="9" t="s">
        <v>65</v>
      </c>
      <c r="H5424" s="10">
        <v>4898</v>
      </c>
      <c r="I5424" s="10">
        <v>4587</v>
      </c>
      <c r="J5424" s="10">
        <v>9485.0010000000002</v>
      </c>
      <c r="K5424" s="31">
        <v>4063</v>
      </c>
      <c r="L5424" s="31">
        <v>3892</v>
      </c>
      <c r="M5424" s="31"/>
      <c r="N5424" s="31">
        <v>7955</v>
      </c>
      <c r="O5424" s="31">
        <v>3376</v>
      </c>
      <c r="P5424" s="31">
        <v>3105</v>
      </c>
      <c r="Q5424" s="31">
        <v>0</v>
      </c>
      <c r="R5424" s="41">
        <v>6481</v>
      </c>
      <c r="S5424" s="130">
        <f>IFERROR(Table1[[#This Row],[Female Voters]]/Table1[[#This Row],[Female Population]],"0.0%")</f>
        <v>0.82952225398121682</v>
      </c>
      <c r="T5424" s="130">
        <f>IFERROR(Table1[[#This Row],[Male Voters]]/Table1[[#This Row],[Male Population]],"0.0%")</f>
        <v>0.84848484848484851</v>
      </c>
      <c r="U5424" s="130">
        <f>IFERROR(Table1[[#This Row],[Total Voters]]/Table1[[#This Row],[Total Population]],"0.0%")</f>
        <v>0.83869258421796689</v>
      </c>
      <c r="V5424" s="130">
        <f>IFERROR(Table1[[#This Row],[Female Ballots]]/Table1[[#This Row],[Female Population]],"0.0%")</f>
        <v>0.68926092282564311</v>
      </c>
      <c r="W5424" s="130">
        <f>IFERROR(Table1[[#This Row],[Male Ballots]]/Table1[[#This Row],[Male Population]],"0.0%")</f>
        <v>0.67691301504251145</v>
      </c>
      <c r="X5424" s="130">
        <f>IFERROR(Table1[[#This Row],[Total Ballots]]/Table1[[#This Row],[Total Population]],"0.0%")</f>
        <v>0.68328933228367605</v>
      </c>
      <c r="Y5424" s="24">
        <f>Table1[[#This Row],[Female Ballots]]/Table1[[#This Row],[Female Voters]]</f>
        <v>0.83091311838542947</v>
      </c>
      <c r="Z5424" s="24">
        <f>Table1[[#This Row],[Male Ballots]]/Table1[[#This Row],[Male Voters]]</f>
        <v>0.79779033915724562</v>
      </c>
      <c r="AA5424" s="24">
        <f>Table1[[#This Row],[Total Ballots]]/Table1[[#This Row],[Total Voters]]</f>
        <v>0.81470773098680072</v>
      </c>
    </row>
    <row r="5425" spans="1:27" s="12" customFormat="1" x14ac:dyDescent="0.35">
      <c r="A5425" s="8" t="s">
        <v>30</v>
      </c>
      <c r="B5425" s="17">
        <v>2016</v>
      </c>
      <c r="C5425" s="17" t="s">
        <v>82</v>
      </c>
      <c r="D5425" s="17" t="s">
        <v>69</v>
      </c>
      <c r="E5425" s="35" t="s">
        <v>74</v>
      </c>
      <c r="F5425" s="34" t="s">
        <v>78</v>
      </c>
      <c r="G5425" s="9" t="s">
        <v>66</v>
      </c>
      <c r="H5425" s="10">
        <v>6711.0010000000002</v>
      </c>
      <c r="I5425" s="10">
        <v>5745.0010000000002</v>
      </c>
      <c r="J5425" s="10">
        <v>12456.002</v>
      </c>
      <c r="K5425" s="31">
        <v>6298</v>
      </c>
      <c r="L5425" s="31">
        <v>5203</v>
      </c>
      <c r="M5425" s="31"/>
      <c r="N5425" s="31">
        <v>11501</v>
      </c>
      <c r="O5425" s="31">
        <v>5683</v>
      </c>
      <c r="P5425" s="31">
        <v>4606</v>
      </c>
      <c r="Q5425" s="31">
        <v>0</v>
      </c>
      <c r="R5425" s="41">
        <v>10289</v>
      </c>
      <c r="S5425" s="130">
        <f>IFERROR(Table1[[#This Row],[Female Voters]]/Table1[[#This Row],[Female Population]],"0.0%")</f>
        <v>0.93845910617506978</v>
      </c>
      <c r="T5425" s="130">
        <f>IFERROR(Table1[[#This Row],[Male Voters]]/Table1[[#This Row],[Male Population]],"0.0%")</f>
        <v>0.90565693548182147</v>
      </c>
      <c r="U5425" s="130">
        <f>IFERROR(Table1[[#This Row],[Total Voters]]/Table1[[#This Row],[Total Population]],"0.0%")</f>
        <v>0.92332997377489179</v>
      </c>
      <c r="V5425" s="130">
        <f>IFERROR(Table1[[#This Row],[Female Ballots]]/Table1[[#This Row],[Female Population]],"0.0%")</f>
        <v>0.84681852975435401</v>
      </c>
      <c r="W5425" s="130">
        <f>IFERROR(Table1[[#This Row],[Male Ballots]]/Table1[[#This Row],[Male Population]],"0.0%")</f>
        <v>0.80174050448381118</v>
      </c>
      <c r="X5425" s="130">
        <f>IFERROR(Table1[[#This Row],[Total Ballots]]/Table1[[#This Row],[Total Population]],"0.0%")</f>
        <v>0.82602748458132869</v>
      </c>
      <c r="Y5425" s="24">
        <f>Table1[[#This Row],[Female Ballots]]/Table1[[#This Row],[Female Voters]]</f>
        <v>0.90234995236583038</v>
      </c>
      <c r="Z5425" s="24">
        <f>Table1[[#This Row],[Male Ballots]]/Table1[[#This Row],[Male Voters]]</f>
        <v>0.88525850470882184</v>
      </c>
      <c r="AA5425" s="24">
        <f>Table1[[#This Row],[Total Ballots]]/Table1[[#This Row],[Total Voters]]</f>
        <v>0.89461785931658122</v>
      </c>
    </row>
    <row r="5426" spans="1:27" s="12" customFormat="1" x14ac:dyDescent="0.35">
      <c r="A5426" s="8" t="s">
        <v>30</v>
      </c>
      <c r="B5426" s="17">
        <v>2016</v>
      </c>
      <c r="C5426" s="17" t="s">
        <v>82</v>
      </c>
      <c r="D5426" s="17" t="s">
        <v>69</v>
      </c>
      <c r="E5426" s="35" t="s">
        <v>74</v>
      </c>
      <c r="F5426" s="34" t="s">
        <v>78</v>
      </c>
      <c r="G5426" s="9" t="s">
        <v>67</v>
      </c>
      <c r="H5426" s="10">
        <v>10230</v>
      </c>
      <c r="I5426" s="10">
        <v>8999.9997000000003</v>
      </c>
      <c r="J5426" s="10">
        <v>19229.999</v>
      </c>
      <c r="K5426" s="31">
        <v>9677</v>
      </c>
      <c r="L5426" s="31">
        <v>8865</v>
      </c>
      <c r="M5426" s="31"/>
      <c r="N5426" s="31">
        <v>18542</v>
      </c>
      <c r="O5426" s="31">
        <v>9003</v>
      </c>
      <c r="P5426" s="31">
        <v>8243</v>
      </c>
      <c r="Q5426" s="31">
        <v>0</v>
      </c>
      <c r="R5426" s="41">
        <v>17246</v>
      </c>
      <c r="S5426" s="130">
        <f>IFERROR(Table1[[#This Row],[Female Voters]]/Table1[[#This Row],[Female Population]],"0.0%")</f>
        <v>0.94594330400782012</v>
      </c>
      <c r="T5426" s="130">
        <f>IFERROR(Table1[[#This Row],[Male Voters]]/Table1[[#This Row],[Male Population]],"0.0%")</f>
        <v>0.98500003283333437</v>
      </c>
      <c r="U5426" s="130">
        <f>IFERROR(Table1[[#This Row],[Total Voters]]/Table1[[#This Row],[Total Population]],"0.0%")</f>
        <v>0.96422261904433793</v>
      </c>
      <c r="V5426" s="130">
        <f>IFERROR(Table1[[#This Row],[Female Ballots]]/Table1[[#This Row],[Female Population]],"0.0%")</f>
        <v>0.88005865102639291</v>
      </c>
      <c r="W5426" s="130">
        <f>IFERROR(Table1[[#This Row],[Male Ballots]]/Table1[[#This Row],[Male Population]],"0.0%")</f>
        <v>0.91588891941851946</v>
      </c>
      <c r="X5426" s="130">
        <f>IFERROR(Table1[[#This Row],[Total Ballots]]/Table1[[#This Row],[Total Population]],"0.0%")</f>
        <v>0.89682791975184195</v>
      </c>
      <c r="Y5426" s="24">
        <f>Table1[[#This Row],[Female Ballots]]/Table1[[#This Row],[Female Voters]]</f>
        <v>0.93035031518032452</v>
      </c>
      <c r="Z5426" s="24">
        <f>Table1[[#This Row],[Male Ballots]]/Table1[[#This Row],[Male Voters]]</f>
        <v>0.92983643542019179</v>
      </c>
      <c r="AA5426" s="24">
        <f>Table1[[#This Row],[Total Ballots]]/Table1[[#This Row],[Total Voters]]</f>
        <v>0.93010462733254229</v>
      </c>
    </row>
    <row r="5427" spans="1:27" s="12" customFormat="1" x14ac:dyDescent="0.35">
      <c r="A5427" s="8" t="s">
        <v>24</v>
      </c>
      <c r="B5427" s="17">
        <v>2016</v>
      </c>
      <c r="C5427" s="17" t="s">
        <v>82</v>
      </c>
      <c r="D5427" s="17"/>
      <c r="E5427" s="35" t="s">
        <v>73</v>
      </c>
      <c r="F5427" s="34" t="s">
        <v>78</v>
      </c>
      <c r="G5427" s="9" t="s">
        <v>79</v>
      </c>
      <c r="H5427" s="10">
        <v>14053.988119999998</v>
      </c>
      <c r="I5427" s="10">
        <v>13470.987400000002</v>
      </c>
      <c r="J5427" s="10">
        <v>27524.974900000001</v>
      </c>
      <c r="K5427" s="31">
        <v>12873</v>
      </c>
      <c r="L5427" s="31">
        <v>11720</v>
      </c>
      <c r="M5427" s="31"/>
      <c r="N5427" s="31">
        <v>24593</v>
      </c>
      <c r="O5427" s="31">
        <v>11258</v>
      </c>
      <c r="P5427" s="31">
        <v>9899</v>
      </c>
      <c r="Q5427" s="31">
        <v>0</v>
      </c>
      <c r="R5427" s="41">
        <v>21157</v>
      </c>
      <c r="S5427" s="130">
        <f>IFERROR(Table1[[#This Row],[Female Voters]]/Table1[[#This Row],[Female Population]],"0.0%")</f>
        <v>0.91596775876597236</v>
      </c>
      <c r="T5427" s="130">
        <f>IFERROR(Table1[[#This Row],[Male Voters]]/Table1[[#This Row],[Male Population]],"0.0%")</f>
        <v>0.87001788747868614</v>
      </c>
      <c r="U5427" s="130">
        <f>IFERROR(Table1[[#This Row],[Total Voters]]/Table1[[#This Row],[Total Population]],"0.0%")</f>
        <v>0.89347947052987131</v>
      </c>
      <c r="V5427" s="130">
        <f>IFERROR(Table1[[#This Row],[Female Ballots]]/Table1[[#This Row],[Female Population]],"0.0%")</f>
        <v>0.80105375811289659</v>
      </c>
      <c r="W5427" s="130">
        <f>IFERROR(Table1[[#This Row],[Male Ballots]]/Table1[[#This Row],[Male Population]],"0.0%")</f>
        <v>0.73483848704364452</v>
      </c>
      <c r="X5427" s="130">
        <f>IFERROR(Table1[[#This Row],[Total Ballots]]/Table1[[#This Row],[Total Population]],"0.0%")</f>
        <v>0.76864738576019553</v>
      </c>
      <c r="Y5427" s="24">
        <f>Table1[[#This Row],[Female Ballots]]/Table1[[#This Row],[Female Voters]]</f>
        <v>0.87454361842616324</v>
      </c>
      <c r="Z5427" s="24">
        <f>Table1[[#This Row],[Male Ballots]]/Table1[[#This Row],[Male Voters]]</f>
        <v>0.84462457337883956</v>
      </c>
      <c r="AA5427" s="24">
        <f>Table1[[#This Row],[Total Ballots]]/Table1[[#This Row],[Total Voters]]</f>
        <v>0.8602854470784369</v>
      </c>
    </row>
    <row r="5428" spans="1:27" s="12" customFormat="1" x14ac:dyDescent="0.35">
      <c r="A5428" s="8" t="s">
        <v>24</v>
      </c>
      <c r="B5428" s="17">
        <v>2016</v>
      </c>
      <c r="C5428" s="17" t="s">
        <v>82</v>
      </c>
      <c r="D5428" s="17"/>
      <c r="E5428" s="35" t="s">
        <v>73</v>
      </c>
      <c r="F5428" s="34" t="s">
        <v>78</v>
      </c>
      <c r="G5428" s="9" t="s">
        <v>62</v>
      </c>
      <c r="H5428" s="10">
        <v>647.00031999999999</v>
      </c>
      <c r="I5428" s="10">
        <v>748.99980000000005</v>
      </c>
      <c r="J5428" s="10">
        <v>1396.0001</v>
      </c>
      <c r="K5428" s="31">
        <v>547</v>
      </c>
      <c r="L5428" s="31">
        <v>566</v>
      </c>
      <c r="M5428" s="31"/>
      <c r="N5428" s="31">
        <v>1113</v>
      </c>
      <c r="O5428" s="31">
        <v>348</v>
      </c>
      <c r="P5428" s="31">
        <v>302</v>
      </c>
      <c r="Q5428" s="31">
        <v>0</v>
      </c>
      <c r="R5428" s="41">
        <v>650</v>
      </c>
      <c r="S5428" s="130">
        <f>IFERROR(Table1[[#This Row],[Female Voters]]/Table1[[#This Row],[Female Population]],"0.0%")</f>
        <v>0.8454400764438571</v>
      </c>
      <c r="T5428" s="130">
        <f>IFERROR(Table1[[#This Row],[Male Voters]]/Table1[[#This Row],[Male Population]],"0.0%")</f>
        <v>0.75567443409197166</v>
      </c>
      <c r="U5428" s="130">
        <f>IFERROR(Table1[[#This Row],[Total Voters]]/Table1[[#This Row],[Total Population]],"0.0%")</f>
        <v>0.79727787985115472</v>
      </c>
      <c r="V5428" s="130">
        <f>IFERROR(Table1[[#This Row],[Female Ballots]]/Table1[[#This Row],[Female Population]],"0.0%")</f>
        <v>0.53786681280157633</v>
      </c>
      <c r="W5428" s="130">
        <f>IFERROR(Table1[[#This Row],[Male Ballots]]/Table1[[#This Row],[Male Population]],"0.0%")</f>
        <v>0.40320438002787179</v>
      </c>
      <c r="X5428" s="130">
        <f>IFERROR(Table1[[#This Row],[Total Ballots]]/Table1[[#This Row],[Total Population]],"0.0%")</f>
        <v>0.46561601249168966</v>
      </c>
      <c r="Y5428" s="24">
        <f>Table1[[#This Row],[Female Ballots]]/Table1[[#This Row],[Female Voters]]</f>
        <v>0.63619744058500916</v>
      </c>
      <c r="Z5428" s="24">
        <f>Table1[[#This Row],[Male Ballots]]/Table1[[#This Row],[Male Voters]]</f>
        <v>0.53356890459363959</v>
      </c>
      <c r="AA5428" s="24">
        <f>Table1[[#This Row],[Total Ballots]]/Table1[[#This Row],[Total Voters]]</f>
        <v>0.58400718778077265</v>
      </c>
    </row>
    <row r="5429" spans="1:27" s="12" customFormat="1" x14ac:dyDescent="0.35">
      <c r="A5429" s="8" t="s">
        <v>24</v>
      </c>
      <c r="B5429" s="17">
        <v>2016</v>
      </c>
      <c r="C5429" s="17" t="s">
        <v>82</v>
      </c>
      <c r="D5429" s="17"/>
      <c r="E5429" s="35" t="s">
        <v>73</v>
      </c>
      <c r="F5429" s="34" t="s">
        <v>78</v>
      </c>
      <c r="G5429" s="9" t="s">
        <v>63</v>
      </c>
      <c r="H5429" s="10">
        <v>1239.9996000000001</v>
      </c>
      <c r="I5429" s="10">
        <v>1311.9996000000001</v>
      </c>
      <c r="J5429" s="10">
        <v>2551.9989999999998</v>
      </c>
      <c r="K5429" s="31">
        <v>1155</v>
      </c>
      <c r="L5429" s="31">
        <v>1087</v>
      </c>
      <c r="M5429" s="31"/>
      <c r="N5429" s="31">
        <v>2242</v>
      </c>
      <c r="O5429" s="31">
        <v>788</v>
      </c>
      <c r="P5429" s="31">
        <v>677</v>
      </c>
      <c r="Q5429" s="31">
        <v>0</v>
      </c>
      <c r="R5429" s="41">
        <v>1465</v>
      </c>
      <c r="S5429" s="130">
        <f>IFERROR(Table1[[#This Row],[Female Voters]]/Table1[[#This Row],[Female Population]],"0.0%")</f>
        <v>0.93145191337158484</v>
      </c>
      <c r="T5429" s="130">
        <f>IFERROR(Table1[[#This Row],[Male Voters]]/Table1[[#This Row],[Male Population]],"0.0%")</f>
        <v>0.82850635015437502</v>
      </c>
      <c r="U5429" s="130">
        <f>IFERROR(Table1[[#This Row],[Total Voters]]/Table1[[#This Row],[Total Population]],"0.0%")</f>
        <v>0.87852699001841306</v>
      </c>
      <c r="V5429" s="130">
        <f>IFERROR(Table1[[#This Row],[Female Ballots]]/Table1[[#This Row],[Female Population]],"0.0%")</f>
        <v>0.63548407596260514</v>
      </c>
      <c r="W5429" s="130">
        <f>IFERROR(Table1[[#This Row],[Male Ballots]]/Table1[[#This Row],[Male Population]],"0.0%")</f>
        <v>0.51600625487995566</v>
      </c>
      <c r="X5429" s="130">
        <f>IFERROR(Table1[[#This Row],[Total Ballots]]/Table1[[#This Row],[Total Population]],"0.0%")</f>
        <v>0.57405978607358388</v>
      </c>
      <c r="Y5429" s="24">
        <f>Table1[[#This Row],[Female Ballots]]/Table1[[#This Row],[Female Voters]]</f>
        <v>0.68225108225108222</v>
      </c>
      <c r="Z5429" s="24">
        <f>Table1[[#This Row],[Male Ballots]]/Table1[[#This Row],[Male Voters]]</f>
        <v>0.62281508739650415</v>
      </c>
      <c r="AA5429" s="24">
        <f>Table1[[#This Row],[Total Ballots]]/Table1[[#This Row],[Total Voters]]</f>
        <v>0.65343443354148079</v>
      </c>
    </row>
    <row r="5430" spans="1:27" s="12" customFormat="1" x14ac:dyDescent="0.35">
      <c r="A5430" s="8" t="s">
        <v>24</v>
      </c>
      <c r="B5430" s="17">
        <v>2016</v>
      </c>
      <c r="C5430" s="17" t="s">
        <v>82</v>
      </c>
      <c r="D5430" s="17"/>
      <c r="E5430" s="35" t="s">
        <v>73</v>
      </c>
      <c r="F5430" s="34" t="s">
        <v>78</v>
      </c>
      <c r="G5430" s="9" t="s">
        <v>64</v>
      </c>
      <c r="H5430" s="10">
        <v>1423.9989</v>
      </c>
      <c r="I5430" s="10">
        <v>1542.9989</v>
      </c>
      <c r="J5430" s="10">
        <v>2966.998</v>
      </c>
      <c r="K5430" s="31">
        <v>1152</v>
      </c>
      <c r="L5430" s="31">
        <v>1020</v>
      </c>
      <c r="M5430" s="31"/>
      <c r="N5430" s="31">
        <v>2172</v>
      </c>
      <c r="O5430" s="31">
        <v>908</v>
      </c>
      <c r="P5430" s="31">
        <v>759</v>
      </c>
      <c r="Q5430" s="31">
        <v>0</v>
      </c>
      <c r="R5430" s="41">
        <v>1667</v>
      </c>
      <c r="S5430" s="130">
        <f>IFERROR(Table1[[#This Row],[Female Voters]]/Table1[[#This Row],[Female Population]],"0.0%")</f>
        <v>0.80898938896652239</v>
      </c>
      <c r="T5430" s="130">
        <f>IFERROR(Table1[[#This Row],[Male Voters]]/Table1[[#This Row],[Male Population]],"0.0%")</f>
        <v>0.66105037404757705</v>
      </c>
      <c r="U5430" s="130">
        <f>IFERROR(Table1[[#This Row],[Total Voters]]/Table1[[#This Row],[Total Population]],"0.0%")</f>
        <v>0.73205307182546131</v>
      </c>
      <c r="V5430" s="130">
        <f>IFERROR(Table1[[#This Row],[Female Ballots]]/Table1[[#This Row],[Female Population]],"0.0%")</f>
        <v>0.63764094199791865</v>
      </c>
      <c r="W5430" s="130">
        <f>IFERROR(Table1[[#This Row],[Male Ballots]]/Table1[[#This Row],[Male Population]],"0.0%")</f>
        <v>0.49189924892363823</v>
      </c>
      <c r="X5430" s="130">
        <f>IFERROR(Table1[[#This Row],[Total Ballots]]/Table1[[#This Row],[Total Population]],"0.0%")</f>
        <v>0.56184736221595022</v>
      </c>
      <c r="Y5430" s="24">
        <f>Table1[[#This Row],[Female Ballots]]/Table1[[#This Row],[Female Voters]]</f>
        <v>0.78819444444444442</v>
      </c>
      <c r="Z5430" s="24">
        <f>Table1[[#This Row],[Male Ballots]]/Table1[[#This Row],[Male Voters]]</f>
        <v>0.74411764705882355</v>
      </c>
      <c r="AA5430" s="24">
        <f>Table1[[#This Row],[Total Ballots]]/Table1[[#This Row],[Total Voters]]</f>
        <v>0.76749539594843463</v>
      </c>
    </row>
    <row r="5431" spans="1:27" s="12" customFormat="1" x14ac:dyDescent="0.35">
      <c r="A5431" s="8" t="s">
        <v>24</v>
      </c>
      <c r="B5431" s="17">
        <v>2016</v>
      </c>
      <c r="C5431" s="17" t="s">
        <v>82</v>
      </c>
      <c r="D5431" s="17"/>
      <c r="E5431" s="35" t="s">
        <v>73</v>
      </c>
      <c r="F5431" s="34" t="s">
        <v>78</v>
      </c>
      <c r="G5431" s="9" t="s">
        <v>65</v>
      </c>
      <c r="H5431" s="10">
        <v>1922.9985999999999</v>
      </c>
      <c r="I5431" s="10">
        <v>1797.9983</v>
      </c>
      <c r="J5431" s="10">
        <v>3720.9970000000003</v>
      </c>
      <c r="K5431" s="31">
        <v>1570</v>
      </c>
      <c r="L5431" s="31">
        <v>1308</v>
      </c>
      <c r="M5431" s="31"/>
      <c r="N5431" s="31">
        <v>2878</v>
      </c>
      <c r="O5431" s="31">
        <v>1340</v>
      </c>
      <c r="P5431" s="31">
        <v>1066</v>
      </c>
      <c r="Q5431" s="31">
        <v>0</v>
      </c>
      <c r="R5431" s="41">
        <v>2406</v>
      </c>
      <c r="S5431" s="130">
        <f>IFERROR(Table1[[#This Row],[Female Voters]]/Table1[[#This Row],[Female Population]],"0.0%")</f>
        <v>0.81643325169347503</v>
      </c>
      <c r="T5431" s="130">
        <f>IFERROR(Table1[[#This Row],[Male Voters]]/Table1[[#This Row],[Male Population]],"0.0%")</f>
        <v>0.72747566001591879</v>
      </c>
      <c r="U5431" s="130">
        <f>IFERROR(Table1[[#This Row],[Total Voters]]/Table1[[#This Row],[Total Population]],"0.0%")</f>
        <v>0.77344862143129911</v>
      </c>
      <c r="V5431" s="130">
        <f>IFERROR(Table1[[#This Row],[Female Ballots]]/Table1[[#This Row],[Female Population]],"0.0%")</f>
        <v>0.69682838042627804</v>
      </c>
      <c r="W5431" s="130">
        <f>IFERROR(Table1[[#This Row],[Male Ballots]]/Table1[[#This Row],[Male Population]],"0.0%")</f>
        <v>0.59288153943193389</v>
      </c>
      <c r="X5431" s="130">
        <f>IFERROR(Table1[[#This Row],[Total Ballots]]/Table1[[#This Row],[Total Population]],"0.0%")</f>
        <v>0.64660089755514449</v>
      </c>
      <c r="Y5431" s="24">
        <f>Table1[[#This Row],[Female Ballots]]/Table1[[#This Row],[Female Voters]]</f>
        <v>0.85350318471337583</v>
      </c>
      <c r="Z5431" s="24">
        <f>Table1[[#This Row],[Male Ballots]]/Table1[[#This Row],[Male Voters]]</f>
        <v>0.81498470948012236</v>
      </c>
      <c r="AA5431" s="24">
        <f>Table1[[#This Row],[Total Ballots]]/Table1[[#This Row],[Total Voters]]</f>
        <v>0.8359972202918694</v>
      </c>
    </row>
    <row r="5432" spans="1:27" s="12" customFormat="1" x14ac:dyDescent="0.35">
      <c r="A5432" s="8" t="s">
        <v>24</v>
      </c>
      <c r="B5432" s="17">
        <v>2016</v>
      </c>
      <c r="C5432" s="17" t="s">
        <v>82</v>
      </c>
      <c r="D5432" s="17"/>
      <c r="E5432" s="35" t="s">
        <v>73</v>
      </c>
      <c r="F5432" s="34" t="s">
        <v>78</v>
      </c>
      <c r="G5432" s="9" t="s">
        <v>66</v>
      </c>
      <c r="H5432" s="10">
        <v>3276.9970000000003</v>
      </c>
      <c r="I5432" s="10">
        <v>2776.9970000000003</v>
      </c>
      <c r="J5432" s="10">
        <v>6053.9940000000006</v>
      </c>
      <c r="K5432" s="31">
        <v>3143</v>
      </c>
      <c r="L5432" s="31">
        <v>2547</v>
      </c>
      <c r="M5432" s="31"/>
      <c r="N5432" s="31">
        <v>5690</v>
      </c>
      <c r="O5432" s="31">
        <v>2862</v>
      </c>
      <c r="P5432" s="31">
        <v>2265</v>
      </c>
      <c r="Q5432" s="31">
        <v>0</v>
      </c>
      <c r="R5432" s="41">
        <v>5127</v>
      </c>
      <c r="S5432" s="130">
        <f>IFERROR(Table1[[#This Row],[Female Voters]]/Table1[[#This Row],[Female Population]],"0.0%")</f>
        <v>0.95910981914234272</v>
      </c>
      <c r="T5432" s="130">
        <f>IFERROR(Table1[[#This Row],[Male Voters]]/Table1[[#This Row],[Male Population]],"0.0%")</f>
        <v>0.9171778003361184</v>
      </c>
      <c r="U5432" s="130">
        <f>IFERROR(Table1[[#This Row],[Total Voters]]/Table1[[#This Row],[Total Population]],"0.0%")</f>
        <v>0.93987539465681658</v>
      </c>
      <c r="V5432" s="130">
        <f>IFERROR(Table1[[#This Row],[Female Ballots]]/Table1[[#This Row],[Female Population]],"0.0%")</f>
        <v>0.87336057982353954</v>
      </c>
      <c r="W5432" s="130">
        <f>IFERROR(Table1[[#This Row],[Male Ballots]]/Table1[[#This Row],[Male Population]],"0.0%")</f>
        <v>0.81562925707157763</v>
      </c>
      <c r="X5432" s="130">
        <f>IFERROR(Table1[[#This Row],[Total Ballots]]/Table1[[#This Row],[Total Population]],"0.0%")</f>
        <v>0.84687893645087842</v>
      </c>
      <c r="Y5432" s="24">
        <f>Table1[[#This Row],[Female Ballots]]/Table1[[#This Row],[Female Voters]]</f>
        <v>0.91059497295577474</v>
      </c>
      <c r="Z5432" s="24">
        <f>Table1[[#This Row],[Male Ballots]]/Table1[[#This Row],[Male Voters]]</f>
        <v>0.88928150765606595</v>
      </c>
      <c r="AA5432" s="24">
        <f>Table1[[#This Row],[Total Ballots]]/Table1[[#This Row],[Total Voters]]</f>
        <v>0.90105448154657297</v>
      </c>
    </row>
    <row r="5433" spans="1:27" s="12" customFormat="1" x14ac:dyDescent="0.35">
      <c r="A5433" s="8" t="s">
        <v>24</v>
      </c>
      <c r="B5433" s="17">
        <v>2016</v>
      </c>
      <c r="C5433" s="17" t="s">
        <v>82</v>
      </c>
      <c r="D5433" s="17"/>
      <c r="E5433" s="35" t="s">
        <v>73</v>
      </c>
      <c r="F5433" s="34" t="s">
        <v>78</v>
      </c>
      <c r="G5433" s="9" t="s">
        <v>67</v>
      </c>
      <c r="H5433" s="10">
        <v>5542.9937</v>
      </c>
      <c r="I5433" s="10">
        <v>5291.9938000000002</v>
      </c>
      <c r="J5433" s="10">
        <v>10834.986800000001</v>
      </c>
      <c r="K5433" s="31">
        <v>5306</v>
      </c>
      <c r="L5433" s="31">
        <v>5192</v>
      </c>
      <c r="M5433" s="31"/>
      <c r="N5433" s="31">
        <v>10498</v>
      </c>
      <c r="O5433" s="31">
        <v>5012</v>
      </c>
      <c r="P5433" s="31">
        <v>4830</v>
      </c>
      <c r="Q5433" s="31">
        <v>0</v>
      </c>
      <c r="R5433" s="41">
        <v>9842</v>
      </c>
      <c r="S5433" s="130">
        <f>IFERROR(Table1[[#This Row],[Female Voters]]/Table1[[#This Row],[Female Population]],"0.0%")</f>
        <v>0.95724445799027336</v>
      </c>
      <c r="T5433" s="130">
        <f>IFERROR(Table1[[#This Row],[Male Voters]]/Table1[[#This Row],[Male Population]],"0.0%")</f>
        <v>0.98110470197451849</v>
      </c>
      <c r="U5433" s="130">
        <f>IFERROR(Table1[[#This Row],[Total Voters]]/Table1[[#This Row],[Total Population]],"0.0%")</f>
        <v>0.96889827313864374</v>
      </c>
      <c r="V5433" s="130">
        <f>IFERROR(Table1[[#This Row],[Female Ballots]]/Table1[[#This Row],[Female Population]],"0.0%")</f>
        <v>0.904204527600311</v>
      </c>
      <c r="W5433" s="130">
        <f>IFERROR(Table1[[#This Row],[Male Ballots]]/Table1[[#This Row],[Male Population]],"0.0%")</f>
        <v>0.91269948199863726</v>
      </c>
      <c r="X5433" s="130">
        <f>IFERROR(Table1[[#This Row],[Total Ballots]]/Table1[[#This Row],[Total Population]],"0.0%")</f>
        <v>0.90835366776819693</v>
      </c>
      <c r="Y5433" s="24">
        <f>Table1[[#This Row],[Female Ballots]]/Table1[[#This Row],[Female Voters]]</f>
        <v>0.9445910290237467</v>
      </c>
      <c r="Z5433" s="24">
        <f>Table1[[#This Row],[Male Ballots]]/Table1[[#This Row],[Male Voters]]</f>
        <v>0.93027734976887522</v>
      </c>
      <c r="AA5433" s="24">
        <f>Table1[[#This Row],[Total Ballots]]/Table1[[#This Row],[Total Voters]]</f>
        <v>0.9375119070299105</v>
      </c>
    </row>
    <row r="5434" spans="1:27" s="12" customFormat="1" x14ac:dyDescent="0.35">
      <c r="A5434" s="8" t="s">
        <v>47</v>
      </c>
      <c r="B5434" s="17">
        <v>2016</v>
      </c>
      <c r="C5434" s="17" t="s">
        <v>82</v>
      </c>
      <c r="D5434" s="17" t="s">
        <v>70</v>
      </c>
      <c r="E5434" s="35" t="s">
        <v>73</v>
      </c>
      <c r="F5434" s="34" t="s">
        <v>78</v>
      </c>
      <c r="G5434" s="9" t="s">
        <v>79</v>
      </c>
      <c r="H5434" s="10">
        <v>847005.97</v>
      </c>
      <c r="I5434" s="10">
        <v>835798.8899999999</v>
      </c>
      <c r="J5434" s="10">
        <v>1682804.8699999999</v>
      </c>
      <c r="K5434" s="31">
        <v>664634</v>
      </c>
      <c r="L5434" s="31">
        <v>624503</v>
      </c>
      <c r="M5434" s="31">
        <v>2113</v>
      </c>
      <c r="N5434" s="31">
        <v>1291250</v>
      </c>
      <c r="O5434" s="31">
        <v>547122</v>
      </c>
      <c r="P5434" s="31">
        <v>492569</v>
      </c>
      <c r="Q5434" s="31">
        <v>1305</v>
      </c>
      <c r="R5434" s="41">
        <v>1040996</v>
      </c>
      <c r="S5434" s="130">
        <f>IFERROR(Table1[[#This Row],[Female Voters]]/Table1[[#This Row],[Female Population]],"0.0%")</f>
        <v>0.7846863228130494</v>
      </c>
      <c r="T5434" s="130">
        <f>IFERROR(Table1[[#This Row],[Male Voters]]/Table1[[#This Row],[Male Population]],"0.0%")</f>
        <v>0.74719290426432616</v>
      </c>
      <c r="U5434" s="130">
        <f>IFERROR(Table1[[#This Row],[Total Voters]]/Table1[[#This Row],[Total Population]],"0.0%")</f>
        <v>0.76732009932916356</v>
      </c>
      <c r="V5434" s="130">
        <f>IFERROR(Table1[[#This Row],[Female Ballots]]/Table1[[#This Row],[Female Population]],"0.0%")</f>
        <v>0.64594822159281828</v>
      </c>
      <c r="W5434" s="130">
        <f>IFERROR(Table1[[#This Row],[Male Ballots]]/Table1[[#This Row],[Male Population]],"0.0%")</f>
        <v>0.58933914114195585</v>
      </c>
      <c r="X5434" s="130">
        <f>IFERROR(Table1[[#This Row],[Total Ballots]]/Table1[[#This Row],[Total Population]],"0.0%")</f>
        <v>0.61860767018103535</v>
      </c>
      <c r="Y5434" s="24">
        <f>Table1[[#This Row],[Female Ballots]]/Table1[[#This Row],[Female Voters]]</f>
        <v>0.82319291519844007</v>
      </c>
      <c r="Z5434" s="24">
        <f>Table1[[#This Row],[Male Ballots]]/Table1[[#This Row],[Male Voters]]</f>
        <v>0.78873760414281435</v>
      </c>
      <c r="AA5434" s="24">
        <f>Table1[[#This Row],[Total Ballots]]/Table1[[#This Row],[Total Voters]]</f>
        <v>0.80619244917715394</v>
      </c>
    </row>
    <row r="5435" spans="1:27" s="12" customFormat="1" x14ac:dyDescent="0.35">
      <c r="A5435" s="8" t="s">
        <v>47</v>
      </c>
      <c r="B5435" s="17">
        <v>2016</v>
      </c>
      <c r="C5435" s="17" t="s">
        <v>82</v>
      </c>
      <c r="D5435" s="17" t="s">
        <v>70</v>
      </c>
      <c r="E5435" s="35" t="s">
        <v>73</v>
      </c>
      <c r="F5435" s="34" t="s">
        <v>78</v>
      </c>
      <c r="G5435" s="9" t="s">
        <v>62</v>
      </c>
      <c r="H5435" s="10">
        <v>92004.92</v>
      </c>
      <c r="I5435" s="10">
        <v>95439.930000000008</v>
      </c>
      <c r="J5435" s="10">
        <v>187444.84999999998</v>
      </c>
      <c r="K5435" s="31">
        <v>60168</v>
      </c>
      <c r="L5435" s="31">
        <v>56900</v>
      </c>
      <c r="M5435" s="31">
        <v>515</v>
      </c>
      <c r="N5435" s="31">
        <v>117583</v>
      </c>
      <c r="O5435" s="31">
        <v>41834</v>
      </c>
      <c r="P5435" s="31">
        <v>34927</v>
      </c>
      <c r="Q5435" s="31">
        <v>288</v>
      </c>
      <c r="R5435" s="41">
        <v>77049</v>
      </c>
      <c r="S5435" s="130">
        <f>IFERROR(Table1[[#This Row],[Female Voters]]/Table1[[#This Row],[Female Population]],"0.0%")</f>
        <v>0.65396502708768189</v>
      </c>
      <c r="T5435" s="130">
        <f>IFERROR(Table1[[#This Row],[Male Voters]]/Table1[[#This Row],[Male Population]],"0.0%")</f>
        <v>0.59618652276882433</v>
      </c>
      <c r="U5435" s="130">
        <f>IFERROR(Table1[[#This Row],[Total Voters]]/Table1[[#This Row],[Total Population]],"0.0%")</f>
        <v>0.62729384136187261</v>
      </c>
      <c r="V5435" s="130">
        <f>IFERROR(Table1[[#This Row],[Female Ballots]]/Table1[[#This Row],[Female Population]],"0.0%")</f>
        <v>0.45469307510946155</v>
      </c>
      <c r="W5435" s="130">
        <f>IFERROR(Table1[[#This Row],[Male Ballots]]/Table1[[#This Row],[Male Population]],"0.0%")</f>
        <v>0.36595793815020605</v>
      </c>
      <c r="X5435" s="130">
        <f>IFERROR(Table1[[#This Row],[Total Ballots]]/Table1[[#This Row],[Total Population]],"0.0%")</f>
        <v>0.41104890318405657</v>
      </c>
      <c r="Y5435" s="24">
        <f>Table1[[#This Row],[Female Ballots]]/Table1[[#This Row],[Female Voters]]</f>
        <v>0.69528653104640337</v>
      </c>
      <c r="Z5435" s="24">
        <f>Table1[[#This Row],[Male Ballots]]/Table1[[#This Row],[Male Voters]]</f>
        <v>0.6138312829525483</v>
      </c>
      <c r="AA5435" s="24">
        <f>Table1[[#This Row],[Total Ballots]]/Table1[[#This Row],[Total Voters]]</f>
        <v>0.65527329630984066</v>
      </c>
    </row>
    <row r="5436" spans="1:27" s="12" customFormat="1" x14ac:dyDescent="0.35">
      <c r="A5436" s="8" t="s">
        <v>47</v>
      </c>
      <c r="B5436" s="17">
        <v>2016</v>
      </c>
      <c r="C5436" s="17" t="s">
        <v>82</v>
      </c>
      <c r="D5436" s="17" t="s">
        <v>70</v>
      </c>
      <c r="E5436" s="35" t="s">
        <v>73</v>
      </c>
      <c r="F5436" s="34" t="s">
        <v>78</v>
      </c>
      <c r="G5436" s="9" t="s">
        <v>63</v>
      </c>
      <c r="H5436" s="10">
        <v>178164.91999999998</v>
      </c>
      <c r="I5436" s="10">
        <v>187749.91999999998</v>
      </c>
      <c r="J5436" s="10">
        <v>365914.8</v>
      </c>
      <c r="K5436" s="31">
        <v>130012</v>
      </c>
      <c r="L5436" s="31">
        <v>124387</v>
      </c>
      <c r="M5436" s="31">
        <v>509</v>
      </c>
      <c r="N5436" s="31">
        <v>254908</v>
      </c>
      <c r="O5436" s="31">
        <v>98115</v>
      </c>
      <c r="P5436" s="31">
        <v>86977</v>
      </c>
      <c r="Q5436" s="31">
        <v>315</v>
      </c>
      <c r="R5436" s="41">
        <v>185407</v>
      </c>
      <c r="S5436" s="130">
        <f>IFERROR(Table1[[#This Row],[Female Voters]]/Table1[[#This Row],[Female Population]],"0.0%")</f>
        <v>0.72972838873107015</v>
      </c>
      <c r="T5436" s="130">
        <f>IFERROR(Table1[[#This Row],[Male Voters]]/Table1[[#This Row],[Male Population]],"0.0%")</f>
        <v>0.66251426365454646</v>
      </c>
      <c r="U5436" s="130">
        <f>IFERROR(Table1[[#This Row],[Total Voters]]/Table1[[#This Row],[Total Population]],"0.0%")</f>
        <v>0.69663211217474674</v>
      </c>
      <c r="V5436" s="130">
        <f>IFERROR(Table1[[#This Row],[Female Ballots]]/Table1[[#This Row],[Female Population]],"0.0%")</f>
        <v>0.55069763452872766</v>
      </c>
      <c r="W5436" s="130">
        <f>IFERROR(Table1[[#This Row],[Male Ballots]]/Table1[[#This Row],[Male Population]],"0.0%")</f>
        <v>0.46325985118928414</v>
      </c>
      <c r="X5436" s="130">
        <f>IFERROR(Table1[[#This Row],[Total Ballots]]/Table1[[#This Row],[Total Population]],"0.0%")</f>
        <v>0.50669445455608797</v>
      </c>
      <c r="Y5436" s="24">
        <f>Table1[[#This Row],[Female Ballots]]/Table1[[#This Row],[Female Voters]]</f>
        <v>0.75466110820539645</v>
      </c>
      <c r="Z5436" s="24">
        <f>Table1[[#This Row],[Male Ballots]]/Table1[[#This Row],[Male Voters]]</f>
        <v>0.6992450979603978</v>
      </c>
      <c r="AA5436" s="24">
        <f>Table1[[#This Row],[Total Ballots]]/Table1[[#This Row],[Total Voters]]</f>
        <v>0.72734869050794793</v>
      </c>
    </row>
    <row r="5437" spans="1:27" s="12" customFormat="1" x14ac:dyDescent="0.35">
      <c r="A5437" s="8" t="s">
        <v>47</v>
      </c>
      <c r="B5437" s="17">
        <v>2016</v>
      </c>
      <c r="C5437" s="17" t="s">
        <v>82</v>
      </c>
      <c r="D5437" s="17" t="s">
        <v>70</v>
      </c>
      <c r="E5437" s="35" t="s">
        <v>73</v>
      </c>
      <c r="F5437" s="34" t="s">
        <v>78</v>
      </c>
      <c r="G5437" s="9" t="s">
        <v>64</v>
      </c>
      <c r="H5437" s="10">
        <v>160024.98000000001</v>
      </c>
      <c r="I5437" s="10">
        <v>166837.97</v>
      </c>
      <c r="J5437" s="10">
        <v>326863</v>
      </c>
      <c r="K5437" s="31">
        <v>116724</v>
      </c>
      <c r="L5437" s="31">
        <v>112559</v>
      </c>
      <c r="M5437" s="31">
        <v>349</v>
      </c>
      <c r="N5437" s="31">
        <v>229632</v>
      </c>
      <c r="O5437" s="31">
        <v>95031</v>
      </c>
      <c r="P5437" s="31">
        <v>87813</v>
      </c>
      <c r="Q5437" s="31">
        <v>218</v>
      </c>
      <c r="R5437" s="41">
        <v>183062</v>
      </c>
      <c r="S5437" s="130">
        <f>IFERROR(Table1[[#This Row],[Female Voters]]/Table1[[#This Row],[Female Population]],"0.0%")</f>
        <v>0.72941112068878244</v>
      </c>
      <c r="T5437" s="130">
        <f>IFERROR(Table1[[#This Row],[Male Voters]]/Table1[[#This Row],[Male Population]],"0.0%")</f>
        <v>0.67466057037255966</v>
      </c>
      <c r="U5437" s="130">
        <f>IFERROR(Table1[[#This Row],[Total Voters]]/Table1[[#This Row],[Total Population]],"0.0%")</f>
        <v>0.70253286545127469</v>
      </c>
      <c r="V5437" s="130">
        <f>IFERROR(Table1[[#This Row],[Female Ballots]]/Table1[[#This Row],[Female Population]],"0.0%")</f>
        <v>0.59385103500715952</v>
      </c>
      <c r="W5437" s="130">
        <f>IFERROR(Table1[[#This Row],[Male Ballots]]/Table1[[#This Row],[Male Population]],"0.0%")</f>
        <v>0.52633702028381191</v>
      </c>
      <c r="X5437" s="130">
        <f>IFERROR(Table1[[#This Row],[Total Ballots]]/Table1[[#This Row],[Total Population]],"0.0%")</f>
        <v>0.56005727170098785</v>
      </c>
      <c r="Y5437" s="24">
        <f>Table1[[#This Row],[Female Ballots]]/Table1[[#This Row],[Female Voters]]</f>
        <v>0.81415133134573869</v>
      </c>
      <c r="Z5437" s="24">
        <f>Table1[[#This Row],[Male Ballots]]/Table1[[#This Row],[Male Voters]]</f>
        <v>0.78015085421867647</v>
      </c>
      <c r="AA5437" s="24">
        <f>Table1[[#This Row],[Total Ballots]]/Table1[[#This Row],[Total Voters]]</f>
        <v>0.79719725473801561</v>
      </c>
    </row>
    <row r="5438" spans="1:27" s="12" customFormat="1" x14ac:dyDescent="0.35">
      <c r="A5438" s="8" t="s">
        <v>47</v>
      </c>
      <c r="B5438" s="17">
        <v>2016</v>
      </c>
      <c r="C5438" s="17" t="s">
        <v>82</v>
      </c>
      <c r="D5438" s="17" t="s">
        <v>70</v>
      </c>
      <c r="E5438" s="35" t="s">
        <v>73</v>
      </c>
      <c r="F5438" s="34" t="s">
        <v>78</v>
      </c>
      <c r="G5438" s="9" t="s">
        <v>65</v>
      </c>
      <c r="H5438" s="10">
        <v>143762</v>
      </c>
      <c r="I5438" s="10">
        <v>146143</v>
      </c>
      <c r="J5438" s="10">
        <v>289905</v>
      </c>
      <c r="K5438" s="31">
        <v>116696</v>
      </c>
      <c r="L5438" s="31">
        <v>116421</v>
      </c>
      <c r="M5438" s="31">
        <v>292</v>
      </c>
      <c r="N5438" s="31">
        <v>233409</v>
      </c>
      <c r="O5438" s="31">
        <v>99358</v>
      </c>
      <c r="P5438" s="31">
        <v>95894</v>
      </c>
      <c r="Q5438" s="31">
        <v>180</v>
      </c>
      <c r="R5438" s="41">
        <v>195432</v>
      </c>
      <c r="S5438" s="130">
        <f>IFERROR(Table1[[#This Row],[Female Voters]]/Table1[[#This Row],[Female Population]],"0.0%")</f>
        <v>0.81173049901921235</v>
      </c>
      <c r="T5438" s="130">
        <f>IFERROR(Table1[[#This Row],[Male Voters]]/Table1[[#This Row],[Male Population]],"0.0%")</f>
        <v>0.79662385471763952</v>
      </c>
      <c r="U5438" s="130">
        <f>IFERROR(Table1[[#This Row],[Total Voters]]/Table1[[#This Row],[Total Population]],"0.0%")</f>
        <v>0.80512236767216849</v>
      </c>
      <c r="V5438" s="130">
        <f>IFERROR(Table1[[#This Row],[Female Ballots]]/Table1[[#This Row],[Female Population]],"0.0%")</f>
        <v>0.6911283927602565</v>
      </c>
      <c r="W5438" s="130">
        <f>IFERROR(Table1[[#This Row],[Male Ballots]]/Table1[[#This Row],[Male Population]],"0.0%")</f>
        <v>0.6561655364950767</v>
      </c>
      <c r="X5438" s="130">
        <f>IFERROR(Table1[[#This Row],[Total Ballots]]/Table1[[#This Row],[Total Population]],"0.0%")</f>
        <v>0.6741242820924096</v>
      </c>
      <c r="Y5438" s="24">
        <f>Table1[[#This Row],[Female Ballots]]/Table1[[#This Row],[Female Voters]]</f>
        <v>0.85142592719544796</v>
      </c>
      <c r="Z5438" s="24">
        <f>Table1[[#This Row],[Male Ballots]]/Table1[[#This Row],[Male Voters]]</f>
        <v>0.82368301251492426</v>
      </c>
      <c r="AA5438" s="24">
        <f>Table1[[#This Row],[Total Ballots]]/Table1[[#This Row],[Total Voters]]</f>
        <v>0.83729419174067843</v>
      </c>
    </row>
    <row r="5439" spans="1:27" s="12" customFormat="1" x14ac:dyDescent="0.35">
      <c r="A5439" s="8" t="s">
        <v>47</v>
      </c>
      <c r="B5439" s="17">
        <v>2016</v>
      </c>
      <c r="C5439" s="17" t="s">
        <v>82</v>
      </c>
      <c r="D5439" s="17" t="s">
        <v>70</v>
      </c>
      <c r="E5439" s="35" t="s">
        <v>73</v>
      </c>
      <c r="F5439" s="34" t="s">
        <v>78</v>
      </c>
      <c r="G5439" s="9" t="s">
        <v>66</v>
      </c>
      <c r="H5439" s="10">
        <v>124895.01000000001</v>
      </c>
      <c r="I5439" s="10">
        <v>121713.01000000001</v>
      </c>
      <c r="J5439" s="10">
        <v>246608</v>
      </c>
      <c r="K5439" s="31">
        <v>111867</v>
      </c>
      <c r="L5439" s="31">
        <v>106863</v>
      </c>
      <c r="M5439" s="31">
        <v>229</v>
      </c>
      <c r="N5439" s="31">
        <v>218959</v>
      </c>
      <c r="O5439" s="31">
        <v>99080</v>
      </c>
      <c r="P5439" s="31">
        <v>92285</v>
      </c>
      <c r="Q5439" s="31">
        <v>148</v>
      </c>
      <c r="R5439" s="41">
        <v>191513</v>
      </c>
      <c r="S5439" s="130">
        <f>IFERROR(Table1[[#This Row],[Female Voters]]/Table1[[#This Row],[Female Population]],"0.0%")</f>
        <v>0.89568830652241427</v>
      </c>
      <c r="T5439" s="130">
        <f>IFERROR(Table1[[#This Row],[Male Voters]]/Table1[[#This Row],[Male Population]],"0.0%")</f>
        <v>0.87799159678985828</v>
      </c>
      <c r="U5439" s="130">
        <f>IFERROR(Table1[[#This Row],[Total Voters]]/Table1[[#This Row],[Total Population]],"0.0%")</f>
        <v>0.88788279374553947</v>
      </c>
      <c r="V5439" s="130">
        <f>IFERROR(Table1[[#This Row],[Female Ballots]]/Table1[[#This Row],[Female Population]],"0.0%")</f>
        <v>0.79330631383911965</v>
      </c>
      <c r="W5439" s="130">
        <f>IFERROR(Table1[[#This Row],[Male Ballots]]/Table1[[#This Row],[Male Population]],"0.0%")</f>
        <v>0.75821804094730705</v>
      </c>
      <c r="X5439" s="130">
        <f>IFERROR(Table1[[#This Row],[Total Ballots]]/Table1[[#This Row],[Total Population]],"0.0%")</f>
        <v>0.77658875624472845</v>
      </c>
      <c r="Y5439" s="24">
        <f>Table1[[#This Row],[Female Ballots]]/Table1[[#This Row],[Female Voters]]</f>
        <v>0.88569461950351758</v>
      </c>
      <c r="Z5439" s="24">
        <f>Table1[[#This Row],[Male Ballots]]/Table1[[#This Row],[Male Voters]]</f>
        <v>0.86358234374853782</v>
      </c>
      <c r="AA5439" s="24">
        <f>Table1[[#This Row],[Total Ballots]]/Table1[[#This Row],[Total Voters]]</f>
        <v>0.8746523321717764</v>
      </c>
    </row>
    <row r="5440" spans="1:27" s="12" customFormat="1" x14ac:dyDescent="0.35">
      <c r="A5440" s="8" t="s">
        <v>47</v>
      </c>
      <c r="B5440" s="17">
        <v>2016</v>
      </c>
      <c r="C5440" s="17" t="s">
        <v>82</v>
      </c>
      <c r="D5440" s="17" t="s">
        <v>70</v>
      </c>
      <c r="E5440" s="35" t="s">
        <v>73</v>
      </c>
      <c r="F5440" s="34" t="s">
        <v>78</v>
      </c>
      <c r="G5440" s="9" t="s">
        <v>67</v>
      </c>
      <c r="H5440" s="10">
        <v>148154.13999999998</v>
      </c>
      <c r="I5440" s="10">
        <v>117915.06</v>
      </c>
      <c r="J5440" s="10">
        <v>266069.21999999997</v>
      </c>
      <c r="K5440" s="31">
        <v>129167</v>
      </c>
      <c r="L5440" s="31">
        <v>107373</v>
      </c>
      <c r="M5440" s="31">
        <v>219</v>
      </c>
      <c r="N5440" s="31">
        <v>236759</v>
      </c>
      <c r="O5440" s="31">
        <v>113704</v>
      </c>
      <c r="P5440" s="31">
        <v>94673</v>
      </c>
      <c r="Q5440" s="31">
        <v>156</v>
      </c>
      <c r="R5440" s="41">
        <v>208533</v>
      </c>
      <c r="S5440" s="130">
        <f>IFERROR(Table1[[#This Row],[Female Voters]]/Table1[[#This Row],[Female Population]],"0.0%")</f>
        <v>0.87184198835078119</v>
      </c>
      <c r="T5440" s="130">
        <f>IFERROR(Table1[[#This Row],[Male Voters]]/Table1[[#This Row],[Male Population]],"0.0%")</f>
        <v>0.91059615285782836</v>
      </c>
      <c r="U5440" s="130">
        <f>IFERROR(Table1[[#This Row],[Total Voters]]/Table1[[#This Row],[Total Population]],"0.0%")</f>
        <v>0.88983986948960136</v>
      </c>
      <c r="V5440" s="130">
        <f>IFERROR(Table1[[#This Row],[Female Ballots]]/Table1[[#This Row],[Female Population]],"0.0%")</f>
        <v>0.7674709596370376</v>
      </c>
      <c r="W5440" s="130">
        <f>IFERROR(Table1[[#This Row],[Male Ballots]]/Table1[[#This Row],[Male Population]],"0.0%")</f>
        <v>0.80289150512241614</v>
      </c>
      <c r="X5440" s="130">
        <f>IFERROR(Table1[[#This Row],[Total Ballots]]/Table1[[#This Row],[Total Population]],"0.0%")</f>
        <v>0.78375469360942995</v>
      </c>
      <c r="Y5440" s="24">
        <f>Table1[[#This Row],[Female Ballots]]/Table1[[#This Row],[Female Voters]]</f>
        <v>0.88028676055029531</v>
      </c>
      <c r="Z5440" s="24">
        <f>Table1[[#This Row],[Male Ballots]]/Table1[[#This Row],[Male Voters]]</f>
        <v>0.88172073053747213</v>
      </c>
      <c r="AA5440" s="24">
        <f>Table1[[#This Row],[Total Ballots]]/Table1[[#This Row],[Total Voters]]</f>
        <v>0.88078172318686931</v>
      </c>
    </row>
    <row r="5441" spans="1:27" s="12" customFormat="1" x14ac:dyDescent="0.35">
      <c r="A5441" s="8" t="s">
        <v>39</v>
      </c>
      <c r="B5441" s="17">
        <v>2016</v>
      </c>
      <c r="C5441" s="17" t="s">
        <v>82</v>
      </c>
      <c r="D5441" s="17" t="s">
        <v>70</v>
      </c>
      <c r="E5441" s="35" t="s">
        <v>74</v>
      </c>
      <c r="F5441" s="34" t="s">
        <v>78</v>
      </c>
      <c r="G5441" s="9" t="s">
        <v>79</v>
      </c>
      <c r="H5441" s="10">
        <v>103023.948</v>
      </c>
      <c r="I5441" s="10">
        <v>104786.122</v>
      </c>
      <c r="J5441" s="10">
        <v>207810.06699999998</v>
      </c>
      <c r="K5441" s="31">
        <v>86350</v>
      </c>
      <c r="L5441" s="31">
        <v>80485</v>
      </c>
      <c r="M5441" s="31">
        <v>8</v>
      </c>
      <c r="N5441" s="31">
        <v>166843</v>
      </c>
      <c r="O5441" s="31">
        <v>68590</v>
      </c>
      <c r="P5441" s="31">
        <v>61582</v>
      </c>
      <c r="Q5441" s="31">
        <v>6</v>
      </c>
      <c r="R5441" s="41">
        <v>130178</v>
      </c>
      <c r="S5441" s="130">
        <f>IFERROR(Table1[[#This Row],[Female Voters]]/Table1[[#This Row],[Female Population]],"0.0%")</f>
        <v>0.83815463954070168</v>
      </c>
      <c r="T5441" s="130">
        <f>IFERROR(Table1[[#This Row],[Male Voters]]/Table1[[#This Row],[Male Population]],"0.0%")</f>
        <v>0.76808835429561939</v>
      </c>
      <c r="U5441" s="130">
        <f>IFERROR(Table1[[#This Row],[Total Voters]]/Table1[[#This Row],[Total Population]],"0.0%")</f>
        <v>0.80286293348820303</v>
      </c>
      <c r="V5441" s="130">
        <f>IFERROR(Table1[[#This Row],[Female Ballots]]/Table1[[#This Row],[Female Population]],"0.0%")</f>
        <v>0.66576753591310633</v>
      </c>
      <c r="W5441" s="130">
        <f>IFERROR(Table1[[#This Row],[Male Ballots]]/Table1[[#This Row],[Male Population]],"0.0%")</f>
        <v>0.587692328188269</v>
      </c>
      <c r="X5441" s="130">
        <f>IFERROR(Table1[[#This Row],[Total Ballots]]/Table1[[#This Row],[Total Population]],"0.0%")</f>
        <v>0.62642778513708874</v>
      </c>
      <c r="Y5441" s="24">
        <f>Table1[[#This Row],[Female Ballots]]/Table1[[#This Row],[Female Voters]]</f>
        <v>0.79432541980312676</v>
      </c>
      <c r="Z5441" s="24">
        <f>Table1[[#This Row],[Male Ballots]]/Table1[[#This Row],[Male Voters]]</f>
        <v>0.76513636081257375</v>
      </c>
      <c r="AA5441" s="24">
        <f>Table1[[#This Row],[Total Ballots]]/Table1[[#This Row],[Total Voters]]</f>
        <v>0.78024250343136958</v>
      </c>
    </row>
    <row r="5442" spans="1:27" s="12" customFormat="1" x14ac:dyDescent="0.35">
      <c r="A5442" s="8" t="s">
        <v>39</v>
      </c>
      <c r="B5442" s="17">
        <v>2016</v>
      </c>
      <c r="C5442" s="17" t="s">
        <v>82</v>
      </c>
      <c r="D5442" s="17" t="s">
        <v>70</v>
      </c>
      <c r="E5442" s="35" t="s">
        <v>74</v>
      </c>
      <c r="F5442" s="34" t="s">
        <v>78</v>
      </c>
      <c r="G5442" s="9" t="s">
        <v>62</v>
      </c>
      <c r="H5442" s="10">
        <v>10658.022000000001</v>
      </c>
      <c r="I5442" s="10">
        <v>14911.141000000001</v>
      </c>
      <c r="J5442" s="10">
        <v>25569.166000000001</v>
      </c>
      <c r="K5442" s="31">
        <v>7435</v>
      </c>
      <c r="L5442" s="31">
        <v>7329</v>
      </c>
      <c r="M5442" s="31">
        <v>3</v>
      </c>
      <c r="N5442" s="31">
        <v>14767</v>
      </c>
      <c r="O5442" s="31">
        <v>4398</v>
      </c>
      <c r="P5442" s="31">
        <v>3810</v>
      </c>
      <c r="Q5442" s="31">
        <v>2</v>
      </c>
      <c r="R5442" s="41">
        <v>8210</v>
      </c>
      <c r="S5442" s="130">
        <f>IFERROR(Table1[[#This Row],[Female Voters]]/Table1[[#This Row],[Female Population]],"0.0%")</f>
        <v>0.69759660845136173</v>
      </c>
      <c r="T5442" s="130">
        <f>IFERROR(Table1[[#This Row],[Male Voters]]/Table1[[#This Row],[Male Population]],"0.0%")</f>
        <v>0.49151168243932503</v>
      </c>
      <c r="U5442" s="130">
        <f>IFERROR(Table1[[#This Row],[Total Voters]]/Table1[[#This Row],[Total Population]],"0.0%")</f>
        <v>0.57753154717678312</v>
      </c>
      <c r="V5442" s="130">
        <f>IFERROR(Table1[[#This Row],[Female Ballots]]/Table1[[#This Row],[Female Population]],"0.0%")</f>
        <v>0.41264692454190838</v>
      </c>
      <c r="W5442" s="130">
        <f>IFERROR(Table1[[#This Row],[Male Ballots]]/Table1[[#This Row],[Male Population]],"0.0%")</f>
        <v>0.25551364580349684</v>
      </c>
      <c r="X5442" s="130">
        <f>IFERROR(Table1[[#This Row],[Total Ballots]]/Table1[[#This Row],[Total Population]],"0.0%")</f>
        <v>0.32108986268852102</v>
      </c>
      <c r="Y5442" s="24">
        <f>Table1[[#This Row],[Female Ballots]]/Table1[[#This Row],[Female Voters]]</f>
        <v>0.59152656355077338</v>
      </c>
      <c r="Z5442" s="24">
        <f>Table1[[#This Row],[Male Ballots]]/Table1[[#This Row],[Male Voters]]</f>
        <v>0.5198526401964797</v>
      </c>
      <c r="AA5442" s="24">
        <f>Table1[[#This Row],[Total Ballots]]/Table1[[#This Row],[Total Voters]]</f>
        <v>0.55596939121013067</v>
      </c>
    </row>
    <row r="5443" spans="1:27" s="12" customFormat="1" x14ac:dyDescent="0.35">
      <c r="A5443" s="8" t="s">
        <v>39</v>
      </c>
      <c r="B5443" s="17">
        <v>2016</v>
      </c>
      <c r="C5443" s="17" t="s">
        <v>82</v>
      </c>
      <c r="D5443" s="17" t="s">
        <v>70</v>
      </c>
      <c r="E5443" s="35" t="s">
        <v>74</v>
      </c>
      <c r="F5443" s="34" t="s">
        <v>78</v>
      </c>
      <c r="G5443" s="9" t="s">
        <v>63</v>
      </c>
      <c r="H5443" s="10">
        <v>16366.001</v>
      </c>
      <c r="I5443" s="10">
        <v>18848.037</v>
      </c>
      <c r="J5443" s="10">
        <v>35214.03</v>
      </c>
      <c r="K5443" s="31">
        <v>13198</v>
      </c>
      <c r="L5443" s="31">
        <v>12823</v>
      </c>
      <c r="M5443" s="31">
        <v>3</v>
      </c>
      <c r="N5443" s="31">
        <v>26024</v>
      </c>
      <c r="O5443" s="31">
        <v>8348</v>
      </c>
      <c r="P5443" s="31">
        <v>7374</v>
      </c>
      <c r="Q5443" s="31">
        <v>2</v>
      </c>
      <c r="R5443" s="41">
        <v>15724</v>
      </c>
      <c r="S5443" s="130">
        <f>IFERROR(Table1[[#This Row],[Female Voters]]/Table1[[#This Row],[Female Population]],"0.0%")</f>
        <v>0.80642791113113088</v>
      </c>
      <c r="T5443" s="130">
        <f>IFERROR(Table1[[#This Row],[Male Voters]]/Table1[[#This Row],[Male Population]],"0.0%")</f>
        <v>0.68033610078333351</v>
      </c>
      <c r="U5443" s="130">
        <f>IFERROR(Table1[[#This Row],[Total Voters]]/Table1[[#This Row],[Total Population]],"0.0%")</f>
        <v>0.73902362211879757</v>
      </c>
      <c r="V5443" s="130">
        <f>IFERROR(Table1[[#This Row],[Female Ballots]]/Table1[[#This Row],[Female Population]],"0.0%")</f>
        <v>0.51008184589503569</v>
      </c>
      <c r="W5443" s="130">
        <f>IFERROR(Table1[[#This Row],[Male Ballots]]/Table1[[#This Row],[Male Population]],"0.0%")</f>
        <v>0.39123437629075114</v>
      </c>
      <c r="X5443" s="130">
        <f>IFERROR(Table1[[#This Row],[Total Ballots]]/Table1[[#This Row],[Total Population]],"0.0%")</f>
        <v>0.44652656909760119</v>
      </c>
      <c r="Y5443" s="24">
        <f>Table1[[#This Row],[Female Ballots]]/Table1[[#This Row],[Female Voters]]</f>
        <v>0.6325200787998182</v>
      </c>
      <c r="Z5443" s="24">
        <f>Table1[[#This Row],[Male Ballots]]/Table1[[#This Row],[Male Voters]]</f>
        <v>0.57506043827497466</v>
      </c>
      <c r="AA5443" s="24">
        <f>Table1[[#This Row],[Total Ballots]]/Table1[[#This Row],[Total Voters]]</f>
        <v>0.60421149707961885</v>
      </c>
    </row>
    <row r="5444" spans="1:27" s="12" customFormat="1" x14ac:dyDescent="0.35">
      <c r="A5444" s="8" t="s">
        <v>39</v>
      </c>
      <c r="B5444" s="17">
        <v>2016</v>
      </c>
      <c r="C5444" s="17" t="s">
        <v>82</v>
      </c>
      <c r="D5444" s="17" t="s">
        <v>70</v>
      </c>
      <c r="E5444" s="35" t="s">
        <v>74</v>
      </c>
      <c r="F5444" s="34" t="s">
        <v>78</v>
      </c>
      <c r="G5444" s="9" t="s">
        <v>64</v>
      </c>
      <c r="H5444" s="10">
        <v>15962.99</v>
      </c>
      <c r="I5444" s="10">
        <v>16246.998</v>
      </c>
      <c r="J5444" s="10">
        <v>32209.989999999998</v>
      </c>
      <c r="K5444" s="31">
        <v>12250</v>
      </c>
      <c r="L5444" s="31">
        <v>11501</v>
      </c>
      <c r="M5444" s="31"/>
      <c r="N5444" s="31">
        <v>23751</v>
      </c>
      <c r="O5444" s="31">
        <v>9076</v>
      </c>
      <c r="P5444" s="31">
        <v>8075</v>
      </c>
      <c r="Q5444" s="31">
        <v>0</v>
      </c>
      <c r="R5444" s="41">
        <v>17151</v>
      </c>
      <c r="S5444" s="130">
        <f>IFERROR(Table1[[#This Row],[Female Voters]]/Table1[[#This Row],[Female Population]],"0.0%")</f>
        <v>0.76740009233859074</v>
      </c>
      <c r="T5444" s="130">
        <f>IFERROR(Table1[[#This Row],[Male Voters]]/Table1[[#This Row],[Male Population]],"0.0%")</f>
        <v>0.70788461966943061</v>
      </c>
      <c r="U5444" s="130">
        <f>IFERROR(Table1[[#This Row],[Total Voters]]/Table1[[#This Row],[Total Population]],"0.0%")</f>
        <v>0.73737992467554325</v>
      </c>
      <c r="V5444" s="130">
        <f>IFERROR(Table1[[#This Row],[Female Ballots]]/Table1[[#This Row],[Female Population]],"0.0%")</f>
        <v>0.56856516229102438</v>
      </c>
      <c r="W5444" s="130">
        <f>IFERROR(Table1[[#This Row],[Male Ballots]]/Table1[[#This Row],[Male Population]],"0.0%")</f>
        <v>0.4970148946900837</v>
      </c>
      <c r="X5444" s="130">
        <f>IFERROR(Table1[[#This Row],[Total Ballots]]/Table1[[#This Row],[Total Population]],"0.0%")</f>
        <v>0.53247455214981443</v>
      </c>
      <c r="Y5444" s="24">
        <f>Table1[[#This Row],[Female Ballots]]/Table1[[#This Row],[Female Voters]]</f>
        <v>0.74089795918367352</v>
      </c>
      <c r="Z5444" s="24">
        <f>Table1[[#This Row],[Male Ballots]]/Table1[[#This Row],[Male Voters]]</f>
        <v>0.70211285975132598</v>
      </c>
      <c r="AA5444" s="24">
        <f>Table1[[#This Row],[Total Ballots]]/Table1[[#This Row],[Total Voters]]</f>
        <v>0.72211696349627386</v>
      </c>
    </row>
    <row r="5445" spans="1:27" s="12" customFormat="1" x14ac:dyDescent="0.35">
      <c r="A5445" s="8" t="s">
        <v>39</v>
      </c>
      <c r="B5445" s="17">
        <v>2016</v>
      </c>
      <c r="C5445" s="17" t="s">
        <v>82</v>
      </c>
      <c r="D5445" s="17" t="s">
        <v>70</v>
      </c>
      <c r="E5445" s="35" t="s">
        <v>74</v>
      </c>
      <c r="F5445" s="34" t="s">
        <v>78</v>
      </c>
      <c r="G5445" s="9" t="s">
        <v>65</v>
      </c>
      <c r="H5445" s="10">
        <v>17203.987000000001</v>
      </c>
      <c r="I5445" s="10">
        <v>16742.988000000001</v>
      </c>
      <c r="J5445" s="10">
        <v>33946.980000000003</v>
      </c>
      <c r="K5445" s="31">
        <v>14501</v>
      </c>
      <c r="L5445" s="31">
        <v>13668</v>
      </c>
      <c r="M5445" s="31"/>
      <c r="N5445" s="31">
        <v>28169</v>
      </c>
      <c r="O5445" s="31">
        <v>11905</v>
      </c>
      <c r="P5445" s="31">
        <v>10866</v>
      </c>
      <c r="Q5445" s="31">
        <v>0</v>
      </c>
      <c r="R5445" s="41">
        <v>22771</v>
      </c>
      <c r="S5445" s="130">
        <f>IFERROR(Table1[[#This Row],[Female Voters]]/Table1[[#This Row],[Female Population]],"0.0%")</f>
        <v>0.84288601241096028</v>
      </c>
      <c r="T5445" s="130">
        <f>IFERROR(Table1[[#This Row],[Male Voters]]/Table1[[#This Row],[Male Population]],"0.0%")</f>
        <v>0.81634174258501524</v>
      </c>
      <c r="U5445" s="130">
        <f>IFERROR(Table1[[#This Row],[Total Voters]]/Table1[[#This Row],[Total Population]],"0.0%")</f>
        <v>0.82979399051108516</v>
      </c>
      <c r="V5445" s="130">
        <f>IFERROR(Table1[[#This Row],[Female Ballots]]/Table1[[#This Row],[Female Population]],"0.0%")</f>
        <v>0.69199075772377638</v>
      </c>
      <c r="W5445" s="130">
        <f>IFERROR(Table1[[#This Row],[Male Ballots]]/Table1[[#This Row],[Male Population]],"0.0%")</f>
        <v>0.64898810176534794</v>
      </c>
      <c r="X5445" s="130">
        <f>IFERROR(Table1[[#This Row],[Total Ballots]]/Table1[[#This Row],[Total Population]],"0.0%")</f>
        <v>0.67078131839710031</v>
      </c>
      <c r="Y5445" s="24">
        <f>Table1[[#This Row],[Female Ballots]]/Table1[[#This Row],[Female Voters]]</f>
        <v>0.82097786359561409</v>
      </c>
      <c r="Z5445" s="24">
        <f>Table1[[#This Row],[Male Ballots]]/Table1[[#This Row],[Male Voters]]</f>
        <v>0.79499561018437226</v>
      </c>
      <c r="AA5445" s="24">
        <f>Table1[[#This Row],[Total Ballots]]/Table1[[#This Row],[Total Voters]]</f>
        <v>0.8083709041854521</v>
      </c>
    </row>
    <row r="5446" spans="1:27" s="12" customFormat="1" x14ac:dyDescent="0.35">
      <c r="A5446" s="8" t="s">
        <v>39</v>
      </c>
      <c r="B5446" s="17">
        <v>2016</v>
      </c>
      <c r="C5446" s="17" t="s">
        <v>82</v>
      </c>
      <c r="D5446" s="17" t="s">
        <v>70</v>
      </c>
      <c r="E5446" s="35" t="s">
        <v>74</v>
      </c>
      <c r="F5446" s="34" t="s">
        <v>78</v>
      </c>
      <c r="G5446" s="9" t="s">
        <v>66</v>
      </c>
      <c r="H5446" s="10">
        <v>18912.982</v>
      </c>
      <c r="I5446" s="10">
        <v>17688.984</v>
      </c>
      <c r="J5446" s="10">
        <v>36601.96</v>
      </c>
      <c r="K5446" s="31">
        <v>17545</v>
      </c>
      <c r="L5446" s="31">
        <v>15924</v>
      </c>
      <c r="M5446" s="31">
        <v>2</v>
      </c>
      <c r="N5446" s="31">
        <v>33471</v>
      </c>
      <c r="O5446" s="31">
        <v>15518</v>
      </c>
      <c r="P5446" s="31">
        <v>13905</v>
      </c>
      <c r="Q5446" s="31">
        <v>2</v>
      </c>
      <c r="R5446" s="41">
        <v>29425</v>
      </c>
      <c r="S5446" s="130">
        <f>IFERROR(Table1[[#This Row],[Female Voters]]/Table1[[#This Row],[Female Population]],"0.0%")</f>
        <v>0.9276696821262771</v>
      </c>
      <c r="T5446" s="130">
        <f>IFERROR(Table1[[#This Row],[Male Voters]]/Table1[[#This Row],[Male Population]],"0.0%")</f>
        <v>0.90022129026743425</v>
      </c>
      <c r="U5446" s="130">
        <f>IFERROR(Table1[[#This Row],[Total Voters]]/Table1[[#This Row],[Total Population]],"0.0%")</f>
        <v>0.91445922568081051</v>
      </c>
      <c r="V5446" s="130">
        <f>IFERROR(Table1[[#This Row],[Female Ballots]]/Table1[[#This Row],[Female Population]],"0.0%")</f>
        <v>0.82049462110205573</v>
      </c>
      <c r="W5446" s="130">
        <f>IFERROR(Table1[[#This Row],[Male Ballots]]/Table1[[#This Row],[Male Population]],"0.0%")</f>
        <v>0.78608245674256927</v>
      </c>
      <c r="X5446" s="130">
        <f>IFERROR(Table1[[#This Row],[Total Ballots]]/Table1[[#This Row],[Total Population]],"0.0%")</f>
        <v>0.80391869725009268</v>
      </c>
      <c r="Y5446" s="24">
        <f>Table1[[#This Row],[Female Ballots]]/Table1[[#This Row],[Female Voters]]</f>
        <v>0.8844685095468795</v>
      </c>
      <c r="Z5446" s="24">
        <f>Table1[[#This Row],[Male Ballots]]/Table1[[#This Row],[Male Voters]]</f>
        <v>0.87321024868123587</v>
      </c>
      <c r="AA5446" s="24">
        <f>Table1[[#This Row],[Total Ballots]]/Table1[[#This Row],[Total Voters]]</f>
        <v>0.87911923754892296</v>
      </c>
    </row>
    <row r="5447" spans="1:27" s="12" customFormat="1" x14ac:dyDescent="0.35">
      <c r="A5447" s="8" t="s">
        <v>39</v>
      </c>
      <c r="B5447" s="17">
        <v>2016</v>
      </c>
      <c r="C5447" s="17" t="s">
        <v>82</v>
      </c>
      <c r="D5447" s="17" t="s">
        <v>70</v>
      </c>
      <c r="E5447" s="35" t="s">
        <v>74</v>
      </c>
      <c r="F5447" s="34" t="s">
        <v>78</v>
      </c>
      <c r="G5447" s="9" t="s">
        <v>67</v>
      </c>
      <c r="H5447" s="10">
        <v>23919.966</v>
      </c>
      <c r="I5447" s="10">
        <v>20347.974000000002</v>
      </c>
      <c r="J5447" s="10">
        <v>44267.940999999992</v>
      </c>
      <c r="K5447" s="31">
        <v>21421</v>
      </c>
      <c r="L5447" s="31">
        <v>19240</v>
      </c>
      <c r="M5447" s="31"/>
      <c r="N5447" s="31">
        <v>40661</v>
      </c>
      <c r="O5447" s="31">
        <v>19345</v>
      </c>
      <c r="P5447" s="31">
        <v>17552</v>
      </c>
      <c r="Q5447" s="31">
        <v>0</v>
      </c>
      <c r="R5447" s="41">
        <v>36897</v>
      </c>
      <c r="S5447" s="130">
        <f>IFERROR(Table1[[#This Row],[Female Voters]]/Table1[[#This Row],[Female Population]],"0.0%")</f>
        <v>0.89552802876057602</v>
      </c>
      <c r="T5447" s="130">
        <f>IFERROR(Table1[[#This Row],[Male Voters]]/Table1[[#This Row],[Male Population]],"0.0%")</f>
        <v>0.94554868214398147</v>
      </c>
      <c r="U5447" s="130">
        <f>IFERROR(Table1[[#This Row],[Total Voters]]/Table1[[#This Row],[Total Population]],"0.0%")</f>
        <v>0.91852024470711224</v>
      </c>
      <c r="V5447" s="130">
        <f>IFERROR(Table1[[#This Row],[Female Ballots]]/Table1[[#This Row],[Female Population]],"0.0%")</f>
        <v>0.80873860773882367</v>
      </c>
      <c r="W5447" s="130">
        <f>IFERROR(Table1[[#This Row],[Male Ballots]]/Table1[[#This Row],[Male Population]],"0.0%")</f>
        <v>0.86259202021783588</v>
      </c>
      <c r="X5447" s="130">
        <f>IFERROR(Table1[[#This Row],[Total Ballots]]/Table1[[#This Row],[Total Population]],"0.0%")</f>
        <v>0.83349257197211879</v>
      </c>
      <c r="Y5447" s="24">
        <f>Table1[[#This Row],[Female Ballots]]/Table1[[#This Row],[Female Voters]]</f>
        <v>0.90308575696746185</v>
      </c>
      <c r="Z5447" s="24">
        <f>Table1[[#This Row],[Male Ballots]]/Table1[[#This Row],[Male Voters]]</f>
        <v>0.91226611226611232</v>
      </c>
      <c r="AA5447" s="24">
        <f>Table1[[#This Row],[Total Ballots]]/Table1[[#This Row],[Total Voters]]</f>
        <v>0.90742972381397413</v>
      </c>
    </row>
    <row r="5448" spans="1:27" s="12" customFormat="1" x14ac:dyDescent="0.35">
      <c r="A5448" s="8" t="s">
        <v>50</v>
      </c>
      <c r="B5448" s="17">
        <v>2016</v>
      </c>
      <c r="C5448" s="17" t="s">
        <v>82</v>
      </c>
      <c r="D5448" s="17"/>
      <c r="E5448" s="35" t="s">
        <v>74</v>
      </c>
      <c r="F5448" s="34" t="s">
        <v>78</v>
      </c>
      <c r="G5448" s="9" t="s">
        <v>79</v>
      </c>
      <c r="H5448" s="10">
        <v>17621.977999999999</v>
      </c>
      <c r="I5448" s="10">
        <v>17855.9774</v>
      </c>
      <c r="J5448" s="10">
        <v>35477.955100000006</v>
      </c>
      <c r="K5448" s="31">
        <v>12606</v>
      </c>
      <c r="L5448" s="31">
        <v>11974</v>
      </c>
      <c r="M5448" s="31"/>
      <c r="N5448" s="31">
        <v>24580</v>
      </c>
      <c r="O5448" s="31">
        <v>10377</v>
      </c>
      <c r="P5448" s="31">
        <v>9572</v>
      </c>
      <c r="Q5448" s="31">
        <v>0</v>
      </c>
      <c r="R5448" s="41">
        <v>19949</v>
      </c>
      <c r="S5448" s="130">
        <f>IFERROR(Table1[[#This Row],[Female Voters]]/Table1[[#This Row],[Female Population]],"0.0%")</f>
        <v>0.71535669832296922</v>
      </c>
      <c r="T5448" s="130">
        <f>IFERROR(Table1[[#This Row],[Male Voters]]/Table1[[#This Row],[Male Population]],"0.0%")</f>
        <v>0.67058776631292105</v>
      </c>
      <c r="U5448" s="130">
        <f>IFERROR(Table1[[#This Row],[Total Voters]]/Table1[[#This Row],[Total Population]],"0.0%")</f>
        <v>0.69282459856317913</v>
      </c>
      <c r="V5448" s="130">
        <f>IFERROR(Table1[[#This Row],[Female Ballots]]/Table1[[#This Row],[Female Population]],"0.0%")</f>
        <v>0.58886692515448613</v>
      </c>
      <c r="W5448" s="130">
        <f>IFERROR(Table1[[#This Row],[Male Ballots]]/Table1[[#This Row],[Male Population]],"0.0%")</f>
        <v>0.53606698673352937</v>
      </c>
      <c r="X5448" s="130">
        <f>IFERROR(Table1[[#This Row],[Total Ballots]]/Table1[[#This Row],[Total Population]],"0.0%")</f>
        <v>0.56229283631964444</v>
      </c>
      <c r="Y5448" s="24">
        <f>Table1[[#This Row],[Female Ballots]]/Table1[[#This Row],[Female Voters]]</f>
        <v>0.82317943836268448</v>
      </c>
      <c r="Z5448" s="24">
        <f>Table1[[#This Row],[Male Ballots]]/Table1[[#This Row],[Male Voters]]</f>
        <v>0.79939869717721734</v>
      </c>
      <c r="AA5448" s="24">
        <f>Table1[[#This Row],[Total Ballots]]/Table1[[#This Row],[Total Voters]]</f>
        <v>0.81159479251423927</v>
      </c>
    </row>
    <row r="5449" spans="1:27" s="12" customFormat="1" x14ac:dyDescent="0.35">
      <c r="A5449" s="8" t="s">
        <v>50</v>
      </c>
      <c r="B5449" s="17">
        <v>2016</v>
      </c>
      <c r="C5449" s="17" t="s">
        <v>82</v>
      </c>
      <c r="D5449" s="17"/>
      <c r="E5449" s="35" t="s">
        <v>74</v>
      </c>
      <c r="F5449" s="34" t="s">
        <v>78</v>
      </c>
      <c r="G5449" s="9" t="s">
        <v>62</v>
      </c>
      <c r="H5449" s="10">
        <v>4518.902</v>
      </c>
      <c r="I5449" s="10">
        <v>4626.9063999999998</v>
      </c>
      <c r="J5449" s="10">
        <v>9145.8080000000009</v>
      </c>
      <c r="K5449" s="31">
        <v>1435</v>
      </c>
      <c r="L5449" s="31">
        <v>1385</v>
      </c>
      <c r="M5449" s="31"/>
      <c r="N5449" s="31">
        <v>2820</v>
      </c>
      <c r="O5449" s="31">
        <v>916</v>
      </c>
      <c r="P5449" s="31">
        <v>791</v>
      </c>
      <c r="Q5449" s="31">
        <v>0</v>
      </c>
      <c r="R5449" s="41">
        <v>1707</v>
      </c>
      <c r="S5449" s="130">
        <f>IFERROR(Table1[[#This Row],[Female Voters]]/Table1[[#This Row],[Female Population]],"0.0%")</f>
        <v>0.31755501668325625</v>
      </c>
      <c r="T5449" s="130">
        <f>IFERROR(Table1[[#This Row],[Male Voters]]/Table1[[#This Row],[Male Population]],"0.0%")</f>
        <v>0.29933607474748142</v>
      </c>
      <c r="U5449" s="130">
        <f>IFERROR(Table1[[#This Row],[Total Voters]]/Table1[[#This Row],[Total Population]],"0.0%")</f>
        <v>0.30833798391569117</v>
      </c>
      <c r="V5449" s="130">
        <f>IFERROR(Table1[[#This Row],[Female Ballots]]/Table1[[#This Row],[Female Population]],"0.0%")</f>
        <v>0.20270410821035728</v>
      </c>
      <c r="W5449" s="130">
        <f>IFERROR(Table1[[#This Row],[Male Ballots]]/Table1[[#This Row],[Male Population]],"0.0%")</f>
        <v>0.17095655965722584</v>
      </c>
      <c r="X5449" s="130">
        <f>IFERROR(Table1[[#This Row],[Total Ballots]]/Table1[[#This Row],[Total Population]],"0.0%")</f>
        <v>0.18664288600854073</v>
      </c>
      <c r="Y5449" s="24">
        <f>Table1[[#This Row],[Female Ballots]]/Table1[[#This Row],[Female Voters]]</f>
        <v>0.63832752613240418</v>
      </c>
      <c r="Z5449" s="24">
        <f>Table1[[#This Row],[Male Ballots]]/Table1[[#This Row],[Male Voters]]</f>
        <v>0.57111913357400723</v>
      </c>
      <c r="AA5449" s="24">
        <f>Table1[[#This Row],[Total Ballots]]/Table1[[#This Row],[Total Voters]]</f>
        <v>0.60531914893617023</v>
      </c>
    </row>
    <row r="5450" spans="1:27" s="12" customFormat="1" x14ac:dyDescent="0.35">
      <c r="A5450" s="8" t="s">
        <v>50</v>
      </c>
      <c r="B5450" s="17">
        <v>2016</v>
      </c>
      <c r="C5450" s="17" t="s">
        <v>82</v>
      </c>
      <c r="D5450" s="17"/>
      <c r="E5450" s="35" t="s">
        <v>74</v>
      </c>
      <c r="F5450" s="34" t="s">
        <v>78</v>
      </c>
      <c r="G5450" s="9" t="s">
        <v>63</v>
      </c>
      <c r="H5450" s="10">
        <v>2395.9960000000001</v>
      </c>
      <c r="I5450" s="10">
        <v>2739.989</v>
      </c>
      <c r="J5450" s="10">
        <v>5135.9850000000006</v>
      </c>
      <c r="K5450" s="31">
        <v>1872</v>
      </c>
      <c r="L5450" s="31">
        <v>1812</v>
      </c>
      <c r="M5450" s="31"/>
      <c r="N5450" s="31">
        <v>3684</v>
      </c>
      <c r="O5450" s="31">
        <v>1334</v>
      </c>
      <c r="P5450" s="31">
        <v>1202</v>
      </c>
      <c r="Q5450" s="31">
        <v>0</v>
      </c>
      <c r="R5450" s="41">
        <v>2536</v>
      </c>
      <c r="S5450" s="130">
        <f>IFERROR(Table1[[#This Row],[Female Voters]]/Table1[[#This Row],[Female Population]],"0.0%")</f>
        <v>0.78130347463017469</v>
      </c>
      <c r="T5450" s="130">
        <f>IFERROR(Table1[[#This Row],[Male Voters]]/Table1[[#This Row],[Male Population]],"0.0%")</f>
        <v>0.66131652353348858</v>
      </c>
      <c r="U5450" s="130">
        <f>IFERROR(Table1[[#This Row],[Total Voters]]/Table1[[#This Row],[Total Population]],"0.0%")</f>
        <v>0.71729181452048629</v>
      </c>
      <c r="V5450" s="130">
        <f>IFERROR(Table1[[#This Row],[Female Ballots]]/Table1[[#This Row],[Female Population]],"0.0%")</f>
        <v>0.55676219826744278</v>
      </c>
      <c r="W5450" s="130">
        <f>IFERROR(Table1[[#This Row],[Male Ballots]]/Table1[[#This Row],[Male Population]],"0.0%")</f>
        <v>0.43868789254263429</v>
      </c>
      <c r="X5450" s="130">
        <f>IFERROR(Table1[[#This Row],[Total Ballots]]/Table1[[#This Row],[Total Population]],"0.0%")</f>
        <v>0.49377091249292976</v>
      </c>
      <c r="Y5450" s="24">
        <f>Table1[[#This Row],[Female Ballots]]/Table1[[#This Row],[Female Voters]]</f>
        <v>0.71260683760683763</v>
      </c>
      <c r="Z5450" s="24">
        <f>Table1[[#This Row],[Male Ballots]]/Table1[[#This Row],[Male Voters]]</f>
        <v>0.66335540838852092</v>
      </c>
      <c r="AA5450" s="24">
        <f>Table1[[#This Row],[Total Ballots]]/Table1[[#This Row],[Total Voters]]</f>
        <v>0.68838219326818673</v>
      </c>
    </row>
    <row r="5451" spans="1:27" s="12" customFormat="1" x14ac:dyDescent="0.35">
      <c r="A5451" s="8" t="s">
        <v>50</v>
      </c>
      <c r="B5451" s="17">
        <v>2016</v>
      </c>
      <c r="C5451" s="17" t="s">
        <v>82</v>
      </c>
      <c r="D5451" s="17"/>
      <c r="E5451" s="35" t="s">
        <v>74</v>
      </c>
      <c r="F5451" s="34" t="s">
        <v>78</v>
      </c>
      <c r="G5451" s="9" t="s">
        <v>64</v>
      </c>
      <c r="H5451" s="10">
        <v>2187.0110000000004</v>
      </c>
      <c r="I5451" s="10">
        <v>2259.0110000000004</v>
      </c>
      <c r="J5451" s="10">
        <v>4446.0220000000008</v>
      </c>
      <c r="K5451" s="31">
        <v>1654</v>
      </c>
      <c r="L5451" s="31">
        <v>1563</v>
      </c>
      <c r="M5451" s="31"/>
      <c r="N5451" s="31">
        <v>3217</v>
      </c>
      <c r="O5451" s="31">
        <v>1305</v>
      </c>
      <c r="P5451" s="31">
        <v>1218</v>
      </c>
      <c r="Q5451" s="31">
        <v>0</v>
      </c>
      <c r="R5451" s="41">
        <v>2523</v>
      </c>
      <c r="S5451" s="130">
        <f>IFERROR(Table1[[#This Row],[Female Voters]]/Table1[[#This Row],[Female Population]],"0.0%")</f>
        <v>0.75628334745458514</v>
      </c>
      <c r="T5451" s="130">
        <f>IFERROR(Table1[[#This Row],[Male Voters]]/Table1[[#This Row],[Male Population]],"0.0%")</f>
        <v>0.69189570126041866</v>
      </c>
      <c r="U5451" s="130">
        <f>IFERROR(Table1[[#This Row],[Total Voters]]/Table1[[#This Row],[Total Population]],"0.0%")</f>
        <v>0.72356816947824354</v>
      </c>
      <c r="V5451" s="130">
        <f>IFERROR(Table1[[#This Row],[Female Ballots]]/Table1[[#This Row],[Female Population]],"0.0%")</f>
        <v>0.59670481767124162</v>
      </c>
      <c r="W5451" s="130">
        <f>IFERROR(Table1[[#This Row],[Male Ballots]]/Table1[[#This Row],[Male Population]],"0.0%")</f>
        <v>0.5391740013660844</v>
      </c>
      <c r="X5451" s="130">
        <f>IFERROR(Table1[[#This Row],[Total Ballots]]/Table1[[#This Row],[Total Population]],"0.0%")</f>
        <v>0.56747357525446329</v>
      </c>
      <c r="Y5451" s="24">
        <f>Table1[[#This Row],[Female Ballots]]/Table1[[#This Row],[Female Voters]]</f>
        <v>0.7889963724304716</v>
      </c>
      <c r="Z5451" s="24">
        <f>Table1[[#This Row],[Male Ballots]]/Table1[[#This Row],[Male Voters]]</f>
        <v>0.77927063339731284</v>
      </c>
      <c r="AA5451" s="24">
        <f>Table1[[#This Row],[Total Ballots]]/Table1[[#This Row],[Total Voters]]</f>
        <v>0.78427105999378299</v>
      </c>
    </row>
    <row r="5452" spans="1:27" s="12" customFormat="1" x14ac:dyDescent="0.35">
      <c r="A5452" s="8" t="s">
        <v>50</v>
      </c>
      <c r="B5452" s="17">
        <v>2016</v>
      </c>
      <c r="C5452" s="17" t="s">
        <v>82</v>
      </c>
      <c r="D5452" s="17"/>
      <c r="E5452" s="35" t="s">
        <v>74</v>
      </c>
      <c r="F5452" s="34" t="s">
        <v>78</v>
      </c>
      <c r="G5452" s="9" t="s">
        <v>65</v>
      </c>
      <c r="H5452" s="10">
        <v>2284.0150000000003</v>
      </c>
      <c r="I5452" s="10">
        <v>2333.0160000000001</v>
      </c>
      <c r="J5452" s="10">
        <v>4617.0320000000002</v>
      </c>
      <c r="K5452" s="31">
        <v>1947</v>
      </c>
      <c r="L5452" s="31">
        <v>1811</v>
      </c>
      <c r="M5452" s="31"/>
      <c r="N5452" s="31">
        <v>3758</v>
      </c>
      <c r="O5452" s="31">
        <v>1666</v>
      </c>
      <c r="P5452" s="31">
        <v>1472</v>
      </c>
      <c r="Q5452" s="31">
        <v>0</v>
      </c>
      <c r="R5452" s="41">
        <v>3138</v>
      </c>
      <c r="S5452" s="130">
        <f>IFERROR(Table1[[#This Row],[Female Voters]]/Table1[[#This Row],[Female Population]],"0.0%")</f>
        <v>0.85244624050192308</v>
      </c>
      <c r="T5452" s="130">
        <f>IFERROR(Table1[[#This Row],[Male Voters]]/Table1[[#This Row],[Male Population]],"0.0%")</f>
        <v>0.77624842692891949</v>
      </c>
      <c r="U5452" s="130">
        <f>IFERROR(Table1[[#This Row],[Total Voters]]/Table1[[#This Row],[Total Population]],"0.0%")</f>
        <v>0.81394281001301261</v>
      </c>
      <c r="V5452" s="130">
        <f>IFERROR(Table1[[#This Row],[Female Ballots]]/Table1[[#This Row],[Female Population]],"0.0%")</f>
        <v>0.7294172761562423</v>
      </c>
      <c r="W5452" s="130">
        <f>IFERROR(Table1[[#This Row],[Male Ballots]]/Table1[[#This Row],[Male Population]],"0.0%")</f>
        <v>0.63094295109849219</v>
      </c>
      <c r="X5452" s="130">
        <f>IFERROR(Table1[[#This Row],[Total Ballots]]/Table1[[#This Row],[Total Population]],"0.0%")</f>
        <v>0.67965740761597493</v>
      </c>
      <c r="Y5452" s="24">
        <f>Table1[[#This Row],[Female Ballots]]/Table1[[#This Row],[Female Voters]]</f>
        <v>0.85567539804827941</v>
      </c>
      <c r="Z5452" s="24">
        <f>Table1[[#This Row],[Male Ballots]]/Table1[[#This Row],[Male Voters]]</f>
        <v>0.81281060187741583</v>
      </c>
      <c r="AA5452" s="24">
        <f>Table1[[#This Row],[Total Ballots]]/Table1[[#This Row],[Total Voters]]</f>
        <v>0.83501862692921769</v>
      </c>
    </row>
    <row r="5453" spans="1:27" s="12" customFormat="1" x14ac:dyDescent="0.35">
      <c r="A5453" s="8" t="s">
        <v>50</v>
      </c>
      <c r="B5453" s="17">
        <v>2016</v>
      </c>
      <c r="C5453" s="17" t="s">
        <v>82</v>
      </c>
      <c r="D5453" s="17"/>
      <c r="E5453" s="35" t="s">
        <v>74</v>
      </c>
      <c r="F5453" s="34" t="s">
        <v>78</v>
      </c>
      <c r="G5453" s="9" t="s">
        <v>66</v>
      </c>
      <c r="H5453" s="10">
        <v>2683.0219999999999</v>
      </c>
      <c r="I5453" s="10">
        <v>2583.0230000000001</v>
      </c>
      <c r="J5453" s="10">
        <v>5266.0439999999999</v>
      </c>
      <c r="K5453" s="31">
        <v>2440</v>
      </c>
      <c r="L5453" s="31">
        <v>2279</v>
      </c>
      <c r="M5453" s="31"/>
      <c r="N5453" s="31">
        <v>4719</v>
      </c>
      <c r="O5453" s="31">
        <v>2191</v>
      </c>
      <c r="P5453" s="31">
        <v>2026</v>
      </c>
      <c r="Q5453" s="31">
        <v>0</v>
      </c>
      <c r="R5453" s="41">
        <v>4217</v>
      </c>
      <c r="S5453" s="130">
        <f>IFERROR(Table1[[#This Row],[Female Voters]]/Table1[[#This Row],[Female Population]],"0.0%")</f>
        <v>0.90942228576582673</v>
      </c>
      <c r="T5453" s="130">
        <f>IFERROR(Table1[[#This Row],[Male Voters]]/Table1[[#This Row],[Male Population]],"0.0%")</f>
        <v>0.88229953817677964</v>
      </c>
      <c r="U5453" s="130">
        <f>IFERROR(Table1[[#This Row],[Total Voters]]/Table1[[#This Row],[Total Population]],"0.0%")</f>
        <v>0.89611860440209012</v>
      </c>
      <c r="V5453" s="130">
        <f>IFERROR(Table1[[#This Row],[Female Ballots]]/Table1[[#This Row],[Female Population]],"0.0%")</f>
        <v>0.81661648693152722</v>
      </c>
      <c r="W5453" s="130">
        <f>IFERROR(Table1[[#This Row],[Male Ballots]]/Table1[[#This Row],[Male Population]],"0.0%")</f>
        <v>0.7843522879974355</v>
      </c>
      <c r="X5453" s="130">
        <f>IFERROR(Table1[[#This Row],[Total Ballots]]/Table1[[#This Row],[Total Population]],"0.0%")</f>
        <v>0.80079087831396778</v>
      </c>
      <c r="Y5453" s="24">
        <f>Table1[[#This Row],[Female Ballots]]/Table1[[#This Row],[Female Voters]]</f>
        <v>0.8979508196721312</v>
      </c>
      <c r="Z5453" s="24">
        <f>Table1[[#This Row],[Male Ballots]]/Table1[[#This Row],[Male Voters]]</f>
        <v>0.88898639754278197</v>
      </c>
      <c r="AA5453" s="24">
        <f>Table1[[#This Row],[Total Ballots]]/Table1[[#This Row],[Total Voters]]</f>
        <v>0.89362152998516631</v>
      </c>
    </row>
    <row r="5454" spans="1:27" s="12" customFormat="1" x14ac:dyDescent="0.35">
      <c r="A5454" s="8" t="s">
        <v>50</v>
      </c>
      <c r="B5454" s="17">
        <v>2016</v>
      </c>
      <c r="C5454" s="17" t="s">
        <v>82</v>
      </c>
      <c r="D5454" s="17"/>
      <c r="E5454" s="35" t="s">
        <v>74</v>
      </c>
      <c r="F5454" s="34" t="s">
        <v>78</v>
      </c>
      <c r="G5454" s="9" t="s">
        <v>67</v>
      </c>
      <c r="H5454" s="10">
        <v>3553.0319999999997</v>
      </c>
      <c r="I5454" s="10">
        <v>3314.0320000000002</v>
      </c>
      <c r="J5454" s="10">
        <v>6867.0641000000005</v>
      </c>
      <c r="K5454" s="31">
        <v>3258</v>
      </c>
      <c r="L5454" s="31">
        <v>3124</v>
      </c>
      <c r="M5454" s="31"/>
      <c r="N5454" s="31">
        <v>6382</v>
      </c>
      <c r="O5454" s="31">
        <v>2965</v>
      </c>
      <c r="P5454" s="31">
        <v>2863</v>
      </c>
      <c r="Q5454" s="31">
        <v>0</v>
      </c>
      <c r="R5454" s="41">
        <v>5828</v>
      </c>
      <c r="S5454" s="130">
        <f>IFERROR(Table1[[#This Row],[Female Voters]]/Table1[[#This Row],[Female Population]],"0.0%")</f>
        <v>0.91696331471261738</v>
      </c>
      <c r="T5454" s="130">
        <f>IFERROR(Table1[[#This Row],[Male Voters]]/Table1[[#This Row],[Male Population]],"0.0%")</f>
        <v>0.94265836901997324</v>
      </c>
      <c r="U5454" s="130">
        <f>IFERROR(Table1[[#This Row],[Total Voters]]/Table1[[#This Row],[Total Population]],"0.0%")</f>
        <v>0.92936368542125591</v>
      </c>
      <c r="V5454" s="130">
        <f>IFERROR(Table1[[#This Row],[Female Ballots]]/Table1[[#This Row],[Female Population]],"0.0%")</f>
        <v>0.83449853533545437</v>
      </c>
      <c r="W5454" s="130">
        <f>IFERROR(Table1[[#This Row],[Male Ballots]]/Table1[[#This Row],[Male Population]],"0.0%")</f>
        <v>0.86390234011017386</v>
      </c>
      <c r="X5454" s="130">
        <f>IFERROR(Table1[[#This Row],[Total Ballots]]/Table1[[#This Row],[Total Population]],"0.0%")</f>
        <v>0.84868874312677522</v>
      </c>
      <c r="Y5454" s="24">
        <f>Table1[[#This Row],[Female Ballots]]/Table1[[#This Row],[Female Voters]]</f>
        <v>0.91006752608962549</v>
      </c>
      <c r="Z5454" s="24">
        <f>Table1[[#This Row],[Male Ballots]]/Table1[[#This Row],[Male Voters]]</f>
        <v>0.91645326504481439</v>
      </c>
      <c r="AA5454" s="24">
        <f>Table1[[#This Row],[Total Ballots]]/Table1[[#This Row],[Total Voters]]</f>
        <v>0.91319335631463494</v>
      </c>
    </row>
    <row r="5455" spans="1:27" s="12" customFormat="1" x14ac:dyDescent="0.35">
      <c r="A5455" s="8" t="s">
        <v>29</v>
      </c>
      <c r="B5455" s="17">
        <v>2016</v>
      </c>
      <c r="C5455" s="17" t="s">
        <v>82</v>
      </c>
      <c r="D5455" s="17" t="s">
        <v>69</v>
      </c>
      <c r="E5455" s="35" t="s">
        <v>74</v>
      </c>
      <c r="F5455" s="34" t="s">
        <v>78</v>
      </c>
      <c r="G5455" s="9" t="s">
        <v>79</v>
      </c>
      <c r="H5455" s="10">
        <v>8422.9745199999998</v>
      </c>
      <c r="I5455" s="10">
        <v>8672.9955000000009</v>
      </c>
      <c r="J5455" s="10">
        <v>17095.9686</v>
      </c>
      <c r="K5455" s="31">
        <v>7017</v>
      </c>
      <c r="L5455" s="31">
        <v>6945</v>
      </c>
      <c r="M5455" s="31"/>
      <c r="N5455" s="31">
        <v>13962</v>
      </c>
      <c r="O5455" s="31">
        <v>5752</v>
      </c>
      <c r="P5455" s="31">
        <v>5498</v>
      </c>
      <c r="Q5455" s="31">
        <v>0</v>
      </c>
      <c r="R5455" s="41">
        <v>11250</v>
      </c>
      <c r="S5455" s="130">
        <f>IFERROR(Table1[[#This Row],[Female Voters]]/Table1[[#This Row],[Female Population]],"0.0%")</f>
        <v>0.8330786212564727</v>
      </c>
      <c r="T5455" s="130">
        <f>IFERROR(Table1[[#This Row],[Male Voters]]/Table1[[#This Row],[Male Population]],"0.0%")</f>
        <v>0.80076139783538447</v>
      </c>
      <c r="U5455" s="130">
        <f>IFERROR(Table1[[#This Row],[Total Voters]]/Table1[[#This Row],[Total Population]],"0.0%")</f>
        <v>0.81668376484968508</v>
      </c>
      <c r="V5455" s="130">
        <f>IFERROR(Table1[[#This Row],[Female Ballots]]/Table1[[#This Row],[Female Population]],"0.0%")</f>
        <v>0.68289414699547257</v>
      </c>
      <c r="W5455" s="130">
        <f>IFERROR(Table1[[#This Row],[Male Ballots]]/Table1[[#This Row],[Male Population]],"0.0%")</f>
        <v>0.63392169406752252</v>
      </c>
      <c r="X5455" s="130">
        <f>IFERROR(Table1[[#This Row],[Total Ballots]]/Table1[[#This Row],[Total Population]],"0.0%")</f>
        <v>0.65804987498631695</v>
      </c>
      <c r="Y5455" s="24">
        <f>Table1[[#This Row],[Female Ballots]]/Table1[[#This Row],[Female Voters]]</f>
        <v>0.81972352857346442</v>
      </c>
      <c r="Z5455" s="24">
        <f>Table1[[#This Row],[Male Ballots]]/Table1[[#This Row],[Male Voters]]</f>
        <v>0.79164866810655143</v>
      </c>
      <c r="AA5455" s="24">
        <f>Table1[[#This Row],[Total Ballots]]/Table1[[#This Row],[Total Voters]]</f>
        <v>0.80575848732273314</v>
      </c>
    </row>
    <row r="5456" spans="1:27" s="12" customFormat="1" x14ac:dyDescent="0.35">
      <c r="A5456" s="8" t="s">
        <v>29</v>
      </c>
      <c r="B5456" s="17">
        <v>2016</v>
      </c>
      <c r="C5456" s="17" t="s">
        <v>82</v>
      </c>
      <c r="D5456" s="17" t="s">
        <v>69</v>
      </c>
      <c r="E5456" s="35" t="s">
        <v>74</v>
      </c>
      <c r="F5456" s="34" t="s">
        <v>78</v>
      </c>
      <c r="G5456" s="9" t="s">
        <v>62</v>
      </c>
      <c r="H5456" s="10">
        <v>619.00451999999996</v>
      </c>
      <c r="I5456" s="10">
        <v>679.00790000000006</v>
      </c>
      <c r="J5456" s="10">
        <v>1298.0124000000001</v>
      </c>
      <c r="K5456" s="31">
        <v>461</v>
      </c>
      <c r="L5456" s="31">
        <v>434</v>
      </c>
      <c r="M5456" s="31"/>
      <c r="N5456" s="31">
        <v>895</v>
      </c>
      <c r="O5456" s="31">
        <v>258</v>
      </c>
      <c r="P5456" s="31">
        <v>212</v>
      </c>
      <c r="Q5456" s="31">
        <v>0</v>
      </c>
      <c r="R5456" s="41">
        <v>470</v>
      </c>
      <c r="S5456" s="130">
        <f>IFERROR(Table1[[#This Row],[Female Voters]]/Table1[[#This Row],[Female Population]],"0.0%")</f>
        <v>0.74474415792634285</v>
      </c>
      <c r="T5456" s="130">
        <f>IFERROR(Table1[[#This Row],[Male Voters]]/Table1[[#This Row],[Male Population]],"0.0%")</f>
        <v>0.63916782116967996</v>
      </c>
      <c r="U5456" s="130">
        <f>IFERROR(Table1[[#This Row],[Total Voters]]/Table1[[#This Row],[Total Population]],"0.0%")</f>
        <v>0.68951575501127715</v>
      </c>
      <c r="V5456" s="130">
        <f>IFERROR(Table1[[#This Row],[Female Ballots]]/Table1[[#This Row],[Female Population]],"0.0%")</f>
        <v>0.41679824890454759</v>
      </c>
      <c r="W5456" s="130">
        <f>IFERROR(Table1[[#This Row],[Male Ballots]]/Table1[[#This Row],[Male Population]],"0.0%")</f>
        <v>0.31222022600915245</v>
      </c>
      <c r="X5456" s="130">
        <f>IFERROR(Table1[[#This Row],[Total Ballots]]/Table1[[#This Row],[Total Population]],"0.0%")</f>
        <v>0.36209207246402264</v>
      </c>
      <c r="Y5456" s="24">
        <f>Table1[[#This Row],[Female Ballots]]/Table1[[#This Row],[Female Voters]]</f>
        <v>0.55965292841648595</v>
      </c>
      <c r="Z5456" s="24">
        <f>Table1[[#This Row],[Male Ballots]]/Table1[[#This Row],[Male Voters]]</f>
        <v>0.48847926267281105</v>
      </c>
      <c r="AA5456" s="24">
        <f>Table1[[#This Row],[Total Ballots]]/Table1[[#This Row],[Total Voters]]</f>
        <v>0.52513966480446927</v>
      </c>
    </row>
    <row r="5457" spans="1:27" s="12" customFormat="1" x14ac:dyDescent="0.35">
      <c r="A5457" s="8" t="s">
        <v>29</v>
      </c>
      <c r="B5457" s="17">
        <v>2016</v>
      </c>
      <c r="C5457" s="17" t="s">
        <v>82</v>
      </c>
      <c r="D5457" s="17" t="s">
        <v>69</v>
      </c>
      <c r="E5457" s="35" t="s">
        <v>74</v>
      </c>
      <c r="F5457" s="34" t="s">
        <v>78</v>
      </c>
      <c r="G5457" s="9" t="s">
        <v>63</v>
      </c>
      <c r="H5457" s="10">
        <v>1059.0029999999999</v>
      </c>
      <c r="I5457" s="10">
        <v>1097.0106000000001</v>
      </c>
      <c r="J5457" s="10">
        <v>2156.0135</v>
      </c>
      <c r="K5457" s="31">
        <v>788</v>
      </c>
      <c r="L5457" s="31">
        <v>789</v>
      </c>
      <c r="M5457" s="31"/>
      <c r="N5457" s="31">
        <v>1577</v>
      </c>
      <c r="O5457" s="31">
        <v>517</v>
      </c>
      <c r="P5457" s="31">
        <v>459</v>
      </c>
      <c r="Q5457" s="31">
        <v>0</v>
      </c>
      <c r="R5457" s="41">
        <v>976</v>
      </c>
      <c r="S5457" s="130">
        <f>IFERROR(Table1[[#This Row],[Female Voters]]/Table1[[#This Row],[Female Population]],"0.0%")</f>
        <v>0.74409609793362252</v>
      </c>
      <c r="T5457" s="130">
        <f>IFERROR(Table1[[#This Row],[Male Voters]]/Table1[[#This Row],[Male Population]],"0.0%")</f>
        <v>0.71922732560651648</v>
      </c>
      <c r="U5457" s="130">
        <f>IFERROR(Table1[[#This Row],[Total Voters]]/Table1[[#This Row],[Total Population]],"0.0%")</f>
        <v>0.7314425443068886</v>
      </c>
      <c r="V5457" s="130">
        <f>IFERROR(Table1[[#This Row],[Female Ballots]]/Table1[[#This Row],[Female Population]],"0.0%")</f>
        <v>0.48819502872040971</v>
      </c>
      <c r="W5457" s="130">
        <f>IFERROR(Table1[[#This Row],[Male Ballots]]/Table1[[#This Row],[Male Population]],"0.0%")</f>
        <v>0.4184098129954259</v>
      </c>
      <c r="X5457" s="130">
        <f>IFERROR(Table1[[#This Row],[Total Ballots]]/Table1[[#This Row],[Total Population]],"0.0%")</f>
        <v>0.45268733243089621</v>
      </c>
      <c r="Y5457" s="24">
        <f>Table1[[#This Row],[Female Ballots]]/Table1[[#This Row],[Female Voters]]</f>
        <v>0.65609137055837563</v>
      </c>
      <c r="Z5457" s="24">
        <f>Table1[[#This Row],[Male Ballots]]/Table1[[#This Row],[Male Voters]]</f>
        <v>0.58174904942965777</v>
      </c>
      <c r="AA5457" s="24">
        <f>Table1[[#This Row],[Total Ballots]]/Table1[[#This Row],[Total Voters]]</f>
        <v>0.61889663918833226</v>
      </c>
    </row>
    <row r="5458" spans="1:27" s="12" customFormat="1" x14ac:dyDescent="0.35">
      <c r="A5458" s="8" t="s">
        <v>29</v>
      </c>
      <c r="B5458" s="17">
        <v>2016</v>
      </c>
      <c r="C5458" s="17" t="s">
        <v>82</v>
      </c>
      <c r="D5458" s="17" t="s">
        <v>69</v>
      </c>
      <c r="E5458" s="35" t="s">
        <v>74</v>
      </c>
      <c r="F5458" s="34" t="s">
        <v>78</v>
      </c>
      <c r="G5458" s="9" t="s">
        <v>64</v>
      </c>
      <c r="H5458" s="10">
        <v>1289.0012999999999</v>
      </c>
      <c r="I5458" s="10">
        <v>1369.0063</v>
      </c>
      <c r="J5458" s="10">
        <v>2658.0070000000001</v>
      </c>
      <c r="K5458" s="31">
        <v>952</v>
      </c>
      <c r="L5458" s="31">
        <v>922</v>
      </c>
      <c r="M5458" s="31"/>
      <c r="N5458" s="31">
        <v>1874</v>
      </c>
      <c r="O5458" s="31">
        <v>735</v>
      </c>
      <c r="P5458" s="31">
        <v>650</v>
      </c>
      <c r="Q5458" s="31">
        <v>0</v>
      </c>
      <c r="R5458" s="41">
        <v>1385</v>
      </c>
      <c r="S5458" s="130">
        <f>IFERROR(Table1[[#This Row],[Female Voters]]/Table1[[#This Row],[Female Population]],"0.0%")</f>
        <v>0.7385562760875416</v>
      </c>
      <c r="T5458" s="130">
        <f>IFERROR(Table1[[#This Row],[Male Voters]]/Table1[[#This Row],[Male Population]],"0.0%")</f>
        <v>0.67348119581334287</v>
      </c>
      <c r="U5458" s="130">
        <f>IFERROR(Table1[[#This Row],[Total Voters]]/Table1[[#This Row],[Total Population]],"0.0%")</f>
        <v>0.7050395277363829</v>
      </c>
      <c r="V5458" s="130">
        <f>IFERROR(Table1[[#This Row],[Female Ballots]]/Table1[[#This Row],[Female Population]],"0.0%")</f>
        <v>0.57020888962641081</v>
      </c>
      <c r="W5458" s="130">
        <f>IFERROR(Table1[[#This Row],[Male Ballots]]/Table1[[#This Row],[Male Population]],"0.0%")</f>
        <v>0.47479693848012239</v>
      </c>
      <c r="X5458" s="130">
        <f>IFERROR(Table1[[#This Row],[Total Ballots]]/Table1[[#This Row],[Total Population]],"0.0%")</f>
        <v>0.52106710027475467</v>
      </c>
      <c r="Y5458" s="24">
        <f>Table1[[#This Row],[Female Ballots]]/Table1[[#This Row],[Female Voters]]</f>
        <v>0.7720588235294118</v>
      </c>
      <c r="Z5458" s="24">
        <f>Table1[[#This Row],[Male Ballots]]/Table1[[#This Row],[Male Voters]]</f>
        <v>0.70498915401301521</v>
      </c>
      <c r="AA5458" s="24">
        <f>Table1[[#This Row],[Total Ballots]]/Table1[[#This Row],[Total Voters]]</f>
        <v>0.73906083244397014</v>
      </c>
    </row>
    <row r="5459" spans="1:27" s="12" customFormat="1" x14ac:dyDescent="0.35">
      <c r="A5459" s="8" t="s">
        <v>29</v>
      </c>
      <c r="B5459" s="17">
        <v>2016</v>
      </c>
      <c r="C5459" s="17" t="s">
        <v>82</v>
      </c>
      <c r="D5459" s="17" t="s">
        <v>69</v>
      </c>
      <c r="E5459" s="35" t="s">
        <v>74</v>
      </c>
      <c r="F5459" s="34" t="s">
        <v>78</v>
      </c>
      <c r="G5459" s="9" t="s">
        <v>65</v>
      </c>
      <c r="H5459" s="10">
        <v>1396.9971</v>
      </c>
      <c r="I5459" s="10">
        <v>1464.0021000000002</v>
      </c>
      <c r="J5459" s="10">
        <v>2860.9989999999998</v>
      </c>
      <c r="K5459" s="31">
        <v>993</v>
      </c>
      <c r="L5459" s="31">
        <v>1074</v>
      </c>
      <c r="M5459" s="31"/>
      <c r="N5459" s="31">
        <v>2067</v>
      </c>
      <c r="O5459" s="31">
        <v>825</v>
      </c>
      <c r="P5459" s="31">
        <v>854</v>
      </c>
      <c r="Q5459" s="31">
        <v>0</v>
      </c>
      <c r="R5459" s="41">
        <v>1679</v>
      </c>
      <c r="S5459" s="130">
        <f>IFERROR(Table1[[#This Row],[Female Voters]]/Table1[[#This Row],[Female Population]],"0.0%")</f>
        <v>0.71081035171798135</v>
      </c>
      <c r="T5459" s="130">
        <f>IFERROR(Table1[[#This Row],[Male Voters]]/Table1[[#This Row],[Male Population]],"0.0%")</f>
        <v>0.73360550507407052</v>
      </c>
      <c r="U5459" s="130">
        <f>IFERROR(Table1[[#This Row],[Total Voters]]/Table1[[#This Row],[Total Population]],"0.0%")</f>
        <v>0.72247491173537637</v>
      </c>
      <c r="V5459" s="130">
        <f>IFERROR(Table1[[#This Row],[Female Ballots]]/Table1[[#This Row],[Female Population]],"0.0%")</f>
        <v>0.59055240701644973</v>
      </c>
      <c r="W5459" s="130">
        <f>IFERROR(Table1[[#This Row],[Male Ballots]]/Table1[[#This Row],[Male Population]],"0.0%")</f>
        <v>0.5833324965858997</v>
      </c>
      <c r="X5459" s="130">
        <f>IFERROR(Table1[[#This Row],[Total Ballots]]/Table1[[#This Row],[Total Population]],"0.0%")</f>
        <v>0.58685794717159989</v>
      </c>
      <c r="Y5459" s="24">
        <f>Table1[[#This Row],[Female Ballots]]/Table1[[#This Row],[Female Voters]]</f>
        <v>0.83081570996978849</v>
      </c>
      <c r="Z5459" s="24">
        <f>Table1[[#This Row],[Male Ballots]]/Table1[[#This Row],[Male Voters]]</f>
        <v>0.7951582867783985</v>
      </c>
      <c r="AA5459" s="24">
        <f>Table1[[#This Row],[Total Ballots]]/Table1[[#This Row],[Total Voters]]</f>
        <v>0.81228834059022736</v>
      </c>
    </row>
    <row r="5460" spans="1:27" s="12" customFormat="1" x14ac:dyDescent="0.35">
      <c r="A5460" s="8" t="s">
        <v>29</v>
      </c>
      <c r="B5460" s="17">
        <v>2016</v>
      </c>
      <c r="C5460" s="17" t="s">
        <v>82</v>
      </c>
      <c r="D5460" s="17" t="s">
        <v>69</v>
      </c>
      <c r="E5460" s="35" t="s">
        <v>74</v>
      </c>
      <c r="F5460" s="34" t="s">
        <v>78</v>
      </c>
      <c r="G5460" s="9" t="s">
        <v>66</v>
      </c>
      <c r="H5460" s="10">
        <v>1776.9862000000001</v>
      </c>
      <c r="I5460" s="10">
        <v>1725.991</v>
      </c>
      <c r="J5460" s="10">
        <v>3502.9769999999999</v>
      </c>
      <c r="K5460" s="31">
        <v>1669</v>
      </c>
      <c r="L5460" s="31">
        <v>1480</v>
      </c>
      <c r="M5460" s="31"/>
      <c r="N5460" s="31">
        <v>3149</v>
      </c>
      <c r="O5460" s="31">
        <v>1460</v>
      </c>
      <c r="P5460" s="31">
        <v>1279</v>
      </c>
      <c r="Q5460" s="31">
        <v>0</v>
      </c>
      <c r="R5460" s="41">
        <v>2739</v>
      </c>
      <c r="S5460" s="130">
        <f>IFERROR(Table1[[#This Row],[Female Voters]]/Table1[[#This Row],[Female Population]],"0.0%")</f>
        <v>0.93923070421143395</v>
      </c>
      <c r="T5460" s="130">
        <f>IFERROR(Table1[[#This Row],[Male Voters]]/Table1[[#This Row],[Male Population]],"0.0%")</f>
        <v>0.85747839936592951</v>
      </c>
      <c r="U5460" s="130">
        <f>IFERROR(Table1[[#This Row],[Total Voters]]/Table1[[#This Row],[Total Population]],"0.0%")</f>
        <v>0.89894966481367133</v>
      </c>
      <c r="V5460" s="130">
        <f>IFERROR(Table1[[#This Row],[Female Ballots]]/Table1[[#This Row],[Female Population]],"0.0%")</f>
        <v>0.82161583472060729</v>
      </c>
      <c r="W5460" s="130">
        <f>IFERROR(Table1[[#This Row],[Male Ballots]]/Table1[[#This Row],[Male Population]],"0.0%")</f>
        <v>0.74102356269528635</v>
      </c>
      <c r="X5460" s="130">
        <f>IFERROR(Table1[[#This Row],[Total Ballots]]/Table1[[#This Row],[Total Population]],"0.0%")</f>
        <v>0.78190636136063696</v>
      </c>
      <c r="Y5460" s="24">
        <f>Table1[[#This Row],[Female Ballots]]/Table1[[#This Row],[Female Voters]]</f>
        <v>0.87477531455961655</v>
      </c>
      <c r="Z5460" s="24">
        <f>Table1[[#This Row],[Male Ballots]]/Table1[[#This Row],[Male Voters]]</f>
        <v>0.86418918918918919</v>
      </c>
      <c r="AA5460" s="24">
        <f>Table1[[#This Row],[Total Ballots]]/Table1[[#This Row],[Total Voters]]</f>
        <v>0.86979993648777387</v>
      </c>
    </row>
    <row r="5461" spans="1:27" s="12" customFormat="1" x14ac:dyDescent="0.35">
      <c r="A5461" s="8" t="s">
        <v>29</v>
      </c>
      <c r="B5461" s="17">
        <v>2016</v>
      </c>
      <c r="C5461" s="17" t="s">
        <v>82</v>
      </c>
      <c r="D5461" s="17" t="s">
        <v>69</v>
      </c>
      <c r="E5461" s="35" t="s">
        <v>74</v>
      </c>
      <c r="F5461" s="34" t="s">
        <v>78</v>
      </c>
      <c r="G5461" s="9" t="s">
        <v>67</v>
      </c>
      <c r="H5461" s="10">
        <v>2281.9823999999999</v>
      </c>
      <c r="I5461" s="10">
        <v>2337.9776000000002</v>
      </c>
      <c r="J5461" s="10">
        <v>4619.9597000000003</v>
      </c>
      <c r="K5461" s="31">
        <v>2154</v>
      </c>
      <c r="L5461" s="31">
        <v>2246</v>
      </c>
      <c r="M5461" s="31"/>
      <c r="N5461" s="31">
        <v>4400</v>
      </c>
      <c r="O5461" s="31">
        <v>1957</v>
      </c>
      <c r="P5461" s="31">
        <v>2044</v>
      </c>
      <c r="Q5461" s="31">
        <v>0</v>
      </c>
      <c r="R5461" s="41">
        <v>4001</v>
      </c>
      <c r="S5461" s="130">
        <f>IFERROR(Table1[[#This Row],[Female Voters]]/Table1[[#This Row],[Female Population]],"0.0%")</f>
        <v>0.94391613186850176</v>
      </c>
      <c r="T5461" s="130">
        <f>IFERROR(Table1[[#This Row],[Male Voters]]/Table1[[#This Row],[Male Population]],"0.0%")</f>
        <v>0.96065933223654487</v>
      </c>
      <c r="U5461" s="130">
        <f>IFERROR(Table1[[#This Row],[Total Voters]]/Table1[[#This Row],[Total Population]],"0.0%")</f>
        <v>0.95238926001886981</v>
      </c>
      <c r="V5461" s="130">
        <f>IFERROR(Table1[[#This Row],[Female Ballots]]/Table1[[#This Row],[Female Population]],"0.0%")</f>
        <v>0.85758768341070468</v>
      </c>
      <c r="W5461" s="130">
        <f>IFERROR(Table1[[#This Row],[Male Ballots]]/Table1[[#This Row],[Male Population]],"0.0%")</f>
        <v>0.87425987314848519</v>
      </c>
      <c r="X5461" s="130">
        <f>IFERROR(Table1[[#This Row],[Total Ballots]]/Table1[[#This Row],[Total Population]],"0.0%")</f>
        <v>0.86602487030352227</v>
      </c>
      <c r="Y5461" s="24">
        <f>Table1[[#This Row],[Female Ballots]]/Table1[[#This Row],[Female Voters]]</f>
        <v>0.90854224698235841</v>
      </c>
      <c r="Z5461" s="24">
        <f>Table1[[#This Row],[Male Ballots]]/Table1[[#This Row],[Male Voters]]</f>
        <v>0.9100623330365093</v>
      </c>
      <c r="AA5461" s="24">
        <f>Table1[[#This Row],[Total Ballots]]/Table1[[#This Row],[Total Voters]]</f>
        <v>0.9093181818181818</v>
      </c>
    </row>
    <row r="5462" spans="1:27" s="12" customFormat="1" x14ac:dyDescent="0.35">
      <c r="A5462" s="8" t="s">
        <v>42</v>
      </c>
      <c r="B5462" s="17">
        <v>2016</v>
      </c>
      <c r="C5462" s="17" t="s">
        <v>82</v>
      </c>
      <c r="D5462" s="17"/>
      <c r="E5462" s="35" t="s">
        <v>74</v>
      </c>
      <c r="F5462" s="34" t="s">
        <v>78</v>
      </c>
      <c r="G5462" s="9" t="s">
        <v>79</v>
      </c>
      <c r="H5462" s="10">
        <v>30738</v>
      </c>
      <c r="I5462" s="10">
        <v>30102.999799999998</v>
      </c>
      <c r="J5462" s="10">
        <v>60840.993000000002</v>
      </c>
      <c r="K5462" s="31">
        <v>24020</v>
      </c>
      <c r="L5462" s="31">
        <v>21994</v>
      </c>
      <c r="M5462" s="31">
        <v>10</v>
      </c>
      <c r="N5462" s="31">
        <v>46024</v>
      </c>
      <c r="O5462" s="31">
        <v>18780</v>
      </c>
      <c r="P5462" s="31">
        <v>16929</v>
      </c>
      <c r="Q5462" s="31">
        <v>6</v>
      </c>
      <c r="R5462" s="41">
        <v>35715</v>
      </c>
      <c r="S5462" s="130">
        <f>IFERROR(Table1[[#This Row],[Female Voters]]/Table1[[#This Row],[Female Population]],"0.0%")</f>
        <v>0.78144316481228449</v>
      </c>
      <c r="T5462" s="130">
        <f>IFERROR(Table1[[#This Row],[Male Voters]]/Table1[[#This Row],[Male Population]],"0.0%")</f>
        <v>0.73062485951981437</v>
      </c>
      <c r="U5462" s="130">
        <f>IFERROR(Table1[[#This Row],[Total Voters]]/Table1[[#This Row],[Total Population]],"0.0%")</f>
        <v>0.7564636560090332</v>
      </c>
      <c r="V5462" s="130">
        <f>IFERROR(Table1[[#This Row],[Female Ballots]]/Table1[[#This Row],[Female Population]],"0.0%")</f>
        <v>0.61097013468670702</v>
      </c>
      <c r="W5462" s="130">
        <f>IFERROR(Table1[[#This Row],[Male Ballots]]/Table1[[#This Row],[Male Population]],"0.0%")</f>
        <v>0.56236920281944791</v>
      </c>
      <c r="X5462" s="130">
        <f>IFERROR(Table1[[#This Row],[Total Ballots]]/Table1[[#This Row],[Total Population]],"0.0%")</f>
        <v>0.58702197710678383</v>
      </c>
      <c r="Y5462" s="24">
        <f>Table1[[#This Row],[Female Ballots]]/Table1[[#This Row],[Female Voters]]</f>
        <v>0.78184845961698579</v>
      </c>
      <c r="Z5462" s="24">
        <f>Table1[[#This Row],[Male Ballots]]/Table1[[#This Row],[Male Voters]]</f>
        <v>0.76970992088751478</v>
      </c>
      <c r="AA5462" s="24">
        <f>Table1[[#This Row],[Total Ballots]]/Table1[[#This Row],[Total Voters]]</f>
        <v>0.77600816965061703</v>
      </c>
    </row>
    <row r="5463" spans="1:27" s="12" customFormat="1" x14ac:dyDescent="0.35">
      <c r="A5463" s="8" t="s">
        <v>42</v>
      </c>
      <c r="B5463" s="17">
        <v>2016</v>
      </c>
      <c r="C5463" s="17" t="s">
        <v>82</v>
      </c>
      <c r="D5463" s="17"/>
      <c r="E5463" s="35" t="s">
        <v>74</v>
      </c>
      <c r="F5463" s="34" t="s">
        <v>78</v>
      </c>
      <c r="G5463" s="9" t="s">
        <v>62</v>
      </c>
      <c r="H5463" s="10">
        <v>2890</v>
      </c>
      <c r="I5463" s="10">
        <v>3215</v>
      </c>
      <c r="J5463" s="10">
        <v>6105</v>
      </c>
      <c r="K5463" s="31">
        <v>1909</v>
      </c>
      <c r="L5463" s="31">
        <v>1892</v>
      </c>
      <c r="M5463" s="31">
        <v>2</v>
      </c>
      <c r="N5463" s="31">
        <v>3803</v>
      </c>
      <c r="O5463" s="31">
        <v>1045</v>
      </c>
      <c r="P5463" s="31">
        <v>944</v>
      </c>
      <c r="Q5463" s="31">
        <v>1</v>
      </c>
      <c r="R5463" s="41">
        <v>1990</v>
      </c>
      <c r="S5463" s="130">
        <f>IFERROR(Table1[[#This Row],[Female Voters]]/Table1[[#This Row],[Female Population]],"0.0%")</f>
        <v>0.6605536332179931</v>
      </c>
      <c r="T5463" s="130">
        <f>IFERROR(Table1[[#This Row],[Male Voters]]/Table1[[#This Row],[Male Population]],"0.0%")</f>
        <v>0.58849144634525663</v>
      </c>
      <c r="U5463" s="130">
        <f>IFERROR(Table1[[#This Row],[Total Voters]]/Table1[[#This Row],[Total Population]],"0.0%")</f>
        <v>0.62293202293202288</v>
      </c>
      <c r="V5463" s="130">
        <f>IFERROR(Table1[[#This Row],[Female Ballots]]/Table1[[#This Row],[Female Population]],"0.0%")</f>
        <v>0.36159169550173009</v>
      </c>
      <c r="W5463" s="130">
        <f>IFERROR(Table1[[#This Row],[Male Ballots]]/Table1[[#This Row],[Male Population]],"0.0%")</f>
        <v>0.29362363919129081</v>
      </c>
      <c r="X5463" s="130">
        <f>IFERROR(Table1[[#This Row],[Total Ballots]]/Table1[[#This Row],[Total Population]],"0.0%")</f>
        <v>0.32596232596232594</v>
      </c>
      <c r="Y5463" s="24">
        <f>Table1[[#This Row],[Female Ballots]]/Table1[[#This Row],[Female Voters]]</f>
        <v>0.5474070193818753</v>
      </c>
      <c r="Z5463" s="24">
        <f>Table1[[#This Row],[Male Ballots]]/Table1[[#This Row],[Male Voters]]</f>
        <v>0.4989429175475687</v>
      </c>
      <c r="AA5463" s="24">
        <f>Table1[[#This Row],[Total Ballots]]/Table1[[#This Row],[Total Voters]]</f>
        <v>0.52327110176176705</v>
      </c>
    </row>
    <row r="5464" spans="1:27" s="12" customFormat="1" x14ac:dyDescent="0.35">
      <c r="A5464" s="8" t="s">
        <v>42</v>
      </c>
      <c r="B5464" s="17">
        <v>2016</v>
      </c>
      <c r="C5464" s="17" t="s">
        <v>82</v>
      </c>
      <c r="D5464" s="17"/>
      <c r="E5464" s="35" t="s">
        <v>74</v>
      </c>
      <c r="F5464" s="34" t="s">
        <v>78</v>
      </c>
      <c r="G5464" s="9" t="s">
        <v>63</v>
      </c>
      <c r="H5464" s="10">
        <v>4379</v>
      </c>
      <c r="I5464" s="10">
        <v>4474</v>
      </c>
      <c r="J5464" s="10">
        <v>8853</v>
      </c>
      <c r="K5464" s="31">
        <v>3248</v>
      </c>
      <c r="L5464" s="31">
        <v>2927</v>
      </c>
      <c r="M5464" s="31">
        <v>5</v>
      </c>
      <c r="N5464" s="31">
        <v>6180</v>
      </c>
      <c r="O5464" s="31">
        <v>1937</v>
      </c>
      <c r="P5464" s="31">
        <v>1692</v>
      </c>
      <c r="Q5464" s="31">
        <v>2</v>
      </c>
      <c r="R5464" s="41">
        <v>3631</v>
      </c>
      <c r="S5464" s="130">
        <f>IFERROR(Table1[[#This Row],[Female Voters]]/Table1[[#This Row],[Female Population]],"0.0%")</f>
        <v>0.74172185430463577</v>
      </c>
      <c r="T5464" s="130">
        <f>IFERROR(Table1[[#This Row],[Male Voters]]/Table1[[#This Row],[Male Population]],"0.0%")</f>
        <v>0.65422440768886903</v>
      </c>
      <c r="U5464" s="130">
        <f>IFERROR(Table1[[#This Row],[Total Voters]]/Table1[[#This Row],[Total Population]],"0.0%")</f>
        <v>0.69806845137241613</v>
      </c>
      <c r="V5464" s="130">
        <f>IFERROR(Table1[[#This Row],[Female Ballots]]/Table1[[#This Row],[Female Population]],"0.0%")</f>
        <v>0.44233843343229046</v>
      </c>
      <c r="W5464" s="130">
        <f>IFERROR(Table1[[#This Row],[Male Ballots]]/Table1[[#This Row],[Male Population]],"0.0%")</f>
        <v>0.37818506928922663</v>
      </c>
      <c r="X5464" s="130">
        <f>IFERROR(Table1[[#This Row],[Total Ballots]]/Table1[[#This Row],[Total Population]],"0.0%")</f>
        <v>0.41014345419631765</v>
      </c>
      <c r="Y5464" s="24">
        <f>Table1[[#This Row],[Female Ballots]]/Table1[[#This Row],[Female Voters]]</f>
        <v>0.59636699507389157</v>
      </c>
      <c r="Z5464" s="24">
        <f>Table1[[#This Row],[Male Ballots]]/Table1[[#This Row],[Male Voters]]</f>
        <v>0.57806627946703104</v>
      </c>
      <c r="AA5464" s="24">
        <f>Table1[[#This Row],[Total Ballots]]/Table1[[#This Row],[Total Voters]]</f>
        <v>0.5875404530744337</v>
      </c>
    </row>
    <row r="5465" spans="1:27" s="12" customFormat="1" x14ac:dyDescent="0.35">
      <c r="A5465" s="8" t="s">
        <v>42</v>
      </c>
      <c r="B5465" s="17">
        <v>2016</v>
      </c>
      <c r="C5465" s="17" t="s">
        <v>82</v>
      </c>
      <c r="D5465" s="17"/>
      <c r="E5465" s="35" t="s">
        <v>74</v>
      </c>
      <c r="F5465" s="34" t="s">
        <v>78</v>
      </c>
      <c r="G5465" s="9" t="s">
        <v>64</v>
      </c>
      <c r="H5465" s="10">
        <v>4530</v>
      </c>
      <c r="I5465" s="10">
        <v>4582</v>
      </c>
      <c r="J5465" s="10">
        <v>9112</v>
      </c>
      <c r="K5465" s="31">
        <v>3158</v>
      </c>
      <c r="L5465" s="31">
        <v>2799</v>
      </c>
      <c r="M5465" s="31">
        <v>1</v>
      </c>
      <c r="N5465" s="31">
        <v>5958</v>
      </c>
      <c r="O5465" s="31">
        <v>2241</v>
      </c>
      <c r="P5465" s="31">
        <v>1938</v>
      </c>
      <c r="Q5465" s="31">
        <v>1</v>
      </c>
      <c r="R5465" s="41">
        <v>4180</v>
      </c>
      <c r="S5465" s="130">
        <f>IFERROR(Table1[[#This Row],[Female Voters]]/Table1[[#This Row],[Female Population]],"0.0%")</f>
        <v>0.69713024282560709</v>
      </c>
      <c r="T5465" s="130">
        <f>IFERROR(Table1[[#This Row],[Male Voters]]/Table1[[#This Row],[Male Population]],"0.0%")</f>
        <v>0.61086861632474898</v>
      </c>
      <c r="U5465" s="130">
        <f>IFERROR(Table1[[#This Row],[Total Voters]]/Table1[[#This Row],[Total Population]],"0.0%")</f>
        <v>0.65386303775241439</v>
      </c>
      <c r="V5465" s="130">
        <f>IFERROR(Table1[[#This Row],[Female Ballots]]/Table1[[#This Row],[Female Population]],"0.0%")</f>
        <v>0.4947019867549669</v>
      </c>
      <c r="W5465" s="130">
        <f>IFERROR(Table1[[#This Row],[Male Ballots]]/Table1[[#This Row],[Male Population]],"0.0%")</f>
        <v>0.42295940637276297</v>
      </c>
      <c r="X5465" s="130">
        <f>IFERROR(Table1[[#This Row],[Total Ballots]]/Table1[[#This Row],[Total Population]],"0.0%")</f>
        <v>0.45873573309920984</v>
      </c>
      <c r="Y5465" s="24">
        <f>Table1[[#This Row],[Female Ballots]]/Table1[[#This Row],[Female Voters]]</f>
        <v>0.70962634578847372</v>
      </c>
      <c r="Z5465" s="24">
        <f>Table1[[#This Row],[Male Ballots]]/Table1[[#This Row],[Male Voters]]</f>
        <v>0.692390139335477</v>
      </c>
      <c r="AA5465" s="24">
        <f>Table1[[#This Row],[Total Ballots]]/Table1[[#This Row],[Total Voters]]</f>
        <v>0.70157771064115471</v>
      </c>
    </row>
    <row r="5466" spans="1:27" s="12" customFormat="1" x14ac:dyDescent="0.35">
      <c r="A5466" s="8" t="s">
        <v>42</v>
      </c>
      <c r="B5466" s="17">
        <v>2016</v>
      </c>
      <c r="C5466" s="17" t="s">
        <v>82</v>
      </c>
      <c r="D5466" s="17"/>
      <c r="E5466" s="35" t="s">
        <v>74</v>
      </c>
      <c r="F5466" s="34" t="s">
        <v>78</v>
      </c>
      <c r="G5466" s="9" t="s">
        <v>65</v>
      </c>
      <c r="H5466" s="10">
        <v>4946</v>
      </c>
      <c r="I5466" s="10">
        <v>4944</v>
      </c>
      <c r="J5466" s="10">
        <v>9889.9979999999996</v>
      </c>
      <c r="K5466" s="31">
        <v>3640</v>
      </c>
      <c r="L5466" s="31">
        <v>3426</v>
      </c>
      <c r="M5466" s="31">
        <v>1</v>
      </c>
      <c r="N5466" s="31">
        <v>7067</v>
      </c>
      <c r="O5466" s="31">
        <v>2890</v>
      </c>
      <c r="P5466" s="31">
        <v>2681</v>
      </c>
      <c r="Q5466" s="31">
        <v>1</v>
      </c>
      <c r="R5466" s="41">
        <v>5572</v>
      </c>
      <c r="S5466" s="130">
        <f>IFERROR(Table1[[#This Row],[Female Voters]]/Table1[[#This Row],[Female Population]],"0.0%")</f>
        <v>0.73594824100283052</v>
      </c>
      <c r="T5466" s="130">
        <f>IFERROR(Table1[[#This Row],[Male Voters]]/Table1[[#This Row],[Male Population]],"0.0%")</f>
        <v>0.69296116504854366</v>
      </c>
      <c r="U5466" s="130">
        <f>IFERROR(Table1[[#This Row],[Total Voters]]/Table1[[#This Row],[Total Population]],"0.0%")</f>
        <v>0.71456030628115397</v>
      </c>
      <c r="V5466" s="130">
        <f>IFERROR(Table1[[#This Row],[Female Ballots]]/Table1[[#This Row],[Female Population]],"0.0%")</f>
        <v>0.58431055398301657</v>
      </c>
      <c r="W5466" s="130">
        <f>IFERROR(Table1[[#This Row],[Male Ballots]]/Table1[[#This Row],[Male Population]],"0.0%")</f>
        <v>0.54227346278317157</v>
      </c>
      <c r="X5466" s="130">
        <f>IFERROR(Table1[[#This Row],[Total Ballots]]/Table1[[#This Row],[Total Population]],"0.0%")</f>
        <v>0.56339748501465825</v>
      </c>
      <c r="Y5466" s="24">
        <f>Table1[[#This Row],[Female Ballots]]/Table1[[#This Row],[Female Voters]]</f>
        <v>0.79395604395604391</v>
      </c>
      <c r="Z5466" s="24">
        <f>Table1[[#This Row],[Male Ballots]]/Table1[[#This Row],[Male Voters]]</f>
        <v>0.78254524226503208</v>
      </c>
      <c r="AA5466" s="24">
        <f>Table1[[#This Row],[Total Ballots]]/Table1[[#This Row],[Total Voters]]</f>
        <v>0.78845337484080935</v>
      </c>
    </row>
    <row r="5467" spans="1:27" s="12" customFormat="1" x14ac:dyDescent="0.35">
      <c r="A5467" s="8" t="s">
        <v>42</v>
      </c>
      <c r="B5467" s="17">
        <v>2016</v>
      </c>
      <c r="C5467" s="17" t="s">
        <v>82</v>
      </c>
      <c r="D5467" s="17"/>
      <c r="E5467" s="35" t="s">
        <v>74</v>
      </c>
      <c r="F5467" s="34" t="s">
        <v>78</v>
      </c>
      <c r="G5467" s="9" t="s">
        <v>66</v>
      </c>
      <c r="H5467" s="10">
        <v>5716</v>
      </c>
      <c r="I5467" s="10">
        <v>5485</v>
      </c>
      <c r="J5467" s="10">
        <v>11200.998</v>
      </c>
      <c r="K5467" s="31">
        <v>4935</v>
      </c>
      <c r="L5467" s="31">
        <v>4411</v>
      </c>
      <c r="M5467" s="31">
        <v>1</v>
      </c>
      <c r="N5467" s="31">
        <v>9347</v>
      </c>
      <c r="O5467" s="31">
        <v>4269</v>
      </c>
      <c r="P5467" s="31">
        <v>3746</v>
      </c>
      <c r="Q5467" s="31">
        <v>1</v>
      </c>
      <c r="R5467" s="41">
        <v>8016</v>
      </c>
      <c r="S5467" s="130">
        <f>IFERROR(Table1[[#This Row],[Female Voters]]/Table1[[#This Row],[Female Population]],"0.0%")</f>
        <v>0.86336599020293914</v>
      </c>
      <c r="T5467" s="130">
        <f>IFERROR(Table1[[#This Row],[Male Voters]]/Table1[[#This Row],[Male Population]],"0.0%")</f>
        <v>0.80419325432999089</v>
      </c>
      <c r="U5467" s="130">
        <f>IFERROR(Table1[[#This Row],[Total Voters]]/Table1[[#This Row],[Total Population]],"0.0%")</f>
        <v>0.83447921337009434</v>
      </c>
      <c r="V5467" s="130">
        <f>IFERROR(Table1[[#This Row],[Female Ballots]]/Table1[[#This Row],[Female Population]],"0.0%")</f>
        <v>0.74685094471658497</v>
      </c>
      <c r="W5467" s="130">
        <f>IFERROR(Table1[[#This Row],[Male Ballots]]/Table1[[#This Row],[Male Population]],"0.0%")</f>
        <v>0.68295350957155876</v>
      </c>
      <c r="X5467" s="130">
        <f>IFERROR(Table1[[#This Row],[Total Ballots]]/Table1[[#This Row],[Total Population]],"0.0%")</f>
        <v>0.7156505161415081</v>
      </c>
      <c r="Y5467" s="24">
        <f>Table1[[#This Row],[Female Ballots]]/Table1[[#This Row],[Female Voters]]</f>
        <v>0.86504559270516712</v>
      </c>
      <c r="Z5467" s="24">
        <f>Table1[[#This Row],[Male Ballots]]/Table1[[#This Row],[Male Voters]]</f>
        <v>0.84924053502607122</v>
      </c>
      <c r="AA5467" s="24">
        <f>Table1[[#This Row],[Total Ballots]]/Table1[[#This Row],[Total Voters]]</f>
        <v>0.85760136942334442</v>
      </c>
    </row>
    <row r="5468" spans="1:27" s="12" customFormat="1" x14ac:dyDescent="0.35">
      <c r="A5468" s="8" t="s">
        <v>42</v>
      </c>
      <c r="B5468" s="17">
        <v>2016</v>
      </c>
      <c r="C5468" s="17" t="s">
        <v>82</v>
      </c>
      <c r="D5468" s="17"/>
      <c r="E5468" s="35" t="s">
        <v>74</v>
      </c>
      <c r="F5468" s="34" t="s">
        <v>78</v>
      </c>
      <c r="G5468" s="9" t="s">
        <v>67</v>
      </c>
      <c r="H5468" s="10">
        <v>8277</v>
      </c>
      <c r="I5468" s="10">
        <v>7402.9997999999996</v>
      </c>
      <c r="J5468" s="10">
        <v>15679.996999999999</v>
      </c>
      <c r="K5468" s="31">
        <v>7130</v>
      </c>
      <c r="L5468" s="31">
        <v>6539</v>
      </c>
      <c r="M5468" s="31"/>
      <c r="N5468" s="31">
        <v>13669</v>
      </c>
      <c r="O5468" s="31">
        <v>6398</v>
      </c>
      <c r="P5468" s="31">
        <v>5928</v>
      </c>
      <c r="Q5468" s="31">
        <v>0</v>
      </c>
      <c r="R5468" s="41">
        <v>12326</v>
      </c>
      <c r="S5468" s="130">
        <f>IFERROR(Table1[[#This Row],[Female Voters]]/Table1[[#This Row],[Female Population]],"0.0%")</f>
        <v>0.86142322097378277</v>
      </c>
      <c r="T5468" s="130">
        <f>IFERROR(Table1[[#This Row],[Male Voters]]/Table1[[#This Row],[Male Population]],"0.0%")</f>
        <v>0.88329058174498398</v>
      </c>
      <c r="U5468" s="130">
        <f>IFERROR(Table1[[#This Row],[Total Voters]]/Table1[[#This Row],[Total Population]],"0.0%")</f>
        <v>0.87174761576803872</v>
      </c>
      <c r="V5468" s="130">
        <f>IFERROR(Table1[[#This Row],[Female Ballots]]/Table1[[#This Row],[Female Population]],"0.0%")</f>
        <v>0.77298538117675486</v>
      </c>
      <c r="W5468" s="130">
        <f>IFERROR(Table1[[#This Row],[Male Ballots]]/Table1[[#This Row],[Male Population]],"0.0%")</f>
        <v>0.80075647172109887</v>
      </c>
      <c r="X5468" s="130">
        <f>IFERROR(Table1[[#This Row],[Total Ballots]]/Table1[[#This Row],[Total Population]],"0.0%")</f>
        <v>0.78609708917673904</v>
      </c>
      <c r="Y5468" s="24">
        <f>Table1[[#This Row],[Female Ballots]]/Table1[[#This Row],[Female Voters]]</f>
        <v>0.89733520336605888</v>
      </c>
      <c r="Z5468" s="24">
        <f>Table1[[#This Row],[Male Ballots]]/Table1[[#This Row],[Male Voters]]</f>
        <v>0.90656063618290261</v>
      </c>
      <c r="AA5468" s="24">
        <f>Table1[[#This Row],[Total Ballots]]/Table1[[#This Row],[Total Voters]]</f>
        <v>0.90174848196649349</v>
      </c>
    </row>
    <row r="5469" spans="1:27" s="12" customFormat="1" x14ac:dyDescent="0.35">
      <c r="A5469" s="8" t="s">
        <v>27</v>
      </c>
      <c r="B5469" s="17">
        <v>2016</v>
      </c>
      <c r="C5469" s="17" t="s">
        <v>82</v>
      </c>
      <c r="D5469" s="17"/>
      <c r="E5469" s="35" t="s">
        <v>74</v>
      </c>
      <c r="F5469" s="34" t="s">
        <v>78</v>
      </c>
      <c r="G5469" s="9" t="s">
        <v>79</v>
      </c>
      <c r="H5469" s="10">
        <v>4177.7804300000007</v>
      </c>
      <c r="I5469" s="10">
        <v>4148.7751499999995</v>
      </c>
      <c r="J5469" s="10">
        <v>8326.5558000000001</v>
      </c>
      <c r="K5469" s="31">
        <v>3531</v>
      </c>
      <c r="L5469" s="31">
        <v>3556</v>
      </c>
      <c r="M5469" s="31"/>
      <c r="N5469" s="31">
        <v>7087</v>
      </c>
      <c r="O5469" s="31">
        <v>2997</v>
      </c>
      <c r="P5469" s="31">
        <v>2952</v>
      </c>
      <c r="Q5469" s="31">
        <v>0</v>
      </c>
      <c r="R5469" s="41">
        <v>5949</v>
      </c>
      <c r="S5469" s="130">
        <f>IFERROR(Table1[[#This Row],[Female Voters]]/Table1[[#This Row],[Female Population]],"0.0%")</f>
        <v>0.84518563365475852</v>
      </c>
      <c r="T5469" s="130">
        <f>IFERROR(Table1[[#This Row],[Male Voters]]/Table1[[#This Row],[Male Population]],"0.0%")</f>
        <v>0.85712044433162415</v>
      </c>
      <c r="U5469" s="130">
        <f>IFERROR(Table1[[#This Row],[Total Voters]]/Table1[[#This Row],[Total Population]],"0.0%")</f>
        <v>0.85113222924657517</v>
      </c>
      <c r="V5469" s="130">
        <f>IFERROR(Table1[[#This Row],[Female Ballots]]/Table1[[#This Row],[Female Population]],"0.0%")</f>
        <v>0.71736656586329972</v>
      </c>
      <c r="W5469" s="130">
        <f>IFERROR(Table1[[#This Row],[Male Ballots]]/Table1[[#This Row],[Male Population]],"0.0%")</f>
        <v>0.71153530699295675</v>
      </c>
      <c r="X5469" s="130">
        <f>IFERROR(Table1[[#This Row],[Total Ballots]]/Table1[[#This Row],[Total Population]],"0.0%")</f>
        <v>0.71446107404936865</v>
      </c>
      <c r="Y5469" s="24">
        <f>Table1[[#This Row],[Female Ballots]]/Table1[[#This Row],[Female Voters]]</f>
        <v>0.84876805437553104</v>
      </c>
      <c r="Z5469" s="24">
        <f>Table1[[#This Row],[Male Ballots]]/Table1[[#This Row],[Male Voters]]</f>
        <v>0.83014623172103486</v>
      </c>
      <c r="AA5469" s="24">
        <f>Table1[[#This Row],[Total Ballots]]/Table1[[#This Row],[Total Voters]]</f>
        <v>0.83942429801044161</v>
      </c>
    </row>
    <row r="5470" spans="1:27" s="12" customFormat="1" x14ac:dyDescent="0.35">
      <c r="A5470" s="8" t="s">
        <v>27</v>
      </c>
      <c r="B5470" s="17">
        <v>2016</v>
      </c>
      <c r="C5470" s="17" t="s">
        <v>82</v>
      </c>
      <c r="D5470" s="17"/>
      <c r="E5470" s="35" t="s">
        <v>74</v>
      </c>
      <c r="F5470" s="34" t="s">
        <v>78</v>
      </c>
      <c r="G5470" s="9" t="s">
        <v>62</v>
      </c>
      <c r="H5470" s="10">
        <v>303.05663000000004</v>
      </c>
      <c r="I5470" s="10">
        <v>319.05995000000001</v>
      </c>
      <c r="J5470" s="10">
        <v>622.11669999999992</v>
      </c>
      <c r="K5470" s="31">
        <v>225</v>
      </c>
      <c r="L5470" s="31">
        <v>249</v>
      </c>
      <c r="M5470" s="31"/>
      <c r="N5470" s="31">
        <v>474</v>
      </c>
      <c r="O5470" s="31">
        <v>149</v>
      </c>
      <c r="P5470" s="31">
        <v>155</v>
      </c>
      <c r="Q5470" s="31">
        <v>0</v>
      </c>
      <c r="R5470" s="41">
        <v>304</v>
      </c>
      <c r="S5470" s="130">
        <f>IFERROR(Table1[[#This Row],[Female Voters]]/Table1[[#This Row],[Female Population]],"0.0%")</f>
        <v>0.74243549794637387</v>
      </c>
      <c r="T5470" s="130">
        <f>IFERROR(Table1[[#This Row],[Male Voters]]/Table1[[#This Row],[Male Population]],"0.0%")</f>
        <v>0.78041759863624371</v>
      </c>
      <c r="U5470" s="130">
        <f>IFERROR(Table1[[#This Row],[Total Voters]]/Table1[[#This Row],[Total Population]],"0.0%")</f>
        <v>0.76191492689394136</v>
      </c>
      <c r="V5470" s="130">
        <f>IFERROR(Table1[[#This Row],[Female Ballots]]/Table1[[#This Row],[Female Population]],"0.0%")</f>
        <v>0.49165728530670977</v>
      </c>
      <c r="W5470" s="130">
        <f>IFERROR(Table1[[#This Row],[Male Ballots]]/Table1[[#This Row],[Male Population]],"0.0%")</f>
        <v>0.48580211963300313</v>
      </c>
      <c r="X5470" s="130">
        <f>IFERROR(Table1[[#This Row],[Total Ballots]]/Table1[[#This Row],[Total Population]],"0.0%")</f>
        <v>0.48865429910497504</v>
      </c>
      <c r="Y5470" s="24">
        <f>Table1[[#This Row],[Female Ballots]]/Table1[[#This Row],[Female Voters]]</f>
        <v>0.66222222222222227</v>
      </c>
      <c r="Z5470" s="24">
        <f>Table1[[#This Row],[Male Ballots]]/Table1[[#This Row],[Male Voters]]</f>
        <v>0.6224899598393574</v>
      </c>
      <c r="AA5470" s="24">
        <f>Table1[[#This Row],[Total Ballots]]/Table1[[#This Row],[Total Voters]]</f>
        <v>0.64135021097046419</v>
      </c>
    </row>
    <row r="5471" spans="1:27" s="12" customFormat="1" x14ac:dyDescent="0.35">
      <c r="A5471" s="8" t="s">
        <v>27</v>
      </c>
      <c r="B5471" s="17">
        <v>2016</v>
      </c>
      <c r="C5471" s="17" t="s">
        <v>82</v>
      </c>
      <c r="D5471" s="17"/>
      <c r="E5471" s="35" t="s">
        <v>74</v>
      </c>
      <c r="F5471" s="34" t="s">
        <v>78</v>
      </c>
      <c r="G5471" s="9" t="s">
        <v>63</v>
      </c>
      <c r="H5471" s="10">
        <v>455.08460000000002</v>
      </c>
      <c r="I5471" s="10">
        <v>443.08300000000003</v>
      </c>
      <c r="J5471" s="10">
        <v>898.16759999999999</v>
      </c>
      <c r="K5471" s="31">
        <v>348</v>
      </c>
      <c r="L5471" s="31">
        <v>383</v>
      </c>
      <c r="M5471" s="31"/>
      <c r="N5471" s="31">
        <v>731</v>
      </c>
      <c r="O5471" s="31">
        <v>233</v>
      </c>
      <c r="P5471" s="31">
        <v>220</v>
      </c>
      <c r="Q5471" s="31">
        <v>0</v>
      </c>
      <c r="R5471" s="41">
        <v>453</v>
      </c>
      <c r="S5471" s="130">
        <f>IFERROR(Table1[[#This Row],[Female Voters]]/Table1[[#This Row],[Female Population]],"0.0%")</f>
        <v>0.76469298235976335</v>
      </c>
      <c r="T5471" s="130">
        <f>IFERROR(Table1[[#This Row],[Male Voters]]/Table1[[#This Row],[Male Population]],"0.0%")</f>
        <v>0.86439786676536901</v>
      </c>
      <c r="U5471" s="130">
        <f>IFERROR(Table1[[#This Row],[Total Voters]]/Table1[[#This Row],[Total Population]],"0.0%")</f>
        <v>0.81387928043719238</v>
      </c>
      <c r="V5471" s="130">
        <f>IFERROR(Table1[[#This Row],[Female Ballots]]/Table1[[#This Row],[Female Population]],"0.0%")</f>
        <v>0.51199271520064615</v>
      </c>
      <c r="W5471" s="130">
        <f>IFERROR(Table1[[#This Row],[Male Ballots]]/Table1[[#This Row],[Male Population]],"0.0%")</f>
        <v>0.49652096785478111</v>
      </c>
      <c r="X5471" s="130">
        <f>IFERROR(Table1[[#This Row],[Total Ballots]]/Table1[[#This Row],[Total Population]],"0.0%")</f>
        <v>0.50436021072236403</v>
      </c>
      <c r="Y5471" s="24">
        <f>Table1[[#This Row],[Female Ballots]]/Table1[[#This Row],[Female Voters]]</f>
        <v>0.66954022988505746</v>
      </c>
      <c r="Z5471" s="24">
        <f>Table1[[#This Row],[Male Ballots]]/Table1[[#This Row],[Male Voters]]</f>
        <v>0.5744125326370757</v>
      </c>
      <c r="AA5471" s="24">
        <f>Table1[[#This Row],[Total Ballots]]/Table1[[#This Row],[Total Voters]]</f>
        <v>0.61969904240766072</v>
      </c>
    </row>
    <row r="5472" spans="1:27" s="12" customFormat="1" x14ac:dyDescent="0.35">
      <c r="A5472" s="8" t="s">
        <v>27</v>
      </c>
      <c r="B5472" s="17">
        <v>2016</v>
      </c>
      <c r="C5472" s="17" t="s">
        <v>82</v>
      </c>
      <c r="D5472" s="17"/>
      <c r="E5472" s="35" t="s">
        <v>74</v>
      </c>
      <c r="F5472" s="34" t="s">
        <v>78</v>
      </c>
      <c r="G5472" s="9" t="s">
        <v>64</v>
      </c>
      <c r="H5472" s="10">
        <v>559.10379999999998</v>
      </c>
      <c r="I5472" s="10">
        <v>557.1037</v>
      </c>
      <c r="J5472" s="10">
        <v>1116.2075</v>
      </c>
      <c r="K5472" s="31">
        <v>479</v>
      </c>
      <c r="L5472" s="31">
        <v>455</v>
      </c>
      <c r="M5472" s="31"/>
      <c r="N5472" s="31">
        <v>934</v>
      </c>
      <c r="O5472" s="31">
        <v>385</v>
      </c>
      <c r="P5472" s="31">
        <v>347</v>
      </c>
      <c r="Q5472" s="31">
        <v>0</v>
      </c>
      <c r="R5472" s="41">
        <v>732</v>
      </c>
      <c r="S5472" s="130">
        <f>IFERROR(Table1[[#This Row],[Female Voters]]/Table1[[#This Row],[Female Population]],"0.0%")</f>
        <v>0.85672821397386323</v>
      </c>
      <c r="T5472" s="130">
        <f>IFERROR(Table1[[#This Row],[Male Voters]]/Table1[[#This Row],[Male Population]],"0.0%")</f>
        <v>0.8167240677094767</v>
      </c>
      <c r="U5472" s="130">
        <f>IFERROR(Table1[[#This Row],[Total Voters]]/Table1[[#This Row],[Total Population]],"0.0%")</f>
        <v>0.83676198197915708</v>
      </c>
      <c r="V5472" s="130">
        <f>IFERROR(Table1[[#This Row],[Female Ballots]]/Table1[[#This Row],[Female Population]],"0.0%")</f>
        <v>0.68860200914391922</v>
      </c>
      <c r="W5472" s="130">
        <f>IFERROR(Table1[[#This Row],[Male Ballots]]/Table1[[#This Row],[Male Population]],"0.0%")</f>
        <v>0.62286428900041413</v>
      </c>
      <c r="X5472" s="130">
        <f>IFERROR(Table1[[#This Row],[Total Ballots]]/Table1[[#This Row],[Total Population]],"0.0%")</f>
        <v>0.65579204583377193</v>
      </c>
      <c r="Y5472" s="24">
        <f>Table1[[#This Row],[Female Ballots]]/Table1[[#This Row],[Female Voters]]</f>
        <v>0.80375782881002089</v>
      </c>
      <c r="Z5472" s="24">
        <f>Table1[[#This Row],[Male Ballots]]/Table1[[#This Row],[Male Voters]]</f>
        <v>0.76263736263736259</v>
      </c>
      <c r="AA5472" s="24">
        <f>Table1[[#This Row],[Total Ballots]]/Table1[[#This Row],[Total Voters]]</f>
        <v>0.78372591006423986</v>
      </c>
    </row>
    <row r="5473" spans="1:27" s="12" customFormat="1" x14ac:dyDescent="0.35">
      <c r="A5473" s="8" t="s">
        <v>27</v>
      </c>
      <c r="B5473" s="17">
        <v>2016</v>
      </c>
      <c r="C5473" s="17" t="s">
        <v>82</v>
      </c>
      <c r="D5473" s="17"/>
      <c r="E5473" s="35" t="s">
        <v>74</v>
      </c>
      <c r="F5473" s="34" t="s">
        <v>78</v>
      </c>
      <c r="G5473" s="9" t="s">
        <v>65</v>
      </c>
      <c r="H5473" s="10">
        <v>669.12490000000003</v>
      </c>
      <c r="I5473" s="10">
        <v>666.12429999999995</v>
      </c>
      <c r="J5473" s="10">
        <v>1335.2492</v>
      </c>
      <c r="K5473" s="31">
        <v>513</v>
      </c>
      <c r="L5473" s="31">
        <v>511</v>
      </c>
      <c r="M5473" s="31"/>
      <c r="N5473" s="31">
        <v>1024</v>
      </c>
      <c r="O5473" s="31">
        <v>430</v>
      </c>
      <c r="P5473" s="31">
        <v>431</v>
      </c>
      <c r="Q5473" s="31">
        <v>0</v>
      </c>
      <c r="R5473" s="41">
        <v>861</v>
      </c>
      <c r="S5473" s="130">
        <f>IFERROR(Table1[[#This Row],[Female Voters]]/Table1[[#This Row],[Female Population]],"0.0%")</f>
        <v>0.76667300828290796</v>
      </c>
      <c r="T5473" s="130">
        <f>IFERROR(Table1[[#This Row],[Male Voters]]/Table1[[#This Row],[Male Population]],"0.0%")</f>
        <v>0.76712409380651636</v>
      </c>
      <c r="U5473" s="130">
        <f>IFERROR(Table1[[#This Row],[Total Voters]]/Table1[[#This Row],[Total Population]],"0.0%")</f>
        <v>0.76689804420028862</v>
      </c>
      <c r="V5473" s="130">
        <f>IFERROR(Table1[[#This Row],[Female Ballots]]/Table1[[#This Row],[Female Population]],"0.0%")</f>
        <v>0.64263039680633616</v>
      </c>
      <c r="W5473" s="130">
        <f>IFERROR(Table1[[#This Row],[Male Ballots]]/Table1[[#This Row],[Male Population]],"0.0%")</f>
        <v>0.64702638831821635</v>
      </c>
      <c r="X5473" s="130">
        <f>IFERROR(Table1[[#This Row],[Total Ballots]]/Table1[[#This Row],[Total Population]],"0.0%")</f>
        <v>0.64482345318012546</v>
      </c>
      <c r="Y5473" s="24">
        <f>Table1[[#This Row],[Female Ballots]]/Table1[[#This Row],[Female Voters]]</f>
        <v>0.83820662768031184</v>
      </c>
      <c r="Z5473" s="24">
        <f>Table1[[#This Row],[Male Ballots]]/Table1[[#This Row],[Male Voters]]</f>
        <v>0.84344422700587085</v>
      </c>
      <c r="AA5473" s="24">
        <f>Table1[[#This Row],[Total Ballots]]/Table1[[#This Row],[Total Voters]]</f>
        <v>0.8408203125</v>
      </c>
    </row>
    <row r="5474" spans="1:27" s="12" customFormat="1" x14ac:dyDescent="0.35">
      <c r="A5474" s="8" t="s">
        <v>27</v>
      </c>
      <c r="B5474" s="17">
        <v>2016</v>
      </c>
      <c r="C5474" s="17" t="s">
        <v>82</v>
      </c>
      <c r="D5474" s="17"/>
      <c r="E5474" s="35" t="s">
        <v>74</v>
      </c>
      <c r="F5474" s="34" t="s">
        <v>78</v>
      </c>
      <c r="G5474" s="9" t="s">
        <v>66</v>
      </c>
      <c r="H5474" s="10">
        <v>871.16300000000001</v>
      </c>
      <c r="I5474" s="10">
        <v>876.16390000000001</v>
      </c>
      <c r="J5474" s="10">
        <v>1747.3268</v>
      </c>
      <c r="K5474" s="31">
        <v>798</v>
      </c>
      <c r="L5474" s="31">
        <v>788</v>
      </c>
      <c r="M5474" s="31"/>
      <c r="N5474" s="31">
        <v>1586</v>
      </c>
      <c r="O5474" s="31">
        <v>723</v>
      </c>
      <c r="P5474" s="31">
        <v>705</v>
      </c>
      <c r="Q5474" s="31">
        <v>0</v>
      </c>
      <c r="R5474" s="41">
        <v>1428</v>
      </c>
      <c r="S5474" s="130">
        <f>IFERROR(Table1[[#This Row],[Female Voters]]/Table1[[#This Row],[Female Population]],"0.0%")</f>
        <v>0.9160168648117516</v>
      </c>
      <c r="T5474" s="130">
        <f>IFERROR(Table1[[#This Row],[Male Voters]]/Table1[[#This Row],[Male Population]],"0.0%")</f>
        <v>0.89937510550252064</v>
      </c>
      <c r="U5474" s="130">
        <f>IFERROR(Table1[[#This Row],[Total Voters]]/Table1[[#This Row],[Total Population]],"0.0%")</f>
        <v>0.90767222250583002</v>
      </c>
      <c r="V5474" s="130">
        <f>IFERROR(Table1[[#This Row],[Female Ballots]]/Table1[[#This Row],[Female Population]],"0.0%")</f>
        <v>0.82992505420914342</v>
      </c>
      <c r="W5474" s="130">
        <f>IFERROR(Table1[[#This Row],[Male Ballots]]/Table1[[#This Row],[Male Population]],"0.0%")</f>
        <v>0.80464397129349885</v>
      </c>
      <c r="X5474" s="130">
        <f>IFERROR(Table1[[#This Row],[Total Ballots]]/Table1[[#This Row],[Total Population]],"0.0%")</f>
        <v>0.81724838192832616</v>
      </c>
      <c r="Y5474" s="24">
        <f>Table1[[#This Row],[Female Ballots]]/Table1[[#This Row],[Female Voters]]</f>
        <v>0.90601503759398494</v>
      </c>
      <c r="Z5474" s="24">
        <f>Table1[[#This Row],[Male Ballots]]/Table1[[#This Row],[Male Voters]]</f>
        <v>0.89467005076142136</v>
      </c>
      <c r="AA5474" s="24">
        <f>Table1[[#This Row],[Total Ballots]]/Table1[[#This Row],[Total Voters]]</f>
        <v>0.90037831021437575</v>
      </c>
    </row>
    <row r="5475" spans="1:27" s="12" customFormat="1" x14ac:dyDescent="0.35">
      <c r="A5475" s="8" t="s">
        <v>27</v>
      </c>
      <c r="B5475" s="17">
        <v>2016</v>
      </c>
      <c r="C5475" s="17" t="s">
        <v>82</v>
      </c>
      <c r="D5475" s="17"/>
      <c r="E5475" s="35" t="s">
        <v>74</v>
      </c>
      <c r="F5475" s="34" t="s">
        <v>78</v>
      </c>
      <c r="G5475" s="9" t="s">
        <v>67</v>
      </c>
      <c r="H5475" s="10">
        <v>1320.2474999999999</v>
      </c>
      <c r="I5475" s="10">
        <v>1287.2402999999999</v>
      </c>
      <c r="J5475" s="10">
        <v>2607.4880000000003</v>
      </c>
      <c r="K5475" s="31">
        <v>1168</v>
      </c>
      <c r="L5475" s="31">
        <v>1170</v>
      </c>
      <c r="M5475" s="31"/>
      <c r="N5475" s="31">
        <v>2338</v>
      </c>
      <c r="O5475" s="31">
        <v>1077</v>
      </c>
      <c r="P5475" s="31">
        <v>1094</v>
      </c>
      <c r="Q5475" s="31">
        <v>0</v>
      </c>
      <c r="R5475" s="41">
        <v>2171</v>
      </c>
      <c r="S5475" s="130">
        <f>IFERROR(Table1[[#This Row],[Female Voters]]/Table1[[#This Row],[Female Population]],"0.0%")</f>
        <v>0.88468260685969868</v>
      </c>
      <c r="T5475" s="130">
        <f>IFERROR(Table1[[#This Row],[Male Voters]]/Table1[[#This Row],[Male Population]],"0.0%")</f>
        <v>0.9089212014260275</v>
      </c>
      <c r="U5475" s="130">
        <f>IFERROR(Table1[[#This Row],[Total Voters]]/Table1[[#This Row],[Total Population]],"0.0%")</f>
        <v>0.89664842177605408</v>
      </c>
      <c r="V5475" s="130">
        <f>IFERROR(Table1[[#This Row],[Female Ballots]]/Table1[[#This Row],[Female Population]],"0.0%")</f>
        <v>0.81575613663347213</v>
      </c>
      <c r="W5475" s="130">
        <f>IFERROR(Table1[[#This Row],[Male Ballots]]/Table1[[#This Row],[Male Population]],"0.0%")</f>
        <v>0.84988016611972139</v>
      </c>
      <c r="X5475" s="130">
        <f>IFERROR(Table1[[#This Row],[Total Ballots]]/Table1[[#This Row],[Total Population]],"0.0%")</f>
        <v>0.83260210593490735</v>
      </c>
      <c r="Y5475" s="24">
        <f>Table1[[#This Row],[Female Ballots]]/Table1[[#This Row],[Female Voters]]</f>
        <v>0.9220890410958904</v>
      </c>
      <c r="Z5475" s="24">
        <f>Table1[[#This Row],[Male Ballots]]/Table1[[#This Row],[Male Voters]]</f>
        <v>0.93504273504273505</v>
      </c>
      <c r="AA5475" s="24">
        <f>Table1[[#This Row],[Total Ballots]]/Table1[[#This Row],[Total Voters]]</f>
        <v>0.9285714285714286</v>
      </c>
    </row>
    <row r="5476" spans="1:27" s="12" customFormat="1" x14ac:dyDescent="0.35">
      <c r="A5476" s="8" t="s">
        <v>41</v>
      </c>
      <c r="B5476" s="17">
        <v>2016</v>
      </c>
      <c r="C5476" s="17" t="s">
        <v>82</v>
      </c>
      <c r="D5476" s="17"/>
      <c r="E5476" s="35" t="s">
        <v>74</v>
      </c>
      <c r="F5476" s="34" t="s">
        <v>78</v>
      </c>
      <c r="G5476" s="9" t="s">
        <v>79</v>
      </c>
      <c r="H5476" s="10">
        <v>24606.988899999997</v>
      </c>
      <c r="I5476" s="10">
        <v>26220.993999999999</v>
      </c>
      <c r="J5476" s="10">
        <v>50827.984400000001</v>
      </c>
      <c r="K5476" s="31">
        <v>19521</v>
      </c>
      <c r="L5476" s="31">
        <v>18170</v>
      </c>
      <c r="M5476" s="31">
        <v>8</v>
      </c>
      <c r="N5476" s="31">
        <v>37699</v>
      </c>
      <c r="O5476" s="31">
        <v>15376</v>
      </c>
      <c r="P5476" s="31">
        <v>13994</v>
      </c>
      <c r="Q5476" s="31">
        <v>6</v>
      </c>
      <c r="R5476" s="41">
        <v>29376</v>
      </c>
      <c r="S5476" s="130">
        <f>IFERROR(Table1[[#This Row],[Female Voters]]/Table1[[#This Row],[Female Population]],"0.0%")</f>
        <v>0.79331120436275737</v>
      </c>
      <c r="T5476" s="130">
        <f>IFERROR(Table1[[#This Row],[Male Voters]]/Table1[[#This Row],[Male Population]],"0.0%")</f>
        <v>0.69295618617661869</v>
      </c>
      <c r="U5476" s="130">
        <f>IFERROR(Table1[[#This Row],[Total Voters]]/Table1[[#This Row],[Total Population]],"0.0%")</f>
        <v>0.74169771721264632</v>
      </c>
      <c r="V5476" s="130">
        <f>IFERROR(Table1[[#This Row],[Female Ballots]]/Table1[[#This Row],[Female Population]],"0.0%")</f>
        <v>0.62486312577643344</v>
      </c>
      <c r="W5476" s="130">
        <f>IFERROR(Table1[[#This Row],[Male Ballots]]/Table1[[#This Row],[Male Population]],"0.0%")</f>
        <v>0.53369448923255924</v>
      </c>
      <c r="X5476" s="130">
        <f>IFERROR(Table1[[#This Row],[Total Ballots]]/Table1[[#This Row],[Total Population]],"0.0%")</f>
        <v>0.57794933926201486</v>
      </c>
      <c r="Y5476" s="24">
        <f>Table1[[#This Row],[Female Ballots]]/Table1[[#This Row],[Female Voters]]</f>
        <v>0.78766456636442805</v>
      </c>
      <c r="Z5476" s="24">
        <f>Table1[[#This Row],[Male Ballots]]/Table1[[#This Row],[Male Voters]]</f>
        <v>0.77017061089708305</v>
      </c>
      <c r="AA5476" s="24">
        <f>Table1[[#This Row],[Total Ballots]]/Table1[[#This Row],[Total Voters]]</f>
        <v>0.77922491312766917</v>
      </c>
    </row>
    <row r="5477" spans="1:27" s="12" customFormat="1" x14ac:dyDescent="0.35">
      <c r="A5477" s="8" t="s">
        <v>41</v>
      </c>
      <c r="B5477" s="17">
        <v>2016</v>
      </c>
      <c r="C5477" s="17" t="s">
        <v>82</v>
      </c>
      <c r="D5477" s="17"/>
      <c r="E5477" s="35" t="s">
        <v>74</v>
      </c>
      <c r="F5477" s="34" t="s">
        <v>78</v>
      </c>
      <c r="G5477" s="9" t="s">
        <v>62</v>
      </c>
      <c r="H5477" s="10">
        <v>1967</v>
      </c>
      <c r="I5477" s="10">
        <v>2459.0011999999997</v>
      </c>
      <c r="J5477" s="10">
        <v>4426.0014000000001</v>
      </c>
      <c r="K5477" s="31">
        <v>1310</v>
      </c>
      <c r="L5477" s="31">
        <v>1401</v>
      </c>
      <c r="M5477" s="31">
        <v>2</v>
      </c>
      <c r="N5477" s="31">
        <v>2713</v>
      </c>
      <c r="O5477" s="31">
        <v>677</v>
      </c>
      <c r="P5477" s="31">
        <v>643</v>
      </c>
      <c r="Q5477" s="31">
        <v>1</v>
      </c>
      <c r="R5477" s="41">
        <v>1321</v>
      </c>
      <c r="S5477" s="130">
        <f>IFERROR(Table1[[#This Row],[Female Voters]]/Table1[[#This Row],[Female Population]],"0.0%")</f>
        <v>0.66598881545500765</v>
      </c>
      <c r="T5477" s="130">
        <f>IFERROR(Table1[[#This Row],[Male Voters]]/Table1[[#This Row],[Male Population]],"0.0%")</f>
        <v>0.56974352025529718</v>
      </c>
      <c r="U5477" s="130">
        <f>IFERROR(Table1[[#This Row],[Total Voters]]/Table1[[#This Row],[Total Population]],"0.0%")</f>
        <v>0.61296862671575292</v>
      </c>
      <c r="V5477" s="130">
        <f>IFERROR(Table1[[#This Row],[Female Ballots]]/Table1[[#This Row],[Female Population]],"0.0%")</f>
        <v>0.34417895271987797</v>
      </c>
      <c r="W5477" s="130">
        <f>IFERROR(Table1[[#This Row],[Male Ballots]]/Table1[[#This Row],[Male Population]],"0.0%")</f>
        <v>0.26148828231560034</v>
      </c>
      <c r="X5477" s="130">
        <f>IFERROR(Table1[[#This Row],[Total Ballots]]/Table1[[#This Row],[Total Population]],"0.0%")</f>
        <v>0.29846352963196082</v>
      </c>
      <c r="Y5477" s="24">
        <f>Table1[[#This Row],[Female Ballots]]/Table1[[#This Row],[Female Voters]]</f>
        <v>0.51679389312977098</v>
      </c>
      <c r="Z5477" s="24">
        <f>Table1[[#This Row],[Male Ballots]]/Table1[[#This Row],[Male Voters]]</f>
        <v>0.45895788722341185</v>
      </c>
      <c r="AA5477" s="24">
        <f>Table1[[#This Row],[Total Ballots]]/Table1[[#This Row],[Total Voters]]</f>
        <v>0.48691485440471804</v>
      </c>
    </row>
    <row r="5478" spans="1:27" s="12" customFormat="1" x14ac:dyDescent="0.35">
      <c r="A5478" s="8" t="s">
        <v>41</v>
      </c>
      <c r="B5478" s="17">
        <v>2016</v>
      </c>
      <c r="C5478" s="17" t="s">
        <v>82</v>
      </c>
      <c r="D5478" s="17"/>
      <c r="E5478" s="35" t="s">
        <v>74</v>
      </c>
      <c r="F5478" s="34" t="s">
        <v>78</v>
      </c>
      <c r="G5478" s="9" t="s">
        <v>63</v>
      </c>
      <c r="H5478" s="10">
        <v>3286</v>
      </c>
      <c r="I5478" s="10">
        <v>4041.002</v>
      </c>
      <c r="J5478" s="10">
        <v>7327.0020000000004</v>
      </c>
      <c r="K5478" s="31">
        <v>2243</v>
      </c>
      <c r="L5478" s="31">
        <v>2019</v>
      </c>
      <c r="M5478" s="31"/>
      <c r="N5478" s="31">
        <v>4262</v>
      </c>
      <c r="O5478" s="31">
        <v>1307</v>
      </c>
      <c r="P5478" s="31">
        <v>1069</v>
      </c>
      <c r="Q5478" s="31">
        <v>0</v>
      </c>
      <c r="R5478" s="41">
        <v>2376</v>
      </c>
      <c r="S5478" s="130">
        <f>IFERROR(Table1[[#This Row],[Female Voters]]/Table1[[#This Row],[Female Population]],"0.0%")</f>
        <v>0.68259281801582472</v>
      </c>
      <c r="T5478" s="130">
        <f>IFERROR(Table1[[#This Row],[Male Voters]]/Table1[[#This Row],[Male Population]],"0.0%")</f>
        <v>0.49962855747163698</v>
      </c>
      <c r="U5478" s="130">
        <f>IFERROR(Table1[[#This Row],[Total Voters]]/Table1[[#This Row],[Total Population]],"0.0%")</f>
        <v>0.5816840230151431</v>
      </c>
      <c r="V5478" s="130">
        <f>IFERROR(Table1[[#This Row],[Female Ballots]]/Table1[[#This Row],[Female Population]],"0.0%")</f>
        <v>0.39774802191113817</v>
      </c>
      <c r="W5478" s="130">
        <f>IFERROR(Table1[[#This Row],[Male Ballots]]/Table1[[#This Row],[Male Population]],"0.0%")</f>
        <v>0.264538349646944</v>
      </c>
      <c r="X5478" s="130">
        <f>IFERROR(Table1[[#This Row],[Total Ballots]]/Table1[[#This Row],[Total Population]],"0.0%")</f>
        <v>0.3242799715354247</v>
      </c>
      <c r="Y5478" s="24">
        <f>Table1[[#This Row],[Female Ballots]]/Table1[[#This Row],[Female Voters]]</f>
        <v>0.58270173874275522</v>
      </c>
      <c r="Z5478" s="24">
        <f>Table1[[#This Row],[Male Ballots]]/Table1[[#This Row],[Male Voters]]</f>
        <v>0.52947003467062903</v>
      </c>
      <c r="AA5478" s="24">
        <f>Table1[[#This Row],[Total Ballots]]/Table1[[#This Row],[Total Voters]]</f>
        <v>0.55748474894415767</v>
      </c>
    </row>
    <row r="5479" spans="1:27" s="12" customFormat="1" x14ac:dyDescent="0.35">
      <c r="A5479" s="8" t="s">
        <v>41</v>
      </c>
      <c r="B5479" s="17">
        <v>2016</v>
      </c>
      <c r="C5479" s="17" t="s">
        <v>82</v>
      </c>
      <c r="D5479" s="17"/>
      <c r="E5479" s="35" t="s">
        <v>74</v>
      </c>
      <c r="F5479" s="34" t="s">
        <v>78</v>
      </c>
      <c r="G5479" s="9" t="s">
        <v>64</v>
      </c>
      <c r="H5479" s="10">
        <v>3425</v>
      </c>
      <c r="I5479" s="10">
        <v>3945.0010000000002</v>
      </c>
      <c r="J5479" s="10">
        <v>7370.0010000000002</v>
      </c>
      <c r="K5479" s="31">
        <v>2248</v>
      </c>
      <c r="L5479" s="31">
        <v>2050</v>
      </c>
      <c r="M5479" s="31">
        <v>2</v>
      </c>
      <c r="N5479" s="31">
        <v>4300</v>
      </c>
      <c r="O5479" s="31">
        <v>1569</v>
      </c>
      <c r="P5479" s="31">
        <v>1368</v>
      </c>
      <c r="Q5479" s="31">
        <v>2</v>
      </c>
      <c r="R5479" s="41">
        <v>2939</v>
      </c>
      <c r="S5479" s="130">
        <f>IFERROR(Table1[[#This Row],[Female Voters]]/Table1[[#This Row],[Female Population]],"0.0%")</f>
        <v>0.65635036496350363</v>
      </c>
      <c r="T5479" s="130">
        <f>IFERROR(Table1[[#This Row],[Male Voters]]/Table1[[#This Row],[Male Population]],"0.0%")</f>
        <v>0.51964498868314601</v>
      </c>
      <c r="U5479" s="130">
        <f>IFERROR(Table1[[#This Row],[Total Voters]]/Table1[[#This Row],[Total Population]],"0.0%")</f>
        <v>0.58344632517688932</v>
      </c>
      <c r="V5479" s="130">
        <f>IFERROR(Table1[[#This Row],[Female Ballots]]/Table1[[#This Row],[Female Population]],"0.0%")</f>
        <v>0.45810218978102191</v>
      </c>
      <c r="W5479" s="130">
        <f>IFERROR(Table1[[#This Row],[Male Ballots]]/Table1[[#This Row],[Male Population]],"0.0%")</f>
        <v>0.34676797293587502</v>
      </c>
      <c r="X5479" s="130">
        <f>IFERROR(Table1[[#This Row],[Total Ballots]]/Table1[[#This Row],[Total Population]],"0.0%")</f>
        <v>0.39877877899880881</v>
      </c>
      <c r="Y5479" s="24">
        <f>Table1[[#This Row],[Female Ballots]]/Table1[[#This Row],[Female Voters]]</f>
        <v>0.69795373665480431</v>
      </c>
      <c r="Z5479" s="24">
        <f>Table1[[#This Row],[Male Ballots]]/Table1[[#This Row],[Male Voters]]</f>
        <v>0.66731707317073174</v>
      </c>
      <c r="AA5479" s="24">
        <f>Table1[[#This Row],[Total Ballots]]/Table1[[#This Row],[Total Voters]]</f>
        <v>0.68348837209302327</v>
      </c>
    </row>
    <row r="5480" spans="1:27" s="12" customFormat="1" x14ac:dyDescent="0.35">
      <c r="A5480" s="8" t="s">
        <v>41</v>
      </c>
      <c r="B5480" s="17">
        <v>2016</v>
      </c>
      <c r="C5480" s="17" t="s">
        <v>82</v>
      </c>
      <c r="D5480" s="17"/>
      <c r="E5480" s="35" t="s">
        <v>74</v>
      </c>
      <c r="F5480" s="34" t="s">
        <v>78</v>
      </c>
      <c r="G5480" s="9" t="s">
        <v>65</v>
      </c>
      <c r="H5480" s="10">
        <v>3877.9979999999996</v>
      </c>
      <c r="I5480" s="10">
        <v>4168.9989999999998</v>
      </c>
      <c r="J5480" s="10">
        <v>8046.9979999999996</v>
      </c>
      <c r="K5480" s="31">
        <v>2871</v>
      </c>
      <c r="L5480" s="31">
        <v>2642</v>
      </c>
      <c r="M5480" s="31"/>
      <c r="N5480" s="31">
        <v>5513</v>
      </c>
      <c r="O5480" s="31">
        <v>2203</v>
      </c>
      <c r="P5480" s="31">
        <v>1992</v>
      </c>
      <c r="Q5480" s="31">
        <v>0</v>
      </c>
      <c r="R5480" s="41">
        <v>4195</v>
      </c>
      <c r="S5480" s="130">
        <f>IFERROR(Table1[[#This Row],[Female Voters]]/Table1[[#This Row],[Female Population]],"0.0%")</f>
        <v>0.74033044885531152</v>
      </c>
      <c r="T5480" s="130">
        <f>IFERROR(Table1[[#This Row],[Male Voters]]/Table1[[#This Row],[Male Population]],"0.0%")</f>
        <v>0.63372526594513456</v>
      </c>
      <c r="U5480" s="130">
        <f>IFERROR(Table1[[#This Row],[Total Voters]]/Table1[[#This Row],[Total Population]],"0.0%")</f>
        <v>0.68510020755566237</v>
      </c>
      <c r="V5480" s="130">
        <f>IFERROR(Table1[[#This Row],[Female Ballots]]/Table1[[#This Row],[Female Population]],"0.0%")</f>
        <v>0.56807662097814393</v>
      </c>
      <c r="W5480" s="130">
        <f>IFERROR(Table1[[#This Row],[Male Ballots]]/Table1[[#This Row],[Male Population]],"0.0%")</f>
        <v>0.47781253965280396</v>
      </c>
      <c r="X5480" s="130">
        <f>IFERROR(Table1[[#This Row],[Total Ballots]]/Table1[[#This Row],[Total Population]],"0.0%")</f>
        <v>0.52131241986141919</v>
      </c>
      <c r="Y5480" s="24">
        <f>Table1[[#This Row],[Female Ballots]]/Table1[[#This Row],[Female Voters]]</f>
        <v>0.76732845698362939</v>
      </c>
      <c r="Z5480" s="24">
        <f>Table1[[#This Row],[Male Ballots]]/Table1[[#This Row],[Male Voters]]</f>
        <v>0.75397426192278572</v>
      </c>
      <c r="AA5480" s="24">
        <f>Table1[[#This Row],[Total Ballots]]/Table1[[#This Row],[Total Voters]]</f>
        <v>0.7609287139488482</v>
      </c>
    </row>
    <row r="5481" spans="1:27" s="12" customFormat="1" x14ac:dyDescent="0.35">
      <c r="A5481" s="8" t="s">
        <v>41</v>
      </c>
      <c r="B5481" s="17">
        <v>2016</v>
      </c>
      <c r="C5481" s="17" t="s">
        <v>82</v>
      </c>
      <c r="D5481" s="17"/>
      <c r="E5481" s="35" t="s">
        <v>74</v>
      </c>
      <c r="F5481" s="34" t="s">
        <v>78</v>
      </c>
      <c r="G5481" s="9" t="s">
        <v>66</v>
      </c>
      <c r="H5481" s="10">
        <v>5019.9969999999994</v>
      </c>
      <c r="I5481" s="10">
        <v>4946.9969999999994</v>
      </c>
      <c r="J5481" s="10">
        <v>9966.9930000000004</v>
      </c>
      <c r="K5481" s="31">
        <v>4370</v>
      </c>
      <c r="L5481" s="31">
        <v>3961</v>
      </c>
      <c r="M5481" s="31">
        <v>2</v>
      </c>
      <c r="N5481" s="31">
        <v>8333</v>
      </c>
      <c r="O5481" s="31">
        <v>3767</v>
      </c>
      <c r="P5481" s="31">
        <v>3387</v>
      </c>
      <c r="Q5481" s="31">
        <v>2</v>
      </c>
      <c r="R5481" s="41">
        <v>7156</v>
      </c>
      <c r="S5481" s="130">
        <f>IFERROR(Table1[[#This Row],[Female Voters]]/Table1[[#This Row],[Female Population]],"0.0%")</f>
        <v>0.87051844851700122</v>
      </c>
      <c r="T5481" s="130">
        <f>IFERROR(Table1[[#This Row],[Male Voters]]/Table1[[#This Row],[Male Population]],"0.0%")</f>
        <v>0.80068777078296194</v>
      </c>
      <c r="U5481" s="130">
        <f>IFERROR(Table1[[#This Row],[Total Voters]]/Table1[[#This Row],[Total Population]],"0.0%")</f>
        <v>0.83605958186185136</v>
      </c>
      <c r="V5481" s="130">
        <f>IFERROR(Table1[[#This Row],[Female Ballots]]/Table1[[#This Row],[Female Population]],"0.0%")</f>
        <v>0.75039885482003288</v>
      </c>
      <c r="W5481" s="130">
        <f>IFERROR(Table1[[#This Row],[Male Ballots]]/Table1[[#This Row],[Male Population]],"0.0%")</f>
        <v>0.68465778329762483</v>
      </c>
      <c r="X5481" s="130">
        <f>IFERROR(Table1[[#This Row],[Total Ballots]]/Table1[[#This Row],[Total Population]],"0.0%")</f>
        <v>0.71796980292852619</v>
      </c>
      <c r="Y5481" s="24">
        <f>Table1[[#This Row],[Female Ballots]]/Table1[[#This Row],[Female Voters]]</f>
        <v>0.86201372997711667</v>
      </c>
      <c r="Z5481" s="24">
        <f>Table1[[#This Row],[Male Ballots]]/Table1[[#This Row],[Male Voters]]</f>
        <v>0.85508709921736936</v>
      </c>
      <c r="AA5481" s="24">
        <f>Table1[[#This Row],[Total Ballots]]/Table1[[#This Row],[Total Voters]]</f>
        <v>0.85875435017400692</v>
      </c>
    </row>
    <row r="5482" spans="1:27" s="12" customFormat="1" x14ac:dyDescent="0.35">
      <c r="A5482" s="8" t="s">
        <v>41</v>
      </c>
      <c r="B5482" s="17">
        <v>2016</v>
      </c>
      <c r="C5482" s="17" t="s">
        <v>82</v>
      </c>
      <c r="D5482" s="17"/>
      <c r="E5482" s="35" t="s">
        <v>74</v>
      </c>
      <c r="F5482" s="34" t="s">
        <v>78</v>
      </c>
      <c r="G5482" s="9" t="s">
        <v>67</v>
      </c>
      <c r="H5482" s="10">
        <v>7030.9938999999995</v>
      </c>
      <c r="I5482" s="10">
        <v>6659.9938000000002</v>
      </c>
      <c r="J5482" s="10">
        <v>13690.989000000001</v>
      </c>
      <c r="K5482" s="31">
        <v>6479</v>
      </c>
      <c r="L5482" s="31">
        <v>6097</v>
      </c>
      <c r="M5482" s="31">
        <v>2</v>
      </c>
      <c r="N5482" s="31">
        <v>12578</v>
      </c>
      <c r="O5482" s="31">
        <v>5853</v>
      </c>
      <c r="P5482" s="31">
        <v>5535</v>
      </c>
      <c r="Q5482" s="31">
        <v>1</v>
      </c>
      <c r="R5482" s="41">
        <v>11389</v>
      </c>
      <c r="S5482" s="130">
        <f>IFERROR(Table1[[#This Row],[Female Voters]]/Table1[[#This Row],[Female Population]],"0.0%")</f>
        <v>0.92149134135929212</v>
      </c>
      <c r="T5482" s="130">
        <f>IFERROR(Table1[[#This Row],[Male Voters]]/Table1[[#This Row],[Male Population]],"0.0%")</f>
        <v>0.91546631770137676</v>
      </c>
      <c r="U5482" s="130">
        <f>IFERROR(Table1[[#This Row],[Total Voters]]/Table1[[#This Row],[Total Population]],"0.0%")</f>
        <v>0.91870645721795541</v>
      </c>
      <c r="V5482" s="130">
        <f>IFERROR(Table1[[#This Row],[Female Ballots]]/Table1[[#This Row],[Female Population]],"0.0%")</f>
        <v>0.83245698734001183</v>
      </c>
      <c r="W5482" s="130">
        <f>IFERROR(Table1[[#This Row],[Male Ballots]]/Table1[[#This Row],[Male Population]],"0.0%")</f>
        <v>0.83108185476088581</v>
      </c>
      <c r="X5482" s="130">
        <f>IFERROR(Table1[[#This Row],[Total Ballots]]/Table1[[#This Row],[Total Population]],"0.0%")</f>
        <v>0.83186101456950978</v>
      </c>
      <c r="Y5482" s="24">
        <f>Table1[[#This Row],[Female Ballots]]/Table1[[#This Row],[Female Voters]]</f>
        <v>0.90338015125791016</v>
      </c>
      <c r="Z5482" s="24">
        <f>Table1[[#This Row],[Male Ballots]]/Table1[[#This Row],[Male Voters]]</f>
        <v>0.90782351976381825</v>
      </c>
      <c r="AA5482" s="24">
        <f>Table1[[#This Row],[Total Ballots]]/Table1[[#This Row],[Total Voters]]</f>
        <v>0.90546986802353313</v>
      </c>
    </row>
    <row r="5483" spans="1:27" s="12" customFormat="1" x14ac:dyDescent="0.35">
      <c r="A5483" s="8" t="s">
        <v>49</v>
      </c>
      <c r="B5483" s="17">
        <v>2016</v>
      </c>
      <c r="C5483" s="17" t="s">
        <v>82</v>
      </c>
      <c r="D5483" s="17"/>
      <c r="E5483" s="35" t="s">
        <v>74</v>
      </c>
      <c r="F5483" s="34" t="s">
        <v>78</v>
      </c>
      <c r="G5483" s="9" t="s">
        <v>79</v>
      </c>
      <c r="H5483" s="10">
        <v>15926.118400000003</v>
      </c>
      <c r="I5483" s="10">
        <v>16506.0298</v>
      </c>
      <c r="J5483" s="10">
        <v>32432.147799999999</v>
      </c>
      <c r="K5483" s="31">
        <v>11676</v>
      </c>
      <c r="L5483" s="31">
        <v>10806</v>
      </c>
      <c r="M5483" s="31">
        <v>3</v>
      </c>
      <c r="N5483" s="31">
        <v>22485</v>
      </c>
      <c r="O5483" s="31">
        <v>9312</v>
      </c>
      <c r="P5483" s="31">
        <v>8527</v>
      </c>
      <c r="Q5483" s="31">
        <v>0</v>
      </c>
      <c r="R5483" s="41">
        <v>17839</v>
      </c>
      <c r="S5483" s="130">
        <f>IFERROR(Table1[[#This Row],[Female Voters]]/Table1[[#This Row],[Female Population]],"0.0%")</f>
        <v>0.73313532567985917</v>
      </c>
      <c r="T5483" s="130">
        <f>IFERROR(Table1[[#This Row],[Male Voters]]/Table1[[#This Row],[Male Population]],"0.0%")</f>
        <v>0.65466984677320772</v>
      </c>
      <c r="U5483" s="130">
        <f>IFERROR(Table1[[#This Row],[Total Voters]]/Table1[[#This Row],[Total Population]],"0.0%")</f>
        <v>0.69329358446004619</v>
      </c>
      <c r="V5483" s="130">
        <f>IFERROR(Table1[[#This Row],[Female Ballots]]/Table1[[#This Row],[Female Population]],"0.0%")</f>
        <v>0.58469991030582813</v>
      </c>
      <c r="W5483" s="130">
        <f>IFERROR(Table1[[#This Row],[Male Ballots]]/Table1[[#This Row],[Male Population]],"0.0%")</f>
        <v>0.51659909156349637</v>
      </c>
      <c r="X5483" s="130">
        <f>IFERROR(Table1[[#This Row],[Total Ballots]]/Table1[[#This Row],[Total Population]],"0.0%")</f>
        <v>0.55004066058184409</v>
      </c>
      <c r="Y5483" s="24">
        <f>Table1[[#This Row],[Female Ballots]]/Table1[[#This Row],[Female Voters]]</f>
        <v>0.79753340184994859</v>
      </c>
      <c r="Z5483" s="24">
        <f>Table1[[#This Row],[Male Ballots]]/Table1[[#This Row],[Male Voters]]</f>
        <v>0.78909864889875991</v>
      </c>
      <c r="AA5483" s="24">
        <f>Table1[[#This Row],[Total Ballots]]/Table1[[#This Row],[Total Voters]]</f>
        <v>0.79337336001778969</v>
      </c>
    </row>
    <row r="5484" spans="1:27" s="12" customFormat="1" x14ac:dyDescent="0.35">
      <c r="A5484" s="8" t="s">
        <v>49</v>
      </c>
      <c r="B5484" s="17">
        <v>2016</v>
      </c>
      <c r="C5484" s="17" t="s">
        <v>82</v>
      </c>
      <c r="D5484" s="17"/>
      <c r="E5484" s="35" t="s">
        <v>74</v>
      </c>
      <c r="F5484" s="34" t="s">
        <v>78</v>
      </c>
      <c r="G5484" s="9" t="s">
        <v>62</v>
      </c>
      <c r="H5484" s="10">
        <v>1273.9757</v>
      </c>
      <c r="I5484" s="10">
        <v>1558.9513999999999</v>
      </c>
      <c r="J5484" s="10">
        <v>2832.9265999999998</v>
      </c>
      <c r="K5484" s="31">
        <v>779</v>
      </c>
      <c r="L5484" s="31">
        <v>722</v>
      </c>
      <c r="M5484" s="31">
        <v>2</v>
      </c>
      <c r="N5484" s="31">
        <v>1503</v>
      </c>
      <c r="O5484" s="31">
        <v>439</v>
      </c>
      <c r="P5484" s="31">
        <v>327</v>
      </c>
      <c r="Q5484" s="31">
        <v>0</v>
      </c>
      <c r="R5484" s="41">
        <v>766</v>
      </c>
      <c r="S5484" s="130">
        <f>IFERROR(Table1[[#This Row],[Female Voters]]/Table1[[#This Row],[Female Population]],"0.0%")</f>
        <v>0.61147163168025886</v>
      </c>
      <c r="T5484" s="130">
        <f>IFERROR(Table1[[#This Row],[Male Voters]]/Table1[[#This Row],[Male Population]],"0.0%")</f>
        <v>0.4631318205301333</v>
      </c>
      <c r="U5484" s="130">
        <f>IFERROR(Table1[[#This Row],[Total Voters]]/Table1[[#This Row],[Total Population]],"0.0%")</f>
        <v>0.53054674978165695</v>
      </c>
      <c r="V5484" s="130">
        <f>IFERROR(Table1[[#This Row],[Female Ballots]]/Table1[[#This Row],[Female Population]],"0.0%")</f>
        <v>0.34459056008682115</v>
      </c>
      <c r="W5484" s="130">
        <f>IFERROR(Table1[[#This Row],[Male Ballots]]/Table1[[#This Row],[Male Population]],"0.0%")</f>
        <v>0.20975637855035123</v>
      </c>
      <c r="X5484" s="130">
        <f>IFERROR(Table1[[#This Row],[Total Ballots]]/Table1[[#This Row],[Total Population]],"0.0%")</f>
        <v>0.27039175670841598</v>
      </c>
      <c r="Y5484" s="24">
        <f>Table1[[#This Row],[Female Ballots]]/Table1[[#This Row],[Female Voters]]</f>
        <v>0.56354300385109113</v>
      </c>
      <c r="Z5484" s="24">
        <f>Table1[[#This Row],[Male Ballots]]/Table1[[#This Row],[Male Voters]]</f>
        <v>0.45290858725761773</v>
      </c>
      <c r="AA5484" s="24">
        <f>Table1[[#This Row],[Total Ballots]]/Table1[[#This Row],[Total Voters]]</f>
        <v>0.50964737192282106</v>
      </c>
    </row>
    <row r="5485" spans="1:27" s="12" customFormat="1" x14ac:dyDescent="0.35">
      <c r="A5485" s="8" t="s">
        <v>49</v>
      </c>
      <c r="B5485" s="17">
        <v>2016</v>
      </c>
      <c r="C5485" s="17" t="s">
        <v>82</v>
      </c>
      <c r="D5485" s="17"/>
      <c r="E5485" s="35" t="s">
        <v>74</v>
      </c>
      <c r="F5485" s="34" t="s">
        <v>78</v>
      </c>
      <c r="G5485" s="9" t="s">
        <v>63</v>
      </c>
      <c r="H5485" s="10">
        <v>2084.9767000000002</v>
      </c>
      <c r="I5485" s="10">
        <v>2386.9340000000002</v>
      </c>
      <c r="J5485" s="10">
        <v>4471.9110000000001</v>
      </c>
      <c r="K5485" s="31">
        <v>1433</v>
      </c>
      <c r="L5485" s="31">
        <v>1252</v>
      </c>
      <c r="M5485" s="31">
        <v>1</v>
      </c>
      <c r="N5485" s="31">
        <v>2686</v>
      </c>
      <c r="O5485" s="31">
        <v>869</v>
      </c>
      <c r="P5485" s="31">
        <v>697</v>
      </c>
      <c r="Q5485" s="31">
        <v>0</v>
      </c>
      <c r="R5485" s="41">
        <v>1566</v>
      </c>
      <c r="S5485" s="130">
        <f>IFERROR(Table1[[#This Row],[Female Voters]]/Table1[[#This Row],[Female Population]],"0.0%")</f>
        <v>0.68729784846036879</v>
      </c>
      <c r="T5485" s="130">
        <f>IFERROR(Table1[[#This Row],[Male Voters]]/Table1[[#This Row],[Male Population]],"0.0%")</f>
        <v>0.5245222532336461</v>
      </c>
      <c r="U5485" s="130">
        <f>IFERROR(Table1[[#This Row],[Total Voters]]/Table1[[#This Row],[Total Population]],"0.0%")</f>
        <v>0.60063807173264405</v>
      </c>
      <c r="V5485" s="130">
        <f>IFERROR(Table1[[#This Row],[Female Ballots]]/Table1[[#This Row],[Female Population]],"0.0%")</f>
        <v>0.4167912284103702</v>
      </c>
      <c r="W5485" s="130">
        <f>IFERROR(Table1[[#This Row],[Male Ballots]]/Table1[[#This Row],[Male Population]],"0.0%")</f>
        <v>0.29200639816601548</v>
      </c>
      <c r="X5485" s="130">
        <f>IFERROR(Table1[[#This Row],[Total Ballots]]/Table1[[#This Row],[Total Population]],"0.0%")</f>
        <v>0.35018586013898756</v>
      </c>
      <c r="Y5485" s="24">
        <f>Table1[[#This Row],[Female Ballots]]/Table1[[#This Row],[Female Voters]]</f>
        <v>0.60642009769713889</v>
      </c>
      <c r="Z5485" s="24">
        <f>Table1[[#This Row],[Male Ballots]]/Table1[[#This Row],[Male Voters]]</f>
        <v>0.55670926517571884</v>
      </c>
      <c r="AA5485" s="24">
        <f>Table1[[#This Row],[Total Ballots]]/Table1[[#This Row],[Total Voters]]</f>
        <v>0.58302308265078184</v>
      </c>
    </row>
    <row r="5486" spans="1:27" s="12" customFormat="1" x14ac:dyDescent="0.35">
      <c r="A5486" s="8" t="s">
        <v>49</v>
      </c>
      <c r="B5486" s="17">
        <v>2016</v>
      </c>
      <c r="C5486" s="17" t="s">
        <v>82</v>
      </c>
      <c r="D5486" s="17"/>
      <c r="E5486" s="35" t="s">
        <v>74</v>
      </c>
      <c r="F5486" s="34" t="s">
        <v>78</v>
      </c>
      <c r="G5486" s="9" t="s">
        <v>64</v>
      </c>
      <c r="H5486" s="10">
        <v>2293.9920000000002</v>
      </c>
      <c r="I5486" s="10">
        <v>2367.9760000000001</v>
      </c>
      <c r="J5486" s="10">
        <v>4661.9680000000008</v>
      </c>
      <c r="K5486" s="31">
        <v>1438</v>
      </c>
      <c r="L5486" s="31">
        <v>1302</v>
      </c>
      <c r="M5486" s="31"/>
      <c r="N5486" s="31">
        <v>2740</v>
      </c>
      <c r="O5486" s="31">
        <v>1022</v>
      </c>
      <c r="P5486" s="31">
        <v>945</v>
      </c>
      <c r="Q5486" s="31">
        <v>0</v>
      </c>
      <c r="R5486" s="41">
        <v>1967</v>
      </c>
      <c r="S5486" s="130">
        <f>IFERROR(Table1[[#This Row],[Female Voters]]/Table1[[#This Row],[Female Population]],"0.0%")</f>
        <v>0.62685484517818713</v>
      </c>
      <c r="T5486" s="130">
        <f>IFERROR(Table1[[#This Row],[Male Voters]]/Table1[[#This Row],[Male Population]],"0.0%")</f>
        <v>0.54983665374986901</v>
      </c>
      <c r="U5486" s="130">
        <f>IFERROR(Table1[[#This Row],[Total Voters]]/Table1[[#This Row],[Total Population]],"0.0%")</f>
        <v>0.58773462194506687</v>
      </c>
      <c r="V5486" s="130">
        <f>IFERROR(Table1[[#This Row],[Female Ballots]]/Table1[[#This Row],[Female Population]],"0.0%")</f>
        <v>0.44551157981370465</v>
      </c>
      <c r="W5486" s="130">
        <f>IFERROR(Table1[[#This Row],[Male Ballots]]/Table1[[#This Row],[Male Population]],"0.0%")</f>
        <v>0.39907499062490498</v>
      </c>
      <c r="X5486" s="130">
        <f>IFERROR(Table1[[#This Row],[Total Ballots]]/Table1[[#This Row],[Total Population]],"0.0%")</f>
        <v>0.42192481801676879</v>
      </c>
      <c r="Y5486" s="24">
        <f>Table1[[#This Row],[Female Ballots]]/Table1[[#This Row],[Female Voters]]</f>
        <v>0.71070931849791374</v>
      </c>
      <c r="Z5486" s="24">
        <f>Table1[[#This Row],[Male Ballots]]/Table1[[#This Row],[Male Voters]]</f>
        <v>0.72580645161290325</v>
      </c>
      <c r="AA5486" s="24">
        <f>Table1[[#This Row],[Total Ballots]]/Table1[[#This Row],[Total Voters]]</f>
        <v>0.71788321167883207</v>
      </c>
    </row>
    <row r="5487" spans="1:27" s="12" customFormat="1" x14ac:dyDescent="0.35">
      <c r="A5487" s="8" t="s">
        <v>49</v>
      </c>
      <c r="B5487" s="17">
        <v>2016</v>
      </c>
      <c r="C5487" s="17" t="s">
        <v>82</v>
      </c>
      <c r="D5487" s="17"/>
      <c r="E5487" s="35" t="s">
        <v>74</v>
      </c>
      <c r="F5487" s="34" t="s">
        <v>78</v>
      </c>
      <c r="G5487" s="9" t="s">
        <v>65</v>
      </c>
      <c r="H5487" s="10">
        <v>2614.0219999999999</v>
      </c>
      <c r="I5487" s="10">
        <v>2572.009</v>
      </c>
      <c r="J5487" s="10">
        <v>5186.03</v>
      </c>
      <c r="K5487" s="31">
        <v>1647</v>
      </c>
      <c r="L5487" s="31">
        <v>1473</v>
      </c>
      <c r="M5487" s="31"/>
      <c r="N5487" s="31">
        <v>3120</v>
      </c>
      <c r="O5487" s="31">
        <v>1334</v>
      </c>
      <c r="P5487" s="31">
        <v>1162</v>
      </c>
      <c r="Q5487" s="31">
        <v>0</v>
      </c>
      <c r="R5487" s="41">
        <v>2496</v>
      </c>
      <c r="S5487" s="130">
        <f>IFERROR(Table1[[#This Row],[Female Voters]]/Table1[[#This Row],[Female Population]],"0.0%")</f>
        <v>0.63006355723096441</v>
      </c>
      <c r="T5487" s="130">
        <f>IFERROR(Table1[[#This Row],[Male Voters]]/Table1[[#This Row],[Male Population]],"0.0%")</f>
        <v>0.572704061299941</v>
      </c>
      <c r="U5487" s="130">
        <f>IFERROR(Table1[[#This Row],[Total Voters]]/Table1[[#This Row],[Total Population]],"0.0%")</f>
        <v>0.60161626523564271</v>
      </c>
      <c r="V5487" s="130">
        <f>IFERROR(Table1[[#This Row],[Female Ballots]]/Table1[[#This Row],[Female Population]],"0.0%")</f>
        <v>0.51032470269951824</v>
      </c>
      <c r="W5487" s="130">
        <f>IFERROR(Table1[[#This Row],[Male Ballots]]/Table1[[#This Row],[Male Population]],"0.0%")</f>
        <v>0.45178691054347009</v>
      </c>
      <c r="X5487" s="130">
        <f>IFERROR(Table1[[#This Row],[Total Ballots]]/Table1[[#This Row],[Total Population]],"0.0%")</f>
        <v>0.48129301218851417</v>
      </c>
      <c r="Y5487" s="24">
        <f>Table1[[#This Row],[Female Ballots]]/Table1[[#This Row],[Female Voters]]</f>
        <v>0.80995749848208864</v>
      </c>
      <c r="Z5487" s="24">
        <f>Table1[[#This Row],[Male Ballots]]/Table1[[#This Row],[Male Voters]]</f>
        <v>0.78886625933469112</v>
      </c>
      <c r="AA5487" s="24">
        <f>Table1[[#This Row],[Total Ballots]]/Table1[[#This Row],[Total Voters]]</f>
        <v>0.8</v>
      </c>
    </row>
    <row r="5488" spans="1:27" s="12" customFormat="1" x14ac:dyDescent="0.35">
      <c r="A5488" s="8" t="s">
        <v>49</v>
      </c>
      <c r="B5488" s="17">
        <v>2016</v>
      </c>
      <c r="C5488" s="17" t="s">
        <v>82</v>
      </c>
      <c r="D5488" s="17"/>
      <c r="E5488" s="35" t="s">
        <v>74</v>
      </c>
      <c r="F5488" s="34" t="s">
        <v>78</v>
      </c>
      <c r="G5488" s="9" t="s">
        <v>66</v>
      </c>
      <c r="H5488" s="10">
        <v>3208.0569999999998</v>
      </c>
      <c r="I5488" s="10">
        <v>3143.0540000000001</v>
      </c>
      <c r="J5488" s="10">
        <v>6351.1109999999999</v>
      </c>
      <c r="K5488" s="31">
        <v>2755</v>
      </c>
      <c r="L5488" s="31">
        <v>2416</v>
      </c>
      <c r="M5488" s="31"/>
      <c r="N5488" s="31">
        <v>5171</v>
      </c>
      <c r="O5488" s="31">
        <v>2396</v>
      </c>
      <c r="P5488" s="31">
        <v>2085</v>
      </c>
      <c r="Q5488" s="31">
        <v>0</v>
      </c>
      <c r="R5488" s="41">
        <v>4481</v>
      </c>
      <c r="S5488" s="130">
        <f>IFERROR(Table1[[#This Row],[Female Voters]]/Table1[[#This Row],[Female Population]],"0.0%")</f>
        <v>0.85877526490333567</v>
      </c>
      <c r="T5488" s="130">
        <f>IFERROR(Table1[[#This Row],[Male Voters]]/Table1[[#This Row],[Male Population]],"0.0%")</f>
        <v>0.76867912546205053</v>
      </c>
      <c r="U5488" s="130">
        <f>IFERROR(Table1[[#This Row],[Total Voters]]/Table1[[#This Row],[Total Population]],"0.0%")</f>
        <v>0.81418825777096326</v>
      </c>
      <c r="V5488" s="130">
        <f>IFERROR(Table1[[#This Row],[Female Ballots]]/Table1[[#This Row],[Female Population]],"0.0%")</f>
        <v>0.74686952258017869</v>
      </c>
      <c r="W5488" s="130">
        <f>IFERROR(Table1[[#This Row],[Male Ballots]]/Table1[[#This Row],[Male Population]],"0.0%")</f>
        <v>0.66336753997863218</v>
      </c>
      <c r="X5488" s="130">
        <f>IFERROR(Table1[[#This Row],[Total Ballots]]/Table1[[#This Row],[Total Population]],"0.0%")</f>
        <v>0.7055458485924746</v>
      </c>
      <c r="Y5488" s="24">
        <f>Table1[[#This Row],[Female Ballots]]/Table1[[#This Row],[Female Voters]]</f>
        <v>0.86969147005444647</v>
      </c>
      <c r="Z5488" s="24">
        <f>Table1[[#This Row],[Male Ballots]]/Table1[[#This Row],[Male Voters]]</f>
        <v>0.86299668874172186</v>
      </c>
      <c r="AA5488" s="24">
        <f>Table1[[#This Row],[Total Ballots]]/Table1[[#This Row],[Total Voters]]</f>
        <v>0.86656352736414621</v>
      </c>
    </row>
    <row r="5489" spans="1:27" s="12" customFormat="1" x14ac:dyDescent="0.35">
      <c r="A5489" s="8" t="s">
        <v>49</v>
      </c>
      <c r="B5489" s="17">
        <v>2016</v>
      </c>
      <c r="C5489" s="17" t="s">
        <v>82</v>
      </c>
      <c r="D5489" s="17"/>
      <c r="E5489" s="35" t="s">
        <v>74</v>
      </c>
      <c r="F5489" s="34" t="s">
        <v>78</v>
      </c>
      <c r="G5489" s="9" t="s">
        <v>67</v>
      </c>
      <c r="H5489" s="10">
        <v>4451.0950000000003</v>
      </c>
      <c r="I5489" s="10">
        <v>4477.1054000000004</v>
      </c>
      <c r="J5489" s="10">
        <v>8928.2011999999995</v>
      </c>
      <c r="K5489" s="31">
        <v>3624</v>
      </c>
      <c r="L5489" s="31">
        <v>3641</v>
      </c>
      <c r="M5489" s="31"/>
      <c r="N5489" s="31">
        <v>7265</v>
      </c>
      <c r="O5489" s="31">
        <v>3252</v>
      </c>
      <c r="P5489" s="31">
        <v>3311</v>
      </c>
      <c r="Q5489" s="31">
        <v>0</v>
      </c>
      <c r="R5489" s="41">
        <v>6563</v>
      </c>
      <c r="S5489" s="130">
        <f>IFERROR(Table1[[#This Row],[Female Voters]]/Table1[[#This Row],[Female Population]],"0.0%")</f>
        <v>0.8141816788902505</v>
      </c>
      <c r="T5489" s="130">
        <f>IFERROR(Table1[[#This Row],[Male Voters]]/Table1[[#This Row],[Male Population]],"0.0%")</f>
        <v>0.81324866731973733</v>
      </c>
      <c r="U5489" s="130">
        <f>IFERROR(Table1[[#This Row],[Total Voters]]/Table1[[#This Row],[Total Population]],"0.0%")</f>
        <v>0.81371374112850414</v>
      </c>
      <c r="V5489" s="130">
        <f>IFERROR(Table1[[#This Row],[Female Ballots]]/Table1[[#This Row],[Female Population]],"0.0%")</f>
        <v>0.73060673834191359</v>
      </c>
      <c r="W5489" s="130">
        <f>IFERROR(Table1[[#This Row],[Male Ballots]]/Table1[[#This Row],[Male Population]],"0.0%")</f>
        <v>0.73954032889196664</v>
      </c>
      <c r="X5489" s="130">
        <f>IFERROR(Table1[[#This Row],[Total Ballots]]/Table1[[#This Row],[Total Population]],"0.0%")</f>
        <v>0.73508648080197836</v>
      </c>
      <c r="Y5489" s="24">
        <f>Table1[[#This Row],[Female Ballots]]/Table1[[#This Row],[Female Voters]]</f>
        <v>0.89735099337748347</v>
      </c>
      <c r="Z5489" s="24">
        <f>Table1[[#This Row],[Male Ballots]]/Table1[[#This Row],[Male Voters]]</f>
        <v>0.90936555891238668</v>
      </c>
      <c r="AA5489" s="24">
        <f>Table1[[#This Row],[Total Ballots]]/Table1[[#This Row],[Total Voters]]</f>
        <v>0.90337233310392295</v>
      </c>
    </row>
    <row r="5490" spans="1:27" s="12" customFormat="1" x14ac:dyDescent="0.35">
      <c r="A5490" s="8" t="s">
        <v>34</v>
      </c>
      <c r="B5490" s="17">
        <v>2016</v>
      </c>
      <c r="C5490" s="17" t="s">
        <v>82</v>
      </c>
      <c r="D5490" s="17"/>
      <c r="E5490" s="35" t="s">
        <v>74</v>
      </c>
      <c r="F5490" s="34" t="s">
        <v>78</v>
      </c>
      <c r="G5490" s="9" t="s">
        <v>79</v>
      </c>
      <c r="H5490" s="10">
        <v>9289.0031200000012</v>
      </c>
      <c r="I5490" s="10">
        <v>9088.0025999999998</v>
      </c>
      <c r="J5490" s="10">
        <v>18377.005900000004</v>
      </c>
      <c r="K5490" s="31">
        <v>7299</v>
      </c>
      <c r="L5490" s="31">
        <v>6796</v>
      </c>
      <c r="M5490" s="31">
        <v>11</v>
      </c>
      <c r="N5490" s="31">
        <v>14106</v>
      </c>
      <c r="O5490" s="31">
        <v>5882</v>
      </c>
      <c r="P5490" s="31">
        <v>5280</v>
      </c>
      <c r="Q5490" s="31">
        <v>7</v>
      </c>
      <c r="R5490" s="41">
        <v>11169</v>
      </c>
      <c r="S5490" s="130">
        <f>IFERROR(Table1[[#This Row],[Female Voters]]/Table1[[#This Row],[Female Population]],"0.0%")</f>
        <v>0.78576784889700835</v>
      </c>
      <c r="T5490" s="130">
        <f>IFERROR(Table1[[#This Row],[Male Voters]]/Table1[[#This Row],[Male Population]],"0.0%")</f>
        <v>0.74779908183565003</v>
      </c>
      <c r="U5490" s="130">
        <f>IFERROR(Table1[[#This Row],[Total Voters]]/Table1[[#This Row],[Total Population]],"0.0%")</f>
        <v>0.7675896757479953</v>
      </c>
      <c r="V5490" s="130">
        <f>IFERROR(Table1[[#This Row],[Female Ballots]]/Table1[[#This Row],[Female Population]],"0.0%")</f>
        <v>0.63322187795755625</v>
      </c>
      <c r="W5490" s="130">
        <f>IFERROR(Table1[[#This Row],[Male Ballots]]/Table1[[#This Row],[Male Population]],"0.0%")</f>
        <v>0.58098574927784463</v>
      </c>
      <c r="X5490" s="130">
        <f>IFERROR(Table1[[#This Row],[Total Ballots]]/Table1[[#This Row],[Total Population]],"0.0%")</f>
        <v>0.60777038766690483</v>
      </c>
      <c r="Y5490" s="24">
        <f>Table1[[#This Row],[Female Ballots]]/Table1[[#This Row],[Female Voters]]</f>
        <v>0.80586381696122755</v>
      </c>
      <c r="Z5490" s="24">
        <f>Table1[[#This Row],[Male Ballots]]/Table1[[#This Row],[Male Voters]]</f>
        <v>0.77692760447321951</v>
      </c>
      <c r="AA5490" s="24">
        <f>Table1[[#This Row],[Total Ballots]]/Table1[[#This Row],[Total Voters]]</f>
        <v>0.79179072735006384</v>
      </c>
    </row>
    <row r="5491" spans="1:27" s="12" customFormat="1" x14ac:dyDescent="0.35">
      <c r="A5491" s="8" t="s">
        <v>34</v>
      </c>
      <c r="B5491" s="17">
        <v>2016</v>
      </c>
      <c r="C5491" s="17" t="s">
        <v>82</v>
      </c>
      <c r="D5491" s="17"/>
      <c r="E5491" s="35" t="s">
        <v>74</v>
      </c>
      <c r="F5491" s="34" t="s">
        <v>78</v>
      </c>
      <c r="G5491" s="9" t="s">
        <v>62</v>
      </c>
      <c r="H5491" s="10">
        <v>588.00011999999992</v>
      </c>
      <c r="I5491" s="10">
        <v>702.00009999999997</v>
      </c>
      <c r="J5491" s="10">
        <v>1290.0001999999999</v>
      </c>
      <c r="K5491" s="31">
        <v>375</v>
      </c>
      <c r="L5491" s="31">
        <v>403</v>
      </c>
      <c r="M5491" s="31">
        <v>2</v>
      </c>
      <c r="N5491" s="31">
        <v>780</v>
      </c>
      <c r="O5491" s="31">
        <v>195</v>
      </c>
      <c r="P5491" s="31">
        <v>171</v>
      </c>
      <c r="Q5491" s="31">
        <v>0</v>
      </c>
      <c r="R5491" s="41">
        <v>366</v>
      </c>
      <c r="S5491" s="130">
        <f>IFERROR(Table1[[#This Row],[Female Voters]]/Table1[[#This Row],[Female Population]],"0.0%")</f>
        <v>0.63775497188674046</v>
      </c>
      <c r="T5491" s="130">
        <f>IFERROR(Table1[[#This Row],[Male Voters]]/Table1[[#This Row],[Male Population]],"0.0%")</f>
        <v>0.57407399229715217</v>
      </c>
      <c r="U5491" s="130">
        <f>IFERROR(Table1[[#This Row],[Total Voters]]/Table1[[#This Row],[Total Population]],"0.0%")</f>
        <v>0.60465106904634591</v>
      </c>
      <c r="V5491" s="130">
        <f>IFERROR(Table1[[#This Row],[Female Ballots]]/Table1[[#This Row],[Female Population]],"0.0%")</f>
        <v>0.33163258538110507</v>
      </c>
      <c r="W5491" s="130">
        <f>IFERROR(Table1[[#This Row],[Male Ballots]]/Table1[[#This Row],[Male Population]],"0.0%")</f>
        <v>0.24358970889035486</v>
      </c>
      <c r="X5491" s="130">
        <f>IFERROR(Table1[[#This Row],[Total Ballots]]/Table1[[#This Row],[Total Population]],"0.0%")</f>
        <v>0.28372088624482383</v>
      </c>
      <c r="Y5491" s="24">
        <f>Table1[[#This Row],[Female Ballots]]/Table1[[#This Row],[Female Voters]]</f>
        <v>0.52</v>
      </c>
      <c r="Z5491" s="24">
        <f>Table1[[#This Row],[Male Ballots]]/Table1[[#This Row],[Male Voters]]</f>
        <v>0.42431761786600497</v>
      </c>
      <c r="AA5491" s="24">
        <f>Table1[[#This Row],[Total Ballots]]/Table1[[#This Row],[Total Voters]]</f>
        <v>0.46923076923076923</v>
      </c>
    </row>
    <row r="5492" spans="1:27" s="12" customFormat="1" x14ac:dyDescent="0.35">
      <c r="A5492" s="8" t="s">
        <v>34</v>
      </c>
      <c r="B5492" s="17">
        <v>2016</v>
      </c>
      <c r="C5492" s="17" t="s">
        <v>82</v>
      </c>
      <c r="D5492" s="17"/>
      <c r="E5492" s="35" t="s">
        <v>74</v>
      </c>
      <c r="F5492" s="34" t="s">
        <v>78</v>
      </c>
      <c r="G5492" s="9" t="s">
        <v>63</v>
      </c>
      <c r="H5492" s="10">
        <v>910.00019999999995</v>
      </c>
      <c r="I5492" s="10">
        <v>967.00019999999995</v>
      </c>
      <c r="J5492" s="10">
        <v>1877.0001999999999</v>
      </c>
      <c r="K5492" s="31">
        <v>692</v>
      </c>
      <c r="L5492" s="31">
        <v>637</v>
      </c>
      <c r="M5492" s="31">
        <v>2</v>
      </c>
      <c r="N5492" s="31">
        <v>1331</v>
      </c>
      <c r="O5492" s="31">
        <v>410</v>
      </c>
      <c r="P5492" s="31">
        <v>326</v>
      </c>
      <c r="Q5492" s="31">
        <v>1</v>
      </c>
      <c r="R5492" s="41">
        <v>737</v>
      </c>
      <c r="S5492" s="130">
        <f>IFERROR(Table1[[#This Row],[Female Voters]]/Table1[[#This Row],[Female Population]],"0.0%")</f>
        <v>0.76043939331002353</v>
      </c>
      <c r="T5492" s="130">
        <f>IFERROR(Table1[[#This Row],[Male Voters]]/Table1[[#This Row],[Male Population]],"0.0%")</f>
        <v>0.65873822983697417</v>
      </c>
      <c r="U5492" s="130">
        <f>IFERROR(Table1[[#This Row],[Total Voters]]/Table1[[#This Row],[Total Population]],"0.0%")</f>
        <v>0.7091102068076498</v>
      </c>
      <c r="V5492" s="130">
        <f>IFERROR(Table1[[#This Row],[Female Ballots]]/Table1[[#This Row],[Female Population]],"0.0%")</f>
        <v>0.45054935152761505</v>
      </c>
      <c r="W5492" s="130">
        <f>IFERROR(Table1[[#This Row],[Male Ballots]]/Table1[[#This Row],[Male Population]],"0.0%")</f>
        <v>0.33712505953980154</v>
      </c>
      <c r="X5492" s="130">
        <f>IFERROR(Table1[[#This Row],[Total Ballots]]/Table1[[#This Row],[Total Population]],"0.0%")</f>
        <v>0.39264780046373998</v>
      </c>
      <c r="Y5492" s="24">
        <f>Table1[[#This Row],[Female Ballots]]/Table1[[#This Row],[Female Voters]]</f>
        <v>0.59248554913294793</v>
      </c>
      <c r="Z5492" s="24">
        <f>Table1[[#This Row],[Male Ballots]]/Table1[[#This Row],[Male Voters]]</f>
        <v>0.51177394034536894</v>
      </c>
      <c r="AA5492" s="24">
        <f>Table1[[#This Row],[Total Ballots]]/Table1[[#This Row],[Total Voters]]</f>
        <v>0.55371900826446285</v>
      </c>
    </row>
    <row r="5493" spans="1:27" s="12" customFormat="1" x14ac:dyDescent="0.35">
      <c r="A5493" s="8" t="s">
        <v>34</v>
      </c>
      <c r="B5493" s="17">
        <v>2016</v>
      </c>
      <c r="C5493" s="17" t="s">
        <v>82</v>
      </c>
      <c r="D5493" s="17"/>
      <c r="E5493" s="35" t="s">
        <v>74</v>
      </c>
      <c r="F5493" s="34" t="s">
        <v>78</v>
      </c>
      <c r="G5493" s="9" t="s">
        <v>64</v>
      </c>
      <c r="H5493" s="10">
        <v>1050.0001999999999</v>
      </c>
      <c r="I5493" s="10">
        <v>1110.0002999999999</v>
      </c>
      <c r="J5493" s="10">
        <v>2160</v>
      </c>
      <c r="K5493" s="31">
        <v>679</v>
      </c>
      <c r="L5493" s="31">
        <v>663</v>
      </c>
      <c r="M5493" s="31">
        <v>2</v>
      </c>
      <c r="N5493" s="31">
        <v>1344</v>
      </c>
      <c r="O5493" s="31">
        <v>468</v>
      </c>
      <c r="P5493" s="31">
        <v>463</v>
      </c>
      <c r="Q5493" s="31">
        <v>1</v>
      </c>
      <c r="R5493" s="41">
        <v>932</v>
      </c>
      <c r="S5493" s="130">
        <f>IFERROR(Table1[[#This Row],[Female Voters]]/Table1[[#This Row],[Female Population]],"0.0%")</f>
        <v>0.64666654349208696</v>
      </c>
      <c r="T5493" s="130">
        <f>IFERROR(Table1[[#This Row],[Male Voters]]/Table1[[#This Row],[Male Population]],"0.0%")</f>
        <v>0.59729713586563904</v>
      </c>
      <c r="U5493" s="130">
        <f>IFERROR(Table1[[#This Row],[Total Voters]]/Table1[[#This Row],[Total Population]],"0.0%")</f>
        <v>0.62222222222222223</v>
      </c>
      <c r="V5493" s="130">
        <f>IFERROR(Table1[[#This Row],[Female Ballots]]/Table1[[#This Row],[Female Population]],"0.0%")</f>
        <v>0.44571420081634272</v>
      </c>
      <c r="W5493" s="130">
        <f>IFERROR(Table1[[#This Row],[Male Ballots]]/Table1[[#This Row],[Male Population]],"0.0%")</f>
        <v>0.41711700438279165</v>
      </c>
      <c r="X5493" s="130">
        <f>IFERROR(Table1[[#This Row],[Total Ballots]]/Table1[[#This Row],[Total Population]],"0.0%")</f>
        <v>0.43148148148148147</v>
      </c>
      <c r="Y5493" s="24">
        <f>Table1[[#This Row],[Female Ballots]]/Table1[[#This Row],[Female Voters]]</f>
        <v>0.68924889543446244</v>
      </c>
      <c r="Z5493" s="24">
        <f>Table1[[#This Row],[Male Ballots]]/Table1[[#This Row],[Male Voters]]</f>
        <v>0.69834087481146301</v>
      </c>
      <c r="AA5493" s="24">
        <f>Table1[[#This Row],[Total Ballots]]/Table1[[#This Row],[Total Voters]]</f>
        <v>0.69345238095238093</v>
      </c>
    </row>
    <row r="5494" spans="1:27" s="12" customFormat="1" x14ac:dyDescent="0.35">
      <c r="A5494" s="8" t="s">
        <v>34</v>
      </c>
      <c r="B5494" s="17">
        <v>2016</v>
      </c>
      <c r="C5494" s="17" t="s">
        <v>82</v>
      </c>
      <c r="D5494" s="17"/>
      <c r="E5494" s="35" t="s">
        <v>74</v>
      </c>
      <c r="F5494" s="34" t="s">
        <v>78</v>
      </c>
      <c r="G5494" s="9" t="s">
        <v>65</v>
      </c>
      <c r="H5494" s="10">
        <v>1349.0003999999999</v>
      </c>
      <c r="I5494" s="10">
        <v>1344.0002999999999</v>
      </c>
      <c r="J5494" s="10">
        <v>2693</v>
      </c>
      <c r="K5494" s="31">
        <v>964</v>
      </c>
      <c r="L5494" s="31">
        <v>842</v>
      </c>
      <c r="M5494" s="31"/>
      <c r="N5494" s="31">
        <v>1806</v>
      </c>
      <c r="O5494" s="31">
        <v>742</v>
      </c>
      <c r="P5494" s="31">
        <v>622</v>
      </c>
      <c r="Q5494" s="31">
        <v>0</v>
      </c>
      <c r="R5494" s="41">
        <v>1364</v>
      </c>
      <c r="S5494" s="130">
        <f>IFERROR(Table1[[#This Row],[Female Voters]]/Table1[[#This Row],[Female Population]],"0.0%")</f>
        <v>0.71460319804204664</v>
      </c>
      <c r="T5494" s="130">
        <f>IFERROR(Table1[[#This Row],[Male Voters]]/Table1[[#This Row],[Male Population]],"0.0%")</f>
        <v>0.62648795539703384</v>
      </c>
      <c r="U5494" s="130">
        <f>IFERROR(Table1[[#This Row],[Total Voters]]/Table1[[#This Row],[Total Population]],"0.0%")</f>
        <v>0.67062755291496468</v>
      </c>
      <c r="V5494" s="130">
        <f>IFERROR(Table1[[#This Row],[Female Ballots]]/Table1[[#This Row],[Female Population]],"0.0%")</f>
        <v>0.55003690139750894</v>
      </c>
      <c r="W5494" s="130">
        <f>IFERROR(Table1[[#This Row],[Male Ballots]]/Table1[[#This Row],[Male Population]],"0.0%")</f>
        <v>0.46279751574460215</v>
      </c>
      <c r="X5494" s="130">
        <f>IFERROR(Table1[[#This Row],[Total Ballots]]/Table1[[#This Row],[Total Population]],"0.0%")</f>
        <v>0.50649832900111402</v>
      </c>
      <c r="Y5494" s="24">
        <f>Table1[[#This Row],[Female Ballots]]/Table1[[#This Row],[Female Voters]]</f>
        <v>0.76970954356846477</v>
      </c>
      <c r="Z5494" s="24">
        <f>Table1[[#This Row],[Male Ballots]]/Table1[[#This Row],[Male Voters]]</f>
        <v>0.73871733966745845</v>
      </c>
      <c r="AA5494" s="24">
        <f>Table1[[#This Row],[Total Ballots]]/Table1[[#This Row],[Total Voters]]</f>
        <v>0.75526024363233668</v>
      </c>
    </row>
    <row r="5495" spans="1:27" s="12" customFormat="1" x14ac:dyDescent="0.35">
      <c r="A5495" s="8" t="s">
        <v>34</v>
      </c>
      <c r="B5495" s="17">
        <v>2016</v>
      </c>
      <c r="C5495" s="17" t="s">
        <v>82</v>
      </c>
      <c r="D5495" s="17"/>
      <c r="E5495" s="35" t="s">
        <v>74</v>
      </c>
      <c r="F5495" s="34" t="s">
        <v>78</v>
      </c>
      <c r="G5495" s="9" t="s">
        <v>66</v>
      </c>
      <c r="H5495" s="10">
        <v>2040.0003000000002</v>
      </c>
      <c r="I5495" s="10">
        <v>1870.0007000000001</v>
      </c>
      <c r="J5495" s="10">
        <v>3910.0020000000004</v>
      </c>
      <c r="K5495" s="31">
        <v>1679</v>
      </c>
      <c r="L5495" s="31">
        <v>1497</v>
      </c>
      <c r="M5495" s="31">
        <v>2</v>
      </c>
      <c r="N5495" s="31">
        <v>3178</v>
      </c>
      <c r="O5495" s="31">
        <v>1469</v>
      </c>
      <c r="P5495" s="31">
        <v>1242</v>
      </c>
      <c r="Q5495" s="31">
        <v>2</v>
      </c>
      <c r="R5495" s="41">
        <v>2713</v>
      </c>
      <c r="S5495" s="130">
        <f>IFERROR(Table1[[#This Row],[Female Voters]]/Table1[[#This Row],[Female Population]],"0.0%")</f>
        <v>0.82303909465111347</v>
      </c>
      <c r="T5495" s="130">
        <f>IFERROR(Table1[[#This Row],[Male Voters]]/Table1[[#This Row],[Male Population]],"0.0%")</f>
        <v>0.80053445969298298</v>
      </c>
      <c r="U5495" s="130">
        <f>IFERROR(Table1[[#This Row],[Total Voters]]/Table1[[#This Row],[Total Population]],"0.0%")</f>
        <v>0.81278730803718247</v>
      </c>
      <c r="V5495" s="130">
        <f>IFERROR(Table1[[#This Row],[Female Ballots]]/Table1[[#This Row],[Female Population]],"0.0%")</f>
        <v>0.72009793331893135</v>
      </c>
      <c r="W5495" s="130">
        <f>IFERROR(Table1[[#This Row],[Male Ballots]]/Table1[[#This Row],[Male Population]],"0.0%")</f>
        <v>0.66417087437453903</v>
      </c>
      <c r="X5495" s="130">
        <f>IFERROR(Table1[[#This Row],[Total Ballots]]/Table1[[#This Row],[Total Population]],"0.0%")</f>
        <v>0.69386153766673253</v>
      </c>
      <c r="Y5495" s="24">
        <f>Table1[[#This Row],[Female Ballots]]/Table1[[#This Row],[Female Voters]]</f>
        <v>0.87492555092316859</v>
      </c>
      <c r="Z5495" s="24">
        <f>Table1[[#This Row],[Male Ballots]]/Table1[[#This Row],[Male Voters]]</f>
        <v>0.8296593186372746</v>
      </c>
      <c r="AA5495" s="24">
        <f>Table1[[#This Row],[Total Ballots]]/Table1[[#This Row],[Total Voters]]</f>
        <v>0.85368156073001888</v>
      </c>
    </row>
    <row r="5496" spans="1:27" s="12" customFormat="1" x14ac:dyDescent="0.35">
      <c r="A5496" s="8" t="s">
        <v>34</v>
      </c>
      <c r="B5496" s="17">
        <v>2016</v>
      </c>
      <c r="C5496" s="17" t="s">
        <v>82</v>
      </c>
      <c r="D5496" s="17"/>
      <c r="E5496" s="35" t="s">
        <v>74</v>
      </c>
      <c r="F5496" s="34" t="s">
        <v>78</v>
      </c>
      <c r="G5496" s="9" t="s">
        <v>67</v>
      </c>
      <c r="H5496" s="10">
        <v>3352.0019000000002</v>
      </c>
      <c r="I5496" s="10">
        <v>3095.0010000000002</v>
      </c>
      <c r="J5496" s="10">
        <v>6447.0035000000007</v>
      </c>
      <c r="K5496" s="31">
        <v>2910</v>
      </c>
      <c r="L5496" s="31">
        <v>2754</v>
      </c>
      <c r="M5496" s="31">
        <v>3</v>
      </c>
      <c r="N5496" s="31">
        <v>5667</v>
      </c>
      <c r="O5496" s="31">
        <v>2598</v>
      </c>
      <c r="P5496" s="31">
        <v>2456</v>
      </c>
      <c r="Q5496" s="31">
        <v>3</v>
      </c>
      <c r="R5496" s="41">
        <v>5057</v>
      </c>
      <c r="S5496" s="130">
        <f>IFERROR(Table1[[#This Row],[Female Voters]]/Table1[[#This Row],[Female Population]],"0.0%")</f>
        <v>0.86813793273804518</v>
      </c>
      <c r="T5496" s="130">
        <f>IFERROR(Table1[[#This Row],[Male Voters]]/Table1[[#This Row],[Male Population]],"0.0%")</f>
        <v>0.88982200651954546</v>
      </c>
      <c r="U5496" s="130">
        <f>IFERROR(Table1[[#This Row],[Total Voters]]/Table1[[#This Row],[Total Population]],"0.0%")</f>
        <v>0.87901301744290961</v>
      </c>
      <c r="V5496" s="130">
        <f>IFERROR(Table1[[#This Row],[Female Ballots]]/Table1[[#This Row],[Female Population]],"0.0%")</f>
        <v>0.77505922654757442</v>
      </c>
      <c r="W5496" s="130">
        <f>IFERROR(Table1[[#This Row],[Male Ballots]]/Table1[[#This Row],[Male Population]],"0.0%")</f>
        <v>0.79353770806536084</v>
      </c>
      <c r="X5496" s="130">
        <f>IFERROR(Table1[[#This Row],[Total Ballots]]/Table1[[#This Row],[Total Population]],"0.0%")</f>
        <v>0.78439541718877603</v>
      </c>
      <c r="Y5496" s="24">
        <f>Table1[[#This Row],[Female Ballots]]/Table1[[#This Row],[Female Voters]]</f>
        <v>0.89278350515463922</v>
      </c>
      <c r="Z5496" s="24">
        <f>Table1[[#This Row],[Male Ballots]]/Table1[[#This Row],[Male Voters]]</f>
        <v>0.89179375453885257</v>
      </c>
      <c r="AA5496" s="24">
        <f>Table1[[#This Row],[Total Ballots]]/Table1[[#This Row],[Total Voters]]</f>
        <v>0.89235927298394213</v>
      </c>
    </row>
    <row r="5497" spans="1:27" s="12" customFormat="1" x14ac:dyDescent="0.35">
      <c r="A5497" s="8" t="s">
        <v>31</v>
      </c>
      <c r="B5497" s="17">
        <v>2016</v>
      </c>
      <c r="C5497" s="17" t="s">
        <v>82</v>
      </c>
      <c r="D5497" s="17" t="s">
        <v>69</v>
      </c>
      <c r="E5497" s="35" t="s">
        <v>73</v>
      </c>
      <c r="F5497" s="34" t="s">
        <v>78</v>
      </c>
      <c r="G5497" s="9" t="s">
        <v>79</v>
      </c>
      <c r="H5497" s="10">
        <v>5237.9938499999998</v>
      </c>
      <c r="I5497" s="10">
        <v>5318.9956899999997</v>
      </c>
      <c r="J5497" s="10">
        <v>10556.9887</v>
      </c>
      <c r="K5497" s="31">
        <v>4511</v>
      </c>
      <c r="L5497" s="31">
        <v>4364</v>
      </c>
      <c r="M5497" s="31">
        <v>46</v>
      </c>
      <c r="N5497" s="31">
        <v>8921</v>
      </c>
      <c r="O5497" s="31">
        <v>3641</v>
      </c>
      <c r="P5497" s="31">
        <v>3452</v>
      </c>
      <c r="Q5497" s="31">
        <v>35</v>
      </c>
      <c r="R5497" s="41">
        <v>7128</v>
      </c>
      <c r="S5497" s="130">
        <f>IFERROR(Table1[[#This Row],[Female Voters]]/Table1[[#This Row],[Female Population]],"0.0%")</f>
        <v>0.86120757854650787</v>
      </c>
      <c r="T5497" s="130">
        <f>IFERROR(Table1[[#This Row],[Male Voters]]/Table1[[#This Row],[Male Population]],"0.0%")</f>
        <v>0.82045563755664563</v>
      </c>
      <c r="U5497" s="130">
        <f>IFERROR(Table1[[#This Row],[Total Voters]]/Table1[[#This Row],[Total Population]],"0.0%")</f>
        <v>0.84503263700566433</v>
      </c>
      <c r="V5497" s="130">
        <f>IFERROR(Table1[[#This Row],[Female Ballots]]/Table1[[#This Row],[Female Population]],"0.0%")</f>
        <v>0.69511345455283424</v>
      </c>
      <c r="W5497" s="130">
        <f>IFERROR(Table1[[#This Row],[Male Ballots]]/Table1[[#This Row],[Male Population]],"0.0%")</f>
        <v>0.64899469771895979</v>
      </c>
      <c r="X5497" s="130">
        <f>IFERROR(Table1[[#This Row],[Total Ballots]]/Table1[[#This Row],[Total Population]],"0.0%")</f>
        <v>0.67519253856926076</v>
      </c>
      <c r="Y5497" s="24">
        <f>Table1[[#This Row],[Female Ballots]]/Table1[[#This Row],[Female Voters]]</f>
        <v>0.80713810684992238</v>
      </c>
      <c r="Z5497" s="24">
        <f>Table1[[#This Row],[Male Ballots]]/Table1[[#This Row],[Male Voters]]</f>
        <v>0.7910174152153987</v>
      </c>
      <c r="AA5497" s="24">
        <f>Table1[[#This Row],[Total Ballots]]/Table1[[#This Row],[Total Voters]]</f>
        <v>0.7990135635018496</v>
      </c>
    </row>
    <row r="5498" spans="1:27" s="12" customFormat="1" x14ac:dyDescent="0.35">
      <c r="A5498" s="8" t="s">
        <v>31</v>
      </c>
      <c r="B5498" s="17">
        <v>2016</v>
      </c>
      <c r="C5498" s="17" t="s">
        <v>82</v>
      </c>
      <c r="D5498" s="17" t="s">
        <v>69</v>
      </c>
      <c r="E5498" s="35" t="s">
        <v>73</v>
      </c>
      <c r="F5498" s="34" t="s">
        <v>78</v>
      </c>
      <c r="G5498" s="9" t="s">
        <v>62</v>
      </c>
      <c r="H5498" s="10">
        <v>343.00135</v>
      </c>
      <c r="I5498" s="10">
        <v>396.00019000000003</v>
      </c>
      <c r="J5498" s="10">
        <v>739.00150000000008</v>
      </c>
      <c r="K5498" s="31">
        <v>300</v>
      </c>
      <c r="L5498" s="31">
        <v>322</v>
      </c>
      <c r="M5498" s="31">
        <v>7</v>
      </c>
      <c r="N5498" s="31">
        <v>629</v>
      </c>
      <c r="O5498" s="31">
        <v>169</v>
      </c>
      <c r="P5498" s="31">
        <v>150</v>
      </c>
      <c r="Q5498" s="31">
        <v>5</v>
      </c>
      <c r="R5498" s="41">
        <v>324</v>
      </c>
      <c r="S5498" s="130">
        <f>IFERROR(Table1[[#This Row],[Female Voters]]/Table1[[#This Row],[Female Population]],"0.0%")</f>
        <v>0.87463212608346874</v>
      </c>
      <c r="T5498" s="130">
        <f>IFERROR(Table1[[#This Row],[Male Voters]]/Table1[[#This Row],[Male Population]],"0.0%")</f>
        <v>0.81313092299273892</v>
      </c>
      <c r="U5498" s="130">
        <f>IFERROR(Table1[[#This Row],[Total Voters]]/Table1[[#This Row],[Total Population]],"0.0%")</f>
        <v>0.8511484753413896</v>
      </c>
      <c r="V5498" s="130">
        <f>IFERROR(Table1[[#This Row],[Female Ballots]]/Table1[[#This Row],[Female Population]],"0.0%")</f>
        <v>0.49270943102702075</v>
      </c>
      <c r="W5498" s="130">
        <f>IFERROR(Table1[[#This Row],[Male Ballots]]/Table1[[#This Row],[Male Population]],"0.0%")</f>
        <v>0.37878769704630694</v>
      </c>
      <c r="X5498" s="130">
        <f>IFERROR(Table1[[#This Row],[Total Ballots]]/Table1[[#This Row],[Total Population]],"0.0%")</f>
        <v>0.43842942132052504</v>
      </c>
      <c r="Y5498" s="24">
        <f>Table1[[#This Row],[Female Ballots]]/Table1[[#This Row],[Female Voters]]</f>
        <v>0.56333333333333335</v>
      </c>
      <c r="Z5498" s="24">
        <f>Table1[[#This Row],[Male Ballots]]/Table1[[#This Row],[Male Voters]]</f>
        <v>0.46583850931677018</v>
      </c>
      <c r="AA5498" s="24">
        <f>Table1[[#This Row],[Total Ballots]]/Table1[[#This Row],[Total Voters]]</f>
        <v>0.51510333863275037</v>
      </c>
    </row>
    <row r="5499" spans="1:27" s="12" customFormat="1" x14ac:dyDescent="0.35">
      <c r="A5499" s="8" t="s">
        <v>31</v>
      </c>
      <c r="B5499" s="17">
        <v>2016</v>
      </c>
      <c r="C5499" s="17" t="s">
        <v>82</v>
      </c>
      <c r="D5499" s="17" t="s">
        <v>69</v>
      </c>
      <c r="E5499" s="35" t="s">
        <v>73</v>
      </c>
      <c r="F5499" s="34" t="s">
        <v>78</v>
      </c>
      <c r="G5499" s="9" t="s">
        <v>63</v>
      </c>
      <c r="H5499" s="10">
        <v>529.00080000000003</v>
      </c>
      <c r="I5499" s="10">
        <v>537.00209999999993</v>
      </c>
      <c r="J5499" s="10">
        <v>1066.0029</v>
      </c>
      <c r="K5499" s="31">
        <v>495</v>
      </c>
      <c r="L5499" s="31">
        <v>456</v>
      </c>
      <c r="M5499" s="31">
        <v>6</v>
      </c>
      <c r="N5499" s="31">
        <v>957</v>
      </c>
      <c r="O5499" s="31">
        <v>291</v>
      </c>
      <c r="P5499" s="31">
        <v>264</v>
      </c>
      <c r="Q5499" s="31">
        <v>4</v>
      </c>
      <c r="R5499" s="41">
        <v>559</v>
      </c>
      <c r="S5499" s="130">
        <f>IFERROR(Table1[[#This Row],[Female Voters]]/Table1[[#This Row],[Female Population]],"0.0%")</f>
        <v>0.9357263731926303</v>
      </c>
      <c r="T5499" s="130">
        <f>IFERROR(Table1[[#This Row],[Male Voters]]/Table1[[#This Row],[Male Population]],"0.0%")</f>
        <v>0.84915869044087544</v>
      </c>
      <c r="U5499" s="130">
        <f>IFERROR(Table1[[#This Row],[Total Voters]]/Table1[[#This Row],[Total Population]],"0.0%")</f>
        <v>0.89774615059677609</v>
      </c>
      <c r="V5499" s="130">
        <f>IFERROR(Table1[[#This Row],[Female Ballots]]/Table1[[#This Row],[Female Population]],"0.0%")</f>
        <v>0.5500936860586978</v>
      </c>
      <c r="W5499" s="130">
        <f>IFERROR(Table1[[#This Row],[Male Ballots]]/Table1[[#This Row],[Male Population]],"0.0%")</f>
        <v>0.49161818920261213</v>
      </c>
      <c r="X5499" s="130">
        <f>IFERROR(Table1[[#This Row],[Total Ballots]]/Table1[[#This Row],[Total Population]],"0.0%")</f>
        <v>0.52438881732873333</v>
      </c>
      <c r="Y5499" s="24">
        <f>Table1[[#This Row],[Female Ballots]]/Table1[[#This Row],[Female Voters]]</f>
        <v>0.58787878787878789</v>
      </c>
      <c r="Z5499" s="24">
        <f>Table1[[#This Row],[Male Ballots]]/Table1[[#This Row],[Male Voters]]</f>
        <v>0.57894736842105265</v>
      </c>
      <c r="AA5499" s="24">
        <f>Table1[[#This Row],[Total Ballots]]/Table1[[#This Row],[Total Voters]]</f>
        <v>0.58411703239289448</v>
      </c>
    </row>
    <row r="5500" spans="1:27" s="12" customFormat="1" x14ac:dyDescent="0.35">
      <c r="A5500" s="8" t="s">
        <v>31</v>
      </c>
      <c r="B5500" s="17">
        <v>2016</v>
      </c>
      <c r="C5500" s="17" t="s">
        <v>82</v>
      </c>
      <c r="D5500" s="17" t="s">
        <v>69</v>
      </c>
      <c r="E5500" s="35" t="s">
        <v>73</v>
      </c>
      <c r="F5500" s="34" t="s">
        <v>78</v>
      </c>
      <c r="G5500" s="9" t="s">
        <v>64</v>
      </c>
      <c r="H5500" s="10">
        <v>680.0009</v>
      </c>
      <c r="I5500" s="10">
        <v>681.00040000000001</v>
      </c>
      <c r="J5500" s="10">
        <v>1361.0012000000002</v>
      </c>
      <c r="K5500" s="31">
        <v>484</v>
      </c>
      <c r="L5500" s="31">
        <v>460</v>
      </c>
      <c r="M5500" s="31">
        <v>9</v>
      </c>
      <c r="N5500" s="31">
        <v>953</v>
      </c>
      <c r="O5500" s="31">
        <v>351</v>
      </c>
      <c r="P5500" s="31">
        <v>308</v>
      </c>
      <c r="Q5500" s="31">
        <v>8</v>
      </c>
      <c r="R5500" s="41">
        <v>667</v>
      </c>
      <c r="S5500" s="130">
        <f>IFERROR(Table1[[#This Row],[Female Voters]]/Table1[[#This Row],[Female Population]],"0.0%")</f>
        <v>0.71176376384207729</v>
      </c>
      <c r="T5500" s="130">
        <f>IFERROR(Table1[[#This Row],[Male Voters]]/Table1[[#This Row],[Male Population]],"0.0%")</f>
        <v>0.67547684259803664</v>
      </c>
      <c r="U5500" s="130">
        <f>IFERROR(Table1[[#This Row],[Total Voters]]/Table1[[#This Row],[Total Population]],"0.0%")</f>
        <v>0.70021980877019052</v>
      </c>
      <c r="V5500" s="130">
        <f>IFERROR(Table1[[#This Row],[Female Ballots]]/Table1[[#This Row],[Female Population]],"0.0%")</f>
        <v>0.51617578741439896</v>
      </c>
      <c r="W5500" s="130">
        <f>IFERROR(Table1[[#This Row],[Male Ballots]]/Table1[[#This Row],[Male Population]],"0.0%")</f>
        <v>0.45227579895694625</v>
      </c>
      <c r="X5500" s="130">
        <f>IFERROR(Table1[[#This Row],[Total Ballots]]/Table1[[#This Row],[Total Population]],"0.0%")</f>
        <v>0.49008039081817117</v>
      </c>
      <c r="Y5500" s="24">
        <f>Table1[[#This Row],[Female Ballots]]/Table1[[#This Row],[Female Voters]]</f>
        <v>0.72520661157024791</v>
      </c>
      <c r="Z5500" s="24">
        <f>Table1[[#This Row],[Male Ballots]]/Table1[[#This Row],[Male Voters]]</f>
        <v>0.66956521739130437</v>
      </c>
      <c r="AA5500" s="24">
        <f>Table1[[#This Row],[Total Ballots]]/Table1[[#This Row],[Total Voters]]</f>
        <v>0.69989506820566627</v>
      </c>
    </row>
    <row r="5501" spans="1:27" s="12" customFormat="1" x14ac:dyDescent="0.35">
      <c r="A5501" s="8" t="s">
        <v>31</v>
      </c>
      <c r="B5501" s="17">
        <v>2016</v>
      </c>
      <c r="C5501" s="17" t="s">
        <v>82</v>
      </c>
      <c r="D5501" s="17" t="s">
        <v>69</v>
      </c>
      <c r="E5501" s="35" t="s">
        <v>73</v>
      </c>
      <c r="F5501" s="34" t="s">
        <v>78</v>
      </c>
      <c r="G5501" s="9" t="s">
        <v>65</v>
      </c>
      <c r="H5501" s="10">
        <v>892.99980000000005</v>
      </c>
      <c r="I5501" s="10">
        <v>872.00009999999997</v>
      </c>
      <c r="J5501" s="10">
        <v>1764.9999</v>
      </c>
      <c r="K5501" s="31">
        <v>690</v>
      </c>
      <c r="L5501" s="31">
        <v>656</v>
      </c>
      <c r="M5501" s="31">
        <v>8</v>
      </c>
      <c r="N5501" s="31">
        <v>1354</v>
      </c>
      <c r="O5501" s="31">
        <v>562</v>
      </c>
      <c r="P5501" s="31">
        <v>527</v>
      </c>
      <c r="Q5501" s="31">
        <v>6</v>
      </c>
      <c r="R5501" s="41">
        <v>1095</v>
      </c>
      <c r="S5501" s="130">
        <f>IFERROR(Table1[[#This Row],[Female Voters]]/Table1[[#This Row],[Female Population]],"0.0%")</f>
        <v>0.7726765448323728</v>
      </c>
      <c r="T5501" s="130">
        <f>IFERROR(Table1[[#This Row],[Male Voters]]/Table1[[#This Row],[Male Population]],"0.0%")</f>
        <v>0.75229349170946203</v>
      </c>
      <c r="U5501" s="130">
        <f>IFERROR(Table1[[#This Row],[Total Voters]]/Table1[[#This Row],[Total Population]],"0.0%")</f>
        <v>0.76713885366225798</v>
      </c>
      <c r="V5501" s="130">
        <f>IFERROR(Table1[[#This Row],[Female Ballots]]/Table1[[#This Row],[Female Population]],"0.0%")</f>
        <v>0.62933944666057029</v>
      </c>
      <c r="W5501" s="130">
        <f>IFERROR(Table1[[#This Row],[Male Ballots]]/Table1[[#This Row],[Male Population]],"0.0%")</f>
        <v>0.60435772885805861</v>
      </c>
      <c r="X5501" s="130">
        <f>IFERROR(Table1[[#This Row],[Total Ballots]]/Table1[[#This Row],[Total Population]],"0.0%")</f>
        <v>0.62039663571652326</v>
      </c>
      <c r="Y5501" s="24">
        <f>Table1[[#This Row],[Female Ballots]]/Table1[[#This Row],[Female Voters]]</f>
        <v>0.8144927536231884</v>
      </c>
      <c r="Z5501" s="24">
        <f>Table1[[#This Row],[Male Ballots]]/Table1[[#This Row],[Male Voters]]</f>
        <v>0.80335365853658536</v>
      </c>
      <c r="AA5501" s="24">
        <f>Table1[[#This Row],[Total Ballots]]/Table1[[#This Row],[Total Voters]]</f>
        <v>0.80871491875923196</v>
      </c>
    </row>
    <row r="5502" spans="1:27" s="12" customFormat="1" x14ac:dyDescent="0.35">
      <c r="A5502" s="8" t="s">
        <v>31</v>
      </c>
      <c r="B5502" s="17">
        <v>2016</v>
      </c>
      <c r="C5502" s="17" t="s">
        <v>82</v>
      </c>
      <c r="D5502" s="17" t="s">
        <v>69</v>
      </c>
      <c r="E5502" s="35" t="s">
        <v>73</v>
      </c>
      <c r="F5502" s="34" t="s">
        <v>78</v>
      </c>
      <c r="G5502" s="9" t="s">
        <v>66</v>
      </c>
      <c r="H5502" s="10">
        <v>1191.9974999999999</v>
      </c>
      <c r="I5502" s="10">
        <v>1207.9976999999999</v>
      </c>
      <c r="J5502" s="10">
        <v>2399.9949999999999</v>
      </c>
      <c r="K5502" s="31">
        <v>1075</v>
      </c>
      <c r="L5502" s="31">
        <v>973</v>
      </c>
      <c r="M5502" s="31">
        <v>6</v>
      </c>
      <c r="N5502" s="31">
        <v>2054</v>
      </c>
      <c r="O5502" s="31">
        <v>952</v>
      </c>
      <c r="P5502" s="31">
        <v>845</v>
      </c>
      <c r="Q5502" s="31">
        <v>4</v>
      </c>
      <c r="R5502" s="41">
        <v>1801</v>
      </c>
      <c r="S5502" s="130">
        <f>IFERROR(Table1[[#This Row],[Female Voters]]/Table1[[#This Row],[Female Population]],"0.0%")</f>
        <v>0.90184752904263643</v>
      </c>
      <c r="T5502" s="130">
        <f>IFERROR(Table1[[#This Row],[Male Voters]]/Table1[[#This Row],[Male Population]],"0.0%")</f>
        <v>0.80546510974317265</v>
      </c>
      <c r="U5502" s="130">
        <f>IFERROR(Table1[[#This Row],[Total Voters]]/Table1[[#This Row],[Total Population]],"0.0%")</f>
        <v>0.85583511632315901</v>
      </c>
      <c r="V5502" s="130">
        <f>IFERROR(Table1[[#This Row],[Female Ballots]]/Table1[[#This Row],[Female Population]],"0.0%")</f>
        <v>0.79865939316147894</v>
      </c>
      <c r="W5502" s="130">
        <f>IFERROR(Table1[[#This Row],[Male Ballots]]/Table1[[#This Row],[Male Population]],"0.0%")</f>
        <v>0.69950464309658877</v>
      </c>
      <c r="X5502" s="130">
        <f>IFERROR(Table1[[#This Row],[Total Ballots]]/Table1[[#This Row],[Total Population]],"0.0%")</f>
        <v>0.75041823003797925</v>
      </c>
      <c r="Y5502" s="24">
        <f>Table1[[#This Row],[Female Ballots]]/Table1[[#This Row],[Female Voters]]</f>
        <v>0.88558139534883717</v>
      </c>
      <c r="Z5502" s="24">
        <f>Table1[[#This Row],[Male Ballots]]/Table1[[#This Row],[Male Voters]]</f>
        <v>0.86844809866392603</v>
      </c>
      <c r="AA5502" s="24">
        <f>Table1[[#This Row],[Total Ballots]]/Table1[[#This Row],[Total Voters]]</f>
        <v>0.87682570593962994</v>
      </c>
    </row>
    <row r="5503" spans="1:27" s="12" customFormat="1" x14ac:dyDescent="0.35">
      <c r="A5503" s="8" t="s">
        <v>31</v>
      </c>
      <c r="B5503" s="17">
        <v>2016</v>
      </c>
      <c r="C5503" s="17" t="s">
        <v>82</v>
      </c>
      <c r="D5503" s="17" t="s">
        <v>69</v>
      </c>
      <c r="E5503" s="35" t="s">
        <v>73</v>
      </c>
      <c r="F5503" s="34" t="s">
        <v>78</v>
      </c>
      <c r="G5503" s="9" t="s">
        <v>67</v>
      </c>
      <c r="H5503" s="10">
        <v>1600.9935</v>
      </c>
      <c r="I5503" s="10">
        <v>1624.9952000000003</v>
      </c>
      <c r="J5503" s="10">
        <v>3225.9881999999998</v>
      </c>
      <c r="K5503" s="31">
        <v>1467</v>
      </c>
      <c r="L5503" s="31">
        <v>1497</v>
      </c>
      <c r="M5503" s="31">
        <v>10</v>
      </c>
      <c r="N5503" s="31">
        <v>2974</v>
      </c>
      <c r="O5503" s="31">
        <v>1316</v>
      </c>
      <c r="P5503" s="31">
        <v>1358</v>
      </c>
      <c r="Q5503" s="31">
        <v>8</v>
      </c>
      <c r="R5503" s="41">
        <v>2682</v>
      </c>
      <c r="S5503" s="130">
        <f>IFERROR(Table1[[#This Row],[Female Voters]]/Table1[[#This Row],[Female Population]],"0.0%")</f>
        <v>0.91630603122373699</v>
      </c>
      <c r="T5503" s="130">
        <f>IFERROR(Table1[[#This Row],[Male Voters]]/Table1[[#This Row],[Male Population]],"0.0%")</f>
        <v>0.92123349041277147</v>
      </c>
      <c r="U5503" s="130">
        <f>IFERROR(Table1[[#This Row],[Total Voters]]/Table1[[#This Row],[Total Population]],"0.0%")</f>
        <v>0.92188805898298087</v>
      </c>
      <c r="V5503" s="130">
        <f>IFERROR(Table1[[#This Row],[Female Ballots]]/Table1[[#This Row],[Female Population]],"0.0%")</f>
        <v>0.82198959583533593</v>
      </c>
      <c r="W5503" s="130">
        <f>IFERROR(Table1[[#This Row],[Male Ballots]]/Table1[[#This Row],[Male Population]],"0.0%")</f>
        <v>0.83569477620610799</v>
      </c>
      <c r="X5503" s="130">
        <f>IFERROR(Table1[[#This Row],[Total Ballots]]/Table1[[#This Row],[Total Population]],"0.0%")</f>
        <v>0.8313731587734885</v>
      </c>
      <c r="Y5503" s="24">
        <f>Table1[[#This Row],[Female Ballots]]/Table1[[#This Row],[Female Voters]]</f>
        <v>0.89706884798909337</v>
      </c>
      <c r="Z5503" s="24">
        <f>Table1[[#This Row],[Male Ballots]]/Table1[[#This Row],[Male Voters]]</f>
        <v>0.90714762859051434</v>
      </c>
      <c r="AA5503" s="24">
        <f>Table1[[#This Row],[Total Ballots]]/Table1[[#This Row],[Total Voters]]</f>
        <v>0.9018157363819771</v>
      </c>
    </row>
    <row r="5504" spans="1:27" s="12" customFormat="1" x14ac:dyDescent="0.35">
      <c r="A5504" s="8" t="s">
        <v>55</v>
      </c>
      <c r="B5504" s="17">
        <v>2016</v>
      </c>
      <c r="C5504" s="17" t="s">
        <v>82</v>
      </c>
      <c r="D5504" s="17" t="s">
        <v>70</v>
      </c>
      <c r="E5504" s="35" t="s">
        <v>75</v>
      </c>
      <c r="F5504" s="34" t="s">
        <v>78</v>
      </c>
      <c r="G5504" s="9" t="s">
        <v>79</v>
      </c>
      <c r="H5504" s="10">
        <v>335135.00199999998</v>
      </c>
      <c r="I5504" s="10">
        <v>322945.99</v>
      </c>
      <c r="J5504" s="10">
        <v>658080.99</v>
      </c>
      <c r="K5504" s="31">
        <v>259368</v>
      </c>
      <c r="L5504" s="31">
        <v>232865</v>
      </c>
      <c r="M5504" s="31">
        <v>106</v>
      </c>
      <c r="N5504" s="31">
        <v>492339</v>
      </c>
      <c r="O5504" s="31">
        <v>195546</v>
      </c>
      <c r="P5504" s="31">
        <v>169427</v>
      </c>
      <c r="Q5504" s="31">
        <v>89</v>
      </c>
      <c r="R5504" s="41">
        <v>365062</v>
      </c>
      <c r="S5504" s="130">
        <f>IFERROR(Table1[[#This Row],[Female Voters]]/Table1[[#This Row],[Female Population]],"0.0%")</f>
        <v>0.77392095260763005</v>
      </c>
      <c r="T5504" s="130">
        <f>IFERROR(Table1[[#This Row],[Male Voters]]/Table1[[#This Row],[Male Population]],"0.0%")</f>
        <v>0.72106484431034434</v>
      </c>
      <c r="U5504" s="130">
        <f>IFERROR(Table1[[#This Row],[Total Voters]]/Table1[[#This Row],[Total Population]],"0.0%")</f>
        <v>0.74814347699057526</v>
      </c>
      <c r="V5504" s="130">
        <f>IFERROR(Table1[[#This Row],[Female Ballots]]/Table1[[#This Row],[Female Population]],"0.0%")</f>
        <v>0.58348426405189402</v>
      </c>
      <c r="W5504" s="130">
        <f>IFERROR(Table1[[#This Row],[Male Ballots]]/Table1[[#This Row],[Male Population]],"0.0%")</f>
        <v>0.52462952086817982</v>
      </c>
      <c r="X5504" s="130">
        <f>IFERROR(Table1[[#This Row],[Total Ballots]]/Table1[[#This Row],[Total Population]],"0.0%")</f>
        <v>0.55473719123842191</v>
      </c>
      <c r="Y5504" s="24">
        <f>Table1[[#This Row],[Female Ballots]]/Table1[[#This Row],[Female Voters]]</f>
        <v>0.75393263625427964</v>
      </c>
      <c r="Z5504" s="24">
        <f>Table1[[#This Row],[Male Ballots]]/Table1[[#This Row],[Male Voters]]</f>
        <v>0.72757606338436431</v>
      </c>
      <c r="AA5504" s="24">
        <f>Table1[[#This Row],[Total Ballots]]/Table1[[#This Row],[Total Voters]]</f>
        <v>0.74148503368613905</v>
      </c>
    </row>
    <row r="5505" spans="1:27" s="12" customFormat="1" x14ac:dyDescent="0.35">
      <c r="A5505" s="8" t="s">
        <v>55</v>
      </c>
      <c r="B5505" s="17">
        <v>2016</v>
      </c>
      <c r="C5505" s="17" t="s">
        <v>82</v>
      </c>
      <c r="D5505" s="17" t="s">
        <v>70</v>
      </c>
      <c r="E5505" s="35" t="s">
        <v>75</v>
      </c>
      <c r="F5505" s="34" t="s">
        <v>78</v>
      </c>
      <c r="G5505" s="9" t="s">
        <v>62</v>
      </c>
      <c r="H5505" s="10">
        <v>38908.997000000003</v>
      </c>
      <c r="I5505" s="10">
        <v>42987.986999999994</v>
      </c>
      <c r="J5505" s="10">
        <v>81896.989999999991</v>
      </c>
      <c r="K5505" s="31">
        <v>24782</v>
      </c>
      <c r="L5505" s="31">
        <v>23461</v>
      </c>
      <c r="M5505" s="31">
        <v>26</v>
      </c>
      <c r="N5505" s="31">
        <v>48269</v>
      </c>
      <c r="O5505" s="31">
        <v>13953</v>
      </c>
      <c r="P5505" s="31">
        <v>11518</v>
      </c>
      <c r="Q5505" s="31">
        <v>16</v>
      </c>
      <c r="R5505" s="41">
        <v>25487</v>
      </c>
      <c r="S5505" s="130">
        <f>IFERROR(Table1[[#This Row],[Female Voters]]/Table1[[#This Row],[Female Population]],"0.0%")</f>
        <v>0.63692209799188604</v>
      </c>
      <c r="T5505" s="130">
        <f>IFERROR(Table1[[#This Row],[Male Voters]]/Table1[[#This Row],[Male Population]],"0.0%")</f>
        <v>0.54575712047181935</v>
      </c>
      <c r="U5505" s="130">
        <f>IFERROR(Table1[[#This Row],[Total Voters]]/Table1[[#This Row],[Total Population]],"0.0%")</f>
        <v>0.58938674058716933</v>
      </c>
      <c r="V5505" s="130">
        <f>IFERROR(Table1[[#This Row],[Female Ballots]]/Table1[[#This Row],[Female Population]],"0.0%")</f>
        <v>0.35860600570094364</v>
      </c>
      <c r="W5505" s="130">
        <f>IFERROR(Table1[[#This Row],[Male Ballots]]/Table1[[#This Row],[Male Population]],"0.0%")</f>
        <v>0.26793531876707793</v>
      </c>
      <c r="X5505" s="130">
        <f>IFERROR(Table1[[#This Row],[Total Ballots]]/Table1[[#This Row],[Total Population]],"0.0%")</f>
        <v>0.31120801875624493</v>
      </c>
      <c r="Y5505" s="24">
        <f>Table1[[#This Row],[Female Ballots]]/Table1[[#This Row],[Female Voters]]</f>
        <v>0.56302961827132592</v>
      </c>
      <c r="Z5505" s="24">
        <f>Table1[[#This Row],[Male Ballots]]/Table1[[#This Row],[Male Voters]]</f>
        <v>0.49094241507182135</v>
      </c>
      <c r="AA5505" s="24">
        <f>Table1[[#This Row],[Total Ballots]]/Table1[[#This Row],[Total Voters]]</f>
        <v>0.528020054279144</v>
      </c>
    </row>
    <row r="5506" spans="1:27" s="12" customFormat="1" x14ac:dyDescent="0.35">
      <c r="A5506" s="8" t="s">
        <v>55</v>
      </c>
      <c r="B5506" s="17">
        <v>2016</v>
      </c>
      <c r="C5506" s="17" t="s">
        <v>82</v>
      </c>
      <c r="D5506" s="17" t="s">
        <v>70</v>
      </c>
      <c r="E5506" s="35" t="s">
        <v>75</v>
      </c>
      <c r="F5506" s="34" t="s">
        <v>78</v>
      </c>
      <c r="G5506" s="9" t="s">
        <v>63</v>
      </c>
      <c r="H5506" s="10">
        <v>62248</v>
      </c>
      <c r="I5506" s="10">
        <v>62943</v>
      </c>
      <c r="J5506" s="10">
        <v>125191</v>
      </c>
      <c r="K5506" s="31">
        <v>45223</v>
      </c>
      <c r="L5506" s="31">
        <v>41203</v>
      </c>
      <c r="M5506" s="31">
        <v>33</v>
      </c>
      <c r="N5506" s="31">
        <v>86459</v>
      </c>
      <c r="O5506" s="31">
        <v>27889</v>
      </c>
      <c r="P5506" s="31">
        <v>23395</v>
      </c>
      <c r="Q5506" s="31">
        <v>30</v>
      </c>
      <c r="R5506" s="41">
        <v>51314</v>
      </c>
      <c r="S5506" s="130">
        <f>IFERROR(Table1[[#This Row],[Female Voters]]/Table1[[#This Row],[Female Population]],"0.0%")</f>
        <v>0.72649723685901557</v>
      </c>
      <c r="T5506" s="130">
        <f>IFERROR(Table1[[#This Row],[Male Voters]]/Table1[[#This Row],[Male Population]],"0.0%")</f>
        <v>0.65460813752124936</v>
      </c>
      <c r="U5506" s="130">
        <f>IFERROR(Table1[[#This Row],[Total Voters]]/Table1[[#This Row],[Total Population]],"0.0%")</f>
        <v>0.69061673762490916</v>
      </c>
      <c r="V5506" s="130">
        <f>IFERROR(Table1[[#This Row],[Female Ballots]]/Table1[[#This Row],[Female Population]],"0.0%")</f>
        <v>0.44803045880992159</v>
      </c>
      <c r="W5506" s="130">
        <f>IFERROR(Table1[[#This Row],[Male Ballots]]/Table1[[#This Row],[Male Population]],"0.0%")</f>
        <v>0.37168549322402811</v>
      </c>
      <c r="X5506" s="130">
        <f>IFERROR(Table1[[#This Row],[Total Ballots]]/Table1[[#This Row],[Total Population]],"0.0%")</f>
        <v>0.40988569465856173</v>
      </c>
      <c r="Y5506" s="24">
        <f>Table1[[#This Row],[Female Ballots]]/Table1[[#This Row],[Female Voters]]</f>
        <v>0.61669946708533263</v>
      </c>
      <c r="Z5506" s="24">
        <f>Table1[[#This Row],[Male Ballots]]/Table1[[#This Row],[Male Voters]]</f>
        <v>0.56779846127709144</v>
      </c>
      <c r="AA5506" s="24">
        <f>Table1[[#This Row],[Total Ballots]]/Table1[[#This Row],[Total Voters]]</f>
        <v>0.5935067488636232</v>
      </c>
    </row>
    <row r="5507" spans="1:27" s="12" customFormat="1" x14ac:dyDescent="0.35">
      <c r="A5507" s="8" t="s">
        <v>55</v>
      </c>
      <c r="B5507" s="17">
        <v>2016</v>
      </c>
      <c r="C5507" s="17" t="s">
        <v>82</v>
      </c>
      <c r="D5507" s="17" t="s">
        <v>70</v>
      </c>
      <c r="E5507" s="35" t="s">
        <v>75</v>
      </c>
      <c r="F5507" s="34" t="s">
        <v>78</v>
      </c>
      <c r="G5507" s="9" t="s">
        <v>64</v>
      </c>
      <c r="H5507" s="10">
        <v>59382</v>
      </c>
      <c r="I5507" s="10">
        <v>58812</v>
      </c>
      <c r="J5507" s="10">
        <v>118194</v>
      </c>
      <c r="K5507" s="31">
        <v>42307</v>
      </c>
      <c r="L5507" s="31">
        <v>38097</v>
      </c>
      <c r="M5507" s="31">
        <v>19</v>
      </c>
      <c r="N5507" s="31">
        <v>80423</v>
      </c>
      <c r="O5507" s="31">
        <v>30563</v>
      </c>
      <c r="P5507" s="31">
        <v>26205</v>
      </c>
      <c r="Q5507" s="31">
        <v>17</v>
      </c>
      <c r="R5507" s="41">
        <v>56785</v>
      </c>
      <c r="S5507" s="130">
        <f>IFERROR(Table1[[#This Row],[Female Voters]]/Table1[[#This Row],[Female Population]],"0.0%")</f>
        <v>0.71245495267926306</v>
      </c>
      <c r="T5507" s="130">
        <f>IFERROR(Table1[[#This Row],[Male Voters]]/Table1[[#This Row],[Male Population]],"0.0%")</f>
        <v>0.64777596408896143</v>
      </c>
      <c r="U5507" s="130">
        <f>IFERROR(Table1[[#This Row],[Total Voters]]/Table1[[#This Row],[Total Population]],"0.0%")</f>
        <v>0.68043217083777519</v>
      </c>
      <c r="V5507" s="130">
        <f>IFERROR(Table1[[#This Row],[Female Ballots]]/Table1[[#This Row],[Female Population]],"0.0%")</f>
        <v>0.51468458455424204</v>
      </c>
      <c r="W5507" s="130">
        <f>IFERROR(Table1[[#This Row],[Male Ballots]]/Table1[[#This Row],[Male Population]],"0.0%")</f>
        <v>0.44557233217710673</v>
      </c>
      <c r="X5507" s="130">
        <f>IFERROR(Table1[[#This Row],[Total Ballots]]/Table1[[#This Row],[Total Population]],"0.0%")</f>
        <v>0.48043893937086485</v>
      </c>
      <c r="Y5507" s="24">
        <f>Table1[[#This Row],[Female Ballots]]/Table1[[#This Row],[Female Voters]]</f>
        <v>0.72241000307277758</v>
      </c>
      <c r="Z5507" s="24">
        <f>Table1[[#This Row],[Male Ballots]]/Table1[[#This Row],[Male Voters]]</f>
        <v>0.68784943696354039</v>
      </c>
      <c r="AA5507" s="24">
        <f>Table1[[#This Row],[Total Ballots]]/Table1[[#This Row],[Total Voters]]</f>
        <v>0.70607910672320107</v>
      </c>
    </row>
    <row r="5508" spans="1:27" s="12" customFormat="1" x14ac:dyDescent="0.35">
      <c r="A5508" s="8" t="s">
        <v>55</v>
      </c>
      <c r="B5508" s="17">
        <v>2016</v>
      </c>
      <c r="C5508" s="17" t="s">
        <v>82</v>
      </c>
      <c r="D5508" s="17" t="s">
        <v>70</v>
      </c>
      <c r="E5508" s="35" t="s">
        <v>75</v>
      </c>
      <c r="F5508" s="34" t="s">
        <v>78</v>
      </c>
      <c r="G5508" s="9" t="s">
        <v>65</v>
      </c>
      <c r="H5508" s="10">
        <v>56954</v>
      </c>
      <c r="I5508" s="10">
        <v>56282</v>
      </c>
      <c r="J5508" s="10">
        <v>113236</v>
      </c>
      <c r="K5508" s="31">
        <v>45324</v>
      </c>
      <c r="L5508" s="31">
        <v>41865</v>
      </c>
      <c r="M5508" s="31">
        <v>8</v>
      </c>
      <c r="N5508" s="31">
        <v>87197</v>
      </c>
      <c r="O5508" s="31">
        <v>35522</v>
      </c>
      <c r="P5508" s="31">
        <v>32153</v>
      </c>
      <c r="Q5508" s="31">
        <v>8</v>
      </c>
      <c r="R5508" s="41">
        <v>67683</v>
      </c>
      <c r="S5508" s="130">
        <f>IFERROR(Table1[[#This Row],[Female Voters]]/Table1[[#This Row],[Female Population]],"0.0%")</f>
        <v>0.79580011939459916</v>
      </c>
      <c r="T5508" s="130">
        <f>IFERROR(Table1[[#This Row],[Male Voters]]/Table1[[#This Row],[Male Population]],"0.0%")</f>
        <v>0.74384350236310015</v>
      </c>
      <c r="U5508" s="130">
        <f>IFERROR(Table1[[#This Row],[Total Voters]]/Table1[[#This Row],[Total Population]],"0.0%")</f>
        <v>0.77004662828075876</v>
      </c>
      <c r="V5508" s="130">
        <f>IFERROR(Table1[[#This Row],[Female Ballots]]/Table1[[#This Row],[Female Population]],"0.0%")</f>
        <v>0.62369631632545564</v>
      </c>
      <c r="W5508" s="130">
        <f>IFERROR(Table1[[#This Row],[Male Ballots]]/Table1[[#This Row],[Male Population]],"0.0%")</f>
        <v>0.57128389183042538</v>
      </c>
      <c r="X5508" s="130">
        <f>IFERROR(Table1[[#This Row],[Total Ballots]]/Table1[[#This Row],[Total Population]],"0.0%")</f>
        <v>0.59771627397647387</v>
      </c>
      <c r="Y5508" s="24">
        <f>Table1[[#This Row],[Female Ballots]]/Table1[[#This Row],[Female Voters]]</f>
        <v>0.7837348865942988</v>
      </c>
      <c r="Z5508" s="24">
        <f>Table1[[#This Row],[Male Ballots]]/Table1[[#This Row],[Male Voters]]</f>
        <v>0.76801624268482027</v>
      </c>
      <c r="AA5508" s="24">
        <f>Table1[[#This Row],[Total Ballots]]/Table1[[#This Row],[Total Voters]]</f>
        <v>0.77620789706067872</v>
      </c>
    </row>
    <row r="5509" spans="1:27" s="12" customFormat="1" x14ac:dyDescent="0.35">
      <c r="A5509" s="8" t="s">
        <v>55</v>
      </c>
      <c r="B5509" s="17">
        <v>2016</v>
      </c>
      <c r="C5509" s="17" t="s">
        <v>82</v>
      </c>
      <c r="D5509" s="17" t="s">
        <v>70</v>
      </c>
      <c r="E5509" s="35" t="s">
        <v>75</v>
      </c>
      <c r="F5509" s="34" t="s">
        <v>78</v>
      </c>
      <c r="G5509" s="9" t="s">
        <v>66</v>
      </c>
      <c r="H5509" s="10">
        <v>53869</v>
      </c>
      <c r="I5509" s="10">
        <v>50783</v>
      </c>
      <c r="J5509" s="10">
        <v>104652</v>
      </c>
      <c r="K5509" s="31">
        <v>47282</v>
      </c>
      <c r="L5509" s="31">
        <v>42994</v>
      </c>
      <c r="M5509" s="31">
        <v>12</v>
      </c>
      <c r="N5509" s="31">
        <v>90288</v>
      </c>
      <c r="O5509" s="31">
        <v>40144</v>
      </c>
      <c r="P5509" s="31">
        <v>35935</v>
      </c>
      <c r="Q5509" s="31">
        <v>11</v>
      </c>
      <c r="R5509" s="41">
        <v>76090</v>
      </c>
      <c r="S5509" s="130">
        <f>IFERROR(Table1[[#This Row],[Female Voters]]/Table1[[#This Row],[Female Population]],"0.0%")</f>
        <v>0.87772188085912117</v>
      </c>
      <c r="T5509" s="130">
        <f>IFERROR(Table1[[#This Row],[Male Voters]]/Table1[[#This Row],[Male Population]],"0.0%")</f>
        <v>0.84662190102987223</v>
      </c>
      <c r="U5509" s="130">
        <f>IFERROR(Table1[[#This Row],[Total Voters]]/Table1[[#This Row],[Total Population]],"0.0%")</f>
        <v>0.86274509803921573</v>
      </c>
      <c r="V5509" s="130">
        <f>IFERROR(Table1[[#This Row],[Female Ballots]]/Table1[[#This Row],[Female Population]],"0.0%")</f>
        <v>0.74521524438916631</v>
      </c>
      <c r="W5509" s="130">
        <f>IFERROR(Table1[[#This Row],[Male Ballots]]/Table1[[#This Row],[Male Population]],"0.0%")</f>
        <v>0.70761869129433075</v>
      </c>
      <c r="X5509" s="130">
        <f>IFERROR(Table1[[#This Row],[Total Ballots]]/Table1[[#This Row],[Total Population]],"0.0%")</f>
        <v>0.72707640561097731</v>
      </c>
      <c r="Y5509" s="24">
        <f>Table1[[#This Row],[Female Ballots]]/Table1[[#This Row],[Female Voters]]</f>
        <v>0.8490334588215388</v>
      </c>
      <c r="Z5509" s="24">
        <f>Table1[[#This Row],[Male Ballots]]/Table1[[#This Row],[Male Voters]]</f>
        <v>0.83581429966972132</v>
      </c>
      <c r="AA5509" s="24">
        <f>Table1[[#This Row],[Total Ballots]]/Table1[[#This Row],[Total Voters]]</f>
        <v>0.84274765195817825</v>
      </c>
    </row>
    <row r="5510" spans="1:27" s="12" customFormat="1" x14ac:dyDescent="0.35">
      <c r="A5510" s="8" t="s">
        <v>55</v>
      </c>
      <c r="B5510" s="17">
        <v>2016</v>
      </c>
      <c r="C5510" s="17" t="s">
        <v>82</v>
      </c>
      <c r="D5510" s="17" t="s">
        <v>70</v>
      </c>
      <c r="E5510" s="35" t="s">
        <v>75</v>
      </c>
      <c r="F5510" s="34" t="s">
        <v>78</v>
      </c>
      <c r="G5510" s="9" t="s">
        <v>67</v>
      </c>
      <c r="H5510" s="10">
        <v>63773.005000000005</v>
      </c>
      <c r="I5510" s="10">
        <v>51138.002999999997</v>
      </c>
      <c r="J5510" s="10">
        <v>114911</v>
      </c>
      <c r="K5510" s="31">
        <v>54450</v>
      </c>
      <c r="L5510" s="31">
        <v>45245</v>
      </c>
      <c r="M5510" s="31">
        <v>8</v>
      </c>
      <c r="N5510" s="31">
        <v>99703</v>
      </c>
      <c r="O5510" s="31">
        <v>47475</v>
      </c>
      <c r="P5510" s="31">
        <v>40221</v>
      </c>
      <c r="Q5510" s="31">
        <v>7</v>
      </c>
      <c r="R5510" s="41">
        <v>87703</v>
      </c>
      <c r="S5510" s="130">
        <f>IFERROR(Table1[[#This Row],[Female Voters]]/Table1[[#This Row],[Female Population]],"0.0%")</f>
        <v>0.85380953900478729</v>
      </c>
      <c r="T5510" s="130">
        <f>IFERROR(Table1[[#This Row],[Male Voters]]/Table1[[#This Row],[Male Population]],"0.0%")</f>
        <v>0.88476274679713252</v>
      </c>
      <c r="U5510" s="130">
        <f>IFERROR(Table1[[#This Row],[Total Voters]]/Table1[[#This Row],[Total Population]],"0.0%")</f>
        <v>0.8676540975189494</v>
      </c>
      <c r="V5510" s="130">
        <f>IFERROR(Table1[[#This Row],[Female Ballots]]/Table1[[#This Row],[Female Population]],"0.0%")</f>
        <v>0.74443724268599221</v>
      </c>
      <c r="W5510" s="130">
        <f>IFERROR(Table1[[#This Row],[Male Ballots]]/Table1[[#This Row],[Male Population]],"0.0%")</f>
        <v>0.78651878525643648</v>
      </c>
      <c r="X5510" s="130">
        <f>IFERROR(Table1[[#This Row],[Total Ballots]]/Table1[[#This Row],[Total Population]],"0.0%")</f>
        <v>0.76322545274168707</v>
      </c>
      <c r="Y5510" s="24">
        <f>Table1[[#This Row],[Female Ballots]]/Table1[[#This Row],[Female Voters]]</f>
        <v>0.87190082644628097</v>
      </c>
      <c r="Z5510" s="24">
        <f>Table1[[#This Row],[Male Ballots]]/Table1[[#This Row],[Male Voters]]</f>
        <v>0.88896010608907061</v>
      </c>
      <c r="AA5510" s="24">
        <f>Table1[[#This Row],[Total Ballots]]/Table1[[#This Row],[Total Voters]]</f>
        <v>0.87964253833886641</v>
      </c>
    </row>
    <row r="5511" spans="1:27" s="12" customFormat="1" x14ac:dyDescent="0.35">
      <c r="A5511" s="8" t="s">
        <v>23</v>
      </c>
      <c r="B5511" s="17">
        <v>2016</v>
      </c>
      <c r="C5511" s="17" t="s">
        <v>82</v>
      </c>
      <c r="D5511" s="17" t="s">
        <v>69</v>
      </c>
      <c r="E5511" s="35" t="s">
        <v>74</v>
      </c>
      <c r="F5511" s="34" t="s">
        <v>78</v>
      </c>
      <c r="G5511" s="9" t="s">
        <v>79</v>
      </c>
      <c r="H5511" s="10">
        <v>7352.8732199999995</v>
      </c>
      <c r="I5511" s="10">
        <v>6944.8246500000005</v>
      </c>
      <c r="J5511" s="10">
        <v>14297.6983</v>
      </c>
      <c r="K5511" s="31">
        <v>6701</v>
      </c>
      <c r="L5511" s="31">
        <v>6022</v>
      </c>
      <c r="M5511" s="31">
        <v>23</v>
      </c>
      <c r="N5511" s="31">
        <v>12746</v>
      </c>
      <c r="O5511" s="31">
        <v>5999</v>
      </c>
      <c r="P5511" s="31">
        <v>5239</v>
      </c>
      <c r="Q5511" s="31">
        <v>21</v>
      </c>
      <c r="R5511" s="41">
        <v>11259</v>
      </c>
      <c r="S5511" s="130">
        <f>IFERROR(Table1[[#This Row],[Female Voters]]/Table1[[#This Row],[Female Population]],"0.0%")</f>
        <v>0.91134442271806237</v>
      </c>
      <c r="T5511" s="130">
        <f>IFERROR(Table1[[#This Row],[Male Voters]]/Table1[[#This Row],[Male Population]],"0.0%")</f>
        <v>0.86712052549807717</v>
      </c>
      <c r="U5511" s="130">
        <f>IFERROR(Table1[[#This Row],[Total Voters]]/Table1[[#This Row],[Total Population]],"0.0%")</f>
        <v>0.89147216094215664</v>
      </c>
      <c r="V5511" s="130">
        <f>IFERROR(Table1[[#This Row],[Female Ballots]]/Table1[[#This Row],[Female Population]],"0.0%")</f>
        <v>0.81587154035004572</v>
      </c>
      <c r="W5511" s="130">
        <f>IFERROR(Table1[[#This Row],[Male Ballots]]/Table1[[#This Row],[Male Population]],"0.0%")</f>
        <v>0.75437469828701864</v>
      </c>
      <c r="X5511" s="130">
        <f>IFERROR(Table1[[#This Row],[Total Ballots]]/Table1[[#This Row],[Total Population]],"0.0%")</f>
        <v>0.78746940687649003</v>
      </c>
      <c r="Y5511" s="24">
        <f>Table1[[#This Row],[Female Ballots]]/Table1[[#This Row],[Female Voters]]</f>
        <v>0.89523951649007616</v>
      </c>
      <c r="Z5511" s="24">
        <f>Table1[[#This Row],[Male Ballots]]/Table1[[#This Row],[Male Voters]]</f>
        <v>0.86997675190966461</v>
      </c>
      <c r="AA5511" s="24">
        <f>Table1[[#This Row],[Total Ballots]]/Table1[[#This Row],[Total Voters]]</f>
        <v>0.88333594853287301</v>
      </c>
    </row>
    <row r="5512" spans="1:27" s="12" customFormat="1" x14ac:dyDescent="0.35">
      <c r="A5512" s="8" t="s">
        <v>23</v>
      </c>
      <c r="B5512" s="17">
        <v>2016</v>
      </c>
      <c r="C5512" s="17" t="s">
        <v>82</v>
      </c>
      <c r="D5512" s="17" t="s">
        <v>69</v>
      </c>
      <c r="E5512" s="35" t="s">
        <v>74</v>
      </c>
      <c r="F5512" s="34" t="s">
        <v>78</v>
      </c>
      <c r="G5512" s="9" t="s">
        <v>62</v>
      </c>
      <c r="H5512" s="10">
        <v>388.04642000000001</v>
      </c>
      <c r="I5512" s="10">
        <v>381.04595</v>
      </c>
      <c r="J5512" s="10">
        <v>769.09230000000002</v>
      </c>
      <c r="K5512" s="31">
        <v>343</v>
      </c>
      <c r="L5512" s="31">
        <v>303</v>
      </c>
      <c r="M5512" s="31">
        <v>7</v>
      </c>
      <c r="N5512" s="31">
        <v>653</v>
      </c>
      <c r="O5512" s="31">
        <v>247</v>
      </c>
      <c r="P5512" s="31">
        <v>194</v>
      </c>
      <c r="Q5512" s="31">
        <v>6</v>
      </c>
      <c r="R5512" s="41">
        <v>447</v>
      </c>
      <c r="S5512" s="130">
        <f>IFERROR(Table1[[#This Row],[Female Voters]]/Table1[[#This Row],[Female Population]],"0.0%")</f>
        <v>0.88391486771092997</v>
      </c>
      <c r="T5512" s="130">
        <f>IFERROR(Table1[[#This Row],[Male Voters]]/Table1[[#This Row],[Male Population]],"0.0%")</f>
        <v>0.79517968895877256</v>
      </c>
      <c r="U5512" s="130">
        <f>IFERROR(Table1[[#This Row],[Total Voters]]/Table1[[#This Row],[Total Population]],"0.0%")</f>
        <v>0.84905283800136855</v>
      </c>
      <c r="V5512" s="130">
        <f>IFERROR(Table1[[#This Row],[Female Ballots]]/Table1[[#This Row],[Female Population]],"0.0%")</f>
        <v>0.63652178520291458</v>
      </c>
      <c r="W5512" s="130">
        <f>IFERROR(Table1[[#This Row],[Male Ballots]]/Table1[[#This Row],[Male Population]],"0.0%")</f>
        <v>0.50912494936634278</v>
      </c>
      <c r="X5512" s="130">
        <f>IFERROR(Table1[[#This Row],[Total Ballots]]/Table1[[#This Row],[Total Population]],"0.0%")</f>
        <v>0.5812046226441222</v>
      </c>
      <c r="Y5512" s="24">
        <f>Table1[[#This Row],[Female Ballots]]/Table1[[#This Row],[Female Voters]]</f>
        <v>0.72011661807580174</v>
      </c>
      <c r="Z5512" s="24">
        <f>Table1[[#This Row],[Male Ballots]]/Table1[[#This Row],[Male Voters]]</f>
        <v>0.64026402640264024</v>
      </c>
      <c r="AA5512" s="24">
        <f>Table1[[#This Row],[Total Ballots]]/Table1[[#This Row],[Total Voters]]</f>
        <v>0.68453292496171514</v>
      </c>
    </row>
    <row r="5513" spans="1:27" s="12" customFormat="1" x14ac:dyDescent="0.35">
      <c r="A5513" s="8" t="s">
        <v>23</v>
      </c>
      <c r="B5513" s="17">
        <v>2016</v>
      </c>
      <c r="C5513" s="17" t="s">
        <v>82</v>
      </c>
      <c r="D5513" s="17" t="s">
        <v>69</v>
      </c>
      <c r="E5513" s="35" t="s">
        <v>74</v>
      </c>
      <c r="F5513" s="34" t="s">
        <v>78</v>
      </c>
      <c r="G5513" s="9" t="s">
        <v>63</v>
      </c>
      <c r="H5513" s="10">
        <v>701.08399999999995</v>
      </c>
      <c r="I5513" s="10">
        <v>690.08259999999996</v>
      </c>
      <c r="J5513" s="10">
        <v>1391.1666</v>
      </c>
      <c r="K5513" s="31">
        <v>609</v>
      </c>
      <c r="L5513" s="31">
        <v>539</v>
      </c>
      <c r="M5513" s="31">
        <v>4</v>
      </c>
      <c r="N5513" s="31">
        <v>1152</v>
      </c>
      <c r="O5513" s="31">
        <v>465</v>
      </c>
      <c r="P5513" s="31">
        <v>366</v>
      </c>
      <c r="Q5513" s="31">
        <v>4</v>
      </c>
      <c r="R5513" s="41">
        <v>835</v>
      </c>
      <c r="S5513" s="130">
        <f>IFERROR(Table1[[#This Row],[Female Voters]]/Table1[[#This Row],[Female Population]],"0.0%")</f>
        <v>0.86865482595523513</v>
      </c>
      <c r="T5513" s="130">
        <f>IFERROR(Table1[[#This Row],[Male Voters]]/Table1[[#This Row],[Male Population]],"0.0%")</f>
        <v>0.78106591877552056</v>
      </c>
      <c r="U5513" s="130">
        <f>IFERROR(Table1[[#This Row],[Total Voters]]/Table1[[#This Row],[Total Population]],"0.0%")</f>
        <v>0.82808198529205634</v>
      </c>
      <c r="V5513" s="130">
        <f>IFERROR(Table1[[#This Row],[Female Ballots]]/Table1[[#This Row],[Female Population]],"0.0%")</f>
        <v>0.66325861095104155</v>
      </c>
      <c r="W5513" s="130">
        <f>IFERROR(Table1[[#This Row],[Male Ballots]]/Table1[[#This Row],[Male Population]],"0.0%")</f>
        <v>0.53037129178449072</v>
      </c>
      <c r="X5513" s="130">
        <f>IFERROR(Table1[[#This Row],[Total Ballots]]/Table1[[#This Row],[Total Population]],"0.0%")</f>
        <v>0.60021567510318319</v>
      </c>
      <c r="Y5513" s="24">
        <f>Table1[[#This Row],[Female Ballots]]/Table1[[#This Row],[Female Voters]]</f>
        <v>0.76354679802955661</v>
      </c>
      <c r="Z5513" s="24">
        <f>Table1[[#This Row],[Male Ballots]]/Table1[[#This Row],[Male Voters]]</f>
        <v>0.67903525046382185</v>
      </c>
      <c r="AA5513" s="24">
        <f>Table1[[#This Row],[Total Ballots]]/Table1[[#This Row],[Total Voters]]</f>
        <v>0.72482638888888884</v>
      </c>
    </row>
    <row r="5514" spans="1:27" s="12" customFormat="1" x14ac:dyDescent="0.35">
      <c r="A5514" s="8" t="s">
        <v>23</v>
      </c>
      <c r="B5514" s="17">
        <v>2016</v>
      </c>
      <c r="C5514" s="17" t="s">
        <v>82</v>
      </c>
      <c r="D5514" s="17" t="s">
        <v>69</v>
      </c>
      <c r="E5514" s="35" t="s">
        <v>74</v>
      </c>
      <c r="F5514" s="34" t="s">
        <v>78</v>
      </c>
      <c r="G5514" s="9" t="s">
        <v>64</v>
      </c>
      <c r="H5514" s="10">
        <v>850.10130000000004</v>
      </c>
      <c r="I5514" s="10">
        <v>859.10249999999996</v>
      </c>
      <c r="J5514" s="10">
        <v>1709.2038</v>
      </c>
      <c r="K5514" s="31">
        <v>668</v>
      </c>
      <c r="L5514" s="31">
        <v>550</v>
      </c>
      <c r="M5514" s="31">
        <v>2</v>
      </c>
      <c r="N5514" s="31">
        <v>1220</v>
      </c>
      <c r="O5514" s="31">
        <v>572</v>
      </c>
      <c r="P5514" s="31">
        <v>441</v>
      </c>
      <c r="Q5514" s="31">
        <v>2</v>
      </c>
      <c r="R5514" s="41">
        <v>1015</v>
      </c>
      <c r="S5514" s="130">
        <f>IFERROR(Table1[[#This Row],[Female Voters]]/Table1[[#This Row],[Female Population]],"0.0%")</f>
        <v>0.78578870541663681</v>
      </c>
      <c r="T5514" s="130">
        <f>IFERROR(Table1[[#This Row],[Male Voters]]/Table1[[#This Row],[Male Population]],"0.0%")</f>
        <v>0.64020300255208196</v>
      </c>
      <c r="U5514" s="130">
        <f>IFERROR(Table1[[#This Row],[Total Voters]]/Table1[[#This Row],[Total Population]],"0.0%")</f>
        <v>0.71378263961266641</v>
      </c>
      <c r="V5514" s="130">
        <f>IFERROR(Table1[[#This Row],[Female Ballots]]/Table1[[#This Row],[Female Population]],"0.0%")</f>
        <v>0.67286098727292853</v>
      </c>
      <c r="W5514" s="130">
        <f>IFERROR(Table1[[#This Row],[Male Ballots]]/Table1[[#This Row],[Male Population]],"0.0%")</f>
        <v>0.51332640750085123</v>
      </c>
      <c r="X5514" s="130">
        <f>IFERROR(Table1[[#This Row],[Total Ballots]]/Table1[[#This Row],[Total Population]],"0.0%")</f>
        <v>0.59384375344824303</v>
      </c>
      <c r="Y5514" s="24">
        <f>Table1[[#This Row],[Female Ballots]]/Table1[[#This Row],[Female Voters]]</f>
        <v>0.85628742514970058</v>
      </c>
      <c r="Z5514" s="24">
        <f>Table1[[#This Row],[Male Ballots]]/Table1[[#This Row],[Male Voters]]</f>
        <v>0.80181818181818176</v>
      </c>
      <c r="AA5514" s="24">
        <f>Table1[[#This Row],[Total Ballots]]/Table1[[#This Row],[Total Voters]]</f>
        <v>0.83196721311475408</v>
      </c>
    </row>
    <row r="5515" spans="1:27" s="12" customFormat="1" x14ac:dyDescent="0.35">
      <c r="A5515" s="8" t="s">
        <v>23</v>
      </c>
      <c r="B5515" s="17">
        <v>2016</v>
      </c>
      <c r="C5515" s="17" t="s">
        <v>82</v>
      </c>
      <c r="D5515" s="17" t="s">
        <v>69</v>
      </c>
      <c r="E5515" s="35" t="s">
        <v>74</v>
      </c>
      <c r="F5515" s="34" t="s">
        <v>78</v>
      </c>
      <c r="G5515" s="9" t="s">
        <v>65</v>
      </c>
      <c r="H5515" s="10">
        <v>1130.1342</v>
      </c>
      <c r="I5515" s="10">
        <v>1023.1216999999999</v>
      </c>
      <c r="J5515" s="10">
        <v>2153.2552999999998</v>
      </c>
      <c r="K5515" s="31">
        <v>883</v>
      </c>
      <c r="L5515" s="31">
        <v>797</v>
      </c>
      <c r="M5515" s="31">
        <v>1</v>
      </c>
      <c r="N5515" s="31">
        <v>1681</v>
      </c>
      <c r="O5515" s="31">
        <v>767</v>
      </c>
      <c r="P5515" s="31">
        <v>690</v>
      </c>
      <c r="Q5515" s="31">
        <v>0</v>
      </c>
      <c r="R5515" s="41">
        <v>1457</v>
      </c>
      <c r="S5515" s="130">
        <f>IFERROR(Table1[[#This Row],[Female Voters]]/Table1[[#This Row],[Female Population]],"0.0%")</f>
        <v>0.78132313843789525</v>
      </c>
      <c r="T5515" s="130">
        <f>IFERROR(Table1[[#This Row],[Male Voters]]/Table1[[#This Row],[Male Population]],"0.0%")</f>
        <v>0.7789884624673683</v>
      </c>
      <c r="U5515" s="130">
        <f>IFERROR(Table1[[#This Row],[Total Voters]]/Table1[[#This Row],[Total Population]],"0.0%")</f>
        <v>0.7806784453288006</v>
      </c>
      <c r="V5515" s="130">
        <f>IFERROR(Table1[[#This Row],[Female Ballots]]/Table1[[#This Row],[Female Population]],"0.0%")</f>
        <v>0.67868046113461566</v>
      </c>
      <c r="W5515" s="130">
        <f>IFERROR(Table1[[#This Row],[Male Ballots]]/Table1[[#This Row],[Male Population]],"0.0%")</f>
        <v>0.67440657352883826</v>
      </c>
      <c r="X5515" s="130">
        <f>IFERROR(Table1[[#This Row],[Total Ballots]]/Table1[[#This Row],[Total Population]],"0.0%")</f>
        <v>0.6766499077002156</v>
      </c>
      <c r="Y5515" s="24">
        <f>Table1[[#This Row],[Female Ballots]]/Table1[[#This Row],[Female Voters]]</f>
        <v>0.86862967157417892</v>
      </c>
      <c r="Z5515" s="24">
        <f>Table1[[#This Row],[Male Ballots]]/Table1[[#This Row],[Male Voters]]</f>
        <v>0.86574654956085317</v>
      </c>
      <c r="AA5515" s="24">
        <f>Table1[[#This Row],[Total Ballots]]/Table1[[#This Row],[Total Voters]]</f>
        <v>0.8667459845330161</v>
      </c>
    </row>
    <row r="5516" spans="1:27" s="12" customFormat="1" x14ac:dyDescent="0.35">
      <c r="A5516" s="8" t="s">
        <v>23</v>
      </c>
      <c r="B5516" s="17">
        <v>2016</v>
      </c>
      <c r="C5516" s="17" t="s">
        <v>82</v>
      </c>
      <c r="D5516" s="17" t="s">
        <v>69</v>
      </c>
      <c r="E5516" s="35" t="s">
        <v>74</v>
      </c>
      <c r="F5516" s="34" t="s">
        <v>78</v>
      </c>
      <c r="G5516" s="9" t="s">
        <v>66</v>
      </c>
      <c r="H5516" s="10">
        <v>1711.2024999999999</v>
      </c>
      <c r="I5516" s="10">
        <v>1504.1786</v>
      </c>
      <c r="J5516" s="10">
        <v>3215.3820000000001</v>
      </c>
      <c r="K5516" s="31">
        <v>1639</v>
      </c>
      <c r="L5516" s="31">
        <v>1326</v>
      </c>
      <c r="M5516" s="31">
        <v>3</v>
      </c>
      <c r="N5516" s="31">
        <v>2968</v>
      </c>
      <c r="O5516" s="31">
        <v>1532</v>
      </c>
      <c r="P5516" s="31">
        <v>1196</v>
      </c>
      <c r="Q5516" s="31">
        <v>3</v>
      </c>
      <c r="R5516" s="41">
        <v>2731</v>
      </c>
      <c r="S5516" s="130">
        <f>IFERROR(Table1[[#This Row],[Female Voters]]/Table1[[#This Row],[Female Population]],"0.0%")</f>
        <v>0.95780598731009337</v>
      </c>
      <c r="T5516" s="130">
        <f>IFERROR(Table1[[#This Row],[Male Voters]]/Table1[[#This Row],[Male Population]],"0.0%")</f>
        <v>0.88154425279019399</v>
      </c>
      <c r="U5516" s="130">
        <f>IFERROR(Table1[[#This Row],[Total Voters]]/Table1[[#This Row],[Total Population]],"0.0%")</f>
        <v>0.9230629517736928</v>
      </c>
      <c r="V5516" s="130">
        <f>IFERROR(Table1[[#This Row],[Female Ballots]]/Table1[[#This Row],[Female Population]],"0.0%")</f>
        <v>0.89527685940150281</v>
      </c>
      <c r="W5516" s="130">
        <f>IFERROR(Table1[[#This Row],[Male Ballots]]/Table1[[#This Row],[Male Population]],"0.0%")</f>
        <v>0.79511834565390038</v>
      </c>
      <c r="X5516" s="130">
        <f>IFERROR(Table1[[#This Row],[Total Ballots]]/Table1[[#This Row],[Total Population]],"0.0%")</f>
        <v>0.84935475784836756</v>
      </c>
      <c r="Y5516" s="24">
        <f>Table1[[#This Row],[Female Ballots]]/Table1[[#This Row],[Female Voters]]</f>
        <v>0.93471629042098836</v>
      </c>
      <c r="Z5516" s="24">
        <f>Table1[[#This Row],[Male Ballots]]/Table1[[#This Row],[Male Voters]]</f>
        <v>0.90196078431372551</v>
      </c>
      <c r="AA5516" s="24">
        <f>Table1[[#This Row],[Total Ballots]]/Table1[[#This Row],[Total Voters]]</f>
        <v>0.92014824797843664</v>
      </c>
    </row>
    <row r="5517" spans="1:27" s="12" customFormat="1" x14ac:dyDescent="0.35">
      <c r="A5517" s="8" t="s">
        <v>23</v>
      </c>
      <c r="B5517" s="17">
        <v>2016</v>
      </c>
      <c r="C5517" s="17" t="s">
        <v>82</v>
      </c>
      <c r="D5517" s="17" t="s">
        <v>69</v>
      </c>
      <c r="E5517" s="35" t="s">
        <v>74</v>
      </c>
      <c r="F5517" s="34" t="s">
        <v>78</v>
      </c>
      <c r="G5517" s="9" t="s">
        <v>67</v>
      </c>
      <c r="H5517" s="10">
        <v>2572.3048000000003</v>
      </c>
      <c r="I5517" s="10">
        <v>2487.2932999999998</v>
      </c>
      <c r="J5517" s="10">
        <v>5059.5982999999997</v>
      </c>
      <c r="K5517" s="31">
        <v>2559</v>
      </c>
      <c r="L5517" s="31">
        <v>2507</v>
      </c>
      <c r="M5517" s="31">
        <v>6</v>
      </c>
      <c r="N5517" s="31">
        <v>5072</v>
      </c>
      <c r="O5517" s="31">
        <v>2416</v>
      </c>
      <c r="P5517" s="31">
        <v>2352</v>
      </c>
      <c r="Q5517" s="31">
        <v>6</v>
      </c>
      <c r="R5517" s="41">
        <v>4774</v>
      </c>
      <c r="S5517" s="130">
        <f>IFERROR(Table1[[#This Row],[Female Voters]]/Table1[[#This Row],[Female Population]],"0.0%")</f>
        <v>0.99482767361006352</v>
      </c>
      <c r="T5517" s="130">
        <f>IFERROR(Table1[[#This Row],[Male Voters]]/Table1[[#This Row],[Male Population]],"0.0%")</f>
        <v>1.007922949818584</v>
      </c>
      <c r="U5517" s="130">
        <f>IFERROR(Table1[[#This Row],[Total Voters]]/Table1[[#This Row],[Total Population]],"0.0%")</f>
        <v>1.002451123441954</v>
      </c>
      <c r="V5517" s="130">
        <f>IFERROR(Table1[[#This Row],[Female Ballots]]/Table1[[#This Row],[Female Population]],"0.0%")</f>
        <v>0.93923550583896576</v>
      </c>
      <c r="W5517" s="130">
        <f>IFERROR(Table1[[#This Row],[Male Ballots]]/Table1[[#This Row],[Male Population]],"0.0%")</f>
        <v>0.94560621379070986</v>
      </c>
      <c r="X5517" s="130">
        <f>IFERROR(Table1[[#This Row],[Total Ballots]]/Table1[[#This Row],[Total Population]],"0.0%")</f>
        <v>0.94355316705676029</v>
      </c>
      <c r="Y5517" s="24">
        <f>Table1[[#This Row],[Female Ballots]]/Table1[[#This Row],[Female Voters]]</f>
        <v>0.94411879640484564</v>
      </c>
      <c r="Z5517" s="24">
        <f>Table1[[#This Row],[Male Ballots]]/Table1[[#This Row],[Male Voters]]</f>
        <v>0.9381731152772238</v>
      </c>
      <c r="AA5517" s="24">
        <f>Table1[[#This Row],[Total Ballots]]/Table1[[#This Row],[Total Voters]]</f>
        <v>0.94124605678233442</v>
      </c>
    </row>
    <row r="5518" spans="1:27" s="12" customFormat="1" x14ac:dyDescent="0.35">
      <c r="A5518" s="8" t="s">
        <v>38</v>
      </c>
      <c r="B5518" s="17">
        <v>2016</v>
      </c>
      <c r="C5518" s="17" t="s">
        <v>82</v>
      </c>
      <c r="D5518" s="17" t="s">
        <v>69</v>
      </c>
      <c r="E5518" s="35" t="s">
        <v>74</v>
      </c>
      <c r="F5518" s="34" t="s">
        <v>78</v>
      </c>
      <c r="G5518" s="9" t="s">
        <v>79</v>
      </c>
      <c r="H5518" s="10">
        <v>48586.070200000002</v>
      </c>
      <c r="I5518" s="10">
        <v>46526.074000000001</v>
      </c>
      <c r="J5518" s="10">
        <v>95112.140999999989</v>
      </c>
      <c r="K5518" s="31">
        <v>39122</v>
      </c>
      <c r="L5518" s="31">
        <v>34863</v>
      </c>
      <c r="M5518" s="31">
        <v>2</v>
      </c>
      <c r="N5518" s="31">
        <v>73987</v>
      </c>
      <c r="O5518" s="31">
        <v>31497</v>
      </c>
      <c r="P5518" s="31">
        <v>27511</v>
      </c>
      <c r="Q5518" s="31">
        <v>1</v>
      </c>
      <c r="R5518" s="41">
        <v>59009</v>
      </c>
      <c r="S5518" s="130">
        <f>IFERROR(Table1[[#This Row],[Female Voters]]/Table1[[#This Row],[Female Population]],"0.0%")</f>
        <v>0.80521021434658036</v>
      </c>
      <c r="T5518" s="130">
        <f>IFERROR(Table1[[#This Row],[Male Voters]]/Table1[[#This Row],[Male Population]],"0.0%")</f>
        <v>0.74932176740294054</v>
      </c>
      <c r="U5518" s="130">
        <f>IFERROR(Table1[[#This Row],[Total Voters]]/Table1[[#This Row],[Total Population]],"0.0%")</f>
        <v>0.77789227770616587</v>
      </c>
      <c r="V5518" s="130">
        <f>IFERROR(Table1[[#This Row],[Female Ballots]]/Table1[[#This Row],[Female Population]],"0.0%")</f>
        <v>0.64827222844625121</v>
      </c>
      <c r="W5518" s="130">
        <f>IFERROR(Table1[[#This Row],[Male Ballots]]/Table1[[#This Row],[Male Population]],"0.0%")</f>
        <v>0.59130284665755373</v>
      </c>
      <c r="X5518" s="130">
        <f>IFERROR(Table1[[#This Row],[Total Ballots]]/Table1[[#This Row],[Total Population]],"0.0%")</f>
        <v>0.62041501095007423</v>
      </c>
      <c r="Y5518" s="24">
        <f>Table1[[#This Row],[Female Ballots]]/Table1[[#This Row],[Female Voters]]</f>
        <v>0.80509687643780992</v>
      </c>
      <c r="Z5518" s="24">
        <f>Table1[[#This Row],[Male Ballots]]/Table1[[#This Row],[Male Voters]]</f>
        <v>0.78911740240369443</v>
      </c>
      <c r="AA5518" s="24">
        <f>Table1[[#This Row],[Total Ballots]]/Table1[[#This Row],[Total Voters]]</f>
        <v>0.79755903064051792</v>
      </c>
    </row>
    <row r="5519" spans="1:27" s="12" customFormat="1" x14ac:dyDescent="0.35">
      <c r="A5519" s="8" t="s">
        <v>38</v>
      </c>
      <c r="B5519" s="17">
        <v>2016</v>
      </c>
      <c r="C5519" s="17" t="s">
        <v>82</v>
      </c>
      <c r="D5519" s="17" t="s">
        <v>69</v>
      </c>
      <c r="E5519" s="35" t="s">
        <v>74</v>
      </c>
      <c r="F5519" s="34" t="s">
        <v>78</v>
      </c>
      <c r="G5519" s="9" t="s">
        <v>62</v>
      </c>
      <c r="H5519" s="10">
        <v>4499.9762000000001</v>
      </c>
      <c r="I5519" s="10">
        <v>4898.9780000000001</v>
      </c>
      <c r="J5519" s="10">
        <v>9398.9539999999997</v>
      </c>
      <c r="K5519" s="31">
        <v>3142</v>
      </c>
      <c r="L5519" s="31">
        <v>2864</v>
      </c>
      <c r="M5519" s="31"/>
      <c r="N5519" s="31">
        <v>6006</v>
      </c>
      <c r="O5519" s="31">
        <v>1907</v>
      </c>
      <c r="P5519" s="31">
        <v>1485</v>
      </c>
      <c r="Q5519" s="31">
        <v>0</v>
      </c>
      <c r="R5519" s="41">
        <v>3392</v>
      </c>
      <c r="S5519" s="130">
        <f>IFERROR(Table1[[#This Row],[Female Voters]]/Table1[[#This Row],[Female Population]],"0.0%")</f>
        <v>0.69822591506150633</v>
      </c>
      <c r="T5519" s="130">
        <f>IFERROR(Table1[[#This Row],[Male Voters]]/Table1[[#This Row],[Male Population]],"0.0%")</f>
        <v>0.58461172922189075</v>
      </c>
      <c r="U5519" s="130">
        <f>IFERROR(Table1[[#This Row],[Total Voters]]/Table1[[#This Row],[Total Population]],"0.0%")</f>
        <v>0.63900727676718072</v>
      </c>
      <c r="V5519" s="130">
        <f>IFERROR(Table1[[#This Row],[Female Ballots]]/Table1[[#This Row],[Female Population]],"0.0%")</f>
        <v>0.42378001910321211</v>
      </c>
      <c r="W5519" s="130">
        <f>IFERROR(Table1[[#This Row],[Male Ballots]]/Table1[[#This Row],[Male Population]],"0.0%")</f>
        <v>0.30312444758886448</v>
      </c>
      <c r="X5519" s="130">
        <f>IFERROR(Table1[[#This Row],[Total Ballots]]/Table1[[#This Row],[Total Population]],"0.0%")</f>
        <v>0.36089122257646972</v>
      </c>
      <c r="Y5519" s="24">
        <f>Table1[[#This Row],[Female Ballots]]/Table1[[#This Row],[Female Voters]]</f>
        <v>0.60693825588796946</v>
      </c>
      <c r="Z5519" s="24">
        <f>Table1[[#This Row],[Male Ballots]]/Table1[[#This Row],[Male Voters]]</f>
        <v>0.51850558659217882</v>
      </c>
      <c r="AA5519" s="24">
        <f>Table1[[#This Row],[Total Ballots]]/Table1[[#This Row],[Total Voters]]</f>
        <v>0.56476856476856474</v>
      </c>
    </row>
    <row r="5520" spans="1:27" s="12" customFormat="1" x14ac:dyDescent="0.35">
      <c r="A5520" s="8" t="s">
        <v>38</v>
      </c>
      <c r="B5520" s="17">
        <v>2016</v>
      </c>
      <c r="C5520" s="17" t="s">
        <v>82</v>
      </c>
      <c r="D5520" s="17" t="s">
        <v>69</v>
      </c>
      <c r="E5520" s="35" t="s">
        <v>74</v>
      </c>
      <c r="F5520" s="34" t="s">
        <v>78</v>
      </c>
      <c r="G5520" s="9" t="s">
        <v>63</v>
      </c>
      <c r="H5520" s="10">
        <v>7318.9760000000006</v>
      </c>
      <c r="I5520" s="10">
        <v>7458.9750000000004</v>
      </c>
      <c r="J5520" s="10">
        <v>14777.95</v>
      </c>
      <c r="K5520" s="31">
        <v>5458</v>
      </c>
      <c r="L5520" s="31">
        <v>4796</v>
      </c>
      <c r="M5520" s="31"/>
      <c r="N5520" s="31">
        <v>10254</v>
      </c>
      <c r="O5520" s="31">
        <v>3490</v>
      </c>
      <c r="P5520" s="31">
        <v>2836</v>
      </c>
      <c r="Q5520" s="31">
        <v>0</v>
      </c>
      <c r="R5520" s="41">
        <v>6326</v>
      </c>
      <c r="S5520" s="130">
        <f>IFERROR(Table1[[#This Row],[Female Voters]]/Table1[[#This Row],[Female Population]],"0.0%")</f>
        <v>0.74573273638279447</v>
      </c>
      <c r="T5520" s="130">
        <f>IFERROR(Table1[[#This Row],[Male Voters]]/Table1[[#This Row],[Male Population]],"0.0%")</f>
        <v>0.64298378798695532</v>
      </c>
      <c r="U5520" s="130">
        <f>IFERROR(Table1[[#This Row],[Total Voters]]/Table1[[#This Row],[Total Population]],"0.0%")</f>
        <v>0.69387161277443754</v>
      </c>
      <c r="V5520" s="130">
        <f>IFERROR(Table1[[#This Row],[Female Ballots]]/Table1[[#This Row],[Female Population]],"0.0%")</f>
        <v>0.47684266214290083</v>
      </c>
      <c r="W5520" s="130">
        <f>IFERROR(Table1[[#This Row],[Male Ballots]]/Table1[[#This Row],[Male Population]],"0.0%")</f>
        <v>0.38021309898478006</v>
      </c>
      <c r="X5520" s="130">
        <f>IFERROR(Table1[[#This Row],[Total Ballots]]/Table1[[#This Row],[Total Population]],"0.0%")</f>
        <v>0.42807019918188921</v>
      </c>
      <c r="Y5520" s="24">
        <f>Table1[[#This Row],[Female Ballots]]/Table1[[#This Row],[Female Voters]]</f>
        <v>0.6394283620373763</v>
      </c>
      <c r="Z5520" s="24">
        <f>Table1[[#This Row],[Male Ballots]]/Table1[[#This Row],[Male Voters]]</f>
        <v>0.591326105087573</v>
      </c>
      <c r="AA5520" s="24">
        <f>Table1[[#This Row],[Total Ballots]]/Table1[[#This Row],[Total Voters]]</f>
        <v>0.61692997854495801</v>
      </c>
    </row>
    <row r="5521" spans="1:27" s="12" customFormat="1" x14ac:dyDescent="0.35">
      <c r="A5521" s="8" t="s">
        <v>38</v>
      </c>
      <c r="B5521" s="17">
        <v>2016</v>
      </c>
      <c r="C5521" s="17" t="s">
        <v>82</v>
      </c>
      <c r="D5521" s="17" t="s">
        <v>69</v>
      </c>
      <c r="E5521" s="35" t="s">
        <v>74</v>
      </c>
      <c r="F5521" s="34" t="s">
        <v>78</v>
      </c>
      <c r="G5521" s="9" t="s">
        <v>64</v>
      </c>
      <c r="H5521" s="10">
        <v>7228.9949999999999</v>
      </c>
      <c r="I5521" s="10">
        <v>7403.9969999999994</v>
      </c>
      <c r="J5521" s="10">
        <v>14632.992</v>
      </c>
      <c r="K5521" s="31">
        <v>4954</v>
      </c>
      <c r="L5521" s="31">
        <v>4572</v>
      </c>
      <c r="M5521" s="31"/>
      <c r="N5521" s="31">
        <v>9526</v>
      </c>
      <c r="O5521" s="31">
        <v>3677</v>
      </c>
      <c r="P5521" s="31">
        <v>3353</v>
      </c>
      <c r="Q5521" s="31">
        <v>0</v>
      </c>
      <c r="R5521" s="41">
        <v>7030</v>
      </c>
      <c r="S5521" s="130">
        <f>IFERROR(Table1[[#This Row],[Female Voters]]/Table1[[#This Row],[Female Population]],"0.0%")</f>
        <v>0.68529581221179436</v>
      </c>
      <c r="T5521" s="130">
        <f>IFERROR(Table1[[#This Row],[Male Voters]]/Table1[[#This Row],[Male Population]],"0.0%")</f>
        <v>0.61750430206819373</v>
      </c>
      <c r="U5521" s="130">
        <f>IFERROR(Table1[[#This Row],[Total Voters]]/Table1[[#This Row],[Total Population]],"0.0%")</f>
        <v>0.65099468379399095</v>
      </c>
      <c r="V5521" s="130">
        <f>IFERROR(Table1[[#This Row],[Female Ballots]]/Table1[[#This Row],[Female Population]],"0.0%")</f>
        <v>0.50864608427589175</v>
      </c>
      <c r="W5521" s="130">
        <f>IFERROR(Table1[[#This Row],[Male Ballots]]/Table1[[#This Row],[Male Population]],"0.0%")</f>
        <v>0.45286350062000297</v>
      </c>
      <c r="X5521" s="130">
        <f>IFERROR(Table1[[#This Row],[Total Ballots]]/Table1[[#This Row],[Total Population]],"0.0%")</f>
        <v>0.48042122895987366</v>
      </c>
      <c r="Y5521" s="24">
        <f>Table1[[#This Row],[Female Ballots]]/Table1[[#This Row],[Female Voters]]</f>
        <v>0.74222850222042791</v>
      </c>
      <c r="Z5521" s="24">
        <f>Table1[[#This Row],[Male Ballots]]/Table1[[#This Row],[Male Voters]]</f>
        <v>0.73337707786526685</v>
      </c>
      <c r="AA5521" s="24">
        <f>Table1[[#This Row],[Total Ballots]]/Table1[[#This Row],[Total Voters]]</f>
        <v>0.73798026453915599</v>
      </c>
    </row>
    <row r="5522" spans="1:27" s="12" customFormat="1" x14ac:dyDescent="0.35">
      <c r="A5522" s="8" t="s">
        <v>38</v>
      </c>
      <c r="B5522" s="17">
        <v>2016</v>
      </c>
      <c r="C5522" s="17" t="s">
        <v>82</v>
      </c>
      <c r="D5522" s="17" t="s">
        <v>69</v>
      </c>
      <c r="E5522" s="35" t="s">
        <v>74</v>
      </c>
      <c r="F5522" s="34" t="s">
        <v>78</v>
      </c>
      <c r="G5522" s="9" t="s">
        <v>65</v>
      </c>
      <c r="H5522" s="10">
        <v>7586.0149999999994</v>
      </c>
      <c r="I5522" s="10">
        <v>7383.0140000000001</v>
      </c>
      <c r="J5522" s="10">
        <v>14969.028</v>
      </c>
      <c r="K5522" s="31">
        <v>5818</v>
      </c>
      <c r="L5522" s="31">
        <v>5260</v>
      </c>
      <c r="M5522" s="31">
        <v>1</v>
      </c>
      <c r="N5522" s="31">
        <v>11079</v>
      </c>
      <c r="O5522" s="31">
        <v>4675</v>
      </c>
      <c r="P5522" s="31">
        <v>4184</v>
      </c>
      <c r="Q5522" s="31">
        <v>0</v>
      </c>
      <c r="R5522" s="41">
        <v>8859</v>
      </c>
      <c r="S5522" s="130">
        <f>IFERROR(Table1[[#This Row],[Female Voters]]/Table1[[#This Row],[Female Population]],"0.0%")</f>
        <v>0.76693758185292282</v>
      </c>
      <c r="T5522" s="130">
        <f>IFERROR(Table1[[#This Row],[Male Voters]]/Table1[[#This Row],[Male Population]],"0.0%")</f>
        <v>0.71244616358576596</v>
      </c>
      <c r="U5522" s="130">
        <f>IFERROR(Table1[[#This Row],[Total Voters]]/Table1[[#This Row],[Total Population]],"0.0%")</f>
        <v>0.74012821674192875</v>
      </c>
      <c r="V5522" s="130">
        <f>IFERROR(Table1[[#This Row],[Female Ballots]]/Table1[[#This Row],[Female Population]],"0.0%")</f>
        <v>0.61626558871818737</v>
      </c>
      <c r="W5522" s="130">
        <f>IFERROR(Table1[[#This Row],[Male Ballots]]/Table1[[#This Row],[Male Population]],"0.0%")</f>
        <v>0.56670622593970432</v>
      </c>
      <c r="X5522" s="130">
        <f>IFERROR(Table1[[#This Row],[Total Ballots]]/Table1[[#This Row],[Total Population]],"0.0%")</f>
        <v>0.59182199405332125</v>
      </c>
      <c r="Y5522" s="24">
        <f>Table1[[#This Row],[Female Ballots]]/Table1[[#This Row],[Female Voters]]</f>
        <v>0.803540735647989</v>
      </c>
      <c r="Z5522" s="24">
        <f>Table1[[#This Row],[Male Ballots]]/Table1[[#This Row],[Male Voters]]</f>
        <v>0.79543726235741441</v>
      </c>
      <c r="AA5522" s="24">
        <f>Table1[[#This Row],[Total Ballots]]/Table1[[#This Row],[Total Voters]]</f>
        <v>0.79962090441375577</v>
      </c>
    </row>
    <row r="5523" spans="1:27" s="12" customFormat="1" x14ac:dyDescent="0.35">
      <c r="A5523" s="8" t="s">
        <v>38</v>
      </c>
      <c r="B5523" s="17">
        <v>2016</v>
      </c>
      <c r="C5523" s="17" t="s">
        <v>82</v>
      </c>
      <c r="D5523" s="17" t="s">
        <v>69</v>
      </c>
      <c r="E5523" s="35" t="s">
        <v>74</v>
      </c>
      <c r="F5523" s="34" t="s">
        <v>78</v>
      </c>
      <c r="G5523" s="9" t="s">
        <v>66</v>
      </c>
      <c r="H5523" s="10">
        <v>8725.0400000000009</v>
      </c>
      <c r="I5523" s="10">
        <v>8053.0360000000001</v>
      </c>
      <c r="J5523" s="10">
        <v>16778.076999999997</v>
      </c>
      <c r="K5523" s="31">
        <v>7927</v>
      </c>
      <c r="L5523" s="31">
        <v>6954</v>
      </c>
      <c r="M5523" s="31">
        <v>1</v>
      </c>
      <c r="N5523" s="31">
        <v>14882</v>
      </c>
      <c r="O5523" s="31">
        <v>7030</v>
      </c>
      <c r="P5523" s="31">
        <v>6076</v>
      </c>
      <c r="Q5523" s="31">
        <v>1</v>
      </c>
      <c r="R5523" s="41">
        <v>13107</v>
      </c>
      <c r="S5523" s="130">
        <f>IFERROR(Table1[[#This Row],[Female Voters]]/Table1[[#This Row],[Female Population]],"0.0%")</f>
        <v>0.90853451674720109</v>
      </c>
      <c r="T5523" s="130">
        <f>IFERROR(Table1[[#This Row],[Male Voters]]/Table1[[#This Row],[Male Population]],"0.0%")</f>
        <v>0.86352525929351365</v>
      </c>
      <c r="U5523" s="130">
        <f>IFERROR(Table1[[#This Row],[Total Voters]]/Table1[[#This Row],[Total Population]],"0.0%")</f>
        <v>0.88699080353487481</v>
      </c>
      <c r="V5523" s="130">
        <f>IFERROR(Table1[[#This Row],[Female Ballots]]/Table1[[#This Row],[Female Population]],"0.0%")</f>
        <v>0.80572696514858377</v>
      </c>
      <c r="W5523" s="130">
        <f>IFERROR(Table1[[#This Row],[Male Ballots]]/Table1[[#This Row],[Male Population]],"0.0%")</f>
        <v>0.7544980551434266</v>
      </c>
      <c r="X5523" s="130">
        <f>IFERROR(Table1[[#This Row],[Total Ballots]]/Table1[[#This Row],[Total Population]],"0.0%")</f>
        <v>0.78119798830342724</v>
      </c>
      <c r="Y5523" s="24">
        <f>Table1[[#This Row],[Female Ballots]]/Table1[[#This Row],[Female Voters]]</f>
        <v>0.88684243723981326</v>
      </c>
      <c r="Z5523" s="24">
        <f>Table1[[#This Row],[Male Ballots]]/Table1[[#This Row],[Male Voters]]</f>
        <v>0.87374173137762434</v>
      </c>
      <c r="AA5523" s="24">
        <f>Table1[[#This Row],[Total Ballots]]/Table1[[#This Row],[Total Voters]]</f>
        <v>0.88072839672087089</v>
      </c>
    </row>
    <row r="5524" spans="1:27" s="12" customFormat="1" x14ac:dyDescent="0.35">
      <c r="A5524" s="8" t="s">
        <v>38</v>
      </c>
      <c r="B5524" s="17">
        <v>2016</v>
      </c>
      <c r="C5524" s="17" t="s">
        <v>82</v>
      </c>
      <c r="D5524" s="17" t="s">
        <v>69</v>
      </c>
      <c r="E5524" s="35" t="s">
        <v>74</v>
      </c>
      <c r="F5524" s="34" t="s">
        <v>78</v>
      </c>
      <c r="G5524" s="9" t="s">
        <v>67</v>
      </c>
      <c r="H5524" s="10">
        <v>13227.067999999999</v>
      </c>
      <c r="I5524" s="10">
        <v>11328.074000000001</v>
      </c>
      <c r="J5524" s="10">
        <v>24555.14</v>
      </c>
      <c r="K5524" s="31">
        <v>11823</v>
      </c>
      <c r="L5524" s="31">
        <v>10417</v>
      </c>
      <c r="M5524" s="31"/>
      <c r="N5524" s="31">
        <v>22240</v>
      </c>
      <c r="O5524" s="31">
        <v>10718</v>
      </c>
      <c r="P5524" s="31">
        <v>9577</v>
      </c>
      <c r="Q5524" s="31">
        <v>0</v>
      </c>
      <c r="R5524" s="41">
        <v>20295</v>
      </c>
      <c r="S5524" s="130">
        <f>IFERROR(Table1[[#This Row],[Female Voters]]/Table1[[#This Row],[Female Population]],"0.0%")</f>
        <v>0.89384888623843173</v>
      </c>
      <c r="T5524" s="130">
        <f>IFERROR(Table1[[#This Row],[Male Voters]]/Table1[[#This Row],[Male Population]],"0.0%")</f>
        <v>0.91957379515705839</v>
      </c>
      <c r="U5524" s="130">
        <f>IFERROR(Table1[[#This Row],[Total Voters]]/Table1[[#This Row],[Total Population]],"0.0%")</f>
        <v>0.90571668497919378</v>
      </c>
      <c r="V5524" s="130">
        <f>IFERROR(Table1[[#This Row],[Female Ballots]]/Table1[[#This Row],[Female Population]],"0.0%")</f>
        <v>0.81030807432153529</v>
      </c>
      <c r="W5524" s="130">
        <f>IFERROR(Table1[[#This Row],[Male Ballots]]/Table1[[#This Row],[Male Population]],"0.0%")</f>
        <v>0.84542173718144842</v>
      </c>
      <c r="X5524" s="130">
        <f>IFERROR(Table1[[#This Row],[Total Ballots]]/Table1[[#This Row],[Total Population]],"0.0%")</f>
        <v>0.82650719971460151</v>
      </c>
      <c r="Y5524" s="24">
        <f>Table1[[#This Row],[Female Ballots]]/Table1[[#This Row],[Female Voters]]</f>
        <v>0.90653810369618537</v>
      </c>
      <c r="Z5524" s="24">
        <f>Table1[[#This Row],[Male Ballots]]/Table1[[#This Row],[Male Voters]]</f>
        <v>0.91936258039742724</v>
      </c>
      <c r="AA5524" s="24">
        <f>Table1[[#This Row],[Total Ballots]]/Table1[[#This Row],[Total Voters]]</f>
        <v>0.91254496402877694</v>
      </c>
    </row>
    <row r="5525" spans="1:27" s="12" customFormat="1" x14ac:dyDescent="0.35">
      <c r="A5525" s="8" t="s">
        <v>36</v>
      </c>
      <c r="B5525" s="17">
        <v>2016</v>
      </c>
      <c r="C5525" s="17" t="s">
        <v>82</v>
      </c>
      <c r="D5525" s="17" t="s">
        <v>69</v>
      </c>
      <c r="E5525" s="35" t="s">
        <v>74</v>
      </c>
      <c r="F5525" s="34" t="s">
        <v>78</v>
      </c>
      <c r="G5525" s="9" t="s">
        <v>79</v>
      </c>
      <c r="H5525" s="10">
        <v>4439.5776599999999</v>
      </c>
      <c r="I5525" s="10">
        <v>4556.6194399999995</v>
      </c>
      <c r="J5525" s="10">
        <v>8996.1967000000004</v>
      </c>
      <c r="K5525" s="31">
        <v>3747</v>
      </c>
      <c r="L5525" s="31">
        <v>3707</v>
      </c>
      <c r="M5525" s="31">
        <v>9</v>
      </c>
      <c r="N5525" s="31">
        <v>7463</v>
      </c>
      <c r="O5525" s="31">
        <v>3028</v>
      </c>
      <c r="P5525" s="31">
        <v>2858</v>
      </c>
      <c r="Q5525" s="31">
        <v>7</v>
      </c>
      <c r="R5525" s="41">
        <v>5893</v>
      </c>
      <c r="S5525" s="130">
        <f>IFERROR(Table1[[#This Row],[Female Voters]]/Table1[[#This Row],[Female Population]],"0.0%")</f>
        <v>0.84399920149161212</v>
      </c>
      <c r="T5525" s="130">
        <f>IFERROR(Table1[[#This Row],[Male Voters]]/Table1[[#This Row],[Male Population]],"0.0%")</f>
        <v>0.81354171635628203</v>
      </c>
      <c r="U5525" s="130">
        <f>IFERROR(Table1[[#This Row],[Total Voters]]/Table1[[#This Row],[Total Population]],"0.0%")</f>
        <v>0.82957279046599763</v>
      </c>
      <c r="V5525" s="130">
        <f>IFERROR(Table1[[#This Row],[Female Ballots]]/Table1[[#This Row],[Female Population]],"0.0%")</f>
        <v>0.68204685938526866</v>
      </c>
      <c r="W5525" s="130">
        <f>IFERROR(Table1[[#This Row],[Male Ballots]]/Table1[[#This Row],[Male Population]],"0.0%")</f>
        <v>0.62721937559920526</v>
      </c>
      <c r="X5525" s="130">
        <f>IFERROR(Table1[[#This Row],[Total Ballots]]/Table1[[#This Row],[Total Population]],"0.0%")</f>
        <v>0.65505459657190468</v>
      </c>
      <c r="Y5525" s="24">
        <f>Table1[[#This Row],[Female Ballots]]/Table1[[#This Row],[Female Voters]]</f>
        <v>0.80811315719242061</v>
      </c>
      <c r="Z5525" s="24">
        <f>Table1[[#This Row],[Male Ballots]]/Table1[[#This Row],[Male Voters]]</f>
        <v>0.77097383328837332</v>
      </c>
      <c r="AA5525" s="24">
        <f>Table1[[#This Row],[Total Ballots]]/Table1[[#This Row],[Total Voters]]</f>
        <v>0.78962883558890529</v>
      </c>
    </row>
    <row r="5526" spans="1:27" s="12" customFormat="1" x14ac:dyDescent="0.35">
      <c r="A5526" s="8" t="s">
        <v>36</v>
      </c>
      <c r="B5526" s="17">
        <v>2016</v>
      </c>
      <c r="C5526" s="17" t="s">
        <v>82</v>
      </c>
      <c r="D5526" s="17" t="s">
        <v>69</v>
      </c>
      <c r="E5526" s="35" t="s">
        <v>74</v>
      </c>
      <c r="F5526" s="34" t="s">
        <v>78</v>
      </c>
      <c r="G5526" s="9" t="s">
        <v>62</v>
      </c>
      <c r="H5526" s="10">
        <v>296.10523000000001</v>
      </c>
      <c r="I5526" s="10">
        <v>335.1191</v>
      </c>
      <c r="J5526" s="10">
        <v>631.2242</v>
      </c>
      <c r="K5526" s="31">
        <v>248</v>
      </c>
      <c r="L5526" s="31">
        <v>245</v>
      </c>
      <c r="M5526" s="31"/>
      <c r="N5526" s="31">
        <v>493</v>
      </c>
      <c r="O5526" s="31">
        <v>155</v>
      </c>
      <c r="P5526" s="31">
        <v>128</v>
      </c>
      <c r="Q5526" s="31">
        <v>0</v>
      </c>
      <c r="R5526" s="41">
        <v>283</v>
      </c>
      <c r="S5526" s="130">
        <f>IFERROR(Table1[[#This Row],[Female Voters]]/Table1[[#This Row],[Female Population]],"0.0%")</f>
        <v>0.8375400866779692</v>
      </c>
      <c r="T5526" s="130">
        <f>IFERROR(Table1[[#This Row],[Male Voters]]/Table1[[#This Row],[Male Population]],"0.0%")</f>
        <v>0.73108336707755539</v>
      </c>
      <c r="U5526" s="130">
        <f>IFERROR(Table1[[#This Row],[Total Voters]]/Table1[[#This Row],[Total Population]],"0.0%")</f>
        <v>0.78102202038515001</v>
      </c>
      <c r="V5526" s="130">
        <f>IFERROR(Table1[[#This Row],[Female Ballots]]/Table1[[#This Row],[Female Population]],"0.0%")</f>
        <v>0.52346255417373078</v>
      </c>
      <c r="W5526" s="130">
        <f>IFERROR(Table1[[#This Row],[Male Ballots]]/Table1[[#This Row],[Male Population]],"0.0%")</f>
        <v>0.38195375912623303</v>
      </c>
      <c r="X5526" s="130">
        <f>IFERROR(Table1[[#This Row],[Total Ballots]]/Table1[[#This Row],[Total Population]],"0.0%")</f>
        <v>0.44833515571804755</v>
      </c>
      <c r="Y5526" s="24">
        <f>Table1[[#This Row],[Female Ballots]]/Table1[[#This Row],[Female Voters]]</f>
        <v>0.625</v>
      </c>
      <c r="Z5526" s="24">
        <f>Table1[[#This Row],[Male Ballots]]/Table1[[#This Row],[Male Voters]]</f>
        <v>0.52244897959183678</v>
      </c>
      <c r="AA5526" s="24">
        <f>Table1[[#This Row],[Total Ballots]]/Table1[[#This Row],[Total Voters]]</f>
        <v>0.57403651115618659</v>
      </c>
    </row>
    <row r="5527" spans="1:27" s="12" customFormat="1" x14ac:dyDescent="0.35">
      <c r="A5527" s="8" t="s">
        <v>36</v>
      </c>
      <c r="B5527" s="17">
        <v>2016</v>
      </c>
      <c r="C5527" s="17" t="s">
        <v>82</v>
      </c>
      <c r="D5527" s="17" t="s">
        <v>69</v>
      </c>
      <c r="E5527" s="35" t="s">
        <v>74</v>
      </c>
      <c r="F5527" s="34" t="s">
        <v>78</v>
      </c>
      <c r="G5527" s="9" t="s">
        <v>63</v>
      </c>
      <c r="H5527" s="10">
        <v>596.21180000000004</v>
      </c>
      <c r="I5527" s="10">
        <v>562.19979999999998</v>
      </c>
      <c r="J5527" s="10">
        <v>1158.4116000000001</v>
      </c>
      <c r="K5527" s="31">
        <v>467</v>
      </c>
      <c r="L5527" s="31">
        <v>426</v>
      </c>
      <c r="M5527" s="31">
        <v>3</v>
      </c>
      <c r="N5527" s="31">
        <v>896</v>
      </c>
      <c r="O5527" s="31">
        <v>300</v>
      </c>
      <c r="P5527" s="31">
        <v>225</v>
      </c>
      <c r="Q5527" s="31">
        <v>3</v>
      </c>
      <c r="R5527" s="41">
        <v>528</v>
      </c>
      <c r="S5527" s="130">
        <f>IFERROR(Table1[[#This Row],[Female Voters]]/Table1[[#This Row],[Female Population]],"0.0%")</f>
        <v>0.78327869391380711</v>
      </c>
      <c r="T5527" s="130">
        <f>IFERROR(Table1[[#This Row],[Male Voters]]/Table1[[#This Row],[Male Population]],"0.0%")</f>
        <v>0.75773772954028085</v>
      </c>
      <c r="U5527" s="130">
        <f>IFERROR(Table1[[#This Row],[Total Voters]]/Table1[[#This Row],[Total Population]],"0.0%")</f>
        <v>0.77347291757092207</v>
      </c>
      <c r="V5527" s="130">
        <f>IFERROR(Table1[[#This Row],[Female Ballots]]/Table1[[#This Row],[Female Population]],"0.0%")</f>
        <v>0.5031768911651866</v>
      </c>
      <c r="W5527" s="130">
        <f>IFERROR(Table1[[#This Row],[Male Ballots]]/Table1[[#This Row],[Male Population]],"0.0%")</f>
        <v>0.40021358954592301</v>
      </c>
      <c r="X5527" s="130">
        <f>IFERROR(Table1[[#This Row],[Total Ballots]]/Table1[[#This Row],[Total Population]],"0.0%")</f>
        <v>0.45579654071143622</v>
      </c>
      <c r="Y5527" s="24">
        <f>Table1[[#This Row],[Female Ballots]]/Table1[[#This Row],[Female Voters]]</f>
        <v>0.64239828693790146</v>
      </c>
      <c r="Z5527" s="24">
        <f>Table1[[#This Row],[Male Ballots]]/Table1[[#This Row],[Male Voters]]</f>
        <v>0.528169014084507</v>
      </c>
      <c r="AA5527" s="24">
        <f>Table1[[#This Row],[Total Ballots]]/Table1[[#This Row],[Total Voters]]</f>
        <v>0.5892857142857143</v>
      </c>
    </row>
    <row r="5528" spans="1:27" s="12" customFormat="1" x14ac:dyDescent="0.35">
      <c r="A5528" s="8" t="s">
        <v>36</v>
      </c>
      <c r="B5528" s="17">
        <v>2016</v>
      </c>
      <c r="C5528" s="17" t="s">
        <v>82</v>
      </c>
      <c r="D5528" s="17" t="s">
        <v>69</v>
      </c>
      <c r="E5528" s="35" t="s">
        <v>74</v>
      </c>
      <c r="F5528" s="34" t="s">
        <v>78</v>
      </c>
      <c r="G5528" s="9" t="s">
        <v>64</v>
      </c>
      <c r="H5528" s="10">
        <v>734.26089999999999</v>
      </c>
      <c r="I5528" s="10">
        <v>687.24419999999998</v>
      </c>
      <c r="J5528" s="10">
        <v>1421.5050999999999</v>
      </c>
      <c r="K5528" s="31">
        <v>516</v>
      </c>
      <c r="L5528" s="31">
        <v>515</v>
      </c>
      <c r="M5528" s="31">
        <v>1</v>
      </c>
      <c r="N5528" s="31">
        <v>1032</v>
      </c>
      <c r="O5528" s="31">
        <v>398</v>
      </c>
      <c r="P5528" s="31">
        <v>362</v>
      </c>
      <c r="Q5528" s="31">
        <v>1</v>
      </c>
      <c r="R5528" s="41">
        <v>761</v>
      </c>
      <c r="S5528" s="130">
        <f>IFERROR(Table1[[#This Row],[Female Voters]]/Table1[[#This Row],[Female Population]],"0.0%")</f>
        <v>0.70274748389843444</v>
      </c>
      <c r="T5528" s="130">
        <f>IFERROR(Table1[[#This Row],[Male Voters]]/Table1[[#This Row],[Male Population]],"0.0%")</f>
        <v>0.74936972912976207</v>
      </c>
      <c r="U5528" s="130">
        <f>IFERROR(Table1[[#This Row],[Total Voters]]/Table1[[#This Row],[Total Population]],"0.0%")</f>
        <v>0.7259910639785957</v>
      </c>
      <c r="V5528" s="130">
        <f>IFERROR(Table1[[#This Row],[Female Ballots]]/Table1[[#This Row],[Female Population]],"0.0%")</f>
        <v>0.54204166393716458</v>
      </c>
      <c r="W5528" s="130">
        <f>IFERROR(Table1[[#This Row],[Male Ballots]]/Table1[[#This Row],[Male Population]],"0.0%")</f>
        <v>0.52674144066985218</v>
      </c>
      <c r="X5528" s="130">
        <f>IFERROR(Table1[[#This Row],[Total Ballots]]/Table1[[#This Row],[Total Population]],"0.0%")</f>
        <v>0.53534806171289862</v>
      </c>
      <c r="Y5528" s="24">
        <f>Table1[[#This Row],[Female Ballots]]/Table1[[#This Row],[Female Voters]]</f>
        <v>0.77131782945736438</v>
      </c>
      <c r="Z5528" s="24">
        <f>Table1[[#This Row],[Male Ballots]]/Table1[[#This Row],[Male Voters]]</f>
        <v>0.70291262135922328</v>
      </c>
      <c r="AA5528" s="24">
        <f>Table1[[#This Row],[Total Ballots]]/Table1[[#This Row],[Total Voters]]</f>
        <v>0.73740310077519378</v>
      </c>
    </row>
    <row r="5529" spans="1:27" s="12" customFormat="1" x14ac:dyDescent="0.35">
      <c r="A5529" s="8" t="s">
        <v>36</v>
      </c>
      <c r="B5529" s="17">
        <v>2016</v>
      </c>
      <c r="C5529" s="17" t="s">
        <v>82</v>
      </c>
      <c r="D5529" s="17" t="s">
        <v>69</v>
      </c>
      <c r="E5529" s="35" t="s">
        <v>74</v>
      </c>
      <c r="F5529" s="34" t="s">
        <v>78</v>
      </c>
      <c r="G5529" s="9" t="s">
        <v>65</v>
      </c>
      <c r="H5529" s="10">
        <v>826.29369999999994</v>
      </c>
      <c r="I5529" s="10">
        <v>848.30150000000003</v>
      </c>
      <c r="J5529" s="10">
        <v>1674.5952</v>
      </c>
      <c r="K5529" s="31">
        <v>659</v>
      </c>
      <c r="L5529" s="31">
        <v>640</v>
      </c>
      <c r="M5529" s="31">
        <v>4</v>
      </c>
      <c r="N5529" s="31">
        <v>1303</v>
      </c>
      <c r="O5529" s="31">
        <v>552</v>
      </c>
      <c r="P5529" s="31">
        <v>500</v>
      </c>
      <c r="Q5529" s="31">
        <v>3</v>
      </c>
      <c r="R5529" s="41">
        <v>1055</v>
      </c>
      <c r="S5529" s="130">
        <f>IFERROR(Table1[[#This Row],[Female Voters]]/Table1[[#This Row],[Female Population]],"0.0%")</f>
        <v>0.79753724371854706</v>
      </c>
      <c r="T5529" s="130">
        <f>IFERROR(Table1[[#This Row],[Male Voters]]/Table1[[#This Row],[Male Population]],"0.0%")</f>
        <v>0.75444874257560546</v>
      </c>
      <c r="U5529" s="130">
        <f>IFERROR(Table1[[#This Row],[Total Voters]]/Table1[[#This Row],[Total Population]],"0.0%")</f>
        <v>0.77809849210125526</v>
      </c>
      <c r="V5529" s="130">
        <f>IFERROR(Table1[[#This Row],[Female Ballots]]/Table1[[#This Row],[Female Population]],"0.0%")</f>
        <v>0.66804333616485279</v>
      </c>
      <c r="W5529" s="130">
        <f>IFERROR(Table1[[#This Row],[Male Ballots]]/Table1[[#This Row],[Male Population]],"0.0%")</f>
        <v>0.58941308013719174</v>
      </c>
      <c r="X5529" s="130">
        <f>IFERROR(Table1[[#This Row],[Total Ballots]]/Table1[[#This Row],[Total Population]],"0.0%")</f>
        <v>0.6300030001280309</v>
      </c>
      <c r="Y5529" s="24">
        <f>Table1[[#This Row],[Female Ballots]]/Table1[[#This Row],[Female Voters]]</f>
        <v>0.83763277693474958</v>
      </c>
      <c r="Z5529" s="24">
        <f>Table1[[#This Row],[Male Ballots]]/Table1[[#This Row],[Male Voters]]</f>
        <v>0.78125</v>
      </c>
      <c r="AA5529" s="24">
        <f>Table1[[#This Row],[Total Ballots]]/Table1[[#This Row],[Total Voters]]</f>
        <v>0.80966999232540293</v>
      </c>
    </row>
    <row r="5530" spans="1:27" s="12" customFormat="1" x14ac:dyDescent="0.35">
      <c r="A5530" s="8" t="s">
        <v>36</v>
      </c>
      <c r="B5530" s="17">
        <v>2016</v>
      </c>
      <c r="C5530" s="17" t="s">
        <v>82</v>
      </c>
      <c r="D5530" s="17" t="s">
        <v>69</v>
      </c>
      <c r="E5530" s="35" t="s">
        <v>74</v>
      </c>
      <c r="F5530" s="34" t="s">
        <v>78</v>
      </c>
      <c r="G5530" s="9" t="s">
        <v>66</v>
      </c>
      <c r="H5530" s="10">
        <v>958.34059999999999</v>
      </c>
      <c r="I5530" s="10">
        <v>1025.3643999999999</v>
      </c>
      <c r="J5530" s="10">
        <v>1983.7048</v>
      </c>
      <c r="K5530" s="31">
        <v>906</v>
      </c>
      <c r="L5530" s="31">
        <v>879</v>
      </c>
      <c r="M5530" s="31">
        <v>1</v>
      </c>
      <c r="N5530" s="31">
        <v>1786</v>
      </c>
      <c r="O5530" s="31">
        <v>777</v>
      </c>
      <c r="P5530" s="31">
        <v>746</v>
      </c>
      <c r="Q5530" s="31">
        <v>0</v>
      </c>
      <c r="R5530" s="41">
        <v>1523</v>
      </c>
      <c r="S5530" s="130">
        <f>IFERROR(Table1[[#This Row],[Female Voters]]/Table1[[#This Row],[Female Population]],"0.0%")</f>
        <v>0.9453841358698567</v>
      </c>
      <c r="T5530" s="130">
        <f>IFERROR(Table1[[#This Row],[Male Voters]]/Table1[[#This Row],[Male Population]],"0.0%")</f>
        <v>0.85725621057255363</v>
      </c>
      <c r="U5530" s="130">
        <f>IFERROR(Table1[[#This Row],[Total Voters]]/Table1[[#This Row],[Total Population]],"0.0%")</f>
        <v>0.90033557412373055</v>
      </c>
      <c r="V5530" s="130">
        <f>IFERROR(Table1[[#This Row],[Female Ballots]]/Table1[[#This Row],[Female Population]],"0.0%")</f>
        <v>0.81077646089500954</v>
      </c>
      <c r="W5530" s="130">
        <f>IFERROR(Table1[[#This Row],[Male Ballots]]/Table1[[#This Row],[Male Population]],"0.0%")</f>
        <v>0.72754622649274736</v>
      </c>
      <c r="X5530" s="130">
        <f>IFERROR(Table1[[#This Row],[Total Ballots]]/Table1[[#This Row],[Total Population]],"0.0%")</f>
        <v>0.76775536360047125</v>
      </c>
      <c r="Y5530" s="24">
        <f>Table1[[#This Row],[Female Ballots]]/Table1[[#This Row],[Female Voters]]</f>
        <v>0.85761589403973515</v>
      </c>
      <c r="Z5530" s="24">
        <f>Table1[[#This Row],[Male Ballots]]/Table1[[#This Row],[Male Voters]]</f>
        <v>0.8486916951080774</v>
      </c>
      <c r="AA5530" s="24">
        <f>Table1[[#This Row],[Total Ballots]]/Table1[[#This Row],[Total Voters]]</f>
        <v>0.85274356103023519</v>
      </c>
    </row>
    <row r="5531" spans="1:27" s="12" customFormat="1" x14ac:dyDescent="0.35">
      <c r="A5531" s="8" t="s">
        <v>36</v>
      </c>
      <c r="B5531" s="17">
        <v>2016</v>
      </c>
      <c r="C5531" s="17" t="s">
        <v>82</v>
      </c>
      <c r="D5531" s="17" t="s">
        <v>69</v>
      </c>
      <c r="E5531" s="35" t="s">
        <v>74</v>
      </c>
      <c r="F5531" s="34" t="s">
        <v>78</v>
      </c>
      <c r="G5531" s="9" t="s">
        <v>67</v>
      </c>
      <c r="H5531" s="10">
        <v>1028.3654300000001</v>
      </c>
      <c r="I5531" s="10">
        <v>1098.3904399999999</v>
      </c>
      <c r="J5531" s="10">
        <v>2126.7557999999999</v>
      </c>
      <c r="K5531" s="31">
        <v>951</v>
      </c>
      <c r="L5531" s="31">
        <v>1002</v>
      </c>
      <c r="M5531" s="31"/>
      <c r="N5531" s="31">
        <v>1953</v>
      </c>
      <c r="O5531" s="31">
        <v>846</v>
      </c>
      <c r="P5531" s="31">
        <v>897</v>
      </c>
      <c r="Q5531" s="31">
        <v>0</v>
      </c>
      <c r="R5531" s="41">
        <v>1743</v>
      </c>
      <c r="S5531" s="130">
        <f>IFERROR(Table1[[#This Row],[Female Voters]]/Table1[[#This Row],[Female Population]],"0.0%")</f>
        <v>0.92476854263761077</v>
      </c>
      <c r="T5531" s="130">
        <f>IFERROR(Table1[[#This Row],[Male Voters]]/Table1[[#This Row],[Male Population]],"0.0%")</f>
        <v>0.91224391938444049</v>
      </c>
      <c r="U5531" s="130">
        <f>IFERROR(Table1[[#This Row],[Total Voters]]/Table1[[#This Row],[Total Population]],"0.0%")</f>
        <v>0.91830006999393166</v>
      </c>
      <c r="V5531" s="130">
        <f>IFERROR(Table1[[#This Row],[Female Ballots]]/Table1[[#This Row],[Female Population]],"0.0%")</f>
        <v>0.82266476032746449</v>
      </c>
      <c r="W5531" s="130">
        <f>IFERROR(Table1[[#This Row],[Male Ballots]]/Table1[[#This Row],[Male Population]],"0.0%")</f>
        <v>0.81664949669445419</v>
      </c>
      <c r="X5531" s="130">
        <f>IFERROR(Table1[[#This Row],[Total Ballots]]/Table1[[#This Row],[Total Population]],"0.0%")</f>
        <v>0.81955812698383146</v>
      </c>
      <c r="Y5531" s="24">
        <f>Table1[[#This Row],[Female Ballots]]/Table1[[#This Row],[Female Voters]]</f>
        <v>0.88958990536277605</v>
      </c>
      <c r="Z5531" s="24">
        <f>Table1[[#This Row],[Male Ballots]]/Table1[[#This Row],[Male Voters]]</f>
        <v>0.89520958083832336</v>
      </c>
      <c r="AA5531" s="24">
        <f>Table1[[#This Row],[Total Ballots]]/Table1[[#This Row],[Total Voters]]</f>
        <v>0.89247311827956988</v>
      </c>
    </row>
    <row r="5532" spans="1:27" s="12" customFormat="1" x14ac:dyDescent="0.35">
      <c r="A5532" s="8" t="s">
        <v>52</v>
      </c>
      <c r="B5532" s="17">
        <v>2016</v>
      </c>
      <c r="C5532" s="17" t="s">
        <v>82</v>
      </c>
      <c r="D5532" s="17" t="s">
        <v>69</v>
      </c>
      <c r="E5532" s="35" t="s">
        <v>75</v>
      </c>
      <c r="F5532" s="34" t="s">
        <v>78</v>
      </c>
      <c r="G5532" s="9" t="s">
        <v>79</v>
      </c>
      <c r="H5532" s="10">
        <v>299254.99200000003</v>
      </c>
      <c r="I5532" s="10">
        <v>294460.98700000002</v>
      </c>
      <c r="J5532" s="10">
        <v>593716.03</v>
      </c>
      <c r="K5532" s="31">
        <v>236620</v>
      </c>
      <c r="L5532" s="31">
        <v>218877</v>
      </c>
      <c r="M5532" s="31">
        <v>112</v>
      </c>
      <c r="N5532" s="31">
        <v>455609</v>
      </c>
      <c r="O5532" s="31">
        <v>188767</v>
      </c>
      <c r="P5532" s="31">
        <v>167637</v>
      </c>
      <c r="Q5532" s="31">
        <v>68</v>
      </c>
      <c r="R5532" s="41">
        <v>356472</v>
      </c>
      <c r="S5532" s="130">
        <f>IFERROR(Table1[[#This Row],[Female Voters]]/Table1[[#This Row],[Female Population]],"0.0%")</f>
        <v>0.7906969184326923</v>
      </c>
      <c r="T5532" s="130">
        <f>IFERROR(Table1[[#This Row],[Male Voters]]/Table1[[#This Row],[Male Population]],"0.0%")</f>
        <v>0.74331408798816523</v>
      </c>
      <c r="U5532" s="130">
        <f>IFERROR(Table1[[#This Row],[Total Voters]]/Table1[[#This Row],[Total Population]],"0.0%")</f>
        <v>0.76738537782111083</v>
      </c>
      <c r="V5532" s="130">
        <f>IFERROR(Table1[[#This Row],[Female Ballots]]/Table1[[#This Row],[Female Population]],"0.0%")</f>
        <v>0.63078981151966873</v>
      </c>
      <c r="W5532" s="130">
        <f>IFERROR(Table1[[#This Row],[Male Ballots]]/Table1[[#This Row],[Male Population]],"0.0%")</f>
        <v>0.56930122291548246</v>
      </c>
      <c r="X5532" s="130">
        <f>IFERROR(Table1[[#This Row],[Total Ballots]]/Table1[[#This Row],[Total Population]],"0.0%")</f>
        <v>0.60040824567259865</v>
      </c>
      <c r="Y5532" s="24">
        <f>Table1[[#This Row],[Female Ballots]]/Table1[[#This Row],[Female Voters]]</f>
        <v>0.79776434789958584</v>
      </c>
      <c r="Z5532" s="24">
        <f>Table1[[#This Row],[Male Ballots]]/Table1[[#This Row],[Male Voters]]</f>
        <v>0.76589591414356006</v>
      </c>
      <c r="AA5532" s="24">
        <f>Table1[[#This Row],[Total Ballots]]/Table1[[#This Row],[Total Voters]]</f>
        <v>0.78240772241110246</v>
      </c>
    </row>
    <row r="5533" spans="1:27" s="12" customFormat="1" x14ac:dyDescent="0.35">
      <c r="A5533" s="8" t="s">
        <v>52</v>
      </c>
      <c r="B5533" s="17">
        <v>2016</v>
      </c>
      <c r="C5533" s="17" t="s">
        <v>82</v>
      </c>
      <c r="D5533" s="17" t="s">
        <v>69</v>
      </c>
      <c r="E5533" s="35" t="s">
        <v>75</v>
      </c>
      <c r="F5533" s="34" t="s">
        <v>78</v>
      </c>
      <c r="G5533" s="9" t="s">
        <v>62</v>
      </c>
      <c r="H5533" s="10">
        <v>30450</v>
      </c>
      <c r="I5533" s="10">
        <v>33535</v>
      </c>
      <c r="J5533" s="10">
        <v>63985</v>
      </c>
      <c r="K5533" s="31">
        <v>21624</v>
      </c>
      <c r="L5533" s="31">
        <v>20752</v>
      </c>
      <c r="M5533" s="31">
        <v>17</v>
      </c>
      <c r="N5533" s="31">
        <v>42393</v>
      </c>
      <c r="O5533" s="31">
        <v>14024</v>
      </c>
      <c r="P5533" s="31">
        <v>11870</v>
      </c>
      <c r="Q5533" s="31">
        <v>10</v>
      </c>
      <c r="R5533" s="41">
        <v>25904</v>
      </c>
      <c r="S5533" s="130">
        <f>IFERROR(Table1[[#This Row],[Female Voters]]/Table1[[#This Row],[Female Population]],"0.0%")</f>
        <v>0.71014778325123151</v>
      </c>
      <c r="T5533" s="130">
        <f>IFERROR(Table1[[#This Row],[Male Voters]]/Table1[[#This Row],[Male Population]],"0.0%")</f>
        <v>0.6188161622185776</v>
      </c>
      <c r="U5533" s="130">
        <f>IFERROR(Table1[[#This Row],[Total Voters]]/Table1[[#This Row],[Total Population]],"0.0%")</f>
        <v>0.66254590919746814</v>
      </c>
      <c r="V5533" s="130">
        <f>IFERROR(Table1[[#This Row],[Female Ballots]]/Table1[[#This Row],[Female Population]],"0.0%")</f>
        <v>0.46055829228243023</v>
      </c>
      <c r="W5533" s="130">
        <f>IFERROR(Table1[[#This Row],[Male Ballots]]/Table1[[#This Row],[Male Population]],"0.0%")</f>
        <v>0.35395855076785449</v>
      </c>
      <c r="X5533" s="130">
        <f>IFERROR(Table1[[#This Row],[Total Ballots]]/Table1[[#This Row],[Total Population]],"0.0%")</f>
        <v>0.40484488552004377</v>
      </c>
      <c r="Y5533" s="24">
        <f>Table1[[#This Row],[Female Ballots]]/Table1[[#This Row],[Female Voters]]</f>
        <v>0.64853866074731781</v>
      </c>
      <c r="Z5533" s="24">
        <f>Table1[[#This Row],[Male Ballots]]/Table1[[#This Row],[Male Voters]]</f>
        <v>0.57199306090979185</v>
      </c>
      <c r="AA5533" s="24">
        <f>Table1[[#This Row],[Total Ballots]]/Table1[[#This Row],[Total Voters]]</f>
        <v>0.61104427617767088</v>
      </c>
    </row>
    <row r="5534" spans="1:27" s="12" customFormat="1" x14ac:dyDescent="0.35">
      <c r="A5534" s="8" t="s">
        <v>52</v>
      </c>
      <c r="B5534" s="17">
        <v>2016</v>
      </c>
      <c r="C5534" s="17" t="s">
        <v>82</v>
      </c>
      <c r="D5534" s="17" t="s">
        <v>69</v>
      </c>
      <c r="E5534" s="35" t="s">
        <v>75</v>
      </c>
      <c r="F5534" s="34" t="s">
        <v>78</v>
      </c>
      <c r="G5534" s="9" t="s">
        <v>63</v>
      </c>
      <c r="H5534" s="10">
        <v>53710.990000000005</v>
      </c>
      <c r="I5534" s="10">
        <v>55633.990000000005</v>
      </c>
      <c r="J5534" s="10">
        <v>109344.98</v>
      </c>
      <c r="K5534" s="31">
        <v>40031</v>
      </c>
      <c r="L5534" s="31">
        <v>37480</v>
      </c>
      <c r="M5534" s="31">
        <v>20</v>
      </c>
      <c r="N5534" s="31">
        <v>77531</v>
      </c>
      <c r="O5534" s="31">
        <v>27445</v>
      </c>
      <c r="P5534" s="31">
        <v>23504</v>
      </c>
      <c r="Q5534" s="31">
        <v>14</v>
      </c>
      <c r="R5534" s="41">
        <v>50963</v>
      </c>
      <c r="S5534" s="130">
        <f>IFERROR(Table1[[#This Row],[Female Voters]]/Table1[[#This Row],[Female Population]],"0.0%")</f>
        <v>0.74530370786313926</v>
      </c>
      <c r="T5534" s="130">
        <f>IFERROR(Table1[[#This Row],[Male Voters]]/Table1[[#This Row],[Male Population]],"0.0%")</f>
        <v>0.67368887257591981</v>
      </c>
      <c r="U5534" s="130">
        <f>IFERROR(Table1[[#This Row],[Total Voters]]/Table1[[#This Row],[Total Population]],"0.0%")</f>
        <v>0.70904946893766863</v>
      </c>
      <c r="V5534" s="130">
        <f>IFERROR(Table1[[#This Row],[Female Ballots]]/Table1[[#This Row],[Female Population]],"0.0%")</f>
        <v>0.51097550054467433</v>
      </c>
      <c r="W5534" s="130">
        <f>IFERROR(Table1[[#This Row],[Male Ballots]]/Table1[[#This Row],[Male Population]],"0.0%")</f>
        <v>0.42247554058229508</v>
      </c>
      <c r="X5534" s="130">
        <f>IFERROR(Table1[[#This Row],[Total Ballots]]/Table1[[#This Row],[Total Population]],"0.0%")</f>
        <v>0.46607535160736235</v>
      </c>
      <c r="Y5534" s="24">
        <f>Table1[[#This Row],[Female Ballots]]/Table1[[#This Row],[Female Voters]]</f>
        <v>0.68559366490969498</v>
      </c>
      <c r="Z5534" s="24">
        <f>Table1[[#This Row],[Male Ballots]]/Table1[[#This Row],[Male Voters]]</f>
        <v>0.62710779082177159</v>
      </c>
      <c r="AA5534" s="24">
        <f>Table1[[#This Row],[Total Ballots]]/Table1[[#This Row],[Total Voters]]</f>
        <v>0.65732416710735064</v>
      </c>
    </row>
    <row r="5535" spans="1:27" s="12" customFormat="1" x14ac:dyDescent="0.35">
      <c r="A5535" s="8" t="s">
        <v>52</v>
      </c>
      <c r="B5535" s="17">
        <v>2016</v>
      </c>
      <c r="C5535" s="17" t="s">
        <v>82</v>
      </c>
      <c r="D5535" s="17" t="s">
        <v>69</v>
      </c>
      <c r="E5535" s="35" t="s">
        <v>75</v>
      </c>
      <c r="F5535" s="34" t="s">
        <v>78</v>
      </c>
      <c r="G5535" s="9" t="s">
        <v>64</v>
      </c>
      <c r="H5535" s="10">
        <v>55830.990000000005</v>
      </c>
      <c r="I5535" s="10">
        <v>57782.990000000005</v>
      </c>
      <c r="J5535" s="10">
        <v>113613.98</v>
      </c>
      <c r="K5535" s="31">
        <v>38778</v>
      </c>
      <c r="L5535" s="31">
        <v>36665</v>
      </c>
      <c r="M5535" s="31">
        <v>20</v>
      </c>
      <c r="N5535" s="31">
        <v>75463</v>
      </c>
      <c r="O5535" s="31">
        <v>29920</v>
      </c>
      <c r="P5535" s="31">
        <v>27032</v>
      </c>
      <c r="Q5535" s="31">
        <v>10</v>
      </c>
      <c r="R5535" s="41">
        <v>56962</v>
      </c>
      <c r="S5535" s="130">
        <f>IFERROR(Table1[[#This Row],[Female Voters]]/Table1[[#This Row],[Female Population]],"0.0%")</f>
        <v>0.69456049409118481</v>
      </c>
      <c r="T5535" s="130">
        <f>IFERROR(Table1[[#This Row],[Male Voters]]/Table1[[#This Row],[Male Population]],"0.0%")</f>
        <v>0.63452929659749346</v>
      </c>
      <c r="U5535" s="130">
        <f>IFERROR(Table1[[#This Row],[Total Voters]]/Table1[[#This Row],[Total Population]],"0.0%")</f>
        <v>0.66420523248987495</v>
      </c>
      <c r="V5535" s="130">
        <f>IFERROR(Table1[[#This Row],[Female Ballots]]/Table1[[#This Row],[Female Population]],"0.0%")</f>
        <v>0.53590308894755401</v>
      </c>
      <c r="W5535" s="130">
        <f>IFERROR(Table1[[#This Row],[Male Ballots]]/Table1[[#This Row],[Male Population]],"0.0%")</f>
        <v>0.46781933575953749</v>
      </c>
      <c r="X5535" s="130">
        <f>IFERROR(Table1[[#This Row],[Total Ballots]]/Table1[[#This Row],[Total Population]],"0.0%")</f>
        <v>0.50136435674553437</v>
      </c>
      <c r="Y5535" s="24">
        <f>Table1[[#This Row],[Female Ballots]]/Table1[[#This Row],[Female Voters]]</f>
        <v>0.77157150961885601</v>
      </c>
      <c r="Z5535" s="24">
        <f>Table1[[#This Row],[Male Ballots]]/Table1[[#This Row],[Male Voters]]</f>
        <v>0.73726987590345017</v>
      </c>
      <c r="AA5535" s="24">
        <f>Table1[[#This Row],[Total Ballots]]/Table1[[#This Row],[Total Voters]]</f>
        <v>0.75483349456024806</v>
      </c>
    </row>
    <row r="5536" spans="1:27" s="12" customFormat="1" x14ac:dyDescent="0.35">
      <c r="A5536" s="8" t="s">
        <v>52</v>
      </c>
      <c r="B5536" s="17">
        <v>2016</v>
      </c>
      <c r="C5536" s="17" t="s">
        <v>82</v>
      </c>
      <c r="D5536" s="17" t="s">
        <v>69</v>
      </c>
      <c r="E5536" s="35" t="s">
        <v>75</v>
      </c>
      <c r="F5536" s="34" t="s">
        <v>78</v>
      </c>
      <c r="G5536" s="9" t="s">
        <v>65</v>
      </c>
      <c r="H5536" s="10">
        <v>54076</v>
      </c>
      <c r="I5536" s="10">
        <v>54765</v>
      </c>
      <c r="J5536" s="10">
        <v>108841</v>
      </c>
      <c r="K5536" s="31">
        <v>43754</v>
      </c>
      <c r="L5536" s="31">
        <v>42218</v>
      </c>
      <c r="M5536" s="31">
        <v>16</v>
      </c>
      <c r="N5536" s="31">
        <v>85988</v>
      </c>
      <c r="O5536" s="31">
        <v>35775</v>
      </c>
      <c r="P5536" s="31">
        <v>33607</v>
      </c>
      <c r="Q5536" s="31">
        <v>5</v>
      </c>
      <c r="R5536" s="41">
        <v>69387</v>
      </c>
      <c r="S5536" s="130">
        <f>IFERROR(Table1[[#This Row],[Female Voters]]/Table1[[#This Row],[Female Population]],"0.0%")</f>
        <v>0.80912049707818623</v>
      </c>
      <c r="T5536" s="130">
        <f>IFERROR(Table1[[#This Row],[Male Voters]]/Table1[[#This Row],[Male Population]],"0.0%")</f>
        <v>0.77089381904501053</v>
      </c>
      <c r="U5536" s="130">
        <f>IFERROR(Table1[[#This Row],[Total Voters]]/Table1[[#This Row],[Total Population]],"0.0%")</f>
        <v>0.79003316764822085</v>
      </c>
      <c r="V5536" s="130">
        <f>IFERROR(Table1[[#This Row],[Female Ballots]]/Table1[[#This Row],[Female Population]],"0.0%")</f>
        <v>0.66156890302537175</v>
      </c>
      <c r="W5536" s="130">
        <f>IFERROR(Table1[[#This Row],[Male Ballots]]/Table1[[#This Row],[Male Population]],"0.0%")</f>
        <v>0.6136583584406099</v>
      </c>
      <c r="X5536" s="130">
        <f>IFERROR(Table1[[#This Row],[Total Ballots]]/Table1[[#This Row],[Total Population]],"0.0%")</f>
        <v>0.63750792440348769</v>
      </c>
      <c r="Y5536" s="24">
        <f>Table1[[#This Row],[Female Ballots]]/Table1[[#This Row],[Female Voters]]</f>
        <v>0.81763953010010515</v>
      </c>
      <c r="Z5536" s="24">
        <f>Table1[[#This Row],[Male Ballots]]/Table1[[#This Row],[Male Voters]]</f>
        <v>0.79603486664455925</v>
      </c>
      <c r="AA5536" s="24">
        <f>Table1[[#This Row],[Total Ballots]]/Table1[[#This Row],[Total Voters]]</f>
        <v>0.8069381774201051</v>
      </c>
    </row>
    <row r="5537" spans="1:27" s="12" customFormat="1" x14ac:dyDescent="0.35">
      <c r="A5537" s="8" t="s">
        <v>52</v>
      </c>
      <c r="B5537" s="17">
        <v>2016</v>
      </c>
      <c r="C5537" s="17" t="s">
        <v>82</v>
      </c>
      <c r="D5537" s="17" t="s">
        <v>69</v>
      </c>
      <c r="E5537" s="35" t="s">
        <v>75</v>
      </c>
      <c r="F5537" s="34" t="s">
        <v>78</v>
      </c>
      <c r="G5537" s="9" t="s">
        <v>66</v>
      </c>
      <c r="H5537" s="10">
        <v>49716</v>
      </c>
      <c r="I5537" s="10">
        <v>48471</v>
      </c>
      <c r="J5537" s="10">
        <v>98187.02</v>
      </c>
      <c r="K5537" s="31">
        <v>45204</v>
      </c>
      <c r="L5537" s="31">
        <v>42560</v>
      </c>
      <c r="M5537" s="31">
        <v>21</v>
      </c>
      <c r="N5537" s="31">
        <v>87785</v>
      </c>
      <c r="O5537" s="31">
        <v>39541</v>
      </c>
      <c r="P5537" s="31">
        <v>36425</v>
      </c>
      <c r="Q5537" s="31">
        <v>18</v>
      </c>
      <c r="R5537" s="41">
        <v>75984</v>
      </c>
      <c r="S5537" s="130">
        <f>IFERROR(Table1[[#This Row],[Female Voters]]/Table1[[#This Row],[Female Population]],"0.0%")</f>
        <v>0.90924450881004104</v>
      </c>
      <c r="T5537" s="130">
        <f>IFERROR(Table1[[#This Row],[Male Voters]]/Table1[[#This Row],[Male Population]],"0.0%")</f>
        <v>0.87805079325782431</v>
      </c>
      <c r="U5537" s="130">
        <f>IFERROR(Table1[[#This Row],[Total Voters]]/Table1[[#This Row],[Total Population]],"0.0%")</f>
        <v>0.89405911290514772</v>
      </c>
      <c r="V5537" s="130">
        <f>IFERROR(Table1[[#This Row],[Female Ballots]]/Table1[[#This Row],[Female Population]],"0.0%")</f>
        <v>0.79533751709711165</v>
      </c>
      <c r="W5537" s="130">
        <f>IFERROR(Table1[[#This Row],[Male Ballots]]/Table1[[#This Row],[Male Population]],"0.0%")</f>
        <v>0.75148026655113365</v>
      </c>
      <c r="X5537" s="130">
        <f>IFERROR(Table1[[#This Row],[Total Ballots]]/Table1[[#This Row],[Total Population]],"0.0%")</f>
        <v>0.7738701103261918</v>
      </c>
      <c r="Y5537" s="24">
        <f>Table1[[#This Row],[Female Ballots]]/Table1[[#This Row],[Female Voters]]</f>
        <v>0.87472347579860188</v>
      </c>
      <c r="Z5537" s="24">
        <f>Table1[[#This Row],[Male Ballots]]/Table1[[#This Row],[Male Voters]]</f>
        <v>0.85585056390977443</v>
      </c>
      <c r="AA5537" s="24">
        <f>Table1[[#This Row],[Total Ballots]]/Table1[[#This Row],[Total Voters]]</f>
        <v>0.86556928860283644</v>
      </c>
    </row>
    <row r="5538" spans="1:27" s="12" customFormat="1" x14ac:dyDescent="0.35">
      <c r="A5538" s="8" t="s">
        <v>52</v>
      </c>
      <c r="B5538" s="17">
        <v>2016</v>
      </c>
      <c r="C5538" s="17" t="s">
        <v>82</v>
      </c>
      <c r="D5538" s="17" t="s">
        <v>69</v>
      </c>
      <c r="E5538" s="35" t="s">
        <v>75</v>
      </c>
      <c r="F5538" s="34" t="s">
        <v>78</v>
      </c>
      <c r="G5538" s="9" t="s">
        <v>67</v>
      </c>
      <c r="H5538" s="10">
        <v>55471.012000000002</v>
      </c>
      <c r="I5538" s="10">
        <v>44273.006999999998</v>
      </c>
      <c r="J5538" s="10">
        <v>99744.049999999988</v>
      </c>
      <c r="K5538" s="31">
        <v>47229</v>
      </c>
      <c r="L5538" s="31">
        <v>39202</v>
      </c>
      <c r="M5538" s="31">
        <v>18</v>
      </c>
      <c r="N5538" s="31">
        <v>86449</v>
      </c>
      <c r="O5538" s="31">
        <v>42062</v>
      </c>
      <c r="P5538" s="31">
        <v>35199</v>
      </c>
      <c r="Q5538" s="31">
        <v>11</v>
      </c>
      <c r="R5538" s="41">
        <v>77272</v>
      </c>
      <c r="S5538" s="130">
        <f>IFERROR(Table1[[#This Row],[Female Voters]]/Table1[[#This Row],[Female Population]],"0.0%")</f>
        <v>0.8514176737932958</v>
      </c>
      <c r="T5538" s="130">
        <f>IFERROR(Table1[[#This Row],[Male Voters]]/Table1[[#This Row],[Male Population]],"0.0%")</f>
        <v>0.88546052451327739</v>
      </c>
      <c r="U5538" s="130">
        <f>IFERROR(Table1[[#This Row],[Total Voters]]/Table1[[#This Row],[Total Population]],"0.0%")</f>
        <v>0.86670833999622043</v>
      </c>
      <c r="V5538" s="130">
        <f>IFERROR(Table1[[#This Row],[Female Ballots]]/Table1[[#This Row],[Female Population]],"0.0%")</f>
        <v>0.75826992303655827</v>
      </c>
      <c r="W5538" s="130">
        <f>IFERROR(Table1[[#This Row],[Male Ballots]]/Table1[[#This Row],[Male Population]],"0.0%")</f>
        <v>0.79504425800578671</v>
      </c>
      <c r="X5538" s="130">
        <f>IFERROR(Table1[[#This Row],[Total Ballots]]/Table1[[#This Row],[Total Population]],"0.0%")</f>
        <v>0.77470285194956501</v>
      </c>
      <c r="Y5538" s="24">
        <f>Table1[[#This Row],[Female Ballots]]/Table1[[#This Row],[Female Voters]]</f>
        <v>0.89059687903618534</v>
      </c>
      <c r="Z5538" s="24">
        <f>Table1[[#This Row],[Male Ballots]]/Table1[[#This Row],[Male Voters]]</f>
        <v>0.89788786286413957</v>
      </c>
      <c r="AA5538" s="24">
        <f>Table1[[#This Row],[Total Ballots]]/Table1[[#This Row],[Total Voters]]</f>
        <v>0.89384492591007414</v>
      </c>
    </row>
    <row r="5539" spans="1:27" s="12" customFormat="1" x14ac:dyDescent="0.35">
      <c r="A5539" s="8" t="s">
        <v>40</v>
      </c>
      <c r="B5539" s="17">
        <v>2016</v>
      </c>
      <c r="C5539" s="17" t="s">
        <v>82</v>
      </c>
      <c r="D5539" s="17"/>
      <c r="E5539" s="35" t="s">
        <v>73</v>
      </c>
      <c r="F5539" s="34" t="s">
        <v>78</v>
      </c>
      <c r="G5539" s="9" t="s">
        <v>79</v>
      </c>
      <c r="H5539" s="10">
        <v>198948.98800000001</v>
      </c>
      <c r="I5539" s="10">
        <v>191079.99600000001</v>
      </c>
      <c r="J5539" s="10">
        <v>390028.95900000003</v>
      </c>
      <c r="K5539" s="31">
        <v>160394</v>
      </c>
      <c r="L5539" s="31">
        <v>144318</v>
      </c>
      <c r="M5539" s="31">
        <v>2051</v>
      </c>
      <c r="N5539" s="31">
        <v>306763</v>
      </c>
      <c r="O5539" s="31">
        <v>126968</v>
      </c>
      <c r="P5539" s="31">
        <v>110815</v>
      </c>
      <c r="Q5539" s="31">
        <v>1397</v>
      </c>
      <c r="R5539" s="41">
        <v>239180</v>
      </c>
      <c r="S5539" s="130">
        <f>IFERROR(Table1[[#This Row],[Female Voters]]/Table1[[#This Row],[Female Population]],"0.0%")</f>
        <v>0.80620666439378919</v>
      </c>
      <c r="T5539" s="130">
        <f>IFERROR(Table1[[#This Row],[Male Voters]]/Table1[[#This Row],[Male Population]],"0.0%")</f>
        <v>0.75527529318139608</v>
      </c>
      <c r="U5539" s="130">
        <f>IFERROR(Table1[[#This Row],[Total Voters]]/Table1[[#This Row],[Total Population]],"0.0%")</f>
        <v>0.78651339322729619</v>
      </c>
      <c r="V5539" s="130">
        <f>IFERROR(Table1[[#This Row],[Female Ballots]]/Table1[[#This Row],[Female Population]],"0.0%")</f>
        <v>0.63819374642910975</v>
      </c>
      <c r="W5539" s="130">
        <f>IFERROR(Table1[[#This Row],[Male Ballots]]/Table1[[#This Row],[Male Population]],"0.0%")</f>
        <v>0.57994035126523658</v>
      </c>
      <c r="X5539" s="130">
        <f>IFERROR(Table1[[#This Row],[Total Ballots]]/Table1[[#This Row],[Total Population]],"0.0%")</f>
        <v>0.61323651611212793</v>
      </c>
      <c r="Y5539" s="24">
        <f>Table1[[#This Row],[Female Ballots]]/Table1[[#This Row],[Female Voters]]</f>
        <v>0.79160068331733102</v>
      </c>
      <c r="Z5539" s="24">
        <f>Table1[[#This Row],[Male Ballots]]/Table1[[#This Row],[Male Voters]]</f>
        <v>0.76785293587771453</v>
      </c>
      <c r="AA5539" s="24">
        <f>Table1[[#This Row],[Total Ballots]]/Table1[[#This Row],[Total Voters]]</f>
        <v>0.77968985829451398</v>
      </c>
    </row>
    <row r="5540" spans="1:27" s="12" customFormat="1" x14ac:dyDescent="0.35">
      <c r="A5540" s="8" t="s">
        <v>40</v>
      </c>
      <c r="B5540" s="17">
        <v>2016</v>
      </c>
      <c r="C5540" s="17" t="s">
        <v>82</v>
      </c>
      <c r="D5540" s="17"/>
      <c r="E5540" s="35" t="s">
        <v>73</v>
      </c>
      <c r="F5540" s="34" t="s">
        <v>78</v>
      </c>
      <c r="G5540" s="9" t="s">
        <v>62</v>
      </c>
      <c r="H5540" s="10">
        <v>26473.895</v>
      </c>
      <c r="I5540" s="10">
        <v>26619.911000000004</v>
      </c>
      <c r="J5540" s="10">
        <v>53093.807000000001</v>
      </c>
      <c r="K5540" s="31">
        <v>15193</v>
      </c>
      <c r="L5540" s="31">
        <v>14603</v>
      </c>
      <c r="M5540" s="31">
        <v>544</v>
      </c>
      <c r="N5540" s="31">
        <v>30340</v>
      </c>
      <c r="O5540" s="31">
        <v>8937</v>
      </c>
      <c r="P5540" s="31">
        <v>7858</v>
      </c>
      <c r="Q5540" s="31">
        <v>319</v>
      </c>
      <c r="R5540" s="41">
        <v>17114</v>
      </c>
      <c r="S5540" s="130">
        <f>IFERROR(Table1[[#This Row],[Female Voters]]/Table1[[#This Row],[Female Population]],"0.0%")</f>
        <v>0.57388608665253071</v>
      </c>
      <c r="T5540" s="130">
        <f>IFERROR(Table1[[#This Row],[Male Voters]]/Table1[[#This Row],[Male Population]],"0.0%")</f>
        <v>0.54857433595476701</v>
      </c>
      <c r="U5540" s="130">
        <f>IFERROR(Table1[[#This Row],[Total Voters]]/Table1[[#This Row],[Total Population]],"0.0%")</f>
        <v>0.57144141123653081</v>
      </c>
      <c r="V5540" s="130">
        <f>IFERROR(Table1[[#This Row],[Female Ballots]]/Table1[[#This Row],[Female Population]],"0.0%")</f>
        <v>0.33757782902742495</v>
      </c>
      <c r="W5540" s="130">
        <f>IFERROR(Table1[[#This Row],[Male Ballots]]/Table1[[#This Row],[Male Population]],"0.0%")</f>
        <v>0.29519257220657119</v>
      </c>
      <c r="X5540" s="130">
        <f>IFERROR(Table1[[#This Row],[Total Ballots]]/Table1[[#This Row],[Total Population]],"0.0%")</f>
        <v>0.3223351454153589</v>
      </c>
      <c r="Y5540" s="24">
        <f>Table1[[#This Row],[Female Ballots]]/Table1[[#This Row],[Female Voters]]</f>
        <v>0.58823142236556314</v>
      </c>
      <c r="Z5540" s="24">
        <f>Table1[[#This Row],[Male Ballots]]/Table1[[#This Row],[Male Voters]]</f>
        <v>0.53810860782031089</v>
      </c>
      <c r="AA5540" s="24">
        <f>Table1[[#This Row],[Total Ballots]]/Table1[[#This Row],[Total Voters]]</f>
        <v>0.56407382992748845</v>
      </c>
    </row>
    <row r="5541" spans="1:27" s="12" customFormat="1" x14ac:dyDescent="0.35">
      <c r="A5541" s="8" t="s">
        <v>40</v>
      </c>
      <c r="B5541" s="17">
        <v>2016</v>
      </c>
      <c r="C5541" s="17" t="s">
        <v>82</v>
      </c>
      <c r="D5541" s="17"/>
      <c r="E5541" s="35" t="s">
        <v>73</v>
      </c>
      <c r="F5541" s="34" t="s">
        <v>78</v>
      </c>
      <c r="G5541" s="9" t="s">
        <v>63</v>
      </c>
      <c r="H5541" s="10">
        <v>33539</v>
      </c>
      <c r="I5541" s="10">
        <v>35096</v>
      </c>
      <c r="J5541" s="10">
        <v>68635.010000000009</v>
      </c>
      <c r="K5541" s="31">
        <v>26769</v>
      </c>
      <c r="L5541" s="31">
        <v>24795</v>
      </c>
      <c r="M5541" s="31">
        <v>470</v>
      </c>
      <c r="N5541" s="31">
        <v>52034</v>
      </c>
      <c r="O5541" s="31">
        <v>17429</v>
      </c>
      <c r="P5541" s="31">
        <v>15023</v>
      </c>
      <c r="Q5541" s="31">
        <v>277</v>
      </c>
      <c r="R5541" s="41">
        <v>32729</v>
      </c>
      <c r="S5541" s="130">
        <f>IFERROR(Table1[[#This Row],[Female Voters]]/Table1[[#This Row],[Female Population]],"0.0%")</f>
        <v>0.79814544261904052</v>
      </c>
      <c r="T5541" s="130">
        <f>IFERROR(Table1[[#This Row],[Male Voters]]/Table1[[#This Row],[Male Population]],"0.0%")</f>
        <v>0.70649076817870982</v>
      </c>
      <c r="U5541" s="130">
        <f>IFERROR(Table1[[#This Row],[Total Voters]]/Table1[[#This Row],[Total Population]],"0.0%")</f>
        <v>0.75812620993280244</v>
      </c>
      <c r="V5541" s="130">
        <f>IFERROR(Table1[[#This Row],[Female Ballots]]/Table1[[#This Row],[Female Population]],"0.0%")</f>
        <v>0.51966367512448197</v>
      </c>
      <c r="W5541" s="130">
        <f>IFERROR(Table1[[#This Row],[Male Ballots]]/Table1[[#This Row],[Male Population]],"0.0%")</f>
        <v>0.42805447914292227</v>
      </c>
      <c r="X5541" s="130">
        <f>IFERROR(Table1[[#This Row],[Total Ballots]]/Table1[[#This Row],[Total Population]],"0.0%")</f>
        <v>0.47685576209575836</v>
      </c>
      <c r="Y5541" s="24">
        <f>Table1[[#This Row],[Female Ballots]]/Table1[[#This Row],[Female Voters]]</f>
        <v>0.6510889461690762</v>
      </c>
      <c r="Z5541" s="24">
        <f>Table1[[#This Row],[Male Ballots]]/Table1[[#This Row],[Male Voters]]</f>
        <v>0.60588828392821137</v>
      </c>
      <c r="AA5541" s="24">
        <f>Table1[[#This Row],[Total Ballots]]/Table1[[#This Row],[Total Voters]]</f>
        <v>0.62899258177345585</v>
      </c>
    </row>
    <row r="5542" spans="1:27" s="12" customFormat="1" x14ac:dyDescent="0.35">
      <c r="A5542" s="8" t="s">
        <v>40</v>
      </c>
      <c r="B5542" s="17">
        <v>2016</v>
      </c>
      <c r="C5542" s="17" t="s">
        <v>82</v>
      </c>
      <c r="D5542" s="17"/>
      <c r="E5542" s="35" t="s">
        <v>73</v>
      </c>
      <c r="F5542" s="34" t="s">
        <v>78</v>
      </c>
      <c r="G5542" s="9" t="s">
        <v>64</v>
      </c>
      <c r="H5542" s="10">
        <v>30956.02</v>
      </c>
      <c r="I5542" s="10">
        <v>31863.019999999997</v>
      </c>
      <c r="J5542" s="10">
        <v>62819.02</v>
      </c>
      <c r="K5542" s="31">
        <v>24090</v>
      </c>
      <c r="L5542" s="31">
        <v>22581</v>
      </c>
      <c r="M5542" s="31">
        <v>262</v>
      </c>
      <c r="N5542" s="31">
        <v>46933</v>
      </c>
      <c r="O5542" s="31">
        <v>18093</v>
      </c>
      <c r="P5542" s="31">
        <v>16331</v>
      </c>
      <c r="Q5542" s="31">
        <v>179</v>
      </c>
      <c r="R5542" s="41">
        <v>34603</v>
      </c>
      <c r="S5542" s="130">
        <f>IFERROR(Table1[[#This Row],[Female Voters]]/Table1[[#This Row],[Female Population]],"0.0%")</f>
        <v>0.7782008152210782</v>
      </c>
      <c r="T5542" s="130">
        <f>IFERROR(Table1[[#This Row],[Male Voters]]/Table1[[#This Row],[Male Population]],"0.0%")</f>
        <v>0.70868988564172519</v>
      </c>
      <c r="U5542" s="130">
        <f>IFERROR(Table1[[#This Row],[Total Voters]]/Table1[[#This Row],[Total Population]],"0.0%")</f>
        <v>0.74711448857368357</v>
      </c>
      <c r="V5542" s="130">
        <f>IFERROR(Table1[[#This Row],[Female Ballots]]/Table1[[#This Row],[Female Population]],"0.0%")</f>
        <v>0.58447436072208248</v>
      </c>
      <c r="W5542" s="130">
        <f>IFERROR(Table1[[#This Row],[Male Ballots]]/Table1[[#This Row],[Male Population]],"0.0%")</f>
        <v>0.51253773182830764</v>
      </c>
      <c r="X5542" s="130">
        <f>IFERROR(Table1[[#This Row],[Total Ballots]]/Table1[[#This Row],[Total Population]],"0.0%")</f>
        <v>0.55083635497656602</v>
      </c>
      <c r="Y5542" s="24">
        <f>Table1[[#This Row],[Female Ballots]]/Table1[[#This Row],[Female Voters]]</f>
        <v>0.75105853051058535</v>
      </c>
      <c r="Z5542" s="24">
        <f>Table1[[#This Row],[Male Ballots]]/Table1[[#This Row],[Male Voters]]</f>
        <v>0.72321863513573359</v>
      </c>
      <c r="AA5542" s="24">
        <f>Table1[[#This Row],[Total Ballots]]/Table1[[#This Row],[Total Voters]]</f>
        <v>0.73728506594507059</v>
      </c>
    </row>
    <row r="5543" spans="1:27" s="12" customFormat="1" x14ac:dyDescent="0.35">
      <c r="A5543" s="8" t="s">
        <v>40</v>
      </c>
      <c r="B5543" s="17">
        <v>2016</v>
      </c>
      <c r="C5543" s="17" t="s">
        <v>82</v>
      </c>
      <c r="D5543" s="17"/>
      <c r="E5543" s="35" t="s">
        <v>73</v>
      </c>
      <c r="F5543" s="34" t="s">
        <v>78</v>
      </c>
      <c r="G5543" s="9" t="s">
        <v>65</v>
      </c>
      <c r="H5543" s="10">
        <v>31482.02</v>
      </c>
      <c r="I5543" s="10">
        <v>31251.02</v>
      </c>
      <c r="J5543" s="10">
        <v>62733.03</v>
      </c>
      <c r="K5543" s="31">
        <v>26249</v>
      </c>
      <c r="L5543" s="31">
        <v>24227</v>
      </c>
      <c r="M5543" s="31">
        <v>261</v>
      </c>
      <c r="N5543" s="31">
        <v>50737</v>
      </c>
      <c r="O5543" s="31">
        <v>21499</v>
      </c>
      <c r="P5543" s="31">
        <v>19407</v>
      </c>
      <c r="Q5543" s="31">
        <v>174</v>
      </c>
      <c r="R5543" s="41">
        <v>41080</v>
      </c>
      <c r="S5543" s="130">
        <f>IFERROR(Table1[[#This Row],[Female Voters]]/Table1[[#This Row],[Female Population]],"0.0%")</f>
        <v>0.83377750220602109</v>
      </c>
      <c r="T5543" s="130">
        <f>IFERROR(Table1[[#This Row],[Male Voters]]/Table1[[#This Row],[Male Population]],"0.0%")</f>
        <v>0.77523869620895569</v>
      </c>
      <c r="U5543" s="130">
        <f>IFERROR(Table1[[#This Row],[Total Voters]]/Table1[[#This Row],[Total Population]],"0.0%")</f>
        <v>0.80877649302129995</v>
      </c>
      <c r="V5543" s="130">
        <f>IFERROR(Table1[[#This Row],[Female Ballots]]/Table1[[#This Row],[Female Population]],"0.0%")</f>
        <v>0.68289773019647404</v>
      </c>
      <c r="W5543" s="130">
        <f>IFERROR(Table1[[#This Row],[Male Ballots]]/Table1[[#This Row],[Male Population]],"0.0%")</f>
        <v>0.62100373043823853</v>
      </c>
      <c r="X5543" s="130">
        <f>IFERROR(Table1[[#This Row],[Total Ballots]]/Table1[[#This Row],[Total Population]],"0.0%")</f>
        <v>0.65483844794361123</v>
      </c>
      <c r="Y5543" s="24">
        <f>Table1[[#This Row],[Female Ballots]]/Table1[[#This Row],[Female Voters]]</f>
        <v>0.81904072536096617</v>
      </c>
      <c r="Z5543" s="24">
        <f>Table1[[#This Row],[Male Ballots]]/Table1[[#This Row],[Male Voters]]</f>
        <v>0.80104841705535146</v>
      </c>
      <c r="AA5543" s="24">
        <f>Table1[[#This Row],[Total Ballots]]/Table1[[#This Row],[Total Voters]]</f>
        <v>0.80966553008652464</v>
      </c>
    </row>
    <row r="5544" spans="1:27" s="12" customFormat="1" x14ac:dyDescent="0.35">
      <c r="A5544" s="8" t="s">
        <v>40</v>
      </c>
      <c r="B5544" s="17">
        <v>2016</v>
      </c>
      <c r="C5544" s="17" t="s">
        <v>82</v>
      </c>
      <c r="D5544" s="17"/>
      <c r="E5544" s="35" t="s">
        <v>73</v>
      </c>
      <c r="F5544" s="34" t="s">
        <v>78</v>
      </c>
      <c r="G5544" s="9" t="s">
        <v>66</v>
      </c>
      <c r="H5544" s="10">
        <v>32951.019999999997</v>
      </c>
      <c r="I5544" s="10">
        <v>31036.02</v>
      </c>
      <c r="J5544" s="10">
        <v>63987.039999999994</v>
      </c>
      <c r="K5544" s="31">
        <v>29989</v>
      </c>
      <c r="L5544" s="31">
        <v>26636</v>
      </c>
      <c r="M5544" s="31">
        <v>253</v>
      </c>
      <c r="N5544" s="31">
        <v>56878</v>
      </c>
      <c r="O5544" s="31">
        <v>26690</v>
      </c>
      <c r="P5544" s="31">
        <v>23334</v>
      </c>
      <c r="Q5544" s="31">
        <v>213</v>
      </c>
      <c r="R5544" s="41">
        <v>50237</v>
      </c>
      <c r="S5544" s="130">
        <f>IFERROR(Table1[[#This Row],[Female Voters]]/Table1[[#This Row],[Female Population]],"0.0%")</f>
        <v>0.91010839725143566</v>
      </c>
      <c r="T5544" s="130">
        <f>IFERROR(Table1[[#This Row],[Male Voters]]/Table1[[#This Row],[Male Population]],"0.0%")</f>
        <v>0.8582286001877818</v>
      </c>
      <c r="U5544" s="130">
        <f>IFERROR(Table1[[#This Row],[Total Voters]]/Table1[[#This Row],[Total Population]],"0.0%")</f>
        <v>0.88889875199727952</v>
      </c>
      <c r="V5544" s="130">
        <f>IFERROR(Table1[[#This Row],[Female Ballots]]/Table1[[#This Row],[Female Population]],"0.0%")</f>
        <v>0.80999010045819531</v>
      </c>
      <c r="W5544" s="130">
        <f>IFERROR(Table1[[#This Row],[Male Ballots]]/Table1[[#This Row],[Male Population]],"0.0%")</f>
        <v>0.75183609238555715</v>
      </c>
      <c r="X5544" s="130">
        <f>IFERROR(Table1[[#This Row],[Total Ballots]]/Table1[[#This Row],[Total Population]],"0.0%")</f>
        <v>0.78511211020231608</v>
      </c>
      <c r="Y5544" s="24">
        <f>Table1[[#This Row],[Female Ballots]]/Table1[[#This Row],[Female Voters]]</f>
        <v>0.88999299743239191</v>
      </c>
      <c r="Z5544" s="24">
        <f>Table1[[#This Row],[Male Ballots]]/Table1[[#This Row],[Male Voters]]</f>
        <v>0.87603243730289837</v>
      </c>
      <c r="AA5544" s="24">
        <f>Table1[[#This Row],[Total Ballots]]/Table1[[#This Row],[Total Voters]]</f>
        <v>0.88324132353458285</v>
      </c>
    </row>
    <row r="5545" spans="1:27" s="12" customFormat="1" x14ac:dyDescent="0.35">
      <c r="A5545" s="8" t="s">
        <v>40</v>
      </c>
      <c r="B5545" s="17">
        <v>2016</v>
      </c>
      <c r="C5545" s="17" t="s">
        <v>82</v>
      </c>
      <c r="D5545" s="17"/>
      <c r="E5545" s="35" t="s">
        <v>73</v>
      </c>
      <c r="F5545" s="34" t="s">
        <v>78</v>
      </c>
      <c r="G5545" s="9" t="s">
        <v>67</v>
      </c>
      <c r="H5545" s="10">
        <v>43547.033000000003</v>
      </c>
      <c r="I5545" s="10">
        <v>35214.025000000001</v>
      </c>
      <c r="J5545" s="10">
        <v>78761.051999999996</v>
      </c>
      <c r="K5545" s="31">
        <v>38104</v>
      </c>
      <c r="L5545" s="31">
        <v>31476</v>
      </c>
      <c r="M5545" s="31">
        <v>261</v>
      </c>
      <c r="N5545" s="31">
        <v>69841</v>
      </c>
      <c r="O5545" s="31">
        <v>34320</v>
      </c>
      <c r="P5545" s="31">
        <v>28862</v>
      </c>
      <c r="Q5545" s="31">
        <v>235</v>
      </c>
      <c r="R5545" s="41">
        <v>63417</v>
      </c>
      <c r="S5545" s="130">
        <f>IFERROR(Table1[[#This Row],[Female Voters]]/Table1[[#This Row],[Female Population]],"0.0%")</f>
        <v>0.87500794830270057</v>
      </c>
      <c r="T5545" s="130">
        <f>IFERROR(Table1[[#This Row],[Male Voters]]/Table1[[#This Row],[Male Population]],"0.0%")</f>
        <v>0.89384840273158206</v>
      </c>
      <c r="U5545" s="130">
        <f>IFERROR(Table1[[#This Row],[Total Voters]]/Table1[[#This Row],[Total Population]],"0.0%")</f>
        <v>0.88674539288784515</v>
      </c>
      <c r="V5545" s="130">
        <f>IFERROR(Table1[[#This Row],[Female Ballots]]/Table1[[#This Row],[Female Population]],"0.0%")</f>
        <v>0.78811339454515761</v>
      </c>
      <c r="W5545" s="130">
        <f>IFERROR(Table1[[#This Row],[Male Ballots]]/Table1[[#This Row],[Male Population]],"0.0%")</f>
        <v>0.81961661582281486</v>
      </c>
      <c r="X5545" s="130">
        <f>IFERROR(Table1[[#This Row],[Total Ballots]]/Table1[[#This Row],[Total Population]],"0.0%")</f>
        <v>0.80518223651964427</v>
      </c>
      <c r="Y5545" s="24">
        <f>Table1[[#This Row],[Female Ballots]]/Table1[[#This Row],[Female Voters]]</f>
        <v>0.90069284064665123</v>
      </c>
      <c r="Z5545" s="24">
        <f>Table1[[#This Row],[Male Ballots]]/Table1[[#This Row],[Male Voters]]</f>
        <v>0.91695259880543911</v>
      </c>
      <c r="AA5545" s="24">
        <f>Table1[[#This Row],[Total Ballots]]/Table1[[#This Row],[Total Voters]]</f>
        <v>0.9080196446213542</v>
      </c>
    </row>
    <row r="5546" spans="1:27" s="12" customFormat="1" x14ac:dyDescent="0.35">
      <c r="A5546" s="8" t="s">
        <v>28</v>
      </c>
      <c r="B5546" s="17">
        <v>2016</v>
      </c>
      <c r="C5546" s="17" t="s">
        <v>82</v>
      </c>
      <c r="D5546" s="17" t="s">
        <v>69</v>
      </c>
      <c r="E5546" s="35" t="s">
        <v>74</v>
      </c>
      <c r="F5546" s="34" t="s">
        <v>78</v>
      </c>
      <c r="G5546" s="9" t="s">
        <v>79</v>
      </c>
      <c r="H5546" s="10">
        <v>17526.0242</v>
      </c>
      <c r="I5546" s="10">
        <v>17383.020400000001</v>
      </c>
      <c r="J5546" s="10">
        <v>34909.042499999996</v>
      </c>
      <c r="K5546" s="31">
        <v>15377</v>
      </c>
      <c r="L5546" s="31">
        <v>14605</v>
      </c>
      <c r="M5546" s="31">
        <v>128</v>
      </c>
      <c r="N5546" s="31">
        <v>30110</v>
      </c>
      <c r="O5546" s="31">
        <v>12175</v>
      </c>
      <c r="P5546" s="31">
        <v>11416</v>
      </c>
      <c r="Q5546" s="31">
        <v>93</v>
      </c>
      <c r="R5546" s="41">
        <v>23684</v>
      </c>
      <c r="S5546" s="130">
        <f>IFERROR(Table1[[#This Row],[Female Voters]]/Table1[[#This Row],[Female Population]],"0.0%")</f>
        <v>0.87738096356160455</v>
      </c>
      <c r="T5546" s="130">
        <f>IFERROR(Table1[[#This Row],[Male Voters]]/Table1[[#This Row],[Male Population]],"0.0%")</f>
        <v>0.84018770408852528</v>
      </c>
      <c r="U5546" s="130">
        <f>IFERROR(Table1[[#This Row],[Total Voters]]/Table1[[#This Row],[Total Population]],"0.0%")</f>
        <v>0.86252723774935969</v>
      </c>
      <c r="V5546" s="130">
        <f>IFERROR(Table1[[#This Row],[Female Ballots]]/Table1[[#This Row],[Female Population]],"0.0%")</f>
        <v>0.69468122724605164</v>
      </c>
      <c r="W5546" s="130">
        <f>IFERROR(Table1[[#This Row],[Male Ballots]]/Table1[[#This Row],[Male Population]],"0.0%")</f>
        <v>0.65673281957374907</v>
      </c>
      <c r="X5546" s="130">
        <f>IFERROR(Table1[[#This Row],[Total Ballots]]/Table1[[#This Row],[Total Population]],"0.0%")</f>
        <v>0.6784488574844183</v>
      </c>
      <c r="Y5546" s="24">
        <f>Table1[[#This Row],[Female Ballots]]/Table1[[#This Row],[Female Voters]]</f>
        <v>0.79176692462769072</v>
      </c>
      <c r="Z5546" s="24">
        <f>Table1[[#This Row],[Male Ballots]]/Table1[[#This Row],[Male Voters]]</f>
        <v>0.78165011982197874</v>
      </c>
      <c r="AA5546" s="24">
        <f>Table1[[#This Row],[Total Ballots]]/Table1[[#This Row],[Total Voters]]</f>
        <v>0.78658253072069084</v>
      </c>
    </row>
    <row r="5547" spans="1:27" s="12" customFormat="1" x14ac:dyDescent="0.35">
      <c r="A5547" s="8" t="s">
        <v>28</v>
      </c>
      <c r="B5547" s="17">
        <v>2016</v>
      </c>
      <c r="C5547" s="17" t="s">
        <v>82</v>
      </c>
      <c r="D5547" s="17" t="s">
        <v>69</v>
      </c>
      <c r="E5547" s="35" t="s">
        <v>74</v>
      </c>
      <c r="F5547" s="34" t="s">
        <v>78</v>
      </c>
      <c r="G5547" s="9" t="s">
        <v>62</v>
      </c>
      <c r="H5547" s="10">
        <v>1303.9891</v>
      </c>
      <c r="I5547" s="10">
        <v>1436.9867999999999</v>
      </c>
      <c r="J5547" s="10">
        <v>2740.9757</v>
      </c>
      <c r="K5547" s="31">
        <v>1213</v>
      </c>
      <c r="L5547" s="31">
        <v>1231</v>
      </c>
      <c r="M5547" s="31">
        <v>8</v>
      </c>
      <c r="N5547" s="31">
        <v>2452</v>
      </c>
      <c r="O5547" s="31">
        <v>648</v>
      </c>
      <c r="P5547" s="31">
        <v>663</v>
      </c>
      <c r="Q5547" s="31">
        <v>2</v>
      </c>
      <c r="R5547" s="41">
        <v>1313</v>
      </c>
      <c r="S5547" s="130">
        <f>IFERROR(Table1[[#This Row],[Female Voters]]/Table1[[#This Row],[Female Population]],"0.0%")</f>
        <v>0.93022249955923708</v>
      </c>
      <c r="T5547" s="130">
        <f>IFERROR(Table1[[#This Row],[Male Voters]]/Table1[[#This Row],[Male Population]],"0.0%")</f>
        <v>0.85665365889234335</v>
      </c>
      <c r="U5547" s="130">
        <f>IFERROR(Table1[[#This Row],[Total Voters]]/Table1[[#This Row],[Total Population]],"0.0%")</f>
        <v>0.89457195844530835</v>
      </c>
      <c r="V5547" s="130">
        <f>IFERROR(Table1[[#This Row],[Female Ballots]]/Table1[[#This Row],[Female Population]],"0.0%")</f>
        <v>0.49693666917921325</v>
      </c>
      <c r="W5547" s="130">
        <f>IFERROR(Table1[[#This Row],[Male Ballots]]/Table1[[#This Row],[Male Population]],"0.0%")</f>
        <v>0.46138210872918251</v>
      </c>
      <c r="X5547" s="130">
        <f>IFERROR(Table1[[#This Row],[Total Ballots]]/Table1[[#This Row],[Total Population]],"0.0%")</f>
        <v>0.47902650140240211</v>
      </c>
      <c r="Y5547" s="24">
        <f>Table1[[#This Row],[Female Ballots]]/Table1[[#This Row],[Female Voters]]</f>
        <v>0.5342126957955482</v>
      </c>
      <c r="Z5547" s="24">
        <f>Table1[[#This Row],[Male Ballots]]/Table1[[#This Row],[Male Voters]]</f>
        <v>0.53858651502843213</v>
      </c>
      <c r="AA5547" s="24">
        <f>Table1[[#This Row],[Total Ballots]]/Table1[[#This Row],[Total Voters]]</f>
        <v>0.53548123980424145</v>
      </c>
    </row>
    <row r="5548" spans="1:27" s="12" customFormat="1" x14ac:dyDescent="0.35">
      <c r="A5548" s="8" t="s">
        <v>28</v>
      </c>
      <c r="B5548" s="17">
        <v>2016</v>
      </c>
      <c r="C5548" s="17" t="s">
        <v>82</v>
      </c>
      <c r="D5548" s="17" t="s">
        <v>69</v>
      </c>
      <c r="E5548" s="35" t="s">
        <v>74</v>
      </c>
      <c r="F5548" s="34" t="s">
        <v>78</v>
      </c>
      <c r="G5548" s="9" t="s">
        <v>63</v>
      </c>
      <c r="H5548" s="10">
        <v>2004.9850999999999</v>
      </c>
      <c r="I5548" s="10">
        <v>1936.9911999999999</v>
      </c>
      <c r="J5548" s="10">
        <v>3941.9759999999997</v>
      </c>
      <c r="K5548" s="31">
        <v>1800</v>
      </c>
      <c r="L5548" s="31">
        <v>1719</v>
      </c>
      <c r="M5548" s="31">
        <v>16</v>
      </c>
      <c r="N5548" s="31">
        <v>3535</v>
      </c>
      <c r="O5548" s="31">
        <v>1035</v>
      </c>
      <c r="P5548" s="31">
        <v>950</v>
      </c>
      <c r="Q5548" s="31">
        <v>7</v>
      </c>
      <c r="R5548" s="41">
        <v>1992</v>
      </c>
      <c r="S5548" s="130">
        <f>IFERROR(Table1[[#This Row],[Female Voters]]/Table1[[#This Row],[Female Population]],"0.0%")</f>
        <v>0.8977622826224495</v>
      </c>
      <c r="T5548" s="130">
        <f>IFERROR(Table1[[#This Row],[Male Voters]]/Table1[[#This Row],[Male Population]],"0.0%")</f>
        <v>0.88745885887349418</v>
      </c>
      <c r="U5548" s="130">
        <f>IFERROR(Table1[[#This Row],[Total Voters]]/Table1[[#This Row],[Total Population]],"0.0%")</f>
        <v>0.89675837701700878</v>
      </c>
      <c r="V5548" s="130">
        <f>IFERROR(Table1[[#This Row],[Female Ballots]]/Table1[[#This Row],[Female Population]],"0.0%")</f>
        <v>0.51621331250790847</v>
      </c>
      <c r="W5548" s="130">
        <f>IFERROR(Table1[[#This Row],[Male Ballots]]/Table1[[#This Row],[Male Population]],"0.0%")</f>
        <v>0.49045137634079083</v>
      </c>
      <c r="X5548" s="130">
        <f>IFERROR(Table1[[#This Row],[Total Ballots]]/Table1[[#This Row],[Total Population]],"0.0%")</f>
        <v>0.50533032164579395</v>
      </c>
      <c r="Y5548" s="24">
        <f>Table1[[#This Row],[Female Ballots]]/Table1[[#This Row],[Female Voters]]</f>
        <v>0.57499999999999996</v>
      </c>
      <c r="Z5548" s="24">
        <f>Table1[[#This Row],[Male Ballots]]/Table1[[#This Row],[Male Voters]]</f>
        <v>0.55264688772542181</v>
      </c>
      <c r="AA5548" s="24">
        <f>Table1[[#This Row],[Total Ballots]]/Table1[[#This Row],[Total Voters]]</f>
        <v>0.56350777934936347</v>
      </c>
    </row>
    <row r="5549" spans="1:27" s="12" customFormat="1" x14ac:dyDescent="0.35">
      <c r="A5549" s="8" t="s">
        <v>28</v>
      </c>
      <c r="B5549" s="17">
        <v>2016</v>
      </c>
      <c r="C5549" s="17" t="s">
        <v>82</v>
      </c>
      <c r="D5549" s="17" t="s">
        <v>69</v>
      </c>
      <c r="E5549" s="35" t="s">
        <v>74</v>
      </c>
      <c r="F5549" s="34" t="s">
        <v>78</v>
      </c>
      <c r="G5549" s="9" t="s">
        <v>64</v>
      </c>
      <c r="H5549" s="10">
        <v>2465.0029999999997</v>
      </c>
      <c r="I5549" s="10">
        <v>2399.9960000000001</v>
      </c>
      <c r="J5549" s="10">
        <v>4864.9979999999996</v>
      </c>
      <c r="K5549" s="31">
        <v>1883</v>
      </c>
      <c r="L5549" s="31">
        <v>1725</v>
      </c>
      <c r="M5549" s="31">
        <v>15</v>
      </c>
      <c r="N5549" s="31">
        <v>3623</v>
      </c>
      <c r="O5549" s="31">
        <v>1354</v>
      </c>
      <c r="P5549" s="31">
        <v>1176</v>
      </c>
      <c r="Q5549" s="31">
        <v>11</v>
      </c>
      <c r="R5549" s="41">
        <v>2541</v>
      </c>
      <c r="S5549" s="130">
        <f>IFERROR(Table1[[#This Row],[Female Voters]]/Table1[[#This Row],[Female Population]],"0.0%")</f>
        <v>0.76389359363862852</v>
      </c>
      <c r="T5549" s="130">
        <f>IFERROR(Table1[[#This Row],[Male Voters]]/Table1[[#This Row],[Male Population]],"0.0%")</f>
        <v>0.71875119791866315</v>
      </c>
      <c r="U5549" s="130">
        <f>IFERROR(Table1[[#This Row],[Total Voters]]/Table1[[#This Row],[Total Population]],"0.0%")</f>
        <v>0.744707397618663</v>
      </c>
      <c r="V5549" s="130">
        <f>IFERROR(Table1[[#This Row],[Female Ballots]]/Table1[[#This Row],[Female Population]],"0.0%")</f>
        <v>0.54928939234556717</v>
      </c>
      <c r="W5549" s="130">
        <f>IFERROR(Table1[[#This Row],[Male Ballots]]/Table1[[#This Row],[Male Population]],"0.0%")</f>
        <v>0.49000081666802775</v>
      </c>
      <c r="X5549" s="130">
        <f>IFERROR(Table1[[#This Row],[Total Ballots]]/Table1[[#This Row],[Total Population]],"0.0%")</f>
        <v>0.52230237299172588</v>
      </c>
      <c r="Y5549" s="24">
        <f>Table1[[#This Row],[Female Ballots]]/Table1[[#This Row],[Female Voters]]</f>
        <v>0.71906532129580458</v>
      </c>
      <c r="Z5549" s="24">
        <f>Table1[[#This Row],[Male Ballots]]/Table1[[#This Row],[Male Voters]]</f>
        <v>0.68173913043478263</v>
      </c>
      <c r="AA5549" s="24">
        <f>Table1[[#This Row],[Total Ballots]]/Table1[[#This Row],[Total Voters]]</f>
        <v>0.70135247032845704</v>
      </c>
    </row>
    <row r="5550" spans="1:27" s="12" customFormat="1" x14ac:dyDescent="0.35">
      <c r="A5550" s="8" t="s">
        <v>28</v>
      </c>
      <c r="B5550" s="17">
        <v>2016</v>
      </c>
      <c r="C5550" s="17" t="s">
        <v>82</v>
      </c>
      <c r="D5550" s="17" t="s">
        <v>69</v>
      </c>
      <c r="E5550" s="35" t="s">
        <v>74</v>
      </c>
      <c r="F5550" s="34" t="s">
        <v>78</v>
      </c>
      <c r="G5550" s="9" t="s">
        <v>65</v>
      </c>
      <c r="H5550" s="10">
        <v>3044.0050000000001</v>
      </c>
      <c r="I5550" s="10">
        <v>2920.002</v>
      </c>
      <c r="J5550" s="10">
        <v>5964.0069999999996</v>
      </c>
      <c r="K5550" s="31">
        <v>2455</v>
      </c>
      <c r="L5550" s="31">
        <v>2236</v>
      </c>
      <c r="M5550" s="31">
        <v>16</v>
      </c>
      <c r="N5550" s="31">
        <v>4707</v>
      </c>
      <c r="O5550" s="31">
        <v>2004</v>
      </c>
      <c r="P5550" s="31">
        <v>1760</v>
      </c>
      <c r="Q5550" s="31">
        <v>11</v>
      </c>
      <c r="R5550" s="41">
        <v>3775</v>
      </c>
      <c r="S5550" s="130">
        <f>IFERROR(Table1[[#This Row],[Female Voters]]/Table1[[#This Row],[Female Population]],"0.0%")</f>
        <v>0.80650327446899728</v>
      </c>
      <c r="T5550" s="130">
        <f>IFERROR(Table1[[#This Row],[Male Voters]]/Table1[[#This Row],[Male Population]],"0.0%")</f>
        <v>0.76575290016924646</v>
      </c>
      <c r="U5550" s="130">
        <f>IFERROR(Table1[[#This Row],[Total Voters]]/Table1[[#This Row],[Total Population]],"0.0%")</f>
        <v>0.78923448614329261</v>
      </c>
      <c r="V5550" s="130">
        <f>IFERROR(Table1[[#This Row],[Female Ballots]]/Table1[[#This Row],[Female Population]],"0.0%")</f>
        <v>0.65834320245860301</v>
      </c>
      <c r="W5550" s="130">
        <f>IFERROR(Table1[[#This Row],[Male Ballots]]/Table1[[#This Row],[Male Population]],"0.0%")</f>
        <v>0.60273931319225127</v>
      </c>
      <c r="X5550" s="130">
        <f>IFERROR(Table1[[#This Row],[Total Ballots]]/Table1[[#This Row],[Total Population]],"0.0%")</f>
        <v>0.63296371047183553</v>
      </c>
      <c r="Y5550" s="24">
        <f>Table1[[#This Row],[Female Ballots]]/Table1[[#This Row],[Female Voters]]</f>
        <v>0.81629327902240323</v>
      </c>
      <c r="Z5550" s="24">
        <f>Table1[[#This Row],[Male Ballots]]/Table1[[#This Row],[Male Voters]]</f>
        <v>0.7871198568872988</v>
      </c>
      <c r="AA5550" s="24">
        <f>Table1[[#This Row],[Total Ballots]]/Table1[[#This Row],[Total Voters]]</f>
        <v>0.80199702570639475</v>
      </c>
    </row>
    <row r="5551" spans="1:27" s="12" customFormat="1" x14ac:dyDescent="0.35">
      <c r="A5551" s="8" t="s">
        <v>28</v>
      </c>
      <c r="B5551" s="17">
        <v>2016</v>
      </c>
      <c r="C5551" s="17" t="s">
        <v>82</v>
      </c>
      <c r="D5551" s="17" t="s">
        <v>69</v>
      </c>
      <c r="E5551" s="35" t="s">
        <v>74</v>
      </c>
      <c r="F5551" s="34" t="s">
        <v>78</v>
      </c>
      <c r="G5551" s="9" t="s">
        <v>66</v>
      </c>
      <c r="H5551" s="10">
        <v>3820.0159999999996</v>
      </c>
      <c r="I5551" s="10">
        <v>3812.0160000000001</v>
      </c>
      <c r="J5551" s="10">
        <v>7632.0310000000009</v>
      </c>
      <c r="K5551" s="31">
        <v>3586</v>
      </c>
      <c r="L5551" s="31">
        <v>3270</v>
      </c>
      <c r="M5551" s="31">
        <v>29</v>
      </c>
      <c r="N5551" s="31">
        <v>6885</v>
      </c>
      <c r="O5551" s="31">
        <v>3150</v>
      </c>
      <c r="P5551" s="31">
        <v>2858</v>
      </c>
      <c r="Q5551" s="31">
        <v>25</v>
      </c>
      <c r="R5551" s="41">
        <v>6033</v>
      </c>
      <c r="S5551" s="130">
        <f>IFERROR(Table1[[#This Row],[Female Voters]]/Table1[[#This Row],[Female Population]],"0.0%")</f>
        <v>0.93873952360408974</v>
      </c>
      <c r="T5551" s="130">
        <f>IFERROR(Table1[[#This Row],[Male Voters]]/Table1[[#This Row],[Male Population]],"0.0%")</f>
        <v>0.85781381820013347</v>
      </c>
      <c r="U5551" s="130">
        <f>IFERROR(Table1[[#This Row],[Total Voters]]/Table1[[#This Row],[Total Population]],"0.0%")</f>
        <v>0.90211897724209966</v>
      </c>
      <c r="V5551" s="130">
        <f>IFERROR(Table1[[#This Row],[Female Ballots]]/Table1[[#This Row],[Female Population]],"0.0%")</f>
        <v>0.82460387600470797</v>
      </c>
      <c r="W5551" s="130">
        <f>IFERROR(Table1[[#This Row],[Male Ballots]]/Table1[[#This Row],[Male Population]],"0.0%")</f>
        <v>0.74973452367461202</v>
      </c>
      <c r="X5551" s="130">
        <f>IFERROR(Table1[[#This Row],[Total Ballots]]/Table1[[#This Row],[Total Population]],"0.0%")</f>
        <v>0.7904842105594172</v>
      </c>
      <c r="Y5551" s="24">
        <f>Table1[[#This Row],[Female Ballots]]/Table1[[#This Row],[Female Voters]]</f>
        <v>0.87841606246514226</v>
      </c>
      <c r="Z5551" s="24">
        <f>Table1[[#This Row],[Male Ballots]]/Table1[[#This Row],[Male Voters]]</f>
        <v>0.8740061162079511</v>
      </c>
      <c r="AA5551" s="24">
        <f>Table1[[#This Row],[Total Ballots]]/Table1[[#This Row],[Total Voters]]</f>
        <v>0.8762527233115468</v>
      </c>
    </row>
    <row r="5552" spans="1:27" s="12" customFormat="1" x14ac:dyDescent="0.35">
      <c r="A5552" s="8" t="s">
        <v>28</v>
      </c>
      <c r="B5552" s="17">
        <v>2016</v>
      </c>
      <c r="C5552" s="17" t="s">
        <v>82</v>
      </c>
      <c r="D5552" s="17" t="s">
        <v>69</v>
      </c>
      <c r="E5552" s="35" t="s">
        <v>74</v>
      </c>
      <c r="F5552" s="34" t="s">
        <v>78</v>
      </c>
      <c r="G5552" s="9" t="s">
        <v>67</v>
      </c>
      <c r="H5552" s="10">
        <v>4888.0259999999998</v>
      </c>
      <c r="I5552" s="10">
        <v>4877.0284000000001</v>
      </c>
      <c r="J5552" s="10">
        <v>9765.0547999999999</v>
      </c>
      <c r="K5552" s="31">
        <v>4440</v>
      </c>
      <c r="L5552" s="31">
        <v>4424</v>
      </c>
      <c r="M5552" s="31">
        <v>44</v>
      </c>
      <c r="N5552" s="31">
        <v>8908</v>
      </c>
      <c r="O5552" s="31">
        <v>3984</v>
      </c>
      <c r="P5552" s="31">
        <v>4009</v>
      </c>
      <c r="Q5552" s="31">
        <v>37</v>
      </c>
      <c r="R5552" s="41">
        <v>8030</v>
      </c>
      <c r="S5552" s="130">
        <f>IFERROR(Table1[[#This Row],[Female Voters]]/Table1[[#This Row],[Female Population]],"0.0%")</f>
        <v>0.9083421405696287</v>
      </c>
      <c r="T5552" s="130">
        <f>IFERROR(Table1[[#This Row],[Male Voters]]/Table1[[#This Row],[Male Population]],"0.0%")</f>
        <v>0.90710974740274219</v>
      </c>
      <c r="U5552" s="130">
        <f>IFERROR(Table1[[#This Row],[Total Voters]]/Table1[[#This Row],[Total Population]],"0.0%")</f>
        <v>0.91223246386697188</v>
      </c>
      <c r="V5552" s="130">
        <f>IFERROR(Table1[[#This Row],[Female Ballots]]/Table1[[#This Row],[Female Population]],"0.0%")</f>
        <v>0.81505294775436954</v>
      </c>
      <c r="W5552" s="130">
        <f>IFERROR(Table1[[#This Row],[Male Ballots]]/Table1[[#This Row],[Male Population]],"0.0%")</f>
        <v>0.82201694786111967</v>
      </c>
      <c r="X5552" s="130">
        <f>IFERROR(Table1[[#This Row],[Total Ballots]]/Table1[[#This Row],[Total Population]],"0.0%")</f>
        <v>0.82232001401569199</v>
      </c>
      <c r="Y5552" s="24">
        <f>Table1[[#This Row],[Female Ballots]]/Table1[[#This Row],[Female Voters]]</f>
        <v>0.89729729729729735</v>
      </c>
      <c r="Z5552" s="24">
        <f>Table1[[#This Row],[Male Ballots]]/Table1[[#This Row],[Male Voters]]</f>
        <v>0.90619349005424954</v>
      </c>
      <c r="AA5552" s="24">
        <f>Table1[[#This Row],[Total Ballots]]/Table1[[#This Row],[Total Voters]]</f>
        <v>0.90143691064211939</v>
      </c>
    </row>
    <row r="5553" spans="1:27" s="12" customFormat="1" x14ac:dyDescent="0.35">
      <c r="A5553" s="8" t="s">
        <v>43</v>
      </c>
      <c r="B5553" s="17">
        <v>2016</v>
      </c>
      <c r="C5553" s="17" t="s">
        <v>82</v>
      </c>
      <c r="D5553" s="17" t="s">
        <v>69</v>
      </c>
      <c r="E5553" s="35" t="s">
        <v>73</v>
      </c>
      <c r="F5553" s="34" t="s">
        <v>78</v>
      </c>
      <c r="G5553" s="9" t="s">
        <v>79</v>
      </c>
      <c r="H5553" s="10">
        <v>112035.98899999999</v>
      </c>
      <c r="I5553" s="10">
        <v>103082.98999999998</v>
      </c>
      <c r="J5553" s="10">
        <v>215119</v>
      </c>
      <c r="K5553" s="31">
        <v>93042</v>
      </c>
      <c r="L5553" s="31">
        <v>82267</v>
      </c>
      <c r="M5553" s="31">
        <v>123</v>
      </c>
      <c r="N5553" s="31">
        <v>175432</v>
      </c>
      <c r="O5553" s="31">
        <v>73407</v>
      </c>
      <c r="P5553" s="31">
        <v>62390</v>
      </c>
      <c r="Q5553" s="31">
        <v>87</v>
      </c>
      <c r="R5553" s="41">
        <v>135884</v>
      </c>
      <c r="S5553" s="130">
        <f>IFERROR(Table1[[#This Row],[Female Voters]]/Table1[[#This Row],[Female Population]],"0.0%")</f>
        <v>0.83046528914918594</v>
      </c>
      <c r="T5553" s="130">
        <f>IFERROR(Table1[[#This Row],[Male Voters]]/Table1[[#This Row],[Male Population]],"0.0%")</f>
        <v>0.79806571384861869</v>
      </c>
      <c r="U5553" s="130">
        <f>IFERROR(Table1[[#This Row],[Total Voters]]/Table1[[#This Row],[Total Population]],"0.0%")</f>
        <v>0.81551141461237731</v>
      </c>
      <c r="V5553" s="130">
        <f>IFERROR(Table1[[#This Row],[Female Ballots]]/Table1[[#This Row],[Female Population]],"0.0%")</f>
        <v>0.6552091042816609</v>
      </c>
      <c r="W5553" s="130">
        <f>IFERROR(Table1[[#This Row],[Male Ballots]]/Table1[[#This Row],[Male Population]],"0.0%")</f>
        <v>0.60524049603140162</v>
      </c>
      <c r="X5553" s="130">
        <f>IFERROR(Table1[[#This Row],[Total Ballots]]/Table1[[#This Row],[Total Population]],"0.0%")</f>
        <v>0.63166898321394205</v>
      </c>
      <c r="Y5553" s="24">
        <f>Table1[[#This Row],[Female Ballots]]/Table1[[#This Row],[Female Voters]]</f>
        <v>0.78896627329593083</v>
      </c>
      <c r="Z5553" s="24">
        <f>Table1[[#This Row],[Male Ballots]]/Table1[[#This Row],[Male Voters]]</f>
        <v>0.75838428531488933</v>
      </c>
      <c r="AA5553" s="24">
        <f>Table1[[#This Row],[Total Ballots]]/Table1[[#This Row],[Total Voters]]</f>
        <v>0.77456792375393313</v>
      </c>
    </row>
    <row r="5554" spans="1:27" s="12" customFormat="1" x14ac:dyDescent="0.35">
      <c r="A5554" s="8" t="s">
        <v>43</v>
      </c>
      <c r="B5554" s="17">
        <v>2016</v>
      </c>
      <c r="C5554" s="17" t="s">
        <v>82</v>
      </c>
      <c r="D5554" s="17" t="s">
        <v>69</v>
      </c>
      <c r="E5554" s="35" t="s">
        <v>73</v>
      </c>
      <c r="F5554" s="34" t="s">
        <v>78</v>
      </c>
      <c r="G5554" s="9" t="s">
        <v>62</v>
      </c>
      <c r="H5554" s="10">
        <v>11825.999</v>
      </c>
      <c r="I5554" s="10">
        <v>11956.999</v>
      </c>
      <c r="J5554" s="10">
        <v>23783</v>
      </c>
      <c r="K5554" s="31">
        <v>8315</v>
      </c>
      <c r="L5554" s="31">
        <v>7800</v>
      </c>
      <c r="M5554" s="31">
        <v>30</v>
      </c>
      <c r="N5554" s="31">
        <v>16145</v>
      </c>
      <c r="O5554" s="31">
        <v>4940</v>
      </c>
      <c r="P5554" s="31">
        <v>4178</v>
      </c>
      <c r="Q5554" s="31">
        <v>14</v>
      </c>
      <c r="R5554" s="41">
        <v>9132</v>
      </c>
      <c r="S5554" s="130">
        <f>IFERROR(Table1[[#This Row],[Female Voters]]/Table1[[#This Row],[Female Population]],"0.0%")</f>
        <v>0.70311184704142116</v>
      </c>
      <c r="T5554" s="130">
        <f>IFERROR(Table1[[#This Row],[Male Voters]]/Table1[[#This Row],[Male Population]],"0.0%")</f>
        <v>0.65233759741888409</v>
      </c>
      <c r="U5554" s="130">
        <f>IFERROR(Table1[[#This Row],[Total Voters]]/Table1[[#This Row],[Total Population]],"0.0%")</f>
        <v>0.6788462347054619</v>
      </c>
      <c r="V5554" s="130">
        <f>IFERROR(Table1[[#This Row],[Female Ballots]]/Table1[[#This Row],[Female Population]],"0.0%")</f>
        <v>0.41772369505527612</v>
      </c>
      <c r="W5554" s="130">
        <f>IFERROR(Table1[[#This Row],[Male Ballots]]/Table1[[#This Row],[Male Population]],"0.0%")</f>
        <v>0.34941877974565355</v>
      </c>
      <c r="X5554" s="130">
        <f>IFERROR(Table1[[#This Row],[Total Ballots]]/Table1[[#This Row],[Total Population]],"0.0%")</f>
        <v>0.38397174452339905</v>
      </c>
      <c r="Y5554" s="24">
        <f>Table1[[#This Row],[Female Ballots]]/Table1[[#This Row],[Female Voters]]</f>
        <v>0.59410703547805166</v>
      </c>
      <c r="Z5554" s="24">
        <f>Table1[[#This Row],[Male Ballots]]/Table1[[#This Row],[Male Voters]]</f>
        <v>0.53564102564102567</v>
      </c>
      <c r="AA5554" s="24">
        <f>Table1[[#This Row],[Total Ballots]]/Table1[[#This Row],[Total Voters]]</f>
        <v>0.56562403220811397</v>
      </c>
    </row>
    <row r="5555" spans="1:27" s="12" customFormat="1" x14ac:dyDescent="0.35">
      <c r="A5555" s="8" t="s">
        <v>43</v>
      </c>
      <c r="B5555" s="17">
        <v>2016</v>
      </c>
      <c r="C5555" s="17" t="s">
        <v>82</v>
      </c>
      <c r="D5555" s="17" t="s">
        <v>69</v>
      </c>
      <c r="E5555" s="35" t="s">
        <v>73</v>
      </c>
      <c r="F5555" s="34" t="s">
        <v>78</v>
      </c>
      <c r="G5555" s="9" t="s">
        <v>63</v>
      </c>
      <c r="H5555" s="10">
        <v>18959.996999999999</v>
      </c>
      <c r="I5555" s="10">
        <v>18677.998</v>
      </c>
      <c r="J5555" s="10">
        <v>37638</v>
      </c>
      <c r="K5555" s="31">
        <v>14737</v>
      </c>
      <c r="L5555" s="31">
        <v>13522</v>
      </c>
      <c r="M5555" s="31">
        <v>29</v>
      </c>
      <c r="N5555" s="31">
        <v>28288</v>
      </c>
      <c r="O5555" s="31">
        <v>9655</v>
      </c>
      <c r="P5555" s="31">
        <v>7924</v>
      </c>
      <c r="Q5555" s="31">
        <v>22</v>
      </c>
      <c r="R5555" s="41">
        <v>17601</v>
      </c>
      <c r="S5555" s="130">
        <f>IFERROR(Table1[[#This Row],[Female Voters]]/Table1[[#This Row],[Female Population]],"0.0%")</f>
        <v>0.7772680554749033</v>
      </c>
      <c r="T5555" s="130">
        <f>IFERROR(Table1[[#This Row],[Male Voters]]/Table1[[#This Row],[Male Population]],"0.0%")</f>
        <v>0.72395339157869065</v>
      </c>
      <c r="U5555" s="130">
        <f>IFERROR(Table1[[#This Row],[Total Voters]]/Table1[[#This Row],[Total Population]],"0.0%")</f>
        <v>0.75158084914182477</v>
      </c>
      <c r="V5555" s="130">
        <f>IFERROR(Table1[[#This Row],[Female Ballots]]/Table1[[#This Row],[Female Population]],"0.0%")</f>
        <v>0.50923003838028036</v>
      </c>
      <c r="W5555" s="130">
        <f>IFERROR(Table1[[#This Row],[Male Ballots]]/Table1[[#This Row],[Male Population]],"0.0%")</f>
        <v>0.42424246966939394</v>
      </c>
      <c r="X5555" s="130">
        <f>IFERROR(Table1[[#This Row],[Total Ballots]]/Table1[[#This Row],[Total Population]],"0.0%")</f>
        <v>0.46763908815558741</v>
      </c>
      <c r="Y5555" s="24">
        <f>Table1[[#This Row],[Female Ballots]]/Table1[[#This Row],[Female Voters]]</f>
        <v>0.6551536947818416</v>
      </c>
      <c r="Z5555" s="24">
        <f>Table1[[#This Row],[Male Ballots]]/Table1[[#This Row],[Male Voters]]</f>
        <v>0.58600798698417389</v>
      </c>
      <c r="AA5555" s="24">
        <f>Table1[[#This Row],[Total Ballots]]/Table1[[#This Row],[Total Voters]]</f>
        <v>0.62220729638009054</v>
      </c>
    </row>
    <row r="5556" spans="1:27" s="12" customFormat="1" x14ac:dyDescent="0.35">
      <c r="A5556" s="8" t="s">
        <v>43</v>
      </c>
      <c r="B5556" s="17">
        <v>2016</v>
      </c>
      <c r="C5556" s="17" t="s">
        <v>82</v>
      </c>
      <c r="D5556" s="17" t="s">
        <v>69</v>
      </c>
      <c r="E5556" s="35" t="s">
        <v>73</v>
      </c>
      <c r="F5556" s="34" t="s">
        <v>78</v>
      </c>
      <c r="G5556" s="9" t="s">
        <v>64</v>
      </c>
      <c r="H5556" s="10">
        <v>18856.998</v>
      </c>
      <c r="I5556" s="10">
        <v>18277.998</v>
      </c>
      <c r="J5556" s="10">
        <v>37135</v>
      </c>
      <c r="K5556" s="31">
        <v>14767</v>
      </c>
      <c r="L5556" s="31">
        <v>13413</v>
      </c>
      <c r="M5556" s="31">
        <v>19</v>
      </c>
      <c r="N5556" s="31">
        <v>28199</v>
      </c>
      <c r="O5556" s="31">
        <v>11050</v>
      </c>
      <c r="P5556" s="31">
        <v>9532</v>
      </c>
      <c r="Q5556" s="31">
        <v>14</v>
      </c>
      <c r="R5556" s="41">
        <v>20596</v>
      </c>
      <c r="S5556" s="130">
        <f>IFERROR(Table1[[#This Row],[Female Voters]]/Table1[[#This Row],[Female Population]],"0.0%")</f>
        <v>0.78310450051487523</v>
      </c>
      <c r="T5556" s="130">
        <f>IFERROR(Table1[[#This Row],[Male Voters]]/Table1[[#This Row],[Male Population]],"0.0%")</f>
        <v>0.73383310360357845</v>
      </c>
      <c r="U5556" s="130">
        <f>IFERROR(Table1[[#This Row],[Total Voters]]/Table1[[#This Row],[Total Population]],"0.0%")</f>
        <v>0.75936448094789277</v>
      </c>
      <c r="V5556" s="130">
        <f>IFERROR(Table1[[#This Row],[Female Ballots]]/Table1[[#This Row],[Female Population]],"0.0%")</f>
        <v>0.58598934994849128</v>
      </c>
      <c r="W5556" s="130">
        <f>IFERROR(Table1[[#This Row],[Male Ballots]]/Table1[[#This Row],[Male Population]],"0.0%")</f>
        <v>0.52150131540664357</v>
      </c>
      <c r="X5556" s="130">
        <f>IFERROR(Table1[[#This Row],[Total Ballots]]/Table1[[#This Row],[Total Population]],"0.0%")</f>
        <v>0.55462501683048337</v>
      </c>
      <c r="Y5556" s="24">
        <f>Table1[[#This Row],[Female Ballots]]/Table1[[#This Row],[Female Voters]]</f>
        <v>0.74829010631814186</v>
      </c>
      <c r="Z5556" s="24">
        <f>Table1[[#This Row],[Male Ballots]]/Table1[[#This Row],[Male Voters]]</f>
        <v>0.71065384328636394</v>
      </c>
      <c r="AA5556" s="24">
        <f>Table1[[#This Row],[Total Ballots]]/Table1[[#This Row],[Total Voters]]</f>
        <v>0.73038050994716119</v>
      </c>
    </row>
    <row r="5557" spans="1:27" s="12" customFormat="1" x14ac:dyDescent="0.35">
      <c r="A5557" s="8" t="s">
        <v>43</v>
      </c>
      <c r="B5557" s="17">
        <v>2016</v>
      </c>
      <c r="C5557" s="17" t="s">
        <v>82</v>
      </c>
      <c r="D5557" s="17" t="s">
        <v>69</v>
      </c>
      <c r="E5557" s="35" t="s">
        <v>73</v>
      </c>
      <c r="F5557" s="34" t="s">
        <v>78</v>
      </c>
      <c r="G5557" s="9" t="s">
        <v>65</v>
      </c>
      <c r="H5557" s="10">
        <v>18272.998</v>
      </c>
      <c r="I5557" s="10">
        <v>17245.998</v>
      </c>
      <c r="J5557" s="10">
        <v>35519</v>
      </c>
      <c r="K5557" s="31">
        <v>15227</v>
      </c>
      <c r="L5557" s="31">
        <v>13882</v>
      </c>
      <c r="M5557" s="31">
        <v>14</v>
      </c>
      <c r="N5557" s="31">
        <v>29123</v>
      </c>
      <c r="O5557" s="31">
        <v>12285</v>
      </c>
      <c r="P5557" s="31">
        <v>10877</v>
      </c>
      <c r="Q5557" s="31">
        <v>12</v>
      </c>
      <c r="R5557" s="41">
        <v>23174</v>
      </c>
      <c r="S5557" s="130">
        <f>IFERROR(Table1[[#This Row],[Female Voters]]/Table1[[#This Row],[Female Population]],"0.0%")</f>
        <v>0.83330606176392075</v>
      </c>
      <c r="T5557" s="130">
        <f>IFERROR(Table1[[#This Row],[Male Voters]]/Table1[[#This Row],[Male Population]],"0.0%")</f>
        <v>0.80494036935409596</v>
      </c>
      <c r="U5557" s="130">
        <f>IFERROR(Table1[[#This Row],[Total Voters]]/Table1[[#This Row],[Total Population]],"0.0%")</f>
        <v>0.8199273628198992</v>
      </c>
      <c r="V5557" s="130">
        <f>IFERROR(Table1[[#This Row],[Female Ballots]]/Table1[[#This Row],[Female Population]],"0.0%")</f>
        <v>0.67230347204109586</v>
      </c>
      <c r="W5557" s="130">
        <f>IFERROR(Table1[[#This Row],[Male Ballots]]/Table1[[#This Row],[Male Population]],"0.0%")</f>
        <v>0.63069704635243495</v>
      </c>
      <c r="X5557" s="130">
        <f>IFERROR(Table1[[#This Row],[Total Ballots]]/Table1[[#This Row],[Total Population]],"0.0%")</f>
        <v>0.65243953940144717</v>
      </c>
      <c r="Y5557" s="24">
        <f>Table1[[#This Row],[Female Ballots]]/Table1[[#This Row],[Female Voters]]</f>
        <v>0.80679056938333227</v>
      </c>
      <c r="Z5557" s="24">
        <f>Table1[[#This Row],[Male Ballots]]/Table1[[#This Row],[Male Voters]]</f>
        <v>0.78353263218556402</v>
      </c>
      <c r="AA5557" s="24">
        <f>Table1[[#This Row],[Total Ballots]]/Table1[[#This Row],[Total Voters]]</f>
        <v>0.79572846204031178</v>
      </c>
    </row>
    <row r="5558" spans="1:27" s="12" customFormat="1" x14ac:dyDescent="0.35">
      <c r="A5558" s="8" t="s">
        <v>43</v>
      </c>
      <c r="B5558" s="17">
        <v>2016</v>
      </c>
      <c r="C5558" s="17" t="s">
        <v>82</v>
      </c>
      <c r="D5558" s="17" t="s">
        <v>69</v>
      </c>
      <c r="E5558" s="35" t="s">
        <v>73</v>
      </c>
      <c r="F5558" s="34" t="s">
        <v>78</v>
      </c>
      <c r="G5558" s="9" t="s">
        <v>66</v>
      </c>
      <c r="H5558" s="10">
        <v>19089.998</v>
      </c>
      <c r="I5558" s="10">
        <v>16883.998</v>
      </c>
      <c r="J5558" s="10">
        <v>35974</v>
      </c>
      <c r="K5558" s="31">
        <v>17686</v>
      </c>
      <c r="L5558" s="31">
        <v>14862</v>
      </c>
      <c r="M5558" s="31">
        <v>15</v>
      </c>
      <c r="N5558" s="31">
        <v>32563</v>
      </c>
      <c r="O5558" s="31">
        <v>15504</v>
      </c>
      <c r="P5558" s="31">
        <v>12755</v>
      </c>
      <c r="Q5558" s="31">
        <v>9</v>
      </c>
      <c r="R5558" s="41">
        <v>28268</v>
      </c>
      <c r="S5558" s="130">
        <f>IFERROR(Table1[[#This Row],[Female Voters]]/Table1[[#This Row],[Female Population]],"0.0%")</f>
        <v>0.92645373771123496</v>
      </c>
      <c r="T5558" s="130">
        <f>IFERROR(Table1[[#This Row],[Male Voters]]/Table1[[#This Row],[Male Population]],"0.0%")</f>
        <v>0.88024175316770359</v>
      </c>
      <c r="U5558" s="130">
        <f>IFERROR(Table1[[#This Row],[Total Voters]]/Table1[[#This Row],[Total Population]],"0.0%")</f>
        <v>0.90518151998665708</v>
      </c>
      <c r="V5558" s="130">
        <f>IFERROR(Table1[[#This Row],[Female Ballots]]/Table1[[#This Row],[Female Population]],"0.0%")</f>
        <v>0.81215304475149763</v>
      </c>
      <c r="W5558" s="130">
        <f>IFERROR(Table1[[#This Row],[Male Ballots]]/Table1[[#This Row],[Male Population]],"0.0%")</f>
        <v>0.7554490352344273</v>
      </c>
      <c r="X5558" s="130">
        <f>IFERROR(Table1[[#This Row],[Total Ballots]]/Table1[[#This Row],[Total Population]],"0.0%")</f>
        <v>0.78578973703230115</v>
      </c>
      <c r="Y5558" s="24">
        <f>Table1[[#This Row],[Female Ballots]]/Table1[[#This Row],[Female Voters]]</f>
        <v>0.87662557955444986</v>
      </c>
      <c r="Z5558" s="24">
        <f>Table1[[#This Row],[Male Ballots]]/Table1[[#This Row],[Male Voters]]</f>
        <v>0.85822904050598847</v>
      </c>
      <c r="AA5558" s="24">
        <f>Table1[[#This Row],[Total Ballots]]/Table1[[#This Row],[Total Voters]]</f>
        <v>0.86810183336916136</v>
      </c>
    </row>
    <row r="5559" spans="1:27" s="12" customFormat="1" x14ac:dyDescent="0.35">
      <c r="A5559" s="8" t="s">
        <v>43</v>
      </c>
      <c r="B5559" s="17">
        <v>2016</v>
      </c>
      <c r="C5559" s="17" t="s">
        <v>82</v>
      </c>
      <c r="D5559" s="17" t="s">
        <v>69</v>
      </c>
      <c r="E5559" s="35" t="s">
        <v>73</v>
      </c>
      <c r="F5559" s="34" t="s">
        <v>78</v>
      </c>
      <c r="G5559" s="9" t="s">
        <v>67</v>
      </c>
      <c r="H5559" s="10">
        <v>25029.999</v>
      </c>
      <c r="I5559" s="10">
        <v>20039.999</v>
      </c>
      <c r="J5559" s="10">
        <v>45070</v>
      </c>
      <c r="K5559" s="31">
        <v>22310</v>
      </c>
      <c r="L5559" s="31">
        <v>18788</v>
      </c>
      <c r="M5559" s="31">
        <v>16</v>
      </c>
      <c r="N5559" s="31">
        <v>41114</v>
      </c>
      <c r="O5559" s="31">
        <v>19973</v>
      </c>
      <c r="P5559" s="31">
        <v>17124</v>
      </c>
      <c r="Q5559" s="31">
        <v>16</v>
      </c>
      <c r="R5559" s="41">
        <v>37113</v>
      </c>
      <c r="S5559" s="130">
        <f>IFERROR(Table1[[#This Row],[Female Voters]]/Table1[[#This Row],[Female Population]],"0.0%")</f>
        <v>0.89133043912626608</v>
      </c>
      <c r="T5559" s="130">
        <f>IFERROR(Table1[[#This Row],[Male Voters]]/Table1[[#This Row],[Male Population]],"0.0%")</f>
        <v>0.93752499688248492</v>
      </c>
      <c r="U5559" s="130">
        <f>IFERROR(Table1[[#This Row],[Total Voters]]/Table1[[#This Row],[Total Population]],"0.0%")</f>
        <v>0.91222542711337917</v>
      </c>
      <c r="V5559" s="130">
        <f>IFERROR(Table1[[#This Row],[Female Ballots]]/Table1[[#This Row],[Female Population]],"0.0%")</f>
        <v>0.79796247694616373</v>
      </c>
      <c r="W5559" s="130">
        <f>IFERROR(Table1[[#This Row],[Male Ballots]]/Table1[[#This Row],[Male Population]],"0.0%")</f>
        <v>0.85449106060334634</v>
      </c>
      <c r="X5559" s="130">
        <f>IFERROR(Table1[[#This Row],[Total Ballots]]/Table1[[#This Row],[Total Population]],"0.0%")</f>
        <v>0.82345240736631908</v>
      </c>
      <c r="Y5559" s="24">
        <f>Table1[[#This Row],[Female Ballots]]/Table1[[#This Row],[Female Voters]]</f>
        <v>0.89524876736889292</v>
      </c>
      <c r="Z5559" s="24">
        <f>Table1[[#This Row],[Male Ballots]]/Table1[[#This Row],[Male Voters]]</f>
        <v>0.91143282946561632</v>
      </c>
      <c r="AA5559" s="24">
        <f>Table1[[#This Row],[Total Ballots]]/Table1[[#This Row],[Total Voters]]</f>
        <v>0.90268521671450119</v>
      </c>
    </row>
    <row r="5560" spans="1:27" s="12" customFormat="1" x14ac:dyDescent="0.35">
      <c r="A5560" s="8" t="s">
        <v>26</v>
      </c>
      <c r="B5560" s="17">
        <v>2016</v>
      </c>
      <c r="C5560" s="17" t="s">
        <v>82</v>
      </c>
      <c r="D5560" s="17"/>
      <c r="E5560" s="35" t="s">
        <v>73</v>
      </c>
      <c r="F5560" s="34" t="s">
        <v>78</v>
      </c>
      <c r="G5560" s="9" t="s">
        <v>79</v>
      </c>
      <c r="H5560" s="10">
        <v>1738.8295699999999</v>
      </c>
      <c r="I5560" s="10">
        <v>1705.8164400000001</v>
      </c>
      <c r="J5560" s="10">
        <v>3444.6459199999999</v>
      </c>
      <c r="K5560" s="31">
        <v>1509</v>
      </c>
      <c r="L5560" s="31">
        <v>1501</v>
      </c>
      <c r="M5560" s="31"/>
      <c r="N5560" s="31">
        <v>3010</v>
      </c>
      <c r="O5560" s="31">
        <v>1235</v>
      </c>
      <c r="P5560" s="31">
        <v>1206</v>
      </c>
      <c r="Q5560" s="31">
        <v>0</v>
      </c>
      <c r="R5560" s="41">
        <v>2441</v>
      </c>
      <c r="S5560" s="130">
        <f>IFERROR(Table1[[#This Row],[Female Voters]]/Table1[[#This Row],[Female Population]],"0.0%")</f>
        <v>0.86782513136120643</v>
      </c>
      <c r="T5560" s="130">
        <f>IFERROR(Table1[[#This Row],[Male Voters]]/Table1[[#This Row],[Male Population]],"0.0%")</f>
        <v>0.87993055102693229</v>
      </c>
      <c r="U5560" s="130">
        <f>IFERROR(Table1[[#This Row],[Total Voters]]/Table1[[#This Row],[Total Population]],"0.0%")</f>
        <v>0.87381985548169205</v>
      </c>
      <c r="V5560" s="130">
        <f>IFERROR(Table1[[#This Row],[Female Ballots]]/Table1[[#This Row],[Female Population]],"0.0%")</f>
        <v>0.71024787092848907</v>
      </c>
      <c r="W5560" s="130">
        <f>IFERROR(Table1[[#This Row],[Male Ballots]]/Table1[[#This Row],[Male Population]],"0.0%")</f>
        <v>0.70699283446934069</v>
      </c>
      <c r="X5560" s="130">
        <f>IFERROR(Table1[[#This Row],[Total Ballots]]/Table1[[#This Row],[Total Population]],"0.0%")</f>
        <v>0.7086359691796712</v>
      </c>
      <c r="Y5560" s="24">
        <f>Table1[[#This Row],[Female Ballots]]/Table1[[#This Row],[Female Voters]]</f>
        <v>0.81842279655400929</v>
      </c>
      <c r="Z5560" s="24">
        <f>Table1[[#This Row],[Male Ballots]]/Table1[[#This Row],[Male Voters]]</f>
        <v>0.80346435709526987</v>
      </c>
      <c r="AA5560" s="24">
        <f>Table1[[#This Row],[Total Ballots]]/Table1[[#This Row],[Total Voters]]</f>
        <v>0.81096345514950163</v>
      </c>
    </row>
    <row r="5561" spans="1:27" s="12" customFormat="1" x14ac:dyDescent="0.35">
      <c r="A5561" s="8" t="s">
        <v>26</v>
      </c>
      <c r="B5561" s="17">
        <v>2016</v>
      </c>
      <c r="C5561" s="17" t="s">
        <v>82</v>
      </c>
      <c r="D5561" s="17"/>
      <c r="E5561" s="35" t="s">
        <v>73</v>
      </c>
      <c r="F5561" s="34" t="s">
        <v>78</v>
      </c>
      <c r="G5561" s="9" t="s">
        <v>62</v>
      </c>
      <c r="H5561" s="10">
        <v>102.04873000000001</v>
      </c>
      <c r="I5561" s="10">
        <v>97.046289999999999</v>
      </c>
      <c r="J5561" s="10">
        <v>199.09502000000001</v>
      </c>
      <c r="K5561" s="31">
        <v>87</v>
      </c>
      <c r="L5561" s="31">
        <v>95</v>
      </c>
      <c r="M5561" s="31"/>
      <c r="N5561" s="31">
        <v>182</v>
      </c>
      <c r="O5561" s="31">
        <v>49</v>
      </c>
      <c r="P5561" s="31">
        <v>49</v>
      </c>
      <c r="Q5561" s="31">
        <v>0</v>
      </c>
      <c r="R5561" s="41">
        <v>98</v>
      </c>
      <c r="S5561" s="130">
        <f>IFERROR(Table1[[#This Row],[Female Voters]]/Table1[[#This Row],[Female Population]],"0.0%")</f>
        <v>0.85253388258726981</v>
      </c>
      <c r="T5561" s="130">
        <f>IFERROR(Table1[[#This Row],[Male Voters]]/Table1[[#This Row],[Male Population]],"0.0%")</f>
        <v>0.97891428925309765</v>
      </c>
      <c r="U5561" s="130">
        <f>IFERROR(Table1[[#This Row],[Total Voters]]/Table1[[#This Row],[Total Population]],"0.0%")</f>
        <v>0.91413637568634309</v>
      </c>
      <c r="V5561" s="130">
        <f>IFERROR(Table1[[#This Row],[Female Ballots]]/Table1[[#This Row],[Female Population]],"0.0%")</f>
        <v>0.48016276145719794</v>
      </c>
      <c r="W5561" s="130">
        <f>IFERROR(Table1[[#This Row],[Male Ballots]]/Table1[[#This Row],[Male Population]],"0.0%")</f>
        <v>0.50491368603580833</v>
      </c>
      <c r="X5561" s="130">
        <f>IFERROR(Table1[[#This Row],[Total Ballots]]/Table1[[#This Row],[Total Population]],"0.0%")</f>
        <v>0.49222727921572323</v>
      </c>
      <c r="Y5561" s="24">
        <f>Table1[[#This Row],[Female Ballots]]/Table1[[#This Row],[Female Voters]]</f>
        <v>0.56321839080459768</v>
      </c>
      <c r="Z5561" s="24">
        <f>Table1[[#This Row],[Male Ballots]]/Table1[[#This Row],[Male Voters]]</f>
        <v>0.51578947368421058</v>
      </c>
      <c r="AA5561" s="24">
        <f>Table1[[#This Row],[Total Ballots]]/Table1[[#This Row],[Total Voters]]</f>
        <v>0.53846153846153844</v>
      </c>
    </row>
    <row r="5562" spans="1:27" s="12" customFormat="1" x14ac:dyDescent="0.35">
      <c r="A5562" s="8" t="s">
        <v>26</v>
      </c>
      <c r="B5562" s="17">
        <v>2016</v>
      </c>
      <c r="C5562" s="17" t="s">
        <v>82</v>
      </c>
      <c r="D5562" s="17"/>
      <c r="E5562" s="35" t="s">
        <v>73</v>
      </c>
      <c r="F5562" s="34" t="s">
        <v>78</v>
      </c>
      <c r="G5562" s="9" t="s">
        <v>63</v>
      </c>
      <c r="H5562" s="10">
        <v>165.07622000000001</v>
      </c>
      <c r="I5562" s="10">
        <v>163.07801999999998</v>
      </c>
      <c r="J5562" s="10">
        <v>328.15430000000003</v>
      </c>
      <c r="K5562" s="31">
        <v>148</v>
      </c>
      <c r="L5562" s="31">
        <v>150</v>
      </c>
      <c r="M5562" s="31"/>
      <c r="N5562" s="31">
        <v>298</v>
      </c>
      <c r="O5562" s="31">
        <v>78</v>
      </c>
      <c r="P5562" s="31">
        <v>85</v>
      </c>
      <c r="Q5562" s="31">
        <v>0</v>
      </c>
      <c r="R5562" s="41">
        <v>163</v>
      </c>
      <c r="S5562" s="130">
        <f>IFERROR(Table1[[#This Row],[Female Voters]]/Table1[[#This Row],[Female Population]],"0.0%")</f>
        <v>0.89655554264569415</v>
      </c>
      <c r="T5562" s="130">
        <f>IFERROR(Table1[[#This Row],[Male Voters]]/Table1[[#This Row],[Male Population]],"0.0%")</f>
        <v>0.91980513376358153</v>
      </c>
      <c r="U5562" s="130">
        <f>IFERROR(Table1[[#This Row],[Total Voters]]/Table1[[#This Row],[Total Population]],"0.0%")</f>
        <v>0.90810938634660576</v>
      </c>
      <c r="V5562" s="130">
        <f>IFERROR(Table1[[#This Row],[Female Ballots]]/Table1[[#This Row],[Female Population]],"0.0%")</f>
        <v>0.47250900220516318</v>
      </c>
      <c r="W5562" s="130">
        <f>IFERROR(Table1[[#This Row],[Male Ballots]]/Table1[[#This Row],[Male Population]],"0.0%")</f>
        <v>0.5212229091326962</v>
      </c>
      <c r="X5562" s="130">
        <f>IFERROR(Table1[[#This Row],[Total Ballots]]/Table1[[#This Row],[Total Population]],"0.0%")</f>
        <v>0.49671755024998904</v>
      </c>
      <c r="Y5562" s="24">
        <f>Table1[[#This Row],[Female Ballots]]/Table1[[#This Row],[Female Voters]]</f>
        <v>0.52702702702702697</v>
      </c>
      <c r="Z5562" s="24">
        <f>Table1[[#This Row],[Male Ballots]]/Table1[[#This Row],[Male Voters]]</f>
        <v>0.56666666666666665</v>
      </c>
      <c r="AA5562" s="24">
        <f>Table1[[#This Row],[Total Ballots]]/Table1[[#This Row],[Total Voters]]</f>
        <v>0.54697986577181212</v>
      </c>
    </row>
    <row r="5563" spans="1:27" s="12" customFormat="1" x14ac:dyDescent="0.35">
      <c r="A5563" s="8" t="s">
        <v>26</v>
      </c>
      <c r="B5563" s="17">
        <v>2016</v>
      </c>
      <c r="C5563" s="17" t="s">
        <v>82</v>
      </c>
      <c r="D5563" s="17"/>
      <c r="E5563" s="35" t="s">
        <v>73</v>
      </c>
      <c r="F5563" s="34" t="s">
        <v>78</v>
      </c>
      <c r="G5563" s="9" t="s">
        <v>64</v>
      </c>
      <c r="H5563" s="10">
        <v>193.09192999999999</v>
      </c>
      <c r="I5563" s="10">
        <v>195.09318000000002</v>
      </c>
      <c r="J5563" s="10">
        <v>388.18510000000003</v>
      </c>
      <c r="K5563" s="31">
        <v>159</v>
      </c>
      <c r="L5563" s="31">
        <v>139</v>
      </c>
      <c r="M5563" s="31"/>
      <c r="N5563" s="31">
        <v>298</v>
      </c>
      <c r="O5563" s="31">
        <v>125</v>
      </c>
      <c r="P5563" s="31">
        <v>96</v>
      </c>
      <c r="Q5563" s="31">
        <v>0</v>
      </c>
      <c r="R5563" s="41">
        <v>221</v>
      </c>
      <c r="S5563" s="130">
        <f>IFERROR(Table1[[#This Row],[Female Voters]]/Table1[[#This Row],[Female Population]],"0.0%")</f>
        <v>0.82344197398617336</v>
      </c>
      <c r="T5563" s="130">
        <f>IFERROR(Table1[[#This Row],[Male Voters]]/Table1[[#This Row],[Male Population]],"0.0%")</f>
        <v>0.71248005696559968</v>
      </c>
      <c r="U5563" s="130">
        <f>IFERROR(Table1[[#This Row],[Total Voters]]/Table1[[#This Row],[Total Population]],"0.0%")</f>
        <v>0.76767500864922422</v>
      </c>
      <c r="V5563" s="130">
        <f>IFERROR(Table1[[#This Row],[Female Ballots]]/Table1[[#This Row],[Female Population]],"0.0%")</f>
        <v>0.64736004244196022</v>
      </c>
      <c r="W5563" s="130">
        <f>IFERROR(Table1[[#This Row],[Male Ballots]]/Table1[[#This Row],[Male Population]],"0.0%")</f>
        <v>0.49207255732875949</v>
      </c>
      <c r="X5563" s="130">
        <f>IFERROR(Table1[[#This Row],[Total Ballots]]/Table1[[#This Row],[Total Population]],"0.0%")</f>
        <v>0.56931602990429042</v>
      </c>
      <c r="Y5563" s="24">
        <f>Table1[[#This Row],[Female Ballots]]/Table1[[#This Row],[Female Voters]]</f>
        <v>0.78616352201257866</v>
      </c>
      <c r="Z5563" s="24">
        <f>Table1[[#This Row],[Male Ballots]]/Table1[[#This Row],[Male Voters]]</f>
        <v>0.69064748201438853</v>
      </c>
      <c r="AA5563" s="24">
        <f>Table1[[#This Row],[Total Ballots]]/Table1[[#This Row],[Total Voters]]</f>
        <v>0.74161073825503354</v>
      </c>
    </row>
    <row r="5564" spans="1:27" s="12" customFormat="1" x14ac:dyDescent="0.35">
      <c r="A5564" s="8" t="s">
        <v>26</v>
      </c>
      <c r="B5564" s="17">
        <v>2016</v>
      </c>
      <c r="C5564" s="17" t="s">
        <v>82</v>
      </c>
      <c r="D5564" s="17"/>
      <c r="E5564" s="35" t="s">
        <v>73</v>
      </c>
      <c r="F5564" s="34" t="s">
        <v>78</v>
      </c>
      <c r="G5564" s="9" t="s">
        <v>65</v>
      </c>
      <c r="H5564" s="10">
        <v>276.13209999999998</v>
      </c>
      <c r="I5564" s="10">
        <v>273.1309</v>
      </c>
      <c r="J5564" s="10">
        <v>549.26289999999995</v>
      </c>
      <c r="K5564" s="31">
        <v>215</v>
      </c>
      <c r="L5564" s="31">
        <v>210</v>
      </c>
      <c r="M5564" s="31"/>
      <c r="N5564" s="31">
        <v>425</v>
      </c>
      <c r="O5564" s="31">
        <v>167</v>
      </c>
      <c r="P5564" s="31">
        <v>166</v>
      </c>
      <c r="Q5564" s="31">
        <v>0</v>
      </c>
      <c r="R5564" s="41">
        <v>333</v>
      </c>
      <c r="S5564" s="130">
        <f>IFERROR(Table1[[#This Row],[Female Voters]]/Table1[[#This Row],[Female Population]],"0.0%")</f>
        <v>0.77861284508392914</v>
      </c>
      <c r="T5564" s="130">
        <f>IFERROR(Table1[[#This Row],[Male Voters]]/Table1[[#This Row],[Male Population]],"0.0%")</f>
        <v>0.76886210970637159</v>
      </c>
      <c r="U5564" s="130">
        <f>IFERROR(Table1[[#This Row],[Total Voters]]/Table1[[#This Row],[Total Population]],"0.0%")</f>
        <v>0.7737642575167557</v>
      </c>
      <c r="V5564" s="130">
        <f>IFERROR(Table1[[#This Row],[Female Ballots]]/Table1[[#This Row],[Female Population]],"0.0%")</f>
        <v>0.60478300060007517</v>
      </c>
      <c r="W5564" s="130">
        <f>IFERROR(Table1[[#This Row],[Male Ballots]]/Table1[[#This Row],[Male Population]],"0.0%")</f>
        <v>0.60776719148217939</v>
      </c>
      <c r="X5564" s="130">
        <f>IFERROR(Table1[[#This Row],[Total Ballots]]/Table1[[#This Row],[Total Population]],"0.0%")</f>
        <v>0.606267053536658</v>
      </c>
      <c r="Y5564" s="24">
        <f>Table1[[#This Row],[Female Ballots]]/Table1[[#This Row],[Female Voters]]</f>
        <v>0.77674418604651163</v>
      </c>
      <c r="Z5564" s="24">
        <f>Table1[[#This Row],[Male Ballots]]/Table1[[#This Row],[Male Voters]]</f>
        <v>0.79047619047619044</v>
      </c>
      <c r="AA5564" s="24">
        <f>Table1[[#This Row],[Total Ballots]]/Table1[[#This Row],[Total Voters]]</f>
        <v>0.78352941176470592</v>
      </c>
    </row>
    <row r="5565" spans="1:27" s="12" customFormat="1" x14ac:dyDescent="0.35">
      <c r="A5565" s="8" t="s">
        <v>26</v>
      </c>
      <c r="B5565" s="17">
        <v>2016</v>
      </c>
      <c r="C5565" s="17" t="s">
        <v>82</v>
      </c>
      <c r="D5565" s="17"/>
      <c r="E5565" s="35" t="s">
        <v>73</v>
      </c>
      <c r="F5565" s="34" t="s">
        <v>78</v>
      </c>
      <c r="G5565" s="9" t="s">
        <v>66</v>
      </c>
      <c r="H5565" s="10">
        <v>382.1832</v>
      </c>
      <c r="I5565" s="10">
        <v>368.17610000000002</v>
      </c>
      <c r="J5565" s="10">
        <v>750.35929999999996</v>
      </c>
      <c r="K5565" s="31">
        <v>306</v>
      </c>
      <c r="L5565" s="31">
        <v>288</v>
      </c>
      <c r="M5565" s="31"/>
      <c r="N5565" s="31">
        <v>594</v>
      </c>
      <c r="O5565" s="31">
        <v>275</v>
      </c>
      <c r="P5565" s="31">
        <v>244</v>
      </c>
      <c r="Q5565" s="31">
        <v>0</v>
      </c>
      <c r="R5565" s="41">
        <v>519</v>
      </c>
      <c r="S5565" s="130">
        <f>IFERROR(Table1[[#This Row],[Female Voters]]/Table1[[#This Row],[Female Population]],"0.0%")</f>
        <v>0.80066313746915097</v>
      </c>
      <c r="T5565" s="130">
        <f>IFERROR(Table1[[#This Row],[Male Voters]]/Table1[[#This Row],[Male Population]],"0.0%")</f>
        <v>0.78223437099800874</v>
      </c>
      <c r="U5565" s="130">
        <f>IFERROR(Table1[[#This Row],[Total Voters]]/Table1[[#This Row],[Total Population]],"0.0%")</f>
        <v>0.79162076088082078</v>
      </c>
      <c r="V5565" s="130">
        <f>IFERROR(Table1[[#This Row],[Female Ballots]]/Table1[[#This Row],[Female Population]],"0.0%")</f>
        <v>0.71955020524188396</v>
      </c>
      <c r="W5565" s="130">
        <f>IFERROR(Table1[[#This Row],[Male Ballots]]/Table1[[#This Row],[Male Population]],"0.0%")</f>
        <v>0.66272634209553527</v>
      </c>
      <c r="X5565" s="130">
        <f>IFERROR(Table1[[#This Row],[Total Ballots]]/Table1[[#This Row],[Total Population]],"0.0%")</f>
        <v>0.69166864460798982</v>
      </c>
      <c r="Y5565" s="24">
        <f>Table1[[#This Row],[Female Ballots]]/Table1[[#This Row],[Female Voters]]</f>
        <v>0.89869281045751637</v>
      </c>
      <c r="Z5565" s="24">
        <f>Table1[[#This Row],[Male Ballots]]/Table1[[#This Row],[Male Voters]]</f>
        <v>0.84722222222222221</v>
      </c>
      <c r="AA5565" s="24">
        <f>Table1[[#This Row],[Total Ballots]]/Table1[[#This Row],[Total Voters]]</f>
        <v>0.8737373737373737</v>
      </c>
    </row>
    <row r="5566" spans="1:27" s="12" customFormat="1" x14ac:dyDescent="0.35">
      <c r="A5566" s="8" t="s">
        <v>26</v>
      </c>
      <c r="B5566" s="17">
        <v>2016</v>
      </c>
      <c r="C5566" s="17" t="s">
        <v>82</v>
      </c>
      <c r="D5566" s="17"/>
      <c r="E5566" s="35" t="s">
        <v>73</v>
      </c>
      <c r="F5566" s="34" t="s">
        <v>78</v>
      </c>
      <c r="G5566" s="9" t="s">
        <v>67</v>
      </c>
      <c r="H5566" s="10">
        <v>620.29738999999995</v>
      </c>
      <c r="I5566" s="10">
        <v>609.29195000000004</v>
      </c>
      <c r="J5566" s="10">
        <v>1229.5893000000001</v>
      </c>
      <c r="K5566" s="31">
        <v>594</v>
      </c>
      <c r="L5566" s="31">
        <v>619</v>
      </c>
      <c r="M5566" s="31"/>
      <c r="N5566" s="31">
        <v>1213</v>
      </c>
      <c r="O5566" s="31">
        <v>541</v>
      </c>
      <c r="P5566" s="31">
        <v>566</v>
      </c>
      <c r="Q5566" s="31">
        <v>0</v>
      </c>
      <c r="R5566" s="41">
        <v>1107</v>
      </c>
      <c r="S5566" s="130">
        <f>IFERROR(Table1[[#This Row],[Female Voters]]/Table1[[#This Row],[Female Population]],"0.0%")</f>
        <v>0.95760518998798305</v>
      </c>
      <c r="T5566" s="130">
        <f>IFERROR(Table1[[#This Row],[Male Voters]]/Table1[[#This Row],[Male Population]],"0.0%")</f>
        <v>1.0159333304830303</v>
      </c>
      <c r="U5566" s="130">
        <f>IFERROR(Table1[[#This Row],[Total Voters]]/Table1[[#This Row],[Total Population]],"0.0%")</f>
        <v>0.98650825930251662</v>
      </c>
      <c r="V5566" s="130">
        <f>IFERROR(Table1[[#This Row],[Female Ballots]]/Table1[[#This Row],[Female Population]],"0.0%")</f>
        <v>0.87216230266582295</v>
      </c>
      <c r="W5566" s="130">
        <f>IFERROR(Table1[[#This Row],[Male Ballots]]/Table1[[#This Row],[Male Population]],"0.0%")</f>
        <v>0.92894711640290006</v>
      </c>
      <c r="X5566" s="130">
        <f>IFERROR(Table1[[#This Row],[Total Ballots]]/Table1[[#This Row],[Total Population]],"0.0%")</f>
        <v>0.90030061257039229</v>
      </c>
      <c r="Y5566" s="24">
        <f>Table1[[#This Row],[Female Ballots]]/Table1[[#This Row],[Female Voters]]</f>
        <v>0.91077441077441079</v>
      </c>
      <c r="Z5566" s="24">
        <f>Table1[[#This Row],[Male Ballots]]/Table1[[#This Row],[Male Voters]]</f>
        <v>0.91437802907915988</v>
      </c>
      <c r="AA5566" s="24">
        <f>Table1[[#This Row],[Total Ballots]]/Table1[[#This Row],[Total Voters]]</f>
        <v>0.91261335531739485</v>
      </c>
    </row>
    <row r="5567" spans="1:27" s="12" customFormat="1" x14ac:dyDescent="0.35">
      <c r="A5567" s="8" t="s">
        <v>45</v>
      </c>
      <c r="B5567" s="17">
        <v>2016</v>
      </c>
      <c r="C5567" s="17" t="s">
        <v>82</v>
      </c>
      <c r="D5567" s="17"/>
      <c r="E5567" s="35" t="s">
        <v>73</v>
      </c>
      <c r="F5567" s="34" t="s">
        <v>78</v>
      </c>
      <c r="G5567" s="9" t="s">
        <v>79</v>
      </c>
      <c r="H5567" s="10">
        <v>23556.933399999998</v>
      </c>
      <c r="I5567" s="10">
        <v>24366.9827</v>
      </c>
      <c r="J5567" s="10">
        <v>47923.913999999997</v>
      </c>
      <c r="K5567" s="31">
        <v>17533</v>
      </c>
      <c r="L5567" s="31">
        <v>15694</v>
      </c>
      <c r="M5567" s="31">
        <v>4</v>
      </c>
      <c r="N5567" s="31">
        <v>33231</v>
      </c>
      <c r="O5567" s="31">
        <v>14123</v>
      </c>
      <c r="P5567" s="31">
        <v>12508</v>
      </c>
      <c r="Q5567" s="31">
        <v>4</v>
      </c>
      <c r="R5567" s="41">
        <v>26635</v>
      </c>
      <c r="S5567" s="130">
        <f>IFERROR(Table1[[#This Row],[Female Voters]]/Table1[[#This Row],[Female Population]],"0.0%")</f>
        <v>0.74428193611991966</v>
      </c>
      <c r="T5567" s="130">
        <f>IFERROR(Table1[[#This Row],[Male Voters]]/Table1[[#This Row],[Male Population]],"0.0%")</f>
        <v>0.64406825388356348</v>
      </c>
      <c r="U5567" s="130">
        <f>IFERROR(Table1[[#This Row],[Total Voters]]/Table1[[#This Row],[Total Population]],"0.0%")</f>
        <v>0.69341164413240541</v>
      </c>
      <c r="V5567" s="130">
        <f>IFERROR(Table1[[#This Row],[Female Ballots]]/Table1[[#This Row],[Female Population]],"0.0%")</f>
        <v>0.59952625242808566</v>
      </c>
      <c r="W5567" s="130">
        <f>IFERROR(Table1[[#This Row],[Male Ballots]]/Table1[[#This Row],[Male Population]],"0.0%")</f>
        <v>0.51331755572674986</v>
      </c>
      <c r="X5567" s="130">
        <f>IFERROR(Table1[[#This Row],[Total Ballots]]/Table1[[#This Row],[Total Population]],"0.0%")</f>
        <v>0.55577680904777527</v>
      </c>
      <c r="Y5567" s="24">
        <f>Table1[[#This Row],[Female Ballots]]/Table1[[#This Row],[Female Voters]]</f>
        <v>0.80550961044886782</v>
      </c>
      <c r="Z5567" s="24">
        <f>Table1[[#This Row],[Male Ballots]]/Table1[[#This Row],[Male Voters]]</f>
        <v>0.79699248120300747</v>
      </c>
      <c r="AA5567" s="24">
        <f>Table1[[#This Row],[Total Ballots]]/Table1[[#This Row],[Total Voters]]</f>
        <v>0.80151063765760888</v>
      </c>
    </row>
    <row r="5568" spans="1:27" s="12" customFormat="1" x14ac:dyDescent="0.35">
      <c r="A5568" s="8" t="s">
        <v>45</v>
      </c>
      <c r="B5568" s="17">
        <v>2016</v>
      </c>
      <c r="C5568" s="17" t="s">
        <v>82</v>
      </c>
      <c r="D5568" s="17"/>
      <c r="E5568" s="35" t="s">
        <v>73</v>
      </c>
      <c r="F5568" s="34" t="s">
        <v>78</v>
      </c>
      <c r="G5568" s="9" t="s">
        <v>62</v>
      </c>
      <c r="H5568" s="10">
        <v>3559.8199</v>
      </c>
      <c r="I5568" s="10">
        <v>3881.8717999999999</v>
      </c>
      <c r="J5568" s="10">
        <v>7441.692</v>
      </c>
      <c r="K5568" s="31">
        <v>1652</v>
      </c>
      <c r="L5568" s="31">
        <v>1609</v>
      </c>
      <c r="M5568" s="31">
        <v>2</v>
      </c>
      <c r="N5568" s="31">
        <v>3263</v>
      </c>
      <c r="O5568" s="31">
        <v>1020</v>
      </c>
      <c r="P5568" s="31">
        <v>910</v>
      </c>
      <c r="Q5568" s="31">
        <v>2</v>
      </c>
      <c r="R5568" s="41">
        <v>1932</v>
      </c>
      <c r="S5568" s="130">
        <f>IFERROR(Table1[[#This Row],[Female Voters]]/Table1[[#This Row],[Female Population]],"0.0%")</f>
        <v>0.46406842098950007</v>
      </c>
      <c r="T5568" s="130">
        <f>IFERROR(Table1[[#This Row],[Male Voters]]/Table1[[#This Row],[Male Population]],"0.0%")</f>
        <v>0.41449076190512013</v>
      </c>
      <c r="U5568" s="130">
        <f>IFERROR(Table1[[#This Row],[Total Voters]]/Table1[[#This Row],[Total Population]],"0.0%")</f>
        <v>0.43847555099028557</v>
      </c>
      <c r="V5568" s="130">
        <f>IFERROR(Table1[[#This Row],[Female Ballots]]/Table1[[#This Row],[Female Population]],"0.0%")</f>
        <v>0.286531349521362</v>
      </c>
      <c r="W5568" s="130">
        <f>IFERROR(Table1[[#This Row],[Male Ballots]]/Table1[[#This Row],[Male Population]],"0.0%")</f>
        <v>0.23442299150631404</v>
      </c>
      <c r="X5568" s="130">
        <f>IFERROR(Table1[[#This Row],[Total Ballots]]/Table1[[#This Row],[Total Population]],"0.0%")</f>
        <v>0.25961837711101188</v>
      </c>
      <c r="Y5568" s="24">
        <f>Table1[[#This Row],[Female Ballots]]/Table1[[#This Row],[Female Voters]]</f>
        <v>0.61743341404358354</v>
      </c>
      <c r="Z5568" s="24">
        <f>Table1[[#This Row],[Male Ballots]]/Table1[[#This Row],[Male Voters]]</f>
        <v>0.56556867619639528</v>
      </c>
      <c r="AA5568" s="24">
        <f>Table1[[#This Row],[Total Ballots]]/Table1[[#This Row],[Total Voters]]</f>
        <v>0.59209316579834503</v>
      </c>
    </row>
    <row r="5569" spans="1:27" s="12" customFormat="1" x14ac:dyDescent="0.35">
      <c r="A5569" s="8" t="s">
        <v>45</v>
      </c>
      <c r="B5569" s="17">
        <v>2016</v>
      </c>
      <c r="C5569" s="17" t="s">
        <v>82</v>
      </c>
      <c r="D5569" s="17"/>
      <c r="E5569" s="35" t="s">
        <v>73</v>
      </c>
      <c r="F5569" s="34" t="s">
        <v>78</v>
      </c>
      <c r="G5569" s="9" t="s">
        <v>63</v>
      </c>
      <c r="H5569" s="10">
        <v>3290.0160000000001</v>
      </c>
      <c r="I5569" s="10">
        <v>4190.018</v>
      </c>
      <c r="J5569" s="10">
        <v>7480.0339999999997</v>
      </c>
      <c r="K5569" s="31">
        <v>2542</v>
      </c>
      <c r="L5569" s="31">
        <v>2323</v>
      </c>
      <c r="M5569" s="31"/>
      <c r="N5569" s="31">
        <v>4865</v>
      </c>
      <c r="O5569" s="31">
        <v>1658</v>
      </c>
      <c r="P5569" s="31">
        <v>1439</v>
      </c>
      <c r="Q5569" s="31">
        <v>0</v>
      </c>
      <c r="R5569" s="41">
        <v>3097</v>
      </c>
      <c r="S5569" s="130">
        <f>IFERROR(Table1[[#This Row],[Female Voters]]/Table1[[#This Row],[Female Population]],"0.0%")</f>
        <v>0.77264061937692707</v>
      </c>
      <c r="T5569" s="130">
        <f>IFERROR(Table1[[#This Row],[Male Voters]]/Table1[[#This Row],[Male Population]],"0.0%")</f>
        <v>0.55441289273697636</v>
      </c>
      <c r="U5569" s="130">
        <f>IFERROR(Table1[[#This Row],[Total Voters]]/Table1[[#This Row],[Total Population]],"0.0%")</f>
        <v>0.65039811316365681</v>
      </c>
      <c r="V5569" s="130">
        <f>IFERROR(Table1[[#This Row],[Female Ballots]]/Table1[[#This Row],[Female Population]],"0.0%")</f>
        <v>0.50394891696575339</v>
      </c>
      <c r="W5569" s="130">
        <f>IFERROR(Table1[[#This Row],[Male Ballots]]/Table1[[#This Row],[Male Population]],"0.0%")</f>
        <v>0.34343527879832497</v>
      </c>
      <c r="X5569" s="130">
        <f>IFERROR(Table1[[#This Row],[Total Ballots]]/Table1[[#This Row],[Total Population]],"0.0%")</f>
        <v>0.41403555117530216</v>
      </c>
      <c r="Y5569" s="24">
        <f>Table1[[#This Row],[Female Ballots]]/Table1[[#This Row],[Female Voters]]</f>
        <v>0.65224232887490163</v>
      </c>
      <c r="Z5569" s="24">
        <f>Table1[[#This Row],[Male Ballots]]/Table1[[#This Row],[Male Voters]]</f>
        <v>0.61945759793370636</v>
      </c>
      <c r="AA5569" s="24">
        <f>Table1[[#This Row],[Total Ballots]]/Table1[[#This Row],[Total Voters]]</f>
        <v>0.63658787255909555</v>
      </c>
    </row>
    <row r="5570" spans="1:27" s="12" customFormat="1" x14ac:dyDescent="0.35">
      <c r="A5570" s="8" t="s">
        <v>45</v>
      </c>
      <c r="B5570" s="17">
        <v>2016</v>
      </c>
      <c r="C5570" s="17" t="s">
        <v>82</v>
      </c>
      <c r="D5570" s="17"/>
      <c r="E5570" s="35" t="s">
        <v>73</v>
      </c>
      <c r="F5570" s="34" t="s">
        <v>78</v>
      </c>
      <c r="G5570" s="9" t="s">
        <v>64</v>
      </c>
      <c r="H5570" s="10">
        <v>3370.0160000000001</v>
      </c>
      <c r="I5570" s="10">
        <v>3862.0219999999999</v>
      </c>
      <c r="J5570" s="10">
        <v>7232.0379999999996</v>
      </c>
      <c r="K5570" s="31">
        <v>2315</v>
      </c>
      <c r="L5570" s="31">
        <v>2114</v>
      </c>
      <c r="M5570" s="31"/>
      <c r="N5570" s="31">
        <v>4429</v>
      </c>
      <c r="O5570" s="31">
        <v>1760</v>
      </c>
      <c r="P5570" s="31">
        <v>1628</v>
      </c>
      <c r="Q5570" s="31">
        <v>0</v>
      </c>
      <c r="R5570" s="41">
        <v>3388</v>
      </c>
      <c r="S5570" s="130">
        <f>IFERROR(Table1[[#This Row],[Female Voters]]/Table1[[#This Row],[Female Population]],"0.0%")</f>
        <v>0.68694035874013648</v>
      </c>
      <c r="T5570" s="130">
        <f>IFERROR(Table1[[#This Row],[Male Voters]]/Table1[[#This Row],[Male Population]],"0.0%")</f>
        <v>0.54738165655193061</v>
      </c>
      <c r="U5570" s="130">
        <f>IFERROR(Table1[[#This Row],[Total Voters]]/Table1[[#This Row],[Total Population]],"0.0%")</f>
        <v>0.61241381751589252</v>
      </c>
      <c r="V5570" s="130">
        <f>IFERROR(Table1[[#This Row],[Female Ballots]]/Table1[[#This Row],[Female Population]],"0.0%")</f>
        <v>0.52225271334023338</v>
      </c>
      <c r="W5570" s="130">
        <f>IFERROR(Table1[[#This Row],[Male Ballots]]/Table1[[#This Row],[Male Population]],"0.0%")</f>
        <v>0.42154084052343566</v>
      </c>
      <c r="X5570" s="130">
        <f>IFERROR(Table1[[#This Row],[Total Ballots]]/Table1[[#This Row],[Total Population]],"0.0%")</f>
        <v>0.46847098978185681</v>
      </c>
      <c r="Y5570" s="24">
        <f>Table1[[#This Row],[Female Ballots]]/Table1[[#This Row],[Female Voters]]</f>
        <v>0.76025917926565878</v>
      </c>
      <c r="Z5570" s="24">
        <f>Table1[[#This Row],[Male Ballots]]/Table1[[#This Row],[Male Voters]]</f>
        <v>0.77010406811731313</v>
      </c>
      <c r="AA5570" s="24">
        <f>Table1[[#This Row],[Total Ballots]]/Table1[[#This Row],[Total Voters]]</f>
        <v>0.7649582298487243</v>
      </c>
    </row>
    <row r="5571" spans="1:27" s="12" customFormat="1" x14ac:dyDescent="0.35">
      <c r="A5571" s="8" t="s">
        <v>45</v>
      </c>
      <c r="B5571" s="17">
        <v>2016</v>
      </c>
      <c r="C5571" s="17" t="s">
        <v>82</v>
      </c>
      <c r="D5571" s="17"/>
      <c r="E5571" s="35" t="s">
        <v>73</v>
      </c>
      <c r="F5571" s="34" t="s">
        <v>78</v>
      </c>
      <c r="G5571" s="9" t="s">
        <v>65</v>
      </c>
      <c r="H5571" s="10">
        <v>3517.0160000000001</v>
      </c>
      <c r="I5571" s="10">
        <v>3723.018</v>
      </c>
      <c r="J5571" s="10">
        <v>7240.0339999999997</v>
      </c>
      <c r="K5571" s="31">
        <v>2657</v>
      </c>
      <c r="L5571" s="31">
        <v>2420</v>
      </c>
      <c r="M5571" s="31">
        <v>1</v>
      </c>
      <c r="N5571" s="31">
        <v>5078</v>
      </c>
      <c r="O5571" s="31">
        <v>2229</v>
      </c>
      <c r="P5571" s="31">
        <v>1995</v>
      </c>
      <c r="Q5571" s="31">
        <v>1</v>
      </c>
      <c r="R5571" s="41">
        <v>4225</v>
      </c>
      <c r="S5571" s="130">
        <f>IFERROR(Table1[[#This Row],[Female Voters]]/Table1[[#This Row],[Female Population]],"0.0%")</f>
        <v>0.75546997795858761</v>
      </c>
      <c r="T5571" s="130">
        <f>IFERROR(Table1[[#This Row],[Male Voters]]/Table1[[#This Row],[Male Population]],"0.0%")</f>
        <v>0.6500102873528949</v>
      </c>
      <c r="U5571" s="130">
        <f>IFERROR(Table1[[#This Row],[Total Voters]]/Table1[[#This Row],[Total Population]],"0.0%")</f>
        <v>0.70137792170589253</v>
      </c>
      <c r="V5571" s="130">
        <f>IFERROR(Table1[[#This Row],[Female Ballots]]/Table1[[#This Row],[Female Population]],"0.0%")</f>
        <v>0.63377590548351215</v>
      </c>
      <c r="W5571" s="130">
        <f>IFERROR(Table1[[#This Row],[Male Ballots]]/Table1[[#This Row],[Male Population]],"0.0%")</f>
        <v>0.5358555881276964</v>
      </c>
      <c r="X5571" s="130">
        <f>IFERROR(Table1[[#This Row],[Total Ballots]]/Table1[[#This Row],[Total Population]],"0.0%")</f>
        <v>0.58356079543272865</v>
      </c>
      <c r="Y5571" s="24">
        <f>Table1[[#This Row],[Female Ballots]]/Table1[[#This Row],[Female Voters]]</f>
        <v>0.83891607075649233</v>
      </c>
      <c r="Z5571" s="24">
        <f>Table1[[#This Row],[Male Ballots]]/Table1[[#This Row],[Male Voters]]</f>
        <v>0.82438016528925617</v>
      </c>
      <c r="AA5571" s="24">
        <f>Table1[[#This Row],[Total Ballots]]/Table1[[#This Row],[Total Voters]]</f>
        <v>0.83202048050413546</v>
      </c>
    </row>
    <row r="5572" spans="1:27" s="12" customFormat="1" x14ac:dyDescent="0.35">
      <c r="A5572" s="8" t="s">
        <v>45</v>
      </c>
      <c r="B5572" s="17">
        <v>2016</v>
      </c>
      <c r="C5572" s="17" t="s">
        <v>82</v>
      </c>
      <c r="D5572" s="17"/>
      <c r="E5572" s="35" t="s">
        <v>73</v>
      </c>
      <c r="F5572" s="34" t="s">
        <v>78</v>
      </c>
      <c r="G5572" s="9" t="s">
        <v>66</v>
      </c>
      <c r="H5572" s="10">
        <v>3810.0190000000002</v>
      </c>
      <c r="I5572" s="10">
        <v>3753.018</v>
      </c>
      <c r="J5572" s="10">
        <v>7563.0370000000003</v>
      </c>
      <c r="K5572" s="31">
        <v>3405</v>
      </c>
      <c r="L5572" s="31">
        <v>3049</v>
      </c>
      <c r="M5572" s="31"/>
      <c r="N5572" s="31">
        <v>6454</v>
      </c>
      <c r="O5572" s="31">
        <v>3043</v>
      </c>
      <c r="P5572" s="31">
        <v>2690</v>
      </c>
      <c r="Q5572" s="31">
        <v>0</v>
      </c>
      <c r="R5572" s="41">
        <v>5733</v>
      </c>
      <c r="S5572" s="130">
        <f>IFERROR(Table1[[#This Row],[Female Voters]]/Table1[[#This Row],[Female Population]],"0.0%")</f>
        <v>0.89369633064821985</v>
      </c>
      <c r="T5572" s="130">
        <f>IFERROR(Table1[[#This Row],[Male Voters]]/Table1[[#This Row],[Male Population]],"0.0%")</f>
        <v>0.81241283681559751</v>
      </c>
      <c r="U5572" s="130">
        <f>IFERROR(Table1[[#This Row],[Total Voters]]/Table1[[#This Row],[Total Population]],"0.0%")</f>
        <v>0.8533608919274096</v>
      </c>
      <c r="V5572" s="130">
        <f>IFERROR(Table1[[#This Row],[Female Ballots]]/Table1[[#This Row],[Female Population]],"0.0%")</f>
        <v>0.79868368110500232</v>
      </c>
      <c r="W5572" s="130">
        <f>IFERROR(Table1[[#This Row],[Male Ballots]]/Table1[[#This Row],[Male Population]],"0.0%")</f>
        <v>0.71675648771202272</v>
      </c>
      <c r="X5572" s="130">
        <f>IFERROR(Table1[[#This Row],[Total Ballots]]/Table1[[#This Row],[Total Population]],"0.0%")</f>
        <v>0.75802881831729763</v>
      </c>
      <c r="Y5572" s="24">
        <f>Table1[[#This Row],[Female Ballots]]/Table1[[#This Row],[Female Voters]]</f>
        <v>0.89368575624082236</v>
      </c>
      <c r="Z5572" s="24">
        <f>Table1[[#This Row],[Male Ballots]]/Table1[[#This Row],[Male Voters]]</f>
        <v>0.88225647753361758</v>
      </c>
      <c r="AA5572" s="24">
        <f>Table1[[#This Row],[Total Ballots]]/Table1[[#This Row],[Total Voters]]</f>
        <v>0.88828633405639912</v>
      </c>
    </row>
    <row r="5573" spans="1:27" s="12" customFormat="1" x14ac:dyDescent="0.35">
      <c r="A5573" s="8" t="s">
        <v>45</v>
      </c>
      <c r="B5573" s="17">
        <v>2016</v>
      </c>
      <c r="C5573" s="17" t="s">
        <v>82</v>
      </c>
      <c r="D5573" s="17"/>
      <c r="E5573" s="35" t="s">
        <v>73</v>
      </c>
      <c r="F5573" s="34" t="s">
        <v>78</v>
      </c>
      <c r="G5573" s="9" t="s">
        <v>67</v>
      </c>
      <c r="H5573" s="10">
        <v>6010.0465000000004</v>
      </c>
      <c r="I5573" s="10">
        <v>4957.0349000000006</v>
      </c>
      <c r="J5573" s="10">
        <v>10967.079</v>
      </c>
      <c r="K5573" s="31">
        <v>4962</v>
      </c>
      <c r="L5573" s="31">
        <v>4179</v>
      </c>
      <c r="M5573" s="31">
        <v>1</v>
      </c>
      <c r="N5573" s="31">
        <v>9142</v>
      </c>
      <c r="O5573" s="31">
        <v>4413</v>
      </c>
      <c r="P5573" s="31">
        <v>3846</v>
      </c>
      <c r="Q5573" s="31">
        <v>1</v>
      </c>
      <c r="R5573" s="41">
        <v>8260</v>
      </c>
      <c r="S5573" s="130">
        <f>IFERROR(Table1[[#This Row],[Female Voters]]/Table1[[#This Row],[Female Population]],"0.0%")</f>
        <v>0.82561757217685416</v>
      </c>
      <c r="T5573" s="130">
        <f>IFERROR(Table1[[#This Row],[Male Voters]]/Table1[[#This Row],[Male Population]],"0.0%")</f>
        <v>0.84304429650071644</v>
      </c>
      <c r="U5573" s="130">
        <f>IFERROR(Table1[[#This Row],[Total Voters]]/Table1[[#This Row],[Total Population]],"0.0%")</f>
        <v>0.8335856794685258</v>
      </c>
      <c r="V5573" s="130">
        <f>IFERROR(Table1[[#This Row],[Female Ballots]]/Table1[[#This Row],[Female Population]],"0.0%")</f>
        <v>0.73427052519477176</v>
      </c>
      <c r="W5573" s="130">
        <f>IFERROR(Table1[[#This Row],[Male Ballots]]/Table1[[#This Row],[Male Population]],"0.0%")</f>
        <v>0.7758670410006594</v>
      </c>
      <c r="X5573" s="130">
        <f>IFERROR(Table1[[#This Row],[Total Ballots]]/Table1[[#This Row],[Total Population]],"0.0%")</f>
        <v>0.7531631713421596</v>
      </c>
      <c r="Y5573" s="24">
        <f>Table1[[#This Row],[Female Ballots]]/Table1[[#This Row],[Female Voters]]</f>
        <v>0.88935912938331319</v>
      </c>
      <c r="Z5573" s="24">
        <f>Table1[[#This Row],[Male Ballots]]/Table1[[#This Row],[Male Voters]]</f>
        <v>0.92031586503948315</v>
      </c>
      <c r="AA5573" s="24">
        <f>Table1[[#This Row],[Total Ballots]]/Table1[[#This Row],[Total Voters]]</f>
        <v>0.90352220520673809</v>
      </c>
    </row>
    <row r="5574" spans="1:27" s="12" customFormat="1" x14ac:dyDescent="0.35">
      <c r="A5574" s="8" t="s">
        <v>35</v>
      </c>
      <c r="B5574" s="17">
        <v>2016</v>
      </c>
      <c r="C5574" s="17" t="s">
        <v>82</v>
      </c>
      <c r="D5574" s="17" t="s">
        <v>69</v>
      </c>
      <c r="E5574" s="35" t="s">
        <v>75</v>
      </c>
      <c r="F5574" s="34" t="s">
        <v>78</v>
      </c>
      <c r="G5574" s="9" t="s">
        <v>79</v>
      </c>
      <c r="H5574" s="10">
        <v>86851.97099999999</v>
      </c>
      <c r="I5574" s="10">
        <v>82834.977000000014</v>
      </c>
      <c r="J5574" s="10">
        <v>169686.93599999999</v>
      </c>
      <c r="K5574" s="31">
        <v>72630</v>
      </c>
      <c r="L5574" s="31">
        <v>66639</v>
      </c>
      <c r="M5574" s="31"/>
      <c r="N5574" s="31">
        <v>139269</v>
      </c>
      <c r="O5574" s="31">
        <v>61066</v>
      </c>
      <c r="P5574" s="31">
        <v>53788</v>
      </c>
      <c r="Q5574" s="31">
        <v>0</v>
      </c>
      <c r="R5574" s="41">
        <v>114854</v>
      </c>
      <c r="S5574" s="130">
        <f>IFERROR(Table1[[#This Row],[Female Voters]]/Table1[[#This Row],[Female Population]],"0.0%")</f>
        <v>0.83625045193274894</v>
      </c>
      <c r="T5574" s="130">
        <f>IFERROR(Table1[[#This Row],[Male Voters]]/Table1[[#This Row],[Male Population]],"0.0%")</f>
        <v>0.804479006495046</v>
      </c>
      <c r="U5574" s="130">
        <f>IFERROR(Table1[[#This Row],[Total Voters]]/Table1[[#This Row],[Total Population]],"0.0%")</f>
        <v>0.82074084949002801</v>
      </c>
      <c r="V5574" s="130">
        <f>IFERROR(Table1[[#This Row],[Female Ballots]]/Table1[[#This Row],[Female Population]],"0.0%")</f>
        <v>0.70310436593315773</v>
      </c>
      <c r="W5574" s="130">
        <f>IFERROR(Table1[[#This Row],[Male Ballots]]/Table1[[#This Row],[Male Population]],"0.0%")</f>
        <v>0.64933922779986997</v>
      </c>
      <c r="X5574" s="130">
        <f>IFERROR(Table1[[#This Row],[Total Ballots]]/Table1[[#This Row],[Total Population]],"0.0%")</f>
        <v>0.676858234979268</v>
      </c>
      <c r="Y5574" s="24">
        <f>Table1[[#This Row],[Female Ballots]]/Table1[[#This Row],[Female Voters]]</f>
        <v>0.84078204598650697</v>
      </c>
      <c r="Z5574" s="24">
        <f>Table1[[#This Row],[Male Ballots]]/Table1[[#This Row],[Male Voters]]</f>
        <v>0.8071549693122646</v>
      </c>
      <c r="AA5574" s="24">
        <f>Table1[[#This Row],[Total Ballots]]/Table1[[#This Row],[Total Voters]]</f>
        <v>0.82469178352684369</v>
      </c>
    </row>
    <row r="5575" spans="1:27" s="12" customFormat="1" x14ac:dyDescent="0.35">
      <c r="A5575" s="8" t="s">
        <v>35</v>
      </c>
      <c r="B5575" s="17">
        <v>2016</v>
      </c>
      <c r="C5575" s="17" t="s">
        <v>82</v>
      </c>
      <c r="D5575" s="17" t="s">
        <v>69</v>
      </c>
      <c r="E5575" s="35" t="s">
        <v>75</v>
      </c>
      <c r="F5575" s="34" t="s">
        <v>78</v>
      </c>
      <c r="G5575" s="9" t="s">
        <v>62</v>
      </c>
      <c r="H5575" s="10">
        <v>14270.925999999999</v>
      </c>
      <c r="I5575" s="10">
        <v>13750.944</v>
      </c>
      <c r="J5575" s="10">
        <v>28021.865999999998</v>
      </c>
      <c r="K5575" s="31">
        <v>9546</v>
      </c>
      <c r="L5575" s="31">
        <v>8303</v>
      </c>
      <c r="M5575" s="31"/>
      <c r="N5575" s="31">
        <v>17849</v>
      </c>
      <c r="O5575" s="31">
        <v>7113</v>
      </c>
      <c r="P5575" s="31">
        <v>5519</v>
      </c>
      <c r="Q5575" s="31">
        <v>0</v>
      </c>
      <c r="R5575" s="41">
        <v>12632</v>
      </c>
      <c r="S5575" s="130">
        <f>IFERROR(Table1[[#This Row],[Female Voters]]/Table1[[#This Row],[Female Population]],"0.0%")</f>
        <v>0.66891244478459211</v>
      </c>
      <c r="T5575" s="130">
        <f>IFERROR(Table1[[#This Row],[Male Voters]]/Table1[[#This Row],[Male Population]],"0.0%")</f>
        <v>0.60381309094124735</v>
      </c>
      <c r="U5575" s="130">
        <f>IFERROR(Table1[[#This Row],[Total Voters]]/Table1[[#This Row],[Total Population]],"0.0%")</f>
        <v>0.63696686009418502</v>
      </c>
      <c r="V5575" s="130">
        <f>IFERROR(Table1[[#This Row],[Female Ballots]]/Table1[[#This Row],[Female Population]],"0.0%")</f>
        <v>0.49842596058587929</v>
      </c>
      <c r="W5575" s="130">
        <f>IFERROR(Table1[[#This Row],[Male Ballots]]/Table1[[#This Row],[Male Population]],"0.0%")</f>
        <v>0.40135426338729907</v>
      </c>
      <c r="X5575" s="130">
        <f>IFERROR(Table1[[#This Row],[Total Ballots]]/Table1[[#This Row],[Total Population]],"0.0%")</f>
        <v>0.45079082171044571</v>
      </c>
      <c r="Y5575" s="24">
        <f>Table1[[#This Row],[Female Ballots]]/Table1[[#This Row],[Female Voters]]</f>
        <v>0.74512884978001259</v>
      </c>
      <c r="Z5575" s="24">
        <f>Table1[[#This Row],[Male Ballots]]/Table1[[#This Row],[Male Voters]]</f>
        <v>0.66469950620257734</v>
      </c>
      <c r="AA5575" s="24">
        <f>Table1[[#This Row],[Total Ballots]]/Table1[[#This Row],[Total Voters]]</f>
        <v>0.70771471791136753</v>
      </c>
    </row>
    <row r="5576" spans="1:27" s="12" customFormat="1" x14ac:dyDescent="0.35">
      <c r="A5576" s="8" t="s">
        <v>35</v>
      </c>
      <c r="B5576" s="17">
        <v>2016</v>
      </c>
      <c r="C5576" s="17" t="s">
        <v>82</v>
      </c>
      <c r="D5576" s="17" t="s">
        <v>69</v>
      </c>
      <c r="E5576" s="35" t="s">
        <v>75</v>
      </c>
      <c r="F5576" s="34" t="s">
        <v>78</v>
      </c>
      <c r="G5576" s="9" t="s">
        <v>63</v>
      </c>
      <c r="H5576" s="10">
        <v>13729.993</v>
      </c>
      <c r="I5576" s="10">
        <v>14613.987000000001</v>
      </c>
      <c r="J5576" s="10">
        <v>28343.98</v>
      </c>
      <c r="K5576" s="31">
        <v>11715</v>
      </c>
      <c r="L5576" s="31">
        <v>11220</v>
      </c>
      <c r="M5576" s="31"/>
      <c r="N5576" s="31">
        <v>22935</v>
      </c>
      <c r="O5576" s="31">
        <v>8703</v>
      </c>
      <c r="P5576" s="31">
        <v>7738</v>
      </c>
      <c r="Q5576" s="31">
        <v>0</v>
      </c>
      <c r="R5576" s="41">
        <v>16441</v>
      </c>
      <c r="S5576" s="130">
        <f>IFERROR(Table1[[#This Row],[Female Voters]]/Table1[[#This Row],[Female Population]],"0.0%")</f>
        <v>0.85324151294177641</v>
      </c>
      <c r="T5576" s="130">
        <f>IFERROR(Table1[[#This Row],[Male Voters]]/Table1[[#This Row],[Male Population]],"0.0%")</f>
        <v>0.76775762835973504</v>
      </c>
      <c r="U5576" s="130">
        <f>IFERROR(Table1[[#This Row],[Total Voters]]/Table1[[#This Row],[Total Population]],"0.0%")</f>
        <v>0.809166532011383</v>
      </c>
      <c r="V5576" s="130">
        <f>IFERROR(Table1[[#This Row],[Female Ballots]]/Table1[[#This Row],[Female Population]],"0.0%")</f>
        <v>0.63386776672063849</v>
      </c>
      <c r="W5576" s="130">
        <f>IFERROR(Table1[[#This Row],[Male Ballots]]/Table1[[#This Row],[Male Population]],"0.0%")</f>
        <v>0.52949273870299729</v>
      </c>
      <c r="X5576" s="130">
        <f>IFERROR(Table1[[#This Row],[Total Ballots]]/Table1[[#This Row],[Total Population]],"0.0%")</f>
        <v>0.58005262493129051</v>
      </c>
      <c r="Y5576" s="24">
        <f>Table1[[#This Row],[Female Ballots]]/Table1[[#This Row],[Female Voters]]</f>
        <v>0.74289372599231751</v>
      </c>
      <c r="Z5576" s="24">
        <f>Table1[[#This Row],[Male Ballots]]/Table1[[#This Row],[Male Voters]]</f>
        <v>0.68966131907308381</v>
      </c>
      <c r="AA5576" s="24">
        <f>Table1[[#This Row],[Total Ballots]]/Table1[[#This Row],[Total Voters]]</f>
        <v>0.71685197296708092</v>
      </c>
    </row>
    <row r="5577" spans="1:27" s="12" customFormat="1" x14ac:dyDescent="0.35">
      <c r="A5577" s="8" t="s">
        <v>35</v>
      </c>
      <c r="B5577" s="17">
        <v>2016</v>
      </c>
      <c r="C5577" s="17" t="s">
        <v>82</v>
      </c>
      <c r="D5577" s="17" t="s">
        <v>69</v>
      </c>
      <c r="E5577" s="35" t="s">
        <v>75</v>
      </c>
      <c r="F5577" s="34" t="s">
        <v>78</v>
      </c>
      <c r="G5577" s="9" t="s">
        <v>64</v>
      </c>
      <c r="H5577" s="10">
        <v>12901.008</v>
      </c>
      <c r="I5577" s="10">
        <v>12926.007</v>
      </c>
      <c r="J5577" s="10">
        <v>25827.02</v>
      </c>
      <c r="K5577" s="31">
        <v>10384</v>
      </c>
      <c r="L5577" s="31">
        <v>10022</v>
      </c>
      <c r="M5577" s="31"/>
      <c r="N5577" s="31">
        <v>20406</v>
      </c>
      <c r="O5577" s="31">
        <v>8506</v>
      </c>
      <c r="P5577" s="31">
        <v>7784</v>
      </c>
      <c r="Q5577" s="31">
        <v>0</v>
      </c>
      <c r="R5577" s="41">
        <v>16290</v>
      </c>
      <c r="S5577" s="130">
        <f>IFERROR(Table1[[#This Row],[Female Voters]]/Table1[[#This Row],[Female Population]],"0.0%")</f>
        <v>0.80489834592769804</v>
      </c>
      <c r="T5577" s="130">
        <f>IFERROR(Table1[[#This Row],[Male Voters]]/Table1[[#This Row],[Male Population]],"0.0%")</f>
        <v>0.77533611114399059</v>
      </c>
      <c r="U5577" s="130">
        <f>IFERROR(Table1[[#This Row],[Total Voters]]/Table1[[#This Row],[Total Population]],"0.0%")</f>
        <v>0.79010276834106297</v>
      </c>
      <c r="V5577" s="130">
        <f>IFERROR(Table1[[#This Row],[Female Ballots]]/Table1[[#This Row],[Female Population]],"0.0%")</f>
        <v>0.65932832535256158</v>
      </c>
      <c r="W5577" s="130">
        <f>IFERROR(Table1[[#This Row],[Male Ballots]]/Table1[[#This Row],[Male Population]],"0.0%")</f>
        <v>0.60219679596336284</v>
      </c>
      <c r="X5577" s="130">
        <f>IFERROR(Table1[[#This Row],[Total Ballots]]/Table1[[#This Row],[Total Population]],"0.0%")</f>
        <v>0.63073478860511201</v>
      </c>
      <c r="Y5577" s="24">
        <f>Table1[[#This Row],[Female Ballots]]/Table1[[#This Row],[Female Voters]]</f>
        <v>0.81914483821263484</v>
      </c>
      <c r="Z5577" s="24">
        <f>Table1[[#This Row],[Male Ballots]]/Table1[[#This Row],[Male Voters]]</f>
        <v>0.77669127918579128</v>
      </c>
      <c r="AA5577" s="24">
        <f>Table1[[#This Row],[Total Ballots]]/Table1[[#This Row],[Total Voters]]</f>
        <v>0.79829461922963829</v>
      </c>
    </row>
    <row r="5578" spans="1:27" s="12" customFormat="1" x14ac:dyDescent="0.35">
      <c r="A5578" s="8" t="s">
        <v>35</v>
      </c>
      <c r="B5578" s="17">
        <v>2016</v>
      </c>
      <c r="C5578" s="17" t="s">
        <v>82</v>
      </c>
      <c r="D5578" s="17" t="s">
        <v>69</v>
      </c>
      <c r="E5578" s="35" t="s">
        <v>75</v>
      </c>
      <c r="F5578" s="34" t="s">
        <v>78</v>
      </c>
      <c r="G5578" s="9" t="s">
        <v>65</v>
      </c>
      <c r="H5578" s="10">
        <v>12929.012999999999</v>
      </c>
      <c r="I5578" s="10">
        <v>12499.01</v>
      </c>
      <c r="J5578" s="10">
        <v>25428.02</v>
      </c>
      <c r="K5578" s="31">
        <v>10953</v>
      </c>
      <c r="L5578" s="31">
        <v>10221</v>
      </c>
      <c r="M5578" s="31"/>
      <c r="N5578" s="31">
        <v>21174</v>
      </c>
      <c r="O5578" s="31">
        <v>9319</v>
      </c>
      <c r="P5578" s="31">
        <v>8399</v>
      </c>
      <c r="Q5578" s="31">
        <v>0</v>
      </c>
      <c r="R5578" s="41">
        <v>17718</v>
      </c>
      <c r="S5578" s="130">
        <f>IFERROR(Table1[[#This Row],[Female Voters]]/Table1[[#This Row],[Female Population]],"0.0%")</f>
        <v>0.84716443552187637</v>
      </c>
      <c r="T5578" s="130">
        <f>IFERROR(Table1[[#This Row],[Male Voters]]/Table1[[#This Row],[Male Population]],"0.0%")</f>
        <v>0.81774476538541852</v>
      </c>
      <c r="U5578" s="130">
        <f>IFERROR(Table1[[#This Row],[Total Voters]]/Table1[[#This Row],[Total Population]],"0.0%")</f>
        <v>0.83270345076022434</v>
      </c>
      <c r="V5578" s="130">
        <f>IFERROR(Table1[[#This Row],[Female Ballots]]/Table1[[#This Row],[Female Population]],"0.0%")</f>
        <v>0.7207820117436653</v>
      </c>
      <c r="W5578" s="130">
        <f>IFERROR(Table1[[#This Row],[Male Ballots]]/Table1[[#This Row],[Male Population]],"0.0%")</f>
        <v>0.67197322027904605</v>
      </c>
      <c r="X5578" s="130">
        <f>IFERROR(Table1[[#This Row],[Total Ballots]]/Table1[[#This Row],[Total Population]],"0.0%")</f>
        <v>0.69679039107252549</v>
      </c>
      <c r="Y5578" s="24">
        <f>Table1[[#This Row],[Female Ballots]]/Table1[[#This Row],[Female Voters]]</f>
        <v>0.85081712772756324</v>
      </c>
      <c r="Z5578" s="24">
        <f>Table1[[#This Row],[Male Ballots]]/Table1[[#This Row],[Male Voters]]</f>
        <v>0.8217395558164563</v>
      </c>
      <c r="AA5578" s="24">
        <f>Table1[[#This Row],[Total Ballots]]/Table1[[#This Row],[Total Voters]]</f>
        <v>0.83678095777840744</v>
      </c>
    </row>
    <row r="5579" spans="1:27" s="12" customFormat="1" x14ac:dyDescent="0.35">
      <c r="A5579" s="8" t="s">
        <v>35</v>
      </c>
      <c r="B5579" s="17">
        <v>2016</v>
      </c>
      <c r="C5579" s="17" t="s">
        <v>82</v>
      </c>
      <c r="D5579" s="17" t="s">
        <v>69</v>
      </c>
      <c r="E5579" s="35" t="s">
        <v>75</v>
      </c>
      <c r="F5579" s="34" t="s">
        <v>78</v>
      </c>
      <c r="G5579" s="9" t="s">
        <v>66</v>
      </c>
      <c r="H5579" s="10">
        <v>13937.013999999999</v>
      </c>
      <c r="I5579" s="10">
        <v>12828.012000000001</v>
      </c>
      <c r="J5579" s="10">
        <v>26765.02</v>
      </c>
      <c r="K5579" s="31">
        <v>12756</v>
      </c>
      <c r="L5579" s="31">
        <v>11401</v>
      </c>
      <c r="M5579" s="31"/>
      <c r="N5579" s="31">
        <v>24157</v>
      </c>
      <c r="O5579" s="31">
        <v>11542</v>
      </c>
      <c r="P5579" s="31">
        <v>10096</v>
      </c>
      <c r="Q5579" s="31">
        <v>0</v>
      </c>
      <c r="R5579" s="41">
        <v>21638</v>
      </c>
      <c r="S5579" s="130">
        <f>IFERROR(Table1[[#This Row],[Female Voters]]/Table1[[#This Row],[Female Population]],"0.0%")</f>
        <v>0.91526061464815922</v>
      </c>
      <c r="T5579" s="130">
        <f>IFERROR(Table1[[#This Row],[Male Voters]]/Table1[[#This Row],[Male Population]],"0.0%")</f>
        <v>0.88875813337249754</v>
      </c>
      <c r="U5579" s="130">
        <f>IFERROR(Table1[[#This Row],[Total Voters]]/Table1[[#This Row],[Total Population]],"0.0%")</f>
        <v>0.90255863810301651</v>
      </c>
      <c r="V5579" s="130">
        <f>IFERROR(Table1[[#This Row],[Female Ballots]]/Table1[[#This Row],[Female Population]],"0.0%")</f>
        <v>0.82815443824624135</v>
      </c>
      <c r="W5579" s="130">
        <f>IFERROR(Table1[[#This Row],[Male Ballots]]/Table1[[#This Row],[Male Population]],"0.0%")</f>
        <v>0.7870276392008364</v>
      </c>
      <c r="X5579" s="130">
        <f>IFERROR(Table1[[#This Row],[Total Ballots]]/Table1[[#This Row],[Total Population]],"0.0%")</f>
        <v>0.80844325914944204</v>
      </c>
      <c r="Y5579" s="24">
        <f>Table1[[#This Row],[Female Ballots]]/Table1[[#This Row],[Female Voters]]</f>
        <v>0.90482910003135775</v>
      </c>
      <c r="Z5579" s="24">
        <f>Table1[[#This Row],[Male Ballots]]/Table1[[#This Row],[Male Voters]]</f>
        <v>0.88553635645995965</v>
      </c>
      <c r="AA5579" s="24">
        <f>Table1[[#This Row],[Total Ballots]]/Table1[[#This Row],[Total Voters]]</f>
        <v>0.89572380676408492</v>
      </c>
    </row>
    <row r="5580" spans="1:27" s="12" customFormat="1" x14ac:dyDescent="0.35">
      <c r="A5580" s="8" t="s">
        <v>35</v>
      </c>
      <c r="B5580" s="17">
        <v>2016</v>
      </c>
      <c r="C5580" s="17" t="s">
        <v>82</v>
      </c>
      <c r="D5580" s="17" t="s">
        <v>69</v>
      </c>
      <c r="E5580" s="35" t="s">
        <v>75</v>
      </c>
      <c r="F5580" s="34" t="s">
        <v>78</v>
      </c>
      <c r="G5580" s="9" t="s">
        <v>67</v>
      </c>
      <c r="H5580" s="10">
        <v>19084.017</v>
      </c>
      <c r="I5580" s="10">
        <v>16217.017</v>
      </c>
      <c r="J5580" s="10">
        <v>35301.030000000006</v>
      </c>
      <c r="K5580" s="31">
        <v>17276</v>
      </c>
      <c r="L5580" s="31">
        <v>15472</v>
      </c>
      <c r="M5580" s="31"/>
      <c r="N5580" s="31">
        <v>32748</v>
      </c>
      <c r="O5580" s="31">
        <v>15883</v>
      </c>
      <c r="P5580" s="31">
        <v>14252</v>
      </c>
      <c r="Q5580" s="31">
        <v>0</v>
      </c>
      <c r="R5580" s="41">
        <v>30135</v>
      </c>
      <c r="S5580" s="130">
        <f>IFERROR(Table1[[#This Row],[Female Voters]]/Table1[[#This Row],[Female Population]],"0.0%")</f>
        <v>0.90526014517803044</v>
      </c>
      <c r="T5580" s="130">
        <f>IFERROR(Table1[[#This Row],[Male Voters]]/Table1[[#This Row],[Male Population]],"0.0%")</f>
        <v>0.95405955361580985</v>
      </c>
      <c r="U5580" s="130">
        <f>IFERROR(Table1[[#This Row],[Total Voters]]/Table1[[#This Row],[Total Population]],"0.0%")</f>
        <v>0.9276783142021634</v>
      </c>
      <c r="V5580" s="130">
        <f>IFERROR(Table1[[#This Row],[Female Ballots]]/Table1[[#This Row],[Female Population]],"0.0%")</f>
        <v>0.83226712698904015</v>
      </c>
      <c r="W5580" s="130">
        <f>IFERROR(Table1[[#This Row],[Male Ballots]]/Table1[[#This Row],[Male Population]],"0.0%")</f>
        <v>0.87882993524641428</v>
      </c>
      <c r="X5580" s="130">
        <f>IFERROR(Table1[[#This Row],[Total Ballots]]/Table1[[#This Row],[Total Population]],"0.0%")</f>
        <v>0.85365781111769246</v>
      </c>
      <c r="Y5580" s="24">
        <f>Table1[[#This Row],[Female Ballots]]/Table1[[#This Row],[Female Voters]]</f>
        <v>0.91936790923824963</v>
      </c>
      <c r="Z5580" s="24">
        <f>Table1[[#This Row],[Male Ballots]]/Table1[[#This Row],[Male Voters]]</f>
        <v>0.92114788004136505</v>
      </c>
      <c r="AA5580" s="24">
        <f>Table1[[#This Row],[Total Ballots]]/Table1[[#This Row],[Total Voters]]</f>
        <v>0.92020886771711252</v>
      </c>
    </row>
    <row r="5581" spans="1:27" s="12" customFormat="1" x14ac:dyDescent="0.35">
      <c r="A5581" s="8" t="s">
        <v>57</v>
      </c>
      <c r="B5581" s="17">
        <v>2016</v>
      </c>
      <c r="C5581" s="17" t="s">
        <v>82</v>
      </c>
      <c r="D5581" s="17"/>
      <c r="E5581" s="35" t="s">
        <v>73</v>
      </c>
      <c r="F5581" s="34" t="s">
        <v>78</v>
      </c>
      <c r="G5581" s="9" t="s">
        <v>79</v>
      </c>
      <c r="H5581" s="10">
        <v>19706.836900000002</v>
      </c>
      <c r="I5581" s="10">
        <v>19719.641900000002</v>
      </c>
      <c r="J5581" s="10">
        <v>39426.479999999996</v>
      </c>
      <c r="K5581" s="31">
        <v>11536</v>
      </c>
      <c r="L5581" s="31">
        <v>11174</v>
      </c>
      <c r="M5581" s="31">
        <v>237</v>
      </c>
      <c r="N5581" s="31">
        <v>22947</v>
      </c>
      <c r="O5581" s="31">
        <v>9356</v>
      </c>
      <c r="P5581" s="31">
        <v>8641</v>
      </c>
      <c r="Q5581" s="31">
        <v>181</v>
      </c>
      <c r="R5581" s="41">
        <v>18178</v>
      </c>
      <c r="S5581" s="130">
        <f>IFERROR(Table1[[#This Row],[Female Voters]]/Table1[[#This Row],[Female Population]],"0.0%")</f>
        <v>0.5853805995623782</v>
      </c>
      <c r="T5581" s="130">
        <f>IFERROR(Table1[[#This Row],[Male Voters]]/Table1[[#This Row],[Male Population]],"0.0%")</f>
        <v>0.56664314984340558</v>
      </c>
      <c r="U5581" s="130">
        <f>IFERROR(Table1[[#This Row],[Total Voters]]/Table1[[#This Row],[Total Population]],"0.0%")</f>
        <v>0.58202000280014854</v>
      </c>
      <c r="V5581" s="130">
        <f>IFERROR(Table1[[#This Row],[Female Ballots]]/Table1[[#This Row],[Female Population]],"0.0%")</f>
        <v>0.47475909236352382</v>
      </c>
      <c r="W5581" s="130">
        <f>IFERROR(Table1[[#This Row],[Male Ballots]]/Table1[[#This Row],[Male Population]],"0.0%")</f>
        <v>0.43819254141729619</v>
      </c>
      <c r="X5581" s="130">
        <f>IFERROR(Table1[[#This Row],[Total Ballots]]/Table1[[#This Row],[Total Population]],"0.0%")</f>
        <v>0.46106068814664669</v>
      </c>
      <c r="Y5581" s="24">
        <f>Table1[[#This Row],[Female Ballots]]/Table1[[#This Row],[Female Voters]]</f>
        <v>0.81102635228848818</v>
      </c>
      <c r="Z5581" s="24">
        <f>Table1[[#This Row],[Male Ballots]]/Table1[[#This Row],[Male Voters]]</f>
        <v>0.77331304814748525</v>
      </c>
      <c r="AA5581" s="24">
        <f>Table1[[#This Row],[Total Ballots]]/Table1[[#This Row],[Total Voters]]</f>
        <v>0.79217326883688499</v>
      </c>
    </row>
    <row r="5582" spans="1:27" s="12" customFormat="1" x14ac:dyDescent="0.35">
      <c r="A5582" s="8" t="s">
        <v>57</v>
      </c>
      <c r="B5582" s="17">
        <v>2016</v>
      </c>
      <c r="C5582" s="17" t="s">
        <v>82</v>
      </c>
      <c r="D5582" s="17"/>
      <c r="E5582" s="35" t="s">
        <v>73</v>
      </c>
      <c r="F5582" s="34" t="s">
        <v>78</v>
      </c>
      <c r="G5582" s="9" t="s">
        <v>62</v>
      </c>
      <c r="H5582" s="10">
        <v>8044.0119000000004</v>
      </c>
      <c r="I5582" s="10">
        <v>7997.9949999999999</v>
      </c>
      <c r="J5582" s="10">
        <v>16042.007</v>
      </c>
      <c r="K5582" s="31">
        <v>2123</v>
      </c>
      <c r="L5582" s="31">
        <v>2106</v>
      </c>
      <c r="M5582" s="31">
        <v>23</v>
      </c>
      <c r="N5582" s="31">
        <v>4252</v>
      </c>
      <c r="O5582" s="31">
        <v>1400</v>
      </c>
      <c r="P5582" s="31">
        <v>1208</v>
      </c>
      <c r="Q5582" s="31">
        <v>14</v>
      </c>
      <c r="R5582" s="41">
        <v>2622</v>
      </c>
      <c r="S5582" s="130">
        <f>IFERROR(Table1[[#This Row],[Female Voters]]/Table1[[#This Row],[Female Population]],"0.0%")</f>
        <v>0.26392303074539208</v>
      </c>
      <c r="T5582" s="130">
        <f>IFERROR(Table1[[#This Row],[Male Voters]]/Table1[[#This Row],[Male Population]],"0.0%")</f>
        <v>0.2633159935708887</v>
      </c>
      <c r="U5582" s="130">
        <f>IFERROR(Table1[[#This Row],[Total Voters]]/Table1[[#This Row],[Total Population]],"0.0%")</f>
        <v>0.26505411698174675</v>
      </c>
      <c r="V5582" s="130">
        <f>IFERROR(Table1[[#This Row],[Female Ballots]]/Table1[[#This Row],[Female Population]],"0.0%")</f>
        <v>0.17404250732150209</v>
      </c>
      <c r="W5582" s="130">
        <f>IFERROR(Table1[[#This Row],[Male Ballots]]/Table1[[#This Row],[Male Population]],"0.0%")</f>
        <v>0.15103785386212421</v>
      </c>
      <c r="X5582" s="130">
        <f>IFERROR(Table1[[#This Row],[Total Ballots]]/Table1[[#This Row],[Total Population]],"0.0%")</f>
        <v>0.16344588304942143</v>
      </c>
      <c r="Y5582" s="24">
        <f>Table1[[#This Row],[Female Ballots]]/Table1[[#This Row],[Female Voters]]</f>
        <v>0.65944418276024497</v>
      </c>
      <c r="Z5582" s="24">
        <f>Table1[[#This Row],[Male Ballots]]/Table1[[#This Row],[Male Voters]]</f>
        <v>0.57359924026590692</v>
      </c>
      <c r="AA5582" s="24">
        <f>Table1[[#This Row],[Total Ballots]]/Table1[[#This Row],[Total Voters]]</f>
        <v>0.61665098777046101</v>
      </c>
    </row>
    <row r="5583" spans="1:27" s="12" customFormat="1" x14ac:dyDescent="0.35">
      <c r="A5583" s="8" t="s">
        <v>57</v>
      </c>
      <c r="B5583" s="17">
        <v>2016</v>
      </c>
      <c r="C5583" s="17" t="s">
        <v>82</v>
      </c>
      <c r="D5583" s="17"/>
      <c r="E5583" s="35" t="s">
        <v>73</v>
      </c>
      <c r="F5583" s="34" t="s">
        <v>78</v>
      </c>
      <c r="G5583" s="9" t="s">
        <v>63</v>
      </c>
      <c r="H5583" s="10">
        <v>2997.9839999999999</v>
      </c>
      <c r="I5583" s="10">
        <v>3423.8890000000001</v>
      </c>
      <c r="J5583" s="10">
        <v>6421.8729999999996</v>
      </c>
      <c r="K5583" s="31">
        <v>2199</v>
      </c>
      <c r="L5583" s="31">
        <v>2265</v>
      </c>
      <c r="M5583" s="31">
        <v>41</v>
      </c>
      <c r="N5583" s="31">
        <v>4505</v>
      </c>
      <c r="O5583" s="31">
        <v>1600</v>
      </c>
      <c r="P5583" s="31">
        <v>1524</v>
      </c>
      <c r="Q5583" s="31">
        <v>21</v>
      </c>
      <c r="R5583" s="41">
        <v>3145</v>
      </c>
      <c r="S5583" s="130">
        <f>IFERROR(Table1[[#This Row],[Female Voters]]/Table1[[#This Row],[Female Population]],"0.0%")</f>
        <v>0.73349290723366101</v>
      </c>
      <c r="T5583" s="130">
        <f>IFERROR(Table1[[#This Row],[Male Voters]]/Table1[[#This Row],[Male Population]],"0.0%")</f>
        <v>0.66152845492362633</v>
      </c>
      <c r="U5583" s="130">
        <f>IFERROR(Table1[[#This Row],[Total Voters]]/Table1[[#This Row],[Total Population]],"0.0%")</f>
        <v>0.70150873428982485</v>
      </c>
      <c r="V5583" s="130">
        <f>IFERROR(Table1[[#This Row],[Female Ballots]]/Table1[[#This Row],[Female Population]],"0.0%")</f>
        <v>0.53369197434008986</v>
      </c>
      <c r="W5583" s="130">
        <f>IFERROR(Table1[[#This Row],[Male Ballots]]/Table1[[#This Row],[Male Population]],"0.0%")</f>
        <v>0.44510788755126113</v>
      </c>
      <c r="X5583" s="130">
        <f>IFERROR(Table1[[#This Row],[Total Ballots]]/Table1[[#This Row],[Total Population]],"0.0%")</f>
        <v>0.4897325126174249</v>
      </c>
      <c r="Y5583" s="24">
        <f>Table1[[#This Row],[Female Ballots]]/Table1[[#This Row],[Female Voters]]</f>
        <v>0.72760345611641652</v>
      </c>
      <c r="Z5583" s="24">
        <f>Table1[[#This Row],[Male Ballots]]/Table1[[#This Row],[Male Voters]]</f>
        <v>0.67284768211920531</v>
      </c>
      <c r="AA5583" s="24">
        <f>Table1[[#This Row],[Total Ballots]]/Table1[[#This Row],[Total Voters]]</f>
        <v>0.69811320754716977</v>
      </c>
    </row>
    <row r="5584" spans="1:27" s="12" customFormat="1" x14ac:dyDescent="0.35">
      <c r="A5584" s="8" t="s">
        <v>57</v>
      </c>
      <c r="B5584" s="17">
        <v>2016</v>
      </c>
      <c r="C5584" s="17" t="s">
        <v>82</v>
      </c>
      <c r="D5584" s="17"/>
      <c r="E5584" s="35" t="s">
        <v>73</v>
      </c>
      <c r="F5584" s="34" t="s">
        <v>78</v>
      </c>
      <c r="G5584" s="9" t="s">
        <v>64</v>
      </c>
      <c r="H5584" s="10">
        <v>1992.1426999999999</v>
      </c>
      <c r="I5584" s="10">
        <v>2033.1163000000001</v>
      </c>
      <c r="J5584" s="10">
        <v>4025.259</v>
      </c>
      <c r="K5584" s="31">
        <v>1504</v>
      </c>
      <c r="L5584" s="31">
        <v>1462</v>
      </c>
      <c r="M5584" s="31">
        <v>35</v>
      </c>
      <c r="N5584" s="31">
        <v>3001</v>
      </c>
      <c r="O5584" s="31">
        <v>1233</v>
      </c>
      <c r="P5584" s="31">
        <v>1137</v>
      </c>
      <c r="Q5584" s="31">
        <v>30</v>
      </c>
      <c r="R5584" s="41">
        <v>2400</v>
      </c>
      <c r="S5584" s="130">
        <f>IFERROR(Table1[[#This Row],[Female Voters]]/Table1[[#This Row],[Female Population]],"0.0%")</f>
        <v>0.75496599716476143</v>
      </c>
      <c r="T5584" s="130">
        <f>IFERROR(Table1[[#This Row],[Male Voters]]/Table1[[#This Row],[Male Population]],"0.0%")</f>
        <v>0.71909314779484079</v>
      </c>
      <c r="U5584" s="130">
        <f>IFERROR(Table1[[#This Row],[Total Voters]]/Table1[[#This Row],[Total Population]],"0.0%")</f>
        <v>0.74554208809917577</v>
      </c>
      <c r="V5584" s="130">
        <f>IFERROR(Table1[[#This Row],[Female Ballots]]/Table1[[#This Row],[Female Population]],"0.0%")</f>
        <v>0.61893156549478112</v>
      </c>
      <c r="W5584" s="130">
        <f>IFERROR(Table1[[#This Row],[Male Ballots]]/Table1[[#This Row],[Male Population]],"0.0%")</f>
        <v>0.5592400198650711</v>
      </c>
      <c r="X5584" s="130">
        <f>IFERROR(Table1[[#This Row],[Total Ballots]]/Table1[[#This Row],[Total Population]],"0.0%")</f>
        <v>0.59623492550417256</v>
      </c>
      <c r="Y5584" s="24">
        <f>Table1[[#This Row],[Female Ballots]]/Table1[[#This Row],[Female Voters]]</f>
        <v>0.81981382978723405</v>
      </c>
      <c r="Z5584" s="24">
        <f>Table1[[#This Row],[Male Ballots]]/Table1[[#This Row],[Male Voters]]</f>
        <v>0.77770177838577292</v>
      </c>
      <c r="AA5584" s="24">
        <f>Table1[[#This Row],[Total Ballots]]/Table1[[#This Row],[Total Voters]]</f>
        <v>0.79973342219260246</v>
      </c>
    </row>
    <row r="5585" spans="1:27" s="12" customFormat="1" x14ac:dyDescent="0.35">
      <c r="A5585" s="8" t="s">
        <v>57</v>
      </c>
      <c r="B5585" s="17">
        <v>2016</v>
      </c>
      <c r="C5585" s="17" t="s">
        <v>82</v>
      </c>
      <c r="D5585" s="17"/>
      <c r="E5585" s="35" t="s">
        <v>73</v>
      </c>
      <c r="F5585" s="34" t="s">
        <v>78</v>
      </c>
      <c r="G5585" s="9" t="s">
        <v>65</v>
      </c>
      <c r="H5585" s="10">
        <v>1926.1756</v>
      </c>
      <c r="I5585" s="10">
        <v>1923.1773000000001</v>
      </c>
      <c r="J5585" s="10">
        <v>3849.3530000000001</v>
      </c>
      <c r="K5585" s="31">
        <v>1535</v>
      </c>
      <c r="L5585" s="31">
        <v>1440</v>
      </c>
      <c r="M5585" s="31">
        <v>47</v>
      </c>
      <c r="N5585" s="31">
        <v>3022</v>
      </c>
      <c r="O5585" s="31">
        <v>1323</v>
      </c>
      <c r="P5585" s="31">
        <v>1239</v>
      </c>
      <c r="Q5585" s="31">
        <v>39</v>
      </c>
      <c r="R5585" s="41">
        <v>2601</v>
      </c>
      <c r="S5585" s="130">
        <f>IFERROR(Table1[[#This Row],[Female Voters]]/Table1[[#This Row],[Female Population]],"0.0%")</f>
        <v>0.79691591981541043</v>
      </c>
      <c r="T5585" s="130">
        <f>IFERROR(Table1[[#This Row],[Male Voters]]/Table1[[#This Row],[Male Population]],"0.0%")</f>
        <v>0.74876091767514097</v>
      </c>
      <c r="U5585" s="130">
        <f>IFERROR(Table1[[#This Row],[Total Voters]]/Table1[[#This Row],[Total Population]],"0.0%")</f>
        <v>0.78506699697325755</v>
      </c>
      <c r="V5585" s="130">
        <f>IFERROR(Table1[[#This Row],[Female Ballots]]/Table1[[#This Row],[Female Population]],"0.0%")</f>
        <v>0.68685326509171851</v>
      </c>
      <c r="W5585" s="130">
        <f>IFERROR(Table1[[#This Row],[Male Ballots]]/Table1[[#This Row],[Male Population]],"0.0%")</f>
        <v>0.64424637291631925</v>
      </c>
      <c r="X5585" s="130">
        <f>IFERROR(Table1[[#This Row],[Total Ballots]]/Table1[[#This Row],[Total Population]],"0.0%")</f>
        <v>0.67569796794422332</v>
      </c>
      <c r="Y5585" s="24">
        <f>Table1[[#This Row],[Female Ballots]]/Table1[[#This Row],[Female Voters]]</f>
        <v>0.86188925081433221</v>
      </c>
      <c r="Z5585" s="24">
        <f>Table1[[#This Row],[Male Ballots]]/Table1[[#This Row],[Male Voters]]</f>
        <v>0.86041666666666672</v>
      </c>
      <c r="AA5585" s="24">
        <f>Table1[[#This Row],[Total Ballots]]/Table1[[#This Row],[Total Voters]]</f>
        <v>0.86068828590337521</v>
      </c>
    </row>
    <row r="5586" spans="1:27" s="12" customFormat="1" x14ac:dyDescent="0.35">
      <c r="A5586" s="8" t="s">
        <v>57</v>
      </c>
      <c r="B5586" s="17">
        <v>2016</v>
      </c>
      <c r="C5586" s="17" t="s">
        <v>82</v>
      </c>
      <c r="D5586" s="17"/>
      <c r="E5586" s="35" t="s">
        <v>73</v>
      </c>
      <c r="F5586" s="34" t="s">
        <v>78</v>
      </c>
      <c r="G5586" s="9" t="s">
        <v>66</v>
      </c>
      <c r="H5586" s="10">
        <v>2023.194</v>
      </c>
      <c r="I5586" s="10">
        <v>1948.1916000000001</v>
      </c>
      <c r="J5586" s="10">
        <v>3971.386</v>
      </c>
      <c r="K5586" s="31">
        <v>1843</v>
      </c>
      <c r="L5586" s="31">
        <v>1814</v>
      </c>
      <c r="M5586" s="31">
        <v>39</v>
      </c>
      <c r="N5586" s="31">
        <v>3696</v>
      </c>
      <c r="O5586" s="31">
        <v>1666</v>
      </c>
      <c r="P5586" s="31">
        <v>1604</v>
      </c>
      <c r="Q5586" s="31">
        <v>30</v>
      </c>
      <c r="R5586" s="41">
        <v>3300</v>
      </c>
      <c r="S5586" s="130">
        <f>IFERROR(Table1[[#This Row],[Female Voters]]/Table1[[#This Row],[Female Population]],"0.0%")</f>
        <v>0.91093587663862197</v>
      </c>
      <c r="T5586" s="130">
        <f>IFERROR(Table1[[#This Row],[Male Voters]]/Table1[[#This Row],[Male Population]],"0.0%")</f>
        <v>0.93111991654208959</v>
      </c>
      <c r="U5586" s="130">
        <f>IFERROR(Table1[[#This Row],[Total Voters]]/Table1[[#This Row],[Total Population]],"0.0%")</f>
        <v>0.93065745812670941</v>
      </c>
      <c r="V5586" s="130">
        <f>IFERROR(Table1[[#This Row],[Female Ballots]]/Table1[[#This Row],[Female Population]],"0.0%")</f>
        <v>0.82345044518716448</v>
      </c>
      <c r="W5586" s="130">
        <f>IFERROR(Table1[[#This Row],[Male Ballots]]/Table1[[#This Row],[Male Population]],"0.0%")</f>
        <v>0.82332764395452684</v>
      </c>
      <c r="X5586" s="130">
        <f>IFERROR(Table1[[#This Row],[Total Ballots]]/Table1[[#This Row],[Total Population]],"0.0%")</f>
        <v>0.83094415904170482</v>
      </c>
      <c r="Y5586" s="24">
        <f>Table1[[#This Row],[Female Ballots]]/Table1[[#This Row],[Female Voters]]</f>
        <v>0.90396093326098748</v>
      </c>
      <c r="Z5586" s="24">
        <f>Table1[[#This Row],[Male Ballots]]/Table1[[#This Row],[Male Voters]]</f>
        <v>0.88423373759647184</v>
      </c>
      <c r="AA5586" s="24">
        <f>Table1[[#This Row],[Total Ballots]]/Table1[[#This Row],[Total Voters]]</f>
        <v>0.8928571428571429</v>
      </c>
    </row>
    <row r="5587" spans="1:27" s="12" customFormat="1" x14ac:dyDescent="0.35">
      <c r="A5587" s="8" t="s">
        <v>57</v>
      </c>
      <c r="B5587" s="17">
        <v>2016</v>
      </c>
      <c r="C5587" s="17" t="s">
        <v>82</v>
      </c>
      <c r="D5587" s="17"/>
      <c r="E5587" s="35" t="s">
        <v>73</v>
      </c>
      <c r="F5587" s="34" t="s">
        <v>78</v>
      </c>
      <c r="G5587" s="9" t="s">
        <v>67</v>
      </c>
      <c r="H5587" s="10">
        <v>2723.3287</v>
      </c>
      <c r="I5587" s="10">
        <v>2393.2727</v>
      </c>
      <c r="J5587" s="10">
        <v>5116.6019999999999</v>
      </c>
      <c r="K5587" s="31">
        <v>2332</v>
      </c>
      <c r="L5587" s="31">
        <v>2087</v>
      </c>
      <c r="M5587" s="31">
        <v>52</v>
      </c>
      <c r="N5587" s="31">
        <v>4471</v>
      </c>
      <c r="O5587" s="31">
        <v>2134</v>
      </c>
      <c r="P5587" s="31">
        <v>1929</v>
      </c>
      <c r="Q5587" s="31">
        <v>47</v>
      </c>
      <c r="R5587" s="41">
        <v>4110</v>
      </c>
      <c r="S5587" s="130">
        <f>IFERROR(Table1[[#This Row],[Female Voters]]/Table1[[#This Row],[Female Population]],"0.0%")</f>
        <v>0.8563050064430342</v>
      </c>
      <c r="T5587" s="130">
        <f>IFERROR(Table1[[#This Row],[Male Voters]]/Table1[[#This Row],[Male Population]],"0.0%")</f>
        <v>0.87202766320779079</v>
      </c>
      <c r="U5587" s="130">
        <f>IFERROR(Table1[[#This Row],[Total Voters]]/Table1[[#This Row],[Total Population]],"0.0%")</f>
        <v>0.87382211866391013</v>
      </c>
      <c r="V5587" s="130">
        <f>IFERROR(Table1[[#This Row],[Female Ballots]]/Table1[[#This Row],[Female Population]],"0.0%")</f>
        <v>0.78359986438655016</v>
      </c>
      <c r="W5587" s="130">
        <f>IFERROR(Table1[[#This Row],[Male Ballots]]/Table1[[#This Row],[Male Population]],"0.0%")</f>
        <v>0.80600927758880136</v>
      </c>
      <c r="X5587" s="130">
        <f>IFERROR(Table1[[#This Row],[Total Ballots]]/Table1[[#This Row],[Total Population]],"0.0%")</f>
        <v>0.80326748103526524</v>
      </c>
      <c r="Y5587" s="24">
        <f>Table1[[#This Row],[Female Ballots]]/Table1[[#This Row],[Female Voters]]</f>
        <v>0.91509433962264153</v>
      </c>
      <c r="Z5587" s="24">
        <f>Table1[[#This Row],[Male Ballots]]/Table1[[#This Row],[Male Voters]]</f>
        <v>0.92429324389075229</v>
      </c>
      <c r="AA5587" s="24">
        <f>Table1[[#This Row],[Total Ballots]]/Table1[[#This Row],[Total Voters]]</f>
        <v>0.91925743681503025</v>
      </c>
    </row>
    <row r="5588" spans="1:27" s="12" customFormat="1" x14ac:dyDescent="0.35">
      <c r="A5588" s="8" t="s">
        <v>58</v>
      </c>
      <c r="B5588" s="17">
        <v>2016</v>
      </c>
      <c r="C5588" s="17" t="s">
        <v>82</v>
      </c>
      <c r="D5588" s="17"/>
      <c r="E5588" s="35" t="s">
        <v>74</v>
      </c>
      <c r="F5588" s="34" t="s">
        <v>78</v>
      </c>
      <c r="G5588" s="9" t="s">
        <v>79</v>
      </c>
      <c r="H5588" s="10">
        <v>90039.218999999997</v>
      </c>
      <c r="I5588" s="10">
        <v>88063.53</v>
      </c>
      <c r="J5588" s="10">
        <v>178102.74299999999</v>
      </c>
      <c r="K5588" s="31">
        <v>61075</v>
      </c>
      <c r="L5588" s="31">
        <v>53098</v>
      </c>
      <c r="M5588" s="31">
        <v>4</v>
      </c>
      <c r="N5588" s="31">
        <v>114177</v>
      </c>
      <c r="O5588" s="31">
        <v>43642</v>
      </c>
      <c r="P5588" s="31">
        <v>37208</v>
      </c>
      <c r="Q5588" s="31">
        <v>3</v>
      </c>
      <c r="R5588" s="41">
        <v>80853</v>
      </c>
      <c r="S5588" s="130">
        <f>IFERROR(Table1[[#This Row],[Female Voters]]/Table1[[#This Row],[Female Population]],"0.0%")</f>
        <v>0.67831552381634941</v>
      </c>
      <c r="T5588" s="130">
        <f>IFERROR(Table1[[#This Row],[Male Voters]]/Table1[[#This Row],[Male Population]],"0.0%")</f>
        <v>0.60295107407118476</v>
      </c>
      <c r="U5588" s="130">
        <f>IFERROR(Table1[[#This Row],[Total Voters]]/Table1[[#This Row],[Total Population]],"0.0%")</f>
        <v>0.64107378739248277</v>
      </c>
      <c r="V5588" s="130">
        <f>IFERROR(Table1[[#This Row],[Female Ballots]]/Table1[[#This Row],[Female Population]],"0.0%")</f>
        <v>0.48469989505350997</v>
      </c>
      <c r="W5588" s="130">
        <f>IFERROR(Table1[[#This Row],[Male Ballots]]/Table1[[#This Row],[Male Population]],"0.0%")</f>
        <v>0.42251315612717322</v>
      </c>
      <c r="X5588" s="130">
        <f>IFERROR(Table1[[#This Row],[Total Ballots]]/Table1[[#This Row],[Total Population]],"0.0%")</f>
        <v>0.45396830300362079</v>
      </c>
      <c r="Y5588" s="24">
        <f>Table1[[#This Row],[Female Ballots]]/Table1[[#This Row],[Female Voters]]</f>
        <v>0.71456406058125255</v>
      </c>
      <c r="Z5588" s="24">
        <f>Table1[[#This Row],[Male Ballots]]/Table1[[#This Row],[Male Voters]]</f>
        <v>0.70074202418170173</v>
      </c>
      <c r="AA5588" s="24">
        <f>Table1[[#This Row],[Total Ballots]]/Table1[[#This Row],[Total Voters]]</f>
        <v>0.70813736566909269</v>
      </c>
    </row>
    <row r="5589" spans="1:27" s="12" customFormat="1" x14ac:dyDescent="0.35">
      <c r="A5589" s="8" t="s">
        <v>58</v>
      </c>
      <c r="B5589" s="17">
        <v>2016</v>
      </c>
      <c r="C5589" s="17" t="s">
        <v>82</v>
      </c>
      <c r="D5589" s="17"/>
      <c r="E5589" s="35" t="s">
        <v>74</v>
      </c>
      <c r="F5589" s="34" t="s">
        <v>78</v>
      </c>
      <c r="G5589" s="9" t="s">
        <v>62</v>
      </c>
      <c r="H5589" s="10">
        <v>11564.154</v>
      </c>
      <c r="I5589" s="10">
        <v>12525.203</v>
      </c>
      <c r="J5589" s="10">
        <v>24089.356999999996</v>
      </c>
      <c r="K5589" s="31">
        <v>7169</v>
      </c>
      <c r="L5589" s="31">
        <v>6293</v>
      </c>
      <c r="M5589" s="31">
        <v>2</v>
      </c>
      <c r="N5589" s="31">
        <v>13464</v>
      </c>
      <c r="O5589" s="31">
        <v>3659</v>
      </c>
      <c r="P5589" s="31">
        <v>2831</v>
      </c>
      <c r="Q5589" s="31">
        <v>1</v>
      </c>
      <c r="R5589" s="41">
        <v>6491</v>
      </c>
      <c r="S5589" s="130">
        <f>IFERROR(Table1[[#This Row],[Female Voters]]/Table1[[#This Row],[Female Population]],"0.0%")</f>
        <v>0.61993294105215135</v>
      </c>
      <c r="T5589" s="130">
        <f>IFERROR(Table1[[#This Row],[Male Voters]]/Table1[[#This Row],[Male Population]],"0.0%")</f>
        <v>0.50242698661251239</v>
      </c>
      <c r="U5589" s="130">
        <f>IFERROR(Table1[[#This Row],[Total Voters]]/Table1[[#This Row],[Total Population]],"0.0%")</f>
        <v>0.55891902801722781</v>
      </c>
      <c r="V5589" s="130">
        <f>IFERROR(Table1[[#This Row],[Female Ballots]]/Table1[[#This Row],[Female Population]],"0.0%")</f>
        <v>0.31640879220390872</v>
      </c>
      <c r="W5589" s="130">
        <f>IFERROR(Table1[[#This Row],[Male Ballots]]/Table1[[#This Row],[Male Population]],"0.0%")</f>
        <v>0.22602428080407161</v>
      </c>
      <c r="X5589" s="130">
        <f>IFERROR(Table1[[#This Row],[Total Ballots]]/Table1[[#This Row],[Total Population]],"0.0%")</f>
        <v>0.26945509587491279</v>
      </c>
      <c r="Y5589" s="24">
        <f>Table1[[#This Row],[Female Ballots]]/Table1[[#This Row],[Female Voters]]</f>
        <v>0.5103919654066118</v>
      </c>
      <c r="Z5589" s="24">
        <f>Table1[[#This Row],[Male Ballots]]/Table1[[#This Row],[Male Voters]]</f>
        <v>0.44986492928650884</v>
      </c>
      <c r="AA5589" s="24">
        <f>Table1[[#This Row],[Total Ballots]]/Table1[[#This Row],[Total Voters]]</f>
        <v>0.48210041592394531</v>
      </c>
    </row>
    <row r="5590" spans="1:27" s="12" customFormat="1" x14ac:dyDescent="0.35">
      <c r="A5590" s="8" t="s">
        <v>58</v>
      </c>
      <c r="B5590" s="17">
        <v>2016</v>
      </c>
      <c r="C5590" s="17" t="s">
        <v>82</v>
      </c>
      <c r="D5590" s="17"/>
      <c r="E5590" s="35" t="s">
        <v>74</v>
      </c>
      <c r="F5590" s="34" t="s">
        <v>78</v>
      </c>
      <c r="G5590" s="9" t="s">
        <v>63</v>
      </c>
      <c r="H5590" s="10">
        <v>16538.148000000001</v>
      </c>
      <c r="I5590" s="10">
        <v>16843.173000000003</v>
      </c>
      <c r="J5590" s="10">
        <v>33381.32</v>
      </c>
      <c r="K5590" s="31">
        <v>10622</v>
      </c>
      <c r="L5590" s="31">
        <v>8813</v>
      </c>
      <c r="M5590" s="31">
        <v>1</v>
      </c>
      <c r="N5590" s="31">
        <v>19436</v>
      </c>
      <c r="O5590" s="31">
        <v>5930</v>
      </c>
      <c r="P5590" s="31">
        <v>4452</v>
      </c>
      <c r="Q5590" s="31">
        <v>1</v>
      </c>
      <c r="R5590" s="41">
        <v>10383</v>
      </c>
      <c r="S5590" s="130">
        <f>IFERROR(Table1[[#This Row],[Female Voters]]/Table1[[#This Row],[Female Population]],"0.0%")</f>
        <v>0.64227264141063434</v>
      </c>
      <c r="T5590" s="130">
        <f>IFERROR(Table1[[#This Row],[Male Voters]]/Table1[[#This Row],[Male Population]],"0.0%")</f>
        <v>0.5232387033013316</v>
      </c>
      <c r="U5590" s="130">
        <f>IFERROR(Table1[[#This Row],[Total Voters]]/Table1[[#This Row],[Total Population]],"0.0%")</f>
        <v>0.58224180469795683</v>
      </c>
      <c r="V5590" s="130">
        <f>IFERROR(Table1[[#This Row],[Female Ballots]]/Table1[[#This Row],[Female Population]],"0.0%")</f>
        <v>0.35856493725899657</v>
      </c>
      <c r="W5590" s="130">
        <f>IFERROR(Table1[[#This Row],[Male Ballots]]/Table1[[#This Row],[Male Population]],"0.0%")</f>
        <v>0.26432074289090302</v>
      </c>
      <c r="X5590" s="130">
        <f>IFERROR(Table1[[#This Row],[Total Ballots]]/Table1[[#This Row],[Total Population]],"0.0%")</f>
        <v>0.31104222361488404</v>
      </c>
      <c r="Y5590" s="24">
        <f>Table1[[#This Row],[Female Ballots]]/Table1[[#This Row],[Female Voters]]</f>
        <v>0.55827527772547547</v>
      </c>
      <c r="Z5590" s="24">
        <f>Table1[[#This Row],[Male Ballots]]/Table1[[#This Row],[Male Voters]]</f>
        <v>0.50516282764098486</v>
      </c>
      <c r="AA5590" s="24">
        <f>Table1[[#This Row],[Total Ballots]]/Table1[[#This Row],[Total Voters]]</f>
        <v>0.53421485902449062</v>
      </c>
    </row>
    <row r="5591" spans="1:27" s="12" customFormat="1" x14ac:dyDescent="0.35">
      <c r="A5591" s="8" t="s">
        <v>58</v>
      </c>
      <c r="B5591" s="17">
        <v>2016</v>
      </c>
      <c r="C5591" s="17" t="s">
        <v>82</v>
      </c>
      <c r="D5591" s="17"/>
      <c r="E5591" s="35" t="s">
        <v>74</v>
      </c>
      <c r="F5591" s="34" t="s">
        <v>78</v>
      </c>
      <c r="G5591" s="9" t="s">
        <v>64</v>
      </c>
      <c r="H5591" s="10">
        <v>15395.030999999999</v>
      </c>
      <c r="I5591" s="10">
        <v>15276.029999999999</v>
      </c>
      <c r="J5591" s="10">
        <v>30671.059999999998</v>
      </c>
      <c r="K5591" s="31">
        <v>8968</v>
      </c>
      <c r="L5591" s="31">
        <v>7686</v>
      </c>
      <c r="M5591" s="31"/>
      <c r="N5591" s="31">
        <v>16654</v>
      </c>
      <c r="O5591" s="31">
        <v>5856</v>
      </c>
      <c r="P5591" s="31">
        <v>4996</v>
      </c>
      <c r="Q5591" s="31">
        <v>0</v>
      </c>
      <c r="R5591" s="41">
        <v>10852</v>
      </c>
      <c r="S5591" s="130">
        <f>IFERROR(Table1[[#This Row],[Female Voters]]/Table1[[#This Row],[Female Population]],"0.0%")</f>
        <v>0.58252562141641684</v>
      </c>
      <c r="T5591" s="130">
        <f>IFERROR(Table1[[#This Row],[Male Voters]]/Table1[[#This Row],[Male Population]],"0.0%")</f>
        <v>0.50314119571642635</v>
      </c>
      <c r="U5591" s="130">
        <f>IFERROR(Table1[[#This Row],[Total Voters]]/Table1[[#This Row],[Total Population]],"0.0%")</f>
        <v>0.54298742854012871</v>
      </c>
      <c r="V5591" s="130">
        <f>IFERROR(Table1[[#This Row],[Female Ballots]]/Table1[[#This Row],[Female Population]],"0.0%")</f>
        <v>0.38038247535844522</v>
      </c>
      <c r="W5591" s="130">
        <f>IFERROR(Table1[[#This Row],[Male Ballots]]/Table1[[#This Row],[Male Population]],"0.0%")</f>
        <v>0.32704832341910828</v>
      </c>
      <c r="X5591" s="130">
        <f>IFERROR(Table1[[#This Row],[Total Ballots]]/Table1[[#This Row],[Total Population]],"0.0%")</f>
        <v>0.35381887681742985</v>
      </c>
      <c r="Y5591" s="24">
        <f>Table1[[#This Row],[Female Ballots]]/Table1[[#This Row],[Female Voters]]</f>
        <v>0.65298840321141838</v>
      </c>
      <c r="Z5591" s="24">
        <f>Table1[[#This Row],[Male Ballots]]/Table1[[#This Row],[Male Voters]]</f>
        <v>0.65001301066874839</v>
      </c>
      <c r="AA5591" s="24">
        <f>Table1[[#This Row],[Total Ballots]]/Table1[[#This Row],[Total Voters]]</f>
        <v>0.65161522757295542</v>
      </c>
    </row>
    <row r="5592" spans="1:27" s="12" customFormat="1" x14ac:dyDescent="0.35">
      <c r="A5592" s="8" t="s">
        <v>58</v>
      </c>
      <c r="B5592" s="17">
        <v>2016</v>
      </c>
      <c r="C5592" s="17" t="s">
        <v>82</v>
      </c>
      <c r="D5592" s="17"/>
      <c r="E5592" s="35" t="s">
        <v>74</v>
      </c>
      <c r="F5592" s="34" t="s">
        <v>78</v>
      </c>
      <c r="G5592" s="9" t="s">
        <v>65</v>
      </c>
      <c r="H5592" s="10">
        <v>14513.879000000001</v>
      </c>
      <c r="I5592" s="10">
        <v>14449.906999999999</v>
      </c>
      <c r="J5592" s="10">
        <v>28963.78</v>
      </c>
      <c r="K5592" s="31">
        <v>9129</v>
      </c>
      <c r="L5592" s="31">
        <v>8299</v>
      </c>
      <c r="M5592" s="31">
        <v>1</v>
      </c>
      <c r="N5592" s="31">
        <v>17429</v>
      </c>
      <c r="O5592" s="31">
        <v>6730</v>
      </c>
      <c r="P5592" s="31">
        <v>6126</v>
      </c>
      <c r="Q5592" s="31">
        <v>1</v>
      </c>
      <c r="R5592" s="41">
        <v>12857</v>
      </c>
      <c r="S5592" s="130">
        <f>IFERROR(Table1[[#This Row],[Female Voters]]/Table1[[#This Row],[Female Population]],"0.0%")</f>
        <v>0.62898416060930362</v>
      </c>
      <c r="T5592" s="130">
        <f>IFERROR(Table1[[#This Row],[Male Voters]]/Table1[[#This Row],[Male Population]],"0.0%")</f>
        <v>0.57432895588878186</v>
      </c>
      <c r="U5592" s="130">
        <f>IFERROR(Table1[[#This Row],[Total Voters]]/Table1[[#This Row],[Total Population]],"0.0%")</f>
        <v>0.60175156695707532</v>
      </c>
      <c r="V5592" s="130">
        <f>IFERROR(Table1[[#This Row],[Female Ballots]]/Table1[[#This Row],[Female Population]],"0.0%")</f>
        <v>0.46369409583750831</v>
      </c>
      <c r="W5592" s="130">
        <f>IFERROR(Table1[[#This Row],[Male Ballots]]/Table1[[#This Row],[Male Population]],"0.0%")</f>
        <v>0.42394736519757537</v>
      </c>
      <c r="X5592" s="130">
        <f>IFERROR(Table1[[#This Row],[Total Ballots]]/Table1[[#This Row],[Total Population]],"0.0%")</f>
        <v>0.4438992424331355</v>
      </c>
      <c r="Y5592" s="24">
        <f>Table1[[#This Row],[Female Ballots]]/Table1[[#This Row],[Female Voters]]</f>
        <v>0.73721108555153902</v>
      </c>
      <c r="Z5592" s="24">
        <f>Table1[[#This Row],[Male Ballots]]/Table1[[#This Row],[Male Voters]]</f>
        <v>0.73816122424388475</v>
      </c>
      <c r="AA5592" s="24">
        <f>Table1[[#This Row],[Total Ballots]]/Table1[[#This Row],[Total Voters]]</f>
        <v>0.73767858167422118</v>
      </c>
    </row>
    <row r="5593" spans="1:27" s="12" customFormat="1" x14ac:dyDescent="0.35">
      <c r="A5593" s="8" t="s">
        <v>58</v>
      </c>
      <c r="B5593" s="17">
        <v>2016</v>
      </c>
      <c r="C5593" s="17" t="s">
        <v>82</v>
      </c>
      <c r="D5593" s="17"/>
      <c r="E5593" s="35" t="s">
        <v>74</v>
      </c>
      <c r="F5593" s="34" t="s">
        <v>78</v>
      </c>
      <c r="G5593" s="9" t="s">
        <v>66</v>
      </c>
      <c r="H5593" s="10">
        <v>13768.690999999999</v>
      </c>
      <c r="I5593" s="10">
        <v>13485.742999999999</v>
      </c>
      <c r="J5593" s="10">
        <v>27254.43</v>
      </c>
      <c r="K5593" s="31">
        <v>10662</v>
      </c>
      <c r="L5593" s="31">
        <v>9543</v>
      </c>
      <c r="M5593" s="31"/>
      <c r="N5593" s="31">
        <v>20205</v>
      </c>
      <c r="O5593" s="31">
        <v>8877</v>
      </c>
      <c r="P5593" s="31">
        <v>7869</v>
      </c>
      <c r="Q5593" s="31">
        <v>0</v>
      </c>
      <c r="R5593" s="41">
        <v>16746</v>
      </c>
      <c r="S5593" s="130">
        <f>IFERROR(Table1[[#This Row],[Female Voters]]/Table1[[#This Row],[Female Population]],"0.0%")</f>
        <v>0.77436555152555908</v>
      </c>
      <c r="T5593" s="130">
        <f>IFERROR(Table1[[#This Row],[Male Voters]]/Table1[[#This Row],[Male Population]],"0.0%")</f>
        <v>0.70763620513901249</v>
      </c>
      <c r="U5593" s="130">
        <f>IFERROR(Table1[[#This Row],[Total Voters]]/Table1[[#This Row],[Total Population]],"0.0%")</f>
        <v>0.74134736995049977</v>
      </c>
      <c r="V5593" s="130">
        <f>IFERROR(Table1[[#This Row],[Female Ballots]]/Table1[[#This Row],[Female Population]],"0.0%")</f>
        <v>0.64472359790774592</v>
      </c>
      <c r="W5593" s="130">
        <f>IFERROR(Table1[[#This Row],[Male Ballots]]/Table1[[#This Row],[Male Population]],"0.0%")</f>
        <v>0.58350511351135792</v>
      </c>
      <c r="X5593" s="130">
        <f>IFERROR(Table1[[#This Row],[Total Ballots]]/Table1[[#This Row],[Total Population]],"0.0%")</f>
        <v>0.61443222257812768</v>
      </c>
      <c r="Y5593" s="24">
        <f>Table1[[#This Row],[Female Ballots]]/Table1[[#This Row],[Female Voters]]</f>
        <v>0.83258300506471583</v>
      </c>
      <c r="Z5593" s="24">
        <f>Table1[[#This Row],[Male Ballots]]/Table1[[#This Row],[Male Voters]]</f>
        <v>0.82458346431939644</v>
      </c>
      <c r="AA5593" s="24">
        <f>Table1[[#This Row],[Total Ballots]]/Table1[[#This Row],[Total Voters]]</f>
        <v>0.82880475129918341</v>
      </c>
    </row>
    <row r="5594" spans="1:27" s="12" customFormat="1" x14ac:dyDescent="0.35">
      <c r="A5594" s="8" t="s">
        <v>58</v>
      </c>
      <c r="B5594" s="17">
        <v>2016</v>
      </c>
      <c r="C5594" s="17" t="s">
        <v>82</v>
      </c>
      <c r="D5594" s="17"/>
      <c r="E5594" s="35" t="s">
        <v>74</v>
      </c>
      <c r="F5594" s="34" t="s">
        <v>78</v>
      </c>
      <c r="G5594" s="9" t="s">
        <v>67</v>
      </c>
      <c r="H5594" s="10">
        <v>18259.316000000003</v>
      </c>
      <c r="I5594" s="10">
        <v>15483.474</v>
      </c>
      <c r="J5594" s="10">
        <v>33742.796000000002</v>
      </c>
      <c r="K5594" s="31">
        <v>14525</v>
      </c>
      <c r="L5594" s="31">
        <v>12464</v>
      </c>
      <c r="M5594" s="31"/>
      <c r="N5594" s="31">
        <v>26989</v>
      </c>
      <c r="O5594" s="31">
        <v>12590</v>
      </c>
      <c r="P5594" s="31">
        <v>10934</v>
      </c>
      <c r="Q5594" s="31">
        <v>0</v>
      </c>
      <c r="R5594" s="41">
        <v>23524</v>
      </c>
      <c r="S5594" s="130">
        <f>IFERROR(Table1[[#This Row],[Female Voters]]/Table1[[#This Row],[Female Population]],"0.0%")</f>
        <v>0.79548434344419028</v>
      </c>
      <c r="T5594" s="130">
        <f>IFERROR(Table1[[#This Row],[Male Voters]]/Table1[[#This Row],[Male Population]],"0.0%")</f>
        <v>0.8049873045286865</v>
      </c>
      <c r="U5594" s="130">
        <f>IFERROR(Table1[[#This Row],[Total Voters]]/Table1[[#This Row],[Total Population]],"0.0%")</f>
        <v>0.79984480242834644</v>
      </c>
      <c r="V5594" s="130">
        <f>IFERROR(Table1[[#This Row],[Female Ballots]]/Table1[[#This Row],[Female Population]],"0.0%")</f>
        <v>0.68951104192511914</v>
      </c>
      <c r="W5594" s="130">
        <f>IFERROR(Table1[[#This Row],[Male Ballots]]/Table1[[#This Row],[Male Population]],"0.0%")</f>
        <v>0.70617227115826853</v>
      </c>
      <c r="X5594" s="130">
        <f>IFERROR(Table1[[#This Row],[Total Ballots]]/Table1[[#This Row],[Total Population]],"0.0%")</f>
        <v>0.69715621669289052</v>
      </c>
      <c r="Y5594" s="24">
        <f>Table1[[#This Row],[Female Ballots]]/Table1[[#This Row],[Female Voters]]</f>
        <v>0.86678141135972464</v>
      </c>
      <c r="Z5594" s="24">
        <f>Table1[[#This Row],[Male Ballots]]/Table1[[#This Row],[Male Voters]]</f>
        <v>0.87724646983311938</v>
      </c>
      <c r="AA5594" s="24">
        <f>Table1[[#This Row],[Total Ballots]]/Table1[[#This Row],[Total Voters]]</f>
        <v>0.87161436140649895</v>
      </c>
    </row>
    <row r="5595" spans="1:27" s="12" customFormat="1" x14ac:dyDescent="0.35">
      <c r="A5595" s="8" t="s">
        <v>68</v>
      </c>
      <c r="B5595" s="17">
        <v>2016</v>
      </c>
      <c r="C5595" s="17" t="s">
        <v>82</v>
      </c>
      <c r="D5595" s="17"/>
      <c r="E5595" s="35" t="e">
        <v>#N/A</v>
      </c>
      <c r="F5595" s="34" t="s">
        <v>78</v>
      </c>
      <c r="G5595" s="9" t="s">
        <v>79</v>
      </c>
      <c r="H5595" s="10">
        <v>2836824.7600000002</v>
      </c>
      <c r="I5595" s="10">
        <v>2777073.12</v>
      </c>
      <c r="J5595" s="10">
        <v>5613898.0399999991</v>
      </c>
      <c r="K5595" s="31">
        <v>2228794</v>
      </c>
      <c r="L5595" s="31">
        <v>2047111</v>
      </c>
      <c r="M5595" s="31">
        <v>9031</v>
      </c>
      <c r="N5595" s="31">
        <v>4284936</v>
      </c>
      <c r="O5595" s="31">
        <v>1775315</v>
      </c>
      <c r="P5595" s="31">
        <v>1575543</v>
      </c>
      <c r="Q5595" s="31">
        <v>6258</v>
      </c>
      <c r="R5595" s="41">
        <v>3357116</v>
      </c>
      <c r="S5595" s="130">
        <f>IFERROR(Table1[[#This Row],[Female Voters]]/Table1[[#This Row],[Female Population]],"0.0%")</f>
        <v>0.7856650264149555</v>
      </c>
      <c r="T5595" s="130">
        <f>IFERROR(Table1[[#This Row],[Male Voters]]/Table1[[#This Row],[Male Population]],"0.0%")</f>
        <v>0.73714695708120204</v>
      </c>
      <c r="U5595" s="130">
        <f>IFERROR(Table1[[#This Row],[Total Voters]]/Table1[[#This Row],[Total Population]],"0.0%")</f>
        <v>0.76327285773077569</v>
      </c>
      <c r="V5595" s="130">
        <f>IFERROR(Table1[[#This Row],[Female Ballots]]/Table1[[#This Row],[Female Population]],"0.0%")</f>
        <v>0.62581059818442919</v>
      </c>
      <c r="W5595" s="130">
        <f>IFERROR(Table1[[#This Row],[Male Ballots]]/Table1[[#This Row],[Male Population]],"0.0%")</f>
        <v>0.56733940084371992</v>
      </c>
      <c r="X5595" s="130">
        <f>IFERROR(Table1[[#This Row],[Total Ballots]]/Table1[[#This Row],[Total Population]],"0.0%")</f>
        <v>0.59800088567337084</v>
      </c>
      <c r="Y5595" s="24">
        <f>Table1[[#This Row],[Female Ballots]]/Table1[[#This Row],[Female Voters]]</f>
        <v>0.79653615363286157</v>
      </c>
      <c r="Z5595" s="24">
        <f>Table1[[#This Row],[Male Ballots]]/Table1[[#This Row],[Male Voters]]</f>
        <v>0.76964219331535999</v>
      </c>
      <c r="AA5595" s="24">
        <f>Table1[[#This Row],[Total Ballots]]/Table1[[#This Row],[Total Voters]]</f>
        <v>0.78346934469966412</v>
      </c>
    </row>
    <row r="5596" spans="1:27" s="12" customFormat="1" x14ac:dyDescent="0.35">
      <c r="A5596" s="8" t="s">
        <v>68</v>
      </c>
      <c r="B5596" s="17">
        <v>2016</v>
      </c>
      <c r="C5596" s="17" t="s">
        <v>82</v>
      </c>
      <c r="D5596" s="17"/>
      <c r="E5596" s="35" t="e">
        <v>#N/A</v>
      </c>
      <c r="F5596" s="34" t="s">
        <v>78</v>
      </c>
      <c r="G5596" s="9" t="s">
        <v>62</v>
      </c>
      <c r="H5596" s="10">
        <v>321389.13</v>
      </c>
      <c r="I5596" s="10">
        <v>344275.61</v>
      </c>
      <c r="J5596" s="10">
        <v>665664.74</v>
      </c>
      <c r="K5596" s="31">
        <v>205139</v>
      </c>
      <c r="L5596" s="31">
        <v>194217</v>
      </c>
      <c r="M5596" s="31">
        <v>2063</v>
      </c>
      <c r="N5596" s="31">
        <v>401419</v>
      </c>
      <c r="O5596" s="31">
        <v>128170</v>
      </c>
      <c r="P5596" s="31">
        <v>107546</v>
      </c>
      <c r="Q5596" s="31">
        <v>1209</v>
      </c>
      <c r="R5596" s="41">
        <v>236925</v>
      </c>
      <c r="S5596" s="130">
        <f>IFERROR(Table1[[#This Row],[Female Voters]]/Table1[[#This Row],[Female Population]],"0.0%")</f>
        <v>0.6382885444818871</v>
      </c>
      <c r="T5596" s="130">
        <f>IFERROR(Table1[[#This Row],[Male Voters]]/Table1[[#This Row],[Male Population]],"0.0%")</f>
        <v>0.56413232409928782</v>
      </c>
      <c r="U5596" s="130">
        <f>IFERROR(Table1[[#This Row],[Total Voters]]/Table1[[#This Row],[Total Population]],"0.0%")</f>
        <v>0.60303479496300194</v>
      </c>
      <c r="V5596" s="130">
        <f>IFERROR(Table1[[#This Row],[Female Ballots]]/Table1[[#This Row],[Female Population]],"0.0%")</f>
        <v>0.39880004653548801</v>
      </c>
      <c r="W5596" s="130">
        <f>IFERROR(Table1[[#This Row],[Male Ballots]]/Table1[[#This Row],[Male Population]],"0.0%")</f>
        <v>0.31238344185927086</v>
      </c>
      <c r="X5596" s="130">
        <f>IFERROR(Table1[[#This Row],[Total Ballots]]/Table1[[#This Row],[Total Population]],"0.0%")</f>
        <v>0.35592241223412252</v>
      </c>
      <c r="Y5596" s="24">
        <f>Table1[[#This Row],[Female Ballots]]/Table1[[#This Row],[Female Voters]]</f>
        <v>0.62479587011733506</v>
      </c>
      <c r="Z5596" s="24">
        <f>Table1[[#This Row],[Male Ballots]]/Table1[[#This Row],[Male Voters]]</f>
        <v>0.55374143355113092</v>
      </c>
      <c r="AA5596" s="24">
        <f>Table1[[#This Row],[Total Ballots]]/Table1[[#This Row],[Total Voters]]</f>
        <v>0.59021869916471315</v>
      </c>
    </row>
    <row r="5597" spans="1:27" s="12" customFormat="1" x14ac:dyDescent="0.35">
      <c r="A5597" s="8" t="s">
        <v>68</v>
      </c>
      <c r="B5597" s="17">
        <v>2016</v>
      </c>
      <c r="C5597" s="17" t="s">
        <v>82</v>
      </c>
      <c r="D5597" s="17"/>
      <c r="E5597" s="35" t="e">
        <v>#N/A</v>
      </c>
      <c r="F5597" s="34" t="s">
        <v>78</v>
      </c>
      <c r="G5597" s="9" t="s">
        <v>63</v>
      </c>
      <c r="H5597" s="10">
        <v>509790</v>
      </c>
      <c r="I5597" s="10">
        <v>533918.9</v>
      </c>
      <c r="J5597" s="10">
        <v>1043708.8999999999</v>
      </c>
      <c r="K5597" s="31">
        <v>377219</v>
      </c>
      <c r="L5597" s="31">
        <v>351508</v>
      </c>
      <c r="M5597" s="31">
        <v>1830</v>
      </c>
      <c r="N5597" s="31">
        <v>730557</v>
      </c>
      <c r="O5597" s="31">
        <v>256996</v>
      </c>
      <c r="P5597" s="31">
        <v>221441</v>
      </c>
      <c r="Q5597" s="31">
        <v>1162</v>
      </c>
      <c r="R5597" s="41">
        <v>479599</v>
      </c>
      <c r="S5597" s="130">
        <f>IFERROR(Table1[[#This Row],[Female Voters]]/Table1[[#This Row],[Female Population]],"0.0%")</f>
        <v>0.73994978324408089</v>
      </c>
      <c r="T5597" s="130">
        <f>IFERROR(Table1[[#This Row],[Male Voters]]/Table1[[#This Row],[Male Population]],"0.0%")</f>
        <v>0.6583546677220079</v>
      </c>
      <c r="U5597" s="130">
        <f>IFERROR(Table1[[#This Row],[Total Voters]]/Table1[[#This Row],[Total Population]],"0.0%")</f>
        <v>0.69996241289118077</v>
      </c>
      <c r="V5597" s="130">
        <f>IFERROR(Table1[[#This Row],[Female Ballots]]/Table1[[#This Row],[Female Population]],"0.0%")</f>
        <v>0.50412130485101714</v>
      </c>
      <c r="W5597" s="130">
        <f>IFERROR(Table1[[#This Row],[Male Ballots]]/Table1[[#This Row],[Male Population]],"0.0%")</f>
        <v>0.41474650925449535</v>
      </c>
      <c r="X5597" s="130">
        <f>IFERROR(Table1[[#This Row],[Total Ballots]]/Table1[[#This Row],[Total Population]],"0.0%")</f>
        <v>0.45951414230538806</v>
      </c>
      <c r="Y5597" s="24">
        <f>Table1[[#This Row],[Female Ballots]]/Table1[[#This Row],[Female Voters]]</f>
        <v>0.68129123930660973</v>
      </c>
      <c r="Z5597" s="24">
        <f>Table1[[#This Row],[Male Ballots]]/Table1[[#This Row],[Male Voters]]</f>
        <v>0.6299742822353972</v>
      </c>
      <c r="AA5597" s="24">
        <f>Table1[[#This Row],[Total Ballots]]/Table1[[#This Row],[Total Voters]]</f>
        <v>0.65648402520268778</v>
      </c>
    </row>
    <row r="5598" spans="1:27" s="12" customFormat="1" x14ac:dyDescent="0.35">
      <c r="A5598" s="8" t="s">
        <v>68</v>
      </c>
      <c r="B5598" s="17">
        <v>2016</v>
      </c>
      <c r="C5598" s="17" t="s">
        <v>82</v>
      </c>
      <c r="D5598" s="17"/>
      <c r="E5598" s="35" t="e">
        <v>#N/A</v>
      </c>
      <c r="F5598" s="34" t="s">
        <v>78</v>
      </c>
      <c r="G5598" s="9" t="s">
        <v>64</v>
      </c>
      <c r="H5598" s="10">
        <v>487885.4</v>
      </c>
      <c r="I5598" s="10">
        <v>499453.30000000005</v>
      </c>
      <c r="J5598" s="10">
        <v>987338.8</v>
      </c>
      <c r="K5598" s="31">
        <v>350744</v>
      </c>
      <c r="L5598" s="31">
        <v>327466</v>
      </c>
      <c r="M5598" s="31">
        <v>1340</v>
      </c>
      <c r="N5598" s="31">
        <v>679550</v>
      </c>
      <c r="O5598" s="31">
        <v>269064</v>
      </c>
      <c r="P5598" s="31">
        <v>241463</v>
      </c>
      <c r="Q5598" s="31">
        <v>936</v>
      </c>
      <c r="R5598" s="41">
        <v>511463</v>
      </c>
      <c r="S5598" s="130">
        <f>IFERROR(Table1[[#This Row],[Female Voters]]/Table1[[#This Row],[Female Population]],"0.0%")</f>
        <v>0.71890653009907646</v>
      </c>
      <c r="T5598" s="130">
        <f>IFERROR(Table1[[#This Row],[Male Voters]]/Table1[[#This Row],[Male Population]],"0.0%")</f>
        <v>0.65564888649249087</v>
      </c>
      <c r="U5598" s="130">
        <f>IFERROR(Table1[[#This Row],[Total Voters]]/Table1[[#This Row],[Total Population]],"0.0%")</f>
        <v>0.688264251339054</v>
      </c>
      <c r="V5598" s="130">
        <f>IFERROR(Table1[[#This Row],[Female Ballots]]/Table1[[#This Row],[Female Population]],"0.0%")</f>
        <v>0.55149016551837782</v>
      </c>
      <c r="W5598" s="130">
        <f>IFERROR(Table1[[#This Row],[Male Ballots]]/Table1[[#This Row],[Male Population]],"0.0%")</f>
        <v>0.48345460926977551</v>
      </c>
      <c r="X5598" s="130">
        <f>IFERROR(Table1[[#This Row],[Total Ballots]]/Table1[[#This Row],[Total Population]],"0.0%")</f>
        <v>0.51802177732709376</v>
      </c>
      <c r="Y5598" s="24">
        <f>Table1[[#This Row],[Female Ballots]]/Table1[[#This Row],[Female Voters]]</f>
        <v>0.76712360011860503</v>
      </c>
      <c r="Z5598" s="24">
        <f>Table1[[#This Row],[Male Ballots]]/Table1[[#This Row],[Male Voters]]</f>
        <v>0.73736815425112834</v>
      </c>
      <c r="AA5598" s="24">
        <f>Table1[[#This Row],[Total Ballots]]/Table1[[#This Row],[Total Voters]]</f>
        <v>0.75264954749466562</v>
      </c>
    </row>
    <row r="5599" spans="1:27" s="12" customFormat="1" x14ac:dyDescent="0.35">
      <c r="A5599" s="8" t="s">
        <v>68</v>
      </c>
      <c r="B5599" s="17">
        <v>2016</v>
      </c>
      <c r="C5599" s="17" t="s">
        <v>82</v>
      </c>
      <c r="D5599" s="17"/>
      <c r="E5599" s="35" t="e">
        <v>#N/A</v>
      </c>
      <c r="F5599" s="34" t="s">
        <v>78</v>
      </c>
      <c r="G5599" s="9" t="s">
        <v>65</v>
      </c>
      <c r="H5599" s="10">
        <v>471361.69999999995</v>
      </c>
      <c r="I5599" s="10">
        <v>471040.69999999995</v>
      </c>
      <c r="J5599" s="10">
        <v>942402.5</v>
      </c>
      <c r="K5599" s="31">
        <v>374186</v>
      </c>
      <c r="L5599" s="31">
        <v>356317</v>
      </c>
      <c r="M5599" s="31">
        <v>1231</v>
      </c>
      <c r="N5599" s="31">
        <v>731734</v>
      </c>
      <c r="O5599" s="31">
        <v>306602</v>
      </c>
      <c r="P5599" s="31">
        <v>284604</v>
      </c>
      <c r="Q5599" s="31">
        <v>866</v>
      </c>
      <c r="R5599" s="41">
        <v>592072</v>
      </c>
      <c r="S5599" s="130">
        <f>IFERROR(Table1[[#This Row],[Female Voters]]/Table1[[#This Row],[Female Population]],"0.0%")</f>
        <v>0.79384048385772543</v>
      </c>
      <c r="T5599" s="130">
        <f>IFERROR(Table1[[#This Row],[Male Voters]]/Table1[[#This Row],[Male Population]],"0.0%")</f>
        <v>0.75644631132723783</v>
      </c>
      <c r="U5599" s="130">
        <f>IFERROR(Table1[[#This Row],[Total Voters]]/Table1[[#This Row],[Total Population]],"0.0%")</f>
        <v>0.77645591984316675</v>
      </c>
      <c r="V5599" s="130">
        <f>IFERROR(Table1[[#This Row],[Female Ballots]]/Table1[[#This Row],[Female Population]],"0.0%")</f>
        <v>0.6504601455739828</v>
      </c>
      <c r="W5599" s="130">
        <f>IFERROR(Table1[[#This Row],[Male Ballots]]/Table1[[#This Row],[Male Population]],"0.0%")</f>
        <v>0.60420256678456874</v>
      </c>
      <c r="X5599" s="130">
        <f>IFERROR(Table1[[#This Row],[Total Ballots]]/Table1[[#This Row],[Total Population]],"0.0%")</f>
        <v>0.62825809566506885</v>
      </c>
      <c r="Y5599" s="24">
        <f>Table1[[#This Row],[Female Ballots]]/Table1[[#This Row],[Female Voters]]</f>
        <v>0.81938394274505189</v>
      </c>
      <c r="Z5599" s="24">
        <f>Table1[[#This Row],[Male Ballots]]/Table1[[#This Row],[Male Voters]]</f>
        <v>0.79873820221881076</v>
      </c>
      <c r="AA5599" s="24">
        <f>Table1[[#This Row],[Total Ballots]]/Table1[[#This Row],[Total Voters]]</f>
        <v>0.80913556018990507</v>
      </c>
    </row>
    <row r="5600" spans="1:27" s="12" customFormat="1" x14ac:dyDescent="0.35">
      <c r="A5600" s="8" t="s">
        <v>68</v>
      </c>
      <c r="B5600" s="17">
        <v>2016</v>
      </c>
      <c r="C5600" s="17" t="s">
        <v>82</v>
      </c>
      <c r="D5600" s="17"/>
      <c r="E5600" s="35" t="e">
        <v>#N/A</v>
      </c>
      <c r="F5600" s="34" t="s">
        <v>78</v>
      </c>
      <c r="G5600" s="9" t="s">
        <v>66</v>
      </c>
      <c r="H5600" s="10">
        <v>462202.2</v>
      </c>
      <c r="I5600" s="10">
        <v>441613.30000000005</v>
      </c>
      <c r="J5600" s="10">
        <v>903815.5</v>
      </c>
      <c r="K5600" s="31">
        <v>412289</v>
      </c>
      <c r="L5600" s="31">
        <v>378190</v>
      </c>
      <c r="M5600" s="31">
        <v>1169</v>
      </c>
      <c r="N5600" s="31">
        <v>791648</v>
      </c>
      <c r="O5600" s="31">
        <v>361201</v>
      </c>
      <c r="P5600" s="31">
        <v>325173</v>
      </c>
      <c r="Q5600" s="31">
        <v>908</v>
      </c>
      <c r="R5600" s="41">
        <v>687282</v>
      </c>
      <c r="S5600" s="130">
        <f>IFERROR(Table1[[#This Row],[Female Voters]]/Table1[[#This Row],[Female Population]],"0.0%")</f>
        <v>0.89201003370386378</v>
      </c>
      <c r="T5600" s="130">
        <f>IFERROR(Table1[[#This Row],[Male Voters]]/Table1[[#This Row],[Male Population]],"0.0%")</f>
        <v>0.85638272216892009</v>
      </c>
      <c r="U5600" s="130">
        <f>IFERROR(Table1[[#This Row],[Total Voters]]/Table1[[#This Row],[Total Population]],"0.0%")</f>
        <v>0.87589557824578135</v>
      </c>
      <c r="V5600" s="130">
        <f>IFERROR(Table1[[#This Row],[Female Ballots]]/Table1[[#This Row],[Female Population]],"0.0%")</f>
        <v>0.78147832269080497</v>
      </c>
      <c r="W5600" s="130">
        <f>IFERROR(Table1[[#This Row],[Male Ballots]]/Table1[[#This Row],[Male Population]],"0.0%")</f>
        <v>0.73632972557665266</v>
      </c>
      <c r="X5600" s="130">
        <f>IFERROR(Table1[[#This Row],[Total Ballots]]/Table1[[#This Row],[Total Population]],"0.0%")</f>
        <v>0.760422896044602</v>
      </c>
      <c r="Y5600" s="24">
        <f>Table1[[#This Row],[Female Ballots]]/Table1[[#This Row],[Female Voters]]</f>
        <v>0.87608691961221374</v>
      </c>
      <c r="Z5600" s="24">
        <f>Table1[[#This Row],[Male Ballots]]/Table1[[#This Row],[Male Voters]]</f>
        <v>0.85981385018112588</v>
      </c>
      <c r="AA5600" s="24">
        <f>Table1[[#This Row],[Total Ballots]]/Table1[[#This Row],[Total Voters]]</f>
        <v>0.86816615465459401</v>
      </c>
    </row>
    <row r="5601" spans="1:27" s="12" customFormat="1" x14ac:dyDescent="0.35">
      <c r="A5601" s="14" t="s">
        <v>68</v>
      </c>
      <c r="B5601" s="17">
        <v>2016</v>
      </c>
      <c r="C5601" s="17" t="s">
        <v>82</v>
      </c>
      <c r="D5601" s="18"/>
      <c r="E5601" s="36" t="e">
        <v>#N/A</v>
      </c>
      <c r="F5601" s="34" t="s">
        <v>78</v>
      </c>
      <c r="G5601" s="27" t="s">
        <v>67</v>
      </c>
      <c r="H5601" s="15">
        <v>584196.32999999996</v>
      </c>
      <c r="I5601" s="15">
        <v>486771.31</v>
      </c>
      <c r="J5601" s="15">
        <v>1070967.6000000001</v>
      </c>
      <c r="K5601" s="31">
        <v>509217</v>
      </c>
      <c r="L5601" s="31">
        <v>439413</v>
      </c>
      <c r="M5601" s="31">
        <v>1398</v>
      </c>
      <c r="N5601" s="31">
        <v>950028</v>
      </c>
      <c r="O5601" s="32">
        <v>453282</v>
      </c>
      <c r="P5601" s="32">
        <v>395316</v>
      </c>
      <c r="Q5601" s="32">
        <v>1177</v>
      </c>
      <c r="R5601" s="69">
        <v>849775</v>
      </c>
      <c r="S5601" s="130">
        <f>IFERROR(Table1[[#This Row],[Female Voters]]/Table1[[#This Row],[Female Population]],"0.0%")</f>
        <v>0.87165388389208132</v>
      </c>
      <c r="T5601" s="130">
        <f>IFERROR(Table1[[#This Row],[Male Voters]]/Table1[[#This Row],[Male Population]],"0.0%")</f>
        <v>0.90270932360413769</v>
      </c>
      <c r="U5601" s="130">
        <f>IFERROR(Table1[[#This Row],[Total Voters]]/Table1[[#This Row],[Total Population]],"0.0%")</f>
        <v>0.88707445491348191</v>
      </c>
      <c r="V5601" s="130">
        <f>IFERROR(Table1[[#This Row],[Female Ballots]]/Table1[[#This Row],[Female Population]],"0.0%")</f>
        <v>0.77590696264730052</v>
      </c>
      <c r="W5601" s="130">
        <f>IFERROR(Table1[[#This Row],[Male Ballots]]/Table1[[#This Row],[Male Population]],"0.0%")</f>
        <v>0.81211852851393396</v>
      </c>
      <c r="X5601" s="130">
        <f>IFERROR(Table1[[#This Row],[Total Ballots]]/Table1[[#This Row],[Total Population]],"0.0%")</f>
        <v>0.793464713591709</v>
      </c>
      <c r="Y5601" s="24">
        <f>Table1[[#This Row],[Female Ballots]]/Table1[[#This Row],[Female Voters]]</f>
        <v>0.89015488485262673</v>
      </c>
      <c r="Z5601" s="24">
        <f>Table1[[#This Row],[Male Ballots]]/Table1[[#This Row],[Male Voters]]</f>
        <v>0.89964566364672871</v>
      </c>
      <c r="AA5601" s="24">
        <f>Table1[[#This Row],[Total Ballots]]/Table1[[#This Row],[Total Voters]]</f>
        <v>0.89447363656650125</v>
      </c>
    </row>
    <row r="5602" spans="1:27" s="12" customFormat="1" x14ac:dyDescent="0.35">
      <c r="A5602" s="8" t="s">
        <v>59</v>
      </c>
      <c r="B5602" s="17">
        <v>2015</v>
      </c>
      <c r="C5602" s="17" t="s">
        <v>82</v>
      </c>
      <c r="D5602" s="17"/>
      <c r="E5602" s="35" t="s">
        <v>73</v>
      </c>
      <c r="F5602" s="34" t="s">
        <v>78</v>
      </c>
      <c r="G5602" s="9" t="s">
        <v>79</v>
      </c>
      <c r="H5602" s="10">
        <v>6335.4028000000008</v>
      </c>
      <c r="I5602" s="10">
        <v>6440.3958499999999</v>
      </c>
      <c r="J5602" s="10">
        <v>12775.7988</v>
      </c>
      <c r="K5602" s="31">
        <v>3261</v>
      </c>
      <c r="L5602" s="31">
        <v>2940</v>
      </c>
      <c r="M5602" s="31"/>
      <c r="N5602" s="31">
        <v>6201</v>
      </c>
      <c r="O5602" s="10">
        <v>1270</v>
      </c>
      <c r="P5602" s="10">
        <v>1153</v>
      </c>
      <c r="Q5602" s="10">
        <v>0</v>
      </c>
      <c r="R5602" s="11">
        <v>2423</v>
      </c>
      <c r="S5602" s="130">
        <f>IFERROR(Table1[[#This Row],[Female Voters]]/Table1[[#This Row],[Female Population]],"0.0%")</f>
        <v>0.51472654587960842</v>
      </c>
      <c r="T5602" s="130">
        <f>IFERROR(Table1[[#This Row],[Male Voters]]/Table1[[#This Row],[Male Population]],"0.0%")</f>
        <v>0.45649367965479948</v>
      </c>
      <c r="U5602" s="130">
        <f>IFERROR(Table1[[#This Row],[Total Voters]]/Table1[[#This Row],[Total Population]],"0.0%")</f>
        <v>0.48537082471899917</v>
      </c>
      <c r="V5602" s="130">
        <f>IFERROR(Table1[[#This Row],[Female Ballots]]/Table1[[#This Row],[Female Population]],"0.0%")</f>
        <v>0.20046081363603271</v>
      </c>
      <c r="W5602" s="130">
        <f>IFERROR(Table1[[#This Row],[Male Ballots]]/Table1[[#This Row],[Male Population]],"0.0%")</f>
        <v>0.17902626280339584</v>
      </c>
      <c r="X5602" s="130">
        <f>IFERROR(Table1[[#This Row],[Total Ballots]]/Table1[[#This Row],[Total Population]],"0.0%")</f>
        <v>0.1896554601345162</v>
      </c>
      <c r="Y5602" s="24">
        <f>Table1[[#This Row],[Female Ballots]]/Table1[[#This Row],[Female Voters]]</f>
        <v>0.38945108862312172</v>
      </c>
      <c r="Z5602" s="24">
        <f>Table1[[#This Row],[Male Ballots]]/Table1[[#This Row],[Male Voters]]</f>
        <v>0.39217687074829932</v>
      </c>
      <c r="AA5602" s="24">
        <f>Table1[[#This Row],[Total Ballots]]/Table1[[#This Row],[Total Voters]]</f>
        <v>0.39074342847927751</v>
      </c>
    </row>
    <row r="5603" spans="1:27" s="12" customFormat="1" x14ac:dyDescent="0.35">
      <c r="A5603" s="8" t="s">
        <v>59</v>
      </c>
      <c r="B5603" s="17">
        <v>2015</v>
      </c>
      <c r="C5603" s="17" t="s">
        <v>82</v>
      </c>
      <c r="D5603" s="17"/>
      <c r="E5603" s="35" t="s">
        <v>73</v>
      </c>
      <c r="F5603" s="34" t="s">
        <v>78</v>
      </c>
      <c r="G5603" s="9" t="s">
        <v>62</v>
      </c>
      <c r="H5603" s="10">
        <v>893.88400000000001</v>
      </c>
      <c r="I5603" s="10">
        <v>1018.9115</v>
      </c>
      <c r="J5603" s="10">
        <v>1912.7954999999999</v>
      </c>
      <c r="K5603" s="31">
        <v>290</v>
      </c>
      <c r="L5603" s="31">
        <v>297</v>
      </c>
      <c r="M5603" s="31"/>
      <c r="N5603" s="31">
        <v>587</v>
      </c>
      <c r="O5603" s="10">
        <v>42</v>
      </c>
      <c r="P5603" s="10">
        <v>45</v>
      </c>
      <c r="Q5603" s="10">
        <v>0</v>
      </c>
      <c r="R5603" s="11">
        <v>87</v>
      </c>
      <c r="S5603" s="130">
        <f>IFERROR(Table1[[#This Row],[Female Voters]]/Table1[[#This Row],[Female Population]],"0.0%")</f>
        <v>0.32442688313024953</v>
      </c>
      <c r="T5603" s="130">
        <f>IFERROR(Table1[[#This Row],[Male Voters]]/Table1[[#This Row],[Male Population]],"0.0%")</f>
        <v>0.29148753351002515</v>
      </c>
      <c r="U5603" s="130">
        <f>IFERROR(Table1[[#This Row],[Total Voters]]/Table1[[#This Row],[Total Population]],"0.0%")</f>
        <v>0.30688068850015593</v>
      </c>
      <c r="V5603" s="130">
        <f>IFERROR(Table1[[#This Row],[Female Ballots]]/Table1[[#This Row],[Female Population]],"0.0%")</f>
        <v>4.6985962384380971E-2</v>
      </c>
      <c r="W5603" s="130">
        <f>IFERROR(Table1[[#This Row],[Male Ballots]]/Table1[[#This Row],[Male Population]],"0.0%")</f>
        <v>4.4164777804549263E-2</v>
      </c>
      <c r="X5603" s="130">
        <f>IFERROR(Table1[[#This Row],[Total Ballots]]/Table1[[#This Row],[Total Population]],"0.0%")</f>
        <v>4.5483168482987335E-2</v>
      </c>
      <c r="Y5603" s="24">
        <f>Table1[[#This Row],[Female Ballots]]/Table1[[#This Row],[Female Voters]]</f>
        <v>0.14482758620689656</v>
      </c>
      <c r="Z5603" s="24">
        <f>Table1[[#This Row],[Male Ballots]]/Table1[[#This Row],[Male Voters]]</f>
        <v>0.15151515151515152</v>
      </c>
      <c r="AA5603" s="24">
        <f>Table1[[#This Row],[Total Ballots]]/Table1[[#This Row],[Total Voters]]</f>
        <v>0.14821124361158433</v>
      </c>
    </row>
    <row r="5604" spans="1:27" s="12" customFormat="1" x14ac:dyDescent="0.35">
      <c r="A5604" s="8" t="s">
        <v>59</v>
      </c>
      <c r="B5604" s="17">
        <v>2015</v>
      </c>
      <c r="C5604" s="17" t="s">
        <v>82</v>
      </c>
      <c r="D5604" s="17"/>
      <c r="E5604" s="35" t="s">
        <v>73</v>
      </c>
      <c r="F5604" s="34" t="s">
        <v>78</v>
      </c>
      <c r="G5604" s="9" t="s">
        <v>63</v>
      </c>
      <c r="H5604" s="10">
        <v>1294.8827999999999</v>
      </c>
      <c r="I5604" s="10">
        <v>1331.8587</v>
      </c>
      <c r="J5604" s="10">
        <v>2626.741</v>
      </c>
      <c r="K5604" s="31">
        <v>545</v>
      </c>
      <c r="L5604" s="31">
        <v>445</v>
      </c>
      <c r="M5604" s="31"/>
      <c r="N5604" s="31">
        <v>990</v>
      </c>
      <c r="O5604" s="10">
        <v>78</v>
      </c>
      <c r="P5604" s="10">
        <v>58</v>
      </c>
      <c r="Q5604" s="10">
        <v>0</v>
      </c>
      <c r="R5604" s="11">
        <v>136</v>
      </c>
      <c r="S5604" s="130">
        <f>IFERROR(Table1[[#This Row],[Female Voters]]/Table1[[#This Row],[Female Population]],"0.0%")</f>
        <v>0.42088751198177943</v>
      </c>
      <c r="T5604" s="130">
        <f>IFERROR(Table1[[#This Row],[Male Voters]]/Table1[[#This Row],[Male Population]],"0.0%")</f>
        <v>0.33411952784480814</v>
      </c>
      <c r="U5604" s="130">
        <f>IFERROR(Table1[[#This Row],[Total Voters]]/Table1[[#This Row],[Total Population]],"0.0%")</f>
        <v>0.37689288742209454</v>
      </c>
      <c r="V5604" s="130">
        <f>IFERROR(Table1[[#This Row],[Female Ballots]]/Table1[[#This Row],[Female Population]],"0.0%")</f>
        <v>6.0237111806566594E-2</v>
      </c>
      <c r="W5604" s="130">
        <f>IFERROR(Table1[[#This Row],[Male Ballots]]/Table1[[#This Row],[Male Population]],"0.0%")</f>
        <v>4.3548163179772746E-2</v>
      </c>
      <c r="X5604" s="130">
        <f>IFERROR(Table1[[#This Row],[Total Ballots]]/Table1[[#This Row],[Total Population]],"0.0%")</f>
        <v>5.1775184534752383E-2</v>
      </c>
      <c r="Y5604" s="24">
        <f>Table1[[#This Row],[Female Ballots]]/Table1[[#This Row],[Female Voters]]</f>
        <v>0.14311926605504588</v>
      </c>
      <c r="Z5604" s="24">
        <f>Table1[[#This Row],[Male Ballots]]/Table1[[#This Row],[Male Voters]]</f>
        <v>0.1303370786516854</v>
      </c>
      <c r="AA5604" s="24">
        <f>Table1[[#This Row],[Total Ballots]]/Table1[[#This Row],[Total Voters]]</f>
        <v>0.13737373737373737</v>
      </c>
    </row>
    <row r="5605" spans="1:27" s="12" customFormat="1" x14ac:dyDescent="0.35">
      <c r="A5605" s="8" t="s">
        <v>59</v>
      </c>
      <c r="B5605" s="17">
        <v>2015</v>
      </c>
      <c r="C5605" s="17" t="s">
        <v>82</v>
      </c>
      <c r="D5605" s="17"/>
      <c r="E5605" s="35" t="s">
        <v>73</v>
      </c>
      <c r="F5605" s="34" t="s">
        <v>78</v>
      </c>
      <c r="G5605" s="9" t="s">
        <v>64</v>
      </c>
      <c r="H5605" s="10">
        <v>1142.9515000000001</v>
      </c>
      <c r="I5605" s="10">
        <v>1181.9661999999998</v>
      </c>
      <c r="J5605" s="10">
        <v>2324.9180000000001</v>
      </c>
      <c r="K5605" s="31">
        <v>484</v>
      </c>
      <c r="L5605" s="31">
        <v>406</v>
      </c>
      <c r="M5605" s="31"/>
      <c r="N5605" s="31">
        <v>890</v>
      </c>
      <c r="O5605" s="10">
        <v>107</v>
      </c>
      <c r="P5605" s="10">
        <v>90</v>
      </c>
      <c r="Q5605" s="10">
        <v>0</v>
      </c>
      <c r="R5605" s="11">
        <v>197</v>
      </c>
      <c r="S5605" s="130">
        <f>IFERROR(Table1[[#This Row],[Female Voters]]/Table1[[#This Row],[Female Population]],"0.0%")</f>
        <v>0.4234650376678275</v>
      </c>
      <c r="T5605" s="130">
        <f>IFERROR(Table1[[#This Row],[Male Voters]]/Table1[[#This Row],[Male Population]],"0.0%")</f>
        <v>0.34349544005573091</v>
      </c>
      <c r="U5605" s="130">
        <f>IFERROR(Table1[[#This Row],[Total Voters]]/Table1[[#This Row],[Total Population]],"0.0%")</f>
        <v>0.38280920015243547</v>
      </c>
      <c r="V5605" s="130">
        <f>IFERROR(Table1[[#This Row],[Female Ballots]]/Table1[[#This Row],[Female Population]],"0.0%")</f>
        <v>9.3617270724085835E-2</v>
      </c>
      <c r="W5605" s="130">
        <f>IFERROR(Table1[[#This Row],[Male Ballots]]/Table1[[#This Row],[Male Population]],"0.0%")</f>
        <v>7.6144309371960053E-2</v>
      </c>
      <c r="X5605" s="130">
        <f>IFERROR(Table1[[#This Row],[Total Ballots]]/Table1[[#This Row],[Total Population]],"0.0%")</f>
        <v>8.4734171269696387E-2</v>
      </c>
      <c r="Y5605" s="24">
        <f>Table1[[#This Row],[Female Ballots]]/Table1[[#This Row],[Female Voters]]</f>
        <v>0.22107438016528927</v>
      </c>
      <c r="Z5605" s="24">
        <f>Table1[[#This Row],[Male Ballots]]/Table1[[#This Row],[Male Voters]]</f>
        <v>0.22167487684729065</v>
      </c>
      <c r="AA5605" s="24">
        <f>Table1[[#This Row],[Total Ballots]]/Table1[[#This Row],[Total Voters]]</f>
        <v>0.22134831460674156</v>
      </c>
    </row>
    <row r="5606" spans="1:27" s="12" customFormat="1" x14ac:dyDescent="0.35">
      <c r="A5606" s="8" t="s">
        <v>59</v>
      </c>
      <c r="B5606" s="17">
        <v>2015</v>
      </c>
      <c r="C5606" s="17" t="s">
        <v>82</v>
      </c>
      <c r="D5606" s="17"/>
      <c r="E5606" s="35" t="s">
        <v>73</v>
      </c>
      <c r="F5606" s="34" t="s">
        <v>78</v>
      </c>
      <c r="G5606" s="9" t="s">
        <v>65</v>
      </c>
      <c r="H5606" s="10">
        <v>1026.0774000000001</v>
      </c>
      <c r="I5606" s="10">
        <v>1002.1103000000001</v>
      </c>
      <c r="J5606" s="10">
        <v>2028.1880000000001</v>
      </c>
      <c r="K5606" s="31">
        <v>498</v>
      </c>
      <c r="L5606" s="31">
        <v>474</v>
      </c>
      <c r="M5606" s="31"/>
      <c r="N5606" s="31">
        <v>972</v>
      </c>
      <c r="O5606" s="10">
        <v>174</v>
      </c>
      <c r="P5606" s="10">
        <v>162</v>
      </c>
      <c r="Q5606" s="10">
        <v>0</v>
      </c>
      <c r="R5606" s="11">
        <v>336</v>
      </c>
      <c r="S5606" s="130">
        <f>IFERROR(Table1[[#This Row],[Female Voters]]/Table1[[#This Row],[Female Population]],"0.0%")</f>
        <v>0.48534350332635717</v>
      </c>
      <c r="T5606" s="130">
        <f>IFERROR(Table1[[#This Row],[Male Voters]]/Table1[[#This Row],[Male Population]],"0.0%")</f>
        <v>0.47300182425028459</v>
      </c>
      <c r="U5606" s="130">
        <f>IFERROR(Table1[[#This Row],[Total Voters]]/Table1[[#This Row],[Total Population]],"0.0%")</f>
        <v>0.47924551372949648</v>
      </c>
      <c r="V5606" s="130">
        <f>IFERROR(Table1[[#This Row],[Female Ballots]]/Table1[[#This Row],[Female Population]],"0.0%")</f>
        <v>0.16957785055981156</v>
      </c>
      <c r="W5606" s="130">
        <f>IFERROR(Table1[[#This Row],[Male Ballots]]/Table1[[#This Row],[Male Population]],"0.0%")</f>
        <v>0.16165885132604663</v>
      </c>
      <c r="X5606" s="130">
        <f>IFERROR(Table1[[#This Row],[Total Ballots]]/Table1[[#This Row],[Total Population]],"0.0%")</f>
        <v>0.16566511585710988</v>
      </c>
      <c r="Y5606" s="24">
        <f>Table1[[#This Row],[Female Ballots]]/Table1[[#This Row],[Female Voters]]</f>
        <v>0.3493975903614458</v>
      </c>
      <c r="Z5606" s="24">
        <f>Table1[[#This Row],[Male Ballots]]/Table1[[#This Row],[Male Voters]]</f>
        <v>0.34177215189873417</v>
      </c>
      <c r="AA5606" s="24">
        <f>Table1[[#This Row],[Total Ballots]]/Table1[[#This Row],[Total Voters]]</f>
        <v>0.34567901234567899</v>
      </c>
    </row>
    <row r="5607" spans="1:27" s="12" customFormat="1" x14ac:dyDescent="0.35">
      <c r="A5607" s="8" t="s">
        <v>59</v>
      </c>
      <c r="B5607" s="17">
        <v>2015</v>
      </c>
      <c r="C5607" s="17" t="s">
        <v>82</v>
      </c>
      <c r="D5607" s="17"/>
      <c r="E5607" s="35" t="s">
        <v>73</v>
      </c>
      <c r="F5607" s="34" t="s">
        <v>78</v>
      </c>
      <c r="G5607" s="9" t="s">
        <v>66</v>
      </c>
      <c r="H5607" s="10">
        <v>897.21360000000004</v>
      </c>
      <c r="I5607" s="10">
        <v>878.19870000000003</v>
      </c>
      <c r="J5607" s="10">
        <v>1775.4123</v>
      </c>
      <c r="K5607" s="31">
        <v>643</v>
      </c>
      <c r="L5607" s="31">
        <v>564</v>
      </c>
      <c r="M5607" s="31"/>
      <c r="N5607" s="31">
        <v>1207</v>
      </c>
      <c r="O5607" s="10">
        <v>323</v>
      </c>
      <c r="P5607" s="10">
        <v>300</v>
      </c>
      <c r="Q5607" s="10">
        <v>0</v>
      </c>
      <c r="R5607" s="11">
        <v>623</v>
      </c>
      <c r="S5607" s="130">
        <f>IFERROR(Table1[[#This Row],[Female Voters]]/Table1[[#This Row],[Female Population]],"0.0%")</f>
        <v>0.71666323381633978</v>
      </c>
      <c r="T5607" s="130">
        <f>IFERROR(Table1[[#This Row],[Male Voters]]/Table1[[#This Row],[Male Population]],"0.0%")</f>
        <v>0.64222367899200938</v>
      </c>
      <c r="U5607" s="130">
        <f>IFERROR(Table1[[#This Row],[Total Voters]]/Table1[[#This Row],[Total Population]],"0.0%")</f>
        <v>0.67984208513143685</v>
      </c>
      <c r="V5607" s="130">
        <f>IFERROR(Table1[[#This Row],[Female Ballots]]/Table1[[#This Row],[Female Population]],"0.0%")</f>
        <v>0.36000345959980989</v>
      </c>
      <c r="W5607" s="130">
        <f>IFERROR(Table1[[#This Row],[Male Ballots]]/Table1[[#This Row],[Male Population]],"0.0%")</f>
        <v>0.34160833988936673</v>
      </c>
      <c r="X5607" s="130">
        <f>IFERROR(Table1[[#This Row],[Total Ballots]]/Table1[[#This Row],[Total Population]],"0.0%")</f>
        <v>0.35090440682426277</v>
      </c>
      <c r="Y5607" s="24">
        <f>Table1[[#This Row],[Female Ballots]]/Table1[[#This Row],[Female Voters]]</f>
        <v>0.50233281493001558</v>
      </c>
      <c r="Z5607" s="24">
        <f>Table1[[#This Row],[Male Ballots]]/Table1[[#This Row],[Male Voters]]</f>
        <v>0.53191489361702127</v>
      </c>
      <c r="AA5607" s="24">
        <f>Table1[[#This Row],[Total Ballots]]/Table1[[#This Row],[Total Voters]]</f>
        <v>0.51615575807787906</v>
      </c>
    </row>
    <row r="5608" spans="1:27" s="12" customFormat="1" x14ac:dyDescent="0.35">
      <c r="A5608" s="8" t="s">
        <v>59</v>
      </c>
      <c r="B5608" s="17">
        <v>2015</v>
      </c>
      <c r="C5608" s="17" t="s">
        <v>82</v>
      </c>
      <c r="D5608" s="17"/>
      <c r="E5608" s="35" t="s">
        <v>73</v>
      </c>
      <c r="F5608" s="34" t="s">
        <v>78</v>
      </c>
      <c r="G5608" s="9" t="s">
        <v>67</v>
      </c>
      <c r="H5608" s="10">
        <v>1080.3935000000001</v>
      </c>
      <c r="I5608" s="10">
        <v>1027.3504499999999</v>
      </c>
      <c r="J5608" s="10">
        <v>2107.7439999999997</v>
      </c>
      <c r="K5608" s="31">
        <v>801</v>
      </c>
      <c r="L5608" s="31">
        <v>754</v>
      </c>
      <c r="M5608" s="31"/>
      <c r="N5608" s="31">
        <v>1555</v>
      </c>
      <c r="O5608" s="10">
        <v>546</v>
      </c>
      <c r="P5608" s="10">
        <v>498</v>
      </c>
      <c r="Q5608" s="10">
        <v>0</v>
      </c>
      <c r="R5608" s="11">
        <v>1044</v>
      </c>
      <c r="S5608" s="130">
        <f>IFERROR(Table1[[#This Row],[Female Voters]]/Table1[[#This Row],[Female Population]],"0.0%")</f>
        <v>0.74139653746528456</v>
      </c>
      <c r="T5608" s="130">
        <f>IFERROR(Table1[[#This Row],[Male Voters]]/Table1[[#This Row],[Male Population]],"0.0%")</f>
        <v>0.73392677250494232</v>
      </c>
      <c r="U5608" s="130">
        <f>IFERROR(Table1[[#This Row],[Total Voters]]/Table1[[#This Row],[Total Population]],"0.0%")</f>
        <v>0.73775562876706102</v>
      </c>
      <c r="V5608" s="130">
        <f>IFERROR(Table1[[#This Row],[Female Ballots]]/Table1[[#This Row],[Female Population]],"0.0%")</f>
        <v>0.50537142254187939</v>
      </c>
      <c r="W5608" s="130">
        <f>IFERROR(Table1[[#This Row],[Male Ballots]]/Table1[[#This Row],[Male Population]],"0.0%")</f>
        <v>0.48474208581891415</v>
      </c>
      <c r="X5608" s="130">
        <f>IFERROR(Table1[[#This Row],[Total Ballots]]/Table1[[#This Row],[Total Population]],"0.0%")</f>
        <v>0.49531631924939656</v>
      </c>
      <c r="Y5608" s="24">
        <f>Table1[[#This Row],[Female Ballots]]/Table1[[#This Row],[Female Voters]]</f>
        <v>0.68164794007490637</v>
      </c>
      <c r="Z5608" s="24">
        <f>Table1[[#This Row],[Male Ballots]]/Table1[[#This Row],[Male Voters]]</f>
        <v>0.66047745358090182</v>
      </c>
      <c r="AA5608" s="24">
        <f>Table1[[#This Row],[Total Ballots]]/Table1[[#This Row],[Total Voters]]</f>
        <v>0.67138263665594855</v>
      </c>
    </row>
    <row r="5609" spans="1:27" s="12" customFormat="1" x14ac:dyDescent="0.35">
      <c r="A5609" s="8" t="s">
        <v>37</v>
      </c>
      <c r="B5609" s="17">
        <v>2015</v>
      </c>
      <c r="C5609" s="17" t="s">
        <v>82</v>
      </c>
      <c r="D5609" s="17"/>
      <c r="E5609" s="35" t="s">
        <v>74</v>
      </c>
      <c r="F5609" s="34" t="s">
        <v>78</v>
      </c>
      <c r="G5609" s="9" t="s">
        <v>79</v>
      </c>
      <c r="H5609" s="10">
        <v>8981.9986000000008</v>
      </c>
      <c r="I5609" s="10">
        <v>8277.9987999999994</v>
      </c>
      <c r="J5609" s="10">
        <v>17259.9997</v>
      </c>
      <c r="K5609" s="31">
        <v>6995</v>
      </c>
      <c r="L5609" s="31">
        <v>6103</v>
      </c>
      <c r="M5609" s="31">
        <v>14</v>
      </c>
      <c r="N5609" s="31">
        <v>13112</v>
      </c>
      <c r="O5609" s="10">
        <v>3051</v>
      </c>
      <c r="P5609" s="10">
        <v>2677</v>
      </c>
      <c r="Q5609" s="10">
        <v>6</v>
      </c>
      <c r="R5609" s="11">
        <v>5734</v>
      </c>
      <c r="S5609" s="130">
        <f>IFERROR(Table1[[#This Row],[Female Voters]]/Table1[[#This Row],[Female Population]],"0.0%")</f>
        <v>0.77877990317210688</v>
      </c>
      <c r="T5609" s="130">
        <f>IFERROR(Table1[[#This Row],[Male Voters]]/Table1[[#This Row],[Male Population]],"0.0%")</f>
        <v>0.73725548256904805</v>
      </c>
      <c r="U5609" s="130">
        <f>IFERROR(Table1[[#This Row],[Total Voters]]/Table1[[#This Row],[Total Population]],"0.0%")</f>
        <v>0.75967556360965638</v>
      </c>
      <c r="V5609" s="130">
        <f>IFERROR(Table1[[#This Row],[Female Ballots]]/Table1[[#This Row],[Female Population]],"0.0%")</f>
        <v>0.33967941166234428</v>
      </c>
      <c r="W5609" s="130">
        <f>IFERROR(Table1[[#This Row],[Male Ballots]]/Table1[[#This Row],[Male Population]],"0.0%")</f>
        <v>0.32338733849538615</v>
      </c>
      <c r="X5609" s="130">
        <f>IFERROR(Table1[[#This Row],[Total Ballots]]/Table1[[#This Row],[Total Population]],"0.0%")</f>
        <v>0.33221321550776156</v>
      </c>
      <c r="Y5609" s="24">
        <f>Table1[[#This Row],[Female Ballots]]/Table1[[#This Row],[Female Voters]]</f>
        <v>0.436168691922802</v>
      </c>
      <c r="Z5609" s="24">
        <f>Table1[[#This Row],[Male Ballots]]/Table1[[#This Row],[Male Voters]]</f>
        <v>0.43863673603145992</v>
      </c>
      <c r="AA5609" s="24">
        <f>Table1[[#This Row],[Total Ballots]]/Table1[[#This Row],[Total Voters]]</f>
        <v>0.43730933496034169</v>
      </c>
    </row>
    <row r="5610" spans="1:27" s="12" customFormat="1" x14ac:dyDescent="0.35">
      <c r="A5610" s="8" t="s">
        <v>37</v>
      </c>
      <c r="B5610" s="17">
        <v>2015</v>
      </c>
      <c r="C5610" s="17" t="s">
        <v>82</v>
      </c>
      <c r="D5610" s="17"/>
      <c r="E5610" s="35" t="s">
        <v>74</v>
      </c>
      <c r="F5610" s="34" t="s">
        <v>78</v>
      </c>
      <c r="G5610" s="9" t="s">
        <v>62</v>
      </c>
      <c r="H5610" s="10">
        <v>850.99990000000003</v>
      </c>
      <c r="I5610" s="10">
        <v>837.99990000000003</v>
      </c>
      <c r="J5610" s="10">
        <v>1689</v>
      </c>
      <c r="K5610" s="31">
        <v>458</v>
      </c>
      <c r="L5610" s="31">
        <v>422</v>
      </c>
      <c r="M5610" s="31"/>
      <c r="N5610" s="31">
        <v>880</v>
      </c>
      <c r="O5610" s="10">
        <v>52</v>
      </c>
      <c r="P5610" s="10">
        <v>65</v>
      </c>
      <c r="Q5610" s="10">
        <v>0</v>
      </c>
      <c r="R5610" s="11">
        <v>117</v>
      </c>
      <c r="S5610" s="130">
        <f>IFERROR(Table1[[#This Row],[Female Voters]]/Table1[[#This Row],[Female Population]],"0.0%")</f>
        <v>0.53819042751943913</v>
      </c>
      <c r="T5610" s="130">
        <f>IFERROR(Table1[[#This Row],[Male Voters]]/Table1[[#This Row],[Male Population]],"0.0%")</f>
        <v>0.5035800123603833</v>
      </c>
      <c r="U5610" s="130">
        <f>IFERROR(Table1[[#This Row],[Total Voters]]/Table1[[#This Row],[Total Population]],"0.0%")</f>
        <v>0.52101835405565422</v>
      </c>
      <c r="V5610" s="130">
        <f>IFERROR(Table1[[#This Row],[Female Ballots]]/Table1[[#This Row],[Female Population]],"0.0%")</f>
        <v>6.110459002404113E-2</v>
      </c>
      <c r="W5610" s="130">
        <f>IFERROR(Table1[[#This Row],[Male Ballots]]/Table1[[#This Row],[Male Population]],"0.0%")</f>
        <v>7.7565641714277059E-2</v>
      </c>
      <c r="X5610" s="130">
        <f>IFERROR(Table1[[#This Row],[Total Ballots]]/Table1[[#This Row],[Total Population]],"0.0%")</f>
        <v>6.9271758436944941E-2</v>
      </c>
      <c r="Y5610" s="24">
        <f>Table1[[#This Row],[Female Ballots]]/Table1[[#This Row],[Female Voters]]</f>
        <v>0.11353711790393013</v>
      </c>
      <c r="Z5610" s="24">
        <f>Table1[[#This Row],[Male Ballots]]/Table1[[#This Row],[Male Voters]]</f>
        <v>0.15402843601895735</v>
      </c>
      <c r="AA5610" s="24">
        <f>Table1[[#This Row],[Total Ballots]]/Table1[[#This Row],[Total Voters]]</f>
        <v>0.13295454545454546</v>
      </c>
    </row>
    <row r="5611" spans="1:27" s="12" customFormat="1" x14ac:dyDescent="0.35">
      <c r="A5611" s="8" t="s">
        <v>37</v>
      </c>
      <c r="B5611" s="17">
        <v>2015</v>
      </c>
      <c r="C5611" s="17" t="s">
        <v>82</v>
      </c>
      <c r="D5611" s="17"/>
      <c r="E5611" s="35" t="s">
        <v>74</v>
      </c>
      <c r="F5611" s="34" t="s">
        <v>78</v>
      </c>
      <c r="G5611" s="9" t="s">
        <v>63</v>
      </c>
      <c r="H5611" s="10">
        <v>1223.9998000000001</v>
      </c>
      <c r="I5611" s="10">
        <v>1178.9998000000001</v>
      </c>
      <c r="J5611" s="10">
        <v>2403</v>
      </c>
      <c r="K5611" s="31">
        <v>898</v>
      </c>
      <c r="L5611" s="31">
        <v>768</v>
      </c>
      <c r="M5611" s="31">
        <v>2</v>
      </c>
      <c r="N5611" s="31">
        <v>1668</v>
      </c>
      <c r="O5611" s="10">
        <v>103</v>
      </c>
      <c r="P5611" s="10">
        <v>109</v>
      </c>
      <c r="Q5611" s="10">
        <v>0</v>
      </c>
      <c r="R5611" s="11">
        <v>212</v>
      </c>
      <c r="S5611" s="130">
        <f>IFERROR(Table1[[#This Row],[Female Voters]]/Table1[[#This Row],[Female Population]],"0.0%")</f>
        <v>0.73366025059808015</v>
      </c>
      <c r="T5611" s="130">
        <f>IFERROR(Table1[[#This Row],[Male Voters]]/Table1[[#This Row],[Male Population]],"0.0%")</f>
        <v>0.65139960159450405</v>
      </c>
      <c r="U5611" s="130">
        <f>IFERROR(Table1[[#This Row],[Total Voters]]/Table1[[#This Row],[Total Population]],"0.0%")</f>
        <v>0.69413233458177281</v>
      </c>
      <c r="V5611" s="130">
        <f>IFERROR(Table1[[#This Row],[Female Ballots]]/Table1[[#This Row],[Female Population]],"0.0%")</f>
        <v>8.4150340547441263E-2</v>
      </c>
      <c r="W5611" s="130">
        <f>IFERROR(Table1[[#This Row],[Male Ballots]]/Table1[[#This Row],[Male Population]],"0.0%")</f>
        <v>9.2451245538803309E-2</v>
      </c>
      <c r="X5611" s="130">
        <f>IFERROR(Table1[[#This Row],[Total Ballots]]/Table1[[#This Row],[Total Population]],"0.0%")</f>
        <v>8.8223054515189345E-2</v>
      </c>
      <c r="Y5611" s="24">
        <f>Table1[[#This Row],[Female Ballots]]/Table1[[#This Row],[Female Voters]]</f>
        <v>0.11469933184855234</v>
      </c>
      <c r="Z5611" s="24">
        <f>Table1[[#This Row],[Male Ballots]]/Table1[[#This Row],[Male Voters]]</f>
        <v>0.14192708333333334</v>
      </c>
      <c r="AA5611" s="24">
        <f>Table1[[#This Row],[Total Ballots]]/Table1[[#This Row],[Total Voters]]</f>
        <v>0.12709832134292565</v>
      </c>
    </row>
    <row r="5612" spans="1:27" s="12" customFormat="1" x14ac:dyDescent="0.35">
      <c r="A5612" s="8" t="s">
        <v>37</v>
      </c>
      <c r="B5612" s="17">
        <v>2015</v>
      </c>
      <c r="C5612" s="17" t="s">
        <v>82</v>
      </c>
      <c r="D5612" s="17"/>
      <c r="E5612" s="35" t="s">
        <v>74</v>
      </c>
      <c r="F5612" s="34" t="s">
        <v>78</v>
      </c>
      <c r="G5612" s="9" t="s">
        <v>64</v>
      </c>
      <c r="H5612" s="10">
        <v>1225.9998000000001</v>
      </c>
      <c r="I5612" s="10">
        <v>1143.9998000000001</v>
      </c>
      <c r="J5612" s="10">
        <v>2370</v>
      </c>
      <c r="K5612" s="31">
        <v>880</v>
      </c>
      <c r="L5612" s="31">
        <v>755</v>
      </c>
      <c r="M5612" s="31">
        <v>1</v>
      </c>
      <c r="N5612" s="31">
        <v>1636</v>
      </c>
      <c r="O5612" s="10">
        <v>197</v>
      </c>
      <c r="P5612" s="10">
        <v>151</v>
      </c>
      <c r="Q5612" s="10">
        <v>0</v>
      </c>
      <c r="R5612" s="11">
        <v>348</v>
      </c>
      <c r="S5612" s="130">
        <f>IFERROR(Table1[[#This Row],[Female Voters]]/Table1[[#This Row],[Female Population]],"0.0%")</f>
        <v>0.71778152002961171</v>
      </c>
      <c r="T5612" s="130">
        <f>IFERROR(Table1[[#This Row],[Male Voters]]/Table1[[#This Row],[Male Population]],"0.0%")</f>
        <v>0.65996515034355774</v>
      </c>
      <c r="U5612" s="130">
        <f>IFERROR(Table1[[#This Row],[Total Voters]]/Table1[[#This Row],[Total Population]],"0.0%")</f>
        <v>0.69029535864978908</v>
      </c>
      <c r="V5612" s="130">
        <f>IFERROR(Table1[[#This Row],[Female Ballots]]/Table1[[#This Row],[Female Population]],"0.0%")</f>
        <v>0.16068518118844716</v>
      </c>
      <c r="W5612" s="130">
        <f>IFERROR(Table1[[#This Row],[Male Ballots]]/Table1[[#This Row],[Male Population]],"0.0%")</f>
        <v>0.13199303006871155</v>
      </c>
      <c r="X5612" s="130">
        <f>IFERROR(Table1[[#This Row],[Total Ballots]]/Table1[[#This Row],[Total Population]],"0.0%")</f>
        <v>0.14683544303797469</v>
      </c>
      <c r="Y5612" s="24">
        <f>Table1[[#This Row],[Female Ballots]]/Table1[[#This Row],[Female Voters]]</f>
        <v>0.22386363636363638</v>
      </c>
      <c r="Z5612" s="24">
        <f>Table1[[#This Row],[Male Ballots]]/Table1[[#This Row],[Male Voters]]</f>
        <v>0.2</v>
      </c>
      <c r="AA5612" s="24">
        <f>Table1[[#This Row],[Total Ballots]]/Table1[[#This Row],[Total Voters]]</f>
        <v>0.21271393643031786</v>
      </c>
    </row>
    <row r="5613" spans="1:27" s="12" customFormat="1" x14ac:dyDescent="0.35">
      <c r="A5613" s="8" t="s">
        <v>37</v>
      </c>
      <c r="B5613" s="17">
        <v>2015</v>
      </c>
      <c r="C5613" s="17" t="s">
        <v>82</v>
      </c>
      <c r="D5613" s="17"/>
      <c r="E5613" s="35" t="s">
        <v>74</v>
      </c>
      <c r="F5613" s="34" t="s">
        <v>78</v>
      </c>
      <c r="G5613" s="9" t="s">
        <v>65</v>
      </c>
      <c r="H5613" s="10">
        <v>1457.9998000000001</v>
      </c>
      <c r="I5613" s="10">
        <v>1354.9998000000001</v>
      </c>
      <c r="J5613" s="10">
        <v>2813</v>
      </c>
      <c r="K5613" s="31">
        <v>1079</v>
      </c>
      <c r="L5613" s="31">
        <v>953</v>
      </c>
      <c r="M5613" s="31">
        <v>2</v>
      </c>
      <c r="N5613" s="31">
        <v>2034</v>
      </c>
      <c r="O5613" s="10">
        <v>391</v>
      </c>
      <c r="P5613" s="10">
        <v>347</v>
      </c>
      <c r="Q5613" s="10">
        <v>0</v>
      </c>
      <c r="R5613" s="11">
        <v>738</v>
      </c>
      <c r="S5613" s="130">
        <f>IFERROR(Table1[[#This Row],[Female Voters]]/Table1[[#This Row],[Female Population]],"0.0%")</f>
        <v>0.7400549712009562</v>
      </c>
      <c r="T5613" s="130">
        <f>IFERROR(Table1[[#This Row],[Male Voters]]/Table1[[#This Row],[Male Population]],"0.0%")</f>
        <v>0.70332113702157006</v>
      </c>
      <c r="U5613" s="130">
        <f>IFERROR(Table1[[#This Row],[Total Voters]]/Table1[[#This Row],[Total Population]],"0.0%")</f>
        <v>0.72307145396373973</v>
      </c>
      <c r="V5613" s="130">
        <f>IFERROR(Table1[[#This Row],[Female Ballots]]/Table1[[#This Row],[Female Population]],"0.0%")</f>
        <v>0.26817561977717691</v>
      </c>
      <c r="W5613" s="130">
        <f>IFERROR(Table1[[#This Row],[Male Ballots]]/Table1[[#This Row],[Male Population]],"0.0%")</f>
        <v>0.25608859868466399</v>
      </c>
      <c r="X5613" s="130">
        <f>IFERROR(Table1[[#This Row],[Total Ballots]]/Table1[[#This Row],[Total Population]],"0.0%")</f>
        <v>0.26235335940277282</v>
      </c>
      <c r="Y5613" s="24">
        <f>Table1[[#This Row],[Female Ballots]]/Table1[[#This Row],[Female Voters]]</f>
        <v>0.3623725671918443</v>
      </c>
      <c r="Z5613" s="24">
        <f>Table1[[#This Row],[Male Ballots]]/Table1[[#This Row],[Male Voters]]</f>
        <v>0.36411332633788041</v>
      </c>
      <c r="AA5613" s="24">
        <f>Table1[[#This Row],[Total Ballots]]/Table1[[#This Row],[Total Voters]]</f>
        <v>0.36283185840707965</v>
      </c>
    </row>
    <row r="5614" spans="1:27" s="12" customFormat="1" x14ac:dyDescent="0.35">
      <c r="A5614" s="8" t="s">
        <v>37</v>
      </c>
      <c r="B5614" s="17">
        <v>2015</v>
      </c>
      <c r="C5614" s="17" t="s">
        <v>82</v>
      </c>
      <c r="D5614" s="17"/>
      <c r="E5614" s="35" t="s">
        <v>74</v>
      </c>
      <c r="F5614" s="34" t="s">
        <v>78</v>
      </c>
      <c r="G5614" s="9" t="s">
        <v>66</v>
      </c>
      <c r="H5614" s="10">
        <v>1695.9998000000001</v>
      </c>
      <c r="I5614" s="10">
        <v>1533.9998000000001</v>
      </c>
      <c r="J5614" s="10">
        <v>3230</v>
      </c>
      <c r="K5614" s="31">
        <v>1447</v>
      </c>
      <c r="L5614" s="31">
        <v>1266</v>
      </c>
      <c r="M5614" s="31">
        <v>4</v>
      </c>
      <c r="N5614" s="31">
        <v>2717</v>
      </c>
      <c r="O5614" s="10">
        <v>785</v>
      </c>
      <c r="P5614" s="10">
        <v>654</v>
      </c>
      <c r="Q5614" s="10">
        <v>3</v>
      </c>
      <c r="R5614" s="11">
        <v>1442</v>
      </c>
      <c r="S5614" s="130">
        <f>IFERROR(Table1[[#This Row],[Female Voters]]/Table1[[#This Row],[Female Population]],"0.0%")</f>
        <v>0.8531840628754791</v>
      </c>
      <c r="T5614" s="130">
        <f>IFERROR(Table1[[#This Row],[Male Voters]]/Table1[[#This Row],[Male Population]],"0.0%")</f>
        <v>0.82529345831726963</v>
      </c>
      <c r="U5614" s="130">
        <f>IFERROR(Table1[[#This Row],[Total Voters]]/Table1[[#This Row],[Total Population]],"0.0%")</f>
        <v>0.8411764705882353</v>
      </c>
      <c r="V5614" s="130">
        <f>IFERROR(Table1[[#This Row],[Female Ballots]]/Table1[[#This Row],[Female Population]],"0.0%")</f>
        <v>0.46285382816672499</v>
      </c>
      <c r="W5614" s="130">
        <f>IFERROR(Table1[[#This Row],[Male Ballots]]/Table1[[#This Row],[Male Population]],"0.0%")</f>
        <v>0.42633643107385016</v>
      </c>
      <c r="X5614" s="130">
        <f>IFERROR(Table1[[#This Row],[Total Ballots]]/Table1[[#This Row],[Total Population]],"0.0%")</f>
        <v>0.44643962848297214</v>
      </c>
      <c r="Y5614" s="24">
        <f>Table1[[#This Row],[Female Ballots]]/Table1[[#This Row],[Female Voters]]</f>
        <v>0.5425017277125086</v>
      </c>
      <c r="Z5614" s="24">
        <f>Table1[[#This Row],[Male Ballots]]/Table1[[#This Row],[Male Voters]]</f>
        <v>0.51658767772511849</v>
      </c>
      <c r="AA5614" s="24">
        <f>Table1[[#This Row],[Total Ballots]]/Table1[[#This Row],[Total Voters]]</f>
        <v>0.53073242546926758</v>
      </c>
    </row>
    <row r="5615" spans="1:27" s="12" customFormat="1" x14ac:dyDescent="0.35">
      <c r="A5615" s="8" t="s">
        <v>37</v>
      </c>
      <c r="B5615" s="17">
        <v>2015</v>
      </c>
      <c r="C5615" s="17" t="s">
        <v>82</v>
      </c>
      <c r="D5615" s="17"/>
      <c r="E5615" s="35" t="s">
        <v>74</v>
      </c>
      <c r="F5615" s="34" t="s">
        <v>78</v>
      </c>
      <c r="G5615" s="9" t="s">
        <v>67</v>
      </c>
      <c r="H5615" s="10">
        <v>2526.9994999999999</v>
      </c>
      <c r="I5615" s="10">
        <v>2227.9997000000003</v>
      </c>
      <c r="J5615" s="10">
        <v>4754.9997000000003</v>
      </c>
      <c r="K5615" s="31">
        <v>2233</v>
      </c>
      <c r="L5615" s="31">
        <v>1939</v>
      </c>
      <c r="M5615" s="31">
        <v>5</v>
      </c>
      <c r="N5615" s="31">
        <v>4177</v>
      </c>
      <c r="O5615" s="10">
        <v>1523</v>
      </c>
      <c r="P5615" s="10">
        <v>1351</v>
      </c>
      <c r="Q5615" s="10">
        <v>3</v>
      </c>
      <c r="R5615" s="11">
        <v>2877</v>
      </c>
      <c r="S5615" s="130">
        <f>IFERROR(Table1[[#This Row],[Female Voters]]/Table1[[#This Row],[Female Population]],"0.0%")</f>
        <v>0.88365668453832302</v>
      </c>
      <c r="T5615" s="130">
        <f>IFERROR(Table1[[#This Row],[Male Voters]]/Table1[[#This Row],[Male Population]],"0.0%")</f>
        <v>0.87028737032594738</v>
      </c>
      <c r="U5615" s="130">
        <f>IFERROR(Table1[[#This Row],[Total Voters]]/Table1[[#This Row],[Total Population]],"0.0%")</f>
        <v>0.87844379885029222</v>
      </c>
      <c r="V5615" s="130">
        <f>IFERROR(Table1[[#This Row],[Female Ballots]]/Table1[[#This Row],[Female Population]],"0.0%")</f>
        <v>0.60269105712130144</v>
      </c>
      <c r="W5615" s="130">
        <f>IFERROR(Table1[[#This Row],[Male Ballots]]/Table1[[#This Row],[Male Population]],"0.0%")</f>
        <v>0.60637351073251933</v>
      </c>
      <c r="X5615" s="130">
        <f>IFERROR(Table1[[#This Row],[Total Ballots]]/Table1[[#This Row],[Total Population]],"0.0%")</f>
        <v>0.60504735678532218</v>
      </c>
      <c r="Y5615" s="24">
        <f>Table1[[#This Row],[Female Ballots]]/Table1[[#This Row],[Female Voters]]</f>
        <v>0.68204209583519926</v>
      </c>
      <c r="Z5615" s="24">
        <f>Table1[[#This Row],[Male Ballots]]/Table1[[#This Row],[Male Voters]]</f>
        <v>0.69675090252707583</v>
      </c>
      <c r="AA5615" s="24">
        <f>Table1[[#This Row],[Total Ballots]]/Table1[[#This Row],[Total Voters]]</f>
        <v>0.68877184582236051</v>
      </c>
    </row>
    <row r="5616" spans="1:27" s="12" customFormat="1" x14ac:dyDescent="0.35">
      <c r="A5616" s="8" t="s">
        <v>48</v>
      </c>
      <c r="B5616" s="17">
        <v>2015</v>
      </c>
      <c r="C5616" s="17" t="s">
        <v>82</v>
      </c>
      <c r="D5616" s="17" t="s">
        <v>69</v>
      </c>
      <c r="E5616" s="35" t="s">
        <v>74</v>
      </c>
      <c r="F5616" s="34" t="s">
        <v>78</v>
      </c>
      <c r="G5616" s="9" t="s">
        <v>79</v>
      </c>
      <c r="H5616" s="10">
        <v>70532.013000000006</v>
      </c>
      <c r="I5616" s="10">
        <v>68503.010000000009</v>
      </c>
      <c r="J5616" s="10">
        <v>139035.01</v>
      </c>
      <c r="K5616" s="31">
        <v>51413</v>
      </c>
      <c r="L5616" s="31">
        <v>47492</v>
      </c>
      <c r="M5616" s="31">
        <v>695</v>
      </c>
      <c r="N5616" s="31">
        <v>99600</v>
      </c>
      <c r="O5616" s="10">
        <v>16591</v>
      </c>
      <c r="P5616" s="10">
        <v>15876</v>
      </c>
      <c r="Q5616" s="10">
        <v>146</v>
      </c>
      <c r="R5616" s="11">
        <v>32613</v>
      </c>
      <c r="S5616" s="130">
        <f>IFERROR(Table1[[#This Row],[Female Voters]]/Table1[[#This Row],[Female Population]],"0.0%")</f>
        <v>0.72893141444864185</v>
      </c>
      <c r="T5616" s="130">
        <f>IFERROR(Table1[[#This Row],[Male Voters]]/Table1[[#This Row],[Male Population]],"0.0%")</f>
        <v>0.69328340462703741</v>
      </c>
      <c r="U5616" s="130">
        <f>IFERROR(Table1[[#This Row],[Total Voters]]/Table1[[#This Row],[Total Population]],"0.0%")</f>
        <v>0.7163663310413686</v>
      </c>
      <c r="V5616" s="130">
        <f>IFERROR(Table1[[#This Row],[Female Ballots]]/Table1[[#This Row],[Female Population]],"0.0%")</f>
        <v>0.23522652047375989</v>
      </c>
      <c r="W5616" s="130">
        <f>IFERROR(Table1[[#This Row],[Male Ballots]]/Table1[[#This Row],[Male Population]],"0.0%")</f>
        <v>0.23175623961633215</v>
      </c>
      <c r="X5616" s="130">
        <f>IFERROR(Table1[[#This Row],[Total Ballots]]/Table1[[#This Row],[Total Population]],"0.0%")</f>
        <v>0.2345668188177927</v>
      </c>
      <c r="Y5616" s="24">
        <f>Table1[[#This Row],[Female Ballots]]/Table1[[#This Row],[Female Voters]]</f>
        <v>0.32270048431330595</v>
      </c>
      <c r="Z5616" s="24">
        <f>Table1[[#This Row],[Male Ballots]]/Table1[[#This Row],[Male Voters]]</f>
        <v>0.33428788006401078</v>
      </c>
      <c r="AA5616" s="24">
        <f>Table1[[#This Row],[Total Ballots]]/Table1[[#This Row],[Total Voters]]</f>
        <v>0.32743975903614458</v>
      </c>
    </row>
    <row r="5617" spans="1:27" s="12" customFormat="1" x14ac:dyDescent="0.35">
      <c r="A5617" s="8" t="s">
        <v>48</v>
      </c>
      <c r="B5617" s="17">
        <v>2015</v>
      </c>
      <c r="C5617" s="17" t="s">
        <v>82</v>
      </c>
      <c r="D5617" s="17" t="s">
        <v>69</v>
      </c>
      <c r="E5617" s="35" t="s">
        <v>74</v>
      </c>
      <c r="F5617" s="34" t="s">
        <v>78</v>
      </c>
      <c r="G5617" s="9" t="s">
        <v>62</v>
      </c>
      <c r="H5617" s="10">
        <v>8096.9989999999998</v>
      </c>
      <c r="I5617" s="10">
        <v>8467.9989999999998</v>
      </c>
      <c r="J5617" s="10">
        <v>16565</v>
      </c>
      <c r="K5617" s="31">
        <v>4383</v>
      </c>
      <c r="L5617" s="31">
        <v>4249</v>
      </c>
      <c r="M5617" s="31">
        <v>155</v>
      </c>
      <c r="N5617" s="31">
        <v>8787</v>
      </c>
      <c r="O5617" s="10">
        <v>485</v>
      </c>
      <c r="P5617" s="10">
        <v>492</v>
      </c>
      <c r="Q5617" s="10">
        <v>22</v>
      </c>
      <c r="R5617" s="11">
        <v>999</v>
      </c>
      <c r="S5617" s="130">
        <f>IFERROR(Table1[[#This Row],[Female Voters]]/Table1[[#This Row],[Female Population]],"0.0%")</f>
        <v>0.54131166374109718</v>
      </c>
      <c r="T5617" s="130">
        <f>IFERROR(Table1[[#This Row],[Male Voters]]/Table1[[#This Row],[Male Population]],"0.0%")</f>
        <v>0.50177143384169032</v>
      </c>
      <c r="U5617" s="130">
        <f>IFERROR(Table1[[#This Row],[Total Voters]]/Table1[[#This Row],[Total Population]],"0.0%")</f>
        <v>0.53045578025958351</v>
      </c>
      <c r="V5617" s="130">
        <f>IFERROR(Table1[[#This Row],[Female Ballots]]/Table1[[#This Row],[Female Population]],"0.0%")</f>
        <v>5.9898735321567906E-2</v>
      </c>
      <c r="W5617" s="130">
        <f>IFERROR(Table1[[#This Row],[Male Ballots]]/Table1[[#This Row],[Male Population]],"0.0%")</f>
        <v>5.8101093304333176E-2</v>
      </c>
      <c r="X5617" s="130">
        <f>IFERROR(Table1[[#This Row],[Total Ballots]]/Table1[[#This Row],[Total Population]],"0.0%")</f>
        <v>6.0307878056142468E-2</v>
      </c>
      <c r="Y5617" s="24">
        <f>Table1[[#This Row],[Female Ballots]]/Table1[[#This Row],[Female Voters]]</f>
        <v>0.1106548026465891</v>
      </c>
      <c r="Z5617" s="24">
        <f>Table1[[#This Row],[Male Ballots]]/Table1[[#This Row],[Male Voters]]</f>
        <v>0.11579195104730525</v>
      </c>
      <c r="AA5617" s="24">
        <f>Table1[[#This Row],[Total Ballots]]/Table1[[#This Row],[Total Voters]]</f>
        <v>0.11369067941276886</v>
      </c>
    </row>
    <row r="5618" spans="1:27" s="12" customFormat="1" x14ac:dyDescent="0.35">
      <c r="A5618" s="8" t="s">
        <v>48</v>
      </c>
      <c r="B5618" s="17">
        <v>2015</v>
      </c>
      <c r="C5618" s="17" t="s">
        <v>82</v>
      </c>
      <c r="D5618" s="17" t="s">
        <v>69</v>
      </c>
      <c r="E5618" s="35" t="s">
        <v>74</v>
      </c>
      <c r="F5618" s="34" t="s">
        <v>78</v>
      </c>
      <c r="G5618" s="9" t="s">
        <v>63</v>
      </c>
      <c r="H5618" s="10">
        <v>12466.999</v>
      </c>
      <c r="I5618" s="10">
        <v>12692.998</v>
      </c>
      <c r="J5618" s="10">
        <v>25160</v>
      </c>
      <c r="K5618" s="31">
        <v>8317</v>
      </c>
      <c r="L5618" s="31">
        <v>7507</v>
      </c>
      <c r="M5618" s="31">
        <v>147</v>
      </c>
      <c r="N5618" s="31">
        <v>15971</v>
      </c>
      <c r="O5618" s="10">
        <v>1001</v>
      </c>
      <c r="P5618" s="10">
        <v>880</v>
      </c>
      <c r="Q5618" s="10">
        <v>19</v>
      </c>
      <c r="R5618" s="11">
        <v>1900</v>
      </c>
      <c r="S5618" s="130">
        <f>IFERROR(Table1[[#This Row],[Female Voters]]/Table1[[#This Row],[Female Population]],"0.0%")</f>
        <v>0.66712125347888451</v>
      </c>
      <c r="T5618" s="130">
        <f>IFERROR(Table1[[#This Row],[Male Voters]]/Table1[[#This Row],[Male Population]],"0.0%")</f>
        <v>0.5914284395223256</v>
      </c>
      <c r="U5618" s="130">
        <f>IFERROR(Table1[[#This Row],[Total Voters]]/Table1[[#This Row],[Total Population]],"0.0%")</f>
        <v>0.63477742448330687</v>
      </c>
      <c r="V5618" s="130">
        <f>IFERROR(Table1[[#This Row],[Female Ballots]]/Table1[[#This Row],[Female Population]],"0.0%")</f>
        <v>8.0291977243280438E-2</v>
      </c>
      <c r="W5618" s="130">
        <f>IFERROR(Table1[[#This Row],[Male Ballots]]/Table1[[#This Row],[Male Population]],"0.0%")</f>
        <v>6.9329562645483761E-2</v>
      </c>
      <c r="X5618" s="130">
        <f>IFERROR(Table1[[#This Row],[Total Ballots]]/Table1[[#This Row],[Total Population]],"0.0%")</f>
        <v>7.5516693163751994E-2</v>
      </c>
      <c r="Y5618" s="24">
        <f>Table1[[#This Row],[Female Ballots]]/Table1[[#This Row],[Female Voters]]</f>
        <v>0.12035589755921607</v>
      </c>
      <c r="Z5618" s="24">
        <f>Table1[[#This Row],[Male Ballots]]/Table1[[#This Row],[Male Voters]]</f>
        <v>0.11722392433728521</v>
      </c>
      <c r="AA5618" s="24">
        <f>Table1[[#This Row],[Total Ballots]]/Table1[[#This Row],[Total Voters]]</f>
        <v>0.11896562519566714</v>
      </c>
    </row>
    <row r="5619" spans="1:27" s="12" customFormat="1" x14ac:dyDescent="0.35">
      <c r="A5619" s="8" t="s">
        <v>48</v>
      </c>
      <c r="B5619" s="17">
        <v>2015</v>
      </c>
      <c r="C5619" s="17" t="s">
        <v>82</v>
      </c>
      <c r="D5619" s="17" t="s">
        <v>69</v>
      </c>
      <c r="E5619" s="35" t="s">
        <v>74</v>
      </c>
      <c r="F5619" s="34" t="s">
        <v>78</v>
      </c>
      <c r="G5619" s="9" t="s">
        <v>64</v>
      </c>
      <c r="H5619" s="10">
        <v>12151.002</v>
      </c>
      <c r="I5619" s="10">
        <v>12072.001</v>
      </c>
      <c r="J5619" s="10">
        <v>24223</v>
      </c>
      <c r="K5619" s="31">
        <v>7825</v>
      </c>
      <c r="L5619" s="31">
        <v>7108</v>
      </c>
      <c r="M5619" s="31">
        <v>107</v>
      </c>
      <c r="N5619" s="31">
        <v>15040</v>
      </c>
      <c r="O5619" s="10">
        <v>1557</v>
      </c>
      <c r="P5619" s="10">
        <v>1382</v>
      </c>
      <c r="Q5619" s="10">
        <v>12</v>
      </c>
      <c r="R5619" s="11">
        <v>2951</v>
      </c>
      <c r="S5619" s="130">
        <f>IFERROR(Table1[[#This Row],[Female Voters]]/Table1[[#This Row],[Female Population]],"0.0%")</f>
        <v>0.64397981335201815</v>
      </c>
      <c r="T5619" s="130">
        <f>IFERROR(Table1[[#This Row],[Male Voters]]/Table1[[#This Row],[Male Population]],"0.0%")</f>
        <v>0.58880048137835639</v>
      </c>
      <c r="U5619" s="130">
        <f>IFERROR(Table1[[#This Row],[Total Voters]]/Table1[[#This Row],[Total Population]],"0.0%")</f>
        <v>0.62089749411716133</v>
      </c>
      <c r="V5619" s="130">
        <f>IFERROR(Table1[[#This Row],[Female Ballots]]/Table1[[#This Row],[Female Population]],"0.0%")</f>
        <v>0.12813758075259965</v>
      </c>
      <c r="W5619" s="130">
        <f>IFERROR(Table1[[#This Row],[Male Ballots]]/Table1[[#This Row],[Male Population]],"0.0%")</f>
        <v>0.11447977845594944</v>
      </c>
      <c r="X5619" s="130">
        <f>IFERROR(Table1[[#This Row],[Total Ballots]]/Table1[[#This Row],[Total Population]],"0.0%")</f>
        <v>0.12182636337365314</v>
      </c>
      <c r="Y5619" s="24">
        <f>Table1[[#This Row],[Female Ballots]]/Table1[[#This Row],[Female Voters]]</f>
        <v>0.1989776357827476</v>
      </c>
      <c r="Z5619" s="24">
        <f>Table1[[#This Row],[Male Ballots]]/Table1[[#This Row],[Male Voters]]</f>
        <v>0.19442881260551492</v>
      </c>
      <c r="AA5619" s="24">
        <f>Table1[[#This Row],[Total Ballots]]/Table1[[#This Row],[Total Voters]]</f>
        <v>0.19621010638297873</v>
      </c>
    </row>
    <row r="5620" spans="1:27" s="12" customFormat="1" x14ac:dyDescent="0.35">
      <c r="A5620" s="8" t="s">
        <v>48</v>
      </c>
      <c r="B5620" s="17">
        <v>2015</v>
      </c>
      <c r="C5620" s="17" t="s">
        <v>82</v>
      </c>
      <c r="D5620" s="17" t="s">
        <v>69</v>
      </c>
      <c r="E5620" s="35" t="s">
        <v>74</v>
      </c>
      <c r="F5620" s="34" t="s">
        <v>78</v>
      </c>
      <c r="G5620" s="9" t="s">
        <v>65</v>
      </c>
      <c r="H5620" s="10">
        <v>12034.003000000001</v>
      </c>
      <c r="I5620" s="10">
        <v>11750.002</v>
      </c>
      <c r="J5620" s="10">
        <v>23784</v>
      </c>
      <c r="K5620" s="31">
        <v>8976</v>
      </c>
      <c r="L5620" s="31">
        <v>8352</v>
      </c>
      <c r="M5620" s="31">
        <v>88</v>
      </c>
      <c r="N5620" s="31">
        <v>17416</v>
      </c>
      <c r="O5620" s="10">
        <v>2531</v>
      </c>
      <c r="P5620" s="10">
        <v>2392</v>
      </c>
      <c r="Q5620" s="10">
        <v>22</v>
      </c>
      <c r="R5620" s="11">
        <v>4945</v>
      </c>
      <c r="S5620" s="130">
        <f>IFERROR(Table1[[#This Row],[Female Voters]]/Table1[[#This Row],[Female Population]],"0.0%")</f>
        <v>0.7458864685342026</v>
      </c>
      <c r="T5620" s="130">
        <f>IFERROR(Table1[[#This Row],[Male Voters]]/Table1[[#This Row],[Male Population]],"0.0%")</f>
        <v>0.71080838964963577</v>
      </c>
      <c r="U5620" s="130">
        <f>IFERROR(Table1[[#This Row],[Total Voters]]/Table1[[#This Row],[Total Population]],"0.0%")</f>
        <v>0.73225697948200474</v>
      </c>
      <c r="V5620" s="130">
        <f>IFERROR(Table1[[#This Row],[Female Ballots]]/Table1[[#This Row],[Female Population]],"0.0%")</f>
        <v>0.21032070542113043</v>
      </c>
      <c r="W5620" s="130">
        <f>IFERROR(Table1[[#This Row],[Male Ballots]]/Table1[[#This Row],[Male Population]],"0.0%")</f>
        <v>0.20357443343413897</v>
      </c>
      <c r="X5620" s="130">
        <f>IFERROR(Table1[[#This Row],[Total Ballots]]/Table1[[#This Row],[Total Population]],"0.0%")</f>
        <v>0.20791288261015808</v>
      </c>
      <c r="Y5620" s="24">
        <f>Table1[[#This Row],[Female Ballots]]/Table1[[#This Row],[Female Voters]]</f>
        <v>0.28197415329768272</v>
      </c>
      <c r="Z5620" s="24">
        <f>Table1[[#This Row],[Male Ballots]]/Table1[[#This Row],[Male Voters]]</f>
        <v>0.28639846743295017</v>
      </c>
      <c r="AA5620" s="24">
        <f>Table1[[#This Row],[Total Ballots]]/Table1[[#This Row],[Total Voters]]</f>
        <v>0.28393431327514929</v>
      </c>
    </row>
    <row r="5621" spans="1:27" s="12" customFormat="1" x14ac:dyDescent="0.35">
      <c r="A5621" s="8" t="s">
        <v>48</v>
      </c>
      <c r="B5621" s="17">
        <v>2015</v>
      </c>
      <c r="C5621" s="17" t="s">
        <v>82</v>
      </c>
      <c r="D5621" s="17" t="s">
        <v>69</v>
      </c>
      <c r="E5621" s="35" t="s">
        <v>74</v>
      </c>
      <c r="F5621" s="34" t="s">
        <v>78</v>
      </c>
      <c r="G5621" s="9" t="s">
        <v>66</v>
      </c>
      <c r="H5621" s="10">
        <v>11560.004000000001</v>
      </c>
      <c r="I5621" s="10">
        <v>11396.004000000001</v>
      </c>
      <c r="J5621" s="10">
        <v>22956</v>
      </c>
      <c r="K5621" s="31">
        <v>10153</v>
      </c>
      <c r="L5621" s="31">
        <v>9590</v>
      </c>
      <c r="M5621" s="31">
        <v>94</v>
      </c>
      <c r="N5621" s="31">
        <v>19837</v>
      </c>
      <c r="O5621" s="10">
        <v>4425</v>
      </c>
      <c r="P5621" s="10">
        <v>4245</v>
      </c>
      <c r="Q5621" s="10">
        <v>29</v>
      </c>
      <c r="R5621" s="11">
        <v>8699</v>
      </c>
      <c r="S5621" s="130">
        <f>IFERROR(Table1[[#This Row],[Female Voters]]/Table1[[#This Row],[Female Population]],"0.0%")</f>
        <v>0.87828689332633447</v>
      </c>
      <c r="T5621" s="130">
        <f>IFERROR(Table1[[#This Row],[Male Voters]]/Table1[[#This Row],[Male Population]],"0.0%")</f>
        <v>0.84152304614845685</v>
      </c>
      <c r="U5621" s="130">
        <f>IFERROR(Table1[[#This Row],[Total Voters]]/Table1[[#This Row],[Total Population]],"0.0%")</f>
        <v>0.8641313817738282</v>
      </c>
      <c r="V5621" s="130">
        <f>IFERROR(Table1[[#This Row],[Female Ballots]]/Table1[[#This Row],[Female Population]],"0.0%")</f>
        <v>0.38278533467635478</v>
      </c>
      <c r="W5621" s="130">
        <f>IFERROR(Table1[[#This Row],[Male Ballots]]/Table1[[#This Row],[Male Population]],"0.0%")</f>
        <v>0.37249899175184564</v>
      </c>
      <c r="X5621" s="130">
        <f>IFERROR(Table1[[#This Row],[Total Ballots]]/Table1[[#This Row],[Total Population]],"0.0%")</f>
        <v>0.37894232444676773</v>
      </c>
      <c r="Y5621" s="24">
        <f>Table1[[#This Row],[Female Ballots]]/Table1[[#This Row],[Female Voters]]</f>
        <v>0.43583177385994287</v>
      </c>
      <c r="Z5621" s="24">
        <f>Table1[[#This Row],[Male Ballots]]/Table1[[#This Row],[Male Voters]]</f>
        <v>0.44264859228362879</v>
      </c>
      <c r="AA5621" s="24">
        <f>Table1[[#This Row],[Total Ballots]]/Table1[[#This Row],[Total Voters]]</f>
        <v>0.43852397035842111</v>
      </c>
    </row>
    <row r="5622" spans="1:27" s="12" customFormat="1" x14ac:dyDescent="0.35">
      <c r="A5622" s="8" t="s">
        <v>48</v>
      </c>
      <c r="B5622" s="17">
        <v>2015</v>
      </c>
      <c r="C5622" s="17" t="s">
        <v>82</v>
      </c>
      <c r="D5622" s="17" t="s">
        <v>69</v>
      </c>
      <c r="E5622" s="35" t="s">
        <v>74</v>
      </c>
      <c r="F5622" s="34" t="s">
        <v>78</v>
      </c>
      <c r="G5622" s="9" t="s">
        <v>67</v>
      </c>
      <c r="H5622" s="10">
        <v>14223.006000000001</v>
      </c>
      <c r="I5622" s="10">
        <v>12124.006000000001</v>
      </c>
      <c r="J5622" s="10">
        <v>26347.010000000002</v>
      </c>
      <c r="K5622" s="31">
        <v>11759</v>
      </c>
      <c r="L5622" s="31">
        <v>10686</v>
      </c>
      <c r="M5622" s="31">
        <v>104</v>
      </c>
      <c r="N5622" s="31">
        <v>22549</v>
      </c>
      <c r="O5622" s="10">
        <v>6592</v>
      </c>
      <c r="P5622" s="10">
        <v>6485</v>
      </c>
      <c r="Q5622" s="10">
        <v>42</v>
      </c>
      <c r="R5622" s="11">
        <v>13119</v>
      </c>
      <c r="S5622" s="130">
        <f>IFERROR(Table1[[#This Row],[Female Voters]]/Table1[[#This Row],[Female Population]],"0.0%")</f>
        <v>0.82675912532132789</v>
      </c>
      <c r="T5622" s="130">
        <f>IFERROR(Table1[[#This Row],[Male Voters]]/Table1[[#This Row],[Male Population]],"0.0%")</f>
        <v>0.88139184358701228</v>
      </c>
      <c r="U5622" s="130">
        <f>IFERROR(Table1[[#This Row],[Total Voters]]/Table1[[#This Row],[Total Population]],"0.0%")</f>
        <v>0.85584664066245086</v>
      </c>
      <c r="V5622" s="130">
        <f>IFERROR(Table1[[#This Row],[Female Ballots]]/Table1[[#This Row],[Female Population]],"0.0%")</f>
        <v>0.46347445821227939</v>
      </c>
      <c r="W5622" s="130">
        <f>IFERROR(Table1[[#This Row],[Male Ballots]]/Table1[[#This Row],[Male Population]],"0.0%")</f>
        <v>0.53488921071137707</v>
      </c>
      <c r="X5622" s="130">
        <f>IFERROR(Table1[[#This Row],[Total Ballots]]/Table1[[#This Row],[Total Population]],"0.0%")</f>
        <v>0.49793126430665186</v>
      </c>
      <c r="Y5622" s="24">
        <f>Table1[[#This Row],[Female Ballots]]/Table1[[#This Row],[Female Voters]]</f>
        <v>0.56059188706522667</v>
      </c>
      <c r="Z5622" s="24">
        <f>Table1[[#This Row],[Male Ballots]]/Table1[[#This Row],[Male Voters]]</f>
        <v>0.60686880029945722</v>
      </c>
      <c r="AA5622" s="24">
        <f>Table1[[#This Row],[Total Ballots]]/Table1[[#This Row],[Total Voters]]</f>
        <v>0.58179963634750986</v>
      </c>
    </row>
    <row r="5623" spans="1:27" s="12" customFormat="1" x14ac:dyDescent="0.35">
      <c r="A5623" s="8" t="s">
        <v>44</v>
      </c>
      <c r="B5623" s="17">
        <v>2015</v>
      </c>
      <c r="C5623" s="17" t="s">
        <v>82</v>
      </c>
      <c r="D5623" s="17"/>
      <c r="E5623" s="35" t="s">
        <v>74</v>
      </c>
      <c r="F5623" s="34" t="s">
        <v>78</v>
      </c>
      <c r="G5623" s="9" t="s">
        <v>79</v>
      </c>
      <c r="H5623" s="10">
        <v>28943.051000000003</v>
      </c>
      <c r="I5623" s="10">
        <v>28254.036500000002</v>
      </c>
      <c r="J5623" s="10">
        <v>57197.0867</v>
      </c>
      <c r="K5623" s="31">
        <v>21353</v>
      </c>
      <c r="L5623" s="31">
        <v>19467</v>
      </c>
      <c r="M5623" s="31">
        <v>27</v>
      </c>
      <c r="N5623" s="31">
        <v>40847</v>
      </c>
      <c r="O5623" s="10">
        <v>9393</v>
      </c>
      <c r="P5623" s="10">
        <v>8407</v>
      </c>
      <c r="Q5623" s="10">
        <v>6</v>
      </c>
      <c r="R5623" s="11">
        <v>17806</v>
      </c>
      <c r="S5623" s="130">
        <f>IFERROR(Table1[[#This Row],[Female Voters]]/Table1[[#This Row],[Female Population]],"0.0%")</f>
        <v>0.7377591256706143</v>
      </c>
      <c r="T5623" s="130">
        <f>IFERROR(Table1[[#This Row],[Male Voters]]/Table1[[#This Row],[Male Population]],"0.0%")</f>
        <v>0.68899889755575272</v>
      </c>
      <c r="U5623" s="130">
        <f>IFERROR(Table1[[#This Row],[Total Voters]]/Table1[[#This Row],[Total Population]],"0.0%")</f>
        <v>0.71414476429968243</v>
      </c>
      <c r="V5623" s="130">
        <f>IFERROR(Table1[[#This Row],[Female Ballots]]/Table1[[#This Row],[Female Population]],"0.0%")</f>
        <v>0.32453385788526573</v>
      </c>
      <c r="W5623" s="130">
        <f>IFERROR(Table1[[#This Row],[Male Ballots]]/Table1[[#This Row],[Male Population]],"0.0%")</f>
        <v>0.2975504048775473</v>
      </c>
      <c r="X5623" s="130">
        <f>IFERROR(Table1[[#This Row],[Total Ballots]]/Table1[[#This Row],[Total Population]],"0.0%")</f>
        <v>0.31130956185570902</v>
      </c>
      <c r="Y5623" s="24">
        <f>Table1[[#This Row],[Female Ballots]]/Table1[[#This Row],[Female Voters]]</f>
        <v>0.43989135016156983</v>
      </c>
      <c r="Z5623" s="24">
        <f>Table1[[#This Row],[Male Ballots]]/Table1[[#This Row],[Male Voters]]</f>
        <v>0.43185904350952897</v>
      </c>
      <c r="AA5623" s="24">
        <f>Table1[[#This Row],[Total Ballots]]/Table1[[#This Row],[Total Voters]]</f>
        <v>0.43591940656596567</v>
      </c>
    </row>
    <row r="5624" spans="1:27" s="12" customFormat="1" x14ac:dyDescent="0.35">
      <c r="A5624" s="8" t="s">
        <v>44</v>
      </c>
      <c r="B5624" s="17">
        <v>2015</v>
      </c>
      <c r="C5624" s="17" t="s">
        <v>82</v>
      </c>
      <c r="D5624" s="17"/>
      <c r="E5624" s="35" t="s">
        <v>74</v>
      </c>
      <c r="F5624" s="34" t="s">
        <v>78</v>
      </c>
      <c r="G5624" s="9" t="s">
        <v>62</v>
      </c>
      <c r="H5624" s="10">
        <v>2944.9798999999998</v>
      </c>
      <c r="I5624" s="10">
        <v>3255.9793999999997</v>
      </c>
      <c r="J5624" s="10">
        <v>6200.9597000000003</v>
      </c>
      <c r="K5624" s="31">
        <v>1650</v>
      </c>
      <c r="L5624" s="31">
        <v>1563</v>
      </c>
      <c r="M5624" s="31">
        <v>14</v>
      </c>
      <c r="N5624" s="31">
        <v>3227</v>
      </c>
      <c r="O5624" s="10">
        <v>202</v>
      </c>
      <c r="P5624" s="10">
        <v>190</v>
      </c>
      <c r="Q5624" s="10">
        <v>3</v>
      </c>
      <c r="R5624" s="11">
        <v>395</v>
      </c>
      <c r="S5624" s="130">
        <f>IFERROR(Table1[[#This Row],[Female Voters]]/Table1[[#This Row],[Female Population]],"0.0%")</f>
        <v>0.56027547081051388</v>
      </c>
      <c r="T5624" s="130">
        <f>IFERROR(Table1[[#This Row],[Male Voters]]/Table1[[#This Row],[Male Population]],"0.0%")</f>
        <v>0.48003989214428083</v>
      </c>
      <c r="U5624" s="130">
        <f>IFERROR(Table1[[#This Row],[Total Voters]]/Table1[[#This Row],[Total Population]],"0.0%")</f>
        <v>0.52040331757034319</v>
      </c>
      <c r="V5624" s="130">
        <f>IFERROR(Table1[[#This Row],[Female Ballots]]/Table1[[#This Row],[Female Population]],"0.0%")</f>
        <v>6.8591300062862917E-2</v>
      </c>
      <c r="W5624" s="130">
        <f>IFERROR(Table1[[#This Row],[Male Ballots]]/Table1[[#This Row],[Male Population]],"0.0%")</f>
        <v>5.8354177547929209E-2</v>
      </c>
      <c r="X5624" s="130">
        <f>IFERROR(Table1[[#This Row],[Total Ballots]]/Table1[[#This Row],[Total Population]],"0.0%")</f>
        <v>6.3699817304086012E-2</v>
      </c>
      <c r="Y5624" s="24">
        <f>Table1[[#This Row],[Female Ballots]]/Table1[[#This Row],[Female Voters]]</f>
        <v>0.12242424242424242</v>
      </c>
      <c r="Z5624" s="24">
        <f>Table1[[#This Row],[Male Ballots]]/Table1[[#This Row],[Male Voters]]</f>
        <v>0.12156110044785669</v>
      </c>
      <c r="AA5624" s="24">
        <f>Table1[[#This Row],[Total Ballots]]/Table1[[#This Row],[Total Voters]]</f>
        <v>0.12240471025720484</v>
      </c>
    </row>
    <row r="5625" spans="1:27" s="12" customFormat="1" x14ac:dyDescent="0.35">
      <c r="A5625" s="8" t="s">
        <v>44</v>
      </c>
      <c r="B5625" s="17">
        <v>2015</v>
      </c>
      <c r="C5625" s="17" t="s">
        <v>82</v>
      </c>
      <c r="D5625" s="17"/>
      <c r="E5625" s="35" t="s">
        <v>74</v>
      </c>
      <c r="F5625" s="34" t="s">
        <v>78</v>
      </c>
      <c r="G5625" s="9" t="s">
        <v>63</v>
      </c>
      <c r="H5625" s="10">
        <v>4281.973</v>
      </c>
      <c r="I5625" s="10">
        <v>4520.9740000000002</v>
      </c>
      <c r="J5625" s="10">
        <v>8802.9470000000001</v>
      </c>
      <c r="K5625" s="31">
        <v>2991</v>
      </c>
      <c r="L5625" s="31">
        <v>2650</v>
      </c>
      <c r="M5625" s="31">
        <v>4</v>
      </c>
      <c r="N5625" s="31">
        <v>5645</v>
      </c>
      <c r="O5625" s="10">
        <v>550</v>
      </c>
      <c r="P5625" s="10">
        <v>418</v>
      </c>
      <c r="Q5625" s="10">
        <v>0</v>
      </c>
      <c r="R5625" s="11">
        <v>968</v>
      </c>
      <c r="S5625" s="130">
        <f>IFERROR(Table1[[#This Row],[Female Voters]]/Table1[[#This Row],[Female Population]],"0.0%")</f>
        <v>0.69850977575057105</v>
      </c>
      <c r="T5625" s="130">
        <f>IFERROR(Table1[[#This Row],[Male Voters]]/Table1[[#This Row],[Male Population]],"0.0%")</f>
        <v>0.58615687681459794</v>
      </c>
      <c r="U5625" s="130">
        <f>IFERROR(Table1[[#This Row],[Total Voters]]/Table1[[#This Row],[Total Population]],"0.0%")</f>
        <v>0.64126252265292516</v>
      </c>
      <c r="V5625" s="130">
        <f>IFERROR(Table1[[#This Row],[Female Ballots]]/Table1[[#This Row],[Female Population]],"0.0%")</f>
        <v>0.12844546194009163</v>
      </c>
      <c r="W5625" s="130">
        <f>IFERROR(Table1[[#This Row],[Male Ballots]]/Table1[[#This Row],[Male Population]],"0.0%")</f>
        <v>9.2457952644717706E-2</v>
      </c>
      <c r="X5625" s="130">
        <f>IFERROR(Table1[[#This Row],[Total Ballots]]/Table1[[#This Row],[Total Population]],"0.0%")</f>
        <v>0.10996317483224652</v>
      </c>
      <c r="Y5625" s="24">
        <f>Table1[[#This Row],[Female Ballots]]/Table1[[#This Row],[Female Voters]]</f>
        <v>0.18388498829822802</v>
      </c>
      <c r="Z5625" s="24">
        <f>Table1[[#This Row],[Male Ballots]]/Table1[[#This Row],[Male Voters]]</f>
        <v>0.15773584905660376</v>
      </c>
      <c r="AA5625" s="24">
        <f>Table1[[#This Row],[Total Ballots]]/Table1[[#This Row],[Total Voters]]</f>
        <v>0.17147918511957486</v>
      </c>
    </row>
    <row r="5626" spans="1:27" s="12" customFormat="1" x14ac:dyDescent="0.35">
      <c r="A5626" s="8" t="s">
        <v>44</v>
      </c>
      <c r="B5626" s="17">
        <v>2015</v>
      </c>
      <c r="C5626" s="17" t="s">
        <v>82</v>
      </c>
      <c r="D5626" s="17"/>
      <c r="E5626" s="35" t="s">
        <v>74</v>
      </c>
      <c r="F5626" s="34" t="s">
        <v>78</v>
      </c>
      <c r="G5626" s="9" t="s">
        <v>64</v>
      </c>
      <c r="H5626" s="10">
        <v>4502.9940000000006</v>
      </c>
      <c r="I5626" s="10">
        <v>4425.9920000000002</v>
      </c>
      <c r="J5626" s="10">
        <v>8928.9860000000008</v>
      </c>
      <c r="K5626" s="31">
        <v>2726</v>
      </c>
      <c r="L5626" s="31">
        <v>2524</v>
      </c>
      <c r="M5626" s="31">
        <v>1</v>
      </c>
      <c r="N5626" s="31">
        <v>5251</v>
      </c>
      <c r="O5626" s="10">
        <v>828</v>
      </c>
      <c r="P5626" s="10">
        <v>746</v>
      </c>
      <c r="Q5626" s="10">
        <v>0</v>
      </c>
      <c r="R5626" s="11">
        <v>1574</v>
      </c>
      <c r="S5626" s="130">
        <f>IFERROR(Table1[[#This Row],[Female Voters]]/Table1[[#This Row],[Female Population]],"0.0%")</f>
        <v>0.60537500161003976</v>
      </c>
      <c r="T5626" s="130">
        <f>IFERROR(Table1[[#This Row],[Male Voters]]/Table1[[#This Row],[Male Population]],"0.0%")</f>
        <v>0.57026763717602735</v>
      </c>
      <c r="U5626" s="130">
        <f>IFERROR(Table1[[#This Row],[Total Voters]]/Table1[[#This Row],[Total Population]],"0.0%")</f>
        <v>0.58808469405148578</v>
      </c>
      <c r="V5626" s="130">
        <f>IFERROR(Table1[[#This Row],[Female Ballots]]/Table1[[#This Row],[Female Population]],"0.0%")</f>
        <v>0.18387766006350439</v>
      </c>
      <c r="W5626" s="130">
        <f>IFERROR(Table1[[#This Row],[Male Ballots]]/Table1[[#This Row],[Male Population]],"0.0%")</f>
        <v>0.16854978499735199</v>
      </c>
      <c r="X5626" s="130">
        <f>IFERROR(Table1[[#This Row],[Total Ballots]]/Table1[[#This Row],[Total Population]],"0.0%")</f>
        <v>0.17627981497563103</v>
      </c>
      <c r="Y5626" s="24">
        <f>Table1[[#This Row],[Female Ballots]]/Table1[[#This Row],[Female Voters]]</f>
        <v>0.30374174614820248</v>
      </c>
      <c r="Z5626" s="24">
        <f>Table1[[#This Row],[Male Ballots]]/Table1[[#This Row],[Male Voters]]</f>
        <v>0.29556259904912835</v>
      </c>
      <c r="AA5626" s="24">
        <f>Table1[[#This Row],[Total Ballots]]/Table1[[#This Row],[Total Voters]]</f>
        <v>0.29975242810893166</v>
      </c>
    </row>
    <row r="5627" spans="1:27" s="12" customFormat="1" x14ac:dyDescent="0.35">
      <c r="A5627" s="8" t="s">
        <v>44</v>
      </c>
      <c r="B5627" s="17">
        <v>2015</v>
      </c>
      <c r="C5627" s="17" t="s">
        <v>82</v>
      </c>
      <c r="D5627" s="17"/>
      <c r="E5627" s="35" t="s">
        <v>74</v>
      </c>
      <c r="F5627" s="34" t="s">
        <v>78</v>
      </c>
      <c r="G5627" s="9" t="s">
        <v>65</v>
      </c>
      <c r="H5627" s="10">
        <v>4846.009</v>
      </c>
      <c r="I5627" s="10">
        <v>4764.009</v>
      </c>
      <c r="J5627" s="10">
        <v>9610.018</v>
      </c>
      <c r="K5627" s="31">
        <v>3288</v>
      </c>
      <c r="L5627" s="31">
        <v>3084</v>
      </c>
      <c r="M5627" s="31">
        <v>3</v>
      </c>
      <c r="N5627" s="31">
        <v>6375</v>
      </c>
      <c r="O5627" s="10">
        <v>1282</v>
      </c>
      <c r="P5627" s="10">
        <v>1161</v>
      </c>
      <c r="Q5627" s="10">
        <v>2</v>
      </c>
      <c r="R5627" s="11">
        <v>2445</v>
      </c>
      <c r="S5627" s="130">
        <f>IFERROR(Table1[[#This Row],[Female Voters]]/Table1[[#This Row],[Female Population]],"0.0%")</f>
        <v>0.67849646998179325</v>
      </c>
      <c r="T5627" s="130">
        <f>IFERROR(Table1[[#This Row],[Male Voters]]/Table1[[#This Row],[Male Population]],"0.0%")</f>
        <v>0.64735394076711439</v>
      </c>
      <c r="U5627" s="130">
        <f>IFERROR(Table1[[#This Row],[Total Voters]]/Table1[[#This Row],[Total Population]],"0.0%")</f>
        <v>0.66337024550838508</v>
      </c>
      <c r="V5627" s="130">
        <f>IFERROR(Table1[[#This Row],[Female Ballots]]/Table1[[#This Row],[Female Population]],"0.0%")</f>
        <v>0.26454758957319313</v>
      </c>
      <c r="W5627" s="130">
        <f>IFERROR(Table1[[#This Row],[Male Ballots]]/Table1[[#This Row],[Male Population]],"0.0%")</f>
        <v>0.24370231038606349</v>
      </c>
      <c r="X5627" s="130">
        <f>IFERROR(Table1[[#This Row],[Total Ballots]]/Table1[[#This Row],[Total Population]],"0.0%")</f>
        <v>0.25442200004203946</v>
      </c>
      <c r="Y5627" s="24">
        <f>Table1[[#This Row],[Female Ballots]]/Table1[[#This Row],[Female Voters]]</f>
        <v>0.38990267639902676</v>
      </c>
      <c r="Z5627" s="24">
        <f>Table1[[#This Row],[Male Ballots]]/Table1[[#This Row],[Male Voters]]</f>
        <v>0.37645914396887159</v>
      </c>
      <c r="AA5627" s="24">
        <f>Table1[[#This Row],[Total Ballots]]/Table1[[#This Row],[Total Voters]]</f>
        <v>0.3835294117647059</v>
      </c>
    </row>
    <row r="5628" spans="1:27" s="12" customFormat="1" x14ac:dyDescent="0.35">
      <c r="A5628" s="8" t="s">
        <v>44</v>
      </c>
      <c r="B5628" s="17">
        <v>2015</v>
      </c>
      <c r="C5628" s="17" t="s">
        <v>82</v>
      </c>
      <c r="D5628" s="17"/>
      <c r="E5628" s="35" t="s">
        <v>74</v>
      </c>
      <c r="F5628" s="34" t="s">
        <v>78</v>
      </c>
      <c r="G5628" s="9" t="s">
        <v>66</v>
      </c>
      <c r="H5628" s="10">
        <v>5112.0290000000005</v>
      </c>
      <c r="I5628" s="10">
        <v>4991.0239999999994</v>
      </c>
      <c r="J5628" s="10">
        <v>10103.053</v>
      </c>
      <c r="K5628" s="31">
        <v>4508</v>
      </c>
      <c r="L5628" s="31">
        <v>4154</v>
      </c>
      <c r="M5628" s="31">
        <v>5</v>
      </c>
      <c r="N5628" s="31">
        <v>8667</v>
      </c>
      <c r="O5628" s="10">
        <v>2430</v>
      </c>
      <c r="P5628" s="10">
        <v>2171</v>
      </c>
      <c r="Q5628" s="10">
        <v>1</v>
      </c>
      <c r="R5628" s="11">
        <v>4602</v>
      </c>
      <c r="S5628" s="130">
        <f>IFERROR(Table1[[#This Row],[Female Voters]]/Table1[[#This Row],[Female Population]],"0.0%")</f>
        <v>0.88184163274504113</v>
      </c>
      <c r="T5628" s="130">
        <f>IFERROR(Table1[[#This Row],[Male Voters]]/Table1[[#This Row],[Male Population]],"0.0%")</f>
        <v>0.83229413443012901</v>
      </c>
      <c r="U5628" s="130">
        <f>IFERROR(Table1[[#This Row],[Total Voters]]/Table1[[#This Row],[Total Population]],"0.0%")</f>
        <v>0.85785950048960447</v>
      </c>
      <c r="V5628" s="130">
        <f>IFERROR(Table1[[#This Row],[Female Ballots]]/Table1[[#This Row],[Female Population]],"0.0%")</f>
        <v>0.47534941605378211</v>
      </c>
      <c r="W5628" s="130">
        <f>IFERROR(Table1[[#This Row],[Male Ballots]]/Table1[[#This Row],[Male Population]],"0.0%")</f>
        <v>0.4349808776715961</v>
      </c>
      <c r="X5628" s="130">
        <f>IFERROR(Table1[[#This Row],[Total Ballots]]/Table1[[#This Row],[Total Population]],"0.0%")</f>
        <v>0.45550587530323755</v>
      </c>
      <c r="Y5628" s="24">
        <f>Table1[[#This Row],[Female Ballots]]/Table1[[#This Row],[Female Voters]]</f>
        <v>0.53904170363797688</v>
      </c>
      <c r="Z5628" s="24">
        <f>Table1[[#This Row],[Male Ballots]]/Table1[[#This Row],[Male Voters]]</f>
        <v>0.52262879152623976</v>
      </c>
      <c r="AA5628" s="24">
        <f>Table1[[#This Row],[Total Ballots]]/Table1[[#This Row],[Total Voters]]</f>
        <v>0.53097957770854964</v>
      </c>
    </row>
    <row r="5629" spans="1:27" s="12" customFormat="1" x14ac:dyDescent="0.35">
      <c r="A5629" s="8" t="s">
        <v>44</v>
      </c>
      <c r="B5629" s="17">
        <v>2015</v>
      </c>
      <c r="C5629" s="17" t="s">
        <v>82</v>
      </c>
      <c r="D5629" s="17"/>
      <c r="E5629" s="35" t="s">
        <v>74</v>
      </c>
      <c r="F5629" s="34" t="s">
        <v>78</v>
      </c>
      <c r="G5629" s="9" t="s">
        <v>67</v>
      </c>
      <c r="H5629" s="10">
        <v>7255.0661</v>
      </c>
      <c r="I5629" s="10">
        <v>6296.0581000000002</v>
      </c>
      <c r="J5629" s="10">
        <v>13551.123</v>
      </c>
      <c r="K5629" s="31">
        <v>6190</v>
      </c>
      <c r="L5629" s="31">
        <v>5492</v>
      </c>
      <c r="M5629" s="31"/>
      <c r="N5629" s="31">
        <v>11682</v>
      </c>
      <c r="O5629" s="10">
        <v>4101</v>
      </c>
      <c r="P5629" s="10">
        <v>3721</v>
      </c>
      <c r="Q5629" s="10">
        <v>0</v>
      </c>
      <c r="R5629" s="11">
        <v>7822</v>
      </c>
      <c r="S5629" s="130">
        <f>IFERROR(Table1[[#This Row],[Female Voters]]/Table1[[#This Row],[Female Population]],"0.0%")</f>
        <v>0.85319691298195066</v>
      </c>
      <c r="T5629" s="130">
        <f>IFERROR(Table1[[#This Row],[Male Voters]]/Table1[[#This Row],[Male Population]],"0.0%")</f>
        <v>0.87229182335531497</v>
      </c>
      <c r="U5629" s="130">
        <f>IFERROR(Table1[[#This Row],[Total Voters]]/Table1[[#This Row],[Total Population]],"0.0%")</f>
        <v>0.86206877466908094</v>
      </c>
      <c r="V5629" s="130">
        <f>IFERROR(Table1[[#This Row],[Female Ballots]]/Table1[[#This Row],[Female Population]],"0.0%")</f>
        <v>0.5652601841904652</v>
      </c>
      <c r="W5629" s="130">
        <f>IFERROR(Table1[[#This Row],[Male Ballots]]/Table1[[#This Row],[Male Population]],"0.0%")</f>
        <v>0.59100471134470633</v>
      </c>
      <c r="X5629" s="130">
        <f>IFERROR(Table1[[#This Row],[Total Ballots]]/Table1[[#This Row],[Total Population]],"0.0%")</f>
        <v>0.57722153359540762</v>
      </c>
      <c r="Y5629" s="24">
        <f>Table1[[#This Row],[Female Ballots]]/Table1[[#This Row],[Female Voters]]</f>
        <v>0.6625201938610662</v>
      </c>
      <c r="Z5629" s="24">
        <f>Table1[[#This Row],[Male Ballots]]/Table1[[#This Row],[Male Voters]]</f>
        <v>0.67753095411507647</v>
      </c>
      <c r="AA5629" s="24">
        <f>Table1[[#This Row],[Total Ballots]]/Table1[[#This Row],[Total Voters]]</f>
        <v>0.66957712720424589</v>
      </c>
    </row>
    <row r="5630" spans="1:27" s="12" customFormat="1" x14ac:dyDescent="0.35">
      <c r="A5630" s="8" t="s">
        <v>33</v>
      </c>
      <c r="B5630" s="17">
        <v>2015</v>
      </c>
      <c r="C5630" s="17" t="s">
        <v>82</v>
      </c>
      <c r="D5630" s="17" t="s">
        <v>69</v>
      </c>
      <c r="E5630" s="35" t="s">
        <v>74</v>
      </c>
      <c r="F5630" s="34" t="s">
        <v>78</v>
      </c>
      <c r="G5630" s="9" t="s">
        <v>79</v>
      </c>
      <c r="H5630" s="10">
        <v>31105.052800000001</v>
      </c>
      <c r="I5630" s="10">
        <v>29760.020699999997</v>
      </c>
      <c r="J5630" s="10">
        <v>60865.072399999997</v>
      </c>
      <c r="K5630" s="31">
        <v>25441</v>
      </c>
      <c r="L5630" s="31">
        <v>22432</v>
      </c>
      <c r="M5630" s="31">
        <v>2</v>
      </c>
      <c r="N5630" s="31">
        <v>47875</v>
      </c>
      <c r="O5630" s="10">
        <v>12222</v>
      </c>
      <c r="P5630" s="10">
        <v>10640</v>
      </c>
      <c r="Q5630" s="10">
        <v>0</v>
      </c>
      <c r="R5630" s="11">
        <v>22862</v>
      </c>
      <c r="S5630" s="130">
        <f>IFERROR(Table1[[#This Row],[Female Voters]]/Table1[[#This Row],[Female Population]],"0.0%")</f>
        <v>0.8179057005169269</v>
      </c>
      <c r="T5630" s="130">
        <f>IFERROR(Table1[[#This Row],[Male Voters]]/Table1[[#This Row],[Male Population]],"0.0%")</f>
        <v>0.7537629165694768</v>
      </c>
      <c r="U5630" s="130">
        <f>IFERROR(Table1[[#This Row],[Total Voters]]/Table1[[#This Row],[Total Population]],"0.0%")</f>
        <v>0.78657591476059763</v>
      </c>
      <c r="V5630" s="130">
        <f>IFERROR(Table1[[#This Row],[Female Ballots]]/Table1[[#This Row],[Female Population]],"0.0%")</f>
        <v>0.39292651514161708</v>
      </c>
      <c r="W5630" s="130">
        <f>IFERROR(Table1[[#This Row],[Male Ballots]]/Table1[[#This Row],[Male Population]],"0.0%")</f>
        <v>0.35752663303759064</v>
      </c>
      <c r="X5630" s="130">
        <f>IFERROR(Table1[[#This Row],[Total Ballots]]/Table1[[#This Row],[Total Population]],"0.0%")</f>
        <v>0.37561772455888842</v>
      </c>
      <c r="Y5630" s="24">
        <f>Table1[[#This Row],[Female Ballots]]/Table1[[#This Row],[Female Voters]]</f>
        <v>0.48040564443221573</v>
      </c>
      <c r="Z5630" s="24">
        <f>Table1[[#This Row],[Male Ballots]]/Table1[[#This Row],[Male Voters]]</f>
        <v>0.47432239657631953</v>
      </c>
      <c r="AA5630" s="24">
        <f>Table1[[#This Row],[Total Ballots]]/Table1[[#This Row],[Total Voters]]</f>
        <v>0.47753524804177544</v>
      </c>
    </row>
    <row r="5631" spans="1:27" s="12" customFormat="1" x14ac:dyDescent="0.35">
      <c r="A5631" s="8" t="s">
        <v>33</v>
      </c>
      <c r="B5631" s="17">
        <v>2015</v>
      </c>
      <c r="C5631" s="17" t="s">
        <v>82</v>
      </c>
      <c r="D5631" s="17" t="s">
        <v>69</v>
      </c>
      <c r="E5631" s="35" t="s">
        <v>74</v>
      </c>
      <c r="F5631" s="34" t="s">
        <v>78</v>
      </c>
      <c r="G5631" s="9" t="s">
        <v>62</v>
      </c>
      <c r="H5631" s="10">
        <v>2162.9897999999998</v>
      </c>
      <c r="I5631" s="10">
        <v>2635.9886000000001</v>
      </c>
      <c r="J5631" s="10">
        <v>4798.9784</v>
      </c>
      <c r="K5631" s="31">
        <v>1287</v>
      </c>
      <c r="L5631" s="31">
        <v>1316</v>
      </c>
      <c r="M5631" s="31"/>
      <c r="N5631" s="31">
        <v>2603</v>
      </c>
      <c r="O5631" s="10">
        <v>195</v>
      </c>
      <c r="P5631" s="10">
        <v>182</v>
      </c>
      <c r="Q5631" s="10">
        <v>0</v>
      </c>
      <c r="R5631" s="11">
        <v>377</v>
      </c>
      <c r="S5631" s="130">
        <f>IFERROR(Table1[[#This Row],[Female Voters]]/Table1[[#This Row],[Female Population]],"0.0%")</f>
        <v>0.59500974068393675</v>
      </c>
      <c r="T5631" s="130">
        <f>IFERROR(Table1[[#This Row],[Male Voters]]/Table1[[#This Row],[Male Population]],"0.0%")</f>
        <v>0.49924343375384855</v>
      </c>
      <c r="U5631" s="130">
        <f>IFERROR(Table1[[#This Row],[Total Voters]]/Table1[[#This Row],[Total Population]],"0.0%")</f>
        <v>0.54240710897969446</v>
      </c>
      <c r="V5631" s="130">
        <f>IFERROR(Table1[[#This Row],[Female Ballots]]/Table1[[#This Row],[Female Population]],"0.0%")</f>
        <v>9.0152991012717676E-2</v>
      </c>
      <c r="W5631" s="130">
        <f>IFERROR(Table1[[#This Row],[Male Ballots]]/Table1[[#This Row],[Male Population]],"0.0%")</f>
        <v>6.9044304668085435E-2</v>
      </c>
      <c r="X5631" s="130">
        <f>IFERROR(Table1[[#This Row],[Total Ballots]]/Table1[[#This Row],[Total Population]],"0.0%")</f>
        <v>7.8558386509928857E-2</v>
      </c>
      <c r="Y5631" s="24">
        <f>Table1[[#This Row],[Female Ballots]]/Table1[[#This Row],[Female Voters]]</f>
        <v>0.15151515151515152</v>
      </c>
      <c r="Z5631" s="24">
        <f>Table1[[#This Row],[Male Ballots]]/Table1[[#This Row],[Male Voters]]</f>
        <v>0.13829787234042554</v>
      </c>
      <c r="AA5631" s="24">
        <f>Table1[[#This Row],[Total Ballots]]/Table1[[#This Row],[Total Voters]]</f>
        <v>0.14483288513253939</v>
      </c>
    </row>
    <row r="5632" spans="1:27" s="12" customFormat="1" x14ac:dyDescent="0.35">
      <c r="A5632" s="8" t="s">
        <v>33</v>
      </c>
      <c r="B5632" s="17">
        <v>2015</v>
      </c>
      <c r="C5632" s="17" t="s">
        <v>82</v>
      </c>
      <c r="D5632" s="17" t="s">
        <v>69</v>
      </c>
      <c r="E5632" s="35" t="s">
        <v>74</v>
      </c>
      <c r="F5632" s="34" t="s">
        <v>78</v>
      </c>
      <c r="G5632" s="9" t="s">
        <v>63</v>
      </c>
      <c r="H5632" s="10">
        <v>3400.9889999999996</v>
      </c>
      <c r="I5632" s="10">
        <v>3814.9839999999999</v>
      </c>
      <c r="J5632" s="10">
        <v>7215.9719999999998</v>
      </c>
      <c r="K5632" s="31">
        <v>2637</v>
      </c>
      <c r="L5632" s="31">
        <v>2490</v>
      </c>
      <c r="M5632" s="31"/>
      <c r="N5632" s="31">
        <v>5127</v>
      </c>
      <c r="O5632" s="10">
        <v>511</v>
      </c>
      <c r="P5632" s="10">
        <v>401</v>
      </c>
      <c r="Q5632" s="10">
        <v>0</v>
      </c>
      <c r="R5632" s="11">
        <v>912</v>
      </c>
      <c r="S5632" s="130">
        <f>IFERROR(Table1[[#This Row],[Female Voters]]/Table1[[#This Row],[Female Population]],"0.0%")</f>
        <v>0.77536269596873153</v>
      </c>
      <c r="T5632" s="130">
        <f>IFERROR(Table1[[#This Row],[Male Voters]]/Table1[[#This Row],[Male Population]],"0.0%")</f>
        <v>0.65268950013945015</v>
      </c>
      <c r="U5632" s="130">
        <f>IFERROR(Table1[[#This Row],[Total Voters]]/Table1[[#This Row],[Total Population]],"0.0%")</f>
        <v>0.71050719154675213</v>
      </c>
      <c r="V5632" s="130">
        <f>IFERROR(Table1[[#This Row],[Female Ballots]]/Table1[[#This Row],[Female Population]],"0.0%")</f>
        <v>0.15025041245355397</v>
      </c>
      <c r="W5632" s="130">
        <f>IFERROR(Table1[[#This Row],[Male Ballots]]/Table1[[#This Row],[Male Population]],"0.0%")</f>
        <v>0.10511184319514839</v>
      </c>
      <c r="X5632" s="130">
        <f>IFERROR(Table1[[#This Row],[Total Ballots]]/Table1[[#This Row],[Total Population]],"0.0%")</f>
        <v>0.12638629972510981</v>
      </c>
      <c r="Y5632" s="24">
        <f>Table1[[#This Row],[Female Ballots]]/Table1[[#This Row],[Female Voters]]</f>
        <v>0.1937808115282518</v>
      </c>
      <c r="Z5632" s="24">
        <f>Table1[[#This Row],[Male Ballots]]/Table1[[#This Row],[Male Voters]]</f>
        <v>0.1610441767068273</v>
      </c>
      <c r="AA5632" s="24">
        <f>Table1[[#This Row],[Total Ballots]]/Table1[[#This Row],[Total Voters]]</f>
        <v>0.17788180222352254</v>
      </c>
    </row>
    <row r="5633" spans="1:27" s="12" customFormat="1" x14ac:dyDescent="0.35">
      <c r="A5633" s="8" t="s">
        <v>33</v>
      </c>
      <c r="B5633" s="17">
        <v>2015</v>
      </c>
      <c r="C5633" s="17" t="s">
        <v>82</v>
      </c>
      <c r="D5633" s="17" t="s">
        <v>69</v>
      </c>
      <c r="E5633" s="35" t="s">
        <v>74</v>
      </c>
      <c r="F5633" s="34" t="s">
        <v>78</v>
      </c>
      <c r="G5633" s="9" t="s">
        <v>64</v>
      </c>
      <c r="H5633" s="10">
        <v>3595.9960000000001</v>
      </c>
      <c r="I5633" s="10">
        <v>3827.991</v>
      </c>
      <c r="J5633" s="10">
        <v>7423.9870000000001</v>
      </c>
      <c r="K5633" s="31">
        <v>2607</v>
      </c>
      <c r="L5633" s="31">
        <v>2334</v>
      </c>
      <c r="M5633" s="31"/>
      <c r="N5633" s="31">
        <v>4941</v>
      </c>
      <c r="O5633" s="10">
        <v>851</v>
      </c>
      <c r="P5633" s="10">
        <v>674</v>
      </c>
      <c r="Q5633" s="10">
        <v>0</v>
      </c>
      <c r="R5633" s="11">
        <v>1525</v>
      </c>
      <c r="S5633" s="130">
        <f>IFERROR(Table1[[#This Row],[Female Voters]]/Table1[[#This Row],[Female Population]],"0.0%")</f>
        <v>0.72497299774527002</v>
      </c>
      <c r="T5633" s="130">
        <f>IFERROR(Table1[[#This Row],[Male Voters]]/Table1[[#This Row],[Male Population]],"0.0%")</f>
        <v>0.60971930184788836</v>
      </c>
      <c r="U5633" s="130">
        <f>IFERROR(Table1[[#This Row],[Total Voters]]/Table1[[#This Row],[Total Population]],"0.0%")</f>
        <v>0.66554534645602148</v>
      </c>
      <c r="V5633" s="130">
        <f>IFERROR(Table1[[#This Row],[Female Ballots]]/Table1[[#This Row],[Female Population]],"0.0%")</f>
        <v>0.23665209861190056</v>
      </c>
      <c r="W5633" s="130">
        <f>IFERROR(Table1[[#This Row],[Male Ballots]]/Table1[[#This Row],[Male Population]],"0.0%")</f>
        <v>0.17607146934253504</v>
      </c>
      <c r="X5633" s="130">
        <f>IFERROR(Table1[[#This Row],[Total Ballots]]/Table1[[#This Row],[Total Population]],"0.0%")</f>
        <v>0.20541523038766096</v>
      </c>
      <c r="Y5633" s="24">
        <f>Table1[[#This Row],[Female Ballots]]/Table1[[#This Row],[Female Voters]]</f>
        <v>0.32642884541618716</v>
      </c>
      <c r="Z5633" s="24">
        <f>Table1[[#This Row],[Male Ballots]]/Table1[[#This Row],[Male Voters]]</f>
        <v>0.28877463581833762</v>
      </c>
      <c r="AA5633" s="24">
        <f>Table1[[#This Row],[Total Ballots]]/Table1[[#This Row],[Total Voters]]</f>
        <v>0.30864197530864196</v>
      </c>
    </row>
    <row r="5634" spans="1:27" s="12" customFormat="1" x14ac:dyDescent="0.35">
      <c r="A5634" s="8" t="s">
        <v>33</v>
      </c>
      <c r="B5634" s="17">
        <v>2015</v>
      </c>
      <c r="C5634" s="17" t="s">
        <v>82</v>
      </c>
      <c r="D5634" s="17" t="s">
        <v>69</v>
      </c>
      <c r="E5634" s="35" t="s">
        <v>74</v>
      </c>
      <c r="F5634" s="34" t="s">
        <v>78</v>
      </c>
      <c r="G5634" s="9" t="s">
        <v>65</v>
      </c>
      <c r="H5634" s="10">
        <v>4460.0020000000004</v>
      </c>
      <c r="I5634" s="10">
        <v>4239.9969999999994</v>
      </c>
      <c r="J5634" s="10">
        <v>8699.9989999999998</v>
      </c>
      <c r="K5634" s="31">
        <v>3370</v>
      </c>
      <c r="L5634" s="31">
        <v>2808</v>
      </c>
      <c r="M5634" s="31"/>
      <c r="N5634" s="31">
        <v>6178</v>
      </c>
      <c r="O5634" s="10">
        <v>1242</v>
      </c>
      <c r="P5634" s="10">
        <v>1017</v>
      </c>
      <c r="Q5634" s="10">
        <v>0</v>
      </c>
      <c r="R5634" s="11">
        <v>2259</v>
      </c>
      <c r="S5634" s="130">
        <f>IFERROR(Table1[[#This Row],[Female Voters]]/Table1[[#This Row],[Female Population]],"0.0%")</f>
        <v>0.75560504232957737</v>
      </c>
      <c r="T5634" s="130">
        <f>IFERROR(Table1[[#This Row],[Male Voters]]/Table1[[#This Row],[Male Population]],"0.0%")</f>
        <v>0.66226461952685356</v>
      </c>
      <c r="U5634" s="130">
        <f>IFERROR(Table1[[#This Row],[Total Voters]]/Table1[[#This Row],[Total Population]],"0.0%")</f>
        <v>0.71011502415115224</v>
      </c>
      <c r="V5634" s="130">
        <f>IFERROR(Table1[[#This Row],[Female Ballots]]/Table1[[#This Row],[Female Population]],"0.0%")</f>
        <v>0.2784752114460935</v>
      </c>
      <c r="W5634" s="130">
        <f>IFERROR(Table1[[#This Row],[Male Ballots]]/Table1[[#This Row],[Male Population]],"0.0%")</f>
        <v>0.239858660277354</v>
      </c>
      <c r="X5634" s="130">
        <f>IFERROR(Table1[[#This Row],[Total Ballots]]/Table1[[#This Row],[Total Population]],"0.0%")</f>
        <v>0.25965520225921868</v>
      </c>
      <c r="Y5634" s="24">
        <f>Table1[[#This Row],[Female Ballots]]/Table1[[#This Row],[Female Voters]]</f>
        <v>0.36854599406528188</v>
      </c>
      <c r="Z5634" s="24">
        <f>Table1[[#This Row],[Male Ballots]]/Table1[[#This Row],[Male Voters]]</f>
        <v>0.36217948717948717</v>
      </c>
      <c r="AA5634" s="24">
        <f>Table1[[#This Row],[Total Ballots]]/Table1[[#This Row],[Total Voters]]</f>
        <v>0.36565231466494014</v>
      </c>
    </row>
    <row r="5635" spans="1:27" s="12" customFormat="1" x14ac:dyDescent="0.35">
      <c r="A5635" s="8" t="s">
        <v>33</v>
      </c>
      <c r="B5635" s="17">
        <v>2015</v>
      </c>
      <c r="C5635" s="17" t="s">
        <v>82</v>
      </c>
      <c r="D5635" s="17" t="s">
        <v>69</v>
      </c>
      <c r="E5635" s="35" t="s">
        <v>74</v>
      </c>
      <c r="F5635" s="34" t="s">
        <v>78</v>
      </c>
      <c r="G5635" s="9" t="s">
        <v>66</v>
      </c>
      <c r="H5635" s="10">
        <v>6424.0169999999998</v>
      </c>
      <c r="I5635" s="10">
        <v>5587.009</v>
      </c>
      <c r="J5635" s="10">
        <v>12011.026</v>
      </c>
      <c r="K5635" s="31">
        <v>5797</v>
      </c>
      <c r="L5635" s="31">
        <v>4701</v>
      </c>
      <c r="M5635" s="31"/>
      <c r="N5635" s="31">
        <v>10498</v>
      </c>
      <c r="O5635" s="10">
        <v>3114</v>
      </c>
      <c r="P5635" s="10">
        <v>2415</v>
      </c>
      <c r="Q5635" s="10">
        <v>0</v>
      </c>
      <c r="R5635" s="11">
        <v>5529</v>
      </c>
      <c r="S5635" s="130">
        <f>IFERROR(Table1[[#This Row],[Female Voters]]/Table1[[#This Row],[Female Population]],"0.0%")</f>
        <v>0.90239487224271042</v>
      </c>
      <c r="T5635" s="130">
        <f>IFERROR(Table1[[#This Row],[Male Voters]]/Table1[[#This Row],[Male Population]],"0.0%")</f>
        <v>0.8414162210943279</v>
      </c>
      <c r="U5635" s="130">
        <f>IFERROR(Table1[[#This Row],[Total Voters]]/Table1[[#This Row],[Total Population]],"0.0%")</f>
        <v>0.87403024520969319</v>
      </c>
      <c r="V5635" s="130">
        <f>IFERROR(Table1[[#This Row],[Female Ballots]]/Table1[[#This Row],[Female Population]],"0.0%")</f>
        <v>0.48474342455818531</v>
      </c>
      <c r="W5635" s="130">
        <f>IFERROR(Table1[[#This Row],[Male Ballots]]/Table1[[#This Row],[Male Population]],"0.0%")</f>
        <v>0.43225274919013018</v>
      </c>
      <c r="X5635" s="130">
        <f>IFERROR(Table1[[#This Row],[Total Ballots]]/Table1[[#This Row],[Total Population]],"0.0%")</f>
        <v>0.46032703617492793</v>
      </c>
      <c r="Y5635" s="24">
        <f>Table1[[#This Row],[Female Ballots]]/Table1[[#This Row],[Female Voters]]</f>
        <v>0.53717440055200971</v>
      </c>
      <c r="Z5635" s="24">
        <f>Table1[[#This Row],[Male Ballots]]/Table1[[#This Row],[Male Voters]]</f>
        <v>0.51372048500319079</v>
      </c>
      <c r="AA5635" s="24">
        <f>Table1[[#This Row],[Total Ballots]]/Table1[[#This Row],[Total Voters]]</f>
        <v>0.52667174699942843</v>
      </c>
    </row>
    <row r="5636" spans="1:27" s="12" customFormat="1" x14ac:dyDescent="0.35">
      <c r="A5636" s="8" t="s">
        <v>33</v>
      </c>
      <c r="B5636" s="17">
        <v>2015</v>
      </c>
      <c r="C5636" s="17" t="s">
        <v>82</v>
      </c>
      <c r="D5636" s="17" t="s">
        <v>69</v>
      </c>
      <c r="E5636" s="35" t="s">
        <v>74</v>
      </c>
      <c r="F5636" s="34" t="s">
        <v>78</v>
      </c>
      <c r="G5636" s="9" t="s">
        <v>67</v>
      </c>
      <c r="H5636" s="10">
        <v>11061.059000000001</v>
      </c>
      <c r="I5636" s="10">
        <v>9654.0511000000006</v>
      </c>
      <c r="J5636" s="10">
        <v>20715.11</v>
      </c>
      <c r="K5636" s="31">
        <v>9743</v>
      </c>
      <c r="L5636" s="31">
        <v>8783</v>
      </c>
      <c r="M5636" s="31">
        <v>2</v>
      </c>
      <c r="N5636" s="31">
        <v>18528</v>
      </c>
      <c r="O5636" s="10">
        <v>6309</v>
      </c>
      <c r="P5636" s="10">
        <v>5951</v>
      </c>
      <c r="Q5636" s="10">
        <v>0</v>
      </c>
      <c r="R5636" s="11">
        <v>12260</v>
      </c>
      <c r="S5636" s="130">
        <f>IFERROR(Table1[[#This Row],[Female Voters]]/Table1[[#This Row],[Female Population]],"0.0%")</f>
        <v>0.88083790168735188</v>
      </c>
      <c r="T5636" s="130">
        <f>IFERROR(Table1[[#This Row],[Male Voters]]/Table1[[#This Row],[Male Population]],"0.0%")</f>
        <v>0.90977351466473999</v>
      </c>
      <c r="U5636" s="130">
        <f>IFERROR(Table1[[#This Row],[Total Voters]]/Table1[[#This Row],[Total Population]],"0.0%")</f>
        <v>0.89441958068289285</v>
      </c>
      <c r="V5636" s="130">
        <f>IFERROR(Table1[[#This Row],[Female Ballots]]/Table1[[#This Row],[Female Population]],"0.0%")</f>
        <v>0.57037938229965135</v>
      </c>
      <c r="W5636" s="130">
        <f>IFERROR(Table1[[#This Row],[Male Ballots]]/Table1[[#This Row],[Male Population]],"0.0%")</f>
        <v>0.61642516062505615</v>
      </c>
      <c r="X5636" s="130">
        <f>IFERROR(Table1[[#This Row],[Total Ballots]]/Table1[[#This Row],[Total Population]],"0.0%")</f>
        <v>0.59183851787415076</v>
      </c>
      <c r="Y5636" s="24">
        <f>Table1[[#This Row],[Female Ballots]]/Table1[[#This Row],[Female Voters]]</f>
        <v>0.64754182489992818</v>
      </c>
      <c r="Z5636" s="24">
        <f>Table1[[#This Row],[Male Ballots]]/Table1[[#This Row],[Male Voters]]</f>
        <v>0.67755892064214962</v>
      </c>
      <c r="AA5636" s="24">
        <f>Table1[[#This Row],[Total Ballots]]/Table1[[#This Row],[Total Voters]]</f>
        <v>0.66170120898100171</v>
      </c>
    </row>
    <row r="5637" spans="1:27" s="12" customFormat="1" x14ac:dyDescent="0.35">
      <c r="A5637" s="8" t="s">
        <v>51</v>
      </c>
      <c r="B5637" s="17">
        <v>2015</v>
      </c>
      <c r="C5637" s="17" t="s">
        <v>82</v>
      </c>
      <c r="D5637" s="17" t="s">
        <v>69</v>
      </c>
      <c r="E5637" s="35" t="s">
        <v>74</v>
      </c>
      <c r="F5637" s="34" t="s">
        <v>78</v>
      </c>
      <c r="G5637" s="9" t="s">
        <v>79</v>
      </c>
      <c r="H5637" s="10">
        <v>174478.00099999999</v>
      </c>
      <c r="I5637" s="10">
        <v>166115.00200000001</v>
      </c>
      <c r="J5637" s="10">
        <v>340593</v>
      </c>
      <c r="K5637" s="31">
        <v>132237</v>
      </c>
      <c r="L5637" s="31">
        <v>118904</v>
      </c>
      <c r="M5637" s="31">
        <v>5</v>
      </c>
      <c r="N5637" s="31">
        <v>251146</v>
      </c>
      <c r="O5637" s="10">
        <v>44693</v>
      </c>
      <c r="P5637" s="10">
        <v>40822</v>
      </c>
      <c r="Q5637" s="10">
        <v>0</v>
      </c>
      <c r="R5637" s="11">
        <v>85515</v>
      </c>
      <c r="S5637" s="130">
        <f>IFERROR(Table1[[#This Row],[Female Voters]]/Table1[[#This Row],[Female Population]],"0.0%")</f>
        <v>0.75790070520122477</v>
      </c>
      <c r="T5637" s="130">
        <f>IFERROR(Table1[[#This Row],[Male Voters]]/Table1[[#This Row],[Male Population]],"0.0%")</f>
        <v>0.7157932671246634</v>
      </c>
      <c r="U5637" s="130">
        <f>IFERROR(Table1[[#This Row],[Total Voters]]/Table1[[#This Row],[Total Population]],"0.0%")</f>
        <v>0.73737863079981092</v>
      </c>
      <c r="V5637" s="130">
        <f>IFERROR(Table1[[#This Row],[Female Ballots]]/Table1[[#This Row],[Female Population]],"0.0%")</f>
        <v>0.25615263668684513</v>
      </c>
      <c r="W5637" s="130">
        <f>IFERROR(Table1[[#This Row],[Male Ballots]]/Table1[[#This Row],[Male Population]],"0.0%")</f>
        <v>0.24574541437262842</v>
      </c>
      <c r="X5637" s="130">
        <f>IFERROR(Table1[[#This Row],[Total Ballots]]/Table1[[#This Row],[Total Population]],"0.0%")</f>
        <v>0.25107679840748343</v>
      </c>
      <c r="Y5637" s="24">
        <f>Table1[[#This Row],[Female Ballots]]/Table1[[#This Row],[Female Voters]]</f>
        <v>0.33797651186884153</v>
      </c>
      <c r="Z5637" s="24">
        <f>Table1[[#This Row],[Male Ballots]]/Table1[[#This Row],[Male Voters]]</f>
        <v>0.34331898001749311</v>
      </c>
      <c r="AA5637" s="24">
        <f>Table1[[#This Row],[Total Ballots]]/Table1[[#This Row],[Total Voters]]</f>
        <v>0.34049915188774654</v>
      </c>
    </row>
    <row r="5638" spans="1:27" s="12" customFormat="1" x14ac:dyDescent="0.35">
      <c r="A5638" s="8" t="s">
        <v>51</v>
      </c>
      <c r="B5638" s="17">
        <v>2015</v>
      </c>
      <c r="C5638" s="17" t="s">
        <v>82</v>
      </c>
      <c r="D5638" s="17" t="s">
        <v>69</v>
      </c>
      <c r="E5638" s="35" t="s">
        <v>74</v>
      </c>
      <c r="F5638" s="34" t="s">
        <v>78</v>
      </c>
      <c r="G5638" s="9" t="s">
        <v>62</v>
      </c>
      <c r="H5638" s="10">
        <v>18691</v>
      </c>
      <c r="I5638" s="10">
        <v>19325</v>
      </c>
      <c r="J5638" s="10">
        <v>38016</v>
      </c>
      <c r="K5638" s="31">
        <v>10858</v>
      </c>
      <c r="L5638" s="31">
        <v>10591</v>
      </c>
      <c r="M5638" s="31">
        <v>3</v>
      </c>
      <c r="N5638" s="31">
        <v>21452</v>
      </c>
      <c r="O5638" s="10">
        <v>1449</v>
      </c>
      <c r="P5638" s="10">
        <v>1371</v>
      </c>
      <c r="Q5638" s="10">
        <v>0</v>
      </c>
      <c r="R5638" s="11">
        <v>2820</v>
      </c>
      <c r="S5638" s="130">
        <f>IFERROR(Table1[[#This Row],[Female Voters]]/Table1[[#This Row],[Female Population]],"0.0%")</f>
        <v>0.58092129902091916</v>
      </c>
      <c r="T5638" s="130">
        <f>IFERROR(Table1[[#This Row],[Male Voters]]/Table1[[#This Row],[Male Population]],"0.0%")</f>
        <v>0.54804657179818883</v>
      </c>
      <c r="U5638" s="130">
        <f>IFERROR(Table1[[#This Row],[Total Voters]]/Table1[[#This Row],[Total Population]],"0.0%")</f>
        <v>0.56428872053872059</v>
      </c>
      <c r="V5638" s="130">
        <f>IFERROR(Table1[[#This Row],[Female Ballots]]/Table1[[#This Row],[Female Population]],"0.0%")</f>
        <v>7.7523942004173133E-2</v>
      </c>
      <c r="W5638" s="130">
        <f>IFERROR(Table1[[#This Row],[Male Ballots]]/Table1[[#This Row],[Male Population]],"0.0%")</f>
        <v>7.0944372574385517E-2</v>
      </c>
      <c r="X5638" s="130">
        <f>IFERROR(Table1[[#This Row],[Total Ballots]]/Table1[[#This Row],[Total Population]],"0.0%")</f>
        <v>7.4179292929292928E-2</v>
      </c>
      <c r="Y5638" s="24">
        <f>Table1[[#This Row],[Female Ballots]]/Table1[[#This Row],[Female Voters]]</f>
        <v>0.13344999079020078</v>
      </c>
      <c r="Z5638" s="24">
        <f>Table1[[#This Row],[Male Ballots]]/Table1[[#This Row],[Male Voters]]</f>
        <v>0.12944953262203757</v>
      </c>
      <c r="AA5638" s="24">
        <f>Table1[[#This Row],[Total Ballots]]/Table1[[#This Row],[Total Voters]]</f>
        <v>0.1314562744732426</v>
      </c>
    </row>
    <row r="5639" spans="1:27" s="12" customFormat="1" x14ac:dyDescent="0.35">
      <c r="A5639" s="8" t="s">
        <v>51</v>
      </c>
      <c r="B5639" s="17">
        <v>2015</v>
      </c>
      <c r="C5639" s="17" t="s">
        <v>82</v>
      </c>
      <c r="D5639" s="17" t="s">
        <v>69</v>
      </c>
      <c r="E5639" s="35" t="s">
        <v>74</v>
      </c>
      <c r="F5639" s="34" t="s">
        <v>78</v>
      </c>
      <c r="G5639" s="9" t="s">
        <v>63</v>
      </c>
      <c r="H5639" s="10">
        <v>29443</v>
      </c>
      <c r="I5639" s="10">
        <v>29335</v>
      </c>
      <c r="J5639" s="10">
        <v>58778</v>
      </c>
      <c r="K5639" s="31">
        <v>19827</v>
      </c>
      <c r="L5639" s="31">
        <v>17590</v>
      </c>
      <c r="M5639" s="31">
        <v>2</v>
      </c>
      <c r="N5639" s="31">
        <v>37419</v>
      </c>
      <c r="O5639" s="10">
        <v>2651</v>
      </c>
      <c r="P5639" s="10">
        <v>2352</v>
      </c>
      <c r="Q5639" s="10">
        <v>0</v>
      </c>
      <c r="R5639" s="11">
        <v>5003</v>
      </c>
      <c r="S5639" s="130">
        <f>IFERROR(Table1[[#This Row],[Female Voters]]/Table1[[#This Row],[Female Population]],"0.0%")</f>
        <v>0.67340284617735968</v>
      </c>
      <c r="T5639" s="130">
        <f>IFERROR(Table1[[#This Row],[Male Voters]]/Table1[[#This Row],[Male Population]],"0.0%")</f>
        <v>0.59962502130560769</v>
      </c>
      <c r="U5639" s="130">
        <f>IFERROR(Table1[[#This Row],[Total Voters]]/Table1[[#This Row],[Total Population]],"0.0%")</f>
        <v>0.63661574058321135</v>
      </c>
      <c r="V5639" s="130">
        <f>IFERROR(Table1[[#This Row],[Female Ballots]]/Table1[[#This Row],[Female Population]],"0.0%")</f>
        <v>9.0038379241245803E-2</v>
      </c>
      <c r="W5639" s="130">
        <f>IFERROR(Table1[[#This Row],[Male Ballots]]/Table1[[#This Row],[Male Population]],"0.0%")</f>
        <v>8.0177262655530934E-2</v>
      </c>
      <c r="X5639" s="130">
        <f>IFERROR(Table1[[#This Row],[Total Ballots]]/Table1[[#This Row],[Total Population]],"0.0%")</f>
        <v>8.5116880465480285E-2</v>
      </c>
      <c r="Y5639" s="24">
        <f>Table1[[#This Row],[Female Ballots]]/Table1[[#This Row],[Female Voters]]</f>
        <v>0.13370656175921722</v>
      </c>
      <c r="Z5639" s="24">
        <f>Table1[[#This Row],[Male Ballots]]/Table1[[#This Row],[Male Voters]]</f>
        <v>0.13371233655486073</v>
      </c>
      <c r="AA5639" s="24">
        <f>Table1[[#This Row],[Total Ballots]]/Table1[[#This Row],[Total Voters]]</f>
        <v>0.13370212993399075</v>
      </c>
    </row>
    <row r="5640" spans="1:27" s="12" customFormat="1" x14ac:dyDescent="0.35">
      <c r="A5640" s="8" t="s">
        <v>51</v>
      </c>
      <c r="B5640" s="17">
        <v>2015</v>
      </c>
      <c r="C5640" s="17" t="s">
        <v>82</v>
      </c>
      <c r="D5640" s="17" t="s">
        <v>69</v>
      </c>
      <c r="E5640" s="35" t="s">
        <v>74</v>
      </c>
      <c r="F5640" s="34" t="s">
        <v>78</v>
      </c>
      <c r="G5640" s="9" t="s">
        <v>64</v>
      </c>
      <c r="H5640" s="10">
        <v>31419</v>
      </c>
      <c r="I5640" s="10">
        <v>31019</v>
      </c>
      <c r="J5640" s="10">
        <v>62438</v>
      </c>
      <c r="K5640" s="31">
        <v>22089</v>
      </c>
      <c r="L5640" s="31">
        <v>19858</v>
      </c>
      <c r="M5640" s="31"/>
      <c r="N5640" s="31">
        <v>41947</v>
      </c>
      <c r="O5640" s="10">
        <v>4461</v>
      </c>
      <c r="P5640" s="10">
        <v>4010</v>
      </c>
      <c r="Q5640" s="10">
        <v>0</v>
      </c>
      <c r="R5640" s="11">
        <v>8471</v>
      </c>
      <c r="S5640" s="130">
        <f>IFERROR(Table1[[#This Row],[Female Voters]]/Table1[[#This Row],[Female Population]],"0.0%")</f>
        <v>0.70304592762341256</v>
      </c>
      <c r="T5640" s="130">
        <f>IFERROR(Table1[[#This Row],[Male Voters]]/Table1[[#This Row],[Male Population]],"0.0%")</f>
        <v>0.64018827170443926</v>
      </c>
      <c r="U5640" s="130">
        <f>IFERROR(Table1[[#This Row],[Total Voters]]/Table1[[#This Row],[Total Population]],"0.0%")</f>
        <v>0.67181844389634515</v>
      </c>
      <c r="V5640" s="130">
        <f>IFERROR(Table1[[#This Row],[Female Ballots]]/Table1[[#This Row],[Female Population]],"0.0%")</f>
        <v>0.14198414971832329</v>
      </c>
      <c r="W5640" s="130">
        <f>IFERROR(Table1[[#This Row],[Male Ballots]]/Table1[[#This Row],[Male Population]],"0.0%")</f>
        <v>0.1292756052741868</v>
      </c>
      <c r="X5640" s="130">
        <f>IFERROR(Table1[[#This Row],[Total Ballots]]/Table1[[#This Row],[Total Population]],"0.0%")</f>
        <v>0.13567058522053876</v>
      </c>
      <c r="Y5640" s="24">
        <f>Table1[[#This Row],[Female Ballots]]/Table1[[#This Row],[Female Voters]]</f>
        <v>0.20195572456878991</v>
      </c>
      <c r="Z5640" s="24">
        <f>Table1[[#This Row],[Male Ballots]]/Table1[[#This Row],[Male Voters]]</f>
        <v>0.20193372947930305</v>
      </c>
      <c r="AA5640" s="24">
        <f>Table1[[#This Row],[Total Ballots]]/Table1[[#This Row],[Total Voters]]</f>
        <v>0.2019453119412592</v>
      </c>
    </row>
    <row r="5641" spans="1:27" s="12" customFormat="1" x14ac:dyDescent="0.35">
      <c r="A5641" s="8" t="s">
        <v>51</v>
      </c>
      <c r="B5641" s="17">
        <v>2015</v>
      </c>
      <c r="C5641" s="17" t="s">
        <v>82</v>
      </c>
      <c r="D5641" s="17" t="s">
        <v>69</v>
      </c>
      <c r="E5641" s="35" t="s">
        <v>74</v>
      </c>
      <c r="F5641" s="34" t="s">
        <v>78</v>
      </c>
      <c r="G5641" s="9" t="s">
        <v>65</v>
      </c>
      <c r="H5641" s="10">
        <v>30869</v>
      </c>
      <c r="I5641" s="10">
        <v>30453</v>
      </c>
      <c r="J5641" s="10">
        <v>61322</v>
      </c>
      <c r="K5641" s="31">
        <v>24134</v>
      </c>
      <c r="L5641" s="31">
        <v>22387</v>
      </c>
      <c r="M5641" s="31"/>
      <c r="N5641" s="31">
        <v>46521</v>
      </c>
      <c r="O5641" s="10">
        <v>6923</v>
      </c>
      <c r="P5641" s="10">
        <v>6452</v>
      </c>
      <c r="Q5641" s="10">
        <v>0</v>
      </c>
      <c r="R5641" s="11">
        <v>13375</v>
      </c>
      <c r="S5641" s="130">
        <f>IFERROR(Table1[[#This Row],[Female Voters]]/Table1[[#This Row],[Female Population]],"0.0%")</f>
        <v>0.78181994881596428</v>
      </c>
      <c r="T5641" s="130">
        <f>IFERROR(Table1[[#This Row],[Male Voters]]/Table1[[#This Row],[Male Population]],"0.0%")</f>
        <v>0.73513282763602927</v>
      </c>
      <c r="U5641" s="130">
        <f>IFERROR(Table1[[#This Row],[Total Voters]]/Table1[[#This Row],[Total Population]],"0.0%")</f>
        <v>0.75863474772512307</v>
      </c>
      <c r="V5641" s="130">
        <f>IFERROR(Table1[[#This Row],[Female Ballots]]/Table1[[#This Row],[Female Population]],"0.0%")</f>
        <v>0.22427030354076904</v>
      </c>
      <c r="W5641" s="130">
        <f>IFERROR(Table1[[#This Row],[Male Ballots]]/Table1[[#This Row],[Male Population]],"0.0%")</f>
        <v>0.21186746790135619</v>
      </c>
      <c r="X5641" s="130">
        <f>IFERROR(Table1[[#This Row],[Total Ballots]]/Table1[[#This Row],[Total Population]],"0.0%")</f>
        <v>0.21811095528521574</v>
      </c>
      <c r="Y5641" s="24">
        <f>Table1[[#This Row],[Female Ballots]]/Table1[[#This Row],[Female Voters]]</f>
        <v>0.2868567166652855</v>
      </c>
      <c r="Z5641" s="24">
        <f>Table1[[#This Row],[Male Ballots]]/Table1[[#This Row],[Male Voters]]</f>
        <v>0.28820297494081387</v>
      </c>
      <c r="AA5641" s="24">
        <f>Table1[[#This Row],[Total Ballots]]/Table1[[#This Row],[Total Voters]]</f>
        <v>0.28750456782958234</v>
      </c>
    </row>
    <row r="5642" spans="1:27" s="12" customFormat="1" x14ac:dyDescent="0.35">
      <c r="A5642" s="8" t="s">
        <v>51</v>
      </c>
      <c r="B5642" s="17">
        <v>2015</v>
      </c>
      <c r="C5642" s="17" t="s">
        <v>82</v>
      </c>
      <c r="D5642" s="17" t="s">
        <v>69</v>
      </c>
      <c r="E5642" s="35" t="s">
        <v>74</v>
      </c>
      <c r="F5642" s="34" t="s">
        <v>78</v>
      </c>
      <c r="G5642" s="9" t="s">
        <v>66</v>
      </c>
      <c r="H5642" s="10">
        <v>28965</v>
      </c>
      <c r="I5642" s="10">
        <v>27146</v>
      </c>
      <c r="J5642" s="10">
        <v>56111</v>
      </c>
      <c r="K5642" s="31">
        <v>25100</v>
      </c>
      <c r="L5642" s="31">
        <v>22587</v>
      </c>
      <c r="M5642" s="31"/>
      <c r="N5642" s="31">
        <v>47687</v>
      </c>
      <c r="O5642" s="10">
        <v>11111</v>
      </c>
      <c r="P5642" s="10">
        <v>10083</v>
      </c>
      <c r="Q5642" s="10">
        <v>0</v>
      </c>
      <c r="R5642" s="11">
        <v>21194</v>
      </c>
      <c r="S5642" s="130">
        <f>IFERROR(Table1[[#This Row],[Female Voters]]/Table1[[#This Row],[Female Population]],"0.0%")</f>
        <v>0.8665630933885724</v>
      </c>
      <c r="T5642" s="130">
        <f>IFERROR(Table1[[#This Row],[Male Voters]]/Table1[[#This Row],[Male Population]],"0.0%")</f>
        <v>0.83205628821925881</v>
      </c>
      <c r="U5642" s="130">
        <f>IFERROR(Table1[[#This Row],[Total Voters]]/Table1[[#This Row],[Total Population]],"0.0%")</f>
        <v>0.84986900964160328</v>
      </c>
      <c r="V5642" s="130">
        <f>IFERROR(Table1[[#This Row],[Female Ballots]]/Table1[[#This Row],[Female Population]],"0.0%")</f>
        <v>0.38360089763507682</v>
      </c>
      <c r="W5642" s="130">
        <f>IFERROR(Table1[[#This Row],[Male Ballots]]/Table1[[#This Row],[Male Population]],"0.0%")</f>
        <v>0.37143593899653726</v>
      </c>
      <c r="X5642" s="130">
        <f>IFERROR(Table1[[#This Row],[Total Ballots]]/Table1[[#This Row],[Total Population]],"0.0%")</f>
        <v>0.37771559943683058</v>
      </c>
      <c r="Y5642" s="24">
        <f>Table1[[#This Row],[Female Ballots]]/Table1[[#This Row],[Female Voters]]</f>
        <v>0.44266932270916337</v>
      </c>
      <c r="Z5642" s="24">
        <f>Table1[[#This Row],[Male Ballots]]/Table1[[#This Row],[Male Voters]]</f>
        <v>0.44640722539513877</v>
      </c>
      <c r="AA5642" s="24">
        <f>Table1[[#This Row],[Total Ballots]]/Table1[[#This Row],[Total Voters]]</f>
        <v>0.44443978442762178</v>
      </c>
    </row>
    <row r="5643" spans="1:27" s="12" customFormat="1" x14ac:dyDescent="0.35">
      <c r="A5643" s="8" t="s">
        <v>51</v>
      </c>
      <c r="B5643" s="17">
        <v>2015</v>
      </c>
      <c r="C5643" s="17" t="s">
        <v>82</v>
      </c>
      <c r="D5643" s="17" t="s">
        <v>69</v>
      </c>
      <c r="E5643" s="35" t="s">
        <v>74</v>
      </c>
      <c r="F5643" s="34" t="s">
        <v>78</v>
      </c>
      <c r="G5643" s="9" t="s">
        <v>67</v>
      </c>
      <c r="H5643" s="10">
        <v>35091.001000000004</v>
      </c>
      <c r="I5643" s="10">
        <v>28837.002</v>
      </c>
      <c r="J5643" s="10">
        <v>63928</v>
      </c>
      <c r="K5643" s="31">
        <v>30229</v>
      </c>
      <c r="L5643" s="31">
        <v>25891</v>
      </c>
      <c r="M5643" s="31"/>
      <c r="N5643" s="31">
        <v>56120</v>
      </c>
      <c r="O5643" s="10">
        <v>18098</v>
      </c>
      <c r="P5643" s="10">
        <v>16554</v>
      </c>
      <c r="Q5643" s="10">
        <v>0</v>
      </c>
      <c r="R5643" s="11">
        <v>34652</v>
      </c>
      <c r="S5643" s="130">
        <f>IFERROR(Table1[[#This Row],[Female Voters]]/Table1[[#This Row],[Female Population]],"0.0%")</f>
        <v>0.86144593025431215</v>
      </c>
      <c r="T5643" s="130">
        <f>IFERROR(Table1[[#This Row],[Male Voters]]/Table1[[#This Row],[Male Population]],"0.0%")</f>
        <v>0.89783951882376678</v>
      </c>
      <c r="U5643" s="130">
        <f>IFERROR(Table1[[#This Row],[Total Voters]]/Table1[[#This Row],[Total Population]],"0.0%")</f>
        <v>0.87786259541984735</v>
      </c>
      <c r="V5643" s="130">
        <f>IFERROR(Table1[[#This Row],[Female Ballots]]/Table1[[#This Row],[Female Population]],"0.0%")</f>
        <v>0.51574476316591822</v>
      </c>
      <c r="W5643" s="130">
        <f>IFERROR(Table1[[#This Row],[Male Ballots]]/Table1[[#This Row],[Male Population]],"0.0%")</f>
        <v>0.57405412670845601</v>
      </c>
      <c r="X5643" s="130">
        <f>IFERROR(Table1[[#This Row],[Total Ballots]]/Table1[[#This Row],[Total Population]],"0.0%")</f>
        <v>0.54204730321611816</v>
      </c>
      <c r="Y5643" s="24">
        <f>Table1[[#This Row],[Female Ballots]]/Table1[[#This Row],[Female Voters]]</f>
        <v>0.5986966158324788</v>
      </c>
      <c r="Z5643" s="24">
        <f>Table1[[#This Row],[Male Ballots]]/Table1[[#This Row],[Male Voters]]</f>
        <v>0.6393727550113939</v>
      </c>
      <c r="AA5643" s="24">
        <f>Table1[[#This Row],[Total Ballots]]/Table1[[#This Row],[Total Voters]]</f>
        <v>0.61746258018531719</v>
      </c>
    </row>
    <row r="5644" spans="1:27" s="12" customFormat="1" x14ac:dyDescent="0.35">
      <c r="A5644" s="8" t="s">
        <v>25</v>
      </c>
      <c r="B5644" s="17">
        <v>2015</v>
      </c>
      <c r="C5644" s="17" t="s">
        <v>82</v>
      </c>
      <c r="D5644" s="17"/>
      <c r="E5644" s="35" t="s">
        <v>74</v>
      </c>
      <c r="F5644" s="34" t="s">
        <v>78</v>
      </c>
      <c r="G5644" s="9" t="s">
        <v>79</v>
      </c>
      <c r="H5644" s="10">
        <v>1639.4064600000002</v>
      </c>
      <c r="I5644" s="10">
        <v>1606.3979299999999</v>
      </c>
      <c r="J5644" s="10">
        <v>3245.80429</v>
      </c>
      <c r="K5644" s="31">
        <v>1349</v>
      </c>
      <c r="L5644" s="31">
        <v>1228</v>
      </c>
      <c r="M5644" s="31"/>
      <c r="N5644" s="31">
        <v>2577</v>
      </c>
      <c r="O5644" s="10">
        <v>746</v>
      </c>
      <c r="P5644" s="10">
        <v>647</v>
      </c>
      <c r="Q5644" s="10">
        <v>0</v>
      </c>
      <c r="R5644" s="11">
        <v>1393</v>
      </c>
      <c r="S5644" s="130">
        <f>IFERROR(Table1[[#This Row],[Female Voters]]/Table1[[#This Row],[Female Population]],"0.0%")</f>
        <v>0.82285878024416215</v>
      </c>
      <c r="T5644" s="130">
        <f>IFERROR(Table1[[#This Row],[Male Voters]]/Table1[[#This Row],[Male Population]],"0.0%")</f>
        <v>0.76444321613387545</v>
      </c>
      <c r="U5644" s="130">
        <f>IFERROR(Table1[[#This Row],[Total Voters]]/Table1[[#This Row],[Total Population]],"0.0%")</f>
        <v>0.79394805408923774</v>
      </c>
      <c r="V5644" s="130">
        <f>IFERROR(Table1[[#This Row],[Female Ballots]]/Table1[[#This Row],[Female Population]],"0.0%")</f>
        <v>0.45504273540559304</v>
      </c>
      <c r="W5644" s="130">
        <f>IFERROR(Table1[[#This Row],[Male Ballots]]/Table1[[#This Row],[Male Population]],"0.0%")</f>
        <v>0.4027644632236298</v>
      </c>
      <c r="X5644" s="130">
        <f>IFERROR(Table1[[#This Row],[Total Ballots]]/Table1[[#This Row],[Total Population]],"0.0%")</f>
        <v>0.42916943707656507</v>
      </c>
      <c r="Y5644" s="24">
        <f>Table1[[#This Row],[Female Ballots]]/Table1[[#This Row],[Female Voters]]</f>
        <v>0.55300222386953302</v>
      </c>
      <c r="Z5644" s="24">
        <f>Table1[[#This Row],[Male Ballots]]/Table1[[#This Row],[Male Voters]]</f>
        <v>0.52687296416938112</v>
      </c>
      <c r="AA5644" s="24">
        <f>Table1[[#This Row],[Total Ballots]]/Table1[[#This Row],[Total Voters]]</f>
        <v>0.54055102832751256</v>
      </c>
    </row>
    <row r="5645" spans="1:27" s="12" customFormat="1" x14ac:dyDescent="0.35">
      <c r="A5645" s="8" t="s">
        <v>25</v>
      </c>
      <c r="B5645" s="17">
        <v>2015</v>
      </c>
      <c r="C5645" s="17" t="s">
        <v>82</v>
      </c>
      <c r="D5645" s="17"/>
      <c r="E5645" s="35" t="s">
        <v>74</v>
      </c>
      <c r="F5645" s="34" t="s">
        <v>78</v>
      </c>
      <c r="G5645" s="9" t="s">
        <v>62</v>
      </c>
      <c r="H5645" s="10">
        <v>116.02878000000001</v>
      </c>
      <c r="I5645" s="10">
        <v>123.03050000000002</v>
      </c>
      <c r="J5645" s="10">
        <v>239.05928999999998</v>
      </c>
      <c r="K5645" s="31">
        <v>73</v>
      </c>
      <c r="L5645" s="31">
        <v>76</v>
      </c>
      <c r="M5645" s="31"/>
      <c r="N5645" s="31">
        <v>149</v>
      </c>
      <c r="O5645" s="10">
        <v>18</v>
      </c>
      <c r="P5645" s="10">
        <v>14</v>
      </c>
      <c r="Q5645" s="10">
        <v>0</v>
      </c>
      <c r="R5645" s="11">
        <v>32</v>
      </c>
      <c r="S5645" s="130">
        <f>IFERROR(Table1[[#This Row],[Female Voters]]/Table1[[#This Row],[Female Population]],"0.0%")</f>
        <v>0.62915424948879051</v>
      </c>
      <c r="T5645" s="130">
        <f>IFERROR(Table1[[#This Row],[Male Voters]]/Table1[[#This Row],[Male Population]],"0.0%")</f>
        <v>0.6177330011663773</v>
      </c>
      <c r="U5645" s="130">
        <f>IFERROR(Table1[[#This Row],[Total Voters]]/Table1[[#This Row],[Total Population]],"0.0%")</f>
        <v>0.62327634286875033</v>
      </c>
      <c r="V5645" s="130">
        <f>IFERROR(Table1[[#This Row],[Female Ballots]]/Table1[[#This Row],[Female Population]],"0.0%")</f>
        <v>0.15513392453148261</v>
      </c>
      <c r="W5645" s="130">
        <f>IFERROR(Table1[[#This Row],[Male Ballots]]/Table1[[#This Row],[Male Population]],"0.0%")</f>
        <v>0.11379292126749056</v>
      </c>
      <c r="X5645" s="130">
        <f>IFERROR(Table1[[#This Row],[Total Ballots]]/Table1[[#This Row],[Total Population]],"0.0%")</f>
        <v>0.13385800652214772</v>
      </c>
      <c r="Y5645" s="24">
        <f>Table1[[#This Row],[Female Ballots]]/Table1[[#This Row],[Female Voters]]</f>
        <v>0.24657534246575341</v>
      </c>
      <c r="Z5645" s="24">
        <f>Table1[[#This Row],[Male Ballots]]/Table1[[#This Row],[Male Voters]]</f>
        <v>0.18421052631578946</v>
      </c>
      <c r="AA5645" s="24">
        <f>Table1[[#This Row],[Total Ballots]]/Table1[[#This Row],[Total Voters]]</f>
        <v>0.21476510067114093</v>
      </c>
    </row>
    <row r="5646" spans="1:27" s="12" customFormat="1" x14ac:dyDescent="0.35">
      <c r="A5646" s="8" t="s">
        <v>25</v>
      </c>
      <c r="B5646" s="17">
        <v>2015</v>
      </c>
      <c r="C5646" s="17" t="s">
        <v>82</v>
      </c>
      <c r="D5646" s="17"/>
      <c r="E5646" s="35" t="s">
        <v>74</v>
      </c>
      <c r="F5646" s="34" t="s">
        <v>78</v>
      </c>
      <c r="G5646" s="9" t="s">
        <v>63</v>
      </c>
      <c r="H5646" s="10">
        <v>163.04050000000001</v>
      </c>
      <c r="I5646" s="10">
        <v>168.04164</v>
      </c>
      <c r="J5646" s="10">
        <v>331.08210000000003</v>
      </c>
      <c r="K5646" s="31">
        <v>149</v>
      </c>
      <c r="L5646" s="31">
        <v>120</v>
      </c>
      <c r="M5646" s="31"/>
      <c r="N5646" s="31">
        <v>269</v>
      </c>
      <c r="O5646" s="10">
        <v>39</v>
      </c>
      <c r="P5646" s="10">
        <v>22</v>
      </c>
      <c r="Q5646" s="10">
        <v>0</v>
      </c>
      <c r="R5646" s="11">
        <v>61</v>
      </c>
      <c r="S5646" s="130">
        <f>IFERROR(Table1[[#This Row],[Female Voters]]/Table1[[#This Row],[Female Population]],"0.0%")</f>
        <v>0.91388336026938088</v>
      </c>
      <c r="T5646" s="130">
        <f>IFERROR(Table1[[#This Row],[Male Voters]]/Table1[[#This Row],[Male Population]],"0.0%")</f>
        <v>0.71410871733934522</v>
      </c>
      <c r="U5646" s="130">
        <f>IFERROR(Table1[[#This Row],[Total Voters]]/Table1[[#This Row],[Total Population]],"0.0%")</f>
        <v>0.81248729544726206</v>
      </c>
      <c r="V5646" s="130">
        <f>IFERROR(Table1[[#This Row],[Female Ballots]]/Table1[[#This Row],[Female Population]],"0.0%")</f>
        <v>0.23920436946648224</v>
      </c>
      <c r="W5646" s="130">
        <f>IFERROR(Table1[[#This Row],[Male Ballots]]/Table1[[#This Row],[Male Population]],"0.0%")</f>
        <v>0.13091993151221329</v>
      </c>
      <c r="X5646" s="130">
        <f>IFERROR(Table1[[#This Row],[Total Ballots]]/Table1[[#This Row],[Total Population]],"0.0%")</f>
        <v>0.18424433093785497</v>
      </c>
      <c r="Y5646" s="24">
        <f>Table1[[#This Row],[Female Ballots]]/Table1[[#This Row],[Female Voters]]</f>
        <v>0.26174496644295303</v>
      </c>
      <c r="Z5646" s="24">
        <f>Table1[[#This Row],[Male Ballots]]/Table1[[#This Row],[Male Voters]]</f>
        <v>0.18333333333333332</v>
      </c>
      <c r="AA5646" s="24">
        <f>Table1[[#This Row],[Total Ballots]]/Table1[[#This Row],[Total Voters]]</f>
        <v>0.22676579925650558</v>
      </c>
    </row>
    <row r="5647" spans="1:27" s="12" customFormat="1" x14ac:dyDescent="0.35">
      <c r="A5647" s="8" t="s">
        <v>25</v>
      </c>
      <c r="B5647" s="17">
        <v>2015</v>
      </c>
      <c r="C5647" s="17" t="s">
        <v>82</v>
      </c>
      <c r="D5647" s="17"/>
      <c r="E5647" s="35" t="s">
        <v>74</v>
      </c>
      <c r="F5647" s="34" t="s">
        <v>78</v>
      </c>
      <c r="G5647" s="9" t="s">
        <v>64</v>
      </c>
      <c r="H5647" s="10">
        <v>204.0506</v>
      </c>
      <c r="I5647" s="10">
        <v>219.05426</v>
      </c>
      <c r="J5647" s="10">
        <v>423.10489999999999</v>
      </c>
      <c r="K5647" s="31">
        <v>127</v>
      </c>
      <c r="L5647" s="31">
        <v>134</v>
      </c>
      <c r="M5647" s="31"/>
      <c r="N5647" s="31">
        <v>261</v>
      </c>
      <c r="O5647" s="10">
        <v>46</v>
      </c>
      <c r="P5647" s="10">
        <v>44</v>
      </c>
      <c r="Q5647" s="10">
        <v>0</v>
      </c>
      <c r="R5647" s="11">
        <v>90</v>
      </c>
      <c r="S5647" s="130">
        <f>IFERROR(Table1[[#This Row],[Female Voters]]/Table1[[#This Row],[Female Population]],"0.0%")</f>
        <v>0.62239464132916056</v>
      </c>
      <c r="T5647" s="130">
        <f>IFERROR(Table1[[#This Row],[Male Voters]]/Table1[[#This Row],[Male Population]],"0.0%")</f>
        <v>0.6117205846624485</v>
      </c>
      <c r="U5647" s="130">
        <f>IFERROR(Table1[[#This Row],[Total Voters]]/Table1[[#This Row],[Total Population]],"0.0%")</f>
        <v>0.61686829909084018</v>
      </c>
      <c r="V5647" s="130">
        <f>IFERROR(Table1[[#This Row],[Female Ballots]]/Table1[[#This Row],[Female Population]],"0.0%")</f>
        <v>0.22543427953654632</v>
      </c>
      <c r="W5647" s="130">
        <f>IFERROR(Table1[[#This Row],[Male Ballots]]/Table1[[#This Row],[Male Population]],"0.0%")</f>
        <v>0.20086347556080397</v>
      </c>
      <c r="X5647" s="130">
        <f>IFERROR(Table1[[#This Row],[Total Ballots]]/Table1[[#This Row],[Total Population]],"0.0%")</f>
        <v>0.21271320658304832</v>
      </c>
      <c r="Y5647" s="24">
        <f>Table1[[#This Row],[Female Ballots]]/Table1[[#This Row],[Female Voters]]</f>
        <v>0.36220472440944884</v>
      </c>
      <c r="Z5647" s="24">
        <f>Table1[[#This Row],[Male Ballots]]/Table1[[#This Row],[Male Voters]]</f>
        <v>0.32835820895522388</v>
      </c>
      <c r="AA5647" s="24">
        <f>Table1[[#This Row],[Total Ballots]]/Table1[[#This Row],[Total Voters]]</f>
        <v>0.34482758620689657</v>
      </c>
    </row>
    <row r="5648" spans="1:27" s="12" customFormat="1" x14ac:dyDescent="0.35">
      <c r="A5648" s="8" t="s">
        <v>25</v>
      </c>
      <c r="B5648" s="17">
        <v>2015</v>
      </c>
      <c r="C5648" s="17" t="s">
        <v>82</v>
      </c>
      <c r="D5648" s="17"/>
      <c r="E5648" s="35" t="s">
        <v>74</v>
      </c>
      <c r="F5648" s="34" t="s">
        <v>78</v>
      </c>
      <c r="G5648" s="9" t="s">
        <v>65</v>
      </c>
      <c r="H5648" s="10">
        <v>266.06600000000003</v>
      </c>
      <c r="I5648" s="10">
        <v>266.0659</v>
      </c>
      <c r="J5648" s="10">
        <v>532.1318</v>
      </c>
      <c r="K5648" s="31">
        <v>218</v>
      </c>
      <c r="L5648" s="31">
        <v>183</v>
      </c>
      <c r="M5648" s="31"/>
      <c r="N5648" s="31">
        <v>401</v>
      </c>
      <c r="O5648" s="10">
        <v>96</v>
      </c>
      <c r="P5648" s="10">
        <v>77</v>
      </c>
      <c r="Q5648" s="10">
        <v>0</v>
      </c>
      <c r="R5648" s="11">
        <v>173</v>
      </c>
      <c r="S5648" s="130">
        <f>IFERROR(Table1[[#This Row],[Female Voters]]/Table1[[#This Row],[Female Population]],"0.0%")</f>
        <v>0.81934557590973656</v>
      </c>
      <c r="T5648" s="130">
        <f>IFERROR(Table1[[#This Row],[Male Voters]]/Table1[[#This Row],[Male Population]],"0.0%")</f>
        <v>0.68779952635794361</v>
      </c>
      <c r="U5648" s="130">
        <f>IFERROR(Table1[[#This Row],[Total Voters]]/Table1[[#This Row],[Total Population]],"0.0%")</f>
        <v>0.75357270510802021</v>
      </c>
      <c r="V5648" s="130">
        <f>IFERROR(Table1[[#This Row],[Female Ballots]]/Table1[[#This Row],[Female Population]],"0.0%")</f>
        <v>0.36081273067584729</v>
      </c>
      <c r="W5648" s="130">
        <f>IFERROR(Table1[[#This Row],[Male Ballots]]/Table1[[#This Row],[Male Population]],"0.0%")</f>
        <v>0.28940198650033694</v>
      </c>
      <c r="X5648" s="130">
        <f>IFERROR(Table1[[#This Row],[Total Ballots]]/Table1[[#This Row],[Total Population]],"0.0%")</f>
        <v>0.32510742639323564</v>
      </c>
      <c r="Y5648" s="24">
        <f>Table1[[#This Row],[Female Ballots]]/Table1[[#This Row],[Female Voters]]</f>
        <v>0.44036697247706424</v>
      </c>
      <c r="Z5648" s="24">
        <f>Table1[[#This Row],[Male Ballots]]/Table1[[#This Row],[Male Voters]]</f>
        <v>0.42076502732240439</v>
      </c>
      <c r="AA5648" s="24">
        <f>Table1[[#This Row],[Total Ballots]]/Table1[[#This Row],[Total Voters]]</f>
        <v>0.4314214463840399</v>
      </c>
    </row>
    <row r="5649" spans="1:27" s="12" customFormat="1" x14ac:dyDescent="0.35">
      <c r="A5649" s="8" t="s">
        <v>25</v>
      </c>
      <c r="B5649" s="17">
        <v>2015</v>
      </c>
      <c r="C5649" s="17" t="s">
        <v>82</v>
      </c>
      <c r="D5649" s="17"/>
      <c r="E5649" s="35" t="s">
        <v>74</v>
      </c>
      <c r="F5649" s="34" t="s">
        <v>78</v>
      </c>
      <c r="G5649" s="9" t="s">
        <v>66</v>
      </c>
      <c r="H5649" s="10">
        <v>355.0881</v>
      </c>
      <c r="I5649" s="10">
        <v>337.08349999999996</v>
      </c>
      <c r="J5649" s="10">
        <v>692.17160000000001</v>
      </c>
      <c r="K5649" s="31">
        <v>289</v>
      </c>
      <c r="L5649" s="31">
        <v>281</v>
      </c>
      <c r="M5649" s="31"/>
      <c r="N5649" s="31">
        <v>570</v>
      </c>
      <c r="O5649" s="10">
        <v>188</v>
      </c>
      <c r="P5649" s="10">
        <v>167</v>
      </c>
      <c r="Q5649" s="10">
        <v>0</v>
      </c>
      <c r="R5649" s="11">
        <v>355</v>
      </c>
      <c r="S5649" s="130">
        <f>IFERROR(Table1[[#This Row],[Female Voters]]/Table1[[#This Row],[Female Population]],"0.0%")</f>
        <v>0.81388252661804217</v>
      </c>
      <c r="T5649" s="130">
        <f>IFERROR(Table1[[#This Row],[Male Voters]]/Table1[[#This Row],[Male Population]],"0.0%")</f>
        <v>0.83362134307968216</v>
      </c>
      <c r="U5649" s="130">
        <f>IFERROR(Table1[[#This Row],[Total Voters]]/Table1[[#This Row],[Total Population]],"0.0%")</f>
        <v>0.8234952141925499</v>
      </c>
      <c r="V5649" s="130">
        <f>IFERROR(Table1[[#This Row],[Female Ballots]]/Table1[[#This Row],[Female Population]],"0.0%")</f>
        <v>0.52944607267886479</v>
      </c>
      <c r="W5649" s="130">
        <f>IFERROR(Table1[[#This Row],[Male Ballots]]/Table1[[#This Row],[Male Population]],"0.0%")</f>
        <v>0.49542620745304955</v>
      </c>
      <c r="X5649" s="130">
        <f>IFERROR(Table1[[#This Row],[Total Ballots]]/Table1[[#This Row],[Total Population]],"0.0%")</f>
        <v>0.51287859831290394</v>
      </c>
      <c r="Y5649" s="24">
        <f>Table1[[#This Row],[Female Ballots]]/Table1[[#This Row],[Female Voters]]</f>
        <v>0.65051903114186849</v>
      </c>
      <c r="Z5649" s="24">
        <f>Table1[[#This Row],[Male Ballots]]/Table1[[#This Row],[Male Voters]]</f>
        <v>0.59430604982206403</v>
      </c>
      <c r="AA5649" s="24">
        <f>Table1[[#This Row],[Total Ballots]]/Table1[[#This Row],[Total Voters]]</f>
        <v>0.6228070175438597</v>
      </c>
    </row>
    <row r="5650" spans="1:27" s="12" customFormat="1" x14ac:dyDescent="0.35">
      <c r="A5650" s="8" t="s">
        <v>25</v>
      </c>
      <c r="B5650" s="17">
        <v>2015</v>
      </c>
      <c r="C5650" s="17" t="s">
        <v>82</v>
      </c>
      <c r="D5650" s="17"/>
      <c r="E5650" s="35" t="s">
        <v>74</v>
      </c>
      <c r="F5650" s="34" t="s">
        <v>78</v>
      </c>
      <c r="G5650" s="9" t="s">
        <v>67</v>
      </c>
      <c r="H5650" s="10">
        <v>535.13247999999999</v>
      </c>
      <c r="I5650" s="10">
        <v>493.12212999999997</v>
      </c>
      <c r="J5650" s="10">
        <v>1028.2546</v>
      </c>
      <c r="K5650" s="31">
        <v>493</v>
      </c>
      <c r="L5650" s="31">
        <v>434</v>
      </c>
      <c r="M5650" s="31"/>
      <c r="N5650" s="31">
        <v>927</v>
      </c>
      <c r="O5650" s="10">
        <v>359</v>
      </c>
      <c r="P5650" s="10">
        <v>323</v>
      </c>
      <c r="Q5650" s="10">
        <v>0</v>
      </c>
      <c r="R5650" s="11">
        <v>682</v>
      </c>
      <c r="S5650" s="130">
        <f>IFERROR(Table1[[#This Row],[Female Voters]]/Table1[[#This Row],[Female Population]],"0.0%")</f>
        <v>0.92126719723684125</v>
      </c>
      <c r="T5650" s="130">
        <f>IFERROR(Table1[[#This Row],[Male Voters]]/Table1[[#This Row],[Male Population]],"0.0%")</f>
        <v>0.88010651641207027</v>
      </c>
      <c r="U5650" s="130">
        <f>IFERROR(Table1[[#This Row],[Total Voters]]/Table1[[#This Row],[Total Population]],"0.0%")</f>
        <v>0.90152769557267243</v>
      </c>
      <c r="V5650" s="130">
        <f>IFERROR(Table1[[#This Row],[Female Ballots]]/Table1[[#This Row],[Female Population]],"0.0%")</f>
        <v>0.67086191441790266</v>
      </c>
      <c r="W5650" s="130">
        <f>IFERROR(Table1[[#This Row],[Male Ballots]]/Table1[[#This Row],[Male Population]],"0.0%")</f>
        <v>0.65501014931128732</v>
      </c>
      <c r="X5650" s="130">
        <f>IFERROR(Table1[[#This Row],[Total Ballots]]/Table1[[#This Row],[Total Population]],"0.0%")</f>
        <v>0.6632598580157093</v>
      </c>
      <c r="Y5650" s="24">
        <f>Table1[[#This Row],[Female Ballots]]/Table1[[#This Row],[Female Voters]]</f>
        <v>0.72819472616632863</v>
      </c>
      <c r="Z5650" s="24">
        <f>Table1[[#This Row],[Male Ballots]]/Table1[[#This Row],[Male Voters]]</f>
        <v>0.74423963133640558</v>
      </c>
      <c r="AA5650" s="24">
        <f>Table1[[#This Row],[Total Ballots]]/Table1[[#This Row],[Total Voters]]</f>
        <v>0.7357065803667745</v>
      </c>
    </row>
    <row r="5651" spans="1:27" s="12" customFormat="1" x14ac:dyDescent="0.35">
      <c r="A5651" s="8" t="s">
        <v>46</v>
      </c>
      <c r="B5651" s="17">
        <v>2015</v>
      </c>
      <c r="C5651" s="17" t="s">
        <v>82</v>
      </c>
      <c r="D5651" s="17" t="s">
        <v>69</v>
      </c>
      <c r="E5651" s="35" t="s">
        <v>74</v>
      </c>
      <c r="F5651" s="34" t="s">
        <v>78</v>
      </c>
      <c r="G5651" s="9" t="s">
        <v>79</v>
      </c>
      <c r="H5651" s="10">
        <v>40877.994699999996</v>
      </c>
      <c r="I5651" s="10">
        <v>39371.995499999997</v>
      </c>
      <c r="J5651" s="10">
        <v>80249.990999999995</v>
      </c>
      <c r="K5651" s="31">
        <v>30612</v>
      </c>
      <c r="L5651" s="31">
        <v>27918</v>
      </c>
      <c r="M5651" s="31">
        <v>6</v>
      </c>
      <c r="N5651" s="31">
        <v>58536</v>
      </c>
      <c r="O5651" s="10">
        <v>10247</v>
      </c>
      <c r="P5651" s="10">
        <v>9637</v>
      </c>
      <c r="Q5651" s="10">
        <v>1</v>
      </c>
      <c r="R5651" s="11">
        <v>19885</v>
      </c>
      <c r="S5651" s="130">
        <f>IFERROR(Table1[[#This Row],[Female Voters]]/Table1[[#This Row],[Female Population]],"0.0%")</f>
        <v>0.74886256590272526</v>
      </c>
      <c r="T5651" s="130">
        <f>IFERROR(Table1[[#This Row],[Male Voters]]/Table1[[#This Row],[Male Population]],"0.0%")</f>
        <v>0.70908267781347278</v>
      </c>
      <c r="U5651" s="130">
        <f>IFERROR(Table1[[#This Row],[Total Voters]]/Table1[[#This Row],[Total Population]],"0.0%")</f>
        <v>0.7294206425518478</v>
      </c>
      <c r="V5651" s="130">
        <f>IFERROR(Table1[[#This Row],[Female Ballots]]/Table1[[#This Row],[Female Population]],"0.0%")</f>
        <v>0.25067276600043203</v>
      </c>
      <c r="W5651" s="130">
        <f>IFERROR(Table1[[#This Row],[Male Ballots]]/Table1[[#This Row],[Male Population]],"0.0%")</f>
        <v>0.24476788330426383</v>
      </c>
      <c r="X5651" s="130">
        <f>IFERROR(Table1[[#This Row],[Total Ballots]]/Table1[[#This Row],[Total Population]],"0.0%")</f>
        <v>0.24778818978309919</v>
      </c>
      <c r="Y5651" s="24">
        <f>Table1[[#This Row],[Female Ballots]]/Table1[[#This Row],[Female Voters]]</f>
        <v>0.33473801123742325</v>
      </c>
      <c r="Z5651" s="24">
        <f>Table1[[#This Row],[Male Ballots]]/Table1[[#This Row],[Male Voters]]</f>
        <v>0.34518948348735584</v>
      </c>
      <c r="AA5651" s="24">
        <f>Table1[[#This Row],[Total Ballots]]/Table1[[#This Row],[Total Voters]]</f>
        <v>0.33970548038813719</v>
      </c>
    </row>
    <row r="5652" spans="1:27" s="12" customFormat="1" x14ac:dyDescent="0.35">
      <c r="A5652" s="8" t="s">
        <v>46</v>
      </c>
      <c r="B5652" s="17">
        <v>2015</v>
      </c>
      <c r="C5652" s="17" t="s">
        <v>82</v>
      </c>
      <c r="D5652" s="17" t="s">
        <v>69</v>
      </c>
      <c r="E5652" s="35" t="s">
        <v>74</v>
      </c>
      <c r="F5652" s="34" t="s">
        <v>78</v>
      </c>
      <c r="G5652" s="9" t="s">
        <v>62</v>
      </c>
      <c r="H5652" s="10">
        <v>4076.9987000000001</v>
      </c>
      <c r="I5652" s="10">
        <v>4202.9987999999994</v>
      </c>
      <c r="J5652" s="10">
        <v>8279.9979999999996</v>
      </c>
      <c r="K5652" s="31">
        <v>2289</v>
      </c>
      <c r="L5652" s="31">
        <v>2198</v>
      </c>
      <c r="M5652" s="31">
        <v>2</v>
      </c>
      <c r="N5652" s="31">
        <v>4489</v>
      </c>
      <c r="O5652" s="10">
        <v>288</v>
      </c>
      <c r="P5652" s="10">
        <v>240</v>
      </c>
      <c r="Q5652" s="10">
        <v>0</v>
      </c>
      <c r="R5652" s="11">
        <v>528</v>
      </c>
      <c r="S5652" s="130">
        <f>IFERROR(Table1[[#This Row],[Female Voters]]/Table1[[#This Row],[Female Population]],"0.0%")</f>
        <v>0.56144241596152578</v>
      </c>
      <c r="T5652" s="130">
        <f>IFERROR(Table1[[#This Row],[Male Voters]]/Table1[[#This Row],[Male Population]],"0.0%")</f>
        <v>0.52295993993621892</v>
      </c>
      <c r="U5652" s="130">
        <f>IFERROR(Table1[[#This Row],[Total Voters]]/Table1[[#This Row],[Total Population]],"0.0%")</f>
        <v>0.54214988940818587</v>
      </c>
      <c r="V5652" s="130">
        <f>IFERROR(Table1[[#This Row],[Female Ballots]]/Table1[[#This Row],[Female Population]],"0.0%")</f>
        <v>7.0640199124910194E-2</v>
      </c>
      <c r="W5652" s="130">
        <f>IFERROR(Table1[[#This Row],[Male Ballots]]/Table1[[#This Row],[Male Population]],"0.0%")</f>
        <v>5.7102086253272316E-2</v>
      </c>
      <c r="X5652" s="130">
        <f>IFERROR(Table1[[#This Row],[Total Ballots]]/Table1[[#This Row],[Total Population]],"0.0%")</f>
        <v>6.3768131344959261E-2</v>
      </c>
      <c r="Y5652" s="24">
        <f>Table1[[#This Row],[Female Ballots]]/Table1[[#This Row],[Female Voters]]</f>
        <v>0.12581913499344691</v>
      </c>
      <c r="Z5652" s="24">
        <f>Table1[[#This Row],[Male Ballots]]/Table1[[#This Row],[Male Voters]]</f>
        <v>0.1091901728844404</v>
      </c>
      <c r="AA5652" s="24">
        <f>Table1[[#This Row],[Total Ballots]]/Table1[[#This Row],[Total Voters]]</f>
        <v>0.11762085096903542</v>
      </c>
    </row>
    <row r="5653" spans="1:27" s="12" customFormat="1" x14ac:dyDescent="0.35">
      <c r="A5653" s="8" t="s">
        <v>46</v>
      </c>
      <c r="B5653" s="17">
        <v>2015</v>
      </c>
      <c r="C5653" s="17" t="s">
        <v>82</v>
      </c>
      <c r="D5653" s="17" t="s">
        <v>69</v>
      </c>
      <c r="E5653" s="35" t="s">
        <v>74</v>
      </c>
      <c r="F5653" s="34" t="s">
        <v>78</v>
      </c>
      <c r="G5653" s="9" t="s">
        <v>63</v>
      </c>
      <c r="H5653" s="10">
        <v>6211.9979999999996</v>
      </c>
      <c r="I5653" s="10">
        <v>6194.9979999999996</v>
      </c>
      <c r="J5653" s="10">
        <v>12406.996999999999</v>
      </c>
      <c r="K5653" s="31">
        <v>4082</v>
      </c>
      <c r="L5653" s="31">
        <v>3728</v>
      </c>
      <c r="M5653" s="31">
        <v>2</v>
      </c>
      <c r="N5653" s="31">
        <v>7812</v>
      </c>
      <c r="O5653" s="10">
        <v>512</v>
      </c>
      <c r="P5653" s="10">
        <v>463</v>
      </c>
      <c r="Q5653" s="10">
        <v>1</v>
      </c>
      <c r="R5653" s="11">
        <v>976</v>
      </c>
      <c r="S5653" s="130">
        <f>IFERROR(Table1[[#This Row],[Female Voters]]/Table1[[#This Row],[Female Population]],"0.0%")</f>
        <v>0.65711547234883205</v>
      </c>
      <c r="T5653" s="130">
        <f>IFERROR(Table1[[#This Row],[Male Voters]]/Table1[[#This Row],[Male Population]],"0.0%")</f>
        <v>0.60177581978234707</v>
      </c>
      <c r="U5653" s="130">
        <f>IFERROR(Table1[[#This Row],[Total Voters]]/Table1[[#This Row],[Total Population]],"0.0%")</f>
        <v>0.62964470774031789</v>
      </c>
      <c r="V5653" s="130">
        <f>IFERROR(Table1[[#This Row],[Female Ballots]]/Table1[[#This Row],[Female Population]],"0.0%")</f>
        <v>8.2421146948212162E-2</v>
      </c>
      <c r="W5653" s="130">
        <f>IFERROR(Table1[[#This Row],[Male Ballots]]/Table1[[#This Row],[Male Population]],"0.0%")</f>
        <v>7.4737715815243203E-2</v>
      </c>
      <c r="X5653" s="130">
        <f>IFERROR(Table1[[#This Row],[Total Ballots]]/Table1[[#This Row],[Total Population]],"0.0%")</f>
        <v>7.8665288627054561E-2</v>
      </c>
      <c r="Y5653" s="24">
        <f>Table1[[#This Row],[Female Ballots]]/Table1[[#This Row],[Female Voters]]</f>
        <v>0.12542871141597256</v>
      </c>
      <c r="Z5653" s="24">
        <f>Table1[[#This Row],[Male Ballots]]/Table1[[#This Row],[Male Voters]]</f>
        <v>0.12419527896995708</v>
      </c>
      <c r="AA5653" s="24">
        <f>Table1[[#This Row],[Total Ballots]]/Table1[[#This Row],[Total Voters]]</f>
        <v>0.12493599590373784</v>
      </c>
    </row>
    <row r="5654" spans="1:27" s="12" customFormat="1" x14ac:dyDescent="0.35">
      <c r="A5654" s="8" t="s">
        <v>46</v>
      </c>
      <c r="B5654" s="17">
        <v>2015</v>
      </c>
      <c r="C5654" s="17" t="s">
        <v>82</v>
      </c>
      <c r="D5654" s="17" t="s">
        <v>69</v>
      </c>
      <c r="E5654" s="35" t="s">
        <v>74</v>
      </c>
      <c r="F5654" s="34" t="s">
        <v>78</v>
      </c>
      <c r="G5654" s="9" t="s">
        <v>64</v>
      </c>
      <c r="H5654" s="10">
        <v>6333.9989999999998</v>
      </c>
      <c r="I5654" s="10">
        <v>6367.9989999999998</v>
      </c>
      <c r="J5654" s="10">
        <v>12701.998</v>
      </c>
      <c r="K5654" s="31">
        <v>4295</v>
      </c>
      <c r="L5654" s="31">
        <v>3755</v>
      </c>
      <c r="M5654" s="31">
        <v>1</v>
      </c>
      <c r="N5654" s="31">
        <v>8051</v>
      </c>
      <c r="O5654" s="10">
        <v>764</v>
      </c>
      <c r="P5654" s="10">
        <v>713</v>
      </c>
      <c r="Q5654" s="10">
        <v>0</v>
      </c>
      <c r="R5654" s="11">
        <v>1477</v>
      </c>
      <c r="S5654" s="130">
        <f>IFERROR(Table1[[#This Row],[Female Voters]]/Table1[[#This Row],[Female Population]],"0.0%")</f>
        <v>0.67808662426375499</v>
      </c>
      <c r="T5654" s="130">
        <f>IFERROR(Table1[[#This Row],[Male Voters]]/Table1[[#This Row],[Male Population]],"0.0%")</f>
        <v>0.58966717802562474</v>
      </c>
      <c r="U5654" s="130">
        <f>IFERROR(Table1[[#This Row],[Total Voters]]/Table1[[#This Row],[Total Population]],"0.0%")</f>
        <v>0.63383729079472384</v>
      </c>
      <c r="V5654" s="130">
        <f>IFERROR(Table1[[#This Row],[Female Ballots]]/Table1[[#This Row],[Female Population]],"0.0%")</f>
        <v>0.12061890126600905</v>
      </c>
      <c r="W5654" s="130">
        <f>IFERROR(Table1[[#This Row],[Male Ballots]]/Table1[[#This Row],[Male Population]],"0.0%")</f>
        <v>0.11196609798462594</v>
      </c>
      <c r="X5654" s="130">
        <f>IFERROR(Table1[[#This Row],[Total Ballots]]/Table1[[#This Row],[Total Population]],"0.0%")</f>
        <v>0.11628091895464006</v>
      </c>
      <c r="Y5654" s="24">
        <f>Table1[[#This Row],[Female Ballots]]/Table1[[#This Row],[Female Voters]]</f>
        <v>0.1778812572759022</v>
      </c>
      <c r="Z5654" s="24">
        <f>Table1[[#This Row],[Male Ballots]]/Table1[[#This Row],[Male Voters]]</f>
        <v>0.18988015978695072</v>
      </c>
      <c r="AA5654" s="24">
        <f>Table1[[#This Row],[Total Ballots]]/Table1[[#This Row],[Total Voters]]</f>
        <v>0.18345547137001614</v>
      </c>
    </row>
    <row r="5655" spans="1:27" s="12" customFormat="1" x14ac:dyDescent="0.35">
      <c r="A5655" s="8" t="s">
        <v>46</v>
      </c>
      <c r="B5655" s="17">
        <v>2015</v>
      </c>
      <c r="C5655" s="17" t="s">
        <v>82</v>
      </c>
      <c r="D5655" s="17" t="s">
        <v>69</v>
      </c>
      <c r="E5655" s="35" t="s">
        <v>74</v>
      </c>
      <c r="F5655" s="34" t="s">
        <v>78</v>
      </c>
      <c r="G5655" s="9" t="s">
        <v>65</v>
      </c>
      <c r="H5655" s="10">
        <v>6980</v>
      </c>
      <c r="I5655" s="10">
        <v>6899</v>
      </c>
      <c r="J5655" s="10">
        <v>13878.999</v>
      </c>
      <c r="K5655" s="31">
        <v>5128</v>
      </c>
      <c r="L5655" s="31">
        <v>4672</v>
      </c>
      <c r="M5655" s="31">
        <v>1</v>
      </c>
      <c r="N5655" s="31">
        <v>9801</v>
      </c>
      <c r="O5655" s="10">
        <v>1332</v>
      </c>
      <c r="P5655" s="10">
        <v>1203</v>
      </c>
      <c r="Q5655" s="10">
        <v>0</v>
      </c>
      <c r="R5655" s="11">
        <v>2535</v>
      </c>
      <c r="S5655" s="130">
        <f>IFERROR(Table1[[#This Row],[Female Voters]]/Table1[[#This Row],[Female Population]],"0.0%")</f>
        <v>0.73467048710601723</v>
      </c>
      <c r="T5655" s="130">
        <f>IFERROR(Table1[[#This Row],[Male Voters]]/Table1[[#This Row],[Male Population]],"0.0%")</f>
        <v>0.67719959414407882</v>
      </c>
      <c r="U5655" s="130">
        <f>IFERROR(Table1[[#This Row],[Total Voters]]/Table1[[#This Row],[Total Population]],"0.0%")</f>
        <v>0.7061748473358922</v>
      </c>
      <c r="V5655" s="130">
        <f>IFERROR(Table1[[#This Row],[Female Ballots]]/Table1[[#This Row],[Female Population]],"0.0%")</f>
        <v>0.19083094555873925</v>
      </c>
      <c r="W5655" s="130">
        <f>IFERROR(Table1[[#This Row],[Male Ballots]]/Table1[[#This Row],[Male Population]],"0.0%")</f>
        <v>0.17437309755036962</v>
      </c>
      <c r="X5655" s="130">
        <f>IFERROR(Table1[[#This Row],[Total Ballots]]/Table1[[#This Row],[Total Population]],"0.0%")</f>
        <v>0.18265005999351971</v>
      </c>
      <c r="Y5655" s="24">
        <f>Table1[[#This Row],[Female Ballots]]/Table1[[#This Row],[Female Voters]]</f>
        <v>0.25975039001560063</v>
      </c>
      <c r="Z5655" s="24">
        <f>Table1[[#This Row],[Male Ballots]]/Table1[[#This Row],[Male Voters]]</f>
        <v>0.25749143835616439</v>
      </c>
      <c r="AA5655" s="24">
        <f>Table1[[#This Row],[Total Ballots]]/Table1[[#This Row],[Total Voters]]</f>
        <v>0.25864707682889498</v>
      </c>
    </row>
    <row r="5656" spans="1:27" s="12" customFormat="1" x14ac:dyDescent="0.35">
      <c r="A5656" s="8" t="s">
        <v>46</v>
      </c>
      <c r="B5656" s="17">
        <v>2015</v>
      </c>
      <c r="C5656" s="17" t="s">
        <v>82</v>
      </c>
      <c r="D5656" s="17" t="s">
        <v>69</v>
      </c>
      <c r="E5656" s="35" t="s">
        <v>74</v>
      </c>
      <c r="F5656" s="34" t="s">
        <v>78</v>
      </c>
      <c r="G5656" s="9" t="s">
        <v>66</v>
      </c>
      <c r="H5656" s="10">
        <v>7347</v>
      </c>
      <c r="I5656" s="10">
        <v>7110</v>
      </c>
      <c r="J5656" s="10">
        <v>14457</v>
      </c>
      <c r="K5656" s="31">
        <v>6199</v>
      </c>
      <c r="L5656" s="31">
        <v>5840</v>
      </c>
      <c r="M5656" s="31"/>
      <c r="N5656" s="31">
        <v>12039</v>
      </c>
      <c r="O5656" s="10">
        <v>2541</v>
      </c>
      <c r="P5656" s="10">
        <v>2383</v>
      </c>
      <c r="Q5656" s="10">
        <v>0</v>
      </c>
      <c r="R5656" s="11">
        <v>4924</v>
      </c>
      <c r="S5656" s="130">
        <f>IFERROR(Table1[[#This Row],[Female Voters]]/Table1[[#This Row],[Female Population]],"0.0%")</f>
        <v>0.8437457465632231</v>
      </c>
      <c r="T5656" s="130">
        <f>IFERROR(Table1[[#This Row],[Male Voters]]/Table1[[#This Row],[Male Population]],"0.0%")</f>
        <v>0.82137834036568214</v>
      </c>
      <c r="U5656" s="130">
        <f>IFERROR(Table1[[#This Row],[Total Voters]]/Table1[[#This Row],[Total Population]],"0.0%")</f>
        <v>0.83274538285951438</v>
      </c>
      <c r="V5656" s="130">
        <f>IFERROR(Table1[[#This Row],[Female Ballots]]/Table1[[#This Row],[Female Population]],"0.0%")</f>
        <v>0.34585545120457328</v>
      </c>
      <c r="W5656" s="130">
        <f>IFERROR(Table1[[#This Row],[Male Ballots]]/Table1[[#This Row],[Male Population]],"0.0%")</f>
        <v>0.33516174402250354</v>
      </c>
      <c r="X5656" s="130">
        <f>IFERROR(Table1[[#This Row],[Total Ballots]]/Table1[[#This Row],[Total Population]],"0.0%")</f>
        <v>0.34059625095109636</v>
      </c>
      <c r="Y5656" s="24">
        <f>Table1[[#This Row],[Female Ballots]]/Table1[[#This Row],[Female Voters]]</f>
        <v>0.40990482335860623</v>
      </c>
      <c r="Z5656" s="24">
        <f>Table1[[#This Row],[Male Ballots]]/Table1[[#This Row],[Male Voters]]</f>
        <v>0.40804794520547943</v>
      </c>
      <c r="AA5656" s="24">
        <f>Table1[[#This Row],[Total Ballots]]/Table1[[#This Row],[Total Voters]]</f>
        <v>0.4090040701054905</v>
      </c>
    </row>
    <row r="5657" spans="1:27" s="12" customFormat="1" x14ac:dyDescent="0.35">
      <c r="A5657" s="8" t="s">
        <v>46</v>
      </c>
      <c r="B5657" s="17">
        <v>2015</v>
      </c>
      <c r="C5657" s="17" t="s">
        <v>82</v>
      </c>
      <c r="D5657" s="17" t="s">
        <v>69</v>
      </c>
      <c r="E5657" s="35" t="s">
        <v>74</v>
      </c>
      <c r="F5657" s="34" t="s">
        <v>78</v>
      </c>
      <c r="G5657" s="9" t="s">
        <v>67</v>
      </c>
      <c r="H5657" s="10">
        <v>9927.9989999999998</v>
      </c>
      <c r="I5657" s="10">
        <v>8596.9997000000003</v>
      </c>
      <c r="J5657" s="10">
        <v>18524.999</v>
      </c>
      <c r="K5657" s="31">
        <v>8619</v>
      </c>
      <c r="L5657" s="31">
        <v>7725</v>
      </c>
      <c r="M5657" s="31"/>
      <c r="N5657" s="31">
        <v>16344</v>
      </c>
      <c r="O5657" s="10">
        <v>4810</v>
      </c>
      <c r="P5657" s="10">
        <v>4635</v>
      </c>
      <c r="Q5657" s="10">
        <v>0</v>
      </c>
      <c r="R5657" s="11">
        <v>9445</v>
      </c>
      <c r="S5657" s="130">
        <f>IFERROR(Table1[[#This Row],[Female Voters]]/Table1[[#This Row],[Female Population]],"0.0%")</f>
        <v>0.86815077237618576</v>
      </c>
      <c r="T5657" s="130">
        <f>IFERROR(Table1[[#This Row],[Male Voters]]/Table1[[#This Row],[Male Population]],"0.0%")</f>
        <v>0.89856929970580313</v>
      </c>
      <c r="U5657" s="130">
        <f>IFERROR(Table1[[#This Row],[Total Voters]]/Table1[[#This Row],[Total Population]],"0.0%")</f>
        <v>0.88226725410349549</v>
      </c>
      <c r="V5657" s="130">
        <f>IFERROR(Table1[[#This Row],[Female Ballots]]/Table1[[#This Row],[Female Population]],"0.0%")</f>
        <v>0.4844883646744928</v>
      </c>
      <c r="W5657" s="130">
        <f>IFERROR(Table1[[#This Row],[Male Ballots]]/Table1[[#This Row],[Male Population]],"0.0%")</f>
        <v>0.53914157982348188</v>
      </c>
      <c r="X5657" s="130">
        <f>IFERROR(Table1[[#This Row],[Total Ballots]]/Table1[[#This Row],[Total Population]],"0.0%")</f>
        <v>0.50985157947916759</v>
      </c>
      <c r="Y5657" s="24">
        <f>Table1[[#This Row],[Female Ballots]]/Table1[[#This Row],[Female Voters]]</f>
        <v>0.55806938159879338</v>
      </c>
      <c r="Z5657" s="24">
        <f>Table1[[#This Row],[Male Ballots]]/Table1[[#This Row],[Male Voters]]</f>
        <v>0.6</v>
      </c>
      <c r="AA5657" s="24">
        <f>Table1[[#This Row],[Total Ballots]]/Table1[[#This Row],[Total Voters]]</f>
        <v>0.57788790993636807</v>
      </c>
    </row>
    <row r="5658" spans="1:27" s="12" customFormat="1" x14ac:dyDescent="0.35">
      <c r="A5658" s="8" t="s">
        <v>53</v>
      </c>
      <c r="B5658" s="17">
        <v>2015</v>
      </c>
      <c r="C5658" s="17" t="s">
        <v>82</v>
      </c>
      <c r="D5658" s="17"/>
      <c r="E5658" s="35" t="s">
        <v>74</v>
      </c>
      <c r="F5658" s="34" t="s">
        <v>78</v>
      </c>
      <c r="G5658" s="9" t="s">
        <v>79</v>
      </c>
      <c r="H5658" s="10">
        <v>14829.370200000001</v>
      </c>
      <c r="I5658" s="10">
        <v>14737.367200000001</v>
      </c>
      <c r="J5658" s="10">
        <v>29566.7372</v>
      </c>
      <c r="K5658" s="31">
        <v>9681</v>
      </c>
      <c r="L5658" s="31">
        <v>8841</v>
      </c>
      <c r="M5658" s="31">
        <v>329</v>
      </c>
      <c r="N5658" s="31">
        <v>18851</v>
      </c>
      <c r="O5658" s="10">
        <v>3982</v>
      </c>
      <c r="P5658" s="10">
        <v>3756</v>
      </c>
      <c r="Q5658" s="10">
        <v>129</v>
      </c>
      <c r="R5658" s="11">
        <v>7867</v>
      </c>
      <c r="S5658" s="130">
        <f>IFERROR(Table1[[#This Row],[Female Voters]]/Table1[[#This Row],[Female Population]],"0.0%")</f>
        <v>0.65282610585849421</v>
      </c>
      <c r="T5658" s="130">
        <f>IFERROR(Table1[[#This Row],[Male Voters]]/Table1[[#This Row],[Male Population]],"0.0%")</f>
        <v>0.59990362457685109</v>
      </c>
      <c r="U5658" s="130">
        <f>IFERROR(Table1[[#This Row],[Total Voters]]/Table1[[#This Row],[Total Population]],"0.0%")</f>
        <v>0.63757457823246055</v>
      </c>
      <c r="V5658" s="130">
        <f>IFERROR(Table1[[#This Row],[Female Ballots]]/Table1[[#This Row],[Female Population]],"0.0%")</f>
        <v>0.26852118102763389</v>
      </c>
      <c r="W5658" s="130">
        <f>IFERROR(Table1[[#This Row],[Male Ballots]]/Table1[[#This Row],[Male Population]],"0.0%")</f>
        <v>0.25486234746189945</v>
      </c>
      <c r="X5658" s="130">
        <f>IFERROR(Table1[[#This Row],[Total Ballots]]/Table1[[#This Row],[Total Population]],"0.0%")</f>
        <v>0.26607602816586745</v>
      </c>
      <c r="Y5658" s="24">
        <f>Table1[[#This Row],[Female Ballots]]/Table1[[#This Row],[Female Voters]]</f>
        <v>0.41132114450986468</v>
      </c>
      <c r="Z5658" s="24">
        <f>Table1[[#This Row],[Male Ballots]]/Table1[[#This Row],[Male Voters]]</f>
        <v>0.42483881913810656</v>
      </c>
      <c r="AA5658" s="24">
        <f>Table1[[#This Row],[Total Ballots]]/Table1[[#This Row],[Total Voters]]</f>
        <v>0.41732534083072514</v>
      </c>
    </row>
    <row r="5659" spans="1:27" s="12" customFormat="1" x14ac:dyDescent="0.35">
      <c r="A5659" s="8" t="s">
        <v>53</v>
      </c>
      <c r="B5659" s="17">
        <v>2015</v>
      </c>
      <c r="C5659" s="17" t="s">
        <v>82</v>
      </c>
      <c r="D5659" s="17"/>
      <c r="E5659" s="35" t="s">
        <v>74</v>
      </c>
      <c r="F5659" s="34" t="s">
        <v>78</v>
      </c>
      <c r="G5659" s="9" t="s">
        <v>62</v>
      </c>
      <c r="H5659" s="10">
        <v>1539.0379</v>
      </c>
      <c r="I5659" s="10">
        <v>1756.0427999999999</v>
      </c>
      <c r="J5659" s="10">
        <v>3295.0798999999997</v>
      </c>
      <c r="K5659" s="31">
        <v>764</v>
      </c>
      <c r="L5659" s="31">
        <v>710</v>
      </c>
      <c r="M5659" s="31">
        <v>21</v>
      </c>
      <c r="N5659" s="31">
        <v>1495</v>
      </c>
      <c r="O5659" s="10">
        <v>85</v>
      </c>
      <c r="P5659" s="10">
        <v>95</v>
      </c>
      <c r="Q5659" s="10">
        <v>1</v>
      </c>
      <c r="R5659" s="11">
        <v>181</v>
      </c>
      <c r="S5659" s="130">
        <f>IFERROR(Table1[[#This Row],[Female Voters]]/Table1[[#This Row],[Female Population]],"0.0%")</f>
        <v>0.49641402593139516</v>
      </c>
      <c r="T5659" s="130">
        <f>IFERROR(Table1[[#This Row],[Male Voters]]/Table1[[#This Row],[Male Population]],"0.0%")</f>
        <v>0.40431816354362204</v>
      </c>
      <c r="U5659" s="130">
        <f>IFERROR(Table1[[#This Row],[Total Voters]]/Table1[[#This Row],[Total Population]],"0.0%")</f>
        <v>0.45370675230060437</v>
      </c>
      <c r="V5659" s="130">
        <f>IFERROR(Table1[[#This Row],[Female Ballots]]/Table1[[#This Row],[Female Population]],"0.0%")</f>
        <v>5.5229309167759935E-2</v>
      </c>
      <c r="W5659" s="130">
        <f>IFERROR(Table1[[#This Row],[Male Ballots]]/Table1[[#This Row],[Male Population]],"0.0%")</f>
        <v>5.4098909206540979E-2</v>
      </c>
      <c r="X5659" s="130">
        <f>IFERROR(Table1[[#This Row],[Total Ballots]]/Table1[[#This Row],[Total Population]],"0.0%")</f>
        <v>5.4930382720006277E-2</v>
      </c>
      <c r="Y5659" s="24">
        <f>Table1[[#This Row],[Female Ballots]]/Table1[[#This Row],[Female Voters]]</f>
        <v>0.11125654450261781</v>
      </c>
      <c r="Z5659" s="24">
        <f>Table1[[#This Row],[Male Ballots]]/Table1[[#This Row],[Male Voters]]</f>
        <v>0.13380281690140844</v>
      </c>
      <c r="AA5659" s="24">
        <f>Table1[[#This Row],[Total Ballots]]/Table1[[#This Row],[Total Voters]]</f>
        <v>0.12107023411371237</v>
      </c>
    </row>
    <row r="5660" spans="1:27" s="12" customFormat="1" x14ac:dyDescent="0.35">
      <c r="A5660" s="8" t="s">
        <v>53</v>
      </c>
      <c r="B5660" s="17">
        <v>2015</v>
      </c>
      <c r="C5660" s="17" t="s">
        <v>82</v>
      </c>
      <c r="D5660" s="17"/>
      <c r="E5660" s="35" t="s">
        <v>74</v>
      </c>
      <c r="F5660" s="34" t="s">
        <v>78</v>
      </c>
      <c r="G5660" s="9" t="s">
        <v>63</v>
      </c>
      <c r="H5660" s="10">
        <v>2404.0590000000002</v>
      </c>
      <c r="I5660" s="10">
        <v>2519.0619999999999</v>
      </c>
      <c r="J5660" s="10">
        <v>4923.1200000000008</v>
      </c>
      <c r="K5660" s="31">
        <v>1225</v>
      </c>
      <c r="L5660" s="31">
        <v>1100</v>
      </c>
      <c r="M5660" s="31">
        <v>40</v>
      </c>
      <c r="N5660" s="31">
        <v>2365</v>
      </c>
      <c r="O5660" s="10">
        <v>201</v>
      </c>
      <c r="P5660" s="10">
        <v>184</v>
      </c>
      <c r="Q5660" s="10">
        <v>5</v>
      </c>
      <c r="R5660" s="11">
        <v>390</v>
      </c>
      <c r="S5660" s="130">
        <f>IFERROR(Table1[[#This Row],[Female Voters]]/Table1[[#This Row],[Female Population]],"0.0%")</f>
        <v>0.50955488197253063</v>
      </c>
      <c r="T5660" s="130">
        <f>IFERROR(Table1[[#This Row],[Male Voters]]/Table1[[#This Row],[Male Population]],"0.0%")</f>
        <v>0.43667047496250588</v>
      </c>
      <c r="U5660" s="130">
        <f>IFERROR(Table1[[#This Row],[Total Voters]]/Table1[[#This Row],[Total Population]],"0.0%")</f>
        <v>0.48038642161881073</v>
      </c>
      <c r="V5660" s="130">
        <f>IFERROR(Table1[[#This Row],[Female Ballots]]/Table1[[#This Row],[Female Population]],"0.0%")</f>
        <v>8.3608596960390733E-2</v>
      </c>
      <c r="W5660" s="130">
        <f>IFERROR(Table1[[#This Row],[Male Ballots]]/Table1[[#This Row],[Male Population]],"0.0%")</f>
        <v>7.3043061266455531E-2</v>
      </c>
      <c r="X5660" s="130">
        <f>IFERROR(Table1[[#This Row],[Total Ballots]]/Table1[[#This Row],[Total Population]],"0.0%")</f>
        <v>7.9218056842002615E-2</v>
      </c>
      <c r="Y5660" s="24">
        <f>Table1[[#This Row],[Female Ballots]]/Table1[[#This Row],[Female Voters]]</f>
        <v>0.16408163265306122</v>
      </c>
      <c r="Z5660" s="24">
        <f>Table1[[#This Row],[Male Ballots]]/Table1[[#This Row],[Male Voters]]</f>
        <v>0.16727272727272727</v>
      </c>
      <c r="AA5660" s="24">
        <f>Table1[[#This Row],[Total Ballots]]/Table1[[#This Row],[Total Voters]]</f>
        <v>0.16490486257928119</v>
      </c>
    </row>
    <row r="5661" spans="1:27" s="12" customFormat="1" x14ac:dyDescent="0.35">
      <c r="A5661" s="8" t="s">
        <v>53</v>
      </c>
      <c r="B5661" s="17">
        <v>2015</v>
      </c>
      <c r="C5661" s="17" t="s">
        <v>82</v>
      </c>
      <c r="D5661" s="17"/>
      <c r="E5661" s="35" t="s">
        <v>74</v>
      </c>
      <c r="F5661" s="34" t="s">
        <v>78</v>
      </c>
      <c r="G5661" s="9" t="s">
        <v>64</v>
      </c>
      <c r="H5661" s="10">
        <v>2458.0609999999997</v>
      </c>
      <c r="I5661" s="10">
        <v>2457.0609999999997</v>
      </c>
      <c r="J5661" s="10">
        <v>4915.1220000000003</v>
      </c>
      <c r="K5661" s="31">
        <v>1350</v>
      </c>
      <c r="L5661" s="31">
        <v>1167</v>
      </c>
      <c r="M5661" s="31">
        <v>57</v>
      </c>
      <c r="N5661" s="31">
        <v>2574</v>
      </c>
      <c r="O5661" s="10">
        <v>290</v>
      </c>
      <c r="P5661" s="10">
        <v>250</v>
      </c>
      <c r="Q5661" s="10">
        <v>15</v>
      </c>
      <c r="R5661" s="11">
        <v>555</v>
      </c>
      <c r="S5661" s="130">
        <f>IFERROR(Table1[[#This Row],[Female Voters]]/Table1[[#This Row],[Female Population]],"0.0%")</f>
        <v>0.54921338404539199</v>
      </c>
      <c r="T5661" s="130">
        <f>IFERROR(Table1[[#This Row],[Male Voters]]/Table1[[#This Row],[Male Population]],"0.0%")</f>
        <v>0.47495768318328285</v>
      </c>
      <c r="U5661" s="130">
        <f>IFERROR(Table1[[#This Row],[Total Voters]]/Table1[[#This Row],[Total Population]],"0.0%")</f>
        <v>0.52368995113447847</v>
      </c>
      <c r="V5661" s="130">
        <f>IFERROR(Table1[[#This Row],[Female Ballots]]/Table1[[#This Row],[Female Population]],"0.0%")</f>
        <v>0.11797917138752864</v>
      </c>
      <c r="W5661" s="130">
        <f>IFERROR(Table1[[#This Row],[Male Ballots]]/Table1[[#This Row],[Male Population]],"0.0%")</f>
        <v>0.10174757566051475</v>
      </c>
      <c r="X5661" s="130">
        <f>IFERROR(Table1[[#This Row],[Total Ballots]]/Table1[[#This Row],[Total Population]],"0.0%")</f>
        <v>0.11291683095556936</v>
      </c>
      <c r="Y5661" s="24">
        <f>Table1[[#This Row],[Female Ballots]]/Table1[[#This Row],[Female Voters]]</f>
        <v>0.21481481481481482</v>
      </c>
      <c r="Z5661" s="24">
        <f>Table1[[#This Row],[Male Ballots]]/Table1[[#This Row],[Male Voters]]</f>
        <v>0.21422450728363324</v>
      </c>
      <c r="AA5661" s="24">
        <f>Table1[[#This Row],[Total Ballots]]/Table1[[#This Row],[Total Voters]]</f>
        <v>0.21561771561771562</v>
      </c>
    </row>
    <row r="5662" spans="1:27" s="12" customFormat="1" x14ac:dyDescent="0.35">
      <c r="A5662" s="8" t="s">
        <v>53</v>
      </c>
      <c r="B5662" s="17">
        <v>2015</v>
      </c>
      <c r="C5662" s="17" t="s">
        <v>82</v>
      </c>
      <c r="D5662" s="17"/>
      <c r="E5662" s="35" t="s">
        <v>74</v>
      </c>
      <c r="F5662" s="34" t="s">
        <v>78</v>
      </c>
      <c r="G5662" s="9" t="s">
        <v>65</v>
      </c>
      <c r="H5662" s="10">
        <v>2515.0630000000001</v>
      </c>
      <c r="I5662" s="10">
        <v>2474.0609999999997</v>
      </c>
      <c r="J5662" s="10">
        <v>4989.125</v>
      </c>
      <c r="K5662" s="31">
        <v>1574</v>
      </c>
      <c r="L5662" s="31">
        <v>1429</v>
      </c>
      <c r="M5662" s="31">
        <v>55</v>
      </c>
      <c r="N5662" s="31">
        <v>3058</v>
      </c>
      <c r="O5662" s="10">
        <v>546</v>
      </c>
      <c r="P5662" s="10">
        <v>455</v>
      </c>
      <c r="Q5662" s="10">
        <v>16</v>
      </c>
      <c r="R5662" s="11">
        <v>1017</v>
      </c>
      <c r="S5662" s="130">
        <f>IFERROR(Table1[[#This Row],[Female Voters]]/Table1[[#This Row],[Female Population]],"0.0%")</f>
        <v>0.6258292535813218</v>
      </c>
      <c r="T5662" s="130">
        <f>IFERROR(Table1[[#This Row],[Male Voters]]/Table1[[#This Row],[Male Population]],"0.0%")</f>
        <v>0.57759287260904246</v>
      </c>
      <c r="U5662" s="130">
        <f>IFERROR(Table1[[#This Row],[Total Voters]]/Table1[[#This Row],[Total Population]],"0.0%")</f>
        <v>0.61293312955678603</v>
      </c>
      <c r="V5662" s="130">
        <f>IFERROR(Table1[[#This Row],[Female Ballots]]/Table1[[#This Row],[Female Population]],"0.0%")</f>
        <v>0.21709197741766309</v>
      </c>
      <c r="W5662" s="130">
        <f>IFERROR(Table1[[#This Row],[Male Ballots]]/Table1[[#This Row],[Male Population]],"0.0%")</f>
        <v>0.1839081574787364</v>
      </c>
      <c r="X5662" s="130">
        <f>IFERROR(Table1[[#This Row],[Total Ballots]]/Table1[[#This Row],[Total Population]],"0.0%")</f>
        <v>0.20384335930649161</v>
      </c>
      <c r="Y5662" s="24">
        <f>Table1[[#This Row],[Female Ballots]]/Table1[[#This Row],[Female Voters]]</f>
        <v>0.3468869123252859</v>
      </c>
      <c r="Z5662" s="24">
        <f>Table1[[#This Row],[Male Ballots]]/Table1[[#This Row],[Male Voters]]</f>
        <v>0.31840447865640309</v>
      </c>
      <c r="AA5662" s="24">
        <f>Table1[[#This Row],[Total Ballots]]/Table1[[#This Row],[Total Voters]]</f>
        <v>0.33257030739045129</v>
      </c>
    </row>
    <row r="5663" spans="1:27" s="12" customFormat="1" x14ac:dyDescent="0.35">
      <c r="A5663" s="8" t="s">
        <v>53</v>
      </c>
      <c r="B5663" s="17">
        <v>2015</v>
      </c>
      <c r="C5663" s="17" t="s">
        <v>82</v>
      </c>
      <c r="D5663" s="17"/>
      <c r="E5663" s="35" t="s">
        <v>74</v>
      </c>
      <c r="F5663" s="34" t="s">
        <v>78</v>
      </c>
      <c r="G5663" s="9" t="s">
        <v>66</v>
      </c>
      <c r="H5663" s="10">
        <v>2517.0630000000001</v>
      </c>
      <c r="I5663" s="10">
        <v>2463.0630000000001</v>
      </c>
      <c r="J5663" s="10">
        <v>4980.1260000000002</v>
      </c>
      <c r="K5663" s="31">
        <v>1979</v>
      </c>
      <c r="L5663" s="31">
        <v>1843</v>
      </c>
      <c r="M5663" s="31">
        <v>55</v>
      </c>
      <c r="N5663" s="31">
        <v>3877</v>
      </c>
      <c r="O5663" s="10">
        <v>1018</v>
      </c>
      <c r="P5663" s="10">
        <v>947</v>
      </c>
      <c r="Q5663" s="10">
        <v>28</v>
      </c>
      <c r="R5663" s="11">
        <v>1993</v>
      </c>
      <c r="S5663" s="130">
        <f>IFERROR(Table1[[#This Row],[Female Voters]]/Table1[[#This Row],[Female Population]],"0.0%")</f>
        <v>0.78623379708811414</v>
      </c>
      <c r="T5663" s="130">
        <f>IFERROR(Table1[[#This Row],[Male Voters]]/Table1[[#This Row],[Male Population]],"0.0%")</f>
        <v>0.74825532274245521</v>
      </c>
      <c r="U5663" s="130">
        <f>IFERROR(Table1[[#This Row],[Total Voters]]/Table1[[#This Row],[Total Population]],"0.0%")</f>
        <v>0.77849435937966227</v>
      </c>
      <c r="V5663" s="130">
        <f>IFERROR(Table1[[#This Row],[Female Ballots]]/Table1[[#This Row],[Female Population]],"0.0%")</f>
        <v>0.4044396187143508</v>
      </c>
      <c r="W5663" s="130">
        <f>IFERROR(Table1[[#This Row],[Male Ballots]]/Table1[[#This Row],[Male Population]],"0.0%")</f>
        <v>0.38448062432832614</v>
      </c>
      <c r="X5663" s="130">
        <f>IFERROR(Table1[[#This Row],[Total Ballots]]/Table1[[#This Row],[Total Population]],"0.0%")</f>
        <v>0.40019067790654289</v>
      </c>
      <c r="Y5663" s="24">
        <f>Table1[[#This Row],[Female Ballots]]/Table1[[#This Row],[Female Voters]]</f>
        <v>0.51440121273370387</v>
      </c>
      <c r="Z5663" s="24">
        <f>Table1[[#This Row],[Male Ballots]]/Table1[[#This Row],[Male Voters]]</f>
        <v>0.51383613673358652</v>
      </c>
      <c r="AA5663" s="24">
        <f>Table1[[#This Row],[Total Ballots]]/Table1[[#This Row],[Total Voters]]</f>
        <v>0.51405726076863556</v>
      </c>
    </row>
    <row r="5664" spans="1:27" s="12" customFormat="1" x14ac:dyDescent="0.35">
      <c r="A5664" s="8" t="s">
        <v>53</v>
      </c>
      <c r="B5664" s="17">
        <v>2015</v>
      </c>
      <c r="C5664" s="17" t="s">
        <v>82</v>
      </c>
      <c r="D5664" s="17"/>
      <c r="E5664" s="35" t="s">
        <v>74</v>
      </c>
      <c r="F5664" s="34" t="s">
        <v>78</v>
      </c>
      <c r="G5664" s="9" t="s">
        <v>67</v>
      </c>
      <c r="H5664" s="10">
        <v>3396.0862999999999</v>
      </c>
      <c r="I5664" s="10">
        <v>3068.0774000000001</v>
      </c>
      <c r="J5664" s="10">
        <v>6464.1643000000004</v>
      </c>
      <c r="K5664" s="31">
        <v>2789</v>
      </c>
      <c r="L5664" s="31">
        <v>2592</v>
      </c>
      <c r="M5664" s="31">
        <v>101</v>
      </c>
      <c r="N5664" s="31">
        <v>5482</v>
      </c>
      <c r="O5664" s="10">
        <v>1842</v>
      </c>
      <c r="P5664" s="10">
        <v>1825</v>
      </c>
      <c r="Q5664" s="10">
        <v>64</v>
      </c>
      <c r="R5664" s="11">
        <v>3731</v>
      </c>
      <c r="S5664" s="130">
        <f>IFERROR(Table1[[#This Row],[Female Voters]]/Table1[[#This Row],[Female Population]],"0.0%")</f>
        <v>0.82123943670100497</v>
      </c>
      <c r="T5664" s="130">
        <f>IFERROR(Table1[[#This Row],[Male Voters]]/Table1[[#This Row],[Male Population]],"0.0%")</f>
        <v>0.84482875171271754</v>
      </c>
      <c r="U5664" s="130">
        <f>IFERROR(Table1[[#This Row],[Total Voters]]/Table1[[#This Row],[Total Population]],"0.0%")</f>
        <v>0.84806012743209513</v>
      </c>
      <c r="V5664" s="130">
        <f>IFERROR(Table1[[#This Row],[Female Ballots]]/Table1[[#This Row],[Female Population]],"0.0%")</f>
        <v>0.54238904352931194</v>
      </c>
      <c r="W5664" s="130">
        <f>IFERROR(Table1[[#This Row],[Male Ballots]]/Table1[[#This Row],[Male Population]],"0.0%")</f>
        <v>0.59483505859402375</v>
      </c>
      <c r="X5664" s="130">
        <f>IFERROR(Table1[[#This Row],[Total Ballots]]/Table1[[#This Row],[Total Population]],"0.0%")</f>
        <v>0.57718211153760435</v>
      </c>
      <c r="Y5664" s="24">
        <f>Table1[[#This Row],[Female Ballots]]/Table1[[#This Row],[Female Voters]]</f>
        <v>0.66045177482968809</v>
      </c>
      <c r="Z5664" s="24">
        <f>Table1[[#This Row],[Male Ballots]]/Table1[[#This Row],[Male Voters]]</f>
        <v>0.7040895061728395</v>
      </c>
      <c r="AA5664" s="24">
        <f>Table1[[#This Row],[Total Ballots]]/Table1[[#This Row],[Total Voters]]</f>
        <v>0.68059102517329439</v>
      </c>
    </row>
    <row r="5665" spans="1:27" s="12" customFormat="1" x14ac:dyDescent="0.35">
      <c r="A5665" s="8" t="s">
        <v>32</v>
      </c>
      <c r="B5665" s="17">
        <v>2015</v>
      </c>
      <c r="C5665" s="17" t="s">
        <v>82</v>
      </c>
      <c r="D5665" s="17"/>
      <c r="E5665" s="35" t="s">
        <v>74</v>
      </c>
      <c r="F5665" s="34" t="s">
        <v>78</v>
      </c>
      <c r="G5665" s="9" t="s">
        <v>79</v>
      </c>
      <c r="H5665" s="10">
        <v>2879.5364100000002</v>
      </c>
      <c r="I5665" s="10">
        <v>3034.5954000000002</v>
      </c>
      <c r="J5665" s="10">
        <v>5914.1318900000006</v>
      </c>
      <c r="K5665" s="31">
        <v>2297</v>
      </c>
      <c r="L5665" s="31">
        <v>2278</v>
      </c>
      <c r="M5665" s="31"/>
      <c r="N5665" s="31">
        <v>4575</v>
      </c>
      <c r="O5665" s="10">
        <v>1106</v>
      </c>
      <c r="P5665" s="10">
        <v>1057</v>
      </c>
      <c r="Q5665" s="10">
        <v>0</v>
      </c>
      <c r="R5665" s="11">
        <v>2163</v>
      </c>
      <c r="S5665" s="130">
        <f>IFERROR(Table1[[#This Row],[Female Voters]]/Table1[[#This Row],[Female Population]],"0.0%")</f>
        <v>0.79769784887005468</v>
      </c>
      <c r="T5665" s="130">
        <f>IFERROR(Table1[[#This Row],[Male Voters]]/Table1[[#This Row],[Male Population]],"0.0%")</f>
        <v>0.75067667999496734</v>
      </c>
      <c r="U5665" s="130">
        <f>IFERROR(Table1[[#This Row],[Total Voters]]/Table1[[#This Row],[Total Population]],"0.0%")</f>
        <v>0.77357084439319113</v>
      </c>
      <c r="V5665" s="130">
        <f>IFERROR(Table1[[#This Row],[Female Ballots]]/Table1[[#This Row],[Female Population]],"0.0%")</f>
        <v>0.38408960420125404</v>
      </c>
      <c r="W5665" s="130">
        <f>IFERROR(Table1[[#This Row],[Male Ballots]]/Table1[[#This Row],[Male Population]],"0.0%")</f>
        <v>0.34831661578344181</v>
      </c>
      <c r="X5665" s="130">
        <f>IFERROR(Table1[[#This Row],[Total Ballots]]/Table1[[#This Row],[Total Population]],"0.0%")</f>
        <v>0.36573415003769888</v>
      </c>
      <c r="Y5665" s="24">
        <f>Table1[[#This Row],[Female Ballots]]/Table1[[#This Row],[Female Voters]]</f>
        <v>0.48149760557248583</v>
      </c>
      <c r="Z5665" s="24">
        <f>Table1[[#This Row],[Male Ballots]]/Table1[[#This Row],[Male Voters]]</f>
        <v>0.46400351185250222</v>
      </c>
      <c r="AA5665" s="24">
        <f>Table1[[#This Row],[Total Ballots]]/Table1[[#This Row],[Total Voters]]</f>
        <v>0.47278688524590162</v>
      </c>
    </row>
    <row r="5666" spans="1:27" s="12" customFormat="1" x14ac:dyDescent="0.35">
      <c r="A5666" s="8" t="s">
        <v>32</v>
      </c>
      <c r="B5666" s="17">
        <v>2015</v>
      </c>
      <c r="C5666" s="17" t="s">
        <v>82</v>
      </c>
      <c r="D5666" s="17"/>
      <c r="E5666" s="35" t="s">
        <v>74</v>
      </c>
      <c r="F5666" s="34" t="s">
        <v>78</v>
      </c>
      <c r="G5666" s="9" t="s">
        <v>62</v>
      </c>
      <c r="H5666" s="10">
        <v>212.99600999999998</v>
      </c>
      <c r="I5666" s="10">
        <v>301.02841999999998</v>
      </c>
      <c r="J5666" s="10">
        <v>514.02438999999993</v>
      </c>
      <c r="K5666" s="31">
        <v>135</v>
      </c>
      <c r="L5666" s="31">
        <v>156</v>
      </c>
      <c r="M5666" s="31"/>
      <c r="N5666" s="31">
        <v>291</v>
      </c>
      <c r="O5666" s="10">
        <v>20</v>
      </c>
      <c r="P5666" s="10">
        <v>20</v>
      </c>
      <c r="Q5666" s="10">
        <v>0</v>
      </c>
      <c r="R5666" s="11">
        <v>40</v>
      </c>
      <c r="S5666" s="130">
        <f>IFERROR(Table1[[#This Row],[Female Voters]]/Table1[[#This Row],[Female Population]],"0.0%")</f>
        <v>0.63381468976813238</v>
      </c>
      <c r="T5666" s="130">
        <f>IFERROR(Table1[[#This Row],[Male Voters]]/Table1[[#This Row],[Male Population]],"0.0%")</f>
        <v>0.51822349530984491</v>
      </c>
      <c r="U5666" s="130">
        <f>IFERROR(Table1[[#This Row],[Total Voters]]/Table1[[#This Row],[Total Population]],"0.0%")</f>
        <v>0.56612099670990323</v>
      </c>
      <c r="V5666" s="130">
        <f>IFERROR(Table1[[#This Row],[Female Ballots]]/Table1[[#This Row],[Female Population]],"0.0%")</f>
        <v>9.3898472558241824E-2</v>
      </c>
      <c r="W5666" s="130">
        <f>IFERROR(Table1[[#This Row],[Male Ballots]]/Table1[[#This Row],[Male Population]],"0.0%")</f>
        <v>6.6438909655108319E-2</v>
      </c>
      <c r="X5666" s="130">
        <f>IFERROR(Table1[[#This Row],[Total Ballots]]/Table1[[#This Row],[Total Population]],"0.0%")</f>
        <v>7.7817319135381896E-2</v>
      </c>
      <c r="Y5666" s="24">
        <f>Table1[[#This Row],[Female Ballots]]/Table1[[#This Row],[Female Voters]]</f>
        <v>0.14814814814814814</v>
      </c>
      <c r="Z5666" s="24">
        <f>Table1[[#This Row],[Male Ballots]]/Table1[[#This Row],[Male Voters]]</f>
        <v>0.12820512820512819</v>
      </c>
      <c r="AA5666" s="24">
        <f>Table1[[#This Row],[Total Ballots]]/Table1[[#This Row],[Total Voters]]</f>
        <v>0.13745704467353953</v>
      </c>
    </row>
    <row r="5667" spans="1:27" s="12" customFormat="1" x14ac:dyDescent="0.35">
      <c r="A5667" s="8" t="s">
        <v>32</v>
      </c>
      <c r="B5667" s="17">
        <v>2015</v>
      </c>
      <c r="C5667" s="17" t="s">
        <v>82</v>
      </c>
      <c r="D5667" s="17"/>
      <c r="E5667" s="35" t="s">
        <v>74</v>
      </c>
      <c r="F5667" s="34" t="s">
        <v>78</v>
      </c>
      <c r="G5667" s="9" t="s">
        <v>63</v>
      </c>
      <c r="H5667" s="10">
        <v>308.9973</v>
      </c>
      <c r="I5667" s="10">
        <v>324.98480000000001</v>
      </c>
      <c r="J5667" s="10">
        <v>633.98209999999995</v>
      </c>
      <c r="K5667" s="31">
        <v>226</v>
      </c>
      <c r="L5667" s="31">
        <v>235</v>
      </c>
      <c r="M5667" s="31"/>
      <c r="N5667" s="31">
        <v>461</v>
      </c>
      <c r="O5667" s="10">
        <v>44</v>
      </c>
      <c r="P5667" s="10">
        <v>36</v>
      </c>
      <c r="Q5667" s="10">
        <v>0</v>
      </c>
      <c r="R5667" s="11">
        <v>80</v>
      </c>
      <c r="S5667" s="130">
        <f>IFERROR(Table1[[#This Row],[Female Voters]]/Table1[[#This Row],[Female Population]],"0.0%")</f>
        <v>0.7313979766166242</v>
      </c>
      <c r="T5667" s="130">
        <f>IFERROR(Table1[[#This Row],[Male Voters]]/Table1[[#This Row],[Male Population]],"0.0%")</f>
        <v>0.72311074241010653</v>
      </c>
      <c r="U5667" s="130">
        <f>IFERROR(Table1[[#This Row],[Total Voters]]/Table1[[#This Row],[Total Population]],"0.0%")</f>
        <v>0.72714986748048571</v>
      </c>
      <c r="V5667" s="130">
        <f>IFERROR(Table1[[#This Row],[Female Ballots]]/Table1[[#This Row],[Female Population]],"0.0%")</f>
        <v>0.14239606624394452</v>
      </c>
      <c r="W5667" s="130">
        <f>IFERROR(Table1[[#This Row],[Male Ballots]]/Table1[[#This Row],[Male Population]],"0.0%")</f>
        <v>0.11077441160325037</v>
      </c>
      <c r="X5667" s="130">
        <f>IFERROR(Table1[[#This Row],[Total Ballots]]/Table1[[#This Row],[Total Population]],"0.0%")</f>
        <v>0.12618652797926</v>
      </c>
      <c r="Y5667" s="24">
        <f>Table1[[#This Row],[Female Ballots]]/Table1[[#This Row],[Female Voters]]</f>
        <v>0.19469026548672566</v>
      </c>
      <c r="Z5667" s="24">
        <f>Table1[[#This Row],[Male Ballots]]/Table1[[#This Row],[Male Voters]]</f>
        <v>0.15319148936170213</v>
      </c>
      <c r="AA5667" s="24">
        <f>Table1[[#This Row],[Total Ballots]]/Table1[[#This Row],[Total Voters]]</f>
        <v>0.17353579175704989</v>
      </c>
    </row>
    <row r="5668" spans="1:27" s="12" customFormat="1" x14ac:dyDescent="0.35">
      <c r="A5668" s="8" t="s">
        <v>32</v>
      </c>
      <c r="B5668" s="17">
        <v>2015</v>
      </c>
      <c r="C5668" s="17" t="s">
        <v>82</v>
      </c>
      <c r="D5668" s="17"/>
      <c r="E5668" s="35" t="s">
        <v>74</v>
      </c>
      <c r="F5668" s="34" t="s">
        <v>78</v>
      </c>
      <c r="G5668" s="9" t="s">
        <v>64</v>
      </c>
      <c r="H5668" s="10">
        <v>374.01469999999995</v>
      </c>
      <c r="I5668" s="10">
        <v>364.02879999999999</v>
      </c>
      <c r="J5668" s="10">
        <v>738.04349999999999</v>
      </c>
      <c r="K5668" s="31">
        <v>271</v>
      </c>
      <c r="L5668" s="31">
        <v>256</v>
      </c>
      <c r="M5668" s="31"/>
      <c r="N5668" s="31">
        <v>527</v>
      </c>
      <c r="O5668" s="10">
        <v>93</v>
      </c>
      <c r="P5668" s="10">
        <v>75</v>
      </c>
      <c r="Q5668" s="10">
        <v>0</v>
      </c>
      <c r="R5668" s="11">
        <v>168</v>
      </c>
      <c r="S5668" s="130">
        <f>IFERROR(Table1[[#This Row],[Female Voters]]/Table1[[#This Row],[Female Population]],"0.0%")</f>
        <v>0.72457045137530696</v>
      </c>
      <c r="T5668" s="130">
        <f>IFERROR(Table1[[#This Row],[Male Voters]]/Table1[[#This Row],[Male Population]],"0.0%")</f>
        <v>0.70324106224562455</v>
      </c>
      <c r="U5668" s="130">
        <f>IFERROR(Table1[[#This Row],[Total Voters]]/Table1[[#This Row],[Total Population]],"0.0%")</f>
        <v>0.71405005260530041</v>
      </c>
      <c r="V5668" s="130">
        <f>IFERROR(Table1[[#This Row],[Female Ballots]]/Table1[[#This Row],[Female Population]],"0.0%")</f>
        <v>0.24865332833174741</v>
      </c>
      <c r="W5668" s="130">
        <f>IFERROR(Table1[[#This Row],[Male Ballots]]/Table1[[#This Row],[Male Population]],"0.0%")</f>
        <v>0.20602765495477282</v>
      </c>
      <c r="X5668" s="130">
        <f>IFERROR(Table1[[#This Row],[Total Ballots]]/Table1[[#This Row],[Total Population]],"0.0%")</f>
        <v>0.22762885927455495</v>
      </c>
      <c r="Y5668" s="24">
        <f>Table1[[#This Row],[Female Ballots]]/Table1[[#This Row],[Female Voters]]</f>
        <v>0.34317343173431736</v>
      </c>
      <c r="Z5668" s="24">
        <f>Table1[[#This Row],[Male Ballots]]/Table1[[#This Row],[Male Voters]]</f>
        <v>0.29296875</v>
      </c>
      <c r="AA5668" s="24">
        <f>Table1[[#This Row],[Total Ballots]]/Table1[[#This Row],[Total Voters]]</f>
        <v>0.31878557874762808</v>
      </c>
    </row>
    <row r="5669" spans="1:27" s="12" customFormat="1" x14ac:dyDescent="0.35">
      <c r="A5669" s="8" t="s">
        <v>32</v>
      </c>
      <c r="B5669" s="17">
        <v>2015</v>
      </c>
      <c r="C5669" s="17" t="s">
        <v>82</v>
      </c>
      <c r="D5669" s="17"/>
      <c r="E5669" s="35" t="s">
        <v>74</v>
      </c>
      <c r="F5669" s="34" t="s">
        <v>78</v>
      </c>
      <c r="G5669" s="9" t="s">
        <v>65</v>
      </c>
      <c r="H5669" s="10">
        <v>492.09109999999998</v>
      </c>
      <c r="I5669" s="10">
        <v>455.05610000000001</v>
      </c>
      <c r="J5669" s="10">
        <v>947.1472</v>
      </c>
      <c r="K5669" s="31">
        <v>369</v>
      </c>
      <c r="L5669" s="31">
        <v>304</v>
      </c>
      <c r="M5669" s="31"/>
      <c r="N5669" s="31">
        <v>673</v>
      </c>
      <c r="O5669" s="10">
        <v>139</v>
      </c>
      <c r="P5669" s="10">
        <v>116</v>
      </c>
      <c r="Q5669" s="10">
        <v>0</v>
      </c>
      <c r="R5669" s="11">
        <v>255</v>
      </c>
      <c r="S5669" s="130">
        <f>IFERROR(Table1[[#This Row],[Female Voters]]/Table1[[#This Row],[Female Population]],"0.0%")</f>
        <v>0.74986115375791196</v>
      </c>
      <c r="T5669" s="130">
        <f>IFERROR(Table1[[#This Row],[Male Voters]]/Table1[[#This Row],[Male Population]],"0.0%")</f>
        <v>0.6680494998308999</v>
      </c>
      <c r="U5669" s="130">
        <f>IFERROR(Table1[[#This Row],[Total Voters]]/Table1[[#This Row],[Total Population]],"0.0%")</f>
        <v>0.71055481133238851</v>
      </c>
      <c r="V5669" s="130">
        <f>IFERROR(Table1[[#This Row],[Female Ballots]]/Table1[[#This Row],[Female Population]],"0.0%")</f>
        <v>0.28246802268929472</v>
      </c>
      <c r="W5669" s="130">
        <f>IFERROR(Table1[[#This Row],[Male Ballots]]/Table1[[#This Row],[Male Population]],"0.0%")</f>
        <v>0.25491362493547498</v>
      </c>
      <c r="X5669" s="130">
        <f>IFERROR(Table1[[#This Row],[Total Ballots]]/Table1[[#This Row],[Total Population]],"0.0%")</f>
        <v>0.26922953475447109</v>
      </c>
      <c r="Y5669" s="24">
        <f>Table1[[#This Row],[Female Ballots]]/Table1[[#This Row],[Female Voters]]</f>
        <v>0.37669376693766937</v>
      </c>
      <c r="Z5669" s="24">
        <f>Table1[[#This Row],[Male Ballots]]/Table1[[#This Row],[Male Voters]]</f>
        <v>0.38157894736842107</v>
      </c>
      <c r="AA5669" s="24">
        <f>Table1[[#This Row],[Total Ballots]]/Table1[[#This Row],[Total Voters]]</f>
        <v>0.3789004457652303</v>
      </c>
    </row>
    <row r="5670" spans="1:27" s="12" customFormat="1" x14ac:dyDescent="0.35">
      <c r="A5670" s="8" t="s">
        <v>32</v>
      </c>
      <c r="B5670" s="17">
        <v>2015</v>
      </c>
      <c r="C5670" s="17" t="s">
        <v>82</v>
      </c>
      <c r="D5670" s="17"/>
      <c r="E5670" s="35" t="s">
        <v>74</v>
      </c>
      <c r="F5670" s="34" t="s">
        <v>78</v>
      </c>
      <c r="G5670" s="9" t="s">
        <v>66</v>
      </c>
      <c r="H5670" s="10">
        <v>636.16160000000002</v>
      </c>
      <c r="I5670" s="10">
        <v>688.19240000000002</v>
      </c>
      <c r="J5670" s="10">
        <v>1324.354</v>
      </c>
      <c r="K5670" s="31">
        <v>565</v>
      </c>
      <c r="L5670" s="31">
        <v>543</v>
      </c>
      <c r="M5670" s="31"/>
      <c r="N5670" s="31">
        <v>1108</v>
      </c>
      <c r="O5670" s="10">
        <v>314</v>
      </c>
      <c r="P5670" s="10">
        <v>279</v>
      </c>
      <c r="Q5670" s="10">
        <v>0</v>
      </c>
      <c r="R5670" s="11">
        <v>593</v>
      </c>
      <c r="S5670" s="130">
        <f>IFERROR(Table1[[#This Row],[Female Voters]]/Table1[[#This Row],[Female Population]],"0.0%")</f>
        <v>0.88813911433824355</v>
      </c>
      <c r="T5670" s="130">
        <f>IFERROR(Table1[[#This Row],[Male Voters]]/Table1[[#This Row],[Male Population]],"0.0%")</f>
        <v>0.78902353469756425</v>
      </c>
      <c r="U5670" s="130">
        <f>IFERROR(Table1[[#This Row],[Total Voters]]/Table1[[#This Row],[Total Population]],"0.0%")</f>
        <v>0.83663431378619313</v>
      </c>
      <c r="V5670" s="130">
        <f>IFERROR(Table1[[#This Row],[Female Ballots]]/Table1[[#This Row],[Female Population]],"0.0%")</f>
        <v>0.49358527770302385</v>
      </c>
      <c r="W5670" s="130">
        <f>IFERROR(Table1[[#This Row],[Male Ballots]]/Table1[[#This Row],[Male Population]],"0.0%")</f>
        <v>0.40540988246891418</v>
      </c>
      <c r="X5670" s="130">
        <f>IFERROR(Table1[[#This Row],[Total Ballots]]/Table1[[#This Row],[Total Population]],"0.0%")</f>
        <v>0.44776547660217736</v>
      </c>
      <c r="Y5670" s="24">
        <f>Table1[[#This Row],[Female Ballots]]/Table1[[#This Row],[Female Voters]]</f>
        <v>0.55575221238938055</v>
      </c>
      <c r="Z5670" s="24">
        <f>Table1[[#This Row],[Male Ballots]]/Table1[[#This Row],[Male Voters]]</f>
        <v>0.51381215469613262</v>
      </c>
      <c r="AA5670" s="24">
        <f>Table1[[#This Row],[Total Ballots]]/Table1[[#This Row],[Total Voters]]</f>
        <v>0.53519855595667865</v>
      </c>
    </row>
    <row r="5671" spans="1:27" s="12" customFormat="1" x14ac:dyDescent="0.35">
      <c r="A5671" s="8" t="s">
        <v>32</v>
      </c>
      <c r="B5671" s="17">
        <v>2015</v>
      </c>
      <c r="C5671" s="17" t="s">
        <v>82</v>
      </c>
      <c r="D5671" s="17"/>
      <c r="E5671" s="35" t="s">
        <v>74</v>
      </c>
      <c r="F5671" s="34" t="s">
        <v>78</v>
      </c>
      <c r="G5671" s="9" t="s">
        <v>67</v>
      </c>
      <c r="H5671" s="10">
        <v>855.27570000000003</v>
      </c>
      <c r="I5671" s="10">
        <v>901.30488000000003</v>
      </c>
      <c r="J5671" s="10">
        <v>1756.5807</v>
      </c>
      <c r="K5671" s="31">
        <v>731</v>
      </c>
      <c r="L5671" s="31">
        <v>784</v>
      </c>
      <c r="M5671" s="31"/>
      <c r="N5671" s="31">
        <v>1515</v>
      </c>
      <c r="O5671" s="10">
        <v>496</v>
      </c>
      <c r="P5671" s="10">
        <v>531</v>
      </c>
      <c r="Q5671" s="10">
        <v>0</v>
      </c>
      <c r="R5671" s="11">
        <v>1027</v>
      </c>
      <c r="S5671" s="130">
        <f>IFERROR(Table1[[#This Row],[Female Voters]]/Table1[[#This Row],[Female Population]],"0.0%")</f>
        <v>0.85469515853192135</v>
      </c>
      <c r="T5671" s="130">
        <f>IFERROR(Table1[[#This Row],[Male Voters]]/Table1[[#This Row],[Male Population]],"0.0%")</f>
        <v>0.86984994467133026</v>
      </c>
      <c r="U5671" s="130">
        <f>IFERROR(Table1[[#This Row],[Total Voters]]/Table1[[#This Row],[Total Population]],"0.0%")</f>
        <v>0.8624710495794472</v>
      </c>
      <c r="V5671" s="130">
        <f>IFERROR(Table1[[#This Row],[Female Ballots]]/Table1[[#This Row],[Female Population]],"0.0%")</f>
        <v>0.57992995708869077</v>
      </c>
      <c r="W5671" s="130">
        <f>IFERROR(Table1[[#This Row],[Male Ballots]]/Table1[[#This Row],[Male Population]],"0.0%")</f>
        <v>0.58914581711795455</v>
      </c>
      <c r="X5671" s="130">
        <f>IFERROR(Table1[[#This Row],[Total Ballots]]/Table1[[#This Row],[Total Population]],"0.0%")</f>
        <v>0.58465859268520937</v>
      </c>
      <c r="Y5671" s="24">
        <f>Table1[[#This Row],[Female Ballots]]/Table1[[#This Row],[Female Voters]]</f>
        <v>0.67852257181942544</v>
      </c>
      <c r="Z5671" s="24">
        <f>Table1[[#This Row],[Male Ballots]]/Table1[[#This Row],[Male Voters]]</f>
        <v>0.67729591836734693</v>
      </c>
      <c r="AA5671" s="24">
        <f>Table1[[#This Row],[Total Ballots]]/Table1[[#This Row],[Total Voters]]</f>
        <v>0.6778877887788779</v>
      </c>
    </row>
    <row r="5672" spans="1:27" s="12" customFormat="1" x14ac:dyDescent="0.35">
      <c r="A5672" s="8" t="s">
        <v>60</v>
      </c>
      <c r="B5672" s="17">
        <v>2015</v>
      </c>
      <c r="C5672" s="17" t="s">
        <v>82</v>
      </c>
      <c r="D5672" s="17" t="s">
        <v>69</v>
      </c>
      <c r="E5672" s="35" t="s">
        <v>75</v>
      </c>
      <c r="F5672" s="34" t="s">
        <v>78</v>
      </c>
      <c r="G5672" s="9" t="s">
        <v>79</v>
      </c>
      <c r="H5672" s="10">
        <v>28101.0072</v>
      </c>
      <c r="I5672" s="10">
        <v>30494.052100000001</v>
      </c>
      <c r="J5672" s="10">
        <v>58595.055599999992</v>
      </c>
      <c r="K5672" s="31">
        <v>15907</v>
      </c>
      <c r="L5672" s="31">
        <v>14518</v>
      </c>
      <c r="M5672" s="31">
        <v>282</v>
      </c>
      <c r="N5672" s="31">
        <v>30707</v>
      </c>
      <c r="O5672" s="10">
        <v>5310</v>
      </c>
      <c r="P5672" s="10">
        <v>4839</v>
      </c>
      <c r="Q5672" s="10">
        <v>90</v>
      </c>
      <c r="R5672" s="11">
        <v>10239</v>
      </c>
      <c r="S5672" s="130">
        <f>IFERROR(Table1[[#This Row],[Female Voters]]/Table1[[#This Row],[Female Population]],"0.0%")</f>
        <v>0.56606511954489658</v>
      </c>
      <c r="T5672" s="130">
        <f>IFERROR(Table1[[#This Row],[Male Voters]]/Table1[[#This Row],[Male Population]],"0.0%")</f>
        <v>0.47609284434848853</v>
      </c>
      <c r="U5672" s="130">
        <f>IFERROR(Table1[[#This Row],[Total Voters]]/Table1[[#This Row],[Total Population]],"0.0%")</f>
        <v>0.52405445622616675</v>
      </c>
      <c r="V5672" s="130">
        <f>IFERROR(Table1[[#This Row],[Female Ballots]]/Table1[[#This Row],[Female Population]],"0.0%")</f>
        <v>0.18896119851533294</v>
      </c>
      <c r="W5672" s="130">
        <f>IFERROR(Table1[[#This Row],[Male Ballots]]/Table1[[#This Row],[Male Population]],"0.0%")</f>
        <v>0.1586866836893743</v>
      </c>
      <c r="X5672" s="130">
        <f>IFERROR(Table1[[#This Row],[Total Ballots]]/Table1[[#This Row],[Total Population]],"0.0%")</f>
        <v>0.17474170636336084</v>
      </c>
      <c r="Y5672" s="24">
        <f>Table1[[#This Row],[Female Ballots]]/Table1[[#This Row],[Female Voters]]</f>
        <v>0.3338153014396178</v>
      </c>
      <c r="Z5672" s="24">
        <f>Table1[[#This Row],[Male Ballots]]/Table1[[#This Row],[Male Voters]]</f>
        <v>0.33331037332965974</v>
      </c>
      <c r="AA5672" s="24">
        <f>Table1[[#This Row],[Total Ballots]]/Table1[[#This Row],[Total Voters]]</f>
        <v>0.33344188621486959</v>
      </c>
    </row>
    <row r="5673" spans="1:27" s="12" customFormat="1" x14ac:dyDescent="0.35">
      <c r="A5673" s="8" t="s">
        <v>60</v>
      </c>
      <c r="B5673" s="17">
        <v>2015</v>
      </c>
      <c r="C5673" s="17" t="s">
        <v>82</v>
      </c>
      <c r="D5673" s="17" t="s">
        <v>69</v>
      </c>
      <c r="E5673" s="35" t="s">
        <v>75</v>
      </c>
      <c r="F5673" s="34" t="s">
        <v>78</v>
      </c>
      <c r="G5673" s="9" t="s">
        <v>62</v>
      </c>
      <c r="H5673" s="10">
        <v>4154.9866000000002</v>
      </c>
      <c r="I5673" s="10">
        <v>4739.9877999999999</v>
      </c>
      <c r="J5673" s="10">
        <v>8894.973</v>
      </c>
      <c r="K5673" s="31">
        <v>1780</v>
      </c>
      <c r="L5673" s="31">
        <v>1585</v>
      </c>
      <c r="M5673" s="31">
        <v>6</v>
      </c>
      <c r="N5673" s="31">
        <v>3371</v>
      </c>
      <c r="O5673" s="10">
        <v>214</v>
      </c>
      <c r="P5673" s="10">
        <v>196</v>
      </c>
      <c r="Q5673" s="10">
        <v>0</v>
      </c>
      <c r="R5673" s="11">
        <v>410</v>
      </c>
      <c r="S5673" s="130">
        <f>IFERROR(Table1[[#This Row],[Female Voters]]/Table1[[#This Row],[Female Population]],"0.0%")</f>
        <v>0.42840090025801764</v>
      </c>
      <c r="T5673" s="130">
        <f>IFERROR(Table1[[#This Row],[Male Voters]]/Table1[[#This Row],[Male Population]],"0.0%")</f>
        <v>0.33438904631779853</v>
      </c>
      <c r="U5673" s="130">
        <f>IFERROR(Table1[[#This Row],[Total Voters]]/Table1[[#This Row],[Total Population]],"0.0%")</f>
        <v>0.37897810369969642</v>
      </c>
      <c r="V5673" s="130">
        <f>IFERROR(Table1[[#This Row],[Female Ballots]]/Table1[[#This Row],[Female Population]],"0.0%")</f>
        <v>5.1504377896188641E-2</v>
      </c>
      <c r="W5673" s="130">
        <f>IFERROR(Table1[[#This Row],[Male Ballots]]/Table1[[#This Row],[Male Population]],"0.0%")</f>
        <v>4.1350317399551112E-2</v>
      </c>
      <c r="X5673" s="130">
        <f>IFERROR(Table1[[#This Row],[Total Ballots]]/Table1[[#This Row],[Total Population]],"0.0%")</f>
        <v>4.6093450761458182E-2</v>
      </c>
      <c r="Y5673" s="24">
        <f>Table1[[#This Row],[Female Ballots]]/Table1[[#This Row],[Female Voters]]</f>
        <v>0.12022471910112359</v>
      </c>
      <c r="Z5673" s="24">
        <f>Table1[[#This Row],[Male Ballots]]/Table1[[#This Row],[Male Voters]]</f>
        <v>0.12365930599369085</v>
      </c>
      <c r="AA5673" s="24">
        <f>Table1[[#This Row],[Total Ballots]]/Table1[[#This Row],[Total Voters]]</f>
        <v>0.1216256303767428</v>
      </c>
    </row>
    <row r="5674" spans="1:27" s="12" customFormat="1" x14ac:dyDescent="0.35">
      <c r="A5674" s="8" t="s">
        <v>60</v>
      </c>
      <c r="B5674" s="17">
        <v>2015</v>
      </c>
      <c r="C5674" s="17" t="s">
        <v>82</v>
      </c>
      <c r="D5674" s="17" t="s">
        <v>69</v>
      </c>
      <c r="E5674" s="35" t="s">
        <v>75</v>
      </c>
      <c r="F5674" s="34" t="s">
        <v>78</v>
      </c>
      <c r="G5674" s="9" t="s">
        <v>63</v>
      </c>
      <c r="H5674" s="10">
        <v>6229.9940000000006</v>
      </c>
      <c r="I5674" s="10">
        <v>7064.0029999999997</v>
      </c>
      <c r="J5674" s="10">
        <v>13293.995999999999</v>
      </c>
      <c r="K5674" s="31">
        <v>3333</v>
      </c>
      <c r="L5674" s="31">
        <v>2850</v>
      </c>
      <c r="M5674" s="31">
        <v>30</v>
      </c>
      <c r="N5674" s="31">
        <v>6213</v>
      </c>
      <c r="O5674" s="10">
        <v>540</v>
      </c>
      <c r="P5674" s="10">
        <v>418</v>
      </c>
      <c r="Q5674" s="10">
        <v>1</v>
      </c>
      <c r="R5674" s="11">
        <v>959</v>
      </c>
      <c r="S5674" s="130">
        <f>IFERROR(Table1[[#This Row],[Female Voters]]/Table1[[#This Row],[Female Population]],"0.0%")</f>
        <v>0.53499248955937995</v>
      </c>
      <c r="T5674" s="130">
        <f>IFERROR(Table1[[#This Row],[Male Voters]]/Table1[[#This Row],[Male Population]],"0.0%")</f>
        <v>0.40345396229305114</v>
      </c>
      <c r="U5674" s="130">
        <f>IFERROR(Table1[[#This Row],[Total Voters]]/Table1[[#This Row],[Total Population]],"0.0%")</f>
        <v>0.46735383401649888</v>
      </c>
      <c r="V5674" s="130">
        <f>IFERROR(Table1[[#This Row],[Female Ballots]]/Table1[[#This Row],[Female Population]],"0.0%")</f>
        <v>8.667745105372493E-2</v>
      </c>
      <c r="W5674" s="130">
        <f>IFERROR(Table1[[#This Row],[Male Ballots]]/Table1[[#This Row],[Male Population]],"0.0%")</f>
        <v>5.9173247802980833E-2</v>
      </c>
      <c r="X5674" s="130">
        <f>IFERROR(Table1[[#This Row],[Total Ballots]]/Table1[[#This Row],[Total Population]],"0.0%")</f>
        <v>7.2137828234640669E-2</v>
      </c>
      <c r="Y5674" s="24">
        <f>Table1[[#This Row],[Female Ballots]]/Table1[[#This Row],[Female Voters]]</f>
        <v>0.162016201620162</v>
      </c>
      <c r="Z5674" s="24">
        <f>Table1[[#This Row],[Male Ballots]]/Table1[[#This Row],[Male Voters]]</f>
        <v>0.14666666666666667</v>
      </c>
      <c r="AA5674" s="24">
        <f>Table1[[#This Row],[Total Ballots]]/Table1[[#This Row],[Total Voters]]</f>
        <v>0.15435377434411718</v>
      </c>
    </row>
    <row r="5675" spans="1:27" s="12" customFormat="1" x14ac:dyDescent="0.35">
      <c r="A5675" s="8" t="s">
        <v>60</v>
      </c>
      <c r="B5675" s="17">
        <v>2015</v>
      </c>
      <c r="C5675" s="17" t="s">
        <v>82</v>
      </c>
      <c r="D5675" s="17" t="s">
        <v>69</v>
      </c>
      <c r="E5675" s="35" t="s">
        <v>75</v>
      </c>
      <c r="F5675" s="34" t="s">
        <v>78</v>
      </c>
      <c r="G5675" s="9" t="s">
        <v>64</v>
      </c>
      <c r="H5675" s="10">
        <v>5656.9960000000001</v>
      </c>
      <c r="I5675" s="10">
        <v>6257.0120000000006</v>
      </c>
      <c r="J5675" s="10">
        <v>11914.007</v>
      </c>
      <c r="K5675" s="31">
        <v>2888</v>
      </c>
      <c r="L5675" s="31">
        <v>2585</v>
      </c>
      <c r="M5675" s="31">
        <v>65</v>
      </c>
      <c r="N5675" s="31">
        <v>5538</v>
      </c>
      <c r="O5675" s="10">
        <v>736</v>
      </c>
      <c r="P5675" s="10">
        <v>631</v>
      </c>
      <c r="Q5675" s="10">
        <v>14</v>
      </c>
      <c r="R5675" s="11">
        <v>1381</v>
      </c>
      <c r="S5675" s="130">
        <f>IFERROR(Table1[[#This Row],[Female Voters]]/Table1[[#This Row],[Female Population]],"0.0%")</f>
        <v>0.51051830335393555</v>
      </c>
      <c r="T5675" s="130">
        <f>IFERROR(Table1[[#This Row],[Male Voters]]/Table1[[#This Row],[Male Population]],"0.0%")</f>
        <v>0.41313649390475832</v>
      </c>
      <c r="U5675" s="130">
        <f>IFERROR(Table1[[#This Row],[Total Voters]]/Table1[[#This Row],[Total Population]],"0.0%")</f>
        <v>0.46483101780954134</v>
      </c>
      <c r="V5675" s="130">
        <f>IFERROR(Table1[[#This Row],[Female Ballots]]/Table1[[#This Row],[Female Population]],"0.0%")</f>
        <v>0.13010438755834369</v>
      </c>
      <c r="W5675" s="130">
        <f>IFERROR(Table1[[#This Row],[Male Ballots]]/Table1[[#This Row],[Male Population]],"0.0%")</f>
        <v>0.10084685789319246</v>
      </c>
      <c r="X5675" s="130">
        <f>IFERROR(Table1[[#This Row],[Total Ballots]]/Table1[[#This Row],[Total Population]],"0.0%")</f>
        <v>0.11591398259208678</v>
      </c>
      <c r="Y5675" s="24">
        <f>Table1[[#This Row],[Female Ballots]]/Table1[[#This Row],[Female Voters]]</f>
        <v>0.25484764542936289</v>
      </c>
      <c r="Z5675" s="24">
        <f>Table1[[#This Row],[Male Ballots]]/Table1[[#This Row],[Male Voters]]</f>
        <v>0.24410058027079304</v>
      </c>
      <c r="AA5675" s="24">
        <f>Table1[[#This Row],[Total Ballots]]/Table1[[#This Row],[Total Voters]]</f>
        <v>0.24936800288912964</v>
      </c>
    </row>
    <row r="5676" spans="1:27" s="12" customFormat="1" x14ac:dyDescent="0.35">
      <c r="A5676" s="8" t="s">
        <v>60</v>
      </c>
      <c r="B5676" s="17">
        <v>2015</v>
      </c>
      <c r="C5676" s="17" t="s">
        <v>82</v>
      </c>
      <c r="D5676" s="17" t="s">
        <v>69</v>
      </c>
      <c r="E5676" s="35" t="s">
        <v>75</v>
      </c>
      <c r="F5676" s="34" t="s">
        <v>78</v>
      </c>
      <c r="G5676" s="9" t="s">
        <v>65</v>
      </c>
      <c r="H5676" s="10">
        <v>4441.0010000000002</v>
      </c>
      <c r="I5676" s="10">
        <v>4828.0140000000001</v>
      </c>
      <c r="J5676" s="10">
        <v>9269.0149999999994</v>
      </c>
      <c r="K5676" s="31">
        <v>2284</v>
      </c>
      <c r="L5676" s="31">
        <v>2157</v>
      </c>
      <c r="M5676" s="31">
        <v>59</v>
      </c>
      <c r="N5676" s="31">
        <v>4500</v>
      </c>
      <c r="O5676" s="10">
        <v>740</v>
      </c>
      <c r="P5676" s="10">
        <v>684</v>
      </c>
      <c r="Q5676" s="10">
        <v>14</v>
      </c>
      <c r="R5676" s="11">
        <v>1438</v>
      </c>
      <c r="S5676" s="130">
        <f>IFERROR(Table1[[#This Row],[Female Voters]]/Table1[[#This Row],[Female Population]],"0.0%")</f>
        <v>0.51429846559368031</v>
      </c>
      <c r="T5676" s="130">
        <f>IFERROR(Table1[[#This Row],[Male Voters]]/Table1[[#This Row],[Male Population]],"0.0%")</f>
        <v>0.44676755286956499</v>
      </c>
      <c r="U5676" s="130">
        <f>IFERROR(Table1[[#This Row],[Total Voters]]/Table1[[#This Row],[Total Population]],"0.0%")</f>
        <v>0.48548847962809427</v>
      </c>
      <c r="V5676" s="130">
        <f>IFERROR(Table1[[#This Row],[Female Ballots]]/Table1[[#This Row],[Female Population]],"0.0%")</f>
        <v>0.16662910006099976</v>
      </c>
      <c r="W5676" s="130">
        <f>IFERROR(Table1[[#This Row],[Male Ballots]]/Table1[[#This Row],[Male Population]],"0.0%")</f>
        <v>0.14167316001983424</v>
      </c>
      <c r="X5676" s="130">
        <f>IFERROR(Table1[[#This Row],[Total Ballots]]/Table1[[#This Row],[Total Population]],"0.0%")</f>
        <v>0.15514054082337769</v>
      </c>
      <c r="Y5676" s="24">
        <f>Table1[[#This Row],[Female Ballots]]/Table1[[#This Row],[Female Voters]]</f>
        <v>0.32399299474605953</v>
      </c>
      <c r="Z5676" s="24">
        <f>Table1[[#This Row],[Male Ballots]]/Table1[[#This Row],[Male Voters]]</f>
        <v>0.31710709318497915</v>
      </c>
      <c r="AA5676" s="24">
        <f>Table1[[#This Row],[Total Ballots]]/Table1[[#This Row],[Total Voters]]</f>
        <v>0.31955555555555554</v>
      </c>
    </row>
    <row r="5677" spans="1:27" s="12" customFormat="1" x14ac:dyDescent="0.35">
      <c r="A5677" s="8" t="s">
        <v>60</v>
      </c>
      <c r="B5677" s="17">
        <v>2015</v>
      </c>
      <c r="C5677" s="17" t="s">
        <v>82</v>
      </c>
      <c r="D5677" s="17" t="s">
        <v>69</v>
      </c>
      <c r="E5677" s="35" t="s">
        <v>75</v>
      </c>
      <c r="F5677" s="34" t="s">
        <v>78</v>
      </c>
      <c r="G5677" s="9" t="s">
        <v>66</v>
      </c>
      <c r="H5677" s="10">
        <v>3710.0120000000002</v>
      </c>
      <c r="I5677" s="10">
        <v>3903.0150000000003</v>
      </c>
      <c r="J5677" s="10">
        <v>7613.027</v>
      </c>
      <c r="K5677" s="31">
        <v>2662</v>
      </c>
      <c r="L5677" s="31">
        <v>2578</v>
      </c>
      <c r="M5677" s="31">
        <v>56</v>
      </c>
      <c r="N5677" s="31">
        <v>5296</v>
      </c>
      <c r="O5677" s="10">
        <v>1248</v>
      </c>
      <c r="P5677" s="10">
        <v>1186</v>
      </c>
      <c r="Q5677" s="10">
        <v>17</v>
      </c>
      <c r="R5677" s="11">
        <v>2451</v>
      </c>
      <c r="S5677" s="130">
        <f>IFERROR(Table1[[#This Row],[Female Voters]]/Table1[[#This Row],[Female Population]],"0.0%")</f>
        <v>0.7175178948208254</v>
      </c>
      <c r="T5677" s="130">
        <f>IFERROR(Table1[[#This Row],[Male Voters]]/Table1[[#This Row],[Male Population]],"0.0%")</f>
        <v>0.66051501211243102</v>
      </c>
      <c r="U5677" s="130">
        <f>IFERROR(Table1[[#This Row],[Total Voters]]/Table1[[#This Row],[Total Population]],"0.0%")</f>
        <v>0.6956497067460814</v>
      </c>
      <c r="V5677" s="130">
        <f>IFERROR(Table1[[#This Row],[Female Ballots]]/Table1[[#This Row],[Female Population]],"0.0%")</f>
        <v>0.33638705211735165</v>
      </c>
      <c r="W5677" s="130">
        <f>IFERROR(Table1[[#This Row],[Male Ballots]]/Table1[[#This Row],[Male Population]],"0.0%")</f>
        <v>0.30386765103388019</v>
      </c>
      <c r="X5677" s="130">
        <f>IFERROR(Table1[[#This Row],[Total Ballots]]/Table1[[#This Row],[Total Population]],"0.0%")</f>
        <v>0.32194815544460831</v>
      </c>
      <c r="Y5677" s="24">
        <f>Table1[[#This Row],[Female Ballots]]/Table1[[#This Row],[Female Voters]]</f>
        <v>0.46882043576258453</v>
      </c>
      <c r="Z5677" s="24">
        <f>Table1[[#This Row],[Male Ballots]]/Table1[[#This Row],[Male Voters]]</f>
        <v>0.46004654771140419</v>
      </c>
      <c r="AA5677" s="24">
        <f>Table1[[#This Row],[Total Ballots]]/Table1[[#This Row],[Total Voters]]</f>
        <v>0.46280211480362538</v>
      </c>
    </row>
    <row r="5678" spans="1:27" s="12" customFormat="1" x14ac:dyDescent="0.35">
      <c r="A5678" s="8" t="s">
        <v>60</v>
      </c>
      <c r="B5678" s="17">
        <v>2015</v>
      </c>
      <c r="C5678" s="17" t="s">
        <v>82</v>
      </c>
      <c r="D5678" s="17" t="s">
        <v>69</v>
      </c>
      <c r="E5678" s="35" t="s">
        <v>75</v>
      </c>
      <c r="F5678" s="34" t="s">
        <v>78</v>
      </c>
      <c r="G5678" s="9" t="s">
        <v>67</v>
      </c>
      <c r="H5678" s="10">
        <v>3908.0176000000001</v>
      </c>
      <c r="I5678" s="10">
        <v>3702.0203000000001</v>
      </c>
      <c r="J5678" s="10">
        <v>7610.0375999999997</v>
      </c>
      <c r="K5678" s="31">
        <v>2960</v>
      </c>
      <c r="L5678" s="31">
        <v>2763</v>
      </c>
      <c r="M5678" s="31">
        <v>66</v>
      </c>
      <c r="N5678" s="31">
        <v>5789</v>
      </c>
      <c r="O5678" s="10">
        <v>1832</v>
      </c>
      <c r="P5678" s="10">
        <v>1724</v>
      </c>
      <c r="Q5678" s="10">
        <v>44</v>
      </c>
      <c r="R5678" s="11">
        <v>3600</v>
      </c>
      <c r="S5678" s="130">
        <f>IFERROR(Table1[[#This Row],[Female Voters]]/Table1[[#This Row],[Female Population]],"0.0%")</f>
        <v>0.75741726444630131</v>
      </c>
      <c r="T5678" s="130">
        <f>IFERROR(Table1[[#This Row],[Male Voters]]/Table1[[#This Row],[Male Population]],"0.0%")</f>
        <v>0.74634922990562746</v>
      </c>
      <c r="U5678" s="130">
        <f>IFERROR(Table1[[#This Row],[Total Voters]]/Table1[[#This Row],[Total Population]],"0.0%")</f>
        <v>0.76070583409469628</v>
      </c>
      <c r="V5678" s="130">
        <f>IFERROR(Table1[[#This Row],[Female Ballots]]/Table1[[#This Row],[Female Population]],"0.0%")</f>
        <v>0.46877987448162978</v>
      </c>
      <c r="W5678" s="130">
        <f>IFERROR(Table1[[#This Row],[Male Ballots]]/Table1[[#This Row],[Male Population]],"0.0%")</f>
        <v>0.46569166571020693</v>
      </c>
      <c r="X5678" s="130">
        <f>IFERROR(Table1[[#This Row],[Total Ballots]]/Table1[[#This Row],[Total Population]],"0.0%")</f>
        <v>0.47305942351717162</v>
      </c>
      <c r="Y5678" s="24">
        <f>Table1[[#This Row],[Female Ballots]]/Table1[[#This Row],[Female Voters]]</f>
        <v>0.61891891891891893</v>
      </c>
      <c r="Z5678" s="24">
        <f>Table1[[#This Row],[Male Ballots]]/Table1[[#This Row],[Male Voters]]</f>
        <v>0.62395946435034388</v>
      </c>
      <c r="AA5678" s="24">
        <f>Table1[[#This Row],[Total Ballots]]/Table1[[#This Row],[Total Voters]]</f>
        <v>0.62186906201416481</v>
      </c>
    </row>
    <row r="5679" spans="1:27" s="12" customFormat="1" x14ac:dyDescent="0.35">
      <c r="A5679" s="8" t="s">
        <v>22</v>
      </c>
      <c r="B5679" s="17">
        <v>2015</v>
      </c>
      <c r="C5679" s="17" t="s">
        <v>82</v>
      </c>
      <c r="D5679" s="17"/>
      <c r="E5679" s="35" t="s">
        <v>74</v>
      </c>
      <c r="F5679" s="34" t="s">
        <v>78</v>
      </c>
      <c r="G5679" s="9" t="s">
        <v>79</v>
      </c>
      <c r="H5679" s="10">
        <v>921.80295000000012</v>
      </c>
      <c r="I5679" s="10">
        <v>916.80441999999994</v>
      </c>
      <c r="J5679" s="10">
        <v>1838.60736</v>
      </c>
      <c r="K5679" s="31">
        <v>799</v>
      </c>
      <c r="L5679" s="31">
        <v>746</v>
      </c>
      <c r="M5679" s="31"/>
      <c r="N5679" s="31">
        <v>1545</v>
      </c>
      <c r="O5679" s="10">
        <v>499</v>
      </c>
      <c r="P5679" s="10">
        <v>436</v>
      </c>
      <c r="Q5679" s="10">
        <v>0</v>
      </c>
      <c r="R5679" s="11">
        <v>935</v>
      </c>
      <c r="S5679" s="130">
        <f>IFERROR(Table1[[#This Row],[Female Voters]]/Table1[[#This Row],[Female Population]],"0.0%")</f>
        <v>0.86677960837508694</v>
      </c>
      <c r="T5679" s="130">
        <f>IFERROR(Table1[[#This Row],[Male Voters]]/Table1[[#This Row],[Male Population]],"0.0%")</f>
        <v>0.81369590255683988</v>
      </c>
      <c r="U5679" s="130">
        <f>IFERROR(Table1[[#This Row],[Total Voters]]/Table1[[#This Row],[Total Population]],"0.0%")</f>
        <v>0.84030991804579747</v>
      </c>
      <c r="V5679" s="130">
        <f>IFERROR(Table1[[#This Row],[Female Ballots]]/Table1[[#This Row],[Female Population]],"0.0%")</f>
        <v>0.54133044377868389</v>
      </c>
      <c r="W5679" s="130">
        <f>IFERROR(Table1[[#This Row],[Male Ballots]]/Table1[[#This Row],[Male Population]],"0.0%")</f>
        <v>0.47556489747289832</v>
      </c>
      <c r="X5679" s="130">
        <f>IFERROR(Table1[[#This Row],[Total Ballots]]/Table1[[#This Row],[Total Population]],"0.0%")</f>
        <v>0.50853707014422045</v>
      </c>
      <c r="Y5679" s="24">
        <f>Table1[[#This Row],[Female Ballots]]/Table1[[#This Row],[Female Voters]]</f>
        <v>0.62453066332916141</v>
      </c>
      <c r="Z5679" s="24">
        <f>Table1[[#This Row],[Male Ballots]]/Table1[[#This Row],[Male Voters]]</f>
        <v>0.58445040214477206</v>
      </c>
      <c r="AA5679" s="24">
        <f>Table1[[#This Row],[Total Ballots]]/Table1[[#This Row],[Total Voters]]</f>
        <v>0.60517799352750812</v>
      </c>
    </row>
    <row r="5680" spans="1:27" s="12" customFormat="1" x14ac:dyDescent="0.35">
      <c r="A5680" s="8" t="s">
        <v>22</v>
      </c>
      <c r="B5680" s="17">
        <v>2015</v>
      </c>
      <c r="C5680" s="17" t="s">
        <v>82</v>
      </c>
      <c r="D5680" s="17"/>
      <c r="E5680" s="35" t="s">
        <v>74</v>
      </c>
      <c r="F5680" s="34" t="s">
        <v>78</v>
      </c>
      <c r="G5680" s="9" t="s">
        <v>62</v>
      </c>
      <c r="H5680" s="10">
        <v>54.048020000000001</v>
      </c>
      <c r="I5680" s="10">
        <v>77.067129999999992</v>
      </c>
      <c r="J5680" s="10">
        <v>131.11515</v>
      </c>
      <c r="K5680" s="31">
        <v>50</v>
      </c>
      <c r="L5680" s="31">
        <v>54</v>
      </c>
      <c r="M5680" s="31"/>
      <c r="N5680" s="31">
        <v>104</v>
      </c>
      <c r="O5680" s="10">
        <v>10</v>
      </c>
      <c r="P5680" s="10">
        <v>11</v>
      </c>
      <c r="Q5680" s="10">
        <v>0</v>
      </c>
      <c r="R5680" s="11">
        <v>21</v>
      </c>
      <c r="S5680" s="130">
        <f>IFERROR(Table1[[#This Row],[Female Voters]]/Table1[[#This Row],[Female Population]],"0.0%")</f>
        <v>0.9251032692779495</v>
      </c>
      <c r="T5680" s="130">
        <f>IFERROR(Table1[[#This Row],[Male Voters]]/Table1[[#This Row],[Male Population]],"0.0%")</f>
        <v>0.70068782890967918</v>
      </c>
      <c r="U5680" s="130">
        <f>IFERROR(Table1[[#This Row],[Total Voters]]/Table1[[#This Row],[Total Population]],"0.0%")</f>
        <v>0.7931959045159922</v>
      </c>
      <c r="V5680" s="130">
        <f>IFERROR(Table1[[#This Row],[Female Ballots]]/Table1[[#This Row],[Female Population]],"0.0%")</f>
        <v>0.18502065385558988</v>
      </c>
      <c r="W5680" s="130">
        <f>IFERROR(Table1[[#This Row],[Male Ballots]]/Table1[[#This Row],[Male Population]],"0.0%")</f>
        <v>0.14273270588900872</v>
      </c>
      <c r="X5680" s="130">
        <f>IFERROR(Table1[[#This Row],[Total Ballots]]/Table1[[#This Row],[Total Population]],"0.0%")</f>
        <v>0.16016455764265228</v>
      </c>
      <c r="Y5680" s="24">
        <f>Table1[[#This Row],[Female Ballots]]/Table1[[#This Row],[Female Voters]]</f>
        <v>0.2</v>
      </c>
      <c r="Z5680" s="24">
        <f>Table1[[#This Row],[Male Ballots]]/Table1[[#This Row],[Male Voters]]</f>
        <v>0.20370370370370369</v>
      </c>
      <c r="AA5680" s="24">
        <f>Table1[[#This Row],[Total Ballots]]/Table1[[#This Row],[Total Voters]]</f>
        <v>0.20192307692307693</v>
      </c>
    </row>
    <row r="5681" spans="1:27" s="12" customFormat="1" x14ac:dyDescent="0.35">
      <c r="A5681" s="8" t="s">
        <v>22</v>
      </c>
      <c r="B5681" s="17">
        <v>2015</v>
      </c>
      <c r="C5681" s="17" t="s">
        <v>82</v>
      </c>
      <c r="D5681" s="17"/>
      <c r="E5681" s="35" t="s">
        <v>74</v>
      </c>
      <c r="F5681" s="34" t="s">
        <v>78</v>
      </c>
      <c r="G5681" s="9" t="s">
        <v>63</v>
      </c>
      <c r="H5681" s="10">
        <v>106.09064000000001</v>
      </c>
      <c r="I5681" s="10">
        <v>99.086600000000004</v>
      </c>
      <c r="J5681" s="10">
        <v>205.17725999999999</v>
      </c>
      <c r="K5681" s="31">
        <v>98</v>
      </c>
      <c r="L5681" s="31">
        <v>94</v>
      </c>
      <c r="M5681" s="31"/>
      <c r="N5681" s="31">
        <v>192</v>
      </c>
      <c r="O5681" s="10">
        <v>29</v>
      </c>
      <c r="P5681" s="10">
        <v>24</v>
      </c>
      <c r="Q5681" s="10">
        <v>0</v>
      </c>
      <c r="R5681" s="11">
        <v>53</v>
      </c>
      <c r="S5681" s="130">
        <f>IFERROR(Table1[[#This Row],[Female Voters]]/Table1[[#This Row],[Female Population]],"0.0%")</f>
        <v>0.92373841839393178</v>
      </c>
      <c r="T5681" s="130">
        <f>IFERROR(Table1[[#This Row],[Male Voters]]/Table1[[#This Row],[Male Population]],"0.0%")</f>
        <v>0.94866510708814311</v>
      </c>
      <c r="U5681" s="130">
        <f>IFERROR(Table1[[#This Row],[Total Voters]]/Table1[[#This Row],[Total Population]],"0.0%")</f>
        <v>0.93577621613623274</v>
      </c>
      <c r="V5681" s="130">
        <f>IFERROR(Table1[[#This Row],[Female Ballots]]/Table1[[#This Row],[Female Population]],"0.0%")</f>
        <v>0.27335116462677572</v>
      </c>
      <c r="W5681" s="130">
        <f>IFERROR(Table1[[#This Row],[Male Ballots]]/Table1[[#This Row],[Male Population]],"0.0%")</f>
        <v>0.24221236776718547</v>
      </c>
      <c r="X5681" s="130">
        <f>IFERROR(Table1[[#This Row],[Total Ballots]]/Table1[[#This Row],[Total Population]],"0.0%")</f>
        <v>0.25831322632927256</v>
      </c>
      <c r="Y5681" s="24">
        <f>Table1[[#This Row],[Female Ballots]]/Table1[[#This Row],[Female Voters]]</f>
        <v>0.29591836734693877</v>
      </c>
      <c r="Z5681" s="24">
        <f>Table1[[#This Row],[Male Ballots]]/Table1[[#This Row],[Male Voters]]</f>
        <v>0.25531914893617019</v>
      </c>
      <c r="AA5681" s="24">
        <f>Table1[[#This Row],[Total Ballots]]/Table1[[#This Row],[Total Voters]]</f>
        <v>0.27604166666666669</v>
      </c>
    </row>
    <row r="5682" spans="1:27" s="12" customFormat="1" x14ac:dyDescent="0.35">
      <c r="A5682" s="8" t="s">
        <v>22</v>
      </c>
      <c r="B5682" s="17">
        <v>2015</v>
      </c>
      <c r="C5682" s="17" t="s">
        <v>82</v>
      </c>
      <c r="D5682" s="17"/>
      <c r="E5682" s="35" t="s">
        <v>74</v>
      </c>
      <c r="F5682" s="34" t="s">
        <v>78</v>
      </c>
      <c r="G5682" s="9" t="s">
        <v>64</v>
      </c>
      <c r="H5682" s="10">
        <v>121.10565</v>
      </c>
      <c r="I5682" s="10">
        <v>115.10196999999999</v>
      </c>
      <c r="J5682" s="10">
        <v>236.20760000000001</v>
      </c>
      <c r="K5682" s="31">
        <v>86</v>
      </c>
      <c r="L5682" s="31">
        <v>93</v>
      </c>
      <c r="M5682" s="31"/>
      <c r="N5682" s="31">
        <v>179</v>
      </c>
      <c r="O5682" s="10">
        <v>41</v>
      </c>
      <c r="P5682" s="10">
        <v>36</v>
      </c>
      <c r="Q5682" s="10">
        <v>0</v>
      </c>
      <c r="R5682" s="11">
        <v>77</v>
      </c>
      <c r="S5682" s="130">
        <f>IFERROR(Table1[[#This Row],[Female Voters]]/Table1[[#This Row],[Female Population]],"0.0%")</f>
        <v>0.71012376383760789</v>
      </c>
      <c r="T5682" s="130">
        <f>IFERROR(Table1[[#This Row],[Male Voters]]/Table1[[#This Row],[Male Population]],"0.0%")</f>
        <v>0.80797922051203819</v>
      </c>
      <c r="U5682" s="130">
        <f>IFERROR(Table1[[#This Row],[Total Voters]]/Table1[[#This Row],[Total Population]],"0.0%")</f>
        <v>0.75780796214855062</v>
      </c>
      <c r="V5682" s="130">
        <f>IFERROR(Table1[[#This Row],[Female Ballots]]/Table1[[#This Row],[Female Population]],"0.0%")</f>
        <v>0.33854737578304561</v>
      </c>
      <c r="W5682" s="130">
        <f>IFERROR(Table1[[#This Row],[Male Ballots]]/Table1[[#This Row],[Male Population]],"0.0%")</f>
        <v>0.31276614987562767</v>
      </c>
      <c r="X5682" s="130">
        <f>IFERROR(Table1[[#This Row],[Total Ballots]]/Table1[[#This Row],[Total Population]],"0.0%")</f>
        <v>0.32598443064490723</v>
      </c>
      <c r="Y5682" s="24">
        <f>Table1[[#This Row],[Female Ballots]]/Table1[[#This Row],[Female Voters]]</f>
        <v>0.47674418604651164</v>
      </c>
      <c r="Z5682" s="24">
        <f>Table1[[#This Row],[Male Ballots]]/Table1[[#This Row],[Male Voters]]</f>
        <v>0.38709677419354838</v>
      </c>
      <c r="AA5682" s="24">
        <f>Table1[[#This Row],[Total Ballots]]/Table1[[#This Row],[Total Voters]]</f>
        <v>0.43016759776536312</v>
      </c>
    </row>
    <row r="5683" spans="1:27" s="12" customFormat="1" x14ac:dyDescent="0.35">
      <c r="A5683" s="8" t="s">
        <v>22</v>
      </c>
      <c r="B5683" s="17">
        <v>2015</v>
      </c>
      <c r="C5683" s="17" t="s">
        <v>82</v>
      </c>
      <c r="D5683" s="17"/>
      <c r="E5683" s="35" t="s">
        <v>74</v>
      </c>
      <c r="F5683" s="34" t="s">
        <v>78</v>
      </c>
      <c r="G5683" s="9" t="s">
        <v>65</v>
      </c>
      <c r="H5683" s="10">
        <v>148.12886</v>
      </c>
      <c r="I5683" s="10">
        <v>154.13516999999999</v>
      </c>
      <c r="J5683" s="10">
        <v>302.26400000000001</v>
      </c>
      <c r="K5683" s="31">
        <v>114</v>
      </c>
      <c r="L5683" s="31">
        <v>103</v>
      </c>
      <c r="M5683" s="31"/>
      <c r="N5683" s="31">
        <v>217</v>
      </c>
      <c r="O5683" s="10">
        <v>60</v>
      </c>
      <c r="P5683" s="10">
        <v>57</v>
      </c>
      <c r="Q5683" s="10">
        <v>0</v>
      </c>
      <c r="R5683" s="11">
        <v>117</v>
      </c>
      <c r="S5683" s="130">
        <f>IFERROR(Table1[[#This Row],[Female Voters]]/Table1[[#This Row],[Female Population]],"0.0%")</f>
        <v>0.76960019809779134</v>
      </c>
      <c r="T5683" s="130">
        <f>IFERROR(Table1[[#This Row],[Male Voters]]/Table1[[#This Row],[Male Population]],"0.0%")</f>
        <v>0.66824463229255215</v>
      </c>
      <c r="U5683" s="130">
        <f>IFERROR(Table1[[#This Row],[Total Voters]]/Table1[[#This Row],[Total Population]],"0.0%")</f>
        <v>0.71791546462694855</v>
      </c>
      <c r="V5683" s="130">
        <f>IFERROR(Table1[[#This Row],[Female Ballots]]/Table1[[#This Row],[Female Population]],"0.0%")</f>
        <v>0.40505273584094281</v>
      </c>
      <c r="W5683" s="130">
        <f>IFERROR(Table1[[#This Row],[Male Ballots]]/Table1[[#This Row],[Male Population]],"0.0%")</f>
        <v>0.36980528194830553</v>
      </c>
      <c r="X5683" s="130">
        <f>IFERROR(Table1[[#This Row],[Total Ballots]]/Table1[[#This Row],[Total Population]],"0.0%")</f>
        <v>0.3870788449831935</v>
      </c>
      <c r="Y5683" s="24">
        <f>Table1[[#This Row],[Female Ballots]]/Table1[[#This Row],[Female Voters]]</f>
        <v>0.52631578947368418</v>
      </c>
      <c r="Z5683" s="24">
        <f>Table1[[#This Row],[Male Ballots]]/Table1[[#This Row],[Male Voters]]</f>
        <v>0.55339805825242716</v>
      </c>
      <c r="AA5683" s="24">
        <f>Table1[[#This Row],[Total Ballots]]/Table1[[#This Row],[Total Voters]]</f>
        <v>0.53917050691244239</v>
      </c>
    </row>
    <row r="5684" spans="1:27" s="12" customFormat="1" x14ac:dyDescent="0.35">
      <c r="A5684" s="8" t="s">
        <v>22</v>
      </c>
      <c r="B5684" s="17">
        <v>2015</v>
      </c>
      <c r="C5684" s="17" t="s">
        <v>82</v>
      </c>
      <c r="D5684" s="17"/>
      <c r="E5684" s="35" t="s">
        <v>74</v>
      </c>
      <c r="F5684" s="34" t="s">
        <v>78</v>
      </c>
      <c r="G5684" s="9" t="s">
        <v>66</v>
      </c>
      <c r="H5684" s="10">
        <v>196.17263</v>
      </c>
      <c r="I5684" s="10">
        <v>193.17068</v>
      </c>
      <c r="J5684" s="10">
        <v>389.3433</v>
      </c>
      <c r="K5684" s="31">
        <v>186</v>
      </c>
      <c r="L5684" s="31">
        <v>175</v>
      </c>
      <c r="M5684" s="31"/>
      <c r="N5684" s="31">
        <v>361</v>
      </c>
      <c r="O5684" s="10">
        <v>145</v>
      </c>
      <c r="P5684" s="10">
        <v>122</v>
      </c>
      <c r="Q5684" s="10">
        <v>0</v>
      </c>
      <c r="R5684" s="11">
        <v>267</v>
      </c>
      <c r="S5684" s="130">
        <f>IFERROR(Table1[[#This Row],[Female Voters]]/Table1[[#This Row],[Female Population]],"0.0%")</f>
        <v>0.94814449905677467</v>
      </c>
      <c r="T5684" s="130">
        <f>IFERROR(Table1[[#This Row],[Male Voters]]/Table1[[#This Row],[Male Population]],"0.0%")</f>
        <v>0.90593458593198506</v>
      </c>
      <c r="U5684" s="130">
        <f>IFERROR(Table1[[#This Row],[Total Voters]]/Table1[[#This Row],[Total Population]],"0.0%")</f>
        <v>0.92720229165366397</v>
      </c>
      <c r="V5684" s="130">
        <f>IFERROR(Table1[[#This Row],[Female Ballots]]/Table1[[#This Row],[Female Population]],"0.0%")</f>
        <v>0.73914490517866838</v>
      </c>
      <c r="W5684" s="130">
        <f>IFERROR(Table1[[#This Row],[Male Ballots]]/Table1[[#This Row],[Male Population]],"0.0%")</f>
        <v>0.63156582562115537</v>
      </c>
      <c r="X5684" s="130">
        <f>IFERROR(Table1[[#This Row],[Total Ballots]]/Table1[[#This Row],[Total Population]],"0.0%")</f>
        <v>0.68577011598761295</v>
      </c>
      <c r="Y5684" s="24">
        <f>Table1[[#This Row],[Female Ballots]]/Table1[[#This Row],[Female Voters]]</f>
        <v>0.77956989247311825</v>
      </c>
      <c r="Z5684" s="24">
        <f>Table1[[#This Row],[Male Ballots]]/Table1[[#This Row],[Male Voters]]</f>
        <v>0.69714285714285718</v>
      </c>
      <c r="AA5684" s="24">
        <f>Table1[[#This Row],[Total Ballots]]/Table1[[#This Row],[Total Voters]]</f>
        <v>0.73961218836565101</v>
      </c>
    </row>
    <row r="5685" spans="1:27" s="12" customFormat="1" x14ac:dyDescent="0.35">
      <c r="A5685" s="8" t="s">
        <v>22</v>
      </c>
      <c r="B5685" s="17">
        <v>2015</v>
      </c>
      <c r="C5685" s="17" t="s">
        <v>82</v>
      </c>
      <c r="D5685" s="17"/>
      <c r="E5685" s="35" t="s">
        <v>74</v>
      </c>
      <c r="F5685" s="34" t="s">
        <v>78</v>
      </c>
      <c r="G5685" s="9" t="s">
        <v>67</v>
      </c>
      <c r="H5685" s="10">
        <v>296.25715000000002</v>
      </c>
      <c r="I5685" s="10">
        <v>278.24287000000004</v>
      </c>
      <c r="J5685" s="10">
        <v>574.50004999999999</v>
      </c>
      <c r="K5685" s="31">
        <v>265</v>
      </c>
      <c r="L5685" s="31">
        <v>227</v>
      </c>
      <c r="M5685" s="31"/>
      <c r="N5685" s="31">
        <v>492</v>
      </c>
      <c r="O5685" s="10">
        <v>214</v>
      </c>
      <c r="P5685" s="10">
        <v>186</v>
      </c>
      <c r="Q5685" s="10">
        <v>0</v>
      </c>
      <c r="R5685" s="11">
        <v>400</v>
      </c>
      <c r="S5685" s="130">
        <f>IFERROR(Table1[[#This Row],[Female Voters]]/Table1[[#This Row],[Female Population]],"0.0%")</f>
        <v>0.89449317932073535</v>
      </c>
      <c r="T5685" s="130">
        <f>IFERROR(Table1[[#This Row],[Male Voters]]/Table1[[#This Row],[Male Population]],"0.0%")</f>
        <v>0.81583402298862129</v>
      </c>
      <c r="U5685" s="130">
        <f>IFERROR(Table1[[#This Row],[Total Voters]]/Table1[[#This Row],[Total Population]],"0.0%")</f>
        <v>0.85639679230663257</v>
      </c>
      <c r="V5685" s="130">
        <f>IFERROR(Table1[[#This Row],[Female Ballots]]/Table1[[#This Row],[Female Population]],"0.0%")</f>
        <v>0.72234543537599005</v>
      </c>
      <c r="W5685" s="130">
        <f>IFERROR(Table1[[#This Row],[Male Ballots]]/Table1[[#This Row],[Male Population]],"0.0%")</f>
        <v>0.66848074130345181</v>
      </c>
      <c r="X5685" s="130">
        <f>IFERROR(Table1[[#This Row],[Total Ballots]]/Table1[[#This Row],[Total Population]],"0.0%")</f>
        <v>0.6962575547208395</v>
      </c>
      <c r="Y5685" s="24">
        <f>Table1[[#This Row],[Female Ballots]]/Table1[[#This Row],[Female Voters]]</f>
        <v>0.8075471698113208</v>
      </c>
      <c r="Z5685" s="24">
        <f>Table1[[#This Row],[Male Ballots]]/Table1[[#This Row],[Male Voters]]</f>
        <v>0.81938325991189431</v>
      </c>
      <c r="AA5685" s="24">
        <f>Table1[[#This Row],[Total Ballots]]/Table1[[#This Row],[Total Voters]]</f>
        <v>0.81300813008130079</v>
      </c>
    </row>
    <row r="5686" spans="1:27" s="12" customFormat="1" x14ac:dyDescent="0.35">
      <c r="A5686" s="8" t="s">
        <v>56</v>
      </c>
      <c r="B5686" s="17">
        <v>2015</v>
      </c>
      <c r="C5686" s="17" t="s">
        <v>82</v>
      </c>
      <c r="D5686" s="17"/>
      <c r="E5686" s="35" t="s">
        <v>73</v>
      </c>
      <c r="F5686" s="34" t="s">
        <v>78</v>
      </c>
      <c r="G5686" s="9" t="s">
        <v>79</v>
      </c>
      <c r="H5686" s="10">
        <v>31939.077900000004</v>
      </c>
      <c r="I5686" s="10">
        <v>33494.032399999996</v>
      </c>
      <c r="J5686" s="10">
        <v>65433.109000000004</v>
      </c>
      <c r="K5686" s="31">
        <v>19215</v>
      </c>
      <c r="L5686" s="31">
        <v>17500</v>
      </c>
      <c r="M5686" s="31">
        <v>10</v>
      </c>
      <c r="N5686" s="31">
        <v>36725</v>
      </c>
      <c r="O5686" s="10">
        <v>7621</v>
      </c>
      <c r="P5686" s="10">
        <v>6927</v>
      </c>
      <c r="Q5686" s="10">
        <v>4</v>
      </c>
      <c r="R5686" s="11">
        <v>14552</v>
      </c>
      <c r="S5686" s="130">
        <f>IFERROR(Table1[[#This Row],[Female Voters]]/Table1[[#This Row],[Female Population]],"0.0%")</f>
        <v>0.60161411234730722</v>
      </c>
      <c r="T5686" s="130">
        <f>IFERROR(Table1[[#This Row],[Male Voters]]/Table1[[#This Row],[Male Population]],"0.0%")</f>
        <v>0.52248113308686006</v>
      </c>
      <c r="U5686" s="130">
        <f>IFERROR(Table1[[#This Row],[Total Voters]]/Table1[[#This Row],[Total Population]],"0.0%")</f>
        <v>0.56126020238469787</v>
      </c>
      <c r="V5686" s="130">
        <f>IFERROR(Table1[[#This Row],[Female Ballots]]/Table1[[#This Row],[Female Population]],"0.0%")</f>
        <v>0.23861052043709749</v>
      </c>
      <c r="W5686" s="130">
        <f>IFERROR(Table1[[#This Row],[Male Ballots]]/Table1[[#This Row],[Male Population]],"0.0%")</f>
        <v>0.20681296050815312</v>
      </c>
      <c r="X5686" s="130">
        <f>IFERROR(Table1[[#This Row],[Total Ballots]]/Table1[[#This Row],[Total Population]],"0.0%")</f>
        <v>0.22239505691224298</v>
      </c>
      <c r="Y5686" s="24">
        <f>Table1[[#This Row],[Female Ballots]]/Table1[[#This Row],[Female Voters]]</f>
        <v>0.39661722612542283</v>
      </c>
      <c r="Z5686" s="24">
        <f>Table1[[#This Row],[Male Ballots]]/Table1[[#This Row],[Male Voters]]</f>
        <v>0.39582857142857142</v>
      </c>
      <c r="AA5686" s="24">
        <f>Table1[[#This Row],[Total Ballots]]/Table1[[#This Row],[Total Voters]]</f>
        <v>0.39624234172906742</v>
      </c>
    </row>
    <row r="5687" spans="1:27" s="12" customFormat="1" x14ac:dyDescent="0.35">
      <c r="A5687" s="8" t="s">
        <v>56</v>
      </c>
      <c r="B5687" s="17">
        <v>2015</v>
      </c>
      <c r="C5687" s="17" t="s">
        <v>82</v>
      </c>
      <c r="D5687" s="17"/>
      <c r="E5687" s="35" t="s">
        <v>73</v>
      </c>
      <c r="F5687" s="34" t="s">
        <v>78</v>
      </c>
      <c r="G5687" s="9" t="s">
        <v>62</v>
      </c>
      <c r="H5687" s="10">
        <v>4036.9857999999999</v>
      </c>
      <c r="I5687" s="10">
        <v>4752.9777999999997</v>
      </c>
      <c r="J5687" s="10">
        <v>8789.9639999999999</v>
      </c>
      <c r="K5687" s="31">
        <v>1765</v>
      </c>
      <c r="L5687" s="31">
        <v>1555</v>
      </c>
      <c r="M5687" s="31">
        <v>1</v>
      </c>
      <c r="N5687" s="31">
        <v>3321</v>
      </c>
      <c r="O5687" s="10">
        <v>231</v>
      </c>
      <c r="P5687" s="10">
        <v>176</v>
      </c>
      <c r="Q5687" s="10">
        <v>0</v>
      </c>
      <c r="R5687" s="11">
        <v>407</v>
      </c>
      <c r="S5687" s="130">
        <f>IFERROR(Table1[[#This Row],[Female Voters]]/Table1[[#This Row],[Female Population]],"0.0%")</f>
        <v>0.43720738378619017</v>
      </c>
      <c r="T5687" s="130">
        <f>IFERROR(Table1[[#This Row],[Male Voters]]/Table1[[#This Row],[Male Population]],"0.0%")</f>
        <v>0.32716332064500703</v>
      </c>
      <c r="U5687" s="130">
        <f>IFERROR(Table1[[#This Row],[Total Voters]]/Table1[[#This Row],[Total Population]],"0.0%")</f>
        <v>0.37781724703309366</v>
      </c>
      <c r="V5687" s="130">
        <f>IFERROR(Table1[[#This Row],[Female Ballots]]/Table1[[#This Row],[Female Population]],"0.0%")</f>
        <v>5.7220909719325738E-2</v>
      </c>
      <c r="W5687" s="130">
        <f>IFERROR(Table1[[#This Row],[Male Ballots]]/Table1[[#This Row],[Male Population]],"0.0%")</f>
        <v>3.7029417642135846E-2</v>
      </c>
      <c r="X5687" s="130">
        <f>IFERROR(Table1[[#This Row],[Total Ballots]]/Table1[[#This Row],[Total Population]],"0.0%")</f>
        <v>4.6302806245850384E-2</v>
      </c>
      <c r="Y5687" s="24">
        <f>Table1[[#This Row],[Female Ballots]]/Table1[[#This Row],[Female Voters]]</f>
        <v>0.13087818696883852</v>
      </c>
      <c r="Z5687" s="24">
        <f>Table1[[#This Row],[Male Ballots]]/Table1[[#This Row],[Male Voters]]</f>
        <v>0.11318327974276528</v>
      </c>
      <c r="AA5687" s="24">
        <f>Table1[[#This Row],[Total Ballots]]/Table1[[#This Row],[Total Voters]]</f>
        <v>0.1225534477566998</v>
      </c>
    </row>
    <row r="5688" spans="1:27" s="12" customFormat="1" x14ac:dyDescent="0.35">
      <c r="A5688" s="8" t="s">
        <v>56</v>
      </c>
      <c r="B5688" s="17">
        <v>2015</v>
      </c>
      <c r="C5688" s="17" t="s">
        <v>82</v>
      </c>
      <c r="D5688" s="17"/>
      <c r="E5688" s="35" t="s">
        <v>73</v>
      </c>
      <c r="F5688" s="34" t="s">
        <v>78</v>
      </c>
      <c r="G5688" s="9" t="s">
        <v>63</v>
      </c>
      <c r="H5688" s="10">
        <v>5880.9840000000004</v>
      </c>
      <c r="I5688" s="10">
        <v>6532.9679999999998</v>
      </c>
      <c r="J5688" s="10">
        <v>12413.952000000001</v>
      </c>
      <c r="K5688" s="31">
        <v>3033</v>
      </c>
      <c r="L5688" s="31">
        <v>2737</v>
      </c>
      <c r="M5688" s="31">
        <v>2</v>
      </c>
      <c r="N5688" s="31">
        <v>5772</v>
      </c>
      <c r="O5688" s="10">
        <v>496</v>
      </c>
      <c r="P5688" s="10">
        <v>435</v>
      </c>
      <c r="Q5688" s="10">
        <v>0</v>
      </c>
      <c r="R5688" s="11">
        <v>931</v>
      </c>
      <c r="S5688" s="130">
        <f>IFERROR(Table1[[#This Row],[Female Voters]]/Table1[[#This Row],[Female Population]],"0.0%")</f>
        <v>0.51573002069041507</v>
      </c>
      <c r="T5688" s="130">
        <f>IFERROR(Table1[[#This Row],[Male Voters]]/Table1[[#This Row],[Male Population]],"0.0%")</f>
        <v>0.41895199854032655</v>
      </c>
      <c r="U5688" s="130">
        <f>IFERROR(Table1[[#This Row],[Total Voters]]/Table1[[#This Row],[Total Population]],"0.0%")</f>
        <v>0.46496071516951243</v>
      </c>
      <c r="V5688" s="130">
        <f>IFERROR(Table1[[#This Row],[Female Ballots]]/Table1[[#This Row],[Female Population]],"0.0%")</f>
        <v>8.4339627518116009E-2</v>
      </c>
      <c r="W5688" s="130">
        <f>IFERROR(Table1[[#This Row],[Male Ballots]]/Table1[[#This Row],[Male Population]],"0.0%")</f>
        <v>6.6585355997457824E-2</v>
      </c>
      <c r="X5688" s="130">
        <f>IFERROR(Table1[[#This Row],[Total Ballots]]/Table1[[#This Row],[Total Population]],"0.0%")</f>
        <v>7.4996262270065159E-2</v>
      </c>
      <c r="Y5688" s="24">
        <f>Table1[[#This Row],[Female Ballots]]/Table1[[#This Row],[Female Voters]]</f>
        <v>0.16353445433564129</v>
      </c>
      <c r="Z5688" s="24">
        <f>Table1[[#This Row],[Male Ballots]]/Table1[[#This Row],[Male Voters]]</f>
        <v>0.15893313847278043</v>
      </c>
      <c r="AA5688" s="24">
        <f>Table1[[#This Row],[Total Ballots]]/Table1[[#This Row],[Total Voters]]</f>
        <v>0.16129591129591131</v>
      </c>
    </row>
    <row r="5689" spans="1:27" s="12" customFormat="1" x14ac:dyDescent="0.35">
      <c r="A5689" s="8" t="s">
        <v>56</v>
      </c>
      <c r="B5689" s="17">
        <v>2015</v>
      </c>
      <c r="C5689" s="17" t="s">
        <v>82</v>
      </c>
      <c r="D5689" s="17"/>
      <c r="E5689" s="35" t="s">
        <v>73</v>
      </c>
      <c r="F5689" s="34" t="s">
        <v>78</v>
      </c>
      <c r="G5689" s="9" t="s">
        <v>64</v>
      </c>
      <c r="H5689" s="10">
        <v>5489.9969999999994</v>
      </c>
      <c r="I5689" s="10">
        <v>5793.9920000000002</v>
      </c>
      <c r="J5689" s="10">
        <v>11283.987000000001</v>
      </c>
      <c r="K5689" s="31">
        <v>2683</v>
      </c>
      <c r="L5689" s="31">
        <v>2275</v>
      </c>
      <c r="M5689" s="31">
        <v>4</v>
      </c>
      <c r="N5689" s="31">
        <v>4962</v>
      </c>
      <c r="O5689" s="10">
        <v>718</v>
      </c>
      <c r="P5689" s="10">
        <v>594</v>
      </c>
      <c r="Q5689" s="10">
        <v>2</v>
      </c>
      <c r="R5689" s="11">
        <v>1314</v>
      </c>
      <c r="S5689" s="130">
        <f>IFERROR(Table1[[#This Row],[Female Voters]]/Table1[[#This Row],[Female Population]],"0.0%")</f>
        <v>0.48870700657942079</v>
      </c>
      <c r="T5689" s="130">
        <f>IFERROR(Table1[[#This Row],[Male Voters]]/Table1[[#This Row],[Male Population]],"0.0%")</f>
        <v>0.39264810859248683</v>
      </c>
      <c r="U5689" s="130">
        <f>IFERROR(Table1[[#This Row],[Total Voters]]/Table1[[#This Row],[Total Population]],"0.0%")</f>
        <v>0.43973818828398148</v>
      </c>
      <c r="V5689" s="130">
        <f>IFERROR(Table1[[#This Row],[Female Ballots]]/Table1[[#This Row],[Female Population]],"0.0%")</f>
        <v>0.13078331372494376</v>
      </c>
      <c r="W5689" s="130">
        <f>IFERROR(Table1[[#This Row],[Male Ballots]]/Table1[[#This Row],[Male Population]],"0.0%")</f>
        <v>0.1025199896720603</v>
      </c>
      <c r="X5689" s="130">
        <f>IFERROR(Table1[[#This Row],[Total Ballots]]/Table1[[#This Row],[Total Population]],"0.0%")</f>
        <v>0.11644820221788628</v>
      </c>
      <c r="Y5689" s="24">
        <f>Table1[[#This Row],[Female Ballots]]/Table1[[#This Row],[Female Voters]]</f>
        <v>0.2676108833395453</v>
      </c>
      <c r="Z5689" s="24">
        <f>Table1[[#This Row],[Male Ballots]]/Table1[[#This Row],[Male Voters]]</f>
        <v>0.2610989010989011</v>
      </c>
      <c r="AA5689" s="24">
        <f>Table1[[#This Row],[Total Ballots]]/Table1[[#This Row],[Total Voters]]</f>
        <v>0.26481257557436516</v>
      </c>
    </row>
    <row r="5690" spans="1:27" s="12" customFormat="1" x14ac:dyDescent="0.35">
      <c r="A5690" s="8" t="s">
        <v>56</v>
      </c>
      <c r="B5690" s="17">
        <v>2015</v>
      </c>
      <c r="C5690" s="17" t="s">
        <v>82</v>
      </c>
      <c r="D5690" s="17"/>
      <c r="E5690" s="35" t="s">
        <v>73</v>
      </c>
      <c r="F5690" s="34" t="s">
        <v>78</v>
      </c>
      <c r="G5690" s="9" t="s">
        <v>65</v>
      </c>
      <c r="H5690" s="10">
        <v>5163.0190000000002</v>
      </c>
      <c r="I5690" s="10">
        <v>5426.0110000000004</v>
      </c>
      <c r="J5690" s="10">
        <v>10589.03</v>
      </c>
      <c r="K5690" s="31">
        <v>3031</v>
      </c>
      <c r="L5690" s="31">
        <v>2836</v>
      </c>
      <c r="M5690" s="31">
        <v>1</v>
      </c>
      <c r="N5690" s="31">
        <v>5868</v>
      </c>
      <c r="O5690" s="10">
        <v>1062</v>
      </c>
      <c r="P5690" s="10">
        <v>992</v>
      </c>
      <c r="Q5690" s="10">
        <v>0</v>
      </c>
      <c r="R5690" s="11">
        <v>2054</v>
      </c>
      <c r="S5690" s="130">
        <f>IFERROR(Table1[[#This Row],[Female Voters]]/Table1[[#This Row],[Female Population]],"0.0%")</f>
        <v>0.587059625385845</v>
      </c>
      <c r="T5690" s="130">
        <f>IFERROR(Table1[[#This Row],[Male Voters]]/Table1[[#This Row],[Male Population]],"0.0%")</f>
        <v>0.52266757291866894</v>
      </c>
      <c r="U5690" s="130">
        <f>IFERROR(Table1[[#This Row],[Total Voters]]/Table1[[#This Row],[Total Population]],"0.0%")</f>
        <v>0.55415840733287181</v>
      </c>
      <c r="V5690" s="130">
        <f>IFERROR(Table1[[#This Row],[Female Ballots]]/Table1[[#This Row],[Female Population]],"0.0%")</f>
        <v>0.20569360678316309</v>
      </c>
      <c r="W5690" s="130">
        <f>IFERROR(Table1[[#This Row],[Male Ballots]]/Table1[[#This Row],[Male Population]],"0.0%")</f>
        <v>0.18282307205053583</v>
      </c>
      <c r="X5690" s="130">
        <f>IFERROR(Table1[[#This Row],[Total Ballots]]/Table1[[#This Row],[Total Population]],"0.0%")</f>
        <v>0.19397433003778439</v>
      </c>
      <c r="Y5690" s="24">
        <f>Table1[[#This Row],[Female Ballots]]/Table1[[#This Row],[Female Voters]]</f>
        <v>0.35037941273507095</v>
      </c>
      <c r="Z5690" s="24">
        <f>Table1[[#This Row],[Male Ballots]]/Table1[[#This Row],[Male Voters]]</f>
        <v>0.34978843441466856</v>
      </c>
      <c r="AA5690" s="24">
        <f>Table1[[#This Row],[Total Ballots]]/Table1[[#This Row],[Total Voters]]</f>
        <v>0.35003408316291751</v>
      </c>
    </row>
    <row r="5691" spans="1:27" s="12" customFormat="1" x14ac:dyDescent="0.35">
      <c r="A5691" s="8" t="s">
        <v>56</v>
      </c>
      <c r="B5691" s="17">
        <v>2015</v>
      </c>
      <c r="C5691" s="17" t="s">
        <v>82</v>
      </c>
      <c r="D5691" s="17"/>
      <c r="E5691" s="35" t="s">
        <v>73</v>
      </c>
      <c r="F5691" s="34" t="s">
        <v>78</v>
      </c>
      <c r="G5691" s="9" t="s">
        <v>66</v>
      </c>
      <c r="H5691" s="10">
        <v>4962.0339999999997</v>
      </c>
      <c r="I5691" s="10">
        <v>5080.0309999999999</v>
      </c>
      <c r="J5691" s="10">
        <v>10042.064999999999</v>
      </c>
      <c r="K5691" s="31">
        <v>3572</v>
      </c>
      <c r="L5691" s="31">
        <v>3416</v>
      </c>
      <c r="M5691" s="31">
        <v>1</v>
      </c>
      <c r="N5691" s="31">
        <v>6989</v>
      </c>
      <c r="O5691" s="10">
        <v>1887</v>
      </c>
      <c r="P5691" s="10">
        <v>1693</v>
      </c>
      <c r="Q5691" s="10">
        <v>1</v>
      </c>
      <c r="R5691" s="11">
        <v>3581</v>
      </c>
      <c r="S5691" s="130">
        <f>IFERROR(Table1[[#This Row],[Female Voters]]/Table1[[#This Row],[Female Population]],"0.0%")</f>
        <v>0.71986608717312306</v>
      </c>
      <c r="T5691" s="130">
        <f>IFERROR(Table1[[#This Row],[Male Voters]]/Table1[[#This Row],[Male Population]],"0.0%")</f>
        <v>0.67243684142872362</v>
      </c>
      <c r="U5691" s="130">
        <f>IFERROR(Table1[[#This Row],[Total Voters]]/Table1[[#This Row],[Total Population]],"0.0%")</f>
        <v>0.69597239213249473</v>
      </c>
      <c r="V5691" s="130">
        <f>IFERROR(Table1[[#This Row],[Female Ballots]]/Table1[[#This Row],[Female Population]],"0.0%")</f>
        <v>0.38028759980282284</v>
      </c>
      <c r="W5691" s="130">
        <f>IFERROR(Table1[[#This Row],[Male Ballots]]/Table1[[#This Row],[Male Population]],"0.0%")</f>
        <v>0.33326568282752606</v>
      </c>
      <c r="X5691" s="130">
        <f>IFERROR(Table1[[#This Row],[Total Ballots]]/Table1[[#This Row],[Total Population]],"0.0%")</f>
        <v>0.35659996225875856</v>
      </c>
      <c r="Y5691" s="24">
        <f>Table1[[#This Row],[Female Ballots]]/Table1[[#This Row],[Female Voters]]</f>
        <v>0.52827547592385216</v>
      </c>
      <c r="Z5691" s="24">
        <f>Table1[[#This Row],[Male Ballots]]/Table1[[#This Row],[Male Voters]]</f>
        <v>0.49560889929742391</v>
      </c>
      <c r="AA5691" s="24">
        <f>Table1[[#This Row],[Total Ballots]]/Table1[[#This Row],[Total Voters]]</f>
        <v>0.51237659178709405</v>
      </c>
    </row>
    <row r="5692" spans="1:27" s="12" customFormat="1" x14ac:dyDescent="0.35">
      <c r="A5692" s="8" t="s">
        <v>56</v>
      </c>
      <c r="B5692" s="17">
        <v>2015</v>
      </c>
      <c r="C5692" s="17" t="s">
        <v>82</v>
      </c>
      <c r="D5692" s="17"/>
      <c r="E5692" s="35" t="s">
        <v>73</v>
      </c>
      <c r="F5692" s="34" t="s">
        <v>78</v>
      </c>
      <c r="G5692" s="9" t="s">
        <v>67</v>
      </c>
      <c r="H5692" s="10">
        <v>6406.0581000000002</v>
      </c>
      <c r="I5692" s="10">
        <v>5908.0526</v>
      </c>
      <c r="J5692" s="10">
        <v>12314.110999999999</v>
      </c>
      <c r="K5692" s="31">
        <v>5131</v>
      </c>
      <c r="L5692" s="31">
        <v>4681</v>
      </c>
      <c r="M5692" s="31">
        <v>1</v>
      </c>
      <c r="N5692" s="31">
        <v>9813</v>
      </c>
      <c r="O5692" s="10">
        <v>3227</v>
      </c>
      <c r="P5692" s="10">
        <v>3037</v>
      </c>
      <c r="Q5692" s="10">
        <v>1</v>
      </c>
      <c r="R5692" s="11">
        <v>6265</v>
      </c>
      <c r="S5692" s="130">
        <f>IFERROR(Table1[[#This Row],[Female Voters]]/Table1[[#This Row],[Female Population]],"0.0%")</f>
        <v>0.80096057823765288</v>
      </c>
      <c r="T5692" s="130">
        <f>IFERROR(Table1[[#This Row],[Male Voters]]/Table1[[#This Row],[Male Population]],"0.0%")</f>
        <v>0.79230845033437924</v>
      </c>
      <c r="U5692" s="130">
        <f>IFERROR(Table1[[#This Row],[Total Voters]]/Table1[[#This Row],[Total Population]],"0.0%")</f>
        <v>0.79689065658089331</v>
      </c>
      <c r="V5692" s="130">
        <f>IFERROR(Table1[[#This Row],[Female Ballots]]/Table1[[#This Row],[Female Population]],"0.0%")</f>
        <v>0.50374191891890585</v>
      </c>
      <c r="W5692" s="130">
        <f>IFERROR(Table1[[#This Row],[Male Ballots]]/Table1[[#This Row],[Male Population]],"0.0%")</f>
        <v>0.514044170832196</v>
      </c>
      <c r="X5692" s="130">
        <f>IFERROR(Table1[[#This Row],[Total Ballots]]/Table1[[#This Row],[Total Population]],"0.0%")</f>
        <v>0.50876591903386292</v>
      </c>
      <c r="Y5692" s="24">
        <f>Table1[[#This Row],[Female Ballots]]/Table1[[#This Row],[Female Voters]]</f>
        <v>0.62892223738062758</v>
      </c>
      <c r="Z5692" s="24">
        <f>Table1[[#This Row],[Male Ballots]]/Table1[[#This Row],[Male Voters]]</f>
        <v>0.6487929929502243</v>
      </c>
      <c r="AA5692" s="24">
        <f>Table1[[#This Row],[Total Ballots]]/Table1[[#This Row],[Total Voters]]</f>
        <v>0.63843880566595335</v>
      </c>
    </row>
    <row r="5693" spans="1:27" s="12" customFormat="1" x14ac:dyDescent="0.35">
      <c r="A5693" s="8" t="s">
        <v>54</v>
      </c>
      <c r="B5693" s="17">
        <v>2015</v>
      </c>
      <c r="C5693" s="17" t="s">
        <v>82</v>
      </c>
      <c r="D5693" s="17"/>
      <c r="E5693" s="35" t="s">
        <v>74</v>
      </c>
      <c r="F5693" s="34" t="s">
        <v>78</v>
      </c>
      <c r="G5693" s="9" t="s">
        <v>79</v>
      </c>
      <c r="H5693" s="10">
        <v>28322.989000000001</v>
      </c>
      <c r="I5693" s="10">
        <v>29898.9895</v>
      </c>
      <c r="J5693" s="10">
        <v>58221.978999999992</v>
      </c>
      <c r="K5693" s="31">
        <v>20173</v>
      </c>
      <c r="L5693" s="31">
        <v>18256</v>
      </c>
      <c r="M5693" s="31">
        <v>282</v>
      </c>
      <c r="N5693" s="31">
        <v>38711</v>
      </c>
      <c r="O5693" s="10">
        <v>9202</v>
      </c>
      <c r="P5693" s="10">
        <v>8193</v>
      </c>
      <c r="Q5693" s="10">
        <v>89</v>
      </c>
      <c r="R5693" s="11">
        <v>17484</v>
      </c>
      <c r="S5693" s="130">
        <f>IFERROR(Table1[[#This Row],[Female Voters]]/Table1[[#This Row],[Female Population]],"0.0%")</f>
        <v>0.71224827294887549</v>
      </c>
      <c r="T5693" s="130">
        <f>IFERROR(Table1[[#This Row],[Male Voters]]/Table1[[#This Row],[Male Population]],"0.0%")</f>
        <v>0.61058919733725447</v>
      </c>
      <c r="U5693" s="130">
        <f>IFERROR(Table1[[#This Row],[Total Voters]]/Table1[[#This Row],[Total Population]],"0.0%")</f>
        <v>0.66488636533636214</v>
      </c>
      <c r="V5693" s="130">
        <f>IFERROR(Table1[[#This Row],[Female Ballots]]/Table1[[#This Row],[Female Population]],"0.0%")</f>
        <v>0.32489508787367039</v>
      </c>
      <c r="W5693" s="130">
        <f>IFERROR(Table1[[#This Row],[Male Ballots]]/Table1[[#This Row],[Male Population]],"0.0%")</f>
        <v>0.27402263879185618</v>
      </c>
      <c r="X5693" s="130">
        <f>IFERROR(Table1[[#This Row],[Total Ballots]]/Table1[[#This Row],[Total Population]],"0.0%")</f>
        <v>0.30029896441685711</v>
      </c>
      <c r="Y5693" s="24">
        <f>Table1[[#This Row],[Female Ballots]]/Table1[[#This Row],[Female Voters]]</f>
        <v>0.45615426560253802</v>
      </c>
      <c r="Z5693" s="24">
        <f>Table1[[#This Row],[Male Ballots]]/Table1[[#This Row],[Male Voters]]</f>
        <v>0.44878396143733568</v>
      </c>
      <c r="AA5693" s="24">
        <f>Table1[[#This Row],[Total Ballots]]/Table1[[#This Row],[Total Voters]]</f>
        <v>0.45165456846891067</v>
      </c>
    </row>
    <row r="5694" spans="1:27" s="12" customFormat="1" x14ac:dyDescent="0.35">
      <c r="A5694" s="8" t="s">
        <v>54</v>
      </c>
      <c r="B5694" s="17">
        <v>2015</v>
      </c>
      <c r="C5694" s="17" t="s">
        <v>82</v>
      </c>
      <c r="D5694" s="17"/>
      <c r="E5694" s="35" t="s">
        <v>74</v>
      </c>
      <c r="F5694" s="34" t="s">
        <v>78</v>
      </c>
      <c r="G5694" s="9" t="s">
        <v>62</v>
      </c>
      <c r="H5694" s="10">
        <v>2596.9997999999996</v>
      </c>
      <c r="I5694" s="10">
        <v>3060.0001000000002</v>
      </c>
      <c r="J5694" s="10">
        <v>5656.9989999999998</v>
      </c>
      <c r="K5694" s="31">
        <v>1416</v>
      </c>
      <c r="L5694" s="31">
        <v>1394</v>
      </c>
      <c r="M5694" s="31">
        <v>81</v>
      </c>
      <c r="N5694" s="31">
        <v>2891</v>
      </c>
      <c r="O5694" s="10">
        <v>221</v>
      </c>
      <c r="P5694" s="10">
        <v>209</v>
      </c>
      <c r="Q5694" s="10">
        <v>15</v>
      </c>
      <c r="R5694" s="11">
        <v>445</v>
      </c>
      <c r="S5694" s="130">
        <f>IFERROR(Table1[[#This Row],[Female Voters]]/Table1[[#This Row],[Female Population]],"0.0%")</f>
        <v>0.5452445548898387</v>
      </c>
      <c r="T5694" s="130">
        <f>IFERROR(Table1[[#This Row],[Male Voters]]/Table1[[#This Row],[Male Population]],"0.0%")</f>
        <v>0.45555554066811954</v>
      </c>
      <c r="U5694" s="130">
        <f>IFERROR(Table1[[#This Row],[Total Voters]]/Table1[[#This Row],[Total Population]],"0.0%")</f>
        <v>0.5110483491335247</v>
      </c>
      <c r="V5694" s="130">
        <f>IFERROR(Table1[[#This Row],[Female Ballots]]/Table1[[#This Row],[Female Population]],"0.0%")</f>
        <v>8.5098196773060991E-2</v>
      </c>
      <c r="W5694" s="130">
        <f>IFERROR(Table1[[#This Row],[Male Ballots]]/Table1[[#This Row],[Male Population]],"0.0%")</f>
        <v>6.8300651362723813E-2</v>
      </c>
      <c r="X5694" s="130">
        <f>IFERROR(Table1[[#This Row],[Total Ballots]]/Table1[[#This Row],[Total Population]],"0.0%")</f>
        <v>7.8663616521763569E-2</v>
      </c>
      <c r="Y5694" s="24">
        <f>Table1[[#This Row],[Female Ballots]]/Table1[[#This Row],[Female Voters]]</f>
        <v>0.15607344632768361</v>
      </c>
      <c r="Z5694" s="24">
        <f>Table1[[#This Row],[Male Ballots]]/Table1[[#This Row],[Male Voters]]</f>
        <v>0.14992826398852224</v>
      </c>
      <c r="AA5694" s="24">
        <f>Table1[[#This Row],[Total Ballots]]/Table1[[#This Row],[Total Voters]]</f>
        <v>0.15392597717052922</v>
      </c>
    </row>
    <row r="5695" spans="1:27" s="12" customFormat="1" x14ac:dyDescent="0.35">
      <c r="A5695" s="8" t="s">
        <v>54</v>
      </c>
      <c r="B5695" s="17">
        <v>2015</v>
      </c>
      <c r="C5695" s="17" t="s">
        <v>82</v>
      </c>
      <c r="D5695" s="17"/>
      <c r="E5695" s="35" t="s">
        <v>74</v>
      </c>
      <c r="F5695" s="34" t="s">
        <v>78</v>
      </c>
      <c r="G5695" s="9" t="s">
        <v>63</v>
      </c>
      <c r="H5695" s="10">
        <v>3877.9989999999998</v>
      </c>
      <c r="I5695" s="10">
        <v>4615.9979999999996</v>
      </c>
      <c r="J5695" s="10">
        <v>8493.9979999999996</v>
      </c>
      <c r="K5695" s="31">
        <v>2462</v>
      </c>
      <c r="L5695" s="31">
        <v>2275</v>
      </c>
      <c r="M5695" s="31">
        <v>45</v>
      </c>
      <c r="N5695" s="31">
        <v>4782</v>
      </c>
      <c r="O5695" s="10">
        <v>450</v>
      </c>
      <c r="P5695" s="10">
        <v>371</v>
      </c>
      <c r="Q5695" s="10">
        <v>7</v>
      </c>
      <c r="R5695" s="11">
        <v>828</v>
      </c>
      <c r="S5695" s="130">
        <f>IFERROR(Table1[[#This Row],[Female Voters]]/Table1[[#This Row],[Female Population]],"0.0%")</f>
        <v>0.6348634953232325</v>
      </c>
      <c r="T5695" s="130">
        <f>IFERROR(Table1[[#This Row],[Male Voters]]/Table1[[#This Row],[Male Population]],"0.0%")</f>
        <v>0.49285116674660606</v>
      </c>
      <c r="U5695" s="130">
        <f>IFERROR(Table1[[#This Row],[Total Voters]]/Table1[[#This Row],[Total Population]],"0.0%")</f>
        <v>0.56298576948099122</v>
      </c>
      <c r="V5695" s="130">
        <f>IFERROR(Table1[[#This Row],[Female Ballots]]/Table1[[#This Row],[Female Population]],"0.0%")</f>
        <v>0.11603922538401892</v>
      </c>
      <c r="W5695" s="130">
        <f>IFERROR(Table1[[#This Row],[Male Ballots]]/Table1[[#This Row],[Male Population]],"0.0%")</f>
        <v>8.0372651807908063E-2</v>
      </c>
      <c r="X5695" s="130">
        <f>IFERROR(Table1[[#This Row],[Total Ballots]]/Table1[[#This Row],[Total Population]],"0.0%")</f>
        <v>9.7480597476006001E-2</v>
      </c>
      <c r="Y5695" s="24">
        <f>Table1[[#This Row],[Female Ballots]]/Table1[[#This Row],[Female Voters]]</f>
        <v>0.18277822908204711</v>
      </c>
      <c r="Z5695" s="24">
        <f>Table1[[#This Row],[Male Ballots]]/Table1[[#This Row],[Male Voters]]</f>
        <v>0.16307692307692306</v>
      </c>
      <c r="AA5695" s="24">
        <f>Table1[[#This Row],[Total Ballots]]/Table1[[#This Row],[Total Voters]]</f>
        <v>0.17314930991217065</v>
      </c>
    </row>
    <row r="5696" spans="1:27" s="12" customFormat="1" x14ac:dyDescent="0.35">
      <c r="A5696" s="8" t="s">
        <v>54</v>
      </c>
      <c r="B5696" s="17">
        <v>2015</v>
      </c>
      <c r="C5696" s="17" t="s">
        <v>82</v>
      </c>
      <c r="D5696" s="17"/>
      <c r="E5696" s="35" t="s">
        <v>74</v>
      </c>
      <c r="F5696" s="34" t="s">
        <v>78</v>
      </c>
      <c r="G5696" s="9" t="s">
        <v>64</v>
      </c>
      <c r="H5696" s="10">
        <v>4056.9979999999996</v>
      </c>
      <c r="I5696" s="10">
        <v>4729.9979999999996</v>
      </c>
      <c r="J5696" s="10">
        <v>8786.9969999999994</v>
      </c>
      <c r="K5696" s="31">
        <v>2529</v>
      </c>
      <c r="L5696" s="31">
        <v>2258</v>
      </c>
      <c r="M5696" s="31">
        <v>38</v>
      </c>
      <c r="N5696" s="31">
        <v>4825</v>
      </c>
      <c r="O5696" s="10">
        <v>773</v>
      </c>
      <c r="P5696" s="10">
        <v>625</v>
      </c>
      <c r="Q5696" s="10">
        <v>8</v>
      </c>
      <c r="R5696" s="11">
        <v>1406</v>
      </c>
      <c r="S5696" s="130">
        <f>IFERROR(Table1[[#This Row],[Female Voters]]/Table1[[#This Row],[Female Population]],"0.0%")</f>
        <v>0.62336732727006527</v>
      </c>
      <c r="T5696" s="130">
        <f>IFERROR(Table1[[#This Row],[Male Voters]]/Table1[[#This Row],[Male Population]],"0.0%")</f>
        <v>0.47737863736940273</v>
      </c>
      <c r="U5696" s="130">
        <f>IFERROR(Table1[[#This Row],[Total Voters]]/Table1[[#This Row],[Total Population]],"0.0%")</f>
        <v>0.54910682227386676</v>
      </c>
      <c r="V5696" s="130">
        <f>IFERROR(Table1[[#This Row],[Female Ballots]]/Table1[[#This Row],[Female Population]],"0.0%")</f>
        <v>0.19053497191765933</v>
      </c>
      <c r="W5696" s="130">
        <f>IFERROR(Table1[[#This Row],[Male Ballots]]/Table1[[#This Row],[Male Population]],"0.0%")</f>
        <v>0.13213536242510041</v>
      </c>
      <c r="X5696" s="130">
        <f>IFERROR(Table1[[#This Row],[Total Ballots]]/Table1[[#This Row],[Total Population]],"0.0%")</f>
        <v>0.16000915898799101</v>
      </c>
      <c r="Y5696" s="24">
        <f>Table1[[#This Row],[Female Ballots]]/Table1[[#This Row],[Female Voters]]</f>
        <v>0.30565440885725581</v>
      </c>
      <c r="Z5696" s="24">
        <f>Table1[[#This Row],[Male Ballots]]/Table1[[#This Row],[Male Voters]]</f>
        <v>0.27679362267493357</v>
      </c>
      <c r="AA5696" s="24">
        <f>Table1[[#This Row],[Total Ballots]]/Table1[[#This Row],[Total Voters]]</f>
        <v>0.29139896373056995</v>
      </c>
    </row>
    <row r="5697" spans="1:27" s="12" customFormat="1" x14ac:dyDescent="0.35">
      <c r="A5697" s="8" t="s">
        <v>54</v>
      </c>
      <c r="B5697" s="17">
        <v>2015</v>
      </c>
      <c r="C5697" s="17" t="s">
        <v>82</v>
      </c>
      <c r="D5697" s="17"/>
      <c r="E5697" s="35" t="s">
        <v>74</v>
      </c>
      <c r="F5697" s="34" t="s">
        <v>78</v>
      </c>
      <c r="G5697" s="9" t="s">
        <v>65</v>
      </c>
      <c r="H5697" s="10">
        <v>4744.9979999999996</v>
      </c>
      <c r="I5697" s="10">
        <v>5086.9979999999996</v>
      </c>
      <c r="J5697" s="10">
        <v>9831.9959999999992</v>
      </c>
      <c r="K5697" s="31">
        <v>3158</v>
      </c>
      <c r="L5697" s="31">
        <v>2808</v>
      </c>
      <c r="M5697" s="31">
        <v>43</v>
      </c>
      <c r="N5697" s="31">
        <v>6009</v>
      </c>
      <c r="O5697" s="10">
        <v>1234</v>
      </c>
      <c r="P5697" s="10">
        <v>1086</v>
      </c>
      <c r="Q5697" s="10">
        <v>12</v>
      </c>
      <c r="R5697" s="11">
        <v>2332</v>
      </c>
      <c r="S5697" s="130">
        <f>IFERROR(Table1[[#This Row],[Female Voters]]/Table1[[#This Row],[Female Population]],"0.0%")</f>
        <v>0.6655429570254825</v>
      </c>
      <c r="T5697" s="130">
        <f>IFERROR(Table1[[#This Row],[Male Voters]]/Table1[[#This Row],[Male Population]],"0.0%")</f>
        <v>0.55199549911362267</v>
      </c>
      <c r="U5697" s="130">
        <f>IFERROR(Table1[[#This Row],[Total Voters]]/Table1[[#This Row],[Total Population]],"0.0%")</f>
        <v>0.61116786459229644</v>
      </c>
      <c r="V5697" s="130">
        <f>IFERROR(Table1[[#This Row],[Female Ballots]]/Table1[[#This Row],[Female Population]],"0.0%")</f>
        <v>0.2600633340625223</v>
      </c>
      <c r="W5697" s="130">
        <f>IFERROR(Table1[[#This Row],[Male Ballots]]/Table1[[#This Row],[Male Population]],"0.0%")</f>
        <v>0.21348543875975576</v>
      </c>
      <c r="X5697" s="130">
        <f>IFERROR(Table1[[#This Row],[Total Ballots]]/Table1[[#This Row],[Total Population]],"0.0%")</f>
        <v>0.23718479950561414</v>
      </c>
      <c r="Y5697" s="24">
        <f>Table1[[#This Row],[Female Ballots]]/Table1[[#This Row],[Female Voters]]</f>
        <v>0.3907536415452818</v>
      </c>
      <c r="Z5697" s="24">
        <f>Table1[[#This Row],[Male Ballots]]/Table1[[#This Row],[Male Voters]]</f>
        <v>0.38675213675213677</v>
      </c>
      <c r="AA5697" s="24">
        <f>Table1[[#This Row],[Total Ballots]]/Table1[[#This Row],[Total Voters]]</f>
        <v>0.38808453985688135</v>
      </c>
    </row>
    <row r="5698" spans="1:27" s="12" customFormat="1" x14ac:dyDescent="0.35">
      <c r="A5698" s="8" t="s">
        <v>54</v>
      </c>
      <c r="B5698" s="17">
        <v>2015</v>
      </c>
      <c r="C5698" s="17" t="s">
        <v>82</v>
      </c>
      <c r="D5698" s="17"/>
      <c r="E5698" s="35" t="s">
        <v>74</v>
      </c>
      <c r="F5698" s="34" t="s">
        <v>78</v>
      </c>
      <c r="G5698" s="9" t="s">
        <v>66</v>
      </c>
      <c r="H5698" s="10">
        <v>5583.9979999999996</v>
      </c>
      <c r="I5698" s="10">
        <v>5570.9979999999996</v>
      </c>
      <c r="J5698" s="10">
        <v>11154.995999999999</v>
      </c>
      <c r="K5698" s="31">
        <v>4453</v>
      </c>
      <c r="L5698" s="31">
        <v>3871</v>
      </c>
      <c r="M5698" s="31">
        <v>34</v>
      </c>
      <c r="N5698" s="31">
        <v>8358</v>
      </c>
      <c r="O5698" s="10">
        <v>2438</v>
      </c>
      <c r="P5698" s="10">
        <v>2056</v>
      </c>
      <c r="Q5698" s="10">
        <v>18</v>
      </c>
      <c r="R5698" s="11">
        <v>4512</v>
      </c>
      <c r="S5698" s="130">
        <f>IFERROR(Table1[[#This Row],[Female Voters]]/Table1[[#This Row],[Female Population]],"0.0%")</f>
        <v>0.79745730567955075</v>
      </c>
      <c r="T5698" s="130">
        <f>IFERROR(Table1[[#This Row],[Male Voters]]/Table1[[#This Row],[Male Population]],"0.0%")</f>
        <v>0.6948485711177782</v>
      </c>
      <c r="U5698" s="130">
        <f>IFERROR(Table1[[#This Row],[Total Voters]]/Table1[[#This Row],[Total Population]],"0.0%")</f>
        <v>0.74926069000831563</v>
      </c>
      <c r="V5698" s="130">
        <f>IFERROR(Table1[[#This Row],[Female Ballots]]/Table1[[#This Row],[Female Population]],"0.0%")</f>
        <v>0.43660474090427687</v>
      </c>
      <c r="W5698" s="130">
        <f>IFERROR(Table1[[#This Row],[Male Ballots]]/Table1[[#This Row],[Male Population]],"0.0%")</f>
        <v>0.36905416228833687</v>
      </c>
      <c r="X5698" s="130">
        <f>IFERROR(Table1[[#This Row],[Total Ballots]]/Table1[[#This Row],[Total Population]],"0.0%")</f>
        <v>0.4044824399757741</v>
      </c>
      <c r="Y5698" s="24">
        <f>Table1[[#This Row],[Female Ballots]]/Table1[[#This Row],[Female Voters]]</f>
        <v>0.54749607006512468</v>
      </c>
      <c r="Z5698" s="24">
        <f>Table1[[#This Row],[Male Ballots]]/Table1[[#This Row],[Male Voters]]</f>
        <v>0.53112890725910622</v>
      </c>
      <c r="AA5698" s="24">
        <f>Table1[[#This Row],[Total Ballots]]/Table1[[#This Row],[Total Voters]]</f>
        <v>0.53984206748025843</v>
      </c>
    </row>
    <row r="5699" spans="1:27" s="12" customFormat="1" x14ac:dyDescent="0.35">
      <c r="A5699" s="8" t="s">
        <v>54</v>
      </c>
      <c r="B5699" s="17">
        <v>2015</v>
      </c>
      <c r="C5699" s="17" t="s">
        <v>82</v>
      </c>
      <c r="D5699" s="17"/>
      <c r="E5699" s="35" t="s">
        <v>74</v>
      </c>
      <c r="F5699" s="34" t="s">
        <v>78</v>
      </c>
      <c r="G5699" s="9" t="s">
        <v>67</v>
      </c>
      <c r="H5699" s="10">
        <v>7461.9961999999996</v>
      </c>
      <c r="I5699" s="10">
        <v>6834.9974000000002</v>
      </c>
      <c r="J5699" s="10">
        <v>14296.992999999999</v>
      </c>
      <c r="K5699" s="31">
        <v>6155</v>
      </c>
      <c r="L5699" s="31">
        <v>5650</v>
      </c>
      <c r="M5699" s="31">
        <v>41</v>
      </c>
      <c r="N5699" s="31">
        <v>11846</v>
      </c>
      <c r="O5699" s="10">
        <v>4086</v>
      </c>
      <c r="P5699" s="10">
        <v>3846</v>
      </c>
      <c r="Q5699" s="10">
        <v>29</v>
      </c>
      <c r="R5699" s="11">
        <v>7961</v>
      </c>
      <c r="S5699" s="130">
        <f>IFERROR(Table1[[#This Row],[Female Voters]]/Table1[[#This Row],[Female Population]],"0.0%")</f>
        <v>0.82484630587187924</v>
      </c>
      <c r="T5699" s="130">
        <f>IFERROR(Table1[[#This Row],[Male Voters]]/Table1[[#This Row],[Male Population]],"0.0%")</f>
        <v>0.82662796623741219</v>
      </c>
      <c r="U5699" s="130">
        <f>IFERROR(Table1[[#This Row],[Total Voters]]/Table1[[#This Row],[Total Population]],"0.0%")</f>
        <v>0.82856583898446345</v>
      </c>
      <c r="V5699" s="130">
        <f>IFERROR(Table1[[#This Row],[Female Ballots]]/Table1[[#This Row],[Female Population]],"0.0%")</f>
        <v>0.54757465569333852</v>
      </c>
      <c r="W5699" s="130">
        <f>IFERROR(Table1[[#This Row],[Male Ballots]]/Table1[[#This Row],[Male Population]],"0.0%")</f>
        <v>0.56269224038036936</v>
      </c>
      <c r="X5699" s="130">
        <f>IFERROR(Table1[[#This Row],[Total Ballots]]/Table1[[#This Row],[Total Population]],"0.0%")</f>
        <v>0.55683037684917391</v>
      </c>
      <c r="Y5699" s="24">
        <f>Table1[[#This Row],[Female Ballots]]/Table1[[#This Row],[Female Voters]]</f>
        <v>0.66385052802599509</v>
      </c>
      <c r="Z5699" s="24">
        <f>Table1[[#This Row],[Male Ballots]]/Table1[[#This Row],[Male Voters]]</f>
        <v>0.68070796460176997</v>
      </c>
      <c r="AA5699" s="24">
        <f>Table1[[#This Row],[Total Ballots]]/Table1[[#This Row],[Total Voters]]</f>
        <v>0.67204119534019924</v>
      </c>
    </row>
    <row r="5700" spans="1:27" s="12" customFormat="1" x14ac:dyDescent="0.35">
      <c r="A5700" s="8" t="s">
        <v>30</v>
      </c>
      <c r="B5700" s="17">
        <v>2015</v>
      </c>
      <c r="C5700" s="17" t="s">
        <v>82</v>
      </c>
      <c r="D5700" s="17"/>
      <c r="E5700" s="35" t="s">
        <v>74</v>
      </c>
      <c r="F5700" s="34" t="s">
        <v>78</v>
      </c>
      <c r="G5700" s="9" t="s">
        <v>79</v>
      </c>
      <c r="H5700" s="10">
        <v>33525.998600000006</v>
      </c>
      <c r="I5700" s="10">
        <v>32410.016299999999</v>
      </c>
      <c r="J5700" s="10">
        <v>65936.013299999991</v>
      </c>
      <c r="K5700" s="31">
        <v>26739</v>
      </c>
      <c r="L5700" s="31">
        <v>24131</v>
      </c>
      <c r="M5700" s="31"/>
      <c r="N5700" s="31">
        <v>50870</v>
      </c>
      <c r="O5700" s="10">
        <v>12071</v>
      </c>
      <c r="P5700" s="10">
        <v>10791</v>
      </c>
      <c r="Q5700" s="10">
        <v>0</v>
      </c>
      <c r="R5700" s="11">
        <v>22862</v>
      </c>
      <c r="S5700" s="130">
        <f>IFERROR(Table1[[#This Row],[Female Voters]]/Table1[[#This Row],[Female Population]],"0.0%")</f>
        <v>0.79756013591195452</v>
      </c>
      <c r="T5700" s="130">
        <f>IFERROR(Table1[[#This Row],[Male Voters]]/Table1[[#This Row],[Male Population]],"0.0%")</f>
        <v>0.74455377549439861</v>
      </c>
      <c r="U5700" s="130">
        <f>IFERROR(Table1[[#This Row],[Total Voters]]/Table1[[#This Row],[Total Population]],"0.0%")</f>
        <v>0.77150554687843109</v>
      </c>
      <c r="V5700" s="130">
        <f>IFERROR(Table1[[#This Row],[Female Ballots]]/Table1[[#This Row],[Female Population]],"0.0%")</f>
        <v>0.36004893229339924</v>
      </c>
      <c r="W5700" s="130">
        <f>IFERROR(Table1[[#This Row],[Male Ballots]]/Table1[[#This Row],[Male Population]],"0.0%")</f>
        <v>0.33295262489577954</v>
      </c>
      <c r="X5700" s="130">
        <f>IFERROR(Table1[[#This Row],[Total Ballots]]/Table1[[#This Row],[Total Population]],"0.0%")</f>
        <v>0.34673009264271065</v>
      </c>
      <c r="Y5700" s="24">
        <f>Table1[[#This Row],[Female Ballots]]/Table1[[#This Row],[Female Voters]]</f>
        <v>0.45143797449418455</v>
      </c>
      <c r="Z5700" s="24">
        <f>Table1[[#This Row],[Male Ballots]]/Table1[[#This Row],[Male Voters]]</f>
        <v>0.44718412001160335</v>
      </c>
      <c r="AA5700" s="24">
        <f>Table1[[#This Row],[Total Ballots]]/Table1[[#This Row],[Total Voters]]</f>
        <v>0.44942009042657755</v>
      </c>
    </row>
    <row r="5701" spans="1:27" s="12" customFormat="1" x14ac:dyDescent="0.35">
      <c r="A5701" s="8" t="s">
        <v>30</v>
      </c>
      <c r="B5701" s="17">
        <v>2015</v>
      </c>
      <c r="C5701" s="17" t="s">
        <v>82</v>
      </c>
      <c r="D5701" s="17"/>
      <c r="E5701" s="35" t="s">
        <v>74</v>
      </c>
      <c r="F5701" s="34" t="s">
        <v>78</v>
      </c>
      <c r="G5701" s="9" t="s">
        <v>62</v>
      </c>
      <c r="H5701" s="10">
        <v>3013.0016000000005</v>
      </c>
      <c r="I5701" s="10">
        <v>3767.0137</v>
      </c>
      <c r="J5701" s="10">
        <v>6780.0152999999991</v>
      </c>
      <c r="K5701" s="31">
        <v>1643</v>
      </c>
      <c r="L5701" s="31">
        <v>1598</v>
      </c>
      <c r="M5701" s="31"/>
      <c r="N5701" s="31">
        <v>3241</v>
      </c>
      <c r="O5701" s="10">
        <v>217</v>
      </c>
      <c r="P5701" s="10">
        <v>203</v>
      </c>
      <c r="Q5701" s="10">
        <v>0</v>
      </c>
      <c r="R5701" s="11">
        <v>420</v>
      </c>
      <c r="S5701" s="130">
        <f>IFERROR(Table1[[#This Row],[Female Voters]]/Table1[[#This Row],[Female Population]],"0.0%")</f>
        <v>0.54530339446218667</v>
      </c>
      <c r="T5701" s="130">
        <f>IFERROR(Table1[[#This Row],[Male Voters]]/Table1[[#This Row],[Male Population]],"0.0%")</f>
        <v>0.42420870409895245</v>
      </c>
      <c r="U5701" s="130">
        <f>IFERROR(Table1[[#This Row],[Total Voters]]/Table1[[#This Row],[Total Population]],"0.0%")</f>
        <v>0.47802252009667301</v>
      </c>
      <c r="V5701" s="130">
        <f>IFERROR(Table1[[#This Row],[Female Ballots]]/Table1[[#This Row],[Female Population]],"0.0%")</f>
        <v>7.2021203042175602E-2</v>
      </c>
      <c r="W5701" s="130">
        <f>IFERROR(Table1[[#This Row],[Male Ballots]]/Table1[[#This Row],[Male Population]],"0.0%")</f>
        <v>5.3888840383033383E-2</v>
      </c>
      <c r="X5701" s="130">
        <f>IFERROR(Table1[[#This Row],[Total Ballots]]/Table1[[#This Row],[Total Population]],"0.0%")</f>
        <v>6.1946762863499739E-2</v>
      </c>
      <c r="Y5701" s="24">
        <f>Table1[[#This Row],[Female Ballots]]/Table1[[#This Row],[Female Voters]]</f>
        <v>0.13207547169811321</v>
      </c>
      <c r="Z5701" s="24">
        <f>Table1[[#This Row],[Male Ballots]]/Table1[[#This Row],[Male Voters]]</f>
        <v>0.12703379224030037</v>
      </c>
      <c r="AA5701" s="24">
        <f>Table1[[#This Row],[Total Ballots]]/Table1[[#This Row],[Total Voters]]</f>
        <v>0.12958963282937366</v>
      </c>
    </row>
    <row r="5702" spans="1:27" s="12" customFormat="1" x14ac:dyDescent="0.35">
      <c r="A5702" s="8" t="s">
        <v>30</v>
      </c>
      <c r="B5702" s="17">
        <v>2015</v>
      </c>
      <c r="C5702" s="17" t="s">
        <v>82</v>
      </c>
      <c r="D5702" s="17"/>
      <c r="E5702" s="35" t="s">
        <v>74</v>
      </c>
      <c r="F5702" s="34" t="s">
        <v>78</v>
      </c>
      <c r="G5702" s="9" t="s">
        <v>63</v>
      </c>
      <c r="H5702" s="10">
        <v>4742.9930000000004</v>
      </c>
      <c r="I5702" s="10">
        <v>5309.9959999999992</v>
      </c>
      <c r="J5702" s="10">
        <v>10052.99</v>
      </c>
      <c r="K5702" s="31">
        <v>3167</v>
      </c>
      <c r="L5702" s="31">
        <v>2849</v>
      </c>
      <c r="M5702" s="31"/>
      <c r="N5702" s="31">
        <v>6016</v>
      </c>
      <c r="O5702" s="10">
        <v>449</v>
      </c>
      <c r="P5702" s="10">
        <v>340</v>
      </c>
      <c r="Q5702" s="10">
        <v>0</v>
      </c>
      <c r="R5702" s="11">
        <v>789</v>
      </c>
      <c r="S5702" s="130">
        <f>IFERROR(Table1[[#This Row],[Female Voters]]/Table1[[#This Row],[Female Population]],"0.0%")</f>
        <v>0.66772183724496315</v>
      </c>
      <c r="T5702" s="130">
        <f>IFERROR(Table1[[#This Row],[Male Voters]]/Table1[[#This Row],[Male Population]],"0.0%")</f>
        <v>0.53653524409434594</v>
      </c>
      <c r="U5702" s="130">
        <f>IFERROR(Table1[[#This Row],[Total Voters]]/Table1[[#This Row],[Total Population]],"0.0%")</f>
        <v>0.59842892512575863</v>
      </c>
      <c r="V5702" s="130">
        <f>IFERROR(Table1[[#This Row],[Female Ballots]]/Table1[[#This Row],[Female Population]],"0.0%")</f>
        <v>9.4665963032203496E-2</v>
      </c>
      <c r="W5702" s="130">
        <f>IFERROR(Table1[[#This Row],[Male Ballots]]/Table1[[#This Row],[Male Population]],"0.0%")</f>
        <v>6.4030180060399303E-2</v>
      </c>
      <c r="X5702" s="130">
        <f>IFERROR(Table1[[#This Row],[Total Ballots]]/Table1[[#This Row],[Total Population]],"0.0%")</f>
        <v>7.8484112686872262E-2</v>
      </c>
      <c r="Y5702" s="24">
        <f>Table1[[#This Row],[Female Ballots]]/Table1[[#This Row],[Female Voters]]</f>
        <v>0.14177455004736345</v>
      </c>
      <c r="Z5702" s="24">
        <f>Table1[[#This Row],[Male Ballots]]/Table1[[#This Row],[Male Voters]]</f>
        <v>0.11934011934011934</v>
      </c>
      <c r="AA5702" s="24">
        <f>Table1[[#This Row],[Total Ballots]]/Table1[[#This Row],[Total Voters]]</f>
        <v>0.1311502659574468</v>
      </c>
    </row>
    <row r="5703" spans="1:27" s="12" customFormat="1" x14ac:dyDescent="0.35">
      <c r="A5703" s="8" t="s">
        <v>30</v>
      </c>
      <c r="B5703" s="17">
        <v>2015</v>
      </c>
      <c r="C5703" s="17" t="s">
        <v>82</v>
      </c>
      <c r="D5703" s="17"/>
      <c r="E5703" s="35" t="s">
        <v>74</v>
      </c>
      <c r="F5703" s="34" t="s">
        <v>78</v>
      </c>
      <c r="G5703" s="9" t="s">
        <v>64</v>
      </c>
      <c r="H5703" s="10">
        <v>4332.9989999999998</v>
      </c>
      <c r="I5703" s="10">
        <v>4352.9989999999998</v>
      </c>
      <c r="J5703" s="10">
        <v>8685.9969999999994</v>
      </c>
      <c r="K5703" s="31">
        <v>2916</v>
      </c>
      <c r="L5703" s="31">
        <v>2626</v>
      </c>
      <c r="M5703" s="31"/>
      <c r="N5703" s="31">
        <v>5542</v>
      </c>
      <c r="O5703" s="10">
        <v>649</v>
      </c>
      <c r="P5703" s="10">
        <v>543</v>
      </c>
      <c r="Q5703" s="10">
        <v>0</v>
      </c>
      <c r="R5703" s="11">
        <v>1192</v>
      </c>
      <c r="S5703" s="130">
        <f>IFERROR(Table1[[#This Row],[Female Voters]]/Table1[[#This Row],[Female Population]],"0.0%")</f>
        <v>0.67297499953265627</v>
      </c>
      <c r="T5703" s="130">
        <f>IFERROR(Table1[[#This Row],[Male Voters]]/Table1[[#This Row],[Male Population]],"0.0%")</f>
        <v>0.60326225666488786</v>
      </c>
      <c r="U5703" s="130">
        <f>IFERROR(Table1[[#This Row],[Total Voters]]/Table1[[#This Row],[Total Population]],"0.0%")</f>
        <v>0.63803844279476496</v>
      </c>
      <c r="V5703" s="130">
        <f>IFERROR(Table1[[#This Row],[Female Ballots]]/Table1[[#This Row],[Female Population]],"0.0%")</f>
        <v>0.1497807869330226</v>
      </c>
      <c r="W5703" s="130">
        <f>IFERROR(Table1[[#This Row],[Male Ballots]]/Table1[[#This Row],[Male Population]],"0.0%")</f>
        <v>0.12474158620298328</v>
      </c>
      <c r="X5703" s="130">
        <f>IFERROR(Table1[[#This Row],[Total Ballots]]/Table1[[#This Row],[Total Population]],"0.0%")</f>
        <v>0.13723237528173221</v>
      </c>
      <c r="Y5703" s="24">
        <f>Table1[[#This Row],[Female Ballots]]/Table1[[#This Row],[Female Voters]]</f>
        <v>0.22256515775034294</v>
      </c>
      <c r="Z5703" s="24">
        <f>Table1[[#This Row],[Male Ballots]]/Table1[[#This Row],[Male Voters]]</f>
        <v>0.20677837014470679</v>
      </c>
      <c r="AA5703" s="24">
        <f>Table1[[#This Row],[Total Ballots]]/Table1[[#This Row],[Total Voters]]</f>
        <v>0.21508480692890652</v>
      </c>
    </row>
    <row r="5704" spans="1:27" s="12" customFormat="1" x14ac:dyDescent="0.35">
      <c r="A5704" s="8" t="s">
        <v>30</v>
      </c>
      <c r="B5704" s="17">
        <v>2015</v>
      </c>
      <c r="C5704" s="17" t="s">
        <v>82</v>
      </c>
      <c r="D5704" s="17"/>
      <c r="E5704" s="35" t="s">
        <v>74</v>
      </c>
      <c r="F5704" s="34" t="s">
        <v>78</v>
      </c>
      <c r="G5704" s="9" t="s">
        <v>65</v>
      </c>
      <c r="H5704" s="10">
        <v>5023.0020000000004</v>
      </c>
      <c r="I5704" s="10">
        <v>4667.0020000000004</v>
      </c>
      <c r="J5704" s="10">
        <v>9690.0040000000008</v>
      </c>
      <c r="K5704" s="31">
        <v>3968</v>
      </c>
      <c r="L5704" s="31">
        <v>3698</v>
      </c>
      <c r="M5704" s="31"/>
      <c r="N5704" s="31">
        <v>7666</v>
      </c>
      <c r="O5704" s="10">
        <v>1397</v>
      </c>
      <c r="P5704" s="10">
        <v>1256</v>
      </c>
      <c r="Q5704" s="10">
        <v>0</v>
      </c>
      <c r="R5704" s="11">
        <v>2653</v>
      </c>
      <c r="S5704" s="130">
        <f>IFERROR(Table1[[#This Row],[Female Voters]]/Table1[[#This Row],[Female Population]],"0.0%")</f>
        <v>0.78996584114439927</v>
      </c>
      <c r="T5704" s="130">
        <f>IFERROR(Table1[[#This Row],[Male Voters]]/Table1[[#This Row],[Male Population]],"0.0%")</f>
        <v>0.79237163386688059</v>
      </c>
      <c r="U5704" s="130">
        <f>IFERROR(Table1[[#This Row],[Total Voters]]/Table1[[#This Row],[Total Population]],"0.0%")</f>
        <v>0.79112454442743252</v>
      </c>
      <c r="V5704" s="130">
        <f>IFERROR(Table1[[#This Row],[Female Ballots]]/Table1[[#This Row],[Female Population]],"0.0%")</f>
        <v>0.27812053429403372</v>
      </c>
      <c r="W5704" s="130">
        <f>IFERROR(Table1[[#This Row],[Male Ballots]]/Table1[[#This Row],[Male Population]],"0.0%")</f>
        <v>0.26912351869572798</v>
      </c>
      <c r="X5704" s="130">
        <f>IFERROR(Table1[[#This Row],[Total Ballots]]/Table1[[#This Row],[Total Population]],"0.0%")</f>
        <v>0.27378729668223045</v>
      </c>
      <c r="Y5704" s="24">
        <f>Table1[[#This Row],[Female Ballots]]/Table1[[#This Row],[Female Voters]]</f>
        <v>0.3520665322580645</v>
      </c>
      <c r="Z5704" s="24">
        <f>Table1[[#This Row],[Male Ballots]]/Table1[[#This Row],[Male Voters]]</f>
        <v>0.33964305029745806</v>
      </c>
      <c r="AA5704" s="24">
        <f>Table1[[#This Row],[Total Ballots]]/Table1[[#This Row],[Total Voters]]</f>
        <v>0.34607357161492303</v>
      </c>
    </row>
    <row r="5705" spans="1:27" s="12" customFormat="1" x14ac:dyDescent="0.35">
      <c r="A5705" s="8" t="s">
        <v>30</v>
      </c>
      <c r="B5705" s="17">
        <v>2015</v>
      </c>
      <c r="C5705" s="17" t="s">
        <v>82</v>
      </c>
      <c r="D5705" s="17"/>
      <c r="E5705" s="35" t="s">
        <v>74</v>
      </c>
      <c r="F5705" s="34" t="s">
        <v>78</v>
      </c>
      <c r="G5705" s="9" t="s">
        <v>66</v>
      </c>
      <c r="H5705" s="10">
        <v>6650.0030000000006</v>
      </c>
      <c r="I5705" s="10">
        <v>5724.0039999999999</v>
      </c>
      <c r="J5705" s="10">
        <v>12374.005999999999</v>
      </c>
      <c r="K5705" s="31">
        <v>6061</v>
      </c>
      <c r="L5705" s="31">
        <v>4968</v>
      </c>
      <c r="M5705" s="31"/>
      <c r="N5705" s="31">
        <v>11029</v>
      </c>
      <c r="O5705" s="10">
        <v>3201</v>
      </c>
      <c r="P5705" s="10">
        <v>2561</v>
      </c>
      <c r="Q5705" s="10">
        <v>0</v>
      </c>
      <c r="R5705" s="11">
        <v>5762</v>
      </c>
      <c r="S5705" s="130">
        <f>IFERROR(Table1[[#This Row],[Female Voters]]/Table1[[#This Row],[Female Population]],"0.0%")</f>
        <v>0.91142816025797269</v>
      </c>
      <c r="T5705" s="130">
        <f>IFERROR(Table1[[#This Row],[Male Voters]]/Table1[[#This Row],[Male Population]],"0.0%")</f>
        <v>0.86792392178621824</v>
      </c>
      <c r="U5705" s="130">
        <f>IFERROR(Table1[[#This Row],[Total Voters]]/Table1[[#This Row],[Total Population]],"0.0%")</f>
        <v>0.89130391564381017</v>
      </c>
      <c r="V5705" s="130">
        <f>IFERROR(Table1[[#This Row],[Female Ballots]]/Table1[[#This Row],[Female Population]],"0.0%")</f>
        <v>0.48135316630684222</v>
      </c>
      <c r="W5705" s="130">
        <f>IFERROR(Table1[[#This Row],[Male Ballots]]/Table1[[#This Row],[Male Population]],"0.0%")</f>
        <v>0.44741408286926426</v>
      </c>
      <c r="X5705" s="130">
        <f>IFERROR(Table1[[#This Row],[Total Ballots]]/Table1[[#This Row],[Total Population]],"0.0%")</f>
        <v>0.46565356441559835</v>
      </c>
      <c r="Y5705" s="24">
        <f>Table1[[#This Row],[Female Ballots]]/Table1[[#This Row],[Female Voters]]</f>
        <v>0.52813067150635207</v>
      </c>
      <c r="Z5705" s="24">
        <f>Table1[[#This Row],[Male Ballots]]/Table1[[#This Row],[Male Voters]]</f>
        <v>0.51549919484702089</v>
      </c>
      <c r="AA5705" s="24">
        <f>Table1[[#This Row],[Total Ballots]]/Table1[[#This Row],[Total Voters]]</f>
        <v>0.52244083779127759</v>
      </c>
    </row>
    <row r="5706" spans="1:27" s="12" customFormat="1" x14ac:dyDescent="0.35">
      <c r="A5706" s="8" t="s">
        <v>30</v>
      </c>
      <c r="B5706" s="17">
        <v>2015</v>
      </c>
      <c r="C5706" s="17" t="s">
        <v>82</v>
      </c>
      <c r="D5706" s="17"/>
      <c r="E5706" s="35" t="s">
        <v>74</v>
      </c>
      <c r="F5706" s="34" t="s">
        <v>78</v>
      </c>
      <c r="G5706" s="9" t="s">
        <v>67</v>
      </c>
      <c r="H5706" s="10">
        <v>9764</v>
      </c>
      <c r="I5706" s="10">
        <v>8589.0015999999996</v>
      </c>
      <c r="J5706" s="10">
        <v>18353.001</v>
      </c>
      <c r="K5706" s="31">
        <v>8984</v>
      </c>
      <c r="L5706" s="31">
        <v>8392</v>
      </c>
      <c r="M5706" s="31"/>
      <c r="N5706" s="31">
        <v>17376</v>
      </c>
      <c r="O5706" s="10">
        <v>6158</v>
      </c>
      <c r="P5706" s="10">
        <v>5888</v>
      </c>
      <c r="Q5706" s="10">
        <v>0</v>
      </c>
      <c r="R5706" s="11">
        <v>12046</v>
      </c>
      <c r="S5706" s="130">
        <f>IFERROR(Table1[[#This Row],[Female Voters]]/Table1[[#This Row],[Female Population]],"0.0%")</f>
        <v>0.92011470708725929</v>
      </c>
      <c r="T5706" s="130">
        <f>IFERROR(Table1[[#This Row],[Male Voters]]/Table1[[#This Row],[Male Population]],"0.0%")</f>
        <v>0.97706350409807818</v>
      </c>
      <c r="U5706" s="130">
        <f>IFERROR(Table1[[#This Row],[Total Voters]]/Table1[[#This Row],[Total Population]],"0.0%")</f>
        <v>0.94676614467573994</v>
      </c>
      <c r="V5706" s="130">
        <f>IFERROR(Table1[[#This Row],[Female Ballots]]/Table1[[#This Row],[Female Population]],"0.0%")</f>
        <v>0.63068414584186805</v>
      </c>
      <c r="W5706" s="130">
        <f>IFERROR(Table1[[#This Row],[Male Ballots]]/Table1[[#This Row],[Male Population]],"0.0%")</f>
        <v>0.6855278732280129</v>
      </c>
      <c r="X5706" s="130">
        <f>IFERROR(Table1[[#This Row],[Total Ballots]]/Table1[[#This Row],[Total Population]],"0.0%")</f>
        <v>0.65635042465262217</v>
      </c>
      <c r="Y5706" s="24">
        <f>Table1[[#This Row],[Female Ballots]]/Table1[[#This Row],[Female Voters]]</f>
        <v>0.68544078361531613</v>
      </c>
      <c r="Z5706" s="24">
        <f>Table1[[#This Row],[Male Ballots]]/Table1[[#This Row],[Male Voters]]</f>
        <v>0.70162059103908481</v>
      </c>
      <c r="AA5706" s="24">
        <f>Table1[[#This Row],[Total Ballots]]/Table1[[#This Row],[Total Voters]]</f>
        <v>0.69325506445672191</v>
      </c>
    </row>
    <row r="5707" spans="1:27" s="12" customFormat="1" x14ac:dyDescent="0.35">
      <c r="A5707" s="8" t="s">
        <v>24</v>
      </c>
      <c r="B5707" s="17">
        <v>2015</v>
      </c>
      <c r="C5707" s="17" t="s">
        <v>82</v>
      </c>
      <c r="D5707" s="17"/>
      <c r="E5707" s="35" t="s">
        <v>73</v>
      </c>
      <c r="F5707" s="34" t="s">
        <v>78</v>
      </c>
      <c r="G5707" s="9" t="s">
        <v>79</v>
      </c>
      <c r="H5707" s="10">
        <v>13800.000609999999</v>
      </c>
      <c r="I5707" s="10">
        <v>13256.000700000001</v>
      </c>
      <c r="J5707" s="10">
        <v>27056.002800000002</v>
      </c>
      <c r="K5707" s="31">
        <v>12161</v>
      </c>
      <c r="L5707" s="31">
        <v>10999</v>
      </c>
      <c r="M5707" s="31"/>
      <c r="N5707" s="31">
        <v>23160</v>
      </c>
      <c r="O5707" s="10">
        <v>6676</v>
      </c>
      <c r="P5707" s="10">
        <v>5995</v>
      </c>
      <c r="Q5707" s="10">
        <v>0</v>
      </c>
      <c r="R5707" s="11">
        <v>12671</v>
      </c>
      <c r="S5707" s="130">
        <f>IFERROR(Table1[[#This Row],[Female Voters]]/Table1[[#This Row],[Female Population]],"0.0%")</f>
        <v>0.88123184510496921</v>
      </c>
      <c r="T5707" s="130">
        <f>IFERROR(Table1[[#This Row],[Male Voters]]/Table1[[#This Row],[Male Population]],"0.0%")</f>
        <v>0.82973743355339435</v>
      </c>
      <c r="U5707" s="130">
        <f>IFERROR(Table1[[#This Row],[Total Voters]]/Table1[[#This Row],[Total Population]],"0.0%")</f>
        <v>0.85600227687735153</v>
      </c>
      <c r="V5707" s="130">
        <f>IFERROR(Table1[[#This Row],[Female Ballots]]/Table1[[#This Row],[Female Population]],"0.0%")</f>
        <v>0.48376809455807701</v>
      </c>
      <c r="W5707" s="130">
        <f>IFERROR(Table1[[#This Row],[Male Ballots]]/Table1[[#This Row],[Male Population]],"0.0%")</f>
        <v>0.4522480147424856</v>
      </c>
      <c r="X5707" s="130">
        <f>IFERROR(Table1[[#This Row],[Total Ballots]]/Table1[[#This Row],[Total Population]],"0.0%")</f>
        <v>0.46832490718104153</v>
      </c>
      <c r="Y5707" s="24">
        <f>Table1[[#This Row],[Female Ballots]]/Table1[[#This Row],[Female Voters]]</f>
        <v>0.54896801249897209</v>
      </c>
      <c r="Z5707" s="24">
        <f>Table1[[#This Row],[Male Ballots]]/Table1[[#This Row],[Male Voters]]</f>
        <v>0.54504954995908717</v>
      </c>
      <c r="AA5707" s="24">
        <f>Table1[[#This Row],[Total Ballots]]/Table1[[#This Row],[Total Voters]]</f>
        <v>0.54710708117443874</v>
      </c>
    </row>
    <row r="5708" spans="1:27" s="12" customFormat="1" x14ac:dyDescent="0.35">
      <c r="A5708" s="8" t="s">
        <v>24</v>
      </c>
      <c r="B5708" s="17">
        <v>2015</v>
      </c>
      <c r="C5708" s="17" t="s">
        <v>82</v>
      </c>
      <c r="D5708" s="17"/>
      <c r="E5708" s="35" t="s">
        <v>73</v>
      </c>
      <c r="F5708" s="34" t="s">
        <v>78</v>
      </c>
      <c r="G5708" s="9" t="s">
        <v>62</v>
      </c>
      <c r="H5708" s="10">
        <v>655.0012099999999</v>
      </c>
      <c r="I5708" s="10">
        <v>765.00099999999998</v>
      </c>
      <c r="J5708" s="10">
        <v>1420.0022999999999</v>
      </c>
      <c r="K5708" s="31">
        <v>478</v>
      </c>
      <c r="L5708" s="31">
        <v>470</v>
      </c>
      <c r="M5708" s="31"/>
      <c r="N5708" s="31">
        <v>948</v>
      </c>
      <c r="O5708" s="10">
        <v>79</v>
      </c>
      <c r="P5708" s="10">
        <v>82</v>
      </c>
      <c r="Q5708" s="10">
        <v>0</v>
      </c>
      <c r="R5708" s="11">
        <v>161</v>
      </c>
      <c r="S5708" s="130">
        <f>IFERROR(Table1[[#This Row],[Female Voters]]/Table1[[#This Row],[Female Population]],"0.0%")</f>
        <v>0.7297696442423367</v>
      </c>
      <c r="T5708" s="130">
        <f>IFERROR(Table1[[#This Row],[Male Voters]]/Table1[[#This Row],[Male Population]],"0.0%")</f>
        <v>0.61437828185845511</v>
      </c>
      <c r="U5708" s="130">
        <f>IFERROR(Table1[[#This Row],[Total Voters]]/Table1[[#This Row],[Total Population]],"0.0%")</f>
        <v>0.66760455247149952</v>
      </c>
      <c r="V5708" s="130">
        <f>IFERROR(Table1[[#This Row],[Female Ballots]]/Table1[[#This Row],[Female Population]],"0.0%")</f>
        <v>0.12061046421578368</v>
      </c>
      <c r="W5708" s="130">
        <f>IFERROR(Table1[[#This Row],[Male Ballots]]/Table1[[#This Row],[Male Population]],"0.0%")</f>
        <v>0.10718940236679429</v>
      </c>
      <c r="X5708" s="130">
        <f>IFERROR(Table1[[#This Row],[Total Ballots]]/Table1[[#This Row],[Total Population]],"0.0%")</f>
        <v>0.11338009804632007</v>
      </c>
      <c r="Y5708" s="24">
        <f>Table1[[#This Row],[Female Ballots]]/Table1[[#This Row],[Female Voters]]</f>
        <v>0.16527196652719664</v>
      </c>
      <c r="Z5708" s="24">
        <f>Table1[[#This Row],[Male Ballots]]/Table1[[#This Row],[Male Voters]]</f>
        <v>0.17446808510638298</v>
      </c>
      <c r="AA5708" s="24">
        <f>Table1[[#This Row],[Total Ballots]]/Table1[[#This Row],[Total Voters]]</f>
        <v>0.16983122362869199</v>
      </c>
    </row>
    <row r="5709" spans="1:27" s="12" customFormat="1" x14ac:dyDescent="0.35">
      <c r="A5709" s="8" t="s">
        <v>24</v>
      </c>
      <c r="B5709" s="17">
        <v>2015</v>
      </c>
      <c r="C5709" s="17" t="s">
        <v>82</v>
      </c>
      <c r="D5709" s="17"/>
      <c r="E5709" s="35" t="s">
        <v>73</v>
      </c>
      <c r="F5709" s="34" t="s">
        <v>78</v>
      </c>
      <c r="G5709" s="9" t="s">
        <v>63</v>
      </c>
      <c r="H5709" s="10">
        <v>1211.0012999999999</v>
      </c>
      <c r="I5709" s="10">
        <v>1291.0016000000001</v>
      </c>
      <c r="J5709" s="10">
        <v>2502.002</v>
      </c>
      <c r="K5709" s="31">
        <v>1049</v>
      </c>
      <c r="L5709" s="31">
        <v>968</v>
      </c>
      <c r="M5709" s="31"/>
      <c r="N5709" s="31">
        <v>2017</v>
      </c>
      <c r="O5709" s="10">
        <v>232</v>
      </c>
      <c r="P5709" s="10">
        <v>180</v>
      </c>
      <c r="Q5709" s="10">
        <v>0</v>
      </c>
      <c r="R5709" s="11">
        <v>412</v>
      </c>
      <c r="S5709" s="130">
        <f>IFERROR(Table1[[#This Row],[Female Voters]]/Table1[[#This Row],[Female Population]],"0.0%")</f>
        <v>0.8662253294030321</v>
      </c>
      <c r="T5709" s="130">
        <f>IFERROR(Table1[[#This Row],[Male Voters]]/Table1[[#This Row],[Male Population]],"0.0%")</f>
        <v>0.74980542239451908</v>
      </c>
      <c r="U5709" s="130">
        <f>IFERROR(Table1[[#This Row],[Total Voters]]/Table1[[#This Row],[Total Population]],"0.0%")</f>
        <v>0.80615443153122979</v>
      </c>
      <c r="V5709" s="130">
        <f>IFERROR(Table1[[#This Row],[Female Ballots]]/Table1[[#This Row],[Female Population]],"0.0%")</f>
        <v>0.19157700326168106</v>
      </c>
      <c r="W5709" s="130">
        <f>IFERROR(Table1[[#This Row],[Male Ballots]]/Table1[[#This Row],[Male Population]],"0.0%")</f>
        <v>0.13942662813121223</v>
      </c>
      <c r="X5709" s="130">
        <f>IFERROR(Table1[[#This Row],[Total Ballots]]/Table1[[#This Row],[Total Population]],"0.0%")</f>
        <v>0.16466813375848621</v>
      </c>
      <c r="Y5709" s="24">
        <f>Table1[[#This Row],[Female Ballots]]/Table1[[#This Row],[Female Voters]]</f>
        <v>0.22116301239275502</v>
      </c>
      <c r="Z5709" s="24">
        <f>Table1[[#This Row],[Male Ballots]]/Table1[[#This Row],[Male Voters]]</f>
        <v>0.18595041322314049</v>
      </c>
      <c r="AA5709" s="24">
        <f>Table1[[#This Row],[Total Ballots]]/Table1[[#This Row],[Total Voters]]</f>
        <v>0.20426375805651958</v>
      </c>
    </row>
    <row r="5710" spans="1:27" s="12" customFormat="1" x14ac:dyDescent="0.35">
      <c r="A5710" s="8" t="s">
        <v>24</v>
      </c>
      <c r="B5710" s="17">
        <v>2015</v>
      </c>
      <c r="C5710" s="17" t="s">
        <v>82</v>
      </c>
      <c r="D5710" s="17"/>
      <c r="E5710" s="35" t="s">
        <v>73</v>
      </c>
      <c r="F5710" s="34" t="s">
        <v>78</v>
      </c>
      <c r="G5710" s="9" t="s">
        <v>64</v>
      </c>
      <c r="H5710" s="10">
        <v>1401.0005000000001</v>
      </c>
      <c r="I5710" s="10">
        <v>1515.001</v>
      </c>
      <c r="J5710" s="10">
        <v>2916.002</v>
      </c>
      <c r="K5710" s="31">
        <v>1074</v>
      </c>
      <c r="L5710" s="31">
        <v>897</v>
      </c>
      <c r="M5710" s="31"/>
      <c r="N5710" s="31">
        <v>1971</v>
      </c>
      <c r="O5710" s="10">
        <v>330</v>
      </c>
      <c r="P5710" s="10">
        <v>255</v>
      </c>
      <c r="Q5710" s="10">
        <v>0</v>
      </c>
      <c r="R5710" s="11">
        <v>585</v>
      </c>
      <c r="S5710" s="130">
        <f>IFERROR(Table1[[#This Row],[Female Voters]]/Table1[[#This Row],[Female Population]],"0.0%")</f>
        <v>0.76659501549071529</v>
      </c>
      <c r="T5710" s="130">
        <f>IFERROR(Table1[[#This Row],[Male Voters]]/Table1[[#This Row],[Male Population]],"0.0%")</f>
        <v>0.59207881710969168</v>
      </c>
      <c r="U5710" s="130">
        <f>IFERROR(Table1[[#This Row],[Total Voters]]/Table1[[#This Row],[Total Population]],"0.0%")</f>
        <v>0.67592546232821515</v>
      </c>
      <c r="V5710" s="130">
        <f>IFERROR(Table1[[#This Row],[Female Ballots]]/Table1[[#This Row],[Female Population]],"0.0%")</f>
        <v>0.2355459544803874</v>
      </c>
      <c r="W5710" s="130">
        <f>IFERROR(Table1[[#This Row],[Male Ballots]]/Table1[[#This Row],[Male Population]],"0.0%")</f>
        <v>0.16831672058302272</v>
      </c>
      <c r="X5710" s="130">
        <f>IFERROR(Table1[[#This Row],[Total Ballots]]/Table1[[#This Row],[Total Population]],"0.0%")</f>
        <v>0.20061714635312322</v>
      </c>
      <c r="Y5710" s="24">
        <f>Table1[[#This Row],[Female Ballots]]/Table1[[#This Row],[Female Voters]]</f>
        <v>0.30726256983240224</v>
      </c>
      <c r="Z5710" s="24">
        <f>Table1[[#This Row],[Male Ballots]]/Table1[[#This Row],[Male Voters]]</f>
        <v>0.28428093645484948</v>
      </c>
      <c r="AA5710" s="24">
        <f>Table1[[#This Row],[Total Ballots]]/Table1[[#This Row],[Total Voters]]</f>
        <v>0.29680365296803651</v>
      </c>
    </row>
    <row r="5711" spans="1:27" s="12" customFormat="1" x14ac:dyDescent="0.35">
      <c r="A5711" s="8" t="s">
        <v>24</v>
      </c>
      <c r="B5711" s="17">
        <v>2015</v>
      </c>
      <c r="C5711" s="17" t="s">
        <v>82</v>
      </c>
      <c r="D5711" s="17"/>
      <c r="E5711" s="35" t="s">
        <v>73</v>
      </c>
      <c r="F5711" s="34" t="s">
        <v>78</v>
      </c>
      <c r="G5711" s="9" t="s">
        <v>65</v>
      </c>
      <c r="H5711" s="10">
        <v>1990.0005999999998</v>
      </c>
      <c r="I5711" s="10">
        <v>1843.0001</v>
      </c>
      <c r="J5711" s="10">
        <v>3833.0010000000002</v>
      </c>
      <c r="K5711" s="31">
        <v>1538</v>
      </c>
      <c r="L5711" s="31">
        <v>1272</v>
      </c>
      <c r="M5711" s="31"/>
      <c r="N5711" s="31">
        <v>2810</v>
      </c>
      <c r="O5711" s="10">
        <v>676</v>
      </c>
      <c r="P5711" s="10">
        <v>511</v>
      </c>
      <c r="Q5711" s="10">
        <v>0</v>
      </c>
      <c r="R5711" s="11">
        <v>1187</v>
      </c>
      <c r="S5711" s="130">
        <f>IFERROR(Table1[[#This Row],[Female Voters]]/Table1[[#This Row],[Female Population]],"0.0%")</f>
        <v>0.77286408858369193</v>
      </c>
      <c r="T5711" s="130">
        <f>IFERROR(Table1[[#This Row],[Male Voters]]/Table1[[#This Row],[Male Population]],"0.0%")</f>
        <v>0.69017901843846885</v>
      </c>
      <c r="U5711" s="130">
        <f>IFERROR(Table1[[#This Row],[Total Voters]]/Table1[[#This Row],[Total Population]],"0.0%")</f>
        <v>0.73310703545342149</v>
      </c>
      <c r="V5711" s="130">
        <f>IFERROR(Table1[[#This Row],[Female Ballots]]/Table1[[#This Row],[Female Population]],"0.0%")</f>
        <v>0.33969839004068647</v>
      </c>
      <c r="W5711" s="130">
        <f>IFERROR(Table1[[#This Row],[Male Ballots]]/Table1[[#This Row],[Male Population]],"0.0%")</f>
        <v>0.27726531322488807</v>
      </c>
      <c r="X5711" s="130">
        <f>IFERROR(Table1[[#This Row],[Total Ballots]]/Table1[[#This Row],[Total Population]],"0.0%")</f>
        <v>0.3096790217377976</v>
      </c>
      <c r="Y5711" s="24">
        <f>Table1[[#This Row],[Female Ballots]]/Table1[[#This Row],[Female Voters]]</f>
        <v>0.43953185955786733</v>
      </c>
      <c r="Z5711" s="24">
        <f>Table1[[#This Row],[Male Ballots]]/Table1[[#This Row],[Male Voters]]</f>
        <v>0.40172955974842767</v>
      </c>
      <c r="AA5711" s="24">
        <f>Table1[[#This Row],[Total Ballots]]/Table1[[#This Row],[Total Voters]]</f>
        <v>0.42241992882562279</v>
      </c>
    </row>
    <row r="5712" spans="1:27" s="12" customFormat="1" x14ac:dyDescent="0.35">
      <c r="A5712" s="8" t="s">
        <v>24</v>
      </c>
      <c r="B5712" s="17">
        <v>2015</v>
      </c>
      <c r="C5712" s="17" t="s">
        <v>82</v>
      </c>
      <c r="D5712" s="17"/>
      <c r="E5712" s="35" t="s">
        <v>73</v>
      </c>
      <c r="F5712" s="34" t="s">
        <v>78</v>
      </c>
      <c r="G5712" s="9" t="s">
        <v>66</v>
      </c>
      <c r="H5712" s="10">
        <v>3284.9989999999998</v>
      </c>
      <c r="I5712" s="10">
        <v>2810</v>
      </c>
      <c r="J5712" s="10">
        <v>6094.9989999999998</v>
      </c>
      <c r="K5712" s="31">
        <v>3059</v>
      </c>
      <c r="L5712" s="31">
        <v>2496</v>
      </c>
      <c r="M5712" s="31"/>
      <c r="N5712" s="31">
        <v>5555</v>
      </c>
      <c r="O5712" s="10">
        <v>1844</v>
      </c>
      <c r="P5712" s="10">
        <v>1430</v>
      </c>
      <c r="Q5712" s="10">
        <v>0</v>
      </c>
      <c r="R5712" s="11">
        <v>3274</v>
      </c>
      <c r="S5712" s="130">
        <f>IFERROR(Table1[[#This Row],[Female Voters]]/Table1[[#This Row],[Female Population]],"0.0%")</f>
        <v>0.93120271878317173</v>
      </c>
      <c r="T5712" s="130">
        <f>IFERROR(Table1[[#This Row],[Male Voters]]/Table1[[#This Row],[Male Population]],"0.0%")</f>
        <v>0.88825622775800717</v>
      </c>
      <c r="U5712" s="130">
        <f>IFERROR(Table1[[#This Row],[Total Voters]]/Table1[[#This Row],[Total Population]],"0.0%")</f>
        <v>0.91140293870433775</v>
      </c>
      <c r="V5712" s="130">
        <f>IFERROR(Table1[[#This Row],[Female Ballots]]/Table1[[#This Row],[Female Population]],"0.0%")</f>
        <v>0.56133959249302667</v>
      </c>
      <c r="W5712" s="130">
        <f>IFERROR(Table1[[#This Row],[Male Ballots]]/Table1[[#This Row],[Male Population]],"0.0%")</f>
        <v>0.50889679715302494</v>
      </c>
      <c r="X5712" s="130">
        <f>IFERROR(Table1[[#This Row],[Total Ballots]]/Table1[[#This Row],[Total Population]],"0.0%")</f>
        <v>0.53716169600684105</v>
      </c>
      <c r="Y5712" s="24">
        <f>Table1[[#This Row],[Female Ballots]]/Table1[[#This Row],[Female Voters]]</f>
        <v>0.60281137626675385</v>
      </c>
      <c r="Z5712" s="24">
        <f>Table1[[#This Row],[Male Ballots]]/Table1[[#This Row],[Male Voters]]</f>
        <v>0.57291666666666663</v>
      </c>
      <c r="AA5712" s="24">
        <f>Table1[[#This Row],[Total Ballots]]/Table1[[#This Row],[Total Voters]]</f>
        <v>0.58937893789378937</v>
      </c>
    </row>
    <row r="5713" spans="1:27" s="12" customFormat="1" x14ac:dyDescent="0.35">
      <c r="A5713" s="8" t="s">
        <v>24</v>
      </c>
      <c r="B5713" s="17">
        <v>2015</v>
      </c>
      <c r="C5713" s="17" t="s">
        <v>82</v>
      </c>
      <c r="D5713" s="17"/>
      <c r="E5713" s="35" t="s">
        <v>73</v>
      </c>
      <c r="F5713" s="34" t="s">
        <v>78</v>
      </c>
      <c r="G5713" s="9" t="s">
        <v>67</v>
      </c>
      <c r="H5713" s="10">
        <v>5257.9979999999996</v>
      </c>
      <c r="I5713" s="10">
        <v>5031.9970000000003</v>
      </c>
      <c r="J5713" s="10">
        <v>10289.996499999999</v>
      </c>
      <c r="K5713" s="31">
        <v>4963</v>
      </c>
      <c r="L5713" s="31">
        <v>4896</v>
      </c>
      <c r="M5713" s="31"/>
      <c r="N5713" s="31">
        <v>9859</v>
      </c>
      <c r="O5713" s="10">
        <v>3515</v>
      </c>
      <c r="P5713" s="10">
        <v>3537</v>
      </c>
      <c r="Q5713" s="10">
        <v>0</v>
      </c>
      <c r="R5713" s="11">
        <v>7052</v>
      </c>
      <c r="S5713" s="130">
        <f>IFERROR(Table1[[#This Row],[Female Voters]]/Table1[[#This Row],[Female Population]],"0.0%")</f>
        <v>0.94389537614886887</v>
      </c>
      <c r="T5713" s="130">
        <f>IFERROR(Table1[[#This Row],[Male Voters]]/Table1[[#This Row],[Male Population]],"0.0%")</f>
        <v>0.97297355304464606</v>
      </c>
      <c r="U5713" s="130">
        <f>IFERROR(Table1[[#This Row],[Total Voters]]/Table1[[#This Row],[Total Population]],"0.0%")</f>
        <v>0.95811500033066099</v>
      </c>
      <c r="V5713" s="130">
        <f>IFERROR(Table1[[#This Row],[Female Ballots]]/Table1[[#This Row],[Female Population]],"0.0%")</f>
        <v>0.66850538931357528</v>
      </c>
      <c r="W5713" s="130">
        <f>IFERROR(Table1[[#This Row],[Male Ballots]]/Table1[[#This Row],[Male Population]],"0.0%")</f>
        <v>0.70290184990173876</v>
      </c>
      <c r="X5713" s="130">
        <f>IFERROR(Table1[[#This Row],[Total Ballots]]/Table1[[#This Row],[Total Population]],"0.0%")</f>
        <v>0.68532579189895748</v>
      </c>
      <c r="Y5713" s="24">
        <f>Table1[[#This Row],[Female Ballots]]/Table1[[#This Row],[Female Voters]]</f>
        <v>0.70824098327624418</v>
      </c>
      <c r="Z5713" s="24">
        <f>Table1[[#This Row],[Male Ballots]]/Table1[[#This Row],[Male Voters]]</f>
        <v>0.72242647058823528</v>
      </c>
      <c r="AA5713" s="24">
        <f>Table1[[#This Row],[Total Ballots]]/Table1[[#This Row],[Total Voters]]</f>
        <v>0.71528552591540728</v>
      </c>
    </row>
    <row r="5714" spans="1:27" s="12" customFormat="1" x14ac:dyDescent="0.35">
      <c r="A5714" s="8" t="s">
        <v>47</v>
      </c>
      <c r="B5714" s="17">
        <v>2015</v>
      </c>
      <c r="C5714" s="17" t="s">
        <v>82</v>
      </c>
      <c r="D5714" s="17" t="s">
        <v>70</v>
      </c>
      <c r="E5714" s="35" t="s">
        <v>73</v>
      </c>
      <c r="F5714" s="34" t="s">
        <v>78</v>
      </c>
      <c r="G5714" s="9" t="s">
        <v>79</v>
      </c>
      <c r="H5714" s="10">
        <v>823502.92999999993</v>
      </c>
      <c r="I5714" s="10">
        <v>811429.89999999991</v>
      </c>
      <c r="J5714" s="10">
        <v>1634932.98</v>
      </c>
      <c r="K5714" s="31">
        <v>615057</v>
      </c>
      <c r="L5714" s="31">
        <v>575411</v>
      </c>
      <c r="M5714" s="31">
        <v>13</v>
      </c>
      <c r="N5714" s="31">
        <v>1190481</v>
      </c>
      <c r="O5714" s="10">
        <v>243214</v>
      </c>
      <c r="P5714" s="10">
        <v>224247</v>
      </c>
      <c r="Q5714" s="10">
        <v>0</v>
      </c>
      <c r="R5714" s="11">
        <v>467461</v>
      </c>
      <c r="S5714" s="130">
        <f>IFERROR(Table1[[#This Row],[Female Voters]]/Table1[[#This Row],[Female Population]],"0.0%")</f>
        <v>0.74687894553089207</v>
      </c>
      <c r="T5714" s="130">
        <f>IFERROR(Table1[[#This Row],[Male Voters]]/Table1[[#This Row],[Male Population]],"0.0%")</f>
        <v>0.7091321135688986</v>
      </c>
      <c r="U5714" s="130">
        <f>IFERROR(Table1[[#This Row],[Total Voters]]/Table1[[#This Row],[Total Population]],"0.0%")</f>
        <v>0.72815278336363365</v>
      </c>
      <c r="V5714" s="130">
        <f>IFERROR(Table1[[#This Row],[Female Ballots]]/Table1[[#This Row],[Female Population]],"0.0%")</f>
        <v>0.29534078281907267</v>
      </c>
      <c r="W5714" s="130">
        <f>IFERROR(Table1[[#This Row],[Male Ballots]]/Table1[[#This Row],[Male Population]],"0.0%")</f>
        <v>0.27636028694530484</v>
      </c>
      <c r="X5714" s="130">
        <f>IFERROR(Table1[[#This Row],[Total Ballots]]/Table1[[#This Row],[Total Population]],"0.0%")</f>
        <v>0.28592058862253789</v>
      </c>
      <c r="Y5714" s="24">
        <f>Table1[[#This Row],[Female Ballots]]/Table1[[#This Row],[Female Voters]]</f>
        <v>0.39543326878647017</v>
      </c>
      <c r="Z5714" s="24">
        <f>Table1[[#This Row],[Male Ballots]]/Table1[[#This Row],[Male Voters]]</f>
        <v>0.38971622023214708</v>
      </c>
      <c r="AA5714" s="24">
        <f>Table1[[#This Row],[Total Ballots]]/Table1[[#This Row],[Total Voters]]</f>
        <v>0.39266565363075934</v>
      </c>
    </row>
    <row r="5715" spans="1:27" s="12" customFormat="1" x14ac:dyDescent="0.35">
      <c r="A5715" s="8" t="s">
        <v>47</v>
      </c>
      <c r="B5715" s="17">
        <v>2015</v>
      </c>
      <c r="C5715" s="17" t="s">
        <v>82</v>
      </c>
      <c r="D5715" s="17" t="s">
        <v>70</v>
      </c>
      <c r="E5715" s="35" t="s">
        <v>73</v>
      </c>
      <c r="F5715" s="34" t="s">
        <v>78</v>
      </c>
      <c r="G5715" s="9" t="s">
        <v>62</v>
      </c>
      <c r="H5715" s="10">
        <v>90207.94</v>
      </c>
      <c r="I5715" s="10">
        <v>93401.97</v>
      </c>
      <c r="J5715" s="10">
        <v>183609.86</v>
      </c>
      <c r="K5715" s="31">
        <v>48287</v>
      </c>
      <c r="L5715" s="31">
        <v>46236</v>
      </c>
      <c r="M5715" s="31">
        <v>8</v>
      </c>
      <c r="N5715" s="31">
        <v>94531</v>
      </c>
      <c r="O5715" s="10">
        <v>8424</v>
      </c>
      <c r="P5715" s="10">
        <v>7704</v>
      </c>
      <c r="Q5715" s="10">
        <v>0</v>
      </c>
      <c r="R5715" s="11">
        <v>16128</v>
      </c>
      <c r="S5715" s="130">
        <f>IFERROR(Table1[[#This Row],[Female Voters]]/Table1[[#This Row],[Female Population]],"0.0%")</f>
        <v>0.53528547487061562</v>
      </c>
      <c r="T5715" s="130">
        <f>IFERROR(Table1[[#This Row],[Male Voters]]/Table1[[#This Row],[Male Population]],"0.0%")</f>
        <v>0.49502167887893583</v>
      </c>
      <c r="U5715" s="130">
        <f>IFERROR(Table1[[#This Row],[Total Voters]]/Table1[[#This Row],[Total Population]],"0.0%")</f>
        <v>0.51484707847389033</v>
      </c>
      <c r="V5715" s="130">
        <f>IFERROR(Table1[[#This Row],[Female Ballots]]/Table1[[#This Row],[Female Population]],"0.0%")</f>
        <v>9.3384240899415286E-2</v>
      </c>
      <c r="W5715" s="130">
        <f>IFERROR(Table1[[#This Row],[Male Ballots]]/Table1[[#This Row],[Male Population]],"0.0%")</f>
        <v>8.2482200321898985E-2</v>
      </c>
      <c r="X5715" s="130">
        <f>IFERROR(Table1[[#This Row],[Total Ballots]]/Table1[[#This Row],[Total Population]],"0.0%")</f>
        <v>8.7838420006420143E-2</v>
      </c>
      <c r="Y5715" s="24">
        <f>Table1[[#This Row],[Female Ballots]]/Table1[[#This Row],[Female Voters]]</f>
        <v>0.1744568931596496</v>
      </c>
      <c r="Z5715" s="24">
        <f>Table1[[#This Row],[Male Ballots]]/Table1[[#This Row],[Male Voters]]</f>
        <v>0.16662341032961328</v>
      </c>
      <c r="AA5715" s="24">
        <f>Table1[[#This Row],[Total Ballots]]/Table1[[#This Row],[Total Voters]]</f>
        <v>0.17061069913573326</v>
      </c>
    </row>
    <row r="5716" spans="1:27" s="12" customFormat="1" x14ac:dyDescent="0.35">
      <c r="A5716" s="8" t="s">
        <v>47</v>
      </c>
      <c r="B5716" s="17">
        <v>2015</v>
      </c>
      <c r="C5716" s="17" t="s">
        <v>82</v>
      </c>
      <c r="D5716" s="17" t="s">
        <v>70</v>
      </c>
      <c r="E5716" s="35" t="s">
        <v>73</v>
      </c>
      <c r="F5716" s="34" t="s">
        <v>78</v>
      </c>
      <c r="G5716" s="9" t="s">
        <v>63</v>
      </c>
      <c r="H5716" s="10">
        <v>171914.99</v>
      </c>
      <c r="I5716" s="10">
        <v>180760.99</v>
      </c>
      <c r="J5716" s="10">
        <v>352676</v>
      </c>
      <c r="K5716" s="31">
        <v>115224</v>
      </c>
      <c r="L5716" s="31">
        <v>109368</v>
      </c>
      <c r="M5716" s="31">
        <v>3</v>
      </c>
      <c r="N5716" s="31">
        <v>224595</v>
      </c>
      <c r="O5716" s="10">
        <v>25613</v>
      </c>
      <c r="P5716" s="10">
        <v>23854</v>
      </c>
      <c r="Q5716" s="10">
        <v>0</v>
      </c>
      <c r="R5716" s="11">
        <v>49467</v>
      </c>
      <c r="S5716" s="130">
        <f>IFERROR(Table1[[#This Row],[Female Voters]]/Table1[[#This Row],[Female Population]],"0.0%")</f>
        <v>0.67023823809663141</v>
      </c>
      <c r="T5716" s="130">
        <f>IFERROR(Table1[[#This Row],[Male Voters]]/Table1[[#This Row],[Male Population]],"0.0%")</f>
        <v>0.60504205027865809</v>
      </c>
      <c r="U5716" s="130">
        <f>IFERROR(Table1[[#This Row],[Total Voters]]/Table1[[#This Row],[Total Population]],"0.0%")</f>
        <v>0.63683097233721608</v>
      </c>
      <c r="V5716" s="130">
        <f>IFERROR(Table1[[#This Row],[Female Ballots]]/Table1[[#This Row],[Female Population]],"0.0%")</f>
        <v>0.14898642637270898</v>
      </c>
      <c r="W5716" s="130">
        <f>IFERROR(Table1[[#This Row],[Male Ballots]]/Table1[[#This Row],[Male Population]],"0.0%")</f>
        <v>0.13196431376039711</v>
      </c>
      <c r="X5716" s="130">
        <f>IFERROR(Table1[[#This Row],[Total Ballots]]/Table1[[#This Row],[Total Population]],"0.0%")</f>
        <v>0.14026188342841589</v>
      </c>
      <c r="Y5716" s="24">
        <f>Table1[[#This Row],[Female Ballots]]/Table1[[#This Row],[Female Voters]]</f>
        <v>0.2222887592862598</v>
      </c>
      <c r="Z5716" s="24">
        <f>Table1[[#This Row],[Male Ballots]]/Table1[[#This Row],[Male Voters]]</f>
        <v>0.21810767317679761</v>
      </c>
      <c r="AA5716" s="24">
        <f>Table1[[#This Row],[Total Ballots]]/Table1[[#This Row],[Total Voters]]</f>
        <v>0.22024978294263006</v>
      </c>
    </row>
    <row r="5717" spans="1:27" s="12" customFormat="1" x14ac:dyDescent="0.35">
      <c r="A5717" s="8" t="s">
        <v>47</v>
      </c>
      <c r="B5717" s="17">
        <v>2015</v>
      </c>
      <c r="C5717" s="17" t="s">
        <v>82</v>
      </c>
      <c r="D5717" s="17" t="s">
        <v>70</v>
      </c>
      <c r="E5717" s="35" t="s">
        <v>73</v>
      </c>
      <c r="F5717" s="34" t="s">
        <v>78</v>
      </c>
      <c r="G5717" s="9" t="s">
        <v>64</v>
      </c>
      <c r="H5717" s="10">
        <v>155618.97</v>
      </c>
      <c r="I5717" s="10">
        <v>162269.98000000001</v>
      </c>
      <c r="J5717" s="10">
        <v>317889</v>
      </c>
      <c r="K5717" s="31">
        <v>108317</v>
      </c>
      <c r="L5717" s="31">
        <v>103892</v>
      </c>
      <c r="M5717" s="31"/>
      <c r="N5717" s="31">
        <v>212209</v>
      </c>
      <c r="O5717" s="10">
        <v>32434</v>
      </c>
      <c r="P5717" s="10">
        <v>30220</v>
      </c>
      <c r="Q5717" s="10">
        <v>0</v>
      </c>
      <c r="R5717" s="11">
        <v>62654</v>
      </c>
      <c r="S5717" s="130">
        <f>IFERROR(Table1[[#This Row],[Female Voters]]/Table1[[#This Row],[Female Population]],"0.0%")</f>
        <v>0.69603982085217497</v>
      </c>
      <c r="T5717" s="130">
        <f>IFERROR(Table1[[#This Row],[Male Voters]]/Table1[[#This Row],[Male Population]],"0.0%")</f>
        <v>0.6402416515981576</v>
      </c>
      <c r="U5717" s="130">
        <f>IFERROR(Table1[[#This Row],[Total Voters]]/Table1[[#This Row],[Total Population]],"0.0%")</f>
        <v>0.66755691452047727</v>
      </c>
      <c r="V5717" s="130">
        <f>IFERROR(Table1[[#This Row],[Female Ballots]]/Table1[[#This Row],[Female Population]],"0.0%")</f>
        <v>0.20841932060082391</v>
      </c>
      <c r="W5717" s="130">
        <f>IFERROR(Table1[[#This Row],[Male Ballots]]/Table1[[#This Row],[Male Population]],"0.0%")</f>
        <v>0.18623284479359645</v>
      </c>
      <c r="X5717" s="130">
        <f>IFERROR(Table1[[#This Row],[Total Ballots]]/Table1[[#This Row],[Total Population]],"0.0%")</f>
        <v>0.19709395417897443</v>
      </c>
      <c r="Y5717" s="24">
        <f>Table1[[#This Row],[Female Ballots]]/Table1[[#This Row],[Female Voters]]</f>
        <v>0.29943591495333144</v>
      </c>
      <c r="Z5717" s="24">
        <f>Table1[[#This Row],[Male Ballots]]/Table1[[#This Row],[Male Voters]]</f>
        <v>0.29087898972009396</v>
      </c>
      <c r="AA5717" s="24">
        <f>Table1[[#This Row],[Total Ballots]]/Table1[[#This Row],[Total Voters]]</f>
        <v>0.29524666720073134</v>
      </c>
    </row>
    <row r="5718" spans="1:27" s="12" customFormat="1" x14ac:dyDescent="0.35">
      <c r="A5718" s="8" t="s">
        <v>47</v>
      </c>
      <c r="B5718" s="17">
        <v>2015</v>
      </c>
      <c r="C5718" s="17" t="s">
        <v>82</v>
      </c>
      <c r="D5718" s="17" t="s">
        <v>70</v>
      </c>
      <c r="E5718" s="35" t="s">
        <v>73</v>
      </c>
      <c r="F5718" s="34" t="s">
        <v>78</v>
      </c>
      <c r="G5718" s="9" t="s">
        <v>65</v>
      </c>
      <c r="H5718" s="10">
        <v>142111.96</v>
      </c>
      <c r="I5718" s="10">
        <v>144396.97</v>
      </c>
      <c r="J5718" s="10">
        <v>286509</v>
      </c>
      <c r="K5718" s="31">
        <v>112435</v>
      </c>
      <c r="L5718" s="31">
        <v>111344</v>
      </c>
      <c r="M5718" s="31">
        <v>1</v>
      </c>
      <c r="N5718" s="31">
        <v>223780</v>
      </c>
      <c r="O5718" s="10">
        <v>43976</v>
      </c>
      <c r="P5718" s="10">
        <v>43173</v>
      </c>
      <c r="Q5718" s="10">
        <v>0</v>
      </c>
      <c r="R5718" s="11">
        <v>87149</v>
      </c>
      <c r="S5718" s="130">
        <f>IFERROR(Table1[[#This Row],[Female Voters]]/Table1[[#This Row],[Female Population]],"0.0%")</f>
        <v>0.79117197454739208</v>
      </c>
      <c r="T5718" s="130">
        <f>IFERROR(Table1[[#This Row],[Male Voters]]/Table1[[#This Row],[Male Population]],"0.0%")</f>
        <v>0.77109651262072876</v>
      </c>
      <c r="U5718" s="130">
        <f>IFERROR(Table1[[#This Row],[Total Voters]]/Table1[[#This Row],[Total Population]],"0.0%")</f>
        <v>0.78105748859547175</v>
      </c>
      <c r="V5718" s="130">
        <f>IFERROR(Table1[[#This Row],[Female Ballots]]/Table1[[#This Row],[Female Population]],"0.0%")</f>
        <v>0.30944615780403001</v>
      </c>
      <c r="W5718" s="130">
        <f>IFERROR(Table1[[#This Row],[Male Ballots]]/Table1[[#This Row],[Male Population]],"0.0%")</f>
        <v>0.29898826824413283</v>
      </c>
      <c r="X5718" s="130">
        <f>IFERROR(Table1[[#This Row],[Total Ballots]]/Table1[[#This Row],[Total Population]],"0.0%")</f>
        <v>0.30417543602469732</v>
      </c>
      <c r="Y5718" s="24">
        <f>Table1[[#This Row],[Female Ballots]]/Table1[[#This Row],[Female Voters]]</f>
        <v>0.39112376039489483</v>
      </c>
      <c r="Z5718" s="24">
        <f>Table1[[#This Row],[Male Ballots]]/Table1[[#This Row],[Male Voters]]</f>
        <v>0.38774428797240984</v>
      </c>
      <c r="AA5718" s="24">
        <f>Table1[[#This Row],[Total Ballots]]/Table1[[#This Row],[Total Voters]]</f>
        <v>0.38944052194119222</v>
      </c>
    </row>
    <row r="5719" spans="1:27" s="12" customFormat="1" x14ac:dyDescent="0.35">
      <c r="A5719" s="8" t="s">
        <v>47</v>
      </c>
      <c r="B5719" s="17">
        <v>2015</v>
      </c>
      <c r="C5719" s="17" t="s">
        <v>82</v>
      </c>
      <c r="D5719" s="17" t="s">
        <v>70</v>
      </c>
      <c r="E5719" s="35" t="s">
        <v>73</v>
      </c>
      <c r="F5719" s="34" t="s">
        <v>78</v>
      </c>
      <c r="G5719" s="9" t="s">
        <v>66</v>
      </c>
      <c r="H5719" s="10">
        <v>122020.97</v>
      </c>
      <c r="I5719" s="10">
        <v>118519.97</v>
      </c>
      <c r="J5719" s="10">
        <v>240541</v>
      </c>
      <c r="K5719" s="31">
        <v>108589</v>
      </c>
      <c r="L5719" s="31">
        <v>103088</v>
      </c>
      <c r="M5719" s="31"/>
      <c r="N5719" s="31">
        <v>211677</v>
      </c>
      <c r="O5719" s="10">
        <v>55981</v>
      </c>
      <c r="P5719" s="10">
        <v>53114</v>
      </c>
      <c r="Q5719" s="10">
        <v>0</v>
      </c>
      <c r="R5719" s="11">
        <v>109095</v>
      </c>
      <c r="S5719" s="130">
        <f>IFERROR(Table1[[#This Row],[Female Voters]]/Table1[[#This Row],[Female Population]],"0.0%")</f>
        <v>0.88992080623519054</v>
      </c>
      <c r="T5719" s="130">
        <f>IFERROR(Table1[[#This Row],[Male Voters]]/Table1[[#This Row],[Male Population]],"0.0%")</f>
        <v>0.86979434773734754</v>
      </c>
      <c r="U5719" s="130">
        <f>IFERROR(Table1[[#This Row],[Total Voters]]/Table1[[#This Row],[Total Population]],"0.0%")</f>
        <v>0.8800038247117955</v>
      </c>
      <c r="V5719" s="130">
        <f>IFERROR(Table1[[#This Row],[Female Ballots]]/Table1[[#This Row],[Female Population]],"0.0%")</f>
        <v>0.45878179791555501</v>
      </c>
      <c r="W5719" s="130">
        <f>IFERROR(Table1[[#This Row],[Male Ballots]]/Table1[[#This Row],[Male Population]],"0.0%")</f>
        <v>0.44814388663783833</v>
      </c>
      <c r="X5719" s="130">
        <f>IFERROR(Table1[[#This Row],[Total Ballots]]/Table1[[#This Row],[Total Population]],"0.0%")</f>
        <v>0.45354014492331868</v>
      </c>
      <c r="Y5719" s="24">
        <f>Table1[[#This Row],[Female Ballots]]/Table1[[#This Row],[Female Voters]]</f>
        <v>0.51553103905552122</v>
      </c>
      <c r="Z5719" s="24">
        <f>Table1[[#This Row],[Male Ballots]]/Table1[[#This Row],[Male Voters]]</f>
        <v>0.51522970665838896</v>
      </c>
      <c r="AA5719" s="24">
        <f>Table1[[#This Row],[Total Ballots]]/Table1[[#This Row],[Total Voters]]</f>
        <v>0.51538428832608174</v>
      </c>
    </row>
    <row r="5720" spans="1:27" s="12" customFormat="1" x14ac:dyDescent="0.35">
      <c r="A5720" s="8" t="s">
        <v>47</v>
      </c>
      <c r="B5720" s="17">
        <v>2015</v>
      </c>
      <c r="C5720" s="17" t="s">
        <v>82</v>
      </c>
      <c r="D5720" s="17" t="s">
        <v>70</v>
      </c>
      <c r="E5720" s="35" t="s">
        <v>73</v>
      </c>
      <c r="F5720" s="34" t="s">
        <v>78</v>
      </c>
      <c r="G5720" s="9" t="s">
        <v>67</v>
      </c>
      <c r="H5720" s="10">
        <v>141628.1</v>
      </c>
      <c r="I5720" s="10">
        <v>112080.01999999999</v>
      </c>
      <c r="J5720" s="10">
        <v>253708.12</v>
      </c>
      <c r="K5720" s="31">
        <v>122205</v>
      </c>
      <c r="L5720" s="31">
        <v>101483</v>
      </c>
      <c r="M5720" s="31">
        <v>1</v>
      </c>
      <c r="N5720" s="31">
        <v>223689</v>
      </c>
      <c r="O5720" s="10">
        <v>76786</v>
      </c>
      <c r="P5720" s="10">
        <v>66182</v>
      </c>
      <c r="Q5720" s="10">
        <v>0</v>
      </c>
      <c r="R5720" s="11">
        <v>142968</v>
      </c>
      <c r="S5720" s="130">
        <f>IFERROR(Table1[[#This Row],[Female Voters]]/Table1[[#This Row],[Female Population]],"0.0%")</f>
        <v>0.86285842993021866</v>
      </c>
      <c r="T5720" s="130">
        <f>IFERROR(Table1[[#This Row],[Male Voters]]/Table1[[#This Row],[Male Population]],"0.0%")</f>
        <v>0.90545130166821897</v>
      </c>
      <c r="U5720" s="130">
        <f>IFERROR(Table1[[#This Row],[Total Voters]]/Table1[[#This Row],[Total Population]],"0.0%")</f>
        <v>0.8816785209712642</v>
      </c>
      <c r="V5720" s="130">
        <f>IFERROR(Table1[[#This Row],[Female Ballots]]/Table1[[#This Row],[Female Population]],"0.0%")</f>
        <v>0.54216642036432039</v>
      </c>
      <c r="W5720" s="130">
        <f>IFERROR(Table1[[#This Row],[Male Ballots]]/Table1[[#This Row],[Male Population]],"0.0%")</f>
        <v>0.59048883110477679</v>
      </c>
      <c r="X5720" s="130">
        <f>IFERROR(Table1[[#This Row],[Total Ballots]]/Table1[[#This Row],[Total Population]],"0.0%")</f>
        <v>0.56351369439811383</v>
      </c>
      <c r="Y5720" s="24">
        <f>Table1[[#This Row],[Female Ballots]]/Table1[[#This Row],[Female Voters]]</f>
        <v>0.62833762939323268</v>
      </c>
      <c r="Z5720" s="24">
        <f>Table1[[#This Row],[Male Ballots]]/Table1[[#This Row],[Male Voters]]</f>
        <v>0.65214863573209303</v>
      </c>
      <c r="AA5720" s="24">
        <f>Table1[[#This Row],[Total Ballots]]/Table1[[#This Row],[Total Voters]]</f>
        <v>0.63913737376446766</v>
      </c>
    </row>
    <row r="5721" spans="1:27" s="12" customFormat="1" x14ac:dyDescent="0.35">
      <c r="A5721" s="8" t="s">
        <v>39</v>
      </c>
      <c r="B5721" s="17">
        <v>2015</v>
      </c>
      <c r="C5721" s="17" t="s">
        <v>82</v>
      </c>
      <c r="D5721" s="17" t="s">
        <v>70</v>
      </c>
      <c r="E5721" s="35" t="s">
        <v>74</v>
      </c>
      <c r="F5721" s="34" t="s">
        <v>78</v>
      </c>
      <c r="G5721" s="9" t="s">
        <v>79</v>
      </c>
      <c r="H5721" s="10">
        <v>101000.958</v>
      </c>
      <c r="I5721" s="10">
        <v>102743.046</v>
      </c>
      <c r="J5721" s="10">
        <v>203743.992</v>
      </c>
      <c r="K5721" s="31">
        <v>79169</v>
      </c>
      <c r="L5721" s="31">
        <v>74241</v>
      </c>
      <c r="M5721" s="31">
        <v>1</v>
      </c>
      <c r="N5721" s="31">
        <v>153411</v>
      </c>
      <c r="O5721" s="10">
        <v>30602</v>
      </c>
      <c r="P5721" s="10">
        <v>28303</v>
      </c>
      <c r="Q5721" s="10">
        <v>0</v>
      </c>
      <c r="R5721" s="11">
        <v>58905</v>
      </c>
      <c r="S5721" s="130">
        <f>IFERROR(Table1[[#This Row],[Female Voters]]/Table1[[#This Row],[Female Population]],"0.0%")</f>
        <v>0.78384405027128556</v>
      </c>
      <c r="T5721" s="130">
        <f>IFERROR(Table1[[#This Row],[Male Voters]]/Table1[[#This Row],[Male Population]],"0.0%")</f>
        <v>0.72258904996840367</v>
      </c>
      <c r="U5721" s="130">
        <f>IFERROR(Table1[[#This Row],[Total Voters]]/Table1[[#This Row],[Total Population]],"0.0%")</f>
        <v>0.7529596259211413</v>
      </c>
      <c r="V5721" s="130">
        <f>IFERROR(Table1[[#This Row],[Female Ballots]]/Table1[[#This Row],[Female Population]],"0.0%")</f>
        <v>0.30298722513107251</v>
      </c>
      <c r="W5721" s="130">
        <f>IFERROR(Table1[[#This Row],[Male Ballots]]/Table1[[#This Row],[Male Population]],"0.0%")</f>
        <v>0.27547363156821336</v>
      </c>
      <c r="X5721" s="130">
        <f>IFERROR(Table1[[#This Row],[Total Ballots]]/Table1[[#This Row],[Total Population]],"0.0%")</f>
        <v>0.28911281958193891</v>
      </c>
      <c r="Y5721" s="24">
        <f>Table1[[#This Row],[Female Ballots]]/Table1[[#This Row],[Female Voters]]</f>
        <v>0.38654018618398617</v>
      </c>
      <c r="Z5721" s="24">
        <f>Table1[[#This Row],[Male Ballots]]/Table1[[#This Row],[Male Voters]]</f>
        <v>0.38123139505125203</v>
      </c>
      <c r="AA5721" s="24">
        <f>Table1[[#This Row],[Total Ballots]]/Table1[[#This Row],[Total Voters]]</f>
        <v>0.3839685550579815</v>
      </c>
    </row>
    <row r="5722" spans="1:27" s="12" customFormat="1" x14ac:dyDescent="0.35">
      <c r="A5722" s="8" t="s">
        <v>39</v>
      </c>
      <c r="B5722" s="17">
        <v>2015</v>
      </c>
      <c r="C5722" s="17" t="s">
        <v>82</v>
      </c>
      <c r="D5722" s="17" t="s">
        <v>70</v>
      </c>
      <c r="E5722" s="35" t="s">
        <v>74</v>
      </c>
      <c r="F5722" s="34" t="s">
        <v>78</v>
      </c>
      <c r="G5722" s="9" t="s">
        <v>62</v>
      </c>
      <c r="H5722" s="10">
        <v>10568.01</v>
      </c>
      <c r="I5722" s="10">
        <v>14738.07</v>
      </c>
      <c r="J5722" s="10">
        <v>25306.072</v>
      </c>
      <c r="K5722" s="31">
        <v>6112</v>
      </c>
      <c r="L5722" s="31">
        <v>6188</v>
      </c>
      <c r="M5722" s="31">
        <v>1</v>
      </c>
      <c r="N5722" s="31">
        <v>12301</v>
      </c>
      <c r="O5722" s="10">
        <v>836</v>
      </c>
      <c r="P5722" s="10">
        <v>780</v>
      </c>
      <c r="Q5722" s="10">
        <v>0</v>
      </c>
      <c r="R5722" s="11">
        <v>1616</v>
      </c>
      <c r="S5722" s="130">
        <f>IFERROR(Table1[[#This Row],[Female Voters]]/Table1[[#This Row],[Female Population]],"0.0%")</f>
        <v>0.57834918778464439</v>
      </c>
      <c r="T5722" s="130">
        <f>IFERROR(Table1[[#This Row],[Male Voters]]/Table1[[#This Row],[Male Population]],"0.0%")</f>
        <v>0.41986501624703915</v>
      </c>
      <c r="U5722" s="130">
        <f>IFERROR(Table1[[#This Row],[Total Voters]]/Table1[[#This Row],[Total Population]],"0.0%")</f>
        <v>0.48608887226749375</v>
      </c>
      <c r="V5722" s="130">
        <f>IFERROR(Table1[[#This Row],[Female Ballots]]/Table1[[#This Row],[Female Population]],"0.0%")</f>
        <v>7.9106662465308036E-2</v>
      </c>
      <c r="W5722" s="130">
        <f>IFERROR(Table1[[#This Row],[Male Ballots]]/Table1[[#This Row],[Male Population]],"0.0%")</f>
        <v>5.2924161711811656E-2</v>
      </c>
      <c r="X5722" s="130">
        <f>IFERROR(Table1[[#This Row],[Total Ballots]]/Table1[[#This Row],[Total Population]],"0.0%")</f>
        <v>6.3858191820524338E-2</v>
      </c>
      <c r="Y5722" s="24">
        <f>Table1[[#This Row],[Female Ballots]]/Table1[[#This Row],[Female Voters]]</f>
        <v>0.13678010471204188</v>
      </c>
      <c r="Z5722" s="24">
        <f>Table1[[#This Row],[Male Ballots]]/Table1[[#This Row],[Male Voters]]</f>
        <v>0.12605042016806722</v>
      </c>
      <c r="AA5722" s="24">
        <f>Table1[[#This Row],[Total Ballots]]/Table1[[#This Row],[Total Voters]]</f>
        <v>0.13137143321681163</v>
      </c>
    </row>
    <row r="5723" spans="1:27" s="12" customFormat="1" x14ac:dyDescent="0.35">
      <c r="A5723" s="8" t="s">
        <v>39</v>
      </c>
      <c r="B5723" s="17">
        <v>2015</v>
      </c>
      <c r="C5723" s="17" t="s">
        <v>82</v>
      </c>
      <c r="D5723" s="17" t="s">
        <v>70</v>
      </c>
      <c r="E5723" s="35" t="s">
        <v>74</v>
      </c>
      <c r="F5723" s="34" t="s">
        <v>78</v>
      </c>
      <c r="G5723" s="9" t="s">
        <v>63</v>
      </c>
      <c r="H5723" s="10">
        <v>15919.998</v>
      </c>
      <c r="I5723" s="10">
        <v>18324.012999999999</v>
      </c>
      <c r="J5723" s="10">
        <v>34244.009999999995</v>
      </c>
      <c r="K5723" s="31">
        <v>11358</v>
      </c>
      <c r="L5723" s="31">
        <v>11140</v>
      </c>
      <c r="M5723" s="31"/>
      <c r="N5723" s="31">
        <v>22498</v>
      </c>
      <c r="O5723" s="10">
        <v>1537</v>
      </c>
      <c r="P5723" s="10">
        <v>1442</v>
      </c>
      <c r="Q5723" s="10">
        <v>0</v>
      </c>
      <c r="R5723" s="11">
        <v>2979</v>
      </c>
      <c r="S5723" s="130">
        <f>IFERROR(Table1[[#This Row],[Female Voters]]/Table1[[#This Row],[Female Population]],"0.0%")</f>
        <v>0.71344230068370618</v>
      </c>
      <c r="T5723" s="130">
        <f>IFERROR(Table1[[#This Row],[Male Voters]]/Table1[[#This Row],[Male Population]],"0.0%")</f>
        <v>0.6079454320404597</v>
      </c>
      <c r="U5723" s="130">
        <f>IFERROR(Table1[[#This Row],[Total Voters]]/Table1[[#This Row],[Total Population]],"0.0%")</f>
        <v>0.65699081386788527</v>
      </c>
      <c r="V5723" s="130">
        <f>IFERROR(Table1[[#This Row],[Female Ballots]]/Table1[[#This Row],[Female Population]],"0.0%")</f>
        <v>9.6545238259452049E-2</v>
      </c>
      <c r="W5723" s="130">
        <f>IFERROR(Table1[[#This Row],[Male Ballots]]/Table1[[#This Row],[Male Population]],"0.0%")</f>
        <v>7.869455233414209E-2</v>
      </c>
      <c r="X5723" s="130">
        <f>IFERROR(Table1[[#This Row],[Total Ballots]]/Table1[[#This Row],[Total Population]],"0.0%")</f>
        <v>8.6993316495352052E-2</v>
      </c>
      <c r="Y5723" s="24">
        <f>Table1[[#This Row],[Female Ballots]]/Table1[[#This Row],[Female Voters]]</f>
        <v>0.13532312026765275</v>
      </c>
      <c r="Z5723" s="24">
        <f>Table1[[#This Row],[Male Ballots]]/Table1[[#This Row],[Male Voters]]</f>
        <v>0.12944344703770197</v>
      </c>
      <c r="AA5723" s="24">
        <f>Table1[[#This Row],[Total Ballots]]/Table1[[#This Row],[Total Voters]]</f>
        <v>0.13241176993510534</v>
      </c>
    </row>
    <row r="5724" spans="1:27" s="12" customFormat="1" x14ac:dyDescent="0.35">
      <c r="A5724" s="8" t="s">
        <v>39</v>
      </c>
      <c r="B5724" s="17">
        <v>2015</v>
      </c>
      <c r="C5724" s="17" t="s">
        <v>82</v>
      </c>
      <c r="D5724" s="17" t="s">
        <v>70</v>
      </c>
      <c r="E5724" s="35" t="s">
        <v>74</v>
      </c>
      <c r="F5724" s="34" t="s">
        <v>78</v>
      </c>
      <c r="G5724" s="9" t="s">
        <v>64</v>
      </c>
      <c r="H5724" s="10">
        <v>15710.993</v>
      </c>
      <c r="I5724" s="10">
        <v>15928.996999999999</v>
      </c>
      <c r="J5724" s="10">
        <v>31639.989999999998</v>
      </c>
      <c r="K5724" s="31">
        <v>10945</v>
      </c>
      <c r="L5724" s="31">
        <v>10393</v>
      </c>
      <c r="M5724" s="31"/>
      <c r="N5724" s="31">
        <v>21338</v>
      </c>
      <c r="O5724" s="10">
        <v>2442</v>
      </c>
      <c r="P5724" s="10">
        <v>2200</v>
      </c>
      <c r="Q5724" s="10">
        <v>0</v>
      </c>
      <c r="R5724" s="11">
        <v>4642</v>
      </c>
      <c r="S5724" s="130">
        <f>IFERROR(Table1[[#This Row],[Female Voters]]/Table1[[#This Row],[Female Population]],"0.0%")</f>
        <v>0.69664597266385386</v>
      </c>
      <c r="T5724" s="130">
        <f>IFERROR(Table1[[#This Row],[Male Voters]]/Table1[[#This Row],[Male Population]],"0.0%")</f>
        <v>0.65245790428612671</v>
      </c>
      <c r="U5724" s="130">
        <f>IFERROR(Table1[[#This Row],[Total Voters]]/Table1[[#This Row],[Total Population]],"0.0%")</f>
        <v>0.67439970745882039</v>
      </c>
      <c r="V5724" s="130">
        <f>IFERROR(Table1[[#This Row],[Female Ballots]]/Table1[[#This Row],[Female Population]],"0.0%")</f>
        <v>0.15543256877525183</v>
      </c>
      <c r="W5724" s="130">
        <f>IFERROR(Table1[[#This Row],[Male Ballots]]/Table1[[#This Row],[Male Population]],"0.0%")</f>
        <v>0.13811290189834302</v>
      </c>
      <c r="X5724" s="130">
        <f>IFERROR(Table1[[#This Row],[Total Ballots]]/Table1[[#This Row],[Total Population]],"0.0%")</f>
        <v>0.14671306786127303</v>
      </c>
      <c r="Y5724" s="24">
        <f>Table1[[#This Row],[Female Ballots]]/Table1[[#This Row],[Female Voters]]</f>
        <v>0.22311557788944725</v>
      </c>
      <c r="Z5724" s="24">
        <f>Table1[[#This Row],[Male Ballots]]/Table1[[#This Row],[Male Voters]]</f>
        <v>0.21168093909362071</v>
      </c>
      <c r="AA5724" s="24">
        <f>Table1[[#This Row],[Total Ballots]]/Table1[[#This Row],[Total Voters]]</f>
        <v>0.21754616177711125</v>
      </c>
    </row>
    <row r="5725" spans="1:27" s="12" customFormat="1" x14ac:dyDescent="0.35">
      <c r="A5725" s="8" t="s">
        <v>39</v>
      </c>
      <c r="B5725" s="17">
        <v>2015</v>
      </c>
      <c r="C5725" s="17" t="s">
        <v>82</v>
      </c>
      <c r="D5725" s="17" t="s">
        <v>70</v>
      </c>
      <c r="E5725" s="35" t="s">
        <v>74</v>
      </c>
      <c r="F5725" s="34" t="s">
        <v>78</v>
      </c>
      <c r="G5725" s="9" t="s">
        <v>65</v>
      </c>
      <c r="H5725" s="10">
        <v>17447.991000000002</v>
      </c>
      <c r="I5725" s="10">
        <v>16982.991999999998</v>
      </c>
      <c r="J5725" s="10">
        <v>34430.980000000003</v>
      </c>
      <c r="K5725" s="31">
        <v>14072</v>
      </c>
      <c r="L5725" s="31">
        <v>13294</v>
      </c>
      <c r="M5725" s="31"/>
      <c r="N5725" s="31">
        <v>27366</v>
      </c>
      <c r="O5725" s="10">
        <v>4970</v>
      </c>
      <c r="P5725" s="10">
        <v>4476</v>
      </c>
      <c r="Q5725" s="10">
        <v>0</v>
      </c>
      <c r="R5725" s="11">
        <v>9446</v>
      </c>
      <c r="S5725" s="130">
        <f>IFERROR(Table1[[#This Row],[Female Voters]]/Table1[[#This Row],[Female Population]],"0.0%")</f>
        <v>0.80651119088724876</v>
      </c>
      <c r="T5725" s="130">
        <f>IFERROR(Table1[[#This Row],[Male Voters]]/Table1[[#This Row],[Male Population]],"0.0%")</f>
        <v>0.78278315152006206</v>
      </c>
      <c r="U5725" s="130">
        <f>IFERROR(Table1[[#This Row],[Total Voters]]/Table1[[#This Row],[Total Population]],"0.0%")</f>
        <v>0.79480746699629223</v>
      </c>
      <c r="V5725" s="130">
        <f>IFERROR(Table1[[#This Row],[Female Ballots]]/Table1[[#This Row],[Female Population]],"0.0%")</f>
        <v>0.28484654766270795</v>
      </c>
      <c r="W5725" s="130">
        <f>IFERROR(Table1[[#This Row],[Male Ballots]]/Table1[[#This Row],[Male Population]],"0.0%")</f>
        <v>0.26355779947373231</v>
      </c>
      <c r="X5725" s="130">
        <f>IFERROR(Table1[[#This Row],[Total Ballots]]/Table1[[#This Row],[Total Population]],"0.0%")</f>
        <v>0.27434595239519755</v>
      </c>
      <c r="Y5725" s="24">
        <f>Table1[[#This Row],[Female Ballots]]/Table1[[#This Row],[Female Voters]]</f>
        <v>0.35318362706083001</v>
      </c>
      <c r="Z5725" s="24">
        <f>Table1[[#This Row],[Male Ballots]]/Table1[[#This Row],[Male Voters]]</f>
        <v>0.33669324507296527</v>
      </c>
      <c r="AA5725" s="24">
        <f>Table1[[#This Row],[Total Ballots]]/Table1[[#This Row],[Total Voters]]</f>
        <v>0.34517284221296501</v>
      </c>
    </row>
    <row r="5726" spans="1:27" s="12" customFormat="1" x14ac:dyDescent="0.35">
      <c r="A5726" s="8" t="s">
        <v>39</v>
      </c>
      <c r="B5726" s="17">
        <v>2015</v>
      </c>
      <c r="C5726" s="17" t="s">
        <v>82</v>
      </c>
      <c r="D5726" s="17" t="s">
        <v>70</v>
      </c>
      <c r="E5726" s="35" t="s">
        <v>74</v>
      </c>
      <c r="F5726" s="34" t="s">
        <v>78</v>
      </c>
      <c r="G5726" s="9" t="s">
        <v>66</v>
      </c>
      <c r="H5726" s="10">
        <v>18610.989000000001</v>
      </c>
      <c r="I5726" s="10">
        <v>17448.990000000002</v>
      </c>
      <c r="J5726" s="10">
        <v>36059.980000000003</v>
      </c>
      <c r="K5726" s="31">
        <v>16712</v>
      </c>
      <c r="L5726" s="31">
        <v>15301</v>
      </c>
      <c r="M5726" s="31"/>
      <c r="N5726" s="31">
        <v>32013</v>
      </c>
      <c r="O5726" s="10">
        <v>8194</v>
      </c>
      <c r="P5726" s="10">
        <v>7605</v>
      </c>
      <c r="Q5726" s="10">
        <v>0</v>
      </c>
      <c r="R5726" s="11">
        <v>15799</v>
      </c>
      <c r="S5726" s="130">
        <f>IFERROR(Table1[[#This Row],[Female Voters]]/Table1[[#This Row],[Female Population]],"0.0%")</f>
        <v>0.89796410067192012</v>
      </c>
      <c r="T5726" s="130">
        <f>IFERROR(Table1[[#This Row],[Male Voters]]/Table1[[#This Row],[Male Population]],"0.0%")</f>
        <v>0.8768988921421812</v>
      </c>
      <c r="U5726" s="130">
        <f>IFERROR(Table1[[#This Row],[Total Voters]]/Table1[[#This Row],[Total Population]],"0.0%")</f>
        <v>0.8877708750809068</v>
      </c>
      <c r="V5726" s="130">
        <f>IFERROR(Table1[[#This Row],[Female Ballots]]/Table1[[#This Row],[Female Population]],"0.0%")</f>
        <v>0.4402775156118785</v>
      </c>
      <c r="W5726" s="130">
        <f>IFERROR(Table1[[#This Row],[Male Ballots]]/Table1[[#This Row],[Male Population]],"0.0%")</f>
        <v>0.43584184528732034</v>
      </c>
      <c r="X5726" s="130">
        <f>IFERROR(Table1[[#This Row],[Total Ballots]]/Table1[[#This Row],[Total Population]],"0.0%")</f>
        <v>0.43813113595736874</v>
      </c>
      <c r="Y5726" s="24">
        <f>Table1[[#This Row],[Female Ballots]]/Table1[[#This Row],[Female Voters]]</f>
        <v>0.49030636668262328</v>
      </c>
      <c r="Z5726" s="24">
        <f>Table1[[#This Row],[Male Ballots]]/Table1[[#This Row],[Male Voters]]</f>
        <v>0.49702633814783348</v>
      </c>
      <c r="AA5726" s="24">
        <f>Table1[[#This Row],[Total Ballots]]/Table1[[#This Row],[Total Voters]]</f>
        <v>0.49351825820760314</v>
      </c>
    </row>
    <row r="5727" spans="1:27" s="12" customFormat="1" x14ac:dyDescent="0.35">
      <c r="A5727" s="8" t="s">
        <v>39</v>
      </c>
      <c r="B5727" s="17">
        <v>2015</v>
      </c>
      <c r="C5727" s="17" t="s">
        <v>82</v>
      </c>
      <c r="D5727" s="17" t="s">
        <v>70</v>
      </c>
      <c r="E5727" s="35" t="s">
        <v>74</v>
      </c>
      <c r="F5727" s="34" t="s">
        <v>78</v>
      </c>
      <c r="G5727" s="9" t="s">
        <v>67</v>
      </c>
      <c r="H5727" s="10">
        <v>22742.976999999999</v>
      </c>
      <c r="I5727" s="10">
        <v>19319.984</v>
      </c>
      <c r="J5727" s="10">
        <v>42062.96</v>
      </c>
      <c r="K5727" s="31">
        <v>19970</v>
      </c>
      <c r="L5727" s="31">
        <v>17925</v>
      </c>
      <c r="M5727" s="31"/>
      <c r="N5727" s="31">
        <v>37895</v>
      </c>
      <c r="O5727" s="10">
        <v>12623</v>
      </c>
      <c r="P5727" s="10">
        <v>11800</v>
      </c>
      <c r="Q5727" s="10">
        <v>0</v>
      </c>
      <c r="R5727" s="11">
        <v>24423</v>
      </c>
      <c r="S5727" s="130">
        <f>IFERROR(Table1[[#This Row],[Female Voters]]/Table1[[#This Row],[Female Population]],"0.0%")</f>
        <v>0.87807326191289736</v>
      </c>
      <c r="T5727" s="130">
        <f>IFERROR(Table1[[#This Row],[Male Voters]]/Table1[[#This Row],[Male Population]],"0.0%")</f>
        <v>0.92779579941681112</v>
      </c>
      <c r="U5727" s="130">
        <f>IFERROR(Table1[[#This Row],[Total Voters]]/Table1[[#This Row],[Total Population]],"0.0%")</f>
        <v>0.90091139567923895</v>
      </c>
      <c r="V5727" s="130">
        <f>IFERROR(Table1[[#This Row],[Female Ballots]]/Table1[[#This Row],[Female Population]],"0.0%")</f>
        <v>0.55502848197929411</v>
      </c>
      <c r="W5727" s="130">
        <f>IFERROR(Table1[[#This Row],[Male Ballots]]/Table1[[#This Row],[Male Population]],"0.0%")</f>
        <v>0.61076655135946278</v>
      </c>
      <c r="X5727" s="130">
        <f>IFERROR(Table1[[#This Row],[Total Ballots]]/Table1[[#This Row],[Total Population]],"0.0%")</f>
        <v>0.58062960856772805</v>
      </c>
      <c r="Y5727" s="24">
        <f>Table1[[#This Row],[Female Ballots]]/Table1[[#This Row],[Female Voters]]</f>
        <v>0.63209814722083124</v>
      </c>
      <c r="Z5727" s="24">
        <f>Table1[[#This Row],[Male Ballots]]/Table1[[#This Row],[Male Voters]]</f>
        <v>0.65829846582984664</v>
      </c>
      <c r="AA5727" s="24">
        <f>Table1[[#This Row],[Total Ballots]]/Table1[[#This Row],[Total Voters]]</f>
        <v>0.64449135769890487</v>
      </c>
    </row>
    <row r="5728" spans="1:27" s="12" customFormat="1" x14ac:dyDescent="0.35">
      <c r="A5728" s="8" t="s">
        <v>50</v>
      </c>
      <c r="B5728" s="17">
        <v>2015</v>
      </c>
      <c r="C5728" s="17" t="s">
        <v>82</v>
      </c>
      <c r="D5728" s="17"/>
      <c r="E5728" s="35" t="s">
        <v>74</v>
      </c>
      <c r="F5728" s="34" t="s">
        <v>78</v>
      </c>
      <c r="G5728" s="9" t="s">
        <v>79</v>
      </c>
      <c r="H5728" s="10">
        <v>17229.050299999999</v>
      </c>
      <c r="I5728" s="10">
        <v>17501.063399999999</v>
      </c>
      <c r="J5728" s="10">
        <v>34730.1152</v>
      </c>
      <c r="K5728" s="31">
        <v>11488</v>
      </c>
      <c r="L5728" s="31">
        <v>10811</v>
      </c>
      <c r="M5728" s="31"/>
      <c r="N5728" s="31">
        <v>22299</v>
      </c>
      <c r="O5728" s="10">
        <v>4759</v>
      </c>
      <c r="P5728" s="10">
        <v>4356</v>
      </c>
      <c r="Q5728" s="10">
        <v>0</v>
      </c>
      <c r="R5728" s="11">
        <v>9115</v>
      </c>
      <c r="S5728" s="130">
        <f>IFERROR(Table1[[#This Row],[Female Voters]]/Table1[[#This Row],[Female Population]],"0.0%")</f>
        <v>0.66678080335048995</v>
      </c>
      <c r="T5728" s="130">
        <f>IFERROR(Table1[[#This Row],[Male Voters]]/Table1[[#This Row],[Male Population]],"0.0%")</f>
        <v>0.61773389153027125</v>
      </c>
      <c r="U5728" s="130">
        <f>IFERROR(Table1[[#This Row],[Total Voters]]/Table1[[#This Row],[Total Population]],"0.0%")</f>
        <v>0.64206524716624036</v>
      </c>
      <c r="V5728" s="130">
        <f>IFERROR(Table1[[#This Row],[Female Ballots]]/Table1[[#This Row],[Female Population]],"0.0%")</f>
        <v>0.27621951977236958</v>
      </c>
      <c r="W5728" s="130">
        <f>IFERROR(Table1[[#This Row],[Male Ballots]]/Table1[[#This Row],[Male Population]],"0.0%")</f>
        <v>0.24889916117897157</v>
      </c>
      <c r="X5728" s="130">
        <f>IFERROR(Table1[[#This Row],[Total Ballots]]/Table1[[#This Row],[Total Population]],"0.0%")</f>
        <v>0.26245233992198219</v>
      </c>
      <c r="Y5728" s="24">
        <f>Table1[[#This Row],[Female Ballots]]/Table1[[#This Row],[Female Voters]]</f>
        <v>0.41425835654596099</v>
      </c>
      <c r="Z5728" s="24">
        <f>Table1[[#This Row],[Male Ballots]]/Table1[[#This Row],[Male Voters]]</f>
        <v>0.40292294884839513</v>
      </c>
      <c r="AA5728" s="24">
        <f>Table1[[#This Row],[Total Ballots]]/Table1[[#This Row],[Total Voters]]</f>
        <v>0.40876272478586484</v>
      </c>
    </row>
    <row r="5729" spans="1:27" s="12" customFormat="1" x14ac:dyDescent="0.35">
      <c r="A5729" s="8" t="s">
        <v>50</v>
      </c>
      <c r="B5729" s="17">
        <v>2015</v>
      </c>
      <c r="C5729" s="17" t="s">
        <v>82</v>
      </c>
      <c r="D5729" s="17"/>
      <c r="E5729" s="35" t="s">
        <v>74</v>
      </c>
      <c r="F5729" s="34" t="s">
        <v>78</v>
      </c>
      <c r="G5729" s="9" t="s">
        <v>62</v>
      </c>
      <c r="H5729" s="10">
        <v>4471.33</v>
      </c>
      <c r="I5729" s="10">
        <v>4618.3172999999997</v>
      </c>
      <c r="J5729" s="10">
        <v>9089.6478999999999</v>
      </c>
      <c r="K5729" s="31">
        <v>1084</v>
      </c>
      <c r="L5729" s="31">
        <v>1067</v>
      </c>
      <c r="M5729" s="31"/>
      <c r="N5729" s="31">
        <v>2151</v>
      </c>
      <c r="O5729" s="10">
        <v>135</v>
      </c>
      <c r="P5729" s="10">
        <v>132</v>
      </c>
      <c r="Q5729" s="10">
        <v>0</v>
      </c>
      <c r="R5729" s="11">
        <v>267</v>
      </c>
      <c r="S5729" s="130">
        <f>IFERROR(Table1[[#This Row],[Female Voters]]/Table1[[#This Row],[Female Population]],"0.0%")</f>
        <v>0.24243345939575026</v>
      </c>
      <c r="T5729" s="130">
        <f>IFERROR(Table1[[#This Row],[Male Voters]]/Table1[[#This Row],[Male Population]],"0.0%")</f>
        <v>0.23103652925709545</v>
      </c>
      <c r="U5729" s="130">
        <f>IFERROR(Table1[[#This Row],[Total Voters]]/Table1[[#This Row],[Total Population]],"0.0%")</f>
        <v>0.23664282969640663</v>
      </c>
      <c r="V5729" s="130">
        <f>IFERROR(Table1[[#This Row],[Female Ballots]]/Table1[[#This Row],[Female Population]],"0.0%")</f>
        <v>3.019235887308698E-2</v>
      </c>
      <c r="W5729" s="130">
        <f>IFERROR(Table1[[#This Row],[Male Ballots]]/Table1[[#This Row],[Male Population]],"0.0%")</f>
        <v>2.858183867098088E-2</v>
      </c>
      <c r="X5729" s="130">
        <f>IFERROR(Table1[[#This Row],[Total Ballots]]/Table1[[#This Row],[Total Population]],"0.0%")</f>
        <v>2.9374075094811977E-2</v>
      </c>
      <c r="Y5729" s="24">
        <f>Table1[[#This Row],[Female Ballots]]/Table1[[#This Row],[Female Voters]]</f>
        <v>0.12453874538745388</v>
      </c>
      <c r="Z5729" s="24">
        <f>Table1[[#This Row],[Male Ballots]]/Table1[[#This Row],[Male Voters]]</f>
        <v>0.12371134020618557</v>
      </c>
      <c r="AA5729" s="24">
        <f>Table1[[#This Row],[Total Ballots]]/Table1[[#This Row],[Total Voters]]</f>
        <v>0.12412831241283125</v>
      </c>
    </row>
    <row r="5730" spans="1:27" s="12" customFormat="1" x14ac:dyDescent="0.35">
      <c r="A5730" s="8" t="s">
        <v>50</v>
      </c>
      <c r="B5730" s="17">
        <v>2015</v>
      </c>
      <c r="C5730" s="17" t="s">
        <v>82</v>
      </c>
      <c r="D5730" s="17"/>
      <c r="E5730" s="35" t="s">
        <v>74</v>
      </c>
      <c r="F5730" s="34" t="s">
        <v>78</v>
      </c>
      <c r="G5730" s="9" t="s">
        <v>63</v>
      </c>
      <c r="H5730" s="10">
        <v>2340.0119999999997</v>
      </c>
      <c r="I5730" s="10">
        <v>2676.0329999999999</v>
      </c>
      <c r="J5730" s="10">
        <v>5016.0460000000003</v>
      </c>
      <c r="K5730" s="31">
        <v>1651</v>
      </c>
      <c r="L5730" s="31">
        <v>1541</v>
      </c>
      <c r="M5730" s="31"/>
      <c r="N5730" s="31">
        <v>3192</v>
      </c>
      <c r="O5730" s="10">
        <v>300</v>
      </c>
      <c r="P5730" s="10">
        <v>258</v>
      </c>
      <c r="Q5730" s="10">
        <v>0</v>
      </c>
      <c r="R5730" s="11">
        <v>558</v>
      </c>
      <c r="S5730" s="130">
        <f>IFERROR(Table1[[#This Row],[Female Voters]]/Table1[[#This Row],[Female Population]],"0.0%")</f>
        <v>0.70555193734049237</v>
      </c>
      <c r="T5730" s="130">
        <f>IFERROR(Table1[[#This Row],[Male Voters]]/Table1[[#This Row],[Male Population]],"0.0%")</f>
        <v>0.57585239046005787</v>
      </c>
      <c r="U5730" s="130">
        <f>IFERROR(Table1[[#This Row],[Total Voters]]/Table1[[#This Row],[Total Population]],"0.0%")</f>
        <v>0.63635780054648616</v>
      </c>
      <c r="V5730" s="130">
        <f>IFERROR(Table1[[#This Row],[Female Ballots]]/Table1[[#This Row],[Female Population]],"0.0%")</f>
        <v>0.12820447074630387</v>
      </c>
      <c r="W5730" s="130">
        <f>IFERROR(Table1[[#This Row],[Male Ballots]]/Table1[[#This Row],[Male Population]],"0.0%")</f>
        <v>9.6411367124396449E-2</v>
      </c>
      <c r="X5730" s="130">
        <f>IFERROR(Table1[[#This Row],[Total Ballots]]/Table1[[#This Row],[Total Population]],"0.0%")</f>
        <v>0.11124299896771281</v>
      </c>
      <c r="Y5730" s="24">
        <f>Table1[[#This Row],[Female Ballots]]/Table1[[#This Row],[Female Voters]]</f>
        <v>0.18170805572380375</v>
      </c>
      <c r="Z5730" s="24">
        <f>Table1[[#This Row],[Male Ballots]]/Table1[[#This Row],[Male Voters]]</f>
        <v>0.16742375081116159</v>
      </c>
      <c r="AA5730" s="24">
        <f>Table1[[#This Row],[Total Ballots]]/Table1[[#This Row],[Total Voters]]</f>
        <v>0.17481203007518797</v>
      </c>
    </row>
    <row r="5731" spans="1:27" s="12" customFormat="1" x14ac:dyDescent="0.35">
      <c r="A5731" s="8" t="s">
        <v>50</v>
      </c>
      <c r="B5731" s="17">
        <v>2015</v>
      </c>
      <c r="C5731" s="17" t="s">
        <v>82</v>
      </c>
      <c r="D5731" s="17"/>
      <c r="E5731" s="35" t="s">
        <v>74</v>
      </c>
      <c r="F5731" s="34" t="s">
        <v>78</v>
      </c>
      <c r="G5731" s="9" t="s">
        <v>64</v>
      </c>
      <c r="H5731" s="10">
        <v>2132.96</v>
      </c>
      <c r="I5731" s="10">
        <v>2205.9610000000002</v>
      </c>
      <c r="J5731" s="10">
        <v>4338.9210000000003</v>
      </c>
      <c r="K5731" s="31">
        <v>1527</v>
      </c>
      <c r="L5731" s="31">
        <v>1427</v>
      </c>
      <c r="M5731" s="31"/>
      <c r="N5731" s="31">
        <v>2954</v>
      </c>
      <c r="O5731" s="10">
        <v>433</v>
      </c>
      <c r="P5731" s="10">
        <v>382</v>
      </c>
      <c r="Q5731" s="10">
        <v>0</v>
      </c>
      <c r="R5731" s="11">
        <v>815</v>
      </c>
      <c r="S5731" s="130">
        <f>IFERROR(Table1[[#This Row],[Female Voters]]/Table1[[#This Row],[Female Population]],"0.0%")</f>
        <v>0.71590653364338763</v>
      </c>
      <c r="T5731" s="130">
        <f>IFERROR(Table1[[#This Row],[Male Voters]]/Table1[[#This Row],[Male Population]],"0.0%")</f>
        <v>0.64688360310993709</v>
      </c>
      <c r="U5731" s="130">
        <f>IFERROR(Table1[[#This Row],[Total Voters]]/Table1[[#This Row],[Total Population]],"0.0%")</f>
        <v>0.68081442367814482</v>
      </c>
      <c r="V5731" s="130">
        <f>IFERROR(Table1[[#This Row],[Female Ballots]]/Table1[[#This Row],[Female Population]],"0.0%")</f>
        <v>0.20300427574825594</v>
      </c>
      <c r="W5731" s="130">
        <f>IFERROR(Table1[[#This Row],[Male Ballots]]/Table1[[#This Row],[Male Population]],"0.0%")</f>
        <v>0.17316715934687874</v>
      </c>
      <c r="X5731" s="130">
        <f>IFERROR(Table1[[#This Row],[Total Ballots]]/Table1[[#This Row],[Total Population]],"0.0%")</f>
        <v>0.18783471743320515</v>
      </c>
      <c r="Y5731" s="24">
        <f>Table1[[#This Row],[Female Ballots]]/Table1[[#This Row],[Female Voters]]</f>
        <v>0.28356254092992794</v>
      </c>
      <c r="Z5731" s="24">
        <f>Table1[[#This Row],[Male Ballots]]/Table1[[#This Row],[Male Voters]]</f>
        <v>0.26769446391030133</v>
      </c>
      <c r="AA5731" s="24">
        <f>Table1[[#This Row],[Total Ballots]]/Table1[[#This Row],[Total Voters]]</f>
        <v>0.27589708869329721</v>
      </c>
    </row>
    <row r="5732" spans="1:27" s="12" customFormat="1" x14ac:dyDescent="0.35">
      <c r="A5732" s="8" t="s">
        <v>50</v>
      </c>
      <c r="B5732" s="17">
        <v>2015</v>
      </c>
      <c r="C5732" s="17" t="s">
        <v>82</v>
      </c>
      <c r="D5732" s="17"/>
      <c r="E5732" s="35" t="s">
        <v>74</v>
      </c>
      <c r="F5732" s="34" t="s">
        <v>78</v>
      </c>
      <c r="G5732" s="9" t="s">
        <v>65</v>
      </c>
      <c r="H5732" s="10">
        <v>2297.9449999999997</v>
      </c>
      <c r="I5732" s="10">
        <v>2337.9409999999998</v>
      </c>
      <c r="J5732" s="10">
        <v>4635.8860000000004</v>
      </c>
      <c r="K5732" s="31">
        <v>1879</v>
      </c>
      <c r="L5732" s="31">
        <v>1712</v>
      </c>
      <c r="M5732" s="31"/>
      <c r="N5732" s="31">
        <v>3591</v>
      </c>
      <c r="O5732" s="10">
        <v>730</v>
      </c>
      <c r="P5732" s="10">
        <v>620</v>
      </c>
      <c r="Q5732" s="10">
        <v>0</v>
      </c>
      <c r="R5732" s="11">
        <v>1350</v>
      </c>
      <c r="S5732" s="130">
        <f>IFERROR(Table1[[#This Row],[Female Voters]]/Table1[[#This Row],[Female Population]],"0.0%")</f>
        <v>0.81768710739378014</v>
      </c>
      <c r="T5732" s="130">
        <f>IFERROR(Table1[[#This Row],[Male Voters]]/Table1[[#This Row],[Male Population]],"0.0%")</f>
        <v>0.73226826511019749</v>
      </c>
      <c r="U5732" s="130">
        <f>IFERROR(Table1[[#This Row],[Total Voters]]/Table1[[#This Row],[Total Population]],"0.0%")</f>
        <v>0.77460921170192698</v>
      </c>
      <c r="V5732" s="130">
        <f>IFERROR(Table1[[#This Row],[Female Ballots]]/Table1[[#This Row],[Female Population]],"0.0%")</f>
        <v>0.31767514017959531</v>
      </c>
      <c r="W5732" s="130">
        <f>IFERROR(Table1[[#This Row],[Male Ballots]]/Table1[[#This Row],[Male Population]],"0.0%")</f>
        <v>0.26519061002822569</v>
      </c>
      <c r="X5732" s="130">
        <f>IFERROR(Table1[[#This Row],[Total Ballots]]/Table1[[#This Row],[Total Population]],"0.0%")</f>
        <v>0.29120647056463422</v>
      </c>
      <c r="Y5732" s="24">
        <f>Table1[[#This Row],[Female Ballots]]/Table1[[#This Row],[Female Voters]]</f>
        <v>0.38850452368281002</v>
      </c>
      <c r="Z5732" s="24">
        <f>Table1[[#This Row],[Male Ballots]]/Table1[[#This Row],[Male Voters]]</f>
        <v>0.36214953271028039</v>
      </c>
      <c r="AA5732" s="24">
        <f>Table1[[#This Row],[Total Ballots]]/Table1[[#This Row],[Total Voters]]</f>
        <v>0.37593984962406013</v>
      </c>
    </row>
    <row r="5733" spans="1:27" s="12" customFormat="1" x14ac:dyDescent="0.35">
      <c r="A5733" s="8" t="s">
        <v>50</v>
      </c>
      <c r="B5733" s="17">
        <v>2015</v>
      </c>
      <c r="C5733" s="17" t="s">
        <v>82</v>
      </c>
      <c r="D5733" s="17"/>
      <c r="E5733" s="35" t="s">
        <v>74</v>
      </c>
      <c r="F5733" s="34" t="s">
        <v>78</v>
      </c>
      <c r="G5733" s="9" t="s">
        <v>66</v>
      </c>
      <c r="H5733" s="10">
        <v>2607.9259999999999</v>
      </c>
      <c r="I5733" s="10">
        <v>2525.924</v>
      </c>
      <c r="J5733" s="10">
        <v>5133.8500000000004</v>
      </c>
      <c r="K5733" s="31">
        <v>2296</v>
      </c>
      <c r="L5733" s="31">
        <v>2179</v>
      </c>
      <c r="M5733" s="31"/>
      <c r="N5733" s="31">
        <v>4475</v>
      </c>
      <c r="O5733" s="10">
        <v>1227</v>
      </c>
      <c r="P5733" s="10">
        <v>1088</v>
      </c>
      <c r="Q5733" s="10">
        <v>0</v>
      </c>
      <c r="R5733" s="11">
        <v>2315</v>
      </c>
      <c r="S5733" s="130">
        <f>IFERROR(Table1[[#This Row],[Female Voters]]/Table1[[#This Row],[Female Population]],"0.0%")</f>
        <v>0.88039307863796756</v>
      </c>
      <c r="T5733" s="130">
        <f>IFERROR(Table1[[#This Row],[Male Voters]]/Table1[[#This Row],[Male Population]],"0.0%")</f>
        <v>0.86265461668680454</v>
      </c>
      <c r="U5733" s="130">
        <f>IFERROR(Table1[[#This Row],[Total Voters]]/Table1[[#This Row],[Total Population]],"0.0%")</f>
        <v>0.8716655141852605</v>
      </c>
      <c r="V5733" s="130">
        <f>IFERROR(Table1[[#This Row],[Female Ballots]]/Table1[[#This Row],[Female Population]],"0.0%")</f>
        <v>0.47048880988187547</v>
      </c>
      <c r="W5733" s="130">
        <f>IFERROR(Table1[[#This Row],[Male Ballots]]/Table1[[#This Row],[Male Population]],"0.0%")</f>
        <v>0.43073346624839071</v>
      </c>
      <c r="X5733" s="130">
        <f>IFERROR(Table1[[#This Row],[Total Ballots]]/Table1[[#This Row],[Total Population]],"0.0%")</f>
        <v>0.45092864029919061</v>
      </c>
      <c r="Y5733" s="24">
        <f>Table1[[#This Row],[Female Ballots]]/Table1[[#This Row],[Female Voters]]</f>
        <v>0.53440766550522645</v>
      </c>
      <c r="Z5733" s="24">
        <f>Table1[[#This Row],[Male Ballots]]/Table1[[#This Row],[Male Voters]]</f>
        <v>0.49931161083065628</v>
      </c>
      <c r="AA5733" s="24">
        <f>Table1[[#This Row],[Total Ballots]]/Table1[[#This Row],[Total Voters]]</f>
        <v>0.5173184357541899</v>
      </c>
    </row>
    <row r="5734" spans="1:27" s="12" customFormat="1" x14ac:dyDescent="0.35">
      <c r="A5734" s="8" t="s">
        <v>50</v>
      </c>
      <c r="B5734" s="17">
        <v>2015</v>
      </c>
      <c r="C5734" s="17" t="s">
        <v>82</v>
      </c>
      <c r="D5734" s="17"/>
      <c r="E5734" s="35" t="s">
        <v>74</v>
      </c>
      <c r="F5734" s="34" t="s">
        <v>78</v>
      </c>
      <c r="G5734" s="9" t="s">
        <v>67</v>
      </c>
      <c r="H5734" s="10">
        <v>3378.8773000000001</v>
      </c>
      <c r="I5734" s="10">
        <v>3136.8870999999999</v>
      </c>
      <c r="J5734" s="10">
        <v>6515.7642999999998</v>
      </c>
      <c r="K5734" s="31">
        <v>3051</v>
      </c>
      <c r="L5734" s="31">
        <v>2885</v>
      </c>
      <c r="M5734" s="31"/>
      <c r="N5734" s="31">
        <v>5936</v>
      </c>
      <c r="O5734" s="10">
        <v>1934</v>
      </c>
      <c r="P5734" s="10">
        <v>1876</v>
      </c>
      <c r="Q5734" s="10">
        <v>0</v>
      </c>
      <c r="R5734" s="11">
        <v>3810</v>
      </c>
      <c r="S5734" s="130">
        <f>IFERROR(Table1[[#This Row],[Female Voters]]/Table1[[#This Row],[Female Population]],"0.0%")</f>
        <v>0.90296264975351426</v>
      </c>
      <c r="T5734" s="130">
        <f>IFERROR(Table1[[#This Row],[Male Voters]]/Table1[[#This Row],[Male Population]],"0.0%")</f>
        <v>0.91970157293834387</v>
      </c>
      <c r="U5734" s="130">
        <f>IFERROR(Table1[[#This Row],[Total Voters]]/Table1[[#This Row],[Total Population]],"0.0%")</f>
        <v>0.91102129031892698</v>
      </c>
      <c r="V5734" s="130">
        <f>IFERROR(Table1[[#This Row],[Female Ballots]]/Table1[[#This Row],[Female Population]],"0.0%")</f>
        <v>0.57237947054188676</v>
      </c>
      <c r="W5734" s="130">
        <f>IFERROR(Table1[[#This Row],[Male Ballots]]/Table1[[#This Row],[Male Population]],"0.0%")</f>
        <v>0.59804511294015017</v>
      </c>
      <c r="X5734" s="130">
        <f>IFERROR(Table1[[#This Row],[Total Ballots]]/Table1[[#This Row],[Total Population]],"0.0%")</f>
        <v>0.5847357001541631</v>
      </c>
      <c r="Y5734" s="24">
        <f>Table1[[#This Row],[Female Ballots]]/Table1[[#This Row],[Female Voters]]</f>
        <v>0.63389052769583742</v>
      </c>
      <c r="Z5734" s="24">
        <f>Table1[[#This Row],[Male Ballots]]/Table1[[#This Row],[Male Voters]]</f>
        <v>0.65025996533795494</v>
      </c>
      <c r="AA5734" s="24">
        <f>Table1[[#This Row],[Total Ballots]]/Table1[[#This Row],[Total Voters]]</f>
        <v>0.64184636118598382</v>
      </c>
    </row>
    <row r="5735" spans="1:27" s="12" customFormat="1" x14ac:dyDescent="0.35">
      <c r="A5735" s="8" t="s">
        <v>29</v>
      </c>
      <c r="B5735" s="17">
        <v>2015</v>
      </c>
      <c r="C5735" s="17" t="s">
        <v>82</v>
      </c>
      <c r="D5735" s="17" t="s">
        <v>69</v>
      </c>
      <c r="E5735" s="35" t="s">
        <v>74</v>
      </c>
      <c r="F5735" s="34" t="s">
        <v>78</v>
      </c>
      <c r="G5735" s="9" t="s">
        <v>79</v>
      </c>
      <c r="H5735" s="10">
        <v>8292.9868100000003</v>
      </c>
      <c r="I5735" s="10">
        <v>8515.0037300000004</v>
      </c>
      <c r="J5735" s="10">
        <v>16807.989000000001</v>
      </c>
      <c r="K5735" s="31">
        <v>6728</v>
      </c>
      <c r="L5735" s="31">
        <v>6605</v>
      </c>
      <c r="M5735" s="31"/>
      <c r="N5735" s="31">
        <v>13333</v>
      </c>
      <c r="O5735" s="10">
        <v>2805</v>
      </c>
      <c r="P5735" s="10">
        <v>2642</v>
      </c>
      <c r="Q5735" s="10">
        <v>0</v>
      </c>
      <c r="R5735" s="11">
        <v>5447</v>
      </c>
      <c r="S5735" s="130">
        <f>IFERROR(Table1[[#This Row],[Female Voters]]/Table1[[#This Row],[Female Population]],"0.0%")</f>
        <v>0.8112879176278347</v>
      </c>
      <c r="T5735" s="130">
        <f>IFERROR(Table1[[#This Row],[Male Voters]]/Table1[[#This Row],[Male Population]],"0.0%")</f>
        <v>0.77568961910484091</v>
      </c>
      <c r="U5735" s="130">
        <f>IFERROR(Table1[[#This Row],[Total Voters]]/Table1[[#This Row],[Total Population]],"0.0%")</f>
        <v>0.79325373190094295</v>
      </c>
      <c r="V5735" s="130">
        <f>IFERROR(Table1[[#This Row],[Female Ballots]]/Table1[[#This Row],[Female Population]],"0.0%")</f>
        <v>0.3382376053724846</v>
      </c>
      <c r="W5735" s="130">
        <f>IFERROR(Table1[[#This Row],[Male Ballots]]/Table1[[#This Row],[Male Population]],"0.0%")</f>
        <v>0.31027584764193639</v>
      </c>
      <c r="X5735" s="130">
        <f>IFERROR(Table1[[#This Row],[Total Ballots]]/Table1[[#This Row],[Total Population]],"0.0%")</f>
        <v>0.32407208262689841</v>
      </c>
      <c r="Y5735" s="24">
        <f>Table1[[#This Row],[Female Ballots]]/Table1[[#This Row],[Female Voters]]</f>
        <v>0.41691438763376931</v>
      </c>
      <c r="Z5735" s="24">
        <f>Table1[[#This Row],[Male Ballots]]/Table1[[#This Row],[Male Voters]]</f>
        <v>0.4</v>
      </c>
      <c r="AA5735" s="24">
        <f>Table1[[#This Row],[Total Ballots]]/Table1[[#This Row],[Total Voters]]</f>
        <v>0.40853521338033449</v>
      </c>
    </row>
    <row r="5736" spans="1:27" s="12" customFormat="1" x14ac:dyDescent="0.35">
      <c r="A5736" s="8" t="s">
        <v>29</v>
      </c>
      <c r="B5736" s="17">
        <v>2015</v>
      </c>
      <c r="C5736" s="17" t="s">
        <v>82</v>
      </c>
      <c r="D5736" s="17" t="s">
        <v>69</v>
      </c>
      <c r="E5736" s="35" t="s">
        <v>74</v>
      </c>
      <c r="F5736" s="34" t="s">
        <v>78</v>
      </c>
      <c r="G5736" s="9" t="s">
        <v>62</v>
      </c>
      <c r="H5736" s="10">
        <v>612.00511000000006</v>
      </c>
      <c r="I5736" s="10">
        <v>669.00743</v>
      </c>
      <c r="J5736" s="10">
        <v>1281.0124000000001</v>
      </c>
      <c r="K5736" s="31">
        <v>389</v>
      </c>
      <c r="L5736" s="31">
        <v>368</v>
      </c>
      <c r="M5736" s="31"/>
      <c r="N5736" s="31">
        <v>757</v>
      </c>
      <c r="O5736" s="10">
        <v>54</v>
      </c>
      <c r="P5736" s="10">
        <v>34</v>
      </c>
      <c r="Q5736" s="10">
        <v>0</v>
      </c>
      <c r="R5736" s="11">
        <v>88</v>
      </c>
      <c r="S5736" s="130">
        <f>IFERROR(Table1[[#This Row],[Female Voters]]/Table1[[#This Row],[Female Population]],"0.0%")</f>
        <v>0.63561560785007165</v>
      </c>
      <c r="T5736" s="130">
        <f>IFERROR(Table1[[#This Row],[Male Voters]]/Table1[[#This Row],[Male Population]],"0.0%")</f>
        <v>0.55006862928263744</v>
      </c>
      <c r="U5736" s="130">
        <f>IFERROR(Table1[[#This Row],[Total Voters]]/Table1[[#This Row],[Total Population]],"0.0%")</f>
        <v>0.5909388542999271</v>
      </c>
      <c r="V5736" s="130">
        <f>IFERROR(Table1[[#This Row],[Female Ballots]]/Table1[[#This Row],[Female Population]],"0.0%")</f>
        <v>8.8234557387927681E-2</v>
      </c>
      <c r="W5736" s="130">
        <f>IFERROR(Table1[[#This Row],[Male Ballots]]/Table1[[#This Row],[Male Population]],"0.0%")</f>
        <v>5.0821558140243674E-2</v>
      </c>
      <c r="X5736" s="130">
        <f>IFERROR(Table1[[#This Row],[Total Ballots]]/Table1[[#This Row],[Total Population]],"0.0%")</f>
        <v>6.8695666021655999E-2</v>
      </c>
      <c r="Y5736" s="24">
        <f>Table1[[#This Row],[Female Ballots]]/Table1[[#This Row],[Female Voters]]</f>
        <v>0.13881748071979436</v>
      </c>
      <c r="Z5736" s="24">
        <f>Table1[[#This Row],[Male Ballots]]/Table1[[#This Row],[Male Voters]]</f>
        <v>9.2391304347826081E-2</v>
      </c>
      <c r="AA5736" s="24">
        <f>Table1[[#This Row],[Total Ballots]]/Table1[[#This Row],[Total Voters]]</f>
        <v>0.11624834874504623</v>
      </c>
    </row>
    <row r="5737" spans="1:27" s="12" customFormat="1" x14ac:dyDescent="0.35">
      <c r="A5737" s="8" t="s">
        <v>29</v>
      </c>
      <c r="B5737" s="17">
        <v>2015</v>
      </c>
      <c r="C5737" s="17" t="s">
        <v>82</v>
      </c>
      <c r="D5737" s="17" t="s">
        <v>69</v>
      </c>
      <c r="E5737" s="35" t="s">
        <v>74</v>
      </c>
      <c r="F5737" s="34" t="s">
        <v>78</v>
      </c>
      <c r="G5737" s="9" t="s">
        <v>63</v>
      </c>
      <c r="H5737" s="10">
        <v>1037.0038999999999</v>
      </c>
      <c r="I5737" s="10">
        <v>1075.0098</v>
      </c>
      <c r="J5737" s="10">
        <v>2112.0136000000002</v>
      </c>
      <c r="K5737" s="31">
        <v>773</v>
      </c>
      <c r="L5737" s="31">
        <v>734</v>
      </c>
      <c r="M5737" s="31"/>
      <c r="N5737" s="31">
        <v>1507</v>
      </c>
      <c r="O5737" s="10">
        <v>102</v>
      </c>
      <c r="P5737" s="10">
        <v>85</v>
      </c>
      <c r="Q5737" s="10">
        <v>0</v>
      </c>
      <c r="R5737" s="11">
        <v>187</v>
      </c>
      <c r="S5737" s="130">
        <f>IFERROR(Table1[[#This Row],[Female Voters]]/Table1[[#This Row],[Female Population]],"0.0%")</f>
        <v>0.74541667586785354</v>
      </c>
      <c r="T5737" s="130">
        <f>IFERROR(Table1[[#This Row],[Male Voters]]/Table1[[#This Row],[Male Population]],"0.0%")</f>
        <v>0.68278447322061619</v>
      </c>
      <c r="U5737" s="130">
        <f>IFERROR(Table1[[#This Row],[Total Voters]]/Table1[[#This Row],[Total Population]],"0.0%")</f>
        <v>0.71353707192037008</v>
      </c>
      <c r="V5737" s="130">
        <f>IFERROR(Table1[[#This Row],[Female Ballots]]/Table1[[#This Row],[Female Population]],"0.0%")</f>
        <v>9.8360285819561535E-2</v>
      </c>
      <c r="W5737" s="130">
        <f>IFERROR(Table1[[#This Row],[Male Ballots]]/Table1[[#This Row],[Male Population]],"0.0%")</f>
        <v>7.906904662636563E-2</v>
      </c>
      <c r="X5737" s="130">
        <f>IFERROR(Table1[[#This Row],[Total Ballots]]/Table1[[#This Row],[Total Population]],"0.0%")</f>
        <v>8.854109651566637E-2</v>
      </c>
      <c r="Y5737" s="24">
        <f>Table1[[#This Row],[Female Ballots]]/Table1[[#This Row],[Female Voters]]</f>
        <v>0.13195342820181113</v>
      </c>
      <c r="Z5737" s="24">
        <f>Table1[[#This Row],[Male Ballots]]/Table1[[#This Row],[Male Voters]]</f>
        <v>0.11580381471389646</v>
      </c>
      <c r="AA5737" s="24">
        <f>Table1[[#This Row],[Total Ballots]]/Table1[[#This Row],[Total Voters]]</f>
        <v>0.12408759124087591</v>
      </c>
    </row>
    <row r="5738" spans="1:27" s="12" customFormat="1" x14ac:dyDescent="0.35">
      <c r="A5738" s="8" t="s">
        <v>29</v>
      </c>
      <c r="B5738" s="17">
        <v>2015</v>
      </c>
      <c r="C5738" s="17" t="s">
        <v>82</v>
      </c>
      <c r="D5738" s="17" t="s">
        <v>69</v>
      </c>
      <c r="E5738" s="35" t="s">
        <v>74</v>
      </c>
      <c r="F5738" s="34" t="s">
        <v>78</v>
      </c>
      <c r="G5738" s="9" t="s">
        <v>64</v>
      </c>
      <c r="H5738" s="10">
        <v>1260.0027</v>
      </c>
      <c r="I5738" s="10">
        <v>1344.0066999999999</v>
      </c>
      <c r="J5738" s="10">
        <v>2604.009</v>
      </c>
      <c r="K5738" s="31">
        <v>904</v>
      </c>
      <c r="L5738" s="31">
        <v>876</v>
      </c>
      <c r="M5738" s="31"/>
      <c r="N5738" s="31">
        <v>1780</v>
      </c>
      <c r="O5738" s="10">
        <v>250</v>
      </c>
      <c r="P5738" s="10">
        <v>209</v>
      </c>
      <c r="Q5738" s="10">
        <v>0</v>
      </c>
      <c r="R5738" s="11">
        <v>459</v>
      </c>
      <c r="S5738" s="130">
        <f>IFERROR(Table1[[#This Row],[Female Voters]]/Table1[[#This Row],[Female Population]],"0.0%")</f>
        <v>0.71745878004864594</v>
      </c>
      <c r="T5738" s="130">
        <f>IFERROR(Table1[[#This Row],[Male Voters]]/Table1[[#This Row],[Male Population]],"0.0%")</f>
        <v>0.65178246507253279</v>
      </c>
      <c r="U5738" s="130">
        <f>IFERROR(Table1[[#This Row],[Total Voters]]/Table1[[#This Row],[Total Population]],"0.0%")</f>
        <v>0.68356138554052615</v>
      </c>
      <c r="V5738" s="130">
        <f>IFERROR(Table1[[#This Row],[Female Ballots]]/Table1[[#This Row],[Female Population]],"0.0%")</f>
        <v>0.19841227324354146</v>
      </c>
      <c r="W5738" s="130">
        <f>IFERROR(Table1[[#This Row],[Male Ballots]]/Table1[[#This Row],[Male Population]],"0.0%")</f>
        <v>0.15550517716913168</v>
      </c>
      <c r="X5738" s="130">
        <f>IFERROR(Table1[[#This Row],[Total Ballots]]/Table1[[#This Row],[Total Population]],"0.0%")</f>
        <v>0.17626667188938286</v>
      </c>
      <c r="Y5738" s="24">
        <f>Table1[[#This Row],[Female Ballots]]/Table1[[#This Row],[Female Voters]]</f>
        <v>0.27654867256637167</v>
      </c>
      <c r="Z5738" s="24">
        <f>Table1[[#This Row],[Male Ballots]]/Table1[[#This Row],[Male Voters]]</f>
        <v>0.23858447488584475</v>
      </c>
      <c r="AA5738" s="24">
        <f>Table1[[#This Row],[Total Ballots]]/Table1[[#This Row],[Total Voters]]</f>
        <v>0.25786516853932584</v>
      </c>
    </row>
    <row r="5739" spans="1:27" s="12" customFormat="1" x14ac:dyDescent="0.35">
      <c r="A5739" s="8" t="s">
        <v>29</v>
      </c>
      <c r="B5739" s="17">
        <v>2015</v>
      </c>
      <c r="C5739" s="17" t="s">
        <v>82</v>
      </c>
      <c r="D5739" s="17" t="s">
        <v>69</v>
      </c>
      <c r="E5739" s="35" t="s">
        <v>74</v>
      </c>
      <c r="F5739" s="34" t="s">
        <v>78</v>
      </c>
      <c r="G5739" s="9" t="s">
        <v>65</v>
      </c>
      <c r="H5739" s="10">
        <v>1415.9987000000001</v>
      </c>
      <c r="I5739" s="10">
        <v>1469.0032000000001</v>
      </c>
      <c r="J5739" s="10">
        <v>2885.0010000000002</v>
      </c>
      <c r="K5739" s="31">
        <v>1007</v>
      </c>
      <c r="L5739" s="31">
        <v>1027</v>
      </c>
      <c r="M5739" s="31"/>
      <c r="N5739" s="31">
        <v>2034</v>
      </c>
      <c r="O5739" s="10">
        <v>355</v>
      </c>
      <c r="P5739" s="10">
        <v>331</v>
      </c>
      <c r="Q5739" s="10">
        <v>0</v>
      </c>
      <c r="R5739" s="11">
        <v>686</v>
      </c>
      <c r="S5739" s="130">
        <f>IFERROR(Table1[[#This Row],[Female Voters]]/Table1[[#This Row],[Female Population]],"0.0%")</f>
        <v>0.711158844990465</v>
      </c>
      <c r="T5739" s="130">
        <f>IFERROR(Table1[[#This Row],[Male Voters]]/Table1[[#This Row],[Male Population]],"0.0%")</f>
        <v>0.6991135213320161</v>
      </c>
      <c r="U5739" s="130">
        <f>IFERROR(Table1[[#This Row],[Total Voters]]/Table1[[#This Row],[Total Population]],"0.0%")</f>
        <v>0.70502575215745156</v>
      </c>
      <c r="V5739" s="130">
        <f>IFERROR(Table1[[#This Row],[Female Ballots]]/Table1[[#This Row],[Female Population]],"0.0%")</f>
        <v>0.25070644485761179</v>
      </c>
      <c r="W5739" s="130">
        <f>IFERROR(Table1[[#This Row],[Male Ballots]]/Table1[[#This Row],[Male Population]],"0.0%")</f>
        <v>0.22532285838451541</v>
      </c>
      <c r="X5739" s="130">
        <f>IFERROR(Table1[[#This Row],[Total Ballots]]/Table1[[#This Row],[Total Population]],"0.0%")</f>
        <v>0.23778154669617096</v>
      </c>
      <c r="Y5739" s="24">
        <f>Table1[[#This Row],[Female Ballots]]/Table1[[#This Row],[Female Voters]]</f>
        <v>0.35253227408143001</v>
      </c>
      <c r="Z5739" s="24">
        <f>Table1[[#This Row],[Male Ballots]]/Table1[[#This Row],[Male Voters]]</f>
        <v>0.32229795520934762</v>
      </c>
      <c r="AA5739" s="24">
        <f>Table1[[#This Row],[Total Ballots]]/Table1[[#This Row],[Total Voters]]</f>
        <v>0.33726647000983284</v>
      </c>
    </row>
    <row r="5740" spans="1:27" s="12" customFormat="1" x14ac:dyDescent="0.35">
      <c r="A5740" s="8" t="s">
        <v>29</v>
      </c>
      <c r="B5740" s="17">
        <v>2015</v>
      </c>
      <c r="C5740" s="17" t="s">
        <v>82</v>
      </c>
      <c r="D5740" s="17" t="s">
        <v>69</v>
      </c>
      <c r="E5740" s="35" t="s">
        <v>74</v>
      </c>
      <c r="F5740" s="34" t="s">
        <v>78</v>
      </c>
      <c r="G5740" s="9" t="s">
        <v>66</v>
      </c>
      <c r="H5740" s="10">
        <v>1769.9897000000001</v>
      </c>
      <c r="I5740" s="10">
        <v>1720.9933000000001</v>
      </c>
      <c r="J5740" s="10">
        <v>3490.9830000000002</v>
      </c>
      <c r="K5740" s="31">
        <v>1624</v>
      </c>
      <c r="L5740" s="31">
        <v>1490</v>
      </c>
      <c r="M5740" s="31"/>
      <c r="N5740" s="31">
        <v>3114</v>
      </c>
      <c r="O5740" s="10">
        <v>788</v>
      </c>
      <c r="P5740" s="10">
        <v>669</v>
      </c>
      <c r="Q5740" s="10">
        <v>0</v>
      </c>
      <c r="R5740" s="11">
        <v>1457</v>
      </c>
      <c r="S5740" s="130">
        <f>IFERROR(Table1[[#This Row],[Female Voters]]/Table1[[#This Row],[Female Population]],"0.0%")</f>
        <v>0.91751946353134139</v>
      </c>
      <c r="T5740" s="130">
        <f>IFERROR(Table1[[#This Row],[Male Voters]]/Table1[[#This Row],[Male Population]],"0.0%")</f>
        <v>0.86577908234738621</v>
      </c>
      <c r="U5740" s="130">
        <f>IFERROR(Table1[[#This Row],[Total Voters]]/Table1[[#This Row],[Total Population]],"0.0%")</f>
        <v>0.89201236442572185</v>
      </c>
      <c r="V5740" s="130">
        <f>IFERROR(Table1[[#This Row],[Female Ballots]]/Table1[[#This Row],[Female Population]],"0.0%")</f>
        <v>0.4452003308267839</v>
      </c>
      <c r="W5740" s="130">
        <f>IFERROR(Table1[[#This Row],[Male Ballots]]/Table1[[#This Row],[Male Population]],"0.0%")</f>
        <v>0.38872899737610828</v>
      </c>
      <c r="X5740" s="130">
        <f>IFERROR(Table1[[#This Row],[Total Ballots]]/Table1[[#This Row],[Total Population]],"0.0%")</f>
        <v>0.41736095535269002</v>
      </c>
      <c r="Y5740" s="24">
        <f>Table1[[#This Row],[Female Ballots]]/Table1[[#This Row],[Female Voters]]</f>
        <v>0.48522167487684731</v>
      </c>
      <c r="Z5740" s="24">
        <f>Table1[[#This Row],[Male Ballots]]/Table1[[#This Row],[Male Voters]]</f>
        <v>0.448993288590604</v>
      </c>
      <c r="AA5740" s="24">
        <f>Table1[[#This Row],[Total Ballots]]/Table1[[#This Row],[Total Voters]]</f>
        <v>0.46788696210661529</v>
      </c>
    </row>
    <row r="5741" spans="1:27" s="12" customFormat="1" x14ac:dyDescent="0.35">
      <c r="A5741" s="8" t="s">
        <v>29</v>
      </c>
      <c r="B5741" s="17">
        <v>2015</v>
      </c>
      <c r="C5741" s="17" t="s">
        <v>82</v>
      </c>
      <c r="D5741" s="17" t="s">
        <v>69</v>
      </c>
      <c r="E5741" s="35" t="s">
        <v>74</v>
      </c>
      <c r="F5741" s="34" t="s">
        <v>78</v>
      </c>
      <c r="G5741" s="9" t="s">
        <v>67</v>
      </c>
      <c r="H5741" s="10">
        <v>2197.9866999999999</v>
      </c>
      <c r="I5741" s="10">
        <v>2236.9832999999999</v>
      </c>
      <c r="J5741" s="10">
        <v>4434.97</v>
      </c>
      <c r="K5741" s="31">
        <v>2031</v>
      </c>
      <c r="L5741" s="31">
        <v>2110</v>
      </c>
      <c r="M5741" s="31"/>
      <c r="N5741" s="31">
        <v>4141</v>
      </c>
      <c r="O5741" s="10">
        <v>1256</v>
      </c>
      <c r="P5741" s="10">
        <v>1314</v>
      </c>
      <c r="Q5741" s="10">
        <v>0</v>
      </c>
      <c r="R5741" s="11">
        <v>2570</v>
      </c>
      <c r="S5741" s="130">
        <f>IFERROR(Table1[[#This Row],[Female Voters]]/Table1[[#This Row],[Female Population]],"0.0%")</f>
        <v>0.9240274292833528</v>
      </c>
      <c r="T5741" s="130">
        <f>IFERROR(Table1[[#This Row],[Male Voters]]/Table1[[#This Row],[Male Population]],"0.0%")</f>
        <v>0.94323457846109093</v>
      </c>
      <c r="U5741" s="130">
        <f>IFERROR(Table1[[#This Row],[Total Voters]]/Table1[[#This Row],[Total Population]],"0.0%")</f>
        <v>0.93371544790607375</v>
      </c>
      <c r="V5741" s="130">
        <f>IFERROR(Table1[[#This Row],[Female Ballots]]/Table1[[#This Row],[Female Population]],"0.0%")</f>
        <v>0.57143202913830193</v>
      </c>
      <c r="W5741" s="130">
        <f>IFERROR(Table1[[#This Row],[Male Ballots]]/Table1[[#This Row],[Male Population]],"0.0%")</f>
        <v>0.58739821616012966</v>
      </c>
      <c r="X5741" s="130">
        <f>IFERROR(Table1[[#This Row],[Total Ballots]]/Table1[[#This Row],[Total Population]],"0.0%")</f>
        <v>0.5794853178262761</v>
      </c>
      <c r="Y5741" s="24">
        <f>Table1[[#This Row],[Female Ballots]]/Table1[[#This Row],[Female Voters]]</f>
        <v>0.61841457410142786</v>
      </c>
      <c r="Z5741" s="24">
        <f>Table1[[#This Row],[Male Ballots]]/Table1[[#This Row],[Male Voters]]</f>
        <v>0.62274881516587677</v>
      </c>
      <c r="AA5741" s="24">
        <f>Table1[[#This Row],[Total Ballots]]/Table1[[#This Row],[Total Voters]]</f>
        <v>0.62062303791354745</v>
      </c>
    </row>
    <row r="5742" spans="1:27" s="12" customFormat="1" x14ac:dyDescent="0.35">
      <c r="A5742" s="8" t="s">
        <v>42</v>
      </c>
      <c r="B5742" s="17">
        <v>2015</v>
      </c>
      <c r="C5742" s="17" t="s">
        <v>82</v>
      </c>
      <c r="D5742" s="17"/>
      <c r="E5742" s="35" t="s">
        <v>74</v>
      </c>
      <c r="F5742" s="34" t="s">
        <v>78</v>
      </c>
      <c r="G5742" s="9" t="s">
        <v>79</v>
      </c>
      <c r="H5742" s="10">
        <v>30485.003199999999</v>
      </c>
      <c r="I5742" s="10">
        <v>29857.003600000004</v>
      </c>
      <c r="J5742" s="10">
        <v>60342.007299999997</v>
      </c>
      <c r="K5742" s="31">
        <v>22658</v>
      </c>
      <c r="L5742" s="31">
        <v>20656</v>
      </c>
      <c r="M5742" s="31">
        <v>4</v>
      </c>
      <c r="N5742" s="31">
        <v>43318</v>
      </c>
      <c r="O5742" s="10">
        <v>9317</v>
      </c>
      <c r="P5742" s="10">
        <v>8488</v>
      </c>
      <c r="Q5742" s="10">
        <v>1</v>
      </c>
      <c r="R5742" s="11">
        <v>17806</v>
      </c>
      <c r="S5742" s="130">
        <f>IFERROR(Table1[[#This Row],[Female Voters]]/Table1[[#This Row],[Female Population]],"0.0%")</f>
        <v>0.74325070105290325</v>
      </c>
      <c r="T5742" s="130">
        <f>IFERROR(Table1[[#This Row],[Male Voters]]/Table1[[#This Row],[Male Population]],"0.0%")</f>
        <v>0.69183097797529813</v>
      </c>
      <c r="U5742" s="130">
        <f>IFERROR(Table1[[#This Row],[Total Voters]]/Table1[[#This Row],[Total Population]],"0.0%")</f>
        <v>0.71787469357188594</v>
      </c>
      <c r="V5742" s="130">
        <f>IFERROR(Table1[[#This Row],[Female Ballots]]/Table1[[#This Row],[Female Population]],"0.0%")</f>
        <v>0.30562568548459262</v>
      </c>
      <c r="W5742" s="130">
        <f>IFERROR(Table1[[#This Row],[Male Ballots]]/Table1[[#This Row],[Male Population]],"0.0%")</f>
        <v>0.28428840729349009</v>
      </c>
      <c r="X5742" s="130">
        <f>IFERROR(Table1[[#This Row],[Total Ballots]]/Table1[[#This Row],[Total Population]],"0.0%")</f>
        <v>0.2950846482695646</v>
      </c>
      <c r="Y5742" s="24">
        <f>Table1[[#This Row],[Female Ballots]]/Table1[[#This Row],[Female Voters]]</f>
        <v>0.41120134168946948</v>
      </c>
      <c r="Z5742" s="24">
        <f>Table1[[#This Row],[Male Ballots]]/Table1[[#This Row],[Male Voters]]</f>
        <v>0.41092176607281178</v>
      </c>
      <c r="AA5742" s="24">
        <f>Table1[[#This Row],[Total Ballots]]/Table1[[#This Row],[Total Voters]]</f>
        <v>0.41105314188097325</v>
      </c>
    </row>
    <row r="5743" spans="1:27" s="12" customFormat="1" x14ac:dyDescent="0.35">
      <c r="A5743" s="8" t="s">
        <v>42</v>
      </c>
      <c r="B5743" s="17">
        <v>2015</v>
      </c>
      <c r="C5743" s="17" t="s">
        <v>82</v>
      </c>
      <c r="D5743" s="17"/>
      <c r="E5743" s="35" t="s">
        <v>74</v>
      </c>
      <c r="F5743" s="34" t="s">
        <v>78</v>
      </c>
      <c r="G5743" s="9" t="s">
        <v>62</v>
      </c>
      <c r="H5743" s="10">
        <v>2902.0011999999997</v>
      </c>
      <c r="I5743" s="10">
        <v>3235.0014000000001</v>
      </c>
      <c r="J5743" s="10">
        <v>6137.0012999999999</v>
      </c>
      <c r="K5743" s="31">
        <v>1682</v>
      </c>
      <c r="L5743" s="31">
        <v>1677</v>
      </c>
      <c r="M5743" s="31">
        <v>2</v>
      </c>
      <c r="N5743" s="31">
        <v>3361</v>
      </c>
      <c r="O5743" s="10">
        <v>239</v>
      </c>
      <c r="P5743" s="10">
        <v>247</v>
      </c>
      <c r="Q5743" s="10">
        <v>0</v>
      </c>
      <c r="R5743" s="11">
        <v>486</v>
      </c>
      <c r="S5743" s="130">
        <f>IFERROR(Table1[[#This Row],[Female Voters]]/Table1[[#This Row],[Female Population]],"0.0%")</f>
        <v>0.5796000360027419</v>
      </c>
      <c r="T5743" s="130">
        <f>IFERROR(Table1[[#This Row],[Male Voters]]/Table1[[#This Row],[Male Population]],"0.0%")</f>
        <v>0.51839235680083473</v>
      </c>
      <c r="U5743" s="130">
        <f>IFERROR(Table1[[#This Row],[Total Voters]]/Table1[[#This Row],[Total Population]],"0.0%")</f>
        <v>0.54766160795827112</v>
      </c>
      <c r="V5743" s="130">
        <f>IFERROR(Table1[[#This Row],[Female Ballots]]/Table1[[#This Row],[Female Population]],"0.0%")</f>
        <v>8.2356961120484726E-2</v>
      </c>
      <c r="W5743" s="130">
        <f>IFERROR(Table1[[#This Row],[Male Ballots]]/Table1[[#This Row],[Male Population]],"0.0%")</f>
        <v>7.6352362629580312E-2</v>
      </c>
      <c r="X5743" s="130">
        <f>IFERROR(Table1[[#This Row],[Total Ballots]]/Table1[[#This Row],[Total Population]],"0.0%")</f>
        <v>7.9191770743147802E-2</v>
      </c>
      <c r="Y5743" s="24">
        <f>Table1[[#This Row],[Female Ballots]]/Table1[[#This Row],[Female Voters]]</f>
        <v>0.14209274673008324</v>
      </c>
      <c r="Z5743" s="24">
        <f>Table1[[#This Row],[Male Ballots]]/Table1[[#This Row],[Male Voters]]</f>
        <v>0.14728682170542637</v>
      </c>
      <c r="AA5743" s="24">
        <f>Table1[[#This Row],[Total Ballots]]/Table1[[#This Row],[Total Voters]]</f>
        <v>0.14459982148170186</v>
      </c>
    </row>
    <row r="5744" spans="1:27" s="12" customFormat="1" x14ac:dyDescent="0.35">
      <c r="A5744" s="8" t="s">
        <v>42</v>
      </c>
      <c r="B5744" s="17">
        <v>2015</v>
      </c>
      <c r="C5744" s="17" t="s">
        <v>82</v>
      </c>
      <c r="D5744" s="17"/>
      <c r="E5744" s="35" t="s">
        <v>74</v>
      </c>
      <c r="F5744" s="34" t="s">
        <v>78</v>
      </c>
      <c r="G5744" s="9" t="s">
        <v>63</v>
      </c>
      <c r="H5744" s="10">
        <v>4346.0020000000004</v>
      </c>
      <c r="I5744" s="10">
        <v>4438.0020000000004</v>
      </c>
      <c r="J5744" s="10">
        <v>8784.0020000000004</v>
      </c>
      <c r="K5744" s="31">
        <v>2967</v>
      </c>
      <c r="L5744" s="31">
        <v>2646</v>
      </c>
      <c r="M5744" s="31">
        <v>1</v>
      </c>
      <c r="N5744" s="31">
        <v>5614</v>
      </c>
      <c r="O5744" s="10">
        <v>420</v>
      </c>
      <c r="P5744" s="10">
        <v>359</v>
      </c>
      <c r="Q5744" s="10">
        <v>0</v>
      </c>
      <c r="R5744" s="11">
        <v>779</v>
      </c>
      <c r="S5744" s="130">
        <f>IFERROR(Table1[[#This Row],[Female Voters]]/Table1[[#This Row],[Female Population]],"0.0%")</f>
        <v>0.68269641845539875</v>
      </c>
      <c r="T5744" s="130">
        <f>IFERROR(Table1[[#This Row],[Male Voters]]/Table1[[#This Row],[Male Population]],"0.0%")</f>
        <v>0.59621424235500564</v>
      </c>
      <c r="U5744" s="130">
        <f>IFERROR(Table1[[#This Row],[Total Voters]]/Table1[[#This Row],[Total Population]],"0.0%")</f>
        <v>0.63911643007367258</v>
      </c>
      <c r="V5744" s="130">
        <f>IFERROR(Table1[[#This Row],[Female Ballots]]/Table1[[#This Row],[Female Population]],"0.0%")</f>
        <v>9.6640544574070592E-2</v>
      </c>
      <c r="W5744" s="130">
        <f>IFERROR(Table1[[#This Row],[Male Ballots]]/Table1[[#This Row],[Male Population]],"0.0%")</f>
        <v>8.0892257371673104E-2</v>
      </c>
      <c r="X5744" s="130">
        <f>IFERROR(Table1[[#This Row],[Total Ballots]]/Table1[[#This Row],[Total Population]],"0.0%")</f>
        <v>8.868395066394566E-2</v>
      </c>
      <c r="Y5744" s="24">
        <f>Table1[[#This Row],[Female Ballots]]/Table1[[#This Row],[Female Voters]]</f>
        <v>0.14155712841253792</v>
      </c>
      <c r="Z5744" s="24">
        <f>Table1[[#This Row],[Male Ballots]]/Table1[[#This Row],[Male Voters]]</f>
        <v>0.13567649281934996</v>
      </c>
      <c r="AA5744" s="24">
        <f>Table1[[#This Row],[Total Ballots]]/Table1[[#This Row],[Total Voters]]</f>
        <v>0.13876024225151407</v>
      </c>
    </row>
    <row r="5745" spans="1:27" s="12" customFormat="1" x14ac:dyDescent="0.35">
      <c r="A5745" s="8" t="s">
        <v>42</v>
      </c>
      <c r="B5745" s="17">
        <v>2015</v>
      </c>
      <c r="C5745" s="17" t="s">
        <v>82</v>
      </c>
      <c r="D5745" s="17"/>
      <c r="E5745" s="35" t="s">
        <v>74</v>
      </c>
      <c r="F5745" s="34" t="s">
        <v>78</v>
      </c>
      <c r="G5745" s="9" t="s">
        <v>64</v>
      </c>
      <c r="H5745" s="10">
        <v>4483</v>
      </c>
      <c r="I5745" s="10">
        <v>4534</v>
      </c>
      <c r="J5745" s="10">
        <v>9017.0020000000004</v>
      </c>
      <c r="K5745" s="31">
        <v>2983</v>
      </c>
      <c r="L5745" s="31">
        <v>2620</v>
      </c>
      <c r="M5745" s="31">
        <v>1</v>
      </c>
      <c r="N5745" s="31">
        <v>5604</v>
      </c>
      <c r="O5745" s="10">
        <v>763</v>
      </c>
      <c r="P5745" s="10">
        <v>619</v>
      </c>
      <c r="Q5745" s="10">
        <v>1</v>
      </c>
      <c r="R5745" s="11">
        <v>1383</v>
      </c>
      <c r="S5745" s="130">
        <f>IFERROR(Table1[[#This Row],[Female Voters]]/Table1[[#This Row],[Female Population]],"0.0%")</f>
        <v>0.66540263216596029</v>
      </c>
      <c r="T5745" s="130">
        <f>IFERROR(Table1[[#This Row],[Male Voters]]/Table1[[#This Row],[Male Population]],"0.0%")</f>
        <v>0.57785619761799734</v>
      </c>
      <c r="U5745" s="130">
        <f>IFERROR(Table1[[#This Row],[Total Voters]]/Table1[[#This Row],[Total Population]],"0.0%")</f>
        <v>0.62149259809413371</v>
      </c>
      <c r="V5745" s="130">
        <f>IFERROR(Table1[[#This Row],[Female Ballots]]/Table1[[#This Row],[Female Population]],"0.0%")</f>
        <v>0.17019852777158154</v>
      </c>
      <c r="W5745" s="130">
        <f>IFERROR(Table1[[#This Row],[Male Ballots]]/Table1[[#This Row],[Male Population]],"0.0%")</f>
        <v>0.1365240405822673</v>
      </c>
      <c r="X5745" s="130">
        <f>IFERROR(Table1[[#This Row],[Total Ballots]]/Table1[[#This Row],[Total Population]],"0.0%")</f>
        <v>0.15337692062173214</v>
      </c>
      <c r="Y5745" s="24">
        <f>Table1[[#This Row],[Female Ballots]]/Table1[[#This Row],[Female Voters]]</f>
        <v>0.255782769024472</v>
      </c>
      <c r="Z5745" s="24">
        <f>Table1[[#This Row],[Male Ballots]]/Table1[[#This Row],[Male Voters]]</f>
        <v>0.23625954198473281</v>
      </c>
      <c r="AA5745" s="24">
        <f>Table1[[#This Row],[Total Ballots]]/Table1[[#This Row],[Total Voters]]</f>
        <v>0.2467880085653105</v>
      </c>
    </row>
    <row r="5746" spans="1:27" s="12" customFormat="1" x14ac:dyDescent="0.35">
      <c r="A5746" s="8" t="s">
        <v>42</v>
      </c>
      <c r="B5746" s="17">
        <v>2015</v>
      </c>
      <c r="C5746" s="17" t="s">
        <v>82</v>
      </c>
      <c r="D5746" s="17"/>
      <c r="E5746" s="35" t="s">
        <v>74</v>
      </c>
      <c r="F5746" s="34" t="s">
        <v>78</v>
      </c>
      <c r="G5746" s="9" t="s">
        <v>65</v>
      </c>
      <c r="H5746" s="10">
        <v>5042</v>
      </c>
      <c r="I5746" s="10">
        <v>5021</v>
      </c>
      <c r="J5746" s="10">
        <v>10063.002</v>
      </c>
      <c r="K5746" s="31">
        <v>3537</v>
      </c>
      <c r="L5746" s="31">
        <v>3211</v>
      </c>
      <c r="M5746" s="31"/>
      <c r="N5746" s="31">
        <v>6748</v>
      </c>
      <c r="O5746" s="10">
        <v>1175</v>
      </c>
      <c r="P5746" s="10">
        <v>1076</v>
      </c>
      <c r="Q5746" s="10">
        <v>0</v>
      </c>
      <c r="R5746" s="11">
        <v>2251</v>
      </c>
      <c r="S5746" s="130">
        <f>IFERROR(Table1[[#This Row],[Female Voters]]/Table1[[#This Row],[Female Population]],"0.0%")</f>
        <v>0.70150733835779455</v>
      </c>
      <c r="T5746" s="130">
        <f>IFERROR(Table1[[#This Row],[Male Voters]]/Table1[[#This Row],[Male Population]],"0.0%")</f>
        <v>0.63951404102768372</v>
      </c>
      <c r="U5746" s="130">
        <f>IFERROR(Table1[[#This Row],[Total Voters]]/Table1[[#This Row],[Total Population]],"0.0%")</f>
        <v>0.67057524186122586</v>
      </c>
      <c r="V5746" s="130">
        <f>IFERROR(Table1[[#This Row],[Female Ballots]]/Table1[[#This Row],[Female Population]],"0.0%")</f>
        <v>0.23304244347481159</v>
      </c>
      <c r="W5746" s="130">
        <f>IFERROR(Table1[[#This Row],[Male Ballots]]/Table1[[#This Row],[Male Population]],"0.0%")</f>
        <v>0.21429994025094604</v>
      </c>
      <c r="X5746" s="130">
        <f>IFERROR(Table1[[#This Row],[Total Ballots]]/Table1[[#This Row],[Total Population]],"0.0%")</f>
        <v>0.22369070382774445</v>
      </c>
      <c r="Y5746" s="24">
        <f>Table1[[#This Row],[Female Ballots]]/Table1[[#This Row],[Female Voters]]</f>
        <v>0.33220243143907269</v>
      </c>
      <c r="Z5746" s="24">
        <f>Table1[[#This Row],[Male Ballots]]/Table1[[#This Row],[Male Voters]]</f>
        <v>0.33509810028028653</v>
      </c>
      <c r="AA5746" s="24">
        <f>Table1[[#This Row],[Total Ballots]]/Table1[[#This Row],[Total Voters]]</f>
        <v>0.3335803200948429</v>
      </c>
    </row>
    <row r="5747" spans="1:27" s="12" customFormat="1" x14ac:dyDescent="0.35">
      <c r="A5747" s="8" t="s">
        <v>42</v>
      </c>
      <c r="B5747" s="17">
        <v>2015</v>
      </c>
      <c r="C5747" s="17" t="s">
        <v>82</v>
      </c>
      <c r="D5747" s="17"/>
      <c r="E5747" s="35" t="s">
        <v>74</v>
      </c>
      <c r="F5747" s="34" t="s">
        <v>78</v>
      </c>
      <c r="G5747" s="9" t="s">
        <v>66</v>
      </c>
      <c r="H5747" s="10">
        <v>5648</v>
      </c>
      <c r="I5747" s="10">
        <v>5448</v>
      </c>
      <c r="J5747" s="10">
        <v>11096</v>
      </c>
      <c r="K5747" s="31">
        <v>4685</v>
      </c>
      <c r="L5747" s="31">
        <v>4268</v>
      </c>
      <c r="M5747" s="31"/>
      <c r="N5747" s="31">
        <v>8953</v>
      </c>
      <c r="O5747" s="10">
        <v>2375</v>
      </c>
      <c r="P5747" s="10">
        <v>2066</v>
      </c>
      <c r="Q5747" s="10">
        <v>0</v>
      </c>
      <c r="R5747" s="11">
        <v>4441</v>
      </c>
      <c r="S5747" s="130">
        <f>IFERROR(Table1[[#This Row],[Female Voters]]/Table1[[#This Row],[Female Population]],"0.0%")</f>
        <v>0.82949716713881017</v>
      </c>
      <c r="T5747" s="130">
        <f>IFERROR(Table1[[#This Row],[Male Voters]]/Table1[[#This Row],[Male Population]],"0.0%")</f>
        <v>0.78340675477239352</v>
      </c>
      <c r="U5747" s="130">
        <f>IFERROR(Table1[[#This Row],[Total Voters]]/Table1[[#This Row],[Total Population]],"0.0%")</f>
        <v>0.80686733958183132</v>
      </c>
      <c r="V5747" s="130">
        <f>IFERROR(Table1[[#This Row],[Female Ballots]]/Table1[[#This Row],[Female Population]],"0.0%")</f>
        <v>0.42050283286118978</v>
      </c>
      <c r="W5747" s="130">
        <f>IFERROR(Table1[[#This Row],[Male Ballots]]/Table1[[#This Row],[Male Population]],"0.0%")</f>
        <v>0.37922173274596183</v>
      </c>
      <c r="X5747" s="130">
        <f>IFERROR(Table1[[#This Row],[Total Ballots]]/Table1[[#This Row],[Total Population]],"0.0%")</f>
        <v>0.40023431867339582</v>
      </c>
      <c r="Y5747" s="24">
        <f>Table1[[#This Row],[Female Ballots]]/Table1[[#This Row],[Female Voters]]</f>
        <v>0.50693703308431159</v>
      </c>
      <c r="Z5747" s="24">
        <f>Table1[[#This Row],[Male Ballots]]/Table1[[#This Row],[Male Voters]]</f>
        <v>0.48406747891283974</v>
      </c>
      <c r="AA5747" s="24">
        <f>Table1[[#This Row],[Total Ballots]]/Table1[[#This Row],[Total Voters]]</f>
        <v>0.49603484865408243</v>
      </c>
    </row>
    <row r="5748" spans="1:27" s="12" customFormat="1" x14ac:dyDescent="0.35">
      <c r="A5748" s="8" t="s">
        <v>42</v>
      </c>
      <c r="B5748" s="17">
        <v>2015</v>
      </c>
      <c r="C5748" s="17" t="s">
        <v>82</v>
      </c>
      <c r="D5748" s="17"/>
      <c r="E5748" s="35" t="s">
        <v>74</v>
      </c>
      <c r="F5748" s="34" t="s">
        <v>78</v>
      </c>
      <c r="G5748" s="9" t="s">
        <v>67</v>
      </c>
      <c r="H5748" s="10">
        <v>8064</v>
      </c>
      <c r="I5748" s="10">
        <v>7181.0002000000004</v>
      </c>
      <c r="J5748" s="10">
        <v>15245</v>
      </c>
      <c r="K5748" s="31">
        <v>6804</v>
      </c>
      <c r="L5748" s="31">
        <v>6234</v>
      </c>
      <c r="M5748" s="31"/>
      <c r="N5748" s="31">
        <v>13038</v>
      </c>
      <c r="O5748" s="10">
        <v>4345</v>
      </c>
      <c r="P5748" s="10">
        <v>4121</v>
      </c>
      <c r="Q5748" s="10">
        <v>0</v>
      </c>
      <c r="R5748" s="11">
        <v>8466</v>
      </c>
      <c r="S5748" s="130">
        <f>IFERROR(Table1[[#This Row],[Female Voters]]/Table1[[#This Row],[Female Population]],"0.0%")</f>
        <v>0.84375</v>
      </c>
      <c r="T5748" s="130">
        <f>IFERROR(Table1[[#This Row],[Male Voters]]/Table1[[#This Row],[Male Population]],"0.0%")</f>
        <v>0.86812419250454831</v>
      </c>
      <c r="U5748" s="130">
        <f>IFERROR(Table1[[#This Row],[Total Voters]]/Table1[[#This Row],[Total Population]],"0.0%")</f>
        <v>0.8552312233519187</v>
      </c>
      <c r="V5748" s="130">
        <f>IFERROR(Table1[[#This Row],[Female Ballots]]/Table1[[#This Row],[Female Population]],"0.0%")</f>
        <v>0.53881448412698407</v>
      </c>
      <c r="W5748" s="130">
        <f>IFERROR(Table1[[#This Row],[Male Ballots]]/Table1[[#This Row],[Male Population]],"0.0%")</f>
        <v>0.57387548882118122</v>
      </c>
      <c r="X5748" s="130">
        <f>IFERROR(Table1[[#This Row],[Total Ballots]]/Table1[[#This Row],[Total Population]],"0.0%")</f>
        <v>0.55532961626762878</v>
      </c>
      <c r="Y5748" s="24">
        <f>Table1[[#This Row],[Female Ballots]]/Table1[[#This Row],[Female Voters]]</f>
        <v>0.63859494415049967</v>
      </c>
      <c r="Z5748" s="24">
        <f>Table1[[#This Row],[Male Ballots]]/Table1[[#This Row],[Male Voters]]</f>
        <v>0.66105229387231312</v>
      </c>
      <c r="AA5748" s="24">
        <f>Table1[[#This Row],[Total Ballots]]/Table1[[#This Row],[Total Voters]]</f>
        <v>0.64933271974229179</v>
      </c>
    </row>
    <row r="5749" spans="1:27" s="12" customFormat="1" x14ac:dyDescent="0.35">
      <c r="A5749" s="8" t="s">
        <v>27</v>
      </c>
      <c r="B5749" s="17">
        <v>2015</v>
      </c>
      <c r="C5749" s="17" t="s">
        <v>82</v>
      </c>
      <c r="D5749" s="17"/>
      <c r="E5749" s="35" t="s">
        <v>74</v>
      </c>
      <c r="F5749" s="34" t="s">
        <v>78</v>
      </c>
      <c r="G5749" s="9" t="s">
        <v>79</v>
      </c>
      <c r="H5749" s="10">
        <v>4154.0037300000004</v>
      </c>
      <c r="I5749" s="10">
        <v>4128.0038199999999</v>
      </c>
      <c r="J5749" s="10">
        <v>8282.0073799999991</v>
      </c>
      <c r="K5749" s="31">
        <v>3385</v>
      </c>
      <c r="L5749" s="31">
        <v>3358</v>
      </c>
      <c r="M5749" s="31"/>
      <c r="N5749" s="31">
        <v>6743</v>
      </c>
      <c r="O5749" s="10">
        <v>2027</v>
      </c>
      <c r="P5749" s="10">
        <v>1895</v>
      </c>
      <c r="Q5749" s="10">
        <v>0</v>
      </c>
      <c r="R5749" s="11">
        <v>3922</v>
      </c>
      <c r="S5749" s="130">
        <f>IFERROR(Table1[[#This Row],[Female Voters]]/Table1[[#This Row],[Female Population]],"0.0%")</f>
        <v>0.81487649506756699</v>
      </c>
      <c r="T5749" s="130">
        <f>IFERROR(Table1[[#This Row],[Male Voters]]/Table1[[#This Row],[Male Population]],"0.0%")</f>
        <v>0.81346823947464275</v>
      </c>
      <c r="U5749" s="130">
        <f>IFERROR(Table1[[#This Row],[Total Voters]]/Table1[[#This Row],[Total Population]],"0.0%")</f>
        <v>0.81417459446890772</v>
      </c>
      <c r="V5749" s="130">
        <f>IFERROR(Table1[[#This Row],[Female Ballots]]/Table1[[#This Row],[Female Population]],"0.0%")</f>
        <v>0.48796297060619148</v>
      </c>
      <c r="W5749" s="130">
        <f>IFERROR(Table1[[#This Row],[Male Ballots]]/Table1[[#This Row],[Male Population]],"0.0%")</f>
        <v>0.45905965271127103</v>
      </c>
      <c r="X5749" s="130">
        <f>IFERROR(Table1[[#This Row],[Total Ballots]]/Table1[[#This Row],[Total Population]],"0.0%")</f>
        <v>0.47355668982753313</v>
      </c>
      <c r="Y5749" s="24">
        <f>Table1[[#This Row],[Female Ballots]]/Table1[[#This Row],[Female Voters]]</f>
        <v>0.59881831610044312</v>
      </c>
      <c r="Z5749" s="24">
        <f>Table1[[#This Row],[Male Ballots]]/Table1[[#This Row],[Male Voters]]</f>
        <v>0.56432400238237046</v>
      </c>
      <c r="AA5749" s="24">
        <f>Table1[[#This Row],[Total Ballots]]/Table1[[#This Row],[Total Voters]]</f>
        <v>0.58164021948687528</v>
      </c>
    </row>
    <row r="5750" spans="1:27" s="12" customFormat="1" x14ac:dyDescent="0.35">
      <c r="A5750" s="8" t="s">
        <v>27</v>
      </c>
      <c r="B5750" s="17">
        <v>2015</v>
      </c>
      <c r="C5750" s="17" t="s">
        <v>82</v>
      </c>
      <c r="D5750" s="17"/>
      <c r="E5750" s="35" t="s">
        <v>74</v>
      </c>
      <c r="F5750" s="34" t="s">
        <v>78</v>
      </c>
      <c r="G5750" s="9" t="s">
        <v>62</v>
      </c>
      <c r="H5750" s="10">
        <v>300.00033000000002</v>
      </c>
      <c r="I5750" s="10">
        <v>320.00051999999999</v>
      </c>
      <c r="J5750" s="10">
        <v>620.00077999999996</v>
      </c>
      <c r="K5750" s="31">
        <v>199</v>
      </c>
      <c r="L5750" s="31">
        <v>196</v>
      </c>
      <c r="M5750" s="31"/>
      <c r="N5750" s="31">
        <v>395</v>
      </c>
      <c r="O5750" s="10">
        <v>49</v>
      </c>
      <c r="P5750" s="10">
        <v>50</v>
      </c>
      <c r="Q5750" s="10">
        <v>0</v>
      </c>
      <c r="R5750" s="11">
        <v>99</v>
      </c>
      <c r="S5750" s="130">
        <f>IFERROR(Table1[[#This Row],[Female Voters]]/Table1[[#This Row],[Female Population]],"0.0%")</f>
        <v>0.66333260366746927</v>
      </c>
      <c r="T5750" s="130">
        <f>IFERROR(Table1[[#This Row],[Male Voters]]/Table1[[#This Row],[Male Population]],"0.0%")</f>
        <v>0.61249900468911744</v>
      </c>
      <c r="U5750" s="130">
        <f>IFERROR(Table1[[#This Row],[Total Voters]]/Table1[[#This Row],[Total Population]],"0.0%")</f>
        <v>0.63709597268571183</v>
      </c>
      <c r="V5750" s="130">
        <f>IFERROR(Table1[[#This Row],[Female Ballots]]/Table1[[#This Row],[Female Population]],"0.0%")</f>
        <v>0.16333315366686429</v>
      </c>
      <c r="W5750" s="130">
        <f>IFERROR(Table1[[#This Row],[Male Ballots]]/Table1[[#This Row],[Male Population]],"0.0%")</f>
        <v>0.15624974609416259</v>
      </c>
      <c r="X5750" s="130">
        <f>IFERROR(Table1[[#This Row],[Total Ballots]]/Table1[[#This Row],[Total Population]],"0.0%")</f>
        <v>0.15967721847059613</v>
      </c>
      <c r="Y5750" s="24">
        <f>Table1[[#This Row],[Female Ballots]]/Table1[[#This Row],[Female Voters]]</f>
        <v>0.24623115577889448</v>
      </c>
      <c r="Z5750" s="24">
        <f>Table1[[#This Row],[Male Ballots]]/Table1[[#This Row],[Male Voters]]</f>
        <v>0.25510204081632654</v>
      </c>
      <c r="AA5750" s="24">
        <f>Table1[[#This Row],[Total Ballots]]/Table1[[#This Row],[Total Voters]]</f>
        <v>0.25063291139240507</v>
      </c>
    </row>
    <row r="5751" spans="1:27" s="12" customFormat="1" x14ac:dyDescent="0.35">
      <c r="A5751" s="8" t="s">
        <v>27</v>
      </c>
      <c r="B5751" s="17">
        <v>2015</v>
      </c>
      <c r="C5751" s="17" t="s">
        <v>82</v>
      </c>
      <c r="D5751" s="17"/>
      <c r="E5751" s="35" t="s">
        <v>74</v>
      </c>
      <c r="F5751" s="34" t="s">
        <v>78</v>
      </c>
      <c r="G5751" s="9" t="s">
        <v>63</v>
      </c>
      <c r="H5751" s="10">
        <v>450</v>
      </c>
      <c r="I5751" s="10">
        <v>441.00049999999999</v>
      </c>
      <c r="J5751" s="10">
        <v>891.00049999999999</v>
      </c>
      <c r="K5751" s="31">
        <v>357</v>
      </c>
      <c r="L5751" s="31">
        <v>375</v>
      </c>
      <c r="M5751" s="31"/>
      <c r="N5751" s="31">
        <v>732</v>
      </c>
      <c r="O5751" s="10">
        <v>114</v>
      </c>
      <c r="P5751" s="10">
        <v>112</v>
      </c>
      <c r="Q5751" s="10">
        <v>0</v>
      </c>
      <c r="R5751" s="11">
        <v>226</v>
      </c>
      <c r="S5751" s="130">
        <f>IFERROR(Table1[[#This Row],[Female Voters]]/Table1[[#This Row],[Female Population]],"0.0%")</f>
        <v>0.79333333333333333</v>
      </c>
      <c r="T5751" s="130">
        <f>IFERROR(Table1[[#This Row],[Male Voters]]/Table1[[#This Row],[Male Population]],"0.0%")</f>
        <v>0.85033917195105224</v>
      </c>
      <c r="U5751" s="130">
        <f>IFERROR(Table1[[#This Row],[Total Voters]]/Table1[[#This Row],[Total Population]],"0.0%")</f>
        <v>0.82154836052280555</v>
      </c>
      <c r="V5751" s="130">
        <f>IFERROR(Table1[[#This Row],[Female Ballots]]/Table1[[#This Row],[Female Population]],"0.0%")</f>
        <v>0.25333333333333335</v>
      </c>
      <c r="W5751" s="130">
        <f>IFERROR(Table1[[#This Row],[Male Ballots]]/Table1[[#This Row],[Male Population]],"0.0%")</f>
        <v>0.25396796602271426</v>
      </c>
      <c r="X5751" s="130">
        <f>IFERROR(Table1[[#This Row],[Total Ballots]]/Table1[[#This Row],[Total Population]],"0.0%")</f>
        <v>0.25364744464228695</v>
      </c>
      <c r="Y5751" s="24">
        <f>Table1[[#This Row],[Female Ballots]]/Table1[[#This Row],[Female Voters]]</f>
        <v>0.31932773109243695</v>
      </c>
      <c r="Z5751" s="24">
        <f>Table1[[#This Row],[Male Ballots]]/Table1[[#This Row],[Male Voters]]</f>
        <v>0.29866666666666669</v>
      </c>
      <c r="AA5751" s="24">
        <f>Table1[[#This Row],[Total Ballots]]/Table1[[#This Row],[Total Voters]]</f>
        <v>0.30874316939890711</v>
      </c>
    </row>
    <row r="5752" spans="1:27" s="12" customFormat="1" x14ac:dyDescent="0.35">
      <c r="A5752" s="8" t="s">
        <v>27</v>
      </c>
      <c r="B5752" s="17">
        <v>2015</v>
      </c>
      <c r="C5752" s="17" t="s">
        <v>82</v>
      </c>
      <c r="D5752" s="17"/>
      <c r="E5752" s="35" t="s">
        <v>74</v>
      </c>
      <c r="F5752" s="34" t="s">
        <v>78</v>
      </c>
      <c r="G5752" s="9" t="s">
        <v>64</v>
      </c>
      <c r="H5752" s="10">
        <v>548.99990000000003</v>
      </c>
      <c r="I5752" s="10">
        <v>552.00009999999997</v>
      </c>
      <c r="J5752" s="10">
        <v>1101</v>
      </c>
      <c r="K5752" s="31">
        <v>427</v>
      </c>
      <c r="L5752" s="31">
        <v>409</v>
      </c>
      <c r="M5752" s="31"/>
      <c r="N5752" s="31">
        <v>836</v>
      </c>
      <c r="O5752" s="10">
        <v>175</v>
      </c>
      <c r="P5752" s="10">
        <v>136</v>
      </c>
      <c r="Q5752" s="10">
        <v>0</v>
      </c>
      <c r="R5752" s="11">
        <v>311</v>
      </c>
      <c r="S5752" s="130">
        <f>IFERROR(Table1[[#This Row],[Female Voters]]/Table1[[#This Row],[Female Population]],"0.0%")</f>
        <v>0.7777779194495299</v>
      </c>
      <c r="T5752" s="130">
        <f>IFERROR(Table1[[#This Row],[Male Voters]]/Table1[[#This Row],[Male Population]],"0.0%")</f>
        <v>0.7409418947569032</v>
      </c>
      <c r="U5752" s="130">
        <f>IFERROR(Table1[[#This Row],[Total Voters]]/Table1[[#This Row],[Total Population]],"0.0%")</f>
        <v>0.75930971843778383</v>
      </c>
      <c r="V5752" s="130">
        <f>IFERROR(Table1[[#This Row],[Female Ballots]]/Table1[[#This Row],[Female Population]],"0.0%")</f>
        <v>0.31876144239734833</v>
      </c>
      <c r="W5752" s="130">
        <f>IFERROR(Table1[[#This Row],[Male Ballots]]/Table1[[#This Row],[Male Population]],"0.0%")</f>
        <v>0.24637676696073063</v>
      </c>
      <c r="X5752" s="130">
        <f>IFERROR(Table1[[#This Row],[Total Ballots]]/Table1[[#This Row],[Total Population]],"0.0%")</f>
        <v>0.28247048138056313</v>
      </c>
      <c r="Y5752" s="24">
        <f>Table1[[#This Row],[Female Ballots]]/Table1[[#This Row],[Female Voters]]</f>
        <v>0.4098360655737705</v>
      </c>
      <c r="Z5752" s="24">
        <f>Table1[[#This Row],[Male Ballots]]/Table1[[#This Row],[Male Voters]]</f>
        <v>0.33251833740831294</v>
      </c>
      <c r="AA5752" s="24">
        <f>Table1[[#This Row],[Total Ballots]]/Table1[[#This Row],[Total Voters]]</f>
        <v>0.37200956937799046</v>
      </c>
    </row>
    <row r="5753" spans="1:27" s="12" customFormat="1" x14ac:dyDescent="0.35">
      <c r="A5753" s="8" t="s">
        <v>27</v>
      </c>
      <c r="B5753" s="17">
        <v>2015</v>
      </c>
      <c r="C5753" s="17" t="s">
        <v>82</v>
      </c>
      <c r="D5753" s="17"/>
      <c r="E5753" s="35" t="s">
        <v>74</v>
      </c>
      <c r="F5753" s="34" t="s">
        <v>78</v>
      </c>
      <c r="G5753" s="9" t="s">
        <v>65</v>
      </c>
      <c r="H5753" s="10">
        <v>695.00049999999999</v>
      </c>
      <c r="I5753" s="10">
        <v>691.00049999999999</v>
      </c>
      <c r="J5753" s="10">
        <v>1386.0010000000002</v>
      </c>
      <c r="K5753" s="31">
        <v>518</v>
      </c>
      <c r="L5753" s="31">
        <v>514</v>
      </c>
      <c r="M5753" s="31"/>
      <c r="N5753" s="31">
        <v>1032</v>
      </c>
      <c r="O5753" s="10">
        <v>281</v>
      </c>
      <c r="P5753" s="10">
        <v>271</v>
      </c>
      <c r="Q5753" s="10">
        <v>0</v>
      </c>
      <c r="R5753" s="11">
        <v>552</v>
      </c>
      <c r="S5753" s="130">
        <f>IFERROR(Table1[[#This Row],[Female Voters]]/Table1[[#This Row],[Female Population]],"0.0%")</f>
        <v>0.74532320480344982</v>
      </c>
      <c r="T5753" s="130">
        <f>IFERROR(Table1[[#This Row],[Male Voters]]/Table1[[#This Row],[Male Population]],"0.0%")</f>
        <v>0.7438489552467763</v>
      </c>
      <c r="U5753" s="130">
        <f>IFERROR(Table1[[#This Row],[Total Voters]]/Table1[[#This Row],[Total Population]],"0.0%")</f>
        <v>0.74458820736781561</v>
      </c>
      <c r="V5753" s="130">
        <f>IFERROR(Table1[[#This Row],[Female Ballots]]/Table1[[#This Row],[Female Population]],"0.0%")</f>
        <v>0.40431625588758568</v>
      </c>
      <c r="W5753" s="130">
        <f>IFERROR(Table1[[#This Row],[Male Ballots]]/Table1[[#This Row],[Male Population]],"0.0%")</f>
        <v>0.39218495500365053</v>
      </c>
      <c r="X5753" s="130">
        <f>IFERROR(Table1[[#This Row],[Total Ballots]]/Table1[[#This Row],[Total Population]],"0.0%")</f>
        <v>0.39826811091766884</v>
      </c>
      <c r="Y5753" s="24">
        <f>Table1[[#This Row],[Female Ballots]]/Table1[[#This Row],[Female Voters]]</f>
        <v>0.5424710424710425</v>
      </c>
      <c r="Z5753" s="24">
        <f>Table1[[#This Row],[Male Ballots]]/Table1[[#This Row],[Male Voters]]</f>
        <v>0.52723735408560313</v>
      </c>
      <c r="AA5753" s="24">
        <f>Table1[[#This Row],[Total Ballots]]/Table1[[#This Row],[Total Voters]]</f>
        <v>0.53488372093023251</v>
      </c>
    </row>
    <row r="5754" spans="1:27" s="12" customFormat="1" x14ac:dyDescent="0.35">
      <c r="A5754" s="8" t="s">
        <v>27</v>
      </c>
      <c r="B5754" s="17">
        <v>2015</v>
      </c>
      <c r="C5754" s="17" t="s">
        <v>82</v>
      </c>
      <c r="D5754" s="17"/>
      <c r="E5754" s="35" t="s">
        <v>74</v>
      </c>
      <c r="F5754" s="34" t="s">
        <v>78</v>
      </c>
      <c r="G5754" s="9" t="s">
        <v>66</v>
      </c>
      <c r="H5754" s="10">
        <v>874.00099999999998</v>
      </c>
      <c r="I5754" s="10">
        <v>878.0009</v>
      </c>
      <c r="J5754" s="10">
        <v>1752.0019000000002</v>
      </c>
      <c r="K5754" s="31">
        <v>759</v>
      </c>
      <c r="L5754" s="31">
        <v>755</v>
      </c>
      <c r="M5754" s="31"/>
      <c r="N5754" s="31">
        <v>1514</v>
      </c>
      <c r="O5754" s="10">
        <v>535</v>
      </c>
      <c r="P5754" s="10">
        <v>479</v>
      </c>
      <c r="Q5754" s="10">
        <v>0</v>
      </c>
      <c r="R5754" s="11">
        <v>1014</v>
      </c>
      <c r="S5754" s="130">
        <f>IFERROR(Table1[[#This Row],[Female Voters]]/Table1[[#This Row],[Female Population]],"0.0%")</f>
        <v>0.86842005901595076</v>
      </c>
      <c r="T5754" s="130">
        <f>IFERROR(Table1[[#This Row],[Male Voters]]/Table1[[#This Row],[Male Population]],"0.0%")</f>
        <v>0.8599080023722071</v>
      </c>
      <c r="U5754" s="130">
        <f>IFERROR(Table1[[#This Row],[Total Voters]]/Table1[[#This Row],[Total Population]],"0.0%")</f>
        <v>0.86415431398790143</v>
      </c>
      <c r="V5754" s="130">
        <f>IFERROR(Table1[[#This Row],[Female Ballots]]/Table1[[#This Row],[Female Population]],"0.0%")</f>
        <v>0.61212744607843694</v>
      </c>
      <c r="W5754" s="130">
        <f>IFERROR(Table1[[#This Row],[Male Ballots]]/Table1[[#This Row],[Male Population]],"0.0%")</f>
        <v>0.54555752733283081</v>
      </c>
      <c r="X5754" s="130">
        <f>IFERROR(Table1[[#This Row],[Total Ballots]]/Table1[[#This Row],[Total Population]],"0.0%")</f>
        <v>0.57876649562994187</v>
      </c>
      <c r="Y5754" s="24">
        <f>Table1[[#This Row],[Female Ballots]]/Table1[[#This Row],[Female Voters]]</f>
        <v>0.70487483530961792</v>
      </c>
      <c r="Z5754" s="24">
        <f>Table1[[#This Row],[Male Ballots]]/Table1[[#This Row],[Male Voters]]</f>
        <v>0.63443708609271521</v>
      </c>
      <c r="AA5754" s="24">
        <f>Table1[[#This Row],[Total Ballots]]/Table1[[#This Row],[Total Voters]]</f>
        <v>0.66974900924702774</v>
      </c>
    </row>
    <row r="5755" spans="1:27" s="12" customFormat="1" x14ac:dyDescent="0.35">
      <c r="A5755" s="8" t="s">
        <v>27</v>
      </c>
      <c r="B5755" s="17">
        <v>2015</v>
      </c>
      <c r="C5755" s="17" t="s">
        <v>82</v>
      </c>
      <c r="D5755" s="17"/>
      <c r="E5755" s="35" t="s">
        <v>74</v>
      </c>
      <c r="F5755" s="34" t="s">
        <v>78</v>
      </c>
      <c r="G5755" s="9" t="s">
        <v>67</v>
      </c>
      <c r="H5755" s="10">
        <v>1286.0020000000002</v>
      </c>
      <c r="I5755" s="10">
        <v>1246.0012999999999</v>
      </c>
      <c r="J5755" s="10">
        <v>2532.0032000000001</v>
      </c>
      <c r="K5755" s="31">
        <v>1125</v>
      </c>
      <c r="L5755" s="31">
        <v>1109</v>
      </c>
      <c r="M5755" s="31"/>
      <c r="N5755" s="31">
        <v>2234</v>
      </c>
      <c r="O5755" s="10">
        <v>873</v>
      </c>
      <c r="P5755" s="10">
        <v>847</v>
      </c>
      <c r="Q5755" s="10">
        <v>0</v>
      </c>
      <c r="R5755" s="11">
        <v>1720</v>
      </c>
      <c r="S5755" s="130">
        <f>IFERROR(Table1[[#This Row],[Female Voters]]/Table1[[#This Row],[Female Population]],"0.0%")</f>
        <v>0.87480423825157339</v>
      </c>
      <c r="T5755" s="130">
        <f>IFERROR(Table1[[#This Row],[Male Voters]]/Table1[[#This Row],[Male Population]],"0.0%")</f>
        <v>0.89004722547239723</v>
      </c>
      <c r="U5755" s="130">
        <f>IFERROR(Table1[[#This Row],[Total Voters]]/Table1[[#This Row],[Total Population]],"0.0%")</f>
        <v>0.88230536201534027</v>
      </c>
      <c r="V5755" s="130">
        <f>IFERROR(Table1[[#This Row],[Female Ballots]]/Table1[[#This Row],[Female Population]],"0.0%")</f>
        <v>0.6788480888832209</v>
      </c>
      <c r="W5755" s="130">
        <f>IFERROR(Table1[[#This Row],[Male Ballots]]/Table1[[#This Row],[Male Population]],"0.0%")</f>
        <v>0.67977457166376953</v>
      </c>
      <c r="X5755" s="130">
        <f>IFERROR(Table1[[#This Row],[Total Ballots]]/Table1[[#This Row],[Total Population]],"0.0%")</f>
        <v>0.67930403879426371</v>
      </c>
      <c r="Y5755" s="24">
        <f>Table1[[#This Row],[Female Ballots]]/Table1[[#This Row],[Female Voters]]</f>
        <v>0.77600000000000002</v>
      </c>
      <c r="Z5755" s="24">
        <f>Table1[[#This Row],[Male Ballots]]/Table1[[#This Row],[Male Voters]]</f>
        <v>0.76375112714156901</v>
      </c>
      <c r="AA5755" s="24">
        <f>Table1[[#This Row],[Total Ballots]]/Table1[[#This Row],[Total Voters]]</f>
        <v>0.76991942703670546</v>
      </c>
    </row>
    <row r="5756" spans="1:27" s="12" customFormat="1" x14ac:dyDescent="0.35">
      <c r="A5756" s="8" t="s">
        <v>41</v>
      </c>
      <c r="B5756" s="17">
        <v>2015</v>
      </c>
      <c r="C5756" s="17" t="s">
        <v>82</v>
      </c>
      <c r="D5756" s="17"/>
      <c r="E5756" s="35" t="s">
        <v>74</v>
      </c>
      <c r="F5756" s="34" t="s">
        <v>78</v>
      </c>
      <c r="G5756" s="9" t="s">
        <v>79</v>
      </c>
      <c r="H5756" s="10">
        <v>24324.996299999999</v>
      </c>
      <c r="I5756" s="10">
        <v>25933.001499999998</v>
      </c>
      <c r="J5756" s="10">
        <v>50257.995800000004</v>
      </c>
      <c r="K5756" s="31">
        <v>18291</v>
      </c>
      <c r="L5756" s="31">
        <v>16907</v>
      </c>
      <c r="M5756" s="31"/>
      <c r="N5756" s="31">
        <v>35198</v>
      </c>
      <c r="O5756" s="10">
        <v>7653</v>
      </c>
      <c r="P5756" s="10">
        <v>6983</v>
      </c>
      <c r="Q5756" s="10">
        <v>0</v>
      </c>
      <c r="R5756" s="11">
        <v>14636</v>
      </c>
      <c r="S5756" s="130">
        <f>IFERROR(Table1[[#This Row],[Female Voters]]/Table1[[#This Row],[Female Population]],"0.0%")</f>
        <v>0.7519425604188068</v>
      </c>
      <c r="T5756" s="130">
        <f>IFERROR(Table1[[#This Row],[Male Voters]]/Table1[[#This Row],[Male Population]],"0.0%")</f>
        <v>0.65194921613682089</v>
      </c>
      <c r="U5756" s="130">
        <f>IFERROR(Table1[[#This Row],[Total Voters]]/Table1[[#This Row],[Total Population]],"0.0%")</f>
        <v>0.70034627206523026</v>
      </c>
      <c r="V5756" s="130">
        <f>IFERROR(Table1[[#This Row],[Female Ballots]]/Table1[[#This Row],[Female Population]],"0.0%")</f>
        <v>0.31461464189410793</v>
      </c>
      <c r="W5756" s="130">
        <f>IFERROR(Table1[[#This Row],[Male Ballots]]/Table1[[#This Row],[Male Population]],"0.0%")</f>
        <v>0.26927079767453838</v>
      </c>
      <c r="X5756" s="130">
        <f>IFERROR(Table1[[#This Row],[Total Ballots]]/Table1[[#This Row],[Total Population]],"0.0%")</f>
        <v>0.29121734297251861</v>
      </c>
      <c r="Y5756" s="24">
        <f>Table1[[#This Row],[Female Ballots]]/Table1[[#This Row],[Female Voters]]</f>
        <v>0.41840249302935872</v>
      </c>
      <c r="Z5756" s="24">
        <f>Table1[[#This Row],[Male Ballots]]/Table1[[#This Row],[Male Voters]]</f>
        <v>0.41302419116342343</v>
      </c>
      <c r="AA5756" s="24">
        <f>Table1[[#This Row],[Total Ballots]]/Table1[[#This Row],[Total Voters]]</f>
        <v>0.41581908062958123</v>
      </c>
    </row>
    <row r="5757" spans="1:27" s="12" customFormat="1" x14ac:dyDescent="0.35">
      <c r="A5757" s="8" t="s">
        <v>41</v>
      </c>
      <c r="B5757" s="17">
        <v>2015</v>
      </c>
      <c r="C5757" s="17" t="s">
        <v>82</v>
      </c>
      <c r="D5757" s="17"/>
      <c r="E5757" s="35" t="s">
        <v>74</v>
      </c>
      <c r="F5757" s="34" t="s">
        <v>78</v>
      </c>
      <c r="G5757" s="9" t="s">
        <v>62</v>
      </c>
      <c r="H5757" s="10">
        <v>1968.0012999999999</v>
      </c>
      <c r="I5757" s="10">
        <v>2473.0026000000003</v>
      </c>
      <c r="J5757" s="10">
        <v>4441.0038000000004</v>
      </c>
      <c r="K5757" s="31">
        <v>1128</v>
      </c>
      <c r="L5757" s="31">
        <v>1215</v>
      </c>
      <c r="M5757" s="31"/>
      <c r="N5757" s="31">
        <v>2343</v>
      </c>
      <c r="O5757" s="10">
        <v>139</v>
      </c>
      <c r="P5757" s="10">
        <v>153</v>
      </c>
      <c r="Q5757" s="10">
        <v>0</v>
      </c>
      <c r="R5757" s="11">
        <v>292</v>
      </c>
      <c r="S5757" s="130">
        <f>IFERROR(Table1[[#This Row],[Female Voters]]/Table1[[#This Row],[Female Population]],"0.0%")</f>
        <v>0.57317035308868958</v>
      </c>
      <c r="T5757" s="130">
        <f>IFERROR(Table1[[#This Row],[Male Voters]]/Table1[[#This Row],[Male Population]],"0.0%")</f>
        <v>0.49130558940779112</v>
      </c>
      <c r="U5757" s="130">
        <f>IFERROR(Table1[[#This Row],[Total Voters]]/Table1[[#This Row],[Total Population]],"0.0%")</f>
        <v>0.52758342607137598</v>
      </c>
      <c r="V5757" s="130">
        <f>IFERROR(Table1[[#This Row],[Female Ballots]]/Table1[[#This Row],[Female Population]],"0.0%")</f>
        <v>7.0630034644794185E-2</v>
      </c>
      <c r="W5757" s="130">
        <f>IFERROR(Table1[[#This Row],[Male Ballots]]/Table1[[#This Row],[Male Population]],"0.0%")</f>
        <v>6.1868111258758879E-2</v>
      </c>
      <c r="X5757" s="130">
        <f>IFERROR(Table1[[#This Row],[Total Ballots]]/Table1[[#This Row],[Total Population]],"0.0%")</f>
        <v>6.5750900731046433E-2</v>
      </c>
      <c r="Y5757" s="24">
        <f>Table1[[#This Row],[Female Ballots]]/Table1[[#This Row],[Female Voters]]</f>
        <v>0.12322695035460993</v>
      </c>
      <c r="Z5757" s="24">
        <f>Table1[[#This Row],[Male Ballots]]/Table1[[#This Row],[Male Voters]]</f>
        <v>0.12592592592592591</v>
      </c>
      <c r="AA5757" s="24">
        <f>Table1[[#This Row],[Total Ballots]]/Table1[[#This Row],[Total Voters]]</f>
        <v>0.12462654716175843</v>
      </c>
    </row>
    <row r="5758" spans="1:27" s="12" customFormat="1" x14ac:dyDescent="0.35">
      <c r="A5758" s="8" t="s">
        <v>41</v>
      </c>
      <c r="B5758" s="17">
        <v>2015</v>
      </c>
      <c r="C5758" s="17" t="s">
        <v>82</v>
      </c>
      <c r="D5758" s="17"/>
      <c r="E5758" s="35" t="s">
        <v>74</v>
      </c>
      <c r="F5758" s="34" t="s">
        <v>78</v>
      </c>
      <c r="G5758" s="9" t="s">
        <v>63</v>
      </c>
      <c r="H5758" s="10">
        <v>3236.002</v>
      </c>
      <c r="I5758" s="10">
        <v>3997.0039999999999</v>
      </c>
      <c r="J5758" s="10">
        <v>7233.0050000000001</v>
      </c>
      <c r="K5758" s="31">
        <v>2015</v>
      </c>
      <c r="L5758" s="31">
        <v>1784</v>
      </c>
      <c r="M5758" s="31"/>
      <c r="N5758" s="31">
        <v>3799</v>
      </c>
      <c r="O5758" s="10">
        <v>279</v>
      </c>
      <c r="P5758" s="10">
        <v>221</v>
      </c>
      <c r="Q5758" s="10">
        <v>0</v>
      </c>
      <c r="R5758" s="11">
        <v>500</v>
      </c>
      <c r="S5758" s="130">
        <f>IFERROR(Table1[[#This Row],[Female Voters]]/Table1[[#This Row],[Female Population]],"0.0%")</f>
        <v>0.62268193900992641</v>
      </c>
      <c r="T5758" s="130">
        <f>IFERROR(Table1[[#This Row],[Male Voters]]/Table1[[#This Row],[Male Population]],"0.0%")</f>
        <v>0.44633430439399113</v>
      </c>
      <c r="U5758" s="130">
        <f>IFERROR(Table1[[#This Row],[Total Voters]]/Table1[[#This Row],[Total Population]],"0.0%")</f>
        <v>0.52523121441226706</v>
      </c>
      <c r="V5758" s="130">
        <f>IFERROR(Table1[[#This Row],[Female Ballots]]/Table1[[#This Row],[Female Population]],"0.0%")</f>
        <v>8.6217499247528279E-2</v>
      </c>
      <c r="W5758" s="130">
        <f>IFERROR(Table1[[#This Row],[Male Ballots]]/Table1[[#This Row],[Male Population]],"0.0%")</f>
        <v>5.5291413268538134E-2</v>
      </c>
      <c r="X5758" s="130">
        <f>IFERROR(Table1[[#This Row],[Total Ballots]]/Table1[[#This Row],[Total Population]],"0.0%")</f>
        <v>6.9127561781030147E-2</v>
      </c>
      <c r="Y5758" s="24">
        <f>Table1[[#This Row],[Female Ballots]]/Table1[[#This Row],[Female Voters]]</f>
        <v>0.13846153846153847</v>
      </c>
      <c r="Z5758" s="24">
        <f>Table1[[#This Row],[Male Ballots]]/Table1[[#This Row],[Male Voters]]</f>
        <v>0.12387892376681614</v>
      </c>
      <c r="AA5758" s="24">
        <f>Table1[[#This Row],[Total Ballots]]/Table1[[#This Row],[Total Voters]]</f>
        <v>0.13161358252171623</v>
      </c>
    </row>
    <row r="5759" spans="1:27" s="12" customFormat="1" x14ac:dyDescent="0.35">
      <c r="A5759" s="8" t="s">
        <v>41</v>
      </c>
      <c r="B5759" s="17">
        <v>2015</v>
      </c>
      <c r="C5759" s="17" t="s">
        <v>82</v>
      </c>
      <c r="D5759" s="17"/>
      <c r="E5759" s="35" t="s">
        <v>74</v>
      </c>
      <c r="F5759" s="34" t="s">
        <v>78</v>
      </c>
      <c r="G5759" s="9" t="s">
        <v>64</v>
      </c>
      <c r="H5759" s="10">
        <v>3383</v>
      </c>
      <c r="I5759" s="10">
        <v>3896.002</v>
      </c>
      <c r="J5759" s="10">
        <v>7279.0030000000006</v>
      </c>
      <c r="K5759" s="31">
        <v>2035</v>
      </c>
      <c r="L5759" s="31">
        <v>1842</v>
      </c>
      <c r="M5759" s="31"/>
      <c r="N5759" s="31">
        <v>3877</v>
      </c>
      <c r="O5759" s="10">
        <v>448</v>
      </c>
      <c r="P5759" s="10">
        <v>347</v>
      </c>
      <c r="Q5759" s="10">
        <v>0</v>
      </c>
      <c r="R5759" s="11">
        <v>795</v>
      </c>
      <c r="S5759" s="130">
        <f>IFERROR(Table1[[#This Row],[Female Voters]]/Table1[[#This Row],[Female Population]],"0.0%")</f>
        <v>0.60153709725096072</v>
      </c>
      <c r="T5759" s="130">
        <f>IFERROR(Table1[[#This Row],[Male Voters]]/Table1[[#This Row],[Male Population]],"0.0%")</f>
        <v>0.47279236509632183</v>
      </c>
      <c r="U5759" s="130">
        <f>IFERROR(Table1[[#This Row],[Total Voters]]/Table1[[#This Row],[Total Population]],"0.0%")</f>
        <v>0.53262788873696021</v>
      </c>
      <c r="V5759" s="130">
        <f>IFERROR(Table1[[#This Row],[Female Ballots]]/Table1[[#This Row],[Female Population]],"0.0%")</f>
        <v>0.13242684008276678</v>
      </c>
      <c r="W5759" s="130">
        <f>IFERROR(Table1[[#This Row],[Male Ballots]]/Table1[[#This Row],[Male Population]],"0.0%")</f>
        <v>8.9065662697298417E-2</v>
      </c>
      <c r="X5759" s="130">
        <f>IFERROR(Table1[[#This Row],[Total Ballots]]/Table1[[#This Row],[Total Population]],"0.0%")</f>
        <v>0.10921825420321986</v>
      </c>
      <c r="Y5759" s="24">
        <f>Table1[[#This Row],[Female Ballots]]/Table1[[#This Row],[Female Voters]]</f>
        <v>0.22014742014742014</v>
      </c>
      <c r="Z5759" s="24">
        <f>Table1[[#This Row],[Male Ballots]]/Table1[[#This Row],[Male Voters]]</f>
        <v>0.18838219326818675</v>
      </c>
      <c r="AA5759" s="24">
        <f>Table1[[#This Row],[Total Ballots]]/Table1[[#This Row],[Total Voters]]</f>
        <v>0.20505545524890378</v>
      </c>
    </row>
    <row r="5760" spans="1:27" s="12" customFormat="1" x14ac:dyDescent="0.35">
      <c r="A5760" s="8" t="s">
        <v>41</v>
      </c>
      <c r="B5760" s="17">
        <v>2015</v>
      </c>
      <c r="C5760" s="17" t="s">
        <v>82</v>
      </c>
      <c r="D5760" s="17"/>
      <c r="E5760" s="35" t="s">
        <v>74</v>
      </c>
      <c r="F5760" s="34" t="s">
        <v>78</v>
      </c>
      <c r="G5760" s="9" t="s">
        <v>65</v>
      </c>
      <c r="H5760" s="10">
        <v>3963</v>
      </c>
      <c r="I5760" s="10">
        <v>4243</v>
      </c>
      <c r="J5760" s="10">
        <v>8205.9989999999998</v>
      </c>
      <c r="K5760" s="31">
        <v>2784</v>
      </c>
      <c r="L5760" s="31">
        <v>2522</v>
      </c>
      <c r="M5760" s="31"/>
      <c r="N5760" s="31">
        <v>5306</v>
      </c>
      <c r="O5760" s="10">
        <v>849</v>
      </c>
      <c r="P5760" s="10">
        <v>733</v>
      </c>
      <c r="Q5760" s="10">
        <v>0</v>
      </c>
      <c r="R5760" s="11">
        <v>1582</v>
      </c>
      <c r="S5760" s="130">
        <f>IFERROR(Table1[[#This Row],[Female Voters]]/Table1[[#This Row],[Female Population]],"0.0%")</f>
        <v>0.70249810749432251</v>
      </c>
      <c r="T5760" s="130">
        <f>IFERROR(Table1[[#This Row],[Male Voters]]/Table1[[#This Row],[Male Population]],"0.0%")</f>
        <v>0.59439076125382984</v>
      </c>
      <c r="U5760" s="130">
        <f>IFERROR(Table1[[#This Row],[Total Voters]]/Table1[[#This Row],[Total Population]],"0.0%")</f>
        <v>0.6466001275408394</v>
      </c>
      <c r="V5760" s="130">
        <f>IFERROR(Table1[[#This Row],[Female Ballots]]/Table1[[#This Row],[Female Population]],"0.0%")</f>
        <v>0.21423164269492809</v>
      </c>
      <c r="W5760" s="130">
        <f>IFERROR(Table1[[#This Row],[Male Ballots]]/Table1[[#This Row],[Male Population]],"0.0%")</f>
        <v>0.17275512609003063</v>
      </c>
      <c r="X5760" s="130">
        <f>IFERROR(Table1[[#This Row],[Total Ballots]]/Table1[[#This Row],[Total Population]],"0.0%")</f>
        <v>0.19278579000558008</v>
      </c>
      <c r="Y5760" s="24">
        <f>Table1[[#This Row],[Female Ballots]]/Table1[[#This Row],[Female Voters]]</f>
        <v>0.30495689655172414</v>
      </c>
      <c r="Z5760" s="24">
        <f>Table1[[#This Row],[Male Ballots]]/Table1[[#This Row],[Male Voters]]</f>
        <v>0.29064234734337829</v>
      </c>
      <c r="AA5760" s="24">
        <f>Table1[[#This Row],[Total Ballots]]/Table1[[#This Row],[Total Voters]]</f>
        <v>0.29815303430079154</v>
      </c>
    </row>
    <row r="5761" spans="1:27" s="12" customFormat="1" x14ac:dyDescent="0.35">
      <c r="A5761" s="8" t="s">
        <v>41</v>
      </c>
      <c r="B5761" s="17">
        <v>2015</v>
      </c>
      <c r="C5761" s="17" t="s">
        <v>82</v>
      </c>
      <c r="D5761" s="17"/>
      <c r="E5761" s="35" t="s">
        <v>74</v>
      </c>
      <c r="F5761" s="34" t="s">
        <v>78</v>
      </c>
      <c r="G5761" s="9" t="s">
        <v>66</v>
      </c>
      <c r="H5761" s="10">
        <v>4980.9979999999996</v>
      </c>
      <c r="I5761" s="10">
        <v>4894.9979999999996</v>
      </c>
      <c r="J5761" s="10">
        <v>9875.994999999999</v>
      </c>
      <c r="K5761" s="31">
        <v>4158</v>
      </c>
      <c r="L5761" s="31">
        <v>3842</v>
      </c>
      <c r="M5761" s="31"/>
      <c r="N5761" s="31">
        <v>8000</v>
      </c>
      <c r="O5761" s="10">
        <v>2048</v>
      </c>
      <c r="P5761" s="10">
        <v>1794</v>
      </c>
      <c r="Q5761" s="10">
        <v>0</v>
      </c>
      <c r="R5761" s="11">
        <v>3842</v>
      </c>
      <c r="S5761" s="130">
        <f>IFERROR(Table1[[#This Row],[Female Voters]]/Table1[[#This Row],[Female Population]],"0.0%")</f>
        <v>0.83477246929229854</v>
      </c>
      <c r="T5761" s="130">
        <f>IFERROR(Table1[[#This Row],[Male Voters]]/Table1[[#This Row],[Male Population]],"0.0%")</f>
        <v>0.78488285388472079</v>
      </c>
      <c r="U5761" s="130">
        <f>IFERROR(Table1[[#This Row],[Total Voters]]/Table1[[#This Row],[Total Population]],"0.0%")</f>
        <v>0.81004496255820313</v>
      </c>
      <c r="V5761" s="130">
        <f>IFERROR(Table1[[#This Row],[Female Ballots]]/Table1[[#This Row],[Female Population]],"0.0%")</f>
        <v>0.41116258227768815</v>
      </c>
      <c r="W5761" s="130">
        <f>IFERROR(Table1[[#This Row],[Male Ballots]]/Table1[[#This Row],[Male Population]],"0.0%")</f>
        <v>0.3664965746666291</v>
      </c>
      <c r="X5761" s="130">
        <f>IFERROR(Table1[[#This Row],[Total Ballots]]/Table1[[#This Row],[Total Population]],"0.0%")</f>
        <v>0.38902409326857701</v>
      </c>
      <c r="Y5761" s="24">
        <f>Table1[[#This Row],[Female Ballots]]/Table1[[#This Row],[Female Voters]]</f>
        <v>0.49254449254449256</v>
      </c>
      <c r="Z5761" s="24">
        <f>Table1[[#This Row],[Male Ballots]]/Table1[[#This Row],[Male Voters]]</f>
        <v>0.46694429984383135</v>
      </c>
      <c r="AA5761" s="24">
        <f>Table1[[#This Row],[Total Ballots]]/Table1[[#This Row],[Total Voters]]</f>
        <v>0.48025000000000001</v>
      </c>
    </row>
    <row r="5762" spans="1:27" s="12" customFormat="1" x14ac:dyDescent="0.35">
      <c r="A5762" s="8" t="s">
        <v>41</v>
      </c>
      <c r="B5762" s="17">
        <v>2015</v>
      </c>
      <c r="C5762" s="17" t="s">
        <v>82</v>
      </c>
      <c r="D5762" s="17"/>
      <c r="E5762" s="35" t="s">
        <v>74</v>
      </c>
      <c r="F5762" s="34" t="s">
        <v>78</v>
      </c>
      <c r="G5762" s="9" t="s">
        <v>67</v>
      </c>
      <c r="H5762" s="10">
        <v>6793.9950000000008</v>
      </c>
      <c r="I5762" s="10">
        <v>6428.9948999999997</v>
      </c>
      <c r="J5762" s="10">
        <v>13222.990000000002</v>
      </c>
      <c r="K5762" s="31">
        <v>6171</v>
      </c>
      <c r="L5762" s="31">
        <v>5702</v>
      </c>
      <c r="M5762" s="31"/>
      <c r="N5762" s="31">
        <v>11873</v>
      </c>
      <c r="O5762" s="10">
        <v>3890</v>
      </c>
      <c r="P5762" s="10">
        <v>3735</v>
      </c>
      <c r="Q5762" s="10">
        <v>0</v>
      </c>
      <c r="R5762" s="11">
        <v>7625</v>
      </c>
      <c r="S5762" s="130">
        <f>IFERROR(Table1[[#This Row],[Female Voters]]/Table1[[#This Row],[Female Population]],"0.0%")</f>
        <v>0.90830211090823576</v>
      </c>
      <c r="T5762" s="130">
        <f>IFERROR(Table1[[#This Row],[Male Voters]]/Table1[[#This Row],[Male Population]],"0.0%")</f>
        <v>0.88691935344356865</v>
      </c>
      <c r="U5762" s="130">
        <f>IFERROR(Table1[[#This Row],[Total Voters]]/Table1[[#This Row],[Total Population]],"0.0%")</f>
        <v>0.89790584429089026</v>
      </c>
      <c r="V5762" s="130">
        <f>IFERROR(Table1[[#This Row],[Female Ballots]]/Table1[[#This Row],[Female Population]],"0.0%")</f>
        <v>0.57256444845779242</v>
      </c>
      <c r="W5762" s="130">
        <f>IFERROR(Table1[[#This Row],[Male Ballots]]/Table1[[#This Row],[Male Population]],"0.0%")</f>
        <v>0.5809617301142983</v>
      </c>
      <c r="X5762" s="130">
        <f>IFERROR(Table1[[#This Row],[Total Ballots]]/Table1[[#This Row],[Total Population]],"0.0%")</f>
        <v>0.57664718796580794</v>
      </c>
      <c r="Y5762" s="24">
        <f>Table1[[#This Row],[Female Ballots]]/Table1[[#This Row],[Female Voters]]</f>
        <v>0.63036784961918657</v>
      </c>
      <c r="Z5762" s="24">
        <f>Table1[[#This Row],[Male Ballots]]/Table1[[#This Row],[Male Voters]]</f>
        <v>0.65503332164152928</v>
      </c>
      <c r="AA5762" s="24">
        <f>Table1[[#This Row],[Total Ballots]]/Table1[[#This Row],[Total Voters]]</f>
        <v>0.64221342541901794</v>
      </c>
    </row>
    <row r="5763" spans="1:27" s="12" customFormat="1" x14ac:dyDescent="0.35">
      <c r="A5763" s="8" t="s">
        <v>49</v>
      </c>
      <c r="B5763" s="17">
        <v>2015</v>
      </c>
      <c r="C5763" s="17" t="s">
        <v>82</v>
      </c>
      <c r="D5763" s="17"/>
      <c r="E5763" s="35" t="s">
        <v>74</v>
      </c>
      <c r="F5763" s="34" t="s">
        <v>78</v>
      </c>
      <c r="G5763" s="9" t="s">
        <v>79</v>
      </c>
      <c r="H5763" s="10">
        <v>15873.1576</v>
      </c>
      <c r="I5763" s="10">
        <v>16358.065499999999</v>
      </c>
      <c r="J5763" s="10">
        <v>32231.2222</v>
      </c>
      <c r="K5763" s="31">
        <v>11079</v>
      </c>
      <c r="L5763" s="31">
        <v>10173</v>
      </c>
      <c r="M5763" s="31"/>
      <c r="N5763" s="31">
        <v>21252</v>
      </c>
      <c r="O5763" s="10">
        <v>4938</v>
      </c>
      <c r="P5763" s="10">
        <v>4546</v>
      </c>
      <c r="Q5763" s="10">
        <v>0</v>
      </c>
      <c r="R5763" s="11">
        <v>9484</v>
      </c>
      <c r="S5763" s="130">
        <f>IFERROR(Table1[[#This Row],[Female Voters]]/Table1[[#This Row],[Female Population]],"0.0%")</f>
        <v>0.69797076795860702</v>
      </c>
      <c r="T5763" s="130">
        <f>IFERROR(Table1[[#This Row],[Male Voters]]/Table1[[#This Row],[Male Population]],"0.0%")</f>
        <v>0.62189505232143749</v>
      </c>
      <c r="U5763" s="130">
        <f>IFERROR(Table1[[#This Row],[Total Voters]]/Table1[[#This Row],[Total Population]],"0.0%")</f>
        <v>0.65936066178712882</v>
      </c>
      <c r="V5763" s="130">
        <f>IFERROR(Table1[[#This Row],[Female Ballots]]/Table1[[#This Row],[Female Population]],"0.0%")</f>
        <v>0.31109122232869407</v>
      </c>
      <c r="W5763" s="130">
        <f>IFERROR(Table1[[#This Row],[Male Ballots]]/Table1[[#This Row],[Male Population]],"0.0%")</f>
        <v>0.27790572179821632</v>
      </c>
      <c r="X5763" s="130">
        <f>IFERROR(Table1[[#This Row],[Total Ballots]]/Table1[[#This Row],[Total Population]],"0.0%")</f>
        <v>0.29424884793850603</v>
      </c>
      <c r="Y5763" s="24">
        <f>Table1[[#This Row],[Female Ballots]]/Table1[[#This Row],[Female Voters]]</f>
        <v>0.44570809639859194</v>
      </c>
      <c r="Z5763" s="24">
        <f>Table1[[#This Row],[Male Ballots]]/Table1[[#This Row],[Male Voters]]</f>
        <v>0.4468691634719355</v>
      </c>
      <c r="AA5763" s="24">
        <f>Table1[[#This Row],[Total Ballots]]/Table1[[#This Row],[Total Voters]]</f>
        <v>0.44626388104648973</v>
      </c>
    </row>
    <row r="5764" spans="1:27" s="12" customFormat="1" x14ac:dyDescent="0.35">
      <c r="A5764" s="8" t="s">
        <v>49</v>
      </c>
      <c r="B5764" s="17">
        <v>2015</v>
      </c>
      <c r="C5764" s="17" t="s">
        <v>82</v>
      </c>
      <c r="D5764" s="17"/>
      <c r="E5764" s="35" t="s">
        <v>74</v>
      </c>
      <c r="F5764" s="34" t="s">
        <v>78</v>
      </c>
      <c r="G5764" s="9" t="s">
        <v>62</v>
      </c>
      <c r="H5764" s="10">
        <v>1294.9623999999999</v>
      </c>
      <c r="I5764" s="10">
        <v>1556.9362999999998</v>
      </c>
      <c r="J5764" s="10">
        <v>2851.8987000000002</v>
      </c>
      <c r="K5764" s="31">
        <v>640</v>
      </c>
      <c r="L5764" s="31">
        <v>588</v>
      </c>
      <c r="M5764" s="31"/>
      <c r="N5764" s="31">
        <v>1228</v>
      </c>
      <c r="O5764" s="10">
        <v>81</v>
      </c>
      <c r="P5764" s="10">
        <v>75</v>
      </c>
      <c r="Q5764" s="10">
        <v>0</v>
      </c>
      <c r="R5764" s="11">
        <v>156</v>
      </c>
      <c r="S5764" s="130">
        <f>IFERROR(Table1[[#This Row],[Female Voters]]/Table1[[#This Row],[Female Population]],"0.0%")</f>
        <v>0.49422284384473253</v>
      </c>
      <c r="T5764" s="130">
        <f>IFERROR(Table1[[#This Row],[Male Voters]]/Table1[[#This Row],[Male Population]],"0.0%")</f>
        <v>0.37766477665142761</v>
      </c>
      <c r="U5764" s="130">
        <f>IFERROR(Table1[[#This Row],[Total Voters]]/Table1[[#This Row],[Total Population]],"0.0%")</f>
        <v>0.43059032917263151</v>
      </c>
      <c r="V5764" s="130">
        <f>IFERROR(Table1[[#This Row],[Female Ballots]]/Table1[[#This Row],[Female Population]],"0.0%")</f>
        <v>6.2550078674098966E-2</v>
      </c>
      <c r="W5764" s="130">
        <f>IFERROR(Table1[[#This Row],[Male Ballots]]/Table1[[#This Row],[Male Population]],"0.0%")</f>
        <v>4.8171527634110659E-2</v>
      </c>
      <c r="X5764" s="130">
        <f>IFERROR(Table1[[#This Row],[Total Ballots]]/Table1[[#This Row],[Total Population]],"0.0%")</f>
        <v>5.470040012290759E-2</v>
      </c>
      <c r="Y5764" s="24">
        <f>Table1[[#This Row],[Female Ballots]]/Table1[[#This Row],[Female Voters]]</f>
        <v>0.12656249999999999</v>
      </c>
      <c r="Z5764" s="24">
        <f>Table1[[#This Row],[Male Ballots]]/Table1[[#This Row],[Male Voters]]</f>
        <v>0.12755102040816327</v>
      </c>
      <c r="AA5764" s="24">
        <f>Table1[[#This Row],[Total Ballots]]/Table1[[#This Row],[Total Voters]]</f>
        <v>0.12703583061889251</v>
      </c>
    </row>
    <row r="5765" spans="1:27" s="12" customFormat="1" x14ac:dyDescent="0.35">
      <c r="A5765" s="8" t="s">
        <v>49</v>
      </c>
      <c r="B5765" s="17">
        <v>2015</v>
      </c>
      <c r="C5765" s="17" t="s">
        <v>82</v>
      </c>
      <c r="D5765" s="17"/>
      <c r="E5765" s="35" t="s">
        <v>74</v>
      </c>
      <c r="F5765" s="34" t="s">
        <v>78</v>
      </c>
      <c r="G5765" s="9" t="s">
        <v>63</v>
      </c>
      <c r="H5765" s="10">
        <v>2083.9659999999999</v>
      </c>
      <c r="I5765" s="10">
        <v>2352.922</v>
      </c>
      <c r="J5765" s="10">
        <v>4436.8879999999999</v>
      </c>
      <c r="K5765" s="31">
        <v>1281</v>
      </c>
      <c r="L5765" s="31">
        <v>1155</v>
      </c>
      <c r="M5765" s="31"/>
      <c r="N5765" s="31">
        <v>2436</v>
      </c>
      <c r="O5765" s="10">
        <v>221</v>
      </c>
      <c r="P5765" s="10">
        <v>161</v>
      </c>
      <c r="Q5765" s="10">
        <v>0</v>
      </c>
      <c r="R5765" s="11">
        <v>382</v>
      </c>
      <c r="S5765" s="130">
        <f>IFERROR(Table1[[#This Row],[Female Voters]]/Table1[[#This Row],[Female Population]],"0.0%")</f>
        <v>0.61469332992956704</v>
      </c>
      <c r="T5765" s="130">
        <f>IFERROR(Table1[[#This Row],[Male Voters]]/Table1[[#This Row],[Male Population]],"0.0%")</f>
        <v>0.49087900066385542</v>
      </c>
      <c r="U5765" s="130">
        <f>IFERROR(Table1[[#This Row],[Total Voters]]/Table1[[#This Row],[Total Population]],"0.0%")</f>
        <v>0.54903346670008346</v>
      </c>
      <c r="V5765" s="130">
        <f>IFERROR(Table1[[#This Row],[Female Ballots]]/Table1[[#This Row],[Female Population]],"0.0%")</f>
        <v>0.10604779540549127</v>
      </c>
      <c r="W5765" s="130">
        <f>IFERROR(Table1[[#This Row],[Male Ballots]]/Table1[[#This Row],[Male Population]],"0.0%")</f>
        <v>6.8425557668295001E-2</v>
      </c>
      <c r="X5765" s="130">
        <f>IFERROR(Table1[[#This Row],[Total Ballots]]/Table1[[#This Row],[Total Population]],"0.0%")</f>
        <v>8.6096381067090264E-2</v>
      </c>
      <c r="Y5765" s="24">
        <f>Table1[[#This Row],[Female Ballots]]/Table1[[#This Row],[Female Voters]]</f>
        <v>0.17252146760343481</v>
      </c>
      <c r="Z5765" s="24">
        <f>Table1[[#This Row],[Male Ballots]]/Table1[[#This Row],[Male Voters]]</f>
        <v>0.1393939393939394</v>
      </c>
      <c r="AA5765" s="24">
        <f>Table1[[#This Row],[Total Ballots]]/Table1[[#This Row],[Total Voters]]</f>
        <v>0.1568144499178982</v>
      </c>
    </row>
    <row r="5766" spans="1:27" s="12" customFormat="1" x14ac:dyDescent="0.35">
      <c r="A5766" s="8" t="s">
        <v>49</v>
      </c>
      <c r="B5766" s="17">
        <v>2015</v>
      </c>
      <c r="C5766" s="17" t="s">
        <v>82</v>
      </c>
      <c r="D5766" s="17"/>
      <c r="E5766" s="35" t="s">
        <v>74</v>
      </c>
      <c r="F5766" s="34" t="s">
        <v>78</v>
      </c>
      <c r="G5766" s="9" t="s">
        <v>64</v>
      </c>
      <c r="H5766" s="10">
        <v>2287.989</v>
      </c>
      <c r="I5766" s="10">
        <v>2350.9719999999998</v>
      </c>
      <c r="J5766" s="10">
        <v>4638.96</v>
      </c>
      <c r="K5766" s="31">
        <v>1328</v>
      </c>
      <c r="L5766" s="31">
        <v>1194</v>
      </c>
      <c r="M5766" s="31"/>
      <c r="N5766" s="31">
        <v>2522</v>
      </c>
      <c r="O5766" s="10">
        <v>341</v>
      </c>
      <c r="P5766" s="10">
        <v>301</v>
      </c>
      <c r="Q5766" s="10">
        <v>0</v>
      </c>
      <c r="R5766" s="11">
        <v>642</v>
      </c>
      <c r="S5766" s="130">
        <f>IFERROR(Table1[[#This Row],[Female Voters]]/Table1[[#This Row],[Female Population]],"0.0%")</f>
        <v>0.58042237091174831</v>
      </c>
      <c r="T5766" s="130">
        <f>IFERROR(Table1[[#This Row],[Male Voters]]/Table1[[#This Row],[Male Population]],"0.0%")</f>
        <v>0.50787504062149613</v>
      </c>
      <c r="U5766" s="130">
        <f>IFERROR(Table1[[#This Row],[Total Voters]]/Table1[[#This Row],[Total Population]],"0.0%")</f>
        <v>0.54365633676513703</v>
      </c>
      <c r="V5766" s="130">
        <f>IFERROR(Table1[[#This Row],[Female Ballots]]/Table1[[#This Row],[Female Population]],"0.0%")</f>
        <v>0.14903917807297151</v>
      </c>
      <c r="W5766" s="130">
        <f>IFERROR(Table1[[#This Row],[Male Ballots]]/Table1[[#This Row],[Male Population]],"0.0%")</f>
        <v>0.12803215010642408</v>
      </c>
      <c r="X5766" s="130">
        <f>IFERROR(Table1[[#This Row],[Total Ballots]]/Table1[[#This Row],[Total Population]],"0.0%")</f>
        <v>0.13839308810595477</v>
      </c>
      <c r="Y5766" s="24">
        <f>Table1[[#This Row],[Female Ballots]]/Table1[[#This Row],[Female Voters]]</f>
        <v>0.25677710843373491</v>
      </c>
      <c r="Z5766" s="24">
        <f>Table1[[#This Row],[Male Ballots]]/Table1[[#This Row],[Male Voters]]</f>
        <v>0.25209380234505863</v>
      </c>
      <c r="AA5766" s="24">
        <f>Table1[[#This Row],[Total Ballots]]/Table1[[#This Row],[Total Voters]]</f>
        <v>0.25455987311657413</v>
      </c>
    </row>
    <row r="5767" spans="1:27" s="12" customFormat="1" x14ac:dyDescent="0.35">
      <c r="A5767" s="8" t="s">
        <v>49</v>
      </c>
      <c r="B5767" s="17">
        <v>2015</v>
      </c>
      <c r="C5767" s="17" t="s">
        <v>82</v>
      </c>
      <c r="D5767" s="17"/>
      <c r="E5767" s="35" t="s">
        <v>74</v>
      </c>
      <c r="F5767" s="34" t="s">
        <v>78</v>
      </c>
      <c r="G5767" s="9" t="s">
        <v>65</v>
      </c>
      <c r="H5767" s="10">
        <v>2689.0320000000002</v>
      </c>
      <c r="I5767" s="10">
        <v>2627.0159999999996</v>
      </c>
      <c r="J5767" s="10">
        <v>5316.0480000000007</v>
      </c>
      <c r="K5767" s="31">
        <v>1636</v>
      </c>
      <c r="L5767" s="31">
        <v>1434</v>
      </c>
      <c r="M5767" s="31"/>
      <c r="N5767" s="31">
        <v>3070</v>
      </c>
      <c r="O5767" s="10">
        <v>650</v>
      </c>
      <c r="P5767" s="10">
        <v>494</v>
      </c>
      <c r="Q5767" s="10">
        <v>0</v>
      </c>
      <c r="R5767" s="11">
        <v>1144</v>
      </c>
      <c r="S5767" s="130">
        <f>IFERROR(Table1[[#This Row],[Female Voters]]/Table1[[#This Row],[Female Population]],"0.0%")</f>
        <v>0.6083973712473485</v>
      </c>
      <c r="T5767" s="130">
        <f>IFERROR(Table1[[#This Row],[Male Voters]]/Table1[[#This Row],[Male Population]],"0.0%")</f>
        <v>0.54586648882229882</v>
      </c>
      <c r="U5767" s="130">
        <f>IFERROR(Table1[[#This Row],[Total Voters]]/Table1[[#This Row],[Total Population]],"0.0%")</f>
        <v>0.57749666669676414</v>
      </c>
      <c r="V5767" s="130">
        <f>IFERROR(Table1[[#This Row],[Female Ballots]]/Table1[[#This Row],[Female Population]],"0.0%")</f>
        <v>0.24172267195035238</v>
      </c>
      <c r="W5767" s="130">
        <f>IFERROR(Table1[[#This Row],[Male Ballots]]/Table1[[#This Row],[Male Population]],"0.0%")</f>
        <v>0.18804605681883935</v>
      </c>
      <c r="X5767" s="130">
        <f>IFERROR(Table1[[#This Row],[Total Ballots]]/Table1[[#This Row],[Total Population]],"0.0%")</f>
        <v>0.21519745495149778</v>
      </c>
      <c r="Y5767" s="24">
        <f>Table1[[#This Row],[Female Ballots]]/Table1[[#This Row],[Female Voters]]</f>
        <v>0.39731051344743279</v>
      </c>
      <c r="Z5767" s="24">
        <f>Table1[[#This Row],[Male Ballots]]/Table1[[#This Row],[Male Voters]]</f>
        <v>0.34449093444909346</v>
      </c>
      <c r="AA5767" s="24">
        <f>Table1[[#This Row],[Total Ballots]]/Table1[[#This Row],[Total Voters]]</f>
        <v>0.37263843648208467</v>
      </c>
    </row>
    <row r="5768" spans="1:27" s="12" customFormat="1" x14ac:dyDescent="0.35">
      <c r="A5768" s="8" t="s">
        <v>49</v>
      </c>
      <c r="B5768" s="17">
        <v>2015</v>
      </c>
      <c r="C5768" s="17" t="s">
        <v>82</v>
      </c>
      <c r="D5768" s="17"/>
      <c r="E5768" s="35" t="s">
        <v>74</v>
      </c>
      <c r="F5768" s="34" t="s">
        <v>78</v>
      </c>
      <c r="G5768" s="9" t="s">
        <v>66</v>
      </c>
      <c r="H5768" s="10">
        <v>3209.0829999999996</v>
      </c>
      <c r="I5768" s="10">
        <v>3165.08</v>
      </c>
      <c r="J5768" s="10">
        <v>6374.1620000000003</v>
      </c>
      <c r="K5768" s="31">
        <v>2701</v>
      </c>
      <c r="L5768" s="31">
        <v>2340</v>
      </c>
      <c r="M5768" s="31"/>
      <c r="N5768" s="31">
        <v>5041</v>
      </c>
      <c r="O5768" s="10">
        <v>1374</v>
      </c>
      <c r="P5768" s="10">
        <v>1193</v>
      </c>
      <c r="Q5768" s="10">
        <v>0</v>
      </c>
      <c r="R5768" s="11">
        <v>2567</v>
      </c>
      <c r="S5768" s="130">
        <f>IFERROR(Table1[[#This Row],[Female Voters]]/Table1[[#This Row],[Female Population]],"0.0%")</f>
        <v>0.84167346248133823</v>
      </c>
      <c r="T5768" s="130">
        <f>IFERROR(Table1[[#This Row],[Male Voters]]/Table1[[#This Row],[Male Population]],"0.0%")</f>
        <v>0.73931780555309823</v>
      </c>
      <c r="U5768" s="130">
        <f>IFERROR(Table1[[#This Row],[Total Voters]]/Table1[[#This Row],[Total Population]],"0.0%")</f>
        <v>0.79084905592295895</v>
      </c>
      <c r="V5768" s="130">
        <f>IFERROR(Table1[[#This Row],[Female Ballots]]/Table1[[#This Row],[Female Population]],"0.0%")</f>
        <v>0.4281596954644053</v>
      </c>
      <c r="W5768" s="130">
        <f>IFERROR(Table1[[#This Row],[Male Ballots]]/Table1[[#This Row],[Male Population]],"0.0%")</f>
        <v>0.37692570172001971</v>
      </c>
      <c r="X5768" s="130">
        <f>IFERROR(Table1[[#This Row],[Total Ballots]]/Table1[[#This Row],[Total Population]],"0.0%")</f>
        <v>0.40271960455350836</v>
      </c>
      <c r="Y5768" s="24">
        <f>Table1[[#This Row],[Female Ballots]]/Table1[[#This Row],[Female Voters]]</f>
        <v>0.50870048130322099</v>
      </c>
      <c r="Z5768" s="24">
        <f>Table1[[#This Row],[Male Ballots]]/Table1[[#This Row],[Male Voters]]</f>
        <v>0.50982905982905979</v>
      </c>
      <c r="AA5768" s="24">
        <f>Table1[[#This Row],[Total Ballots]]/Table1[[#This Row],[Total Voters]]</f>
        <v>0.50922436024598294</v>
      </c>
    </row>
    <row r="5769" spans="1:27" s="12" customFormat="1" x14ac:dyDescent="0.35">
      <c r="A5769" s="8" t="s">
        <v>49</v>
      </c>
      <c r="B5769" s="17">
        <v>2015</v>
      </c>
      <c r="C5769" s="17" t="s">
        <v>82</v>
      </c>
      <c r="D5769" s="17"/>
      <c r="E5769" s="35" t="s">
        <v>74</v>
      </c>
      <c r="F5769" s="34" t="s">
        <v>78</v>
      </c>
      <c r="G5769" s="9" t="s">
        <v>67</v>
      </c>
      <c r="H5769" s="10">
        <v>4308.1252000000004</v>
      </c>
      <c r="I5769" s="10">
        <v>4305.1391999999996</v>
      </c>
      <c r="J5769" s="10">
        <v>8613.2655000000013</v>
      </c>
      <c r="K5769" s="31">
        <v>3493</v>
      </c>
      <c r="L5769" s="31">
        <v>3462</v>
      </c>
      <c r="M5769" s="31"/>
      <c r="N5769" s="31">
        <v>6955</v>
      </c>
      <c r="O5769" s="10">
        <v>2271</v>
      </c>
      <c r="P5769" s="10">
        <v>2322</v>
      </c>
      <c r="Q5769" s="10">
        <v>0</v>
      </c>
      <c r="R5769" s="11">
        <v>4593</v>
      </c>
      <c r="S5769" s="130">
        <f>IFERROR(Table1[[#This Row],[Female Voters]]/Table1[[#This Row],[Female Population]],"0.0%")</f>
        <v>0.81079352104251745</v>
      </c>
      <c r="T5769" s="130">
        <f>IFERROR(Table1[[#This Row],[Male Voters]]/Table1[[#This Row],[Male Population]],"0.0%")</f>
        <v>0.80415518271743691</v>
      </c>
      <c r="U5769" s="130">
        <f>IFERROR(Table1[[#This Row],[Total Voters]]/Table1[[#This Row],[Total Population]],"0.0%")</f>
        <v>0.80747539942893887</v>
      </c>
      <c r="V5769" s="130">
        <f>IFERROR(Table1[[#This Row],[Female Ballots]]/Table1[[#This Row],[Female Population]],"0.0%")</f>
        <v>0.52714345441956978</v>
      </c>
      <c r="W5769" s="130">
        <f>IFERROR(Table1[[#This Row],[Male Ballots]]/Table1[[#This Row],[Male Population]],"0.0%")</f>
        <v>0.53935538251585458</v>
      </c>
      <c r="X5769" s="130">
        <f>IFERROR(Table1[[#This Row],[Total Ballots]]/Table1[[#This Row],[Total Population]],"0.0%")</f>
        <v>0.53324723358405701</v>
      </c>
      <c r="Y5769" s="24">
        <f>Table1[[#This Row],[Female Ballots]]/Table1[[#This Row],[Female Voters]]</f>
        <v>0.65015745777268819</v>
      </c>
      <c r="Z5769" s="24">
        <f>Table1[[#This Row],[Male Ballots]]/Table1[[#This Row],[Male Voters]]</f>
        <v>0.6707105719237435</v>
      </c>
      <c r="AA5769" s="24">
        <f>Table1[[#This Row],[Total Ballots]]/Table1[[#This Row],[Total Voters]]</f>
        <v>0.66038820992092018</v>
      </c>
    </row>
    <row r="5770" spans="1:27" s="12" customFormat="1" x14ac:dyDescent="0.35">
      <c r="A5770" s="8" t="s">
        <v>34</v>
      </c>
      <c r="B5770" s="17">
        <v>2015</v>
      </c>
      <c r="C5770" s="17" t="s">
        <v>82</v>
      </c>
      <c r="D5770" s="17"/>
      <c r="E5770" s="35" t="s">
        <v>74</v>
      </c>
      <c r="F5770" s="34" t="s">
        <v>78</v>
      </c>
      <c r="G5770" s="9" t="s">
        <v>79</v>
      </c>
      <c r="H5770" s="10">
        <v>9170.9989700000006</v>
      </c>
      <c r="I5770" s="10">
        <v>8974.0010999999995</v>
      </c>
      <c r="J5770" s="10">
        <v>18144.998099999997</v>
      </c>
      <c r="K5770" s="31">
        <v>6998</v>
      </c>
      <c r="L5770" s="31">
        <v>6523</v>
      </c>
      <c r="M5770" s="31">
        <v>8</v>
      </c>
      <c r="N5770" s="31">
        <v>13529</v>
      </c>
      <c r="O5770" s="10">
        <v>3371</v>
      </c>
      <c r="P5770" s="10">
        <v>3074</v>
      </c>
      <c r="Q5770" s="10">
        <v>3</v>
      </c>
      <c r="R5770" s="11">
        <v>6448</v>
      </c>
      <c r="S5770" s="130">
        <f>IFERROR(Table1[[#This Row],[Female Voters]]/Table1[[#This Row],[Female Population]],"0.0%")</f>
        <v>0.7630575494438202</v>
      </c>
      <c r="T5770" s="130">
        <f>IFERROR(Table1[[#This Row],[Male Voters]]/Table1[[#This Row],[Male Population]],"0.0%")</f>
        <v>0.72687755743644833</v>
      </c>
      <c r="U5770" s="130">
        <f>IFERROR(Table1[[#This Row],[Total Voters]]/Table1[[#This Row],[Total Population]],"0.0%")</f>
        <v>0.7456049278947019</v>
      </c>
      <c r="V5770" s="130">
        <f>IFERROR(Table1[[#This Row],[Female Ballots]]/Table1[[#This Row],[Female Population]],"0.0%")</f>
        <v>0.36757173466349213</v>
      </c>
      <c r="W5770" s="130">
        <f>IFERROR(Table1[[#This Row],[Male Ballots]]/Table1[[#This Row],[Male Population]],"0.0%")</f>
        <v>0.34254508838872333</v>
      </c>
      <c r="X5770" s="130">
        <f>IFERROR(Table1[[#This Row],[Total Ballots]]/Table1[[#This Row],[Total Population]],"0.0%")</f>
        <v>0.35535964040690649</v>
      </c>
      <c r="Y5770" s="24">
        <f>Table1[[#This Row],[Female Ballots]]/Table1[[#This Row],[Female Voters]]</f>
        <v>0.48170905973135181</v>
      </c>
      <c r="Z5770" s="24">
        <f>Table1[[#This Row],[Male Ballots]]/Table1[[#This Row],[Male Voters]]</f>
        <v>0.47125555725892992</v>
      </c>
      <c r="AA5770" s="24">
        <f>Table1[[#This Row],[Total Ballots]]/Table1[[#This Row],[Total Voters]]</f>
        <v>0.47660580974203565</v>
      </c>
    </row>
    <row r="5771" spans="1:27" s="12" customFormat="1" x14ac:dyDescent="0.35">
      <c r="A5771" s="8" t="s">
        <v>34</v>
      </c>
      <c r="B5771" s="17">
        <v>2015</v>
      </c>
      <c r="C5771" s="17" t="s">
        <v>82</v>
      </c>
      <c r="D5771" s="17"/>
      <c r="E5771" s="35" t="s">
        <v>74</v>
      </c>
      <c r="F5771" s="34" t="s">
        <v>78</v>
      </c>
      <c r="G5771" s="9" t="s">
        <v>62</v>
      </c>
      <c r="H5771" s="10">
        <v>589.00036999999998</v>
      </c>
      <c r="I5771" s="10">
        <v>700.00070000000005</v>
      </c>
      <c r="J5771" s="10">
        <v>1289.0011</v>
      </c>
      <c r="K5771" s="31">
        <v>339</v>
      </c>
      <c r="L5771" s="31">
        <v>359</v>
      </c>
      <c r="M5771" s="31">
        <v>2</v>
      </c>
      <c r="N5771" s="31">
        <v>700</v>
      </c>
      <c r="O5771" s="10">
        <v>43</v>
      </c>
      <c r="P5771" s="10">
        <v>66</v>
      </c>
      <c r="Q5771" s="10">
        <v>0</v>
      </c>
      <c r="R5771" s="11">
        <v>109</v>
      </c>
      <c r="S5771" s="130">
        <f>IFERROR(Table1[[#This Row],[Female Voters]]/Table1[[#This Row],[Female Population]],"0.0%")</f>
        <v>0.57555142113068625</v>
      </c>
      <c r="T5771" s="130">
        <f>IFERROR(Table1[[#This Row],[Male Voters]]/Table1[[#This Row],[Male Population]],"0.0%")</f>
        <v>0.51285663000051285</v>
      </c>
      <c r="U5771" s="130">
        <f>IFERROR(Table1[[#This Row],[Total Voters]]/Table1[[#This Row],[Total Population]],"0.0%")</f>
        <v>0.54305616961847436</v>
      </c>
      <c r="V5771" s="130">
        <f>IFERROR(Table1[[#This Row],[Female Ballots]]/Table1[[#This Row],[Female Population]],"0.0%")</f>
        <v>7.3005047518051647E-2</v>
      </c>
      <c r="W5771" s="130">
        <f>IFERROR(Table1[[#This Row],[Male Ballots]]/Table1[[#This Row],[Male Population]],"0.0%")</f>
        <v>9.4285620000094272E-2</v>
      </c>
      <c r="X5771" s="130">
        <f>IFERROR(Table1[[#This Row],[Total Ballots]]/Table1[[#This Row],[Total Population]],"0.0%")</f>
        <v>8.4561603554876727E-2</v>
      </c>
      <c r="Y5771" s="24">
        <f>Table1[[#This Row],[Female Ballots]]/Table1[[#This Row],[Female Voters]]</f>
        <v>0.12684365781710916</v>
      </c>
      <c r="Z5771" s="24">
        <f>Table1[[#This Row],[Male Ballots]]/Table1[[#This Row],[Male Voters]]</f>
        <v>0.18384401114206128</v>
      </c>
      <c r="AA5771" s="24">
        <f>Table1[[#This Row],[Total Ballots]]/Table1[[#This Row],[Total Voters]]</f>
        <v>0.15571428571428572</v>
      </c>
    </row>
    <row r="5772" spans="1:27" s="12" customFormat="1" x14ac:dyDescent="0.35">
      <c r="A5772" s="8" t="s">
        <v>34</v>
      </c>
      <c r="B5772" s="17">
        <v>2015</v>
      </c>
      <c r="C5772" s="17" t="s">
        <v>82</v>
      </c>
      <c r="D5772" s="17"/>
      <c r="E5772" s="35" t="s">
        <v>74</v>
      </c>
      <c r="F5772" s="34" t="s">
        <v>78</v>
      </c>
      <c r="G5772" s="9" t="s">
        <v>63</v>
      </c>
      <c r="H5772" s="10">
        <v>899.00060000000008</v>
      </c>
      <c r="I5772" s="10">
        <v>964.00070000000005</v>
      </c>
      <c r="J5772" s="10">
        <v>1863.0012999999999</v>
      </c>
      <c r="K5772" s="31">
        <v>681</v>
      </c>
      <c r="L5772" s="31">
        <v>630</v>
      </c>
      <c r="M5772" s="31">
        <v>1</v>
      </c>
      <c r="N5772" s="31">
        <v>1312</v>
      </c>
      <c r="O5772" s="10">
        <v>131</v>
      </c>
      <c r="P5772" s="10">
        <v>104</v>
      </c>
      <c r="Q5772" s="10">
        <v>0</v>
      </c>
      <c r="R5772" s="11">
        <v>235</v>
      </c>
      <c r="S5772" s="130">
        <f>IFERROR(Table1[[#This Row],[Female Voters]]/Table1[[#This Row],[Female Population]],"0.0%")</f>
        <v>0.75750783703592628</v>
      </c>
      <c r="T5772" s="130">
        <f>IFERROR(Table1[[#This Row],[Male Voters]]/Table1[[#This Row],[Male Population]],"0.0%")</f>
        <v>0.65352649640192162</v>
      </c>
      <c r="U5772" s="130">
        <f>IFERROR(Table1[[#This Row],[Total Voters]]/Table1[[#This Row],[Total Population]],"0.0%")</f>
        <v>0.70423998093828499</v>
      </c>
      <c r="V5772" s="130">
        <f>IFERROR(Table1[[#This Row],[Female Ballots]]/Table1[[#This Row],[Female Population]],"0.0%")</f>
        <v>0.14571736659575088</v>
      </c>
      <c r="W5772" s="130">
        <f>IFERROR(Table1[[#This Row],[Male Ballots]]/Table1[[#This Row],[Male Population]],"0.0%")</f>
        <v>0.1078837390885712</v>
      </c>
      <c r="X5772" s="130">
        <f>IFERROR(Table1[[#This Row],[Total Ballots]]/Table1[[#This Row],[Total Population]],"0.0%")</f>
        <v>0.12614054536623245</v>
      </c>
      <c r="Y5772" s="24">
        <f>Table1[[#This Row],[Female Ballots]]/Table1[[#This Row],[Female Voters]]</f>
        <v>0.19236417033773862</v>
      </c>
      <c r="Z5772" s="24">
        <f>Table1[[#This Row],[Male Ballots]]/Table1[[#This Row],[Male Voters]]</f>
        <v>0.16507936507936508</v>
      </c>
      <c r="AA5772" s="24">
        <f>Table1[[#This Row],[Total Ballots]]/Table1[[#This Row],[Total Voters]]</f>
        <v>0.17911585365853658</v>
      </c>
    </row>
    <row r="5773" spans="1:27" s="12" customFormat="1" x14ac:dyDescent="0.35">
      <c r="A5773" s="8" t="s">
        <v>34</v>
      </c>
      <c r="B5773" s="17">
        <v>2015</v>
      </c>
      <c r="C5773" s="17" t="s">
        <v>82</v>
      </c>
      <c r="D5773" s="17"/>
      <c r="E5773" s="35" t="s">
        <v>74</v>
      </c>
      <c r="F5773" s="34" t="s">
        <v>78</v>
      </c>
      <c r="G5773" s="9" t="s">
        <v>64</v>
      </c>
      <c r="H5773" s="10">
        <v>1042.0001999999999</v>
      </c>
      <c r="I5773" s="10">
        <v>1087.0005000000001</v>
      </c>
      <c r="J5773" s="10">
        <v>2129</v>
      </c>
      <c r="K5773" s="31">
        <v>636</v>
      </c>
      <c r="L5773" s="31">
        <v>615</v>
      </c>
      <c r="M5773" s="31">
        <v>1</v>
      </c>
      <c r="N5773" s="31">
        <v>1252</v>
      </c>
      <c r="O5773" s="10">
        <v>174</v>
      </c>
      <c r="P5773" s="10">
        <v>162</v>
      </c>
      <c r="Q5773" s="10">
        <v>0</v>
      </c>
      <c r="R5773" s="11">
        <v>336</v>
      </c>
      <c r="S5773" s="130">
        <f>IFERROR(Table1[[#This Row],[Female Voters]]/Table1[[#This Row],[Female Population]],"0.0%")</f>
        <v>0.61036456614883572</v>
      </c>
      <c r="T5773" s="130">
        <f>IFERROR(Table1[[#This Row],[Male Voters]]/Table1[[#This Row],[Male Population]],"0.0%")</f>
        <v>0.56577710865818365</v>
      </c>
      <c r="U5773" s="130">
        <f>IFERROR(Table1[[#This Row],[Total Voters]]/Table1[[#This Row],[Total Population]],"0.0%")</f>
        <v>0.58806951620479098</v>
      </c>
      <c r="V5773" s="130">
        <f>IFERROR(Table1[[#This Row],[Female Ballots]]/Table1[[#This Row],[Female Population]],"0.0%")</f>
        <v>0.16698653224826637</v>
      </c>
      <c r="W5773" s="130">
        <f>IFERROR(Table1[[#This Row],[Male Ballots]]/Table1[[#This Row],[Male Population]],"0.0%")</f>
        <v>0.14903397008557032</v>
      </c>
      <c r="X5773" s="130">
        <f>IFERROR(Table1[[#This Row],[Total Ballots]]/Table1[[#This Row],[Total Population]],"0.0%")</f>
        <v>0.15782057303898545</v>
      </c>
      <c r="Y5773" s="24">
        <f>Table1[[#This Row],[Female Ballots]]/Table1[[#This Row],[Female Voters]]</f>
        <v>0.27358490566037735</v>
      </c>
      <c r="Z5773" s="24">
        <f>Table1[[#This Row],[Male Ballots]]/Table1[[#This Row],[Male Voters]]</f>
        <v>0.26341463414634148</v>
      </c>
      <c r="AA5773" s="24">
        <f>Table1[[#This Row],[Total Ballots]]/Table1[[#This Row],[Total Voters]]</f>
        <v>0.26837060702875398</v>
      </c>
    </row>
    <row r="5774" spans="1:27" s="12" customFormat="1" x14ac:dyDescent="0.35">
      <c r="A5774" s="8" t="s">
        <v>34</v>
      </c>
      <c r="B5774" s="17">
        <v>2015</v>
      </c>
      <c r="C5774" s="17" t="s">
        <v>82</v>
      </c>
      <c r="D5774" s="17"/>
      <c r="E5774" s="35" t="s">
        <v>74</v>
      </c>
      <c r="F5774" s="34" t="s">
        <v>78</v>
      </c>
      <c r="G5774" s="9" t="s">
        <v>65</v>
      </c>
      <c r="H5774" s="10">
        <v>1371</v>
      </c>
      <c r="I5774" s="10">
        <v>1360.0001999999999</v>
      </c>
      <c r="J5774" s="10">
        <v>2731</v>
      </c>
      <c r="K5774" s="31">
        <v>931</v>
      </c>
      <c r="L5774" s="31">
        <v>844</v>
      </c>
      <c r="M5774" s="31"/>
      <c r="N5774" s="31">
        <v>1775</v>
      </c>
      <c r="O5774" s="10">
        <v>338</v>
      </c>
      <c r="P5774" s="10">
        <v>306</v>
      </c>
      <c r="Q5774" s="10">
        <v>0</v>
      </c>
      <c r="R5774" s="11">
        <v>644</v>
      </c>
      <c r="S5774" s="130">
        <f>IFERROR(Table1[[#This Row],[Female Voters]]/Table1[[#This Row],[Female Population]],"0.0%")</f>
        <v>0.67906637490882571</v>
      </c>
      <c r="T5774" s="130">
        <f>IFERROR(Table1[[#This Row],[Male Voters]]/Table1[[#This Row],[Male Population]],"0.0%")</f>
        <v>0.62058814403115536</v>
      </c>
      <c r="U5774" s="130">
        <f>IFERROR(Table1[[#This Row],[Total Voters]]/Table1[[#This Row],[Total Population]],"0.0%")</f>
        <v>0.64994507506407906</v>
      </c>
      <c r="V5774" s="130">
        <f>IFERROR(Table1[[#This Row],[Female Ballots]]/Table1[[#This Row],[Female Population]],"0.0%")</f>
        <v>0.24653537563822028</v>
      </c>
      <c r="W5774" s="130">
        <f>IFERROR(Table1[[#This Row],[Male Ballots]]/Table1[[#This Row],[Male Population]],"0.0%")</f>
        <v>0.22499996691176957</v>
      </c>
      <c r="X5774" s="130">
        <f>IFERROR(Table1[[#This Row],[Total Ballots]]/Table1[[#This Row],[Total Population]],"0.0%")</f>
        <v>0.23581105822043208</v>
      </c>
      <c r="Y5774" s="24">
        <f>Table1[[#This Row],[Female Ballots]]/Table1[[#This Row],[Female Voters]]</f>
        <v>0.36305048335123524</v>
      </c>
      <c r="Z5774" s="24">
        <f>Table1[[#This Row],[Male Ballots]]/Table1[[#This Row],[Male Voters]]</f>
        <v>0.36255924170616116</v>
      </c>
      <c r="AA5774" s="24">
        <f>Table1[[#This Row],[Total Ballots]]/Table1[[#This Row],[Total Voters]]</f>
        <v>0.36281690140845069</v>
      </c>
    </row>
    <row r="5775" spans="1:27" s="12" customFormat="1" x14ac:dyDescent="0.35">
      <c r="A5775" s="8" t="s">
        <v>34</v>
      </c>
      <c r="B5775" s="17">
        <v>2015</v>
      </c>
      <c r="C5775" s="17" t="s">
        <v>82</v>
      </c>
      <c r="D5775" s="17"/>
      <c r="E5775" s="35" t="s">
        <v>74</v>
      </c>
      <c r="F5775" s="34" t="s">
        <v>78</v>
      </c>
      <c r="G5775" s="9" t="s">
        <v>66</v>
      </c>
      <c r="H5775" s="10">
        <v>2034.9996000000001</v>
      </c>
      <c r="I5775" s="10">
        <v>1874.9994999999999</v>
      </c>
      <c r="J5775" s="10">
        <v>3909.9979999999996</v>
      </c>
      <c r="K5775" s="31">
        <v>1650</v>
      </c>
      <c r="L5775" s="31">
        <v>1429</v>
      </c>
      <c r="M5775" s="31">
        <v>2</v>
      </c>
      <c r="N5775" s="31">
        <v>3081</v>
      </c>
      <c r="O5775" s="10">
        <v>885</v>
      </c>
      <c r="P5775" s="10">
        <v>734</v>
      </c>
      <c r="Q5775" s="10">
        <v>1</v>
      </c>
      <c r="R5775" s="11">
        <v>1620</v>
      </c>
      <c r="S5775" s="130">
        <f>IFERROR(Table1[[#This Row],[Female Voters]]/Table1[[#This Row],[Female Population]],"0.0%")</f>
        <v>0.81081097018397441</v>
      </c>
      <c r="T5775" s="130">
        <f>IFERROR(Table1[[#This Row],[Male Voters]]/Table1[[#This Row],[Male Population]],"0.0%")</f>
        <v>0.76213353656894312</v>
      </c>
      <c r="U5775" s="130">
        <f>IFERROR(Table1[[#This Row],[Total Voters]]/Table1[[#This Row],[Total Population]],"0.0%")</f>
        <v>0.78797994270073801</v>
      </c>
      <c r="V5775" s="130">
        <f>IFERROR(Table1[[#This Row],[Female Ballots]]/Table1[[#This Row],[Female Population]],"0.0%")</f>
        <v>0.43488952037140449</v>
      </c>
      <c r="W5775" s="130">
        <f>IFERROR(Table1[[#This Row],[Male Ballots]]/Table1[[#This Row],[Male Population]],"0.0%")</f>
        <v>0.39146677105780564</v>
      </c>
      <c r="X5775" s="130">
        <f>IFERROR(Table1[[#This Row],[Total Ballots]]/Table1[[#This Row],[Total Population]],"0.0%")</f>
        <v>0.4143224625690346</v>
      </c>
      <c r="Y5775" s="24">
        <f>Table1[[#This Row],[Female Ballots]]/Table1[[#This Row],[Female Voters]]</f>
        <v>0.53636363636363638</v>
      </c>
      <c r="Z5775" s="24">
        <f>Table1[[#This Row],[Male Ballots]]/Table1[[#This Row],[Male Voters]]</f>
        <v>0.51364590622813155</v>
      </c>
      <c r="AA5775" s="24">
        <f>Table1[[#This Row],[Total Ballots]]/Table1[[#This Row],[Total Voters]]</f>
        <v>0.52580331061343721</v>
      </c>
    </row>
    <row r="5776" spans="1:27" s="12" customFormat="1" x14ac:dyDescent="0.35">
      <c r="A5776" s="8" t="s">
        <v>34</v>
      </c>
      <c r="B5776" s="17">
        <v>2015</v>
      </c>
      <c r="C5776" s="17" t="s">
        <v>82</v>
      </c>
      <c r="D5776" s="17"/>
      <c r="E5776" s="35" t="s">
        <v>74</v>
      </c>
      <c r="F5776" s="34" t="s">
        <v>78</v>
      </c>
      <c r="G5776" s="9" t="s">
        <v>67</v>
      </c>
      <c r="H5776" s="10">
        <v>3234.9982</v>
      </c>
      <c r="I5776" s="10">
        <v>2987.9994999999999</v>
      </c>
      <c r="J5776" s="10">
        <v>6222.9976999999999</v>
      </c>
      <c r="K5776" s="31">
        <v>2761</v>
      </c>
      <c r="L5776" s="31">
        <v>2646</v>
      </c>
      <c r="M5776" s="31">
        <v>2</v>
      </c>
      <c r="N5776" s="31">
        <v>5409</v>
      </c>
      <c r="O5776" s="10">
        <v>1800</v>
      </c>
      <c r="P5776" s="10">
        <v>1702</v>
      </c>
      <c r="Q5776" s="10">
        <v>2</v>
      </c>
      <c r="R5776" s="11">
        <v>3504</v>
      </c>
      <c r="S5776" s="130">
        <f>IFERROR(Table1[[#This Row],[Female Voters]]/Table1[[#This Row],[Female Population]],"0.0%")</f>
        <v>0.85347806375904633</v>
      </c>
      <c r="T5776" s="130">
        <f>IFERROR(Table1[[#This Row],[Male Voters]]/Table1[[#This Row],[Male Population]],"0.0%")</f>
        <v>0.88554231685781748</v>
      </c>
      <c r="U5776" s="130">
        <f>IFERROR(Table1[[#This Row],[Total Voters]]/Table1[[#This Row],[Total Population]],"0.0%")</f>
        <v>0.86919524331497022</v>
      </c>
      <c r="V5776" s="130">
        <f>IFERROR(Table1[[#This Row],[Female Ballots]]/Table1[[#This Row],[Female Population]],"0.0%")</f>
        <v>0.55641452907145361</v>
      </c>
      <c r="W5776" s="130">
        <f>IFERROR(Table1[[#This Row],[Male Ballots]]/Table1[[#This Row],[Male Population]],"0.0%")</f>
        <v>0.56961187577173289</v>
      </c>
      <c r="X5776" s="130">
        <f>IFERROR(Table1[[#This Row],[Total Ballots]]/Table1[[#This Row],[Total Population]],"0.0%")</f>
        <v>0.56307268119350262</v>
      </c>
      <c r="Y5776" s="24">
        <f>Table1[[#This Row],[Female Ballots]]/Table1[[#This Row],[Female Voters]]</f>
        <v>0.65193770373053239</v>
      </c>
      <c r="Z5776" s="24">
        <f>Table1[[#This Row],[Male Ballots]]/Table1[[#This Row],[Male Voters]]</f>
        <v>0.64323507180650041</v>
      </c>
      <c r="AA5776" s="24">
        <f>Table1[[#This Row],[Total Ballots]]/Table1[[#This Row],[Total Voters]]</f>
        <v>0.64780920687742649</v>
      </c>
    </row>
    <row r="5777" spans="1:27" s="12" customFormat="1" x14ac:dyDescent="0.35">
      <c r="A5777" s="8" t="s">
        <v>31</v>
      </c>
      <c r="B5777" s="17">
        <v>2015</v>
      </c>
      <c r="C5777" s="17" t="s">
        <v>82</v>
      </c>
      <c r="D5777" s="17"/>
      <c r="E5777" s="35" t="s">
        <v>73</v>
      </c>
      <c r="F5777" s="34" t="s">
        <v>78</v>
      </c>
      <c r="G5777" s="9" t="s">
        <v>79</v>
      </c>
      <c r="H5777" s="10">
        <v>5205.9923200000003</v>
      </c>
      <c r="I5777" s="10">
        <v>5284.99215</v>
      </c>
      <c r="J5777" s="10">
        <v>10490.9848</v>
      </c>
      <c r="K5777" s="31">
        <v>4292</v>
      </c>
      <c r="L5777" s="31">
        <v>4128</v>
      </c>
      <c r="M5777" s="31">
        <v>19</v>
      </c>
      <c r="N5777" s="31">
        <v>8439</v>
      </c>
      <c r="O5777" s="10">
        <v>2112</v>
      </c>
      <c r="P5777" s="10">
        <v>2022</v>
      </c>
      <c r="Q5777" s="10">
        <v>10</v>
      </c>
      <c r="R5777" s="11">
        <v>4144</v>
      </c>
      <c r="S5777" s="130">
        <f>IFERROR(Table1[[#This Row],[Female Voters]]/Table1[[#This Row],[Female Population]],"0.0%")</f>
        <v>0.8244345623621665</v>
      </c>
      <c r="T5777" s="130">
        <f>IFERROR(Table1[[#This Row],[Male Voters]]/Table1[[#This Row],[Male Population]],"0.0%")</f>
        <v>0.78107968429054331</v>
      </c>
      <c r="U5777" s="130">
        <f>IFERROR(Table1[[#This Row],[Total Voters]]/Table1[[#This Row],[Total Population]],"0.0%")</f>
        <v>0.80440494013488606</v>
      </c>
      <c r="V5777" s="130">
        <f>IFERROR(Table1[[#This Row],[Female Ballots]]/Table1[[#This Row],[Female Population]],"0.0%")</f>
        <v>0.40568634569172779</v>
      </c>
      <c r="W5777" s="130">
        <f>IFERROR(Table1[[#This Row],[Male Ballots]]/Table1[[#This Row],[Male Population]],"0.0%")</f>
        <v>0.38259281047371091</v>
      </c>
      <c r="X5777" s="130">
        <f>IFERROR(Table1[[#This Row],[Total Ballots]]/Table1[[#This Row],[Total Population]],"0.0%")</f>
        <v>0.39500581489737741</v>
      </c>
      <c r="Y5777" s="24">
        <f>Table1[[#This Row],[Female Ballots]]/Table1[[#This Row],[Female Voters]]</f>
        <v>0.49207828518173347</v>
      </c>
      <c r="Z5777" s="24">
        <f>Table1[[#This Row],[Male Ballots]]/Table1[[#This Row],[Male Voters]]</f>
        <v>0.48982558139534882</v>
      </c>
      <c r="AA5777" s="24">
        <f>Table1[[#This Row],[Total Ballots]]/Table1[[#This Row],[Total Voters]]</f>
        <v>0.49105344235098947</v>
      </c>
    </row>
    <row r="5778" spans="1:27" s="12" customFormat="1" x14ac:dyDescent="0.35">
      <c r="A5778" s="8" t="s">
        <v>31</v>
      </c>
      <c r="B5778" s="17">
        <v>2015</v>
      </c>
      <c r="C5778" s="17" t="s">
        <v>82</v>
      </c>
      <c r="D5778" s="17"/>
      <c r="E5778" s="35" t="s">
        <v>73</v>
      </c>
      <c r="F5778" s="34" t="s">
        <v>78</v>
      </c>
      <c r="G5778" s="9" t="s">
        <v>62</v>
      </c>
      <c r="H5778" s="10">
        <v>344.00272000000001</v>
      </c>
      <c r="I5778" s="10">
        <v>396.00035000000003</v>
      </c>
      <c r="J5778" s="10">
        <v>740.0030999999999</v>
      </c>
      <c r="K5778" s="31">
        <v>266</v>
      </c>
      <c r="L5778" s="31">
        <v>313</v>
      </c>
      <c r="M5778" s="31">
        <v>1</v>
      </c>
      <c r="N5778" s="31">
        <v>580</v>
      </c>
      <c r="O5778" s="10">
        <v>55</v>
      </c>
      <c r="P5778" s="10">
        <v>50</v>
      </c>
      <c r="Q5778" s="10">
        <v>1</v>
      </c>
      <c r="R5778" s="11">
        <v>106</v>
      </c>
      <c r="S5778" s="130">
        <f>IFERROR(Table1[[#This Row],[Female Voters]]/Table1[[#This Row],[Female Population]],"0.0%")</f>
        <v>0.77324969988609393</v>
      </c>
      <c r="T5778" s="130">
        <f>IFERROR(Table1[[#This Row],[Male Voters]]/Table1[[#This Row],[Male Population]],"0.0%")</f>
        <v>0.79040334181522809</v>
      </c>
      <c r="U5778" s="130">
        <f>IFERROR(Table1[[#This Row],[Total Voters]]/Table1[[#This Row],[Total Population]],"0.0%")</f>
        <v>0.78378050037898495</v>
      </c>
      <c r="V5778" s="130">
        <f>IFERROR(Table1[[#This Row],[Female Ballots]]/Table1[[#This Row],[Female Population]],"0.0%")</f>
        <v>0.15988245674336529</v>
      </c>
      <c r="W5778" s="130">
        <f>IFERROR(Table1[[#This Row],[Male Ballots]]/Table1[[#This Row],[Male Population]],"0.0%")</f>
        <v>0.12626251466696936</v>
      </c>
      <c r="X5778" s="130">
        <f>IFERROR(Table1[[#This Row],[Total Ballots]]/Table1[[#This Row],[Total Population]],"0.0%")</f>
        <v>0.14324264317271104</v>
      </c>
      <c r="Y5778" s="24">
        <f>Table1[[#This Row],[Female Ballots]]/Table1[[#This Row],[Female Voters]]</f>
        <v>0.20676691729323307</v>
      </c>
      <c r="Z5778" s="24">
        <f>Table1[[#This Row],[Male Ballots]]/Table1[[#This Row],[Male Voters]]</f>
        <v>0.15974440894568689</v>
      </c>
      <c r="AA5778" s="24">
        <f>Table1[[#This Row],[Total Ballots]]/Table1[[#This Row],[Total Voters]]</f>
        <v>0.18275862068965518</v>
      </c>
    </row>
    <row r="5779" spans="1:27" s="12" customFormat="1" x14ac:dyDescent="0.35">
      <c r="A5779" s="8" t="s">
        <v>31</v>
      </c>
      <c r="B5779" s="17">
        <v>2015</v>
      </c>
      <c r="C5779" s="17" t="s">
        <v>82</v>
      </c>
      <c r="D5779" s="17"/>
      <c r="E5779" s="35" t="s">
        <v>73</v>
      </c>
      <c r="F5779" s="34" t="s">
        <v>78</v>
      </c>
      <c r="G5779" s="9" t="s">
        <v>63</v>
      </c>
      <c r="H5779" s="10">
        <v>529.00200000000007</v>
      </c>
      <c r="I5779" s="10">
        <v>532.00340000000006</v>
      </c>
      <c r="J5779" s="10">
        <v>1061.0054</v>
      </c>
      <c r="K5779" s="31">
        <v>443</v>
      </c>
      <c r="L5779" s="31">
        <v>389</v>
      </c>
      <c r="M5779" s="31">
        <v>2</v>
      </c>
      <c r="N5779" s="31">
        <v>834</v>
      </c>
      <c r="O5779" s="10">
        <v>80</v>
      </c>
      <c r="P5779" s="10">
        <v>79</v>
      </c>
      <c r="Q5779" s="10">
        <v>1</v>
      </c>
      <c r="R5779" s="11">
        <v>160</v>
      </c>
      <c r="S5779" s="130">
        <f>IFERROR(Table1[[#This Row],[Female Voters]]/Table1[[#This Row],[Female Population]],"0.0%")</f>
        <v>0.83742594545956339</v>
      </c>
      <c r="T5779" s="130">
        <f>IFERROR(Table1[[#This Row],[Male Voters]]/Table1[[#This Row],[Male Population]],"0.0%")</f>
        <v>0.73119833444673465</v>
      </c>
      <c r="U5779" s="130">
        <f>IFERROR(Table1[[#This Row],[Total Voters]]/Table1[[#This Row],[Total Population]],"0.0%")</f>
        <v>0.78604689476603984</v>
      </c>
      <c r="V5779" s="130">
        <f>IFERROR(Table1[[#This Row],[Female Ballots]]/Table1[[#This Row],[Female Population]],"0.0%")</f>
        <v>0.1512281617082733</v>
      </c>
      <c r="W5779" s="130">
        <f>IFERROR(Table1[[#This Row],[Male Ballots]]/Table1[[#This Row],[Male Population]],"0.0%")</f>
        <v>0.14849529157144484</v>
      </c>
      <c r="X5779" s="130">
        <f>IFERROR(Table1[[#This Row],[Total Ballots]]/Table1[[#This Row],[Total Population]],"0.0%")</f>
        <v>0.15080036350427622</v>
      </c>
      <c r="Y5779" s="24">
        <f>Table1[[#This Row],[Female Ballots]]/Table1[[#This Row],[Female Voters]]</f>
        <v>0.18058690744920994</v>
      </c>
      <c r="Z5779" s="24">
        <f>Table1[[#This Row],[Male Ballots]]/Table1[[#This Row],[Male Voters]]</f>
        <v>0.20308483290488433</v>
      </c>
      <c r="AA5779" s="24">
        <f>Table1[[#This Row],[Total Ballots]]/Table1[[#This Row],[Total Voters]]</f>
        <v>0.19184652278177458</v>
      </c>
    </row>
    <row r="5780" spans="1:27" s="12" customFormat="1" x14ac:dyDescent="0.35">
      <c r="A5780" s="8" t="s">
        <v>31</v>
      </c>
      <c r="B5780" s="17">
        <v>2015</v>
      </c>
      <c r="C5780" s="17" t="s">
        <v>82</v>
      </c>
      <c r="D5780" s="17"/>
      <c r="E5780" s="35" t="s">
        <v>73</v>
      </c>
      <c r="F5780" s="34" t="s">
        <v>78</v>
      </c>
      <c r="G5780" s="9" t="s">
        <v>64</v>
      </c>
      <c r="H5780" s="10">
        <v>679.00119999999993</v>
      </c>
      <c r="I5780" s="10">
        <v>682.00070000000005</v>
      </c>
      <c r="J5780" s="10">
        <v>1361.0019</v>
      </c>
      <c r="K5780" s="31">
        <v>459</v>
      </c>
      <c r="L5780" s="31">
        <v>416</v>
      </c>
      <c r="M5780" s="31">
        <v>3</v>
      </c>
      <c r="N5780" s="31">
        <v>878</v>
      </c>
      <c r="O5780" s="10">
        <v>131</v>
      </c>
      <c r="P5780" s="10">
        <v>108</v>
      </c>
      <c r="Q5780" s="10">
        <v>1</v>
      </c>
      <c r="R5780" s="11">
        <v>240</v>
      </c>
      <c r="S5780" s="130">
        <f>IFERROR(Table1[[#This Row],[Female Voters]]/Table1[[#This Row],[Female Population]],"0.0%")</f>
        <v>0.67599291429823694</v>
      </c>
      <c r="T5780" s="130">
        <f>IFERROR(Table1[[#This Row],[Male Voters]]/Table1[[#This Row],[Male Population]],"0.0%")</f>
        <v>0.60997004841783886</v>
      </c>
      <c r="U5780" s="130">
        <f>IFERROR(Table1[[#This Row],[Total Voters]]/Table1[[#This Row],[Total Population]],"0.0%")</f>
        <v>0.64511298624932123</v>
      </c>
      <c r="V5780" s="130">
        <f>IFERROR(Table1[[#This Row],[Female Ballots]]/Table1[[#This Row],[Female Population]],"0.0%")</f>
        <v>0.192930439592743</v>
      </c>
      <c r="W5780" s="130">
        <f>IFERROR(Table1[[#This Row],[Male Ballots]]/Table1[[#This Row],[Male Population]],"0.0%")</f>
        <v>0.15835760872386201</v>
      </c>
      <c r="X5780" s="130">
        <f>IFERROR(Table1[[#This Row],[Total Ballots]]/Table1[[#This Row],[Total Population]],"0.0%")</f>
        <v>0.17634067961257072</v>
      </c>
      <c r="Y5780" s="24">
        <f>Table1[[#This Row],[Female Ballots]]/Table1[[#This Row],[Female Voters]]</f>
        <v>0.28540305010893247</v>
      </c>
      <c r="Z5780" s="24">
        <f>Table1[[#This Row],[Male Ballots]]/Table1[[#This Row],[Male Voters]]</f>
        <v>0.25961538461538464</v>
      </c>
      <c r="AA5780" s="24">
        <f>Table1[[#This Row],[Total Ballots]]/Table1[[#This Row],[Total Voters]]</f>
        <v>0.27334851936218679</v>
      </c>
    </row>
    <row r="5781" spans="1:27" s="12" customFormat="1" x14ac:dyDescent="0.35">
      <c r="A5781" s="8" t="s">
        <v>31</v>
      </c>
      <c r="B5781" s="17">
        <v>2015</v>
      </c>
      <c r="C5781" s="17" t="s">
        <v>82</v>
      </c>
      <c r="D5781" s="17"/>
      <c r="E5781" s="35" t="s">
        <v>73</v>
      </c>
      <c r="F5781" s="34" t="s">
        <v>78</v>
      </c>
      <c r="G5781" s="9" t="s">
        <v>65</v>
      </c>
      <c r="H5781" s="10">
        <v>926.99939999999992</v>
      </c>
      <c r="I5781" s="10">
        <v>901.99950000000001</v>
      </c>
      <c r="J5781" s="10">
        <v>1828.9989</v>
      </c>
      <c r="K5781" s="31">
        <v>711</v>
      </c>
      <c r="L5781" s="31">
        <v>628</v>
      </c>
      <c r="M5781" s="31">
        <v>2</v>
      </c>
      <c r="N5781" s="31">
        <v>1341</v>
      </c>
      <c r="O5781" s="10">
        <v>291</v>
      </c>
      <c r="P5781" s="10">
        <v>234</v>
      </c>
      <c r="Q5781" s="10">
        <v>1</v>
      </c>
      <c r="R5781" s="11">
        <v>526</v>
      </c>
      <c r="S5781" s="130">
        <f>IFERROR(Table1[[#This Row],[Female Voters]]/Table1[[#This Row],[Female Population]],"0.0%")</f>
        <v>0.7669907876963028</v>
      </c>
      <c r="T5781" s="130">
        <f>IFERROR(Table1[[#This Row],[Male Voters]]/Table1[[#This Row],[Male Population]],"0.0%")</f>
        <v>0.69623098460697597</v>
      </c>
      <c r="U5781" s="130">
        <f>IFERROR(Table1[[#This Row],[Total Voters]]/Table1[[#This Row],[Total Population]],"0.0%")</f>
        <v>0.73318797512672096</v>
      </c>
      <c r="V5781" s="130">
        <f>IFERROR(Table1[[#This Row],[Female Ballots]]/Table1[[#This Row],[Female Population]],"0.0%")</f>
        <v>0.31391606078709439</v>
      </c>
      <c r="W5781" s="130">
        <f>IFERROR(Table1[[#This Row],[Male Ballots]]/Table1[[#This Row],[Male Population]],"0.0%")</f>
        <v>0.25942364713062477</v>
      </c>
      <c r="X5781" s="130">
        <f>IFERROR(Table1[[#This Row],[Total Ballots]]/Table1[[#This Row],[Total Population]],"0.0%")</f>
        <v>0.28758901932636483</v>
      </c>
      <c r="Y5781" s="24">
        <f>Table1[[#This Row],[Female Ballots]]/Table1[[#This Row],[Female Voters]]</f>
        <v>0.40928270042194093</v>
      </c>
      <c r="Z5781" s="24">
        <f>Table1[[#This Row],[Male Ballots]]/Table1[[#This Row],[Male Voters]]</f>
        <v>0.37261146496815284</v>
      </c>
      <c r="AA5781" s="24">
        <f>Table1[[#This Row],[Total Ballots]]/Table1[[#This Row],[Total Voters]]</f>
        <v>0.39224459358687547</v>
      </c>
    </row>
    <row r="5782" spans="1:27" s="12" customFormat="1" x14ac:dyDescent="0.35">
      <c r="A5782" s="8" t="s">
        <v>31</v>
      </c>
      <c r="B5782" s="17">
        <v>2015</v>
      </c>
      <c r="C5782" s="17" t="s">
        <v>82</v>
      </c>
      <c r="D5782" s="17"/>
      <c r="E5782" s="35" t="s">
        <v>73</v>
      </c>
      <c r="F5782" s="34" t="s">
        <v>78</v>
      </c>
      <c r="G5782" s="9" t="s">
        <v>66</v>
      </c>
      <c r="H5782" s="10">
        <v>1185.9955</v>
      </c>
      <c r="I5782" s="10">
        <v>1216.9956999999999</v>
      </c>
      <c r="J5782" s="10">
        <v>2402.991</v>
      </c>
      <c r="K5782" s="31">
        <v>1026</v>
      </c>
      <c r="L5782" s="31">
        <v>960</v>
      </c>
      <c r="M5782" s="31">
        <v>4</v>
      </c>
      <c r="N5782" s="31">
        <v>1990</v>
      </c>
      <c r="O5782" s="10">
        <v>607</v>
      </c>
      <c r="P5782" s="10">
        <v>549</v>
      </c>
      <c r="Q5782" s="10">
        <v>3</v>
      </c>
      <c r="R5782" s="11">
        <v>1159</v>
      </c>
      <c r="S5782" s="130">
        <f>IFERROR(Table1[[#This Row],[Female Voters]]/Table1[[#This Row],[Female Population]],"0.0%")</f>
        <v>0.86509603114008449</v>
      </c>
      <c r="T5782" s="130">
        <f>IFERROR(Table1[[#This Row],[Male Voters]]/Table1[[#This Row],[Male Population]],"0.0%")</f>
        <v>0.78882776660591325</v>
      </c>
      <c r="U5782" s="130">
        <f>IFERROR(Table1[[#This Row],[Total Voters]]/Table1[[#This Row],[Total Population]],"0.0%")</f>
        <v>0.82813460391653571</v>
      </c>
      <c r="V5782" s="130">
        <f>IFERROR(Table1[[#This Row],[Female Ballots]]/Table1[[#This Row],[Female Population]],"0.0%")</f>
        <v>0.51180632641523516</v>
      </c>
      <c r="W5782" s="130">
        <f>IFERROR(Table1[[#This Row],[Male Ballots]]/Table1[[#This Row],[Male Population]],"0.0%")</f>
        <v>0.45111087902775665</v>
      </c>
      <c r="X5782" s="130">
        <f>IFERROR(Table1[[#This Row],[Total Ballots]]/Table1[[#This Row],[Total Population]],"0.0%")</f>
        <v>0.48231558087400245</v>
      </c>
      <c r="Y5782" s="24">
        <f>Table1[[#This Row],[Female Ballots]]/Table1[[#This Row],[Female Voters]]</f>
        <v>0.59161793372319693</v>
      </c>
      <c r="Z5782" s="24">
        <f>Table1[[#This Row],[Male Ballots]]/Table1[[#This Row],[Male Voters]]</f>
        <v>0.57187500000000002</v>
      </c>
      <c r="AA5782" s="24">
        <f>Table1[[#This Row],[Total Ballots]]/Table1[[#This Row],[Total Voters]]</f>
        <v>0.58241206030150749</v>
      </c>
    </row>
    <row r="5783" spans="1:27" s="12" customFormat="1" x14ac:dyDescent="0.35">
      <c r="A5783" s="8" t="s">
        <v>31</v>
      </c>
      <c r="B5783" s="17">
        <v>2015</v>
      </c>
      <c r="C5783" s="17" t="s">
        <v>82</v>
      </c>
      <c r="D5783" s="17"/>
      <c r="E5783" s="35" t="s">
        <v>73</v>
      </c>
      <c r="F5783" s="34" t="s">
        <v>78</v>
      </c>
      <c r="G5783" s="9" t="s">
        <v>67</v>
      </c>
      <c r="H5783" s="10">
        <v>1540.9915000000001</v>
      </c>
      <c r="I5783" s="10">
        <v>1555.9924999999998</v>
      </c>
      <c r="J5783" s="10">
        <v>3096.9845</v>
      </c>
      <c r="K5783" s="31">
        <v>1387</v>
      </c>
      <c r="L5783" s="31">
        <v>1422</v>
      </c>
      <c r="M5783" s="31">
        <v>7</v>
      </c>
      <c r="N5783" s="31">
        <v>2816</v>
      </c>
      <c r="O5783" s="10">
        <v>948</v>
      </c>
      <c r="P5783" s="10">
        <v>1002</v>
      </c>
      <c r="Q5783" s="10">
        <v>3</v>
      </c>
      <c r="R5783" s="11">
        <v>1953</v>
      </c>
      <c r="S5783" s="130">
        <f>IFERROR(Table1[[#This Row],[Female Voters]]/Table1[[#This Row],[Female Population]],"0.0%")</f>
        <v>0.90006985762088887</v>
      </c>
      <c r="T5783" s="130">
        <f>IFERROR(Table1[[#This Row],[Male Voters]]/Table1[[#This Row],[Male Population]],"0.0%")</f>
        <v>0.91388615305022369</v>
      </c>
      <c r="U5783" s="130">
        <f>IFERROR(Table1[[#This Row],[Total Voters]]/Table1[[#This Row],[Total Population]],"0.0%")</f>
        <v>0.90927158337408531</v>
      </c>
      <c r="V5783" s="130">
        <f>IFERROR(Table1[[#This Row],[Female Ballots]]/Table1[[#This Row],[Female Population]],"0.0%")</f>
        <v>0.61518833815760821</v>
      </c>
      <c r="W5783" s="130">
        <f>IFERROR(Table1[[#This Row],[Male Ballots]]/Table1[[#This Row],[Male Population]],"0.0%")</f>
        <v>0.64396197282441925</v>
      </c>
      <c r="X5783" s="130">
        <f>IFERROR(Table1[[#This Row],[Total Ballots]]/Table1[[#This Row],[Total Population]],"0.0%")</f>
        <v>0.63061342412272325</v>
      </c>
      <c r="Y5783" s="24">
        <f>Table1[[#This Row],[Female Ballots]]/Table1[[#This Row],[Female Voters]]</f>
        <v>0.68348954578226384</v>
      </c>
      <c r="Z5783" s="24">
        <f>Table1[[#This Row],[Male Ballots]]/Table1[[#This Row],[Male Voters]]</f>
        <v>0.70464135021097052</v>
      </c>
      <c r="AA5783" s="24">
        <f>Table1[[#This Row],[Total Ballots]]/Table1[[#This Row],[Total Voters]]</f>
        <v>0.69353693181818177</v>
      </c>
    </row>
    <row r="5784" spans="1:27" s="12" customFormat="1" x14ac:dyDescent="0.35">
      <c r="A5784" s="8" t="s">
        <v>55</v>
      </c>
      <c r="B5784" s="17">
        <v>2015</v>
      </c>
      <c r="C5784" s="17" t="s">
        <v>82</v>
      </c>
      <c r="D5784" s="17" t="s">
        <v>70</v>
      </c>
      <c r="E5784" s="35" t="s">
        <v>75</v>
      </c>
      <c r="F5784" s="34" t="s">
        <v>78</v>
      </c>
      <c r="G5784" s="9" t="s">
        <v>79</v>
      </c>
      <c r="H5784" s="10">
        <v>327835.00300000003</v>
      </c>
      <c r="I5784" s="10">
        <v>315480.00199999998</v>
      </c>
      <c r="J5784" s="10">
        <v>643315</v>
      </c>
      <c r="K5784" s="31">
        <v>239425</v>
      </c>
      <c r="L5784" s="31">
        <v>213688</v>
      </c>
      <c r="M5784" s="31">
        <v>9</v>
      </c>
      <c r="N5784" s="31">
        <v>453122</v>
      </c>
      <c r="O5784" s="10">
        <v>80572</v>
      </c>
      <c r="P5784" s="10">
        <v>72693</v>
      </c>
      <c r="Q5784" s="10">
        <v>4</v>
      </c>
      <c r="R5784" s="11">
        <v>153269</v>
      </c>
      <c r="S5784" s="130">
        <f>IFERROR(Table1[[#This Row],[Female Voters]]/Table1[[#This Row],[Female Population]],"0.0%")</f>
        <v>0.73032164902781893</v>
      </c>
      <c r="T5784" s="130">
        <f>IFERROR(Table1[[#This Row],[Male Voters]]/Table1[[#This Row],[Male Population]],"0.0%")</f>
        <v>0.67734245798565706</v>
      </c>
      <c r="U5784" s="130">
        <f>IFERROR(Table1[[#This Row],[Total Voters]]/Table1[[#This Row],[Total Population]],"0.0%")</f>
        <v>0.70435478731259182</v>
      </c>
      <c r="V5784" s="130">
        <f>IFERROR(Table1[[#This Row],[Female Ballots]]/Table1[[#This Row],[Female Population]],"0.0%")</f>
        <v>0.24576997350096869</v>
      </c>
      <c r="W5784" s="130">
        <f>IFERROR(Table1[[#This Row],[Male Ballots]]/Table1[[#This Row],[Male Population]],"0.0%")</f>
        <v>0.23042031044490741</v>
      </c>
      <c r="X5784" s="130">
        <f>IFERROR(Table1[[#This Row],[Total Ballots]]/Table1[[#This Row],[Total Population]],"0.0%")</f>
        <v>0.23824875838430629</v>
      </c>
      <c r="Y5784" s="24">
        <f>Table1[[#This Row],[Female Ballots]]/Table1[[#This Row],[Female Voters]]</f>
        <v>0.33652291949462254</v>
      </c>
      <c r="Z5784" s="24">
        <f>Table1[[#This Row],[Male Ballots]]/Table1[[#This Row],[Male Voters]]</f>
        <v>0.34018288345625397</v>
      </c>
      <c r="AA5784" s="24">
        <f>Table1[[#This Row],[Total Ballots]]/Table1[[#This Row],[Total Voters]]</f>
        <v>0.33825106704154728</v>
      </c>
    </row>
    <row r="5785" spans="1:27" s="12" customFormat="1" x14ac:dyDescent="0.35">
      <c r="A5785" s="8" t="s">
        <v>55</v>
      </c>
      <c r="B5785" s="17">
        <v>2015</v>
      </c>
      <c r="C5785" s="17" t="s">
        <v>82</v>
      </c>
      <c r="D5785" s="17" t="s">
        <v>70</v>
      </c>
      <c r="E5785" s="35" t="s">
        <v>75</v>
      </c>
      <c r="F5785" s="34" t="s">
        <v>78</v>
      </c>
      <c r="G5785" s="9" t="s">
        <v>62</v>
      </c>
      <c r="H5785" s="10">
        <v>38541.997999999992</v>
      </c>
      <c r="I5785" s="10">
        <v>42194.998999999996</v>
      </c>
      <c r="J5785" s="10">
        <v>80737</v>
      </c>
      <c r="K5785" s="31">
        <v>20927</v>
      </c>
      <c r="L5785" s="31">
        <v>20103</v>
      </c>
      <c r="M5785" s="31">
        <v>4</v>
      </c>
      <c r="N5785" s="31">
        <v>41034</v>
      </c>
      <c r="O5785" s="10">
        <v>2542</v>
      </c>
      <c r="P5785" s="10">
        <v>2389</v>
      </c>
      <c r="Q5785" s="10">
        <v>1</v>
      </c>
      <c r="R5785" s="11">
        <v>4932</v>
      </c>
      <c r="S5785" s="130">
        <f>IFERROR(Table1[[#This Row],[Female Voters]]/Table1[[#This Row],[Female Population]],"0.0%")</f>
        <v>0.54296614306295188</v>
      </c>
      <c r="T5785" s="130">
        <f>IFERROR(Table1[[#This Row],[Male Voters]]/Table1[[#This Row],[Male Population]],"0.0%")</f>
        <v>0.47643086802774903</v>
      </c>
      <c r="U5785" s="130">
        <f>IFERROR(Table1[[#This Row],[Total Voters]]/Table1[[#This Row],[Total Population]],"0.0%")</f>
        <v>0.5082428130844594</v>
      </c>
      <c r="V5785" s="130">
        <f>IFERROR(Table1[[#This Row],[Female Ballots]]/Table1[[#This Row],[Female Population]],"0.0%")</f>
        <v>6.5954027603862167E-2</v>
      </c>
      <c r="W5785" s="130">
        <f>IFERROR(Table1[[#This Row],[Male Ballots]]/Table1[[#This Row],[Male Population]],"0.0%")</f>
        <v>5.6618084053041459E-2</v>
      </c>
      <c r="X5785" s="130">
        <f>IFERROR(Table1[[#This Row],[Total Ballots]]/Table1[[#This Row],[Total Population]],"0.0%")</f>
        <v>6.1087233858082415E-2</v>
      </c>
      <c r="Y5785" s="24">
        <f>Table1[[#This Row],[Female Ballots]]/Table1[[#This Row],[Female Voters]]</f>
        <v>0.12146987145792516</v>
      </c>
      <c r="Z5785" s="24">
        <f>Table1[[#This Row],[Male Ballots]]/Table1[[#This Row],[Male Voters]]</f>
        <v>0.11883798438044073</v>
      </c>
      <c r="AA5785" s="24">
        <f>Table1[[#This Row],[Total Ballots]]/Table1[[#This Row],[Total Voters]]</f>
        <v>0.12019301067407516</v>
      </c>
    </row>
    <row r="5786" spans="1:27" s="12" customFormat="1" x14ac:dyDescent="0.35">
      <c r="A5786" s="8" t="s">
        <v>55</v>
      </c>
      <c r="B5786" s="17">
        <v>2015</v>
      </c>
      <c r="C5786" s="17" t="s">
        <v>82</v>
      </c>
      <c r="D5786" s="17" t="s">
        <v>70</v>
      </c>
      <c r="E5786" s="35" t="s">
        <v>75</v>
      </c>
      <c r="F5786" s="34" t="s">
        <v>78</v>
      </c>
      <c r="G5786" s="9" t="s">
        <v>63</v>
      </c>
      <c r="H5786" s="10">
        <v>60866</v>
      </c>
      <c r="I5786" s="10">
        <v>61264</v>
      </c>
      <c r="J5786" s="10">
        <v>122130</v>
      </c>
      <c r="K5786" s="31">
        <v>40283</v>
      </c>
      <c r="L5786" s="31">
        <v>36058</v>
      </c>
      <c r="M5786" s="31">
        <v>1</v>
      </c>
      <c r="N5786" s="31">
        <v>76342</v>
      </c>
      <c r="O5786" s="10">
        <v>5751</v>
      </c>
      <c r="P5786" s="10">
        <v>4906</v>
      </c>
      <c r="Q5786" s="10">
        <v>0</v>
      </c>
      <c r="R5786" s="11">
        <v>10657</v>
      </c>
      <c r="S5786" s="130">
        <f>IFERROR(Table1[[#This Row],[Female Voters]]/Table1[[#This Row],[Female Population]],"0.0%")</f>
        <v>0.66183090723885252</v>
      </c>
      <c r="T5786" s="130">
        <f>IFERROR(Table1[[#This Row],[Male Voters]]/Table1[[#This Row],[Male Population]],"0.0%")</f>
        <v>0.58856751109950378</v>
      </c>
      <c r="U5786" s="130">
        <f>IFERROR(Table1[[#This Row],[Total Voters]]/Table1[[#This Row],[Total Population]],"0.0%")</f>
        <v>0.62508802096127081</v>
      </c>
      <c r="V5786" s="130">
        <f>IFERROR(Table1[[#This Row],[Female Ballots]]/Table1[[#This Row],[Female Population]],"0.0%")</f>
        <v>9.4486248480268126E-2</v>
      </c>
      <c r="W5786" s="130">
        <f>IFERROR(Table1[[#This Row],[Male Ballots]]/Table1[[#This Row],[Male Population]],"0.0%")</f>
        <v>8.0079655262470614E-2</v>
      </c>
      <c r="X5786" s="130">
        <f>IFERROR(Table1[[#This Row],[Total Ballots]]/Table1[[#This Row],[Total Population]],"0.0%")</f>
        <v>8.7259477605829847E-2</v>
      </c>
      <c r="Y5786" s="24">
        <f>Table1[[#This Row],[Female Ballots]]/Table1[[#This Row],[Female Voters]]</f>
        <v>0.14276493806320284</v>
      </c>
      <c r="Z5786" s="24">
        <f>Table1[[#This Row],[Male Ballots]]/Table1[[#This Row],[Male Voters]]</f>
        <v>0.13605857230018303</v>
      </c>
      <c r="AA5786" s="24">
        <f>Table1[[#This Row],[Total Ballots]]/Table1[[#This Row],[Total Voters]]</f>
        <v>0.13959550444054386</v>
      </c>
    </row>
    <row r="5787" spans="1:27" s="12" customFormat="1" x14ac:dyDescent="0.35">
      <c r="A5787" s="8" t="s">
        <v>55</v>
      </c>
      <c r="B5787" s="17">
        <v>2015</v>
      </c>
      <c r="C5787" s="17" t="s">
        <v>82</v>
      </c>
      <c r="D5787" s="17" t="s">
        <v>70</v>
      </c>
      <c r="E5787" s="35" t="s">
        <v>75</v>
      </c>
      <c r="F5787" s="34" t="s">
        <v>78</v>
      </c>
      <c r="G5787" s="9" t="s">
        <v>64</v>
      </c>
      <c r="H5787" s="10">
        <v>58136</v>
      </c>
      <c r="I5787" s="10">
        <v>57600</v>
      </c>
      <c r="J5787" s="10">
        <v>115736</v>
      </c>
      <c r="K5787" s="31">
        <v>38563</v>
      </c>
      <c r="L5787" s="31">
        <v>34513</v>
      </c>
      <c r="M5787" s="31">
        <v>3</v>
      </c>
      <c r="N5787" s="31">
        <v>73079</v>
      </c>
      <c r="O5787" s="10">
        <v>8895</v>
      </c>
      <c r="P5787" s="10">
        <v>7825</v>
      </c>
      <c r="Q5787" s="10">
        <v>2</v>
      </c>
      <c r="R5787" s="11">
        <v>16722</v>
      </c>
      <c r="S5787" s="130">
        <f>IFERROR(Table1[[#This Row],[Female Voters]]/Table1[[#This Row],[Female Population]],"0.0%")</f>
        <v>0.66332393009494972</v>
      </c>
      <c r="T5787" s="130">
        <f>IFERROR(Table1[[#This Row],[Male Voters]]/Table1[[#This Row],[Male Population]],"0.0%")</f>
        <v>0.59918402777777779</v>
      </c>
      <c r="U5787" s="130">
        <f>IFERROR(Table1[[#This Row],[Total Voters]]/Table1[[#This Row],[Total Population]],"0.0%")</f>
        <v>0.63142842330821869</v>
      </c>
      <c r="V5787" s="130">
        <f>IFERROR(Table1[[#This Row],[Female Ballots]]/Table1[[#This Row],[Female Population]],"0.0%")</f>
        <v>0.15300330260079814</v>
      </c>
      <c r="W5787" s="130">
        <f>IFERROR(Table1[[#This Row],[Male Ballots]]/Table1[[#This Row],[Male Population]],"0.0%")</f>
        <v>0.13585069444444445</v>
      </c>
      <c r="X5787" s="130">
        <f>IFERROR(Table1[[#This Row],[Total Ballots]]/Table1[[#This Row],[Total Population]],"0.0%")</f>
        <v>0.14448399806456072</v>
      </c>
      <c r="Y5787" s="24">
        <f>Table1[[#This Row],[Female Ballots]]/Table1[[#This Row],[Female Voters]]</f>
        <v>0.23066151492363146</v>
      </c>
      <c r="Z5787" s="24">
        <f>Table1[[#This Row],[Male Ballots]]/Table1[[#This Row],[Male Voters]]</f>
        <v>0.22672616115666561</v>
      </c>
      <c r="AA5787" s="24">
        <f>Table1[[#This Row],[Total Ballots]]/Table1[[#This Row],[Total Voters]]</f>
        <v>0.22882086509120267</v>
      </c>
    </row>
    <row r="5788" spans="1:27" s="12" customFormat="1" x14ac:dyDescent="0.35">
      <c r="A5788" s="8" t="s">
        <v>55</v>
      </c>
      <c r="B5788" s="17">
        <v>2015</v>
      </c>
      <c r="C5788" s="17" t="s">
        <v>82</v>
      </c>
      <c r="D5788" s="17" t="s">
        <v>70</v>
      </c>
      <c r="E5788" s="35" t="s">
        <v>75</v>
      </c>
      <c r="F5788" s="34" t="s">
        <v>78</v>
      </c>
      <c r="G5788" s="9" t="s">
        <v>65</v>
      </c>
      <c r="H5788" s="10">
        <v>56989</v>
      </c>
      <c r="I5788" s="10">
        <v>56366</v>
      </c>
      <c r="J5788" s="10">
        <v>113355</v>
      </c>
      <c r="K5788" s="31">
        <v>43664</v>
      </c>
      <c r="L5788" s="31">
        <v>39915</v>
      </c>
      <c r="M5788" s="31"/>
      <c r="N5788" s="31">
        <v>83579</v>
      </c>
      <c r="O5788" s="10">
        <v>13492</v>
      </c>
      <c r="P5788" s="10">
        <v>12644</v>
      </c>
      <c r="Q5788" s="10">
        <v>0</v>
      </c>
      <c r="R5788" s="11">
        <v>26136</v>
      </c>
      <c r="S5788" s="130">
        <f>IFERROR(Table1[[#This Row],[Female Voters]]/Table1[[#This Row],[Female Population]],"0.0%")</f>
        <v>0.76618294758637628</v>
      </c>
      <c r="T5788" s="130">
        <f>IFERROR(Table1[[#This Row],[Male Voters]]/Table1[[#This Row],[Male Population]],"0.0%")</f>
        <v>0.70813965865947559</v>
      </c>
      <c r="U5788" s="130">
        <f>IFERROR(Table1[[#This Row],[Total Voters]]/Table1[[#This Row],[Total Population]],"0.0%")</f>
        <v>0.73732080631643948</v>
      </c>
      <c r="V5788" s="130">
        <f>IFERROR(Table1[[#This Row],[Female Ballots]]/Table1[[#This Row],[Female Population]],"0.0%")</f>
        <v>0.23674744248890137</v>
      </c>
      <c r="W5788" s="130">
        <f>IFERROR(Table1[[#This Row],[Male Ballots]]/Table1[[#This Row],[Male Population]],"0.0%")</f>
        <v>0.22431962530603555</v>
      </c>
      <c r="X5788" s="130">
        <f>IFERROR(Table1[[#This Row],[Total Ballots]]/Table1[[#This Row],[Total Population]],"0.0%")</f>
        <v>0.23056768558951965</v>
      </c>
      <c r="Y5788" s="24">
        <f>Table1[[#This Row],[Female Ballots]]/Table1[[#This Row],[Female Voters]]</f>
        <v>0.30899596921949429</v>
      </c>
      <c r="Z5788" s="24">
        <f>Table1[[#This Row],[Male Ballots]]/Table1[[#This Row],[Male Voters]]</f>
        <v>0.31677314292872355</v>
      </c>
      <c r="AA5788" s="24">
        <f>Table1[[#This Row],[Total Ballots]]/Table1[[#This Row],[Total Voters]]</f>
        <v>0.31271013053518226</v>
      </c>
    </row>
    <row r="5789" spans="1:27" s="12" customFormat="1" x14ac:dyDescent="0.35">
      <c r="A5789" s="8" t="s">
        <v>55</v>
      </c>
      <c r="B5789" s="17">
        <v>2015</v>
      </c>
      <c r="C5789" s="17" t="s">
        <v>82</v>
      </c>
      <c r="D5789" s="17" t="s">
        <v>70</v>
      </c>
      <c r="E5789" s="35" t="s">
        <v>75</v>
      </c>
      <c r="F5789" s="34" t="s">
        <v>78</v>
      </c>
      <c r="G5789" s="9" t="s">
        <v>66</v>
      </c>
      <c r="H5789" s="10">
        <v>52359</v>
      </c>
      <c r="I5789" s="10">
        <v>49367</v>
      </c>
      <c r="J5789" s="10">
        <v>101726</v>
      </c>
      <c r="K5789" s="31">
        <v>44804</v>
      </c>
      <c r="L5789" s="31">
        <v>40440</v>
      </c>
      <c r="M5789" s="31"/>
      <c r="N5789" s="31">
        <v>85244</v>
      </c>
      <c r="O5789" s="10">
        <v>19893</v>
      </c>
      <c r="P5789" s="10">
        <v>17999</v>
      </c>
      <c r="Q5789" s="10">
        <v>0</v>
      </c>
      <c r="R5789" s="11">
        <v>37892</v>
      </c>
      <c r="S5789" s="130">
        <f>IFERROR(Table1[[#This Row],[Female Voters]]/Table1[[#This Row],[Female Population]],"0.0%")</f>
        <v>0.85570771023128789</v>
      </c>
      <c r="T5789" s="130">
        <f>IFERROR(Table1[[#This Row],[Male Voters]]/Table1[[#This Row],[Male Population]],"0.0%")</f>
        <v>0.81917070107561729</v>
      </c>
      <c r="U5789" s="130">
        <f>IFERROR(Table1[[#This Row],[Total Voters]]/Table1[[#This Row],[Total Population]],"0.0%")</f>
        <v>0.83797652517547139</v>
      </c>
      <c r="V5789" s="130">
        <f>IFERROR(Table1[[#This Row],[Female Ballots]]/Table1[[#This Row],[Female Population]],"0.0%")</f>
        <v>0.37993468171661032</v>
      </c>
      <c r="W5789" s="130">
        <f>IFERROR(Table1[[#This Row],[Male Ballots]]/Table1[[#This Row],[Male Population]],"0.0%")</f>
        <v>0.36459578260781494</v>
      </c>
      <c r="X5789" s="130">
        <f>IFERROR(Table1[[#This Row],[Total Ballots]]/Table1[[#This Row],[Total Population]],"0.0%")</f>
        <v>0.37249080864282486</v>
      </c>
      <c r="Y5789" s="24">
        <f>Table1[[#This Row],[Female Ballots]]/Table1[[#This Row],[Female Voters]]</f>
        <v>0.44400053566645836</v>
      </c>
      <c r="Z5789" s="24">
        <f>Table1[[#This Row],[Male Ballots]]/Table1[[#This Row],[Male Voters]]</f>
        <v>0.44507912957467854</v>
      </c>
      <c r="AA5789" s="24">
        <f>Table1[[#This Row],[Total Ballots]]/Table1[[#This Row],[Total Voters]]</f>
        <v>0.44451222373422178</v>
      </c>
    </row>
    <row r="5790" spans="1:27" s="12" customFormat="1" x14ac:dyDescent="0.35">
      <c r="A5790" s="8" t="s">
        <v>55</v>
      </c>
      <c r="B5790" s="17">
        <v>2015</v>
      </c>
      <c r="C5790" s="17" t="s">
        <v>82</v>
      </c>
      <c r="D5790" s="17" t="s">
        <v>70</v>
      </c>
      <c r="E5790" s="35" t="s">
        <v>75</v>
      </c>
      <c r="F5790" s="34" t="s">
        <v>78</v>
      </c>
      <c r="G5790" s="9" t="s">
        <v>67</v>
      </c>
      <c r="H5790" s="10">
        <v>60943.005000000005</v>
      </c>
      <c r="I5790" s="10">
        <v>48688.002999999997</v>
      </c>
      <c r="J5790" s="10">
        <v>109631</v>
      </c>
      <c r="K5790" s="31">
        <v>51184</v>
      </c>
      <c r="L5790" s="31">
        <v>42659</v>
      </c>
      <c r="M5790" s="31">
        <v>1</v>
      </c>
      <c r="N5790" s="31">
        <v>93844</v>
      </c>
      <c r="O5790" s="10">
        <v>29999</v>
      </c>
      <c r="P5790" s="10">
        <v>26930</v>
      </c>
      <c r="Q5790" s="10">
        <v>1</v>
      </c>
      <c r="R5790" s="11">
        <v>56930</v>
      </c>
      <c r="S5790" s="130">
        <f>IFERROR(Table1[[#This Row],[Female Voters]]/Table1[[#This Row],[Female Population]],"0.0%")</f>
        <v>0.839866691837726</v>
      </c>
      <c r="T5790" s="130">
        <f>IFERROR(Table1[[#This Row],[Male Voters]]/Table1[[#This Row],[Male Population]],"0.0%")</f>
        <v>0.87617066569766688</v>
      </c>
      <c r="U5790" s="130">
        <f>IFERROR(Table1[[#This Row],[Total Voters]]/Table1[[#This Row],[Total Population]],"0.0%")</f>
        <v>0.85599875947496606</v>
      </c>
      <c r="V5790" s="130">
        <f>IFERROR(Table1[[#This Row],[Female Ballots]]/Table1[[#This Row],[Female Population]],"0.0%")</f>
        <v>0.49224681323147745</v>
      </c>
      <c r="W5790" s="130">
        <f>IFERROR(Table1[[#This Row],[Male Ballots]]/Table1[[#This Row],[Male Population]],"0.0%")</f>
        <v>0.55311366950088303</v>
      </c>
      <c r="X5790" s="130">
        <f>IFERROR(Table1[[#This Row],[Total Ballots]]/Table1[[#This Row],[Total Population]],"0.0%")</f>
        <v>0.51928742782607107</v>
      </c>
      <c r="Y5790" s="24">
        <f>Table1[[#This Row],[Female Ballots]]/Table1[[#This Row],[Female Voters]]</f>
        <v>0.58610112535167236</v>
      </c>
      <c r="Z5790" s="24">
        <f>Table1[[#This Row],[Male Ballots]]/Table1[[#This Row],[Male Voters]]</f>
        <v>0.63128530907897518</v>
      </c>
      <c r="AA5790" s="24">
        <f>Table1[[#This Row],[Total Ballots]]/Table1[[#This Row],[Total Voters]]</f>
        <v>0.60664507054260264</v>
      </c>
    </row>
    <row r="5791" spans="1:27" s="12" customFormat="1" x14ac:dyDescent="0.35">
      <c r="A5791" s="8" t="s">
        <v>23</v>
      </c>
      <c r="B5791" s="17">
        <v>2015</v>
      </c>
      <c r="C5791" s="17" t="s">
        <v>82</v>
      </c>
      <c r="D5791" s="17" t="s">
        <v>69</v>
      </c>
      <c r="E5791" s="35" t="s">
        <v>74</v>
      </c>
      <c r="F5791" s="34" t="s">
        <v>78</v>
      </c>
      <c r="G5791" s="9" t="s">
        <v>79</v>
      </c>
      <c r="H5791" s="10">
        <v>7249.4322599999996</v>
      </c>
      <c r="I5791" s="10">
        <v>6848.4092199999996</v>
      </c>
      <c r="J5791" s="10">
        <v>14097.8406</v>
      </c>
      <c r="K5791" s="31">
        <v>6401</v>
      </c>
      <c r="L5791" s="31">
        <v>5732</v>
      </c>
      <c r="M5791" s="31">
        <v>19</v>
      </c>
      <c r="N5791" s="31">
        <v>12152</v>
      </c>
      <c r="O5791" s="10">
        <v>3737</v>
      </c>
      <c r="P5791" s="10">
        <v>3257</v>
      </c>
      <c r="Q5791" s="10">
        <v>10</v>
      </c>
      <c r="R5791" s="11">
        <v>7004</v>
      </c>
      <c r="S5791" s="130">
        <f>IFERROR(Table1[[#This Row],[Female Voters]]/Table1[[#This Row],[Female Population]],"0.0%")</f>
        <v>0.88296569585436757</v>
      </c>
      <c r="T5791" s="130">
        <f>IFERROR(Table1[[#This Row],[Male Voters]]/Table1[[#This Row],[Male Population]],"0.0%")</f>
        <v>0.836982694208802</v>
      </c>
      <c r="U5791" s="130">
        <f>IFERROR(Table1[[#This Row],[Total Voters]]/Table1[[#This Row],[Total Population]],"0.0%")</f>
        <v>0.86197598233590467</v>
      </c>
      <c r="V5791" s="130">
        <f>IFERROR(Table1[[#This Row],[Female Ballots]]/Table1[[#This Row],[Female Population]],"0.0%")</f>
        <v>0.51548864324445731</v>
      </c>
      <c r="W5791" s="130">
        <f>IFERROR(Table1[[#This Row],[Male Ballots]]/Table1[[#This Row],[Male Population]],"0.0%")</f>
        <v>0.47558489794802306</v>
      </c>
      <c r="X5791" s="130">
        <f>IFERROR(Table1[[#This Row],[Total Ballots]]/Table1[[#This Row],[Total Population]],"0.0%")</f>
        <v>0.49681367513830454</v>
      </c>
      <c r="Y5791" s="24">
        <f>Table1[[#This Row],[Female Ballots]]/Table1[[#This Row],[Female Voters]]</f>
        <v>0.58381502890173409</v>
      </c>
      <c r="Z5791" s="24">
        <f>Table1[[#This Row],[Male Ballots]]/Table1[[#This Row],[Male Voters]]</f>
        <v>0.56821353803210051</v>
      </c>
      <c r="AA5791" s="24">
        <f>Table1[[#This Row],[Total Ballots]]/Table1[[#This Row],[Total Voters]]</f>
        <v>0.57636603028308098</v>
      </c>
    </row>
    <row r="5792" spans="1:27" s="12" customFormat="1" x14ac:dyDescent="0.35">
      <c r="A5792" s="8" t="s">
        <v>23</v>
      </c>
      <c r="B5792" s="17">
        <v>2015</v>
      </c>
      <c r="C5792" s="17" t="s">
        <v>82</v>
      </c>
      <c r="D5792" s="17" t="s">
        <v>69</v>
      </c>
      <c r="E5792" s="35" t="s">
        <v>74</v>
      </c>
      <c r="F5792" s="34" t="s">
        <v>78</v>
      </c>
      <c r="G5792" s="9" t="s">
        <v>62</v>
      </c>
      <c r="H5792" s="10">
        <v>379.02296000000001</v>
      </c>
      <c r="I5792" s="10">
        <v>381.02332000000001</v>
      </c>
      <c r="J5792" s="10">
        <v>760.04629999999997</v>
      </c>
      <c r="K5792" s="31">
        <v>283</v>
      </c>
      <c r="L5792" s="31">
        <v>229</v>
      </c>
      <c r="M5792" s="31">
        <v>7</v>
      </c>
      <c r="N5792" s="31">
        <v>519</v>
      </c>
      <c r="O5792" s="10">
        <v>63</v>
      </c>
      <c r="P5792" s="10">
        <v>46</v>
      </c>
      <c r="Q5792" s="10">
        <v>2</v>
      </c>
      <c r="R5792" s="11">
        <v>111</v>
      </c>
      <c r="S5792" s="130">
        <f>IFERROR(Table1[[#This Row],[Female Voters]]/Table1[[#This Row],[Female Population]],"0.0%")</f>
        <v>0.74665661415340112</v>
      </c>
      <c r="T5792" s="130">
        <f>IFERROR(Table1[[#This Row],[Male Voters]]/Table1[[#This Row],[Male Population]],"0.0%")</f>
        <v>0.60101308234887041</v>
      </c>
      <c r="U5792" s="130">
        <f>IFERROR(Table1[[#This Row],[Total Voters]]/Table1[[#This Row],[Total Population]],"0.0%")</f>
        <v>0.68285313671022407</v>
      </c>
      <c r="V5792" s="130">
        <f>IFERROR(Table1[[#This Row],[Female Ballots]]/Table1[[#This Row],[Female Population]],"0.0%")</f>
        <v>0.16621684343344265</v>
      </c>
      <c r="W5792" s="130">
        <f>IFERROR(Table1[[#This Row],[Male Ballots]]/Table1[[#This Row],[Male Population]],"0.0%")</f>
        <v>0.1207275187251006</v>
      </c>
      <c r="X5792" s="130">
        <f>IFERROR(Table1[[#This Row],[Total Ballots]]/Table1[[#This Row],[Total Population]],"0.0%")</f>
        <v>0.14604373444091498</v>
      </c>
      <c r="Y5792" s="24">
        <f>Table1[[#This Row],[Female Ballots]]/Table1[[#This Row],[Female Voters]]</f>
        <v>0.22261484098939929</v>
      </c>
      <c r="Z5792" s="24">
        <f>Table1[[#This Row],[Male Ballots]]/Table1[[#This Row],[Male Voters]]</f>
        <v>0.20087336244541484</v>
      </c>
      <c r="AA5792" s="24">
        <f>Table1[[#This Row],[Total Ballots]]/Table1[[#This Row],[Total Voters]]</f>
        <v>0.2138728323699422</v>
      </c>
    </row>
    <row r="5793" spans="1:27" s="12" customFormat="1" x14ac:dyDescent="0.35">
      <c r="A5793" s="8" t="s">
        <v>23</v>
      </c>
      <c r="B5793" s="17">
        <v>2015</v>
      </c>
      <c r="C5793" s="17" t="s">
        <v>82</v>
      </c>
      <c r="D5793" s="17" t="s">
        <v>69</v>
      </c>
      <c r="E5793" s="35" t="s">
        <v>74</v>
      </c>
      <c r="F5793" s="34" t="s">
        <v>78</v>
      </c>
      <c r="G5793" s="9" t="s">
        <v>63</v>
      </c>
      <c r="H5793" s="10">
        <v>690.04169999999999</v>
      </c>
      <c r="I5793" s="10">
        <v>675.04079999999999</v>
      </c>
      <c r="J5793" s="10">
        <v>1365.0823</v>
      </c>
      <c r="K5793" s="31">
        <v>548</v>
      </c>
      <c r="L5793" s="31">
        <v>492</v>
      </c>
      <c r="M5793" s="31">
        <v>3</v>
      </c>
      <c r="N5793" s="31">
        <v>1043</v>
      </c>
      <c r="O5793" s="10">
        <v>128</v>
      </c>
      <c r="P5793" s="10">
        <v>119</v>
      </c>
      <c r="Q5793" s="10">
        <v>2</v>
      </c>
      <c r="R5793" s="11">
        <v>249</v>
      </c>
      <c r="S5793" s="130">
        <f>IFERROR(Table1[[#This Row],[Female Voters]]/Table1[[#This Row],[Female Population]],"0.0%")</f>
        <v>0.79415490397174548</v>
      </c>
      <c r="T5793" s="130">
        <f>IFERROR(Table1[[#This Row],[Male Voters]]/Table1[[#This Row],[Male Population]],"0.0%")</f>
        <v>0.72884483426779534</v>
      </c>
      <c r="U5793" s="130">
        <f>IFERROR(Table1[[#This Row],[Total Voters]]/Table1[[#This Row],[Total Population]],"0.0%")</f>
        <v>0.76405649681341559</v>
      </c>
      <c r="V5793" s="130">
        <f>IFERROR(Table1[[#This Row],[Female Ballots]]/Table1[[#This Row],[Female Population]],"0.0%")</f>
        <v>0.18549603596420333</v>
      </c>
      <c r="W5793" s="130">
        <f>IFERROR(Table1[[#This Row],[Male Ballots]]/Table1[[#This Row],[Male Population]],"0.0%")</f>
        <v>0.17628564080867409</v>
      </c>
      <c r="X5793" s="130">
        <f>IFERROR(Table1[[#This Row],[Total Ballots]]/Table1[[#This Row],[Total Population]],"0.0%")</f>
        <v>0.18240658457002923</v>
      </c>
      <c r="Y5793" s="24">
        <f>Table1[[#This Row],[Female Ballots]]/Table1[[#This Row],[Female Voters]]</f>
        <v>0.23357664233576642</v>
      </c>
      <c r="Z5793" s="24">
        <f>Table1[[#This Row],[Male Ballots]]/Table1[[#This Row],[Male Voters]]</f>
        <v>0.241869918699187</v>
      </c>
      <c r="AA5793" s="24">
        <f>Table1[[#This Row],[Total Ballots]]/Table1[[#This Row],[Total Voters]]</f>
        <v>0.23873441994247363</v>
      </c>
    </row>
    <row r="5794" spans="1:27" s="12" customFormat="1" x14ac:dyDescent="0.35">
      <c r="A5794" s="8" t="s">
        <v>23</v>
      </c>
      <c r="B5794" s="17">
        <v>2015</v>
      </c>
      <c r="C5794" s="17" t="s">
        <v>82</v>
      </c>
      <c r="D5794" s="17" t="s">
        <v>69</v>
      </c>
      <c r="E5794" s="35" t="s">
        <v>74</v>
      </c>
      <c r="F5794" s="34" t="s">
        <v>78</v>
      </c>
      <c r="G5794" s="9" t="s">
        <v>64</v>
      </c>
      <c r="H5794" s="10">
        <v>840.05050000000006</v>
      </c>
      <c r="I5794" s="10">
        <v>844.05070000000001</v>
      </c>
      <c r="J5794" s="10">
        <v>1684.1014</v>
      </c>
      <c r="K5794" s="31">
        <v>598</v>
      </c>
      <c r="L5794" s="31">
        <v>537</v>
      </c>
      <c r="M5794" s="31">
        <v>2</v>
      </c>
      <c r="N5794" s="31">
        <v>1137</v>
      </c>
      <c r="O5794" s="10">
        <v>241</v>
      </c>
      <c r="P5794" s="10">
        <v>184</v>
      </c>
      <c r="Q5794" s="10">
        <v>2</v>
      </c>
      <c r="R5794" s="11">
        <v>427</v>
      </c>
      <c r="S5794" s="130">
        <f>IFERROR(Table1[[#This Row],[Female Voters]]/Table1[[#This Row],[Female Population]],"0.0%")</f>
        <v>0.71186196544136326</v>
      </c>
      <c r="T5794" s="130">
        <f>IFERROR(Table1[[#This Row],[Male Voters]]/Table1[[#This Row],[Male Population]],"0.0%")</f>
        <v>0.63621770587951643</v>
      </c>
      <c r="U5794" s="130">
        <f>IFERROR(Table1[[#This Row],[Total Voters]]/Table1[[#This Row],[Total Population]],"0.0%")</f>
        <v>0.67513749469004658</v>
      </c>
      <c r="V5794" s="130">
        <f>IFERROR(Table1[[#This Row],[Female Ballots]]/Table1[[#This Row],[Female Population]],"0.0%")</f>
        <v>0.28688751450061634</v>
      </c>
      <c r="W5794" s="130">
        <f>IFERROR(Table1[[#This Row],[Male Ballots]]/Table1[[#This Row],[Male Population]],"0.0%")</f>
        <v>0.21799638339260899</v>
      </c>
      <c r="X5794" s="130">
        <f>IFERROR(Table1[[#This Row],[Total Ballots]]/Table1[[#This Row],[Total Population]],"0.0%")</f>
        <v>0.25354767830488117</v>
      </c>
      <c r="Y5794" s="24">
        <f>Table1[[#This Row],[Female Ballots]]/Table1[[#This Row],[Female Voters]]</f>
        <v>0.40301003344481606</v>
      </c>
      <c r="Z5794" s="24">
        <f>Table1[[#This Row],[Male Ballots]]/Table1[[#This Row],[Male Voters]]</f>
        <v>0.34264432029795161</v>
      </c>
      <c r="AA5794" s="24">
        <f>Table1[[#This Row],[Total Ballots]]/Table1[[#This Row],[Total Voters]]</f>
        <v>0.37554969217238349</v>
      </c>
    </row>
    <row r="5795" spans="1:27" s="12" customFormat="1" x14ac:dyDescent="0.35">
      <c r="A5795" s="8" t="s">
        <v>23</v>
      </c>
      <c r="B5795" s="17">
        <v>2015</v>
      </c>
      <c r="C5795" s="17" t="s">
        <v>82</v>
      </c>
      <c r="D5795" s="17" t="s">
        <v>69</v>
      </c>
      <c r="E5795" s="35" t="s">
        <v>74</v>
      </c>
      <c r="F5795" s="34" t="s">
        <v>78</v>
      </c>
      <c r="G5795" s="9" t="s">
        <v>65</v>
      </c>
      <c r="H5795" s="10">
        <v>1162.0695000000001</v>
      </c>
      <c r="I5795" s="10">
        <v>1049.0629000000001</v>
      </c>
      <c r="J5795" s="10">
        <v>2211.1319999999996</v>
      </c>
      <c r="K5795" s="31">
        <v>891</v>
      </c>
      <c r="L5795" s="31">
        <v>761</v>
      </c>
      <c r="M5795" s="31">
        <v>1</v>
      </c>
      <c r="N5795" s="31">
        <v>1653</v>
      </c>
      <c r="O5795" s="10">
        <v>417</v>
      </c>
      <c r="P5795" s="10">
        <v>348</v>
      </c>
      <c r="Q5795" s="10">
        <v>0</v>
      </c>
      <c r="R5795" s="11">
        <v>765</v>
      </c>
      <c r="S5795" s="130">
        <f>IFERROR(Table1[[#This Row],[Female Voters]]/Table1[[#This Row],[Female Population]],"0.0%")</f>
        <v>0.7667355523916598</v>
      </c>
      <c r="T5795" s="130">
        <f>IFERROR(Table1[[#This Row],[Male Voters]]/Table1[[#This Row],[Male Population]],"0.0%")</f>
        <v>0.7254093153041633</v>
      </c>
      <c r="U5795" s="130">
        <f>IFERROR(Table1[[#This Row],[Total Voters]]/Table1[[#This Row],[Total Population]],"0.0%")</f>
        <v>0.74758087712538202</v>
      </c>
      <c r="V5795" s="130">
        <f>IFERROR(Table1[[#This Row],[Female Ballots]]/Table1[[#This Row],[Female Population]],"0.0%")</f>
        <v>0.35884256492404282</v>
      </c>
      <c r="W5795" s="130">
        <f>IFERROR(Table1[[#This Row],[Male Ballots]]/Table1[[#This Row],[Male Population]],"0.0%")</f>
        <v>0.33172462776064232</v>
      </c>
      <c r="X5795" s="130">
        <f>IFERROR(Table1[[#This Row],[Total Ballots]]/Table1[[#This Row],[Total Population]],"0.0%")</f>
        <v>0.34597663097454162</v>
      </c>
      <c r="Y5795" s="24">
        <f>Table1[[#This Row],[Female Ballots]]/Table1[[#This Row],[Female Voters]]</f>
        <v>0.46801346801346799</v>
      </c>
      <c r="Z5795" s="24">
        <f>Table1[[#This Row],[Male Ballots]]/Table1[[#This Row],[Male Voters]]</f>
        <v>0.45729303547963207</v>
      </c>
      <c r="AA5795" s="24">
        <f>Table1[[#This Row],[Total Ballots]]/Table1[[#This Row],[Total Voters]]</f>
        <v>0.4627949183303085</v>
      </c>
    </row>
    <row r="5796" spans="1:27" s="12" customFormat="1" x14ac:dyDescent="0.35">
      <c r="A5796" s="8" t="s">
        <v>23</v>
      </c>
      <c r="B5796" s="17">
        <v>2015</v>
      </c>
      <c r="C5796" s="17" t="s">
        <v>82</v>
      </c>
      <c r="D5796" s="17" t="s">
        <v>69</v>
      </c>
      <c r="E5796" s="35" t="s">
        <v>74</v>
      </c>
      <c r="F5796" s="34" t="s">
        <v>78</v>
      </c>
      <c r="G5796" s="9" t="s">
        <v>66</v>
      </c>
      <c r="H5796" s="10">
        <v>1730.1030000000001</v>
      </c>
      <c r="I5796" s="10">
        <v>1529.0913</v>
      </c>
      <c r="J5796" s="10">
        <v>3259.194</v>
      </c>
      <c r="K5796" s="31">
        <v>1623</v>
      </c>
      <c r="L5796" s="31">
        <v>1340</v>
      </c>
      <c r="M5796" s="31">
        <v>2</v>
      </c>
      <c r="N5796" s="31">
        <v>2965</v>
      </c>
      <c r="O5796" s="10">
        <v>1062</v>
      </c>
      <c r="P5796" s="10">
        <v>811</v>
      </c>
      <c r="Q5796" s="10">
        <v>2</v>
      </c>
      <c r="R5796" s="11">
        <v>1875</v>
      </c>
      <c r="S5796" s="130">
        <f>IFERROR(Table1[[#This Row],[Female Voters]]/Table1[[#This Row],[Female Population]],"0.0%")</f>
        <v>0.93809443715200769</v>
      </c>
      <c r="T5796" s="130">
        <f>IFERROR(Table1[[#This Row],[Male Voters]]/Table1[[#This Row],[Male Population]],"0.0%")</f>
        <v>0.87633746918839961</v>
      </c>
      <c r="U5796" s="130">
        <f>IFERROR(Table1[[#This Row],[Total Voters]]/Table1[[#This Row],[Total Population]],"0.0%")</f>
        <v>0.90973412444917368</v>
      </c>
      <c r="V5796" s="130">
        <f>IFERROR(Table1[[#This Row],[Female Ballots]]/Table1[[#This Row],[Female Population]],"0.0%")</f>
        <v>0.61383628604770923</v>
      </c>
      <c r="W5796" s="130">
        <f>IFERROR(Table1[[#This Row],[Male Ballots]]/Table1[[#This Row],[Male Population]],"0.0%")</f>
        <v>0.53038036381477027</v>
      </c>
      <c r="X5796" s="130">
        <f>IFERROR(Table1[[#This Row],[Total Ballots]]/Table1[[#This Row],[Total Population]],"0.0%")</f>
        <v>0.57529560989618911</v>
      </c>
      <c r="Y5796" s="24">
        <f>Table1[[#This Row],[Female Ballots]]/Table1[[#This Row],[Female Voters]]</f>
        <v>0.65434380776340106</v>
      </c>
      <c r="Z5796" s="24">
        <f>Table1[[#This Row],[Male Ballots]]/Table1[[#This Row],[Male Voters]]</f>
        <v>0.60522388059701493</v>
      </c>
      <c r="AA5796" s="24">
        <f>Table1[[#This Row],[Total Ballots]]/Table1[[#This Row],[Total Voters]]</f>
        <v>0.63237774030354132</v>
      </c>
    </row>
    <row r="5797" spans="1:27" s="12" customFormat="1" x14ac:dyDescent="0.35">
      <c r="A5797" s="8" t="s">
        <v>23</v>
      </c>
      <c r="B5797" s="17">
        <v>2015</v>
      </c>
      <c r="C5797" s="17" t="s">
        <v>82</v>
      </c>
      <c r="D5797" s="17" t="s">
        <v>69</v>
      </c>
      <c r="E5797" s="35" t="s">
        <v>74</v>
      </c>
      <c r="F5797" s="34" t="s">
        <v>78</v>
      </c>
      <c r="G5797" s="9" t="s">
        <v>67</v>
      </c>
      <c r="H5797" s="10">
        <v>2448.1445999999996</v>
      </c>
      <c r="I5797" s="10">
        <v>2370.1401999999998</v>
      </c>
      <c r="J5797" s="10">
        <v>4818.2846</v>
      </c>
      <c r="K5797" s="31">
        <v>2458</v>
      </c>
      <c r="L5797" s="31">
        <v>2373</v>
      </c>
      <c r="M5797" s="31">
        <v>4</v>
      </c>
      <c r="N5797" s="31">
        <v>4835</v>
      </c>
      <c r="O5797" s="10">
        <v>1826</v>
      </c>
      <c r="P5797" s="10">
        <v>1749</v>
      </c>
      <c r="Q5797" s="10">
        <v>2</v>
      </c>
      <c r="R5797" s="11">
        <v>3577</v>
      </c>
      <c r="S5797" s="130">
        <f>IFERROR(Table1[[#This Row],[Female Voters]]/Table1[[#This Row],[Female Population]],"0.0%")</f>
        <v>1.0040256609025464</v>
      </c>
      <c r="T5797" s="130">
        <f>IFERROR(Table1[[#This Row],[Male Voters]]/Table1[[#This Row],[Male Population]],"0.0%")</f>
        <v>1.0012065952891733</v>
      </c>
      <c r="U5797" s="130">
        <f>IFERROR(Table1[[#This Row],[Total Voters]]/Table1[[#This Row],[Total Population]],"0.0%")</f>
        <v>1.0034691599578822</v>
      </c>
      <c r="V5797" s="130">
        <f>IFERROR(Table1[[#This Row],[Female Ballots]]/Table1[[#This Row],[Female Population]],"0.0%")</f>
        <v>0.74587097510498368</v>
      </c>
      <c r="W5797" s="130">
        <f>IFERROR(Table1[[#This Row],[Male Ballots]]/Table1[[#This Row],[Male Population]],"0.0%")</f>
        <v>0.73793103040908725</v>
      </c>
      <c r="X5797" s="130">
        <f>IFERROR(Table1[[#This Row],[Total Ballots]]/Table1[[#This Row],[Total Population]],"0.0%")</f>
        <v>0.7423803899005883</v>
      </c>
      <c r="Y5797" s="24">
        <f>Table1[[#This Row],[Female Ballots]]/Table1[[#This Row],[Female Voters]]</f>
        <v>0.74288039056143207</v>
      </c>
      <c r="Z5797" s="24">
        <f>Table1[[#This Row],[Male Ballots]]/Table1[[#This Row],[Male Voters]]</f>
        <v>0.73704171934260432</v>
      </c>
      <c r="AA5797" s="24">
        <f>Table1[[#This Row],[Total Ballots]]/Table1[[#This Row],[Total Voters]]</f>
        <v>0.73981385729058946</v>
      </c>
    </row>
    <row r="5798" spans="1:27" s="12" customFormat="1" x14ac:dyDescent="0.35">
      <c r="A5798" s="8" t="s">
        <v>38</v>
      </c>
      <c r="B5798" s="17">
        <v>2015</v>
      </c>
      <c r="C5798" s="17" t="s">
        <v>82</v>
      </c>
      <c r="D5798" s="17" t="s">
        <v>69</v>
      </c>
      <c r="E5798" s="35" t="s">
        <v>74</v>
      </c>
      <c r="F5798" s="34" t="s">
        <v>78</v>
      </c>
      <c r="G5798" s="9" t="s">
        <v>79</v>
      </c>
      <c r="H5798" s="10">
        <v>47881.062099999996</v>
      </c>
      <c r="I5798" s="10">
        <v>45956.063799999996</v>
      </c>
      <c r="J5798" s="10">
        <v>93837.129000000015</v>
      </c>
      <c r="K5798" s="31">
        <v>36602</v>
      </c>
      <c r="L5798" s="31">
        <v>32635</v>
      </c>
      <c r="M5798" s="31">
        <v>2</v>
      </c>
      <c r="N5798" s="31">
        <v>69239</v>
      </c>
      <c r="O5798" s="10">
        <v>15816</v>
      </c>
      <c r="P5798" s="10">
        <v>13953</v>
      </c>
      <c r="Q5798" s="10">
        <v>0</v>
      </c>
      <c r="R5798" s="11">
        <v>29769</v>
      </c>
      <c r="S5798" s="130">
        <f>IFERROR(Table1[[#This Row],[Female Voters]]/Table1[[#This Row],[Female Population]],"0.0%")</f>
        <v>0.76443584153493549</v>
      </c>
      <c r="T5798" s="130">
        <f>IFERROR(Table1[[#This Row],[Male Voters]]/Table1[[#This Row],[Male Population]],"0.0%")</f>
        <v>0.71013479618330588</v>
      </c>
      <c r="U5798" s="130">
        <f>IFERROR(Table1[[#This Row],[Total Voters]]/Table1[[#This Row],[Total Population]],"0.0%")</f>
        <v>0.73786358063022139</v>
      </c>
      <c r="V5798" s="130">
        <f>IFERROR(Table1[[#This Row],[Female Ballots]]/Table1[[#This Row],[Female Population]],"0.0%")</f>
        <v>0.33031848723338997</v>
      </c>
      <c r="W5798" s="130">
        <f>IFERROR(Table1[[#This Row],[Male Ballots]]/Table1[[#This Row],[Male Population]],"0.0%")</f>
        <v>0.30361608123626987</v>
      </c>
      <c r="X5798" s="130">
        <f>IFERROR(Table1[[#This Row],[Total Ballots]]/Table1[[#This Row],[Total Population]],"0.0%")</f>
        <v>0.31724116367626715</v>
      </c>
      <c r="Y5798" s="24">
        <f>Table1[[#This Row],[Female Ballots]]/Table1[[#This Row],[Female Voters]]</f>
        <v>0.43210753510737115</v>
      </c>
      <c r="Z5798" s="24">
        <f>Table1[[#This Row],[Male Ballots]]/Table1[[#This Row],[Male Voters]]</f>
        <v>0.42754711199632295</v>
      </c>
      <c r="AA5798" s="24">
        <f>Table1[[#This Row],[Total Ballots]]/Table1[[#This Row],[Total Voters]]</f>
        <v>0.42994555091783532</v>
      </c>
    </row>
    <row r="5799" spans="1:27" s="12" customFormat="1" x14ac:dyDescent="0.35">
      <c r="A5799" s="8" t="s">
        <v>38</v>
      </c>
      <c r="B5799" s="17">
        <v>2015</v>
      </c>
      <c r="C5799" s="17" t="s">
        <v>82</v>
      </c>
      <c r="D5799" s="17" t="s">
        <v>69</v>
      </c>
      <c r="E5799" s="35" t="s">
        <v>74</v>
      </c>
      <c r="F5799" s="34" t="s">
        <v>78</v>
      </c>
      <c r="G5799" s="9" t="s">
        <v>62</v>
      </c>
      <c r="H5799" s="10">
        <v>4502.9721</v>
      </c>
      <c r="I5799" s="10">
        <v>4900.9727999999996</v>
      </c>
      <c r="J5799" s="10">
        <v>9403.9449999999997</v>
      </c>
      <c r="K5799" s="31">
        <v>2588</v>
      </c>
      <c r="L5799" s="31">
        <v>2408</v>
      </c>
      <c r="M5799" s="31"/>
      <c r="N5799" s="31">
        <v>4996</v>
      </c>
      <c r="O5799" s="10">
        <v>395</v>
      </c>
      <c r="P5799" s="10">
        <v>346</v>
      </c>
      <c r="Q5799" s="10">
        <v>0</v>
      </c>
      <c r="R5799" s="11">
        <v>741</v>
      </c>
      <c r="S5799" s="130">
        <f>IFERROR(Table1[[#This Row],[Female Voters]]/Table1[[#This Row],[Female Population]],"0.0%")</f>
        <v>0.57473152009980255</v>
      </c>
      <c r="T5799" s="130">
        <f>IFERROR(Table1[[#This Row],[Male Voters]]/Table1[[#This Row],[Male Population]],"0.0%")</f>
        <v>0.49133102717893073</v>
      </c>
      <c r="U5799" s="130">
        <f>IFERROR(Table1[[#This Row],[Total Voters]]/Table1[[#This Row],[Total Population]],"0.0%")</f>
        <v>0.53126639936749953</v>
      </c>
      <c r="V5799" s="130">
        <f>IFERROR(Table1[[#This Row],[Female Ballots]]/Table1[[#This Row],[Female Population]],"0.0%")</f>
        <v>8.7719841746299071E-2</v>
      </c>
      <c r="W5799" s="130">
        <f>IFERROR(Table1[[#This Row],[Male Ballots]]/Table1[[#This Row],[Male Population]],"0.0%")</f>
        <v>7.0598228988334732E-2</v>
      </c>
      <c r="X5799" s="130">
        <f>IFERROR(Table1[[#This Row],[Total Ballots]]/Table1[[#This Row],[Total Population]],"0.0%")</f>
        <v>7.8796717760471799E-2</v>
      </c>
      <c r="Y5799" s="24">
        <f>Table1[[#This Row],[Female Ballots]]/Table1[[#This Row],[Female Voters]]</f>
        <v>0.15262751159196292</v>
      </c>
      <c r="Z5799" s="24">
        <f>Table1[[#This Row],[Male Ballots]]/Table1[[#This Row],[Male Voters]]</f>
        <v>0.14368770764119601</v>
      </c>
      <c r="AA5799" s="24">
        <f>Table1[[#This Row],[Total Ballots]]/Table1[[#This Row],[Total Voters]]</f>
        <v>0.14831865492393914</v>
      </c>
    </row>
    <row r="5800" spans="1:27" s="12" customFormat="1" x14ac:dyDescent="0.35">
      <c r="A5800" s="8" t="s">
        <v>38</v>
      </c>
      <c r="B5800" s="17">
        <v>2015</v>
      </c>
      <c r="C5800" s="17" t="s">
        <v>82</v>
      </c>
      <c r="D5800" s="17" t="s">
        <v>69</v>
      </c>
      <c r="E5800" s="35" t="s">
        <v>74</v>
      </c>
      <c r="F5800" s="34" t="s">
        <v>78</v>
      </c>
      <c r="G5800" s="9" t="s">
        <v>63</v>
      </c>
      <c r="H5800" s="10">
        <v>7223.9690000000001</v>
      </c>
      <c r="I5800" s="10">
        <v>7399.9660000000003</v>
      </c>
      <c r="J5800" s="10">
        <v>14623.936000000002</v>
      </c>
      <c r="K5800" s="31">
        <v>4859</v>
      </c>
      <c r="L5800" s="31">
        <v>4313</v>
      </c>
      <c r="M5800" s="31"/>
      <c r="N5800" s="31">
        <v>9172</v>
      </c>
      <c r="O5800" s="10">
        <v>817</v>
      </c>
      <c r="P5800" s="10">
        <v>705</v>
      </c>
      <c r="Q5800" s="10">
        <v>0</v>
      </c>
      <c r="R5800" s="11">
        <v>1522</v>
      </c>
      <c r="S5800" s="130">
        <f>IFERROR(Table1[[#This Row],[Female Voters]]/Table1[[#This Row],[Female Population]],"0.0%")</f>
        <v>0.67262193400885306</v>
      </c>
      <c r="T5800" s="130">
        <f>IFERROR(Table1[[#This Row],[Male Voters]]/Table1[[#This Row],[Male Population]],"0.0%")</f>
        <v>0.58284051575372098</v>
      </c>
      <c r="U5800" s="130">
        <f>IFERROR(Table1[[#This Row],[Total Voters]]/Table1[[#This Row],[Total Population]],"0.0%")</f>
        <v>0.62719092862550818</v>
      </c>
      <c r="V5800" s="130">
        <f>IFERROR(Table1[[#This Row],[Female Ballots]]/Table1[[#This Row],[Female Population]],"0.0%")</f>
        <v>0.11309572341741776</v>
      </c>
      <c r="W5800" s="130">
        <f>IFERROR(Table1[[#This Row],[Male Ballots]]/Table1[[#This Row],[Male Population]],"0.0%")</f>
        <v>9.5270708000550264E-2</v>
      </c>
      <c r="X5800" s="130">
        <f>IFERROR(Table1[[#This Row],[Total Ballots]]/Table1[[#This Row],[Total Population]],"0.0%")</f>
        <v>0.10407594781596417</v>
      </c>
      <c r="Y5800" s="24">
        <f>Table1[[#This Row],[Female Ballots]]/Table1[[#This Row],[Female Voters]]</f>
        <v>0.16814159292035399</v>
      </c>
      <c r="Z5800" s="24">
        <f>Table1[[#This Row],[Male Ballots]]/Table1[[#This Row],[Male Voters]]</f>
        <v>0.16345930906561559</v>
      </c>
      <c r="AA5800" s="24">
        <f>Table1[[#This Row],[Total Ballots]]/Table1[[#This Row],[Total Voters]]</f>
        <v>0.16593981683384212</v>
      </c>
    </row>
    <row r="5801" spans="1:27" s="12" customFormat="1" x14ac:dyDescent="0.35">
      <c r="A5801" s="8" t="s">
        <v>38</v>
      </c>
      <c r="B5801" s="17">
        <v>2015</v>
      </c>
      <c r="C5801" s="17" t="s">
        <v>82</v>
      </c>
      <c r="D5801" s="17" t="s">
        <v>69</v>
      </c>
      <c r="E5801" s="35" t="s">
        <v>74</v>
      </c>
      <c r="F5801" s="34" t="s">
        <v>78</v>
      </c>
      <c r="G5801" s="9" t="s">
        <v>64</v>
      </c>
      <c r="H5801" s="10">
        <v>7141.9920000000002</v>
      </c>
      <c r="I5801" s="10">
        <v>7314.9930000000004</v>
      </c>
      <c r="J5801" s="10">
        <v>14456.985000000001</v>
      </c>
      <c r="K5801" s="31">
        <v>4648</v>
      </c>
      <c r="L5801" s="31">
        <v>4192</v>
      </c>
      <c r="M5801" s="31"/>
      <c r="N5801" s="31">
        <v>8840</v>
      </c>
      <c r="O5801" s="10">
        <v>1137</v>
      </c>
      <c r="P5801" s="10">
        <v>1050</v>
      </c>
      <c r="Q5801" s="10">
        <v>0</v>
      </c>
      <c r="R5801" s="11">
        <v>2187</v>
      </c>
      <c r="S5801" s="130">
        <f>IFERROR(Table1[[#This Row],[Female Voters]]/Table1[[#This Row],[Female Population]],"0.0%")</f>
        <v>0.65079882475365414</v>
      </c>
      <c r="T5801" s="130">
        <f>IFERROR(Table1[[#This Row],[Male Voters]]/Table1[[#This Row],[Male Population]],"0.0%")</f>
        <v>0.57306958461887791</v>
      </c>
      <c r="U5801" s="130">
        <f>IFERROR(Table1[[#This Row],[Total Voters]]/Table1[[#This Row],[Total Population]],"0.0%")</f>
        <v>0.61146912720736724</v>
      </c>
      <c r="V5801" s="130">
        <f>IFERROR(Table1[[#This Row],[Female Ballots]]/Table1[[#This Row],[Female Population]],"0.0%")</f>
        <v>0.15919928221706212</v>
      </c>
      <c r="W5801" s="130">
        <f>IFERROR(Table1[[#This Row],[Male Ballots]]/Table1[[#This Row],[Male Population]],"0.0%")</f>
        <v>0.14354080721608345</v>
      </c>
      <c r="X5801" s="130">
        <f>IFERROR(Table1[[#This Row],[Total Ballots]]/Table1[[#This Row],[Total Population]],"0.0%")</f>
        <v>0.1512763553396507</v>
      </c>
      <c r="Y5801" s="24">
        <f>Table1[[#This Row],[Female Ballots]]/Table1[[#This Row],[Female Voters]]</f>
        <v>0.24462134251290879</v>
      </c>
      <c r="Z5801" s="24">
        <f>Table1[[#This Row],[Male Ballots]]/Table1[[#This Row],[Male Voters]]</f>
        <v>0.25047709923664124</v>
      </c>
      <c r="AA5801" s="24">
        <f>Table1[[#This Row],[Total Ballots]]/Table1[[#This Row],[Total Voters]]</f>
        <v>0.24739819004524888</v>
      </c>
    </row>
    <row r="5802" spans="1:27" s="12" customFormat="1" x14ac:dyDescent="0.35">
      <c r="A5802" s="8" t="s">
        <v>38</v>
      </c>
      <c r="B5802" s="17">
        <v>2015</v>
      </c>
      <c r="C5802" s="17" t="s">
        <v>82</v>
      </c>
      <c r="D5802" s="17" t="s">
        <v>69</v>
      </c>
      <c r="E5802" s="35" t="s">
        <v>74</v>
      </c>
      <c r="F5802" s="34" t="s">
        <v>78</v>
      </c>
      <c r="G5802" s="9" t="s">
        <v>65</v>
      </c>
      <c r="H5802" s="10">
        <v>7691.0159999999996</v>
      </c>
      <c r="I5802" s="10">
        <v>7481.0150000000003</v>
      </c>
      <c r="J5802" s="10">
        <v>15172.030999999999</v>
      </c>
      <c r="K5802" s="31">
        <v>5669</v>
      </c>
      <c r="L5802" s="31">
        <v>5114</v>
      </c>
      <c r="M5802" s="31">
        <v>1</v>
      </c>
      <c r="N5802" s="31">
        <v>10784</v>
      </c>
      <c r="O5802" s="10">
        <v>2048</v>
      </c>
      <c r="P5802" s="10">
        <v>1752</v>
      </c>
      <c r="Q5802" s="10">
        <v>0</v>
      </c>
      <c r="R5802" s="11">
        <v>3800</v>
      </c>
      <c r="S5802" s="130">
        <f>IFERROR(Table1[[#This Row],[Female Voters]]/Table1[[#This Row],[Female Population]],"0.0%")</f>
        <v>0.73709377278632626</v>
      </c>
      <c r="T5802" s="130">
        <f>IFERROR(Table1[[#This Row],[Male Voters]]/Table1[[#This Row],[Male Population]],"0.0%")</f>
        <v>0.68359707873864706</v>
      </c>
      <c r="U5802" s="130">
        <f>IFERROR(Table1[[#This Row],[Total Voters]]/Table1[[#This Row],[Total Population]],"0.0%")</f>
        <v>0.71078156905954126</v>
      </c>
      <c r="V5802" s="130">
        <f>IFERROR(Table1[[#This Row],[Female Ballots]]/Table1[[#This Row],[Female Population]],"0.0%")</f>
        <v>0.26628471452926378</v>
      </c>
      <c r="W5802" s="130">
        <f>IFERROR(Table1[[#This Row],[Male Ballots]]/Table1[[#This Row],[Male Population]],"0.0%")</f>
        <v>0.23419282009192602</v>
      </c>
      <c r="X5802" s="130">
        <f>IFERROR(Table1[[#This Row],[Total Ballots]]/Table1[[#This Row],[Total Population]],"0.0%")</f>
        <v>0.25046086446831017</v>
      </c>
      <c r="Y5802" s="24">
        <f>Table1[[#This Row],[Female Ballots]]/Table1[[#This Row],[Female Voters]]</f>
        <v>0.36126300934909156</v>
      </c>
      <c r="Z5802" s="24">
        <f>Table1[[#This Row],[Male Ballots]]/Table1[[#This Row],[Male Voters]]</f>
        <v>0.34258897145091904</v>
      </c>
      <c r="AA5802" s="24">
        <f>Table1[[#This Row],[Total Ballots]]/Table1[[#This Row],[Total Voters]]</f>
        <v>0.35237388724035607</v>
      </c>
    </row>
    <row r="5803" spans="1:27" s="12" customFormat="1" x14ac:dyDescent="0.35">
      <c r="A5803" s="8" t="s">
        <v>38</v>
      </c>
      <c r="B5803" s="17">
        <v>2015</v>
      </c>
      <c r="C5803" s="17" t="s">
        <v>82</v>
      </c>
      <c r="D5803" s="17" t="s">
        <v>69</v>
      </c>
      <c r="E5803" s="35" t="s">
        <v>74</v>
      </c>
      <c r="F5803" s="34" t="s">
        <v>78</v>
      </c>
      <c r="G5803" s="9" t="s">
        <v>66</v>
      </c>
      <c r="H5803" s="10">
        <v>8637.0439999999999</v>
      </c>
      <c r="I5803" s="10">
        <v>7999.0409999999993</v>
      </c>
      <c r="J5803" s="10">
        <v>16636.086000000003</v>
      </c>
      <c r="K5803" s="31">
        <v>7613</v>
      </c>
      <c r="L5803" s="31">
        <v>6771</v>
      </c>
      <c r="M5803" s="31">
        <v>1</v>
      </c>
      <c r="N5803" s="31">
        <v>14385</v>
      </c>
      <c r="O5803" s="10">
        <v>3952</v>
      </c>
      <c r="P5803" s="10">
        <v>3448</v>
      </c>
      <c r="Q5803" s="10">
        <v>0</v>
      </c>
      <c r="R5803" s="11">
        <v>7400</v>
      </c>
      <c r="S5803" s="130">
        <f>IFERROR(Table1[[#This Row],[Female Voters]]/Table1[[#This Row],[Female Population]],"0.0%")</f>
        <v>0.88143582457146219</v>
      </c>
      <c r="T5803" s="130">
        <f>IFERROR(Table1[[#This Row],[Male Voters]]/Table1[[#This Row],[Male Population]],"0.0%")</f>
        <v>0.84647647136700521</v>
      </c>
      <c r="U5803" s="130">
        <f>IFERROR(Table1[[#This Row],[Total Voters]]/Table1[[#This Row],[Total Population]],"0.0%")</f>
        <v>0.86468656149048506</v>
      </c>
      <c r="V5803" s="130">
        <f>IFERROR(Table1[[#This Row],[Female Ballots]]/Table1[[#This Row],[Female Population]],"0.0%")</f>
        <v>0.4575639535933822</v>
      </c>
      <c r="W5803" s="130">
        <f>IFERROR(Table1[[#This Row],[Male Ballots]]/Table1[[#This Row],[Male Population]],"0.0%")</f>
        <v>0.43105167231921931</v>
      </c>
      <c r="X5803" s="130">
        <f>IFERROR(Table1[[#This Row],[Total Ballots]]/Table1[[#This Row],[Total Population]],"0.0%")</f>
        <v>0.4448161664949315</v>
      </c>
      <c r="Y5803" s="24">
        <f>Table1[[#This Row],[Female Ballots]]/Table1[[#This Row],[Female Voters]]</f>
        <v>0.51911204518586629</v>
      </c>
      <c r="Z5803" s="24">
        <f>Table1[[#This Row],[Male Ballots]]/Table1[[#This Row],[Male Voters]]</f>
        <v>0.50923054201742723</v>
      </c>
      <c r="AA5803" s="24">
        <f>Table1[[#This Row],[Total Ballots]]/Table1[[#This Row],[Total Voters]]</f>
        <v>0.51442474800139038</v>
      </c>
    </row>
    <row r="5804" spans="1:27" s="12" customFormat="1" x14ac:dyDescent="0.35">
      <c r="A5804" s="8" t="s">
        <v>38</v>
      </c>
      <c r="B5804" s="17">
        <v>2015</v>
      </c>
      <c r="C5804" s="17" t="s">
        <v>82</v>
      </c>
      <c r="D5804" s="17" t="s">
        <v>69</v>
      </c>
      <c r="E5804" s="35" t="s">
        <v>74</v>
      </c>
      <c r="F5804" s="34" t="s">
        <v>78</v>
      </c>
      <c r="G5804" s="9" t="s">
        <v>67</v>
      </c>
      <c r="H5804" s="10">
        <v>12684.069</v>
      </c>
      <c r="I5804" s="10">
        <v>10860.076000000001</v>
      </c>
      <c r="J5804" s="10">
        <v>23544.146000000001</v>
      </c>
      <c r="K5804" s="31">
        <v>11225</v>
      </c>
      <c r="L5804" s="31">
        <v>9837</v>
      </c>
      <c r="M5804" s="31"/>
      <c r="N5804" s="31">
        <v>21062</v>
      </c>
      <c r="O5804" s="10">
        <v>7467</v>
      </c>
      <c r="P5804" s="10">
        <v>6652</v>
      </c>
      <c r="Q5804" s="10">
        <v>0</v>
      </c>
      <c r="R5804" s="11">
        <v>14119</v>
      </c>
      <c r="S5804" s="130">
        <f>IFERROR(Table1[[#This Row],[Female Voters]]/Table1[[#This Row],[Female Population]],"0.0%")</f>
        <v>0.88496838041483383</v>
      </c>
      <c r="T5804" s="130">
        <f>IFERROR(Table1[[#This Row],[Male Voters]]/Table1[[#This Row],[Male Population]],"0.0%")</f>
        <v>0.90579476607714338</v>
      </c>
      <c r="U5804" s="130">
        <f>IFERROR(Table1[[#This Row],[Total Voters]]/Table1[[#This Row],[Total Population]],"0.0%")</f>
        <v>0.89457481277936346</v>
      </c>
      <c r="V5804" s="130">
        <f>IFERROR(Table1[[#This Row],[Female Ballots]]/Table1[[#This Row],[Female Population]],"0.0%")</f>
        <v>0.58869121572895888</v>
      </c>
      <c r="W5804" s="130">
        <f>IFERROR(Table1[[#This Row],[Male Ballots]]/Table1[[#This Row],[Male Population]],"0.0%")</f>
        <v>0.61251873375471766</v>
      </c>
      <c r="X5804" s="130">
        <f>IFERROR(Table1[[#This Row],[Total Ballots]]/Table1[[#This Row],[Total Population]],"0.0%")</f>
        <v>0.59968197614812613</v>
      </c>
      <c r="Y5804" s="24">
        <f>Table1[[#This Row],[Female Ballots]]/Table1[[#This Row],[Female Voters]]</f>
        <v>0.6652115812917595</v>
      </c>
      <c r="Z5804" s="24">
        <f>Table1[[#This Row],[Male Ballots]]/Table1[[#This Row],[Male Voters]]</f>
        <v>0.67622242553624068</v>
      </c>
      <c r="AA5804" s="24">
        <f>Table1[[#This Row],[Total Ballots]]/Table1[[#This Row],[Total Voters]]</f>
        <v>0.67035419238438898</v>
      </c>
    </row>
    <row r="5805" spans="1:27" s="12" customFormat="1" x14ac:dyDescent="0.35">
      <c r="A5805" s="8" t="s">
        <v>36</v>
      </c>
      <c r="B5805" s="17">
        <v>2015</v>
      </c>
      <c r="C5805" s="17" t="s">
        <v>82</v>
      </c>
      <c r="D5805" s="17" t="s">
        <v>69</v>
      </c>
      <c r="E5805" s="35" t="s">
        <v>74</v>
      </c>
      <c r="F5805" s="34" t="s">
        <v>78</v>
      </c>
      <c r="G5805" s="9" t="s">
        <v>79</v>
      </c>
      <c r="H5805" s="10">
        <v>4406.1779800000004</v>
      </c>
      <c r="I5805" s="10">
        <v>4507.2050099999997</v>
      </c>
      <c r="J5805" s="10">
        <v>8913.3833000000013</v>
      </c>
      <c r="K5805" s="31">
        <v>3578</v>
      </c>
      <c r="L5805" s="31">
        <v>3568</v>
      </c>
      <c r="M5805" s="31"/>
      <c r="N5805" s="31">
        <v>7146</v>
      </c>
      <c r="O5805" s="10">
        <v>1503</v>
      </c>
      <c r="P5805" s="10">
        <v>1405</v>
      </c>
      <c r="Q5805" s="10">
        <v>0</v>
      </c>
      <c r="R5805" s="11">
        <v>2908</v>
      </c>
      <c r="S5805" s="130">
        <f>IFERROR(Table1[[#This Row],[Female Voters]]/Table1[[#This Row],[Female Population]],"0.0%")</f>
        <v>0.8120416415861621</v>
      </c>
      <c r="T5805" s="130">
        <f>IFERROR(Table1[[#This Row],[Male Voters]]/Table1[[#This Row],[Male Population]],"0.0%")</f>
        <v>0.79162141328911961</v>
      </c>
      <c r="U5805" s="130">
        <f>IFERROR(Table1[[#This Row],[Total Voters]]/Table1[[#This Row],[Total Population]],"0.0%")</f>
        <v>0.80171577497402124</v>
      </c>
      <c r="V5805" s="130">
        <f>IFERROR(Table1[[#This Row],[Female Ballots]]/Table1[[#This Row],[Female Population]],"0.0%")</f>
        <v>0.34111195844158793</v>
      </c>
      <c r="W5805" s="130">
        <f>IFERROR(Table1[[#This Row],[Male Ballots]]/Table1[[#This Row],[Male Population]],"0.0%")</f>
        <v>0.31172311818139375</v>
      </c>
      <c r="X5805" s="130">
        <f>IFERROR(Table1[[#This Row],[Total Ballots]]/Table1[[#This Row],[Total Population]],"0.0%")</f>
        <v>0.3262509758780372</v>
      </c>
      <c r="Y5805" s="24">
        <f>Table1[[#This Row],[Female Ballots]]/Table1[[#This Row],[Female Voters]]</f>
        <v>0.42006707657909448</v>
      </c>
      <c r="Z5805" s="24">
        <f>Table1[[#This Row],[Male Ballots]]/Table1[[#This Row],[Male Voters]]</f>
        <v>0.39377802690582958</v>
      </c>
      <c r="AA5805" s="24">
        <f>Table1[[#This Row],[Total Ballots]]/Table1[[#This Row],[Total Voters]]</f>
        <v>0.40694094598376712</v>
      </c>
    </row>
    <row r="5806" spans="1:27" s="12" customFormat="1" x14ac:dyDescent="0.35">
      <c r="A5806" s="8" t="s">
        <v>36</v>
      </c>
      <c r="B5806" s="17">
        <v>2015</v>
      </c>
      <c r="C5806" s="17" t="s">
        <v>82</v>
      </c>
      <c r="D5806" s="17" t="s">
        <v>69</v>
      </c>
      <c r="E5806" s="35" t="s">
        <v>74</v>
      </c>
      <c r="F5806" s="34" t="s">
        <v>78</v>
      </c>
      <c r="G5806" s="9" t="s">
        <v>62</v>
      </c>
      <c r="H5806" s="10">
        <v>302.08078</v>
      </c>
      <c r="I5806" s="10">
        <v>338.09038999999996</v>
      </c>
      <c r="J5806" s="10">
        <v>640.1712</v>
      </c>
      <c r="K5806" s="31">
        <v>220</v>
      </c>
      <c r="L5806" s="31">
        <v>243</v>
      </c>
      <c r="M5806" s="31"/>
      <c r="N5806" s="31">
        <v>463</v>
      </c>
      <c r="O5806" s="10">
        <v>40</v>
      </c>
      <c r="P5806" s="10">
        <v>33</v>
      </c>
      <c r="Q5806" s="10">
        <v>0</v>
      </c>
      <c r="R5806" s="11">
        <v>73</v>
      </c>
      <c r="S5806" s="130">
        <f>IFERROR(Table1[[#This Row],[Female Voters]]/Table1[[#This Row],[Female Population]],"0.0%")</f>
        <v>0.72828201780993806</v>
      </c>
      <c r="T5806" s="130">
        <f>IFERROR(Table1[[#This Row],[Male Voters]]/Table1[[#This Row],[Male Population]],"0.0%")</f>
        <v>0.71874270073160029</v>
      </c>
      <c r="U5806" s="130">
        <f>IFERROR(Table1[[#This Row],[Total Voters]]/Table1[[#This Row],[Total Population]],"0.0%")</f>
        <v>0.72324403222138078</v>
      </c>
      <c r="V5806" s="130">
        <f>IFERROR(Table1[[#This Row],[Female Ballots]]/Table1[[#This Row],[Female Population]],"0.0%")</f>
        <v>0.13241491232907965</v>
      </c>
      <c r="W5806" s="130">
        <f>IFERROR(Table1[[#This Row],[Male Ballots]]/Table1[[#This Row],[Male Population]],"0.0%")</f>
        <v>9.7607033432686466E-2</v>
      </c>
      <c r="X5806" s="130">
        <f>IFERROR(Table1[[#This Row],[Total Ballots]]/Table1[[#This Row],[Total Population]],"0.0%")</f>
        <v>0.11403199644095205</v>
      </c>
      <c r="Y5806" s="24">
        <f>Table1[[#This Row],[Female Ballots]]/Table1[[#This Row],[Female Voters]]</f>
        <v>0.18181818181818182</v>
      </c>
      <c r="Z5806" s="24">
        <f>Table1[[#This Row],[Male Ballots]]/Table1[[#This Row],[Male Voters]]</f>
        <v>0.13580246913580246</v>
      </c>
      <c r="AA5806" s="24">
        <f>Table1[[#This Row],[Total Ballots]]/Table1[[#This Row],[Total Voters]]</f>
        <v>0.15766738660907129</v>
      </c>
    </row>
    <row r="5807" spans="1:27" s="12" customFormat="1" x14ac:dyDescent="0.35">
      <c r="A5807" s="8" t="s">
        <v>36</v>
      </c>
      <c r="B5807" s="17">
        <v>2015</v>
      </c>
      <c r="C5807" s="17" t="s">
        <v>82</v>
      </c>
      <c r="D5807" s="17" t="s">
        <v>69</v>
      </c>
      <c r="E5807" s="35" t="s">
        <v>74</v>
      </c>
      <c r="F5807" s="34" t="s">
        <v>78</v>
      </c>
      <c r="G5807" s="9" t="s">
        <v>63</v>
      </c>
      <c r="H5807" s="10">
        <v>591.15800000000002</v>
      </c>
      <c r="I5807" s="10">
        <v>565.15110000000004</v>
      </c>
      <c r="J5807" s="10">
        <v>1156.3090999999999</v>
      </c>
      <c r="K5807" s="31">
        <v>406</v>
      </c>
      <c r="L5807" s="31">
        <v>385</v>
      </c>
      <c r="M5807" s="31"/>
      <c r="N5807" s="31">
        <v>791</v>
      </c>
      <c r="O5807" s="10">
        <v>85</v>
      </c>
      <c r="P5807" s="10">
        <v>50</v>
      </c>
      <c r="Q5807" s="10">
        <v>0</v>
      </c>
      <c r="R5807" s="11">
        <v>135</v>
      </c>
      <c r="S5807" s="130">
        <f>IFERROR(Table1[[#This Row],[Female Voters]]/Table1[[#This Row],[Female Population]],"0.0%")</f>
        <v>0.6867876269965052</v>
      </c>
      <c r="T5807" s="130">
        <f>IFERROR(Table1[[#This Row],[Male Voters]]/Table1[[#This Row],[Male Population]],"0.0%")</f>
        <v>0.68123374439154405</v>
      </c>
      <c r="U5807" s="130">
        <f>IFERROR(Table1[[#This Row],[Total Voters]]/Table1[[#This Row],[Total Population]],"0.0%")</f>
        <v>0.68407314272628317</v>
      </c>
      <c r="V5807" s="130">
        <f>IFERROR(Table1[[#This Row],[Female Ballots]]/Table1[[#This Row],[Female Population]],"0.0%")</f>
        <v>0.14378558693276586</v>
      </c>
      <c r="W5807" s="130">
        <f>IFERROR(Table1[[#This Row],[Male Ballots]]/Table1[[#This Row],[Male Population]],"0.0%")</f>
        <v>8.8471914856044692E-2</v>
      </c>
      <c r="X5807" s="130">
        <f>IFERROR(Table1[[#This Row],[Total Ballots]]/Table1[[#This Row],[Total Population]],"0.0%")</f>
        <v>0.11675078921371457</v>
      </c>
      <c r="Y5807" s="24">
        <f>Table1[[#This Row],[Female Ballots]]/Table1[[#This Row],[Female Voters]]</f>
        <v>0.20935960591133004</v>
      </c>
      <c r="Z5807" s="24">
        <f>Table1[[#This Row],[Male Ballots]]/Table1[[#This Row],[Male Voters]]</f>
        <v>0.12987012987012986</v>
      </c>
      <c r="AA5807" s="24">
        <f>Table1[[#This Row],[Total Ballots]]/Table1[[#This Row],[Total Voters]]</f>
        <v>0.17067003792667509</v>
      </c>
    </row>
    <row r="5808" spans="1:27" s="12" customFormat="1" x14ac:dyDescent="0.35">
      <c r="A5808" s="8" t="s">
        <v>36</v>
      </c>
      <c r="B5808" s="17">
        <v>2015</v>
      </c>
      <c r="C5808" s="17" t="s">
        <v>82</v>
      </c>
      <c r="D5808" s="17" t="s">
        <v>69</v>
      </c>
      <c r="E5808" s="35" t="s">
        <v>74</v>
      </c>
      <c r="F5808" s="34" t="s">
        <v>78</v>
      </c>
      <c r="G5808" s="9" t="s">
        <v>64</v>
      </c>
      <c r="H5808" s="10">
        <v>730.1952</v>
      </c>
      <c r="I5808" s="10">
        <v>682.1825</v>
      </c>
      <c r="J5808" s="10">
        <v>1412.3775999999998</v>
      </c>
      <c r="K5808" s="31">
        <v>517</v>
      </c>
      <c r="L5808" s="31">
        <v>470</v>
      </c>
      <c r="M5808" s="31"/>
      <c r="N5808" s="31">
        <v>987</v>
      </c>
      <c r="O5808" s="10">
        <v>145</v>
      </c>
      <c r="P5808" s="10">
        <v>116</v>
      </c>
      <c r="Q5808" s="10">
        <v>0</v>
      </c>
      <c r="R5808" s="11">
        <v>261</v>
      </c>
      <c r="S5808" s="130">
        <f>IFERROR(Table1[[#This Row],[Female Voters]]/Table1[[#This Row],[Female Population]],"0.0%")</f>
        <v>0.70802985283935038</v>
      </c>
      <c r="T5808" s="130">
        <f>IFERROR(Table1[[#This Row],[Male Voters]]/Table1[[#This Row],[Male Population]],"0.0%")</f>
        <v>0.6889651962634632</v>
      </c>
      <c r="U5808" s="130">
        <f>IFERROR(Table1[[#This Row],[Total Voters]]/Table1[[#This Row],[Total Population]],"0.0%")</f>
        <v>0.69882161824146749</v>
      </c>
      <c r="V5808" s="130">
        <f>IFERROR(Table1[[#This Row],[Female Ballots]]/Table1[[#This Row],[Female Population]],"0.0%")</f>
        <v>0.19857703803037874</v>
      </c>
      <c r="W5808" s="130">
        <f>IFERROR(Table1[[#This Row],[Male Ballots]]/Table1[[#This Row],[Male Population]],"0.0%")</f>
        <v>0.17004247397140795</v>
      </c>
      <c r="X5808" s="130">
        <f>IFERROR(Table1[[#This Row],[Total Ballots]]/Table1[[#This Row],[Total Population]],"0.0%")</f>
        <v>0.18479477442859477</v>
      </c>
      <c r="Y5808" s="24">
        <f>Table1[[#This Row],[Female Ballots]]/Table1[[#This Row],[Female Voters]]</f>
        <v>0.28046421663442939</v>
      </c>
      <c r="Z5808" s="24">
        <f>Table1[[#This Row],[Male Ballots]]/Table1[[#This Row],[Male Voters]]</f>
        <v>0.24680851063829787</v>
      </c>
      <c r="AA5808" s="24">
        <f>Table1[[#This Row],[Total Ballots]]/Table1[[#This Row],[Total Voters]]</f>
        <v>0.26443768996960487</v>
      </c>
    </row>
    <row r="5809" spans="1:27" s="12" customFormat="1" x14ac:dyDescent="0.35">
      <c r="A5809" s="8" t="s">
        <v>36</v>
      </c>
      <c r="B5809" s="17">
        <v>2015</v>
      </c>
      <c r="C5809" s="17" t="s">
        <v>82</v>
      </c>
      <c r="D5809" s="17" t="s">
        <v>69</v>
      </c>
      <c r="E5809" s="35" t="s">
        <v>74</v>
      </c>
      <c r="F5809" s="34" t="s">
        <v>78</v>
      </c>
      <c r="G5809" s="9" t="s">
        <v>65</v>
      </c>
      <c r="H5809" s="10">
        <v>850.22730000000001</v>
      </c>
      <c r="I5809" s="10">
        <v>868.23209999999995</v>
      </c>
      <c r="J5809" s="10">
        <v>1718.4594999999999</v>
      </c>
      <c r="K5809" s="31">
        <v>645</v>
      </c>
      <c r="L5809" s="31">
        <v>644</v>
      </c>
      <c r="M5809" s="31"/>
      <c r="N5809" s="31">
        <v>1289</v>
      </c>
      <c r="O5809" s="10">
        <v>235</v>
      </c>
      <c r="P5809" s="10">
        <v>213</v>
      </c>
      <c r="Q5809" s="10">
        <v>0</v>
      </c>
      <c r="R5809" s="11">
        <v>448</v>
      </c>
      <c r="S5809" s="130">
        <f>IFERROR(Table1[[#This Row],[Female Voters]]/Table1[[#This Row],[Female Population]],"0.0%")</f>
        <v>0.75862066532090888</v>
      </c>
      <c r="T5809" s="130">
        <f>IFERROR(Table1[[#This Row],[Male Voters]]/Table1[[#This Row],[Male Population]],"0.0%")</f>
        <v>0.74173714609261743</v>
      </c>
      <c r="U5809" s="130">
        <f>IFERROR(Table1[[#This Row],[Total Voters]]/Table1[[#This Row],[Total Population]],"0.0%")</f>
        <v>0.75009041528182652</v>
      </c>
      <c r="V5809" s="130">
        <f>IFERROR(Table1[[#This Row],[Female Ballots]]/Table1[[#This Row],[Female Population]],"0.0%")</f>
        <v>0.27639667651226912</v>
      </c>
      <c r="W5809" s="130">
        <f>IFERROR(Table1[[#This Row],[Male Ballots]]/Table1[[#This Row],[Male Population]],"0.0%")</f>
        <v>0.24532610577286881</v>
      </c>
      <c r="X5809" s="130">
        <f>IFERROR(Table1[[#This Row],[Total Ballots]]/Table1[[#This Row],[Total Population]],"0.0%")</f>
        <v>0.26069860825931601</v>
      </c>
      <c r="Y5809" s="24">
        <f>Table1[[#This Row],[Female Ballots]]/Table1[[#This Row],[Female Voters]]</f>
        <v>0.36434108527131781</v>
      </c>
      <c r="Z5809" s="24">
        <f>Table1[[#This Row],[Male Ballots]]/Table1[[#This Row],[Male Voters]]</f>
        <v>0.33074534161490682</v>
      </c>
      <c r="AA5809" s="24">
        <f>Table1[[#This Row],[Total Ballots]]/Table1[[#This Row],[Total Voters]]</f>
        <v>0.34755624515128009</v>
      </c>
    </row>
    <row r="5810" spans="1:27" s="12" customFormat="1" x14ac:dyDescent="0.35">
      <c r="A5810" s="8" t="s">
        <v>36</v>
      </c>
      <c r="B5810" s="17">
        <v>2015</v>
      </c>
      <c r="C5810" s="17" t="s">
        <v>82</v>
      </c>
      <c r="D5810" s="17" t="s">
        <v>69</v>
      </c>
      <c r="E5810" s="35" t="s">
        <v>74</v>
      </c>
      <c r="F5810" s="34" t="s">
        <v>78</v>
      </c>
      <c r="G5810" s="9" t="s">
        <v>66</v>
      </c>
      <c r="H5810" s="10">
        <v>943.25220000000002</v>
      </c>
      <c r="I5810" s="10">
        <v>1012.2706000000001</v>
      </c>
      <c r="J5810" s="10">
        <v>1955.5230999999999</v>
      </c>
      <c r="K5810" s="31">
        <v>898</v>
      </c>
      <c r="L5810" s="31">
        <v>879</v>
      </c>
      <c r="M5810" s="31"/>
      <c r="N5810" s="31">
        <v>1777</v>
      </c>
      <c r="O5810" s="10">
        <v>437</v>
      </c>
      <c r="P5810" s="10">
        <v>403</v>
      </c>
      <c r="Q5810" s="10">
        <v>0</v>
      </c>
      <c r="R5810" s="11">
        <v>840</v>
      </c>
      <c r="S5810" s="130">
        <f>IFERROR(Table1[[#This Row],[Female Voters]]/Table1[[#This Row],[Female Population]],"0.0%")</f>
        <v>0.952025343805188</v>
      </c>
      <c r="T5810" s="130">
        <f>IFERROR(Table1[[#This Row],[Male Voters]]/Table1[[#This Row],[Male Population]],"0.0%")</f>
        <v>0.86834488722679481</v>
      </c>
      <c r="U5810" s="130">
        <f>IFERROR(Table1[[#This Row],[Total Voters]]/Table1[[#This Row],[Total Population]],"0.0%")</f>
        <v>0.90870826327748322</v>
      </c>
      <c r="V5810" s="130">
        <f>IFERROR(Table1[[#This Row],[Female Ballots]]/Table1[[#This Row],[Female Population]],"0.0%")</f>
        <v>0.46329072966911711</v>
      </c>
      <c r="W5810" s="130">
        <f>IFERROR(Table1[[#This Row],[Male Ballots]]/Table1[[#This Row],[Male Population]],"0.0%")</f>
        <v>0.39811489141342243</v>
      </c>
      <c r="X5810" s="130">
        <f>IFERROR(Table1[[#This Row],[Total Ballots]]/Table1[[#This Row],[Total Population]],"0.0%")</f>
        <v>0.42955258365395943</v>
      </c>
      <c r="Y5810" s="24">
        <f>Table1[[#This Row],[Female Ballots]]/Table1[[#This Row],[Female Voters]]</f>
        <v>0.48663697104677062</v>
      </c>
      <c r="Z5810" s="24">
        <f>Table1[[#This Row],[Male Ballots]]/Table1[[#This Row],[Male Voters]]</f>
        <v>0.45847554038680316</v>
      </c>
      <c r="AA5810" s="24">
        <f>Table1[[#This Row],[Total Ballots]]/Table1[[#This Row],[Total Voters]]</f>
        <v>0.47270680922903768</v>
      </c>
    </row>
    <row r="5811" spans="1:27" s="12" customFormat="1" x14ac:dyDescent="0.35">
      <c r="A5811" s="8" t="s">
        <v>36</v>
      </c>
      <c r="B5811" s="17">
        <v>2015</v>
      </c>
      <c r="C5811" s="17" t="s">
        <v>82</v>
      </c>
      <c r="D5811" s="17" t="s">
        <v>69</v>
      </c>
      <c r="E5811" s="35" t="s">
        <v>74</v>
      </c>
      <c r="F5811" s="34" t="s">
        <v>78</v>
      </c>
      <c r="G5811" s="9" t="s">
        <v>67</v>
      </c>
      <c r="H5811" s="10">
        <v>989.2645</v>
      </c>
      <c r="I5811" s="10">
        <v>1041.2783199999999</v>
      </c>
      <c r="J5811" s="10">
        <v>2030.5428000000002</v>
      </c>
      <c r="K5811" s="31">
        <v>892</v>
      </c>
      <c r="L5811" s="31">
        <v>947</v>
      </c>
      <c r="M5811" s="31"/>
      <c r="N5811" s="31">
        <v>1839</v>
      </c>
      <c r="O5811" s="10">
        <v>561</v>
      </c>
      <c r="P5811" s="10">
        <v>590</v>
      </c>
      <c r="Q5811" s="10">
        <v>0</v>
      </c>
      <c r="R5811" s="11">
        <v>1151</v>
      </c>
      <c r="S5811" s="130">
        <f>IFERROR(Table1[[#This Row],[Female Voters]]/Table1[[#This Row],[Female Population]],"0.0%")</f>
        <v>0.90167998548416528</v>
      </c>
      <c r="T5811" s="130">
        <f>IFERROR(Table1[[#This Row],[Male Voters]]/Table1[[#This Row],[Male Population]],"0.0%")</f>
        <v>0.90945905797789017</v>
      </c>
      <c r="U5811" s="130">
        <f>IFERROR(Table1[[#This Row],[Total Voters]]/Table1[[#This Row],[Total Population]],"0.0%")</f>
        <v>0.90566916392995989</v>
      </c>
      <c r="V5811" s="130">
        <f>IFERROR(Table1[[#This Row],[Female Ballots]]/Table1[[#This Row],[Female Population]],"0.0%")</f>
        <v>0.56708797293342683</v>
      </c>
      <c r="W5811" s="130">
        <f>IFERROR(Table1[[#This Row],[Male Ballots]]/Table1[[#This Row],[Male Population]],"0.0%")</f>
        <v>0.56661123992286722</v>
      </c>
      <c r="X5811" s="130">
        <f>IFERROR(Table1[[#This Row],[Total Ballots]]/Table1[[#This Row],[Total Population]],"0.0%")</f>
        <v>0.56684350608123102</v>
      </c>
      <c r="Y5811" s="24">
        <f>Table1[[#This Row],[Female Ballots]]/Table1[[#This Row],[Female Voters]]</f>
        <v>0.62892376681614348</v>
      </c>
      <c r="Z5811" s="24">
        <f>Table1[[#This Row],[Male Ballots]]/Table1[[#This Row],[Male Voters]]</f>
        <v>0.62302006335797255</v>
      </c>
      <c r="AA5811" s="24">
        <f>Table1[[#This Row],[Total Ballots]]/Table1[[#This Row],[Total Voters]]</f>
        <v>0.62588363240891787</v>
      </c>
    </row>
    <row r="5812" spans="1:27" s="12" customFormat="1" x14ac:dyDescent="0.35">
      <c r="A5812" s="8" t="s">
        <v>52</v>
      </c>
      <c r="B5812" s="17">
        <v>2015</v>
      </c>
      <c r="C5812" s="17" t="s">
        <v>82</v>
      </c>
      <c r="D5812" s="17" t="s">
        <v>70</v>
      </c>
      <c r="E5812" s="35" t="s">
        <v>75</v>
      </c>
      <c r="F5812" s="34" t="s">
        <v>78</v>
      </c>
      <c r="G5812" s="9" t="s">
        <v>79</v>
      </c>
      <c r="H5812" s="10">
        <v>293290.011</v>
      </c>
      <c r="I5812" s="10">
        <v>288762.00699999998</v>
      </c>
      <c r="J5812" s="10">
        <v>582052.03</v>
      </c>
      <c r="K5812" s="31">
        <v>218673</v>
      </c>
      <c r="L5812" s="31">
        <v>202032</v>
      </c>
      <c r="M5812" s="31">
        <v>135</v>
      </c>
      <c r="N5812" s="31">
        <v>420840</v>
      </c>
      <c r="O5812" s="10">
        <v>76808</v>
      </c>
      <c r="P5812" s="10">
        <v>69927</v>
      </c>
      <c r="Q5812" s="10">
        <v>13</v>
      </c>
      <c r="R5812" s="11">
        <v>146748</v>
      </c>
      <c r="S5812" s="130">
        <f>IFERROR(Table1[[#This Row],[Female Voters]]/Table1[[#This Row],[Female Population]],"0.0%")</f>
        <v>0.74558625182771743</v>
      </c>
      <c r="T5812" s="130">
        <f>IFERROR(Table1[[#This Row],[Male Voters]]/Table1[[#This Row],[Male Population]],"0.0%")</f>
        <v>0.69964882880177515</v>
      </c>
      <c r="U5812" s="130">
        <f>IFERROR(Table1[[#This Row],[Total Voters]]/Table1[[#This Row],[Total Population]],"0.0%")</f>
        <v>0.72302814578277474</v>
      </c>
      <c r="V5812" s="130">
        <f>IFERROR(Table1[[#This Row],[Female Ballots]]/Table1[[#This Row],[Female Population]],"0.0%")</f>
        <v>0.26188413215341316</v>
      </c>
      <c r="W5812" s="130">
        <f>IFERROR(Table1[[#This Row],[Male Ballots]]/Table1[[#This Row],[Male Population]],"0.0%")</f>
        <v>0.24216135885217061</v>
      </c>
      <c r="X5812" s="130">
        <f>IFERROR(Table1[[#This Row],[Total Ballots]]/Table1[[#This Row],[Total Population]],"0.0%")</f>
        <v>0.25212179055539069</v>
      </c>
      <c r="Y5812" s="24">
        <f>Table1[[#This Row],[Female Ballots]]/Table1[[#This Row],[Female Voters]]</f>
        <v>0.35124592427963214</v>
      </c>
      <c r="Z5812" s="24">
        <f>Table1[[#This Row],[Male Ballots]]/Table1[[#This Row],[Male Voters]]</f>
        <v>0.34611843668329767</v>
      </c>
      <c r="AA5812" s="24">
        <f>Table1[[#This Row],[Total Ballots]]/Table1[[#This Row],[Total Voters]]</f>
        <v>0.34870259481037924</v>
      </c>
    </row>
    <row r="5813" spans="1:27" s="12" customFormat="1" x14ac:dyDescent="0.35">
      <c r="A5813" s="8" t="s">
        <v>52</v>
      </c>
      <c r="B5813" s="17">
        <v>2015</v>
      </c>
      <c r="C5813" s="17" t="s">
        <v>82</v>
      </c>
      <c r="D5813" s="17" t="s">
        <v>70</v>
      </c>
      <c r="E5813" s="35" t="s">
        <v>75</v>
      </c>
      <c r="F5813" s="34" t="s">
        <v>78</v>
      </c>
      <c r="G5813" s="9" t="s">
        <v>62</v>
      </c>
      <c r="H5813" s="10">
        <v>30228</v>
      </c>
      <c r="I5813" s="10">
        <v>33295</v>
      </c>
      <c r="J5813" s="10">
        <v>63523</v>
      </c>
      <c r="K5813" s="31">
        <v>18055</v>
      </c>
      <c r="L5813" s="31">
        <v>17674</v>
      </c>
      <c r="M5813" s="31">
        <v>45</v>
      </c>
      <c r="N5813" s="31">
        <v>35774</v>
      </c>
      <c r="O5813" s="10">
        <v>2653</v>
      </c>
      <c r="P5813" s="10">
        <v>2614</v>
      </c>
      <c r="Q5813" s="10">
        <v>1</v>
      </c>
      <c r="R5813" s="11">
        <v>5268</v>
      </c>
      <c r="S5813" s="130">
        <f>IFERROR(Table1[[#This Row],[Female Voters]]/Table1[[#This Row],[Female Population]],"0.0%")</f>
        <v>0.59729389969564639</v>
      </c>
      <c r="T5813" s="130">
        <f>IFERROR(Table1[[#This Row],[Male Voters]]/Table1[[#This Row],[Male Population]],"0.0%")</f>
        <v>0.53083045502327675</v>
      </c>
      <c r="U5813" s="130">
        <f>IFERROR(Table1[[#This Row],[Total Voters]]/Table1[[#This Row],[Total Population]],"0.0%")</f>
        <v>0.56316609731908129</v>
      </c>
      <c r="V5813" s="130">
        <f>IFERROR(Table1[[#This Row],[Female Ballots]]/Table1[[#This Row],[Female Population]],"0.0%")</f>
        <v>8.7766309382029908E-2</v>
      </c>
      <c r="W5813" s="130">
        <f>IFERROR(Table1[[#This Row],[Male Ballots]]/Table1[[#This Row],[Male Population]],"0.0%")</f>
        <v>7.8510286829854337E-2</v>
      </c>
      <c r="X5813" s="130">
        <f>IFERROR(Table1[[#This Row],[Total Ballots]]/Table1[[#This Row],[Total Population]],"0.0%")</f>
        <v>8.2930592069014375E-2</v>
      </c>
      <c r="Y5813" s="24">
        <f>Table1[[#This Row],[Female Ballots]]/Table1[[#This Row],[Female Voters]]</f>
        <v>0.14693990584325672</v>
      </c>
      <c r="Z5813" s="24">
        <f>Table1[[#This Row],[Male Ballots]]/Table1[[#This Row],[Male Voters]]</f>
        <v>0.14790087133642638</v>
      </c>
      <c r="AA5813" s="24">
        <f>Table1[[#This Row],[Total Ballots]]/Table1[[#This Row],[Total Voters]]</f>
        <v>0.14725778498350758</v>
      </c>
    </row>
    <row r="5814" spans="1:27" s="12" customFormat="1" x14ac:dyDescent="0.35">
      <c r="A5814" s="8" t="s">
        <v>52</v>
      </c>
      <c r="B5814" s="17">
        <v>2015</v>
      </c>
      <c r="C5814" s="17" t="s">
        <v>82</v>
      </c>
      <c r="D5814" s="17" t="s">
        <v>70</v>
      </c>
      <c r="E5814" s="35" t="s">
        <v>75</v>
      </c>
      <c r="F5814" s="34" t="s">
        <v>78</v>
      </c>
      <c r="G5814" s="9" t="s">
        <v>63</v>
      </c>
      <c r="H5814" s="10">
        <v>52600</v>
      </c>
      <c r="I5814" s="10">
        <v>54579</v>
      </c>
      <c r="J5814" s="10">
        <v>107178.98999999999</v>
      </c>
      <c r="K5814" s="31">
        <v>35649</v>
      </c>
      <c r="L5814" s="31">
        <v>33220</v>
      </c>
      <c r="M5814" s="31">
        <v>27</v>
      </c>
      <c r="N5814" s="31">
        <v>68896</v>
      </c>
      <c r="O5814" s="10">
        <v>5303</v>
      </c>
      <c r="P5814" s="10">
        <v>4811</v>
      </c>
      <c r="Q5814" s="10">
        <v>0</v>
      </c>
      <c r="R5814" s="11">
        <v>10114</v>
      </c>
      <c r="S5814" s="130">
        <f>IFERROR(Table1[[#This Row],[Female Voters]]/Table1[[#This Row],[Female Population]],"0.0%")</f>
        <v>0.67773764258555136</v>
      </c>
      <c r="T5814" s="130">
        <f>IFERROR(Table1[[#This Row],[Male Voters]]/Table1[[#This Row],[Male Population]],"0.0%")</f>
        <v>0.60865900804338668</v>
      </c>
      <c r="U5814" s="130">
        <f>IFERROR(Table1[[#This Row],[Total Voters]]/Table1[[#This Row],[Total Population]],"0.0%")</f>
        <v>0.64281255122855707</v>
      </c>
      <c r="V5814" s="130">
        <f>IFERROR(Table1[[#This Row],[Female Ballots]]/Table1[[#This Row],[Female Population]],"0.0%")</f>
        <v>0.10081749049429657</v>
      </c>
      <c r="W5814" s="130">
        <f>IFERROR(Table1[[#This Row],[Male Ballots]]/Table1[[#This Row],[Male Population]],"0.0%")</f>
        <v>8.8147455981238201E-2</v>
      </c>
      <c r="X5814" s="130">
        <f>IFERROR(Table1[[#This Row],[Total Ballots]]/Table1[[#This Row],[Total Population]],"0.0%")</f>
        <v>9.4365509508906556E-2</v>
      </c>
      <c r="Y5814" s="24">
        <f>Table1[[#This Row],[Female Ballots]]/Table1[[#This Row],[Female Voters]]</f>
        <v>0.14875592583242167</v>
      </c>
      <c r="Z5814" s="24">
        <f>Table1[[#This Row],[Male Ballots]]/Table1[[#This Row],[Male Voters]]</f>
        <v>0.14482239614689946</v>
      </c>
      <c r="AA5814" s="24">
        <f>Table1[[#This Row],[Total Ballots]]/Table1[[#This Row],[Total Voters]]</f>
        <v>0.14680097538318626</v>
      </c>
    </row>
    <row r="5815" spans="1:27" s="12" customFormat="1" x14ac:dyDescent="0.35">
      <c r="A5815" s="8" t="s">
        <v>52</v>
      </c>
      <c r="B5815" s="17">
        <v>2015</v>
      </c>
      <c r="C5815" s="17" t="s">
        <v>82</v>
      </c>
      <c r="D5815" s="17" t="s">
        <v>70</v>
      </c>
      <c r="E5815" s="35" t="s">
        <v>75</v>
      </c>
      <c r="F5815" s="34" t="s">
        <v>78</v>
      </c>
      <c r="G5815" s="9" t="s">
        <v>64</v>
      </c>
      <c r="H5815" s="10">
        <v>54835</v>
      </c>
      <c r="I5815" s="10">
        <v>56764</v>
      </c>
      <c r="J5815" s="10">
        <v>111598.98</v>
      </c>
      <c r="K5815" s="31">
        <v>35568</v>
      </c>
      <c r="L5815" s="31">
        <v>33443</v>
      </c>
      <c r="M5815" s="31">
        <v>15</v>
      </c>
      <c r="N5815" s="31">
        <v>69026</v>
      </c>
      <c r="O5815" s="10">
        <v>7993</v>
      </c>
      <c r="P5815" s="10">
        <v>7160</v>
      </c>
      <c r="Q5815" s="10">
        <v>0</v>
      </c>
      <c r="R5815" s="11">
        <v>15153</v>
      </c>
      <c r="S5815" s="130">
        <f>IFERROR(Table1[[#This Row],[Female Voters]]/Table1[[#This Row],[Female Population]],"0.0%")</f>
        <v>0.64863681954955776</v>
      </c>
      <c r="T5815" s="130">
        <f>IFERROR(Table1[[#This Row],[Male Voters]]/Table1[[#This Row],[Male Population]],"0.0%")</f>
        <v>0.58915862166161648</v>
      </c>
      <c r="U5815" s="130">
        <f>IFERROR(Table1[[#This Row],[Total Voters]]/Table1[[#This Row],[Total Population]],"0.0%")</f>
        <v>0.61851819792618179</v>
      </c>
      <c r="V5815" s="130">
        <f>IFERROR(Table1[[#This Row],[Female Ballots]]/Table1[[#This Row],[Female Population]],"0.0%")</f>
        <v>0.14576456642655239</v>
      </c>
      <c r="W5815" s="130">
        <f>IFERROR(Table1[[#This Row],[Male Ballots]]/Table1[[#This Row],[Male Population]],"0.0%")</f>
        <v>0.12613628356000281</v>
      </c>
      <c r="X5815" s="130">
        <f>IFERROR(Table1[[#This Row],[Total Ballots]]/Table1[[#This Row],[Total Population]],"0.0%")</f>
        <v>0.13578081089988459</v>
      </c>
      <c r="Y5815" s="24">
        <f>Table1[[#This Row],[Female Ballots]]/Table1[[#This Row],[Female Voters]]</f>
        <v>0.22472447143499774</v>
      </c>
      <c r="Z5815" s="24">
        <f>Table1[[#This Row],[Male Ballots]]/Table1[[#This Row],[Male Voters]]</f>
        <v>0.2140956253924588</v>
      </c>
      <c r="AA5815" s="24">
        <f>Table1[[#This Row],[Total Ballots]]/Table1[[#This Row],[Total Voters]]</f>
        <v>0.21952597571929419</v>
      </c>
    </row>
    <row r="5816" spans="1:27" s="12" customFormat="1" x14ac:dyDescent="0.35">
      <c r="A5816" s="8" t="s">
        <v>52</v>
      </c>
      <c r="B5816" s="17">
        <v>2015</v>
      </c>
      <c r="C5816" s="17" t="s">
        <v>82</v>
      </c>
      <c r="D5816" s="17" t="s">
        <v>70</v>
      </c>
      <c r="E5816" s="35" t="s">
        <v>75</v>
      </c>
      <c r="F5816" s="34" t="s">
        <v>78</v>
      </c>
      <c r="G5816" s="9" t="s">
        <v>65</v>
      </c>
      <c r="H5816" s="10">
        <v>54281</v>
      </c>
      <c r="I5816" s="10">
        <v>54980</v>
      </c>
      <c r="J5816" s="10">
        <v>109261</v>
      </c>
      <c r="K5816" s="31">
        <v>42583</v>
      </c>
      <c r="L5816" s="31">
        <v>40923</v>
      </c>
      <c r="M5816" s="31">
        <v>19</v>
      </c>
      <c r="N5816" s="31">
        <v>83525</v>
      </c>
      <c r="O5816" s="10">
        <v>13768</v>
      </c>
      <c r="P5816" s="10">
        <v>13083</v>
      </c>
      <c r="Q5816" s="10">
        <v>3</v>
      </c>
      <c r="R5816" s="11">
        <v>26854</v>
      </c>
      <c r="S5816" s="130">
        <f>IFERROR(Table1[[#This Row],[Female Voters]]/Table1[[#This Row],[Female Population]],"0.0%")</f>
        <v>0.78449181113096667</v>
      </c>
      <c r="T5816" s="130">
        <f>IFERROR(Table1[[#This Row],[Male Voters]]/Table1[[#This Row],[Male Population]],"0.0%")</f>
        <v>0.74432520916696976</v>
      </c>
      <c r="U5816" s="130">
        <f>IFERROR(Table1[[#This Row],[Total Voters]]/Table1[[#This Row],[Total Population]],"0.0%")</f>
        <v>0.76445392225954367</v>
      </c>
      <c r="V5816" s="130">
        <f>IFERROR(Table1[[#This Row],[Female Ballots]]/Table1[[#This Row],[Female Population]],"0.0%")</f>
        <v>0.25364307953059079</v>
      </c>
      <c r="W5816" s="130">
        <f>IFERROR(Table1[[#This Row],[Male Ballots]]/Table1[[#This Row],[Male Population]],"0.0%")</f>
        <v>0.23795925791196798</v>
      </c>
      <c r="X5816" s="130">
        <f>IFERROR(Table1[[#This Row],[Total Ballots]]/Table1[[#This Row],[Total Population]],"0.0%")</f>
        <v>0.24577845708898874</v>
      </c>
      <c r="Y5816" s="24">
        <f>Table1[[#This Row],[Female Ballots]]/Table1[[#This Row],[Female Voters]]</f>
        <v>0.3233215132799474</v>
      </c>
      <c r="Z5816" s="24">
        <f>Table1[[#This Row],[Male Ballots]]/Table1[[#This Row],[Male Voters]]</f>
        <v>0.31969796935708528</v>
      </c>
      <c r="AA5816" s="24">
        <f>Table1[[#This Row],[Total Ballots]]/Table1[[#This Row],[Total Voters]]</f>
        <v>0.32150853038012572</v>
      </c>
    </row>
    <row r="5817" spans="1:27" s="12" customFormat="1" x14ac:dyDescent="0.35">
      <c r="A5817" s="8" t="s">
        <v>52</v>
      </c>
      <c r="B5817" s="17">
        <v>2015</v>
      </c>
      <c r="C5817" s="17" t="s">
        <v>82</v>
      </c>
      <c r="D5817" s="17" t="s">
        <v>70</v>
      </c>
      <c r="E5817" s="35" t="s">
        <v>75</v>
      </c>
      <c r="F5817" s="34" t="s">
        <v>78</v>
      </c>
      <c r="G5817" s="9" t="s">
        <v>66</v>
      </c>
      <c r="H5817" s="10">
        <v>48412</v>
      </c>
      <c r="I5817" s="10">
        <v>47094</v>
      </c>
      <c r="J5817" s="10">
        <v>95506.02</v>
      </c>
      <c r="K5817" s="31">
        <v>42888</v>
      </c>
      <c r="L5817" s="31">
        <v>40269</v>
      </c>
      <c r="M5817" s="31">
        <v>15</v>
      </c>
      <c r="N5817" s="31">
        <v>83172</v>
      </c>
      <c r="O5817" s="10">
        <v>20054</v>
      </c>
      <c r="P5817" s="10">
        <v>18862</v>
      </c>
      <c r="Q5817" s="10">
        <v>4</v>
      </c>
      <c r="R5817" s="11">
        <v>38920</v>
      </c>
      <c r="S5817" s="130">
        <f>IFERROR(Table1[[#This Row],[Female Voters]]/Table1[[#This Row],[Female Population]],"0.0%")</f>
        <v>0.88589605882838962</v>
      </c>
      <c r="T5817" s="130">
        <f>IFERROR(Table1[[#This Row],[Male Voters]]/Table1[[#This Row],[Male Population]],"0.0%")</f>
        <v>0.85507707988278758</v>
      </c>
      <c r="U5817" s="130">
        <f>IFERROR(Table1[[#This Row],[Total Voters]]/Table1[[#This Row],[Total Population]],"0.0%")</f>
        <v>0.8708560989139742</v>
      </c>
      <c r="V5817" s="130">
        <f>IFERROR(Table1[[#This Row],[Female Ballots]]/Table1[[#This Row],[Female Population]],"0.0%")</f>
        <v>0.41423613980004959</v>
      </c>
      <c r="W5817" s="130">
        <f>IFERROR(Table1[[#This Row],[Male Ballots]]/Table1[[#This Row],[Male Population]],"0.0%")</f>
        <v>0.40051811271074872</v>
      </c>
      <c r="X5817" s="130">
        <f>IFERROR(Table1[[#This Row],[Total Ballots]]/Table1[[#This Row],[Total Population]],"0.0%")</f>
        <v>0.4075135787251945</v>
      </c>
      <c r="Y5817" s="24">
        <f>Table1[[#This Row],[Female Ballots]]/Table1[[#This Row],[Female Voters]]</f>
        <v>0.46759000186532362</v>
      </c>
      <c r="Z5817" s="24">
        <f>Table1[[#This Row],[Male Ballots]]/Table1[[#This Row],[Male Voters]]</f>
        <v>0.46840000993319925</v>
      </c>
      <c r="AA5817" s="24">
        <f>Table1[[#This Row],[Total Ballots]]/Table1[[#This Row],[Total Voters]]</f>
        <v>0.46794594334631845</v>
      </c>
    </row>
    <row r="5818" spans="1:27" s="12" customFormat="1" x14ac:dyDescent="0.35">
      <c r="A5818" s="8" t="s">
        <v>52</v>
      </c>
      <c r="B5818" s="17">
        <v>2015</v>
      </c>
      <c r="C5818" s="17" t="s">
        <v>82</v>
      </c>
      <c r="D5818" s="17" t="s">
        <v>70</v>
      </c>
      <c r="E5818" s="35" t="s">
        <v>75</v>
      </c>
      <c r="F5818" s="34" t="s">
        <v>78</v>
      </c>
      <c r="G5818" s="9" t="s">
        <v>67</v>
      </c>
      <c r="H5818" s="10">
        <v>52934.010999999999</v>
      </c>
      <c r="I5818" s="10">
        <v>42050.006999999998</v>
      </c>
      <c r="J5818" s="10">
        <v>94984.040000000008</v>
      </c>
      <c r="K5818" s="31">
        <v>43930</v>
      </c>
      <c r="L5818" s="31">
        <v>36503</v>
      </c>
      <c r="M5818" s="31">
        <v>14</v>
      </c>
      <c r="N5818" s="31">
        <v>80447</v>
      </c>
      <c r="O5818" s="10">
        <v>27037</v>
      </c>
      <c r="P5818" s="10">
        <v>23397</v>
      </c>
      <c r="Q5818" s="10">
        <v>5</v>
      </c>
      <c r="R5818" s="11">
        <v>50439</v>
      </c>
      <c r="S5818" s="130">
        <f>IFERROR(Table1[[#This Row],[Female Voters]]/Table1[[#This Row],[Female Population]],"0.0%")</f>
        <v>0.82990121417400242</v>
      </c>
      <c r="T5818" s="130">
        <f>IFERROR(Table1[[#This Row],[Male Voters]]/Table1[[#This Row],[Male Population]],"0.0%")</f>
        <v>0.86808546785735374</v>
      </c>
      <c r="U5818" s="130">
        <f>IFERROR(Table1[[#This Row],[Total Voters]]/Table1[[#This Row],[Total Population]],"0.0%")</f>
        <v>0.8469528143886067</v>
      </c>
      <c r="V5818" s="130">
        <f>IFERROR(Table1[[#This Row],[Female Ballots]]/Table1[[#This Row],[Female Population]],"0.0%")</f>
        <v>0.5107680202053837</v>
      </c>
      <c r="W5818" s="130">
        <f>IFERROR(Table1[[#This Row],[Male Ballots]]/Table1[[#This Row],[Male Population]],"0.0%")</f>
        <v>0.55640894423632326</v>
      </c>
      <c r="X5818" s="130">
        <f>IFERROR(Table1[[#This Row],[Total Ballots]]/Table1[[#This Row],[Total Population]],"0.0%")</f>
        <v>0.53102605448241613</v>
      </c>
      <c r="Y5818" s="24">
        <f>Table1[[#This Row],[Female Ballots]]/Table1[[#This Row],[Female Voters]]</f>
        <v>0.61545640792169365</v>
      </c>
      <c r="Z5818" s="24">
        <f>Table1[[#This Row],[Male Ballots]]/Table1[[#This Row],[Male Voters]]</f>
        <v>0.64096101690272034</v>
      </c>
      <c r="AA5818" s="24">
        <f>Table1[[#This Row],[Total Ballots]]/Table1[[#This Row],[Total Voters]]</f>
        <v>0.62698422563924072</v>
      </c>
    </row>
    <row r="5819" spans="1:27" s="12" customFormat="1" x14ac:dyDescent="0.35">
      <c r="A5819" s="8" t="s">
        <v>40</v>
      </c>
      <c r="B5819" s="17">
        <v>2015</v>
      </c>
      <c r="C5819" s="17" t="s">
        <v>82</v>
      </c>
      <c r="D5819" s="17"/>
      <c r="E5819" s="35" t="s">
        <v>73</v>
      </c>
      <c r="F5819" s="34" t="s">
        <v>78</v>
      </c>
      <c r="G5819" s="9" t="s">
        <v>79</v>
      </c>
      <c r="H5819" s="10">
        <v>196080.011</v>
      </c>
      <c r="I5819" s="10">
        <v>188104.01500000001</v>
      </c>
      <c r="J5819" s="10">
        <v>384183.99199999997</v>
      </c>
      <c r="K5819" s="31">
        <v>151423</v>
      </c>
      <c r="L5819" s="31">
        <v>135546</v>
      </c>
      <c r="M5819" s="31">
        <v>280</v>
      </c>
      <c r="N5819" s="31">
        <v>287249</v>
      </c>
      <c r="O5819" s="10">
        <v>63580</v>
      </c>
      <c r="P5819" s="10">
        <v>56718</v>
      </c>
      <c r="Q5819" s="10">
        <v>56</v>
      </c>
      <c r="R5819" s="11">
        <v>120354</v>
      </c>
      <c r="S5819" s="130">
        <f>IFERROR(Table1[[#This Row],[Female Voters]]/Table1[[#This Row],[Female Population]],"0.0%")</f>
        <v>0.77225107866808518</v>
      </c>
      <c r="T5819" s="130">
        <f>IFERROR(Table1[[#This Row],[Male Voters]]/Table1[[#This Row],[Male Population]],"0.0%")</f>
        <v>0.72059067957693512</v>
      </c>
      <c r="U5819" s="130">
        <f>IFERROR(Table1[[#This Row],[Total Voters]]/Table1[[#This Row],[Total Population]],"0.0%")</f>
        <v>0.74768602019211672</v>
      </c>
      <c r="V5819" s="130">
        <f>IFERROR(Table1[[#This Row],[Female Ballots]]/Table1[[#This Row],[Female Population]],"0.0%")</f>
        <v>0.32425538776617063</v>
      </c>
      <c r="W5819" s="130">
        <f>IFERROR(Table1[[#This Row],[Male Ballots]]/Table1[[#This Row],[Male Population]],"0.0%")</f>
        <v>0.3015246644256902</v>
      </c>
      <c r="X5819" s="130">
        <f>IFERROR(Table1[[#This Row],[Total Ballots]]/Table1[[#This Row],[Total Population]],"0.0%")</f>
        <v>0.31327177213568025</v>
      </c>
      <c r="Y5819" s="24">
        <f>Table1[[#This Row],[Female Ballots]]/Table1[[#This Row],[Female Voters]]</f>
        <v>0.41988337306749968</v>
      </c>
      <c r="Z5819" s="24">
        <f>Table1[[#This Row],[Male Ballots]]/Table1[[#This Row],[Male Voters]]</f>
        <v>0.41844097206852288</v>
      </c>
      <c r="AA5819" s="24">
        <f>Table1[[#This Row],[Total Ballots]]/Table1[[#This Row],[Total Voters]]</f>
        <v>0.41898840378904711</v>
      </c>
    </row>
    <row r="5820" spans="1:27" s="12" customFormat="1" x14ac:dyDescent="0.35">
      <c r="A5820" s="8" t="s">
        <v>40</v>
      </c>
      <c r="B5820" s="17">
        <v>2015</v>
      </c>
      <c r="C5820" s="17" t="s">
        <v>82</v>
      </c>
      <c r="D5820" s="17"/>
      <c r="E5820" s="35" t="s">
        <v>73</v>
      </c>
      <c r="F5820" s="34" t="s">
        <v>78</v>
      </c>
      <c r="G5820" s="9" t="s">
        <v>62</v>
      </c>
      <c r="H5820" s="10">
        <v>26481.918999999998</v>
      </c>
      <c r="I5820" s="10">
        <v>26556.930999999997</v>
      </c>
      <c r="J5820" s="10">
        <v>53038.85</v>
      </c>
      <c r="K5820" s="31">
        <v>13409</v>
      </c>
      <c r="L5820" s="31">
        <v>12878</v>
      </c>
      <c r="M5820" s="31">
        <v>117</v>
      </c>
      <c r="N5820" s="31">
        <v>26404</v>
      </c>
      <c r="O5820" s="10">
        <v>2007</v>
      </c>
      <c r="P5820" s="10">
        <v>1858</v>
      </c>
      <c r="Q5820" s="10">
        <v>18</v>
      </c>
      <c r="R5820" s="11">
        <v>3883</v>
      </c>
      <c r="S5820" s="130">
        <f>IFERROR(Table1[[#This Row],[Female Voters]]/Table1[[#This Row],[Female Population]],"0.0%")</f>
        <v>0.50634548047669814</v>
      </c>
      <c r="T5820" s="130">
        <f>IFERROR(Table1[[#This Row],[Male Voters]]/Table1[[#This Row],[Male Population]],"0.0%")</f>
        <v>0.48492049024791312</v>
      </c>
      <c r="U5820" s="130">
        <f>IFERROR(Table1[[#This Row],[Total Voters]]/Table1[[#This Row],[Total Population]],"0.0%")</f>
        <v>0.49782376503261289</v>
      </c>
      <c r="V5820" s="130">
        <f>IFERROR(Table1[[#This Row],[Female Ballots]]/Table1[[#This Row],[Female Population]],"0.0%")</f>
        <v>7.5787559051139763E-2</v>
      </c>
      <c r="W5820" s="130">
        <f>IFERROR(Table1[[#This Row],[Male Ballots]]/Table1[[#This Row],[Male Population]],"0.0%")</f>
        <v>6.9962903469531185E-2</v>
      </c>
      <c r="X5820" s="130">
        <f>IFERROR(Table1[[#This Row],[Total Ballots]]/Table1[[#This Row],[Total Population]],"0.0%")</f>
        <v>7.3210486275626263E-2</v>
      </c>
      <c r="Y5820" s="24">
        <f>Table1[[#This Row],[Female Ballots]]/Table1[[#This Row],[Female Voters]]</f>
        <v>0.14967559102095607</v>
      </c>
      <c r="Z5820" s="24">
        <f>Table1[[#This Row],[Male Ballots]]/Table1[[#This Row],[Male Voters]]</f>
        <v>0.14427706165553658</v>
      </c>
      <c r="AA5820" s="24">
        <f>Table1[[#This Row],[Total Ballots]]/Table1[[#This Row],[Total Voters]]</f>
        <v>0.14706105135585518</v>
      </c>
    </row>
    <row r="5821" spans="1:27" s="12" customFormat="1" x14ac:dyDescent="0.35">
      <c r="A5821" s="8" t="s">
        <v>40</v>
      </c>
      <c r="B5821" s="17">
        <v>2015</v>
      </c>
      <c r="C5821" s="17" t="s">
        <v>82</v>
      </c>
      <c r="D5821" s="17"/>
      <c r="E5821" s="35" t="s">
        <v>73</v>
      </c>
      <c r="F5821" s="34" t="s">
        <v>78</v>
      </c>
      <c r="G5821" s="9" t="s">
        <v>63</v>
      </c>
      <c r="H5821" s="10">
        <v>32928</v>
      </c>
      <c r="I5821" s="10">
        <v>34454</v>
      </c>
      <c r="J5821" s="10">
        <v>67382.009999999995</v>
      </c>
      <c r="K5821" s="31">
        <v>24596</v>
      </c>
      <c r="L5821" s="31">
        <v>22741</v>
      </c>
      <c r="M5821" s="31">
        <v>63</v>
      </c>
      <c r="N5821" s="31">
        <v>47400</v>
      </c>
      <c r="O5821" s="10">
        <v>4268</v>
      </c>
      <c r="P5821" s="10">
        <v>3793</v>
      </c>
      <c r="Q5821" s="10">
        <v>9</v>
      </c>
      <c r="R5821" s="11">
        <v>8070</v>
      </c>
      <c r="S5821" s="130">
        <f>IFERROR(Table1[[#This Row],[Female Voters]]/Table1[[#This Row],[Female Population]],"0.0%")</f>
        <v>0.74696307094266279</v>
      </c>
      <c r="T5821" s="130">
        <f>IFERROR(Table1[[#This Row],[Male Voters]]/Table1[[#This Row],[Male Population]],"0.0%")</f>
        <v>0.66003947292041565</v>
      </c>
      <c r="U5821" s="130">
        <f>IFERROR(Table1[[#This Row],[Total Voters]]/Table1[[#This Row],[Total Population]],"0.0%")</f>
        <v>0.70345185606662675</v>
      </c>
      <c r="V5821" s="130">
        <f>IFERROR(Table1[[#This Row],[Female Ballots]]/Table1[[#This Row],[Female Population]],"0.0%")</f>
        <v>0.12961613216715256</v>
      </c>
      <c r="W5821" s="130">
        <f>IFERROR(Table1[[#This Row],[Male Ballots]]/Table1[[#This Row],[Male Population]],"0.0%")</f>
        <v>0.11008881407093515</v>
      </c>
      <c r="X5821" s="130">
        <f>IFERROR(Table1[[#This Row],[Total Ballots]]/Table1[[#This Row],[Total Population]],"0.0%")</f>
        <v>0.11976490460881177</v>
      </c>
      <c r="Y5821" s="24">
        <f>Table1[[#This Row],[Female Ballots]]/Table1[[#This Row],[Female Voters]]</f>
        <v>0.17352415026833631</v>
      </c>
      <c r="Z5821" s="24">
        <f>Table1[[#This Row],[Male Ballots]]/Table1[[#This Row],[Male Voters]]</f>
        <v>0.1667912580801196</v>
      </c>
      <c r="AA5821" s="24">
        <f>Table1[[#This Row],[Total Ballots]]/Table1[[#This Row],[Total Voters]]</f>
        <v>0.17025316455696202</v>
      </c>
    </row>
    <row r="5822" spans="1:27" s="12" customFormat="1" x14ac:dyDescent="0.35">
      <c r="A5822" s="8" t="s">
        <v>40</v>
      </c>
      <c r="B5822" s="17">
        <v>2015</v>
      </c>
      <c r="C5822" s="17" t="s">
        <v>82</v>
      </c>
      <c r="D5822" s="17"/>
      <c r="E5822" s="35" t="s">
        <v>73</v>
      </c>
      <c r="F5822" s="34" t="s">
        <v>78</v>
      </c>
      <c r="G5822" s="9" t="s">
        <v>64</v>
      </c>
      <c r="H5822" s="10">
        <v>30468.02</v>
      </c>
      <c r="I5822" s="10">
        <v>31324.02</v>
      </c>
      <c r="J5822" s="10">
        <v>61792.02</v>
      </c>
      <c r="K5822" s="31">
        <v>22758</v>
      </c>
      <c r="L5822" s="31">
        <v>20940</v>
      </c>
      <c r="M5822" s="31">
        <v>37</v>
      </c>
      <c r="N5822" s="31">
        <v>43735</v>
      </c>
      <c r="O5822" s="10">
        <v>6108</v>
      </c>
      <c r="P5822" s="10">
        <v>5605</v>
      </c>
      <c r="Q5822" s="10">
        <v>4</v>
      </c>
      <c r="R5822" s="11">
        <v>11717</v>
      </c>
      <c r="S5822" s="130">
        <f>IFERROR(Table1[[#This Row],[Female Voters]]/Table1[[#This Row],[Female Population]],"0.0%")</f>
        <v>0.74694712685629061</v>
      </c>
      <c r="T5822" s="130">
        <f>IFERROR(Table1[[#This Row],[Male Voters]]/Table1[[#This Row],[Male Population]],"0.0%")</f>
        <v>0.66849657227903703</v>
      </c>
      <c r="U5822" s="130">
        <f>IFERROR(Table1[[#This Row],[Total Voters]]/Table1[[#This Row],[Total Population]],"0.0%")</f>
        <v>0.70777747676803582</v>
      </c>
      <c r="V5822" s="130">
        <f>IFERROR(Table1[[#This Row],[Female Ballots]]/Table1[[#This Row],[Female Population]],"0.0%")</f>
        <v>0.20047249542306983</v>
      </c>
      <c r="W5822" s="130">
        <f>IFERROR(Table1[[#This Row],[Male Ballots]]/Table1[[#This Row],[Male Population]],"0.0%")</f>
        <v>0.17893616464298004</v>
      </c>
      <c r="X5822" s="130">
        <f>IFERROR(Table1[[#This Row],[Total Ballots]]/Table1[[#This Row],[Total Population]],"0.0%")</f>
        <v>0.18961995416236596</v>
      </c>
      <c r="Y5822" s="24">
        <f>Table1[[#This Row],[Female Ballots]]/Table1[[#This Row],[Female Voters]]</f>
        <v>0.26838913788557872</v>
      </c>
      <c r="Z5822" s="24">
        <f>Table1[[#This Row],[Male Ballots]]/Table1[[#This Row],[Male Voters]]</f>
        <v>0.26766953199617954</v>
      </c>
      <c r="AA5822" s="24">
        <f>Table1[[#This Row],[Total Ballots]]/Table1[[#This Row],[Total Voters]]</f>
        <v>0.26790899737052704</v>
      </c>
    </row>
    <row r="5823" spans="1:27" s="12" customFormat="1" x14ac:dyDescent="0.35">
      <c r="A5823" s="8" t="s">
        <v>40</v>
      </c>
      <c r="B5823" s="17">
        <v>2015</v>
      </c>
      <c r="C5823" s="17" t="s">
        <v>82</v>
      </c>
      <c r="D5823" s="17"/>
      <c r="E5823" s="35" t="s">
        <v>73</v>
      </c>
      <c r="F5823" s="34" t="s">
        <v>78</v>
      </c>
      <c r="G5823" s="9" t="s">
        <v>65</v>
      </c>
      <c r="H5823" s="10">
        <v>31859.02</v>
      </c>
      <c r="I5823" s="10">
        <v>31512.02</v>
      </c>
      <c r="J5823" s="10">
        <v>63371.02</v>
      </c>
      <c r="K5823" s="31">
        <v>25756</v>
      </c>
      <c r="L5823" s="31">
        <v>23583</v>
      </c>
      <c r="M5823" s="31">
        <v>26</v>
      </c>
      <c r="N5823" s="31">
        <v>49365</v>
      </c>
      <c r="O5823" s="10">
        <v>10109</v>
      </c>
      <c r="P5823" s="10">
        <v>9158</v>
      </c>
      <c r="Q5823" s="10">
        <v>6</v>
      </c>
      <c r="R5823" s="11">
        <v>19273</v>
      </c>
      <c r="S5823" s="130">
        <f>IFERROR(Table1[[#This Row],[Female Voters]]/Table1[[#This Row],[Female Population]],"0.0%")</f>
        <v>0.80843666879897746</v>
      </c>
      <c r="T5823" s="130">
        <f>IFERROR(Table1[[#This Row],[Male Voters]]/Table1[[#This Row],[Male Population]],"0.0%")</f>
        <v>0.74838109394446939</v>
      </c>
      <c r="U5823" s="130">
        <f>IFERROR(Table1[[#This Row],[Total Voters]]/Table1[[#This Row],[Total Population]],"0.0%")</f>
        <v>0.77898383204183874</v>
      </c>
      <c r="V5823" s="130">
        <f>IFERROR(Table1[[#This Row],[Female Ballots]]/Table1[[#This Row],[Female Population]],"0.0%")</f>
        <v>0.31730417319804566</v>
      </c>
      <c r="W5823" s="130">
        <f>IFERROR(Table1[[#This Row],[Male Ballots]]/Table1[[#This Row],[Male Population]],"0.0%")</f>
        <v>0.29061926211014083</v>
      </c>
      <c r="X5823" s="130">
        <f>IFERROR(Table1[[#This Row],[Total Ballots]]/Table1[[#This Row],[Total Population]],"0.0%")</f>
        <v>0.30412955322480212</v>
      </c>
      <c r="Y5823" s="24">
        <f>Table1[[#This Row],[Female Ballots]]/Table1[[#This Row],[Female Voters]]</f>
        <v>0.39249107004193196</v>
      </c>
      <c r="Z5823" s="24">
        <f>Table1[[#This Row],[Male Ballots]]/Table1[[#This Row],[Male Voters]]</f>
        <v>0.38833057711063051</v>
      </c>
      <c r="AA5823" s="24">
        <f>Table1[[#This Row],[Total Ballots]]/Table1[[#This Row],[Total Voters]]</f>
        <v>0.39041831256963433</v>
      </c>
    </row>
    <row r="5824" spans="1:27" s="12" customFormat="1" x14ac:dyDescent="0.35">
      <c r="A5824" s="8" t="s">
        <v>40</v>
      </c>
      <c r="B5824" s="17">
        <v>2015</v>
      </c>
      <c r="C5824" s="17" t="s">
        <v>82</v>
      </c>
      <c r="D5824" s="17"/>
      <c r="E5824" s="35" t="s">
        <v>73</v>
      </c>
      <c r="F5824" s="34" t="s">
        <v>78</v>
      </c>
      <c r="G5824" s="9" t="s">
        <v>66</v>
      </c>
      <c r="H5824" s="10">
        <v>32416.019999999997</v>
      </c>
      <c r="I5824" s="10">
        <v>30577.02</v>
      </c>
      <c r="J5824" s="10">
        <v>62993.039999999994</v>
      </c>
      <c r="K5824" s="31">
        <v>29110</v>
      </c>
      <c r="L5824" s="31">
        <v>25877</v>
      </c>
      <c r="M5824" s="31">
        <v>21</v>
      </c>
      <c r="N5824" s="31">
        <v>55008</v>
      </c>
      <c r="O5824" s="10">
        <v>16392</v>
      </c>
      <c r="P5824" s="10">
        <v>14718</v>
      </c>
      <c r="Q5824" s="10">
        <v>9</v>
      </c>
      <c r="R5824" s="11">
        <v>31119</v>
      </c>
      <c r="S5824" s="130">
        <f>IFERROR(Table1[[#This Row],[Female Voters]]/Table1[[#This Row],[Female Population]],"0.0%")</f>
        <v>0.89801277269695667</v>
      </c>
      <c r="T5824" s="130">
        <f>IFERROR(Table1[[#This Row],[Male Voters]]/Table1[[#This Row],[Male Population]],"0.0%")</f>
        <v>0.84628914132247024</v>
      </c>
      <c r="U5824" s="130">
        <f>IFERROR(Table1[[#This Row],[Total Voters]]/Table1[[#This Row],[Total Population]],"0.0%")</f>
        <v>0.87323932929733195</v>
      </c>
      <c r="V5824" s="130">
        <f>IFERROR(Table1[[#This Row],[Female Ballots]]/Table1[[#This Row],[Female Population]],"0.0%")</f>
        <v>0.50567589728782258</v>
      </c>
      <c r="W5824" s="130">
        <f>IFERROR(Table1[[#This Row],[Male Ballots]]/Table1[[#This Row],[Male Population]],"0.0%")</f>
        <v>0.48134187046350496</v>
      </c>
      <c r="X5824" s="130">
        <f>IFERROR(Table1[[#This Row],[Total Ballots]]/Table1[[#This Row],[Total Population]],"0.0%")</f>
        <v>0.49400695695905456</v>
      </c>
      <c r="Y5824" s="24">
        <f>Table1[[#This Row],[Female Ballots]]/Table1[[#This Row],[Female Voters]]</f>
        <v>0.56310546204053591</v>
      </c>
      <c r="Z5824" s="24">
        <f>Table1[[#This Row],[Male Ballots]]/Table1[[#This Row],[Male Voters]]</f>
        <v>0.56876763148742127</v>
      </c>
      <c r="AA5824" s="24">
        <f>Table1[[#This Row],[Total Ballots]]/Table1[[#This Row],[Total Voters]]</f>
        <v>0.56571771378708546</v>
      </c>
    </row>
    <row r="5825" spans="1:27" s="12" customFormat="1" x14ac:dyDescent="0.35">
      <c r="A5825" s="8" t="s">
        <v>40</v>
      </c>
      <c r="B5825" s="17">
        <v>2015</v>
      </c>
      <c r="C5825" s="17" t="s">
        <v>82</v>
      </c>
      <c r="D5825" s="17"/>
      <c r="E5825" s="35" t="s">
        <v>73</v>
      </c>
      <c r="F5825" s="34" t="s">
        <v>78</v>
      </c>
      <c r="G5825" s="9" t="s">
        <v>67</v>
      </c>
      <c r="H5825" s="10">
        <v>41927.031999999999</v>
      </c>
      <c r="I5825" s="10">
        <v>33680.023999999998</v>
      </c>
      <c r="J5825" s="10">
        <v>75607.051999999996</v>
      </c>
      <c r="K5825" s="31">
        <v>35794</v>
      </c>
      <c r="L5825" s="31">
        <v>29527</v>
      </c>
      <c r="M5825" s="31">
        <v>16</v>
      </c>
      <c r="N5825" s="31">
        <v>65337</v>
      </c>
      <c r="O5825" s="10">
        <v>24696</v>
      </c>
      <c r="P5825" s="10">
        <v>21586</v>
      </c>
      <c r="Q5825" s="10">
        <v>10</v>
      </c>
      <c r="R5825" s="11">
        <v>46292</v>
      </c>
      <c r="S5825" s="130">
        <f>IFERROR(Table1[[#This Row],[Female Voters]]/Table1[[#This Row],[Female Population]],"0.0%")</f>
        <v>0.85372129369901506</v>
      </c>
      <c r="T5825" s="130">
        <f>IFERROR(Table1[[#This Row],[Male Voters]]/Table1[[#This Row],[Male Population]],"0.0%")</f>
        <v>0.876691774328902</v>
      </c>
      <c r="U5825" s="130">
        <f>IFERROR(Table1[[#This Row],[Total Voters]]/Table1[[#This Row],[Total Population]],"0.0%")</f>
        <v>0.86416542202968061</v>
      </c>
      <c r="V5825" s="130">
        <f>IFERROR(Table1[[#This Row],[Female Ballots]]/Table1[[#This Row],[Female Population]],"0.0%")</f>
        <v>0.58902332986508565</v>
      </c>
      <c r="W5825" s="130">
        <f>IFERROR(Table1[[#This Row],[Male Ballots]]/Table1[[#This Row],[Male Population]],"0.0%")</f>
        <v>0.6409140326028272</v>
      </c>
      <c r="X5825" s="130">
        <f>IFERROR(Table1[[#This Row],[Total Ballots]]/Table1[[#This Row],[Total Population]],"0.0%")</f>
        <v>0.61227092943658223</v>
      </c>
      <c r="Y5825" s="24">
        <f>Table1[[#This Row],[Female Ballots]]/Table1[[#This Row],[Female Voters]]</f>
        <v>0.68994803598368437</v>
      </c>
      <c r="Z5825" s="24">
        <f>Table1[[#This Row],[Male Ballots]]/Table1[[#This Row],[Male Voters]]</f>
        <v>0.73105970806380605</v>
      </c>
      <c r="AA5825" s="24">
        <f>Table1[[#This Row],[Total Ballots]]/Table1[[#This Row],[Total Voters]]</f>
        <v>0.70851125702128959</v>
      </c>
    </row>
    <row r="5826" spans="1:27" s="12" customFormat="1" x14ac:dyDescent="0.35">
      <c r="A5826" s="8" t="s">
        <v>28</v>
      </c>
      <c r="B5826" s="17">
        <v>2015</v>
      </c>
      <c r="C5826" s="17" t="s">
        <v>82</v>
      </c>
      <c r="D5826" s="17"/>
      <c r="E5826" s="35" t="s">
        <v>74</v>
      </c>
      <c r="F5826" s="34" t="s">
        <v>78</v>
      </c>
      <c r="G5826" s="9" t="s">
        <v>79</v>
      </c>
      <c r="H5826" s="10">
        <v>17397.010399999999</v>
      </c>
      <c r="I5826" s="10">
        <v>17236.007700000002</v>
      </c>
      <c r="J5826" s="10">
        <v>34633.019700000004</v>
      </c>
      <c r="K5826" s="31">
        <v>14787</v>
      </c>
      <c r="L5826" s="31">
        <v>14168</v>
      </c>
      <c r="M5826" s="31">
        <v>137</v>
      </c>
      <c r="N5826" s="31">
        <v>29092</v>
      </c>
      <c r="O5826" s="10">
        <v>6540</v>
      </c>
      <c r="P5826" s="10">
        <v>6160</v>
      </c>
      <c r="Q5826" s="10">
        <v>60</v>
      </c>
      <c r="R5826" s="11">
        <v>12760</v>
      </c>
      <c r="S5826" s="130">
        <f>IFERROR(Table1[[#This Row],[Female Voters]]/Table1[[#This Row],[Female Population]],"0.0%")</f>
        <v>0.84997362535346876</v>
      </c>
      <c r="T5826" s="130">
        <f>IFERROR(Table1[[#This Row],[Male Voters]]/Table1[[#This Row],[Male Population]],"0.0%")</f>
        <v>0.8220000969249972</v>
      </c>
      <c r="U5826" s="130">
        <f>IFERROR(Table1[[#This Row],[Total Voters]]/Table1[[#This Row],[Total Population]],"0.0%")</f>
        <v>0.84000760696012877</v>
      </c>
      <c r="V5826" s="130">
        <f>IFERROR(Table1[[#This Row],[Female Ballots]]/Table1[[#This Row],[Female Population]],"0.0%")</f>
        <v>0.37592665921496493</v>
      </c>
      <c r="W5826" s="130">
        <f>IFERROR(Table1[[#This Row],[Male Ballots]]/Table1[[#This Row],[Male Population]],"0.0%")</f>
        <v>0.35739134648912924</v>
      </c>
      <c r="X5826" s="130">
        <f>IFERROR(Table1[[#This Row],[Total Ballots]]/Table1[[#This Row],[Total Population]],"0.0%")</f>
        <v>0.36843452030837492</v>
      </c>
      <c r="Y5826" s="24">
        <f>Table1[[#This Row],[Female Ballots]]/Table1[[#This Row],[Female Voters]]</f>
        <v>0.44228038141610876</v>
      </c>
      <c r="Z5826" s="24">
        <f>Table1[[#This Row],[Male Ballots]]/Table1[[#This Row],[Male Voters]]</f>
        <v>0.43478260869565216</v>
      </c>
      <c r="AA5826" s="24">
        <f>Table1[[#This Row],[Total Ballots]]/Table1[[#This Row],[Total Voters]]</f>
        <v>0.43860855217929329</v>
      </c>
    </row>
    <row r="5827" spans="1:27" s="12" customFormat="1" x14ac:dyDescent="0.35">
      <c r="A5827" s="8" t="s">
        <v>28</v>
      </c>
      <c r="B5827" s="17">
        <v>2015</v>
      </c>
      <c r="C5827" s="17" t="s">
        <v>82</v>
      </c>
      <c r="D5827" s="17"/>
      <c r="E5827" s="35" t="s">
        <v>74</v>
      </c>
      <c r="F5827" s="34" t="s">
        <v>78</v>
      </c>
      <c r="G5827" s="9" t="s">
        <v>62</v>
      </c>
      <c r="H5827" s="10">
        <v>1293.9955</v>
      </c>
      <c r="I5827" s="10">
        <v>1442.9945</v>
      </c>
      <c r="J5827" s="10">
        <v>2736.9903999999997</v>
      </c>
      <c r="K5827" s="31">
        <v>1127</v>
      </c>
      <c r="L5827" s="31">
        <v>1196</v>
      </c>
      <c r="M5827" s="31">
        <v>8</v>
      </c>
      <c r="N5827" s="31">
        <v>2331</v>
      </c>
      <c r="O5827" s="10">
        <v>186</v>
      </c>
      <c r="P5827" s="10">
        <v>192</v>
      </c>
      <c r="Q5827" s="10">
        <v>2</v>
      </c>
      <c r="R5827" s="11">
        <v>380</v>
      </c>
      <c r="S5827" s="130">
        <f>IFERROR(Table1[[#This Row],[Female Voters]]/Table1[[#This Row],[Female Population]],"0.0%")</f>
        <v>0.87094584177456569</v>
      </c>
      <c r="T5827" s="130">
        <f>IFERROR(Table1[[#This Row],[Male Voters]]/Table1[[#This Row],[Male Population]],"0.0%")</f>
        <v>0.82883198792510993</v>
      </c>
      <c r="U5827" s="130">
        <f>IFERROR(Table1[[#This Row],[Total Voters]]/Table1[[#This Row],[Total Population]],"0.0%")</f>
        <v>0.85166539129987462</v>
      </c>
      <c r="V5827" s="130">
        <f>IFERROR(Table1[[#This Row],[Female Ballots]]/Table1[[#This Row],[Female Population]],"0.0%")</f>
        <v>0.14374083990245715</v>
      </c>
      <c r="W5827" s="130">
        <f>IFERROR(Table1[[#This Row],[Male Ballots]]/Table1[[#This Row],[Male Population]],"0.0%")</f>
        <v>0.13305664020202432</v>
      </c>
      <c r="X5827" s="130">
        <f>IFERROR(Table1[[#This Row],[Total Ballots]]/Table1[[#This Row],[Total Population]],"0.0%")</f>
        <v>0.13883863092833648</v>
      </c>
      <c r="Y5827" s="24">
        <f>Table1[[#This Row],[Female Ballots]]/Table1[[#This Row],[Female Voters]]</f>
        <v>0.1650399290150843</v>
      </c>
      <c r="Z5827" s="24">
        <f>Table1[[#This Row],[Male Ballots]]/Table1[[#This Row],[Male Voters]]</f>
        <v>0.16053511705685619</v>
      </c>
      <c r="AA5827" s="24">
        <f>Table1[[#This Row],[Total Ballots]]/Table1[[#This Row],[Total Voters]]</f>
        <v>0.16302016302016303</v>
      </c>
    </row>
    <row r="5828" spans="1:27" s="12" customFormat="1" x14ac:dyDescent="0.35">
      <c r="A5828" s="8" t="s">
        <v>28</v>
      </c>
      <c r="B5828" s="17">
        <v>2015</v>
      </c>
      <c r="C5828" s="17" t="s">
        <v>82</v>
      </c>
      <c r="D5828" s="17"/>
      <c r="E5828" s="35" t="s">
        <v>74</v>
      </c>
      <c r="F5828" s="34" t="s">
        <v>78</v>
      </c>
      <c r="G5828" s="9" t="s">
        <v>63</v>
      </c>
      <c r="H5828" s="10">
        <v>1993.9943000000001</v>
      </c>
      <c r="I5828" s="10">
        <v>1913.9960999999998</v>
      </c>
      <c r="J5828" s="10">
        <v>3907.99</v>
      </c>
      <c r="K5828" s="31">
        <v>1654</v>
      </c>
      <c r="L5828" s="31">
        <v>1634</v>
      </c>
      <c r="M5828" s="31">
        <v>21</v>
      </c>
      <c r="N5828" s="31">
        <v>3309</v>
      </c>
      <c r="O5828" s="10">
        <v>232</v>
      </c>
      <c r="P5828" s="10">
        <v>240</v>
      </c>
      <c r="Q5828" s="10">
        <v>4</v>
      </c>
      <c r="R5828" s="11">
        <v>476</v>
      </c>
      <c r="S5828" s="130">
        <f>IFERROR(Table1[[#This Row],[Female Voters]]/Table1[[#This Row],[Female Population]],"0.0%")</f>
        <v>0.82949083655855982</v>
      </c>
      <c r="T5828" s="130">
        <f>IFERROR(Table1[[#This Row],[Male Voters]]/Table1[[#This Row],[Male Population]],"0.0%")</f>
        <v>0.8537112484189493</v>
      </c>
      <c r="U5828" s="130">
        <f>IFERROR(Table1[[#This Row],[Total Voters]]/Table1[[#This Row],[Total Population]],"0.0%")</f>
        <v>0.84672683399906346</v>
      </c>
      <c r="V5828" s="130">
        <f>IFERROR(Table1[[#This Row],[Female Ballots]]/Table1[[#This Row],[Female Population]],"0.0%")</f>
        <v>0.11634937973493706</v>
      </c>
      <c r="W5828" s="130">
        <f>IFERROR(Table1[[#This Row],[Male Ballots]]/Table1[[#This Row],[Male Population]],"0.0%")</f>
        <v>0.12539210503093504</v>
      </c>
      <c r="X5828" s="130">
        <f>IFERROR(Table1[[#This Row],[Total Ballots]]/Table1[[#This Row],[Total Population]],"0.0%")</f>
        <v>0.12180174463087164</v>
      </c>
      <c r="Y5828" s="24">
        <f>Table1[[#This Row],[Female Ballots]]/Table1[[#This Row],[Female Voters]]</f>
        <v>0.14026602176541716</v>
      </c>
      <c r="Z5828" s="24">
        <f>Table1[[#This Row],[Male Ballots]]/Table1[[#This Row],[Male Voters]]</f>
        <v>0.14687882496940025</v>
      </c>
      <c r="AA5828" s="24">
        <f>Table1[[#This Row],[Total Ballots]]/Table1[[#This Row],[Total Voters]]</f>
        <v>0.14385010577213661</v>
      </c>
    </row>
    <row r="5829" spans="1:27" s="12" customFormat="1" x14ac:dyDescent="0.35">
      <c r="A5829" s="8" t="s">
        <v>28</v>
      </c>
      <c r="B5829" s="17">
        <v>2015</v>
      </c>
      <c r="C5829" s="17" t="s">
        <v>82</v>
      </c>
      <c r="D5829" s="17"/>
      <c r="E5829" s="35" t="s">
        <v>74</v>
      </c>
      <c r="F5829" s="34" t="s">
        <v>78</v>
      </c>
      <c r="G5829" s="9" t="s">
        <v>64</v>
      </c>
      <c r="H5829" s="10">
        <v>2471.0010000000002</v>
      </c>
      <c r="I5829" s="10">
        <v>2397.998</v>
      </c>
      <c r="J5829" s="10">
        <v>4868.9989999999998</v>
      </c>
      <c r="K5829" s="31">
        <v>1840</v>
      </c>
      <c r="L5829" s="31">
        <v>1654</v>
      </c>
      <c r="M5829" s="31">
        <v>17</v>
      </c>
      <c r="N5829" s="31">
        <v>3511</v>
      </c>
      <c r="O5829" s="10">
        <v>485</v>
      </c>
      <c r="P5829" s="10">
        <v>371</v>
      </c>
      <c r="Q5829" s="10">
        <v>8</v>
      </c>
      <c r="R5829" s="11">
        <v>864</v>
      </c>
      <c r="S5829" s="130">
        <f>IFERROR(Table1[[#This Row],[Female Voters]]/Table1[[#This Row],[Female Population]],"0.0%")</f>
        <v>0.74463749711149441</v>
      </c>
      <c r="T5829" s="130">
        <f>IFERROR(Table1[[#This Row],[Male Voters]]/Table1[[#This Row],[Male Population]],"0.0%")</f>
        <v>0.68974202647375016</v>
      </c>
      <c r="U5829" s="130">
        <f>IFERROR(Table1[[#This Row],[Total Voters]]/Table1[[#This Row],[Total Population]],"0.0%")</f>
        <v>0.72109277492149826</v>
      </c>
      <c r="V5829" s="130">
        <f>IFERROR(Table1[[#This Row],[Female Ballots]]/Table1[[#This Row],[Female Population]],"0.0%")</f>
        <v>0.19627673157558412</v>
      </c>
      <c r="W5829" s="130">
        <f>IFERROR(Table1[[#This Row],[Male Ballots]]/Table1[[#This Row],[Male Population]],"0.0%")</f>
        <v>0.15471238925136718</v>
      </c>
      <c r="X5829" s="130">
        <f>IFERROR(Table1[[#This Row],[Total Ballots]]/Table1[[#This Row],[Total Population]],"0.0%")</f>
        <v>0.1774492046517159</v>
      </c>
      <c r="Y5829" s="24">
        <f>Table1[[#This Row],[Female Ballots]]/Table1[[#This Row],[Female Voters]]</f>
        <v>0.26358695652173914</v>
      </c>
      <c r="Z5829" s="24">
        <f>Table1[[#This Row],[Male Ballots]]/Table1[[#This Row],[Male Voters]]</f>
        <v>0.22430471584038694</v>
      </c>
      <c r="AA5829" s="24">
        <f>Table1[[#This Row],[Total Ballots]]/Table1[[#This Row],[Total Voters]]</f>
        <v>0.24608373682711479</v>
      </c>
    </row>
    <row r="5830" spans="1:27" s="12" customFormat="1" x14ac:dyDescent="0.35">
      <c r="A5830" s="8" t="s">
        <v>28</v>
      </c>
      <c r="B5830" s="17">
        <v>2015</v>
      </c>
      <c r="C5830" s="17" t="s">
        <v>82</v>
      </c>
      <c r="D5830" s="17"/>
      <c r="E5830" s="35" t="s">
        <v>74</v>
      </c>
      <c r="F5830" s="34" t="s">
        <v>78</v>
      </c>
      <c r="G5830" s="9" t="s">
        <v>65</v>
      </c>
      <c r="H5830" s="10">
        <v>3140.002</v>
      </c>
      <c r="I5830" s="10">
        <v>2998.0010000000002</v>
      </c>
      <c r="J5830" s="10">
        <v>6138.0040000000008</v>
      </c>
      <c r="K5830" s="31">
        <v>2425</v>
      </c>
      <c r="L5830" s="31">
        <v>2244</v>
      </c>
      <c r="M5830" s="31">
        <v>16</v>
      </c>
      <c r="N5830" s="31">
        <v>4685</v>
      </c>
      <c r="O5830" s="10">
        <v>921</v>
      </c>
      <c r="P5830" s="10">
        <v>829</v>
      </c>
      <c r="Q5830" s="10">
        <v>3</v>
      </c>
      <c r="R5830" s="11">
        <v>1753</v>
      </c>
      <c r="S5830" s="130">
        <f>IFERROR(Table1[[#This Row],[Female Voters]]/Table1[[#This Row],[Female Population]],"0.0%")</f>
        <v>0.77229250172452124</v>
      </c>
      <c r="T5830" s="130">
        <f>IFERROR(Table1[[#This Row],[Male Voters]]/Table1[[#This Row],[Male Population]],"0.0%")</f>
        <v>0.74849874966686125</v>
      </c>
      <c r="U5830" s="130">
        <f>IFERROR(Table1[[#This Row],[Total Voters]]/Table1[[#This Row],[Total Population]],"0.0%")</f>
        <v>0.76327744328612357</v>
      </c>
      <c r="V5830" s="130">
        <f>IFERROR(Table1[[#This Row],[Female Ballots]]/Table1[[#This Row],[Female Population]],"0.0%")</f>
        <v>0.29331191508795218</v>
      </c>
      <c r="W5830" s="130">
        <f>IFERROR(Table1[[#This Row],[Male Ballots]]/Table1[[#This Row],[Male Population]],"0.0%")</f>
        <v>0.27651758621828343</v>
      </c>
      <c r="X5830" s="130">
        <f>IFERROR(Table1[[#This Row],[Total Ballots]]/Table1[[#This Row],[Total Population]],"0.0%")</f>
        <v>0.28559772851239584</v>
      </c>
      <c r="Y5830" s="24">
        <f>Table1[[#This Row],[Female Ballots]]/Table1[[#This Row],[Female Voters]]</f>
        <v>0.37979381443298971</v>
      </c>
      <c r="Z5830" s="24">
        <f>Table1[[#This Row],[Male Ballots]]/Table1[[#This Row],[Male Voters]]</f>
        <v>0.36942959001782533</v>
      </c>
      <c r="AA5830" s="24">
        <f>Table1[[#This Row],[Total Ballots]]/Table1[[#This Row],[Total Voters]]</f>
        <v>0.37417289220917821</v>
      </c>
    </row>
    <row r="5831" spans="1:27" s="12" customFormat="1" x14ac:dyDescent="0.35">
      <c r="A5831" s="8" t="s">
        <v>28</v>
      </c>
      <c r="B5831" s="17">
        <v>2015</v>
      </c>
      <c r="C5831" s="17" t="s">
        <v>82</v>
      </c>
      <c r="D5831" s="17"/>
      <c r="E5831" s="35" t="s">
        <v>74</v>
      </c>
      <c r="F5831" s="34" t="s">
        <v>78</v>
      </c>
      <c r="G5831" s="9" t="s">
        <v>66</v>
      </c>
      <c r="H5831" s="10">
        <v>3790.0070000000001</v>
      </c>
      <c r="I5831" s="10">
        <v>3792.0069999999996</v>
      </c>
      <c r="J5831" s="10">
        <v>7582.0140000000001</v>
      </c>
      <c r="K5831" s="31">
        <v>3529</v>
      </c>
      <c r="L5831" s="31">
        <v>3213</v>
      </c>
      <c r="M5831" s="31">
        <v>29</v>
      </c>
      <c r="N5831" s="31">
        <v>6771</v>
      </c>
      <c r="O5831" s="10">
        <v>1967</v>
      </c>
      <c r="P5831" s="10">
        <v>1675</v>
      </c>
      <c r="Q5831" s="10">
        <v>15</v>
      </c>
      <c r="R5831" s="11">
        <v>3657</v>
      </c>
      <c r="S5831" s="130">
        <f>IFERROR(Table1[[#This Row],[Female Voters]]/Table1[[#This Row],[Female Population]],"0.0%")</f>
        <v>0.93113284487337356</v>
      </c>
      <c r="T5831" s="130">
        <f>IFERROR(Table1[[#This Row],[Male Voters]]/Table1[[#This Row],[Male Population]],"0.0%")</f>
        <v>0.8473085624578226</v>
      </c>
      <c r="U5831" s="130">
        <f>IFERROR(Table1[[#This Row],[Total Voters]]/Table1[[#This Row],[Total Population]],"0.0%")</f>
        <v>0.89303448925311923</v>
      </c>
      <c r="V5831" s="130">
        <f>IFERROR(Table1[[#This Row],[Female Ballots]]/Table1[[#This Row],[Female Population]],"0.0%")</f>
        <v>0.51899640290901838</v>
      </c>
      <c r="W5831" s="130">
        <f>IFERROR(Table1[[#This Row],[Male Ballots]]/Table1[[#This Row],[Male Population]],"0.0%")</f>
        <v>0.44171859387390378</v>
      </c>
      <c r="X5831" s="130">
        <f>IFERROR(Table1[[#This Row],[Total Ballots]]/Table1[[#This Row],[Total Population]],"0.0%")</f>
        <v>0.48232567230817563</v>
      </c>
      <c r="Y5831" s="24">
        <f>Table1[[#This Row],[Female Ballots]]/Table1[[#This Row],[Female Voters]]</f>
        <v>0.55738169453102859</v>
      </c>
      <c r="Z5831" s="24">
        <f>Table1[[#This Row],[Male Ballots]]/Table1[[#This Row],[Male Voters]]</f>
        <v>0.52131963896669775</v>
      </c>
      <c r="AA5831" s="24">
        <f>Table1[[#This Row],[Total Ballots]]/Table1[[#This Row],[Total Voters]]</f>
        <v>0.54009747452370405</v>
      </c>
    </row>
    <row r="5832" spans="1:27" s="12" customFormat="1" x14ac:dyDescent="0.35">
      <c r="A5832" s="8" t="s">
        <v>28</v>
      </c>
      <c r="B5832" s="17">
        <v>2015</v>
      </c>
      <c r="C5832" s="17" t="s">
        <v>82</v>
      </c>
      <c r="D5832" s="17"/>
      <c r="E5832" s="35" t="s">
        <v>74</v>
      </c>
      <c r="F5832" s="34" t="s">
        <v>78</v>
      </c>
      <c r="G5832" s="9" t="s">
        <v>67</v>
      </c>
      <c r="H5832" s="10">
        <v>4708.0105999999996</v>
      </c>
      <c r="I5832" s="10">
        <v>4691.0110999999997</v>
      </c>
      <c r="J5832" s="10">
        <v>9399.0223000000005</v>
      </c>
      <c r="K5832" s="31">
        <v>4212</v>
      </c>
      <c r="L5832" s="31">
        <v>4227</v>
      </c>
      <c r="M5832" s="31">
        <v>46</v>
      </c>
      <c r="N5832" s="31">
        <v>8485</v>
      </c>
      <c r="O5832" s="10">
        <v>2749</v>
      </c>
      <c r="P5832" s="10">
        <v>2853</v>
      </c>
      <c r="Q5832" s="10">
        <v>28</v>
      </c>
      <c r="R5832" s="11">
        <v>5630</v>
      </c>
      <c r="S5832" s="130">
        <f>IFERROR(Table1[[#This Row],[Female Voters]]/Table1[[#This Row],[Female Population]],"0.0%")</f>
        <v>0.89464539438377655</v>
      </c>
      <c r="T5832" s="130">
        <f>IFERROR(Table1[[#This Row],[Male Voters]]/Table1[[#This Row],[Male Population]],"0.0%")</f>
        <v>0.90108505605539924</v>
      </c>
      <c r="U5832" s="130">
        <f>IFERROR(Table1[[#This Row],[Total Voters]]/Table1[[#This Row],[Total Population]],"0.0%")</f>
        <v>0.90275347043277043</v>
      </c>
      <c r="V5832" s="130">
        <f>IFERROR(Table1[[#This Row],[Female Ballots]]/Table1[[#This Row],[Female Population]],"0.0%")</f>
        <v>0.58389843047507162</v>
      </c>
      <c r="W5832" s="130">
        <f>IFERROR(Table1[[#This Row],[Male Ballots]]/Table1[[#This Row],[Male Population]],"0.0%")</f>
        <v>0.60818444876414812</v>
      </c>
      <c r="X5832" s="130">
        <f>IFERROR(Table1[[#This Row],[Total Ballots]]/Table1[[#This Row],[Total Population]],"0.0%")</f>
        <v>0.59899847242622239</v>
      </c>
      <c r="Y5832" s="24">
        <f>Table1[[#This Row],[Female Ballots]]/Table1[[#This Row],[Female Voters]]</f>
        <v>0.65265906932573603</v>
      </c>
      <c r="Z5832" s="24">
        <f>Table1[[#This Row],[Male Ballots]]/Table1[[#This Row],[Male Voters]]</f>
        <v>0.67494677075940379</v>
      </c>
      <c r="AA5832" s="24">
        <f>Table1[[#This Row],[Total Ballots]]/Table1[[#This Row],[Total Voters]]</f>
        <v>0.66352386564525634</v>
      </c>
    </row>
    <row r="5833" spans="1:27" s="12" customFormat="1" x14ac:dyDescent="0.35">
      <c r="A5833" s="8" t="s">
        <v>43</v>
      </c>
      <c r="B5833" s="17">
        <v>2015</v>
      </c>
      <c r="C5833" s="17" t="s">
        <v>82</v>
      </c>
      <c r="D5833" s="17" t="s">
        <v>69</v>
      </c>
      <c r="E5833" s="35" t="s">
        <v>73</v>
      </c>
      <c r="F5833" s="34" t="s">
        <v>78</v>
      </c>
      <c r="G5833" s="9" t="s">
        <v>79</v>
      </c>
      <c r="H5833" s="10">
        <v>109981.01200000002</v>
      </c>
      <c r="I5833" s="10">
        <v>101137.011</v>
      </c>
      <c r="J5833" s="10">
        <v>211118.003</v>
      </c>
      <c r="K5833" s="31">
        <v>88166</v>
      </c>
      <c r="L5833" s="31">
        <v>77737</v>
      </c>
      <c r="M5833" s="31">
        <v>3</v>
      </c>
      <c r="N5833" s="31">
        <v>165906</v>
      </c>
      <c r="O5833" s="10">
        <v>32366</v>
      </c>
      <c r="P5833" s="10">
        <v>28486</v>
      </c>
      <c r="Q5833" s="10">
        <v>0</v>
      </c>
      <c r="R5833" s="11">
        <v>60852</v>
      </c>
      <c r="S5833" s="130">
        <f>IFERROR(Table1[[#This Row],[Female Voters]]/Table1[[#This Row],[Female Population]],"0.0%")</f>
        <v>0.80164746983779334</v>
      </c>
      <c r="T5833" s="130">
        <f>IFERROR(Table1[[#This Row],[Male Voters]]/Table1[[#This Row],[Male Population]],"0.0%")</f>
        <v>0.76863058569132525</v>
      </c>
      <c r="U5833" s="130">
        <f>IFERROR(Table1[[#This Row],[Total Voters]]/Table1[[#This Row],[Total Population]],"0.0%")</f>
        <v>0.7858448717895461</v>
      </c>
      <c r="V5833" s="130">
        <f>IFERROR(Table1[[#This Row],[Female Ballots]]/Table1[[#This Row],[Female Population]],"0.0%")</f>
        <v>0.2942871629513647</v>
      </c>
      <c r="W5833" s="130">
        <f>IFERROR(Table1[[#This Row],[Male Ballots]]/Table1[[#This Row],[Male Population]],"0.0%")</f>
        <v>0.28165752298137425</v>
      </c>
      <c r="X5833" s="130">
        <f>IFERROR(Table1[[#This Row],[Total Ballots]]/Table1[[#This Row],[Total Population]],"0.0%")</f>
        <v>0.28823690606811964</v>
      </c>
      <c r="Y5833" s="24">
        <f>Table1[[#This Row],[Female Ballots]]/Table1[[#This Row],[Female Voters]]</f>
        <v>0.3671029648617381</v>
      </c>
      <c r="Z5833" s="24">
        <f>Table1[[#This Row],[Male Ballots]]/Table1[[#This Row],[Male Voters]]</f>
        <v>0.36644069104802091</v>
      </c>
      <c r="AA5833" s="24">
        <f>Table1[[#This Row],[Total Ballots]]/Table1[[#This Row],[Total Voters]]</f>
        <v>0.366786011355828</v>
      </c>
    </row>
    <row r="5834" spans="1:27" s="12" customFormat="1" x14ac:dyDescent="0.35">
      <c r="A5834" s="8" t="s">
        <v>43</v>
      </c>
      <c r="B5834" s="17">
        <v>2015</v>
      </c>
      <c r="C5834" s="17" t="s">
        <v>82</v>
      </c>
      <c r="D5834" s="17" t="s">
        <v>69</v>
      </c>
      <c r="E5834" s="35" t="s">
        <v>73</v>
      </c>
      <c r="F5834" s="34" t="s">
        <v>78</v>
      </c>
      <c r="G5834" s="9" t="s">
        <v>62</v>
      </c>
      <c r="H5834" s="10">
        <v>11749.001</v>
      </c>
      <c r="I5834" s="10">
        <v>11844.001</v>
      </c>
      <c r="J5834" s="10">
        <v>23593</v>
      </c>
      <c r="K5834" s="31">
        <v>7318</v>
      </c>
      <c r="L5834" s="31">
        <v>6949</v>
      </c>
      <c r="M5834" s="31">
        <v>1</v>
      </c>
      <c r="N5834" s="31">
        <v>14268</v>
      </c>
      <c r="O5834" s="10">
        <v>927</v>
      </c>
      <c r="P5834" s="10">
        <v>855</v>
      </c>
      <c r="Q5834" s="10">
        <v>0</v>
      </c>
      <c r="R5834" s="11">
        <v>1782</v>
      </c>
      <c r="S5834" s="130">
        <f>IFERROR(Table1[[#This Row],[Female Voters]]/Table1[[#This Row],[Female Population]],"0.0%")</f>
        <v>0.62286146711537427</v>
      </c>
      <c r="T5834" s="130">
        <f>IFERROR(Table1[[#This Row],[Male Voters]]/Table1[[#This Row],[Male Population]],"0.0%")</f>
        <v>0.58671052121660572</v>
      </c>
      <c r="U5834" s="130">
        <f>IFERROR(Table1[[#This Row],[Total Voters]]/Table1[[#This Row],[Total Population]],"0.0%")</f>
        <v>0.60475564786165392</v>
      </c>
      <c r="V5834" s="130">
        <f>IFERROR(Table1[[#This Row],[Female Ballots]]/Table1[[#This Row],[Female Population]],"0.0%")</f>
        <v>7.8900325227651266E-2</v>
      </c>
      <c r="W5834" s="130">
        <f>IFERROR(Table1[[#This Row],[Male Ballots]]/Table1[[#This Row],[Male Population]],"0.0%")</f>
        <v>7.2188443753086473E-2</v>
      </c>
      <c r="X5834" s="130">
        <f>IFERROR(Table1[[#This Row],[Total Ballots]]/Table1[[#This Row],[Total Population]],"0.0%")</f>
        <v>7.5530877802738094E-2</v>
      </c>
      <c r="Y5834" s="24">
        <f>Table1[[#This Row],[Female Ballots]]/Table1[[#This Row],[Female Voters]]</f>
        <v>0.12667395463241324</v>
      </c>
      <c r="Z5834" s="24">
        <f>Table1[[#This Row],[Male Ballots]]/Table1[[#This Row],[Male Voters]]</f>
        <v>0.12303928622823428</v>
      </c>
      <c r="AA5834" s="24">
        <f>Table1[[#This Row],[Total Ballots]]/Table1[[#This Row],[Total Voters]]</f>
        <v>0.12489486963835156</v>
      </c>
    </row>
    <row r="5835" spans="1:27" s="12" customFormat="1" x14ac:dyDescent="0.35">
      <c r="A5835" s="8" t="s">
        <v>43</v>
      </c>
      <c r="B5835" s="17">
        <v>2015</v>
      </c>
      <c r="C5835" s="17" t="s">
        <v>82</v>
      </c>
      <c r="D5835" s="17" t="s">
        <v>69</v>
      </c>
      <c r="E5835" s="35" t="s">
        <v>73</v>
      </c>
      <c r="F5835" s="34" t="s">
        <v>78</v>
      </c>
      <c r="G5835" s="9" t="s">
        <v>63</v>
      </c>
      <c r="H5835" s="10">
        <v>18624.002</v>
      </c>
      <c r="I5835" s="10">
        <v>18322.002</v>
      </c>
      <c r="J5835" s="10">
        <v>36946</v>
      </c>
      <c r="K5835" s="31">
        <v>13661</v>
      </c>
      <c r="L5835" s="31">
        <v>12449</v>
      </c>
      <c r="M5835" s="31"/>
      <c r="N5835" s="31">
        <v>26110</v>
      </c>
      <c r="O5835" s="10">
        <v>2095</v>
      </c>
      <c r="P5835" s="10">
        <v>1806</v>
      </c>
      <c r="Q5835" s="10">
        <v>0</v>
      </c>
      <c r="R5835" s="11">
        <v>3901</v>
      </c>
      <c r="S5835" s="130">
        <f>IFERROR(Table1[[#This Row],[Female Voters]]/Table1[[#This Row],[Female Population]],"0.0%")</f>
        <v>0.73351581469976213</v>
      </c>
      <c r="T5835" s="130">
        <f>IFERROR(Table1[[#This Row],[Male Voters]]/Table1[[#This Row],[Male Population]],"0.0%")</f>
        <v>0.67945631705530873</v>
      </c>
      <c r="U5835" s="130">
        <f>IFERROR(Table1[[#This Row],[Total Voters]]/Table1[[#This Row],[Total Population]],"0.0%")</f>
        <v>0.70670708601743082</v>
      </c>
      <c r="V5835" s="130">
        <f>IFERROR(Table1[[#This Row],[Female Ballots]]/Table1[[#This Row],[Female Population]],"0.0%")</f>
        <v>0.11248924908835384</v>
      </c>
      <c r="W5835" s="130">
        <f>IFERROR(Table1[[#This Row],[Male Ballots]]/Table1[[#This Row],[Male Population]],"0.0%")</f>
        <v>9.8570014346685469E-2</v>
      </c>
      <c r="X5835" s="130">
        <f>IFERROR(Table1[[#This Row],[Total Ballots]]/Table1[[#This Row],[Total Population]],"0.0%")</f>
        <v>0.10558653169490607</v>
      </c>
      <c r="Y5835" s="24">
        <f>Table1[[#This Row],[Female Ballots]]/Table1[[#This Row],[Female Voters]]</f>
        <v>0.15335626967279115</v>
      </c>
      <c r="Z5835" s="24">
        <f>Table1[[#This Row],[Male Ballots]]/Table1[[#This Row],[Male Voters]]</f>
        <v>0.14507189332476503</v>
      </c>
      <c r="AA5835" s="24">
        <f>Table1[[#This Row],[Total Ballots]]/Table1[[#This Row],[Total Voters]]</f>
        <v>0.14940635771734967</v>
      </c>
    </row>
    <row r="5836" spans="1:27" s="12" customFormat="1" x14ac:dyDescent="0.35">
      <c r="A5836" s="8" t="s">
        <v>43</v>
      </c>
      <c r="B5836" s="17">
        <v>2015</v>
      </c>
      <c r="C5836" s="17" t="s">
        <v>82</v>
      </c>
      <c r="D5836" s="17" t="s">
        <v>69</v>
      </c>
      <c r="E5836" s="35" t="s">
        <v>73</v>
      </c>
      <c r="F5836" s="34" t="s">
        <v>78</v>
      </c>
      <c r="G5836" s="9" t="s">
        <v>64</v>
      </c>
      <c r="H5836" s="10">
        <v>18454.002</v>
      </c>
      <c r="I5836" s="10">
        <v>17907.002</v>
      </c>
      <c r="J5836" s="10">
        <v>36361</v>
      </c>
      <c r="K5836" s="31">
        <v>13938</v>
      </c>
      <c r="L5836" s="31">
        <v>12619</v>
      </c>
      <c r="M5836" s="31">
        <v>1</v>
      </c>
      <c r="N5836" s="31">
        <v>26558</v>
      </c>
      <c r="O5836" s="10">
        <v>3253</v>
      </c>
      <c r="P5836" s="10">
        <v>2800</v>
      </c>
      <c r="Q5836" s="10">
        <v>0</v>
      </c>
      <c r="R5836" s="11">
        <v>6053</v>
      </c>
      <c r="S5836" s="130">
        <f>IFERROR(Table1[[#This Row],[Female Voters]]/Table1[[#This Row],[Female Population]],"0.0%")</f>
        <v>0.75528332553556676</v>
      </c>
      <c r="T5836" s="130">
        <f>IFERROR(Table1[[#This Row],[Male Voters]]/Table1[[#This Row],[Male Population]],"0.0%")</f>
        <v>0.70469640870090922</v>
      </c>
      <c r="U5836" s="130">
        <f>IFERROR(Table1[[#This Row],[Total Voters]]/Table1[[#This Row],[Total Population]],"0.0%")</f>
        <v>0.73039795385165429</v>
      </c>
      <c r="V5836" s="130">
        <f>IFERROR(Table1[[#This Row],[Female Ballots]]/Table1[[#This Row],[Female Population]],"0.0%")</f>
        <v>0.17627612698860659</v>
      </c>
      <c r="W5836" s="130">
        <f>IFERROR(Table1[[#This Row],[Male Ballots]]/Table1[[#This Row],[Male Population]],"0.0%")</f>
        <v>0.15636341583029922</v>
      </c>
      <c r="X5836" s="130">
        <f>IFERROR(Table1[[#This Row],[Total Ballots]]/Table1[[#This Row],[Total Population]],"0.0%")</f>
        <v>0.16646956904375568</v>
      </c>
      <c r="Y5836" s="24">
        <f>Table1[[#This Row],[Female Ballots]]/Table1[[#This Row],[Female Voters]]</f>
        <v>0.23339073037738556</v>
      </c>
      <c r="Z5836" s="24">
        <f>Table1[[#This Row],[Male Ballots]]/Table1[[#This Row],[Male Voters]]</f>
        <v>0.22188762976464063</v>
      </c>
      <c r="AA5836" s="24">
        <f>Table1[[#This Row],[Total Ballots]]/Table1[[#This Row],[Total Voters]]</f>
        <v>0.22791625875442428</v>
      </c>
    </row>
    <row r="5837" spans="1:27" s="12" customFormat="1" x14ac:dyDescent="0.35">
      <c r="A5837" s="8" t="s">
        <v>43</v>
      </c>
      <c r="B5837" s="17">
        <v>2015</v>
      </c>
      <c r="C5837" s="17" t="s">
        <v>82</v>
      </c>
      <c r="D5837" s="17" t="s">
        <v>69</v>
      </c>
      <c r="E5837" s="35" t="s">
        <v>73</v>
      </c>
      <c r="F5837" s="34" t="s">
        <v>78</v>
      </c>
      <c r="G5837" s="9" t="s">
        <v>65</v>
      </c>
      <c r="H5837" s="10">
        <v>18402.002</v>
      </c>
      <c r="I5837" s="10">
        <v>17284.002</v>
      </c>
      <c r="J5837" s="10">
        <v>35686</v>
      </c>
      <c r="K5837" s="31">
        <v>14952</v>
      </c>
      <c r="L5837" s="31">
        <v>13474</v>
      </c>
      <c r="M5837" s="31"/>
      <c r="N5837" s="31">
        <v>28426</v>
      </c>
      <c r="O5837" s="10">
        <v>4771</v>
      </c>
      <c r="P5837" s="10">
        <v>4368</v>
      </c>
      <c r="Q5837" s="10">
        <v>0</v>
      </c>
      <c r="R5837" s="11">
        <v>9139</v>
      </c>
      <c r="S5837" s="130">
        <f>IFERROR(Table1[[#This Row],[Female Voters]]/Table1[[#This Row],[Female Population]],"0.0%")</f>
        <v>0.81252028991193459</v>
      </c>
      <c r="T5837" s="130">
        <f>IFERROR(Table1[[#This Row],[Male Voters]]/Table1[[#This Row],[Male Population]],"0.0%")</f>
        <v>0.77956482532228355</v>
      </c>
      <c r="U5837" s="130">
        <f>IFERROR(Table1[[#This Row],[Total Voters]]/Table1[[#This Row],[Total Population]],"0.0%")</f>
        <v>0.79655887462870589</v>
      </c>
      <c r="V5837" s="130">
        <f>IFERROR(Table1[[#This Row],[Female Ballots]]/Table1[[#This Row],[Female Population]],"0.0%")</f>
        <v>0.2592652690723542</v>
      </c>
      <c r="W5837" s="130">
        <f>IFERROR(Table1[[#This Row],[Male Ballots]]/Table1[[#This Row],[Male Population]],"0.0%")</f>
        <v>0.25271924870177637</v>
      </c>
      <c r="X5837" s="130">
        <f>IFERROR(Table1[[#This Row],[Total Ballots]]/Table1[[#This Row],[Total Population]],"0.0%")</f>
        <v>0.25609482710306564</v>
      </c>
      <c r="Y5837" s="24">
        <f>Table1[[#This Row],[Female Ballots]]/Table1[[#This Row],[Female Voters]]</f>
        <v>0.31908774745853397</v>
      </c>
      <c r="Z5837" s="24">
        <f>Table1[[#This Row],[Male Ballots]]/Table1[[#This Row],[Male Voters]]</f>
        <v>0.32417990203354607</v>
      </c>
      <c r="AA5837" s="24">
        <f>Table1[[#This Row],[Total Ballots]]/Table1[[#This Row],[Total Voters]]</f>
        <v>0.32150144234151834</v>
      </c>
    </row>
    <row r="5838" spans="1:27" s="12" customFormat="1" x14ac:dyDescent="0.35">
      <c r="A5838" s="8" t="s">
        <v>43</v>
      </c>
      <c r="B5838" s="17">
        <v>2015</v>
      </c>
      <c r="C5838" s="17" t="s">
        <v>82</v>
      </c>
      <c r="D5838" s="17" t="s">
        <v>69</v>
      </c>
      <c r="E5838" s="35" t="s">
        <v>73</v>
      </c>
      <c r="F5838" s="34" t="s">
        <v>78</v>
      </c>
      <c r="G5838" s="9" t="s">
        <v>66</v>
      </c>
      <c r="H5838" s="10">
        <v>18900.002</v>
      </c>
      <c r="I5838" s="10">
        <v>16712.002</v>
      </c>
      <c r="J5838" s="10">
        <v>35612</v>
      </c>
      <c r="K5838" s="31">
        <v>17385</v>
      </c>
      <c r="L5838" s="31">
        <v>14627</v>
      </c>
      <c r="M5838" s="31">
        <v>1</v>
      </c>
      <c r="N5838" s="31">
        <v>32013</v>
      </c>
      <c r="O5838" s="10">
        <v>8365</v>
      </c>
      <c r="P5838" s="10">
        <v>7002</v>
      </c>
      <c r="Q5838" s="10">
        <v>0</v>
      </c>
      <c r="R5838" s="11">
        <v>15367</v>
      </c>
      <c r="S5838" s="130">
        <f>IFERROR(Table1[[#This Row],[Female Voters]]/Table1[[#This Row],[Female Population]],"0.0%")</f>
        <v>0.91984117250357966</v>
      </c>
      <c r="T5838" s="130">
        <f>IFERROR(Table1[[#This Row],[Male Voters]]/Table1[[#This Row],[Male Population]],"0.0%")</f>
        <v>0.87523924422699328</v>
      </c>
      <c r="U5838" s="130">
        <f>IFERROR(Table1[[#This Row],[Total Voters]]/Table1[[#This Row],[Total Population]],"0.0%")</f>
        <v>0.89893856003594297</v>
      </c>
      <c r="V5838" s="130">
        <f>IFERROR(Table1[[#This Row],[Female Ballots]]/Table1[[#This Row],[Female Population]],"0.0%")</f>
        <v>0.44259254575740253</v>
      </c>
      <c r="W5838" s="130">
        <f>IFERROR(Table1[[#This Row],[Male Ballots]]/Table1[[#This Row],[Male Population]],"0.0%")</f>
        <v>0.41898032324313988</v>
      </c>
      <c r="X5838" s="130">
        <f>IFERROR(Table1[[#This Row],[Total Ballots]]/Table1[[#This Row],[Total Population]],"0.0%")</f>
        <v>0.43151184993822306</v>
      </c>
      <c r="Y5838" s="24">
        <f>Table1[[#This Row],[Female Ballots]]/Table1[[#This Row],[Female Voters]]</f>
        <v>0.4811619211964337</v>
      </c>
      <c r="Z5838" s="24">
        <f>Table1[[#This Row],[Male Ballots]]/Table1[[#This Row],[Male Voters]]</f>
        <v>0.47870376700622136</v>
      </c>
      <c r="AA5838" s="24">
        <f>Table1[[#This Row],[Total Ballots]]/Table1[[#This Row],[Total Voters]]</f>
        <v>0.48002374035548057</v>
      </c>
    </row>
    <row r="5839" spans="1:27" s="12" customFormat="1" x14ac:dyDescent="0.35">
      <c r="A5839" s="8" t="s">
        <v>43</v>
      </c>
      <c r="B5839" s="17">
        <v>2015</v>
      </c>
      <c r="C5839" s="17" t="s">
        <v>82</v>
      </c>
      <c r="D5839" s="17" t="s">
        <v>69</v>
      </c>
      <c r="E5839" s="35" t="s">
        <v>73</v>
      </c>
      <c r="F5839" s="34" t="s">
        <v>78</v>
      </c>
      <c r="G5839" s="9" t="s">
        <v>67</v>
      </c>
      <c r="H5839" s="10">
        <v>23852.003000000001</v>
      </c>
      <c r="I5839" s="10">
        <v>19068.002</v>
      </c>
      <c r="J5839" s="10">
        <v>42920.002999999997</v>
      </c>
      <c r="K5839" s="31">
        <v>20912</v>
      </c>
      <c r="L5839" s="31">
        <v>17619</v>
      </c>
      <c r="M5839" s="31"/>
      <c r="N5839" s="31">
        <v>38531</v>
      </c>
      <c r="O5839" s="10">
        <v>12955</v>
      </c>
      <c r="P5839" s="10">
        <v>11655</v>
      </c>
      <c r="Q5839" s="10">
        <v>0</v>
      </c>
      <c r="R5839" s="11">
        <v>24610</v>
      </c>
      <c r="S5839" s="130">
        <f>IFERROR(Table1[[#This Row],[Female Voters]]/Table1[[#This Row],[Female Population]],"0.0%")</f>
        <v>0.8767397857530036</v>
      </c>
      <c r="T5839" s="130">
        <f>IFERROR(Table1[[#This Row],[Male Voters]]/Table1[[#This Row],[Male Population]],"0.0%")</f>
        <v>0.92400871365547366</v>
      </c>
      <c r="U5839" s="130">
        <f>IFERROR(Table1[[#This Row],[Total Voters]]/Table1[[#This Row],[Total Population]],"0.0%")</f>
        <v>0.89773991861090974</v>
      </c>
      <c r="V5839" s="130">
        <f>IFERROR(Table1[[#This Row],[Female Ballots]]/Table1[[#This Row],[Female Population]],"0.0%")</f>
        <v>0.54314096807718826</v>
      </c>
      <c r="W5839" s="130">
        <f>IFERROR(Table1[[#This Row],[Male Ballots]]/Table1[[#This Row],[Male Population]],"0.0%")</f>
        <v>0.61123341606530146</v>
      </c>
      <c r="X5839" s="130">
        <f>IFERROR(Table1[[#This Row],[Total Ballots]]/Table1[[#This Row],[Total Population]],"0.0%")</f>
        <v>0.5733923177964364</v>
      </c>
      <c r="Y5839" s="24">
        <f>Table1[[#This Row],[Female Ballots]]/Table1[[#This Row],[Female Voters]]</f>
        <v>0.6195007651109411</v>
      </c>
      <c r="Z5839" s="24">
        <f>Table1[[#This Row],[Male Ballots]]/Table1[[#This Row],[Male Voters]]</f>
        <v>0.66150178784266989</v>
      </c>
      <c r="AA5839" s="24">
        <f>Table1[[#This Row],[Total Ballots]]/Table1[[#This Row],[Total Voters]]</f>
        <v>0.63870649606810104</v>
      </c>
    </row>
    <row r="5840" spans="1:27" s="12" customFormat="1" x14ac:dyDescent="0.35">
      <c r="A5840" s="8" t="s">
        <v>26</v>
      </c>
      <c r="B5840" s="17">
        <v>2015</v>
      </c>
      <c r="C5840" s="17" t="s">
        <v>82</v>
      </c>
      <c r="D5840" s="17"/>
      <c r="E5840" s="35" t="s">
        <v>73</v>
      </c>
      <c r="F5840" s="34" t="s">
        <v>78</v>
      </c>
      <c r="G5840" s="9" t="s">
        <v>79</v>
      </c>
      <c r="H5840" s="10">
        <v>1706.9991800000003</v>
      </c>
      <c r="I5840" s="10">
        <v>1682.9997000000001</v>
      </c>
      <c r="J5840" s="10">
        <v>3389.9991199999999</v>
      </c>
      <c r="K5840" s="31">
        <v>1487</v>
      </c>
      <c r="L5840" s="31">
        <v>1469</v>
      </c>
      <c r="M5840" s="31"/>
      <c r="N5840" s="31">
        <v>2956</v>
      </c>
      <c r="O5840" s="10">
        <v>722</v>
      </c>
      <c r="P5840" s="10">
        <v>708</v>
      </c>
      <c r="Q5840" s="10">
        <v>0</v>
      </c>
      <c r="R5840" s="11">
        <v>1430</v>
      </c>
      <c r="S5840" s="130">
        <f>IFERROR(Table1[[#This Row],[Female Voters]]/Table1[[#This Row],[Female Population]],"0.0%")</f>
        <v>0.87111934054941942</v>
      </c>
      <c r="T5840" s="130">
        <f>IFERROR(Table1[[#This Row],[Male Voters]]/Table1[[#This Row],[Male Population]],"0.0%")</f>
        <v>0.87284626372779506</v>
      </c>
      <c r="U5840" s="130">
        <f>IFERROR(Table1[[#This Row],[Total Voters]]/Table1[[#This Row],[Total Population]],"0.0%")</f>
        <v>0.87197662753375582</v>
      </c>
      <c r="V5840" s="130">
        <f>IFERROR(Table1[[#This Row],[Female Ballots]]/Table1[[#This Row],[Female Population]],"0.0%")</f>
        <v>0.42296446797355808</v>
      </c>
      <c r="W5840" s="130">
        <f>IFERROR(Table1[[#This Row],[Male Ballots]]/Table1[[#This Row],[Male Population]],"0.0%")</f>
        <v>0.42067743684089781</v>
      </c>
      <c r="X5840" s="130">
        <f>IFERROR(Table1[[#This Row],[Total Ballots]]/Table1[[#This Row],[Total Population]],"0.0%")</f>
        <v>0.42182901805591028</v>
      </c>
      <c r="Y5840" s="24">
        <f>Table1[[#This Row],[Female Ballots]]/Table1[[#This Row],[Female Voters]]</f>
        <v>0.48554135843981172</v>
      </c>
      <c r="Z5840" s="24">
        <f>Table1[[#This Row],[Male Ballots]]/Table1[[#This Row],[Male Voters]]</f>
        <v>0.48196051735874745</v>
      </c>
      <c r="AA5840" s="24">
        <f>Table1[[#This Row],[Total Ballots]]/Table1[[#This Row],[Total Voters]]</f>
        <v>0.48376184032476321</v>
      </c>
    </row>
    <row r="5841" spans="1:27" s="12" customFormat="1" x14ac:dyDescent="0.35">
      <c r="A5841" s="8" t="s">
        <v>26</v>
      </c>
      <c r="B5841" s="17">
        <v>2015</v>
      </c>
      <c r="C5841" s="17" t="s">
        <v>82</v>
      </c>
      <c r="D5841" s="17"/>
      <c r="E5841" s="35" t="s">
        <v>73</v>
      </c>
      <c r="F5841" s="34" t="s">
        <v>78</v>
      </c>
      <c r="G5841" s="9" t="s">
        <v>62</v>
      </c>
      <c r="H5841" s="10">
        <v>97</v>
      </c>
      <c r="I5841" s="10">
        <v>96.99991</v>
      </c>
      <c r="J5841" s="10">
        <v>193.99988999999999</v>
      </c>
      <c r="K5841" s="31">
        <v>84</v>
      </c>
      <c r="L5841" s="31">
        <v>91</v>
      </c>
      <c r="M5841" s="31"/>
      <c r="N5841" s="31">
        <v>175</v>
      </c>
      <c r="O5841" s="10">
        <v>16</v>
      </c>
      <c r="P5841" s="10">
        <v>13</v>
      </c>
      <c r="Q5841" s="10">
        <v>0</v>
      </c>
      <c r="R5841" s="11">
        <v>29</v>
      </c>
      <c r="S5841" s="130">
        <f>IFERROR(Table1[[#This Row],[Female Voters]]/Table1[[#This Row],[Female Population]],"0.0%")</f>
        <v>0.865979381443299</v>
      </c>
      <c r="T5841" s="130">
        <f>IFERROR(Table1[[#This Row],[Male Voters]]/Table1[[#This Row],[Male Population]],"0.0%")</f>
        <v>0.93814520034090754</v>
      </c>
      <c r="U5841" s="130">
        <f>IFERROR(Table1[[#This Row],[Total Voters]]/Table1[[#This Row],[Total Population]],"0.0%")</f>
        <v>0.90206236714876487</v>
      </c>
      <c r="V5841" s="130">
        <f>IFERROR(Table1[[#This Row],[Female Ballots]]/Table1[[#This Row],[Female Population]],"0.0%")</f>
        <v>0.16494845360824742</v>
      </c>
      <c r="W5841" s="130">
        <f>IFERROR(Table1[[#This Row],[Male Ballots]]/Table1[[#This Row],[Male Population]],"0.0%")</f>
        <v>0.13402074290584393</v>
      </c>
      <c r="X5841" s="130">
        <f>IFERROR(Table1[[#This Row],[Total Ballots]]/Table1[[#This Row],[Total Population]],"0.0%")</f>
        <v>0.14948462084179534</v>
      </c>
      <c r="Y5841" s="24">
        <f>Table1[[#This Row],[Female Ballots]]/Table1[[#This Row],[Female Voters]]</f>
        <v>0.19047619047619047</v>
      </c>
      <c r="Z5841" s="24">
        <f>Table1[[#This Row],[Male Ballots]]/Table1[[#This Row],[Male Voters]]</f>
        <v>0.14285714285714285</v>
      </c>
      <c r="AA5841" s="24">
        <f>Table1[[#This Row],[Total Ballots]]/Table1[[#This Row],[Total Voters]]</f>
        <v>0.1657142857142857</v>
      </c>
    </row>
    <row r="5842" spans="1:27" s="12" customFormat="1" x14ac:dyDescent="0.35">
      <c r="A5842" s="8" t="s">
        <v>26</v>
      </c>
      <c r="B5842" s="17">
        <v>2015</v>
      </c>
      <c r="C5842" s="17" t="s">
        <v>82</v>
      </c>
      <c r="D5842" s="17"/>
      <c r="E5842" s="35" t="s">
        <v>73</v>
      </c>
      <c r="F5842" s="34" t="s">
        <v>78</v>
      </c>
      <c r="G5842" s="9" t="s">
        <v>63</v>
      </c>
      <c r="H5842" s="10">
        <v>160.99914999999999</v>
      </c>
      <c r="I5842" s="10">
        <v>162.00001</v>
      </c>
      <c r="J5842" s="10">
        <v>322.9991</v>
      </c>
      <c r="K5842" s="31">
        <v>141</v>
      </c>
      <c r="L5842" s="31">
        <v>137</v>
      </c>
      <c r="M5842" s="31"/>
      <c r="N5842" s="31">
        <v>278</v>
      </c>
      <c r="O5842" s="10">
        <v>24</v>
      </c>
      <c r="P5842" s="10">
        <v>31</v>
      </c>
      <c r="Q5842" s="10">
        <v>0</v>
      </c>
      <c r="R5842" s="11">
        <v>55</v>
      </c>
      <c r="S5842" s="130">
        <f>IFERROR(Table1[[#This Row],[Female Voters]]/Table1[[#This Row],[Female Population]],"0.0%")</f>
        <v>0.87578102120414925</v>
      </c>
      <c r="T5842" s="130">
        <f>IFERROR(Table1[[#This Row],[Male Voters]]/Table1[[#This Row],[Male Population]],"0.0%")</f>
        <v>0.84567896014327404</v>
      </c>
      <c r="U5842" s="130">
        <f>IFERROR(Table1[[#This Row],[Total Voters]]/Table1[[#This Row],[Total Population]],"0.0%")</f>
        <v>0.86068351274043797</v>
      </c>
      <c r="V5842" s="130">
        <f>IFERROR(Table1[[#This Row],[Female Ballots]]/Table1[[#This Row],[Female Population]],"0.0%")</f>
        <v>0.14906910999219564</v>
      </c>
      <c r="W5842" s="130">
        <f>IFERROR(Table1[[#This Row],[Male Ballots]]/Table1[[#This Row],[Male Population]],"0.0%")</f>
        <v>0.19135801287913501</v>
      </c>
      <c r="X5842" s="130">
        <f>IFERROR(Table1[[#This Row],[Total Ballots]]/Table1[[#This Row],[Total Population]],"0.0%")</f>
        <v>0.17027911223282047</v>
      </c>
      <c r="Y5842" s="24">
        <f>Table1[[#This Row],[Female Ballots]]/Table1[[#This Row],[Female Voters]]</f>
        <v>0.1702127659574468</v>
      </c>
      <c r="Z5842" s="24">
        <f>Table1[[#This Row],[Male Ballots]]/Table1[[#This Row],[Male Voters]]</f>
        <v>0.22627737226277372</v>
      </c>
      <c r="AA5842" s="24">
        <f>Table1[[#This Row],[Total Ballots]]/Table1[[#This Row],[Total Voters]]</f>
        <v>0.19784172661870503</v>
      </c>
    </row>
    <row r="5843" spans="1:27" s="12" customFormat="1" x14ac:dyDescent="0.35">
      <c r="A5843" s="8" t="s">
        <v>26</v>
      </c>
      <c r="B5843" s="17">
        <v>2015</v>
      </c>
      <c r="C5843" s="17" t="s">
        <v>82</v>
      </c>
      <c r="D5843" s="17"/>
      <c r="E5843" s="35" t="s">
        <v>73</v>
      </c>
      <c r="F5843" s="34" t="s">
        <v>78</v>
      </c>
      <c r="G5843" s="9" t="s">
        <v>64</v>
      </c>
      <c r="H5843" s="10">
        <v>192.99982</v>
      </c>
      <c r="I5843" s="10">
        <v>195.99986000000001</v>
      </c>
      <c r="J5843" s="10">
        <v>388.99969999999996</v>
      </c>
      <c r="K5843" s="31">
        <v>156</v>
      </c>
      <c r="L5843" s="31">
        <v>144</v>
      </c>
      <c r="M5843" s="31"/>
      <c r="N5843" s="31">
        <v>300</v>
      </c>
      <c r="O5843" s="10">
        <v>44</v>
      </c>
      <c r="P5843" s="10">
        <v>48</v>
      </c>
      <c r="Q5843" s="10">
        <v>0</v>
      </c>
      <c r="R5843" s="11">
        <v>92</v>
      </c>
      <c r="S5843" s="130">
        <f>IFERROR(Table1[[#This Row],[Female Voters]]/Table1[[#This Row],[Female Population]],"0.0%")</f>
        <v>0.80829090928685843</v>
      </c>
      <c r="T5843" s="130">
        <f>IFERROR(Table1[[#This Row],[Male Voters]]/Table1[[#This Row],[Male Population]],"0.0%")</f>
        <v>0.73469440233273631</v>
      </c>
      <c r="U5843" s="130">
        <f>IFERROR(Table1[[#This Row],[Total Voters]]/Table1[[#This Row],[Total Population]],"0.0%")</f>
        <v>0.77120882098366661</v>
      </c>
      <c r="V5843" s="130">
        <f>IFERROR(Table1[[#This Row],[Female Ballots]]/Table1[[#This Row],[Female Population]],"0.0%")</f>
        <v>0.22797948723475495</v>
      </c>
      <c r="W5843" s="130">
        <f>IFERROR(Table1[[#This Row],[Male Ballots]]/Table1[[#This Row],[Male Population]],"0.0%")</f>
        <v>0.2448981341109121</v>
      </c>
      <c r="X5843" s="130">
        <f>IFERROR(Table1[[#This Row],[Total Ballots]]/Table1[[#This Row],[Total Population]],"0.0%")</f>
        <v>0.2365040384349911</v>
      </c>
      <c r="Y5843" s="24">
        <f>Table1[[#This Row],[Female Ballots]]/Table1[[#This Row],[Female Voters]]</f>
        <v>0.28205128205128205</v>
      </c>
      <c r="Z5843" s="24">
        <f>Table1[[#This Row],[Male Ballots]]/Table1[[#This Row],[Male Voters]]</f>
        <v>0.33333333333333331</v>
      </c>
      <c r="AA5843" s="24">
        <f>Table1[[#This Row],[Total Ballots]]/Table1[[#This Row],[Total Voters]]</f>
        <v>0.30666666666666664</v>
      </c>
    </row>
    <row r="5844" spans="1:27" s="12" customFormat="1" x14ac:dyDescent="0.35">
      <c r="A5844" s="8" t="s">
        <v>26</v>
      </c>
      <c r="B5844" s="17">
        <v>2015</v>
      </c>
      <c r="C5844" s="17" t="s">
        <v>82</v>
      </c>
      <c r="D5844" s="17"/>
      <c r="E5844" s="35" t="s">
        <v>73</v>
      </c>
      <c r="F5844" s="34" t="s">
        <v>78</v>
      </c>
      <c r="G5844" s="9" t="s">
        <v>65</v>
      </c>
      <c r="H5844" s="10">
        <v>276.99990000000003</v>
      </c>
      <c r="I5844" s="10">
        <v>273.00009999999997</v>
      </c>
      <c r="J5844" s="10">
        <v>550.00009999999997</v>
      </c>
      <c r="K5844" s="31">
        <v>214</v>
      </c>
      <c r="L5844" s="31">
        <v>212</v>
      </c>
      <c r="M5844" s="31"/>
      <c r="N5844" s="31">
        <v>426</v>
      </c>
      <c r="O5844" s="10">
        <v>70</v>
      </c>
      <c r="P5844" s="10">
        <v>72</v>
      </c>
      <c r="Q5844" s="10">
        <v>0</v>
      </c>
      <c r="R5844" s="11">
        <v>142</v>
      </c>
      <c r="S5844" s="130">
        <f>IFERROR(Table1[[#This Row],[Female Voters]]/Table1[[#This Row],[Female Population]],"0.0%")</f>
        <v>0.77256345579908148</v>
      </c>
      <c r="T5844" s="130">
        <f>IFERROR(Table1[[#This Row],[Male Voters]]/Table1[[#This Row],[Male Population]],"0.0%")</f>
        <v>0.77655649210384914</v>
      </c>
      <c r="U5844" s="130">
        <f>IFERROR(Table1[[#This Row],[Total Voters]]/Table1[[#This Row],[Total Population]],"0.0%")</f>
        <v>0.7745453137190339</v>
      </c>
      <c r="V5844" s="130">
        <f>IFERROR(Table1[[#This Row],[Female Ballots]]/Table1[[#This Row],[Female Population]],"0.0%")</f>
        <v>0.25270767245764347</v>
      </c>
      <c r="W5844" s="130">
        <f>IFERROR(Table1[[#This Row],[Male Ballots]]/Table1[[#This Row],[Male Population]],"0.0%")</f>
        <v>0.26373616712960912</v>
      </c>
      <c r="X5844" s="130">
        <f>IFERROR(Table1[[#This Row],[Total Ballots]]/Table1[[#This Row],[Total Population]],"0.0%")</f>
        <v>0.25818177123967795</v>
      </c>
      <c r="Y5844" s="24">
        <f>Table1[[#This Row],[Female Ballots]]/Table1[[#This Row],[Female Voters]]</f>
        <v>0.32710280373831774</v>
      </c>
      <c r="Z5844" s="24">
        <f>Table1[[#This Row],[Male Ballots]]/Table1[[#This Row],[Male Voters]]</f>
        <v>0.33962264150943394</v>
      </c>
      <c r="AA5844" s="24">
        <f>Table1[[#This Row],[Total Ballots]]/Table1[[#This Row],[Total Voters]]</f>
        <v>0.33333333333333331</v>
      </c>
    </row>
    <row r="5845" spans="1:27" s="12" customFormat="1" x14ac:dyDescent="0.35">
      <c r="A5845" s="8" t="s">
        <v>26</v>
      </c>
      <c r="B5845" s="17">
        <v>2015</v>
      </c>
      <c r="C5845" s="17" t="s">
        <v>82</v>
      </c>
      <c r="D5845" s="17"/>
      <c r="E5845" s="35" t="s">
        <v>73</v>
      </c>
      <c r="F5845" s="34" t="s">
        <v>78</v>
      </c>
      <c r="G5845" s="9" t="s">
        <v>66</v>
      </c>
      <c r="H5845" s="10">
        <v>382.00009999999997</v>
      </c>
      <c r="I5845" s="10">
        <v>369.99990000000003</v>
      </c>
      <c r="J5845" s="10">
        <v>752.00009999999997</v>
      </c>
      <c r="K5845" s="31">
        <v>314</v>
      </c>
      <c r="L5845" s="31">
        <v>285</v>
      </c>
      <c r="M5845" s="31"/>
      <c r="N5845" s="31">
        <v>599</v>
      </c>
      <c r="O5845" s="10">
        <v>168</v>
      </c>
      <c r="P5845" s="10">
        <v>138</v>
      </c>
      <c r="Q5845" s="10">
        <v>0</v>
      </c>
      <c r="R5845" s="11">
        <v>306</v>
      </c>
      <c r="S5845" s="130">
        <f>IFERROR(Table1[[#This Row],[Female Voters]]/Table1[[#This Row],[Female Population]],"0.0%")</f>
        <v>0.82198931361536298</v>
      </c>
      <c r="T5845" s="130">
        <f>IFERROR(Table1[[#This Row],[Male Voters]]/Table1[[#This Row],[Male Population]],"0.0%")</f>
        <v>0.77027047845148056</v>
      </c>
      <c r="U5845" s="130">
        <f>IFERROR(Table1[[#This Row],[Total Voters]]/Table1[[#This Row],[Total Population]],"0.0%")</f>
        <v>0.7965424472682916</v>
      </c>
      <c r="V5845" s="130">
        <f>IFERROR(Table1[[#This Row],[Female Ballots]]/Table1[[#This Row],[Female Population]],"0.0%")</f>
        <v>0.43979046078783751</v>
      </c>
      <c r="W5845" s="130">
        <f>IFERROR(Table1[[#This Row],[Male Ballots]]/Table1[[#This Row],[Male Population]],"0.0%")</f>
        <v>0.3729730737765064</v>
      </c>
      <c r="X5845" s="130">
        <f>IFERROR(Table1[[#This Row],[Total Ballots]]/Table1[[#This Row],[Total Population]],"0.0%")</f>
        <v>0.40691483950600538</v>
      </c>
      <c r="Y5845" s="24">
        <f>Table1[[#This Row],[Female Ballots]]/Table1[[#This Row],[Female Voters]]</f>
        <v>0.53503184713375795</v>
      </c>
      <c r="Z5845" s="24">
        <f>Table1[[#This Row],[Male Ballots]]/Table1[[#This Row],[Male Voters]]</f>
        <v>0.48421052631578948</v>
      </c>
      <c r="AA5845" s="24">
        <f>Table1[[#This Row],[Total Ballots]]/Table1[[#This Row],[Total Voters]]</f>
        <v>0.51085141903171949</v>
      </c>
    </row>
    <row r="5846" spans="1:27" s="12" customFormat="1" x14ac:dyDescent="0.35">
      <c r="A5846" s="8" t="s">
        <v>26</v>
      </c>
      <c r="B5846" s="17">
        <v>2015</v>
      </c>
      <c r="C5846" s="17" t="s">
        <v>82</v>
      </c>
      <c r="D5846" s="17"/>
      <c r="E5846" s="35" t="s">
        <v>73</v>
      </c>
      <c r="F5846" s="34" t="s">
        <v>78</v>
      </c>
      <c r="G5846" s="9" t="s">
        <v>67</v>
      </c>
      <c r="H5846" s="10">
        <v>597.00021000000004</v>
      </c>
      <c r="I5846" s="10">
        <v>584.99991999999997</v>
      </c>
      <c r="J5846" s="10">
        <v>1182.0002300000001</v>
      </c>
      <c r="K5846" s="31">
        <v>578</v>
      </c>
      <c r="L5846" s="31">
        <v>600</v>
      </c>
      <c r="M5846" s="31"/>
      <c r="N5846" s="31">
        <v>1178</v>
      </c>
      <c r="O5846" s="10">
        <v>400</v>
      </c>
      <c r="P5846" s="10">
        <v>406</v>
      </c>
      <c r="Q5846" s="10">
        <v>0</v>
      </c>
      <c r="R5846" s="11">
        <v>806</v>
      </c>
      <c r="S5846" s="130">
        <f>IFERROR(Table1[[#This Row],[Female Voters]]/Table1[[#This Row],[Female Population]],"0.0%")</f>
        <v>0.96817386379143811</v>
      </c>
      <c r="T5846" s="130">
        <f>IFERROR(Table1[[#This Row],[Male Voters]]/Table1[[#This Row],[Male Population]],"0.0%")</f>
        <v>1.0256411658996467</v>
      </c>
      <c r="U5846" s="130">
        <f>IFERROR(Table1[[#This Row],[Total Voters]]/Table1[[#This Row],[Total Population]],"0.0%")</f>
        <v>0.99661571131843174</v>
      </c>
      <c r="V5846" s="130">
        <f>IFERROR(Table1[[#This Row],[Female Ballots]]/Table1[[#This Row],[Female Population]],"0.0%")</f>
        <v>0.67001651473455925</v>
      </c>
      <c r="W5846" s="130">
        <f>IFERROR(Table1[[#This Row],[Male Ballots]]/Table1[[#This Row],[Male Population]],"0.0%")</f>
        <v>0.69401718892542763</v>
      </c>
      <c r="X5846" s="130">
        <f>IFERROR(Table1[[#This Row],[Total Ballots]]/Table1[[#This Row],[Total Population]],"0.0%")</f>
        <v>0.68189496037576902</v>
      </c>
      <c r="Y5846" s="24">
        <f>Table1[[#This Row],[Female Ballots]]/Table1[[#This Row],[Female Voters]]</f>
        <v>0.69204152249134943</v>
      </c>
      <c r="Z5846" s="24">
        <f>Table1[[#This Row],[Male Ballots]]/Table1[[#This Row],[Male Voters]]</f>
        <v>0.67666666666666664</v>
      </c>
      <c r="AA5846" s="24">
        <f>Table1[[#This Row],[Total Ballots]]/Table1[[#This Row],[Total Voters]]</f>
        <v>0.68421052631578949</v>
      </c>
    </row>
    <row r="5847" spans="1:27" s="12" customFormat="1" x14ac:dyDescent="0.35">
      <c r="A5847" s="8" t="s">
        <v>45</v>
      </c>
      <c r="B5847" s="17">
        <v>2015</v>
      </c>
      <c r="C5847" s="17" t="s">
        <v>82</v>
      </c>
      <c r="D5847" s="17"/>
      <c r="E5847" s="35" t="s">
        <v>73</v>
      </c>
      <c r="F5847" s="34" t="s">
        <v>78</v>
      </c>
      <c r="G5847" s="9" t="s">
        <v>79</v>
      </c>
      <c r="H5847" s="10">
        <v>23510.9231</v>
      </c>
      <c r="I5847" s="10">
        <v>24304.9647</v>
      </c>
      <c r="J5847" s="10">
        <v>47815.886999999995</v>
      </c>
      <c r="K5847" s="31">
        <v>17089</v>
      </c>
      <c r="L5847" s="31">
        <v>15172</v>
      </c>
      <c r="M5847" s="31"/>
      <c r="N5847" s="31">
        <v>32261</v>
      </c>
      <c r="O5847" s="10">
        <v>6545</v>
      </c>
      <c r="P5847" s="10">
        <v>5842</v>
      </c>
      <c r="Q5847" s="10">
        <v>0</v>
      </c>
      <c r="R5847" s="11">
        <v>12387</v>
      </c>
      <c r="S5847" s="130">
        <f>IFERROR(Table1[[#This Row],[Female Voters]]/Table1[[#This Row],[Female Population]],"0.0%")</f>
        <v>0.72685363851153939</v>
      </c>
      <c r="T5847" s="130">
        <f>IFERROR(Table1[[#This Row],[Male Voters]]/Table1[[#This Row],[Male Population]],"0.0%")</f>
        <v>0.62423460339360215</v>
      </c>
      <c r="U5847" s="130">
        <f>IFERROR(Table1[[#This Row],[Total Voters]]/Table1[[#This Row],[Total Population]],"0.0%")</f>
        <v>0.67469207462364977</v>
      </c>
      <c r="V5847" s="130">
        <f>IFERROR(Table1[[#This Row],[Female Ballots]]/Table1[[#This Row],[Female Population]],"0.0%")</f>
        <v>0.27838124314225671</v>
      </c>
      <c r="W5847" s="130">
        <f>IFERROR(Table1[[#This Row],[Male Ballots]]/Table1[[#This Row],[Male Population]],"0.0%")</f>
        <v>0.24036241451525334</v>
      </c>
      <c r="X5847" s="130">
        <f>IFERROR(Table1[[#This Row],[Total Ballots]]/Table1[[#This Row],[Total Population]],"0.0%")</f>
        <v>0.25905615846883695</v>
      </c>
      <c r="Y5847" s="24">
        <f>Table1[[#This Row],[Female Ballots]]/Table1[[#This Row],[Female Voters]]</f>
        <v>0.38299490900579319</v>
      </c>
      <c r="Z5847" s="24">
        <f>Table1[[#This Row],[Male Ballots]]/Table1[[#This Row],[Male Voters]]</f>
        <v>0.38505141049301345</v>
      </c>
      <c r="AA5847" s="24">
        <f>Table1[[#This Row],[Total Ballots]]/Table1[[#This Row],[Total Voters]]</f>
        <v>0.38396205945258982</v>
      </c>
    </row>
    <row r="5848" spans="1:27" s="12" customFormat="1" x14ac:dyDescent="0.35">
      <c r="A5848" s="8" t="s">
        <v>45</v>
      </c>
      <c r="B5848" s="17">
        <v>2015</v>
      </c>
      <c r="C5848" s="17" t="s">
        <v>82</v>
      </c>
      <c r="D5848" s="17"/>
      <c r="E5848" s="35" t="s">
        <v>73</v>
      </c>
      <c r="F5848" s="34" t="s">
        <v>78</v>
      </c>
      <c r="G5848" s="9" t="s">
        <v>62</v>
      </c>
      <c r="H5848" s="10">
        <v>3598.7894000000001</v>
      </c>
      <c r="I5848" s="10">
        <v>3941.8517000000002</v>
      </c>
      <c r="J5848" s="10">
        <v>7540.6410000000005</v>
      </c>
      <c r="K5848" s="31">
        <v>1456</v>
      </c>
      <c r="L5848" s="31">
        <v>1454</v>
      </c>
      <c r="M5848" s="31"/>
      <c r="N5848" s="31">
        <v>2910</v>
      </c>
      <c r="O5848" s="10">
        <v>194</v>
      </c>
      <c r="P5848" s="10">
        <v>189</v>
      </c>
      <c r="Q5848" s="10">
        <v>0</v>
      </c>
      <c r="R5848" s="11">
        <v>383</v>
      </c>
      <c r="S5848" s="130">
        <f>IFERROR(Table1[[#This Row],[Female Voters]]/Table1[[#This Row],[Female Population]],"0.0%")</f>
        <v>0.40458049587452932</v>
      </c>
      <c r="T5848" s="130">
        <f>IFERROR(Table1[[#This Row],[Male Voters]]/Table1[[#This Row],[Male Population]],"0.0%")</f>
        <v>0.36886217713365521</v>
      </c>
      <c r="U5848" s="130">
        <f>IFERROR(Table1[[#This Row],[Total Voters]]/Table1[[#This Row],[Total Population]],"0.0%")</f>
        <v>0.38590883719301844</v>
      </c>
      <c r="V5848" s="130">
        <f>IFERROR(Table1[[#This Row],[Female Ballots]]/Table1[[#This Row],[Female Population]],"0.0%")</f>
        <v>5.3907016620644704E-2</v>
      </c>
      <c r="W5848" s="130">
        <f>IFERROR(Table1[[#This Row],[Male Ballots]]/Table1[[#This Row],[Male Population]],"0.0%")</f>
        <v>4.7947009269780495E-2</v>
      </c>
      <c r="X5848" s="130">
        <f>IFERROR(Table1[[#This Row],[Total Ballots]]/Table1[[#This Row],[Total Population]],"0.0%")</f>
        <v>5.0791438022311362E-2</v>
      </c>
      <c r="Y5848" s="24">
        <f>Table1[[#This Row],[Female Ballots]]/Table1[[#This Row],[Female Voters]]</f>
        <v>0.13324175824175824</v>
      </c>
      <c r="Z5848" s="24">
        <f>Table1[[#This Row],[Male Ballots]]/Table1[[#This Row],[Male Voters]]</f>
        <v>0.12998624484181567</v>
      </c>
      <c r="AA5848" s="24">
        <f>Table1[[#This Row],[Total Ballots]]/Table1[[#This Row],[Total Voters]]</f>
        <v>0.13161512027491409</v>
      </c>
    </row>
    <row r="5849" spans="1:27" s="12" customFormat="1" x14ac:dyDescent="0.35">
      <c r="A5849" s="8" t="s">
        <v>45</v>
      </c>
      <c r="B5849" s="17">
        <v>2015</v>
      </c>
      <c r="C5849" s="17" t="s">
        <v>82</v>
      </c>
      <c r="D5849" s="17"/>
      <c r="E5849" s="35" t="s">
        <v>73</v>
      </c>
      <c r="F5849" s="34" t="s">
        <v>78</v>
      </c>
      <c r="G5849" s="9" t="s">
        <v>63</v>
      </c>
      <c r="H5849" s="10">
        <v>3295.02</v>
      </c>
      <c r="I5849" s="10">
        <v>4200.0159999999996</v>
      </c>
      <c r="J5849" s="10">
        <v>7495.0360000000001</v>
      </c>
      <c r="K5849" s="31">
        <v>2471</v>
      </c>
      <c r="L5849" s="31">
        <v>2228</v>
      </c>
      <c r="M5849" s="31"/>
      <c r="N5849" s="31">
        <v>4699</v>
      </c>
      <c r="O5849" s="10">
        <v>310</v>
      </c>
      <c r="P5849" s="10">
        <v>288</v>
      </c>
      <c r="Q5849" s="10">
        <v>0</v>
      </c>
      <c r="R5849" s="11">
        <v>598</v>
      </c>
      <c r="S5849" s="130">
        <f>IFERROR(Table1[[#This Row],[Female Voters]]/Table1[[#This Row],[Female Population]],"0.0%")</f>
        <v>0.74991957560196909</v>
      </c>
      <c r="T5849" s="130">
        <f>IFERROR(Table1[[#This Row],[Male Voters]]/Table1[[#This Row],[Male Population]],"0.0%")</f>
        <v>0.53047416962221106</v>
      </c>
      <c r="U5849" s="130">
        <f>IFERROR(Table1[[#This Row],[Total Voters]]/Table1[[#This Row],[Total Population]],"0.0%")</f>
        <v>0.62694828950788228</v>
      </c>
      <c r="V5849" s="130">
        <f>IFERROR(Table1[[#This Row],[Female Ballots]]/Table1[[#This Row],[Female Population]],"0.0%")</f>
        <v>9.4081371281509674E-2</v>
      </c>
      <c r="W5849" s="130">
        <f>IFERROR(Table1[[#This Row],[Male Ballots]]/Table1[[#This Row],[Male Population]],"0.0%")</f>
        <v>6.857116734793392E-2</v>
      </c>
      <c r="X5849" s="130">
        <f>IFERROR(Table1[[#This Row],[Total Ballots]]/Table1[[#This Row],[Total Population]],"0.0%")</f>
        <v>7.9786141120603019E-2</v>
      </c>
      <c r="Y5849" s="24">
        <f>Table1[[#This Row],[Female Ballots]]/Table1[[#This Row],[Female Voters]]</f>
        <v>0.12545528126264671</v>
      </c>
      <c r="Z5849" s="24">
        <f>Table1[[#This Row],[Male Ballots]]/Table1[[#This Row],[Male Voters]]</f>
        <v>0.12926391382405744</v>
      </c>
      <c r="AA5849" s="24">
        <f>Table1[[#This Row],[Total Ballots]]/Table1[[#This Row],[Total Voters]]</f>
        <v>0.12726111938710363</v>
      </c>
    </row>
    <row r="5850" spans="1:27" s="12" customFormat="1" x14ac:dyDescent="0.35">
      <c r="A5850" s="8" t="s">
        <v>45</v>
      </c>
      <c r="B5850" s="17">
        <v>2015</v>
      </c>
      <c r="C5850" s="17" t="s">
        <v>82</v>
      </c>
      <c r="D5850" s="17"/>
      <c r="E5850" s="35" t="s">
        <v>73</v>
      </c>
      <c r="F5850" s="34" t="s">
        <v>78</v>
      </c>
      <c r="G5850" s="9" t="s">
        <v>64</v>
      </c>
      <c r="H5850" s="10">
        <v>3357.0190000000002</v>
      </c>
      <c r="I5850" s="10">
        <v>3837.0209999999997</v>
      </c>
      <c r="J5850" s="10">
        <v>7194.04</v>
      </c>
      <c r="K5850" s="31">
        <v>2211</v>
      </c>
      <c r="L5850" s="31">
        <v>2041</v>
      </c>
      <c r="M5850" s="31"/>
      <c r="N5850" s="31">
        <v>4252</v>
      </c>
      <c r="O5850" s="10">
        <v>508</v>
      </c>
      <c r="P5850" s="10">
        <v>469</v>
      </c>
      <c r="Q5850" s="10">
        <v>0</v>
      </c>
      <c r="R5850" s="11">
        <v>977</v>
      </c>
      <c r="S5850" s="130">
        <f>IFERROR(Table1[[#This Row],[Female Voters]]/Table1[[#This Row],[Female Population]],"0.0%")</f>
        <v>0.6586200435565005</v>
      </c>
      <c r="T5850" s="130">
        <f>IFERROR(Table1[[#This Row],[Male Voters]]/Table1[[#This Row],[Male Population]],"0.0%")</f>
        <v>0.53192307261284211</v>
      </c>
      <c r="U5850" s="130">
        <f>IFERROR(Table1[[#This Row],[Total Voters]]/Table1[[#This Row],[Total Population]],"0.0%")</f>
        <v>0.59104480931437686</v>
      </c>
      <c r="V5850" s="130">
        <f>IFERROR(Table1[[#This Row],[Female Ballots]]/Table1[[#This Row],[Female Population]],"0.0%")</f>
        <v>0.15132473185287304</v>
      </c>
      <c r="W5850" s="130">
        <f>IFERROR(Table1[[#This Row],[Male Ballots]]/Table1[[#This Row],[Male Population]],"0.0%")</f>
        <v>0.12223024059550365</v>
      </c>
      <c r="X5850" s="130">
        <f>IFERROR(Table1[[#This Row],[Total Ballots]]/Table1[[#This Row],[Total Population]],"0.0%")</f>
        <v>0.13580686234716516</v>
      </c>
      <c r="Y5850" s="24">
        <f>Table1[[#This Row],[Female Ballots]]/Table1[[#This Row],[Female Voters]]</f>
        <v>0.22976028946178201</v>
      </c>
      <c r="Z5850" s="24">
        <f>Table1[[#This Row],[Male Ballots]]/Table1[[#This Row],[Male Voters]]</f>
        <v>0.22978931896129348</v>
      </c>
      <c r="AA5850" s="24">
        <f>Table1[[#This Row],[Total Ballots]]/Table1[[#This Row],[Total Voters]]</f>
        <v>0.22977422389463781</v>
      </c>
    </row>
    <row r="5851" spans="1:27" s="12" customFormat="1" x14ac:dyDescent="0.35">
      <c r="A5851" s="8" t="s">
        <v>45</v>
      </c>
      <c r="B5851" s="17">
        <v>2015</v>
      </c>
      <c r="C5851" s="17" t="s">
        <v>82</v>
      </c>
      <c r="D5851" s="17"/>
      <c r="E5851" s="35" t="s">
        <v>73</v>
      </c>
      <c r="F5851" s="34" t="s">
        <v>78</v>
      </c>
      <c r="G5851" s="9" t="s">
        <v>65</v>
      </c>
      <c r="H5851" s="10">
        <v>3596.0160000000001</v>
      </c>
      <c r="I5851" s="10">
        <v>3792.018</v>
      </c>
      <c r="J5851" s="10">
        <v>7388.0339999999997</v>
      </c>
      <c r="K5851" s="31">
        <v>2765</v>
      </c>
      <c r="L5851" s="31">
        <v>2423</v>
      </c>
      <c r="M5851" s="31"/>
      <c r="N5851" s="31">
        <v>5188</v>
      </c>
      <c r="O5851" s="10">
        <v>911</v>
      </c>
      <c r="P5851" s="10">
        <v>805</v>
      </c>
      <c r="Q5851" s="10">
        <v>0</v>
      </c>
      <c r="R5851" s="11">
        <v>1716</v>
      </c>
      <c r="S5851" s="130">
        <f>IFERROR(Table1[[#This Row],[Female Voters]]/Table1[[#This Row],[Female Population]],"0.0%")</f>
        <v>0.7689064787253449</v>
      </c>
      <c r="T5851" s="130">
        <f>IFERROR(Table1[[#This Row],[Male Voters]]/Table1[[#This Row],[Male Population]],"0.0%")</f>
        <v>0.63897376014565332</v>
      </c>
      <c r="U5851" s="130">
        <f>IFERROR(Table1[[#This Row],[Total Voters]]/Table1[[#This Row],[Total Population]],"0.0%")</f>
        <v>0.7022165842766831</v>
      </c>
      <c r="V5851" s="130">
        <f>IFERROR(Table1[[#This Row],[Female Ballots]]/Table1[[#This Row],[Female Population]],"0.0%")</f>
        <v>0.25333591396701238</v>
      </c>
      <c r="W5851" s="130">
        <f>IFERROR(Table1[[#This Row],[Male Ballots]]/Table1[[#This Row],[Male Population]],"0.0%")</f>
        <v>0.21228802183955878</v>
      </c>
      <c r="X5851" s="130">
        <f>IFERROR(Table1[[#This Row],[Total Ballots]]/Table1[[#This Row],[Total Population]],"0.0%")</f>
        <v>0.23226747467594222</v>
      </c>
      <c r="Y5851" s="24">
        <f>Table1[[#This Row],[Female Ballots]]/Table1[[#This Row],[Female Voters]]</f>
        <v>0.32947558770343582</v>
      </c>
      <c r="Z5851" s="24">
        <f>Table1[[#This Row],[Male Ballots]]/Table1[[#This Row],[Male Voters]]</f>
        <v>0.33223276929426332</v>
      </c>
      <c r="AA5851" s="24">
        <f>Table1[[#This Row],[Total Ballots]]/Table1[[#This Row],[Total Voters]]</f>
        <v>0.33076329992289899</v>
      </c>
    </row>
    <row r="5852" spans="1:27" s="12" customFormat="1" x14ac:dyDescent="0.35">
      <c r="A5852" s="8" t="s">
        <v>45</v>
      </c>
      <c r="B5852" s="17">
        <v>2015</v>
      </c>
      <c r="C5852" s="17" t="s">
        <v>82</v>
      </c>
      <c r="D5852" s="17"/>
      <c r="E5852" s="35" t="s">
        <v>73</v>
      </c>
      <c r="F5852" s="34" t="s">
        <v>78</v>
      </c>
      <c r="G5852" s="9" t="s">
        <v>66</v>
      </c>
      <c r="H5852" s="10">
        <v>3786.018</v>
      </c>
      <c r="I5852" s="10">
        <v>3742.018</v>
      </c>
      <c r="J5852" s="10">
        <v>7528.0360000000001</v>
      </c>
      <c r="K5852" s="31">
        <v>3340</v>
      </c>
      <c r="L5852" s="31">
        <v>3026</v>
      </c>
      <c r="M5852" s="31"/>
      <c r="N5852" s="31">
        <v>6366</v>
      </c>
      <c r="O5852" s="10">
        <v>1648</v>
      </c>
      <c r="P5852" s="10">
        <v>1455</v>
      </c>
      <c r="Q5852" s="10">
        <v>0</v>
      </c>
      <c r="R5852" s="11">
        <v>3103</v>
      </c>
      <c r="S5852" s="130">
        <f>IFERROR(Table1[[#This Row],[Female Voters]]/Table1[[#This Row],[Female Population]],"0.0%")</f>
        <v>0.8821933757314413</v>
      </c>
      <c r="T5852" s="130">
        <f>IFERROR(Table1[[#This Row],[Male Voters]]/Table1[[#This Row],[Male Population]],"0.0%")</f>
        <v>0.80865458156534786</v>
      </c>
      <c r="U5852" s="130">
        <f>IFERROR(Table1[[#This Row],[Total Voters]]/Table1[[#This Row],[Total Population]],"0.0%")</f>
        <v>0.84563888908076423</v>
      </c>
      <c r="V5852" s="130">
        <f>IFERROR(Table1[[#This Row],[Female Ballots]]/Table1[[#This Row],[Female Population]],"0.0%")</f>
        <v>0.43528583329503451</v>
      </c>
      <c r="W5852" s="130">
        <f>IFERROR(Table1[[#This Row],[Male Ballots]]/Table1[[#This Row],[Male Population]],"0.0%")</f>
        <v>0.38882763257686093</v>
      </c>
      <c r="X5852" s="130">
        <f>IFERROR(Table1[[#This Row],[Total Ballots]]/Table1[[#This Row],[Total Population]],"0.0%")</f>
        <v>0.41219250279887076</v>
      </c>
      <c r="Y5852" s="24">
        <f>Table1[[#This Row],[Female Ballots]]/Table1[[#This Row],[Female Voters]]</f>
        <v>0.4934131736526946</v>
      </c>
      <c r="Z5852" s="24">
        <f>Table1[[#This Row],[Male Ballots]]/Table1[[#This Row],[Male Voters]]</f>
        <v>0.48083278255122275</v>
      </c>
      <c r="AA5852" s="24">
        <f>Table1[[#This Row],[Total Ballots]]/Table1[[#This Row],[Total Voters]]</f>
        <v>0.48743323908262648</v>
      </c>
    </row>
    <row r="5853" spans="1:27" s="12" customFormat="1" x14ac:dyDescent="0.35">
      <c r="A5853" s="8" t="s">
        <v>45</v>
      </c>
      <c r="B5853" s="17">
        <v>2015</v>
      </c>
      <c r="C5853" s="17" t="s">
        <v>82</v>
      </c>
      <c r="D5853" s="17"/>
      <c r="E5853" s="35" t="s">
        <v>73</v>
      </c>
      <c r="F5853" s="34" t="s">
        <v>78</v>
      </c>
      <c r="G5853" s="9" t="s">
        <v>67</v>
      </c>
      <c r="H5853" s="10">
        <v>5878.0607</v>
      </c>
      <c r="I5853" s="10">
        <v>4792.04</v>
      </c>
      <c r="J5853" s="10">
        <v>10670.1</v>
      </c>
      <c r="K5853" s="31">
        <v>4846</v>
      </c>
      <c r="L5853" s="31">
        <v>4000</v>
      </c>
      <c r="M5853" s="31"/>
      <c r="N5853" s="31">
        <v>8846</v>
      </c>
      <c r="O5853" s="10">
        <v>2974</v>
      </c>
      <c r="P5853" s="10">
        <v>2636</v>
      </c>
      <c r="Q5853" s="10">
        <v>0</v>
      </c>
      <c r="R5853" s="11">
        <v>5610</v>
      </c>
      <c r="S5853" s="130">
        <f>IFERROR(Table1[[#This Row],[Female Voters]]/Table1[[#This Row],[Female Population]],"0.0%")</f>
        <v>0.82442156475178963</v>
      </c>
      <c r="T5853" s="130">
        <f>IFERROR(Table1[[#This Row],[Male Voters]]/Table1[[#This Row],[Male Population]],"0.0%")</f>
        <v>0.83471757330907093</v>
      </c>
      <c r="U5853" s="130">
        <f>IFERROR(Table1[[#This Row],[Total Voters]]/Table1[[#This Row],[Total Population]],"0.0%")</f>
        <v>0.82904565093110649</v>
      </c>
      <c r="V5853" s="130">
        <f>IFERROR(Table1[[#This Row],[Female Ballots]]/Table1[[#This Row],[Female Population]],"0.0%")</f>
        <v>0.50594918150470958</v>
      </c>
      <c r="W5853" s="130">
        <f>IFERROR(Table1[[#This Row],[Male Ballots]]/Table1[[#This Row],[Male Population]],"0.0%")</f>
        <v>0.55007888081067768</v>
      </c>
      <c r="X5853" s="130">
        <f>IFERROR(Table1[[#This Row],[Total Ballots]]/Table1[[#This Row],[Total Population]],"0.0%")</f>
        <v>0.52576826833862844</v>
      </c>
      <c r="Y5853" s="24">
        <f>Table1[[#This Row],[Female Ballots]]/Table1[[#This Row],[Female Voters]]</f>
        <v>0.61370202228642179</v>
      </c>
      <c r="Z5853" s="24">
        <f>Table1[[#This Row],[Male Ballots]]/Table1[[#This Row],[Male Voters]]</f>
        <v>0.65900000000000003</v>
      </c>
      <c r="AA5853" s="24">
        <f>Table1[[#This Row],[Total Ballots]]/Table1[[#This Row],[Total Voters]]</f>
        <v>0.63418494234682343</v>
      </c>
    </row>
    <row r="5854" spans="1:27" s="12" customFormat="1" x14ac:dyDescent="0.35">
      <c r="A5854" s="8" t="s">
        <v>35</v>
      </c>
      <c r="B5854" s="17">
        <v>2015</v>
      </c>
      <c r="C5854" s="17" t="s">
        <v>82</v>
      </c>
      <c r="D5854" s="17" t="s">
        <v>69</v>
      </c>
      <c r="E5854" s="35" t="s">
        <v>75</v>
      </c>
      <c r="F5854" s="34" t="s">
        <v>78</v>
      </c>
      <c r="G5854" s="9" t="s">
        <v>79</v>
      </c>
      <c r="H5854" s="10">
        <v>85608.967000000004</v>
      </c>
      <c r="I5854" s="10">
        <v>81777.972999999998</v>
      </c>
      <c r="J5854" s="10">
        <v>167386.92700000003</v>
      </c>
      <c r="K5854" s="31">
        <v>67762</v>
      </c>
      <c r="L5854" s="31">
        <v>62215</v>
      </c>
      <c r="M5854" s="31">
        <v>8</v>
      </c>
      <c r="N5854" s="31">
        <v>129985</v>
      </c>
      <c r="O5854" s="10">
        <v>32128</v>
      </c>
      <c r="P5854" s="10">
        <v>28986</v>
      </c>
      <c r="Q5854" s="10">
        <v>0</v>
      </c>
      <c r="R5854" s="11">
        <v>61114</v>
      </c>
      <c r="S5854" s="130">
        <f>IFERROR(Table1[[#This Row],[Female Voters]]/Table1[[#This Row],[Female Population]],"0.0%")</f>
        <v>0.79152923314680335</v>
      </c>
      <c r="T5854" s="130">
        <f>IFERROR(Table1[[#This Row],[Male Voters]]/Table1[[#This Row],[Male Population]],"0.0%")</f>
        <v>0.76077943384583524</v>
      </c>
      <c r="U5854" s="130">
        <f>IFERROR(Table1[[#This Row],[Total Voters]]/Table1[[#This Row],[Total Population]],"0.0%")</f>
        <v>0.77655407342533977</v>
      </c>
      <c r="V5854" s="130">
        <f>IFERROR(Table1[[#This Row],[Female Ballots]]/Table1[[#This Row],[Female Population]],"0.0%")</f>
        <v>0.37528778965409076</v>
      </c>
      <c r="W5854" s="130">
        <f>IFERROR(Table1[[#This Row],[Male Ballots]]/Table1[[#This Row],[Male Population]],"0.0%")</f>
        <v>0.35444752341807251</v>
      </c>
      <c r="X5854" s="130">
        <f>IFERROR(Table1[[#This Row],[Total Ballots]]/Table1[[#This Row],[Total Population]],"0.0%")</f>
        <v>0.36510617104524529</v>
      </c>
      <c r="Y5854" s="24">
        <f>Table1[[#This Row],[Female Ballots]]/Table1[[#This Row],[Female Voters]]</f>
        <v>0.47413004338714915</v>
      </c>
      <c r="Z5854" s="24">
        <f>Table1[[#This Row],[Male Ballots]]/Table1[[#This Row],[Male Voters]]</f>
        <v>0.465900506308768</v>
      </c>
      <c r="AA5854" s="24">
        <f>Table1[[#This Row],[Total Ballots]]/Table1[[#This Row],[Total Voters]]</f>
        <v>0.47016194176251108</v>
      </c>
    </row>
    <row r="5855" spans="1:27" s="12" customFormat="1" x14ac:dyDescent="0.35">
      <c r="A5855" s="8" t="s">
        <v>35</v>
      </c>
      <c r="B5855" s="17">
        <v>2015</v>
      </c>
      <c r="C5855" s="17" t="s">
        <v>82</v>
      </c>
      <c r="D5855" s="17" t="s">
        <v>69</v>
      </c>
      <c r="E5855" s="35" t="s">
        <v>75</v>
      </c>
      <c r="F5855" s="34" t="s">
        <v>78</v>
      </c>
      <c r="G5855" s="9" t="s">
        <v>62</v>
      </c>
      <c r="H5855" s="10">
        <v>14243.92</v>
      </c>
      <c r="I5855" s="10">
        <v>13785.937</v>
      </c>
      <c r="J5855" s="10">
        <v>28029.858</v>
      </c>
      <c r="K5855" s="31">
        <v>8247</v>
      </c>
      <c r="L5855" s="31">
        <v>7316</v>
      </c>
      <c r="M5855" s="31">
        <v>8</v>
      </c>
      <c r="N5855" s="31">
        <v>15571</v>
      </c>
      <c r="O5855" s="10">
        <v>1792</v>
      </c>
      <c r="P5855" s="10">
        <v>1448</v>
      </c>
      <c r="Q5855" s="10">
        <v>0</v>
      </c>
      <c r="R5855" s="11">
        <v>3240</v>
      </c>
      <c r="S5855" s="130">
        <f>IFERROR(Table1[[#This Row],[Female Voters]]/Table1[[#This Row],[Female Population]],"0.0%")</f>
        <v>0.57898387522535932</v>
      </c>
      <c r="T5855" s="130">
        <f>IFERROR(Table1[[#This Row],[Male Voters]]/Table1[[#This Row],[Male Population]],"0.0%")</f>
        <v>0.53068572705649242</v>
      </c>
      <c r="U5855" s="130">
        <f>IFERROR(Table1[[#This Row],[Total Voters]]/Table1[[#This Row],[Total Population]],"0.0%")</f>
        <v>0.55551476571875602</v>
      </c>
      <c r="V5855" s="130">
        <f>IFERROR(Table1[[#This Row],[Female Ballots]]/Table1[[#This Row],[Female Population]],"0.0%")</f>
        <v>0.12580806407224979</v>
      </c>
      <c r="W5855" s="130">
        <f>IFERROR(Table1[[#This Row],[Male Ballots]]/Table1[[#This Row],[Male Population]],"0.0%")</f>
        <v>0.10503457255027351</v>
      </c>
      <c r="X5855" s="130">
        <f>IFERROR(Table1[[#This Row],[Total Ballots]]/Table1[[#This Row],[Total Population]],"0.0%")</f>
        <v>0.11559102439976685</v>
      </c>
      <c r="Y5855" s="24">
        <f>Table1[[#This Row],[Female Ballots]]/Table1[[#This Row],[Female Voters]]</f>
        <v>0.21729113617072876</v>
      </c>
      <c r="Z5855" s="24">
        <f>Table1[[#This Row],[Male Ballots]]/Table1[[#This Row],[Male Voters]]</f>
        <v>0.1979223619464188</v>
      </c>
      <c r="AA5855" s="24">
        <f>Table1[[#This Row],[Total Ballots]]/Table1[[#This Row],[Total Voters]]</f>
        <v>0.20807912144370946</v>
      </c>
    </row>
    <row r="5856" spans="1:27" s="12" customFormat="1" x14ac:dyDescent="0.35">
      <c r="A5856" s="8" t="s">
        <v>35</v>
      </c>
      <c r="B5856" s="17">
        <v>2015</v>
      </c>
      <c r="C5856" s="17" t="s">
        <v>82</v>
      </c>
      <c r="D5856" s="17" t="s">
        <v>69</v>
      </c>
      <c r="E5856" s="35" t="s">
        <v>75</v>
      </c>
      <c r="F5856" s="34" t="s">
        <v>78</v>
      </c>
      <c r="G5856" s="9" t="s">
        <v>63</v>
      </c>
      <c r="H5856" s="10">
        <v>13521.993</v>
      </c>
      <c r="I5856" s="10">
        <v>14375.987000000001</v>
      </c>
      <c r="J5856" s="10">
        <v>27897.98</v>
      </c>
      <c r="K5856" s="31">
        <v>10679</v>
      </c>
      <c r="L5856" s="31">
        <v>10111</v>
      </c>
      <c r="M5856" s="31"/>
      <c r="N5856" s="31">
        <v>20790</v>
      </c>
      <c r="O5856" s="10">
        <v>2817</v>
      </c>
      <c r="P5856" s="10">
        <v>2475</v>
      </c>
      <c r="Q5856" s="10">
        <v>0</v>
      </c>
      <c r="R5856" s="11">
        <v>5292</v>
      </c>
      <c r="S5856" s="130">
        <f>IFERROR(Table1[[#This Row],[Female Voters]]/Table1[[#This Row],[Female Population]],"0.0%")</f>
        <v>0.7897504458107617</v>
      </c>
      <c r="T5856" s="130">
        <f>IFERROR(Table1[[#This Row],[Male Voters]]/Table1[[#This Row],[Male Population]],"0.0%")</f>
        <v>0.70332562209467775</v>
      </c>
      <c r="U5856" s="130">
        <f>IFERROR(Table1[[#This Row],[Total Voters]]/Table1[[#This Row],[Total Population]],"0.0%")</f>
        <v>0.7452152449747258</v>
      </c>
      <c r="V5856" s="130">
        <f>IFERROR(Table1[[#This Row],[Female Ballots]]/Table1[[#This Row],[Female Population]],"0.0%")</f>
        <v>0.20832727838270584</v>
      </c>
      <c r="W5856" s="130">
        <f>IFERROR(Table1[[#This Row],[Male Ballots]]/Table1[[#This Row],[Male Population]],"0.0%")</f>
        <v>0.17216209224451856</v>
      </c>
      <c r="X5856" s="130">
        <f>IFERROR(Table1[[#This Row],[Total Ballots]]/Table1[[#This Row],[Total Population]],"0.0%")</f>
        <v>0.18969115326629382</v>
      </c>
      <c r="Y5856" s="24">
        <f>Table1[[#This Row],[Female Ballots]]/Table1[[#This Row],[Female Voters]]</f>
        <v>0.26378874426444426</v>
      </c>
      <c r="Z5856" s="24">
        <f>Table1[[#This Row],[Male Ballots]]/Table1[[#This Row],[Male Voters]]</f>
        <v>0.24478290970230443</v>
      </c>
      <c r="AA5856" s="24">
        <f>Table1[[#This Row],[Total Ballots]]/Table1[[#This Row],[Total Voters]]</f>
        <v>0.25454545454545452</v>
      </c>
    </row>
    <row r="5857" spans="1:27" s="12" customFormat="1" x14ac:dyDescent="0.35">
      <c r="A5857" s="8" t="s">
        <v>35</v>
      </c>
      <c r="B5857" s="17">
        <v>2015</v>
      </c>
      <c r="C5857" s="17" t="s">
        <v>82</v>
      </c>
      <c r="D5857" s="17" t="s">
        <v>69</v>
      </c>
      <c r="E5857" s="35" t="s">
        <v>75</v>
      </c>
      <c r="F5857" s="34" t="s">
        <v>78</v>
      </c>
      <c r="G5857" s="9" t="s">
        <v>64</v>
      </c>
      <c r="H5857" s="10">
        <v>12714.009</v>
      </c>
      <c r="I5857" s="10">
        <v>12732.008</v>
      </c>
      <c r="J5857" s="10">
        <v>25446.02</v>
      </c>
      <c r="K5857" s="31">
        <v>9702</v>
      </c>
      <c r="L5857" s="31">
        <v>9402</v>
      </c>
      <c r="M5857" s="31"/>
      <c r="N5857" s="31">
        <v>19104</v>
      </c>
      <c r="O5857" s="10">
        <v>3637</v>
      </c>
      <c r="P5857" s="10">
        <v>3291</v>
      </c>
      <c r="Q5857" s="10">
        <v>0</v>
      </c>
      <c r="R5857" s="11">
        <v>6928</v>
      </c>
      <c r="S5857" s="130">
        <f>IFERROR(Table1[[#This Row],[Female Voters]]/Table1[[#This Row],[Female Population]],"0.0%")</f>
        <v>0.76309525972492231</v>
      </c>
      <c r="T5857" s="130">
        <f>IFERROR(Table1[[#This Row],[Male Voters]]/Table1[[#This Row],[Male Population]],"0.0%")</f>
        <v>0.73845382440853002</v>
      </c>
      <c r="U5857" s="130">
        <f>IFERROR(Table1[[#This Row],[Total Voters]]/Table1[[#This Row],[Total Population]],"0.0%")</f>
        <v>0.75076573861059603</v>
      </c>
      <c r="V5857" s="130">
        <f>IFERROR(Table1[[#This Row],[Female Ballots]]/Table1[[#This Row],[Female Population]],"0.0%")</f>
        <v>0.28606240565033419</v>
      </c>
      <c r="W5857" s="130">
        <f>IFERROR(Table1[[#This Row],[Male Ballots]]/Table1[[#This Row],[Male Population]],"0.0%")</f>
        <v>0.25848240120490029</v>
      </c>
      <c r="X5857" s="130">
        <f>IFERROR(Table1[[#This Row],[Total Ballots]]/Table1[[#This Row],[Total Population]],"0.0%")</f>
        <v>0.27226261710082755</v>
      </c>
      <c r="Y5857" s="24">
        <f>Table1[[#This Row],[Female Ballots]]/Table1[[#This Row],[Female Voters]]</f>
        <v>0.37487116058544628</v>
      </c>
      <c r="Z5857" s="24">
        <f>Table1[[#This Row],[Male Ballots]]/Table1[[#This Row],[Male Voters]]</f>
        <v>0.35003190810465856</v>
      </c>
      <c r="AA5857" s="24">
        <f>Table1[[#This Row],[Total Ballots]]/Table1[[#This Row],[Total Voters]]</f>
        <v>0.36264656616415408</v>
      </c>
    </row>
    <row r="5858" spans="1:27" s="12" customFormat="1" x14ac:dyDescent="0.35">
      <c r="A5858" s="8" t="s">
        <v>35</v>
      </c>
      <c r="B5858" s="17">
        <v>2015</v>
      </c>
      <c r="C5858" s="17" t="s">
        <v>82</v>
      </c>
      <c r="D5858" s="17" t="s">
        <v>69</v>
      </c>
      <c r="E5858" s="35" t="s">
        <v>75</v>
      </c>
      <c r="F5858" s="34" t="s">
        <v>78</v>
      </c>
      <c r="G5858" s="9" t="s">
        <v>65</v>
      </c>
      <c r="H5858" s="10">
        <v>13043.012999999999</v>
      </c>
      <c r="I5858" s="10">
        <v>12617.012000000001</v>
      </c>
      <c r="J5858" s="10">
        <v>25660.02</v>
      </c>
      <c r="K5858" s="31">
        <v>10631</v>
      </c>
      <c r="L5858" s="31">
        <v>9906</v>
      </c>
      <c r="M5858" s="31"/>
      <c r="N5858" s="31">
        <v>20537</v>
      </c>
      <c r="O5858" s="10">
        <v>4918</v>
      </c>
      <c r="P5858" s="10">
        <v>4534</v>
      </c>
      <c r="Q5858" s="10">
        <v>0</v>
      </c>
      <c r="R5858" s="11">
        <v>9452</v>
      </c>
      <c r="S5858" s="130">
        <f>IFERROR(Table1[[#This Row],[Female Voters]]/Table1[[#This Row],[Female Population]],"0.0%")</f>
        <v>0.81507240696608985</v>
      </c>
      <c r="T5858" s="130">
        <f>IFERROR(Table1[[#This Row],[Male Voters]]/Table1[[#This Row],[Male Population]],"0.0%")</f>
        <v>0.78513042549218459</v>
      </c>
      <c r="U5858" s="130">
        <f>IFERROR(Table1[[#This Row],[Total Voters]]/Table1[[#This Row],[Total Population]],"0.0%")</f>
        <v>0.80035011664059497</v>
      </c>
      <c r="V5858" s="130">
        <f>IFERROR(Table1[[#This Row],[Female Ballots]]/Table1[[#This Row],[Female Population]],"0.0%")</f>
        <v>0.37706011640101872</v>
      </c>
      <c r="W5858" s="130">
        <f>IFERROR(Table1[[#This Row],[Male Ballots]]/Table1[[#This Row],[Male Population]],"0.0%")</f>
        <v>0.35935608208980063</v>
      </c>
      <c r="X5858" s="130">
        <f>IFERROR(Table1[[#This Row],[Total Ballots]]/Table1[[#This Row],[Total Population]],"0.0%")</f>
        <v>0.3683551298868824</v>
      </c>
      <c r="Y5858" s="24">
        <f>Table1[[#This Row],[Female Ballots]]/Table1[[#This Row],[Female Voters]]</f>
        <v>0.46260935001410969</v>
      </c>
      <c r="Z5858" s="24">
        <f>Table1[[#This Row],[Male Ballots]]/Table1[[#This Row],[Male Voters]]</f>
        <v>0.45770240258429234</v>
      </c>
      <c r="AA5858" s="24">
        <f>Table1[[#This Row],[Total Ballots]]/Table1[[#This Row],[Total Voters]]</f>
        <v>0.46024248916589572</v>
      </c>
    </row>
    <row r="5859" spans="1:27" s="12" customFormat="1" x14ac:dyDescent="0.35">
      <c r="A5859" s="8" t="s">
        <v>35</v>
      </c>
      <c r="B5859" s="17">
        <v>2015</v>
      </c>
      <c r="C5859" s="17" t="s">
        <v>82</v>
      </c>
      <c r="D5859" s="17" t="s">
        <v>69</v>
      </c>
      <c r="E5859" s="35" t="s">
        <v>75</v>
      </c>
      <c r="F5859" s="34" t="s">
        <v>78</v>
      </c>
      <c r="G5859" s="9" t="s">
        <v>66</v>
      </c>
      <c r="H5859" s="10">
        <v>13815.014999999999</v>
      </c>
      <c r="I5859" s="10">
        <v>12765.012000000001</v>
      </c>
      <c r="J5859" s="10">
        <v>26580.02</v>
      </c>
      <c r="K5859" s="31">
        <v>12390</v>
      </c>
      <c r="L5859" s="31">
        <v>11068</v>
      </c>
      <c r="M5859" s="31"/>
      <c r="N5859" s="31">
        <v>23458</v>
      </c>
      <c r="O5859" s="10">
        <v>7512</v>
      </c>
      <c r="P5859" s="10">
        <v>6613</v>
      </c>
      <c r="Q5859" s="10">
        <v>0</v>
      </c>
      <c r="R5859" s="11">
        <v>14125</v>
      </c>
      <c r="S5859" s="130">
        <f>IFERROR(Table1[[#This Row],[Female Voters]]/Table1[[#This Row],[Female Population]],"0.0%")</f>
        <v>0.8968502748639795</v>
      </c>
      <c r="T5859" s="130">
        <f>IFERROR(Table1[[#This Row],[Male Voters]]/Table1[[#This Row],[Male Population]],"0.0%")</f>
        <v>0.86705754761530973</v>
      </c>
      <c r="U5859" s="130">
        <f>IFERROR(Table1[[#This Row],[Total Voters]]/Table1[[#This Row],[Total Population]],"0.0%")</f>
        <v>0.88254260154808006</v>
      </c>
      <c r="V5859" s="130">
        <f>IFERROR(Table1[[#This Row],[Female Ballots]]/Table1[[#This Row],[Female Population]],"0.0%")</f>
        <v>0.54375619570445632</v>
      </c>
      <c r="W5859" s="130">
        <f>IFERROR(Table1[[#This Row],[Male Ballots]]/Table1[[#This Row],[Male Population]],"0.0%")</f>
        <v>0.51805670061258069</v>
      </c>
      <c r="X5859" s="130">
        <f>IFERROR(Table1[[#This Row],[Total Ballots]]/Table1[[#This Row],[Total Population]],"0.0%")</f>
        <v>0.53141419758149167</v>
      </c>
      <c r="Y5859" s="24">
        <f>Table1[[#This Row],[Female Ballots]]/Table1[[#This Row],[Female Voters]]</f>
        <v>0.60629539951573852</v>
      </c>
      <c r="Z5859" s="24">
        <f>Table1[[#This Row],[Male Ballots]]/Table1[[#This Row],[Male Voters]]</f>
        <v>0.59748825442717746</v>
      </c>
      <c r="AA5859" s="24">
        <f>Table1[[#This Row],[Total Ballots]]/Table1[[#This Row],[Total Voters]]</f>
        <v>0.60213999488447434</v>
      </c>
    </row>
    <row r="5860" spans="1:27" s="12" customFormat="1" x14ac:dyDescent="0.35">
      <c r="A5860" s="8" t="s">
        <v>35</v>
      </c>
      <c r="B5860" s="17">
        <v>2015</v>
      </c>
      <c r="C5860" s="17" t="s">
        <v>82</v>
      </c>
      <c r="D5860" s="17" t="s">
        <v>69</v>
      </c>
      <c r="E5860" s="35" t="s">
        <v>75</v>
      </c>
      <c r="F5860" s="34" t="s">
        <v>78</v>
      </c>
      <c r="G5860" s="9" t="s">
        <v>67</v>
      </c>
      <c r="H5860" s="10">
        <v>18271.017</v>
      </c>
      <c r="I5860" s="10">
        <v>15502.017</v>
      </c>
      <c r="J5860" s="10">
        <v>33773.029000000002</v>
      </c>
      <c r="K5860" s="31">
        <v>16113</v>
      </c>
      <c r="L5860" s="31">
        <v>14412</v>
      </c>
      <c r="M5860" s="31"/>
      <c r="N5860" s="31">
        <v>30525</v>
      </c>
      <c r="O5860" s="10">
        <v>11452</v>
      </c>
      <c r="P5860" s="10">
        <v>10625</v>
      </c>
      <c r="Q5860" s="10">
        <v>0</v>
      </c>
      <c r="R5860" s="11">
        <v>22077</v>
      </c>
      <c r="S5860" s="130">
        <f>IFERROR(Table1[[#This Row],[Female Voters]]/Table1[[#This Row],[Female Population]],"0.0%")</f>
        <v>0.88188851228150023</v>
      </c>
      <c r="T5860" s="130">
        <f>IFERROR(Table1[[#This Row],[Male Voters]]/Table1[[#This Row],[Male Population]],"0.0%")</f>
        <v>0.92968547254205691</v>
      </c>
      <c r="U5860" s="130">
        <f>IFERROR(Table1[[#This Row],[Total Voters]]/Table1[[#This Row],[Total Population]],"0.0%")</f>
        <v>0.90382772596440786</v>
      </c>
      <c r="V5860" s="130">
        <f>IFERROR(Table1[[#This Row],[Female Ballots]]/Table1[[#This Row],[Female Population]],"0.0%")</f>
        <v>0.62678503336732705</v>
      </c>
      <c r="W5860" s="130">
        <f>IFERROR(Table1[[#This Row],[Male Ballots]]/Table1[[#This Row],[Male Population]],"0.0%")</f>
        <v>0.68539468122115976</v>
      </c>
      <c r="X5860" s="130">
        <f>IFERROR(Table1[[#This Row],[Total Ballots]]/Table1[[#This Row],[Total Population]],"0.0%")</f>
        <v>0.65368729585966356</v>
      </c>
      <c r="Y5860" s="24">
        <f>Table1[[#This Row],[Female Ballots]]/Table1[[#This Row],[Female Voters]]</f>
        <v>0.71073046608328683</v>
      </c>
      <c r="Z5860" s="24">
        <f>Table1[[#This Row],[Male Ballots]]/Table1[[#This Row],[Male Voters]]</f>
        <v>0.73723286150430201</v>
      </c>
      <c r="AA5860" s="24">
        <f>Table1[[#This Row],[Total Ballots]]/Table1[[#This Row],[Total Voters]]</f>
        <v>0.72324324324324329</v>
      </c>
    </row>
    <row r="5861" spans="1:27" s="12" customFormat="1" x14ac:dyDescent="0.35">
      <c r="A5861" s="8" t="s">
        <v>57</v>
      </c>
      <c r="B5861" s="17">
        <v>2015</v>
      </c>
      <c r="C5861" s="17" t="s">
        <v>82</v>
      </c>
      <c r="D5861" s="17"/>
      <c r="E5861" s="35" t="s">
        <v>73</v>
      </c>
      <c r="F5861" s="34" t="s">
        <v>78</v>
      </c>
      <c r="G5861" s="9" t="s">
        <v>79</v>
      </c>
      <c r="H5861" s="10">
        <v>19589.882899999997</v>
      </c>
      <c r="I5861" s="10">
        <v>19683.372900000002</v>
      </c>
      <c r="J5861" s="10">
        <v>39273.257600000004</v>
      </c>
      <c r="K5861" s="31">
        <v>10228</v>
      </c>
      <c r="L5861" s="31">
        <v>9967</v>
      </c>
      <c r="M5861" s="31">
        <v>360</v>
      </c>
      <c r="N5861" s="31">
        <v>20555</v>
      </c>
      <c r="O5861" s="10">
        <v>4606</v>
      </c>
      <c r="P5861" s="10">
        <v>4348</v>
      </c>
      <c r="Q5861" s="10">
        <v>107</v>
      </c>
      <c r="R5861" s="11">
        <v>9061</v>
      </c>
      <c r="S5861" s="130">
        <f>IFERROR(Table1[[#This Row],[Female Voters]]/Table1[[#This Row],[Female Population]],"0.0%")</f>
        <v>0.52210623474426188</v>
      </c>
      <c r="T5861" s="130">
        <f>IFERROR(Table1[[#This Row],[Male Voters]]/Table1[[#This Row],[Male Population]],"0.0%")</f>
        <v>0.50636646730398527</v>
      </c>
      <c r="U5861" s="130">
        <f>IFERROR(Table1[[#This Row],[Total Voters]]/Table1[[#This Row],[Total Population]],"0.0%")</f>
        <v>0.52338413607940681</v>
      </c>
      <c r="V5861" s="130">
        <f>IFERROR(Table1[[#This Row],[Female Ballots]]/Table1[[#This Row],[Female Population]],"0.0%")</f>
        <v>0.23512136461009681</v>
      </c>
      <c r="W5861" s="130">
        <f>IFERROR(Table1[[#This Row],[Male Ballots]]/Table1[[#This Row],[Male Population]],"0.0%")</f>
        <v>0.22089710041514274</v>
      </c>
      <c r="X5861" s="130">
        <f>IFERROR(Table1[[#This Row],[Total Ballots]]/Table1[[#This Row],[Total Population]],"0.0%")</f>
        <v>0.23071679187621041</v>
      </c>
      <c r="Y5861" s="24">
        <f>Table1[[#This Row],[Female Ballots]]/Table1[[#This Row],[Female Voters]]</f>
        <v>0.45033242080563157</v>
      </c>
      <c r="Z5861" s="24">
        <f>Table1[[#This Row],[Male Ballots]]/Table1[[#This Row],[Male Voters]]</f>
        <v>0.43623959064914219</v>
      </c>
      <c r="AA5861" s="24">
        <f>Table1[[#This Row],[Total Ballots]]/Table1[[#This Row],[Total Voters]]</f>
        <v>0.44081731938701046</v>
      </c>
    </row>
    <row r="5862" spans="1:27" s="12" customFormat="1" x14ac:dyDescent="0.35">
      <c r="A5862" s="8" t="s">
        <v>57</v>
      </c>
      <c r="B5862" s="17">
        <v>2015</v>
      </c>
      <c r="C5862" s="17" t="s">
        <v>82</v>
      </c>
      <c r="D5862" s="17"/>
      <c r="E5862" s="35" t="s">
        <v>73</v>
      </c>
      <c r="F5862" s="34" t="s">
        <v>78</v>
      </c>
      <c r="G5862" s="9" t="s">
        <v>62</v>
      </c>
      <c r="H5862" s="10">
        <v>8024.6041000000005</v>
      </c>
      <c r="I5862" s="10">
        <v>8093.4762000000001</v>
      </c>
      <c r="J5862" s="10">
        <v>16118.082</v>
      </c>
      <c r="K5862" s="31">
        <v>1378</v>
      </c>
      <c r="L5862" s="31">
        <v>1425</v>
      </c>
      <c r="M5862" s="31">
        <v>71</v>
      </c>
      <c r="N5862" s="31">
        <v>2874</v>
      </c>
      <c r="O5862" s="10">
        <v>194</v>
      </c>
      <c r="P5862" s="10">
        <v>208</v>
      </c>
      <c r="Q5862" s="10">
        <v>5</v>
      </c>
      <c r="R5862" s="11">
        <v>407</v>
      </c>
      <c r="S5862" s="130">
        <f>IFERROR(Table1[[#This Row],[Female Voters]]/Table1[[#This Row],[Female Population]],"0.0%")</f>
        <v>0.17172186725074698</v>
      </c>
      <c r="T5862" s="130">
        <f>IFERROR(Table1[[#This Row],[Male Voters]]/Table1[[#This Row],[Male Population]],"0.0%")</f>
        <v>0.17606773218163044</v>
      </c>
      <c r="U5862" s="130">
        <f>IFERROR(Table1[[#This Row],[Total Voters]]/Table1[[#This Row],[Total Population]],"0.0%")</f>
        <v>0.17830905687165508</v>
      </c>
      <c r="V5862" s="130">
        <f>IFERROR(Table1[[#This Row],[Female Ballots]]/Table1[[#This Row],[Female Population]],"0.0%")</f>
        <v>2.4175647493936803E-2</v>
      </c>
      <c r="W5862" s="130">
        <f>IFERROR(Table1[[#This Row],[Male Ballots]]/Table1[[#This Row],[Male Population]],"0.0%")</f>
        <v>2.5699711083353775E-2</v>
      </c>
      <c r="X5862" s="130">
        <f>IFERROR(Table1[[#This Row],[Total Ballots]]/Table1[[#This Row],[Total Population]],"0.0%")</f>
        <v>2.5251143405276136E-2</v>
      </c>
      <c r="Y5862" s="24">
        <f>Table1[[#This Row],[Female Ballots]]/Table1[[#This Row],[Female Voters]]</f>
        <v>0.14078374455732948</v>
      </c>
      <c r="Z5862" s="24">
        <f>Table1[[#This Row],[Male Ballots]]/Table1[[#This Row],[Male Voters]]</f>
        <v>0.14596491228070174</v>
      </c>
      <c r="AA5862" s="24">
        <f>Table1[[#This Row],[Total Ballots]]/Table1[[#This Row],[Total Voters]]</f>
        <v>0.14161447459986082</v>
      </c>
    </row>
    <row r="5863" spans="1:27" s="12" customFormat="1" x14ac:dyDescent="0.35">
      <c r="A5863" s="8" t="s">
        <v>57</v>
      </c>
      <c r="B5863" s="17">
        <v>2015</v>
      </c>
      <c r="C5863" s="17" t="s">
        <v>82</v>
      </c>
      <c r="D5863" s="17"/>
      <c r="E5863" s="35" t="s">
        <v>73</v>
      </c>
      <c r="F5863" s="34" t="s">
        <v>78</v>
      </c>
      <c r="G5863" s="9" t="s">
        <v>63</v>
      </c>
      <c r="H5863" s="10">
        <v>2974.7449999999999</v>
      </c>
      <c r="I5863" s="10">
        <v>3379.0569999999998</v>
      </c>
      <c r="J5863" s="10">
        <v>6353.8019999999997</v>
      </c>
      <c r="K5863" s="31">
        <v>1945</v>
      </c>
      <c r="L5863" s="31">
        <v>2030</v>
      </c>
      <c r="M5863" s="31">
        <v>67</v>
      </c>
      <c r="N5863" s="31">
        <v>4042</v>
      </c>
      <c r="O5863" s="10">
        <v>412</v>
      </c>
      <c r="P5863" s="10">
        <v>429</v>
      </c>
      <c r="Q5863" s="10">
        <v>8</v>
      </c>
      <c r="R5863" s="11">
        <v>849</v>
      </c>
      <c r="S5863" s="130">
        <f>IFERROR(Table1[[#This Row],[Female Voters]]/Table1[[#This Row],[Female Population]],"0.0%")</f>
        <v>0.65383755582411263</v>
      </c>
      <c r="T5863" s="130">
        <f>IFERROR(Table1[[#This Row],[Male Voters]]/Table1[[#This Row],[Male Population]],"0.0%")</f>
        <v>0.60075932427301471</v>
      </c>
      <c r="U5863" s="130">
        <f>IFERROR(Table1[[#This Row],[Total Voters]]/Table1[[#This Row],[Total Population]],"0.0%")</f>
        <v>0.63615454180032682</v>
      </c>
      <c r="V5863" s="130">
        <f>IFERROR(Table1[[#This Row],[Female Ballots]]/Table1[[#This Row],[Female Population]],"0.0%")</f>
        <v>0.13849926632366807</v>
      </c>
      <c r="W5863" s="130">
        <f>IFERROR(Table1[[#This Row],[Male Ballots]]/Table1[[#This Row],[Male Population]],"0.0%")</f>
        <v>0.12695849759267158</v>
      </c>
      <c r="X5863" s="130">
        <f>IFERROR(Table1[[#This Row],[Total Ballots]]/Table1[[#This Row],[Total Population]],"0.0%")</f>
        <v>0.13362078327275545</v>
      </c>
      <c r="Y5863" s="24">
        <f>Table1[[#This Row],[Female Ballots]]/Table1[[#This Row],[Female Voters]]</f>
        <v>0.21182519280205656</v>
      </c>
      <c r="Z5863" s="24">
        <f>Table1[[#This Row],[Male Ballots]]/Table1[[#This Row],[Male Voters]]</f>
        <v>0.21133004926108373</v>
      </c>
      <c r="AA5863" s="24">
        <f>Table1[[#This Row],[Total Ballots]]/Table1[[#This Row],[Total Voters]]</f>
        <v>0.21004453240969817</v>
      </c>
    </row>
    <row r="5864" spans="1:27" s="12" customFormat="1" x14ac:dyDescent="0.35">
      <c r="A5864" s="8" t="s">
        <v>57</v>
      </c>
      <c r="B5864" s="17">
        <v>2015</v>
      </c>
      <c r="C5864" s="17" t="s">
        <v>82</v>
      </c>
      <c r="D5864" s="17"/>
      <c r="E5864" s="35" t="s">
        <v>73</v>
      </c>
      <c r="F5864" s="34" t="s">
        <v>78</v>
      </c>
      <c r="G5864" s="9" t="s">
        <v>64</v>
      </c>
      <c r="H5864" s="10">
        <v>1968.3627000000001</v>
      </c>
      <c r="I5864" s="10">
        <v>2002.4477000000002</v>
      </c>
      <c r="J5864" s="10">
        <v>3970.8100000000004</v>
      </c>
      <c r="K5864" s="31">
        <v>1396</v>
      </c>
      <c r="L5864" s="31">
        <v>1364</v>
      </c>
      <c r="M5864" s="31">
        <v>54</v>
      </c>
      <c r="N5864" s="31">
        <v>2814</v>
      </c>
      <c r="O5864" s="10">
        <v>495</v>
      </c>
      <c r="P5864" s="10">
        <v>449</v>
      </c>
      <c r="Q5864" s="10">
        <v>19</v>
      </c>
      <c r="R5864" s="11">
        <v>963</v>
      </c>
      <c r="S5864" s="130">
        <f>IFERROR(Table1[[#This Row],[Female Voters]]/Table1[[#This Row],[Female Population]],"0.0%")</f>
        <v>0.70921888532027144</v>
      </c>
      <c r="T5864" s="130">
        <f>IFERROR(Table1[[#This Row],[Male Voters]]/Table1[[#This Row],[Male Population]],"0.0%")</f>
        <v>0.68116635455697538</v>
      </c>
      <c r="U5864" s="130">
        <f>IFERROR(Table1[[#This Row],[Total Voters]]/Table1[[#This Row],[Total Population]],"0.0%")</f>
        <v>0.70867153049377829</v>
      </c>
      <c r="V5864" s="130">
        <f>IFERROR(Table1[[#This Row],[Female Ballots]]/Table1[[#This Row],[Female Population]],"0.0%")</f>
        <v>0.25147804314723093</v>
      </c>
      <c r="W5864" s="130">
        <f>IFERROR(Table1[[#This Row],[Male Ballots]]/Table1[[#This Row],[Male Population]],"0.0%")</f>
        <v>0.22422558152205421</v>
      </c>
      <c r="X5864" s="130">
        <f>IFERROR(Table1[[#This Row],[Total Ballots]]/Table1[[#This Row],[Total Population]],"0.0%")</f>
        <v>0.2425197881540542</v>
      </c>
      <c r="Y5864" s="24">
        <f>Table1[[#This Row],[Female Ballots]]/Table1[[#This Row],[Female Voters]]</f>
        <v>0.35458452722063039</v>
      </c>
      <c r="Z5864" s="24">
        <f>Table1[[#This Row],[Male Ballots]]/Table1[[#This Row],[Male Voters]]</f>
        <v>0.32917888563049852</v>
      </c>
      <c r="AA5864" s="24">
        <f>Table1[[#This Row],[Total Ballots]]/Table1[[#This Row],[Total Voters]]</f>
        <v>0.34221748400852881</v>
      </c>
    </row>
    <row r="5865" spans="1:27" s="12" customFormat="1" x14ac:dyDescent="0.35">
      <c r="A5865" s="8" t="s">
        <v>57</v>
      </c>
      <c r="B5865" s="17">
        <v>2015</v>
      </c>
      <c r="C5865" s="17" t="s">
        <v>82</v>
      </c>
      <c r="D5865" s="17"/>
      <c r="E5865" s="35" t="s">
        <v>73</v>
      </c>
      <c r="F5865" s="34" t="s">
        <v>78</v>
      </c>
      <c r="G5865" s="9" t="s">
        <v>65</v>
      </c>
      <c r="H5865" s="10">
        <v>1962.1878999999999</v>
      </c>
      <c r="I5865" s="10">
        <v>1950.1858999999999</v>
      </c>
      <c r="J5865" s="10">
        <v>3912.3739999999998</v>
      </c>
      <c r="K5865" s="31">
        <v>1505</v>
      </c>
      <c r="L5865" s="31">
        <v>1405</v>
      </c>
      <c r="M5865" s="31">
        <v>63</v>
      </c>
      <c r="N5865" s="31">
        <v>2973</v>
      </c>
      <c r="O5865" s="10">
        <v>724</v>
      </c>
      <c r="P5865" s="10">
        <v>677</v>
      </c>
      <c r="Q5865" s="10">
        <v>24</v>
      </c>
      <c r="R5865" s="11">
        <v>1425</v>
      </c>
      <c r="S5865" s="130">
        <f>IFERROR(Table1[[#This Row],[Female Voters]]/Table1[[#This Row],[Female Population]],"0.0%")</f>
        <v>0.76700095847089877</v>
      </c>
      <c r="T5865" s="130">
        <f>IFERROR(Table1[[#This Row],[Male Voters]]/Table1[[#This Row],[Male Population]],"0.0%")</f>
        <v>0.72044413817164821</v>
      </c>
      <c r="U5865" s="130">
        <f>IFERROR(Table1[[#This Row],[Total Voters]]/Table1[[#This Row],[Total Population]],"0.0%")</f>
        <v>0.75989667654472715</v>
      </c>
      <c r="V5865" s="130">
        <f>IFERROR(Table1[[#This Row],[Female Ballots]]/Table1[[#This Row],[Female Population]],"0.0%")</f>
        <v>0.36897587636739582</v>
      </c>
      <c r="W5865" s="130">
        <f>IFERROR(Table1[[#This Row],[Male Ballots]]/Table1[[#This Row],[Male Population]],"0.0%")</f>
        <v>0.34714639255673013</v>
      </c>
      <c r="X5865" s="130">
        <f>IFERROR(Table1[[#This Row],[Total Ballots]]/Table1[[#This Row],[Total Population]],"0.0%")</f>
        <v>0.36422898219853217</v>
      </c>
      <c r="Y5865" s="24">
        <f>Table1[[#This Row],[Female Ballots]]/Table1[[#This Row],[Female Voters]]</f>
        <v>0.48106312292358805</v>
      </c>
      <c r="Z5865" s="24">
        <f>Table1[[#This Row],[Male Ballots]]/Table1[[#This Row],[Male Voters]]</f>
        <v>0.48185053380782916</v>
      </c>
      <c r="AA5865" s="24">
        <f>Table1[[#This Row],[Total Ballots]]/Table1[[#This Row],[Total Voters]]</f>
        <v>0.47931382441977799</v>
      </c>
    </row>
    <row r="5866" spans="1:27" s="12" customFormat="1" x14ac:dyDescent="0.35">
      <c r="A5866" s="8" t="s">
        <v>57</v>
      </c>
      <c r="B5866" s="17">
        <v>2015</v>
      </c>
      <c r="C5866" s="17" t="s">
        <v>82</v>
      </c>
      <c r="D5866" s="17"/>
      <c r="E5866" s="35" t="s">
        <v>73</v>
      </c>
      <c r="F5866" s="34" t="s">
        <v>78</v>
      </c>
      <c r="G5866" s="9" t="s">
        <v>66</v>
      </c>
      <c r="H5866" s="10">
        <v>1991.1253999999999</v>
      </c>
      <c r="I5866" s="10">
        <v>1932.1342999999999</v>
      </c>
      <c r="J5866" s="10">
        <v>3923.26</v>
      </c>
      <c r="K5866" s="31">
        <v>1771</v>
      </c>
      <c r="L5866" s="31">
        <v>1747</v>
      </c>
      <c r="M5866" s="31">
        <v>49</v>
      </c>
      <c r="N5866" s="31">
        <v>3567</v>
      </c>
      <c r="O5866" s="10">
        <v>1104</v>
      </c>
      <c r="P5866" s="10">
        <v>1071</v>
      </c>
      <c r="Q5866" s="10">
        <v>17</v>
      </c>
      <c r="R5866" s="11">
        <v>2192</v>
      </c>
      <c r="S5866" s="130">
        <f>IFERROR(Table1[[#This Row],[Female Voters]]/Table1[[#This Row],[Female Population]],"0.0%")</f>
        <v>0.88944674202840268</v>
      </c>
      <c r="T5866" s="130">
        <f>IFERROR(Table1[[#This Row],[Male Voters]]/Table1[[#This Row],[Male Population]],"0.0%")</f>
        <v>0.90418145363911817</v>
      </c>
      <c r="U5866" s="130">
        <f>IFERROR(Table1[[#This Row],[Total Voters]]/Table1[[#This Row],[Total Population]],"0.0%")</f>
        <v>0.90919286511727482</v>
      </c>
      <c r="V5866" s="130">
        <f>IFERROR(Table1[[#This Row],[Female Ballots]]/Table1[[#This Row],[Female Population]],"0.0%")</f>
        <v>0.55446030671900426</v>
      </c>
      <c r="W5866" s="130">
        <f>IFERROR(Table1[[#This Row],[Male Ballots]]/Table1[[#This Row],[Male Population]],"0.0%")</f>
        <v>0.55430929413136554</v>
      </c>
      <c r="X5866" s="130">
        <f>IFERROR(Table1[[#This Row],[Total Ballots]]/Table1[[#This Row],[Total Population]],"0.0%")</f>
        <v>0.55871902448473965</v>
      </c>
      <c r="Y5866" s="24">
        <f>Table1[[#This Row],[Female Ballots]]/Table1[[#This Row],[Female Voters]]</f>
        <v>0.62337662337662336</v>
      </c>
      <c r="Z5866" s="24">
        <f>Table1[[#This Row],[Male Ballots]]/Table1[[#This Row],[Male Voters]]</f>
        <v>0.61305094447624497</v>
      </c>
      <c r="AA5866" s="24">
        <f>Table1[[#This Row],[Total Ballots]]/Table1[[#This Row],[Total Voters]]</f>
        <v>0.61452200728903839</v>
      </c>
    </row>
    <row r="5867" spans="1:27" s="12" customFormat="1" x14ac:dyDescent="0.35">
      <c r="A5867" s="8" t="s">
        <v>57</v>
      </c>
      <c r="B5867" s="17">
        <v>2015</v>
      </c>
      <c r="C5867" s="17" t="s">
        <v>82</v>
      </c>
      <c r="D5867" s="17"/>
      <c r="E5867" s="35" t="s">
        <v>73</v>
      </c>
      <c r="F5867" s="34" t="s">
        <v>78</v>
      </c>
      <c r="G5867" s="9" t="s">
        <v>67</v>
      </c>
      <c r="H5867" s="10">
        <v>2668.8577999999998</v>
      </c>
      <c r="I5867" s="10">
        <v>2326.0717999999997</v>
      </c>
      <c r="J5867" s="10">
        <v>4994.9296000000004</v>
      </c>
      <c r="K5867" s="31">
        <v>2233</v>
      </c>
      <c r="L5867" s="31">
        <v>1996</v>
      </c>
      <c r="M5867" s="31">
        <v>56</v>
      </c>
      <c r="N5867" s="31">
        <v>4285</v>
      </c>
      <c r="O5867" s="10">
        <v>1677</v>
      </c>
      <c r="P5867" s="10">
        <v>1514</v>
      </c>
      <c r="Q5867" s="10">
        <v>34</v>
      </c>
      <c r="R5867" s="11">
        <v>3225</v>
      </c>
      <c r="S5867" s="130">
        <f>IFERROR(Table1[[#This Row],[Female Voters]]/Table1[[#This Row],[Female Population]],"0.0%")</f>
        <v>0.836687514786288</v>
      </c>
      <c r="T5867" s="130">
        <f>IFERROR(Table1[[#This Row],[Male Voters]]/Table1[[#This Row],[Male Population]],"0.0%")</f>
        <v>0.8580990492210947</v>
      </c>
      <c r="U5867" s="130">
        <f>IFERROR(Table1[[#This Row],[Total Voters]]/Table1[[#This Row],[Total Population]],"0.0%")</f>
        <v>0.85786994875763611</v>
      </c>
      <c r="V5867" s="130">
        <f>IFERROR(Table1[[#This Row],[Female Ballots]]/Table1[[#This Row],[Female Population]],"0.0%")</f>
        <v>0.62835869337062478</v>
      </c>
      <c r="W5867" s="130">
        <f>IFERROR(Table1[[#This Row],[Male Ballots]]/Table1[[#This Row],[Male Population]],"0.0%")</f>
        <v>0.65088274575187244</v>
      </c>
      <c r="X5867" s="130">
        <f>IFERROR(Table1[[#This Row],[Total Ballots]]/Table1[[#This Row],[Total Population]],"0.0%")</f>
        <v>0.64565474556438185</v>
      </c>
      <c r="Y5867" s="24">
        <f>Table1[[#This Row],[Female Ballots]]/Table1[[#This Row],[Female Voters]]</f>
        <v>0.7510076130765786</v>
      </c>
      <c r="Z5867" s="24">
        <f>Table1[[#This Row],[Male Ballots]]/Table1[[#This Row],[Male Voters]]</f>
        <v>0.75851703406813631</v>
      </c>
      <c r="AA5867" s="24">
        <f>Table1[[#This Row],[Total Ballots]]/Table1[[#This Row],[Total Voters]]</f>
        <v>0.75262543757292877</v>
      </c>
    </row>
    <row r="5868" spans="1:27" s="12" customFormat="1" x14ac:dyDescent="0.35">
      <c r="A5868" s="8" t="s">
        <v>58</v>
      </c>
      <c r="B5868" s="17">
        <v>2015</v>
      </c>
      <c r="C5868" s="17" t="s">
        <v>82</v>
      </c>
      <c r="D5868" s="17"/>
      <c r="E5868" s="35" t="s">
        <v>74</v>
      </c>
      <c r="F5868" s="34" t="s">
        <v>78</v>
      </c>
      <c r="G5868" s="9" t="s">
        <v>79</v>
      </c>
      <c r="H5868" s="10">
        <v>89112.221000000005</v>
      </c>
      <c r="I5868" s="10">
        <v>87200.53899999999</v>
      </c>
      <c r="J5868" s="10">
        <v>176312.761</v>
      </c>
      <c r="K5868" s="31">
        <v>58280</v>
      </c>
      <c r="L5868" s="31">
        <v>50549</v>
      </c>
      <c r="M5868" s="31">
        <v>2</v>
      </c>
      <c r="N5868" s="31">
        <v>108831</v>
      </c>
      <c r="O5868" s="10">
        <v>18626</v>
      </c>
      <c r="P5868" s="10">
        <v>16755</v>
      </c>
      <c r="Q5868" s="10">
        <v>0</v>
      </c>
      <c r="R5868" s="11">
        <v>35381</v>
      </c>
      <c r="S5868" s="130">
        <f>IFERROR(Table1[[#This Row],[Female Voters]]/Table1[[#This Row],[Female Population]],"0.0%")</f>
        <v>0.65400681686521978</v>
      </c>
      <c r="T5868" s="130">
        <f>IFERROR(Table1[[#This Row],[Male Voters]]/Table1[[#This Row],[Male Population]],"0.0%")</f>
        <v>0.57968678381678362</v>
      </c>
      <c r="U5868" s="130">
        <f>IFERROR(Table1[[#This Row],[Total Voters]]/Table1[[#This Row],[Total Population]],"0.0%")</f>
        <v>0.61726105009495036</v>
      </c>
      <c r="V5868" s="130">
        <f>IFERROR(Table1[[#This Row],[Female Ballots]]/Table1[[#This Row],[Female Population]],"0.0%")</f>
        <v>0.20901734679017819</v>
      </c>
      <c r="W5868" s="130">
        <f>IFERROR(Table1[[#This Row],[Male Ballots]]/Table1[[#This Row],[Male Population]],"0.0%")</f>
        <v>0.1921433077380405</v>
      </c>
      <c r="X5868" s="130">
        <f>IFERROR(Table1[[#This Row],[Total Ballots]]/Table1[[#This Row],[Total Population]],"0.0%")</f>
        <v>0.20067180503174128</v>
      </c>
      <c r="Y5868" s="24">
        <f>Table1[[#This Row],[Female Ballots]]/Table1[[#This Row],[Female Voters]]</f>
        <v>0.31959505833905283</v>
      </c>
      <c r="Z5868" s="24">
        <f>Table1[[#This Row],[Male Ballots]]/Table1[[#This Row],[Male Voters]]</f>
        <v>0.3314605630180617</v>
      </c>
      <c r="AA5868" s="24">
        <f>Table1[[#This Row],[Total Ballots]]/Table1[[#This Row],[Total Voters]]</f>
        <v>0.32510038500059724</v>
      </c>
    </row>
    <row r="5869" spans="1:27" s="12" customFormat="1" x14ac:dyDescent="0.35">
      <c r="A5869" s="8" t="s">
        <v>58</v>
      </c>
      <c r="B5869" s="17">
        <v>2015</v>
      </c>
      <c r="C5869" s="17" t="s">
        <v>82</v>
      </c>
      <c r="D5869" s="17"/>
      <c r="E5869" s="35" t="s">
        <v>74</v>
      </c>
      <c r="F5869" s="34" t="s">
        <v>78</v>
      </c>
      <c r="G5869" s="9" t="s">
        <v>62</v>
      </c>
      <c r="H5869" s="10">
        <v>11528.163</v>
      </c>
      <c r="I5869" s="10">
        <v>12535.210999999999</v>
      </c>
      <c r="J5869" s="10">
        <v>24063.370999999999</v>
      </c>
      <c r="K5869" s="31">
        <v>6303</v>
      </c>
      <c r="L5869" s="31">
        <v>5624</v>
      </c>
      <c r="M5869" s="31">
        <v>2</v>
      </c>
      <c r="N5869" s="31">
        <v>11929</v>
      </c>
      <c r="O5869" s="10">
        <v>650</v>
      </c>
      <c r="P5869" s="10">
        <v>592</v>
      </c>
      <c r="Q5869" s="10">
        <v>0</v>
      </c>
      <c r="R5869" s="11">
        <v>1242</v>
      </c>
      <c r="S5869" s="130">
        <f>IFERROR(Table1[[#This Row],[Female Voters]]/Table1[[#This Row],[Female Population]],"0.0%")</f>
        <v>0.5467479944549708</v>
      </c>
      <c r="T5869" s="130">
        <f>IFERROR(Table1[[#This Row],[Male Voters]]/Table1[[#This Row],[Male Population]],"0.0%")</f>
        <v>0.4486561893533344</v>
      </c>
      <c r="U5869" s="130">
        <f>IFERROR(Table1[[#This Row],[Total Voters]]/Table1[[#This Row],[Total Population]],"0.0%")</f>
        <v>0.49573270511434164</v>
      </c>
      <c r="V5869" s="130">
        <f>IFERROR(Table1[[#This Row],[Female Ballots]]/Table1[[#This Row],[Female Population]],"0.0%")</f>
        <v>5.6383658003447731E-2</v>
      </c>
      <c r="W5869" s="130">
        <f>IFERROR(Table1[[#This Row],[Male Ballots]]/Table1[[#This Row],[Male Population]],"0.0%")</f>
        <v>4.7226967300350989E-2</v>
      </c>
      <c r="X5869" s="130">
        <f>IFERROR(Table1[[#This Row],[Total Ballots]]/Table1[[#This Row],[Total Population]],"0.0%")</f>
        <v>5.1613716133121997E-2</v>
      </c>
      <c r="Y5869" s="24">
        <f>Table1[[#This Row],[Female Ballots]]/Table1[[#This Row],[Female Voters]]</f>
        <v>0.10312549579565286</v>
      </c>
      <c r="Z5869" s="24">
        <f>Table1[[#This Row],[Male Ballots]]/Table1[[#This Row],[Male Voters]]</f>
        <v>0.10526315789473684</v>
      </c>
      <c r="AA5869" s="24">
        <f>Table1[[#This Row],[Total Ballots]]/Table1[[#This Row],[Total Voters]]</f>
        <v>0.10411601978372034</v>
      </c>
    </row>
    <row r="5870" spans="1:27" s="12" customFormat="1" x14ac:dyDescent="0.35">
      <c r="A5870" s="8" t="s">
        <v>58</v>
      </c>
      <c r="B5870" s="17">
        <v>2015</v>
      </c>
      <c r="C5870" s="17" t="s">
        <v>82</v>
      </c>
      <c r="D5870" s="17"/>
      <c r="E5870" s="35" t="s">
        <v>74</v>
      </c>
      <c r="F5870" s="34" t="s">
        <v>78</v>
      </c>
      <c r="G5870" s="9" t="s">
        <v>63</v>
      </c>
      <c r="H5870" s="10">
        <v>16405.157999999999</v>
      </c>
      <c r="I5870" s="10">
        <v>16675.18</v>
      </c>
      <c r="J5870" s="10">
        <v>33080.339999999997</v>
      </c>
      <c r="K5870" s="31">
        <v>9833</v>
      </c>
      <c r="L5870" s="31">
        <v>8211</v>
      </c>
      <c r="M5870" s="31"/>
      <c r="N5870" s="31">
        <v>18044</v>
      </c>
      <c r="O5870" s="10">
        <v>1157</v>
      </c>
      <c r="P5870" s="10">
        <v>946</v>
      </c>
      <c r="Q5870" s="10">
        <v>0</v>
      </c>
      <c r="R5870" s="11">
        <v>2103</v>
      </c>
      <c r="S5870" s="130">
        <f>IFERROR(Table1[[#This Row],[Female Voters]]/Table1[[#This Row],[Female Population]],"0.0%")</f>
        <v>0.5993846569475284</v>
      </c>
      <c r="T5870" s="130">
        <f>IFERROR(Table1[[#This Row],[Male Voters]]/Table1[[#This Row],[Male Population]],"0.0%")</f>
        <v>0.49240847774956553</v>
      </c>
      <c r="U5870" s="130">
        <f>IFERROR(Table1[[#This Row],[Total Voters]]/Table1[[#This Row],[Total Population]],"0.0%")</f>
        <v>0.54545993179030205</v>
      </c>
      <c r="V5870" s="130">
        <f>IFERROR(Table1[[#This Row],[Female Ballots]]/Table1[[#This Row],[Female Population]],"0.0%")</f>
        <v>7.0526599012335031E-2</v>
      </c>
      <c r="W5870" s="130">
        <f>IFERROR(Table1[[#This Row],[Male Ballots]]/Table1[[#This Row],[Male Population]],"0.0%")</f>
        <v>5.6731021794067589E-2</v>
      </c>
      <c r="X5870" s="130">
        <f>IFERROR(Table1[[#This Row],[Total Ballots]]/Table1[[#This Row],[Total Population]],"0.0%")</f>
        <v>6.3572502580082318E-2</v>
      </c>
      <c r="Y5870" s="24">
        <f>Table1[[#This Row],[Female Ballots]]/Table1[[#This Row],[Female Voters]]</f>
        <v>0.11766500559340995</v>
      </c>
      <c r="Z5870" s="24">
        <f>Table1[[#This Row],[Male Ballots]]/Table1[[#This Row],[Male Voters]]</f>
        <v>0.11521130191206917</v>
      </c>
      <c r="AA5870" s="24">
        <f>Table1[[#This Row],[Total Ballots]]/Table1[[#This Row],[Total Voters]]</f>
        <v>0.11654843715362448</v>
      </c>
    </row>
    <row r="5871" spans="1:27" s="12" customFormat="1" x14ac:dyDescent="0.35">
      <c r="A5871" s="8" t="s">
        <v>58</v>
      </c>
      <c r="B5871" s="17">
        <v>2015</v>
      </c>
      <c r="C5871" s="17" t="s">
        <v>82</v>
      </c>
      <c r="D5871" s="17"/>
      <c r="E5871" s="35" t="s">
        <v>74</v>
      </c>
      <c r="F5871" s="34" t="s">
        <v>78</v>
      </c>
      <c r="G5871" s="9" t="s">
        <v>64</v>
      </c>
      <c r="H5871" s="10">
        <v>15234.027</v>
      </c>
      <c r="I5871" s="10">
        <v>15179.035</v>
      </c>
      <c r="J5871" s="10">
        <v>30413.07</v>
      </c>
      <c r="K5871" s="31">
        <v>8617</v>
      </c>
      <c r="L5871" s="31">
        <v>7268</v>
      </c>
      <c r="M5871" s="31"/>
      <c r="N5871" s="31">
        <v>15885</v>
      </c>
      <c r="O5871" s="10">
        <v>1681</v>
      </c>
      <c r="P5871" s="10">
        <v>1460</v>
      </c>
      <c r="Q5871" s="10">
        <v>0</v>
      </c>
      <c r="R5871" s="11">
        <v>3141</v>
      </c>
      <c r="S5871" s="130">
        <f>IFERROR(Table1[[#This Row],[Female Voters]]/Table1[[#This Row],[Female Population]],"0.0%")</f>
        <v>0.56564163894418729</v>
      </c>
      <c r="T5871" s="130">
        <f>IFERROR(Table1[[#This Row],[Male Voters]]/Table1[[#This Row],[Male Population]],"0.0%")</f>
        <v>0.47881831750173842</v>
      </c>
      <c r="U5871" s="130">
        <f>IFERROR(Table1[[#This Row],[Total Voters]]/Table1[[#This Row],[Total Population]],"0.0%")</f>
        <v>0.52230833651453146</v>
      </c>
      <c r="V5871" s="130">
        <f>IFERROR(Table1[[#This Row],[Female Ballots]]/Table1[[#This Row],[Female Population]],"0.0%")</f>
        <v>0.11034508472382253</v>
      </c>
      <c r="W5871" s="130">
        <f>IFERROR(Table1[[#This Row],[Male Ballots]]/Table1[[#This Row],[Male Population]],"0.0%")</f>
        <v>9.6185297681967263E-2</v>
      </c>
      <c r="X5871" s="130">
        <f>IFERROR(Table1[[#This Row],[Total Ballots]]/Table1[[#This Row],[Total Population]],"0.0%")</f>
        <v>0.10327796569040876</v>
      </c>
      <c r="Y5871" s="24">
        <f>Table1[[#This Row],[Female Ballots]]/Table1[[#This Row],[Female Voters]]</f>
        <v>0.19507949402344205</v>
      </c>
      <c r="Z5871" s="24">
        <f>Table1[[#This Row],[Male Ballots]]/Table1[[#This Row],[Male Voters]]</f>
        <v>0.20088057237204182</v>
      </c>
      <c r="AA5871" s="24">
        <f>Table1[[#This Row],[Total Ballots]]/Table1[[#This Row],[Total Voters]]</f>
        <v>0.19773371104815865</v>
      </c>
    </row>
    <row r="5872" spans="1:27" s="12" customFormat="1" x14ac:dyDescent="0.35">
      <c r="A5872" s="8" t="s">
        <v>58</v>
      </c>
      <c r="B5872" s="17">
        <v>2015</v>
      </c>
      <c r="C5872" s="17" t="s">
        <v>82</v>
      </c>
      <c r="D5872" s="17"/>
      <c r="E5872" s="35" t="s">
        <v>74</v>
      </c>
      <c r="F5872" s="34" t="s">
        <v>78</v>
      </c>
      <c r="G5872" s="9" t="s">
        <v>65</v>
      </c>
      <c r="H5872" s="10">
        <v>14576.86</v>
      </c>
      <c r="I5872" s="10">
        <v>14567.891</v>
      </c>
      <c r="J5872" s="10">
        <v>29144.75</v>
      </c>
      <c r="K5872" s="31">
        <v>9040</v>
      </c>
      <c r="L5872" s="31">
        <v>8134</v>
      </c>
      <c r="M5872" s="31"/>
      <c r="N5872" s="31">
        <v>17174</v>
      </c>
      <c r="O5872" s="10">
        <v>2580</v>
      </c>
      <c r="P5872" s="10">
        <v>2357</v>
      </c>
      <c r="Q5872" s="10">
        <v>0</v>
      </c>
      <c r="R5872" s="11">
        <v>4937</v>
      </c>
      <c r="S5872" s="130">
        <f>IFERROR(Table1[[#This Row],[Female Voters]]/Table1[[#This Row],[Female Population]],"0.0%")</f>
        <v>0.62016099489190402</v>
      </c>
      <c r="T5872" s="130">
        <f>IFERROR(Table1[[#This Row],[Male Voters]]/Table1[[#This Row],[Male Population]],"0.0%")</f>
        <v>0.55835123972303202</v>
      </c>
      <c r="U5872" s="130">
        <f>IFERROR(Table1[[#This Row],[Total Voters]]/Table1[[#This Row],[Total Population]],"0.0%")</f>
        <v>0.58926564818706628</v>
      </c>
      <c r="V5872" s="130">
        <f>IFERROR(Table1[[#This Row],[Female Ballots]]/Table1[[#This Row],[Female Population]],"0.0%")</f>
        <v>0.17699285031206993</v>
      </c>
      <c r="W5872" s="130">
        <f>IFERROR(Table1[[#This Row],[Male Ballots]]/Table1[[#This Row],[Male Population]],"0.0%")</f>
        <v>0.16179418146387833</v>
      </c>
      <c r="X5872" s="130">
        <f>IFERROR(Table1[[#This Row],[Total Ballots]]/Table1[[#This Row],[Total Population]],"0.0%")</f>
        <v>0.16939586031789602</v>
      </c>
      <c r="Y5872" s="24">
        <f>Table1[[#This Row],[Female Ballots]]/Table1[[#This Row],[Female Voters]]</f>
        <v>0.28539823008849557</v>
      </c>
      <c r="Z5872" s="24">
        <f>Table1[[#This Row],[Male Ballots]]/Table1[[#This Row],[Male Voters]]</f>
        <v>0.2897713302188345</v>
      </c>
      <c r="AA5872" s="24">
        <f>Table1[[#This Row],[Total Ballots]]/Table1[[#This Row],[Total Voters]]</f>
        <v>0.28746943053452895</v>
      </c>
    </row>
    <row r="5873" spans="1:27" s="12" customFormat="1" x14ac:dyDescent="0.35">
      <c r="A5873" s="8" t="s">
        <v>58</v>
      </c>
      <c r="B5873" s="17">
        <v>2015</v>
      </c>
      <c r="C5873" s="17" t="s">
        <v>82</v>
      </c>
      <c r="D5873" s="17"/>
      <c r="E5873" s="35" t="s">
        <v>74</v>
      </c>
      <c r="F5873" s="34" t="s">
        <v>78</v>
      </c>
      <c r="G5873" s="9" t="s">
        <v>66</v>
      </c>
      <c r="H5873" s="10">
        <v>13591.68</v>
      </c>
      <c r="I5873" s="10">
        <v>13274.735000000001</v>
      </c>
      <c r="J5873" s="10">
        <v>26866.41</v>
      </c>
      <c r="K5873" s="31">
        <v>10467</v>
      </c>
      <c r="L5873" s="31">
        <v>9303</v>
      </c>
      <c r="M5873" s="31"/>
      <c r="N5873" s="31">
        <v>19770</v>
      </c>
      <c r="O5873" s="10">
        <v>4529</v>
      </c>
      <c r="P5873" s="10">
        <v>4119</v>
      </c>
      <c r="Q5873" s="10">
        <v>0</v>
      </c>
      <c r="R5873" s="11">
        <v>8648</v>
      </c>
      <c r="S5873" s="130">
        <f>IFERROR(Table1[[#This Row],[Female Voters]]/Table1[[#This Row],[Female Population]],"0.0%")</f>
        <v>0.77010347506709986</v>
      </c>
      <c r="T5873" s="130">
        <f>IFERROR(Table1[[#This Row],[Male Voters]]/Table1[[#This Row],[Male Population]],"0.0%")</f>
        <v>0.70080495015531385</v>
      </c>
      <c r="U5873" s="130">
        <f>IFERROR(Table1[[#This Row],[Total Voters]]/Table1[[#This Row],[Total Population]],"0.0%")</f>
        <v>0.735863109362211</v>
      </c>
      <c r="V5873" s="130">
        <f>IFERROR(Table1[[#This Row],[Female Ballots]]/Table1[[#This Row],[Female Population]],"0.0%")</f>
        <v>0.33321855723501437</v>
      </c>
      <c r="W5873" s="130">
        <f>IFERROR(Table1[[#This Row],[Male Ballots]]/Table1[[#This Row],[Male Population]],"0.0%")</f>
        <v>0.31028867996234949</v>
      </c>
      <c r="X5873" s="130">
        <f>IFERROR(Table1[[#This Row],[Total Ballots]]/Table1[[#This Row],[Total Population]],"0.0%")</f>
        <v>0.32188893119698536</v>
      </c>
      <c r="Y5873" s="24">
        <f>Table1[[#This Row],[Female Ballots]]/Table1[[#This Row],[Female Voters]]</f>
        <v>0.43269322633037166</v>
      </c>
      <c r="Z5873" s="24">
        <f>Table1[[#This Row],[Male Ballots]]/Table1[[#This Row],[Male Voters]]</f>
        <v>0.44276039987100935</v>
      </c>
      <c r="AA5873" s="24">
        <f>Table1[[#This Row],[Total Ballots]]/Table1[[#This Row],[Total Voters]]</f>
        <v>0.43743045017703591</v>
      </c>
    </row>
    <row r="5874" spans="1:27" s="12" customFormat="1" x14ac:dyDescent="0.35">
      <c r="A5874" s="8" t="s">
        <v>58</v>
      </c>
      <c r="B5874" s="17">
        <v>2015</v>
      </c>
      <c r="C5874" s="17" t="s">
        <v>82</v>
      </c>
      <c r="D5874" s="17"/>
      <c r="E5874" s="35" t="s">
        <v>74</v>
      </c>
      <c r="F5874" s="34" t="s">
        <v>78</v>
      </c>
      <c r="G5874" s="9" t="s">
        <v>67</v>
      </c>
      <c r="H5874" s="10">
        <v>17776.332999999999</v>
      </c>
      <c r="I5874" s="10">
        <v>14968.487000000001</v>
      </c>
      <c r="J5874" s="10">
        <v>32744.82</v>
      </c>
      <c r="K5874" s="31">
        <v>14020</v>
      </c>
      <c r="L5874" s="31">
        <v>12009</v>
      </c>
      <c r="M5874" s="31"/>
      <c r="N5874" s="31">
        <v>26029</v>
      </c>
      <c r="O5874" s="10">
        <v>8029</v>
      </c>
      <c r="P5874" s="10">
        <v>7281</v>
      </c>
      <c r="Q5874" s="10">
        <v>0</v>
      </c>
      <c r="R5874" s="11">
        <v>15310</v>
      </c>
      <c r="S5874" s="130">
        <f>IFERROR(Table1[[#This Row],[Female Voters]]/Table1[[#This Row],[Female Population]],"0.0%")</f>
        <v>0.78868909577695245</v>
      </c>
      <c r="T5874" s="130">
        <f>IFERROR(Table1[[#This Row],[Male Voters]]/Table1[[#This Row],[Male Population]],"0.0%")</f>
        <v>0.80228549485328737</v>
      </c>
      <c r="U5874" s="130">
        <f>IFERROR(Table1[[#This Row],[Total Voters]]/Table1[[#This Row],[Total Population]],"0.0%")</f>
        <v>0.79490435433757156</v>
      </c>
      <c r="V5874" s="130">
        <f>IFERROR(Table1[[#This Row],[Female Ballots]]/Table1[[#This Row],[Female Population]],"0.0%")</f>
        <v>0.45166795649023905</v>
      </c>
      <c r="W5874" s="130">
        <f>IFERROR(Table1[[#This Row],[Male Ballots]]/Table1[[#This Row],[Male Population]],"0.0%")</f>
        <v>0.48642190757155346</v>
      </c>
      <c r="X5874" s="130">
        <f>IFERROR(Table1[[#This Row],[Total Ballots]]/Table1[[#This Row],[Total Population]],"0.0%")</f>
        <v>0.46755486822037806</v>
      </c>
      <c r="Y5874" s="24">
        <f>Table1[[#This Row],[Female Ballots]]/Table1[[#This Row],[Female Voters]]</f>
        <v>0.57268188302425105</v>
      </c>
      <c r="Z5874" s="24">
        <f>Table1[[#This Row],[Male Ballots]]/Table1[[#This Row],[Male Voters]]</f>
        <v>0.60629527854109422</v>
      </c>
      <c r="AA5874" s="24">
        <f>Table1[[#This Row],[Total Ballots]]/Table1[[#This Row],[Total Voters]]</f>
        <v>0.58819009566253022</v>
      </c>
    </row>
    <row r="5875" spans="1:27" s="12" customFormat="1" x14ac:dyDescent="0.35">
      <c r="A5875" s="8" t="s">
        <v>68</v>
      </c>
      <c r="B5875" s="17">
        <v>2015</v>
      </c>
      <c r="C5875" s="17" t="s">
        <v>82</v>
      </c>
      <c r="D5875" s="17"/>
      <c r="E5875" s="35" t="e">
        <v>#N/A</v>
      </c>
      <c r="F5875" s="34" t="s">
        <v>78</v>
      </c>
      <c r="G5875" s="9" t="s">
        <v>79</v>
      </c>
      <c r="H5875" s="10">
        <v>2780101.52</v>
      </c>
      <c r="I5875" s="10">
        <v>2719975.1700000004</v>
      </c>
      <c r="J5875" s="10">
        <v>5500076.7400000002</v>
      </c>
      <c r="K5875" s="31">
        <v>2072679</v>
      </c>
      <c r="L5875" s="31">
        <v>1897044</v>
      </c>
      <c r="M5875" s="31">
        <v>2652</v>
      </c>
      <c r="N5875" s="31">
        <v>3972375</v>
      </c>
      <c r="O5875" s="10">
        <v>799027</v>
      </c>
      <c r="P5875" s="10">
        <v>727647</v>
      </c>
      <c r="Q5875" s="10">
        <v>735</v>
      </c>
      <c r="R5875" s="11">
        <v>1527409</v>
      </c>
      <c r="S5875" s="130">
        <f>IFERROR(Table1[[#This Row],[Female Voters]]/Table1[[#This Row],[Female Population]],"0.0%")</f>
        <v>0.74554075996476565</v>
      </c>
      <c r="T5875" s="130">
        <f>IFERROR(Table1[[#This Row],[Male Voters]]/Table1[[#This Row],[Male Population]],"0.0%")</f>
        <v>0.69744901384522551</v>
      </c>
      <c r="U5875" s="130">
        <f>IFERROR(Table1[[#This Row],[Total Voters]]/Table1[[#This Row],[Total Population]],"0.0%")</f>
        <v>0.72223992278333193</v>
      </c>
      <c r="V5875" s="130">
        <f>IFERROR(Table1[[#This Row],[Female Ballots]]/Table1[[#This Row],[Female Population]],"0.0%")</f>
        <v>0.28740928856439746</v>
      </c>
      <c r="W5875" s="130">
        <f>IFERROR(Table1[[#This Row],[Male Ballots]]/Table1[[#This Row],[Male Population]],"0.0%")</f>
        <v>0.26751972151275188</v>
      </c>
      <c r="X5875" s="130">
        <f>IFERROR(Table1[[#This Row],[Total Ballots]]/Table1[[#This Row],[Total Population]],"0.0%")</f>
        <v>0.27770685250475252</v>
      </c>
      <c r="Y5875" s="24">
        <f>Table1[[#This Row],[Female Ballots]]/Table1[[#This Row],[Female Voters]]</f>
        <v>0.38550446065213184</v>
      </c>
      <c r="Z5875" s="24">
        <f>Table1[[#This Row],[Male Ballots]]/Table1[[#This Row],[Male Voters]]</f>
        <v>0.38356885765432958</v>
      </c>
      <c r="AA5875" s="24">
        <f>Table1[[#This Row],[Total Ballots]]/Table1[[#This Row],[Total Voters]]</f>
        <v>0.38450775669467258</v>
      </c>
    </row>
    <row r="5876" spans="1:27" s="12" customFormat="1" x14ac:dyDescent="0.35">
      <c r="A5876" s="8" t="s">
        <v>68</v>
      </c>
      <c r="B5876" s="17">
        <v>2015</v>
      </c>
      <c r="C5876" s="17" t="s">
        <v>82</v>
      </c>
      <c r="D5876" s="17"/>
      <c r="E5876" s="35" t="e">
        <v>#N/A</v>
      </c>
      <c r="F5876" s="34" t="s">
        <v>78</v>
      </c>
      <c r="G5876" s="9" t="s">
        <v>62</v>
      </c>
      <c r="H5876" s="10">
        <v>318325.67</v>
      </c>
      <c r="I5876" s="10">
        <v>340602.78</v>
      </c>
      <c r="J5876" s="10">
        <v>658928.43999999994</v>
      </c>
      <c r="K5876" s="31">
        <v>170840</v>
      </c>
      <c r="L5876" s="31">
        <v>164031</v>
      </c>
      <c r="M5876" s="31">
        <v>560</v>
      </c>
      <c r="N5876" s="31">
        <v>335431</v>
      </c>
      <c r="O5876" s="10">
        <v>25522</v>
      </c>
      <c r="P5876" s="10">
        <v>23665</v>
      </c>
      <c r="Q5876" s="10">
        <v>71</v>
      </c>
      <c r="R5876" s="11">
        <v>49258</v>
      </c>
      <c r="S5876" s="130">
        <f>IFERROR(Table1[[#This Row],[Female Voters]]/Table1[[#This Row],[Female Population]],"0.0%")</f>
        <v>0.53668307679993266</v>
      </c>
      <c r="T5876" s="130">
        <f>IFERROR(Table1[[#This Row],[Male Voters]]/Table1[[#This Row],[Male Population]],"0.0%")</f>
        <v>0.48159031467682084</v>
      </c>
      <c r="U5876" s="130">
        <f>IFERROR(Table1[[#This Row],[Total Voters]]/Table1[[#This Row],[Total Population]],"0.0%")</f>
        <v>0.50905527768690639</v>
      </c>
      <c r="V5876" s="130">
        <f>IFERROR(Table1[[#This Row],[Female Ballots]]/Table1[[#This Row],[Female Population]],"0.0%")</f>
        <v>8.0175752084335528E-2</v>
      </c>
      <c r="W5876" s="130">
        <f>IFERROR(Table1[[#This Row],[Male Ballots]]/Table1[[#This Row],[Male Population]],"0.0%")</f>
        <v>6.9479761733007572E-2</v>
      </c>
      <c r="X5876" s="130">
        <f>IFERROR(Table1[[#This Row],[Total Ballots]]/Table1[[#This Row],[Total Population]],"0.0%")</f>
        <v>7.4754703257306668E-2</v>
      </c>
      <c r="Y5876" s="24">
        <f>Table1[[#This Row],[Female Ballots]]/Table1[[#This Row],[Female Voters]]</f>
        <v>0.14939124326855538</v>
      </c>
      <c r="Z5876" s="24">
        <f>Table1[[#This Row],[Male Ballots]]/Table1[[#This Row],[Male Voters]]</f>
        <v>0.14427150965366303</v>
      </c>
      <c r="AA5876" s="24">
        <f>Table1[[#This Row],[Total Ballots]]/Table1[[#This Row],[Total Voters]]</f>
        <v>0.14684987374452571</v>
      </c>
    </row>
    <row r="5877" spans="1:27" s="12" customFormat="1" x14ac:dyDescent="0.35">
      <c r="A5877" s="8" t="s">
        <v>68</v>
      </c>
      <c r="B5877" s="17">
        <v>2015</v>
      </c>
      <c r="C5877" s="17" t="s">
        <v>82</v>
      </c>
      <c r="D5877" s="17"/>
      <c r="E5877" s="35" t="e">
        <v>#N/A</v>
      </c>
      <c r="F5877" s="34" t="s">
        <v>78</v>
      </c>
      <c r="G5877" s="9" t="s">
        <v>63</v>
      </c>
      <c r="H5877" s="10">
        <v>497880</v>
      </c>
      <c r="I5877" s="10">
        <v>520521.3</v>
      </c>
      <c r="J5877" s="10">
        <v>1018401.3</v>
      </c>
      <c r="K5877" s="31">
        <v>337514</v>
      </c>
      <c r="L5877" s="31">
        <v>312177</v>
      </c>
      <c r="M5877" s="31">
        <v>463</v>
      </c>
      <c r="N5877" s="31">
        <v>650154</v>
      </c>
      <c r="O5877" s="10">
        <v>60082</v>
      </c>
      <c r="P5877" s="10">
        <v>53965</v>
      </c>
      <c r="Q5877" s="10">
        <v>57</v>
      </c>
      <c r="R5877" s="11">
        <v>114104</v>
      </c>
      <c r="S5877" s="130">
        <f>IFERROR(Table1[[#This Row],[Female Voters]]/Table1[[#This Row],[Female Population]],"0.0%")</f>
        <v>0.67790230577649235</v>
      </c>
      <c r="T5877" s="130">
        <f>IFERROR(Table1[[#This Row],[Male Voters]]/Table1[[#This Row],[Male Population]],"0.0%")</f>
        <v>0.59973914612139789</v>
      </c>
      <c r="U5877" s="130">
        <f>IFERROR(Table1[[#This Row],[Total Voters]]/Table1[[#This Row],[Total Population]],"0.0%")</f>
        <v>0.63840649064371768</v>
      </c>
      <c r="V5877" s="130">
        <f>IFERROR(Table1[[#This Row],[Female Ballots]]/Table1[[#This Row],[Female Population]],"0.0%")</f>
        <v>0.12067566481883185</v>
      </c>
      <c r="W5877" s="130">
        <f>IFERROR(Table1[[#This Row],[Male Ballots]]/Table1[[#This Row],[Male Population]],"0.0%")</f>
        <v>0.10367491205451151</v>
      </c>
      <c r="X5877" s="130">
        <f>IFERROR(Table1[[#This Row],[Total Ballots]]/Table1[[#This Row],[Total Population]],"0.0%")</f>
        <v>0.11204227645820955</v>
      </c>
      <c r="Y5877" s="24">
        <f>Table1[[#This Row],[Female Ballots]]/Table1[[#This Row],[Female Voters]]</f>
        <v>0.17801335648299033</v>
      </c>
      <c r="Z5877" s="24">
        <f>Table1[[#This Row],[Male Ballots]]/Table1[[#This Row],[Male Voters]]</f>
        <v>0.17286667499527511</v>
      </c>
      <c r="AA5877" s="24">
        <f>Table1[[#This Row],[Total Ballots]]/Table1[[#This Row],[Total Voters]]</f>
        <v>0.17550303466563308</v>
      </c>
    </row>
    <row r="5878" spans="1:27" s="12" customFormat="1" x14ac:dyDescent="0.35">
      <c r="A5878" s="8" t="s">
        <v>68</v>
      </c>
      <c r="B5878" s="17">
        <v>2015</v>
      </c>
      <c r="C5878" s="17" t="s">
        <v>82</v>
      </c>
      <c r="D5878" s="17"/>
      <c r="E5878" s="35" t="e">
        <v>#N/A</v>
      </c>
      <c r="F5878" s="34" t="s">
        <v>78</v>
      </c>
      <c r="G5878" s="9" t="s">
        <v>64</v>
      </c>
      <c r="H5878" s="10">
        <v>478156.79999999999</v>
      </c>
      <c r="I5878" s="10">
        <v>489474.8</v>
      </c>
      <c r="J5878" s="10">
        <v>967631.6</v>
      </c>
      <c r="K5878" s="31">
        <v>324903</v>
      </c>
      <c r="L5878" s="31">
        <v>301302</v>
      </c>
      <c r="M5878" s="31">
        <v>408</v>
      </c>
      <c r="N5878" s="31">
        <v>626613</v>
      </c>
      <c r="O5878" s="10">
        <v>84654</v>
      </c>
      <c r="P5878" s="10">
        <v>76331</v>
      </c>
      <c r="Q5878" s="10">
        <v>88</v>
      </c>
      <c r="R5878" s="11">
        <v>161073</v>
      </c>
      <c r="S5878" s="130">
        <f>IFERROR(Table1[[#This Row],[Female Voters]]/Table1[[#This Row],[Female Population]],"0.0%")</f>
        <v>0.67949049349502089</v>
      </c>
      <c r="T5878" s="130">
        <f>IFERROR(Table1[[#This Row],[Male Voters]]/Table1[[#This Row],[Male Population]],"0.0%")</f>
        <v>0.61556182259025394</v>
      </c>
      <c r="U5878" s="130">
        <f>IFERROR(Table1[[#This Row],[Total Voters]]/Table1[[#This Row],[Total Population]],"0.0%")</f>
        <v>0.6475739320625743</v>
      </c>
      <c r="V5878" s="130">
        <f>IFERROR(Table1[[#This Row],[Female Ballots]]/Table1[[#This Row],[Female Population]],"0.0%")</f>
        <v>0.17704234259556698</v>
      </c>
      <c r="W5878" s="130">
        <f>IFERROR(Table1[[#This Row],[Male Ballots]]/Table1[[#This Row],[Male Population]],"0.0%")</f>
        <v>0.15594469827660179</v>
      </c>
      <c r="X5878" s="130">
        <f>IFERROR(Table1[[#This Row],[Total Ballots]]/Table1[[#This Row],[Total Population]],"0.0%")</f>
        <v>0.16646107878246225</v>
      </c>
      <c r="Y5878" s="24">
        <f>Table1[[#This Row],[Female Ballots]]/Table1[[#This Row],[Female Voters]]</f>
        <v>0.26055161078845068</v>
      </c>
      <c r="Z5878" s="24">
        <f>Table1[[#This Row],[Male Ballots]]/Table1[[#This Row],[Male Voters]]</f>
        <v>0.25333718329118293</v>
      </c>
      <c r="AA5878" s="24">
        <f>Table1[[#This Row],[Total Ballots]]/Table1[[#This Row],[Total Voters]]</f>
        <v>0.25705339659407</v>
      </c>
    </row>
    <row r="5879" spans="1:27" s="12" customFormat="1" x14ac:dyDescent="0.35">
      <c r="A5879" s="8" t="s">
        <v>68</v>
      </c>
      <c r="B5879" s="17">
        <v>2015</v>
      </c>
      <c r="C5879" s="17" t="s">
        <v>82</v>
      </c>
      <c r="D5879" s="17"/>
      <c r="E5879" s="35" t="e">
        <v>#N/A</v>
      </c>
      <c r="F5879" s="34" t="s">
        <v>78</v>
      </c>
      <c r="G5879" s="9" t="s">
        <v>65</v>
      </c>
      <c r="H5879" s="10">
        <v>472246.8</v>
      </c>
      <c r="I5879" s="10">
        <v>471432.8</v>
      </c>
      <c r="J5879" s="10">
        <v>943679.6</v>
      </c>
      <c r="K5879" s="31">
        <v>362977</v>
      </c>
      <c r="L5879" s="31">
        <v>342788</v>
      </c>
      <c r="M5879" s="31">
        <v>381</v>
      </c>
      <c r="N5879" s="31">
        <v>706146</v>
      </c>
      <c r="O5879" s="10">
        <v>128404</v>
      </c>
      <c r="P5879" s="10">
        <v>120522</v>
      </c>
      <c r="Q5879" s="10">
        <v>103</v>
      </c>
      <c r="R5879" s="11">
        <v>249029</v>
      </c>
      <c r="S5879" s="130">
        <f>IFERROR(Table1[[#This Row],[Female Voters]]/Table1[[#This Row],[Female Population]],"0.0%")</f>
        <v>0.76861717220741355</v>
      </c>
      <c r="T5879" s="130">
        <f>IFERROR(Table1[[#This Row],[Male Voters]]/Table1[[#This Row],[Male Population]],"0.0%")</f>
        <v>0.72711953856413891</v>
      </c>
      <c r="U5879" s="130">
        <f>IFERROR(Table1[[#This Row],[Total Voters]]/Table1[[#This Row],[Total Population]],"0.0%")</f>
        <v>0.7482899916454695</v>
      </c>
      <c r="V5879" s="130">
        <f>IFERROR(Table1[[#This Row],[Female Ballots]]/Table1[[#This Row],[Female Population]],"0.0%")</f>
        <v>0.27190020133540344</v>
      </c>
      <c r="W5879" s="130">
        <f>IFERROR(Table1[[#This Row],[Male Ballots]]/Table1[[#This Row],[Male Population]],"0.0%")</f>
        <v>0.25565043416580263</v>
      </c>
      <c r="X5879" s="130">
        <f>IFERROR(Table1[[#This Row],[Total Ballots]]/Table1[[#This Row],[Total Population]],"0.0%")</f>
        <v>0.26389147333480562</v>
      </c>
      <c r="Y5879" s="24">
        <f>Table1[[#This Row],[Female Ballots]]/Table1[[#This Row],[Female Voters]]</f>
        <v>0.35375244161475794</v>
      </c>
      <c r="Z5879" s="24">
        <f>Table1[[#This Row],[Male Ballots]]/Table1[[#This Row],[Male Voters]]</f>
        <v>0.35159340466994177</v>
      </c>
      <c r="AA5879" s="24">
        <f>Table1[[#This Row],[Total Ballots]]/Table1[[#This Row],[Total Voters]]</f>
        <v>0.35265936506048323</v>
      </c>
    </row>
    <row r="5880" spans="1:27" s="12" customFormat="1" x14ac:dyDescent="0.35">
      <c r="A5880" s="8" t="s">
        <v>68</v>
      </c>
      <c r="B5880" s="17">
        <v>2015</v>
      </c>
      <c r="C5880" s="17" t="s">
        <v>82</v>
      </c>
      <c r="D5880" s="17"/>
      <c r="E5880" s="35" t="e">
        <v>#N/A</v>
      </c>
      <c r="F5880" s="34" t="s">
        <v>78</v>
      </c>
      <c r="G5880" s="9" t="s">
        <v>66</v>
      </c>
      <c r="H5880" s="10">
        <v>453593</v>
      </c>
      <c r="I5880" s="10">
        <v>433272.1</v>
      </c>
      <c r="J5880" s="10">
        <v>886865.1</v>
      </c>
      <c r="K5880" s="31">
        <v>397005</v>
      </c>
      <c r="L5880" s="31">
        <v>363370</v>
      </c>
      <c r="M5880" s="31">
        <v>373</v>
      </c>
      <c r="N5880" s="31">
        <v>760748</v>
      </c>
      <c r="O5880" s="10">
        <v>198109</v>
      </c>
      <c r="P5880" s="10">
        <v>180297</v>
      </c>
      <c r="Q5880" s="10">
        <v>148</v>
      </c>
      <c r="R5880" s="11">
        <v>378554</v>
      </c>
      <c r="S5880" s="130">
        <f>IFERROR(Table1[[#This Row],[Female Voters]]/Table1[[#This Row],[Female Population]],"0.0%")</f>
        <v>0.87524498834858566</v>
      </c>
      <c r="T5880" s="130">
        <f>IFERROR(Table1[[#This Row],[Male Voters]]/Table1[[#This Row],[Male Population]],"0.0%")</f>
        <v>0.83866466361438929</v>
      </c>
      <c r="U5880" s="130">
        <f>IFERROR(Table1[[#This Row],[Total Voters]]/Table1[[#This Row],[Total Population]],"0.0%")</f>
        <v>0.85779449433741395</v>
      </c>
      <c r="V5880" s="130">
        <f>IFERROR(Table1[[#This Row],[Female Ballots]]/Table1[[#This Row],[Female Population]],"0.0%")</f>
        <v>0.43675497637750144</v>
      </c>
      <c r="W5880" s="130">
        <f>IFERROR(Table1[[#This Row],[Male Ballots]]/Table1[[#This Row],[Male Population]],"0.0%")</f>
        <v>0.41612880220074178</v>
      </c>
      <c r="X5880" s="130">
        <f>IFERROR(Table1[[#This Row],[Total Ballots]]/Table1[[#This Row],[Total Population]],"0.0%")</f>
        <v>0.42684507485975037</v>
      </c>
      <c r="Y5880" s="24">
        <f>Table1[[#This Row],[Female Ballots]]/Table1[[#This Row],[Female Voters]]</f>
        <v>0.49900882860417373</v>
      </c>
      <c r="Z5880" s="24">
        <f>Table1[[#This Row],[Male Ballots]]/Table1[[#This Row],[Male Voters]]</f>
        <v>0.49618020199796353</v>
      </c>
      <c r="AA5880" s="24">
        <f>Table1[[#This Row],[Total Ballots]]/Table1[[#This Row],[Total Voters]]</f>
        <v>0.49760761776567275</v>
      </c>
    </row>
    <row r="5881" spans="1:27" s="12" customFormat="1" x14ac:dyDescent="0.35">
      <c r="A5881" s="14" t="s">
        <v>68</v>
      </c>
      <c r="B5881" s="17">
        <v>2015</v>
      </c>
      <c r="C5881" s="17" t="s">
        <v>82</v>
      </c>
      <c r="D5881" s="18"/>
      <c r="E5881" s="36" t="e">
        <v>#N/A</v>
      </c>
      <c r="F5881" s="34" t="s">
        <v>78</v>
      </c>
      <c r="G5881" s="27" t="s">
        <v>67</v>
      </c>
      <c r="H5881" s="15">
        <v>559899.25</v>
      </c>
      <c r="I5881" s="15">
        <v>464671.39</v>
      </c>
      <c r="J5881" s="15">
        <v>1024570.7</v>
      </c>
      <c r="K5881" s="32">
        <v>479440</v>
      </c>
      <c r="L5881" s="32">
        <v>413376</v>
      </c>
      <c r="M5881" s="32">
        <v>467</v>
      </c>
      <c r="N5881" s="32">
        <v>893283</v>
      </c>
      <c r="O5881" s="15">
        <v>302256</v>
      </c>
      <c r="P5881" s="15">
        <v>272867</v>
      </c>
      <c r="Q5881" s="15">
        <v>268</v>
      </c>
      <c r="R5881" s="28">
        <v>575391</v>
      </c>
      <c r="S5881" s="130">
        <f>IFERROR(Table1[[#This Row],[Female Voters]]/Table1[[#This Row],[Female Population]],"0.0%")</f>
        <v>0.85629691413231934</v>
      </c>
      <c r="T5881" s="130">
        <f>IFERROR(Table1[[#This Row],[Male Voters]]/Table1[[#This Row],[Male Population]],"0.0%")</f>
        <v>0.88960932154656647</v>
      </c>
      <c r="U5881" s="130">
        <f>IFERROR(Table1[[#This Row],[Total Voters]]/Table1[[#This Row],[Total Population]],"0.0%")</f>
        <v>0.87186077056468625</v>
      </c>
      <c r="V5881" s="130">
        <f>IFERROR(Table1[[#This Row],[Female Ballots]]/Table1[[#This Row],[Female Population]],"0.0%")</f>
        <v>0.53983998013928403</v>
      </c>
      <c r="W5881" s="130">
        <f>IFERROR(Table1[[#This Row],[Male Ballots]]/Table1[[#This Row],[Male Population]],"0.0%")</f>
        <v>0.58722573817165713</v>
      </c>
      <c r="X5881" s="130">
        <f>IFERROR(Table1[[#This Row],[Total Ballots]]/Table1[[#This Row],[Total Population]],"0.0%")</f>
        <v>0.56159228445630938</v>
      </c>
      <c r="Y5881" s="24">
        <f>Table1[[#This Row],[Female Ballots]]/Table1[[#This Row],[Female Voters]]</f>
        <v>0.63043550809277493</v>
      </c>
      <c r="Z5881" s="24">
        <f>Table1[[#This Row],[Male Ballots]]/Table1[[#This Row],[Male Voters]]</f>
        <v>0.66009395804304072</v>
      </c>
      <c r="AA5881" s="24">
        <f>Table1[[#This Row],[Total Ballots]]/Table1[[#This Row],[Total Voters]]</f>
        <v>0.64413069542351076</v>
      </c>
    </row>
    <row r="5882" spans="1:27" s="12" customFormat="1" x14ac:dyDescent="0.35">
      <c r="A5882" s="19" t="s">
        <v>59</v>
      </c>
      <c r="B5882" s="20">
        <v>2014</v>
      </c>
      <c r="C5882" s="17" t="s">
        <v>82</v>
      </c>
      <c r="D5882" s="20"/>
      <c r="E5882" s="37" t="s">
        <v>73</v>
      </c>
      <c r="F5882" s="34" t="s">
        <v>78</v>
      </c>
      <c r="G5882" s="21" t="s">
        <v>79</v>
      </c>
      <c r="H5882" s="22">
        <v>6290.0394000000006</v>
      </c>
      <c r="I5882" s="22">
        <v>6391.0432199999996</v>
      </c>
      <c r="J5882" s="22">
        <v>12681.082199999999</v>
      </c>
      <c r="K5882" s="22">
        <v>3257</v>
      </c>
      <c r="L5882" s="22">
        <v>2932</v>
      </c>
      <c r="M5882" s="22"/>
      <c r="N5882" s="22">
        <v>6189</v>
      </c>
      <c r="O5882" s="22">
        <v>1800</v>
      </c>
      <c r="P5882" s="22">
        <v>1695</v>
      </c>
      <c r="Q5882" s="22"/>
      <c r="R5882" s="23">
        <v>3495</v>
      </c>
      <c r="S5882" s="130">
        <f>IFERROR(Table1[[#This Row],[Female Voters]]/Table1[[#This Row],[Female Population]],"0.0%")</f>
        <v>0.5178027978648273</v>
      </c>
      <c r="T5882" s="130">
        <f>IFERROR(Table1[[#This Row],[Male Voters]]/Table1[[#This Row],[Male Population]],"0.0%")</f>
        <v>0.45876704304309185</v>
      </c>
      <c r="U5882" s="130">
        <f>IFERROR(Table1[[#This Row],[Total Voters]]/Table1[[#This Row],[Total Population]],"0.0%")</f>
        <v>0.48804982905954197</v>
      </c>
      <c r="V5882" s="130">
        <f>IFERROR(Table1[[#This Row],[Female Ballots]]/Table1[[#This Row],[Female Population]],"0.0%")</f>
        <v>0.2861667289397265</v>
      </c>
      <c r="W5882" s="130">
        <f>IFERROR(Table1[[#This Row],[Male Ballots]]/Table1[[#This Row],[Male Population]],"0.0%")</f>
        <v>0.26521491744817211</v>
      </c>
      <c r="X5882" s="130">
        <f>IFERROR(Table1[[#This Row],[Total Ballots]]/Table1[[#This Row],[Total Population]],"0.0%")</f>
        <v>0.27560739256149608</v>
      </c>
      <c r="Y5882" s="24">
        <f>Table1[[#This Row],[Female Ballots]]/Table1[[#This Row],[Female Voters]]</f>
        <v>0.55265581823764198</v>
      </c>
      <c r="Z5882" s="24">
        <f>Table1[[#This Row],[Male Ballots]]/Table1[[#This Row],[Male Voters]]</f>
        <v>0.57810368349249663</v>
      </c>
      <c r="AA5882" s="24">
        <f>Table1[[#This Row],[Total Ballots]]/Table1[[#This Row],[Total Voters]]</f>
        <v>0.56471158507028596</v>
      </c>
    </row>
    <row r="5883" spans="1:27" s="12" customFormat="1" x14ac:dyDescent="0.35">
      <c r="A5883" s="19" t="s">
        <v>59</v>
      </c>
      <c r="B5883" s="20">
        <v>2014</v>
      </c>
      <c r="C5883" s="17" t="s">
        <v>82</v>
      </c>
      <c r="D5883" s="20"/>
      <c r="E5883" s="37" t="s">
        <v>73</v>
      </c>
      <c r="F5883" s="34" t="s">
        <v>78</v>
      </c>
      <c r="G5883" s="9" t="s">
        <v>62</v>
      </c>
      <c r="H5883" s="22">
        <v>888.98509999999999</v>
      </c>
      <c r="I5883" s="22">
        <v>1018.9889000000001</v>
      </c>
      <c r="J5883" s="22">
        <v>1907.9736999999998</v>
      </c>
      <c r="K5883" s="31">
        <v>327</v>
      </c>
      <c r="L5883" s="31">
        <v>325</v>
      </c>
      <c r="M5883" s="31"/>
      <c r="N5883" s="31">
        <v>652</v>
      </c>
      <c r="O5883" s="22">
        <v>68</v>
      </c>
      <c r="P5883" s="22">
        <v>79</v>
      </c>
      <c r="Q5883" s="22"/>
      <c r="R5883" s="23">
        <v>147</v>
      </c>
      <c r="S5883" s="130">
        <f>IFERROR(Table1[[#This Row],[Female Voters]]/Table1[[#This Row],[Female Population]],"0.0%")</f>
        <v>0.36783518643900781</v>
      </c>
      <c r="T5883" s="130">
        <f>IFERROR(Table1[[#This Row],[Male Voters]]/Table1[[#This Row],[Male Population]],"0.0%")</f>
        <v>0.31894361165268825</v>
      </c>
      <c r="U5883" s="130">
        <f>IFERROR(Table1[[#This Row],[Total Voters]]/Table1[[#This Row],[Total Population]],"0.0%")</f>
        <v>0.34172378791175168</v>
      </c>
      <c r="V5883" s="130">
        <f>IFERROR(Table1[[#This Row],[Female Ballots]]/Table1[[#This Row],[Female Population]],"0.0%")</f>
        <v>7.6491720727377768E-2</v>
      </c>
      <c r="W5883" s="130">
        <f>IFERROR(Table1[[#This Row],[Male Ballots]]/Table1[[#This Row],[Male Population]],"0.0%")</f>
        <v>7.7527831755576523E-2</v>
      </c>
      <c r="X5883" s="130">
        <f>IFERROR(Table1[[#This Row],[Total Ballots]]/Table1[[#This Row],[Total Population]],"0.0%")</f>
        <v>7.7045087151882657E-2</v>
      </c>
      <c r="Y5883" s="24">
        <f>Table1[[#This Row],[Female Ballots]]/Table1[[#This Row],[Female Voters]]</f>
        <v>0.20795107033639143</v>
      </c>
      <c r="Z5883" s="24">
        <f>Table1[[#This Row],[Male Ballots]]/Table1[[#This Row],[Male Voters]]</f>
        <v>0.24307692307692308</v>
      </c>
      <c r="AA5883" s="24">
        <f>Table1[[#This Row],[Total Ballots]]/Table1[[#This Row],[Total Voters]]</f>
        <v>0.22546012269938651</v>
      </c>
    </row>
    <row r="5884" spans="1:27" s="12" customFormat="1" x14ac:dyDescent="0.35">
      <c r="A5884" s="19" t="s">
        <v>59</v>
      </c>
      <c r="B5884" s="20">
        <v>2014</v>
      </c>
      <c r="C5884" s="17" t="s">
        <v>82</v>
      </c>
      <c r="D5884" s="20"/>
      <c r="E5884" s="37" t="s">
        <v>73</v>
      </c>
      <c r="F5884" s="34" t="s">
        <v>78</v>
      </c>
      <c r="G5884" s="21" t="s">
        <v>63</v>
      </c>
      <c r="H5884" s="22">
        <v>1289.9872</v>
      </c>
      <c r="I5884" s="22">
        <v>1313.9827</v>
      </c>
      <c r="J5884" s="22">
        <v>2603.9699999999998</v>
      </c>
      <c r="K5884" s="31">
        <v>505</v>
      </c>
      <c r="L5884" s="31">
        <v>417</v>
      </c>
      <c r="M5884" s="31"/>
      <c r="N5884" s="31">
        <v>922</v>
      </c>
      <c r="O5884" s="22">
        <v>156</v>
      </c>
      <c r="P5884" s="22">
        <v>137</v>
      </c>
      <c r="Q5884" s="22"/>
      <c r="R5884" s="23">
        <v>293</v>
      </c>
      <c r="S5884" s="130">
        <f>IFERROR(Table1[[#This Row],[Female Voters]]/Table1[[#This Row],[Female Population]],"0.0%")</f>
        <v>0.39147675263754556</v>
      </c>
      <c r="T5884" s="130">
        <f>IFERROR(Table1[[#This Row],[Male Voters]]/Table1[[#This Row],[Male Population]],"0.0%")</f>
        <v>0.31735577644972035</v>
      </c>
      <c r="U5884" s="130">
        <f>IFERROR(Table1[[#This Row],[Total Voters]]/Table1[[#This Row],[Total Population]],"0.0%")</f>
        <v>0.354074739724344</v>
      </c>
      <c r="V5884" s="130">
        <f>IFERROR(Table1[[#This Row],[Female Ballots]]/Table1[[#This Row],[Female Population]],"0.0%")</f>
        <v>0.12093143249793487</v>
      </c>
      <c r="W5884" s="130">
        <f>IFERROR(Table1[[#This Row],[Male Ballots]]/Table1[[#This Row],[Male Population]],"0.0%")</f>
        <v>0.10426316876165873</v>
      </c>
      <c r="X5884" s="130">
        <f>IFERROR(Table1[[#This Row],[Total Ballots]]/Table1[[#This Row],[Total Population]],"0.0%")</f>
        <v>0.11252049754797483</v>
      </c>
      <c r="Y5884" s="24">
        <f>Table1[[#This Row],[Female Ballots]]/Table1[[#This Row],[Female Voters]]</f>
        <v>0.30891089108910891</v>
      </c>
      <c r="Z5884" s="24">
        <f>Table1[[#This Row],[Male Ballots]]/Table1[[#This Row],[Male Voters]]</f>
        <v>0.32853717026378898</v>
      </c>
      <c r="AA5884" s="24">
        <f>Table1[[#This Row],[Total Ballots]]/Table1[[#This Row],[Total Voters]]</f>
        <v>0.31778741865509763</v>
      </c>
    </row>
    <row r="5885" spans="1:27" s="12" customFormat="1" x14ac:dyDescent="0.35">
      <c r="A5885" s="19" t="s">
        <v>59</v>
      </c>
      <c r="B5885" s="20">
        <v>2014</v>
      </c>
      <c r="C5885" s="17" t="s">
        <v>82</v>
      </c>
      <c r="D5885" s="20"/>
      <c r="E5885" s="37" t="s">
        <v>73</v>
      </c>
      <c r="F5885" s="34" t="s">
        <v>78</v>
      </c>
      <c r="G5885" s="21" t="s">
        <v>64</v>
      </c>
      <c r="H5885" s="22">
        <v>1125.9974999999999</v>
      </c>
      <c r="I5885" s="22">
        <v>1173.9976999999999</v>
      </c>
      <c r="J5885" s="22">
        <v>2299.9949999999999</v>
      </c>
      <c r="K5885" s="31">
        <v>486</v>
      </c>
      <c r="L5885" s="31">
        <v>403</v>
      </c>
      <c r="M5885" s="31"/>
      <c r="N5885" s="31">
        <v>889</v>
      </c>
      <c r="O5885" s="22">
        <v>215</v>
      </c>
      <c r="P5885" s="22">
        <v>176</v>
      </c>
      <c r="Q5885" s="22"/>
      <c r="R5885" s="23">
        <v>391</v>
      </c>
      <c r="S5885" s="130">
        <f>IFERROR(Table1[[#This Row],[Female Voters]]/Table1[[#This Row],[Female Population]],"0.0%")</f>
        <v>0.43161729932792925</v>
      </c>
      <c r="T5885" s="130">
        <f>IFERROR(Table1[[#This Row],[Male Voters]]/Table1[[#This Row],[Male Population]],"0.0%")</f>
        <v>0.34327154133266191</v>
      </c>
      <c r="U5885" s="130">
        <f>IFERROR(Table1[[#This Row],[Total Voters]]/Table1[[#This Row],[Total Population]],"0.0%")</f>
        <v>0.38652257939691176</v>
      </c>
      <c r="V5885" s="130">
        <f>IFERROR(Table1[[#This Row],[Female Ballots]]/Table1[[#This Row],[Female Population]],"0.0%")</f>
        <v>0.19094180937346664</v>
      </c>
      <c r="W5885" s="130">
        <f>IFERROR(Table1[[#This Row],[Male Ballots]]/Table1[[#This Row],[Male Population]],"0.0%")</f>
        <v>0.14991511482518238</v>
      </c>
      <c r="X5885" s="130">
        <f>IFERROR(Table1[[#This Row],[Total Ballots]]/Table1[[#This Row],[Total Population]],"0.0%")</f>
        <v>0.1700003695660208</v>
      </c>
      <c r="Y5885" s="24">
        <f>Table1[[#This Row],[Female Ballots]]/Table1[[#This Row],[Female Voters]]</f>
        <v>0.44238683127572015</v>
      </c>
      <c r="Z5885" s="24">
        <f>Table1[[#This Row],[Male Ballots]]/Table1[[#This Row],[Male Voters]]</f>
        <v>0.43672456575682383</v>
      </c>
      <c r="AA5885" s="24">
        <f>Table1[[#This Row],[Total Ballots]]/Table1[[#This Row],[Total Voters]]</f>
        <v>0.43982002249718788</v>
      </c>
    </row>
    <row r="5886" spans="1:27" s="12" customFormat="1" x14ac:dyDescent="0.35">
      <c r="A5886" s="19" t="s">
        <v>59</v>
      </c>
      <c r="B5886" s="20">
        <v>2014</v>
      </c>
      <c r="C5886" s="17" t="s">
        <v>82</v>
      </c>
      <c r="D5886" s="20"/>
      <c r="E5886" s="37" t="s">
        <v>73</v>
      </c>
      <c r="F5886" s="34" t="s">
        <v>78</v>
      </c>
      <c r="G5886" s="21" t="s">
        <v>66</v>
      </c>
      <c r="H5886" s="22">
        <v>1027.0137</v>
      </c>
      <c r="I5886" s="22">
        <v>1003.0155999999999</v>
      </c>
      <c r="J5886" s="22">
        <v>2030.029</v>
      </c>
      <c r="K5886" s="31">
        <v>648</v>
      </c>
      <c r="L5886" s="31">
        <v>577</v>
      </c>
      <c r="M5886" s="31"/>
      <c r="N5886" s="31">
        <v>1225</v>
      </c>
      <c r="O5886" s="22">
        <v>291</v>
      </c>
      <c r="P5886" s="22">
        <v>275</v>
      </c>
      <c r="Q5886" s="22"/>
      <c r="R5886" s="23">
        <v>566</v>
      </c>
      <c r="S5886" s="130">
        <f>IFERROR(Table1[[#This Row],[Female Voters]]/Table1[[#This Row],[Female Population]],"0.0%")</f>
        <v>0.63095555589959518</v>
      </c>
      <c r="T5886" s="130">
        <f>IFERROR(Table1[[#This Row],[Male Voters]]/Table1[[#This Row],[Male Population]],"0.0%")</f>
        <v>0.57526523017189368</v>
      </c>
      <c r="U5886" s="130">
        <f>IFERROR(Table1[[#This Row],[Total Voters]]/Table1[[#This Row],[Total Population]],"0.0%")</f>
        <v>0.60343965529556476</v>
      </c>
      <c r="V5886" s="130">
        <f>IFERROR(Table1[[#This Row],[Female Ballots]]/Table1[[#This Row],[Female Population]],"0.0%")</f>
        <v>0.28334578204750338</v>
      </c>
      <c r="W5886" s="130">
        <f>IFERROR(Table1[[#This Row],[Male Ballots]]/Table1[[#This Row],[Male Population]],"0.0%")</f>
        <v>0.27417320328816425</v>
      </c>
      <c r="X5886" s="130">
        <f>IFERROR(Table1[[#This Row],[Total Ballots]]/Table1[[#This Row],[Total Population]],"0.0%")</f>
        <v>0.27881375093656297</v>
      </c>
      <c r="Y5886" s="24">
        <f>Table1[[#This Row],[Female Ballots]]/Table1[[#This Row],[Female Voters]]</f>
        <v>0.44907407407407407</v>
      </c>
      <c r="Z5886" s="24">
        <f>Table1[[#This Row],[Male Ballots]]/Table1[[#This Row],[Male Voters]]</f>
        <v>0.47660311958405543</v>
      </c>
      <c r="AA5886" s="24">
        <f>Table1[[#This Row],[Total Ballots]]/Table1[[#This Row],[Total Voters]]</f>
        <v>0.4620408163265306</v>
      </c>
    </row>
    <row r="5887" spans="1:27" s="12" customFormat="1" x14ac:dyDescent="0.35">
      <c r="A5887" s="19" t="s">
        <v>59</v>
      </c>
      <c r="B5887" s="20">
        <v>2014</v>
      </c>
      <c r="C5887" s="17" t="s">
        <v>82</v>
      </c>
      <c r="D5887" s="20"/>
      <c r="E5887" s="37" t="s">
        <v>73</v>
      </c>
      <c r="F5887" s="34" t="s">
        <v>78</v>
      </c>
      <c r="G5887" s="21" t="s">
        <v>66</v>
      </c>
      <c r="H5887" s="22">
        <v>890.0249</v>
      </c>
      <c r="I5887" s="22">
        <v>870.02459999999996</v>
      </c>
      <c r="J5887" s="22">
        <v>1760.0495000000001</v>
      </c>
      <c r="K5887" s="31">
        <v>509</v>
      </c>
      <c r="L5887" s="31">
        <v>465</v>
      </c>
      <c r="M5887" s="31"/>
      <c r="N5887" s="31">
        <v>974</v>
      </c>
      <c r="O5887" s="22">
        <v>452</v>
      </c>
      <c r="P5887" s="22">
        <v>417</v>
      </c>
      <c r="Q5887" s="22"/>
      <c r="R5887" s="23">
        <v>869</v>
      </c>
      <c r="S5887" s="130">
        <f>IFERROR(Table1[[#This Row],[Female Voters]]/Table1[[#This Row],[Female Population]],"0.0%")</f>
        <v>0.57189411217596275</v>
      </c>
      <c r="T5887" s="130">
        <f>IFERROR(Table1[[#This Row],[Male Voters]]/Table1[[#This Row],[Male Population]],"0.0%")</f>
        <v>0.53446764608724862</v>
      </c>
      <c r="U5887" s="130">
        <f>IFERROR(Table1[[#This Row],[Total Voters]]/Table1[[#This Row],[Total Population]],"0.0%")</f>
        <v>0.55339352671615194</v>
      </c>
      <c r="V5887" s="130">
        <f>IFERROR(Table1[[#This Row],[Female Ballots]]/Table1[[#This Row],[Female Population]],"0.0%")</f>
        <v>0.50785096012482345</v>
      </c>
      <c r="W5887" s="130">
        <f>IFERROR(Table1[[#This Row],[Male Ballots]]/Table1[[#This Row],[Male Population]],"0.0%")</f>
        <v>0.47929679229759714</v>
      </c>
      <c r="X5887" s="130">
        <f>IFERROR(Table1[[#This Row],[Total Ballots]]/Table1[[#This Row],[Total Population]],"0.0%")</f>
        <v>0.49373611367180298</v>
      </c>
      <c r="Y5887" s="24">
        <f>Table1[[#This Row],[Female Ballots]]/Table1[[#This Row],[Female Voters]]</f>
        <v>0.88801571709233795</v>
      </c>
      <c r="Z5887" s="24">
        <f>Table1[[#This Row],[Male Ballots]]/Table1[[#This Row],[Male Voters]]</f>
        <v>0.89677419354838706</v>
      </c>
      <c r="AA5887" s="24">
        <f>Table1[[#This Row],[Total Ballots]]/Table1[[#This Row],[Total Voters]]</f>
        <v>0.8921971252566735</v>
      </c>
    </row>
    <row r="5888" spans="1:27" s="12" customFormat="1" x14ac:dyDescent="0.35">
      <c r="A5888" s="19" t="s">
        <v>59</v>
      </c>
      <c r="B5888" s="20">
        <v>2014</v>
      </c>
      <c r="C5888" s="17" t="s">
        <v>82</v>
      </c>
      <c r="D5888" s="20"/>
      <c r="E5888" s="37" t="s">
        <v>73</v>
      </c>
      <c r="F5888" s="34" t="s">
        <v>78</v>
      </c>
      <c r="G5888" s="21" t="s">
        <v>67</v>
      </c>
      <c r="H5888" s="22">
        <v>1068.0309999999999</v>
      </c>
      <c r="I5888" s="22">
        <v>1011.0337200000001</v>
      </c>
      <c r="J5888" s="22">
        <v>2079.0650000000001</v>
      </c>
      <c r="K5888" s="31">
        <v>782</v>
      </c>
      <c r="L5888" s="31">
        <v>745</v>
      </c>
      <c r="M5888" s="31"/>
      <c r="N5888" s="31">
        <v>1527</v>
      </c>
      <c r="O5888" s="22">
        <v>618</v>
      </c>
      <c r="P5888" s="22">
        <v>611</v>
      </c>
      <c r="Q5888" s="22"/>
      <c r="R5888" s="23">
        <v>1229</v>
      </c>
      <c r="S5888" s="130">
        <f>IFERROR(Table1[[#This Row],[Female Voters]]/Table1[[#This Row],[Female Population]],"0.0%")</f>
        <v>0.73218848516569279</v>
      </c>
      <c r="T5888" s="130">
        <f>IFERROR(Table1[[#This Row],[Male Voters]]/Table1[[#This Row],[Male Population]],"0.0%")</f>
        <v>0.7368695872972465</v>
      </c>
      <c r="U5888" s="130">
        <f>IFERROR(Table1[[#This Row],[Total Voters]]/Table1[[#This Row],[Total Population]],"0.0%")</f>
        <v>0.73446477142369282</v>
      </c>
      <c r="V5888" s="130">
        <f>IFERROR(Table1[[#This Row],[Female Ballots]]/Table1[[#This Row],[Female Population]],"0.0%")</f>
        <v>0.57863488981125077</v>
      </c>
      <c r="W5888" s="130">
        <f>IFERROR(Table1[[#This Row],[Male Ballots]]/Table1[[#This Row],[Male Population]],"0.0%")</f>
        <v>0.60433197025317797</v>
      </c>
      <c r="X5888" s="130">
        <f>IFERROR(Table1[[#This Row],[Total Ballots]]/Table1[[#This Row],[Total Population]],"0.0%")</f>
        <v>0.59113110941697344</v>
      </c>
      <c r="Y5888" s="24">
        <f>Table1[[#This Row],[Female Ballots]]/Table1[[#This Row],[Female Voters]]</f>
        <v>0.79028132992327371</v>
      </c>
      <c r="Z5888" s="24">
        <f>Table1[[#This Row],[Male Ballots]]/Table1[[#This Row],[Male Voters]]</f>
        <v>0.82013422818791948</v>
      </c>
      <c r="AA5888" s="24">
        <f>Table1[[#This Row],[Total Ballots]]/Table1[[#This Row],[Total Voters]]</f>
        <v>0.80484610347085794</v>
      </c>
    </row>
    <row r="5889" spans="1:27" s="12" customFormat="1" x14ac:dyDescent="0.35">
      <c r="A5889" s="19" t="s">
        <v>37</v>
      </c>
      <c r="B5889" s="20">
        <v>2014</v>
      </c>
      <c r="C5889" s="17" t="s">
        <v>82</v>
      </c>
      <c r="D5889" s="20"/>
      <c r="E5889" s="37" t="s">
        <v>74</v>
      </c>
      <c r="F5889" s="34" t="s">
        <v>78</v>
      </c>
      <c r="G5889" s="21" t="s">
        <v>79</v>
      </c>
      <c r="H5889" s="22">
        <v>8932.0011999999988</v>
      </c>
      <c r="I5889" s="22">
        <v>8220.0012000000006</v>
      </c>
      <c r="J5889" s="22">
        <v>17152.0003</v>
      </c>
      <c r="K5889" s="22">
        <v>7126</v>
      </c>
      <c r="L5889" s="22">
        <v>6224</v>
      </c>
      <c r="M5889" s="22">
        <v>15</v>
      </c>
      <c r="N5889" s="22">
        <v>13365</v>
      </c>
      <c r="O5889" s="22">
        <v>4139</v>
      </c>
      <c r="P5889" s="22">
        <v>3726</v>
      </c>
      <c r="Q5889" s="22">
        <v>6</v>
      </c>
      <c r="R5889" s="23">
        <v>7871</v>
      </c>
      <c r="S5889" s="130">
        <f>IFERROR(Table1[[#This Row],[Female Voters]]/Table1[[#This Row],[Female Population]],"0.0%")</f>
        <v>0.79780553544932364</v>
      </c>
      <c r="T5889" s="130">
        <f>IFERROR(Table1[[#This Row],[Male Voters]]/Table1[[#This Row],[Male Population]],"0.0%")</f>
        <v>0.7571775050349141</v>
      </c>
      <c r="U5889" s="130">
        <f>IFERROR(Table1[[#This Row],[Total Voters]]/Table1[[#This Row],[Total Population]],"0.0%")</f>
        <v>0.77920940801289518</v>
      </c>
      <c r="V5889" s="130">
        <f>IFERROR(Table1[[#This Row],[Female Ballots]]/Table1[[#This Row],[Female Population]],"0.0%")</f>
        <v>0.4633899959619352</v>
      </c>
      <c r="W5889" s="130">
        <f>IFERROR(Table1[[#This Row],[Male Ballots]]/Table1[[#This Row],[Male Population]],"0.0%")</f>
        <v>0.45328460535991161</v>
      </c>
      <c r="X5889" s="130">
        <f>IFERROR(Table1[[#This Row],[Total Ballots]]/Table1[[#This Row],[Total Population]],"0.0%")</f>
        <v>0.45889691361537582</v>
      </c>
      <c r="Y5889" s="24">
        <f>Table1[[#This Row],[Female Ballots]]/Table1[[#This Row],[Female Voters]]</f>
        <v>0.58083076059500416</v>
      </c>
      <c r="Z5889" s="24">
        <f>Table1[[#This Row],[Male Ballots]]/Table1[[#This Row],[Male Voters]]</f>
        <v>0.5986503856041131</v>
      </c>
      <c r="AA5889" s="24">
        <f>Table1[[#This Row],[Total Ballots]]/Table1[[#This Row],[Total Voters]]</f>
        <v>0.5889263000374112</v>
      </c>
    </row>
    <row r="5890" spans="1:27" s="12" customFormat="1" x14ac:dyDescent="0.35">
      <c r="A5890" s="19" t="s">
        <v>37</v>
      </c>
      <c r="B5890" s="20">
        <v>2014</v>
      </c>
      <c r="C5890" s="17" t="s">
        <v>82</v>
      </c>
      <c r="D5890" s="20"/>
      <c r="E5890" s="37" t="s">
        <v>74</v>
      </c>
      <c r="F5890" s="34" t="s">
        <v>78</v>
      </c>
      <c r="G5890" s="21" t="s">
        <v>62</v>
      </c>
      <c r="H5890" s="22">
        <v>856.00009999999997</v>
      </c>
      <c r="I5890" s="22">
        <v>841.00009999999997</v>
      </c>
      <c r="J5890" s="22">
        <v>1697</v>
      </c>
      <c r="K5890" s="31">
        <v>523</v>
      </c>
      <c r="L5890" s="31">
        <v>471</v>
      </c>
      <c r="M5890" s="31">
        <v>1</v>
      </c>
      <c r="N5890" s="31">
        <v>995</v>
      </c>
      <c r="O5890" s="22">
        <v>117</v>
      </c>
      <c r="P5890" s="22">
        <v>115</v>
      </c>
      <c r="Q5890" s="22"/>
      <c r="R5890" s="23">
        <v>232</v>
      </c>
      <c r="S5890" s="130">
        <f>IFERROR(Table1[[#This Row],[Female Voters]]/Table1[[#This Row],[Female Population]],"0.0%")</f>
        <v>0.61098123703490226</v>
      </c>
      <c r="T5890" s="130">
        <f>IFERROR(Table1[[#This Row],[Male Voters]]/Table1[[#This Row],[Male Population]],"0.0%")</f>
        <v>0.56004749583264024</v>
      </c>
      <c r="U5890" s="130">
        <f>IFERROR(Table1[[#This Row],[Total Voters]]/Table1[[#This Row],[Total Population]],"0.0%")</f>
        <v>0.586328815556865</v>
      </c>
      <c r="V5890" s="130">
        <f>IFERROR(Table1[[#This Row],[Female Ballots]]/Table1[[#This Row],[Female Population]],"0.0%")</f>
        <v>0.13668222702310431</v>
      </c>
      <c r="W5890" s="130">
        <f>IFERROR(Table1[[#This Row],[Male Ballots]]/Table1[[#This Row],[Male Population]],"0.0%")</f>
        <v>0.13674195758121788</v>
      </c>
      <c r="X5890" s="130">
        <f>IFERROR(Table1[[#This Row],[Total Ballots]]/Table1[[#This Row],[Total Population]],"0.0%")</f>
        <v>0.13671184443134943</v>
      </c>
      <c r="Y5890" s="24">
        <f>Table1[[#This Row],[Female Ballots]]/Table1[[#This Row],[Female Voters]]</f>
        <v>0.22370936902485661</v>
      </c>
      <c r="Z5890" s="24">
        <f>Table1[[#This Row],[Male Ballots]]/Table1[[#This Row],[Male Voters]]</f>
        <v>0.24416135881104034</v>
      </c>
      <c r="AA5890" s="24">
        <f>Table1[[#This Row],[Total Ballots]]/Table1[[#This Row],[Total Voters]]</f>
        <v>0.23316582914572864</v>
      </c>
    </row>
    <row r="5891" spans="1:27" s="12" customFormat="1" x14ac:dyDescent="0.35">
      <c r="A5891" s="19" t="s">
        <v>37</v>
      </c>
      <c r="B5891" s="20">
        <v>2014</v>
      </c>
      <c r="C5891" s="17" t="s">
        <v>82</v>
      </c>
      <c r="D5891" s="20"/>
      <c r="E5891" s="37" t="s">
        <v>74</v>
      </c>
      <c r="F5891" s="34" t="s">
        <v>78</v>
      </c>
      <c r="G5891" s="21" t="s">
        <v>63</v>
      </c>
      <c r="H5891" s="22">
        <v>1228.0001999999999</v>
      </c>
      <c r="I5891" s="22">
        <v>1172.0001999999999</v>
      </c>
      <c r="J5891" s="22">
        <v>2400</v>
      </c>
      <c r="K5891" s="31">
        <v>940</v>
      </c>
      <c r="L5891" s="31">
        <v>767</v>
      </c>
      <c r="M5891" s="31">
        <v>2</v>
      </c>
      <c r="N5891" s="31">
        <v>1709</v>
      </c>
      <c r="O5891" s="22">
        <v>224</v>
      </c>
      <c r="P5891" s="22">
        <v>186</v>
      </c>
      <c r="Q5891" s="22"/>
      <c r="R5891" s="23">
        <v>410</v>
      </c>
      <c r="S5891" s="130">
        <f>IFERROR(Table1[[#This Row],[Female Voters]]/Table1[[#This Row],[Female Population]],"0.0%")</f>
        <v>0.76547218803384565</v>
      </c>
      <c r="T5891" s="130">
        <f>IFERROR(Table1[[#This Row],[Male Voters]]/Table1[[#This Row],[Male Population]],"0.0%")</f>
        <v>0.65443674838963339</v>
      </c>
      <c r="U5891" s="130">
        <f>IFERROR(Table1[[#This Row],[Total Voters]]/Table1[[#This Row],[Total Population]],"0.0%")</f>
        <v>0.71208333333333329</v>
      </c>
      <c r="V5891" s="130">
        <f>IFERROR(Table1[[#This Row],[Female Ballots]]/Table1[[#This Row],[Female Population]],"0.0%")</f>
        <v>0.18241039374423557</v>
      </c>
      <c r="W5891" s="130">
        <f>IFERROR(Table1[[#This Row],[Male Ballots]]/Table1[[#This Row],[Male Population]],"0.0%")</f>
        <v>0.15870304458992412</v>
      </c>
      <c r="X5891" s="130">
        <f>IFERROR(Table1[[#This Row],[Total Ballots]]/Table1[[#This Row],[Total Population]],"0.0%")</f>
        <v>0.17083333333333334</v>
      </c>
      <c r="Y5891" s="24">
        <f>Table1[[#This Row],[Female Ballots]]/Table1[[#This Row],[Female Voters]]</f>
        <v>0.23829787234042554</v>
      </c>
      <c r="Z5891" s="24">
        <f>Table1[[#This Row],[Male Ballots]]/Table1[[#This Row],[Male Voters]]</f>
        <v>0.242503259452412</v>
      </c>
      <c r="AA5891" s="24">
        <f>Table1[[#This Row],[Total Ballots]]/Table1[[#This Row],[Total Voters]]</f>
        <v>0.23990637799882972</v>
      </c>
    </row>
    <row r="5892" spans="1:27" s="12" customFormat="1" x14ac:dyDescent="0.35">
      <c r="A5892" s="19" t="s">
        <v>37</v>
      </c>
      <c r="B5892" s="20">
        <v>2014</v>
      </c>
      <c r="C5892" s="17" t="s">
        <v>82</v>
      </c>
      <c r="D5892" s="20"/>
      <c r="E5892" s="37" t="s">
        <v>74</v>
      </c>
      <c r="F5892" s="34" t="s">
        <v>78</v>
      </c>
      <c r="G5892" s="21" t="s">
        <v>64</v>
      </c>
      <c r="H5892" s="22">
        <v>1217.0001999999999</v>
      </c>
      <c r="I5892" s="22">
        <v>1135.0001999999999</v>
      </c>
      <c r="J5892" s="22">
        <v>2352</v>
      </c>
      <c r="K5892" s="31">
        <v>894</v>
      </c>
      <c r="L5892" s="31">
        <v>770</v>
      </c>
      <c r="M5892" s="31">
        <v>1</v>
      </c>
      <c r="N5892" s="31">
        <v>1665</v>
      </c>
      <c r="O5892" s="22">
        <v>373</v>
      </c>
      <c r="P5892" s="22">
        <v>332</v>
      </c>
      <c r="Q5892" s="22"/>
      <c r="R5892" s="23">
        <v>705</v>
      </c>
      <c r="S5892" s="130">
        <f>IFERROR(Table1[[#This Row],[Female Voters]]/Table1[[#This Row],[Female Population]],"0.0%")</f>
        <v>0.73459314139800469</v>
      </c>
      <c r="T5892" s="130">
        <f>IFERROR(Table1[[#This Row],[Male Voters]]/Table1[[#This Row],[Male Population]],"0.0%")</f>
        <v>0.67841397737198639</v>
      </c>
      <c r="U5892" s="130">
        <f>IFERROR(Table1[[#This Row],[Total Voters]]/Table1[[#This Row],[Total Population]],"0.0%")</f>
        <v>0.70790816326530615</v>
      </c>
      <c r="V5892" s="130">
        <f>IFERROR(Table1[[#This Row],[Female Ballots]]/Table1[[#This Row],[Female Population]],"0.0%")</f>
        <v>0.30649132185845163</v>
      </c>
      <c r="W5892" s="130">
        <f>IFERROR(Table1[[#This Row],[Male Ballots]]/Table1[[#This Row],[Male Population]],"0.0%")</f>
        <v>0.29251096167207724</v>
      </c>
      <c r="X5892" s="130">
        <f>IFERROR(Table1[[#This Row],[Total Ballots]]/Table1[[#This Row],[Total Population]],"0.0%")</f>
        <v>0.29974489795918369</v>
      </c>
      <c r="Y5892" s="24">
        <f>Table1[[#This Row],[Female Ballots]]/Table1[[#This Row],[Female Voters]]</f>
        <v>0.41722595078299779</v>
      </c>
      <c r="Z5892" s="24">
        <f>Table1[[#This Row],[Male Ballots]]/Table1[[#This Row],[Male Voters]]</f>
        <v>0.43116883116883115</v>
      </c>
      <c r="AA5892" s="24">
        <f>Table1[[#This Row],[Total Ballots]]/Table1[[#This Row],[Total Voters]]</f>
        <v>0.42342342342342343</v>
      </c>
    </row>
    <row r="5893" spans="1:27" s="12" customFormat="1" x14ac:dyDescent="0.35">
      <c r="A5893" s="19" t="s">
        <v>37</v>
      </c>
      <c r="B5893" s="20">
        <v>2014</v>
      </c>
      <c r="C5893" s="17" t="s">
        <v>82</v>
      </c>
      <c r="D5893" s="20"/>
      <c r="E5893" s="37" t="s">
        <v>74</v>
      </c>
      <c r="F5893" s="34" t="s">
        <v>78</v>
      </c>
      <c r="G5893" s="21" t="s">
        <v>65</v>
      </c>
      <c r="H5893" s="22">
        <v>1496.0001999999999</v>
      </c>
      <c r="I5893" s="22">
        <v>1385.0001999999999</v>
      </c>
      <c r="J5893" s="22">
        <v>2881</v>
      </c>
      <c r="K5893" s="31">
        <v>1133</v>
      </c>
      <c r="L5893" s="31">
        <v>1010</v>
      </c>
      <c r="M5893" s="31">
        <v>3</v>
      </c>
      <c r="N5893" s="31">
        <v>2146</v>
      </c>
      <c r="O5893" s="22">
        <v>654</v>
      </c>
      <c r="P5893" s="22">
        <v>577</v>
      </c>
      <c r="Q5893" s="22">
        <v>1</v>
      </c>
      <c r="R5893" s="23">
        <v>1232</v>
      </c>
      <c r="S5893" s="130">
        <f>IFERROR(Table1[[#This Row],[Female Voters]]/Table1[[#This Row],[Female Population]],"0.0%")</f>
        <v>0.75735283992609093</v>
      </c>
      <c r="T5893" s="130">
        <f>IFERROR(Table1[[#This Row],[Male Voters]]/Table1[[#This Row],[Male Population]],"0.0%")</f>
        <v>0.72924177195064666</v>
      </c>
      <c r="U5893" s="130">
        <f>IFERROR(Table1[[#This Row],[Total Voters]]/Table1[[#This Row],[Total Population]],"0.0%")</f>
        <v>0.74488024991322455</v>
      </c>
      <c r="V5893" s="130">
        <f>IFERROR(Table1[[#This Row],[Female Ballots]]/Table1[[#This Row],[Female Population]],"0.0%")</f>
        <v>0.43716571695645495</v>
      </c>
      <c r="W5893" s="130">
        <f>IFERROR(Table1[[#This Row],[Male Ballots]]/Table1[[#This Row],[Male Population]],"0.0%")</f>
        <v>0.41660643803517144</v>
      </c>
      <c r="X5893" s="130">
        <f>IFERROR(Table1[[#This Row],[Total Ballots]]/Table1[[#This Row],[Total Population]],"0.0%")</f>
        <v>0.42762929538354738</v>
      </c>
      <c r="Y5893" s="24">
        <f>Table1[[#This Row],[Female Ballots]]/Table1[[#This Row],[Female Voters]]</f>
        <v>0.5772285966460724</v>
      </c>
      <c r="Z5893" s="24">
        <f>Table1[[#This Row],[Male Ballots]]/Table1[[#This Row],[Male Voters]]</f>
        <v>0.57128712871287124</v>
      </c>
      <c r="AA5893" s="24">
        <f>Table1[[#This Row],[Total Ballots]]/Table1[[#This Row],[Total Voters]]</f>
        <v>0.5740913327120224</v>
      </c>
    </row>
    <row r="5894" spans="1:27" s="12" customFormat="1" x14ac:dyDescent="0.35">
      <c r="A5894" s="19" t="s">
        <v>37</v>
      </c>
      <c r="B5894" s="20">
        <v>2014</v>
      </c>
      <c r="C5894" s="17" t="s">
        <v>82</v>
      </c>
      <c r="D5894" s="20"/>
      <c r="E5894" s="37" t="s">
        <v>74</v>
      </c>
      <c r="F5894" s="34" t="s">
        <v>78</v>
      </c>
      <c r="G5894" s="21" t="s">
        <v>66</v>
      </c>
      <c r="H5894" s="22">
        <v>1671.0001999999999</v>
      </c>
      <c r="I5894" s="22">
        <v>1523.0001999999999</v>
      </c>
      <c r="J5894" s="22">
        <v>3194</v>
      </c>
      <c r="K5894" s="31">
        <v>1452</v>
      </c>
      <c r="L5894" s="31">
        <v>1291</v>
      </c>
      <c r="M5894" s="31">
        <v>3</v>
      </c>
      <c r="N5894" s="31">
        <v>2746</v>
      </c>
      <c r="O5894" s="22">
        <v>1011</v>
      </c>
      <c r="P5894" s="22">
        <v>923</v>
      </c>
      <c r="Q5894" s="22">
        <v>3</v>
      </c>
      <c r="R5894" s="23">
        <v>1937</v>
      </c>
      <c r="S5894" s="130">
        <f>IFERROR(Table1[[#This Row],[Female Voters]]/Table1[[#This Row],[Female Population]],"0.0%")</f>
        <v>0.86894065003702581</v>
      </c>
      <c r="T5894" s="130">
        <f>IFERROR(Table1[[#This Row],[Male Voters]]/Table1[[#This Row],[Male Population]],"0.0%")</f>
        <v>0.84766896287997862</v>
      </c>
      <c r="U5894" s="130">
        <f>IFERROR(Table1[[#This Row],[Total Voters]]/Table1[[#This Row],[Total Population]],"0.0%")</f>
        <v>0.85973700688791488</v>
      </c>
      <c r="V5894" s="130">
        <f>IFERROR(Table1[[#This Row],[Female Ballots]]/Table1[[#This Row],[Female Population]],"0.0%")</f>
        <v>0.60502685756710262</v>
      </c>
      <c r="W5894" s="130">
        <f>IFERROR(Table1[[#This Row],[Male Ballots]]/Table1[[#This Row],[Male Population]],"0.0%")</f>
        <v>0.60604062954161142</v>
      </c>
      <c r="X5894" s="130">
        <f>IFERROR(Table1[[#This Row],[Total Ballots]]/Table1[[#This Row],[Total Population]],"0.0%")</f>
        <v>0.60644959298685031</v>
      </c>
      <c r="Y5894" s="24">
        <f>Table1[[#This Row],[Female Ballots]]/Table1[[#This Row],[Female Voters]]</f>
        <v>0.69628099173553715</v>
      </c>
      <c r="Z5894" s="24">
        <f>Table1[[#This Row],[Male Ballots]]/Table1[[#This Row],[Male Voters]]</f>
        <v>0.71494965143299771</v>
      </c>
      <c r="AA5894" s="24">
        <f>Table1[[#This Row],[Total Ballots]]/Table1[[#This Row],[Total Voters]]</f>
        <v>0.70538965768390383</v>
      </c>
    </row>
    <row r="5895" spans="1:27" s="12" customFormat="1" x14ac:dyDescent="0.35">
      <c r="A5895" s="19" t="s">
        <v>37</v>
      </c>
      <c r="B5895" s="20">
        <v>2014</v>
      </c>
      <c r="C5895" s="17" t="s">
        <v>82</v>
      </c>
      <c r="D5895" s="20"/>
      <c r="E5895" s="37" t="s">
        <v>74</v>
      </c>
      <c r="F5895" s="34" t="s">
        <v>78</v>
      </c>
      <c r="G5895" s="21" t="s">
        <v>67</v>
      </c>
      <c r="H5895" s="22">
        <v>2464.0002999999997</v>
      </c>
      <c r="I5895" s="22">
        <v>2164.0002999999997</v>
      </c>
      <c r="J5895" s="22">
        <v>4628.0002999999997</v>
      </c>
      <c r="K5895" s="31">
        <v>2184</v>
      </c>
      <c r="L5895" s="31">
        <v>1915</v>
      </c>
      <c r="M5895" s="31">
        <v>5</v>
      </c>
      <c r="N5895" s="31">
        <v>4104</v>
      </c>
      <c r="O5895" s="22">
        <v>1760</v>
      </c>
      <c r="P5895" s="22">
        <v>1593</v>
      </c>
      <c r="Q5895" s="22">
        <v>2</v>
      </c>
      <c r="R5895" s="23">
        <v>3355</v>
      </c>
      <c r="S5895" s="130">
        <f>IFERROR(Table1[[#This Row],[Female Voters]]/Table1[[#This Row],[Female Population]],"0.0%")</f>
        <v>0.88636352844599908</v>
      </c>
      <c r="T5895" s="130">
        <f>IFERROR(Table1[[#This Row],[Male Voters]]/Table1[[#This Row],[Male Population]],"0.0%")</f>
        <v>0.88493518231027979</v>
      </c>
      <c r="U5895" s="130">
        <f>IFERROR(Table1[[#This Row],[Total Voters]]/Table1[[#This Row],[Total Population]],"0.0%")</f>
        <v>0.88677608771978689</v>
      </c>
      <c r="V5895" s="130">
        <f>IFERROR(Table1[[#This Row],[Female Ballots]]/Table1[[#This Row],[Female Population]],"0.0%")</f>
        <v>0.71428562731912015</v>
      </c>
      <c r="W5895" s="130">
        <f>IFERROR(Table1[[#This Row],[Male Ballots]]/Table1[[#This Row],[Male Population]],"0.0%")</f>
        <v>0.73613668168160618</v>
      </c>
      <c r="X5895" s="130">
        <f>IFERROR(Table1[[#This Row],[Total Ballots]]/Table1[[#This Row],[Total Population]],"0.0%")</f>
        <v>0.72493513019003053</v>
      </c>
      <c r="Y5895" s="24">
        <f>Table1[[#This Row],[Female Ballots]]/Table1[[#This Row],[Female Voters]]</f>
        <v>0.80586080586080588</v>
      </c>
      <c r="Z5895" s="24">
        <f>Table1[[#This Row],[Male Ballots]]/Table1[[#This Row],[Male Voters]]</f>
        <v>0.83185378590078329</v>
      </c>
      <c r="AA5895" s="24">
        <f>Table1[[#This Row],[Total Ballots]]/Table1[[#This Row],[Total Voters]]</f>
        <v>0.81749512670565305</v>
      </c>
    </row>
    <row r="5896" spans="1:27" s="12" customFormat="1" x14ac:dyDescent="0.35">
      <c r="A5896" s="19" t="s">
        <v>48</v>
      </c>
      <c r="B5896" s="20">
        <v>2014</v>
      </c>
      <c r="C5896" s="17" t="s">
        <v>82</v>
      </c>
      <c r="D5896" s="20" t="s">
        <v>69</v>
      </c>
      <c r="E5896" s="37" t="s">
        <v>74</v>
      </c>
      <c r="F5896" s="34" t="s">
        <v>78</v>
      </c>
      <c r="G5896" s="9" t="s">
        <v>79</v>
      </c>
      <c r="H5896" s="22">
        <v>69446.002000000008</v>
      </c>
      <c r="I5896" s="22">
        <v>67505.002999999997</v>
      </c>
      <c r="J5896" s="22">
        <v>136950.98800000001</v>
      </c>
      <c r="K5896" s="31">
        <v>51865</v>
      </c>
      <c r="L5896" s="31">
        <v>47887</v>
      </c>
      <c r="M5896" s="31">
        <v>574</v>
      </c>
      <c r="N5896" s="31">
        <v>100326</v>
      </c>
      <c r="O5896" s="22">
        <v>27547</v>
      </c>
      <c r="P5896" s="22">
        <v>26719</v>
      </c>
      <c r="Q5896" s="22">
        <v>208</v>
      </c>
      <c r="R5896" s="23">
        <v>54474</v>
      </c>
      <c r="S5896" s="130">
        <f>IFERROR(Table1[[#This Row],[Female Voters]]/Table1[[#This Row],[Female Population]],"0.0%")</f>
        <v>0.74683924929184542</v>
      </c>
      <c r="T5896" s="130">
        <f>IFERROR(Table1[[#This Row],[Male Voters]]/Table1[[#This Row],[Male Population]],"0.0%")</f>
        <v>0.70938445851191212</v>
      </c>
      <c r="U5896" s="130">
        <f>IFERROR(Table1[[#This Row],[Total Voters]]/Table1[[#This Row],[Total Population]],"0.0%")</f>
        <v>0.73256864711337455</v>
      </c>
      <c r="V5896" s="130">
        <f>IFERROR(Table1[[#This Row],[Female Ballots]]/Table1[[#This Row],[Female Population]],"0.0%")</f>
        <v>0.39666790321493234</v>
      </c>
      <c r="W5896" s="130">
        <f>IFERROR(Table1[[#This Row],[Male Ballots]]/Table1[[#This Row],[Male Population]],"0.0%")</f>
        <v>0.3958077003566684</v>
      </c>
      <c r="X5896" s="130">
        <f>IFERROR(Table1[[#This Row],[Total Ballots]]/Table1[[#This Row],[Total Population]],"0.0%")</f>
        <v>0.39776273830167619</v>
      </c>
      <c r="Y5896" s="24">
        <f>Table1[[#This Row],[Female Ballots]]/Table1[[#This Row],[Female Voters]]</f>
        <v>0.53112889231659111</v>
      </c>
      <c r="Z5896" s="24">
        <f>Table1[[#This Row],[Male Ballots]]/Table1[[#This Row],[Male Voters]]</f>
        <v>0.55795936266627688</v>
      </c>
      <c r="AA5896" s="24">
        <f>Table1[[#This Row],[Total Ballots]]/Table1[[#This Row],[Total Voters]]</f>
        <v>0.54296991806710126</v>
      </c>
    </row>
    <row r="5897" spans="1:27" s="12" customFormat="1" x14ac:dyDescent="0.35">
      <c r="A5897" s="19" t="s">
        <v>48</v>
      </c>
      <c r="B5897" s="20">
        <v>2014</v>
      </c>
      <c r="C5897" s="17" t="s">
        <v>82</v>
      </c>
      <c r="D5897" s="20" t="s">
        <v>69</v>
      </c>
      <c r="E5897" s="37" t="s">
        <v>74</v>
      </c>
      <c r="F5897" s="34" t="s">
        <v>78</v>
      </c>
      <c r="G5897" s="9" t="s">
        <v>62</v>
      </c>
      <c r="H5897" s="22">
        <v>8031.9960000000001</v>
      </c>
      <c r="I5897" s="22">
        <v>8386.9969999999994</v>
      </c>
      <c r="J5897" s="22">
        <v>16418.987999999998</v>
      </c>
      <c r="K5897" s="22">
        <v>4794</v>
      </c>
      <c r="L5897" s="22">
        <v>4622</v>
      </c>
      <c r="M5897" s="22">
        <v>107</v>
      </c>
      <c r="N5897" s="22">
        <v>9523</v>
      </c>
      <c r="O5897" s="22">
        <v>1117</v>
      </c>
      <c r="P5897" s="22">
        <v>1082</v>
      </c>
      <c r="Q5897" s="22">
        <v>30</v>
      </c>
      <c r="R5897" s="23">
        <v>2229</v>
      </c>
      <c r="S5897" s="130">
        <f>IFERROR(Table1[[#This Row],[Female Voters]]/Table1[[#This Row],[Female Population]],"0.0%")</f>
        <v>0.59686284704325054</v>
      </c>
      <c r="T5897" s="130">
        <f>IFERROR(Table1[[#This Row],[Male Voters]]/Table1[[#This Row],[Male Population]],"0.0%")</f>
        <v>0.55109117124997187</v>
      </c>
      <c r="U5897" s="130">
        <f>IFERROR(Table1[[#This Row],[Total Voters]]/Table1[[#This Row],[Total Population]],"0.0%")</f>
        <v>0.57999920579758035</v>
      </c>
      <c r="V5897" s="130">
        <f>IFERROR(Table1[[#This Row],[Female Ballots]]/Table1[[#This Row],[Female Population]],"0.0%")</f>
        <v>0.13906879435696931</v>
      </c>
      <c r="W5897" s="130">
        <f>IFERROR(Table1[[#This Row],[Male Ballots]]/Table1[[#This Row],[Male Population]],"0.0%")</f>
        <v>0.12900922702130455</v>
      </c>
      <c r="X5897" s="130">
        <f>IFERROR(Table1[[#This Row],[Total Ballots]]/Table1[[#This Row],[Total Population]],"0.0%")</f>
        <v>0.13575745350444257</v>
      </c>
      <c r="Y5897" s="24">
        <f>Table1[[#This Row],[Female Ballots]]/Table1[[#This Row],[Female Voters]]</f>
        <v>0.23299958281184815</v>
      </c>
      <c r="Z5897" s="24">
        <f>Table1[[#This Row],[Male Ballots]]/Table1[[#This Row],[Male Voters]]</f>
        <v>0.23409779316313284</v>
      </c>
      <c r="AA5897" s="24">
        <f>Table1[[#This Row],[Total Ballots]]/Table1[[#This Row],[Total Voters]]</f>
        <v>0.23406489551611886</v>
      </c>
    </row>
    <row r="5898" spans="1:27" s="12" customFormat="1" x14ac:dyDescent="0.35">
      <c r="A5898" s="19" t="s">
        <v>48</v>
      </c>
      <c r="B5898" s="20">
        <v>2014</v>
      </c>
      <c r="C5898" s="17" t="s">
        <v>82</v>
      </c>
      <c r="D5898" s="20" t="s">
        <v>69</v>
      </c>
      <c r="E5898" s="37" t="s">
        <v>74</v>
      </c>
      <c r="F5898" s="34" t="s">
        <v>78</v>
      </c>
      <c r="G5898" s="9" t="s">
        <v>63</v>
      </c>
      <c r="H5898" s="22">
        <v>12267.994999999999</v>
      </c>
      <c r="I5898" s="22">
        <v>12508.994999999999</v>
      </c>
      <c r="J5898" s="22">
        <v>24776.989999999998</v>
      </c>
      <c r="K5898" s="31">
        <v>8496</v>
      </c>
      <c r="L5898" s="31">
        <v>7527</v>
      </c>
      <c r="M5898" s="31">
        <v>128</v>
      </c>
      <c r="N5898" s="31">
        <v>16151</v>
      </c>
      <c r="O5898" s="22">
        <v>2445</v>
      </c>
      <c r="P5898" s="22">
        <v>2213</v>
      </c>
      <c r="Q5898" s="22">
        <v>34</v>
      </c>
      <c r="R5898" s="23">
        <v>4692</v>
      </c>
      <c r="S5898" s="130">
        <f>IFERROR(Table1[[#This Row],[Female Voters]]/Table1[[#This Row],[Female Population]],"0.0%")</f>
        <v>0.69253370253248392</v>
      </c>
      <c r="T5898" s="130">
        <f>IFERROR(Table1[[#This Row],[Male Voters]]/Table1[[#This Row],[Male Population]],"0.0%")</f>
        <v>0.6017269972527769</v>
      </c>
      <c r="U5898" s="130">
        <f>IFERROR(Table1[[#This Row],[Total Voters]]/Table1[[#This Row],[Total Population]],"0.0%")</f>
        <v>0.65185480560794518</v>
      </c>
      <c r="V5898" s="130">
        <f>IFERROR(Table1[[#This Row],[Female Ballots]]/Table1[[#This Row],[Female Population]],"0.0%")</f>
        <v>0.19929907046750509</v>
      </c>
      <c r="W5898" s="130">
        <f>IFERROR(Table1[[#This Row],[Male Ballots]]/Table1[[#This Row],[Male Population]],"0.0%")</f>
        <v>0.17691269362566697</v>
      </c>
      <c r="X5898" s="130">
        <f>IFERROR(Table1[[#This Row],[Total Ballots]]/Table1[[#This Row],[Total Population]],"0.0%")</f>
        <v>0.18936924945281894</v>
      </c>
      <c r="Y5898" s="24">
        <f>Table1[[#This Row],[Female Ballots]]/Table1[[#This Row],[Female Voters]]</f>
        <v>0.28778248587570621</v>
      </c>
      <c r="Z5898" s="24">
        <f>Table1[[#This Row],[Male Ballots]]/Table1[[#This Row],[Male Voters]]</f>
        <v>0.29400823701341838</v>
      </c>
      <c r="AA5898" s="24">
        <f>Table1[[#This Row],[Total Ballots]]/Table1[[#This Row],[Total Voters]]</f>
        <v>0.29050832765773016</v>
      </c>
    </row>
    <row r="5899" spans="1:27" s="12" customFormat="1" x14ac:dyDescent="0.35">
      <c r="A5899" s="19" t="s">
        <v>48</v>
      </c>
      <c r="B5899" s="20">
        <v>2014</v>
      </c>
      <c r="C5899" s="17" t="s">
        <v>82</v>
      </c>
      <c r="D5899" s="20" t="s">
        <v>69</v>
      </c>
      <c r="E5899" s="37" t="s">
        <v>74</v>
      </c>
      <c r="F5899" s="34" t="s">
        <v>78</v>
      </c>
      <c r="G5899" s="9" t="s">
        <v>64</v>
      </c>
      <c r="H5899" s="22">
        <v>11922.999</v>
      </c>
      <c r="I5899" s="22">
        <v>11838.999</v>
      </c>
      <c r="J5899" s="22">
        <v>23762</v>
      </c>
      <c r="K5899" s="31">
        <v>7857</v>
      </c>
      <c r="L5899" s="31">
        <v>7173</v>
      </c>
      <c r="M5899" s="31">
        <v>98</v>
      </c>
      <c r="N5899" s="31">
        <v>15128</v>
      </c>
      <c r="O5899" s="22">
        <v>3273</v>
      </c>
      <c r="P5899" s="22">
        <v>3149</v>
      </c>
      <c r="Q5899" s="22">
        <v>32</v>
      </c>
      <c r="R5899" s="23">
        <v>6454</v>
      </c>
      <c r="S5899" s="130">
        <f>IFERROR(Table1[[#This Row],[Female Voters]]/Table1[[#This Row],[Female Population]],"0.0%")</f>
        <v>0.65897850029174709</v>
      </c>
      <c r="T5899" s="130">
        <f>IFERROR(Table1[[#This Row],[Male Voters]]/Table1[[#This Row],[Male Population]],"0.0%")</f>
        <v>0.60587892608150407</v>
      </c>
      <c r="U5899" s="130">
        <f>IFERROR(Table1[[#This Row],[Total Voters]]/Table1[[#This Row],[Total Population]],"0.0%")</f>
        <v>0.63664674690682599</v>
      </c>
      <c r="V5899" s="130">
        <f>IFERROR(Table1[[#This Row],[Female Ballots]]/Table1[[#This Row],[Female Population]],"0.0%")</f>
        <v>0.27451147148464911</v>
      </c>
      <c r="W5899" s="130">
        <f>IFERROR(Table1[[#This Row],[Male Ballots]]/Table1[[#This Row],[Male Population]],"0.0%")</f>
        <v>0.26598532527961188</v>
      </c>
      <c r="X5899" s="130">
        <f>IFERROR(Table1[[#This Row],[Total Ballots]]/Table1[[#This Row],[Total Population]],"0.0%")</f>
        <v>0.2716101338271189</v>
      </c>
      <c r="Y5899" s="24">
        <f>Table1[[#This Row],[Female Ballots]]/Table1[[#This Row],[Female Voters]]</f>
        <v>0.41657121038564338</v>
      </c>
      <c r="Z5899" s="24">
        <f>Table1[[#This Row],[Male Ballots]]/Table1[[#This Row],[Male Voters]]</f>
        <v>0.43900738881918305</v>
      </c>
      <c r="AA5899" s="24">
        <f>Table1[[#This Row],[Total Ballots]]/Table1[[#This Row],[Total Voters]]</f>
        <v>0.42662612374405079</v>
      </c>
    </row>
    <row r="5900" spans="1:27" s="12" customFormat="1" x14ac:dyDescent="0.35">
      <c r="A5900" s="19" t="s">
        <v>48</v>
      </c>
      <c r="B5900" s="20">
        <v>2014</v>
      </c>
      <c r="C5900" s="17" t="s">
        <v>82</v>
      </c>
      <c r="D5900" s="20" t="s">
        <v>69</v>
      </c>
      <c r="E5900" s="37" t="s">
        <v>74</v>
      </c>
      <c r="F5900" s="34" t="s">
        <v>78</v>
      </c>
      <c r="G5900" s="9" t="s">
        <v>65</v>
      </c>
      <c r="H5900" s="22">
        <v>12170.002</v>
      </c>
      <c r="I5900" s="22">
        <v>11904.002</v>
      </c>
      <c r="J5900" s="22">
        <v>24074</v>
      </c>
      <c r="K5900" s="31">
        <v>9199</v>
      </c>
      <c r="L5900" s="31">
        <v>8532</v>
      </c>
      <c r="M5900" s="31">
        <v>75</v>
      </c>
      <c r="N5900" s="31">
        <v>17806</v>
      </c>
      <c r="O5900" s="22">
        <v>5002</v>
      </c>
      <c r="P5900" s="22">
        <v>4792</v>
      </c>
      <c r="Q5900" s="22">
        <v>24</v>
      </c>
      <c r="R5900" s="23">
        <v>9818</v>
      </c>
      <c r="S5900" s="130">
        <f>IFERROR(Table1[[#This Row],[Female Voters]]/Table1[[#This Row],[Female Population]],"0.0%")</f>
        <v>0.75587497849219742</v>
      </c>
      <c r="T5900" s="130">
        <f>IFERROR(Table1[[#This Row],[Male Voters]]/Table1[[#This Row],[Male Population]],"0.0%")</f>
        <v>0.71673375054876498</v>
      </c>
      <c r="U5900" s="130">
        <f>IFERROR(Table1[[#This Row],[Total Voters]]/Table1[[#This Row],[Total Population]],"0.0%")</f>
        <v>0.73963612195729833</v>
      </c>
      <c r="V5900" s="130">
        <f>IFERROR(Table1[[#This Row],[Female Ballots]]/Table1[[#This Row],[Female Population]],"0.0%")</f>
        <v>0.41101061446004689</v>
      </c>
      <c r="W5900" s="130">
        <f>IFERROR(Table1[[#This Row],[Male Ballots]]/Table1[[#This Row],[Male Population]],"0.0%")</f>
        <v>0.40255369580751077</v>
      </c>
      <c r="X5900" s="130">
        <f>IFERROR(Table1[[#This Row],[Total Ballots]]/Table1[[#This Row],[Total Population]],"0.0%")</f>
        <v>0.40782587023344685</v>
      </c>
      <c r="Y5900" s="24">
        <f>Table1[[#This Row],[Female Ballots]]/Table1[[#This Row],[Female Voters]]</f>
        <v>0.54375475595173384</v>
      </c>
      <c r="Z5900" s="24">
        <f>Table1[[#This Row],[Male Ballots]]/Table1[[#This Row],[Male Voters]]</f>
        <v>0.56165025785278955</v>
      </c>
      <c r="AA5900" s="24">
        <f>Table1[[#This Row],[Total Ballots]]/Table1[[#This Row],[Total Voters]]</f>
        <v>0.55138717286307981</v>
      </c>
    </row>
    <row r="5901" spans="1:27" s="12" customFormat="1" x14ac:dyDescent="0.35">
      <c r="A5901" s="19" t="s">
        <v>48</v>
      </c>
      <c r="B5901" s="20">
        <v>2014</v>
      </c>
      <c r="C5901" s="17" t="s">
        <v>82</v>
      </c>
      <c r="D5901" s="20" t="s">
        <v>69</v>
      </c>
      <c r="E5901" s="37" t="s">
        <v>74</v>
      </c>
      <c r="F5901" s="34" t="s">
        <v>78</v>
      </c>
      <c r="G5901" s="9" t="s">
        <v>66</v>
      </c>
      <c r="H5901" s="22">
        <v>11391.004000000001</v>
      </c>
      <c r="I5901" s="22">
        <v>11288.004000000001</v>
      </c>
      <c r="J5901" s="22">
        <v>22679</v>
      </c>
      <c r="K5901" s="31">
        <v>10066</v>
      </c>
      <c r="L5901" s="31">
        <v>9776</v>
      </c>
      <c r="M5901" s="31">
        <v>85</v>
      </c>
      <c r="N5901" s="31">
        <v>19927</v>
      </c>
      <c r="O5901" s="22">
        <v>6950</v>
      </c>
      <c r="P5901" s="22">
        <v>7044</v>
      </c>
      <c r="Q5901" s="22">
        <v>45</v>
      </c>
      <c r="R5901" s="23">
        <v>14039</v>
      </c>
      <c r="S5901" s="130">
        <f>IFERROR(Table1[[#This Row],[Female Voters]]/Table1[[#This Row],[Female Population]],"0.0%")</f>
        <v>0.88367978801517399</v>
      </c>
      <c r="T5901" s="130">
        <f>IFERROR(Table1[[#This Row],[Male Voters]]/Table1[[#This Row],[Male Population]],"0.0%")</f>
        <v>0.8660521381813826</v>
      </c>
      <c r="U5901" s="130">
        <f>IFERROR(Table1[[#This Row],[Total Voters]]/Table1[[#This Row],[Total Population]],"0.0%")</f>
        <v>0.87865426165174831</v>
      </c>
      <c r="V5901" s="130">
        <f>IFERROR(Table1[[#This Row],[Female Ballots]]/Table1[[#This Row],[Female Population]],"0.0%")</f>
        <v>0.61013059077145437</v>
      </c>
      <c r="W5901" s="130">
        <f>IFERROR(Table1[[#This Row],[Male Ballots]]/Table1[[#This Row],[Male Population]],"0.0%")</f>
        <v>0.62402529269124984</v>
      </c>
      <c r="X5901" s="130">
        <f>IFERROR(Table1[[#This Row],[Total Ballots]]/Table1[[#This Row],[Total Population]],"0.0%")</f>
        <v>0.61903082146479127</v>
      </c>
      <c r="Y5901" s="24">
        <f>Table1[[#This Row],[Female Ballots]]/Table1[[#This Row],[Female Voters]]</f>
        <v>0.69044307570037755</v>
      </c>
      <c r="Z5901" s="24">
        <f>Table1[[#This Row],[Male Ballots]]/Table1[[#This Row],[Male Voters]]</f>
        <v>0.72054009819967269</v>
      </c>
      <c r="AA5901" s="24">
        <f>Table1[[#This Row],[Total Ballots]]/Table1[[#This Row],[Total Voters]]</f>
        <v>0.70452150348773024</v>
      </c>
    </row>
    <row r="5902" spans="1:27" s="12" customFormat="1" x14ac:dyDescent="0.35">
      <c r="A5902" s="19" t="s">
        <v>48</v>
      </c>
      <c r="B5902" s="20">
        <v>2014</v>
      </c>
      <c r="C5902" s="17" t="s">
        <v>82</v>
      </c>
      <c r="D5902" s="20" t="s">
        <v>69</v>
      </c>
      <c r="E5902" s="37" t="s">
        <v>74</v>
      </c>
      <c r="F5902" s="34" t="s">
        <v>78</v>
      </c>
      <c r="G5902" s="9" t="s">
        <v>67</v>
      </c>
      <c r="H5902" s="22">
        <v>13662.006000000001</v>
      </c>
      <c r="I5902" s="22">
        <v>11578.006000000001</v>
      </c>
      <c r="J5902" s="22">
        <v>25240.010000000002</v>
      </c>
      <c r="K5902" s="31">
        <v>11453</v>
      </c>
      <c r="L5902" s="31">
        <v>10257</v>
      </c>
      <c r="M5902" s="31">
        <v>81</v>
      </c>
      <c r="N5902" s="31">
        <v>21791</v>
      </c>
      <c r="O5902" s="22">
        <v>8760</v>
      </c>
      <c r="P5902" s="22">
        <v>8439</v>
      </c>
      <c r="Q5902" s="22">
        <v>43</v>
      </c>
      <c r="R5902" s="23">
        <v>17242</v>
      </c>
      <c r="S5902" s="130">
        <f>IFERROR(Table1[[#This Row],[Female Voters]]/Table1[[#This Row],[Female Population]],"0.0%")</f>
        <v>0.8383102744940969</v>
      </c>
      <c r="T5902" s="130">
        <f>IFERROR(Table1[[#This Row],[Male Voters]]/Table1[[#This Row],[Male Population]],"0.0%")</f>
        <v>0.88590384216418605</v>
      </c>
      <c r="U5902" s="130">
        <f>IFERROR(Table1[[#This Row],[Total Voters]]/Table1[[#This Row],[Total Population]],"0.0%")</f>
        <v>0.8633514804471154</v>
      </c>
      <c r="V5902" s="130">
        <f>IFERROR(Table1[[#This Row],[Female Ballots]]/Table1[[#This Row],[Female Population]],"0.0%")</f>
        <v>0.64119427264195306</v>
      </c>
      <c r="W5902" s="130">
        <f>IFERROR(Table1[[#This Row],[Male Ballots]]/Table1[[#This Row],[Male Population]],"0.0%")</f>
        <v>0.72888198537813842</v>
      </c>
      <c r="X5902" s="130">
        <f>IFERROR(Table1[[#This Row],[Total Ballots]]/Table1[[#This Row],[Total Population]],"0.0%")</f>
        <v>0.68312175787569018</v>
      </c>
      <c r="Y5902" s="24">
        <f>Table1[[#This Row],[Female Ballots]]/Table1[[#This Row],[Female Voters]]</f>
        <v>0.76486510084693971</v>
      </c>
      <c r="Z5902" s="24">
        <f>Table1[[#This Row],[Male Ballots]]/Table1[[#This Row],[Male Voters]]</f>
        <v>0.82275519157648436</v>
      </c>
      <c r="AA5902" s="24">
        <f>Table1[[#This Row],[Total Ballots]]/Table1[[#This Row],[Total Voters]]</f>
        <v>0.79124409159744846</v>
      </c>
    </row>
    <row r="5903" spans="1:27" s="12" customFormat="1" x14ac:dyDescent="0.35">
      <c r="A5903" s="19" t="s">
        <v>44</v>
      </c>
      <c r="B5903" s="20">
        <v>2014</v>
      </c>
      <c r="C5903" s="17" t="s">
        <v>82</v>
      </c>
      <c r="D5903" s="20"/>
      <c r="E5903" s="37" t="s">
        <v>74</v>
      </c>
      <c r="F5903" s="34" t="s">
        <v>78</v>
      </c>
      <c r="G5903" s="21" t="s">
        <v>79</v>
      </c>
      <c r="H5903" s="22">
        <v>28668.048600000006</v>
      </c>
      <c r="I5903" s="22">
        <v>27988.033600000002</v>
      </c>
      <c r="J5903" s="22">
        <v>56656.078800000003</v>
      </c>
      <c r="K5903" s="22">
        <v>20840</v>
      </c>
      <c r="L5903" s="22">
        <v>19061</v>
      </c>
      <c r="M5903" s="22">
        <v>17</v>
      </c>
      <c r="N5903" s="22">
        <v>39918</v>
      </c>
      <c r="O5903" s="22">
        <v>12090</v>
      </c>
      <c r="P5903" s="22">
        <v>11239</v>
      </c>
      <c r="Q5903" s="22">
        <v>5</v>
      </c>
      <c r="R5903" s="23">
        <v>23334</v>
      </c>
      <c r="S5903" s="130">
        <f>IFERROR(Table1[[#This Row],[Female Voters]]/Table1[[#This Row],[Female Population]],"0.0%")</f>
        <v>0.72694170052439477</v>
      </c>
      <c r="T5903" s="130">
        <f>IFERROR(Table1[[#This Row],[Male Voters]]/Table1[[#This Row],[Male Population]],"0.0%")</f>
        <v>0.68104105748965504</v>
      </c>
      <c r="U5903" s="130">
        <f>IFERROR(Table1[[#This Row],[Total Voters]]/Table1[[#This Row],[Total Population]],"0.0%")</f>
        <v>0.70456693872008658</v>
      </c>
      <c r="V5903" s="130">
        <f>IFERROR(Table1[[#This Row],[Female Ballots]]/Table1[[#This Row],[Female Population]],"0.0%")</f>
        <v>0.42172385601439222</v>
      </c>
      <c r="W5903" s="130">
        <f>IFERROR(Table1[[#This Row],[Male Ballots]]/Table1[[#This Row],[Male Population]],"0.0%")</f>
        <v>0.4015644743259133</v>
      </c>
      <c r="X5903" s="130">
        <f>IFERROR(Table1[[#This Row],[Total Ballots]]/Table1[[#This Row],[Total Population]],"0.0%")</f>
        <v>0.41185342321996343</v>
      </c>
      <c r="Y5903" s="24">
        <f>Table1[[#This Row],[Female Ballots]]/Table1[[#This Row],[Female Voters]]</f>
        <v>0.58013435700575811</v>
      </c>
      <c r="Z5903" s="24">
        <f>Table1[[#This Row],[Male Ballots]]/Table1[[#This Row],[Male Voters]]</f>
        <v>0.5896332826189602</v>
      </c>
      <c r="AA5903" s="24">
        <f>Table1[[#This Row],[Total Ballots]]/Table1[[#This Row],[Total Voters]]</f>
        <v>0.58454832406433188</v>
      </c>
    </row>
    <row r="5904" spans="1:27" s="12" customFormat="1" x14ac:dyDescent="0.35">
      <c r="A5904" s="19" t="s">
        <v>44</v>
      </c>
      <c r="B5904" s="20">
        <v>2014</v>
      </c>
      <c r="C5904" s="17" t="s">
        <v>82</v>
      </c>
      <c r="D5904" s="20"/>
      <c r="E5904" s="37" t="s">
        <v>74</v>
      </c>
      <c r="F5904" s="34" t="s">
        <v>78</v>
      </c>
      <c r="G5904" s="21" t="s">
        <v>62</v>
      </c>
      <c r="H5904" s="22">
        <v>2948.9798000000001</v>
      </c>
      <c r="I5904" s="22">
        <v>3263.9796000000001</v>
      </c>
      <c r="J5904" s="22">
        <v>6212.9598000000005</v>
      </c>
      <c r="K5904" s="31">
        <v>1617</v>
      </c>
      <c r="L5904" s="31">
        <v>1584</v>
      </c>
      <c r="M5904" s="31">
        <v>8</v>
      </c>
      <c r="N5904" s="31">
        <v>3209</v>
      </c>
      <c r="O5904" s="22">
        <v>355</v>
      </c>
      <c r="P5904" s="22">
        <v>359</v>
      </c>
      <c r="Q5904" s="22">
        <v>2</v>
      </c>
      <c r="R5904" s="23">
        <v>716</v>
      </c>
      <c r="S5904" s="130">
        <f>IFERROR(Table1[[#This Row],[Female Voters]]/Table1[[#This Row],[Female Population]],"0.0%")</f>
        <v>0.54832522081026125</v>
      </c>
      <c r="T5904" s="130">
        <f>IFERROR(Table1[[#This Row],[Male Voters]]/Table1[[#This Row],[Male Population]],"0.0%")</f>
        <v>0.48529715075425101</v>
      </c>
      <c r="U5904" s="130">
        <f>IFERROR(Table1[[#This Row],[Total Voters]]/Table1[[#This Row],[Total Population]],"0.0%")</f>
        <v>0.51650100810245059</v>
      </c>
      <c r="V5904" s="130">
        <f>IFERROR(Table1[[#This Row],[Female Ballots]]/Table1[[#This Row],[Female Population]],"0.0%")</f>
        <v>0.12038061433991511</v>
      </c>
      <c r="W5904" s="130">
        <f>IFERROR(Table1[[#This Row],[Male Ballots]]/Table1[[#This Row],[Male Population]],"0.0%")</f>
        <v>0.1099884325257425</v>
      </c>
      <c r="X5904" s="130">
        <f>IFERROR(Table1[[#This Row],[Total Ballots]]/Table1[[#This Row],[Total Population]],"0.0%")</f>
        <v>0.1152429796825661</v>
      </c>
      <c r="Y5904" s="24">
        <f>Table1[[#This Row],[Female Ballots]]/Table1[[#This Row],[Female Voters]]</f>
        <v>0.21954236239950525</v>
      </c>
      <c r="Z5904" s="24">
        <f>Table1[[#This Row],[Male Ballots]]/Table1[[#This Row],[Male Voters]]</f>
        <v>0.22664141414141414</v>
      </c>
      <c r="AA5904" s="24">
        <f>Table1[[#This Row],[Total Ballots]]/Table1[[#This Row],[Total Voters]]</f>
        <v>0.22312246805858524</v>
      </c>
    </row>
    <row r="5905" spans="1:27" s="12" customFormat="1" x14ac:dyDescent="0.35">
      <c r="A5905" s="19" t="s">
        <v>44</v>
      </c>
      <c r="B5905" s="20">
        <v>2014</v>
      </c>
      <c r="C5905" s="17" t="s">
        <v>82</v>
      </c>
      <c r="D5905" s="20"/>
      <c r="E5905" s="37" t="s">
        <v>74</v>
      </c>
      <c r="F5905" s="34" t="s">
        <v>78</v>
      </c>
      <c r="G5905" s="21" t="s">
        <v>63</v>
      </c>
      <c r="H5905" s="22">
        <v>4247.973</v>
      </c>
      <c r="I5905" s="22">
        <v>4475.9740000000002</v>
      </c>
      <c r="J5905" s="22">
        <v>8723.9459999999999</v>
      </c>
      <c r="K5905" s="31">
        <v>2827</v>
      </c>
      <c r="L5905" s="31">
        <v>2524</v>
      </c>
      <c r="M5905" s="31">
        <v>3</v>
      </c>
      <c r="N5905" s="31">
        <v>5354</v>
      </c>
      <c r="O5905" s="22">
        <v>865</v>
      </c>
      <c r="P5905" s="22">
        <v>732</v>
      </c>
      <c r="Q5905" s="22">
        <v>2</v>
      </c>
      <c r="R5905" s="23">
        <v>1599</v>
      </c>
      <c r="S5905" s="130">
        <f>IFERROR(Table1[[#This Row],[Female Voters]]/Table1[[#This Row],[Female Population]],"0.0%")</f>
        <v>0.66549387201848975</v>
      </c>
      <c r="T5905" s="130">
        <f>IFERROR(Table1[[#This Row],[Male Voters]]/Table1[[#This Row],[Male Population]],"0.0%")</f>
        <v>0.56389961157057655</v>
      </c>
      <c r="U5905" s="130">
        <f>IFERROR(Table1[[#This Row],[Total Voters]]/Table1[[#This Row],[Total Population]],"0.0%")</f>
        <v>0.61371310643142452</v>
      </c>
      <c r="V5905" s="130">
        <f>IFERROR(Table1[[#This Row],[Female Ballots]]/Table1[[#This Row],[Female Population]],"0.0%")</f>
        <v>0.20362652964131364</v>
      </c>
      <c r="W5905" s="130">
        <f>IFERROR(Table1[[#This Row],[Male Ballots]]/Table1[[#This Row],[Male Population]],"0.0%")</f>
        <v>0.16353982395786928</v>
      </c>
      <c r="X5905" s="130">
        <f>IFERROR(Table1[[#This Row],[Total Ballots]]/Table1[[#This Row],[Total Population]],"0.0%")</f>
        <v>0.18328861732981841</v>
      </c>
      <c r="Y5905" s="24">
        <f>Table1[[#This Row],[Female Ballots]]/Table1[[#This Row],[Female Voters]]</f>
        <v>0.30597806862398302</v>
      </c>
      <c r="Z5905" s="24">
        <f>Table1[[#This Row],[Male Ballots]]/Table1[[#This Row],[Male Voters]]</f>
        <v>0.2900158478605388</v>
      </c>
      <c r="AA5905" s="24">
        <f>Table1[[#This Row],[Total Ballots]]/Table1[[#This Row],[Total Voters]]</f>
        <v>0.29865521105715354</v>
      </c>
    </row>
    <row r="5906" spans="1:27" s="12" customFormat="1" x14ac:dyDescent="0.35">
      <c r="A5906" s="19" t="s">
        <v>44</v>
      </c>
      <c r="B5906" s="20">
        <v>2014</v>
      </c>
      <c r="C5906" s="17" t="s">
        <v>82</v>
      </c>
      <c r="D5906" s="20"/>
      <c r="E5906" s="37" t="s">
        <v>74</v>
      </c>
      <c r="F5906" s="34" t="s">
        <v>78</v>
      </c>
      <c r="G5906" s="21" t="s">
        <v>64</v>
      </c>
      <c r="H5906" s="22">
        <v>4446.9940000000006</v>
      </c>
      <c r="I5906" s="22">
        <v>4371.9920000000002</v>
      </c>
      <c r="J5906" s="22">
        <v>8818.9850000000006</v>
      </c>
      <c r="K5906" s="31">
        <v>2621</v>
      </c>
      <c r="L5906" s="31">
        <v>2416</v>
      </c>
      <c r="M5906" s="31">
        <v>2</v>
      </c>
      <c r="N5906" s="31">
        <v>5039</v>
      </c>
      <c r="O5906" s="22">
        <v>1176</v>
      </c>
      <c r="P5906" s="22">
        <v>1078</v>
      </c>
      <c r="Q5906" s="22"/>
      <c r="R5906" s="23">
        <v>2254</v>
      </c>
      <c r="S5906" s="130">
        <f>IFERROR(Table1[[#This Row],[Female Voters]]/Table1[[#This Row],[Female Population]],"0.0%")</f>
        <v>0.58938689820584411</v>
      </c>
      <c r="T5906" s="130">
        <f>IFERROR(Table1[[#This Row],[Male Voters]]/Table1[[#This Row],[Male Population]],"0.0%")</f>
        <v>0.55260851346480044</v>
      </c>
      <c r="U5906" s="130">
        <f>IFERROR(Table1[[#This Row],[Total Voters]]/Table1[[#This Row],[Total Population]],"0.0%")</f>
        <v>0.5713809469003519</v>
      </c>
      <c r="V5906" s="130">
        <f>IFERROR(Table1[[#This Row],[Female Ballots]]/Table1[[#This Row],[Female Population]],"0.0%")</f>
        <v>0.26444829923314489</v>
      </c>
      <c r="W5906" s="130">
        <f>IFERROR(Table1[[#This Row],[Male Ballots]]/Table1[[#This Row],[Male Population]],"0.0%")</f>
        <v>0.24656952711715849</v>
      </c>
      <c r="X5906" s="130">
        <f>IFERROR(Table1[[#This Row],[Total Ballots]]/Table1[[#This Row],[Total Population]],"0.0%")</f>
        <v>0.25558496811140963</v>
      </c>
      <c r="Y5906" s="24">
        <f>Table1[[#This Row],[Female Ballots]]/Table1[[#This Row],[Female Voters]]</f>
        <v>0.44868370850820299</v>
      </c>
      <c r="Z5906" s="24">
        <f>Table1[[#This Row],[Male Ballots]]/Table1[[#This Row],[Male Voters]]</f>
        <v>0.44619205298013243</v>
      </c>
      <c r="AA5906" s="24">
        <f>Table1[[#This Row],[Total Ballots]]/Table1[[#This Row],[Total Voters]]</f>
        <v>0.44731097439968248</v>
      </c>
    </row>
    <row r="5907" spans="1:27" s="12" customFormat="1" x14ac:dyDescent="0.35">
      <c r="A5907" s="19" t="s">
        <v>44</v>
      </c>
      <c r="B5907" s="20">
        <v>2014</v>
      </c>
      <c r="C5907" s="17" t="s">
        <v>82</v>
      </c>
      <c r="D5907" s="20"/>
      <c r="E5907" s="37" t="s">
        <v>74</v>
      </c>
      <c r="F5907" s="34" t="s">
        <v>78</v>
      </c>
      <c r="G5907" s="21" t="s">
        <v>65</v>
      </c>
      <c r="H5907" s="22">
        <v>4952.0110000000004</v>
      </c>
      <c r="I5907" s="22">
        <v>4850.0079999999998</v>
      </c>
      <c r="J5907" s="22">
        <v>9802.0190000000002</v>
      </c>
      <c r="K5907" s="31">
        <v>3317</v>
      </c>
      <c r="L5907" s="31">
        <v>3164</v>
      </c>
      <c r="M5907" s="31"/>
      <c r="N5907" s="31">
        <v>6481</v>
      </c>
      <c r="O5907" s="22">
        <v>1813</v>
      </c>
      <c r="P5907" s="22">
        <v>1753</v>
      </c>
      <c r="Q5907" s="22"/>
      <c r="R5907" s="23">
        <v>3566</v>
      </c>
      <c r="S5907" s="130">
        <f>IFERROR(Table1[[#This Row],[Female Voters]]/Table1[[#This Row],[Female Population]],"0.0%")</f>
        <v>0.66982888365958793</v>
      </c>
      <c r="T5907" s="130">
        <f>IFERROR(Table1[[#This Row],[Male Voters]]/Table1[[#This Row],[Male Population]],"0.0%")</f>
        <v>0.65237005794629621</v>
      </c>
      <c r="U5907" s="130">
        <f>IFERROR(Table1[[#This Row],[Total Voters]]/Table1[[#This Row],[Total Population]],"0.0%")</f>
        <v>0.66119031191431066</v>
      </c>
      <c r="V5907" s="130">
        <f>IFERROR(Table1[[#This Row],[Female Ballots]]/Table1[[#This Row],[Female Population]],"0.0%")</f>
        <v>0.36611388787302773</v>
      </c>
      <c r="W5907" s="130">
        <f>IFERROR(Table1[[#This Row],[Male Ballots]]/Table1[[#This Row],[Male Population]],"0.0%")</f>
        <v>0.3614427027749233</v>
      </c>
      <c r="X5907" s="130">
        <f>IFERROR(Table1[[#This Row],[Total Ballots]]/Table1[[#This Row],[Total Population]],"0.0%")</f>
        <v>0.36380260026021166</v>
      </c>
      <c r="Y5907" s="24">
        <f>Table1[[#This Row],[Female Ballots]]/Table1[[#This Row],[Female Voters]]</f>
        <v>0.54657823334338262</v>
      </c>
      <c r="Z5907" s="24">
        <f>Table1[[#This Row],[Male Ballots]]/Table1[[#This Row],[Male Voters]]</f>
        <v>0.55404551201011376</v>
      </c>
      <c r="AA5907" s="24">
        <f>Table1[[#This Row],[Total Ballots]]/Table1[[#This Row],[Total Voters]]</f>
        <v>0.55022373090572441</v>
      </c>
    </row>
    <row r="5908" spans="1:27" s="12" customFormat="1" x14ac:dyDescent="0.35">
      <c r="A5908" s="19" t="s">
        <v>44</v>
      </c>
      <c r="B5908" s="20">
        <v>2014</v>
      </c>
      <c r="C5908" s="17" t="s">
        <v>82</v>
      </c>
      <c r="D5908" s="20"/>
      <c r="E5908" s="37" t="s">
        <v>74</v>
      </c>
      <c r="F5908" s="34" t="s">
        <v>78</v>
      </c>
      <c r="G5908" s="21" t="s">
        <v>66</v>
      </c>
      <c r="H5908" s="22">
        <v>5053.0290000000005</v>
      </c>
      <c r="I5908" s="22">
        <v>4961.0249999999996</v>
      </c>
      <c r="J5908" s="22">
        <v>10014.053</v>
      </c>
      <c r="K5908" s="31">
        <v>4492</v>
      </c>
      <c r="L5908" s="31">
        <v>4117</v>
      </c>
      <c r="M5908" s="31">
        <v>4</v>
      </c>
      <c r="N5908" s="31">
        <v>8613</v>
      </c>
      <c r="O5908" s="22">
        <v>3215</v>
      </c>
      <c r="P5908" s="22">
        <v>2941</v>
      </c>
      <c r="Q5908" s="22">
        <v>1</v>
      </c>
      <c r="R5908" s="23">
        <v>6157</v>
      </c>
      <c r="S5908" s="130">
        <f>IFERROR(Table1[[#This Row],[Female Voters]]/Table1[[#This Row],[Female Population]],"0.0%")</f>
        <v>0.88897174348296826</v>
      </c>
      <c r="T5908" s="130">
        <f>IFERROR(Table1[[#This Row],[Male Voters]]/Table1[[#This Row],[Male Population]],"0.0%")</f>
        <v>0.829868827510444</v>
      </c>
      <c r="U5908" s="130">
        <f>IFERROR(Table1[[#This Row],[Total Voters]]/Table1[[#This Row],[Total Population]],"0.0%")</f>
        <v>0.86009131367688985</v>
      </c>
      <c r="V5908" s="130">
        <f>IFERROR(Table1[[#This Row],[Female Ballots]]/Table1[[#This Row],[Female Population]],"0.0%")</f>
        <v>0.63625203813395881</v>
      </c>
      <c r="W5908" s="130">
        <f>IFERROR(Table1[[#This Row],[Male Ballots]]/Table1[[#This Row],[Male Population]],"0.0%")</f>
        <v>0.59282104000685343</v>
      </c>
      <c r="X5908" s="130">
        <f>IFERROR(Table1[[#This Row],[Total Ballots]]/Table1[[#This Row],[Total Population]],"0.0%")</f>
        <v>0.6148359710099397</v>
      </c>
      <c r="Y5908" s="24">
        <f>Table1[[#This Row],[Female Ballots]]/Table1[[#This Row],[Female Voters]]</f>
        <v>0.71571682991985752</v>
      </c>
      <c r="Z5908" s="24">
        <f>Table1[[#This Row],[Male Ballots]]/Table1[[#This Row],[Male Voters]]</f>
        <v>0.71435511294632015</v>
      </c>
      <c r="AA5908" s="24">
        <f>Table1[[#This Row],[Total Ballots]]/Table1[[#This Row],[Total Voters]]</f>
        <v>0.71484964588412869</v>
      </c>
    </row>
    <row r="5909" spans="1:27" s="12" customFormat="1" x14ac:dyDescent="0.35">
      <c r="A5909" s="19" t="s">
        <v>44</v>
      </c>
      <c r="B5909" s="20">
        <v>2014</v>
      </c>
      <c r="C5909" s="17" t="s">
        <v>82</v>
      </c>
      <c r="D5909" s="20"/>
      <c r="E5909" s="37" t="s">
        <v>74</v>
      </c>
      <c r="F5909" s="34" t="s">
        <v>78</v>
      </c>
      <c r="G5909" s="21" t="s">
        <v>67</v>
      </c>
      <c r="H5909" s="22">
        <v>7019.0618000000004</v>
      </c>
      <c r="I5909" s="22">
        <v>6065.0550000000003</v>
      </c>
      <c r="J5909" s="22">
        <v>13084.116</v>
      </c>
      <c r="K5909" s="31">
        <v>5966</v>
      </c>
      <c r="L5909" s="31">
        <v>5256</v>
      </c>
      <c r="M5909" s="31"/>
      <c r="N5909" s="31">
        <v>11222</v>
      </c>
      <c r="O5909" s="22">
        <v>4666</v>
      </c>
      <c r="P5909" s="22">
        <v>4376</v>
      </c>
      <c r="Q5909" s="22"/>
      <c r="R5909" s="23">
        <v>9042</v>
      </c>
      <c r="S5909" s="130">
        <f>IFERROR(Table1[[#This Row],[Female Voters]]/Table1[[#This Row],[Female Population]],"0.0%")</f>
        <v>0.849971145716369</v>
      </c>
      <c r="T5909" s="130">
        <f>IFERROR(Table1[[#This Row],[Male Voters]]/Table1[[#This Row],[Male Population]],"0.0%")</f>
        <v>0.86660384778044053</v>
      </c>
      <c r="U5909" s="130">
        <f>IFERROR(Table1[[#This Row],[Total Voters]]/Table1[[#This Row],[Total Population]],"0.0%")</f>
        <v>0.85768117616811101</v>
      </c>
      <c r="V5909" s="130">
        <f>IFERROR(Table1[[#This Row],[Female Ballots]]/Table1[[#This Row],[Female Population]],"0.0%")</f>
        <v>0.66476120782979853</v>
      </c>
      <c r="W5909" s="130">
        <f>IFERROR(Table1[[#This Row],[Male Ballots]]/Table1[[#This Row],[Male Population]],"0.0%")</f>
        <v>0.72151035728447632</v>
      </c>
      <c r="X5909" s="130">
        <f>IFERROR(Table1[[#This Row],[Total Ballots]]/Table1[[#This Row],[Total Population]],"0.0%")</f>
        <v>0.69106693948601494</v>
      </c>
      <c r="Y5909" s="24">
        <f>Table1[[#This Row],[Female Ballots]]/Table1[[#This Row],[Female Voters]]</f>
        <v>0.78209855849815624</v>
      </c>
      <c r="Z5909" s="24">
        <f>Table1[[#This Row],[Male Ballots]]/Table1[[#This Row],[Male Voters]]</f>
        <v>0.83257229832572299</v>
      </c>
      <c r="AA5909" s="24">
        <f>Table1[[#This Row],[Total Ballots]]/Table1[[#This Row],[Total Voters]]</f>
        <v>0.80573872749955444</v>
      </c>
    </row>
    <row r="5910" spans="1:27" s="12" customFormat="1" x14ac:dyDescent="0.35">
      <c r="A5910" s="19" t="s">
        <v>33</v>
      </c>
      <c r="B5910" s="20">
        <v>2014</v>
      </c>
      <c r="C5910" s="17" t="s">
        <v>82</v>
      </c>
      <c r="D5910" s="20"/>
      <c r="E5910" s="37" t="s">
        <v>74</v>
      </c>
      <c r="F5910" s="34" t="s">
        <v>78</v>
      </c>
      <c r="G5910" s="21" t="s">
        <v>79</v>
      </c>
      <c r="H5910" s="22">
        <v>30846.036400000001</v>
      </c>
      <c r="I5910" s="22">
        <v>29558.014599999995</v>
      </c>
      <c r="J5910" s="22">
        <v>60404.051899999999</v>
      </c>
      <c r="K5910" s="22">
        <v>24802</v>
      </c>
      <c r="L5910" s="22">
        <v>21928</v>
      </c>
      <c r="M5910" s="22">
        <v>2</v>
      </c>
      <c r="N5910" s="22">
        <v>46732</v>
      </c>
      <c r="O5910" s="22">
        <v>15380</v>
      </c>
      <c r="P5910" s="22">
        <v>13781</v>
      </c>
      <c r="Q5910" s="22"/>
      <c r="R5910" s="23">
        <v>29161</v>
      </c>
      <c r="S5910" s="130">
        <f>IFERROR(Table1[[#This Row],[Female Voters]]/Table1[[#This Row],[Female Population]],"0.0%")</f>
        <v>0.80405792427840095</v>
      </c>
      <c r="T5910" s="130">
        <f>IFERROR(Table1[[#This Row],[Male Voters]]/Table1[[#This Row],[Male Population]],"0.0%")</f>
        <v>0.74186308846332338</v>
      </c>
      <c r="U5910" s="130">
        <f>IFERROR(Table1[[#This Row],[Total Voters]]/Table1[[#This Row],[Total Population]],"0.0%")</f>
        <v>0.77365670894670557</v>
      </c>
      <c r="V5910" s="130">
        <f>IFERROR(Table1[[#This Row],[Female Ballots]]/Table1[[#This Row],[Female Population]],"0.0%")</f>
        <v>0.49860538970251617</v>
      </c>
      <c r="W5910" s="130">
        <f>IFERROR(Table1[[#This Row],[Male Ballots]]/Table1[[#This Row],[Male Population]],"0.0%")</f>
        <v>0.46623564493401404</v>
      </c>
      <c r="X5910" s="130">
        <f>IFERROR(Table1[[#This Row],[Total Ballots]]/Table1[[#This Row],[Total Population]],"0.0%")</f>
        <v>0.48276562718468891</v>
      </c>
      <c r="Y5910" s="24">
        <f>Table1[[#This Row],[Female Ballots]]/Table1[[#This Row],[Female Voters]]</f>
        <v>0.62011128134827831</v>
      </c>
      <c r="Z5910" s="24">
        <f>Table1[[#This Row],[Male Ballots]]/Table1[[#This Row],[Male Voters]]</f>
        <v>0.62846588836191175</v>
      </c>
      <c r="AA5910" s="24">
        <f>Table1[[#This Row],[Total Ballots]]/Table1[[#This Row],[Total Voters]]</f>
        <v>0.62400496447830178</v>
      </c>
    </row>
    <row r="5911" spans="1:27" s="12" customFormat="1" x14ac:dyDescent="0.35">
      <c r="A5911" s="19" t="s">
        <v>33</v>
      </c>
      <c r="B5911" s="20">
        <v>2014</v>
      </c>
      <c r="C5911" s="17" t="s">
        <v>82</v>
      </c>
      <c r="D5911" s="20"/>
      <c r="E5911" s="37" t="s">
        <v>74</v>
      </c>
      <c r="F5911" s="34" t="s">
        <v>78</v>
      </c>
      <c r="G5911" s="21" t="s">
        <v>62</v>
      </c>
      <c r="H5911" s="22">
        <v>2192.9924000000001</v>
      </c>
      <c r="I5911" s="22">
        <v>2685.9913999999999</v>
      </c>
      <c r="J5911" s="22">
        <v>4878.9839000000002</v>
      </c>
      <c r="K5911" s="31">
        <v>1311</v>
      </c>
      <c r="L5911" s="31">
        <v>1332</v>
      </c>
      <c r="M5911" s="31"/>
      <c r="N5911" s="31">
        <v>2643</v>
      </c>
      <c r="O5911" s="22">
        <v>322</v>
      </c>
      <c r="P5911" s="22">
        <v>315</v>
      </c>
      <c r="Q5911" s="22"/>
      <c r="R5911" s="23">
        <v>637</v>
      </c>
      <c r="S5911" s="130">
        <f>IFERROR(Table1[[#This Row],[Female Voters]]/Table1[[#This Row],[Female Population]],"0.0%")</f>
        <v>0.5978132892754211</v>
      </c>
      <c r="T5911" s="130">
        <f>IFERROR(Table1[[#This Row],[Male Voters]]/Table1[[#This Row],[Male Population]],"0.0%")</f>
        <v>0.49590627877661858</v>
      </c>
      <c r="U5911" s="130">
        <f>IFERROR(Table1[[#This Row],[Total Voters]]/Table1[[#This Row],[Total Population]],"0.0%")</f>
        <v>0.5417111542425872</v>
      </c>
      <c r="V5911" s="130">
        <f>IFERROR(Table1[[#This Row],[Female Ballots]]/Table1[[#This Row],[Female Population]],"0.0%")</f>
        <v>0.14683133420799815</v>
      </c>
      <c r="W5911" s="130">
        <f>IFERROR(Table1[[#This Row],[Male Ballots]]/Table1[[#This Row],[Male Population]],"0.0%")</f>
        <v>0.11727513349447061</v>
      </c>
      <c r="X5911" s="130">
        <f>IFERROR(Table1[[#This Row],[Total Ballots]]/Table1[[#This Row],[Total Population]],"0.0%")</f>
        <v>0.13055997171870151</v>
      </c>
      <c r="Y5911" s="24">
        <f>Table1[[#This Row],[Female Ballots]]/Table1[[#This Row],[Female Voters]]</f>
        <v>0.24561403508771928</v>
      </c>
      <c r="Z5911" s="24">
        <f>Table1[[#This Row],[Male Ballots]]/Table1[[#This Row],[Male Voters]]</f>
        <v>0.23648648648648649</v>
      </c>
      <c r="AA5911" s="24">
        <f>Table1[[#This Row],[Total Ballots]]/Table1[[#This Row],[Total Voters]]</f>
        <v>0.24101399924328415</v>
      </c>
    </row>
    <row r="5912" spans="1:27" s="12" customFormat="1" x14ac:dyDescent="0.35">
      <c r="A5912" s="19" t="s">
        <v>33</v>
      </c>
      <c r="B5912" s="20">
        <v>2014</v>
      </c>
      <c r="C5912" s="17" t="s">
        <v>82</v>
      </c>
      <c r="D5912" s="20"/>
      <c r="E5912" s="37" t="s">
        <v>74</v>
      </c>
      <c r="F5912" s="34" t="s">
        <v>78</v>
      </c>
      <c r="G5912" s="21" t="s">
        <v>63</v>
      </c>
      <c r="H5912" s="22">
        <v>3378.991</v>
      </c>
      <c r="I5912" s="22">
        <v>3805.9889999999996</v>
      </c>
      <c r="J5912" s="22">
        <v>7184.9809999999998</v>
      </c>
      <c r="K5912" s="31">
        <v>2553</v>
      </c>
      <c r="L5912" s="31">
        <v>2397</v>
      </c>
      <c r="M5912" s="31"/>
      <c r="N5912" s="31">
        <v>4950</v>
      </c>
      <c r="O5912" s="22">
        <v>728</v>
      </c>
      <c r="P5912" s="22">
        <v>692</v>
      </c>
      <c r="Q5912" s="22"/>
      <c r="R5912" s="23">
        <v>1420</v>
      </c>
      <c r="S5912" s="130">
        <f>IFERROR(Table1[[#This Row],[Female Voters]]/Table1[[#This Row],[Female Population]],"0.0%")</f>
        <v>0.75555099140542248</v>
      </c>
      <c r="T5912" s="130">
        <f>IFERROR(Table1[[#This Row],[Male Voters]]/Table1[[#This Row],[Male Population]],"0.0%")</f>
        <v>0.62979688065309702</v>
      </c>
      <c r="U5912" s="130">
        <f>IFERROR(Table1[[#This Row],[Total Voters]]/Table1[[#This Row],[Total Population]],"0.0%")</f>
        <v>0.68893710366109528</v>
      </c>
      <c r="V5912" s="130">
        <f>IFERROR(Table1[[#This Row],[Female Ballots]]/Table1[[#This Row],[Female Population]],"0.0%")</f>
        <v>0.21544893135258425</v>
      </c>
      <c r="W5912" s="130">
        <f>IFERROR(Table1[[#This Row],[Male Ballots]]/Table1[[#This Row],[Male Population]],"0.0%")</f>
        <v>0.18181870730577521</v>
      </c>
      <c r="X5912" s="130">
        <f>IFERROR(Table1[[#This Row],[Total Ballots]]/Table1[[#This Row],[Total Population]],"0.0%")</f>
        <v>0.19763448226237482</v>
      </c>
      <c r="Y5912" s="24">
        <f>Table1[[#This Row],[Female Ballots]]/Table1[[#This Row],[Female Voters]]</f>
        <v>0.28515471993732866</v>
      </c>
      <c r="Z5912" s="24">
        <f>Table1[[#This Row],[Male Ballots]]/Table1[[#This Row],[Male Voters]]</f>
        <v>0.28869420108468918</v>
      </c>
      <c r="AA5912" s="24">
        <f>Table1[[#This Row],[Total Ballots]]/Table1[[#This Row],[Total Voters]]</f>
        <v>0.28686868686868688</v>
      </c>
    </row>
    <row r="5913" spans="1:27" s="12" customFormat="1" x14ac:dyDescent="0.35">
      <c r="A5913" s="19" t="s">
        <v>33</v>
      </c>
      <c r="B5913" s="20">
        <v>2014</v>
      </c>
      <c r="C5913" s="17" t="s">
        <v>82</v>
      </c>
      <c r="D5913" s="20"/>
      <c r="E5913" s="37" t="s">
        <v>74</v>
      </c>
      <c r="F5913" s="34" t="s">
        <v>78</v>
      </c>
      <c r="G5913" s="21" t="s">
        <v>64</v>
      </c>
      <c r="H5913" s="22">
        <v>3562.9970000000003</v>
      </c>
      <c r="I5913" s="22">
        <v>3772.9930000000004</v>
      </c>
      <c r="J5913" s="22">
        <v>7335.99</v>
      </c>
      <c r="K5913" s="31">
        <v>2493</v>
      </c>
      <c r="L5913" s="31">
        <v>2239</v>
      </c>
      <c r="M5913" s="31"/>
      <c r="N5913" s="31">
        <v>4732</v>
      </c>
      <c r="O5913" s="22">
        <v>1047</v>
      </c>
      <c r="P5913" s="22">
        <v>938</v>
      </c>
      <c r="Q5913" s="22"/>
      <c r="R5913" s="23">
        <v>1985</v>
      </c>
      <c r="S5913" s="130">
        <f>IFERROR(Table1[[#This Row],[Female Voters]]/Table1[[#This Row],[Female Population]],"0.0%")</f>
        <v>0.69969186053201837</v>
      </c>
      <c r="T5913" s="130">
        <f>IFERROR(Table1[[#This Row],[Male Voters]]/Table1[[#This Row],[Male Population]],"0.0%")</f>
        <v>0.59342808216182741</v>
      </c>
      <c r="U5913" s="130">
        <f>IFERROR(Table1[[#This Row],[Total Voters]]/Table1[[#This Row],[Total Population]],"0.0%")</f>
        <v>0.64503904721789429</v>
      </c>
      <c r="V5913" s="130">
        <f>IFERROR(Table1[[#This Row],[Female Ballots]]/Table1[[#This Row],[Female Population]],"0.0%")</f>
        <v>0.29385374166747824</v>
      </c>
      <c r="W5913" s="130">
        <f>IFERROR(Table1[[#This Row],[Male Ballots]]/Table1[[#This Row],[Male Population]],"0.0%")</f>
        <v>0.24860899556399915</v>
      </c>
      <c r="X5913" s="130">
        <f>IFERROR(Table1[[#This Row],[Total Ballots]]/Table1[[#This Row],[Total Population]],"0.0%")</f>
        <v>0.270583793053153</v>
      </c>
      <c r="Y5913" s="24">
        <f>Table1[[#This Row],[Female Ballots]]/Table1[[#This Row],[Female Voters]]</f>
        <v>0.41997593261131166</v>
      </c>
      <c r="Z5913" s="24">
        <f>Table1[[#This Row],[Male Ballots]]/Table1[[#This Row],[Male Voters]]</f>
        <v>0.41893702545779365</v>
      </c>
      <c r="AA5913" s="24">
        <f>Table1[[#This Row],[Total Ballots]]/Table1[[#This Row],[Total Voters]]</f>
        <v>0.41948436179205412</v>
      </c>
    </row>
    <row r="5914" spans="1:27" s="12" customFormat="1" x14ac:dyDescent="0.35">
      <c r="A5914" s="19" t="s">
        <v>33</v>
      </c>
      <c r="B5914" s="20">
        <v>2014</v>
      </c>
      <c r="C5914" s="17" t="s">
        <v>82</v>
      </c>
      <c r="D5914" s="20"/>
      <c r="E5914" s="37" t="s">
        <v>74</v>
      </c>
      <c r="F5914" s="34" t="s">
        <v>78</v>
      </c>
      <c r="G5914" s="21" t="s">
        <v>65</v>
      </c>
      <c r="H5914" s="22">
        <v>4600.0010000000002</v>
      </c>
      <c r="I5914" s="22">
        <v>4354.9979999999996</v>
      </c>
      <c r="J5914" s="22">
        <v>8954.9989999999998</v>
      </c>
      <c r="K5914" s="31">
        <v>3406</v>
      </c>
      <c r="L5914" s="31">
        <v>2817</v>
      </c>
      <c r="M5914" s="31"/>
      <c r="N5914" s="31">
        <v>6223</v>
      </c>
      <c r="O5914" s="22">
        <v>1864</v>
      </c>
      <c r="P5914" s="22">
        <v>1521</v>
      </c>
      <c r="Q5914" s="22"/>
      <c r="R5914" s="23">
        <v>3385</v>
      </c>
      <c r="S5914" s="130">
        <f>IFERROR(Table1[[#This Row],[Female Voters]]/Table1[[#This Row],[Female Population]],"0.0%")</f>
        <v>0.74043462164464746</v>
      </c>
      <c r="T5914" s="130">
        <f>IFERROR(Table1[[#This Row],[Male Voters]]/Table1[[#This Row],[Male Population]],"0.0%")</f>
        <v>0.64684300658691463</v>
      </c>
      <c r="U5914" s="130">
        <f>IFERROR(Table1[[#This Row],[Total Voters]]/Table1[[#This Row],[Total Population]],"0.0%")</f>
        <v>0.69491911724389921</v>
      </c>
      <c r="V5914" s="130">
        <f>IFERROR(Table1[[#This Row],[Female Ballots]]/Table1[[#This Row],[Female Population]],"0.0%")</f>
        <v>0.4052173032136297</v>
      </c>
      <c r="W5914" s="130">
        <f>IFERROR(Table1[[#This Row],[Male Ballots]]/Table1[[#This Row],[Male Population]],"0.0%")</f>
        <v>0.34925389173542676</v>
      </c>
      <c r="X5914" s="130">
        <f>IFERROR(Table1[[#This Row],[Total Ballots]]/Table1[[#This Row],[Total Population]],"0.0%")</f>
        <v>0.37800115890576874</v>
      </c>
      <c r="Y5914" s="24">
        <f>Table1[[#This Row],[Female Ballots]]/Table1[[#This Row],[Female Voters]]</f>
        <v>0.54726952436876097</v>
      </c>
      <c r="Z5914" s="24">
        <f>Table1[[#This Row],[Male Ballots]]/Table1[[#This Row],[Male Voters]]</f>
        <v>0.53993610223642174</v>
      </c>
      <c r="AA5914" s="24">
        <f>Table1[[#This Row],[Total Ballots]]/Table1[[#This Row],[Total Voters]]</f>
        <v>0.5439498634099309</v>
      </c>
    </row>
    <row r="5915" spans="1:27" s="12" customFormat="1" x14ac:dyDescent="0.35">
      <c r="A5915" s="19" t="s">
        <v>33</v>
      </c>
      <c r="B5915" s="20">
        <v>2014</v>
      </c>
      <c r="C5915" s="17" t="s">
        <v>82</v>
      </c>
      <c r="D5915" s="20"/>
      <c r="E5915" s="37" t="s">
        <v>74</v>
      </c>
      <c r="F5915" s="34" t="s">
        <v>78</v>
      </c>
      <c r="G5915" s="21" t="s">
        <v>66</v>
      </c>
      <c r="H5915" s="22">
        <v>6420.0129999999999</v>
      </c>
      <c r="I5915" s="22">
        <v>5608.0079999999998</v>
      </c>
      <c r="J5915" s="22">
        <v>12028.02</v>
      </c>
      <c r="K5915" s="31">
        <v>5658</v>
      </c>
      <c r="L5915" s="31">
        <v>4682</v>
      </c>
      <c r="M5915" s="31">
        <v>1</v>
      </c>
      <c r="N5915" s="31">
        <v>10341</v>
      </c>
      <c r="O5915" s="22">
        <v>4024</v>
      </c>
      <c r="P5915" s="22">
        <v>3332</v>
      </c>
      <c r="Q5915" s="22"/>
      <c r="R5915" s="23">
        <v>7356</v>
      </c>
      <c r="S5915" s="130">
        <f>IFERROR(Table1[[#This Row],[Female Voters]]/Table1[[#This Row],[Female Population]],"0.0%")</f>
        <v>0.8813066266376719</v>
      </c>
      <c r="T5915" s="130">
        <f>IFERROR(Table1[[#This Row],[Male Voters]]/Table1[[#This Row],[Male Population]],"0.0%")</f>
        <v>0.83487755366968097</v>
      </c>
      <c r="U5915" s="130">
        <f>IFERROR(Table1[[#This Row],[Total Voters]]/Table1[[#This Row],[Total Population]],"0.0%")</f>
        <v>0.85974250125955887</v>
      </c>
      <c r="V5915" s="130">
        <f>IFERROR(Table1[[#This Row],[Female Ballots]]/Table1[[#This Row],[Female Population]],"0.0%")</f>
        <v>0.62679000805761609</v>
      </c>
      <c r="W5915" s="130">
        <f>IFERROR(Table1[[#This Row],[Male Ballots]]/Table1[[#This Row],[Male Population]],"0.0%")</f>
        <v>0.59415036497808138</v>
      </c>
      <c r="X5915" s="130">
        <f>IFERROR(Table1[[#This Row],[Total Ballots]]/Table1[[#This Row],[Total Population]],"0.0%")</f>
        <v>0.61157197942803554</v>
      </c>
      <c r="Y5915" s="24">
        <f>Table1[[#This Row],[Female Ballots]]/Table1[[#This Row],[Female Voters]]</f>
        <v>0.71120537292329444</v>
      </c>
      <c r="Z5915" s="24">
        <f>Table1[[#This Row],[Male Ballots]]/Table1[[#This Row],[Male Voters]]</f>
        <v>0.71166168304143529</v>
      </c>
      <c r="AA5915" s="24">
        <f>Table1[[#This Row],[Total Ballots]]/Table1[[#This Row],[Total Voters]]</f>
        <v>0.71134319698288362</v>
      </c>
    </row>
    <row r="5916" spans="1:27" s="12" customFormat="1" x14ac:dyDescent="0.35">
      <c r="A5916" s="19" t="s">
        <v>33</v>
      </c>
      <c r="B5916" s="20">
        <v>2014</v>
      </c>
      <c r="C5916" s="17" t="s">
        <v>82</v>
      </c>
      <c r="D5916" s="20"/>
      <c r="E5916" s="37" t="s">
        <v>74</v>
      </c>
      <c r="F5916" s="34" t="s">
        <v>78</v>
      </c>
      <c r="G5916" s="21" t="s">
        <v>67</v>
      </c>
      <c r="H5916" s="22">
        <v>10691.042000000001</v>
      </c>
      <c r="I5916" s="22">
        <v>9330.0352000000003</v>
      </c>
      <c r="J5916" s="22">
        <v>20021.078000000001</v>
      </c>
      <c r="K5916" s="31">
        <v>9381</v>
      </c>
      <c r="L5916" s="31">
        <v>8461</v>
      </c>
      <c r="M5916" s="31">
        <v>1</v>
      </c>
      <c r="N5916" s="31">
        <v>17843</v>
      </c>
      <c r="O5916" s="22">
        <v>7395</v>
      </c>
      <c r="P5916" s="22">
        <v>6983</v>
      </c>
      <c r="Q5916" s="22"/>
      <c r="R5916" s="23">
        <v>14378</v>
      </c>
      <c r="S5916" s="130">
        <f>IFERROR(Table1[[#This Row],[Female Voters]]/Table1[[#This Row],[Female Population]],"0.0%")</f>
        <v>0.87746358119255341</v>
      </c>
      <c r="T5916" s="130">
        <f>IFERROR(Table1[[#This Row],[Male Voters]]/Table1[[#This Row],[Male Population]],"0.0%")</f>
        <v>0.90685617134649177</v>
      </c>
      <c r="U5916" s="130">
        <f>IFERROR(Table1[[#This Row],[Total Voters]]/Table1[[#This Row],[Total Population]],"0.0%")</f>
        <v>0.89121075298742647</v>
      </c>
      <c r="V5916" s="130">
        <f>IFERROR(Table1[[#This Row],[Female Ballots]]/Table1[[#This Row],[Female Population]],"0.0%")</f>
        <v>0.69170058447062499</v>
      </c>
      <c r="W5916" s="130">
        <f>IFERROR(Table1[[#This Row],[Male Ballots]]/Table1[[#This Row],[Male Population]],"0.0%")</f>
        <v>0.74844304981829002</v>
      </c>
      <c r="X5916" s="130">
        <f>IFERROR(Table1[[#This Row],[Total Ballots]]/Table1[[#This Row],[Total Population]],"0.0%")</f>
        <v>0.71814314893533704</v>
      </c>
      <c r="Y5916" s="24">
        <f>Table1[[#This Row],[Female Ballots]]/Table1[[#This Row],[Female Voters]]</f>
        <v>0.78829549088583306</v>
      </c>
      <c r="Z5916" s="24">
        <f>Table1[[#This Row],[Male Ballots]]/Table1[[#This Row],[Male Voters]]</f>
        <v>0.8253161564826853</v>
      </c>
      <c r="AA5916" s="24">
        <f>Table1[[#This Row],[Total Ballots]]/Table1[[#This Row],[Total Voters]]</f>
        <v>0.80580619850921931</v>
      </c>
    </row>
    <row r="5917" spans="1:27" s="12" customFormat="1" x14ac:dyDescent="0.35">
      <c r="A5917" s="19" t="s">
        <v>51</v>
      </c>
      <c r="B5917" s="20">
        <v>2014</v>
      </c>
      <c r="C5917" s="17" t="s">
        <v>82</v>
      </c>
      <c r="D5917" s="20" t="s">
        <v>69</v>
      </c>
      <c r="E5917" s="37" t="s">
        <v>74</v>
      </c>
      <c r="F5917" s="34" t="s">
        <v>78</v>
      </c>
      <c r="G5917" s="21" t="s">
        <v>79</v>
      </c>
      <c r="H5917" s="22">
        <v>170700</v>
      </c>
      <c r="I5917" s="22">
        <v>162381.00200000001</v>
      </c>
      <c r="J5917" s="22">
        <v>333081</v>
      </c>
      <c r="K5917" s="22">
        <v>130504</v>
      </c>
      <c r="L5917" s="22">
        <v>117761</v>
      </c>
      <c r="M5917" s="22">
        <v>14</v>
      </c>
      <c r="N5917" s="22">
        <v>248279</v>
      </c>
      <c r="O5917" s="22">
        <v>65595</v>
      </c>
      <c r="P5917" s="22">
        <v>60629</v>
      </c>
      <c r="Q5917" s="22">
        <v>5</v>
      </c>
      <c r="R5917" s="23">
        <v>126229</v>
      </c>
      <c r="S5917" s="130">
        <f>IFERROR(Table1[[#This Row],[Female Voters]]/Table1[[#This Row],[Female Population]],"0.0%")</f>
        <v>0.76452255418863502</v>
      </c>
      <c r="T5917" s="130">
        <f>IFERROR(Table1[[#This Row],[Male Voters]]/Table1[[#This Row],[Male Population]],"0.0%")</f>
        <v>0.72521414789643923</v>
      </c>
      <c r="U5917" s="130">
        <f>IFERROR(Table1[[#This Row],[Total Voters]]/Table1[[#This Row],[Total Population]],"0.0%")</f>
        <v>0.74540126876045165</v>
      </c>
      <c r="V5917" s="130">
        <f>IFERROR(Table1[[#This Row],[Female Ballots]]/Table1[[#This Row],[Female Population]],"0.0%")</f>
        <v>0.38427065026362039</v>
      </c>
      <c r="W5917" s="130">
        <f>IFERROR(Table1[[#This Row],[Male Ballots]]/Table1[[#This Row],[Male Population]],"0.0%")</f>
        <v>0.37337495922090685</v>
      </c>
      <c r="X5917" s="130">
        <f>IFERROR(Table1[[#This Row],[Total Ballots]]/Table1[[#This Row],[Total Population]],"0.0%")</f>
        <v>0.37897388322960479</v>
      </c>
      <c r="Y5917" s="24">
        <f>Table1[[#This Row],[Female Ballots]]/Table1[[#This Row],[Female Voters]]</f>
        <v>0.5026282719303623</v>
      </c>
      <c r="Z5917" s="24">
        <f>Table1[[#This Row],[Male Ballots]]/Table1[[#This Row],[Male Voters]]</f>
        <v>0.51484786983806186</v>
      </c>
      <c r="AA5917" s="24">
        <f>Table1[[#This Row],[Total Ballots]]/Table1[[#This Row],[Total Voters]]</f>
        <v>0.50841593529859552</v>
      </c>
    </row>
    <row r="5918" spans="1:27" s="12" customFormat="1" x14ac:dyDescent="0.35">
      <c r="A5918" s="19" t="s">
        <v>51</v>
      </c>
      <c r="B5918" s="20">
        <v>2014</v>
      </c>
      <c r="C5918" s="17" t="s">
        <v>82</v>
      </c>
      <c r="D5918" s="20" t="s">
        <v>69</v>
      </c>
      <c r="E5918" s="37" t="s">
        <v>74</v>
      </c>
      <c r="F5918" s="34" t="s">
        <v>78</v>
      </c>
      <c r="G5918" s="21" t="s">
        <v>62</v>
      </c>
      <c r="H5918" s="22">
        <v>18326</v>
      </c>
      <c r="I5918" s="22">
        <v>18913</v>
      </c>
      <c r="J5918" s="22">
        <v>37239</v>
      </c>
      <c r="K5918" s="31">
        <v>11060</v>
      </c>
      <c r="L5918" s="31">
        <v>10909</v>
      </c>
      <c r="M5918" s="31">
        <v>10</v>
      </c>
      <c r="N5918" s="31">
        <v>21979</v>
      </c>
      <c r="O5918" s="22">
        <v>2641</v>
      </c>
      <c r="P5918" s="22">
        <v>2528</v>
      </c>
      <c r="Q5918" s="22">
        <v>3</v>
      </c>
      <c r="R5918" s="23">
        <v>5172</v>
      </c>
      <c r="S5918" s="130">
        <f>IFERROR(Table1[[#This Row],[Female Voters]]/Table1[[#This Row],[Female Population]],"0.0%")</f>
        <v>0.60351413292589762</v>
      </c>
      <c r="T5918" s="130">
        <f>IFERROR(Table1[[#This Row],[Male Voters]]/Table1[[#This Row],[Male Population]],"0.0%")</f>
        <v>0.57679902712420028</v>
      </c>
      <c r="U5918" s="130">
        <f>IFERROR(Table1[[#This Row],[Total Voters]]/Table1[[#This Row],[Total Population]],"0.0%")</f>
        <v>0.59021456000429662</v>
      </c>
      <c r="V5918" s="130">
        <f>IFERROR(Table1[[#This Row],[Female Ballots]]/Table1[[#This Row],[Female Population]],"0.0%")</f>
        <v>0.14411219033067774</v>
      </c>
      <c r="W5918" s="130">
        <f>IFERROR(Table1[[#This Row],[Male Ballots]]/Table1[[#This Row],[Male Population]],"0.0%")</f>
        <v>0.13366467509120711</v>
      </c>
      <c r="X5918" s="130">
        <f>IFERROR(Table1[[#This Row],[Total Ballots]]/Table1[[#This Row],[Total Population]],"0.0%")</f>
        <v>0.13888665109159751</v>
      </c>
      <c r="Y5918" s="24">
        <f>Table1[[#This Row],[Female Ballots]]/Table1[[#This Row],[Female Voters]]</f>
        <v>0.2387884267631103</v>
      </c>
      <c r="Z5918" s="24">
        <f>Table1[[#This Row],[Male Ballots]]/Table1[[#This Row],[Male Voters]]</f>
        <v>0.23173526446053716</v>
      </c>
      <c r="AA5918" s="24">
        <f>Table1[[#This Row],[Total Ballots]]/Table1[[#This Row],[Total Voters]]</f>
        <v>0.23531552845898357</v>
      </c>
    </row>
    <row r="5919" spans="1:27" s="12" customFormat="1" x14ac:dyDescent="0.35">
      <c r="A5919" s="19" t="s">
        <v>51</v>
      </c>
      <c r="B5919" s="20">
        <v>2014</v>
      </c>
      <c r="C5919" s="17" t="s">
        <v>82</v>
      </c>
      <c r="D5919" s="20" t="s">
        <v>69</v>
      </c>
      <c r="E5919" s="37" t="s">
        <v>74</v>
      </c>
      <c r="F5919" s="34" t="s">
        <v>78</v>
      </c>
      <c r="G5919" s="21" t="s">
        <v>63</v>
      </c>
      <c r="H5919" s="22">
        <v>28974</v>
      </c>
      <c r="I5919" s="22">
        <v>28683</v>
      </c>
      <c r="J5919" s="22">
        <v>57657</v>
      </c>
      <c r="K5919" s="31">
        <v>19633</v>
      </c>
      <c r="L5919" s="31">
        <v>17374</v>
      </c>
      <c r="M5919" s="31">
        <v>2</v>
      </c>
      <c r="N5919" s="31">
        <v>37009</v>
      </c>
      <c r="O5919" s="22">
        <v>5489</v>
      </c>
      <c r="P5919" s="22">
        <v>4721</v>
      </c>
      <c r="Q5919" s="22"/>
      <c r="R5919" s="23">
        <v>10210</v>
      </c>
      <c r="S5919" s="130">
        <f>IFERROR(Table1[[#This Row],[Female Voters]]/Table1[[#This Row],[Female Population]],"0.0%")</f>
        <v>0.67760751018154208</v>
      </c>
      <c r="T5919" s="130">
        <f>IFERROR(Table1[[#This Row],[Male Voters]]/Table1[[#This Row],[Male Population]],"0.0%")</f>
        <v>0.60572464526025871</v>
      </c>
      <c r="U5919" s="130">
        <f>IFERROR(Table1[[#This Row],[Total Voters]]/Table1[[#This Row],[Total Population]],"0.0%")</f>
        <v>0.64188216521844699</v>
      </c>
      <c r="V5919" s="130">
        <f>IFERROR(Table1[[#This Row],[Female Ballots]]/Table1[[#This Row],[Female Population]],"0.0%")</f>
        <v>0.18944570994684889</v>
      </c>
      <c r="W5919" s="130">
        <f>IFERROR(Table1[[#This Row],[Male Ballots]]/Table1[[#This Row],[Male Population]],"0.0%")</f>
        <v>0.16459226719659728</v>
      </c>
      <c r="X5919" s="130">
        <f>IFERROR(Table1[[#This Row],[Total Ballots]]/Table1[[#This Row],[Total Population]],"0.0%")</f>
        <v>0.17708170733822431</v>
      </c>
      <c r="Y5919" s="24">
        <f>Table1[[#This Row],[Female Ballots]]/Table1[[#This Row],[Female Voters]]</f>
        <v>0.27958029847705396</v>
      </c>
      <c r="Z5919" s="24">
        <f>Table1[[#This Row],[Male Ballots]]/Table1[[#This Row],[Male Voters]]</f>
        <v>0.27172786922988373</v>
      </c>
      <c r="AA5919" s="24">
        <f>Table1[[#This Row],[Total Ballots]]/Table1[[#This Row],[Total Voters]]</f>
        <v>0.27587884028209353</v>
      </c>
    </row>
    <row r="5920" spans="1:27" s="12" customFormat="1" x14ac:dyDescent="0.35">
      <c r="A5920" s="19" t="s">
        <v>51</v>
      </c>
      <c r="B5920" s="20">
        <v>2014</v>
      </c>
      <c r="C5920" s="17" t="s">
        <v>82</v>
      </c>
      <c r="D5920" s="20" t="s">
        <v>69</v>
      </c>
      <c r="E5920" s="37" t="s">
        <v>74</v>
      </c>
      <c r="F5920" s="34" t="s">
        <v>78</v>
      </c>
      <c r="G5920" s="21" t="s">
        <v>64</v>
      </c>
      <c r="H5920" s="22">
        <v>30928</v>
      </c>
      <c r="I5920" s="22">
        <v>30592</v>
      </c>
      <c r="J5920" s="22">
        <v>61520</v>
      </c>
      <c r="K5920" s="31">
        <v>22081</v>
      </c>
      <c r="L5920" s="31">
        <v>19968</v>
      </c>
      <c r="M5920" s="31"/>
      <c r="N5920" s="31">
        <v>42049</v>
      </c>
      <c r="O5920" s="22">
        <v>8648</v>
      </c>
      <c r="P5920" s="22">
        <v>7904</v>
      </c>
      <c r="Q5920" s="22"/>
      <c r="R5920" s="23">
        <v>16552</v>
      </c>
      <c r="S5920" s="130">
        <f>IFERROR(Table1[[#This Row],[Female Voters]]/Table1[[#This Row],[Female Population]],"0.0%")</f>
        <v>0.71394852560786337</v>
      </c>
      <c r="T5920" s="130">
        <f>IFERROR(Table1[[#This Row],[Male Voters]]/Table1[[#This Row],[Male Population]],"0.0%")</f>
        <v>0.65271966527196656</v>
      </c>
      <c r="U5920" s="130">
        <f>IFERROR(Table1[[#This Row],[Total Voters]]/Table1[[#This Row],[Total Population]],"0.0%")</f>
        <v>0.68350130039011703</v>
      </c>
      <c r="V5920" s="130">
        <f>IFERROR(Table1[[#This Row],[Female Ballots]]/Table1[[#This Row],[Female Population]],"0.0%")</f>
        <v>0.27961717537506464</v>
      </c>
      <c r="W5920" s="130">
        <f>IFERROR(Table1[[#This Row],[Male Ballots]]/Table1[[#This Row],[Male Population]],"0.0%")</f>
        <v>0.25836820083682011</v>
      </c>
      <c r="X5920" s="130">
        <f>IFERROR(Table1[[#This Row],[Total Ballots]]/Table1[[#This Row],[Total Population]],"0.0%")</f>
        <v>0.26905071521456436</v>
      </c>
      <c r="Y5920" s="24">
        <f>Table1[[#This Row],[Female Ballots]]/Table1[[#This Row],[Female Voters]]</f>
        <v>0.39164892894343556</v>
      </c>
      <c r="Z5920" s="24">
        <f>Table1[[#This Row],[Male Ballots]]/Table1[[#This Row],[Male Voters]]</f>
        <v>0.39583333333333331</v>
      </c>
      <c r="AA5920" s="24">
        <f>Table1[[#This Row],[Total Ballots]]/Table1[[#This Row],[Total Voters]]</f>
        <v>0.39363599609978833</v>
      </c>
    </row>
    <row r="5921" spans="1:27" s="12" customFormat="1" x14ac:dyDescent="0.35">
      <c r="A5921" s="19" t="s">
        <v>51</v>
      </c>
      <c r="B5921" s="20">
        <v>2014</v>
      </c>
      <c r="C5921" s="17" t="s">
        <v>82</v>
      </c>
      <c r="D5921" s="20" t="s">
        <v>69</v>
      </c>
      <c r="E5921" s="37" t="s">
        <v>74</v>
      </c>
      <c r="F5921" s="34" t="s">
        <v>78</v>
      </c>
      <c r="G5921" s="21" t="s">
        <v>65</v>
      </c>
      <c r="H5921" s="22">
        <v>30761</v>
      </c>
      <c r="I5921" s="22">
        <v>30295</v>
      </c>
      <c r="J5921" s="22">
        <v>61056</v>
      </c>
      <c r="K5921" s="31">
        <v>23961</v>
      </c>
      <c r="L5921" s="31">
        <v>22128</v>
      </c>
      <c r="M5921" s="31"/>
      <c r="N5921" s="31">
        <v>46089</v>
      </c>
      <c r="O5921" s="22">
        <v>11710</v>
      </c>
      <c r="P5921" s="22">
        <v>11258</v>
      </c>
      <c r="Q5921" s="22"/>
      <c r="R5921" s="23">
        <v>22968</v>
      </c>
      <c r="S5921" s="130">
        <f>IFERROR(Table1[[#This Row],[Female Voters]]/Table1[[#This Row],[Female Population]],"0.0%")</f>
        <v>0.77894086668183737</v>
      </c>
      <c r="T5921" s="130">
        <f>IFERROR(Table1[[#This Row],[Male Voters]]/Table1[[#This Row],[Male Population]],"0.0%")</f>
        <v>0.73041756065357322</v>
      </c>
      <c r="U5921" s="130">
        <f>IFERROR(Table1[[#This Row],[Total Voters]]/Table1[[#This Row],[Total Population]],"0.0%")</f>
        <v>0.75486438679245282</v>
      </c>
      <c r="V5921" s="130">
        <f>IFERROR(Table1[[#This Row],[Female Ballots]]/Table1[[#This Row],[Female Population]],"0.0%")</f>
        <v>0.38067683105230649</v>
      </c>
      <c r="W5921" s="130">
        <f>IFERROR(Table1[[#This Row],[Male Ballots]]/Table1[[#This Row],[Male Population]],"0.0%")</f>
        <v>0.37161247730648622</v>
      </c>
      <c r="X5921" s="130">
        <f>IFERROR(Table1[[#This Row],[Total Ballots]]/Table1[[#This Row],[Total Population]],"0.0%")</f>
        <v>0.37617924528301888</v>
      </c>
      <c r="Y5921" s="24">
        <f>Table1[[#This Row],[Female Ballots]]/Table1[[#This Row],[Female Voters]]</f>
        <v>0.48871082175201369</v>
      </c>
      <c r="Z5921" s="24">
        <f>Table1[[#This Row],[Male Ballots]]/Table1[[#This Row],[Male Voters]]</f>
        <v>0.50876717281272599</v>
      </c>
      <c r="AA5921" s="24">
        <f>Table1[[#This Row],[Total Ballots]]/Table1[[#This Row],[Total Voters]]</f>
        <v>0.49834016793594998</v>
      </c>
    </row>
    <row r="5922" spans="1:27" s="12" customFormat="1" x14ac:dyDescent="0.35">
      <c r="A5922" s="19" t="s">
        <v>51</v>
      </c>
      <c r="B5922" s="20">
        <v>2014</v>
      </c>
      <c r="C5922" s="17" t="s">
        <v>82</v>
      </c>
      <c r="D5922" s="20" t="s">
        <v>69</v>
      </c>
      <c r="E5922" s="37" t="s">
        <v>74</v>
      </c>
      <c r="F5922" s="34" t="s">
        <v>78</v>
      </c>
      <c r="G5922" s="21" t="s">
        <v>66</v>
      </c>
      <c r="H5922" s="22">
        <v>28434</v>
      </c>
      <c r="I5922" s="22">
        <v>26602</v>
      </c>
      <c r="J5922" s="22">
        <v>55036</v>
      </c>
      <c r="K5922" s="31">
        <v>24768</v>
      </c>
      <c r="L5922" s="31">
        <v>22443</v>
      </c>
      <c r="M5922" s="31">
        <v>1</v>
      </c>
      <c r="N5922" s="31">
        <v>47212</v>
      </c>
      <c r="O5922" s="22">
        <v>15733</v>
      </c>
      <c r="P5922" s="22">
        <v>14721</v>
      </c>
      <c r="Q5922" s="22">
        <v>1</v>
      </c>
      <c r="R5922" s="23">
        <v>30455</v>
      </c>
      <c r="S5922" s="130">
        <f>IFERROR(Table1[[#This Row],[Female Voters]]/Table1[[#This Row],[Female Population]],"0.0%")</f>
        <v>0.87106984595906312</v>
      </c>
      <c r="T5922" s="130">
        <f>IFERROR(Table1[[#This Row],[Male Voters]]/Table1[[#This Row],[Male Population]],"0.0%")</f>
        <v>0.8436583715510112</v>
      </c>
      <c r="U5922" s="130">
        <f>IFERROR(Table1[[#This Row],[Total Voters]]/Table1[[#This Row],[Total Population]],"0.0%")</f>
        <v>0.85783850570535647</v>
      </c>
      <c r="V5922" s="130">
        <f>IFERROR(Table1[[#This Row],[Female Ballots]]/Table1[[#This Row],[Female Population]],"0.0%")</f>
        <v>0.55331645213476821</v>
      </c>
      <c r="W5922" s="130">
        <f>IFERROR(Table1[[#This Row],[Male Ballots]]/Table1[[#This Row],[Male Population]],"0.0%")</f>
        <v>0.55337944515449966</v>
      </c>
      <c r="X5922" s="130">
        <f>IFERROR(Table1[[#This Row],[Total Ballots]]/Table1[[#This Row],[Total Population]],"0.0%")</f>
        <v>0.55336507013591107</v>
      </c>
      <c r="Y5922" s="24">
        <f>Table1[[#This Row],[Female Ballots]]/Table1[[#This Row],[Female Voters]]</f>
        <v>0.63521479328165376</v>
      </c>
      <c r="Z5922" s="24">
        <f>Table1[[#This Row],[Male Ballots]]/Table1[[#This Row],[Male Voters]]</f>
        <v>0.65592835182462239</v>
      </c>
      <c r="AA5922" s="24">
        <f>Table1[[#This Row],[Total Ballots]]/Table1[[#This Row],[Total Voters]]</f>
        <v>0.64506905024146399</v>
      </c>
    </row>
    <row r="5923" spans="1:27" s="12" customFormat="1" x14ac:dyDescent="0.35">
      <c r="A5923" s="19" t="s">
        <v>51</v>
      </c>
      <c r="B5923" s="20">
        <v>2014</v>
      </c>
      <c r="C5923" s="17" t="s">
        <v>82</v>
      </c>
      <c r="D5923" s="20" t="s">
        <v>69</v>
      </c>
      <c r="E5923" s="37" t="s">
        <v>74</v>
      </c>
      <c r="F5923" s="34" t="s">
        <v>78</v>
      </c>
      <c r="G5923" s="21" t="s">
        <v>67</v>
      </c>
      <c r="H5923" s="22">
        <v>33277</v>
      </c>
      <c r="I5923" s="22">
        <v>27296.002</v>
      </c>
      <c r="J5923" s="22">
        <v>60573</v>
      </c>
      <c r="K5923" s="31">
        <v>29001</v>
      </c>
      <c r="L5923" s="31">
        <v>24939</v>
      </c>
      <c r="M5923" s="31">
        <v>1</v>
      </c>
      <c r="N5923" s="31">
        <v>53941</v>
      </c>
      <c r="O5923" s="22">
        <v>21374</v>
      </c>
      <c r="P5923" s="22">
        <v>19497</v>
      </c>
      <c r="Q5923" s="22">
        <v>1</v>
      </c>
      <c r="R5923" s="23">
        <v>40872</v>
      </c>
      <c r="S5923" s="130">
        <f>IFERROR(Table1[[#This Row],[Female Voters]]/Table1[[#This Row],[Female Population]],"0.0%")</f>
        <v>0.8715028397992608</v>
      </c>
      <c r="T5923" s="130">
        <f>IFERROR(Table1[[#This Row],[Male Voters]]/Table1[[#This Row],[Male Population]],"0.0%")</f>
        <v>0.91365028475598731</v>
      </c>
      <c r="U5923" s="130">
        <f>IFERROR(Table1[[#This Row],[Total Voters]]/Table1[[#This Row],[Total Population]],"0.0%")</f>
        <v>0.89051227444571013</v>
      </c>
      <c r="V5923" s="130">
        <f>IFERROR(Table1[[#This Row],[Female Ballots]]/Table1[[#This Row],[Female Population]],"0.0%")</f>
        <v>0.64230549628872791</v>
      </c>
      <c r="W5923" s="130">
        <f>IFERROR(Table1[[#This Row],[Male Ballots]]/Table1[[#This Row],[Male Population]],"0.0%")</f>
        <v>0.71428042832060168</v>
      </c>
      <c r="X5923" s="130">
        <f>IFERROR(Table1[[#This Row],[Total Ballots]]/Table1[[#This Row],[Total Population]],"0.0%")</f>
        <v>0.6747560794413352</v>
      </c>
      <c r="Y5923" s="24">
        <f>Table1[[#This Row],[Female Ballots]]/Table1[[#This Row],[Female Voters]]</f>
        <v>0.73700906865280502</v>
      </c>
      <c r="Z5923" s="24">
        <f>Table1[[#This Row],[Male Ballots]]/Table1[[#This Row],[Male Voters]]</f>
        <v>0.78178756165042707</v>
      </c>
      <c r="AA5923" s="24">
        <f>Table1[[#This Row],[Total Ballots]]/Table1[[#This Row],[Total Voters]]</f>
        <v>0.75771676461318849</v>
      </c>
    </row>
    <row r="5924" spans="1:27" s="12" customFormat="1" x14ac:dyDescent="0.35">
      <c r="A5924" s="19" t="s">
        <v>25</v>
      </c>
      <c r="B5924" s="20">
        <v>2014</v>
      </c>
      <c r="C5924" s="17" t="s">
        <v>82</v>
      </c>
      <c r="D5924" s="20"/>
      <c r="E5924" s="37" t="s">
        <v>74</v>
      </c>
      <c r="F5924" s="34" t="s">
        <v>78</v>
      </c>
      <c r="G5924" s="21" t="s">
        <v>79</v>
      </c>
      <c r="H5924" s="22">
        <v>1643.41057</v>
      </c>
      <c r="I5924" s="22">
        <v>1602.4001499999999</v>
      </c>
      <c r="J5924" s="22">
        <v>3245.8109200000004</v>
      </c>
      <c r="K5924" s="22">
        <v>1389</v>
      </c>
      <c r="L5924" s="22">
        <v>1252</v>
      </c>
      <c r="M5924" s="22"/>
      <c r="N5924" s="22">
        <v>2641</v>
      </c>
      <c r="O5924" s="22">
        <v>1024</v>
      </c>
      <c r="P5924" s="22">
        <v>916</v>
      </c>
      <c r="Q5924" s="22"/>
      <c r="R5924" s="23">
        <v>1940</v>
      </c>
      <c r="S5924" s="130">
        <f>IFERROR(Table1[[#This Row],[Female Voters]]/Table1[[#This Row],[Female Population]],"0.0%")</f>
        <v>0.84519354162362481</v>
      </c>
      <c r="T5924" s="130">
        <f>IFERROR(Table1[[#This Row],[Male Voters]]/Table1[[#This Row],[Male Population]],"0.0%")</f>
        <v>0.78132793484823382</v>
      </c>
      <c r="U5924" s="130">
        <f>IFERROR(Table1[[#This Row],[Total Voters]]/Table1[[#This Row],[Total Population]],"0.0%")</f>
        <v>0.81366415515047918</v>
      </c>
      <c r="V5924" s="130">
        <f>IFERROR(Table1[[#This Row],[Female Ballots]]/Table1[[#This Row],[Female Population]],"0.0%")</f>
        <v>0.62309444681252113</v>
      </c>
      <c r="W5924" s="130">
        <f>IFERROR(Table1[[#This Row],[Male Ballots]]/Table1[[#This Row],[Male Population]],"0.0%")</f>
        <v>0.57164248268449058</v>
      </c>
      <c r="X5924" s="130">
        <f>IFERROR(Table1[[#This Row],[Total Ballots]]/Table1[[#This Row],[Total Population]],"0.0%")</f>
        <v>0.59769347254522143</v>
      </c>
      <c r="Y5924" s="24">
        <f>Table1[[#This Row],[Female Ballots]]/Table1[[#This Row],[Female Voters]]</f>
        <v>0.73722102231821451</v>
      </c>
      <c r="Z5924" s="24">
        <f>Table1[[#This Row],[Male Ballots]]/Table1[[#This Row],[Male Voters]]</f>
        <v>0.73162939297124596</v>
      </c>
      <c r="AA5924" s="24">
        <f>Table1[[#This Row],[Total Ballots]]/Table1[[#This Row],[Total Voters]]</f>
        <v>0.73457023854600534</v>
      </c>
    </row>
    <row r="5925" spans="1:27" s="12" customFormat="1" x14ac:dyDescent="0.35">
      <c r="A5925" s="19" t="s">
        <v>25</v>
      </c>
      <c r="B5925" s="20">
        <v>2014</v>
      </c>
      <c r="C5925" s="17" t="s">
        <v>82</v>
      </c>
      <c r="D5925" s="20"/>
      <c r="E5925" s="37" t="s">
        <v>74</v>
      </c>
      <c r="F5925" s="34" t="s">
        <v>78</v>
      </c>
      <c r="G5925" s="21" t="s">
        <v>62</v>
      </c>
      <c r="H5925" s="22">
        <v>116.02898</v>
      </c>
      <c r="I5925" s="22">
        <v>121.03023000000002</v>
      </c>
      <c r="J5925" s="22">
        <v>237.05922000000001</v>
      </c>
      <c r="K5925" s="31">
        <v>76</v>
      </c>
      <c r="L5925" s="31">
        <v>76</v>
      </c>
      <c r="M5925" s="31"/>
      <c r="N5925" s="31">
        <v>152</v>
      </c>
      <c r="O5925" s="22">
        <v>31</v>
      </c>
      <c r="P5925" s="22">
        <v>28</v>
      </c>
      <c r="Q5925" s="22"/>
      <c r="R5925" s="23">
        <v>59</v>
      </c>
      <c r="S5925" s="130">
        <f>IFERROR(Table1[[#This Row],[Female Voters]]/Table1[[#This Row],[Female Population]],"0.0%")</f>
        <v>0.65500877453201778</v>
      </c>
      <c r="T5925" s="130">
        <f>IFERROR(Table1[[#This Row],[Male Voters]]/Table1[[#This Row],[Male Population]],"0.0%")</f>
        <v>0.62794229177289007</v>
      </c>
      <c r="U5925" s="130">
        <f>IFERROR(Table1[[#This Row],[Total Voters]]/Table1[[#This Row],[Total Population]],"0.0%")</f>
        <v>0.64118999463509574</v>
      </c>
      <c r="V5925" s="130">
        <f>IFERROR(Table1[[#This Row],[Female Ballots]]/Table1[[#This Row],[Female Population]],"0.0%")</f>
        <v>0.26717463171700723</v>
      </c>
      <c r="W5925" s="130">
        <f>IFERROR(Table1[[#This Row],[Male Ballots]]/Table1[[#This Row],[Male Population]],"0.0%")</f>
        <v>0.23134716012685422</v>
      </c>
      <c r="X5925" s="130">
        <f>IFERROR(Table1[[#This Row],[Total Ballots]]/Table1[[#This Row],[Total Population]],"0.0%")</f>
        <v>0.24888295844388586</v>
      </c>
      <c r="Y5925" s="24">
        <f>Table1[[#This Row],[Female Ballots]]/Table1[[#This Row],[Female Voters]]</f>
        <v>0.40789473684210525</v>
      </c>
      <c r="Z5925" s="24">
        <f>Table1[[#This Row],[Male Ballots]]/Table1[[#This Row],[Male Voters]]</f>
        <v>0.36842105263157893</v>
      </c>
      <c r="AA5925" s="24">
        <f>Table1[[#This Row],[Total Ballots]]/Table1[[#This Row],[Total Voters]]</f>
        <v>0.38815789473684209</v>
      </c>
    </row>
    <row r="5926" spans="1:27" s="12" customFormat="1" x14ac:dyDescent="0.35">
      <c r="A5926" s="19" t="s">
        <v>25</v>
      </c>
      <c r="B5926" s="20">
        <v>2014</v>
      </c>
      <c r="C5926" s="17" t="s">
        <v>82</v>
      </c>
      <c r="D5926" s="20"/>
      <c r="E5926" s="37" t="s">
        <v>74</v>
      </c>
      <c r="F5926" s="34" t="s">
        <v>78</v>
      </c>
      <c r="G5926" s="21" t="s">
        <v>63</v>
      </c>
      <c r="H5926" s="22">
        <v>163.04077000000001</v>
      </c>
      <c r="I5926" s="22">
        <v>172.04299</v>
      </c>
      <c r="J5926" s="22">
        <v>335.0838</v>
      </c>
      <c r="K5926" s="31">
        <v>164</v>
      </c>
      <c r="L5926" s="31">
        <v>121</v>
      </c>
      <c r="M5926" s="31"/>
      <c r="N5926" s="31">
        <v>285</v>
      </c>
      <c r="O5926" s="22">
        <v>80</v>
      </c>
      <c r="P5926" s="22">
        <v>52</v>
      </c>
      <c r="Q5926" s="22"/>
      <c r="R5926" s="23">
        <v>132</v>
      </c>
      <c r="S5926" s="130">
        <f>IFERROR(Table1[[#This Row],[Female Voters]]/Table1[[#This Row],[Female Population]],"0.0%")</f>
        <v>1.0058833750601153</v>
      </c>
      <c r="T5926" s="130">
        <f>IFERROR(Table1[[#This Row],[Male Voters]]/Table1[[#This Row],[Male Population]],"0.0%")</f>
        <v>0.70331258483708048</v>
      </c>
      <c r="U5926" s="130">
        <f>IFERROR(Table1[[#This Row],[Total Voters]]/Table1[[#This Row],[Total Population]],"0.0%")</f>
        <v>0.85053350833433305</v>
      </c>
      <c r="V5926" s="130">
        <f>IFERROR(Table1[[#This Row],[Female Ballots]]/Table1[[#This Row],[Female Population]],"0.0%")</f>
        <v>0.49067481710249528</v>
      </c>
      <c r="W5926" s="130">
        <f>IFERROR(Table1[[#This Row],[Male Ballots]]/Table1[[#This Row],[Male Population]],"0.0%")</f>
        <v>0.30225003645891063</v>
      </c>
      <c r="X5926" s="130">
        <f>IFERROR(Table1[[#This Row],[Total Ballots]]/Table1[[#This Row],[Total Population]],"0.0%")</f>
        <v>0.39393130912327007</v>
      </c>
      <c r="Y5926" s="24">
        <f>Table1[[#This Row],[Female Ballots]]/Table1[[#This Row],[Female Voters]]</f>
        <v>0.48780487804878048</v>
      </c>
      <c r="Z5926" s="24">
        <f>Table1[[#This Row],[Male Ballots]]/Table1[[#This Row],[Male Voters]]</f>
        <v>0.42975206611570249</v>
      </c>
      <c r="AA5926" s="24">
        <f>Table1[[#This Row],[Total Ballots]]/Table1[[#This Row],[Total Voters]]</f>
        <v>0.4631578947368421</v>
      </c>
    </row>
    <row r="5927" spans="1:27" s="12" customFormat="1" x14ac:dyDescent="0.35">
      <c r="A5927" s="19" t="s">
        <v>25</v>
      </c>
      <c r="B5927" s="20">
        <v>2014</v>
      </c>
      <c r="C5927" s="17" t="s">
        <v>82</v>
      </c>
      <c r="D5927" s="20"/>
      <c r="E5927" s="37" t="s">
        <v>74</v>
      </c>
      <c r="F5927" s="34" t="s">
        <v>78</v>
      </c>
      <c r="G5927" s="21" t="s">
        <v>64</v>
      </c>
      <c r="H5927" s="22">
        <v>205.05119999999999</v>
      </c>
      <c r="I5927" s="22">
        <v>217.05419000000001</v>
      </c>
      <c r="J5927" s="22">
        <v>422.10550000000001</v>
      </c>
      <c r="K5927" s="31">
        <v>134</v>
      </c>
      <c r="L5927" s="31">
        <v>145</v>
      </c>
      <c r="M5927" s="31"/>
      <c r="N5927" s="31">
        <v>279</v>
      </c>
      <c r="O5927" s="22">
        <v>77</v>
      </c>
      <c r="P5927" s="22">
        <v>83</v>
      </c>
      <c r="Q5927" s="22"/>
      <c r="R5927" s="23">
        <v>160</v>
      </c>
      <c r="S5927" s="130">
        <f>IFERROR(Table1[[#This Row],[Female Voters]]/Table1[[#This Row],[Female Population]],"0.0%")</f>
        <v>0.6534953221439328</v>
      </c>
      <c r="T5927" s="130">
        <f>IFERROR(Table1[[#This Row],[Male Voters]]/Table1[[#This Row],[Male Population]],"0.0%")</f>
        <v>0.66803594070218131</v>
      </c>
      <c r="U5927" s="130">
        <f>IFERROR(Table1[[#This Row],[Total Voters]]/Table1[[#This Row],[Total Population]],"0.0%")</f>
        <v>0.66097219770886662</v>
      </c>
      <c r="V5927" s="130">
        <f>IFERROR(Table1[[#This Row],[Female Ballots]]/Table1[[#This Row],[Female Population]],"0.0%")</f>
        <v>0.37551596869464798</v>
      </c>
      <c r="W5927" s="130">
        <f>IFERROR(Table1[[#This Row],[Male Ballots]]/Table1[[#This Row],[Male Population]],"0.0%")</f>
        <v>0.38239298674676586</v>
      </c>
      <c r="X5927" s="130">
        <f>IFERROR(Table1[[#This Row],[Total Ballots]]/Table1[[#This Row],[Total Population]],"0.0%")</f>
        <v>0.37905215639218159</v>
      </c>
      <c r="Y5927" s="24">
        <f>Table1[[#This Row],[Female Ballots]]/Table1[[#This Row],[Female Voters]]</f>
        <v>0.57462686567164178</v>
      </c>
      <c r="Z5927" s="24">
        <f>Table1[[#This Row],[Male Ballots]]/Table1[[#This Row],[Male Voters]]</f>
        <v>0.57241379310344831</v>
      </c>
      <c r="AA5927" s="24">
        <f>Table1[[#This Row],[Total Ballots]]/Table1[[#This Row],[Total Voters]]</f>
        <v>0.57347670250896055</v>
      </c>
    </row>
    <row r="5928" spans="1:27" s="12" customFormat="1" x14ac:dyDescent="0.35">
      <c r="A5928" s="19" t="s">
        <v>25</v>
      </c>
      <c r="B5928" s="20">
        <v>2014</v>
      </c>
      <c r="C5928" s="17" t="s">
        <v>82</v>
      </c>
      <c r="D5928" s="20"/>
      <c r="E5928" s="37" t="s">
        <v>74</v>
      </c>
      <c r="F5928" s="34" t="s">
        <v>78</v>
      </c>
      <c r="G5928" s="21" t="s">
        <v>65</v>
      </c>
      <c r="H5928" s="22">
        <v>276.06899999999996</v>
      </c>
      <c r="I5928" s="22">
        <v>274.0684</v>
      </c>
      <c r="J5928" s="22">
        <v>550.13740000000007</v>
      </c>
      <c r="K5928" s="31">
        <v>229</v>
      </c>
      <c r="L5928" s="31">
        <v>196</v>
      </c>
      <c r="M5928" s="31"/>
      <c r="N5928" s="31">
        <v>425</v>
      </c>
      <c r="O5928" s="22">
        <v>159</v>
      </c>
      <c r="P5928" s="22">
        <v>141</v>
      </c>
      <c r="Q5928" s="22"/>
      <c r="R5928" s="23">
        <v>300</v>
      </c>
      <c r="S5928" s="130">
        <f>IFERROR(Table1[[#This Row],[Female Voters]]/Table1[[#This Row],[Female Population]],"0.0%")</f>
        <v>0.82950276923522759</v>
      </c>
      <c r="T5928" s="130">
        <f>IFERROR(Table1[[#This Row],[Male Voters]]/Table1[[#This Row],[Male Population]],"0.0%")</f>
        <v>0.71514994067174475</v>
      </c>
      <c r="U5928" s="130">
        <f>IFERROR(Table1[[#This Row],[Total Voters]]/Table1[[#This Row],[Total Population]],"0.0%")</f>
        <v>0.77253427961814625</v>
      </c>
      <c r="V5928" s="130">
        <f>IFERROR(Table1[[#This Row],[Female Ballots]]/Table1[[#This Row],[Female Population]],"0.0%")</f>
        <v>0.57594297077904444</v>
      </c>
      <c r="W5928" s="130">
        <f>IFERROR(Table1[[#This Row],[Male Ballots]]/Table1[[#This Row],[Male Population]],"0.0%")</f>
        <v>0.51447011038120416</v>
      </c>
      <c r="X5928" s="130">
        <f>IFERROR(Table1[[#This Row],[Total Ballots]]/Table1[[#This Row],[Total Population]],"0.0%")</f>
        <v>0.54531831502457384</v>
      </c>
      <c r="Y5928" s="24">
        <f>Table1[[#This Row],[Female Ballots]]/Table1[[#This Row],[Female Voters]]</f>
        <v>0.69432314410480345</v>
      </c>
      <c r="Z5928" s="24">
        <f>Table1[[#This Row],[Male Ballots]]/Table1[[#This Row],[Male Voters]]</f>
        <v>0.71938775510204078</v>
      </c>
      <c r="AA5928" s="24">
        <f>Table1[[#This Row],[Total Ballots]]/Table1[[#This Row],[Total Voters]]</f>
        <v>0.70588235294117652</v>
      </c>
    </row>
    <row r="5929" spans="1:27" s="12" customFormat="1" x14ac:dyDescent="0.35">
      <c r="A5929" s="19" t="s">
        <v>25</v>
      </c>
      <c r="B5929" s="20">
        <v>2014</v>
      </c>
      <c r="C5929" s="17" t="s">
        <v>82</v>
      </c>
      <c r="D5929" s="20"/>
      <c r="E5929" s="37" t="s">
        <v>74</v>
      </c>
      <c r="F5929" s="34" t="s">
        <v>78</v>
      </c>
      <c r="G5929" s="21" t="s">
        <v>66</v>
      </c>
      <c r="H5929" s="22">
        <v>351.08780000000002</v>
      </c>
      <c r="I5929" s="22">
        <v>338.08440000000002</v>
      </c>
      <c r="J5929" s="22">
        <v>689.17219999999998</v>
      </c>
      <c r="K5929" s="31">
        <v>306</v>
      </c>
      <c r="L5929" s="31">
        <v>275</v>
      </c>
      <c r="M5929" s="31"/>
      <c r="N5929" s="31">
        <v>581</v>
      </c>
      <c r="O5929" s="22">
        <v>261</v>
      </c>
      <c r="P5929" s="22">
        <v>222</v>
      </c>
      <c r="Q5929" s="22"/>
      <c r="R5929" s="23">
        <v>483</v>
      </c>
      <c r="S5929" s="130">
        <f>IFERROR(Table1[[#This Row],[Female Voters]]/Table1[[#This Row],[Female Population]],"0.0%")</f>
        <v>0.87157685342526847</v>
      </c>
      <c r="T5929" s="130">
        <f>IFERROR(Table1[[#This Row],[Male Voters]]/Table1[[#This Row],[Male Population]],"0.0%")</f>
        <v>0.81340635651925963</v>
      </c>
      <c r="U5929" s="130">
        <f>IFERROR(Table1[[#This Row],[Total Voters]]/Table1[[#This Row],[Total Population]],"0.0%")</f>
        <v>0.84304038961525152</v>
      </c>
      <c r="V5929" s="130">
        <f>IFERROR(Table1[[#This Row],[Female Ballots]]/Table1[[#This Row],[Female Population]],"0.0%")</f>
        <v>0.74340378674508201</v>
      </c>
      <c r="W5929" s="130">
        <f>IFERROR(Table1[[#This Row],[Male Ballots]]/Table1[[#This Row],[Male Population]],"0.0%")</f>
        <v>0.65664076780827507</v>
      </c>
      <c r="X5929" s="130">
        <f>IFERROR(Table1[[#This Row],[Total Ballots]]/Table1[[#This Row],[Total Population]],"0.0%")</f>
        <v>0.70084080582472719</v>
      </c>
      <c r="Y5929" s="24">
        <f>Table1[[#This Row],[Female Ballots]]/Table1[[#This Row],[Female Voters]]</f>
        <v>0.8529411764705882</v>
      </c>
      <c r="Z5929" s="24">
        <f>Table1[[#This Row],[Male Ballots]]/Table1[[#This Row],[Male Voters]]</f>
        <v>0.80727272727272725</v>
      </c>
      <c r="AA5929" s="24">
        <f>Table1[[#This Row],[Total Ballots]]/Table1[[#This Row],[Total Voters]]</f>
        <v>0.83132530120481929</v>
      </c>
    </row>
    <row r="5930" spans="1:27" s="12" customFormat="1" x14ac:dyDescent="0.35">
      <c r="A5930" s="19" t="s">
        <v>25</v>
      </c>
      <c r="B5930" s="20">
        <v>2014</v>
      </c>
      <c r="C5930" s="17" t="s">
        <v>82</v>
      </c>
      <c r="D5930" s="20"/>
      <c r="E5930" s="37" t="s">
        <v>74</v>
      </c>
      <c r="F5930" s="34" t="s">
        <v>78</v>
      </c>
      <c r="G5930" s="21" t="s">
        <v>67</v>
      </c>
      <c r="H5930" s="22">
        <v>532.13282000000004</v>
      </c>
      <c r="I5930" s="22">
        <v>480.11994000000004</v>
      </c>
      <c r="J5930" s="22">
        <v>1012.2528000000001</v>
      </c>
      <c r="K5930" s="31">
        <v>480</v>
      </c>
      <c r="L5930" s="31">
        <v>439</v>
      </c>
      <c r="M5930" s="31"/>
      <c r="N5930" s="31">
        <v>919</v>
      </c>
      <c r="O5930" s="22">
        <v>416</v>
      </c>
      <c r="P5930" s="22">
        <v>390</v>
      </c>
      <c r="Q5930" s="22"/>
      <c r="R5930" s="23">
        <v>806</v>
      </c>
      <c r="S5930" s="130">
        <f>IFERROR(Table1[[#This Row],[Female Voters]]/Table1[[#This Row],[Female Population]],"0.0%")</f>
        <v>0.90203043668684069</v>
      </c>
      <c r="T5930" s="130">
        <f>IFERROR(Table1[[#This Row],[Male Voters]]/Table1[[#This Row],[Male Population]],"0.0%")</f>
        <v>0.91435485891296242</v>
      </c>
      <c r="U5930" s="130">
        <f>IFERROR(Table1[[#This Row],[Total Voters]]/Table1[[#This Row],[Total Population]],"0.0%")</f>
        <v>0.90787597722624225</v>
      </c>
      <c r="V5930" s="130">
        <f>IFERROR(Table1[[#This Row],[Female Ballots]]/Table1[[#This Row],[Female Population]],"0.0%")</f>
        <v>0.78175971179526194</v>
      </c>
      <c r="W5930" s="130">
        <f>IFERROR(Table1[[#This Row],[Male Ballots]]/Table1[[#This Row],[Male Population]],"0.0%")</f>
        <v>0.81229702728030828</v>
      </c>
      <c r="X5930" s="130">
        <f>IFERROR(Table1[[#This Row],[Total Ballots]]/Table1[[#This Row],[Total Population]],"0.0%")</f>
        <v>0.79624378416142683</v>
      </c>
      <c r="Y5930" s="24">
        <f>Table1[[#This Row],[Female Ballots]]/Table1[[#This Row],[Female Voters]]</f>
        <v>0.8666666666666667</v>
      </c>
      <c r="Z5930" s="24">
        <f>Table1[[#This Row],[Male Ballots]]/Table1[[#This Row],[Male Voters]]</f>
        <v>0.88838268792710706</v>
      </c>
      <c r="AA5930" s="24">
        <f>Table1[[#This Row],[Total Ballots]]/Table1[[#This Row],[Total Voters]]</f>
        <v>0.87704026115342759</v>
      </c>
    </row>
    <row r="5931" spans="1:27" s="12" customFormat="1" x14ac:dyDescent="0.35">
      <c r="A5931" s="19" t="s">
        <v>46</v>
      </c>
      <c r="B5931" s="20">
        <v>2014</v>
      </c>
      <c r="C5931" s="17" t="s">
        <v>82</v>
      </c>
      <c r="D5931" s="20" t="s">
        <v>69</v>
      </c>
      <c r="E5931" s="37" t="s">
        <v>74</v>
      </c>
      <c r="F5931" s="34" t="s">
        <v>78</v>
      </c>
      <c r="G5931" s="21" t="s">
        <v>79</v>
      </c>
      <c r="H5931" s="22">
        <v>40545.996800000001</v>
      </c>
      <c r="I5931" s="22">
        <v>39038.996700000003</v>
      </c>
      <c r="J5931" s="22">
        <v>79584.995999999999</v>
      </c>
      <c r="K5931" s="22">
        <v>30231</v>
      </c>
      <c r="L5931" s="22">
        <v>27613</v>
      </c>
      <c r="M5931" s="22">
        <v>5</v>
      </c>
      <c r="N5931" s="22">
        <v>57849</v>
      </c>
      <c r="O5931" s="22">
        <v>16532</v>
      </c>
      <c r="P5931" s="22">
        <v>15541</v>
      </c>
      <c r="Q5931" s="22">
        <v>1</v>
      </c>
      <c r="R5931" s="23">
        <v>32074</v>
      </c>
      <c r="S5931" s="130">
        <f>IFERROR(Table1[[#This Row],[Female Voters]]/Table1[[#This Row],[Female Population]],"0.0%")</f>
        <v>0.7455976517020787</v>
      </c>
      <c r="T5931" s="130">
        <f>IFERROR(Table1[[#This Row],[Male Voters]]/Table1[[#This Row],[Male Population]],"0.0%")</f>
        <v>0.70731838249316481</v>
      </c>
      <c r="U5931" s="130">
        <f>IFERROR(Table1[[#This Row],[Total Voters]]/Table1[[#This Row],[Total Population]],"0.0%")</f>
        <v>0.72688324316809672</v>
      </c>
      <c r="V5931" s="130">
        <f>IFERROR(Table1[[#This Row],[Female Ballots]]/Table1[[#This Row],[Female Population]],"0.0%")</f>
        <v>0.40773445727692653</v>
      </c>
      <c r="W5931" s="130">
        <f>IFERROR(Table1[[#This Row],[Male Ballots]]/Table1[[#This Row],[Male Population]],"0.0%")</f>
        <v>0.39808912404759622</v>
      </c>
      <c r="X5931" s="130">
        <f>IFERROR(Table1[[#This Row],[Total Ballots]]/Table1[[#This Row],[Total Population]],"0.0%")</f>
        <v>0.40301566390730231</v>
      </c>
      <c r="Y5931" s="24">
        <f>Table1[[#This Row],[Female Ballots]]/Table1[[#This Row],[Female Voters]]</f>
        <v>0.54685587641824618</v>
      </c>
      <c r="Z5931" s="24">
        <f>Table1[[#This Row],[Male Ballots]]/Table1[[#This Row],[Male Voters]]</f>
        <v>0.56281461630391483</v>
      </c>
      <c r="AA5931" s="24">
        <f>Table1[[#This Row],[Total Ballots]]/Table1[[#This Row],[Total Voters]]</f>
        <v>0.5544434648827119</v>
      </c>
    </row>
    <row r="5932" spans="1:27" s="12" customFormat="1" x14ac:dyDescent="0.35">
      <c r="A5932" s="19" t="s">
        <v>46</v>
      </c>
      <c r="B5932" s="20">
        <v>2014</v>
      </c>
      <c r="C5932" s="17" t="s">
        <v>82</v>
      </c>
      <c r="D5932" s="20" t="s">
        <v>69</v>
      </c>
      <c r="E5932" s="37" t="s">
        <v>74</v>
      </c>
      <c r="F5932" s="34" t="s">
        <v>78</v>
      </c>
      <c r="G5932" s="21" t="s">
        <v>62</v>
      </c>
      <c r="H5932" s="22">
        <v>4090.9987999999994</v>
      </c>
      <c r="I5932" s="22">
        <v>4201.9987999999994</v>
      </c>
      <c r="J5932" s="22">
        <v>8292.9989999999998</v>
      </c>
      <c r="K5932" s="31">
        <v>2444</v>
      </c>
      <c r="L5932" s="31">
        <v>2320</v>
      </c>
      <c r="M5932" s="31">
        <v>2</v>
      </c>
      <c r="N5932" s="31">
        <v>4766</v>
      </c>
      <c r="O5932" s="22">
        <v>611</v>
      </c>
      <c r="P5932" s="22">
        <v>575</v>
      </c>
      <c r="Q5932" s="22"/>
      <c r="R5932" s="23">
        <v>1186</v>
      </c>
      <c r="S5932" s="130">
        <f>IFERROR(Table1[[#This Row],[Female Voters]]/Table1[[#This Row],[Female Population]],"0.0%")</f>
        <v>0.5974091217039712</v>
      </c>
      <c r="T5932" s="130">
        <f>IFERROR(Table1[[#This Row],[Male Voters]]/Table1[[#This Row],[Male Population]],"0.0%")</f>
        <v>0.55211819670200768</v>
      </c>
      <c r="U5932" s="130">
        <f>IFERROR(Table1[[#This Row],[Total Voters]]/Table1[[#This Row],[Total Population]],"0.0%")</f>
        <v>0.57470162482836429</v>
      </c>
      <c r="V5932" s="130">
        <f>IFERROR(Table1[[#This Row],[Female Ballots]]/Table1[[#This Row],[Female Population]],"0.0%")</f>
        <v>0.1493522804259928</v>
      </c>
      <c r="W5932" s="130">
        <f>IFERROR(Table1[[#This Row],[Male Ballots]]/Table1[[#This Row],[Male Population]],"0.0%")</f>
        <v>0.13683963926881657</v>
      </c>
      <c r="X5932" s="130">
        <f>IFERROR(Table1[[#This Row],[Total Ballots]]/Table1[[#This Row],[Total Population]],"0.0%")</f>
        <v>0.14301219619102812</v>
      </c>
      <c r="Y5932" s="24">
        <f>Table1[[#This Row],[Female Ballots]]/Table1[[#This Row],[Female Voters]]</f>
        <v>0.25</v>
      </c>
      <c r="Z5932" s="24">
        <f>Table1[[#This Row],[Male Ballots]]/Table1[[#This Row],[Male Voters]]</f>
        <v>0.24784482758620691</v>
      </c>
      <c r="AA5932" s="24">
        <f>Table1[[#This Row],[Total Ballots]]/Table1[[#This Row],[Total Voters]]</f>
        <v>0.24884599244649602</v>
      </c>
    </row>
    <row r="5933" spans="1:27" s="12" customFormat="1" x14ac:dyDescent="0.35">
      <c r="A5933" s="19" t="s">
        <v>46</v>
      </c>
      <c r="B5933" s="20">
        <v>2014</v>
      </c>
      <c r="C5933" s="17" t="s">
        <v>82</v>
      </c>
      <c r="D5933" s="20" t="s">
        <v>69</v>
      </c>
      <c r="E5933" s="37" t="s">
        <v>74</v>
      </c>
      <c r="F5933" s="34" t="s">
        <v>78</v>
      </c>
      <c r="G5933" s="21" t="s">
        <v>63</v>
      </c>
      <c r="H5933" s="22">
        <v>6128.9979999999996</v>
      </c>
      <c r="I5933" s="22">
        <v>6106.9979999999996</v>
      </c>
      <c r="J5933" s="22">
        <v>12235.998</v>
      </c>
      <c r="K5933" s="31">
        <v>3920</v>
      </c>
      <c r="L5933" s="31">
        <v>3598</v>
      </c>
      <c r="M5933" s="31">
        <v>2</v>
      </c>
      <c r="N5933" s="31">
        <v>7520</v>
      </c>
      <c r="O5933" s="22">
        <v>1184</v>
      </c>
      <c r="P5933" s="22">
        <v>1048</v>
      </c>
      <c r="Q5933" s="22">
        <v>1</v>
      </c>
      <c r="R5933" s="23">
        <v>2233</v>
      </c>
      <c r="S5933" s="130">
        <f>IFERROR(Table1[[#This Row],[Female Voters]]/Table1[[#This Row],[Female Population]],"0.0%")</f>
        <v>0.63958252229809831</v>
      </c>
      <c r="T5933" s="130">
        <f>IFERROR(Table1[[#This Row],[Male Voters]]/Table1[[#This Row],[Male Population]],"0.0%")</f>
        <v>0.58916017329627424</v>
      </c>
      <c r="U5933" s="130">
        <f>IFERROR(Table1[[#This Row],[Total Voters]]/Table1[[#This Row],[Total Population]],"0.0%")</f>
        <v>0.61458002853547378</v>
      </c>
      <c r="V5933" s="130">
        <f>IFERROR(Table1[[#This Row],[Female Ballots]]/Table1[[#This Row],[Female Population]],"0.0%")</f>
        <v>0.19318002714309909</v>
      </c>
      <c r="W5933" s="130">
        <f>IFERROR(Table1[[#This Row],[Male Ballots]]/Table1[[#This Row],[Male Population]],"0.0%")</f>
        <v>0.1716064095648959</v>
      </c>
      <c r="X5933" s="130">
        <f>IFERROR(Table1[[#This Row],[Total Ballots]]/Table1[[#This Row],[Total Population]],"0.0%")</f>
        <v>0.18249430900528099</v>
      </c>
      <c r="Y5933" s="24">
        <f>Table1[[#This Row],[Female Ballots]]/Table1[[#This Row],[Female Voters]]</f>
        <v>0.30204081632653063</v>
      </c>
      <c r="Z5933" s="24">
        <f>Table1[[#This Row],[Male Ballots]]/Table1[[#This Row],[Male Voters]]</f>
        <v>0.29127292940522514</v>
      </c>
      <c r="AA5933" s="24">
        <f>Table1[[#This Row],[Total Ballots]]/Table1[[#This Row],[Total Voters]]</f>
        <v>0.29694148936170212</v>
      </c>
    </row>
    <row r="5934" spans="1:27" s="12" customFormat="1" x14ac:dyDescent="0.35">
      <c r="A5934" s="19" t="s">
        <v>46</v>
      </c>
      <c r="B5934" s="20">
        <v>2014</v>
      </c>
      <c r="C5934" s="17" t="s">
        <v>82</v>
      </c>
      <c r="D5934" s="20" t="s">
        <v>69</v>
      </c>
      <c r="E5934" s="37" t="s">
        <v>74</v>
      </c>
      <c r="F5934" s="34" t="s">
        <v>78</v>
      </c>
      <c r="G5934" s="21" t="s">
        <v>64</v>
      </c>
      <c r="H5934" s="22">
        <v>6316</v>
      </c>
      <c r="I5934" s="22">
        <v>6332</v>
      </c>
      <c r="J5934" s="22">
        <v>12647.999</v>
      </c>
      <c r="K5934" s="31">
        <v>4231</v>
      </c>
      <c r="L5934" s="31">
        <v>3786</v>
      </c>
      <c r="M5934" s="31"/>
      <c r="N5934" s="31">
        <v>8017</v>
      </c>
      <c r="O5934" s="22">
        <v>1720</v>
      </c>
      <c r="P5934" s="22">
        <v>1571</v>
      </c>
      <c r="Q5934" s="22"/>
      <c r="R5934" s="23">
        <v>3291</v>
      </c>
      <c r="S5934" s="130">
        <f>IFERROR(Table1[[#This Row],[Female Voters]]/Table1[[#This Row],[Female Population]],"0.0%")</f>
        <v>0.66988600379987329</v>
      </c>
      <c r="T5934" s="130">
        <f>IFERROR(Table1[[#This Row],[Male Voters]]/Table1[[#This Row],[Male Population]],"0.0%")</f>
        <v>0.59791535060012635</v>
      </c>
      <c r="U5934" s="130">
        <f>IFERROR(Table1[[#This Row],[Total Voters]]/Table1[[#This Row],[Total Population]],"0.0%")</f>
        <v>0.63385520508026605</v>
      </c>
      <c r="V5934" s="130">
        <f>IFERROR(Table1[[#This Row],[Female Ballots]]/Table1[[#This Row],[Female Population]],"0.0%")</f>
        <v>0.27232425585813808</v>
      </c>
      <c r="W5934" s="130">
        <f>IFERROR(Table1[[#This Row],[Male Ballots]]/Table1[[#This Row],[Male Population]],"0.0%")</f>
        <v>0.24810486418193303</v>
      </c>
      <c r="X5934" s="130">
        <f>IFERROR(Table1[[#This Row],[Total Ballots]]/Table1[[#This Row],[Total Population]],"0.0%")</f>
        <v>0.26019926155908141</v>
      </c>
      <c r="Y5934" s="24">
        <f>Table1[[#This Row],[Female Ballots]]/Table1[[#This Row],[Female Voters]]</f>
        <v>0.40652328054833375</v>
      </c>
      <c r="Z5934" s="24">
        <f>Table1[[#This Row],[Male Ballots]]/Table1[[#This Row],[Male Voters]]</f>
        <v>0.41494981510829371</v>
      </c>
      <c r="AA5934" s="24">
        <f>Table1[[#This Row],[Total Ballots]]/Table1[[#This Row],[Total Voters]]</f>
        <v>0.4105026818011725</v>
      </c>
    </row>
    <row r="5935" spans="1:27" s="12" customFormat="1" x14ac:dyDescent="0.35">
      <c r="A5935" s="19" t="s">
        <v>46</v>
      </c>
      <c r="B5935" s="20">
        <v>2014</v>
      </c>
      <c r="C5935" s="17" t="s">
        <v>82</v>
      </c>
      <c r="D5935" s="20" t="s">
        <v>69</v>
      </c>
      <c r="E5935" s="37" t="s">
        <v>74</v>
      </c>
      <c r="F5935" s="34" t="s">
        <v>78</v>
      </c>
      <c r="G5935" s="21" t="s">
        <v>65</v>
      </c>
      <c r="H5935" s="22">
        <v>7069</v>
      </c>
      <c r="I5935" s="22">
        <v>7020</v>
      </c>
      <c r="J5935" s="22">
        <v>14089</v>
      </c>
      <c r="K5935" s="31">
        <v>5179</v>
      </c>
      <c r="L5935" s="31">
        <v>4661</v>
      </c>
      <c r="M5935" s="31">
        <v>1</v>
      </c>
      <c r="N5935" s="31">
        <v>9841</v>
      </c>
      <c r="O5935" s="22">
        <v>2693</v>
      </c>
      <c r="P5935" s="22">
        <v>2472</v>
      </c>
      <c r="Q5935" s="22"/>
      <c r="R5935" s="23">
        <v>5165</v>
      </c>
      <c r="S5935" s="130">
        <f>IFERROR(Table1[[#This Row],[Female Voters]]/Table1[[#This Row],[Female Population]],"0.0%")</f>
        <v>0.73263545055877777</v>
      </c>
      <c r="T5935" s="130">
        <f>IFERROR(Table1[[#This Row],[Male Voters]]/Table1[[#This Row],[Male Population]],"0.0%")</f>
        <v>0.66396011396011401</v>
      </c>
      <c r="U5935" s="130">
        <f>IFERROR(Table1[[#This Row],[Total Voters]]/Table1[[#This Row],[Total Population]],"0.0%")</f>
        <v>0.69848818226985587</v>
      </c>
      <c r="V5935" s="130">
        <f>IFERROR(Table1[[#This Row],[Female Ballots]]/Table1[[#This Row],[Female Population]],"0.0%")</f>
        <v>0.38095911727259868</v>
      </c>
      <c r="W5935" s="130">
        <f>IFERROR(Table1[[#This Row],[Male Ballots]]/Table1[[#This Row],[Male Population]],"0.0%")</f>
        <v>0.35213675213675216</v>
      </c>
      <c r="X5935" s="130">
        <f>IFERROR(Table1[[#This Row],[Total Ballots]]/Table1[[#This Row],[Total Population]],"0.0%")</f>
        <v>0.36659805522038469</v>
      </c>
      <c r="Y5935" s="24">
        <f>Table1[[#This Row],[Female Ballots]]/Table1[[#This Row],[Female Voters]]</f>
        <v>0.51998455300251012</v>
      </c>
      <c r="Z5935" s="24">
        <f>Table1[[#This Row],[Male Ballots]]/Table1[[#This Row],[Male Voters]]</f>
        <v>0.53035829221197173</v>
      </c>
      <c r="AA5935" s="24">
        <f>Table1[[#This Row],[Total Ballots]]/Table1[[#This Row],[Total Voters]]</f>
        <v>0.5248450360735698</v>
      </c>
    </row>
    <row r="5936" spans="1:27" s="12" customFormat="1" x14ac:dyDescent="0.35">
      <c r="A5936" s="19" t="s">
        <v>46</v>
      </c>
      <c r="B5936" s="20">
        <v>2014</v>
      </c>
      <c r="C5936" s="17" t="s">
        <v>82</v>
      </c>
      <c r="D5936" s="20" t="s">
        <v>69</v>
      </c>
      <c r="E5936" s="37" t="s">
        <v>74</v>
      </c>
      <c r="F5936" s="34" t="s">
        <v>78</v>
      </c>
      <c r="G5936" s="21" t="s">
        <v>66</v>
      </c>
      <c r="H5936" s="22">
        <v>7295</v>
      </c>
      <c r="I5936" s="22">
        <v>7072</v>
      </c>
      <c r="J5936" s="22">
        <v>14367</v>
      </c>
      <c r="K5936" s="31">
        <v>6146</v>
      </c>
      <c r="L5936" s="31">
        <v>5787</v>
      </c>
      <c r="M5936" s="31"/>
      <c r="N5936" s="31">
        <v>11933</v>
      </c>
      <c r="O5936" s="22">
        <v>4047</v>
      </c>
      <c r="P5936" s="22">
        <v>3881</v>
      </c>
      <c r="Q5936" s="22"/>
      <c r="R5936" s="23">
        <v>7928</v>
      </c>
      <c r="S5936" s="130">
        <f>IFERROR(Table1[[#This Row],[Female Voters]]/Table1[[#This Row],[Female Population]],"0.0%")</f>
        <v>0.84249485949280334</v>
      </c>
      <c r="T5936" s="130">
        <f>IFERROR(Table1[[#This Row],[Male Voters]]/Table1[[#This Row],[Male Population]],"0.0%")</f>
        <v>0.81829751131221717</v>
      </c>
      <c r="U5936" s="130">
        <f>IFERROR(Table1[[#This Row],[Total Voters]]/Table1[[#This Row],[Total Population]],"0.0%")</f>
        <v>0.83058397716990329</v>
      </c>
      <c r="V5936" s="130">
        <f>IFERROR(Table1[[#This Row],[Female Ballots]]/Table1[[#This Row],[Female Population]],"0.0%")</f>
        <v>0.55476353666895128</v>
      </c>
      <c r="W5936" s="130">
        <f>IFERROR(Table1[[#This Row],[Male Ballots]]/Table1[[#This Row],[Male Population]],"0.0%")</f>
        <v>0.54878393665158376</v>
      </c>
      <c r="X5936" s="130">
        <f>IFERROR(Table1[[#This Row],[Total Ballots]]/Table1[[#This Row],[Total Population]],"0.0%")</f>
        <v>0.5518201433841442</v>
      </c>
      <c r="Y5936" s="24">
        <f>Table1[[#This Row],[Female Ballots]]/Table1[[#This Row],[Female Voters]]</f>
        <v>0.65847705824926783</v>
      </c>
      <c r="Z5936" s="24">
        <f>Table1[[#This Row],[Male Ballots]]/Table1[[#This Row],[Male Voters]]</f>
        <v>0.6706410921029895</v>
      </c>
      <c r="AA5936" s="24">
        <f>Table1[[#This Row],[Total Ballots]]/Table1[[#This Row],[Total Voters]]</f>
        <v>0.66437609989105839</v>
      </c>
    </row>
    <row r="5937" spans="1:27" s="12" customFormat="1" x14ac:dyDescent="0.35">
      <c r="A5937" s="19" t="s">
        <v>46</v>
      </c>
      <c r="B5937" s="20">
        <v>2014</v>
      </c>
      <c r="C5937" s="17" t="s">
        <v>82</v>
      </c>
      <c r="D5937" s="20" t="s">
        <v>69</v>
      </c>
      <c r="E5937" s="37" t="s">
        <v>74</v>
      </c>
      <c r="F5937" s="34" t="s">
        <v>78</v>
      </c>
      <c r="G5937" s="9" t="s">
        <v>67</v>
      </c>
      <c r="H5937" s="22">
        <v>9646</v>
      </c>
      <c r="I5937" s="22">
        <v>8305.9998999999989</v>
      </c>
      <c r="J5937" s="22">
        <v>17952</v>
      </c>
      <c r="K5937" s="31">
        <v>8311</v>
      </c>
      <c r="L5937" s="31">
        <v>7461</v>
      </c>
      <c r="M5937" s="31"/>
      <c r="N5937" s="31">
        <v>15772</v>
      </c>
      <c r="O5937" s="22">
        <v>6277</v>
      </c>
      <c r="P5937" s="22">
        <v>5994</v>
      </c>
      <c r="Q5937" s="22"/>
      <c r="R5937" s="23">
        <v>12271</v>
      </c>
      <c r="S5937" s="130">
        <f>IFERROR(Table1[[#This Row],[Female Voters]]/Table1[[#This Row],[Female Population]],"0.0%")</f>
        <v>0.8616006634874559</v>
      </c>
      <c r="T5937" s="130">
        <f>IFERROR(Table1[[#This Row],[Male Voters]]/Table1[[#This Row],[Male Population]],"0.0%")</f>
        <v>0.89826632432297537</v>
      </c>
      <c r="U5937" s="130">
        <f>IFERROR(Table1[[#This Row],[Total Voters]]/Table1[[#This Row],[Total Population]],"0.0%")</f>
        <v>0.87856506238859178</v>
      </c>
      <c r="V5937" s="130">
        <f>IFERROR(Table1[[#This Row],[Female Ballots]]/Table1[[#This Row],[Female Population]],"0.0%")</f>
        <v>0.65073605639643373</v>
      </c>
      <c r="W5937" s="130">
        <f>IFERROR(Table1[[#This Row],[Male Ballots]]/Table1[[#This Row],[Male Population]],"0.0%")</f>
        <v>0.72164701085536986</v>
      </c>
      <c r="X5937" s="130">
        <f>IFERROR(Table1[[#This Row],[Total Ballots]]/Table1[[#This Row],[Total Population]],"0.0%")</f>
        <v>0.68354500891265602</v>
      </c>
      <c r="Y5937" s="24">
        <f>Table1[[#This Row],[Female Ballots]]/Table1[[#This Row],[Female Voters]]</f>
        <v>0.75526410780892794</v>
      </c>
      <c r="Z5937" s="24">
        <f>Table1[[#This Row],[Male Ballots]]/Table1[[#This Row],[Male Voters]]</f>
        <v>0.80337756332931243</v>
      </c>
      <c r="AA5937" s="24">
        <f>Table1[[#This Row],[Total Ballots]]/Table1[[#This Row],[Total Voters]]</f>
        <v>0.77802434694395128</v>
      </c>
    </row>
    <row r="5938" spans="1:27" s="12" customFormat="1" x14ac:dyDescent="0.35">
      <c r="A5938" s="19" t="s">
        <v>53</v>
      </c>
      <c r="B5938" s="20">
        <v>2014</v>
      </c>
      <c r="C5938" s="17" t="s">
        <v>82</v>
      </c>
      <c r="D5938" s="20"/>
      <c r="E5938" s="37" t="s">
        <v>74</v>
      </c>
      <c r="F5938" s="34" t="s">
        <v>78</v>
      </c>
      <c r="G5938" s="21" t="s">
        <v>79</v>
      </c>
      <c r="H5938" s="22">
        <v>14634.379399999998</v>
      </c>
      <c r="I5938" s="22">
        <v>14514.370499999999</v>
      </c>
      <c r="J5938" s="22">
        <v>29148.750900000003</v>
      </c>
      <c r="K5938" s="22">
        <v>9659</v>
      </c>
      <c r="L5938" s="22">
        <v>8900</v>
      </c>
      <c r="M5938" s="22">
        <v>334</v>
      </c>
      <c r="N5938" s="22">
        <v>18893</v>
      </c>
      <c r="O5938" s="22">
        <v>5399</v>
      </c>
      <c r="P5938" s="22">
        <v>5232</v>
      </c>
      <c r="Q5938" s="22">
        <v>189</v>
      </c>
      <c r="R5938" s="23">
        <v>10820</v>
      </c>
      <c r="S5938" s="130">
        <f>IFERROR(Table1[[#This Row],[Female Voters]]/Table1[[#This Row],[Female Population]],"0.0%")</f>
        <v>0.66002115538975303</v>
      </c>
      <c r="T5938" s="130">
        <f>IFERROR(Table1[[#This Row],[Male Voters]]/Table1[[#This Row],[Male Population]],"0.0%")</f>
        <v>0.6131853944337442</v>
      </c>
      <c r="U5938" s="130">
        <f>IFERROR(Table1[[#This Row],[Total Voters]]/Table1[[#This Row],[Total Population]],"0.0%")</f>
        <v>0.64815813428217939</v>
      </c>
      <c r="V5938" s="130">
        <f>IFERROR(Table1[[#This Row],[Female Ballots]]/Table1[[#This Row],[Female Population]],"0.0%")</f>
        <v>0.36892579127749009</v>
      </c>
      <c r="W5938" s="130">
        <f>IFERROR(Table1[[#This Row],[Male Ballots]]/Table1[[#This Row],[Male Population]],"0.0%")</f>
        <v>0.360470335244646</v>
      </c>
      <c r="X5938" s="130">
        <f>IFERROR(Table1[[#This Row],[Total Ballots]]/Table1[[#This Row],[Total Population]],"0.0%")</f>
        <v>0.37119943963019009</v>
      </c>
      <c r="Y5938" s="24">
        <f>Table1[[#This Row],[Female Ballots]]/Table1[[#This Row],[Female Voters]]</f>
        <v>0.55896055492286989</v>
      </c>
      <c r="Z5938" s="24">
        <f>Table1[[#This Row],[Male Ballots]]/Table1[[#This Row],[Male Voters]]</f>
        <v>0.5878651685393258</v>
      </c>
      <c r="AA5938" s="24">
        <f>Table1[[#This Row],[Total Ballots]]/Table1[[#This Row],[Total Voters]]</f>
        <v>0.57269888318424811</v>
      </c>
    </row>
    <row r="5939" spans="1:27" s="12" customFormat="1" x14ac:dyDescent="0.35">
      <c r="A5939" s="19" t="s">
        <v>53</v>
      </c>
      <c r="B5939" s="20">
        <v>2014</v>
      </c>
      <c r="C5939" s="17" t="s">
        <v>82</v>
      </c>
      <c r="D5939" s="20"/>
      <c r="E5939" s="37" t="s">
        <v>74</v>
      </c>
      <c r="F5939" s="34" t="s">
        <v>78</v>
      </c>
      <c r="G5939" s="21" t="s">
        <v>62</v>
      </c>
      <c r="H5939" s="22">
        <v>1526.0368000000001</v>
      </c>
      <c r="I5939" s="22">
        <v>1741.0416</v>
      </c>
      <c r="J5939" s="22">
        <v>3267.0784000000003</v>
      </c>
      <c r="K5939" s="31">
        <v>782</v>
      </c>
      <c r="L5939" s="31">
        <v>725</v>
      </c>
      <c r="M5939" s="31">
        <v>22</v>
      </c>
      <c r="N5939" s="31">
        <v>1529</v>
      </c>
      <c r="O5939" s="22">
        <v>154</v>
      </c>
      <c r="P5939" s="22">
        <v>163</v>
      </c>
      <c r="Q5939" s="22">
        <v>7</v>
      </c>
      <c r="R5939" s="23">
        <v>324</v>
      </c>
      <c r="S5939" s="130">
        <f>IFERROR(Table1[[#This Row],[Female Voters]]/Table1[[#This Row],[Female Population]],"0.0%")</f>
        <v>0.51243849427484311</v>
      </c>
      <c r="T5939" s="130">
        <f>IFERROR(Table1[[#This Row],[Male Voters]]/Table1[[#This Row],[Male Population]],"0.0%")</f>
        <v>0.4164173906011206</v>
      </c>
      <c r="U5939" s="130">
        <f>IFERROR(Table1[[#This Row],[Total Voters]]/Table1[[#This Row],[Total Population]],"0.0%")</f>
        <v>0.46800223710578842</v>
      </c>
      <c r="V5939" s="130">
        <f>IFERROR(Table1[[#This Row],[Female Ballots]]/Table1[[#This Row],[Female Population]],"0.0%")</f>
        <v>0.10091499759376707</v>
      </c>
      <c r="W5939" s="130">
        <f>IFERROR(Table1[[#This Row],[Male Ballots]]/Table1[[#This Row],[Male Population]],"0.0%")</f>
        <v>9.3622116783424358E-2</v>
      </c>
      <c r="X5939" s="130">
        <f>IFERROR(Table1[[#This Row],[Total Ballots]]/Table1[[#This Row],[Total Population]],"0.0%")</f>
        <v>9.917117385367917E-2</v>
      </c>
      <c r="Y5939" s="24">
        <f>Table1[[#This Row],[Female Ballots]]/Table1[[#This Row],[Female Voters]]</f>
        <v>0.1969309462915601</v>
      </c>
      <c r="Z5939" s="24">
        <f>Table1[[#This Row],[Male Ballots]]/Table1[[#This Row],[Male Voters]]</f>
        <v>0.22482758620689655</v>
      </c>
      <c r="AA5939" s="24">
        <f>Table1[[#This Row],[Total Ballots]]/Table1[[#This Row],[Total Voters]]</f>
        <v>0.2119032047089601</v>
      </c>
    </row>
    <row r="5940" spans="1:27" s="12" customFormat="1" x14ac:dyDescent="0.35">
      <c r="A5940" s="19" t="s">
        <v>53</v>
      </c>
      <c r="B5940" s="20">
        <v>2014</v>
      </c>
      <c r="C5940" s="17" t="s">
        <v>82</v>
      </c>
      <c r="D5940" s="20"/>
      <c r="E5940" s="37" t="s">
        <v>74</v>
      </c>
      <c r="F5940" s="34" t="s">
        <v>78</v>
      </c>
      <c r="G5940" s="21" t="s">
        <v>63</v>
      </c>
      <c r="H5940" s="22">
        <v>2384.0590000000002</v>
      </c>
      <c r="I5940" s="22">
        <v>2478.06</v>
      </c>
      <c r="J5940" s="22">
        <v>4862.1190000000006</v>
      </c>
      <c r="K5940" s="31">
        <v>1223</v>
      </c>
      <c r="L5940" s="31">
        <v>1130</v>
      </c>
      <c r="M5940" s="31">
        <v>35</v>
      </c>
      <c r="N5940" s="31">
        <v>2388</v>
      </c>
      <c r="O5940" s="22">
        <v>362</v>
      </c>
      <c r="P5940" s="22">
        <v>345</v>
      </c>
      <c r="Q5940" s="22">
        <v>13</v>
      </c>
      <c r="R5940" s="23">
        <v>720</v>
      </c>
      <c r="S5940" s="130">
        <f>IFERROR(Table1[[#This Row],[Female Voters]]/Table1[[#This Row],[Female Population]],"0.0%")</f>
        <v>0.51299066004658433</v>
      </c>
      <c r="T5940" s="130">
        <f>IFERROR(Table1[[#This Row],[Male Voters]]/Table1[[#This Row],[Male Population]],"0.0%")</f>
        <v>0.45600187243246737</v>
      </c>
      <c r="U5940" s="130">
        <f>IFERROR(Table1[[#This Row],[Total Voters]]/Table1[[#This Row],[Total Population]],"0.0%")</f>
        <v>0.49114388191650588</v>
      </c>
      <c r="V5940" s="130">
        <f>IFERROR(Table1[[#This Row],[Female Ballots]]/Table1[[#This Row],[Female Population]],"0.0%")</f>
        <v>0.151841879752137</v>
      </c>
      <c r="W5940" s="130">
        <f>IFERROR(Table1[[#This Row],[Male Ballots]]/Table1[[#This Row],[Male Population]],"0.0%")</f>
        <v>0.13922181060991259</v>
      </c>
      <c r="X5940" s="130">
        <f>IFERROR(Table1[[#This Row],[Total Ballots]]/Table1[[#This Row],[Total Population]],"0.0%")</f>
        <v>0.1480835824873887</v>
      </c>
      <c r="Y5940" s="24">
        <f>Table1[[#This Row],[Female Ballots]]/Table1[[#This Row],[Female Voters]]</f>
        <v>0.29599345870809485</v>
      </c>
      <c r="Z5940" s="24">
        <f>Table1[[#This Row],[Male Ballots]]/Table1[[#This Row],[Male Voters]]</f>
        <v>0.30530973451327431</v>
      </c>
      <c r="AA5940" s="24">
        <f>Table1[[#This Row],[Total Ballots]]/Table1[[#This Row],[Total Voters]]</f>
        <v>0.30150753768844218</v>
      </c>
    </row>
    <row r="5941" spans="1:27" s="12" customFormat="1" x14ac:dyDescent="0.35">
      <c r="A5941" s="19" t="s">
        <v>53</v>
      </c>
      <c r="B5941" s="20">
        <v>2014</v>
      </c>
      <c r="C5941" s="17" t="s">
        <v>82</v>
      </c>
      <c r="D5941" s="20"/>
      <c r="E5941" s="37" t="s">
        <v>74</v>
      </c>
      <c r="F5941" s="34" t="s">
        <v>78</v>
      </c>
      <c r="G5941" s="21" t="s">
        <v>64</v>
      </c>
      <c r="H5941" s="22">
        <v>2430.0609999999997</v>
      </c>
      <c r="I5941" s="22">
        <v>2418.06</v>
      </c>
      <c r="J5941" s="22">
        <v>4848.1219999999994</v>
      </c>
      <c r="K5941" s="31">
        <v>1320</v>
      </c>
      <c r="L5941" s="31">
        <v>1180</v>
      </c>
      <c r="M5941" s="31">
        <v>63</v>
      </c>
      <c r="N5941" s="31">
        <v>2563</v>
      </c>
      <c r="O5941" s="22">
        <v>496</v>
      </c>
      <c r="P5941" s="22">
        <v>486</v>
      </c>
      <c r="Q5941" s="22">
        <v>28</v>
      </c>
      <c r="R5941" s="23">
        <v>1010</v>
      </c>
      <c r="S5941" s="130">
        <f>IFERROR(Table1[[#This Row],[Female Voters]]/Table1[[#This Row],[Female Population]],"0.0%")</f>
        <v>0.54319624075280426</v>
      </c>
      <c r="T5941" s="130">
        <f>IFERROR(Table1[[#This Row],[Male Voters]]/Table1[[#This Row],[Male Population]],"0.0%")</f>
        <v>0.48799450799401173</v>
      </c>
      <c r="U5941" s="130">
        <f>IFERROR(Table1[[#This Row],[Total Voters]]/Table1[[#This Row],[Total Population]],"0.0%")</f>
        <v>0.52865831346653414</v>
      </c>
      <c r="V5941" s="130">
        <f>IFERROR(Table1[[#This Row],[Female Ballots]]/Table1[[#This Row],[Female Population]],"0.0%")</f>
        <v>0.2041101025859022</v>
      </c>
      <c r="W5941" s="130">
        <f>IFERROR(Table1[[#This Row],[Male Ballots]]/Table1[[#This Row],[Male Population]],"0.0%")</f>
        <v>0.2009875685466862</v>
      </c>
      <c r="X5941" s="130">
        <f>IFERROR(Table1[[#This Row],[Total Ballots]]/Table1[[#This Row],[Total Population]],"0.0%")</f>
        <v>0.20832809075349179</v>
      </c>
      <c r="Y5941" s="24">
        <f>Table1[[#This Row],[Female Ballots]]/Table1[[#This Row],[Female Voters]]</f>
        <v>0.37575757575757573</v>
      </c>
      <c r="Z5941" s="24">
        <f>Table1[[#This Row],[Male Ballots]]/Table1[[#This Row],[Male Voters]]</f>
        <v>0.41186440677966102</v>
      </c>
      <c r="AA5941" s="24">
        <f>Table1[[#This Row],[Total Ballots]]/Table1[[#This Row],[Total Voters]]</f>
        <v>0.39406944986344128</v>
      </c>
    </row>
    <row r="5942" spans="1:27" s="12" customFormat="1" x14ac:dyDescent="0.35">
      <c r="A5942" s="19" t="s">
        <v>53</v>
      </c>
      <c r="B5942" s="20">
        <v>2014</v>
      </c>
      <c r="C5942" s="17" t="s">
        <v>82</v>
      </c>
      <c r="D5942" s="20"/>
      <c r="E5942" s="37" t="s">
        <v>74</v>
      </c>
      <c r="F5942" s="34" t="s">
        <v>78</v>
      </c>
      <c r="G5942" s="21" t="s">
        <v>65</v>
      </c>
      <c r="H5942" s="22">
        <v>2529.067</v>
      </c>
      <c r="I5942" s="22">
        <v>2499.0649999999996</v>
      </c>
      <c r="J5942" s="22">
        <v>5028.1309999999994</v>
      </c>
      <c r="K5942" s="31">
        <v>1603</v>
      </c>
      <c r="L5942" s="31">
        <v>1456</v>
      </c>
      <c r="M5942" s="31">
        <v>56</v>
      </c>
      <c r="N5942" s="31">
        <v>3115</v>
      </c>
      <c r="O5942" s="22">
        <v>863</v>
      </c>
      <c r="P5942" s="22">
        <v>798</v>
      </c>
      <c r="Q5942" s="22">
        <v>31</v>
      </c>
      <c r="R5942" s="23">
        <v>1692</v>
      </c>
      <c r="S5942" s="130">
        <f>IFERROR(Table1[[#This Row],[Female Voters]]/Table1[[#This Row],[Female Population]],"0.0%")</f>
        <v>0.63383057862840331</v>
      </c>
      <c r="T5942" s="130">
        <f>IFERROR(Table1[[#This Row],[Male Voters]]/Table1[[#This Row],[Male Population]],"0.0%")</f>
        <v>0.58261789909426132</v>
      </c>
      <c r="U5942" s="130">
        <f>IFERROR(Table1[[#This Row],[Total Voters]]/Table1[[#This Row],[Total Population]],"0.0%")</f>
        <v>0.61951448758992167</v>
      </c>
      <c r="V5942" s="130">
        <f>IFERROR(Table1[[#This Row],[Female Ballots]]/Table1[[#This Row],[Female Population]],"0.0%")</f>
        <v>0.34123255730275237</v>
      </c>
      <c r="W5942" s="130">
        <f>IFERROR(Table1[[#This Row],[Male Ballots]]/Table1[[#This Row],[Male Population]],"0.0%")</f>
        <v>0.31931942546512398</v>
      </c>
      <c r="X5942" s="130">
        <f>IFERROR(Table1[[#This Row],[Total Ballots]]/Table1[[#This Row],[Total Population]],"0.0%")</f>
        <v>0.33650674574707784</v>
      </c>
      <c r="Y5942" s="24">
        <f>Table1[[#This Row],[Female Ballots]]/Table1[[#This Row],[Female Voters]]</f>
        <v>0.53836556456643792</v>
      </c>
      <c r="Z5942" s="24">
        <f>Table1[[#This Row],[Male Ballots]]/Table1[[#This Row],[Male Voters]]</f>
        <v>0.54807692307692313</v>
      </c>
      <c r="AA5942" s="24">
        <f>Table1[[#This Row],[Total Ballots]]/Table1[[#This Row],[Total Voters]]</f>
        <v>0.54317817014446224</v>
      </c>
    </row>
    <row r="5943" spans="1:27" s="12" customFormat="1" x14ac:dyDescent="0.35">
      <c r="A5943" s="19" t="s">
        <v>53</v>
      </c>
      <c r="B5943" s="20">
        <v>2014</v>
      </c>
      <c r="C5943" s="17" t="s">
        <v>82</v>
      </c>
      <c r="D5943" s="20"/>
      <c r="E5943" s="37" t="s">
        <v>74</v>
      </c>
      <c r="F5943" s="34" t="s">
        <v>78</v>
      </c>
      <c r="G5943" s="21" t="s">
        <v>66</v>
      </c>
      <c r="H5943" s="22">
        <v>2478.0659999999998</v>
      </c>
      <c r="I5943" s="22">
        <v>2423.0639999999999</v>
      </c>
      <c r="J5943" s="22">
        <v>4901.1310000000003</v>
      </c>
      <c r="K5943" s="31">
        <v>2041</v>
      </c>
      <c r="L5943" s="31">
        <v>1880</v>
      </c>
      <c r="M5943" s="31">
        <v>61</v>
      </c>
      <c r="N5943" s="31">
        <v>3982</v>
      </c>
      <c r="O5943" s="22">
        <v>1392</v>
      </c>
      <c r="P5943" s="22">
        <v>1346</v>
      </c>
      <c r="Q5943" s="22">
        <v>38</v>
      </c>
      <c r="R5943" s="23">
        <v>2776</v>
      </c>
      <c r="S5943" s="130">
        <f>IFERROR(Table1[[#This Row],[Female Voters]]/Table1[[#This Row],[Female Population]],"0.0%")</f>
        <v>0.82362616653470899</v>
      </c>
      <c r="T5943" s="130">
        <f>IFERROR(Table1[[#This Row],[Male Voters]]/Table1[[#This Row],[Male Population]],"0.0%")</f>
        <v>0.77587715388450329</v>
      </c>
      <c r="U5943" s="130">
        <f>IFERROR(Table1[[#This Row],[Total Voters]]/Table1[[#This Row],[Total Population]],"0.0%")</f>
        <v>0.81246553091521112</v>
      </c>
      <c r="V5943" s="130">
        <f>IFERROR(Table1[[#This Row],[Female Ballots]]/Table1[[#This Row],[Female Population]],"0.0%")</f>
        <v>0.56172838011578385</v>
      </c>
      <c r="W5943" s="130">
        <f>IFERROR(Table1[[#This Row],[Male Ballots]]/Table1[[#This Row],[Male Population]],"0.0%")</f>
        <v>0.55549502613220292</v>
      </c>
      <c r="X5943" s="130">
        <f>IFERROR(Table1[[#This Row],[Total Ballots]]/Table1[[#This Row],[Total Population]],"0.0%")</f>
        <v>0.56639987790573232</v>
      </c>
      <c r="Y5943" s="24">
        <f>Table1[[#This Row],[Female Ballots]]/Table1[[#This Row],[Female Voters]]</f>
        <v>0.68201861832435084</v>
      </c>
      <c r="Z5943" s="24">
        <f>Table1[[#This Row],[Male Ballots]]/Table1[[#This Row],[Male Voters]]</f>
        <v>0.71595744680851059</v>
      </c>
      <c r="AA5943" s="24">
        <f>Table1[[#This Row],[Total Ballots]]/Table1[[#This Row],[Total Voters]]</f>
        <v>0.69713711702661973</v>
      </c>
    </row>
    <row r="5944" spans="1:27" s="12" customFormat="1" x14ac:dyDescent="0.35">
      <c r="A5944" s="19" t="s">
        <v>53</v>
      </c>
      <c r="B5944" s="20">
        <v>2014</v>
      </c>
      <c r="C5944" s="17" t="s">
        <v>82</v>
      </c>
      <c r="D5944" s="20"/>
      <c r="E5944" s="37" t="s">
        <v>74</v>
      </c>
      <c r="F5944" s="34" t="s">
        <v>78</v>
      </c>
      <c r="G5944" s="21" t="s">
        <v>67</v>
      </c>
      <c r="H5944" s="22">
        <v>3287.0896000000002</v>
      </c>
      <c r="I5944" s="22">
        <v>2955.0799000000002</v>
      </c>
      <c r="J5944" s="22">
        <v>6242.1695</v>
      </c>
      <c r="K5944" s="31">
        <v>2690</v>
      </c>
      <c r="L5944" s="31">
        <v>2529</v>
      </c>
      <c r="M5944" s="31">
        <v>97</v>
      </c>
      <c r="N5944" s="31">
        <v>5316</v>
      </c>
      <c r="O5944" s="22">
        <v>2132</v>
      </c>
      <c r="P5944" s="22">
        <v>2094</v>
      </c>
      <c r="Q5944" s="22">
        <v>72</v>
      </c>
      <c r="R5944" s="23">
        <v>4298</v>
      </c>
      <c r="S5944" s="130">
        <f>IFERROR(Table1[[#This Row],[Female Voters]]/Table1[[#This Row],[Female Population]],"0.0%")</f>
        <v>0.81835311091002805</v>
      </c>
      <c r="T5944" s="130">
        <f>IFERROR(Table1[[#This Row],[Male Voters]]/Table1[[#This Row],[Male Population]],"0.0%")</f>
        <v>0.85581442315654477</v>
      </c>
      <c r="U5944" s="130">
        <f>IFERROR(Table1[[#This Row],[Total Voters]]/Table1[[#This Row],[Total Population]],"0.0%")</f>
        <v>0.85162698641874435</v>
      </c>
      <c r="V5944" s="130">
        <f>IFERROR(Table1[[#This Row],[Female Ballots]]/Table1[[#This Row],[Female Population]],"0.0%")</f>
        <v>0.64859807898147948</v>
      </c>
      <c r="W5944" s="130">
        <f>IFERROR(Table1[[#This Row],[Male Ballots]]/Table1[[#This Row],[Male Population]],"0.0%")</f>
        <v>0.70861028156971317</v>
      </c>
      <c r="X5944" s="130">
        <f>IFERROR(Table1[[#This Row],[Total Ballots]]/Table1[[#This Row],[Total Population]],"0.0%")</f>
        <v>0.68854266132952657</v>
      </c>
      <c r="Y5944" s="24">
        <f>Table1[[#This Row],[Female Ballots]]/Table1[[#This Row],[Female Voters]]</f>
        <v>0.7925650557620818</v>
      </c>
      <c r="Z5944" s="24">
        <f>Table1[[#This Row],[Male Ballots]]/Table1[[#This Row],[Male Voters]]</f>
        <v>0.82799525504151839</v>
      </c>
      <c r="AA5944" s="24">
        <f>Table1[[#This Row],[Total Ballots]]/Table1[[#This Row],[Total Voters]]</f>
        <v>0.80850263355906693</v>
      </c>
    </row>
    <row r="5945" spans="1:27" s="12" customFormat="1" x14ac:dyDescent="0.35">
      <c r="A5945" s="19" t="s">
        <v>32</v>
      </c>
      <c r="B5945" s="20">
        <v>2014</v>
      </c>
      <c r="C5945" s="17" t="s">
        <v>82</v>
      </c>
      <c r="D5945" s="20"/>
      <c r="E5945" s="37" t="s">
        <v>74</v>
      </c>
      <c r="F5945" s="34" t="s">
        <v>78</v>
      </c>
      <c r="G5945" s="21" t="s">
        <v>79</v>
      </c>
      <c r="H5945" s="22">
        <v>2905.5011300000001</v>
      </c>
      <c r="I5945" s="22">
        <v>3062.5483100000001</v>
      </c>
      <c r="J5945" s="22">
        <v>5968.0492800000002</v>
      </c>
      <c r="K5945" s="22">
        <v>2232</v>
      </c>
      <c r="L5945" s="22">
        <v>2210</v>
      </c>
      <c r="M5945" s="22"/>
      <c r="N5945" s="22">
        <v>4442</v>
      </c>
      <c r="O5945" s="22">
        <v>1550</v>
      </c>
      <c r="P5945" s="22">
        <v>1502</v>
      </c>
      <c r="Q5945" s="22"/>
      <c r="R5945" s="23">
        <v>3052</v>
      </c>
      <c r="S5945" s="130">
        <f>IFERROR(Table1[[#This Row],[Female Voters]]/Table1[[#This Row],[Female Population]],"0.0%")</f>
        <v>0.76819794594263324</v>
      </c>
      <c r="T5945" s="130">
        <f>IFERROR(Table1[[#This Row],[Male Voters]]/Table1[[#This Row],[Male Population]],"0.0%")</f>
        <v>0.72162126970659934</v>
      </c>
      <c r="U5945" s="130">
        <f>IFERROR(Table1[[#This Row],[Total Voters]]/Table1[[#This Row],[Total Population]],"0.0%")</f>
        <v>0.74429680312559343</v>
      </c>
      <c r="V5945" s="130">
        <f>IFERROR(Table1[[#This Row],[Female Ballots]]/Table1[[#This Row],[Female Population]],"0.0%")</f>
        <v>0.53347079579349532</v>
      </c>
      <c r="W5945" s="130">
        <f>IFERROR(Table1[[#This Row],[Male Ballots]]/Table1[[#This Row],[Male Population]],"0.0%")</f>
        <v>0.49044124303136299</v>
      </c>
      <c r="X5945" s="130">
        <f>IFERROR(Table1[[#This Row],[Total Ballots]]/Table1[[#This Row],[Total Population]],"0.0%")</f>
        <v>0.51138987913987199</v>
      </c>
      <c r="Y5945" s="24">
        <f>Table1[[#This Row],[Female Ballots]]/Table1[[#This Row],[Female Voters]]</f>
        <v>0.69444444444444442</v>
      </c>
      <c r="Z5945" s="24">
        <f>Table1[[#This Row],[Male Ballots]]/Table1[[#This Row],[Male Voters]]</f>
        <v>0.67963800904977378</v>
      </c>
      <c r="AA5945" s="24">
        <f>Table1[[#This Row],[Total Ballots]]/Table1[[#This Row],[Total Voters]]</f>
        <v>0.68707789284106258</v>
      </c>
    </row>
    <row r="5946" spans="1:27" s="12" customFormat="1" x14ac:dyDescent="0.35">
      <c r="A5946" s="19" t="s">
        <v>32</v>
      </c>
      <c r="B5946" s="20">
        <v>2014</v>
      </c>
      <c r="C5946" s="17" t="s">
        <v>82</v>
      </c>
      <c r="D5946" s="20"/>
      <c r="E5946" s="37" t="s">
        <v>74</v>
      </c>
      <c r="F5946" s="34" t="s">
        <v>78</v>
      </c>
      <c r="G5946" s="21" t="s">
        <v>62</v>
      </c>
      <c r="H5946" s="22">
        <v>222.0009</v>
      </c>
      <c r="I5946" s="22">
        <v>319.03530999999998</v>
      </c>
      <c r="J5946" s="22">
        <v>541.03618000000006</v>
      </c>
      <c r="K5946" s="31">
        <v>135</v>
      </c>
      <c r="L5946" s="31">
        <v>152</v>
      </c>
      <c r="M5946" s="31"/>
      <c r="N5946" s="31">
        <v>287</v>
      </c>
      <c r="O5946" s="22">
        <v>47</v>
      </c>
      <c r="P5946" s="22">
        <v>48</v>
      </c>
      <c r="Q5946" s="22"/>
      <c r="R5946" s="23">
        <v>95</v>
      </c>
      <c r="S5946" s="130">
        <f>IFERROR(Table1[[#This Row],[Female Voters]]/Table1[[#This Row],[Female Population]],"0.0%")</f>
        <v>0.6081056428149616</v>
      </c>
      <c r="T5946" s="130">
        <f>IFERROR(Table1[[#This Row],[Male Voters]]/Table1[[#This Row],[Male Population]],"0.0%")</f>
        <v>0.47643629164433243</v>
      </c>
      <c r="U5946" s="130">
        <f>IFERROR(Table1[[#This Row],[Total Voters]]/Table1[[#This Row],[Total Population]],"0.0%")</f>
        <v>0.53046360041947649</v>
      </c>
      <c r="V5946" s="130">
        <f>IFERROR(Table1[[#This Row],[Female Ballots]]/Table1[[#This Row],[Female Population]],"0.0%")</f>
        <v>0.2117108534244681</v>
      </c>
      <c r="W5946" s="130">
        <f>IFERROR(Table1[[#This Row],[Male Ballots]]/Table1[[#This Row],[Male Population]],"0.0%")</f>
        <v>0.15045356578242078</v>
      </c>
      <c r="X5946" s="130">
        <f>IFERROR(Table1[[#This Row],[Total Ballots]]/Table1[[#This Row],[Total Population]],"0.0%")</f>
        <v>0.17558899665453057</v>
      </c>
      <c r="Y5946" s="24">
        <f>Table1[[#This Row],[Female Ballots]]/Table1[[#This Row],[Female Voters]]</f>
        <v>0.34814814814814815</v>
      </c>
      <c r="Z5946" s="24">
        <f>Table1[[#This Row],[Male Ballots]]/Table1[[#This Row],[Male Voters]]</f>
        <v>0.31578947368421051</v>
      </c>
      <c r="AA5946" s="24">
        <f>Table1[[#This Row],[Total Ballots]]/Table1[[#This Row],[Total Voters]]</f>
        <v>0.33101045296167247</v>
      </c>
    </row>
    <row r="5947" spans="1:27" s="12" customFormat="1" x14ac:dyDescent="0.35">
      <c r="A5947" s="19" t="s">
        <v>32</v>
      </c>
      <c r="B5947" s="20">
        <v>2014</v>
      </c>
      <c r="C5947" s="17" t="s">
        <v>82</v>
      </c>
      <c r="D5947" s="20"/>
      <c r="E5947" s="37" t="s">
        <v>74</v>
      </c>
      <c r="F5947" s="34" t="s">
        <v>78</v>
      </c>
      <c r="G5947" s="21" t="s">
        <v>63</v>
      </c>
      <c r="H5947" s="22">
        <v>310.00580000000002</v>
      </c>
      <c r="I5947" s="22">
        <v>328.99180000000001</v>
      </c>
      <c r="J5947" s="22">
        <v>638.99759999999992</v>
      </c>
      <c r="K5947" s="31">
        <v>218</v>
      </c>
      <c r="L5947" s="31">
        <v>226</v>
      </c>
      <c r="M5947" s="31"/>
      <c r="N5947" s="31">
        <v>444</v>
      </c>
      <c r="O5947" s="22">
        <v>96</v>
      </c>
      <c r="P5947" s="22">
        <v>81</v>
      </c>
      <c r="Q5947" s="22"/>
      <c r="R5947" s="23">
        <v>177</v>
      </c>
      <c r="S5947" s="130">
        <f>IFERROR(Table1[[#This Row],[Female Voters]]/Table1[[#This Row],[Female Population]],"0.0%")</f>
        <v>0.70321264956978224</v>
      </c>
      <c r="T5947" s="130">
        <f>IFERROR(Table1[[#This Row],[Male Voters]]/Table1[[#This Row],[Male Population]],"0.0%")</f>
        <v>0.68694721266609071</v>
      </c>
      <c r="U5947" s="130">
        <f>IFERROR(Table1[[#This Row],[Total Voters]]/Table1[[#This Row],[Total Population]],"0.0%")</f>
        <v>0.6948382904724526</v>
      </c>
      <c r="V5947" s="130">
        <f>IFERROR(Table1[[#This Row],[Female Ballots]]/Table1[[#This Row],[Female Population]],"0.0%")</f>
        <v>0.30967162549861971</v>
      </c>
      <c r="W5947" s="130">
        <f>IFERROR(Table1[[#This Row],[Male Ballots]]/Table1[[#This Row],[Male Population]],"0.0%")</f>
        <v>0.24620674436262543</v>
      </c>
      <c r="X5947" s="130">
        <f>IFERROR(Table1[[#This Row],[Total Ballots]]/Table1[[#This Row],[Total Population]],"0.0%")</f>
        <v>0.27699634552618041</v>
      </c>
      <c r="Y5947" s="24">
        <f>Table1[[#This Row],[Female Ballots]]/Table1[[#This Row],[Female Voters]]</f>
        <v>0.44036697247706424</v>
      </c>
      <c r="Z5947" s="24">
        <f>Table1[[#This Row],[Male Ballots]]/Table1[[#This Row],[Male Voters]]</f>
        <v>0.3584070796460177</v>
      </c>
      <c r="AA5947" s="24">
        <f>Table1[[#This Row],[Total Ballots]]/Table1[[#This Row],[Total Voters]]</f>
        <v>0.39864864864864863</v>
      </c>
    </row>
    <row r="5948" spans="1:27" s="12" customFormat="1" x14ac:dyDescent="0.35">
      <c r="A5948" s="19" t="s">
        <v>32</v>
      </c>
      <c r="B5948" s="20">
        <v>2014</v>
      </c>
      <c r="C5948" s="17" t="s">
        <v>82</v>
      </c>
      <c r="D5948" s="20"/>
      <c r="E5948" s="37" t="s">
        <v>74</v>
      </c>
      <c r="F5948" s="34" t="s">
        <v>78</v>
      </c>
      <c r="G5948" s="21" t="s">
        <v>64</v>
      </c>
      <c r="H5948" s="22">
        <v>378.0231</v>
      </c>
      <c r="I5948" s="22">
        <v>365.03549999999996</v>
      </c>
      <c r="J5948" s="22">
        <v>743.05860000000007</v>
      </c>
      <c r="K5948" s="31">
        <v>249</v>
      </c>
      <c r="L5948" s="31">
        <v>248</v>
      </c>
      <c r="M5948" s="31"/>
      <c r="N5948" s="31">
        <v>497</v>
      </c>
      <c r="O5948" s="22">
        <v>138</v>
      </c>
      <c r="P5948" s="22">
        <v>129</v>
      </c>
      <c r="Q5948" s="22"/>
      <c r="R5948" s="23">
        <v>267</v>
      </c>
      <c r="S5948" s="130">
        <f>IFERROR(Table1[[#This Row],[Female Voters]]/Table1[[#This Row],[Female Population]],"0.0%")</f>
        <v>0.65868990545815853</v>
      </c>
      <c r="T5948" s="130">
        <f>IFERROR(Table1[[#This Row],[Male Voters]]/Table1[[#This Row],[Male Population]],"0.0%")</f>
        <v>0.67938597752821306</v>
      </c>
      <c r="U5948" s="130">
        <f>IFERROR(Table1[[#This Row],[Total Voters]]/Table1[[#This Row],[Total Population]],"0.0%")</f>
        <v>0.6688570726454145</v>
      </c>
      <c r="V5948" s="130">
        <f>IFERROR(Table1[[#This Row],[Female Ballots]]/Table1[[#This Row],[Female Population]],"0.0%")</f>
        <v>0.36505705603705169</v>
      </c>
      <c r="W5948" s="130">
        <f>IFERROR(Table1[[#This Row],[Male Ballots]]/Table1[[#This Row],[Male Population]],"0.0%")</f>
        <v>0.3533902866981431</v>
      </c>
      <c r="X5948" s="130">
        <f>IFERROR(Table1[[#This Row],[Total Ballots]]/Table1[[#This Row],[Total Population]],"0.0%")</f>
        <v>0.35932563057610795</v>
      </c>
      <c r="Y5948" s="24">
        <f>Table1[[#This Row],[Female Ballots]]/Table1[[#This Row],[Female Voters]]</f>
        <v>0.55421686746987953</v>
      </c>
      <c r="Z5948" s="24">
        <f>Table1[[#This Row],[Male Ballots]]/Table1[[#This Row],[Male Voters]]</f>
        <v>0.52016129032258063</v>
      </c>
      <c r="AA5948" s="24">
        <f>Table1[[#This Row],[Total Ballots]]/Table1[[#This Row],[Total Voters]]</f>
        <v>0.53722334004024141</v>
      </c>
    </row>
    <row r="5949" spans="1:27" s="12" customFormat="1" x14ac:dyDescent="0.35">
      <c r="A5949" s="19" t="s">
        <v>32</v>
      </c>
      <c r="B5949" s="20">
        <v>2014</v>
      </c>
      <c r="C5949" s="17" t="s">
        <v>82</v>
      </c>
      <c r="D5949" s="20"/>
      <c r="E5949" s="37" t="s">
        <v>74</v>
      </c>
      <c r="F5949" s="34" t="s">
        <v>78</v>
      </c>
      <c r="G5949" s="21" t="s">
        <v>65</v>
      </c>
      <c r="H5949" s="22">
        <v>514.08759999999995</v>
      </c>
      <c r="I5949" s="22">
        <v>477.05579999999998</v>
      </c>
      <c r="J5949" s="22">
        <v>991.14339999999993</v>
      </c>
      <c r="K5949" s="31">
        <v>377</v>
      </c>
      <c r="L5949" s="31">
        <v>297</v>
      </c>
      <c r="M5949" s="31"/>
      <c r="N5949" s="31">
        <v>674</v>
      </c>
      <c r="O5949" s="22">
        <v>249</v>
      </c>
      <c r="P5949" s="22">
        <v>202</v>
      </c>
      <c r="Q5949" s="22"/>
      <c r="R5949" s="23">
        <v>451</v>
      </c>
      <c r="S5949" s="130">
        <f>IFERROR(Table1[[#This Row],[Female Voters]]/Table1[[#This Row],[Female Population]],"0.0%")</f>
        <v>0.73333805367023064</v>
      </c>
      <c r="T5949" s="130">
        <f>IFERROR(Table1[[#This Row],[Male Voters]]/Table1[[#This Row],[Male Population]],"0.0%")</f>
        <v>0.62256868064490567</v>
      </c>
      <c r="U5949" s="130">
        <f>IFERROR(Table1[[#This Row],[Total Voters]]/Table1[[#This Row],[Total Population]],"0.0%")</f>
        <v>0.68002268894692741</v>
      </c>
      <c r="V5949" s="130">
        <f>IFERROR(Table1[[#This Row],[Female Ballots]]/Table1[[#This Row],[Female Population]],"0.0%")</f>
        <v>0.48435325030208864</v>
      </c>
      <c r="W5949" s="130">
        <f>IFERROR(Table1[[#This Row],[Male Ballots]]/Table1[[#This Row],[Male Population]],"0.0%")</f>
        <v>0.42343055047229278</v>
      </c>
      <c r="X5949" s="130">
        <f>IFERROR(Table1[[#This Row],[Total Ballots]]/Table1[[#This Row],[Total Population]],"0.0%")</f>
        <v>0.45503001886508049</v>
      </c>
      <c r="Y5949" s="24">
        <f>Table1[[#This Row],[Female Ballots]]/Table1[[#This Row],[Female Voters]]</f>
        <v>0.66047745358090182</v>
      </c>
      <c r="Z5949" s="24">
        <f>Table1[[#This Row],[Male Ballots]]/Table1[[#This Row],[Male Voters]]</f>
        <v>0.68013468013468015</v>
      </c>
      <c r="AA5949" s="24">
        <f>Table1[[#This Row],[Total Ballots]]/Table1[[#This Row],[Total Voters]]</f>
        <v>0.66913946587537088</v>
      </c>
    </row>
    <row r="5950" spans="1:27" s="12" customFormat="1" x14ac:dyDescent="0.35">
      <c r="A5950" s="19" t="s">
        <v>32</v>
      </c>
      <c r="B5950" s="20">
        <v>2014</v>
      </c>
      <c r="C5950" s="17" t="s">
        <v>82</v>
      </c>
      <c r="D5950" s="20"/>
      <c r="E5950" s="37" t="s">
        <v>74</v>
      </c>
      <c r="F5950" s="34" t="s">
        <v>78</v>
      </c>
      <c r="G5950" s="21" t="s">
        <v>66</v>
      </c>
      <c r="H5950" s="22">
        <v>644.15539999999999</v>
      </c>
      <c r="I5950" s="22">
        <v>705.1771</v>
      </c>
      <c r="J5950" s="22">
        <v>1349.3324</v>
      </c>
      <c r="K5950" s="31">
        <v>574</v>
      </c>
      <c r="L5950" s="31">
        <v>555</v>
      </c>
      <c r="M5950" s="31"/>
      <c r="N5950" s="31">
        <v>1129</v>
      </c>
      <c r="O5950" s="22">
        <v>439</v>
      </c>
      <c r="P5950" s="22">
        <v>420</v>
      </c>
      <c r="Q5950" s="22"/>
      <c r="R5950" s="23">
        <v>859</v>
      </c>
      <c r="S5950" s="130">
        <f>IFERROR(Table1[[#This Row],[Female Voters]]/Table1[[#This Row],[Female Population]],"0.0%")</f>
        <v>0.89108932409788077</v>
      </c>
      <c r="T5950" s="130">
        <f>IFERROR(Table1[[#This Row],[Male Voters]]/Table1[[#This Row],[Male Population]],"0.0%")</f>
        <v>0.78703633456049549</v>
      </c>
      <c r="U5950" s="130">
        <f>IFERROR(Table1[[#This Row],[Total Voters]]/Table1[[#This Row],[Total Population]],"0.0%")</f>
        <v>0.83671006491802913</v>
      </c>
      <c r="V5950" s="130">
        <f>IFERROR(Table1[[#This Row],[Female Ballots]]/Table1[[#This Row],[Female Population]],"0.0%")</f>
        <v>0.68151256668810045</v>
      </c>
      <c r="W5950" s="130">
        <f>IFERROR(Table1[[#This Row],[Male Ballots]]/Table1[[#This Row],[Male Population]],"0.0%")</f>
        <v>0.59559506399172635</v>
      </c>
      <c r="X5950" s="130">
        <f>IFERROR(Table1[[#This Row],[Total Ballots]]/Table1[[#This Row],[Total Population]],"0.0%")</f>
        <v>0.63661111228041367</v>
      </c>
      <c r="Y5950" s="24">
        <f>Table1[[#This Row],[Female Ballots]]/Table1[[#This Row],[Female Voters]]</f>
        <v>0.76480836236933802</v>
      </c>
      <c r="Z5950" s="24">
        <f>Table1[[#This Row],[Male Ballots]]/Table1[[#This Row],[Male Voters]]</f>
        <v>0.7567567567567568</v>
      </c>
      <c r="AA5950" s="24">
        <f>Table1[[#This Row],[Total Ballots]]/Table1[[#This Row],[Total Voters]]</f>
        <v>0.76085031000885739</v>
      </c>
    </row>
    <row r="5951" spans="1:27" s="12" customFormat="1" x14ac:dyDescent="0.35">
      <c r="A5951" s="19" t="s">
        <v>32</v>
      </c>
      <c r="B5951" s="20">
        <v>2014</v>
      </c>
      <c r="C5951" s="17" t="s">
        <v>82</v>
      </c>
      <c r="D5951" s="20"/>
      <c r="E5951" s="37" t="s">
        <v>74</v>
      </c>
      <c r="F5951" s="34" t="s">
        <v>78</v>
      </c>
      <c r="G5951" s="21" t="s">
        <v>67</v>
      </c>
      <c r="H5951" s="22">
        <v>837.22832999999991</v>
      </c>
      <c r="I5951" s="22">
        <v>867.25279999999998</v>
      </c>
      <c r="J5951" s="22">
        <v>1704.4811</v>
      </c>
      <c r="K5951" s="31">
        <v>679</v>
      </c>
      <c r="L5951" s="31">
        <v>732</v>
      </c>
      <c r="M5951" s="31"/>
      <c r="N5951" s="31">
        <v>1411</v>
      </c>
      <c r="O5951" s="22">
        <v>581</v>
      </c>
      <c r="P5951" s="22">
        <v>622</v>
      </c>
      <c r="Q5951" s="22"/>
      <c r="R5951" s="23">
        <v>1203</v>
      </c>
      <c r="S5951" s="130">
        <f>IFERROR(Table1[[#This Row],[Female Voters]]/Table1[[#This Row],[Female Population]],"0.0%")</f>
        <v>0.81100934556287663</v>
      </c>
      <c r="T5951" s="130">
        <f>IFERROR(Table1[[#This Row],[Male Voters]]/Table1[[#This Row],[Male Population]],"0.0%")</f>
        <v>0.84404455079303287</v>
      </c>
      <c r="U5951" s="130">
        <f>IFERROR(Table1[[#This Row],[Total Voters]]/Table1[[#This Row],[Total Population]],"0.0%")</f>
        <v>0.82781792065632176</v>
      </c>
      <c r="V5951" s="130">
        <f>IFERROR(Table1[[#This Row],[Female Ballots]]/Table1[[#This Row],[Female Population]],"0.0%")</f>
        <v>0.69395645032699749</v>
      </c>
      <c r="W5951" s="130">
        <f>IFERROR(Table1[[#This Row],[Male Ballots]]/Table1[[#This Row],[Male Population]],"0.0%")</f>
        <v>0.71720725490883397</v>
      </c>
      <c r="X5951" s="130">
        <f>IFERROR(Table1[[#This Row],[Total Ballots]]/Table1[[#This Row],[Total Population]],"0.0%")</f>
        <v>0.70578664673958547</v>
      </c>
      <c r="Y5951" s="24">
        <f>Table1[[#This Row],[Female Ballots]]/Table1[[#This Row],[Female Voters]]</f>
        <v>0.85567010309278346</v>
      </c>
      <c r="Z5951" s="24">
        <f>Table1[[#This Row],[Male Ballots]]/Table1[[#This Row],[Male Voters]]</f>
        <v>0.84972677595628421</v>
      </c>
      <c r="AA5951" s="24">
        <f>Table1[[#This Row],[Total Ballots]]/Table1[[#This Row],[Total Voters]]</f>
        <v>0.85258681785967394</v>
      </c>
    </row>
    <row r="5952" spans="1:27" s="12" customFormat="1" x14ac:dyDescent="0.35">
      <c r="A5952" s="19" t="s">
        <v>60</v>
      </c>
      <c r="B5952" s="20">
        <v>2014</v>
      </c>
      <c r="C5952" s="17" t="s">
        <v>82</v>
      </c>
      <c r="D5952" s="20" t="s">
        <v>69</v>
      </c>
      <c r="E5952" s="37" t="s">
        <v>75</v>
      </c>
      <c r="F5952" s="34" t="s">
        <v>78</v>
      </c>
      <c r="G5952" s="21" t="s">
        <v>79</v>
      </c>
      <c r="H5952" s="22">
        <v>27837.051100000004</v>
      </c>
      <c r="I5952" s="22">
        <v>30191.166800000003</v>
      </c>
      <c r="J5952" s="22">
        <v>58028.216800000002</v>
      </c>
      <c r="K5952" s="22">
        <v>15593</v>
      </c>
      <c r="L5952" s="22">
        <v>14318</v>
      </c>
      <c r="M5952" s="22">
        <v>291</v>
      </c>
      <c r="N5952" s="22">
        <v>30202</v>
      </c>
      <c r="O5952" s="22">
        <v>7768</v>
      </c>
      <c r="P5952" s="22">
        <v>7467</v>
      </c>
      <c r="Q5952" s="22">
        <v>138</v>
      </c>
      <c r="R5952" s="23">
        <v>15373</v>
      </c>
      <c r="S5952" s="130">
        <f>IFERROR(Table1[[#This Row],[Female Voters]]/Table1[[#This Row],[Female Population]],"0.0%")</f>
        <v>0.56015272393561821</v>
      </c>
      <c r="T5952" s="130">
        <f>IFERROR(Table1[[#This Row],[Male Voters]]/Table1[[#This Row],[Male Population]],"0.0%")</f>
        <v>0.47424467212045607</v>
      </c>
      <c r="U5952" s="130">
        <f>IFERROR(Table1[[#This Row],[Total Voters]]/Table1[[#This Row],[Total Population]],"0.0%")</f>
        <v>0.52047093061801619</v>
      </c>
      <c r="V5952" s="130">
        <f>IFERROR(Table1[[#This Row],[Female Ballots]]/Table1[[#This Row],[Female Population]],"0.0%")</f>
        <v>0.27905254662552953</v>
      </c>
      <c r="W5952" s="130">
        <f>IFERROR(Table1[[#This Row],[Male Ballots]]/Table1[[#This Row],[Male Population]],"0.0%")</f>
        <v>0.24732399544094463</v>
      </c>
      <c r="X5952" s="130">
        <f>IFERROR(Table1[[#This Row],[Total Ballots]]/Table1[[#This Row],[Total Population]],"0.0%")</f>
        <v>0.26492284008975442</v>
      </c>
      <c r="Y5952" s="24">
        <f>Table1[[#This Row],[Female Ballots]]/Table1[[#This Row],[Female Voters]]</f>
        <v>0.49817225678188931</v>
      </c>
      <c r="Z5952" s="24">
        <f>Table1[[#This Row],[Male Ballots]]/Table1[[#This Row],[Male Voters]]</f>
        <v>0.52151138427154631</v>
      </c>
      <c r="AA5952" s="24">
        <f>Table1[[#This Row],[Total Ballots]]/Table1[[#This Row],[Total Voters]]</f>
        <v>0.50900602609098733</v>
      </c>
    </row>
    <row r="5953" spans="1:27" s="12" customFormat="1" x14ac:dyDescent="0.35">
      <c r="A5953" s="19" t="s">
        <v>60</v>
      </c>
      <c r="B5953" s="20">
        <v>2014</v>
      </c>
      <c r="C5953" s="17" t="s">
        <v>82</v>
      </c>
      <c r="D5953" s="20" t="s">
        <v>69</v>
      </c>
      <c r="E5953" s="37" t="s">
        <v>75</v>
      </c>
      <c r="F5953" s="34" t="s">
        <v>78</v>
      </c>
      <c r="G5953" s="21" t="s">
        <v>62</v>
      </c>
      <c r="H5953" s="22">
        <v>4145.9621000000006</v>
      </c>
      <c r="I5953" s="22">
        <v>4712.9642999999996</v>
      </c>
      <c r="J5953" s="22">
        <v>8858.9269999999997</v>
      </c>
      <c r="K5953" s="31">
        <v>1820</v>
      </c>
      <c r="L5953" s="31">
        <v>1628</v>
      </c>
      <c r="M5953" s="31">
        <v>10</v>
      </c>
      <c r="N5953" s="31">
        <v>3458</v>
      </c>
      <c r="O5953" s="22">
        <v>382</v>
      </c>
      <c r="P5953" s="22">
        <v>336</v>
      </c>
      <c r="Q5953" s="22">
        <v>2</v>
      </c>
      <c r="R5953" s="23">
        <v>720</v>
      </c>
      <c r="S5953" s="130">
        <f>IFERROR(Table1[[#This Row],[Female Voters]]/Table1[[#This Row],[Female Population]],"0.0%")</f>
        <v>0.43898134042276937</v>
      </c>
      <c r="T5953" s="130">
        <f>IFERROR(Table1[[#This Row],[Male Voters]]/Table1[[#This Row],[Male Population]],"0.0%")</f>
        <v>0.34543015740645439</v>
      </c>
      <c r="U5953" s="130">
        <f>IFERROR(Table1[[#This Row],[Total Voters]]/Table1[[#This Row],[Total Population]],"0.0%")</f>
        <v>0.39034072636561967</v>
      </c>
      <c r="V5953" s="130">
        <f>IFERROR(Table1[[#This Row],[Female Ballots]]/Table1[[#This Row],[Female Population]],"0.0%")</f>
        <v>9.2137841781042798E-2</v>
      </c>
      <c r="W5953" s="130">
        <f>IFERROR(Table1[[#This Row],[Male Ballots]]/Table1[[#This Row],[Male Population]],"0.0%")</f>
        <v>7.1292710619513922E-2</v>
      </c>
      <c r="X5953" s="130">
        <f>IFERROR(Table1[[#This Row],[Total Ballots]]/Table1[[#This Row],[Total Population]],"0.0%")</f>
        <v>8.12739511229746E-2</v>
      </c>
      <c r="Y5953" s="24">
        <f>Table1[[#This Row],[Female Ballots]]/Table1[[#This Row],[Female Voters]]</f>
        <v>0.20989010989010989</v>
      </c>
      <c r="Z5953" s="24">
        <f>Table1[[#This Row],[Male Ballots]]/Table1[[#This Row],[Male Voters]]</f>
        <v>0.20638820638820637</v>
      </c>
      <c r="AA5953" s="24">
        <f>Table1[[#This Row],[Total Ballots]]/Table1[[#This Row],[Total Voters]]</f>
        <v>0.20821283979178715</v>
      </c>
    </row>
    <row r="5954" spans="1:27" s="12" customFormat="1" x14ac:dyDescent="0.35">
      <c r="A5954" s="19" t="s">
        <v>60</v>
      </c>
      <c r="B5954" s="20">
        <v>2014</v>
      </c>
      <c r="C5954" s="17" t="s">
        <v>82</v>
      </c>
      <c r="D5954" s="20" t="s">
        <v>69</v>
      </c>
      <c r="E5954" s="37" t="s">
        <v>75</v>
      </c>
      <c r="F5954" s="34" t="s">
        <v>78</v>
      </c>
      <c r="G5954" s="21" t="s">
        <v>63</v>
      </c>
      <c r="H5954" s="22">
        <v>6271.9859999999999</v>
      </c>
      <c r="I5954" s="22">
        <v>7091.0120000000006</v>
      </c>
      <c r="J5954" s="22">
        <v>13362.999</v>
      </c>
      <c r="K5954" s="31">
        <v>3259</v>
      </c>
      <c r="L5954" s="31">
        <v>2838</v>
      </c>
      <c r="M5954" s="31">
        <v>44</v>
      </c>
      <c r="N5954" s="31">
        <v>6141</v>
      </c>
      <c r="O5954" s="22">
        <v>1010</v>
      </c>
      <c r="P5954" s="22">
        <v>939</v>
      </c>
      <c r="Q5954" s="22">
        <v>13</v>
      </c>
      <c r="R5954" s="23">
        <v>1962</v>
      </c>
      <c r="S5954" s="130">
        <f>IFERROR(Table1[[#This Row],[Female Voters]]/Table1[[#This Row],[Female Population]],"0.0%")</f>
        <v>0.51961212923625788</v>
      </c>
      <c r="T5954" s="130">
        <f>IFERROR(Table1[[#This Row],[Male Voters]]/Table1[[#This Row],[Male Population]],"0.0%")</f>
        <v>0.40022496083774783</v>
      </c>
      <c r="U5954" s="130">
        <f>IFERROR(Table1[[#This Row],[Total Voters]]/Table1[[#This Row],[Total Population]],"0.0%")</f>
        <v>0.4595525300869962</v>
      </c>
      <c r="V5954" s="130">
        <f>IFERROR(Table1[[#This Row],[Female Ballots]]/Table1[[#This Row],[Female Population]],"0.0%")</f>
        <v>0.1610335227151336</v>
      </c>
      <c r="W5954" s="130">
        <f>IFERROR(Table1[[#This Row],[Male Ballots]]/Table1[[#This Row],[Male Population]],"0.0%")</f>
        <v>0.13242115511862057</v>
      </c>
      <c r="X5954" s="130">
        <f>IFERROR(Table1[[#This Row],[Total Ballots]]/Table1[[#This Row],[Total Population]],"0.0%")</f>
        <v>0.1468233291044922</v>
      </c>
      <c r="Y5954" s="24">
        <f>Table1[[#This Row],[Female Ballots]]/Table1[[#This Row],[Female Voters]]</f>
        <v>0.30991101564897205</v>
      </c>
      <c r="Z5954" s="24">
        <f>Table1[[#This Row],[Male Ballots]]/Table1[[#This Row],[Male Voters]]</f>
        <v>0.33086680761099369</v>
      </c>
      <c r="AA5954" s="24">
        <f>Table1[[#This Row],[Total Ballots]]/Table1[[#This Row],[Total Voters]]</f>
        <v>0.31949193942354664</v>
      </c>
    </row>
    <row r="5955" spans="1:27" s="12" customFormat="1" x14ac:dyDescent="0.35">
      <c r="A5955" s="19" t="s">
        <v>60</v>
      </c>
      <c r="B5955" s="20">
        <v>2014</v>
      </c>
      <c r="C5955" s="17" t="s">
        <v>82</v>
      </c>
      <c r="D5955" s="20" t="s">
        <v>69</v>
      </c>
      <c r="E5955" s="37" t="s">
        <v>75</v>
      </c>
      <c r="F5955" s="34" t="s">
        <v>78</v>
      </c>
      <c r="G5955" s="21" t="s">
        <v>64</v>
      </c>
      <c r="H5955" s="22">
        <v>5562.99</v>
      </c>
      <c r="I5955" s="22">
        <v>6170.0360000000001</v>
      </c>
      <c r="J5955" s="22">
        <v>11733.025000000001</v>
      </c>
      <c r="K5955" s="31">
        <v>2786</v>
      </c>
      <c r="L5955" s="31">
        <v>2500</v>
      </c>
      <c r="M5955" s="31">
        <v>55</v>
      </c>
      <c r="N5955" s="31">
        <v>5341</v>
      </c>
      <c r="O5955" s="22">
        <v>1124</v>
      </c>
      <c r="P5955" s="22">
        <v>1080</v>
      </c>
      <c r="Q5955" s="22">
        <v>16</v>
      </c>
      <c r="R5955" s="23">
        <v>2220</v>
      </c>
      <c r="S5955" s="130">
        <f>IFERROR(Table1[[#This Row],[Female Voters]]/Table1[[#This Row],[Female Population]],"0.0%")</f>
        <v>0.50080981630382226</v>
      </c>
      <c r="T5955" s="130">
        <f>IFERROR(Table1[[#This Row],[Male Voters]]/Table1[[#This Row],[Male Population]],"0.0%")</f>
        <v>0.40518402161672962</v>
      </c>
      <c r="U5955" s="130">
        <f>IFERROR(Table1[[#This Row],[Total Voters]]/Table1[[#This Row],[Total Population]],"0.0%")</f>
        <v>0.45521082585266792</v>
      </c>
      <c r="V5955" s="130">
        <f>IFERROR(Table1[[#This Row],[Female Ballots]]/Table1[[#This Row],[Female Population]],"0.0%")</f>
        <v>0.20204961720225995</v>
      </c>
      <c r="W5955" s="130">
        <f>IFERROR(Table1[[#This Row],[Male Ballots]]/Table1[[#This Row],[Male Population]],"0.0%")</f>
        <v>0.17503949733842719</v>
      </c>
      <c r="X5955" s="130">
        <f>IFERROR(Table1[[#This Row],[Total Ballots]]/Table1[[#This Row],[Total Population]],"0.0%")</f>
        <v>0.18920951757965229</v>
      </c>
      <c r="Y5955" s="24">
        <f>Table1[[#This Row],[Female Ballots]]/Table1[[#This Row],[Female Voters]]</f>
        <v>0.40344580043072503</v>
      </c>
      <c r="Z5955" s="24">
        <f>Table1[[#This Row],[Male Ballots]]/Table1[[#This Row],[Male Voters]]</f>
        <v>0.432</v>
      </c>
      <c r="AA5955" s="24">
        <f>Table1[[#This Row],[Total Ballots]]/Table1[[#This Row],[Total Voters]]</f>
        <v>0.41565249953192285</v>
      </c>
    </row>
    <row r="5956" spans="1:27" s="12" customFormat="1" x14ac:dyDescent="0.35">
      <c r="A5956" s="19" t="s">
        <v>60</v>
      </c>
      <c r="B5956" s="20">
        <v>2014</v>
      </c>
      <c r="C5956" s="17" t="s">
        <v>82</v>
      </c>
      <c r="D5956" s="20" t="s">
        <v>69</v>
      </c>
      <c r="E5956" s="37" t="s">
        <v>75</v>
      </c>
      <c r="F5956" s="34" t="s">
        <v>78</v>
      </c>
      <c r="G5956" s="21" t="s">
        <v>65</v>
      </c>
      <c r="H5956" s="22">
        <v>4427.0140000000001</v>
      </c>
      <c r="I5956" s="22">
        <v>4796.0439999999999</v>
      </c>
      <c r="J5956" s="22">
        <v>9223.0570000000007</v>
      </c>
      <c r="K5956" s="31">
        <v>2291</v>
      </c>
      <c r="L5956" s="31">
        <v>2154</v>
      </c>
      <c r="M5956" s="31">
        <v>66</v>
      </c>
      <c r="N5956" s="31">
        <v>4511</v>
      </c>
      <c r="O5956" s="22">
        <v>1214</v>
      </c>
      <c r="P5956" s="22">
        <v>1164</v>
      </c>
      <c r="Q5956" s="22">
        <v>25</v>
      </c>
      <c r="R5956" s="23">
        <v>2403</v>
      </c>
      <c r="S5956" s="130">
        <f>IFERROR(Table1[[#This Row],[Female Voters]]/Table1[[#This Row],[Female Population]],"0.0%")</f>
        <v>0.51750457531871363</v>
      </c>
      <c r="T5956" s="130">
        <f>IFERROR(Table1[[#This Row],[Male Voters]]/Table1[[#This Row],[Male Population]],"0.0%")</f>
        <v>0.44912014985684034</v>
      </c>
      <c r="U5956" s="130">
        <f>IFERROR(Table1[[#This Row],[Total Voters]]/Table1[[#This Row],[Total Population]],"0.0%")</f>
        <v>0.48910030589640718</v>
      </c>
      <c r="V5956" s="130">
        <f>IFERROR(Table1[[#This Row],[Female Ballots]]/Table1[[#This Row],[Female Population]],"0.0%")</f>
        <v>0.27422547116408486</v>
      </c>
      <c r="W5956" s="130">
        <f>IFERROR(Table1[[#This Row],[Male Ballots]]/Table1[[#This Row],[Male Population]],"0.0%")</f>
        <v>0.24270002527082737</v>
      </c>
      <c r="X5956" s="130">
        <f>IFERROR(Table1[[#This Row],[Total Ballots]]/Table1[[#This Row],[Total Population]],"0.0%")</f>
        <v>0.26054268123898616</v>
      </c>
      <c r="Y5956" s="24">
        <f>Table1[[#This Row],[Female Ballots]]/Table1[[#This Row],[Female Voters]]</f>
        <v>0.52989960715844608</v>
      </c>
      <c r="Z5956" s="24">
        <f>Table1[[#This Row],[Male Ballots]]/Table1[[#This Row],[Male Voters]]</f>
        <v>0.54038997214484674</v>
      </c>
      <c r="AA5956" s="24">
        <f>Table1[[#This Row],[Total Ballots]]/Table1[[#This Row],[Total Voters]]</f>
        <v>0.53269784970073153</v>
      </c>
    </row>
    <row r="5957" spans="1:27" s="12" customFormat="1" x14ac:dyDescent="0.35">
      <c r="A5957" s="19" t="s">
        <v>60</v>
      </c>
      <c r="B5957" s="20">
        <v>2014</v>
      </c>
      <c r="C5957" s="17" t="s">
        <v>82</v>
      </c>
      <c r="D5957" s="20" t="s">
        <v>69</v>
      </c>
      <c r="E5957" s="37" t="s">
        <v>75</v>
      </c>
      <c r="F5957" s="34" t="s">
        <v>78</v>
      </c>
      <c r="G5957" s="21" t="s">
        <v>66</v>
      </c>
      <c r="H5957" s="22">
        <v>3646.0419999999999</v>
      </c>
      <c r="I5957" s="22">
        <v>3863.049</v>
      </c>
      <c r="J5957" s="22">
        <v>7509.0910000000003</v>
      </c>
      <c r="K5957" s="31">
        <v>2636</v>
      </c>
      <c r="L5957" s="31">
        <v>2611</v>
      </c>
      <c r="M5957" s="31">
        <v>53</v>
      </c>
      <c r="N5957" s="31">
        <v>5300</v>
      </c>
      <c r="O5957" s="22">
        <v>1817</v>
      </c>
      <c r="P5957" s="22">
        <v>1855</v>
      </c>
      <c r="Q5957" s="22">
        <v>35</v>
      </c>
      <c r="R5957" s="23">
        <v>3707</v>
      </c>
      <c r="S5957" s="130">
        <f>IFERROR(Table1[[#This Row],[Female Voters]]/Table1[[#This Row],[Female Population]],"0.0%")</f>
        <v>0.72297576385570983</v>
      </c>
      <c r="T5957" s="130">
        <f>IFERROR(Table1[[#This Row],[Male Voters]]/Table1[[#This Row],[Male Population]],"0.0%")</f>
        <v>0.67589098662740232</v>
      </c>
      <c r="U5957" s="130">
        <f>IFERROR(Table1[[#This Row],[Total Voters]]/Table1[[#This Row],[Total Population]],"0.0%")</f>
        <v>0.7058111294695989</v>
      </c>
      <c r="V5957" s="130">
        <f>IFERROR(Table1[[#This Row],[Female Ballots]]/Table1[[#This Row],[Female Population]],"0.0%")</f>
        <v>0.49834862022982729</v>
      </c>
      <c r="W5957" s="130">
        <f>IFERROR(Table1[[#This Row],[Male Ballots]]/Table1[[#This Row],[Male Population]],"0.0%")</f>
        <v>0.48019064733582206</v>
      </c>
      <c r="X5957" s="130">
        <f>IFERROR(Table1[[#This Row],[Total Ballots]]/Table1[[#This Row],[Total Population]],"0.0%")</f>
        <v>0.49366827489505716</v>
      </c>
      <c r="Y5957" s="24">
        <f>Table1[[#This Row],[Female Ballots]]/Table1[[#This Row],[Female Voters]]</f>
        <v>0.68930197268588767</v>
      </c>
      <c r="Z5957" s="24">
        <f>Table1[[#This Row],[Male Ballots]]/Table1[[#This Row],[Male Voters]]</f>
        <v>0.71045576407506705</v>
      </c>
      <c r="AA5957" s="24">
        <f>Table1[[#This Row],[Total Ballots]]/Table1[[#This Row],[Total Voters]]</f>
        <v>0.69943396226415089</v>
      </c>
    </row>
    <row r="5958" spans="1:27" s="12" customFormat="1" x14ac:dyDescent="0.35">
      <c r="A5958" s="19" t="s">
        <v>60</v>
      </c>
      <c r="B5958" s="20">
        <v>2014</v>
      </c>
      <c r="C5958" s="17" t="s">
        <v>82</v>
      </c>
      <c r="D5958" s="20" t="s">
        <v>69</v>
      </c>
      <c r="E5958" s="37" t="s">
        <v>75</v>
      </c>
      <c r="F5958" s="34" t="s">
        <v>78</v>
      </c>
      <c r="G5958" s="21" t="s">
        <v>67</v>
      </c>
      <c r="H5958" s="22">
        <v>3783.0569999999998</v>
      </c>
      <c r="I5958" s="22">
        <v>3558.0614999999998</v>
      </c>
      <c r="J5958" s="22">
        <v>7341.1178</v>
      </c>
      <c r="K5958" s="31">
        <v>2801</v>
      </c>
      <c r="L5958" s="31">
        <v>2587</v>
      </c>
      <c r="M5958" s="31">
        <v>63</v>
      </c>
      <c r="N5958" s="31">
        <v>5451</v>
      </c>
      <c r="O5958" s="22">
        <v>2221</v>
      </c>
      <c r="P5958" s="22">
        <v>2093</v>
      </c>
      <c r="Q5958" s="22">
        <v>47</v>
      </c>
      <c r="R5958" s="23">
        <v>4361</v>
      </c>
      <c r="S5958" s="130">
        <f>IFERROR(Table1[[#This Row],[Female Voters]]/Table1[[#This Row],[Female Population]],"0.0%")</f>
        <v>0.74040650193745428</v>
      </c>
      <c r="T5958" s="130">
        <f>IFERROR(Table1[[#This Row],[Male Voters]]/Table1[[#This Row],[Male Population]],"0.0%")</f>
        <v>0.72708130536810567</v>
      </c>
      <c r="U5958" s="130">
        <f>IFERROR(Table1[[#This Row],[Total Voters]]/Table1[[#This Row],[Total Population]],"0.0%")</f>
        <v>0.74252997275156107</v>
      </c>
      <c r="V5958" s="130">
        <f>IFERROR(Table1[[#This Row],[Female Ballots]]/Table1[[#This Row],[Female Population]],"0.0%")</f>
        <v>0.58709133909428279</v>
      </c>
      <c r="W5958" s="130">
        <f>IFERROR(Table1[[#This Row],[Male Ballots]]/Table1[[#This Row],[Male Population]],"0.0%")</f>
        <v>0.58824165911690962</v>
      </c>
      <c r="X5958" s="130">
        <f>IFERROR(Table1[[#This Row],[Total Ballots]]/Table1[[#This Row],[Total Population]],"0.0%")</f>
        <v>0.59405122200872462</v>
      </c>
      <c r="Y5958" s="24">
        <f>Table1[[#This Row],[Female Ballots]]/Table1[[#This Row],[Female Voters]]</f>
        <v>0.79293109603712963</v>
      </c>
      <c r="Z5958" s="24">
        <f>Table1[[#This Row],[Male Ballots]]/Table1[[#This Row],[Male Voters]]</f>
        <v>0.80904522613065322</v>
      </c>
      <c r="AA5958" s="24">
        <f>Table1[[#This Row],[Total Ballots]]/Table1[[#This Row],[Total Voters]]</f>
        <v>0.80003669051550175</v>
      </c>
    </row>
    <row r="5959" spans="1:27" s="12" customFormat="1" x14ac:dyDescent="0.35">
      <c r="A5959" s="19" t="s">
        <v>22</v>
      </c>
      <c r="B5959" s="20">
        <v>2014</v>
      </c>
      <c r="C5959" s="17" t="s">
        <v>82</v>
      </c>
      <c r="D5959" s="20"/>
      <c r="E5959" s="37" t="s">
        <v>74</v>
      </c>
      <c r="F5959" s="34" t="s">
        <v>78</v>
      </c>
      <c r="G5959" s="21" t="s">
        <v>79</v>
      </c>
      <c r="H5959" s="22">
        <v>900.79124999999999</v>
      </c>
      <c r="I5959" s="22">
        <v>889.79044999999985</v>
      </c>
      <c r="J5959" s="22">
        <v>1790.5818300000001</v>
      </c>
      <c r="K5959" s="22">
        <v>800</v>
      </c>
      <c r="L5959" s="22">
        <v>740</v>
      </c>
      <c r="M5959" s="22"/>
      <c r="N5959" s="22">
        <v>1540</v>
      </c>
      <c r="O5959" s="22">
        <v>647</v>
      </c>
      <c r="P5959" s="22">
        <v>587</v>
      </c>
      <c r="Q5959" s="22"/>
      <c r="R5959" s="23">
        <v>1234</v>
      </c>
      <c r="S5959" s="130">
        <f>IFERROR(Table1[[#This Row],[Female Voters]]/Table1[[#This Row],[Female Population]],"0.0%")</f>
        <v>0.88810809385637346</v>
      </c>
      <c r="T5959" s="130">
        <f>IFERROR(Table1[[#This Row],[Male Voters]]/Table1[[#This Row],[Male Population]],"0.0%")</f>
        <v>0.83165648720999441</v>
      </c>
      <c r="U5959" s="130">
        <f>IFERROR(Table1[[#This Row],[Total Voters]]/Table1[[#This Row],[Total Population]],"0.0%")</f>
        <v>0.86005563900980719</v>
      </c>
      <c r="V5959" s="130">
        <f>IFERROR(Table1[[#This Row],[Female Ballots]]/Table1[[#This Row],[Female Population]],"0.0%")</f>
        <v>0.71825742090634204</v>
      </c>
      <c r="W5959" s="130">
        <f>IFERROR(Table1[[#This Row],[Male Ballots]]/Table1[[#This Row],[Male Population]],"0.0%")</f>
        <v>0.65970588917873874</v>
      </c>
      <c r="X5959" s="130">
        <f>IFERROR(Table1[[#This Row],[Total Ballots]]/Table1[[#This Row],[Total Population]],"0.0%")</f>
        <v>0.68916146658318311</v>
      </c>
      <c r="Y5959" s="24">
        <f>Table1[[#This Row],[Female Ballots]]/Table1[[#This Row],[Female Voters]]</f>
        <v>0.80874999999999997</v>
      </c>
      <c r="Z5959" s="24">
        <f>Table1[[#This Row],[Male Ballots]]/Table1[[#This Row],[Male Voters]]</f>
        <v>0.79324324324324325</v>
      </c>
      <c r="AA5959" s="24">
        <f>Table1[[#This Row],[Total Ballots]]/Table1[[#This Row],[Total Voters]]</f>
        <v>0.80129870129870129</v>
      </c>
    </row>
    <row r="5960" spans="1:27" s="12" customFormat="1" x14ac:dyDescent="0.35">
      <c r="A5960" s="19" t="s">
        <v>22</v>
      </c>
      <c r="B5960" s="20">
        <v>2014</v>
      </c>
      <c r="C5960" s="17" t="s">
        <v>82</v>
      </c>
      <c r="D5960" s="20"/>
      <c r="E5960" s="37" t="s">
        <v>74</v>
      </c>
      <c r="F5960" s="34" t="s">
        <v>78</v>
      </c>
      <c r="G5960" s="21" t="s">
        <v>62</v>
      </c>
      <c r="H5960" s="22">
        <v>52.047130000000003</v>
      </c>
      <c r="I5960" s="22">
        <v>75.066800000000001</v>
      </c>
      <c r="J5960" s="22">
        <v>127.11393</v>
      </c>
      <c r="K5960" s="31">
        <v>52</v>
      </c>
      <c r="L5960" s="31">
        <v>59</v>
      </c>
      <c r="M5960" s="31"/>
      <c r="N5960" s="31">
        <v>111</v>
      </c>
      <c r="O5960" s="22">
        <v>25</v>
      </c>
      <c r="P5960" s="22">
        <v>27</v>
      </c>
      <c r="Q5960" s="22"/>
      <c r="R5960" s="23">
        <v>52</v>
      </c>
      <c r="S5960" s="130">
        <f>IFERROR(Table1[[#This Row],[Female Voters]]/Table1[[#This Row],[Female Population]],"0.0%")</f>
        <v>0.99909447456564848</v>
      </c>
      <c r="T5960" s="130">
        <f>IFERROR(Table1[[#This Row],[Male Voters]]/Table1[[#This Row],[Male Population]],"0.0%")</f>
        <v>0.7859666323860881</v>
      </c>
      <c r="U5960" s="130">
        <f>IFERROR(Table1[[#This Row],[Total Voters]]/Table1[[#This Row],[Total Population]],"0.0%")</f>
        <v>0.8732323829496893</v>
      </c>
      <c r="V5960" s="130">
        <f>IFERROR(Table1[[#This Row],[Female Ballots]]/Table1[[#This Row],[Female Population]],"0.0%")</f>
        <v>0.4803338820027156</v>
      </c>
      <c r="W5960" s="130">
        <f>IFERROR(Table1[[#This Row],[Male Ballots]]/Table1[[#This Row],[Male Population]],"0.0%")</f>
        <v>0.35967964532922675</v>
      </c>
      <c r="X5960" s="130">
        <f>IFERROR(Table1[[#This Row],[Total Ballots]]/Table1[[#This Row],[Total Population]],"0.0%")</f>
        <v>0.40908183705751211</v>
      </c>
      <c r="Y5960" s="24">
        <f>Table1[[#This Row],[Female Ballots]]/Table1[[#This Row],[Female Voters]]</f>
        <v>0.48076923076923078</v>
      </c>
      <c r="Z5960" s="24">
        <f>Table1[[#This Row],[Male Ballots]]/Table1[[#This Row],[Male Voters]]</f>
        <v>0.4576271186440678</v>
      </c>
      <c r="AA5960" s="24">
        <f>Table1[[#This Row],[Total Ballots]]/Table1[[#This Row],[Total Voters]]</f>
        <v>0.46846846846846846</v>
      </c>
    </row>
    <row r="5961" spans="1:27" s="12" customFormat="1" x14ac:dyDescent="0.35">
      <c r="A5961" s="19" t="s">
        <v>22</v>
      </c>
      <c r="B5961" s="20">
        <v>2014</v>
      </c>
      <c r="C5961" s="17" t="s">
        <v>82</v>
      </c>
      <c r="D5961" s="20"/>
      <c r="E5961" s="37" t="s">
        <v>74</v>
      </c>
      <c r="F5961" s="34" t="s">
        <v>78</v>
      </c>
      <c r="G5961" s="21" t="s">
        <v>63</v>
      </c>
      <c r="H5961" s="22">
        <v>102.08673999999999</v>
      </c>
      <c r="I5961" s="22">
        <v>97.084939999999989</v>
      </c>
      <c r="J5961" s="22">
        <v>199.17169000000001</v>
      </c>
      <c r="K5961" s="31">
        <v>98</v>
      </c>
      <c r="L5961" s="31">
        <v>92</v>
      </c>
      <c r="M5961" s="31"/>
      <c r="N5961" s="31">
        <v>190</v>
      </c>
      <c r="O5961" s="22">
        <v>63</v>
      </c>
      <c r="P5961" s="22">
        <v>51</v>
      </c>
      <c r="Q5961" s="22"/>
      <c r="R5961" s="23">
        <v>114</v>
      </c>
      <c r="S5961" s="130">
        <f>IFERROR(Table1[[#This Row],[Female Voters]]/Table1[[#This Row],[Female Population]],"0.0%")</f>
        <v>0.95996796449764199</v>
      </c>
      <c r="T5961" s="130">
        <f>IFERROR(Table1[[#This Row],[Male Voters]]/Table1[[#This Row],[Male Population]],"0.0%")</f>
        <v>0.94762380241466915</v>
      </c>
      <c r="U5961" s="130">
        <f>IFERROR(Table1[[#This Row],[Total Voters]]/Table1[[#This Row],[Total Population]],"0.0%")</f>
        <v>0.95395083508102974</v>
      </c>
      <c r="V5961" s="130">
        <f>IFERROR(Table1[[#This Row],[Female Ballots]]/Table1[[#This Row],[Female Population]],"0.0%")</f>
        <v>0.61712226289134131</v>
      </c>
      <c r="W5961" s="130">
        <f>IFERROR(Table1[[#This Row],[Male Ballots]]/Table1[[#This Row],[Male Population]],"0.0%")</f>
        <v>0.52531319481682748</v>
      </c>
      <c r="X5961" s="130">
        <f>IFERROR(Table1[[#This Row],[Total Ballots]]/Table1[[#This Row],[Total Population]],"0.0%")</f>
        <v>0.57237050104861786</v>
      </c>
      <c r="Y5961" s="24">
        <f>Table1[[#This Row],[Female Ballots]]/Table1[[#This Row],[Female Voters]]</f>
        <v>0.6428571428571429</v>
      </c>
      <c r="Z5961" s="24">
        <f>Table1[[#This Row],[Male Ballots]]/Table1[[#This Row],[Male Voters]]</f>
        <v>0.55434782608695654</v>
      </c>
      <c r="AA5961" s="24">
        <f>Table1[[#This Row],[Total Ballots]]/Table1[[#This Row],[Total Voters]]</f>
        <v>0.6</v>
      </c>
    </row>
    <row r="5962" spans="1:27" s="12" customFormat="1" x14ac:dyDescent="0.35">
      <c r="A5962" s="19" t="s">
        <v>22</v>
      </c>
      <c r="B5962" s="20">
        <v>2014</v>
      </c>
      <c r="C5962" s="17" t="s">
        <v>82</v>
      </c>
      <c r="D5962" s="20"/>
      <c r="E5962" s="37" t="s">
        <v>74</v>
      </c>
      <c r="F5962" s="34" t="s">
        <v>78</v>
      </c>
      <c r="G5962" s="21" t="s">
        <v>64</v>
      </c>
      <c r="H5962" s="22">
        <v>117.10121000000001</v>
      </c>
      <c r="I5962" s="22">
        <v>111.09890999999999</v>
      </c>
      <c r="J5962" s="22">
        <v>228.20010000000002</v>
      </c>
      <c r="K5962" s="31">
        <v>85</v>
      </c>
      <c r="L5962" s="31">
        <v>88</v>
      </c>
      <c r="M5962" s="31"/>
      <c r="N5962" s="31">
        <v>173</v>
      </c>
      <c r="O5962" s="22">
        <v>69</v>
      </c>
      <c r="P5962" s="22">
        <v>67</v>
      </c>
      <c r="Q5962" s="22"/>
      <c r="R5962" s="23">
        <v>136</v>
      </c>
      <c r="S5962" s="130">
        <f>IFERROR(Table1[[#This Row],[Female Voters]]/Table1[[#This Row],[Female Population]],"0.0%")</f>
        <v>0.72586781981159709</v>
      </c>
      <c r="T5962" s="130">
        <f>IFERROR(Table1[[#This Row],[Male Voters]]/Table1[[#This Row],[Male Population]],"0.0%")</f>
        <v>0.79208697907117187</v>
      </c>
      <c r="U5962" s="130">
        <f>IFERROR(Table1[[#This Row],[Total Voters]]/Table1[[#This Row],[Total Population]],"0.0%")</f>
        <v>0.75810659153961801</v>
      </c>
      <c r="V5962" s="130">
        <f>IFERROR(Table1[[#This Row],[Female Ballots]]/Table1[[#This Row],[Female Population]],"0.0%")</f>
        <v>0.58923387725882592</v>
      </c>
      <c r="W5962" s="130">
        <f>IFERROR(Table1[[#This Row],[Male Ballots]]/Table1[[#This Row],[Male Population]],"0.0%")</f>
        <v>0.6030662227019149</v>
      </c>
      <c r="X5962" s="130">
        <f>IFERROR(Table1[[#This Row],[Total Ballots]]/Table1[[#This Row],[Total Population]],"0.0%")</f>
        <v>0.59596818756871706</v>
      </c>
      <c r="Y5962" s="24">
        <f>Table1[[#This Row],[Female Ballots]]/Table1[[#This Row],[Female Voters]]</f>
        <v>0.81176470588235294</v>
      </c>
      <c r="Z5962" s="24">
        <f>Table1[[#This Row],[Male Ballots]]/Table1[[#This Row],[Male Voters]]</f>
        <v>0.76136363636363635</v>
      </c>
      <c r="AA5962" s="24">
        <f>Table1[[#This Row],[Total Ballots]]/Table1[[#This Row],[Total Voters]]</f>
        <v>0.78612716763005785</v>
      </c>
    </row>
    <row r="5963" spans="1:27" s="12" customFormat="1" x14ac:dyDescent="0.35">
      <c r="A5963" s="19" t="s">
        <v>22</v>
      </c>
      <c r="B5963" s="20">
        <v>2014</v>
      </c>
      <c r="C5963" s="17" t="s">
        <v>82</v>
      </c>
      <c r="D5963" s="20"/>
      <c r="E5963" s="37" t="s">
        <v>74</v>
      </c>
      <c r="F5963" s="34" t="s">
        <v>78</v>
      </c>
      <c r="G5963" s="21" t="s">
        <v>65</v>
      </c>
      <c r="H5963" s="22">
        <v>149.13049000000001</v>
      </c>
      <c r="I5963" s="22">
        <v>156.13879</v>
      </c>
      <c r="J5963" s="22">
        <v>305.26930000000004</v>
      </c>
      <c r="K5963" s="31">
        <v>112</v>
      </c>
      <c r="L5963" s="31">
        <v>99</v>
      </c>
      <c r="M5963" s="31"/>
      <c r="N5963" s="31">
        <v>211</v>
      </c>
      <c r="O5963" s="22">
        <v>87</v>
      </c>
      <c r="P5963" s="22">
        <v>84</v>
      </c>
      <c r="Q5963" s="22"/>
      <c r="R5963" s="23">
        <v>171</v>
      </c>
      <c r="S5963" s="130">
        <f>IFERROR(Table1[[#This Row],[Female Voters]]/Table1[[#This Row],[Female Population]],"0.0%")</f>
        <v>0.75102013008875645</v>
      </c>
      <c r="T5963" s="130">
        <f>IFERROR(Table1[[#This Row],[Male Voters]]/Table1[[#This Row],[Male Population]],"0.0%")</f>
        <v>0.63405128219579521</v>
      </c>
      <c r="U5963" s="130">
        <f>IFERROR(Table1[[#This Row],[Total Voters]]/Table1[[#This Row],[Total Population]],"0.0%")</f>
        <v>0.69119298927209505</v>
      </c>
      <c r="V5963" s="130">
        <f>IFERROR(Table1[[#This Row],[Female Ballots]]/Table1[[#This Row],[Female Population]],"0.0%")</f>
        <v>0.58338170819394475</v>
      </c>
      <c r="W5963" s="130">
        <f>IFERROR(Table1[[#This Row],[Male Ballots]]/Table1[[#This Row],[Male Population]],"0.0%")</f>
        <v>0.53798290610552313</v>
      </c>
      <c r="X5963" s="130">
        <f>IFERROR(Table1[[#This Row],[Total Ballots]]/Table1[[#This Row],[Total Population]],"0.0%")</f>
        <v>0.56016114296458885</v>
      </c>
      <c r="Y5963" s="24">
        <f>Table1[[#This Row],[Female Ballots]]/Table1[[#This Row],[Female Voters]]</f>
        <v>0.7767857142857143</v>
      </c>
      <c r="Z5963" s="24">
        <f>Table1[[#This Row],[Male Ballots]]/Table1[[#This Row],[Male Voters]]</f>
        <v>0.84848484848484851</v>
      </c>
      <c r="AA5963" s="24">
        <f>Table1[[#This Row],[Total Ballots]]/Table1[[#This Row],[Total Voters]]</f>
        <v>0.81042654028436023</v>
      </c>
    </row>
    <row r="5964" spans="1:27" s="12" customFormat="1" x14ac:dyDescent="0.35">
      <c r="A5964" s="19" t="s">
        <v>22</v>
      </c>
      <c r="B5964" s="20">
        <v>2014</v>
      </c>
      <c r="C5964" s="17" t="s">
        <v>82</v>
      </c>
      <c r="D5964" s="20"/>
      <c r="E5964" s="37" t="s">
        <v>74</v>
      </c>
      <c r="F5964" s="34" t="s">
        <v>78</v>
      </c>
      <c r="G5964" s="21" t="s">
        <v>66</v>
      </c>
      <c r="H5964" s="22">
        <v>194.17255</v>
      </c>
      <c r="I5964" s="22">
        <v>191.17113000000001</v>
      </c>
      <c r="J5964" s="22">
        <v>385.34370000000001</v>
      </c>
      <c r="K5964" s="31">
        <v>185</v>
      </c>
      <c r="L5964" s="31">
        <v>174</v>
      </c>
      <c r="M5964" s="31"/>
      <c r="N5964" s="31">
        <v>359</v>
      </c>
      <c r="O5964" s="22">
        <v>169</v>
      </c>
      <c r="P5964" s="22">
        <v>154</v>
      </c>
      <c r="Q5964" s="22"/>
      <c r="R5964" s="23">
        <v>323</v>
      </c>
      <c r="S5964" s="130">
        <f>IFERROR(Table1[[#This Row],[Female Voters]]/Table1[[#This Row],[Female Population]],"0.0%")</f>
        <v>0.95276083050874083</v>
      </c>
      <c r="T5964" s="130">
        <f>IFERROR(Table1[[#This Row],[Male Voters]]/Table1[[#This Row],[Male Population]],"0.0%")</f>
        <v>0.91017927236188856</v>
      </c>
      <c r="U5964" s="130">
        <f>IFERROR(Table1[[#This Row],[Total Voters]]/Table1[[#This Row],[Total Population]],"0.0%")</f>
        <v>0.93163583574870945</v>
      </c>
      <c r="V5964" s="130">
        <f>IFERROR(Table1[[#This Row],[Female Ballots]]/Table1[[#This Row],[Female Population]],"0.0%")</f>
        <v>0.87035989381609291</v>
      </c>
      <c r="W5964" s="130">
        <f>IFERROR(Table1[[#This Row],[Male Ballots]]/Table1[[#This Row],[Male Population]],"0.0%")</f>
        <v>0.80556096519385534</v>
      </c>
      <c r="X5964" s="130">
        <f>IFERROR(Table1[[#This Row],[Total Ballots]]/Table1[[#This Row],[Total Population]],"0.0%")</f>
        <v>0.83821274358449349</v>
      </c>
      <c r="Y5964" s="24">
        <f>Table1[[#This Row],[Female Ballots]]/Table1[[#This Row],[Female Voters]]</f>
        <v>0.91351351351351351</v>
      </c>
      <c r="Z5964" s="24">
        <f>Table1[[#This Row],[Male Ballots]]/Table1[[#This Row],[Male Voters]]</f>
        <v>0.88505747126436785</v>
      </c>
      <c r="AA5964" s="24">
        <f>Table1[[#This Row],[Total Ballots]]/Table1[[#This Row],[Total Voters]]</f>
        <v>0.89972144846796653</v>
      </c>
    </row>
    <row r="5965" spans="1:27" s="12" customFormat="1" x14ac:dyDescent="0.35">
      <c r="A5965" s="19" t="s">
        <v>22</v>
      </c>
      <c r="B5965" s="20">
        <v>2014</v>
      </c>
      <c r="C5965" s="17" t="s">
        <v>82</v>
      </c>
      <c r="D5965" s="20"/>
      <c r="E5965" s="37" t="s">
        <v>74</v>
      </c>
      <c r="F5965" s="34" t="s">
        <v>78</v>
      </c>
      <c r="G5965" s="21" t="s">
        <v>67</v>
      </c>
      <c r="H5965" s="22">
        <v>286.25313</v>
      </c>
      <c r="I5965" s="22">
        <v>259.22987999999998</v>
      </c>
      <c r="J5965" s="22">
        <v>545.48311000000001</v>
      </c>
      <c r="K5965" s="31">
        <v>268</v>
      </c>
      <c r="L5965" s="31">
        <v>228</v>
      </c>
      <c r="M5965" s="31"/>
      <c r="N5965" s="31">
        <v>496</v>
      </c>
      <c r="O5965" s="22">
        <v>234</v>
      </c>
      <c r="P5965" s="22">
        <v>204</v>
      </c>
      <c r="Q5965" s="22"/>
      <c r="R5965" s="23">
        <v>438</v>
      </c>
      <c r="S5965" s="130">
        <f>IFERROR(Table1[[#This Row],[Female Voters]]/Table1[[#This Row],[Female Population]],"0.0%")</f>
        <v>0.93623430423276066</v>
      </c>
      <c r="T5965" s="130">
        <f>IFERROR(Table1[[#This Row],[Male Voters]]/Table1[[#This Row],[Male Population]],"0.0%")</f>
        <v>0.87952823956867943</v>
      </c>
      <c r="U5965" s="130">
        <f>IFERROR(Table1[[#This Row],[Total Voters]]/Table1[[#This Row],[Total Population]],"0.0%")</f>
        <v>0.90928571555588589</v>
      </c>
      <c r="V5965" s="130">
        <f>IFERROR(Table1[[#This Row],[Female Ballots]]/Table1[[#This Row],[Female Population]],"0.0%")</f>
        <v>0.81745831041218664</v>
      </c>
      <c r="W5965" s="130">
        <f>IFERROR(Table1[[#This Row],[Male Ballots]]/Table1[[#This Row],[Male Population]],"0.0%")</f>
        <v>0.78694631961408157</v>
      </c>
      <c r="X5965" s="130">
        <f>IFERROR(Table1[[#This Row],[Total Ballots]]/Table1[[#This Row],[Total Population]],"0.0%")</f>
        <v>0.80295795043039919</v>
      </c>
      <c r="Y5965" s="24">
        <f>Table1[[#This Row],[Female Ballots]]/Table1[[#This Row],[Female Voters]]</f>
        <v>0.87313432835820892</v>
      </c>
      <c r="Z5965" s="24">
        <f>Table1[[#This Row],[Male Ballots]]/Table1[[#This Row],[Male Voters]]</f>
        <v>0.89473684210526316</v>
      </c>
      <c r="AA5965" s="24">
        <f>Table1[[#This Row],[Total Ballots]]/Table1[[#This Row],[Total Voters]]</f>
        <v>0.88306451612903225</v>
      </c>
    </row>
    <row r="5966" spans="1:27" s="12" customFormat="1" x14ac:dyDescent="0.35">
      <c r="A5966" s="19" t="s">
        <v>56</v>
      </c>
      <c r="B5966" s="20">
        <v>2014</v>
      </c>
      <c r="C5966" s="17" t="s">
        <v>82</v>
      </c>
      <c r="D5966" s="20"/>
      <c r="E5966" s="37" t="s">
        <v>73</v>
      </c>
      <c r="F5966" s="34" t="s">
        <v>78</v>
      </c>
      <c r="G5966" s="21" t="s">
        <v>79</v>
      </c>
      <c r="H5966" s="22">
        <v>31585.1561</v>
      </c>
      <c r="I5966" s="22">
        <v>33047.067299999995</v>
      </c>
      <c r="J5966" s="22">
        <v>64632.222999999998</v>
      </c>
      <c r="K5966" s="22">
        <v>18896</v>
      </c>
      <c r="L5966" s="22">
        <v>17337</v>
      </c>
      <c r="M5966" s="22">
        <v>8</v>
      </c>
      <c r="N5966" s="22">
        <v>36241</v>
      </c>
      <c r="O5966" s="22">
        <v>10828</v>
      </c>
      <c r="P5966" s="22">
        <v>10185</v>
      </c>
      <c r="Q5966" s="22">
        <v>1</v>
      </c>
      <c r="R5966" s="23">
        <v>21014</v>
      </c>
      <c r="S5966" s="130">
        <f>IFERROR(Table1[[#This Row],[Female Voters]]/Table1[[#This Row],[Female Population]],"0.0%")</f>
        <v>0.59825571037782521</v>
      </c>
      <c r="T5966" s="130">
        <f>IFERROR(Table1[[#This Row],[Male Voters]]/Table1[[#This Row],[Male Population]],"0.0%")</f>
        <v>0.52461538697565469</v>
      </c>
      <c r="U5966" s="130">
        <f>IFERROR(Table1[[#This Row],[Total Voters]]/Table1[[#This Row],[Total Population]],"0.0%")</f>
        <v>0.56072649706014288</v>
      </c>
      <c r="V5966" s="130">
        <f>IFERROR(Table1[[#This Row],[Female Ballots]]/Table1[[#This Row],[Female Population]],"0.0%")</f>
        <v>0.34281926502810606</v>
      </c>
      <c r="W5966" s="130">
        <f>IFERROR(Table1[[#This Row],[Male Ballots]]/Table1[[#This Row],[Male Population]],"0.0%")</f>
        <v>0.30819678816098761</v>
      </c>
      <c r="X5966" s="130">
        <f>IFERROR(Table1[[#This Row],[Total Ballots]]/Table1[[#This Row],[Total Population]],"0.0%")</f>
        <v>0.32513193921861544</v>
      </c>
      <c r="Y5966" s="24">
        <f>Table1[[#This Row],[Female Ballots]]/Table1[[#This Row],[Female Voters]]</f>
        <v>0.57303132938187973</v>
      </c>
      <c r="Z5966" s="24">
        <f>Table1[[#This Row],[Male Ballots]]/Table1[[#This Row],[Male Voters]]</f>
        <v>0.58747188094826097</v>
      </c>
      <c r="AA5966" s="24">
        <f>Table1[[#This Row],[Total Ballots]]/Table1[[#This Row],[Total Voters]]</f>
        <v>0.57984051212714882</v>
      </c>
    </row>
    <row r="5967" spans="1:27" s="12" customFormat="1" x14ac:dyDescent="0.35">
      <c r="A5967" s="19" t="s">
        <v>56</v>
      </c>
      <c r="B5967" s="20">
        <v>2014</v>
      </c>
      <c r="C5967" s="17" t="s">
        <v>82</v>
      </c>
      <c r="D5967" s="20"/>
      <c r="E5967" s="37" t="s">
        <v>73</v>
      </c>
      <c r="F5967" s="34" t="s">
        <v>78</v>
      </c>
      <c r="G5967" s="21" t="s">
        <v>62</v>
      </c>
      <c r="H5967" s="22">
        <v>4042.9694</v>
      </c>
      <c r="I5967" s="22">
        <v>4756.9538000000002</v>
      </c>
      <c r="J5967" s="22">
        <v>8799.9229999999989</v>
      </c>
      <c r="K5967" s="31">
        <v>1824</v>
      </c>
      <c r="L5967" s="31">
        <v>1652</v>
      </c>
      <c r="M5967" s="31">
        <v>1</v>
      </c>
      <c r="N5967" s="31">
        <v>3477</v>
      </c>
      <c r="O5967" s="22">
        <v>475</v>
      </c>
      <c r="P5967" s="22">
        <v>391</v>
      </c>
      <c r="Q5967" s="22"/>
      <c r="R5967" s="23">
        <v>866</v>
      </c>
      <c r="S5967" s="130">
        <f>IFERROR(Table1[[#This Row],[Female Voters]]/Table1[[#This Row],[Female Population]],"0.0%")</f>
        <v>0.45115355065511997</v>
      </c>
      <c r="T5967" s="130">
        <f>IFERROR(Table1[[#This Row],[Male Voters]]/Table1[[#This Row],[Male Population]],"0.0%")</f>
        <v>0.34728106882181614</v>
      </c>
      <c r="U5967" s="130">
        <f>IFERROR(Table1[[#This Row],[Total Voters]]/Table1[[#This Row],[Total Population]],"0.0%")</f>
        <v>0.39511709363820574</v>
      </c>
      <c r="V5967" s="130">
        <f>IFERROR(Table1[[#This Row],[Female Ballots]]/Table1[[#This Row],[Female Population]],"0.0%")</f>
        <v>0.11748790381643749</v>
      </c>
      <c r="W5967" s="130">
        <f>IFERROR(Table1[[#This Row],[Male Ballots]]/Table1[[#This Row],[Male Population]],"0.0%")</f>
        <v>8.2195458782887476E-2</v>
      </c>
      <c r="X5967" s="130">
        <f>IFERROR(Table1[[#This Row],[Total Ballots]]/Table1[[#This Row],[Total Population]],"0.0%")</f>
        <v>9.8409951996170891E-2</v>
      </c>
      <c r="Y5967" s="24">
        <f>Table1[[#This Row],[Female Ballots]]/Table1[[#This Row],[Female Voters]]</f>
        <v>0.26041666666666669</v>
      </c>
      <c r="Z5967" s="24">
        <f>Table1[[#This Row],[Male Ballots]]/Table1[[#This Row],[Male Voters]]</f>
        <v>0.23668280871670702</v>
      </c>
      <c r="AA5967" s="24">
        <f>Table1[[#This Row],[Total Ballots]]/Table1[[#This Row],[Total Voters]]</f>
        <v>0.24906528616623527</v>
      </c>
    </row>
    <row r="5968" spans="1:27" s="12" customFormat="1" x14ac:dyDescent="0.35">
      <c r="A5968" s="19" t="s">
        <v>56</v>
      </c>
      <c r="B5968" s="20">
        <v>2014</v>
      </c>
      <c r="C5968" s="17" t="s">
        <v>82</v>
      </c>
      <c r="D5968" s="20"/>
      <c r="E5968" s="37" t="s">
        <v>73</v>
      </c>
      <c r="F5968" s="34" t="s">
        <v>78</v>
      </c>
      <c r="G5968" s="21" t="s">
        <v>63</v>
      </c>
      <c r="H5968" s="22">
        <v>5825.9629999999997</v>
      </c>
      <c r="I5968" s="22">
        <v>6424.9349999999995</v>
      </c>
      <c r="J5968" s="22">
        <v>12250.897000000001</v>
      </c>
      <c r="K5968" s="31">
        <v>2876</v>
      </c>
      <c r="L5968" s="31">
        <v>2628</v>
      </c>
      <c r="M5968" s="31">
        <v>1</v>
      </c>
      <c r="N5968" s="31">
        <v>5505</v>
      </c>
      <c r="O5968" s="22">
        <v>898</v>
      </c>
      <c r="P5968" s="22">
        <v>887</v>
      </c>
      <c r="Q5968" s="22"/>
      <c r="R5968" s="23">
        <v>1785</v>
      </c>
      <c r="S5968" s="130">
        <f>IFERROR(Table1[[#This Row],[Female Voters]]/Table1[[#This Row],[Female Population]],"0.0%")</f>
        <v>0.49365229404992789</v>
      </c>
      <c r="T5968" s="130">
        <f>IFERROR(Table1[[#This Row],[Male Voters]]/Table1[[#This Row],[Male Population]],"0.0%")</f>
        <v>0.40903137541469292</v>
      </c>
      <c r="U5968" s="130">
        <f>IFERROR(Table1[[#This Row],[Total Voters]]/Table1[[#This Row],[Total Population]],"0.0%")</f>
        <v>0.4493548513223154</v>
      </c>
      <c r="V5968" s="130">
        <f>IFERROR(Table1[[#This Row],[Female Ballots]]/Table1[[#This Row],[Female Population]],"0.0%")</f>
        <v>0.1541376078083572</v>
      </c>
      <c r="W5968" s="130">
        <f>IFERROR(Table1[[#This Row],[Male Ballots]]/Table1[[#This Row],[Male Population]],"0.0%")</f>
        <v>0.13805587138235642</v>
      </c>
      <c r="X5968" s="130">
        <f>IFERROR(Table1[[#This Row],[Total Ballots]]/Table1[[#This Row],[Total Population]],"0.0%")</f>
        <v>0.14570361664129572</v>
      </c>
      <c r="Y5968" s="24">
        <f>Table1[[#This Row],[Female Ballots]]/Table1[[#This Row],[Female Voters]]</f>
        <v>0.31223922114047287</v>
      </c>
      <c r="Z5968" s="24">
        <f>Table1[[#This Row],[Male Ballots]]/Table1[[#This Row],[Male Voters]]</f>
        <v>0.33751902587519028</v>
      </c>
      <c r="AA5968" s="24">
        <f>Table1[[#This Row],[Total Ballots]]/Table1[[#This Row],[Total Voters]]</f>
        <v>0.3242506811989101</v>
      </c>
    </row>
    <row r="5969" spans="1:27" s="12" customFormat="1" x14ac:dyDescent="0.35">
      <c r="A5969" s="19" t="s">
        <v>56</v>
      </c>
      <c r="B5969" s="20">
        <v>2014</v>
      </c>
      <c r="C5969" s="17" t="s">
        <v>82</v>
      </c>
      <c r="D5969" s="20"/>
      <c r="E5969" s="37" t="s">
        <v>73</v>
      </c>
      <c r="F5969" s="34" t="s">
        <v>78</v>
      </c>
      <c r="G5969" s="21" t="s">
        <v>64</v>
      </c>
      <c r="H5969" s="22">
        <v>5422.9920000000002</v>
      </c>
      <c r="I5969" s="22">
        <v>5719.98</v>
      </c>
      <c r="J5969" s="22">
        <v>11142.972</v>
      </c>
      <c r="K5969" s="31">
        <v>2640</v>
      </c>
      <c r="L5969" s="31">
        <v>2266</v>
      </c>
      <c r="M5969" s="31">
        <v>4</v>
      </c>
      <c r="N5969" s="31">
        <v>4910</v>
      </c>
      <c r="O5969" s="22">
        <v>1256</v>
      </c>
      <c r="P5969" s="22">
        <v>1128</v>
      </c>
      <c r="Q5969" s="22">
        <v>1</v>
      </c>
      <c r="R5969" s="23">
        <v>2385</v>
      </c>
      <c r="S5969" s="130">
        <f>IFERROR(Table1[[#This Row],[Female Voters]]/Table1[[#This Row],[Female Population]],"0.0%")</f>
        <v>0.48681613397180007</v>
      </c>
      <c r="T5969" s="130">
        <f>IFERROR(Table1[[#This Row],[Male Voters]]/Table1[[#This Row],[Male Population]],"0.0%")</f>
        <v>0.39615523131199765</v>
      </c>
      <c r="U5969" s="130">
        <f>IFERROR(Table1[[#This Row],[Total Voters]]/Table1[[#This Row],[Total Population]],"0.0%")</f>
        <v>0.44063648369573216</v>
      </c>
      <c r="V5969" s="130">
        <f>IFERROR(Table1[[#This Row],[Female Ballots]]/Table1[[#This Row],[Female Population]],"0.0%")</f>
        <v>0.23160646373809882</v>
      </c>
      <c r="W5969" s="130">
        <f>IFERROR(Table1[[#This Row],[Male Ballots]]/Table1[[#This Row],[Male Population]],"0.0%")</f>
        <v>0.19720348672547808</v>
      </c>
      <c r="X5969" s="130">
        <f>IFERROR(Table1[[#This Row],[Total Ballots]]/Table1[[#This Row],[Total Population]],"0.0%")</f>
        <v>0.21403625531859902</v>
      </c>
      <c r="Y5969" s="24">
        <f>Table1[[#This Row],[Female Ballots]]/Table1[[#This Row],[Female Voters]]</f>
        <v>0.47575757575757577</v>
      </c>
      <c r="Z5969" s="24">
        <f>Table1[[#This Row],[Male Ballots]]/Table1[[#This Row],[Male Voters]]</f>
        <v>0.4977934686672551</v>
      </c>
      <c r="AA5969" s="24">
        <f>Table1[[#This Row],[Total Ballots]]/Table1[[#This Row],[Total Voters]]</f>
        <v>0.48574338085539714</v>
      </c>
    </row>
    <row r="5970" spans="1:27" s="12" customFormat="1" x14ac:dyDescent="0.35">
      <c r="A5970" s="19" t="s">
        <v>56</v>
      </c>
      <c r="B5970" s="20">
        <v>2014</v>
      </c>
      <c r="C5970" s="17" t="s">
        <v>82</v>
      </c>
      <c r="D5970" s="20"/>
      <c r="E5970" s="37" t="s">
        <v>73</v>
      </c>
      <c r="F5970" s="34" t="s">
        <v>78</v>
      </c>
      <c r="G5970" s="21" t="s">
        <v>65</v>
      </c>
      <c r="H5970" s="22">
        <v>5183.0409999999993</v>
      </c>
      <c r="I5970" s="22">
        <v>5437.0249999999996</v>
      </c>
      <c r="J5970" s="22">
        <v>10620.065999999999</v>
      </c>
      <c r="K5970" s="31">
        <v>3058</v>
      </c>
      <c r="L5970" s="31">
        <v>2865</v>
      </c>
      <c r="M5970" s="31">
        <v>1</v>
      </c>
      <c r="N5970" s="31">
        <v>5924</v>
      </c>
      <c r="O5970" s="22">
        <v>1766</v>
      </c>
      <c r="P5970" s="22">
        <v>1663</v>
      </c>
      <c r="Q5970" s="22"/>
      <c r="R5970" s="23">
        <v>3429</v>
      </c>
      <c r="S5970" s="130">
        <f>IFERROR(Table1[[#This Row],[Female Voters]]/Table1[[#This Row],[Female Population]],"0.0%")</f>
        <v>0.59000112096354251</v>
      </c>
      <c r="T5970" s="130">
        <f>IFERROR(Table1[[#This Row],[Male Voters]]/Table1[[#This Row],[Male Population]],"0.0%")</f>
        <v>0.52694258349005207</v>
      </c>
      <c r="U5970" s="130">
        <f>IFERROR(Table1[[#This Row],[Total Voters]]/Table1[[#This Row],[Total Population]],"0.0%")</f>
        <v>0.55781197593310627</v>
      </c>
      <c r="V5970" s="130">
        <f>IFERROR(Table1[[#This Row],[Female Ballots]]/Table1[[#This Row],[Female Population]],"0.0%")</f>
        <v>0.34072661204107785</v>
      </c>
      <c r="W5970" s="130">
        <f>IFERROR(Table1[[#This Row],[Male Ballots]]/Table1[[#This Row],[Male Population]],"0.0%")</f>
        <v>0.30586579977101452</v>
      </c>
      <c r="X5970" s="130">
        <f>IFERROR(Table1[[#This Row],[Total Ballots]]/Table1[[#This Row],[Total Population]],"0.0%")</f>
        <v>0.32287934933737705</v>
      </c>
      <c r="Y5970" s="24">
        <f>Table1[[#This Row],[Female Ballots]]/Table1[[#This Row],[Female Voters]]</f>
        <v>0.57750163505559193</v>
      </c>
      <c r="Z5970" s="24">
        <f>Table1[[#This Row],[Male Ballots]]/Table1[[#This Row],[Male Voters]]</f>
        <v>0.58045375218150086</v>
      </c>
      <c r="AA5970" s="24">
        <f>Table1[[#This Row],[Total Ballots]]/Table1[[#This Row],[Total Voters]]</f>
        <v>0.57883187035786632</v>
      </c>
    </row>
    <row r="5971" spans="1:27" s="12" customFormat="1" x14ac:dyDescent="0.35">
      <c r="A5971" s="19" t="s">
        <v>56</v>
      </c>
      <c r="B5971" s="20">
        <v>2014</v>
      </c>
      <c r="C5971" s="17" t="s">
        <v>82</v>
      </c>
      <c r="D5971" s="20"/>
      <c r="E5971" s="37" t="s">
        <v>73</v>
      </c>
      <c r="F5971" s="34" t="s">
        <v>78</v>
      </c>
      <c r="G5971" s="21" t="s">
        <v>66</v>
      </c>
      <c r="H5971" s="22">
        <v>4887.0720000000001</v>
      </c>
      <c r="I5971" s="22">
        <v>4988.0660000000007</v>
      </c>
      <c r="J5971" s="22">
        <v>9875.137999999999</v>
      </c>
      <c r="K5971" s="31">
        <v>3541</v>
      </c>
      <c r="L5971" s="31">
        <v>3396</v>
      </c>
      <c r="M5971" s="31">
        <v>1</v>
      </c>
      <c r="N5971" s="31">
        <v>6938</v>
      </c>
      <c r="O5971" s="22">
        <v>2573</v>
      </c>
      <c r="P5971" s="22">
        <v>2465</v>
      </c>
      <c r="Q5971" s="22"/>
      <c r="R5971" s="23">
        <v>5038</v>
      </c>
      <c r="S5971" s="130">
        <f>IFERROR(Table1[[#This Row],[Female Voters]]/Table1[[#This Row],[Female Population]],"0.0%")</f>
        <v>0.72456472914661374</v>
      </c>
      <c r="T5971" s="130">
        <f>IFERROR(Table1[[#This Row],[Male Voters]]/Table1[[#This Row],[Male Population]],"0.0%")</f>
        <v>0.68082499309351552</v>
      </c>
      <c r="U5971" s="130">
        <f>IFERROR(Table1[[#This Row],[Total Voters]]/Table1[[#This Row],[Total Population]],"0.0%")</f>
        <v>0.70257246025321374</v>
      </c>
      <c r="V5971" s="130">
        <f>IFERROR(Table1[[#This Row],[Female Ballots]]/Table1[[#This Row],[Female Population]],"0.0%")</f>
        <v>0.52649111778995683</v>
      </c>
      <c r="W5971" s="130">
        <f>IFERROR(Table1[[#This Row],[Male Ballots]]/Table1[[#This Row],[Male Population]],"0.0%")</f>
        <v>0.49417950764885621</v>
      </c>
      <c r="X5971" s="130">
        <f>IFERROR(Table1[[#This Row],[Total Ballots]]/Table1[[#This Row],[Total Population]],"0.0%")</f>
        <v>0.51017008572437172</v>
      </c>
      <c r="Y5971" s="24">
        <f>Table1[[#This Row],[Female Ballots]]/Table1[[#This Row],[Female Voters]]</f>
        <v>0.72663089522733693</v>
      </c>
      <c r="Z5971" s="24">
        <f>Table1[[#This Row],[Male Ballots]]/Table1[[#This Row],[Male Voters]]</f>
        <v>0.72585394581861018</v>
      </c>
      <c r="AA5971" s="24">
        <f>Table1[[#This Row],[Total Ballots]]/Table1[[#This Row],[Total Voters]]</f>
        <v>0.72614586336119924</v>
      </c>
    </row>
    <row r="5972" spans="1:27" s="12" customFormat="1" x14ac:dyDescent="0.35">
      <c r="A5972" s="19" t="s">
        <v>56</v>
      </c>
      <c r="B5972" s="20">
        <v>2014</v>
      </c>
      <c r="C5972" s="17" t="s">
        <v>82</v>
      </c>
      <c r="D5972" s="20"/>
      <c r="E5972" s="37" t="s">
        <v>73</v>
      </c>
      <c r="F5972" s="34" t="s">
        <v>78</v>
      </c>
      <c r="G5972" s="21" t="s">
        <v>67</v>
      </c>
      <c r="H5972" s="22">
        <v>6223.1187000000009</v>
      </c>
      <c r="I5972" s="22">
        <v>5720.1075000000001</v>
      </c>
      <c r="J5972" s="22">
        <v>11943.226999999999</v>
      </c>
      <c r="K5972" s="31">
        <v>4957</v>
      </c>
      <c r="L5972" s="31">
        <v>4530</v>
      </c>
      <c r="M5972" s="31"/>
      <c r="N5972" s="31">
        <v>9487</v>
      </c>
      <c r="O5972" s="22">
        <v>3860</v>
      </c>
      <c r="P5972" s="22">
        <v>3651</v>
      </c>
      <c r="Q5972" s="22"/>
      <c r="R5972" s="23">
        <v>7511</v>
      </c>
      <c r="S5972" s="130">
        <f>IFERROR(Table1[[#This Row],[Female Voters]]/Table1[[#This Row],[Female Population]],"0.0%")</f>
        <v>0.7965459505054916</v>
      </c>
      <c r="T5972" s="130">
        <f>IFERROR(Table1[[#This Row],[Male Voters]]/Table1[[#This Row],[Male Population]],"0.0%")</f>
        <v>0.79194315841092144</v>
      </c>
      <c r="U5972" s="130">
        <f>IFERROR(Table1[[#This Row],[Total Voters]]/Table1[[#This Row],[Total Population]],"0.0%")</f>
        <v>0.79434142882823888</v>
      </c>
      <c r="V5972" s="130">
        <f>IFERROR(Table1[[#This Row],[Female Ballots]]/Table1[[#This Row],[Female Population]],"0.0%")</f>
        <v>0.62026777666959809</v>
      </c>
      <c r="W5972" s="130">
        <f>IFERROR(Table1[[#This Row],[Male Ballots]]/Table1[[#This Row],[Male Population]],"0.0%")</f>
        <v>0.63827471773913336</v>
      </c>
      <c r="X5972" s="130">
        <f>IFERROR(Table1[[#This Row],[Total Ballots]]/Table1[[#This Row],[Total Population]],"0.0%")</f>
        <v>0.62889200716020899</v>
      </c>
      <c r="Y5972" s="24">
        <f>Table1[[#This Row],[Female Ballots]]/Table1[[#This Row],[Female Voters]]</f>
        <v>0.77869679241476697</v>
      </c>
      <c r="Z5972" s="24">
        <f>Table1[[#This Row],[Male Ballots]]/Table1[[#This Row],[Male Voters]]</f>
        <v>0.8059602649006623</v>
      </c>
      <c r="AA5972" s="24">
        <f>Table1[[#This Row],[Total Ballots]]/Table1[[#This Row],[Total Voters]]</f>
        <v>0.79171497839148308</v>
      </c>
    </row>
    <row r="5973" spans="1:27" s="12" customFormat="1" x14ac:dyDescent="0.35">
      <c r="A5973" s="19" t="s">
        <v>54</v>
      </c>
      <c r="B5973" s="20">
        <v>2014</v>
      </c>
      <c r="C5973" s="17" t="s">
        <v>82</v>
      </c>
      <c r="D5973" s="20"/>
      <c r="E5973" s="37" t="s">
        <v>74</v>
      </c>
      <c r="F5973" s="34" t="s">
        <v>78</v>
      </c>
      <c r="G5973" s="21" t="s">
        <v>79</v>
      </c>
      <c r="H5973" s="22">
        <v>28256.999799999998</v>
      </c>
      <c r="I5973" s="22">
        <v>29863.9918</v>
      </c>
      <c r="J5973" s="22">
        <v>58120.991599999994</v>
      </c>
      <c r="K5973" s="22">
        <v>19384</v>
      </c>
      <c r="L5973" s="22">
        <v>17598</v>
      </c>
      <c r="M5973" s="22">
        <v>212</v>
      </c>
      <c r="N5973" s="22">
        <v>37194</v>
      </c>
      <c r="O5973" s="22">
        <v>10904</v>
      </c>
      <c r="P5973" s="22">
        <v>9909</v>
      </c>
      <c r="Q5973" s="22">
        <v>67</v>
      </c>
      <c r="R5973" s="23">
        <v>20880</v>
      </c>
      <c r="S5973" s="130">
        <f>IFERROR(Table1[[#This Row],[Female Voters]]/Table1[[#This Row],[Female Population]],"0.0%")</f>
        <v>0.68598931723813095</v>
      </c>
      <c r="T5973" s="130">
        <f>IFERROR(Table1[[#This Row],[Male Voters]]/Table1[[#This Row],[Male Population]],"0.0%")</f>
        <v>0.58927152531564786</v>
      </c>
      <c r="U5973" s="130">
        <f>IFERROR(Table1[[#This Row],[Total Voters]]/Table1[[#This Row],[Total Population]],"0.0%")</f>
        <v>0.63994090561937356</v>
      </c>
      <c r="V5973" s="130">
        <f>IFERROR(Table1[[#This Row],[Female Ballots]]/Table1[[#This Row],[Female Population]],"0.0%")</f>
        <v>0.38588668567708312</v>
      </c>
      <c r="W5973" s="130">
        <f>IFERROR(Table1[[#This Row],[Male Ballots]]/Table1[[#This Row],[Male Population]],"0.0%")</f>
        <v>0.33180427005073049</v>
      </c>
      <c r="X5973" s="130">
        <f>IFERROR(Table1[[#This Row],[Total Ballots]]/Table1[[#This Row],[Total Population]],"0.0%")</f>
        <v>0.3592505809897435</v>
      </c>
      <c r="Y5973" s="24">
        <f>Table1[[#This Row],[Female Ballots]]/Table1[[#This Row],[Female Voters]]</f>
        <v>0.56252579446966566</v>
      </c>
      <c r="Z5973" s="24">
        <f>Table1[[#This Row],[Male Ballots]]/Table1[[#This Row],[Male Voters]]</f>
        <v>0.56307534947153082</v>
      </c>
      <c r="AA5973" s="24">
        <f>Table1[[#This Row],[Total Ballots]]/Table1[[#This Row],[Total Voters]]</f>
        <v>0.56138086788191643</v>
      </c>
    </row>
    <row r="5974" spans="1:27" s="12" customFormat="1" x14ac:dyDescent="0.35">
      <c r="A5974" s="19" t="s">
        <v>54</v>
      </c>
      <c r="B5974" s="20">
        <v>2014</v>
      </c>
      <c r="C5974" s="17" t="s">
        <v>82</v>
      </c>
      <c r="D5974" s="20"/>
      <c r="E5974" s="37" t="s">
        <v>74</v>
      </c>
      <c r="F5974" s="34" t="s">
        <v>78</v>
      </c>
      <c r="G5974" s="21" t="s">
        <v>62</v>
      </c>
      <c r="H5974" s="22">
        <v>2648.9997999999996</v>
      </c>
      <c r="I5974" s="22">
        <v>3136.9987999999994</v>
      </c>
      <c r="J5974" s="22">
        <v>5785.998599999999</v>
      </c>
      <c r="K5974" s="31">
        <v>1374</v>
      </c>
      <c r="L5974" s="31">
        <v>1420</v>
      </c>
      <c r="M5974" s="31">
        <v>63</v>
      </c>
      <c r="N5974" s="31">
        <v>2857</v>
      </c>
      <c r="O5974" s="22">
        <v>305</v>
      </c>
      <c r="P5974" s="22">
        <v>302</v>
      </c>
      <c r="Q5974" s="22">
        <v>14</v>
      </c>
      <c r="R5974" s="23">
        <v>621</v>
      </c>
      <c r="S5974" s="130">
        <f>IFERROR(Table1[[#This Row],[Female Voters]]/Table1[[#This Row],[Female Population]],"0.0%")</f>
        <v>0.51868633587665813</v>
      </c>
      <c r="T5974" s="130">
        <f>IFERROR(Table1[[#This Row],[Male Voters]]/Table1[[#This Row],[Male Population]],"0.0%")</f>
        <v>0.45266195192679076</v>
      </c>
      <c r="U5974" s="130">
        <f>IFERROR(Table1[[#This Row],[Total Voters]]/Table1[[#This Row],[Total Population]],"0.0%")</f>
        <v>0.49377820450907134</v>
      </c>
      <c r="V5974" s="130">
        <f>IFERROR(Table1[[#This Row],[Female Ballots]]/Table1[[#This Row],[Female Population]],"0.0%")</f>
        <v>0.115137796537395</v>
      </c>
      <c r="W5974" s="130">
        <f>IFERROR(Table1[[#This Row],[Male Ballots]]/Table1[[#This Row],[Male Population]],"0.0%")</f>
        <v>9.6270358790063945E-2</v>
      </c>
      <c r="X5974" s="130">
        <f>IFERROR(Table1[[#This Row],[Total Ballots]]/Table1[[#This Row],[Total Population]],"0.0%")</f>
        <v>0.10732805915300431</v>
      </c>
      <c r="Y5974" s="24">
        <f>Table1[[#This Row],[Female Ballots]]/Table1[[#This Row],[Female Voters]]</f>
        <v>0.22197962154294032</v>
      </c>
      <c r="Z5974" s="24">
        <f>Table1[[#This Row],[Male Ballots]]/Table1[[#This Row],[Male Voters]]</f>
        <v>0.21267605633802816</v>
      </c>
      <c r="AA5974" s="24">
        <f>Table1[[#This Row],[Total Ballots]]/Table1[[#This Row],[Total Voters]]</f>
        <v>0.21736086804340218</v>
      </c>
    </row>
    <row r="5975" spans="1:27" s="12" customFormat="1" x14ac:dyDescent="0.35">
      <c r="A5975" s="19" t="s">
        <v>54</v>
      </c>
      <c r="B5975" s="20">
        <v>2014</v>
      </c>
      <c r="C5975" s="17" t="s">
        <v>82</v>
      </c>
      <c r="D5975" s="20"/>
      <c r="E5975" s="37" t="s">
        <v>74</v>
      </c>
      <c r="F5975" s="34" t="s">
        <v>78</v>
      </c>
      <c r="G5975" s="21" t="s">
        <v>63</v>
      </c>
      <c r="H5975" s="22">
        <v>3881</v>
      </c>
      <c r="I5975" s="22">
        <v>4643.9979999999996</v>
      </c>
      <c r="J5975" s="22">
        <v>8524.9979999999996</v>
      </c>
      <c r="K5975" s="31">
        <v>2309</v>
      </c>
      <c r="L5975" s="31">
        <v>2051</v>
      </c>
      <c r="M5975" s="31">
        <v>41</v>
      </c>
      <c r="N5975" s="31">
        <v>4401</v>
      </c>
      <c r="O5975" s="22">
        <v>650</v>
      </c>
      <c r="P5975" s="22">
        <v>561</v>
      </c>
      <c r="Q5975" s="22">
        <v>12</v>
      </c>
      <c r="R5975" s="23">
        <v>1223</v>
      </c>
      <c r="S5975" s="130">
        <f>IFERROR(Table1[[#This Row],[Female Voters]]/Table1[[#This Row],[Female Population]],"0.0%")</f>
        <v>0.59494975521772742</v>
      </c>
      <c r="T5975" s="130">
        <f>IFERROR(Table1[[#This Row],[Male Voters]]/Table1[[#This Row],[Male Population]],"0.0%")</f>
        <v>0.44164532370599646</v>
      </c>
      <c r="U5975" s="130">
        <f>IFERROR(Table1[[#This Row],[Total Voters]]/Table1[[#This Row],[Total Population]],"0.0%")</f>
        <v>0.51624645542438841</v>
      </c>
      <c r="V5975" s="130">
        <f>IFERROR(Table1[[#This Row],[Female Ballots]]/Table1[[#This Row],[Female Population]],"0.0%")</f>
        <v>0.16748260757536718</v>
      </c>
      <c r="W5975" s="130">
        <f>IFERROR(Table1[[#This Row],[Male Ballots]]/Table1[[#This Row],[Male Population]],"0.0%")</f>
        <v>0.12080108561631596</v>
      </c>
      <c r="X5975" s="130">
        <f>IFERROR(Table1[[#This Row],[Total Ballots]]/Table1[[#This Row],[Total Population]],"0.0%")</f>
        <v>0.14346044421359397</v>
      </c>
      <c r="Y5975" s="24">
        <f>Table1[[#This Row],[Female Ballots]]/Table1[[#This Row],[Female Voters]]</f>
        <v>0.28150714595062798</v>
      </c>
      <c r="Z5975" s="24">
        <f>Table1[[#This Row],[Male Ballots]]/Table1[[#This Row],[Male Voters]]</f>
        <v>0.27352510970258409</v>
      </c>
      <c r="AA5975" s="24">
        <f>Table1[[#This Row],[Total Ballots]]/Table1[[#This Row],[Total Voters]]</f>
        <v>0.27789138832083615</v>
      </c>
    </row>
    <row r="5976" spans="1:27" s="12" customFormat="1" x14ac:dyDescent="0.35">
      <c r="A5976" s="19" t="s">
        <v>54</v>
      </c>
      <c r="B5976" s="20">
        <v>2014</v>
      </c>
      <c r="C5976" s="17" t="s">
        <v>82</v>
      </c>
      <c r="D5976" s="20"/>
      <c r="E5976" s="37" t="s">
        <v>74</v>
      </c>
      <c r="F5976" s="34" t="s">
        <v>78</v>
      </c>
      <c r="G5976" s="21" t="s">
        <v>64</v>
      </c>
      <c r="H5976" s="22">
        <v>4046</v>
      </c>
      <c r="I5976" s="22">
        <v>4721.9979999999996</v>
      </c>
      <c r="J5976" s="22">
        <v>8767.9979999999996</v>
      </c>
      <c r="K5976" s="31">
        <v>2390</v>
      </c>
      <c r="L5976" s="31">
        <v>2153</v>
      </c>
      <c r="M5976" s="31">
        <v>23</v>
      </c>
      <c r="N5976" s="31">
        <v>4566</v>
      </c>
      <c r="O5976" s="22">
        <v>950</v>
      </c>
      <c r="P5976" s="22">
        <v>830</v>
      </c>
      <c r="Q5976" s="22">
        <v>6</v>
      </c>
      <c r="R5976" s="23">
        <v>1786</v>
      </c>
      <c r="S5976" s="130">
        <f>IFERROR(Table1[[#This Row],[Female Voters]]/Table1[[#This Row],[Female Population]],"0.0%")</f>
        <v>0.59070687098368757</v>
      </c>
      <c r="T5976" s="130">
        <f>IFERROR(Table1[[#This Row],[Male Voters]]/Table1[[#This Row],[Male Population]],"0.0%")</f>
        <v>0.45595106139392694</v>
      </c>
      <c r="U5976" s="130">
        <f>IFERROR(Table1[[#This Row],[Total Voters]]/Table1[[#This Row],[Total Population]],"0.0%")</f>
        <v>0.52075741805598041</v>
      </c>
      <c r="V5976" s="130">
        <f>IFERROR(Table1[[#This Row],[Female Ballots]]/Table1[[#This Row],[Female Population]],"0.0%")</f>
        <v>0.23479980227385072</v>
      </c>
      <c r="W5976" s="130">
        <f>IFERROR(Table1[[#This Row],[Male Ballots]]/Table1[[#This Row],[Male Population]],"0.0%")</f>
        <v>0.1757730520004456</v>
      </c>
      <c r="X5976" s="130">
        <f>IFERROR(Table1[[#This Row],[Total Ballots]]/Table1[[#This Row],[Total Population]],"0.0%")</f>
        <v>0.20369530193779697</v>
      </c>
      <c r="Y5976" s="24">
        <f>Table1[[#This Row],[Female Ballots]]/Table1[[#This Row],[Female Voters]]</f>
        <v>0.39748953974895396</v>
      </c>
      <c r="Z5976" s="24">
        <f>Table1[[#This Row],[Male Ballots]]/Table1[[#This Row],[Male Voters]]</f>
        <v>0.38550859266140269</v>
      </c>
      <c r="AA5976" s="24">
        <f>Table1[[#This Row],[Total Ballots]]/Table1[[#This Row],[Total Voters]]</f>
        <v>0.39115199299167763</v>
      </c>
    </row>
    <row r="5977" spans="1:27" s="12" customFormat="1" x14ac:dyDescent="0.35">
      <c r="A5977" s="19" t="s">
        <v>54</v>
      </c>
      <c r="B5977" s="20">
        <v>2014</v>
      </c>
      <c r="C5977" s="17" t="s">
        <v>82</v>
      </c>
      <c r="D5977" s="20"/>
      <c r="E5977" s="37" t="s">
        <v>74</v>
      </c>
      <c r="F5977" s="34" t="s">
        <v>78</v>
      </c>
      <c r="G5977" s="21" t="s">
        <v>65</v>
      </c>
      <c r="H5977" s="22">
        <v>4870</v>
      </c>
      <c r="I5977" s="22">
        <v>5194.9979999999996</v>
      </c>
      <c r="J5977" s="22">
        <v>10064.998</v>
      </c>
      <c r="K5977" s="31">
        <v>3091</v>
      </c>
      <c r="L5977" s="31">
        <v>2813</v>
      </c>
      <c r="M5977" s="31">
        <v>32</v>
      </c>
      <c r="N5977" s="31">
        <v>5936</v>
      </c>
      <c r="O5977" s="22">
        <v>1617</v>
      </c>
      <c r="P5977" s="22">
        <v>1479</v>
      </c>
      <c r="Q5977" s="22">
        <v>13</v>
      </c>
      <c r="R5977" s="23">
        <v>3109</v>
      </c>
      <c r="S5977" s="130">
        <f>IFERROR(Table1[[#This Row],[Female Voters]]/Table1[[#This Row],[Female Population]],"0.0%")</f>
        <v>0.63470225872689934</v>
      </c>
      <c r="T5977" s="130">
        <f>IFERROR(Table1[[#This Row],[Male Voters]]/Table1[[#This Row],[Male Population]],"0.0%")</f>
        <v>0.54148240288061711</v>
      </c>
      <c r="U5977" s="130">
        <f>IFERROR(Table1[[#This Row],[Total Voters]]/Table1[[#This Row],[Total Population]],"0.0%")</f>
        <v>0.5897666348269518</v>
      </c>
      <c r="V5977" s="130">
        <f>IFERROR(Table1[[#This Row],[Female Ballots]]/Table1[[#This Row],[Female Population]],"0.0%")</f>
        <v>0.33203285420944556</v>
      </c>
      <c r="W5977" s="130">
        <f>IFERROR(Table1[[#This Row],[Male Ballots]]/Table1[[#This Row],[Male Population]],"0.0%")</f>
        <v>0.28469693347331415</v>
      </c>
      <c r="X5977" s="130">
        <f>IFERROR(Table1[[#This Row],[Total Ballots]]/Table1[[#This Row],[Total Population]],"0.0%")</f>
        <v>0.30889226207496517</v>
      </c>
      <c r="Y5977" s="24">
        <f>Table1[[#This Row],[Female Ballots]]/Table1[[#This Row],[Female Voters]]</f>
        <v>0.52313167259786475</v>
      </c>
      <c r="Z5977" s="24">
        <f>Table1[[#This Row],[Male Ballots]]/Table1[[#This Row],[Male Voters]]</f>
        <v>0.52577319587628868</v>
      </c>
      <c r="AA5977" s="24">
        <f>Table1[[#This Row],[Total Ballots]]/Table1[[#This Row],[Total Voters]]</f>
        <v>0.52375336927223715</v>
      </c>
    </row>
    <row r="5978" spans="1:27" s="12" customFormat="1" x14ac:dyDescent="0.35">
      <c r="A5978" s="19" t="s">
        <v>54</v>
      </c>
      <c r="B5978" s="20">
        <v>2014</v>
      </c>
      <c r="C5978" s="17" t="s">
        <v>82</v>
      </c>
      <c r="D5978" s="20"/>
      <c r="E5978" s="37" t="s">
        <v>74</v>
      </c>
      <c r="F5978" s="34" t="s">
        <v>78</v>
      </c>
      <c r="G5978" s="21" t="s">
        <v>66</v>
      </c>
      <c r="H5978" s="22">
        <v>5574</v>
      </c>
      <c r="I5978" s="22">
        <v>5558.9989999999998</v>
      </c>
      <c r="J5978" s="22">
        <v>11132.999</v>
      </c>
      <c r="K5978" s="31">
        <v>4339</v>
      </c>
      <c r="L5978" s="31">
        <v>3832</v>
      </c>
      <c r="M5978" s="31">
        <v>27</v>
      </c>
      <c r="N5978" s="31">
        <v>8198</v>
      </c>
      <c r="O5978" s="22">
        <v>2869</v>
      </c>
      <c r="P5978" s="22">
        <v>2555</v>
      </c>
      <c r="Q5978" s="22">
        <v>13</v>
      </c>
      <c r="R5978" s="23">
        <v>5437</v>
      </c>
      <c r="S5978" s="130">
        <f>IFERROR(Table1[[#This Row],[Female Voters]]/Table1[[#This Row],[Female Population]],"0.0%")</f>
        <v>0.77843559382848937</v>
      </c>
      <c r="T5978" s="130">
        <f>IFERROR(Table1[[#This Row],[Male Voters]]/Table1[[#This Row],[Male Population]],"0.0%")</f>
        <v>0.68933273778246773</v>
      </c>
      <c r="U5978" s="130">
        <f>IFERROR(Table1[[#This Row],[Total Voters]]/Table1[[#This Row],[Total Population]],"0.0%")</f>
        <v>0.73636941851876569</v>
      </c>
      <c r="V5978" s="130">
        <f>IFERROR(Table1[[#This Row],[Female Ballots]]/Table1[[#This Row],[Female Population]],"0.0%")</f>
        <v>0.51471115895227848</v>
      </c>
      <c r="W5978" s="130">
        <f>IFERROR(Table1[[#This Row],[Male Ballots]]/Table1[[#This Row],[Male Population]],"0.0%")</f>
        <v>0.45961512135548144</v>
      </c>
      <c r="X5978" s="130">
        <f>IFERROR(Table1[[#This Row],[Total Ballots]]/Table1[[#This Row],[Total Population]],"0.0%")</f>
        <v>0.48836795907374103</v>
      </c>
      <c r="Y5978" s="24">
        <f>Table1[[#This Row],[Female Ballots]]/Table1[[#This Row],[Female Voters]]</f>
        <v>0.66121226088960594</v>
      </c>
      <c r="Z5978" s="24">
        <f>Table1[[#This Row],[Male Ballots]]/Table1[[#This Row],[Male Voters]]</f>
        <v>0.66675365344467641</v>
      </c>
      <c r="AA5978" s="24">
        <f>Table1[[#This Row],[Total Ballots]]/Table1[[#This Row],[Total Voters]]</f>
        <v>0.66321053915589168</v>
      </c>
    </row>
    <row r="5979" spans="1:27" s="12" customFormat="1" x14ac:dyDescent="0.35">
      <c r="A5979" s="19" t="s">
        <v>54</v>
      </c>
      <c r="B5979" s="20">
        <v>2014</v>
      </c>
      <c r="C5979" s="17" t="s">
        <v>82</v>
      </c>
      <c r="D5979" s="20"/>
      <c r="E5979" s="37" t="s">
        <v>74</v>
      </c>
      <c r="F5979" s="34" t="s">
        <v>78</v>
      </c>
      <c r="G5979" s="21" t="s">
        <v>67</v>
      </c>
      <c r="H5979" s="22">
        <v>7237</v>
      </c>
      <c r="I5979" s="22">
        <v>6607</v>
      </c>
      <c r="J5979" s="22">
        <v>13844</v>
      </c>
      <c r="K5979" s="31">
        <v>5881</v>
      </c>
      <c r="L5979" s="31">
        <v>5329</v>
      </c>
      <c r="M5979" s="31">
        <v>26</v>
      </c>
      <c r="N5979" s="31">
        <v>11236</v>
      </c>
      <c r="O5979" s="22">
        <v>4513</v>
      </c>
      <c r="P5979" s="22">
        <v>4182</v>
      </c>
      <c r="Q5979" s="22">
        <v>9</v>
      </c>
      <c r="R5979" s="23">
        <v>8704</v>
      </c>
      <c r="S5979" s="130">
        <f>IFERROR(Table1[[#This Row],[Female Voters]]/Table1[[#This Row],[Female Population]],"0.0%")</f>
        <v>0.81262954262816089</v>
      </c>
      <c r="T5979" s="130">
        <f>IFERROR(Table1[[#This Row],[Male Voters]]/Table1[[#This Row],[Male Population]],"0.0%")</f>
        <v>0.80656879067655518</v>
      </c>
      <c r="U5979" s="130">
        <f>IFERROR(Table1[[#This Row],[Total Voters]]/Table1[[#This Row],[Total Population]],"0.0%")</f>
        <v>0.81161514013290958</v>
      </c>
      <c r="V5979" s="130">
        <f>IFERROR(Table1[[#This Row],[Female Ballots]]/Table1[[#This Row],[Female Population]],"0.0%")</f>
        <v>0.62360093961586294</v>
      </c>
      <c r="W5979" s="130">
        <f>IFERROR(Table1[[#This Row],[Male Ballots]]/Table1[[#This Row],[Male Population]],"0.0%")</f>
        <v>0.6329650370818829</v>
      </c>
      <c r="X5979" s="130">
        <f>IFERROR(Table1[[#This Row],[Total Ballots]]/Table1[[#This Row],[Total Population]],"0.0%")</f>
        <v>0.62872002311470676</v>
      </c>
      <c r="Y5979" s="24">
        <f>Table1[[#This Row],[Female Ballots]]/Table1[[#This Row],[Female Voters]]</f>
        <v>0.76738649889474575</v>
      </c>
      <c r="Z5979" s="24">
        <f>Table1[[#This Row],[Male Ballots]]/Table1[[#This Row],[Male Voters]]</f>
        <v>0.78476261962844807</v>
      </c>
      <c r="AA5979" s="24">
        <f>Table1[[#This Row],[Total Ballots]]/Table1[[#This Row],[Total Voters]]</f>
        <v>0.77465290138839449</v>
      </c>
    </row>
    <row r="5980" spans="1:27" s="12" customFormat="1" x14ac:dyDescent="0.35">
      <c r="A5980" s="19" t="s">
        <v>30</v>
      </c>
      <c r="B5980" s="20">
        <v>2014</v>
      </c>
      <c r="C5980" s="17" t="s">
        <v>82</v>
      </c>
      <c r="D5980" s="20"/>
      <c r="E5980" s="37" t="s">
        <v>74</v>
      </c>
      <c r="F5980" s="34" t="s">
        <v>78</v>
      </c>
      <c r="G5980" s="21" t="s">
        <v>79</v>
      </c>
      <c r="H5980" s="22">
        <v>33052.984999999993</v>
      </c>
      <c r="I5980" s="22">
        <v>31944.010399999999</v>
      </c>
      <c r="J5980" s="22">
        <v>64996.99549999999</v>
      </c>
      <c r="K5980" s="22">
        <v>26110</v>
      </c>
      <c r="L5980" s="22">
        <v>23761</v>
      </c>
      <c r="M5980" s="22"/>
      <c r="N5980" s="22">
        <v>49871</v>
      </c>
      <c r="O5980" s="22">
        <v>16593</v>
      </c>
      <c r="P5980" s="22">
        <v>15126</v>
      </c>
      <c r="Q5980" s="22"/>
      <c r="R5980" s="23">
        <v>31719</v>
      </c>
      <c r="S5980" s="130">
        <f>IFERROR(Table1[[#This Row],[Female Voters]]/Table1[[#This Row],[Female Population]],"0.0%")</f>
        <v>0.78994378268710086</v>
      </c>
      <c r="T5980" s="130">
        <f>IFERROR(Table1[[#This Row],[Male Voters]]/Table1[[#This Row],[Male Population]],"0.0%")</f>
        <v>0.74383271550650387</v>
      </c>
      <c r="U5980" s="130">
        <f>IFERROR(Table1[[#This Row],[Total Voters]]/Table1[[#This Row],[Total Population]],"0.0%")</f>
        <v>0.7672816199634952</v>
      </c>
      <c r="V5980" s="130">
        <f>IFERROR(Table1[[#This Row],[Female Ballots]]/Table1[[#This Row],[Female Population]],"0.0%")</f>
        <v>0.50201214807074168</v>
      </c>
      <c r="W5980" s="130">
        <f>IFERROR(Table1[[#This Row],[Male Ballots]]/Table1[[#This Row],[Male Population]],"0.0%")</f>
        <v>0.47351599910573533</v>
      </c>
      <c r="X5980" s="130">
        <f>IFERROR(Table1[[#This Row],[Total Ballots]]/Table1[[#This Row],[Total Population]],"0.0%")</f>
        <v>0.48800717257769255</v>
      </c>
      <c r="Y5980" s="24">
        <f>Table1[[#This Row],[Female Ballots]]/Table1[[#This Row],[Female Voters]]</f>
        <v>0.63550363845270008</v>
      </c>
      <c r="Z5980" s="24">
        <f>Table1[[#This Row],[Male Ballots]]/Table1[[#This Row],[Male Voters]]</f>
        <v>0.63658936913429565</v>
      </c>
      <c r="AA5980" s="24">
        <f>Table1[[#This Row],[Total Ballots]]/Table1[[#This Row],[Total Voters]]</f>
        <v>0.63602093400974513</v>
      </c>
    </row>
    <row r="5981" spans="1:27" s="12" customFormat="1" x14ac:dyDescent="0.35">
      <c r="A5981" s="19" t="s">
        <v>30</v>
      </c>
      <c r="B5981" s="20">
        <v>2014</v>
      </c>
      <c r="C5981" s="17" t="s">
        <v>82</v>
      </c>
      <c r="D5981" s="20"/>
      <c r="E5981" s="37" t="s">
        <v>74</v>
      </c>
      <c r="F5981" s="34" t="s">
        <v>78</v>
      </c>
      <c r="G5981" s="21" t="s">
        <v>62</v>
      </c>
      <c r="H5981" s="22">
        <v>3003.0049999999997</v>
      </c>
      <c r="I5981" s="22">
        <v>3774.0205000000001</v>
      </c>
      <c r="J5981" s="22">
        <v>6777.0254999999997</v>
      </c>
      <c r="K5981" s="31">
        <v>1668</v>
      </c>
      <c r="L5981" s="31">
        <v>1596</v>
      </c>
      <c r="M5981" s="31"/>
      <c r="N5981" s="31">
        <v>3264</v>
      </c>
      <c r="O5981" s="22">
        <v>455</v>
      </c>
      <c r="P5981" s="22">
        <v>404</v>
      </c>
      <c r="Q5981" s="22"/>
      <c r="R5981" s="23">
        <v>859</v>
      </c>
      <c r="S5981" s="130">
        <f>IFERROR(Table1[[#This Row],[Female Voters]]/Table1[[#This Row],[Female Population]],"0.0%")</f>
        <v>0.5554436306299857</v>
      </c>
      <c r="T5981" s="130">
        <f>IFERROR(Table1[[#This Row],[Male Voters]]/Table1[[#This Row],[Male Population]],"0.0%")</f>
        <v>0.42289118461333214</v>
      </c>
      <c r="U5981" s="130">
        <f>IFERROR(Table1[[#This Row],[Total Voters]]/Table1[[#This Row],[Total Population]],"0.0%")</f>
        <v>0.48162722716625461</v>
      </c>
      <c r="V5981" s="130">
        <f>IFERROR(Table1[[#This Row],[Female Ballots]]/Table1[[#This Row],[Female Population]],"0.0%")</f>
        <v>0.15151489924259201</v>
      </c>
      <c r="W5981" s="130">
        <f>IFERROR(Table1[[#This Row],[Male Ballots]]/Table1[[#This Row],[Male Population]],"0.0%")</f>
        <v>0.10704764322292366</v>
      </c>
      <c r="X5981" s="130">
        <f>IFERROR(Table1[[#This Row],[Total Ballots]]/Table1[[#This Row],[Total Population]],"0.0%")</f>
        <v>0.126751773325923</v>
      </c>
      <c r="Y5981" s="24">
        <f>Table1[[#This Row],[Female Ballots]]/Table1[[#This Row],[Female Voters]]</f>
        <v>0.27278177458033576</v>
      </c>
      <c r="Z5981" s="24">
        <f>Table1[[#This Row],[Male Ballots]]/Table1[[#This Row],[Male Voters]]</f>
        <v>0.25313283208020049</v>
      </c>
      <c r="AA5981" s="24">
        <f>Table1[[#This Row],[Total Ballots]]/Table1[[#This Row],[Total Voters]]</f>
        <v>0.26317401960784315</v>
      </c>
    </row>
    <row r="5982" spans="1:27" s="12" customFormat="1" x14ac:dyDescent="0.35">
      <c r="A5982" s="19" t="s">
        <v>30</v>
      </c>
      <c r="B5982" s="20">
        <v>2014</v>
      </c>
      <c r="C5982" s="17" t="s">
        <v>82</v>
      </c>
      <c r="D5982" s="20"/>
      <c r="E5982" s="37" t="s">
        <v>74</v>
      </c>
      <c r="F5982" s="34" t="s">
        <v>78</v>
      </c>
      <c r="G5982" s="21" t="s">
        <v>63</v>
      </c>
      <c r="H5982" s="22">
        <v>4650.9979999999996</v>
      </c>
      <c r="I5982" s="22">
        <v>5189.0010000000002</v>
      </c>
      <c r="J5982" s="22">
        <v>9839.9989999999998</v>
      </c>
      <c r="K5982" s="31">
        <v>2966</v>
      </c>
      <c r="L5982" s="31">
        <v>2723</v>
      </c>
      <c r="M5982" s="31"/>
      <c r="N5982" s="31">
        <v>5689</v>
      </c>
      <c r="O5982" s="22">
        <v>897</v>
      </c>
      <c r="P5982" s="22">
        <v>769</v>
      </c>
      <c r="Q5982" s="22"/>
      <c r="R5982" s="23">
        <v>1666</v>
      </c>
      <c r="S5982" s="130">
        <f>IFERROR(Table1[[#This Row],[Female Voters]]/Table1[[#This Row],[Female Population]],"0.0%")</f>
        <v>0.63771259415721104</v>
      </c>
      <c r="T5982" s="130">
        <f>IFERROR(Table1[[#This Row],[Male Voters]]/Table1[[#This Row],[Male Population]],"0.0%")</f>
        <v>0.52476382255466902</v>
      </c>
      <c r="U5982" s="130">
        <f>IFERROR(Table1[[#This Row],[Total Voters]]/Table1[[#This Row],[Total Population]],"0.0%")</f>
        <v>0.57815046525919367</v>
      </c>
      <c r="V5982" s="130">
        <f>IFERROR(Table1[[#This Row],[Female Ballots]]/Table1[[#This Row],[Female Population]],"0.0%")</f>
        <v>0.19286183309474655</v>
      </c>
      <c r="W5982" s="130">
        <f>IFERROR(Table1[[#This Row],[Male Ballots]]/Table1[[#This Row],[Male Population]],"0.0%")</f>
        <v>0.14819808282943095</v>
      </c>
      <c r="X5982" s="130">
        <f>IFERROR(Table1[[#This Row],[Total Ballots]]/Table1[[#This Row],[Total Population]],"0.0%")</f>
        <v>0.16930896029562606</v>
      </c>
      <c r="Y5982" s="24">
        <f>Table1[[#This Row],[Female Ballots]]/Table1[[#This Row],[Female Voters]]</f>
        <v>0.30242751180040456</v>
      </c>
      <c r="Z5982" s="24">
        <f>Table1[[#This Row],[Male Ballots]]/Table1[[#This Row],[Male Voters]]</f>
        <v>0.28240910760190968</v>
      </c>
      <c r="AA5982" s="24">
        <f>Table1[[#This Row],[Total Ballots]]/Table1[[#This Row],[Total Voters]]</f>
        <v>0.29284584285463172</v>
      </c>
    </row>
    <row r="5983" spans="1:27" s="12" customFormat="1" x14ac:dyDescent="0.35">
      <c r="A5983" s="19" t="s">
        <v>30</v>
      </c>
      <c r="B5983" s="20">
        <v>2014</v>
      </c>
      <c r="C5983" s="17" t="s">
        <v>82</v>
      </c>
      <c r="D5983" s="20"/>
      <c r="E5983" s="37" t="s">
        <v>74</v>
      </c>
      <c r="F5983" s="34" t="s">
        <v>78</v>
      </c>
      <c r="G5983" s="21" t="s">
        <v>64</v>
      </c>
      <c r="H5983" s="22">
        <v>4310.9979999999996</v>
      </c>
      <c r="I5983" s="22">
        <v>4306.9989999999998</v>
      </c>
      <c r="J5983" s="22">
        <v>8617.9979999999996</v>
      </c>
      <c r="K5983" s="31">
        <v>2870</v>
      </c>
      <c r="L5983" s="31">
        <v>2693</v>
      </c>
      <c r="M5983" s="31"/>
      <c r="N5983" s="31">
        <v>5563</v>
      </c>
      <c r="O5983" s="22">
        <v>1292</v>
      </c>
      <c r="P5983" s="22">
        <v>1163</v>
      </c>
      <c r="Q5983" s="22"/>
      <c r="R5983" s="23">
        <v>2455</v>
      </c>
      <c r="S5983" s="130">
        <f>IFERROR(Table1[[#This Row],[Female Voters]]/Table1[[#This Row],[Female Population]],"0.0%")</f>
        <v>0.6657391165572335</v>
      </c>
      <c r="T5983" s="130">
        <f>IFERROR(Table1[[#This Row],[Male Voters]]/Table1[[#This Row],[Male Population]],"0.0%")</f>
        <v>0.62526134786657717</v>
      </c>
      <c r="U5983" s="130">
        <f>IFERROR(Table1[[#This Row],[Total Voters]]/Table1[[#This Row],[Total Population]],"0.0%")</f>
        <v>0.64550954873742139</v>
      </c>
      <c r="V5983" s="130">
        <f>IFERROR(Table1[[#This Row],[Female Ballots]]/Table1[[#This Row],[Female Population]],"0.0%")</f>
        <v>0.29969858487524237</v>
      </c>
      <c r="W5983" s="130">
        <f>IFERROR(Table1[[#This Row],[Male Ballots]]/Table1[[#This Row],[Male Population]],"0.0%")</f>
        <v>0.27002560251349028</v>
      </c>
      <c r="X5983" s="130">
        <f>IFERROR(Table1[[#This Row],[Total Ballots]]/Table1[[#This Row],[Total Population]],"0.0%")</f>
        <v>0.28486894520049788</v>
      </c>
      <c r="Y5983" s="24">
        <f>Table1[[#This Row],[Female Ballots]]/Table1[[#This Row],[Female Voters]]</f>
        <v>0.45017421602787455</v>
      </c>
      <c r="Z5983" s="24">
        <f>Table1[[#This Row],[Male Ballots]]/Table1[[#This Row],[Male Voters]]</f>
        <v>0.43186037875974748</v>
      </c>
      <c r="AA5983" s="24">
        <f>Table1[[#This Row],[Total Ballots]]/Table1[[#This Row],[Total Voters]]</f>
        <v>0.44130864641380552</v>
      </c>
    </row>
    <row r="5984" spans="1:27" s="12" customFormat="1" x14ac:dyDescent="0.35">
      <c r="A5984" s="19" t="s">
        <v>30</v>
      </c>
      <c r="B5984" s="20">
        <v>2014</v>
      </c>
      <c r="C5984" s="17" t="s">
        <v>82</v>
      </c>
      <c r="D5984" s="20"/>
      <c r="E5984" s="37" t="s">
        <v>74</v>
      </c>
      <c r="F5984" s="34" t="s">
        <v>78</v>
      </c>
      <c r="G5984" s="21" t="s">
        <v>65</v>
      </c>
      <c r="H5984" s="22">
        <v>5158.9979999999996</v>
      </c>
      <c r="I5984" s="22">
        <v>4755</v>
      </c>
      <c r="J5984" s="22">
        <v>9913.9979999999996</v>
      </c>
      <c r="K5984" s="31">
        <v>4047</v>
      </c>
      <c r="L5984" s="31">
        <v>3745</v>
      </c>
      <c r="M5984" s="31"/>
      <c r="N5984" s="31">
        <v>7792</v>
      </c>
      <c r="O5984" s="22">
        <v>2386</v>
      </c>
      <c r="P5984" s="22">
        <v>2217</v>
      </c>
      <c r="Q5984" s="22"/>
      <c r="R5984" s="23">
        <v>4603</v>
      </c>
      <c r="S5984" s="130">
        <f>IFERROR(Table1[[#This Row],[Female Voters]]/Table1[[#This Row],[Female Population]],"0.0%")</f>
        <v>0.78445465572965922</v>
      </c>
      <c r="T5984" s="130">
        <f>IFERROR(Table1[[#This Row],[Male Voters]]/Table1[[#This Row],[Male Population]],"0.0%")</f>
        <v>0.78759200841219767</v>
      </c>
      <c r="U5984" s="130">
        <f>IFERROR(Table1[[#This Row],[Total Voters]]/Table1[[#This Row],[Total Population]],"0.0%")</f>
        <v>0.78595940810155507</v>
      </c>
      <c r="V5984" s="130">
        <f>IFERROR(Table1[[#This Row],[Female Ballots]]/Table1[[#This Row],[Female Population]],"0.0%")</f>
        <v>0.46249291044501278</v>
      </c>
      <c r="W5984" s="130">
        <f>IFERROR(Table1[[#This Row],[Male Ballots]]/Table1[[#This Row],[Male Population]],"0.0%")</f>
        <v>0.46624605678233438</v>
      </c>
      <c r="X5984" s="130">
        <f>IFERROR(Table1[[#This Row],[Total Ballots]]/Table1[[#This Row],[Total Population]],"0.0%")</f>
        <v>0.4642930127684109</v>
      </c>
      <c r="Y5984" s="24">
        <f>Table1[[#This Row],[Female Ballots]]/Table1[[#This Row],[Female Voters]]</f>
        <v>0.58957252285643691</v>
      </c>
      <c r="Z5984" s="24">
        <f>Table1[[#This Row],[Male Ballots]]/Table1[[#This Row],[Male Voters]]</f>
        <v>0.59198931909212282</v>
      </c>
      <c r="AA5984" s="24">
        <f>Table1[[#This Row],[Total Ballots]]/Table1[[#This Row],[Total Voters]]</f>
        <v>0.59073408624229984</v>
      </c>
    </row>
    <row r="5985" spans="1:27" s="12" customFormat="1" x14ac:dyDescent="0.35">
      <c r="A5985" s="19" t="s">
        <v>30</v>
      </c>
      <c r="B5985" s="20">
        <v>2014</v>
      </c>
      <c r="C5985" s="17" t="s">
        <v>82</v>
      </c>
      <c r="D5985" s="20"/>
      <c r="E5985" s="37" t="s">
        <v>74</v>
      </c>
      <c r="F5985" s="34" t="s">
        <v>78</v>
      </c>
      <c r="G5985" s="21" t="s">
        <v>66</v>
      </c>
      <c r="H5985" s="22">
        <v>6606.9969999999994</v>
      </c>
      <c r="I5985" s="22">
        <v>5716.9989999999998</v>
      </c>
      <c r="J5985" s="22">
        <v>12323.994999999999</v>
      </c>
      <c r="K5985" s="31">
        <v>5987</v>
      </c>
      <c r="L5985" s="31">
        <v>4978</v>
      </c>
      <c r="M5985" s="31"/>
      <c r="N5985" s="31">
        <v>10965</v>
      </c>
      <c r="O5985" s="22">
        <v>4440</v>
      </c>
      <c r="P5985" s="22">
        <v>3689</v>
      </c>
      <c r="Q5985" s="22"/>
      <c r="R5985" s="23">
        <v>8129</v>
      </c>
      <c r="S5985" s="130">
        <f>IFERROR(Table1[[#This Row],[Female Voters]]/Table1[[#This Row],[Female Population]],"0.0%")</f>
        <v>0.90616054464683438</v>
      </c>
      <c r="T5985" s="130">
        <f>IFERROR(Table1[[#This Row],[Male Voters]]/Table1[[#This Row],[Male Population]],"0.0%")</f>
        <v>0.87073655251645143</v>
      </c>
      <c r="U5985" s="130">
        <f>IFERROR(Table1[[#This Row],[Total Voters]]/Table1[[#This Row],[Total Population]],"0.0%")</f>
        <v>0.88972772221994578</v>
      </c>
      <c r="V5985" s="130">
        <f>IFERROR(Table1[[#This Row],[Female Ballots]]/Table1[[#This Row],[Female Population]],"0.0%")</f>
        <v>0.67201483518155081</v>
      </c>
      <c r="W5985" s="130">
        <f>IFERROR(Table1[[#This Row],[Male Ballots]]/Table1[[#This Row],[Male Population]],"0.0%")</f>
        <v>0.64526861033209904</v>
      </c>
      <c r="X5985" s="130">
        <f>IFERROR(Table1[[#This Row],[Total Ballots]]/Table1[[#This Row],[Total Population]],"0.0%")</f>
        <v>0.65960753797774185</v>
      </c>
      <c r="Y5985" s="24">
        <f>Table1[[#This Row],[Female Ballots]]/Table1[[#This Row],[Female Voters]]</f>
        <v>0.74160681476532486</v>
      </c>
      <c r="Z5985" s="24">
        <f>Table1[[#This Row],[Male Ballots]]/Table1[[#This Row],[Male Voters]]</f>
        <v>0.74106066693451189</v>
      </c>
      <c r="AA5985" s="24">
        <f>Table1[[#This Row],[Total Ballots]]/Table1[[#This Row],[Total Voters]]</f>
        <v>0.74135886912904692</v>
      </c>
    </row>
    <row r="5986" spans="1:27" s="12" customFormat="1" x14ac:dyDescent="0.35">
      <c r="A5986" s="19" t="s">
        <v>30</v>
      </c>
      <c r="B5986" s="20">
        <v>2014</v>
      </c>
      <c r="C5986" s="17" t="s">
        <v>82</v>
      </c>
      <c r="D5986" s="20"/>
      <c r="E5986" s="37" t="s">
        <v>74</v>
      </c>
      <c r="F5986" s="34" t="s">
        <v>78</v>
      </c>
      <c r="G5986" s="21" t="s">
        <v>67</v>
      </c>
      <c r="H5986" s="22">
        <v>9321.9889999999996</v>
      </c>
      <c r="I5986" s="22">
        <v>8201.9908999999989</v>
      </c>
      <c r="J5986" s="22">
        <v>17523.98</v>
      </c>
      <c r="K5986" s="31">
        <v>8572</v>
      </c>
      <c r="L5986" s="31">
        <v>8026</v>
      </c>
      <c r="M5986" s="31"/>
      <c r="N5986" s="31">
        <v>16598</v>
      </c>
      <c r="O5986" s="22">
        <v>7123</v>
      </c>
      <c r="P5986" s="22">
        <v>6884</v>
      </c>
      <c r="Q5986" s="22"/>
      <c r="R5986" s="23">
        <v>14007</v>
      </c>
      <c r="S5986" s="130">
        <f>IFERROR(Table1[[#This Row],[Female Voters]]/Table1[[#This Row],[Female Population]],"0.0%")</f>
        <v>0.91954624705092447</v>
      </c>
      <c r="T5986" s="130">
        <f>IFERROR(Table1[[#This Row],[Male Voters]]/Table1[[#This Row],[Male Population]],"0.0%")</f>
        <v>0.97854290474767547</v>
      </c>
      <c r="U5986" s="130">
        <f>IFERROR(Table1[[#This Row],[Total Voters]]/Table1[[#This Row],[Total Population]],"0.0%")</f>
        <v>0.94715926404846384</v>
      </c>
      <c r="V5986" s="130">
        <f>IFERROR(Table1[[#This Row],[Female Ballots]]/Table1[[#This Row],[Female Population]],"0.0%")</f>
        <v>0.76410731658233022</v>
      </c>
      <c r="W5986" s="130">
        <f>IFERROR(Table1[[#This Row],[Male Ballots]]/Table1[[#This Row],[Male Population]],"0.0%")</f>
        <v>0.83930841717954119</v>
      </c>
      <c r="X5986" s="130">
        <f>IFERROR(Table1[[#This Row],[Total Ballots]]/Table1[[#This Row],[Total Population]],"0.0%")</f>
        <v>0.79930472415512921</v>
      </c>
      <c r="Y5986" s="24">
        <f>Table1[[#This Row],[Female Ballots]]/Table1[[#This Row],[Female Voters]]</f>
        <v>0.83096126924871672</v>
      </c>
      <c r="Z5986" s="24">
        <f>Table1[[#This Row],[Male Ballots]]/Table1[[#This Row],[Male Voters]]</f>
        <v>0.85771243458759028</v>
      </c>
      <c r="AA5986" s="24">
        <f>Table1[[#This Row],[Total Ballots]]/Table1[[#This Row],[Total Voters]]</f>
        <v>0.84389685504277623</v>
      </c>
    </row>
    <row r="5987" spans="1:27" s="12" customFormat="1" x14ac:dyDescent="0.35">
      <c r="A5987" s="19" t="s">
        <v>24</v>
      </c>
      <c r="B5987" s="20">
        <v>2014</v>
      </c>
      <c r="C5987" s="17" t="s">
        <v>82</v>
      </c>
      <c r="D5987" s="20"/>
      <c r="E5987" s="37" t="s">
        <v>73</v>
      </c>
      <c r="F5987" s="34" t="s">
        <v>78</v>
      </c>
      <c r="G5987" s="21" t="s">
        <v>79</v>
      </c>
      <c r="H5987" s="22">
        <v>13621.996879999999</v>
      </c>
      <c r="I5987" s="22">
        <v>13119.997800000001</v>
      </c>
      <c r="J5987" s="22">
        <v>26741.995699999999</v>
      </c>
      <c r="K5987" s="22">
        <v>11826</v>
      </c>
      <c r="L5987" s="22">
        <v>10733</v>
      </c>
      <c r="M5987" s="22">
        <v>1</v>
      </c>
      <c r="N5987" s="22">
        <v>22560</v>
      </c>
      <c r="O5987" s="22">
        <v>8528</v>
      </c>
      <c r="P5987" s="22">
        <v>7607</v>
      </c>
      <c r="Q5987" s="22"/>
      <c r="R5987" s="23">
        <v>16135</v>
      </c>
      <c r="S5987" s="130">
        <f>IFERROR(Table1[[#This Row],[Female Voters]]/Table1[[#This Row],[Female Population]],"0.0%")</f>
        <v>0.86815465487024845</v>
      </c>
      <c r="T5987" s="130">
        <f>IFERROR(Table1[[#This Row],[Male Voters]]/Table1[[#This Row],[Male Population]],"0.0%")</f>
        <v>0.81806416156563677</v>
      </c>
      <c r="U5987" s="130">
        <f>IFERROR(Table1[[#This Row],[Total Voters]]/Table1[[#This Row],[Total Population]],"0.0%")</f>
        <v>0.84361691823920237</v>
      </c>
      <c r="V5987" s="130">
        <f>IFERROR(Table1[[#This Row],[Female Ballots]]/Table1[[#This Row],[Female Population]],"0.0%")</f>
        <v>0.62604624528441388</v>
      </c>
      <c r="W5987" s="130">
        <f>IFERROR(Table1[[#This Row],[Male Ballots]]/Table1[[#This Row],[Male Population]],"0.0%")</f>
        <v>0.57980192649117668</v>
      </c>
      <c r="X5987" s="130">
        <f>IFERROR(Table1[[#This Row],[Total Ballots]]/Table1[[#This Row],[Total Population]],"0.0%")</f>
        <v>0.60335811062896849</v>
      </c>
      <c r="Y5987" s="24">
        <f>Table1[[#This Row],[Female Ballots]]/Table1[[#This Row],[Female Voters]]</f>
        <v>0.72112294943345168</v>
      </c>
      <c r="Z5987" s="24">
        <f>Table1[[#This Row],[Male Ballots]]/Table1[[#This Row],[Male Voters]]</f>
        <v>0.70874871890431379</v>
      </c>
      <c r="AA5987" s="24">
        <f>Table1[[#This Row],[Total Ballots]]/Table1[[#This Row],[Total Voters]]</f>
        <v>0.71520390070921991</v>
      </c>
    </row>
    <row r="5988" spans="1:27" s="12" customFormat="1" x14ac:dyDescent="0.35">
      <c r="A5988" s="19" t="s">
        <v>24</v>
      </c>
      <c r="B5988" s="20">
        <v>2014</v>
      </c>
      <c r="C5988" s="17" t="s">
        <v>82</v>
      </c>
      <c r="D5988" s="20"/>
      <c r="E5988" s="37" t="s">
        <v>73</v>
      </c>
      <c r="F5988" s="34" t="s">
        <v>78</v>
      </c>
      <c r="G5988" s="21" t="s">
        <v>62</v>
      </c>
      <c r="H5988" s="22">
        <v>668.00047999999992</v>
      </c>
      <c r="I5988" s="22">
        <v>784.00030000000004</v>
      </c>
      <c r="J5988" s="22">
        <v>1452.0011</v>
      </c>
      <c r="K5988" s="31">
        <v>501</v>
      </c>
      <c r="L5988" s="31">
        <v>495</v>
      </c>
      <c r="M5988" s="31"/>
      <c r="N5988" s="31">
        <v>996</v>
      </c>
      <c r="O5988" s="22">
        <v>139</v>
      </c>
      <c r="P5988" s="22">
        <v>149</v>
      </c>
      <c r="Q5988" s="22"/>
      <c r="R5988" s="23">
        <v>288</v>
      </c>
      <c r="S5988" s="130">
        <f>IFERROR(Table1[[#This Row],[Female Voters]]/Table1[[#This Row],[Female Population]],"0.0%")</f>
        <v>0.74999946107823168</v>
      </c>
      <c r="T5988" s="130">
        <f>IFERROR(Table1[[#This Row],[Male Voters]]/Table1[[#This Row],[Male Population]],"0.0%")</f>
        <v>0.63137730942194792</v>
      </c>
      <c r="U5988" s="130">
        <f>IFERROR(Table1[[#This Row],[Total Voters]]/Table1[[#This Row],[Total Population]],"0.0%")</f>
        <v>0.68594989356413028</v>
      </c>
      <c r="V5988" s="130">
        <f>IFERROR(Table1[[#This Row],[Female Ballots]]/Table1[[#This Row],[Female Population]],"0.0%")</f>
        <v>0.20808368281412015</v>
      </c>
      <c r="W5988" s="130">
        <f>IFERROR(Table1[[#This Row],[Male Ballots]]/Table1[[#This Row],[Male Population]],"0.0%")</f>
        <v>0.19005094768458633</v>
      </c>
      <c r="X5988" s="130">
        <f>IFERROR(Table1[[#This Row],[Total Ballots]]/Table1[[#This Row],[Total Population]],"0.0%")</f>
        <v>0.1983469571751702</v>
      </c>
      <c r="Y5988" s="24">
        <f>Table1[[#This Row],[Female Ballots]]/Table1[[#This Row],[Female Voters]]</f>
        <v>0.27744510978043913</v>
      </c>
      <c r="Z5988" s="24">
        <f>Table1[[#This Row],[Male Ballots]]/Table1[[#This Row],[Male Voters]]</f>
        <v>0.30101010101010101</v>
      </c>
      <c r="AA5988" s="24">
        <f>Table1[[#This Row],[Total Ballots]]/Table1[[#This Row],[Total Voters]]</f>
        <v>0.28915662650602408</v>
      </c>
    </row>
    <row r="5989" spans="1:27" s="12" customFormat="1" x14ac:dyDescent="0.35">
      <c r="A5989" s="19" t="s">
        <v>24</v>
      </c>
      <c r="B5989" s="20">
        <v>2014</v>
      </c>
      <c r="C5989" s="17" t="s">
        <v>82</v>
      </c>
      <c r="D5989" s="20"/>
      <c r="E5989" s="37" t="s">
        <v>73</v>
      </c>
      <c r="F5989" s="34" t="s">
        <v>78</v>
      </c>
      <c r="G5989" s="21" t="s">
        <v>63</v>
      </c>
      <c r="H5989" s="22">
        <v>1188.0002999999999</v>
      </c>
      <c r="I5989" s="22">
        <v>1277.0003999999999</v>
      </c>
      <c r="J5989" s="22">
        <v>2465</v>
      </c>
      <c r="K5989" s="31">
        <v>981</v>
      </c>
      <c r="L5989" s="31">
        <v>920</v>
      </c>
      <c r="M5989" s="31"/>
      <c r="N5989" s="31">
        <v>1901</v>
      </c>
      <c r="O5989" s="22">
        <v>387</v>
      </c>
      <c r="P5989" s="22">
        <v>329</v>
      </c>
      <c r="Q5989" s="22"/>
      <c r="R5989" s="23">
        <v>716</v>
      </c>
      <c r="S5989" s="130">
        <f>IFERROR(Table1[[#This Row],[Female Voters]]/Table1[[#This Row],[Female Population]],"0.0%")</f>
        <v>0.82575736723298809</v>
      </c>
      <c r="T5989" s="130">
        <f>IFERROR(Table1[[#This Row],[Male Voters]]/Table1[[#This Row],[Male Population]],"0.0%")</f>
        <v>0.72043830213365645</v>
      </c>
      <c r="U5989" s="130">
        <f>IFERROR(Table1[[#This Row],[Total Voters]]/Table1[[#This Row],[Total Population]],"0.0%")</f>
        <v>0.77119675456389447</v>
      </c>
      <c r="V5989" s="130">
        <f>IFERROR(Table1[[#This Row],[Female Ballots]]/Table1[[#This Row],[Female Population]],"0.0%")</f>
        <v>0.32575749349558247</v>
      </c>
      <c r="W5989" s="130">
        <f>IFERROR(Table1[[#This Row],[Male Ballots]]/Table1[[#This Row],[Male Population]],"0.0%")</f>
        <v>0.25763500152388363</v>
      </c>
      <c r="X5989" s="130">
        <f>IFERROR(Table1[[#This Row],[Total Ballots]]/Table1[[#This Row],[Total Population]],"0.0%")</f>
        <v>0.29046653144016227</v>
      </c>
      <c r="Y5989" s="24">
        <f>Table1[[#This Row],[Female Ballots]]/Table1[[#This Row],[Female Voters]]</f>
        <v>0.39449541284403672</v>
      </c>
      <c r="Z5989" s="24">
        <f>Table1[[#This Row],[Male Ballots]]/Table1[[#This Row],[Male Voters]]</f>
        <v>0.3576086956521739</v>
      </c>
      <c r="AA5989" s="24">
        <f>Table1[[#This Row],[Total Ballots]]/Table1[[#This Row],[Total Voters]]</f>
        <v>0.37664387164650182</v>
      </c>
    </row>
    <row r="5990" spans="1:27" s="12" customFormat="1" x14ac:dyDescent="0.35">
      <c r="A5990" s="19" t="s">
        <v>24</v>
      </c>
      <c r="B5990" s="20">
        <v>2014</v>
      </c>
      <c r="C5990" s="17" t="s">
        <v>82</v>
      </c>
      <c r="D5990" s="20"/>
      <c r="E5990" s="37" t="s">
        <v>73</v>
      </c>
      <c r="F5990" s="34" t="s">
        <v>78</v>
      </c>
      <c r="G5990" s="21" t="s">
        <v>64</v>
      </c>
      <c r="H5990" s="22">
        <v>1383.9999</v>
      </c>
      <c r="I5990" s="22">
        <v>1496.0001</v>
      </c>
      <c r="J5990" s="22">
        <v>2880</v>
      </c>
      <c r="K5990" s="31">
        <v>1055</v>
      </c>
      <c r="L5990" s="31">
        <v>885</v>
      </c>
      <c r="M5990" s="31"/>
      <c r="N5990" s="31">
        <v>1940</v>
      </c>
      <c r="O5990" s="22">
        <v>546</v>
      </c>
      <c r="P5990" s="22">
        <v>424</v>
      </c>
      <c r="Q5990" s="22"/>
      <c r="R5990" s="23">
        <v>970</v>
      </c>
      <c r="S5990" s="130">
        <f>IFERROR(Table1[[#This Row],[Female Voters]]/Table1[[#This Row],[Female Population]],"0.0%")</f>
        <v>0.76228329207249224</v>
      </c>
      <c r="T5990" s="130">
        <f>IFERROR(Table1[[#This Row],[Male Voters]]/Table1[[#This Row],[Male Population]],"0.0%")</f>
        <v>0.59157750056300129</v>
      </c>
      <c r="U5990" s="130">
        <f>IFERROR(Table1[[#This Row],[Total Voters]]/Table1[[#This Row],[Total Population]],"0.0%")</f>
        <v>0.67361111111111116</v>
      </c>
      <c r="V5990" s="130">
        <f>IFERROR(Table1[[#This Row],[Female Ballots]]/Table1[[#This Row],[Female Population]],"0.0%")</f>
        <v>0.39450869902519503</v>
      </c>
      <c r="W5990" s="130">
        <f>IFERROR(Table1[[#This Row],[Male Ballots]]/Table1[[#This Row],[Male Population]],"0.0%")</f>
        <v>0.28342244094769781</v>
      </c>
      <c r="X5990" s="130">
        <f>IFERROR(Table1[[#This Row],[Total Ballots]]/Table1[[#This Row],[Total Population]],"0.0%")</f>
        <v>0.33680555555555558</v>
      </c>
      <c r="Y5990" s="24">
        <f>Table1[[#This Row],[Female Ballots]]/Table1[[#This Row],[Female Voters]]</f>
        <v>0.5175355450236967</v>
      </c>
      <c r="Z5990" s="24">
        <f>Table1[[#This Row],[Male Ballots]]/Table1[[#This Row],[Male Voters]]</f>
        <v>0.47909604519774013</v>
      </c>
      <c r="AA5990" s="24">
        <f>Table1[[#This Row],[Total Ballots]]/Table1[[#This Row],[Total Voters]]</f>
        <v>0.5</v>
      </c>
    </row>
    <row r="5991" spans="1:27" s="12" customFormat="1" x14ac:dyDescent="0.35">
      <c r="A5991" s="19" t="s">
        <v>24</v>
      </c>
      <c r="B5991" s="20">
        <v>2014</v>
      </c>
      <c r="C5991" s="17" t="s">
        <v>82</v>
      </c>
      <c r="D5991" s="20"/>
      <c r="E5991" s="37" t="s">
        <v>73</v>
      </c>
      <c r="F5991" s="34" t="s">
        <v>78</v>
      </c>
      <c r="G5991" s="21" t="s">
        <v>65</v>
      </c>
      <c r="H5991" s="22">
        <v>2069.0001000000002</v>
      </c>
      <c r="I5991" s="22">
        <v>1895.9999</v>
      </c>
      <c r="J5991" s="22">
        <v>3965</v>
      </c>
      <c r="K5991" s="31">
        <v>1527</v>
      </c>
      <c r="L5991" s="31">
        <v>1272</v>
      </c>
      <c r="M5991" s="31"/>
      <c r="N5991" s="31">
        <v>2799</v>
      </c>
      <c r="O5991" s="22">
        <v>1001</v>
      </c>
      <c r="P5991" s="22">
        <v>774</v>
      </c>
      <c r="Q5991" s="22"/>
      <c r="R5991" s="23">
        <v>1775</v>
      </c>
      <c r="S5991" s="130">
        <f>IFERROR(Table1[[#This Row],[Female Voters]]/Table1[[#This Row],[Female Population]],"0.0%")</f>
        <v>0.73803766370045121</v>
      </c>
      <c r="T5991" s="130">
        <f>IFERROR(Table1[[#This Row],[Male Voters]]/Table1[[#This Row],[Male Population]],"0.0%")</f>
        <v>0.67088611133365561</v>
      </c>
      <c r="U5991" s="130">
        <f>IFERROR(Table1[[#This Row],[Total Voters]]/Table1[[#This Row],[Total Population]],"0.0%")</f>
        <v>0.70592686002522065</v>
      </c>
      <c r="V5991" s="130">
        <f>IFERROR(Table1[[#This Row],[Female Ballots]]/Table1[[#This Row],[Female Population]],"0.0%")</f>
        <v>0.48380857980625513</v>
      </c>
      <c r="W5991" s="130">
        <f>IFERROR(Table1[[#This Row],[Male Ballots]]/Table1[[#This Row],[Male Population]],"0.0%")</f>
        <v>0.40822786963227159</v>
      </c>
      <c r="X5991" s="130">
        <f>IFERROR(Table1[[#This Row],[Total Ballots]]/Table1[[#This Row],[Total Population]],"0.0%")</f>
        <v>0.44766708701134933</v>
      </c>
      <c r="Y5991" s="24">
        <f>Table1[[#This Row],[Female Ballots]]/Table1[[#This Row],[Female Voters]]</f>
        <v>0.65553372626064177</v>
      </c>
      <c r="Z5991" s="24">
        <f>Table1[[#This Row],[Male Ballots]]/Table1[[#This Row],[Male Voters]]</f>
        <v>0.60849056603773588</v>
      </c>
      <c r="AA5991" s="24">
        <f>Table1[[#This Row],[Total Ballots]]/Table1[[#This Row],[Total Voters]]</f>
        <v>0.6341550553769203</v>
      </c>
    </row>
    <row r="5992" spans="1:27" s="12" customFormat="1" x14ac:dyDescent="0.35">
      <c r="A5992" s="19" t="s">
        <v>24</v>
      </c>
      <c r="B5992" s="20">
        <v>2014</v>
      </c>
      <c r="C5992" s="17" t="s">
        <v>82</v>
      </c>
      <c r="D5992" s="20"/>
      <c r="E5992" s="37" t="s">
        <v>73</v>
      </c>
      <c r="F5992" s="34" t="s">
        <v>78</v>
      </c>
      <c r="G5992" s="21" t="s">
        <v>66</v>
      </c>
      <c r="H5992" s="22">
        <v>3308.9989999999998</v>
      </c>
      <c r="I5992" s="22">
        <v>2861</v>
      </c>
      <c r="J5992" s="22">
        <v>6169.9979999999996</v>
      </c>
      <c r="K5992" s="31">
        <v>3052</v>
      </c>
      <c r="L5992" s="31">
        <v>2534</v>
      </c>
      <c r="M5992" s="31"/>
      <c r="N5992" s="31">
        <v>5586</v>
      </c>
      <c r="O5992" s="22">
        <v>2411</v>
      </c>
      <c r="P5992" s="22">
        <v>1933</v>
      </c>
      <c r="Q5992" s="22"/>
      <c r="R5992" s="23">
        <v>4344</v>
      </c>
      <c r="S5992" s="130">
        <f>IFERROR(Table1[[#This Row],[Female Voters]]/Table1[[#This Row],[Female Population]],"0.0%")</f>
        <v>0.92233330986198547</v>
      </c>
      <c r="T5992" s="130">
        <f>IFERROR(Table1[[#This Row],[Male Voters]]/Table1[[#This Row],[Male Population]],"0.0%")</f>
        <v>0.88570429919608529</v>
      </c>
      <c r="U5992" s="130">
        <f>IFERROR(Table1[[#This Row],[Total Voters]]/Table1[[#This Row],[Total Population]],"0.0%")</f>
        <v>0.90534875375972579</v>
      </c>
      <c r="V5992" s="130">
        <f>IFERROR(Table1[[#This Row],[Female Ballots]]/Table1[[#This Row],[Female Population]],"0.0%")</f>
        <v>0.72861913829529723</v>
      </c>
      <c r="W5992" s="130">
        <f>IFERROR(Table1[[#This Row],[Male Ballots]]/Table1[[#This Row],[Male Population]],"0.0%")</f>
        <v>0.67563788885005238</v>
      </c>
      <c r="X5992" s="130">
        <f>IFERROR(Table1[[#This Row],[Total Ballots]]/Table1[[#This Row],[Total Population]],"0.0%")</f>
        <v>0.70405209207523245</v>
      </c>
      <c r="Y5992" s="24">
        <f>Table1[[#This Row],[Female Ballots]]/Table1[[#This Row],[Female Voters]]</f>
        <v>0.78997378768020965</v>
      </c>
      <c r="Z5992" s="24">
        <f>Table1[[#This Row],[Male Ballots]]/Table1[[#This Row],[Male Voters]]</f>
        <v>0.76282557221783742</v>
      </c>
      <c r="AA5992" s="24">
        <f>Table1[[#This Row],[Total Ballots]]/Table1[[#This Row],[Total Voters]]</f>
        <v>0.77765843179377014</v>
      </c>
    </row>
    <row r="5993" spans="1:27" s="12" customFormat="1" x14ac:dyDescent="0.35">
      <c r="A5993" s="19" t="s">
        <v>24</v>
      </c>
      <c r="B5993" s="20">
        <v>2014</v>
      </c>
      <c r="C5993" s="17" t="s">
        <v>82</v>
      </c>
      <c r="D5993" s="20"/>
      <c r="E5993" s="37" t="s">
        <v>73</v>
      </c>
      <c r="F5993" s="34" t="s">
        <v>78</v>
      </c>
      <c r="G5993" s="21" t="s">
        <v>67</v>
      </c>
      <c r="H5993" s="22">
        <v>5003.9970999999996</v>
      </c>
      <c r="I5993" s="22">
        <v>4805.9970999999996</v>
      </c>
      <c r="J5993" s="22">
        <v>9809.9965999999986</v>
      </c>
      <c r="K5993" s="31">
        <v>4710</v>
      </c>
      <c r="L5993" s="31">
        <v>4627</v>
      </c>
      <c r="M5993" s="31">
        <v>1</v>
      </c>
      <c r="N5993" s="31">
        <v>9338</v>
      </c>
      <c r="O5993" s="22">
        <v>4044</v>
      </c>
      <c r="P5993" s="22">
        <v>3998</v>
      </c>
      <c r="Q5993" s="22"/>
      <c r="R5993" s="23">
        <v>8042</v>
      </c>
      <c r="S5993" s="130">
        <f>IFERROR(Table1[[#This Row],[Female Voters]]/Table1[[#This Row],[Female Population]],"0.0%")</f>
        <v>0.94124754788526965</v>
      </c>
      <c r="T5993" s="130">
        <f>IFERROR(Table1[[#This Row],[Male Voters]]/Table1[[#This Row],[Male Population]],"0.0%")</f>
        <v>0.96275547065977218</v>
      </c>
      <c r="U5993" s="130">
        <f>IFERROR(Table1[[#This Row],[Total Voters]]/Table1[[#This Row],[Total Population]],"0.0%")</f>
        <v>0.95188616069449006</v>
      </c>
      <c r="V5993" s="130">
        <f>IFERROR(Table1[[#This Row],[Female Ballots]]/Table1[[#This Row],[Female Population]],"0.0%")</f>
        <v>0.80815394557283027</v>
      </c>
      <c r="W5993" s="130">
        <f>IFERROR(Table1[[#This Row],[Male Ballots]]/Table1[[#This Row],[Male Population]],"0.0%")</f>
        <v>0.83187732260595837</v>
      </c>
      <c r="X5993" s="130">
        <f>IFERROR(Table1[[#This Row],[Total Ballots]]/Table1[[#This Row],[Total Population]],"0.0%")</f>
        <v>0.81977602316396325</v>
      </c>
      <c r="Y5993" s="24">
        <f>Table1[[#This Row],[Female Ballots]]/Table1[[#This Row],[Female Voters]]</f>
        <v>0.85859872611464971</v>
      </c>
      <c r="Z5993" s="24">
        <f>Table1[[#This Row],[Male Ballots]]/Table1[[#This Row],[Male Voters]]</f>
        <v>0.86405878539010161</v>
      </c>
      <c r="AA5993" s="24">
        <f>Table1[[#This Row],[Total Ballots]]/Table1[[#This Row],[Total Voters]]</f>
        <v>0.86121225101734844</v>
      </c>
    </row>
    <row r="5994" spans="1:27" s="12" customFormat="1" x14ac:dyDescent="0.35">
      <c r="A5994" s="19" t="s">
        <v>47</v>
      </c>
      <c r="B5994" s="20">
        <v>2014</v>
      </c>
      <c r="C5994" s="17" t="s">
        <v>82</v>
      </c>
      <c r="D5994" s="20" t="s">
        <v>70</v>
      </c>
      <c r="E5994" s="37" t="s">
        <v>73</v>
      </c>
      <c r="F5994" s="34" t="s">
        <v>78</v>
      </c>
      <c r="G5994" s="21" t="s">
        <v>79</v>
      </c>
      <c r="H5994" s="22">
        <v>806412.89</v>
      </c>
      <c r="I5994" s="22">
        <v>793404.86999999988</v>
      </c>
      <c r="J5994" s="22">
        <v>1599817.72</v>
      </c>
      <c r="K5994" s="22">
        <v>607293</v>
      </c>
      <c r="L5994" s="22">
        <v>567476</v>
      </c>
      <c r="M5994" s="22">
        <v>12</v>
      </c>
      <c r="N5994" s="22">
        <v>1174781</v>
      </c>
      <c r="O5994" s="22">
        <v>328244</v>
      </c>
      <c r="P5994" s="22">
        <v>302540</v>
      </c>
      <c r="Q5994" s="22"/>
      <c r="R5994" s="23">
        <v>630784</v>
      </c>
      <c r="S5994" s="130">
        <f>IFERROR(Table1[[#This Row],[Female Voters]]/Table1[[#This Row],[Female Population]],"0.0%")</f>
        <v>0.75307948016555137</v>
      </c>
      <c r="T5994" s="130">
        <f>IFERROR(Table1[[#This Row],[Male Voters]]/Table1[[#This Row],[Male Population]],"0.0%")</f>
        <v>0.7152413874142215</v>
      </c>
      <c r="U5994" s="130">
        <f>IFERROR(Table1[[#This Row],[Total Voters]]/Table1[[#This Row],[Total Population]],"0.0%")</f>
        <v>0.73432178260908376</v>
      </c>
      <c r="V5994" s="130">
        <f>IFERROR(Table1[[#This Row],[Female Ballots]]/Table1[[#This Row],[Female Population]],"0.0%")</f>
        <v>0.40704210469651592</v>
      </c>
      <c r="W5994" s="130">
        <f>IFERROR(Table1[[#This Row],[Male Ballots]]/Table1[[#This Row],[Male Population]],"0.0%")</f>
        <v>0.38131855681702592</v>
      </c>
      <c r="X5994" s="130">
        <f>IFERROR(Table1[[#This Row],[Total Ballots]]/Table1[[#This Row],[Total Population]],"0.0%")</f>
        <v>0.39428491890938677</v>
      </c>
      <c r="Y5994" s="24">
        <f>Table1[[#This Row],[Female Ballots]]/Table1[[#This Row],[Female Voters]]</f>
        <v>0.54050351313122336</v>
      </c>
      <c r="Z5994" s="24">
        <f>Table1[[#This Row],[Male Ballots]]/Table1[[#This Row],[Male Voters]]</f>
        <v>0.53313267873883652</v>
      </c>
      <c r="AA5994" s="24">
        <f>Table1[[#This Row],[Total Ballots]]/Table1[[#This Row],[Total Voters]]</f>
        <v>0.53693752282340279</v>
      </c>
    </row>
    <row r="5995" spans="1:27" s="12" customFormat="1" x14ac:dyDescent="0.35">
      <c r="A5995" s="19" t="s">
        <v>47</v>
      </c>
      <c r="B5995" s="20">
        <v>2014</v>
      </c>
      <c r="C5995" s="17" t="s">
        <v>82</v>
      </c>
      <c r="D5995" s="20" t="s">
        <v>70</v>
      </c>
      <c r="E5995" s="37" t="s">
        <v>73</v>
      </c>
      <c r="F5995" s="34" t="s">
        <v>78</v>
      </c>
      <c r="G5995" s="21" t="s">
        <v>62</v>
      </c>
      <c r="H5995" s="22">
        <v>89101.94</v>
      </c>
      <c r="I5995" s="22">
        <v>92083.96</v>
      </c>
      <c r="J5995" s="22">
        <v>181185.94</v>
      </c>
      <c r="K5995" s="31">
        <v>49041</v>
      </c>
      <c r="L5995" s="31">
        <v>47118</v>
      </c>
      <c r="M5995" s="31">
        <v>9</v>
      </c>
      <c r="N5995" s="31">
        <v>96168</v>
      </c>
      <c r="O5995" s="22">
        <v>13866</v>
      </c>
      <c r="P5995" s="22">
        <v>12566</v>
      </c>
      <c r="Q5995" s="22"/>
      <c r="R5995" s="23">
        <v>26432</v>
      </c>
      <c r="S5995" s="130">
        <f>IFERROR(Table1[[#This Row],[Female Voters]]/Table1[[#This Row],[Female Population]],"0.0%")</f>
        <v>0.55039205655903789</v>
      </c>
      <c r="T5995" s="130">
        <f>IFERROR(Table1[[#This Row],[Male Voters]]/Table1[[#This Row],[Male Population]],"0.0%")</f>
        <v>0.5116852055450265</v>
      </c>
      <c r="U5995" s="130">
        <f>IFERROR(Table1[[#This Row],[Total Voters]]/Table1[[#This Row],[Total Population]],"0.0%")</f>
        <v>0.53076966126621083</v>
      </c>
      <c r="V5995" s="130">
        <f>IFERROR(Table1[[#This Row],[Female Ballots]]/Table1[[#This Row],[Female Population]],"0.0%")</f>
        <v>0.15561950727447685</v>
      </c>
      <c r="W5995" s="130">
        <f>IFERROR(Table1[[#This Row],[Male Ballots]]/Table1[[#This Row],[Male Population]],"0.0%")</f>
        <v>0.13646241973086301</v>
      </c>
      <c r="X5995" s="130">
        <f>IFERROR(Table1[[#This Row],[Total Ballots]]/Table1[[#This Row],[Total Population]],"0.0%")</f>
        <v>0.14588328432106817</v>
      </c>
      <c r="Y5995" s="24">
        <f>Table1[[#This Row],[Female Ballots]]/Table1[[#This Row],[Female Voters]]</f>
        <v>0.28274301095002141</v>
      </c>
      <c r="Z5995" s="24">
        <f>Table1[[#This Row],[Male Ballots]]/Table1[[#This Row],[Male Voters]]</f>
        <v>0.26669213464068936</v>
      </c>
      <c r="AA5995" s="24">
        <f>Table1[[#This Row],[Total Ballots]]/Table1[[#This Row],[Total Voters]]</f>
        <v>0.27485234173529655</v>
      </c>
    </row>
    <row r="5996" spans="1:27" s="12" customFormat="1" x14ac:dyDescent="0.35">
      <c r="A5996" s="19" t="s">
        <v>47</v>
      </c>
      <c r="B5996" s="20">
        <v>2014</v>
      </c>
      <c r="C5996" s="17" t="s">
        <v>82</v>
      </c>
      <c r="D5996" s="20" t="s">
        <v>70</v>
      </c>
      <c r="E5996" s="37" t="s">
        <v>73</v>
      </c>
      <c r="F5996" s="34" t="s">
        <v>78</v>
      </c>
      <c r="G5996" s="21" t="s">
        <v>63</v>
      </c>
      <c r="H5996" s="22">
        <v>167023</v>
      </c>
      <c r="I5996" s="22">
        <v>175207.02</v>
      </c>
      <c r="J5996" s="22">
        <v>342230</v>
      </c>
      <c r="K5996" s="31">
        <v>112922</v>
      </c>
      <c r="L5996" s="31">
        <v>106298</v>
      </c>
      <c r="M5996" s="31">
        <v>1</v>
      </c>
      <c r="N5996" s="31">
        <v>219221</v>
      </c>
      <c r="O5996" s="22">
        <v>40726</v>
      </c>
      <c r="P5996" s="22">
        <v>36630</v>
      </c>
      <c r="Q5996" s="22"/>
      <c r="R5996" s="23">
        <v>77356</v>
      </c>
      <c r="S5996" s="130">
        <f>IFERROR(Table1[[#This Row],[Female Voters]]/Table1[[#This Row],[Female Population]],"0.0%")</f>
        <v>0.67608652700526273</v>
      </c>
      <c r="T5996" s="130">
        <f>IFERROR(Table1[[#This Row],[Male Voters]]/Table1[[#This Row],[Male Population]],"0.0%")</f>
        <v>0.60669943476009125</v>
      </c>
      <c r="U5996" s="130">
        <f>IFERROR(Table1[[#This Row],[Total Voters]]/Table1[[#This Row],[Total Population]],"0.0%")</f>
        <v>0.64056628583116615</v>
      </c>
      <c r="V5996" s="130">
        <f>IFERROR(Table1[[#This Row],[Female Ballots]]/Table1[[#This Row],[Female Population]],"0.0%")</f>
        <v>0.24383468145105763</v>
      </c>
      <c r="W5996" s="130">
        <f>IFERROR(Table1[[#This Row],[Male Ballots]]/Table1[[#This Row],[Male Population]],"0.0%")</f>
        <v>0.20906696546747958</v>
      </c>
      <c r="X5996" s="130">
        <f>IFERROR(Table1[[#This Row],[Total Ballots]]/Table1[[#This Row],[Total Population]],"0.0%")</f>
        <v>0.22603512257838296</v>
      </c>
      <c r="Y5996" s="24">
        <f>Table1[[#This Row],[Female Ballots]]/Table1[[#This Row],[Female Voters]]</f>
        <v>0.36065602805476349</v>
      </c>
      <c r="Z5996" s="24">
        <f>Table1[[#This Row],[Male Ballots]]/Table1[[#This Row],[Male Voters]]</f>
        <v>0.3445972642947186</v>
      </c>
      <c r="AA5996" s="24">
        <f>Table1[[#This Row],[Total Ballots]]/Table1[[#This Row],[Total Voters]]</f>
        <v>0.35286765410248105</v>
      </c>
    </row>
    <row r="5997" spans="1:27" s="12" customFormat="1" x14ac:dyDescent="0.35">
      <c r="A5997" s="19" t="s">
        <v>47</v>
      </c>
      <c r="B5997" s="20">
        <v>2014</v>
      </c>
      <c r="C5997" s="17" t="s">
        <v>82</v>
      </c>
      <c r="D5997" s="20" t="s">
        <v>70</v>
      </c>
      <c r="E5997" s="37" t="s">
        <v>73</v>
      </c>
      <c r="F5997" s="34" t="s">
        <v>78</v>
      </c>
      <c r="G5997" s="21" t="s">
        <v>64</v>
      </c>
      <c r="H5997" s="22">
        <v>152426.97</v>
      </c>
      <c r="I5997" s="22">
        <v>158963.97</v>
      </c>
      <c r="J5997" s="22">
        <v>311391</v>
      </c>
      <c r="K5997" s="31">
        <v>107379</v>
      </c>
      <c r="L5997" s="31">
        <v>103856</v>
      </c>
      <c r="M5997" s="31"/>
      <c r="N5997" s="31">
        <v>211235</v>
      </c>
      <c r="O5997" s="22">
        <v>50037</v>
      </c>
      <c r="P5997" s="22">
        <v>46951</v>
      </c>
      <c r="Q5997" s="22"/>
      <c r="R5997" s="23">
        <v>96988</v>
      </c>
      <c r="S5997" s="130">
        <f>IFERROR(Table1[[#This Row],[Female Voters]]/Table1[[#This Row],[Female Population]],"0.0%")</f>
        <v>0.70446194659645867</v>
      </c>
      <c r="T5997" s="130">
        <f>IFERROR(Table1[[#This Row],[Male Voters]]/Table1[[#This Row],[Male Population]],"0.0%")</f>
        <v>0.65333043707954697</v>
      </c>
      <c r="U5997" s="130">
        <f>IFERROR(Table1[[#This Row],[Total Voters]]/Table1[[#This Row],[Total Population]],"0.0%")</f>
        <v>0.67835936170281097</v>
      </c>
      <c r="V5997" s="130">
        <f>IFERROR(Table1[[#This Row],[Female Ballots]]/Table1[[#This Row],[Female Population]],"0.0%")</f>
        <v>0.32826867843663099</v>
      </c>
      <c r="W5997" s="130">
        <f>IFERROR(Table1[[#This Row],[Male Ballots]]/Table1[[#This Row],[Male Population]],"0.0%")</f>
        <v>0.29535623701395985</v>
      </c>
      <c r="X5997" s="130">
        <f>IFERROR(Table1[[#This Row],[Total Ballots]]/Table1[[#This Row],[Total Population]],"0.0%")</f>
        <v>0.31146693385486413</v>
      </c>
      <c r="Y5997" s="24">
        <f>Table1[[#This Row],[Female Ballots]]/Table1[[#This Row],[Female Voters]]</f>
        <v>0.46598496912804177</v>
      </c>
      <c r="Z5997" s="24">
        <f>Table1[[#This Row],[Male Ballots]]/Table1[[#This Row],[Male Voters]]</f>
        <v>0.45207787706054536</v>
      </c>
      <c r="AA5997" s="24">
        <f>Table1[[#This Row],[Total Ballots]]/Table1[[#This Row],[Total Voters]]</f>
        <v>0.45914739508130753</v>
      </c>
    </row>
    <row r="5998" spans="1:27" s="12" customFormat="1" x14ac:dyDescent="0.35">
      <c r="A5998" s="19" t="s">
        <v>47</v>
      </c>
      <c r="B5998" s="20">
        <v>2014</v>
      </c>
      <c r="C5998" s="17" t="s">
        <v>82</v>
      </c>
      <c r="D5998" s="20" t="s">
        <v>70</v>
      </c>
      <c r="E5998" s="37" t="s">
        <v>73</v>
      </c>
      <c r="F5998" s="34" t="s">
        <v>78</v>
      </c>
      <c r="G5998" s="21" t="s">
        <v>65</v>
      </c>
      <c r="H5998" s="22">
        <v>141532.94</v>
      </c>
      <c r="I5998" s="22">
        <v>143743.95000000001</v>
      </c>
      <c r="J5998" s="22">
        <v>285276.79999999999</v>
      </c>
      <c r="K5998" s="31">
        <v>112286</v>
      </c>
      <c r="L5998" s="31">
        <v>110485</v>
      </c>
      <c r="M5998" s="31">
        <v>1</v>
      </c>
      <c r="N5998" s="31">
        <v>222772</v>
      </c>
      <c r="O5998" s="22">
        <v>62896</v>
      </c>
      <c r="P5998" s="22">
        <v>61737</v>
      </c>
      <c r="Q5998" s="22"/>
      <c r="R5998" s="23">
        <v>124633</v>
      </c>
      <c r="S5998" s="130">
        <f>IFERROR(Table1[[#This Row],[Female Voters]]/Table1[[#This Row],[Female Population]],"0.0%")</f>
        <v>0.79335594950546495</v>
      </c>
      <c r="T5998" s="130">
        <f>IFERROR(Table1[[#This Row],[Male Voters]]/Table1[[#This Row],[Male Population]],"0.0%")</f>
        <v>0.76862365337810734</v>
      </c>
      <c r="U5998" s="130">
        <f>IFERROR(Table1[[#This Row],[Total Voters]]/Table1[[#This Row],[Total Population]],"0.0%")</f>
        <v>0.78089771057443158</v>
      </c>
      <c r="V5998" s="130">
        <f>IFERROR(Table1[[#This Row],[Female Ballots]]/Table1[[#This Row],[Female Population]],"0.0%")</f>
        <v>0.44439124913253408</v>
      </c>
      <c r="W5998" s="130">
        <f>IFERROR(Table1[[#This Row],[Male Ballots]]/Table1[[#This Row],[Male Population]],"0.0%")</f>
        <v>0.42949285865596426</v>
      </c>
      <c r="X5998" s="130">
        <f>IFERROR(Table1[[#This Row],[Total Ballots]]/Table1[[#This Row],[Total Population]],"0.0%")</f>
        <v>0.4368844574812954</v>
      </c>
      <c r="Y5998" s="24">
        <f>Table1[[#This Row],[Female Ballots]]/Table1[[#This Row],[Female Voters]]</f>
        <v>0.56014106834333754</v>
      </c>
      <c r="Z5998" s="24">
        <f>Table1[[#This Row],[Male Ballots]]/Table1[[#This Row],[Male Voters]]</f>
        <v>0.55878173507715978</v>
      </c>
      <c r="AA5998" s="24">
        <f>Table1[[#This Row],[Total Ballots]]/Table1[[#This Row],[Total Voters]]</f>
        <v>0.55946438511123475</v>
      </c>
    </row>
    <row r="5999" spans="1:27" s="12" customFormat="1" x14ac:dyDescent="0.35">
      <c r="A5999" s="19" t="s">
        <v>47</v>
      </c>
      <c r="B5999" s="20">
        <v>2014</v>
      </c>
      <c r="C5999" s="17" t="s">
        <v>82</v>
      </c>
      <c r="D5999" s="20" t="s">
        <v>70</v>
      </c>
      <c r="E5999" s="37" t="s">
        <v>73</v>
      </c>
      <c r="F5999" s="34" t="s">
        <v>78</v>
      </c>
      <c r="G5999" s="21" t="s">
        <v>66</v>
      </c>
      <c r="H5999" s="22">
        <v>120087.95000000001</v>
      </c>
      <c r="I5999" s="22">
        <v>116248.95000000001</v>
      </c>
      <c r="J5999" s="22">
        <v>236336.9</v>
      </c>
      <c r="K5999" s="31">
        <v>107647</v>
      </c>
      <c r="L5999" s="31">
        <v>101959</v>
      </c>
      <c r="M5999" s="31">
        <v>1</v>
      </c>
      <c r="N5999" s="31">
        <v>209607</v>
      </c>
      <c r="O5999" s="22">
        <v>72692</v>
      </c>
      <c r="P5999" s="22">
        <v>69160</v>
      </c>
      <c r="Q5999" s="22"/>
      <c r="R5999" s="23">
        <v>141852</v>
      </c>
      <c r="S5999" s="130">
        <f>IFERROR(Table1[[#This Row],[Female Voters]]/Table1[[#This Row],[Female Population]],"0.0%")</f>
        <v>0.89640134584693965</v>
      </c>
      <c r="T5999" s="130">
        <f>IFERROR(Table1[[#This Row],[Male Voters]]/Table1[[#This Row],[Male Population]],"0.0%")</f>
        <v>0.87707458863069288</v>
      </c>
      <c r="U5999" s="130">
        <f>IFERROR(Table1[[#This Row],[Total Voters]]/Table1[[#This Row],[Total Population]],"0.0%")</f>
        <v>0.8868991680943602</v>
      </c>
      <c r="V5999" s="130">
        <f>IFERROR(Table1[[#This Row],[Female Ballots]]/Table1[[#This Row],[Female Population]],"0.0%")</f>
        <v>0.60532301534000699</v>
      </c>
      <c r="W5999" s="130">
        <f>IFERROR(Table1[[#This Row],[Male Ballots]]/Table1[[#This Row],[Male Population]],"0.0%")</f>
        <v>0.59493010474503205</v>
      </c>
      <c r="X5999" s="130">
        <f>IFERROR(Table1[[#This Row],[Total Ballots]]/Table1[[#This Row],[Total Population]],"0.0%")</f>
        <v>0.60021097001780088</v>
      </c>
      <c r="Y5999" s="24">
        <f>Table1[[#This Row],[Female Ballots]]/Table1[[#This Row],[Female Voters]]</f>
        <v>0.67528124332308381</v>
      </c>
      <c r="Z5999" s="24">
        <f>Table1[[#This Row],[Male Ballots]]/Table1[[#This Row],[Male Voters]]</f>
        <v>0.678311870457733</v>
      </c>
      <c r="AA5999" s="24">
        <f>Table1[[#This Row],[Total Ballots]]/Table1[[#This Row],[Total Voters]]</f>
        <v>0.67675220770298705</v>
      </c>
    </row>
    <row r="6000" spans="1:27" s="12" customFormat="1" x14ac:dyDescent="0.35">
      <c r="A6000" s="19" t="s">
        <v>47</v>
      </c>
      <c r="B6000" s="20">
        <v>2014</v>
      </c>
      <c r="C6000" s="17" t="s">
        <v>82</v>
      </c>
      <c r="D6000" s="20" t="s">
        <v>70</v>
      </c>
      <c r="E6000" s="37" t="s">
        <v>73</v>
      </c>
      <c r="F6000" s="34" t="s">
        <v>78</v>
      </c>
      <c r="G6000" s="21" t="s">
        <v>67</v>
      </c>
      <c r="H6000" s="22">
        <v>136240.09</v>
      </c>
      <c r="I6000" s="22">
        <v>107157.01999999999</v>
      </c>
      <c r="J6000" s="22">
        <v>243397.08000000002</v>
      </c>
      <c r="K6000" s="31">
        <v>118018</v>
      </c>
      <c r="L6000" s="31">
        <v>97760</v>
      </c>
      <c r="M6000" s="31"/>
      <c r="N6000" s="31">
        <v>215778</v>
      </c>
      <c r="O6000" s="22">
        <v>88027</v>
      </c>
      <c r="P6000" s="22">
        <v>75496</v>
      </c>
      <c r="Q6000" s="22"/>
      <c r="R6000" s="23">
        <v>163523</v>
      </c>
      <c r="S6000" s="130">
        <f>IFERROR(Table1[[#This Row],[Female Voters]]/Table1[[#This Row],[Female Population]],"0.0%")</f>
        <v>0.86625016175488434</v>
      </c>
      <c r="T6000" s="130">
        <f>IFERROR(Table1[[#This Row],[Male Voters]]/Table1[[#This Row],[Male Population]],"0.0%")</f>
        <v>0.91230607196803359</v>
      </c>
      <c r="U6000" s="130">
        <f>IFERROR(Table1[[#This Row],[Total Voters]]/Table1[[#This Row],[Total Population]],"0.0%")</f>
        <v>0.88652665841348621</v>
      </c>
      <c r="V6000" s="130">
        <f>IFERROR(Table1[[#This Row],[Female Ballots]]/Table1[[#This Row],[Female Population]],"0.0%")</f>
        <v>0.6461167193885442</v>
      </c>
      <c r="W6000" s="130">
        <f>IFERROR(Table1[[#This Row],[Male Ballots]]/Table1[[#This Row],[Male Population]],"0.0%")</f>
        <v>0.70453620304110742</v>
      </c>
      <c r="X6000" s="130">
        <f>IFERROR(Table1[[#This Row],[Total Ballots]]/Table1[[#This Row],[Total Population]],"0.0%")</f>
        <v>0.67183632605617116</v>
      </c>
      <c r="Y6000" s="24">
        <f>Table1[[#This Row],[Female Ballots]]/Table1[[#This Row],[Female Voters]]</f>
        <v>0.74587774746225155</v>
      </c>
      <c r="Z6000" s="24">
        <f>Table1[[#This Row],[Male Ballots]]/Table1[[#This Row],[Male Voters]]</f>
        <v>0.77225859247135842</v>
      </c>
      <c r="AA6000" s="24">
        <f>Table1[[#This Row],[Total Ballots]]/Table1[[#This Row],[Total Voters]]</f>
        <v>0.75782980656044641</v>
      </c>
    </row>
    <row r="6001" spans="1:27" s="12" customFormat="1" x14ac:dyDescent="0.35">
      <c r="A6001" s="19" t="s">
        <v>39</v>
      </c>
      <c r="B6001" s="20">
        <v>2014</v>
      </c>
      <c r="C6001" s="17" t="s">
        <v>82</v>
      </c>
      <c r="D6001" s="20" t="s">
        <v>70</v>
      </c>
      <c r="E6001" s="37" t="s">
        <v>74</v>
      </c>
      <c r="F6001" s="34" t="s">
        <v>78</v>
      </c>
      <c r="G6001" s="21" t="s">
        <v>79</v>
      </c>
      <c r="H6001" s="22">
        <v>99518.974999999991</v>
      </c>
      <c r="I6001" s="22">
        <v>101240.03200000001</v>
      </c>
      <c r="J6001" s="22">
        <v>200758.99300000002</v>
      </c>
      <c r="K6001" s="22">
        <v>78643</v>
      </c>
      <c r="L6001" s="22">
        <v>73737</v>
      </c>
      <c r="M6001" s="22">
        <v>2</v>
      </c>
      <c r="N6001" s="22">
        <v>152382</v>
      </c>
      <c r="O6001" s="22">
        <v>44612</v>
      </c>
      <c r="P6001" s="22">
        <v>41918</v>
      </c>
      <c r="Q6001" s="22">
        <v>2</v>
      </c>
      <c r="R6001" s="23">
        <v>86532</v>
      </c>
      <c r="S6001" s="130">
        <f>IFERROR(Table1[[#This Row],[Female Voters]]/Table1[[#This Row],[Female Population]],"0.0%")</f>
        <v>0.79023120967634575</v>
      </c>
      <c r="T6001" s="130">
        <f>IFERROR(Table1[[#This Row],[Male Voters]]/Table1[[#This Row],[Male Population]],"0.0%")</f>
        <v>0.72833837112971278</v>
      </c>
      <c r="U6001" s="130">
        <f>IFERROR(Table1[[#This Row],[Total Voters]]/Table1[[#This Row],[Total Population]],"0.0%")</f>
        <v>0.7590295095771874</v>
      </c>
      <c r="V6001" s="130">
        <f>IFERROR(Table1[[#This Row],[Female Ballots]]/Table1[[#This Row],[Female Population]],"0.0%")</f>
        <v>0.44827632117392691</v>
      </c>
      <c r="W6001" s="130">
        <f>IFERROR(Table1[[#This Row],[Male Ballots]]/Table1[[#This Row],[Male Population]],"0.0%")</f>
        <v>0.41404570081526643</v>
      </c>
      <c r="X6001" s="130">
        <f>IFERROR(Table1[[#This Row],[Total Ballots]]/Table1[[#This Row],[Total Population]],"0.0%")</f>
        <v>0.43102427795102555</v>
      </c>
      <c r="Y6001" s="24">
        <f>Table1[[#This Row],[Female Ballots]]/Table1[[#This Row],[Female Voters]]</f>
        <v>0.56727235736174864</v>
      </c>
      <c r="Z6001" s="24">
        <f>Table1[[#This Row],[Male Ballots]]/Table1[[#This Row],[Male Voters]]</f>
        <v>0.56847986763768532</v>
      </c>
      <c r="AA6001" s="24">
        <f>Table1[[#This Row],[Total Ballots]]/Table1[[#This Row],[Total Voters]]</f>
        <v>0.56786234594637164</v>
      </c>
    </row>
    <row r="6002" spans="1:27" s="12" customFormat="1" x14ac:dyDescent="0.35">
      <c r="A6002" s="19" t="s">
        <v>39</v>
      </c>
      <c r="B6002" s="20">
        <v>2014</v>
      </c>
      <c r="C6002" s="17" t="s">
        <v>82</v>
      </c>
      <c r="D6002" s="20" t="s">
        <v>70</v>
      </c>
      <c r="E6002" s="37" t="s">
        <v>74</v>
      </c>
      <c r="F6002" s="34" t="s">
        <v>78</v>
      </c>
      <c r="G6002" s="21" t="s">
        <v>62</v>
      </c>
      <c r="H6002" s="22">
        <v>10537.005999999999</v>
      </c>
      <c r="I6002" s="22">
        <v>14643.046000000002</v>
      </c>
      <c r="J6002" s="22">
        <v>25180.047000000002</v>
      </c>
      <c r="K6002" s="31">
        <v>6440</v>
      </c>
      <c r="L6002" s="31">
        <v>6408</v>
      </c>
      <c r="M6002" s="31">
        <v>2</v>
      </c>
      <c r="N6002" s="31">
        <v>12850</v>
      </c>
      <c r="O6002" s="22">
        <v>1641</v>
      </c>
      <c r="P6002" s="22">
        <v>1549</v>
      </c>
      <c r="Q6002" s="22">
        <v>1</v>
      </c>
      <c r="R6002" s="23">
        <v>3191</v>
      </c>
      <c r="S6002" s="130">
        <f>IFERROR(Table1[[#This Row],[Female Voters]]/Table1[[#This Row],[Female Population]],"0.0%")</f>
        <v>0.61117930463359327</v>
      </c>
      <c r="T6002" s="130">
        <f>IFERROR(Table1[[#This Row],[Male Voters]]/Table1[[#This Row],[Male Population]],"0.0%")</f>
        <v>0.43761386804357505</v>
      </c>
      <c r="U6002" s="130">
        <f>IFERROR(Table1[[#This Row],[Total Voters]]/Table1[[#This Row],[Total Population]],"0.0%")</f>
        <v>0.51032470272990349</v>
      </c>
      <c r="V6002" s="130">
        <f>IFERROR(Table1[[#This Row],[Female Ballots]]/Table1[[#This Row],[Female Population]],"0.0%")</f>
        <v>0.15573683833908797</v>
      </c>
      <c r="W6002" s="130">
        <f>IFERROR(Table1[[#This Row],[Male Ballots]]/Table1[[#This Row],[Male Population]],"0.0%")</f>
        <v>0.10578400149804895</v>
      </c>
      <c r="X6002" s="130">
        <f>IFERROR(Table1[[#This Row],[Total Ballots]]/Table1[[#This Row],[Total Population]],"0.0%")</f>
        <v>0.12672732501253869</v>
      </c>
      <c r="Y6002" s="24">
        <f>Table1[[#This Row],[Female Ballots]]/Table1[[#This Row],[Female Voters]]</f>
        <v>0.2548136645962733</v>
      </c>
      <c r="Z6002" s="24">
        <f>Table1[[#This Row],[Male Ballots]]/Table1[[#This Row],[Male Voters]]</f>
        <v>0.24172908863920101</v>
      </c>
      <c r="AA6002" s="24">
        <f>Table1[[#This Row],[Total Ballots]]/Table1[[#This Row],[Total Voters]]</f>
        <v>0.24832684824902723</v>
      </c>
    </row>
    <row r="6003" spans="1:27" s="12" customFormat="1" x14ac:dyDescent="0.35">
      <c r="A6003" s="19" t="s">
        <v>39</v>
      </c>
      <c r="B6003" s="20">
        <v>2014</v>
      </c>
      <c r="C6003" s="17" t="s">
        <v>82</v>
      </c>
      <c r="D6003" s="20" t="s">
        <v>70</v>
      </c>
      <c r="E6003" s="37" t="s">
        <v>74</v>
      </c>
      <c r="F6003" s="34" t="s">
        <v>78</v>
      </c>
      <c r="G6003" s="21" t="s">
        <v>63</v>
      </c>
      <c r="H6003" s="22">
        <v>15561</v>
      </c>
      <c r="I6003" s="22">
        <v>17902.008999999998</v>
      </c>
      <c r="J6003" s="22">
        <v>33463.009999999995</v>
      </c>
      <c r="K6003" s="31">
        <v>11242</v>
      </c>
      <c r="L6003" s="31">
        <v>11013</v>
      </c>
      <c r="M6003" s="31"/>
      <c r="N6003" s="31">
        <v>22255</v>
      </c>
      <c r="O6003" s="22">
        <v>3276</v>
      </c>
      <c r="P6003" s="22">
        <v>3100</v>
      </c>
      <c r="Q6003" s="22"/>
      <c r="R6003" s="23">
        <v>6376</v>
      </c>
      <c r="S6003" s="130">
        <f>IFERROR(Table1[[#This Row],[Female Voters]]/Table1[[#This Row],[Female Population]],"0.0%")</f>
        <v>0.72244714349977512</v>
      </c>
      <c r="T6003" s="130">
        <f>IFERROR(Table1[[#This Row],[Male Voters]]/Table1[[#This Row],[Male Population]],"0.0%")</f>
        <v>0.61518235188017167</v>
      </c>
      <c r="U6003" s="130">
        <f>IFERROR(Table1[[#This Row],[Total Voters]]/Table1[[#This Row],[Total Population]],"0.0%")</f>
        <v>0.66506270655269817</v>
      </c>
      <c r="V6003" s="130">
        <f>IFERROR(Table1[[#This Row],[Female Ballots]]/Table1[[#This Row],[Female Population]],"0.0%")</f>
        <v>0.21052631578947367</v>
      </c>
      <c r="W6003" s="130">
        <f>IFERROR(Table1[[#This Row],[Male Ballots]]/Table1[[#This Row],[Male Population]],"0.0%")</f>
        <v>0.17316492243971054</v>
      </c>
      <c r="X6003" s="130">
        <f>IFERROR(Table1[[#This Row],[Total Ballots]]/Table1[[#This Row],[Total Population]],"0.0%")</f>
        <v>0.1905387471121098</v>
      </c>
      <c r="Y6003" s="24">
        <f>Table1[[#This Row],[Female Ballots]]/Table1[[#This Row],[Female Voters]]</f>
        <v>0.29140722291407223</v>
      </c>
      <c r="Z6003" s="24">
        <f>Table1[[#This Row],[Male Ballots]]/Table1[[#This Row],[Male Voters]]</f>
        <v>0.28148551711613545</v>
      </c>
      <c r="AA6003" s="24">
        <f>Table1[[#This Row],[Total Ballots]]/Table1[[#This Row],[Total Voters]]</f>
        <v>0.28649741631094139</v>
      </c>
    </row>
    <row r="6004" spans="1:27" s="12" customFormat="1" x14ac:dyDescent="0.35">
      <c r="A6004" s="19" t="s">
        <v>39</v>
      </c>
      <c r="B6004" s="20">
        <v>2014</v>
      </c>
      <c r="C6004" s="17" t="s">
        <v>82</v>
      </c>
      <c r="D6004" s="20" t="s">
        <v>70</v>
      </c>
      <c r="E6004" s="37" t="s">
        <v>74</v>
      </c>
      <c r="F6004" s="34" t="s">
        <v>78</v>
      </c>
      <c r="G6004" s="21" t="s">
        <v>64</v>
      </c>
      <c r="H6004" s="22">
        <v>15540.996999999999</v>
      </c>
      <c r="I6004" s="22">
        <v>15692.999</v>
      </c>
      <c r="J6004" s="22">
        <v>31234</v>
      </c>
      <c r="K6004" s="31">
        <v>10869</v>
      </c>
      <c r="L6004" s="31">
        <v>10335</v>
      </c>
      <c r="M6004" s="31"/>
      <c r="N6004" s="31">
        <v>21204</v>
      </c>
      <c r="O6004" s="22">
        <v>4629</v>
      </c>
      <c r="P6004" s="22">
        <v>4307</v>
      </c>
      <c r="Q6004" s="22"/>
      <c r="R6004" s="23">
        <v>8936</v>
      </c>
      <c r="S6004" s="130">
        <f>IFERROR(Table1[[#This Row],[Female Voters]]/Table1[[#This Row],[Female Population]],"0.0%")</f>
        <v>0.69937597954622865</v>
      </c>
      <c r="T6004" s="130">
        <f>IFERROR(Table1[[#This Row],[Male Voters]]/Table1[[#This Row],[Male Population]],"0.0%")</f>
        <v>0.65857392841228113</v>
      </c>
      <c r="U6004" s="130">
        <f>IFERROR(Table1[[#This Row],[Total Voters]]/Table1[[#This Row],[Total Population]],"0.0%")</f>
        <v>0.67887558429916117</v>
      </c>
      <c r="V6004" s="130">
        <f>IFERROR(Table1[[#This Row],[Female Ballots]]/Table1[[#This Row],[Female Population]],"0.0%")</f>
        <v>0.29785733823898169</v>
      </c>
      <c r="W6004" s="130">
        <f>IFERROR(Table1[[#This Row],[Male Ballots]]/Table1[[#This Row],[Male Population]],"0.0%")</f>
        <v>0.27445359551733867</v>
      </c>
      <c r="X6004" s="130">
        <f>IFERROR(Table1[[#This Row],[Total Ballots]]/Table1[[#This Row],[Total Population]],"0.0%")</f>
        <v>0.28609848242300057</v>
      </c>
      <c r="Y6004" s="24">
        <f>Table1[[#This Row],[Female Ballots]]/Table1[[#This Row],[Female Voters]]</f>
        <v>0.42589014628760696</v>
      </c>
      <c r="Z6004" s="24">
        <f>Table1[[#This Row],[Male Ballots]]/Table1[[#This Row],[Male Voters]]</f>
        <v>0.41673923560716014</v>
      </c>
      <c r="AA6004" s="24">
        <f>Table1[[#This Row],[Total Ballots]]/Table1[[#This Row],[Total Voters]]</f>
        <v>0.42142991888322956</v>
      </c>
    </row>
    <row r="6005" spans="1:27" s="12" customFormat="1" x14ac:dyDescent="0.35">
      <c r="A6005" s="19" t="s">
        <v>39</v>
      </c>
      <c r="B6005" s="20">
        <v>2014</v>
      </c>
      <c r="C6005" s="17" t="s">
        <v>82</v>
      </c>
      <c r="D6005" s="20" t="s">
        <v>70</v>
      </c>
      <c r="E6005" s="37" t="s">
        <v>74</v>
      </c>
      <c r="F6005" s="34" t="s">
        <v>78</v>
      </c>
      <c r="G6005" s="21" t="s">
        <v>65</v>
      </c>
      <c r="H6005" s="22">
        <v>17774.994999999999</v>
      </c>
      <c r="I6005" s="22">
        <v>17304.994999999999</v>
      </c>
      <c r="J6005" s="22">
        <v>35079.990000000005</v>
      </c>
      <c r="K6005" s="31">
        <v>14327</v>
      </c>
      <c r="L6005" s="31">
        <v>13459</v>
      </c>
      <c r="M6005" s="31"/>
      <c r="N6005" s="31">
        <v>27786</v>
      </c>
      <c r="O6005" s="22">
        <v>8206</v>
      </c>
      <c r="P6005" s="22">
        <v>7660</v>
      </c>
      <c r="Q6005" s="22"/>
      <c r="R6005" s="23">
        <v>15866</v>
      </c>
      <c r="S6005" s="130">
        <f>IFERROR(Table1[[#This Row],[Female Voters]]/Table1[[#This Row],[Female Population]],"0.0%")</f>
        <v>0.80601991730518074</v>
      </c>
      <c r="T6005" s="130">
        <f>IFERROR(Table1[[#This Row],[Male Voters]]/Table1[[#This Row],[Male Population]],"0.0%")</f>
        <v>0.77775231948925738</v>
      </c>
      <c r="U6005" s="130">
        <f>IFERROR(Table1[[#This Row],[Total Voters]]/Table1[[#This Row],[Total Population]],"0.0%")</f>
        <v>0.79207548234762881</v>
      </c>
      <c r="V6005" s="130">
        <f>IFERROR(Table1[[#This Row],[Female Ballots]]/Table1[[#This Row],[Female Population]],"0.0%")</f>
        <v>0.4616597641799618</v>
      </c>
      <c r="W6005" s="130">
        <f>IFERROR(Table1[[#This Row],[Male Ballots]]/Table1[[#This Row],[Male Population]],"0.0%")</f>
        <v>0.44264676181645823</v>
      </c>
      <c r="X6005" s="130">
        <f>IFERROR(Table1[[#This Row],[Total Ballots]]/Table1[[#This Row],[Total Population]],"0.0%")</f>
        <v>0.4522806306387202</v>
      </c>
      <c r="Y6005" s="24">
        <f>Table1[[#This Row],[Female Ballots]]/Table1[[#This Row],[Female Voters]]</f>
        <v>0.57276470998813434</v>
      </c>
      <c r="Z6005" s="24">
        <f>Table1[[#This Row],[Male Ballots]]/Table1[[#This Row],[Male Voters]]</f>
        <v>0.56913589419719146</v>
      </c>
      <c r="AA6005" s="24">
        <f>Table1[[#This Row],[Total Ballots]]/Table1[[#This Row],[Total Voters]]</f>
        <v>0.57100698193334776</v>
      </c>
    </row>
    <row r="6006" spans="1:27" s="12" customFormat="1" x14ac:dyDescent="0.35">
      <c r="A6006" s="19" t="s">
        <v>39</v>
      </c>
      <c r="B6006" s="20">
        <v>2014</v>
      </c>
      <c r="C6006" s="17" t="s">
        <v>82</v>
      </c>
      <c r="D6006" s="20" t="s">
        <v>70</v>
      </c>
      <c r="E6006" s="37" t="s">
        <v>74</v>
      </c>
      <c r="F6006" s="34" t="s">
        <v>78</v>
      </c>
      <c r="G6006" s="21" t="s">
        <v>66</v>
      </c>
      <c r="H6006" s="22">
        <v>18408.992999999999</v>
      </c>
      <c r="I6006" s="22">
        <v>17298.993999999999</v>
      </c>
      <c r="J6006" s="22">
        <v>35707.980000000003</v>
      </c>
      <c r="K6006" s="31">
        <v>16674</v>
      </c>
      <c r="L6006" s="31">
        <v>15357</v>
      </c>
      <c r="M6006" s="31"/>
      <c r="N6006" s="31">
        <v>32031</v>
      </c>
      <c r="O6006" s="22">
        <v>11769</v>
      </c>
      <c r="P6006" s="22">
        <v>11066</v>
      </c>
      <c r="Q6006" s="22">
        <v>1</v>
      </c>
      <c r="R6006" s="23">
        <v>22836</v>
      </c>
      <c r="S6006" s="130">
        <f>IFERROR(Table1[[#This Row],[Female Voters]]/Table1[[#This Row],[Female Population]],"0.0%")</f>
        <v>0.90575296541206796</v>
      </c>
      <c r="T6006" s="130">
        <f>IFERROR(Table1[[#This Row],[Male Voters]]/Table1[[#This Row],[Male Population]],"0.0%")</f>
        <v>0.88773948357921861</v>
      </c>
      <c r="U6006" s="130">
        <f>IFERROR(Table1[[#This Row],[Total Voters]]/Table1[[#This Row],[Total Population]],"0.0%")</f>
        <v>0.89702637897747217</v>
      </c>
      <c r="V6006" s="130">
        <f>IFERROR(Table1[[#This Row],[Female Ballots]]/Table1[[#This Row],[Female Population]],"0.0%")</f>
        <v>0.6393071038703747</v>
      </c>
      <c r="W6006" s="130">
        <f>IFERROR(Table1[[#This Row],[Male Ballots]]/Table1[[#This Row],[Male Population]],"0.0%")</f>
        <v>0.63969037737107726</v>
      </c>
      <c r="X6006" s="130">
        <f>IFERROR(Table1[[#This Row],[Total Ballots]]/Table1[[#This Row],[Total Population]],"0.0%")</f>
        <v>0.63952091381254272</v>
      </c>
      <c r="Y6006" s="24">
        <f>Table1[[#This Row],[Female Ballots]]/Table1[[#This Row],[Female Voters]]</f>
        <v>0.70582943504857865</v>
      </c>
      <c r="Z6006" s="24">
        <f>Table1[[#This Row],[Male Ballots]]/Table1[[#This Row],[Male Voters]]</f>
        <v>0.72058344728788171</v>
      </c>
      <c r="AA6006" s="24">
        <f>Table1[[#This Row],[Total Ballots]]/Table1[[#This Row],[Total Voters]]</f>
        <v>0.71293434485342322</v>
      </c>
    </row>
    <row r="6007" spans="1:27" s="12" customFormat="1" x14ac:dyDescent="0.35">
      <c r="A6007" s="19" t="s">
        <v>39</v>
      </c>
      <c r="B6007" s="20">
        <v>2014</v>
      </c>
      <c r="C6007" s="17" t="s">
        <v>82</v>
      </c>
      <c r="D6007" s="20" t="s">
        <v>70</v>
      </c>
      <c r="E6007" s="37" t="s">
        <v>74</v>
      </c>
      <c r="F6007" s="34" t="s">
        <v>78</v>
      </c>
      <c r="G6007" s="21" t="s">
        <v>67</v>
      </c>
      <c r="H6007" s="22">
        <v>21695.984</v>
      </c>
      <c r="I6007" s="22">
        <v>18397.989000000001</v>
      </c>
      <c r="J6007" s="22">
        <v>40093.966</v>
      </c>
      <c r="K6007" s="31">
        <v>19091</v>
      </c>
      <c r="L6007" s="31">
        <v>17165</v>
      </c>
      <c r="M6007" s="31"/>
      <c r="N6007" s="31">
        <v>36256</v>
      </c>
      <c r="O6007" s="22">
        <v>15091</v>
      </c>
      <c r="P6007" s="22">
        <v>14236</v>
      </c>
      <c r="Q6007" s="22"/>
      <c r="R6007" s="23">
        <v>29327</v>
      </c>
      <c r="S6007" s="130">
        <f>IFERROR(Table1[[#This Row],[Female Voters]]/Table1[[#This Row],[Female Population]],"0.0%")</f>
        <v>0.87993243357849082</v>
      </c>
      <c r="T6007" s="130">
        <f>IFERROR(Table1[[#This Row],[Male Voters]]/Table1[[#This Row],[Male Population]],"0.0%")</f>
        <v>0.93298240367466245</v>
      </c>
      <c r="U6007" s="130">
        <f>IFERROR(Table1[[#This Row],[Total Voters]]/Table1[[#This Row],[Total Population]],"0.0%")</f>
        <v>0.90427572069073936</v>
      </c>
      <c r="V6007" s="130">
        <f>IFERROR(Table1[[#This Row],[Female Ballots]]/Table1[[#This Row],[Female Population]],"0.0%")</f>
        <v>0.69556651590451024</v>
      </c>
      <c r="W6007" s="130">
        <f>IFERROR(Table1[[#This Row],[Male Ballots]]/Table1[[#This Row],[Male Population]],"0.0%")</f>
        <v>0.773780221305709</v>
      </c>
      <c r="X6007" s="130">
        <f>IFERROR(Table1[[#This Row],[Total Ballots]]/Table1[[#This Row],[Total Population]],"0.0%")</f>
        <v>0.73145669849672645</v>
      </c>
      <c r="Y6007" s="24">
        <f>Table1[[#This Row],[Female Ballots]]/Table1[[#This Row],[Female Voters]]</f>
        <v>0.7904771882038657</v>
      </c>
      <c r="Z6007" s="24">
        <f>Table1[[#This Row],[Male Ballots]]/Table1[[#This Row],[Male Voters]]</f>
        <v>0.82936207398776585</v>
      </c>
      <c r="AA6007" s="24">
        <f>Table1[[#This Row],[Total Ballots]]/Table1[[#This Row],[Total Voters]]</f>
        <v>0.80888680494263021</v>
      </c>
    </row>
    <row r="6008" spans="1:27" s="12" customFormat="1" x14ac:dyDescent="0.35">
      <c r="A6008" s="19" t="s">
        <v>50</v>
      </c>
      <c r="B6008" s="20">
        <v>2014</v>
      </c>
      <c r="C6008" s="17" t="s">
        <v>82</v>
      </c>
      <c r="D6008" s="20"/>
      <c r="E6008" s="37" t="s">
        <v>74</v>
      </c>
      <c r="F6008" s="34" t="s">
        <v>78</v>
      </c>
      <c r="G6008" s="21" t="s">
        <v>79</v>
      </c>
      <c r="H6008" s="22">
        <v>17087.134700000002</v>
      </c>
      <c r="I6008" s="22">
        <v>17392.162099999998</v>
      </c>
      <c r="J6008" s="22">
        <v>34479.295400000003</v>
      </c>
      <c r="K6008" s="22">
        <v>11212</v>
      </c>
      <c r="L6008" s="22">
        <v>10594</v>
      </c>
      <c r="M6008" s="22"/>
      <c r="N6008" s="22">
        <v>21806</v>
      </c>
      <c r="O6008" s="22">
        <v>6760</v>
      </c>
      <c r="P6008" s="22">
        <v>6478</v>
      </c>
      <c r="Q6008" s="22"/>
      <c r="R6008" s="23">
        <v>13238</v>
      </c>
      <c r="S6008" s="130">
        <f>IFERROR(Table1[[#This Row],[Female Voters]]/Table1[[#This Row],[Female Population]],"0.0%")</f>
        <v>0.65616618566247964</v>
      </c>
      <c r="T6008" s="130">
        <f>IFERROR(Table1[[#This Row],[Male Voters]]/Table1[[#This Row],[Male Population]],"0.0%")</f>
        <v>0.60912495750025242</v>
      </c>
      <c r="U6008" s="130">
        <f>IFERROR(Table1[[#This Row],[Total Voters]]/Table1[[#This Row],[Total Population]],"0.0%")</f>
        <v>0.63243751785020519</v>
      </c>
      <c r="V6008" s="130">
        <f>IFERROR(Table1[[#This Row],[Female Ballots]]/Table1[[#This Row],[Female Population]],"0.0%")</f>
        <v>0.39561928425600806</v>
      </c>
      <c r="W6008" s="130">
        <f>IFERROR(Table1[[#This Row],[Male Ballots]]/Table1[[#This Row],[Male Population]],"0.0%")</f>
        <v>0.37246662966647492</v>
      </c>
      <c r="X6008" s="130">
        <f>IFERROR(Table1[[#This Row],[Total Ballots]]/Table1[[#This Row],[Total Population]],"0.0%")</f>
        <v>0.38394056045588448</v>
      </c>
      <c r="Y6008" s="24">
        <f>Table1[[#This Row],[Female Ballots]]/Table1[[#This Row],[Female Voters]]</f>
        <v>0.60292543703175172</v>
      </c>
      <c r="Z6008" s="24">
        <f>Table1[[#This Row],[Male Ballots]]/Table1[[#This Row],[Male Voters]]</f>
        <v>0.61147819520483293</v>
      </c>
      <c r="AA6008" s="24">
        <f>Table1[[#This Row],[Total Ballots]]/Table1[[#This Row],[Total Voters]]</f>
        <v>0.60708062001284047</v>
      </c>
    </row>
    <row r="6009" spans="1:27" s="12" customFormat="1" x14ac:dyDescent="0.35">
      <c r="A6009" s="19" t="s">
        <v>50</v>
      </c>
      <c r="B6009" s="20">
        <v>2014</v>
      </c>
      <c r="C6009" s="17" t="s">
        <v>82</v>
      </c>
      <c r="D6009" s="20"/>
      <c r="E6009" s="37" t="s">
        <v>74</v>
      </c>
      <c r="F6009" s="34" t="s">
        <v>78</v>
      </c>
      <c r="G6009" s="21" t="s">
        <v>62</v>
      </c>
      <c r="H6009" s="22">
        <v>4483.7287999999999</v>
      </c>
      <c r="I6009" s="22">
        <v>4673.6995999999999</v>
      </c>
      <c r="J6009" s="22">
        <v>9157.428899999999</v>
      </c>
      <c r="K6009" s="31">
        <v>1085</v>
      </c>
      <c r="L6009" s="31">
        <v>1115</v>
      </c>
      <c r="M6009" s="31"/>
      <c r="N6009" s="31">
        <v>2200</v>
      </c>
      <c r="O6009" s="22">
        <v>287</v>
      </c>
      <c r="P6009" s="22">
        <v>309</v>
      </c>
      <c r="Q6009" s="22"/>
      <c r="R6009" s="23">
        <v>596</v>
      </c>
      <c r="S6009" s="130">
        <f>IFERROR(Table1[[#This Row],[Female Voters]]/Table1[[#This Row],[Female Population]],"0.0%")</f>
        <v>0.24198608979204989</v>
      </c>
      <c r="T6009" s="130">
        <f>IFERROR(Table1[[#This Row],[Male Voters]]/Table1[[#This Row],[Male Population]],"0.0%")</f>
        <v>0.23856903426142323</v>
      </c>
      <c r="U6009" s="130">
        <f>IFERROR(Table1[[#This Row],[Total Voters]]/Table1[[#This Row],[Total Population]],"0.0%")</f>
        <v>0.24024210551064176</v>
      </c>
      <c r="V6009" s="130">
        <f>IFERROR(Table1[[#This Row],[Female Ballots]]/Table1[[#This Row],[Female Population]],"0.0%")</f>
        <v>6.4009223751445452E-2</v>
      </c>
      <c r="W6009" s="130">
        <f>IFERROR(Table1[[#This Row],[Male Ballots]]/Table1[[#This Row],[Male Population]],"0.0%")</f>
        <v>6.6114647163031184E-2</v>
      </c>
      <c r="X6009" s="130">
        <f>IFERROR(Table1[[#This Row],[Total Ballots]]/Table1[[#This Row],[Total Population]],"0.0%")</f>
        <v>6.5083770401973856E-2</v>
      </c>
      <c r="Y6009" s="24">
        <f>Table1[[#This Row],[Female Ballots]]/Table1[[#This Row],[Female Voters]]</f>
        <v>0.26451612903225807</v>
      </c>
      <c r="Z6009" s="24">
        <f>Table1[[#This Row],[Male Ballots]]/Table1[[#This Row],[Male Voters]]</f>
        <v>0.27713004484304932</v>
      </c>
      <c r="AA6009" s="24">
        <f>Table1[[#This Row],[Total Ballots]]/Table1[[#This Row],[Total Voters]]</f>
        <v>0.27090909090909093</v>
      </c>
    </row>
    <row r="6010" spans="1:27" s="12" customFormat="1" x14ac:dyDescent="0.35">
      <c r="A6010" s="19" t="s">
        <v>50</v>
      </c>
      <c r="B6010" s="20">
        <v>2014</v>
      </c>
      <c r="C6010" s="17" t="s">
        <v>82</v>
      </c>
      <c r="D6010" s="20"/>
      <c r="E6010" s="37" t="s">
        <v>74</v>
      </c>
      <c r="F6010" s="34" t="s">
        <v>78</v>
      </c>
      <c r="G6010" s="21" t="s">
        <v>63</v>
      </c>
      <c r="H6010" s="22">
        <v>2320.0150000000003</v>
      </c>
      <c r="I6010" s="22">
        <v>2650.06</v>
      </c>
      <c r="J6010" s="22">
        <v>4970.0740000000005</v>
      </c>
      <c r="K6010" s="31">
        <v>1624</v>
      </c>
      <c r="L6010" s="31">
        <v>1504</v>
      </c>
      <c r="M6010" s="31"/>
      <c r="N6010" s="31">
        <v>3128</v>
      </c>
      <c r="O6010" s="22">
        <v>610</v>
      </c>
      <c r="P6010" s="22">
        <v>542</v>
      </c>
      <c r="Q6010" s="22"/>
      <c r="R6010" s="23">
        <v>1152</v>
      </c>
      <c r="S6010" s="130">
        <f>IFERROR(Table1[[#This Row],[Female Voters]]/Table1[[#This Row],[Female Population]],"0.0%")</f>
        <v>0.69999547416719277</v>
      </c>
      <c r="T6010" s="130">
        <f>IFERROR(Table1[[#This Row],[Male Voters]]/Table1[[#This Row],[Male Population]],"0.0%")</f>
        <v>0.56753431997766091</v>
      </c>
      <c r="U6010" s="130">
        <f>IFERROR(Table1[[#This Row],[Total Voters]]/Table1[[#This Row],[Total Population]],"0.0%")</f>
        <v>0.62936688669021823</v>
      </c>
      <c r="V6010" s="130">
        <f>IFERROR(Table1[[#This Row],[Female Ballots]]/Table1[[#This Row],[Female Population]],"0.0%")</f>
        <v>0.26292933450861306</v>
      </c>
      <c r="W6010" s="130">
        <f>IFERROR(Table1[[#This Row],[Male Ballots]]/Table1[[#This Row],[Male Population]],"0.0%")</f>
        <v>0.20452367116216236</v>
      </c>
      <c r="X6010" s="130">
        <f>IFERROR(Table1[[#This Row],[Total Ballots]]/Table1[[#This Row],[Total Population]],"0.0%")</f>
        <v>0.23178729330790646</v>
      </c>
      <c r="Y6010" s="24">
        <f>Table1[[#This Row],[Female Ballots]]/Table1[[#This Row],[Female Voters]]</f>
        <v>0.37561576354679804</v>
      </c>
      <c r="Z6010" s="24">
        <f>Table1[[#This Row],[Male Ballots]]/Table1[[#This Row],[Male Voters]]</f>
        <v>0.3603723404255319</v>
      </c>
      <c r="AA6010" s="24">
        <f>Table1[[#This Row],[Total Ballots]]/Table1[[#This Row],[Total Voters]]</f>
        <v>0.36828644501278773</v>
      </c>
    </row>
    <row r="6011" spans="1:27" s="12" customFormat="1" x14ac:dyDescent="0.35">
      <c r="A6011" s="19" t="s">
        <v>50</v>
      </c>
      <c r="B6011" s="20">
        <v>2014</v>
      </c>
      <c r="C6011" s="17" t="s">
        <v>82</v>
      </c>
      <c r="D6011" s="20"/>
      <c r="E6011" s="37" t="s">
        <v>74</v>
      </c>
      <c r="F6011" s="34" t="s">
        <v>78</v>
      </c>
      <c r="G6011" s="21" t="s">
        <v>64</v>
      </c>
      <c r="H6011" s="22">
        <v>2114.9120000000003</v>
      </c>
      <c r="I6011" s="22">
        <v>2179.9160000000002</v>
      </c>
      <c r="J6011" s="22">
        <v>4294.8279999999995</v>
      </c>
      <c r="K6011" s="31">
        <v>1491</v>
      </c>
      <c r="L6011" s="31">
        <v>1418</v>
      </c>
      <c r="M6011" s="31"/>
      <c r="N6011" s="31">
        <v>2909</v>
      </c>
      <c r="O6011" s="22">
        <v>769</v>
      </c>
      <c r="P6011" s="22">
        <v>744</v>
      </c>
      <c r="Q6011" s="22"/>
      <c r="R6011" s="23">
        <v>1513</v>
      </c>
      <c r="S6011" s="130">
        <f>IFERROR(Table1[[#This Row],[Female Voters]]/Table1[[#This Row],[Female Population]],"0.0%")</f>
        <v>0.70499387208545783</v>
      </c>
      <c r="T6011" s="130">
        <f>IFERROR(Table1[[#This Row],[Male Voters]]/Table1[[#This Row],[Male Population]],"0.0%")</f>
        <v>0.65048378010895824</v>
      </c>
      <c r="U6011" s="130">
        <f>IFERROR(Table1[[#This Row],[Total Voters]]/Table1[[#This Row],[Total Population]],"0.0%")</f>
        <v>0.67732630969156393</v>
      </c>
      <c r="V6011" s="130">
        <f>IFERROR(Table1[[#This Row],[Female Ballots]]/Table1[[#This Row],[Female Population]],"0.0%")</f>
        <v>0.36360850947935419</v>
      </c>
      <c r="W6011" s="130">
        <f>IFERROR(Table1[[#This Row],[Male Ballots]]/Table1[[#This Row],[Male Population]],"0.0%")</f>
        <v>0.34129755458467204</v>
      </c>
      <c r="X6011" s="130">
        <f>IFERROR(Table1[[#This Row],[Total Ballots]]/Table1[[#This Row],[Total Population]],"0.0%")</f>
        <v>0.35228418926206129</v>
      </c>
      <c r="Y6011" s="24">
        <f>Table1[[#This Row],[Female Ballots]]/Table1[[#This Row],[Female Voters]]</f>
        <v>0.5157612340710932</v>
      </c>
      <c r="Z6011" s="24">
        <f>Table1[[#This Row],[Male Ballots]]/Table1[[#This Row],[Male Voters]]</f>
        <v>0.52468265162200278</v>
      </c>
      <c r="AA6011" s="24">
        <f>Table1[[#This Row],[Total Ballots]]/Table1[[#This Row],[Total Voters]]</f>
        <v>0.52011000343760738</v>
      </c>
    </row>
    <row r="6012" spans="1:27" s="12" customFormat="1" x14ac:dyDescent="0.35">
      <c r="A6012" s="19" t="s">
        <v>50</v>
      </c>
      <c r="B6012" s="20">
        <v>2014</v>
      </c>
      <c r="C6012" s="17" t="s">
        <v>82</v>
      </c>
      <c r="D6012" s="20"/>
      <c r="E6012" s="37" t="s">
        <v>74</v>
      </c>
      <c r="F6012" s="34" t="s">
        <v>78</v>
      </c>
      <c r="G6012" s="21" t="s">
        <v>65</v>
      </c>
      <c r="H6012" s="22">
        <v>2343.8779999999997</v>
      </c>
      <c r="I6012" s="22">
        <v>2379.87</v>
      </c>
      <c r="J6012" s="22">
        <v>4723.7479999999996</v>
      </c>
      <c r="K6012" s="31">
        <v>1867</v>
      </c>
      <c r="L6012" s="31">
        <v>1705</v>
      </c>
      <c r="M6012" s="31"/>
      <c r="N6012" s="31">
        <v>3572</v>
      </c>
      <c r="O6012" s="22">
        <v>1126</v>
      </c>
      <c r="P6012" s="22">
        <v>1039</v>
      </c>
      <c r="Q6012" s="22"/>
      <c r="R6012" s="23">
        <v>2165</v>
      </c>
      <c r="S6012" s="130">
        <f>IFERROR(Table1[[#This Row],[Female Voters]]/Table1[[#This Row],[Female Population]],"0.0%")</f>
        <v>0.79654316478929377</v>
      </c>
      <c r="T6012" s="130">
        <f>IFERROR(Table1[[#This Row],[Male Voters]]/Table1[[#This Row],[Male Population]],"0.0%")</f>
        <v>0.71642568711736354</v>
      </c>
      <c r="U6012" s="130">
        <f>IFERROR(Table1[[#This Row],[Total Voters]]/Table1[[#This Row],[Total Population]],"0.0%")</f>
        <v>0.75617920346301293</v>
      </c>
      <c r="V6012" s="130">
        <f>IFERROR(Table1[[#This Row],[Female Ballots]]/Table1[[#This Row],[Female Population]],"0.0%")</f>
        <v>0.48040043039782793</v>
      </c>
      <c r="W6012" s="130">
        <f>IFERROR(Table1[[#This Row],[Male Ballots]]/Table1[[#This Row],[Male Population]],"0.0%")</f>
        <v>0.43657846857181276</v>
      </c>
      <c r="X6012" s="130">
        <f>IFERROR(Table1[[#This Row],[Total Ballots]]/Table1[[#This Row],[Total Population]],"0.0%")</f>
        <v>0.4583225015390322</v>
      </c>
      <c r="Y6012" s="24">
        <f>Table1[[#This Row],[Female Ballots]]/Table1[[#This Row],[Female Voters]]</f>
        <v>0.60310658810926621</v>
      </c>
      <c r="Z6012" s="24">
        <f>Table1[[#This Row],[Male Ballots]]/Table1[[#This Row],[Male Voters]]</f>
        <v>0.60938416422287389</v>
      </c>
      <c r="AA6012" s="24">
        <f>Table1[[#This Row],[Total Ballots]]/Table1[[#This Row],[Total Voters]]</f>
        <v>0.60610302351623735</v>
      </c>
    </row>
    <row r="6013" spans="1:27" s="12" customFormat="1" x14ac:dyDescent="0.35">
      <c r="A6013" s="19" t="s">
        <v>50</v>
      </c>
      <c r="B6013" s="20">
        <v>2014</v>
      </c>
      <c r="C6013" s="17" t="s">
        <v>82</v>
      </c>
      <c r="D6013" s="20"/>
      <c r="E6013" s="37" t="s">
        <v>74</v>
      </c>
      <c r="F6013" s="34" t="s">
        <v>78</v>
      </c>
      <c r="G6013" s="21" t="s">
        <v>66</v>
      </c>
      <c r="H6013" s="22">
        <v>2567.8440000000001</v>
      </c>
      <c r="I6013" s="22">
        <v>2504.8389999999999</v>
      </c>
      <c r="J6013" s="22">
        <v>5072.6819999999998</v>
      </c>
      <c r="K6013" s="31">
        <v>2260</v>
      </c>
      <c r="L6013" s="31">
        <v>2123</v>
      </c>
      <c r="M6013" s="31"/>
      <c r="N6013" s="31">
        <v>4383</v>
      </c>
      <c r="O6013" s="22">
        <v>1650</v>
      </c>
      <c r="P6013" s="22">
        <v>1583</v>
      </c>
      <c r="Q6013" s="22"/>
      <c r="R6013" s="23">
        <v>3233</v>
      </c>
      <c r="S6013" s="130">
        <f>IFERROR(Table1[[#This Row],[Female Voters]]/Table1[[#This Row],[Female Population]],"0.0%")</f>
        <v>0.88011577027264898</v>
      </c>
      <c r="T6013" s="130">
        <f>IFERROR(Table1[[#This Row],[Male Voters]]/Table1[[#This Row],[Male Population]],"0.0%")</f>
        <v>0.84755946390167192</v>
      </c>
      <c r="U6013" s="130">
        <f>IFERROR(Table1[[#This Row],[Total Voters]]/Table1[[#This Row],[Total Population]],"0.0%")</f>
        <v>0.8640399693889742</v>
      </c>
      <c r="V6013" s="130">
        <f>IFERROR(Table1[[#This Row],[Female Ballots]]/Table1[[#This Row],[Female Population]],"0.0%")</f>
        <v>0.64256239865038534</v>
      </c>
      <c r="W6013" s="130">
        <f>IFERROR(Table1[[#This Row],[Male Ballots]]/Table1[[#This Row],[Male Population]],"0.0%")</f>
        <v>0.63197674581080865</v>
      </c>
      <c r="X6013" s="130">
        <f>IFERROR(Table1[[#This Row],[Total Ballots]]/Table1[[#This Row],[Total Population]],"0.0%")</f>
        <v>0.63733543715139251</v>
      </c>
      <c r="Y6013" s="24">
        <f>Table1[[#This Row],[Female Ballots]]/Table1[[#This Row],[Female Voters]]</f>
        <v>0.73008849557522126</v>
      </c>
      <c r="Z6013" s="24">
        <f>Table1[[#This Row],[Male Ballots]]/Table1[[#This Row],[Male Voters]]</f>
        <v>0.74564295807819125</v>
      </c>
      <c r="AA6013" s="24">
        <f>Table1[[#This Row],[Total Ballots]]/Table1[[#This Row],[Total Voters]]</f>
        <v>0.73762263289984031</v>
      </c>
    </row>
    <row r="6014" spans="1:27" s="12" customFormat="1" x14ac:dyDescent="0.35">
      <c r="A6014" s="19" t="s">
        <v>50</v>
      </c>
      <c r="B6014" s="20">
        <v>2014</v>
      </c>
      <c r="C6014" s="17" t="s">
        <v>82</v>
      </c>
      <c r="D6014" s="20"/>
      <c r="E6014" s="37" t="s">
        <v>74</v>
      </c>
      <c r="F6014" s="34" t="s">
        <v>78</v>
      </c>
      <c r="G6014" s="21" t="s">
        <v>67</v>
      </c>
      <c r="H6014" s="22">
        <v>3256.7569000000003</v>
      </c>
      <c r="I6014" s="22">
        <v>3003.7775000000001</v>
      </c>
      <c r="J6014" s="22">
        <v>6260.5344999999998</v>
      </c>
      <c r="K6014" s="31">
        <v>2885</v>
      </c>
      <c r="L6014" s="31">
        <v>2729</v>
      </c>
      <c r="M6014" s="31"/>
      <c r="N6014" s="31">
        <v>5614</v>
      </c>
      <c r="O6014" s="22">
        <v>2318</v>
      </c>
      <c r="P6014" s="22">
        <v>2261</v>
      </c>
      <c r="Q6014" s="22"/>
      <c r="R6014" s="23">
        <v>4579</v>
      </c>
      <c r="S6014" s="130">
        <f>IFERROR(Table1[[#This Row],[Female Voters]]/Table1[[#This Row],[Female Population]],"0.0%")</f>
        <v>0.88585058344391621</v>
      </c>
      <c r="T6014" s="130">
        <f>IFERROR(Table1[[#This Row],[Male Voters]]/Table1[[#This Row],[Male Population]],"0.0%")</f>
        <v>0.90852268518557044</v>
      </c>
      <c r="U6014" s="130">
        <f>IFERROR(Table1[[#This Row],[Total Voters]]/Table1[[#This Row],[Total Population]],"0.0%")</f>
        <v>0.89672854610097597</v>
      </c>
      <c r="V6014" s="130">
        <f>IFERROR(Table1[[#This Row],[Female Ballots]]/Table1[[#This Row],[Female Population]],"0.0%")</f>
        <v>0.7117510060391673</v>
      </c>
      <c r="W6014" s="130">
        <f>IFERROR(Table1[[#This Row],[Male Ballots]]/Table1[[#This Row],[Male Population]],"0.0%")</f>
        <v>0.75271886815851041</v>
      </c>
      <c r="X6014" s="130">
        <f>IFERROR(Table1[[#This Row],[Total Ballots]]/Table1[[#This Row],[Total Population]],"0.0%")</f>
        <v>0.73140719853871905</v>
      </c>
      <c r="Y6014" s="24">
        <f>Table1[[#This Row],[Female Ballots]]/Table1[[#This Row],[Female Voters]]</f>
        <v>0.80346620450606587</v>
      </c>
      <c r="Z6014" s="24">
        <f>Table1[[#This Row],[Male Ballots]]/Table1[[#This Row],[Male Voters]]</f>
        <v>0.82850861121289854</v>
      </c>
      <c r="AA6014" s="24">
        <f>Table1[[#This Row],[Total Ballots]]/Table1[[#This Row],[Total Voters]]</f>
        <v>0.81563947274670467</v>
      </c>
    </row>
    <row r="6015" spans="1:27" s="12" customFormat="1" x14ac:dyDescent="0.35">
      <c r="A6015" s="19" t="s">
        <v>29</v>
      </c>
      <c r="B6015" s="20">
        <v>2014</v>
      </c>
      <c r="C6015" s="17" t="s">
        <v>82</v>
      </c>
      <c r="D6015" s="20" t="s">
        <v>69</v>
      </c>
      <c r="E6015" s="37" t="s">
        <v>74</v>
      </c>
      <c r="F6015" s="34" t="s">
        <v>78</v>
      </c>
      <c r="G6015" s="21" t="s">
        <v>79</v>
      </c>
      <c r="H6015" s="22">
        <v>8207.9853700000003</v>
      </c>
      <c r="I6015" s="22">
        <v>8406.9965900000007</v>
      </c>
      <c r="J6015" s="22">
        <v>16614.981100000001</v>
      </c>
      <c r="K6015" s="22">
        <v>6547</v>
      </c>
      <c r="L6015" s="22">
        <v>6422</v>
      </c>
      <c r="M6015" s="22"/>
      <c r="N6015" s="22">
        <v>12969</v>
      </c>
      <c r="O6015" s="22">
        <v>4307</v>
      </c>
      <c r="P6015" s="22">
        <v>4160</v>
      </c>
      <c r="Q6015" s="22"/>
      <c r="R6015" s="23">
        <v>8467</v>
      </c>
      <c r="S6015" s="130">
        <f>IFERROR(Table1[[#This Row],[Female Voters]]/Table1[[#This Row],[Female Population]],"0.0%")</f>
        <v>0.79763787395737029</v>
      </c>
      <c r="T6015" s="130">
        <f>IFERROR(Table1[[#This Row],[Male Voters]]/Table1[[#This Row],[Male Population]],"0.0%")</f>
        <v>0.7638875466702193</v>
      </c>
      <c r="U6015" s="130">
        <f>IFERROR(Table1[[#This Row],[Total Voters]]/Table1[[#This Row],[Total Population]],"0.0%")</f>
        <v>0.78056062308731722</v>
      </c>
      <c r="V6015" s="130">
        <f>IFERROR(Table1[[#This Row],[Female Ballots]]/Table1[[#This Row],[Female Population]],"0.0%")</f>
        <v>0.5247329040987313</v>
      </c>
      <c r="W6015" s="130">
        <f>IFERROR(Table1[[#This Row],[Male Ballots]]/Table1[[#This Row],[Male Population]],"0.0%")</f>
        <v>0.49482594116289508</v>
      </c>
      <c r="X6015" s="130">
        <f>IFERROR(Table1[[#This Row],[Total Ballots]]/Table1[[#This Row],[Total Population]],"0.0%")</f>
        <v>0.50960033893749057</v>
      </c>
      <c r="Y6015" s="24">
        <f>Table1[[#This Row],[Female Ballots]]/Table1[[#This Row],[Female Voters]]</f>
        <v>0.65785856117305641</v>
      </c>
      <c r="Z6015" s="24">
        <f>Table1[[#This Row],[Male Ballots]]/Table1[[#This Row],[Male Voters]]</f>
        <v>0.64777327935222673</v>
      </c>
      <c r="AA6015" s="24">
        <f>Table1[[#This Row],[Total Ballots]]/Table1[[#This Row],[Total Voters]]</f>
        <v>0.65286452309353071</v>
      </c>
    </row>
    <row r="6016" spans="1:27" s="12" customFormat="1" x14ac:dyDescent="0.35">
      <c r="A6016" s="19" t="s">
        <v>29</v>
      </c>
      <c r="B6016" s="20">
        <v>2014</v>
      </c>
      <c r="C6016" s="17" t="s">
        <v>82</v>
      </c>
      <c r="D6016" s="20" t="s">
        <v>69</v>
      </c>
      <c r="E6016" s="37" t="s">
        <v>74</v>
      </c>
      <c r="F6016" s="34" t="s">
        <v>78</v>
      </c>
      <c r="G6016" s="21" t="s">
        <v>62</v>
      </c>
      <c r="H6016" s="22">
        <v>612.00366999999994</v>
      </c>
      <c r="I6016" s="22">
        <v>662.00478999999996</v>
      </c>
      <c r="J6016" s="22">
        <v>1274.0085000000001</v>
      </c>
      <c r="K6016" s="31">
        <v>417</v>
      </c>
      <c r="L6016" s="31">
        <v>364</v>
      </c>
      <c r="M6016" s="31"/>
      <c r="N6016" s="31">
        <v>781</v>
      </c>
      <c r="O6016" s="22">
        <v>130</v>
      </c>
      <c r="P6016" s="22">
        <v>107</v>
      </c>
      <c r="Q6016" s="22"/>
      <c r="R6016" s="23">
        <v>237</v>
      </c>
      <c r="S6016" s="130">
        <f>IFERROR(Table1[[#This Row],[Female Voters]]/Table1[[#This Row],[Female Population]],"0.0%")</f>
        <v>0.68136846303552401</v>
      </c>
      <c r="T6016" s="130">
        <f>IFERROR(Table1[[#This Row],[Male Voters]]/Table1[[#This Row],[Male Population]],"0.0%")</f>
        <v>0.54984496411272199</v>
      </c>
      <c r="U6016" s="130">
        <f>IFERROR(Table1[[#This Row],[Total Voters]]/Table1[[#This Row],[Total Population]],"0.0%")</f>
        <v>0.61302573726941378</v>
      </c>
      <c r="V6016" s="130">
        <f>IFERROR(Table1[[#This Row],[Female Ballots]]/Table1[[#This Row],[Female Population]],"0.0%")</f>
        <v>0.21241702684560701</v>
      </c>
      <c r="W6016" s="130">
        <f>IFERROR(Table1[[#This Row],[Male Ballots]]/Table1[[#This Row],[Male Population]],"0.0%")</f>
        <v>0.1616302504397287</v>
      </c>
      <c r="X6016" s="130">
        <f>IFERROR(Table1[[#This Row],[Total Ballots]]/Table1[[#This Row],[Total Population]],"0.0%")</f>
        <v>0.1860270163032664</v>
      </c>
      <c r="Y6016" s="24">
        <f>Table1[[#This Row],[Female Ballots]]/Table1[[#This Row],[Female Voters]]</f>
        <v>0.3117505995203837</v>
      </c>
      <c r="Z6016" s="24">
        <f>Table1[[#This Row],[Male Ballots]]/Table1[[#This Row],[Male Voters]]</f>
        <v>0.29395604395604397</v>
      </c>
      <c r="AA6016" s="24">
        <f>Table1[[#This Row],[Total Ballots]]/Table1[[#This Row],[Total Voters]]</f>
        <v>0.30345710627400768</v>
      </c>
    </row>
    <row r="6017" spans="1:27" s="12" customFormat="1" x14ac:dyDescent="0.35">
      <c r="A6017" s="19" t="s">
        <v>29</v>
      </c>
      <c r="B6017" s="20">
        <v>2014</v>
      </c>
      <c r="C6017" s="17" t="s">
        <v>82</v>
      </c>
      <c r="D6017" s="20" t="s">
        <v>69</v>
      </c>
      <c r="E6017" s="37" t="s">
        <v>74</v>
      </c>
      <c r="F6017" s="34" t="s">
        <v>78</v>
      </c>
      <c r="G6017" s="21" t="s">
        <v>63</v>
      </c>
      <c r="H6017" s="22">
        <v>1023.0025000000001</v>
      </c>
      <c r="I6017" s="22">
        <v>1058.0064</v>
      </c>
      <c r="J6017" s="22">
        <v>2081.0083999999997</v>
      </c>
      <c r="K6017" s="31">
        <v>723</v>
      </c>
      <c r="L6017" s="31">
        <v>718</v>
      </c>
      <c r="M6017" s="31"/>
      <c r="N6017" s="31">
        <v>1441</v>
      </c>
      <c r="O6017" s="22">
        <v>263</v>
      </c>
      <c r="P6017" s="22">
        <v>238</v>
      </c>
      <c r="Q6017" s="22"/>
      <c r="R6017" s="23">
        <v>501</v>
      </c>
      <c r="S6017" s="130">
        <f>IFERROR(Table1[[#This Row],[Female Voters]]/Table1[[#This Row],[Female Population]],"0.0%")</f>
        <v>0.70674314090141521</v>
      </c>
      <c r="T6017" s="130">
        <f>IFERROR(Table1[[#This Row],[Male Voters]]/Table1[[#This Row],[Male Population]],"0.0%")</f>
        <v>0.67863483623539522</v>
      </c>
      <c r="U6017" s="130">
        <f>IFERROR(Table1[[#This Row],[Total Voters]]/Table1[[#This Row],[Total Population]],"0.0%")</f>
        <v>0.69245275511622162</v>
      </c>
      <c r="V6017" s="130">
        <f>IFERROR(Table1[[#This Row],[Female Ballots]]/Table1[[#This Row],[Female Population]],"0.0%")</f>
        <v>0.25708637075666968</v>
      </c>
      <c r="W6017" s="130">
        <f>IFERROR(Table1[[#This Row],[Male Ballots]]/Table1[[#This Row],[Male Population]],"0.0%")</f>
        <v>0.2249513802563009</v>
      </c>
      <c r="X6017" s="130">
        <f>IFERROR(Table1[[#This Row],[Total Ballots]]/Table1[[#This Row],[Total Population]],"0.0%")</f>
        <v>0.24074866780931786</v>
      </c>
      <c r="Y6017" s="24">
        <f>Table1[[#This Row],[Female Ballots]]/Table1[[#This Row],[Female Voters]]</f>
        <v>0.36376210235131395</v>
      </c>
      <c r="Z6017" s="24">
        <f>Table1[[#This Row],[Male Ballots]]/Table1[[#This Row],[Male Voters]]</f>
        <v>0.33147632311977715</v>
      </c>
      <c r="AA6017" s="24">
        <f>Table1[[#This Row],[Total Ballots]]/Table1[[#This Row],[Total Voters]]</f>
        <v>0.34767522553782093</v>
      </c>
    </row>
    <row r="6018" spans="1:27" s="12" customFormat="1" x14ac:dyDescent="0.35">
      <c r="A6018" s="19" t="s">
        <v>29</v>
      </c>
      <c r="B6018" s="20">
        <v>2014</v>
      </c>
      <c r="C6018" s="17" t="s">
        <v>82</v>
      </c>
      <c r="D6018" s="20" t="s">
        <v>69</v>
      </c>
      <c r="E6018" s="37" t="s">
        <v>74</v>
      </c>
      <c r="F6018" s="34" t="s">
        <v>78</v>
      </c>
      <c r="G6018" s="21" t="s">
        <v>64</v>
      </c>
      <c r="H6018" s="22">
        <v>1238.0016000000001</v>
      </c>
      <c r="I6018" s="22">
        <v>1325.0043999999998</v>
      </c>
      <c r="J6018" s="22">
        <v>2563.0059999999999</v>
      </c>
      <c r="K6018" s="31">
        <v>882</v>
      </c>
      <c r="L6018" s="31">
        <v>840</v>
      </c>
      <c r="M6018" s="31"/>
      <c r="N6018" s="31">
        <v>1722</v>
      </c>
      <c r="O6018" s="22">
        <v>481</v>
      </c>
      <c r="P6018" s="22">
        <v>426</v>
      </c>
      <c r="Q6018" s="22"/>
      <c r="R6018" s="23">
        <v>907</v>
      </c>
      <c r="S6018" s="130">
        <f>IFERROR(Table1[[#This Row],[Female Voters]]/Table1[[#This Row],[Female Population]],"0.0%")</f>
        <v>0.71243849765622269</v>
      </c>
      <c r="T6018" s="130">
        <f>IFERROR(Table1[[#This Row],[Male Voters]]/Table1[[#This Row],[Male Population]],"0.0%")</f>
        <v>0.63396015892475532</v>
      </c>
      <c r="U6018" s="130">
        <f>IFERROR(Table1[[#This Row],[Total Voters]]/Table1[[#This Row],[Total Population]],"0.0%")</f>
        <v>0.67186733078268257</v>
      </c>
      <c r="V6018" s="130">
        <f>IFERROR(Table1[[#This Row],[Female Ballots]]/Table1[[#This Row],[Female Population]],"0.0%")</f>
        <v>0.38852938477623938</v>
      </c>
      <c r="W6018" s="130">
        <f>IFERROR(Table1[[#This Row],[Male Ballots]]/Table1[[#This Row],[Male Population]],"0.0%")</f>
        <v>0.32150836631184021</v>
      </c>
      <c r="X6018" s="130">
        <f>IFERROR(Table1[[#This Row],[Total Ballots]]/Table1[[#This Row],[Total Population]],"0.0%")</f>
        <v>0.35388134089424683</v>
      </c>
      <c r="Y6018" s="24">
        <f>Table1[[#This Row],[Female Ballots]]/Table1[[#This Row],[Female Voters]]</f>
        <v>0.54535147392290251</v>
      </c>
      <c r="Z6018" s="24">
        <f>Table1[[#This Row],[Male Ballots]]/Table1[[#This Row],[Male Voters]]</f>
        <v>0.50714285714285712</v>
      </c>
      <c r="AA6018" s="24">
        <f>Table1[[#This Row],[Total Ballots]]/Table1[[#This Row],[Total Voters]]</f>
        <v>0.52671312427409989</v>
      </c>
    </row>
    <row r="6019" spans="1:27" s="12" customFormat="1" x14ac:dyDescent="0.35">
      <c r="A6019" s="19" t="s">
        <v>29</v>
      </c>
      <c r="B6019" s="20">
        <v>2014</v>
      </c>
      <c r="C6019" s="17" t="s">
        <v>82</v>
      </c>
      <c r="D6019" s="20" t="s">
        <v>69</v>
      </c>
      <c r="E6019" s="37" t="s">
        <v>74</v>
      </c>
      <c r="F6019" s="34" t="s">
        <v>78</v>
      </c>
      <c r="G6019" s="21" t="s">
        <v>65</v>
      </c>
      <c r="H6019" s="22">
        <v>1442.9981</v>
      </c>
      <c r="I6019" s="22">
        <v>1479.0014000000001</v>
      </c>
      <c r="J6019" s="22">
        <v>2922</v>
      </c>
      <c r="K6019" s="31">
        <v>995</v>
      </c>
      <c r="L6019" s="31">
        <v>1030</v>
      </c>
      <c r="M6019" s="31"/>
      <c r="N6019" s="31">
        <v>2025</v>
      </c>
      <c r="O6019" s="22">
        <v>645</v>
      </c>
      <c r="P6019" s="22">
        <v>644</v>
      </c>
      <c r="Q6019" s="22"/>
      <c r="R6019" s="23">
        <v>1289</v>
      </c>
      <c r="S6019" s="130">
        <f>IFERROR(Table1[[#This Row],[Female Voters]]/Table1[[#This Row],[Female Population]],"0.0%")</f>
        <v>0.6895365974494353</v>
      </c>
      <c r="T6019" s="130">
        <f>IFERROR(Table1[[#This Row],[Male Voters]]/Table1[[#This Row],[Male Population]],"0.0%")</f>
        <v>0.69641583841638011</v>
      </c>
      <c r="U6019" s="130">
        <f>IFERROR(Table1[[#This Row],[Total Voters]]/Table1[[#This Row],[Total Population]],"0.0%")</f>
        <v>0.69301848049281312</v>
      </c>
      <c r="V6019" s="130">
        <f>IFERROR(Table1[[#This Row],[Female Ballots]]/Table1[[#This Row],[Female Population]],"0.0%")</f>
        <v>0.44698603553254851</v>
      </c>
      <c r="W6019" s="130">
        <f>IFERROR(Table1[[#This Row],[Male Ballots]]/Table1[[#This Row],[Male Population]],"0.0%")</f>
        <v>0.43542893198072696</v>
      </c>
      <c r="X6019" s="130">
        <f>IFERROR(Table1[[#This Row],[Total Ballots]]/Table1[[#This Row],[Total Population]],"0.0%")</f>
        <v>0.44113620807665982</v>
      </c>
      <c r="Y6019" s="24">
        <f>Table1[[#This Row],[Female Ballots]]/Table1[[#This Row],[Female Voters]]</f>
        <v>0.64824120603015079</v>
      </c>
      <c r="Z6019" s="24">
        <f>Table1[[#This Row],[Male Ballots]]/Table1[[#This Row],[Male Voters]]</f>
        <v>0.62524271844660195</v>
      </c>
      <c r="AA6019" s="24">
        <f>Table1[[#This Row],[Total Ballots]]/Table1[[#This Row],[Total Voters]]</f>
        <v>0.63654320987654323</v>
      </c>
    </row>
    <row r="6020" spans="1:27" s="12" customFormat="1" x14ac:dyDescent="0.35">
      <c r="A6020" s="19" t="s">
        <v>29</v>
      </c>
      <c r="B6020" s="20">
        <v>2014</v>
      </c>
      <c r="C6020" s="17" t="s">
        <v>82</v>
      </c>
      <c r="D6020" s="20" t="s">
        <v>69</v>
      </c>
      <c r="E6020" s="37" t="s">
        <v>74</v>
      </c>
      <c r="F6020" s="34" t="s">
        <v>78</v>
      </c>
      <c r="G6020" s="21" t="s">
        <v>66</v>
      </c>
      <c r="H6020" s="22">
        <v>1770.991</v>
      </c>
      <c r="I6020" s="22">
        <v>1728.9933000000001</v>
      </c>
      <c r="J6020" s="22">
        <v>3499.9839999999999</v>
      </c>
      <c r="K6020" s="31">
        <v>1612</v>
      </c>
      <c r="L6020" s="31">
        <v>1448</v>
      </c>
      <c r="M6020" s="31"/>
      <c r="N6020" s="31">
        <v>3060</v>
      </c>
      <c r="O6020" s="22">
        <v>1189</v>
      </c>
      <c r="P6020" s="22">
        <v>1044</v>
      </c>
      <c r="Q6020" s="22"/>
      <c r="R6020" s="23">
        <v>2233</v>
      </c>
      <c r="S6020" s="130">
        <f>IFERROR(Table1[[#This Row],[Female Voters]]/Table1[[#This Row],[Female Population]],"0.0%")</f>
        <v>0.91022484021657935</v>
      </c>
      <c r="T6020" s="130">
        <f>IFERROR(Table1[[#This Row],[Male Voters]]/Table1[[#This Row],[Male Population]],"0.0%")</f>
        <v>0.83748155646409961</v>
      </c>
      <c r="U6020" s="130">
        <f>IFERROR(Table1[[#This Row],[Total Voters]]/Table1[[#This Row],[Total Population]],"0.0%")</f>
        <v>0.87428971103867903</v>
      </c>
      <c r="V6020" s="130">
        <f>IFERROR(Table1[[#This Row],[Female Ballots]]/Table1[[#This Row],[Female Population]],"0.0%")</f>
        <v>0.67137551800093842</v>
      </c>
      <c r="W6020" s="130">
        <f>IFERROR(Table1[[#This Row],[Male Ballots]]/Table1[[#This Row],[Male Population]],"0.0%")</f>
        <v>0.60381957524069063</v>
      </c>
      <c r="X6020" s="130">
        <f>IFERROR(Table1[[#This Row],[Total Ballots]]/Table1[[#This Row],[Total Population]],"0.0%")</f>
        <v>0.63800291658476149</v>
      </c>
      <c r="Y6020" s="24">
        <f>Table1[[#This Row],[Female Ballots]]/Table1[[#This Row],[Female Voters]]</f>
        <v>0.73759305210918114</v>
      </c>
      <c r="Z6020" s="24">
        <f>Table1[[#This Row],[Male Ballots]]/Table1[[#This Row],[Male Voters]]</f>
        <v>0.72099447513812154</v>
      </c>
      <c r="AA6020" s="24">
        <f>Table1[[#This Row],[Total Ballots]]/Table1[[#This Row],[Total Voters]]</f>
        <v>0.72973856209150323</v>
      </c>
    </row>
    <row r="6021" spans="1:27" s="12" customFormat="1" x14ac:dyDescent="0.35">
      <c r="A6021" s="19" t="s">
        <v>29</v>
      </c>
      <c r="B6021" s="20">
        <v>2014</v>
      </c>
      <c r="C6021" s="17" t="s">
        <v>82</v>
      </c>
      <c r="D6021" s="20" t="s">
        <v>69</v>
      </c>
      <c r="E6021" s="37" t="s">
        <v>74</v>
      </c>
      <c r="F6021" s="34" t="s">
        <v>78</v>
      </c>
      <c r="G6021" s="21" t="s">
        <v>67</v>
      </c>
      <c r="H6021" s="22">
        <v>2120.9885000000004</v>
      </c>
      <c r="I6021" s="22">
        <v>2153.9863</v>
      </c>
      <c r="J6021" s="22">
        <v>4274.9741999999997</v>
      </c>
      <c r="K6021" s="31">
        <v>1918</v>
      </c>
      <c r="L6021" s="31">
        <v>2022</v>
      </c>
      <c r="M6021" s="31"/>
      <c r="N6021" s="31">
        <v>3940</v>
      </c>
      <c r="O6021" s="22">
        <v>1599</v>
      </c>
      <c r="P6021" s="22">
        <v>1701</v>
      </c>
      <c r="Q6021" s="22"/>
      <c r="R6021" s="23">
        <v>3300</v>
      </c>
      <c r="S6021" s="130">
        <f>IFERROR(Table1[[#This Row],[Female Voters]]/Table1[[#This Row],[Female Population]],"0.0%")</f>
        <v>0.90429533210576085</v>
      </c>
      <c r="T6021" s="130">
        <f>IFERROR(Table1[[#This Row],[Male Voters]]/Table1[[#This Row],[Male Population]],"0.0%")</f>
        <v>0.93872463348536617</v>
      </c>
      <c r="U6021" s="130">
        <f>IFERROR(Table1[[#This Row],[Total Voters]]/Table1[[#This Row],[Total Population]],"0.0%")</f>
        <v>0.92164298909686992</v>
      </c>
      <c r="V6021" s="130">
        <f>IFERROR(Table1[[#This Row],[Female Ballots]]/Table1[[#This Row],[Female Population]],"0.0%")</f>
        <v>0.75389376227169536</v>
      </c>
      <c r="W6021" s="130">
        <f>IFERROR(Table1[[#This Row],[Male Ballots]]/Table1[[#This Row],[Male Population]],"0.0%")</f>
        <v>0.78969861600326796</v>
      </c>
      <c r="X6021" s="130">
        <f>IFERROR(Table1[[#This Row],[Total Ballots]]/Table1[[#This Row],[Total Population]],"0.0%")</f>
        <v>0.7719344832537236</v>
      </c>
      <c r="Y6021" s="24">
        <f>Table1[[#This Row],[Female Ballots]]/Table1[[#This Row],[Female Voters]]</f>
        <v>0.8336809176225235</v>
      </c>
      <c r="Z6021" s="24">
        <f>Table1[[#This Row],[Male Ballots]]/Table1[[#This Row],[Male Voters]]</f>
        <v>0.84124629080118696</v>
      </c>
      <c r="AA6021" s="24">
        <f>Table1[[#This Row],[Total Ballots]]/Table1[[#This Row],[Total Voters]]</f>
        <v>0.8375634517766497</v>
      </c>
    </row>
    <row r="6022" spans="1:27" s="12" customFormat="1" x14ac:dyDescent="0.35">
      <c r="A6022" s="19" t="s">
        <v>42</v>
      </c>
      <c r="B6022" s="20">
        <v>2014</v>
      </c>
      <c r="C6022" s="17" t="s">
        <v>82</v>
      </c>
      <c r="D6022" s="20"/>
      <c r="E6022" s="37" t="s">
        <v>74</v>
      </c>
      <c r="F6022" s="34" t="s">
        <v>78</v>
      </c>
      <c r="G6022" s="21" t="s">
        <v>79</v>
      </c>
      <c r="H6022" s="22">
        <v>30270.994899999998</v>
      </c>
      <c r="I6022" s="22">
        <v>29656.995500000001</v>
      </c>
      <c r="J6022" s="22">
        <v>59927.9899</v>
      </c>
      <c r="K6022" s="22">
        <v>22721</v>
      </c>
      <c r="L6022" s="22">
        <v>20768</v>
      </c>
      <c r="M6022" s="22">
        <v>24</v>
      </c>
      <c r="N6022" s="22">
        <v>43513</v>
      </c>
      <c r="O6022" s="22">
        <v>12856</v>
      </c>
      <c r="P6022" s="22">
        <v>12132</v>
      </c>
      <c r="Q6022" s="22">
        <v>8</v>
      </c>
      <c r="R6022" s="23">
        <v>24996</v>
      </c>
      <c r="S6022" s="130">
        <f>IFERROR(Table1[[#This Row],[Female Voters]]/Table1[[#This Row],[Female Population]],"0.0%")</f>
        <v>0.75058649625024387</v>
      </c>
      <c r="T6022" s="130">
        <f>IFERROR(Table1[[#This Row],[Male Voters]]/Table1[[#This Row],[Male Population]],"0.0%")</f>
        <v>0.700273228958746</v>
      </c>
      <c r="U6022" s="130">
        <f>IFERROR(Table1[[#This Row],[Total Voters]]/Table1[[#This Row],[Total Population]],"0.0%")</f>
        <v>0.72608809460502199</v>
      </c>
      <c r="V6022" s="130">
        <f>IFERROR(Table1[[#This Row],[Female Ballots]]/Table1[[#This Row],[Female Population]],"0.0%")</f>
        <v>0.4246969761803237</v>
      </c>
      <c r="W6022" s="130">
        <f>IFERROR(Table1[[#This Row],[Male Ballots]]/Table1[[#This Row],[Male Population]],"0.0%")</f>
        <v>0.40907717708626284</v>
      </c>
      <c r="X6022" s="130">
        <f>IFERROR(Table1[[#This Row],[Total Ballots]]/Table1[[#This Row],[Total Population]],"0.0%")</f>
        <v>0.41710059092103807</v>
      </c>
      <c r="Y6022" s="24">
        <f>Table1[[#This Row],[Female Ballots]]/Table1[[#This Row],[Female Voters]]</f>
        <v>0.56582016636591703</v>
      </c>
      <c r="Z6022" s="24">
        <f>Table1[[#This Row],[Male Ballots]]/Table1[[#This Row],[Male Voters]]</f>
        <v>0.58416795069337446</v>
      </c>
      <c r="AA6022" s="24">
        <f>Table1[[#This Row],[Total Ballots]]/Table1[[#This Row],[Total Voters]]</f>
        <v>0.57444901523682579</v>
      </c>
    </row>
    <row r="6023" spans="1:27" s="12" customFormat="1" x14ac:dyDescent="0.35">
      <c r="A6023" s="19" t="s">
        <v>42</v>
      </c>
      <c r="B6023" s="20">
        <v>2014</v>
      </c>
      <c r="C6023" s="17" t="s">
        <v>82</v>
      </c>
      <c r="D6023" s="20"/>
      <c r="E6023" s="37" t="s">
        <v>74</v>
      </c>
      <c r="F6023" s="34" t="s">
        <v>78</v>
      </c>
      <c r="G6023" s="21" t="s">
        <v>62</v>
      </c>
      <c r="H6023" s="22">
        <v>2915.9998999999998</v>
      </c>
      <c r="I6023" s="22">
        <v>3261.9997999999996</v>
      </c>
      <c r="J6023" s="22">
        <v>6177.9998999999998</v>
      </c>
      <c r="K6023" s="31">
        <v>1816</v>
      </c>
      <c r="L6023" s="31">
        <v>1767</v>
      </c>
      <c r="M6023" s="31">
        <v>5</v>
      </c>
      <c r="N6023" s="31">
        <v>3588</v>
      </c>
      <c r="O6023" s="22">
        <v>450</v>
      </c>
      <c r="P6023" s="22">
        <v>461</v>
      </c>
      <c r="Q6023" s="22">
        <v>1</v>
      </c>
      <c r="R6023" s="23">
        <v>912</v>
      </c>
      <c r="S6023" s="130">
        <f>IFERROR(Table1[[#This Row],[Female Voters]]/Table1[[#This Row],[Female Population]],"0.0%")</f>
        <v>0.62277094042424352</v>
      </c>
      <c r="T6023" s="130">
        <f>IFERROR(Table1[[#This Row],[Male Voters]]/Table1[[#This Row],[Male Population]],"0.0%")</f>
        <v>0.54169224657831072</v>
      </c>
      <c r="U6023" s="130">
        <f>IFERROR(Table1[[#This Row],[Total Voters]]/Table1[[#This Row],[Total Population]],"0.0%")</f>
        <v>0.58077048528278552</v>
      </c>
      <c r="V6023" s="130">
        <f>IFERROR(Table1[[#This Row],[Female Ballots]]/Table1[[#This Row],[Female Population]],"0.0%")</f>
        <v>0.15432099294653612</v>
      </c>
      <c r="W6023" s="130">
        <f>IFERROR(Table1[[#This Row],[Male Ballots]]/Table1[[#This Row],[Male Population]],"0.0%")</f>
        <v>0.14132434956004597</v>
      </c>
      <c r="X6023" s="130">
        <f>IFERROR(Table1[[#This Row],[Total Ballots]]/Table1[[#This Row],[Total Population]],"0.0%")</f>
        <v>0.1476205915768953</v>
      </c>
      <c r="Y6023" s="24">
        <f>Table1[[#This Row],[Female Ballots]]/Table1[[#This Row],[Female Voters]]</f>
        <v>0.24779735682819384</v>
      </c>
      <c r="Z6023" s="24">
        <f>Table1[[#This Row],[Male Ballots]]/Table1[[#This Row],[Male Voters]]</f>
        <v>0.26089417091114886</v>
      </c>
      <c r="AA6023" s="24">
        <f>Table1[[#This Row],[Total Ballots]]/Table1[[#This Row],[Total Voters]]</f>
        <v>0.25418060200668896</v>
      </c>
    </row>
    <row r="6024" spans="1:27" s="12" customFormat="1" x14ac:dyDescent="0.35">
      <c r="A6024" s="19" t="s">
        <v>42</v>
      </c>
      <c r="B6024" s="20">
        <v>2014</v>
      </c>
      <c r="C6024" s="17" t="s">
        <v>82</v>
      </c>
      <c r="D6024" s="20"/>
      <c r="E6024" s="37" t="s">
        <v>74</v>
      </c>
      <c r="F6024" s="34" t="s">
        <v>78</v>
      </c>
      <c r="G6024" s="21" t="s">
        <v>63</v>
      </c>
      <c r="H6024" s="22">
        <v>4319</v>
      </c>
      <c r="I6024" s="22">
        <v>4410</v>
      </c>
      <c r="J6024" s="22">
        <v>8728.9989999999998</v>
      </c>
      <c r="K6024" s="31">
        <v>2951</v>
      </c>
      <c r="L6024" s="31">
        <v>2685</v>
      </c>
      <c r="M6024" s="31">
        <v>8</v>
      </c>
      <c r="N6024" s="31">
        <v>5644</v>
      </c>
      <c r="O6024" s="22">
        <v>866</v>
      </c>
      <c r="P6024" s="22">
        <v>813</v>
      </c>
      <c r="Q6024" s="22">
        <v>2</v>
      </c>
      <c r="R6024" s="23">
        <v>1681</v>
      </c>
      <c r="S6024" s="130">
        <f>IFERROR(Table1[[#This Row],[Female Voters]]/Table1[[#This Row],[Female Population]],"0.0%")</f>
        <v>0.68326001389210467</v>
      </c>
      <c r="T6024" s="130">
        <f>IFERROR(Table1[[#This Row],[Male Voters]]/Table1[[#This Row],[Male Population]],"0.0%")</f>
        <v>0.608843537414966</v>
      </c>
      <c r="U6024" s="130">
        <f>IFERROR(Table1[[#This Row],[Total Voters]]/Table1[[#This Row],[Total Population]],"0.0%")</f>
        <v>0.6465804383755801</v>
      </c>
      <c r="V6024" s="130">
        <f>IFERROR(Table1[[#This Row],[Female Ballots]]/Table1[[#This Row],[Female Population]],"0.0%")</f>
        <v>0.20050937717064135</v>
      </c>
      <c r="W6024" s="130">
        <f>IFERROR(Table1[[#This Row],[Male Ballots]]/Table1[[#This Row],[Male Population]],"0.0%")</f>
        <v>0.18435374149659864</v>
      </c>
      <c r="X6024" s="130">
        <f>IFERROR(Table1[[#This Row],[Total Ballots]]/Table1[[#This Row],[Total Population]],"0.0%")</f>
        <v>0.19257649130215274</v>
      </c>
      <c r="Y6024" s="24">
        <f>Table1[[#This Row],[Female Ballots]]/Table1[[#This Row],[Female Voters]]</f>
        <v>0.29345984412063708</v>
      </c>
      <c r="Z6024" s="24">
        <f>Table1[[#This Row],[Male Ballots]]/Table1[[#This Row],[Male Voters]]</f>
        <v>0.30279329608938549</v>
      </c>
      <c r="AA6024" s="24">
        <f>Table1[[#This Row],[Total Ballots]]/Table1[[#This Row],[Total Voters]]</f>
        <v>0.29783841247342313</v>
      </c>
    </row>
    <row r="6025" spans="1:27" s="12" customFormat="1" x14ac:dyDescent="0.35">
      <c r="A6025" s="19" t="s">
        <v>42</v>
      </c>
      <c r="B6025" s="20">
        <v>2014</v>
      </c>
      <c r="C6025" s="17" t="s">
        <v>82</v>
      </c>
      <c r="D6025" s="20"/>
      <c r="E6025" s="37" t="s">
        <v>74</v>
      </c>
      <c r="F6025" s="34" t="s">
        <v>78</v>
      </c>
      <c r="G6025" s="21" t="s">
        <v>64</v>
      </c>
      <c r="H6025" s="22">
        <v>4442</v>
      </c>
      <c r="I6025" s="22">
        <v>4494</v>
      </c>
      <c r="J6025" s="22">
        <v>8935.9979999999996</v>
      </c>
      <c r="K6025" s="31">
        <v>3010</v>
      </c>
      <c r="L6025" s="31">
        <v>2634</v>
      </c>
      <c r="M6025" s="31">
        <v>2</v>
      </c>
      <c r="N6025" s="31">
        <v>5646</v>
      </c>
      <c r="O6025" s="22">
        <v>1271</v>
      </c>
      <c r="P6025" s="22">
        <v>1127</v>
      </c>
      <c r="Q6025" s="22"/>
      <c r="R6025" s="23">
        <v>2398</v>
      </c>
      <c r="S6025" s="130">
        <f>IFERROR(Table1[[#This Row],[Female Voters]]/Table1[[#This Row],[Female Population]],"0.0%")</f>
        <v>0.67762269248086449</v>
      </c>
      <c r="T6025" s="130">
        <f>IFERROR(Table1[[#This Row],[Male Voters]]/Table1[[#This Row],[Male Population]],"0.0%")</f>
        <v>0.58611481975967961</v>
      </c>
      <c r="U6025" s="130">
        <f>IFERROR(Table1[[#This Row],[Total Voters]]/Table1[[#This Row],[Total Population]],"0.0%")</f>
        <v>0.631826461912816</v>
      </c>
      <c r="V6025" s="130">
        <f>IFERROR(Table1[[#This Row],[Female Ballots]]/Table1[[#This Row],[Female Population]],"0.0%")</f>
        <v>0.28613237280504278</v>
      </c>
      <c r="W6025" s="130">
        <f>IFERROR(Table1[[#This Row],[Male Ballots]]/Table1[[#This Row],[Male Population]],"0.0%")</f>
        <v>0.25077881619937692</v>
      </c>
      <c r="X6025" s="130">
        <f>IFERROR(Table1[[#This Row],[Total Ballots]]/Table1[[#This Row],[Total Population]],"0.0%")</f>
        <v>0.26835279058925482</v>
      </c>
      <c r="Y6025" s="24">
        <f>Table1[[#This Row],[Female Ballots]]/Table1[[#This Row],[Female Voters]]</f>
        <v>0.42225913621262456</v>
      </c>
      <c r="Z6025" s="24">
        <f>Table1[[#This Row],[Male Ballots]]/Table1[[#This Row],[Male Voters]]</f>
        <v>0.4278663629460896</v>
      </c>
      <c r="AA6025" s="24">
        <f>Table1[[#This Row],[Total Ballots]]/Table1[[#This Row],[Total Voters]]</f>
        <v>0.42472546935883809</v>
      </c>
    </row>
    <row r="6026" spans="1:27" s="12" customFormat="1" x14ac:dyDescent="0.35">
      <c r="A6026" s="19" t="s">
        <v>42</v>
      </c>
      <c r="B6026" s="20">
        <v>2014</v>
      </c>
      <c r="C6026" s="17" t="s">
        <v>82</v>
      </c>
      <c r="D6026" s="20"/>
      <c r="E6026" s="37" t="s">
        <v>74</v>
      </c>
      <c r="F6026" s="34" t="s">
        <v>78</v>
      </c>
      <c r="G6026" s="21" t="s">
        <v>65</v>
      </c>
      <c r="H6026" s="22">
        <v>5144.9979999999996</v>
      </c>
      <c r="I6026" s="22">
        <v>5107.9989999999998</v>
      </c>
      <c r="J6026" s="22">
        <v>10252.998</v>
      </c>
      <c r="K6026" s="31">
        <v>3661</v>
      </c>
      <c r="L6026" s="31">
        <v>3289</v>
      </c>
      <c r="M6026" s="31">
        <v>2</v>
      </c>
      <c r="N6026" s="31">
        <v>6952</v>
      </c>
      <c r="O6026" s="22">
        <v>1973</v>
      </c>
      <c r="P6026" s="22">
        <v>1820</v>
      </c>
      <c r="Q6026" s="22"/>
      <c r="R6026" s="23">
        <v>3793</v>
      </c>
      <c r="S6026" s="130">
        <f>IFERROR(Table1[[#This Row],[Female Voters]]/Table1[[#This Row],[Female Population]],"0.0%")</f>
        <v>0.71156490245477266</v>
      </c>
      <c r="T6026" s="130">
        <f>IFERROR(Table1[[#This Row],[Male Voters]]/Table1[[#This Row],[Male Population]],"0.0%")</f>
        <v>0.64389206027644097</v>
      </c>
      <c r="U6026" s="130">
        <f>IFERROR(Table1[[#This Row],[Total Voters]]/Table1[[#This Row],[Total Population]],"0.0%")</f>
        <v>0.67804558237502832</v>
      </c>
      <c r="V6026" s="130">
        <f>IFERROR(Table1[[#This Row],[Female Ballots]]/Table1[[#This Row],[Female Population]],"0.0%")</f>
        <v>0.38347925499679497</v>
      </c>
      <c r="W6026" s="130">
        <f>IFERROR(Table1[[#This Row],[Male Ballots]]/Table1[[#This Row],[Male Population]],"0.0%")</f>
        <v>0.35630390687233887</v>
      </c>
      <c r="X6026" s="130">
        <f>IFERROR(Table1[[#This Row],[Total Ballots]]/Table1[[#This Row],[Total Population]],"0.0%")</f>
        <v>0.3699405773803916</v>
      </c>
      <c r="Y6026" s="24">
        <f>Table1[[#This Row],[Female Ballots]]/Table1[[#This Row],[Female Voters]]</f>
        <v>0.53892379131384871</v>
      </c>
      <c r="Z6026" s="24">
        <f>Table1[[#This Row],[Male Ballots]]/Table1[[#This Row],[Male Voters]]</f>
        <v>0.55335968379446643</v>
      </c>
      <c r="AA6026" s="24">
        <f>Table1[[#This Row],[Total Ballots]]/Table1[[#This Row],[Total Voters]]</f>
        <v>0.54559838895281931</v>
      </c>
    </row>
    <row r="6027" spans="1:27" s="12" customFormat="1" x14ac:dyDescent="0.35">
      <c r="A6027" s="19" t="s">
        <v>42</v>
      </c>
      <c r="B6027" s="20">
        <v>2014</v>
      </c>
      <c r="C6027" s="17" t="s">
        <v>82</v>
      </c>
      <c r="D6027" s="20"/>
      <c r="E6027" s="37" t="s">
        <v>74</v>
      </c>
      <c r="F6027" s="34" t="s">
        <v>78</v>
      </c>
      <c r="G6027" s="21" t="s">
        <v>66</v>
      </c>
      <c r="H6027" s="22">
        <v>5588.9979999999996</v>
      </c>
      <c r="I6027" s="22">
        <v>5413.9979999999996</v>
      </c>
      <c r="J6027" s="22">
        <v>11002.998</v>
      </c>
      <c r="K6027" s="31">
        <v>4638</v>
      </c>
      <c r="L6027" s="31">
        <v>4287</v>
      </c>
      <c r="M6027" s="31">
        <v>4</v>
      </c>
      <c r="N6027" s="31">
        <v>8929</v>
      </c>
      <c r="O6027" s="22">
        <v>3186</v>
      </c>
      <c r="P6027" s="22">
        <v>2958</v>
      </c>
      <c r="Q6027" s="22">
        <v>3</v>
      </c>
      <c r="R6027" s="23">
        <v>6147</v>
      </c>
      <c r="S6027" s="130">
        <f>IFERROR(Table1[[#This Row],[Female Voters]]/Table1[[#This Row],[Female Population]],"0.0%")</f>
        <v>0.82984463404710473</v>
      </c>
      <c r="T6027" s="130">
        <f>IFERROR(Table1[[#This Row],[Male Voters]]/Table1[[#This Row],[Male Population]],"0.0%")</f>
        <v>0.7918362733048665</v>
      </c>
      <c r="U6027" s="130">
        <f>IFERROR(Table1[[#This Row],[Total Voters]]/Table1[[#This Row],[Total Population]],"0.0%")</f>
        <v>0.8115061004282651</v>
      </c>
      <c r="V6027" s="130">
        <f>IFERROR(Table1[[#This Row],[Female Ballots]]/Table1[[#This Row],[Female Population]],"0.0%")</f>
        <v>0.57004851316819227</v>
      </c>
      <c r="W6027" s="130">
        <f>IFERROR(Table1[[#This Row],[Male Ballots]]/Table1[[#This Row],[Male Population]],"0.0%")</f>
        <v>0.54636148738880219</v>
      </c>
      <c r="X6027" s="130">
        <f>IFERROR(Table1[[#This Row],[Total Ballots]]/Table1[[#This Row],[Total Population]],"0.0%")</f>
        <v>0.55866591996108694</v>
      </c>
      <c r="Y6027" s="24">
        <f>Table1[[#This Row],[Female Ballots]]/Table1[[#This Row],[Female Voters]]</f>
        <v>0.68693402328589914</v>
      </c>
      <c r="Z6027" s="24">
        <f>Table1[[#This Row],[Male Ballots]]/Table1[[#This Row],[Male Voters]]</f>
        <v>0.6899930020993702</v>
      </c>
      <c r="AA6027" s="24">
        <f>Table1[[#This Row],[Total Ballots]]/Table1[[#This Row],[Total Voters]]</f>
        <v>0.68843095531414489</v>
      </c>
    </row>
    <row r="6028" spans="1:27" s="12" customFormat="1" x14ac:dyDescent="0.35">
      <c r="A6028" s="19" t="s">
        <v>42</v>
      </c>
      <c r="B6028" s="20">
        <v>2014</v>
      </c>
      <c r="C6028" s="17" t="s">
        <v>82</v>
      </c>
      <c r="D6028" s="20"/>
      <c r="E6028" s="37" t="s">
        <v>74</v>
      </c>
      <c r="F6028" s="34" t="s">
        <v>78</v>
      </c>
      <c r="G6028" s="21" t="s">
        <v>67</v>
      </c>
      <c r="H6028" s="22">
        <v>7859.9989999999998</v>
      </c>
      <c r="I6028" s="22">
        <v>6968.9987000000001</v>
      </c>
      <c r="J6028" s="22">
        <v>14828.996999999999</v>
      </c>
      <c r="K6028" s="31">
        <v>6645</v>
      </c>
      <c r="L6028" s="31">
        <v>6106</v>
      </c>
      <c r="M6028" s="31">
        <v>3</v>
      </c>
      <c r="N6028" s="31">
        <v>12754</v>
      </c>
      <c r="O6028" s="22">
        <v>5110</v>
      </c>
      <c r="P6028" s="22">
        <v>4953</v>
      </c>
      <c r="Q6028" s="22">
        <v>2</v>
      </c>
      <c r="R6028" s="23">
        <v>10065</v>
      </c>
      <c r="S6028" s="130">
        <f>IFERROR(Table1[[#This Row],[Female Voters]]/Table1[[#This Row],[Female Population]],"0.0%")</f>
        <v>0.84541995488803501</v>
      </c>
      <c r="T6028" s="130">
        <f>IFERROR(Table1[[#This Row],[Male Voters]]/Table1[[#This Row],[Male Population]],"0.0%")</f>
        <v>0.8761660408976687</v>
      </c>
      <c r="U6028" s="130">
        <f>IFERROR(Table1[[#This Row],[Total Voters]]/Table1[[#This Row],[Total Population]],"0.0%")</f>
        <v>0.86007165555431697</v>
      </c>
      <c r="V6028" s="130">
        <f>IFERROR(Table1[[#This Row],[Female Ballots]]/Table1[[#This Row],[Female Population]],"0.0%")</f>
        <v>0.65012730917650241</v>
      </c>
      <c r="W6028" s="130">
        <f>IFERROR(Table1[[#This Row],[Male Ballots]]/Table1[[#This Row],[Male Population]],"0.0%")</f>
        <v>0.71071903055456154</v>
      </c>
      <c r="X6028" s="130">
        <f>IFERROR(Table1[[#This Row],[Total Ballots]]/Table1[[#This Row],[Total Population]],"0.0%")</f>
        <v>0.67873774605254833</v>
      </c>
      <c r="Y6028" s="24">
        <f>Table1[[#This Row],[Female Ballots]]/Table1[[#This Row],[Female Voters]]</f>
        <v>0.76899924755455229</v>
      </c>
      <c r="Z6028" s="24">
        <f>Table1[[#This Row],[Male Ballots]]/Table1[[#This Row],[Male Voters]]</f>
        <v>0.81116934163118248</v>
      </c>
      <c r="AA6028" s="24">
        <f>Table1[[#This Row],[Total Ballots]]/Table1[[#This Row],[Total Voters]]</f>
        <v>0.78916418378547903</v>
      </c>
    </row>
    <row r="6029" spans="1:27" s="12" customFormat="1" x14ac:dyDescent="0.35">
      <c r="A6029" s="19" t="s">
        <v>27</v>
      </c>
      <c r="B6029" s="20">
        <v>2014</v>
      </c>
      <c r="C6029" s="17" t="s">
        <v>82</v>
      </c>
      <c r="D6029" s="20"/>
      <c r="E6029" s="37" t="s">
        <v>74</v>
      </c>
      <c r="F6029" s="34" t="s">
        <v>78</v>
      </c>
      <c r="G6029" s="21" t="s">
        <v>79</v>
      </c>
      <c r="H6029" s="22">
        <v>4135.0029299999997</v>
      </c>
      <c r="I6029" s="22">
        <v>4104.0025599999999</v>
      </c>
      <c r="J6029" s="22">
        <v>8239.0054500000006</v>
      </c>
      <c r="K6029" s="22">
        <v>3443</v>
      </c>
      <c r="L6029" s="22">
        <v>3409</v>
      </c>
      <c r="M6029" s="22"/>
      <c r="N6029" s="22">
        <v>6852</v>
      </c>
      <c r="O6029" s="22">
        <v>2323</v>
      </c>
      <c r="P6029" s="22">
        <v>2262</v>
      </c>
      <c r="Q6029" s="22"/>
      <c r="R6029" s="23">
        <v>4585</v>
      </c>
      <c r="S6029" s="130">
        <f>IFERROR(Table1[[#This Row],[Female Voters]]/Table1[[#This Row],[Female Population]],"0.0%")</f>
        <v>0.8326475357539832</v>
      </c>
      <c r="T6029" s="130">
        <f>IFERROR(Table1[[#This Row],[Male Voters]]/Table1[[#This Row],[Male Population]],"0.0%")</f>
        <v>0.83065250329668416</v>
      </c>
      <c r="U6029" s="130">
        <f>IFERROR(Table1[[#This Row],[Total Voters]]/Table1[[#This Row],[Total Population]],"0.0%")</f>
        <v>0.83165377685239905</v>
      </c>
      <c r="V6029" s="130">
        <f>IFERROR(Table1[[#This Row],[Female Ballots]]/Table1[[#This Row],[Female Population]],"0.0%")</f>
        <v>0.56178920289181034</v>
      </c>
      <c r="W6029" s="130">
        <f>IFERROR(Table1[[#This Row],[Male Ballots]]/Table1[[#This Row],[Male Population]],"0.0%")</f>
        <v>0.55116924683399804</v>
      </c>
      <c r="X6029" s="130">
        <f>IFERROR(Table1[[#This Row],[Total Ballots]]/Table1[[#This Row],[Total Population]],"0.0%")</f>
        <v>0.55649920707359157</v>
      </c>
      <c r="Y6029" s="24">
        <f>Table1[[#This Row],[Female Ballots]]/Table1[[#This Row],[Female Voters]]</f>
        <v>0.67470229451060126</v>
      </c>
      <c r="Z6029" s="24">
        <f>Table1[[#This Row],[Male Ballots]]/Table1[[#This Row],[Male Voters]]</f>
        <v>0.66353769433851573</v>
      </c>
      <c r="AA6029" s="24">
        <f>Table1[[#This Row],[Total Ballots]]/Table1[[#This Row],[Total Voters]]</f>
        <v>0.66914769410391128</v>
      </c>
    </row>
    <row r="6030" spans="1:27" s="12" customFormat="1" x14ac:dyDescent="0.35">
      <c r="A6030" s="19" t="s">
        <v>27</v>
      </c>
      <c r="B6030" s="20">
        <v>2014</v>
      </c>
      <c r="C6030" s="17" t="s">
        <v>82</v>
      </c>
      <c r="D6030" s="20"/>
      <c r="E6030" s="37" t="s">
        <v>74</v>
      </c>
      <c r="F6030" s="34" t="s">
        <v>78</v>
      </c>
      <c r="G6030" s="21" t="s">
        <v>62</v>
      </c>
      <c r="H6030" s="22">
        <v>296.00022999999999</v>
      </c>
      <c r="I6030" s="22">
        <v>320.00026000000003</v>
      </c>
      <c r="J6030" s="22">
        <v>616.00045</v>
      </c>
      <c r="K6030" s="31">
        <v>229</v>
      </c>
      <c r="L6030" s="31">
        <v>214</v>
      </c>
      <c r="M6030" s="31"/>
      <c r="N6030" s="31">
        <v>443</v>
      </c>
      <c r="O6030" s="22">
        <v>83</v>
      </c>
      <c r="P6030" s="22">
        <v>58</v>
      </c>
      <c r="Q6030" s="22"/>
      <c r="R6030" s="23">
        <v>141</v>
      </c>
      <c r="S6030" s="130">
        <f>IFERROR(Table1[[#This Row],[Female Voters]]/Table1[[#This Row],[Female Population]],"0.0%")</f>
        <v>0.77364804750320637</v>
      </c>
      <c r="T6030" s="130">
        <f>IFERROR(Table1[[#This Row],[Male Voters]]/Table1[[#This Row],[Male Population]],"0.0%")</f>
        <v>0.66874945664106644</v>
      </c>
      <c r="U6030" s="130">
        <f>IFERROR(Table1[[#This Row],[Total Voters]]/Table1[[#This Row],[Total Population]],"0.0%")</f>
        <v>0.71915531879887429</v>
      </c>
      <c r="V6030" s="130">
        <f>IFERROR(Table1[[#This Row],[Female Ballots]]/Table1[[#This Row],[Female Population]],"0.0%")</f>
        <v>0.2804051875229962</v>
      </c>
      <c r="W6030" s="130">
        <f>IFERROR(Table1[[#This Row],[Male Ballots]]/Table1[[#This Row],[Male Population]],"0.0%")</f>
        <v>0.18124985273449465</v>
      </c>
      <c r="X6030" s="130">
        <f>IFERROR(Table1[[#This Row],[Total Ballots]]/Table1[[#This Row],[Total Population]],"0.0%")</f>
        <v>0.22889593668316313</v>
      </c>
      <c r="Y6030" s="24">
        <f>Table1[[#This Row],[Female Ballots]]/Table1[[#This Row],[Female Voters]]</f>
        <v>0.36244541484716158</v>
      </c>
      <c r="Z6030" s="24">
        <f>Table1[[#This Row],[Male Ballots]]/Table1[[#This Row],[Male Voters]]</f>
        <v>0.27102803738317754</v>
      </c>
      <c r="AA6030" s="24">
        <f>Table1[[#This Row],[Total Ballots]]/Table1[[#This Row],[Total Voters]]</f>
        <v>0.31828442437923249</v>
      </c>
    </row>
    <row r="6031" spans="1:27" s="12" customFormat="1" x14ac:dyDescent="0.35">
      <c r="A6031" s="19" t="s">
        <v>27</v>
      </c>
      <c r="B6031" s="20">
        <v>2014</v>
      </c>
      <c r="C6031" s="17" t="s">
        <v>82</v>
      </c>
      <c r="D6031" s="20"/>
      <c r="E6031" s="37" t="s">
        <v>74</v>
      </c>
      <c r="F6031" s="34" t="s">
        <v>78</v>
      </c>
      <c r="G6031" s="21" t="s">
        <v>63</v>
      </c>
      <c r="H6031" s="22">
        <v>447.00020000000001</v>
      </c>
      <c r="I6031" s="22">
        <v>436.00020000000001</v>
      </c>
      <c r="J6031" s="22">
        <v>883.00040000000001</v>
      </c>
      <c r="K6031" s="31">
        <v>370</v>
      </c>
      <c r="L6031" s="31">
        <v>384</v>
      </c>
      <c r="M6031" s="31"/>
      <c r="N6031" s="31">
        <v>754</v>
      </c>
      <c r="O6031" s="22">
        <v>152</v>
      </c>
      <c r="P6031" s="22">
        <v>146</v>
      </c>
      <c r="Q6031" s="22"/>
      <c r="R6031" s="23">
        <v>298</v>
      </c>
      <c r="S6031" s="130">
        <f>IFERROR(Table1[[#This Row],[Female Voters]]/Table1[[#This Row],[Female Population]],"0.0%")</f>
        <v>0.82774012181650025</v>
      </c>
      <c r="T6031" s="130">
        <f>IFERROR(Table1[[#This Row],[Male Voters]]/Table1[[#This Row],[Male Population]],"0.0%")</f>
        <v>0.880733540947917</v>
      </c>
      <c r="U6031" s="130">
        <f>IFERROR(Table1[[#This Row],[Total Voters]]/Table1[[#This Row],[Total Population]],"0.0%")</f>
        <v>0.85390674794711308</v>
      </c>
      <c r="V6031" s="130">
        <f>IFERROR(Table1[[#This Row],[Female Ballots]]/Table1[[#This Row],[Female Population]],"0.0%")</f>
        <v>0.34004459058407582</v>
      </c>
      <c r="W6031" s="130">
        <f>IFERROR(Table1[[#This Row],[Male Ballots]]/Table1[[#This Row],[Male Population]],"0.0%")</f>
        <v>0.33486223171457258</v>
      </c>
      <c r="X6031" s="130">
        <f>IFERROR(Table1[[#This Row],[Total Ballots]]/Table1[[#This Row],[Total Population]],"0.0%")</f>
        <v>0.33748569083320912</v>
      </c>
      <c r="Y6031" s="24">
        <f>Table1[[#This Row],[Female Ballots]]/Table1[[#This Row],[Female Voters]]</f>
        <v>0.41081081081081083</v>
      </c>
      <c r="Z6031" s="24">
        <f>Table1[[#This Row],[Male Ballots]]/Table1[[#This Row],[Male Voters]]</f>
        <v>0.38020833333333331</v>
      </c>
      <c r="AA6031" s="24">
        <f>Table1[[#This Row],[Total Ballots]]/Table1[[#This Row],[Total Voters]]</f>
        <v>0.39522546419098142</v>
      </c>
    </row>
    <row r="6032" spans="1:27" s="12" customFormat="1" x14ac:dyDescent="0.35">
      <c r="A6032" s="19" t="s">
        <v>27</v>
      </c>
      <c r="B6032" s="20">
        <v>2014</v>
      </c>
      <c r="C6032" s="17" t="s">
        <v>82</v>
      </c>
      <c r="D6032" s="20"/>
      <c r="E6032" s="37" t="s">
        <v>74</v>
      </c>
      <c r="F6032" s="34" t="s">
        <v>78</v>
      </c>
      <c r="G6032" s="21" t="s">
        <v>64</v>
      </c>
      <c r="H6032" s="22">
        <v>543.00009999999997</v>
      </c>
      <c r="I6032" s="22">
        <v>546.00019999999995</v>
      </c>
      <c r="J6032" s="22">
        <v>1089.0001999999999</v>
      </c>
      <c r="K6032" s="31">
        <v>433</v>
      </c>
      <c r="L6032" s="31">
        <v>432</v>
      </c>
      <c r="M6032" s="31"/>
      <c r="N6032" s="31">
        <v>865</v>
      </c>
      <c r="O6032" s="22">
        <v>227</v>
      </c>
      <c r="P6032" s="22">
        <v>212</v>
      </c>
      <c r="Q6032" s="22"/>
      <c r="R6032" s="23">
        <v>439</v>
      </c>
      <c r="S6032" s="130">
        <f>IFERROR(Table1[[#This Row],[Female Voters]]/Table1[[#This Row],[Female Population]],"0.0%")</f>
        <v>0.79742158426858489</v>
      </c>
      <c r="T6032" s="130">
        <f>IFERROR(Table1[[#This Row],[Male Voters]]/Table1[[#This Row],[Male Population]],"0.0%")</f>
        <v>0.79120850138882737</v>
      </c>
      <c r="U6032" s="130">
        <f>IFERROR(Table1[[#This Row],[Total Voters]]/Table1[[#This Row],[Total Population]],"0.0%")</f>
        <v>0.79430655751945689</v>
      </c>
      <c r="V6032" s="130">
        <f>IFERROR(Table1[[#This Row],[Female Ballots]]/Table1[[#This Row],[Female Population]],"0.0%")</f>
        <v>0.41804780514773388</v>
      </c>
      <c r="W6032" s="130">
        <f>IFERROR(Table1[[#This Row],[Male Ballots]]/Table1[[#This Row],[Male Population]],"0.0%")</f>
        <v>0.38827824605192457</v>
      </c>
      <c r="X6032" s="130">
        <f>IFERROR(Table1[[#This Row],[Total Ballots]]/Table1[[#This Row],[Total Population]],"0.0%")</f>
        <v>0.40312205635958565</v>
      </c>
      <c r="Y6032" s="24">
        <f>Table1[[#This Row],[Female Ballots]]/Table1[[#This Row],[Female Voters]]</f>
        <v>0.5242494226327945</v>
      </c>
      <c r="Z6032" s="24">
        <f>Table1[[#This Row],[Male Ballots]]/Table1[[#This Row],[Male Voters]]</f>
        <v>0.49074074074074076</v>
      </c>
      <c r="AA6032" s="24">
        <f>Table1[[#This Row],[Total Ballots]]/Table1[[#This Row],[Total Voters]]</f>
        <v>0.50751445086705205</v>
      </c>
    </row>
    <row r="6033" spans="1:27" s="12" customFormat="1" x14ac:dyDescent="0.35">
      <c r="A6033" s="19" t="s">
        <v>27</v>
      </c>
      <c r="B6033" s="20">
        <v>2014</v>
      </c>
      <c r="C6033" s="17" t="s">
        <v>82</v>
      </c>
      <c r="D6033" s="20"/>
      <c r="E6033" s="37" t="s">
        <v>74</v>
      </c>
      <c r="F6033" s="34" t="s">
        <v>78</v>
      </c>
      <c r="G6033" s="21" t="s">
        <v>65</v>
      </c>
      <c r="H6033" s="22">
        <v>722.0003999999999</v>
      </c>
      <c r="I6033" s="22">
        <v>717.00040000000001</v>
      </c>
      <c r="J6033" s="22">
        <v>1439.0008</v>
      </c>
      <c r="K6033" s="31">
        <v>524</v>
      </c>
      <c r="L6033" s="31">
        <v>515</v>
      </c>
      <c r="M6033" s="31"/>
      <c r="N6033" s="31">
        <v>1039</v>
      </c>
      <c r="O6033" s="22">
        <v>347</v>
      </c>
      <c r="P6033" s="22">
        <v>331</v>
      </c>
      <c r="Q6033" s="22"/>
      <c r="R6033" s="23">
        <v>678</v>
      </c>
      <c r="S6033" s="130">
        <f>IFERROR(Table1[[#This Row],[Female Voters]]/Table1[[#This Row],[Female Population]],"0.0%")</f>
        <v>0.72576137076932379</v>
      </c>
      <c r="T6033" s="130">
        <f>IFERROR(Table1[[#This Row],[Male Voters]]/Table1[[#This Row],[Male Population]],"0.0%")</f>
        <v>0.71827017111845404</v>
      </c>
      <c r="U6033" s="130">
        <f>IFERROR(Table1[[#This Row],[Total Voters]]/Table1[[#This Row],[Total Population]],"0.0%")</f>
        <v>0.72202878552951466</v>
      </c>
      <c r="V6033" s="130">
        <f>IFERROR(Table1[[#This Row],[Female Ballots]]/Table1[[#This Row],[Female Population]],"0.0%")</f>
        <v>0.48060915201709037</v>
      </c>
      <c r="W6033" s="130">
        <f>IFERROR(Table1[[#This Row],[Male Ballots]]/Table1[[#This Row],[Male Population]],"0.0%")</f>
        <v>0.46164548862176369</v>
      </c>
      <c r="X6033" s="130">
        <f>IFERROR(Table1[[#This Row],[Total Ballots]]/Table1[[#This Row],[Total Population]],"0.0%")</f>
        <v>0.47116026620694024</v>
      </c>
      <c r="Y6033" s="24">
        <f>Table1[[#This Row],[Female Ballots]]/Table1[[#This Row],[Female Voters]]</f>
        <v>0.66221374045801529</v>
      </c>
      <c r="Z6033" s="24">
        <f>Table1[[#This Row],[Male Ballots]]/Table1[[#This Row],[Male Voters]]</f>
        <v>0.64271844660194177</v>
      </c>
      <c r="AA6033" s="24">
        <f>Table1[[#This Row],[Total Ballots]]/Table1[[#This Row],[Total Voters]]</f>
        <v>0.65255052935514923</v>
      </c>
    </row>
    <row r="6034" spans="1:27" s="12" customFormat="1" x14ac:dyDescent="0.35">
      <c r="A6034" s="19" t="s">
        <v>27</v>
      </c>
      <c r="B6034" s="20">
        <v>2014</v>
      </c>
      <c r="C6034" s="17" t="s">
        <v>82</v>
      </c>
      <c r="D6034" s="20"/>
      <c r="E6034" s="37" t="s">
        <v>74</v>
      </c>
      <c r="F6034" s="34" t="s">
        <v>78</v>
      </c>
      <c r="G6034" s="21" t="s">
        <v>66</v>
      </c>
      <c r="H6034" s="22">
        <v>875.00070000000005</v>
      </c>
      <c r="I6034" s="22">
        <v>879.00059999999996</v>
      </c>
      <c r="J6034" s="22">
        <v>1754.0014000000001</v>
      </c>
      <c r="K6034" s="31">
        <v>772</v>
      </c>
      <c r="L6034" s="31">
        <v>764</v>
      </c>
      <c r="M6034" s="31"/>
      <c r="N6034" s="31">
        <v>1536</v>
      </c>
      <c r="O6034" s="22">
        <v>591</v>
      </c>
      <c r="P6034" s="22">
        <v>586</v>
      </c>
      <c r="Q6034" s="22"/>
      <c r="R6034" s="23">
        <v>1177</v>
      </c>
      <c r="S6034" s="130">
        <f>IFERROR(Table1[[#This Row],[Female Voters]]/Table1[[#This Row],[Female Population]],"0.0%")</f>
        <v>0.88228500845770752</v>
      </c>
      <c r="T6034" s="130">
        <f>IFERROR(Table1[[#This Row],[Male Voters]]/Table1[[#This Row],[Male Population]],"0.0%")</f>
        <v>0.86916891751837255</v>
      </c>
      <c r="U6034" s="130">
        <f>IFERROR(Table1[[#This Row],[Total Voters]]/Table1[[#This Row],[Total Population]],"0.0%")</f>
        <v>0.87571195781257638</v>
      </c>
      <c r="V6034" s="130">
        <f>IFERROR(Table1[[#This Row],[Female Ballots]]/Table1[[#This Row],[Female Population]],"0.0%")</f>
        <v>0.67542803108614657</v>
      </c>
      <c r="W6034" s="130">
        <f>IFERROR(Table1[[#This Row],[Male Ballots]]/Table1[[#This Row],[Male Population]],"0.0%")</f>
        <v>0.6666662116044062</v>
      </c>
      <c r="X6034" s="130">
        <f>IFERROR(Table1[[#This Row],[Total Ballots]]/Table1[[#This Row],[Total Population]],"0.0%")</f>
        <v>0.67103709267278799</v>
      </c>
      <c r="Y6034" s="24">
        <f>Table1[[#This Row],[Female Ballots]]/Table1[[#This Row],[Female Voters]]</f>
        <v>0.76554404145077726</v>
      </c>
      <c r="Z6034" s="24">
        <f>Table1[[#This Row],[Male Ballots]]/Table1[[#This Row],[Male Voters]]</f>
        <v>0.76701570680628273</v>
      </c>
      <c r="AA6034" s="24">
        <f>Table1[[#This Row],[Total Ballots]]/Table1[[#This Row],[Total Voters]]</f>
        <v>0.76627604166666663</v>
      </c>
    </row>
    <row r="6035" spans="1:27" s="12" customFormat="1" x14ac:dyDescent="0.35">
      <c r="A6035" s="19" t="s">
        <v>27</v>
      </c>
      <c r="B6035" s="20">
        <v>2014</v>
      </c>
      <c r="C6035" s="17" t="s">
        <v>82</v>
      </c>
      <c r="D6035" s="20"/>
      <c r="E6035" s="37" t="s">
        <v>74</v>
      </c>
      <c r="F6035" s="34" t="s">
        <v>78</v>
      </c>
      <c r="G6035" s="21" t="s">
        <v>67</v>
      </c>
      <c r="H6035" s="22">
        <v>1252.0012999999999</v>
      </c>
      <c r="I6035" s="22">
        <v>1206.0009</v>
      </c>
      <c r="J6035" s="22">
        <v>2458.0021999999999</v>
      </c>
      <c r="K6035" s="31">
        <v>1115</v>
      </c>
      <c r="L6035" s="31">
        <v>1100</v>
      </c>
      <c r="M6035" s="31"/>
      <c r="N6035" s="31">
        <v>2215</v>
      </c>
      <c r="O6035" s="22">
        <v>923</v>
      </c>
      <c r="P6035" s="22">
        <v>929</v>
      </c>
      <c r="Q6035" s="22"/>
      <c r="R6035" s="23">
        <v>1852</v>
      </c>
      <c r="S6035" s="130">
        <f>IFERROR(Table1[[#This Row],[Female Voters]]/Table1[[#This Row],[Female Population]],"0.0%")</f>
        <v>0.89057415515463134</v>
      </c>
      <c r="T6035" s="130">
        <f>IFERROR(Table1[[#This Row],[Male Voters]]/Table1[[#This Row],[Male Population]],"0.0%")</f>
        <v>0.91210545531102005</v>
      </c>
      <c r="U6035" s="130">
        <f>IFERROR(Table1[[#This Row],[Total Voters]]/Table1[[#This Row],[Total Population]],"0.0%")</f>
        <v>0.90113833095836937</v>
      </c>
      <c r="V6035" s="130">
        <f>IFERROR(Table1[[#This Row],[Female Ballots]]/Table1[[#This Row],[Female Population]],"0.0%")</f>
        <v>0.7372196818006499</v>
      </c>
      <c r="W6035" s="130">
        <f>IFERROR(Table1[[#This Row],[Male Ballots]]/Table1[[#This Row],[Male Population]],"0.0%")</f>
        <v>0.77031451634903425</v>
      </c>
      <c r="X6035" s="130">
        <f>IFERROR(Table1[[#This Row],[Total Ballots]]/Table1[[#This Row],[Total Population]],"0.0%")</f>
        <v>0.75345742164103846</v>
      </c>
      <c r="Y6035" s="24">
        <f>Table1[[#This Row],[Female Ballots]]/Table1[[#This Row],[Female Voters]]</f>
        <v>0.82780269058295963</v>
      </c>
      <c r="Z6035" s="24">
        <f>Table1[[#This Row],[Male Ballots]]/Table1[[#This Row],[Male Voters]]</f>
        <v>0.8445454545454546</v>
      </c>
      <c r="AA6035" s="24">
        <f>Table1[[#This Row],[Total Ballots]]/Table1[[#This Row],[Total Voters]]</f>
        <v>0.83611738148984194</v>
      </c>
    </row>
    <row r="6036" spans="1:27" s="12" customFormat="1" x14ac:dyDescent="0.35">
      <c r="A6036" s="19" t="s">
        <v>41</v>
      </c>
      <c r="B6036" s="20">
        <v>2014</v>
      </c>
      <c r="C6036" s="17" t="s">
        <v>82</v>
      </c>
      <c r="D6036" s="20"/>
      <c r="E6036" s="37" t="s">
        <v>74</v>
      </c>
      <c r="F6036" s="34" t="s">
        <v>78</v>
      </c>
      <c r="G6036" s="21" t="s">
        <v>79</v>
      </c>
      <c r="H6036" s="22">
        <v>24209.995599999998</v>
      </c>
      <c r="I6036" s="22">
        <v>25820.999800000001</v>
      </c>
      <c r="J6036" s="22">
        <v>50030.997599999995</v>
      </c>
      <c r="K6036" s="22">
        <v>18232</v>
      </c>
      <c r="L6036" s="22">
        <v>16813</v>
      </c>
      <c r="M6036" s="22"/>
      <c r="N6036" s="22">
        <v>35045</v>
      </c>
      <c r="O6036" s="22">
        <v>10748</v>
      </c>
      <c r="P6036" s="22">
        <v>10188</v>
      </c>
      <c r="Q6036" s="22"/>
      <c r="R6036" s="23">
        <v>20936</v>
      </c>
      <c r="S6036" s="130">
        <f>IFERROR(Table1[[#This Row],[Female Voters]]/Table1[[#This Row],[Female Population]],"0.0%")</f>
        <v>0.75307737767618599</v>
      </c>
      <c r="T6036" s="130">
        <f>IFERROR(Table1[[#This Row],[Male Voters]]/Table1[[#This Row],[Male Population]],"0.0%")</f>
        <v>0.65113667674479436</v>
      </c>
      <c r="U6036" s="130">
        <f>IFERROR(Table1[[#This Row],[Total Voters]]/Table1[[#This Row],[Total Population]],"0.0%")</f>
        <v>0.70046574486054225</v>
      </c>
      <c r="V6036" s="130">
        <f>IFERROR(Table1[[#This Row],[Female Ballots]]/Table1[[#This Row],[Female Population]],"0.0%")</f>
        <v>0.44394886217988411</v>
      </c>
      <c r="W6036" s="130">
        <f>IFERROR(Table1[[#This Row],[Male Ballots]]/Table1[[#This Row],[Male Population]],"0.0%")</f>
        <v>0.39456256840991877</v>
      </c>
      <c r="X6036" s="130">
        <f>IFERROR(Table1[[#This Row],[Total Ballots]]/Table1[[#This Row],[Total Population]],"0.0%")</f>
        <v>0.4184605745298991</v>
      </c>
      <c r="Y6036" s="24">
        <f>Table1[[#This Row],[Female Ballots]]/Table1[[#This Row],[Female Voters]]</f>
        <v>0.5895129442738043</v>
      </c>
      <c r="Z6036" s="24">
        <f>Table1[[#This Row],[Male Ballots]]/Table1[[#This Row],[Male Voters]]</f>
        <v>0.6059596740617379</v>
      </c>
      <c r="AA6036" s="24">
        <f>Table1[[#This Row],[Total Ballots]]/Table1[[#This Row],[Total Voters]]</f>
        <v>0.59740333856470251</v>
      </c>
    </row>
    <row r="6037" spans="1:27" s="12" customFormat="1" x14ac:dyDescent="0.35">
      <c r="A6037" s="19" t="s">
        <v>41</v>
      </c>
      <c r="B6037" s="20">
        <v>2014</v>
      </c>
      <c r="C6037" s="17" t="s">
        <v>82</v>
      </c>
      <c r="D6037" s="20"/>
      <c r="E6037" s="37" t="s">
        <v>74</v>
      </c>
      <c r="F6037" s="34" t="s">
        <v>78</v>
      </c>
      <c r="G6037" s="21" t="s">
        <v>62</v>
      </c>
      <c r="H6037" s="22">
        <v>1982.0001999999999</v>
      </c>
      <c r="I6037" s="22">
        <v>2503.0014000000001</v>
      </c>
      <c r="J6037" s="22">
        <v>4485.0025999999998</v>
      </c>
      <c r="K6037" s="31">
        <v>1203</v>
      </c>
      <c r="L6037" s="31">
        <v>1254</v>
      </c>
      <c r="M6037" s="31"/>
      <c r="N6037" s="31">
        <v>2457</v>
      </c>
      <c r="O6037" s="22">
        <v>279</v>
      </c>
      <c r="P6037" s="22">
        <v>289</v>
      </c>
      <c r="Q6037" s="22"/>
      <c r="R6037" s="23">
        <v>568</v>
      </c>
      <c r="S6037" s="130">
        <f>IFERROR(Table1[[#This Row],[Female Voters]]/Table1[[#This Row],[Female Population]],"0.0%")</f>
        <v>0.60696260272829439</v>
      </c>
      <c r="T6037" s="130">
        <f>IFERROR(Table1[[#This Row],[Male Voters]]/Table1[[#This Row],[Male Population]],"0.0%")</f>
        <v>0.5009985212153697</v>
      </c>
      <c r="U6037" s="130">
        <f>IFERROR(Table1[[#This Row],[Total Voters]]/Table1[[#This Row],[Total Population]],"0.0%")</f>
        <v>0.54782576937636562</v>
      </c>
      <c r="V6037" s="130">
        <f>IFERROR(Table1[[#This Row],[Female Ballots]]/Table1[[#This Row],[Female Population]],"0.0%")</f>
        <v>0.14076688791454209</v>
      </c>
      <c r="W6037" s="130">
        <f>IFERROR(Table1[[#This Row],[Male Ballots]]/Table1[[#This Row],[Male Population]],"0.0%")</f>
        <v>0.11546138168360592</v>
      </c>
      <c r="X6037" s="130">
        <f>IFERROR(Table1[[#This Row],[Total Ballots]]/Table1[[#This Row],[Total Population]],"0.0%")</f>
        <v>0.12664429670564739</v>
      </c>
      <c r="Y6037" s="24">
        <f>Table1[[#This Row],[Female Ballots]]/Table1[[#This Row],[Female Voters]]</f>
        <v>0.23192019950124687</v>
      </c>
      <c r="Z6037" s="24">
        <f>Table1[[#This Row],[Male Ballots]]/Table1[[#This Row],[Male Voters]]</f>
        <v>0.23046251993620415</v>
      </c>
      <c r="AA6037" s="24">
        <f>Table1[[#This Row],[Total Ballots]]/Table1[[#This Row],[Total Voters]]</f>
        <v>0.23117623117623118</v>
      </c>
    </row>
    <row r="6038" spans="1:27" s="12" customFormat="1" x14ac:dyDescent="0.35">
      <c r="A6038" s="19" t="s">
        <v>41</v>
      </c>
      <c r="B6038" s="20">
        <v>2014</v>
      </c>
      <c r="C6038" s="17" t="s">
        <v>82</v>
      </c>
      <c r="D6038" s="20"/>
      <c r="E6038" s="37" t="s">
        <v>74</v>
      </c>
      <c r="F6038" s="34" t="s">
        <v>78</v>
      </c>
      <c r="G6038" s="21" t="s">
        <v>63</v>
      </c>
      <c r="H6038" s="22">
        <v>3211.0010000000002</v>
      </c>
      <c r="I6038" s="22">
        <v>3979.002</v>
      </c>
      <c r="J6038" s="22">
        <v>7190.0030000000006</v>
      </c>
      <c r="K6038" s="31">
        <v>2007</v>
      </c>
      <c r="L6038" s="31">
        <v>1787</v>
      </c>
      <c r="M6038" s="31"/>
      <c r="N6038" s="31">
        <v>3794</v>
      </c>
      <c r="O6038" s="22">
        <v>566</v>
      </c>
      <c r="P6038" s="22">
        <v>508</v>
      </c>
      <c r="Q6038" s="22"/>
      <c r="R6038" s="23">
        <v>1074</v>
      </c>
      <c r="S6038" s="130">
        <f>IFERROR(Table1[[#This Row],[Female Voters]]/Table1[[#This Row],[Female Population]],"0.0%")</f>
        <v>0.62503873402717713</v>
      </c>
      <c r="T6038" s="130">
        <f>IFERROR(Table1[[#This Row],[Male Voters]]/Table1[[#This Row],[Male Population]],"0.0%")</f>
        <v>0.44910759029525493</v>
      </c>
      <c r="U6038" s="130">
        <f>IFERROR(Table1[[#This Row],[Total Voters]]/Table1[[#This Row],[Total Population]],"0.0%")</f>
        <v>0.52767710945322266</v>
      </c>
      <c r="V6038" s="130">
        <f>IFERROR(Table1[[#This Row],[Female Ballots]]/Table1[[#This Row],[Female Population]],"0.0%")</f>
        <v>0.17626902015913418</v>
      </c>
      <c r="W6038" s="130">
        <f>IFERROR(Table1[[#This Row],[Male Ballots]]/Table1[[#This Row],[Male Population]],"0.0%")</f>
        <v>0.1276702047397815</v>
      </c>
      <c r="X6038" s="130">
        <f>IFERROR(Table1[[#This Row],[Total Ballots]]/Table1[[#This Row],[Total Population]],"0.0%")</f>
        <v>0.14937406841137618</v>
      </c>
      <c r="Y6038" s="24">
        <f>Table1[[#This Row],[Female Ballots]]/Table1[[#This Row],[Female Voters]]</f>
        <v>0.28201295465869458</v>
      </c>
      <c r="Z6038" s="24">
        <f>Table1[[#This Row],[Male Ballots]]/Table1[[#This Row],[Male Voters]]</f>
        <v>0.28427532176832682</v>
      </c>
      <c r="AA6038" s="24">
        <f>Table1[[#This Row],[Total Ballots]]/Table1[[#This Row],[Total Voters]]</f>
        <v>0.28307854507116498</v>
      </c>
    </row>
    <row r="6039" spans="1:27" s="12" customFormat="1" x14ac:dyDescent="0.35">
      <c r="A6039" s="19" t="s">
        <v>41</v>
      </c>
      <c r="B6039" s="20">
        <v>2014</v>
      </c>
      <c r="C6039" s="17" t="s">
        <v>82</v>
      </c>
      <c r="D6039" s="20"/>
      <c r="E6039" s="37" t="s">
        <v>74</v>
      </c>
      <c r="F6039" s="34" t="s">
        <v>78</v>
      </c>
      <c r="G6039" s="21" t="s">
        <v>64</v>
      </c>
      <c r="H6039" s="22">
        <v>3363</v>
      </c>
      <c r="I6039" s="22">
        <v>3871.0010000000002</v>
      </c>
      <c r="J6039" s="22">
        <v>7234.0010000000002</v>
      </c>
      <c r="K6039" s="31">
        <v>2033</v>
      </c>
      <c r="L6039" s="31">
        <v>1860</v>
      </c>
      <c r="M6039" s="31"/>
      <c r="N6039" s="31">
        <v>3893</v>
      </c>
      <c r="O6039" s="22">
        <v>829</v>
      </c>
      <c r="P6039" s="22">
        <v>779</v>
      </c>
      <c r="Q6039" s="22"/>
      <c r="R6039" s="23">
        <v>1608</v>
      </c>
      <c r="S6039" s="130">
        <f>IFERROR(Table1[[#This Row],[Female Voters]]/Table1[[#This Row],[Female Population]],"0.0%")</f>
        <v>0.60451977401129942</v>
      </c>
      <c r="T6039" s="130">
        <f>IFERROR(Table1[[#This Row],[Male Voters]]/Table1[[#This Row],[Male Population]],"0.0%")</f>
        <v>0.48049587173963526</v>
      </c>
      <c r="U6039" s="130">
        <f>IFERROR(Table1[[#This Row],[Total Voters]]/Table1[[#This Row],[Total Population]],"0.0%")</f>
        <v>0.53815309121466803</v>
      </c>
      <c r="V6039" s="130">
        <f>IFERROR(Table1[[#This Row],[Female Ballots]]/Table1[[#This Row],[Female Population]],"0.0%")</f>
        <v>0.24650609574784418</v>
      </c>
      <c r="W6039" s="130">
        <f>IFERROR(Table1[[#This Row],[Male Ballots]]/Table1[[#This Row],[Male Population]],"0.0%")</f>
        <v>0.2012399376802021</v>
      </c>
      <c r="X6039" s="130">
        <f>IFERROR(Table1[[#This Row],[Total Ballots]]/Table1[[#This Row],[Total Population]],"0.0%")</f>
        <v>0.22228362976449684</v>
      </c>
      <c r="Y6039" s="24">
        <f>Table1[[#This Row],[Female Ballots]]/Table1[[#This Row],[Female Voters]]</f>
        <v>0.40777176586325625</v>
      </c>
      <c r="Z6039" s="24">
        <f>Table1[[#This Row],[Male Ballots]]/Table1[[#This Row],[Male Voters]]</f>
        <v>0.41881720430107527</v>
      </c>
      <c r="AA6039" s="24">
        <f>Table1[[#This Row],[Total Ballots]]/Table1[[#This Row],[Total Voters]]</f>
        <v>0.41304906241972772</v>
      </c>
    </row>
    <row r="6040" spans="1:27" s="12" customFormat="1" x14ac:dyDescent="0.35">
      <c r="A6040" s="19" t="s">
        <v>41</v>
      </c>
      <c r="B6040" s="20">
        <v>2014</v>
      </c>
      <c r="C6040" s="17" t="s">
        <v>82</v>
      </c>
      <c r="D6040" s="20"/>
      <c r="E6040" s="37" t="s">
        <v>74</v>
      </c>
      <c r="F6040" s="34" t="s">
        <v>78</v>
      </c>
      <c r="G6040" s="21" t="s">
        <v>65</v>
      </c>
      <c r="H6040" s="22">
        <v>4076</v>
      </c>
      <c r="I6040" s="22">
        <v>4350</v>
      </c>
      <c r="J6040" s="22">
        <v>8426</v>
      </c>
      <c r="K6040" s="31">
        <v>2879</v>
      </c>
      <c r="L6040" s="31">
        <v>2561</v>
      </c>
      <c r="M6040" s="31"/>
      <c r="N6040" s="31">
        <v>5440</v>
      </c>
      <c r="O6040" s="22">
        <v>1490</v>
      </c>
      <c r="P6040" s="22">
        <v>1386</v>
      </c>
      <c r="Q6040" s="22"/>
      <c r="R6040" s="23">
        <v>2876</v>
      </c>
      <c r="S6040" s="130">
        <f>IFERROR(Table1[[#This Row],[Female Voters]]/Table1[[#This Row],[Female Population]],"0.0%")</f>
        <v>0.70632973503434737</v>
      </c>
      <c r="T6040" s="130">
        <f>IFERROR(Table1[[#This Row],[Male Voters]]/Table1[[#This Row],[Male Population]],"0.0%")</f>
        <v>0.58873563218390801</v>
      </c>
      <c r="U6040" s="130">
        <f>IFERROR(Table1[[#This Row],[Total Voters]]/Table1[[#This Row],[Total Population]],"0.0%")</f>
        <v>0.64562069784001896</v>
      </c>
      <c r="V6040" s="130">
        <f>IFERROR(Table1[[#This Row],[Female Ballots]]/Table1[[#This Row],[Female Population]],"0.0%")</f>
        <v>0.36555446516192347</v>
      </c>
      <c r="W6040" s="130">
        <f>IFERROR(Table1[[#This Row],[Male Ballots]]/Table1[[#This Row],[Male Population]],"0.0%")</f>
        <v>0.31862068965517243</v>
      </c>
      <c r="X6040" s="130">
        <f>IFERROR(Table1[[#This Row],[Total Ballots]]/Table1[[#This Row],[Total Population]],"0.0%")</f>
        <v>0.34132447187277476</v>
      </c>
      <c r="Y6040" s="24">
        <f>Table1[[#This Row],[Female Ballots]]/Table1[[#This Row],[Female Voters]]</f>
        <v>0.51754081278221609</v>
      </c>
      <c r="Z6040" s="24">
        <f>Table1[[#This Row],[Male Ballots]]/Table1[[#This Row],[Male Voters]]</f>
        <v>0.54119484576337373</v>
      </c>
      <c r="AA6040" s="24">
        <f>Table1[[#This Row],[Total Ballots]]/Table1[[#This Row],[Total Voters]]</f>
        <v>0.5286764705882353</v>
      </c>
    </row>
    <row r="6041" spans="1:27" s="12" customFormat="1" x14ac:dyDescent="0.35">
      <c r="A6041" s="19" t="s">
        <v>41</v>
      </c>
      <c r="B6041" s="20">
        <v>2014</v>
      </c>
      <c r="C6041" s="17" t="s">
        <v>82</v>
      </c>
      <c r="D6041" s="20"/>
      <c r="E6041" s="37" t="s">
        <v>74</v>
      </c>
      <c r="F6041" s="34" t="s">
        <v>78</v>
      </c>
      <c r="G6041" s="21" t="s">
        <v>66</v>
      </c>
      <c r="H6041" s="22">
        <v>4976.9979999999996</v>
      </c>
      <c r="I6041" s="22">
        <v>4873.9989999999998</v>
      </c>
      <c r="J6041" s="22">
        <v>9850.9969999999994</v>
      </c>
      <c r="K6041" s="31">
        <v>4167</v>
      </c>
      <c r="L6041" s="31">
        <v>3802</v>
      </c>
      <c r="M6041" s="31"/>
      <c r="N6041" s="31">
        <v>7969</v>
      </c>
      <c r="O6041" s="22">
        <v>2872</v>
      </c>
      <c r="P6041" s="22">
        <v>2644</v>
      </c>
      <c r="Q6041" s="22"/>
      <c r="R6041" s="23">
        <v>5516</v>
      </c>
      <c r="S6041" s="130">
        <f>IFERROR(Table1[[#This Row],[Female Voters]]/Table1[[#This Row],[Female Population]],"0.0%")</f>
        <v>0.83725169268703747</v>
      </c>
      <c r="T6041" s="130">
        <f>IFERROR(Table1[[#This Row],[Male Voters]]/Table1[[#This Row],[Male Population]],"0.0%")</f>
        <v>0.78005760772622235</v>
      </c>
      <c r="U6041" s="130">
        <f>IFERROR(Table1[[#This Row],[Total Voters]]/Table1[[#This Row],[Total Population]],"0.0%")</f>
        <v>0.80895365210242176</v>
      </c>
      <c r="V6041" s="130">
        <f>IFERROR(Table1[[#This Row],[Female Ballots]]/Table1[[#This Row],[Female Population]],"0.0%")</f>
        <v>0.57705468236073232</v>
      </c>
      <c r="W6041" s="130">
        <f>IFERROR(Table1[[#This Row],[Male Ballots]]/Table1[[#This Row],[Male Population]],"0.0%")</f>
        <v>0.54247036160655759</v>
      </c>
      <c r="X6041" s="130">
        <f>IFERROR(Table1[[#This Row],[Total Ballots]]/Table1[[#This Row],[Total Population]],"0.0%")</f>
        <v>0.55994332350319465</v>
      </c>
      <c r="Y6041" s="24">
        <f>Table1[[#This Row],[Female Ballots]]/Table1[[#This Row],[Female Voters]]</f>
        <v>0.68922486201103916</v>
      </c>
      <c r="Z6041" s="24">
        <f>Table1[[#This Row],[Male Ballots]]/Table1[[#This Row],[Male Voters]]</f>
        <v>0.69542346133613886</v>
      </c>
      <c r="AA6041" s="24">
        <f>Table1[[#This Row],[Total Ballots]]/Table1[[#This Row],[Total Voters]]</f>
        <v>0.69218220604843772</v>
      </c>
    </row>
    <row r="6042" spans="1:27" s="12" customFormat="1" x14ac:dyDescent="0.35">
      <c r="A6042" s="19" t="s">
        <v>41</v>
      </c>
      <c r="B6042" s="20">
        <v>2014</v>
      </c>
      <c r="C6042" s="17" t="s">
        <v>82</v>
      </c>
      <c r="D6042" s="20"/>
      <c r="E6042" s="37" t="s">
        <v>74</v>
      </c>
      <c r="F6042" s="34" t="s">
        <v>78</v>
      </c>
      <c r="G6042" s="21" t="s">
        <v>67</v>
      </c>
      <c r="H6042" s="22">
        <v>6600.9964</v>
      </c>
      <c r="I6042" s="22">
        <v>6243.9964</v>
      </c>
      <c r="J6042" s="22">
        <v>12844.993999999999</v>
      </c>
      <c r="K6042" s="31">
        <v>5943</v>
      </c>
      <c r="L6042" s="31">
        <v>5549</v>
      </c>
      <c r="M6042" s="31"/>
      <c r="N6042" s="31">
        <v>11492</v>
      </c>
      <c r="O6042" s="22">
        <v>4712</v>
      </c>
      <c r="P6042" s="22">
        <v>4582</v>
      </c>
      <c r="Q6042" s="22"/>
      <c r="R6042" s="23">
        <v>9294</v>
      </c>
      <c r="S6042" s="130">
        <f>IFERROR(Table1[[#This Row],[Female Voters]]/Table1[[#This Row],[Female Population]],"0.0%")</f>
        <v>0.90031862462460965</v>
      </c>
      <c r="T6042" s="130">
        <f>IFERROR(Table1[[#This Row],[Male Voters]]/Table1[[#This Row],[Male Population]],"0.0%")</f>
        <v>0.88869365779903398</v>
      </c>
      <c r="U6042" s="130">
        <f>IFERROR(Table1[[#This Row],[Total Voters]]/Table1[[#This Row],[Total Population]],"0.0%")</f>
        <v>0.89466760358159769</v>
      </c>
      <c r="V6042" s="130">
        <f>IFERROR(Table1[[#This Row],[Female Ballots]]/Table1[[#This Row],[Female Population]],"0.0%")</f>
        <v>0.71383162699497915</v>
      </c>
      <c r="W6042" s="130">
        <f>IFERROR(Table1[[#This Row],[Male Ballots]]/Table1[[#This Row],[Male Population]],"0.0%")</f>
        <v>0.73382489458193789</v>
      </c>
      <c r="X6042" s="130">
        <f>IFERROR(Table1[[#This Row],[Total Ballots]]/Table1[[#This Row],[Total Population]],"0.0%")</f>
        <v>0.72355035743885909</v>
      </c>
      <c r="Y6042" s="24">
        <f>Table1[[#This Row],[Female Ballots]]/Table1[[#This Row],[Female Voters]]</f>
        <v>0.7928655561164395</v>
      </c>
      <c r="Z6042" s="24">
        <f>Table1[[#This Row],[Male Ballots]]/Table1[[#This Row],[Male Voters]]</f>
        <v>0.82573436655253196</v>
      </c>
      <c r="AA6042" s="24">
        <f>Table1[[#This Row],[Total Ballots]]/Table1[[#This Row],[Total Voters]]</f>
        <v>0.80873651235642185</v>
      </c>
    </row>
    <row r="6043" spans="1:27" s="12" customFormat="1" x14ac:dyDescent="0.35">
      <c r="A6043" s="19" t="s">
        <v>49</v>
      </c>
      <c r="B6043" s="20">
        <v>2014</v>
      </c>
      <c r="C6043" s="17" t="s">
        <v>82</v>
      </c>
      <c r="D6043" s="20"/>
      <c r="E6043" s="37" t="s">
        <v>74</v>
      </c>
      <c r="F6043" s="34" t="s">
        <v>78</v>
      </c>
      <c r="G6043" s="21" t="s">
        <v>79</v>
      </c>
      <c r="H6043" s="22">
        <v>15834.1217</v>
      </c>
      <c r="I6043" s="22">
        <v>16247.060800000001</v>
      </c>
      <c r="J6043" s="22">
        <v>32081.180999999997</v>
      </c>
      <c r="K6043" s="22">
        <v>11039</v>
      </c>
      <c r="L6043" s="22">
        <v>10187</v>
      </c>
      <c r="M6043" s="22"/>
      <c r="N6043" s="22">
        <v>21226</v>
      </c>
      <c r="O6043" s="22">
        <v>6492</v>
      </c>
      <c r="P6043" s="22">
        <v>6143</v>
      </c>
      <c r="Q6043" s="22"/>
      <c r="R6043" s="23">
        <v>12635</v>
      </c>
      <c r="S6043" s="130">
        <f>IFERROR(Table1[[#This Row],[Female Voters]]/Table1[[#This Row],[Female Population]],"0.0%")</f>
        <v>0.69716528703957104</v>
      </c>
      <c r="T6043" s="130">
        <f>IFERROR(Table1[[#This Row],[Male Voters]]/Table1[[#This Row],[Male Population]],"0.0%")</f>
        <v>0.62700571662783455</v>
      </c>
      <c r="U6043" s="130">
        <f>IFERROR(Table1[[#This Row],[Total Voters]]/Table1[[#This Row],[Total Population]],"0.0%")</f>
        <v>0.66163399657886668</v>
      </c>
      <c r="V6043" s="130">
        <f>IFERROR(Table1[[#This Row],[Female Ballots]]/Table1[[#This Row],[Female Population]],"0.0%")</f>
        <v>0.41000063805244091</v>
      </c>
      <c r="W6043" s="130">
        <f>IFERROR(Table1[[#This Row],[Male Ballots]]/Table1[[#This Row],[Male Population]],"0.0%")</f>
        <v>0.37809915747961009</v>
      </c>
      <c r="X6043" s="130">
        <f>IFERROR(Table1[[#This Row],[Total Ballots]]/Table1[[#This Row],[Total Population]],"0.0%")</f>
        <v>0.39384460316470271</v>
      </c>
      <c r="Y6043" s="24">
        <f>Table1[[#This Row],[Female Ballots]]/Table1[[#This Row],[Female Voters]]</f>
        <v>0.58809674789383093</v>
      </c>
      <c r="Z6043" s="24">
        <f>Table1[[#This Row],[Male Ballots]]/Table1[[#This Row],[Male Voters]]</f>
        <v>0.60302346127417294</v>
      </c>
      <c r="AA6043" s="24">
        <f>Table1[[#This Row],[Total Ballots]]/Table1[[#This Row],[Total Voters]]</f>
        <v>0.59526052953924435</v>
      </c>
    </row>
    <row r="6044" spans="1:27" s="12" customFormat="1" x14ac:dyDescent="0.35">
      <c r="A6044" s="19" t="s">
        <v>49</v>
      </c>
      <c r="B6044" s="20">
        <v>2014</v>
      </c>
      <c r="C6044" s="17" t="s">
        <v>82</v>
      </c>
      <c r="D6044" s="20"/>
      <c r="E6044" s="37" t="s">
        <v>74</v>
      </c>
      <c r="F6044" s="34" t="s">
        <v>78</v>
      </c>
      <c r="G6044" s="21" t="s">
        <v>62</v>
      </c>
      <c r="H6044" s="22">
        <v>1318.9664</v>
      </c>
      <c r="I6044" s="22">
        <v>1559.9486999999999</v>
      </c>
      <c r="J6044" s="22">
        <v>2878.9156999999996</v>
      </c>
      <c r="K6044" s="31">
        <v>636</v>
      </c>
      <c r="L6044" s="31">
        <v>600</v>
      </c>
      <c r="M6044" s="31"/>
      <c r="N6044" s="31">
        <v>1236</v>
      </c>
      <c r="O6044" s="22">
        <v>130</v>
      </c>
      <c r="P6044" s="22">
        <v>129</v>
      </c>
      <c r="Q6044" s="22"/>
      <c r="R6044" s="23">
        <v>259</v>
      </c>
      <c r="S6044" s="130">
        <f>IFERROR(Table1[[#This Row],[Female Voters]]/Table1[[#This Row],[Female Population]],"0.0%")</f>
        <v>0.48219575570689288</v>
      </c>
      <c r="T6044" s="130">
        <f>IFERROR(Table1[[#This Row],[Male Voters]]/Table1[[#This Row],[Male Population]],"0.0%")</f>
        <v>0.38462803296031467</v>
      </c>
      <c r="U6044" s="130">
        <f>IFERROR(Table1[[#This Row],[Total Voters]]/Table1[[#This Row],[Total Population]],"0.0%")</f>
        <v>0.42932830579235098</v>
      </c>
      <c r="V6044" s="130">
        <f>IFERROR(Table1[[#This Row],[Female Ballots]]/Table1[[#This Row],[Female Population]],"0.0%")</f>
        <v>9.8562025537572442E-2</v>
      </c>
      <c r="W6044" s="130">
        <f>IFERROR(Table1[[#This Row],[Male Ballots]]/Table1[[#This Row],[Male Population]],"0.0%")</f>
        <v>8.2695027086467657E-2</v>
      </c>
      <c r="X6044" s="130">
        <f>IFERROR(Table1[[#This Row],[Total Ballots]]/Table1[[#This Row],[Total Population]],"0.0%")</f>
        <v>8.9964426537393935E-2</v>
      </c>
      <c r="Y6044" s="24">
        <f>Table1[[#This Row],[Female Ballots]]/Table1[[#This Row],[Female Voters]]</f>
        <v>0.20440251572327045</v>
      </c>
      <c r="Z6044" s="24">
        <f>Table1[[#This Row],[Male Ballots]]/Table1[[#This Row],[Male Voters]]</f>
        <v>0.215</v>
      </c>
      <c r="AA6044" s="24">
        <f>Table1[[#This Row],[Total Ballots]]/Table1[[#This Row],[Total Voters]]</f>
        <v>0.20954692556634305</v>
      </c>
    </row>
    <row r="6045" spans="1:27" s="12" customFormat="1" x14ac:dyDescent="0.35">
      <c r="A6045" s="19" t="s">
        <v>49</v>
      </c>
      <c r="B6045" s="20">
        <v>2014</v>
      </c>
      <c r="C6045" s="17" t="s">
        <v>82</v>
      </c>
      <c r="D6045" s="20"/>
      <c r="E6045" s="37" t="s">
        <v>74</v>
      </c>
      <c r="F6045" s="34" t="s">
        <v>78</v>
      </c>
      <c r="G6045" s="21" t="s">
        <v>63</v>
      </c>
      <c r="H6045" s="22">
        <v>2085.971</v>
      </c>
      <c r="I6045" s="22">
        <v>2324.9409999999998</v>
      </c>
      <c r="J6045" s="22">
        <v>4410.9110000000001</v>
      </c>
      <c r="K6045" s="31">
        <v>1275</v>
      </c>
      <c r="L6045" s="31">
        <v>1155</v>
      </c>
      <c r="M6045" s="31"/>
      <c r="N6045" s="31">
        <v>2430</v>
      </c>
      <c r="O6045" s="22">
        <v>389</v>
      </c>
      <c r="P6045" s="22">
        <v>314</v>
      </c>
      <c r="Q6045" s="22"/>
      <c r="R6045" s="23">
        <v>703</v>
      </c>
      <c r="S6045" s="130">
        <f>IFERROR(Table1[[#This Row],[Female Voters]]/Table1[[#This Row],[Female Population]],"0.0%")</f>
        <v>0.61122613881017518</v>
      </c>
      <c r="T6045" s="130">
        <f>IFERROR(Table1[[#This Row],[Male Voters]]/Table1[[#This Row],[Male Population]],"0.0%")</f>
        <v>0.49678680018116594</v>
      </c>
      <c r="U6045" s="130">
        <f>IFERROR(Table1[[#This Row],[Total Voters]]/Table1[[#This Row],[Total Population]],"0.0%")</f>
        <v>0.5509066041006041</v>
      </c>
      <c r="V6045" s="130">
        <f>IFERROR(Table1[[#This Row],[Female Ballots]]/Table1[[#This Row],[Female Population]],"0.0%")</f>
        <v>0.18648389646835933</v>
      </c>
      <c r="W6045" s="130">
        <f>IFERROR(Table1[[#This Row],[Male Ballots]]/Table1[[#This Row],[Male Population]],"0.0%")</f>
        <v>0.1350571906986027</v>
      </c>
      <c r="X6045" s="130">
        <f>IFERROR(Table1[[#This Row],[Total Ballots]]/Table1[[#This Row],[Total Population]],"0.0%")</f>
        <v>0.15937750727684144</v>
      </c>
      <c r="Y6045" s="24">
        <f>Table1[[#This Row],[Female Ballots]]/Table1[[#This Row],[Female Voters]]</f>
        <v>0.30509803921568629</v>
      </c>
      <c r="Z6045" s="24">
        <f>Table1[[#This Row],[Male Ballots]]/Table1[[#This Row],[Male Voters]]</f>
        <v>0.27186147186147186</v>
      </c>
      <c r="AA6045" s="24">
        <f>Table1[[#This Row],[Total Ballots]]/Table1[[#This Row],[Total Voters]]</f>
        <v>0.28930041152263375</v>
      </c>
    </row>
    <row r="6046" spans="1:27" s="12" customFormat="1" x14ac:dyDescent="0.35">
      <c r="A6046" s="19" t="s">
        <v>49</v>
      </c>
      <c r="B6046" s="20">
        <v>2014</v>
      </c>
      <c r="C6046" s="17" t="s">
        <v>82</v>
      </c>
      <c r="D6046" s="20"/>
      <c r="E6046" s="37" t="s">
        <v>74</v>
      </c>
      <c r="F6046" s="34" t="s">
        <v>78</v>
      </c>
      <c r="G6046" s="21" t="s">
        <v>64</v>
      </c>
      <c r="H6046" s="22">
        <v>2282.989</v>
      </c>
      <c r="I6046" s="22">
        <v>2339.9790000000003</v>
      </c>
      <c r="J6046" s="22">
        <v>4622.9679999999998</v>
      </c>
      <c r="K6046" s="31">
        <v>1322</v>
      </c>
      <c r="L6046" s="31">
        <v>1159</v>
      </c>
      <c r="M6046" s="31"/>
      <c r="N6046" s="31">
        <v>2481</v>
      </c>
      <c r="O6046" s="22">
        <v>579</v>
      </c>
      <c r="P6046" s="22">
        <v>513</v>
      </c>
      <c r="Q6046" s="22"/>
      <c r="R6046" s="23">
        <v>1092</v>
      </c>
      <c r="S6046" s="130">
        <f>IFERROR(Table1[[#This Row],[Female Voters]]/Table1[[#This Row],[Female Population]],"0.0%")</f>
        <v>0.57906542694686658</v>
      </c>
      <c r="T6046" s="130">
        <f>IFERROR(Table1[[#This Row],[Male Voters]]/Table1[[#This Row],[Male Population]],"0.0%")</f>
        <v>0.49530359033136617</v>
      </c>
      <c r="U6046" s="130">
        <f>IFERROR(Table1[[#This Row],[Total Voters]]/Table1[[#This Row],[Total Population]],"0.0%")</f>
        <v>0.53666821833938716</v>
      </c>
      <c r="V6046" s="130">
        <f>IFERROR(Table1[[#This Row],[Female Ballots]]/Table1[[#This Row],[Female Population]],"0.0%")</f>
        <v>0.25361488820138861</v>
      </c>
      <c r="W6046" s="130">
        <f>IFERROR(Table1[[#This Row],[Male Ballots]]/Table1[[#This Row],[Male Population]],"0.0%")</f>
        <v>0.21923273670404733</v>
      </c>
      <c r="X6046" s="130">
        <f>IFERROR(Table1[[#This Row],[Total Ballots]]/Table1[[#This Row],[Total Population]],"0.0%")</f>
        <v>0.23621188812035904</v>
      </c>
      <c r="Y6046" s="24">
        <f>Table1[[#This Row],[Female Ballots]]/Table1[[#This Row],[Female Voters]]</f>
        <v>0.43797276853252648</v>
      </c>
      <c r="Z6046" s="24">
        <f>Table1[[#This Row],[Male Ballots]]/Table1[[#This Row],[Male Voters]]</f>
        <v>0.44262295081967212</v>
      </c>
      <c r="AA6046" s="24">
        <f>Table1[[#This Row],[Total Ballots]]/Table1[[#This Row],[Total Voters]]</f>
        <v>0.44014510278113667</v>
      </c>
    </row>
    <row r="6047" spans="1:27" s="12" customFormat="1" x14ac:dyDescent="0.35">
      <c r="A6047" s="19" t="s">
        <v>49</v>
      </c>
      <c r="B6047" s="20">
        <v>2014</v>
      </c>
      <c r="C6047" s="17" t="s">
        <v>82</v>
      </c>
      <c r="D6047" s="20"/>
      <c r="E6047" s="37" t="s">
        <v>74</v>
      </c>
      <c r="F6047" s="34" t="s">
        <v>78</v>
      </c>
      <c r="G6047" s="21" t="s">
        <v>65</v>
      </c>
      <c r="H6047" s="22">
        <v>2770.027</v>
      </c>
      <c r="I6047" s="22">
        <v>2685.0149999999999</v>
      </c>
      <c r="J6047" s="22">
        <v>5455.0419999999995</v>
      </c>
      <c r="K6047" s="31">
        <v>1723</v>
      </c>
      <c r="L6047" s="31">
        <v>1525</v>
      </c>
      <c r="M6047" s="31"/>
      <c r="N6047" s="31">
        <v>3248</v>
      </c>
      <c r="O6047" s="22">
        <v>952</v>
      </c>
      <c r="P6047" s="22">
        <v>877</v>
      </c>
      <c r="Q6047" s="22"/>
      <c r="R6047" s="23">
        <v>1829</v>
      </c>
      <c r="S6047" s="130">
        <f>IFERROR(Table1[[#This Row],[Female Voters]]/Table1[[#This Row],[Female Population]],"0.0%")</f>
        <v>0.62201559768189985</v>
      </c>
      <c r="T6047" s="130">
        <f>IFERROR(Table1[[#This Row],[Male Voters]]/Table1[[#This Row],[Male Population]],"0.0%")</f>
        <v>0.56796703184153541</v>
      </c>
      <c r="U6047" s="130">
        <f>IFERROR(Table1[[#This Row],[Total Voters]]/Table1[[#This Row],[Total Population]],"0.0%")</f>
        <v>0.59541246428533456</v>
      </c>
      <c r="V6047" s="130">
        <f>IFERROR(Table1[[#This Row],[Female Ballots]]/Table1[[#This Row],[Female Population]],"0.0%")</f>
        <v>0.34367896052998759</v>
      </c>
      <c r="W6047" s="130">
        <f>IFERROR(Table1[[#This Row],[Male Ballots]]/Table1[[#This Row],[Male Population]],"0.0%")</f>
        <v>0.32662759798362395</v>
      </c>
      <c r="X6047" s="130">
        <f>IFERROR(Table1[[#This Row],[Total Ballots]]/Table1[[#This Row],[Total Population]],"0.0%")</f>
        <v>0.33528614445131683</v>
      </c>
      <c r="Y6047" s="24">
        <f>Table1[[#This Row],[Female Ballots]]/Table1[[#This Row],[Female Voters]]</f>
        <v>0.55252466627974461</v>
      </c>
      <c r="Z6047" s="24">
        <f>Table1[[#This Row],[Male Ballots]]/Table1[[#This Row],[Male Voters]]</f>
        <v>0.57508196721311478</v>
      </c>
      <c r="AA6047" s="24">
        <f>Table1[[#This Row],[Total Ballots]]/Table1[[#This Row],[Total Voters]]</f>
        <v>0.56311576354679804</v>
      </c>
    </row>
    <row r="6048" spans="1:27" s="12" customFormat="1" x14ac:dyDescent="0.35">
      <c r="A6048" s="19" t="s">
        <v>49</v>
      </c>
      <c r="B6048" s="20">
        <v>2014</v>
      </c>
      <c r="C6048" s="17" t="s">
        <v>82</v>
      </c>
      <c r="D6048" s="20"/>
      <c r="E6048" s="37" t="s">
        <v>74</v>
      </c>
      <c r="F6048" s="34" t="s">
        <v>78</v>
      </c>
      <c r="G6048" s="21" t="s">
        <v>66</v>
      </c>
      <c r="H6048" s="22">
        <v>3217.0709999999999</v>
      </c>
      <c r="I6048" s="22">
        <v>3194.0680000000002</v>
      </c>
      <c r="J6048" s="22">
        <v>6411.1379999999999</v>
      </c>
      <c r="K6048" s="31">
        <v>2694</v>
      </c>
      <c r="L6048" s="31">
        <v>2370</v>
      </c>
      <c r="M6048" s="31"/>
      <c r="N6048" s="31">
        <v>5064</v>
      </c>
      <c r="O6048" s="22">
        <v>1852</v>
      </c>
      <c r="P6048" s="22">
        <v>1650</v>
      </c>
      <c r="Q6048" s="22"/>
      <c r="R6048" s="23">
        <v>3502</v>
      </c>
      <c r="S6048" s="130">
        <f>IFERROR(Table1[[#This Row],[Female Voters]]/Table1[[#This Row],[Female Population]],"0.0%")</f>
        <v>0.83740769165492468</v>
      </c>
      <c r="T6048" s="130">
        <f>IFERROR(Table1[[#This Row],[Male Voters]]/Table1[[#This Row],[Male Population]],"0.0%")</f>
        <v>0.74200048339609548</v>
      </c>
      <c r="U6048" s="130">
        <f>IFERROR(Table1[[#This Row],[Total Voters]]/Table1[[#This Row],[Total Population]],"0.0%")</f>
        <v>0.78987537002011188</v>
      </c>
      <c r="V6048" s="130">
        <f>IFERROR(Table1[[#This Row],[Female Ballots]]/Table1[[#This Row],[Female Population]],"0.0%")</f>
        <v>0.57567893279321469</v>
      </c>
      <c r="W6048" s="130">
        <f>IFERROR(Table1[[#This Row],[Male Ballots]]/Table1[[#This Row],[Male Population]],"0.0%")</f>
        <v>0.51658261502259806</v>
      </c>
      <c r="X6048" s="130">
        <f>IFERROR(Table1[[#This Row],[Total Ballots]]/Table1[[#This Row],[Total Population]],"0.0%")</f>
        <v>0.54623687713476143</v>
      </c>
      <c r="Y6048" s="24">
        <f>Table1[[#This Row],[Female Ballots]]/Table1[[#This Row],[Female Voters]]</f>
        <v>0.68745360059391236</v>
      </c>
      <c r="Z6048" s="24">
        <f>Table1[[#This Row],[Male Ballots]]/Table1[[#This Row],[Male Voters]]</f>
        <v>0.69620253164556967</v>
      </c>
      <c r="AA6048" s="24">
        <f>Table1[[#This Row],[Total Ballots]]/Table1[[#This Row],[Total Voters]]</f>
        <v>0.69154818325434442</v>
      </c>
    </row>
    <row r="6049" spans="1:27" s="12" customFormat="1" x14ac:dyDescent="0.35">
      <c r="A6049" s="19" t="s">
        <v>49</v>
      </c>
      <c r="B6049" s="20">
        <v>2014</v>
      </c>
      <c r="C6049" s="17" t="s">
        <v>82</v>
      </c>
      <c r="D6049" s="20"/>
      <c r="E6049" s="37" t="s">
        <v>74</v>
      </c>
      <c r="F6049" s="34" t="s">
        <v>78</v>
      </c>
      <c r="G6049" s="21" t="s">
        <v>67</v>
      </c>
      <c r="H6049" s="22">
        <v>4159.0973000000004</v>
      </c>
      <c r="I6049" s="22">
        <v>4143.1090999999997</v>
      </c>
      <c r="J6049" s="22">
        <v>8302.2062999999998</v>
      </c>
      <c r="K6049" s="31">
        <v>3389</v>
      </c>
      <c r="L6049" s="31">
        <v>3378</v>
      </c>
      <c r="M6049" s="31"/>
      <c r="N6049" s="31">
        <v>6767</v>
      </c>
      <c r="O6049" s="22">
        <v>2590</v>
      </c>
      <c r="P6049" s="22">
        <v>2660</v>
      </c>
      <c r="Q6049" s="22"/>
      <c r="R6049" s="23">
        <v>5250</v>
      </c>
      <c r="S6049" s="130">
        <f>IFERROR(Table1[[#This Row],[Female Voters]]/Table1[[#This Row],[Female Population]],"0.0%")</f>
        <v>0.81484027796127778</v>
      </c>
      <c r="T6049" s="130">
        <f>IFERROR(Table1[[#This Row],[Male Voters]]/Table1[[#This Row],[Male Population]],"0.0%")</f>
        <v>0.81532972424018479</v>
      </c>
      <c r="U6049" s="130">
        <f>IFERROR(Table1[[#This Row],[Total Voters]]/Table1[[#This Row],[Total Population]],"0.0%")</f>
        <v>0.81508453963616878</v>
      </c>
      <c r="V6049" s="130">
        <f>IFERROR(Table1[[#This Row],[Female Ballots]]/Table1[[#This Row],[Female Population]],"0.0%")</f>
        <v>0.62273128354078178</v>
      </c>
      <c r="W6049" s="130">
        <f>IFERROR(Table1[[#This Row],[Male Ballots]]/Table1[[#This Row],[Male Population]],"0.0%")</f>
        <v>0.64202991902868312</v>
      </c>
      <c r="X6049" s="130">
        <f>IFERROR(Table1[[#This Row],[Total Ballots]]/Table1[[#This Row],[Total Population]],"0.0%")</f>
        <v>0.63236202646518191</v>
      </c>
      <c r="Y6049" s="24">
        <f>Table1[[#This Row],[Female Ballots]]/Table1[[#This Row],[Female Voters]]</f>
        <v>0.76423723812334021</v>
      </c>
      <c r="Z6049" s="24">
        <f>Table1[[#This Row],[Male Ballots]]/Table1[[#This Row],[Male Voters]]</f>
        <v>0.78744819419775014</v>
      </c>
      <c r="AA6049" s="24">
        <f>Table1[[#This Row],[Total Ballots]]/Table1[[#This Row],[Total Voters]]</f>
        <v>0.77582385104182061</v>
      </c>
    </row>
    <row r="6050" spans="1:27" s="12" customFormat="1" x14ac:dyDescent="0.35">
      <c r="A6050" s="19" t="s">
        <v>34</v>
      </c>
      <c r="B6050" s="20">
        <v>2014</v>
      </c>
      <c r="C6050" s="17" t="s">
        <v>82</v>
      </c>
      <c r="D6050" s="20"/>
      <c r="E6050" s="37" t="s">
        <v>74</v>
      </c>
      <c r="F6050" s="34" t="s">
        <v>78</v>
      </c>
      <c r="G6050" s="21" t="s">
        <v>79</v>
      </c>
      <c r="H6050" s="22">
        <v>9067.9959199999994</v>
      </c>
      <c r="I6050" s="22">
        <v>8882.997800000001</v>
      </c>
      <c r="J6050" s="22">
        <v>17950.993399999999</v>
      </c>
      <c r="K6050" s="22">
        <v>6840</v>
      </c>
      <c r="L6050" s="22">
        <v>6349</v>
      </c>
      <c r="M6050" s="22">
        <v>8</v>
      </c>
      <c r="N6050" s="22">
        <v>13197</v>
      </c>
      <c r="O6050" s="22">
        <v>4299</v>
      </c>
      <c r="P6050" s="22">
        <v>4059</v>
      </c>
      <c r="Q6050" s="22">
        <v>4</v>
      </c>
      <c r="R6050" s="23">
        <v>8362</v>
      </c>
      <c r="S6050" s="130">
        <f>IFERROR(Table1[[#This Row],[Female Voters]]/Table1[[#This Row],[Female Population]],"0.0%")</f>
        <v>0.75430117749766257</v>
      </c>
      <c r="T6050" s="130">
        <f>IFERROR(Table1[[#This Row],[Male Voters]]/Table1[[#This Row],[Male Population]],"0.0%")</f>
        <v>0.71473618962283203</v>
      </c>
      <c r="U6050" s="130">
        <f>IFERROR(Table1[[#This Row],[Total Voters]]/Table1[[#This Row],[Total Population]],"0.0%")</f>
        <v>0.73516822751436139</v>
      </c>
      <c r="V6050" s="130">
        <f>IFERROR(Table1[[#This Row],[Female Ballots]]/Table1[[#This Row],[Female Population]],"0.0%")</f>
        <v>0.47408490673427656</v>
      </c>
      <c r="W6050" s="130">
        <f>IFERROR(Table1[[#This Row],[Male Ballots]]/Table1[[#This Row],[Male Population]],"0.0%")</f>
        <v>0.45694033606537643</v>
      </c>
      <c r="X6050" s="130">
        <f>IFERROR(Table1[[#This Row],[Total Ballots]]/Table1[[#This Row],[Total Population]],"0.0%")</f>
        <v>0.4658238022637789</v>
      </c>
      <c r="Y6050" s="24">
        <f>Table1[[#This Row],[Female Ballots]]/Table1[[#This Row],[Female Voters]]</f>
        <v>0.62850877192982457</v>
      </c>
      <c r="Z6050" s="24">
        <f>Table1[[#This Row],[Male Ballots]]/Table1[[#This Row],[Male Voters]]</f>
        <v>0.63931327768152468</v>
      </c>
      <c r="AA6050" s="24">
        <f>Table1[[#This Row],[Total Ballots]]/Table1[[#This Row],[Total Voters]]</f>
        <v>0.63362885504281274</v>
      </c>
    </row>
    <row r="6051" spans="1:27" s="12" customFormat="1" x14ac:dyDescent="0.35">
      <c r="A6051" s="19" t="s">
        <v>34</v>
      </c>
      <c r="B6051" s="20">
        <v>2014</v>
      </c>
      <c r="C6051" s="17" t="s">
        <v>82</v>
      </c>
      <c r="D6051" s="20"/>
      <c r="E6051" s="37" t="s">
        <v>74</v>
      </c>
      <c r="F6051" s="34" t="s">
        <v>78</v>
      </c>
      <c r="G6051" s="21" t="s">
        <v>62</v>
      </c>
      <c r="H6051" s="22">
        <v>590.00011999999992</v>
      </c>
      <c r="I6051" s="22">
        <v>699.0003999999999</v>
      </c>
      <c r="J6051" s="22">
        <v>1289.0005000000001</v>
      </c>
      <c r="K6051" s="31">
        <v>349</v>
      </c>
      <c r="L6051" s="31">
        <v>379</v>
      </c>
      <c r="M6051" s="31">
        <v>2</v>
      </c>
      <c r="N6051" s="31">
        <v>730</v>
      </c>
      <c r="O6051" s="22">
        <v>73</v>
      </c>
      <c r="P6051" s="22">
        <v>89</v>
      </c>
      <c r="Q6051" s="22">
        <v>1</v>
      </c>
      <c r="R6051" s="23">
        <v>163</v>
      </c>
      <c r="S6051" s="130">
        <f>IFERROR(Table1[[#This Row],[Female Voters]]/Table1[[#This Row],[Female Population]],"0.0%")</f>
        <v>0.59152530341858245</v>
      </c>
      <c r="T6051" s="130">
        <f>IFERROR(Table1[[#This Row],[Male Voters]]/Table1[[#This Row],[Male Population]],"0.0%")</f>
        <v>0.54220283707992167</v>
      </c>
      <c r="U6051" s="130">
        <f>IFERROR(Table1[[#This Row],[Total Voters]]/Table1[[#This Row],[Total Population]],"0.0%")</f>
        <v>0.56633026907282036</v>
      </c>
      <c r="V6051" s="130">
        <f>IFERROR(Table1[[#This Row],[Female Ballots]]/Table1[[#This Row],[Female Population]],"0.0%")</f>
        <v>0.12372878839414475</v>
      </c>
      <c r="W6051" s="130">
        <f>IFERROR(Table1[[#This Row],[Male Ballots]]/Table1[[#This Row],[Male Population]],"0.0%")</f>
        <v>0.12732467678130086</v>
      </c>
      <c r="X6051" s="130">
        <f>IFERROR(Table1[[#This Row],[Total Ballots]]/Table1[[#This Row],[Total Population]],"0.0%")</f>
        <v>0.12645456692995852</v>
      </c>
      <c r="Y6051" s="24">
        <f>Table1[[#This Row],[Female Ballots]]/Table1[[#This Row],[Female Voters]]</f>
        <v>0.20916905444126074</v>
      </c>
      <c r="Z6051" s="24">
        <f>Table1[[#This Row],[Male Ballots]]/Table1[[#This Row],[Male Voters]]</f>
        <v>0.23482849604221637</v>
      </c>
      <c r="AA6051" s="24">
        <f>Table1[[#This Row],[Total Ballots]]/Table1[[#This Row],[Total Voters]]</f>
        <v>0.22328767123287671</v>
      </c>
    </row>
    <row r="6052" spans="1:27" s="12" customFormat="1" x14ac:dyDescent="0.35">
      <c r="A6052" s="19" t="s">
        <v>34</v>
      </c>
      <c r="B6052" s="20">
        <v>2014</v>
      </c>
      <c r="C6052" s="17" t="s">
        <v>82</v>
      </c>
      <c r="D6052" s="20"/>
      <c r="E6052" s="37" t="s">
        <v>74</v>
      </c>
      <c r="F6052" s="34" t="s">
        <v>78</v>
      </c>
      <c r="G6052" s="21" t="s">
        <v>63</v>
      </c>
      <c r="H6052" s="22">
        <v>892.00029999999992</v>
      </c>
      <c r="I6052" s="22">
        <v>965.0003999999999</v>
      </c>
      <c r="J6052" s="22">
        <v>1857.0007000000001</v>
      </c>
      <c r="K6052" s="31">
        <v>635</v>
      </c>
      <c r="L6052" s="31">
        <v>601</v>
      </c>
      <c r="M6052" s="31">
        <v>1</v>
      </c>
      <c r="N6052" s="31">
        <v>1237</v>
      </c>
      <c r="O6052" s="22">
        <v>192</v>
      </c>
      <c r="P6052" s="22">
        <v>193</v>
      </c>
      <c r="Q6052" s="22"/>
      <c r="R6052" s="23">
        <v>385</v>
      </c>
      <c r="S6052" s="130">
        <f>IFERROR(Table1[[#This Row],[Female Voters]]/Table1[[#This Row],[Female Population]],"0.0%")</f>
        <v>0.71188316864915857</v>
      </c>
      <c r="T6052" s="130">
        <f>IFERROR(Table1[[#This Row],[Male Voters]]/Table1[[#This Row],[Male Population]],"0.0%")</f>
        <v>0.62279766930666569</v>
      </c>
      <c r="U6052" s="130">
        <f>IFERROR(Table1[[#This Row],[Total Voters]]/Table1[[#This Row],[Total Population]],"0.0%")</f>
        <v>0.66612791260660265</v>
      </c>
      <c r="V6052" s="130">
        <f>IFERROR(Table1[[#This Row],[Female Ballots]]/Table1[[#This Row],[Female Population]],"0.0%")</f>
        <v>0.2152465643789582</v>
      </c>
      <c r="W6052" s="130">
        <f>IFERROR(Table1[[#This Row],[Male Ballots]]/Table1[[#This Row],[Male Population]],"0.0%")</f>
        <v>0.19999991709847997</v>
      </c>
      <c r="X6052" s="130">
        <f>IFERROR(Table1[[#This Row],[Total Ballots]]/Table1[[#This Row],[Total Population]],"0.0%")</f>
        <v>0.20732356212897496</v>
      </c>
      <c r="Y6052" s="24">
        <f>Table1[[#This Row],[Female Ballots]]/Table1[[#This Row],[Female Voters]]</f>
        <v>0.30236220472440944</v>
      </c>
      <c r="Z6052" s="24">
        <f>Table1[[#This Row],[Male Ballots]]/Table1[[#This Row],[Male Voters]]</f>
        <v>0.3211314475873544</v>
      </c>
      <c r="AA6052" s="24">
        <f>Table1[[#This Row],[Total Ballots]]/Table1[[#This Row],[Total Voters]]</f>
        <v>0.31123686337914308</v>
      </c>
    </row>
    <row r="6053" spans="1:27" s="12" customFormat="1" x14ac:dyDescent="0.35">
      <c r="A6053" s="19" t="s">
        <v>34</v>
      </c>
      <c r="B6053" s="20">
        <v>2014</v>
      </c>
      <c r="C6053" s="17" t="s">
        <v>82</v>
      </c>
      <c r="D6053" s="20"/>
      <c r="E6053" s="37" t="s">
        <v>74</v>
      </c>
      <c r="F6053" s="34" t="s">
        <v>78</v>
      </c>
      <c r="G6053" s="21" t="s">
        <v>64</v>
      </c>
      <c r="H6053" s="22">
        <v>1029.9998000000001</v>
      </c>
      <c r="I6053" s="22">
        <v>1069.0001</v>
      </c>
      <c r="J6053" s="22">
        <v>2098.9998999999998</v>
      </c>
      <c r="K6053" s="31">
        <v>644</v>
      </c>
      <c r="L6053" s="31">
        <v>603</v>
      </c>
      <c r="M6053" s="31">
        <v>1</v>
      </c>
      <c r="N6053" s="31">
        <v>1248</v>
      </c>
      <c r="O6053" s="22">
        <v>288</v>
      </c>
      <c r="P6053" s="22">
        <v>258</v>
      </c>
      <c r="Q6053" s="22"/>
      <c r="R6053" s="23">
        <v>546</v>
      </c>
      <c r="S6053" s="130">
        <f>IFERROR(Table1[[#This Row],[Female Voters]]/Table1[[#This Row],[Female Population]],"0.0%")</f>
        <v>0.62524283985297857</v>
      </c>
      <c r="T6053" s="130">
        <f>IFERROR(Table1[[#This Row],[Male Voters]]/Table1[[#This Row],[Male Population]],"0.0%")</f>
        <v>0.56407852534344949</v>
      </c>
      <c r="U6053" s="130">
        <f>IFERROR(Table1[[#This Row],[Total Voters]]/Table1[[#This Row],[Total Population]],"0.0%")</f>
        <v>0.59456887063215202</v>
      </c>
      <c r="V6053" s="130">
        <f>IFERROR(Table1[[#This Row],[Female Ballots]]/Table1[[#This Row],[Female Population]],"0.0%")</f>
        <v>0.27961170477897179</v>
      </c>
      <c r="W6053" s="130">
        <f>IFERROR(Table1[[#This Row],[Male Ballots]]/Table1[[#This Row],[Male Population]],"0.0%")</f>
        <v>0.24134703074396346</v>
      </c>
      <c r="X6053" s="130">
        <f>IFERROR(Table1[[#This Row],[Total Ballots]]/Table1[[#This Row],[Total Population]],"0.0%")</f>
        <v>0.26012388090156652</v>
      </c>
      <c r="Y6053" s="24">
        <f>Table1[[#This Row],[Female Ballots]]/Table1[[#This Row],[Female Voters]]</f>
        <v>0.44720496894409939</v>
      </c>
      <c r="Z6053" s="24">
        <f>Table1[[#This Row],[Male Ballots]]/Table1[[#This Row],[Male Voters]]</f>
        <v>0.42786069651741293</v>
      </c>
      <c r="AA6053" s="24">
        <f>Table1[[#This Row],[Total Ballots]]/Table1[[#This Row],[Total Voters]]</f>
        <v>0.4375</v>
      </c>
    </row>
    <row r="6054" spans="1:27" s="12" customFormat="1" x14ac:dyDescent="0.35">
      <c r="A6054" s="19" t="s">
        <v>34</v>
      </c>
      <c r="B6054" s="20">
        <v>2014</v>
      </c>
      <c r="C6054" s="17" t="s">
        <v>82</v>
      </c>
      <c r="D6054" s="20"/>
      <c r="E6054" s="37" t="s">
        <v>74</v>
      </c>
      <c r="F6054" s="34" t="s">
        <v>78</v>
      </c>
      <c r="G6054" s="21" t="s">
        <v>65</v>
      </c>
      <c r="H6054" s="22">
        <v>1394.9996000000001</v>
      </c>
      <c r="I6054" s="22">
        <v>1379.9998000000001</v>
      </c>
      <c r="J6054" s="22">
        <v>2774.9989999999998</v>
      </c>
      <c r="K6054" s="31">
        <v>910</v>
      </c>
      <c r="L6054" s="31">
        <v>836</v>
      </c>
      <c r="M6054" s="31">
        <v>1</v>
      </c>
      <c r="N6054" s="31">
        <v>1747</v>
      </c>
      <c r="O6054" s="22">
        <v>499</v>
      </c>
      <c r="P6054" s="22">
        <v>444</v>
      </c>
      <c r="Q6054" s="22"/>
      <c r="R6054" s="23">
        <v>943</v>
      </c>
      <c r="S6054" s="130">
        <f>IFERROR(Table1[[#This Row],[Female Voters]]/Table1[[#This Row],[Female Population]],"0.0%")</f>
        <v>0.652329936151953</v>
      </c>
      <c r="T6054" s="130">
        <f>IFERROR(Table1[[#This Row],[Male Voters]]/Table1[[#This Row],[Male Population]],"0.0%")</f>
        <v>0.60579718924596948</v>
      </c>
      <c r="U6054" s="130">
        <f>IFERROR(Table1[[#This Row],[Total Voters]]/Table1[[#This Row],[Total Population]],"0.0%")</f>
        <v>0.62954977641433385</v>
      </c>
      <c r="V6054" s="130">
        <f>IFERROR(Table1[[#This Row],[Female Ballots]]/Table1[[#This Row],[Female Population]],"0.0%")</f>
        <v>0.35770619575804896</v>
      </c>
      <c r="W6054" s="130">
        <f>IFERROR(Table1[[#This Row],[Male Ballots]]/Table1[[#This Row],[Male Population]],"0.0%")</f>
        <v>0.32173917706364885</v>
      </c>
      <c r="X6054" s="130">
        <f>IFERROR(Table1[[#This Row],[Total Ballots]]/Table1[[#This Row],[Total Population]],"0.0%")</f>
        <v>0.33981994227745671</v>
      </c>
      <c r="Y6054" s="24">
        <f>Table1[[#This Row],[Female Ballots]]/Table1[[#This Row],[Female Voters]]</f>
        <v>0.5483516483516484</v>
      </c>
      <c r="Z6054" s="24">
        <f>Table1[[#This Row],[Male Ballots]]/Table1[[#This Row],[Male Voters]]</f>
        <v>0.53110047846889952</v>
      </c>
      <c r="AA6054" s="24">
        <f>Table1[[#This Row],[Total Ballots]]/Table1[[#This Row],[Total Voters]]</f>
        <v>0.53978248425872921</v>
      </c>
    </row>
    <row r="6055" spans="1:27" s="12" customFormat="1" x14ac:dyDescent="0.35">
      <c r="A6055" s="19" t="s">
        <v>34</v>
      </c>
      <c r="B6055" s="20">
        <v>2014</v>
      </c>
      <c r="C6055" s="17" t="s">
        <v>82</v>
      </c>
      <c r="D6055" s="20"/>
      <c r="E6055" s="37" t="s">
        <v>74</v>
      </c>
      <c r="F6055" s="34" t="s">
        <v>78</v>
      </c>
      <c r="G6055" s="21" t="s">
        <v>66</v>
      </c>
      <c r="H6055" s="22">
        <v>2033.9983999999999</v>
      </c>
      <c r="I6055" s="22">
        <v>1877.9989</v>
      </c>
      <c r="J6055" s="22">
        <v>3911.998</v>
      </c>
      <c r="K6055" s="31">
        <v>1668</v>
      </c>
      <c r="L6055" s="31">
        <v>1410</v>
      </c>
      <c r="M6055" s="31">
        <v>1</v>
      </c>
      <c r="N6055" s="31">
        <v>3079</v>
      </c>
      <c r="O6055" s="22">
        <v>1162</v>
      </c>
      <c r="P6055" s="22">
        <v>1001</v>
      </c>
      <c r="Q6055" s="22">
        <v>1</v>
      </c>
      <c r="R6055" s="23">
        <v>2164</v>
      </c>
      <c r="S6055" s="130">
        <f>IFERROR(Table1[[#This Row],[Female Voters]]/Table1[[#This Row],[Female Population]],"0.0%")</f>
        <v>0.82005964213147864</v>
      </c>
      <c r="T6055" s="130">
        <f>IFERROR(Table1[[#This Row],[Male Voters]]/Table1[[#This Row],[Male Population]],"0.0%")</f>
        <v>0.75079916180994566</v>
      </c>
      <c r="U6055" s="130">
        <f>IFERROR(Table1[[#This Row],[Total Voters]]/Table1[[#This Row],[Total Population]],"0.0%")</f>
        <v>0.7870658420582014</v>
      </c>
      <c r="V6055" s="130">
        <f>IFERROR(Table1[[#This Row],[Female Ballots]]/Table1[[#This Row],[Female Population]],"0.0%")</f>
        <v>0.57128855165274472</v>
      </c>
      <c r="W6055" s="130">
        <f>IFERROR(Table1[[#This Row],[Male Ballots]]/Table1[[#This Row],[Male Population]],"0.0%")</f>
        <v>0.53301415671755714</v>
      </c>
      <c r="X6055" s="130">
        <f>IFERROR(Table1[[#This Row],[Total Ballots]]/Table1[[#This Row],[Total Population]],"0.0%")</f>
        <v>0.55317001695808632</v>
      </c>
      <c r="Y6055" s="24">
        <f>Table1[[#This Row],[Female Ballots]]/Table1[[#This Row],[Female Voters]]</f>
        <v>0.69664268585131894</v>
      </c>
      <c r="Z6055" s="24">
        <f>Table1[[#This Row],[Male Ballots]]/Table1[[#This Row],[Male Voters]]</f>
        <v>0.70992907801418437</v>
      </c>
      <c r="AA6055" s="24">
        <f>Table1[[#This Row],[Total Ballots]]/Table1[[#This Row],[Total Voters]]</f>
        <v>0.70282559272491063</v>
      </c>
    </row>
    <row r="6056" spans="1:27" s="12" customFormat="1" x14ac:dyDescent="0.35">
      <c r="A6056" s="19" t="s">
        <v>34</v>
      </c>
      <c r="B6056" s="20">
        <v>2014</v>
      </c>
      <c r="C6056" s="17" t="s">
        <v>82</v>
      </c>
      <c r="D6056" s="20"/>
      <c r="E6056" s="37" t="s">
        <v>74</v>
      </c>
      <c r="F6056" s="34" t="s">
        <v>78</v>
      </c>
      <c r="G6056" s="21" t="s">
        <v>67</v>
      </c>
      <c r="H6056" s="22">
        <v>3126.9976999999999</v>
      </c>
      <c r="I6056" s="22">
        <v>2891.9982</v>
      </c>
      <c r="J6056" s="22">
        <v>6018.9953000000005</v>
      </c>
      <c r="K6056" s="31">
        <v>2634</v>
      </c>
      <c r="L6056" s="31">
        <v>2520</v>
      </c>
      <c r="M6056" s="31">
        <v>2</v>
      </c>
      <c r="N6056" s="31">
        <v>5156</v>
      </c>
      <c r="O6056" s="22">
        <v>2085</v>
      </c>
      <c r="P6056" s="22">
        <v>2074</v>
      </c>
      <c r="Q6056" s="22">
        <v>2</v>
      </c>
      <c r="R6056" s="23">
        <v>4161</v>
      </c>
      <c r="S6056" s="130">
        <f>IFERROR(Table1[[#This Row],[Female Voters]]/Table1[[#This Row],[Female Population]],"0.0%")</f>
        <v>0.84234152138967033</v>
      </c>
      <c r="T6056" s="130">
        <f>IFERROR(Table1[[#This Row],[Male Voters]]/Table1[[#This Row],[Male Population]],"0.0%")</f>
        <v>0.87136983695218073</v>
      </c>
      <c r="U6056" s="130">
        <f>IFERROR(Table1[[#This Row],[Total Voters]]/Table1[[#This Row],[Total Population]],"0.0%")</f>
        <v>0.85662137001502547</v>
      </c>
      <c r="V6056" s="130">
        <f>IFERROR(Table1[[#This Row],[Female Ballots]]/Table1[[#This Row],[Female Population]],"0.0%")</f>
        <v>0.6667737555419373</v>
      </c>
      <c r="W6056" s="130">
        <f>IFERROR(Table1[[#This Row],[Male Ballots]]/Table1[[#This Row],[Male Population]],"0.0%")</f>
        <v>0.7171512070788979</v>
      </c>
      <c r="X6056" s="130">
        <f>IFERROR(Table1[[#This Row],[Total Ballots]]/Table1[[#This Row],[Total Population]],"0.0%")</f>
        <v>0.69131138879606691</v>
      </c>
      <c r="Y6056" s="24">
        <f>Table1[[#This Row],[Female Ballots]]/Table1[[#This Row],[Female Voters]]</f>
        <v>0.79157175398633262</v>
      </c>
      <c r="Z6056" s="24">
        <f>Table1[[#This Row],[Male Ballots]]/Table1[[#This Row],[Male Voters]]</f>
        <v>0.82301587301587298</v>
      </c>
      <c r="AA6056" s="24">
        <f>Table1[[#This Row],[Total Ballots]]/Table1[[#This Row],[Total Voters]]</f>
        <v>0.80702094647013189</v>
      </c>
    </row>
    <row r="6057" spans="1:27" s="12" customFormat="1" x14ac:dyDescent="0.35">
      <c r="A6057" s="19" t="s">
        <v>31</v>
      </c>
      <c r="B6057" s="20">
        <v>2014</v>
      </c>
      <c r="C6057" s="17" t="s">
        <v>82</v>
      </c>
      <c r="D6057" s="20" t="s">
        <v>69</v>
      </c>
      <c r="E6057" s="37" t="s">
        <v>73</v>
      </c>
      <c r="F6057" s="34" t="s">
        <v>78</v>
      </c>
      <c r="G6057" s="21" t="s">
        <v>79</v>
      </c>
      <c r="H6057" s="22">
        <v>5185.9906200000005</v>
      </c>
      <c r="I6057" s="22">
        <v>5263.9908599999999</v>
      </c>
      <c r="J6057" s="22">
        <v>10449.9825</v>
      </c>
      <c r="K6057" s="22">
        <v>4173</v>
      </c>
      <c r="L6057" s="22">
        <v>3970</v>
      </c>
      <c r="M6057" s="22">
        <v>22</v>
      </c>
      <c r="N6057" s="22">
        <v>8165</v>
      </c>
      <c r="O6057" s="22">
        <v>2633</v>
      </c>
      <c r="P6057" s="22">
        <v>2607</v>
      </c>
      <c r="Q6057" s="22">
        <v>15</v>
      </c>
      <c r="R6057" s="23">
        <v>5255</v>
      </c>
      <c r="S6057" s="130">
        <f>IFERROR(Table1[[#This Row],[Female Voters]]/Table1[[#This Row],[Female Population]],"0.0%")</f>
        <v>0.80466786497967091</v>
      </c>
      <c r="T6057" s="130">
        <f>IFERROR(Table1[[#This Row],[Male Voters]]/Table1[[#This Row],[Male Population]],"0.0%")</f>
        <v>0.75418064080757163</v>
      </c>
      <c r="U6057" s="130">
        <f>IFERROR(Table1[[#This Row],[Total Voters]]/Table1[[#This Row],[Total Population]],"0.0%")</f>
        <v>0.78134102138448558</v>
      </c>
      <c r="V6057" s="130">
        <f>IFERROR(Table1[[#This Row],[Female Ballots]]/Table1[[#This Row],[Female Population]],"0.0%")</f>
        <v>0.50771399197015898</v>
      </c>
      <c r="W6057" s="130">
        <f>IFERROR(Table1[[#This Row],[Male Ballots]]/Table1[[#This Row],[Male Population]],"0.0%")</f>
        <v>0.49525161979479576</v>
      </c>
      <c r="X6057" s="130">
        <f>IFERROR(Table1[[#This Row],[Total Ballots]]/Table1[[#This Row],[Total Population]],"0.0%")</f>
        <v>0.50287165552669588</v>
      </c>
      <c r="Y6057" s="24">
        <f>Table1[[#This Row],[Female Ballots]]/Table1[[#This Row],[Female Voters]]</f>
        <v>0.63096093937215436</v>
      </c>
      <c r="Z6057" s="24">
        <f>Table1[[#This Row],[Male Ballots]]/Table1[[#This Row],[Male Voters]]</f>
        <v>0.65667506297229217</v>
      </c>
      <c r="AA6057" s="24">
        <f>Table1[[#This Row],[Total Ballots]]/Table1[[#This Row],[Total Voters]]</f>
        <v>0.64360073484384572</v>
      </c>
    </row>
    <row r="6058" spans="1:27" s="12" customFormat="1" x14ac:dyDescent="0.35">
      <c r="A6058" s="19" t="s">
        <v>31</v>
      </c>
      <c r="B6058" s="20">
        <v>2014</v>
      </c>
      <c r="C6058" s="17" t="s">
        <v>82</v>
      </c>
      <c r="D6058" s="20" t="s">
        <v>69</v>
      </c>
      <c r="E6058" s="37" t="s">
        <v>73</v>
      </c>
      <c r="F6058" s="34" t="s">
        <v>78</v>
      </c>
      <c r="G6058" s="21" t="s">
        <v>62</v>
      </c>
      <c r="H6058" s="22">
        <v>345.00261999999998</v>
      </c>
      <c r="I6058" s="22">
        <v>394.00065999999998</v>
      </c>
      <c r="J6058" s="22">
        <v>739.00330000000008</v>
      </c>
      <c r="K6058" s="31">
        <v>269</v>
      </c>
      <c r="L6058" s="31">
        <v>294</v>
      </c>
      <c r="M6058" s="31">
        <v>4</v>
      </c>
      <c r="N6058" s="31">
        <v>567</v>
      </c>
      <c r="O6058" s="22">
        <v>92</v>
      </c>
      <c r="P6058" s="22">
        <v>94</v>
      </c>
      <c r="Q6058" s="22">
        <v>2</v>
      </c>
      <c r="R6058" s="23">
        <v>188</v>
      </c>
      <c r="S6058" s="130">
        <f>IFERROR(Table1[[#This Row],[Female Voters]]/Table1[[#This Row],[Female Population]],"0.0%")</f>
        <v>0.77970422369546066</v>
      </c>
      <c r="T6058" s="130">
        <f>IFERROR(Table1[[#This Row],[Male Voters]]/Table1[[#This Row],[Male Population]],"0.0%")</f>
        <v>0.74619164343531819</v>
      </c>
      <c r="U6058" s="130">
        <f>IFERROR(Table1[[#This Row],[Total Voters]]/Table1[[#This Row],[Total Population]],"0.0%")</f>
        <v>0.76724961850643958</v>
      </c>
      <c r="V6058" s="130">
        <f>IFERROR(Table1[[#This Row],[Female Ballots]]/Table1[[#This Row],[Female Population]],"0.0%")</f>
        <v>0.26666464156127279</v>
      </c>
      <c r="W6058" s="130">
        <f>IFERROR(Table1[[#This Row],[Male Ballots]]/Table1[[#This Row],[Male Population]],"0.0%")</f>
        <v>0.23857828055414934</v>
      </c>
      <c r="X6058" s="130">
        <f>IFERROR(Table1[[#This Row],[Total Ballots]]/Table1[[#This Row],[Total Population]],"0.0%")</f>
        <v>0.25439669890513339</v>
      </c>
      <c r="Y6058" s="24">
        <f>Table1[[#This Row],[Female Ballots]]/Table1[[#This Row],[Female Voters]]</f>
        <v>0.34200743494423791</v>
      </c>
      <c r="Z6058" s="24">
        <f>Table1[[#This Row],[Male Ballots]]/Table1[[#This Row],[Male Voters]]</f>
        <v>0.31972789115646261</v>
      </c>
      <c r="AA6058" s="24">
        <f>Table1[[#This Row],[Total Ballots]]/Table1[[#This Row],[Total Voters]]</f>
        <v>0.33156966490299822</v>
      </c>
    </row>
    <row r="6059" spans="1:27" s="12" customFormat="1" x14ac:dyDescent="0.35">
      <c r="A6059" s="19" t="s">
        <v>31</v>
      </c>
      <c r="B6059" s="20">
        <v>2014</v>
      </c>
      <c r="C6059" s="17" t="s">
        <v>82</v>
      </c>
      <c r="D6059" s="20" t="s">
        <v>69</v>
      </c>
      <c r="E6059" s="37" t="s">
        <v>73</v>
      </c>
      <c r="F6059" s="34" t="s">
        <v>78</v>
      </c>
      <c r="G6059" s="21" t="s">
        <v>63</v>
      </c>
      <c r="H6059" s="22">
        <v>531.00220000000002</v>
      </c>
      <c r="I6059" s="22">
        <v>528.00310000000002</v>
      </c>
      <c r="J6059" s="22">
        <v>1059.0051000000001</v>
      </c>
      <c r="K6059" s="31">
        <v>419</v>
      </c>
      <c r="L6059" s="31">
        <v>361</v>
      </c>
      <c r="M6059" s="31">
        <v>1</v>
      </c>
      <c r="N6059" s="31">
        <v>781</v>
      </c>
      <c r="O6059" s="22">
        <v>140</v>
      </c>
      <c r="P6059" s="22">
        <v>127</v>
      </c>
      <c r="Q6059" s="22">
        <v>1</v>
      </c>
      <c r="R6059" s="23">
        <v>268</v>
      </c>
      <c r="S6059" s="130">
        <f>IFERROR(Table1[[#This Row],[Female Voters]]/Table1[[#This Row],[Female Population]],"0.0%")</f>
        <v>0.78907394357311511</v>
      </c>
      <c r="T6059" s="130">
        <f>IFERROR(Table1[[#This Row],[Male Voters]]/Table1[[#This Row],[Male Population]],"0.0%")</f>
        <v>0.68370810701679585</v>
      </c>
      <c r="U6059" s="130">
        <f>IFERROR(Table1[[#This Row],[Total Voters]]/Table1[[#This Row],[Total Population]],"0.0%")</f>
        <v>0.737484644785941</v>
      </c>
      <c r="V6059" s="130">
        <f>IFERROR(Table1[[#This Row],[Female Ballots]]/Table1[[#This Row],[Female Population]],"0.0%")</f>
        <v>0.26365239164734156</v>
      </c>
      <c r="W6059" s="130">
        <f>IFERROR(Table1[[#This Row],[Male Ballots]]/Table1[[#This Row],[Male Population]],"0.0%")</f>
        <v>0.24052889083416365</v>
      </c>
      <c r="X6059" s="130">
        <f>IFERROR(Table1[[#This Row],[Total Ballots]]/Table1[[#This Row],[Total Population]],"0.0%")</f>
        <v>0.25306771421591828</v>
      </c>
      <c r="Y6059" s="24">
        <f>Table1[[#This Row],[Female Ballots]]/Table1[[#This Row],[Female Voters]]</f>
        <v>0.33412887828162291</v>
      </c>
      <c r="Z6059" s="24">
        <f>Table1[[#This Row],[Male Ballots]]/Table1[[#This Row],[Male Voters]]</f>
        <v>0.35180055401662053</v>
      </c>
      <c r="AA6059" s="24">
        <f>Table1[[#This Row],[Total Ballots]]/Table1[[#This Row],[Total Voters]]</f>
        <v>0.34314980793854033</v>
      </c>
    </row>
    <row r="6060" spans="1:27" s="12" customFormat="1" x14ac:dyDescent="0.35">
      <c r="A6060" s="19" t="s">
        <v>31</v>
      </c>
      <c r="B6060" s="20">
        <v>2014</v>
      </c>
      <c r="C6060" s="17" t="s">
        <v>82</v>
      </c>
      <c r="D6060" s="20" t="s">
        <v>69</v>
      </c>
      <c r="E6060" s="37" t="s">
        <v>73</v>
      </c>
      <c r="F6060" s="34" t="s">
        <v>78</v>
      </c>
      <c r="G6060" s="21" t="s">
        <v>64</v>
      </c>
      <c r="H6060" s="22">
        <v>679.00080000000003</v>
      </c>
      <c r="I6060" s="22">
        <v>687.00049999999999</v>
      </c>
      <c r="J6060" s="22">
        <v>1366.0012999999999</v>
      </c>
      <c r="K6060" s="31">
        <v>458</v>
      </c>
      <c r="L6060" s="31">
        <v>397</v>
      </c>
      <c r="M6060" s="31">
        <v>3</v>
      </c>
      <c r="N6060" s="31">
        <v>858</v>
      </c>
      <c r="O6060" s="22">
        <v>213</v>
      </c>
      <c r="P6060" s="22">
        <v>177</v>
      </c>
      <c r="Q6060" s="22">
        <v>1</v>
      </c>
      <c r="R6060" s="23">
        <v>391</v>
      </c>
      <c r="S6060" s="130">
        <f>IFERROR(Table1[[#This Row],[Female Voters]]/Table1[[#This Row],[Female Population]],"0.0%")</f>
        <v>0.67452056021141649</v>
      </c>
      <c r="T6060" s="130">
        <f>IFERROR(Table1[[#This Row],[Male Voters]]/Table1[[#This Row],[Male Population]],"0.0%")</f>
        <v>0.57787439747132641</v>
      </c>
      <c r="U6060" s="130">
        <f>IFERROR(Table1[[#This Row],[Total Voters]]/Table1[[#This Row],[Total Population]],"0.0%")</f>
        <v>0.62811067602937132</v>
      </c>
      <c r="V6060" s="130">
        <f>IFERROR(Table1[[#This Row],[Female Ballots]]/Table1[[#This Row],[Female Population]],"0.0%")</f>
        <v>0.31369624306775484</v>
      </c>
      <c r="W6060" s="130">
        <f>IFERROR(Table1[[#This Row],[Male Ballots]]/Table1[[#This Row],[Male Population]],"0.0%")</f>
        <v>0.25764173388520095</v>
      </c>
      <c r="X6060" s="130">
        <f>IFERROR(Table1[[#This Row],[Total Ballots]]/Table1[[#This Row],[Total Population]],"0.0%")</f>
        <v>0.28623691646559929</v>
      </c>
      <c r="Y6060" s="24">
        <f>Table1[[#This Row],[Female Ballots]]/Table1[[#This Row],[Female Voters]]</f>
        <v>0.46506550218340609</v>
      </c>
      <c r="Z6060" s="24">
        <f>Table1[[#This Row],[Male Ballots]]/Table1[[#This Row],[Male Voters]]</f>
        <v>0.44584382871536526</v>
      </c>
      <c r="AA6060" s="24">
        <f>Table1[[#This Row],[Total Ballots]]/Table1[[#This Row],[Total Voters]]</f>
        <v>0.45571095571095571</v>
      </c>
    </row>
    <row r="6061" spans="1:27" s="12" customFormat="1" x14ac:dyDescent="0.35">
      <c r="A6061" s="19" t="s">
        <v>31</v>
      </c>
      <c r="B6061" s="20">
        <v>2014</v>
      </c>
      <c r="C6061" s="17" t="s">
        <v>82</v>
      </c>
      <c r="D6061" s="20" t="s">
        <v>69</v>
      </c>
      <c r="E6061" s="37" t="s">
        <v>73</v>
      </c>
      <c r="F6061" s="34" t="s">
        <v>78</v>
      </c>
      <c r="G6061" s="21" t="s">
        <v>65</v>
      </c>
      <c r="H6061" s="22">
        <v>957.99890000000005</v>
      </c>
      <c r="I6061" s="22">
        <v>931.99869999999999</v>
      </c>
      <c r="J6061" s="22">
        <v>1889.998</v>
      </c>
      <c r="K6061" s="31">
        <v>708</v>
      </c>
      <c r="L6061" s="31">
        <v>627</v>
      </c>
      <c r="M6061" s="31">
        <v>1</v>
      </c>
      <c r="N6061" s="31">
        <v>1336</v>
      </c>
      <c r="O6061" s="22">
        <v>406</v>
      </c>
      <c r="P6061" s="22">
        <v>369</v>
      </c>
      <c r="Q6061" s="22">
        <v>1</v>
      </c>
      <c r="R6061" s="23">
        <v>776</v>
      </c>
      <c r="S6061" s="130">
        <f>IFERROR(Table1[[#This Row],[Female Voters]]/Table1[[#This Row],[Female Population]],"0.0%")</f>
        <v>0.73904051455591435</v>
      </c>
      <c r="T6061" s="130">
        <f>IFERROR(Table1[[#This Row],[Male Voters]]/Table1[[#This Row],[Male Population]],"0.0%")</f>
        <v>0.67274771949789203</v>
      </c>
      <c r="U6061" s="130">
        <f>IFERROR(Table1[[#This Row],[Total Voters]]/Table1[[#This Row],[Total Population]],"0.0%")</f>
        <v>0.7068790548984708</v>
      </c>
      <c r="V6061" s="130">
        <f>IFERROR(Table1[[#This Row],[Female Ballots]]/Table1[[#This Row],[Female Population]],"0.0%")</f>
        <v>0.42380006908149892</v>
      </c>
      <c r="W6061" s="130">
        <f>IFERROR(Table1[[#This Row],[Male Ballots]]/Table1[[#This Row],[Male Population]],"0.0%")</f>
        <v>0.39592329903464457</v>
      </c>
      <c r="X6061" s="130">
        <f>IFERROR(Table1[[#This Row],[Total Ballots]]/Table1[[#This Row],[Total Population]],"0.0%")</f>
        <v>0.41058244506078839</v>
      </c>
      <c r="Y6061" s="24">
        <f>Table1[[#This Row],[Female Ballots]]/Table1[[#This Row],[Female Voters]]</f>
        <v>0.57344632768361581</v>
      </c>
      <c r="Z6061" s="24">
        <f>Table1[[#This Row],[Male Ballots]]/Table1[[#This Row],[Male Voters]]</f>
        <v>0.58851674641148322</v>
      </c>
      <c r="AA6061" s="24">
        <f>Table1[[#This Row],[Total Ballots]]/Table1[[#This Row],[Total Voters]]</f>
        <v>0.58083832335329344</v>
      </c>
    </row>
    <row r="6062" spans="1:27" s="12" customFormat="1" x14ac:dyDescent="0.35">
      <c r="A6062" s="19" t="s">
        <v>31</v>
      </c>
      <c r="B6062" s="20">
        <v>2014</v>
      </c>
      <c r="C6062" s="17" t="s">
        <v>82</v>
      </c>
      <c r="D6062" s="20" t="s">
        <v>69</v>
      </c>
      <c r="E6062" s="37" t="s">
        <v>73</v>
      </c>
      <c r="F6062" s="34" t="s">
        <v>78</v>
      </c>
      <c r="G6062" s="21" t="s">
        <v>66</v>
      </c>
      <c r="H6062" s="22">
        <v>1180.9953</v>
      </c>
      <c r="I6062" s="22">
        <v>1228.9955</v>
      </c>
      <c r="J6062" s="22">
        <v>2409.991</v>
      </c>
      <c r="K6062" s="31">
        <v>1008</v>
      </c>
      <c r="L6062" s="31">
        <v>957</v>
      </c>
      <c r="M6062" s="31">
        <v>5</v>
      </c>
      <c r="N6062" s="31">
        <v>1970</v>
      </c>
      <c r="O6062" s="22">
        <v>740</v>
      </c>
      <c r="P6062" s="22">
        <v>717</v>
      </c>
      <c r="Q6062" s="22">
        <v>3</v>
      </c>
      <c r="R6062" s="23">
        <v>1460</v>
      </c>
      <c r="S6062" s="130">
        <f>IFERROR(Table1[[#This Row],[Female Voters]]/Table1[[#This Row],[Female Population]],"0.0%")</f>
        <v>0.85351736793533384</v>
      </c>
      <c r="T6062" s="130">
        <f>IFERROR(Table1[[#This Row],[Male Voters]]/Table1[[#This Row],[Male Population]],"0.0%")</f>
        <v>0.77868470633130882</v>
      </c>
      <c r="U6062" s="130">
        <f>IFERROR(Table1[[#This Row],[Total Voters]]/Table1[[#This Row],[Total Population]],"0.0%")</f>
        <v>0.81743043853690744</v>
      </c>
      <c r="V6062" s="130">
        <f>IFERROR(Table1[[#This Row],[Female Ballots]]/Table1[[#This Row],[Female Population]],"0.0%")</f>
        <v>0.62659013122236806</v>
      </c>
      <c r="W6062" s="130">
        <f>IFERROR(Table1[[#This Row],[Male Ballots]]/Table1[[#This Row],[Male Population]],"0.0%")</f>
        <v>0.5834032752764351</v>
      </c>
      <c r="X6062" s="130">
        <f>IFERROR(Table1[[#This Row],[Total Ballots]]/Table1[[#This Row],[Total Population]],"0.0%")</f>
        <v>0.60581139099689585</v>
      </c>
      <c r="Y6062" s="24">
        <f>Table1[[#This Row],[Female Ballots]]/Table1[[#This Row],[Female Voters]]</f>
        <v>0.73412698412698407</v>
      </c>
      <c r="Z6062" s="24">
        <f>Table1[[#This Row],[Male Ballots]]/Table1[[#This Row],[Male Voters]]</f>
        <v>0.7492163009404389</v>
      </c>
      <c r="AA6062" s="24">
        <f>Table1[[#This Row],[Total Ballots]]/Table1[[#This Row],[Total Voters]]</f>
        <v>0.74111675126903553</v>
      </c>
    </row>
    <row r="6063" spans="1:27" s="12" customFormat="1" x14ac:dyDescent="0.35">
      <c r="A6063" s="19" t="s">
        <v>31</v>
      </c>
      <c r="B6063" s="20">
        <v>2014</v>
      </c>
      <c r="C6063" s="17" t="s">
        <v>82</v>
      </c>
      <c r="D6063" s="20" t="s">
        <v>69</v>
      </c>
      <c r="E6063" s="37" t="s">
        <v>73</v>
      </c>
      <c r="F6063" s="34" t="s">
        <v>78</v>
      </c>
      <c r="G6063" s="21" t="s">
        <v>67</v>
      </c>
      <c r="H6063" s="22">
        <v>1491.9908</v>
      </c>
      <c r="I6063" s="22">
        <v>1493.9924000000001</v>
      </c>
      <c r="J6063" s="22">
        <v>2985.9838</v>
      </c>
      <c r="K6063" s="31">
        <v>1311</v>
      </c>
      <c r="L6063" s="31">
        <v>1334</v>
      </c>
      <c r="M6063" s="31">
        <v>8</v>
      </c>
      <c r="N6063" s="31">
        <v>2653</v>
      </c>
      <c r="O6063" s="22">
        <v>1042</v>
      </c>
      <c r="P6063" s="22">
        <v>1123</v>
      </c>
      <c r="Q6063" s="22">
        <v>7</v>
      </c>
      <c r="R6063" s="23">
        <v>2172</v>
      </c>
      <c r="S6063" s="130">
        <f>IFERROR(Table1[[#This Row],[Female Voters]]/Table1[[#This Row],[Female Population]],"0.0%")</f>
        <v>0.87869174528422023</v>
      </c>
      <c r="T6063" s="130">
        <f>IFERROR(Table1[[#This Row],[Male Voters]]/Table1[[#This Row],[Male Population]],"0.0%")</f>
        <v>0.89290949538966857</v>
      </c>
      <c r="U6063" s="130">
        <f>IFERROR(Table1[[#This Row],[Total Voters]]/Table1[[#This Row],[Total Population]],"0.0%")</f>
        <v>0.888484391643384</v>
      </c>
      <c r="V6063" s="130">
        <f>IFERROR(Table1[[#This Row],[Female Ballots]]/Table1[[#This Row],[Female Population]],"0.0%")</f>
        <v>0.69839572737311784</v>
      </c>
      <c r="W6063" s="130">
        <f>IFERROR(Table1[[#This Row],[Male Ballots]]/Table1[[#This Row],[Male Population]],"0.0%")</f>
        <v>0.75167718389999838</v>
      </c>
      <c r="X6063" s="130">
        <f>IFERROR(Table1[[#This Row],[Total Ballots]]/Table1[[#This Row],[Total Population]],"0.0%")</f>
        <v>0.72739845407064829</v>
      </c>
      <c r="Y6063" s="24">
        <f>Table1[[#This Row],[Female Ballots]]/Table1[[#This Row],[Female Voters]]</f>
        <v>0.79481311975591151</v>
      </c>
      <c r="Z6063" s="24">
        <f>Table1[[#This Row],[Male Ballots]]/Table1[[#This Row],[Male Voters]]</f>
        <v>0.84182908545727131</v>
      </c>
      <c r="AA6063" s="24">
        <f>Table1[[#This Row],[Total Ballots]]/Table1[[#This Row],[Total Voters]]</f>
        <v>0.81869581605729358</v>
      </c>
    </row>
    <row r="6064" spans="1:27" s="12" customFormat="1" x14ac:dyDescent="0.35">
      <c r="A6064" s="19" t="s">
        <v>55</v>
      </c>
      <c r="B6064" s="20">
        <v>2014</v>
      </c>
      <c r="C6064" s="17" t="s">
        <v>82</v>
      </c>
      <c r="D6064" s="20" t="s">
        <v>70</v>
      </c>
      <c r="E6064" s="37" t="s">
        <v>75</v>
      </c>
      <c r="F6064" s="34" t="s">
        <v>78</v>
      </c>
      <c r="G6064" s="21" t="s">
        <v>79</v>
      </c>
      <c r="H6064" s="22">
        <v>323067.00300000003</v>
      </c>
      <c r="I6064" s="22">
        <v>310447.99</v>
      </c>
      <c r="J6064" s="22">
        <v>633514.99</v>
      </c>
      <c r="K6064" s="22">
        <v>232740</v>
      </c>
      <c r="L6064" s="22">
        <v>207599</v>
      </c>
      <c r="M6064" s="22">
        <v>1</v>
      </c>
      <c r="N6064" s="22">
        <v>440340</v>
      </c>
      <c r="O6064" s="22">
        <v>115200</v>
      </c>
      <c r="P6064" s="22">
        <v>105622</v>
      </c>
      <c r="Q6064" s="22"/>
      <c r="R6064" s="23">
        <v>220822</v>
      </c>
      <c r="S6064" s="130">
        <f>IFERROR(Table1[[#This Row],[Female Voters]]/Table1[[#This Row],[Female Population]],"0.0%")</f>
        <v>0.72040783440826972</v>
      </c>
      <c r="T6064" s="130">
        <f>IFERROR(Table1[[#This Row],[Male Voters]]/Table1[[#This Row],[Male Population]],"0.0%")</f>
        <v>0.66870782445716592</v>
      </c>
      <c r="U6064" s="130">
        <f>IFERROR(Table1[[#This Row],[Total Voters]]/Table1[[#This Row],[Total Population]],"0.0%")</f>
        <v>0.69507431860452107</v>
      </c>
      <c r="V6064" s="130">
        <f>IFERROR(Table1[[#This Row],[Female Ballots]]/Table1[[#This Row],[Female Population]],"0.0%")</f>
        <v>0.35658237743332766</v>
      </c>
      <c r="W6064" s="130">
        <f>IFERROR(Table1[[#This Row],[Male Ballots]]/Table1[[#This Row],[Male Population]],"0.0%")</f>
        <v>0.34022446078649116</v>
      </c>
      <c r="X6064" s="130">
        <f>IFERROR(Table1[[#This Row],[Total Ballots]]/Table1[[#This Row],[Total Population]],"0.0%")</f>
        <v>0.34856633779099688</v>
      </c>
      <c r="Y6064" s="24">
        <f>Table1[[#This Row],[Female Ballots]]/Table1[[#This Row],[Female Voters]]</f>
        <v>0.49497293116782676</v>
      </c>
      <c r="Z6064" s="24">
        <f>Table1[[#This Row],[Male Ballots]]/Table1[[#This Row],[Male Voters]]</f>
        <v>0.50877894402188839</v>
      </c>
      <c r="AA6064" s="24">
        <f>Table1[[#This Row],[Total Ballots]]/Table1[[#This Row],[Total Voters]]</f>
        <v>0.50148067402461738</v>
      </c>
    </row>
    <row r="6065" spans="1:27" s="12" customFormat="1" x14ac:dyDescent="0.35">
      <c r="A6065" s="19" t="s">
        <v>55</v>
      </c>
      <c r="B6065" s="20">
        <v>2014</v>
      </c>
      <c r="C6065" s="17" t="s">
        <v>82</v>
      </c>
      <c r="D6065" s="20" t="s">
        <v>70</v>
      </c>
      <c r="E6065" s="37" t="s">
        <v>75</v>
      </c>
      <c r="F6065" s="34" t="s">
        <v>78</v>
      </c>
      <c r="G6065" s="21" t="s">
        <v>62</v>
      </c>
      <c r="H6065" s="22">
        <v>38470.997999999992</v>
      </c>
      <c r="I6065" s="22">
        <v>41727.986999999994</v>
      </c>
      <c r="J6065" s="22">
        <v>80198.989999999991</v>
      </c>
      <c r="K6065" s="31">
        <v>20479</v>
      </c>
      <c r="L6065" s="31">
        <v>19803</v>
      </c>
      <c r="M6065" s="31"/>
      <c r="N6065" s="31">
        <v>40282</v>
      </c>
      <c r="O6065" s="22">
        <v>4779</v>
      </c>
      <c r="P6065" s="22">
        <v>4536</v>
      </c>
      <c r="Q6065" s="22"/>
      <c r="R6065" s="23">
        <v>9315</v>
      </c>
      <c r="S6065" s="130">
        <f>IFERROR(Table1[[#This Row],[Female Voters]]/Table1[[#This Row],[Female Population]],"0.0%")</f>
        <v>0.53232307620405384</v>
      </c>
      <c r="T6065" s="130">
        <f>IFERROR(Table1[[#This Row],[Male Voters]]/Table1[[#This Row],[Male Population]],"0.0%")</f>
        <v>0.47457357576343195</v>
      </c>
      <c r="U6065" s="130">
        <f>IFERROR(Table1[[#This Row],[Total Voters]]/Table1[[#This Row],[Total Population]],"0.0%")</f>
        <v>0.50227565209985814</v>
      </c>
      <c r="V6065" s="130">
        <f>IFERROR(Table1[[#This Row],[Female Ballots]]/Table1[[#This Row],[Female Population]],"0.0%")</f>
        <v>0.12422344749153638</v>
      </c>
      <c r="W6065" s="130">
        <f>IFERROR(Table1[[#This Row],[Male Ballots]]/Table1[[#This Row],[Male Population]],"0.0%")</f>
        <v>0.10870402159586565</v>
      </c>
      <c r="X6065" s="130">
        <f>IFERROR(Table1[[#This Row],[Total Ballots]]/Table1[[#This Row],[Total Population]],"0.0%")</f>
        <v>0.11614859488878851</v>
      </c>
      <c r="Y6065" s="24">
        <f>Table1[[#This Row],[Female Ballots]]/Table1[[#This Row],[Female Voters]]</f>
        <v>0.23336100395527126</v>
      </c>
      <c r="Z6065" s="24">
        <f>Table1[[#This Row],[Male Ballots]]/Table1[[#This Row],[Male Voters]]</f>
        <v>0.22905620360551432</v>
      </c>
      <c r="AA6065" s="24">
        <f>Table1[[#This Row],[Total Ballots]]/Table1[[#This Row],[Total Voters]]</f>
        <v>0.23124472469092894</v>
      </c>
    </row>
    <row r="6066" spans="1:27" s="12" customFormat="1" x14ac:dyDescent="0.35">
      <c r="A6066" s="19" t="s">
        <v>55</v>
      </c>
      <c r="B6066" s="20">
        <v>2014</v>
      </c>
      <c r="C6066" s="17" t="s">
        <v>82</v>
      </c>
      <c r="D6066" s="20" t="s">
        <v>70</v>
      </c>
      <c r="E6066" s="37" t="s">
        <v>75</v>
      </c>
      <c r="F6066" s="34" t="s">
        <v>78</v>
      </c>
      <c r="G6066" s="21" t="s">
        <v>63</v>
      </c>
      <c r="H6066" s="22">
        <v>59954</v>
      </c>
      <c r="I6066" s="22">
        <v>60059</v>
      </c>
      <c r="J6066" s="22">
        <v>120013</v>
      </c>
      <c r="K6066" s="31">
        <v>38582</v>
      </c>
      <c r="L6066" s="31">
        <v>34286</v>
      </c>
      <c r="M6066" s="31">
        <v>1</v>
      </c>
      <c r="N6066" s="31">
        <v>72869</v>
      </c>
      <c r="O6066" s="22">
        <v>10660</v>
      </c>
      <c r="P6066" s="22">
        <v>9428</v>
      </c>
      <c r="Q6066" s="22"/>
      <c r="R6066" s="23">
        <v>20088</v>
      </c>
      <c r="S6066" s="130">
        <f>IFERROR(Table1[[#This Row],[Female Voters]]/Table1[[#This Row],[Female Population]],"0.0%")</f>
        <v>0.64352670380625143</v>
      </c>
      <c r="T6066" s="130">
        <f>IFERROR(Table1[[#This Row],[Male Voters]]/Table1[[#This Row],[Male Population]],"0.0%")</f>
        <v>0.57087197589037442</v>
      </c>
      <c r="U6066" s="130">
        <f>IFERROR(Table1[[#This Row],[Total Voters]]/Table1[[#This Row],[Total Population]],"0.0%")</f>
        <v>0.60717588927866151</v>
      </c>
      <c r="V6066" s="130">
        <f>IFERROR(Table1[[#This Row],[Female Ballots]]/Table1[[#This Row],[Female Population]],"0.0%")</f>
        <v>0.17780298228641958</v>
      </c>
      <c r="W6066" s="130">
        <f>IFERROR(Table1[[#This Row],[Male Ballots]]/Table1[[#This Row],[Male Population]],"0.0%")</f>
        <v>0.15697897067883249</v>
      </c>
      <c r="X6066" s="130">
        <f>IFERROR(Table1[[#This Row],[Total Ballots]]/Table1[[#This Row],[Total Population]],"0.0%")</f>
        <v>0.16738186696441218</v>
      </c>
      <c r="Y6066" s="24">
        <f>Table1[[#This Row],[Female Ballots]]/Table1[[#This Row],[Female Voters]]</f>
        <v>0.27629464517132341</v>
      </c>
      <c r="Z6066" s="24">
        <f>Table1[[#This Row],[Male Ballots]]/Table1[[#This Row],[Male Voters]]</f>
        <v>0.27498104182465144</v>
      </c>
      <c r="AA6066" s="24">
        <f>Table1[[#This Row],[Total Ballots]]/Table1[[#This Row],[Total Voters]]</f>
        <v>0.27567278266478201</v>
      </c>
    </row>
    <row r="6067" spans="1:27" s="12" customFormat="1" x14ac:dyDescent="0.35">
      <c r="A6067" s="19" t="s">
        <v>55</v>
      </c>
      <c r="B6067" s="20">
        <v>2014</v>
      </c>
      <c r="C6067" s="17" t="s">
        <v>82</v>
      </c>
      <c r="D6067" s="20" t="s">
        <v>70</v>
      </c>
      <c r="E6067" s="37" t="s">
        <v>75</v>
      </c>
      <c r="F6067" s="34" t="s">
        <v>78</v>
      </c>
      <c r="G6067" s="21" t="s">
        <v>64</v>
      </c>
      <c r="H6067" s="22">
        <v>57340</v>
      </c>
      <c r="I6067" s="22">
        <v>56833</v>
      </c>
      <c r="J6067" s="22">
        <v>114173</v>
      </c>
      <c r="K6067" s="31">
        <v>37652</v>
      </c>
      <c r="L6067" s="31">
        <v>33588</v>
      </c>
      <c r="M6067" s="31"/>
      <c r="N6067" s="31">
        <v>71240</v>
      </c>
      <c r="O6067" s="22">
        <v>14388</v>
      </c>
      <c r="P6067" s="22">
        <v>13334</v>
      </c>
      <c r="Q6067" s="22"/>
      <c r="R6067" s="23">
        <v>27722</v>
      </c>
      <c r="S6067" s="130">
        <f>IFERROR(Table1[[#This Row],[Female Voters]]/Table1[[#This Row],[Female Population]],"0.0%")</f>
        <v>0.6566445762120684</v>
      </c>
      <c r="T6067" s="130">
        <f>IFERROR(Table1[[#This Row],[Male Voters]]/Table1[[#This Row],[Male Population]],"0.0%")</f>
        <v>0.59099466859043159</v>
      </c>
      <c r="U6067" s="130">
        <f>IFERROR(Table1[[#This Row],[Total Voters]]/Table1[[#This Row],[Total Population]],"0.0%")</f>
        <v>0.62396538586180617</v>
      </c>
      <c r="V6067" s="130">
        <f>IFERROR(Table1[[#This Row],[Female Ballots]]/Table1[[#This Row],[Female Population]],"0.0%")</f>
        <v>0.25092431112661318</v>
      </c>
      <c r="W6067" s="130">
        <f>IFERROR(Table1[[#This Row],[Male Ballots]]/Table1[[#This Row],[Male Population]],"0.0%")</f>
        <v>0.23461721183115444</v>
      </c>
      <c r="X6067" s="130">
        <f>IFERROR(Table1[[#This Row],[Total Ballots]]/Table1[[#This Row],[Total Population]],"0.0%")</f>
        <v>0.24280696837255744</v>
      </c>
      <c r="Y6067" s="24">
        <f>Table1[[#This Row],[Female Ballots]]/Table1[[#This Row],[Female Voters]]</f>
        <v>0.38213109529374267</v>
      </c>
      <c r="Z6067" s="24">
        <f>Table1[[#This Row],[Male Ballots]]/Table1[[#This Row],[Male Voters]]</f>
        <v>0.39698701917351437</v>
      </c>
      <c r="AA6067" s="24">
        <f>Table1[[#This Row],[Total Ballots]]/Table1[[#This Row],[Total Voters]]</f>
        <v>0.38913531723750699</v>
      </c>
    </row>
    <row r="6068" spans="1:27" s="12" customFormat="1" x14ac:dyDescent="0.35">
      <c r="A6068" s="19" t="s">
        <v>55</v>
      </c>
      <c r="B6068" s="20">
        <v>2014</v>
      </c>
      <c r="C6068" s="17" t="s">
        <v>82</v>
      </c>
      <c r="D6068" s="20" t="s">
        <v>70</v>
      </c>
      <c r="E6068" s="37" t="s">
        <v>75</v>
      </c>
      <c r="F6068" s="34" t="s">
        <v>78</v>
      </c>
      <c r="G6068" s="21" t="s">
        <v>65</v>
      </c>
      <c r="H6068" s="22">
        <v>57458</v>
      </c>
      <c r="I6068" s="22">
        <v>56881</v>
      </c>
      <c r="J6068" s="22">
        <v>114339</v>
      </c>
      <c r="K6068" s="31">
        <v>43415</v>
      </c>
      <c r="L6068" s="31">
        <v>39728</v>
      </c>
      <c r="M6068" s="31"/>
      <c r="N6068" s="31">
        <v>83143</v>
      </c>
      <c r="O6068" s="22">
        <v>21547</v>
      </c>
      <c r="P6068" s="22">
        <v>20451</v>
      </c>
      <c r="Q6068" s="22"/>
      <c r="R6068" s="23">
        <v>41998</v>
      </c>
      <c r="S6068" s="130">
        <f>IFERROR(Table1[[#This Row],[Female Voters]]/Table1[[#This Row],[Female Population]],"0.0%")</f>
        <v>0.75559539141633891</v>
      </c>
      <c r="T6068" s="130">
        <f>IFERROR(Table1[[#This Row],[Male Voters]]/Table1[[#This Row],[Male Population]],"0.0%")</f>
        <v>0.69844060406814223</v>
      </c>
      <c r="U6068" s="130">
        <f>IFERROR(Table1[[#This Row],[Total Voters]]/Table1[[#This Row],[Total Population]],"0.0%")</f>
        <v>0.72716221061929875</v>
      </c>
      <c r="V6068" s="130">
        <f>IFERROR(Table1[[#This Row],[Female Ballots]]/Table1[[#This Row],[Female Population]],"0.0%")</f>
        <v>0.37500435100421176</v>
      </c>
      <c r="W6068" s="130">
        <f>IFERROR(Table1[[#This Row],[Male Ballots]]/Table1[[#This Row],[Male Population]],"0.0%")</f>
        <v>0.35954009247376101</v>
      </c>
      <c r="X6068" s="130">
        <f>IFERROR(Table1[[#This Row],[Total Ballots]]/Table1[[#This Row],[Total Population]],"0.0%")</f>
        <v>0.36731124113382135</v>
      </c>
      <c r="Y6068" s="24">
        <f>Table1[[#This Row],[Female Ballots]]/Table1[[#This Row],[Female Voters]]</f>
        <v>0.49630312104111485</v>
      </c>
      <c r="Z6068" s="24">
        <f>Table1[[#This Row],[Male Ballots]]/Table1[[#This Row],[Male Voters]]</f>
        <v>0.51477547321788164</v>
      </c>
      <c r="AA6068" s="24">
        <f>Table1[[#This Row],[Total Ballots]]/Table1[[#This Row],[Total Voters]]</f>
        <v>0.50512971627196512</v>
      </c>
    </row>
    <row r="6069" spans="1:27" s="12" customFormat="1" x14ac:dyDescent="0.35">
      <c r="A6069" s="19" t="s">
        <v>55</v>
      </c>
      <c r="B6069" s="20">
        <v>2014</v>
      </c>
      <c r="C6069" s="17" t="s">
        <v>82</v>
      </c>
      <c r="D6069" s="20" t="s">
        <v>70</v>
      </c>
      <c r="E6069" s="37" t="s">
        <v>75</v>
      </c>
      <c r="F6069" s="34" t="s">
        <v>78</v>
      </c>
      <c r="G6069" s="21" t="s">
        <v>66</v>
      </c>
      <c r="H6069" s="22">
        <v>51256</v>
      </c>
      <c r="I6069" s="22">
        <v>48335</v>
      </c>
      <c r="J6069" s="22">
        <v>99591</v>
      </c>
      <c r="K6069" s="31">
        <v>43631</v>
      </c>
      <c r="L6069" s="31">
        <v>39484</v>
      </c>
      <c r="M6069" s="31"/>
      <c r="N6069" s="31">
        <v>83115</v>
      </c>
      <c r="O6069" s="22">
        <v>27565</v>
      </c>
      <c r="P6069" s="22">
        <v>25751</v>
      </c>
      <c r="Q6069" s="22"/>
      <c r="R6069" s="23">
        <v>53316</v>
      </c>
      <c r="S6069" s="130">
        <f>IFERROR(Table1[[#This Row],[Female Voters]]/Table1[[#This Row],[Female Population]],"0.0%")</f>
        <v>0.85123692835960663</v>
      </c>
      <c r="T6069" s="130">
        <f>IFERROR(Table1[[#This Row],[Male Voters]]/Table1[[#This Row],[Male Population]],"0.0%")</f>
        <v>0.81688217647667327</v>
      </c>
      <c r="U6069" s="130">
        <f>IFERROR(Table1[[#This Row],[Total Voters]]/Table1[[#This Row],[Total Population]],"0.0%")</f>
        <v>0.83456336415941201</v>
      </c>
      <c r="V6069" s="130">
        <f>IFERROR(Table1[[#This Row],[Female Ballots]]/Table1[[#This Row],[Female Population]],"0.0%")</f>
        <v>0.53779069767441856</v>
      </c>
      <c r="W6069" s="130">
        <f>IFERROR(Table1[[#This Row],[Male Ballots]]/Table1[[#This Row],[Male Population]],"0.0%")</f>
        <v>0.53276093927795598</v>
      </c>
      <c r="X6069" s="130">
        <f>IFERROR(Table1[[#This Row],[Total Ballots]]/Table1[[#This Row],[Total Population]],"0.0%")</f>
        <v>0.53534957978130548</v>
      </c>
      <c r="Y6069" s="24">
        <f>Table1[[#This Row],[Female Ballots]]/Table1[[#This Row],[Female Voters]]</f>
        <v>0.6317755724141092</v>
      </c>
      <c r="Z6069" s="24">
        <f>Table1[[#This Row],[Male Ballots]]/Table1[[#This Row],[Male Voters]]</f>
        <v>0.65218822814304533</v>
      </c>
      <c r="AA6069" s="24">
        <f>Table1[[#This Row],[Total Ballots]]/Table1[[#This Row],[Total Voters]]</f>
        <v>0.64147265836491607</v>
      </c>
    </row>
    <row r="6070" spans="1:27" s="12" customFormat="1" x14ac:dyDescent="0.35">
      <c r="A6070" s="19" t="s">
        <v>55</v>
      </c>
      <c r="B6070" s="20">
        <v>2014</v>
      </c>
      <c r="C6070" s="17" t="s">
        <v>82</v>
      </c>
      <c r="D6070" s="20" t="s">
        <v>70</v>
      </c>
      <c r="E6070" s="37" t="s">
        <v>75</v>
      </c>
      <c r="F6070" s="34" t="s">
        <v>78</v>
      </c>
      <c r="G6070" s="21" t="s">
        <v>67</v>
      </c>
      <c r="H6070" s="22">
        <v>58588.005000000005</v>
      </c>
      <c r="I6070" s="22">
        <v>46612.002999999997</v>
      </c>
      <c r="J6070" s="22">
        <v>105200</v>
      </c>
      <c r="K6070" s="31">
        <v>48981</v>
      </c>
      <c r="L6070" s="31">
        <v>40710</v>
      </c>
      <c r="M6070" s="31"/>
      <c r="N6070" s="31">
        <v>89691</v>
      </c>
      <c r="O6070" s="22">
        <v>36261</v>
      </c>
      <c r="P6070" s="22">
        <v>32122</v>
      </c>
      <c r="Q6070" s="22"/>
      <c r="R6070" s="23">
        <v>68383</v>
      </c>
      <c r="S6070" s="130">
        <f>IFERROR(Table1[[#This Row],[Female Voters]]/Table1[[#This Row],[Female Population]],"0.0%")</f>
        <v>0.83602437051748046</v>
      </c>
      <c r="T6070" s="130">
        <f>IFERROR(Table1[[#This Row],[Male Voters]]/Table1[[#This Row],[Male Population]],"0.0%")</f>
        <v>0.87338018921864402</v>
      </c>
      <c r="U6070" s="130">
        <f>IFERROR(Table1[[#This Row],[Total Voters]]/Table1[[#This Row],[Total Population]],"0.0%")</f>
        <v>0.85257604562737643</v>
      </c>
      <c r="V6070" s="130">
        <f>IFERROR(Table1[[#This Row],[Female Ballots]]/Table1[[#This Row],[Female Population]],"0.0%")</f>
        <v>0.6189150833860958</v>
      </c>
      <c r="W6070" s="130">
        <f>IFERROR(Table1[[#This Row],[Male Ballots]]/Table1[[#This Row],[Male Population]],"0.0%")</f>
        <v>0.68913580049327638</v>
      </c>
      <c r="X6070" s="130">
        <f>IFERROR(Table1[[#This Row],[Total Ballots]]/Table1[[#This Row],[Total Population]],"0.0%")</f>
        <v>0.65002851711026621</v>
      </c>
      <c r="Y6070" s="24">
        <f>Table1[[#This Row],[Female Ballots]]/Table1[[#This Row],[Female Voters]]</f>
        <v>0.74030746616034793</v>
      </c>
      <c r="Z6070" s="24">
        <f>Table1[[#This Row],[Male Ballots]]/Table1[[#This Row],[Male Voters]]</f>
        <v>0.78904446082043722</v>
      </c>
      <c r="AA6070" s="24">
        <f>Table1[[#This Row],[Total Ballots]]/Table1[[#This Row],[Total Voters]]</f>
        <v>0.76242878326699448</v>
      </c>
    </row>
    <row r="6071" spans="1:27" s="12" customFormat="1" x14ac:dyDescent="0.35">
      <c r="A6071" s="19" t="s">
        <v>23</v>
      </c>
      <c r="B6071" s="20">
        <v>2014</v>
      </c>
      <c r="C6071" s="17" t="s">
        <v>82</v>
      </c>
      <c r="D6071" s="20" t="s">
        <v>69</v>
      </c>
      <c r="E6071" s="37" t="s">
        <v>74</v>
      </c>
      <c r="F6071" s="34" t="s">
        <v>78</v>
      </c>
      <c r="G6071" s="21" t="s">
        <v>79</v>
      </c>
      <c r="H6071" s="22">
        <v>7173.4357300000001</v>
      </c>
      <c r="I6071" s="22">
        <v>6775.4124599999996</v>
      </c>
      <c r="J6071" s="22">
        <v>13948.84892</v>
      </c>
      <c r="K6071" s="22">
        <v>6292</v>
      </c>
      <c r="L6071" s="22">
        <v>5654</v>
      </c>
      <c r="M6071" s="22">
        <v>18</v>
      </c>
      <c r="N6071" s="22">
        <v>11964</v>
      </c>
      <c r="O6071" s="22">
        <v>4532</v>
      </c>
      <c r="P6071" s="22">
        <v>4060</v>
      </c>
      <c r="Q6071" s="22">
        <v>9</v>
      </c>
      <c r="R6071" s="23">
        <v>8601</v>
      </c>
      <c r="S6071" s="130">
        <f>IFERROR(Table1[[#This Row],[Female Voters]]/Table1[[#This Row],[Female Population]],"0.0%")</f>
        <v>0.87712502583472651</v>
      </c>
      <c r="T6071" s="130">
        <f>IFERROR(Table1[[#This Row],[Male Voters]]/Table1[[#This Row],[Male Population]],"0.0%")</f>
        <v>0.83448794200788778</v>
      </c>
      <c r="U6071" s="130">
        <f>IFERROR(Table1[[#This Row],[Total Voters]]/Table1[[#This Row],[Total Population]],"0.0%")</f>
        <v>0.85770518188392564</v>
      </c>
      <c r="V6071" s="130">
        <f>IFERROR(Table1[[#This Row],[Female Ballots]]/Table1[[#This Row],[Female Population]],"0.0%")</f>
        <v>0.63177536825857916</v>
      </c>
      <c r="W6071" s="130">
        <f>IFERROR(Table1[[#This Row],[Male Ballots]]/Table1[[#This Row],[Male Population]],"0.0%")</f>
        <v>0.59922551194765206</v>
      </c>
      <c r="X6071" s="130">
        <f>IFERROR(Table1[[#This Row],[Total Ballots]]/Table1[[#This Row],[Total Population]],"0.0%")</f>
        <v>0.61661001917282221</v>
      </c>
      <c r="Y6071" s="24">
        <f>Table1[[#This Row],[Female Ballots]]/Table1[[#This Row],[Female Voters]]</f>
        <v>0.72027972027972031</v>
      </c>
      <c r="Z6071" s="24">
        <f>Table1[[#This Row],[Male Ballots]]/Table1[[#This Row],[Male Voters]]</f>
        <v>0.71807569862044573</v>
      </c>
      <c r="AA6071" s="24">
        <f>Table1[[#This Row],[Total Ballots]]/Table1[[#This Row],[Total Voters]]</f>
        <v>0.71890672016048141</v>
      </c>
    </row>
    <row r="6072" spans="1:27" s="12" customFormat="1" x14ac:dyDescent="0.35">
      <c r="A6072" s="19" t="s">
        <v>23</v>
      </c>
      <c r="B6072" s="20">
        <v>2014</v>
      </c>
      <c r="C6072" s="17" t="s">
        <v>82</v>
      </c>
      <c r="D6072" s="20" t="s">
        <v>69</v>
      </c>
      <c r="E6072" s="37" t="s">
        <v>74</v>
      </c>
      <c r="F6072" s="34" t="s">
        <v>78</v>
      </c>
      <c r="G6072" s="21" t="s">
        <v>62</v>
      </c>
      <c r="H6072" s="22">
        <v>372.02292999999997</v>
      </c>
      <c r="I6072" s="22">
        <v>381.02366000000001</v>
      </c>
      <c r="J6072" s="22">
        <v>753.04662000000008</v>
      </c>
      <c r="K6072" s="31">
        <v>294</v>
      </c>
      <c r="L6072" s="31">
        <v>244</v>
      </c>
      <c r="M6072" s="31">
        <v>5</v>
      </c>
      <c r="N6072" s="31">
        <v>543</v>
      </c>
      <c r="O6072" s="22">
        <v>85</v>
      </c>
      <c r="P6072" s="22">
        <v>84</v>
      </c>
      <c r="Q6072" s="22">
        <v>1</v>
      </c>
      <c r="R6072" s="23">
        <v>170</v>
      </c>
      <c r="S6072" s="130">
        <f>IFERROR(Table1[[#This Row],[Female Voters]]/Table1[[#This Row],[Female Population]],"0.0%")</f>
        <v>0.79027386833386859</v>
      </c>
      <c r="T6072" s="130">
        <f>IFERROR(Table1[[#This Row],[Male Voters]]/Table1[[#This Row],[Male Population]],"0.0%")</f>
        <v>0.64038018006545838</v>
      </c>
      <c r="U6072" s="130">
        <f>IFERROR(Table1[[#This Row],[Total Voters]]/Table1[[#This Row],[Total Population]],"0.0%")</f>
        <v>0.72107089465456997</v>
      </c>
      <c r="V6072" s="130">
        <f>IFERROR(Table1[[#This Row],[Female Ballots]]/Table1[[#This Row],[Female Population]],"0.0%")</f>
        <v>0.22848054016455385</v>
      </c>
      <c r="W6072" s="130">
        <f>IFERROR(Table1[[#This Row],[Male Ballots]]/Table1[[#This Row],[Male Population]],"0.0%")</f>
        <v>0.22045875051433814</v>
      </c>
      <c r="X6072" s="130">
        <f>IFERROR(Table1[[#This Row],[Total Ballots]]/Table1[[#This Row],[Total Population]],"0.0%")</f>
        <v>0.22574963552721342</v>
      </c>
      <c r="Y6072" s="24">
        <f>Table1[[#This Row],[Female Ballots]]/Table1[[#This Row],[Female Voters]]</f>
        <v>0.28911564625850339</v>
      </c>
      <c r="Z6072" s="24">
        <f>Table1[[#This Row],[Male Ballots]]/Table1[[#This Row],[Male Voters]]</f>
        <v>0.34426229508196721</v>
      </c>
      <c r="AA6072" s="24">
        <f>Table1[[#This Row],[Total Ballots]]/Table1[[#This Row],[Total Voters]]</f>
        <v>0.31307550644567217</v>
      </c>
    </row>
    <row r="6073" spans="1:27" s="12" customFormat="1" x14ac:dyDescent="0.35">
      <c r="A6073" s="19" t="s">
        <v>23</v>
      </c>
      <c r="B6073" s="20">
        <v>2014</v>
      </c>
      <c r="C6073" s="17" t="s">
        <v>82</v>
      </c>
      <c r="D6073" s="20" t="s">
        <v>69</v>
      </c>
      <c r="E6073" s="37" t="s">
        <v>74</v>
      </c>
      <c r="F6073" s="34" t="s">
        <v>78</v>
      </c>
      <c r="G6073" s="21" t="s">
        <v>63</v>
      </c>
      <c r="H6073" s="22">
        <v>684.04199999999992</v>
      </c>
      <c r="I6073" s="22">
        <v>663.04070000000002</v>
      </c>
      <c r="J6073" s="22">
        <v>1347.0826000000002</v>
      </c>
      <c r="K6073" s="31">
        <v>543</v>
      </c>
      <c r="L6073" s="31">
        <v>492</v>
      </c>
      <c r="M6073" s="31">
        <v>3</v>
      </c>
      <c r="N6073" s="31">
        <v>1038</v>
      </c>
      <c r="O6073" s="22">
        <v>220</v>
      </c>
      <c r="P6073" s="22">
        <v>176</v>
      </c>
      <c r="Q6073" s="22">
        <v>2</v>
      </c>
      <c r="R6073" s="23">
        <v>398</v>
      </c>
      <c r="S6073" s="130">
        <f>IFERROR(Table1[[#This Row],[Female Voters]]/Table1[[#This Row],[Female Population]],"0.0%")</f>
        <v>0.79381090634785589</v>
      </c>
      <c r="T6073" s="130">
        <f>IFERROR(Table1[[#This Row],[Male Voters]]/Table1[[#This Row],[Male Population]],"0.0%")</f>
        <v>0.74203589613729593</v>
      </c>
      <c r="U6073" s="130">
        <f>IFERROR(Table1[[#This Row],[Total Voters]]/Table1[[#This Row],[Total Population]],"0.0%")</f>
        <v>0.77055408480519294</v>
      </c>
      <c r="V6073" s="130">
        <f>IFERROR(Table1[[#This Row],[Female Ballots]]/Table1[[#This Row],[Female Population]],"0.0%")</f>
        <v>0.32161767844664513</v>
      </c>
      <c r="W6073" s="130">
        <f>IFERROR(Table1[[#This Row],[Male Ballots]]/Table1[[#This Row],[Male Population]],"0.0%")</f>
        <v>0.26544373520358555</v>
      </c>
      <c r="X6073" s="130">
        <f>IFERROR(Table1[[#This Row],[Total Ballots]]/Table1[[#This Row],[Total Population]],"0.0%")</f>
        <v>0.29545330033956341</v>
      </c>
      <c r="Y6073" s="24">
        <f>Table1[[#This Row],[Female Ballots]]/Table1[[#This Row],[Female Voters]]</f>
        <v>0.40515653775322286</v>
      </c>
      <c r="Z6073" s="24">
        <f>Table1[[#This Row],[Male Ballots]]/Table1[[#This Row],[Male Voters]]</f>
        <v>0.35772357723577236</v>
      </c>
      <c r="AA6073" s="24">
        <f>Table1[[#This Row],[Total Ballots]]/Table1[[#This Row],[Total Voters]]</f>
        <v>0.38342967244701348</v>
      </c>
    </row>
    <row r="6074" spans="1:27" s="12" customFormat="1" x14ac:dyDescent="0.35">
      <c r="A6074" s="19" t="s">
        <v>23</v>
      </c>
      <c r="B6074" s="20">
        <v>2014</v>
      </c>
      <c r="C6074" s="17" t="s">
        <v>82</v>
      </c>
      <c r="D6074" s="20" t="s">
        <v>69</v>
      </c>
      <c r="E6074" s="37" t="s">
        <v>74</v>
      </c>
      <c r="F6074" s="34" t="s">
        <v>78</v>
      </c>
      <c r="G6074" s="21" t="s">
        <v>64</v>
      </c>
      <c r="H6074" s="22">
        <v>830.05089999999996</v>
      </c>
      <c r="I6074" s="22">
        <v>832.05089999999996</v>
      </c>
      <c r="J6074" s="22">
        <v>1662.1017999999999</v>
      </c>
      <c r="K6074" s="31">
        <v>575</v>
      </c>
      <c r="L6074" s="31">
        <v>517</v>
      </c>
      <c r="M6074" s="31">
        <v>2</v>
      </c>
      <c r="N6074" s="31">
        <v>1094</v>
      </c>
      <c r="O6074" s="22">
        <v>337</v>
      </c>
      <c r="P6074" s="22">
        <v>278</v>
      </c>
      <c r="Q6074" s="22">
        <v>1</v>
      </c>
      <c r="R6074" s="23">
        <v>616</v>
      </c>
      <c r="S6074" s="130">
        <f>IFERROR(Table1[[#This Row],[Female Voters]]/Table1[[#This Row],[Female Population]],"0.0%")</f>
        <v>0.69272860254714508</v>
      </c>
      <c r="T6074" s="130">
        <f>IFERROR(Table1[[#This Row],[Male Voters]]/Table1[[#This Row],[Male Population]],"0.0%")</f>
        <v>0.62135621751025094</v>
      </c>
      <c r="U6074" s="130">
        <f>IFERROR(Table1[[#This Row],[Total Voters]]/Table1[[#This Row],[Total Population]],"0.0%")</f>
        <v>0.65820276471633687</v>
      </c>
      <c r="V6074" s="130">
        <f>IFERROR(Table1[[#This Row],[Female Ballots]]/Table1[[#This Row],[Female Population]],"0.0%")</f>
        <v>0.40599919836241372</v>
      </c>
      <c r="W6074" s="130">
        <f>IFERROR(Table1[[#This Row],[Male Ballots]]/Table1[[#This Row],[Male Population]],"0.0%")</f>
        <v>0.33411417498616974</v>
      </c>
      <c r="X6074" s="130">
        <f>IFERROR(Table1[[#This Row],[Total Ballots]]/Table1[[#This Row],[Total Population]],"0.0%")</f>
        <v>0.37061508506879665</v>
      </c>
      <c r="Y6074" s="24">
        <f>Table1[[#This Row],[Female Ballots]]/Table1[[#This Row],[Female Voters]]</f>
        <v>0.58608695652173914</v>
      </c>
      <c r="Z6074" s="24">
        <f>Table1[[#This Row],[Male Ballots]]/Table1[[#This Row],[Male Voters]]</f>
        <v>0.53771760154738879</v>
      </c>
      <c r="AA6074" s="24">
        <f>Table1[[#This Row],[Total Ballots]]/Table1[[#This Row],[Total Voters]]</f>
        <v>0.56307129798903111</v>
      </c>
    </row>
    <row r="6075" spans="1:27" s="12" customFormat="1" x14ac:dyDescent="0.35">
      <c r="A6075" s="19" t="s">
        <v>23</v>
      </c>
      <c r="B6075" s="20">
        <v>2014</v>
      </c>
      <c r="C6075" s="17" t="s">
        <v>82</v>
      </c>
      <c r="D6075" s="20" t="s">
        <v>69</v>
      </c>
      <c r="E6075" s="37" t="s">
        <v>74</v>
      </c>
      <c r="F6075" s="34" t="s">
        <v>78</v>
      </c>
      <c r="G6075" s="21" t="s">
        <v>65</v>
      </c>
      <c r="H6075" s="22">
        <v>1196.0729000000001</v>
      </c>
      <c r="I6075" s="22">
        <v>1076.0657000000001</v>
      </c>
      <c r="J6075" s="22">
        <v>2272.1390000000001</v>
      </c>
      <c r="K6075" s="31">
        <v>921</v>
      </c>
      <c r="L6075" s="31">
        <v>769</v>
      </c>
      <c r="M6075" s="31">
        <v>1</v>
      </c>
      <c r="N6075" s="31">
        <v>1691</v>
      </c>
      <c r="O6075" s="22">
        <v>612</v>
      </c>
      <c r="P6075" s="22">
        <v>515</v>
      </c>
      <c r="Q6075" s="22"/>
      <c r="R6075" s="23">
        <v>1127</v>
      </c>
      <c r="S6075" s="130">
        <f>IFERROR(Table1[[#This Row],[Female Voters]]/Table1[[#This Row],[Female Population]],"0.0%")</f>
        <v>0.77001995446933036</v>
      </c>
      <c r="T6075" s="130">
        <f>IFERROR(Table1[[#This Row],[Male Voters]]/Table1[[#This Row],[Male Population]],"0.0%")</f>
        <v>0.71464037930026014</v>
      </c>
      <c r="U6075" s="130">
        <f>IFERROR(Table1[[#This Row],[Total Voters]]/Table1[[#This Row],[Total Population]],"0.0%")</f>
        <v>0.74423263717580657</v>
      </c>
      <c r="V6075" s="130">
        <f>IFERROR(Table1[[#This Row],[Female Ballots]]/Table1[[#This Row],[Female Population]],"0.0%")</f>
        <v>0.51167449743238891</v>
      </c>
      <c r="W6075" s="130">
        <f>IFERROR(Table1[[#This Row],[Male Ballots]]/Table1[[#This Row],[Male Population]],"0.0%")</f>
        <v>0.47859531253528476</v>
      </c>
      <c r="X6075" s="130">
        <f>IFERROR(Table1[[#This Row],[Total Ballots]]/Table1[[#This Row],[Total Population]],"0.0%")</f>
        <v>0.49600838681084208</v>
      </c>
      <c r="Y6075" s="24">
        <f>Table1[[#This Row],[Female Ballots]]/Table1[[#This Row],[Female Voters]]</f>
        <v>0.66449511400651462</v>
      </c>
      <c r="Z6075" s="24">
        <f>Table1[[#This Row],[Male Ballots]]/Table1[[#This Row],[Male Voters]]</f>
        <v>0.66970091027308187</v>
      </c>
      <c r="AA6075" s="24">
        <f>Table1[[#This Row],[Total Ballots]]/Table1[[#This Row],[Total Voters]]</f>
        <v>0.66646954464813724</v>
      </c>
    </row>
    <row r="6076" spans="1:27" s="12" customFormat="1" x14ac:dyDescent="0.35">
      <c r="A6076" s="19" t="s">
        <v>23</v>
      </c>
      <c r="B6076" s="20">
        <v>2014</v>
      </c>
      <c r="C6076" s="17" t="s">
        <v>82</v>
      </c>
      <c r="D6076" s="20" t="s">
        <v>69</v>
      </c>
      <c r="E6076" s="37" t="s">
        <v>74</v>
      </c>
      <c r="F6076" s="34" t="s">
        <v>78</v>
      </c>
      <c r="G6076" s="21" t="s">
        <v>66</v>
      </c>
      <c r="H6076" s="22">
        <v>1758.1067</v>
      </c>
      <c r="I6076" s="22">
        <v>1564.095</v>
      </c>
      <c r="J6076" s="22">
        <v>3322.2020000000002</v>
      </c>
      <c r="K6076" s="31">
        <v>1631</v>
      </c>
      <c r="L6076" s="31">
        <v>1350</v>
      </c>
      <c r="M6076" s="31">
        <v>1</v>
      </c>
      <c r="N6076" s="31">
        <v>2982</v>
      </c>
      <c r="O6076" s="22">
        <v>1272</v>
      </c>
      <c r="P6076" s="22">
        <v>1044</v>
      </c>
      <c r="Q6076" s="22">
        <v>2</v>
      </c>
      <c r="R6076" s="23">
        <v>2318</v>
      </c>
      <c r="S6076" s="130">
        <f>IFERROR(Table1[[#This Row],[Female Voters]]/Table1[[#This Row],[Female Population]],"0.0%")</f>
        <v>0.92770251088855982</v>
      </c>
      <c r="T6076" s="130">
        <f>IFERROR(Table1[[#This Row],[Male Voters]]/Table1[[#This Row],[Male Population]],"0.0%")</f>
        <v>0.86311892819809533</v>
      </c>
      <c r="U6076" s="130">
        <f>IFERROR(Table1[[#This Row],[Total Voters]]/Table1[[#This Row],[Total Population]],"0.0%")</f>
        <v>0.89759743688071947</v>
      </c>
      <c r="V6076" s="130">
        <f>IFERROR(Table1[[#This Row],[Female Ballots]]/Table1[[#This Row],[Female Population]],"0.0%")</f>
        <v>0.72350557562860096</v>
      </c>
      <c r="W6076" s="130">
        <f>IFERROR(Table1[[#This Row],[Male Ballots]]/Table1[[#This Row],[Male Population]],"0.0%")</f>
        <v>0.66747863780652705</v>
      </c>
      <c r="X6076" s="130">
        <f>IFERROR(Table1[[#This Row],[Total Ballots]]/Table1[[#This Row],[Total Population]],"0.0%")</f>
        <v>0.69772999956053239</v>
      </c>
      <c r="Y6076" s="24">
        <f>Table1[[#This Row],[Female Ballots]]/Table1[[#This Row],[Female Voters]]</f>
        <v>0.77988963825873692</v>
      </c>
      <c r="Z6076" s="24">
        <f>Table1[[#This Row],[Male Ballots]]/Table1[[#This Row],[Male Voters]]</f>
        <v>0.77333333333333332</v>
      </c>
      <c r="AA6076" s="24">
        <f>Table1[[#This Row],[Total Ballots]]/Table1[[#This Row],[Total Voters]]</f>
        <v>0.77733065057008721</v>
      </c>
    </row>
    <row r="6077" spans="1:27" s="12" customFormat="1" x14ac:dyDescent="0.35">
      <c r="A6077" s="19" t="s">
        <v>23</v>
      </c>
      <c r="B6077" s="20">
        <v>2014</v>
      </c>
      <c r="C6077" s="17" t="s">
        <v>82</v>
      </c>
      <c r="D6077" s="20" t="s">
        <v>69</v>
      </c>
      <c r="E6077" s="37" t="s">
        <v>74</v>
      </c>
      <c r="F6077" s="34" t="s">
        <v>78</v>
      </c>
      <c r="G6077" s="21" t="s">
        <v>67</v>
      </c>
      <c r="H6077" s="22">
        <v>2333.1403</v>
      </c>
      <c r="I6077" s="22">
        <v>2259.1365000000001</v>
      </c>
      <c r="J6077" s="22">
        <v>4592.2768999999998</v>
      </c>
      <c r="K6077" s="31">
        <v>2328</v>
      </c>
      <c r="L6077" s="31">
        <v>2282</v>
      </c>
      <c r="M6077" s="31">
        <v>6</v>
      </c>
      <c r="N6077" s="31">
        <v>4616</v>
      </c>
      <c r="O6077" s="22">
        <v>2006</v>
      </c>
      <c r="P6077" s="22">
        <v>1963</v>
      </c>
      <c r="Q6077" s="22">
        <v>3</v>
      </c>
      <c r="R6077" s="23">
        <v>3972</v>
      </c>
      <c r="S6077" s="130">
        <f>IFERROR(Table1[[#This Row],[Female Voters]]/Table1[[#This Row],[Female Population]],"0.0%")</f>
        <v>0.99779683202077474</v>
      </c>
      <c r="T6077" s="130">
        <f>IFERROR(Table1[[#This Row],[Male Voters]]/Table1[[#This Row],[Male Population]],"0.0%")</f>
        <v>1.0101204597420297</v>
      </c>
      <c r="U6077" s="130">
        <f>IFERROR(Table1[[#This Row],[Total Voters]]/Table1[[#This Row],[Total Population]],"0.0%")</f>
        <v>1.0051658688089997</v>
      </c>
      <c r="V6077" s="130">
        <f>IFERROR(Table1[[#This Row],[Female Ballots]]/Table1[[#This Row],[Female Population]],"0.0%")</f>
        <v>0.85978541453336521</v>
      </c>
      <c r="W6077" s="130">
        <f>IFERROR(Table1[[#This Row],[Male Ballots]]/Table1[[#This Row],[Male Population]],"0.0%")</f>
        <v>0.86891606593935333</v>
      </c>
      <c r="X6077" s="130">
        <f>IFERROR(Table1[[#This Row],[Total Ballots]]/Table1[[#This Row],[Total Population]],"0.0%")</f>
        <v>0.8649304226406731</v>
      </c>
      <c r="Y6077" s="24">
        <f>Table1[[#This Row],[Female Ballots]]/Table1[[#This Row],[Female Voters]]</f>
        <v>0.86168384879725091</v>
      </c>
      <c r="Z6077" s="24">
        <f>Table1[[#This Row],[Male Ballots]]/Table1[[#This Row],[Male Voters]]</f>
        <v>0.86021034180543388</v>
      </c>
      <c r="AA6077" s="24">
        <f>Table1[[#This Row],[Total Ballots]]/Table1[[#This Row],[Total Voters]]</f>
        <v>0.86048526863084918</v>
      </c>
    </row>
    <row r="6078" spans="1:27" s="12" customFormat="1" x14ac:dyDescent="0.35">
      <c r="A6078" s="19" t="s">
        <v>38</v>
      </c>
      <c r="B6078" s="20">
        <v>2014</v>
      </c>
      <c r="C6078" s="17" t="s">
        <v>82</v>
      </c>
      <c r="D6078" s="20" t="s">
        <v>69</v>
      </c>
      <c r="E6078" s="37" t="s">
        <v>74</v>
      </c>
      <c r="F6078" s="34" t="s">
        <v>78</v>
      </c>
      <c r="G6078" s="21" t="s">
        <v>79</v>
      </c>
      <c r="H6078" s="22">
        <v>47307.078199999996</v>
      </c>
      <c r="I6078" s="22">
        <v>45508.077700000002</v>
      </c>
      <c r="J6078" s="22">
        <v>92815.15400000001</v>
      </c>
      <c r="K6078" s="22">
        <v>35497</v>
      </c>
      <c r="L6078" s="22">
        <v>31734</v>
      </c>
      <c r="M6078" s="22">
        <v>2</v>
      </c>
      <c r="N6078" s="22">
        <v>67233</v>
      </c>
      <c r="O6078" s="22">
        <v>21368</v>
      </c>
      <c r="P6078" s="22">
        <v>19386</v>
      </c>
      <c r="Q6078" s="22"/>
      <c r="R6078" s="23">
        <v>40754</v>
      </c>
      <c r="S6078" s="130">
        <f>IFERROR(Table1[[#This Row],[Female Voters]]/Table1[[#This Row],[Female Population]],"0.0%")</f>
        <v>0.7503528298646861</v>
      </c>
      <c r="T6078" s="130">
        <f>IFERROR(Table1[[#This Row],[Male Voters]]/Table1[[#This Row],[Male Population]],"0.0%")</f>
        <v>0.69732675172961656</v>
      </c>
      <c r="U6078" s="130">
        <f>IFERROR(Table1[[#This Row],[Total Voters]]/Table1[[#This Row],[Total Population]],"0.0%")</f>
        <v>0.72437524587849089</v>
      </c>
      <c r="V6078" s="130">
        <f>IFERROR(Table1[[#This Row],[Female Ballots]]/Table1[[#This Row],[Female Population]],"0.0%")</f>
        <v>0.45168716422651528</v>
      </c>
      <c r="W6078" s="130">
        <f>IFERROR(Table1[[#This Row],[Male Ballots]]/Table1[[#This Row],[Male Population]],"0.0%")</f>
        <v>0.42599030721088882</v>
      </c>
      <c r="X6078" s="130">
        <f>IFERROR(Table1[[#This Row],[Total Ballots]]/Table1[[#This Row],[Total Population]],"0.0%")</f>
        <v>0.43908778085957811</v>
      </c>
      <c r="Y6078" s="24">
        <f>Table1[[#This Row],[Female Ballots]]/Table1[[#This Row],[Female Voters]]</f>
        <v>0.6019663633546497</v>
      </c>
      <c r="Z6078" s="24">
        <f>Table1[[#This Row],[Male Ballots]]/Table1[[#This Row],[Male Voters]]</f>
        <v>0.61089052750992623</v>
      </c>
      <c r="AA6078" s="24">
        <f>Table1[[#This Row],[Total Ballots]]/Table1[[#This Row],[Total Voters]]</f>
        <v>0.60616066514955458</v>
      </c>
    </row>
    <row r="6079" spans="1:27" s="12" customFormat="1" x14ac:dyDescent="0.35">
      <c r="A6079" s="19" t="s">
        <v>38</v>
      </c>
      <c r="B6079" s="20">
        <v>2014</v>
      </c>
      <c r="C6079" s="17" t="s">
        <v>82</v>
      </c>
      <c r="D6079" s="20" t="s">
        <v>69</v>
      </c>
      <c r="E6079" s="37" t="s">
        <v>74</v>
      </c>
      <c r="F6079" s="34" t="s">
        <v>78</v>
      </c>
      <c r="G6079" s="21" t="s">
        <v>62</v>
      </c>
      <c r="H6079" s="22">
        <v>4516.9682000000003</v>
      </c>
      <c r="I6079" s="22">
        <v>4914.9686999999994</v>
      </c>
      <c r="J6079" s="22">
        <v>9431.9369999999999</v>
      </c>
      <c r="K6079" s="31">
        <v>2529</v>
      </c>
      <c r="L6079" s="31">
        <v>2375</v>
      </c>
      <c r="M6079" s="31"/>
      <c r="N6079" s="31">
        <v>4904</v>
      </c>
      <c r="O6079" s="22">
        <v>707</v>
      </c>
      <c r="P6079" s="22">
        <v>610</v>
      </c>
      <c r="Q6079" s="22"/>
      <c r="R6079" s="23">
        <v>1317</v>
      </c>
      <c r="S6079" s="130">
        <f>IFERROR(Table1[[#This Row],[Female Voters]]/Table1[[#This Row],[Female Population]],"0.0%")</f>
        <v>0.55988882100166215</v>
      </c>
      <c r="T6079" s="130">
        <f>IFERROR(Table1[[#This Row],[Male Voters]]/Table1[[#This Row],[Male Population]],"0.0%")</f>
        <v>0.48321772628989484</v>
      </c>
      <c r="U6079" s="130">
        <f>IFERROR(Table1[[#This Row],[Total Voters]]/Table1[[#This Row],[Total Population]],"0.0%")</f>
        <v>0.5199356187387596</v>
      </c>
      <c r="V6079" s="130">
        <f>IFERROR(Table1[[#This Row],[Female Ballots]]/Table1[[#This Row],[Female Population]],"0.0%")</f>
        <v>0.15652091595420131</v>
      </c>
      <c r="W6079" s="130">
        <f>IFERROR(Table1[[#This Row],[Male Ballots]]/Table1[[#This Row],[Male Population]],"0.0%")</f>
        <v>0.12411065812077299</v>
      </c>
      <c r="X6079" s="130">
        <f>IFERROR(Table1[[#This Row],[Total Ballots]]/Table1[[#This Row],[Total Population]],"0.0%")</f>
        <v>0.13963197591332513</v>
      </c>
      <c r="Y6079" s="24">
        <f>Table1[[#This Row],[Female Ballots]]/Table1[[#This Row],[Female Voters]]</f>
        <v>0.27955713720838277</v>
      </c>
      <c r="Z6079" s="24">
        <f>Table1[[#This Row],[Male Ballots]]/Table1[[#This Row],[Male Voters]]</f>
        <v>0.25684210526315787</v>
      </c>
      <c r="AA6079" s="24">
        <f>Table1[[#This Row],[Total Ballots]]/Table1[[#This Row],[Total Voters]]</f>
        <v>0.26855628058727571</v>
      </c>
    </row>
    <row r="6080" spans="1:27" s="12" customFormat="1" x14ac:dyDescent="0.35">
      <c r="A6080" s="19" t="s">
        <v>38</v>
      </c>
      <c r="B6080" s="20">
        <v>2014</v>
      </c>
      <c r="C6080" s="17" t="s">
        <v>82</v>
      </c>
      <c r="D6080" s="20" t="s">
        <v>69</v>
      </c>
      <c r="E6080" s="37" t="s">
        <v>74</v>
      </c>
      <c r="F6080" s="34" t="s">
        <v>78</v>
      </c>
      <c r="G6080" s="21" t="s">
        <v>63</v>
      </c>
      <c r="H6080" s="22">
        <v>7148.9629999999997</v>
      </c>
      <c r="I6080" s="22">
        <v>7355.9610000000002</v>
      </c>
      <c r="J6080" s="22">
        <v>14504.923999999999</v>
      </c>
      <c r="K6080" s="31">
        <v>4628</v>
      </c>
      <c r="L6080" s="31">
        <v>4091</v>
      </c>
      <c r="M6080" s="31"/>
      <c r="N6080" s="31">
        <v>8719</v>
      </c>
      <c r="O6080" s="22">
        <v>1460</v>
      </c>
      <c r="P6080" s="22">
        <v>1362</v>
      </c>
      <c r="Q6080" s="22"/>
      <c r="R6080" s="23">
        <v>2822</v>
      </c>
      <c r="S6080" s="130">
        <f>IFERROR(Table1[[#This Row],[Female Voters]]/Table1[[#This Row],[Female Population]],"0.0%")</f>
        <v>0.64736661806754348</v>
      </c>
      <c r="T6080" s="130">
        <f>IFERROR(Table1[[#This Row],[Male Voters]]/Table1[[#This Row],[Male Population]],"0.0%")</f>
        <v>0.55614759240838818</v>
      </c>
      <c r="U6080" s="130">
        <f>IFERROR(Table1[[#This Row],[Total Voters]]/Table1[[#This Row],[Total Population]],"0.0%")</f>
        <v>0.60110621744726145</v>
      </c>
      <c r="V6080" s="130">
        <f>IFERROR(Table1[[#This Row],[Female Ballots]]/Table1[[#This Row],[Female Population]],"0.0%")</f>
        <v>0.20422542402303664</v>
      </c>
      <c r="W6080" s="130">
        <f>IFERROR(Table1[[#This Row],[Male Ballots]]/Table1[[#This Row],[Male Population]],"0.0%")</f>
        <v>0.18515595718900629</v>
      </c>
      <c r="X6080" s="130">
        <f>IFERROR(Table1[[#This Row],[Total Ballots]]/Table1[[#This Row],[Total Population]],"0.0%")</f>
        <v>0.19455462158919276</v>
      </c>
      <c r="Y6080" s="24">
        <f>Table1[[#This Row],[Female Ballots]]/Table1[[#This Row],[Female Voters]]</f>
        <v>0.31547104580812446</v>
      </c>
      <c r="Z6080" s="24">
        <f>Table1[[#This Row],[Male Ballots]]/Table1[[#This Row],[Male Voters]]</f>
        <v>0.33292593497922268</v>
      </c>
      <c r="AA6080" s="24">
        <f>Table1[[#This Row],[Total Ballots]]/Table1[[#This Row],[Total Voters]]</f>
        <v>0.3236609702947586</v>
      </c>
    </row>
    <row r="6081" spans="1:27" s="12" customFormat="1" x14ac:dyDescent="0.35">
      <c r="A6081" s="19" t="s">
        <v>38</v>
      </c>
      <c r="B6081" s="20">
        <v>2014</v>
      </c>
      <c r="C6081" s="17" t="s">
        <v>82</v>
      </c>
      <c r="D6081" s="20" t="s">
        <v>69</v>
      </c>
      <c r="E6081" s="37" t="s">
        <v>74</v>
      </c>
      <c r="F6081" s="34" t="s">
        <v>78</v>
      </c>
      <c r="G6081" s="21" t="s">
        <v>64</v>
      </c>
      <c r="H6081" s="22">
        <v>7071.9920000000002</v>
      </c>
      <c r="I6081" s="22">
        <v>7244.9920000000002</v>
      </c>
      <c r="J6081" s="22">
        <v>14316.984</v>
      </c>
      <c r="K6081" s="31">
        <v>4511</v>
      </c>
      <c r="L6081" s="31">
        <v>4032</v>
      </c>
      <c r="M6081" s="31">
        <v>1</v>
      </c>
      <c r="N6081" s="31">
        <v>8544</v>
      </c>
      <c r="O6081" s="22">
        <v>2048</v>
      </c>
      <c r="P6081" s="22">
        <v>1847</v>
      </c>
      <c r="Q6081" s="22"/>
      <c r="R6081" s="23">
        <v>3895</v>
      </c>
      <c r="S6081" s="130">
        <f>IFERROR(Table1[[#This Row],[Female Voters]]/Table1[[#This Row],[Female Population]],"0.0%")</f>
        <v>0.63786836862937624</v>
      </c>
      <c r="T6081" s="130">
        <f>IFERROR(Table1[[#This Row],[Male Voters]]/Table1[[#This Row],[Male Population]],"0.0%")</f>
        <v>0.5565223536478715</v>
      </c>
      <c r="U6081" s="130">
        <f>IFERROR(Table1[[#This Row],[Total Voters]]/Table1[[#This Row],[Total Population]],"0.0%")</f>
        <v>0.59677373390932054</v>
      </c>
      <c r="V6081" s="130">
        <f>IFERROR(Table1[[#This Row],[Female Ballots]]/Table1[[#This Row],[Female Population]],"0.0%")</f>
        <v>0.28959308777498616</v>
      </c>
      <c r="W6081" s="130">
        <f>IFERROR(Table1[[#This Row],[Male Ballots]]/Table1[[#This Row],[Male Population]],"0.0%")</f>
        <v>0.25493471904454829</v>
      </c>
      <c r="X6081" s="130">
        <f>IFERROR(Table1[[#This Row],[Total Ballots]]/Table1[[#This Row],[Total Population]],"0.0%")</f>
        <v>0.27205450533436371</v>
      </c>
      <c r="Y6081" s="24">
        <f>Table1[[#This Row],[Female Ballots]]/Table1[[#This Row],[Female Voters]]</f>
        <v>0.4540013300820217</v>
      </c>
      <c r="Z6081" s="24">
        <f>Table1[[#This Row],[Male Ballots]]/Table1[[#This Row],[Male Voters]]</f>
        <v>0.45808531746031744</v>
      </c>
      <c r="AA6081" s="24">
        <f>Table1[[#This Row],[Total Ballots]]/Table1[[#This Row],[Total Voters]]</f>
        <v>0.45587546816479402</v>
      </c>
    </row>
    <row r="6082" spans="1:27" s="12" customFormat="1" x14ac:dyDescent="0.35">
      <c r="A6082" s="19" t="s">
        <v>38</v>
      </c>
      <c r="B6082" s="20">
        <v>2014</v>
      </c>
      <c r="C6082" s="17" t="s">
        <v>82</v>
      </c>
      <c r="D6082" s="20" t="s">
        <v>69</v>
      </c>
      <c r="E6082" s="37" t="s">
        <v>74</v>
      </c>
      <c r="F6082" s="34" t="s">
        <v>78</v>
      </c>
      <c r="G6082" s="21" t="s">
        <v>65</v>
      </c>
      <c r="H6082" s="22">
        <v>7819.0230000000001</v>
      </c>
      <c r="I6082" s="22">
        <v>7602.0190000000002</v>
      </c>
      <c r="J6082" s="22">
        <v>15421.042000000001</v>
      </c>
      <c r="K6082" s="31">
        <v>5672</v>
      </c>
      <c r="L6082" s="31">
        <v>5190</v>
      </c>
      <c r="M6082" s="31"/>
      <c r="N6082" s="31">
        <v>10862</v>
      </c>
      <c r="O6082" s="22">
        <v>3213</v>
      </c>
      <c r="P6082" s="22">
        <v>2987</v>
      </c>
      <c r="Q6082" s="22"/>
      <c r="R6082" s="23">
        <v>6200</v>
      </c>
      <c r="S6082" s="130">
        <f>IFERROR(Table1[[#This Row],[Female Voters]]/Table1[[#This Row],[Female Population]],"0.0%")</f>
        <v>0.72541032300327035</v>
      </c>
      <c r="T6082" s="130">
        <f>IFERROR(Table1[[#This Row],[Male Voters]]/Table1[[#This Row],[Male Population]],"0.0%")</f>
        <v>0.68271336864588206</v>
      </c>
      <c r="U6082" s="130">
        <f>IFERROR(Table1[[#This Row],[Total Voters]]/Table1[[#This Row],[Total Population]],"0.0%")</f>
        <v>0.70436226034531257</v>
      </c>
      <c r="V6082" s="130">
        <f>IFERROR(Table1[[#This Row],[Female Ballots]]/Table1[[#This Row],[Female Population]],"0.0%")</f>
        <v>0.4109209040566833</v>
      </c>
      <c r="W6082" s="130">
        <f>IFERROR(Table1[[#This Row],[Male Ballots]]/Table1[[#This Row],[Male Population]],"0.0%")</f>
        <v>0.39292193297596334</v>
      </c>
      <c r="X6082" s="130">
        <f>IFERROR(Table1[[#This Row],[Total Ballots]]/Table1[[#This Row],[Total Population]],"0.0%")</f>
        <v>0.40204805874985616</v>
      </c>
      <c r="Y6082" s="24">
        <f>Table1[[#This Row],[Female Ballots]]/Table1[[#This Row],[Female Voters]]</f>
        <v>0.56646685472496472</v>
      </c>
      <c r="Z6082" s="24">
        <f>Table1[[#This Row],[Male Ballots]]/Table1[[#This Row],[Male Voters]]</f>
        <v>0.57552986512524085</v>
      </c>
      <c r="AA6082" s="24">
        <f>Table1[[#This Row],[Total Ballots]]/Table1[[#This Row],[Total Voters]]</f>
        <v>0.57079727490333276</v>
      </c>
    </row>
    <row r="6083" spans="1:27" s="12" customFormat="1" x14ac:dyDescent="0.35">
      <c r="A6083" s="19" t="s">
        <v>38</v>
      </c>
      <c r="B6083" s="20">
        <v>2014</v>
      </c>
      <c r="C6083" s="17" t="s">
        <v>82</v>
      </c>
      <c r="D6083" s="20" t="s">
        <v>69</v>
      </c>
      <c r="E6083" s="37" t="s">
        <v>74</v>
      </c>
      <c r="F6083" s="34" t="s">
        <v>78</v>
      </c>
      <c r="G6083" s="21" t="s">
        <v>66</v>
      </c>
      <c r="H6083" s="22">
        <v>8575.0540000000001</v>
      </c>
      <c r="I6083" s="22">
        <v>7967.05</v>
      </c>
      <c r="J6083" s="22">
        <v>16542.103000000003</v>
      </c>
      <c r="K6083" s="31">
        <v>7499</v>
      </c>
      <c r="L6083" s="31">
        <v>6703</v>
      </c>
      <c r="M6083" s="31">
        <v>1</v>
      </c>
      <c r="N6083" s="31">
        <v>14203</v>
      </c>
      <c r="O6083" s="22">
        <v>5382</v>
      </c>
      <c r="P6083" s="22">
        <v>4828</v>
      </c>
      <c r="Q6083" s="22"/>
      <c r="R6083" s="23">
        <v>10210</v>
      </c>
      <c r="S6083" s="130">
        <f>IFERROR(Table1[[#This Row],[Female Voters]]/Table1[[#This Row],[Female Population]],"0.0%")</f>
        <v>0.87451344329726666</v>
      </c>
      <c r="T6083" s="130">
        <f>IFERROR(Table1[[#This Row],[Male Voters]]/Table1[[#This Row],[Male Population]],"0.0%")</f>
        <v>0.84134027023804292</v>
      </c>
      <c r="U6083" s="130">
        <f>IFERROR(Table1[[#This Row],[Total Voters]]/Table1[[#This Row],[Total Population]],"0.0%")</f>
        <v>0.85859699942625178</v>
      </c>
      <c r="V6083" s="130">
        <f>IFERROR(Table1[[#This Row],[Female Ballots]]/Table1[[#This Row],[Female Population]],"0.0%")</f>
        <v>0.62763453151432047</v>
      </c>
      <c r="W6083" s="130">
        <f>IFERROR(Table1[[#This Row],[Male Ballots]]/Table1[[#This Row],[Male Population]],"0.0%")</f>
        <v>0.60599594580177107</v>
      </c>
      <c r="X6083" s="130">
        <f>IFERROR(Table1[[#This Row],[Total Ballots]]/Table1[[#This Row],[Total Population]],"0.0%")</f>
        <v>0.61721293840329727</v>
      </c>
      <c r="Y6083" s="24">
        <f>Table1[[#This Row],[Female Ballots]]/Table1[[#This Row],[Female Voters]]</f>
        <v>0.71769569275903455</v>
      </c>
      <c r="Z6083" s="24">
        <f>Table1[[#This Row],[Male Ballots]]/Table1[[#This Row],[Male Voters]]</f>
        <v>0.72027450395345372</v>
      </c>
      <c r="AA6083" s="24">
        <f>Table1[[#This Row],[Total Ballots]]/Table1[[#This Row],[Total Voters]]</f>
        <v>0.71886221220868829</v>
      </c>
    </row>
    <row r="6084" spans="1:27" s="12" customFormat="1" x14ac:dyDescent="0.35">
      <c r="A6084" s="19" t="s">
        <v>38</v>
      </c>
      <c r="B6084" s="20">
        <v>2014</v>
      </c>
      <c r="C6084" s="17" t="s">
        <v>82</v>
      </c>
      <c r="D6084" s="20" t="s">
        <v>69</v>
      </c>
      <c r="E6084" s="37" t="s">
        <v>74</v>
      </c>
      <c r="F6084" s="34" t="s">
        <v>78</v>
      </c>
      <c r="G6084" s="21" t="s">
        <v>67</v>
      </c>
      <c r="H6084" s="22">
        <v>12175.078000000001</v>
      </c>
      <c r="I6084" s="22">
        <v>10423.087</v>
      </c>
      <c r="J6084" s="22">
        <v>22598.164000000001</v>
      </c>
      <c r="K6084" s="31">
        <v>10658</v>
      </c>
      <c r="L6084" s="31">
        <v>9343</v>
      </c>
      <c r="M6084" s="31"/>
      <c r="N6084" s="31">
        <v>20001</v>
      </c>
      <c r="O6084" s="22">
        <v>8558</v>
      </c>
      <c r="P6084" s="22">
        <v>7752</v>
      </c>
      <c r="Q6084" s="22"/>
      <c r="R6084" s="23">
        <v>16310</v>
      </c>
      <c r="S6084" s="130">
        <f>IFERROR(Table1[[#This Row],[Female Voters]]/Table1[[#This Row],[Female Population]],"0.0%")</f>
        <v>0.87539480239880174</v>
      </c>
      <c r="T6084" s="130">
        <f>IFERROR(Table1[[#This Row],[Male Voters]]/Table1[[#This Row],[Male Population]],"0.0%")</f>
        <v>0.89637551715724917</v>
      </c>
      <c r="U6084" s="130">
        <f>IFERROR(Table1[[#This Row],[Total Voters]]/Table1[[#This Row],[Total Population]],"0.0%")</f>
        <v>0.88507190230144361</v>
      </c>
      <c r="V6084" s="130">
        <f>IFERROR(Table1[[#This Row],[Female Ballots]]/Table1[[#This Row],[Female Population]],"0.0%")</f>
        <v>0.70291130783720635</v>
      </c>
      <c r="W6084" s="130">
        <f>IFERROR(Table1[[#This Row],[Male Ballots]]/Table1[[#This Row],[Male Population]],"0.0%")</f>
        <v>0.74373359830921493</v>
      </c>
      <c r="X6084" s="130">
        <f>IFERROR(Table1[[#This Row],[Total Ballots]]/Table1[[#This Row],[Total Population]],"0.0%")</f>
        <v>0.72174004932436098</v>
      </c>
      <c r="Y6084" s="24">
        <f>Table1[[#This Row],[Female Ballots]]/Table1[[#This Row],[Female Voters]]</f>
        <v>0.80296490898855322</v>
      </c>
      <c r="Z6084" s="24">
        <f>Table1[[#This Row],[Male Ballots]]/Table1[[#This Row],[Male Voters]]</f>
        <v>0.82971208391309004</v>
      </c>
      <c r="AA6084" s="24">
        <f>Table1[[#This Row],[Total Ballots]]/Table1[[#This Row],[Total Voters]]</f>
        <v>0.81545922703864804</v>
      </c>
    </row>
    <row r="6085" spans="1:27" s="12" customFormat="1" x14ac:dyDescent="0.35">
      <c r="A6085" s="19" t="s">
        <v>36</v>
      </c>
      <c r="B6085" s="20">
        <v>2014</v>
      </c>
      <c r="C6085" s="17" t="s">
        <v>82</v>
      </c>
      <c r="D6085" s="20" t="s">
        <v>69</v>
      </c>
      <c r="E6085" s="37" t="s">
        <v>74</v>
      </c>
      <c r="F6085" s="34" t="s">
        <v>78</v>
      </c>
      <c r="G6085" s="21" t="s">
        <v>79</v>
      </c>
      <c r="H6085" s="22">
        <v>4393.1765000000005</v>
      </c>
      <c r="I6085" s="22">
        <v>4474.1982099999996</v>
      </c>
      <c r="J6085" s="22">
        <v>8867.3743999999988</v>
      </c>
      <c r="K6085" s="22">
        <v>3426</v>
      </c>
      <c r="L6085" s="22">
        <v>3405</v>
      </c>
      <c r="M6085" s="22"/>
      <c r="N6085" s="22">
        <v>6831</v>
      </c>
      <c r="O6085" s="22">
        <v>2090</v>
      </c>
      <c r="P6085" s="22">
        <v>2053</v>
      </c>
      <c r="Q6085" s="22"/>
      <c r="R6085" s="23">
        <v>4143</v>
      </c>
      <c r="S6085" s="130">
        <f>IFERROR(Table1[[#This Row],[Female Voters]]/Table1[[#This Row],[Female Population]],"0.0%")</f>
        <v>0.77984574487275882</v>
      </c>
      <c r="T6085" s="130">
        <f>IFERROR(Table1[[#This Row],[Male Voters]]/Table1[[#This Row],[Male Population]],"0.0%")</f>
        <v>0.76103020925396159</v>
      </c>
      <c r="U6085" s="130">
        <f>IFERROR(Table1[[#This Row],[Total Voters]]/Table1[[#This Row],[Total Population]],"0.0%")</f>
        <v>0.77035204468190732</v>
      </c>
      <c r="V6085" s="130">
        <f>IFERROR(Table1[[#This Row],[Female Ballots]]/Table1[[#This Row],[Female Population]],"0.0%")</f>
        <v>0.47573777197433331</v>
      </c>
      <c r="W6085" s="130">
        <f>IFERROR(Table1[[#This Row],[Male Ballots]]/Table1[[#This Row],[Male Population]],"0.0%")</f>
        <v>0.45885316287764555</v>
      </c>
      <c r="X6085" s="130">
        <f>IFERROR(Table1[[#This Row],[Total Ballots]]/Table1[[#This Row],[Total Population]],"0.0%")</f>
        <v>0.46721834594014666</v>
      </c>
      <c r="Y6085" s="24">
        <f>Table1[[#This Row],[Female Ballots]]/Table1[[#This Row],[Female Voters]]</f>
        <v>0.61004086398131929</v>
      </c>
      <c r="Z6085" s="24">
        <f>Table1[[#This Row],[Male Ballots]]/Table1[[#This Row],[Male Voters]]</f>
        <v>0.60293685756240822</v>
      </c>
      <c r="AA6085" s="24">
        <f>Table1[[#This Row],[Total Ballots]]/Table1[[#This Row],[Total Voters]]</f>
        <v>0.60649978041282393</v>
      </c>
    </row>
    <row r="6086" spans="1:27" s="12" customFormat="1" x14ac:dyDescent="0.35">
      <c r="A6086" s="19" t="s">
        <v>36</v>
      </c>
      <c r="B6086" s="20">
        <v>2014</v>
      </c>
      <c r="C6086" s="17" t="s">
        <v>82</v>
      </c>
      <c r="D6086" s="20" t="s">
        <v>69</v>
      </c>
      <c r="E6086" s="37" t="s">
        <v>74</v>
      </c>
      <c r="F6086" s="34" t="s">
        <v>78</v>
      </c>
      <c r="G6086" s="21" t="s">
        <v>62</v>
      </c>
      <c r="H6086" s="22">
        <v>307.08222000000001</v>
      </c>
      <c r="I6086" s="22">
        <v>343.09188</v>
      </c>
      <c r="J6086" s="22">
        <v>650.17410000000007</v>
      </c>
      <c r="K6086" s="31">
        <v>222</v>
      </c>
      <c r="L6086" s="31">
        <v>233</v>
      </c>
      <c r="M6086" s="31"/>
      <c r="N6086" s="31">
        <v>455</v>
      </c>
      <c r="O6086" s="22">
        <v>66</v>
      </c>
      <c r="P6086" s="22">
        <v>61</v>
      </c>
      <c r="Q6086" s="22"/>
      <c r="R6086" s="23">
        <v>127</v>
      </c>
      <c r="S6086" s="130">
        <f>IFERROR(Table1[[#This Row],[Female Voters]]/Table1[[#This Row],[Female Population]],"0.0%")</f>
        <v>0.72293342154423657</v>
      </c>
      <c r="T6086" s="130">
        <f>IFERROR(Table1[[#This Row],[Male Voters]]/Table1[[#This Row],[Male Population]],"0.0%")</f>
        <v>0.67911837493793203</v>
      </c>
      <c r="U6086" s="130">
        <f>IFERROR(Table1[[#This Row],[Total Voters]]/Table1[[#This Row],[Total Population]],"0.0%")</f>
        <v>0.69981255789795371</v>
      </c>
      <c r="V6086" s="130">
        <f>IFERROR(Table1[[#This Row],[Female Ballots]]/Table1[[#This Row],[Female Population]],"0.0%")</f>
        <v>0.21492615235098925</v>
      </c>
      <c r="W6086" s="130">
        <f>IFERROR(Table1[[#This Row],[Male Ballots]]/Table1[[#This Row],[Male Population]],"0.0%")</f>
        <v>0.17779493936143287</v>
      </c>
      <c r="X6086" s="130">
        <f>IFERROR(Table1[[#This Row],[Total Ballots]]/Table1[[#This Row],[Total Population]],"0.0%")</f>
        <v>0.19533229638030797</v>
      </c>
      <c r="Y6086" s="24">
        <f>Table1[[#This Row],[Female Ballots]]/Table1[[#This Row],[Female Voters]]</f>
        <v>0.29729729729729731</v>
      </c>
      <c r="Z6086" s="24">
        <f>Table1[[#This Row],[Male Ballots]]/Table1[[#This Row],[Male Voters]]</f>
        <v>0.26180257510729615</v>
      </c>
      <c r="AA6086" s="24">
        <f>Table1[[#This Row],[Total Ballots]]/Table1[[#This Row],[Total Voters]]</f>
        <v>0.27912087912087913</v>
      </c>
    </row>
    <row r="6087" spans="1:27" s="12" customFormat="1" x14ac:dyDescent="0.35">
      <c r="A6087" s="19" t="s">
        <v>36</v>
      </c>
      <c r="B6087" s="20">
        <v>2014</v>
      </c>
      <c r="C6087" s="17" t="s">
        <v>82</v>
      </c>
      <c r="D6087" s="20" t="s">
        <v>69</v>
      </c>
      <c r="E6087" s="37" t="s">
        <v>74</v>
      </c>
      <c r="F6087" s="34" t="s">
        <v>78</v>
      </c>
      <c r="G6087" s="21" t="s">
        <v>63</v>
      </c>
      <c r="H6087" s="22">
        <v>589.15779999999995</v>
      </c>
      <c r="I6087" s="22">
        <v>565.15129999999999</v>
      </c>
      <c r="J6087" s="22">
        <v>1154.309</v>
      </c>
      <c r="K6087" s="31">
        <v>364</v>
      </c>
      <c r="L6087" s="31">
        <v>351</v>
      </c>
      <c r="M6087" s="31"/>
      <c r="N6087" s="31">
        <v>715</v>
      </c>
      <c r="O6087" s="22">
        <v>126</v>
      </c>
      <c r="P6087" s="22">
        <v>94</v>
      </c>
      <c r="Q6087" s="22"/>
      <c r="R6087" s="23">
        <v>220</v>
      </c>
      <c r="S6087" s="130">
        <f>IFERROR(Table1[[#This Row],[Female Voters]]/Table1[[#This Row],[Female Population]],"0.0%")</f>
        <v>0.61783108023011835</v>
      </c>
      <c r="T6087" s="130">
        <f>IFERROR(Table1[[#This Row],[Male Voters]]/Table1[[#This Row],[Male Population]],"0.0%")</f>
        <v>0.62107262249949702</v>
      </c>
      <c r="U6087" s="130">
        <f>IFERROR(Table1[[#This Row],[Total Voters]]/Table1[[#This Row],[Total Population]],"0.0%")</f>
        <v>0.61941819738042414</v>
      </c>
      <c r="V6087" s="130">
        <f>IFERROR(Table1[[#This Row],[Female Ballots]]/Table1[[#This Row],[Female Population]],"0.0%")</f>
        <v>0.21386460469504098</v>
      </c>
      <c r="W6087" s="130">
        <f>IFERROR(Table1[[#This Row],[Male Ballots]]/Table1[[#This Row],[Male Population]],"0.0%")</f>
        <v>0.16632714106824137</v>
      </c>
      <c r="X6087" s="130">
        <f>IFERROR(Table1[[#This Row],[Total Ballots]]/Table1[[#This Row],[Total Population]],"0.0%")</f>
        <v>0.19059021457859204</v>
      </c>
      <c r="Y6087" s="24">
        <f>Table1[[#This Row],[Female Ballots]]/Table1[[#This Row],[Female Voters]]</f>
        <v>0.34615384615384615</v>
      </c>
      <c r="Z6087" s="24">
        <f>Table1[[#This Row],[Male Ballots]]/Table1[[#This Row],[Male Voters]]</f>
        <v>0.26780626780626782</v>
      </c>
      <c r="AA6087" s="24">
        <f>Table1[[#This Row],[Total Ballots]]/Table1[[#This Row],[Total Voters]]</f>
        <v>0.30769230769230771</v>
      </c>
    </row>
    <row r="6088" spans="1:27" s="12" customFormat="1" x14ac:dyDescent="0.35">
      <c r="A6088" s="19" t="s">
        <v>36</v>
      </c>
      <c r="B6088" s="20">
        <v>2014</v>
      </c>
      <c r="C6088" s="17" t="s">
        <v>82</v>
      </c>
      <c r="D6088" s="20" t="s">
        <v>69</v>
      </c>
      <c r="E6088" s="37" t="s">
        <v>74</v>
      </c>
      <c r="F6088" s="34" t="s">
        <v>78</v>
      </c>
      <c r="G6088" s="21" t="s">
        <v>64</v>
      </c>
      <c r="H6088" s="22">
        <v>728.19499999999994</v>
      </c>
      <c r="I6088" s="22">
        <v>679.18190000000004</v>
      </c>
      <c r="J6088" s="22">
        <v>1407.3769</v>
      </c>
      <c r="K6088" s="31">
        <v>499</v>
      </c>
      <c r="L6088" s="31">
        <v>460</v>
      </c>
      <c r="M6088" s="31"/>
      <c r="N6088" s="31">
        <v>959</v>
      </c>
      <c r="O6088" s="22">
        <v>242</v>
      </c>
      <c r="P6088" s="22">
        <v>226</v>
      </c>
      <c r="Q6088" s="22"/>
      <c r="R6088" s="23">
        <v>468</v>
      </c>
      <c r="S6088" s="130">
        <f>IFERROR(Table1[[#This Row],[Female Voters]]/Table1[[#This Row],[Female Population]],"0.0%")</f>
        <v>0.68525600972267053</v>
      </c>
      <c r="T6088" s="130">
        <f>IFERROR(Table1[[#This Row],[Male Voters]]/Table1[[#This Row],[Male Population]],"0.0%")</f>
        <v>0.67728542235887024</v>
      </c>
      <c r="U6088" s="130">
        <f>IFERROR(Table1[[#This Row],[Total Voters]]/Table1[[#This Row],[Total Population]],"0.0%")</f>
        <v>0.68140950728976724</v>
      </c>
      <c r="V6088" s="130">
        <f>IFERROR(Table1[[#This Row],[Female Ballots]]/Table1[[#This Row],[Female Population]],"0.0%")</f>
        <v>0.33232856583744741</v>
      </c>
      <c r="W6088" s="130">
        <f>IFERROR(Table1[[#This Row],[Male Ballots]]/Table1[[#This Row],[Male Population]],"0.0%")</f>
        <v>0.33275327272414057</v>
      </c>
      <c r="X6088" s="130">
        <f>IFERROR(Table1[[#This Row],[Total Ballots]]/Table1[[#This Row],[Total Population]],"0.0%")</f>
        <v>0.33253352389114815</v>
      </c>
      <c r="Y6088" s="24">
        <f>Table1[[#This Row],[Female Ballots]]/Table1[[#This Row],[Female Voters]]</f>
        <v>0.4849699398797595</v>
      </c>
      <c r="Z6088" s="24">
        <f>Table1[[#This Row],[Male Ballots]]/Table1[[#This Row],[Male Voters]]</f>
        <v>0.49130434782608695</v>
      </c>
      <c r="AA6088" s="24">
        <f>Table1[[#This Row],[Total Ballots]]/Table1[[#This Row],[Total Voters]]</f>
        <v>0.48800834202294058</v>
      </c>
    </row>
    <row r="6089" spans="1:27" s="12" customFormat="1" x14ac:dyDescent="0.35">
      <c r="A6089" s="19" t="s">
        <v>36</v>
      </c>
      <c r="B6089" s="20">
        <v>2014</v>
      </c>
      <c r="C6089" s="17" t="s">
        <v>82</v>
      </c>
      <c r="D6089" s="20" t="s">
        <v>69</v>
      </c>
      <c r="E6089" s="37" t="s">
        <v>74</v>
      </c>
      <c r="F6089" s="34" t="s">
        <v>78</v>
      </c>
      <c r="G6089" s="21" t="s">
        <v>65</v>
      </c>
      <c r="H6089" s="22">
        <v>878.23519999999996</v>
      </c>
      <c r="I6089" s="22">
        <v>887.23759999999993</v>
      </c>
      <c r="J6089" s="22">
        <v>1765.4729</v>
      </c>
      <c r="K6089" s="31">
        <v>642</v>
      </c>
      <c r="L6089" s="31">
        <v>629</v>
      </c>
      <c r="M6089" s="31"/>
      <c r="N6089" s="31">
        <v>1271</v>
      </c>
      <c r="O6089" s="22">
        <v>383</v>
      </c>
      <c r="P6089" s="22">
        <v>369</v>
      </c>
      <c r="Q6089" s="22"/>
      <c r="R6089" s="23">
        <v>752</v>
      </c>
      <c r="S6089" s="130">
        <f>IFERROR(Table1[[#This Row],[Female Voters]]/Table1[[#This Row],[Female Population]],"0.0%")</f>
        <v>0.73101146481033785</v>
      </c>
      <c r="T6089" s="130">
        <f>IFERROR(Table1[[#This Row],[Male Voters]]/Table1[[#This Row],[Male Population]],"0.0%")</f>
        <v>0.70894200155629117</v>
      </c>
      <c r="U6089" s="130">
        <f>IFERROR(Table1[[#This Row],[Total Voters]]/Table1[[#This Row],[Total Population]],"0.0%")</f>
        <v>0.71992042472019824</v>
      </c>
      <c r="V6089" s="130">
        <f>IFERROR(Table1[[#This Row],[Female Ballots]]/Table1[[#This Row],[Female Population]],"0.0%")</f>
        <v>0.43610185517501465</v>
      </c>
      <c r="W6089" s="130">
        <f>IFERROR(Table1[[#This Row],[Male Ballots]]/Table1[[#This Row],[Male Population]],"0.0%")</f>
        <v>0.41589761299566208</v>
      </c>
      <c r="X6089" s="130">
        <f>IFERROR(Table1[[#This Row],[Total Ballots]]/Table1[[#This Row],[Total Population]],"0.0%")</f>
        <v>0.42594819778881909</v>
      </c>
      <c r="Y6089" s="24">
        <f>Table1[[#This Row],[Female Ballots]]/Table1[[#This Row],[Female Voters]]</f>
        <v>0.59657320872274144</v>
      </c>
      <c r="Z6089" s="24">
        <f>Table1[[#This Row],[Male Ballots]]/Table1[[#This Row],[Male Voters]]</f>
        <v>0.58664546899841019</v>
      </c>
      <c r="AA6089" s="24">
        <f>Table1[[#This Row],[Total Ballots]]/Table1[[#This Row],[Total Voters]]</f>
        <v>0.59166011014948861</v>
      </c>
    </row>
    <row r="6090" spans="1:27" s="12" customFormat="1" x14ac:dyDescent="0.35">
      <c r="A6090" s="19" t="s">
        <v>36</v>
      </c>
      <c r="B6090" s="20">
        <v>2014</v>
      </c>
      <c r="C6090" s="17" t="s">
        <v>82</v>
      </c>
      <c r="D6090" s="20" t="s">
        <v>69</v>
      </c>
      <c r="E6090" s="37" t="s">
        <v>74</v>
      </c>
      <c r="F6090" s="34" t="s">
        <v>78</v>
      </c>
      <c r="G6090" s="21" t="s">
        <v>66</v>
      </c>
      <c r="H6090" s="22">
        <v>932.24970000000008</v>
      </c>
      <c r="I6090" s="22">
        <v>1004.269</v>
      </c>
      <c r="J6090" s="22">
        <v>1936.5183999999999</v>
      </c>
      <c r="K6090" s="31">
        <v>868</v>
      </c>
      <c r="L6090" s="31">
        <v>841</v>
      </c>
      <c r="M6090" s="31"/>
      <c r="N6090" s="31">
        <v>1709</v>
      </c>
      <c r="O6090" s="22">
        <v>611</v>
      </c>
      <c r="P6090" s="22">
        <v>584</v>
      </c>
      <c r="Q6090" s="22"/>
      <c r="R6090" s="23">
        <v>1195</v>
      </c>
      <c r="S6090" s="130">
        <f>IFERROR(Table1[[#This Row],[Female Voters]]/Table1[[#This Row],[Female Population]],"0.0%")</f>
        <v>0.93108101831515733</v>
      </c>
      <c r="T6090" s="130">
        <f>IFERROR(Table1[[#This Row],[Male Voters]]/Table1[[#This Row],[Male Population]],"0.0%")</f>
        <v>0.83742503253610334</v>
      </c>
      <c r="U6090" s="130">
        <f>IFERROR(Table1[[#This Row],[Total Voters]]/Table1[[#This Row],[Total Population]],"0.0%")</f>
        <v>0.88251162498636737</v>
      </c>
      <c r="V6090" s="130">
        <f>IFERROR(Table1[[#This Row],[Female Ballots]]/Table1[[#This Row],[Female Population]],"0.0%")</f>
        <v>0.65540380436700596</v>
      </c>
      <c r="W6090" s="130">
        <f>IFERROR(Table1[[#This Row],[Male Ballots]]/Table1[[#This Row],[Male Population]],"0.0%")</f>
        <v>0.58151750178488038</v>
      </c>
      <c r="X6090" s="130">
        <f>IFERROR(Table1[[#This Row],[Total Ballots]]/Table1[[#This Row],[Total Population]],"0.0%")</f>
        <v>0.61708682964231065</v>
      </c>
      <c r="Y6090" s="24">
        <f>Table1[[#This Row],[Female Ballots]]/Table1[[#This Row],[Female Voters]]</f>
        <v>0.70391705069124422</v>
      </c>
      <c r="Z6090" s="24">
        <f>Table1[[#This Row],[Male Ballots]]/Table1[[#This Row],[Male Voters]]</f>
        <v>0.69441141498216408</v>
      </c>
      <c r="AA6090" s="24">
        <f>Table1[[#This Row],[Total Ballots]]/Table1[[#This Row],[Total Voters]]</f>
        <v>0.69923932124049148</v>
      </c>
    </row>
    <row r="6091" spans="1:27" s="12" customFormat="1" x14ac:dyDescent="0.35">
      <c r="A6091" s="19" t="s">
        <v>36</v>
      </c>
      <c r="B6091" s="20">
        <v>2014</v>
      </c>
      <c r="C6091" s="17" t="s">
        <v>82</v>
      </c>
      <c r="D6091" s="20" t="s">
        <v>69</v>
      </c>
      <c r="E6091" s="37" t="s">
        <v>74</v>
      </c>
      <c r="F6091" s="34" t="s">
        <v>78</v>
      </c>
      <c r="G6091" s="21" t="s">
        <v>67</v>
      </c>
      <c r="H6091" s="22">
        <v>958.25657999999999</v>
      </c>
      <c r="I6091" s="22">
        <v>995.26652999999999</v>
      </c>
      <c r="J6091" s="22">
        <v>1953.5230999999999</v>
      </c>
      <c r="K6091" s="31">
        <v>831</v>
      </c>
      <c r="L6091" s="31">
        <v>891</v>
      </c>
      <c r="M6091" s="31"/>
      <c r="N6091" s="31">
        <v>1722</v>
      </c>
      <c r="O6091" s="22">
        <v>662</v>
      </c>
      <c r="P6091" s="22">
        <v>719</v>
      </c>
      <c r="Q6091" s="22"/>
      <c r="R6091" s="23">
        <v>1381</v>
      </c>
      <c r="S6091" s="130">
        <f>IFERROR(Table1[[#This Row],[Female Voters]]/Table1[[#This Row],[Female Population]],"0.0%")</f>
        <v>0.86719988919877811</v>
      </c>
      <c r="T6091" s="130">
        <f>IFERROR(Table1[[#This Row],[Male Voters]]/Table1[[#This Row],[Male Population]],"0.0%")</f>
        <v>0.895237580228886</v>
      </c>
      <c r="U6091" s="130">
        <f>IFERROR(Table1[[#This Row],[Total Voters]]/Table1[[#This Row],[Total Population]],"0.0%")</f>
        <v>0.88148432951727063</v>
      </c>
      <c r="V6091" s="130">
        <f>IFERROR(Table1[[#This Row],[Female Ballots]]/Table1[[#This Row],[Female Population]],"0.0%")</f>
        <v>0.69083793820648742</v>
      </c>
      <c r="W6091" s="130">
        <f>IFERROR(Table1[[#This Row],[Male Ballots]]/Table1[[#This Row],[Male Population]],"0.0%")</f>
        <v>0.72241955127336599</v>
      </c>
      <c r="X6091" s="130">
        <f>IFERROR(Table1[[#This Row],[Total Ballots]]/Table1[[#This Row],[Total Population]],"0.0%")</f>
        <v>0.70692790886373447</v>
      </c>
      <c r="Y6091" s="24">
        <f>Table1[[#This Row],[Female Ballots]]/Table1[[#This Row],[Female Voters]]</f>
        <v>0.79663056558363421</v>
      </c>
      <c r="Z6091" s="24">
        <f>Table1[[#This Row],[Male Ballots]]/Table1[[#This Row],[Male Voters]]</f>
        <v>0.80695847362514028</v>
      </c>
      <c r="AA6091" s="24">
        <f>Table1[[#This Row],[Total Ballots]]/Table1[[#This Row],[Total Voters]]</f>
        <v>0.80197444831591169</v>
      </c>
    </row>
    <row r="6092" spans="1:27" s="12" customFormat="1" x14ac:dyDescent="0.35">
      <c r="A6092" s="19" t="s">
        <v>52</v>
      </c>
      <c r="B6092" s="20">
        <v>2014</v>
      </c>
      <c r="C6092" s="17" t="s">
        <v>82</v>
      </c>
      <c r="D6092" s="20" t="s">
        <v>69</v>
      </c>
      <c r="E6092" s="37" t="s">
        <v>75</v>
      </c>
      <c r="F6092" s="34" t="s">
        <v>78</v>
      </c>
      <c r="G6092" s="21" t="s">
        <v>79</v>
      </c>
      <c r="H6092" s="22">
        <v>287040.00699999998</v>
      </c>
      <c r="I6092" s="22">
        <v>282766.005</v>
      </c>
      <c r="J6092" s="22">
        <v>569805.97</v>
      </c>
      <c r="K6092" s="22">
        <v>215556</v>
      </c>
      <c r="L6092" s="22">
        <v>198656</v>
      </c>
      <c r="M6092" s="22">
        <v>34</v>
      </c>
      <c r="N6092" s="22">
        <v>414246</v>
      </c>
      <c r="O6092" s="22">
        <v>110785</v>
      </c>
      <c r="P6092" s="22">
        <v>102948</v>
      </c>
      <c r="Q6092" s="22">
        <v>17</v>
      </c>
      <c r="R6092" s="23">
        <v>213750</v>
      </c>
      <c r="S6092" s="130">
        <f>IFERROR(Table1[[#This Row],[Female Voters]]/Table1[[#This Row],[Female Population]],"0.0%")</f>
        <v>0.75096152014795625</v>
      </c>
      <c r="T6092" s="130">
        <f>IFERROR(Table1[[#This Row],[Male Voters]]/Table1[[#This Row],[Male Population]],"0.0%")</f>
        <v>0.70254555529049534</v>
      </c>
      <c r="U6092" s="130">
        <f>IFERROR(Table1[[#This Row],[Total Voters]]/Table1[[#This Row],[Total Population]],"0.0%")</f>
        <v>0.726994840015453</v>
      </c>
      <c r="V6092" s="130">
        <f>IFERROR(Table1[[#This Row],[Female Ballots]]/Table1[[#This Row],[Female Population]],"0.0%")</f>
        <v>0.38595665168026561</v>
      </c>
      <c r="W6092" s="130">
        <f>IFERROR(Table1[[#This Row],[Male Ballots]]/Table1[[#This Row],[Male Population]],"0.0%")</f>
        <v>0.36407488233955138</v>
      </c>
      <c r="X6092" s="130">
        <f>IFERROR(Table1[[#This Row],[Total Ballots]]/Table1[[#This Row],[Total Population]],"0.0%")</f>
        <v>0.37512769478354185</v>
      </c>
      <c r="Y6092" s="24">
        <f>Table1[[#This Row],[Female Ballots]]/Table1[[#This Row],[Female Voters]]</f>
        <v>0.51394997123717268</v>
      </c>
      <c r="Z6092" s="24">
        <f>Table1[[#This Row],[Male Ballots]]/Table1[[#This Row],[Male Voters]]</f>
        <v>0.51822245489690721</v>
      </c>
      <c r="AA6092" s="24">
        <f>Table1[[#This Row],[Total Ballots]]/Table1[[#This Row],[Total Voters]]</f>
        <v>0.51599774047305225</v>
      </c>
    </row>
    <row r="6093" spans="1:27" s="12" customFormat="1" x14ac:dyDescent="0.35">
      <c r="A6093" s="19" t="s">
        <v>52</v>
      </c>
      <c r="B6093" s="20">
        <v>2014</v>
      </c>
      <c r="C6093" s="17" t="s">
        <v>82</v>
      </c>
      <c r="D6093" s="20" t="s">
        <v>69</v>
      </c>
      <c r="E6093" s="37" t="s">
        <v>75</v>
      </c>
      <c r="F6093" s="34" t="s">
        <v>78</v>
      </c>
      <c r="G6093" s="21" t="s">
        <v>62</v>
      </c>
      <c r="H6093" s="22">
        <v>29975</v>
      </c>
      <c r="I6093" s="22">
        <v>33018</v>
      </c>
      <c r="J6093" s="22">
        <v>62993</v>
      </c>
      <c r="K6093" s="31">
        <v>18235</v>
      </c>
      <c r="L6093" s="31">
        <v>17894</v>
      </c>
      <c r="M6093" s="31">
        <v>3</v>
      </c>
      <c r="N6093" s="31">
        <v>36132</v>
      </c>
      <c r="O6093" s="22">
        <v>4923</v>
      </c>
      <c r="P6093" s="22">
        <v>4739</v>
      </c>
      <c r="Q6093" s="22">
        <v>1</v>
      </c>
      <c r="R6093" s="23">
        <v>9663</v>
      </c>
      <c r="S6093" s="130">
        <f>IFERROR(Table1[[#This Row],[Female Voters]]/Table1[[#This Row],[Female Population]],"0.0%")</f>
        <v>0.60834028356964132</v>
      </c>
      <c r="T6093" s="130">
        <f>IFERROR(Table1[[#This Row],[Male Voters]]/Table1[[#This Row],[Male Population]],"0.0%")</f>
        <v>0.54194681688775814</v>
      </c>
      <c r="U6093" s="130">
        <f>IFERROR(Table1[[#This Row],[Total Voters]]/Table1[[#This Row],[Total Population]],"0.0%")</f>
        <v>0.57358754147286206</v>
      </c>
      <c r="V6093" s="130">
        <f>IFERROR(Table1[[#This Row],[Female Ballots]]/Table1[[#This Row],[Female Population]],"0.0%")</f>
        <v>0.16423686405337781</v>
      </c>
      <c r="W6093" s="130">
        <f>IFERROR(Table1[[#This Row],[Male Ballots]]/Table1[[#This Row],[Male Population]],"0.0%")</f>
        <v>0.14352777273002604</v>
      </c>
      <c r="X6093" s="130">
        <f>IFERROR(Table1[[#This Row],[Total Ballots]]/Table1[[#This Row],[Total Population]],"0.0%")</f>
        <v>0.15339799660279713</v>
      </c>
      <c r="Y6093" s="24">
        <f>Table1[[#This Row],[Female Ballots]]/Table1[[#This Row],[Female Voters]]</f>
        <v>0.26997532218261583</v>
      </c>
      <c r="Z6093" s="24">
        <f>Table1[[#This Row],[Male Ballots]]/Table1[[#This Row],[Male Voters]]</f>
        <v>0.26483737565664467</v>
      </c>
      <c r="AA6093" s="24">
        <f>Table1[[#This Row],[Total Ballots]]/Table1[[#This Row],[Total Voters]]</f>
        <v>0.26743606775157752</v>
      </c>
    </row>
    <row r="6094" spans="1:27" s="12" customFormat="1" x14ac:dyDescent="0.35">
      <c r="A6094" s="19" t="s">
        <v>52</v>
      </c>
      <c r="B6094" s="20">
        <v>2014</v>
      </c>
      <c r="C6094" s="17" t="s">
        <v>82</v>
      </c>
      <c r="D6094" s="20" t="s">
        <v>69</v>
      </c>
      <c r="E6094" s="37" t="s">
        <v>75</v>
      </c>
      <c r="F6094" s="34" t="s">
        <v>78</v>
      </c>
      <c r="G6094" s="21" t="s">
        <v>63</v>
      </c>
      <c r="H6094" s="22">
        <v>51438</v>
      </c>
      <c r="I6094" s="22">
        <v>53470</v>
      </c>
      <c r="J6094" s="22">
        <v>104907.98999999999</v>
      </c>
      <c r="K6094" s="31">
        <v>34979</v>
      </c>
      <c r="L6094" s="31">
        <v>32397</v>
      </c>
      <c r="M6094" s="31">
        <v>6</v>
      </c>
      <c r="N6094" s="31">
        <v>67382</v>
      </c>
      <c r="O6094" s="22">
        <v>10749</v>
      </c>
      <c r="P6094" s="22">
        <v>9992</v>
      </c>
      <c r="Q6094" s="22"/>
      <c r="R6094" s="23">
        <v>20741</v>
      </c>
      <c r="S6094" s="130">
        <f>IFERROR(Table1[[#This Row],[Female Voters]]/Table1[[#This Row],[Female Population]],"0.0%")</f>
        <v>0.68002255142112833</v>
      </c>
      <c r="T6094" s="130">
        <f>IFERROR(Table1[[#This Row],[Male Voters]]/Table1[[#This Row],[Male Population]],"0.0%")</f>
        <v>0.6058911539180849</v>
      </c>
      <c r="U6094" s="130">
        <f>IFERROR(Table1[[#This Row],[Total Voters]]/Table1[[#This Row],[Total Population]],"0.0%")</f>
        <v>0.64229616828994629</v>
      </c>
      <c r="V6094" s="130">
        <f>IFERROR(Table1[[#This Row],[Female Ballots]]/Table1[[#This Row],[Female Population]],"0.0%")</f>
        <v>0.20897002216260352</v>
      </c>
      <c r="W6094" s="130">
        <f>IFERROR(Table1[[#This Row],[Male Ballots]]/Table1[[#This Row],[Male Population]],"0.0%")</f>
        <v>0.18687114269683935</v>
      </c>
      <c r="X6094" s="130">
        <f>IFERROR(Table1[[#This Row],[Total Ballots]]/Table1[[#This Row],[Total Population]],"0.0%")</f>
        <v>0.19770658078569614</v>
      </c>
      <c r="Y6094" s="24">
        <f>Table1[[#This Row],[Female Ballots]]/Table1[[#This Row],[Female Voters]]</f>
        <v>0.30729866491323365</v>
      </c>
      <c r="Z6094" s="24">
        <f>Table1[[#This Row],[Male Ballots]]/Table1[[#This Row],[Male Voters]]</f>
        <v>0.30842361947093866</v>
      </c>
      <c r="AA6094" s="24">
        <f>Table1[[#This Row],[Total Ballots]]/Table1[[#This Row],[Total Voters]]</f>
        <v>0.30781217535840433</v>
      </c>
    </row>
    <row r="6095" spans="1:27" s="12" customFormat="1" x14ac:dyDescent="0.35">
      <c r="A6095" s="19" t="s">
        <v>52</v>
      </c>
      <c r="B6095" s="20">
        <v>2014</v>
      </c>
      <c r="C6095" s="17" t="s">
        <v>82</v>
      </c>
      <c r="D6095" s="20" t="s">
        <v>69</v>
      </c>
      <c r="E6095" s="37" t="s">
        <v>75</v>
      </c>
      <c r="F6095" s="34" t="s">
        <v>78</v>
      </c>
      <c r="G6095" s="21" t="s">
        <v>64</v>
      </c>
      <c r="H6095" s="22">
        <v>53781</v>
      </c>
      <c r="I6095" s="22">
        <v>55685</v>
      </c>
      <c r="J6095" s="22">
        <v>109465.98</v>
      </c>
      <c r="K6095" s="31">
        <v>35429</v>
      </c>
      <c r="L6095" s="31">
        <v>33162</v>
      </c>
      <c r="M6095" s="31">
        <v>5</v>
      </c>
      <c r="N6095" s="31">
        <v>68596</v>
      </c>
      <c r="O6095" s="22">
        <v>14583</v>
      </c>
      <c r="P6095" s="22">
        <v>13698</v>
      </c>
      <c r="Q6095" s="22">
        <v>1</v>
      </c>
      <c r="R6095" s="23">
        <v>28282</v>
      </c>
      <c r="S6095" s="130">
        <f>IFERROR(Table1[[#This Row],[Female Voters]]/Table1[[#This Row],[Female Population]],"0.0%")</f>
        <v>0.65876424759673491</v>
      </c>
      <c r="T6095" s="130">
        <f>IFERROR(Table1[[#This Row],[Male Voters]]/Table1[[#This Row],[Male Population]],"0.0%")</f>
        <v>0.59552841878423268</v>
      </c>
      <c r="U6095" s="130">
        <f>IFERROR(Table1[[#This Row],[Total Voters]]/Table1[[#This Row],[Total Population]],"0.0%")</f>
        <v>0.62664217686627388</v>
      </c>
      <c r="V6095" s="130">
        <f>IFERROR(Table1[[#This Row],[Female Ballots]]/Table1[[#This Row],[Female Population]],"0.0%")</f>
        <v>0.27115524069838792</v>
      </c>
      <c r="W6095" s="130">
        <f>IFERROR(Table1[[#This Row],[Male Ballots]]/Table1[[#This Row],[Male Population]],"0.0%")</f>
        <v>0.24599084133967855</v>
      </c>
      <c r="X6095" s="130">
        <f>IFERROR(Table1[[#This Row],[Total Ballots]]/Table1[[#This Row],[Total Population]],"0.0%")</f>
        <v>0.25836337463018194</v>
      </c>
      <c r="Y6095" s="24">
        <f>Table1[[#This Row],[Female Ballots]]/Table1[[#This Row],[Female Voters]]</f>
        <v>0.41161195630698016</v>
      </c>
      <c r="Z6095" s="24">
        <f>Table1[[#This Row],[Male Ballots]]/Table1[[#This Row],[Male Voters]]</f>
        <v>0.4130631445630541</v>
      </c>
      <c r="AA6095" s="24">
        <f>Table1[[#This Row],[Total Ballots]]/Table1[[#This Row],[Total Voters]]</f>
        <v>0.41229809318327598</v>
      </c>
    </row>
    <row r="6096" spans="1:27" s="12" customFormat="1" x14ac:dyDescent="0.35">
      <c r="A6096" s="19" t="s">
        <v>52</v>
      </c>
      <c r="B6096" s="20">
        <v>2014</v>
      </c>
      <c r="C6096" s="17" t="s">
        <v>82</v>
      </c>
      <c r="D6096" s="20" t="s">
        <v>69</v>
      </c>
      <c r="E6096" s="37" t="s">
        <v>75</v>
      </c>
      <c r="F6096" s="34" t="s">
        <v>78</v>
      </c>
      <c r="G6096" s="21" t="s">
        <v>65</v>
      </c>
      <c r="H6096" s="22">
        <v>54424</v>
      </c>
      <c r="I6096" s="22">
        <v>55132</v>
      </c>
      <c r="J6096" s="22">
        <v>109556</v>
      </c>
      <c r="K6096" s="31">
        <v>42926</v>
      </c>
      <c r="L6096" s="31">
        <v>41153</v>
      </c>
      <c r="M6096" s="31">
        <v>4</v>
      </c>
      <c r="N6096" s="31">
        <v>84083</v>
      </c>
      <c r="O6096" s="22">
        <v>21932</v>
      </c>
      <c r="P6096" s="22">
        <v>21347</v>
      </c>
      <c r="Q6096" s="22">
        <v>1</v>
      </c>
      <c r="R6096" s="23">
        <v>43280</v>
      </c>
      <c r="S6096" s="130">
        <f>IFERROR(Table1[[#This Row],[Female Voters]]/Table1[[#This Row],[Female Population]],"0.0%")</f>
        <v>0.78873291195061002</v>
      </c>
      <c r="T6096" s="130">
        <f>IFERROR(Table1[[#This Row],[Male Voters]]/Table1[[#This Row],[Male Population]],"0.0%")</f>
        <v>0.74644489588623664</v>
      </c>
      <c r="U6096" s="130">
        <f>IFERROR(Table1[[#This Row],[Total Voters]]/Table1[[#This Row],[Total Population]],"0.0%")</f>
        <v>0.76748877286501882</v>
      </c>
      <c r="V6096" s="130">
        <f>IFERROR(Table1[[#This Row],[Female Ballots]]/Table1[[#This Row],[Female Population]],"0.0%")</f>
        <v>0.40298397765691607</v>
      </c>
      <c r="W6096" s="130">
        <f>IFERROR(Table1[[#This Row],[Male Ballots]]/Table1[[#This Row],[Male Population]],"0.0%")</f>
        <v>0.38719799753319306</v>
      </c>
      <c r="X6096" s="130">
        <f>IFERROR(Table1[[#This Row],[Total Ballots]]/Table1[[#This Row],[Total Population]],"0.0%")</f>
        <v>0.39504910730585269</v>
      </c>
      <c r="Y6096" s="24">
        <f>Table1[[#This Row],[Female Ballots]]/Table1[[#This Row],[Female Voters]]</f>
        <v>0.51092577924800819</v>
      </c>
      <c r="Z6096" s="24">
        <f>Table1[[#This Row],[Male Ballots]]/Table1[[#This Row],[Male Voters]]</f>
        <v>0.51872281486161398</v>
      </c>
      <c r="AA6096" s="24">
        <f>Table1[[#This Row],[Total Ballots]]/Table1[[#This Row],[Total Voters]]</f>
        <v>0.51472949347668373</v>
      </c>
    </row>
    <row r="6097" spans="1:27" s="12" customFormat="1" x14ac:dyDescent="0.35">
      <c r="A6097" s="19" t="s">
        <v>52</v>
      </c>
      <c r="B6097" s="20">
        <v>2014</v>
      </c>
      <c r="C6097" s="17" t="s">
        <v>82</v>
      </c>
      <c r="D6097" s="20" t="s">
        <v>69</v>
      </c>
      <c r="E6097" s="37" t="s">
        <v>75</v>
      </c>
      <c r="F6097" s="34" t="s">
        <v>78</v>
      </c>
      <c r="G6097" s="21" t="s">
        <v>66</v>
      </c>
      <c r="H6097" s="22">
        <v>47063</v>
      </c>
      <c r="I6097" s="22">
        <v>45669</v>
      </c>
      <c r="J6097" s="22">
        <v>92732</v>
      </c>
      <c r="K6097" s="31">
        <v>41751</v>
      </c>
      <c r="L6097" s="31">
        <v>39066</v>
      </c>
      <c r="M6097" s="31">
        <v>10</v>
      </c>
      <c r="N6097" s="31">
        <v>80827</v>
      </c>
      <c r="O6097" s="22">
        <v>26960</v>
      </c>
      <c r="P6097" s="22">
        <v>25737</v>
      </c>
      <c r="Q6097" s="22">
        <v>8</v>
      </c>
      <c r="R6097" s="23">
        <v>52705</v>
      </c>
      <c r="S6097" s="130">
        <f>IFERROR(Table1[[#This Row],[Female Voters]]/Table1[[#This Row],[Female Population]],"0.0%")</f>
        <v>0.88713001721097251</v>
      </c>
      <c r="T6097" s="130">
        <f>IFERROR(Table1[[#This Row],[Male Voters]]/Table1[[#This Row],[Male Population]],"0.0%")</f>
        <v>0.85541614662024568</v>
      </c>
      <c r="U6097" s="130">
        <f>IFERROR(Table1[[#This Row],[Total Voters]]/Table1[[#This Row],[Total Population]],"0.0%")</f>
        <v>0.87161928999698057</v>
      </c>
      <c r="V6097" s="130">
        <f>IFERROR(Table1[[#This Row],[Female Ballots]]/Table1[[#This Row],[Female Population]],"0.0%")</f>
        <v>0.57284915963708216</v>
      </c>
      <c r="W6097" s="130">
        <f>IFERROR(Table1[[#This Row],[Male Ballots]]/Table1[[#This Row],[Male Population]],"0.0%")</f>
        <v>0.56355514681731589</v>
      </c>
      <c r="X6097" s="130">
        <f>IFERROR(Table1[[#This Row],[Total Ballots]]/Table1[[#This Row],[Total Population]],"0.0%")</f>
        <v>0.56835827977397235</v>
      </c>
      <c r="Y6097" s="24">
        <f>Table1[[#This Row],[Female Ballots]]/Table1[[#This Row],[Female Voters]]</f>
        <v>0.64573303633445911</v>
      </c>
      <c r="Z6097" s="24">
        <f>Table1[[#This Row],[Male Ballots]]/Table1[[#This Row],[Male Voters]]</f>
        <v>0.65880817078789744</v>
      </c>
      <c r="AA6097" s="24">
        <f>Table1[[#This Row],[Total Ballots]]/Table1[[#This Row],[Total Voters]]</f>
        <v>0.65207170871119802</v>
      </c>
    </row>
    <row r="6098" spans="1:27" s="12" customFormat="1" x14ac:dyDescent="0.35">
      <c r="A6098" s="19" t="s">
        <v>52</v>
      </c>
      <c r="B6098" s="20">
        <v>2014</v>
      </c>
      <c r="C6098" s="17" t="s">
        <v>82</v>
      </c>
      <c r="D6098" s="20" t="s">
        <v>69</v>
      </c>
      <c r="E6098" s="37" t="s">
        <v>75</v>
      </c>
      <c r="F6098" s="34" t="s">
        <v>78</v>
      </c>
      <c r="G6098" s="21" t="s">
        <v>67</v>
      </c>
      <c r="H6098" s="22">
        <v>50359.006999999998</v>
      </c>
      <c r="I6098" s="22">
        <v>39792.005000000005</v>
      </c>
      <c r="J6098" s="22">
        <v>90151</v>
      </c>
      <c r="K6098" s="31">
        <v>42236</v>
      </c>
      <c r="L6098" s="31">
        <v>34984</v>
      </c>
      <c r="M6098" s="31">
        <v>6</v>
      </c>
      <c r="N6098" s="31">
        <v>77226</v>
      </c>
      <c r="O6098" s="22">
        <v>31638</v>
      </c>
      <c r="P6098" s="22">
        <v>27435</v>
      </c>
      <c r="Q6098" s="22">
        <v>6</v>
      </c>
      <c r="R6098" s="23">
        <v>59079</v>
      </c>
      <c r="S6098" s="130">
        <f>IFERROR(Table1[[#This Row],[Female Voters]]/Table1[[#This Row],[Female Population]],"0.0%")</f>
        <v>0.83869803072169402</v>
      </c>
      <c r="T6098" s="130">
        <f>IFERROR(Table1[[#This Row],[Male Voters]]/Table1[[#This Row],[Male Population]],"0.0%")</f>
        <v>0.8791715823316768</v>
      </c>
      <c r="U6098" s="130">
        <f>IFERROR(Table1[[#This Row],[Total Voters]]/Table1[[#This Row],[Total Population]],"0.0%")</f>
        <v>0.85662943284045656</v>
      </c>
      <c r="V6098" s="130">
        <f>IFERROR(Table1[[#This Row],[Female Ballots]]/Table1[[#This Row],[Female Population]],"0.0%")</f>
        <v>0.628249083624703</v>
      </c>
      <c r="W6098" s="130">
        <f>IFERROR(Table1[[#This Row],[Male Ballots]]/Table1[[#This Row],[Male Population]],"0.0%")</f>
        <v>0.68946010637061383</v>
      </c>
      <c r="X6098" s="130">
        <f>IFERROR(Table1[[#This Row],[Total Ballots]]/Table1[[#This Row],[Total Population]],"0.0%")</f>
        <v>0.65533382879834945</v>
      </c>
      <c r="Y6098" s="24">
        <f>Table1[[#This Row],[Female Ballots]]/Table1[[#This Row],[Female Voters]]</f>
        <v>0.74907661710389239</v>
      </c>
      <c r="Z6098" s="24">
        <f>Table1[[#This Row],[Male Ballots]]/Table1[[#This Row],[Male Voters]]</f>
        <v>0.78421564143608502</v>
      </c>
      <c r="AA6098" s="24">
        <f>Table1[[#This Row],[Total Ballots]]/Table1[[#This Row],[Total Voters]]</f>
        <v>0.7650143733975604</v>
      </c>
    </row>
    <row r="6099" spans="1:27" s="12" customFormat="1" x14ac:dyDescent="0.35">
      <c r="A6099" s="19" t="s">
        <v>40</v>
      </c>
      <c r="B6099" s="20">
        <v>2014</v>
      </c>
      <c r="C6099" s="17" t="s">
        <v>82</v>
      </c>
      <c r="D6099" s="20"/>
      <c r="E6099" s="37" t="s">
        <v>73</v>
      </c>
      <c r="F6099" s="34" t="s">
        <v>78</v>
      </c>
      <c r="G6099" s="21" t="s">
        <v>79</v>
      </c>
      <c r="H6099" s="22">
        <v>193490.011</v>
      </c>
      <c r="I6099" s="22">
        <v>185395.01500000001</v>
      </c>
      <c r="J6099" s="22">
        <v>378884.99699999997</v>
      </c>
      <c r="K6099" s="22">
        <v>148046</v>
      </c>
      <c r="L6099" s="22">
        <v>132099</v>
      </c>
      <c r="M6099" s="22">
        <v>181</v>
      </c>
      <c r="N6099" s="22">
        <v>280326</v>
      </c>
      <c r="O6099" s="22">
        <v>83422</v>
      </c>
      <c r="P6099" s="22">
        <v>75429</v>
      </c>
      <c r="Q6099" s="22">
        <v>62</v>
      </c>
      <c r="R6099" s="23">
        <v>158913</v>
      </c>
      <c r="S6099" s="130">
        <f>IFERROR(Table1[[#This Row],[Female Voters]]/Table1[[#This Row],[Female Population]],"0.0%")</f>
        <v>0.7651351056050123</v>
      </c>
      <c r="T6099" s="130">
        <f>IFERROR(Table1[[#This Row],[Male Voters]]/Table1[[#This Row],[Male Population]],"0.0%")</f>
        <v>0.71252724891227515</v>
      </c>
      <c r="U6099" s="130">
        <f>IFERROR(Table1[[#This Row],[Total Voters]]/Table1[[#This Row],[Total Population]],"0.0%")</f>
        <v>0.73987094295000555</v>
      </c>
      <c r="V6099" s="130">
        <f>IFERROR(Table1[[#This Row],[Female Ballots]]/Table1[[#This Row],[Female Population]],"0.0%")</f>
        <v>0.43114370384732675</v>
      </c>
      <c r="W6099" s="130">
        <f>IFERROR(Table1[[#This Row],[Male Ballots]]/Table1[[#This Row],[Male Population]],"0.0%")</f>
        <v>0.40685559965029261</v>
      </c>
      <c r="X6099" s="130">
        <f>IFERROR(Table1[[#This Row],[Total Ballots]]/Table1[[#This Row],[Total Population]],"0.0%")</f>
        <v>0.41942278332018518</v>
      </c>
      <c r="Y6099" s="24">
        <f>Table1[[#This Row],[Female Ballots]]/Table1[[#This Row],[Female Voters]]</f>
        <v>0.56348702430325714</v>
      </c>
      <c r="Z6099" s="24">
        <f>Table1[[#This Row],[Male Ballots]]/Table1[[#This Row],[Male Voters]]</f>
        <v>0.57100356550768738</v>
      </c>
      <c r="AA6099" s="24">
        <f>Table1[[#This Row],[Total Ballots]]/Table1[[#This Row],[Total Voters]]</f>
        <v>0.56688641082168623</v>
      </c>
    </row>
    <row r="6100" spans="1:27" s="12" customFormat="1" x14ac:dyDescent="0.35">
      <c r="A6100" s="19" t="s">
        <v>40</v>
      </c>
      <c r="B6100" s="20">
        <v>2014</v>
      </c>
      <c r="C6100" s="17" t="s">
        <v>82</v>
      </c>
      <c r="D6100" s="20"/>
      <c r="E6100" s="37" t="s">
        <v>73</v>
      </c>
      <c r="F6100" s="34" t="s">
        <v>78</v>
      </c>
      <c r="G6100" s="21" t="s">
        <v>62</v>
      </c>
      <c r="H6100" s="22">
        <v>26526.921999999999</v>
      </c>
      <c r="I6100" s="22">
        <v>26532.932000000001</v>
      </c>
      <c r="J6100" s="22">
        <v>53059.864000000001</v>
      </c>
      <c r="K6100" s="31">
        <v>13214</v>
      </c>
      <c r="L6100" s="31">
        <v>12546</v>
      </c>
      <c r="M6100" s="31">
        <v>74</v>
      </c>
      <c r="N6100" s="31">
        <v>25834</v>
      </c>
      <c r="O6100" s="22">
        <v>3401</v>
      </c>
      <c r="P6100" s="22">
        <v>3203</v>
      </c>
      <c r="Q6100" s="22">
        <v>23</v>
      </c>
      <c r="R6100" s="23">
        <v>6627</v>
      </c>
      <c r="S6100" s="130">
        <f>IFERROR(Table1[[#This Row],[Female Voters]]/Table1[[#This Row],[Female Population]],"0.0%")</f>
        <v>0.49813544142060662</v>
      </c>
      <c r="T6100" s="130">
        <f>IFERROR(Table1[[#This Row],[Male Voters]]/Table1[[#This Row],[Male Population]],"0.0%")</f>
        <v>0.47284634807792819</v>
      </c>
      <c r="U6100" s="130">
        <f>IFERROR(Table1[[#This Row],[Total Voters]]/Table1[[#This Row],[Total Population]],"0.0%")</f>
        <v>0.48688402216786686</v>
      </c>
      <c r="V6100" s="130">
        <f>IFERROR(Table1[[#This Row],[Female Ballots]]/Table1[[#This Row],[Female Population]],"0.0%")</f>
        <v>0.12820937159614673</v>
      </c>
      <c r="W6100" s="130">
        <f>IFERROR(Table1[[#This Row],[Male Ballots]]/Table1[[#This Row],[Male Population]],"0.0%")</f>
        <v>0.12071790633617122</v>
      </c>
      <c r="X6100" s="130">
        <f>IFERROR(Table1[[#This Row],[Total Ballots]]/Table1[[#This Row],[Total Population]],"0.0%")</f>
        <v>0.12489666388892365</v>
      </c>
      <c r="Y6100" s="24">
        <f>Table1[[#This Row],[Female Ballots]]/Table1[[#This Row],[Female Voters]]</f>
        <v>0.25737853791433329</v>
      </c>
      <c r="Z6100" s="24">
        <f>Table1[[#This Row],[Male Ballots]]/Table1[[#This Row],[Male Voters]]</f>
        <v>0.25530049418141243</v>
      </c>
      <c r="AA6100" s="24">
        <f>Table1[[#This Row],[Total Ballots]]/Table1[[#This Row],[Total Voters]]</f>
        <v>0.25652241232484324</v>
      </c>
    </row>
    <row r="6101" spans="1:27" s="12" customFormat="1" x14ac:dyDescent="0.35">
      <c r="A6101" s="19" t="s">
        <v>40</v>
      </c>
      <c r="B6101" s="20">
        <v>2014</v>
      </c>
      <c r="C6101" s="17" t="s">
        <v>82</v>
      </c>
      <c r="D6101" s="20"/>
      <c r="E6101" s="37" t="s">
        <v>73</v>
      </c>
      <c r="F6101" s="34" t="s">
        <v>78</v>
      </c>
      <c r="G6101" s="21" t="s">
        <v>63</v>
      </c>
      <c r="H6101" s="22">
        <v>32369</v>
      </c>
      <c r="I6101" s="22">
        <v>33860</v>
      </c>
      <c r="J6101" s="22">
        <v>66229.009999999995</v>
      </c>
      <c r="K6101" s="31">
        <v>23734</v>
      </c>
      <c r="L6101" s="31">
        <v>21709</v>
      </c>
      <c r="M6101" s="31">
        <v>43</v>
      </c>
      <c r="N6101" s="31">
        <v>45486</v>
      </c>
      <c r="O6101" s="22">
        <v>7384</v>
      </c>
      <c r="P6101" s="22">
        <v>6549</v>
      </c>
      <c r="Q6101" s="22">
        <v>9</v>
      </c>
      <c r="R6101" s="23">
        <v>13942</v>
      </c>
      <c r="S6101" s="130">
        <f>IFERROR(Table1[[#This Row],[Female Voters]]/Table1[[#This Row],[Female Population]],"0.0%")</f>
        <v>0.73323241372918535</v>
      </c>
      <c r="T6101" s="130">
        <f>IFERROR(Table1[[#This Row],[Male Voters]]/Table1[[#This Row],[Male Population]],"0.0%")</f>
        <v>0.64113998818665097</v>
      </c>
      <c r="U6101" s="130">
        <f>IFERROR(Table1[[#This Row],[Total Voters]]/Table1[[#This Row],[Total Population]],"0.0%")</f>
        <v>0.68679873064688723</v>
      </c>
      <c r="V6101" s="130">
        <f>IFERROR(Table1[[#This Row],[Female Ballots]]/Table1[[#This Row],[Female Population]],"0.0%")</f>
        <v>0.22811949704964626</v>
      </c>
      <c r="W6101" s="130">
        <f>IFERROR(Table1[[#This Row],[Male Ballots]]/Table1[[#This Row],[Male Population]],"0.0%")</f>
        <v>0.19341405788541052</v>
      </c>
      <c r="X6101" s="130">
        <f>IFERROR(Table1[[#This Row],[Total Ballots]]/Table1[[#This Row],[Total Population]],"0.0%")</f>
        <v>0.21051197956907405</v>
      </c>
      <c r="Y6101" s="24">
        <f>Table1[[#This Row],[Female Ballots]]/Table1[[#This Row],[Female Voters]]</f>
        <v>0.31111485632426056</v>
      </c>
      <c r="Z6101" s="24">
        <f>Table1[[#This Row],[Male Ballots]]/Table1[[#This Row],[Male Voters]]</f>
        <v>0.30167211755493112</v>
      </c>
      <c r="AA6101" s="24">
        <f>Table1[[#This Row],[Total Ballots]]/Table1[[#This Row],[Total Voters]]</f>
        <v>0.30651189376951149</v>
      </c>
    </row>
    <row r="6102" spans="1:27" s="12" customFormat="1" x14ac:dyDescent="0.35">
      <c r="A6102" s="19" t="s">
        <v>40</v>
      </c>
      <c r="B6102" s="20">
        <v>2014</v>
      </c>
      <c r="C6102" s="17" t="s">
        <v>82</v>
      </c>
      <c r="D6102" s="20"/>
      <c r="E6102" s="37" t="s">
        <v>73</v>
      </c>
      <c r="F6102" s="34" t="s">
        <v>78</v>
      </c>
      <c r="G6102" s="21" t="s">
        <v>64</v>
      </c>
      <c r="H6102" s="22">
        <v>30022.02</v>
      </c>
      <c r="I6102" s="22">
        <v>30831.02</v>
      </c>
      <c r="J6102" s="22">
        <v>60853.02</v>
      </c>
      <c r="K6102" s="31">
        <v>22331</v>
      </c>
      <c r="L6102" s="31">
        <v>20634</v>
      </c>
      <c r="M6102" s="31">
        <v>23</v>
      </c>
      <c r="N6102" s="31">
        <v>42988</v>
      </c>
      <c r="O6102" s="22">
        <v>9913</v>
      </c>
      <c r="P6102" s="22">
        <v>9203</v>
      </c>
      <c r="Q6102" s="22">
        <v>8</v>
      </c>
      <c r="R6102" s="23">
        <v>19124</v>
      </c>
      <c r="S6102" s="130">
        <f>IFERROR(Table1[[#This Row],[Female Voters]]/Table1[[#This Row],[Female Population]],"0.0%")</f>
        <v>0.74382070227119956</v>
      </c>
      <c r="T6102" s="130">
        <f>IFERROR(Table1[[#This Row],[Male Voters]]/Table1[[#This Row],[Male Population]],"0.0%")</f>
        <v>0.66926102347570726</v>
      </c>
      <c r="U6102" s="130">
        <f>IFERROR(Table1[[#This Row],[Total Voters]]/Table1[[#This Row],[Total Population]],"0.0%")</f>
        <v>0.70642344455542228</v>
      </c>
      <c r="V6102" s="130">
        <f>IFERROR(Table1[[#This Row],[Female Ballots]]/Table1[[#This Row],[Female Population]],"0.0%")</f>
        <v>0.33019097315903462</v>
      </c>
      <c r="W6102" s="130">
        <f>IFERROR(Table1[[#This Row],[Male Ballots]]/Table1[[#This Row],[Male Population]],"0.0%")</f>
        <v>0.2984980710985235</v>
      </c>
      <c r="X6102" s="130">
        <f>IFERROR(Table1[[#This Row],[Total Ballots]]/Table1[[#This Row],[Total Population]],"0.0%")</f>
        <v>0.31426542183115974</v>
      </c>
      <c r="Y6102" s="24">
        <f>Table1[[#This Row],[Female Ballots]]/Table1[[#This Row],[Female Voters]]</f>
        <v>0.44391205051274013</v>
      </c>
      <c r="Z6102" s="24">
        <f>Table1[[#This Row],[Male Ballots]]/Table1[[#This Row],[Male Voters]]</f>
        <v>0.44601143743336241</v>
      </c>
      <c r="AA6102" s="24">
        <f>Table1[[#This Row],[Total Ballots]]/Table1[[#This Row],[Total Voters]]</f>
        <v>0.44486833534939985</v>
      </c>
    </row>
    <row r="6103" spans="1:27" s="12" customFormat="1" x14ac:dyDescent="0.35">
      <c r="A6103" s="19" t="s">
        <v>40</v>
      </c>
      <c r="B6103" s="20">
        <v>2014</v>
      </c>
      <c r="C6103" s="17" t="s">
        <v>82</v>
      </c>
      <c r="D6103" s="20"/>
      <c r="E6103" s="37" t="s">
        <v>73</v>
      </c>
      <c r="F6103" s="34" t="s">
        <v>78</v>
      </c>
      <c r="G6103" s="21" t="s">
        <v>65</v>
      </c>
      <c r="H6103" s="22">
        <v>32283.02</v>
      </c>
      <c r="I6103" s="22">
        <v>31819.02</v>
      </c>
      <c r="J6103" s="22">
        <v>64102.02</v>
      </c>
      <c r="K6103" s="31">
        <v>25721</v>
      </c>
      <c r="L6103" s="31">
        <v>23485</v>
      </c>
      <c r="M6103" s="31">
        <v>20</v>
      </c>
      <c r="N6103" s="31">
        <v>49226</v>
      </c>
      <c r="O6103" s="22">
        <v>14627</v>
      </c>
      <c r="P6103" s="22">
        <v>13645</v>
      </c>
      <c r="Q6103" s="22">
        <v>8</v>
      </c>
      <c r="R6103" s="23">
        <v>28280</v>
      </c>
      <c r="S6103" s="130">
        <f>IFERROR(Table1[[#This Row],[Female Voters]]/Table1[[#This Row],[Female Population]],"0.0%")</f>
        <v>0.79673463015541912</v>
      </c>
      <c r="T6103" s="130">
        <f>IFERROR(Table1[[#This Row],[Male Voters]]/Table1[[#This Row],[Male Population]],"0.0%")</f>
        <v>0.73808055684933094</v>
      </c>
      <c r="U6103" s="130">
        <f>IFERROR(Table1[[#This Row],[Total Voters]]/Table1[[#This Row],[Total Population]],"0.0%")</f>
        <v>0.76793211820781937</v>
      </c>
      <c r="V6103" s="130">
        <f>IFERROR(Table1[[#This Row],[Female Ballots]]/Table1[[#This Row],[Female Population]],"0.0%")</f>
        <v>0.45308648323483985</v>
      </c>
      <c r="W6103" s="130">
        <f>IFERROR(Table1[[#This Row],[Male Ballots]]/Table1[[#This Row],[Male Population]],"0.0%")</f>
        <v>0.4288315604943207</v>
      </c>
      <c r="X6103" s="130">
        <f>IFERROR(Table1[[#This Row],[Total Ballots]]/Table1[[#This Row],[Total Population]],"0.0%")</f>
        <v>0.44117174466576875</v>
      </c>
      <c r="Y6103" s="24">
        <f>Table1[[#This Row],[Female Ballots]]/Table1[[#This Row],[Female Voters]]</f>
        <v>0.56867928929668365</v>
      </c>
      <c r="Z6103" s="24">
        <f>Table1[[#This Row],[Male Ballots]]/Table1[[#This Row],[Male Voters]]</f>
        <v>0.58100915477964654</v>
      </c>
      <c r="AA6103" s="24">
        <f>Table1[[#This Row],[Total Ballots]]/Table1[[#This Row],[Total Voters]]</f>
        <v>0.57449315402429613</v>
      </c>
    </row>
    <row r="6104" spans="1:27" s="12" customFormat="1" x14ac:dyDescent="0.35">
      <c r="A6104" s="19" t="s">
        <v>40</v>
      </c>
      <c r="B6104" s="20">
        <v>2014</v>
      </c>
      <c r="C6104" s="17" t="s">
        <v>82</v>
      </c>
      <c r="D6104" s="20"/>
      <c r="E6104" s="37" t="s">
        <v>73</v>
      </c>
      <c r="F6104" s="34" t="s">
        <v>78</v>
      </c>
      <c r="G6104" s="21" t="s">
        <v>66</v>
      </c>
      <c r="H6104" s="22">
        <v>31925.019999999997</v>
      </c>
      <c r="I6104" s="22">
        <v>30161.02</v>
      </c>
      <c r="J6104" s="22">
        <v>62086.04</v>
      </c>
      <c r="K6104" s="31">
        <v>28668</v>
      </c>
      <c r="L6104" s="31">
        <v>25440</v>
      </c>
      <c r="M6104" s="31">
        <v>12</v>
      </c>
      <c r="N6104" s="31">
        <v>54120</v>
      </c>
      <c r="O6104" s="22">
        <v>20632</v>
      </c>
      <c r="P6104" s="22">
        <v>18877</v>
      </c>
      <c r="Q6104" s="22">
        <v>7</v>
      </c>
      <c r="R6104" s="23">
        <v>39516</v>
      </c>
      <c r="S6104" s="130">
        <f>IFERROR(Table1[[#This Row],[Female Voters]]/Table1[[#This Row],[Female Population]],"0.0%")</f>
        <v>0.89797907722532366</v>
      </c>
      <c r="T6104" s="130">
        <f>IFERROR(Table1[[#This Row],[Male Voters]]/Table1[[#This Row],[Male Population]],"0.0%")</f>
        <v>0.84347280032306593</v>
      </c>
      <c r="U6104" s="130">
        <f>IFERROR(Table1[[#This Row],[Total Voters]]/Table1[[#This Row],[Total Population]],"0.0%")</f>
        <v>0.87169354012592848</v>
      </c>
      <c r="V6104" s="130">
        <f>IFERROR(Table1[[#This Row],[Female Ballots]]/Table1[[#This Row],[Female Population]],"0.0%")</f>
        <v>0.64626427798635688</v>
      </c>
      <c r="W6104" s="130">
        <f>IFERROR(Table1[[#This Row],[Male Ballots]]/Table1[[#This Row],[Male Population]],"0.0%")</f>
        <v>0.62587405863594803</v>
      </c>
      <c r="X6104" s="130">
        <f>IFERROR(Table1[[#This Row],[Total Ballots]]/Table1[[#This Row],[Total Population]],"0.0%")</f>
        <v>0.63647158040680318</v>
      </c>
      <c r="Y6104" s="24">
        <f>Table1[[#This Row],[Female Ballots]]/Table1[[#This Row],[Female Voters]]</f>
        <v>0.71968745639737686</v>
      </c>
      <c r="Z6104" s="24">
        <f>Table1[[#This Row],[Male Ballots]]/Table1[[#This Row],[Male Voters]]</f>
        <v>0.74202044025157232</v>
      </c>
      <c r="AA6104" s="24">
        <f>Table1[[#This Row],[Total Ballots]]/Table1[[#This Row],[Total Voters]]</f>
        <v>0.73015521064301547</v>
      </c>
    </row>
    <row r="6105" spans="1:27" s="12" customFormat="1" x14ac:dyDescent="0.35">
      <c r="A6105" s="19" t="s">
        <v>40</v>
      </c>
      <c r="B6105" s="20">
        <v>2014</v>
      </c>
      <c r="C6105" s="17" t="s">
        <v>82</v>
      </c>
      <c r="D6105" s="20"/>
      <c r="E6105" s="37" t="s">
        <v>73</v>
      </c>
      <c r="F6105" s="34" t="s">
        <v>78</v>
      </c>
      <c r="G6105" s="21" t="s">
        <v>67</v>
      </c>
      <c r="H6105" s="22">
        <v>40364.029000000002</v>
      </c>
      <c r="I6105" s="22">
        <v>32191.023000000001</v>
      </c>
      <c r="J6105" s="22">
        <v>72555.042999999991</v>
      </c>
      <c r="K6105" s="31">
        <v>34378</v>
      </c>
      <c r="L6105" s="31">
        <v>28285</v>
      </c>
      <c r="M6105" s="31">
        <v>9</v>
      </c>
      <c r="N6105" s="31">
        <v>62672</v>
      </c>
      <c r="O6105" s="22">
        <v>27465</v>
      </c>
      <c r="P6105" s="22">
        <v>23952</v>
      </c>
      <c r="Q6105" s="22">
        <v>7</v>
      </c>
      <c r="R6105" s="23">
        <v>51424</v>
      </c>
      <c r="S6105" s="130">
        <f>IFERROR(Table1[[#This Row],[Female Voters]]/Table1[[#This Row],[Female Population]],"0.0%")</f>
        <v>0.85169892232512268</v>
      </c>
      <c r="T6105" s="130">
        <f>IFERROR(Table1[[#This Row],[Male Voters]]/Table1[[#This Row],[Male Population]],"0.0%")</f>
        <v>0.87866110996224012</v>
      </c>
      <c r="U6105" s="130">
        <f>IFERROR(Table1[[#This Row],[Total Voters]]/Table1[[#This Row],[Total Population]],"0.0%")</f>
        <v>0.86378558138267536</v>
      </c>
      <c r="V6105" s="130">
        <f>IFERROR(Table1[[#This Row],[Female Ballots]]/Table1[[#This Row],[Female Population]],"0.0%")</f>
        <v>0.68043257029668669</v>
      </c>
      <c r="W6105" s="130">
        <f>IFERROR(Table1[[#This Row],[Male Ballots]]/Table1[[#This Row],[Male Population]],"0.0%")</f>
        <v>0.74405836683102611</v>
      </c>
      <c r="X6105" s="130">
        <f>IFERROR(Table1[[#This Row],[Total Ballots]]/Table1[[#This Row],[Total Population]],"0.0%")</f>
        <v>0.70875845253099778</v>
      </c>
      <c r="Y6105" s="24">
        <f>Table1[[#This Row],[Female Ballots]]/Table1[[#This Row],[Female Voters]]</f>
        <v>0.79891209494444126</v>
      </c>
      <c r="Z6105" s="24">
        <f>Table1[[#This Row],[Male Ballots]]/Table1[[#This Row],[Male Voters]]</f>
        <v>0.84680926286017322</v>
      </c>
      <c r="AA6105" s="24">
        <f>Table1[[#This Row],[Total Ballots]]/Table1[[#This Row],[Total Voters]]</f>
        <v>0.8205259126882819</v>
      </c>
    </row>
    <row r="6106" spans="1:27" s="12" customFormat="1" x14ac:dyDescent="0.35">
      <c r="A6106" s="19" t="s">
        <v>28</v>
      </c>
      <c r="B6106" s="20">
        <v>2014</v>
      </c>
      <c r="C6106" s="17" t="s">
        <v>82</v>
      </c>
      <c r="D6106" s="20" t="s">
        <v>69</v>
      </c>
      <c r="E6106" s="37" t="s">
        <v>74</v>
      </c>
      <c r="F6106" s="34" t="s">
        <v>78</v>
      </c>
      <c r="G6106" s="21" t="s">
        <v>79</v>
      </c>
      <c r="H6106" s="22">
        <v>17243.974999999999</v>
      </c>
      <c r="I6106" s="22">
        <v>17069.9781</v>
      </c>
      <c r="J6106" s="22">
        <v>34313.954399999995</v>
      </c>
      <c r="K6106" s="22">
        <v>14484</v>
      </c>
      <c r="L6106" s="22">
        <v>13853</v>
      </c>
      <c r="M6106" s="22">
        <v>141</v>
      </c>
      <c r="N6106" s="22">
        <v>28478</v>
      </c>
      <c r="O6106" s="22">
        <v>9019</v>
      </c>
      <c r="P6106" s="22">
        <v>8682</v>
      </c>
      <c r="Q6106" s="22">
        <v>95</v>
      </c>
      <c r="R6106" s="23">
        <v>17796</v>
      </c>
      <c r="S6106" s="130">
        <f>IFERROR(Table1[[#This Row],[Female Voters]]/Table1[[#This Row],[Female Population]],"0.0%")</f>
        <v>0.83994554619801998</v>
      </c>
      <c r="T6106" s="130">
        <f>IFERROR(Table1[[#This Row],[Male Voters]]/Table1[[#This Row],[Male Population]],"0.0%")</f>
        <v>0.81154175587372313</v>
      </c>
      <c r="U6106" s="130">
        <f>IFERROR(Table1[[#This Row],[Total Voters]]/Table1[[#This Row],[Total Population]],"0.0%")</f>
        <v>0.82992474921514736</v>
      </c>
      <c r="V6106" s="130">
        <f>IFERROR(Table1[[#This Row],[Female Ballots]]/Table1[[#This Row],[Female Population]],"0.0%")</f>
        <v>0.52302325884838041</v>
      </c>
      <c r="W6106" s="130">
        <f>IFERROR(Table1[[#This Row],[Male Ballots]]/Table1[[#This Row],[Male Population]],"0.0%")</f>
        <v>0.50861225182239689</v>
      </c>
      <c r="X6106" s="130">
        <f>IFERROR(Table1[[#This Row],[Total Ballots]]/Table1[[#This Row],[Total Population]],"0.0%")</f>
        <v>0.51862282593696063</v>
      </c>
      <c r="Y6106" s="24">
        <f>Table1[[#This Row],[Female Ballots]]/Table1[[#This Row],[Female Voters]]</f>
        <v>0.62268710301021812</v>
      </c>
      <c r="Z6106" s="24">
        <f>Table1[[#This Row],[Male Ballots]]/Table1[[#This Row],[Male Voters]]</f>
        <v>0.62672345340359492</v>
      </c>
      <c r="AA6106" s="24">
        <f>Table1[[#This Row],[Total Ballots]]/Table1[[#This Row],[Total Voters]]</f>
        <v>0.62490343422993189</v>
      </c>
    </row>
    <row r="6107" spans="1:27" s="12" customFormat="1" x14ac:dyDescent="0.35">
      <c r="A6107" s="19" t="s">
        <v>28</v>
      </c>
      <c r="B6107" s="20">
        <v>2014</v>
      </c>
      <c r="C6107" s="17" t="s">
        <v>82</v>
      </c>
      <c r="D6107" s="20" t="s">
        <v>69</v>
      </c>
      <c r="E6107" s="37" t="s">
        <v>74</v>
      </c>
      <c r="F6107" s="34" t="s">
        <v>78</v>
      </c>
      <c r="G6107" s="21" t="s">
        <v>62</v>
      </c>
      <c r="H6107" s="22">
        <v>1283.0029999999999</v>
      </c>
      <c r="I6107" s="22">
        <v>1445.0038</v>
      </c>
      <c r="J6107" s="22">
        <v>2728.0074000000004</v>
      </c>
      <c r="K6107" s="31">
        <v>1156</v>
      </c>
      <c r="L6107" s="31">
        <v>1188</v>
      </c>
      <c r="M6107" s="31">
        <v>9</v>
      </c>
      <c r="N6107" s="31">
        <v>2353</v>
      </c>
      <c r="O6107" s="22">
        <v>352</v>
      </c>
      <c r="P6107" s="22">
        <v>306</v>
      </c>
      <c r="Q6107" s="22">
        <v>3</v>
      </c>
      <c r="R6107" s="23">
        <v>661</v>
      </c>
      <c r="S6107" s="130">
        <f>IFERROR(Table1[[#This Row],[Female Voters]]/Table1[[#This Row],[Female Population]],"0.0%")</f>
        <v>0.90101114338781751</v>
      </c>
      <c r="T6107" s="130">
        <f>IFERROR(Table1[[#This Row],[Male Voters]]/Table1[[#This Row],[Male Population]],"0.0%")</f>
        <v>0.8221431666823299</v>
      </c>
      <c r="U6107" s="130">
        <f>IFERROR(Table1[[#This Row],[Total Voters]]/Table1[[#This Row],[Total Population]],"0.0%")</f>
        <v>0.86253431717230666</v>
      </c>
      <c r="V6107" s="130">
        <f>IFERROR(Table1[[#This Row],[Female Ballots]]/Table1[[#This Row],[Female Population]],"0.0%")</f>
        <v>0.27435633431878181</v>
      </c>
      <c r="W6107" s="130">
        <f>IFERROR(Table1[[#This Row],[Male Ballots]]/Table1[[#This Row],[Male Population]],"0.0%")</f>
        <v>0.21176414899393345</v>
      </c>
      <c r="X6107" s="130">
        <f>IFERROR(Table1[[#This Row],[Total Ballots]]/Table1[[#This Row],[Total Population]],"0.0%")</f>
        <v>0.24230139551674232</v>
      </c>
      <c r="Y6107" s="24">
        <f>Table1[[#This Row],[Female Ballots]]/Table1[[#This Row],[Female Voters]]</f>
        <v>0.30449826989619377</v>
      </c>
      <c r="Z6107" s="24">
        <f>Table1[[#This Row],[Male Ballots]]/Table1[[#This Row],[Male Voters]]</f>
        <v>0.25757575757575757</v>
      </c>
      <c r="AA6107" s="24">
        <f>Table1[[#This Row],[Total Ballots]]/Table1[[#This Row],[Total Voters]]</f>
        <v>0.28091797705057375</v>
      </c>
    </row>
    <row r="6108" spans="1:27" s="12" customFormat="1" x14ac:dyDescent="0.35">
      <c r="A6108" s="19" t="s">
        <v>28</v>
      </c>
      <c r="B6108" s="20">
        <v>2014</v>
      </c>
      <c r="C6108" s="17" t="s">
        <v>82</v>
      </c>
      <c r="D6108" s="20" t="s">
        <v>69</v>
      </c>
      <c r="E6108" s="37" t="s">
        <v>74</v>
      </c>
      <c r="F6108" s="34" t="s">
        <v>78</v>
      </c>
      <c r="G6108" s="21" t="s">
        <v>63</v>
      </c>
      <c r="H6108" s="22">
        <v>1984.0029</v>
      </c>
      <c r="I6108" s="22">
        <v>1884.0017</v>
      </c>
      <c r="J6108" s="22">
        <v>3868.0050000000001</v>
      </c>
      <c r="K6108" s="31">
        <v>1582</v>
      </c>
      <c r="L6108" s="31">
        <v>1527</v>
      </c>
      <c r="M6108" s="31">
        <v>20</v>
      </c>
      <c r="N6108" s="31">
        <v>3129</v>
      </c>
      <c r="O6108" s="22">
        <v>517</v>
      </c>
      <c r="P6108" s="22">
        <v>496</v>
      </c>
      <c r="Q6108" s="22">
        <v>6</v>
      </c>
      <c r="R6108" s="23">
        <v>1019</v>
      </c>
      <c r="S6108" s="130">
        <f>IFERROR(Table1[[#This Row],[Female Voters]]/Table1[[#This Row],[Female Population]],"0.0%")</f>
        <v>0.7973778667359811</v>
      </c>
      <c r="T6108" s="130">
        <f>IFERROR(Table1[[#This Row],[Male Voters]]/Table1[[#This Row],[Male Population]],"0.0%")</f>
        <v>0.81050882278927883</v>
      </c>
      <c r="U6108" s="130">
        <f>IFERROR(Table1[[#This Row],[Total Voters]]/Table1[[#This Row],[Total Population]],"0.0%")</f>
        <v>0.80894414562545802</v>
      </c>
      <c r="V6108" s="130">
        <f>IFERROR(Table1[[#This Row],[Female Ballots]]/Table1[[#This Row],[Female Population]],"0.0%")</f>
        <v>0.26058429652496978</v>
      </c>
      <c r="W6108" s="130">
        <f>IFERROR(Table1[[#This Row],[Male Ballots]]/Table1[[#This Row],[Male Population]],"0.0%")</f>
        <v>0.26326940150850181</v>
      </c>
      <c r="X6108" s="130">
        <f>IFERROR(Table1[[#This Row],[Total Ballots]]/Table1[[#This Row],[Total Population]],"0.0%")</f>
        <v>0.26344329958208429</v>
      </c>
      <c r="Y6108" s="24">
        <f>Table1[[#This Row],[Female Ballots]]/Table1[[#This Row],[Female Voters]]</f>
        <v>0.32680151706700378</v>
      </c>
      <c r="Z6108" s="24">
        <f>Table1[[#This Row],[Male Ballots]]/Table1[[#This Row],[Male Voters]]</f>
        <v>0.32481990831696134</v>
      </c>
      <c r="AA6108" s="24">
        <f>Table1[[#This Row],[Total Ballots]]/Table1[[#This Row],[Total Voters]]</f>
        <v>0.32566315116650685</v>
      </c>
    </row>
    <row r="6109" spans="1:27" s="12" customFormat="1" x14ac:dyDescent="0.35">
      <c r="A6109" s="19" t="s">
        <v>28</v>
      </c>
      <c r="B6109" s="20">
        <v>2014</v>
      </c>
      <c r="C6109" s="17" t="s">
        <v>82</v>
      </c>
      <c r="D6109" s="20" t="s">
        <v>69</v>
      </c>
      <c r="E6109" s="37" t="s">
        <v>74</v>
      </c>
      <c r="F6109" s="34" t="s">
        <v>78</v>
      </c>
      <c r="G6109" s="21" t="s">
        <v>64</v>
      </c>
      <c r="H6109" s="22">
        <v>2469.9970000000003</v>
      </c>
      <c r="I6109" s="22">
        <v>2394</v>
      </c>
      <c r="J6109" s="22">
        <v>4863.9969999999994</v>
      </c>
      <c r="K6109" s="31">
        <v>1818</v>
      </c>
      <c r="L6109" s="31">
        <v>1655</v>
      </c>
      <c r="M6109" s="31">
        <v>22</v>
      </c>
      <c r="N6109" s="31">
        <v>3495</v>
      </c>
      <c r="O6109" s="22">
        <v>834</v>
      </c>
      <c r="P6109" s="22">
        <v>733</v>
      </c>
      <c r="Q6109" s="22">
        <v>15</v>
      </c>
      <c r="R6109" s="23">
        <v>1582</v>
      </c>
      <c r="S6109" s="130">
        <f>IFERROR(Table1[[#This Row],[Female Voters]]/Table1[[#This Row],[Female Population]],"0.0%")</f>
        <v>0.73603328263151724</v>
      </c>
      <c r="T6109" s="130">
        <f>IFERROR(Table1[[#This Row],[Male Voters]]/Table1[[#This Row],[Male Population]],"0.0%")</f>
        <v>0.69131161236424399</v>
      </c>
      <c r="U6109" s="130">
        <f>IFERROR(Table1[[#This Row],[Total Voters]]/Table1[[#This Row],[Total Population]],"0.0%")</f>
        <v>0.71854485107618293</v>
      </c>
      <c r="V6109" s="130">
        <f>IFERROR(Table1[[#This Row],[Female Ballots]]/Table1[[#This Row],[Female Population]],"0.0%")</f>
        <v>0.33765223196627359</v>
      </c>
      <c r="W6109" s="130">
        <f>IFERROR(Table1[[#This Row],[Male Ballots]]/Table1[[#This Row],[Male Population]],"0.0%")</f>
        <v>0.30618212197159567</v>
      </c>
      <c r="X6109" s="130">
        <f>IFERROR(Table1[[#This Row],[Total Ballots]]/Table1[[#This Row],[Total Population]],"0.0%")</f>
        <v>0.32524691113090742</v>
      </c>
      <c r="Y6109" s="24">
        <f>Table1[[#This Row],[Female Ballots]]/Table1[[#This Row],[Female Voters]]</f>
        <v>0.45874587458745875</v>
      </c>
      <c r="Z6109" s="24">
        <f>Table1[[#This Row],[Male Ballots]]/Table1[[#This Row],[Male Voters]]</f>
        <v>0.44290030211480363</v>
      </c>
      <c r="AA6109" s="24">
        <f>Table1[[#This Row],[Total Ballots]]/Table1[[#This Row],[Total Voters]]</f>
        <v>0.45264663805436339</v>
      </c>
    </row>
    <row r="6110" spans="1:27" s="12" customFormat="1" x14ac:dyDescent="0.35">
      <c r="A6110" s="19" t="s">
        <v>28</v>
      </c>
      <c r="B6110" s="20">
        <v>2014</v>
      </c>
      <c r="C6110" s="17" t="s">
        <v>82</v>
      </c>
      <c r="D6110" s="20" t="s">
        <v>69</v>
      </c>
      <c r="E6110" s="37" t="s">
        <v>74</v>
      </c>
      <c r="F6110" s="34" t="s">
        <v>78</v>
      </c>
      <c r="G6110" s="21" t="s">
        <v>65</v>
      </c>
      <c r="H6110" s="22">
        <v>3230.9949999999999</v>
      </c>
      <c r="I6110" s="22">
        <v>3070.9960000000001</v>
      </c>
      <c r="J6110" s="22">
        <v>6301.991</v>
      </c>
      <c r="K6110" s="31">
        <v>2466</v>
      </c>
      <c r="L6110" s="31">
        <v>2245</v>
      </c>
      <c r="M6110" s="31">
        <v>15</v>
      </c>
      <c r="N6110" s="31">
        <v>4726</v>
      </c>
      <c r="O6110" s="22">
        <v>1520</v>
      </c>
      <c r="P6110" s="22">
        <v>1349</v>
      </c>
      <c r="Q6110" s="22">
        <v>6</v>
      </c>
      <c r="R6110" s="23">
        <v>2875</v>
      </c>
      <c r="S6110" s="130">
        <f>IFERROR(Table1[[#This Row],[Female Voters]]/Table1[[#This Row],[Female Population]],"0.0%")</f>
        <v>0.76323237888019013</v>
      </c>
      <c r="T6110" s="130">
        <f>IFERROR(Table1[[#This Row],[Male Voters]]/Table1[[#This Row],[Male Population]],"0.0%")</f>
        <v>0.73103318923241833</v>
      </c>
      <c r="U6110" s="130">
        <f>IFERROR(Table1[[#This Row],[Total Voters]]/Table1[[#This Row],[Total Population]],"0.0%")</f>
        <v>0.74992173108466831</v>
      </c>
      <c r="V6110" s="130">
        <f>IFERROR(Table1[[#This Row],[Female Ballots]]/Table1[[#This Row],[Female Population]],"0.0%")</f>
        <v>0.47044331544926565</v>
      </c>
      <c r="W6110" s="130">
        <f>IFERROR(Table1[[#This Row],[Male Ballots]]/Table1[[#This Row],[Male Population]],"0.0%")</f>
        <v>0.43927116805101668</v>
      </c>
      <c r="X6110" s="130">
        <f>IFERROR(Table1[[#This Row],[Total Ballots]]/Table1[[#This Row],[Total Population]],"0.0%")</f>
        <v>0.4562050310766867</v>
      </c>
      <c r="Y6110" s="24">
        <f>Table1[[#This Row],[Female Ballots]]/Table1[[#This Row],[Female Voters]]</f>
        <v>0.61638280616382801</v>
      </c>
      <c r="Z6110" s="24">
        <f>Table1[[#This Row],[Male Ballots]]/Table1[[#This Row],[Male Voters]]</f>
        <v>0.60089086859688201</v>
      </c>
      <c r="AA6110" s="24">
        <f>Table1[[#This Row],[Total Ballots]]/Table1[[#This Row],[Total Voters]]</f>
        <v>0.60833685992382569</v>
      </c>
    </row>
    <row r="6111" spans="1:27" s="12" customFormat="1" x14ac:dyDescent="0.35">
      <c r="A6111" s="19" t="s">
        <v>28</v>
      </c>
      <c r="B6111" s="20">
        <v>2014</v>
      </c>
      <c r="C6111" s="17" t="s">
        <v>82</v>
      </c>
      <c r="D6111" s="20" t="s">
        <v>69</v>
      </c>
      <c r="E6111" s="37" t="s">
        <v>74</v>
      </c>
      <c r="F6111" s="34" t="s">
        <v>78</v>
      </c>
      <c r="G6111" s="21" t="s">
        <v>66</v>
      </c>
      <c r="H6111" s="22">
        <v>3754.99</v>
      </c>
      <c r="I6111" s="22">
        <v>3768.991</v>
      </c>
      <c r="J6111" s="22">
        <v>7523.9809999999998</v>
      </c>
      <c r="K6111" s="31">
        <v>3458</v>
      </c>
      <c r="L6111" s="31">
        <v>3215</v>
      </c>
      <c r="M6111" s="31">
        <v>30</v>
      </c>
      <c r="N6111" s="31">
        <v>6703</v>
      </c>
      <c r="O6111" s="22">
        <v>2556</v>
      </c>
      <c r="P6111" s="22">
        <v>2407</v>
      </c>
      <c r="Q6111" s="22">
        <v>23</v>
      </c>
      <c r="R6111" s="23">
        <v>4986</v>
      </c>
      <c r="S6111" s="130">
        <f>IFERROR(Table1[[#This Row],[Female Voters]]/Table1[[#This Row],[Female Population]],"0.0%")</f>
        <v>0.92090791187193577</v>
      </c>
      <c r="T6111" s="130">
        <f>IFERROR(Table1[[#This Row],[Male Voters]]/Table1[[#This Row],[Male Population]],"0.0%")</f>
        <v>0.85301344577368321</v>
      </c>
      <c r="U6111" s="130">
        <f>IFERROR(Table1[[#This Row],[Total Voters]]/Table1[[#This Row],[Total Population]],"0.0%")</f>
        <v>0.89088475901254938</v>
      </c>
      <c r="V6111" s="130">
        <f>IFERROR(Table1[[#This Row],[Female Ballots]]/Table1[[#This Row],[Female Population]],"0.0%")</f>
        <v>0.68069422288741122</v>
      </c>
      <c r="W6111" s="130">
        <f>IFERROR(Table1[[#This Row],[Male Ballots]]/Table1[[#This Row],[Male Population]],"0.0%")</f>
        <v>0.6386324615792397</v>
      </c>
      <c r="X6111" s="130">
        <f>IFERROR(Table1[[#This Row],[Total Ballots]]/Table1[[#This Row],[Total Population]],"0.0%")</f>
        <v>0.66268109927443997</v>
      </c>
      <c r="Y6111" s="24">
        <f>Table1[[#This Row],[Female Ballots]]/Table1[[#This Row],[Female Voters]]</f>
        <v>0.73915558126084446</v>
      </c>
      <c r="Z6111" s="24">
        <f>Table1[[#This Row],[Male Ballots]]/Table1[[#This Row],[Male Voters]]</f>
        <v>0.74867807153965782</v>
      </c>
      <c r="AA6111" s="24">
        <f>Table1[[#This Row],[Total Ballots]]/Table1[[#This Row],[Total Voters]]</f>
        <v>0.743846039086976</v>
      </c>
    </row>
    <row r="6112" spans="1:27" s="12" customFormat="1" x14ac:dyDescent="0.35">
      <c r="A6112" s="19" t="s">
        <v>28</v>
      </c>
      <c r="B6112" s="20">
        <v>2014</v>
      </c>
      <c r="C6112" s="17" t="s">
        <v>82</v>
      </c>
      <c r="D6112" s="20" t="s">
        <v>69</v>
      </c>
      <c r="E6112" s="37" t="s">
        <v>74</v>
      </c>
      <c r="F6112" s="34" t="s">
        <v>78</v>
      </c>
      <c r="G6112" s="21" t="s">
        <v>67</v>
      </c>
      <c r="H6112" s="22">
        <v>4520.9871000000003</v>
      </c>
      <c r="I6112" s="22">
        <v>4506.9856</v>
      </c>
      <c r="J6112" s="22">
        <v>9027.973</v>
      </c>
      <c r="K6112" s="31">
        <v>4004</v>
      </c>
      <c r="L6112" s="31">
        <v>4023</v>
      </c>
      <c r="M6112" s="31">
        <v>45</v>
      </c>
      <c r="N6112" s="31">
        <v>8072</v>
      </c>
      <c r="O6112" s="22">
        <v>3240</v>
      </c>
      <c r="P6112" s="22">
        <v>3391</v>
      </c>
      <c r="Q6112" s="22">
        <v>42</v>
      </c>
      <c r="R6112" s="23">
        <v>6673</v>
      </c>
      <c r="S6112" s="130">
        <f>IFERROR(Table1[[#This Row],[Female Voters]]/Table1[[#This Row],[Female Population]],"0.0%")</f>
        <v>0.88564729591907032</v>
      </c>
      <c r="T6112" s="130">
        <f>IFERROR(Table1[[#This Row],[Male Voters]]/Table1[[#This Row],[Male Population]],"0.0%")</f>
        <v>0.89261434516231875</v>
      </c>
      <c r="U6112" s="130">
        <f>IFERROR(Table1[[#This Row],[Total Voters]]/Table1[[#This Row],[Total Population]],"0.0%")</f>
        <v>0.8941098959866185</v>
      </c>
      <c r="V6112" s="130">
        <f>IFERROR(Table1[[#This Row],[Female Ballots]]/Table1[[#This Row],[Female Population]],"0.0%")</f>
        <v>0.71665765204240461</v>
      </c>
      <c r="W6112" s="130">
        <f>IFERROR(Table1[[#This Row],[Male Ballots]]/Table1[[#This Row],[Male Population]],"0.0%")</f>
        <v>0.75238758251191218</v>
      </c>
      <c r="X6112" s="130">
        <f>IFERROR(Table1[[#This Row],[Total Ballots]]/Table1[[#This Row],[Total Population]],"0.0%")</f>
        <v>0.73914709315147487</v>
      </c>
      <c r="Y6112" s="24">
        <f>Table1[[#This Row],[Female Ballots]]/Table1[[#This Row],[Female Voters]]</f>
        <v>0.80919080919080921</v>
      </c>
      <c r="Z6112" s="24">
        <f>Table1[[#This Row],[Male Ballots]]/Table1[[#This Row],[Male Voters]]</f>
        <v>0.8429033059905543</v>
      </c>
      <c r="AA6112" s="24">
        <f>Table1[[#This Row],[Total Ballots]]/Table1[[#This Row],[Total Voters]]</f>
        <v>0.82668483647175417</v>
      </c>
    </row>
    <row r="6113" spans="1:27" s="12" customFormat="1" x14ac:dyDescent="0.35">
      <c r="A6113" s="19" t="s">
        <v>43</v>
      </c>
      <c r="B6113" s="20">
        <v>2014</v>
      </c>
      <c r="C6113" s="17" t="s">
        <v>82</v>
      </c>
      <c r="D6113" s="20" t="s">
        <v>69</v>
      </c>
      <c r="E6113" s="37" t="s">
        <v>73</v>
      </c>
      <c r="F6113" s="34" t="s">
        <v>78</v>
      </c>
      <c r="G6113" s="21" t="s">
        <v>79</v>
      </c>
      <c r="H6113" s="22">
        <v>108245.98899999997</v>
      </c>
      <c r="I6113" s="22">
        <v>99501.989999999991</v>
      </c>
      <c r="J6113" s="22">
        <v>207747.99799999999</v>
      </c>
      <c r="K6113" s="22">
        <v>85831</v>
      </c>
      <c r="L6113" s="22">
        <v>75689</v>
      </c>
      <c r="M6113" s="22">
        <v>33</v>
      </c>
      <c r="N6113" s="22">
        <v>161553</v>
      </c>
      <c r="O6113" s="22">
        <v>45147</v>
      </c>
      <c r="P6113" s="22">
        <v>40273</v>
      </c>
      <c r="Q6113" s="22">
        <v>7</v>
      </c>
      <c r="R6113" s="23">
        <v>85427</v>
      </c>
      <c r="S6113" s="130">
        <f>IFERROR(Table1[[#This Row],[Female Voters]]/Table1[[#This Row],[Female Population]],"0.0%")</f>
        <v>0.79292545426325245</v>
      </c>
      <c r="T6113" s="130">
        <f>IFERROR(Table1[[#This Row],[Male Voters]]/Table1[[#This Row],[Male Population]],"0.0%")</f>
        <v>0.76067825377160803</v>
      </c>
      <c r="U6113" s="130">
        <f>IFERROR(Table1[[#This Row],[Total Voters]]/Table1[[#This Row],[Total Population]],"0.0%")</f>
        <v>0.77763926273792539</v>
      </c>
      <c r="V6113" s="130">
        <f>IFERROR(Table1[[#This Row],[Female Ballots]]/Table1[[#This Row],[Female Population]],"0.0%")</f>
        <v>0.41707780969140584</v>
      </c>
      <c r="W6113" s="130">
        <f>IFERROR(Table1[[#This Row],[Male Ballots]]/Table1[[#This Row],[Male Population]],"0.0%")</f>
        <v>0.40474567393074251</v>
      </c>
      <c r="X6113" s="130">
        <f>IFERROR(Table1[[#This Row],[Total Ballots]]/Table1[[#This Row],[Total Population]],"0.0%")</f>
        <v>0.41120492530570624</v>
      </c>
      <c r="Y6113" s="24">
        <f>Table1[[#This Row],[Female Ballots]]/Table1[[#This Row],[Female Voters]]</f>
        <v>0.52599876501497123</v>
      </c>
      <c r="Z6113" s="24">
        <f>Table1[[#This Row],[Male Ballots]]/Table1[[#This Row],[Male Voters]]</f>
        <v>0.53208524356247278</v>
      </c>
      <c r="AA6113" s="24">
        <f>Table1[[#This Row],[Total Ballots]]/Table1[[#This Row],[Total Voters]]</f>
        <v>0.5287862187641208</v>
      </c>
    </row>
    <row r="6114" spans="1:27" s="12" customFormat="1" x14ac:dyDescent="0.35">
      <c r="A6114" s="19" t="s">
        <v>43</v>
      </c>
      <c r="B6114" s="20">
        <v>2014</v>
      </c>
      <c r="C6114" s="17" t="s">
        <v>82</v>
      </c>
      <c r="D6114" s="20" t="s">
        <v>69</v>
      </c>
      <c r="E6114" s="37" t="s">
        <v>73</v>
      </c>
      <c r="F6114" s="34" t="s">
        <v>78</v>
      </c>
      <c r="G6114" s="21" t="s">
        <v>62</v>
      </c>
      <c r="H6114" s="22">
        <v>11705.999</v>
      </c>
      <c r="I6114" s="22">
        <v>11765.999</v>
      </c>
      <c r="J6114" s="22">
        <v>23472</v>
      </c>
      <c r="K6114" s="31">
        <v>7115</v>
      </c>
      <c r="L6114" s="31">
        <v>6824</v>
      </c>
      <c r="M6114" s="31">
        <v>11</v>
      </c>
      <c r="N6114" s="31">
        <v>13950</v>
      </c>
      <c r="O6114" s="22">
        <v>1645</v>
      </c>
      <c r="P6114" s="22">
        <v>1550</v>
      </c>
      <c r="Q6114" s="22">
        <v>1</v>
      </c>
      <c r="R6114" s="23">
        <v>3196</v>
      </c>
      <c r="S6114" s="130">
        <f>IFERROR(Table1[[#This Row],[Female Voters]]/Table1[[#This Row],[Female Population]],"0.0%")</f>
        <v>0.6078080136518037</v>
      </c>
      <c r="T6114" s="130">
        <f>IFERROR(Table1[[#This Row],[Male Voters]]/Table1[[#This Row],[Male Population]],"0.0%")</f>
        <v>0.57997625191027125</v>
      </c>
      <c r="U6114" s="130">
        <f>IFERROR(Table1[[#This Row],[Total Voters]]/Table1[[#This Row],[Total Population]],"0.0%")</f>
        <v>0.59432515337423308</v>
      </c>
      <c r="V6114" s="130">
        <f>IFERROR(Table1[[#This Row],[Female Ballots]]/Table1[[#This Row],[Female Population]],"0.0%")</f>
        <v>0.14052623787171006</v>
      </c>
      <c r="W6114" s="130">
        <f>IFERROR(Table1[[#This Row],[Male Ballots]]/Table1[[#This Row],[Male Population]],"0.0%")</f>
        <v>0.13173552029028729</v>
      </c>
      <c r="X6114" s="130">
        <f>IFERROR(Table1[[#This Row],[Total Ballots]]/Table1[[#This Row],[Total Population]],"0.0%")</f>
        <v>0.1361622358554874</v>
      </c>
      <c r="Y6114" s="24">
        <f>Table1[[#This Row],[Female Ballots]]/Table1[[#This Row],[Female Voters]]</f>
        <v>0.23120168657765286</v>
      </c>
      <c r="Z6114" s="24">
        <f>Table1[[#This Row],[Male Ballots]]/Table1[[#This Row],[Male Voters]]</f>
        <v>0.22713950762016413</v>
      </c>
      <c r="AA6114" s="24">
        <f>Table1[[#This Row],[Total Ballots]]/Table1[[#This Row],[Total Voters]]</f>
        <v>0.22910394265232975</v>
      </c>
    </row>
    <row r="6115" spans="1:27" s="12" customFormat="1" x14ac:dyDescent="0.35">
      <c r="A6115" s="19" t="s">
        <v>43</v>
      </c>
      <c r="B6115" s="20">
        <v>2014</v>
      </c>
      <c r="C6115" s="17" t="s">
        <v>82</v>
      </c>
      <c r="D6115" s="20" t="s">
        <v>69</v>
      </c>
      <c r="E6115" s="37" t="s">
        <v>73</v>
      </c>
      <c r="F6115" s="34" t="s">
        <v>78</v>
      </c>
      <c r="G6115" s="21" t="s">
        <v>63</v>
      </c>
      <c r="H6115" s="22">
        <v>18344.998</v>
      </c>
      <c r="I6115" s="22">
        <v>18021.998</v>
      </c>
      <c r="J6115" s="22">
        <v>36367</v>
      </c>
      <c r="K6115" s="31">
        <v>13353</v>
      </c>
      <c r="L6115" s="31">
        <v>11985</v>
      </c>
      <c r="M6115" s="31">
        <v>4</v>
      </c>
      <c r="N6115" s="31">
        <v>25342</v>
      </c>
      <c r="O6115" s="22">
        <v>3885</v>
      </c>
      <c r="P6115" s="22">
        <v>3363</v>
      </c>
      <c r="Q6115" s="22"/>
      <c r="R6115" s="23">
        <v>7248</v>
      </c>
      <c r="S6115" s="130">
        <f>IFERROR(Table1[[#This Row],[Female Voters]]/Table1[[#This Row],[Female Population]],"0.0%")</f>
        <v>0.72788233610055453</v>
      </c>
      <c r="T6115" s="130">
        <f>IFERROR(Table1[[#This Row],[Male Voters]]/Table1[[#This Row],[Male Population]],"0.0%")</f>
        <v>0.66502060426374476</v>
      </c>
      <c r="U6115" s="130">
        <f>IFERROR(Table1[[#This Row],[Total Voters]]/Table1[[#This Row],[Total Population]],"0.0%")</f>
        <v>0.69684054224984193</v>
      </c>
      <c r="V6115" s="130">
        <f>IFERROR(Table1[[#This Row],[Female Ballots]]/Table1[[#This Row],[Female Population]],"0.0%")</f>
        <v>0.21177434851723614</v>
      </c>
      <c r="W6115" s="130">
        <f>IFERROR(Table1[[#This Row],[Male Ballots]]/Table1[[#This Row],[Male Population]],"0.0%")</f>
        <v>0.1866052809460971</v>
      </c>
      <c r="X6115" s="130">
        <f>IFERROR(Table1[[#This Row],[Total Ballots]]/Table1[[#This Row],[Total Population]],"0.0%")</f>
        <v>0.19930156460527401</v>
      </c>
      <c r="Y6115" s="24">
        <f>Table1[[#This Row],[Female Ballots]]/Table1[[#This Row],[Female Voters]]</f>
        <v>0.29094585486407548</v>
      </c>
      <c r="Z6115" s="24">
        <f>Table1[[#This Row],[Male Ballots]]/Table1[[#This Row],[Male Voters]]</f>
        <v>0.28060075093867332</v>
      </c>
      <c r="AA6115" s="24">
        <f>Table1[[#This Row],[Total Ballots]]/Table1[[#This Row],[Total Voters]]</f>
        <v>0.28600741851471867</v>
      </c>
    </row>
    <row r="6116" spans="1:27" s="12" customFormat="1" x14ac:dyDescent="0.35">
      <c r="A6116" s="19" t="s">
        <v>43</v>
      </c>
      <c r="B6116" s="20">
        <v>2014</v>
      </c>
      <c r="C6116" s="17" t="s">
        <v>82</v>
      </c>
      <c r="D6116" s="20" t="s">
        <v>69</v>
      </c>
      <c r="E6116" s="37" t="s">
        <v>73</v>
      </c>
      <c r="F6116" s="34" t="s">
        <v>78</v>
      </c>
      <c r="G6116" s="21" t="s">
        <v>64</v>
      </c>
      <c r="H6116" s="22">
        <v>18106.998</v>
      </c>
      <c r="I6116" s="22">
        <v>17587.998</v>
      </c>
      <c r="J6116" s="22">
        <v>35695</v>
      </c>
      <c r="K6116" s="31">
        <v>13488</v>
      </c>
      <c r="L6116" s="31">
        <v>12280</v>
      </c>
      <c r="M6116" s="31">
        <v>4</v>
      </c>
      <c r="N6116" s="31">
        <v>25772</v>
      </c>
      <c r="O6116" s="22">
        <v>5457</v>
      </c>
      <c r="P6116" s="22">
        <v>4928</v>
      </c>
      <c r="Q6116" s="22"/>
      <c r="R6116" s="23">
        <v>10385</v>
      </c>
      <c r="S6116" s="130">
        <f>IFERROR(Table1[[#This Row],[Female Voters]]/Table1[[#This Row],[Female Population]],"0.0%")</f>
        <v>0.7449053675269639</v>
      </c>
      <c r="T6116" s="130">
        <f>IFERROR(Table1[[#This Row],[Male Voters]]/Table1[[#This Row],[Male Population]],"0.0%")</f>
        <v>0.69820339984118718</v>
      </c>
      <c r="U6116" s="130">
        <f>IFERROR(Table1[[#This Row],[Total Voters]]/Table1[[#This Row],[Total Population]],"0.0%")</f>
        <v>0.7220058831769155</v>
      </c>
      <c r="V6116" s="130">
        <f>IFERROR(Table1[[#This Row],[Female Ballots]]/Table1[[#This Row],[Female Population]],"0.0%")</f>
        <v>0.30137519206662527</v>
      </c>
      <c r="W6116" s="130">
        <f>IFERROR(Table1[[#This Row],[Male Ballots]]/Table1[[#This Row],[Male Population]],"0.0%")</f>
        <v>0.28019107120662623</v>
      </c>
      <c r="X6116" s="130">
        <f>IFERROR(Table1[[#This Row],[Total Ballots]]/Table1[[#This Row],[Total Population]],"0.0%")</f>
        <v>0.29093710603726014</v>
      </c>
      <c r="Y6116" s="24">
        <f>Table1[[#This Row],[Female Ballots]]/Table1[[#This Row],[Female Voters]]</f>
        <v>0.40458185053380785</v>
      </c>
      <c r="Z6116" s="24">
        <f>Table1[[#This Row],[Male Ballots]]/Table1[[#This Row],[Male Voters]]</f>
        <v>0.40130293159609121</v>
      </c>
      <c r="AA6116" s="24">
        <f>Table1[[#This Row],[Total Ballots]]/Table1[[#This Row],[Total Voters]]</f>
        <v>0.40295669719074967</v>
      </c>
    </row>
    <row r="6117" spans="1:27" s="12" customFormat="1" x14ac:dyDescent="0.35">
      <c r="A6117" s="19" t="s">
        <v>43</v>
      </c>
      <c r="B6117" s="20">
        <v>2014</v>
      </c>
      <c r="C6117" s="17" t="s">
        <v>82</v>
      </c>
      <c r="D6117" s="20" t="s">
        <v>69</v>
      </c>
      <c r="E6117" s="37" t="s">
        <v>73</v>
      </c>
      <c r="F6117" s="34" t="s">
        <v>78</v>
      </c>
      <c r="G6117" s="21" t="s">
        <v>65</v>
      </c>
      <c r="H6117" s="22">
        <v>18581.998</v>
      </c>
      <c r="I6117" s="22">
        <v>17372.998</v>
      </c>
      <c r="J6117" s="22">
        <v>35955</v>
      </c>
      <c r="K6117" s="31">
        <v>14933</v>
      </c>
      <c r="L6117" s="31">
        <v>13386</v>
      </c>
      <c r="M6117" s="31">
        <v>5</v>
      </c>
      <c r="N6117" s="31">
        <v>28324</v>
      </c>
      <c r="O6117" s="22">
        <v>7658</v>
      </c>
      <c r="P6117" s="22">
        <v>7048</v>
      </c>
      <c r="Q6117" s="22">
        <v>1</v>
      </c>
      <c r="R6117" s="23">
        <v>14707</v>
      </c>
      <c r="S6117" s="130">
        <f>IFERROR(Table1[[#This Row],[Female Voters]]/Table1[[#This Row],[Female Population]],"0.0%")</f>
        <v>0.80362725256993361</v>
      </c>
      <c r="T6117" s="130">
        <f>IFERROR(Table1[[#This Row],[Male Voters]]/Table1[[#This Row],[Male Population]],"0.0%")</f>
        <v>0.77050604622184382</v>
      </c>
      <c r="U6117" s="130">
        <f>IFERROR(Table1[[#This Row],[Total Voters]]/Table1[[#This Row],[Total Population]],"0.0%")</f>
        <v>0.78776248087887635</v>
      </c>
      <c r="V6117" s="130">
        <f>IFERROR(Table1[[#This Row],[Female Ballots]]/Table1[[#This Row],[Female Population]],"0.0%")</f>
        <v>0.41211929955002685</v>
      </c>
      <c r="W6117" s="130">
        <f>IFERROR(Table1[[#This Row],[Male Ballots]]/Table1[[#This Row],[Male Population]],"0.0%")</f>
        <v>0.4056870322554576</v>
      </c>
      <c r="X6117" s="130">
        <f>IFERROR(Table1[[#This Row],[Total Ballots]]/Table1[[#This Row],[Total Population]],"0.0%")</f>
        <v>0.40903907662355721</v>
      </c>
      <c r="Y6117" s="24">
        <f>Table1[[#This Row],[Female Ballots]]/Table1[[#This Row],[Female Voters]]</f>
        <v>0.51282394696310185</v>
      </c>
      <c r="Z6117" s="24">
        <f>Table1[[#This Row],[Male Ballots]]/Table1[[#This Row],[Male Voters]]</f>
        <v>0.52652024503212314</v>
      </c>
      <c r="AA6117" s="24">
        <f>Table1[[#This Row],[Total Ballots]]/Table1[[#This Row],[Total Voters]]</f>
        <v>0.51924163253777711</v>
      </c>
    </row>
    <row r="6118" spans="1:27" s="12" customFormat="1" x14ac:dyDescent="0.35">
      <c r="A6118" s="19" t="s">
        <v>43</v>
      </c>
      <c r="B6118" s="20">
        <v>2014</v>
      </c>
      <c r="C6118" s="17" t="s">
        <v>82</v>
      </c>
      <c r="D6118" s="20" t="s">
        <v>69</v>
      </c>
      <c r="E6118" s="37" t="s">
        <v>73</v>
      </c>
      <c r="F6118" s="34" t="s">
        <v>78</v>
      </c>
      <c r="G6118" s="21" t="s">
        <v>66</v>
      </c>
      <c r="H6118" s="22">
        <v>18763.998</v>
      </c>
      <c r="I6118" s="22">
        <v>16593.998</v>
      </c>
      <c r="J6118" s="22">
        <v>35358</v>
      </c>
      <c r="K6118" s="31">
        <v>17183</v>
      </c>
      <c r="L6118" s="31">
        <v>14462</v>
      </c>
      <c r="M6118" s="31">
        <v>4</v>
      </c>
      <c r="N6118" s="31">
        <v>31649</v>
      </c>
      <c r="O6118" s="22">
        <v>11489</v>
      </c>
      <c r="P6118" s="22">
        <v>9863</v>
      </c>
      <c r="Q6118" s="22">
        <v>2</v>
      </c>
      <c r="R6118" s="23">
        <v>21354</v>
      </c>
      <c r="S6118" s="130">
        <f>IFERROR(Table1[[#This Row],[Female Voters]]/Table1[[#This Row],[Female Population]],"0.0%")</f>
        <v>0.91574300956544552</v>
      </c>
      <c r="T6118" s="130">
        <f>IFERROR(Table1[[#This Row],[Male Voters]]/Table1[[#This Row],[Male Population]],"0.0%")</f>
        <v>0.87151993148366058</v>
      </c>
      <c r="U6118" s="130">
        <f>IFERROR(Table1[[#This Row],[Total Voters]]/Table1[[#This Row],[Total Population]],"0.0%")</f>
        <v>0.8951015328921319</v>
      </c>
      <c r="V6118" s="130">
        <f>IFERROR(Table1[[#This Row],[Female Ballots]]/Table1[[#This Row],[Female Population]],"0.0%")</f>
        <v>0.6122895557759066</v>
      </c>
      <c r="W6118" s="130">
        <f>IFERROR(Table1[[#This Row],[Male Ballots]]/Table1[[#This Row],[Male Population]],"0.0%")</f>
        <v>0.59437153120061847</v>
      </c>
      <c r="X6118" s="130">
        <f>IFERROR(Table1[[#This Row],[Total Ballots]]/Table1[[#This Row],[Total Population]],"0.0%")</f>
        <v>0.60393687425759379</v>
      </c>
      <c r="Y6118" s="24">
        <f>Table1[[#This Row],[Female Ballots]]/Table1[[#This Row],[Female Voters]]</f>
        <v>0.6686259675260432</v>
      </c>
      <c r="Z6118" s="24">
        <f>Table1[[#This Row],[Male Ballots]]/Table1[[#This Row],[Male Voters]]</f>
        <v>0.68199419167473374</v>
      </c>
      <c r="AA6118" s="24">
        <f>Table1[[#This Row],[Total Ballots]]/Table1[[#This Row],[Total Voters]]</f>
        <v>0.67471326108249863</v>
      </c>
    </row>
    <row r="6119" spans="1:27" s="12" customFormat="1" x14ac:dyDescent="0.35">
      <c r="A6119" s="19" t="s">
        <v>43</v>
      </c>
      <c r="B6119" s="20">
        <v>2014</v>
      </c>
      <c r="C6119" s="17" t="s">
        <v>82</v>
      </c>
      <c r="D6119" s="20" t="s">
        <v>69</v>
      </c>
      <c r="E6119" s="37" t="s">
        <v>73</v>
      </c>
      <c r="F6119" s="34" t="s">
        <v>78</v>
      </c>
      <c r="G6119" s="21" t="s">
        <v>67</v>
      </c>
      <c r="H6119" s="22">
        <v>22741.998</v>
      </c>
      <c r="I6119" s="22">
        <v>18158.999</v>
      </c>
      <c r="J6119" s="22">
        <v>40900.998</v>
      </c>
      <c r="K6119" s="31">
        <v>19759</v>
      </c>
      <c r="L6119" s="31">
        <v>16752</v>
      </c>
      <c r="M6119" s="31">
        <v>5</v>
      </c>
      <c r="N6119" s="31">
        <v>36516</v>
      </c>
      <c r="O6119" s="22">
        <v>15013</v>
      </c>
      <c r="P6119" s="22">
        <v>13521</v>
      </c>
      <c r="Q6119" s="22">
        <v>3</v>
      </c>
      <c r="R6119" s="23">
        <v>28537</v>
      </c>
      <c r="S6119" s="130">
        <f>IFERROR(Table1[[#This Row],[Female Voters]]/Table1[[#This Row],[Female Population]],"0.0%")</f>
        <v>0.86883307262624865</v>
      </c>
      <c r="T6119" s="130">
        <f>IFERROR(Table1[[#This Row],[Male Voters]]/Table1[[#This Row],[Male Population]],"0.0%")</f>
        <v>0.92251781059077098</v>
      </c>
      <c r="U6119" s="130">
        <f>IFERROR(Table1[[#This Row],[Total Voters]]/Table1[[#This Row],[Total Population]],"0.0%")</f>
        <v>0.89278995099337188</v>
      </c>
      <c r="V6119" s="130">
        <f>IFERROR(Table1[[#This Row],[Female Ballots]]/Table1[[#This Row],[Female Population]],"0.0%")</f>
        <v>0.66014428459627872</v>
      </c>
      <c r="W6119" s="130">
        <f>IFERROR(Table1[[#This Row],[Male Ballots]]/Table1[[#This Row],[Male Population]],"0.0%")</f>
        <v>0.74458950077589625</v>
      </c>
      <c r="X6119" s="130">
        <f>IFERROR(Table1[[#This Row],[Total Ballots]]/Table1[[#This Row],[Total Population]],"0.0%")</f>
        <v>0.69770913658390443</v>
      </c>
      <c r="Y6119" s="24">
        <f>Table1[[#This Row],[Female Ballots]]/Table1[[#This Row],[Female Voters]]</f>
        <v>0.75980565818108203</v>
      </c>
      <c r="Z6119" s="24">
        <f>Table1[[#This Row],[Male Ballots]]/Table1[[#This Row],[Male Voters]]</f>
        <v>0.80712750716332382</v>
      </c>
      <c r="AA6119" s="24">
        <f>Table1[[#This Row],[Total Ballots]]/Table1[[#This Row],[Total Voters]]</f>
        <v>0.78149304414503229</v>
      </c>
    </row>
    <row r="6120" spans="1:27" s="12" customFormat="1" x14ac:dyDescent="0.35">
      <c r="A6120" s="19" t="s">
        <v>26</v>
      </c>
      <c r="B6120" s="20">
        <v>2014</v>
      </c>
      <c r="C6120" s="17" t="s">
        <v>82</v>
      </c>
      <c r="D6120" s="20"/>
      <c r="E6120" s="37" t="s">
        <v>73</v>
      </c>
      <c r="F6120" s="34" t="s">
        <v>78</v>
      </c>
      <c r="G6120" s="21" t="s">
        <v>79</v>
      </c>
      <c r="H6120" s="22">
        <v>1693.99926</v>
      </c>
      <c r="I6120" s="22">
        <v>1672.99883</v>
      </c>
      <c r="J6120" s="22">
        <v>3366.9980300000002</v>
      </c>
      <c r="K6120" s="22">
        <v>1442</v>
      </c>
      <c r="L6120" s="22">
        <v>1436</v>
      </c>
      <c r="M6120" s="22"/>
      <c r="N6120" s="22">
        <v>2878</v>
      </c>
      <c r="O6120" s="22">
        <v>927</v>
      </c>
      <c r="P6120" s="22">
        <v>924</v>
      </c>
      <c r="Q6120" s="22"/>
      <c r="R6120" s="23">
        <v>1851</v>
      </c>
      <c r="S6120" s="130">
        <f>IFERROR(Table1[[#This Row],[Female Voters]]/Table1[[#This Row],[Female Population]],"0.0%")</f>
        <v>0.8512400412736898</v>
      </c>
      <c r="T6120" s="130">
        <f>IFERROR(Table1[[#This Row],[Male Voters]]/Table1[[#This Row],[Male Population]],"0.0%")</f>
        <v>0.85833891467814116</v>
      </c>
      <c r="U6120" s="130">
        <f>IFERROR(Table1[[#This Row],[Total Voters]]/Table1[[#This Row],[Total Population]],"0.0%")</f>
        <v>0.85476735488318645</v>
      </c>
      <c r="V6120" s="130">
        <f>IFERROR(Table1[[#This Row],[Female Ballots]]/Table1[[#This Row],[Female Population]],"0.0%")</f>
        <v>0.5472257408188006</v>
      </c>
      <c r="W6120" s="130">
        <f>IFERROR(Table1[[#This Row],[Male Ballots]]/Table1[[#This Row],[Male Population]],"0.0%")</f>
        <v>0.55230164147813543</v>
      </c>
      <c r="X6120" s="130">
        <f>IFERROR(Table1[[#This Row],[Total Ballots]]/Table1[[#This Row],[Total Population]],"0.0%")</f>
        <v>0.54974787139985348</v>
      </c>
      <c r="Y6120" s="24">
        <f>Table1[[#This Row],[Female Ballots]]/Table1[[#This Row],[Female Voters]]</f>
        <v>0.6428571428571429</v>
      </c>
      <c r="Z6120" s="24">
        <f>Table1[[#This Row],[Male Ballots]]/Table1[[#This Row],[Male Voters]]</f>
        <v>0.64345403899721454</v>
      </c>
      <c r="AA6120" s="24">
        <f>Table1[[#This Row],[Total Ballots]]/Table1[[#This Row],[Total Voters]]</f>
        <v>0.64315496872828348</v>
      </c>
    </row>
    <row r="6121" spans="1:27" s="12" customFormat="1" x14ac:dyDescent="0.35">
      <c r="A6121" s="19" t="s">
        <v>26</v>
      </c>
      <c r="B6121" s="20">
        <v>2014</v>
      </c>
      <c r="C6121" s="17" t="s">
        <v>82</v>
      </c>
      <c r="D6121" s="20"/>
      <c r="E6121" s="37" t="s">
        <v>73</v>
      </c>
      <c r="F6121" s="34" t="s">
        <v>78</v>
      </c>
      <c r="G6121" s="21" t="s">
        <v>62</v>
      </c>
      <c r="H6121" s="22">
        <v>93.000110000000006</v>
      </c>
      <c r="I6121" s="22">
        <v>96.999889999999994</v>
      </c>
      <c r="J6121" s="22">
        <v>190.00002999999998</v>
      </c>
      <c r="K6121" s="31">
        <v>80</v>
      </c>
      <c r="L6121" s="31">
        <v>95</v>
      </c>
      <c r="M6121" s="31"/>
      <c r="N6121" s="31">
        <v>175</v>
      </c>
      <c r="O6121" s="22">
        <v>20</v>
      </c>
      <c r="P6121" s="22">
        <v>16</v>
      </c>
      <c r="Q6121" s="22"/>
      <c r="R6121" s="23">
        <v>36</v>
      </c>
      <c r="S6121" s="130">
        <f>IFERROR(Table1[[#This Row],[Female Voters]]/Table1[[#This Row],[Female Population]],"0.0%")</f>
        <v>0.86021403630597848</v>
      </c>
      <c r="T6121" s="130">
        <f>IFERROR(Table1[[#This Row],[Male Voters]]/Table1[[#This Row],[Male Population]],"0.0%")</f>
        <v>0.97938255393897877</v>
      </c>
      <c r="U6121" s="130">
        <f>IFERROR(Table1[[#This Row],[Total Voters]]/Table1[[#This Row],[Total Population]],"0.0%")</f>
        <v>0.92105248614960755</v>
      </c>
      <c r="V6121" s="130">
        <f>IFERROR(Table1[[#This Row],[Female Ballots]]/Table1[[#This Row],[Female Population]],"0.0%")</f>
        <v>0.21505350907649462</v>
      </c>
      <c r="W6121" s="130">
        <f>IFERROR(Table1[[#This Row],[Male Ballots]]/Table1[[#This Row],[Male Population]],"0.0%")</f>
        <v>0.16494864066340695</v>
      </c>
      <c r="X6121" s="130">
        <f>IFERROR(Table1[[#This Row],[Total Ballots]]/Table1[[#This Row],[Total Population]],"0.0%")</f>
        <v>0.18947365429363355</v>
      </c>
      <c r="Y6121" s="24">
        <f>Table1[[#This Row],[Female Ballots]]/Table1[[#This Row],[Female Voters]]</f>
        <v>0.25</v>
      </c>
      <c r="Z6121" s="24">
        <f>Table1[[#This Row],[Male Ballots]]/Table1[[#This Row],[Male Voters]]</f>
        <v>0.16842105263157894</v>
      </c>
      <c r="AA6121" s="24">
        <f>Table1[[#This Row],[Total Ballots]]/Table1[[#This Row],[Total Voters]]</f>
        <v>0.20571428571428571</v>
      </c>
    </row>
    <row r="6122" spans="1:27" s="12" customFormat="1" x14ac:dyDescent="0.35">
      <c r="A6122" s="19" t="s">
        <v>26</v>
      </c>
      <c r="B6122" s="20">
        <v>2014</v>
      </c>
      <c r="C6122" s="17" t="s">
        <v>82</v>
      </c>
      <c r="D6122" s="20"/>
      <c r="E6122" s="37" t="s">
        <v>73</v>
      </c>
      <c r="F6122" s="34" t="s">
        <v>78</v>
      </c>
      <c r="G6122" s="21" t="s">
        <v>63</v>
      </c>
      <c r="H6122" s="22">
        <v>158</v>
      </c>
      <c r="I6122" s="22">
        <v>162.00004000000001</v>
      </c>
      <c r="J6122" s="22">
        <v>320</v>
      </c>
      <c r="K6122" s="31">
        <v>148</v>
      </c>
      <c r="L6122" s="31">
        <v>130</v>
      </c>
      <c r="M6122" s="31"/>
      <c r="N6122" s="31">
        <v>278</v>
      </c>
      <c r="O6122" s="22">
        <v>49</v>
      </c>
      <c r="P6122" s="22">
        <v>51</v>
      </c>
      <c r="Q6122" s="22"/>
      <c r="R6122" s="23">
        <v>100</v>
      </c>
      <c r="S6122" s="130">
        <f>IFERROR(Table1[[#This Row],[Female Voters]]/Table1[[#This Row],[Female Population]],"0.0%")</f>
        <v>0.93670886075949367</v>
      </c>
      <c r="T6122" s="130">
        <f>IFERROR(Table1[[#This Row],[Male Voters]]/Table1[[#This Row],[Male Population]],"0.0%")</f>
        <v>0.80246893766199068</v>
      </c>
      <c r="U6122" s="130">
        <f>IFERROR(Table1[[#This Row],[Total Voters]]/Table1[[#This Row],[Total Population]],"0.0%")</f>
        <v>0.86875000000000002</v>
      </c>
      <c r="V6122" s="130">
        <f>IFERROR(Table1[[#This Row],[Female Ballots]]/Table1[[#This Row],[Female Population]],"0.0%")</f>
        <v>0.310126582278481</v>
      </c>
      <c r="W6122" s="130">
        <f>IFERROR(Table1[[#This Row],[Male Ballots]]/Table1[[#This Row],[Male Population]],"0.0%")</f>
        <v>0.31481473708278096</v>
      </c>
      <c r="X6122" s="130">
        <f>IFERROR(Table1[[#This Row],[Total Ballots]]/Table1[[#This Row],[Total Population]],"0.0%")</f>
        <v>0.3125</v>
      </c>
      <c r="Y6122" s="24">
        <f>Table1[[#This Row],[Female Ballots]]/Table1[[#This Row],[Female Voters]]</f>
        <v>0.33108108108108109</v>
      </c>
      <c r="Z6122" s="24">
        <f>Table1[[#This Row],[Male Ballots]]/Table1[[#This Row],[Male Voters]]</f>
        <v>0.3923076923076923</v>
      </c>
      <c r="AA6122" s="24">
        <f>Table1[[#This Row],[Total Ballots]]/Table1[[#This Row],[Total Voters]]</f>
        <v>0.35971223021582732</v>
      </c>
    </row>
    <row r="6123" spans="1:27" s="12" customFormat="1" x14ac:dyDescent="0.35">
      <c r="A6123" s="19" t="s">
        <v>26</v>
      </c>
      <c r="B6123" s="20">
        <v>2014</v>
      </c>
      <c r="C6123" s="17" t="s">
        <v>82</v>
      </c>
      <c r="D6123" s="20"/>
      <c r="E6123" s="37" t="s">
        <v>73</v>
      </c>
      <c r="F6123" s="34" t="s">
        <v>78</v>
      </c>
      <c r="G6123" s="21" t="s">
        <v>64</v>
      </c>
      <c r="H6123" s="22">
        <v>192.99981</v>
      </c>
      <c r="I6123" s="22">
        <v>193.99979999999999</v>
      </c>
      <c r="J6123" s="22">
        <v>386.99959999999999</v>
      </c>
      <c r="K6123" s="31">
        <v>148</v>
      </c>
      <c r="L6123" s="31">
        <v>146</v>
      </c>
      <c r="M6123" s="31"/>
      <c r="N6123" s="31">
        <v>294</v>
      </c>
      <c r="O6123" s="22">
        <v>62</v>
      </c>
      <c r="P6123" s="22">
        <v>65</v>
      </c>
      <c r="Q6123" s="22"/>
      <c r="R6123" s="23">
        <v>127</v>
      </c>
      <c r="S6123" s="130">
        <f>IFERROR(Table1[[#This Row],[Female Voters]]/Table1[[#This Row],[Female Population]],"0.0%")</f>
        <v>0.76684013315868027</v>
      </c>
      <c r="T6123" s="130">
        <f>IFERROR(Table1[[#This Row],[Male Voters]]/Table1[[#This Row],[Male Population]],"0.0%")</f>
        <v>0.75257809544133558</v>
      </c>
      <c r="U6123" s="130">
        <f>IFERROR(Table1[[#This Row],[Total Voters]]/Table1[[#This Row],[Total Population]],"0.0%")</f>
        <v>0.75969070769065394</v>
      </c>
      <c r="V6123" s="130">
        <f>IFERROR(Table1[[#This Row],[Female Ballots]]/Table1[[#This Row],[Female Population]],"0.0%")</f>
        <v>0.32124383956647418</v>
      </c>
      <c r="W6123" s="130">
        <f>IFERROR(Table1[[#This Row],[Male Ballots]]/Table1[[#This Row],[Male Population]],"0.0%")</f>
        <v>0.33505189180607403</v>
      </c>
      <c r="X6123" s="130">
        <f>IFERROR(Table1[[#This Row],[Total Ballots]]/Table1[[#This Row],[Total Population]],"0.0%")</f>
        <v>0.32816571386637094</v>
      </c>
      <c r="Y6123" s="24">
        <f>Table1[[#This Row],[Female Ballots]]/Table1[[#This Row],[Female Voters]]</f>
        <v>0.41891891891891891</v>
      </c>
      <c r="Z6123" s="24">
        <f>Table1[[#This Row],[Male Ballots]]/Table1[[#This Row],[Male Voters]]</f>
        <v>0.4452054794520548</v>
      </c>
      <c r="AA6123" s="24">
        <f>Table1[[#This Row],[Total Ballots]]/Table1[[#This Row],[Total Voters]]</f>
        <v>0.43197278911564624</v>
      </c>
    </row>
    <row r="6124" spans="1:27" s="12" customFormat="1" x14ac:dyDescent="0.35">
      <c r="A6124" s="19" t="s">
        <v>26</v>
      </c>
      <c r="B6124" s="20">
        <v>2014</v>
      </c>
      <c r="C6124" s="17" t="s">
        <v>82</v>
      </c>
      <c r="D6124" s="20"/>
      <c r="E6124" s="37" t="s">
        <v>73</v>
      </c>
      <c r="F6124" s="34" t="s">
        <v>78</v>
      </c>
      <c r="G6124" s="21" t="s">
        <v>65</v>
      </c>
      <c r="H6124" s="22">
        <v>276.99979999999999</v>
      </c>
      <c r="I6124" s="22">
        <v>275</v>
      </c>
      <c r="J6124" s="22">
        <v>551.99980000000005</v>
      </c>
      <c r="K6124" s="31">
        <v>205</v>
      </c>
      <c r="L6124" s="31">
        <v>215</v>
      </c>
      <c r="M6124" s="31"/>
      <c r="N6124" s="31">
        <v>420</v>
      </c>
      <c r="O6124" s="22">
        <v>110</v>
      </c>
      <c r="P6124" s="22">
        <v>112</v>
      </c>
      <c r="Q6124" s="22"/>
      <c r="R6124" s="23">
        <v>222</v>
      </c>
      <c r="S6124" s="130">
        <f>IFERROR(Table1[[#This Row],[Female Voters]]/Table1[[#This Row],[Female Population]],"0.0%")</f>
        <v>0.74007273651461125</v>
      </c>
      <c r="T6124" s="130">
        <f>IFERROR(Table1[[#This Row],[Male Voters]]/Table1[[#This Row],[Male Population]],"0.0%")</f>
        <v>0.78181818181818186</v>
      </c>
      <c r="U6124" s="130">
        <f>IFERROR(Table1[[#This Row],[Total Voters]]/Table1[[#This Row],[Total Population]],"0.0%")</f>
        <v>0.76086984089486986</v>
      </c>
      <c r="V6124" s="130">
        <f>IFERROR(Table1[[#This Row],[Female Ballots]]/Table1[[#This Row],[Female Population]],"0.0%")</f>
        <v>0.39711220008101089</v>
      </c>
      <c r="W6124" s="130">
        <f>IFERROR(Table1[[#This Row],[Male Ballots]]/Table1[[#This Row],[Male Population]],"0.0%")</f>
        <v>0.40727272727272729</v>
      </c>
      <c r="X6124" s="130">
        <f>IFERROR(Table1[[#This Row],[Total Ballots]]/Table1[[#This Row],[Total Population]],"0.0%")</f>
        <v>0.40217405875871692</v>
      </c>
      <c r="Y6124" s="24">
        <f>Table1[[#This Row],[Female Ballots]]/Table1[[#This Row],[Female Voters]]</f>
        <v>0.53658536585365857</v>
      </c>
      <c r="Z6124" s="24">
        <f>Table1[[#This Row],[Male Ballots]]/Table1[[#This Row],[Male Voters]]</f>
        <v>0.52093023255813953</v>
      </c>
      <c r="AA6124" s="24">
        <f>Table1[[#This Row],[Total Ballots]]/Table1[[#This Row],[Total Voters]]</f>
        <v>0.52857142857142858</v>
      </c>
    </row>
    <row r="6125" spans="1:27" s="12" customFormat="1" x14ac:dyDescent="0.35">
      <c r="A6125" s="19" t="s">
        <v>26</v>
      </c>
      <c r="B6125" s="20">
        <v>2014</v>
      </c>
      <c r="C6125" s="17" t="s">
        <v>82</v>
      </c>
      <c r="D6125" s="20"/>
      <c r="E6125" s="37" t="s">
        <v>73</v>
      </c>
      <c r="F6125" s="34" t="s">
        <v>78</v>
      </c>
      <c r="G6125" s="21" t="s">
        <v>66</v>
      </c>
      <c r="H6125" s="22">
        <v>387.99990000000003</v>
      </c>
      <c r="I6125" s="22">
        <v>374.99959999999999</v>
      </c>
      <c r="J6125" s="22">
        <v>762.99950000000001</v>
      </c>
      <c r="K6125" s="31">
        <v>310</v>
      </c>
      <c r="L6125" s="31">
        <v>291</v>
      </c>
      <c r="M6125" s="31"/>
      <c r="N6125" s="31">
        <v>601</v>
      </c>
      <c r="O6125" s="22">
        <v>225</v>
      </c>
      <c r="P6125" s="22">
        <v>208</v>
      </c>
      <c r="Q6125" s="22"/>
      <c r="R6125" s="23">
        <v>433</v>
      </c>
      <c r="S6125" s="130">
        <f>IFERROR(Table1[[#This Row],[Female Voters]]/Table1[[#This Row],[Female Population]],"0.0%")</f>
        <v>0.7989692780848654</v>
      </c>
      <c r="T6125" s="130">
        <f>IFERROR(Table1[[#This Row],[Male Voters]]/Table1[[#This Row],[Male Population]],"0.0%")</f>
        <v>0.7760008277342163</v>
      </c>
      <c r="U6125" s="130">
        <f>IFERROR(Table1[[#This Row],[Total Voters]]/Table1[[#This Row],[Total Population]],"0.0%")</f>
        <v>0.7876807258720353</v>
      </c>
      <c r="V6125" s="130">
        <f>IFERROR(Table1[[#This Row],[Female Ballots]]/Table1[[#This Row],[Female Population]],"0.0%")</f>
        <v>0.57989705667449909</v>
      </c>
      <c r="W6125" s="130">
        <f>IFERROR(Table1[[#This Row],[Male Ballots]]/Table1[[#This Row],[Male Population]],"0.0%")</f>
        <v>0.55466725831174224</v>
      </c>
      <c r="X6125" s="130">
        <f>IFERROR(Table1[[#This Row],[Total Ballots]]/Table1[[#This Row],[Total Population]],"0.0%")</f>
        <v>0.56749709534540982</v>
      </c>
      <c r="Y6125" s="24">
        <f>Table1[[#This Row],[Female Ballots]]/Table1[[#This Row],[Female Voters]]</f>
        <v>0.72580645161290325</v>
      </c>
      <c r="Z6125" s="24">
        <f>Table1[[#This Row],[Male Ballots]]/Table1[[#This Row],[Male Voters]]</f>
        <v>0.71477663230240551</v>
      </c>
      <c r="AA6125" s="24">
        <f>Table1[[#This Row],[Total Ballots]]/Table1[[#This Row],[Total Voters]]</f>
        <v>0.72046589018302831</v>
      </c>
    </row>
    <row r="6126" spans="1:27" s="12" customFormat="1" x14ac:dyDescent="0.35">
      <c r="A6126" s="19" t="s">
        <v>26</v>
      </c>
      <c r="B6126" s="20">
        <v>2014</v>
      </c>
      <c r="C6126" s="17" t="s">
        <v>82</v>
      </c>
      <c r="D6126" s="20"/>
      <c r="E6126" s="37" t="s">
        <v>73</v>
      </c>
      <c r="F6126" s="34" t="s">
        <v>78</v>
      </c>
      <c r="G6126" s="21" t="s">
        <v>67</v>
      </c>
      <c r="H6126" s="22">
        <v>584.99964</v>
      </c>
      <c r="I6126" s="22">
        <v>569.99950000000001</v>
      </c>
      <c r="J6126" s="22">
        <v>1154.9991</v>
      </c>
      <c r="K6126" s="31">
        <v>551</v>
      </c>
      <c r="L6126" s="31">
        <v>559</v>
      </c>
      <c r="M6126" s="31"/>
      <c r="N6126" s="31">
        <v>1110</v>
      </c>
      <c r="O6126" s="22">
        <v>461</v>
      </c>
      <c r="P6126" s="22">
        <v>472</v>
      </c>
      <c r="Q6126" s="22"/>
      <c r="R6126" s="23">
        <v>933</v>
      </c>
      <c r="S6126" s="130">
        <f>IFERROR(Table1[[#This Row],[Female Voters]]/Table1[[#This Row],[Female Population]],"0.0%")</f>
        <v>0.94188092149937053</v>
      </c>
      <c r="T6126" s="130">
        <f>IFERROR(Table1[[#This Row],[Male Voters]]/Table1[[#This Row],[Male Population]],"0.0%")</f>
        <v>0.98070261465141639</v>
      </c>
      <c r="U6126" s="130">
        <f>IFERROR(Table1[[#This Row],[Total Voters]]/Table1[[#This Row],[Total Population]],"0.0%")</f>
        <v>0.96103970990107268</v>
      </c>
      <c r="V6126" s="130">
        <f>IFERROR(Table1[[#This Row],[Female Ballots]]/Table1[[#This Row],[Female Population]],"0.0%")</f>
        <v>0.78803467297860219</v>
      </c>
      <c r="W6126" s="130">
        <f>IFERROR(Table1[[#This Row],[Male Ballots]]/Table1[[#This Row],[Male Population]],"0.0%")</f>
        <v>0.8280709018165805</v>
      </c>
      <c r="X6126" s="130">
        <f>IFERROR(Table1[[#This Row],[Total Ballots]]/Table1[[#This Row],[Total Population]],"0.0%")</f>
        <v>0.8077928372411719</v>
      </c>
      <c r="Y6126" s="24">
        <f>Table1[[#This Row],[Female Ballots]]/Table1[[#This Row],[Female Voters]]</f>
        <v>0.83666061705989114</v>
      </c>
      <c r="Z6126" s="24">
        <f>Table1[[#This Row],[Male Ballots]]/Table1[[#This Row],[Male Voters]]</f>
        <v>0.84436493738819318</v>
      </c>
      <c r="AA6126" s="24">
        <f>Table1[[#This Row],[Total Ballots]]/Table1[[#This Row],[Total Voters]]</f>
        <v>0.8405405405405405</v>
      </c>
    </row>
    <row r="6127" spans="1:27" s="12" customFormat="1" x14ac:dyDescent="0.35">
      <c r="A6127" s="19" t="s">
        <v>45</v>
      </c>
      <c r="B6127" s="20">
        <v>2014</v>
      </c>
      <c r="C6127" s="17" t="s">
        <v>82</v>
      </c>
      <c r="D6127" s="20"/>
      <c r="E6127" s="37" t="s">
        <v>73</v>
      </c>
      <c r="F6127" s="34" t="s">
        <v>78</v>
      </c>
      <c r="G6127" s="21" t="s">
        <v>79</v>
      </c>
      <c r="H6127" s="22">
        <v>23238.889900000002</v>
      </c>
      <c r="I6127" s="22">
        <v>24016.9552</v>
      </c>
      <c r="J6127" s="22">
        <v>47255.846999999994</v>
      </c>
      <c r="K6127" s="22">
        <v>16635</v>
      </c>
      <c r="L6127" s="22">
        <v>14709</v>
      </c>
      <c r="M6127" s="22">
        <v>41</v>
      </c>
      <c r="N6127" s="22">
        <v>31385</v>
      </c>
      <c r="O6127" s="22">
        <v>9910</v>
      </c>
      <c r="P6127" s="22">
        <v>8947</v>
      </c>
      <c r="Q6127" s="22">
        <v>19</v>
      </c>
      <c r="R6127" s="23">
        <v>18876</v>
      </c>
      <c r="S6127" s="130">
        <f>IFERROR(Table1[[#This Row],[Female Voters]]/Table1[[#This Row],[Female Population]],"0.0%")</f>
        <v>0.7158259310828784</v>
      </c>
      <c r="T6127" s="130">
        <f>IFERROR(Table1[[#This Row],[Male Voters]]/Table1[[#This Row],[Male Population]],"0.0%")</f>
        <v>0.61244232990866387</v>
      </c>
      <c r="U6127" s="130">
        <f>IFERROR(Table1[[#This Row],[Total Voters]]/Table1[[#This Row],[Total Population]],"0.0%")</f>
        <v>0.66415061822931676</v>
      </c>
      <c r="V6127" s="130">
        <f>IFERROR(Table1[[#This Row],[Female Ballots]]/Table1[[#This Row],[Female Population]],"0.0%")</f>
        <v>0.42644033525887132</v>
      </c>
      <c r="W6127" s="130">
        <f>IFERROR(Table1[[#This Row],[Male Ballots]]/Table1[[#This Row],[Male Population]],"0.0%")</f>
        <v>0.3725284877077174</v>
      </c>
      <c r="X6127" s="130">
        <f>IFERROR(Table1[[#This Row],[Total Ballots]]/Table1[[#This Row],[Total Population]],"0.0%")</f>
        <v>0.39944263405118952</v>
      </c>
      <c r="Y6127" s="24">
        <f>Table1[[#This Row],[Female Ballots]]/Table1[[#This Row],[Female Voters]]</f>
        <v>0.59573189059212506</v>
      </c>
      <c r="Z6127" s="24">
        <f>Table1[[#This Row],[Male Ballots]]/Table1[[#This Row],[Male Voters]]</f>
        <v>0.60826704738595416</v>
      </c>
      <c r="AA6127" s="24">
        <f>Table1[[#This Row],[Total Ballots]]/Table1[[#This Row],[Total Voters]]</f>
        <v>0.60143380595826035</v>
      </c>
    </row>
    <row r="6128" spans="1:27" s="12" customFormat="1" x14ac:dyDescent="0.35">
      <c r="A6128" s="19" t="s">
        <v>45</v>
      </c>
      <c r="B6128" s="20">
        <v>2014</v>
      </c>
      <c r="C6128" s="17" t="s">
        <v>82</v>
      </c>
      <c r="D6128" s="20"/>
      <c r="E6128" s="37" t="s">
        <v>73</v>
      </c>
      <c r="F6128" s="34" t="s">
        <v>78</v>
      </c>
      <c r="G6128" s="21" t="s">
        <v>62</v>
      </c>
      <c r="H6128" s="22">
        <v>3602.6882000000001</v>
      </c>
      <c r="I6128" s="22">
        <v>3966.7797</v>
      </c>
      <c r="J6128" s="22">
        <v>7569.4680000000008</v>
      </c>
      <c r="K6128" s="31">
        <v>1399</v>
      </c>
      <c r="L6128" s="31">
        <v>1417</v>
      </c>
      <c r="M6128" s="31">
        <v>12</v>
      </c>
      <c r="N6128" s="31">
        <v>2828</v>
      </c>
      <c r="O6128" s="22">
        <v>383</v>
      </c>
      <c r="P6128" s="22">
        <v>351</v>
      </c>
      <c r="Q6128" s="22">
        <v>2</v>
      </c>
      <c r="R6128" s="23">
        <v>736</v>
      </c>
      <c r="S6128" s="130">
        <f>IFERROR(Table1[[#This Row],[Female Voters]]/Table1[[#This Row],[Female Population]],"0.0%")</f>
        <v>0.3883211430842114</v>
      </c>
      <c r="T6128" s="130">
        <f>IFERROR(Table1[[#This Row],[Male Voters]]/Table1[[#This Row],[Male Population]],"0.0%")</f>
        <v>0.35721671158093299</v>
      </c>
      <c r="U6128" s="130">
        <f>IFERROR(Table1[[#This Row],[Total Voters]]/Table1[[#This Row],[Total Population]],"0.0%")</f>
        <v>0.37360617681453961</v>
      </c>
      <c r="V6128" s="130">
        <f>IFERROR(Table1[[#This Row],[Female Ballots]]/Table1[[#This Row],[Female Population]],"0.0%")</f>
        <v>0.10630950521890847</v>
      </c>
      <c r="W6128" s="130">
        <f>IFERROR(Table1[[#This Row],[Male Ballots]]/Table1[[#This Row],[Male Population]],"0.0%")</f>
        <v>8.8484873510873321E-2</v>
      </c>
      <c r="X6128" s="130">
        <f>IFERROR(Table1[[#This Row],[Total Ballots]]/Table1[[#This Row],[Total Population]],"0.0%")</f>
        <v>9.7232724941832091E-2</v>
      </c>
      <c r="Y6128" s="24">
        <f>Table1[[#This Row],[Female Ballots]]/Table1[[#This Row],[Female Voters]]</f>
        <v>0.27376697641172265</v>
      </c>
      <c r="Z6128" s="24">
        <f>Table1[[#This Row],[Male Ballots]]/Table1[[#This Row],[Male Voters]]</f>
        <v>0.24770642201834864</v>
      </c>
      <c r="AA6128" s="24">
        <f>Table1[[#This Row],[Total Ballots]]/Table1[[#This Row],[Total Voters]]</f>
        <v>0.26025459688826025</v>
      </c>
    </row>
    <row r="6129" spans="1:27" s="12" customFormat="1" x14ac:dyDescent="0.35">
      <c r="A6129" s="19" t="s">
        <v>45</v>
      </c>
      <c r="B6129" s="20">
        <v>2014</v>
      </c>
      <c r="C6129" s="17" t="s">
        <v>82</v>
      </c>
      <c r="D6129" s="20"/>
      <c r="E6129" s="37" t="s">
        <v>73</v>
      </c>
      <c r="F6129" s="34" t="s">
        <v>78</v>
      </c>
      <c r="G6129" s="21" t="s">
        <v>63</v>
      </c>
      <c r="H6129" s="22">
        <v>3272.029</v>
      </c>
      <c r="I6129" s="22">
        <v>4174.0240000000003</v>
      </c>
      <c r="J6129" s="22">
        <v>7446.0529999999999</v>
      </c>
      <c r="K6129" s="31">
        <v>2383</v>
      </c>
      <c r="L6129" s="31">
        <v>2094</v>
      </c>
      <c r="M6129" s="31">
        <v>5</v>
      </c>
      <c r="N6129" s="31">
        <v>4482</v>
      </c>
      <c r="O6129" s="22">
        <v>805</v>
      </c>
      <c r="P6129" s="22">
        <v>704</v>
      </c>
      <c r="Q6129" s="22">
        <v>1</v>
      </c>
      <c r="R6129" s="23">
        <v>1510</v>
      </c>
      <c r="S6129" s="130">
        <f>IFERROR(Table1[[#This Row],[Female Voters]]/Table1[[#This Row],[Female Population]],"0.0%")</f>
        <v>0.72829427856537943</v>
      </c>
      <c r="T6129" s="130">
        <f>IFERROR(Table1[[#This Row],[Male Voters]]/Table1[[#This Row],[Male Population]],"0.0%")</f>
        <v>0.50167416382847818</v>
      </c>
      <c r="U6129" s="130">
        <f>IFERROR(Table1[[#This Row],[Total Voters]]/Table1[[#This Row],[Total Population]],"0.0%")</f>
        <v>0.60192963977022462</v>
      </c>
      <c r="V6129" s="130">
        <f>IFERROR(Table1[[#This Row],[Female Ballots]]/Table1[[#This Row],[Female Population]],"0.0%")</f>
        <v>0.24602471432863218</v>
      </c>
      <c r="W6129" s="130">
        <f>IFERROR(Table1[[#This Row],[Male Ballots]]/Table1[[#This Row],[Male Population]],"0.0%")</f>
        <v>0.16866218306363354</v>
      </c>
      <c r="X6129" s="130">
        <f>IFERROR(Table1[[#This Row],[Total Ballots]]/Table1[[#This Row],[Total Population]],"0.0%")</f>
        <v>0.20279200268920997</v>
      </c>
      <c r="Y6129" s="24">
        <f>Table1[[#This Row],[Female Ballots]]/Table1[[#This Row],[Female Voters]]</f>
        <v>0.33780948384389425</v>
      </c>
      <c r="Z6129" s="24">
        <f>Table1[[#This Row],[Male Ballots]]/Table1[[#This Row],[Male Voters]]</f>
        <v>0.33619866284622729</v>
      </c>
      <c r="AA6129" s="24">
        <f>Table1[[#This Row],[Total Ballots]]/Table1[[#This Row],[Total Voters]]</f>
        <v>0.33690316822846944</v>
      </c>
    </row>
    <row r="6130" spans="1:27" s="12" customFormat="1" x14ac:dyDescent="0.35">
      <c r="A6130" s="19" t="s">
        <v>45</v>
      </c>
      <c r="B6130" s="20">
        <v>2014</v>
      </c>
      <c r="C6130" s="17" t="s">
        <v>82</v>
      </c>
      <c r="D6130" s="20"/>
      <c r="E6130" s="37" t="s">
        <v>73</v>
      </c>
      <c r="F6130" s="34" t="s">
        <v>78</v>
      </c>
      <c r="G6130" s="21" t="s">
        <v>64</v>
      </c>
      <c r="H6130" s="22">
        <v>3314.029</v>
      </c>
      <c r="I6130" s="22">
        <v>3776.0330000000004</v>
      </c>
      <c r="J6130" s="22">
        <v>7090.0619999999999</v>
      </c>
      <c r="K6130" s="31">
        <v>2161</v>
      </c>
      <c r="L6130" s="31">
        <v>1979</v>
      </c>
      <c r="M6130" s="31">
        <v>6</v>
      </c>
      <c r="N6130" s="31">
        <v>4146</v>
      </c>
      <c r="O6130" s="22">
        <v>1042</v>
      </c>
      <c r="P6130" s="22">
        <v>975</v>
      </c>
      <c r="Q6130" s="22">
        <v>2</v>
      </c>
      <c r="R6130" s="23">
        <v>2019</v>
      </c>
      <c r="S6130" s="130">
        <f>IFERROR(Table1[[#This Row],[Female Voters]]/Table1[[#This Row],[Female Population]],"0.0%")</f>
        <v>0.65207636988089124</v>
      </c>
      <c r="T6130" s="130">
        <f>IFERROR(Table1[[#This Row],[Male Voters]]/Table1[[#This Row],[Male Population]],"0.0%")</f>
        <v>0.52409499599182519</v>
      </c>
      <c r="U6130" s="130">
        <f>IFERROR(Table1[[#This Row],[Total Voters]]/Table1[[#This Row],[Total Population]],"0.0%")</f>
        <v>0.58476216428008665</v>
      </c>
      <c r="V6130" s="130">
        <f>IFERROR(Table1[[#This Row],[Female Ballots]]/Table1[[#This Row],[Female Population]],"0.0%")</f>
        <v>0.31442090579171156</v>
      </c>
      <c r="W6130" s="130">
        <f>IFERROR(Table1[[#This Row],[Male Ballots]]/Table1[[#This Row],[Male Population]],"0.0%")</f>
        <v>0.25820748918243031</v>
      </c>
      <c r="X6130" s="130">
        <f>IFERROR(Table1[[#This Row],[Total Ballots]]/Table1[[#This Row],[Total Population]],"0.0%")</f>
        <v>0.28476478767040403</v>
      </c>
      <c r="Y6130" s="24">
        <f>Table1[[#This Row],[Female Ballots]]/Table1[[#This Row],[Female Voters]]</f>
        <v>0.48218417399352154</v>
      </c>
      <c r="Z6130" s="24">
        <f>Table1[[#This Row],[Male Ballots]]/Table1[[#This Row],[Male Voters]]</f>
        <v>0.4926730672056594</v>
      </c>
      <c r="AA6130" s="24">
        <f>Table1[[#This Row],[Total Ballots]]/Table1[[#This Row],[Total Voters]]</f>
        <v>0.48697539797395079</v>
      </c>
    </row>
    <row r="6131" spans="1:27" s="12" customFormat="1" x14ac:dyDescent="0.35">
      <c r="A6131" s="19" t="s">
        <v>45</v>
      </c>
      <c r="B6131" s="20">
        <v>2014</v>
      </c>
      <c r="C6131" s="17" t="s">
        <v>82</v>
      </c>
      <c r="D6131" s="20"/>
      <c r="E6131" s="37" t="s">
        <v>73</v>
      </c>
      <c r="F6131" s="34" t="s">
        <v>78</v>
      </c>
      <c r="G6131" s="21" t="s">
        <v>65</v>
      </c>
      <c r="H6131" s="22">
        <v>3643.027</v>
      </c>
      <c r="I6131" s="22">
        <v>3824.029</v>
      </c>
      <c r="J6131" s="22">
        <v>7467.0560000000005</v>
      </c>
      <c r="K6131" s="31">
        <v>2758</v>
      </c>
      <c r="L6131" s="31">
        <v>2426</v>
      </c>
      <c r="M6131" s="31">
        <v>3</v>
      </c>
      <c r="N6131" s="31">
        <v>5187</v>
      </c>
      <c r="O6131" s="22">
        <v>1613</v>
      </c>
      <c r="P6131" s="22">
        <v>1469</v>
      </c>
      <c r="Q6131" s="22">
        <v>2</v>
      </c>
      <c r="R6131" s="23">
        <v>3084</v>
      </c>
      <c r="S6131" s="130">
        <f>IFERROR(Table1[[#This Row],[Female Voters]]/Table1[[#This Row],[Female Population]],"0.0%")</f>
        <v>0.75706273930991996</v>
      </c>
      <c r="T6131" s="130">
        <f>IFERROR(Table1[[#This Row],[Male Voters]]/Table1[[#This Row],[Male Population]],"0.0%")</f>
        <v>0.63440941478215773</v>
      </c>
      <c r="U6131" s="130">
        <f>IFERROR(Table1[[#This Row],[Total Voters]]/Table1[[#This Row],[Total Population]],"0.0%")</f>
        <v>0.69465127889760026</v>
      </c>
      <c r="V6131" s="130">
        <f>IFERROR(Table1[[#This Row],[Female Ballots]]/Table1[[#This Row],[Female Population]],"0.0%")</f>
        <v>0.44276366878422807</v>
      </c>
      <c r="W6131" s="130">
        <f>IFERROR(Table1[[#This Row],[Male Ballots]]/Table1[[#This Row],[Male Population]],"0.0%")</f>
        <v>0.38414980639529667</v>
      </c>
      <c r="X6131" s="130">
        <f>IFERROR(Table1[[#This Row],[Total Ballots]]/Table1[[#This Row],[Total Population]],"0.0%")</f>
        <v>0.41301417854640432</v>
      </c>
      <c r="Y6131" s="24">
        <f>Table1[[#This Row],[Female Ballots]]/Table1[[#This Row],[Female Voters]]</f>
        <v>0.58484408992023207</v>
      </c>
      <c r="Z6131" s="24">
        <f>Table1[[#This Row],[Male Ballots]]/Table1[[#This Row],[Male Voters]]</f>
        <v>0.60552349546578732</v>
      </c>
      <c r="AA6131" s="24">
        <f>Table1[[#This Row],[Total Ballots]]/Table1[[#This Row],[Total Voters]]</f>
        <v>0.59456333140543671</v>
      </c>
    </row>
    <row r="6132" spans="1:27" s="12" customFormat="1" x14ac:dyDescent="0.35">
      <c r="A6132" s="19" t="s">
        <v>45</v>
      </c>
      <c r="B6132" s="20">
        <v>2014</v>
      </c>
      <c r="C6132" s="17" t="s">
        <v>82</v>
      </c>
      <c r="D6132" s="20"/>
      <c r="E6132" s="37" t="s">
        <v>73</v>
      </c>
      <c r="F6132" s="34" t="s">
        <v>78</v>
      </c>
      <c r="G6132" s="21" t="s">
        <v>66</v>
      </c>
      <c r="H6132" s="22">
        <v>3725.0320000000002</v>
      </c>
      <c r="I6132" s="22">
        <v>3694.0309999999999</v>
      </c>
      <c r="J6132" s="22">
        <v>7419.0630000000001</v>
      </c>
      <c r="K6132" s="31">
        <v>3266</v>
      </c>
      <c r="L6132" s="31">
        <v>2980</v>
      </c>
      <c r="M6132" s="31">
        <v>8</v>
      </c>
      <c r="N6132" s="31">
        <v>6254</v>
      </c>
      <c r="O6132" s="22">
        <v>2374</v>
      </c>
      <c r="P6132" s="22">
        <v>2237</v>
      </c>
      <c r="Q6132" s="22">
        <v>5</v>
      </c>
      <c r="R6132" s="23">
        <v>4616</v>
      </c>
      <c r="S6132" s="130">
        <f>IFERROR(Table1[[#This Row],[Female Voters]]/Table1[[#This Row],[Female Population]],"0.0%")</f>
        <v>0.87677099149752269</v>
      </c>
      <c r="T6132" s="130">
        <f>IFERROR(Table1[[#This Row],[Male Voters]]/Table1[[#This Row],[Male Population]],"0.0%")</f>
        <v>0.80670681973161573</v>
      </c>
      <c r="U6132" s="130">
        <f>IFERROR(Table1[[#This Row],[Total Voters]]/Table1[[#This Row],[Total Population]],"0.0%")</f>
        <v>0.8429635925722696</v>
      </c>
      <c r="V6132" s="130">
        <f>IFERROR(Table1[[#This Row],[Female Ballots]]/Table1[[#This Row],[Female Population]],"0.0%")</f>
        <v>0.63730996136409024</v>
      </c>
      <c r="W6132" s="130">
        <f>IFERROR(Table1[[#This Row],[Male Ballots]]/Table1[[#This Row],[Male Population]],"0.0%")</f>
        <v>0.60557152877168596</v>
      </c>
      <c r="X6132" s="130">
        <f>IFERROR(Table1[[#This Row],[Total Ballots]]/Table1[[#This Row],[Total Population]],"0.0%")</f>
        <v>0.6221809950933157</v>
      </c>
      <c r="Y6132" s="24">
        <f>Table1[[#This Row],[Female Ballots]]/Table1[[#This Row],[Female Voters]]</f>
        <v>0.72688303735456217</v>
      </c>
      <c r="Z6132" s="24">
        <f>Table1[[#This Row],[Male Ballots]]/Table1[[#This Row],[Male Voters]]</f>
        <v>0.7506711409395973</v>
      </c>
      <c r="AA6132" s="24">
        <f>Table1[[#This Row],[Total Ballots]]/Table1[[#This Row],[Total Voters]]</f>
        <v>0.73808762392069072</v>
      </c>
    </row>
    <row r="6133" spans="1:27" s="12" customFormat="1" x14ac:dyDescent="0.35">
      <c r="A6133" s="19" t="s">
        <v>45</v>
      </c>
      <c r="B6133" s="20">
        <v>2014</v>
      </c>
      <c r="C6133" s="17" t="s">
        <v>82</v>
      </c>
      <c r="D6133" s="20"/>
      <c r="E6133" s="37" t="s">
        <v>73</v>
      </c>
      <c r="F6133" s="34" t="s">
        <v>78</v>
      </c>
      <c r="G6133" s="21" t="s">
        <v>67</v>
      </c>
      <c r="H6133" s="22">
        <v>5682.0847000000012</v>
      </c>
      <c r="I6133" s="22">
        <v>4582.0585000000001</v>
      </c>
      <c r="J6133" s="22">
        <v>10264.145</v>
      </c>
      <c r="K6133" s="31">
        <v>4668</v>
      </c>
      <c r="L6133" s="31">
        <v>3813</v>
      </c>
      <c r="M6133" s="31">
        <v>7</v>
      </c>
      <c r="N6133" s="31">
        <v>8488</v>
      </c>
      <c r="O6133" s="22">
        <v>3693</v>
      </c>
      <c r="P6133" s="22">
        <v>3211</v>
      </c>
      <c r="Q6133" s="22">
        <v>7</v>
      </c>
      <c r="R6133" s="23">
        <v>6911</v>
      </c>
      <c r="S6133" s="130">
        <f>IFERROR(Table1[[#This Row],[Female Voters]]/Table1[[#This Row],[Female Population]],"0.0%")</f>
        <v>0.82152946435310947</v>
      </c>
      <c r="T6133" s="130">
        <f>IFERROR(Table1[[#This Row],[Male Voters]]/Table1[[#This Row],[Male Population]],"0.0%")</f>
        <v>0.83215873389656636</v>
      </c>
      <c r="U6133" s="130">
        <f>IFERROR(Table1[[#This Row],[Total Voters]]/Table1[[#This Row],[Total Population]],"0.0%")</f>
        <v>0.82695636119715765</v>
      </c>
      <c r="V6133" s="130">
        <f>IFERROR(Table1[[#This Row],[Female Ballots]]/Table1[[#This Row],[Female Population]],"0.0%")</f>
        <v>0.64993751325107829</v>
      </c>
      <c r="W6133" s="130">
        <f>IFERROR(Table1[[#This Row],[Male Ballots]]/Table1[[#This Row],[Male Population]],"0.0%")</f>
        <v>0.70077673604560042</v>
      </c>
      <c r="X6133" s="130">
        <f>IFERROR(Table1[[#This Row],[Total Ballots]]/Table1[[#This Row],[Total Population]],"0.0%")</f>
        <v>0.67331472811422677</v>
      </c>
      <c r="Y6133" s="24">
        <f>Table1[[#This Row],[Female Ballots]]/Table1[[#This Row],[Female Voters]]</f>
        <v>0.79113110539845755</v>
      </c>
      <c r="Z6133" s="24">
        <f>Table1[[#This Row],[Male Ballots]]/Table1[[#This Row],[Male Voters]]</f>
        <v>0.84211906635195388</v>
      </c>
      <c r="AA6133" s="24">
        <f>Table1[[#This Row],[Total Ballots]]/Table1[[#This Row],[Total Voters]]</f>
        <v>0.81420829406220552</v>
      </c>
    </row>
    <row r="6134" spans="1:27" s="12" customFormat="1" x14ac:dyDescent="0.35">
      <c r="A6134" s="19" t="s">
        <v>35</v>
      </c>
      <c r="B6134" s="20">
        <v>2014</v>
      </c>
      <c r="C6134" s="17" t="s">
        <v>82</v>
      </c>
      <c r="D6134" s="20" t="s">
        <v>69</v>
      </c>
      <c r="E6134" s="37" t="s">
        <v>75</v>
      </c>
      <c r="F6134" s="34" t="s">
        <v>78</v>
      </c>
      <c r="G6134" s="21" t="s">
        <v>79</v>
      </c>
      <c r="H6134" s="22">
        <v>84525.963999999993</v>
      </c>
      <c r="I6134" s="22">
        <v>80870.969000000012</v>
      </c>
      <c r="J6134" s="22">
        <v>165396.951</v>
      </c>
      <c r="K6134" s="22">
        <v>65316</v>
      </c>
      <c r="L6134" s="22">
        <v>60338</v>
      </c>
      <c r="M6134" s="22"/>
      <c r="N6134" s="22">
        <v>125654</v>
      </c>
      <c r="O6134" s="22">
        <v>39760</v>
      </c>
      <c r="P6134" s="22">
        <v>36321</v>
      </c>
      <c r="Q6134" s="22">
        <v>2</v>
      </c>
      <c r="R6134" s="23">
        <v>76083</v>
      </c>
      <c r="S6134" s="130">
        <f>IFERROR(Table1[[#This Row],[Female Voters]]/Table1[[#This Row],[Female Population]],"0.0%")</f>
        <v>0.77273297941919961</v>
      </c>
      <c r="T6134" s="130">
        <f>IFERROR(Table1[[#This Row],[Male Voters]]/Table1[[#This Row],[Male Population]],"0.0%")</f>
        <v>0.7461021024738802</v>
      </c>
      <c r="U6134" s="130">
        <f>IFERROR(Table1[[#This Row],[Total Voters]]/Table1[[#This Row],[Total Population]],"0.0%")</f>
        <v>0.75971170714023617</v>
      </c>
      <c r="V6134" s="130">
        <f>IFERROR(Table1[[#This Row],[Female Ballots]]/Table1[[#This Row],[Female Population]],"0.0%")</f>
        <v>0.47038801000838043</v>
      </c>
      <c r="W6134" s="130">
        <f>IFERROR(Table1[[#This Row],[Male Ballots]]/Table1[[#This Row],[Male Population]],"0.0%")</f>
        <v>0.44912284901643745</v>
      </c>
      <c r="X6134" s="130">
        <f>IFERROR(Table1[[#This Row],[Total Ballots]]/Table1[[#This Row],[Total Population]],"0.0%")</f>
        <v>0.46000243378126116</v>
      </c>
      <c r="Y6134" s="24">
        <f>Table1[[#This Row],[Female Ballots]]/Table1[[#This Row],[Female Voters]]</f>
        <v>0.60873292914446686</v>
      </c>
      <c r="Z6134" s="24">
        <f>Table1[[#This Row],[Male Ballots]]/Table1[[#This Row],[Male Voters]]</f>
        <v>0.60195896449998343</v>
      </c>
      <c r="AA6134" s="24">
        <f>Table1[[#This Row],[Total Ballots]]/Table1[[#This Row],[Total Voters]]</f>
        <v>0.60549604469416018</v>
      </c>
    </row>
    <row r="6135" spans="1:27" s="12" customFormat="1" x14ac:dyDescent="0.35">
      <c r="A6135" s="19" t="s">
        <v>35</v>
      </c>
      <c r="B6135" s="20">
        <v>2014</v>
      </c>
      <c r="C6135" s="17" t="s">
        <v>82</v>
      </c>
      <c r="D6135" s="20" t="s">
        <v>69</v>
      </c>
      <c r="E6135" s="37" t="s">
        <v>75</v>
      </c>
      <c r="F6135" s="34" t="s">
        <v>78</v>
      </c>
      <c r="G6135" s="21" t="s">
        <v>62</v>
      </c>
      <c r="H6135" s="22">
        <v>14246.902</v>
      </c>
      <c r="I6135" s="22">
        <v>13844.921999999999</v>
      </c>
      <c r="J6135" s="22">
        <v>28091.834000000003</v>
      </c>
      <c r="K6135" s="31">
        <v>7499</v>
      </c>
      <c r="L6135" s="31">
        <v>6791</v>
      </c>
      <c r="M6135" s="31"/>
      <c r="N6135" s="31">
        <v>14290</v>
      </c>
      <c r="O6135" s="22">
        <v>2439</v>
      </c>
      <c r="P6135" s="22">
        <v>2009</v>
      </c>
      <c r="Q6135" s="22">
        <v>2</v>
      </c>
      <c r="R6135" s="23">
        <v>4450</v>
      </c>
      <c r="S6135" s="130">
        <f>IFERROR(Table1[[#This Row],[Female Voters]]/Table1[[#This Row],[Female Population]],"0.0%")</f>
        <v>0.52636004655608637</v>
      </c>
      <c r="T6135" s="130">
        <f>IFERROR(Table1[[#This Row],[Male Voters]]/Table1[[#This Row],[Male Population]],"0.0%")</f>
        <v>0.49050474968367469</v>
      </c>
      <c r="U6135" s="130">
        <f>IFERROR(Table1[[#This Row],[Total Voters]]/Table1[[#This Row],[Total Population]],"0.0%")</f>
        <v>0.5086887527528462</v>
      </c>
      <c r="V6135" s="130">
        <f>IFERROR(Table1[[#This Row],[Female Ballots]]/Table1[[#This Row],[Female Population]],"0.0%")</f>
        <v>0.17119511315512664</v>
      </c>
      <c r="W6135" s="130">
        <f>IFERROR(Table1[[#This Row],[Male Ballots]]/Table1[[#This Row],[Male Population]],"0.0%")</f>
        <v>0.14510735416205309</v>
      </c>
      <c r="X6135" s="130">
        <f>IFERROR(Table1[[#This Row],[Total Ballots]]/Table1[[#This Row],[Total Population]],"0.0%")</f>
        <v>0.15840902377537899</v>
      </c>
      <c r="Y6135" s="24">
        <f>Table1[[#This Row],[Female Ballots]]/Table1[[#This Row],[Female Voters]]</f>
        <v>0.32524336578210428</v>
      </c>
      <c r="Z6135" s="24">
        <f>Table1[[#This Row],[Male Ballots]]/Table1[[#This Row],[Male Voters]]</f>
        <v>0.29583271977617437</v>
      </c>
      <c r="AA6135" s="24">
        <f>Table1[[#This Row],[Total Ballots]]/Table1[[#This Row],[Total Voters]]</f>
        <v>0.311406578026592</v>
      </c>
    </row>
    <row r="6136" spans="1:27" s="12" customFormat="1" x14ac:dyDescent="0.35">
      <c r="A6136" s="19" t="s">
        <v>35</v>
      </c>
      <c r="B6136" s="20">
        <v>2014</v>
      </c>
      <c r="C6136" s="17" t="s">
        <v>82</v>
      </c>
      <c r="D6136" s="20" t="s">
        <v>69</v>
      </c>
      <c r="E6136" s="37" t="s">
        <v>75</v>
      </c>
      <c r="F6136" s="34" t="s">
        <v>78</v>
      </c>
      <c r="G6136" s="21" t="s">
        <v>63</v>
      </c>
      <c r="H6136" s="22">
        <v>13338.994000000001</v>
      </c>
      <c r="I6136" s="22">
        <v>14163.988000000001</v>
      </c>
      <c r="J6136" s="22">
        <v>27502.98</v>
      </c>
      <c r="K6136" s="31">
        <v>10288</v>
      </c>
      <c r="L6136" s="31">
        <v>9795</v>
      </c>
      <c r="M6136" s="31"/>
      <c r="N6136" s="31">
        <v>20083</v>
      </c>
      <c r="O6136" s="22">
        <v>4094</v>
      </c>
      <c r="P6136" s="22">
        <v>3689</v>
      </c>
      <c r="Q6136" s="22"/>
      <c r="R6136" s="23">
        <v>7783</v>
      </c>
      <c r="S6136" s="130">
        <f>IFERROR(Table1[[#This Row],[Female Voters]]/Table1[[#This Row],[Female Population]],"0.0%")</f>
        <v>0.77127255623624991</v>
      </c>
      <c r="T6136" s="130">
        <f>IFERROR(Table1[[#This Row],[Male Voters]]/Table1[[#This Row],[Male Population]],"0.0%")</f>
        <v>0.69154252319332654</v>
      </c>
      <c r="U6136" s="130">
        <f>IFERROR(Table1[[#This Row],[Total Voters]]/Table1[[#This Row],[Total Population]],"0.0%")</f>
        <v>0.73021178068703829</v>
      </c>
      <c r="V6136" s="130">
        <f>IFERROR(Table1[[#This Row],[Female Ballots]]/Table1[[#This Row],[Female Population]],"0.0%")</f>
        <v>0.30691969724253565</v>
      </c>
      <c r="W6136" s="130">
        <f>IFERROR(Table1[[#This Row],[Male Ballots]]/Table1[[#This Row],[Male Population]],"0.0%")</f>
        <v>0.26044924635632277</v>
      </c>
      <c r="X6136" s="130">
        <f>IFERROR(Table1[[#This Row],[Total Ballots]]/Table1[[#This Row],[Total Population]],"0.0%")</f>
        <v>0.28298751626187418</v>
      </c>
      <c r="Y6136" s="24">
        <f>Table1[[#This Row],[Female Ballots]]/Table1[[#This Row],[Female Voters]]</f>
        <v>0.39793934681181958</v>
      </c>
      <c r="Z6136" s="24">
        <f>Table1[[#This Row],[Male Ballots]]/Table1[[#This Row],[Male Voters]]</f>
        <v>0.37662072485962228</v>
      </c>
      <c r="AA6136" s="24">
        <f>Table1[[#This Row],[Total Ballots]]/Table1[[#This Row],[Total Voters]]</f>
        <v>0.38754170193696164</v>
      </c>
    </row>
    <row r="6137" spans="1:27" s="12" customFormat="1" x14ac:dyDescent="0.35">
      <c r="A6137" s="19" t="s">
        <v>35</v>
      </c>
      <c r="B6137" s="20">
        <v>2014</v>
      </c>
      <c r="C6137" s="17" t="s">
        <v>82</v>
      </c>
      <c r="D6137" s="20" t="s">
        <v>69</v>
      </c>
      <c r="E6137" s="37" t="s">
        <v>75</v>
      </c>
      <c r="F6137" s="34" t="s">
        <v>78</v>
      </c>
      <c r="G6137" s="21" t="s">
        <v>64</v>
      </c>
      <c r="H6137" s="22">
        <v>12552.011</v>
      </c>
      <c r="I6137" s="22">
        <v>12559.009</v>
      </c>
      <c r="J6137" s="22">
        <v>25111.02</v>
      </c>
      <c r="K6137" s="31">
        <v>9524</v>
      </c>
      <c r="L6137" s="31">
        <v>9226</v>
      </c>
      <c r="M6137" s="31"/>
      <c r="N6137" s="31">
        <v>18750</v>
      </c>
      <c r="O6137" s="22">
        <v>5113</v>
      </c>
      <c r="P6137" s="22">
        <v>4815</v>
      </c>
      <c r="Q6137" s="22"/>
      <c r="R6137" s="23">
        <v>9928</v>
      </c>
      <c r="S6137" s="130">
        <f>IFERROR(Table1[[#This Row],[Female Voters]]/Table1[[#This Row],[Female Population]],"0.0%")</f>
        <v>0.75876287871321968</v>
      </c>
      <c r="T6137" s="130">
        <f>IFERROR(Table1[[#This Row],[Male Voters]]/Table1[[#This Row],[Male Population]],"0.0%")</f>
        <v>0.73461210195804461</v>
      </c>
      <c r="U6137" s="130">
        <f>IFERROR(Table1[[#This Row],[Total Voters]]/Table1[[#This Row],[Total Population]],"0.0%")</f>
        <v>0.74668412513709115</v>
      </c>
      <c r="V6137" s="130">
        <f>IFERROR(Table1[[#This Row],[Female Ballots]]/Table1[[#This Row],[Female Population]],"0.0%")</f>
        <v>0.40734508597865315</v>
      </c>
      <c r="W6137" s="130">
        <f>IFERROR(Table1[[#This Row],[Male Ballots]]/Table1[[#This Row],[Male Population]],"0.0%")</f>
        <v>0.38339012258053162</v>
      </c>
      <c r="X6137" s="130">
        <f>IFERROR(Table1[[#This Row],[Total Ballots]]/Table1[[#This Row],[Total Population]],"0.0%")</f>
        <v>0.3953642663659222</v>
      </c>
      <c r="Y6137" s="24">
        <f>Table1[[#This Row],[Female Ballots]]/Table1[[#This Row],[Female Voters]]</f>
        <v>0.5368542629147417</v>
      </c>
      <c r="Z6137" s="24">
        <f>Table1[[#This Row],[Male Ballots]]/Table1[[#This Row],[Male Voters]]</f>
        <v>0.52189464556687626</v>
      </c>
      <c r="AA6137" s="24">
        <f>Table1[[#This Row],[Total Ballots]]/Table1[[#This Row],[Total Voters]]</f>
        <v>0.52949333333333337</v>
      </c>
    </row>
    <row r="6138" spans="1:27" s="12" customFormat="1" x14ac:dyDescent="0.35">
      <c r="A6138" s="19" t="s">
        <v>35</v>
      </c>
      <c r="B6138" s="20">
        <v>2014</v>
      </c>
      <c r="C6138" s="17" t="s">
        <v>82</v>
      </c>
      <c r="D6138" s="20" t="s">
        <v>69</v>
      </c>
      <c r="E6138" s="37" t="s">
        <v>75</v>
      </c>
      <c r="F6138" s="34" t="s">
        <v>78</v>
      </c>
      <c r="G6138" s="21" t="s">
        <v>65</v>
      </c>
      <c r="H6138" s="22">
        <v>13180.016</v>
      </c>
      <c r="I6138" s="22">
        <v>12759.013999999999</v>
      </c>
      <c r="J6138" s="22">
        <v>25939.03</v>
      </c>
      <c r="K6138" s="31">
        <v>10465</v>
      </c>
      <c r="L6138" s="31">
        <v>9805</v>
      </c>
      <c r="M6138" s="31"/>
      <c r="N6138" s="31">
        <v>20270</v>
      </c>
      <c r="O6138" s="22">
        <v>6514</v>
      </c>
      <c r="P6138" s="22">
        <v>6046</v>
      </c>
      <c r="Q6138" s="22"/>
      <c r="R6138" s="23">
        <v>12560</v>
      </c>
      <c r="S6138" s="130">
        <f>IFERROR(Table1[[#This Row],[Female Voters]]/Table1[[#This Row],[Female Population]],"0.0%")</f>
        <v>0.79400510591185935</v>
      </c>
      <c r="T6138" s="130">
        <f>IFERROR(Table1[[#This Row],[Male Voters]]/Table1[[#This Row],[Male Population]],"0.0%")</f>
        <v>0.76847631016001716</v>
      </c>
      <c r="U6138" s="130">
        <f>IFERROR(Table1[[#This Row],[Total Voters]]/Table1[[#This Row],[Total Population]],"0.0%")</f>
        <v>0.78144787989373543</v>
      </c>
      <c r="V6138" s="130">
        <f>IFERROR(Table1[[#This Row],[Female Ballots]]/Table1[[#This Row],[Female Population]],"0.0%")</f>
        <v>0.49423308742569055</v>
      </c>
      <c r="W6138" s="130">
        <f>IFERROR(Table1[[#This Row],[Male Ballots]]/Table1[[#This Row],[Male Population]],"0.0%")</f>
        <v>0.47386106794772703</v>
      </c>
      <c r="X6138" s="130">
        <f>IFERROR(Table1[[#This Row],[Total Ballots]]/Table1[[#This Row],[Total Population]],"0.0%")</f>
        <v>0.48421240115763775</v>
      </c>
      <c r="Y6138" s="24">
        <f>Table1[[#This Row],[Female Ballots]]/Table1[[#This Row],[Female Voters]]</f>
        <v>0.62245580506450071</v>
      </c>
      <c r="Z6138" s="24">
        <f>Table1[[#This Row],[Male Ballots]]/Table1[[#This Row],[Male Voters]]</f>
        <v>0.61662417134115244</v>
      </c>
      <c r="AA6138" s="24">
        <f>Table1[[#This Row],[Total Ballots]]/Table1[[#This Row],[Total Voters]]</f>
        <v>0.61963492846571289</v>
      </c>
    </row>
    <row r="6139" spans="1:27" s="12" customFormat="1" x14ac:dyDescent="0.35">
      <c r="A6139" s="19" t="s">
        <v>35</v>
      </c>
      <c r="B6139" s="20">
        <v>2014</v>
      </c>
      <c r="C6139" s="17" t="s">
        <v>82</v>
      </c>
      <c r="D6139" s="20" t="s">
        <v>69</v>
      </c>
      <c r="E6139" s="37" t="s">
        <v>75</v>
      </c>
      <c r="F6139" s="34" t="s">
        <v>78</v>
      </c>
      <c r="G6139" s="21" t="s">
        <v>66</v>
      </c>
      <c r="H6139" s="22">
        <v>13721.018</v>
      </c>
      <c r="I6139" s="22">
        <v>12726.016</v>
      </c>
      <c r="J6139" s="22">
        <v>26447.040000000001</v>
      </c>
      <c r="K6139" s="31">
        <v>12349</v>
      </c>
      <c r="L6139" s="31">
        <v>10997</v>
      </c>
      <c r="M6139" s="31"/>
      <c r="N6139" s="31">
        <v>23346</v>
      </c>
      <c r="O6139" s="22">
        <v>9174</v>
      </c>
      <c r="P6139" s="22">
        <v>8232</v>
      </c>
      <c r="Q6139" s="22"/>
      <c r="R6139" s="23">
        <v>17406</v>
      </c>
      <c r="S6139" s="130">
        <f>IFERROR(Table1[[#This Row],[Female Voters]]/Table1[[#This Row],[Female Population]],"0.0%")</f>
        <v>0.90000610741856035</v>
      </c>
      <c r="T6139" s="130">
        <f>IFERROR(Table1[[#This Row],[Male Voters]]/Table1[[#This Row],[Male Population]],"0.0%")</f>
        <v>0.86413532719116493</v>
      </c>
      <c r="U6139" s="130">
        <f>IFERROR(Table1[[#This Row],[Total Voters]]/Table1[[#This Row],[Total Population]],"0.0%")</f>
        <v>0.8827452902101709</v>
      </c>
      <c r="V6139" s="130">
        <f>IFERROR(Table1[[#This Row],[Female Ballots]]/Table1[[#This Row],[Female Population]],"0.0%")</f>
        <v>0.66860928248909812</v>
      </c>
      <c r="W6139" s="130">
        <f>IFERROR(Table1[[#This Row],[Male Ballots]]/Table1[[#This Row],[Male Population]],"0.0%")</f>
        <v>0.64686387318702099</v>
      </c>
      <c r="X6139" s="130">
        <f>IFERROR(Table1[[#This Row],[Total Ballots]]/Table1[[#This Row],[Total Population]],"0.0%")</f>
        <v>0.65814548622454538</v>
      </c>
      <c r="Y6139" s="24">
        <f>Table1[[#This Row],[Female Ballots]]/Table1[[#This Row],[Female Voters]]</f>
        <v>0.74289416147056442</v>
      </c>
      <c r="Z6139" s="24">
        <f>Table1[[#This Row],[Male Ballots]]/Table1[[#This Row],[Male Voters]]</f>
        <v>0.74856779121578609</v>
      </c>
      <c r="AA6139" s="24">
        <f>Table1[[#This Row],[Total Ballots]]/Table1[[#This Row],[Total Voters]]</f>
        <v>0.74556669236700079</v>
      </c>
    </row>
    <row r="6140" spans="1:27" s="12" customFormat="1" x14ac:dyDescent="0.35">
      <c r="A6140" s="19" t="s">
        <v>35</v>
      </c>
      <c r="B6140" s="20">
        <v>2014</v>
      </c>
      <c r="C6140" s="17" t="s">
        <v>82</v>
      </c>
      <c r="D6140" s="20" t="s">
        <v>69</v>
      </c>
      <c r="E6140" s="37" t="s">
        <v>75</v>
      </c>
      <c r="F6140" s="34" t="s">
        <v>78</v>
      </c>
      <c r="G6140" s="21" t="s">
        <v>67</v>
      </c>
      <c r="H6140" s="22">
        <v>17487.023000000001</v>
      </c>
      <c r="I6140" s="22">
        <v>14818.019999999999</v>
      </c>
      <c r="J6140" s="22">
        <v>32305.046999999999</v>
      </c>
      <c r="K6140" s="31">
        <v>15191</v>
      </c>
      <c r="L6140" s="31">
        <v>13724</v>
      </c>
      <c r="M6140" s="31"/>
      <c r="N6140" s="31">
        <v>28915</v>
      </c>
      <c r="O6140" s="22">
        <v>12426</v>
      </c>
      <c r="P6140" s="22">
        <v>11530</v>
      </c>
      <c r="Q6140" s="22"/>
      <c r="R6140" s="23">
        <v>23956</v>
      </c>
      <c r="S6140" s="130">
        <f>IFERROR(Table1[[#This Row],[Female Voters]]/Table1[[#This Row],[Female Population]],"0.0%")</f>
        <v>0.86870132211754958</v>
      </c>
      <c r="T6140" s="130">
        <f>IFERROR(Table1[[#This Row],[Male Voters]]/Table1[[#This Row],[Male Population]],"0.0%")</f>
        <v>0.92616962320202034</v>
      </c>
      <c r="U6140" s="130">
        <f>IFERROR(Table1[[#This Row],[Total Voters]]/Table1[[#This Row],[Total Population]],"0.0%")</f>
        <v>0.89506138158536042</v>
      </c>
      <c r="V6140" s="130">
        <f>IFERROR(Table1[[#This Row],[Female Ballots]]/Table1[[#This Row],[Female Population]],"0.0%")</f>
        <v>0.71058407139968871</v>
      </c>
      <c r="W6140" s="130">
        <f>IFERROR(Table1[[#This Row],[Male Ballots]]/Table1[[#This Row],[Male Population]],"0.0%")</f>
        <v>0.77810665662483924</v>
      </c>
      <c r="X6140" s="130">
        <f>IFERROR(Table1[[#This Row],[Total Ballots]]/Table1[[#This Row],[Total Population]],"0.0%")</f>
        <v>0.74155595563752008</v>
      </c>
      <c r="Y6140" s="24">
        <f>Table1[[#This Row],[Female Ballots]]/Table1[[#This Row],[Female Voters]]</f>
        <v>0.81798433282864857</v>
      </c>
      <c r="Z6140" s="24">
        <f>Table1[[#This Row],[Male Ballots]]/Table1[[#This Row],[Male Voters]]</f>
        <v>0.84013407169921306</v>
      </c>
      <c r="AA6140" s="24">
        <f>Table1[[#This Row],[Total Ballots]]/Table1[[#This Row],[Total Voters]]</f>
        <v>0.82849731973024376</v>
      </c>
    </row>
    <row r="6141" spans="1:27" s="12" customFormat="1" x14ac:dyDescent="0.35">
      <c r="A6141" s="19" t="s">
        <v>57</v>
      </c>
      <c r="B6141" s="20">
        <v>2014</v>
      </c>
      <c r="C6141" s="17" t="s">
        <v>82</v>
      </c>
      <c r="D6141" s="20"/>
      <c r="E6141" s="37" t="s">
        <v>73</v>
      </c>
      <c r="F6141" s="34" t="s">
        <v>78</v>
      </c>
      <c r="G6141" s="21" t="s">
        <v>79</v>
      </c>
      <c r="H6141" s="22">
        <v>19315.160599999999</v>
      </c>
      <c r="I6141" s="22">
        <v>19493.808300000004</v>
      </c>
      <c r="J6141" s="22">
        <v>38808.966100000005</v>
      </c>
      <c r="K6141" s="22">
        <v>9854</v>
      </c>
      <c r="L6141" s="22">
        <v>9620</v>
      </c>
      <c r="M6141" s="22">
        <v>365</v>
      </c>
      <c r="N6141" s="22">
        <v>19839</v>
      </c>
      <c r="O6141" s="22">
        <v>5814</v>
      </c>
      <c r="P6141" s="22">
        <v>5698</v>
      </c>
      <c r="Q6141" s="22">
        <v>183</v>
      </c>
      <c r="R6141" s="23">
        <v>11695</v>
      </c>
      <c r="S6141" s="130">
        <f>IFERROR(Table1[[#This Row],[Female Voters]]/Table1[[#This Row],[Female Population]],"0.0%")</f>
        <v>0.51016919838605956</v>
      </c>
      <c r="T6141" s="130">
        <f>IFERROR(Table1[[#This Row],[Male Voters]]/Table1[[#This Row],[Male Population]],"0.0%")</f>
        <v>0.49349002780539286</v>
      </c>
      <c r="U6141" s="130">
        <f>IFERROR(Table1[[#This Row],[Total Voters]]/Table1[[#This Row],[Total Population]],"0.0%")</f>
        <v>0.51119630316562326</v>
      </c>
      <c r="V6141" s="130">
        <f>IFERROR(Table1[[#This Row],[Female Ballots]]/Table1[[#This Row],[Female Population]],"0.0%")</f>
        <v>0.30100707524016135</v>
      </c>
      <c r="W6141" s="130">
        <f>IFERROR(Table1[[#This Row],[Male Ballots]]/Table1[[#This Row],[Male Population]],"0.0%")</f>
        <v>0.29229793954627115</v>
      </c>
      <c r="X6141" s="130">
        <f>IFERROR(Table1[[#This Row],[Total Ballots]]/Table1[[#This Row],[Total Population]],"0.0%")</f>
        <v>0.30134788878078356</v>
      </c>
      <c r="Y6141" s="24">
        <f>Table1[[#This Row],[Female Ballots]]/Table1[[#This Row],[Female Voters]]</f>
        <v>0.59001420742845545</v>
      </c>
      <c r="Z6141" s="24">
        <f>Table1[[#This Row],[Male Ballots]]/Table1[[#This Row],[Male Voters]]</f>
        <v>0.59230769230769231</v>
      </c>
      <c r="AA6141" s="24">
        <f>Table1[[#This Row],[Total Ballots]]/Table1[[#This Row],[Total Voters]]</f>
        <v>0.58949543827813899</v>
      </c>
    </row>
    <row r="6142" spans="1:27" s="12" customFormat="1" x14ac:dyDescent="0.35">
      <c r="A6142" s="19" t="s">
        <v>57</v>
      </c>
      <c r="B6142" s="20">
        <v>2014</v>
      </c>
      <c r="C6142" s="17" t="s">
        <v>82</v>
      </c>
      <c r="D6142" s="20"/>
      <c r="E6142" s="37" t="s">
        <v>73</v>
      </c>
      <c r="F6142" s="34" t="s">
        <v>78</v>
      </c>
      <c r="G6142" s="21" t="s">
        <v>62</v>
      </c>
      <c r="H6142" s="22">
        <v>7945.967200000001</v>
      </c>
      <c r="I6142" s="22">
        <v>8127.8368000000009</v>
      </c>
      <c r="J6142" s="22">
        <v>16073.802</v>
      </c>
      <c r="K6142" s="31">
        <v>1298</v>
      </c>
      <c r="L6142" s="31">
        <v>1349</v>
      </c>
      <c r="M6142" s="31">
        <v>29</v>
      </c>
      <c r="N6142" s="31">
        <v>2676</v>
      </c>
      <c r="O6142" s="22">
        <v>323</v>
      </c>
      <c r="P6142" s="22">
        <v>313</v>
      </c>
      <c r="Q6142" s="22">
        <v>8</v>
      </c>
      <c r="R6142" s="23">
        <v>644</v>
      </c>
      <c r="S6142" s="130">
        <f>IFERROR(Table1[[#This Row],[Female Voters]]/Table1[[#This Row],[Female Population]],"0.0%")</f>
        <v>0.16335330455429012</v>
      </c>
      <c r="T6142" s="130">
        <f>IFERROR(Table1[[#This Row],[Male Voters]]/Table1[[#This Row],[Male Population]],"0.0%")</f>
        <v>0.16597282071411668</v>
      </c>
      <c r="U6142" s="130">
        <f>IFERROR(Table1[[#This Row],[Total Voters]]/Table1[[#This Row],[Total Population]],"0.0%")</f>
        <v>0.16648208059300471</v>
      </c>
      <c r="V6142" s="130">
        <f>IFERROR(Table1[[#This Row],[Female Ballots]]/Table1[[#This Row],[Female Population]],"0.0%")</f>
        <v>4.0649551133309481E-2</v>
      </c>
      <c r="W6142" s="130">
        <f>IFERROR(Table1[[#This Row],[Male Ballots]]/Table1[[#This Row],[Male Population]],"0.0%")</f>
        <v>3.8509631492600831E-2</v>
      </c>
      <c r="X6142" s="130">
        <f>IFERROR(Table1[[#This Row],[Total Ballots]]/Table1[[#This Row],[Total Population]],"0.0%")</f>
        <v>4.0065194283219363E-2</v>
      </c>
      <c r="Y6142" s="24">
        <f>Table1[[#This Row],[Female Ballots]]/Table1[[#This Row],[Female Voters]]</f>
        <v>0.24884437596302003</v>
      </c>
      <c r="Z6142" s="24">
        <f>Table1[[#This Row],[Male Ballots]]/Table1[[#This Row],[Male Voters]]</f>
        <v>0.23202372127501852</v>
      </c>
      <c r="AA6142" s="24">
        <f>Table1[[#This Row],[Total Ballots]]/Table1[[#This Row],[Total Voters]]</f>
        <v>0.24065769805680121</v>
      </c>
    </row>
    <row r="6143" spans="1:27" s="12" customFormat="1" x14ac:dyDescent="0.35">
      <c r="A6143" s="19" t="s">
        <v>57</v>
      </c>
      <c r="B6143" s="20">
        <v>2014</v>
      </c>
      <c r="C6143" s="17" t="s">
        <v>82</v>
      </c>
      <c r="D6143" s="20"/>
      <c r="E6143" s="37" t="s">
        <v>73</v>
      </c>
      <c r="F6143" s="34" t="s">
        <v>78</v>
      </c>
      <c r="G6143" s="21" t="s">
        <v>63</v>
      </c>
      <c r="H6143" s="22">
        <v>2929.6419999999998</v>
      </c>
      <c r="I6143" s="22">
        <v>3310.038</v>
      </c>
      <c r="J6143" s="22">
        <v>6239.68</v>
      </c>
      <c r="K6143" s="31">
        <v>1796</v>
      </c>
      <c r="L6143" s="31">
        <v>1886</v>
      </c>
      <c r="M6143" s="31">
        <v>72</v>
      </c>
      <c r="N6143" s="31">
        <v>3754</v>
      </c>
      <c r="O6143" s="22">
        <v>656</v>
      </c>
      <c r="P6143" s="22">
        <v>696</v>
      </c>
      <c r="Q6143" s="22">
        <v>23</v>
      </c>
      <c r="R6143" s="23">
        <v>1375</v>
      </c>
      <c r="S6143" s="130">
        <f>IFERROR(Table1[[#This Row],[Female Voters]]/Table1[[#This Row],[Female Population]],"0.0%")</f>
        <v>0.61304418765159707</v>
      </c>
      <c r="T6143" s="130">
        <f>IFERROR(Table1[[#This Row],[Male Voters]]/Table1[[#This Row],[Male Population]],"0.0%")</f>
        <v>0.56978197833378352</v>
      </c>
      <c r="U6143" s="130">
        <f>IFERROR(Table1[[#This Row],[Total Voters]]/Table1[[#This Row],[Total Population]],"0.0%")</f>
        <v>0.60163341709831275</v>
      </c>
      <c r="V6143" s="130">
        <f>IFERROR(Table1[[#This Row],[Female Ballots]]/Table1[[#This Row],[Female Population]],"0.0%")</f>
        <v>0.22391814426472587</v>
      </c>
      <c r="W6143" s="130">
        <f>IFERROR(Table1[[#This Row],[Male Ballots]]/Table1[[#This Row],[Male Population]],"0.0%")</f>
        <v>0.21026948935329443</v>
      </c>
      <c r="X6143" s="130">
        <f>IFERROR(Table1[[#This Row],[Total Ballots]]/Table1[[#This Row],[Total Population]],"0.0%")</f>
        <v>0.22036386481358017</v>
      </c>
      <c r="Y6143" s="24">
        <f>Table1[[#This Row],[Female Ballots]]/Table1[[#This Row],[Female Voters]]</f>
        <v>0.36525612472160357</v>
      </c>
      <c r="Z6143" s="24">
        <f>Table1[[#This Row],[Male Ballots]]/Table1[[#This Row],[Male Voters]]</f>
        <v>0.36903499469777307</v>
      </c>
      <c r="AA6143" s="24">
        <f>Table1[[#This Row],[Total Ballots]]/Table1[[#This Row],[Total Voters]]</f>
        <v>0.36627597229621739</v>
      </c>
    </row>
    <row r="6144" spans="1:27" s="12" customFormat="1" x14ac:dyDescent="0.35">
      <c r="A6144" s="19" t="s">
        <v>57</v>
      </c>
      <c r="B6144" s="20">
        <v>2014</v>
      </c>
      <c r="C6144" s="17" t="s">
        <v>82</v>
      </c>
      <c r="D6144" s="20"/>
      <c r="E6144" s="37" t="s">
        <v>73</v>
      </c>
      <c r="F6144" s="34" t="s">
        <v>78</v>
      </c>
      <c r="G6144" s="21" t="s">
        <v>64</v>
      </c>
      <c r="H6144" s="22">
        <v>1932.1745000000001</v>
      </c>
      <c r="I6144" s="22">
        <v>1960.278</v>
      </c>
      <c r="J6144" s="22">
        <v>3892.4520000000002</v>
      </c>
      <c r="K6144" s="31">
        <v>1318</v>
      </c>
      <c r="L6144" s="31">
        <v>1287</v>
      </c>
      <c r="M6144" s="31">
        <v>61</v>
      </c>
      <c r="N6144" s="31">
        <v>2666</v>
      </c>
      <c r="O6144" s="22">
        <v>688</v>
      </c>
      <c r="P6144" s="22">
        <v>685</v>
      </c>
      <c r="Q6144" s="22">
        <v>28</v>
      </c>
      <c r="R6144" s="23">
        <v>1401</v>
      </c>
      <c r="S6144" s="130">
        <f>IFERROR(Table1[[#This Row],[Female Voters]]/Table1[[#This Row],[Female Population]],"0.0%")</f>
        <v>0.68213300610270966</v>
      </c>
      <c r="T6144" s="130">
        <f>IFERROR(Table1[[#This Row],[Male Voters]]/Table1[[#This Row],[Male Population]],"0.0%")</f>
        <v>0.6565395316378595</v>
      </c>
      <c r="U6144" s="130">
        <f>IFERROR(Table1[[#This Row],[Total Voters]]/Table1[[#This Row],[Total Population]],"0.0%")</f>
        <v>0.68491531815935036</v>
      </c>
      <c r="V6144" s="130">
        <f>IFERROR(Table1[[#This Row],[Female Ballots]]/Table1[[#This Row],[Female Population]],"0.0%")</f>
        <v>0.35607549939200622</v>
      </c>
      <c r="W6144" s="130">
        <f>IFERROR(Table1[[#This Row],[Male Ballots]]/Table1[[#This Row],[Male Population]],"0.0%")</f>
        <v>0.34944023245682498</v>
      </c>
      <c r="X6144" s="130">
        <f>IFERROR(Table1[[#This Row],[Total Ballots]]/Table1[[#This Row],[Total Population]],"0.0%")</f>
        <v>0.35992736711974865</v>
      </c>
      <c r="Y6144" s="24">
        <f>Table1[[#This Row],[Female Ballots]]/Table1[[#This Row],[Female Voters]]</f>
        <v>0.52200303490136568</v>
      </c>
      <c r="Z6144" s="24">
        <f>Table1[[#This Row],[Male Ballots]]/Table1[[#This Row],[Male Voters]]</f>
        <v>0.53224553224553228</v>
      </c>
      <c r="AA6144" s="24">
        <f>Table1[[#This Row],[Total Ballots]]/Table1[[#This Row],[Total Voters]]</f>
        <v>0.52550637659414856</v>
      </c>
    </row>
    <row r="6145" spans="1:27" s="12" customFormat="1" x14ac:dyDescent="0.35">
      <c r="A6145" s="19" t="s">
        <v>57</v>
      </c>
      <c r="B6145" s="20">
        <v>2014</v>
      </c>
      <c r="C6145" s="17" t="s">
        <v>82</v>
      </c>
      <c r="D6145" s="20"/>
      <c r="E6145" s="37" t="s">
        <v>73</v>
      </c>
      <c r="F6145" s="34" t="s">
        <v>78</v>
      </c>
      <c r="G6145" s="21" t="s">
        <v>65</v>
      </c>
      <c r="H6145" s="22">
        <v>1986.9351999999999</v>
      </c>
      <c r="I6145" s="22">
        <v>1964.942</v>
      </c>
      <c r="J6145" s="22">
        <v>3951.877</v>
      </c>
      <c r="K6145" s="31">
        <v>1553</v>
      </c>
      <c r="L6145" s="31">
        <v>1433</v>
      </c>
      <c r="M6145" s="31">
        <v>75</v>
      </c>
      <c r="N6145" s="31">
        <v>3061</v>
      </c>
      <c r="O6145" s="22">
        <v>1016</v>
      </c>
      <c r="P6145" s="22">
        <v>958</v>
      </c>
      <c r="Q6145" s="22">
        <v>43</v>
      </c>
      <c r="R6145" s="23">
        <v>2017</v>
      </c>
      <c r="S6145" s="130">
        <f>IFERROR(Table1[[#This Row],[Female Voters]]/Table1[[#This Row],[Female Population]],"0.0%")</f>
        <v>0.78160576147626759</v>
      </c>
      <c r="T6145" s="130">
        <f>IFERROR(Table1[[#This Row],[Male Voters]]/Table1[[#This Row],[Male Population]],"0.0%")</f>
        <v>0.72928361244250461</v>
      </c>
      <c r="U6145" s="130">
        <f>IFERROR(Table1[[#This Row],[Total Voters]]/Table1[[#This Row],[Total Population]],"0.0%")</f>
        <v>0.7745686416859634</v>
      </c>
      <c r="V6145" s="130">
        <f>IFERROR(Table1[[#This Row],[Female Ballots]]/Table1[[#This Row],[Female Population]],"0.0%")</f>
        <v>0.51134027924010816</v>
      </c>
      <c r="W6145" s="130">
        <f>IFERROR(Table1[[#This Row],[Male Ballots]]/Table1[[#This Row],[Male Population]],"0.0%")</f>
        <v>0.48754619729233739</v>
      </c>
      <c r="X6145" s="130">
        <f>IFERROR(Table1[[#This Row],[Total Ballots]]/Table1[[#This Row],[Total Population]],"0.0%")</f>
        <v>0.51039037905278939</v>
      </c>
      <c r="Y6145" s="24">
        <f>Table1[[#This Row],[Female Ballots]]/Table1[[#This Row],[Female Voters]]</f>
        <v>0.65421764327108822</v>
      </c>
      <c r="Z6145" s="24">
        <f>Table1[[#This Row],[Male Ballots]]/Table1[[#This Row],[Male Voters]]</f>
        <v>0.66852756454989537</v>
      </c>
      <c r="AA6145" s="24">
        <f>Table1[[#This Row],[Total Ballots]]/Table1[[#This Row],[Total Voters]]</f>
        <v>0.65893498856582811</v>
      </c>
    </row>
    <row r="6146" spans="1:27" s="12" customFormat="1" x14ac:dyDescent="0.35">
      <c r="A6146" s="19" t="s">
        <v>57</v>
      </c>
      <c r="B6146" s="20">
        <v>2014</v>
      </c>
      <c r="C6146" s="17" t="s">
        <v>82</v>
      </c>
      <c r="D6146" s="20"/>
      <c r="E6146" s="37" t="s">
        <v>73</v>
      </c>
      <c r="F6146" s="34" t="s">
        <v>78</v>
      </c>
      <c r="G6146" s="21" t="s">
        <v>66</v>
      </c>
      <c r="H6146" s="22">
        <v>1946.8971999999999</v>
      </c>
      <c r="I6146" s="22">
        <v>1896.9081000000001</v>
      </c>
      <c r="J6146" s="22">
        <v>3843.8050000000003</v>
      </c>
      <c r="K6146" s="31">
        <v>1706</v>
      </c>
      <c r="L6146" s="31">
        <v>1716</v>
      </c>
      <c r="M6146" s="31">
        <v>64</v>
      </c>
      <c r="N6146" s="31">
        <v>3486</v>
      </c>
      <c r="O6146" s="22">
        <v>1316</v>
      </c>
      <c r="P6146" s="22">
        <v>1364</v>
      </c>
      <c r="Q6146" s="22">
        <v>34</v>
      </c>
      <c r="R6146" s="23">
        <v>2714</v>
      </c>
      <c r="S6146" s="130">
        <f>IFERROR(Table1[[#This Row],[Female Voters]]/Table1[[#This Row],[Female Population]],"0.0%")</f>
        <v>0.87626609150190371</v>
      </c>
      <c r="T6146" s="130">
        <f>IFERROR(Table1[[#This Row],[Male Voters]]/Table1[[#This Row],[Male Population]],"0.0%")</f>
        <v>0.90463001344134697</v>
      </c>
      <c r="U6146" s="130">
        <f>IFERROR(Table1[[#This Row],[Total Voters]]/Table1[[#This Row],[Total Population]],"0.0%")</f>
        <v>0.9069138522895932</v>
      </c>
      <c r="V6146" s="130">
        <f>IFERROR(Table1[[#This Row],[Female Ballots]]/Table1[[#This Row],[Female Population]],"0.0%")</f>
        <v>0.67594734842702531</v>
      </c>
      <c r="W6146" s="130">
        <f>IFERROR(Table1[[#This Row],[Male Ballots]]/Table1[[#This Row],[Male Population]],"0.0%")</f>
        <v>0.71906488247901934</v>
      </c>
      <c r="X6146" s="130">
        <f>IFERROR(Table1[[#This Row],[Total Ballots]]/Table1[[#This Row],[Total Population]],"0.0%")</f>
        <v>0.70607119768042337</v>
      </c>
      <c r="Y6146" s="24">
        <f>Table1[[#This Row],[Female Ballots]]/Table1[[#This Row],[Female Voters]]</f>
        <v>0.77139507620164127</v>
      </c>
      <c r="Z6146" s="24">
        <f>Table1[[#This Row],[Male Ballots]]/Table1[[#This Row],[Male Voters]]</f>
        <v>0.79487179487179482</v>
      </c>
      <c r="AA6146" s="24">
        <f>Table1[[#This Row],[Total Ballots]]/Table1[[#This Row],[Total Voters]]</f>
        <v>0.77854274239816412</v>
      </c>
    </row>
    <row r="6147" spans="1:27" s="12" customFormat="1" x14ac:dyDescent="0.35">
      <c r="A6147" s="19" t="s">
        <v>57</v>
      </c>
      <c r="B6147" s="20">
        <v>2014</v>
      </c>
      <c r="C6147" s="17" t="s">
        <v>82</v>
      </c>
      <c r="D6147" s="20"/>
      <c r="E6147" s="37" t="s">
        <v>73</v>
      </c>
      <c r="F6147" s="34" t="s">
        <v>78</v>
      </c>
      <c r="G6147" s="21" t="s">
        <v>67</v>
      </c>
      <c r="H6147" s="22">
        <v>2573.5445</v>
      </c>
      <c r="I6147" s="22">
        <v>2233.8054000000002</v>
      </c>
      <c r="J6147" s="22">
        <v>4807.3500999999997</v>
      </c>
      <c r="K6147" s="31">
        <v>2183</v>
      </c>
      <c r="L6147" s="31">
        <v>1949</v>
      </c>
      <c r="M6147" s="31">
        <v>64</v>
      </c>
      <c r="N6147" s="31">
        <v>4196</v>
      </c>
      <c r="O6147" s="22">
        <v>1815</v>
      </c>
      <c r="P6147" s="22">
        <v>1682</v>
      </c>
      <c r="Q6147" s="22">
        <v>47</v>
      </c>
      <c r="R6147" s="23">
        <v>3544</v>
      </c>
      <c r="S6147" s="130">
        <f>IFERROR(Table1[[#This Row],[Female Voters]]/Table1[[#This Row],[Female Population]],"0.0%")</f>
        <v>0.84824645542363852</v>
      </c>
      <c r="T6147" s="130">
        <f>IFERROR(Table1[[#This Row],[Male Voters]]/Table1[[#This Row],[Male Population]],"0.0%")</f>
        <v>0.87250214365136725</v>
      </c>
      <c r="U6147" s="130">
        <f>IFERROR(Table1[[#This Row],[Total Voters]]/Table1[[#This Row],[Total Population]],"0.0%")</f>
        <v>0.87283012735020071</v>
      </c>
      <c r="V6147" s="130">
        <f>IFERROR(Table1[[#This Row],[Female Ballots]]/Table1[[#This Row],[Female Population]],"0.0%")</f>
        <v>0.70525300805950708</v>
      </c>
      <c r="W6147" s="130">
        <f>IFERROR(Table1[[#This Row],[Male Ballots]]/Table1[[#This Row],[Male Population]],"0.0%")</f>
        <v>0.75297516963653144</v>
      </c>
      <c r="X6147" s="130">
        <f>IFERROR(Table1[[#This Row],[Total Ballots]]/Table1[[#This Row],[Total Population]],"0.0%")</f>
        <v>0.73720447362466912</v>
      </c>
      <c r="Y6147" s="24">
        <f>Table1[[#This Row],[Female Ballots]]/Table1[[#This Row],[Female Voters]]</f>
        <v>0.83142464498396706</v>
      </c>
      <c r="Z6147" s="24">
        <f>Table1[[#This Row],[Male Ballots]]/Table1[[#This Row],[Male Voters]]</f>
        <v>0.8630066700872242</v>
      </c>
      <c r="AA6147" s="24">
        <f>Table1[[#This Row],[Total Ballots]]/Table1[[#This Row],[Total Voters]]</f>
        <v>0.84461391801715924</v>
      </c>
    </row>
    <row r="6148" spans="1:27" s="12" customFormat="1" x14ac:dyDescent="0.35">
      <c r="A6148" s="19" t="s">
        <v>58</v>
      </c>
      <c r="B6148" s="20">
        <v>2014</v>
      </c>
      <c r="C6148" s="17" t="s">
        <v>82</v>
      </c>
      <c r="D6148" s="20"/>
      <c r="E6148" s="37" t="s">
        <v>74</v>
      </c>
      <c r="F6148" s="34" t="s">
        <v>78</v>
      </c>
      <c r="G6148" s="21" t="s">
        <v>79</v>
      </c>
      <c r="H6148" s="22">
        <v>88415.518000000011</v>
      </c>
      <c r="I6148" s="22">
        <v>86564.714000000007</v>
      </c>
      <c r="J6148" s="22">
        <v>174980.234</v>
      </c>
      <c r="K6148" s="22">
        <v>56668</v>
      </c>
      <c r="L6148" s="22">
        <v>49225</v>
      </c>
      <c r="M6148" s="22"/>
      <c r="N6148" s="22">
        <v>105893</v>
      </c>
      <c r="O6148" s="22">
        <v>26476</v>
      </c>
      <c r="P6148" s="22">
        <v>24092</v>
      </c>
      <c r="Q6148" s="22">
        <v>3</v>
      </c>
      <c r="R6148" s="23">
        <v>50571</v>
      </c>
      <c r="S6148" s="130">
        <f>IFERROR(Table1[[#This Row],[Female Voters]]/Table1[[#This Row],[Female Population]],"0.0%")</f>
        <v>0.64092821352921314</v>
      </c>
      <c r="T6148" s="130">
        <f>IFERROR(Table1[[#This Row],[Male Voters]]/Table1[[#This Row],[Male Population]],"0.0%")</f>
        <v>0.56864971563355471</v>
      </c>
      <c r="U6148" s="130">
        <f>IFERROR(Table1[[#This Row],[Total Voters]]/Table1[[#This Row],[Total Population]],"0.0%")</f>
        <v>0.60517121036653776</v>
      </c>
      <c r="V6148" s="130">
        <f>IFERROR(Table1[[#This Row],[Female Ballots]]/Table1[[#This Row],[Female Population]],"0.0%")</f>
        <v>0.29944969614949263</v>
      </c>
      <c r="W6148" s="130">
        <f>IFERROR(Table1[[#This Row],[Male Ballots]]/Table1[[#This Row],[Male Population]],"0.0%")</f>
        <v>0.27831201521673138</v>
      </c>
      <c r="X6148" s="130">
        <f>IFERROR(Table1[[#This Row],[Total Ballots]]/Table1[[#This Row],[Total Population]],"0.0%")</f>
        <v>0.2890097860996117</v>
      </c>
      <c r="Y6148" s="24">
        <f>Table1[[#This Row],[Female Ballots]]/Table1[[#This Row],[Female Voters]]</f>
        <v>0.46721253617561942</v>
      </c>
      <c r="Z6148" s="24">
        <f>Table1[[#This Row],[Male Ballots]]/Table1[[#This Row],[Male Voters]]</f>
        <v>0.48942610462163533</v>
      </c>
      <c r="AA6148" s="24">
        <f>Table1[[#This Row],[Total Ballots]]/Table1[[#This Row],[Total Voters]]</f>
        <v>0.47756697798721348</v>
      </c>
    </row>
    <row r="6149" spans="1:27" s="12" customFormat="1" x14ac:dyDescent="0.35">
      <c r="A6149" s="19" t="s">
        <v>58</v>
      </c>
      <c r="B6149" s="20">
        <v>2014</v>
      </c>
      <c r="C6149" s="17" t="s">
        <v>82</v>
      </c>
      <c r="D6149" s="20"/>
      <c r="E6149" s="37" t="s">
        <v>74</v>
      </c>
      <c r="F6149" s="34" t="s">
        <v>78</v>
      </c>
      <c r="G6149" s="21" t="s">
        <v>62</v>
      </c>
      <c r="H6149" s="22">
        <v>11522.108</v>
      </c>
      <c r="I6149" s="22">
        <v>12577.136</v>
      </c>
      <c r="J6149" s="22">
        <v>24099.245999999999</v>
      </c>
      <c r="K6149" s="31">
        <v>6083</v>
      </c>
      <c r="L6149" s="31">
        <v>5478</v>
      </c>
      <c r="M6149" s="31"/>
      <c r="N6149" s="31">
        <v>11561</v>
      </c>
      <c r="O6149" s="22">
        <v>1093</v>
      </c>
      <c r="P6149" s="22">
        <v>992</v>
      </c>
      <c r="Q6149" s="22"/>
      <c r="R6149" s="23">
        <v>2085</v>
      </c>
      <c r="S6149" s="130">
        <f>IFERROR(Table1[[#This Row],[Female Voters]]/Table1[[#This Row],[Female Population]],"0.0%")</f>
        <v>0.52794158846627715</v>
      </c>
      <c r="T6149" s="130">
        <f>IFERROR(Table1[[#This Row],[Male Voters]]/Table1[[#This Row],[Male Population]],"0.0%")</f>
        <v>0.43555225927428948</v>
      </c>
      <c r="U6149" s="130">
        <f>IFERROR(Table1[[#This Row],[Total Voters]]/Table1[[#This Row],[Total Population]],"0.0%")</f>
        <v>0.47972455237811179</v>
      </c>
      <c r="V6149" s="130">
        <f>IFERROR(Table1[[#This Row],[Female Ballots]]/Table1[[#This Row],[Female Population]],"0.0%")</f>
        <v>9.4861113955883772E-2</v>
      </c>
      <c r="W6149" s="130">
        <f>IFERROR(Table1[[#This Row],[Male Ballots]]/Table1[[#This Row],[Male Population]],"0.0%")</f>
        <v>7.8873282438863657E-2</v>
      </c>
      <c r="X6149" s="130">
        <f>IFERROR(Table1[[#This Row],[Total Ballots]]/Table1[[#This Row],[Total Population]],"0.0%")</f>
        <v>8.6517229626188311E-2</v>
      </c>
      <c r="Y6149" s="24">
        <f>Table1[[#This Row],[Female Ballots]]/Table1[[#This Row],[Female Voters]]</f>
        <v>0.17968107841525563</v>
      </c>
      <c r="Z6149" s="24">
        <f>Table1[[#This Row],[Male Ballots]]/Table1[[#This Row],[Male Voters]]</f>
        <v>0.18108798831690398</v>
      </c>
      <c r="AA6149" s="24">
        <f>Table1[[#This Row],[Total Ballots]]/Table1[[#This Row],[Total Voters]]</f>
        <v>0.18034772078539918</v>
      </c>
    </row>
    <row r="6150" spans="1:27" s="12" customFormat="1" x14ac:dyDescent="0.35">
      <c r="A6150" s="19" t="s">
        <v>58</v>
      </c>
      <c r="B6150" s="20">
        <v>2014</v>
      </c>
      <c r="C6150" s="17" t="s">
        <v>82</v>
      </c>
      <c r="D6150" s="20"/>
      <c r="E6150" s="37" t="s">
        <v>74</v>
      </c>
      <c r="F6150" s="34" t="s">
        <v>78</v>
      </c>
      <c r="G6150" s="21" t="s">
        <v>63</v>
      </c>
      <c r="H6150" s="22">
        <v>16315.100999999999</v>
      </c>
      <c r="I6150" s="22">
        <v>16551.112000000001</v>
      </c>
      <c r="J6150" s="22">
        <v>32866.22</v>
      </c>
      <c r="K6150" s="31">
        <v>9287</v>
      </c>
      <c r="L6150" s="31">
        <v>7821</v>
      </c>
      <c r="M6150" s="31"/>
      <c r="N6150" s="31">
        <v>17108</v>
      </c>
      <c r="O6150" s="22">
        <v>2056</v>
      </c>
      <c r="P6150" s="22">
        <v>1820</v>
      </c>
      <c r="Q6150" s="22">
        <v>1</v>
      </c>
      <c r="R6150" s="23">
        <v>3877</v>
      </c>
      <c r="S6150" s="130">
        <f>IFERROR(Table1[[#This Row],[Female Voters]]/Table1[[#This Row],[Female Population]],"0.0%")</f>
        <v>0.56922724535998892</v>
      </c>
      <c r="T6150" s="130">
        <f>IFERROR(Table1[[#This Row],[Male Voters]]/Table1[[#This Row],[Male Population]],"0.0%")</f>
        <v>0.47253622596475692</v>
      </c>
      <c r="U6150" s="130">
        <f>IFERROR(Table1[[#This Row],[Total Voters]]/Table1[[#This Row],[Total Population]],"0.0%")</f>
        <v>0.52053445756767891</v>
      </c>
      <c r="V6150" s="130">
        <f>IFERROR(Table1[[#This Row],[Female Ballots]]/Table1[[#This Row],[Female Population]],"0.0%")</f>
        <v>0.12601822078821334</v>
      </c>
      <c r="W6150" s="130">
        <f>IFERROR(Table1[[#This Row],[Male Ballots]]/Table1[[#This Row],[Male Population]],"0.0%")</f>
        <v>0.1099624001094307</v>
      </c>
      <c r="X6150" s="130">
        <f>IFERROR(Table1[[#This Row],[Total Ballots]]/Table1[[#This Row],[Total Population]],"0.0%")</f>
        <v>0.11796306359538761</v>
      </c>
      <c r="Y6150" s="24">
        <f>Table1[[#This Row],[Female Ballots]]/Table1[[#This Row],[Female Voters]]</f>
        <v>0.2213847313448907</v>
      </c>
      <c r="Z6150" s="24">
        <f>Table1[[#This Row],[Male Ballots]]/Table1[[#This Row],[Male Voters]]</f>
        <v>0.232706814985296</v>
      </c>
      <c r="AA6150" s="24">
        <f>Table1[[#This Row],[Total Ballots]]/Table1[[#This Row],[Total Voters]]</f>
        <v>0.22661912555529576</v>
      </c>
    </row>
    <row r="6151" spans="1:27" s="12" customFormat="1" x14ac:dyDescent="0.35">
      <c r="A6151" s="19" t="s">
        <v>58</v>
      </c>
      <c r="B6151" s="20">
        <v>2014</v>
      </c>
      <c r="C6151" s="17" t="s">
        <v>82</v>
      </c>
      <c r="D6151" s="20"/>
      <c r="E6151" s="37" t="s">
        <v>74</v>
      </c>
      <c r="F6151" s="34" t="s">
        <v>78</v>
      </c>
      <c r="G6151" s="21" t="s">
        <v>64</v>
      </c>
      <c r="H6151" s="22">
        <v>15112.013999999999</v>
      </c>
      <c r="I6151" s="22">
        <v>15119.023000000001</v>
      </c>
      <c r="J6151" s="22">
        <v>30231.03</v>
      </c>
      <c r="K6151" s="31">
        <v>8359</v>
      </c>
      <c r="L6151" s="31">
        <v>7057</v>
      </c>
      <c r="M6151" s="31"/>
      <c r="N6151" s="31">
        <v>15416</v>
      </c>
      <c r="O6151" s="22">
        <v>2821</v>
      </c>
      <c r="P6151" s="22">
        <v>2501</v>
      </c>
      <c r="Q6151" s="22">
        <v>1</v>
      </c>
      <c r="R6151" s="23">
        <v>5323</v>
      </c>
      <c r="S6151" s="130">
        <f>IFERROR(Table1[[#This Row],[Female Voters]]/Table1[[#This Row],[Female Population]],"0.0%")</f>
        <v>0.55313606776700974</v>
      </c>
      <c r="T6151" s="130">
        <f>IFERROR(Table1[[#This Row],[Male Voters]]/Table1[[#This Row],[Male Population]],"0.0%")</f>
        <v>0.46676296477622925</v>
      </c>
      <c r="U6151" s="130">
        <f>IFERROR(Table1[[#This Row],[Total Voters]]/Table1[[#This Row],[Total Population]],"0.0%")</f>
        <v>0.50993962164041384</v>
      </c>
      <c r="V6151" s="130">
        <f>IFERROR(Table1[[#This Row],[Female Ballots]]/Table1[[#This Row],[Female Population]],"0.0%")</f>
        <v>0.18667266983738898</v>
      </c>
      <c r="W6151" s="130">
        <f>IFERROR(Table1[[#This Row],[Male Ballots]]/Table1[[#This Row],[Male Population]],"0.0%")</f>
        <v>0.16542074180322364</v>
      </c>
      <c r="X6151" s="130">
        <f>IFERROR(Table1[[#This Row],[Total Ballots]]/Table1[[#This Row],[Total Population]],"0.0%")</f>
        <v>0.17607736157186837</v>
      </c>
      <c r="Y6151" s="24">
        <f>Table1[[#This Row],[Female Ballots]]/Table1[[#This Row],[Female Voters]]</f>
        <v>0.33748055987558323</v>
      </c>
      <c r="Z6151" s="24">
        <f>Table1[[#This Row],[Male Ballots]]/Table1[[#This Row],[Male Voters]]</f>
        <v>0.35439988663738131</v>
      </c>
      <c r="AA6151" s="24">
        <f>Table1[[#This Row],[Total Ballots]]/Table1[[#This Row],[Total Voters]]</f>
        <v>0.34529060716139076</v>
      </c>
    </row>
    <row r="6152" spans="1:27" s="12" customFormat="1" x14ac:dyDescent="0.35">
      <c r="A6152" s="19" t="s">
        <v>58</v>
      </c>
      <c r="B6152" s="20">
        <v>2014</v>
      </c>
      <c r="C6152" s="17" t="s">
        <v>82</v>
      </c>
      <c r="D6152" s="20"/>
      <c r="E6152" s="37" t="s">
        <v>74</v>
      </c>
      <c r="F6152" s="34" t="s">
        <v>78</v>
      </c>
      <c r="G6152" s="21" t="s">
        <v>65</v>
      </c>
      <c r="H6152" s="22">
        <v>14677.901</v>
      </c>
      <c r="I6152" s="22">
        <v>14722.921</v>
      </c>
      <c r="J6152" s="22">
        <v>29400.82</v>
      </c>
      <c r="K6152" s="31">
        <v>9052</v>
      </c>
      <c r="L6152" s="31">
        <v>8096</v>
      </c>
      <c r="M6152" s="31"/>
      <c r="N6152" s="31">
        <v>17148</v>
      </c>
      <c r="O6152" s="22">
        <v>4059</v>
      </c>
      <c r="P6152" s="22">
        <v>3914</v>
      </c>
      <c r="Q6152" s="22">
        <v>1</v>
      </c>
      <c r="R6152" s="23">
        <v>7974</v>
      </c>
      <c r="S6152" s="130">
        <f>IFERROR(Table1[[#This Row],[Female Voters]]/Table1[[#This Row],[Female Population]],"0.0%")</f>
        <v>0.61670943277243795</v>
      </c>
      <c r="T6152" s="130">
        <f>IFERROR(Table1[[#This Row],[Male Voters]]/Table1[[#This Row],[Male Population]],"0.0%")</f>
        <v>0.54989088102829597</v>
      </c>
      <c r="U6152" s="130">
        <f>IFERROR(Table1[[#This Row],[Total Voters]]/Table1[[#This Row],[Total Population]],"0.0%")</f>
        <v>0.58324903863225586</v>
      </c>
      <c r="V6152" s="130">
        <f>IFERROR(Table1[[#This Row],[Female Ballots]]/Table1[[#This Row],[Female Population]],"0.0%")</f>
        <v>0.27653817804057951</v>
      </c>
      <c r="W6152" s="130">
        <f>IFERROR(Table1[[#This Row],[Male Ballots]]/Table1[[#This Row],[Male Population]],"0.0%")</f>
        <v>0.26584398571451956</v>
      </c>
      <c r="X6152" s="130">
        <f>IFERROR(Table1[[#This Row],[Total Ballots]]/Table1[[#This Row],[Total Population]],"0.0%")</f>
        <v>0.27121692524222113</v>
      </c>
      <c r="Y6152" s="24">
        <f>Table1[[#This Row],[Female Ballots]]/Table1[[#This Row],[Female Voters]]</f>
        <v>0.44840919133893065</v>
      </c>
      <c r="Z6152" s="24">
        <f>Table1[[#This Row],[Male Ballots]]/Table1[[#This Row],[Male Voters]]</f>
        <v>0.48344861660079053</v>
      </c>
      <c r="AA6152" s="24">
        <f>Table1[[#This Row],[Total Ballots]]/Table1[[#This Row],[Total Voters]]</f>
        <v>0.4650104968509447</v>
      </c>
    </row>
    <row r="6153" spans="1:27" s="12" customFormat="1" x14ac:dyDescent="0.35">
      <c r="A6153" s="19" t="s">
        <v>58</v>
      </c>
      <c r="B6153" s="20">
        <v>2014</v>
      </c>
      <c r="C6153" s="17" t="s">
        <v>82</v>
      </c>
      <c r="D6153" s="20"/>
      <c r="E6153" s="37" t="s">
        <v>74</v>
      </c>
      <c r="F6153" s="34" t="s">
        <v>78</v>
      </c>
      <c r="G6153" s="21" t="s">
        <v>66</v>
      </c>
      <c r="H6153" s="22">
        <v>13448.797</v>
      </c>
      <c r="I6153" s="22">
        <v>13096.829</v>
      </c>
      <c r="J6153" s="22">
        <v>26545.629999999997</v>
      </c>
      <c r="K6153" s="31">
        <v>10313</v>
      </c>
      <c r="L6153" s="31">
        <v>9203</v>
      </c>
      <c r="M6153" s="31"/>
      <c r="N6153" s="31">
        <v>19516</v>
      </c>
      <c r="O6153" s="22">
        <v>6482</v>
      </c>
      <c r="P6153" s="22">
        <v>5947</v>
      </c>
      <c r="Q6153" s="22"/>
      <c r="R6153" s="23">
        <v>12429</v>
      </c>
      <c r="S6153" s="130">
        <f>IFERROR(Table1[[#This Row],[Female Voters]]/Table1[[#This Row],[Female Population]],"0.0%")</f>
        <v>0.76683438674849502</v>
      </c>
      <c r="T6153" s="130">
        <f>IFERROR(Table1[[#This Row],[Male Voters]]/Table1[[#This Row],[Male Population]],"0.0%")</f>
        <v>0.70268917766277628</v>
      </c>
      <c r="U6153" s="130">
        <f>IFERROR(Table1[[#This Row],[Total Voters]]/Table1[[#This Row],[Total Population]],"0.0%")</f>
        <v>0.73518692153849807</v>
      </c>
      <c r="V6153" s="130">
        <f>IFERROR(Table1[[#This Row],[Female Ballots]]/Table1[[#This Row],[Female Population]],"0.0%")</f>
        <v>0.48197619459941288</v>
      </c>
      <c r="W6153" s="130">
        <f>IFERROR(Table1[[#This Row],[Male Ballots]]/Table1[[#This Row],[Male Population]],"0.0%")</f>
        <v>0.454079380588996</v>
      </c>
      <c r="X6153" s="130">
        <f>IFERROR(Table1[[#This Row],[Total Ballots]]/Table1[[#This Row],[Total Population]],"0.0%")</f>
        <v>0.4682126587313995</v>
      </c>
      <c r="Y6153" s="24">
        <f>Table1[[#This Row],[Female Ballots]]/Table1[[#This Row],[Female Voters]]</f>
        <v>0.62852710171628046</v>
      </c>
      <c r="Z6153" s="24">
        <f>Table1[[#This Row],[Male Ballots]]/Table1[[#This Row],[Male Voters]]</f>
        <v>0.64620232532869715</v>
      </c>
      <c r="AA6153" s="24">
        <f>Table1[[#This Row],[Total Ballots]]/Table1[[#This Row],[Total Voters]]</f>
        <v>0.63686206189792993</v>
      </c>
    </row>
    <row r="6154" spans="1:27" s="12" customFormat="1" x14ac:dyDescent="0.35">
      <c r="A6154" s="19" t="s">
        <v>58</v>
      </c>
      <c r="B6154" s="20">
        <v>2014</v>
      </c>
      <c r="C6154" s="17" t="s">
        <v>82</v>
      </c>
      <c r="D6154" s="20"/>
      <c r="E6154" s="37" t="s">
        <v>74</v>
      </c>
      <c r="F6154" s="34" t="s">
        <v>78</v>
      </c>
      <c r="G6154" s="21" t="s">
        <v>67</v>
      </c>
      <c r="H6154" s="22">
        <v>17339.597000000002</v>
      </c>
      <c r="I6154" s="22">
        <v>14497.692999999999</v>
      </c>
      <c r="J6154" s="22">
        <v>31837.288</v>
      </c>
      <c r="K6154" s="31">
        <v>13574</v>
      </c>
      <c r="L6154" s="31">
        <v>11570</v>
      </c>
      <c r="M6154" s="31"/>
      <c r="N6154" s="31">
        <v>25144</v>
      </c>
      <c r="O6154" s="22">
        <v>9965</v>
      </c>
      <c r="P6154" s="22">
        <v>8918</v>
      </c>
      <c r="Q6154" s="22"/>
      <c r="R6154" s="23">
        <v>18883</v>
      </c>
      <c r="S6154" s="130">
        <f>IFERROR(Table1[[#This Row],[Female Voters]]/Table1[[#This Row],[Female Population]],"0.0%")</f>
        <v>0.78283249604936023</v>
      </c>
      <c r="T6154" s="130">
        <f>IFERROR(Table1[[#This Row],[Male Voters]]/Table1[[#This Row],[Male Population]],"0.0%")</f>
        <v>0.79805800826379758</v>
      </c>
      <c r="U6154" s="130">
        <f>IFERROR(Table1[[#This Row],[Total Voters]]/Table1[[#This Row],[Total Population]],"0.0%")</f>
        <v>0.7897657614555611</v>
      </c>
      <c r="V6154" s="130">
        <f>IFERROR(Table1[[#This Row],[Female Ballots]]/Table1[[#This Row],[Female Population]],"0.0%")</f>
        <v>0.57469617085102953</v>
      </c>
      <c r="W6154" s="130">
        <f>IFERROR(Table1[[#This Row],[Male Ballots]]/Table1[[#This Row],[Male Population]],"0.0%")</f>
        <v>0.61513235243703945</v>
      </c>
      <c r="X6154" s="130">
        <f>IFERROR(Table1[[#This Row],[Total Ballots]]/Table1[[#This Row],[Total Population]],"0.0%")</f>
        <v>0.59310956385481073</v>
      </c>
      <c r="Y6154" s="24">
        <f>Table1[[#This Row],[Female Ballots]]/Table1[[#This Row],[Female Voters]]</f>
        <v>0.7341240607042876</v>
      </c>
      <c r="Z6154" s="24">
        <f>Table1[[#This Row],[Male Ballots]]/Table1[[#This Row],[Male Voters]]</f>
        <v>0.77078651685393262</v>
      </c>
      <c r="AA6154" s="24">
        <f>Table1[[#This Row],[Total Ballots]]/Table1[[#This Row],[Total Voters]]</f>
        <v>0.75099427298759147</v>
      </c>
    </row>
    <row r="6155" spans="1:27" s="12" customFormat="1" x14ac:dyDescent="0.35">
      <c r="A6155" s="8" t="s">
        <v>68</v>
      </c>
      <c r="B6155" s="20">
        <v>2014</v>
      </c>
      <c r="C6155" s="17" t="s">
        <v>82</v>
      </c>
      <c r="D6155" s="20"/>
      <c r="E6155" s="37" t="e">
        <v>#N/A</v>
      </c>
      <c r="F6155" s="34" t="s">
        <v>78</v>
      </c>
      <c r="G6155" s="9" t="s">
        <v>79</v>
      </c>
      <c r="H6155" s="22">
        <v>2734947.56</v>
      </c>
      <c r="I6155" s="22">
        <v>2674295.5599999996</v>
      </c>
      <c r="J6155" s="22">
        <v>5409243.3399999999</v>
      </c>
      <c r="K6155" s="22">
        <v>2036444</v>
      </c>
      <c r="L6155" s="22">
        <v>1863997</v>
      </c>
      <c r="M6155" s="22">
        <v>2357</v>
      </c>
      <c r="N6155" s="22">
        <v>3902798</v>
      </c>
      <c r="O6155" s="22">
        <v>1104048</v>
      </c>
      <c r="P6155" s="22">
        <v>1018792</v>
      </c>
      <c r="Q6155" s="22">
        <v>1038</v>
      </c>
      <c r="R6155" s="23">
        <v>2123878</v>
      </c>
      <c r="S6155" s="130">
        <f>IFERROR(Table1[[#This Row],[Female Voters]]/Table1[[#This Row],[Female Population]],"0.0%")</f>
        <v>0.74460074839606794</v>
      </c>
      <c r="T6155" s="130">
        <f>IFERROR(Table1[[#This Row],[Male Voters]]/Table1[[#This Row],[Male Population]],"0.0%")</f>
        <v>0.69700485910390564</v>
      </c>
      <c r="U6155" s="130">
        <f>IFERROR(Table1[[#This Row],[Total Voters]]/Table1[[#This Row],[Total Population]],"0.0%")</f>
        <v>0.72150534828777002</v>
      </c>
      <c r="V6155" s="130">
        <f>IFERROR(Table1[[#This Row],[Female Ballots]]/Table1[[#This Row],[Female Population]],"0.0%")</f>
        <v>0.40368159746360915</v>
      </c>
      <c r="W6155" s="130">
        <f>IFERROR(Table1[[#This Row],[Male Ballots]]/Table1[[#This Row],[Male Population]],"0.0%")</f>
        <v>0.38095714446760709</v>
      </c>
      <c r="X6155" s="130">
        <f>IFERROR(Table1[[#This Row],[Total Ballots]]/Table1[[#This Row],[Total Population]],"0.0%")</f>
        <v>0.39263864953060146</v>
      </c>
      <c r="Y6155" s="24">
        <f>Table1[[#This Row],[Female Ballots]]/Table1[[#This Row],[Female Voters]]</f>
        <v>0.54214503320493956</v>
      </c>
      <c r="Z6155" s="24">
        <f>Table1[[#This Row],[Male Ballots]]/Table1[[#This Row],[Male Voters]]</f>
        <v>0.54656311142131664</v>
      </c>
      <c r="AA6155" s="24">
        <f>Table1[[#This Row],[Total Ballots]]/Table1[[#This Row],[Total Voters]]</f>
        <v>0.54419367848400046</v>
      </c>
    </row>
    <row r="6156" spans="1:27" s="12" customFormat="1" x14ac:dyDescent="0.35">
      <c r="A6156" s="8" t="s">
        <v>68</v>
      </c>
      <c r="B6156" s="20">
        <v>2014</v>
      </c>
      <c r="C6156" s="17" t="s">
        <v>82</v>
      </c>
      <c r="D6156" s="20"/>
      <c r="E6156" s="37" t="e">
        <v>#N/A</v>
      </c>
      <c r="F6156" s="34" t="s">
        <v>78</v>
      </c>
      <c r="G6156" s="21" t="s">
        <v>62</v>
      </c>
      <c r="H6156" s="22">
        <v>316512.34999999998</v>
      </c>
      <c r="I6156" s="22">
        <v>338276.37999999995</v>
      </c>
      <c r="J6156" s="22">
        <v>654788.74</v>
      </c>
      <c r="K6156" s="31">
        <v>171396</v>
      </c>
      <c r="L6156" s="31">
        <v>165116</v>
      </c>
      <c r="M6156" s="31">
        <v>389</v>
      </c>
      <c r="N6156" s="31">
        <v>336901</v>
      </c>
      <c r="O6156" s="22">
        <v>43893</v>
      </c>
      <c r="P6156" s="22">
        <v>40761</v>
      </c>
      <c r="Q6156" s="22">
        <v>101</v>
      </c>
      <c r="R6156" s="23">
        <v>84755</v>
      </c>
      <c r="S6156" s="130">
        <f>IFERROR(Table1[[#This Row],[Female Voters]]/Table1[[#This Row],[Female Population]],"0.0%")</f>
        <v>0.54151441484036877</v>
      </c>
      <c r="T6156" s="130">
        <f>IFERROR(Table1[[#This Row],[Male Voters]]/Table1[[#This Row],[Male Population]],"0.0%")</f>
        <v>0.48810975215000241</v>
      </c>
      <c r="U6156" s="130">
        <f>IFERROR(Table1[[#This Row],[Total Voters]]/Table1[[#This Row],[Total Population]],"0.0%")</f>
        <v>0.51451862168552254</v>
      </c>
      <c r="V6156" s="130">
        <f>IFERROR(Table1[[#This Row],[Female Ballots]]/Table1[[#This Row],[Female Population]],"0.0%")</f>
        <v>0.13867705320187348</v>
      </c>
      <c r="W6156" s="130">
        <f>IFERROR(Table1[[#This Row],[Male Ballots]]/Table1[[#This Row],[Male Population]],"0.0%")</f>
        <v>0.12049614578469832</v>
      </c>
      <c r="X6156" s="130">
        <f>IFERROR(Table1[[#This Row],[Total Ballots]]/Table1[[#This Row],[Total Population]],"0.0%")</f>
        <v>0.12943869499038729</v>
      </c>
      <c r="Y6156" s="24">
        <f>Table1[[#This Row],[Female Ballots]]/Table1[[#This Row],[Female Voters]]</f>
        <v>0.25609115731989079</v>
      </c>
      <c r="Z6156" s="24">
        <f>Table1[[#This Row],[Male Ballots]]/Table1[[#This Row],[Male Voters]]</f>
        <v>0.24686281159911819</v>
      </c>
      <c r="AA6156" s="24">
        <f>Table1[[#This Row],[Total Ballots]]/Table1[[#This Row],[Total Voters]]</f>
        <v>0.25157242038462335</v>
      </c>
    </row>
    <row r="6157" spans="1:27" s="12" customFormat="1" x14ac:dyDescent="0.35">
      <c r="A6157" s="8" t="s">
        <v>68</v>
      </c>
      <c r="B6157" s="20">
        <v>2014</v>
      </c>
      <c r="C6157" s="17" t="s">
        <v>82</v>
      </c>
      <c r="D6157" s="20"/>
      <c r="E6157" s="37" t="e">
        <v>#N/A</v>
      </c>
      <c r="F6157" s="34" t="s">
        <v>78</v>
      </c>
      <c r="G6157" s="21" t="s">
        <v>63</v>
      </c>
      <c r="H6157" s="22">
        <v>488232</v>
      </c>
      <c r="I6157" s="22">
        <v>509469.4</v>
      </c>
      <c r="J6157" s="22">
        <v>997701.4</v>
      </c>
      <c r="K6157" s="31">
        <v>328803</v>
      </c>
      <c r="L6157" s="31">
        <v>302403</v>
      </c>
      <c r="M6157" s="31">
        <v>423</v>
      </c>
      <c r="N6157" s="31">
        <v>631629</v>
      </c>
      <c r="O6157" s="22">
        <v>104958</v>
      </c>
      <c r="P6157" s="22">
        <v>94405</v>
      </c>
      <c r="Q6157" s="22">
        <v>119</v>
      </c>
      <c r="R6157" s="23">
        <v>199482</v>
      </c>
      <c r="S6157" s="130">
        <f>IFERROR(Table1[[#This Row],[Female Voters]]/Table1[[#This Row],[Female Population]],"0.0%")</f>
        <v>0.67345647151354271</v>
      </c>
      <c r="T6157" s="130">
        <f>IFERROR(Table1[[#This Row],[Male Voters]]/Table1[[#This Row],[Male Population]],"0.0%")</f>
        <v>0.59356459877668799</v>
      </c>
      <c r="U6157" s="130">
        <f>IFERROR(Table1[[#This Row],[Total Voters]]/Table1[[#This Row],[Total Population]],"0.0%")</f>
        <v>0.63308420735903548</v>
      </c>
      <c r="V6157" s="130">
        <f>IFERROR(Table1[[#This Row],[Female Ballots]]/Table1[[#This Row],[Female Population]],"0.0%")</f>
        <v>0.21497566730570714</v>
      </c>
      <c r="W6157" s="130">
        <f>IFERROR(Table1[[#This Row],[Male Ballots]]/Table1[[#This Row],[Male Population]],"0.0%")</f>
        <v>0.1853006284577641</v>
      </c>
      <c r="X6157" s="130">
        <f>IFERROR(Table1[[#This Row],[Total Ballots]]/Table1[[#This Row],[Total Population]],"0.0%")</f>
        <v>0.19994158572895657</v>
      </c>
      <c r="Y6157" s="24">
        <f>Table1[[#This Row],[Female Ballots]]/Table1[[#This Row],[Female Voters]]</f>
        <v>0.31921241594511002</v>
      </c>
      <c r="Z6157" s="24">
        <f>Table1[[#This Row],[Male Ballots]]/Table1[[#This Row],[Male Voters]]</f>
        <v>0.31218274950976016</v>
      </c>
      <c r="AA6157" s="24">
        <f>Table1[[#This Row],[Total Ballots]]/Table1[[#This Row],[Total Voters]]</f>
        <v>0.31582147114841147</v>
      </c>
    </row>
    <row r="6158" spans="1:27" s="12" customFormat="1" x14ac:dyDescent="0.35">
      <c r="A6158" s="8" t="s">
        <v>68</v>
      </c>
      <c r="B6158" s="20">
        <v>2014</v>
      </c>
      <c r="C6158" s="17" t="s">
        <v>82</v>
      </c>
      <c r="D6158" s="20"/>
      <c r="E6158" s="37" t="e">
        <v>#N/A</v>
      </c>
      <c r="F6158" s="34" t="s">
        <v>78</v>
      </c>
      <c r="G6158" s="21" t="s">
        <v>64</v>
      </c>
      <c r="H6158" s="22">
        <v>470491.5</v>
      </c>
      <c r="I6158" s="22">
        <v>481607.69999999995</v>
      </c>
      <c r="J6158" s="22">
        <v>952099.3</v>
      </c>
      <c r="K6158" s="31">
        <v>320526</v>
      </c>
      <c r="L6158" s="31">
        <v>298470</v>
      </c>
      <c r="M6158" s="31">
        <v>376</v>
      </c>
      <c r="N6158" s="31">
        <v>619372</v>
      </c>
      <c r="O6158" s="22">
        <v>138748</v>
      </c>
      <c r="P6158" s="22">
        <v>128853</v>
      </c>
      <c r="Q6158" s="22">
        <v>138</v>
      </c>
      <c r="R6158" s="23">
        <v>267739</v>
      </c>
      <c r="S6158" s="130">
        <f>IFERROR(Table1[[#This Row],[Female Voters]]/Table1[[#This Row],[Female Population]],"0.0%")</f>
        <v>0.68125779105467366</v>
      </c>
      <c r="T6158" s="130">
        <f>IFERROR(Table1[[#This Row],[Male Voters]]/Table1[[#This Row],[Male Population]],"0.0%")</f>
        <v>0.61973676915879883</v>
      </c>
      <c r="U6158" s="130">
        <f>IFERROR(Table1[[#This Row],[Total Voters]]/Table1[[#This Row],[Total Population]],"0.0%")</f>
        <v>0.6505329853724291</v>
      </c>
      <c r="V6158" s="130">
        <f>IFERROR(Table1[[#This Row],[Female Ballots]]/Table1[[#This Row],[Female Population]],"0.0%")</f>
        <v>0.29490012040600094</v>
      </c>
      <c r="W6158" s="130">
        <f>IFERROR(Table1[[#This Row],[Male Ballots]]/Table1[[#This Row],[Male Population]],"0.0%")</f>
        <v>0.26754763264789999</v>
      </c>
      <c r="X6158" s="130">
        <f>IFERROR(Table1[[#This Row],[Total Ballots]]/Table1[[#This Row],[Total Population]],"0.0%")</f>
        <v>0.28120911337714455</v>
      </c>
      <c r="Y6158" s="24">
        <f>Table1[[#This Row],[Female Ballots]]/Table1[[#This Row],[Female Voters]]</f>
        <v>0.43287596014051904</v>
      </c>
      <c r="Z6158" s="24">
        <f>Table1[[#This Row],[Male Ballots]]/Table1[[#This Row],[Male Voters]]</f>
        <v>0.43171172982209266</v>
      </c>
      <c r="AA6158" s="24">
        <f>Table1[[#This Row],[Total Ballots]]/Table1[[#This Row],[Total Voters]]</f>
        <v>0.43227494946494188</v>
      </c>
    </row>
    <row r="6159" spans="1:27" s="12" customFormat="1" x14ac:dyDescent="0.35">
      <c r="A6159" s="8" t="s">
        <v>68</v>
      </c>
      <c r="B6159" s="20">
        <v>2014</v>
      </c>
      <c r="C6159" s="17" t="s">
        <v>82</v>
      </c>
      <c r="D6159" s="20"/>
      <c r="E6159" s="37" t="e">
        <v>#N/A</v>
      </c>
      <c r="F6159" s="34" t="s">
        <v>78</v>
      </c>
      <c r="G6159" s="21" t="s">
        <v>65</v>
      </c>
      <c r="H6159" s="22">
        <v>475048.5</v>
      </c>
      <c r="I6159" s="22">
        <v>473764.5</v>
      </c>
      <c r="J6159" s="22">
        <v>948812.9</v>
      </c>
      <c r="K6159" s="31">
        <v>363648</v>
      </c>
      <c r="L6159" s="31">
        <v>342266</v>
      </c>
      <c r="M6159" s="31">
        <v>362</v>
      </c>
      <c r="N6159" s="31">
        <v>706276</v>
      </c>
      <c r="O6159" s="22">
        <v>196209</v>
      </c>
      <c r="P6159" s="22">
        <v>187205</v>
      </c>
      <c r="Q6159" s="22">
        <v>156</v>
      </c>
      <c r="R6159" s="23">
        <v>383570</v>
      </c>
      <c r="S6159" s="130">
        <f>IFERROR(Table1[[#This Row],[Female Voters]]/Table1[[#This Row],[Female Population]],"0.0%")</f>
        <v>0.76549657561280582</v>
      </c>
      <c r="T6159" s="130">
        <f>IFERROR(Table1[[#This Row],[Male Voters]]/Table1[[#This Row],[Male Population]],"0.0%")</f>
        <v>0.72243910212774487</v>
      </c>
      <c r="U6159" s="130">
        <f>IFERROR(Table1[[#This Row],[Total Voters]]/Table1[[#This Row],[Total Population]],"0.0%")</f>
        <v>0.74437858085614139</v>
      </c>
      <c r="V6159" s="130">
        <f>IFERROR(Table1[[#This Row],[Female Ballots]]/Table1[[#This Row],[Female Population]],"0.0%")</f>
        <v>0.41302940647112873</v>
      </c>
      <c r="W6159" s="130">
        <f>IFERROR(Table1[[#This Row],[Male Ballots]]/Table1[[#This Row],[Male Population]],"0.0%")</f>
        <v>0.39514357871896272</v>
      </c>
      <c r="X6159" s="130">
        <f>IFERROR(Table1[[#This Row],[Total Ballots]]/Table1[[#This Row],[Total Population]],"0.0%")</f>
        <v>0.40426305333749152</v>
      </c>
      <c r="Y6159" s="24">
        <f>Table1[[#This Row],[Female Ballots]]/Table1[[#This Row],[Female Voters]]</f>
        <v>0.53955748416050686</v>
      </c>
      <c r="Z6159" s="24">
        <f>Table1[[#This Row],[Male Ballots]]/Table1[[#This Row],[Male Voters]]</f>
        <v>0.54695762944610338</v>
      </c>
      <c r="AA6159" s="24">
        <f>Table1[[#This Row],[Total Ballots]]/Table1[[#This Row],[Total Voters]]</f>
        <v>0.54308797127468578</v>
      </c>
    </row>
    <row r="6160" spans="1:27" s="12" customFormat="1" x14ac:dyDescent="0.35">
      <c r="A6160" s="8" t="s">
        <v>68</v>
      </c>
      <c r="B6160" s="20">
        <v>2014</v>
      </c>
      <c r="C6160" s="17" t="s">
        <v>82</v>
      </c>
      <c r="D6160" s="20"/>
      <c r="E6160" s="37" t="e">
        <v>#N/A</v>
      </c>
      <c r="F6160" s="34" t="s">
        <v>78</v>
      </c>
      <c r="G6160" s="21" t="s">
        <v>66</v>
      </c>
      <c r="H6160" s="22">
        <v>446811.6</v>
      </c>
      <c r="I6160" s="22">
        <v>426671.69999999995</v>
      </c>
      <c r="J6160" s="22">
        <v>873483.39999999991</v>
      </c>
      <c r="K6160" s="31">
        <v>391664</v>
      </c>
      <c r="L6160" s="31">
        <v>359133</v>
      </c>
      <c r="M6160" s="31">
        <v>377</v>
      </c>
      <c r="N6160" s="31">
        <v>751174</v>
      </c>
      <c r="O6160" s="22">
        <v>265371</v>
      </c>
      <c r="P6160" s="22">
        <v>247246</v>
      </c>
      <c r="Q6160" s="22">
        <v>218</v>
      </c>
      <c r="R6160" s="23">
        <v>512835</v>
      </c>
      <c r="S6160" s="130">
        <f>IFERROR(Table1[[#This Row],[Female Voters]]/Table1[[#This Row],[Female Population]],"0.0%")</f>
        <v>0.87657527244144962</v>
      </c>
      <c r="T6160" s="130">
        <f>IFERROR(Table1[[#This Row],[Male Voters]]/Table1[[#This Row],[Male Population]],"0.0%")</f>
        <v>0.84170803922547488</v>
      </c>
      <c r="U6160" s="130">
        <f>IFERROR(Table1[[#This Row],[Total Voters]]/Table1[[#This Row],[Total Population]],"0.0%")</f>
        <v>0.85997512946439514</v>
      </c>
      <c r="V6160" s="130">
        <f>IFERROR(Table1[[#This Row],[Female Ballots]]/Table1[[#This Row],[Female Population]],"0.0%")</f>
        <v>0.59392146488587139</v>
      </c>
      <c r="W6160" s="130">
        <f>IFERROR(Table1[[#This Row],[Male Ballots]]/Table1[[#This Row],[Male Population]],"0.0%")</f>
        <v>0.57947597649433991</v>
      </c>
      <c r="X6160" s="130">
        <f>IFERROR(Table1[[#This Row],[Total Ballots]]/Table1[[#This Row],[Total Population]],"0.0%")</f>
        <v>0.58711476371502891</v>
      </c>
      <c r="Y6160" s="24">
        <f>Table1[[#This Row],[Female Ballots]]/Table1[[#This Row],[Female Voters]]</f>
        <v>0.67754759181339108</v>
      </c>
      <c r="Z6160" s="24">
        <f>Table1[[#This Row],[Male Ballots]]/Table1[[#This Row],[Male Voters]]</f>
        <v>0.68845246747026867</v>
      </c>
      <c r="AA6160" s="24">
        <f>Table1[[#This Row],[Total Ballots]]/Table1[[#This Row],[Total Voters]]</f>
        <v>0.68271132919935995</v>
      </c>
    </row>
    <row r="6161" spans="1:27" s="12" customFormat="1" x14ac:dyDescent="0.35">
      <c r="A6161" s="14" t="s">
        <v>68</v>
      </c>
      <c r="B6161" s="20">
        <v>2014</v>
      </c>
      <c r="C6161" s="17" t="s">
        <v>82</v>
      </c>
      <c r="D6161" s="29"/>
      <c r="E6161" s="38" t="e">
        <v>#N/A</v>
      </c>
      <c r="F6161" s="34" t="s">
        <v>78</v>
      </c>
      <c r="G6161" s="26" t="s">
        <v>67</v>
      </c>
      <c r="H6161" s="40">
        <v>537851.61</v>
      </c>
      <c r="I6161" s="40">
        <v>444505.88</v>
      </c>
      <c r="J6161" s="40">
        <v>982357.6</v>
      </c>
      <c r="K6161" s="32">
        <v>460407</v>
      </c>
      <c r="L6161" s="32">
        <v>396609</v>
      </c>
      <c r="M6161" s="32">
        <v>430</v>
      </c>
      <c r="N6161" s="32">
        <v>857446</v>
      </c>
      <c r="O6161" s="40">
        <v>354869</v>
      </c>
      <c r="P6161" s="40">
        <v>320322</v>
      </c>
      <c r="Q6161" s="40">
        <v>306</v>
      </c>
      <c r="R6161" s="42">
        <v>675497</v>
      </c>
      <c r="S6161" s="130">
        <f>IFERROR(Table1[[#This Row],[Female Voters]]/Table1[[#This Row],[Female Population]],"0.0%")</f>
        <v>0.85601119609923637</v>
      </c>
      <c r="T6161" s="130">
        <f>IFERROR(Table1[[#This Row],[Male Voters]]/Table1[[#This Row],[Male Population]],"0.0%")</f>
        <v>0.89224691470897977</v>
      </c>
      <c r="U6161" s="130">
        <f>IFERROR(Table1[[#This Row],[Total Voters]]/Table1[[#This Row],[Total Population]],"0.0%")</f>
        <v>0.87284508207601796</v>
      </c>
      <c r="V6161" s="130">
        <f>IFERROR(Table1[[#This Row],[Female Ballots]]/Table1[[#This Row],[Female Population]],"0.0%")</f>
        <v>0.6597897884883156</v>
      </c>
      <c r="W6161" s="130">
        <f>IFERROR(Table1[[#This Row],[Male Ballots]]/Table1[[#This Row],[Male Population]],"0.0%")</f>
        <v>0.72062488802172875</v>
      </c>
      <c r="X6161" s="130">
        <f>IFERROR(Table1[[#This Row],[Total Ballots]]/Table1[[#This Row],[Total Population]],"0.0%")</f>
        <v>0.68762841555865195</v>
      </c>
      <c r="Y6161" s="24">
        <f>Table1[[#This Row],[Female Ballots]]/Table1[[#This Row],[Female Voters]]</f>
        <v>0.77077238182738317</v>
      </c>
      <c r="Z6161" s="24">
        <f>Table1[[#This Row],[Male Ballots]]/Table1[[#This Row],[Male Voters]]</f>
        <v>0.80765186871704875</v>
      </c>
      <c r="AA6161" s="24">
        <f>Table1[[#This Row],[Total Ballots]]/Table1[[#This Row],[Total Voters]]</f>
        <v>0.78780121430387451</v>
      </c>
    </row>
    <row r="6162" spans="1:27" s="12" customFormat="1" x14ac:dyDescent="0.35">
      <c r="A6162" s="19" t="s">
        <v>59</v>
      </c>
      <c r="B6162" s="20">
        <v>2013</v>
      </c>
      <c r="C6162" s="17" t="s">
        <v>82</v>
      </c>
      <c r="D6162" s="20"/>
      <c r="E6162" s="37" t="s">
        <v>73</v>
      </c>
      <c r="F6162" s="34" t="s">
        <v>78</v>
      </c>
      <c r="G6162" s="21" t="s">
        <v>79</v>
      </c>
      <c r="H6162" s="22">
        <v>6235.9659000000001</v>
      </c>
      <c r="I6162" s="22">
        <v>6330.9810500000003</v>
      </c>
      <c r="J6162" s="22">
        <v>12566.946599999999</v>
      </c>
      <c r="K6162" s="22">
        <v>3333</v>
      </c>
      <c r="L6162" s="22">
        <v>2995</v>
      </c>
      <c r="M6162" s="22">
        <v>0</v>
      </c>
      <c r="N6162" s="22">
        <v>6328</v>
      </c>
      <c r="O6162" s="22">
        <v>1556</v>
      </c>
      <c r="P6162" s="22">
        <v>1401</v>
      </c>
      <c r="Q6162" s="22">
        <v>0</v>
      </c>
      <c r="R6162" s="23">
        <v>2957</v>
      </c>
      <c r="S6162" s="130">
        <f>IFERROR(Table1[[#This Row],[Female Voters]]/Table1[[#This Row],[Female Population]],"0.0%")</f>
        <v>0.53448015166343354</v>
      </c>
      <c r="T6162" s="130">
        <f>IFERROR(Table1[[#This Row],[Male Voters]]/Table1[[#This Row],[Male Population]],"0.0%")</f>
        <v>0.47307044142866289</v>
      </c>
      <c r="U6162" s="130">
        <f>IFERROR(Table1[[#This Row],[Total Voters]]/Table1[[#This Row],[Total Population]],"0.0%")</f>
        <v>0.50354315979985154</v>
      </c>
      <c r="V6162" s="130">
        <f>IFERROR(Table1[[#This Row],[Female Ballots]]/Table1[[#This Row],[Female Population]],"0.0%")</f>
        <v>0.2495202868251733</v>
      </c>
      <c r="W6162" s="130">
        <f>IFERROR(Table1[[#This Row],[Male Ballots]]/Table1[[#This Row],[Male Population]],"0.0%")</f>
        <v>0.22129271734275685</v>
      </c>
      <c r="X6162" s="130">
        <f>IFERROR(Table1[[#This Row],[Total Ballots]]/Table1[[#This Row],[Total Population]],"0.0%")</f>
        <v>0.23529979828194703</v>
      </c>
      <c r="Y6162" s="24">
        <f>Table1[[#This Row],[Female Ballots]]/Table1[[#This Row],[Female Voters]]</f>
        <v>0.46684668466846685</v>
      </c>
      <c r="Z6162" s="24">
        <f>Table1[[#This Row],[Male Ballots]]/Table1[[#This Row],[Male Voters]]</f>
        <v>0.46777963272120199</v>
      </c>
      <c r="AA6162" s="24">
        <f>Table1[[#This Row],[Total Ballots]]/Table1[[#This Row],[Total Voters]]</f>
        <v>0.46728824273072062</v>
      </c>
    </row>
    <row r="6163" spans="1:27" s="12" customFormat="1" x14ac:dyDescent="0.35">
      <c r="A6163" s="19" t="s">
        <v>59</v>
      </c>
      <c r="B6163" s="20">
        <v>2013</v>
      </c>
      <c r="C6163" s="17" t="s">
        <v>82</v>
      </c>
      <c r="D6163" s="20"/>
      <c r="E6163" s="37" t="s">
        <v>73</v>
      </c>
      <c r="F6163" s="34" t="s">
        <v>78</v>
      </c>
      <c r="G6163" s="21" t="s">
        <v>62</v>
      </c>
      <c r="H6163" s="22">
        <v>883.00479999999993</v>
      </c>
      <c r="I6163" s="22">
        <v>1017.0049</v>
      </c>
      <c r="J6163" s="22">
        <v>1900.0097000000001</v>
      </c>
      <c r="K6163" s="31">
        <v>336</v>
      </c>
      <c r="L6163" s="31">
        <v>337</v>
      </c>
      <c r="M6163" s="22">
        <v>0</v>
      </c>
      <c r="N6163" s="31">
        <v>673</v>
      </c>
      <c r="O6163" s="22">
        <v>62</v>
      </c>
      <c r="P6163" s="22">
        <v>64</v>
      </c>
      <c r="Q6163" s="22"/>
      <c r="R6163" s="23">
        <v>126</v>
      </c>
      <c r="S6163" s="130">
        <f>IFERROR(Table1[[#This Row],[Female Voters]]/Table1[[#This Row],[Female Population]],"0.0%")</f>
        <v>0.38051888279656015</v>
      </c>
      <c r="T6163" s="130">
        <f>IFERROR(Table1[[#This Row],[Male Voters]]/Table1[[#This Row],[Male Population]],"0.0%")</f>
        <v>0.33136516844707437</v>
      </c>
      <c r="U6163" s="130">
        <f>IFERROR(Table1[[#This Row],[Total Voters]]/Table1[[#This Row],[Total Population]],"0.0%")</f>
        <v>0.35420871798707132</v>
      </c>
      <c r="V6163" s="130">
        <f>IFERROR(Table1[[#This Row],[Female Ballots]]/Table1[[#This Row],[Female Population]],"0.0%")</f>
        <v>7.021479384936527E-2</v>
      </c>
      <c r="W6163" s="130">
        <f>IFERROR(Table1[[#This Row],[Male Ballots]]/Table1[[#This Row],[Male Population]],"0.0%")</f>
        <v>6.2929883621996308E-2</v>
      </c>
      <c r="X6163" s="130">
        <f>IFERROR(Table1[[#This Row],[Total Ballots]]/Table1[[#This Row],[Total Population]],"0.0%")</f>
        <v>6.6315450915855848E-2</v>
      </c>
      <c r="Y6163" s="24">
        <f>Table1[[#This Row],[Female Ballots]]/Table1[[#This Row],[Female Voters]]</f>
        <v>0.18452380952380953</v>
      </c>
      <c r="Z6163" s="24">
        <f>Table1[[#This Row],[Male Ballots]]/Table1[[#This Row],[Male Voters]]</f>
        <v>0.18991097922848665</v>
      </c>
      <c r="AA6163" s="24">
        <f>Table1[[#This Row],[Total Ballots]]/Table1[[#This Row],[Total Voters]]</f>
        <v>0.18722139673105498</v>
      </c>
    </row>
    <row r="6164" spans="1:27" s="12" customFormat="1" x14ac:dyDescent="0.35">
      <c r="A6164" s="19" t="s">
        <v>59</v>
      </c>
      <c r="B6164" s="20">
        <v>2013</v>
      </c>
      <c r="C6164" s="17" t="s">
        <v>82</v>
      </c>
      <c r="D6164" s="20"/>
      <c r="E6164" s="37" t="s">
        <v>73</v>
      </c>
      <c r="F6164" s="34" t="s">
        <v>78</v>
      </c>
      <c r="G6164" s="21" t="s">
        <v>63</v>
      </c>
      <c r="H6164" s="22">
        <v>1282.0075000000002</v>
      </c>
      <c r="I6164" s="22">
        <v>1295.0063</v>
      </c>
      <c r="J6164" s="22">
        <v>2577.0140000000001</v>
      </c>
      <c r="K6164" s="31">
        <v>506</v>
      </c>
      <c r="L6164" s="31">
        <v>399</v>
      </c>
      <c r="M6164" s="22">
        <v>0</v>
      </c>
      <c r="N6164" s="31">
        <v>905</v>
      </c>
      <c r="O6164" s="22">
        <v>122</v>
      </c>
      <c r="P6164" s="22">
        <v>78</v>
      </c>
      <c r="Q6164" s="22"/>
      <c r="R6164" s="23">
        <v>200</v>
      </c>
      <c r="S6164" s="130">
        <f>IFERROR(Table1[[#This Row],[Female Voters]]/Table1[[#This Row],[Female Population]],"0.0%")</f>
        <v>0.39469347878230038</v>
      </c>
      <c r="T6164" s="130">
        <f>IFERROR(Table1[[#This Row],[Male Voters]]/Table1[[#This Row],[Male Population]],"0.0%")</f>
        <v>0.30810660921109034</v>
      </c>
      <c r="U6164" s="130">
        <f>IFERROR(Table1[[#This Row],[Total Voters]]/Table1[[#This Row],[Total Population]],"0.0%")</f>
        <v>0.35118163890456161</v>
      </c>
      <c r="V6164" s="130">
        <f>IFERROR(Table1[[#This Row],[Female Ballots]]/Table1[[#This Row],[Female Population]],"0.0%")</f>
        <v>9.5163249824981505E-2</v>
      </c>
      <c r="W6164" s="130">
        <f>IFERROR(Table1[[#This Row],[Male Ballots]]/Table1[[#This Row],[Male Population]],"0.0%")</f>
        <v>6.0231367214198105E-2</v>
      </c>
      <c r="X6164" s="130">
        <f>IFERROR(Table1[[#This Row],[Total Ballots]]/Table1[[#This Row],[Total Population]],"0.0%")</f>
        <v>7.7609201967858921E-2</v>
      </c>
      <c r="Y6164" s="24">
        <f>Table1[[#This Row],[Female Ballots]]/Table1[[#This Row],[Female Voters]]</f>
        <v>0.24110671936758893</v>
      </c>
      <c r="Z6164" s="24">
        <f>Table1[[#This Row],[Male Ballots]]/Table1[[#This Row],[Male Voters]]</f>
        <v>0.19548872180451127</v>
      </c>
      <c r="AA6164" s="24">
        <f>Table1[[#This Row],[Total Ballots]]/Table1[[#This Row],[Total Voters]]</f>
        <v>0.22099447513812154</v>
      </c>
    </row>
    <row r="6165" spans="1:27" s="12" customFormat="1" x14ac:dyDescent="0.35">
      <c r="A6165" s="19" t="s">
        <v>59</v>
      </c>
      <c r="B6165" s="20">
        <v>2013</v>
      </c>
      <c r="C6165" s="17" t="s">
        <v>82</v>
      </c>
      <c r="D6165" s="20"/>
      <c r="E6165" s="37" t="s">
        <v>73</v>
      </c>
      <c r="F6165" s="34" t="s">
        <v>78</v>
      </c>
      <c r="G6165" s="21" t="s">
        <v>64</v>
      </c>
      <c r="H6165" s="22">
        <v>1110.0050000000001</v>
      </c>
      <c r="I6165" s="22">
        <v>1166.0044</v>
      </c>
      <c r="J6165" s="22">
        <v>2276.009</v>
      </c>
      <c r="K6165" s="31">
        <v>511</v>
      </c>
      <c r="L6165" s="31">
        <v>419</v>
      </c>
      <c r="M6165" s="22">
        <v>0</v>
      </c>
      <c r="N6165" s="31">
        <v>930</v>
      </c>
      <c r="O6165" s="22">
        <v>136</v>
      </c>
      <c r="P6165" s="22">
        <v>124</v>
      </c>
      <c r="Q6165" s="22"/>
      <c r="R6165" s="23">
        <v>260</v>
      </c>
      <c r="S6165" s="130">
        <f>IFERROR(Table1[[#This Row],[Female Voters]]/Table1[[#This Row],[Female Population]],"0.0%")</f>
        <v>0.46035828667438433</v>
      </c>
      <c r="T6165" s="130">
        <f>IFERROR(Table1[[#This Row],[Male Voters]]/Table1[[#This Row],[Male Population]],"0.0%")</f>
        <v>0.35934684294501806</v>
      </c>
      <c r="U6165" s="130">
        <f>IFERROR(Table1[[#This Row],[Total Voters]]/Table1[[#This Row],[Total Population]],"0.0%")</f>
        <v>0.40860998352818462</v>
      </c>
      <c r="V6165" s="130">
        <f>IFERROR(Table1[[#This Row],[Female Ballots]]/Table1[[#This Row],[Female Population]],"0.0%")</f>
        <v>0.12252197062175395</v>
      </c>
      <c r="W6165" s="130">
        <f>IFERROR(Table1[[#This Row],[Male Ballots]]/Table1[[#This Row],[Male Population]],"0.0%")</f>
        <v>0.10634608239900295</v>
      </c>
      <c r="X6165" s="130">
        <f>IFERROR(Table1[[#This Row],[Total Ballots]]/Table1[[#This Row],[Total Population]],"0.0%")</f>
        <v>0.11423504915841722</v>
      </c>
      <c r="Y6165" s="24">
        <f>Table1[[#This Row],[Female Ballots]]/Table1[[#This Row],[Female Voters]]</f>
        <v>0.26614481409001955</v>
      </c>
      <c r="Z6165" s="24">
        <f>Table1[[#This Row],[Male Ballots]]/Table1[[#This Row],[Male Voters]]</f>
        <v>0.29594272076372313</v>
      </c>
      <c r="AA6165" s="24">
        <f>Table1[[#This Row],[Total Ballots]]/Table1[[#This Row],[Total Voters]]</f>
        <v>0.27956989247311825</v>
      </c>
    </row>
    <row r="6166" spans="1:27" s="12" customFormat="1" x14ac:dyDescent="0.35">
      <c r="A6166" s="19" t="s">
        <v>59</v>
      </c>
      <c r="B6166" s="20">
        <v>2013</v>
      </c>
      <c r="C6166" s="17" t="s">
        <v>82</v>
      </c>
      <c r="D6166" s="20"/>
      <c r="E6166" s="37" t="s">
        <v>73</v>
      </c>
      <c r="F6166" s="34" t="s">
        <v>78</v>
      </c>
      <c r="G6166" s="21" t="s">
        <v>65</v>
      </c>
      <c r="H6166" s="22">
        <v>1029.9982</v>
      </c>
      <c r="I6166" s="22">
        <v>1003.9970000000001</v>
      </c>
      <c r="J6166" s="22">
        <v>2033.9949999999999</v>
      </c>
      <c r="K6166" s="31">
        <v>533</v>
      </c>
      <c r="L6166" s="31">
        <v>491</v>
      </c>
      <c r="M6166" s="22">
        <v>0</v>
      </c>
      <c r="N6166" s="31">
        <v>1024</v>
      </c>
      <c r="O6166" s="22">
        <v>248</v>
      </c>
      <c r="P6166" s="22">
        <v>202</v>
      </c>
      <c r="Q6166" s="22"/>
      <c r="R6166" s="23">
        <v>450</v>
      </c>
      <c r="S6166" s="130">
        <f>IFERROR(Table1[[#This Row],[Female Voters]]/Table1[[#This Row],[Female Population]],"0.0%")</f>
        <v>0.51747663248343545</v>
      </c>
      <c r="T6166" s="130">
        <f>IFERROR(Table1[[#This Row],[Male Voters]]/Table1[[#This Row],[Male Population]],"0.0%")</f>
        <v>0.4890452859918904</v>
      </c>
      <c r="U6166" s="130">
        <f>IFERROR(Table1[[#This Row],[Total Voters]]/Table1[[#This Row],[Total Population]],"0.0%")</f>
        <v>0.5034427321601086</v>
      </c>
      <c r="V6166" s="130">
        <f>IFERROR(Table1[[#This Row],[Female Ballots]]/Table1[[#This Row],[Female Population]],"0.0%")</f>
        <v>0.24077711980467539</v>
      </c>
      <c r="W6166" s="130">
        <f>IFERROR(Table1[[#This Row],[Male Ballots]]/Table1[[#This Row],[Male Population]],"0.0%")</f>
        <v>0.20119582030623595</v>
      </c>
      <c r="X6166" s="130">
        <f>IFERROR(Table1[[#This Row],[Total Ballots]]/Table1[[#This Row],[Total Population]],"0.0%")</f>
        <v>0.22123948190629772</v>
      </c>
      <c r="Y6166" s="24">
        <f>Table1[[#This Row],[Female Ballots]]/Table1[[#This Row],[Female Voters]]</f>
        <v>0.46529080675422141</v>
      </c>
      <c r="Z6166" s="24">
        <f>Table1[[#This Row],[Male Ballots]]/Table1[[#This Row],[Male Voters]]</f>
        <v>0.41140529531568226</v>
      </c>
      <c r="AA6166" s="24">
        <f>Table1[[#This Row],[Total Ballots]]/Table1[[#This Row],[Total Voters]]</f>
        <v>0.439453125</v>
      </c>
    </row>
    <row r="6167" spans="1:27" s="12" customFormat="1" x14ac:dyDescent="0.35">
      <c r="A6167" s="19" t="s">
        <v>59</v>
      </c>
      <c r="B6167" s="20">
        <v>2013</v>
      </c>
      <c r="C6167" s="17" t="s">
        <v>82</v>
      </c>
      <c r="D6167" s="20"/>
      <c r="E6167" s="37" t="s">
        <v>73</v>
      </c>
      <c r="F6167" s="34" t="s">
        <v>78</v>
      </c>
      <c r="G6167" s="21" t="s">
        <v>66</v>
      </c>
      <c r="H6167" s="22">
        <v>883.99040000000002</v>
      </c>
      <c r="I6167" s="22">
        <v>859.99289999999996</v>
      </c>
      <c r="J6167" s="22">
        <v>1743.9832999999999</v>
      </c>
      <c r="K6167" s="31">
        <v>649</v>
      </c>
      <c r="L6167" s="31">
        <v>597</v>
      </c>
      <c r="M6167" s="22">
        <v>0</v>
      </c>
      <c r="N6167" s="31">
        <v>1246</v>
      </c>
      <c r="O6167" s="22">
        <v>413</v>
      </c>
      <c r="P6167" s="22">
        <v>374</v>
      </c>
      <c r="Q6167" s="22"/>
      <c r="R6167" s="23">
        <v>787</v>
      </c>
      <c r="S6167" s="130">
        <f>IFERROR(Table1[[#This Row],[Female Voters]]/Table1[[#This Row],[Female Population]],"0.0%")</f>
        <v>0.7341708688239148</v>
      </c>
      <c r="T6167" s="130">
        <f>IFERROR(Table1[[#This Row],[Male Voters]]/Table1[[#This Row],[Male Population]],"0.0%")</f>
        <v>0.69419177762979212</v>
      </c>
      <c r="U6167" s="130">
        <f>IFERROR(Table1[[#This Row],[Total Voters]]/Table1[[#This Row],[Total Population]],"0.0%")</f>
        <v>0.71445638269586642</v>
      </c>
      <c r="V6167" s="130">
        <f>IFERROR(Table1[[#This Row],[Female Ballots]]/Table1[[#This Row],[Female Population]],"0.0%")</f>
        <v>0.46719964379703671</v>
      </c>
      <c r="W6167" s="130">
        <f>IFERROR(Table1[[#This Row],[Male Ballots]]/Table1[[#This Row],[Male Population]],"0.0%")</f>
        <v>0.43488731127896524</v>
      </c>
      <c r="X6167" s="130">
        <f>IFERROR(Table1[[#This Row],[Total Ballots]]/Table1[[#This Row],[Total Population]],"0.0%")</f>
        <v>0.45126578907034265</v>
      </c>
      <c r="Y6167" s="24">
        <f>Table1[[#This Row],[Female Ballots]]/Table1[[#This Row],[Female Voters]]</f>
        <v>0.63636363636363635</v>
      </c>
      <c r="Z6167" s="24">
        <f>Table1[[#This Row],[Male Ballots]]/Table1[[#This Row],[Male Voters]]</f>
        <v>0.62646566164154105</v>
      </c>
      <c r="AA6167" s="24">
        <f>Table1[[#This Row],[Total Ballots]]/Table1[[#This Row],[Total Voters]]</f>
        <v>0.6316211878009631</v>
      </c>
    </row>
    <row r="6168" spans="1:27" s="12" customFormat="1" x14ac:dyDescent="0.35">
      <c r="A6168" s="19" t="s">
        <v>59</v>
      </c>
      <c r="B6168" s="20">
        <v>2013</v>
      </c>
      <c r="C6168" s="17" t="s">
        <v>82</v>
      </c>
      <c r="D6168" s="20"/>
      <c r="E6168" s="37" t="s">
        <v>73</v>
      </c>
      <c r="F6168" s="34" t="s">
        <v>78</v>
      </c>
      <c r="G6168" s="21" t="s">
        <v>67</v>
      </c>
      <c r="H6168" s="22">
        <v>1046.96</v>
      </c>
      <c r="I6168" s="22">
        <v>988.97555</v>
      </c>
      <c r="J6168" s="22">
        <v>2035.9356</v>
      </c>
      <c r="K6168" s="31">
        <v>798</v>
      </c>
      <c r="L6168" s="31">
        <v>752</v>
      </c>
      <c r="M6168" s="22">
        <v>0</v>
      </c>
      <c r="N6168" s="31">
        <v>1550</v>
      </c>
      <c r="O6168" s="22">
        <v>575</v>
      </c>
      <c r="P6168" s="22">
        <v>559</v>
      </c>
      <c r="Q6168" s="22"/>
      <c r="R6168" s="23">
        <v>1134</v>
      </c>
      <c r="S6168" s="130">
        <f>IFERROR(Table1[[#This Row],[Female Voters]]/Table1[[#This Row],[Female Population]],"0.0%")</f>
        <v>0.76220677007717574</v>
      </c>
      <c r="T6168" s="130">
        <f>IFERROR(Table1[[#This Row],[Male Voters]]/Table1[[#This Row],[Male Population]],"0.0%")</f>
        <v>0.76038280218353227</v>
      </c>
      <c r="U6168" s="130">
        <f>IFERROR(Table1[[#This Row],[Total Voters]]/Table1[[#This Row],[Total Population]],"0.0%")</f>
        <v>0.76132074118650905</v>
      </c>
      <c r="V6168" s="130">
        <f>IFERROR(Table1[[#This Row],[Female Ballots]]/Table1[[#This Row],[Female Population]],"0.0%")</f>
        <v>0.54920913884007028</v>
      </c>
      <c r="W6168" s="130">
        <f>IFERROR(Table1[[#This Row],[Male Ballots]]/Table1[[#This Row],[Male Population]],"0.0%")</f>
        <v>0.56523136492100334</v>
      </c>
      <c r="X6168" s="130">
        <f>IFERROR(Table1[[#This Row],[Total Ballots]]/Table1[[#This Row],[Total Population]],"0.0%")</f>
        <v>0.55699207774548465</v>
      </c>
      <c r="Y6168" s="24">
        <f>Table1[[#This Row],[Female Ballots]]/Table1[[#This Row],[Female Voters]]</f>
        <v>0.72055137844611528</v>
      </c>
      <c r="Z6168" s="24">
        <f>Table1[[#This Row],[Male Ballots]]/Table1[[#This Row],[Male Voters]]</f>
        <v>0.74335106382978722</v>
      </c>
      <c r="AA6168" s="24">
        <f>Table1[[#This Row],[Total Ballots]]/Table1[[#This Row],[Total Voters]]</f>
        <v>0.73161290322580641</v>
      </c>
    </row>
    <row r="6169" spans="1:27" s="12" customFormat="1" x14ac:dyDescent="0.35">
      <c r="A6169" s="19" t="s">
        <v>37</v>
      </c>
      <c r="B6169" s="20">
        <v>2013</v>
      </c>
      <c r="C6169" s="17" t="s">
        <v>82</v>
      </c>
      <c r="D6169" s="20"/>
      <c r="E6169" s="37" t="s">
        <v>74</v>
      </c>
      <c r="F6169" s="34" t="s">
        <v>78</v>
      </c>
      <c r="G6169" s="21" t="s">
        <v>79</v>
      </c>
      <c r="H6169" s="22">
        <v>8904.9975000000013</v>
      </c>
      <c r="I6169" s="22">
        <v>8171.9975000000013</v>
      </c>
      <c r="J6169" s="22">
        <v>17076.999199999998</v>
      </c>
      <c r="K6169" s="22">
        <v>7410</v>
      </c>
      <c r="L6169" s="22">
        <v>6378</v>
      </c>
      <c r="M6169" s="22">
        <v>17</v>
      </c>
      <c r="N6169" s="22">
        <v>13805</v>
      </c>
      <c r="O6169" s="22">
        <v>3367</v>
      </c>
      <c r="P6169" s="22">
        <v>3031</v>
      </c>
      <c r="Q6169" s="22">
        <v>6</v>
      </c>
      <c r="R6169" s="23">
        <v>6404</v>
      </c>
      <c r="S6169" s="130">
        <f>IFERROR(Table1[[#This Row],[Female Voters]]/Table1[[#This Row],[Female Population]],"0.0%")</f>
        <v>0.83211702193066295</v>
      </c>
      <c r="T6169" s="130">
        <f>IFERROR(Table1[[#This Row],[Male Voters]]/Table1[[#This Row],[Male Population]],"0.0%")</f>
        <v>0.78047013597348736</v>
      </c>
      <c r="U6169" s="130">
        <f>IFERROR(Table1[[#This Row],[Total Voters]]/Table1[[#This Row],[Total Population]],"0.0%")</f>
        <v>0.8083972973424981</v>
      </c>
      <c r="V6169" s="130">
        <f>IFERROR(Table1[[#This Row],[Female Ballots]]/Table1[[#This Row],[Female Population]],"0.0%")</f>
        <v>0.37810229592989775</v>
      </c>
      <c r="W6169" s="130">
        <f>IFERROR(Table1[[#This Row],[Male Ballots]]/Table1[[#This Row],[Male Population]],"0.0%")</f>
        <v>0.37090074978608345</v>
      </c>
      <c r="X6169" s="130">
        <f>IFERROR(Table1[[#This Row],[Total Ballots]]/Table1[[#This Row],[Total Population]],"0.0%")</f>
        <v>0.37500733735468</v>
      </c>
      <c r="Y6169" s="24">
        <f>Table1[[#This Row],[Female Ballots]]/Table1[[#This Row],[Female Voters]]</f>
        <v>0.45438596491228073</v>
      </c>
      <c r="Z6169" s="24">
        <f>Table1[[#This Row],[Male Ballots]]/Table1[[#This Row],[Male Voters]]</f>
        <v>0.47522734399498273</v>
      </c>
      <c r="AA6169" s="24">
        <f>Table1[[#This Row],[Total Ballots]]/Table1[[#This Row],[Total Voters]]</f>
        <v>0.46388989496559219</v>
      </c>
    </row>
    <row r="6170" spans="1:27" s="12" customFormat="1" x14ac:dyDescent="0.35">
      <c r="A6170" s="19" t="s">
        <v>37</v>
      </c>
      <c r="B6170" s="20">
        <v>2013</v>
      </c>
      <c r="C6170" s="17" t="s">
        <v>82</v>
      </c>
      <c r="D6170" s="20"/>
      <c r="E6170" s="37" t="s">
        <v>74</v>
      </c>
      <c r="F6170" s="34" t="s">
        <v>78</v>
      </c>
      <c r="G6170" s="21" t="s">
        <v>62</v>
      </c>
      <c r="H6170" s="22">
        <v>862.99980000000005</v>
      </c>
      <c r="I6170" s="22">
        <v>845.99980000000005</v>
      </c>
      <c r="J6170" s="22">
        <v>1708.9998000000001</v>
      </c>
      <c r="K6170" s="31">
        <v>574</v>
      </c>
      <c r="L6170" s="31">
        <v>500</v>
      </c>
      <c r="M6170" s="31">
        <v>1</v>
      </c>
      <c r="N6170" s="31">
        <v>1075</v>
      </c>
      <c r="O6170" s="22">
        <v>76</v>
      </c>
      <c r="P6170" s="22">
        <v>68</v>
      </c>
      <c r="Q6170" s="22"/>
      <c r="R6170" s="23">
        <v>144</v>
      </c>
      <c r="S6170" s="130">
        <f>IFERROR(Table1[[#This Row],[Female Voters]]/Table1[[#This Row],[Female Population]],"0.0%")</f>
        <v>0.66512182273970399</v>
      </c>
      <c r="T6170" s="130">
        <f>IFERROR(Table1[[#This Row],[Male Voters]]/Table1[[#This Row],[Male Population]],"0.0%")</f>
        <v>0.59101668818361419</v>
      </c>
      <c r="U6170" s="130">
        <f>IFERROR(Table1[[#This Row],[Total Voters]]/Table1[[#This Row],[Total Population]],"0.0%")</f>
        <v>0.62902289397576283</v>
      </c>
      <c r="V6170" s="130">
        <f>IFERROR(Table1[[#This Row],[Female Ballots]]/Table1[[#This Row],[Female Population]],"0.0%")</f>
        <v>8.8064910327905047E-2</v>
      </c>
      <c r="W6170" s="130">
        <f>IFERROR(Table1[[#This Row],[Male Ballots]]/Table1[[#This Row],[Male Population]],"0.0%")</f>
        <v>8.0378269592971535E-2</v>
      </c>
      <c r="X6170" s="130">
        <f>IFERROR(Table1[[#This Row],[Total Ballots]]/Table1[[#This Row],[Total Population]],"0.0%")</f>
        <v>8.425981091396266E-2</v>
      </c>
      <c r="Y6170" s="24">
        <f>Table1[[#This Row],[Female Ballots]]/Table1[[#This Row],[Female Voters]]</f>
        <v>0.13240418118466898</v>
      </c>
      <c r="Z6170" s="24">
        <f>Table1[[#This Row],[Male Ballots]]/Table1[[#This Row],[Male Voters]]</f>
        <v>0.13600000000000001</v>
      </c>
      <c r="AA6170" s="24">
        <f>Table1[[#This Row],[Total Ballots]]/Table1[[#This Row],[Total Voters]]</f>
        <v>0.13395348837209303</v>
      </c>
    </row>
    <row r="6171" spans="1:27" s="12" customFormat="1" x14ac:dyDescent="0.35">
      <c r="A6171" s="19" t="s">
        <v>37</v>
      </c>
      <c r="B6171" s="20">
        <v>2013</v>
      </c>
      <c r="C6171" s="17" t="s">
        <v>82</v>
      </c>
      <c r="D6171" s="20"/>
      <c r="E6171" s="37" t="s">
        <v>74</v>
      </c>
      <c r="F6171" s="34" t="s">
        <v>78</v>
      </c>
      <c r="G6171" s="21" t="s">
        <v>63</v>
      </c>
      <c r="H6171" s="22">
        <v>1232.9996000000001</v>
      </c>
      <c r="I6171" s="22">
        <v>1165.9996000000001</v>
      </c>
      <c r="J6171" s="22">
        <v>2399</v>
      </c>
      <c r="K6171" s="31">
        <v>997</v>
      </c>
      <c r="L6171" s="31">
        <v>836</v>
      </c>
      <c r="M6171" s="31">
        <v>2</v>
      </c>
      <c r="N6171" s="31">
        <v>1835</v>
      </c>
      <c r="O6171" s="22">
        <v>142</v>
      </c>
      <c r="P6171" s="22">
        <v>125</v>
      </c>
      <c r="Q6171" s="22"/>
      <c r="R6171" s="23">
        <v>267</v>
      </c>
      <c r="S6171" s="130">
        <f>IFERROR(Table1[[#This Row],[Female Voters]]/Table1[[#This Row],[Female Population]],"0.0%")</f>
        <v>0.80859718040460027</v>
      </c>
      <c r="T6171" s="130">
        <f>IFERROR(Table1[[#This Row],[Male Voters]]/Table1[[#This Row],[Male Population]],"0.0%")</f>
        <v>0.71698137803820849</v>
      </c>
      <c r="U6171" s="130">
        <f>IFERROR(Table1[[#This Row],[Total Voters]]/Table1[[#This Row],[Total Population]],"0.0%")</f>
        <v>0.76490204251771576</v>
      </c>
      <c r="V6171" s="130">
        <f>IFERROR(Table1[[#This Row],[Female Ballots]]/Table1[[#This Row],[Female Population]],"0.0%")</f>
        <v>0.1151662985129922</v>
      </c>
      <c r="W6171" s="130">
        <f>IFERROR(Table1[[#This Row],[Male Ballots]]/Table1[[#This Row],[Male Population]],"0.0%")</f>
        <v>0.10720415341480391</v>
      </c>
      <c r="X6171" s="130">
        <f>IFERROR(Table1[[#This Row],[Total Ballots]]/Table1[[#This Row],[Total Population]],"0.0%")</f>
        <v>0.11129637348895373</v>
      </c>
      <c r="Y6171" s="24">
        <f>Table1[[#This Row],[Female Ballots]]/Table1[[#This Row],[Female Voters]]</f>
        <v>0.1424272818455366</v>
      </c>
      <c r="Z6171" s="24">
        <f>Table1[[#This Row],[Male Ballots]]/Table1[[#This Row],[Male Voters]]</f>
        <v>0.14952153110047847</v>
      </c>
      <c r="AA6171" s="24">
        <f>Table1[[#This Row],[Total Ballots]]/Table1[[#This Row],[Total Voters]]</f>
        <v>0.1455040871934605</v>
      </c>
    </row>
    <row r="6172" spans="1:27" s="12" customFormat="1" x14ac:dyDescent="0.35">
      <c r="A6172" s="19" t="s">
        <v>37</v>
      </c>
      <c r="B6172" s="20">
        <v>2013</v>
      </c>
      <c r="C6172" s="17" t="s">
        <v>82</v>
      </c>
      <c r="D6172" s="20"/>
      <c r="E6172" s="37" t="s">
        <v>74</v>
      </c>
      <c r="F6172" s="34" t="s">
        <v>78</v>
      </c>
      <c r="G6172" s="21" t="s">
        <v>64</v>
      </c>
      <c r="H6172" s="22">
        <v>1211.9996000000001</v>
      </c>
      <c r="I6172" s="22">
        <v>1127.9996000000001</v>
      </c>
      <c r="J6172" s="22">
        <v>2340</v>
      </c>
      <c r="K6172" s="31">
        <v>978</v>
      </c>
      <c r="L6172" s="31">
        <v>815</v>
      </c>
      <c r="M6172" s="31">
        <v>3</v>
      </c>
      <c r="N6172" s="31">
        <v>1796</v>
      </c>
      <c r="O6172" s="22">
        <v>246</v>
      </c>
      <c r="P6172" s="22">
        <v>213</v>
      </c>
      <c r="Q6172" s="22">
        <v>1</v>
      </c>
      <c r="R6172" s="23">
        <v>460</v>
      </c>
      <c r="S6172" s="130">
        <f>IFERROR(Table1[[#This Row],[Female Voters]]/Table1[[#This Row],[Female Population]],"0.0%")</f>
        <v>0.80693095938315484</v>
      </c>
      <c r="T6172" s="130">
        <f>IFERROR(Table1[[#This Row],[Male Voters]]/Table1[[#This Row],[Male Population]],"0.0%")</f>
        <v>0.72251798670850587</v>
      </c>
      <c r="U6172" s="130">
        <f>IFERROR(Table1[[#This Row],[Total Voters]]/Table1[[#This Row],[Total Population]],"0.0%")</f>
        <v>0.76752136752136757</v>
      </c>
      <c r="V6172" s="130">
        <f>IFERROR(Table1[[#This Row],[Female Ballots]]/Table1[[#This Row],[Female Population]],"0.0%")</f>
        <v>0.20297036401662177</v>
      </c>
      <c r="W6172" s="130">
        <f>IFERROR(Table1[[#This Row],[Male Ballots]]/Table1[[#This Row],[Male Population]],"0.0%")</f>
        <v>0.18882985419498374</v>
      </c>
      <c r="X6172" s="130">
        <f>IFERROR(Table1[[#This Row],[Total Ballots]]/Table1[[#This Row],[Total Population]],"0.0%")</f>
        <v>0.19658119658119658</v>
      </c>
      <c r="Y6172" s="24">
        <f>Table1[[#This Row],[Female Ballots]]/Table1[[#This Row],[Female Voters]]</f>
        <v>0.25153374233128833</v>
      </c>
      <c r="Z6172" s="24">
        <f>Table1[[#This Row],[Male Ballots]]/Table1[[#This Row],[Male Voters]]</f>
        <v>0.26134969325153373</v>
      </c>
      <c r="AA6172" s="24">
        <f>Table1[[#This Row],[Total Ballots]]/Table1[[#This Row],[Total Voters]]</f>
        <v>0.25612472160356348</v>
      </c>
    </row>
    <row r="6173" spans="1:27" s="12" customFormat="1" x14ac:dyDescent="0.35">
      <c r="A6173" s="19" t="s">
        <v>37</v>
      </c>
      <c r="B6173" s="20">
        <v>2013</v>
      </c>
      <c r="C6173" s="17" t="s">
        <v>82</v>
      </c>
      <c r="D6173" s="20"/>
      <c r="E6173" s="37" t="s">
        <v>74</v>
      </c>
      <c r="F6173" s="34" t="s">
        <v>78</v>
      </c>
      <c r="G6173" s="21" t="s">
        <v>65</v>
      </c>
      <c r="H6173" s="22">
        <v>1536.9996000000001</v>
      </c>
      <c r="I6173" s="22">
        <v>1415.9996000000001</v>
      </c>
      <c r="J6173" s="22">
        <v>2953</v>
      </c>
      <c r="K6173" s="31">
        <v>1172</v>
      </c>
      <c r="L6173" s="31">
        <v>1025</v>
      </c>
      <c r="M6173" s="31">
        <v>5</v>
      </c>
      <c r="N6173" s="31">
        <v>2202</v>
      </c>
      <c r="O6173" s="22">
        <v>473</v>
      </c>
      <c r="P6173" s="22">
        <v>429</v>
      </c>
      <c r="Q6173" s="22">
        <v>2</v>
      </c>
      <c r="R6173" s="23">
        <v>904</v>
      </c>
      <c r="S6173" s="130">
        <f>IFERROR(Table1[[#This Row],[Female Voters]]/Table1[[#This Row],[Female Population]],"0.0%")</f>
        <v>0.76252459662318706</v>
      </c>
      <c r="T6173" s="130">
        <f>IFERROR(Table1[[#This Row],[Male Voters]]/Table1[[#This Row],[Male Population]],"0.0%")</f>
        <v>0.72387026098029961</v>
      </c>
      <c r="U6173" s="130">
        <f>IFERROR(Table1[[#This Row],[Total Voters]]/Table1[[#This Row],[Total Population]],"0.0%")</f>
        <v>0.74568235692516083</v>
      </c>
      <c r="V6173" s="130">
        <f>IFERROR(Table1[[#This Row],[Female Ballots]]/Table1[[#This Row],[Female Population]],"0.0%")</f>
        <v>0.30774243532659346</v>
      </c>
      <c r="W6173" s="130">
        <f>IFERROR(Table1[[#This Row],[Male Ballots]]/Table1[[#This Row],[Male Population]],"0.0%")</f>
        <v>0.30296618727858393</v>
      </c>
      <c r="X6173" s="130">
        <f>IFERROR(Table1[[#This Row],[Total Ballots]]/Table1[[#This Row],[Total Population]],"0.0%")</f>
        <v>0.30612935997290891</v>
      </c>
      <c r="Y6173" s="24">
        <f>Table1[[#This Row],[Female Ballots]]/Table1[[#This Row],[Female Voters]]</f>
        <v>0.40358361774744028</v>
      </c>
      <c r="Z6173" s="24">
        <f>Table1[[#This Row],[Male Ballots]]/Table1[[#This Row],[Male Voters]]</f>
        <v>0.41853658536585364</v>
      </c>
      <c r="AA6173" s="24">
        <f>Table1[[#This Row],[Total Ballots]]/Table1[[#This Row],[Total Voters]]</f>
        <v>0.41053587647593098</v>
      </c>
    </row>
    <row r="6174" spans="1:27" s="12" customFormat="1" x14ac:dyDescent="0.35">
      <c r="A6174" s="19" t="s">
        <v>37</v>
      </c>
      <c r="B6174" s="20">
        <v>2013</v>
      </c>
      <c r="C6174" s="17" t="s">
        <v>82</v>
      </c>
      <c r="D6174" s="20"/>
      <c r="E6174" s="37" t="s">
        <v>74</v>
      </c>
      <c r="F6174" s="34" t="s">
        <v>78</v>
      </c>
      <c r="G6174" s="21" t="s">
        <v>66</v>
      </c>
      <c r="H6174" s="22">
        <v>1649.9996000000001</v>
      </c>
      <c r="I6174" s="22">
        <v>1515.9996000000001</v>
      </c>
      <c r="J6174" s="22">
        <v>3166</v>
      </c>
      <c r="K6174" s="31">
        <v>1473</v>
      </c>
      <c r="L6174" s="31">
        <v>1321</v>
      </c>
      <c r="M6174" s="31">
        <v>2</v>
      </c>
      <c r="N6174" s="31">
        <v>2796</v>
      </c>
      <c r="O6174" s="22">
        <v>875</v>
      </c>
      <c r="P6174" s="22">
        <v>798</v>
      </c>
      <c r="Q6174" s="22">
        <v>1</v>
      </c>
      <c r="R6174" s="23">
        <v>1674</v>
      </c>
      <c r="S6174" s="130">
        <f>IFERROR(Table1[[#This Row],[Female Voters]]/Table1[[#This Row],[Female Population]],"0.0%")</f>
        <v>0.89272748914605793</v>
      </c>
      <c r="T6174" s="130">
        <f>IFERROR(Table1[[#This Row],[Male Voters]]/Table1[[#This Row],[Male Population]],"0.0%")</f>
        <v>0.8713722615757945</v>
      </c>
      <c r="U6174" s="130">
        <f>IFERROR(Table1[[#This Row],[Total Voters]]/Table1[[#This Row],[Total Population]],"0.0%")</f>
        <v>0.88313329121920403</v>
      </c>
      <c r="V6174" s="130">
        <f>IFERROR(Table1[[#This Row],[Female Ballots]]/Table1[[#This Row],[Female Population]],"0.0%")</f>
        <v>0.5303031588613718</v>
      </c>
      <c r="W6174" s="130">
        <f>IFERROR(Table1[[#This Row],[Male Ballots]]/Table1[[#This Row],[Male Population]],"0.0%")</f>
        <v>0.52638536316236495</v>
      </c>
      <c r="X6174" s="130">
        <f>IFERROR(Table1[[#This Row],[Total Ballots]]/Table1[[#This Row],[Total Population]],"0.0%")</f>
        <v>0.52874289324068224</v>
      </c>
      <c r="Y6174" s="24">
        <f>Table1[[#This Row],[Female Ballots]]/Table1[[#This Row],[Female Voters]]</f>
        <v>0.59402579769178543</v>
      </c>
      <c r="Z6174" s="24">
        <f>Table1[[#This Row],[Male Ballots]]/Table1[[#This Row],[Male Voters]]</f>
        <v>0.60408781226343677</v>
      </c>
      <c r="AA6174" s="24">
        <f>Table1[[#This Row],[Total Ballots]]/Table1[[#This Row],[Total Voters]]</f>
        <v>0.59871244635193133</v>
      </c>
    </row>
    <row r="6175" spans="1:27" s="12" customFormat="1" x14ac:dyDescent="0.35">
      <c r="A6175" s="19" t="s">
        <v>37</v>
      </c>
      <c r="B6175" s="20">
        <v>2013</v>
      </c>
      <c r="C6175" s="17" t="s">
        <v>82</v>
      </c>
      <c r="D6175" s="20"/>
      <c r="E6175" s="37" t="s">
        <v>74</v>
      </c>
      <c r="F6175" s="34" t="s">
        <v>78</v>
      </c>
      <c r="G6175" s="21" t="s">
        <v>67</v>
      </c>
      <c r="H6175" s="22">
        <v>2409.9993000000004</v>
      </c>
      <c r="I6175" s="22">
        <v>2099.9993000000004</v>
      </c>
      <c r="J6175" s="22">
        <v>4509.9994000000006</v>
      </c>
      <c r="K6175" s="31">
        <v>2216</v>
      </c>
      <c r="L6175" s="31">
        <v>1881</v>
      </c>
      <c r="M6175" s="31">
        <v>4</v>
      </c>
      <c r="N6175" s="31">
        <v>4101</v>
      </c>
      <c r="O6175" s="22">
        <v>1555</v>
      </c>
      <c r="P6175" s="22">
        <v>1398</v>
      </c>
      <c r="Q6175" s="22">
        <v>2</v>
      </c>
      <c r="R6175" s="23">
        <v>2955</v>
      </c>
      <c r="S6175" s="130">
        <f>IFERROR(Table1[[#This Row],[Female Voters]]/Table1[[#This Row],[Female Population]],"0.0%")</f>
        <v>0.91950234176416545</v>
      </c>
      <c r="T6175" s="130">
        <f>IFERROR(Table1[[#This Row],[Male Voters]]/Table1[[#This Row],[Male Population]],"0.0%")</f>
        <v>0.89571458428581363</v>
      </c>
      <c r="U6175" s="130">
        <f>IFERROR(Table1[[#This Row],[Total Voters]]/Table1[[#This Row],[Total Population]],"0.0%")</f>
        <v>0.90931275955380386</v>
      </c>
      <c r="V6175" s="130">
        <f>IFERROR(Table1[[#This Row],[Female Ballots]]/Table1[[#This Row],[Female Population]],"0.0%")</f>
        <v>0.64522840317837427</v>
      </c>
      <c r="W6175" s="130">
        <f>IFERROR(Table1[[#This Row],[Male Ballots]]/Table1[[#This Row],[Male Population]],"0.0%")</f>
        <v>0.66571450761912143</v>
      </c>
      <c r="X6175" s="130">
        <f>IFERROR(Table1[[#This Row],[Total Ballots]]/Table1[[#This Row],[Total Population]],"0.0%")</f>
        <v>0.6552107301832456</v>
      </c>
      <c r="Y6175" s="24">
        <f>Table1[[#This Row],[Female Ballots]]/Table1[[#This Row],[Female Voters]]</f>
        <v>0.7017148014440433</v>
      </c>
      <c r="Z6175" s="24">
        <f>Table1[[#This Row],[Male Ballots]]/Table1[[#This Row],[Male Voters]]</f>
        <v>0.74322169059011167</v>
      </c>
      <c r="AA6175" s="24">
        <f>Table1[[#This Row],[Total Ballots]]/Table1[[#This Row],[Total Voters]]</f>
        <v>0.72055596196049743</v>
      </c>
    </row>
    <row r="6176" spans="1:27" s="12" customFormat="1" x14ac:dyDescent="0.35">
      <c r="A6176" s="19" t="s">
        <v>48</v>
      </c>
      <c r="B6176" s="20">
        <v>2013</v>
      </c>
      <c r="C6176" s="17" t="s">
        <v>82</v>
      </c>
      <c r="D6176" s="20" t="s">
        <v>69</v>
      </c>
      <c r="E6176" s="37" t="s">
        <v>74</v>
      </c>
      <c r="F6176" s="34" t="s">
        <v>78</v>
      </c>
      <c r="G6176" s="21" t="s">
        <v>79</v>
      </c>
      <c r="H6176" s="22">
        <v>68033.007000000012</v>
      </c>
      <c r="I6176" s="22">
        <v>66188.002999999997</v>
      </c>
      <c r="J6176" s="22">
        <v>134221.02000000002</v>
      </c>
      <c r="K6176" s="22">
        <v>50526</v>
      </c>
      <c r="L6176" s="22">
        <v>46658</v>
      </c>
      <c r="M6176" s="22">
        <v>587</v>
      </c>
      <c r="N6176" s="22">
        <v>97771</v>
      </c>
      <c r="O6176" s="22">
        <v>21896</v>
      </c>
      <c r="P6176" s="22">
        <v>20845</v>
      </c>
      <c r="Q6176" s="22">
        <v>155</v>
      </c>
      <c r="R6176" s="23">
        <v>42896</v>
      </c>
      <c r="S6176" s="130">
        <f>IFERROR(Table1[[#This Row],[Female Voters]]/Table1[[#This Row],[Female Population]],"0.0%")</f>
        <v>0.7426689224540669</v>
      </c>
      <c r="T6176" s="130">
        <f>IFERROR(Table1[[#This Row],[Male Voters]]/Table1[[#This Row],[Male Population]],"0.0%")</f>
        <v>0.70493137555456997</v>
      </c>
      <c r="U6176" s="130">
        <f>IFERROR(Table1[[#This Row],[Total Voters]]/Table1[[#This Row],[Total Population]],"0.0%")</f>
        <v>0.72843284904257166</v>
      </c>
      <c r="V6176" s="130">
        <f>IFERROR(Table1[[#This Row],[Female Ballots]]/Table1[[#This Row],[Female Population]],"0.0%")</f>
        <v>0.32184377797676939</v>
      </c>
      <c r="W6176" s="130">
        <f>IFERROR(Table1[[#This Row],[Male Ballots]]/Table1[[#This Row],[Male Population]],"0.0%")</f>
        <v>0.31493622794451137</v>
      </c>
      <c r="X6176" s="130">
        <f>IFERROR(Table1[[#This Row],[Total Ballots]]/Table1[[#This Row],[Total Population]],"0.0%")</f>
        <v>0.31959226654662581</v>
      </c>
      <c r="Y6176" s="24">
        <f>Table1[[#This Row],[Female Ballots]]/Table1[[#This Row],[Female Voters]]</f>
        <v>0.43336104183984481</v>
      </c>
      <c r="Z6176" s="24">
        <f>Table1[[#This Row],[Male Ballots]]/Table1[[#This Row],[Male Voters]]</f>
        <v>0.44676154142912256</v>
      </c>
      <c r="AA6176" s="24">
        <f>Table1[[#This Row],[Total Ballots]]/Table1[[#This Row],[Total Voters]]</f>
        <v>0.43873950353376767</v>
      </c>
    </row>
    <row r="6177" spans="1:27" s="12" customFormat="1" x14ac:dyDescent="0.35">
      <c r="A6177" s="19" t="s">
        <v>48</v>
      </c>
      <c r="B6177" s="20">
        <v>2013</v>
      </c>
      <c r="C6177" s="17" t="s">
        <v>82</v>
      </c>
      <c r="D6177" s="20" t="s">
        <v>69</v>
      </c>
      <c r="E6177" s="37" t="s">
        <v>74</v>
      </c>
      <c r="F6177" s="34" t="s">
        <v>78</v>
      </c>
      <c r="G6177" s="21" t="s">
        <v>62</v>
      </c>
      <c r="H6177" s="22">
        <v>7927.991</v>
      </c>
      <c r="I6177" s="22">
        <v>8264.991</v>
      </c>
      <c r="J6177" s="22">
        <v>16192.986999999999</v>
      </c>
      <c r="K6177" s="31">
        <v>4843</v>
      </c>
      <c r="L6177" s="31">
        <v>4660</v>
      </c>
      <c r="M6177" s="31">
        <v>103</v>
      </c>
      <c r="N6177" s="31">
        <v>9606</v>
      </c>
      <c r="O6177" s="22">
        <v>754</v>
      </c>
      <c r="P6177" s="22">
        <v>724</v>
      </c>
      <c r="Q6177" s="22">
        <v>20</v>
      </c>
      <c r="R6177" s="23">
        <v>1498</v>
      </c>
      <c r="S6177" s="130">
        <f>IFERROR(Table1[[#This Row],[Female Voters]]/Table1[[#This Row],[Female Population]],"0.0%")</f>
        <v>0.61087354917532066</v>
      </c>
      <c r="T6177" s="130">
        <f>IFERROR(Table1[[#This Row],[Male Voters]]/Table1[[#This Row],[Male Population]],"0.0%")</f>
        <v>0.56382396544654434</v>
      </c>
      <c r="U6177" s="130">
        <f>IFERROR(Table1[[#This Row],[Total Voters]]/Table1[[#This Row],[Total Population]],"0.0%")</f>
        <v>0.59321976853313108</v>
      </c>
      <c r="V6177" s="130">
        <f>IFERROR(Table1[[#This Row],[Female Ballots]]/Table1[[#This Row],[Female Population]],"0.0%")</f>
        <v>9.5106061548253518E-2</v>
      </c>
      <c r="W6177" s="130">
        <f>IFERROR(Table1[[#This Row],[Male Ballots]]/Table1[[#This Row],[Male Population]],"0.0%")</f>
        <v>8.7598401498561823E-2</v>
      </c>
      <c r="X6177" s="130">
        <f>IFERROR(Table1[[#This Row],[Total Ballots]]/Table1[[#This Row],[Total Population]],"0.0%")</f>
        <v>9.2509183142060206E-2</v>
      </c>
      <c r="Y6177" s="24">
        <f>Table1[[#This Row],[Female Ballots]]/Table1[[#This Row],[Female Voters]]</f>
        <v>0.15568862275449102</v>
      </c>
      <c r="Z6177" s="24">
        <f>Table1[[#This Row],[Male Ballots]]/Table1[[#This Row],[Male Voters]]</f>
        <v>0.15536480686695278</v>
      </c>
      <c r="AA6177" s="24">
        <f>Table1[[#This Row],[Total Ballots]]/Table1[[#This Row],[Total Voters]]</f>
        <v>0.15594420154070374</v>
      </c>
    </row>
    <row r="6178" spans="1:27" s="12" customFormat="1" x14ac:dyDescent="0.35">
      <c r="A6178" s="19" t="s">
        <v>48</v>
      </c>
      <c r="B6178" s="20">
        <v>2013</v>
      </c>
      <c r="C6178" s="17" t="s">
        <v>82</v>
      </c>
      <c r="D6178" s="20" t="s">
        <v>69</v>
      </c>
      <c r="E6178" s="37" t="s">
        <v>74</v>
      </c>
      <c r="F6178" s="34" t="s">
        <v>78</v>
      </c>
      <c r="G6178" s="21" t="s">
        <v>63</v>
      </c>
      <c r="H6178" s="22">
        <v>12010.99</v>
      </c>
      <c r="I6178" s="22">
        <v>12263.99</v>
      </c>
      <c r="J6178" s="22">
        <v>24274.98</v>
      </c>
      <c r="K6178" s="31">
        <v>8157</v>
      </c>
      <c r="L6178" s="31">
        <v>7206</v>
      </c>
      <c r="M6178" s="31">
        <v>147</v>
      </c>
      <c r="N6178" s="31">
        <v>15510</v>
      </c>
      <c r="O6178" s="22">
        <v>1631</v>
      </c>
      <c r="P6178" s="22">
        <v>1456</v>
      </c>
      <c r="Q6178" s="22">
        <v>24</v>
      </c>
      <c r="R6178" s="23">
        <v>3111</v>
      </c>
      <c r="S6178" s="130">
        <f>IFERROR(Table1[[#This Row],[Female Voters]]/Table1[[#This Row],[Female Population]],"0.0%")</f>
        <v>0.67912803191077509</v>
      </c>
      <c r="T6178" s="130">
        <f>IFERROR(Table1[[#This Row],[Male Voters]]/Table1[[#This Row],[Male Population]],"0.0%")</f>
        <v>0.58757386462317729</v>
      </c>
      <c r="U6178" s="130">
        <f>IFERROR(Table1[[#This Row],[Total Voters]]/Table1[[#This Row],[Total Population]],"0.0%")</f>
        <v>0.63892946564734554</v>
      </c>
      <c r="V6178" s="130">
        <f>IFERROR(Table1[[#This Row],[Female Ballots]]/Table1[[#This Row],[Female Population]],"0.0%")</f>
        <v>0.13579230354866667</v>
      </c>
      <c r="W6178" s="130">
        <f>IFERROR(Table1[[#This Row],[Male Ballots]]/Table1[[#This Row],[Male Population]],"0.0%")</f>
        <v>0.11872155799213796</v>
      </c>
      <c r="X6178" s="130">
        <f>IFERROR(Table1[[#This Row],[Total Ballots]]/Table1[[#This Row],[Total Population]],"0.0%")</f>
        <v>0.12815664523719483</v>
      </c>
      <c r="Y6178" s="24">
        <f>Table1[[#This Row],[Female Ballots]]/Table1[[#This Row],[Female Voters]]</f>
        <v>0.19995096236361407</v>
      </c>
      <c r="Z6178" s="24">
        <f>Table1[[#This Row],[Male Ballots]]/Table1[[#This Row],[Male Voters]]</f>
        <v>0.20205384401887316</v>
      </c>
      <c r="AA6178" s="24">
        <f>Table1[[#This Row],[Total Ballots]]/Table1[[#This Row],[Total Voters]]</f>
        <v>0.20058027079303675</v>
      </c>
    </row>
    <row r="6179" spans="1:27" s="12" customFormat="1" x14ac:dyDescent="0.35">
      <c r="A6179" s="19" t="s">
        <v>48</v>
      </c>
      <c r="B6179" s="20">
        <v>2013</v>
      </c>
      <c r="C6179" s="17" t="s">
        <v>82</v>
      </c>
      <c r="D6179" s="20" t="s">
        <v>69</v>
      </c>
      <c r="E6179" s="37" t="s">
        <v>74</v>
      </c>
      <c r="F6179" s="34" t="s">
        <v>78</v>
      </c>
      <c r="G6179" s="21" t="s">
        <v>64</v>
      </c>
      <c r="H6179" s="22">
        <v>11639.999</v>
      </c>
      <c r="I6179" s="22">
        <v>11550.998</v>
      </c>
      <c r="J6179" s="22">
        <v>23191</v>
      </c>
      <c r="K6179" s="31">
        <v>7559</v>
      </c>
      <c r="L6179" s="31">
        <v>6931</v>
      </c>
      <c r="M6179" s="31">
        <v>105</v>
      </c>
      <c r="N6179" s="31">
        <v>14595</v>
      </c>
      <c r="O6179" s="22">
        <v>2222</v>
      </c>
      <c r="P6179" s="22">
        <v>2060</v>
      </c>
      <c r="Q6179" s="22">
        <v>29</v>
      </c>
      <c r="R6179" s="23">
        <v>4311</v>
      </c>
      <c r="S6179" s="130">
        <f>IFERROR(Table1[[#This Row],[Female Voters]]/Table1[[#This Row],[Female Population]],"0.0%")</f>
        <v>0.64939868121981803</v>
      </c>
      <c r="T6179" s="130">
        <f>IFERROR(Table1[[#This Row],[Male Voters]]/Table1[[#This Row],[Male Population]],"0.0%")</f>
        <v>0.60003473292957021</v>
      </c>
      <c r="U6179" s="130">
        <f>IFERROR(Table1[[#This Row],[Total Voters]]/Table1[[#This Row],[Total Population]],"0.0%")</f>
        <v>0.62933896770298825</v>
      </c>
      <c r="V6179" s="130">
        <f>IFERROR(Table1[[#This Row],[Female Ballots]]/Table1[[#This Row],[Female Population]],"0.0%")</f>
        <v>0.19089348719016214</v>
      </c>
      <c r="W6179" s="130">
        <f>IFERROR(Table1[[#This Row],[Male Ballots]]/Table1[[#This Row],[Male Population]],"0.0%")</f>
        <v>0.17833956858100053</v>
      </c>
      <c r="X6179" s="130">
        <f>IFERROR(Table1[[#This Row],[Total Ballots]]/Table1[[#This Row],[Total Population]],"0.0%")</f>
        <v>0.18589107843560002</v>
      </c>
      <c r="Y6179" s="24">
        <f>Table1[[#This Row],[Female Ballots]]/Table1[[#This Row],[Female Voters]]</f>
        <v>0.29395422674957006</v>
      </c>
      <c r="Z6179" s="24">
        <f>Table1[[#This Row],[Male Ballots]]/Table1[[#This Row],[Male Voters]]</f>
        <v>0.29721540903188576</v>
      </c>
      <c r="AA6179" s="24">
        <f>Table1[[#This Row],[Total Ballots]]/Table1[[#This Row],[Total Voters]]</f>
        <v>0.29537512846865366</v>
      </c>
    </row>
    <row r="6180" spans="1:27" s="12" customFormat="1" x14ac:dyDescent="0.35">
      <c r="A6180" s="19" t="s">
        <v>48</v>
      </c>
      <c r="B6180" s="20">
        <v>2013</v>
      </c>
      <c r="C6180" s="17" t="s">
        <v>82</v>
      </c>
      <c r="D6180" s="20" t="s">
        <v>69</v>
      </c>
      <c r="E6180" s="37" t="s">
        <v>74</v>
      </c>
      <c r="F6180" s="34" t="s">
        <v>78</v>
      </c>
      <c r="G6180" s="21" t="s">
        <v>65</v>
      </c>
      <c r="H6180" s="22">
        <v>12249.006000000001</v>
      </c>
      <c r="I6180" s="22">
        <v>12005.005000000001</v>
      </c>
      <c r="J6180" s="22">
        <v>24254.010000000002</v>
      </c>
      <c r="K6180" s="31">
        <v>9275</v>
      </c>
      <c r="L6180" s="31">
        <v>8549</v>
      </c>
      <c r="M6180" s="31">
        <v>67</v>
      </c>
      <c r="N6180" s="31">
        <v>17891</v>
      </c>
      <c r="O6180" s="22">
        <v>3966</v>
      </c>
      <c r="P6180" s="22">
        <v>3621</v>
      </c>
      <c r="Q6180" s="22">
        <v>21</v>
      </c>
      <c r="R6180" s="23">
        <v>7608</v>
      </c>
      <c r="S6180" s="130">
        <f>IFERROR(Table1[[#This Row],[Female Voters]]/Table1[[#This Row],[Female Population]],"0.0%")</f>
        <v>0.75720429886310769</v>
      </c>
      <c r="T6180" s="130">
        <f>IFERROR(Table1[[#This Row],[Male Voters]]/Table1[[#This Row],[Male Population]],"0.0%")</f>
        <v>0.71211965342788275</v>
      </c>
      <c r="U6180" s="130">
        <f>IFERROR(Table1[[#This Row],[Total Voters]]/Table1[[#This Row],[Total Population]],"0.0%")</f>
        <v>0.73765121726262994</v>
      </c>
      <c r="V6180" s="130">
        <f>IFERROR(Table1[[#This Row],[Female Ballots]]/Table1[[#This Row],[Female Population]],"0.0%")</f>
        <v>0.32378137458663991</v>
      </c>
      <c r="W6180" s="130">
        <f>IFERROR(Table1[[#This Row],[Male Ballots]]/Table1[[#This Row],[Male Population]],"0.0%")</f>
        <v>0.30162419757426173</v>
      </c>
      <c r="X6180" s="130">
        <f>IFERROR(Table1[[#This Row],[Total Ballots]]/Table1[[#This Row],[Total Population]],"0.0%")</f>
        <v>0.31368008836476935</v>
      </c>
      <c r="Y6180" s="24">
        <f>Table1[[#This Row],[Female Ballots]]/Table1[[#This Row],[Female Voters]]</f>
        <v>0.4276010781671159</v>
      </c>
      <c r="Z6180" s="24">
        <f>Table1[[#This Row],[Male Ballots]]/Table1[[#This Row],[Male Voters]]</f>
        <v>0.42355831091355717</v>
      </c>
      <c r="AA6180" s="24">
        <f>Table1[[#This Row],[Total Ballots]]/Table1[[#This Row],[Total Voters]]</f>
        <v>0.42524174165781675</v>
      </c>
    </row>
    <row r="6181" spans="1:27" s="12" customFormat="1" x14ac:dyDescent="0.35">
      <c r="A6181" s="19" t="s">
        <v>48</v>
      </c>
      <c r="B6181" s="20">
        <v>2013</v>
      </c>
      <c r="C6181" s="17" t="s">
        <v>82</v>
      </c>
      <c r="D6181" s="20" t="s">
        <v>69</v>
      </c>
      <c r="E6181" s="37" t="s">
        <v>74</v>
      </c>
      <c r="F6181" s="34" t="s">
        <v>78</v>
      </c>
      <c r="G6181" s="21" t="s">
        <v>66</v>
      </c>
      <c r="H6181" s="22">
        <v>11165.008</v>
      </c>
      <c r="I6181" s="22">
        <v>11127.008</v>
      </c>
      <c r="J6181" s="22">
        <v>22292.02</v>
      </c>
      <c r="K6181" s="31">
        <v>9866</v>
      </c>
      <c r="L6181" s="31">
        <v>9633</v>
      </c>
      <c r="M6181" s="31">
        <v>89</v>
      </c>
      <c r="N6181" s="31">
        <v>19588</v>
      </c>
      <c r="O6181" s="22">
        <v>5877</v>
      </c>
      <c r="P6181" s="22">
        <v>5831</v>
      </c>
      <c r="Q6181" s="22">
        <v>33</v>
      </c>
      <c r="R6181" s="23">
        <v>11741</v>
      </c>
      <c r="S6181" s="130">
        <f>IFERROR(Table1[[#This Row],[Female Voters]]/Table1[[#This Row],[Female Population]],"0.0%")</f>
        <v>0.88365364359792664</v>
      </c>
      <c r="T6181" s="130">
        <f>IFERROR(Table1[[#This Row],[Male Voters]]/Table1[[#This Row],[Male Population]],"0.0%")</f>
        <v>0.86573138079886347</v>
      </c>
      <c r="U6181" s="130">
        <f>IFERROR(Table1[[#This Row],[Total Voters]]/Table1[[#This Row],[Total Population]],"0.0%")</f>
        <v>0.87870009088454071</v>
      </c>
      <c r="V6181" s="130">
        <f>IFERROR(Table1[[#This Row],[Female Ballots]]/Table1[[#This Row],[Female Population]],"0.0%")</f>
        <v>0.52637669404267329</v>
      </c>
      <c r="W6181" s="130">
        <f>IFERROR(Table1[[#This Row],[Male Ballots]]/Table1[[#This Row],[Male Population]],"0.0%")</f>
        <v>0.52404024514047265</v>
      </c>
      <c r="X6181" s="130">
        <f>IFERROR(Table1[[#This Row],[Total Ballots]]/Table1[[#This Row],[Total Population]],"0.0%")</f>
        <v>0.52669071712657711</v>
      </c>
      <c r="Y6181" s="24">
        <f>Table1[[#This Row],[Female Ballots]]/Table1[[#This Row],[Female Voters]]</f>
        <v>0.59568214068518144</v>
      </c>
      <c r="Z6181" s="24">
        <f>Table1[[#This Row],[Male Ballots]]/Table1[[#This Row],[Male Voters]]</f>
        <v>0.6053150628049413</v>
      </c>
      <c r="AA6181" s="24">
        <f>Table1[[#This Row],[Total Ballots]]/Table1[[#This Row],[Total Voters]]</f>
        <v>0.5993975903614458</v>
      </c>
    </row>
    <row r="6182" spans="1:27" s="12" customFormat="1" x14ac:dyDescent="0.35">
      <c r="A6182" s="19" t="s">
        <v>48</v>
      </c>
      <c r="B6182" s="20">
        <v>2013</v>
      </c>
      <c r="C6182" s="17" t="s">
        <v>82</v>
      </c>
      <c r="D6182" s="20" t="s">
        <v>69</v>
      </c>
      <c r="E6182" s="37" t="s">
        <v>74</v>
      </c>
      <c r="F6182" s="34" t="s">
        <v>78</v>
      </c>
      <c r="G6182" s="21" t="s">
        <v>67</v>
      </c>
      <c r="H6182" s="22">
        <v>13040.012999999999</v>
      </c>
      <c r="I6182" s="22">
        <v>10976.010999999999</v>
      </c>
      <c r="J6182" s="22">
        <v>24016.023000000001</v>
      </c>
      <c r="K6182" s="31">
        <v>10826</v>
      </c>
      <c r="L6182" s="31">
        <v>9679</v>
      </c>
      <c r="M6182" s="31">
        <v>76</v>
      </c>
      <c r="N6182" s="31">
        <v>20581</v>
      </c>
      <c r="O6182" s="22">
        <v>7446</v>
      </c>
      <c r="P6182" s="22">
        <v>7153</v>
      </c>
      <c r="Q6182" s="22">
        <v>28</v>
      </c>
      <c r="R6182" s="23">
        <v>14627</v>
      </c>
      <c r="S6182" s="130">
        <f>IFERROR(Table1[[#This Row],[Female Voters]]/Table1[[#This Row],[Female Population]],"0.0%")</f>
        <v>0.83021389625915254</v>
      </c>
      <c r="T6182" s="130">
        <f>IFERROR(Table1[[#This Row],[Male Voters]]/Table1[[#This Row],[Male Population]],"0.0%")</f>
        <v>0.88183220661859774</v>
      </c>
      <c r="U6182" s="130">
        <f>IFERROR(Table1[[#This Row],[Total Voters]]/Table1[[#This Row],[Total Population]],"0.0%")</f>
        <v>0.85696953238260964</v>
      </c>
      <c r="V6182" s="130">
        <f>IFERROR(Table1[[#This Row],[Female Ballots]]/Table1[[#This Row],[Female Population]],"0.0%")</f>
        <v>0.57101170067851925</v>
      </c>
      <c r="W6182" s="130">
        <f>IFERROR(Table1[[#This Row],[Male Ballots]]/Table1[[#This Row],[Male Population]],"0.0%")</f>
        <v>0.6516939532950542</v>
      </c>
      <c r="X6182" s="130">
        <f>IFERROR(Table1[[#This Row],[Total Ballots]]/Table1[[#This Row],[Total Population]],"0.0%")</f>
        <v>0.60905171518198498</v>
      </c>
      <c r="Y6182" s="24">
        <f>Table1[[#This Row],[Female Ballots]]/Table1[[#This Row],[Female Voters]]</f>
        <v>0.68778865693700353</v>
      </c>
      <c r="Z6182" s="24">
        <f>Table1[[#This Row],[Male Ballots]]/Table1[[#This Row],[Male Voters]]</f>
        <v>0.73902262630437032</v>
      </c>
      <c r="AA6182" s="24">
        <f>Table1[[#This Row],[Total Ballots]]/Table1[[#This Row],[Total Voters]]</f>
        <v>0.71070404742237991</v>
      </c>
    </row>
    <row r="6183" spans="1:27" s="12" customFormat="1" x14ac:dyDescent="0.35">
      <c r="A6183" s="19" t="s">
        <v>44</v>
      </c>
      <c r="B6183" s="20">
        <v>2013</v>
      </c>
      <c r="C6183" s="17" t="s">
        <v>82</v>
      </c>
      <c r="D6183" s="20"/>
      <c r="E6183" s="37" t="s">
        <v>74</v>
      </c>
      <c r="F6183" s="34" t="s">
        <v>78</v>
      </c>
      <c r="G6183" s="21" t="s">
        <v>79</v>
      </c>
      <c r="H6183" s="22">
        <v>28180.069100000001</v>
      </c>
      <c r="I6183" s="22">
        <v>27512.050499999998</v>
      </c>
      <c r="J6183" s="22">
        <v>55692.122000000003</v>
      </c>
      <c r="K6183" s="22">
        <v>20489</v>
      </c>
      <c r="L6183" s="22">
        <v>18626</v>
      </c>
      <c r="M6183" s="22">
        <v>424</v>
      </c>
      <c r="N6183" s="22">
        <v>39539</v>
      </c>
      <c r="O6183" s="22">
        <v>10275</v>
      </c>
      <c r="P6183" s="22">
        <v>9237</v>
      </c>
      <c r="Q6183" s="22">
        <v>196</v>
      </c>
      <c r="R6183" s="23">
        <v>19708</v>
      </c>
      <c r="S6183" s="130">
        <f>IFERROR(Table1[[#This Row],[Female Voters]]/Table1[[#This Row],[Female Population]],"0.0%")</f>
        <v>0.72707415752930138</v>
      </c>
      <c r="T6183" s="130">
        <f>IFERROR(Table1[[#This Row],[Male Voters]]/Table1[[#This Row],[Male Population]],"0.0%")</f>
        <v>0.67701242406486573</v>
      </c>
      <c r="U6183" s="130">
        <f>IFERROR(Table1[[#This Row],[Total Voters]]/Table1[[#This Row],[Total Population]],"0.0%")</f>
        <v>0.70995678706586185</v>
      </c>
      <c r="V6183" s="130">
        <f>IFERROR(Table1[[#This Row],[Female Ballots]]/Table1[[#This Row],[Female Population]],"0.0%")</f>
        <v>0.3646194040028099</v>
      </c>
      <c r="W6183" s="130">
        <f>IFERROR(Table1[[#This Row],[Male Ballots]]/Table1[[#This Row],[Male Population]],"0.0%")</f>
        <v>0.33574378616381212</v>
      </c>
      <c r="X6183" s="130">
        <f>IFERROR(Table1[[#This Row],[Total Ballots]]/Table1[[#This Row],[Total Population]],"0.0%")</f>
        <v>0.35387410808300679</v>
      </c>
      <c r="Y6183" s="24">
        <f>Table1[[#This Row],[Female Ballots]]/Table1[[#This Row],[Female Voters]]</f>
        <v>0.50148860364097814</v>
      </c>
      <c r="Z6183" s="24">
        <f>Table1[[#This Row],[Male Ballots]]/Table1[[#This Row],[Male Voters]]</f>
        <v>0.49591968216471599</v>
      </c>
      <c r="AA6183" s="24">
        <f>Table1[[#This Row],[Total Ballots]]/Table1[[#This Row],[Total Voters]]</f>
        <v>0.49844457371203116</v>
      </c>
    </row>
    <row r="6184" spans="1:27" s="12" customFormat="1" x14ac:dyDescent="0.35">
      <c r="A6184" s="19" t="s">
        <v>44</v>
      </c>
      <c r="B6184" s="20">
        <v>2013</v>
      </c>
      <c r="C6184" s="17" t="s">
        <v>82</v>
      </c>
      <c r="D6184" s="20"/>
      <c r="E6184" s="37" t="s">
        <v>74</v>
      </c>
      <c r="F6184" s="34" t="s">
        <v>78</v>
      </c>
      <c r="G6184" s="21" t="s">
        <v>62</v>
      </c>
      <c r="H6184" s="22">
        <v>2929.9847</v>
      </c>
      <c r="I6184" s="22">
        <v>3247.9839000000002</v>
      </c>
      <c r="J6184" s="22">
        <v>6177.9690000000001</v>
      </c>
      <c r="K6184" s="31">
        <v>1697</v>
      </c>
      <c r="L6184" s="31">
        <v>1583</v>
      </c>
      <c r="M6184" s="31">
        <v>28</v>
      </c>
      <c r="N6184" s="31">
        <v>3308</v>
      </c>
      <c r="O6184" s="22">
        <v>277</v>
      </c>
      <c r="P6184" s="22">
        <v>271</v>
      </c>
      <c r="Q6184" s="22">
        <v>6</v>
      </c>
      <c r="R6184" s="23">
        <v>554</v>
      </c>
      <c r="S6184" s="130">
        <f>IFERROR(Table1[[#This Row],[Female Voters]]/Table1[[#This Row],[Female Population]],"0.0%")</f>
        <v>0.57918391177947104</v>
      </c>
      <c r="T6184" s="130">
        <f>IFERROR(Table1[[#This Row],[Male Voters]]/Table1[[#This Row],[Male Population]],"0.0%")</f>
        <v>0.48737926317922942</v>
      </c>
      <c r="U6184" s="130">
        <f>IFERROR(Table1[[#This Row],[Total Voters]]/Table1[[#This Row],[Total Population]],"0.0%")</f>
        <v>0.53545105195574794</v>
      </c>
      <c r="V6184" s="130">
        <f>IFERROR(Table1[[#This Row],[Female Ballots]]/Table1[[#This Row],[Female Population]],"0.0%")</f>
        <v>9.453974281845226E-2</v>
      </c>
      <c r="W6184" s="130">
        <f>IFERROR(Table1[[#This Row],[Male Ballots]]/Table1[[#This Row],[Male Population]],"0.0%")</f>
        <v>8.3436374176608444E-2</v>
      </c>
      <c r="X6184" s="130">
        <f>IFERROR(Table1[[#This Row],[Total Ballots]]/Table1[[#This Row],[Total Population]],"0.0%")</f>
        <v>8.9673483308187529E-2</v>
      </c>
      <c r="Y6184" s="24">
        <f>Table1[[#This Row],[Female Ballots]]/Table1[[#This Row],[Female Voters]]</f>
        <v>0.1632292280494991</v>
      </c>
      <c r="Z6184" s="24">
        <f>Table1[[#This Row],[Male Ballots]]/Table1[[#This Row],[Male Voters]]</f>
        <v>0.17119393556538218</v>
      </c>
      <c r="AA6184" s="24">
        <f>Table1[[#This Row],[Total Ballots]]/Table1[[#This Row],[Total Voters]]</f>
        <v>0.16747279322853689</v>
      </c>
    </row>
    <row r="6185" spans="1:27" s="12" customFormat="1" x14ac:dyDescent="0.35">
      <c r="A6185" s="19" t="s">
        <v>44</v>
      </c>
      <c r="B6185" s="20">
        <v>2013</v>
      </c>
      <c r="C6185" s="17" t="s">
        <v>82</v>
      </c>
      <c r="D6185" s="20"/>
      <c r="E6185" s="37" t="s">
        <v>74</v>
      </c>
      <c r="F6185" s="34" t="s">
        <v>78</v>
      </c>
      <c r="G6185" s="21" t="s">
        <v>63</v>
      </c>
      <c r="H6185" s="22">
        <v>4186.9799999999996</v>
      </c>
      <c r="I6185" s="22">
        <v>4396.9790000000003</v>
      </c>
      <c r="J6185" s="22">
        <v>8583.9599999999991</v>
      </c>
      <c r="K6185" s="31">
        <v>2801</v>
      </c>
      <c r="L6185" s="31">
        <v>2437</v>
      </c>
      <c r="M6185" s="31">
        <v>83</v>
      </c>
      <c r="N6185" s="31">
        <v>5321</v>
      </c>
      <c r="O6185" s="22">
        <v>633</v>
      </c>
      <c r="P6185" s="22">
        <v>515</v>
      </c>
      <c r="Q6185" s="22">
        <v>20</v>
      </c>
      <c r="R6185" s="23">
        <v>1168</v>
      </c>
      <c r="S6185" s="130">
        <f>IFERROR(Table1[[#This Row],[Female Voters]]/Table1[[#This Row],[Female Population]],"0.0%")</f>
        <v>0.66897859555096995</v>
      </c>
      <c r="T6185" s="130">
        <f>IFERROR(Table1[[#This Row],[Male Voters]]/Table1[[#This Row],[Male Population]],"0.0%")</f>
        <v>0.55424417537586601</v>
      </c>
      <c r="U6185" s="130">
        <f>IFERROR(Table1[[#This Row],[Total Voters]]/Table1[[#This Row],[Total Population]],"0.0%")</f>
        <v>0.61987707305253059</v>
      </c>
      <c r="V6185" s="130">
        <f>IFERROR(Table1[[#This Row],[Female Ballots]]/Table1[[#This Row],[Female Population]],"0.0%")</f>
        <v>0.15118295286817707</v>
      </c>
      <c r="W6185" s="130">
        <f>IFERROR(Table1[[#This Row],[Male Ballots]]/Table1[[#This Row],[Male Population]],"0.0%")</f>
        <v>0.11712587210446081</v>
      </c>
      <c r="X6185" s="130">
        <f>IFERROR(Table1[[#This Row],[Total Ballots]]/Table1[[#This Row],[Total Population]],"0.0%")</f>
        <v>0.13606773563716515</v>
      </c>
      <c r="Y6185" s="24">
        <f>Table1[[#This Row],[Female Ballots]]/Table1[[#This Row],[Female Voters]]</f>
        <v>0.22599071760085684</v>
      </c>
      <c r="Z6185" s="24">
        <f>Table1[[#This Row],[Male Ballots]]/Table1[[#This Row],[Male Voters]]</f>
        <v>0.21132540008206813</v>
      </c>
      <c r="AA6185" s="24">
        <f>Table1[[#This Row],[Total Ballots]]/Table1[[#This Row],[Total Voters]]</f>
        <v>0.21950761135124977</v>
      </c>
    </row>
    <row r="6186" spans="1:27" s="12" customFormat="1" x14ac:dyDescent="0.35">
      <c r="A6186" s="19" t="s">
        <v>44</v>
      </c>
      <c r="B6186" s="20">
        <v>2013</v>
      </c>
      <c r="C6186" s="17" t="s">
        <v>82</v>
      </c>
      <c r="D6186" s="20"/>
      <c r="E6186" s="37" t="s">
        <v>74</v>
      </c>
      <c r="F6186" s="34" t="s">
        <v>78</v>
      </c>
      <c r="G6186" s="21" t="s">
        <v>64</v>
      </c>
      <c r="H6186" s="22">
        <v>4356.9969999999994</v>
      </c>
      <c r="I6186" s="22">
        <v>4287.9969999999994</v>
      </c>
      <c r="J6186" s="22">
        <v>8644.9939999999988</v>
      </c>
      <c r="K6186" s="31">
        <v>2488</v>
      </c>
      <c r="L6186" s="31">
        <v>2380</v>
      </c>
      <c r="M6186" s="31">
        <v>70</v>
      </c>
      <c r="N6186" s="31">
        <v>4938</v>
      </c>
      <c r="O6186" s="22">
        <v>878</v>
      </c>
      <c r="P6186" s="22">
        <v>796</v>
      </c>
      <c r="Q6186" s="22">
        <v>30</v>
      </c>
      <c r="R6186" s="23">
        <v>1704</v>
      </c>
      <c r="S6186" s="130">
        <f>IFERROR(Table1[[#This Row],[Female Voters]]/Table1[[#This Row],[Female Population]],"0.0%")</f>
        <v>0.57103550909032075</v>
      </c>
      <c r="T6186" s="130">
        <f>IFERROR(Table1[[#This Row],[Male Voters]]/Table1[[#This Row],[Male Population]],"0.0%")</f>
        <v>0.55503770175212352</v>
      </c>
      <c r="U6186" s="130">
        <f>IFERROR(Table1[[#This Row],[Total Voters]]/Table1[[#This Row],[Total Population]],"0.0%")</f>
        <v>0.57119762026439813</v>
      </c>
      <c r="V6186" s="130">
        <f>IFERROR(Table1[[#This Row],[Female Ballots]]/Table1[[#This Row],[Female Population]],"0.0%")</f>
        <v>0.20151494251660035</v>
      </c>
      <c r="W6186" s="130">
        <f>IFERROR(Table1[[#This Row],[Male Ballots]]/Table1[[#This Row],[Male Population]],"0.0%")</f>
        <v>0.18563445823306315</v>
      </c>
      <c r="X6186" s="130">
        <f>IFERROR(Table1[[#This Row],[Total Ballots]]/Table1[[#This Row],[Total Population]],"0.0%")</f>
        <v>0.19710829180448247</v>
      </c>
      <c r="Y6186" s="24">
        <f>Table1[[#This Row],[Female Ballots]]/Table1[[#This Row],[Female Voters]]</f>
        <v>0.35289389067524118</v>
      </c>
      <c r="Z6186" s="24">
        <f>Table1[[#This Row],[Male Ballots]]/Table1[[#This Row],[Male Voters]]</f>
        <v>0.33445378151260502</v>
      </c>
      <c r="AA6186" s="24">
        <f>Table1[[#This Row],[Total Ballots]]/Table1[[#This Row],[Total Voters]]</f>
        <v>0.34507897934386389</v>
      </c>
    </row>
    <row r="6187" spans="1:27" s="12" customFormat="1" x14ac:dyDescent="0.35">
      <c r="A6187" s="19" t="s">
        <v>44</v>
      </c>
      <c r="B6187" s="20">
        <v>2013</v>
      </c>
      <c r="C6187" s="17" t="s">
        <v>82</v>
      </c>
      <c r="D6187" s="20"/>
      <c r="E6187" s="37" t="s">
        <v>74</v>
      </c>
      <c r="F6187" s="34" t="s">
        <v>78</v>
      </c>
      <c r="G6187" s="21" t="s">
        <v>65</v>
      </c>
      <c r="H6187" s="22">
        <v>5020.0159999999996</v>
      </c>
      <c r="I6187" s="22">
        <v>4898.0120000000006</v>
      </c>
      <c r="J6187" s="22">
        <v>9918.0280000000002</v>
      </c>
      <c r="K6187" s="31">
        <v>3396</v>
      </c>
      <c r="L6187" s="31">
        <v>3148</v>
      </c>
      <c r="M6187" s="31">
        <v>75</v>
      </c>
      <c r="N6187" s="31">
        <v>6619</v>
      </c>
      <c r="O6187" s="22">
        <v>1562</v>
      </c>
      <c r="P6187" s="22">
        <v>1417</v>
      </c>
      <c r="Q6187" s="22">
        <v>29</v>
      </c>
      <c r="R6187" s="23">
        <v>3008</v>
      </c>
      <c r="S6187" s="130">
        <f>IFERROR(Table1[[#This Row],[Female Voters]]/Table1[[#This Row],[Female Population]],"0.0%")</f>
        <v>0.67649186775500325</v>
      </c>
      <c r="T6187" s="130">
        <f>IFERROR(Table1[[#This Row],[Male Voters]]/Table1[[#This Row],[Male Population]],"0.0%")</f>
        <v>0.64270973611334548</v>
      </c>
      <c r="U6187" s="130">
        <f>IFERROR(Table1[[#This Row],[Total Voters]]/Table1[[#This Row],[Total Population]],"0.0%")</f>
        <v>0.66737057003670486</v>
      </c>
      <c r="V6187" s="130">
        <f>IFERROR(Table1[[#This Row],[Female Ballots]]/Table1[[#This Row],[Female Population]],"0.0%")</f>
        <v>0.3111543867589267</v>
      </c>
      <c r="W6187" s="130">
        <f>IFERROR(Table1[[#This Row],[Male Ballots]]/Table1[[#This Row],[Male Population]],"0.0%")</f>
        <v>0.28930104703704274</v>
      </c>
      <c r="X6187" s="130">
        <f>IFERROR(Table1[[#This Row],[Total Ballots]]/Table1[[#This Row],[Total Population]],"0.0%")</f>
        <v>0.30328609679262852</v>
      </c>
      <c r="Y6187" s="24">
        <f>Table1[[#This Row],[Female Ballots]]/Table1[[#This Row],[Female Voters]]</f>
        <v>0.45995288574793874</v>
      </c>
      <c r="Z6187" s="24">
        <f>Table1[[#This Row],[Male Ballots]]/Table1[[#This Row],[Male Voters]]</f>
        <v>0.45012706480304954</v>
      </c>
      <c r="AA6187" s="24">
        <f>Table1[[#This Row],[Total Ballots]]/Table1[[#This Row],[Total Voters]]</f>
        <v>0.45444931258498261</v>
      </c>
    </row>
    <row r="6188" spans="1:27" s="12" customFormat="1" x14ac:dyDescent="0.35">
      <c r="A6188" s="19" t="s">
        <v>44</v>
      </c>
      <c r="B6188" s="20">
        <v>2013</v>
      </c>
      <c r="C6188" s="17" t="s">
        <v>82</v>
      </c>
      <c r="D6188" s="20"/>
      <c r="E6188" s="37" t="s">
        <v>74</v>
      </c>
      <c r="F6188" s="34" t="s">
        <v>78</v>
      </c>
      <c r="G6188" s="21" t="s">
        <v>66</v>
      </c>
      <c r="H6188" s="22">
        <v>4952.0329999999994</v>
      </c>
      <c r="I6188" s="22">
        <v>4894.0290000000005</v>
      </c>
      <c r="J6188" s="22">
        <v>9846.0619999999999</v>
      </c>
      <c r="K6188" s="31">
        <v>4424</v>
      </c>
      <c r="L6188" s="31">
        <v>4036</v>
      </c>
      <c r="M6188" s="31">
        <v>79</v>
      </c>
      <c r="N6188" s="31">
        <v>8539</v>
      </c>
      <c r="O6188" s="22">
        <v>2803</v>
      </c>
      <c r="P6188" s="22">
        <v>2483</v>
      </c>
      <c r="Q6188" s="22">
        <v>40</v>
      </c>
      <c r="R6188" s="23">
        <v>5326</v>
      </c>
      <c r="S6188" s="130">
        <f>IFERROR(Table1[[#This Row],[Female Voters]]/Table1[[#This Row],[Female Population]],"0.0%")</f>
        <v>0.89337046017262012</v>
      </c>
      <c r="T6188" s="130">
        <f>IFERROR(Table1[[#This Row],[Male Voters]]/Table1[[#This Row],[Male Population]],"0.0%")</f>
        <v>0.82467839892244199</v>
      </c>
      <c r="U6188" s="130">
        <f>IFERROR(Table1[[#This Row],[Total Voters]]/Table1[[#This Row],[Total Population]],"0.0%")</f>
        <v>0.86725027731899318</v>
      </c>
      <c r="V6188" s="130">
        <f>IFERROR(Table1[[#This Row],[Female Ballots]]/Table1[[#This Row],[Female Population]],"0.0%")</f>
        <v>0.56603015367627807</v>
      </c>
      <c r="W6188" s="130">
        <f>IFERROR(Table1[[#This Row],[Male Ballots]]/Table1[[#This Row],[Male Population]],"0.0%")</f>
        <v>0.50735293967403949</v>
      </c>
      <c r="X6188" s="130">
        <f>IFERROR(Table1[[#This Row],[Total Ballots]]/Table1[[#This Row],[Total Population]],"0.0%")</f>
        <v>0.54092692083393346</v>
      </c>
      <c r="Y6188" s="24">
        <f>Table1[[#This Row],[Female Ballots]]/Table1[[#This Row],[Female Voters]]</f>
        <v>0.63358951175406875</v>
      </c>
      <c r="Z6188" s="24">
        <f>Table1[[#This Row],[Male Ballots]]/Table1[[#This Row],[Male Voters]]</f>
        <v>0.61521308225966298</v>
      </c>
      <c r="AA6188" s="24">
        <f>Table1[[#This Row],[Total Ballots]]/Table1[[#This Row],[Total Voters]]</f>
        <v>0.62372643166647146</v>
      </c>
    </row>
    <row r="6189" spans="1:27" s="12" customFormat="1" x14ac:dyDescent="0.35">
      <c r="A6189" s="19" t="s">
        <v>44</v>
      </c>
      <c r="B6189" s="20">
        <v>2013</v>
      </c>
      <c r="C6189" s="17" t="s">
        <v>82</v>
      </c>
      <c r="D6189" s="20"/>
      <c r="E6189" s="37" t="s">
        <v>74</v>
      </c>
      <c r="F6189" s="34" t="s">
        <v>78</v>
      </c>
      <c r="G6189" s="21" t="s">
        <v>67</v>
      </c>
      <c r="H6189" s="22">
        <v>6734.0583999999999</v>
      </c>
      <c r="I6189" s="22">
        <v>5787.0496000000003</v>
      </c>
      <c r="J6189" s="22">
        <v>12521.109</v>
      </c>
      <c r="K6189" s="31">
        <v>5683</v>
      </c>
      <c r="L6189" s="31">
        <v>5042</v>
      </c>
      <c r="M6189" s="31">
        <v>89</v>
      </c>
      <c r="N6189" s="31">
        <v>10814</v>
      </c>
      <c r="O6189" s="22">
        <v>4122</v>
      </c>
      <c r="P6189" s="22">
        <v>3755</v>
      </c>
      <c r="Q6189" s="22">
        <v>71</v>
      </c>
      <c r="R6189" s="23">
        <v>7948</v>
      </c>
      <c r="S6189" s="130">
        <f>IFERROR(Table1[[#This Row],[Female Voters]]/Table1[[#This Row],[Female Population]],"0.0%")</f>
        <v>0.84391902511567174</v>
      </c>
      <c r="T6189" s="130">
        <f>IFERROR(Table1[[#This Row],[Male Voters]]/Table1[[#This Row],[Male Population]],"0.0%")</f>
        <v>0.87125570860840729</v>
      </c>
      <c r="U6189" s="130">
        <f>IFERROR(Table1[[#This Row],[Total Voters]]/Table1[[#This Row],[Total Population]],"0.0%")</f>
        <v>0.86366151752213005</v>
      </c>
      <c r="V6189" s="130">
        <f>IFERROR(Table1[[#This Row],[Female Ballots]]/Table1[[#This Row],[Female Population]],"0.0%")</f>
        <v>0.61211230362956159</v>
      </c>
      <c r="W6189" s="130">
        <f>IFERROR(Table1[[#This Row],[Male Ballots]]/Table1[[#This Row],[Male Population]],"0.0%")</f>
        <v>0.6488625913971775</v>
      </c>
      <c r="X6189" s="130">
        <f>IFERROR(Table1[[#This Row],[Total Ballots]]/Table1[[#This Row],[Total Population]],"0.0%")</f>
        <v>0.63476805449101992</v>
      </c>
      <c r="Y6189" s="24">
        <f>Table1[[#This Row],[Female Ballots]]/Table1[[#This Row],[Female Voters]]</f>
        <v>0.72532113320429348</v>
      </c>
      <c r="Z6189" s="24">
        <f>Table1[[#This Row],[Male Ballots]]/Table1[[#This Row],[Male Voters]]</f>
        <v>0.7447441491471638</v>
      </c>
      <c r="AA6189" s="24">
        <f>Table1[[#This Row],[Total Ballots]]/Table1[[#This Row],[Total Voters]]</f>
        <v>0.73497318291104119</v>
      </c>
    </row>
    <row r="6190" spans="1:27" s="12" customFormat="1" x14ac:dyDescent="0.35">
      <c r="A6190" s="19" t="s">
        <v>33</v>
      </c>
      <c r="B6190" s="20">
        <v>2013</v>
      </c>
      <c r="C6190" s="17" t="s">
        <v>82</v>
      </c>
      <c r="D6190" s="20"/>
      <c r="E6190" s="37" t="s">
        <v>74</v>
      </c>
      <c r="F6190" s="34" t="s">
        <v>78</v>
      </c>
      <c r="G6190" s="21" t="s">
        <v>79</v>
      </c>
      <c r="H6190" s="22">
        <v>30616.043100000003</v>
      </c>
      <c r="I6190" s="22">
        <v>29380.022100000002</v>
      </c>
      <c r="J6190" s="22">
        <v>59996.064099999996</v>
      </c>
      <c r="K6190" s="22">
        <v>24992</v>
      </c>
      <c r="L6190" s="22">
        <v>22023</v>
      </c>
      <c r="M6190" s="22">
        <v>2</v>
      </c>
      <c r="N6190" s="22">
        <v>47017</v>
      </c>
      <c r="O6190" s="22">
        <v>13264</v>
      </c>
      <c r="P6190" s="22">
        <v>11638</v>
      </c>
      <c r="Q6190" s="22">
        <v>1</v>
      </c>
      <c r="R6190" s="23">
        <v>24903</v>
      </c>
      <c r="S6190" s="130">
        <f>IFERROR(Table1[[#This Row],[Female Voters]]/Table1[[#This Row],[Female Population]],"0.0%")</f>
        <v>0.81630405073475998</v>
      </c>
      <c r="T6190" s="130">
        <f>IFERROR(Table1[[#This Row],[Male Voters]]/Table1[[#This Row],[Male Population]],"0.0%")</f>
        <v>0.74959099503196081</v>
      </c>
      <c r="U6190" s="130">
        <f>IFERROR(Table1[[#This Row],[Total Voters]]/Table1[[#This Row],[Total Population]],"0.0%")</f>
        <v>0.78366807398620675</v>
      </c>
      <c r="V6190" s="130">
        <f>IFERROR(Table1[[#This Row],[Female Ballots]]/Table1[[#This Row],[Female Population]],"0.0%")</f>
        <v>0.43323691296998462</v>
      </c>
      <c r="W6190" s="130">
        <f>IFERROR(Table1[[#This Row],[Male Ballots]]/Table1[[#This Row],[Male Population]],"0.0%")</f>
        <v>0.3961195114281415</v>
      </c>
      <c r="X6190" s="130">
        <f>IFERROR(Table1[[#This Row],[Total Ballots]]/Table1[[#This Row],[Total Population]],"0.0%")</f>
        <v>0.41507722837438599</v>
      </c>
      <c r="Y6190" s="24">
        <f>Table1[[#This Row],[Female Ballots]]/Table1[[#This Row],[Female Voters]]</f>
        <v>0.53072983354673497</v>
      </c>
      <c r="Z6190" s="24">
        <f>Table1[[#This Row],[Male Ballots]]/Table1[[#This Row],[Male Voters]]</f>
        <v>0.5284475321255051</v>
      </c>
      <c r="AA6190" s="24">
        <f>Table1[[#This Row],[Total Ballots]]/Table1[[#This Row],[Total Voters]]</f>
        <v>0.52965948486717573</v>
      </c>
    </row>
    <row r="6191" spans="1:27" s="12" customFormat="1" x14ac:dyDescent="0.35">
      <c r="A6191" s="19" t="s">
        <v>33</v>
      </c>
      <c r="B6191" s="20">
        <v>2013</v>
      </c>
      <c r="C6191" s="17" t="s">
        <v>82</v>
      </c>
      <c r="D6191" s="20"/>
      <c r="E6191" s="37" t="s">
        <v>74</v>
      </c>
      <c r="F6191" s="34" t="s">
        <v>78</v>
      </c>
      <c r="G6191" s="21" t="s">
        <v>62</v>
      </c>
      <c r="H6191" s="22">
        <v>2224.9911000000002</v>
      </c>
      <c r="I6191" s="22">
        <v>2736.991</v>
      </c>
      <c r="J6191" s="22">
        <v>4961.9820999999993</v>
      </c>
      <c r="K6191" s="31">
        <v>1442</v>
      </c>
      <c r="L6191" s="31">
        <v>1472</v>
      </c>
      <c r="M6191" s="31"/>
      <c r="N6191" s="31">
        <v>2914</v>
      </c>
      <c r="O6191" s="22">
        <v>243</v>
      </c>
      <c r="P6191" s="22">
        <v>267</v>
      </c>
      <c r="Q6191" s="22"/>
      <c r="R6191" s="23">
        <v>510</v>
      </c>
      <c r="S6191" s="130">
        <f>IFERROR(Table1[[#This Row],[Female Voters]]/Table1[[#This Row],[Female Population]],"0.0%")</f>
        <v>0.64809248001036945</v>
      </c>
      <c r="T6191" s="130">
        <f>IFERROR(Table1[[#This Row],[Male Voters]]/Table1[[#This Row],[Male Population]],"0.0%")</f>
        <v>0.53781689453856441</v>
      </c>
      <c r="U6191" s="130">
        <f>IFERROR(Table1[[#This Row],[Total Voters]]/Table1[[#This Row],[Total Population]],"0.0%")</f>
        <v>0.58726531883297206</v>
      </c>
      <c r="V6191" s="130">
        <f>IFERROR(Table1[[#This Row],[Female Ballots]]/Table1[[#This Row],[Female Population]],"0.0%")</f>
        <v>0.10921392000174741</v>
      </c>
      <c r="W6191" s="130">
        <f>IFERROR(Table1[[#This Row],[Male Ballots]]/Table1[[#This Row],[Male Population]],"0.0%")</f>
        <v>9.7552385082742332E-2</v>
      </c>
      <c r="X6191" s="130">
        <f>IFERROR(Table1[[#This Row],[Total Ballots]]/Table1[[#This Row],[Total Population]],"0.0%")</f>
        <v>0.10278150741414405</v>
      </c>
      <c r="Y6191" s="24">
        <f>Table1[[#This Row],[Female Ballots]]/Table1[[#This Row],[Female Voters]]</f>
        <v>0.16851595006934814</v>
      </c>
      <c r="Z6191" s="24">
        <f>Table1[[#This Row],[Male Ballots]]/Table1[[#This Row],[Male Voters]]</f>
        <v>0.18138586956521738</v>
      </c>
      <c r="AA6191" s="24">
        <f>Table1[[#This Row],[Total Ballots]]/Table1[[#This Row],[Total Voters]]</f>
        <v>0.17501715854495539</v>
      </c>
    </row>
    <row r="6192" spans="1:27" s="12" customFormat="1" x14ac:dyDescent="0.35">
      <c r="A6192" s="19" t="s">
        <v>33</v>
      </c>
      <c r="B6192" s="20">
        <v>2013</v>
      </c>
      <c r="C6192" s="17" t="s">
        <v>82</v>
      </c>
      <c r="D6192" s="20"/>
      <c r="E6192" s="37" t="s">
        <v>74</v>
      </c>
      <c r="F6192" s="34" t="s">
        <v>78</v>
      </c>
      <c r="G6192" s="21" t="s">
        <v>63</v>
      </c>
      <c r="H6192" s="22">
        <v>3362.991</v>
      </c>
      <c r="I6192" s="22">
        <v>3800.9879999999998</v>
      </c>
      <c r="J6192" s="22">
        <v>7163.9789999999994</v>
      </c>
      <c r="K6192" s="31">
        <v>2593</v>
      </c>
      <c r="L6192" s="31">
        <v>2365</v>
      </c>
      <c r="M6192" s="31"/>
      <c r="N6192" s="31">
        <v>4958</v>
      </c>
      <c r="O6192" s="22">
        <v>522</v>
      </c>
      <c r="P6192" s="22">
        <v>471</v>
      </c>
      <c r="Q6192" s="22"/>
      <c r="R6192" s="23">
        <v>993</v>
      </c>
      <c r="S6192" s="130">
        <f>IFERROR(Table1[[#This Row],[Female Voters]]/Table1[[#This Row],[Female Population]],"0.0%")</f>
        <v>0.77103982734417076</v>
      </c>
      <c r="T6192" s="130">
        <f>IFERROR(Table1[[#This Row],[Male Voters]]/Table1[[#This Row],[Male Population]],"0.0%")</f>
        <v>0.62220664732432729</v>
      </c>
      <c r="U6192" s="130">
        <f>IFERROR(Table1[[#This Row],[Total Voters]]/Table1[[#This Row],[Total Population]],"0.0%")</f>
        <v>0.69207349714453381</v>
      </c>
      <c r="V6192" s="130">
        <f>IFERROR(Table1[[#This Row],[Female Ballots]]/Table1[[#This Row],[Female Population]],"0.0%")</f>
        <v>0.15521897025594181</v>
      </c>
      <c r="W6192" s="130">
        <f>IFERROR(Table1[[#This Row],[Male Ballots]]/Table1[[#This Row],[Male Population]],"0.0%")</f>
        <v>0.12391515048192733</v>
      </c>
      <c r="X6192" s="130">
        <f>IFERROR(Table1[[#This Row],[Total Ballots]]/Table1[[#This Row],[Total Population]],"0.0%")</f>
        <v>0.13861012155395766</v>
      </c>
      <c r="Y6192" s="24">
        <f>Table1[[#This Row],[Female Ballots]]/Table1[[#This Row],[Female Voters]]</f>
        <v>0.20131122252217509</v>
      </c>
      <c r="Z6192" s="24">
        <f>Table1[[#This Row],[Male Ballots]]/Table1[[#This Row],[Male Voters]]</f>
        <v>0.19915433403805496</v>
      </c>
      <c r="AA6192" s="24">
        <f>Table1[[#This Row],[Total Ballots]]/Table1[[#This Row],[Total Voters]]</f>
        <v>0.20028237192416296</v>
      </c>
    </row>
    <row r="6193" spans="1:27" s="12" customFormat="1" x14ac:dyDescent="0.35">
      <c r="A6193" s="19" t="s">
        <v>33</v>
      </c>
      <c r="B6193" s="20">
        <v>2013</v>
      </c>
      <c r="C6193" s="17" t="s">
        <v>82</v>
      </c>
      <c r="D6193" s="20"/>
      <c r="E6193" s="37" t="s">
        <v>74</v>
      </c>
      <c r="F6193" s="34" t="s">
        <v>78</v>
      </c>
      <c r="G6193" s="21" t="s">
        <v>64</v>
      </c>
      <c r="H6193" s="22">
        <v>3529.9960000000001</v>
      </c>
      <c r="I6193" s="22">
        <v>3717.9930000000004</v>
      </c>
      <c r="J6193" s="22">
        <v>7247.99</v>
      </c>
      <c r="K6193" s="31">
        <v>2521</v>
      </c>
      <c r="L6193" s="31">
        <v>2226</v>
      </c>
      <c r="M6193" s="31"/>
      <c r="N6193" s="31">
        <v>4747</v>
      </c>
      <c r="O6193" s="22">
        <v>772</v>
      </c>
      <c r="P6193" s="22">
        <v>643</v>
      </c>
      <c r="Q6193" s="22"/>
      <c r="R6193" s="23">
        <v>1415</v>
      </c>
      <c r="S6193" s="130">
        <f>IFERROR(Table1[[#This Row],[Female Voters]]/Table1[[#This Row],[Female Population]],"0.0%")</f>
        <v>0.71416511520126369</v>
      </c>
      <c r="T6193" s="130">
        <f>IFERROR(Table1[[#This Row],[Male Voters]]/Table1[[#This Row],[Male Population]],"0.0%")</f>
        <v>0.5987101105354421</v>
      </c>
      <c r="U6193" s="130">
        <f>IFERROR(Table1[[#This Row],[Total Voters]]/Table1[[#This Row],[Total Population]],"0.0%")</f>
        <v>0.65494019721329644</v>
      </c>
      <c r="V6193" s="130">
        <f>IFERROR(Table1[[#This Row],[Female Ballots]]/Table1[[#This Row],[Female Population]],"0.0%")</f>
        <v>0.21869713166813787</v>
      </c>
      <c r="W6193" s="130">
        <f>IFERROR(Table1[[#This Row],[Male Ballots]]/Table1[[#This Row],[Male Population]],"0.0%")</f>
        <v>0.17294276777820719</v>
      </c>
      <c r="X6193" s="130">
        <f>IFERROR(Table1[[#This Row],[Total Ballots]]/Table1[[#This Row],[Total Population]],"0.0%")</f>
        <v>0.19522653866796175</v>
      </c>
      <c r="Y6193" s="24">
        <f>Table1[[#This Row],[Female Ballots]]/Table1[[#This Row],[Female Voters]]</f>
        <v>0.30622768742562473</v>
      </c>
      <c r="Z6193" s="24">
        <f>Table1[[#This Row],[Male Ballots]]/Table1[[#This Row],[Male Voters]]</f>
        <v>0.28885893980233601</v>
      </c>
      <c r="AA6193" s="24">
        <f>Table1[[#This Row],[Total Ballots]]/Table1[[#This Row],[Total Voters]]</f>
        <v>0.29808299978934066</v>
      </c>
    </row>
    <row r="6194" spans="1:27" s="12" customFormat="1" x14ac:dyDescent="0.35">
      <c r="A6194" s="19" t="s">
        <v>33</v>
      </c>
      <c r="B6194" s="20">
        <v>2013</v>
      </c>
      <c r="C6194" s="17" t="s">
        <v>82</v>
      </c>
      <c r="D6194" s="20"/>
      <c r="E6194" s="37" t="s">
        <v>74</v>
      </c>
      <c r="F6194" s="34" t="s">
        <v>78</v>
      </c>
      <c r="G6194" s="21" t="s">
        <v>65</v>
      </c>
      <c r="H6194" s="22">
        <v>4749.0020000000004</v>
      </c>
      <c r="I6194" s="22">
        <v>4475.9979999999996</v>
      </c>
      <c r="J6194" s="22">
        <v>9225</v>
      </c>
      <c r="K6194" s="31">
        <v>3626</v>
      </c>
      <c r="L6194" s="31">
        <v>2979</v>
      </c>
      <c r="M6194" s="31"/>
      <c r="N6194" s="31">
        <v>6605</v>
      </c>
      <c r="O6194" s="22">
        <v>1636</v>
      </c>
      <c r="P6194" s="22">
        <v>1242</v>
      </c>
      <c r="Q6194" s="22"/>
      <c r="R6194" s="23">
        <v>2878</v>
      </c>
      <c r="S6194" s="130">
        <f>IFERROR(Table1[[#This Row],[Female Voters]]/Table1[[#This Row],[Female Population]],"0.0%")</f>
        <v>0.76352884248100961</v>
      </c>
      <c r="T6194" s="130">
        <f>IFERROR(Table1[[#This Row],[Male Voters]]/Table1[[#This Row],[Male Population]],"0.0%")</f>
        <v>0.66554989524124009</v>
      </c>
      <c r="U6194" s="130">
        <f>IFERROR(Table1[[#This Row],[Total Voters]]/Table1[[#This Row],[Total Population]],"0.0%")</f>
        <v>0.71598915989159895</v>
      </c>
      <c r="V6194" s="130">
        <f>IFERROR(Table1[[#This Row],[Female Ballots]]/Table1[[#This Row],[Female Population]],"0.0%")</f>
        <v>0.34449343251487363</v>
      </c>
      <c r="W6194" s="130">
        <f>IFERROR(Table1[[#This Row],[Male Ballots]]/Table1[[#This Row],[Male Population]],"0.0%")</f>
        <v>0.27748001674710315</v>
      </c>
      <c r="X6194" s="130">
        <f>IFERROR(Table1[[#This Row],[Total Ballots]]/Table1[[#This Row],[Total Population]],"0.0%")</f>
        <v>0.31197831978319784</v>
      </c>
      <c r="Y6194" s="24">
        <f>Table1[[#This Row],[Female Ballots]]/Table1[[#This Row],[Female Voters]]</f>
        <v>0.45118587975730834</v>
      </c>
      <c r="Z6194" s="24">
        <f>Table1[[#This Row],[Male Ballots]]/Table1[[#This Row],[Male Voters]]</f>
        <v>0.41691842900302117</v>
      </c>
      <c r="AA6194" s="24">
        <f>Table1[[#This Row],[Total Ballots]]/Table1[[#This Row],[Total Voters]]</f>
        <v>0.43573050719152157</v>
      </c>
    </row>
    <row r="6195" spans="1:27" s="12" customFormat="1" x14ac:dyDescent="0.35">
      <c r="A6195" s="19" t="s">
        <v>33</v>
      </c>
      <c r="B6195" s="20">
        <v>2013</v>
      </c>
      <c r="C6195" s="17" t="s">
        <v>82</v>
      </c>
      <c r="D6195" s="20"/>
      <c r="E6195" s="37" t="s">
        <v>74</v>
      </c>
      <c r="F6195" s="34" t="s">
        <v>78</v>
      </c>
      <c r="G6195" s="21" t="s">
        <v>66</v>
      </c>
      <c r="H6195" s="22">
        <v>6421.0159999999996</v>
      </c>
      <c r="I6195" s="22">
        <v>5633.0110000000004</v>
      </c>
      <c r="J6195" s="22">
        <v>12054.026</v>
      </c>
      <c r="K6195" s="31">
        <v>5655</v>
      </c>
      <c r="L6195" s="31">
        <v>4797</v>
      </c>
      <c r="M6195" s="31">
        <v>2</v>
      </c>
      <c r="N6195" s="31">
        <v>10454</v>
      </c>
      <c r="O6195" s="22">
        <v>3597</v>
      </c>
      <c r="P6195" s="22">
        <v>2933</v>
      </c>
      <c r="Q6195" s="22">
        <v>1</v>
      </c>
      <c r="R6195" s="23">
        <v>6531</v>
      </c>
      <c r="S6195" s="130">
        <f>IFERROR(Table1[[#This Row],[Female Voters]]/Table1[[#This Row],[Female Population]],"0.0%")</f>
        <v>0.88070174564274573</v>
      </c>
      <c r="T6195" s="130">
        <f>IFERROR(Table1[[#This Row],[Male Voters]]/Table1[[#This Row],[Male Population]],"0.0%")</f>
        <v>0.85158718845036863</v>
      </c>
      <c r="U6195" s="130">
        <f>IFERROR(Table1[[#This Row],[Total Voters]]/Table1[[#This Row],[Total Population]],"0.0%")</f>
        <v>0.86726210811226057</v>
      </c>
      <c r="V6195" s="130">
        <f>IFERROR(Table1[[#This Row],[Female Ballots]]/Table1[[#This Row],[Female Population]],"0.0%")</f>
        <v>0.56019172043801169</v>
      </c>
      <c r="W6195" s="130">
        <f>IFERROR(Table1[[#This Row],[Male Ballots]]/Table1[[#This Row],[Male Population]],"0.0%")</f>
        <v>0.52068068036792392</v>
      </c>
      <c r="X6195" s="130">
        <f>IFERROR(Table1[[#This Row],[Total Ballots]]/Table1[[#This Row],[Total Population]],"0.0%")</f>
        <v>0.54181067802574845</v>
      </c>
      <c r="Y6195" s="24">
        <f>Table1[[#This Row],[Female Ballots]]/Table1[[#This Row],[Female Voters]]</f>
        <v>0.63607427055702914</v>
      </c>
      <c r="Z6195" s="24">
        <f>Table1[[#This Row],[Male Ballots]]/Table1[[#This Row],[Male Voters]]</f>
        <v>0.61142380654575779</v>
      </c>
      <c r="AA6195" s="24">
        <f>Table1[[#This Row],[Total Ballots]]/Table1[[#This Row],[Total Voters]]</f>
        <v>0.62473694279701553</v>
      </c>
    </row>
    <row r="6196" spans="1:27" s="12" customFormat="1" x14ac:dyDescent="0.35">
      <c r="A6196" s="19" t="s">
        <v>33</v>
      </c>
      <c r="B6196" s="20">
        <v>2013</v>
      </c>
      <c r="C6196" s="17" t="s">
        <v>82</v>
      </c>
      <c r="D6196" s="20"/>
      <c r="E6196" s="37" t="s">
        <v>74</v>
      </c>
      <c r="F6196" s="34" t="s">
        <v>78</v>
      </c>
      <c r="G6196" s="21" t="s">
        <v>67</v>
      </c>
      <c r="H6196" s="22">
        <v>10328.047</v>
      </c>
      <c r="I6196" s="22">
        <v>9015.0411000000004</v>
      </c>
      <c r="J6196" s="22">
        <v>19343.087</v>
      </c>
      <c r="K6196" s="31">
        <v>9155</v>
      </c>
      <c r="L6196" s="31">
        <v>8184</v>
      </c>
      <c r="M6196" s="31"/>
      <c r="N6196" s="31">
        <v>17339</v>
      </c>
      <c r="O6196" s="22">
        <v>6494</v>
      </c>
      <c r="P6196" s="22">
        <v>6082</v>
      </c>
      <c r="Q6196" s="22"/>
      <c r="R6196" s="23">
        <v>12576</v>
      </c>
      <c r="S6196" s="130">
        <f>IFERROR(Table1[[#This Row],[Female Voters]]/Table1[[#This Row],[Female Population]],"0.0%")</f>
        <v>0.88642121787400852</v>
      </c>
      <c r="T6196" s="130">
        <f>IFERROR(Table1[[#This Row],[Male Voters]]/Table1[[#This Row],[Male Population]],"0.0%")</f>
        <v>0.90781616070502436</v>
      </c>
      <c r="U6196" s="130">
        <f>IFERROR(Table1[[#This Row],[Total Voters]]/Table1[[#This Row],[Total Population]],"0.0%")</f>
        <v>0.89639259752075773</v>
      </c>
      <c r="V6196" s="130">
        <f>IFERROR(Table1[[#This Row],[Female Ballots]]/Table1[[#This Row],[Female Population]],"0.0%")</f>
        <v>0.62877328114405362</v>
      </c>
      <c r="W6196" s="130">
        <f>IFERROR(Table1[[#This Row],[Male Ballots]]/Table1[[#This Row],[Male Population]],"0.0%")</f>
        <v>0.67465027974193037</v>
      </c>
      <c r="X6196" s="130">
        <f>IFERROR(Table1[[#This Row],[Total Ballots]]/Table1[[#This Row],[Total Population]],"0.0%")</f>
        <v>0.65015475554651647</v>
      </c>
      <c r="Y6196" s="24">
        <f>Table1[[#This Row],[Female Ballots]]/Table1[[#This Row],[Female Voters]]</f>
        <v>0.70933915892954669</v>
      </c>
      <c r="Z6196" s="24">
        <f>Table1[[#This Row],[Male Ballots]]/Table1[[#This Row],[Male Voters]]</f>
        <v>0.74315738025415445</v>
      </c>
      <c r="AA6196" s="24">
        <f>Table1[[#This Row],[Total Ballots]]/Table1[[#This Row],[Total Voters]]</f>
        <v>0.72530134379145283</v>
      </c>
    </row>
    <row r="6197" spans="1:27" s="12" customFormat="1" x14ac:dyDescent="0.35">
      <c r="A6197" s="19" t="s">
        <v>51</v>
      </c>
      <c r="B6197" s="20">
        <v>2013</v>
      </c>
      <c r="C6197" s="17" t="s">
        <v>82</v>
      </c>
      <c r="D6197" s="20" t="s">
        <v>69</v>
      </c>
      <c r="E6197" s="37" t="s">
        <v>74</v>
      </c>
      <c r="F6197" s="34" t="s">
        <v>78</v>
      </c>
      <c r="G6197" s="21" t="s">
        <v>79</v>
      </c>
      <c r="H6197" s="22">
        <v>167168</v>
      </c>
      <c r="I6197" s="22">
        <v>158879</v>
      </c>
      <c r="J6197" s="22">
        <v>326046.99900000001</v>
      </c>
      <c r="K6197" s="22">
        <v>128146</v>
      </c>
      <c r="L6197" s="22">
        <v>115008</v>
      </c>
      <c r="M6197" s="22">
        <v>0</v>
      </c>
      <c r="N6197" s="22">
        <v>243154</v>
      </c>
      <c r="O6197" s="22">
        <v>48590</v>
      </c>
      <c r="P6197" s="22">
        <v>44242</v>
      </c>
      <c r="Q6197" s="22">
        <v>0</v>
      </c>
      <c r="R6197" s="23">
        <v>92832</v>
      </c>
      <c r="S6197" s="130">
        <f>IFERROR(Table1[[#This Row],[Female Voters]]/Table1[[#This Row],[Female Population]],"0.0%")</f>
        <v>0.7665701569678407</v>
      </c>
      <c r="T6197" s="130">
        <f>IFERROR(Table1[[#This Row],[Male Voters]]/Table1[[#This Row],[Male Population]],"0.0%")</f>
        <v>0.72387162557669671</v>
      </c>
      <c r="U6197" s="130">
        <f>IFERROR(Table1[[#This Row],[Total Voters]]/Table1[[#This Row],[Total Population]],"0.0%")</f>
        <v>0.74576364985957133</v>
      </c>
      <c r="V6197" s="130">
        <f>IFERROR(Table1[[#This Row],[Female Ballots]]/Table1[[#This Row],[Female Population]],"0.0%")</f>
        <v>0.29066567764165391</v>
      </c>
      <c r="W6197" s="130">
        <f>IFERROR(Table1[[#This Row],[Male Ballots]]/Table1[[#This Row],[Male Population]],"0.0%")</f>
        <v>0.27846348479031213</v>
      </c>
      <c r="X6197" s="130">
        <f>IFERROR(Table1[[#This Row],[Total Ballots]]/Table1[[#This Row],[Total Population]],"0.0%")</f>
        <v>0.28471968852564106</v>
      </c>
      <c r="Y6197" s="24">
        <f>Table1[[#This Row],[Female Ballots]]/Table1[[#This Row],[Female Voters]]</f>
        <v>0.37917687637538433</v>
      </c>
      <c r="Z6197" s="24">
        <f>Table1[[#This Row],[Male Ballots]]/Table1[[#This Row],[Male Voters]]</f>
        <v>0.38468628269337785</v>
      </c>
      <c r="AA6197" s="24">
        <f>Table1[[#This Row],[Total Ballots]]/Table1[[#This Row],[Total Voters]]</f>
        <v>0.38178273851139605</v>
      </c>
    </row>
    <row r="6198" spans="1:27" s="12" customFormat="1" x14ac:dyDescent="0.35">
      <c r="A6198" s="19" t="s">
        <v>51</v>
      </c>
      <c r="B6198" s="20">
        <v>2013</v>
      </c>
      <c r="C6198" s="17" t="s">
        <v>82</v>
      </c>
      <c r="D6198" s="20" t="s">
        <v>69</v>
      </c>
      <c r="E6198" s="37" t="s">
        <v>74</v>
      </c>
      <c r="F6198" s="34" t="s">
        <v>78</v>
      </c>
      <c r="G6198" s="21" t="s">
        <v>62</v>
      </c>
      <c r="H6198" s="22">
        <v>17989</v>
      </c>
      <c r="I6198" s="22">
        <v>18530</v>
      </c>
      <c r="J6198" s="22">
        <v>36519</v>
      </c>
      <c r="K6198" s="31">
        <v>11538</v>
      </c>
      <c r="L6198" s="31">
        <v>11108</v>
      </c>
      <c r="M6198" s="31"/>
      <c r="N6198" s="31">
        <v>22646</v>
      </c>
      <c r="O6198" s="22">
        <v>1686</v>
      </c>
      <c r="P6198" s="22">
        <v>1650</v>
      </c>
      <c r="Q6198" s="22"/>
      <c r="R6198" s="23">
        <v>3336</v>
      </c>
      <c r="S6198" s="130">
        <f>IFERROR(Table1[[#This Row],[Female Voters]]/Table1[[#This Row],[Female Population]],"0.0%")</f>
        <v>0.64139196175440549</v>
      </c>
      <c r="T6198" s="130">
        <f>IFERROR(Table1[[#This Row],[Male Voters]]/Table1[[#This Row],[Male Population]],"0.0%")</f>
        <v>0.59946033459255266</v>
      </c>
      <c r="U6198" s="130">
        <f>IFERROR(Table1[[#This Row],[Total Voters]]/Table1[[#This Row],[Total Population]],"0.0%")</f>
        <v>0.62011555628576909</v>
      </c>
      <c r="V6198" s="130">
        <f>IFERROR(Table1[[#This Row],[Female Ballots]]/Table1[[#This Row],[Female Population]],"0.0%")</f>
        <v>9.3723942409250097E-2</v>
      </c>
      <c r="W6198" s="130">
        <f>IFERROR(Table1[[#This Row],[Male Ballots]]/Table1[[#This Row],[Male Population]],"0.0%")</f>
        <v>8.9044792228818129E-2</v>
      </c>
      <c r="X6198" s="130">
        <f>IFERROR(Table1[[#This Row],[Total Ballots]]/Table1[[#This Row],[Total Population]],"0.0%")</f>
        <v>9.1349708370984967E-2</v>
      </c>
      <c r="Y6198" s="24">
        <f>Table1[[#This Row],[Female Ballots]]/Table1[[#This Row],[Female Voters]]</f>
        <v>0.14612584503380135</v>
      </c>
      <c r="Z6198" s="24">
        <f>Table1[[#This Row],[Male Ballots]]/Table1[[#This Row],[Male Voters]]</f>
        <v>0.14854159164566078</v>
      </c>
      <c r="AA6198" s="24">
        <f>Table1[[#This Row],[Total Ballots]]/Table1[[#This Row],[Total Voters]]</f>
        <v>0.14731078336130002</v>
      </c>
    </row>
    <row r="6199" spans="1:27" s="12" customFormat="1" x14ac:dyDescent="0.35">
      <c r="A6199" s="19" t="s">
        <v>51</v>
      </c>
      <c r="B6199" s="20">
        <v>2013</v>
      </c>
      <c r="C6199" s="17" t="s">
        <v>82</v>
      </c>
      <c r="D6199" s="20" t="s">
        <v>69</v>
      </c>
      <c r="E6199" s="37" t="s">
        <v>74</v>
      </c>
      <c r="F6199" s="34" t="s">
        <v>78</v>
      </c>
      <c r="G6199" s="21" t="s">
        <v>63</v>
      </c>
      <c r="H6199" s="22">
        <v>28550</v>
      </c>
      <c r="I6199" s="22">
        <v>28070</v>
      </c>
      <c r="J6199" s="22">
        <v>56620</v>
      </c>
      <c r="K6199" s="31">
        <v>19292</v>
      </c>
      <c r="L6199" s="31">
        <v>16880</v>
      </c>
      <c r="M6199" s="31"/>
      <c r="N6199" s="31">
        <v>36172</v>
      </c>
      <c r="O6199" s="22">
        <v>3526</v>
      </c>
      <c r="P6199" s="22">
        <v>2939</v>
      </c>
      <c r="Q6199" s="22"/>
      <c r="R6199" s="23">
        <v>6465</v>
      </c>
      <c r="S6199" s="130">
        <f>IFERROR(Table1[[#This Row],[Female Voters]]/Table1[[#This Row],[Female Population]],"0.0%")</f>
        <v>0.67572679509632227</v>
      </c>
      <c r="T6199" s="130">
        <f>IFERROR(Table1[[#This Row],[Male Voters]]/Table1[[#This Row],[Male Population]],"0.0%")</f>
        <v>0.60135375846099037</v>
      </c>
      <c r="U6199" s="130">
        <f>IFERROR(Table1[[#This Row],[Total Voters]]/Table1[[#This Row],[Total Population]],"0.0%")</f>
        <v>0.63885552808194979</v>
      </c>
      <c r="V6199" s="130">
        <f>IFERROR(Table1[[#This Row],[Female Ballots]]/Table1[[#This Row],[Female Population]],"0.0%")</f>
        <v>0.12350262697022767</v>
      </c>
      <c r="W6199" s="130">
        <f>IFERROR(Table1[[#This Row],[Male Ballots]]/Table1[[#This Row],[Male Population]],"0.0%")</f>
        <v>0.10470252939080869</v>
      </c>
      <c r="X6199" s="130">
        <f>IFERROR(Table1[[#This Row],[Total Ballots]]/Table1[[#This Row],[Total Population]],"0.0%")</f>
        <v>0.11418226774991169</v>
      </c>
      <c r="Y6199" s="24">
        <f>Table1[[#This Row],[Female Ballots]]/Table1[[#This Row],[Female Voters]]</f>
        <v>0.18277006012855068</v>
      </c>
      <c r="Z6199" s="24">
        <f>Table1[[#This Row],[Male Ballots]]/Table1[[#This Row],[Male Voters]]</f>
        <v>0.17411137440758293</v>
      </c>
      <c r="AA6199" s="24">
        <f>Table1[[#This Row],[Total Ballots]]/Table1[[#This Row],[Total Voters]]</f>
        <v>0.17872940395886322</v>
      </c>
    </row>
    <row r="6200" spans="1:27" s="12" customFormat="1" x14ac:dyDescent="0.35">
      <c r="A6200" s="19" t="s">
        <v>51</v>
      </c>
      <c r="B6200" s="20">
        <v>2013</v>
      </c>
      <c r="C6200" s="17" t="s">
        <v>82</v>
      </c>
      <c r="D6200" s="20" t="s">
        <v>69</v>
      </c>
      <c r="E6200" s="37" t="s">
        <v>74</v>
      </c>
      <c r="F6200" s="34" t="s">
        <v>78</v>
      </c>
      <c r="G6200" s="21" t="s">
        <v>64</v>
      </c>
      <c r="H6200" s="22">
        <v>30480</v>
      </c>
      <c r="I6200" s="22">
        <v>30208</v>
      </c>
      <c r="J6200" s="22">
        <v>60688</v>
      </c>
      <c r="K6200" s="31">
        <v>21771</v>
      </c>
      <c r="L6200" s="31">
        <v>19620</v>
      </c>
      <c r="M6200" s="31"/>
      <c r="N6200" s="31">
        <v>41391</v>
      </c>
      <c r="O6200" s="22">
        <v>5668</v>
      </c>
      <c r="P6200" s="22">
        <v>5095</v>
      </c>
      <c r="Q6200" s="22"/>
      <c r="R6200" s="23">
        <v>10763</v>
      </c>
      <c r="S6200" s="130">
        <f>IFERROR(Table1[[#This Row],[Female Voters]]/Table1[[#This Row],[Female Population]],"0.0%")</f>
        <v>0.71427165354330713</v>
      </c>
      <c r="T6200" s="130">
        <f>IFERROR(Table1[[#This Row],[Male Voters]]/Table1[[#This Row],[Male Population]],"0.0%")</f>
        <v>0.64949682203389836</v>
      </c>
      <c r="U6200" s="130">
        <f>IFERROR(Table1[[#This Row],[Total Voters]]/Table1[[#This Row],[Total Population]],"0.0%")</f>
        <v>0.68202939625626158</v>
      </c>
      <c r="V6200" s="130">
        <f>IFERROR(Table1[[#This Row],[Female Ballots]]/Table1[[#This Row],[Female Population]],"0.0%")</f>
        <v>0.18595800524934383</v>
      </c>
      <c r="W6200" s="130">
        <f>IFERROR(Table1[[#This Row],[Male Ballots]]/Table1[[#This Row],[Male Population]],"0.0%")</f>
        <v>0.16866393008474576</v>
      </c>
      <c r="X6200" s="130">
        <f>IFERROR(Table1[[#This Row],[Total Ballots]]/Table1[[#This Row],[Total Population]],"0.0%")</f>
        <v>0.17734972317426839</v>
      </c>
      <c r="Y6200" s="24">
        <f>Table1[[#This Row],[Female Ballots]]/Table1[[#This Row],[Female Voters]]</f>
        <v>0.26034633227688209</v>
      </c>
      <c r="Z6200" s="24">
        <f>Table1[[#This Row],[Male Ballots]]/Table1[[#This Row],[Male Voters]]</f>
        <v>0.25968399592252805</v>
      </c>
      <c r="AA6200" s="24">
        <f>Table1[[#This Row],[Total Ballots]]/Table1[[#This Row],[Total Voters]]</f>
        <v>0.26003237418762531</v>
      </c>
    </row>
    <row r="6201" spans="1:27" s="12" customFormat="1" x14ac:dyDescent="0.35">
      <c r="A6201" s="19" t="s">
        <v>51</v>
      </c>
      <c r="B6201" s="20">
        <v>2013</v>
      </c>
      <c r="C6201" s="17" t="s">
        <v>82</v>
      </c>
      <c r="D6201" s="20" t="s">
        <v>69</v>
      </c>
      <c r="E6201" s="37" t="s">
        <v>74</v>
      </c>
      <c r="F6201" s="34" t="s">
        <v>78</v>
      </c>
      <c r="G6201" s="21" t="s">
        <v>65</v>
      </c>
      <c r="H6201" s="22">
        <v>30698</v>
      </c>
      <c r="I6201" s="22">
        <v>30178</v>
      </c>
      <c r="J6201" s="22">
        <v>60876</v>
      </c>
      <c r="K6201" s="31">
        <v>23955</v>
      </c>
      <c r="L6201" s="31">
        <v>21969</v>
      </c>
      <c r="M6201" s="31"/>
      <c r="N6201" s="31">
        <v>45924</v>
      </c>
      <c r="O6201" s="22">
        <v>8400</v>
      </c>
      <c r="P6201" s="22">
        <v>7837</v>
      </c>
      <c r="Q6201" s="22"/>
      <c r="R6201" s="23">
        <v>16237</v>
      </c>
      <c r="S6201" s="130">
        <f>IFERROR(Table1[[#This Row],[Female Voters]]/Table1[[#This Row],[Female Population]],"0.0%")</f>
        <v>0.78034399635155383</v>
      </c>
      <c r="T6201" s="130">
        <f>IFERROR(Table1[[#This Row],[Male Voters]]/Table1[[#This Row],[Male Population]],"0.0%")</f>
        <v>0.72798064815428454</v>
      </c>
      <c r="U6201" s="130">
        <f>IFERROR(Table1[[#This Row],[Total Voters]]/Table1[[#This Row],[Total Population]],"0.0%")</f>
        <v>0.75438596491228072</v>
      </c>
      <c r="V6201" s="130">
        <f>IFERROR(Table1[[#This Row],[Female Ballots]]/Table1[[#This Row],[Female Population]],"0.0%")</f>
        <v>0.27363346146328749</v>
      </c>
      <c r="W6201" s="130">
        <f>IFERROR(Table1[[#This Row],[Male Ballots]]/Table1[[#This Row],[Male Population]],"0.0%")</f>
        <v>0.25969249121876864</v>
      </c>
      <c r="X6201" s="130">
        <f>IFERROR(Table1[[#This Row],[Total Ballots]]/Table1[[#This Row],[Total Population]],"0.0%")</f>
        <v>0.26672251790525003</v>
      </c>
      <c r="Y6201" s="24">
        <f>Table1[[#This Row],[Female Ballots]]/Table1[[#This Row],[Female Voters]]</f>
        <v>0.35065748278021291</v>
      </c>
      <c r="Z6201" s="24">
        <f>Table1[[#This Row],[Male Ballots]]/Table1[[#This Row],[Male Voters]]</f>
        <v>0.35672993763940097</v>
      </c>
      <c r="AA6201" s="24">
        <f>Table1[[#This Row],[Total Ballots]]/Table1[[#This Row],[Total Voters]]</f>
        <v>0.35356240745579653</v>
      </c>
    </row>
    <row r="6202" spans="1:27" s="12" customFormat="1" x14ac:dyDescent="0.35">
      <c r="A6202" s="19" t="s">
        <v>51</v>
      </c>
      <c r="B6202" s="20">
        <v>2013</v>
      </c>
      <c r="C6202" s="17" t="s">
        <v>82</v>
      </c>
      <c r="D6202" s="20" t="s">
        <v>69</v>
      </c>
      <c r="E6202" s="37" t="s">
        <v>74</v>
      </c>
      <c r="F6202" s="34" t="s">
        <v>78</v>
      </c>
      <c r="G6202" s="21" t="s">
        <v>66</v>
      </c>
      <c r="H6202" s="22">
        <v>27946</v>
      </c>
      <c r="I6202" s="22">
        <v>26097</v>
      </c>
      <c r="J6202" s="22">
        <v>54043</v>
      </c>
      <c r="K6202" s="31">
        <v>24420</v>
      </c>
      <c r="L6202" s="31">
        <v>22045</v>
      </c>
      <c r="M6202" s="31"/>
      <c r="N6202" s="31">
        <v>46465</v>
      </c>
      <c r="O6202" s="22">
        <v>12183</v>
      </c>
      <c r="P6202" s="22">
        <v>11132</v>
      </c>
      <c r="Q6202" s="22"/>
      <c r="R6202" s="23">
        <v>23315</v>
      </c>
      <c r="S6202" s="130">
        <f>IFERROR(Table1[[#This Row],[Female Voters]]/Table1[[#This Row],[Female Population]],"0.0%")</f>
        <v>0.87382809704429976</v>
      </c>
      <c r="T6202" s="130">
        <f>IFERROR(Table1[[#This Row],[Male Voters]]/Table1[[#This Row],[Male Population]],"0.0%")</f>
        <v>0.84473311108556537</v>
      </c>
      <c r="U6202" s="130">
        <f>IFERROR(Table1[[#This Row],[Total Voters]]/Table1[[#This Row],[Total Population]],"0.0%")</f>
        <v>0.85977832466739446</v>
      </c>
      <c r="V6202" s="130">
        <f>IFERROR(Table1[[#This Row],[Female Ballots]]/Table1[[#This Row],[Female Population]],"0.0%")</f>
        <v>0.43594789952050383</v>
      </c>
      <c r="W6202" s="130">
        <f>IFERROR(Table1[[#This Row],[Male Ballots]]/Table1[[#This Row],[Male Population]],"0.0%")</f>
        <v>0.42656244012721767</v>
      </c>
      <c r="X6202" s="130">
        <f>IFERROR(Table1[[#This Row],[Total Ballots]]/Table1[[#This Row],[Total Population]],"0.0%")</f>
        <v>0.43141572451566346</v>
      </c>
      <c r="Y6202" s="24">
        <f>Table1[[#This Row],[Female Ballots]]/Table1[[#This Row],[Female Voters]]</f>
        <v>0.49889434889434892</v>
      </c>
      <c r="Z6202" s="24">
        <f>Table1[[#This Row],[Male Ballots]]/Table1[[#This Row],[Male Voters]]</f>
        <v>0.50496711272397365</v>
      </c>
      <c r="AA6202" s="24">
        <f>Table1[[#This Row],[Total Ballots]]/Table1[[#This Row],[Total Voters]]</f>
        <v>0.50177552996879371</v>
      </c>
    </row>
    <row r="6203" spans="1:27" s="12" customFormat="1" x14ac:dyDescent="0.35">
      <c r="A6203" s="19" t="s">
        <v>51</v>
      </c>
      <c r="B6203" s="20">
        <v>2013</v>
      </c>
      <c r="C6203" s="17" t="s">
        <v>82</v>
      </c>
      <c r="D6203" s="20" t="s">
        <v>69</v>
      </c>
      <c r="E6203" s="37" t="s">
        <v>74</v>
      </c>
      <c r="F6203" s="34" t="s">
        <v>78</v>
      </c>
      <c r="G6203" s="21" t="s">
        <v>67</v>
      </c>
      <c r="H6203" s="22">
        <v>31505</v>
      </c>
      <c r="I6203" s="22">
        <v>25796</v>
      </c>
      <c r="J6203" s="22">
        <v>57300.998999999996</v>
      </c>
      <c r="K6203" s="31">
        <v>27170</v>
      </c>
      <c r="L6203" s="31">
        <v>23386</v>
      </c>
      <c r="M6203" s="31"/>
      <c r="N6203" s="31">
        <v>50556</v>
      </c>
      <c r="O6203" s="22">
        <v>17127</v>
      </c>
      <c r="P6203" s="22">
        <v>15589</v>
      </c>
      <c r="Q6203" s="22"/>
      <c r="R6203" s="23">
        <v>32716</v>
      </c>
      <c r="S6203" s="130">
        <f>IFERROR(Table1[[#This Row],[Female Voters]]/Table1[[#This Row],[Female Population]],"0.0%")</f>
        <v>0.86240279320742741</v>
      </c>
      <c r="T6203" s="130">
        <f>IFERROR(Table1[[#This Row],[Male Voters]]/Table1[[#This Row],[Male Population]],"0.0%")</f>
        <v>0.90657466273840903</v>
      </c>
      <c r="U6203" s="130">
        <f>IFERROR(Table1[[#This Row],[Total Voters]]/Table1[[#This Row],[Total Population]],"0.0%")</f>
        <v>0.88228828261789993</v>
      </c>
      <c r="V6203" s="130">
        <f>IFERROR(Table1[[#This Row],[Female Ballots]]/Table1[[#This Row],[Female Population]],"0.0%")</f>
        <v>0.54362799555626096</v>
      </c>
      <c r="W6203" s="130">
        <f>IFERROR(Table1[[#This Row],[Male Ballots]]/Table1[[#This Row],[Male Population]],"0.0%")</f>
        <v>0.60431849899209178</v>
      </c>
      <c r="X6203" s="130">
        <f>IFERROR(Table1[[#This Row],[Total Ballots]]/Table1[[#This Row],[Total Population]],"0.0%")</f>
        <v>0.57094990612641849</v>
      </c>
      <c r="Y6203" s="24">
        <f>Table1[[#This Row],[Female Ballots]]/Table1[[#This Row],[Female Voters]]</f>
        <v>0.63036437246963561</v>
      </c>
      <c r="Z6203" s="24">
        <f>Table1[[#This Row],[Male Ballots]]/Table1[[#This Row],[Male Voters]]</f>
        <v>0.66659539895664077</v>
      </c>
      <c r="AA6203" s="24">
        <f>Table1[[#This Row],[Total Ballots]]/Table1[[#This Row],[Total Voters]]</f>
        <v>0.64712398132763671</v>
      </c>
    </row>
    <row r="6204" spans="1:27" s="12" customFormat="1" x14ac:dyDescent="0.35">
      <c r="A6204" s="19" t="s">
        <v>25</v>
      </c>
      <c r="B6204" s="20">
        <v>2013</v>
      </c>
      <c r="C6204" s="17" t="s">
        <v>82</v>
      </c>
      <c r="D6204" s="20"/>
      <c r="E6204" s="37" t="s">
        <v>74</v>
      </c>
      <c r="F6204" s="34" t="s">
        <v>78</v>
      </c>
      <c r="G6204" s="21" t="s">
        <v>79</v>
      </c>
      <c r="H6204" s="22">
        <v>1643.40598</v>
      </c>
      <c r="I6204" s="22">
        <v>1611.3980799999999</v>
      </c>
      <c r="J6204" s="22">
        <v>3254.8040300000002</v>
      </c>
      <c r="K6204" s="22">
        <v>1418</v>
      </c>
      <c r="L6204" s="22">
        <v>1283</v>
      </c>
      <c r="M6204" s="22">
        <v>0</v>
      </c>
      <c r="N6204" s="22">
        <v>2701</v>
      </c>
      <c r="O6204" s="22">
        <v>764</v>
      </c>
      <c r="P6204" s="22">
        <v>696</v>
      </c>
      <c r="Q6204" s="22">
        <v>0</v>
      </c>
      <c r="R6204" s="23">
        <v>1460</v>
      </c>
      <c r="S6204" s="130">
        <f>IFERROR(Table1[[#This Row],[Female Voters]]/Table1[[#This Row],[Female Population]],"0.0%")</f>
        <v>0.86284218096857601</v>
      </c>
      <c r="T6204" s="130">
        <f>IFERROR(Table1[[#This Row],[Male Voters]]/Table1[[#This Row],[Male Population]],"0.0%")</f>
        <v>0.79620300900445407</v>
      </c>
      <c r="U6204" s="130">
        <f>IFERROR(Table1[[#This Row],[Total Voters]]/Table1[[#This Row],[Total Population]],"0.0%")</f>
        <v>0.82985026904983883</v>
      </c>
      <c r="V6204" s="130">
        <f>IFERROR(Table1[[#This Row],[Female Ballots]]/Table1[[#This Row],[Female Population]],"0.0%")</f>
        <v>0.46488817084625672</v>
      </c>
      <c r="W6204" s="130">
        <f>IFERROR(Table1[[#This Row],[Male Ballots]]/Table1[[#This Row],[Male Population]],"0.0%")</f>
        <v>0.43192306645915829</v>
      </c>
      <c r="X6204" s="130">
        <f>IFERROR(Table1[[#This Row],[Total Ballots]]/Table1[[#This Row],[Total Population]],"0.0%")</f>
        <v>0.44856771299991288</v>
      </c>
      <c r="Y6204" s="24">
        <f>Table1[[#This Row],[Female Ballots]]/Table1[[#This Row],[Female Voters]]</f>
        <v>0.53878702397743305</v>
      </c>
      <c r="Z6204" s="24">
        <f>Table1[[#This Row],[Male Ballots]]/Table1[[#This Row],[Male Voters]]</f>
        <v>0.54247856586126264</v>
      </c>
      <c r="AA6204" s="24">
        <f>Table1[[#This Row],[Total Ballots]]/Table1[[#This Row],[Total Voters]]</f>
        <v>0.54054054054054057</v>
      </c>
    </row>
    <row r="6205" spans="1:27" s="12" customFormat="1" x14ac:dyDescent="0.35">
      <c r="A6205" s="19" t="s">
        <v>25</v>
      </c>
      <c r="B6205" s="20">
        <v>2013</v>
      </c>
      <c r="C6205" s="17" t="s">
        <v>82</v>
      </c>
      <c r="D6205" s="20"/>
      <c r="E6205" s="37" t="s">
        <v>74</v>
      </c>
      <c r="F6205" s="34" t="s">
        <v>78</v>
      </c>
      <c r="G6205" s="21" t="s">
        <v>62</v>
      </c>
      <c r="H6205" s="22">
        <v>115.02839999999999</v>
      </c>
      <c r="I6205" s="22">
        <v>120.02963</v>
      </c>
      <c r="J6205" s="22">
        <v>235.05803000000003</v>
      </c>
      <c r="K6205" s="31">
        <v>92</v>
      </c>
      <c r="L6205" s="31">
        <v>88</v>
      </c>
      <c r="M6205" s="31"/>
      <c r="N6205" s="31">
        <v>180</v>
      </c>
      <c r="O6205" s="22">
        <v>18</v>
      </c>
      <c r="P6205" s="22">
        <v>13</v>
      </c>
      <c r="Q6205" s="22"/>
      <c r="R6205" s="23">
        <v>31</v>
      </c>
      <c r="S6205" s="130">
        <f>IFERROR(Table1[[#This Row],[Female Voters]]/Table1[[#This Row],[Female Population]],"0.0%")</f>
        <v>0.79980248356058159</v>
      </c>
      <c r="T6205" s="130">
        <f>IFERROR(Table1[[#This Row],[Male Voters]]/Table1[[#This Row],[Male Population]],"0.0%")</f>
        <v>0.73315230580982382</v>
      </c>
      <c r="U6205" s="130">
        <f>IFERROR(Table1[[#This Row],[Total Voters]]/Table1[[#This Row],[Total Population]],"0.0%")</f>
        <v>0.76576835090466799</v>
      </c>
      <c r="V6205" s="130">
        <f>IFERROR(Table1[[#This Row],[Female Ballots]]/Table1[[#This Row],[Female Population]],"0.0%")</f>
        <v>0.15648309460967902</v>
      </c>
      <c r="W6205" s="130">
        <f>IFERROR(Table1[[#This Row],[Male Ballots]]/Table1[[#This Row],[Male Population]],"0.0%")</f>
        <v>0.10830659063099669</v>
      </c>
      <c r="X6205" s="130">
        <f>IFERROR(Table1[[#This Row],[Total Ballots]]/Table1[[#This Row],[Total Population]],"0.0%")</f>
        <v>0.13188232710024839</v>
      </c>
      <c r="Y6205" s="24">
        <f>Table1[[#This Row],[Female Ballots]]/Table1[[#This Row],[Female Voters]]</f>
        <v>0.19565217391304349</v>
      </c>
      <c r="Z6205" s="24">
        <f>Table1[[#This Row],[Male Ballots]]/Table1[[#This Row],[Male Voters]]</f>
        <v>0.14772727272727273</v>
      </c>
      <c r="AA6205" s="24">
        <f>Table1[[#This Row],[Total Ballots]]/Table1[[#This Row],[Total Voters]]</f>
        <v>0.17222222222222222</v>
      </c>
    </row>
    <row r="6206" spans="1:27" s="12" customFormat="1" x14ac:dyDescent="0.35">
      <c r="A6206" s="19" t="s">
        <v>25</v>
      </c>
      <c r="B6206" s="20">
        <v>2013</v>
      </c>
      <c r="C6206" s="17" t="s">
        <v>82</v>
      </c>
      <c r="D6206" s="20"/>
      <c r="E6206" s="37" t="s">
        <v>74</v>
      </c>
      <c r="F6206" s="34" t="s">
        <v>78</v>
      </c>
      <c r="G6206" s="21" t="s">
        <v>63</v>
      </c>
      <c r="H6206" s="22">
        <v>161.03976</v>
      </c>
      <c r="I6206" s="22">
        <v>176.04348999999999</v>
      </c>
      <c r="J6206" s="22">
        <v>337.08330000000001</v>
      </c>
      <c r="K6206" s="31">
        <v>165</v>
      </c>
      <c r="L6206" s="31">
        <v>120</v>
      </c>
      <c r="M6206" s="31"/>
      <c r="N6206" s="31">
        <v>285</v>
      </c>
      <c r="O6206" s="22">
        <v>46</v>
      </c>
      <c r="P6206" s="22">
        <v>27</v>
      </c>
      <c r="Q6206" s="22"/>
      <c r="R6206" s="23">
        <v>73</v>
      </c>
      <c r="S6206" s="130">
        <f>IFERROR(Table1[[#This Row],[Female Voters]]/Table1[[#This Row],[Female Population]],"0.0%")</f>
        <v>1.0245916908967077</v>
      </c>
      <c r="T6206" s="130">
        <f>IFERROR(Table1[[#This Row],[Male Voters]]/Table1[[#This Row],[Male Population]],"0.0%")</f>
        <v>0.68164974461708305</v>
      </c>
      <c r="U6206" s="130">
        <f>IFERROR(Table1[[#This Row],[Total Voters]]/Table1[[#This Row],[Total Population]],"0.0%")</f>
        <v>0.84548834071578149</v>
      </c>
      <c r="V6206" s="130">
        <f>IFERROR(Table1[[#This Row],[Female Ballots]]/Table1[[#This Row],[Female Population]],"0.0%")</f>
        <v>0.28564374412877913</v>
      </c>
      <c r="W6206" s="130">
        <f>IFERROR(Table1[[#This Row],[Male Ballots]]/Table1[[#This Row],[Male Population]],"0.0%")</f>
        <v>0.15337119253884368</v>
      </c>
      <c r="X6206" s="130">
        <f>IFERROR(Table1[[#This Row],[Total Ballots]]/Table1[[#This Row],[Total Population]],"0.0%")</f>
        <v>0.21656368025351597</v>
      </c>
      <c r="Y6206" s="24">
        <f>Table1[[#This Row],[Female Ballots]]/Table1[[#This Row],[Female Voters]]</f>
        <v>0.27878787878787881</v>
      </c>
      <c r="Z6206" s="24">
        <f>Table1[[#This Row],[Male Ballots]]/Table1[[#This Row],[Male Voters]]</f>
        <v>0.22500000000000001</v>
      </c>
      <c r="AA6206" s="24">
        <f>Table1[[#This Row],[Total Ballots]]/Table1[[#This Row],[Total Voters]]</f>
        <v>0.256140350877193</v>
      </c>
    </row>
    <row r="6207" spans="1:27" s="12" customFormat="1" x14ac:dyDescent="0.35">
      <c r="A6207" s="19" t="s">
        <v>25</v>
      </c>
      <c r="B6207" s="20">
        <v>2013</v>
      </c>
      <c r="C6207" s="17" t="s">
        <v>82</v>
      </c>
      <c r="D6207" s="20"/>
      <c r="E6207" s="37" t="s">
        <v>74</v>
      </c>
      <c r="F6207" s="34" t="s">
        <v>78</v>
      </c>
      <c r="G6207" s="21" t="s">
        <v>64</v>
      </c>
      <c r="H6207" s="22">
        <v>206.05090000000001</v>
      </c>
      <c r="I6207" s="22">
        <v>217.05360999999999</v>
      </c>
      <c r="J6207" s="22">
        <v>423.10449999999997</v>
      </c>
      <c r="K6207" s="31">
        <v>146</v>
      </c>
      <c r="L6207" s="31">
        <v>141</v>
      </c>
      <c r="M6207" s="31"/>
      <c r="N6207" s="31">
        <v>287</v>
      </c>
      <c r="O6207" s="22">
        <v>48</v>
      </c>
      <c r="P6207" s="22">
        <v>41</v>
      </c>
      <c r="Q6207" s="22"/>
      <c r="R6207" s="23">
        <v>89</v>
      </c>
      <c r="S6207" s="130">
        <f>IFERROR(Table1[[#This Row],[Female Voters]]/Table1[[#This Row],[Female Population]],"0.0%")</f>
        <v>0.70856278715598908</v>
      </c>
      <c r="T6207" s="130">
        <f>IFERROR(Table1[[#This Row],[Male Voters]]/Table1[[#This Row],[Male Population]],"0.0%")</f>
        <v>0.64960909887654028</v>
      </c>
      <c r="U6207" s="130">
        <f>IFERROR(Table1[[#This Row],[Total Voters]]/Table1[[#This Row],[Total Population]],"0.0%")</f>
        <v>0.67831942227038478</v>
      </c>
      <c r="V6207" s="130">
        <f>IFERROR(Table1[[#This Row],[Female Ballots]]/Table1[[#This Row],[Female Population]],"0.0%")</f>
        <v>0.23295214920196902</v>
      </c>
      <c r="W6207" s="130">
        <f>IFERROR(Table1[[#This Row],[Male Ballots]]/Table1[[#This Row],[Male Population]],"0.0%")</f>
        <v>0.18889342591445496</v>
      </c>
      <c r="X6207" s="130">
        <f>IFERROR(Table1[[#This Row],[Total Ballots]]/Table1[[#This Row],[Total Population]],"0.0%")</f>
        <v>0.21034992537304614</v>
      </c>
      <c r="Y6207" s="24">
        <f>Table1[[#This Row],[Female Ballots]]/Table1[[#This Row],[Female Voters]]</f>
        <v>0.32876712328767121</v>
      </c>
      <c r="Z6207" s="24">
        <f>Table1[[#This Row],[Male Ballots]]/Table1[[#This Row],[Male Voters]]</f>
        <v>0.29078014184397161</v>
      </c>
      <c r="AA6207" s="24">
        <f>Table1[[#This Row],[Total Ballots]]/Table1[[#This Row],[Total Voters]]</f>
        <v>0.31010452961672474</v>
      </c>
    </row>
    <row r="6208" spans="1:27" s="12" customFormat="1" x14ac:dyDescent="0.35">
      <c r="A6208" s="19" t="s">
        <v>25</v>
      </c>
      <c r="B6208" s="20">
        <v>2013</v>
      </c>
      <c r="C6208" s="17" t="s">
        <v>82</v>
      </c>
      <c r="D6208" s="20"/>
      <c r="E6208" s="37" t="s">
        <v>74</v>
      </c>
      <c r="F6208" s="34" t="s">
        <v>78</v>
      </c>
      <c r="G6208" s="21" t="s">
        <v>65</v>
      </c>
      <c r="H6208" s="22">
        <v>288.07119999999998</v>
      </c>
      <c r="I6208" s="22">
        <v>286.07069999999999</v>
      </c>
      <c r="J6208" s="22">
        <v>574.1418000000001</v>
      </c>
      <c r="K6208" s="31">
        <v>229</v>
      </c>
      <c r="L6208" s="31">
        <v>211</v>
      </c>
      <c r="M6208" s="31"/>
      <c r="N6208" s="31">
        <v>440</v>
      </c>
      <c r="O6208" s="22">
        <v>112</v>
      </c>
      <c r="P6208" s="22">
        <v>99</v>
      </c>
      <c r="Q6208" s="22"/>
      <c r="R6208" s="23">
        <v>211</v>
      </c>
      <c r="S6208" s="130">
        <f>IFERROR(Table1[[#This Row],[Female Voters]]/Table1[[#This Row],[Female Population]],"0.0%")</f>
        <v>0.79494236147174735</v>
      </c>
      <c r="T6208" s="130">
        <f>IFERROR(Table1[[#This Row],[Male Voters]]/Table1[[#This Row],[Male Population]],"0.0%")</f>
        <v>0.73757990594632727</v>
      </c>
      <c r="U6208" s="130">
        <f>IFERROR(Table1[[#This Row],[Total Voters]]/Table1[[#This Row],[Total Population]],"0.0%")</f>
        <v>0.76636120205844604</v>
      </c>
      <c r="V6208" s="130">
        <f>IFERROR(Table1[[#This Row],[Female Ballots]]/Table1[[#This Row],[Female Population]],"0.0%")</f>
        <v>0.38879277067613843</v>
      </c>
      <c r="W6208" s="130">
        <f>IFERROR(Table1[[#This Row],[Male Ballots]]/Table1[[#This Row],[Male Population]],"0.0%")</f>
        <v>0.34606829710277914</v>
      </c>
      <c r="X6208" s="130">
        <f>IFERROR(Table1[[#This Row],[Total Ballots]]/Table1[[#This Row],[Total Population]],"0.0%")</f>
        <v>0.36750503098711845</v>
      </c>
      <c r="Y6208" s="24">
        <f>Table1[[#This Row],[Female Ballots]]/Table1[[#This Row],[Female Voters]]</f>
        <v>0.48908296943231439</v>
      </c>
      <c r="Z6208" s="24">
        <f>Table1[[#This Row],[Male Ballots]]/Table1[[#This Row],[Male Voters]]</f>
        <v>0.46919431279620855</v>
      </c>
      <c r="AA6208" s="24">
        <f>Table1[[#This Row],[Total Ballots]]/Table1[[#This Row],[Total Voters]]</f>
        <v>0.47954545454545455</v>
      </c>
    </row>
    <row r="6209" spans="1:27" s="12" customFormat="1" x14ac:dyDescent="0.35">
      <c r="A6209" s="19" t="s">
        <v>25</v>
      </c>
      <c r="B6209" s="20">
        <v>2013</v>
      </c>
      <c r="C6209" s="17" t="s">
        <v>82</v>
      </c>
      <c r="D6209" s="20"/>
      <c r="E6209" s="37" t="s">
        <v>74</v>
      </c>
      <c r="F6209" s="34" t="s">
        <v>78</v>
      </c>
      <c r="G6209" s="21" t="s">
        <v>66</v>
      </c>
      <c r="H6209" s="22">
        <v>350.0865</v>
      </c>
      <c r="I6209" s="22">
        <v>341.08429999999998</v>
      </c>
      <c r="J6209" s="22">
        <v>691.17079999999999</v>
      </c>
      <c r="K6209" s="31">
        <v>317</v>
      </c>
      <c r="L6209" s="31">
        <v>292</v>
      </c>
      <c r="M6209" s="31"/>
      <c r="N6209" s="31">
        <v>609</v>
      </c>
      <c r="O6209" s="22">
        <v>203</v>
      </c>
      <c r="P6209" s="22">
        <v>190</v>
      </c>
      <c r="Q6209" s="22"/>
      <c r="R6209" s="23">
        <v>393</v>
      </c>
      <c r="S6209" s="130">
        <f>IFERROR(Table1[[#This Row],[Female Voters]]/Table1[[#This Row],[Female Population]],"0.0%")</f>
        <v>0.90549050020494937</v>
      </c>
      <c r="T6209" s="130">
        <f>IFERROR(Table1[[#This Row],[Male Voters]]/Table1[[#This Row],[Male Population]],"0.0%")</f>
        <v>0.85609334701128137</v>
      </c>
      <c r="U6209" s="130">
        <f>IFERROR(Table1[[#This Row],[Total Voters]]/Table1[[#This Row],[Total Population]],"0.0%")</f>
        <v>0.88111361185976034</v>
      </c>
      <c r="V6209" s="130">
        <f>IFERROR(Table1[[#This Row],[Female Ballots]]/Table1[[#This Row],[Female Population]],"0.0%")</f>
        <v>0.57985669256026728</v>
      </c>
      <c r="W6209" s="130">
        <f>IFERROR(Table1[[#This Row],[Male Ballots]]/Table1[[#This Row],[Male Population]],"0.0%")</f>
        <v>0.55704704086350498</v>
      </c>
      <c r="X6209" s="130">
        <f>IFERROR(Table1[[#This Row],[Total Ballots]]/Table1[[#This Row],[Total Population]],"0.0%")</f>
        <v>0.56860040962378622</v>
      </c>
      <c r="Y6209" s="24">
        <f>Table1[[#This Row],[Female Ballots]]/Table1[[#This Row],[Female Voters]]</f>
        <v>0.64037854889589907</v>
      </c>
      <c r="Z6209" s="24">
        <f>Table1[[#This Row],[Male Ballots]]/Table1[[#This Row],[Male Voters]]</f>
        <v>0.65068493150684936</v>
      </c>
      <c r="AA6209" s="24">
        <f>Table1[[#This Row],[Total Ballots]]/Table1[[#This Row],[Total Voters]]</f>
        <v>0.64532019704433496</v>
      </c>
    </row>
    <row r="6210" spans="1:27" s="12" customFormat="1" x14ac:dyDescent="0.35">
      <c r="A6210" s="19" t="s">
        <v>25</v>
      </c>
      <c r="B6210" s="20">
        <v>2013</v>
      </c>
      <c r="C6210" s="17" t="s">
        <v>82</v>
      </c>
      <c r="D6210" s="20"/>
      <c r="E6210" s="37" t="s">
        <v>74</v>
      </c>
      <c r="F6210" s="34" t="s">
        <v>78</v>
      </c>
      <c r="G6210" s="21" t="s">
        <v>67</v>
      </c>
      <c r="H6210" s="22">
        <v>523.12922000000003</v>
      </c>
      <c r="I6210" s="22">
        <v>471.11634999999995</v>
      </c>
      <c r="J6210" s="22">
        <v>994.24559999999997</v>
      </c>
      <c r="K6210" s="31">
        <v>469</v>
      </c>
      <c r="L6210" s="31">
        <v>431</v>
      </c>
      <c r="M6210" s="31"/>
      <c r="N6210" s="31">
        <v>900</v>
      </c>
      <c r="O6210" s="22">
        <v>337</v>
      </c>
      <c r="P6210" s="22">
        <v>326</v>
      </c>
      <c r="Q6210" s="22"/>
      <c r="R6210" s="23">
        <v>663</v>
      </c>
      <c r="S6210" s="130">
        <f>IFERROR(Table1[[#This Row],[Female Voters]]/Table1[[#This Row],[Female Population]],"0.0%")</f>
        <v>0.89652801271548155</v>
      </c>
      <c r="T6210" s="130">
        <f>IFERROR(Table1[[#This Row],[Male Voters]]/Table1[[#This Row],[Male Population]],"0.0%")</f>
        <v>0.91484831719383131</v>
      </c>
      <c r="U6210" s="130">
        <f>IFERROR(Table1[[#This Row],[Total Voters]]/Table1[[#This Row],[Total Population]],"0.0%")</f>
        <v>0.90520893429148697</v>
      </c>
      <c r="V6210" s="130">
        <f>IFERROR(Table1[[#This Row],[Female Ballots]]/Table1[[#This Row],[Female Population]],"0.0%")</f>
        <v>0.64420029911538867</v>
      </c>
      <c r="W6210" s="130">
        <f>IFERROR(Table1[[#This Row],[Male Ballots]]/Table1[[#This Row],[Male Population]],"0.0%")</f>
        <v>0.69197343713500925</v>
      </c>
      <c r="X6210" s="130">
        <f>IFERROR(Table1[[#This Row],[Total Ballots]]/Table1[[#This Row],[Total Population]],"0.0%")</f>
        <v>0.66683724826139534</v>
      </c>
      <c r="Y6210" s="24">
        <f>Table1[[#This Row],[Female Ballots]]/Table1[[#This Row],[Female Voters]]</f>
        <v>0.71855010660980811</v>
      </c>
      <c r="Z6210" s="24">
        <f>Table1[[#This Row],[Male Ballots]]/Table1[[#This Row],[Male Voters]]</f>
        <v>0.75638051044083532</v>
      </c>
      <c r="AA6210" s="24">
        <f>Table1[[#This Row],[Total Ballots]]/Table1[[#This Row],[Total Voters]]</f>
        <v>0.73666666666666669</v>
      </c>
    </row>
    <row r="6211" spans="1:27" s="12" customFormat="1" x14ac:dyDescent="0.35">
      <c r="A6211" s="19" t="s">
        <v>46</v>
      </c>
      <c r="B6211" s="20">
        <v>2013</v>
      </c>
      <c r="C6211" s="17" t="s">
        <v>82</v>
      </c>
      <c r="D6211" s="20" t="s">
        <v>69</v>
      </c>
      <c r="E6211" s="37" t="s">
        <v>74</v>
      </c>
      <c r="F6211" s="34" t="s">
        <v>78</v>
      </c>
      <c r="G6211" s="21" t="s">
        <v>79</v>
      </c>
      <c r="H6211" s="22">
        <v>40251.990599999997</v>
      </c>
      <c r="I6211" s="22">
        <v>38738.991199999997</v>
      </c>
      <c r="J6211" s="22">
        <v>78990.983999999997</v>
      </c>
      <c r="K6211" s="22">
        <v>30298</v>
      </c>
      <c r="L6211" s="22">
        <v>27543</v>
      </c>
      <c r="M6211" s="22">
        <v>2</v>
      </c>
      <c r="N6211" s="22">
        <v>57843</v>
      </c>
      <c r="O6211" s="22">
        <v>11836</v>
      </c>
      <c r="P6211" s="22">
        <v>10816</v>
      </c>
      <c r="Q6211" s="22">
        <v>0</v>
      </c>
      <c r="R6211" s="23">
        <v>22652</v>
      </c>
      <c r="S6211" s="130">
        <f>IFERROR(Table1[[#This Row],[Female Voters]]/Table1[[#This Row],[Female Population]],"0.0%")</f>
        <v>0.75270811575713725</v>
      </c>
      <c r="T6211" s="130">
        <f>IFERROR(Table1[[#This Row],[Male Voters]]/Table1[[#This Row],[Male Population]],"0.0%")</f>
        <v>0.71098908739781541</v>
      </c>
      <c r="U6211" s="130">
        <f>IFERROR(Table1[[#This Row],[Total Voters]]/Table1[[#This Row],[Total Population]],"0.0%")</f>
        <v>0.73227344528332505</v>
      </c>
      <c r="V6211" s="130">
        <f>IFERROR(Table1[[#This Row],[Female Ballots]]/Table1[[#This Row],[Female Population]],"0.0%")</f>
        <v>0.29404756941387145</v>
      </c>
      <c r="W6211" s="130">
        <f>IFERROR(Table1[[#This Row],[Male Ballots]]/Table1[[#This Row],[Male Population]],"0.0%")</f>
        <v>0.27920190136494832</v>
      </c>
      <c r="X6211" s="130">
        <f>IFERROR(Table1[[#This Row],[Total Ballots]]/Table1[[#This Row],[Total Population]],"0.0%")</f>
        <v>0.2867669049419615</v>
      </c>
      <c r="Y6211" s="24">
        <f>Table1[[#This Row],[Female Ballots]]/Table1[[#This Row],[Female Voters]]</f>
        <v>0.39065284837282988</v>
      </c>
      <c r="Z6211" s="24">
        <f>Table1[[#This Row],[Male Ballots]]/Table1[[#This Row],[Male Voters]]</f>
        <v>0.39269505863558801</v>
      </c>
      <c r="AA6211" s="24">
        <f>Table1[[#This Row],[Total Ballots]]/Table1[[#This Row],[Total Voters]]</f>
        <v>0.39161177670591085</v>
      </c>
    </row>
    <row r="6212" spans="1:27" s="12" customFormat="1" x14ac:dyDescent="0.35">
      <c r="A6212" s="19" t="s">
        <v>46</v>
      </c>
      <c r="B6212" s="20">
        <v>2013</v>
      </c>
      <c r="C6212" s="17" t="s">
        <v>82</v>
      </c>
      <c r="D6212" s="20" t="s">
        <v>69</v>
      </c>
      <c r="E6212" s="37" t="s">
        <v>74</v>
      </c>
      <c r="F6212" s="34" t="s">
        <v>78</v>
      </c>
      <c r="G6212" s="21" t="s">
        <v>62</v>
      </c>
      <c r="H6212" s="22">
        <v>4113.9985999999999</v>
      </c>
      <c r="I6212" s="22">
        <v>4204.9985999999999</v>
      </c>
      <c r="J6212" s="22">
        <v>8318.9979999999996</v>
      </c>
      <c r="K6212" s="31">
        <v>2521</v>
      </c>
      <c r="L6212" s="31">
        <v>2357</v>
      </c>
      <c r="M6212" s="31"/>
      <c r="N6212" s="31">
        <v>4878</v>
      </c>
      <c r="O6212" s="22">
        <v>357</v>
      </c>
      <c r="P6212" s="22">
        <v>331</v>
      </c>
      <c r="Q6212" s="22"/>
      <c r="R6212" s="23">
        <v>688</v>
      </c>
      <c r="S6212" s="130">
        <f>IFERROR(Table1[[#This Row],[Female Voters]]/Table1[[#This Row],[Female Population]],"0.0%")</f>
        <v>0.6127858186436913</v>
      </c>
      <c r="T6212" s="130">
        <f>IFERROR(Table1[[#This Row],[Male Voters]]/Table1[[#This Row],[Male Population]],"0.0%")</f>
        <v>0.56052337330147983</v>
      </c>
      <c r="U6212" s="130">
        <f>IFERROR(Table1[[#This Row],[Total Voters]]/Table1[[#This Row],[Total Population]],"0.0%")</f>
        <v>0.5863686948836867</v>
      </c>
      <c r="V6212" s="130">
        <f>IFERROR(Table1[[#This Row],[Female Ballots]]/Table1[[#This Row],[Female Population]],"0.0%")</f>
        <v>8.6776889034429913E-2</v>
      </c>
      <c r="W6212" s="130">
        <f>IFERROR(Table1[[#This Row],[Male Ballots]]/Table1[[#This Row],[Male Population]],"0.0%")</f>
        <v>7.8715840713954099E-2</v>
      </c>
      <c r="X6212" s="130">
        <f>IFERROR(Table1[[#This Row],[Total Ballots]]/Table1[[#This Row],[Total Population]],"0.0%")</f>
        <v>8.2702267749072675E-2</v>
      </c>
      <c r="Y6212" s="24">
        <f>Table1[[#This Row],[Female Ballots]]/Table1[[#This Row],[Female Voters]]</f>
        <v>0.14161047203490679</v>
      </c>
      <c r="Z6212" s="24">
        <f>Table1[[#This Row],[Male Ballots]]/Table1[[#This Row],[Male Voters]]</f>
        <v>0.14043275350021214</v>
      </c>
      <c r="AA6212" s="24">
        <f>Table1[[#This Row],[Total Ballots]]/Table1[[#This Row],[Total Voters]]</f>
        <v>0.14104141041410415</v>
      </c>
    </row>
    <row r="6213" spans="1:27" s="12" customFormat="1" x14ac:dyDescent="0.35">
      <c r="A6213" s="19" t="s">
        <v>46</v>
      </c>
      <c r="B6213" s="20">
        <v>2013</v>
      </c>
      <c r="C6213" s="17" t="s">
        <v>82</v>
      </c>
      <c r="D6213" s="20" t="s">
        <v>69</v>
      </c>
      <c r="E6213" s="37" t="s">
        <v>74</v>
      </c>
      <c r="F6213" s="34" t="s">
        <v>78</v>
      </c>
      <c r="G6213" s="21" t="s">
        <v>63</v>
      </c>
      <c r="H6213" s="22">
        <v>6047.9979999999996</v>
      </c>
      <c r="I6213" s="22">
        <v>6023.9979999999996</v>
      </c>
      <c r="J6213" s="22">
        <v>12071.995999999999</v>
      </c>
      <c r="K6213" s="31">
        <v>3861</v>
      </c>
      <c r="L6213" s="31">
        <v>3515</v>
      </c>
      <c r="M6213" s="31"/>
      <c r="N6213" s="31">
        <v>7376</v>
      </c>
      <c r="O6213" s="22">
        <v>592</v>
      </c>
      <c r="P6213" s="22">
        <v>515</v>
      </c>
      <c r="Q6213" s="22"/>
      <c r="R6213" s="23">
        <v>1107</v>
      </c>
      <c r="S6213" s="130">
        <f>IFERROR(Table1[[#This Row],[Female Voters]]/Table1[[#This Row],[Female Population]],"0.0%")</f>
        <v>0.63839306825167608</v>
      </c>
      <c r="T6213" s="130">
        <f>IFERROR(Table1[[#This Row],[Male Voters]]/Table1[[#This Row],[Male Population]],"0.0%")</f>
        <v>0.58349952971431929</v>
      </c>
      <c r="U6213" s="130">
        <f>IFERROR(Table1[[#This Row],[Total Voters]]/Table1[[#This Row],[Total Population]],"0.0%")</f>
        <v>0.61100086514276519</v>
      </c>
      <c r="V6213" s="130">
        <f>IFERROR(Table1[[#This Row],[Female Ballots]]/Table1[[#This Row],[Female Population]],"0.0%")</f>
        <v>9.7883630252523238E-2</v>
      </c>
      <c r="W6213" s="130">
        <f>IFERROR(Table1[[#This Row],[Male Ballots]]/Table1[[#This Row],[Male Population]],"0.0%")</f>
        <v>8.5491396245483492E-2</v>
      </c>
      <c r="X6213" s="130">
        <f>IFERROR(Table1[[#This Row],[Total Ballots]]/Table1[[#This Row],[Total Population]],"0.0%")</f>
        <v>9.1699831577147645E-2</v>
      </c>
      <c r="Y6213" s="24">
        <f>Table1[[#This Row],[Female Ballots]]/Table1[[#This Row],[Female Voters]]</f>
        <v>0.15332815332815333</v>
      </c>
      <c r="Z6213" s="24">
        <f>Table1[[#This Row],[Male Ballots]]/Table1[[#This Row],[Male Voters]]</f>
        <v>0.1465149359886202</v>
      </c>
      <c r="AA6213" s="24">
        <f>Table1[[#This Row],[Total Ballots]]/Table1[[#This Row],[Total Voters]]</f>
        <v>0.15008134490238612</v>
      </c>
    </row>
    <row r="6214" spans="1:27" s="12" customFormat="1" x14ac:dyDescent="0.35">
      <c r="A6214" s="19" t="s">
        <v>46</v>
      </c>
      <c r="B6214" s="20">
        <v>2013</v>
      </c>
      <c r="C6214" s="17" t="s">
        <v>82</v>
      </c>
      <c r="D6214" s="20" t="s">
        <v>69</v>
      </c>
      <c r="E6214" s="37" t="s">
        <v>74</v>
      </c>
      <c r="F6214" s="34" t="s">
        <v>78</v>
      </c>
      <c r="G6214" s="21" t="s">
        <v>64</v>
      </c>
      <c r="H6214" s="22">
        <v>6301.9979999999996</v>
      </c>
      <c r="I6214" s="22">
        <v>6300.9979999999996</v>
      </c>
      <c r="J6214" s="22">
        <v>12602.996999999999</v>
      </c>
      <c r="K6214" s="31">
        <v>4299</v>
      </c>
      <c r="L6214" s="31">
        <v>3840</v>
      </c>
      <c r="M6214" s="31">
        <v>1</v>
      </c>
      <c r="N6214" s="31">
        <v>8140</v>
      </c>
      <c r="O6214" s="22">
        <v>979</v>
      </c>
      <c r="P6214" s="22">
        <v>831</v>
      </c>
      <c r="Q6214" s="22"/>
      <c r="R6214" s="23">
        <v>1810</v>
      </c>
      <c r="S6214" s="130">
        <f>IFERROR(Table1[[#This Row],[Female Voters]]/Table1[[#This Row],[Female Population]],"0.0%")</f>
        <v>0.68216460874789242</v>
      </c>
      <c r="T6214" s="130">
        <f>IFERROR(Table1[[#This Row],[Male Voters]]/Table1[[#This Row],[Male Population]],"0.0%")</f>
        <v>0.60942726850571927</v>
      </c>
      <c r="U6214" s="130">
        <f>IFERROR(Table1[[#This Row],[Total Voters]]/Table1[[#This Row],[Total Population]],"0.0%")</f>
        <v>0.6458781193076536</v>
      </c>
      <c r="V6214" s="130">
        <f>IFERROR(Table1[[#This Row],[Female Ballots]]/Table1[[#This Row],[Female Population]],"0.0%")</f>
        <v>0.15534755802842209</v>
      </c>
      <c r="W6214" s="130">
        <f>IFERROR(Table1[[#This Row],[Male Ballots]]/Table1[[#This Row],[Male Population]],"0.0%")</f>
        <v>0.13188386982506581</v>
      </c>
      <c r="X6214" s="130">
        <f>IFERROR(Table1[[#This Row],[Total Ballots]]/Table1[[#This Row],[Total Population]],"0.0%")</f>
        <v>0.14361663340870431</v>
      </c>
      <c r="Y6214" s="24">
        <f>Table1[[#This Row],[Female Ballots]]/Table1[[#This Row],[Female Voters]]</f>
        <v>0.22772737846010699</v>
      </c>
      <c r="Z6214" s="24">
        <f>Table1[[#This Row],[Male Ballots]]/Table1[[#This Row],[Male Voters]]</f>
        <v>0.21640624999999999</v>
      </c>
      <c r="AA6214" s="24">
        <f>Table1[[#This Row],[Total Ballots]]/Table1[[#This Row],[Total Voters]]</f>
        <v>0.22235872235872237</v>
      </c>
    </row>
    <row r="6215" spans="1:27" s="12" customFormat="1" x14ac:dyDescent="0.35">
      <c r="A6215" s="19" t="s">
        <v>46</v>
      </c>
      <c r="B6215" s="20">
        <v>2013</v>
      </c>
      <c r="C6215" s="17" t="s">
        <v>82</v>
      </c>
      <c r="D6215" s="20" t="s">
        <v>69</v>
      </c>
      <c r="E6215" s="37" t="s">
        <v>74</v>
      </c>
      <c r="F6215" s="34" t="s">
        <v>78</v>
      </c>
      <c r="G6215" s="21" t="s">
        <v>65</v>
      </c>
      <c r="H6215" s="22">
        <v>7162.9979999999996</v>
      </c>
      <c r="I6215" s="22">
        <v>7146.9979999999996</v>
      </c>
      <c r="J6215" s="22">
        <v>14309.998</v>
      </c>
      <c r="K6215" s="31">
        <v>5310</v>
      </c>
      <c r="L6215" s="31">
        <v>4802</v>
      </c>
      <c r="M6215" s="31"/>
      <c r="N6215" s="31">
        <v>10112</v>
      </c>
      <c r="O6215" s="22">
        <v>1752</v>
      </c>
      <c r="P6215" s="22">
        <v>1482</v>
      </c>
      <c r="Q6215" s="22"/>
      <c r="R6215" s="23">
        <v>3234</v>
      </c>
      <c r="S6215" s="130">
        <f>IFERROR(Table1[[#This Row],[Female Voters]]/Table1[[#This Row],[Female Population]],"0.0%")</f>
        <v>0.74130971417275282</v>
      </c>
      <c r="T6215" s="130">
        <f>IFERROR(Table1[[#This Row],[Male Voters]]/Table1[[#This Row],[Male Population]],"0.0%")</f>
        <v>0.67189049164418402</v>
      </c>
      <c r="U6215" s="130">
        <f>IFERROR(Table1[[#This Row],[Total Voters]]/Table1[[#This Row],[Total Population]],"0.0%")</f>
        <v>0.70663881294742326</v>
      </c>
      <c r="V6215" s="130">
        <f>IFERROR(Table1[[#This Row],[Female Ballots]]/Table1[[#This Row],[Female Population]],"0.0%")</f>
        <v>0.24459032377225293</v>
      </c>
      <c r="W6215" s="130">
        <f>IFERROR(Table1[[#This Row],[Male Ballots]]/Table1[[#This Row],[Male Population]],"0.0%")</f>
        <v>0.20735978938289895</v>
      </c>
      <c r="X6215" s="130">
        <f>IFERROR(Table1[[#This Row],[Total Ballots]]/Table1[[#This Row],[Total Population]],"0.0%")</f>
        <v>0.22599583871360429</v>
      </c>
      <c r="Y6215" s="24">
        <f>Table1[[#This Row],[Female Ballots]]/Table1[[#This Row],[Female Voters]]</f>
        <v>0.32994350282485874</v>
      </c>
      <c r="Z6215" s="24">
        <f>Table1[[#This Row],[Male Ballots]]/Table1[[#This Row],[Male Voters]]</f>
        <v>0.30862140774677216</v>
      </c>
      <c r="AA6215" s="24">
        <f>Table1[[#This Row],[Total Ballots]]/Table1[[#This Row],[Total Voters]]</f>
        <v>0.31981803797468356</v>
      </c>
    </row>
    <row r="6216" spans="1:27" s="12" customFormat="1" x14ac:dyDescent="0.35">
      <c r="A6216" s="19" t="s">
        <v>46</v>
      </c>
      <c r="B6216" s="20">
        <v>2013</v>
      </c>
      <c r="C6216" s="17" t="s">
        <v>82</v>
      </c>
      <c r="D6216" s="20" t="s">
        <v>69</v>
      </c>
      <c r="E6216" s="37" t="s">
        <v>74</v>
      </c>
      <c r="F6216" s="34" t="s">
        <v>78</v>
      </c>
      <c r="G6216" s="21" t="s">
        <v>66</v>
      </c>
      <c r="H6216" s="22">
        <v>7252.9989999999998</v>
      </c>
      <c r="I6216" s="22">
        <v>7040.9989999999998</v>
      </c>
      <c r="J6216" s="22">
        <v>14293.998</v>
      </c>
      <c r="K6216" s="31">
        <v>6208</v>
      </c>
      <c r="L6216" s="31">
        <v>5780</v>
      </c>
      <c r="M6216" s="31">
        <v>1</v>
      </c>
      <c r="N6216" s="31">
        <v>11989</v>
      </c>
      <c r="O6216" s="22">
        <v>3128</v>
      </c>
      <c r="P6216" s="22">
        <v>2826</v>
      </c>
      <c r="Q6216" s="22"/>
      <c r="R6216" s="23">
        <v>5954</v>
      </c>
      <c r="S6216" s="130">
        <f>IFERROR(Table1[[#This Row],[Female Voters]]/Table1[[#This Row],[Female Population]],"0.0%")</f>
        <v>0.85592180558690278</v>
      </c>
      <c r="T6216" s="130">
        <f>IFERROR(Table1[[#This Row],[Male Voters]]/Table1[[#This Row],[Male Population]],"0.0%")</f>
        <v>0.82090623787902828</v>
      </c>
      <c r="U6216" s="130">
        <f>IFERROR(Table1[[#This Row],[Total Voters]]/Table1[[#This Row],[Total Population]],"0.0%")</f>
        <v>0.83874364610936702</v>
      </c>
      <c r="V6216" s="130">
        <f>IFERROR(Table1[[#This Row],[Female Ballots]]/Table1[[#This Row],[Female Population]],"0.0%")</f>
        <v>0.43126987884597806</v>
      </c>
      <c r="W6216" s="130">
        <f>IFERROR(Table1[[#This Row],[Male Ballots]]/Table1[[#This Row],[Male Population]],"0.0%")</f>
        <v>0.40136349969656293</v>
      </c>
      <c r="X6216" s="130">
        <f>IFERROR(Table1[[#This Row],[Total Ballots]]/Table1[[#This Row],[Total Population]],"0.0%")</f>
        <v>0.4165384660051023</v>
      </c>
      <c r="Y6216" s="24">
        <f>Table1[[#This Row],[Female Ballots]]/Table1[[#This Row],[Female Voters]]</f>
        <v>0.50386597938144329</v>
      </c>
      <c r="Z6216" s="24">
        <f>Table1[[#This Row],[Male Ballots]]/Table1[[#This Row],[Male Voters]]</f>
        <v>0.48892733564013841</v>
      </c>
      <c r="AA6216" s="24">
        <f>Table1[[#This Row],[Total Ballots]]/Table1[[#This Row],[Total Voters]]</f>
        <v>0.49662190341146051</v>
      </c>
    </row>
    <row r="6217" spans="1:27" s="12" customFormat="1" x14ac:dyDescent="0.35">
      <c r="A6217" s="19" t="s">
        <v>46</v>
      </c>
      <c r="B6217" s="20">
        <v>2013</v>
      </c>
      <c r="C6217" s="17" t="s">
        <v>82</v>
      </c>
      <c r="D6217" s="20" t="s">
        <v>69</v>
      </c>
      <c r="E6217" s="37" t="s">
        <v>74</v>
      </c>
      <c r="F6217" s="34" t="s">
        <v>78</v>
      </c>
      <c r="G6217" s="21" t="s">
        <v>67</v>
      </c>
      <c r="H6217" s="22">
        <v>9371.9989999999998</v>
      </c>
      <c r="I6217" s="22">
        <v>8020.9996000000001</v>
      </c>
      <c r="J6217" s="22">
        <v>17392.996999999999</v>
      </c>
      <c r="K6217" s="31">
        <v>8099</v>
      </c>
      <c r="L6217" s="31">
        <v>7249</v>
      </c>
      <c r="M6217" s="31"/>
      <c r="N6217" s="31">
        <v>15348</v>
      </c>
      <c r="O6217" s="22">
        <v>5028</v>
      </c>
      <c r="P6217" s="22">
        <v>4831</v>
      </c>
      <c r="Q6217" s="22"/>
      <c r="R6217" s="23">
        <v>9859</v>
      </c>
      <c r="S6217" s="130">
        <f>IFERROR(Table1[[#This Row],[Female Voters]]/Table1[[#This Row],[Female Population]],"0.0%")</f>
        <v>0.86416995989862999</v>
      </c>
      <c r="T6217" s="130">
        <f>IFERROR(Table1[[#This Row],[Male Voters]]/Table1[[#This Row],[Male Population]],"0.0%")</f>
        <v>0.90375269436492678</v>
      </c>
      <c r="U6217" s="130">
        <f>IFERROR(Table1[[#This Row],[Total Voters]]/Table1[[#This Row],[Total Population]],"0.0%")</f>
        <v>0.88242411586686298</v>
      </c>
      <c r="V6217" s="130">
        <f>IFERROR(Table1[[#This Row],[Female Ballots]]/Table1[[#This Row],[Female Population]],"0.0%")</f>
        <v>0.53649173458085087</v>
      </c>
      <c r="W6217" s="130">
        <f>IFERROR(Table1[[#This Row],[Male Ballots]]/Table1[[#This Row],[Male Population]],"0.0%")</f>
        <v>0.60229400834280056</v>
      </c>
      <c r="X6217" s="130">
        <f>IFERROR(Table1[[#This Row],[Total Ballots]]/Table1[[#This Row],[Total Population]],"0.0%")</f>
        <v>0.56683733113965351</v>
      </c>
      <c r="Y6217" s="24">
        <f>Table1[[#This Row],[Female Ballots]]/Table1[[#This Row],[Female Voters]]</f>
        <v>0.62081738486232874</v>
      </c>
      <c r="Z6217" s="24">
        <f>Table1[[#This Row],[Male Ballots]]/Table1[[#This Row],[Male Voters]]</f>
        <v>0.66643674989653745</v>
      </c>
      <c r="AA6217" s="24">
        <f>Table1[[#This Row],[Total Ballots]]/Table1[[#This Row],[Total Voters]]</f>
        <v>0.64236382590565544</v>
      </c>
    </row>
    <row r="6218" spans="1:27" s="12" customFormat="1" x14ac:dyDescent="0.35">
      <c r="A6218" s="19" t="s">
        <v>53</v>
      </c>
      <c r="B6218" s="20">
        <v>2013</v>
      </c>
      <c r="C6218" s="17" t="s">
        <v>82</v>
      </c>
      <c r="D6218" s="20"/>
      <c r="E6218" s="37" t="s">
        <v>74</v>
      </c>
      <c r="F6218" s="34" t="s">
        <v>78</v>
      </c>
      <c r="G6218" s="21" t="s">
        <v>79</v>
      </c>
      <c r="H6218" s="22">
        <v>14490.378399999998</v>
      </c>
      <c r="I6218" s="22">
        <v>14354.367399999999</v>
      </c>
      <c r="J6218" s="22">
        <v>28844.746900000002</v>
      </c>
      <c r="K6218" s="22">
        <v>10013</v>
      </c>
      <c r="L6218" s="22">
        <v>9123</v>
      </c>
      <c r="M6218" s="22">
        <v>385</v>
      </c>
      <c r="N6218" s="22">
        <v>19521</v>
      </c>
      <c r="O6218" s="22">
        <v>4659</v>
      </c>
      <c r="P6218" s="22">
        <v>4301</v>
      </c>
      <c r="Q6218" s="22">
        <v>165</v>
      </c>
      <c r="R6218" s="23">
        <v>9125</v>
      </c>
      <c r="S6218" s="130">
        <f>IFERROR(Table1[[#This Row],[Female Voters]]/Table1[[#This Row],[Female Population]],"0.0%")</f>
        <v>0.69101024994626792</v>
      </c>
      <c r="T6218" s="130">
        <f>IFERROR(Table1[[#This Row],[Male Voters]]/Table1[[#This Row],[Male Population]],"0.0%")</f>
        <v>0.63555569853952609</v>
      </c>
      <c r="U6218" s="130">
        <f>IFERROR(Table1[[#This Row],[Total Voters]]/Table1[[#This Row],[Total Population]],"0.0%")</f>
        <v>0.67676100843165998</v>
      </c>
      <c r="V6218" s="130">
        <f>IFERROR(Table1[[#This Row],[Female Ballots]]/Table1[[#This Row],[Female Population]],"0.0%")</f>
        <v>0.32152369464692521</v>
      </c>
      <c r="W6218" s="130">
        <f>IFERROR(Table1[[#This Row],[Male Ballots]]/Table1[[#This Row],[Male Population]],"0.0%")</f>
        <v>0.29963006241570772</v>
      </c>
      <c r="X6218" s="130">
        <f>IFERROR(Table1[[#This Row],[Total Ballots]]/Table1[[#This Row],[Total Population]],"0.0%")</f>
        <v>0.31634876297007825</v>
      </c>
      <c r="Y6218" s="24">
        <f>Table1[[#This Row],[Female Ballots]]/Table1[[#This Row],[Female Voters]]</f>
        <v>0.46529511634874665</v>
      </c>
      <c r="Z6218" s="24">
        <f>Table1[[#This Row],[Male Ballots]]/Table1[[#This Row],[Male Voters]]</f>
        <v>0.47144579633892358</v>
      </c>
      <c r="AA6218" s="24">
        <f>Table1[[#This Row],[Total Ballots]]/Table1[[#This Row],[Total Voters]]</f>
        <v>0.46744531530147021</v>
      </c>
    </row>
    <row r="6219" spans="1:27" s="12" customFormat="1" x14ac:dyDescent="0.35">
      <c r="A6219" s="19" t="s">
        <v>53</v>
      </c>
      <c r="B6219" s="20">
        <v>2013</v>
      </c>
      <c r="C6219" s="17" t="s">
        <v>82</v>
      </c>
      <c r="D6219" s="20"/>
      <c r="E6219" s="37" t="s">
        <v>74</v>
      </c>
      <c r="F6219" s="34" t="s">
        <v>78</v>
      </c>
      <c r="G6219" s="21" t="s">
        <v>62</v>
      </c>
      <c r="H6219" s="22">
        <v>1516.0364000000002</v>
      </c>
      <c r="I6219" s="22">
        <v>1735.0404000000001</v>
      </c>
      <c r="J6219" s="22">
        <v>3251.0768000000003</v>
      </c>
      <c r="K6219" s="31">
        <v>865</v>
      </c>
      <c r="L6219" s="31">
        <v>792</v>
      </c>
      <c r="M6219" s="31">
        <v>24</v>
      </c>
      <c r="N6219" s="31">
        <v>1681</v>
      </c>
      <c r="O6219" s="22">
        <v>134</v>
      </c>
      <c r="P6219" s="22">
        <v>108</v>
      </c>
      <c r="Q6219" s="22">
        <v>4</v>
      </c>
      <c r="R6219" s="23">
        <v>246</v>
      </c>
      <c r="S6219" s="130">
        <f>IFERROR(Table1[[#This Row],[Female Voters]]/Table1[[#This Row],[Female Population]],"0.0%")</f>
        <v>0.57056677530961653</v>
      </c>
      <c r="T6219" s="130">
        <f>IFERROR(Table1[[#This Row],[Male Voters]]/Table1[[#This Row],[Male Population]],"0.0%")</f>
        <v>0.45647352073185155</v>
      </c>
      <c r="U6219" s="130">
        <f>IFERROR(Table1[[#This Row],[Total Voters]]/Table1[[#This Row],[Total Population]],"0.0%")</f>
        <v>0.51705945550102039</v>
      </c>
      <c r="V6219" s="130">
        <f>IFERROR(Table1[[#This Row],[Female Ballots]]/Table1[[#This Row],[Female Population]],"0.0%")</f>
        <v>8.8388379065304751E-2</v>
      </c>
      <c r="W6219" s="130">
        <f>IFERROR(Table1[[#This Row],[Male Ballots]]/Table1[[#This Row],[Male Population]],"0.0%")</f>
        <v>6.2246389190707026E-2</v>
      </c>
      <c r="X6219" s="130">
        <f>IFERROR(Table1[[#This Row],[Total Ballots]]/Table1[[#This Row],[Total Population]],"0.0%")</f>
        <v>7.566723739039323E-2</v>
      </c>
      <c r="Y6219" s="24">
        <f>Table1[[#This Row],[Female Ballots]]/Table1[[#This Row],[Female Voters]]</f>
        <v>0.15491329479768787</v>
      </c>
      <c r="Z6219" s="24">
        <f>Table1[[#This Row],[Male Ballots]]/Table1[[#This Row],[Male Voters]]</f>
        <v>0.13636363636363635</v>
      </c>
      <c r="AA6219" s="24">
        <f>Table1[[#This Row],[Total Ballots]]/Table1[[#This Row],[Total Voters]]</f>
        <v>0.14634146341463414</v>
      </c>
    </row>
    <row r="6220" spans="1:27" s="12" customFormat="1" x14ac:dyDescent="0.35">
      <c r="A6220" s="19" t="s">
        <v>53</v>
      </c>
      <c r="B6220" s="20">
        <v>2013</v>
      </c>
      <c r="C6220" s="17" t="s">
        <v>82</v>
      </c>
      <c r="D6220" s="20"/>
      <c r="E6220" s="37" t="s">
        <v>74</v>
      </c>
      <c r="F6220" s="34" t="s">
        <v>78</v>
      </c>
      <c r="G6220" s="21" t="s">
        <v>63</v>
      </c>
      <c r="H6220" s="22">
        <v>2373.058</v>
      </c>
      <c r="I6220" s="22">
        <v>2449.058</v>
      </c>
      <c r="J6220" s="22">
        <v>4822.116</v>
      </c>
      <c r="K6220" s="31">
        <v>1323</v>
      </c>
      <c r="L6220" s="31">
        <v>1173</v>
      </c>
      <c r="M6220" s="31">
        <v>49</v>
      </c>
      <c r="N6220" s="31">
        <v>2545</v>
      </c>
      <c r="O6220" s="22">
        <v>235</v>
      </c>
      <c r="P6220" s="22">
        <v>222</v>
      </c>
      <c r="Q6220" s="22">
        <v>8</v>
      </c>
      <c r="R6220" s="23">
        <v>465</v>
      </c>
      <c r="S6220" s="130">
        <f>IFERROR(Table1[[#This Row],[Female Voters]]/Table1[[#This Row],[Female Population]],"0.0%")</f>
        <v>0.55750849747456654</v>
      </c>
      <c r="T6220" s="130">
        <f>IFERROR(Table1[[#This Row],[Male Voters]]/Table1[[#This Row],[Male Population]],"0.0%")</f>
        <v>0.47895966530804907</v>
      </c>
      <c r="U6220" s="130">
        <f>IFERROR(Table1[[#This Row],[Total Voters]]/Table1[[#This Row],[Total Population]],"0.0%")</f>
        <v>0.5277766026366848</v>
      </c>
      <c r="V6220" s="130">
        <f>IFERROR(Table1[[#This Row],[Female Ballots]]/Table1[[#This Row],[Female Population]],"0.0%")</f>
        <v>9.9028342332972905E-2</v>
      </c>
      <c r="W6220" s="130">
        <f>IFERROR(Table1[[#This Row],[Male Ballots]]/Table1[[#This Row],[Male Population]],"0.0%")</f>
        <v>9.0647097782086017E-2</v>
      </c>
      <c r="X6220" s="130">
        <f>IFERROR(Table1[[#This Row],[Total Ballots]]/Table1[[#This Row],[Total Population]],"0.0%")</f>
        <v>9.6430695570160485E-2</v>
      </c>
      <c r="Y6220" s="24">
        <f>Table1[[#This Row],[Female Ballots]]/Table1[[#This Row],[Female Voters]]</f>
        <v>0.17762660619803478</v>
      </c>
      <c r="Z6220" s="24">
        <f>Table1[[#This Row],[Male Ballots]]/Table1[[#This Row],[Male Voters]]</f>
        <v>0.18925831202046037</v>
      </c>
      <c r="AA6220" s="24">
        <f>Table1[[#This Row],[Total Ballots]]/Table1[[#This Row],[Total Voters]]</f>
        <v>0.18271119842829076</v>
      </c>
    </row>
    <row r="6221" spans="1:27" s="12" customFormat="1" x14ac:dyDescent="0.35">
      <c r="A6221" s="19" t="s">
        <v>53</v>
      </c>
      <c r="B6221" s="20">
        <v>2013</v>
      </c>
      <c r="C6221" s="17" t="s">
        <v>82</v>
      </c>
      <c r="D6221" s="20"/>
      <c r="E6221" s="37" t="s">
        <v>74</v>
      </c>
      <c r="F6221" s="34" t="s">
        <v>78</v>
      </c>
      <c r="G6221" s="21" t="s">
        <v>64</v>
      </c>
      <c r="H6221" s="22">
        <v>2409.0609999999997</v>
      </c>
      <c r="I6221" s="22">
        <v>2392.0590000000002</v>
      </c>
      <c r="J6221" s="22">
        <v>4801.1200000000008</v>
      </c>
      <c r="K6221" s="31">
        <v>1363</v>
      </c>
      <c r="L6221" s="31">
        <v>1250</v>
      </c>
      <c r="M6221" s="31">
        <v>75</v>
      </c>
      <c r="N6221" s="31">
        <v>2688</v>
      </c>
      <c r="O6221" s="22">
        <v>367</v>
      </c>
      <c r="P6221" s="22">
        <v>334</v>
      </c>
      <c r="Q6221" s="22">
        <v>20</v>
      </c>
      <c r="R6221" s="23">
        <v>721</v>
      </c>
      <c r="S6221" s="130">
        <f>IFERROR(Table1[[#This Row],[Female Voters]]/Table1[[#This Row],[Female Population]],"0.0%")</f>
        <v>0.56578060912529826</v>
      </c>
      <c r="T6221" s="130">
        <f>IFERROR(Table1[[#This Row],[Male Voters]]/Table1[[#This Row],[Male Population]],"0.0%")</f>
        <v>0.52256236154710223</v>
      </c>
      <c r="U6221" s="130">
        <f>IFERROR(Table1[[#This Row],[Total Voters]]/Table1[[#This Row],[Total Population]],"0.0%")</f>
        <v>0.55986936381510977</v>
      </c>
      <c r="V6221" s="130">
        <f>IFERROR(Table1[[#This Row],[Female Ballots]]/Table1[[#This Row],[Female Population]],"0.0%")</f>
        <v>0.1523415139757773</v>
      </c>
      <c r="W6221" s="130">
        <f>IFERROR(Table1[[#This Row],[Male Ballots]]/Table1[[#This Row],[Male Population]],"0.0%")</f>
        <v>0.13962866300538573</v>
      </c>
      <c r="X6221" s="130">
        <f>IFERROR(Table1[[#This Row],[Total Ballots]]/Table1[[#This Row],[Total Population]],"0.0%")</f>
        <v>0.15017329289832371</v>
      </c>
      <c r="Y6221" s="24">
        <f>Table1[[#This Row],[Female Ballots]]/Table1[[#This Row],[Female Voters]]</f>
        <v>0.26925898752751282</v>
      </c>
      <c r="Z6221" s="24">
        <f>Table1[[#This Row],[Male Ballots]]/Table1[[#This Row],[Male Voters]]</f>
        <v>0.26719999999999999</v>
      </c>
      <c r="AA6221" s="24">
        <f>Table1[[#This Row],[Total Ballots]]/Table1[[#This Row],[Total Voters]]</f>
        <v>0.26822916666666669</v>
      </c>
    </row>
    <row r="6222" spans="1:27" s="12" customFormat="1" x14ac:dyDescent="0.35">
      <c r="A6222" s="19" t="s">
        <v>53</v>
      </c>
      <c r="B6222" s="20">
        <v>2013</v>
      </c>
      <c r="C6222" s="17" t="s">
        <v>82</v>
      </c>
      <c r="D6222" s="20"/>
      <c r="E6222" s="37" t="s">
        <v>74</v>
      </c>
      <c r="F6222" s="34" t="s">
        <v>78</v>
      </c>
      <c r="G6222" s="21" t="s">
        <v>65</v>
      </c>
      <c r="H6222" s="22">
        <v>2553.0680000000002</v>
      </c>
      <c r="I6222" s="22">
        <v>2533.0659999999998</v>
      </c>
      <c r="J6222" s="22">
        <v>5086.134</v>
      </c>
      <c r="K6222" s="31">
        <v>1718</v>
      </c>
      <c r="L6222" s="31">
        <v>1515</v>
      </c>
      <c r="M6222" s="31">
        <v>63</v>
      </c>
      <c r="N6222" s="31">
        <v>3296</v>
      </c>
      <c r="O6222" s="22">
        <v>723</v>
      </c>
      <c r="P6222" s="22">
        <v>631</v>
      </c>
      <c r="Q6222" s="22">
        <v>27</v>
      </c>
      <c r="R6222" s="23">
        <v>1381</v>
      </c>
      <c r="S6222" s="130">
        <f>IFERROR(Table1[[#This Row],[Female Voters]]/Table1[[#This Row],[Female Population]],"0.0%")</f>
        <v>0.67291588003139746</v>
      </c>
      <c r="T6222" s="130">
        <f>IFERROR(Table1[[#This Row],[Male Voters]]/Table1[[#This Row],[Male Population]],"0.0%")</f>
        <v>0.59808942996353043</v>
      </c>
      <c r="U6222" s="130">
        <f>IFERROR(Table1[[#This Row],[Total Voters]]/Table1[[#This Row],[Total Population]],"0.0%")</f>
        <v>0.64803640643364879</v>
      </c>
      <c r="V6222" s="130">
        <f>IFERROR(Table1[[#This Row],[Female Ballots]]/Table1[[#This Row],[Female Population]],"0.0%")</f>
        <v>0.28318869689330639</v>
      </c>
      <c r="W6222" s="130">
        <f>IFERROR(Table1[[#This Row],[Male Ballots]]/Table1[[#This Row],[Male Population]],"0.0%")</f>
        <v>0.24910523452606448</v>
      </c>
      <c r="X6222" s="130">
        <f>IFERROR(Table1[[#This Row],[Total Ballots]]/Table1[[#This Row],[Total Population]],"0.0%")</f>
        <v>0.27152253558400152</v>
      </c>
      <c r="Y6222" s="24">
        <f>Table1[[#This Row],[Female Ballots]]/Table1[[#This Row],[Female Voters]]</f>
        <v>0.42083818393480793</v>
      </c>
      <c r="Z6222" s="24">
        <f>Table1[[#This Row],[Male Ballots]]/Table1[[#This Row],[Male Voters]]</f>
        <v>0.4165016501650165</v>
      </c>
      <c r="AA6222" s="24">
        <f>Table1[[#This Row],[Total Ballots]]/Table1[[#This Row],[Total Voters]]</f>
        <v>0.41899271844660196</v>
      </c>
    </row>
    <row r="6223" spans="1:27" s="12" customFormat="1" x14ac:dyDescent="0.35">
      <c r="A6223" s="19" t="s">
        <v>53</v>
      </c>
      <c r="B6223" s="20">
        <v>2013</v>
      </c>
      <c r="C6223" s="17" t="s">
        <v>82</v>
      </c>
      <c r="D6223" s="20"/>
      <c r="E6223" s="37" t="s">
        <v>74</v>
      </c>
      <c r="F6223" s="34" t="s">
        <v>78</v>
      </c>
      <c r="G6223" s="21" t="s">
        <v>66</v>
      </c>
      <c r="H6223" s="22">
        <v>2449.0659999999998</v>
      </c>
      <c r="I6223" s="22">
        <v>2393.0650000000001</v>
      </c>
      <c r="J6223" s="22">
        <v>4842.1319999999996</v>
      </c>
      <c r="K6223" s="31">
        <v>2046</v>
      </c>
      <c r="L6223" s="31">
        <v>1924</v>
      </c>
      <c r="M6223" s="31">
        <v>64</v>
      </c>
      <c r="N6223" s="31">
        <v>4034</v>
      </c>
      <c r="O6223" s="22">
        <v>1255</v>
      </c>
      <c r="P6223" s="22">
        <v>1143</v>
      </c>
      <c r="Q6223" s="22">
        <v>33</v>
      </c>
      <c r="R6223" s="23">
        <v>2431</v>
      </c>
      <c r="S6223" s="130">
        <f>IFERROR(Table1[[#This Row],[Female Voters]]/Table1[[#This Row],[Female Population]],"0.0%")</f>
        <v>0.83542052357919316</v>
      </c>
      <c r="T6223" s="130">
        <f>IFERROR(Table1[[#This Row],[Male Voters]]/Table1[[#This Row],[Male Population]],"0.0%")</f>
        <v>0.80398986237314907</v>
      </c>
      <c r="U6223" s="130">
        <f>IFERROR(Table1[[#This Row],[Total Voters]]/Table1[[#This Row],[Total Population]],"0.0%")</f>
        <v>0.83310409546869035</v>
      </c>
      <c r="V6223" s="130">
        <f>IFERROR(Table1[[#This Row],[Female Ballots]]/Table1[[#This Row],[Female Population]],"0.0%")</f>
        <v>0.5124402527330828</v>
      </c>
      <c r="W6223" s="130">
        <f>IFERROR(Table1[[#This Row],[Male Ballots]]/Table1[[#This Row],[Male Population]],"0.0%")</f>
        <v>0.47763015212708387</v>
      </c>
      <c r="X6223" s="130">
        <f>IFERROR(Table1[[#This Row],[Total Ballots]]/Table1[[#This Row],[Total Population]],"0.0%")</f>
        <v>0.50205157562825631</v>
      </c>
      <c r="Y6223" s="24">
        <f>Table1[[#This Row],[Female Ballots]]/Table1[[#This Row],[Female Voters]]</f>
        <v>0.61339198435972631</v>
      </c>
      <c r="Z6223" s="24">
        <f>Table1[[#This Row],[Male Ballots]]/Table1[[#This Row],[Male Voters]]</f>
        <v>0.59407484407484412</v>
      </c>
      <c r="AA6223" s="24">
        <f>Table1[[#This Row],[Total Ballots]]/Table1[[#This Row],[Total Voters]]</f>
        <v>0.60262766484878527</v>
      </c>
    </row>
    <row r="6224" spans="1:27" s="12" customFormat="1" x14ac:dyDescent="0.35">
      <c r="A6224" s="19" t="s">
        <v>53</v>
      </c>
      <c r="B6224" s="20">
        <v>2013</v>
      </c>
      <c r="C6224" s="17" t="s">
        <v>82</v>
      </c>
      <c r="D6224" s="20"/>
      <c r="E6224" s="37" t="s">
        <v>74</v>
      </c>
      <c r="F6224" s="34" t="s">
        <v>78</v>
      </c>
      <c r="G6224" s="21" t="s">
        <v>67</v>
      </c>
      <c r="H6224" s="22">
        <v>3190.0889999999999</v>
      </c>
      <c r="I6224" s="22">
        <v>2852.0790000000002</v>
      </c>
      <c r="J6224" s="22">
        <v>6042.1680999999999</v>
      </c>
      <c r="K6224" s="31">
        <v>2698</v>
      </c>
      <c r="L6224" s="31">
        <v>2469</v>
      </c>
      <c r="M6224" s="31">
        <v>110</v>
      </c>
      <c r="N6224" s="31">
        <v>5277</v>
      </c>
      <c r="O6224" s="22">
        <v>1945</v>
      </c>
      <c r="P6224" s="22">
        <v>1863</v>
      </c>
      <c r="Q6224" s="22">
        <v>73</v>
      </c>
      <c r="R6224" s="23">
        <v>3881</v>
      </c>
      <c r="S6224" s="130">
        <f>IFERROR(Table1[[#This Row],[Female Voters]]/Table1[[#This Row],[Female Population]],"0.0%")</f>
        <v>0.84574442907392244</v>
      </c>
      <c r="T6224" s="130">
        <f>IFERROR(Table1[[#This Row],[Male Voters]]/Table1[[#This Row],[Male Population]],"0.0%")</f>
        <v>0.86568429556123794</v>
      </c>
      <c r="U6224" s="130">
        <f>IFERROR(Table1[[#This Row],[Total Voters]]/Table1[[#This Row],[Total Population]],"0.0%")</f>
        <v>0.87336199732675435</v>
      </c>
      <c r="V6224" s="130">
        <f>IFERROR(Table1[[#This Row],[Female Ballots]]/Table1[[#This Row],[Female Population]],"0.0%")</f>
        <v>0.60970085787575212</v>
      </c>
      <c r="W6224" s="130">
        <f>IFERROR(Table1[[#This Row],[Male Ballots]]/Table1[[#This Row],[Male Population]],"0.0%")</f>
        <v>0.65320771268958533</v>
      </c>
      <c r="X6224" s="130">
        <f>IFERROR(Table1[[#This Row],[Total Ballots]]/Table1[[#This Row],[Total Population]],"0.0%")</f>
        <v>0.64231910396534653</v>
      </c>
      <c r="Y6224" s="24">
        <f>Table1[[#This Row],[Female Ballots]]/Table1[[#This Row],[Female Voters]]</f>
        <v>0.72090437361008153</v>
      </c>
      <c r="Z6224" s="24">
        <f>Table1[[#This Row],[Male Ballots]]/Table1[[#This Row],[Male Voters]]</f>
        <v>0.75455650060753343</v>
      </c>
      <c r="AA6224" s="24">
        <f>Table1[[#This Row],[Total Ballots]]/Table1[[#This Row],[Total Voters]]</f>
        <v>0.73545575137388663</v>
      </c>
    </row>
    <row r="6225" spans="1:27" s="12" customFormat="1" x14ac:dyDescent="0.35">
      <c r="A6225" s="19" t="s">
        <v>32</v>
      </c>
      <c r="B6225" s="20">
        <v>2013</v>
      </c>
      <c r="C6225" s="17" t="s">
        <v>82</v>
      </c>
      <c r="D6225" s="20"/>
      <c r="E6225" s="37" t="s">
        <v>74</v>
      </c>
      <c r="F6225" s="34" t="s">
        <v>78</v>
      </c>
      <c r="G6225" s="21" t="s">
        <v>79</v>
      </c>
      <c r="H6225" s="22">
        <v>2916.52403</v>
      </c>
      <c r="I6225" s="22">
        <v>3079.5780500000001</v>
      </c>
      <c r="J6225" s="22">
        <v>5996.1019099999994</v>
      </c>
      <c r="K6225" s="22">
        <v>2260</v>
      </c>
      <c r="L6225" s="22">
        <v>2205</v>
      </c>
      <c r="M6225" s="22">
        <v>0</v>
      </c>
      <c r="N6225" s="22">
        <v>4465</v>
      </c>
      <c r="O6225" s="22">
        <v>1221</v>
      </c>
      <c r="P6225" s="22">
        <v>1180</v>
      </c>
      <c r="Q6225" s="22">
        <v>0</v>
      </c>
      <c r="R6225" s="23">
        <v>2401</v>
      </c>
      <c r="S6225" s="130">
        <f>IFERROR(Table1[[#This Row],[Female Voters]]/Table1[[#This Row],[Female Population]],"0.0%")</f>
        <v>0.77489503832409701</v>
      </c>
      <c r="T6225" s="130">
        <f>IFERROR(Table1[[#This Row],[Male Voters]]/Table1[[#This Row],[Male Population]],"0.0%")</f>
        <v>0.71600718156826715</v>
      </c>
      <c r="U6225" s="130">
        <f>IFERROR(Table1[[#This Row],[Total Voters]]/Table1[[#This Row],[Total Population]],"0.0%")</f>
        <v>0.74465045241367489</v>
      </c>
      <c r="V6225" s="130">
        <f>IFERROR(Table1[[#This Row],[Female Ballots]]/Table1[[#This Row],[Female Population]],"0.0%")</f>
        <v>0.41864904504147016</v>
      </c>
      <c r="W6225" s="130">
        <f>IFERROR(Table1[[#This Row],[Male Ballots]]/Table1[[#This Row],[Male Population]],"0.0%")</f>
        <v>0.3831693760773493</v>
      </c>
      <c r="X6225" s="130">
        <f>IFERROR(Table1[[#This Row],[Total Ballots]]/Table1[[#This Row],[Total Population]],"0.0%")</f>
        <v>0.40042681662827179</v>
      </c>
      <c r="Y6225" s="24">
        <f>Table1[[#This Row],[Female Ballots]]/Table1[[#This Row],[Female Voters]]</f>
        <v>0.54026548672566377</v>
      </c>
      <c r="Z6225" s="24">
        <f>Table1[[#This Row],[Male Ballots]]/Table1[[#This Row],[Male Voters]]</f>
        <v>0.53514739229024944</v>
      </c>
      <c r="AA6225" s="24">
        <f>Table1[[#This Row],[Total Ballots]]/Table1[[#This Row],[Total Voters]]</f>
        <v>0.5377379619260918</v>
      </c>
    </row>
    <row r="6226" spans="1:27" s="12" customFormat="1" x14ac:dyDescent="0.35">
      <c r="A6226" s="19" t="s">
        <v>32</v>
      </c>
      <c r="B6226" s="20">
        <v>2013</v>
      </c>
      <c r="C6226" s="17" t="s">
        <v>82</v>
      </c>
      <c r="D6226" s="20"/>
      <c r="E6226" s="37" t="s">
        <v>74</v>
      </c>
      <c r="F6226" s="34" t="s">
        <v>78</v>
      </c>
      <c r="G6226" s="21" t="s">
        <v>62</v>
      </c>
      <c r="H6226" s="22">
        <v>229.99331000000001</v>
      </c>
      <c r="I6226" s="22">
        <v>337.04024000000004</v>
      </c>
      <c r="J6226" s="22">
        <v>567.03350999999998</v>
      </c>
      <c r="K6226" s="31">
        <v>138</v>
      </c>
      <c r="L6226" s="31">
        <v>175</v>
      </c>
      <c r="M6226" s="31"/>
      <c r="N6226" s="31">
        <v>313</v>
      </c>
      <c r="O6226" s="22">
        <v>26</v>
      </c>
      <c r="P6226" s="22">
        <v>30</v>
      </c>
      <c r="Q6226" s="22"/>
      <c r="R6226" s="23">
        <v>56</v>
      </c>
      <c r="S6226" s="130">
        <f>IFERROR(Table1[[#This Row],[Female Voters]]/Table1[[#This Row],[Female Population]],"0.0%")</f>
        <v>0.60001745268155837</v>
      </c>
      <c r="T6226" s="130">
        <f>IFERROR(Table1[[#This Row],[Male Voters]]/Table1[[#This Row],[Male Population]],"0.0%")</f>
        <v>0.5192258348736043</v>
      </c>
      <c r="U6226" s="130">
        <f>IFERROR(Table1[[#This Row],[Total Voters]]/Table1[[#This Row],[Total Population]],"0.0%")</f>
        <v>0.55199559546313237</v>
      </c>
      <c r="V6226" s="130">
        <f>IFERROR(Table1[[#This Row],[Female Ballots]]/Table1[[#This Row],[Female Population]],"0.0%")</f>
        <v>0.11304676644725013</v>
      </c>
      <c r="W6226" s="130">
        <f>IFERROR(Table1[[#This Row],[Male Ballots]]/Table1[[#This Row],[Male Population]],"0.0%")</f>
        <v>8.9010143121189322E-2</v>
      </c>
      <c r="X6226" s="130">
        <f>IFERROR(Table1[[#This Row],[Total Ballots]]/Table1[[#This Row],[Total Population]],"0.0%")</f>
        <v>9.875959535442623E-2</v>
      </c>
      <c r="Y6226" s="24">
        <f>Table1[[#This Row],[Female Ballots]]/Table1[[#This Row],[Female Voters]]</f>
        <v>0.18840579710144928</v>
      </c>
      <c r="Z6226" s="24">
        <f>Table1[[#This Row],[Male Ballots]]/Table1[[#This Row],[Male Voters]]</f>
        <v>0.17142857142857143</v>
      </c>
      <c r="AA6226" s="24">
        <f>Table1[[#This Row],[Total Ballots]]/Table1[[#This Row],[Total Voters]]</f>
        <v>0.17891373801916932</v>
      </c>
    </row>
    <row r="6227" spans="1:27" s="12" customFormat="1" x14ac:dyDescent="0.35">
      <c r="A6227" s="19" t="s">
        <v>32</v>
      </c>
      <c r="B6227" s="20">
        <v>2013</v>
      </c>
      <c r="C6227" s="17" t="s">
        <v>82</v>
      </c>
      <c r="D6227" s="20"/>
      <c r="E6227" s="37" t="s">
        <v>74</v>
      </c>
      <c r="F6227" s="34" t="s">
        <v>78</v>
      </c>
      <c r="G6227" s="21" t="s">
        <v>63</v>
      </c>
      <c r="H6227" s="22">
        <v>311.99970000000002</v>
      </c>
      <c r="I6227" s="22">
        <v>330.97730000000001</v>
      </c>
      <c r="J6227" s="22">
        <v>642.9769</v>
      </c>
      <c r="K6227" s="31">
        <v>228</v>
      </c>
      <c r="L6227" s="31">
        <v>214</v>
      </c>
      <c r="M6227" s="31"/>
      <c r="N6227" s="31">
        <v>442</v>
      </c>
      <c r="O6227" s="22">
        <v>50</v>
      </c>
      <c r="P6227" s="22">
        <v>45</v>
      </c>
      <c r="Q6227" s="22"/>
      <c r="R6227" s="23">
        <v>95</v>
      </c>
      <c r="S6227" s="130">
        <f>IFERROR(Table1[[#This Row],[Female Voters]]/Table1[[#This Row],[Female Population]],"0.0%")</f>
        <v>0.7307699334326283</v>
      </c>
      <c r="T6227" s="130">
        <f>IFERROR(Table1[[#This Row],[Male Voters]]/Table1[[#This Row],[Male Population]],"0.0%")</f>
        <v>0.64657002156945509</v>
      </c>
      <c r="U6227" s="130">
        <f>IFERROR(Table1[[#This Row],[Total Voters]]/Table1[[#This Row],[Total Population]],"0.0%")</f>
        <v>0.68742749545123627</v>
      </c>
      <c r="V6227" s="130">
        <f>IFERROR(Table1[[#This Row],[Female Ballots]]/Table1[[#This Row],[Female Population]],"0.0%")</f>
        <v>0.16025656434926058</v>
      </c>
      <c r="W6227" s="130">
        <f>IFERROR(Table1[[#This Row],[Male Ballots]]/Table1[[#This Row],[Male Population]],"0.0%")</f>
        <v>0.13596098584404429</v>
      </c>
      <c r="X6227" s="130">
        <f>IFERROR(Table1[[#This Row],[Total Ballots]]/Table1[[#This Row],[Total Population]],"0.0%")</f>
        <v>0.14775025354721141</v>
      </c>
      <c r="Y6227" s="24">
        <f>Table1[[#This Row],[Female Ballots]]/Table1[[#This Row],[Female Voters]]</f>
        <v>0.21929824561403508</v>
      </c>
      <c r="Z6227" s="24">
        <f>Table1[[#This Row],[Male Ballots]]/Table1[[#This Row],[Male Voters]]</f>
        <v>0.2102803738317757</v>
      </c>
      <c r="AA6227" s="24">
        <f>Table1[[#This Row],[Total Ballots]]/Table1[[#This Row],[Total Voters]]</f>
        <v>0.21493212669683259</v>
      </c>
    </row>
    <row r="6228" spans="1:27" s="12" customFormat="1" x14ac:dyDescent="0.35">
      <c r="A6228" s="19" t="s">
        <v>32</v>
      </c>
      <c r="B6228" s="20">
        <v>2013</v>
      </c>
      <c r="C6228" s="17" t="s">
        <v>82</v>
      </c>
      <c r="D6228" s="20"/>
      <c r="E6228" s="37" t="s">
        <v>74</v>
      </c>
      <c r="F6228" s="34" t="s">
        <v>78</v>
      </c>
      <c r="G6228" s="21" t="s">
        <v>64</v>
      </c>
      <c r="H6228" s="22">
        <v>379.02030000000002</v>
      </c>
      <c r="I6228" s="22">
        <v>363.03649999999999</v>
      </c>
      <c r="J6228" s="22">
        <v>742.05669999999998</v>
      </c>
      <c r="K6228" s="31">
        <v>266</v>
      </c>
      <c r="L6228" s="31">
        <v>241</v>
      </c>
      <c r="M6228" s="31"/>
      <c r="N6228" s="31">
        <v>507</v>
      </c>
      <c r="O6228" s="22">
        <v>86</v>
      </c>
      <c r="P6228" s="22">
        <v>73</v>
      </c>
      <c r="Q6228" s="22"/>
      <c r="R6228" s="23">
        <v>159</v>
      </c>
      <c r="S6228" s="130">
        <f>IFERROR(Table1[[#This Row],[Female Voters]]/Table1[[#This Row],[Female Population]],"0.0%")</f>
        <v>0.70180937538174071</v>
      </c>
      <c r="T6228" s="130">
        <f>IFERROR(Table1[[#This Row],[Male Voters]]/Table1[[#This Row],[Male Population]],"0.0%")</f>
        <v>0.66384509546560744</v>
      </c>
      <c r="U6228" s="130">
        <f>IFERROR(Table1[[#This Row],[Total Voters]]/Table1[[#This Row],[Total Population]],"0.0%")</f>
        <v>0.68323620014481379</v>
      </c>
      <c r="V6228" s="130">
        <f>IFERROR(Table1[[#This Row],[Female Ballots]]/Table1[[#This Row],[Female Population]],"0.0%")</f>
        <v>0.22690077549935977</v>
      </c>
      <c r="W6228" s="130">
        <f>IFERROR(Table1[[#This Row],[Male Ballots]]/Table1[[#This Row],[Male Population]],"0.0%")</f>
        <v>0.20108170941489356</v>
      </c>
      <c r="X6228" s="130">
        <f>IFERROR(Table1[[#This Row],[Total Ballots]]/Table1[[#This Row],[Total Population]],"0.0%")</f>
        <v>0.21426934087381733</v>
      </c>
      <c r="Y6228" s="24">
        <f>Table1[[#This Row],[Female Ballots]]/Table1[[#This Row],[Female Voters]]</f>
        <v>0.32330827067669171</v>
      </c>
      <c r="Z6228" s="24">
        <f>Table1[[#This Row],[Male Ballots]]/Table1[[#This Row],[Male Voters]]</f>
        <v>0.30290456431535268</v>
      </c>
      <c r="AA6228" s="24">
        <f>Table1[[#This Row],[Total Ballots]]/Table1[[#This Row],[Total Voters]]</f>
        <v>0.31360946745562129</v>
      </c>
    </row>
    <row r="6229" spans="1:27" s="12" customFormat="1" x14ac:dyDescent="0.35">
      <c r="A6229" s="19" t="s">
        <v>32</v>
      </c>
      <c r="B6229" s="20">
        <v>2013</v>
      </c>
      <c r="C6229" s="17" t="s">
        <v>82</v>
      </c>
      <c r="D6229" s="20"/>
      <c r="E6229" s="37" t="s">
        <v>74</v>
      </c>
      <c r="F6229" s="34" t="s">
        <v>78</v>
      </c>
      <c r="G6229" s="21" t="s">
        <v>65</v>
      </c>
      <c r="H6229" s="22">
        <v>536.09500000000003</v>
      </c>
      <c r="I6229" s="22">
        <v>496.05669999999998</v>
      </c>
      <c r="J6229" s="22">
        <v>1032.1516999999999</v>
      </c>
      <c r="K6229" s="31">
        <v>382</v>
      </c>
      <c r="L6229" s="31">
        <v>306</v>
      </c>
      <c r="M6229" s="31"/>
      <c r="N6229" s="31">
        <v>688</v>
      </c>
      <c r="O6229" s="22">
        <v>187</v>
      </c>
      <c r="P6229" s="22">
        <v>133</v>
      </c>
      <c r="Q6229" s="22"/>
      <c r="R6229" s="23">
        <v>320</v>
      </c>
      <c r="S6229" s="130">
        <f>IFERROR(Table1[[#This Row],[Female Voters]]/Table1[[#This Row],[Female Population]],"0.0%")</f>
        <v>0.71256027383206333</v>
      </c>
      <c r="T6229" s="130">
        <f>IFERROR(Table1[[#This Row],[Male Voters]]/Table1[[#This Row],[Male Population]],"0.0%")</f>
        <v>0.6168649672507196</v>
      </c>
      <c r="U6229" s="130">
        <f>IFERROR(Table1[[#This Row],[Total Voters]]/Table1[[#This Row],[Total Population]],"0.0%")</f>
        <v>0.6665686836537692</v>
      </c>
      <c r="V6229" s="130">
        <f>IFERROR(Table1[[#This Row],[Female Ballots]]/Table1[[#This Row],[Female Population]],"0.0%")</f>
        <v>0.34881877279213569</v>
      </c>
      <c r="W6229" s="130">
        <f>IFERROR(Table1[[#This Row],[Male Ballots]]/Table1[[#This Row],[Male Population]],"0.0%")</f>
        <v>0.26811451190962649</v>
      </c>
      <c r="X6229" s="130">
        <f>IFERROR(Table1[[#This Row],[Total Ballots]]/Table1[[#This Row],[Total Population]],"0.0%")</f>
        <v>0.31003194588547406</v>
      </c>
      <c r="Y6229" s="24">
        <f>Table1[[#This Row],[Female Ballots]]/Table1[[#This Row],[Female Voters]]</f>
        <v>0.48952879581151831</v>
      </c>
      <c r="Z6229" s="24">
        <f>Table1[[#This Row],[Male Ballots]]/Table1[[#This Row],[Male Voters]]</f>
        <v>0.434640522875817</v>
      </c>
      <c r="AA6229" s="24">
        <f>Table1[[#This Row],[Total Ballots]]/Table1[[#This Row],[Total Voters]]</f>
        <v>0.46511627906976744</v>
      </c>
    </row>
    <row r="6230" spans="1:27" s="12" customFormat="1" x14ac:dyDescent="0.35">
      <c r="A6230" s="19" t="s">
        <v>32</v>
      </c>
      <c r="B6230" s="20">
        <v>2013</v>
      </c>
      <c r="C6230" s="17" t="s">
        <v>82</v>
      </c>
      <c r="D6230" s="20"/>
      <c r="E6230" s="37" t="s">
        <v>74</v>
      </c>
      <c r="F6230" s="34" t="s">
        <v>78</v>
      </c>
      <c r="G6230" s="21" t="s">
        <v>66</v>
      </c>
      <c r="H6230" s="22">
        <v>654.18389999999999</v>
      </c>
      <c r="I6230" s="22">
        <v>721.20260000000007</v>
      </c>
      <c r="J6230" s="22">
        <v>1375.3863999999999</v>
      </c>
      <c r="K6230" s="31">
        <v>583</v>
      </c>
      <c r="L6230" s="31">
        <v>564</v>
      </c>
      <c r="M6230" s="31"/>
      <c r="N6230" s="31">
        <v>1147</v>
      </c>
      <c r="O6230" s="22">
        <v>379</v>
      </c>
      <c r="P6230" s="22">
        <v>357</v>
      </c>
      <c r="Q6230" s="22"/>
      <c r="R6230" s="23">
        <v>736</v>
      </c>
      <c r="S6230" s="130">
        <f>IFERROR(Table1[[#This Row],[Female Voters]]/Table1[[#This Row],[Female Population]],"0.0%")</f>
        <v>0.89118671370542746</v>
      </c>
      <c r="T6230" s="130">
        <f>IFERROR(Table1[[#This Row],[Male Voters]]/Table1[[#This Row],[Male Population]],"0.0%")</f>
        <v>0.78202713079514685</v>
      </c>
      <c r="U6230" s="130">
        <f>IFERROR(Table1[[#This Row],[Total Voters]]/Table1[[#This Row],[Total Population]],"0.0%")</f>
        <v>0.83394746378181439</v>
      </c>
      <c r="V6230" s="130">
        <f>IFERROR(Table1[[#This Row],[Female Ballots]]/Table1[[#This Row],[Female Population]],"0.0%")</f>
        <v>0.57934779501604983</v>
      </c>
      <c r="W6230" s="130">
        <f>IFERROR(Table1[[#This Row],[Male Ballots]]/Table1[[#This Row],[Male Population]],"0.0%")</f>
        <v>0.49500653491820462</v>
      </c>
      <c r="X6230" s="130">
        <f>IFERROR(Table1[[#This Row],[Total Ballots]]/Table1[[#This Row],[Total Population]],"0.0%")</f>
        <v>0.53512234816339621</v>
      </c>
      <c r="Y6230" s="24">
        <f>Table1[[#This Row],[Female Ballots]]/Table1[[#This Row],[Female Voters]]</f>
        <v>0.65008576329331047</v>
      </c>
      <c r="Z6230" s="24">
        <f>Table1[[#This Row],[Male Ballots]]/Table1[[#This Row],[Male Voters]]</f>
        <v>0.63297872340425532</v>
      </c>
      <c r="AA6230" s="24">
        <f>Table1[[#This Row],[Total Ballots]]/Table1[[#This Row],[Total Voters]]</f>
        <v>0.64167393199651268</v>
      </c>
    </row>
    <row r="6231" spans="1:27" s="12" customFormat="1" x14ac:dyDescent="0.35">
      <c r="A6231" s="19" t="s">
        <v>32</v>
      </c>
      <c r="B6231" s="20">
        <v>2013</v>
      </c>
      <c r="C6231" s="17" t="s">
        <v>82</v>
      </c>
      <c r="D6231" s="20"/>
      <c r="E6231" s="37" t="s">
        <v>74</v>
      </c>
      <c r="F6231" s="34" t="s">
        <v>78</v>
      </c>
      <c r="G6231" s="21" t="s">
        <v>67</v>
      </c>
      <c r="H6231" s="22">
        <v>805.23181999999997</v>
      </c>
      <c r="I6231" s="22">
        <v>831.26470999999992</v>
      </c>
      <c r="J6231" s="22">
        <v>1636.4967000000001</v>
      </c>
      <c r="K6231" s="31">
        <v>663</v>
      </c>
      <c r="L6231" s="31">
        <v>705</v>
      </c>
      <c r="M6231" s="31"/>
      <c r="N6231" s="31">
        <v>1368</v>
      </c>
      <c r="O6231" s="22">
        <v>493</v>
      </c>
      <c r="P6231" s="22">
        <v>542</v>
      </c>
      <c r="Q6231" s="22"/>
      <c r="R6231" s="23">
        <v>1035</v>
      </c>
      <c r="S6231" s="130">
        <f>IFERROR(Table1[[#This Row],[Female Voters]]/Table1[[#This Row],[Female Population]],"0.0%")</f>
        <v>0.82336537570013069</v>
      </c>
      <c r="T6231" s="130">
        <f>IFERROR(Table1[[#This Row],[Male Voters]]/Table1[[#This Row],[Male Population]],"0.0%")</f>
        <v>0.84810529247656874</v>
      </c>
      <c r="U6231" s="130">
        <f>IFERROR(Table1[[#This Row],[Total Voters]]/Table1[[#This Row],[Total Population]],"0.0%")</f>
        <v>0.83593202479418371</v>
      </c>
      <c r="V6231" s="130">
        <f>IFERROR(Table1[[#This Row],[Female Ballots]]/Table1[[#This Row],[Female Population]],"0.0%")</f>
        <v>0.61224604859753307</v>
      </c>
      <c r="W6231" s="130">
        <f>IFERROR(Table1[[#This Row],[Male Ballots]]/Table1[[#This Row],[Male Population]],"0.0%")</f>
        <v>0.65201853691106415</v>
      </c>
      <c r="X6231" s="130">
        <f>IFERROR(Table1[[#This Row],[Total Ballots]]/Table1[[#This Row],[Total Population]],"0.0%")</f>
        <v>0.63244857139033639</v>
      </c>
      <c r="Y6231" s="24">
        <f>Table1[[#This Row],[Female Ballots]]/Table1[[#This Row],[Female Voters]]</f>
        <v>0.74358974358974361</v>
      </c>
      <c r="Z6231" s="24">
        <f>Table1[[#This Row],[Male Ballots]]/Table1[[#This Row],[Male Voters]]</f>
        <v>0.76879432624113475</v>
      </c>
      <c r="AA6231" s="24">
        <f>Table1[[#This Row],[Total Ballots]]/Table1[[#This Row],[Total Voters]]</f>
        <v>0.75657894736842102</v>
      </c>
    </row>
    <row r="6232" spans="1:27" s="12" customFormat="1" x14ac:dyDescent="0.35">
      <c r="A6232" s="19" t="s">
        <v>60</v>
      </c>
      <c r="B6232" s="20">
        <v>2013</v>
      </c>
      <c r="C6232" s="17" t="s">
        <v>82</v>
      </c>
      <c r="D6232" s="20" t="s">
        <v>69</v>
      </c>
      <c r="E6232" s="37" t="s">
        <v>75</v>
      </c>
      <c r="F6232" s="34" t="s">
        <v>78</v>
      </c>
      <c r="G6232" s="21" t="s">
        <v>79</v>
      </c>
      <c r="H6232" s="22">
        <v>26996.092800000002</v>
      </c>
      <c r="I6232" s="22">
        <v>29260.248499999998</v>
      </c>
      <c r="J6232" s="22">
        <v>56256.338200000006</v>
      </c>
      <c r="K6232" s="22">
        <v>15369</v>
      </c>
      <c r="L6232" s="22">
        <v>14130</v>
      </c>
      <c r="M6232" s="22">
        <v>296</v>
      </c>
      <c r="N6232" s="22">
        <v>29795</v>
      </c>
      <c r="O6232" s="22">
        <v>6379</v>
      </c>
      <c r="P6232" s="22">
        <v>6029</v>
      </c>
      <c r="Q6232" s="22">
        <v>103</v>
      </c>
      <c r="R6232" s="23">
        <v>12511</v>
      </c>
      <c r="S6232" s="130">
        <f>IFERROR(Table1[[#This Row],[Female Voters]]/Table1[[#This Row],[Female Population]],"0.0%")</f>
        <v>0.56930460692445084</v>
      </c>
      <c r="T6232" s="130">
        <f>IFERROR(Table1[[#This Row],[Male Voters]]/Table1[[#This Row],[Male Population]],"0.0%")</f>
        <v>0.48290772376728108</v>
      </c>
      <c r="U6232" s="130">
        <f>IFERROR(Table1[[#This Row],[Total Voters]]/Table1[[#This Row],[Total Population]],"0.0%")</f>
        <v>0.52962921074020419</v>
      </c>
      <c r="V6232" s="130">
        <f>IFERROR(Table1[[#This Row],[Female Ballots]]/Table1[[#This Row],[Female Population]],"0.0%")</f>
        <v>0.23629345354747039</v>
      </c>
      <c r="W6232" s="130">
        <f>IFERROR(Table1[[#This Row],[Male Ballots]]/Table1[[#This Row],[Male Population]],"0.0%")</f>
        <v>0.2060474640193162</v>
      </c>
      <c r="X6232" s="130">
        <f>IFERROR(Table1[[#This Row],[Total Ballots]]/Table1[[#This Row],[Total Population]],"0.0%")</f>
        <v>0.22239271876390984</v>
      </c>
      <c r="Y6232" s="24">
        <f>Table1[[#This Row],[Female Ballots]]/Table1[[#This Row],[Female Voters]]</f>
        <v>0.41505628212635826</v>
      </c>
      <c r="Z6232" s="24">
        <f>Table1[[#This Row],[Male Ballots]]/Table1[[#This Row],[Male Voters]]</f>
        <v>0.42668082094833687</v>
      </c>
      <c r="AA6232" s="24">
        <f>Table1[[#This Row],[Total Ballots]]/Table1[[#This Row],[Total Voters]]</f>
        <v>0.41990266823292499</v>
      </c>
    </row>
    <row r="6233" spans="1:27" s="12" customFormat="1" x14ac:dyDescent="0.35">
      <c r="A6233" s="19" t="s">
        <v>60</v>
      </c>
      <c r="B6233" s="20">
        <v>2013</v>
      </c>
      <c r="C6233" s="17" t="s">
        <v>82</v>
      </c>
      <c r="D6233" s="20" t="s">
        <v>69</v>
      </c>
      <c r="E6233" s="37" t="s">
        <v>75</v>
      </c>
      <c r="F6233" s="34" t="s">
        <v>78</v>
      </c>
      <c r="G6233" s="21" t="s">
        <v>62</v>
      </c>
      <c r="H6233" s="22">
        <v>4054.9463000000001</v>
      </c>
      <c r="I6233" s="22">
        <v>4586.9472999999998</v>
      </c>
      <c r="J6233" s="22">
        <v>8641.8919999999998</v>
      </c>
      <c r="K6233" s="31">
        <v>1800</v>
      </c>
      <c r="L6233" s="31">
        <v>1668</v>
      </c>
      <c r="M6233" s="31">
        <v>14</v>
      </c>
      <c r="N6233" s="31">
        <v>3482</v>
      </c>
      <c r="O6233" s="22">
        <v>266</v>
      </c>
      <c r="P6233" s="22">
        <v>246</v>
      </c>
      <c r="Q6233" s="22"/>
      <c r="R6233" s="23">
        <v>512</v>
      </c>
      <c r="S6233" s="130">
        <f>IFERROR(Table1[[#This Row],[Female Voters]]/Table1[[#This Row],[Female Population]],"0.0%")</f>
        <v>0.44390230272593251</v>
      </c>
      <c r="T6233" s="130">
        <f>IFERROR(Table1[[#This Row],[Male Voters]]/Table1[[#This Row],[Male Population]],"0.0%")</f>
        <v>0.36364054149913605</v>
      </c>
      <c r="U6233" s="130">
        <f>IFERROR(Table1[[#This Row],[Total Voters]]/Table1[[#This Row],[Total Population]],"0.0%")</f>
        <v>0.40292102701584331</v>
      </c>
      <c r="V6233" s="130">
        <f>IFERROR(Table1[[#This Row],[Female Ballots]]/Table1[[#This Row],[Female Population]],"0.0%")</f>
        <v>6.5598895847276698E-2</v>
      </c>
      <c r="W6233" s="130">
        <f>IFERROR(Table1[[#This Row],[Male Ballots]]/Table1[[#This Row],[Male Population]],"0.0%")</f>
        <v>5.3630439573613589E-2</v>
      </c>
      <c r="X6233" s="130">
        <f>IFERROR(Table1[[#This Row],[Total Ballots]]/Table1[[#This Row],[Total Population]],"0.0%")</f>
        <v>5.9246285419905738E-2</v>
      </c>
      <c r="Y6233" s="24">
        <f>Table1[[#This Row],[Female Ballots]]/Table1[[#This Row],[Female Voters]]</f>
        <v>0.14777777777777779</v>
      </c>
      <c r="Z6233" s="24">
        <f>Table1[[#This Row],[Male Ballots]]/Table1[[#This Row],[Male Voters]]</f>
        <v>0.14748201438848921</v>
      </c>
      <c r="AA6233" s="24">
        <f>Table1[[#This Row],[Total Ballots]]/Table1[[#This Row],[Total Voters]]</f>
        <v>0.14704192992533027</v>
      </c>
    </row>
    <row r="6234" spans="1:27" s="12" customFormat="1" x14ac:dyDescent="0.35">
      <c r="A6234" s="19" t="s">
        <v>60</v>
      </c>
      <c r="B6234" s="20">
        <v>2013</v>
      </c>
      <c r="C6234" s="17" t="s">
        <v>82</v>
      </c>
      <c r="D6234" s="20" t="s">
        <v>69</v>
      </c>
      <c r="E6234" s="37" t="s">
        <v>75</v>
      </c>
      <c r="F6234" s="34" t="s">
        <v>78</v>
      </c>
      <c r="G6234" s="21" t="s">
        <v>63</v>
      </c>
      <c r="H6234" s="22">
        <v>6187.9809999999998</v>
      </c>
      <c r="I6234" s="22">
        <v>6973.0169999999998</v>
      </c>
      <c r="J6234" s="22">
        <v>13160.998</v>
      </c>
      <c r="K6234" s="31">
        <v>3304</v>
      </c>
      <c r="L6234" s="31">
        <v>2858</v>
      </c>
      <c r="M6234" s="31">
        <v>50</v>
      </c>
      <c r="N6234" s="31">
        <v>6212</v>
      </c>
      <c r="O6234" s="22">
        <v>720</v>
      </c>
      <c r="P6234" s="22">
        <v>649</v>
      </c>
      <c r="Q6234" s="22">
        <v>11</v>
      </c>
      <c r="R6234" s="23">
        <v>1380</v>
      </c>
      <c r="S6234" s="130">
        <f>IFERROR(Table1[[#This Row],[Female Voters]]/Table1[[#This Row],[Female Population]],"0.0%")</f>
        <v>0.53393829101931634</v>
      </c>
      <c r="T6234" s="130">
        <f>IFERROR(Table1[[#This Row],[Male Voters]]/Table1[[#This Row],[Male Population]],"0.0%")</f>
        <v>0.40986562918174446</v>
      </c>
      <c r="U6234" s="130">
        <f>IFERROR(Table1[[#This Row],[Total Voters]]/Table1[[#This Row],[Total Population]],"0.0%")</f>
        <v>0.47200067958372155</v>
      </c>
      <c r="V6234" s="130">
        <f>IFERROR(Table1[[#This Row],[Female Ballots]]/Table1[[#This Row],[Female Population]],"0.0%")</f>
        <v>0.11635459126328927</v>
      </c>
      <c r="W6234" s="130">
        <f>IFERROR(Table1[[#This Row],[Male Ballots]]/Table1[[#This Row],[Male Population]],"0.0%")</f>
        <v>9.3073055751907677E-2</v>
      </c>
      <c r="X6234" s="130">
        <f>IFERROR(Table1[[#This Row],[Total Ballots]]/Table1[[#This Row],[Total Population]],"0.0%")</f>
        <v>0.10485527009425881</v>
      </c>
      <c r="Y6234" s="24">
        <f>Table1[[#This Row],[Female Ballots]]/Table1[[#This Row],[Female Voters]]</f>
        <v>0.21791767554479419</v>
      </c>
      <c r="Z6234" s="24">
        <f>Table1[[#This Row],[Male Ballots]]/Table1[[#This Row],[Male Voters]]</f>
        <v>0.2270818754373688</v>
      </c>
      <c r="AA6234" s="24">
        <f>Table1[[#This Row],[Total Ballots]]/Table1[[#This Row],[Total Voters]]</f>
        <v>0.22215067611075337</v>
      </c>
    </row>
    <row r="6235" spans="1:27" s="12" customFormat="1" x14ac:dyDescent="0.35">
      <c r="A6235" s="19" t="s">
        <v>60</v>
      </c>
      <c r="B6235" s="20">
        <v>2013</v>
      </c>
      <c r="C6235" s="17" t="s">
        <v>82</v>
      </c>
      <c r="D6235" s="20" t="s">
        <v>69</v>
      </c>
      <c r="E6235" s="37" t="s">
        <v>75</v>
      </c>
      <c r="F6235" s="34" t="s">
        <v>78</v>
      </c>
      <c r="G6235" s="21" t="s">
        <v>64</v>
      </c>
      <c r="H6235" s="22">
        <v>5354.9850000000006</v>
      </c>
      <c r="I6235" s="22">
        <v>5955.05</v>
      </c>
      <c r="J6235" s="22">
        <v>11310.034</v>
      </c>
      <c r="K6235" s="31">
        <v>2643</v>
      </c>
      <c r="L6235" s="31">
        <v>2412</v>
      </c>
      <c r="M6235" s="31">
        <v>50</v>
      </c>
      <c r="N6235" s="31">
        <v>5105</v>
      </c>
      <c r="O6235" s="22">
        <v>844</v>
      </c>
      <c r="P6235" s="22">
        <v>785</v>
      </c>
      <c r="Q6235" s="22">
        <v>10</v>
      </c>
      <c r="R6235" s="23">
        <v>1639</v>
      </c>
      <c r="S6235" s="130">
        <f>IFERROR(Table1[[#This Row],[Female Voters]]/Table1[[#This Row],[Female Population]],"0.0%")</f>
        <v>0.49355880548685005</v>
      </c>
      <c r="T6235" s="130">
        <f>IFERROR(Table1[[#This Row],[Male Voters]]/Table1[[#This Row],[Male Population]],"0.0%")</f>
        <v>0.40503438258284985</v>
      </c>
      <c r="U6235" s="130">
        <f>IFERROR(Table1[[#This Row],[Total Voters]]/Table1[[#This Row],[Total Population]],"0.0%")</f>
        <v>0.45136911171089317</v>
      </c>
      <c r="V6235" s="130">
        <f>IFERROR(Table1[[#This Row],[Female Ballots]]/Table1[[#This Row],[Female Population]],"0.0%")</f>
        <v>0.15761015203590673</v>
      </c>
      <c r="W6235" s="130">
        <f>IFERROR(Table1[[#This Row],[Male Ballots]]/Table1[[#This Row],[Male Population]],"0.0%")</f>
        <v>0.13182089151224591</v>
      </c>
      <c r="X6235" s="130">
        <f>IFERROR(Table1[[#This Row],[Total Ballots]]/Table1[[#This Row],[Total Population]],"0.0%")</f>
        <v>0.14491556789307619</v>
      </c>
      <c r="Y6235" s="24">
        <f>Table1[[#This Row],[Female Ballots]]/Table1[[#This Row],[Female Voters]]</f>
        <v>0.3193340900491865</v>
      </c>
      <c r="Z6235" s="24">
        <f>Table1[[#This Row],[Male Ballots]]/Table1[[#This Row],[Male Voters]]</f>
        <v>0.32545605306799336</v>
      </c>
      <c r="AA6235" s="24">
        <f>Table1[[#This Row],[Total Ballots]]/Table1[[#This Row],[Total Voters]]</f>
        <v>0.32105778648383937</v>
      </c>
    </row>
    <row r="6236" spans="1:27" s="12" customFormat="1" x14ac:dyDescent="0.35">
      <c r="A6236" s="19" t="s">
        <v>60</v>
      </c>
      <c r="B6236" s="20">
        <v>2013</v>
      </c>
      <c r="C6236" s="17" t="s">
        <v>82</v>
      </c>
      <c r="D6236" s="20" t="s">
        <v>69</v>
      </c>
      <c r="E6236" s="37" t="s">
        <v>75</v>
      </c>
      <c r="F6236" s="34" t="s">
        <v>78</v>
      </c>
      <c r="G6236" s="21" t="s">
        <v>65</v>
      </c>
      <c r="H6236" s="22">
        <v>4320.0280000000002</v>
      </c>
      <c r="I6236" s="22">
        <v>4667.067</v>
      </c>
      <c r="J6236" s="22">
        <v>8987.0949999999993</v>
      </c>
      <c r="K6236" s="31">
        <v>2331</v>
      </c>
      <c r="L6236" s="31">
        <v>2195</v>
      </c>
      <c r="M6236" s="31">
        <v>67</v>
      </c>
      <c r="N6236" s="31">
        <v>4593</v>
      </c>
      <c r="O6236" s="22">
        <v>1039</v>
      </c>
      <c r="P6236" s="22">
        <v>989</v>
      </c>
      <c r="Q6236" s="22">
        <v>18</v>
      </c>
      <c r="R6236" s="23">
        <v>2046</v>
      </c>
      <c r="S6236" s="130">
        <f>IFERROR(Table1[[#This Row],[Female Voters]]/Table1[[#This Row],[Female Population]],"0.0%")</f>
        <v>0.53957983605661808</v>
      </c>
      <c r="T6236" s="130">
        <f>IFERROR(Table1[[#This Row],[Male Voters]]/Table1[[#This Row],[Male Population]],"0.0%")</f>
        <v>0.47031679639482354</v>
      </c>
      <c r="U6236" s="130">
        <f>IFERROR(Table1[[#This Row],[Total Voters]]/Table1[[#This Row],[Total Population]],"0.0%")</f>
        <v>0.51106614540071071</v>
      </c>
      <c r="V6236" s="130">
        <f>IFERROR(Table1[[#This Row],[Female Ballots]]/Table1[[#This Row],[Female Population]],"0.0%")</f>
        <v>0.24050770041305286</v>
      </c>
      <c r="W6236" s="130">
        <f>IFERROR(Table1[[#This Row],[Male Ballots]]/Table1[[#This Row],[Male Population]],"0.0%")</f>
        <v>0.21191039254418245</v>
      </c>
      <c r="X6236" s="130">
        <f>IFERROR(Table1[[#This Row],[Total Ballots]]/Table1[[#This Row],[Total Population]],"0.0%")</f>
        <v>0.22765977215106775</v>
      </c>
      <c r="Y6236" s="24">
        <f>Table1[[#This Row],[Female Ballots]]/Table1[[#This Row],[Female Voters]]</f>
        <v>0.44573144573144574</v>
      </c>
      <c r="Z6236" s="24">
        <f>Table1[[#This Row],[Male Ballots]]/Table1[[#This Row],[Male Voters]]</f>
        <v>0.45056947608200454</v>
      </c>
      <c r="AA6236" s="24">
        <f>Table1[[#This Row],[Total Ballots]]/Table1[[#This Row],[Total Voters]]</f>
        <v>0.44546048334421945</v>
      </c>
    </row>
    <row r="6237" spans="1:27" s="12" customFormat="1" x14ac:dyDescent="0.35">
      <c r="A6237" s="19" t="s">
        <v>60</v>
      </c>
      <c r="B6237" s="20">
        <v>2013</v>
      </c>
      <c r="C6237" s="17" t="s">
        <v>82</v>
      </c>
      <c r="D6237" s="20" t="s">
        <v>69</v>
      </c>
      <c r="E6237" s="37" t="s">
        <v>75</v>
      </c>
      <c r="F6237" s="34" t="s">
        <v>78</v>
      </c>
      <c r="G6237" s="21" t="s">
        <v>66</v>
      </c>
      <c r="H6237" s="22">
        <v>3506.0680000000002</v>
      </c>
      <c r="I6237" s="22">
        <v>3742.078</v>
      </c>
      <c r="J6237" s="22">
        <v>7248.1450000000004</v>
      </c>
      <c r="K6237" s="31">
        <v>2615</v>
      </c>
      <c r="L6237" s="31">
        <v>2521</v>
      </c>
      <c r="M6237" s="31">
        <v>51</v>
      </c>
      <c r="N6237" s="31">
        <v>5187</v>
      </c>
      <c r="O6237" s="22">
        <v>1599</v>
      </c>
      <c r="P6237" s="22">
        <v>1553</v>
      </c>
      <c r="Q6237" s="22">
        <v>26</v>
      </c>
      <c r="R6237" s="23">
        <v>3178</v>
      </c>
      <c r="S6237" s="130">
        <f>IFERROR(Table1[[#This Row],[Female Voters]]/Table1[[#This Row],[Female Population]],"0.0%")</f>
        <v>0.74584976674725068</v>
      </c>
      <c r="T6237" s="130">
        <f>IFERROR(Table1[[#This Row],[Male Voters]]/Table1[[#This Row],[Male Population]],"0.0%")</f>
        <v>0.6736898589500272</v>
      </c>
      <c r="U6237" s="130">
        <f>IFERROR(Table1[[#This Row],[Total Voters]]/Table1[[#This Row],[Total Population]],"0.0%")</f>
        <v>0.71563137878726213</v>
      </c>
      <c r="V6237" s="130">
        <f>IFERROR(Table1[[#This Row],[Female Ballots]]/Table1[[#This Row],[Female Population]],"0.0%")</f>
        <v>0.45606645393072809</v>
      </c>
      <c r="W6237" s="130">
        <f>IFERROR(Table1[[#This Row],[Male Ballots]]/Table1[[#This Row],[Male Population]],"0.0%")</f>
        <v>0.41501005591011197</v>
      </c>
      <c r="X6237" s="130">
        <f>IFERROR(Table1[[#This Row],[Total Ballots]]/Table1[[#This Row],[Total Population]],"0.0%")</f>
        <v>0.43845701210447635</v>
      </c>
      <c r="Y6237" s="24">
        <f>Table1[[#This Row],[Female Ballots]]/Table1[[#This Row],[Female Voters]]</f>
        <v>0.61147227533460802</v>
      </c>
      <c r="Z6237" s="24">
        <f>Table1[[#This Row],[Male Ballots]]/Table1[[#This Row],[Male Voters]]</f>
        <v>0.61602538675128915</v>
      </c>
      <c r="AA6237" s="24">
        <f>Table1[[#This Row],[Total Ballots]]/Table1[[#This Row],[Total Voters]]</f>
        <v>0.61268556005398112</v>
      </c>
    </row>
    <row r="6238" spans="1:27" s="12" customFormat="1" x14ac:dyDescent="0.35">
      <c r="A6238" s="19" t="s">
        <v>60</v>
      </c>
      <c r="B6238" s="20">
        <v>2013</v>
      </c>
      <c r="C6238" s="17" t="s">
        <v>82</v>
      </c>
      <c r="D6238" s="20" t="s">
        <v>69</v>
      </c>
      <c r="E6238" s="37" t="s">
        <v>75</v>
      </c>
      <c r="F6238" s="34" t="s">
        <v>78</v>
      </c>
      <c r="G6238" s="21" t="s">
        <v>67</v>
      </c>
      <c r="H6238" s="22">
        <v>3572.0844999999999</v>
      </c>
      <c r="I6238" s="22">
        <v>3336.0891999999999</v>
      </c>
      <c r="J6238" s="22">
        <v>6908.1741999999995</v>
      </c>
      <c r="K6238" s="31">
        <v>2676</v>
      </c>
      <c r="L6238" s="31">
        <v>2476</v>
      </c>
      <c r="M6238" s="31">
        <v>64</v>
      </c>
      <c r="N6238" s="31">
        <v>5216</v>
      </c>
      <c r="O6238" s="22">
        <v>1911</v>
      </c>
      <c r="P6238" s="22">
        <v>1807</v>
      </c>
      <c r="Q6238" s="22">
        <v>38</v>
      </c>
      <c r="R6238" s="23">
        <v>3756</v>
      </c>
      <c r="S6238" s="130">
        <f>IFERROR(Table1[[#This Row],[Female Voters]]/Table1[[#This Row],[Female Population]],"0.0%")</f>
        <v>0.74914241250451941</v>
      </c>
      <c r="T6238" s="130">
        <f>IFERROR(Table1[[#This Row],[Male Voters]]/Table1[[#This Row],[Male Population]],"0.0%")</f>
        <v>0.74218638998022002</v>
      </c>
      <c r="U6238" s="130">
        <f>IFERROR(Table1[[#This Row],[Total Voters]]/Table1[[#This Row],[Total Population]],"0.0%")</f>
        <v>0.75504754932207707</v>
      </c>
      <c r="V6238" s="130">
        <f>IFERROR(Table1[[#This Row],[Female Ballots]]/Table1[[#This Row],[Female Population]],"0.0%")</f>
        <v>0.53498174525266695</v>
      </c>
      <c r="W6238" s="130">
        <f>IFERROR(Table1[[#This Row],[Male Ballots]]/Table1[[#This Row],[Male Population]],"0.0%")</f>
        <v>0.54165218364065326</v>
      </c>
      <c r="X6238" s="130">
        <f>IFERROR(Table1[[#This Row],[Total Ballots]]/Table1[[#This Row],[Total Population]],"0.0%")</f>
        <v>0.54370371841520737</v>
      </c>
      <c r="Y6238" s="24">
        <f>Table1[[#This Row],[Female Ballots]]/Table1[[#This Row],[Female Voters]]</f>
        <v>0.7141255605381166</v>
      </c>
      <c r="Z6238" s="24">
        <f>Table1[[#This Row],[Male Ballots]]/Table1[[#This Row],[Male Voters]]</f>
        <v>0.72980613893376411</v>
      </c>
      <c r="AA6238" s="24">
        <f>Table1[[#This Row],[Total Ballots]]/Table1[[#This Row],[Total Voters]]</f>
        <v>0.72009202453987731</v>
      </c>
    </row>
    <row r="6239" spans="1:27" s="12" customFormat="1" x14ac:dyDescent="0.35">
      <c r="A6239" s="19" t="s">
        <v>22</v>
      </c>
      <c r="B6239" s="20">
        <v>2013</v>
      </c>
      <c r="C6239" s="17" t="s">
        <v>82</v>
      </c>
      <c r="D6239" s="20"/>
      <c r="E6239" s="37" t="s">
        <v>74</v>
      </c>
      <c r="F6239" s="34" t="s">
        <v>78</v>
      </c>
      <c r="G6239" s="21" t="s">
        <v>79</v>
      </c>
      <c r="H6239" s="22">
        <v>908.80291</v>
      </c>
      <c r="I6239" s="22">
        <v>891.79160000000002</v>
      </c>
      <c r="J6239" s="22">
        <v>1800.5944500000001</v>
      </c>
      <c r="K6239" s="22">
        <v>819</v>
      </c>
      <c r="L6239" s="22">
        <v>746</v>
      </c>
      <c r="M6239" s="22">
        <v>0</v>
      </c>
      <c r="N6239" s="22">
        <v>1565</v>
      </c>
      <c r="O6239" s="22">
        <v>521</v>
      </c>
      <c r="P6239" s="22">
        <v>469</v>
      </c>
      <c r="Q6239" s="22">
        <v>0</v>
      </c>
      <c r="R6239" s="23">
        <v>990</v>
      </c>
      <c r="S6239" s="130">
        <f>IFERROR(Table1[[#This Row],[Female Voters]]/Table1[[#This Row],[Female Population]],"0.0%")</f>
        <v>0.90118549466352393</v>
      </c>
      <c r="T6239" s="130">
        <f>IFERROR(Table1[[#This Row],[Male Voters]]/Table1[[#This Row],[Male Population]],"0.0%")</f>
        <v>0.83651830764048463</v>
      </c>
      <c r="U6239" s="130">
        <f>IFERROR(Table1[[#This Row],[Total Voters]]/Table1[[#This Row],[Total Population]],"0.0%")</f>
        <v>0.86915740521137341</v>
      </c>
      <c r="V6239" s="130">
        <f>IFERROR(Table1[[#This Row],[Female Ballots]]/Table1[[#This Row],[Female Population]],"0.0%")</f>
        <v>0.57328161504236386</v>
      </c>
      <c r="W6239" s="130">
        <f>IFERROR(Table1[[#This Row],[Male Ballots]]/Table1[[#This Row],[Male Population]],"0.0%")</f>
        <v>0.52590762236378996</v>
      </c>
      <c r="X6239" s="130">
        <f>IFERROR(Table1[[#This Row],[Total Ballots]]/Table1[[#This Row],[Total Population]],"0.0%")</f>
        <v>0.54981842246598056</v>
      </c>
      <c r="Y6239" s="24">
        <f>Table1[[#This Row],[Female Ballots]]/Table1[[#This Row],[Female Voters]]</f>
        <v>0.6361416361416361</v>
      </c>
      <c r="Z6239" s="24">
        <f>Table1[[#This Row],[Male Ballots]]/Table1[[#This Row],[Male Voters]]</f>
        <v>0.62868632707774796</v>
      </c>
      <c r="AA6239" s="24">
        <f>Table1[[#This Row],[Total Ballots]]/Table1[[#This Row],[Total Voters]]</f>
        <v>0.63258785942492013</v>
      </c>
    </row>
    <row r="6240" spans="1:27" s="12" customFormat="1" x14ac:dyDescent="0.35">
      <c r="A6240" s="19" t="s">
        <v>22</v>
      </c>
      <c r="B6240" s="20">
        <v>2013</v>
      </c>
      <c r="C6240" s="17" t="s">
        <v>82</v>
      </c>
      <c r="D6240" s="20"/>
      <c r="E6240" s="37" t="s">
        <v>74</v>
      </c>
      <c r="F6240" s="34" t="s">
        <v>78</v>
      </c>
      <c r="G6240" s="21" t="s">
        <v>62</v>
      </c>
      <c r="H6240" s="22">
        <v>53.047579999999996</v>
      </c>
      <c r="I6240" s="22">
        <v>75.066509999999994</v>
      </c>
      <c r="J6240" s="22">
        <v>128.11409</v>
      </c>
      <c r="K6240" s="31">
        <v>53</v>
      </c>
      <c r="L6240" s="31">
        <v>66</v>
      </c>
      <c r="M6240" s="31"/>
      <c r="N6240" s="31">
        <v>119</v>
      </c>
      <c r="O6240" s="22">
        <v>7</v>
      </c>
      <c r="P6240" s="22">
        <v>22</v>
      </c>
      <c r="Q6240" s="22"/>
      <c r="R6240" s="23">
        <v>29</v>
      </c>
      <c r="S6240" s="130">
        <f>IFERROR(Table1[[#This Row],[Female Voters]]/Table1[[#This Row],[Female Population]],"0.0%")</f>
        <v>0.99910306935773519</v>
      </c>
      <c r="T6240" s="130">
        <f>IFERROR(Table1[[#This Row],[Male Voters]]/Table1[[#This Row],[Male Population]],"0.0%")</f>
        <v>0.87922030743136992</v>
      </c>
      <c r="U6240" s="130">
        <f>IFERROR(Table1[[#This Row],[Total Voters]]/Table1[[#This Row],[Total Population]],"0.0%")</f>
        <v>0.9288595813309839</v>
      </c>
      <c r="V6240" s="130">
        <f>IFERROR(Table1[[#This Row],[Female Ballots]]/Table1[[#This Row],[Female Population]],"0.0%")</f>
        <v>0.13195700916045558</v>
      </c>
      <c r="W6240" s="130">
        <f>IFERROR(Table1[[#This Row],[Male Ballots]]/Table1[[#This Row],[Male Population]],"0.0%")</f>
        <v>0.29307343581045664</v>
      </c>
      <c r="X6240" s="130">
        <f>IFERROR(Table1[[#This Row],[Total Ballots]]/Table1[[#This Row],[Total Population]],"0.0%")</f>
        <v>0.22636073830755071</v>
      </c>
      <c r="Y6240" s="24">
        <f>Table1[[#This Row],[Female Ballots]]/Table1[[#This Row],[Female Voters]]</f>
        <v>0.13207547169811321</v>
      </c>
      <c r="Z6240" s="24">
        <f>Table1[[#This Row],[Male Ballots]]/Table1[[#This Row],[Male Voters]]</f>
        <v>0.33333333333333331</v>
      </c>
      <c r="AA6240" s="24">
        <f>Table1[[#This Row],[Total Ballots]]/Table1[[#This Row],[Total Voters]]</f>
        <v>0.24369747899159663</v>
      </c>
    </row>
    <row r="6241" spans="1:27" s="12" customFormat="1" x14ac:dyDescent="0.35">
      <c r="A6241" s="19" t="s">
        <v>22</v>
      </c>
      <c r="B6241" s="20">
        <v>2013</v>
      </c>
      <c r="C6241" s="17" t="s">
        <v>82</v>
      </c>
      <c r="D6241" s="20"/>
      <c r="E6241" s="37" t="s">
        <v>74</v>
      </c>
      <c r="F6241" s="34" t="s">
        <v>78</v>
      </c>
      <c r="G6241" s="21" t="s">
        <v>63</v>
      </c>
      <c r="H6241" s="22">
        <v>100.08795000000001</v>
      </c>
      <c r="I6241" s="22">
        <v>97.085639999999998</v>
      </c>
      <c r="J6241" s="22">
        <v>197.17353</v>
      </c>
      <c r="K6241" s="31">
        <v>96</v>
      </c>
      <c r="L6241" s="31">
        <v>88</v>
      </c>
      <c r="M6241" s="31"/>
      <c r="N6241" s="31">
        <v>184</v>
      </c>
      <c r="O6241" s="22">
        <v>37</v>
      </c>
      <c r="P6241" s="22">
        <v>30</v>
      </c>
      <c r="Q6241" s="22"/>
      <c r="R6241" s="23">
        <v>67</v>
      </c>
      <c r="S6241" s="130">
        <f>IFERROR(Table1[[#This Row],[Female Voters]]/Table1[[#This Row],[Female Population]],"0.0%")</f>
        <v>0.95915642192691519</v>
      </c>
      <c r="T6241" s="130">
        <f>IFERROR(Table1[[#This Row],[Male Voters]]/Table1[[#This Row],[Male Population]],"0.0%")</f>
        <v>0.90641623210188449</v>
      </c>
      <c r="U6241" s="130">
        <f>IFERROR(Table1[[#This Row],[Total Voters]]/Table1[[#This Row],[Total Population]],"0.0%")</f>
        <v>0.93318814143054596</v>
      </c>
      <c r="V6241" s="130">
        <f>IFERROR(Table1[[#This Row],[Female Ballots]]/Table1[[#This Row],[Female Population]],"0.0%")</f>
        <v>0.36967487095099855</v>
      </c>
      <c r="W6241" s="130">
        <f>IFERROR(Table1[[#This Row],[Male Ballots]]/Table1[[#This Row],[Male Population]],"0.0%")</f>
        <v>0.30900553367109701</v>
      </c>
      <c r="X6241" s="130">
        <f>IFERROR(Table1[[#This Row],[Total Ballots]]/Table1[[#This Row],[Total Population]],"0.0%")</f>
        <v>0.33980220367307923</v>
      </c>
      <c r="Y6241" s="24">
        <f>Table1[[#This Row],[Female Ballots]]/Table1[[#This Row],[Female Voters]]</f>
        <v>0.38541666666666669</v>
      </c>
      <c r="Z6241" s="24">
        <f>Table1[[#This Row],[Male Ballots]]/Table1[[#This Row],[Male Voters]]</f>
        <v>0.34090909090909088</v>
      </c>
      <c r="AA6241" s="24">
        <f>Table1[[#This Row],[Total Ballots]]/Table1[[#This Row],[Total Voters]]</f>
        <v>0.3641304347826087</v>
      </c>
    </row>
    <row r="6242" spans="1:27" s="12" customFormat="1" x14ac:dyDescent="0.35">
      <c r="A6242" s="19" t="s">
        <v>22</v>
      </c>
      <c r="B6242" s="20">
        <v>2013</v>
      </c>
      <c r="C6242" s="17" t="s">
        <v>82</v>
      </c>
      <c r="D6242" s="20"/>
      <c r="E6242" s="37" t="s">
        <v>74</v>
      </c>
      <c r="F6242" s="34" t="s">
        <v>78</v>
      </c>
      <c r="G6242" s="21" t="s">
        <v>64</v>
      </c>
      <c r="H6242" s="22">
        <v>117.10308000000001</v>
      </c>
      <c r="I6242" s="22">
        <v>111.09921</v>
      </c>
      <c r="J6242" s="22">
        <v>228.20229999999998</v>
      </c>
      <c r="K6242" s="31">
        <v>93</v>
      </c>
      <c r="L6242" s="31">
        <v>91</v>
      </c>
      <c r="M6242" s="31"/>
      <c r="N6242" s="31">
        <v>184</v>
      </c>
      <c r="O6242" s="22">
        <v>57</v>
      </c>
      <c r="P6242" s="22">
        <v>51</v>
      </c>
      <c r="Q6242" s="22"/>
      <c r="R6242" s="23">
        <v>108</v>
      </c>
      <c r="S6242" s="130">
        <f>IFERROR(Table1[[#This Row],[Female Voters]]/Table1[[#This Row],[Female Population]],"0.0%")</f>
        <v>0.79417210888048373</v>
      </c>
      <c r="T6242" s="130">
        <f>IFERROR(Table1[[#This Row],[Male Voters]]/Table1[[#This Row],[Male Population]],"0.0%")</f>
        <v>0.81908773248702671</v>
      </c>
      <c r="U6242" s="130">
        <f>IFERROR(Table1[[#This Row],[Total Voters]]/Table1[[#This Row],[Total Population]],"0.0%")</f>
        <v>0.80630212754209762</v>
      </c>
      <c r="V6242" s="130">
        <f>IFERROR(Table1[[#This Row],[Female Ballots]]/Table1[[#This Row],[Female Population]],"0.0%")</f>
        <v>0.48675064737836099</v>
      </c>
      <c r="W6242" s="130">
        <f>IFERROR(Table1[[#This Row],[Male Ballots]]/Table1[[#This Row],[Male Population]],"0.0%")</f>
        <v>0.45904916875646551</v>
      </c>
      <c r="X6242" s="130">
        <f>IFERROR(Table1[[#This Row],[Total Ballots]]/Table1[[#This Row],[Total Population]],"0.0%")</f>
        <v>0.47326429225297034</v>
      </c>
      <c r="Y6242" s="24">
        <f>Table1[[#This Row],[Female Ballots]]/Table1[[#This Row],[Female Voters]]</f>
        <v>0.61290322580645162</v>
      </c>
      <c r="Z6242" s="24">
        <f>Table1[[#This Row],[Male Ballots]]/Table1[[#This Row],[Male Voters]]</f>
        <v>0.56043956043956045</v>
      </c>
      <c r="AA6242" s="24">
        <f>Table1[[#This Row],[Total Ballots]]/Table1[[#This Row],[Total Voters]]</f>
        <v>0.58695652173913049</v>
      </c>
    </row>
    <row r="6243" spans="1:27" s="12" customFormat="1" x14ac:dyDescent="0.35">
      <c r="A6243" s="19" t="s">
        <v>22</v>
      </c>
      <c r="B6243" s="20">
        <v>2013</v>
      </c>
      <c r="C6243" s="17" t="s">
        <v>82</v>
      </c>
      <c r="D6243" s="20"/>
      <c r="E6243" s="37" t="s">
        <v>74</v>
      </c>
      <c r="F6243" s="34" t="s">
        <v>78</v>
      </c>
      <c r="G6243" s="21" t="s">
        <v>65</v>
      </c>
      <c r="H6243" s="22">
        <v>154.13567</v>
      </c>
      <c r="I6243" s="22">
        <v>162.14382000000001</v>
      </c>
      <c r="J6243" s="22">
        <v>316.27949999999998</v>
      </c>
      <c r="K6243" s="31">
        <v>127</v>
      </c>
      <c r="L6243" s="31">
        <v>103</v>
      </c>
      <c r="M6243" s="31"/>
      <c r="N6243" s="31">
        <v>230</v>
      </c>
      <c r="O6243" s="22">
        <v>73</v>
      </c>
      <c r="P6243" s="22">
        <v>61</v>
      </c>
      <c r="Q6243" s="22"/>
      <c r="R6243" s="23">
        <v>134</v>
      </c>
      <c r="S6243" s="130">
        <f>IFERROR(Table1[[#This Row],[Female Voters]]/Table1[[#This Row],[Female Population]],"0.0%")</f>
        <v>0.82394944661414193</v>
      </c>
      <c r="T6243" s="130">
        <f>IFERROR(Table1[[#This Row],[Male Voters]]/Table1[[#This Row],[Male Population]],"0.0%")</f>
        <v>0.63523851849549362</v>
      </c>
      <c r="U6243" s="130">
        <f>IFERROR(Table1[[#This Row],[Total Voters]]/Table1[[#This Row],[Total Population]],"0.0%")</f>
        <v>0.72720489314040271</v>
      </c>
      <c r="V6243" s="130">
        <f>IFERROR(Table1[[#This Row],[Female Ballots]]/Table1[[#This Row],[Female Population]],"0.0%")</f>
        <v>0.47360873703017609</v>
      </c>
      <c r="W6243" s="130">
        <f>IFERROR(Table1[[#This Row],[Male Ballots]]/Table1[[#This Row],[Male Population]],"0.0%")</f>
        <v>0.37620921969150595</v>
      </c>
      <c r="X6243" s="130">
        <f>IFERROR(Table1[[#This Row],[Total Ballots]]/Table1[[#This Row],[Total Population]],"0.0%")</f>
        <v>0.42367589426440855</v>
      </c>
      <c r="Y6243" s="24">
        <f>Table1[[#This Row],[Female Ballots]]/Table1[[#This Row],[Female Voters]]</f>
        <v>0.57480314960629919</v>
      </c>
      <c r="Z6243" s="24">
        <f>Table1[[#This Row],[Male Ballots]]/Table1[[#This Row],[Male Voters]]</f>
        <v>0.59223300970873782</v>
      </c>
      <c r="AA6243" s="24">
        <f>Table1[[#This Row],[Total Ballots]]/Table1[[#This Row],[Total Voters]]</f>
        <v>0.58260869565217388</v>
      </c>
    </row>
    <row r="6244" spans="1:27" s="12" customFormat="1" x14ac:dyDescent="0.35">
      <c r="A6244" s="19" t="s">
        <v>22</v>
      </c>
      <c r="B6244" s="20">
        <v>2013</v>
      </c>
      <c r="C6244" s="17" t="s">
        <v>82</v>
      </c>
      <c r="D6244" s="20"/>
      <c r="E6244" s="37" t="s">
        <v>74</v>
      </c>
      <c r="F6244" s="34" t="s">
        <v>78</v>
      </c>
      <c r="G6244" s="21" t="s">
        <v>66</v>
      </c>
      <c r="H6244" s="22">
        <v>200.17771999999999</v>
      </c>
      <c r="I6244" s="22">
        <v>195.17407</v>
      </c>
      <c r="J6244" s="22">
        <v>395.35180000000003</v>
      </c>
      <c r="K6244" s="31">
        <v>199</v>
      </c>
      <c r="L6244" s="31">
        <v>173</v>
      </c>
      <c r="M6244" s="31"/>
      <c r="N6244" s="31">
        <v>372</v>
      </c>
      <c r="O6244" s="22">
        <v>154</v>
      </c>
      <c r="P6244" s="22">
        <v>130</v>
      </c>
      <c r="Q6244" s="22"/>
      <c r="R6244" s="23">
        <v>284</v>
      </c>
      <c r="S6244" s="130">
        <f>IFERROR(Table1[[#This Row],[Female Voters]]/Table1[[#This Row],[Female Population]],"0.0%")</f>
        <v>0.99411662796439082</v>
      </c>
      <c r="T6244" s="130">
        <f>IFERROR(Table1[[#This Row],[Male Voters]]/Table1[[#This Row],[Male Population]],"0.0%")</f>
        <v>0.88638823794574761</v>
      </c>
      <c r="U6244" s="130">
        <f>IFERROR(Table1[[#This Row],[Total Voters]]/Table1[[#This Row],[Total Population]],"0.0%")</f>
        <v>0.94093412499955731</v>
      </c>
      <c r="V6244" s="130">
        <f>IFERROR(Table1[[#This Row],[Female Ballots]]/Table1[[#This Row],[Female Population]],"0.0%")</f>
        <v>0.76931638545988035</v>
      </c>
      <c r="W6244" s="130">
        <f>IFERROR(Table1[[#This Row],[Male Ballots]]/Table1[[#This Row],[Male Population]],"0.0%")</f>
        <v>0.66607208631761383</v>
      </c>
      <c r="X6244" s="130">
        <f>IFERROR(Table1[[#This Row],[Total Ballots]]/Table1[[#This Row],[Total Population]],"0.0%")</f>
        <v>0.71834755779536097</v>
      </c>
      <c r="Y6244" s="24">
        <f>Table1[[#This Row],[Female Ballots]]/Table1[[#This Row],[Female Voters]]</f>
        <v>0.77386934673366836</v>
      </c>
      <c r="Z6244" s="24">
        <f>Table1[[#This Row],[Male Ballots]]/Table1[[#This Row],[Male Voters]]</f>
        <v>0.75144508670520227</v>
      </c>
      <c r="AA6244" s="24">
        <f>Table1[[#This Row],[Total Ballots]]/Table1[[#This Row],[Total Voters]]</f>
        <v>0.76344086021505375</v>
      </c>
    </row>
    <row r="6245" spans="1:27" s="12" customFormat="1" x14ac:dyDescent="0.35">
      <c r="A6245" s="19" t="s">
        <v>22</v>
      </c>
      <c r="B6245" s="20">
        <v>2013</v>
      </c>
      <c r="C6245" s="17" t="s">
        <v>82</v>
      </c>
      <c r="D6245" s="20"/>
      <c r="E6245" s="37" t="s">
        <v>74</v>
      </c>
      <c r="F6245" s="34" t="s">
        <v>78</v>
      </c>
      <c r="G6245" s="21" t="s">
        <v>67</v>
      </c>
      <c r="H6245" s="22">
        <v>284.25090999999998</v>
      </c>
      <c r="I6245" s="22">
        <v>251.22235000000001</v>
      </c>
      <c r="J6245" s="22">
        <v>535.47322999999994</v>
      </c>
      <c r="K6245" s="31">
        <v>251</v>
      </c>
      <c r="L6245" s="31">
        <v>225</v>
      </c>
      <c r="M6245" s="31"/>
      <c r="N6245" s="31">
        <v>476</v>
      </c>
      <c r="O6245" s="22">
        <v>193</v>
      </c>
      <c r="P6245" s="22">
        <v>175</v>
      </c>
      <c r="Q6245" s="22"/>
      <c r="R6245" s="23">
        <v>368</v>
      </c>
      <c r="S6245" s="130">
        <f>IFERROR(Table1[[#This Row],[Female Voters]]/Table1[[#This Row],[Female Population]],"0.0%")</f>
        <v>0.88302267880162644</v>
      </c>
      <c r="T6245" s="130">
        <f>IFERROR(Table1[[#This Row],[Male Voters]]/Table1[[#This Row],[Male Population]],"0.0%")</f>
        <v>0.89562095092255922</v>
      </c>
      <c r="U6245" s="130">
        <f>IFERROR(Table1[[#This Row],[Total Voters]]/Table1[[#This Row],[Total Population]],"0.0%")</f>
        <v>0.88893332725522067</v>
      </c>
      <c r="V6245" s="130">
        <f>IFERROR(Table1[[#This Row],[Female Ballots]]/Table1[[#This Row],[Female Population]],"0.0%")</f>
        <v>0.67897759764427845</v>
      </c>
      <c r="W6245" s="130">
        <f>IFERROR(Table1[[#This Row],[Male Ballots]]/Table1[[#This Row],[Male Population]],"0.0%")</f>
        <v>0.69659407293976827</v>
      </c>
      <c r="X6245" s="130">
        <f>IFERROR(Table1[[#This Row],[Total Ballots]]/Table1[[#This Row],[Total Population]],"0.0%")</f>
        <v>0.68724257233176722</v>
      </c>
      <c r="Y6245" s="24">
        <f>Table1[[#This Row],[Female Ballots]]/Table1[[#This Row],[Female Voters]]</f>
        <v>0.7689243027888446</v>
      </c>
      <c r="Z6245" s="24">
        <f>Table1[[#This Row],[Male Ballots]]/Table1[[#This Row],[Male Voters]]</f>
        <v>0.77777777777777779</v>
      </c>
      <c r="AA6245" s="24">
        <f>Table1[[#This Row],[Total Ballots]]/Table1[[#This Row],[Total Voters]]</f>
        <v>0.77310924369747902</v>
      </c>
    </row>
    <row r="6246" spans="1:27" s="12" customFormat="1" x14ac:dyDescent="0.35">
      <c r="A6246" s="19" t="s">
        <v>56</v>
      </c>
      <c r="B6246" s="20">
        <v>2013</v>
      </c>
      <c r="C6246" s="17" t="s">
        <v>82</v>
      </c>
      <c r="D6246" s="20"/>
      <c r="E6246" s="37" t="s">
        <v>73</v>
      </c>
      <c r="F6246" s="34" t="s">
        <v>78</v>
      </c>
      <c r="G6246" s="21" t="s">
        <v>79</v>
      </c>
      <c r="H6246" s="22">
        <v>31292.190599999998</v>
      </c>
      <c r="I6246" s="22">
        <v>32644.086199999994</v>
      </c>
      <c r="J6246" s="22">
        <v>63936.276999999995</v>
      </c>
      <c r="K6246" s="22">
        <v>19363</v>
      </c>
      <c r="L6246" s="22">
        <v>17645</v>
      </c>
      <c r="M6246" s="22">
        <v>7</v>
      </c>
      <c r="N6246" s="22">
        <v>37015</v>
      </c>
      <c r="O6246" s="22">
        <v>8364</v>
      </c>
      <c r="P6246" s="22">
        <v>7770</v>
      </c>
      <c r="Q6246" s="22">
        <v>1</v>
      </c>
      <c r="R6246" s="23">
        <v>16135</v>
      </c>
      <c r="S6246" s="130">
        <f>IFERROR(Table1[[#This Row],[Female Voters]]/Table1[[#This Row],[Female Population]],"0.0%")</f>
        <v>0.61878058482744902</v>
      </c>
      <c r="T6246" s="130">
        <f>IFERROR(Table1[[#This Row],[Male Voters]]/Table1[[#This Row],[Male Population]],"0.0%")</f>
        <v>0.54052669423474331</v>
      </c>
      <c r="U6246" s="130">
        <f>IFERROR(Table1[[#This Row],[Total Voters]]/Table1[[#This Row],[Total Population]],"0.0%")</f>
        <v>0.57893580509856712</v>
      </c>
      <c r="V6246" s="130">
        <f>IFERROR(Table1[[#This Row],[Female Ballots]]/Table1[[#This Row],[Female Population]],"0.0%")</f>
        <v>0.26728713585171632</v>
      </c>
      <c r="W6246" s="130">
        <f>IFERROR(Table1[[#This Row],[Male Ballots]]/Table1[[#This Row],[Male Population]],"0.0%")</f>
        <v>0.23802167266670193</v>
      </c>
      <c r="X6246" s="130">
        <f>IFERROR(Table1[[#This Row],[Total Ballots]]/Table1[[#This Row],[Total Population]],"0.0%")</f>
        <v>0.25236064339498532</v>
      </c>
      <c r="Y6246" s="24">
        <f>Table1[[#This Row],[Female Ballots]]/Table1[[#This Row],[Female Voters]]</f>
        <v>0.43195785776997364</v>
      </c>
      <c r="Z6246" s="24">
        <f>Table1[[#This Row],[Male Ballots]]/Table1[[#This Row],[Male Voters]]</f>
        <v>0.44035137432700483</v>
      </c>
      <c r="AA6246" s="24">
        <f>Table1[[#This Row],[Total Ballots]]/Table1[[#This Row],[Total Voters]]</f>
        <v>0.43590436309604214</v>
      </c>
    </row>
    <row r="6247" spans="1:27" s="12" customFormat="1" x14ac:dyDescent="0.35">
      <c r="A6247" s="19" t="s">
        <v>56</v>
      </c>
      <c r="B6247" s="20">
        <v>2013</v>
      </c>
      <c r="C6247" s="17" t="s">
        <v>82</v>
      </c>
      <c r="D6247" s="20"/>
      <c r="E6247" s="37" t="s">
        <v>73</v>
      </c>
      <c r="F6247" s="34" t="s">
        <v>78</v>
      </c>
      <c r="G6247" s="21" t="s">
        <v>62</v>
      </c>
      <c r="H6247" s="22">
        <v>4054.9639000000002</v>
      </c>
      <c r="I6247" s="22">
        <v>4768.9445999999998</v>
      </c>
      <c r="J6247" s="22">
        <v>8823.9079999999994</v>
      </c>
      <c r="K6247" s="31">
        <v>2003</v>
      </c>
      <c r="L6247" s="31">
        <v>1829</v>
      </c>
      <c r="M6247" s="31">
        <v>1</v>
      </c>
      <c r="N6247" s="31">
        <v>3833</v>
      </c>
      <c r="O6247" s="22">
        <v>283</v>
      </c>
      <c r="P6247" s="22">
        <v>270</v>
      </c>
      <c r="Q6247" s="22"/>
      <c r="R6247" s="23">
        <v>553</v>
      </c>
      <c r="S6247" s="130">
        <f>IFERROR(Table1[[#This Row],[Female Voters]]/Table1[[#This Row],[Female Population]],"0.0%")</f>
        <v>0.49396247399391147</v>
      </c>
      <c r="T6247" s="130">
        <f>IFERROR(Table1[[#This Row],[Male Voters]]/Table1[[#This Row],[Male Population]],"0.0%")</f>
        <v>0.38352301261792809</v>
      </c>
      <c r="U6247" s="130">
        <f>IFERROR(Table1[[#This Row],[Total Voters]]/Table1[[#This Row],[Total Population]],"0.0%")</f>
        <v>0.43438802852432279</v>
      </c>
      <c r="V6247" s="130">
        <f>IFERROR(Table1[[#This Row],[Female Ballots]]/Table1[[#This Row],[Female Population]],"0.0%")</f>
        <v>6.9791003564791287E-2</v>
      </c>
      <c r="W6247" s="130">
        <f>IFERROR(Table1[[#This Row],[Male Ballots]]/Table1[[#This Row],[Male Population]],"0.0%")</f>
        <v>5.661630038646287E-2</v>
      </c>
      <c r="X6247" s="130">
        <f>IFERROR(Table1[[#This Row],[Total Ballots]]/Table1[[#This Row],[Total Population]],"0.0%")</f>
        <v>6.2670644344886645E-2</v>
      </c>
      <c r="Y6247" s="24">
        <f>Table1[[#This Row],[Female Ballots]]/Table1[[#This Row],[Female Voters]]</f>
        <v>0.14128806789815276</v>
      </c>
      <c r="Z6247" s="24">
        <f>Table1[[#This Row],[Male Ballots]]/Table1[[#This Row],[Male Voters]]</f>
        <v>0.14762165117550574</v>
      </c>
      <c r="AA6247" s="24">
        <f>Table1[[#This Row],[Total Ballots]]/Table1[[#This Row],[Total Voters]]</f>
        <v>0.14427341507957214</v>
      </c>
    </row>
    <row r="6248" spans="1:27" s="12" customFormat="1" x14ac:dyDescent="0.35">
      <c r="A6248" s="19" t="s">
        <v>56</v>
      </c>
      <c r="B6248" s="20">
        <v>2013</v>
      </c>
      <c r="C6248" s="17" t="s">
        <v>82</v>
      </c>
      <c r="D6248" s="20"/>
      <c r="E6248" s="37" t="s">
        <v>73</v>
      </c>
      <c r="F6248" s="34" t="s">
        <v>78</v>
      </c>
      <c r="G6248" s="21" t="s">
        <v>63</v>
      </c>
      <c r="H6248" s="22">
        <v>5782.9539999999997</v>
      </c>
      <c r="I6248" s="22">
        <v>6323.9249999999993</v>
      </c>
      <c r="J6248" s="22">
        <v>12106.880000000001</v>
      </c>
      <c r="K6248" s="31">
        <v>2990</v>
      </c>
      <c r="L6248" s="31">
        <v>2614</v>
      </c>
      <c r="M6248" s="31">
        <v>1</v>
      </c>
      <c r="N6248" s="31">
        <v>5605</v>
      </c>
      <c r="O6248" s="22">
        <v>548</v>
      </c>
      <c r="P6248" s="22">
        <v>507</v>
      </c>
      <c r="Q6248" s="22"/>
      <c r="R6248" s="23">
        <v>1055</v>
      </c>
      <c r="S6248" s="130">
        <f>IFERROR(Table1[[#This Row],[Female Voters]]/Table1[[#This Row],[Female Population]],"0.0%")</f>
        <v>0.51703679469004948</v>
      </c>
      <c r="T6248" s="130">
        <f>IFERROR(Table1[[#This Row],[Male Voters]]/Table1[[#This Row],[Male Population]],"0.0%")</f>
        <v>0.41335088572366058</v>
      </c>
      <c r="U6248" s="130">
        <f>IFERROR(Table1[[#This Row],[Total Voters]]/Table1[[#This Row],[Total Population]],"0.0%")</f>
        <v>0.46295990379024154</v>
      </c>
      <c r="V6248" s="130">
        <f>IFERROR(Table1[[#This Row],[Female Ballots]]/Table1[[#This Row],[Female Population]],"0.0%")</f>
        <v>9.4761258692356881E-2</v>
      </c>
      <c r="W6248" s="130">
        <f>IFERROR(Table1[[#This Row],[Male Ballots]]/Table1[[#This Row],[Male Population]],"0.0%")</f>
        <v>8.0171728791850014E-2</v>
      </c>
      <c r="X6248" s="130">
        <f>IFERROR(Table1[[#This Row],[Total Ballots]]/Table1[[#This Row],[Total Population]],"0.0%")</f>
        <v>8.7140534968546804E-2</v>
      </c>
      <c r="Y6248" s="24">
        <f>Table1[[#This Row],[Female Ballots]]/Table1[[#This Row],[Female Voters]]</f>
        <v>0.18327759197324414</v>
      </c>
      <c r="Z6248" s="24">
        <f>Table1[[#This Row],[Male Ballots]]/Table1[[#This Row],[Male Voters]]</f>
        <v>0.19395562356541698</v>
      </c>
      <c r="AA6248" s="24">
        <f>Table1[[#This Row],[Total Ballots]]/Table1[[#This Row],[Total Voters]]</f>
        <v>0.18822479928635147</v>
      </c>
    </row>
    <row r="6249" spans="1:27" s="12" customFormat="1" x14ac:dyDescent="0.35">
      <c r="A6249" s="19" t="s">
        <v>56</v>
      </c>
      <c r="B6249" s="20">
        <v>2013</v>
      </c>
      <c r="C6249" s="17" t="s">
        <v>82</v>
      </c>
      <c r="D6249" s="20"/>
      <c r="E6249" s="37" t="s">
        <v>73</v>
      </c>
      <c r="F6249" s="34" t="s">
        <v>78</v>
      </c>
      <c r="G6249" s="21" t="s">
        <v>64</v>
      </c>
      <c r="H6249" s="22">
        <v>5366.991</v>
      </c>
      <c r="I6249" s="22">
        <v>5657.9750000000004</v>
      </c>
      <c r="J6249" s="22">
        <v>11024.966</v>
      </c>
      <c r="K6249" s="31">
        <v>2654</v>
      </c>
      <c r="L6249" s="31">
        <v>2359</v>
      </c>
      <c r="M6249" s="31">
        <v>4</v>
      </c>
      <c r="N6249" s="31">
        <v>5017</v>
      </c>
      <c r="O6249" s="22">
        <v>774</v>
      </c>
      <c r="P6249" s="22">
        <v>705</v>
      </c>
      <c r="Q6249" s="22">
        <v>1</v>
      </c>
      <c r="R6249" s="23">
        <v>1480</v>
      </c>
      <c r="S6249" s="130">
        <f>IFERROR(Table1[[#This Row],[Female Voters]]/Table1[[#This Row],[Female Population]],"0.0%")</f>
        <v>0.49450427623225007</v>
      </c>
      <c r="T6249" s="130">
        <f>IFERROR(Table1[[#This Row],[Male Voters]]/Table1[[#This Row],[Male Population]],"0.0%")</f>
        <v>0.41693362024399189</v>
      </c>
      <c r="U6249" s="130">
        <f>IFERROR(Table1[[#This Row],[Total Voters]]/Table1[[#This Row],[Total Population]],"0.0%")</f>
        <v>0.45505809269615888</v>
      </c>
      <c r="V6249" s="130">
        <f>IFERROR(Table1[[#This Row],[Female Ballots]]/Table1[[#This Row],[Female Population]],"0.0%")</f>
        <v>0.14421488688913398</v>
      </c>
      <c r="W6249" s="130">
        <f>IFERROR(Table1[[#This Row],[Male Ballots]]/Table1[[#This Row],[Male Population]],"0.0%")</f>
        <v>0.1246028835404893</v>
      </c>
      <c r="X6249" s="130">
        <f>IFERROR(Table1[[#This Row],[Total Ballots]]/Table1[[#This Row],[Total Population]],"0.0%")</f>
        <v>0.13424077679695337</v>
      </c>
      <c r="Y6249" s="24">
        <f>Table1[[#This Row],[Female Ballots]]/Table1[[#This Row],[Female Voters]]</f>
        <v>0.29163526752072344</v>
      </c>
      <c r="Z6249" s="24">
        <f>Table1[[#This Row],[Male Ballots]]/Table1[[#This Row],[Male Voters]]</f>
        <v>0.29885544722339974</v>
      </c>
      <c r="AA6249" s="24">
        <f>Table1[[#This Row],[Total Ballots]]/Table1[[#This Row],[Total Voters]]</f>
        <v>0.2949970101654375</v>
      </c>
    </row>
    <row r="6250" spans="1:27" s="12" customFormat="1" x14ac:dyDescent="0.35">
      <c r="A6250" s="19" t="s">
        <v>56</v>
      </c>
      <c r="B6250" s="20">
        <v>2013</v>
      </c>
      <c r="C6250" s="17" t="s">
        <v>82</v>
      </c>
      <c r="D6250" s="20"/>
      <c r="E6250" s="37" t="s">
        <v>73</v>
      </c>
      <c r="F6250" s="34" t="s">
        <v>78</v>
      </c>
      <c r="G6250" s="21" t="s">
        <v>65</v>
      </c>
      <c r="H6250" s="22">
        <v>5210.0519999999997</v>
      </c>
      <c r="I6250" s="22">
        <v>5458.0339999999997</v>
      </c>
      <c r="J6250" s="22">
        <v>10668.085999999999</v>
      </c>
      <c r="K6250" s="31">
        <v>3231</v>
      </c>
      <c r="L6250" s="31">
        <v>2944</v>
      </c>
      <c r="M6250" s="31"/>
      <c r="N6250" s="31">
        <v>6175</v>
      </c>
      <c r="O6250" s="22">
        <v>1311</v>
      </c>
      <c r="P6250" s="22">
        <v>1175</v>
      </c>
      <c r="Q6250" s="22"/>
      <c r="R6250" s="23">
        <v>2486</v>
      </c>
      <c r="S6250" s="130">
        <f>IFERROR(Table1[[#This Row],[Female Voters]]/Table1[[#This Row],[Female Population]],"0.0%")</f>
        <v>0.62014736129313108</v>
      </c>
      <c r="T6250" s="130">
        <f>IFERROR(Table1[[#This Row],[Male Voters]]/Table1[[#This Row],[Male Population]],"0.0%")</f>
        <v>0.53938835851883671</v>
      </c>
      <c r="U6250" s="130">
        <f>IFERROR(Table1[[#This Row],[Total Voters]]/Table1[[#This Row],[Total Population]],"0.0%")</f>
        <v>0.57882922953564497</v>
      </c>
      <c r="V6250" s="130">
        <f>IFERROR(Table1[[#This Row],[Female Ballots]]/Table1[[#This Row],[Female Population]],"0.0%")</f>
        <v>0.25162896646712934</v>
      </c>
      <c r="W6250" s="130">
        <f>IFERROR(Table1[[#This Row],[Male Ballots]]/Table1[[#This Row],[Male Population]],"0.0%")</f>
        <v>0.21527898140612536</v>
      </c>
      <c r="X6250" s="130">
        <f>IFERROR(Table1[[#This Row],[Total Ballots]]/Table1[[#This Row],[Total Population]],"0.0%")</f>
        <v>0.23303149224706288</v>
      </c>
      <c r="Y6250" s="24">
        <f>Table1[[#This Row],[Female Ballots]]/Table1[[#This Row],[Female Voters]]</f>
        <v>0.40575673166202414</v>
      </c>
      <c r="Z6250" s="24">
        <f>Table1[[#This Row],[Male Ballots]]/Table1[[#This Row],[Male Voters]]</f>
        <v>0.39911684782608697</v>
      </c>
      <c r="AA6250" s="24">
        <f>Table1[[#This Row],[Total Ballots]]/Table1[[#This Row],[Total Voters]]</f>
        <v>0.40259109311740893</v>
      </c>
    </row>
    <row r="6251" spans="1:27" s="12" customFormat="1" x14ac:dyDescent="0.35">
      <c r="A6251" s="19" t="s">
        <v>56</v>
      </c>
      <c r="B6251" s="20">
        <v>2013</v>
      </c>
      <c r="C6251" s="17" t="s">
        <v>82</v>
      </c>
      <c r="D6251" s="20"/>
      <c r="E6251" s="37" t="s">
        <v>73</v>
      </c>
      <c r="F6251" s="34" t="s">
        <v>78</v>
      </c>
      <c r="G6251" s="21" t="s">
        <v>66</v>
      </c>
      <c r="H6251" s="22">
        <v>4821.0889999999999</v>
      </c>
      <c r="I6251" s="22">
        <v>4898.0810000000001</v>
      </c>
      <c r="J6251" s="22">
        <v>9719.17</v>
      </c>
      <c r="K6251" s="31">
        <v>3558</v>
      </c>
      <c r="L6251" s="31">
        <v>3415</v>
      </c>
      <c r="M6251" s="31">
        <v>1</v>
      </c>
      <c r="N6251" s="31">
        <v>6974</v>
      </c>
      <c r="O6251" s="22">
        <v>2073</v>
      </c>
      <c r="P6251" s="22">
        <v>1963</v>
      </c>
      <c r="Q6251" s="22"/>
      <c r="R6251" s="23">
        <v>4036</v>
      </c>
      <c r="S6251" s="130">
        <f>IFERROR(Table1[[#This Row],[Female Voters]]/Table1[[#This Row],[Female Population]],"0.0%")</f>
        <v>0.73800753315277934</v>
      </c>
      <c r="T6251" s="130">
        <f>IFERROR(Table1[[#This Row],[Male Voters]]/Table1[[#This Row],[Male Population]],"0.0%")</f>
        <v>0.69721182642753354</v>
      </c>
      <c r="U6251" s="130">
        <f>IFERROR(Table1[[#This Row],[Total Voters]]/Table1[[#This Row],[Total Population]],"0.0%")</f>
        <v>0.71755098429186859</v>
      </c>
      <c r="V6251" s="130">
        <f>IFERROR(Table1[[#This Row],[Female Ballots]]/Table1[[#This Row],[Female Population]],"0.0%")</f>
        <v>0.42998583929896339</v>
      </c>
      <c r="W6251" s="130">
        <f>IFERROR(Table1[[#This Row],[Male Ballots]]/Table1[[#This Row],[Male Population]],"0.0%")</f>
        <v>0.40076919920270815</v>
      </c>
      <c r="X6251" s="130">
        <f>IFERROR(Table1[[#This Row],[Total Ballots]]/Table1[[#This Row],[Total Population]],"0.0%")</f>
        <v>0.41526179704645561</v>
      </c>
      <c r="Y6251" s="24">
        <f>Table1[[#This Row],[Female Ballots]]/Table1[[#This Row],[Female Voters]]</f>
        <v>0.58263069139966273</v>
      </c>
      <c r="Z6251" s="24">
        <f>Table1[[#This Row],[Male Ballots]]/Table1[[#This Row],[Male Voters]]</f>
        <v>0.57481698389458269</v>
      </c>
      <c r="AA6251" s="24">
        <f>Table1[[#This Row],[Total Ballots]]/Table1[[#This Row],[Total Voters]]</f>
        <v>0.57872096357900771</v>
      </c>
    </row>
    <row r="6252" spans="1:27" s="12" customFormat="1" x14ac:dyDescent="0.35">
      <c r="A6252" s="19" t="s">
        <v>56</v>
      </c>
      <c r="B6252" s="20">
        <v>2013</v>
      </c>
      <c r="C6252" s="17" t="s">
        <v>82</v>
      </c>
      <c r="D6252" s="20"/>
      <c r="E6252" s="37" t="s">
        <v>73</v>
      </c>
      <c r="F6252" s="34" t="s">
        <v>78</v>
      </c>
      <c r="G6252" s="21" t="s">
        <v>67</v>
      </c>
      <c r="H6252" s="22">
        <v>6056.1406999999999</v>
      </c>
      <c r="I6252" s="22">
        <v>5537.1265999999996</v>
      </c>
      <c r="J6252" s="22">
        <v>11593.267</v>
      </c>
      <c r="K6252" s="31">
        <v>4927</v>
      </c>
      <c r="L6252" s="31">
        <v>4484</v>
      </c>
      <c r="M6252" s="31"/>
      <c r="N6252" s="31">
        <v>9411</v>
      </c>
      <c r="O6252" s="22">
        <v>3375</v>
      </c>
      <c r="P6252" s="22">
        <v>3150</v>
      </c>
      <c r="Q6252" s="22"/>
      <c r="R6252" s="23">
        <v>6525</v>
      </c>
      <c r="S6252" s="130">
        <f>IFERROR(Table1[[#This Row],[Female Voters]]/Table1[[#This Row],[Female Population]],"0.0%")</f>
        <v>0.81355441428234987</v>
      </c>
      <c r="T6252" s="130">
        <f>IFERROR(Table1[[#This Row],[Male Voters]]/Table1[[#This Row],[Male Population]],"0.0%")</f>
        <v>0.80980629917329328</v>
      </c>
      <c r="U6252" s="130">
        <f>IFERROR(Table1[[#This Row],[Total Voters]]/Table1[[#This Row],[Total Population]],"0.0%")</f>
        <v>0.8117642766271147</v>
      </c>
      <c r="V6252" s="130">
        <f>IFERROR(Table1[[#This Row],[Female Ballots]]/Table1[[#This Row],[Female Population]],"0.0%")</f>
        <v>0.55728559939170508</v>
      </c>
      <c r="W6252" s="130">
        <f>IFERROR(Table1[[#This Row],[Male Ballots]]/Table1[[#This Row],[Male Population]],"0.0%")</f>
        <v>0.56888711917838397</v>
      </c>
      <c r="X6252" s="130">
        <f>IFERROR(Table1[[#This Row],[Total Ballots]]/Table1[[#This Row],[Total Population]],"0.0%")</f>
        <v>0.56282668207331032</v>
      </c>
      <c r="Y6252" s="24">
        <f>Table1[[#This Row],[Female Ballots]]/Table1[[#This Row],[Female Voters]]</f>
        <v>0.68500101481631825</v>
      </c>
      <c r="Z6252" s="24">
        <f>Table1[[#This Row],[Male Ballots]]/Table1[[#This Row],[Male Voters]]</f>
        <v>0.70249776984834966</v>
      </c>
      <c r="AA6252" s="24">
        <f>Table1[[#This Row],[Total Ballots]]/Table1[[#This Row],[Total Voters]]</f>
        <v>0.69333758367867393</v>
      </c>
    </row>
    <row r="6253" spans="1:27" s="12" customFormat="1" x14ac:dyDescent="0.35">
      <c r="A6253" s="19" t="s">
        <v>54</v>
      </c>
      <c r="B6253" s="20">
        <v>2013</v>
      </c>
      <c r="C6253" s="17" t="s">
        <v>82</v>
      </c>
      <c r="D6253" s="20"/>
      <c r="E6253" s="37" t="s">
        <v>74</v>
      </c>
      <c r="F6253" s="34" t="s">
        <v>78</v>
      </c>
      <c r="G6253" s="21" t="s">
        <v>79</v>
      </c>
      <c r="H6253" s="22">
        <v>28092.998100000001</v>
      </c>
      <c r="I6253" s="22">
        <v>29725.993000000002</v>
      </c>
      <c r="J6253" s="22">
        <v>57818.991599999994</v>
      </c>
      <c r="K6253" s="22">
        <v>19853</v>
      </c>
      <c r="L6253" s="22">
        <v>17948</v>
      </c>
      <c r="M6253" s="22">
        <v>37</v>
      </c>
      <c r="N6253" s="22">
        <v>37838</v>
      </c>
      <c r="O6253" s="22">
        <v>9723</v>
      </c>
      <c r="P6253" s="22">
        <v>8569</v>
      </c>
      <c r="Q6253" s="22">
        <v>8</v>
      </c>
      <c r="R6253" s="23">
        <v>18300</v>
      </c>
      <c r="S6253" s="130">
        <f>IFERROR(Table1[[#This Row],[Female Voters]]/Table1[[#This Row],[Female Population]],"0.0%")</f>
        <v>0.70668854670943793</v>
      </c>
      <c r="T6253" s="130">
        <f>IFERROR(Table1[[#This Row],[Male Voters]]/Table1[[#This Row],[Male Population]],"0.0%")</f>
        <v>0.60378134382255955</v>
      </c>
      <c r="U6253" s="130">
        <f>IFERROR(Table1[[#This Row],[Total Voters]]/Table1[[#This Row],[Total Population]],"0.0%")</f>
        <v>0.65442165200266145</v>
      </c>
      <c r="V6253" s="130">
        <f>IFERROR(Table1[[#This Row],[Female Ballots]]/Table1[[#This Row],[Female Population]],"0.0%")</f>
        <v>0.34610047547755324</v>
      </c>
      <c r="W6253" s="130">
        <f>IFERROR(Table1[[#This Row],[Male Ballots]]/Table1[[#This Row],[Male Population]],"0.0%")</f>
        <v>0.28826623218272301</v>
      </c>
      <c r="X6253" s="130">
        <f>IFERROR(Table1[[#This Row],[Total Ballots]]/Table1[[#This Row],[Total Population]],"0.0%")</f>
        <v>0.31650500110071106</v>
      </c>
      <c r="Y6253" s="24">
        <f>Table1[[#This Row],[Female Ballots]]/Table1[[#This Row],[Female Voters]]</f>
        <v>0.48974966000100739</v>
      </c>
      <c r="Z6253" s="24">
        <f>Table1[[#This Row],[Male Ballots]]/Table1[[#This Row],[Male Voters]]</f>
        <v>0.47743481167818141</v>
      </c>
      <c r="AA6253" s="24">
        <f>Table1[[#This Row],[Total Ballots]]/Table1[[#This Row],[Total Voters]]</f>
        <v>0.48364078439663832</v>
      </c>
    </row>
    <row r="6254" spans="1:27" s="12" customFormat="1" x14ac:dyDescent="0.35">
      <c r="A6254" s="19" t="s">
        <v>54</v>
      </c>
      <c r="B6254" s="20">
        <v>2013</v>
      </c>
      <c r="C6254" s="17" t="s">
        <v>82</v>
      </c>
      <c r="D6254" s="20"/>
      <c r="E6254" s="37" t="s">
        <v>74</v>
      </c>
      <c r="F6254" s="34" t="s">
        <v>78</v>
      </c>
      <c r="G6254" s="21" t="s">
        <v>62</v>
      </c>
      <c r="H6254" s="22">
        <v>2695.9988000000003</v>
      </c>
      <c r="I6254" s="22">
        <v>3201.9987999999994</v>
      </c>
      <c r="J6254" s="22">
        <v>5897.998599999999</v>
      </c>
      <c r="K6254" s="31">
        <v>1479</v>
      </c>
      <c r="L6254" s="31">
        <v>1502</v>
      </c>
      <c r="M6254" s="31">
        <v>10</v>
      </c>
      <c r="N6254" s="31">
        <v>2991</v>
      </c>
      <c r="O6254" s="22">
        <v>239</v>
      </c>
      <c r="P6254" s="22">
        <v>240</v>
      </c>
      <c r="Q6254" s="22"/>
      <c r="R6254" s="23">
        <v>479</v>
      </c>
      <c r="S6254" s="130">
        <f>IFERROR(Table1[[#This Row],[Female Voters]]/Table1[[#This Row],[Female Population]],"0.0%")</f>
        <v>0.54859074863089696</v>
      </c>
      <c r="T6254" s="130">
        <f>IFERROR(Table1[[#This Row],[Male Voters]]/Table1[[#This Row],[Male Population]],"0.0%")</f>
        <v>0.46908199965596498</v>
      </c>
      <c r="U6254" s="130">
        <f>IFERROR(Table1[[#This Row],[Total Voters]]/Table1[[#This Row],[Total Population]],"0.0%")</f>
        <v>0.50712117836040183</v>
      </c>
      <c r="V6254" s="130">
        <f>IFERROR(Table1[[#This Row],[Female Ballots]]/Table1[[#This Row],[Female Population]],"0.0%")</f>
        <v>8.8649891090455971E-2</v>
      </c>
      <c r="W6254" s="130">
        <f>IFERROR(Table1[[#This Row],[Male Ballots]]/Table1[[#This Row],[Male Population]],"0.0%")</f>
        <v>7.4953182368463114E-2</v>
      </c>
      <c r="X6254" s="130">
        <f>IFERROR(Table1[[#This Row],[Total Ballots]]/Table1[[#This Row],[Total Population]],"0.0%")</f>
        <v>8.1213990115223164E-2</v>
      </c>
      <c r="Y6254" s="24">
        <f>Table1[[#This Row],[Female Ballots]]/Table1[[#This Row],[Female Voters]]</f>
        <v>0.16159567275185938</v>
      </c>
      <c r="Z6254" s="24">
        <f>Table1[[#This Row],[Male Ballots]]/Table1[[#This Row],[Male Voters]]</f>
        <v>0.15978695073235685</v>
      </c>
      <c r="AA6254" s="24">
        <f>Table1[[#This Row],[Total Ballots]]/Table1[[#This Row],[Total Voters]]</f>
        <v>0.16014710799063858</v>
      </c>
    </row>
    <row r="6255" spans="1:27" s="12" customFormat="1" x14ac:dyDescent="0.35">
      <c r="A6255" s="19" t="s">
        <v>54</v>
      </c>
      <c r="B6255" s="20">
        <v>2013</v>
      </c>
      <c r="C6255" s="17" t="s">
        <v>82</v>
      </c>
      <c r="D6255" s="20"/>
      <c r="E6255" s="37" t="s">
        <v>74</v>
      </c>
      <c r="F6255" s="34" t="s">
        <v>78</v>
      </c>
      <c r="G6255" s="21" t="s">
        <v>63</v>
      </c>
      <c r="H6255" s="22">
        <v>3870.9989999999998</v>
      </c>
      <c r="I6255" s="22">
        <v>4656.9979999999996</v>
      </c>
      <c r="J6255" s="22">
        <v>8527.9969999999994</v>
      </c>
      <c r="K6255" s="31">
        <v>2433</v>
      </c>
      <c r="L6255" s="31">
        <v>2155</v>
      </c>
      <c r="M6255" s="31">
        <v>4</v>
      </c>
      <c r="N6255" s="31">
        <v>4592</v>
      </c>
      <c r="O6255" s="22">
        <v>504</v>
      </c>
      <c r="P6255" s="22">
        <v>395</v>
      </c>
      <c r="Q6255" s="22">
        <v>2</v>
      </c>
      <c r="R6255" s="23">
        <v>901</v>
      </c>
      <c r="S6255" s="130">
        <f>IFERROR(Table1[[#This Row],[Female Voters]]/Table1[[#This Row],[Female Population]],"0.0%")</f>
        <v>0.62851992470160811</v>
      </c>
      <c r="T6255" s="130">
        <f>IFERROR(Table1[[#This Row],[Male Voters]]/Table1[[#This Row],[Male Population]],"0.0%")</f>
        <v>0.46274445468948028</v>
      </c>
      <c r="U6255" s="130">
        <f>IFERROR(Table1[[#This Row],[Total Voters]]/Table1[[#This Row],[Total Population]],"0.0%")</f>
        <v>0.53846172788287805</v>
      </c>
      <c r="V6255" s="130">
        <f>IFERROR(Table1[[#This Row],[Female Ballots]]/Table1[[#This Row],[Female Population]],"0.0%")</f>
        <v>0.13019894864348971</v>
      </c>
      <c r="W6255" s="130">
        <f>IFERROR(Table1[[#This Row],[Male Ballots]]/Table1[[#This Row],[Male Population]],"0.0%")</f>
        <v>8.4818589142619347E-2</v>
      </c>
      <c r="X6255" s="130">
        <f>IFERROR(Table1[[#This Row],[Total Ballots]]/Table1[[#This Row],[Total Population]],"0.0%")</f>
        <v>0.10565200714775111</v>
      </c>
      <c r="Y6255" s="24">
        <f>Table1[[#This Row],[Female Ballots]]/Table1[[#This Row],[Female Voters]]</f>
        <v>0.20715166461159062</v>
      </c>
      <c r="Z6255" s="24">
        <f>Table1[[#This Row],[Male Ballots]]/Table1[[#This Row],[Male Voters]]</f>
        <v>0.18329466357308585</v>
      </c>
      <c r="AA6255" s="24">
        <f>Table1[[#This Row],[Total Ballots]]/Table1[[#This Row],[Total Voters]]</f>
        <v>0.19621080139372823</v>
      </c>
    </row>
    <row r="6256" spans="1:27" s="12" customFormat="1" x14ac:dyDescent="0.35">
      <c r="A6256" s="19" t="s">
        <v>54</v>
      </c>
      <c r="B6256" s="20">
        <v>2013</v>
      </c>
      <c r="C6256" s="17" t="s">
        <v>82</v>
      </c>
      <c r="D6256" s="20"/>
      <c r="E6256" s="37" t="s">
        <v>74</v>
      </c>
      <c r="F6256" s="34" t="s">
        <v>78</v>
      </c>
      <c r="G6256" s="21" t="s">
        <v>64</v>
      </c>
      <c r="H6256" s="22">
        <v>4021</v>
      </c>
      <c r="I6256" s="22">
        <v>4701.9979999999996</v>
      </c>
      <c r="J6256" s="22">
        <v>8722.9979999999996</v>
      </c>
      <c r="K6256" s="31">
        <v>2487</v>
      </c>
      <c r="L6256" s="31">
        <v>2255</v>
      </c>
      <c r="M6256" s="31">
        <v>5</v>
      </c>
      <c r="N6256" s="31">
        <v>4747</v>
      </c>
      <c r="O6256" s="22">
        <v>735</v>
      </c>
      <c r="P6256" s="22">
        <v>625</v>
      </c>
      <c r="Q6256" s="22">
        <v>1</v>
      </c>
      <c r="R6256" s="23">
        <v>1361</v>
      </c>
      <c r="S6256" s="130">
        <f>IFERROR(Table1[[#This Row],[Female Voters]]/Table1[[#This Row],[Female Population]],"0.0%")</f>
        <v>0.61850285998507837</v>
      </c>
      <c r="T6256" s="130">
        <f>IFERROR(Table1[[#This Row],[Male Voters]]/Table1[[#This Row],[Male Population]],"0.0%")</f>
        <v>0.47958336009500646</v>
      </c>
      <c r="U6256" s="130">
        <f>IFERROR(Table1[[#This Row],[Total Voters]]/Table1[[#This Row],[Total Population]],"0.0%")</f>
        <v>0.54419363617875416</v>
      </c>
      <c r="V6256" s="130">
        <f>IFERROR(Table1[[#This Row],[Female Ballots]]/Table1[[#This Row],[Female Population]],"0.0%")</f>
        <v>0.18279035065904004</v>
      </c>
      <c r="W6256" s="130">
        <f>IFERROR(Table1[[#This Row],[Male Ballots]]/Table1[[#This Row],[Male Population]],"0.0%")</f>
        <v>0.13292221732123238</v>
      </c>
      <c r="X6256" s="130">
        <f>IFERROR(Table1[[#This Row],[Total Ballots]]/Table1[[#This Row],[Total Population]],"0.0%")</f>
        <v>0.15602433933837886</v>
      </c>
      <c r="Y6256" s="24">
        <f>Table1[[#This Row],[Female Ballots]]/Table1[[#This Row],[Female Voters]]</f>
        <v>0.29553679131483718</v>
      </c>
      <c r="Z6256" s="24">
        <f>Table1[[#This Row],[Male Ballots]]/Table1[[#This Row],[Male Voters]]</f>
        <v>0.27716186252771619</v>
      </c>
      <c r="AA6256" s="24">
        <f>Table1[[#This Row],[Total Ballots]]/Table1[[#This Row],[Total Voters]]</f>
        <v>0.28670739414366969</v>
      </c>
    </row>
    <row r="6257" spans="1:27" s="12" customFormat="1" x14ac:dyDescent="0.35">
      <c r="A6257" s="19" t="s">
        <v>54</v>
      </c>
      <c r="B6257" s="20">
        <v>2013</v>
      </c>
      <c r="C6257" s="17" t="s">
        <v>82</v>
      </c>
      <c r="D6257" s="20"/>
      <c r="E6257" s="37" t="s">
        <v>74</v>
      </c>
      <c r="F6257" s="34" t="s">
        <v>78</v>
      </c>
      <c r="G6257" s="21" t="s">
        <v>65</v>
      </c>
      <c r="H6257" s="22">
        <v>4978</v>
      </c>
      <c r="I6257" s="22">
        <v>5280.9979999999996</v>
      </c>
      <c r="J6257" s="22">
        <v>10258.998</v>
      </c>
      <c r="K6257" s="31">
        <v>3300</v>
      </c>
      <c r="L6257" s="31">
        <v>2929</v>
      </c>
      <c r="M6257" s="31">
        <v>8</v>
      </c>
      <c r="N6257" s="31">
        <v>6237</v>
      </c>
      <c r="O6257" s="22">
        <v>1452</v>
      </c>
      <c r="P6257" s="22">
        <v>1214</v>
      </c>
      <c r="Q6257" s="22">
        <v>2</v>
      </c>
      <c r="R6257" s="23">
        <v>2668</v>
      </c>
      <c r="S6257" s="130">
        <f>IFERROR(Table1[[#This Row],[Female Voters]]/Table1[[#This Row],[Female Population]],"0.0%")</f>
        <v>0.66291683406990765</v>
      </c>
      <c r="T6257" s="130">
        <f>IFERROR(Table1[[#This Row],[Male Voters]]/Table1[[#This Row],[Male Population]],"0.0%")</f>
        <v>0.55463001500852682</v>
      </c>
      <c r="U6257" s="130">
        <f>IFERROR(Table1[[#This Row],[Total Voters]]/Table1[[#This Row],[Total Population]],"0.0%")</f>
        <v>0.60795411013824163</v>
      </c>
      <c r="V6257" s="130">
        <f>IFERROR(Table1[[#This Row],[Female Ballots]]/Table1[[#This Row],[Female Population]],"0.0%")</f>
        <v>0.29168340699075934</v>
      </c>
      <c r="W6257" s="130">
        <f>IFERROR(Table1[[#This Row],[Male Ballots]]/Table1[[#This Row],[Male Population]],"0.0%")</f>
        <v>0.229880791471612</v>
      </c>
      <c r="X6257" s="130">
        <f>IFERROR(Table1[[#This Row],[Total Ballots]]/Table1[[#This Row],[Total Population]],"0.0%")</f>
        <v>0.26006438445547997</v>
      </c>
      <c r="Y6257" s="24">
        <f>Table1[[#This Row],[Female Ballots]]/Table1[[#This Row],[Female Voters]]</f>
        <v>0.44</v>
      </c>
      <c r="Z6257" s="24">
        <f>Table1[[#This Row],[Male Ballots]]/Table1[[#This Row],[Male Voters]]</f>
        <v>0.41447593035165586</v>
      </c>
      <c r="AA6257" s="24">
        <f>Table1[[#This Row],[Total Ballots]]/Table1[[#This Row],[Total Voters]]</f>
        <v>0.42776976110309445</v>
      </c>
    </row>
    <row r="6258" spans="1:27" s="12" customFormat="1" x14ac:dyDescent="0.35">
      <c r="A6258" s="19" t="s">
        <v>54</v>
      </c>
      <c r="B6258" s="20">
        <v>2013</v>
      </c>
      <c r="C6258" s="17" t="s">
        <v>82</v>
      </c>
      <c r="D6258" s="20"/>
      <c r="E6258" s="37" t="s">
        <v>74</v>
      </c>
      <c r="F6258" s="34" t="s">
        <v>78</v>
      </c>
      <c r="G6258" s="21" t="s">
        <v>66</v>
      </c>
      <c r="H6258" s="22">
        <v>5546</v>
      </c>
      <c r="I6258" s="22">
        <v>5529</v>
      </c>
      <c r="J6258" s="22">
        <v>11075</v>
      </c>
      <c r="K6258" s="31">
        <v>4396</v>
      </c>
      <c r="L6258" s="31">
        <v>3947</v>
      </c>
      <c r="M6258" s="31">
        <v>5</v>
      </c>
      <c r="N6258" s="31">
        <v>8348</v>
      </c>
      <c r="O6258" s="22">
        <v>2634</v>
      </c>
      <c r="P6258" s="22">
        <v>2339</v>
      </c>
      <c r="Q6258" s="22">
        <v>1</v>
      </c>
      <c r="R6258" s="23">
        <v>4974</v>
      </c>
      <c r="S6258" s="130">
        <f>IFERROR(Table1[[#This Row],[Female Voters]]/Table1[[#This Row],[Female Population]],"0.0%")</f>
        <v>0.79264334655607649</v>
      </c>
      <c r="T6258" s="130">
        <f>IFERROR(Table1[[#This Row],[Male Voters]]/Table1[[#This Row],[Male Population]],"0.0%")</f>
        <v>0.71387230964007953</v>
      </c>
      <c r="U6258" s="130">
        <f>IFERROR(Table1[[#This Row],[Total Voters]]/Table1[[#This Row],[Total Population]],"0.0%")</f>
        <v>0.75376975169300231</v>
      </c>
      <c r="V6258" s="130">
        <f>IFERROR(Table1[[#This Row],[Female Ballots]]/Table1[[#This Row],[Female Population]],"0.0%")</f>
        <v>0.47493689145329965</v>
      </c>
      <c r="W6258" s="130">
        <f>IFERROR(Table1[[#This Row],[Male Ballots]]/Table1[[#This Row],[Male Population]],"0.0%")</f>
        <v>0.42304214143606439</v>
      </c>
      <c r="X6258" s="130">
        <f>IFERROR(Table1[[#This Row],[Total Ballots]]/Table1[[#This Row],[Total Population]],"0.0%")</f>
        <v>0.44911963882618511</v>
      </c>
      <c r="Y6258" s="24">
        <f>Table1[[#This Row],[Female Ballots]]/Table1[[#This Row],[Female Voters]]</f>
        <v>0.59918107370336671</v>
      </c>
      <c r="Z6258" s="24">
        <f>Table1[[#This Row],[Male Ballots]]/Table1[[#This Row],[Male Voters]]</f>
        <v>0.59260197618444388</v>
      </c>
      <c r="AA6258" s="24">
        <f>Table1[[#This Row],[Total Ballots]]/Table1[[#This Row],[Total Voters]]</f>
        <v>0.59583133684714906</v>
      </c>
    </row>
    <row r="6259" spans="1:27" s="12" customFormat="1" x14ac:dyDescent="0.35">
      <c r="A6259" s="19" t="s">
        <v>54</v>
      </c>
      <c r="B6259" s="20">
        <v>2013</v>
      </c>
      <c r="C6259" s="17" t="s">
        <v>82</v>
      </c>
      <c r="D6259" s="20"/>
      <c r="E6259" s="37" t="s">
        <v>74</v>
      </c>
      <c r="F6259" s="34" t="s">
        <v>78</v>
      </c>
      <c r="G6259" s="21" t="s">
        <v>67</v>
      </c>
      <c r="H6259" s="22">
        <v>6981.0002999999997</v>
      </c>
      <c r="I6259" s="22">
        <v>6355.0002000000004</v>
      </c>
      <c r="J6259" s="22">
        <v>13336</v>
      </c>
      <c r="K6259" s="31">
        <v>5758</v>
      </c>
      <c r="L6259" s="31">
        <v>5160</v>
      </c>
      <c r="M6259" s="31">
        <v>5</v>
      </c>
      <c r="N6259" s="31">
        <v>10923</v>
      </c>
      <c r="O6259" s="22">
        <v>4159</v>
      </c>
      <c r="P6259" s="22">
        <v>3756</v>
      </c>
      <c r="Q6259" s="22">
        <v>2</v>
      </c>
      <c r="R6259" s="23">
        <v>7917</v>
      </c>
      <c r="S6259" s="130">
        <f>IFERROR(Table1[[#This Row],[Female Voters]]/Table1[[#This Row],[Female Population]],"0.0%")</f>
        <v>0.82481016366665971</v>
      </c>
      <c r="T6259" s="130">
        <f>IFERROR(Table1[[#This Row],[Male Voters]]/Table1[[#This Row],[Male Population]],"0.0%")</f>
        <v>0.81195906177941579</v>
      </c>
      <c r="U6259" s="130">
        <f>IFERROR(Table1[[#This Row],[Total Voters]]/Table1[[#This Row],[Total Population]],"0.0%")</f>
        <v>0.81906118776244752</v>
      </c>
      <c r="V6259" s="130">
        <f>IFERROR(Table1[[#This Row],[Female Ballots]]/Table1[[#This Row],[Female Population]],"0.0%")</f>
        <v>0.59575989418020803</v>
      </c>
      <c r="W6259" s="130">
        <f>IFERROR(Table1[[#This Row],[Male Ballots]]/Table1[[#This Row],[Male Population]],"0.0%")</f>
        <v>0.59103066589990028</v>
      </c>
      <c r="X6259" s="130">
        <f>IFERROR(Table1[[#This Row],[Total Ballots]]/Table1[[#This Row],[Total Population]],"0.0%")</f>
        <v>0.59365626874625077</v>
      </c>
      <c r="Y6259" s="24">
        <f>Table1[[#This Row],[Female Ballots]]/Table1[[#This Row],[Female Voters]]</f>
        <v>0.72229940951719351</v>
      </c>
      <c r="Z6259" s="24">
        <f>Table1[[#This Row],[Male Ballots]]/Table1[[#This Row],[Male Voters]]</f>
        <v>0.72790697674418603</v>
      </c>
      <c r="AA6259" s="24">
        <f>Table1[[#This Row],[Total Ballots]]/Table1[[#This Row],[Total Voters]]</f>
        <v>0.72480087887942868</v>
      </c>
    </row>
    <row r="6260" spans="1:27" s="12" customFormat="1" x14ac:dyDescent="0.35">
      <c r="A6260" s="19" t="s">
        <v>30</v>
      </c>
      <c r="B6260" s="20">
        <v>2013</v>
      </c>
      <c r="C6260" s="17" t="s">
        <v>82</v>
      </c>
      <c r="D6260" s="20"/>
      <c r="E6260" s="37" t="s">
        <v>74</v>
      </c>
      <c r="F6260" s="34" t="s">
        <v>78</v>
      </c>
      <c r="G6260" s="21" t="s">
        <v>79</v>
      </c>
      <c r="H6260" s="22">
        <v>32665.987700000001</v>
      </c>
      <c r="I6260" s="22">
        <v>31561.018600000003</v>
      </c>
      <c r="J6260" s="22">
        <v>64227.008099999999</v>
      </c>
      <c r="K6260" s="22">
        <v>26354</v>
      </c>
      <c r="L6260" s="22">
        <v>23889</v>
      </c>
      <c r="M6260" s="22">
        <v>0</v>
      </c>
      <c r="N6260" s="22">
        <v>50243</v>
      </c>
      <c r="O6260" s="22">
        <v>15300</v>
      </c>
      <c r="P6260" s="22">
        <v>13429</v>
      </c>
      <c r="Q6260" s="22">
        <v>0</v>
      </c>
      <c r="R6260" s="23">
        <v>28729</v>
      </c>
      <c r="S6260" s="130">
        <f>IFERROR(Table1[[#This Row],[Female Voters]]/Table1[[#This Row],[Female Population]],"0.0%")</f>
        <v>0.80677187054717459</v>
      </c>
      <c r="T6260" s="130">
        <f>IFERROR(Table1[[#This Row],[Male Voters]]/Table1[[#This Row],[Male Population]],"0.0%")</f>
        <v>0.7569147340510739</v>
      </c>
      <c r="U6260" s="130">
        <f>IFERROR(Table1[[#This Row],[Total Voters]]/Table1[[#This Row],[Total Population]],"0.0%")</f>
        <v>0.78227215444588027</v>
      </c>
      <c r="V6260" s="130">
        <f>IFERROR(Table1[[#This Row],[Female Ballots]]/Table1[[#This Row],[Female Population]],"0.0%")</f>
        <v>0.4683770820130444</v>
      </c>
      <c r="W6260" s="130">
        <f>IFERROR(Table1[[#This Row],[Male Ballots]]/Table1[[#This Row],[Male Population]],"0.0%")</f>
        <v>0.42549323804143629</v>
      </c>
      <c r="X6260" s="130">
        <f>IFERROR(Table1[[#This Row],[Total Ballots]]/Table1[[#This Row],[Total Population]],"0.0%")</f>
        <v>0.44730403688226605</v>
      </c>
      <c r="Y6260" s="24">
        <f>Table1[[#This Row],[Female Ballots]]/Table1[[#This Row],[Female Voters]]</f>
        <v>0.58055703119071111</v>
      </c>
      <c r="Z6260" s="24">
        <f>Table1[[#This Row],[Male Ballots]]/Table1[[#This Row],[Male Voters]]</f>
        <v>0.56214157143455146</v>
      </c>
      <c r="AA6260" s="24">
        <f>Table1[[#This Row],[Total Ballots]]/Table1[[#This Row],[Total Voters]]</f>
        <v>0.57180104691200762</v>
      </c>
    </row>
    <row r="6261" spans="1:27" s="12" customFormat="1" x14ac:dyDescent="0.35">
      <c r="A6261" s="19" t="s">
        <v>30</v>
      </c>
      <c r="B6261" s="20">
        <v>2013</v>
      </c>
      <c r="C6261" s="17" t="s">
        <v>82</v>
      </c>
      <c r="D6261" s="20"/>
      <c r="E6261" s="37" t="s">
        <v>74</v>
      </c>
      <c r="F6261" s="34" t="s">
        <v>78</v>
      </c>
      <c r="G6261" s="21" t="s">
        <v>62</v>
      </c>
      <c r="H6261" s="22">
        <v>3004.0096999999996</v>
      </c>
      <c r="I6261" s="22">
        <v>3790.0284999999999</v>
      </c>
      <c r="J6261" s="22">
        <v>6794.0380999999998</v>
      </c>
      <c r="K6261" s="31">
        <v>1861</v>
      </c>
      <c r="L6261" s="31">
        <v>1785</v>
      </c>
      <c r="M6261" s="31"/>
      <c r="N6261" s="31">
        <v>3646</v>
      </c>
      <c r="O6261" s="22">
        <v>390</v>
      </c>
      <c r="P6261" s="22">
        <v>314</v>
      </c>
      <c r="Q6261" s="22"/>
      <c r="R6261" s="23">
        <v>704</v>
      </c>
      <c r="S6261" s="130">
        <f>IFERROR(Table1[[#This Row],[Female Voters]]/Table1[[#This Row],[Female Population]],"0.0%")</f>
        <v>0.61950532316856377</v>
      </c>
      <c r="T6261" s="130">
        <f>IFERROR(Table1[[#This Row],[Male Voters]]/Table1[[#This Row],[Male Population]],"0.0%")</f>
        <v>0.47097271168277494</v>
      </c>
      <c r="U6261" s="130">
        <f>IFERROR(Table1[[#This Row],[Total Voters]]/Table1[[#This Row],[Total Population]],"0.0%")</f>
        <v>0.53664697582428922</v>
      </c>
      <c r="V6261" s="130">
        <f>IFERROR(Table1[[#This Row],[Female Ballots]]/Table1[[#This Row],[Female Population]],"0.0%")</f>
        <v>0.12982647825671137</v>
      </c>
      <c r="W6261" s="130">
        <f>IFERROR(Table1[[#This Row],[Male Ballots]]/Table1[[#This Row],[Male Population]],"0.0%")</f>
        <v>8.2848981214785067E-2</v>
      </c>
      <c r="X6261" s="130">
        <f>IFERROR(Table1[[#This Row],[Total Ballots]]/Table1[[#This Row],[Total Population]],"0.0%")</f>
        <v>0.10362026082838717</v>
      </c>
      <c r="Y6261" s="24">
        <f>Table1[[#This Row],[Female Ballots]]/Table1[[#This Row],[Female Voters]]</f>
        <v>0.20956475013433637</v>
      </c>
      <c r="Z6261" s="24">
        <f>Table1[[#This Row],[Male Ballots]]/Table1[[#This Row],[Male Voters]]</f>
        <v>0.17591036414565828</v>
      </c>
      <c r="AA6261" s="24">
        <f>Table1[[#This Row],[Total Ballots]]/Table1[[#This Row],[Total Voters]]</f>
        <v>0.19308831596269885</v>
      </c>
    </row>
    <row r="6262" spans="1:27" s="12" customFormat="1" x14ac:dyDescent="0.35">
      <c r="A6262" s="19" t="s">
        <v>30</v>
      </c>
      <c r="B6262" s="20">
        <v>2013</v>
      </c>
      <c r="C6262" s="17" t="s">
        <v>82</v>
      </c>
      <c r="D6262" s="20"/>
      <c r="E6262" s="37" t="s">
        <v>74</v>
      </c>
      <c r="F6262" s="34" t="s">
        <v>78</v>
      </c>
      <c r="G6262" s="21" t="s">
        <v>63</v>
      </c>
      <c r="H6262" s="22">
        <v>4570.0040000000008</v>
      </c>
      <c r="I6262" s="22">
        <v>5086.009</v>
      </c>
      <c r="J6262" s="22">
        <v>9656.0119999999988</v>
      </c>
      <c r="K6262" s="31">
        <v>3130</v>
      </c>
      <c r="L6262" s="31">
        <v>2796</v>
      </c>
      <c r="M6262" s="31"/>
      <c r="N6262" s="31">
        <v>5926</v>
      </c>
      <c r="O6262" s="22">
        <v>718</v>
      </c>
      <c r="P6262" s="22">
        <v>580</v>
      </c>
      <c r="Q6262" s="22"/>
      <c r="R6262" s="23">
        <v>1298</v>
      </c>
      <c r="S6262" s="130">
        <f>IFERROR(Table1[[#This Row],[Female Voters]]/Table1[[#This Row],[Female Population]],"0.0%")</f>
        <v>0.68490093225301318</v>
      </c>
      <c r="T6262" s="130">
        <f>IFERROR(Table1[[#This Row],[Male Voters]]/Table1[[#This Row],[Male Population]],"0.0%")</f>
        <v>0.54974342357632477</v>
      </c>
      <c r="U6262" s="130">
        <f>IFERROR(Table1[[#This Row],[Total Voters]]/Table1[[#This Row],[Total Population]],"0.0%")</f>
        <v>0.6137109191662149</v>
      </c>
      <c r="V6262" s="130">
        <f>IFERROR(Table1[[#This Row],[Female Ballots]]/Table1[[#This Row],[Female Population]],"0.0%")</f>
        <v>0.15711145985867844</v>
      </c>
      <c r="W6262" s="130">
        <f>IFERROR(Table1[[#This Row],[Male Ballots]]/Table1[[#This Row],[Male Population]],"0.0%")</f>
        <v>0.11403833536275693</v>
      </c>
      <c r="X6262" s="130">
        <f>IFERROR(Table1[[#This Row],[Total Ballots]]/Table1[[#This Row],[Total Population]],"0.0%")</f>
        <v>0.13442402515655533</v>
      </c>
      <c r="Y6262" s="24">
        <f>Table1[[#This Row],[Female Ballots]]/Table1[[#This Row],[Female Voters]]</f>
        <v>0.22939297124600638</v>
      </c>
      <c r="Z6262" s="24">
        <f>Table1[[#This Row],[Male Ballots]]/Table1[[#This Row],[Male Voters]]</f>
        <v>0.20743919885550788</v>
      </c>
      <c r="AA6262" s="24">
        <f>Table1[[#This Row],[Total Ballots]]/Table1[[#This Row],[Total Voters]]</f>
        <v>0.21903476206547418</v>
      </c>
    </row>
    <row r="6263" spans="1:27" s="12" customFormat="1" x14ac:dyDescent="0.35">
      <c r="A6263" s="19" t="s">
        <v>30</v>
      </c>
      <c r="B6263" s="20">
        <v>2013</v>
      </c>
      <c r="C6263" s="17" t="s">
        <v>82</v>
      </c>
      <c r="D6263" s="20"/>
      <c r="E6263" s="37" t="s">
        <v>74</v>
      </c>
      <c r="F6263" s="34" t="s">
        <v>78</v>
      </c>
      <c r="G6263" s="21" t="s">
        <v>64</v>
      </c>
      <c r="H6263" s="22">
        <v>4298</v>
      </c>
      <c r="I6263" s="22">
        <v>4270.0010000000002</v>
      </c>
      <c r="J6263" s="22">
        <v>8568.0010000000002</v>
      </c>
      <c r="K6263" s="31">
        <v>2984</v>
      </c>
      <c r="L6263" s="31">
        <v>2810</v>
      </c>
      <c r="M6263" s="31"/>
      <c r="N6263" s="31">
        <v>5794</v>
      </c>
      <c r="O6263" s="22">
        <v>1172</v>
      </c>
      <c r="P6263" s="22">
        <v>963</v>
      </c>
      <c r="Q6263" s="22"/>
      <c r="R6263" s="23">
        <v>2135</v>
      </c>
      <c r="S6263" s="130">
        <f>IFERROR(Table1[[#This Row],[Female Voters]]/Table1[[#This Row],[Female Population]],"0.0%")</f>
        <v>0.69427640763145648</v>
      </c>
      <c r="T6263" s="130">
        <f>IFERROR(Table1[[#This Row],[Male Voters]]/Table1[[#This Row],[Male Population]],"0.0%")</f>
        <v>0.65807947117576782</v>
      </c>
      <c r="U6263" s="130">
        <f>IFERROR(Table1[[#This Row],[Total Voters]]/Table1[[#This Row],[Total Population]],"0.0%")</f>
        <v>0.67623708260538251</v>
      </c>
      <c r="V6263" s="130">
        <f>IFERROR(Table1[[#This Row],[Female Ballots]]/Table1[[#This Row],[Female Population]],"0.0%")</f>
        <v>0.27268496975337364</v>
      </c>
      <c r="W6263" s="130">
        <f>IFERROR(Table1[[#This Row],[Male Ballots]]/Table1[[#This Row],[Male Population]],"0.0%")</f>
        <v>0.22552687926770976</v>
      </c>
      <c r="X6263" s="130">
        <f>IFERROR(Table1[[#This Row],[Total Ballots]]/Table1[[#This Row],[Total Population]],"0.0%")</f>
        <v>0.24918297745296714</v>
      </c>
      <c r="Y6263" s="24">
        <f>Table1[[#This Row],[Female Ballots]]/Table1[[#This Row],[Female Voters]]</f>
        <v>0.39276139410187666</v>
      </c>
      <c r="Z6263" s="24">
        <f>Table1[[#This Row],[Male Ballots]]/Table1[[#This Row],[Male Voters]]</f>
        <v>0.34270462633451959</v>
      </c>
      <c r="AA6263" s="24">
        <f>Table1[[#This Row],[Total Ballots]]/Table1[[#This Row],[Total Voters]]</f>
        <v>0.36848463928201586</v>
      </c>
    </row>
    <row r="6264" spans="1:27" s="12" customFormat="1" x14ac:dyDescent="0.35">
      <c r="A6264" s="19" t="s">
        <v>30</v>
      </c>
      <c r="B6264" s="20">
        <v>2013</v>
      </c>
      <c r="C6264" s="17" t="s">
        <v>82</v>
      </c>
      <c r="D6264" s="20"/>
      <c r="E6264" s="37" t="s">
        <v>74</v>
      </c>
      <c r="F6264" s="34" t="s">
        <v>78</v>
      </c>
      <c r="G6264" s="21" t="s">
        <v>65</v>
      </c>
      <c r="H6264" s="22">
        <v>5306.9969999999994</v>
      </c>
      <c r="I6264" s="22">
        <v>4856.9979999999996</v>
      </c>
      <c r="J6264" s="22">
        <v>10163.996999999999</v>
      </c>
      <c r="K6264" s="31">
        <v>4198</v>
      </c>
      <c r="L6264" s="31">
        <v>3812</v>
      </c>
      <c r="M6264" s="31"/>
      <c r="N6264" s="31">
        <v>8010</v>
      </c>
      <c r="O6264" s="22">
        <v>2242</v>
      </c>
      <c r="P6264" s="22">
        <v>1903</v>
      </c>
      <c r="Q6264" s="22"/>
      <c r="R6264" s="23">
        <v>4145</v>
      </c>
      <c r="S6264" s="130">
        <f>IFERROR(Table1[[#This Row],[Female Voters]]/Table1[[#This Row],[Female Population]],"0.0%")</f>
        <v>0.7910311613140163</v>
      </c>
      <c r="T6264" s="130">
        <f>IFERROR(Table1[[#This Row],[Male Voters]]/Table1[[#This Row],[Male Population]],"0.0%")</f>
        <v>0.78484693631745372</v>
      </c>
      <c r="U6264" s="130">
        <f>IFERROR(Table1[[#This Row],[Total Voters]]/Table1[[#This Row],[Total Population]],"0.0%")</f>
        <v>0.78807579341080092</v>
      </c>
      <c r="V6264" s="130">
        <f>IFERROR(Table1[[#This Row],[Female Ballots]]/Table1[[#This Row],[Female Population]],"0.0%")</f>
        <v>0.42246113951072523</v>
      </c>
      <c r="W6264" s="130">
        <f>IFERROR(Table1[[#This Row],[Male Ballots]]/Table1[[#This Row],[Male Population]],"0.0%")</f>
        <v>0.39180580267893877</v>
      </c>
      <c r="X6264" s="130">
        <f>IFERROR(Table1[[#This Row],[Total Ballots]]/Table1[[#This Row],[Total Population]],"0.0%")</f>
        <v>0.40781200545415353</v>
      </c>
      <c r="Y6264" s="24">
        <f>Table1[[#This Row],[Female Ballots]]/Table1[[#This Row],[Female Voters]]</f>
        <v>0.53406383992377326</v>
      </c>
      <c r="Z6264" s="24">
        <f>Table1[[#This Row],[Male Ballots]]/Table1[[#This Row],[Male Voters]]</f>
        <v>0.49921301154249736</v>
      </c>
      <c r="AA6264" s="24">
        <f>Table1[[#This Row],[Total Ballots]]/Table1[[#This Row],[Total Voters]]</f>
        <v>0.51747815230961303</v>
      </c>
    </row>
    <row r="6265" spans="1:27" s="12" customFormat="1" x14ac:dyDescent="0.35">
      <c r="A6265" s="19" t="s">
        <v>30</v>
      </c>
      <c r="B6265" s="20">
        <v>2013</v>
      </c>
      <c r="C6265" s="17" t="s">
        <v>82</v>
      </c>
      <c r="D6265" s="20"/>
      <c r="E6265" s="37" t="s">
        <v>74</v>
      </c>
      <c r="F6265" s="34" t="s">
        <v>78</v>
      </c>
      <c r="G6265" s="21" t="s">
        <v>66</v>
      </c>
      <c r="H6265" s="22">
        <v>6578.9930000000004</v>
      </c>
      <c r="I6265" s="22">
        <v>5723.9949999999999</v>
      </c>
      <c r="J6265" s="22">
        <v>12302.988000000001</v>
      </c>
      <c r="K6265" s="31">
        <v>6023</v>
      </c>
      <c r="L6265" s="31">
        <v>5057</v>
      </c>
      <c r="M6265" s="31"/>
      <c r="N6265" s="31">
        <v>11080</v>
      </c>
      <c r="O6265" s="22">
        <v>4215</v>
      </c>
      <c r="P6265" s="22">
        <v>3425</v>
      </c>
      <c r="Q6265" s="22"/>
      <c r="R6265" s="23">
        <v>7640</v>
      </c>
      <c r="S6265" s="130">
        <f>IFERROR(Table1[[#This Row],[Female Voters]]/Table1[[#This Row],[Female Population]],"0.0%")</f>
        <v>0.91548965016378636</v>
      </c>
      <c r="T6265" s="130">
        <f>IFERROR(Table1[[#This Row],[Male Voters]]/Table1[[#This Row],[Male Population]],"0.0%")</f>
        <v>0.88347386746494361</v>
      </c>
      <c r="U6265" s="130">
        <f>IFERROR(Table1[[#This Row],[Total Voters]]/Table1[[#This Row],[Total Population]],"0.0%")</f>
        <v>0.90059422962942004</v>
      </c>
      <c r="V6265" s="130">
        <f>IFERROR(Table1[[#This Row],[Female Ballots]]/Table1[[#This Row],[Female Population]],"0.0%")</f>
        <v>0.6406755562743417</v>
      </c>
      <c r="W6265" s="130">
        <f>IFERROR(Table1[[#This Row],[Male Ballots]]/Table1[[#This Row],[Male Population]],"0.0%")</f>
        <v>0.5983583144289959</v>
      </c>
      <c r="X6265" s="130">
        <f>IFERROR(Table1[[#This Row],[Total Ballots]]/Table1[[#This Row],[Total Population]],"0.0%")</f>
        <v>0.62098735689248818</v>
      </c>
      <c r="Y6265" s="24">
        <f>Table1[[#This Row],[Female Ballots]]/Table1[[#This Row],[Female Voters]]</f>
        <v>0.69981736676075046</v>
      </c>
      <c r="Z6265" s="24">
        <f>Table1[[#This Row],[Male Ballots]]/Table1[[#This Row],[Male Voters]]</f>
        <v>0.67727901918133282</v>
      </c>
      <c r="AA6265" s="24">
        <f>Table1[[#This Row],[Total Ballots]]/Table1[[#This Row],[Total Voters]]</f>
        <v>0.68953068592057765</v>
      </c>
    </row>
    <row r="6266" spans="1:27" s="12" customFormat="1" x14ac:dyDescent="0.35">
      <c r="A6266" s="19" t="s">
        <v>30</v>
      </c>
      <c r="B6266" s="20">
        <v>2013</v>
      </c>
      <c r="C6266" s="17" t="s">
        <v>82</v>
      </c>
      <c r="D6266" s="20"/>
      <c r="E6266" s="37" t="s">
        <v>74</v>
      </c>
      <c r="F6266" s="34" t="s">
        <v>78</v>
      </c>
      <c r="G6266" s="21" t="s">
        <v>67</v>
      </c>
      <c r="H6266" s="22">
        <v>8907.9840000000004</v>
      </c>
      <c r="I6266" s="22">
        <v>7833.9871000000003</v>
      </c>
      <c r="J6266" s="22">
        <v>16741.972000000002</v>
      </c>
      <c r="K6266" s="31">
        <v>8158</v>
      </c>
      <c r="L6266" s="31">
        <v>7629</v>
      </c>
      <c r="M6266" s="31"/>
      <c r="N6266" s="31">
        <v>15787</v>
      </c>
      <c r="O6266" s="22">
        <v>6563</v>
      </c>
      <c r="P6266" s="22">
        <v>6244</v>
      </c>
      <c r="Q6266" s="22"/>
      <c r="R6266" s="23">
        <v>12807</v>
      </c>
      <c r="S6266" s="130">
        <f>IFERROR(Table1[[#This Row],[Female Voters]]/Table1[[#This Row],[Female Population]],"0.0%")</f>
        <v>0.91580766198053343</v>
      </c>
      <c r="T6266" s="130">
        <f>IFERROR(Table1[[#This Row],[Male Voters]]/Table1[[#This Row],[Male Population]],"0.0%")</f>
        <v>0.97383361787767042</v>
      </c>
      <c r="U6266" s="130">
        <f>IFERROR(Table1[[#This Row],[Total Voters]]/Table1[[#This Row],[Total Population]],"0.0%")</f>
        <v>0.94295940764923025</v>
      </c>
      <c r="V6266" s="130">
        <f>IFERROR(Table1[[#This Row],[Female Ballots]]/Table1[[#This Row],[Female Population]],"0.0%")</f>
        <v>0.73675480333148324</v>
      </c>
      <c r="W6266" s="130">
        <f>IFERROR(Table1[[#This Row],[Male Ballots]]/Table1[[#This Row],[Male Population]],"0.0%")</f>
        <v>0.79703986237097579</v>
      </c>
      <c r="X6266" s="130">
        <f>IFERROR(Table1[[#This Row],[Total Ballots]]/Table1[[#This Row],[Total Population]],"0.0%")</f>
        <v>0.76496364944344664</v>
      </c>
      <c r="Y6266" s="24">
        <f>Table1[[#This Row],[Female Ballots]]/Table1[[#This Row],[Female Voters]]</f>
        <v>0.80448639372395192</v>
      </c>
      <c r="Z6266" s="24">
        <f>Table1[[#This Row],[Male Ballots]]/Table1[[#This Row],[Male Voters]]</f>
        <v>0.81845589199108659</v>
      </c>
      <c r="AA6266" s="24">
        <f>Table1[[#This Row],[Total Ballots]]/Table1[[#This Row],[Total Voters]]</f>
        <v>0.81123709381136377</v>
      </c>
    </row>
    <row r="6267" spans="1:27" s="12" customFormat="1" x14ac:dyDescent="0.35">
      <c r="A6267" s="19" t="s">
        <v>24</v>
      </c>
      <c r="B6267" s="20">
        <v>2013</v>
      </c>
      <c r="C6267" s="17" t="s">
        <v>82</v>
      </c>
      <c r="D6267" s="20"/>
      <c r="E6267" s="37" t="s">
        <v>73</v>
      </c>
      <c r="F6267" s="34" t="s">
        <v>78</v>
      </c>
      <c r="G6267" s="21" t="s">
        <v>79</v>
      </c>
      <c r="H6267" s="22">
        <v>13383.996479999998</v>
      </c>
      <c r="I6267" s="22">
        <v>12924.997499999999</v>
      </c>
      <c r="J6267" s="22">
        <v>26308.994599999998</v>
      </c>
      <c r="K6267" s="22">
        <v>11906</v>
      </c>
      <c r="L6267" s="22">
        <v>10851</v>
      </c>
      <c r="M6267" s="22">
        <v>0</v>
      </c>
      <c r="N6267" s="22">
        <v>22757</v>
      </c>
      <c r="O6267" s="22">
        <v>7854</v>
      </c>
      <c r="P6267" s="22">
        <v>6887</v>
      </c>
      <c r="Q6267" s="22">
        <v>0</v>
      </c>
      <c r="R6267" s="23">
        <v>14741</v>
      </c>
      <c r="S6267" s="130">
        <f>IFERROR(Table1[[#This Row],[Female Voters]]/Table1[[#This Row],[Female Population]],"0.0%")</f>
        <v>0.88956986934294247</v>
      </c>
      <c r="T6267" s="130">
        <f>IFERROR(Table1[[#This Row],[Male Voters]]/Table1[[#This Row],[Male Population]],"0.0%")</f>
        <v>0.83953594575163359</v>
      </c>
      <c r="U6267" s="130">
        <f>IFERROR(Table1[[#This Row],[Total Voters]]/Table1[[#This Row],[Total Population]],"0.0%")</f>
        <v>0.86498934474675826</v>
      </c>
      <c r="V6267" s="130">
        <f>IFERROR(Table1[[#This Row],[Female Ballots]]/Table1[[#This Row],[Female Population]],"0.0%")</f>
        <v>0.58682023801608185</v>
      </c>
      <c r="W6267" s="130">
        <f>IFERROR(Table1[[#This Row],[Male Ballots]]/Table1[[#This Row],[Male Population]],"0.0%")</f>
        <v>0.53284342995037337</v>
      </c>
      <c r="X6267" s="130">
        <f>IFERROR(Table1[[#This Row],[Total Ballots]]/Table1[[#This Row],[Total Population]],"0.0%")</f>
        <v>0.56030267306375903</v>
      </c>
      <c r="Y6267" s="24">
        <f>Table1[[#This Row],[Female Ballots]]/Table1[[#This Row],[Female Voters]]</f>
        <v>0.65966739459096257</v>
      </c>
      <c r="Z6267" s="24">
        <f>Table1[[#This Row],[Male Ballots]]/Table1[[#This Row],[Male Voters]]</f>
        <v>0.63468804718459126</v>
      </c>
      <c r="AA6267" s="24">
        <f>Table1[[#This Row],[Total Ballots]]/Table1[[#This Row],[Total Voters]]</f>
        <v>0.64775673419167734</v>
      </c>
    </row>
    <row r="6268" spans="1:27" s="12" customFormat="1" x14ac:dyDescent="0.35">
      <c r="A6268" s="19" t="s">
        <v>24</v>
      </c>
      <c r="B6268" s="20">
        <v>2013</v>
      </c>
      <c r="C6268" s="17" t="s">
        <v>82</v>
      </c>
      <c r="D6268" s="20"/>
      <c r="E6268" s="37" t="s">
        <v>73</v>
      </c>
      <c r="F6268" s="34" t="s">
        <v>78</v>
      </c>
      <c r="G6268" s="21" t="s">
        <v>62</v>
      </c>
      <c r="H6268" s="22">
        <v>676.00027999999998</v>
      </c>
      <c r="I6268" s="22">
        <v>800.00019999999995</v>
      </c>
      <c r="J6268" s="22">
        <v>1476.0001</v>
      </c>
      <c r="K6268" s="31">
        <v>556</v>
      </c>
      <c r="L6268" s="31">
        <v>531</v>
      </c>
      <c r="M6268" s="31"/>
      <c r="N6268" s="31">
        <v>1087</v>
      </c>
      <c r="O6268" s="22">
        <v>129</v>
      </c>
      <c r="P6268" s="22">
        <v>114</v>
      </c>
      <c r="Q6268" s="22"/>
      <c r="R6268" s="23">
        <v>243</v>
      </c>
      <c r="S6268" s="130">
        <f>IFERROR(Table1[[#This Row],[Female Voters]]/Table1[[#This Row],[Female Population]],"0.0%")</f>
        <v>0.82248486642638674</v>
      </c>
      <c r="T6268" s="130">
        <f>IFERROR(Table1[[#This Row],[Male Voters]]/Table1[[#This Row],[Male Population]],"0.0%")</f>
        <v>0.66374983406254151</v>
      </c>
      <c r="U6268" s="130">
        <f>IFERROR(Table1[[#This Row],[Total Voters]]/Table1[[#This Row],[Total Population]],"0.0%")</f>
        <v>0.73644981460367109</v>
      </c>
      <c r="V6268" s="130">
        <f>IFERROR(Table1[[#This Row],[Female Ballots]]/Table1[[#This Row],[Female Population]],"0.0%")</f>
        <v>0.19082832332554656</v>
      </c>
      <c r="W6268" s="130">
        <f>IFERROR(Table1[[#This Row],[Male Ballots]]/Table1[[#This Row],[Male Population]],"0.0%")</f>
        <v>0.14249996437500892</v>
      </c>
      <c r="X6268" s="130">
        <f>IFERROR(Table1[[#This Row],[Total Ballots]]/Table1[[#This Row],[Total Population]],"0.0%")</f>
        <v>0.16463413518738923</v>
      </c>
      <c r="Y6268" s="24">
        <f>Table1[[#This Row],[Female Ballots]]/Table1[[#This Row],[Female Voters]]</f>
        <v>0.23201438848920863</v>
      </c>
      <c r="Z6268" s="24">
        <f>Table1[[#This Row],[Male Ballots]]/Table1[[#This Row],[Male Voters]]</f>
        <v>0.21468926553672316</v>
      </c>
      <c r="AA6268" s="24">
        <f>Table1[[#This Row],[Total Ballots]]/Table1[[#This Row],[Total Voters]]</f>
        <v>0.22355105795768168</v>
      </c>
    </row>
    <row r="6269" spans="1:27" s="12" customFormat="1" x14ac:dyDescent="0.35">
      <c r="A6269" s="19" t="s">
        <v>24</v>
      </c>
      <c r="B6269" s="20">
        <v>2013</v>
      </c>
      <c r="C6269" s="17" t="s">
        <v>82</v>
      </c>
      <c r="D6269" s="20"/>
      <c r="E6269" s="37" t="s">
        <v>73</v>
      </c>
      <c r="F6269" s="34" t="s">
        <v>78</v>
      </c>
      <c r="G6269" s="21" t="s">
        <v>63</v>
      </c>
      <c r="H6269" s="22">
        <v>1163.0001999999999</v>
      </c>
      <c r="I6269" s="22">
        <v>1255.0001999999999</v>
      </c>
      <c r="J6269" s="22">
        <v>2418</v>
      </c>
      <c r="K6269" s="31">
        <v>993</v>
      </c>
      <c r="L6269" s="31">
        <v>949</v>
      </c>
      <c r="M6269" s="31"/>
      <c r="N6269" s="31">
        <v>1942</v>
      </c>
      <c r="O6269" s="22">
        <v>306</v>
      </c>
      <c r="P6269" s="22">
        <v>249</v>
      </c>
      <c r="Q6269" s="22"/>
      <c r="R6269" s="23">
        <v>555</v>
      </c>
      <c r="S6269" s="130">
        <f>IFERROR(Table1[[#This Row],[Female Voters]]/Table1[[#This Row],[Female Population]],"0.0%")</f>
        <v>0.85382616443230197</v>
      </c>
      <c r="T6269" s="130">
        <f>IFERROR(Table1[[#This Row],[Male Voters]]/Table1[[#This Row],[Male Population]],"0.0%")</f>
        <v>0.75617517829877645</v>
      </c>
      <c r="U6269" s="130">
        <f>IFERROR(Table1[[#This Row],[Total Voters]]/Table1[[#This Row],[Total Population]],"0.0%")</f>
        <v>0.80314309346567414</v>
      </c>
      <c r="V6269" s="130">
        <f>IFERROR(Table1[[#This Row],[Female Ballots]]/Table1[[#This Row],[Female Population]],"0.0%")</f>
        <v>0.2631125944776278</v>
      </c>
      <c r="W6269" s="130">
        <f>IFERROR(Table1[[#This Row],[Male Ballots]]/Table1[[#This Row],[Male Population]],"0.0%")</f>
        <v>0.19840634288345135</v>
      </c>
      <c r="X6269" s="130">
        <f>IFERROR(Table1[[#This Row],[Total Ballots]]/Table1[[#This Row],[Total Population]],"0.0%")</f>
        <v>0.22952853598014888</v>
      </c>
      <c r="Y6269" s="24">
        <f>Table1[[#This Row],[Female Ballots]]/Table1[[#This Row],[Female Voters]]</f>
        <v>0.30815709969788518</v>
      </c>
      <c r="Z6269" s="24">
        <f>Table1[[#This Row],[Male Ballots]]/Table1[[#This Row],[Male Voters]]</f>
        <v>0.2623814541622761</v>
      </c>
      <c r="AA6269" s="24">
        <f>Table1[[#This Row],[Total Ballots]]/Table1[[#This Row],[Total Voters]]</f>
        <v>0.28578784757981462</v>
      </c>
    </row>
    <row r="6270" spans="1:27" s="12" customFormat="1" x14ac:dyDescent="0.35">
      <c r="A6270" s="19" t="s">
        <v>24</v>
      </c>
      <c r="B6270" s="20">
        <v>2013</v>
      </c>
      <c r="C6270" s="17" t="s">
        <v>82</v>
      </c>
      <c r="D6270" s="20"/>
      <c r="E6270" s="37" t="s">
        <v>73</v>
      </c>
      <c r="F6270" s="34" t="s">
        <v>78</v>
      </c>
      <c r="G6270" s="21" t="s">
        <v>64</v>
      </c>
      <c r="H6270" s="22">
        <v>1363</v>
      </c>
      <c r="I6270" s="22">
        <v>1468</v>
      </c>
      <c r="J6270" s="22">
        <v>2831</v>
      </c>
      <c r="K6270" s="31">
        <v>1136</v>
      </c>
      <c r="L6270" s="31">
        <v>931</v>
      </c>
      <c r="M6270" s="31"/>
      <c r="N6270" s="31">
        <v>2067</v>
      </c>
      <c r="O6270" s="22">
        <v>498</v>
      </c>
      <c r="P6270" s="22">
        <v>375</v>
      </c>
      <c r="Q6270" s="22"/>
      <c r="R6270" s="23">
        <v>873</v>
      </c>
      <c r="S6270" s="130">
        <f>IFERROR(Table1[[#This Row],[Female Voters]]/Table1[[#This Row],[Female Population]],"0.0%")</f>
        <v>0.8334556126192223</v>
      </c>
      <c r="T6270" s="130">
        <f>IFERROR(Table1[[#This Row],[Male Voters]]/Table1[[#This Row],[Male Population]],"0.0%")</f>
        <v>0.63419618528610355</v>
      </c>
      <c r="U6270" s="130">
        <f>IFERROR(Table1[[#This Row],[Total Voters]]/Table1[[#This Row],[Total Population]],"0.0%")</f>
        <v>0.73013069586718471</v>
      </c>
      <c r="V6270" s="130">
        <f>IFERROR(Table1[[#This Row],[Female Ballots]]/Table1[[#This Row],[Female Population]],"0.0%")</f>
        <v>0.36537050623624356</v>
      </c>
      <c r="W6270" s="130">
        <f>IFERROR(Table1[[#This Row],[Male Ballots]]/Table1[[#This Row],[Male Population]],"0.0%")</f>
        <v>0.25544959128065398</v>
      </c>
      <c r="X6270" s="130">
        <f>IFERROR(Table1[[#This Row],[Total Ballots]]/Table1[[#This Row],[Total Population]],"0.0%")</f>
        <v>0.30837160014129283</v>
      </c>
      <c r="Y6270" s="24">
        <f>Table1[[#This Row],[Female Ballots]]/Table1[[#This Row],[Female Voters]]</f>
        <v>0.43838028169014087</v>
      </c>
      <c r="Z6270" s="24">
        <f>Table1[[#This Row],[Male Ballots]]/Table1[[#This Row],[Male Voters]]</f>
        <v>0.40279269602577872</v>
      </c>
      <c r="AA6270" s="24">
        <f>Table1[[#This Row],[Total Ballots]]/Table1[[#This Row],[Total Voters]]</f>
        <v>0.4223512336719884</v>
      </c>
    </row>
    <row r="6271" spans="1:27" s="12" customFormat="1" x14ac:dyDescent="0.35">
      <c r="A6271" s="19" t="s">
        <v>24</v>
      </c>
      <c r="B6271" s="20">
        <v>2013</v>
      </c>
      <c r="C6271" s="17" t="s">
        <v>82</v>
      </c>
      <c r="D6271" s="20"/>
      <c r="E6271" s="37" t="s">
        <v>73</v>
      </c>
      <c r="F6271" s="34" t="s">
        <v>78</v>
      </c>
      <c r="G6271" s="21" t="s">
        <v>65</v>
      </c>
      <c r="H6271" s="22">
        <v>2142</v>
      </c>
      <c r="I6271" s="22">
        <v>1945.9999</v>
      </c>
      <c r="J6271" s="22">
        <v>4088</v>
      </c>
      <c r="K6271" s="31">
        <v>1632</v>
      </c>
      <c r="L6271" s="31">
        <v>1383</v>
      </c>
      <c r="M6271" s="31"/>
      <c r="N6271" s="31">
        <v>3015</v>
      </c>
      <c r="O6271" s="22">
        <v>925</v>
      </c>
      <c r="P6271" s="22">
        <v>698</v>
      </c>
      <c r="Q6271" s="22"/>
      <c r="R6271" s="23">
        <v>1623</v>
      </c>
      <c r="S6271" s="130">
        <f>IFERROR(Table1[[#This Row],[Female Voters]]/Table1[[#This Row],[Female Population]],"0.0%")</f>
        <v>0.76190476190476186</v>
      </c>
      <c r="T6271" s="130">
        <f>IFERROR(Table1[[#This Row],[Male Voters]]/Table1[[#This Row],[Male Population]],"0.0%")</f>
        <v>0.71068862850404046</v>
      </c>
      <c r="U6271" s="130">
        <f>IFERROR(Table1[[#This Row],[Total Voters]]/Table1[[#This Row],[Total Population]],"0.0%")</f>
        <v>0.73752446183953035</v>
      </c>
      <c r="V6271" s="130">
        <f>IFERROR(Table1[[#This Row],[Female Ballots]]/Table1[[#This Row],[Female Population]],"0.0%")</f>
        <v>0.43183940242763774</v>
      </c>
      <c r="W6271" s="130">
        <f>IFERROR(Table1[[#This Row],[Male Ballots]]/Table1[[#This Row],[Male Population]],"0.0%")</f>
        <v>0.35868449941852515</v>
      </c>
      <c r="X6271" s="130">
        <f>IFERROR(Table1[[#This Row],[Total Ballots]]/Table1[[#This Row],[Total Population]],"0.0%")</f>
        <v>0.3970156555772994</v>
      </c>
      <c r="Y6271" s="24">
        <f>Table1[[#This Row],[Female Ballots]]/Table1[[#This Row],[Female Voters]]</f>
        <v>0.56678921568627449</v>
      </c>
      <c r="Z6271" s="24">
        <f>Table1[[#This Row],[Male Ballots]]/Table1[[#This Row],[Male Voters]]</f>
        <v>0.50469992769342009</v>
      </c>
      <c r="AA6271" s="24">
        <f>Table1[[#This Row],[Total Ballots]]/Table1[[#This Row],[Total Voters]]</f>
        <v>0.53830845771144276</v>
      </c>
    </row>
    <row r="6272" spans="1:27" s="12" customFormat="1" x14ac:dyDescent="0.35">
      <c r="A6272" s="19" t="s">
        <v>24</v>
      </c>
      <c r="B6272" s="20">
        <v>2013</v>
      </c>
      <c r="C6272" s="17" t="s">
        <v>82</v>
      </c>
      <c r="D6272" s="20"/>
      <c r="E6272" s="37" t="s">
        <v>73</v>
      </c>
      <c r="F6272" s="34" t="s">
        <v>78</v>
      </c>
      <c r="G6272" s="21" t="s">
        <v>66</v>
      </c>
      <c r="H6272" s="22">
        <v>3318.9989999999998</v>
      </c>
      <c r="I6272" s="22">
        <v>2898</v>
      </c>
      <c r="J6272" s="22">
        <v>6216.9979999999996</v>
      </c>
      <c r="K6272" s="31">
        <v>3096</v>
      </c>
      <c r="L6272" s="31">
        <v>2617</v>
      </c>
      <c r="M6272" s="31"/>
      <c r="N6272" s="31">
        <v>5713</v>
      </c>
      <c r="O6272" s="22">
        <v>2334</v>
      </c>
      <c r="P6272" s="22">
        <v>1843</v>
      </c>
      <c r="Q6272" s="22"/>
      <c r="R6272" s="23">
        <v>4177</v>
      </c>
      <c r="S6272" s="130">
        <f>IFERROR(Table1[[#This Row],[Female Voters]]/Table1[[#This Row],[Female Population]],"0.0%")</f>
        <v>0.9328113687289451</v>
      </c>
      <c r="T6272" s="130">
        <f>IFERROR(Table1[[#This Row],[Male Voters]]/Table1[[#This Row],[Male Population]],"0.0%")</f>
        <v>0.90303657694962047</v>
      </c>
      <c r="U6272" s="130">
        <f>IFERROR(Table1[[#This Row],[Total Voters]]/Table1[[#This Row],[Total Population]],"0.0%")</f>
        <v>0.91893225637196607</v>
      </c>
      <c r="V6272" s="130">
        <f>IFERROR(Table1[[#This Row],[Female Ballots]]/Table1[[#This Row],[Female Population]],"0.0%")</f>
        <v>0.70322407448751867</v>
      </c>
      <c r="W6272" s="130">
        <f>IFERROR(Table1[[#This Row],[Male Ballots]]/Table1[[#This Row],[Male Population]],"0.0%")</f>
        <v>0.63595583160800551</v>
      </c>
      <c r="X6272" s="130">
        <f>IFERROR(Table1[[#This Row],[Total Ballots]]/Table1[[#This Row],[Total Population]],"0.0%")</f>
        <v>0.67186767632867184</v>
      </c>
      <c r="Y6272" s="24">
        <f>Table1[[#This Row],[Female Ballots]]/Table1[[#This Row],[Female Voters]]</f>
        <v>0.75387596899224807</v>
      </c>
      <c r="Z6272" s="24">
        <f>Table1[[#This Row],[Male Ballots]]/Table1[[#This Row],[Male Voters]]</f>
        <v>0.70424149789835688</v>
      </c>
      <c r="AA6272" s="24">
        <f>Table1[[#This Row],[Total Ballots]]/Table1[[#This Row],[Total Voters]]</f>
        <v>0.73113950638893754</v>
      </c>
    </row>
    <row r="6273" spans="1:27" s="12" customFormat="1" x14ac:dyDescent="0.35">
      <c r="A6273" s="19" t="s">
        <v>24</v>
      </c>
      <c r="B6273" s="20">
        <v>2013</v>
      </c>
      <c r="C6273" s="17" t="s">
        <v>82</v>
      </c>
      <c r="D6273" s="20"/>
      <c r="E6273" s="37" t="s">
        <v>73</v>
      </c>
      <c r="F6273" s="34" t="s">
        <v>78</v>
      </c>
      <c r="G6273" s="21" t="s">
        <v>67</v>
      </c>
      <c r="H6273" s="22">
        <v>4720.9969999999994</v>
      </c>
      <c r="I6273" s="22">
        <v>4557.9971999999998</v>
      </c>
      <c r="J6273" s="22">
        <v>9278.9964999999993</v>
      </c>
      <c r="K6273" s="31">
        <v>4493</v>
      </c>
      <c r="L6273" s="31">
        <v>4440</v>
      </c>
      <c r="M6273" s="31"/>
      <c r="N6273" s="31">
        <v>8933</v>
      </c>
      <c r="O6273" s="22">
        <v>3662</v>
      </c>
      <c r="P6273" s="22">
        <v>3608</v>
      </c>
      <c r="Q6273" s="22"/>
      <c r="R6273" s="23">
        <v>7270</v>
      </c>
      <c r="S6273" s="130">
        <f>IFERROR(Table1[[#This Row],[Female Voters]]/Table1[[#This Row],[Female Population]],"0.0%")</f>
        <v>0.95170575198416785</v>
      </c>
      <c r="T6273" s="130">
        <f>IFERROR(Table1[[#This Row],[Male Voters]]/Table1[[#This Row],[Male Population]],"0.0%")</f>
        <v>0.97411205079283514</v>
      </c>
      <c r="U6273" s="130">
        <f>IFERROR(Table1[[#This Row],[Total Voters]]/Table1[[#This Row],[Total Population]],"0.0%")</f>
        <v>0.96271186221484195</v>
      </c>
      <c r="V6273" s="130">
        <f>IFERROR(Table1[[#This Row],[Female Ballots]]/Table1[[#This Row],[Female Population]],"0.0%")</f>
        <v>0.7756836108982913</v>
      </c>
      <c r="W6273" s="130">
        <f>IFERROR(Table1[[#This Row],[Male Ballots]]/Table1[[#This Row],[Male Population]],"0.0%")</f>
        <v>0.79157573857219576</v>
      </c>
      <c r="X6273" s="130">
        <f>IFERROR(Table1[[#This Row],[Total Ballots]]/Table1[[#This Row],[Total Population]],"0.0%")</f>
        <v>0.78348989570154493</v>
      </c>
      <c r="Y6273" s="24">
        <f>Table1[[#This Row],[Female Ballots]]/Table1[[#This Row],[Female Voters]]</f>
        <v>0.815045626530158</v>
      </c>
      <c r="Z6273" s="24">
        <f>Table1[[#This Row],[Male Ballots]]/Table1[[#This Row],[Male Voters]]</f>
        <v>0.81261261261261264</v>
      </c>
      <c r="AA6273" s="24">
        <f>Table1[[#This Row],[Total Ballots]]/Table1[[#This Row],[Total Voters]]</f>
        <v>0.81383633717676029</v>
      </c>
    </row>
    <row r="6274" spans="1:27" s="12" customFormat="1" x14ac:dyDescent="0.35">
      <c r="A6274" s="19" t="s">
        <v>47</v>
      </c>
      <c r="B6274" s="20">
        <v>2013</v>
      </c>
      <c r="C6274" s="17" t="s">
        <v>82</v>
      </c>
      <c r="D6274" s="20" t="s">
        <v>70</v>
      </c>
      <c r="E6274" s="37" t="s">
        <v>73</v>
      </c>
      <c r="F6274" s="34" t="s">
        <v>78</v>
      </c>
      <c r="G6274" s="21" t="s">
        <v>79</v>
      </c>
      <c r="H6274" s="22">
        <v>790710.93</v>
      </c>
      <c r="I6274" s="22">
        <v>776750.89999999991</v>
      </c>
      <c r="J6274" s="22">
        <v>1567461.77</v>
      </c>
      <c r="K6274" s="22">
        <v>604390</v>
      </c>
      <c r="L6274" s="22">
        <v>562641</v>
      </c>
      <c r="M6274" s="22">
        <v>15</v>
      </c>
      <c r="N6274" s="22">
        <v>1167046</v>
      </c>
      <c r="O6274" s="22">
        <v>289264</v>
      </c>
      <c r="P6274" s="22">
        <v>262275</v>
      </c>
      <c r="Q6274" s="22">
        <v>0</v>
      </c>
      <c r="R6274" s="23">
        <v>551539</v>
      </c>
      <c r="S6274" s="130">
        <f>IFERROR(Table1[[#This Row],[Female Voters]]/Table1[[#This Row],[Female Population]],"0.0%")</f>
        <v>0.76436277414301068</v>
      </c>
      <c r="T6274" s="130">
        <f>IFERROR(Table1[[#This Row],[Male Voters]]/Table1[[#This Row],[Male Population]],"0.0%")</f>
        <v>0.7243519125629595</v>
      </c>
      <c r="U6274" s="130">
        <f>IFERROR(Table1[[#This Row],[Total Voters]]/Table1[[#This Row],[Total Population]],"0.0%")</f>
        <v>0.74454511257394174</v>
      </c>
      <c r="V6274" s="130">
        <f>IFERROR(Table1[[#This Row],[Female Ballots]]/Table1[[#This Row],[Female Population]],"0.0%")</f>
        <v>0.36582774946591418</v>
      </c>
      <c r="W6274" s="130">
        <f>IFERROR(Table1[[#This Row],[Male Ballots]]/Table1[[#This Row],[Male Population]],"0.0%")</f>
        <v>0.33765651253188123</v>
      </c>
      <c r="X6274" s="130">
        <f>IFERROR(Table1[[#This Row],[Total Ballots]]/Table1[[#This Row],[Total Population]],"0.0%")</f>
        <v>0.35186759291743364</v>
      </c>
      <c r="Y6274" s="24">
        <f>Table1[[#This Row],[Female Ballots]]/Table1[[#This Row],[Female Voters]]</f>
        <v>0.47860487433610749</v>
      </c>
      <c r="Z6274" s="24">
        <f>Table1[[#This Row],[Male Ballots]]/Table1[[#This Row],[Male Voters]]</f>
        <v>0.46614981844550968</v>
      </c>
      <c r="AA6274" s="24">
        <f>Table1[[#This Row],[Total Ballots]]/Table1[[#This Row],[Total Voters]]</f>
        <v>0.47259405370482399</v>
      </c>
    </row>
    <row r="6275" spans="1:27" s="12" customFormat="1" x14ac:dyDescent="0.35">
      <c r="A6275" s="19" t="s">
        <v>47</v>
      </c>
      <c r="B6275" s="20">
        <v>2013</v>
      </c>
      <c r="C6275" s="17" t="s">
        <v>82</v>
      </c>
      <c r="D6275" s="20" t="s">
        <v>70</v>
      </c>
      <c r="E6275" s="37" t="s">
        <v>73</v>
      </c>
      <c r="F6275" s="34" t="s">
        <v>78</v>
      </c>
      <c r="G6275" s="21" t="s">
        <v>62</v>
      </c>
      <c r="H6275" s="22">
        <v>88142.950000000012</v>
      </c>
      <c r="I6275" s="22">
        <v>90918.98000000001</v>
      </c>
      <c r="J6275" s="22">
        <v>179061.96</v>
      </c>
      <c r="K6275" s="31">
        <v>51387</v>
      </c>
      <c r="L6275" s="31">
        <v>48802</v>
      </c>
      <c r="M6275" s="31">
        <v>11</v>
      </c>
      <c r="N6275" s="31">
        <v>100200</v>
      </c>
      <c r="O6275" s="22">
        <v>11013</v>
      </c>
      <c r="P6275" s="22">
        <v>9869</v>
      </c>
      <c r="Q6275" s="22"/>
      <c r="R6275" s="23">
        <v>20882</v>
      </c>
      <c r="S6275" s="130">
        <f>IFERROR(Table1[[#This Row],[Female Voters]]/Table1[[#This Row],[Female Population]],"0.0%")</f>
        <v>0.58299614433145241</v>
      </c>
      <c r="T6275" s="130">
        <f>IFERROR(Table1[[#This Row],[Male Voters]]/Table1[[#This Row],[Male Population]],"0.0%")</f>
        <v>0.53676361085441116</v>
      </c>
      <c r="U6275" s="130">
        <f>IFERROR(Table1[[#This Row],[Total Voters]]/Table1[[#This Row],[Total Population]],"0.0%")</f>
        <v>0.55958283937023812</v>
      </c>
      <c r="V6275" s="130">
        <f>IFERROR(Table1[[#This Row],[Female Ballots]]/Table1[[#This Row],[Female Population]],"0.0%")</f>
        <v>0.12494476302415564</v>
      </c>
      <c r="W6275" s="130">
        <f>IFERROR(Table1[[#This Row],[Male Ballots]]/Table1[[#This Row],[Male Population]],"0.0%")</f>
        <v>0.1085471922364285</v>
      </c>
      <c r="X6275" s="130">
        <f>IFERROR(Table1[[#This Row],[Total Ballots]]/Table1[[#This Row],[Total Population]],"0.0%")</f>
        <v>0.1166188508156618</v>
      </c>
      <c r="Y6275" s="24">
        <f>Table1[[#This Row],[Female Ballots]]/Table1[[#This Row],[Female Voters]]</f>
        <v>0.21431490454784283</v>
      </c>
      <c r="Z6275" s="24">
        <f>Table1[[#This Row],[Male Ballots]]/Table1[[#This Row],[Male Voters]]</f>
        <v>0.2022253186344822</v>
      </c>
      <c r="AA6275" s="24">
        <f>Table1[[#This Row],[Total Ballots]]/Table1[[#This Row],[Total Voters]]</f>
        <v>0.20840319361277446</v>
      </c>
    </row>
    <row r="6276" spans="1:27" s="12" customFormat="1" x14ac:dyDescent="0.35">
      <c r="A6276" s="19" t="s">
        <v>47</v>
      </c>
      <c r="B6276" s="20">
        <v>2013</v>
      </c>
      <c r="C6276" s="17" t="s">
        <v>82</v>
      </c>
      <c r="D6276" s="20" t="s">
        <v>70</v>
      </c>
      <c r="E6276" s="37" t="s">
        <v>73</v>
      </c>
      <c r="F6276" s="34" t="s">
        <v>78</v>
      </c>
      <c r="G6276" s="21" t="s">
        <v>63</v>
      </c>
      <c r="H6276" s="22">
        <v>162427.01999999999</v>
      </c>
      <c r="I6276" s="22">
        <v>169964.03</v>
      </c>
      <c r="J6276" s="22">
        <v>332391</v>
      </c>
      <c r="K6276" s="31">
        <v>111310</v>
      </c>
      <c r="L6276" s="31">
        <v>103880</v>
      </c>
      <c r="M6276" s="31">
        <v>2</v>
      </c>
      <c r="N6276" s="31">
        <v>215192</v>
      </c>
      <c r="O6276" s="22">
        <v>33377</v>
      </c>
      <c r="P6276" s="22">
        <v>29729</v>
      </c>
      <c r="Q6276" s="22"/>
      <c r="R6276" s="23">
        <v>63106</v>
      </c>
      <c r="S6276" s="130">
        <f>IFERROR(Table1[[#This Row],[Female Voters]]/Table1[[#This Row],[Female Population]],"0.0%")</f>
        <v>0.68529238546640825</v>
      </c>
      <c r="T6276" s="130">
        <f>IFERROR(Table1[[#This Row],[Male Voters]]/Table1[[#This Row],[Male Population]],"0.0%")</f>
        <v>0.6111881437501806</v>
      </c>
      <c r="U6276" s="130">
        <f>IFERROR(Table1[[#This Row],[Total Voters]]/Table1[[#This Row],[Total Population]],"0.0%")</f>
        <v>0.64740621737652349</v>
      </c>
      <c r="V6276" s="130">
        <f>IFERROR(Table1[[#This Row],[Female Ballots]]/Table1[[#This Row],[Female Population]],"0.0%")</f>
        <v>0.20548920986175823</v>
      </c>
      <c r="W6276" s="130">
        <f>IFERROR(Table1[[#This Row],[Male Ballots]]/Table1[[#This Row],[Male Population]],"0.0%")</f>
        <v>0.17491348022284481</v>
      </c>
      <c r="X6276" s="130">
        <f>IFERROR(Table1[[#This Row],[Total Ballots]]/Table1[[#This Row],[Total Population]],"0.0%")</f>
        <v>0.18985471929143688</v>
      </c>
      <c r="Y6276" s="24">
        <f>Table1[[#This Row],[Female Ballots]]/Table1[[#This Row],[Female Voters]]</f>
        <v>0.29985625729943399</v>
      </c>
      <c r="Z6276" s="24">
        <f>Table1[[#This Row],[Male Ballots]]/Table1[[#This Row],[Male Voters]]</f>
        <v>0.28618598382749327</v>
      </c>
      <c r="AA6276" s="24">
        <f>Table1[[#This Row],[Total Ballots]]/Table1[[#This Row],[Total Voters]]</f>
        <v>0.2932543960742035</v>
      </c>
    </row>
    <row r="6277" spans="1:27" s="12" customFormat="1" x14ac:dyDescent="0.35">
      <c r="A6277" s="19" t="s">
        <v>47</v>
      </c>
      <c r="B6277" s="20">
        <v>2013</v>
      </c>
      <c r="C6277" s="17" t="s">
        <v>82</v>
      </c>
      <c r="D6277" s="20" t="s">
        <v>70</v>
      </c>
      <c r="E6277" s="37" t="s">
        <v>73</v>
      </c>
      <c r="F6277" s="34" t="s">
        <v>78</v>
      </c>
      <c r="G6277" s="21" t="s">
        <v>64</v>
      </c>
      <c r="H6277" s="22">
        <v>149494.96000000002</v>
      </c>
      <c r="I6277" s="22">
        <v>155932.97999999998</v>
      </c>
      <c r="J6277" s="22">
        <v>305428</v>
      </c>
      <c r="K6277" s="31">
        <v>108071</v>
      </c>
      <c r="L6277" s="31">
        <v>104658</v>
      </c>
      <c r="M6277" s="31">
        <v>1</v>
      </c>
      <c r="N6277" s="31">
        <v>212730</v>
      </c>
      <c r="O6277" s="22">
        <v>43447</v>
      </c>
      <c r="P6277" s="22">
        <v>40403</v>
      </c>
      <c r="Q6277" s="22"/>
      <c r="R6277" s="23">
        <v>83850</v>
      </c>
      <c r="S6277" s="130">
        <f>IFERROR(Table1[[#This Row],[Female Voters]]/Table1[[#This Row],[Female Population]],"0.0%")</f>
        <v>0.72290731406597242</v>
      </c>
      <c r="T6277" s="130">
        <f>IFERROR(Table1[[#This Row],[Male Voters]]/Table1[[#This Row],[Male Population]],"0.0%")</f>
        <v>0.671172961614663</v>
      </c>
      <c r="U6277" s="130">
        <f>IFERROR(Table1[[#This Row],[Total Voters]]/Table1[[#This Row],[Total Population]],"0.0%")</f>
        <v>0.69649802899537694</v>
      </c>
      <c r="V6277" s="130">
        <f>IFERROR(Table1[[#This Row],[Female Ballots]]/Table1[[#This Row],[Female Population]],"0.0%")</f>
        <v>0.29062518228039258</v>
      </c>
      <c r="W6277" s="130">
        <f>IFERROR(Table1[[#This Row],[Male Ballots]]/Table1[[#This Row],[Male Population]],"0.0%")</f>
        <v>0.25910490519709173</v>
      </c>
      <c r="X6277" s="130">
        <f>IFERROR(Table1[[#This Row],[Total Ballots]]/Table1[[#This Row],[Total Population]],"0.0%")</f>
        <v>0.27453278677789855</v>
      </c>
      <c r="Y6277" s="24">
        <f>Table1[[#This Row],[Female Ballots]]/Table1[[#This Row],[Female Voters]]</f>
        <v>0.40202274430698337</v>
      </c>
      <c r="Z6277" s="24">
        <f>Table1[[#This Row],[Male Ballots]]/Table1[[#This Row],[Male Voters]]</f>
        <v>0.3860478893156758</v>
      </c>
      <c r="AA6277" s="24">
        <f>Table1[[#This Row],[Total Ballots]]/Table1[[#This Row],[Total Voters]]</f>
        <v>0.39416161331264982</v>
      </c>
    </row>
    <row r="6278" spans="1:27" s="12" customFormat="1" x14ac:dyDescent="0.35">
      <c r="A6278" s="19" t="s">
        <v>47</v>
      </c>
      <c r="B6278" s="20">
        <v>2013</v>
      </c>
      <c r="C6278" s="17" t="s">
        <v>82</v>
      </c>
      <c r="D6278" s="20" t="s">
        <v>70</v>
      </c>
      <c r="E6278" s="37" t="s">
        <v>73</v>
      </c>
      <c r="F6278" s="34" t="s">
        <v>78</v>
      </c>
      <c r="G6278" s="21" t="s">
        <v>65</v>
      </c>
      <c r="H6278" s="22">
        <v>141182.94</v>
      </c>
      <c r="I6278" s="22">
        <v>143320.95000000001</v>
      </c>
      <c r="J6278" s="22">
        <v>284503.8</v>
      </c>
      <c r="K6278" s="31">
        <v>112950</v>
      </c>
      <c r="L6278" s="31">
        <v>110641</v>
      </c>
      <c r="M6278" s="31"/>
      <c r="N6278" s="31">
        <v>223591</v>
      </c>
      <c r="O6278" s="22">
        <v>55846</v>
      </c>
      <c r="P6278" s="22">
        <v>53504</v>
      </c>
      <c r="Q6278" s="22"/>
      <c r="R6278" s="23">
        <v>109350</v>
      </c>
      <c r="S6278" s="130">
        <f>IFERROR(Table1[[#This Row],[Female Voters]]/Table1[[#This Row],[Female Population]],"0.0%")</f>
        <v>0.80002583881593625</v>
      </c>
      <c r="T6278" s="130">
        <f>IFERROR(Table1[[#This Row],[Male Voters]]/Table1[[#This Row],[Male Population]],"0.0%")</f>
        <v>0.77198064902584018</v>
      </c>
      <c r="U6278" s="130">
        <f>IFERROR(Table1[[#This Row],[Total Voters]]/Table1[[#This Row],[Total Population]],"0.0%")</f>
        <v>0.78589811454187963</v>
      </c>
      <c r="V6278" s="130">
        <f>IFERROR(Table1[[#This Row],[Female Ballots]]/Table1[[#This Row],[Female Population]],"0.0%")</f>
        <v>0.39555770690141456</v>
      </c>
      <c r="W6278" s="130">
        <f>IFERROR(Table1[[#This Row],[Male Ballots]]/Table1[[#This Row],[Male Population]],"0.0%")</f>
        <v>0.37331597369400632</v>
      </c>
      <c r="X6278" s="130">
        <f>IFERROR(Table1[[#This Row],[Total Ballots]]/Table1[[#This Row],[Total Population]],"0.0%")</f>
        <v>0.38435339000744456</v>
      </c>
      <c r="Y6278" s="24">
        <f>Table1[[#This Row],[Female Ballots]]/Table1[[#This Row],[Female Voters]]</f>
        <v>0.49443116423196104</v>
      </c>
      <c r="Z6278" s="24">
        <f>Table1[[#This Row],[Male Ballots]]/Table1[[#This Row],[Male Voters]]</f>
        <v>0.48358203559259227</v>
      </c>
      <c r="AA6278" s="24">
        <f>Table1[[#This Row],[Total Ballots]]/Table1[[#This Row],[Total Voters]]</f>
        <v>0.48906261879950447</v>
      </c>
    </row>
    <row r="6279" spans="1:27" s="12" customFormat="1" x14ac:dyDescent="0.35">
      <c r="A6279" s="19" t="s">
        <v>47</v>
      </c>
      <c r="B6279" s="20">
        <v>2013</v>
      </c>
      <c r="C6279" s="17" t="s">
        <v>82</v>
      </c>
      <c r="D6279" s="20" t="s">
        <v>70</v>
      </c>
      <c r="E6279" s="37" t="s">
        <v>73</v>
      </c>
      <c r="F6279" s="34" t="s">
        <v>78</v>
      </c>
      <c r="G6279" s="21" t="s">
        <v>66</v>
      </c>
      <c r="H6279" s="22">
        <v>118356.95000000001</v>
      </c>
      <c r="I6279" s="22">
        <v>114178.94</v>
      </c>
      <c r="J6279" s="22">
        <v>232535.9</v>
      </c>
      <c r="K6279" s="31">
        <v>107163</v>
      </c>
      <c r="L6279" s="31">
        <v>100685</v>
      </c>
      <c r="M6279" s="31">
        <v>1</v>
      </c>
      <c r="N6279" s="31">
        <v>207849</v>
      </c>
      <c r="O6279" s="22">
        <v>66144</v>
      </c>
      <c r="P6279" s="22">
        <v>61295</v>
      </c>
      <c r="Q6279" s="22"/>
      <c r="R6279" s="23">
        <v>127439</v>
      </c>
      <c r="S6279" s="130">
        <f>IFERROR(Table1[[#This Row],[Female Voters]]/Table1[[#This Row],[Female Population]],"0.0%")</f>
        <v>0.9054221150511228</v>
      </c>
      <c r="T6279" s="130">
        <f>IFERROR(Table1[[#This Row],[Male Voters]]/Table1[[#This Row],[Male Population]],"0.0%")</f>
        <v>0.88181761014772075</v>
      </c>
      <c r="U6279" s="130">
        <f>IFERROR(Table1[[#This Row],[Total Voters]]/Table1[[#This Row],[Total Population]],"0.0%")</f>
        <v>0.89383617755365952</v>
      </c>
      <c r="V6279" s="130">
        <f>IFERROR(Table1[[#This Row],[Female Ballots]]/Table1[[#This Row],[Female Population]],"0.0%")</f>
        <v>0.55885184604706351</v>
      </c>
      <c r="W6279" s="130">
        <f>IFERROR(Table1[[#This Row],[Male Ballots]]/Table1[[#This Row],[Male Population]],"0.0%")</f>
        <v>0.53683279946371898</v>
      </c>
      <c r="X6279" s="130">
        <f>IFERROR(Table1[[#This Row],[Total Ballots]]/Table1[[#This Row],[Total Population]],"0.0%")</f>
        <v>0.54804010907563094</v>
      </c>
      <c r="Y6279" s="24">
        <f>Table1[[#This Row],[Female Ballots]]/Table1[[#This Row],[Female Voters]]</f>
        <v>0.61722796114330503</v>
      </c>
      <c r="Z6279" s="24">
        <f>Table1[[#This Row],[Male Ballots]]/Table1[[#This Row],[Male Voters]]</f>
        <v>0.6087798579728857</v>
      </c>
      <c r="AA6279" s="24">
        <f>Table1[[#This Row],[Total Ballots]]/Table1[[#This Row],[Total Voters]]</f>
        <v>0.61313261069333991</v>
      </c>
    </row>
    <row r="6280" spans="1:27" s="12" customFormat="1" x14ac:dyDescent="0.35">
      <c r="A6280" s="19" t="s">
        <v>47</v>
      </c>
      <c r="B6280" s="20">
        <v>2013</v>
      </c>
      <c r="C6280" s="17" t="s">
        <v>82</v>
      </c>
      <c r="D6280" s="20" t="s">
        <v>70</v>
      </c>
      <c r="E6280" s="37" t="s">
        <v>73</v>
      </c>
      <c r="F6280" s="34" t="s">
        <v>78</v>
      </c>
      <c r="G6280" s="21" t="s">
        <v>67</v>
      </c>
      <c r="H6280" s="22">
        <v>131106.10999999999</v>
      </c>
      <c r="I6280" s="22">
        <v>102435.01999999999</v>
      </c>
      <c r="J6280" s="22">
        <v>233541.11</v>
      </c>
      <c r="K6280" s="31">
        <v>113509</v>
      </c>
      <c r="L6280" s="31">
        <v>93975</v>
      </c>
      <c r="M6280" s="31"/>
      <c r="N6280" s="31">
        <v>207484</v>
      </c>
      <c r="O6280" s="22">
        <v>79437</v>
      </c>
      <c r="P6280" s="22">
        <v>67475</v>
      </c>
      <c r="Q6280" s="22"/>
      <c r="R6280" s="23">
        <v>146912</v>
      </c>
      <c r="S6280" s="130">
        <f>IFERROR(Table1[[#This Row],[Female Voters]]/Table1[[#This Row],[Female Population]],"0.0%")</f>
        <v>0.86577963452656792</v>
      </c>
      <c r="T6280" s="130">
        <f>IFERROR(Table1[[#This Row],[Male Voters]]/Table1[[#This Row],[Male Population]],"0.0%")</f>
        <v>0.91741086202745903</v>
      </c>
      <c r="U6280" s="130">
        <f>IFERROR(Table1[[#This Row],[Total Voters]]/Table1[[#This Row],[Total Population]],"0.0%")</f>
        <v>0.88842602486560085</v>
      </c>
      <c r="V6280" s="130">
        <f>IFERROR(Table1[[#This Row],[Female Ballots]]/Table1[[#This Row],[Female Population]],"0.0%")</f>
        <v>0.6058985351636168</v>
      </c>
      <c r="W6280" s="130">
        <f>IFERROR(Table1[[#This Row],[Male Ballots]]/Table1[[#This Row],[Male Population]],"0.0%")</f>
        <v>0.65871027310777119</v>
      </c>
      <c r="X6280" s="130">
        <f>IFERROR(Table1[[#This Row],[Total Ballots]]/Table1[[#This Row],[Total Population]],"0.0%")</f>
        <v>0.62906269478636978</v>
      </c>
      <c r="Y6280" s="24">
        <f>Table1[[#This Row],[Female Ballots]]/Table1[[#This Row],[Female Voters]]</f>
        <v>0.69982996942973685</v>
      </c>
      <c r="Z6280" s="24">
        <f>Table1[[#This Row],[Male Ballots]]/Table1[[#This Row],[Male Voters]]</f>
        <v>0.7180101090715616</v>
      </c>
      <c r="AA6280" s="24">
        <f>Table1[[#This Row],[Total Ballots]]/Table1[[#This Row],[Total Voters]]</f>
        <v>0.70806423627846005</v>
      </c>
    </row>
    <row r="6281" spans="1:27" s="12" customFormat="1" x14ac:dyDescent="0.35">
      <c r="A6281" s="19" t="s">
        <v>39</v>
      </c>
      <c r="B6281" s="20">
        <v>2013</v>
      </c>
      <c r="C6281" s="17" t="s">
        <v>82</v>
      </c>
      <c r="D6281" s="20" t="s">
        <v>70</v>
      </c>
      <c r="E6281" s="37" t="s">
        <v>74</v>
      </c>
      <c r="F6281" s="34" t="s">
        <v>78</v>
      </c>
      <c r="G6281" s="21" t="s">
        <v>79</v>
      </c>
      <c r="H6281" s="22">
        <v>98158.991999999998</v>
      </c>
      <c r="I6281" s="22">
        <v>99868.035999999993</v>
      </c>
      <c r="J6281" s="22">
        <v>198027.04499999998</v>
      </c>
      <c r="K6281" s="22">
        <v>79739</v>
      </c>
      <c r="L6281" s="22">
        <v>74216</v>
      </c>
      <c r="M6281" s="22">
        <v>0</v>
      </c>
      <c r="N6281" s="22">
        <v>153955</v>
      </c>
      <c r="O6281" s="22">
        <v>39741</v>
      </c>
      <c r="P6281" s="22">
        <v>36376</v>
      </c>
      <c r="Q6281" s="22">
        <v>0</v>
      </c>
      <c r="R6281" s="23">
        <v>76117</v>
      </c>
      <c r="S6281" s="130">
        <f>IFERROR(Table1[[#This Row],[Female Voters]]/Table1[[#This Row],[Female Population]],"0.0%")</f>
        <v>0.81234534274761094</v>
      </c>
      <c r="T6281" s="130">
        <f>IFERROR(Table1[[#This Row],[Male Voters]]/Table1[[#This Row],[Male Population]],"0.0%")</f>
        <v>0.74314067816453311</v>
      </c>
      <c r="U6281" s="130">
        <f>IFERROR(Table1[[#This Row],[Total Voters]]/Table1[[#This Row],[Total Population]],"0.0%")</f>
        <v>0.77744431322499419</v>
      </c>
      <c r="V6281" s="130">
        <f>IFERROR(Table1[[#This Row],[Female Ballots]]/Table1[[#This Row],[Female Population]],"0.0%")</f>
        <v>0.40486357072615414</v>
      </c>
      <c r="W6281" s="130">
        <f>IFERROR(Table1[[#This Row],[Male Ballots]]/Table1[[#This Row],[Male Population]],"0.0%")</f>
        <v>0.3642406665532103</v>
      </c>
      <c r="X6281" s="130">
        <f>IFERROR(Table1[[#This Row],[Total Ballots]]/Table1[[#This Row],[Total Population]],"0.0%")</f>
        <v>0.38437679055403773</v>
      </c>
      <c r="Y6281" s="24">
        <f>Table1[[#This Row],[Female Ballots]]/Table1[[#This Row],[Female Voters]]</f>
        <v>0.4983884924566398</v>
      </c>
      <c r="Z6281" s="24">
        <f>Table1[[#This Row],[Male Ballots]]/Table1[[#This Row],[Male Voters]]</f>
        <v>0.49013689770399915</v>
      </c>
      <c r="AA6281" s="24">
        <f>Table1[[#This Row],[Total Ballots]]/Table1[[#This Row],[Total Voters]]</f>
        <v>0.49441070442661816</v>
      </c>
    </row>
    <row r="6282" spans="1:27" s="12" customFormat="1" x14ac:dyDescent="0.35">
      <c r="A6282" s="19" t="s">
        <v>39</v>
      </c>
      <c r="B6282" s="20">
        <v>2013</v>
      </c>
      <c r="C6282" s="17" t="s">
        <v>82</v>
      </c>
      <c r="D6282" s="20" t="s">
        <v>70</v>
      </c>
      <c r="E6282" s="37" t="s">
        <v>74</v>
      </c>
      <c r="F6282" s="34" t="s">
        <v>78</v>
      </c>
      <c r="G6282" s="21" t="s">
        <v>62</v>
      </c>
      <c r="H6282" s="22">
        <v>10515.007</v>
      </c>
      <c r="I6282" s="22">
        <v>14567.036</v>
      </c>
      <c r="J6282" s="22">
        <v>25082.047000000002</v>
      </c>
      <c r="K6282" s="31">
        <v>7215</v>
      </c>
      <c r="L6282" s="31">
        <v>6853</v>
      </c>
      <c r="M6282" s="31"/>
      <c r="N6282" s="31">
        <v>14068</v>
      </c>
      <c r="O6282" s="22">
        <v>1395</v>
      </c>
      <c r="P6282" s="22">
        <v>1220</v>
      </c>
      <c r="Q6282" s="22"/>
      <c r="R6282" s="23">
        <v>2615</v>
      </c>
      <c r="S6282" s="130">
        <f>IFERROR(Table1[[#This Row],[Female Voters]]/Table1[[#This Row],[Female Population]],"0.0%")</f>
        <v>0.68616216803279351</v>
      </c>
      <c r="T6282" s="130">
        <f>IFERROR(Table1[[#This Row],[Male Voters]]/Table1[[#This Row],[Male Population]],"0.0%")</f>
        <v>0.47044573789753796</v>
      </c>
      <c r="U6282" s="130">
        <f>IFERROR(Table1[[#This Row],[Total Voters]]/Table1[[#This Row],[Total Population]],"0.0%")</f>
        <v>0.56087926156904178</v>
      </c>
      <c r="V6282" s="130">
        <f>IFERROR(Table1[[#This Row],[Female Ballots]]/Table1[[#This Row],[Female Population]],"0.0%")</f>
        <v>0.1326675293701659</v>
      </c>
      <c r="W6282" s="130">
        <f>IFERROR(Table1[[#This Row],[Male Ballots]]/Table1[[#This Row],[Male Population]],"0.0%")</f>
        <v>8.3750736937836912E-2</v>
      </c>
      <c r="X6282" s="130">
        <f>IFERROR(Table1[[#This Row],[Total Ballots]]/Table1[[#This Row],[Total Population]],"0.0%")</f>
        <v>0.10425783828568697</v>
      </c>
      <c r="Y6282" s="24">
        <f>Table1[[#This Row],[Female Ballots]]/Table1[[#This Row],[Female Voters]]</f>
        <v>0.19334719334719336</v>
      </c>
      <c r="Z6282" s="24">
        <f>Table1[[#This Row],[Male Ballots]]/Table1[[#This Row],[Male Voters]]</f>
        <v>0.17802422296804318</v>
      </c>
      <c r="AA6282" s="24">
        <f>Table1[[#This Row],[Total Ballots]]/Table1[[#This Row],[Total Voters]]</f>
        <v>0.18588285470571511</v>
      </c>
    </row>
    <row r="6283" spans="1:27" s="12" customFormat="1" x14ac:dyDescent="0.35">
      <c r="A6283" s="19" t="s">
        <v>39</v>
      </c>
      <c r="B6283" s="20">
        <v>2013</v>
      </c>
      <c r="C6283" s="17" t="s">
        <v>82</v>
      </c>
      <c r="D6283" s="20" t="s">
        <v>70</v>
      </c>
      <c r="E6283" s="37" t="s">
        <v>74</v>
      </c>
      <c r="F6283" s="34" t="s">
        <v>78</v>
      </c>
      <c r="G6283" s="21" t="s">
        <v>63</v>
      </c>
      <c r="H6283" s="22">
        <v>15222.003000000001</v>
      </c>
      <c r="I6283" s="22">
        <v>17500.010999999999</v>
      </c>
      <c r="J6283" s="22">
        <v>32722.01</v>
      </c>
      <c r="K6283" s="31">
        <v>11570</v>
      </c>
      <c r="L6283" s="31">
        <v>11187</v>
      </c>
      <c r="M6283" s="31"/>
      <c r="N6283" s="31">
        <v>22757</v>
      </c>
      <c r="O6283" s="22">
        <v>2735</v>
      </c>
      <c r="P6283" s="22">
        <v>2464</v>
      </c>
      <c r="Q6283" s="22"/>
      <c r="R6283" s="23">
        <v>5199</v>
      </c>
      <c r="S6283" s="130">
        <f>IFERROR(Table1[[#This Row],[Female Voters]]/Table1[[#This Row],[Female Population]],"0.0%")</f>
        <v>0.76008393901906335</v>
      </c>
      <c r="T6283" s="130">
        <f>IFERROR(Table1[[#This Row],[Male Voters]]/Table1[[#This Row],[Male Population]],"0.0%")</f>
        <v>0.63925674103861996</v>
      </c>
      <c r="U6283" s="130">
        <f>IFERROR(Table1[[#This Row],[Total Voters]]/Table1[[#This Row],[Total Population]],"0.0%")</f>
        <v>0.69546461235113621</v>
      </c>
      <c r="V6283" s="130">
        <f>IFERROR(Table1[[#This Row],[Female Ballots]]/Table1[[#This Row],[Female Population]],"0.0%")</f>
        <v>0.17967412041634731</v>
      </c>
      <c r="W6283" s="130">
        <f>IFERROR(Table1[[#This Row],[Male Ballots]]/Table1[[#This Row],[Male Population]],"0.0%")</f>
        <v>0.1407999114971985</v>
      </c>
      <c r="X6283" s="130">
        <f>IFERROR(Table1[[#This Row],[Total Ballots]]/Table1[[#This Row],[Total Population]],"0.0%")</f>
        <v>0.15888388274436688</v>
      </c>
      <c r="Y6283" s="24">
        <f>Table1[[#This Row],[Female Ballots]]/Table1[[#This Row],[Female Voters]]</f>
        <v>0.23638720829732066</v>
      </c>
      <c r="Z6283" s="24">
        <f>Table1[[#This Row],[Male Ballots]]/Table1[[#This Row],[Male Voters]]</f>
        <v>0.22025565388397247</v>
      </c>
      <c r="AA6283" s="24">
        <f>Table1[[#This Row],[Total Ballots]]/Table1[[#This Row],[Total Voters]]</f>
        <v>0.22845717801116139</v>
      </c>
    </row>
    <row r="6284" spans="1:27" s="12" customFormat="1" x14ac:dyDescent="0.35">
      <c r="A6284" s="19" t="s">
        <v>39</v>
      </c>
      <c r="B6284" s="20">
        <v>2013</v>
      </c>
      <c r="C6284" s="17" t="s">
        <v>82</v>
      </c>
      <c r="D6284" s="20" t="s">
        <v>70</v>
      </c>
      <c r="E6284" s="37" t="s">
        <v>74</v>
      </c>
      <c r="F6284" s="34" t="s">
        <v>78</v>
      </c>
      <c r="G6284" s="21" t="s">
        <v>64</v>
      </c>
      <c r="H6284" s="22">
        <v>15391.999</v>
      </c>
      <c r="I6284" s="22">
        <v>15476.001</v>
      </c>
      <c r="J6284" s="22">
        <v>30868</v>
      </c>
      <c r="K6284" s="31">
        <v>11170</v>
      </c>
      <c r="L6284" s="31">
        <v>10400</v>
      </c>
      <c r="M6284" s="31"/>
      <c r="N6284" s="31">
        <v>21570</v>
      </c>
      <c r="O6284" s="22">
        <v>4058</v>
      </c>
      <c r="P6284" s="22">
        <v>3450</v>
      </c>
      <c r="Q6284" s="22"/>
      <c r="R6284" s="23">
        <v>7508</v>
      </c>
      <c r="S6284" s="130">
        <f>IFERROR(Table1[[#This Row],[Female Voters]]/Table1[[#This Row],[Female Population]],"0.0%")</f>
        <v>0.72570171034964337</v>
      </c>
      <c r="T6284" s="130">
        <f>IFERROR(Table1[[#This Row],[Male Voters]]/Table1[[#This Row],[Male Population]],"0.0%")</f>
        <v>0.67200822744842159</v>
      </c>
      <c r="U6284" s="130">
        <f>IFERROR(Table1[[#This Row],[Total Voters]]/Table1[[#This Row],[Total Population]],"0.0%")</f>
        <v>0.69878191006867951</v>
      </c>
      <c r="V6284" s="130">
        <f>IFERROR(Table1[[#This Row],[Female Ballots]]/Table1[[#This Row],[Female Population]],"0.0%")</f>
        <v>0.26364346827205487</v>
      </c>
      <c r="W6284" s="130">
        <f>IFERROR(Table1[[#This Row],[Male Ballots]]/Table1[[#This Row],[Male Population]],"0.0%")</f>
        <v>0.22292580622087063</v>
      </c>
      <c r="X6284" s="130">
        <f>IFERROR(Table1[[#This Row],[Total Ballots]]/Table1[[#This Row],[Total Population]],"0.0%")</f>
        <v>0.24322923415835168</v>
      </c>
      <c r="Y6284" s="24">
        <f>Table1[[#This Row],[Female Ballots]]/Table1[[#This Row],[Female Voters]]</f>
        <v>0.36329453894359892</v>
      </c>
      <c r="Z6284" s="24">
        <f>Table1[[#This Row],[Male Ballots]]/Table1[[#This Row],[Male Voters]]</f>
        <v>0.33173076923076922</v>
      </c>
      <c r="AA6284" s="24">
        <f>Table1[[#This Row],[Total Ballots]]/Table1[[#This Row],[Total Voters]]</f>
        <v>0.34807603152526656</v>
      </c>
    </row>
    <row r="6285" spans="1:27" s="12" customFormat="1" x14ac:dyDescent="0.35">
      <c r="A6285" s="19" t="s">
        <v>39</v>
      </c>
      <c r="B6285" s="20">
        <v>2013</v>
      </c>
      <c r="C6285" s="17" t="s">
        <v>82</v>
      </c>
      <c r="D6285" s="20" t="s">
        <v>70</v>
      </c>
      <c r="E6285" s="37" t="s">
        <v>74</v>
      </c>
      <c r="F6285" s="34" t="s">
        <v>78</v>
      </c>
      <c r="G6285" s="21" t="s">
        <v>65</v>
      </c>
      <c r="H6285" s="22">
        <v>18123.998</v>
      </c>
      <c r="I6285" s="22">
        <v>17647.998</v>
      </c>
      <c r="J6285" s="22">
        <v>35772</v>
      </c>
      <c r="K6285" s="31">
        <v>14891</v>
      </c>
      <c r="L6285" s="31">
        <v>13948</v>
      </c>
      <c r="M6285" s="31"/>
      <c r="N6285" s="31">
        <v>28839</v>
      </c>
      <c r="O6285" s="22">
        <v>7416</v>
      </c>
      <c r="P6285" s="22">
        <v>6714</v>
      </c>
      <c r="Q6285" s="22"/>
      <c r="R6285" s="23">
        <v>14130</v>
      </c>
      <c r="S6285" s="130">
        <f>IFERROR(Table1[[#This Row],[Female Voters]]/Table1[[#This Row],[Female Population]],"0.0%")</f>
        <v>0.82161783509355935</v>
      </c>
      <c r="T6285" s="130">
        <f>IFERROR(Table1[[#This Row],[Male Voters]]/Table1[[#This Row],[Male Population]],"0.0%")</f>
        <v>0.79034460452681377</v>
      </c>
      <c r="U6285" s="130">
        <f>IFERROR(Table1[[#This Row],[Total Voters]]/Table1[[#This Row],[Total Population]],"0.0%")</f>
        <v>0.80618919825561897</v>
      </c>
      <c r="V6285" s="130">
        <f>IFERROR(Table1[[#This Row],[Female Ballots]]/Table1[[#This Row],[Female Population]],"0.0%")</f>
        <v>0.40918124135745326</v>
      </c>
      <c r="W6285" s="130">
        <f>IFERROR(Table1[[#This Row],[Male Ballots]]/Table1[[#This Row],[Male Population]],"0.0%")</f>
        <v>0.38043975299634553</v>
      </c>
      <c r="X6285" s="130">
        <f>IFERROR(Table1[[#This Row],[Total Ballots]]/Table1[[#This Row],[Total Population]],"0.0%")</f>
        <v>0.39500167728950014</v>
      </c>
      <c r="Y6285" s="24">
        <f>Table1[[#This Row],[Female Ballots]]/Table1[[#This Row],[Female Voters]]</f>
        <v>0.4980189376133235</v>
      </c>
      <c r="Z6285" s="24">
        <f>Table1[[#This Row],[Male Ballots]]/Table1[[#This Row],[Male Voters]]</f>
        <v>0.4813593346716375</v>
      </c>
      <c r="AA6285" s="24">
        <f>Table1[[#This Row],[Total Ballots]]/Table1[[#This Row],[Total Voters]]</f>
        <v>0.48996151045459274</v>
      </c>
    </row>
    <row r="6286" spans="1:27" s="12" customFormat="1" x14ac:dyDescent="0.35">
      <c r="A6286" s="19" t="s">
        <v>39</v>
      </c>
      <c r="B6286" s="20">
        <v>2013</v>
      </c>
      <c r="C6286" s="17" t="s">
        <v>82</v>
      </c>
      <c r="D6286" s="20" t="s">
        <v>70</v>
      </c>
      <c r="E6286" s="37" t="s">
        <v>74</v>
      </c>
      <c r="F6286" s="34" t="s">
        <v>78</v>
      </c>
      <c r="G6286" s="21" t="s">
        <v>66</v>
      </c>
      <c r="H6286" s="22">
        <v>18228.995999999999</v>
      </c>
      <c r="I6286" s="22">
        <v>17171.996999999999</v>
      </c>
      <c r="J6286" s="22">
        <v>35401</v>
      </c>
      <c r="K6286" s="31">
        <v>16679</v>
      </c>
      <c r="L6286" s="31">
        <v>15382</v>
      </c>
      <c r="M6286" s="31"/>
      <c r="N6286" s="31">
        <v>32061</v>
      </c>
      <c r="O6286" s="22">
        <v>10729</v>
      </c>
      <c r="P6286" s="22">
        <v>9911</v>
      </c>
      <c r="Q6286" s="22"/>
      <c r="R6286" s="23">
        <v>20640</v>
      </c>
      <c r="S6286" s="130">
        <f>IFERROR(Table1[[#This Row],[Female Voters]]/Table1[[#This Row],[Female Population]],"0.0%")</f>
        <v>0.91497085193282179</v>
      </c>
      <c r="T6286" s="130">
        <f>IFERROR(Table1[[#This Row],[Male Voters]]/Table1[[#This Row],[Male Population]],"0.0%")</f>
        <v>0.89576069690671389</v>
      </c>
      <c r="U6286" s="130">
        <f>IFERROR(Table1[[#This Row],[Total Voters]]/Table1[[#This Row],[Total Population]],"0.0%")</f>
        <v>0.90565238270105364</v>
      </c>
      <c r="V6286" s="130">
        <f>IFERROR(Table1[[#This Row],[Female Ballots]]/Table1[[#This Row],[Female Population]],"0.0%")</f>
        <v>0.58856779605415466</v>
      </c>
      <c r="W6286" s="130">
        <f>IFERROR(Table1[[#This Row],[Male Ballots]]/Table1[[#This Row],[Male Population]],"0.0%")</f>
        <v>0.57716059465885072</v>
      </c>
      <c r="X6286" s="130">
        <f>IFERROR(Table1[[#This Row],[Total Ballots]]/Table1[[#This Row],[Total Population]],"0.0%")</f>
        <v>0.58303437755995591</v>
      </c>
      <c r="Y6286" s="24">
        <f>Table1[[#This Row],[Female Ballots]]/Table1[[#This Row],[Female Voters]]</f>
        <v>0.64326398465135803</v>
      </c>
      <c r="Z6286" s="24">
        <f>Table1[[#This Row],[Male Ballots]]/Table1[[#This Row],[Male Voters]]</f>
        <v>0.6443245351709791</v>
      </c>
      <c r="AA6286" s="24">
        <f>Table1[[#This Row],[Total Ballots]]/Table1[[#This Row],[Total Voters]]</f>
        <v>0.6437728080845887</v>
      </c>
    </row>
    <row r="6287" spans="1:27" s="12" customFormat="1" x14ac:dyDescent="0.35">
      <c r="A6287" s="19" t="s">
        <v>39</v>
      </c>
      <c r="B6287" s="20">
        <v>2013</v>
      </c>
      <c r="C6287" s="17" t="s">
        <v>82</v>
      </c>
      <c r="D6287" s="20" t="s">
        <v>70</v>
      </c>
      <c r="E6287" s="37" t="s">
        <v>74</v>
      </c>
      <c r="F6287" s="34" t="s">
        <v>78</v>
      </c>
      <c r="G6287" s="21" t="s">
        <v>67</v>
      </c>
      <c r="H6287" s="22">
        <v>20676.989000000001</v>
      </c>
      <c r="I6287" s="22">
        <v>17504.992999999999</v>
      </c>
      <c r="J6287" s="22">
        <v>38181.987999999998</v>
      </c>
      <c r="K6287" s="31">
        <v>18214</v>
      </c>
      <c r="L6287" s="31">
        <v>16446</v>
      </c>
      <c r="M6287" s="31"/>
      <c r="N6287" s="31">
        <v>34660</v>
      </c>
      <c r="O6287" s="22">
        <v>13408</v>
      </c>
      <c r="P6287" s="22">
        <v>12617</v>
      </c>
      <c r="Q6287" s="22"/>
      <c r="R6287" s="23">
        <v>26025</v>
      </c>
      <c r="S6287" s="130">
        <f>IFERROR(Table1[[#This Row],[Female Voters]]/Table1[[#This Row],[Female Population]],"0.0%")</f>
        <v>0.8808826081979344</v>
      </c>
      <c r="T6287" s="130">
        <f>IFERROR(Table1[[#This Row],[Male Voters]]/Table1[[#This Row],[Male Population]],"0.0%")</f>
        <v>0.93950337483711088</v>
      </c>
      <c r="U6287" s="130">
        <f>IFERROR(Table1[[#This Row],[Total Voters]]/Table1[[#This Row],[Total Population]],"0.0%")</f>
        <v>0.90775786740072317</v>
      </c>
      <c r="V6287" s="130">
        <f>IFERROR(Table1[[#This Row],[Female Ballots]]/Table1[[#This Row],[Female Population]],"0.0%")</f>
        <v>0.64845031353452864</v>
      </c>
      <c r="W6287" s="130">
        <f>IFERROR(Table1[[#This Row],[Male Ballots]]/Table1[[#This Row],[Male Population]],"0.0%")</f>
        <v>0.72076578379665734</v>
      </c>
      <c r="X6287" s="130">
        <f>IFERROR(Table1[[#This Row],[Total Ballots]]/Table1[[#This Row],[Total Population]],"0.0%")</f>
        <v>0.68160411134171439</v>
      </c>
      <c r="Y6287" s="24">
        <f>Table1[[#This Row],[Female Ballots]]/Table1[[#This Row],[Female Voters]]</f>
        <v>0.73613703744372461</v>
      </c>
      <c r="Z6287" s="24">
        <f>Table1[[#This Row],[Male Ballots]]/Table1[[#This Row],[Male Voters]]</f>
        <v>0.76717742916210629</v>
      </c>
      <c r="AA6287" s="24">
        <f>Table1[[#This Row],[Total Ballots]]/Table1[[#This Row],[Total Voters]]</f>
        <v>0.75086555106751296</v>
      </c>
    </row>
    <row r="6288" spans="1:27" s="12" customFormat="1" x14ac:dyDescent="0.35">
      <c r="A6288" s="19" t="s">
        <v>50</v>
      </c>
      <c r="B6288" s="20">
        <v>2013</v>
      </c>
      <c r="C6288" s="17" t="s">
        <v>82</v>
      </c>
      <c r="D6288" s="20"/>
      <c r="E6288" s="37" t="s">
        <v>74</v>
      </c>
      <c r="F6288" s="34" t="s">
        <v>78</v>
      </c>
      <c r="G6288" s="21" t="s">
        <v>79</v>
      </c>
      <c r="H6288" s="22">
        <v>16793.135200000001</v>
      </c>
      <c r="I6288" s="22">
        <v>17133.172599999998</v>
      </c>
      <c r="J6288" s="22">
        <v>33926.307699999998</v>
      </c>
      <c r="K6288" s="22">
        <v>11317</v>
      </c>
      <c r="L6288" s="22">
        <v>10575</v>
      </c>
      <c r="M6288" s="22">
        <v>0</v>
      </c>
      <c r="N6288" s="22">
        <v>21892</v>
      </c>
      <c r="O6288" s="22">
        <v>5636</v>
      </c>
      <c r="P6288" s="22">
        <v>5138</v>
      </c>
      <c r="Q6288" s="22">
        <v>0</v>
      </c>
      <c r="R6288" s="23">
        <v>10774</v>
      </c>
      <c r="S6288" s="130">
        <f>IFERROR(Table1[[#This Row],[Female Voters]]/Table1[[#This Row],[Female Population]],"0.0%")</f>
        <v>0.67390632334098044</v>
      </c>
      <c r="T6288" s="130">
        <f>IFERROR(Table1[[#This Row],[Male Voters]]/Table1[[#This Row],[Male Population]],"0.0%")</f>
        <v>0.61722368920745019</v>
      </c>
      <c r="U6288" s="130">
        <f>IFERROR(Table1[[#This Row],[Total Voters]]/Table1[[#This Row],[Total Population]],"0.0%")</f>
        <v>0.6452809481534002</v>
      </c>
      <c r="V6288" s="130">
        <f>IFERROR(Table1[[#This Row],[Female Ballots]]/Table1[[#This Row],[Female Population]],"0.0%")</f>
        <v>0.3356133284748401</v>
      </c>
      <c r="W6288" s="130">
        <f>IFERROR(Table1[[#This Row],[Male Ballots]]/Table1[[#This Row],[Male Population]],"0.0%")</f>
        <v>0.29988608181067417</v>
      </c>
      <c r="X6288" s="130">
        <f>IFERROR(Table1[[#This Row],[Total Ballots]]/Table1[[#This Row],[Total Population]],"0.0%")</f>
        <v>0.31757066213250201</v>
      </c>
      <c r="Y6288" s="24">
        <f>Table1[[#This Row],[Female Ballots]]/Table1[[#This Row],[Female Voters]]</f>
        <v>0.49801184059379694</v>
      </c>
      <c r="Z6288" s="24">
        <f>Table1[[#This Row],[Male Ballots]]/Table1[[#This Row],[Male Voters]]</f>
        <v>0.48586288416075651</v>
      </c>
      <c r="AA6288" s="24">
        <f>Table1[[#This Row],[Total Ballots]]/Table1[[#This Row],[Total Voters]]</f>
        <v>0.49214324867531517</v>
      </c>
    </row>
    <row r="6289" spans="1:27" s="12" customFormat="1" x14ac:dyDescent="0.35">
      <c r="A6289" s="19" t="s">
        <v>50</v>
      </c>
      <c r="B6289" s="20">
        <v>2013</v>
      </c>
      <c r="C6289" s="17" t="s">
        <v>82</v>
      </c>
      <c r="D6289" s="20"/>
      <c r="E6289" s="37" t="s">
        <v>74</v>
      </c>
      <c r="F6289" s="34" t="s">
        <v>78</v>
      </c>
      <c r="G6289" s="21" t="s">
        <v>62</v>
      </c>
      <c r="H6289" s="22">
        <v>4459.7654000000002</v>
      </c>
      <c r="I6289" s="22">
        <v>4689.7392</v>
      </c>
      <c r="J6289" s="22">
        <v>9149.5046999999995</v>
      </c>
      <c r="K6289" s="31">
        <v>1220</v>
      </c>
      <c r="L6289" s="31">
        <v>1190</v>
      </c>
      <c r="M6289" s="31"/>
      <c r="N6289" s="31">
        <v>2410</v>
      </c>
      <c r="O6289" s="22">
        <v>210</v>
      </c>
      <c r="P6289" s="22">
        <v>209</v>
      </c>
      <c r="Q6289" s="22"/>
      <c r="R6289" s="23">
        <v>419</v>
      </c>
      <c r="S6289" s="130">
        <f>IFERROR(Table1[[#This Row],[Female Voters]]/Table1[[#This Row],[Female Population]],"0.0%")</f>
        <v>0.27355699023989016</v>
      </c>
      <c r="T6289" s="130">
        <f>IFERROR(Table1[[#This Row],[Male Voters]]/Table1[[#This Row],[Male Population]],"0.0%")</f>
        <v>0.25374545347852179</v>
      </c>
      <c r="U6289" s="130">
        <f>IFERROR(Table1[[#This Row],[Total Voters]]/Table1[[#This Row],[Total Population]],"0.0%")</f>
        <v>0.26340223640739813</v>
      </c>
      <c r="V6289" s="130">
        <f>IFERROR(Table1[[#This Row],[Female Ballots]]/Table1[[#This Row],[Female Population]],"0.0%")</f>
        <v>4.7087678647849948E-2</v>
      </c>
      <c r="W6289" s="130">
        <f>IFERROR(Table1[[#This Row],[Male Ballots]]/Table1[[#This Row],[Male Population]],"0.0%")</f>
        <v>4.4565377963874837E-2</v>
      </c>
      <c r="X6289" s="130">
        <f>IFERROR(Table1[[#This Row],[Total Ballots]]/Table1[[#This Row],[Total Population]],"0.0%")</f>
        <v>4.5794828653402411E-2</v>
      </c>
      <c r="Y6289" s="24">
        <f>Table1[[#This Row],[Female Ballots]]/Table1[[#This Row],[Female Voters]]</f>
        <v>0.1721311475409836</v>
      </c>
      <c r="Z6289" s="24">
        <f>Table1[[#This Row],[Male Ballots]]/Table1[[#This Row],[Male Voters]]</f>
        <v>0.17563025210084032</v>
      </c>
      <c r="AA6289" s="24">
        <f>Table1[[#This Row],[Total Ballots]]/Table1[[#This Row],[Total Voters]]</f>
        <v>0.17385892116182572</v>
      </c>
    </row>
    <row r="6290" spans="1:27" s="12" customFormat="1" x14ac:dyDescent="0.35">
      <c r="A6290" s="19" t="s">
        <v>50</v>
      </c>
      <c r="B6290" s="20">
        <v>2013</v>
      </c>
      <c r="C6290" s="17" t="s">
        <v>82</v>
      </c>
      <c r="D6290" s="20"/>
      <c r="E6290" s="37" t="s">
        <v>74</v>
      </c>
      <c r="F6290" s="34" t="s">
        <v>78</v>
      </c>
      <c r="G6290" s="21" t="s">
        <v>63</v>
      </c>
      <c r="H6290" s="22">
        <v>2279.0129999999999</v>
      </c>
      <c r="I6290" s="22">
        <v>2601.0609999999997</v>
      </c>
      <c r="J6290" s="22">
        <v>4880.0739999999996</v>
      </c>
      <c r="K6290" s="31">
        <v>1597</v>
      </c>
      <c r="L6290" s="31">
        <v>1494</v>
      </c>
      <c r="M6290" s="31"/>
      <c r="N6290" s="31">
        <v>3091</v>
      </c>
      <c r="O6290" s="22">
        <v>406</v>
      </c>
      <c r="P6290" s="22">
        <v>334</v>
      </c>
      <c r="Q6290" s="22"/>
      <c r="R6290" s="23">
        <v>740</v>
      </c>
      <c r="S6290" s="130">
        <f>IFERROR(Table1[[#This Row],[Female Voters]]/Table1[[#This Row],[Female Population]],"0.0%")</f>
        <v>0.70074194399066614</v>
      </c>
      <c r="T6290" s="130">
        <f>IFERROR(Table1[[#This Row],[Male Voters]]/Table1[[#This Row],[Male Population]],"0.0%")</f>
        <v>0.57438099298709266</v>
      </c>
      <c r="U6290" s="130">
        <f>IFERROR(Table1[[#This Row],[Total Voters]]/Table1[[#This Row],[Total Population]],"0.0%")</f>
        <v>0.63339203462898308</v>
      </c>
      <c r="V6290" s="130">
        <f>IFERROR(Table1[[#This Row],[Female Ballots]]/Table1[[#This Row],[Female Population]],"0.0%")</f>
        <v>0.17814729446475294</v>
      </c>
      <c r="W6290" s="130">
        <f>IFERROR(Table1[[#This Row],[Male Ballots]]/Table1[[#This Row],[Male Population]],"0.0%")</f>
        <v>0.12840913765574896</v>
      </c>
      <c r="X6290" s="130">
        <f>IFERROR(Table1[[#This Row],[Total Ballots]]/Table1[[#This Row],[Total Population]],"0.0%")</f>
        <v>0.15163704484809043</v>
      </c>
      <c r="Y6290" s="24">
        <f>Table1[[#This Row],[Female Ballots]]/Table1[[#This Row],[Female Voters]]</f>
        <v>0.25422667501565432</v>
      </c>
      <c r="Z6290" s="24">
        <f>Table1[[#This Row],[Male Ballots]]/Table1[[#This Row],[Male Voters]]</f>
        <v>0.22356091030789826</v>
      </c>
      <c r="AA6290" s="24">
        <f>Table1[[#This Row],[Total Ballots]]/Table1[[#This Row],[Total Voters]]</f>
        <v>0.23940472339048852</v>
      </c>
    </row>
    <row r="6291" spans="1:27" s="12" customFormat="1" x14ac:dyDescent="0.35">
      <c r="A6291" s="19" t="s">
        <v>50</v>
      </c>
      <c r="B6291" s="20">
        <v>2013</v>
      </c>
      <c r="C6291" s="17" t="s">
        <v>82</v>
      </c>
      <c r="D6291" s="20"/>
      <c r="E6291" s="37" t="s">
        <v>74</v>
      </c>
      <c r="F6291" s="34" t="s">
        <v>78</v>
      </c>
      <c r="G6291" s="21" t="s">
        <v>64</v>
      </c>
      <c r="H6291" s="22">
        <v>2073.9080000000004</v>
      </c>
      <c r="I6291" s="22">
        <v>2138.9110000000001</v>
      </c>
      <c r="J6291" s="22">
        <v>4212.8189999999995</v>
      </c>
      <c r="K6291" s="31">
        <v>1517</v>
      </c>
      <c r="L6291" s="31">
        <v>1423</v>
      </c>
      <c r="M6291" s="31"/>
      <c r="N6291" s="31">
        <v>2940</v>
      </c>
      <c r="O6291" s="22">
        <v>566</v>
      </c>
      <c r="P6291" s="22">
        <v>525</v>
      </c>
      <c r="Q6291" s="22"/>
      <c r="R6291" s="23">
        <v>1091</v>
      </c>
      <c r="S6291" s="130">
        <f>IFERROR(Table1[[#This Row],[Female Voters]]/Table1[[#This Row],[Female Population]],"0.0%")</f>
        <v>0.73146928407624623</v>
      </c>
      <c r="T6291" s="130">
        <f>IFERROR(Table1[[#This Row],[Male Voters]]/Table1[[#This Row],[Male Population]],"0.0%")</f>
        <v>0.66529182373647144</v>
      </c>
      <c r="U6291" s="130">
        <f>IFERROR(Table1[[#This Row],[Total Voters]]/Table1[[#This Row],[Total Population]],"0.0%")</f>
        <v>0.69787000106104735</v>
      </c>
      <c r="V6291" s="130">
        <f>IFERROR(Table1[[#This Row],[Female Ballots]]/Table1[[#This Row],[Female Population]],"0.0%")</f>
        <v>0.27291470981355004</v>
      </c>
      <c r="W6291" s="130">
        <f>IFERROR(Table1[[#This Row],[Male Ballots]]/Table1[[#This Row],[Male Population]],"0.0%")</f>
        <v>0.24545200805456607</v>
      </c>
      <c r="X6291" s="130">
        <f>IFERROR(Table1[[#This Row],[Total Ballots]]/Table1[[#This Row],[Total Population]],"0.0%")</f>
        <v>0.25897148678830023</v>
      </c>
      <c r="Y6291" s="24">
        <f>Table1[[#This Row],[Female Ballots]]/Table1[[#This Row],[Female Voters]]</f>
        <v>0.37310481212920238</v>
      </c>
      <c r="Z6291" s="24">
        <f>Table1[[#This Row],[Male Ballots]]/Table1[[#This Row],[Male Voters]]</f>
        <v>0.36893886156008432</v>
      </c>
      <c r="AA6291" s="24">
        <f>Table1[[#This Row],[Total Ballots]]/Table1[[#This Row],[Total Voters]]</f>
        <v>0.37108843537414965</v>
      </c>
    </row>
    <row r="6292" spans="1:27" s="12" customFormat="1" x14ac:dyDescent="0.35">
      <c r="A6292" s="19" t="s">
        <v>50</v>
      </c>
      <c r="B6292" s="20">
        <v>2013</v>
      </c>
      <c r="C6292" s="17" t="s">
        <v>82</v>
      </c>
      <c r="D6292" s="20"/>
      <c r="E6292" s="37" t="s">
        <v>74</v>
      </c>
      <c r="F6292" s="34" t="s">
        <v>78</v>
      </c>
      <c r="G6292" s="21" t="s">
        <v>65</v>
      </c>
      <c r="H6292" s="22">
        <v>2366.866</v>
      </c>
      <c r="I6292" s="22">
        <v>2395.86</v>
      </c>
      <c r="J6292" s="22">
        <v>4762.7260000000006</v>
      </c>
      <c r="K6292" s="31">
        <v>1933</v>
      </c>
      <c r="L6292" s="31">
        <v>1714</v>
      </c>
      <c r="M6292" s="31"/>
      <c r="N6292" s="31">
        <v>3647</v>
      </c>
      <c r="O6292" s="22">
        <v>957</v>
      </c>
      <c r="P6292" s="22">
        <v>786</v>
      </c>
      <c r="Q6292" s="22"/>
      <c r="R6292" s="23">
        <v>1743</v>
      </c>
      <c r="S6292" s="130">
        <f>IFERROR(Table1[[#This Row],[Female Voters]]/Table1[[#This Row],[Female Population]],"0.0%")</f>
        <v>0.81669177722777719</v>
      </c>
      <c r="T6292" s="130">
        <f>IFERROR(Table1[[#This Row],[Male Voters]]/Table1[[#This Row],[Male Population]],"0.0%")</f>
        <v>0.7154007329309725</v>
      </c>
      <c r="U6292" s="130">
        <f>IFERROR(Table1[[#This Row],[Total Voters]]/Table1[[#This Row],[Total Population]],"0.0%")</f>
        <v>0.76573794083472357</v>
      </c>
      <c r="V6292" s="130">
        <f>IFERROR(Table1[[#This Row],[Female Ballots]]/Table1[[#This Row],[Female Population]],"0.0%")</f>
        <v>0.40433214216605418</v>
      </c>
      <c r="W6292" s="130">
        <f>IFERROR(Table1[[#This Row],[Male Ballots]]/Table1[[#This Row],[Male Population]],"0.0%")</f>
        <v>0.32806591370113442</v>
      </c>
      <c r="X6292" s="130">
        <f>IFERROR(Table1[[#This Row],[Total Ballots]]/Table1[[#This Row],[Total Population]],"0.0%")</f>
        <v>0.36596688535095234</v>
      </c>
      <c r="Y6292" s="24">
        <f>Table1[[#This Row],[Female Ballots]]/Table1[[#This Row],[Female Voters]]</f>
        <v>0.49508535954474908</v>
      </c>
      <c r="Z6292" s="24">
        <f>Table1[[#This Row],[Male Ballots]]/Table1[[#This Row],[Male Voters]]</f>
        <v>0.45857642940490084</v>
      </c>
      <c r="AA6292" s="24">
        <f>Table1[[#This Row],[Total Ballots]]/Table1[[#This Row],[Total Voters]]</f>
        <v>0.47792706333973128</v>
      </c>
    </row>
    <row r="6293" spans="1:27" s="12" customFormat="1" x14ac:dyDescent="0.35">
      <c r="A6293" s="19" t="s">
        <v>50</v>
      </c>
      <c r="B6293" s="20">
        <v>2013</v>
      </c>
      <c r="C6293" s="17" t="s">
        <v>82</v>
      </c>
      <c r="D6293" s="20"/>
      <c r="E6293" s="37" t="s">
        <v>74</v>
      </c>
      <c r="F6293" s="34" t="s">
        <v>78</v>
      </c>
      <c r="G6293" s="21" t="s">
        <v>66</v>
      </c>
      <c r="H6293" s="22">
        <v>2507.8330000000001</v>
      </c>
      <c r="I6293" s="22">
        <v>2461.828</v>
      </c>
      <c r="J6293" s="22">
        <v>4969.6620000000003</v>
      </c>
      <c r="K6293" s="31">
        <v>2232</v>
      </c>
      <c r="L6293" s="31">
        <v>2143</v>
      </c>
      <c r="M6293" s="31"/>
      <c r="N6293" s="31">
        <v>4375</v>
      </c>
      <c r="O6293" s="22">
        <v>1446</v>
      </c>
      <c r="P6293" s="22">
        <v>1328</v>
      </c>
      <c r="Q6293" s="22"/>
      <c r="R6293" s="23">
        <v>2774</v>
      </c>
      <c r="S6293" s="130">
        <f>IFERROR(Table1[[#This Row],[Female Voters]]/Table1[[#This Row],[Female Population]],"0.0%")</f>
        <v>0.89001141623066604</v>
      </c>
      <c r="T6293" s="130">
        <f>IFERROR(Table1[[#This Row],[Male Voters]]/Table1[[#This Row],[Male Population]],"0.0%")</f>
        <v>0.87049135845396186</v>
      </c>
      <c r="U6293" s="130">
        <f>IFERROR(Table1[[#This Row],[Total Voters]]/Table1[[#This Row],[Total Population]],"0.0%")</f>
        <v>0.88034156045219969</v>
      </c>
      <c r="V6293" s="130">
        <f>IFERROR(Table1[[#This Row],[Female Ballots]]/Table1[[#This Row],[Female Population]],"0.0%")</f>
        <v>0.57659341750427562</v>
      </c>
      <c r="W6293" s="130">
        <f>IFERROR(Table1[[#This Row],[Male Ballots]]/Table1[[#This Row],[Male Population]],"0.0%")</f>
        <v>0.53943654877595026</v>
      </c>
      <c r="X6293" s="130">
        <f>IFERROR(Table1[[#This Row],[Total Ballots]]/Table1[[#This Row],[Total Population]],"0.0%")</f>
        <v>0.55818685455872041</v>
      </c>
      <c r="Y6293" s="24">
        <f>Table1[[#This Row],[Female Ballots]]/Table1[[#This Row],[Female Voters]]</f>
        <v>0.64784946236559138</v>
      </c>
      <c r="Z6293" s="24">
        <f>Table1[[#This Row],[Male Ballots]]/Table1[[#This Row],[Male Voters]]</f>
        <v>0.61969202053196448</v>
      </c>
      <c r="AA6293" s="24">
        <f>Table1[[#This Row],[Total Ballots]]/Table1[[#This Row],[Total Voters]]</f>
        <v>0.63405714285714287</v>
      </c>
    </row>
    <row r="6294" spans="1:27" s="12" customFormat="1" x14ac:dyDescent="0.35">
      <c r="A6294" s="19" t="s">
        <v>50</v>
      </c>
      <c r="B6294" s="20">
        <v>2013</v>
      </c>
      <c r="C6294" s="17" t="s">
        <v>82</v>
      </c>
      <c r="D6294" s="20"/>
      <c r="E6294" s="37" t="s">
        <v>74</v>
      </c>
      <c r="F6294" s="34" t="s">
        <v>78</v>
      </c>
      <c r="G6294" s="21" t="s">
        <v>67</v>
      </c>
      <c r="H6294" s="22">
        <v>3105.7498000000001</v>
      </c>
      <c r="I6294" s="22">
        <v>2845.7734</v>
      </c>
      <c r="J6294" s="22">
        <v>5951.5219999999999</v>
      </c>
      <c r="K6294" s="31">
        <v>2818</v>
      </c>
      <c r="L6294" s="31">
        <v>2611</v>
      </c>
      <c r="M6294" s="31"/>
      <c r="N6294" s="31">
        <v>5429</v>
      </c>
      <c r="O6294" s="22">
        <v>2051</v>
      </c>
      <c r="P6294" s="22">
        <v>1956</v>
      </c>
      <c r="Q6294" s="22"/>
      <c r="R6294" s="23">
        <v>4007</v>
      </c>
      <c r="S6294" s="130">
        <f>IFERROR(Table1[[#This Row],[Female Voters]]/Table1[[#This Row],[Female Population]],"0.0%")</f>
        <v>0.90734932994280482</v>
      </c>
      <c r="T6294" s="130">
        <f>IFERROR(Table1[[#This Row],[Male Voters]]/Table1[[#This Row],[Male Population]],"0.0%")</f>
        <v>0.91750102098782704</v>
      </c>
      <c r="U6294" s="130">
        <f>IFERROR(Table1[[#This Row],[Total Voters]]/Table1[[#This Row],[Total Population]],"0.0%")</f>
        <v>0.91220363463329213</v>
      </c>
      <c r="V6294" s="130">
        <f>IFERROR(Table1[[#This Row],[Female Ballots]]/Table1[[#This Row],[Female Population]],"0.0%")</f>
        <v>0.6603880325453132</v>
      </c>
      <c r="W6294" s="130">
        <f>IFERROR(Table1[[#This Row],[Male Ballots]]/Table1[[#This Row],[Male Population]],"0.0%")</f>
        <v>0.68733511951443493</v>
      </c>
      <c r="X6294" s="130">
        <f>IFERROR(Table1[[#This Row],[Total Ballots]]/Table1[[#This Row],[Total Population]],"0.0%")</f>
        <v>0.67327315600950477</v>
      </c>
      <c r="Y6294" s="24">
        <f>Table1[[#This Row],[Female Ballots]]/Table1[[#This Row],[Female Voters]]</f>
        <v>0.72782114975159684</v>
      </c>
      <c r="Z6294" s="24">
        <f>Table1[[#This Row],[Male Ballots]]/Table1[[#This Row],[Male Voters]]</f>
        <v>0.74913826120260441</v>
      </c>
      <c r="AA6294" s="24">
        <f>Table1[[#This Row],[Total Ballots]]/Table1[[#This Row],[Total Voters]]</f>
        <v>0.73807331000184195</v>
      </c>
    </row>
    <row r="6295" spans="1:27" s="12" customFormat="1" x14ac:dyDescent="0.35">
      <c r="A6295" s="19" t="s">
        <v>29</v>
      </c>
      <c r="B6295" s="20">
        <v>2013</v>
      </c>
      <c r="C6295" s="17" t="s">
        <v>82</v>
      </c>
      <c r="D6295" s="20" t="s">
        <v>69</v>
      </c>
      <c r="E6295" s="37" t="s">
        <v>74</v>
      </c>
      <c r="F6295" s="34" t="s">
        <v>78</v>
      </c>
      <c r="G6295" s="21" t="s">
        <v>79</v>
      </c>
      <c r="H6295" s="22">
        <v>8113.9918799999996</v>
      </c>
      <c r="I6295" s="22">
        <v>8278.9965699999993</v>
      </c>
      <c r="J6295" s="22">
        <v>16392.987500000003</v>
      </c>
      <c r="K6295" s="22">
        <v>6450</v>
      </c>
      <c r="L6295" s="22">
        <v>6296</v>
      </c>
      <c r="M6295" s="22">
        <v>0</v>
      </c>
      <c r="N6295" s="22">
        <v>12746</v>
      </c>
      <c r="O6295" s="22">
        <v>3239</v>
      </c>
      <c r="P6295" s="22">
        <v>3063</v>
      </c>
      <c r="Q6295" s="22">
        <v>0</v>
      </c>
      <c r="R6295" s="23">
        <v>6302</v>
      </c>
      <c r="S6295" s="130">
        <f>IFERROR(Table1[[#This Row],[Female Voters]]/Table1[[#This Row],[Female Population]],"0.0%")</f>
        <v>0.79492315193196872</v>
      </c>
      <c r="T6295" s="130">
        <f>IFERROR(Table1[[#This Row],[Male Voters]]/Table1[[#This Row],[Male Population]],"0.0%")</f>
        <v>0.76047863370476076</v>
      </c>
      <c r="U6295" s="130">
        <f>IFERROR(Table1[[#This Row],[Total Voters]]/Table1[[#This Row],[Total Population]],"0.0%")</f>
        <v>0.77752758610960926</v>
      </c>
      <c r="V6295" s="130">
        <f>IFERROR(Table1[[#This Row],[Female Ballots]]/Table1[[#This Row],[Female Population]],"0.0%")</f>
        <v>0.39918699055932505</v>
      </c>
      <c r="W6295" s="130">
        <f>IFERROR(Table1[[#This Row],[Male Ballots]]/Table1[[#This Row],[Male Population]],"0.0%")</f>
        <v>0.369972372147027</v>
      </c>
      <c r="X6295" s="130">
        <f>IFERROR(Table1[[#This Row],[Total Ballots]]/Table1[[#This Row],[Total Population]],"0.0%")</f>
        <v>0.38443267281207888</v>
      </c>
      <c r="Y6295" s="24">
        <f>Table1[[#This Row],[Female Ballots]]/Table1[[#This Row],[Female Voters]]</f>
        <v>0.50217054263565897</v>
      </c>
      <c r="Z6295" s="24">
        <f>Table1[[#This Row],[Male Ballots]]/Table1[[#This Row],[Male Voters]]</f>
        <v>0.48649936467598476</v>
      </c>
      <c r="AA6295" s="24">
        <f>Table1[[#This Row],[Total Ballots]]/Table1[[#This Row],[Total Voters]]</f>
        <v>0.49442962498038601</v>
      </c>
    </row>
    <row r="6296" spans="1:27" s="12" customFormat="1" x14ac:dyDescent="0.35">
      <c r="A6296" s="19" t="s">
        <v>29</v>
      </c>
      <c r="B6296" s="20">
        <v>2013</v>
      </c>
      <c r="C6296" s="17" t="s">
        <v>82</v>
      </c>
      <c r="D6296" s="20" t="s">
        <v>69</v>
      </c>
      <c r="E6296" s="37" t="s">
        <v>74</v>
      </c>
      <c r="F6296" s="34" t="s">
        <v>78</v>
      </c>
      <c r="G6296" s="21" t="s">
        <v>62</v>
      </c>
      <c r="H6296" s="22">
        <v>609.00198</v>
      </c>
      <c r="I6296" s="22">
        <v>652.00207</v>
      </c>
      <c r="J6296" s="22">
        <v>1261.0041000000001</v>
      </c>
      <c r="K6296" s="31">
        <v>392</v>
      </c>
      <c r="L6296" s="31">
        <v>376</v>
      </c>
      <c r="M6296" s="31"/>
      <c r="N6296" s="31">
        <v>768</v>
      </c>
      <c r="O6296" s="22">
        <v>61</v>
      </c>
      <c r="P6296" s="22">
        <v>57</v>
      </c>
      <c r="Q6296" s="22"/>
      <c r="R6296" s="23">
        <v>118</v>
      </c>
      <c r="S6296" s="130">
        <f>IFERROR(Table1[[#This Row],[Female Voters]]/Table1[[#This Row],[Female Population]],"0.0%")</f>
        <v>0.64367606817961409</v>
      </c>
      <c r="T6296" s="130">
        <f>IFERROR(Table1[[#This Row],[Male Voters]]/Table1[[#This Row],[Male Population]],"0.0%")</f>
        <v>0.57668528567708377</v>
      </c>
      <c r="U6296" s="130">
        <f>IFERROR(Table1[[#This Row],[Total Voters]]/Table1[[#This Row],[Total Population]],"0.0%")</f>
        <v>0.60903846387176686</v>
      </c>
      <c r="V6296" s="130">
        <f>IFERROR(Table1[[#This Row],[Female Ballots]]/Table1[[#This Row],[Female Population]],"0.0%")</f>
        <v>0.10016387795652158</v>
      </c>
      <c r="W6296" s="130">
        <f>IFERROR(Table1[[#This Row],[Male Ballots]]/Table1[[#This Row],[Male Population]],"0.0%")</f>
        <v>8.742303532870685E-2</v>
      </c>
      <c r="X6296" s="130">
        <f>IFERROR(Table1[[#This Row],[Total Ballots]]/Table1[[#This Row],[Total Population]],"0.0%")</f>
        <v>9.3576222313630858E-2</v>
      </c>
      <c r="Y6296" s="24">
        <f>Table1[[#This Row],[Female Ballots]]/Table1[[#This Row],[Female Voters]]</f>
        <v>0.15561224489795919</v>
      </c>
      <c r="Z6296" s="24">
        <f>Table1[[#This Row],[Male Ballots]]/Table1[[#This Row],[Male Voters]]</f>
        <v>0.15159574468085107</v>
      </c>
      <c r="AA6296" s="24">
        <f>Table1[[#This Row],[Total Ballots]]/Table1[[#This Row],[Total Voters]]</f>
        <v>0.15364583333333334</v>
      </c>
    </row>
    <row r="6297" spans="1:27" s="12" customFormat="1" x14ac:dyDescent="0.35">
      <c r="A6297" s="19" t="s">
        <v>29</v>
      </c>
      <c r="B6297" s="20">
        <v>2013</v>
      </c>
      <c r="C6297" s="17" t="s">
        <v>82</v>
      </c>
      <c r="D6297" s="20" t="s">
        <v>69</v>
      </c>
      <c r="E6297" s="37" t="s">
        <v>74</v>
      </c>
      <c r="F6297" s="34" t="s">
        <v>78</v>
      </c>
      <c r="G6297" s="21" t="s">
        <v>63</v>
      </c>
      <c r="H6297" s="22">
        <v>1008.0011999999999</v>
      </c>
      <c r="I6297" s="22">
        <v>1041.0029</v>
      </c>
      <c r="J6297" s="22">
        <v>2049.0041000000001</v>
      </c>
      <c r="K6297" s="31">
        <v>720</v>
      </c>
      <c r="L6297" s="31">
        <v>708</v>
      </c>
      <c r="M6297" s="31"/>
      <c r="N6297" s="31">
        <v>1428</v>
      </c>
      <c r="O6297" s="22">
        <v>155</v>
      </c>
      <c r="P6297" s="22">
        <v>133</v>
      </c>
      <c r="Q6297" s="22"/>
      <c r="R6297" s="23">
        <v>288</v>
      </c>
      <c r="S6297" s="130">
        <f>IFERROR(Table1[[#This Row],[Female Voters]]/Table1[[#This Row],[Female Population]],"0.0%")</f>
        <v>0.71428486394659063</v>
      </c>
      <c r="T6297" s="130">
        <f>IFERROR(Table1[[#This Row],[Male Voters]]/Table1[[#This Row],[Male Population]],"0.0%")</f>
        <v>0.68011337912699377</v>
      </c>
      <c r="U6297" s="130">
        <f>IFERROR(Table1[[#This Row],[Total Voters]]/Table1[[#This Row],[Total Population]],"0.0%")</f>
        <v>0.69692393490086224</v>
      </c>
      <c r="V6297" s="130">
        <f>IFERROR(Table1[[#This Row],[Female Ballots]]/Table1[[#This Row],[Female Population]],"0.0%")</f>
        <v>0.15376965821072436</v>
      </c>
      <c r="W6297" s="130">
        <f>IFERROR(Table1[[#This Row],[Male Ballots]]/Table1[[#This Row],[Male Population]],"0.0%")</f>
        <v>0.12776141161566409</v>
      </c>
      <c r="X6297" s="130">
        <f>IFERROR(Table1[[#This Row],[Total Ballots]]/Table1[[#This Row],[Total Population]],"0.0%")</f>
        <v>0.14055608771109829</v>
      </c>
      <c r="Y6297" s="24">
        <f>Table1[[#This Row],[Female Ballots]]/Table1[[#This Row],[Female Voters]]</f>
        <v>0.21527777777777779</v>
      </c>
      <c r="Z6297" s="24">
        <f>Table1[[#This Row],[Male Ballots]]/Table1[[#This Row],[Male Voters]]</f>
        <v>0.18785310734463276</v>
      </c>
      <c r="AA6297" s="24">
        <f>Table1[[#This Row],[Total Ballots]]/Table1[[#This Row],[Total Voters]]</f>
        <v>0.20168067226890757</v>
      </c>
    </row>
    <row r="6298" spans="1:27" s="12" customFormat="1" x14ac:dyDescent="0.35">
      <c r="A6298" s="19" t="s">
        <v>29</v>
      </c>
      <c r="B6298" s="20">
        <v>2013</v>
      </c>
      <c r="C6298" s="17" t="s">
        <v>82</v>
      </c>
      <c r="D6298" s="20" t="s">
        <v>69</v>
      </c>
      <c r="E6298" s="37" t="s">
        <v>74</v>
      </c>
      <c r="F6298" s="34" t="s">
        <v>78</v>
      </c>
      <c r="G6298" s="21" t="s">
        <v>64</v>
      </c>
      <c r="H6298" s="22">
        <v>1216.0009</v>
      </c>
      <c r="I6298" s="22">
        <v>1304.0021000000002</v>
      </c>
      <c r="J6298" s="22">
        <v>2520.0029999999997</v>
      </c>
      <c r="K6298" s="31">
        <v>864</v>
      </c>
      <c r="L6298" s="31">
        <v>816</v>
      </c>
      <c r="M6298" s="31"/>
      <c r="N6298" s="31">
        <v>1680</v>
      </c>
      <c r="O6298" s="22">
        <v>282</v>
      </c>
      <c r="P6298" s="22">
        <v>246</v>
      </c>
      <c r="Q6298" s="22"/>
      <c r="R6298" s="23">
        <v>528</v>
      </c>
      <c r="S6298" s="130">
        <f>IFERROR(Table1[[#This Row],[Female Voters]]/Table1[[#This Row],[Female Population]],"0.0%")</f>
        <v>0.71052578990689896</v>
      </c>
      <c r="T6298" s="130">
        <f>IFERROR(Table1[[#This Row],[Male Voters]]/Table1[[#This Row],[Male Population]],"0.0%")</f>
        <v>0.62576586341387019</v>
      </c>
      <c r="U6298" s="130">
        <f>IFERROR(Table1[[#This Row],[Total Voters]]/Table1[[#This Row],[Total Population]],"0.0%")</f>
        <v>0.6666658730168179</v>
      </c>
      <c r="V6298" s="130">
        <f>IFERROR(Table1[[#This Row],[Female Ballots]]/Table1[[#This Row],[Female Population]],"0.0%")</f>
        <v>0.23190772309461283</v>
      </c>
      <c r="W6298" s="130">
        <f>IFERROR(Table1[[#This Row],[Male Ballots]]/Table1[[#This Row],[Male Population]],"0.0%")</f>
        <v>0.18865000294094617</v>
      </c>
      <c r="X6298" s="130">
        <f>IFERROR(Table1[[#This Row],[Total Ballots]]/Table1[[#This Row],[Total Population]],"0.0%")</f>
        <v>0.20952356009099993</v>
      </c>
      <c r="Y6298" s="24">
        <f>Table1[[#This Row],[Female Ballots]]/Table1[[#This Row],[Female Voters]]</f>
        <v>0.3263888888888889</v>
      </c>
      <c r="Z6298" s="24">
        <f>Table1[[#This Row],[Male Ballots]]/Table1[[#This Row],[Male Voters]]</f>
        <v>0.3014705882352941</v>
      </c>
      <c r="AA6298" s="24">
        <f>Table1[[#This Row],[Total Ballots]]/Table1[[#This Row],[Total Voters]]</f>
        <v>0.31428571428571428</v>
      </c>
    </row>
    <row r="6299" spans="1:27" s="12" customFormat="1" x14ac:dyDescent="0.35">
      <c r="A6299" s="19" t="s">
        <v>29</v>
      </c>
      <c r="B6299" s="20">
        <v>2013</v>
      </c>
      <c r="C6299" s="17" t="s">
        <v>82</v>
      </c>
      <c r="D6299" s="20" t="s">
        <v>69</v>
      </c>
      <c r="E6299" s="37" t="s">
        <v>74</v>
      </c>
      <c r="F6299" s="34" t="s">
        <v>78</v>
      </c>
      <c r="G6299" s="21" t="s">
        <v>65</v>
      </c>
      <c r="H6299" s="22">
        <v>1467.9988000000001</v>
      </c>
      <c r="I6299" s="22">
        <v>1487.0003000000002</v>
      </c>
      <c r="J6299" s="22">
        <v>2954.9989999999998</v>
      </c>
      <c r="K6299" s="31">
        <v>1057</v>
      </c>
      <c r="L6299" s="31">
        <v>1043</v>
      </c>
      <c r="M6299" s="31"/>
      <c r="N6299" s="31">
        <v>2100</v>
      </c>
      <c r="O6299" s="22">
        <v>454</v>
      </c>
      <c r="P6299" s="22">
        <v>409</v>
      </c>
      <c r="Q6299" s="22"/>
      <c r="R6299" s="23">
        <v>863</v>
      </c>
      <c r="S6299" s="130">
        <f>IFERROR(Table1[[#This Row],[Female Voters]]/Table1[[#This Row],[Female Population]],"0.0%")</f>
        <v>0.72002783653501623</v>
      </c>
      <c r="T6299" s="130">
        <f>IFERROR(Table1[[#This Row],[Male Voters]]/Table1[[#This Row],[Male Population]],"0.0%")</f>
        <v>0.70141209789937498</v>
      </c>
      <c r="U6299" s="130">
        <f>IFERROR(Table1[[#This Row],[Total Voters]]/Table1[[#This Row],[Total Population]],"0.0%")</f>
        <v>0.71066013897128222</v>
      </c>
      <c r="V6299" s="130">
        <f>IFERROR(Table1[[#This Row],[Female Ballots]]/Table1[[#This Row],[Female Population]],"0.0%")</f>
        <v>0.30926455798192748</v>
      </c>
      <c r="W6299" s="130">
        <f>IFERROR(Table1[[#This Row],[Male Ballots]]/Table1[[#This Row],[Male Population]],"0.0%")</f>
        <v>0.27505038163072326</v>
      </c>
      <c r="X6299" s="130">
        <f>IFERROR(Table1[[#This Row],[Total Ballots]]/Table1[[#This Row],[Total Population]],"0.0%")</f>
        <v>0.29204747615819837</v>
      </c>
      <c r="Y6299" s="24">
        <f>Table1[[#This Row],[Female Ballots]]/Table1[[#This Row],[Female Voters]]</f>
        <v>0.42951750236518449</v>
      </c>
      <c r="Z6299" s="24">
        <f>Table1[[#This Row],[Male Ballots]]/Table1[[#This Row],[Male Voters]]</f>
        <v>0.39213806327900286</v>
      </c>
      <c r="AA6299" s="24">
        <f>Table1[[#This Row],[Total Ballots]]/Table1[[#This Row],[Total Voters]]</f>
        <v>0.41095238095238096</v>
      </c>
    </row>
    <row r="6300" spans="1:27" s="12" customFormat="1" x14ac:dyDescent="0.35">
      <c r="A6300" s="19" t="s">
        <v>29</v>
      </c>
      <c r="B6300" s="20">
        <v>2013</v>
      </c>
      <c r="C6300" s="17" t="s">
        <v>82</v>
      </c>
      <c r="D6300" s="20" t="s">
        <v>69</v>
      </c>
      <c r="E6300" s="37" t="s">
        <v>74</v>
      </c>
      <c r="F6300" s="34" t="s">
        <v>78</v>
      </c>
      <c r="G6300" s="21" t="s">
        <v>66</v>
      </c>
      <c r="H6300" s="22">
        <v>1767.9951000000001</v>
      </c>
      <c r="I6300" s="22">
        <v>1730.9960999999998</v>
      </c>
      <c r="J6300" s="22">
        <v>3498.991</v>
      </c>
      <c r="K6300" s="31">
        <v>1581</v>
      </c>
      <c r="L6300" s="31">
        <v>1452</v>
      </c>
      <c r="M6300" s="31"/>
      <c r="N6300" s="31">
        <v>3033</v>
      </c>
      <c r="O6300" s="22">
        <v>964</v>
      </c>
      <c r="P6300" s="22">
        <v>809</v>
      </c>
      <c r="Q6300" s="22"/>
      <c r="R6300" s="23">
        <v>1773</v>
      </c>
      <c r="S6300" s="130">
        <f>IFERROR(Table1[[#This Row],[Female Voters]]/Table1[[#This Row],[Female Population]],"0.0%")</f>
        <v>0.8942332475921454</v>
      </c>
      <c r="T6300" s="130">
        <f>IFERROR(Table1[[#This Row],[Male Voters]]/Table1[[#This Row],[Male Population]],"0.0%")</f>
        <v>0.83882338036463522</v>
      </c>
      <c r="U6300" s="130">
        <f>IFERROR(Table1[[#This Row],[Total Voters]]/Table1[[#This Row],[Total Population]],"0.0%")</f>
        <v>0.86682132077504626</v>
      </c>
      <c r="V6300" s="130">
        <f>IFERROR(Table1[[#This Row],[Female Ballots]]/Table1[[#This Row],[Female Population]],"0.0%")</f>
        <v>0.54525037993600767</v>
      </c>
      <c r="W6300" s="130">
        <f>IFERROR(Table1[[#This Row],[Male Ballots]]/Table1[[#This Row],[Male Population]],"0.0%")</f>
        <v>0.46736096054751369</v>
      </c>
      <c r="X6300" s="130">
        <f>IFERROR(Table1[[#This Row],[Total Ballots]]/Table1[[#This Row],[Total Population]],"0.0%")</f>
        <v>0.50671750799016058</v>
      </c>
      <c r="Y6300" s="24">
        <f>Table1[[#This Row],[Female Ballots]]/Table1[[#This Row],[Female Voters]]</f>
        <v>0.60974067046173308</v>
      </c>
      <c r="Z6300" s="24">
        <f>Table1[[#This Row],[Male Ballots]]/Table1[[#This Row],[Male Voters]]</f>
        <v>0.55716253443526176</v>
      </c>
      <c r="AA6300" s="24">
        <f>Table1[[#This Row],[Total Ballots]]/Table1[[#This Row],[Total Voters]]</f>
        <v>0.58456973293768544</v>
      </c>
    </row>
    <row r="6301" spans="1:27" s="12" customFormat="1" x14ac:dyDescent="0.35">
      <c r="A6301" s="19" t="s">
        <v>29</v>
      </c>
      <c r="B6301" s="20">
        <v>2013</v>
      </c>
      <c r="C6301" s="17" t="s">
        <v>82</v>
      </c>
      <c r="D6301" s="20" t="s">
        <v>69</v>
      </c>
      <c r="E6301" s="37" t="s">
        <v>74</v>
      </c>
      <c r="F6301" s="34" t="s">
        <v>78</v>
      </c>
      <c r="G6301" s="21" t="s">
        <v>67</v>
      </c>
      <c r="H6301" s="22">
        <v>2044.9938999999999</v>
      </c>
      <c r="I6301" s="22">
        <v>2063.9930999999997</v>
      </c>
      <c r="J6301" s="22">
        <v>4108.9863000000005</v>
      </c>
      <c r="K6301" s="31">
        <v>1836</v>
      </c>
      <c r="L6301" s="31">
        <v>1901</v>
      </c>
      <c r="M6301" s="31"/>
      <c r="N6301" s="31">
        <v>3737</v>
      </c>
      <c r="O6301" s="22">
        <v>1323</v>
      </c>
      <c r="P6301" s="22">
        <v>1409</v>
      </c>
      <c r="Q6301" s="22"/>
      <c r="R6301" s="23">
        <v>2732</v>
      </c>
      <c r="S6301" s="130">
        <f>IFERROR(Table1[[#This Row],[Female Voters]]/Table1[[#This Row],[Female Population]],"0.0%")</f>
        <v>0.89780218904320452</v>
      </c>
      <c r="T6301" s="130">
        <f>IFERROR(Table1[[#This Row],[Male Voters]]/Table1[[#This Row],[Male Population]],"0.0%")</f>
        <v>0.92103021080835989</v>
      </c>
      <c r="U6301" s="130">
        <f>IFERROR(Table1[[#This Row],[Total Voters]]/Table1[[#This Row],[Total Population]],"0.0%")</f>
        <v>0.90947005591135688</v>
      </c>
      <c r="V6301" s="130">
        <f>IFERROR(Table1[[#This Row],[Female Ballots]]/Table1[[#This Row],[Female Population]],"0.0%")</f>
        <v>0.64694569504583854</v>
      </c>
      <c r="W6301" s="130">
        <f>IFERROR(Table1[[#This Row],[Male Ballots]]/Table1[[#This Row],[Male Population]],"0.0%")</f>
        <v>0.68265732089898956</v>
      </c>
      <c r="X6301" s="130">
        <f>IFERROR(Table1[[#This Row],[Total Ballots]]/Table1[[#This Row],[Total Population]],"0.0%")</f>
        <v>0.66488418323516918</v>
      </c>
      <c r="Y6301" s="24">
        <f>Table1[[#This Row],[Female Ballots]]/Table1[[#This Row],[Female Voters]]</f>
        <v>0.72058823529411764</v>
      </c>
      <c r="Z6301" s="24">
        <f>Table1[[#This Row],[Male Ballots]]/Table1[[#This Row],[Male Voters]]</f>
        <v>0.74118884797475015</v>
      </c>
      <c r="AA6301" s="24">
        <f>Table1[[#This Row],[Total Ballots]]/Table1[[#This Row],[Total Voters]]</f>
        <v>0.73106770136473109</v>
      </c>
    </row>
    <row r="6302" spans="1:27" s="12" customFormat="1" x14ac:dyDescent="0.35">
      <c r="A6302" s="19" t="s">
        <v>42</v>
      </c>
      <c r="B6302" s="20">
        <v>2013</v>
      </c>
      <c r="C6302" s="17" t="s">
        <v>82</v>
      </c>
      <c r="D6302" s="20"/>
      <c r="E6302" s="37" t="s">
        <v>74</v>
      </c>
      <c r="F6302" s="34" t="s">
        <v>78</v>
      </c>
      <c r="G6302" s="21" t="s">
        <v>79</v>
      </c>
      <c r="H6302" s="22">
        <v>30001.000400000004</v>
      </c>
      <c r="I6302" s="22">
        <v>29397.000400000004</v>
      </c>
      <c r="J6302" s="22">
        <v>59398.010200000004</v>
      </c>
      <c r="K6302" s="22">
        <v>22791</v>
      </c>
      <c r="L6302" s="22">
        <v>20759</v>
      </c>
      <c r="M6302" s="22">
        <v>23</v>
      </c>
      <c r="N6302" s="22">
        <v>43573</v>
      </c>
      <c r="O6302" s="22">
        <v>11140</v>
      </c>
      <c r="P6302" s="22">
        <v>10017</v>
      </c>
      <c r="Q6302" s="22">
        <v>6</v>
      </c>
      <c r="R6302" s="23">
        <v>21163</v>
      </c>
      <c r="S6302" s="130">
        <f>IFERROR(Table1[[#This Row],[Female Voters]]/Table1[[#This Row],[Female Population]],"0.0%")</f>
        <v>0.75967466738209155</v>
      </c>
      <c r="T6302" s="130">
        <f>IFERROR(Table1[[#This Row],[Male Voters]]/Table1[[#This Row],[Male Population]],"0.0%")</f>
        <v>0.70616048295866263</v>
      </c>
      <c r="U6302" s="130">
        <f>IFERROR(Table1[[#This Row],[Total Voters]]/Table1[[#This Row],[Total Population]],"0.0%")</f>
        <v>0.73357676213874246</v>
      </c>
      <c r="V6302" s="130">
        <f>IFERROR(Table1[[#This Row],[Female Ballots]]/Table1[[#This Row],[Female Population]],"0.0%")</f>
        <v>0.37132095101735335</v>
      </c>
      <c r="W6302" s="130">
        <f>IFERROR(Table1[[#This Row],[Male Ballots]]/Table1[[#This Row],[Male Population]],"0.0%")</f>
        <v>0.34074905138961042</v>
      </c>
      <c r="X6302" s="130">
        <f>IFERROR(Table1[[#This Row],[Total Ballots]]/Table1[[#This Row],[Total Population]],"0.0%")</f>
        <v>0.35629139644142488</v>
      </c>
      <c r="Y6302" s="24">
        <f>Table1[[#This Row],[Female Ballots]]/Table1[[#This Row],[Female Voters]]</f>
        <v>0.48878943442586986</v>
      </c>
      <c r="Z6302" s="24">
        <f>Table1[[#This Row],[Male Ballots]]/Table1[[#This Row],[Male Voters]]</f>
        <v>0.48253769449395445</v>
      </c>
      <c r="AA6302" s="24">
        <f>Table1[[#This Row],[Total Ballots]]/Table1[[#This Row],[Total Voters]]</f>
        <v>0.48569068000826199</v>
      </c>
    </row>
    <row r="6303" spans="1:27" s="12" customFormat="1" x14ac:dyDescent="0.35">
      <c r="A6303" s="19" t="s">
        <v>42</v>
      </c>
      <c r="B6303" s="20">
        <v>2013</v>
      </c>
      <c r="C6303" s="17" t="s">
        <v>82</v>
      </c>
      <c r="D6303" s="20"/>
      <c r="E6303" s="37" t="s">
        <v>74</v>
      </c>
      <c r="F6303" s="34" t="s">
        <v>78</v>
      </c>
      <c r="G6303" s="21" t="s">
        <v>62</v>
      </c>
      <c r="H6303" s="22">
        <v>2924.0002000000004</v>
      </c>
      <c r="I6303" s="22">
        <v>3280.0002000000004</v>
      </c>
      <c r="J6303" s="22">
        <v>6204.0012000000006</v>
      </c>
      <c r="K6303" s="31">
        <v>1953</v>
      </c>
      <c r="L6303" s="31">
        <v>1885</v>
      </c>
      <c r="M6303" s="31">
        <v>6</v>
      </c>
      <c r="N6303" s="31">
        <v>3844</v>
      </c>
      <c r="O6303" s="22">
        <v>397</v>
      </c>
      <c r="P6303" s="22">
        <v>332</v>
      </c>
      <c r="Q6303" s="22">
        <v>1</v>
      </c>
      <c r="R6303" s="23">
        <v>730</v>
      </c>
      <c r="S6303" s="130">
        <f>IFERROR(Table1[[#This Row],[Female Voters]]/Table1[[#This Row],[Female Population]],"0.0%")</f>
        <v>0.66792061094934252</v>
      </c>
      <c r="T6303" s="130">
        <f>IFERROR(Table1[[#This Row],[Male Voters]]/Table1[[#This Row],[Male Population]],"0.0%")</f>
        <v>0.57469508690883608</v>
      </c>
      <c r="U6303" s="130">
        <f>IFERROR(Table1[[#This Row],[Total Voters]]/Table1[[#This Row],[Total Population]],"0.0%")</f>
        <v>0.61960013805284231</v>
      </c>
      <c r="V6303" s="130">
        <f>IFERROR(Table1[[#This Row],[Female Ballots]]/Table1[[#This Row],[Female Population]],"0.0%")</f>
        <v>0.13577290452989707</v>
      </c>
      <c r="W6303" s="130">
        <f>IFERROR(Table1[[#This Row],[Male Ballots]]/Table1[[#This Row],[Male Population]],"0.0%")</f>
        <v>0.10121950602320084</v>
      </c>
      <c r="X6303" s="130">
        <f>IFERROR(Table1[[#This Row],[Total Ballots]]/Table1[[#This Row],[Total Population]],"0.0%")</f>
        <v>0.11766599916196017</v>
      </c>
      <c r="Y6303" s="24">
        <f>Table1[[#This Row],[Female Ballots]]/Table1[[#This Row],[Female Voters]]</f>
        <v>0.20327700972862264</v>
      </c>
      <c r="Z6303" s="24">
        <f>Table1[[#This Row],[Male Ballots]]/Table1[[#This Row],[Male Voters]]</f>
        <v>0.17612732095490716</v>
      </c>
      <c r="AA6303" s="24">
        <f>Table1[[#This Row],[Total Ballots]]/Table1[[#This Row],[Total Voters]]</f>
        <v>0.18990634755463059</v>
      </c>
    </row>
    <row r="6304" spans="1:27" s="12" customFormat="1" x14ac:dyDescent="0.35">
      <c r="A6304" s="19" t="s">
        <v>42</v>
      </c>
      <c r="B6304" s="20">
        <v>2013</v>
      </c>
      <c r="C6304" s="17" t="s">
        <v>82</v>
      </c>
      <c r="D6304" s="20"/>
      <c r="E6304" s="37" t="s">
        <v>74</v>
      </c>
      <c r="F6304" s="34" t="s">
        <v>78</v>
      </c>
      <c r="G6304" s="21" t="s">
        <v>63</v>
      </c>
      <c r="H6304" s="22">
        <v>4283</v>
      </c>
      <c r="I6304" s="22">
        <v>4374</v>
      </c>
      <c r="J6304" s="22">
        <v>8657.0020000000004</v>
      </c>
      <c r="K6304" s="31">
        <v>3017</v>
      </c>
      <c r="L6304" s="31">
        <v>2697</v>
      </c>
      <c r="M6304" s="31">
        <v>7</v>
      </c>
      <c r="N6304" s="31">
        <v>5721</v>
      </c>
      <c r="O6304" s="22">
        <v>588</v>
      </c>
      <c r="P6304" s="22">
        <v>542</v>
      </c>
      <c r="Q6304" s="22"/>
      <c r="R6304" s="23">
        <v>1130</v>
      </c>
      <c r="S6304" s="130">
        <f>IFERROR(Table1[[#This Row],[Female Voters]]/Table1[[#This Row],[Female Population]],"0.0%")</f>
        <v>0.70441279477002106</v>
      </c>
      <c r="T6304" s="130">
        <f>IFERROR(Table1[[#This Row],[Male Voters]]/Table1[[#This Row],[Male Population]],"0.0%")</f>
        <v>0.61659807956104251</v>
      </c>
      <c r="U6304" s="130">
        <f>IFERROR(Table1[[#This Row],[Total Voters]]/Table1[[#This Row],[Total Population]],"0.0%")</f>
        <v>0.66085233664032883</v>
      </c>
      <c r="V6304" s="130">
        <f>IFERROR(Table1[[#This Row],[Female Ballots]]/Table1[[#This Row],[Female Population]],"0.0%")</f>
        <v>0.13728694840065375</v>
      </c>
      <c r="W6304" s="130">
        <f>IFERROR(Table1[[#This Row],[Male Ballots]]/Table1[[#This Row],[Male Population]],"0.0%")</f>
        <v>0.12391403749428441</v>
      </c>
      <c r="X6304" s="130">
        <f>IFERROR(Table1[[#This Row],[Total Ballots]]/Table1[[#This Row],[Total Population]],"0.0%")</f>
        <v>0.13053017661310462</v>
      </c>
      <c r="Y6304" s="24">
        <f>Table1[[#This Row],[Female Ballots]]/Table1[[#This Row],[Female Voters]]</f>
        <v>0.19489559164733178</v>
      </c>
      <c r="Z6304" s="24">
        <f>Table1[[#This Row],[Male Ballots]]/Table1[[#This Row],[Male Voters]]</f>
        <v>0.20096403411197628</v>
      </c>
      <c r="AA6304" s="24">
        <f>Table1[[#This Row],[Total Ballots]]/Table1[[#This Row],[Total Voters]]</f>
        <v>0.1975179164481734</v>
      </c>
    </row>
    <row r="6305" spans="1:27" s="12" customFormat="1" x14ac:dyDescent="0.35">
      <c r="A6305" s="19" t="s">
        <v>42</v>
      </c>
      <c r="B6305" s="20">
        <v>2013</v>
      </c>
      <c r="C6305" s="17" t="s">
        <v>82</v>
      </c>
      <c r="D6305" s="20"/>
      <c r="E6305" s="37" t="s">
        <v>74</v>
      </c>
      <c r="F6305" s="34" t="s">
        <v>78</v>
      </c>
      <c r="G6305" s="21" t="s">
        <v>64</v>
      </c>
      <c r="H6305" s="22">
        <v>4393</v>
      </c>
      <c r="I6305" s="22">
        <v>4445</v>
      </c>
      <c r="J6305" s="22">
        <v>8838.0020000000004</v>
      </c>
      <c r="K6305" s="31">
        <v>3048</v>
      </c>
      <c r="L6305" s="31">
        <v>2667</v>
      </c>
      <c r="M6305" s="31">
        <v>2</v>
      </c>
      <c r="N6305" s="31">
        <v>5717</v>
      </c>
      <c r="O6305" s="22">
        <v>968</v>
      </c>
      <c r="P6305" s="22">
        <v>805</v>
      </c>
      <c r="Q6305" s="22">
        <v>1</v>
      </c>
      <c r="R6305" s="23">
        <v>1774</v>
      </c>
      <c r="S6305" s="130">
        <f>IFERROR(Table1[[#This Row],[Female Voters]]/Table1[[#This Row],[Female Population]],"0.0%")</f>
        <v>0.69383109492374229</v>
      </c>
      <c r="T6305" s="130">
        <f>IFERROR(Table1[[#This Row],[Male Voters]]/Table1[[#This Row],[Male Population]],"0.0%")</f>
        <v>0.6</v>
      </c>
      <c r="U6305" s="130">
        <f>IFERROR(Table1[[#This Row],[Total Voters]]/Table1[[#This Row],[Total Population]],"0.0%")</f>
        <v>0.64686566036079196</v>
      </c>
      <c r="V6305" s="130">
        <f>IFERROR(Table1[[#This Row],[Female Ballots]]/Table1[[#This Row],[Female Population]],"0.0%")</f>
        <v>0.22035055770544049</v>
      </c>
      <c r="W6305" s="130">
        <f>IFERROR(Table1[[#This Row],[Male Ballots]]/Table1[[#This Row],[Male Population]],"0.0%")</f>
        <v>0.18110236220472442</v>
      </c>
      <c r="X6305" s="130">
        <f>IFERROR(Table1[[#This Row],[Total Ballots]]/Table1[[#This Row],[Total Population]],"0.0%")</f>
        <v>0.20072410031135995</v>
      </c>
      <c r="Y6305" s="24">
        <f>Table1[[#This Row],[Female Ballots]]/Table1[[#This Row],[Female Voters]]</f>
        <v>0.31758530183727035</v>
      </c>
      <c r="Z6305" s="24">
        <f>Table1[[#This Row],[Male Ballots]]/Table1[[#This Row],[Male Voters]]</f>
        <v>0.30183727034120733</v>
      </c>
      <c r="AA6305" s="24">
        <f>Table1[[#This Row],[Total Ballots]]/Table1[[#This Row],[Total Voters]]</f>
        <v>0.31030260626202555</v>
      </c>
    </row>
    <row r="6306" spans="1:27" s="12" customFormat="1" x14ac:dyDescent="0.35">
      <c r="A6306" s="19" t="s">
        <v>42</v>
      </c>
      <c r="B6306" s="20">
        <v>2013</v>
      </c>
      <c r="C6306" s="17" t="s">
        <v>82</v>
      </c>
      <c r="D6306" s="20"/>
      <c r="E6306" s="37" t="s">
        <v>74</v>
      </c>
      <c r="F6306" s="34" t="s">
        <v>78</v>
      </c>
      <c r="G6306" s="21" t="s">
        <v>65</v>
      </c>
      <c r="H6306" s="22">
        <v>5237</v>
      </c>
      <c r="I6306" s="22">
        <v>5185</v>
      </c>
      <c r="J6306" s="22">
        <v>10422.002</v>
      </c>
      <c r="K6306" s="31">
        <v>3788</v>
      </c>
      <c r="L6306" s="31">
        <v>3405</v>
      </c>
      <c r="M6306" s="31">
        <v>1</v>
      </c>
      <c r="N6306" s="31">
        <v>7194</v>
      </c>
      <c r="O6306" s="22">
        <v>1738</v>
      </c>
      <c r="P6306" s="22">
        <v>1442</v>
      </c>
      <c r="Q6306" s="22"/>
      <c r="R6306" s="23">
        <v>3180</v>
      </c>
      <c r="S6306" s="130">
        <f>IFERROR(Table1[[#This Row],[Female Voters]]/Table1[[#This Row],[Female Population]],"0.0%")</f>
        <v>0.72331487492839408</v>
      </c>
      <c r="T6306" s="130">
        <f>IFERROR(Table1[[#This Row],[Male Voters]]/Table1[[#This Row],[Male Population]],"0.0%")</f>
        <v>0.656702025072324</v>
      </c>
      <c r="U6306" s="130">
        <f>IFERROR(Table1[[#This Row],[Total Voters]]/Table1[[#This Row],[Total Population]],"0.0%")</f>
        <v>0.69027044899818668</v>
      </c>
      <c r="V6306" s="130">
        <f>IFERROR(Table1[[#This Row],[Female Ballots]]/Table1[[#This Row],[Female Population]],"0.0%")</f>
        <v>0.331869390872637</v>
      </c>
      <c r="W6306" s="130">
        <f>IFERROR(Table1[[#This Row],[Male Ballots]]/Table1[[#This Row],[Male Population]],"0.0%")</f>
        <v>0.2781099324975892</v>
      </c>
      <c r="X6306" s="130">
        <f>IFERROR(Table1[[#This Row],[Total Ballots]]/Table1[[#This Row],[Total Population]],"0.0%")</f>
        <v>0.30512371807259298</v>
      </c>
      <c r="Y6306" s="24">
        <f>Table1[[#This Row],[Female Ballots]]/Table1[[#This Row],[Female Voters]]</f>
        <v>0.45881731784582891</v>
      </c>
      <c r="Z6306" s="24">
        <f>Table1[[#This Row],[Male Ballots]]/Table1[[#This Row],[Male Voters]]</f>
        <v>0.42349486049926577</v>
      </c>
      <c r="AA6306" s="24">
        <f>Table1[[#This Row],[Total Ballots]]/Table1[[#This Row],[Total Voters]]</f>
        <v>0.44203502919099247</v>
      </c>
    </row>
    <row r="6307" spans="1:27" s="12" customFormat="1" x14ac:dyDescent="0.35">
      <c r="A6307" s="19" t="s">
        <v>42</v>
      </c>
      <c r="B6307" s="20">
        <v>2013</v>
      </c>
      <c r="C6307" s="17" t="s">
        <v>82</v>
      </c>
      <c r="D6307" s="20"/>
      <c r="E6307" s="37" t="s">
        <v>74</v>
      </c>
      <c r="F6307" s="34" t="s">
        <v>78</v>
      </c>
      <c r="G6307" s="21" t="s">
        <v>66</v>
      </c>
      <c r="H6307" s="22">
        <v>5521</v>
      </c>
      <c r="I6307" s="22">
        <v>5374</v>
      </c>
      <c r="J6307" s="22">
        <v>10895.002</v>
      </c>
      <c r="K6307" s="31">
        <v>4553</v>
      </c>
      <c r="L6307" s="31">
        <v>4296</v>
      </c>
      <c r="M6307" s="31">
        <v>4</v>
      </c>
      <c r="N6307" s="31">
        <v>8853</v>
      </c>
      <c r="O6307" s="22">
        <v>2767</v>
      </c>
      <c r="P6307" s="22">
        <v>2563</v>
      </c>
      <c r="Q6307" s="22">
        <v>3</v>
      </c>
      <c r="R6307" s="23">
        <v>5333</v>
      </c>
      <c r="S6307" s="130">
        <f>IFERROR(Table1[[#This Row],[Female Voters]]/Table1[[#This Row],[Female Population]],"0.0%")</f>
        <v>0.82466944394131503</v>
      </c>
      <c r="T6307" s="130">
        <f>IFERROR(Table1[[#This Row],[Male Voters]]/Table1[[#This Row],[Male Population]],"0.0%")</f>
        <v>0.79940454037960551</v>
      </c>
      <c r="U6307" s="130">
        <f>IFERROR(Table1[[#This Row],[Total Voters]]/Table1[[#This Row],[Total Population]],"0.0%")</f>
        <v>0.81257442632869636</v>
      </c>
      <c r="V6307" s="130">
        <f>IFERROR(Table1[[#This Row],[Female Ballots]]/Table1[[#This Row],[Female Population]],"0.0%")</f>
        <v>0.50117732294874118</v>
      </c>
      <c r="W6307" s="130">
        <f>IFERROR(Table1[[#This Row],[Male Ballots]]/Table1[[#This Row],[Male Population]],"0.0%")</f>
        <v>0.47692593970971342</v>
      </c>
      <c r="X6307" s="130">
        <f>IFERROR(Table1[[#This Row],[Total Ballots]]/Table1[[#This Row],[Total Population]],"0.0%")</f>
        <v>0.48949050215869622</v>
      </c>
      <c r="Y6307" s="24">
        <f>Table1[[#This Row],[Female Ballots]]/Table1[[#This Row],[Female Voters]]</f>
        <v>0.60773116626400181</v>
      </c>
      <c r="Z6307" s="24">
        <f>Table1[[#This Row],[Male Ballots]]/Table1[[#This Row],[Male Voters]]</f>
        <v>0.59660148975791438</v>
      </c>
      <c r="AA6307" s="24">
        <f>Table1[[#This Row],[Total Ballots]]/Table1[[#This Row],[Total Voters]]</f>
        <v>0.60239466847396361</v>
      </c>
    </row>
    <row r="6308" spans="1:27" s="12" customFormat="1" x14ac:dyDescent="0.35">
      <c r="A6308" s="19" t="s">
        <v>42</v>
      </c>
      <c r="B6308" s="20">
        <v>2013</v>
      </c>
      <c r="C6308" s="17" t="s">
        <v>82</v>
      </c>
      <c r="D6308" s="20"/>
      <c r="E6308" s="37" t="s">
        <v>74</v>
      </c>
      <c r="F6308" s="34" t="s">
        <v>78</v>
      </c>
      <c r="G6308" s="21" t="s">
        <v>67</v>
      </c>
      <c r="H6308" s="22">
        <v>7643.0002000000004</v>
      </c>
      <c r="I6308" s="22">
        <v>6739.0002000000004</v>
      </c>
      <c r="J6308" s="22">
        <v>14382.001</v>
      </c>
      <c r="K6308" s="31">
        <v>6432</v>
      </c>
      <c r="L6308" s="31">
        <v>5809</v>
      </c>
      <c r="M6308" s="31">
        <v>3</v>
      </c>
      <c r="N6308" s="31">
        <v>12244</v>
      </c>
      <c r="O6308" s="22">
        <v>4682</v>
      </c>
      <c r="P6308" s="22">
        <v>4333</v>
      </c>
      <c r="Q6308" s="22">
        <v>1</v>
      </c>
      <c r="R6308" s="23">
        <v>9016</v>
      </c>
      <c r="S6308" s="130">
        <f>IFERROR(Table1[[#This Row],[Female Voters]]/Table1[[#This Row],[Female Population]],"0.0%")</f>
        <v>0.84155434144827046</v>
      </c>
      <c r="T6308" s="130">
        <f>IFERROR(Table1[[#This Row],[Male Voters]]/Table1[[#This Row],[Male Population]],"0.0%")</f>
        <v>0.86199730339821024</v>
      </c>
      <c r="U6308" s="130">
        <f>IFERROR(Table1[[#This Row],[Total Voters]]/Table1[[#This Row],[Total Population]],"0.0%")</f>
        <v>0.85134189602684629</v>
      </c>
      <c r="V6308" s="130">
        <f>IFERROR(Table1[[#This Row],[Female Ballots]]/Table1[[#This Row],[Female Population]],"0.0%")</f>
        <v>0.61258666459278643</v>
      </c>
      <c r="W6308" s="130">
        <f>IFERROR(Table1[[#This Row],[Male Ballots]]/Table1[[#This Row],[Male Population]],"0.0%")</f>
        <v>0.64297371589334573</v>
      </c>
      <c r="X6308" s="130">
        <f>IFERROR(Table1[[#This Row],[Total Ballots]]/Table1[[#This Row],[Total Population]],"0.0%")</f>
        <v>0.62689468593417563</v>
      </c>
      <c r="Y6308" s="24">
        <f>Table1[[#This Row],[Female Ballots]]/Table1[[#This Row],[Female Voters]]</f>
        <v>0.72792288557213936</v>
      </c>
      <c r="Z6308" s="24">
        <f>Table1[[#This Row],[Male Ballots]]/Table1[[#This Row],[Male Voters]]</f>
        <v>0.7459115166121536</v>
      </c>
      <c r="AA6308" s="24">
        <f>Table1[[#This Row],[Total Ballots]]/Table1[[#This Row],[Total Voters]]</f>
        <v>0.73636066644887288</v>
      </c>
    </row>
    <row r="6309" spans="1:27" s="12" customFormat="1" x14ac:dyDescent="0.35">
      <c r="A6309" s="19" t="s">
        <v>27</v>
      </c>
      <c r="B6309" s="20">
        <v>2013</v>
      </c>
      <c r="C6309" s="17" t="s">
        <v>82</v>
      </c>
      <c r="D6309" s="20"/>
      <c r="E6309" s="37" t="s">
        <v>74</v>
      </c>
      <c r="F6309" s="34" t="s">
        <v>78</v>
      </c>
      <c r="G6309" s="21" t="s">
        <v>79</v>
      </c>
      <c r="H6309" s="22">
        <v>4135.0035600000001</v>
      </c>
      <c r="I6309" s="22">
        <v>4097.00317</v>
      </c>
      <c r="J6309" s="22">
        <v>8232.0066599999991</v>
      </c>
      <c r="K6309" s="22">
        <v>3609</v>
      </c>
      <c r="L6309" s="22">
        <v>3516</v>
      </c>
      <c r="M6309" s="22">
        <v>0</v>
      </c>
      <c r="N6309" s="22">
        <v>7125</v>
      </c>
      <c r="O6309" s="22">
        <v>2073</v>
      </c>
      <c r="P6309" s="22">
        <v>1923</v>
      </c>
      <c r="Q6309" s="22">
        <v>0</v>
      </c>
      <c r="R6309" s="23">
        <v>3996</v>
      </c>
      <c r="S6309" s="130">
        <f>IFERROR(Table1[[#This Row],[Female Voters]]/Table1[[#This Row],[Female Population]],"0.0%")</f>
        <v>0.8727924771121599</v>
      </c>
      <c r="T6309" s="130">
        <f>IFERROR(Table1[[#This Row],[Male Voters]]/Table1[[#This Row],[Male Population]],"0.0%")</f>
        <v>0.8581882547091122</v>
      </c>
      <c r="U6309" s="130">
        <f>IFERROR(Table1[[#This Row],[Total Voters]]/Table1[[#This Row],[Total Population]],"0.0%")</f>
        <v>0.86552408109932222</v>
      </c>
      <c r="V6309" s="130">
        <f>IFERROR(Table1[[#This Row],[Female Ballots]]/Table1[[#This Row],[Female Population]],"0.0%")</f>
        <v>0.5013296772107253</v>
      </c>
      <c r="W6309" s="130">
        <f>IFERROR(Table1[[#This Row],[Male Ballots]]/Table1[[#This Row],[Male Population]],"0.0%")</f>
        <v>0.46936746695267995</v>
      </c>
      <c r="X6309" s="130">
        <f>IFERROR(Table1[[#This Row],[Total Ballots]]/Table1[[#This Row],[Total Population]],"0.0%")</f>
        <v>0.48542234779970411</v>
      </c>
      <c r="Y6309" s="24">
        <f>Table1[[#This Row],[Female Ballots]]/Table1[[#This Row],[Female Voters]]</f>
        <v>0.57439733998337494</v>
      </c>
      <c r="Z6309" s="24">
        <f>Table1[[#This Row],[Male Ballots]]/Table1[[#This Row],[Male Voters]]</f>
        <v>0.54692832764505117</v>
      </c>
      <c r="AA6309" s="24">
        <f>Table1[[#This Row],[Total Ballots]]/Table1[[#This Row],[Total Voters]]</f>
        <v>0.56084210526315792</v>
      </c>
    </row>
    <row r="6310" spans="1:27" s="12" customFormat="1" x14ac:dyDescent="0.35">
      <c r="A6310" s="19" t="s">
        <v>27</v>
      </c>
      <c r="B6310" s="20">
        <v>2013</v>
      </c>
      <c r="C6310" s="17" t="s">
        <v>82</v>
      </c>
      <c r="D6310" s="20"/>
      <c r="E6310" s="37" t="s">
        <v>74</v>
      </c>
      <c r="F6310" s="34" t="s">
        <v>78</v>
      </c>
      <c r="G6310" s="21" t="s">
        <v>62</v>
      </c>
      <c r="H6310" s="22">
        <v>293.00026000000003</v>
      </c>
      <c r="I6310" s="22">
        <v>322.00027</v>
      </c>
      <c r="J6310" s="22">
        <v>615.00056000000006</v>
      </c>
      <c r="K6310" s="31">
        <v>254</v>
      </c>
      <c r="L6310" s="31">
        <v>257</v>
      </c>
      <c r="M6310" s="31"/>
      <c r="N6310" s="31">
        <v>511</v>
      </c>
      <c r="O6310" s="22">
        <v>76</v>
      </c>
      <c r="P6310" s="22">
        <v>55</v>
      </c>
      <c r="Q6310" s="22"/>
      <c r="R6310" s="23">
        <v>131</v>
      </c>
      <c r="S6310" s="130">
        <f>IFERROR(Table1[[#This Row],[Female Voters]]/Table1[[#This Row],[Female Population]],"0.0%")</f>
        <v>0.86689342869525088</v>
      </c>
      <c r="T6310" s="130">
        <f>IFERROR(Table1[[#This Row],[Male Voters]]/Table1[[#This Row],[Male Population]],"0.0%")</f>
        <v>0.7981359767182804</v>
      </c>
      <c r="U6310" s="130">
        <f>IFERROR(Table1[[#This Row],[Total Voters]]/Table1[[#This Row],[Total Population]],"0.0%")</f>
        <v>0.8308935523570905</v>
      </c>
      <c r="V6310" s="130">
        <f>IFERROR(Table1[[#This Row],[Female Ballots]]/Table1[[#This Row],[Female Population]],"0.0%")</f>
        <v>0.25938543535763414</v>
      </c>
      <c r="W6310" s="130">
        <f>IFERROR(Table1[[#This Row],[Male Ballots]]/Table1[[#This Row],[Male Population]],"0.0%")</f>
        <v>0.1708073101926281</v>
      </c>
      <c r="X6310" s="130">
        <f>IFERROR(Table1[[#This Row],[Total Ballots]]/Table1[[#This Row],[Total Population]],"0.0%")</f>
        <v>0.2130079361228549</v>
      </c>
      <c r="Y6310" s="24">
        <f>Table1[[#This Row],[Female Ballots]]/Table1[[#This Row],[Female Voters]]</f>
        <v>0.29921259842519687</v>
      </c>
      <c r="Z6310" s="24">
        <f>Table1[[#This Row],[Male Ballots]]/Table1[[#This Row],[Male Voters]]</f>
        <v>0.2140077821011673</v>
      </c>
      <c r="AA6310" s="24">
        <f>Table1[[#This Row],[Total Ballots]]/Table1[[#This Row],[Total Voters]]</f>
        <v>0.25636007827788648</v>
      </c>
    </row>
    <row r="6311" spans="1:27" s="12" customFormat="1" x14ac:dyDescent="0.35">
      <c r="A6311" s="19" t="s">
        <v>27</v>
      </c>
      <c r="B6311" s="20">
        <v>2013</v>
      </c>
      <c r="C6311" s="17" t="s">
        <v>82</v>
      </c>
      <c r="D6311" s="20"/>
      <c r="E6311" s="37" t="s">
        <v>74</v>
      </c>
      <c r="F6311" s="34" t="s">
        <v>78</v>
      </c>
      <c r="G6311" s="21" t="s">
        <v>63</v>
      </c>
      <c r="H6311" s="22">
        <v>446.00020000000001</v>
      </c>
      <c r="I6311" s="22">
        <v>435.00020000000001</v>
      </c>
      <c r="J6311" s="22">
        <v>881.00049999999999</v>
      </c>
      <c r="K6311" s="31">
        <v>409</v>
      </c>
      <c r="L6311" s="31">
        <v>406</v>
      </c>
      <c r="M6311" s="31"/>
      <c r="N6311" s="31">
        <v>815</v>
      </c>
      <c r="O6311" s="22">
        <v>118</v>
      </c>
      <c r="P6311" s="22">
        <v>87</v>
      </c>
      <c r="Q6311" s="22"/>
      <c r="R6311" s="23">
        <v>205</v>
      </c>
      <c r="S6311" s="130">
        <f>IFERROR(Table1[[#This Row],[Female Voters]]/Table1[[#This Row],[Female Population]],"0.0%")</f>
        <v>0.9170399475157186</v>
      </c>
      <c r="T6311" s="130">
        <f>IFERROR(Table1[[#This Row],[Male Voters]]/Table1[[#This Row],[Male Population]],"0.0%")</f>
        <v>0.93333290421475668</v>
      </c>
      <c r="U6311" s="130">
        <f>IFERROR(Table1[[#This Row],[Total Voters]]/Table1[[#This Row],[Total Population]],"0.0%")</f>
        <v>0.92508460551384475</v>
      </c>
      <c r="V6311" s="130">
        <f>IFERROR(Table1[[#This Row],[Female Ballots]]/Table1[[#This Row],[Female Population]],"0.0%")</f>
        <v>0.26457387238839802</v>
      </c>
      <c r="W6311" s="130">
        <f>IFERROR(Table1[[#This Row],[Male Ballots]]/Table1[[#This Row],[Male Population]],"0.0%")</f>
        <v>0.19999990804601928</v>
      </c>
      <c r="X6311" s="130">
        <f>IFERROR(Table1[[#This Row],[Total Ballots]]/Table1[[#This Row],[Total Population]],"0.0%")</f>
        <v>0.23268999279796096</v>
      </c>
      <c r="Y6311" s="24">
        <f>Table1[[#This Row],[Female Ballots]]/Table1[[#This Row],[Female Voters]]</f>
        <v>0.28850855745721271</v>
      </c>
      <c r="Z6311" s="24">
        <f>Table1[[#This Row],[Male Ballots]]/Table1[[#This Row],[Male Voters]]</f>
        <v>0.21428571428571427</v>
      </c>
      <c r="AA6311" s="24">
        <f>Table1[[#This Row],[Total Ballots]]/Table1[[#This Row],[Total Voters]]</f>
        <v>0.25153374233128833</v>
      </c>
    </row>
    <row r="6312" spans="1:27" s="12" customFormat="1" x14ac:dyDescent="0.35">
      <c r="A6312" s="19" t="s">
        <v>27</v>
      </c>
      <c r="B6312" s="20">
        <v>2013</v>
      </c>
      <c r="C6312" s="17" t="s">
        <v>82</v>
      </c>
      <c r="D6312" s="20"/>
      <c r="E6312" s="37" t="s">
        <v>74</v>
      </c>
      <c r="F6312" s="34" t="s">
        <v>78</v>
      </c>
      <c r="G6312" s="21" t="s">
        <v>64</v>
      </c>
      <c r="H6312" s="22">
        <v>538.00009999999997</v>
      </c>
      <c r="I6312" s="22">
        <v>540.00009999999997</v>
      </c>
      <c r="J6312" s="22">
        <v>1078.0001999999999</v>
      </c>
      <c r="K6312" s="31">
        <v>461</v>
      </c>
      <c r="L6312" s="31">
        <v>435</v>
      </c>
      <c r="M6312" s="31"/>
      <c r="N6312" s="31">
        <v>896</v>
      </c>
      <c r="O6312" s="22">
        <v>192</v>
      </c>
      <c r="P6312" s="22">
        <v>159</v>
      </c>
      <c r="Q6312" s="22"/>
      <c r="R6312" s="23">
        <v>351</v>
      </c>
      <c r="S6312" s="130">
        <f>IFERROR(Table1[[#This Row],[Female Voters]]/Table1[[#This Row],[Female Population]],"0.0%")</f>
        <v>0.85687716414922599</v>
      </c>
      <c r="T6312" s="130">
        <f>IFERROR(Table1[[#This Row],[Male Voters]]/Table1[[#This Row],[Male Population]],"0.0%")</f>
        <v>0.80555540637862844</v>
      </c>
      <c r="U6312" s="130">
        <f>IFERROR(Table1[[#This Row],[Total Voters]]/Table1[[#This Row],[Total Population]],"0.0%")</f>
        <v>0.83116867696313979</v>
      </c>
      <c r="V6312" s="130">
        <f>IFERROR(Table1[[#This Row],[Female Ballots]]/Table1[[#This Row],[Female Population]],"0.0%")</f>
        <v>0.3568772570860117</v>
      </c>
      <c r="W6312" s="130">
        <f>IFERROR(Table1[[#This Row],[Male Ballots]]/Table1[[#This Row],[Male Population]],"0.0%")</f>
        <v>0.29444438991770561</v>
      </c>
      <c r="X6312" s="130">
        <f>IFERROR(Table1[[#This Row],[Total Ballots]]/Table1[[#This Row],[Total Population]],"0.0%")</f>
        <v>0.32560290805140851</v>
      </c>
      <c r="Y6312" s="24">
        <f>Table1[[#This Row],[Female Ballots]]/Table1[[#This Row],[Female Voters]]</f>
        <v>0.41648590021691972</v>
      </c>
      <c r="Z6312" s="24">
        <f>Table1[[#This Row],[Male Ballots]]/Table1[[#This Row],[Male Voters]]</f>
        <v>0.36551724137931035</v>
      </c>
      <c r="AA6312" s="24">
        <f>Table1[[#This Row],[Total Ballots]]/Table1[[#This Row],[Total Voters]]</f>
        <v>0.39174107142857145</v>
      </c>
    </row>
    <row r="6313" spans="1:27" s="12" customFormat="1" x14ac:dyDescent="0.35">
      <c r="A6313" s="19" t="s">
        <v>27</v>
      </c>
      <c r="B6313" s="20">
        <v>2013</v>
      </c>
      <c r="C6313" s="17" t="s">
        <v>82</v>
      </c>
      <c r="D6313" s="20"/>
      <c r="E6313" s="37" t="s">
        <v>74</v>
      </c>
      <c r="F6313" s="34" t="s">
        <v>78</v>
      </c>
      <c r="G6313" s="21" t="s">
        <v>65</v>
      </c>
      <c r="H6313" s="22">
        <v>752.00049999999999</v>
      </c>
      <c r="I6313" s="22">
        <v>744.00049999999999</v>
      </c>
      <c r="J6313" s="22">
        <v>1496.0010000000002</v>
      </c>
      <c r="K6313" s="31">
        <v>591</v>
      </c>
      <c r="L6313" s="31">
        <v>555</v>
      </c>
      <c r="M6313" s="31"/>
      <c r="N6313" s="31">
        <v>1146</v>
      </c>
      <c r="O6313" s="22">
        <v>329</v>
      </c>
      <c r="P6313" s="22">
        <v>289</v>
      </c>
      <c r="Q6313" s="22"/>
      <c r="R6313" s="23">
        <v>618</v>
      </c>
      <c r="S6313" s="130">
        <f>IFERROR(Table1[[#This Row],[Female Voters]]/Table1[[#This Row],[Female Population]],"0.0%")</f>
        <v>0.78590373277677339</v>
      </c>
      <c r="T6313" s="130">
        <f>IFERROR(Table1[[#This Row],[Male Voters]]/Table1[[#This Row],[Male Population]],"0.0%")</f>
        <v>0.74596724061341357</v>
      </c>
      <c r="U6313" s="130">
        <f>IFERROR(Table1[[#This Row],[Total Voters]]/Table1[[#This Row],[Total Population]],"0.0%")</f>
        <v>0.76604226868832292</v>
      </c>
      <c r="V6313" s="130">
        <f>IFERROR(Table1[[#This Row],[Female Ballots]]/Table1[[#This Row],[Female Population]],"0.0%")</f>
        <v>0.43749970910923597</v>
      </c>
      <c r="W6313" s="130">
        <f>IFERROR(Table1[[#This Row],[Male Ballots]]/Table1[[#This Row],[Male Population]],"0.0%")</f>
        <v>0.388440599166264</v>
      </c>
      <c r="X6313" s="130">
        <f>IFERROR(Table1[[#This Row],[Total Ballots]]/Table1[[#This Row],[Total Population]],"0.0%")</f>
        <v>0.4131013281408234</v>
      </c>
      <c r="Y6313" s="24">
        <f>Table1[[#This Row],[Female Ballots]]/Table1[[#This Row],[Female Voters]]</f>
        <v>0.55668358714043997</v>
      </c>
      <c r="Z6313" s="24">
        <f>Table1[[#This Row],[Male Ballots]]/Table1[[#This Row],[Male Voters]]</f>
        <v>0.52072072072072073</v>
      </c>
      <c r="AA6313" s="24">
        <f>Table1[[#This Row],[Total Ballots]]/Table1[[#This Row],[Total Voters]]</f>
        <v>0.53926701570680624</v>
      </c>
    </row>
    <row r="6314" spans="1:27" s="12" customFormat="1" x14ac:dyDescent="0.35">
      <c r="A6314" s="19" t="s">
        <v>27</v>
      </c>
      <c r="B6314" s="20">
        <v>2013</v>
      </c>
      <c r="C6314" s="17" t="s">
        <v>82</v>
      </c>
      <c r="D6314" s="20"/>
      <c r="E6314" s="37" t="s">
        <v>74</v>
      </c>
      <c r="F6314" s="34" t="s">
        <v>78</v>
      </c>
      <c r="G6314" s="21" t="s">
        <v>66</v>
      </c>
      <c r="H6314" s="22">
        <v>878.0009</v>
      </c>
      <c r="I6314" s="22">
        <v>883.00080000000003</v>
      </c>
      <c r="J6314" s="22">
        <v>1761.0017</v>
      </c>
      <c r="K6314" s="31">
        <v>772</v>
      </c>
      <c r="L6314" s="31">
        <v>796</v>
      </c>
      <c r="M6314" s="31"/>
      <c r="N6314" s="31">
        <v>1568</v>
      </c>
      <c r="O6314" s="22">
        <v>518</v>
      </c>
      <c r="P6314" s="22">
        <v>517</v>
      </c>
      <c r="Q6314" s="22"/>
      <c r="R6314" s="23">
        <v>1035</v>
      </c>
      <c r="S6314" s="130">
        <f>IFERROR(Table1[[#This Row],[Female Voters]]/Table1[[#This Row],[Female Population]],"0.0%")</f>
        <v>0.87927016931303825</v>
      </c>
      <c r="T6314" s="130">
        <f>IFERROR(Table1[[#This Row],[Male Voters]]/Table1[[#This Row],[Male Population]],"0.0%")</f>
        <v>0.90147143694547049</v>
      </c>
      <c r="U6314" s="130">
        <f>IFERROR(Table1[[#This Row],[Total Voters]]/Table1[[#This Row],[Total Population]],"0.0%")</f>
        <v>0.89040232045204726</v>
      </c>
      <c r="V6314" s="130">
        <f>IFERROR(Table1[[#This Row],[Female Ballots]]/Table1[[#This Row],[Female Population]],"0.0%")</f>
        <v>0.58997661619709041</v>
      </c>
      <c r="W6314" s="130">
        <f>IFERROR(Table1[[#This Row],[Male Ballots]]/Table1[[#This Row],[Male Population]],"0.0%")</f>
        <v>0.58550343329247267</v>
      </c>
      <c r="X6314" s="130">
        <f>IFERROR(Table1[[#This Row],[Total Ballots]]/Table1[[#This Row],[Total Population]],"0.0%")</f>
        <v>0.58773367453307968</v>
      </c>
      <c r="Y6314" s="24">
        <f>Table1[[#This Row],[Female Ballots]]/Table1[[#This Row],[Female Voters]]</f>
        <v>0.67098445595854928</v>
      </c>
      <c r="Z6314" s="24">
        <f>Table1[[#This Row],[Male Ballots]]/Table1[[#This Row],[Male Voters]]</f>
        <v>0.64949748743718594</v>
      </c>
      <c r="AA6314" s="24">
        <f>Table1[[#This Row],[Total Ballots]]/Table1[[#This Row],[Total Voters]]</f>
        <v>0.66007653061224492</v>
      </c>
    </row>
    <row r="6315" spans="1:27" s="12" customFormat="1" x14ac:dyDescent="0.35">
      <c r="A6315" s="19" t="s">
        <v>27</v>
      </c>
      <c r="B6315" s="20">
        <v>2013</v>
      </c>
      <c r="C6315" s="17" t="s">
        <v>82</v>
      </c>
      <c r="D6315" s="20"/>
      <c r="E6315" s="37" t="s">
        <v>74</v>
      </c>
      <c r="F6315" s="34" t="s">
        <v>78</v>
      </c>
      <c r="G6315" s="21" t="s">
        <v>67</v>
      </c>
      <c r="H6315" s="22">
        <v>1228.0016000000001</v>
      </c>
      <c r="I6315" s="22">
        <v>1173.0012999999999</v>
      </c>
      <c r="J6315" s="22">
        <v>2401.0027</v>
      </c>
      <c r="K6315" s="31">
        <v>1122</v>
      </c>
      <c r="L6315" s="31">
        <v>1067</v>
      </c>
      <c r="M6315" s="31"/>
      <c r="N6315" s="31">
        <v>2189</v>
      </c>
      <c r="O6315" s="22">
        <v>840</v>
      </c>
      <c r="P6315" s="22">
        <v>816</v>
      </c>
      <c r="Q6315" s="22"/>
      <c r="R6315" s="23">
        <v>1656</v>
      </c>
      <c r="S6315" s="130">
        <f>IFERROR(Table1[[#This Row],[Female Voters]]/Table1[[#This Row],[Female Population]],"0.0%")</f>
        <v>0.91367959129694942</v>
      </c>
      <c r="T6315" s="130">
        <f>IFERROR(Table1[[#This Row],[Male Voters]]/Table1[[#This Row],[Male Population]],"0.0%")</f>
        <v>0.90963241046706433</v>
      </c>
      <c r="U6315" s="130">
        <f>IFERROR(Table1[[#This Row],[Total Voters]]/Table1[[#This Row],[Total Population]],"0.0%")</f>
        <v>0.91170243165490816</v>
      </c>
      <c r="V6315" s="130">
        <f>IFERROR(Table1[[#This Row],[Female Ballots]]/Table1[[#This Row],[Female Population]],"0.0%")</f>
        <v>0.68403819669290333</v>
      </c>
      <c r="W6315" s="130">
        <f>IFERROR(Table1[[#This Row],[Male Ballots]]/Table1[[#This Row],[Male Population]],"0.0%")</f>
        <v>0.69565140294388428</v>
      </c>
      <c r="X6315" s="130">
        <f>IFERROR(Table1[[#This Row],[Total Ballots]]/Table1[[#This Row],[Total Population]],"0.0%")</f>
        <v>0.68971184413911735</v>
      </c>
      <c r="Y6315" s="24">
        <f>Table1[[#This Row],[Female Ballots]]/Table1[[#This Row],[Female Voters]]</f>
        <v>0.74866310160427807</v>
      </c>
      <c r="Z6315" s="24">
        <f>Table1[[#This Row],[Male Ballots]]/Table1[[#This Row],[Male Voters]]</f>
        <v>0.76476101218369263</v>
      </c>
      <c r="AA6315" s="24">
        <f>Table1[[#This Row],[Total Ballots]]/Table1[[#This Row],[Total Voters]]</f>
        <v>0.75650982183645499</v>
      </c>
    </row>
    <row r="6316" spans="1:27" s="12" customFormat="1" x14ac:dyDescent="0.35">
      <c r="A6316" s="19" t="s">
        <v>41</v>
      </c>
      <c r="B6316" s="20">
        <v>2013</v>
      </c>
      <c r="C6316" s="17" t="s">
        <v>82</v>
      </c>
      <c r="D6316" s="20"/>
      <c r="E6316" s="37" t="s">
        <v>74</v>
      </c>
      <c r="F6316" s="34" t="s">
        <v>78</v>
      </c>
      <c r="G6316" s="21" t="s">
        <v>79</v>
      </c>
      <c r="H6316" s="22">
        <v>24000.999899999999</v>
      </c>
      <c r="I6316" s="22">
        <v>25612.999899999999</v>
      </c>
      <c r="J6316" s="22">
        <v>49613.995000000003</v>
      </c>
      <c r="K6316" s="22">
        <v>18195</v>
      </c>
      <c r="L6316" s="22">
        <v>16654</v>
      </c>
      <c r="M6316" s="22">
        <v>0</v>
      </c>
      <c r="N6316" s="22">
        <v>34849</v>
      </c>
      <c r="O6316" s="22">
        <v>9407</v>
      </c>
      <c r="P6316" s="22">
        <v>8597</v>
      </c>
      <c r="Q6316" s="22">
        <v>0</v>
      </c>
      <c r="R6316" s="23">
        <v>18004</v>
      </c>
      <c r="S6316" s="130">
        <f>IFERROR(Table1[[#This Row],[Female Voters]]/Table1[[#This Row],[Female Population]],"0.0%")</f>
        <v>0.75809341593305868</v>
      </c>
      <c r="T6316" s="130">
        <f>IFERROR(Table1[[#This Row],[Male Voters]]/Table1[[#This Row],[Male Population]],"0.0%")</f>
        <v>0.65021668937733457</v>
      </c>
      <c r="U6316" s="130">
        <f>IFERROR(Table1[[#This Row],[Total Voters]]/Table1[[#This Row],[Total Population]],"0.0%")</f>
        <v>0.7024026184547324</v>
      </c>
      <c r="V6316" s="130">
        <f>IFERROR(Table1[[#This Row],[Female Ballots]]/Table1[[#This Row],[Female Population]],"0.0%")</f>
        <v>0.39194200404958962</v>
      </c>
      <c r="W6316" s="130">
        <f>IFERROR(Table1[[#This Row],[Male Ballots]]/Table1[[#This Row],[Male Population]],"0.0%")</f>
        <v>0.33564986661324275</v>
      </c>
      <c r="X6316" s="130">
        <f>IFERROR(Table1[[#This Row],[Total Ballots]]/Table1[[#This Row],[Total Population]],"0.0%")</f>
        <v>0.36288148132396914</v>
      </c>
      <c r="Y6316" s="24">
        <f>Table1[[#This Row],[Female Ballots]]/Table1[[#This Row],[Female Voters]]</f>
        <v>0.51701016762846941</v>
      </c>
      <c r="Z6316" s="24">
        <f>Table1[[#This Row],[Male Ballots]]/Table1[[#This Row],[Male Voters]]</f>
        <v>0.51621232136423678</v>
      </c>
      <c r="AA6316" s="24">
        <f>Table1[[#This Row],[Total Ballots]]/Table1[[#This Row],[Total Voters]]</f>
        <v>0.51662888461648826</v>
      </c>
    </row>
    <row r="6317" spans="1:27" s="12" customFormat="1" x14ac:dyDescent="0.35">
      <c r="A6317" s="19" t="s">
        <v>41</v>
      </c>
      <c r="B6317" s="20">
        <v>2013</v>
      </c>
      <c r="C6317" s="17" t="s">
        <v>82</v>
      </c>
      <c r="D6317" s="20"/>
      <c r="E6317" s="37" t="s">
        <v>74</v>
      </c>
      <c r="F6317" s="34" t="s">
        <v>78</v>
      </c>
      <c r="G6317" s="21" t="s">
        <v>62</v>
      </c>
      <c r="H6317" s="22">
        <v>1986</v>
      </c>
      <c r="I6317" s="22">
        <v>2522</v>
      </c>
      <c r="J6317" s="22">
        <v>4508</v>
      </c>
      <c r="K6317" s="31">
        <v>1295</v>
      </c>
      <c r="L6317" s="31">
        <v>1276</v>
      </c>
      <c r="M6317" s="31"/>
      <c r="N6317" s="31">
        <v>2571</v>
      </c>
      <c r="O6317" s="22">
        <v>210</v>
      </c>
      <c r="P6317" s="22">
        <v>215</v>
      </c>
      <c r="Q6317" s="22"/>
      <c r="R6317" s="23">
        <v>425</v>
      </c>
      <c r="S6317" s="130">
        <f>IFERROR(Table1[[#This Row],[Female Voters]]/Table1[[#This Row],[Female Population]],"0.0%")</f>
        <v>0.65206445115810674</v>
      </c>
      <c r="T6317" s="130">
        <f>IFERROR(Table1[[#This Row],[Male Voters]]/Table1[[#This Row],[Male Population]],"0.0%")</f>
        <v>0.50594766058683582</v>
      </c>
      <c r="U6317" s="130">
        <f>IFERROR(Table1[[#This Row],[Total Voters]]/Table1[[#This Row],[Total Population]],"0.0%")</f>
        <v>0.57031943212067437</v>
      </c>
      <c r="V6317" s="130">
        <f>IFERROR(Table1[[#This Row],[Female Ballots]]/Table1[[#This Row],[Female Population]],"0.0%")</f>
        <v>0.10574018126888217</v>
      </c>
      <c r="W6317" s="130">
        <f>IFERROR(Table1[[#This Row],[Male Ballots]]/Table1[[#This Row],[Male Population]],"0.0%")</f>
        <v>8.5249801744647108E-2</v>
      </c>
      <c r="X6317" s="130">
        <f>IFERROR(Table1[[#This Row],[Total Ballots]]/Table1[[#This Row],[Total Population]],"0.0%")</f>
        <v>9.4276841171251111E-2</v>
      </c>
      <c r="Y6317" s="24">
        <f>Table1[[#This Row],[Female Ballots]]/Table1[[#This Row],[Female Voters]]</f>
        <v>0.16216216216216217</v>
      </c>
      <c r="Z6317" s="24">
        <f>Table1[[#This Row],[Male Ballots]]/Table1[[#This Row],[Male Voters]]</f>
        <v>0.16849529780564262</v>
      </c>
      <c r="AA6317" s="24">
        <f>Table1[[#This Row],[Total Ballots]]/Table1[[#This Row],[Total Voters]]</f>
        <v>0.16530532866588876</v>
      </c>
    </row>
    <row r="6318" spans="1:27" s="12" customFormat="1" x14ac:dyDescent="0.35">
      <c r="A6318" s="19" t="s">
        <v>41</v>
      </c>
      <c r="B6318" s="20">
        <v>2013</v>
      </c>
      <c r="C6318" s="17" t="s">
        <v>82</v>
      </c>
      <c r="D6318" s="20"/>
      <c r="E6318" s="37" t="s">
        <v>74</v>
      </c>
      <c r="F6318" s="34" t="s">
        <v>78</v>
      </c>
      <c r="G6318" s="21" t="s">
        <v>63</v>
      </c>
      <c r="H6318" s="22">
        <v>3171</v>
      </c>
      <c r="I6318" s="22">
        <v>3949</v>
      </c>
      <c r="J6318" s="22">
        <v>7120</v>
      </c>
      <c r="K6318" s="31">
        <v>1968</v>
      </c>
      <c r="L6318" s="31">
        <v>1736</v>
      </c>
      <c r="M6318" s="31"/>
      <c r="N6318" s="31">
        <v>3704</v>
      </c>
      <c r="O6318" s="22">
        <v>457</v>
      </c>
      <c r="P6318" s="22">
        <v>375</v>
      </c>
      <c r="Q6318" s="22"/>
      <c r="R6318" s="23">
        <v>832</v>
      </c>
      <c r="S6318" s="130">
        <f>IFERROR(Table1[[#This Row],[Female Voters]]/Table1[[#This Row],[Female Population]],"0.0%")</f>
        <v>0.62062440870387892</v>
      </c>
      <c r="T6318" s="130">
        <f>IFERROR(Table1[[#This Row],[Male Voters]]/Table1[[#This Row],[Male Population]],"0.0%")</f>
        <v>0.43960496328184351</v>
      </c>
      <c r="U6318" s="130">
        <f>IFERROR(Table1[[#This Row],[Total Voters]]/Table1[[#This Row],[Total Population]],"0.0%")</f>
        <v>0.52022471910112356</v>
      </c>
      <c r="V6318" s="130">
        <f>IFERROR(Table1[[#This Row],[Female Ballots]]/Table1[[#This Row],[Female Population]],"0.0%")</f>
        <v>0.14411857458215074</v>
      </c>
      <c r="W6318" s="130">
        <f>IFERROR(Table1[[#This Row],[Male Ballots]]/Table1[[#This Row],[Male Population]],"0.0%")</f>
        <v>9.4960749556849841E-2</v>
      </c>
      <c r="X6318" s="130">
        <f>IFERROR(Table1[[#This Row],[Total Ballots]]/Table1[[#This Row],[Total Population]],"0.0%")</f>
        <v>0.11685393258426967</v>
      </c>
      <c r="Y6318" s="24">
        <f>Table1[[#This Row],[Female Ballots]]/Table1[[#This Row],[Female Voters]]</f>
        <v>0.23221544715447154</v>
      </c>
      <c r="Z6318" s="24">
        <f>Table1[[#This Row],[Male Ballots]]/Table1[[#This Row],[Male Voters]]</f>
        <v>0.21601382488479262</v>
      </c>
      <c r="AA6318" s="24">
        <f>Table1[[#This Row],[Total Ballots]]/Table1[[#This Row],[Total Voters]]</f>
        <v>0.22462203023758098</v>
      </c>
    </row>
    <row r="6319" spans="1:27" s="12" customFormat="1" x14ac:dyDescent="0.35">
      <c r="A6319" s="19" t="s">
        <v>41</v>
      </c>
      <c r="B6319" s="20">
        <v>2013</v>
      </c>
      <c r="C6319" s="17" t="s">
        <v>82</v>
      </c>
      <c r="D6319" s="20"/>
      <c r="E6319" s="37" t="s">
        <v>74</v>
      </c>
      <c r="F6319" s="34" t="s">
        <v>78</v>
      </c>
      <c r="G6319" s="21" t="s">
        <v>64</v>
      </c>
      <c r="H6319" s="22">
        <v>3331</v>
      </c>
      <c r="I6319" s="22">
        <v>3831</v>
      </c>
      <c r="J6319" s="22">
        <v>7162</v>
      </c>
      <c r="K6319" s="31">
        <v>2105</v>
      </c>
      <c r="L6319" s="31">
        <v>1857</v>
      </c>
      <c r="M6319" s="31"/>
      <c r="N6319" s="31">
        <v>3962</v>
      </c>
      <c r="O6319" s="22">
        <v>692</v>
      </c>
      <c r="P6319" s="22">
        <v>565</v>
      </c>
      <c r="Q6319" s="22"/>
      <c r="R6319" s="23">
        <v>1257</v>
      </c>
      <c r="S6319" s="130">
        <f>IFERROR(Table1[[#This Row],[Female Voters]]/Table1[[#This Row],[Female Population]],"0.0%")</f>
        <v>0.63194235965175627</v>
      </c>
      <c r="T6319" s="130">
        <f>IFERROR(Table1[[#This Row],[Male Voters]]/Table1[[#This Row],[Male Population]],"0.0%")</f>
        <v>0.48472983555207516</v>
      </c>
      <c r="U6319" s="130">
        <f>IFERROR(Table1[[#This Row],[Total Voters]]/Table1[[#This Row],[Total Population]],"0.0%")</f>
        <v>0.55319743088522755</v>
      </c>
      <c r="V6319" s="130">
        <f>IFERROR(Table1[[#This Row],[Female Ballots]]/Table1[[#This Row],[Female Population]],"0.0%")</f>
        <v>0.20774542179525668</v>
      </c>
      <c r="W6319" s="130">
        <f>IFERROR(Table1[[#This Row],[Male Ballots]]/Table1[[#This Row],[Male Population]],"0.0%")</f>
        <v>0.14748107543722266</v>
      </c>
      <c r="X6319" s="130">
        <f>IFERROR(Table1[[#This Row],[Total Ballots]]/Table1[[#This Row],[Total Population]],"0.0%")</f>
        <v>0.17550963418039653</v>
      </c>
      <c r="Y6319" s="24">
        <f>Table1[[#This Row],[Female Ballots]]/Table1[[#This Row],[Female Voters]]</f>
        <v>0.32874109263657958</v>
      </c>
      <c r="Z6319" s="24">
        <f>Table1[[#This Row],[Male Ballots]]/Table1[[#This Row],[Male Voters]]</f>
        <v>0.30425417339795369</v>
      </c>
      <c r="AA6319" s="24">
        <f>Table1[[#This Row],[Total Ballots]]/Table1[[#This Row],[Total Voters]]</f>
        <v>0.31726400807672894</v>
      </c>
    </row>
    <row r="6320" spans="1:27" s="12" customFormat="1" x14ac:dyDescent="0.35">
      <c r="A6320" s="19" t="s">
        <v>41</v>
      </c>
      <c r="B6320" s="20">
        <v>2013</v>
      </c>
      <c r="C6320" s="17" t="s">
        <v>82</v>
      </c>
      <c r="D6320" s="20"/>
      <c r="E6320" s="37" t="s">
        <v>74</v>
      </c>
      <c r="F6320" s="34" t="s">
        <v>78</v>
      </c>
      <c r="G6320" s="21" t="s">
        <v>65</v>
      </c>
      <c r="H6320" s="22">
        <v>4175</v>
      </c>
      <c r="I6320" s="22">
        <v>4438</v>
      </c>
      <c r="J6320" s="22">
        <v>8612.9989999999998</v>
      </c>
      <c r="K6320" s="31">
        <v>2959</v>
      </c>
      <c r="L6320" s="31">
        <v>2596</v>
      </c>
      <c r="M6320" s="31"/>
      <c r="N6320" s="31">
        <v>5555</v>
      </c>
      <c r="O6320" s="22">
        <v>1272</v>
      </c>
      <c r="P6320" s="22">
        <v>1123</v>
      </c>
      <c r="Q6320" s="22"/>
      <c r="R6320" s="23">
        <v>2395</v>
      </c>
      <c r="S6320" s="130">
        <f>IFERROR(Table1[[#This Row],[Female Voters]]/Table1[[#This Row],[Female Population]],"0.0%")</f>
        <v>0.70874251497005991</v>
      </c>
      <c r="T6320" s="130">
        <f>IFERROR(Table1[[#This Row],[Male Voters]]/Table1[[#This Row],[Male Population]],"0.0%")</f>
        <v>0.58494817485353767</v>
      </c>
      <c r="U6320" s="130">
        <f>IFERROR(Table1[[#This Row],[Total Voters]]/Table1[[#This Row],[Total Population]],"0.0%")</f>
        <v>0.64495537500933187</v>
      </c>
      <c r="V6320" s="130">
        <f>IFERROR(Table1[[#This Row],[Female Ballots]]/Table1[[#This Row],[Female Population]],"0.0%")</f>
        <v>0.30467065868263471</v>
      </c>
      <c r="W6320" s="130">
        <f>IFERROR(Table1[[#This Row],[Male Ballots]]/Table1[[#This Row],[Male Population]],"0.0%")</f>
        <v>0.25304191077061738</v>
      </c>
      <c r="X6320" s="130">
        <f>IFERROR(Table1[[#This Row],[Total Ballots]]/Table1[[#This Row],[Total Population]],"0.0%")</f>
        <v>0.27806806897342029</v>
      </c>
      <c r="Y6320" s="24">
        <f>Table1[[#This Row],[Female Ballots]]/Table1[[#This Row],[Female Voters]]</f>
        <v>0.42987495775599865</v>
      </c>
      <c r="Z6320" s="24">
        <f>Table1[[#This Row],[Male Ballots]]/Table1[[#This Row],[Male Voters]]</f>
        <v>0.43258859784283515</v>
      </c>
      <c r="AA6320" s="24">
        <f>Table1[[#This Row],[Total Ballots]]/Table1[[#This Row],[Total Voters]]</f>
        <v>0.43114311431143115</v>
      </c>
    </row>
    <row r="6321" spans="1:27" s="12" customFormat="1" x14ac:dyDescent="0.35">
      <c r="A6321" s="19" t="s">
        <v>41</v>
      </c>
      <c r="B6321" s="20">
        <v>2013</v>
      </c>
      <c r="C6321" s="17" t="s">
        <v>82</v>
      </c>
      <c r="D6321" s="20"/>
      <c r="E6321" s="37" t="s">
        <v>74</v>
      </c>
      <c r="F6321" s="34" t="s">
        <v>78</v>
      </c>
      <c r="G6321" s="21" t="s">
        <v>66</v>
      </c>
      <c r="H6321" s="22">
        <v>4954</v>
      </c>
      <c r="I6321" s="22">
        <v>4839</v>
      </c>
      <c r="J6321" s="22">
        <v>9792.9979999999996</v>
      </c>
      <c r="K6321" s="31">
        <v>4134</v>
      </c>
      <c r="L6321" s="31">
        <v>3818</v>
      </c>
      <c r="M6321" s="31"/>
      <c r="N6321" s="31">
        <v>7952</v>
      </c>
      <c r="O6321" s="22">
        <v>2535</v>
      </c>
      <c r="P6321" s="22">
        <v>2236</v>
      </c>
      <c r="Q6321" s="22"/>
      <c r="R6321" s="23">
        <v>4771</v>
      </c>
      <c r="S6321" s="130">
        <f>IFERROR(Table1[[#This Row],[Female Voters]]/Table1[[#This Row],[Female Population]],"0.0%")</f>
        <v>0.83447719014937427</v>
      </c>
      <c r="T6321" s="130">
        <f>IFERROR(Table1[[#This Row],[Male Voters]]/Table1[[#This Row],[Male Population]],"0.0%")</f>
        <v>0.78900599297375495</v>
      </c>
      <c r="U6321" s="130">
        <f>IFERROR(Table1[[#This Row],[Total Voters]]/Table1[[#This Row],[Total Population]],"0.0%")</f>
        <v>0.81200874338992002</v>
      </c>
      <c r="V6321" s="130">
        <f>IFERROR(Table1[[#This Row],[Female Ballots]]/Table1[[#This Row],[Female Population]],"0.0%")</f>
        <v>0.51170771094065404</v>
      </c>
      <c r="W6321" s="130">
        <f>IFERROR(Table1[[#This Row],[Male Ballots]]/Table1[[#This Row],[Male Population]],"0.0%")</f>
        <v>0.46207894193015087</v>
      </c>
      <c r="X6321" s="130">
        <f>IFERROR(Table1[[#This Row],[Total Ballots]]/Table1[[#This Row],[Total Population]],"0.0%")</f>
        <v>0.48718482327883661</v>
      </c>
      <c r="Y6321" s="24">
        <f>Table1[[#This Row],[Female Ballots]]/Table1[[#This Row],[Female Voters]]</f>
        <v>0.6132075471698113</v>
      </c>
      <c r="Z6321" s="24">
        <f>Table1[[#This Row],[Male Ballots]]/Table1[[#This Row],[Male Voters]]</f>
        <v>0.58564693556836045</v>
      </c>
      <c r="AA6321" s="24">
        <f>Table1[[#This Row],[Total Ballots]]/Table1[[#This Row],[Total Voters]]</f>
        <v>0.59997484909456744</v>
      </c>
    </row>
    <row r="6322" spans="1:27" s="12" customFormat="1" x14ac:dyDescent="0.35">
      <c r="A6322" s="19" t="s">
        <v>41</v>
      </c>
      <c r="B6322" s="20">
        <v>2013</v>
      </c>
      <c r="C6322" s="17" t="s">
        <v>82</v>
      </c>
      <c r="D6322" s="20"/>
      <c r="E6322" s="37" t="s">
        <v>74</v>
      </c>
      <c r="F6322" s="34" t="s">
        <v>78</v>
      </c>
      <c r="G6322" s="21" t="s">
        <v>67</v>
      </c>
      <c r="H6322" s="22">
        <v>6383.9998999999998</v>
      </c>
      <c r="I6322" s="22">
        <v>6033.9998999999998</v>
      </c>
      <c r="J6322" s="22">
        <v>12417.998</v>
      </c>
      <c r="K6322" s="31">
        <v>5734</v>
      </c>
      <c r="L6322" s="31">
        <v>5371</v>
      </c>
      <c r="M6322" s="31"/>
      <c r="N6322" s="31">
        <v>11105</v>
      </c>
      <c r="O6322" s="22">
        <v>4241</v>
      </c>
      <c r="P6322" s="22">
        <v>4083</v>
      </c>
      <c r="Q6322" s="22"/>
      <c r="R6322" s="23">
        <v>8324</v>
      </c>
      <c r="S6322" s="130">
        <f>IFERROR(Table1[[#This Row],[Female Voters]]/Table1[[#This Row],[Female Population]],"0.0%")</f>
        <v>0.89818297146276582</v>
      </c>
      <c r="T6322" s="130">
        <f>IFERROR(Table1[[#This Row],[Male Voters]]/Table1[[#This Row],[Male Population]],"0.0%")</f>
        <v>0.89012265313428329</v>
      </c>
      <c r="U6322" s="130">
        <f>IFERROR(Table1[[#This Row],[Total Voters]]/Table1[[#This Row],[Total Population]],"0.0%")</f>
        <v>0.89426653152947844</v>
      </c>
      <c r="V6322" s="130">
        <f>IFERROR(Table1[[#This Row],[Female Ballots]]/Table1[[#This Row],[Female Population]],"0.0%")</f>
        <v>0.66431705301248523</v>
      </c>
      <c r="W6322" s="130">
        <f>IFERROR(Table1[[#This Row],[Male Ballots]]/Table1[[#This Row],[Male Population]],"0.0%")</f>
        <v>0.67666557303058628</v>
      </c>
      <c r="X6322" s="130">
        <f>IFERROR(Table1[[#This Row],[Total Ballots]]/Table1[[#This Row],[Total Population]],"0.0%")</f>
        <v>0.67031738932475271</v>
      </c>
      <c r="Y6322" s="24">
        <f>Table1[[#This Row],[Female Ballots]]/Table1[[#This Row],[Female Voters]]</f>
        <v>0.73962329961632367</v>
      </c>
      <c r="Z6322" s="24">
        <f>Table1[[#This Row],[Male Ballots]]/Table1[[#This Row],[Male Voters]]</f>
        <v>0.76019363247067584</v>
      </c>
      <c r="AA6322" s="24">
        <f>Table1[[#This Row],[Total Ballots]]/Table1[[#This Row],[Total Voters]]</f>
        <v>0.74957226474561012</v>
      </c>
    </row>
    <row r="6323" spans="1:27" s="12" customFormat="1" x14ac:dyDescent="0.35">
      <c r="A6323" s="19" t="s">
        <v>49</v>
      </c>
      <c r="B6323" s="20">
        <v>2013</v>
      </c>
      <c r="C6323" s="17" t="s">
        <v>82</v>
      </c>
      <c r="D6323" s="20"/>
      <c r="E6323" s="37" t="s">
        <v>74</v>
      </c>
      <c r="F6323" s="34" t="s">
        <v>78</v>
      </c>
      <c r="G6323" s="21" t="s">
        <v>79</v>
      </c>
      <c r="H6323" s="22">
        <v>15789.115700000002</v>
      </c>
      <c r="I6323" s="22">
        <v>16110.070600000003</v>
      </c>
      <c r="J6323" s="22">
        <v>31899.186000000002</v>
      </c>
      <c r="K6323" s="22">
        <v>11126</v>
      </c>
      <c r="L6323" s="22">
        <v>10162</v>
      </c>
      <c r="M6323" s="22">
        <v>0</v>
      </c>
      <c r="N6323" s="22">
        <v>21288</v>
      </c>
      <c r="O6323" s="22">
        <v>5628</v>
      </c>
      <c r="P6323" s="22">
        <v>5133</v>
      </c>
      <c r="Q6323" s="22">
        <v>0</v>
      </c>
      <c r="R6323" s="23">
        <v>10761</v>
      </c>
      <c r="S6323" s="130">
        <f>IFERROR(Table1[[#This Row],[Female Voters]]/Table1[[#This Row],[Female Population]],"0.0%")</f>
        <v>0.70466264301299653</v>
      </c>
      <c r="T6323" s="130">
        <f>IFERROR(Table1[[#This Row],[Male Voters]]/Table1[[#This Row],[Male Population]],"0.0%")</f>
        <v>0.6307855658931748</v>
      </c>
      <c r="U6323" s="130">
        <f>IFERROR(Table1[[#This Row],[Total Voters]]/Table1[[#This Row],[Total Population]],"0.0%")</f>
        <v>0.66735245219109973</v>
      </c>
      <c r="V6323" s="130">
        <f>IFERROR(Table1[[#This Row],[Female Ballots]]/Table1[[#This Row],[Female Population]],"0.0%")</f>
        <v>0.35644808150971996</v>
      </c>
      <c r="W6323" s="130">
        <f>IFERROR(Table1[[#This Row],[Male Ballots]]/Table1[[#This Row],[Male Population]],"0.0%")</f>
        <v>0.31862057761559398</v>
      </c>
      <c r="X6323" s="130">
        <f>IFERROR(Table1[[#This Row],[Total Ballots]]/Table1[[#This Row],[Total Population]],"0.0%")</f>
        <v>0.33734403128656637</v>
      </c>
      <c r="Y6323" s="24">
        <f>Table1[[#This Row],[Female Ballots]]/Table1[[#This Row],[Female Voters]]</f>
        <v>0.50584217149020316</v>
      </c>
      <c r="Z6323" s="24">
        <f>Table1[[#This Row],[Male Ballots]]/Table1[[#This Row],[Male Voters]]</f>
        <v>0.50511710293249357</v>
      </c>
      <c r="AA6323" s="24">
        <f>Table1[[#This Row],[Total Ballots]]/Table1[[#This Row],[Total Voters]]</f>
        <v>0.50549605411499432</v>
      </c>
    </row>
    <row r="6324" spans="1:27" s="12" customFormat="1" x14ac:dyDescent="0.35">
      <c r="A6324" s="19" t="s">
        <v>49</v>
      </c>
      <c r="B6324" s="20">
        <v>2013</v>
      </c>
      <c r="C6324" s="17" t="s">
        <v>82</v>
      </c>
      <c r="D6324" s="20"/>
      <c r="E6324" s="37" t="s">
        <v>74</v>
      </c>
      <c r="F6324" s="34" t="s">
        <v>78</v>
      </c>
      <c r="G6324" s="21" t="s">
        <v>62</v>
      </c>
      <c r="H6324" s="22">
        <v>1339.9598000000001</v>
      </c>
      <c r="I6324" s="22">
        <v>1559.9456</v>
      </c>
      <c r="J6324" s="22">
        <v>2899.9052999999999</v>
      </c>
      <c r="K6324" s="31">
        <v>677</v>
      </c>
      <c r="L6324" s="31">
        <v>626</v>
      </c>
      <c r="M6324" s="31"/>
      <c r="N6324" s="31">
        <v>1303</v>
      </c>
      <c r="O6324" s="22">
        <v>105</v>
      </c>
      <c r="P6324" s="22">
        <v>83</v>
      </c>
      <c r="Q6324" s="22"/>
      <c r="R6324" s="23">
        <v>188</v>
      </c>
      <c r="S6324" s="130">
        <f>IFERROR(Table1[[#This Row],[Female Voters]]/Table1[[#This Row],[Female Population]],"0.0%")</f>
        <v>0.50523903776814794</v>
      </c>
      <c r="T6324" s="130">
        <f>IFERROR(Table1[[#This Row],[Male Voters]]/Table1[[#This Row],[Male Population]],"0.0%")</f>
        <v>0.40129604519542217</v>
      </c>
      <c r="U6324" s="130">
        <f>IFERROR(Table1[[#This Row],[Total Voters]]/Table1[[#This Row],[Total Population]],"0.0%")</f>
        <v>0.44932501761350624</v>
      </c>
      <c r="V6324" s="130">
        <f>IFERROR(Table1[[#This Row],[Female Ballots]]/Table1[[#This Row],[Female Population]],"0.0%")</f>
        <v>7.836055977201703E-2</v>
      </c>
      <c r="W6324" s="130">
        <f>IFERROR(Table1[[#This Row],[Male Ballots]]/Table1[[#This Row],[Male Population]],"0.0%")</f>
        <v>5.3206983628147034E-2</v>
      </c>
      <c r="X6324" s="130">
        <f>IFERROR(Table1[[#This Row],[Total Ballots]]/Table1[[#This Row],[Total Population]],"0.0%")</f>
        <v>6.4829703232033131E-2</v>
      </c>
      <c r="Y6324" s="24">
        <f>Table1[[#This Row],[Female Ballots]]/Table1[[#This Row],[Female Voters]]</f>
        <v>0.15509601181683899</v>
      </c>
      <c r="Z6324" s="24">
        <f>Table1[[#This Row],[Male Ballots]]/Table1[[#This Row],[Male Voters]]</f>
        <v>0.13258785942492013</v>
      </c>
      <c r="AA6324" s="24">
        <f>Table1[[#This Row],[Total Ballots]]/Table1[[#This Row],[Total Voters]]</f>
        <v>0.14428242517267845</v>
      </c>
    </row>
    <row r="6325" spans="1:27" s="12" customFormat="1" x14ac:dyDescent="0.35">
      <c r="A6325" s="19" t="s">
        <v>49</v>
      </c>
      <c r="B6325" s="20">
        <v>2013</v>
      </c>
      <c r="C6325" s="17" t="s">
        <v>82</v>
      </c>
      <c r="D6325" s="20"/>
      <c r="E6325" s="37" t="s">
        <v>74</v>
      </c>
      <c r="F6325" s="34" t="s">
        <v>78</v>
      </c>
      <c r="G6325" s="21" t="s">
        <v>63</v>
      </c>
      <c r="H6325" s="22">
        <v>2087.9660000000003</v>
      </c>
      <c r="I6325" s="22">
        <v>2292.9409999999998</v>
      </c>
      <c r="J6325" s="22">
        <v>4380.9070000000002</v>
      </c>
      <c r="K6325" s="31">
        <v>1275</v>
      </c>
      <c r="L6325" s="31">
        <v>1135</v>
      </c>
      <c r="M6325" s="31"/>
      <c r="N6325" s="31">
        <v>2410</v>
      </c>
      <c r="O6325" s="22">
        <v>288</v>
      </c>
      <c r="P6325" s="22">
        <v>220</v>
      </c>
      <c r="Q6325" s="22"/>
      <c r="R6325" s="23">
        <v>508</v>
      </c>
      <c r="S6325" s="130">
        <f>IFERROR(Table1[[#This Row],[Female Voters]]/Table1[[#This Row],[Female Population]],"0.0%")</f>
        <v>0.61064212731433354</v>
      </c>
      <c r="T6325" s="130">
        <f>IFERROR(Table1[[#This Row],[Male Voters]]/Table1[[#This Row],[Male Population]],"0.0%")</f>
        <v>0.49499747267810207</v>
      </c>
      <c r="U6325" s="130">
        <f>IFERROR(Table1[[#This Row],[Total Voters]]/Table1[[#This Row],[Total Population]],"0.0%")</f>
        <v>0.55011439411975649</v>
      </c>
      <c r="V6325" s="130">
        <f>IFERROR(Table1[[#This Row],[Female Ballots]]/Table1[[#This Row],[Female Population]],"0.0%")</f>
        <v>0.1379332805227671</v>
      </c>
      <c r="W6325" s="130">
        <f>IFERROR(Table1[[#This Row],[Male Ballots]]/Table1[[#This Row],[Male Population]],"0.0%")</f>
        <v>9.5946646686504378E-2</v>
      </c>
      <c r="X6325" s="130">
        <f>IFERROR(Table1[[#This Row],[Total Ballots]]/Table1[[#This Row],[Total Population]],"0.0%")</f>
        <v>0.11595772290989058</v>
      </c>
      <c r="Y6325" s="24">
        <f>Table1[[#This Row],[Female Ballots]]/Table1[[#This Row],[Female Voters]]</f>
        <v>0.22588235294117648</v>
      </c>
      <c r="Z6325" s="24">
        <f>Table1[[#This Row],[Male Ballots]]/Table1[[#This Row],[Male Voters]]</f>
        <v>0.19383259911894274</v>
      </c>
      <c r="AA6325" s="24">
        <f>Table1[[#This Row],[Total Ballots]]/Table1[[#This Row],[Total Voters]]</f>
        <v>0.21078838174273859</v>
      </c>
    </row>
    <row r="6326" spans="1:27" s="12" customFormat="1" x14ac:dyDescent="0.35">
      <c r="A6326" s="19" t="s">
        <v>49</v>
      </c>
      <c r="B6326" s="20">
        <v>2013</v>
      </c>
      <c r="C6326" s="17" t="s">
        <v>82</v>
      </c>
      <c r="D6326" s="20"/>
      <c r="E6326" s="37" t="s">
        <v>74</v>
      </c>
      <c r="F6326" s="34" t="s">
        <v>78</v>
      </c>
      <c r="G6326" s="21" t="s">
        <v>64</v>
      </c>
      <c r="H6326" s="22">
        <v>2276.9880000000003</v>
      </c>
      <c r="I6326" s="22">
        <v>2324.9790000000003</v>
      </c>
      <c r="J6326" s="22">
        <v>4601.9660000000003</v>
      </c>
      <c r="K6326" s="31">
        <v>1300</v>
      </c>
      <c r="L6326" s="31">
        <v>1161</v>
      </c>
      <c r="M6326" s="31"/>
      <c r="N6326" s="31">
        <v>2461</v>
      </c>
      <c r="O6326" s="22">
        <v>408</v>
      </c>
      <c r="P6326" s="22">
        <v>374</v>
      </c>
      <c r="Q6326" s="22"/>
      <c r="R6326" s="23">
        <v>782</v>
      </c>
      <c r="S6326" s="130">
        <f>IFERROR(Table1[[#This Row],[Female Voters]]/Table1[[#This Row],[Female Population]],"0.0%")</f>
        <v>0.5709296667351782</v>
      </c>
      <c r="T6326" s="130">
        <f>IFERROR(Table1[[#This Row],[Male Voters]]/Table1[[#This Row],[Male Population]],"0.0%")</f>
        <v>0.49935934905218493</v>
      </c>
      <c r="U6326" s="130">
        <f>IFERROR(Table1[[#This Row],[Total Voters]]/Table1[[#This Row],[Total Population]],"0.0%")</f>
        <v>0.53477144333530491</v>
      </c>
      <c r="V6326" s="130">
        <f>IFERROR(Table1[[#This Row],[Female Ballots]]/Table1[[#This Row],[Female Population]],"0.0%")</f>
        <v>0.17918408002150207</v>
      </c>
      <c r="W6326" s="130">
        <f>IFERROR(Table1[[#This Row],[Male Ballots]]/Table1[[#This Row],[Male Population]],"0.0%")</f>
        <v>0.16086166799786147</v>
      </c>
      <c r="X6326" s="130">
        <f>IFERROR(Table1[[#This Row],[Total Ballots]]/Table1[[#This Row],[Total Population]],"0.0%")</f>
        <v>0.16992737451776044</v>
      </c>
      <c r="Y6326" s="24">
        <f>Table1[[#This Row],[Female Ballots]]/Table1[[#This Row],[Female Voters]]</f>
        <v>0.31384615384615383</v>
      </c>
      <c r="Z6326" s="24">
        <f>Table1[[#This Row],[Male Ballots]]/Table1[[#This Row],[Male Voters]]</f>
        <v>0.32213608957795004</v>
      </c>
      <c r="AA6326" s="24">
        <f>Table1[[#This Row],[Total Ballots]]/Table1[[#This Row],[Total Voters]]</f>
        <v>0.31775700934579437</v>
      </c>
    </row>
    <row r="6327" spans="1:27" s="12" customFormat="1" x14ac:dyDescent="0.35">
      <c r="A6327" s="19" t="s">
        <v>49</v>
      </c>
      <c r="B6327" s="20">
        <v>2013</v>
      </c>
      <c r="C6327" s="17" t="s">
        <v>82</v>
      </c>
      <c r="D6327" s="20"/>
      <c r="E6327" s="37" t="s">
        <v>74</v>
      </c>
      <c r="F6327" s="34" t="s">
        <v>78</v>
      </c>
      <c r="G6327" s="21" t="s">
        <v>65</v>
      </c>
      <c r="H6327" s="22">
        <v>2846.0279999999998</v>
      </c>
      <c r="I6327" s="22">
        <v>2740.0190000000002</v>
      </c>
      <c r="J6327" s="22">
        <v>5586.0480000000007</v>
      </c>
      <c r="K6327" s="31">
        <v>1855</v>
      </c>
      <c r="L6327" s="31">
        <v>1585</v>
      </c>
      <c r="M6327" s="31"/>
      <c r="N6327" s="31">
        <v>3440</v>
      </c>
      <c r="O6327" s="22">
        <v>829</v>
      </c>
      <c r="P6327" s="22">
        <v>651</v>
      </c>
      <c r="Q6327" s="22"/>
      <c r="R6327" s="23">
        <v>1480</v>
      </c>
      <c r="S6327" s="130">
        <f>IFERROR(Table1[[#This Row],[Female Voters]]/Table1[[#This Row],[Female Population]],"0.0%")</f>
        <v>0.6517855762487228</v>
      </c>
      <c r="T6327" s="130">
        <f>IFERROR(Table1[[#This Row],[Male Voters]]/Table1[[#This Row],[Male Population]],"0.0%")</f>
        <v>0.57846314204390548</v>
      </c>
      <c r="U6327" s="130">
        <f>IFERROR(Table1[[#This Row],[Total Voters]]/Table1[[#This Row],[Total Population]],"0.0%")</f>
        <v>0.61581998579317609</v>
      </c>
      <c r="V6327" s="130">
        <f>IFERROR(Table1[[#This Row],[Female Ballots]]/Table1[[#This Row],[Female Population]],"0.0%")</f>
        <v>0.29128314970899799</v>
      </c>
      <c r="W6327" s="130">
        <f>IFERROR(Table1[[#This Row],[Male Ballots]]/Table1[[#This Row],[Male Population]],"0.0%")</f>
        <v>0.23758959335683436</v>
      </c>
      <c r="X6327" s="130">
        <f>IFERROR(Table1[[#This Row],[Total Ballots]]/Table1[[#This Row],[Total Population]],"0.0%")</f>
        <v>0.26494580784125016</v>
      </c>
      <c r="Y6327" s="24">
        <f>Table1[[#This Row],[Female Ballots]]/Table1[[#This Row],[Female Voters]]</f>
        <v>0.44690026954177897</v>
      </c>
      <c r="Z6327" s="24">
        <f>Table1[[#This Row],[Male Ballots]]/Table1[[#This Row],[Male Voters]]</f>
        <v>0.41072555205047317</v>
      </c>
      <c r="AA6327" s="24">
        <f>Table1[[#This Row],[Total Ballots]]/Table1[[#This Row],[Total Voters]]</f>
        <v>0.43023255813953487</v>
      </c>
    </row>
    <row r="6328" spans="1:27" s="12" customFormat="1" x14ac:dyDescent="0.35">
      <c r="A6328" s="19" t="s">
        <v>49</v>
      </c>
      <c r="B6328" s="20">
        <v>2013</v>
      </c>
      <c r="C6328" s="17" t="s">
        <v>82</v>
      </c>
      <c r="D6328" s="20"/>
      <c r="E6328" s="37" t="s">
        <v>74</v>
      </c>
      <c r="F6328" s="34" t="s">
        <v>78</v>
      </c>
      <c r="G6328" s="21" t="s">
        <v>66</v>
      </c>
      <c r="H6328" s="22">
        <v>3222.0770000000002</v>
      </c>
      <c r="I6328" s="22">
        <v>3220.0749999999998</v>
      </c>
      <c r="J6328" s="22">
        <v>6442.152</v>
      </c>
      <c r="K6328" s="31">
        <v>2728</v>
      </c>
      <c r="L6328" s="31">
        <v>2384</v>
      </c>
      <c r="M6328" s="31"/>
      <c r="N6328" s="31">
        <v>5112</v>
      </c>
      <c r="O6328" s="22">
        <v>1639</v>
      </c>
      <c r="P6328" s="22">
        <v>1401</v>
      </c>
      <c r="Q6328" s="22"/>
      <c r="R6328" s="23">
        <v>3040</v>
      </c>
      <c r="S6328" s="130">
        <f>IFERROR(Table1[[#This Row],[Female Voters]]/Table1[[#This Row],[Female Population]],"0.0%")</f>
        <v>0.8466588476935839</v>
      </c>
      <c r="T6328" s="130">
        <f>IFERROR(Table1[[#This Row],[Male Voters]]/Table1[[#This Row],[Male Population]],"0.0%")</f>
        <v>0.74035542650404107</v>
      </c>
      <c r="U6328" s="130">
        <f>IFERROR(Table1[[#This Row],[Total Voters]]/Table1[[#This Row],[Total Population]],"0.0%")</f>
        <v>0.79352365482838649</v>
      </c>
      <c r="V6328" s="130">
        <f>IFERROR(Table1[[#This Row],[Female Ballots]]/Table1[[#This Row],[Female Population]],"0.0%")</f>
        <v>0.50867809800945163</v>
      </c>
      <c r="W6328" s="130">
        <f>IFERROR(Table1[[#This Row],[Male Ballots]]/Table1[[#This Row],[Male Population]],"0.0%")</f>
        <v>0.43508303378026913</v>
      </c>
      <c r="X6328" s="130">
        <f>IFERROR(Table1[[#This Row],[Total Ballots]]/Table1[[#This Row],[Total Population]],"0.0%")</f>
        <v>0.47189200130639575</v>
      </c>
      <c r="Y6328" s="24">
        <f>Table1[[#This Row],[Female Ballots]]/Table1[[#This Row],[Female Voters]]</f>
        <v>0.60080645161290325</v>
      </c>
      <c r="Z6328" s="24">
        <f>Table1[[#This Row],[Male Ballots]]/Table1[[#This Row],[Male Voters]]</f>
        <v>0.58766778523489938</v>
      </c>
      <c r="AA6328" s="24">
        <f>Table1[[#This Row],[Total Ballots]]/Table1[[#This Row],[Total Voters]]</f>
        <v>0.59467918622848204</v>
      </c>
    </row>
    <row r="6329" spans="1:27" s="12" customFormat="1" x14ac:dyDescent="0.35">
      <c r="A6329" s="19" t="s">
        <v>49</v>
      </c>
      <c r="B6329" s="20">
        <v>2013</v>
      </c>
      <c r="C6329" s="17" t="s">
        <v>82</v>
      </c>
      <c r="D6329" s="20"/>
      <c r="E6329" s="37" t="s">
        <v>74</v>
      </c>
      <c r="F6329" s="34" t="s">
        <v>78</v>
      </c>
      <c r="G6329" s="21" t="s">
        <v>67</v>
      </c>
      <c r="H6329" s="22">
        <v>4016.0969</v>
      </c>
      <c r="I6329" s="22">
        <v>3972.1109999999999</v>
      </c>
      <c r="J6329" s="22">
        <v>7988.207699999999</v>
      </c>
      <c r="K6329" s="31">
        <v>3291</v>
      </c>
      <c r="L6329" s="31">
        <v>3271</v>
      </c>
      <c r="M6329" s="31"/>
      <c r="N6329" s="31">
        <v>6562</v>
      </c>
      <c r="O6329" s="22">
        <v>2359</v>
      </c>
      <c r="P6329" s="22">
        <v>2404</v>
      </c>
      <c r="Q6329" s="22"/>
      <c r="R6329" s="23">
        <v>4763</v>
      </c>
      <c r="S6329" s="130">
        <f>IFERROR(Table1[[#This Row],[Female Voters]]/Table1[[#This Row],[Female Population]],"0.0%")</f>
        <v>0.81945233940944007</v>
      </c>
      <c r="T6329" s="130">
        <f>IFERROR(Table1[[#This Row],[Male Voters]]/Table1[[#This Row],[Male Population]],"0.0%")</f>
        <v>0.82349158923303001</v>
      </c>
      <c r="U6329" s="130">
        <f>IFERROR(Table1[[#This Row],[Total Voters]]/Table1[[#This Row],[Total Population]],"0.0%")</f>
        <v>0.82146086411849317</v>
      </c>
      <c r="V6329" s="130">
        <f>IFERROR(Table1[[#This Row],[Female Ballots]]/Table1[[#This Row],[Female Population]],"0.0%")</f>
        <v>0.58738622566601917</v>
      </c>
      <c r="W6329" s="130">
        <f>IFERROR(Table1[[#This Row],[Male Ballots]]/Table1[[#This Row],[Male Population]],"0.0%")</f>
        <v>0.60521974335561113</v>
      </c>
      <c r="X6329" s="130">
        <f>IFERROR(Table1[[#This Row],[Total Ballots]]/Table1[[#This Row],[Total Population]],"0.0%")</f>
        <v>0.59625390060901906</v>
      </c>
      <c r="Y6329" s="24">
        <f>Table1[[#This Row],[Female Ballots]]/Table1[[#This Row],[Female Voters]]</f>
        <v>0.71680340322090552</v>
      </c>
      <c r="Z6329" s="24">
        <f>Table1[[#This Row],[Male Ballots]]/Table1[[#This Row],[Male Voters]]</f>
        <v>0.7349434423723632</v>
      </c>
      <c r="AA6329" s="24">
        <f>Table1[[#This Row],[Total Ballots]]/Table1[[#This Row],[Total Voters]]</f>
        <v>0.7258457787259982</v>
      </c>
    </row>
    <row r="6330" spans="1:27" s="12" customFormat="1" x14ac:dyDescent="0.35">
      <c r="A6330" s="19" t="s">
        <v>34</v>
      </c>
      <c r="B6330" s="20">
        <v>2013</v>
      </c>
      <c r="C6330" s="17" t="s">
        <v>82</v>
      </c>
      <c r="D6330" s="20"/>
      <c r="E6330" s="37" t="s">
        <v>74</v>
      </c>
      <c r="F6330" s="34" t="s">
        <v>78</v>
      </c>
      <c r="G6330" s="21" t="s">
        <v>79</v>
      </c>
      <c r="H6330" s="22">
        <v>8970.9986900000004</v>
      </c>
      <c r="I6330" s="22">
        <v>8793.998599999999</v>
      </c>
      <c r="J6330" s="22">
        <v>17764.999499999998</v>
      </c>
      <c r="K6330" s="22">
        <v>7065</v>
      </c>
      <c r="L6330" s="22">
        <v>6517</v>
      </c>
      <c r="M6330" s="22">
        <v>7</v>
      </c>
      <c r="N6330" s="22">
        <v>13589</v>
      </c>
      <c r="O6330" s="22">
        <v>3769</v>
      </c>
      <c r="P6330" s="22">
        <v>3406</v>
      </c>
      <c r="Q6330" s="22">
        <v>3</v>
      </c>
      <c r="R6330" s="23">
        <v>7178</v>
      </c>
      <c r="S6330" s="130">
        <f>IFERROR(Table1[[#This Row],[Female Voters]]/Table1[[#This Row],[Female Population]],"0.0%")</f>
        <v>0.78753773622499545</v>
      </c>
      <c r="T6330" s="130">
        <f>IFERROR(Table1[[#This Row],[Male Voters]]/Table1[[#This Row],[Male Population]],"0.0%")</f>
        <v>0.74107357715522049</v>
      </c>
      <c r="U6330" s="130">
        <f>IFERROR(Table1[[#This Row],[Total Voters]]/Table1[[#This Row],[Total Population]],"0.0%")</f>
        <v>0.76493106571717051</v>
      </c>
      <c r="V6330" s="130">
        <f>IFERROR(Table1[[#This Row],[Female Ballots]]/Table1[[#This Row],[Female Population]],"0.0%")</f>
        <v>0.42013159629610869</v>
      </c>
      <c r="W6330" s="130">
        <f>IFERROR(Table1[[#This Row],[Male Ballots]]/Table1[[#This Row],[Male Population]],"0.0%")</f>
        <v>0.38730959088394673</v>
      </c>
      <c r="X6330" s="130">
        <f>IFERROR(Table1[[#This Row],[Total Ballots]]/Table1[[#This Row],[Total Population]],"0.0%")</f>
        <v>0.40405292440340351</v>
      </c>
      <c r="Y6330" s="24">
        <f>Table1[[#This Row],[Female Ballots]]/Table1[[#This Row],[Female Voters]]</f>
        <v>0.53347487615003542</v>
      </c>
      <c r="Z6330" s="24">
        <f>Table1[[#This Row],[Male Ballots]]/Table1[[#This Row],[Male Voters]]</f>
        <v>0.52263311339573426</v>
      </c>
      <c r="AA6330" s="24">
        <f>Table1[[#This Row],[Total Ballots]]/Table1[[#This Row],[Total Voters]]</f>
        <v>0.52822135550813154</v>
      </c>
    </row>
    <row r="6331" spans="1:27" s="12" customFormat="1" x14ac:dyDescent="0.35">
      <c r="A6331" s="19" t="s">
        <v>34</v>
      </c>
      <c r="B6331" s="20">
        <v>2013</v>
      </c>
      <c r="C6331" s="17" t="s">
        <v>82</v>
      </c>
      <c r="D6331" s="20"/>
      <c r="E6331" s="37" t="s">
        <v>74</v>
      </c>
      <c r="F6331" s="34" t="s">
        <v>78</v>
      </c>
      <c r="G6331" s="21" t="s">
        <v>62</v>
      </c>
      <c r="H6331" s="22">
        <v>593.99989000000005</v>
      </c>
      <c r="I6331" s="22">
        <v>699</v>
      </c>
      <c r="J6331" s="22">
        <v>1293</v>
      </c>
      <c r="K6331" s="31">
        <v>402</v>
      </c>
      <c r="L6331" s="31">
        <v>438</v>
      </c>
      <c r="M6331" s="31"/>
      <c r="N6331" s="31">
        <v>840</v>
      </c>
      <c r="O6331" s="22">
        <v>67</v>
      </c>
      <c r="P6331" s="22">
        <v>66</v>
      </c>
      <c r="Q6331" s="22"/>
      <c r="R6331" s="23">
        <v>133</v>
      </c>
      <c r="S6331" s="130">
        <f>IFERROR(Table1[[#This Row],[Female Voters]]/Table1[[#This Row],[Female Population]],"0.0%")</f>
        <v>0.6767678020950475</v>
      </c>
      <c r="T6331" s="130">
        <f>IFERROR(Table1[[#This Row],[Male Voters]]/Table1[[#This Row],[Male Population]],"0.0%")</f>
        <v>0.62660944206008584</v>
      </c>
      <c r="U6331" s="130">
        <f>IFERROR(Table1[[#This Row],[Total Voters]]/Table1[[#This Row],[Total Population]],"0.0%")</f>
        <v>0.64965197215777259</v>
      </c>
      <c r="V6331" s="130">
        <f>IFERROR(Table1[[#This Row],[Female Ballots]]/Table1[[#This Row],[Female Population]],"0.0%")</f>
        <v>0.11279463368250792</v>
      </c>
      <c r="W6331" s="130">
        <f>IFERROR(Table1[[#This Row],[Male Ballots]]/Table1[[#This Row],[Male Population]],"0.0%")</f>
        <v>9.4420600858369105E-2</v>
      </c>
      <c r="X6331" s="130">
        <f>IFERROR(Table1[[#This Row],[Total Ballots]]/Table1[[#This Row],[Total Population]],"0.0%")</f>
        <v>0.102861562258314</v>
      </c>
      <c r="Y6331" s="24">
        <f>Table1[[#This Row],[Female Ballots]]/Table1[[#This Row],[Female Voters]]</f>
        <v>0.16666666666666666</v>
      </c>
      <c r="Z6331" s="24">
        <f>Table1[[#This Row],[Male Ballots]]/Table1[[#This Row],[Male Voters]]</f>
        <v>0.15068493150684931</v>
      </c>
      <c r="AA6331" s="24">
        <f>Table1[[#This Row],[Total Ballots]]/Table1[[#This Row],[Total Voters]]</f>
        <v>0.15833333333333333</v>
      </c>
    </row>
    <row r="6332" spans="1:27" s="12" customFormat="1" x14ac:dyDescent="0.35">
      <c r="A6332" s="19" t="s">
        <v>34</v>
      </c>
      <c r="B6332" s="20">
        <v>2013</v>
      </c>
      <c r="C6332" s="17" t="s">
        <v>82</v>
      </c>
      <c r="D6332" s="20"/>
      <c r="E6332" s="37" t="s">
        <v>74</v>
      </c>
      <c r="F6332" s="34" t="s">
        <v>78</v>
      </c>
      <c r="G6332" s="21" t="s">
        <v>63</v>
      </c>
      <c r="H6332" s="22">
        <v>883.99990000000003</v>
      </c>
      <c r="I6332" s="22">
        <v>964</v>
      </c>
      <c r="J6332" s="22">
        <v>1847.9999</v>
      </c>
      <c r="K6332" s="31">
        <v>648</v>
      </c>
      <c r="L6332" s="31">
        <v>615</v>
      </c>
      <c r="M6332" s="31">
        <v>1</v>
      </c>
      <c r="N6332" s="31">
        <v>1264</v>
      </c>
      <c r="O6332" s="22">
        <v>139</v>
      </c>
      <c r="P6332" s="22">
        <v>125</v>
      </c>
      <c r="Q6332" s="22"/>
      <c r="R6332" s="23">
        <v>264</v>
      </c>
      <c r="S6332" s="130">
        <f>IFERROR(Table1[[#This Row],[Female Voters]]/Table1[[#This Row],[Female Population]],"0.0%")</f>
        <v>0.73303175713028923</v>
      </c>
      <c r="T6332" s="130">
        <f>IFERROR(Table1[[#This Row],[Male Voters]]/Table1[[#This Row],[Male Population]],"0.0%")</f>
        <v>0.63796680497925307</v>
      </c>
      <c r="U6332" s="130">
        <f>IFERROR(Table1[[#This Row],[Total Voters]]/Table1[[#This Row],[Total Population]],"0.0%")</f>
        <v>0.683982720994736</v>
      </c>
      <c r="V6332" s="130">
        <f>IFERROR(Table1[[#This Row],[Female Ballots]]/Table1[[#This Row],[Female Population]],"0.0%")</f>
        <v>0.15723983679183673</v>
      </c>
      <c r="W6332" s="130">
        <f>IFERROR(Table1[[#This Row],[Male Ballots]]/Table1[[#This Row],[Male Population]],"0.0%")</f>
        <v>0.12966804979253113</v>
      </c>
      <c r="X6332" s="130">
        <f>IFERROR(Table1[[#This Row],[Total Ballots]]/Table1[[#This Row],[Total Population]],"0.0%")</f>
        <v>0.14285715058750814</v>
      </c>
      <c r="Y6332" s="24">
        <f>Table1[[#This Row],[Female Ballots]]/Table1[[#This Row],[Female Voters]]</f>
        <v>0.21450617283950618</v>
      </c>
      <c r="Z6332" s="24">
        <f>Table1[[#This Row],[Male Ballots]]/Table1[[#This Row],[Male Voters]]</f>
        <v>0.2032520325203252</v>
      </c>
      <c r="AA6332" s="24">
        <f>Table1[[#This Row],[Total Ballots]]/Table1[[#This Row],[Total Voters]]</f>
        <v>0.20886075949367089</v>
      </c>
    </row>
    <row r="6333" spans="1:27" s="12" customFormat="1" x14ac:dyDescent="0.35">
      <c r="A6333" s="19" t="s">
        <v>34</v>
      </c>
      <c r="B6333" s="20">
        <v>2013</v>
      </c>
      <c r="C6333" s="17" t="s">
        <v>82</v>
      </c>
      <c r="D6333" s="20"/>
      <c r="E6333" s="37" t="s">
        <v>74</v>
      </c>
      <c r="F6333" s="34" t="s">
        <v>78</v>
      </c>
      <c r="G6333" s="21" t="s">
        <v>64</v>
      </c>
      <c r="H6333" s="22">
        <v>1021.9998000000001</v>
      </c>
      <c r="I6333" s="22">
        <v>1051.9998000000001</v>
      </c>
      <c r="J6333" s="22">
        <v>2073.9998000000001</v>
      </c>
      <c r="K6333" s="31">
        <v>701</v>
      </c>
      <c r="L6333" s="31">
        <v>612</v>
      </c>
      <c r="M6333" s="31">
        <v>1</v>
      </c>
      <c r="N6333" s="31">
        <v>1314</v>
      </c>
      <c r="O6333" s="22">
        <v>239</v>
      </c>
      <c r="P6333" s="22">
        <v>184</v>
      </c>
      <c r="Q6333" s="22"/>
      <c r="R6333" s="23">
        <v>423</v>
      </c>
      <c r="S6333" s="130">
        <f>IFERROR(Table1[[#This Row],[Female Voters]]/Table1[[#This Row],[Female Population]],"0.0%")</f>
        <v>0.68591011465951357</v>
      </c>
      <c r="T6333" s="130">
        <f>IFERROR(Table1[[#This Row],[Male Voters]]/Table1[[#This Row],[Male Population]],"0.0%")</f>
        <v>0.58174916002835741</v>
      </c>
      <c r="U6333" s="130">
        <f>IFERROR(Table1[[#This Row],[Total Voters]]/Table1[[#This Row],[Total Population]],"0.0%")</f>
        <v>0.63355840246464823</v>
      </c>
      <c r="V6333" s="130">
        <f>IFERROR(Table1[[#This Row],[Female Ballots]]/Table1[[#This Row],[Female Population]],"0.0%")</f>
        <v>0.23385523167421363</v>
      </c>
      <c r="W6333" s="130">
        <f>IFERROR(Table1[[#This Row],[Male Ballots]]/Table1[[#This Row],[Male Population]],"0.0%")</f>
        <v>0.17490497621767609</v>
      </c>
      <c r="X6333" s="130">
        <f>IFERROR(Table1[[#This Row],[Total Ballots]]/Table1[[#This Row],[Total Population]],"0.0%")</f>
        <v>0.20395373230026348</v>
      </c>
      <c r="Y6333" s="24">
        <f>Table1[[#This Row],[Female Ballots]]/Table1[[#This Row],[Female Voters]]</f>
        <v>0.34094151212553497</v>
      </c>
      <c r="Z6333" s="24">
        <f>Table1[[#This Row],[Male Ballots]]/Table1[[#This Row],[Male Voters]]</f>
        <v>0.30065359477124182</v>
      </c>
      <c r="AA6333" s="24">
        <f>Table1[[#This Row],[Total Ballots]]/Table1[[#This Row],[Total Voters]]</f>
        <v>0.32191780821917809</v>
      </c>
    </row>
    <row r="6334" spans="1:27" s="12" customFormat="1" x14ac:dyDescent="0.35">
      <c r="A6334" s="19" t="s">
        <v>34</v>
      </c>
      <c r="B6334" s="20">
        <v>2013</v>
      </c>
      <c r="C6334" s="17" t="s">
        <v>82</v>
      </c>
      <c r="D6334" s="20"/>
      <c r="E6334" s="37" t="s">
        <v>74</v>
      </c>
      <c r="F6334" s="34" t="s">
        <v>78</v>
      </c>
      <c r="G6334" s="21" t="s">
        <v>65</v>
      </c>
      <c r="H6334" s="22">
        <v>1418.9997000000001</v>
      </c>
      <c r="I6334" s="22">
        <v>1399.9997000000001</v>
      </c>
      <c r="J6334" s="22">
        <v>2819</v>
      </c>
      <c r="K6334" s="31">
        <v>952</v>
      </c>
      <c r="L6334" s="31">
        <v>874</v>
      </c>
      <c r="M6334" s="31">
        <v>1</v>
      </c>
      <c r="N6334" s="31">
        <v>1827</v>
      </c>
      <c r="O6334" s="22">
        <v>418</v>
      </c>
      <c r="P6334" s="22">
        <v>372</v>
      </c>
      <c r="Q6334" s="22"/>
      <c r="R6334" s="23">
        <v>790</v>
      </c>
      <c r="S6334" s="130">
        <f>IFERROR(Table1[[#This Row],[Female Voters]]/Table1[[#This Row],[Female Population]],"0.0%")</f>
        <v>0.67089513831468739</v>
      </c>
      <c r="T6334" s="130">
        <f>IFERROR(Table1[[#This Row],[Male Voters]]/Table1[[#This Row],[Male Population]],"0.0%")</f>
        <v>0.62428584806125309</v>
      </c>
      <c r="U6334" s="130">
        <f>IFERROR(Table1[[#This Row],[Total Voters]]/Table1[[#This Row],[Total Population]],"0.0%")</f>
        <v>0.64810216388790354</v>
      </c>
      <c r="V6334" s="130">
        <f>IFERROR(Table1[[#This Row],[Female Ballots]]/Table1[[#This Row],[Female Population]],"0.0%")</f>
        <v>0.29457370568859176</v>
      </c>
      <c r="W6334" s="130">
        <f>IFERROR(Table1[[#This Row],[Male Ballots]]/Table1[[#This Row],[Male Population]],"0.0%")</f>
        <v>0.26571434265307342</v>
      </c>
      <c r="X6334" s="130">
        <f>IFERROR(Table1[[#This Row],[Total Ballots]]/Table1[[#This Row],[Total Population]],"0.0%")</f>
        <v>0.28024122029088328</v>
      </c>
      <c r="Y6334" s="24">
        <f>Table1[[#This Row],[Female Ballots]]/Table1[[#This Row],[Female Voters]]</f>
        <v>0.43907563025210083</v>
      </c>
      <c r="Z6334" s="24">
        <f>Table1[[#This Row],[Male Ballots]]/Table1[[#This Row],[Male Voters]]</f>
        <v>0.42562929061784899</v>
      </c>
      <c r="AA6334" s="24">
        <f>Table1[[#This Row],[Total Ballots]]/Table1[[#This Row],[Total Voters]]</f>
        <v>0.43240284619594965</v>
      </c>
    </row>
    <row r="6335" spans="1:27" s="12" customFormat="1" x14ac:dyDescent="0.35">
      <c r="A6335" s="19" t="s">
        <v>34</v>
      </c>
      <c r="B6335" s="20">
        <v>2013</v>
      </c>
      <c r="C6335" s="17" t="s">
        <v>82</v>
      </c>
      <c r="D6335" s="20"/>
      <c r="E6335" s="37" t="s">
        <v>74</v>
      </c>
      <c r="F6335" s="34" t="s">
        <v>78</v>
      </c>
      <c r="G6335" s="21" t="s">
        <v>66</v>
      </c>
      <c r="H6335" s="22">
        <v>2030.9998000000001</v>
      </c>
      <c r="I6335" s="22">
        <v>1885.9996000000001</v>
      </c>
      <c r="J6335" s="22">
        <v>3917</v>
      </c>
      <c r="K6335" s="31">
        <v>1680</v>
      </c>
      <c r="L6335" s="31">
        <v>1431</v>
      </c>
      <c r="M6335" s="31">
        <v>1</v>
      </c>
      <c r="N6335" s="31">
        <v>3112</v>
      </c>
      <c r="O6335" s="22">
        <v>1013</v>
      </c>
      <c r="P6335" s="22">
        <v>826</v>
      </c>
      <c r="Q6335" s="22">
        <v>1</v>
      </c>
      <c r="R6335" s="23">
        <v>1840</v>
      </c>
      <c r="S6335" s="130">
        <f>IFERROR(Table1[[#This Row],[Female Voters]]/Table1[[#This Row],[Female Population]],"0.0%")</f>
        <v>0.82717881114513159</v>
      </c>
      <c r="T6335" s="130">
        <f>IFERROR(Table1[[#This Row],[Male Voters]]/Table1[[#This Row],[Male Population]],"0.0%")</f>
        <v>0.75874883536560667</v>
      </c>
      <c r="U6335" s="130">
        <f>IFERROR(Table1[[#This Row],[Total Voters]]/Table1[[#This Row],[Total Population]],"0.0%")</f>
        <v>0.79448557569568545</v>
      </c>
      <c r="V6335" s="130">
        <f>IFERROR(Table1[[#This Row],[Female Ballots]]/Table1[[#This Row],[Female Population]],"0.0%")</f>
        <v>0.49876912838691562</v>
      </c>
      <c r="W6335" s="130">
        <f>IFERROR(Table1[[#This Row],[Male Ballots]]/Table1[[#This Row],[Male Population]],"0.0%")</f>
        <v>0.43796403774422854</v>
      </c>
      <c r="X6335" s="130">
        <f>IFERROR(Table1[[#This Row],[Total Ballots]]/Table1[[#This Row],[Total Population]],"0.0%")</f>
        <v>0.4697472555527189</v>
      </c>
      <c r="Y6335" s="24">
        <f>Table1[[#This Row],[Female Ballots]]/Table1[[#This Row],[Female Voters]]</f>
        <v>0.60297619047619044</v>
      </c>
      <c r="Z6335" s="24">
        <f>Table1[[#This Row],[Male Ballots]]/Table1[[#This Row],[Male Voters]]</f>
        <v>0.57721872816212438</v>
      </c>
      <c r="AA6335" s="24">
        <f>Table1[[#This Row],[Total Ballots]]/Table1[[#This Row],[Total Voters]]</f>
        <v>0.59125964010282772</v>
      </c>
    </row>
    <row r="6336" spans="1:27" s="12" customFormat="1" x14ac:dyDescent="0.35">
      <c r="A6336" s="19" t="s">
        <v>34</v>
      </c>
      <c r="B6336" s="20">
        <v>2013</v>
      </c>
      <c r="C6336" s="17" t="s">
        <v>82</v>
      </c>
      <c r="D6336" s="20"/>
      <c r="E6336" s="37" t="s">
        <v>74</v>
      </c>
      <c r="F6336" s="34" t="s">
        <v>78</v>
      </c>
      <c r="G6336" s="21" t="s">
        <v>67</v>
      </c>
      <c r="H6336" s="22">
        <v>3020.9996000000001</v>
      </c>
      <c r="I6336" s="22">
        <v>2792.9994999999999</v>
      </c>
      <c r="J6336" s="22">
        <v>5813.9997999999996</v>
      </c>
      <c r="K6336" s="31">
        <v>2682</v>
      </c>
      <c r="L6336" s="31">
        <v>2547</v>
      </c>
      <c r="M6336" s="31">
        <v>3</v>
      </c>
      <c r="N6336" s="31">
        <v>5232</v>
      </c>
      <c r="O6336" s="22">
        <v>1893</v>
      </c>
      <c r="P6336" s="22">
        <v>1833</v>
      </c>
      <c r="Q6336" s="22">
        <v>2</v>
      </c>
      <c r="R6336" s="23">
        <v>3728</v>
      </c>
      <c r="S6336" s="130">
        <f>IFERROR(Table1[[#This Row],[Female Voters]]/Table1[[#This Row],[Female Population]],"0.0%")</f>
        <v>0.88778561903814879</v>
      </c>
      <c r="T6336" s="130">
        <f>IFERROR(Table1[[#This Row],[Male Voters]]/Table1[[#This Row],[Male Population]],"0.0%")</f>
        <v>0.91192282705385375</v>
      </c>
      <c r="U6336" s="130">
        <f>IFERROR(Table1[[#This Row],[Total Voters]]/Table1[[#This Row],[Total Population]],"0.0%")</f>
        <v>0.8998968317817968</v>
      </c>
      <c r="V6336" s="130">
        <f>IFERROR(Table1[[#This Row],[Female Ballots]]/Table1[[#This Row],[Female Population]],"0.0%")</f>
        <v>0.62661378703923032</v>
      </c>
      <c r="W6336" s="130">
        <f>IFERROR(Table1[[#This Row],[Male Ballots]]/Table1[[#This Row],[Male Population]],"0.0%")</f>
        <v>0.65628368354523514</v>
      </c>
      <c r="X6336" s="130">
        <f>IFERROR(Table1[[#This Row],[Total Ballots]]/Table1[[#This Row],[Total Population]],"0.0%")</f>
        <v>0.64121089237051576</v>
      </c>
      <c r="Y6336" s="24">
        <f>Table1[[#This Row],[Female Ballots]]/Table1[[#This Row],[Female Voters]]</f>
        <v>0.7058165548098434</v>
      </c>
      <c r="Z6336" s="24">
        <f>Table1[[#This Row],[Male Ballots]]/Table1[[#This Row],[Male Voters]]</f>
        <v>0.71967020023557127</v>
      </c>
      <c r="AA6336" s="24">
        <f>Table1[[#This Row],[Total Ballots]]/Table1[[#This Row],[Total Voters]]</f>
        <v>0.71253822629969421</v>
      </c>
    </row>
    <row r="6337" spans="1:27" s="12" customFormat="1" x14ac:dyDescent="0.35">
      <c r="A6337" s="19" t="s">
        <v>31</v>
      </c>
      <c r="B6337" s="20">
        <v>2013</v>
      </c>
      <c r="C6337" s="17" t="s">
        <v>82</v>
      </c>
      <c r="D6337" s="20"/>
      <c r="E6337" s="37" t="s">
        <v>73</v>
      </c>
      <c r="F6337" s="34" t="s">
        <v>78</v>
      </c>
      <c r="G6337" s="21" t="s">
        <v>79</v>
      </c>
      <c r="H6337" s="22">
        <v>5150.9919</v>
      </c>
      <c r="I6337" s="22">
        <v>5237.9912499999991</v>
      </c>
      <c r="J6337" s="22">
        <v>10388.983200000001</v>
      </c>
      <c r="K6337" s="22">
        <v>4208</v>
      </c>
      <c r="L6337" s="22">
        <v>3966</v>
      </c>
      <c r="M6337" s="22">
        <v>20</v>
      </c>
      <c r="N6337" s="22">
        <v>8194</v>
      </c>
      <c r="O6337" s="22">
        <v>2250</v>
      </c>
      <c r="P6337" s="22">
        <v>2103</v>
      </c>
      <c r="Q6337" s="22">
        <v>12</v>
      </c>
      <c r="R6337" s="23">
        <v>4365</v>
      </c>
      <c r="S6337" s="130">
        <f>IFERROR(Table1[[#This Row],[Female Voters]]/Table1[[#This Row],[Female Population]],"0.0%")</f>
        <v>0.81693003632950767</v>
      </c>
      <c r="T6337" s="130">
        <f>IFERROR(Table1[[#This Row],[Male Voters]]/Table1[[#This Row],[Male Population]],"0.0%")</f>
        <v>0.75716048590191909</v>
      </c>
      <c r="U6337" s="130">
        <f>IFERROR(Table1[[#This Row],[Total Voters]]/Table1[[#This Row],[Total Population]],"0.0%")</f>
        <v>0.78872011266704134</v>
      </c>
      <c r="V6337" s="130">
        <f>IFERROR(Table1[[#This Row],[Female Ballots]]/Table1[[#This Row],[Female Population]],"0.0%")</f>
        <v>0.43680907360774535</v>
      </c>
      <c r="W6337" s="130">
        <f>IFERROR(Table1[[#This Row],[Male Ballots]]/Table1[[#This Row],[Male Population]],"0.0%")</f>
        <v>0.40148978866660007</v>
      </c>
      <c r="X6337" s="130">
        <f>IFERROR(Table1[[#This Row],[Total Ballots]]/Table1[[#This Row],[Total Population]],"0.0%")</f>
        <v>0.42015661359429285</v>
      </c>
      <c r="Y6337" s="24">
        <f>Table1[[#This Row],[Female Ballots]]/Table1[[#This Row],[Female Voters]]</f>
        <v>0.53469581749049433</v>
      </c>
      <c r="Z6337" s="24">
        <f>Table1[[#This Row],[Male Ballots]]/Table1[[#This Row],[Male Voters]]</f>
        <v>0.53025718608169436</v>
      </c>
      <c r="AA6337" s="24">
        <f>Table1[[#This Row],[Total Ballots]]/Table1[[#This Row],[Total Voters]]</f>
        <v>0.53270685867708079</v>
      </c>
    </row>
    <row r="6338" spans="1:27" s="12" customFormat="1" x14ac:dyDescent="0.35">
      <c r="A6338" s="19" t="s">
        <v>31</v>
      </c>
      <c r="B6338" s="20">
        <v>2013</v>
      </c>
      <c r="C6338" s="17" t="s">
        <v>82</v>
      </c>
      <c r="D6338" s="20"/>
      <c r="E6338" s="37" t="s">
        <v>73</v>
      </c>
      <c r="F6338" s="34" t="s">
        <v>78</v>
      </c>
      <c r="G6338" s="21" t="s">
        <v>62</v>
      </c>
      <c r="H6338" s="22">
        <v>346.00200000000001</v>
      </c>
      <c r="I6338" s="22">
        <v>392.00052000000005</v>
      </c>
      <c r="J6338" s="22">
        <v>738.00250000000005</v>
      </c>
      <c r="K6338" s="31">
        <v>298</v>
      </c>
      <c r="L6338" s="31">
        <v>299</v>
      </c>
      <c r="M6338" s="31">
        <v>2</v>
      </c>
      <c r="N6338" s="31">
        <v>599</v>
      </c>
      <c r="O6338" s="22">
        <v>59</v>
      </c>
      <c r="P6338" s="22">
        <v>57</v>
      </c>
      <c r="Q6338" s="22">
        <v>1</v>
      </c>
      <c r="R6338" s="23">
        <v>117</v>
      </c>
      <c r="S6338" s="130">
        <f>IFERROR(Table1[[#This Row],[Female Voters]]/Table1[[#This Row],[Female Population]],"0.0%")</f>
        <v>0.86126669788035903</v>
      </c>
      <c r="T6338" s="130">
        <f>IFERROR(Table1[[#This Row],[Male Voters]]/Table1[[#This Row],[Male Population]],"0.0%")</f>
        <v>0.76275409022416596</v>
      </c>
      <c r="U6338" s="130">
        <f>IFERROR(Table1[[#This Row],[Total Voters]]/Table1[[#This Row],[Total Population]],"0.0%")</f>
        <v>0.81165036703805193</v>
      </c>
      <c r="V6338" s="130">
        <f>IFERROR(Table1[[#This Row],[Female Ballots]]/Table1[[#This Row],[Female Population]],"0.0%")</f>
        <v>0.1705192455534939</v>
      </c>
      <c r="W6338" s="130">
        <f>IFERROR(Table1[[#This Row],[Male Ballots]]/Table1[[#This Row],[Male Population]],"0.0%")</f>
        <v>0.14540797037718214</v>
      </c>
      <c r="X6338" s="130">
        <f>IFERROR(Table1[[#This Row],[Total Ballots]]/Table1[[#This Row],[Total Population]],"0.0%")</f>
        <v>0.15853604831961951</v>
      </c>
      <c r="Y6338" s="24">
        <f>Table1[[#This Row],[Female Ballots]]/Table1[[#This Row],[Female Voters]]</f>
        <v>0.19798657718120805</v>
      </c>
      <c r="Z6338" s="24">
        <f>Table1[[#This Row],[Male Ballots]]/Table1[[#This Row],[Male Voters]]</f>
        <v>0.19063545150501673</v>
      </c>
      <c r="AA6338" s="24">
        <f>Table1[[#This Row],[Total Ballots]]/Table1[[#This Row],[Total Voters]]</f>
        <v>0.19532554257095158</v>
      </c>
    </row>
    <row r="6339" spans="1:27" s="12" customFormat="1" x14ac:dyDescent="0.35">
      <c r="A6339" s="19" t="s">
        <v>31</v>
      </c>
      <c r="B6339" s="20">
        <v>2013</v>
      </c>
      <c r="C6339" s="17" t="s">
        <v>82</v>
      </c>
      <c r="D6339" s="20"/>
      <c r="E6339" s="37" t="s">
        <v>73</v>
      </c>
      <c r="F6339" s="34" t="s">
        <v>78</v>
      </c>
      <c r="G6339" s="21" t="s">
        <v>63</v>
      </c>
      <c r="H6339" s="22">
        <v>531.00189999999998</v>
      </c>
      <c r="I6339" s="22">
        <v>527.00229999999999</v>
      </c>
      <c r="J6339" s="22">
        <v>1058.0043000000001</v>
      </c>
      <c r="K6339" s="31">
        <v>411</v>
      </c>
      <c r="L6339" s="31">
        <v>356</v>
      </c>
      <c r="M6339" s="31">
        <v>2</v>
      </c>
      <c r="N6339" s="31">
        <v>769</v>
      </c>
      <c r="O6339" s="22">
        <v>91</v>
      </c>
      <c r="P6339" s="22">
        <v>67</v>
      </c>
      <c r="Q6339" s="22">
        <v>1</v>
      </c>
      <c r="R6339" s="23">
        <v>159</v>
      </c>
      <c r="S6339" s="130">
        <f>IFERROR(Table1[[#This Row],[Female Voters]]/Table1[[#This Row],[Female Population]],"0.0%")</f>
        <v>0.77400852991298152</v>
      </c>
      <c r="T6339" s="130">
        <f>IFERROR(Table1[[#This Row],[Male Voters]]/Table1[[#This Row],[Male Population]],"0.0%")</f>
        <v>0.67551887344704187</v>
      </c>
      <c r="U6339" s="130">
        <f>IFERROR(Table1[[#This Row],[Total Voters]]/Table1[[#This Row],[Total Population]],"0.0%")</f>
        <v>0.72684014611282766</v>
      </c>
      <c r="V6339" s="130">
        <f>IFERROR(Table1[[#This Row],[Female Ballots]]/Table1[[#This Row],[Female Population]],"0.0%")</f>
        <v>0.17137415139192536</v>
      </c>
      <c r="W6339" s="130">
        <f>IFERROR(Table1[[#This Row],[Male Ballots]]/Table1[[#This Row],[Male Population]],"0.0%")</f>
        <v>0.1271341700026736</v>
      </c>
      <c r="X6339" s="130">
        <f>IFERROR(Table1[[#This Row],[Total Ballots]]/Table1[[#This Row],[Total Population]],"0.0%")</f>
        <v>0.15028294308444681</v>
      </c>
      <c r="Y6339" s="24">
        <f>Table1[[#This Row],[Female Ballots]]/Table1[[#This Row],[Female Voters]]</f>
        <v>0.22141119221411193</v>
      </c>
      <c r="Z6339" s="24">
        <f>Table1[[#This Row],[Male Ballots]]/Table1[[#This Row],[Male Voters]]</f>
        <v>0.18820224719101122</v>
      </c>
      <c r="AA6339" s="24">
        <f>Table1[[#This Row],[Total Ballots]]/Table1[[#This Row],[Total Voters]]</f>
        <v>0.20676202860858259</v>
      </c>
    </row>
    <row r="6340" spans="1:27" s="12" customFormat="1" x14ac:dyDescent="0.35">
      <c r="A6340" s="19" t="s">
        <v>31</v>
      </c>
      <c r="B6340" s="20">
        <v>2013</v>
      </c>
      <c r="C6340" s="17" t="s">
        <v>82</v>
      </c>
      <c r="D6340" s="20"/>
      <c r="E6340" s="37" t="s">
        <v>73</v>
      </c>
      <c r="F6340" s="34" t="s">
        <v>78</v>
      </c>
      <c r="G6340" s="21" t="s">
        <v>64</v>
      </c>
      <c r="H6340" s="22">
        <v>678.00029999999992</v>
      </c>
      <c r="I6340" s="22">
        <v>690.00029999999992</v>
      </c>
      <c r="J6340" s="22">
        <v>1368.0005000000001</v>
      </c>
      <c r="K6340" s="31">
        <v>464</v>
      </c>
      <c r="L6340" s="31">
        <v>416</v>
      </c>
      <c r="M6340" s="31">
        <v>3</v>
      </c>
      <c r="N6340" s="31">
        <v>883</v>
      </c>
      <c r="O6340" s="22">
        <v>175</v>
      </c>
      <c r="P6340" s="22">
        <v>138</v>
      </c>
      <c r="Q6340" s="22">
        <v>1</v>
      </c>
      <c r="R6340" s="23">
        <v>314</v>
      </c>
      <c r="S6340" s="130">
        <f>IFERROR(Table1[[#This Row],[Female Voters]]/Table1[[#This Row],[Female Population]],"0.0%")</f>
        <v>0.68436547889433097</v>
      </c>
      <c r="T6340" s="130">
        <f>IFERROR(Table1[[#This Row],[Male Voters]]/Table1[[#This Row],[Male Population]],"0.0%")</f>
        <v>0.6028982885949471</v>
      </c>
      <c r="U6340" s="130">
        <f>IFERROR(Table1[[#This Row],[Total Voters]]/Table1[[#This Row],[Total Population]],"0.0%")</f>
        <v>0.64546760034078932</v>
      </c>
      <c r="V6340" s="130">
        <f>IFERROR(Table1[[#This Row],[Female Ballots]]/Table1[[#This Row],[Female Population]],"0.0%")</f>
        <v>0.25811198018643949</v>
      </c>
      <c r="W6340" s="130">
        <f>IFERROR(Table1[[#This Row],[Male Ballots]]/Table1[[#This Row],[Male Population]],"0.0%")</f>
        <v>0.19999991304351608</v>
      </c>
      <c r="X6340" s="130">
        <f>IFERROR(Table1[[#This Row],[Total Ballots]]/Table1[[#This Row],[Total Population]],"0.0%")</f>
        <v>0.22953207984938601</v>
      </c>
      <c r="Y6340" s="24">
        <f>Table1[[#This Row],[Female Ballots]]/Table1[[#This Row],[Female Voters]]</f>
        <v>0.37715517241379309</v>
      </c>
      <c r="Z6340" s="24">
        <f>Table1[[#This Row],[Male Ballots]]/Table1[[#This Row],[Male Voters]]</f>
        <v>0.33173076923076922</v>
      </c>
      <c r="AA6340" s="24">
        <f>Table1[[#This Row],[Total Ballots]]/Table1[[#This Row],[Total Voters]]</f>
        <v>0.35560588901472251</v>
      </c>
    </row>
    <row r="6341" spans="1:27" s="12" customFormat="1" x14ac:dyDescent="0.35">
      <c r="A6341" s="19" t="s">
        <v>31</v>
      </c>
      <c r="B6341" s="20">
        <v>2013</v>
      </c>
      <c r="C6341" s="17" t="s">
        <v>82</v>
      </c>
      <c r="D6341" s="20"/>
      <c r="E6341" s="37" t="s">
        <v>73</v>
      </c>
      <c r="F6341" s="34" t="s">
        <v>78</v>
      </c>
      <c r="G6341" s="21" t="s">
        <v>65</v>
      </c>
      <c r="H6341" s="22">
        <v>990.9987000000001</v>
      </c>
      <c r="I6341" s="22">
        <v>963.9982</v>
      </c>
      <c r="J6341" s="22">
        <v>1954.9973</v>
      </c>
      <c r="K6341" s="31">
        <v>726</v>
      </c>
      <c r="L6341" s="31">
        <v>645</v>
      </c>
      <c r="M6341" s="31"/>
      <c r="N6341" s="31">
        <v>1371</v>
      </c>
      <c r="O6341" s="22">
        <v>330</v>
      </c>
      <c r="P6341" s="22">
        <v>281</v>
      </c>
      <c r="Q6341" s="22"/>
      <c r="R6341" s="23">
        <v>611</v>
      </c>
      <c r="S6341" s="130">
        <f>IFERROR(Table1[[#This Row],[Female Voters]]/Table1[[#This Row],[Female Population]],"0.0%")</f>
        <v>0.73259430108233237</v>
      </c>
      <c r="T6341" s="130">
        <f>IFERROR(Table1[[#This Row],[Male Voters]]/Table1[[#This Row],[Male Population]],"0.0%")</f>
        <v>0.66908838626462164</v>
      </c>
      <c r="U6341" s="130">
        <f>IFERROR(Table1[[#This Row],[Total Voters]]/Table1[[#This Row],[Total Population]],"0.0%")</f>
        <v>0.70127974089785183</v>
      </c>
      <c r="V6341" s="130">
        <f>IFERROR(Table1[[#This Row],[Female Ballots]]/Table1[[#This Row],[Female Population]],"0.0%")</f>
        <v>0.33299740958287832</v>
      </c>
      <c r="W6341" s="130">
        <f>IFERROR(Table1[[#This Row],[Male Ballots]]/Table1[[#This Row],[Male Population]],"0.0%")</f>
        <v>0.29149432021761035</v>
      </c>
      <c r="X6341" s="130">
        <f>IFERROR(Table1[[#This Row],[Total Ballots]]/Table1[[#This Row],[Total Population]],"0.0%")</f>
        <v>0.31253240093988877</v>
      </c>
      <c r="Y6341" s="24">
        <f>Table1[[#This Row],[Female Ballots]]/Table1[[#This Row],[Female Voters]]</f>
        <v>0.45454545454545453</v>
      </c>
      <c r="Z6341" s="24">
        <f>Table1[[#This Row],[Male Ballots]]/Table1[[#This Row],[Male Voters]]</f>
        <v>0.43565891472868218</v>
      </c>
      <c r="AA6341" s="24">
        <f>Table1[[#This Row],[Total Ballots]]/Table1[[#This Row],[Total Voters]]</f>
        <v>0.44566010211524437</v>
      </c>
    </row>
    <row r="6342" spans="1:27" s="12" customFormat="1" x14ac:dyDescent="0.35">
      <c r="A6342" s="19" t="s">
        <v>31</v>
      </c>
      <c r="B6342" s="20">
        <v>2013</v>
      </c>
      <c r="C6342" s="17" t="s">
        <v>82</v>
      </c>
      <c r="D6342" s="20"/>
      <c r="E6342" s="37" t="s">
        <v>73</v>
      </c>
      <c r="F6342" s="34" t="s">
        <v>78</v>
      </c>
      <c r="G6342" s="21" t="s">
        <v>66</v>
      </c>
      <c r="H6342" s="22">
        <v>1174.9960000000001</v>
      </c>
      <c r="I6342" s="22">
        <v>1237.9958999999999</v>
      </c>
      <c r="J6342" s="22">
        <v>2412.9920000000002</v>
      </c>
      <c r="K6342" s="31">
        <v>1040</v>
      </c>
      <c r="L6342" s="31">
        <v>963</v>
      </c>
      <c r="M6342" s="31">
        <v>6</v>
      </c>
      <c r="N6342" s="31">
        <v>2009</v>
      </c>
      <c r="O6342" s="22">
        <v>671</v>
      </c>
      <c r="P6342" s="22">
        <v>616</v>
      </c>
      <c r="Q6342" s="22">
        <v>3</v>
      </c>
      <c r="R6342" s="23">
        <v>1290</v>
      </c>
      <c r="S6342" s="130">
        <f>IFERROR(Table1[[#This Row],[Female Voters]]/Table1[[#This Row],[Female Population]],"0.0%")</f>
        <v>0.88510939611709305</v>
      </c>
      <c r="T6342" s="130">
        <f>IFERROR(Table1[[#This Row],[Male Voters]]/Table1[[#This Row],[Male Population]],"0.0%")</f>
        <v>0.77787010441633941</v>
      </c>
      <c r="U6342" s="130">
        <f>IFERROR(Table1[[#This Row],[Total Voters]]/Table1[[#This Row],[Total Population]],"0.0%")</f>
        <v>0.83257632018672245</v>
      </c>
      <c r="V6342" s="130">
        <f>IFERROR(Table1[[#This Row],[Female Ballots]]/Table1[[#This Row],[Female Population]],"0.0%")</f>
        <v>0.57106577384093216</v>
      </c>
      <c r="W6342" s="130">
        <f>IFERROR(Table1[[#This Row],[Male Ballots]]/Table1[[#This Row],[Male Population]],"0.0%")</f>
        <v>0.49757838454876957</v>
      </c>
      <c r="X6342" s="130">
        <f>IFERROR(Table1[[#This Row],[Total Ballots]]/Table1[[#This Row],[Total Population]],"0.0%")</f>
        <v>0.53460599952258436</v>
      </c>
      <c r="Y6342" s="24">
        <f>Table1[[#This Row],[Female Ballots]]/Table1[[#This Row],[Female Voters]]</f>
        <v>0.64519230769230773</v>
      </c>
      <c r="Z6342" s="24">
        <f>Table1[[#This Row],[Male Ballots]]/Table1[[#This Row],[Male Voters]]</f>
        <v>0.63966770508826587</v>
      </c>
      <c r="AA6342" s="24">
        <f>Table1[[#This Row],[Total Ballots]]/Table1[[#This Row],[Total Voters]]</f>
        <v>0.64211050273768044</v>
      </c>
    </row>
    <row r="6343" spans="1:27" s="12" customFormat="1" x14ac:dyDescent="0.35">
      <c r="A6343" s="19" t="s">
        <v>31</v>
      </c>
      <c r="B6343" s="20">
        <v>2013</v>
      </c>
      <c r="C6343" s="17" t="s">
        <v>82</v>
      </c>
      <c r="D6343" s="20"/>
      <c r="E6343" s="37" t="s">
        <v>73</v>
      </c>
      <c r="F6343" s="34" t="s">
        <v>78</v>
      </c>
      <c r="G6343" s="21" t="s">
        <v>67</v>
      </c>
      <c r="H6343" s="22">
        <v>1429.9929999999999</v>
      </c>
      <c r="I6343" s="22">
        <v>1426.9940299999998</v>
      </c>
      <c r="J6343" s="22">
        <v>2856.9866000000002</v>
      </c>
      <c r="K6343" s="31">
        <v>1269</v>
      </c>
      <c r="L6343" s="31">
        <v>1287</v>
      </c>
      <c r="M6343" s="31">
        <v>7</v>
      </c>
      <c r="N6343" s="31">
        <v>2563</v>
      </c>
      <c r="O6343" s="22">
        <v>924</v>
      </c>
      <c r="P6343" s="22">
        <v>944</v>
      </c>
      <c r="Q6343" s="22">
        <v>6</v>
      </c>
      <c r="R6343" s="23">
        <v>1874</v>
      </c>
      <c r="S6343" s="130">
        <f>IFERROR(Table1[[#This Row],[Female Voters]]/Table1[[#This Row],[Female Population]],"0.0%")</f>
        <v>0.88741693141155242</v>
      </c>
      <c r="T6343" s="130">
        <f>IFERROR(Table1[[#This Row],[Male Voters]]/Table1[[#This Row],[Male Population]],"0.0%")</f>
        <v>0.90189585446268483</v>
      </c>
      <c r="U6343" s="130">
        <f>IFERROR(Table1[[#This Row],[Total Voters]]/Table1[[#This Row],[Total Population]],"0.0%")</f>
        <v>0.89709906234771974</v>
      </c>
      <c r="V6343" s="130">
        <f>IFERROR(Table1[[#This Row],[Female Ballots]]/Table1[[#This Row],[Female Population]],"0.0%")</f>
        <v>0.6461570091601847</v>
      </c>
      <c r="W6343" s="130">
        <f>IFERROR(Table1[[#This Row],[Male Ballots]]/Table1[[#This Row],[Male Population]],"0.0%")</f>
        <v>0.66153044802857386</v>
      </c>
      <c r="X6343" s="130">
        <f>IFERROR(Table1[[#This Row],[Total Ballots]]/Table1[[#This Row],[Total Population]],"0.0%")</f>
        <v>0.65593587313290158</v>
      </c>
      <c r="Y6343" s="24">
        <f>Table1[[#This Row],[Female Ballots]]/Table1[[#This Row],[Female Voters]]</f>
        <v>0.72813238770685584</v>
      </c>
      <c r="Z6343" s="24">
        <f>Table1[[#This Row],[Male Ballots]]/Table1[[#This Row],[Male Voters]]</f>
        <v>0.73348873348873345</v>
      </c>
      <c r="AA6343" s="24">
        <f>Table1[[#This Row],[Total Ballots]]/Table1[[#This Row],[Total Voters]]</f>
        <v>0.73117440499414743</v>
      </c>
    </row>
    <row r="6344" spans="1:27" s="12" customFormat="1" x14ac:dyDescent="0.35">
      <c r="A6344" s="19" t="s">
        <v>55</v>
      </c>
      <c r="B6344" s="20">
        <v>2013</v>
      </c>
      <c r="C6344" s="17" t="s">
        <v>82</v>
      </c>
      <c r="D6344" s="20" t="s">
        <v>70</v>
      </c>
      <c r="E6344" s="37" t="s">
        <v>75</v>
      </c>
      <c r="F6344" s="34" t="s">
        <v>78</v>
      </c>
      <c r="G6344" s="21" t="s">
        <v>79</v>
      </c>
      <c r="H6344" s="22">
        <v>318007.98499999999</v>
      </c>
      <c r="I6344" s="22">
        <v>305132.98100000003</v>
      </c>
      <c r="J6344" s="22">
        <v>623140.96</v>
      </c>
      <c r="K6344" s="22">
        <v>231677</v>
      </c>
      <c r="L6344" s="22">
        <v>204996</v>
      </c>
      <c r="M6344" s="22">
        <v>2</v>
      </c>
      <c r="N6344" s="22">
        <v>436675</v>
      </c>
      <c r="O6344" s="22">
        <v>96623</v>
      </c>
      <c r="P6344" s="22">
        <v>85322</v>
      </c>
      <c r="Q6344" s="22">
        <v>0</v>
      </c>
      <c r="R6344" s="23">
        <v>181945</v>
      </c>
      <c r="S6344" s="130">
        <f>IFERROR(Table1[[#This Row],[Female Voters]]/Table1[[#This Row],[Female Population]],"0.0%")</f>
        <v>0.72852573183028724</v>
      </c>
      <c r="T6344" s="130">
        <f>IFERROR(Table1[[#This Row],[Male Voters]]/Table1[[#This Row],[Male Population]],"0.0%")</f>
        <v>0.67182511483411222</v>
      </c>
      <c r="U6344" s="130">
        <f>IFERROR(Table1[[#This Row],[Total Voters]]/Table1[[#This Row],[Total Population]],"0.0%")</f>
        <v>0.70076439847574779</v>
      </c>
      <c r="V6344" s="130">
        <f>IFERROR(Table1[[#This Row],[Female Ballots]]/Table1[[#This Row],[Female Population]],"0.0%")</f>
        <v>0.30383828255130135</v>
      </c>
      <c r="W6344" s="130">
        <f>IFERROR(Table1[[#This Row],[Male Ballots]]/Table1[[#This Row],[Male Population]],"0.0%")</f>
        <v>0.27962234603541591</v>
      </c>
      <c r="X6344" s="130">
        <f>IFERROR(Table1[[#This Row],[Total Ballots]]/Table1[[#This Row],[Total Population]],"0.0%")</f>
        <v>0.2919804854426517</v>
      </c>
      <c r="Y6344" s="24">
        <f>Table1[[#This Row],[Female Ballots]]/Table1[[#This Row],[Female Voters]]</f>
        <v>0.41705909520582535</v>
      </c>
      <c r="Z6344" s="24">
        <f>Table1[[#This Row],[Male Ballots]]/Table1[[#This Row],[Male Voters]]</f>
        <v>0.41621299927803468</v>
      </c>
      <c r="AA6344" s="24">
        <f>Table1[[#This Row],[Total Ballots]]/Table1[[#This Row],[Total Voters]]</f>
        <v>0.41665998740482052</v>
      </c>
    </row>
    <row r="6345" spans="1:27" s="12" customFormat="1" x14ac:dyDescent="0.35">
      <c r="A6345" s="19" t="s">
        <v>55</v>
      </c>
      <c r="B6345" s="20">
        <v>2013</v>
      </c>
      <c r="C6345" s="17" t="s">
        <v>82</v>
      </c>
      <c r="D6345" s="20" t="s">
        <v>70</v>
      </c>
      <c r="E6345" s="37" t="s">
        <v>75</v>
      </c>
      <c r="F6345" s="34" t="s">
        <v>78</v>
      </c>
      <c r="G6345" s="21" t="s">
        <v>62</v>
      </c>
      <c r="H6345" s="22">
        <v>38364.986999999994</v>
      </c>
      <c r="I6345" s="22">
        <v>41224.986999999994</v>
      </c>
      <c r="J6345" s="22">
        <v>79589.98000000001</v>
      </c>
      <c r="K6345" s="31">
        <v>21705</v>
      </c>
      <c r="L6345" s="31">
        <v>20417</v>
      </c>
      <c r="M6345" s="31">
        <v>2</v>
      </c>
      <c r="N6345" s="31">
        <v>42124</v>
      </c>
      <c r="O6345" s="22">
        <v>3468</v>
      </c>
      <c r="P6345" s="22">
        <v>3098</v>
      </c>
      <c r="Q6345" s="22"/>
      <c r="R6345" s="23">
        <v>6566</v>
      </c>
      <c r="S6345" s="130">
        <f>IFERROR(Table1[[#This Row],[Female Voters]]/Table1[[#This Row],[Female Population]],"0.0%")</f>
        <v>0.5657502242865351</v>
      </c>
      <c r="T6345" s="130">
        <f>IFERROR(Table1[[#This Row],[Male Voters]]/Table1[[#This Row],[Male Population]],"0.0%")</f>
        <v>0.49525788813468885</v>
      </c>
      <c r="U6345" s="130">
        <f>IFERROR(Table1[[#This Row],[Total Voters]]/Table1[[#This Row],[Total Population]],"0.0%")</f>
        <v>0.52926260315682949</v>
      </c>
      <c r="V6345" s="130">
        <f>IFERROR(Table1[[#This Row],[Female Ballots]]/Table1[[#This Row],[Female Population]],"0.0%")</f>
        <v>9.0394921807219711E-2</v>
      </c>
      <c r="W6345" s="130">
        <f>IFERROR(Table1[[#This Row],[Male Ballots]]/Table1[[#This Row],[Male Population]],"0.0%")</f>
        <v>7.5148598591431956E-2</v>
      </c>
      <c r="X6345" s="130">
        <f>IFERROR(Table1[[#This Row],[Total Ballots]]/Table1[[#This Row],[Total Population]],"0.0%")</f>
        <v>8.2497821962010789E-2</v>
      </c>
      <c r="Y6345" s="24">
        <f>Table1[[#This Row],[Female Ballots]]/Table1[[#This Row],[Female Voters]]</f>
        <v>0.15977885279889426</v>
      </c>
      <c r="Z6345" s="24">
        <f>Table1[[#This Row],[Male Ballots]]/Table1[[#This Row],[Male Voters]]</f>
        <v>0.15173629818288681</v>
      </c>
      <c r="AA6345" s="24">
        <f>Table1[[#This Row],[Total Ballots]]/Table1[[#This Row],[Total Voters]]</f>
        <v>0.15587313645427783</v>
      </c>
    </row>
    <row r="6346" spans="1:27" s="12" customFormat="1" x14ac:dyDescent="0.35">
      <c r="A6346" s="19" t="s">
        <v>55</v>
      </c>
      <c r="B6346" s="20">
        <v>2013</v>
      </c>
      <c r="C6346" s="17" t="s">
        <v>82</v>
      </c>
      <c r="D6346" s="20" t="s">
        <v>70</v>
      </c>
      <c r="E6346" s="37" t="s">
        <v>75</v>
      </c>
      <c r="F6346" s="34" t="s">
        <v>78</v>
      </c>
      <c r="G6346" s="21" t="s">
        <v>63</v>
      </c>
      <c r="H6346" s="22">
        <v>58988.990000000005</v>
      </c>
      <c r="I6346" s="22">
        <v>58795.990000000005</v>
      </c>
      <c r="J6346" s="22">
        <v>117784.98</v>
      </c>
      <c r="K6346" s="31">
        <v>38683</v>
      </c>
      <c r="L6346" s="31">
        <v>33386</v>
      </c>
      <c r="M6346" s="31"/>
      <c r="N6346" s="31">
        <v>72069</v>
      </c>
      <c r="O6346" s="22">
        <v>7697</v>
      </c>
      <c r="P6346" s="22">
        <v>6183</v>
      </c>
      <c r="Q6346" s="22"/>
      <c r="R6346" s="23">
        <v>13880</v>
      </c>
      <c r="S6346" s="130">
        <f>IFERROR(Table1[[#This Row],[Female Voters]]/Table1[[#This Row],[Female Population]],"0.0%")</f>
        <v>0.65576644048321553</v>
      </c>
      <c r="T6346" s="130">
        <f>IFERROR(Table1[[#This Row],[Male Voters]]/Table1[[#This Row],[Male Population]],"0.0%")</f>
        <v>0.56782783995983399</v>
      </c>
      <c r="U6346" s="130">
        <f>IFERROR(Table1[[#This Row],[Total Voters]]/Table1[[#This Row],[Total Population]],"0.0%")</f>
        <v>0.61186918739554064</v>
      </c>
      <c r="V6346" s="130">
        <f>IFERROR(Table1[[#This Row],[Female Ballots]]/Table1[[#This Row],[Female Population]],"0.0%")</f>
        <v>0.13048197638237236</v>
      </c>
      <c r="W6346" s="130">
        <f>IFERROR(Table1[[#This Row],[Male Ballots]]/Table1[[#This Row],[Male Population]],"0.0%")</f>
        <v>0.10516023286622098</v>
      </c>
      <c r="X6346" s="130">
        <f>IFERROR(Table1[[#This Row],[Total Ballots]]/Table1[[#This Row],[Total Population]],"0.0%")</f>
        <v>0.1178418504634462</v>
      </c>
      <c r="Y6346" s="24">
        <f>Table1[[#This Row],[Female Ballots]]/Table1[[#This Row],[Female Voters]]</f>
        <v>0.19897629449629037</v>
      </c>
      <c r="Z6346" s="24">
        <f>Table1[[#This Row],[Male Ballots]]/Table1[[#This Row],[Male Voters]]</f>
        <v>0.18519738812675973</v>
      </c>
      <c r="AA6346" s="24">
        <f>Table1[[#This Row],[Total Ballots]]/Table1[[#This Row],[Total Voters]]</f>
        <v>0.1925932092855458</v>
      </c>
    </row>
    <row r="6347" spans="1:27" s="12" customFormat="1" x14ac:dyDescent="0.35">
      <c r="A6347" s="19" t="s">
        <v>55</v>
      </c>
      <c r="B6347" s="20">
        <v>2013</v>
      </c>
      <c r="C6347" s="17" t="s">
        <v>82</v>
      </c>
      <c r="D6347" s="20" t="s">
        <v>70</v>
      </c>
      <c r="E6347" s="37" t="s">
        <v>75</v>
      </c>
      <c r="F6347" s="34" t="s">
        <v>78</v>
      </c>
      <c r="G6347" s="21" t="s">
        <v>64</v>
      </c>
      <c r="H6347" s="22">
        <v>56492</v>
      </c>
      <c r="I6347" s="22">
        <v>56013</v>
      </c>
      <c r="J6347" s="22">
        <v>112504.98999999999</v>
      </c>
      <c r="K6347" s="31">
        <v>37677</v>
      </c>
      <c r="L6347" s="31">
        <v>33537</v>
      </c>
      <c r="M6347" s="31"/>
      <c r="N6347" s="31">
        <v>71214</v>
      </c>
      <c r="O6347" s="22">
        <v>11189</v>
      </c>
      <c r="P6347" s="22">
        <v>9691</v>
      </c>
      <c r="Q6347" s="22"/>
      <c r="R6347" s="23">
        <v>20880</v>
      </c>
      <c r="S6347" s="130">
        <f>IFERROR(Table1[[#This Row],[Female Voters]]/Table1[[#This Row],[Female Population]],"0.0%")</f>
        <v>0.66694399206967359</v>
      </c>
      <c r="T6347" s="130">
        <f>IFERROR(Table1[[#This Row],[Male Voters]]/Table1[[#This Row],[Male Population]],"0.0%")</f>
        <v>0.59873600771249536</v>
      </c>
      <c r="U6347" s="130">
        <f>IFERROR(Table1[[#This Row],[Total Voters]]/Table1[[#This Row],[Total Population]],"0.0%")</f>
        <v>0.63298525692060414</v>
      </c>
      <c r="V6347" s="130">
        <f>IFERROR(Table1[[#This Row],[Female Ballots]]/Table1[[#This Row],[Female Population]],"0.0%")</f>
        <v>0.1980634426113432</v>
      </c>
      <c r="W6347" s="130">
        <f>IFERROR(Table1[[#This Row],[Male Ballots]]/Table1[[#This Row],[Male Population]],"0.0%")</f>
        <v>0.17301340760180672</v>
      </c>
      <c r="X6347" s="130">
        <f>IFERROR(Table1[[#This Row],[Total Ballots]]/Table1[[#This Row],[Total Population]],"0.0%")</f>
        <v>0.18559176797402499</v>
      </c>
      <c r="Y6347" s="24">
        <f>Table1[[#This Row],[Female Ballots]]/Table1[[#This Row],[Female Voters]]</f>
        <v>0.2969716272527006</v>
      </c>
      <c r="Z6347" s="24">
        <f>Table1[[#This Row],[Male Ballots]]/Table1[[#This Row],[Male Voters]]</f>
        <v>0.28896442734889821</v>
      </c>
      <c r="AA6347" s="24">
        <f>Table1[[#This Row],[Total Ballots]]/Table1[[#This Row],[Total Voters]]</f>
        <v>0.29320077512848597</v>
      </c>
    </row>
    <row r="6348" spans="1:27" s="12" customFormat="1" x14ac:dyDescent="0.35">
      <c r="A6348" s="19" t="s">
        <v>55</v>
      </c>
      <c r="B6348" s="20">
        <v>2013</v>
      </c>
      <c r="C6348" s="17" t="s">
        <v>82</v>
      </c>
      <c r="D6348" s="20" t="s">
        <v>70</v>
      </c>
      <c r="E6348" s="37" t="s">
        <v>75</v>
      </c>
      <c r="F6348" s="34" t="s">
        <v>78</v>
      </c>
      <c r="G6348" s="21" t="s">
        <v>65</v>
      </c>
      <c r="H6348" s="22">
        <v>57880</v>
      </c>
      <c r="I6348" s="22">
        <v>57349</v>
      </c>
      <c r="J6348" s="22">
        <v>115229</v>
      </c>
      <c r="K6348" s="31">
        <v>44041</v>
      </c>
      <c r="L6348" s="31">
        <v>40183</v>
      </c>
      <c r="M6348" s="31"/>
      <c r="N6348" s="31">
        <v>84224</v>
      </c>
      <c r="O6348" s="22">
        <v>18051</v>
      </c>
      <c r="P6348" s="22">
        <v>16361</v>
      </c>
      <c r="Q6348" s="22"/>
      <c r="R6348" s="23">
        <v>34412</v>
      </c>
      <c r="S6348" s="130">
        <f>IFERROR(Table1[[#This Row],[Female Voters]]/Table1[[#This Row],[Female Population]],"0.0%")</f>
        <v>0.76090186592950937</v>
      </c>
      <c r="T6348" s="130">
        <f>IFERROR(Table1[[#This Row],[Male Voters]]/Table1[[#This Row],[Male Population]],"0.0%")</f>
        <v>0.70067481560271316</v>
      </c>
      <c r="U6348" s="130">
        <f>IFERROR(Table1[[#This Row],[Total Voters]]/Table1[[#This Row],[Total Population]],"0.0%")</f>
        <v>0.73092711036284264</v>
      </c>
      <c r="V6348" s="130">
        <f>IFERROR(Table1[[#This Row],[Female Ballots]]/Table1[[#This Row],[Female Population]],"0.0%")</f>
        <v>0.3118693849343469</v>
      </c>
      <c r="W6348" s="130">
        <f>IFERROR(Table1[[#This Row],[Male Ballots]]/Table1[[#This Row],[Male Population]],"0.0%")</f>
        <v>0.28528832237702489</v>
      </c>
      <c r="X6348" s="130">
        <f>IFERROR(Table1[[#This Row],[Total Ballots]]/Table1[[#This Row],[Total Population]],"0.0%")</f>
        <v>0.29864009928056306</v>
      </c>
      <c r="Y6348" s="24">
        <f>Table1[[#This Row],[Female Ballots]]/Table1[[#This Row],[Female Voters]]</f>
        <v>0.40986807747326354</v>
      </c>
      <c r="Z6348" s="24">
        <f>Table1[[#This Row],[Male Ballots]]/Table1[[#This Row],[Male Voters]]</f>
        <v>0.40716223278500857</v>
      </c>
      <c r="AA6348" s="24">
        <f>Table1[[#This Row],[Total Ballots]]/Table1[[#This Row],[Total Voters]]</f>
        <v>0.40857712765957449</v>
      </c>
    </row>
    <row r="6349" spans="1:27" s="12" customFormat="1" x14ac:dyDescent="0.35">
      <c r="A6349" s="19" t="s">
        <v>55</v>
      </c>
      <c r="B6349" s="20">
        <v>2013</v>
      </c>
      <c r="C6349" s="17" t="s">
        <v>82</v>
      </c>
      <c r="D6349" s="20" t="s">
        <v>70</v>
      </c>
      <c r="E6349" s="37" t="s">
        <v>75</v>
      </c>
      <c r="F6349" s="34" t="s">
        <v>78</v>
      </c>
      <c r="G6349" s="21" t="s">
        <v>66</v>
      </c>
      <c r="H6349" s="22">
        <v>50105</v>
      </c>
      <c r="I6349" s="22">
        <v>47259</v>
      </c>
      <c r="J6349" s="22">
        <v>97364</v>
      </c>
      <c r="K6349" s="31">
        <v>42705</v>
      </c>
      <c r="L6349" s="31">
        <v>38646</v>
      </c>
      <c r="M6349" s="31"/>
      <c r="N6349" s="31">
        <v>81351</v>
      </c>
      <c r="O6349" s="22">
        <v>24065</v>
      </c>
      <c r="P6349" s="22">
        <v>21760</v>
      </c>
      <c r="Q6349" s="22"/>
      <c r="R6349" s="23">
        <v>45825</v>
      </c>
      <c r="S6349" s="130">
        <f>IFERROR(Table1[[#This Row],[Female Voters]]/Table1[[#This Row],[Female Population]],"0.0%")</f>
        <v>0.85231014868775568</v>
      </c>
      <c r="T6349" s="130">
        <f>IFERROR(Table1[[#This Row],[Male Voters]]/Table1[[#This Row],[Male Population]],"0.0%")</f>
        <v>0.81774900019043995</v>
      </c>
      <c r="U6349" s="130">
        <f>IFERROR(Table1[[#This Row],[Total Voters]]/Table1[[#This Row],[Total Population]],"0.0%")</f>
        <v>0.83553469454829299</v>
      </c>
      <c r="V6349" s="130">
        <f>IFERROR(Table1[[#This Row],[Female Ballots]]/Table1[[#This Row],[Female Population]],"0.0%")</f>
        <v>0.48029138808502148</v>
      </c>
      <c r="W6349" s="130">
        <f>IFERROR(Table1[[#This Row],[Male Ballots]]/Table1[[#This Row],[Male Population]],"0.0%")</f>
        <v>0.46044139740578516</v>
      </c>
      <c r="X6349" s="130">
        <f>IFERROR(Table1[[#This Row],[Total Ballots]]/Table1[[#This Row],[Total Population]],"0.0%")</f>
        <v>0.47065650548457333</v>
      </c>
      <c r="Y6349" s="24">
        <f>Table1[[#This Row],[Female Ballots]]/Table1[[#This Row],[Female Voters]]</f>
        <v>0.56351715255824841</v>
      </c>
      <c r="Z6349" s="24">
        <f>Table1[[#This Row],[Male Ballots]]/Table1[[#This Row],[Male Voters]]</f>
        <v>0.56305956631992959</v>
      </c>
      <c r="AA6349" s="24">
        <f>Table1[[#This Row],[Total Ballots]]/Table1[[#This Row],[Total Voters]]</f>
        <v>0.56329977504886231</v>
      </c>
    </row>
    <row r="6350" spans="1:27" s="12" customFormat="1" x14ac:dyDescent="0.35">
      <c r="A6350" s="19" t="s">
        <v>55</v>
      </c>
      <c r="B6350" s="20">
        <v>2013</v>
      </c>
      <c r="C6350" s="17" t="s">
        <v>82</v>
      </c>
      <c r="D6350" s="20" t="s">
        <v>70</v>
      </c>
      <c r="E6350" s="37" t="s">
        <v>75</v>
      </c>
      <c r="F6350" s="34" t="s">
        <v>78</v>
      </c>
      <c r="G6350" s="21" t="s">
        <v>67</v>
      </c>
      <c r="H6350" s="22">
        <v>56177.008000000002</v>
      </c>
      <c r="I6350" s="22">
        <v>44491.004000000001</v>
      </c>
      <c r="J6350" s="22">
        <v>100668.01000000001</v>
      </c>
      <c r="K6350" s="31">
        <v>46866</v>
      </c>
      <c r="L6350" s="31">
        <v>38827</v>
      </c>
      <c r="M6350" s="31"/>
      <c r="N6350" s="31">
        <v>85693</v>
      </c>
      <c r="O6350" s="22">
        <v>32153</v>
      </c>
      <c r="P6350" s="22">
        <v>28229</v>
      </c>
      <c r="Q6350" s="22"/>
      <c r="R6350" s="23">
        <v>60382</v>
      </c>
      <c r="S6350" s="130">
        <f>IFERROR(Table1[[#This Row],[Female Voters]]/Table1[[#This Row],[Female Population]],"0.0%")</f>
        <v>0.83425589344309681</v>
      </c>
      <c r="T6350" s="130">
        <f>IFERROR(Table1[[#This Row],[Male Voters]]/Table1[[#This Row],[Male Population]],"0.0%")</f>
        <v>0.87269327525177898</v>
      </c>
      <c r="U6350" s="130">
        <f>IFERROR(Table1[[#This Row],[Total Voters]]/Table1[[#This Row],[Total Population]],"0.0%")</f>
        <v>0.85124360757702466</v>
      </c>
      <c r="V6350" s="130">
        <f>IFERROR(Table1[[#This Row],[Female Ballots]]/Table1[[#This Row],[Female Population]],"0.0%")</f>
        <v>0.57235159266581093</v>
      </c>
      <c r="W6350" s="130">
        <f>IFERROR(Table1[[#This Row],[Male Ballots]]/Table1[[#This Row],[Male Population]],"0.0%")</f>
        <v>0.63448781690788547</v>
      </c>
      <c r="X6350" s="130">
        <f>IFERROR(Table1[[#This Row],[Total Ballots]]/Table1[[#This Row],[Total Population]],"0.0%")</f>
        <v>0.59981318792335314</v>
      </c>
      <c r="Y6350" s="24">
        <f>Table1[[#This Row],[Female Ballots]]/Table1[[#This Row],[Female Voters]]</f>
        <v>0.68606239064567065</v>
      </c>
      <c r="Z6350" s="24">
        <f>Table1[[#This Row],[Male Ballots]]/Table1[[#This Row],[Male Voters]]</f>
        <v>0.72704561258917766</v>
      </c>
      <c r="AA6350" s="24">
        <f>Table1[[#This Row],[Total Ballots]]/Table1[[#This Row],[Total Voters]]</f>
        <v>0.70463165019313134</v>
      </c>
    </row>
    <row r="6351" spans="1:27" s="12" customFormat="1" x14ac:dyDescent="0.35">
      <c r="A6351" s="19" t="s">
        <v>23</v>
      </c>
      <c r="B6351" s="20">
        <v>2013</v>
      </c>
      <c r="C6351" s="17" t="s">
        <v>82</v>
      </c>
      <c r="D6351" s="20" t="s">
        <v>69</v>
      </c>
      <c r="E6351" s="37" t="s">
        <v>74</v>
      </c>
      <c r="F6351" s="34" t="s">
        <v>78</v>
      </c>
      <c r="G6351" s="21" t="s">
        <v>79</v>
      </c>
      <c r="H6351" s="22">
        <v>7080.4325800000006</v>
      </c>
      <c r="I6351" s="22">
        <v>6681.4083700000001</v>
      </c>
      <c r="J6351" s="22">
        <v>13761.839390000001</v>
      </c>
      <c r="K6351" s="22">
        <v>6264</v>
      </c>
      <c r="L6351" s="22">
        <v>5657</v>
      </c>
      <c r="M6351" s="22">
        <v>16</v>
      </c>
      <c r="N6351" s="22">
        <v>11937</v>
      </c>
      <c r="O6351" s="22">
        <v>3999</v>
      </c>
      <c r="P6351" s="22">
        <v>3553</v>
      </c>
      <c r="Q6351" s="22">
        <v>8</v>
      </c>
      <c r="R6351" s="23">
        <v>7560</v>
      </c>
      <c r="S6351" s="130">
        <f>IFERROR(Table1[[#This Row],[Female Voters]]/Table1[[#This Row],[Female Population]],"0.0%")</f>
        <v>0.88469170904809313</v>
      </c>
      <c r="T6351" s="130">
        <f>IFERROR(Table1[[#This Row],[Male Voters]]/Table1[[#This Row],[Male Population]],"0.0%")</f>
        <v>0.84667777910422792</v>
      </c>
      <c r="U6351" s="130">
        <f>IFERROR(Table1[[#This Row],[Total Voters]]/Table1[[#This Row],[Total Population]],"0.0%")</f>
        <v>0.86739858399117675</v>
      </c>
      <c r="V6351" s="130">
        <f>IFERROR(Table1[[#This Row],[Female Ballots]]/Table1[[#This Row],[Female Population]],"0.0%")</f>
        <v>0.56479600007715913</v>
      </c>
      <c r="W6351" s="130">
        <f>IFERROR(Table1[[#This Row],[Male Ballots]]/Table1[[#This Row],[Male Population]],"0.0%")</f>
        <v>0.53177411157103094</v>
      </c>
      <c r="X6351" s="130">
        <f>IFERROR(Table1[[#This Row],[Total Ballots]]/Table1[[#This Row],[Total Population]],"0.0%")</f>
        <v>0.54934517005724182</v>
      </c>
      <c r="Y6351" s="24">
        <f>Table1[[#This Row],[Female Ballots]]/Table1[[#This Row],[Female Voters]]</f>
        <v>0.63840996168582376</v>
      </c>
      <c r="Z6351" s="24">
        <f>Table1[[#This Row],[Male Ballots]]/Table1[[#This Row],[Male Voters]]</f>
        <v>0.62807141594484706</v>
      </c>
      <c r="AA6351" s="24">
        <f>Table1[[#This Row],[Total Ballots]]/Table1[[#This Row],[Total Voters]]</f>
        <v>0.63332495601910033</v>
      </c>
    </row>
    <row r="6352" spans="1:27" s="12" customFormat="1" x14ac:dyDescent="0.35">
      <c r="A6352" s="19" t="s">
        <v>23</v>
      </c>
      <c r="B6352" s="20">
        <v>2013</v>
      </c>
      <c r="C6352" s="17" t="s">
        <v>82</v>
      </c>
      <c r="D6352" s="20" t="s">
        <v>69</v>
      </c>
      <c r="E6352" s="37" t="s">
        <v>74</v>
      </c>
      <c r="F6352" s="34" t="s">
        <v>78</v>
      </c>
      <c r="G6352" s="21" t="s">
        <v>62</v>
      </c>
      <c r="H6352" s="22">
        <v>366.02257999999995</v>
      </c>
      <c r="I6352" s="22">
        <v>380.02366999999998</v>
      </c>
      <c r="J6352" s="22">
        <v>746.04629</v>
      </c>
      <c r="K6352" s="31">
        <v>309</v>
      </c>
      <c r="L6352" s="31">
        <v>273</v>
      </c>
      <c r="M6352" s="31">
        <v>2</v>
      </c>
      <c r="N6352" s="31">
        <v>584</v>
      </c>
      <c r="O6352" s="22">
        <v>86</v>
      </c>
      <c r="P6352" s="22">
        <v>63</v>
      </c>
      <c r="Q6352" s="22"/>
      <c r="R6352" s="23">
        <v>149</v>
      </c>
      <c r="S6352" s="130">
        <f>IFERROR(Table1[[#This Row],[Female Voters]]/Table1[[#This Row],[Female Population]],"0.0%")</f>
        <v>0.84421021238635074</v>
      </c>
      <c r="T6352" s="130">
        <f>IFERROR(Table1[[#This Row],[Male Voters]]/Table1[[#This Row],[Male Population]],"0.0%")</f>
        <v>0.7183763053496115</v>
      </c>
      <c r="U6352" s="130">
        <f>IFERROR(Table1[[#This Row],[Total Voters]]/Table1[[#This Row],[Total Population]],"0.0%")</f>
        <v>0.78279325000061328</v>
      </c>
      <c r="V6352" s="130">
        <f>IFERROR(Table1[[#This Row],[Female Ballots]]/Table1[[#This Row],[Female Population]],"0.0%")</f>
        <v>0.23495818208811056</v>
      </c>
      <c r="W6352" s="130">
        <f>IFERROR(Table1[[#This Row],[Male Ballots]]/Table1[[#This Row],[Male Population]],"0.0%")</f>
        <v>0.16577914738837191</v>
      </c>
      <c r="X6352" s="130">
        <f>IFERROR(Table1[[#This Row],[Total Ballots]]/Table1[[#This Row],[Total Population]],"0.0%")</f>
        <v>0.19971951070221125</v>
      </c>
      <c r="Y6352" s="24">
        <f>Table1[[#This Row],[Female Ballots]]/Table1[[#This Row],[Female Voters]]</f>
        <v>0.27831715210355989</v>
      </c>
      <c r="Z6352" s="24">
        <f>Table1[[#This Row],[Male Ballots]]/Table1[[#This Row],[Male Voters]]</f>
        <v>0.23076923076923078</v>
      </c>
      <c r="AA6352" s="24">
        <f>Table1[[#This Row],[Total Ballots]]/Table1[[#This Row],[Total Voters]]</f>
        <v>0.25513698630136988</v>
      </c>
    </row>
    <row r="6353" spans="1:27" s="12" customFormat="1" x14ac:dyDescent="0.35">
      <c r="A6353" s="19" t="s">
        <v>23</v>
      </c>
      <c r="B6353" s="20">
        <v>2013</v>
      </c>
      <c r="C6353" s="17" t="s">
        <v>82</v>
      </c>
      <c r="D6353" s="20" t="s">
        <v>69</v>
      </c>
      <c r="E6353" s="37" t="s">
        <v>74</v>
      </c>
      <c r="F6353" s="34" t="s">
        <v>78</v>
      </c>
      <c r="G6353" s="21" t="s">
        <v>63</v>
      </c>
      <c r="H6353" s="22">
        <v>673.04150000000004</v>
      </c>
      <c r="I6353" s="22">
        <v>649.04</v>
      </c>
      <c r="J6353" s="22">
        <v>1322.0815</v>
      </c>
      <c r="K6353" s="31">
        <v>546</v>
      </c>
      <c r="L6353" s="31">
        <v>492</v>
      </c>
      <c r="M6353" s="31">
        <v>3</v>
      </c>
      <c r="N6353" s="31">
        <v>1041</v>
      </c>
      <c r="O6353" s="22">
        <v>185</v>
      </c>
      <c r="P6353" s="22">
        <v>155</v>
      </c>
      <c r="Q6353" s="22">
        <v>2</v>
      </c>
      <c r="R6353" s="23">
        <v>342</v>
      </c>
      <c r="S6353" s="130">
        <f>IFERROR(Table1[[#This Row],[Female Voters]]/Table1[[#This Row],[Female Population]],"0.0%")</f>
        <v>0.8112426945440957</v>
      </c>
      <c r="T6353" s="130">
        <f>IFERROR(Table1[[#This Row],[Male Voters]]/Table1[[#This Row],[Male Population]],"0.0%")</f>
        <v>0.75804264760261308</v>
      </c>
      <c r="U6353" s="130">
        <f>IFERROR(Table1[[#This Row],[Total Voters]]/Table1[[#This Row],[Total Population]],"0.0%")</f>
        <v>0.78739472566555091</v>
      </c>
      <c r="V6353" s="130">
        <f>IFERROR(Table1[[#This Row],[Female Ballots]]/Table1[[#This Row],[Female Population]],"0.0%")</f>
        <v>0.27487160895724855</v>
      </c>
      <c r="W6353" s="130">
        <f>IFERROR(Table1[[#This Row],[Male Ballots]]/Table1[[#This Row],[Male Population]],"0.0%")</f>
        <v>0.2388142487365956</v>
      </c>
      <c r="X6353" s="130">
        <f>IFERROR(Table1[[#This Row],[Total Ballots]]/Table1[[#This Row],[Total Population]],"0.0%")</f>
        <v>0.25868299344631929</v>
      </c>
      <c r="Y6353" s="24">
        <f>Table1[[#This Row],[Female Ballots]]/Table1[[#This Row],[Female Voters]]</f>
        <v>0.33882783882783885</v>
      </c>
      <c r="Z6353" s="24">
        <f>Table1[[#This Row],[Male Ballots]]/Table1[[#This Row],[Male Voters]]</f>
        <v>0.31504065040650409</v>
      </c>
      <c r="AA6353" s="24">
        <f>Table1[[#This Row],[Total Ballots]]/Table1[[#This Row],[Total Voters]]</f>
        <v>0.32853025936599423</v>
      </c>
    </row>
    <row r="6354" spans="1:27" s="12" customFormat="1" x14ac:dyDescent="0.35">
      <c r="A6354" s="19" t="s">
        <v>23</v>
      </c>
      <c r="B6354" s="20">
        <v>2013</v>
      </c>
      <c r="C6354" s="17" t="s">
        <v>82</v>
      </c>
      <c r="D6354" s="20" t="s">
        <v>69</v>
      </c>
      <c r="E6354" s="37" t="s">
        <v>74</v>
      </c>
      <c r="F6354" s="34" t="s">
        <v>78</v>
      </c>
      <c r="G6354" s="21" t="s">
        <v>64</v>
      </c>
      <c r="H6354" s="22">
        <v>821.05050000000006</v>
      </c>
      <c r="I6354" s="22">
        <v>815.05009999999993</v>
      </c>
      <c r="J6354" s="22">
        <v>1636.1005</v>
      </c>
      <c r="K6354" s="31">
        <v>584</v>
      </c>
      <c r="L6354" s="31">
        <v>530</v>
      </c>
      <c r="M6354" s="31">
        <v>2</v>
      </c>
      <c r="N6354" s="31">
        <v>1116</v>
      </c>
      <c r="O6354" s="22">
        <v>282</v>
      </c>
      <c r="P6354" s="22">
        <v>230</v>
      </c>
      <c r="Q6354" s="22">
        <v>1</v>
      </c>
      <c r="R6354" s="23">
        <v>513</v>
      </c>
      <c r="S6354" s="130">
        <f>IFERROR(Table1[[#This Row],[Female Voters]]/Table1[[#This Row],[Female Population]],"0.0%")</f>
        <v>0.71128389788447843</v>
      </c>
      <c r="T6354" s="130">
        <f>IFERROR(Table1[[#This Row],[Male Voters]]/Table1[[#This Row],[Male Population]],"0.0%")</f>
        <v>0.65026677501174468</v>
      </c>
      <c r="U6354" s="130">
        <f>IFERROR(Table1[[#This Row],[Total Voters]]/Table1[[#This Row],[Total Population]],"0.0%")</f>
        <v>0.68210968702717223</v>
      </c>
      <c r="V6354" s="130">
        <f>IFERROR(Table1[[#This Row],[Female Ballots]]/Table1[[#This Row],[Female Population]],"0.0%")</f>
        <v>0.34346243014284744</v>
      </c>
      <c r="W6354" s="130">
        <f>IFERROR(Table1[[#This Row],[Male Ballots]]/Table1[[#This Row],[Male Population]],"0.0%")</f>
        <v>0.28219124198622886</v>
      </c>
      <c r="X6354" s="130">
        <f>IFERROR(Table1[[#This Row],[Total Ballots]]/Table1[[#This Row],[Total Population]],"0.0%")</f>
        <v>0.31355042064958721</v>
      </c>
      <c r="Y6354" s="24">
        <f>Table1[[#This Row],[Female Ballots]]/Table1[[#This Row],[Female Voters]]</f>
        <v>0.48287671232876711</v>
      </c>
      <c r="Z6354" s="24">
        <f>Table1[[#This Row],[Male Ballots]]/Table1[[#This Row],[Male Voters]]</f>
        <v>0.43396226415094341</v>
      </c>
      <c r="AA6354" s="24">
        <f>Table1[[#This Row],[Total Ballots]]/Table1[[#This Row],[Total Voters]]</f>
        <v>0.45967741935483869</v>
      </c>
    </row>
    <row r="6355" spans="1:27" s="12" customFormat="1" x14ac:dyDescent="0.35">
      <c r="A6355" s="19" t="s">
        <v>23</v>
      </c>
      <c r="B6355" s="20">
        <v>2013</v>
      </c>
      <c r="C6355" s="17" t="s">
        <v>82</v>
      </c>
      <c r="D6355" s="20" t="s">
        <v>69</v>
      </c>
      <c r="E6355" s="37" t="s">
        <v>74</v>
      </c>
      <c r="F6355" s="34" t="s">
        <v>78</v>
      </c>
      <c r="G6355" s="21" t="s">
        <v>65</v>
      </c>
      <c r="H6355" s="22">
        <v>1231.0753</v>
      </c>
      <c r="I6355" s="22">
        <v>1101.0673999999999</v>
      </c>
      <c r="J6355" s="22">
        <v>2332.1419999999998</v>
      </c>
      <c r="K6355" s="31">
        <v>951</v>
      </c>
      <c r="L6355" s="31">
        <v>771</v>
      </c>
      <c r="M6355" s="31">
        <v>1</v>
      </c>
      <c r="N6355" s="31">
        <v>1723</v>
      </c>
      <c r="O6355" s="22">
        <v>533</v>
      </c>
      <c r="P6355" s="22">
        <v>422</v>
      </c>
      <c r="Q6355" s="22"/>
      <c r="R6355" s="23">
        <v>955</v>
      </c>
      <c r="S6355" s="130">
        <f>IFERROR(Table1[[#This Row],[Female Voters]]/Table1[[#This Row],[Female Population]],"0.0%")</f>
        <v>0.77249539487958208</v>
      </c>
      <c r="T6355" s="130">
        <f>IFERROR(Table1[[#This Row],[Male Voters]]/Table1[[#This Row],[Male Population]],"0.0%")</f>
        <v>0.70022961355499225</v>
      </c>
      <c r="U6355" s="130">
        <f>IFERROR(Table1[[#This Row],[Total Voters]]/Table1[[#This Row],[Total Population]],"0.0%")</f>
        <v>0.73880578455342771</v>
      </c>
      <c r="V6355" s="130">
        <f>IFERROR(Table1[[#This Row],[Female Ballots]]/Table1[[#This Row],[Female Population]],"0.0%")</f>
        <v>0.43295483225112225</v>
      </c>
      <c r="W6355" s="130">
        <f>IFERROR(Table1[[#This Row],[Male Ballots]]/Table1[[#This Row],[Male Population]],"0.0%")</f>
        <v>0.3832644577434588</v>
      </c>
      <c r="X6355" s="130">
        <f>IFERROR(Table1[[#This Row],[Total Ballots]]/Table1[[#This Row],[Total Population]],"0.0%")</f>
        <v>0.40949479062595678</v>
      </c>
      <c r="Y6355" s="24">
        <f>Table1[[#This Row],[Female Ballots]]/Table1[[#This Row],[Female Voters]]</f>
        <v>0.56046267087276547</v>
      </c>
      <c r="Z6355" s="24">
        <f>Table1[[#This Row],[Male Ballots]]/Table1[[#This Row],[Male Voters]]</f>
        <v>0.5473411154345007</v>
      </c>
      <c r="AA6355" s="24">
        <f>Table1[[#This Row],[Total Ballots]]/Table1[[#This Row],[Total Voters]]</f>
        <v>0.5542658154381892</v>
      </c>
    </row>
    <row r="6356" spans="1:27" s="12" customFormat="1" x14ac:dyDescent="0.35">
      <c r="A6356" s="19" t="s">
        <v>23</v>
      </c>
      <c r="B6356" s="20">
        <v>2013</v>
      </c>
      <c r="C6356" s="17" t="s">
        <v>82</v>
      </c>
      <c r="D6356" s="20" t="s">
        <v>69</v>
      </c>
      <c r="E6356" s="37" t="s">
        <v>74</v>
      </c>
      <c r="F6356" s="34" t="s">
        <v>78</v>
      </c>
      <c r="G6356" s="21" t="s">
        <v>66</v>
      </c>
      <c r="H6356" s="22">
        <v>1779.1084000000001</v>
      </c>
      <c r="I6356" s="22">
        <v>1592.0972000000002</v>
      </c>
      <c r="J6356" s="22">
        <v>3371.2049999999999</v>
      </c>
      <c r="K6356" s="31">
        <v>1702</v>
      </c>
      <c r="L6356" s="31">
        <v>1401</v>
      </c>
      <c r="M6356" s="31">
        <v>4</v>
      </c>
      <c r="N6356" s="31">
        <v>3107</v>
      </c>
      <c r="O6356" s="22">
        <v>1201</v>
      </c>
      <c r="P6356" s="22">
        <v>948</v>
      </c>
      <c r="Q6356" s="22">
        <v>4</v>
      </c>
      <c r="R6356" s="23">
        <v>2153</v>
      </c>
      <c r="S6356" s="130">
        <f>IFERROR(Table1[[#This Row],[Female Voters]]/Table1[[#This Row],[Female Population]],"0.0%")</f>
        <v>0.9566589646814101</v>
      </c>
      <c r="T6356" s="130">
        <f>IFERROR(Table1[[#This Row],[Male Voters]]/Table1[[#This Row],[Male Population]],"0.0%")</f>
        <v>0.87997139873118291</v>
      </c>
      <c r="U6356" s="130">
        <f>IFERROR(Table1[[#This Row],[Total Voters]]/Table1[[#This Row],[Total Population]],"0.0%")</f>
        <v>0.92162891310377149</v>
      </c>
      <c r="V6356" s="130">
        <f>IFERROR(Table1[[#This Row],[Female Ballots]]/Table1[[#This Row],[Female Population]],"0.0%")</f>
        <v>0.67505723653488447</v>
      </c>
      <c r="W6356" s="130">
        <f>IFERROR(Table1[[#This Row],[Male Ballots]]/Table1[[#This Row],[Male Population]],"0.0%")</f>
        <v>0.59544103211788824</v>
      </c>
      <c r="X6356" s="130">
        <f>IFERROR(Table1[[#This Row],[Total Ballots]]/Table1[[#This Row],[Total Population]],"0.0%")</f>
        <v>0.63864404567506283</v>
      </c>
      <c r="Y6356" s="24">
        <f>Table1[[#This Row],[Female Ballots]]/Table1[[#This Row],[Female Voters]]</f>
        <v>0.70564042303172736</v>
      </c>
      <c r="Z6356" s="24">
        <f>Table1[[#This Row],[Male Ballots]]/Table1[[#This Row],[Male Voters]]</f>
        <v>0.67665952890792291</v>
      </c>
      <c r="AA6356" s="24">
        <f>Table1[[#This Row],[Total Ballots]]/Table1[[#This Row],[Total Voters]]</f>
        <v>0.69295140006437073</v>
      </c>
    </row>
    <row r="6357" spans="1:27" s="12" customFormat="1" x14ac:dyDescent="0.35">
      <c r="A6357" s="19" t="s">
        <v>23</v>
      </c>
      <c r="B6357" s="20">
        <v>2013</v>
      </c>
      <c r="C6357" s="17" t="s">
        <v>82</v>
      </c>
      <c r="D6357" s="20" t="s">
        <v>69</v>
      </c>
      <c r="E6357" s="37" t="s">
        <v>74</v>
      </c>
      <c r="F6357" s="34" t="s">
        <v>78</v>
      </c>
      <c r="G6357" s="21" t="s">
        <v>67</v>
      </c>
      <c r="H6357" s="22">
        <v>2210.1343000000002</v>
      </c>
      <c r="I6357" s="22">
        <v>2144.13</v>
      </c>
      <c r="J6357" s="22">
        <v>4354.2640999999994</v>
      </c>
      <c r="K6357" s="31">
        <v>2172</v>
      </c>
      <c r="L6357" s="31">
        <v>2190</v>
      </c>
      <c r="M6357" s="31">
        <v>4</v>
      </c>
      <c r="N6357" s="31">
        <v>4366</v>
      </c>
      <c r="O6357" s="22">
        <v>1712</v>
      </c>
      <c r="P6357" s="22">
        <v>1735</v>
      </c>
      <c r="Q6357" s="22">
        <v>1</v>
      </c>
      <c r="R6357" s="23">
        <v>3448</v>
      </c>
      <c r="S6357" s="130">
        <f>IFERROR(Table1[[#This Row],[Female Voters]]/Table1[[#This Row],[Female Population]],"0.0%")</f>
        <v>0.98274570916346571</v>
      </c>
      <c r="T6357" s="130">
        <f>IFERROR(Table1[[#This Row],[Male Voters]]/Table1[[#This Row],[Male Population]],"0.0%")</f>
        <v>1.0213932923843236</v>
      </c>
      <c r="U6357" s="130">
        <f>IFERROR(Table1[[#This Row],[Total Voters]]/Table1[[#This Row],[Total Population]],"0.0%")</f>
        <v>1.002695266003732</v>
      </c>
      <c r="V6357" s="130">
        <f>IFERROR(Table1[[#This Row],[Female Ballots]]/Table1[[#This Row],[Female Population]],"0.0%")</f>
        <v>0.77461356081392874</v>
      </c>
      <c r="W6357" s="130">
        <f>IFERROR(Table1[[#This Row],[Male Ballots]]/Table1[[#This Row],[Male Population]],"0.0%")</f>
        <v>0.80918601017662173</v>
      </c>
      <c r="X6357" s="130">
        <f>IFERROR(Table1[[#This Row],[Total Ballots]]/Table1[[#This Row],[Total Population]],"0.0%")</f>
        <v>0.79186744781971319</v>
      </c>
      <c r="Y6357" s="24">
        <f>Table1[[#This Row],[Female Ballots]]/Table1[[#This Row],[Female Voters]]</f>
        <v>0.7882136279926335</v>
      </c>
      <c r="Z6357" s="24">
        <f>Table1[[#This Row],[Male Ballots]]/Table1[[#This Row],[Male Voters]]</f>
        <v>0.79223744292237441</v>
      </c>
      <c r="AA6357" s="24">
        <f>Table1[[#This Row],[Total Ballots]]/Table1[[#This Row],[Total Voters]]</f>
        <v>0.78973889143380671</v>
      </c>
    </row>
    <row r="6358" spans="1:27" s="12" customFormat="1" x14ac:dyDescent="0.35">
      <c r="A6358" s="19" t="s">
        <v>38</v>
      </c>
      <c r="B6358" s="20">
        <v>2013</v>
      </c>
      <c r="C6358" s="17" t="s">
        <v>82</v>
      </c>
      <c r="D6358" s="20" t="s">
        <v>69</v>
      </c>
      <c r="E6358" s="37" t="s">
        <v>74</v>
      </c>
      <c r="F6358" s="34" t="s">
        <v>78</v>
      </c>
      <c r="G6358" s="21" t="s">
        <v>79</v>
      </c>
      <c r="H6358" s="22">
        <v>46734.08219999999</v>
      </c>
      <c r="I6358" s="22">
        <v>45054.076300000001</v>
      </c>
      <c r="J6358" s="22">
        <v>91788.157000000007</v>
      </c>
      <c r="K6358" s="22">
        <v>35655</v>
      </c>
      <c r="L6358" s="22">
        <v>31755</v>
      </c>
      <c r="M6358" s="22">
        <v>2</v>
      </c>
      <c r="N6358" s="22">
        <v>67412</v>
      </c>
      <c r="O6358" s="22">
        <v>19162</v>
      </c>
      <c r="P6358" s="22">
        <v>16655</v>
      </c>
      <c r="Q6358" s="22">
        <v>1</v>
      </c>
      <c r="R6358" s="23">
        <v>35818</v>
      </c>
      <c r="S6358" s="130">
        <f>IFERROR(Table1[[#This Row],[Female Voters]]/Table1[[#This Row],[Female Population]],"0.0%")</f>
        <v>0.76293356628708986</v>
      </c>
      <c r="T6358" s="130">
        <f>IFERROR(Table1[[#This Row],[Male Voters]]/Table1[[#This Row],[Male Population]],"0.0%")</f>
        <v>0.70481968798015282</v>
      </c>
      <c r="U6358" s="130">
        <f>IFERROR(Table1[[#This Row],[Total Voters]]/Table1[[#This Row],[Total Population]],"0.0%")</f>
        <v>0.73443025988635979</v>
      </c>
      <c r="V6358" s="130">
        <f>IFERROR(Table1[[#This Row],[Female Ballots]]/Table1[[#This Row],[Female Population]],"0.0%")</f>
        <v>0.4100219603756336</v>
      </c>
      <c r="W6358" s="130">
        <f>IFERROR(Table1[[#This Row],[Male Ballots]]/Table1[[#This Row],[Male Population]],"0.0%")</f>
        <v>0.36966688405950071</v>
      </c>
      <c r="X6358" s="130">
        <f>IFERROR(Table1[[#This Row],[Total Ballots]]/Table1[[#This Row],[Total Population]],"0.0%")</f>
        <v>0.39022463431747517</v>
      </c>
      <c r="Y6358" s="24">
        <f>Table1[[#This Row],[Female Ballots]]/Table1[[#This Row],[Female Voters]]</f>
        <v>0.53742813069695694</v>
      </c>
      <c r="Z6358" s="24">
        <f>Table1[[#This Row],[Male Ballots]]/Table1[[#This Row],[Male Voters]]</f>
        <v>0.52448433317587784</v>
      </c>
      <c r="AA6358" s="24">
        <f>Table1[[#This Row],[Total Ballots]]/Table1[[#This Row],[Total Voters]]</f>
        <v>0.53132973357859137</v>
      </c>
    </row>
    <row r="6359" spans="1:27" s="12" customFormat="1" x14ac:dyDescent="0.35">
      <c r="A6359" s="19" t="s">
        <v>38</v>
      </c>
      <c r="B6359" s="20">
        <v>2013</v>
      </c>
      <c r="C6359" s="17" t="s">
        <v>82</v>
      </c>
      <c r="D6359" s="20" t="s">
        <v>69</v>
      </c>
      <c r="E6359" s="37" t="s">
        <v>74</v>
      </c>
      <c r="F6359" s="34" t="s">
        <v>78</v>
      </c>
      <c r="G6359" s="21" t="s">
        <v>62</v>
      </c>
      <c r="H6359" s="22">
        <v>4532.9681999999993</v>
      </c>
      <c r="I6359" s="22">
        <v>4926.9683000000005</v>
      </c>
      <c r="J6359" s="22">
        <v>9459.9369999999999</v>
      </c>
      <c r="K6359" s="31">
        <v>2736</v>
      </c>
      <c r="L6359" s="31">
        <v>2452</v>
      </c>
      <c r="M6359" s="31"/>
      <c r="N6359" s="31">
        <v>5188</v>
      </c>
      <c r="O6359" s="22">
        <v>567</v>
      </c>
      <c r="P6359" s="22">
        <v>461</v>
      </c>
      <c r="Q6359" s="22"/>
      <c r="R6359" s="23">
        <v>1028</v>
      </c>
      <c r="S6359" s="130">
        <f>IFERROR(Table1[[#This Row],[Female Voters]]/Table1[[#This Row],[Female Population]],"0.0%")</f>
        <v>0.60357802642427549</v>
      </c>
      <c r="T6359" s="130">
        <f>IFERROR(Table1[[#This Row],[Male Voters]]/Table1[[#This Row],[Male Population]],"0.0%")</f>
        <v>0.49766912443905914</v>
      </c>
      <c r="U6359" s="130">
        <f>IFERROR(Table1[[#This Row],[Total Voters]]/Table1[[#This Row],[Total Population]],"0.0%")</f>
        <v>0.54841802857672306</v>
      </c>
      <c r="V6359" s="130">
        <f>IFERROR(Table1[[#This Row],[Female Ballots]]/Table1[[#This Row],[Female Population]],"0.0%")</f>
        <v>0.12508360416029393</v>
      </c>
      <c r="W6359" s="130">
        <f>IFERROR(Table1[[#This Row],[Male Ballots]]/Table1[[#This Row],[Male Population]],"0.0%")</f>
        <v>9.3566666544211363E-2</v>
      </c>
      <c r="X6359" s="130">
        <f>IFERROR(Table1[[#This Row],[Total Ballots]]/Table1[[#This Row],[Total Population]],"0.0%")</f>
        <v>0.10866879980278939</v>
      </c>
      <c r="Y6359" s="24">
        <f>Table1[[#This Row],[Female Ballots]]/Table1[[#This Row],[Female Voters]]</f>
        <v>0.20723684210526316</v>
      </c>
      <c r="Z6359" s="24">
        <f>Table1[[#This Row],[Male Ballots]]/Table1[[#This Row],[Male Voters]]</f>
        <v>0.18800978792822187</v>
      </c>
      <c r="AA6359" s="24">
        <f>Table1[[#This Row],[Total Ballots]]/Table1[[#This Row],[Total Voters]]</f>
        <v>0.19814957594448729</v>
      </c>
    </row>
    <row r="6360" spans="1:27" s="12" customFormat="1" x14ac:dyDescent="0.35">
      <c r="A6360" s="19" t="s">
        <v>38</v>
      </c>
      <c r="B6360" s="20">
        <v>2013</v>
      </c>
      <c r="C6360" s="17" t="s">
        <v>82</v>
      </c>
      <c r="D6360" s="20" t="s">
        <v>69</v>
      </c>
      <c r="E6360" s="37" t="s">
        <v>74</v>
      </c>
      <c r="F6360" s="34" t="s">
        <v>78</v>
      </c>
      <c r="G6360" s="21" t="s">
        <v>63</v>
      </c>
      <c r="H6360" s="22">
        <v>7070.9609999999993</v>
      </c>
      <c r="I6360" s="22">
        <v>7311.9589999999998</v>
      </c>
      <c r="J6360" s="22">
        <v>14382.92</v>
      </c>
      <c r="K6360" s="31">
        <v>4659</v>
      </c>
      <c r="L6360" s="31">
        <v>4141</v>
      </c>
      <c r="M6360" s="31"/>
      <c r="N6360" s="31">
        <v>8800</v>
      </c>
      <c r="O6360" s="22">
        <v>1206</v>
      </c>
      <c r="P6360" s="22">
        <v>986</v>
      </c>
      <c r="Q6360" s="22"/>
      <c r="R6360" s="23">
        <v>2192</v>
      </c>
      <c r="S6360" s="130">
        <f>IFERROR(Table1[[#This Row],[Female Voters]]/Table1[[#This Row],[Female Population]],"0.0%")</f>
        <v>0.65889205158959308</v>
      </c>
      <c r="T6360" s="130">
        <f>IFERROR(Table1[[#This Row],[Male Voters]]/Table1[[#This Row],[Male Population]],"0.0%")</f>
        <v>0.56633249721449475</v>
      </c>
      <c r="U6360" s="130">
        <f>IFERROR(Table1[[#This Row],[Total Voters]]/Table1[[#This Row],[Total Population]],"0.0%")</f>
        <v>0.6118368175586042</v>
      </c>
      <c r="V6360" s="130">
        <f>IFERROR(Table1[[#This Row],[Female Ballots]]/Table1[[#This Row],[Female Population]],"0.0%")</f>
        <v>0.1705567319633074</v>
      </c>
      <c r="W6360" s="130">
        <f>IFERROR(Table1[[#This Row],[Male Ballots]]/Table1[[#This Row],[Male Population]],"0.0%")</f>
        <v>0.13484758325368071</v>
      </c>
      <c r="X6360" s="130">
        <f>IFERROR(Table1[[#This Row],[Total Ballots]]/Table1[[#This Row],[Total Population]],"0.0%")</f>
        <v>0.15240298910096142</v>
      </c>
      <c r="Y6360" s="24">
        <f>Table1[[#This Row],[Female Ballots]]/Table1[[#This Row],[Female Voters]]</f>
        <v>0.25885383129426914</v>
      </c>
      <c r="Z6360" s="24">
        <f>Table1[[#This Row],[Male Ballots]]/Table1[[#This Row],[Male Voters]]</f>
        <v>0.23810673750301858</v>
      </c>
      <c r="AA6360" s="24">
        <f>Table1[[#This Row],[Total Ballots]]/Table1[[#This Row],[Total Voters]]</f>
        <v>0.24909090909090909</v>
      </c>
    </row>
    <row r="6361" spans="1:27" s="12" customFormat="1" x14ac:dyDescent="0.35">
      <c r="A6361" s="19" t="s">
        <v>38</v>
      </c>
      <c r="B6361" s="20">
        <v>2013</v>
      </c>
      <c r="C6361" s="17" t="s">
        <v>82</v>
      </c>
      <c r="D6361" s="20" t="s">
        <v>69</v>
      </c>
      <c r="E6361" s="37" t="s">
        <v>74</v>
      </c>
      <c r="F6361" s="34" t="s">
        <v>78</v>
      </c>
      <c r="G6361" s="21" t="s">
        <v>64</v>
      </c>
      <c r="H6361" s="22">
        <v>7001.9920000000002</v>
      </c>
      <c r="I6361" s="22">
        <v>7172.991</v>
      </c>
      <c r="J6361" s="22">
        <v>14174.982</v>
      </c>
      <c r="K6361" s="31">
        <v>4670</v>
      </c>
      <c r="L6361" s="31">
        <v>4123</v>
      </c>
      <c r="M6361" s="31">
        <v>1</v>
      </c>
      <c r="N6361" s="31">
        <v>8794</v>
      </c>
      <c r="O6361" s="22">
        <v>1717</v>
      </c>
      <c r="P6361" s="22">
        <v>1427</v>
      </c>
      <c r="Q6361" s="22"/>
      <c r="R6361" s="23">
        <v>3144</v>
      </c>
      <c r="S6361" s="130">
        <f>IFERROR(Table1[[#This Row],[Female Voters]]/Table1[[#This Row],[Female Population]],"0.0%")</f>
        <v>0.66695306135739651</v>
      </c>
      <c r="T6361" s="130">
        <f>IFERROR(Table1[[#This Row],[Male Voters]]/Table1[[#This Row],[Male Population]],"0.0%")</f>
        <v>0.57479508896637399</v>
      </c>
      <c r="U6361" s="130">
        <f>IFERROR(Table1[[#This Row],[Total Voters]]/Table1[[#This Row],[Total Population]],"0.0%")</f>
        <v>0.62038879484996878</v>
      </c>
      <c r="V6361" s="130">
        <f>IFERROR(Table1[[#This Row],[Female Ballots]]/Table1[[#This Row],[Female Population]],"0.0%")</f>
        <v>0.24521593283739826</v>
      </c>
      <c r="W6361" s="130">
        <f>IFERROR(Table1[[#This Row],[Male Ballots]]/Table1[[#This Row],[Male Population]],"0.0%")</f>
        <v>0.19894072082343334</v>
      </c>
      <c r="X6361" s="130">
        <f>IFERROR(Table1[[#This Row],[Total Ballots]]/Table1[[#This Row],[Total Population]],"0.0%")</f>
        <v>0.22179922344874936</v>
      </c>
      <c r="Y6361" s="24">
        <f>Table1[[#This Row],[Female Ballots]]/Table1[[#This Row],[Female Voters]]</f>
        <v>0.36766595289079229</v>
      </c>
      <c r="Z6361" s="24">
        <f>Table1[[#This Row],[Male Ballots]]/Table1[[#This Row],[Male Voters]]</f>
        <v>0.34610720349260249</v>
      </c>
      <c r="AA6361" s="24">
        <f>Table1[[#This Row],[Total Ballots]]/Table1[[#This Row],[Total Voters]]</f>
        <v>0.35751648851489654</v>
      </c>
    </row>
    <row r="6362" spans="1:27" s="12" customFormat="1" x14ac:dyDescent="0.35">
      <c r="A6362" s="19" t="s">
        <v>38</v>
      </c>
      <c r="B6362" s="20">
        <v>2013</v>
      </c>
      <c r="C6362" s="17" t="s">
        <v>82</v>
      </c>
      <c r="D6362" s="20" t="s">
        <v>69</v>
      </c>
      <c r="E6362" s="37" t="s">
        <v>74</v>
      </c>
      <c r="F6362" s="34" t="s">
        <v>78</v>
      </c>
      <c r="G6362" s="21" t="s">
        <v>65</v>
      </c>
      <c r="H6362" s="22">
        <v>7947.0259999999998</v>
      </c>
      <c r="I6362" s="22">
        <v>7724.0219999999999</v>
      </c>
      <c r="J6362" s="22">
        <v>15671.047999999999</v>
      </c>
      <c r="K6362" s="31">
        <v>5928</v>
      </c>
      <c r="L6362" s="31">
        <v>5383</v>
      </c>
      <c r="M6362" s="31"/>
      <c r="N6362" s="31">
        <v>11311</v>
      </c>
      <c r="O6362" s="22">
        <v>2971</v>
      </c>
      <c r="P6362" s="22">
        <v>2525</v>
      </c>
      <c r="Q6362" s="22"/>
      <c r="R6362" s="23">
        <v>5496</v>
      </c>
      <c r="S6362" s="130">
        <f>IFERROR(Table1[[#This Row],[Female Voters]]/Table1[[#This Row],[Female Population]],"0.0%")</f>
        <v>0.74593942438341088</v>
      </c>
      <c r="T6362" s="130">
        <f>IFERROR(Table1[[#This Row],[Male Voters]]/Table1[[#This Row],[Male Population]],"0.0%")</f>
        <v>0.69691670997312027</v>
      </c>
      <c r="U6362" s="130">
        <f>IFERROR(Table1[[#This Row],[Total Voters]]/Table1[[#This Row],[Total Population]],"0.0%")</f>
        <v>0.72177687159148518</v>
      </c>
      <c r="V6362" s="130">
        <f>IFERROR(Table1[[#This Row],[Female Ballots]]/Table1[[#This Row],[Female Population]],"0.0%")</f>
        <v>0.37385054484532959</v>
      </c>
      <c r="W6362" s="130">
        <f>IFERROR(Table1[[#This Row],[Male Ballots]]/Table1[[#This Row],[Male Population]],"0.0%")</f>
        <v>0.32690222788075951</v>
      </c>
      <c r="X6362" s="130">
        <f>IFERROR(Table1[[#This Row],[Total Ballots]]/Table1[[#This Row],[Total Population]],"0.0%")</f>
        <v>0.35071043110837263</v>
      </c>
      <c r="Y6362" s="24">
        <f>Table1[[#This Row],[Female Ballots]]/Table1[[#This Row],[Female Voters]]</f>
        <v>0.50118083670715252</v>
      </c>
      <c r="Z6362" s="24">
        <f>Table1[[#This Row],[Male Ballots]]/Table1[[#This Row],[Male Voters]]</f>
        <v>0.46906929221623628</v>
      </c>
      <c r="AA6362" s="24">
        <f>Table1[[#This Row],[Total Ballots]]/Table1[[#This Row],[Total Voters]]</f>
        <v>0.48589868269825831</v>
      </c>
    </row>
    <row r="6363" spans="1:27" s="12" customFormat="1" x14ac:dyDescent="0.35">
      <c r="A6363" s="19" t="s">
        <v>38</v>
      </c>
      <c r="B6363" s="20">
        <v>2013</v>
      </c>
      <c r="C6363" s="17" t="s">
        <v>82</v>
      </c>
      <c r="D6363" s="20" t="s">
        <v>69</v>
      </c>
      <c r="E6363" s="37" t="s">
        <v>74</v>
      </c>
      <c r="F6363" s="34" t="s">
        <v>78</v>
      </c>
      <c r="G6363" s="21" t="s">
        <v>66</v>
      </c>
      <c r="H6363" s="22">
        <v>8512.0560000000005</v>
      </c>
      <c r="I6363" s="22">
        <v>7935.0519999999997</v>
      </c>
      <c r="J6363" s="22">
        <v>16447.109</v>
      </c>
      <c r="K6363" s="31">
        <v>7479</v>
      </c>
      <c r="L6363" s="31">
        <v>6707</v>
      </c>
      <c r="M6363" s="31">
        <v>1</v>
      </c>
      <c r="N6363" s="31">
        <v>14187</v>
      </c>
      <c r="O6363" s="22">
        <v>5021</v>
      </c>
      <c r="P6363" s="22">
        <v>4291</v>
      </c>
      <c r="Q6363" s="22">
        <v>1</v>
      </c>
      <c r="R6363" s="23">
        <v>9313</v>
      </c>
      <c r="S6363" s="130">
        <f>IFERROR(Table1[[#This Row],[Female Voters]]/Table1[[#This Row],[Female Population]],"0.0%")</f>
        <v>0.8786361367923331</v>
      </c>
      <c r="T6363" s="130">
        <f>IFERROR(Table1[[#This Row],[Male Voters]]/Table1[[#This Row],[Male Population]],"0.0%")</f>
        <v>0.84523705704764129</v>
      </c>
      <c r="U6363" s="130">
        <f>IFERROR(Table1[[#This Row],[Total Voters]]/Table1[[#This Row],[Total Population]],"0.0%")</f>
        <v>0.86258320535238131</v>
      </c>
      <c r="V6363" s="130">
        <f>IFERROR(Table1[[#This Row],[Female Ballots]]/Table1[[#This Row],[Female Population]],"0.0%")</f>
        <v>0.58986923958207038</v>
      </c>
      <c r="W6363" s="130">
        <f>IFERROR(Table1[[#This Row],[Male Ballots]]/Table1[[#This Row],[Male Population]],"0.0%")</f>
        <v>0.5407652022948306</v>
      </c>
      <c r="X6363" s="130">
        <f>IFERROR(Table1[[#This Row],[Total Ballots]]/Table1[[#This Row],[Total Population]],"0.0%")</f>
        <v>0.5662393311797228</v>
      </c>
      <c r="Y6363" s="24">
        <f>Table1[[#This Row],[Female Ballots]]/Table1[[#This Row],[Female Voters]]</f>
        <v>0.67134643668939697</v>
      </c>
      <c r="Z6363" s="24">
        <f>Table1[[#This Row],[Male Ballots]]/Table1[[#This Row],[Male Voters]]</f>
        <v>0.63977933502311013</v>
      </c>
      <c r="AA6363" s="24">
        <f>Table1[[#This Row],[Total Ballots]]/Table1[[#This Row],[Total Voters]]</f>
        <v>0.65644604215126523</v>
      </c>
    </row>
    <row r="6364" spans="1:27" s="12" customFormat="1" x14ac:dyDescent="0.35">
      <c r="A6364" s="19" t="s">
        <v>38</v>
      </c>
      <c r="B6364" s="20">
        <v>2013</v>
      </c>
      <c r="C6364" s="17" t="s">
        <v>82</v>
      </c>
      <c r="D6364" s="20" t="s">
        <v>69</v>
      </c>
      <c r="E6364" s="37" t="s">
        <v>74</v>
      </c>
      <c r="F6364" s="34" t="s">
        <v>78</v>
      </c>
      <c r="G6364" s="21" t="s">
        <v>67</v>
      </c>
      <c r="H6364" s="22">
        <v>11669.079</v>
      </c>
      <c r="I6364" s="22">
        <v>9983.0840000000007</v>
      </c>
      <c r="J6364" s="22">
        <v>21652.161</v>
      </c>
      <c r="K6364" s="31">
        <v>10183</v>
      </c>
      <c r="L6364" s="31">
        <v>8949</v>
      </c>
      <c r="M6364" s="31"/>
      <c r="N6364" s="31">
        <v>19132</v>
      </c>
      <c r="O6364" s="22">
        <v>7680</v>
      </c>
      <c r="P6364" s="22">
        <v>6965</v>
      </c>
      <c r="Q6364" s="22"/>
      <c r="R6364" s="23">
        <v>14645</v>
      </c>
      <c r="S6364" s="130">
        <f>IFERROR(Table1[[#This Row],[Female Voters]]/Table1[[#This Row],[Female Population]],"0.0%")</f>
        <v>0.87264813272752717</v>
      </c>
      <c r="T6364" s="130">
        <f>IFERROR(Table1[[#This Row],[Male Voters]]/Table1[[#This Row],[Male Population]],"0.0%")</f>
        <v>0.89641637794493156</v>
      </c>
      <c r="U6364" s="130">
        <f>IFERROR(Table1[[#This Row],[Total Voters]]/Table1[[#This Row],[Total Population]],"0.0%")</f>
        <v>0.88360695267322276</v>
      </c>
      <c r="V6364" s="130">
        <f>IFERROR(Table1[[#This Row],[Female Ballots]]/Table1[[#This Row],[Female Population]],"0.0%")</f>
        <v>0.65814962774697128</v>
      </c>
      <c r="W6364" s="130">
        <f>IFERROR(Table1[[#This Row],[Male Ballots]]/Table1[[#This Row],[Male Population]],"0.0%")</f>
        <v>0.69768019581924778</v>
      </c>
      <c r="X6364" s="130">
        <f>IFERROR(Table1[[#This Row],[Total Ballots]]/Table1[[#This Row],[Total Population]],"0.0%")</f>
        <v>0.67637590538884318</v>
      </c>
      <c r="Y6364" s="24">
        <f>Table1[[#This Row],[Female Ballots]]/Table1[[#This Row],[Female Voters]]</f>
        <v>0.75419817342629869</v>
      </c>
      <c r="Z6364" s="24">
        <f>Table1[[#This Row],[Male Ballots]]/Table1[[#This Row],[Male Voters]]</f>
        <v>0.77829925131299582</v>
      </c>
      <c r="AA6364" s="24">
        <f>Table1[[#This Row],[Total Ballots]]/Table1[[#This Row],[Total Voters]]</f>
        <v>0.76547146142588329</v>
      </c>
    </row>
    <row r="6365" spans="1:27" s="12" customFormat="1" x14ac:dyDescent="0.35">
      <c r="A6365" s="19" t="s">
        <v>36</v>
      </c>
      <c r="B6365" s="20">
        <v>2013</v>
      </c>
      <c r="C6365" s="17" t="s">
        <v>82</v>
      </c>
      <c r="D6365" s="20" t="s">
        <v>69</v>
      </c>
      <c r="E6365" s="37" t="s">
        <v>74</v>
      </c>
      <c r="F6365" s="34" t="s">
        <v>78</v>
      </c>
      <c r="G6365" s="21" t="s">
        <v>79</v>
      </c>
      <c r="H6365" s="22">
        <v>4365.1737499999999</v>
      </c>
      <c r="I6365" s="22">
        <v>4439.1933399999998</v>
      </c>
      <c r="J6365" s="22">
        <v>8804.36708</v>
      </c>
      <c r="K6365" s="22">
        <v>3478</v>
      </c>
      <c r="L6365" s="22">
        <v>3471</v>
      </c>
      <c r="M6365" s="22">
        <v>0</v>
      </c>
      <c r="N6365" s="22">
        <v>6949</v>
      </c>
      <c r="O6365" s="22">
        <v>1480</v>
      </c>
      <c r="P6365" s="22">
        <v>1424</v>
      </c>
      <c r="Q6365" s="22">
        <v>0</v>
      </c>
      <c r="R6365" s="23">
        <v>2904</v>
      </c>
      <c r="S6365" s="130">
        <f>IFERROR(Table1[[#This Row],[Female Voters]]/Table1[[#This Row],[Female Population]],"0.0%")</f>
        <v>0.79676095367337896</v>
      </c>
      <c r="T6365" s="130">
        <f>IFERROR(Table1[[#This Row],[Male Voters]]/Table1[[#This Row],[Male Population]],"0.0%")</f>
        <v>0.78189881227385338</v>
      </c>
      <c r="U6365" s="130">
        <f>IFERROR(Table1[[#This Row],[Total Voters]]/Table1[[#This Row],[Total Population]],"0.0%")</f>
        <v>0.78926740978182841</v>
      </c>
      <c r="V6365" s="130">
        <f>IFERROR(Table1[[#This Row],[Female Ballots]]/Table1[[#This Row],[Female Population]],"0.0%")</f>
        <v>0.33904721432909746</v>
      </c>
      <c r="W6365" s="130">
        <f>IFERROR(Table1[[#This Row],[Male Ballots]]/Table1[[#This Row],[Male Population]],"0.0%")</f>
        <v>0.32077899990722192</v>
      </c>
      <c r="X6365" s="130">
        <f>IFERROR(Table1[[#This Row],[Total Ballots]]/Table1[[#This Row],[Total Population]],"0.0%")</f>
        <v>0.32983631572980715</v>
      </c>
      <c r="Y6365" s="24">
        <f>Table1[[#This Row],[Female Ballots]]/Table1[[#This Row],[Female Voters]]</f>
        <v>0.42553191489361702</v>
      </c>
      <c r="Z6365" s="24">
        <f>Table1[[#This Row],[Male Ballots]]/Table1[[#This Row],[Male Voters]]</f>
        <v>0.41025641025641024</v>
      </c>
      <c r="AA6365" s="24">
        <f>Table1[[#This Row],[Total Ballots]]/Table1[[#This Row],[Total Voters]]</f>
        <v>0.41790185638221328</v>
      </c>
    </row>
    <row r="6366" spans="1:27" s="12" customFormat="1" x14ac:dyDescent="0.35">
      <c r="A6366" s="19" t="s">
        <v>36</v>
      </c>
      <c r="B6366" s="20">
        <v>2013</v>
      </c>
      <c r="C6366" s="17" t="s">
        <v>82</v>
      </c>
      <c r="D6366" s="20" t="s">
        <v>69</v>
      </c>
      <c r="E6366" s="37" t="s">
        <v>74</v>
      </c>
      <c r="F6366" s="34" t="s">
        <v>78</v>
      </c>
      <c r="G6366" s="21" t="s">
        <v>62</v>
      </c>
      <c r="H6366" s="22">
        <v>313.08413000000002</v>
      </c>
      <c r="I6366" s="22">
        <v>350.09411</v>
      </c>
      <c r="J6366" s="22">
        <v>663.17827999999997</v>
      </c>
      <c r="K6366" s="31">
        <v>238</v>
      </c>
      <c r="L6366" s="31">
        <v>240</v>
      </c>
      <c r="M6366" s="31"/>
      <c r="N6366" s="31">
        <v>478</v>
      </c>
      <c r="O6366" s="22">
        <v>28</v>
      </c>
      <c r="P6366" s="22">
        <v>23</v>
      </c>
      <c r="Q6366" s="22"/>
      <c r="R6366" s="23">
        <v>51</v>
      </c>
      <c r="S6366" s="130">
        <f>IFERROR(Table1[[#This Row],[Female Voters]]/Table1[[#This Row],[Female Population]],"0.0%")</f>
        <v>0.76017906113605949</v>
      </c>
      <c r="T6366" s="130">
        <f>IFERROR(Table1[[#This Row],[Male Voters]]/Table1[[#This Row],[Male Population]],"0.0%")</f>
        <v>0.68552995650226733</v>
      </c>
      <c r="U6366" s="130">
        <f>IFERROR(Table1[[#This Row],[Total Voters]]/Table1[[#This Row],[Total Population]],"0.0%")</f>
        <v>0.72077149450672606</v>
      </c>
      <c r="V6366" s="130">
        <f>IFERROR(Table1[[#This Row],[Female Ballots]]/Table1[[#This Row],[Female Population]],"0.0%")</f>
        <v>8.9432830721889345E-2</v>
      </c>
      <c r="W6366" s="130">
        <f>IFERROR(Table1[[#This Row],[Male Ballots]]/Table1[[#This Row],[Male Population]],"0.0%")</f>
        <v>6.5696620831467281E-2</v>
      </c>
      <c r="X6366" s="130">
        <f>IFERROR(Table1[[#This Row],[Total Ballots]]/Table1[[#This Row],[Total Population]],"0.0%")</f>
        <v>7.6902397949462395E-2</v>
      </c>
      <c r="Y6366" s="24">
        <f>Table1[[#This Row],[Female Ballots]]/Table1[[#This Row],[Female Voters]]</f>
        <v>0.11764705882352941</v>
      </c>
      <c r="Z6366" s="24">
        <f>Table1[[#This Row],[Male Ballots]]/Table1[[#This Row],[Male Voters]]</f>
        <v>9.583333333333334E-2</v>
      </c>
      <c r="AA6366" s="24">
        <f>Table1[[#This Row],[Total Ballots]]/Table1[[#This Row],[Total Voters]]</f>
        <v>0.10669456066945607</v>
      </c>
    </row>
    <row r="6367" spans="1:27" s="12" customFormat="1" x14ac:dyDescent="0.35">
      <c r="A6367" s="19" t="s">
        <v>36</v>
      </c>
      <c r="B6367" s="20">
        <v>2013</v>
      </c>
      <c r="C6367" s="17" t="s">
        <v>82</v>
      </c>
      <c r="D6367" s="20" t="s">
        <v>69</v>
      </c>
      <c r="E6367" s="37" t="s">
        <v>74</v>
      </c>
      <c r="F6367" s="34" t="s">
        <v>78</v>
      </c>
      <c r="G6367" s="21" t="s">
        <v>63</v>
      </c>
      <c r="H6367" s="22">
        <v>584.1570999999999</v>
      </c>
      <c r="I6367" s="22">
        <v>568.15269999999998</v>
      </c>
      <c r="J6367" s="22">
        <v>1152.3098</v>
      </c>
      <c r="K6367" s="31">
        <v>367</v>
      </c>
      <c r="L6367" s="31">
        <v>363</v>
      </c>
      <c r="M6367" s="31"/>
      <c r="N6367" s="31">
        <v>730</v>
      </c>
      <c r="O6367" s="22">
        <v>69</v>
      </c>
      <c r="P6367" s="22">
        <v>50</v>
      </c>
      <c r="Q6367" s="22"/>
      <c r="R6367" s="23">
        <v>119</v>
      </c>
      <c r="S6367" s="130">
        <f>IFERROR(Table1[[#This Row],[Female Voters]]/Table1[[#This Row],[Female Population]],"0.0%")</f>
        <v>0.62825565246061388</v>
      </c>
      <c r="T6367" s="130">
        <f>IFERROR(Table1[[#This Row],[Male Voters]]/Table1[[#This Row],[Male Population]],"0.0%")</f>
        <v>0.63891274300025325</v>
      </c>
      <c r="U6367" s="130">
        <f>IFERROR(Table1[[#This Row],[Total Voters]]/Table1[[#This Row],[Total Population]],"0.0%")</f>
        <v>0.63351018970766371</v>
      </c>
      <c r="V6367" s="130">
        <f>IFERROR(Table1[[#This Row],[Female Ballots]]/Table1[[#This Row],[Female Population]],"0.0%")</f>
        <v>0.11811891013564675</v>
      </c>
      <c r="W6367" s="130">
        <f>IFERROR(Table1[[#This Row],[Male Ballots]]/Table1[[#This Row],[Male Population]],"0.0%")</f>
        <v>8.800451005513131E-2</v>
      </c>
      <c r="X6367" s="130">
        <f>IFERROR(Table1[[#This Row],[Total Ballots]]/Table1[[#This Row],[Total Population]],"0.0%")</f>
        <v>0.10327083914412599</v>
      </c>
      <c r="Y6367" s="24">
        <f>Table1[[#This Row],[Female Ballots]]/Table1[[#This Row],[Female Voters]]</f>
        <v>0.18801089918256131</v>
      </c>
      <c r="Z6367" s="24">
        <f>Table1[[#This Row],[Male Ballots]]/Table1[[#This Row],[Male Voters]]</f>
        <v>0.13774104683195593</v>
      </c>
      <c r="AA6367" s="24">
        <f>Table1[[#This Row],[Total Ballots]]/Table1[[#This Row],[Total Voters]]</f>
        <v>0.16301369863013698</v>
      </c>
    </row>
    <row r="6368" spans="1:27" s="12" customFormat="1" x14ac:dyDescent="0.35">
      <c r="A6368" s="19" t="s">
        <v>36</v>
      </c>
      <c r="B6368" s="20">
        <v>2013</v>
      </c>
      <c r="C6368" s="17" t="s">
        <v>82</v>
      </c>
      <c r="D6368" s="20" t="s">
        <v>69</v>
      </c>
      <c r="E6368" s="37" t="s">
        <v>74</v>
      </c>
      <c r="F6368" s="34" t="s">
        <v>78</v>
      </c>
      <c r="G6368" s="21" t="s">
        <v>64</v>
      </c>
      <c r="H6368" s="22">
        <v>727.19550000000004</v>
      </c>
      <c r="I6368" s="22">
        <v>675.18149999999991</v>
      </c>
      <c r="J6368" s="22">
        <v>1402.377</v>
      </c>
      <c r="K6368" s="31">
        <v>520</v>
      </c>
      <c r="L6368" s="31">
        <v>482</v>
      </c>
      <c r="M6368" s="31"/>
      <c r="N6368" s="31">
        <v>1002</v>
      </c>
      <c r="O6368" s="22">
        <v>142</v>
      </c>
      <c r="P6368" s="22">
        <v>115</v>
      </c>
      <c r="Q6368" s="22"/>
      <c r="R6368" s="23">
        <v>257</v>
      </c>
      <c r="S6368" s="130">
        <f>IFERROR(Table1[[#This Row],[Female Voters]]/Table1[[#This Row],[Female Population]],"0.0%")</f>
        <v>0.71507593212554255</v>
      </c>
      <c r="T6368" s="130">
        <f>IFERROR(Table1[[#This Row],[Male Voters]]/Table1[[#This Row],[Male Population]],"0.0%")</f>
        <v>0.71388211910427057</v>
      </c>
      <c r="U6368" s="130">
        <f>IFERROR(Table1[[#This Row],[Total Voters]]/Table1[[#This Row],[Total Population]],"0.0%")</f>
        <v>0.71450116480803672</v>
      </c>
      <c r="V6368" s="130">
        <f>IFERROR(Table1[[#This Row],[Female Ballots]]/Table1[[#This Row],[Female Population]],"0.0%")</f>
        <v>0.19527073531120584</v>
      </c>
      <c r="W6368" s="130">
        <f>IFERROR(Table1[[#This Row],[Male Ballots]]/Table1[[#This Row],[Male Population]],"0.0%")</f>
        <v>0.17032457198545875</v>
      </c>
      <c r="X6368" s="130">
        <f>IFERROR(Table1[[#This Row],[Total Ballots]]/Table1[[#This Row],[Total Population]],"0.0%")</f>
        <v>0.18326027879806928</v>
      </c>
      <c r="Y6368" s="24">
        <f>Table1[[#This Row],[Female Ballots]]/Table1[[#This Row],[Female Voters]]</f>
        <v>0.27307692307692305</v>
      </c>
      <c r="Z6368" s="24">
        <f>Table1[[#This Row],[Male Ballots]]/Table1[[#This Row],[Male Voters]]</f>
        <v>0.23858921161825727</v>
      </c>
      <c r="AA6368" s="24">
        <f>Table1[[#This Row],[Total Ballots]]/Table1[[#This Row],[Total Voters]]</f>
        <v>0.2564870259481038</v>
      </c>
    </row>
    <row r="6369" spans="1:27" s="12" customFormat="1" x14ac:dyDescent="0.35">
      <c r="A6369" s="19" t="s">
        <v>36</v>
      </c>
      <c r="B6369" s="20">
        <v>2013</v>
      </c>
      <c r="C6369" s="17" t="s">
        <v>82</v>
      </c>
      <c r="D6369" s="20" t="s">
        <v>69</v>
      </c>
      <c r="E6369" s="37" t="s">
        <v>74</v>
      </c>
      <c r="F6369" s="34" t="s">
        <v>78</v>
      </c>
      <c r="G6369" s="21" t="s">
        <v>65</v>
      </c>
      <c r="H6369" s="22">
        <v>904.2432</v>
      </c>
      <c r="I6369" s="22">
        <v>911.245</v>
      </c>
      <c r="J6369" s="22">
        <v>1815.4881</v>
      </c>
      <c r="K6369" s="31">
        <v>686</v>
      </c>
      <c r="L6369" s="31">
        <v>670</v>
      </c>
      <c r="M6369" s="31"/>
      <c r="N6369" s="31">
        <v>1356</v>
      </c>
      <c r="O6369" s="22">
        <v>251</v>
      </c>
      <c r="P6369" s="22">
        <v>240</v>
      </c>
      <c r="Q6369" s="22"/>
      <c r="R6369" s="23">
        <v>491</v>
      </c>
      <c r="S6369" s="130">
        <f>IFERROR(Table1[[#This Row],[Female Voters]]/Table1[[#This Row],[Female Population]],"0.0%")</f>
        <v>0.75864546175188263</v>
      </c>
      <c r="T6369" s="130">
        <f>IFERROR(Table1[[#This Row],[Male Voters]]/Table1[[#This Row],[Male Population]],"0.0%")</f>
        <v>0.73525780662719686</v>
      </c>
      <c r="U6369" s="130">
        <f>IFERROR(Table1[[#This Row],[Total Voters]]/Table1[[#This Row],[Total Population]],"0.0%")</f>
        <v>0.74690657570269947</v>
      </c>
      <c r="V6369" s="130">
        <f>IFERROR(Table1[[#This Row],[Female Ballots]]/Table1[[#This Row],[Female Population]],"0.0%")</f>
        <v>0.27758019081592211</v>
      </c>
      <c r="W6369" s="130">
        <f>IFERROR(Table1[[#This Row],[Male Ballots]]/Table1[[#This Row],[Male Population]],"0.0%")</f>
        <v>0.26337593073213023</v>
      </c>
      <c r="X6369" s="130">
        <f>IFERROR(Table1[[#This Row],[Total Ballots]]/Table1[[#This Row],[Total Population]],"0.0%")</f>
        <v>0.27045068485990076</v>
      </c>
      <c r="Y6369" s="24">
        <f>Table1[[#This Row],[Female Ballots]]/Table1[[#This Row],[Female Voters]]</f>
        <v>0.36588921282798836</v>
      </c>
      <c r="Z6369" s="24">
        <f>Table1[[#This Row],[Male Ballots]]/Table1[[#This Row],[Male Voters]]</f>
        <v>0.35820895522388058</v>
      </c>
      <c r="AA6369" s="24">
        <f>Table1[[#This Row],[Total Ballots]]/Table1[[#This Row],[Total Voters]]</f>
        <v>0.36209439528023601</v>
      </c>
    </row>
    <row r="6370" spans="1:27" s="12" customFormat="1" x14ac:dyDescent="0.35">
      <c r="A6370" s="19" t="s">
        <v>36</v>
      </c>
      <c r="B6370" s="20">
        <v>2013</v>
      </c>
      <c r="C6370" s="17" t="s">
        <v>82</v>
      </c>
      <c r="D6370" s="20" t="s">
        <v>69</v>
      </c>
      <c r="E6370" s="37" t="s">
        <v>74</v>
      </c>
      <c r="F6370" s="34" t="s">
        <v>78</v>
      </c>
      <c r="G6370" s="21" t="s">
        <v>66</v>
      </c>
      <c r="H6370" s="22">
        <v>918.24689999999998</v>
      </c>
      <c r="I6370" s="22">
        <v>993.26700000000005</v>
      </c>
      <c r="J6370" s="22">
        <v>1911.5140999999999</v>
      </c>
      <c r="K6370" s="31">
        <v>841</v>
      </c>
      <c r="L6370" s="31">
        <v>845</v>
      </c>
      <c r="M6370" s="31"/>
      <c r="N6370" s="31">
        <v>1686</v>
      </c>
      <c r="O6370" s="22">
        <v>444</v>
      </c>
      <c r="P6370" s="22">
        <v>420</v>
      </c>
      <c r="Q6370" s="22"/>
      <c r="R6370" s="23">
        <v>864</v>
      </c>
      <c r="S6370" s="130">
        <f>IFERROR(Table1[[#This Row],[Female Voters]]/Table1[[#This Row],[Female Population]],"0.0%")</f>
        <v>0.91587567570334294</v>
      </c>
      <c r="T6370" s="130">
        <f>IFERROR(Table1[[#This Row],[Male Voters]]/Table1[[#This Row],[Male Population]],"0.0%")</f>
        <v>0.85072795129607648</v>
      </c>
      <c r="U6370" s="130">
        <f>IFERROR(Table1[[#This Row],[Total Voters]]/Table1[[#This Row],[Total Population]],"0.0%")</f>
        <v>0.88202331335144224</v>
      </c>
      <c r="V6370" s="130">
        <f>IFERROR(Table1[[#This Row],[Female Ballots]]/Table1[[#This Row],[Female Population]],"0.0%")</f>
        <v>0.48353008324885172</v>
      </c>
      <c r="W6370" s="130">
        <f>IFERROR(Table1[[#This Row],[Male Ballots]]/Table1[[#This Row],[Male Population]],"0.0%")</f>
        <v>0.42284702904657051</v>
      </c>
      <c r="X6370" s="130">
        <f>IFERROR(Table1[[#This Row],[Total Ballots]]/Table1[[#This Row],[Total Population]],"0.0%")</f>
        <v>0.45199771218009854</v>
      </c>
      <c r="Y6370" s="24">
        <f>Table1[[#This Row],[Female Ballots]]/Table1[[#This Row],[Female Voters]]</f>
        <v>0.5279429250891795</v>
      </c>
      <c r="Z6370" s="24">
        <f>Table1[[#This Row],[Male Ballots]]/Table1[[#This Row],[Male Voters]]</f>
        <v>0.49704142011834318</v>
      </c>
      <c r="AA6370" s="24">
        <f>Table1[[#This Row],[Total Ballots]]/Table1[[#This Row],[Total Voters]]</f>
        <v>0.51245551601423489</v>
      </c>
    </row>
    <row r="6371" spans="1:27" s="12" customFormat="1" x14ac:dyDescent="0.35">
      <c r="A6371" s="19" t="s">
        <v>36</v>
      </c>
      <c r="B6371" s="20">
        <v>2013</v>
      </c>
      <c r="C6371" s="17" t="s">
        <v>82</v>
      </c>
      <c r="D6371" s="20" t="s">
        <v>69</v>
      </c>
      <c r="E6371" s="37" t="s">
        <v>74</v>
      </c>
      <c r="F6371" s="34" t="s">
        <v>78</v>
      </c>
      <c r="G6371" s="21" t="s">
        <v>67</v>
      </c>
      <c r="H6371" s="22">
        <v>918.24691999999993</v>
      </c>
      <c r="I6371" s="22">
        <v>941.25302999999997</v>
      </c>
      <c r="J6371" s="22">
        <v>1859.4998000000001</v>
      </c>
      <c r="K6371" s="31">
        <v>826</v>
      </c>
      <c r="L6371" s="31">
        <v>871</v>
      </c>
      <c r="M6371" s="31"/>
      <c r="N6371" s="31">
        <v>1697</v>
      </c>
      <c r="O6371" s="22">
        <v>546</v>
      </c>
      <c r="P6371" s="22">
        <v>576</v>
      </c>
      <c r="Q6371" s="22"/>
      <c r="R6371" s="23">
        <v>1122</v>
      </c>
      <c r="S6371" s="130">
        <f>IFERROR(Table1[[#This Row],[Female Voters]]/Table1[[#This Row],[Female Population]],"0.0%")</f>
        <v>0.8995401803253531</v>
      </c>
      <c r="T6371" s="130">
        <f>IFERROR(Table1[[#This Row],[Male Voters]]/Table1[[#This Row],[Male Population]],"0.0%")</f>
        <v>0.92536222698799708</v>
      </c>
      <c r="U6371" s="130">
        <f>IFERROR(Table1[[#This Row],[Total Voters]]/Table1[[#This Row],[Total Population]],"0.0%")</f>
        <v>0.91261101506975151</v>
      </c>
      <c r="V6371" s="130">
        <f>IFERROR(Table1[[#This Row],[Female Ballots]]/Table1[[#This Row],[Female Population]],"0.0%")</f>
        <v>0.59461130563879272</v>
      </c>
      <c r="W6371" s="130">
        <f>IFERROR(Table1[[#This Row],[Male Ballots]]/Table1[[#This Row],[Male Population]],"0.0%")</f>
        <v>0.61195022129171794</v>
      </c>
      <c r="X6371" s="130">
        <f>IFERROR(Table1[[#This Row],[Total Ballots]]/Table1[[#This Row],[Total Population]],"0.0%")</f>
        <v>0.60338807242678916</v>
      </c>
      <c r="Y6371" s="24">
        <f>Table1[[#This Row],[Female Ballots]]/Table1[[#This Row],[Female Voters]]</f>
        <v>0.66101694915254239</v>
      </c>
      <c r="Z6371" s="24">
        <f>Table1[[#This Row],[Male Ballots]]/Table1[[#This Row],[Male Voters]]</f>
        <v>0.66130884041331806</v>
      </c>
      <c r="AA6371" s="24">
        <f>Table1[[#This Row],[Total Ballots]]/Table1[[#This Row],[Total Voters]]</f>
        <v>0.66116676487919857</v>
      </c>
    </row>
    <row r="6372" spans="1:27" s="12" customFormat="1" x14ac:dyDescent="0.35">
      <c r="A6372" s="19" t="s">
        <v>52</v>
      </c>
      <c r="B6372" s="20">
        <v>2013</v>
      </c>
      <c r="C6372" s="17" t="s">
        <v>82</v>
      </c>
      <c r="D6372" s="20" t="s">
        <v>70</v>
      </c>
      <c r="E6372" s="37" t="s">
        <v>75</v>
      </c>
      <c r="F6372" s="34" t="s">
        <v>78</v>
      </c>
      <c r="G6372" s="21" t="s">
        <v>79</v>
      </c>
      <c r="H6372" s="22">
        <v>282073.01</v>
      </c>
      <c r="I6372" s="22">
        <v>278040.011</v>
      </c>
      <c r="J6372" s="22">
        <v>560113.07200000004</v>
      </c>
      <c r="K6372" s="22">
        <v>215713</v>
      </c>
      <c r="L6372" s="22">
        <v>197874</v>
      </c>
      <c r="M6372" s="22">
        <v>36</v>
      </c>
      <c r="N6372" s="22">
        <v>413623</v>
      </c>
      <c r="O6372" s="22">
        <v>91598</v>
      </c>
      <c r="P6372" s="22">
        <v>81636</v>
      </c>
      <c r="Q6372" s="22">
        <v>13</v>
      </c>
      <c r="R6372" s="23">
        <v>173247</v>
      </c>
      <c r="S6372" s="130">
        <f>IFERROR(Table1[[#This Row],[Female Voters]]/Table1[[#This Row],[Female Population]],"0.0%")</f>
        <v>0.76474172413730757</v>
      </c>
      <c r="T6372" s="130">
        <f>IFERROR(Table1[[#This Row],[Male Voters]]/Table1[[#This Row],[Male Population]],"0.0%")</f>
        <v>0.71167455104150457</v>
      </c>
      <c r="U6372" s="130">
        <f>IFERROR(Table1[[#This Row],[Total Voters]]/Table1[[#This Row],[Total Population]],"0.0%")</f>
        <v>0.73846339369133662</v>
      </c>
      <c r="V6372" s="130">
        <f>IFERROR(Table1[[#This Row],[Female Ballots]]/Table1[[#This Row],[Female Population]],"0.0%")</f>
        <v>0.32473152961355645</v>
      </c>
      <c r="W6372" s="130">
        <f>IFERROR(Table1[[#This Row],[Male Ballots]]/Table1[[#This Row],[Male Population]],"0.0%")</f>
        <v>0.29361241825012013</v>
      </c>
      <c r="X6372" s="130">
        <f>IFERROR(Table1[[#This Row],[Total Ballots]]/Table1[[#This Row],[Total Population]],"0.0%")</f>
        <v>0.30930718931694562</v>
      </c>
      <c r="Y6372" s="24">
        <f>Table1[[#This Row],[Female Ballots]]/Table1[[#This Row],[Female Voters]]</f>
        <v>0.42462902096767463</v>
      </c>
      <c r="Z6372" s="24">
        <f>Table1[[#This Row],[Male Ballots]]/Table1[[#This Row],[Male Voters]]</f>
        <v>0.41256557203068617</v>
      </c>
      <c r="AA6372" s="24">
        <f>Table1[[#This Row],[Total Ballots]]/Table1[[#This Row],[Total Voters]]</f>
        <v>0.418852433254437</v>
      </c>
    </row>
    <row r="6373" spans="1:27" s="12" customFormat="1" x14ac:dyDescent="0.35">
      <c r="A6373" s="19" t="s">
        <v>52</v>
      </c>
      <c r="B6373" s="20">
        <v>2013</v>
      </c>
      <c r="C6373" s="17" t="s">
        <v>82</v>
      </c>
      <c r="D6373" s="20" t="s">
        <v>70</v>
      </c>
      <c r="E6373" s="37" t="s">
        <v>75</v>
      </c>
      <c r="F6373" s="34" t="s">
        <v>78</v>
      </c>
      <c r="G6373" s="21" t="s">
        <v>62</v>
      </c>
      <c r="H6373" s="22">
        <v>29855</v>
      </c>
      <c r="I6373" s="22">
        <v>32891.002</v>
      </c>
      <c r="J6373" s="22">
        <v>62746.002000000008</v>
      </c>
      <c r="K6373" s="31">
        <v>19641</v>
      </c>
      <c r="L6373" s="31">
        <v>18944</v>
      </c>
      <c r="M6373" s="31">
        <v>3</v>
      </c>
      <c r="N6373" s="31">
        <v>38588</v>
      </c>
      <c r="O6373" s="22">
        <v>3709</v>
      </c>
      <c r="P6373" s="22">
        <v>3350</v>
      </c>
      <c r="Q6373" s="22"/>
      <c r="R6373" s="23">
        <v>7059</v>
      </c>
      <c r="S6373" s="130">
        <f>IFERROR(Table1[[#This Row],[Female Voters]]/Table1[[#This Row],[Female Population]],"0.0%")</f>
        <v>0.65787975213532068</v>
      </c>
      <c r="T6373" s="130">
        <f>IFERROR(Table1[[#This Row],[Male Voters]]/Table1[[#This Row],[Male Population]],"0.0%")</f>
        <v>0.57596299437761123</v>
      </c>
      <c r="U6373" s="130">
        <f>IFERROR(Table1[[#This Row],[Total Voters]]/Table1[[#This Row],[Total Population]],"0.0%")</f>
        <v>0.61498738995354629</v>
      </c>
      <c r="V6373" s="130">
        <f>IFERROR(Table1[[#This Row],[Female Ballots]]/Table1[[#This Row],[Female Population]],"0.0%")</f>
        <v>0.12423379668397254</v>
      </c>
      <c r="W6373" s="130">
        <f>IFERROR(Table1[[#This Row],[Male Ballots]]/Table1[[#This Row],[Male Population]],"0.0%")</f>
        <v>0.10185156414511179</v>
      </c>
      <c r="X6373" s="130">
        <f>IFERROR(Table1[[#This Row],[Total Ballots]]/Table1[[#This Row],[Total Population]],"0.0%")</f>
        <v>0.11250119170939368</v>
      </c>
      <c r="Y6373" s="24">
        <f>Table1[[#This Row],[Female Ballots]]/Table1[[#This Row],[Female Voters]]</f>
        <v>0.18883967211445446</v>
      </c>
      <c r="Z6373" s="24">
        <f>Table1[[#This Row],[Male Ballots]]/Table1[[#This Row],[Male Voters]]</f>
        <v>0.17683699324324326</v>
      </c>
      <c r="AA6373" s="24">
        <f>Table1[[#This Row],[Total Ballots]]/Table1[[#This Row],[Total Voters]]</f>
        <v>0.1829325178812066</v>
      </c>
    </row>
    <row r="6374" spans="1:27" s="12" customFormat="1" x14ac:dyDescent="0.35">
      <c r="A6374" s="19" t="s">
        <v>52</v>
      </c>
      <c r="B6374" s="20">
        <v>2013</v>
      </c>
      <c r="C6374" s="17" t="s">
        <v>82</v>
      </c>
      <c r="D6374" s="20" t="s">
        <v>70</v>
      </c>
      <c r="E6374" s="37" t="s">
        <v>75</v>
      </c>
      <c r="F6374" s="34" t="s">
        <v>78</v>
      </c>
      <c r="G6374" s="21" t="s">
        <v>63</v>
      </c>
      <c r="H6374" s="22">
        <v>50507</v>
      </c>
      <c r="I6374" s="22">
        <v>52600</v>
      </c>
      <c r="J6374" s="22">
        <v>103107</v>
      </c>
      <c r="K6374" s="31">
        <v>34931</v>
      </c>
      <c r="L6374" s="31">
        <v>31974</v>
      </c>
      <c r="M6374" s="31">
        <v>5</v>
      </c>
      <c r="N6374" s="31">
        <v>66910</v>
      </c>
      <c r="O6374" s="22">
        <v>7929</v>
      </c>
      <c r="P6374" s="22">
        <v>6590</v>
      </c>
      <c r="Q6374" s="22"/>
      <c r="R6374" s="23">
        <v>14519</v>
      </c>
      <c r="S6374" s="130">
        <f>IFERROR(Table1[[#This Row],[Female Voters]]/Table1[[#This Row],[Female Population]],"0.0%")</f>
        <v>0.69160710396578695</v>
      </c>
      <c r="T6374" s="130">
        <f>IFERROR(Table1[[#This Row],[Male Voters]]/Table1[[#This Row],[Male Population]],"0.0%")</f>
        <v>0.60787072243346008</v>
      </c>
      <c r="U6374" s="130">
        <f>IFERROR(Table1[[#This Row],[Total Voters]]/Table1[[#This Row],[Total Population]],"0.0%")</f>
        <v>0.64893751151716184</v>
      </c>
      <c r="V6374" s="130">
        <f>IFERROR(Table1[[#This Row],[Female Ballots]]/Table1[[#This Row],[Female Population]],"0.0%")</f>
        <v>0.15698814025778604</v>
      </c>
      <c r="W6374" s="130">
        <f>IFERROR(Table1[[#This Row],[Male Ballots]]/Table1[[#This Row],[Male Population]],"0.0%")</f>
        <v>0.1252851711026616</v>
      </c>
      <c r="X6374" s="130">
        <f>IFERROR(Table1[[#This Row],[Total Ballots]]/Table1[[#This Row],[Total Population]],"0.0%")</f>
        <v>0.14081488162782352</v>
      </c>
      <c r="Y6374" s="24">
        <f>Table1[[#This Row],[Female Ballots]]/Table1[[#This Row],[Female Voters]]</f>
        <v>0.22699035240903495</v>
      </c>
      <c r="Z6374" s="24">
        <f>Table1[[#This Row],[Male Ballots]]/Table1[[#This Row],[Male Voters]]</f>
        <v>0.20610496028022768</v>
      </c>
      <c r="AA6374" s="24">
        <f>Table1[[#This Row],[Total Ballots]]/Table1[[#This Row],[Total Voters]]</f>
        <v>0.21699297563891795</v>
      </c>
    </row>
    <row r="6375" spans="1:27" s="12" customFormat="1" x14ac:dyDescent="0.35">
      <c r="A6375" s="19" t="s">
        <v>52</v>
      </c>
      <c r="B6375" s="20">
        <v>2013</v>
      </c>
      <c r="C6375" s="17" t="s">
        <v>82</v>
      </c>
      <c r="D6375" s="20" t="s">
        <v>70</v>
      </c>
      <c r="E6375" s="37" t="s">
        <v>75</v>
      </c>
      <c r="F6375" s="34" t="s">
        <v>78</v>
      </c>
      <c r="G6375" s="21" t="s">
        <v>64</v>
      </c>
      <c r="H6375" s="22">
        <v>52968</v>
      </c>
      <c r="I6375" s="22">
        <v>54857</v>
      </c>
      <c r="J6375" s="22">
        <v>107825</v>
      </c>
      <c r="K6375" s="31">
        <v>36215</v>
      </c>
      <c r="L6375" s="31">
        <v>33619</v>
      </c>
      <c r="M6375" s="31">
        <v>3</v>
      </c>
      <c r="N6375" s="31">
        <v>69837</v>
      </c>
      <c r="O6375" s="22">
        <v>11245</v>
      </c>
      <c r="P6375" s="22">
        <v>9980</v>
      </c>
      <c r="Q6375" s="22">
        <v>1</v>
      </c>
      <c r="R6375" s="23">
        <v>21226</v>
      </c>
      <c r="S6375" s="130">
        <f>IFERROR(Table1[[#This Row],[Female Voters]]/Table1[[#This Row],[Female Population]],"0.0%")</f>
        <v>0.6837146956653074</v>
      </c>
      <c r="T6375" s="130">
        <f>IFERROR(Table1[[#This Row],[Male Voters]]/Table1[[#This Row],[Male Population]],"0.0%")</f>
        <v>0.61284795012487014</v>
      </c>
      <c r="U6375" s="130">
        <f>IFERROR(Table1[[#This Row],[Total Voters]]/Table1[[#This Row],[Total Population]],"0.0%")</f>
        <v>0.64768838395548345</v>
      </c>
      <c r="V6375" s="130">
        <f>IFERROR(Table1[[#This Row],[Female Ballots]]/Table1[[#This Row],[Female Population]],"0.0%")</f>
        <v>0.21229799123999396</v>
      </c>
      <c r="W6375" s="130">
        <f>IFERROR(Table1[[#This Row],[Male Ballots]]/Table1[[#This Row],[Male Population]],"0.0%")</f>
        <v>0.18192755710301328</v>
      </c>
      <c r="X6375" s="130">
        <f>IFERROR(Table1[[#This Row],[Total Ballots]]/Table1[[#This Row],[Total Population]],"0.0%")</f>
        <v>0.19685601669371666</v>
      </c>
      <c r="Y6375" s="24">
        <f>Table1[[#This Row],[Female Ballots]]/Table1[[#This Row],[Female Voters]]</f>
        <v>0.31050669612039211</v>
      </c>
      <c r="Z6375" s="24">
        <f>Table1[[#This Row],[Male Ballots]]/Table1[[#This Row],[Male Voters]]</f>
        <v>0.29685594455516223</v>
      </c>
      <c r="AA6375" s="24">
        <f>Table1[[#This Row],[Total Ballots]]/Table1[[#This Row],[Total Voters]]</f>
        <v>0.30393630883342643</v>
      </c>
    </row>
    <row r="6376" spans="1:27" s="12" customFormat="1" x14ac:dyDescent="0.35">
      <c r="A6376" s="19" t="s">
        <v>52</v>
      </c>
      <c r="B6376" s="20">
        <v>2013</v>
      </c>
      <c r="C6376" s="17" t="s">
        <v>82</v>
      </c>
      <c r="D6376" s="20" t="s">
        <v>70</v>
      </c>
      <c r="E6376" s="37" t="s">
        <v>75</v>
      </c>
      <c r="F6376" s="34" t="s">
        <v>78</v>
      </c>
      <c r="G6376" s="21" t="s">
        <v>65</v>
      </c>
      <c r="H6376" s="22">
        <v>54810</v>
      </c>
      <c r="I6376" s="22">
        <v>55528</v>
      </c>
      <c r="J6376" s="22">
        <v>110338.01000000001</v>
      </c>
      <c r="K6376" s="31">
        <v>43591</v>
      </c>
      <c r="L6376" s="31">
        <v>41680</v>
      </c>
      <c r="M6376" s="31">
        <v>7</v>
      </c>
      <c r="N6376" s="31">
        <v>85278</v>
      </c>
      <c r="O6376" s="22">
        <v>18242</v>
      </c>
      <c r="P6376" s="22">
        <v>16902</v>
      </c>
      <c r="Q6376" s="22">
        <v>2</v>
      </c>
      <c r="R6376" s="23">
        <v>35146</v>
      </c>
      <c r="S6376" s="130">
        <f>IFERROR(Table1[[#This Row],[Female Voters]]/Table1[[#This Row],[Female Population]],"0.0%")</f>
        <v>0.79531107462141948</v>
      </c>
      <c r="T6376" s="130">
        <f>IFERROR(Table1[[#This Row],[Male Voters]]/Table1[[#This Row],[Male Population]],"0.0%")</f>
        <v>0.75061230370263654</v>
      </c>
      <c r="U6376" s="130">
        <f>IFERROR(Table1[[#This Row],[Total Voters]]/Table1[[#This Row],[Total Population]],"0.0%")</f>
        <v>0.77287962688469725</v>
      </c>
      <c r="V6376" s="130">
        <f>IFERROR(Table1[[#This Row],[Female Ballots]]/Table1[[#This Row],[Female Population]],"0.0%")</f>
        <v>0.33282247765006384</v>
      </c>
      <c r="W6376" s="130">
        <f>IFERROR(Table1[[#This Row],[Male Ballots]]/Table1[[#This Row],[Male Population]],"0.0%")</f>
        <v>0.30438697594006625</v>
      </c>
      <c r="X6376" s="130">
        <f>IFERROR(Table1[[#This Row],[Total Ballots]]/Table1[[#This Row],[Total Population]],"0.0%")</f>
        <v>0.31853030519582504</v>
      </c>
      <c r="Y6376" s="24">
        <f>Table1[[#This Row],[Female Ballots]]/Table1[[#This Row],[Female Voters]]</f>
        <v>0.41848087908054415</v>
      </c>
      <c r="Z6376" s="24">
        <f>Table1[[#This Row],[Male Ballots]]/Table1[[#This Row],[Male Voters]]</f>
        <v>0.40551823416506716</v>
      </c>
      <c r="AA6376" s="24">
        <f>Table1[[#This Row],[Total Ballots]]/Table1[[#This Row],[Total Voters]]</f>
        <v>0.4121344309200497</v>
      </c>
    </row>
    <row r="6377" spans="1:27" s="12" customFormat="1" x14ac:dyDescent="0.35">
      <c r="A6377" s="19" t="s">
        <v>52</v>
      </c>
      <c r="B6377" s="20">
        <v>2013</v>
      </c>
      <c r="C6377" s="17" t="s">
        <v>82</v>
      </c>
      <c r="D6377" s="20" t="s">
        <v>70</v>
      </c>
      <c r="E6377" s="37" t="s">
        <v>75</v>
      </c>
      <c r="F6377" s="34" t="s">
        <v>78</v>
      </c>
      <c r="G6377" s="21" t="s">
        <v>66</v>
      </c>
      <c r="H6377" s="22">
        <v>45923</v>
      </c>
      <c r="I6377" s="22">
        <v>44452</v>
      </c>
      <c r="J6377" s="22">
        <v>90375.02</v>
      </c>
      <c r="K6377" s="31">
        <v>40947</v>
      </c>
      <c r="L6377" s="31">
        <v>38285</v>
      </c>
      <c r="M6377" s="31">
        <v>11</v>
      </c>
      <c r="N6377" s="31">
        <v>79243</v>
      </c>
      <c r="O6377" s="22">
        <v>23115</v>
      </c>
      <c r="P6377" s="22">
        <v>21312</v>
      </c>
      <c r="Q6377" s="22">
        <v>5</v>
      </c>
      <c r="R6377" s="23">
        <v>44432</v>
      </c>
      <c r="S6377" s="130">
        <f>IFERROR(Table1[[#This Row],[Female Voters]]/Table1[[#This Row],[Female Population]],"0.0%")</f>
        <v>0.89164470962262921</v>
      </c>
      <c r="T6377" s="130">
        <f>IFERROR(Table1[[#This Row],[Male Voters]]/Table1[[#This Row],[Male Population]],"0.0%")</f>
        <v>0.86126608476558986</v>
      </c>
      <c r="U6377" s="130">
        <f>IFERROR(Table1[[#This Row],[Total Voters]]/Table1[[#This Row],[Total Population]],"0.0%")</f>
        <v>0.87682414897390892</v>
      </c>
      <c r="V6377" s="130">
        <f>IFERROR(Table1[[#This Row],[Female Ballots]]/Table1[[#This Row],[Female Population]],"0.0%")</f>
        <v>0.50334255166256558</v>
      </c>
      <c r="W6377" s="130">
        <f>IFERROR(Table1[[#This Row],[Male Ballots]]/Table1[[#This Row],[Male Population]],"0.0%")</f>
        <v>0.4794384954557725</v>
      </c>
      <c r="X6377" s="130">
        <f>IFERROR(Table1[[#This Row],[Total Ballots]]/Table1[[#This Row],[Total Population]],"0.0%")</f>
        <v>0.49164027847518038</v>
      </c>
      <c r="Y6377" s="24">
        <f>Table1[[#This Row],[Female Ballots]]/Table1[[#This Row],[Female Voters]]</f>
        <v>0.56451022052897648</v>
      </c>
      <c r="Z6377" s="24">
        <f>Table1[[#This Row],[Male Ballots]]/Table1[[#This Row],[Male Voters]]</f>
        <v>0.5566671019981716</v>
      </c>
      <c r="AA6377" s="24">
        <f>Table1[[#This Row],[Total Ballots]]/Table1[[#This Row],[Total Voters]]</f>
        <v>0.56070567747308908</v>
      </c>
    </row>
    <row r="6378" spans="1:27" s="12" customFormat="1" x14ac:dyDescent="0.35">
      <c r="A6378" s="19" t="s">
        <v>52</v>
      </c>
      <c r="B6378" s="20">
        <v>2013</v>
      </c>
      <c r="C6378" s="17" t="s">
        <v>82</v>
      </c>
      <c r="D6378" s="20" t="s">
        <v>70</v>
      </c>
      <c r="E6378" s="37" t="s">
        <v>75</v>
      </c>
      <c r="F6378" s="34" t="s">
        <v>78</v>
      </c>
      <c r="G6378" s="21" t="s">
        <v>67</v>
      </c>
      <c r="H6378" s="22">
        <v>48010.01</v>
      </c>
      <c r="I6378" s="22">
        <v>37712.009000000005</v>
      </c>
      <c r="J6378" s="22">
        <v>85722.04</v>
      </c>
      <c r="K6378" s="31">
        <v>40388</v>
      </c>
      <c r="L6378" s="31">
        <v>33372</v>
      </c>
      <c r="M6378" s="31">
        <v>7</v>
      </c>
      <c r="N6378" s="31">
        <v>73767</v>
      </c>
      <c r="O6378" s="22">
        <v>27358</v>
      </c>
      <c r="P6378" s="22">
        <v>23502</v>
      </c>
      <c r="Q6378" s="22">
        <v>5</v>
      </c>
      <c r="R6378" s="23">
        <v>50865</v>
      </c>
      <c r="S6378" s="130">
        <f>IFERROR(Table1[[#This Row],[Female Voters]]/Table1[[#This Row],[Female Population]],"0.0%")</f>
        <v>0.84124123281790608</v>
      </c>
      <c r="T6378" s="130">
        <f>IFERROR(Table1[[#This Row],[Male Voters]]/Table1[[#This Row],[Male Population]],"0.0%")</f>
        <v>0.88491705652700692</v>
      </c>
      <c r="U6378" s="130">
        <f>IFERROR(Table1[[#This Row],[Total Voters]]/Table1[[#This Row],[Total Population]],"0.0%")</f>
        <v>0.86053715007249021</v>
      </c>
      <c r="V6378" s="130">
        <f>IFERROR(Table1[[#This Row],[Female Ballots]]/Table1[[#This Row],[Female Population]],"0.0%")</f>
        <v>0.56983949805467649</v>
      </c>
      <c r="W6378" s="130">
        <f>IFERROR(Table1[[#This Row],[Male Ballots]]/Table1[[#This Row],[Male Population]],"0.0%")</f>
        <v>0.62319671168937185</v>
      </c>
      <c r="X6378" s="130">
        <f>IFERROR(Table1[[#This Row],[Total Ballots]]/Table1[[#This Row],[Total Population]],"0.0%")</f>
        <v>0.59337131967461343</v>
      </c>
      <c r="Y6378" s="24">
        <f>Table1[[#This Row],[Female Ballots]]/Table1[[#This Row],[Female Voters]]</f>
        <v>0.67737941962959292</v>
      </c>
      <c r="Z6378" s="24">
        <f>Table1[[#This Row],[Male Ballots]]/Table1[[#This Row],[Male Voters]]</f>
        <v>0.70424307802948583</v>
      </c>
      <c r="AA6378" s="24">
        <f>Table1[[#This Row],[Total Ballots]]/Table1[[#This Row],[Total Voters]]</f>
        <v>0.68953597136931144</v>
      </c>
    </row>
    <row r="6379" spans="1:27" s="12" customFormat="1" x14ac:dyDescent="0.35">
      <c r="A6379" s="19" t="s">
        <v>40</v>
      </c>
      <c r="B6379" s="20">
        <v>2013</v>
      </c>
      <c r="C6379" s="17" t="s">
        <v>82</v>
      </c>
      <c r="D6379" s="20"/>
      <c r="E6379" s="37" t="s">
        <v>73</v>
      </c>
      <c r="F6379" s="34" t="s">
        <v>78</v>
      </c>
      <c r="G6379" s="21" t="s">
        <v>79</v>
      </c>
      <c r="H6379" s="22">
        <v>190974.99</v>
      </c>
      <c r="I6379" s="22">
        <v>182754.995</v>
      </c>
      <c r="J6379" s="22">
        <v>373729.94799999997</v>
      </c>
      <c r="K6379" s="22">
        <v>148982</v>
      </c>
      <c r="L6379" s="22">
        <v>131982</v>
      </c>
      <c r="M6379" s="22">
        <v>148</v>
      </c>
      <c r="N6379" s="22">
        <v>281112</v>
      </c>
      <c r="O6379" s="22">
        <v>64245</v>
      </c>
      <c r="P6379" s="22">
        <v>57007</v>
      </c>
      <c r="Q6379" s="22">
        <v>30</v>
      </c>
      <c r="R6379" s="23">
        <v>121282</v>
      </c>
      <c r="S6379" s="130">
        <f>IFERROR(Table1[[#This Row],[Female Voters]]/Table1[[#This Row],[Female Population]],"0.0%")</f>
        <v>0.78011262102959145</v>
      </c>
      <c r="T6379" s="130">
        <f>IFERROR(Table1[[#This Row],[Male Voters]]/Table1[[#This Row],[Male Population]],"0.0%")</f>
        <v>0.72217998747448742</v>
      </c>
      <c r="U6379" s="130">
        <f>IFERROR(Table1[[#This Row],[Total Voters]]/Table1[[#This Row],[Total Population]],"0.0%")</f>
        <v>0.75217948549309199</v>
      </c>
      <c r="V6379" s="130">
        <f>IFERROR(Table1[[#This Row],[Female Ballots]]/Table1[[#This Row],[Female Population]],"0.0%")</f>
        <v>0.33640530626549581</v>
      </c>
      <c r="W6379" s="130">
        <f>IFERROR(Table1[[#This Row],[Male Ballots]]/Table1[[#This Row],[Male Population]],"0.0%")</f>
        <v>0.3119312826442856</v>
      </c>
      <c r="X6379" s="130">
        <f>IFERROR(Table1[[#This Row],[Total Ballots]]/Table1[[#This Row],[Total Population]],"0.0%")</f>
        <v>0.32451774509652087</v>
      </c>
      <c r="Y6379" s="24">
        <f>Table1[[#This Row],[Female Ballots]]/Table1[[#This Row],[Female Voters]]</f>
        <v>0.43122659113181461</v>
      </c>
      <c r="Z6379" s="24">
        <f>Table1[[#This Row],[Male Ballots]]/Table1[[#This Row],[Male Voters]]</f>
        <v>0.43193011168189599</v>
      </c>
      <c r="AA6379" s="24">
        <f>Table1[[#This Row],[Total Ballots]]/Table1[[#This Row],[Total Voters]]</f>
        <v>0.43143658043769034</v>
      </c>
    </row>
    <row r="6380" spans="1:27" s="12" customFormat="1" x14ac:dyDescent="0.35">
      <c r="A6380" s="19" t="s">
        <v>40</v>
      </c>
      <c r="B6380" s="20">
        <v>2013</v>
      </c>
      <c r="C6380" s="17" t="s">
        <v>82</v>
      </c>
      <c r="D6380" s="20"/>
      <c r="E6380" s="37" t="s">
        <v>73</v>
      </c>
      <c r="F6380" s="34" t="s">
        <v>78</v>
      </c>
      <c r="G6380" s="21" t="s">
        <v>62</v>
      </c>
      <c r="H6380" s="22">
        <v>26582.923999999999</v>
      </c>
      <c r="I6380" s="22">
        <v>26517.933999999997</v>
      </c>
      <c r="J6380" s="22">
        <v>53100.857000000004</v>
      </c>
      <c r="K6380" s="31">
        <v>14361</v>
      </c>
      <c r="L6380" s="31">
        <v>13413</v>
      </c>
      <c r="M6380" s="31">
        <v>55</v>
      </c>
      <c r="N6380" s="31">
        <v>27829</v>
      </c>
      <c r="O6380" s="22">
        <v>2154</v>
      </c>
      <c r="P6380" s="22">
        <v>1979</v>
      </c>
      <c r="Q6380" s="22">
        <v>4</v>
      </c>
      <c r="R6380" s="23">
        <v>4137</v>
      </c>
      <c r="S6380" s="130">
        <f>IFERROR(Table1[[#This Row],[Female Voters]]/Table1[[#This Row],[Female Population]],"0.0%")</f>
        <v>0.54023402391700781</v>
      </c>
      <c r="T6380" s="130">
        <f>IFERROR(Table1[[#This Row],[Male Voters]]/Table1[[#This Row],[Male Population]],"0.0%")</f>
        <v>0.50580863501658924</v>
      </c>
      <c r="U6380" s="130">
        <f>IFERROR(Table1[[#This Row],[Total Voters]]/Table1[[#This Row],[Total Population]],"0.0%")</f>
        <v>0.52407817071577578</v>
      </c>
      <c r="V6380" s="130">
        <f>IFERROR(Table1[[#This Row],[Female Ballots]]/Table1[[#This Row],[Female Population]],"0.0%")</f>
        <v>8.1029460867435052E-2</v>
      </c>
      <c r="W6380" s="130">
        <f>IFERROR(Table1[[#This Row],[Male Ballots]]/Table1[[#This Row],[Male Population]],"0.0%")</f>
        <v>7.462873993124805E-2</v>
      </c>
      <c r="X6380" s="130">
        <f>IFERROR(Table1[[#This Row],[Total Ballots]]/Table1[[#This Row],[Total Population]],"0.0%")</f>
        <v>7.7908347128936156E-2</v>
      </c>
      <c r="Y6380" s="24">
        <f>Table1[[#This Row],[Female Ballots]]/Table1[[#This Row],[Female Voters]]</f>
        <v>0.14998955504491332</v>
      </c>
      <c r="Z6380" s="24">
        <f>Table1[[#This Row],[Male Ballots]]/Table1[[#This Row],[Male Voters]]</f>
        <v>0.14754342801759487</v>
      </c>
      <c r="AA6380" s="24">
        <f>Table1[[#This Row],[Total Ballots]]/Table1[[#This Row],[Total Voters]]</f>
        <v>0.14865787487872364</v>
      </c>
    </row>
    <row r="6381" spans="1:27" s="12" customFormat="1" x14ac:dyDescent="0.35">
      <c r="A6381" s="19" t="s">
        <v>40</v>
      </c>
      <c r="B6381" s="20">
        <v>2013</v>
      </c>
      <c r="C6381" s="17" t="s">
        <v>82</v>
      </c>
      <c r="D6381" s="20"/>
      <c r="E6381" s="37" t="s">
        <v>73</v>
      </c>
      <c r="F6381" s="34" t="s">
        <v>78</v>
      </c>
      <c r="G6381" s="21" t="s">
        <v>63</v>
      </c>
      <c r="H6381" s="22">
        <v>31818</v>
      </c>
      <c r="I6381" s="22">
        <v>33278</v>
      </c>
      <c r="J6381" s="22">
        <v>65095.99</v>
      </c>
      <c r="K6381" s="31">
        <v>24152</v>
      </c>
      <c r="L6381" s="31">
        <v>21676</v>
      </c>
      <c r="M6381" s="31">
        <v>36</v>
      </c>
      <c r="N6381" s="31">
        <v>45864</v>
      </c>
      <c r="O6381" s="22">
        <v>4715</v>
      </c>
      <c r="P6381" s="22">
        <v>3941</v>
      </c>
      <c r="Q6381" s="22">
        <v>8</v>
      </c>
      <c r="R6381" s="23">
        <v>8664</v>
      </c>
      <c r="S6381" s="130">
        <f>IFERROR(Table1[[#This Row],[Female Voters]]/Table1[[#This Row],[Female Population]],"0.0%")</f>
        <v>0.75906719466968386</v>
      </c>
      <c r="T6381" s="130">
        <f>IFERROR(Table1[[#This Row],[Male Voters]]/Table1[[#This Row],[Male Population]],"0.0%")</f>
        <v>0.65136125969108716</v>
      </c>
      <c r="U6381" s="130">
        <f>IFERROR(Table1[[#This Row],[Total Voters]]/Table1[[#This Row],[Total Population]],"0.0%")</f>
        <v>0.70455952816755685</v>
      </c>
      <c r="V6381" s="130">
        <f>IFERROR(Table1[[#This Row],[Female Ballots]]/Table1[[#This Row],[Female Population]],"0.0%")</f>
        <v>0.14818656106606323</v>
      </c>
      <c r="W6381" s="130">
        <f>IFERROR(Table1[[#This Row],[Male Ballots]]/Table1[[#This Row],[Male Population]],"0.0%")</f>
        <v>0.11842658813630627</v>
      </c>
      <c r="X6381" s="130">
        <f>IFERROR(Table1[[#This Row],[Total Ballots]]/Table1[[#This Row],[Total Population]],"0.0%")</f>
        <v>0.13309575597513765</v>
      </c>
      <c r="Y6381" s="24">
        <f>Table1[[#This Row],[Female Ballots]]/Table1[[#This Row],[Female Voters]]</f>
        <v>0.19522192779065917</v>
      </c>
      <c r="Z6381" s="24">
        <f>Table1[[#This Row],[Male Ballots]]/Table1[[#This Row],[Male Voters]]</f>
        <v>0.1818139878206311</v>
      </c>
      <c r="AA6381" s="24">
        <f>Table1[[#This Row],[Total Ballots]]/Table1[[#This Row],[Total Voters]]</f>
        <v>0.18890633176347463</v>
      </c>
    </row>
    <row r="6382" spans="1:27" s="12" customFormat="1" x14ac:dyDescent="0.35">
      <c r="A6382" s="19" t="s">
        <v>40</v>
      </c>
      <c r="B6382" s="20">
        <v>2013</v>
      </c>
      <c r="C6382" s="17" t="s">
        <v>82</v>
      </c>
      <c r="D6382" s="20"/>
      <c r="E6382" s="37" t="s">
        <v>73</v>
      </c>
      <c r="F6382" s="34" t="s">
        <v>78</v>
      </c>
      <c r="G6382" s="21" t="s">
        <v>64</v>
      </c>
      <c r="H6382" s="22">
        <v>29589</v>
      </c>
      <c r="I6382" s="22">
        <v>30350</v>
      </c>
      <c r="J6382" s="22">
        <v>59939.02</v>
      </c>
      <c r="K6382" s="31">
        <v>22624</v>
      </c>
      <c r="L6382" s="31">
        <v>20577</v>
      </c>
      <c r="M6382" s="31">
        <v>22</v>
      </c>
      <c r="N6382" s="31">
        <v>43223</v>
      </c>
      <c r="O6382" s="22">
        <v>6525</v>
      </c>
      <c r="P6382" s="22">
        <v>5836</v>
      </c>
      <c r="Q6382" s="22">
        <v>5</v>
      </c>
      <c r="R6382" s="23">
        <v>12366</v>
      </c>
      <c r="S6382" s="130">
        <f>IFERROR(Table1[[#This Row],[Female Voters]]/Table1[[#This Row],[Female Population]],"0.0%")</f>
        <v>0.76460846936361482</v>
      </c>
      <c r="T6382" s="130">
        <f>IFERROR(Table1[[#This Row],[Male Voters]]/Table1[[#This Row],[Male Population]],"0.0%")</f>
        <v>0.67799011532125208</v>
      </c>
      <c r="U6382" s="130">
        <f>IFERROR(Table1[[#This Row],[Total Voters]]/Table1[[#This Row],[Total Population]],"0.0%")</f>
        <v>0.72111622779284679</v>
      </c>
      <c r="V6382" s="130">
        <f>IFERROR(Table1[[#This Row],[Female Ballots]]/Table1[[#This Row],[Female Population]],"0.0%")</f>
        <v>0.2205211396126939</v>
      </c>
      <c r="W6382" s="130">
        <f>IFERROR(Table1[[#This Row],[Male Ballots]]/Table1[[#This Row],[Male Population]],"0.0%")</f>
        <v>0.19228995057660625</v>
      </c>
      <c r="X6382" s="130">
        <f>IFERROR(Table1[[#This Row],[Total Ballots]]/Table1[[#This Row],[Total Population]],"0.0%")</f>
        <v>0.20630967940416778</v>
      </c>
      <c r="Y6382" s="24">
        <f>Table1[[#This Row],[Female Ballots]]/Table1[[#This Row],[Female Voters]]</f>
        <v>0.28841053748231965</v>
      </c>
      <c r="Z6382" s="24">
        <f>Table1[[#This Row],[Male Ballots]]/Table1[[#This Row],[Male Voters]]</f>
        <v>0.28361763133595763</v>
      </c>
      <c r="AA6382" s="24">
        <f>Table1[[#This Row],[Total Ballots]]/Table1[[#This Row],[Total Voters]]</f>
        <v>0.28609767947620479</v>
      </c>
    </row>
    <row r="6383" spans="1:27" s="12" customFormat="1" x14ac:dyDescent="0.35">
      <c r="A6383" s="19" t="s">
        <v>40</v>
      </c>
      <c r="B6383" s="20">
        <v>2013</v>
      </c>
      <c r="C6383" s="17" t="s">
        <v>82</v>
      </c>
      <c r="D6383" s="20"/>
      <c r="E6383" s="37" t="s">
        <v>73</v>
      </c>
      <c r="F6383" s="34" t="s">
        <v>78</v>
      </c>
      <c r="G6383" s="21" t="s">
        <v>65</v>
      </c>
      <c r="H6383" s="22">
        <v>32721.019999999997</v>
      </c>
      <c r="I6383" s="22">
        <v>32140.02</v>
      </c>
      <c r="J6383" s="22">
        <v>64861.02</v>
      </c>
      <c r="K6383" s="31">
        <v>26210</v>
      </c>
      <c r="L6383" s="31">
        <v>23821</v>
      </c>
      <c r="M6383" s="31">
        <v>12</v>
      </c>
      <c r="N6383" s="31">
        <v>50043</v>
      </c>
      <c r="O6383" s="22">
        <v>10896</v>
      </c>
      <c r="P6383" s="22">
        <v>9954</v>
      </c>
      <c r="Q6383" s="22">
        <v>2</v>
      </c>
      <c r="R6383" s="23">
        <v>20852</v>
      </c>
      <c r="S6383" s="130">
        <f>IFERROR(Table1[[#This Row],[Female Voters]]/Table1[[#This Row],[Female Population]],"0.0%")</f>
        <v>0.80101414931441628</v>
      </c>
      <c r="T6383" s="130">
        <f>IFERROR(Table1[[#This Row],[Male Voters]]/Table1[[#This Row],[Male Population]],"0.0%")</f>
        <v>0.74116319778270201</v>
      </c>
      <c r="U6383" s="130">
        <f>IFERROR(Table1[[#This Row],[Total Voters]]/Table1[[#This Row],[Total Population]],"0.0%")</f>
        <v>0.77154198315105127</v>
      </c>
      <c r="V6383" s="130">
        <f>IFERROR(Table1[[#This Row],[Female Ballots]]/Table1[[#This Row],[Female Population]],"0.0%")</f>
        <v>0.33299695425142617</v>
      </c>
      <c r="W6383" s="130">
        <f>IFERROR(Table1[[#This Row],[Male Ballots]]/Table1[[#This Row],[Male Population]],"0.0%")</f>
        <v>0.30970733683426455</v>
      </c>
      <c r="X6383" s="130">
        <f>IFERROR(Table1[[#This Row],[Total Ballots]]/Table1[[#This Row],[Total Population]],"0.0%")</f>
        <v>0.32148738949834588</v>
      </c>
      <c r="Y6383" s="24">
        <f>Table1[[#This Row],[Female Ballots]]/Table1[[#This Row],[Female Voters]]</f>
        <v>0.41571919114841666</v>
      </c>
      <c r="Z6383" s="24">
        <f>Table1[[#This Row],[Male Ballots]]/Table1[[#This Row],[Male Voters]]</f>
        <v>0.41786658830443724</v>
      </c>
      <c r="AA6383" s="24">
        <f>Table1[[#This Row],[Total Ballots]]/Table1[[#This Row],[Total Voters]]</f>
        <v>0.41668165377775113</v>
      </c>
    </row>
    <row r="6384" spans="1:27" s="12" customFormat="1" x14ac:dyDescent="0.35">
      <c r="A6384" s="19" t="s">
        <v>40</v>
      </c>
      <c r="B6384" s="20">
        <v>2013</v>
      </c>
      <c r="C6384" s="17" t="s">
        <v>82</v>
      </c>
      <c r="D6384" s="20"/>
      <c r="E6384" s="37" t="s">
        <v>73</v>
      </c>
      <c r="F6384" s="34" t="s">
        <v>78</v>
      </c>
      <c r="G6384" s="21" t="s">
        <v>66</v>
      </c>
      <c r="H6384" s="22">
        <v>31449.019999999997</v>
      </c>
      <c r="I6384" s="22">
        <v>29757.02</v>
      </c>
      <c r="J6384" s="22">
        <v>61206.02</v>
      </c>
      <c r="K6384" s="31">
        <v>28547</v>
      </c>
      <c r="L6384" s="31">
        <v>25487</v>
      </c>
      <c r="M6384" s="31">
        <v>13</v>
      </c>
      <c r="N6384" s="31">
        <v>54047</v>
      </c>
      <c r="O6384" s="22">
        <v>16871</v>
      </c>
      <c r="P6384" s="22">
        <v>15173</v>
      </c>
      <c r="Q6384" s="22">
        <v>5</v>
      </c>
      <c r="R6384" s="23">
        <v>32049</v>
      </c>
      <c r="S6384" s="130">
        <f>IFERROR(Table1[[#This Row],[Female Voters]]/Table1[[#This Row],[Female Population]],"0.0%")</f>
        <v>0.9077230387465175</v>
      </c>
      <c r="T6384" s="130">
        <f>IFERROR(Table1[[#This Row],[Male Voters]]/Table1[[#This Row],[Male Population]],"0.0%")</f>
        <v>0.85650377625178864</v>
      </c>
      <c r="U6384" s="130">
        <f>IFERROR(Table1[[#This Row],[Total Voters]]/Table1[[#This Row],[Total Population]],"0.0%")</f>
        <v>0.88303405449333261</v>
      </c>
      <c r="V6384" s="130">
        <f>IFERROR(Table1[[#This Row],[Female Ballots]]/Table1[[#This Row],[Female Population]],"0.0%")</f>
        <v>0.53645550799357189</v>
      </c>
      <c r="W6384" s="130">
        <f>IFERROR(Table1[[#This Row],[Male Ballots]]/Table1[[#This Row],[Male Population]],"0.0%")</f>
        <v>0.50989648829083023</v>
      </c>
      <c r="X6384" s="130">
        <f>IFERROR(Table1[[#This Row],[Total Ballots]]/Table1[[#This Row],[Total Population]],"0.0%")</f>
        <v>0.52362496368821243</v>
      </c>
      <c r="Y6384" s="24">
        <f>Table1[[#This Row],[Female Ballots]]/Table1[[#This Row],[Female Voters]]</f>
        <v>0.59099029670368164</v>
      </c>
      <c r="Z6384" s="24">
        <f>Table1[[#This Row],[Male Ballots]]/Table1[[#This Row],[Male Voters]]</f>
        <v>0.59532310589712401</v>
      </c>
      <c r="AA6384" s="24">
        <f>Table1[[#This Row],[Total Ballots]]/Table1[[#This Row],[Total Voters]]</f>
        <v>0.59298388439691385</v>
      </c>
    </row>
    <row r="6385" spans="1:27" s="12" customFormat="1" x14ac:dyDescent="0.35">
      <c r="A6385" s="19" t="s">
        <v>40</v>
      </c>
      <c r="B6385" s="20">
        <v>2013</v>
      </c>
      <c r="C6385" s="17" t="s">
        <v>82</v>
      </c>
      <c r="D6385" s="20"/>
      <c r="E6385" s="37" t="s">
        <v>73</v>
      </c>
      <c r="F6385" s="34" t="s">
        <v>78</v>
      </c>
      <c r="G6385" s="21" t="s">
        <v>67</v>
      </c>
      <c r="H6385" s="22">
        <v>38815.025999999998</v>
      </c>
      <c r="I6385" s="22">
        <v>30712.021000000001</v>
      </c>
      <c r="J6385" s="22">
        <v>69527.040999999997</v>
      </c>
      <c r="K6385" s="31">
        <v>33088</v>
      </c>
      <c r="L6385" s="31">
        <v>27008</v>
      </c>
      <c r="M6385" s="31">
        <v>10</v>
      </c>
      <c r="N6385" s="31">
        <v>60106</v>
      </c>
      <c r="O6385" s="22">
        <v>23084</v>
      </c>
      <c r="P6385" s="22">
        <v>20124</v>
      </c>
      <c r="Q6385" s="22">
        <v>6</v>
      </c>
      <c r="R6385" s="23">
        <v>43214</v>
      </c>
      <c r="S6385" s="130">
        <f>IFERROR(Table1[[#This Row],[Female Voters]]/Table1[[#This Row],[Female Population]],"0.0%")</f>
        <v>0.85245337720500303</v>
      </c>
      <c r="T6385" s="130">
        <f>IFERROR(Table1[[#This Row],[Male Voters]]/Table1[[#This Row],[Male Population]],"0.0%")</f>
        <v>0.87939507465171374</v>
      </c>
      <c r="U6385" s="130">
        <f>IFERROR(Table1[[#This Row],[Total Voters]]/Table1[[#This Row],[Total Population]],"0.0%")</f>
        <v>0.86449817417082375</v>
      </c>
      <c r="V6385" s="130">
        <f>IFERROR(Table1[[#This Row],[Female Ballots]]/Table1[[#This Row],[Female Population]],"0.0%")</f>
        <v>0.59471813827974762</v>
      </c>
      <c r="W6385" s="130">
        <f>IFERROR(Table1[[#This Row],[Male Ballots]]/Table1[[#This Row],[Male Population]],"0.0%")</f>
        <v>0.6552483146582897</v>
      </c>
      <c r="X6385" s="130">
        <f>IFERROR(Table1[[#This Row],[Total Ballots]]/Table1[[#This Row],[Total Population]],"0.0%")</f>
        <v>0.62154234350344351</v>
      </c>
      <c r="Y6385" s="24">
        <f>Table1[[#This Row],[Female Ballots]]/Table1[[#This Row],[Female Voters]]</f>
        <v>0.69765473887814311</v>
      </c>
      <c r="Z6385" s="24">
        <f>Table1[[#This Row],[Male Ballots]]/Table1[[#This Row],[Male Voters]]</f>
        <v>0.74511255924170616</v>
      </c>
      <c r="AA6385" s="24">
        <f>Table1[[#This Row],[Total Ballots]]/Table1[[#This Row],[Total Voters]]</f>
        <v>0.71896316507503411</v>
      </c>
    </row>
    <row r="6386" spans="1:27" s="12" customFormat="1" x14ac:dyDescent="0.35">
      <c r="A6386" s="19" t="s">
        <v>28</v>
      </c>
      <c r="B6386" s="20">
        <v>2013</v>
      </c>
      <c r="C6386" s="17" t="s">
        <v>82</v>
      </c>
      <c r="D6386" s="20"/>
      <c r="E6386" s="37" t="s">
        <v>74</v>
      </c>
      <c r="F6386" s="34" t="s">
        <v>78</v>
      </c>
      <c r="G6386" s="21" t="s">
        <v>79</v>
      </c>
      <c r="H6386" s="22">
        <v>17051.013799999997</v>
      </c>
      <c r="I6386" s="22">
        <v>16865.0131</v>
      </c>
      <c r="J6386" s="22">
        <v>33916.028099999996</v>
      </c>
      <c r="K6386" s="22">
        <v>14544</v>
      </c>
      <c r="L6386" s="22">
        <v>13788</v>
      </c>
      <c r="M6386" s="22">
        <v>157</v>
      </c>
      <c r="N6386" s="22">
        <v>28489</v>
      </c>
      <c r="O6386" s="22">
        <v>7356</v>
      </c>
      <c r="P6386" s="22">
        <v>6829</v>
      </c>
      <c r="Q6386" s="22">
        <v>93</v>
      </c>
      <c r="R6386" s="23">
        <v>14278</v>
      </c>
      <c r="S6386" s="130">
        <f>IFERROR(Table1[[#This Row],[Female Voters]]/Table1[[#This Row],[Female Population]],"0.0%")</f>
        <v>0.85296980992414673</v>
      </c>
      <c r="T6386" s="130">
        <f>IFERROR(Table1[[#This Row],[Male Voters]]/Table1[[#This Row],[Male Population]],"0.0%")</f>
        <v>0.81755050637938731</v>
      </c>
      <c r="U6386" s="130">
        <f>IFERROR(Table1[[#This Row],[Total Voters]]/Table1[[#This Row],[Total Population]],"0.0%")</f>
        <v>0.83998633082863861</v>
      </c>
      <c r="V6386" s="130">
        <f>IFERROR(Table1[[#This Row],[Female Ballots]]/Table1[[#This Row],[Female Population]],"0.0%")</f>
        <v>0.43141129825371449</v>
      </c>
      <c r="W6386" s="130">
        <f>IFERROR(Table1[[#This Row],[Male Ballots]]/Table1[[#This Row],[Male Population]],"0.0%")</f>
        <v>0.40492112039924832</v>
      </c>
      <c r="X6386" s="130">
        <f>IFERROR(Table1[[#This Row],[Total Ballots]]/Table1[[#This Row],[Total Population]],"0.0%")</f>
        <v>0.42098089899860658</v>
      </c>
      <c r="Y6386" s="24">
        <f>Table1[[#This Row],[Female Ballots]]/Table1[[#This Row],[Female Voters]]</f>
        <v>0.50577557755775582</v>
      </c>
      <c r="Z6386" s="24">
        <f>Table1[[#This Row],[Male Ballots]]/Table1[[#This Row],[Male Voters]]</f>
        <v>0.49528575572961997</v>
      </c>
      <c r="AA6386" s="24">
        <f>Table1[[#This Row],[Total Ballots]]/Table1[[#This Row],[Total Voters]]</f>
        <v>0.50117589244971739</v>
      </c>
    </row>
    <row r="6387" spans="1:27" s="12" customFormat="1" x14ac:dyDescent="0.35">
      <c r="A6387" s="19" t="s">
        <v>28</v>
      </c>
      <c r="B6387" s="20">
        <v>2013</v>
      </c>
      <c r="C6387" s="17" t="s">
        <v>82</v>
      </c>
      <c r="D6387" s="20"/>
      <c r="E6387" s="37" t="s">
        <v>74</v>
      </c>
      <c r="F6387" s="34" t="s">
        <v>78</v>
      </c>
      <c r="G6387" s="21" t="s">
        <v>62</v>
      </c>
      <c r="H6387" s="22">
        <v>1270.9897000000001</v>
      </c>
      <c r="I6387" s="22">
        <v>1444.9873000000002</v>
      </c>
      <c r="J6387" s="22">
        <v>2715.9771000000001</v>
      </c>
      <c r="K6387" s="31">
        <v>1213</v>
      </c>
      <c r="L6387" s="31">
        <v>1195</v>
      </c>
      <c r="M6387" s="31">
        <v>7</v>
      </c>
      <c r="N6387" s="31">
        <v>2415</v>
      </c>
      <c r="O6387" s="22">
        <v>248</v>
      </c>
      <c r="P6387" s="22">
        <v>186</v>
      </c>
      <c r="Q6387" s="22">
        <v>3</v>
      </c>
      <c r="R6387" s="23">
        <v>437</v>
      </c>
      <c r="S6387" s="130">
        <f>IFERROR(Table1[[#This Row],[Female Voters]]/Table1[[#This Row],[Female Population]],"0.0%")</f>
        <v>0.95437437455236651</v>
      </c>
      <c r="T6387" s="130">
        <f>IFERROR(Table1[[#This Row],[Male Voters]]/Table1[[#This Row],[Male Population]],"0.0%")</f>
        <v>0.82699688779271607</v>
      </c>
      <c r="U6387" s="130">
        <f>IFERROR(Table1[[#This Row],[Total Voters]]/Table1[[#This Row],[Total Population]],"0.0%")</f>
        <v>0.8891827548914164</v>
      </c>
      <c r="V6387" s="130">
        <f>IFERROR(Table1[[#This Row],[Female Ballots]]/Table1[[#This Row],[Female Population]],"0.0%")</f>
        <v>0.19512353247237171</v>
      </c>
      <c r="W6387" s="130">
        <f>IFERROR(Table1[[#This Row],[Male Ballots]]/Table1[[#This Row],[Male Population]],"0.0%")</f>
        <v>0.12872085450162779</v>
      </c>
      <c r="X6387" s="130">
        <f>IFERROR(Table1[[#This Row],[Total Ballots]]/Table1[[#This Row],[Total Population]],"0.0%")</f>
        <v>0.16089973659939916</v>
      </c>
      <c r="Y6387" s="24">
        <f>Table1[[#This Row],[Female Ballots]]/Table1[[#This Row],[Female Voters]]</f>
        <v>0.20445177246496291</v>
      </c>
      <c r="Z6387" s="24">
        <f>Table1[[#This Row],[Male Ballots]]/Table1[[#This Row],[Male Voters]]</f>
        <v>0.15564853556485356</v>
      </c>
      <c r="AA6387" s="24">
        <f>Table1[[#This Row],[Total Ballots]]/Table1[[#This Row],[Total Voters]]</f>
        <v>0.18095238095238095</v>
      </c>
    </row>
    <row r="6388" spans="1:27" s="12" customFormat="1" x14ac:dyDescent="0.35">
      <c r="A6388" s="19" t="s">
        <v>28</v>
      </c>
      <c r="B6388" s="20">
        <v>2013</v>
      </c>
      <c r="C6388" s="17" t="s">
        <v>82</v>
      </c>
      <c r="D6388" s="20"/>
      <c r="E6388" s="37" t="s">
        <v>74</v>
      </c>
      <c r="F6388" s="34" t="s">
        <v>78</v>
      </c>
      <c r="G6388" s="21" t="s">
        <v>63</v>
      </c>
      <c r="H6388" s="22">
        <v>1966.9881999999998</v>
      </c>
      <c r="I6388" s="22">
        <v>1851.9917999999998</v>
      </c>
      <c r="J6388" s="22">
        <v>3818.9809999999998</v>
      </c>
      <c r="K6388" s="31">
        <v>1620</v>
      </c>
      <c r="L6388" s="31">
        <v>1489</v>
      </c>
      <c r="M6388" s="31">
        <v>25</v>
      </c>
      <c r="N6388" s="31">
        <v>3134</v>
      </c>
      <c r="O6388" s="22">
        <v>308</v>
      </c>
      <c r="P6388" s="22">
        <v>296</v>
      </c>
      <c r="Q6388" s="22">
        <v>6</v>
      </c>
      <c r="R6388" s="23">
        <v>610</v>
      </c>
      <c r="S6388" s="130">
        <f>IFERROR(Table1[[#This Row],[Female Voters]]/Table1[[#This Row],[Female Population]],"0.0%")</f>
        <v>0.82359416289330067</v>
      </c>
      <c r="T6388" s="130">
        <f>IFERROR(Table1[[#This Row],[Male Voters]]/Table1[[#This Row],[Male Population]],"0.0%")</f>
        <v>0.80399924016942204</v>
      </c>
      <c r="U6388" s="130">
        <f>IFERROR(Table1[[#This Row],[Total Voters]]/Table1[[#This Row],[Total Population]],"0.0%")</f>
        <v>0.82063775651148829</v>
      </c>
      <c r="V6388" s="130">
        <f>IFERROR(Table1[[#This Row],[Female Ballots]]/Table1[[#This Row],[Female Population]],"0.0%")</f>
        <v>0.15658456924144235</v>
      </c>
      <c r="W6388" s="130">
        <f>IFERROR(Table1[[#This Row],[Male Ballots]]/Table1[[#This Row],[Male Population]],"0.0%")</f>
        <v>0.1598279214843176</v>
      </c>
      <c r="X6388" s="130">
        <f>IFERROR(Table1[[#This Row],[Total Ballots]]/Table1[[#This Row],[Total Population]],"0.0%")</f>
        <v>0.15972847207147667</v>
      </c>
      <c r="Y6388" s="24">
        <f>Table1[[#This Row],[Female Ballots]]/Table1[[#This Row],[Female Voters]]</f>
        <v>0.19012345679012346</v>
      </c>
      <c r="Z6388" s="24">
        <f>Table1[[#This Row],[Male Ballots]]/Table1[[#This Row],[Male Voters]]</f>
        <v>0.19879113498992612</v>
      </c>
      <c r="AA6388" s="24">
        <f>Table1[[#This Row],[Total Ballots]]/Table1[[#This Row],[Total Voters]]</f>
        <v>0.19463943841735801</v>
      </c>
    </row>
    <row r="6389" spans="1:27" s="12" customFormat="1" x14ac:dyDescent="0.35">
      <c r="A6389" s="19" t="s">
        <v>28</v>
      </c>
      <c r="B6389" s="20">
        <v>2013</v>
      </c>
      <c r="C6389" s="17" t="s">
        <v>82</v>
      </c>
      <c r="D6389" s="20"/>
      <c r="E6389" s="37" t="s">
        <v>74</v>
      </c>
      <c r="F6389" s="34" t="s">
        <v>78</v>
      </c>
      <c r="G6389" s="21" t="s">
        <v>64</v>
      </c>
      <c r="H6389" s="22">
        <v>2464</v>
      </c>
      <c r="I6389" s="22">
        <v>2386.9970000000003</v>
      </c>
      <c r="J6389" s="22">
        <v>4850.9969999999994</v>
      </c>
      <c r="K6389" s="31">
        <v>1836</v>
      </c>
      <c r="L6389" s="31">
        <v>1684</v>
      </c>
      <c r="M6389" s="31">
        <v>27</v>
      </c>
      <c r="N6389" s="31">
        <v>3547</v>
      </c>
      <c r="O6389" s="22">
        <v>590</v>
      </c>
      <c r="P6389" s="22">
        <v>474</v>
      </c>
      <c r="Q6389" s="22">
        <v>12</v>
      </c>
      <c r="R6389" s="23">
        <v>1076</v>
      </c>
      <c r="S6389" s="130">
        <f>IFERROR(Table1[[#This Row],[Female Voters]]/Table1[[#This Row],[Female Population]],"0.0%")</f>
        <v>0.74512987012987009</v>
      </c>
      <c r="T6389" s="130">
        <f>IFERROR(Table1[[#This Row],[Male Voters]]/Table1[[#This Row],[Male Population]],"0.0%")</f>
        <v>0.70548894699071674</v>
      </c>
      <c r="U6389" s="130">
        <f>IFERROR(Table1[[#This Row],[Total Voters]]/Table1[[#This Row],[Total Population]],"0.0%")</f>
        <v>0.73118989766433595</v>
      </c>
      <c r="V6389" s="130">
        <f>IFERROR(Table1[[#This Row],[Female Ballots]]/Table1[[#This Row],[Female Population]],"0.0%")</f>
        <v>0.23944805194805194</v>
      </c>
      <c r="W6389" s="130">
        <f>IFERROR(Table1[[#This Row],[Male Ballots]]/Table1[[#This Row],[Male Population]],"0.0%")</f>
        <v>0.1985758675021376</v>
      </c>
      <c r="X6389" s="130">
        <f>IFERROR(Table1[[#This Row],[Total Ballots]]/Table1[[#This Row],[Total Population]],"0.0%")</f>
        <v>0.22181007326947433</v>
      </c>
      <c r="Y6389" s="24">
        <f>Table1[[#This Row],[Female Ballots]]/Table1[[#This Row],[Female Voters]]</f>
        <v>0.3213507625272331</v>
      </c>
      <c r="Z6389" s="24">
        <f>Table1[[#This Row],[Male Ballots]]/Table1[[#This Row],[Male Voters]]</f>
        <v>0.28147268408551068</v>
      </c>
      <c r="AA6389" s="24">
        <f>Table1[[#This Row],[Total Ballots]]/Table1[[#This Row],[Total Voters]]</f>
        <v>0.30335494784324779</v>
      </c>
    </row>
    <row r="6390" spans="1:27" s="12" customFormat="1" x14ac:dyDescent="0.35">
      <c r="A6390" s="19" t="s">
        <v>28</v>
      </c>
      <c r="B6390" s="20">
        <v>2013</v>
      </c>
      <c r="C6390" s="17" t="s">
        <v>82</v>
      </c>
      <c r="D6390" s="20"/>
      <c r="E6390" s="37" t="s">
        <v>74</v>
      </c>
      <c r="F6390" s="34" t="s">
        <v>78</v>
      </c>
      <c r="G6390" s="21" t="s">
        <v>65</v>
      </c>
      <c r="H6390" s="22">
        <v>3315.0039999999999</v>
      </c>
      <c r="I6390" s="22">
        <v>3138.0029999999997</v>
      </c>
      <c r="J6390" s="22">
        <v>6453.0069999999996</v>
      </c>
      <c r="K6390" s="31">
        <v>2598</v>
      </c>
      <c r="L6390" s="31">
        <v>2335</v>
      </c>
      <c r="M6390" s="31">
        <v>18</v>
      </c>
      <c r="N6390" s="31">
        <v>4951</v>
      </c>
      <c r="O6390" s="22">
        <v>1197</v>
      </c>
      <c r="P6390" s="22">
        <v>1019</v>
      </c>
      <c r="Q6390" s="22">
        <v>9</v>
      </c>
      <c r="R6390" s="23">
        <v>2225</v>
      </c>
      <c r="S6390" s="130">
        <f>IFERROR(Table1[[#This Row],[Female Voters]]/Table1[[#This Row],[Female Population]],"0.0%")</f>
        <v>0.78370946158737664</v>
      </c>
      <c r="T6390" s="130">
        <f>IFERROR(Table1[[#This Row],[Male Voters]]/Table1[[#This Row],[Male Population]],"0.0%")</f>
        <v>0.74410381379495183</v>
      </c>
      <c r="U6390" s="130">
        <f>IFERROR(Table1[[#This Row],[Total Voters]]/Table1[[#This Row],[Total Population]],"0.0%")</f>
        <v>0.76723921111506621</v>
      </c>
      <c r="V6390" s="130">
        <f>IFERROR(Table1[[#This Row],[Female Ballots]]/Table1[[#This Row],[Female Population]],"0.0%")</f>
        <v>0.36108553715168973</v>
      </c>
      <c r="W6390" s="130">
        <f>IFERROR(Table1[[#This Row],[Male Ballots]]/Table1[[#This Row],[Male Population]],"0.0%")</f>
        <v>0.32472881638417811</v>
      </c>
      <c r="X6390" s="130">
        <f>IFERROR(Table1[[#This Row],[Total Ballots]]/Table1[[#This Row],[Total Population]],"0.0%")</f>
        <v>0.34480049378530042</v>
      </c>
      <c r="Y6390" s="24">
        <f>Table1[[#This Row],[Female Ballots]]/Table1[[#This Row],[Female Voters]]</f>
        <v>0.46073903002309469</v>
      </c>
      <c r="Z6390" s="24">
        <f>Table1[[#This Row],[Male Ballots]]/Table1[[#This Row],[Male Voters]]</f>
        <v>0.43640256959314777</v>
      </c>
      <c r="AA6390" s="24">
        <f>Table1[[#This Row],[Total Ballots]]/Table1[[#This Row],[Total Voters]]</f>
        <v>0.44940416077560091</v>
      </c>
    </row>
    <row r="6391" spans="1:27" s="12" customFormat="1" x14ac:dyDescent="0.35">
      <c r="A6391" s="19" t="s">
        <v>28</v>
      </c>
      <c r="B6391" s="20">
        <v>2013</v>
      </c>
      <c r="C6391" s="17" t="s">
        <v>82</v>
      </c>
      <c r="D6391" s="20"/>
      <c r="E6391" s="37" t="s">
        <v>74</v>
      </c>
      <c r="F6391" s="34" t="s">
        <v>78</v>
      </c>
      <c r="G6391" s="21" t="s">
        <v>66</v>
      </c>
      <c r="H6391" s="22">
        <v>3711.0140000000001</v>
      </c>
      <c r="I6391" s="22">
        <v>3734.0140000000001</v>
      </c>
      <c r="J6391" s="22">
        <v>7445.027</v>
      </c>
      <c r="K6391" s="31">
        <v>3425</v>
      </c>
      <c r="L6391" s="31">
        <v>3215</v>
      </c>
      <c r="M6391" s="31">
        <v>34</v>
      </c>
      <c r="N6391" s="31">
        <v>6674</v>
      </c>
      <c r="O6391" s="22">
        <v>2209</v>
      </c>
      <c r="P6391" s="22">
        <v>1987</v>
      </c>
      <c r="Q6391" s="22">
        <v>24</v>
      </c>
      <c r="R6391" s="23">
        <v>4220</v>
      </c>
      <c r="S6391" s="130">
        <f>IFERROR(Table1[[#This Row],[Female Voters]]/Table1[[#This Row],[Female Population]],"0.0%")</f>
        <v>0.92292834249614797</v>
      </c>
      <c r="T6391" s="130">
        <f>IFERROR(Table1[[#This Row],[Male Voters]]/Table1[[#This Row],[Male Population]],"0.0%")</f>
        <v>0.86100373485477022</v>
      </c>
      <c r="U6391" s="130">
        <f>IFERROR(Table1[[#This Row],[Total Voters]]/Table1[[#This Row],[Total Population]],"0.0%")</f>
        <v>0.8964373131219</v>
      </c>
      <c r="V6391" s="130">
        <f>IFERROR(Table1[[#This Row],[Female Ballots]]/Table1[[#This Row],[Female Population]],"0.0%")</f>
        <v>0.59525509739386595</v>
      </c>
      <c r="W6391" s="130">
        <f>IFERROR(Table1[[#This Row],[Male Ballots]]/Table1[[#This Row],[Male Population]],"0.0%")</f>
        <v>0.53213512322128409</v>
      </c>
      <c r="X6391" s="130">
        <f>IFERROR(Table1[[#This Row],[Total Ballots]]/Table1[[#This Row],[Total Population]],"0.0%")</f>
        <v>0.56682131575882799</v>
      </c>
      <c r="Y6391" s="24">
        <f>Table1[[#This Row],[Female Ballots]]/Table1[[#This Row],[Female Voters]]</f>
        <v>0.64496350364963506</v>
      </c>
      <c r="Z6391" s="24">
        <f>Table1[[#This Row],[Male Ballots]]/Table1[[#This Row],[Male Voters]]</f>
        <v>0.61804043545878695</v>
      </c>
      <c r="AA6391" s="24">
        <f>Table1[[#This Row],[Total Ballots]]/Table1[[#This Row],[Total Voters]]</f>
        <v>0.63230446508840277</v>
      </c>
    </row>
    <row r="6392" spans="1:27" s="12" customFormat="1" x14ac:dyDescent="0.35">
      <c r="A6392" s="19" t="s">
        <v>28</v>
      </c>
      <c r="B6392" s="20">
        <v>2013</v>
      </c>
      <c r="C6392" s="17" t="s">
        <v>82</v>
      </c>
      <c r="D6392" s="20"/>
      <c r="E6392" s="37" t="s">
        <v>74</v>
      </c>
      <c r="F6392" s="34" t="s">
        <v>78</v>
      </c>
      <c r="G6392" s="21" t="s">
        <v>67</v>
      </c>
      <c r="H6392" s="22">
        <v>4323.0178999999998</v>
      </c>
      <c r="I6392" s="22">
        <v>4309.0200000000004</v>
      </c>
      <c r="J6392" s="22">
        <v>8632.0390000000007</v>
      </c>
      <c r="K6392" s="31">
        <v>3852</v>
      </c>
      <c r="L6392" s="31">
        <v>3870</v>
      </c>
      <c r="M6392" s="31">
        <v>46</v>
      </c>
      <c r="N6392" s="31">
        <v>7768</v>
      </c>
      <c r="O6392" s="22">
        <v>2804</v>
      </c>
      <c r="P6392" s="22">
        <v>2867</v>
      </c>
      <c r="Q6392" s="22">
        <v>39</v>
      </c>
      <c r="R6392" s="23">
        <v>5710</v>
      </c>
      <c r="S6392" s="130">
        <f>IFERROR(Table1[[#This Row],[Female Voters]]/Table1[[#This Row],[Female Population]],"0.0%")</f>
        <v>0.89104419391832734</v>
      </c>
      <c r="T6392" s="130">
        <f>IFERROR(Table1[[#This Row],[Male Voters]]/Table1[[#This Row],[Male Population]],"0.0%")</f>
        <v>0.89811604494757502</v>
      </c>
      <c r="U6392" s="130">
        <f>IFERROR(Table1[[#This Row],[Total Voters]]/Table1[[#This Row],[Total Population]],"0.0%")</f>
        <v>0.89990325576610575</v>
      </c>
      <c r="V6392" s="130">
        <f>IFERROR(Table1[[#This Row],[Female Ballots]]/Table1[[#This Row],[Female Population]],"0.0%")</f>
        <v>0.64862095528218844</v>
      </c>
      <c r="W6392" s="130">
        <f>IFERROR(Table1[[#This Row],[Male Ballots]]/Table1[[#This Row],[Male Population]],"0.0%")</f>
        <v>0.66534850151542568</v>
      </c>
      <c r="X6392" s="130">
        <f>IFERROR(Table1[[#This Row],[Total Ballots]]/Table1[[#This Row],[Total Population]],"0.0%")</f>
        <v>0.66148913367977136</v>
      </c>
      <c r="Y6392" s="24">
        <f>Table1[[#This Row],[Female Ballots]]/Table1[[#This Row],[Female Voters]]</f>
        <v>0.72793354101765317</v>
      </c>
      <c r="Z6392" s="24">
        <f>Table1[[#This Row],[Male Ballots]]/Table1[[#This Row],[Male Voters]]</f>
        <v>0.74082687338501296</v>
      </c>
      <c r="AA6392" s="24">
        <f>Table1[[#This Row],[Total Ballots]]/Table1[[#This Row],[Total Voters]]</f>
        <v>0.73506694129763128</v>
      </c>
    </row>
    <row r="6393" spans="1:27" s="12" customFormat="1" x14ac:dyDescent="0.35">
      <c r="A6393" s="19" t="s">
        <v>43</v>
      </c>
      <c r="B6393" s="20">
        <v>2013</v>
      </c>
      <c r="C6393" s="17" t="s">
        <v>82</v>
      </c>
      <c r="D6393" s="20"/>
      <c r="E6393" s="37" t="s">
        <v>73</v>
      </c>
      <c r="F6393" s="34" t="s">
        <v>78</v>
      </c>
      <c r="G6393" s="21" t="s">
        <v>79</v>
      </c>
      <c r="H6393" s="22">
        <v>106065</v>
      </c>
      <c r="I6393" s="22">
        <v>97441</v>
      </c>
      <c r="J6393" s="22">
        <v>203506</v>
      </c>
      <c r="K6393" s="22">
        <v>85888</v>
      </c>
      <c r="L6393" s="22">
        <v>75548</v>
      </c>
      <c r="M6393" s="22">
        <v>50</v>
      </c>
      <c r="N6393" s="22">
        <v>161486</v>
      </c>
      <c r="O6393" s="22">
        <v>38719</v>
      </c>
      <c r="P6393" s="22">
        <v>33295</v>
      </c>
      <c r="Q6393" s="22">
        <v>12</v>
      </c>
      <c r="R6393" s="23">
        <v>72026</v>
      </c>
      <c r="S6393" s="130">
        <f>IFERROR(Table1[[#This Row],[Female Voters]]/Table1[[#This Row],[Female Population]],"0.0%")</f>
        <v>0.80976759534247866</v>
      </c>
      <c r="T6393" s="130">
        <f>IFERROR(Table1[[#This Row],[Male Voters]]/Table1[[#This Row],[Male Population]],"0.0%")</f>
        <v>0.77532045032378571</v>
      </c>
      <c r="U6393" s="130">
        <f>IFERROR(Table1[[#This Row],[Total Voters]]/Table1[[#This Row],[Total Population]],"0.0%")</f>
        <v>0.79351960138767408</v>
      </c>
      <c r="V6393" s="130">
        <f>IFERROR(Table1[[#This Row],[Female Ballots]]/Table1[[#This Row],[Female Population]],"0.0%")</f>
        <v>0.36504973365389148</v>
      </c>
      <c r="W6393" s="130">
        <f>IFERROR(Table1[[#This Row],[Male Ballots]]/Table1[[#This Row],[Male Population]],"0.0%")</f>
        <v>0.3416939481327162</v>
      </c>
      <c r="X6393" s="130">
        <f>IFERROR(Table1[[#This Row],[Total Ballots]]/Table1[[#This Row],[Total Population]],"0.0%")</f>
        <v>0.35392568278085168</v>
      </c>
      <c r="Y6393" s="24">
        <f>Table1[[#This Row],[Female Ballots]]/Table1[[#This Row],[Female Voters]]</f>
        <v>0.45080802906110284</v>
      </c>
      <c r="Z6393" s="24">
        <f>Table1[[#This Row],[Male Ballots]]/Table1[[#This Row],[Male Voters]]</f>
        <v>0.4407131889659554</v>
      </c>
      <c r="AA6393" s="24">
        <f>Table1[[#This Row],[Total Ballots]]/Table1[[#This Row],[Total Voters]]</f>
        <v>0.44602008842871826</v>
      </c>
    </row>
    <row r="6394" spans="1:27" s="12" customFormat="1" x14ac:dyDescent="0.35">
      <c r="A6394" s="19" t="s">
        <v>43</v>
      </c>
      <c r="B6394" s="20">
        <v>2013</v>
      </c>
      <c r="C6394" s="17" t="s">
        <v>82</v>
      </c>
      <c r="D6394" s="20"/>
      <c r="E6394" s="37" t="s">
        <v>73</v>
      </c>
      <c r="F6394" s="34" t="s">
        <v>78</v>
      </c>
      <c r="G6394" s="21" t="s">
        <v>62</v>
      </c>
      <c r="H6394" s="22">
        <v>11614</v>
      </c>
      <c r="I6394" s="22">
        <v>11640</v>
      </c>
      <c r="J6394" s="22">
        <v>23254</v>
      </c>
      <c r="K6394" s="31">
        <v>7598</v>
      </c>
      <c r="L6394" s="31">
        <v>7182</v>
      </c>
      <c r="M6394" s="31">
        <v>12</v>
      </c>
      <c r="N6394" s="31">
        <v>14792</v>
      </c>
      <c r="O6394" s="22">
        <v>1283</v>
      </c>
      <c r="P6394" s="22">
        <v>1161</v>
      </c>
      <c r="Q6394" s="22">
        <v>2</v>
      </c>
      <c r="R6394" s="23">
        <v>2446</v>
      </c>
      <c r="S6394" s="130">
        <f>IFERROR(Table1[[#This Row],[Female Voters]]/Table1[[#This Row],[Female Population]],"0.0%")</f>
        <v>0.65421043568107462</v>
      </c>
      <c r="T6394" s="130">
        <f>IFERROR(Table1[[#This Row],[Male Voters]]/Table1[[#This Row],[Male Population]],"0.0%")</f>
        <v>0.61701030927835054</v>
      </c>
      <c r="U6394" s="130">
        <f>IFERROR(Table1[[#This Row],[Total Voters]]/Table1[[#This Row],[Total Population]],"0.0%")</f>
        <v>0.63610561623806661</v>
      </c>
      <c r="V6394" s="130">
        <f>IFERROR(Table1[[#This Row],[Female Ballots]]/Table1[[#This Row],[Female Population]],"0.0%")</f>
        <v>0.11047012226623042</v>
      </c>
      <c r="W6394" s="130">
        <f>IFERROR(Table1[[#This Row],[Male Ballots]]/Table1[[#This Row],[Male Population]],"0.0%")</f>
        <v>9.974226804123712E-2</v>
      </c>
      <c r="X6394" s="130">
        <f>IFERROR(Table1[[#This Row],[Total Ballots]]/Table1[[#This Row],[Total Population]],"0.0%")</f>
        <v>0.10518620452395287</v>
      </c>
      <c r="Y6394" s="24">
        <f>Table1[[#This Row],[Female Ballots]]/Table1[[#This Row],[Female Voters]]</f>
        <v>0.16886022637536194</v>
      </c>
      <c r="Z6394" s="24">
        <f>Table1[[#This Row],[Male Ballots]]/Table1[[#This Row],[Male Voters]]</f>
        <v>0.16165413533834586</v>
      </c>
      <c r="AA6394" s="24">
        <f>Table1[[#This Row],[Total Ballots]]/Table1[[#This Row],[Total Voters]]</f>
        <v>0.16535965386695511</v>
      </c>
    </row>
    <row r="6395" spans="1:27" s="12" customFormat="1" x14ac:dyDescent="0.35">
      <c r="A6395" s="19" t="s">
        <v>43</v>
      </c>
      <c r="B6395" s="20">
        <v>2013</v>
      </c>
      <c r="C6395" s="17" t="s">
        <v>82</v>
      </c>
      <c r="D6395" s="20"/>
      <c r="E6395" s="37" t="s">
        <v>73</v>
      </c>
      <c r="F6395" s="34" t="s">
        <v>78</v>
      </c>
      <c r="G6395" s="21" t="s">
        <v>63</v>
      </c>
      <c r="H6395" s="22">
        <v>17985</v>
      </c>
      <c r="I6395" s="22">
        <v>17644</v>
      </c>
      <c r="J6395" s="22">
        <v>35629</v>
      </c>
      <c r="K6395" s="31">
        <v>13749</v>
      </c>
      <c r="L6395" s="31">
        <v>12137</v>
      </c>
      <c r="M6395" s="31">
        <v>13</v>
      </c>
      <c r="N6395" s="31">
        <v>25899</v>
      </c>
      <c r="O6395" s="22">
        <v>3031</v>
      </c>
      <c r="P6395" s="22">
        <v>2394</v>
      </c>
      <c r="Q6395" s="22">
        <v>2</v>
      </c>
      <c r="R6395" s="23">
        <v>5427</v>
      </c>
      <c r="S6395" s="130">
        <f>IFERROR(Table1[[#This Row],[Female Voters]]/Table1[[#This Row],[Female Population]],"0.0%")</f>
        <v>0.76447039199332778</v>
      </c>
      <c r="T6395" s="130">
        <f>IFERROR(Table1[[#This Row],[Male Voters]]/Table1[[#This Row],[Male Population]],"0.0%")</f>
        <v>0.68788256631149403</v>
      </c>
      <c r="U6395" s="130">
        <f>IFERROR(Table1[[#This Row],[Total Voters]]/Table1[[#This Row],[Total Population]],"0.0%")</f>
        <v>0.7269078559600326</v>
      </c>
      <c r="V6395" s="130">
        <f>IFERROR(Table1[[#This Row],[Female Ballots]]/Table1[[#This Row],[Female Population]],"0.0%")</f>
        <v>0.1685293299972199</v>
      </c>
      <c r="W6395" s="130">
        <f>IFERROR(Table1[[#This Row],[Male Ballots]]/Table1[[#This Row],[Male Population]],"0.0%")</f>
        <v>0.13568351847653592</v>
      </c>
      <c r="X6395" s="130">
        <f>IFERROR(Table1[[#This Row],[Total Ballots]]/Table1[[#This Row],[Total Population]],"0.0%")</f>
        <v>0.15231973953801678</v>
      </c>
      <c r="Y6395" s="24">
        <f>Table1[[#This Row],[Female Ballots]]/Table1[[#This Row],[Female Voters]]</f>
        <v>0.22045239653793003</v>
      </c>
      <c r="Z6395" s="24">
        <f>Table1[[#This Row],[Male Ballots]]/Table1[[#This Row],[Male Voters]]</f>
        <v>0.19724808437010793</v>
      </c>
      <c r="AA6395" s="24">
        <f>Table1[[#This Row],[Total Ballots]]/Table1[[#This Row],[Total Voters]]</f>
        <v>0.20954477006834241</v>
      </c>
    </row>
    <row r="6396" spans="1:27" s="12" customFormat="1" x14ac:dyDescent="0.35">
      <c r="A6396" s="19" t="s">
        <v>43</v>
      </c>
      <c r="B6396" s="20">
        <v>2013</v>
      </c>
      <c r="C6396" s="17" t="s">
        <v>82</v>
      </c>
      <c r="D6396" s="20"/>
      <c r="E6396" s="37" t="s">
        <v>73</v>
      </c>
      <c r="F6396" s="34" t="s">
        <v>78</v>
      </c>
      <c r="G6396" s="21" t="s">
        <v>64</v>
      </c>
      <c r="H6396" s="22">
        <v>17683</v>
      </c>
      <c r="I6396" s="22">
        <v>17196</v>
      </c>
      <c r="J6396" s="22">
        <v>34879</v>
      </c>
      <c r="K6396" s="31">
        <v>13534</v>
      </c>
      <c r="L6396" s="31">
        <v>12296</v>
      </c>
      <c r="M6396" s="31">
        <v>7</v>
      </c>
      <c r="N6396" s="31">
        <v>25837</v>
      </c>
      <c r="O6396" s="22">
        <v>4225</v>
      </c>
      <c r="P6396" s="22">
        <v>3681</v>
      </c>
      <c r="Q6396" s="22">
        <v>2</v>
      </c>
      <c r="R6396" s="23">
        <v>7908</v>
      </c>
      <c r="S6396" s="130">
        <f>IFERROR(Table1[[#This Row],[Female Voters]]/Table1[[#This Row],[Female Population]],"0.0%")</f>
        <v>0.76536786744330709</v>
      </c>
      <c r="T6396" s="130">
        <f>IFERROR(Table1[[#This Row],[Male Voters]]/Table1[[#This Row],[Male Population]],"0.0%")</f>
        <v>0.71505001163061177</v>
      </c>
      <c r="U6396" s="130">
        <f>IFERROR(Table1[[#This Row],[Total Voters]]/Table1[[#This Row],[Total Population]],"0.0%")</f>
        <v>0.74076091631067409</v>
      </c>
      <c r="V6396" s="130">
        <f>IFERROR(Table1[[#This Row],[Female Ballots]]/Table1[[#This Row],[Female Population]],"0.0%")</f>
        <v>0.23893004580670701</v>
      </c>
      <c r="W6396" s="130">
        <f>IFERROR(Table1[[#This Row],[Male Ballots]]/Table1[[#This Row],[Male Population]],"0.0%")</f>
        <v>0.21406140963014655</v>
      </c>
      <c r="X6396" s="130">
        <f>IFERROR(Table1[[#This Row],[Total Ballots]]/Table1[[#This Row],[Total Population]],"0.0%")</f>
        <v>0.22672668367785773</v>
      </c>
      <c r="Y6396" s="24">
        <f>Table1[[#This Row],[Female Ballots]]/Table1[[#This Row],[Female Voters]]</f>
        <v>0.31217674006206592</v>
      </c>
      <c r="Z6396" s="24">
        <f>Table1[[#This Row],[Male Ballots]]/Table1[[#This Row],[Male Voters]]</f>
        <v>0.29936564736499677</v>
      </c>
      <c r="AA6396" s="24">
        <f>Table1[[#This Row],[Total Ballots]]/Table1[[#This Row],[Total Voters]]</f>
        <v>0.30607268645740604</v>
      </c>
    </row>
    <row r="6397" spans="1:27" s="12" customFormat="1" x14ac:dyDescent="0.35">
      <c r="A6397" s="19" t="s">
        <v>43</v>
      </c>
      <c r="B6397" s="20">
        <v>2013</v>
      </c>
      <c r="C6397" s="17" t="s">
        <v>82</v>
      </c>
      <c r="D6397" s="20"/>
      <c r="E6397" s="37" t="s">
        <v>73</v>
      </c>
      <c r="F6397" s="34" t="s">
        <v>78</v>
      </c>
      <c r="G6397" s="21" t="s">
        <v>65</v>
      </c>
      <c r="H6397" s="22">
        <v>18684</v>
      </c>
      <c r="I6397" s="22">
        <v>17390</v>
      </c>
      <c r="J6397" s="22">
        <v>36074</v>
      </c>
      <c r="K6397" s="31">
        <v>15106</v>
      </c>
      <c r="L6397" s="31">
        <v>13465</v>
      </c>
      <c r="M6397" s="31">
        <v>8</v>
      </c>
      <c r="N6397" s="31">
        <v>28579</v>
      </c>
      <c r="O6397" s="22">
        <v>6498</v>
      </c>
      <c r="P6397" s="22">
        <v>5653</v>
      </c>
      <c r="Q6397" s="22"/>
      <c r="R6397" s="23">
        <v>12151</v>
      </c>
      <c r="S6397" s="130">
        <f>IFERROR(Table1[[#This Row],[Female Voters]]/Table1[[#This Row],[Female Population]],"0.0%")</f>
        <v>0.80849925069578243</v>
      </c>
      <c r="T6397" s="130">
        <f>IFERROR(Table1[[#This Row],[Male Voters]]/Table1[[#This Row],[Male Population]],"0.0%")</f>
        <v>0.77429557216791256</v>
      </c>
      <c r="U6397" s="130">
        <f>IFERROR(Table1[[#This Row],[Total Voters]]/Table1[[#This Row],[Total Population]],"0.0%")</f>
        <v>0.79223263292121748</v>
      </c>
      <c r="V6397" s="130">
        <f>IFERROR(Table1[[#This Row],[Female Ballots]]/Table1[[#This Row],[Female Population]],"0.0%")</f>
        <v>0.34778420038535646</v>
      </c>
      <c r="W6397" s="130">
        <f>IFERROR(Table1[[#This Row],[Male Ballots]]/Table1[[#This Row],[Male Population]],"0.0%")</f>
        <v>0.3250718803910293</v>
      </c>
      <c r="X6397" s="130">
        <f>IFERROR(Table1[[#This Row],[Total Ballots]]/Table1[[#This Row],[Total Population]],"0.0%")</f>
        <v>0.33683539391251316</v>
      </c>
      <c r="Y6397" s="24">
        <f>Table1[[#This Row],[Female Ballots]]/Table1[[#This Row],[Female Voters]]</f>
        <v>0.43016020124453858</v>
      </c>
      <c r="Z6397" s="24">
        <f>Table1[[#This Row],[Male Ballots]]/Table1[[#This Row],[Male Voters]]</f>
        <v>0.41982918678054215</v>
      </c>
      <c r="AA6397" s="24">
        <f>Table1[[#This Row],[Total Ballots]]/Table1[[#This Row],[Total Voters]]</f>
        <v>0.42517232933272681</v>
      </c>
    </row>
    <row r="6398" spans="1:27" s="12" customFormat="1" x14ac:dyDescent="0.35">
      <c r="A6398" s="19" t="s">
        <v>43</v>
      </c>
      <c r="B6398" s="20">
        <v>2013</v>
      </c>
      <c r="C6398" s="17" t="s">
        <v>82</v>
      </c>
      <c r="D6398" s="20"/>
      <c r="E6398" s="37" t="s">
        <v>73</v>
      </c>
      <c r="F6398" s="34" t="s">
        <v>78</v>
      </c>
      <c r="G6398" s="21" t="s">
        <v>66</v>
      </c>
      <c r="H6398" s="22">
        <v>18552</v>
      </c>
      <c r="I6398" s="22">
        <v>16402</v>
      </c>
      <c r="J6398" s="22">
        <v>34954</v>
      </c>
      <c r="K6398" s="31">
        <v>17158</v>
      </c>
      <c r="L6398" s="31">
        <v>14490</v>
      </c>
      <c r="M6398" s="31">
        <v>3</v>
      </c>
      <c r="N6398" s="31">
        <v>31651</v>
      </c>
      <c r="O6398" s="22">
        <v>10392</v>
      </c>
      <c r="P6398" s="22">
        <v>8601</v>
      </c>
      <c r="Q6398" s="22">
        <v>1</v>
      </c>
      <c r="R6398" s="23">
        <v>18994</v>
      </c>
      <c r="S6398" s="130">
        <f>IFERROR(Table1[[#This Row],[Female Voters]]/Table1[[#This Row],[Female Population]],"0.0%")</f>
        <v>0.92485985338507981</v>
      </c>
      <c r="T6398" s="130">
        <f>IFERROR(Table1[[#This Row],[Male Voters]]/Table1[[#This Row],[Male Population]],"0.0%")</f>
        <v>0.88342885014022676</v>
      </c>
      <c r="U6398" s="130">
        <f>IFERROR(Table1[[#This Row],[Total Voters]]/Table1[[#This Row],[Total Population]],"0.0%")</f>
        <v>0.9055043771814385</v>
      </c>
      <c r="V6398" s="130">
        <f>IFERROR(Table1[[#This Row],[Female Ballots]]/Table1[[#This Row],[Female Population]],"0.0%")</f>
        <v>0.56015523932729627</v>
      </c>
      <c r="W6398" s="130">
        <f>IFERROR(Table1[[#This Row],[Male Ballots]]/Table1[[#This Row],[Male Population]],"0.0%")</f>
        <v>0.52438726984514084</v>
      </c>
      <c r="X6398" s="130">
        <f>IFERROR(Table1[[#This Row],[Total Ballots]]/Table1[[#This Row],[Total Population]],"0.0%")</f>
        <v>0.54339989700749558</v>
      </c>
      <c r="Y6398" s="24">
        <f>Table1[[#This Row],[Female Ballots]]/Table1[[#This Row],[Female Voters]]</f>
        <v>0.60566499592027045</v>
      </c>
      <c r="Z6398" s="24">
        <f>Table1[[#This Row],[Male Ballots]]/Table1[[#This Row],[Male Voters]]</f>
        <v>0.59358178053830224</v>
      </c>
      <c r="AA6398" s="24">
        <f>Table1[[#This Row],[Total Ballots]]/Table1[[#This Row],[Total Voters]]</f>
        <v>0.60010742156645924</v>
      </c>
    </row>
    <row r="6399" spans="1:27" s="12" customFormat="1" x14ac:dyDescent="0.35">
      <c r="A6399" s="19" t="s">
        <v>43</v>
      </c>
      <c r="B6399" s="20">
        <v>2013</v>
      </c>
      <c r="C6399" s="17" t="s">
        <v>82</v>
      </c>
      <c r="D6399" s="20"/>
      <c r="E6399" s="37" t="s">
        <v>73</v>
      </c>
      <c r="F6399" s="34" t="s">
        <v>78</v>
      </c>
      <c r="G6399" s="21" t="s">
        <v>67</v>
      </c>
      <c r="H6399" s="22">
        <v>21547</v>
      </c>
      <c r="I6399" s="22">
        <v>17169</v>
      </c>
      <c r="J6399" s="22">
        <v>38716</v>
      </c>
      <c r="K6399" s="31">
        <v>18743</v>
      </c>
      <c r="L6399" s="31">
        <v>15978</v>
      </c>
      <c r="M6399" s="31">
        <v>7</v>
      </c>
      <c r="N6399" s="31">
        <v>34728</v>
      </c>
      <c r="O6399" s="22">
        <v>13290</v>
      </c>
      <c r="P6399" s="22">
        <v>11805</v>
      </c>
      <c r="Q6399" s="22">
        <v>5</v>
      </c>
      <c r="R6399" s="23">
        <v>25100</v>
      </c>
      <c r="S6399" s="130">
        <f>IFERROR(Table1[[#This Row],[Female Voters]]/Table1[[#This Row],[Female Population]],"0.0%")</f>
        <v>0.86986587459971221</v>
      </c>
      <c r="T6399" s="130">
        <f>IFERROR(Table1[[#This Row],[Male Voters]]/Table1[[#This Row],[Male Population]],"0.0%")</f>
        <v>0.93063078804822641</v>
      </c>
      <c r="U6399" s="130">
        <f>IFERROR(Table1[[#This Row],[Total Voters]]/Table1[[#This Row],[Total Population]],"0.0%")</f>
        <v>0.89699349106312631</v>
      </c>
      <c r="V6399" s="130">
        <f>IFERROR(Table1[[#This Row],[Female Ballots]]/Table1[[#This Row],[Female Population]],"0.0%")</f>
        <v>0.61679120063117832</v>
      </c>
      <c r="W6399" s="130">
        <f>IFERROR(Table1[[#This Row],[Male Ballots]]/Table1[[#This Row],[Male Population]],"0.0%")</f>
        <v>0.68757644591997202</v>
      </c>
      <c r="X6399" s="130">
        <f>IFERROR(Table1[[#This Row],[Total Ballots]]/Table1[[#This Row],[Total Population]],"0.0%")</f>
        <v>0.64831077590660191</v>
      </c>
      <c r="Y6399" s="24">
        <f>Table1[[#This Row],[Female Ballots]]/Table1[[#This Row],[Female Voters]]</f>
        <v>0.70906471749453126</v>
      </c>
      <c r="Z6399" s="24">
        <f>Table1[[#This Row],[Male Ballots]]/Table1[[#This Row],[Male Voters]]</f>
        <v>0.73882838903492298</v>
      </c>
      <c r="AA6399" s="24">
        <f>Table1[[#This Row],[Total Ballots]]/Table1[[#This Row],[Total Voters]]</f>
        <v>0.72275973278046535</v>
      </c>
    </row>
    <row r="6400" spans="1:27" s="12" customFormat="1" x14ac:dyDescent="0.35">
      <c r="A6400" s="19" t="s">
        <v>26</v>
      </c>
      <c r="B6400" s="20">
        <v>2013</v>
      </c>
      <c r="C6400" s="17" t="s">
        <v>82</v>
      </c>
      <c r="D6400" s="20"/>
      <c r="E6400" s="37" t="s">
        <v>73</v>
      </c>
      <c r="F6400" s="34" t="s">
        <v>78</v>
      </c>
      <c r="G6400" s="21" t="s">
        <v>79</v>
      </c>
      <c r="H6400" s="22">
        <v>1669.99809</v>
      </c>
      <c r="I6400" s="22">
        <v>1649.99856</v>
      </c>
      <c r="J6400" s="22">
        <v>3319.9965000000002</v>
      </c>
      <c r="K6400" s="22">
        <v>1465</v>
      </c>
      <c r="L6400" s="22">
        <v>1449</v>
      </c>
      <c r="M6400" s="22">
        <v>0</v>
      </c>
      <c r="N6400" s="22">
        <v>2914</v>
      </c>
      <c r="O6400" s="22">
        <v>948</v>
      </c>
      <c r="P6400" s="22">
        <v>923</v>
      </c>
      <c r="Q6400" s="22">
        <v>0</v>
      </c>
      <c r="R6400" s="23">
        <v>1871</v>
      </c>
      <c r="S6400" s="130">
        <f>IFERROR(Table1[[#This Row],[Female Voters]]/Table1[[#This Row],[Female Population]],"0.0%")</f>
        <v>0.87724651229990325</v>
      </c>
      <c r="T6400" s="130">
        <f>IFERROR(Table1[[#This Row],[Male Voters]]/Table1[[#This Row],[Male Population]],"0.0%")</f>
        <v>0.87818258459571019</v>
      </c>
      <c r="U6400" s="130">
        <f>IFERROR(Table1[[#This Row],[Total Voters]]/Table1[[#This Row],[Total Population]],"0.0%")</f>
        <v>0.87771176867204526</v>
      </c>
      <c r="V6400" s="130">
        <f>IFERROR(Table1[[#This Row],[Female Ballots]]/Table1[[#This Row],[Female Population]],"0.0%")</f>
        <v>0.5676653199046473</v>
      </c>
      <c r="W6400" s="130">
        <f>IFERROR(Table1[[#This Row],[Male Ballots]]/Table1[[#This Row],[Male Population]],"0.0%")</f>
        <v>0.55939442759271252</v>
      </c>
      <c r="X6400" s="130">
        <f>IFERROR(Table1[[#This Row],[Total Ballots]]/Table1[[#This Row],[Total Population]],"0.0%")</f>
        <v>0.56355481097645732</v>
      </c>
      <c r="Y6400" s="24">
        <f>Table1[[#This Row],[Female Ballots]]/Table1[[#This Row],[Female Voters]]</f>
        <v>0.64709897610921496</v>
      </c>
      <c r="Z6400" s="24">
        <f>Table1[[#This Row],[Male Ballots]]/Table1[[#This Row],[Male Voters]]</f>
        <v>0.63699102829537613</v>
      </c>
      <c r="AA6400" s="24">
        <f>Table1[[#This Row],[Total Ballots]]/Table1[[#This Row],[Total Voters]]</f>
        <v>0.64207275223061089</v>
      </c>
    </row>
    <row r="6401" spans="1:27" s="12" customFormat="1" x14ac:dyDescent="0.35">
      <c r="A6401" s="19" t="s">
        <v>26</v>
      </c>
      <c r="B6401" s="20">
        <v>2013</v>
      </c>
      <c r="C6401" s="17" t="s">
        <v>82</v>
      </c>
      <c r="D6401" s="20"/>
      <c r="E6401" s="37" t="s">
        <v>73</v>
      </c>
      <c r="F6401" s="34" t="s">
        <v>78</v>
      </c>
      <c r="G6401" s="21" t="s">
        <v>62</v>
      </c>
      <c r="H6401" s="22">
        <v>87.999660000000006</v>
      </c>
      <c r="I6401" s="22">
        <v>95.999949999999998</v>
      </c>
      <c r="J6401" s="22">
        <v>183.99959999999999</v>
      </c>
      <c r="K6401" s="31">
        <v>95</v>
      </c>
      <c r="L6401" s="31">
        <v>98</v>
      </c>
      <c r="M6401" s="31"/>
      <c r="N6401" s="31">
        <v>193</v>
      </c>
      <c r="O6401" s="22">
        <v>35</v>
      </c>
      <c r="P6401" s="22">
        <v>32</v>
      </c>
      <c r="Q6401" s="22"/>
      <c r="R6401" s="23">
        <v>67</v>
      </c>
      <c r="S6401" s="130">
        <f>IFERROR(Table1[[#This Row],[Female Voters]]/Table1[[#This Row],[Female Population]],"0.0%")</f>
        <v>1.079549625532644</v>
      </c>
      <c r="T6401" s="130">
        <f>IFERROR(Table1[[#This Row],[Male Voters]]/Table1[[#This Row],[Male Population]],"0.0%")</f>
        <v>1.0208338650176381</v>
      </c>
      <c r="U6401" s="130">
        <f>IFERROR(Table1[[#This Row],[Total Voters]]/Table1[[#This Row],[Total Population]],"0.0%")</f>
        <v>1.0489153237289648</v>
      </c>
      <c r="V6401" s="130">
        <f>IFERROR(Table1[[#This Row],[Female Ballots]]/Table1[[#This Row],[Female Population]],"0.0%")</f>
        <v>0.39772880940676358</v>
      </c>
      <c r="W6401" s="130">
        <f>IFERROR(Table1[[#This Row],[Male Ballots]]/Table1[[#This Row],[Male Population]],"0.0%")</f>
        <v>0.3333335069445349</v>
      </c>
      <c r="X6401" s="130">
        <f>IFERROR(Table1[[#This Row],[Total Ballots]]/Table1[[#This Row],[Total Population]],"0.0%")</f>
        <v>0.36413122637223128</v>
      </c>
      <c r="Y6401" s="24">
        <f>Table1[[#This Row],[Female Ballots]]/Table1[[#This Row],[Female Voters]]</f>
        <v>0.36842105263157893</v>
      </c>
      <c r="Z6401" s="24">
        <f>Table1[[#This Row],[Male Ballots]]/Table1[[#This Row],[Male Voters]]</f>
        <v>0.32653061224489793</v>
      </c>
      <c r="AA6401" s="24">
        <f>Table1[[#This Row],[Total Ballots]]/Table1[[#This Row],[Total Voters]]</f>
        <v>0.34715025906735753</v>
      </c>
    </row>
    <row r="6402" spans="1:27" s="12" customFormat="1" x14ac:dyDescent="0.35">
      <c r="A6402" s="19" t="s">
        <v>26</v>
      </c>
      <c r="B6402" s="20">
        <v>2013</v>
      </c>
      <c r="C6402" s="17" t="s">
        <v>82</v>
      </c>
      <c r="D6402" s="20"/>
      <c r="E6402" s="37" t="s">
        <v>73</v>
      </c>
      <c r="F6402" s="34" t="s">
        <v>78</v>
      </c>
      <c r="G6402" s="21" t="s">
        <v>63</v>
      </c>
      <c r="H6402" s="22">
        <v>151.99914000000001</v>
      </c>
      <c r="I6402" s="22">
        <v>159.99943000000002</v>
      </c>
      <c r="J6402" s="22">
        <v>311.99860000000001</v>
      </c>
      <c r="K6402" s="31">
        <v>136</v>
      </c>
      <c r="L6402" s="31">
        <v>131</v>
      </c>
      <c r="M6402" s="31"/>
      <c r="N6402" s="31">
        <v>267</v>
      </c>
      <c r="O6402" s="22">
        <v>38</v>
      </c>
      <c r="P6402" s="22">
        <v>47</v>
      </c>
      <c r="Q6402" s="22"/>
      <c r="R6402" s="23">
        <v>85</v>
      </c>
      <c r="S6402" s="130">
        <f>IFERROR(Table1[[#This Row],[Female Voters]]/Table1[[#This Row],[Female Population]],"0.0%")</f>
        <v>0.89474190446077517</v>
      </c>
      <c r="T6402" s="130">
        <f>IFERROR(Table1[[#This Row],[Male Voters]]/Table1[[#This Row],[Male Population]],"0.0%")</f>
        <v>0.81875291680726603</v>
      </c>
      <c r="U6402" s="130">
        <f>IFERROR(Table1[[#This Row],[Total Voters]]/Table1[[#This Row],[Total Population]],"0.0%")</f>
        <v>0.85577307077659959</v>
      </c>
      <c r="V6402" s="130">
        <f>IFERROR(Table1[[#This Row],[Female Ballots]]/Table1[[#This Row],[Female Population]],"0.0%")</f>
        <v>0.25000141448168717</v>
      </c>
      <c r="W6402" s="130">
        <f>IFERROR(Table1[[#This Row],[Male Ballots]]/Table1[[#This Row],[Male Population]],"0.0%")</f>
        <v>0.29375104648810307</v>
      </c>
      <c r="X6402" s="130">
        <f>IFERROR(Table1[[#This Row],[Total Ballots]]/Table1[[#This Row],[Total Population]],"0.0%")</f>
        <v>0.27243711991015346</v>
      </c>
      <c r="Y6402" s="24">
        <f>Table1[[#This Row],[Female Ballots]]/Table1[[#This Row],[Female Voters]]</f>
        <v>0.27941176470588236</v>
      </c>
      <c r="Z6402" s="24">
        <f>Table1[[#This Row],[Male Ballots]]/Table1[[#This Row],[Male Voters]]</f>
        <v>0.35877862595419846</v>
      </c>
      <c r="AA6402" s="24">
        <f>Table1[[#This Row],[Total Ballots]]/Table1[[#This Row],[Total Voters]]</f>
        <v>0.31835205992509363</v>
      </c>
    </row>
    <row r="6403" spans="1:27" s="12" customFormat="1" x14ac:dyDescent="0.35">
      <c r="A6403" s="19" t="s">
        <v>26</v>
      </c>
      <c r="B6403" s="20">
        <v>2013</v>
      </c>
      <c r="C6403" s="17" t="s">
        <v>82</v>
      </c>
      <c r="D6403" s="20"/>
      <c r="E6403" s="37" t="s">
        <v>73</v>
      </c>
      <c r="F6403" s="34" t="s">
        <v>78</v>
      </c>
      <c r="G6403" s="21" t="s">
        <v>64</v>
      </c>
      <c r="H6403" s="22">
        <v>193.99992</v>
      </c>
      <c r="I6403" s="22">
        <v>189.99999</v>
      </c>
      <c r="J6403" s="22">
        <v>383.99990000000003</v>
      </c>
      <c r="K6403" s="31">
        <v>160</v>
      </c>
      <c r="L6403" s="31">
        <v>164</v>
      </c>
      <c r="M6403" s="31"/>
      <c r="N6403" s="31">
        <v>324</v>
      </c>
      <c r="O6403" s="22">
        <v>80</v>
      </c>
      <c r="P6403" s="22">
        <v>67</v>
      </c>
      <c r="Q6403" s="22"/>
      <c r="R6403" s="23">
        <v>147</v>
      </c>
      <c r="S6403" s="130">
        <f>IFERROR(Table1[[#This Row],[Female Voters]]/Table1[[#This Row],[Female Population]],"0.0%")</f>
        <v>0.82474260814128164</v>
      </c>
      <c r="T6403" s="130">
        <f>IFERROR(Table1[[#This Row],[Male Voters]]/Table1[[#This Row],[Male Population]],"0.0%")</f>
        <v>0.86315794016620739</v>
      </c>
      <c r="U6403" s="130">
        <f>IFERROR(Table1[[#This Row],[Total Voters]]/Table1[[#This Row],[Total Population]],"0.0%")</f>
        <v>0.84375021972661968</v>
      </c>
      <c r="V6403" s="130">
        <f>IFERROR(Table1[[#This Row],[Female Ballots]]/Table1[[#This Row],[Female Population]],"0.0%")</f>
        <v>0.41237130407064082</v>
      </c>
      <c r="W6403" s="130">
        <f>IFERROR(Table1[[#This Row],[Male Ballots]]/Table1[[#This Row],[Male Population]],"0.0%")</f>
        <v>0.35263159750692619</v>
      </c>
      <c r="X6403" s="130">
        <f>IFERROR(Table1[[#This Row],[Total Ballots]]/Table1[[#This Row],[Total Population]],"0.0%")</f>
        <v>0.38281259969078113</v>
      </c>
      <c r="Y6403" s="24">
        <f>Table1[[#This Row],[Female Ballots]]/Table1[[#This Row],[Female Voters]]</f>
        <v>0.5</v>
      </c>
      <c r="Z6403" s="24">
        <f>Table1[[#This Row],[Male Ballots]]/Table1[[#This Row],[Male Voters]]</f>
        <v>0.40853658536585363</v>
      </c>
      <c r="AA6403" s="24">
        <f>Table1[[#This Row],[Total Ballots]]/Table1[[#This Row],[Total Voters]]</f>
        <v>0.45370370370370372</v>
      </c>
    </row>
    <row r="6404" spans="1:27" s="12" customFormat="1" x14ac:dyDescent="0.35">
      <c r="A6404" s="19" t="s">
        <v>26</v>
      </c>
      <c r="B6404" s="20">
        <v>2013</v>
      </c>
      <c r="C6404" s="17" t="s">
        <v>82</v>
      </c>
      <c r="D6404" s="20"/>
      <c r="E6404" s="37" t="s">
        <v>73</v>
      </c>
      <c r="F6404" s="34" t="s">
        <v>78</v>
      </c>
      <c r="G6404" s="21" t="s">
        <v>65</v>
      </c>
      <c r="H6404" s="22">
        <v>276.99979999999999</v>
      </c>
      <c r="I6404" s="22">
        <v>275.99940000000004</v>
      </c>
      <c r="J6404" s="22">
        <v>552.9991</v>
      </c>
      <c r="K6404" s="31">
        <v>209</v>
      </c>
      <c r="L6404" s="31">
        <v>205</v>
      </c>
      <c r="M6404" s="31"/>
      <c r="N6404" s="31">
        <v>414</v>
      </c>
      <c r="O6404" s="22">
        <v>113</v>
      </c>
      <c r="P6404" s="22">
        <v>121</v>
      </c>
      <c r="Q6404" s="22"/>
      <c r="R6404" s="23">
        <v>234</v>
      </c>
      <c r="S6404" s="130">
        <f>IFERROR(Table1[[#This Row],[Female Voters]]/Table1[[#This Row],[Female Population]],"0.0%")</f>
        <v>0.75451318015392066</v>
      </c>
      <c r="T6404" s="130">
        <f>IFERROR(Table1[[#This Row],[Male Voters]]/Table1[[#This Row],[Male Population]],"0.0%")</f>
        <v>0.74275523787370545</v>
      </c>
      <c r="U6404" s="130">
        <f>IFERROR(Table1[[#This Row],[Total Voters]]/Table1[[#This Row],[Total Population]],"0.0%")</f>
        <v>0.7486449797115402</v>
      </c>
      <c r="V6404" s="130">
        <f>IFERROR(Table1[[#This Row],[Female Ballots]]/Table1[[#This Row],[Female Population]],"0.0%")</f>
        <v>0.40794253281049303</v>
      </c>
      <c r="W6404" s="130">
        <f>IFERROR(Table1[[#This Row],[Male Ballots]]/Table1[[#This Row],[Male Population]],"0.0%")</f>
        <v>0.43840675015960173</v>
      </c>
      <c r="X6404" s="130">
        <f>IFERROR(Table1[[#This Row],[Total Ballots]]/Table1[[#This Row],[Total Population]],"0.0%")</f>
        <v>0.42314716244565315</v>
      </c>
      <c r="Y6404" s="24">
        <f>Table1[[#This Row],[Female Ballots]]/Table1[[#This Row],[Female Voters]]</f>
        <v>0.54066985645933019</v>
      </c>
      <c r="Z6404" s="24">
        <f>Table1[[#This Row],[Male Ballots]]/Table1[[#This Row],[Male Voters]]</f>
        <v>0.59024390243902436</v>
      </c>
      <c r="AA6404" s="24">
        <f>Table1[[#This Row],[Total Ballots]]/Table1[[#This Row],[Total Voters]]</f>
        <v>0.56521739130434778</v>
      </c>
    </row>
    <row r="6405" spans="1:27" s="12" customFormat="1" x14ac:dyDescent="0.35">
      <c r="A6405" s="19" t="s">
        <v>26</v>
      </c>
      <c r="B6405" s="20">
        <v>2013</v>
      </c>
      <c r="C6405" s="17" t="s">
        <v>82</v>
      </c>
      <c r="D6405" s="20"/>
      <c r="E6405" s="37" t="s">
        <v>73</v>
      </c>
      <c r="F6405" s="34" t="s">
        <v>78</v>
      </c>
      <c r="G6405" s="21" t="s">
        <v>66</v>
      </c>
      <c r="H6405" s="22">
        <v>394.99969999999996</v>
      </c>
      <c r="I6405" s="22">
        <v>375.99979999999999</v>
      </c>
      <c r="J6405" s="22">
        <v>770.9996000000001</v>
      </c>
      <c r="K6405" s="31">
        <v>324</v>
      </c>
      <c r="L6405" s="31">
        <v>310</v>
      </c>
      <c r="M6405" s="31"/>
      <c r="N6405" s="31">
        <v>634</v>
      </c>
      <c r="O6405" s="22">
        <v>239</v>
      </c>
      <c r="P6405" s="22">
        <v>215</v>
      </c>
      <c r="Q6405" s="22"/>
      <c r="R6405" s="23">
        <v>454</v>
      </c>
      <c r="S6405" s="130">
        <f>IFERROR(Table1[[#This Row],[Female Voters]]/Table1[[#This Row],[Female Population]],"0.0%")</f>
        <v>0.82025378753452227</v>
      </c>
      <c r="T6405" s="130">
        <f>IFERROR(Table1[[#This Row],[Male Voters]]/Table1[[#This Row],[Male Population]],"0.0%")</f>
        <v>0.82446852365347001</v>
      </c>
      <c r="U6405" s="130">
        <f>IFERROR(Table1[[#This Row],[Total Voters]]/Table1[[#This Row],[Total Population]],"0.0%")</f>
        <v>0.82230911663248585</v>
      </c>
      <c r="V6405" s="130">
        <f>IFERROR(Table1[[#This Row],[Female Ballots]]/Table1[[#This Row],[Female Population]],"0.0%")</f>
        <v>0.60506375068132967</v>
      </c>
      <c r="W6405" s="130">
        <f>IFERROR(Table1[[#This Row],[Male Ballots]]/Table1[[#This Row],[Male Population]],"0.0%")</f>
        <v>0.5718088147919228</v>
      </c>
      <c r="X6405" s="130">
        <f>IFERROR(Table1[[#This Row],[Total Ballots]]/Table1[[#This Row],[Total Population]],"0.0%")</f>
        <v>0.58884596049077065</v>
      </c>
      <c r="Y6405" s="24">
        <f>Table1[[#This Row],[Female Ballots]]/Table1[[#This Row],[Female Voters]]</f>
        <v>0.73765432098765427</v>
      </c>
      <c r="Z6405" s="24">
        <f>Table1[[#This Row],[Male Ballots]]/Table1[[#This Row],[Male Voters]]</f>
        <v>0.69354838709677424</v>
      </c>
      <c r="AA6405" s="24">
        <f>Table1[[#This Row],[Total Ballots]]/Table1[[#This Row],[Total Voters]]</f>
        <v>0.71608832807570977</v>
      </c>
    </row>
    <row r="6406" spans="1:27" s="12" customFormat="1" x14ac:dyDescent="0.35">
      <c r="A6406" s="19" t="s">
        <v>26</v>
      </c>
      <c r="B6406" s="20">
        <v>2013</v>
      </c>
      <c r="C6406" s="17" t="s">
        <v>82</v>
      </c>
      <c r="D6406" s="20"/>
      <c r="E6406" s="37" t="s">
        <v>73</v>
      </c>
      <c r="F6406" s="34" t="s">
        <v>78</v>
      </c>
      <c r="G6406" s="21" t="s">
        <v>67</v>
      </c>
      <c r="H6406" s="22">
        <v>563.99986999999999</v>
      </c>
      <c r="I6406" s="22">
        <v>551.99999000000003</v>
      </c>
      <c r="J6406" s="22">
        <v>1115.9997000000001</v>
      </c>
      <c r="K6406" s="31">
        <v>541</v>
      </c>
      <c r="L6406" s="31">
        <v>541</v>
      </c>
      <c r="M6406" s="31"/>
      <c r="N6406" s="31">
        <v>1082</v>
      </c>
      <c r="O6406" s="22">
        <v>443</v>
      </c>
      <c r="P6406" s="22">
        <v>441</v>
      </c>
      <c r="Q6406" s="22"/>
      <c r="R6406" s="23">
        <v>884</v>
      </c>
      <c r="S6406" s="130">
        <f>IFERROR(Table1[[#This Row],[Female Voters]]/Table1[[#This Row],[Female Population]],"0.0%")</f>
        <v>0.95922007925285513</v>
      </c>
      <c r="T6406" s="130">
        <f>IFERROR(Table1[[#This Row],[Male Voters]]/Table1[[#This Row],[Male Population]],"0.0%")</f>
        <v>0.98007248152305215</v>
      </c>
      <c r="U6406" s="130">
        <f>IFERROR(Table1[[#This Row],[Total Voters]]/Table1[[#This Row],[Total Population]],"0.0%")</f>
        <v>0.96953431080671426</v>
      </c>
      <c r="V6406" s="130">
        <f>IFERROR(Table1[[#This Row],[Female Ballots]]/Table1[[#This Row],[Female Population]],"0.0%")</f>
        <v>0.78546117395381676</v>
      </c>
      <c r="W6406" s="130">
        <f>IFERROR(Table1[[#This Row],[Male Ballots]]/Table1[[#This Row],[Male Population]],"0.0%")</f>
        <v>0.7989130579513235</v>
      </c>
      <c r="X6406" s="130">
        <f>IFERROR(Table1[[#This Row],[Total Ballots]]/Table1[[#This Row],[Total Population]],"0.0%")</f>
        <v>0.79211490827461684</v>
      </c>
      <c r="Y6406" s="24">
        <f>Table1[[#This Row],[Female Ballots]]/Table1[[#This Row],[Female Voters]]</f>
        <v>0.81885397412199634</v>
      </c>
      <c r="Z6406" s="24">
        <f>Table1[[#This Row],[Male Ballots]]/Table1[[#This Row],[Male Voters]]</f>
        <v>0.81515711645101663</v>
      </c>
      <c r="AA6406" s="24">
        <f>Table1[[#This Row],[Total Ballots]]/Table1[[#This Row],[Total Voters]]</f>
        <v>0.81700554528650648</v>
      </c>
    </row>
    <row r="6407" spans="1:27" s="12" customFormat="1" x14ac:dyDescent="0.35">
      <c r="A6407" s="19" t="s">
        <v>45</v>
      </c>
      <c r="B6407" s="20">
        <v>2013</v>
      </c>
      <c r="C6407" s="17" t="s">
        <v>82</v>
      </c>
      <c r="D6407" s="20"/>
      <c r="E6407" s="37" t="s">
        <v>73</v>
      </c>
      <c r="F6407" s="34" t="s">
        <v>78</v>
      </c>
      <c r="G6407" s="21" t="s">
        <v>79</v>
      </c>
      <c r="H6407" s="22">
        <v>22883.906999999999</v>
      </c>
      <c r="I6407" s="22">
        <v>23634.957399999999</v>
      </c>
      <c r="J6407" s="22">
        <v>46518.868000000002</v>
      </c>
      <c r="K6407" s="22">
        <v>16863</v>
      </c>
      <c r="L6407" s="22">
        <v>14901</v>
      </c>
      <c r="M6407" s="22">
        <v>22</v>
      </c>
      <c r="N6407" s="22">
        <v>31786</v>
      </c>
      <c r="O6407" s="22">
        <v>7659</v>
      </c>
      <c r="P6407" s="22">
        <v>6678</v>
      </c>
      <c r="Q6407" s="22">
        <v>11</v>
      </c>
      <c r="R6407" s="23">
        <v>14348</v>
      </c>
      <c r="S6407" s="130">
        <f>IFERROR(Table1[[#This Row],[Female Voters]]/Table1[[#This Row],[Female Population]],"0.0%")</f>
        <v>0.73689339849178725</v>
      </c>
      <c r="T6407" s="130">
        <f>IFERROR(Table1[[#This Row],[Male Voters]]/Table1[[#This Row],[Male Population]],"0.0%")</f>
        <v>0.63046443231583738</v>
      </c>
      <c r="U6407" s="130">
        <f>IFERROR(Table1[[#This Row],[Total Voters]]/Table1[[#This Row],[Total Population]],"0.0%")</f>
        <v>0.68329263730149237</v>
      </c>
      <c r="V6407" s="130">
        <f>IFERROR(Table1[[#This Row],[Female Ballots]]/Table1[[#This Row],[Female Population]],"0.0%")</f>
        <v>0.33468935177895981</v>
      </c>
      <c r="W6407" s="130">
        <f>IFERROR(Table1[[#This Row],[Male Ballots]]/Table1[[#This Row],[Male Population]],"0.0%")</f>
        <v>0.28254757929032698</v>
      </c>
      <c r="X6407" s="130">
        <f>IFERROR(Table1[[#This Row],[Total Ballots]]/Table1[[#This Row],[Total Population]],"0.0%")</f>
        <v>0.30843398854847454</v>
      </c>
      <c r="Y6407" s="24">
        <f>Table1[[#This Row],[Female Ballots]]/Table1[[#This Row],[Female Voters]]</f>
        <v>0.4541896459704679</v>
      </c>
      <c r="Z6407" s="24">
        <f>Table1[[#This Row],[Male Ballots]]/Table1[[#This Row],[Male Voters]]</f>
        <v>0.44815784175558687</v>
      </c>
      <c r="AA6407" s="24">
        <f>Table1[[#This Row],[Total Ballots]]/Table1[[#This Row],[Total Voters]]</f>
        <v>0.45139369533757001</v>
      </c>
    </row>
    <row r="6408" spans="1:27" s="12" customFormat="1" x14ac:dyDescent="0.35">
      <c r="A6408" s="19" t="s">
        <v>45</v>
      </c>
      <c r="B6408" s="20">
        <v>2013</v>
      </c>
      <c r="C6408" s="17" t="s">
        <v>82</v>
      </c>
      <c r="D6408" s="20"/>
      <c r="E6408" s="37" t="s">
        <v>73</v>
      </c>
      <c r="F6408" s="34" t="s">
        <v>78</v>
      </c>
      <c r="G6408" s="21" t="s">
        <v>62</v>
      </c>
      <c r="H6408" s="22">
        <v>3592.7004999999999</v>
      </c>
      <c r="I6408" s="22">
        <v>3975.7865000000002</v>
      </c>
      <c r="J6408" s="22">
        <v>7568.4879999999994</v>
      </c>
      <c r="K6408" s="31">
        <v>1503</v>
      </c>
      <c r="L6408" s="31">
        <v>1466</v>
      </c>
      <c r="M6408" s="31">
        <v>5</v>
      </c>
      <c r="N6408" s="31">
        <v>2974</v>
      </c>
      <c r="O6408" s="22">
        <v>218</v>
      </c>
      <c r="P6408" s="22">
        <v>209</v>
      </c>
      <c r="Q6408" s="22">
        <v>1</v>
      </c>
      <c r="R6408" s="23">
        <v>428</v>
      </c>
      <c r="S6408" s="130">
        <f>IFERROR(Table1[[#This Row],[Female Voters]]/Table1[[#This Row],[Female Population]],"0.0%")</f>
        <v>0.41834825919945179</v>
      </c>
      <c r="T6408" s="130">
        <f>IFERROR(Table1[[#This Row],[Male Voters]]/Table1[[#This Row],[Male Population]],"0.0%")</f>
        <v>0.36873207351551696</v>
      </c>
      <c r="U6408" s="130">
        <f>IFERROR(Table1[[#This Row],[Total Voters]]/Table1[[#This Row],[Total Population]],"0.0%")</f>
        <v>0.39294506379609773</v>
      </c>
      <c r="V6408" s="130">
        <f>IFERROR(Table1[[#This Row],[Female Ballots]]/Table1[[#This Row],[Female Population]],"0.0%")</f>
        <v>6.0678589824005646E-2</v>
      </c>
      <c r="W6408" s="130">
        <f>IFERROR(Table1[[#This Row],[Male Ballots]]/Table1[[#This Row],[Male Population]],"0.0%")</f>
        <v>5.2568215119197167E-2</v>
      </c>
      <c r="X6408" s="130">
        <f>IFERROR(Table1[[#This Row],[Total Ballots]]/Table1[[#This Row],[Total Population]],"0.0%")</f>
        <v>5.6550264729229936E-2</v>
      </c>
      <c r="Y6408" s="24">
        <f>Table1[[#This Row],[Female Ballots]]/Table1[[#This Row],[Female Voters]]</f>
        <v>0.14504324683965403</v>
      </c>
      <c r="Z6408" s="24">
        <f>Table1[[#This Row],[Male Ballots]]/Table1[[#This Row],[Male Voters]]</f>
        <v>0.14256480218281037</v>
      </c>
      <c r="AA6408" s="24">
        <f>Table1[[#This Row],[Total Ballots]]/Table1[[#This Row],[Total Voters]]</f>
        <v>0.14391392064559516</v>
      </c>
    </row>
    <row r="6409" spans="1:27" s="12" customFormat="1" x14ac:dyDescent="0.35">
      <c r="A6409" s="19" t="s">
        <v>45</v>
      </c>
      <c r="B6409" s="20">
        <v>2013</v>
      </c>
      <c r="C6409" s="17" t="s">
        <v>82</v>
      </c>
      <c r="D6409" s="20"/>
      <c r="E6409" s="37" t="s">
        <v>73</v>
      </c>
      <c r="F6409" s="34" t="s">
        <v>78</v>
      </c>
      <c r="G6409" s="21" t="s">
        <v>63</v>
      </c>
      <c r="H6409" s="22">
        <v>3233.0209999999997</v>
      </c>
      <c r="I6409" s="22">
        <v>4129.0140000000001</v>
      </c>
      <c r="J6409" s="22">
        <v>7362.0360000000001</v>
      </c>
      <c r="K6409" s="31">
        <v>2426</v>
      </c>
      <c r="L6409" s="31">
        <v>2147</v>
      </c>
      <c r="M6409" s="31">
        <v>4</v>
      </c>
      <c r="N6409" s="31">
        <v>4577</v>
      </c>
      <c r="O6409" s="22">
        <v>441</v>
      </c>
      <c r="P6409" s="22">
        <v>400</v>
      </c>
      <c r="Q6409" s="22"/>
      <c r="R6409" s="23">
        <v>841</v>
      </c>
      <c r="S6409" s="130">
        <f>IFERROR(Table1[[#This Row],[Female Voters]]/Table1[[#This Row],[Female Population]],"0.0%")</f>
        <v>0.75038176368170828</v>
      </c>
      <c r="T6409" s="130">
        <f>IFERROR(Table1[[#This Row],[Male Voters]]/Table1[[#This Row],[Male Population]],"0.0%")</f>
        <v>0.51997886178152941</v>
      </c>
      <c r="U6409" s="130">
        <f>IFERROR(Table1[[#This Row],[Total Voters]]/Table1[[#This Row],[Total Population]],"0.0%")</f>
        <v>0.62170301802381844</v>
      </c>
      <c r="V6409" s="130">
        <f>IFERROR(Table1[[#This Row],[Female Ballots]]/Table1[[#This Row],[Female Population]],"0.0%")</f>
        <v>0.1364049290122149</v>
      </c>
      <c r="W6409" s="130">
        <f>IFERROR(Table1[[#This Row],[Male Ballots]]/Table1[[#This Row],[Male Population]],"0.0%")</f>
        <v>9.6875428371034827E-2</v>
      </c>
      <c r="X6409" s="130">
        <f>IFERROR(Table1[[#This Row],[Total Ballots]]/Table1[[#This Row],[Total Population]],"0.0%")</f>
        <v>0.11423470355211521</v>
      </c>
      <c r="Y6409" s="24">
        <f>Table1[[#This Row],[Female Ballots]]/Table1[[#This Row],[Female Voters]]</f>
        <v>0.18178070898598517</v>
      </c>
      <c r="Z6409" s="24">
        <f>Table1[[#This Row],[Male Ballots]]/Table1[[#This Row],[Male Voters]]</f>
        <v>0.18630647414997673</v>
      </c>
      <c r="AA6409" s="24">
        <f>Table1[[#This Row],[Total Ballots]]/Table1[[#This Row],[Total Voters]]</f>
        <v>0.18374481101157963</v>
      </c>
    </row>
    <row r="6410" spans="1:27" s="12" customFormat="1" x14ac:dyDescent="0.35">
      <c r="A6410" s="19" t="s">
        <v>45</v>
      </c>
      <c r="B6410" s="20">
        <v>2013</v>
      </c>
      <c r="C6410" s="17" t="s">
        <v>82</v>
      </c>
      <c r="D6410" s="20"/>
      <c r="E6410" s="37" t="s">
        <v>73</v>
      </c>
      <c r="F6410" s="34" t="s">
        <v>78</v>
      </c>
      <c r="G6410" s="21" t="s">
        <v>64</v>
      </c>
      <c r="H6410" s="22">
        <v>3260.0249999999996</v>
      </c>
      <c r="I6410" s="22">
        <v>3701.0259999999998</v>
      </c>
      <c r="J6410" s="22">
        <v>6961.0519999999997</v>
      </c>
      <c r="K6410" s="31">
        <v>2196</v>
      </c>
      <c r="L6410" s="31">
        <v>2000</v>
      </c>
      <c r="M6410" s="31">
        <v>3</v>
      </c>
      <c r="N6410" s="31">
        <v>4199</v>
      </c>
      <c r="O6410" s="22">
        <v>672</v>
      </c>
      <c r="P6410" s="22">
        <v>581</v>
      </c>
      <c r="Q6410" s="22">
        <v>1</v>
      </c>
      <c r="R6410" s="23">
        <v>1254</v>
      </c>
      <c r="S6410" s="130">
        <f>IFERROR(Table1[[#This Row],[Female Voters]]/Table1[[#This Row],[Female Population]],"0.0%")</f>
        <v>0.67361446614673204</v>
      </c>
      <c r="T6410" s="130">
        <f>IFERROR(Table1[[#This Row],[Male Voters]]/Table1[[#This Row],[Male Population]],"0.0%")</f>
        <v>0.54039069166225795</v>
      </c>
      <c r="U6410" s="130">
        <f>IFERROR(Table1[[#This Row],[Total Voters]]/Table1[[#This Row],[Total Population]],"0.0%")</f>
        <v>0.6032134223390373</v>
      </c>
      <c r="V6410" s="130">
        <f>IFERROR(Table1[[#This Row],[Female Ballots]]/Table1[[#This Row],[Female Population]],"0.0%")</f>
        <v>0.20613338854763386</v>
      </c>
      <c r="W6410" s="130">
        <f>IFERROR(Table1[[#This Row],[Male Ballots]]/Table1[[#This Row],[Male Population]],"0.0%")</f>
        <v>0.15698349592788596</v>
      </c>
      <c r="X6410" s="130">
        <f>IFERROR(Table1[[#This Row],[Total Ballots]]/Table1[[#This Row],[Total Population]],"0.0%")</f>
        <v>0.18014518495192969</v>
      </c>
      <c r="Y6410" s="24">
        <f>Table1[[#This Row],[Female Ballots]]/Table1[[#This Row],[Female Voters]]</f>
        <v>0.30601092896174864</v>
      </c>
      <c r="Z6410" s="24">
        <f>Table1[[#This Row],[Male Ballots]]/Table1[[#This Row],[Male Voters]]</f>
        <v>0.29049999999999998</v>
      </c>
      <c r="AA6410" s="24">
        <f>Table1[[#This Row],[Total Ballots]]/Table1[[#This Row],[Total Voters]]</f>
        <v>0.29864253393665158</v>
      </c>
    </row>
    <row r="6411" spans="1:27" s="12" customFormat="1" x14ac:dyDescent="0.35">
      <c r="A6411" s="19" t="s">
        <v>45</v>
      </c>
      <c r="B6411" s="20">
        <v>2013</v>
      </c>
      <c r="C6411" s="17" t="s">
        <v>82</v>
      </c>
      <c r="D6411" s="20"/>
      <c r="E6411" s="37" t="s">
        <v>73</v>
      </c>
      <c r="F6411" s="34" t="s">
        <v>78</v>
      </c>
      <c r="G6411" s="21" t="s">
        <v>65</v>
      </c>
      <c r="H6411" s="22">
        <v>3675.029</v>
      </c>
      <c r="I6411" s="22">
        <v>3842.0299999999997</v>
      </c>
      <c r="J6411" s="22">
        <v>7517.0590000000002</v>
      </c>
      <c r="K6411" s="31">
        <v>2880</v>
      </c>
      <c r="L6411" s="31">
        <v>2559</v>
      </c>
      <c r="M6411" s="31">
        <v>2</v>
      </c>
      <c r="N6411" s="31">
        <v>5441</v>
      </c>
      <c r="O6411" s="22">
        <v>1214</v>
      </c>
      <c r="P6411" s="22">
        <v>1023</v>
      </c>
      <c r="Q6411" s="22">
        <v>2</v>
      </c>
      <c r="R6411" s="23">
        <v>2239</v>
      </c>
      <c r="S6411" s="130">
        <f>IFERROR(Table1[[#This Row],[Female Voters]]/Table1[[#This Row],[Female Population]],"0.0%")</f>
        <v>0.7836672853465918</v>
      </c>
      <c r="T6411" s="130">
        <f>IFERROR(Table1[[#This Row],[Male Voters]]/Table1[[#This Row],[Male Population]],"0.0%")</f>
        <v>0.66605414325239531</v>
      </c>
      <c r="U6411" s="130">
        <f>IFERROR(Table1[[#This Row],[Total Voters]]/Table1[[#This Row],[Total Population]],"0.0%")</f>
        <v>0.72382031323686558</v>
      </c>
      <c r="V6411" s="130">
        <f>IFERROR(Table1[[#This Row],[Female Ballots]]/Table1[[#This Row],[Female Population]],"0.0%")</f>
        <v>0.3303375293092925</v>
      </c>
      <c r="W6411" s="130">
        <f>IFERROR(Table1[[#This Row],[Male Ballots]]/Table1[[#This Row],[Male Population]],"0.0%")</f>
        <v>0.26626548985822601</v>
      </c>
      <c r="X6411" s="130">
        <f>IFERROR(Table1[[#This Row],[Total Ballots]]/Table1[[#This Row],[Total Population]],"0.0%")</f>
        <v>0.2978558502733582</v>
      </c>
      <c r="Y6411" s="24">
        <f>Table1[[#This Row],[Female Ballots]]/Table1[[#This Row],[Female Voters]]</f>
        <v>0.42152777777777778</v>
      </c>
      <c r="Z6411" s="24">
        <f>Table1[[#This Row],[Male Ballots]]/Table1[[#This Row],[Male Voters]]</f>
        <v>0.39976553341148885</v>
      </c>
      <c r="AA6411" s="24">
        <f>Table1[[#This Row],[Total Ballots]]/Table1[[#This Row],[Total Voters]]</f>
        <v>0.41150523800771915</v>
      </c>
    </row>
    <row r="6412" spans="1:27" s="12" customFormat="1" x14ac:dyDescent="0.35">
      <c r="A6412" s="19" t="s">
        <v>45</v>
      </c>
      <c r="B6412" s="20">
        <v>2013</v>
      </c>
      <c r="C6412" s="17" t="s">
        <v>82</v>
      </c>
      <c r="D6412" s="20"/>
      <c r="E6412" s="37" t="s">
        <v>73</v>
      </c>
      <c r="F6412" s="34" t="s">
        <v>78</v>
      </c>
      <c r="G6412" s="21" t="s">
        <v>66</v>
      </c>
      <c r="H6412" s="22">
        <v>3652.0389999999998</v>
      </c>
      <c r="I6412" s="22">
        <v>3633.0360000000001</v>
      </c>
      <c r="J6412" s="22">
        <v>7285.0749999999998</v>
      </c>
      <c r="K6412" s="31">
        <v>3251</v>
      </c>
      <c r="L6412" s="31">
        <v>3012</v>
      </c>
      <c r="M6412" s="31">
        <v>5</v>
      </c>
      <c r="N6412" s="31">
        <v>6268</v>
      </c>
      <c r="O6412" s="22">
        <v>1968</v>
      </c>
      <c r="P6412" s="22">
        <v>1770</v>
      </c>
      <c r="Q6412" s="22">
        <v>4</v>
      </c>
      <c r="R6412" s="23">
        <v>3742</v>
      </c>
      <c r="S6412" s="130">
        <f>IFERROR(Table1[[#This Row],[Female Voters]]/Table1[[#This Row],[Female Population]],"0.0%")</f>
        <v>0.89018764586029897</v>
      </c>
      <c r="T6412" s="130">
        <f>IFERROR(Table1[[#This Row],[Male Voters]]/Table1[[#This Row],[Male Population]],"0.0%")</f>
        <v>0.82905867159037239</v>
      </c>
      <c r="U6412" s="130">
        <f>IFERROR(Table1[[#This Row],[Total Voters]]/Table1[[#This Row],[Total Population]],"0.0%")</f>
        <v>0.8603892204266943</v>
      </c>
      <c r="V6412" s="130">
        <f>IFERROR(Table1[[#This Row],[Female Ballots]]/Table1[[#This Row],[Female Population]],"0.0%")</f>
        <v>0.53887704923194968</v>
      </c>
      <c r="W6412" s="130">
        <f>IFERROR(Table1[[#This Row],[Male Ballots]]/Table1[[#This Row],[Male Population]],"0.0%")</f>
        <v>0.48719583290669288</v>
      </c>
      <c r="X6412" s="130">
        <f>IFERROR(Table1[[#This Row],[Total Ballots]]/Table1[[#This Row],[Total Population]],"0.0%")</f>
        <v>0.51365291366252241</v>
      </c>
      <c r="Y6412" s="24">
        <f>Table1[[#This Row],[Female Ballots]]/Table1[[#This Row],[Female Voters]]</f>
        <v>0.6053521993232851</v>
      </c>
      <c r="Z6412" s="24">
        <f>Table1[[#This Row],[Male Ballots]]/Table1[[#This Row],[Male Voters]]</f>
        <v>0.58764940239043828</v>
      </c>
      <c r="AA6412" s="24">
        <f>Table1[[#This Row],[Total Ballots]]/Table1[[#This Row],[Total Voters]]</f>
        <v>0.59700063816209314</v>
      </c>
    </row>
    <row r="6413" spans="1:27" s="12" customFormat="1" x14ac:dyDescent="0.35">
      <c r="A6413" s="19" t="s">
        <v>45</v>
      </c>
      <c r="B6413" s="20">
        <v>2013</v>
      </c>
      <c r="C6413" s="17" t="s">
        <v>82</v>
      </c>
      <c r="D6413" s="20"/>
      <c r="E6413" s="37" t="s">
        <v>73</v>
      </c>
      <c r="F6413" s="34" t="s">
        <v>78</v>
      </c>
      <c r="G6413" s="21" t="s">
        <v>67</v>
      </c>
      <c r="H6413" s="22">
        <v>5471.0925000000007</v>
      </c>
      <c r="I6413" s="22">
        <v>4354.0649000000003</v>
      </c>
      <c r="J6413" s="22">
        <v>9825.1579999999994</v>
      </c>
      <c r="K6413" s="31">
        <v>4607</v>
      </c>
      <c r="L6413" s="31">
        <v>3717</v>
      </c>
      <c r="M6413" s="31">
        <v>3</v>
      </c>
      <c r="N6413" s="31">
        <v>8327</v>
      </c>
      <c r="O6413" s="22">
        <v>3146</v>
      </c>
      <c r="P6413" s="22">
        <v>2695</v>
      </c>
      <c r="Q6413" s="22">
        <v>3</v>
      </c>
      <c r="R6413" s="23">
        <v>5844</v>
      </c>
      <c r="S6413" s="130">
        <f>IFERROR(Table1[[#This Row],[Female Voters]]/Table1[[#This Row],[Female Population]],"0.0%")</f>
        <v>0.84206216582885396</v>
      </c>
      <c r="T6413" s="130">
        <f>IFERROR(Table1[[#This Row],[Male Voters]]/Table1[[#This Row],[Male Population]],"0.0%")</f>
        <v>0.85368502430912307</v>
      </c>
      <c r="U6413" s="130">
        <f>IFERROR(Table1[[#This Row],[Total Voters]]/Table1[[#This Row],[Total Population]],"0.0%")</f>
        <v>0.84751817731582535</v>
      </c>
      <c r="V6413" s="130">
        <f>IFERROR(Table1[[#This Row],[Female Ballots]]/Table1[[#This Row],[Female Population]],"0.0%")</f>
        <v>0.57502226474876816</v>
      </c>
      <c r="W6413" s="130">
        <f>IFERROR(Table1[[#This Row],[Male Ballots]]/Table1[[#This Row],[Male Population]],"0.0%")</f>
        <v>0.61896183495105916</v>
      </c>
      <c r="X6413" s="130">
        <f>IFERROR(Table1[[#This Row],[Total Ballots]]/Table1[[#This Row],[Total Population]],"0.0%")</f>
        <v>0.59479959508030311</v>
      </c>
      <c r="Y6413" s="24">
        <f>Table1[[#This Row],[Female Ballots]]/Table1[[#This Row],[Female Voters]]</f>
        <v>0.68287388756240508</v>
      </c>
      <c r="Z6413" s="24">
        <f>Table1[[#This Row],[Male Ballots]]/Table1[[#This Row],[Male Voters]]</f>
        <v>0.72504708097928439</v>
      </c>
      <c r="AA6413" s="24">
        <f>Table1[[#This Row],[Total Ballots]]/Table1[[#This Row],[Total Voters]]</f>
        <v>0.70181337816740719</v>
      </c>
    </row>
    <row r="6414" spans="1:27" s="12" customFormat="1" x14ac:dyDescent="0.35">
      <c r="A6414" s="19" t="s">
        <v>35</v>
      </c>
      <c r="B6414" s="20">
        <v>2013</v>
      </c>
      <c r="C6414" s="17" t="s">
        <v>82</v>
      </c>
      <c r="D6414" s="20" t="s">
        <v>69</v>
      </c>
      <c r="E6414" s="37" t="s">
        <v>75</v>
      </c>
      <c r="F6414" s="34" t="s">
        <v>78</v>
      </c>
      <c r="G6414" s="21" t="s">
        <v>79</v>
      </c>
      <c r="H6414" s="22">
        <v>83538.982000000004</v>
      </c>
      <c r="I6414" s="22">
        <v>80062.983000000007</v>
      </c>
      <c r="J6414" s="22">
        <v>163601.94200000001</v>
      </c>
      <c r="K6414" s="22">
        <v>66286</v>
      </c>
      <c r="L6414" s="22">
        <v>61181</v>
      </c>
      <c r="M6414" s="22">
        <v>0</v>
      </c>
      <c r="N6414" s="22">
        <v>127467</v>
      </c>
      <c r="O6414" s="22">
        <v>36852</v>
      </c>
      <c r="P6414" s="22">
        <v>32844</v>
      </c>
      <c r="Q6414" s="22">
        <v>7</v>
      </c>
      <c r="R6414" s="23">
        <v>69703</v>
      </c>
      <c r="S6414" s="130">
        <f>IFERROR(Table1[[#This Row],[Female Voters]]/Table1[[#This Row],[Female Population]],"0.0%")</f>
        <v>0.79347387785979961</v>
      </c>
      <c r="T6414" s="130">
        <f>IFERROR(Table1[[#This Row],[Male Voters]]/Table1[[#This Row],[Male Population]],"0.0%")</f>
        <v>0.76416088568670981</v>
      </c>
      <c r="U6414" s="130">
        <f>IFERROR(Table1[[#This Row],[Total Voters]]/Table1[[#This Row],[Total Population]],"0.0%")</f>
        <v>0.77912889322548506</v>
      </c>
      <c r="V6414" s="130">
        <f>IFERROR(Table1[[#This Row],[Female Ballots]]/Table1[[#This Row],[Female Population]],"0.0%")</f>
        <v>0.44113537318422191</v>
      </c>
      <c r="W6414" s="130">
        <f>IFERROR(Table1[[#This Row],[Male Ballots]]/Table1[[#This Row],[Male Population]],"0.0%")</f>
        <v>0.41022703338445432</v>
      </c>
      <c r="X6414" s="130">
        <f>IFERROR(Table1[[#This Row],[Total Ballots]]/Table1[[#This Row],[Total Population]],"0.0%")</f>
        <v>0.42605239979364057</v>
      </c>
      <c r="Y6414" s="24">
        <f>Table1[[#This Row],[Female Ballots]]/Table1[[#This Row],[Female Voters]]</f>
        <v>0.55595450019611981</v>
      </c>
      <c r="Z6414" s="24">
        <f>Table1[[#This Row],[Male Ballots]]/Table1[[#This Row],[Male Voters]]</f>
        <v>0.53683333060917604</v>
      </c>
      <c r="AA6414" s="24">
        <f>Table1[[#This Row],[Total Ballots]]/Table1[[#This Row],[Total Voters]]</f>
        <v>0.54683172899652455</v>
      </c>
    </row>
    <row r="6415" spans="1:27" s="12" customFormat="1" x14ac:dyDescent="0.35">
      <c r="A6415" s="19" t="s">
        <v>35</v>
      </c>
      <c r="B6415" s="20">
        <v>2013</v>
      </c>
      <c r="C6415" s="17" t="s">
        <v>82</v>
      </c>
      <c r="D6415" s="20" t="s">
        <v>69</v>
      </c>
      <c r="E6415" s="37" t="s">
        <v>75</v>
      </c>
      <c r="F6415" s="34" t="s">
        <v>78</v>
      </c>
      <c r="G6415" s="21" t="s">
        <v>62</v>
      </c>
      <c r="H6415" s="22">
        <v>14266.891</v>
      </c>
      <c r="I6415" s="22">
        <v>13924.914000000001</v>
      </c>
      <c r="J6415" s="22">
        <v>28191.795999999998</v>
      </c>
      <c r="K6415" s="31">
        <v>8474</v>
      </c>
      <c r="L6415" s="31">
        <v>7641</v>
      </c>
      <c r="M6415" s="31"/>
      <c r="N6415" s="31">
        <v>16115</v>
      </c>
      <c r="O6415" s="22">
        <v>2215</v>
      </c>
      <c r="P6415" s="22">
        <v>1791</v>
      </c>
      <c r="Q6415" s="22">
        <v>5</v>
      </c>
      <c r="R6415" s="23">
        <v>4011</v>
      </c>
      <c r="S6415" s="130">
        <f>IFERROR(Table1[[#This Row],[Female Voters]]/Table1[[#This Row],[Female Population]],"0.0%")</f>
        <v>0.59396262297090519</v>
      </c>
      <c r="T6415" s="130">
        <f>IFERROR(Table1[[#This Row],[Male Voters]]/Table1[[#This Row],[Male Population]],"0.0%")</f>
        <v>0.54872870310006938</v>
      </c>
      <c r="U6415" s="130">
        <f>IFERROR(Table1[[#This Row],[Total Voters]]/Table1[[#This Row],[Total Population]],"0.0%")</f>
        <v>0.5716201975922357</v>
      </c>
      <c r="V6415" s="130">
        <f>IFERROR(Table1[[#This Row],[Female Ballots]]/Table1[[#This Row],[Female Population]],"0.0%")</f>
        <v>0.15525456807653468</v>
      </c>
      <c r="W6415" s="130">
        <f>IFERROR(Table1[[#This Row],[Male Ballots]]/Table1[[#This Row],[Male Population]],"0.0%")</f>
        <v>0.12861838859471592</v>
      </c>
      <c r="X6415" s="130">
        <f>IFERROR(Table1[[#This Row],[Total Ballots]]/Table1[[#This Row],[Total Population]],"0.0%")</f>
        <v>0.14227543360486861</v>
      </c>
      <c r="Y6415" s="24">
        <f>Table1[[#This Row],[Female Ballots]]/Table1[[#This Row],[Female Voters]]</f>
        <v>0.26138777436865707</v>
      </c>
      <c r="Z6415" s="24">
        <f>Table1[[#This Row],[Male Ballots]]/Table1[[#This Row],[Male Voters]]</f>
        <v>0.23439340400471143</v>
      </c>
      <c r="AA6415" s="24">
        <f>Table1[[#This Row],[Total Ballots]]/Table1[[#This Row],[Total Voters]]</f>
        <v>0.24889854173130624</v>
      </c>
    </row>
    <row r="6416" spans="1:27" s="12" customFormat="1" x14ac:dyDescent="0.35">
      <c r="A6416" s="19" t="s">
        <v>35</v>
      </c>
      <c r="B6416" s="20">
        <v>2013</v>
      </c>
      <c r="C6416" s="17" t="s">
        <v>82</v>
      </c>
      <c r="D6416" s="20" t="s">
        <v>69</v>
      </c>
      <c r="E6416" s="37" t="s">
        <v>75</v>
      </c>
      <c r="F6416" s="34" t="s">
        <v>78</v>
      </c>
      <c r="G6416" s="21" t="s">
        <v>63</v>
      </c>
      <c r="H6416" s="22">
        <v>13172.994000000001</v>
      </c>
      <c r="I6416" s="22">
        <v>13968.986000000001</v>
      </c>
      <c r="J6416" s="22">
        <v>27141.98</v>
      </c>
      <c r="K6416" s="31">
        <v>10431</v>
      </c>
      <c r="L6416" s="31">
        <v>10008</v>
      </c>
      <c r="M6416" s="31"/>
      <c r="N6416" s="31">
        <v>20439</v>
      </c>
      <c r="O6416" s="22">
        <v>3732</v>
      </c>
      <c r="P6416" s="22">
        <v>3252</v>
      </c>
      <c r="Q6416" s="22"/>
      <c r="R6416" s="23">
        <v>6984</v>
      </c>
      <c r="S6416" s="130">
        <f>IFERROR(Table1[[#This Row],[Female Voters]]/Table1[[#This Row],[Female Population]],"0.0%")</f>
        <v>0.79184732035860639</v>
      </c>
      <c r="T6416" s="130">
        <f>IFERROR(Table1[[#This Row],[Male Voters]]/Table1[[#This Row],[Male Population]],"0.0%")</f>
        <v>0.71644427161713808</v>
      </c>
      <c r="U6416" s="130">
        <f>IFERROR(Table1[[#This Row],[Total Voters]]/Table1[[#This Row],[Total Population]],"0.0%")</f>
        <v>0.75304012455981473</v>
      </c>
      <c r="V6416" s="130">
        <f>IFERROR(Table1[[#This Row],[Female Ballots]]/Table1[[#This Row],[Female Population]],"0.0%")</f>
        <v>0.28330689287492272</v>
      </c>
      <c r="W6416" s="130">
        <f>IFERROR(Table1[[#This Row],[Male Ballots]]/Table1[[#This Row],[Male Population]],"0.0%")</f>
        <v>0.23280143598110842</v>
      </c>
      <c r="X6416" s="130">
        <f>IFERROR(Table1[[#This Row],[Total Ballots]]/Table1[[#This Row],[Total Population]],"0.0%")</f>
        <v>0.25731357844932462</v>
      </c>
      <c r="Y6416" s="24">
        <f>Table1[[#This Row],[Female Ballots]]/Table1[[#This Row],[Female Voters]]</f>
        <v>0.35777969513948804</v>
      </c>
      <c r="Z6416" s="24">
        <f>Table1[[#This Row],[Male Ballots]]/Table1[[#This Row],[Male Voters]]</f>
        <v>0.32494004796163067</v>
      </c>
      <c r="AA6416" s="24">
        <f>Table1[[#This Row],[Total Ballots]]/Table1[[#This Row],[Total Voters]]</f>
        <v>0.34169969176574194</v>
      </c>
    </row>
    <row r="6417" spans="1:27" s="12" customFormat="1" x14ac:dyDescent="0.35">
      <c r="A6417" s="19" t="s">
        <v>35</v>
      </c>
      <c r="B6417" s="20">
        <v>2013</v>
      </c>
      <c r="C6417" s="17" t="s">
        <v>82</v>
      </c>
      <c r="D6417" s="20" t="s">
        <v>69</v>
      </c>
      <c r="E6417" s="37" t="s">
        <v>75</v>
      </c>
      <c r="F6417" s="34" t="s">
        <v>78</v>
      </c>
      <c r="G6417" s="21" t="s">
        <v>64</v>
      </c>
      <c r="H6417" s="22">
        <v>12402.013999999999</v>
      </c>
      <c r="I6417" s="22">
        <v>12400.010999999999</v>
      </c>
      <c r="J6417" s="22">
        <v>24802.02</v>
      </c>
      <c r="K6417" s="31">
        <v>9682</v>
      </c>
      <c r="L6417" s="31">
        <v>9258</v>
      </c>
      <c r="M6417" s="31"/>
      <c r="N6417" s="31">
        <v>18940</v>
      </c>
      <c r="O6417" s="22">
        <v>4901</v>
      </c>
      <c r="P6417" s="22">
        <v>4308</v>
      </c>
      <c r="Q6417" s="22">
        <v>1</v>
      </c>
      <c r="R6417" s="23">
        <v>9210</v>
      </c>
      <c r="S6417" s="130">
        <f>IFERROR(Table1[[#This Row],[Female Voters]]/Table1[[#This Row],[Female Population]],"0.0%")</f>
        <v>0.78067965412714424</v>
      </c>
      <c r="T6417" s="130">
        <f>IFERROR(Table1[[#This Row],[Male Voters]]/Table1[[#This Row],[Male Population]],"0.0%")</f>
        <v>0.74661224090849609</v>
      </c>
      <c r="U6417" s="130">
        <f>IFERROR(Table1[[#This Row],[Total Voters]]/Table1[[#This Row],[Total Population]],"0.0%")</f>
        <v>0.7636474771006555</v>
      </c>
      <c r="V6417" s="130">
        <f>IFERROR(Table1[[#This Row],[Female Ballots]]/Table1[[#This Row],[Female Population]],"0.0%")</f>
        <v>0.3951777509685121</v>
      </c>
      <c r="W6417" s="130">
        <f>IFERROR(Table1[[#This Row],[Male Ballots]]/Table1[[#This Row],[Male Population]],"0.0%")</f>
        <v>0.34741904664439416</v>
      </c>
      <c r="X6417" s="130">
        <f>IFERROR(Table1[[#This Row],[Total Ballots]]/Table1[[#This Row],[Total Population]],"0.0%")</f>
        <v>0.37134072144123742</v>
      </c>
      <c r="Y6417" s="24">
        <f>Table1[[#This Row],[Female Ballots]]/Table1[[#This Row],[Female Voters]]</f>
        <v>0.50619706672175169</v>
      </c>
      <c r="Z6417" s="24">
        <f>Table1[[#This Row],[Male Ballots]]/Table1[[#This Row],[Male Voters]]</f>
        <v>0.46532728451069344</v>
      </c>
      <c r="AA6417" s="24">
        <f>Table1[[#This Row],[Total Ballots]]/Table1[[#This Row],[Total Voters]]</f>
        <v>0.48627243928194297</v>
      </c>
    </row>
    <row r="6418" spans="1:27" s="12" customFormat="1" x14ac:dyDescent="0.35">
      <c r="A6418" s="19" t="s">
        <v>35</v>
      </c>
      <c r="B6418" s="20">
        <v>2013</v>
      </c>
      <c r="C6418" s="17" t="s">
        <v>82</v>
      </c>
      <c r="D6418" s="20" t="s">
        <v>69</v>
      </c>
      <c r="E6418" s="37" t="s">
        <v>75</v>
      </c>
      <c r="F6418" s="34" t="s">
        <v>78</v>
      </c>
      <c r="G6418" s="21" t="s">
        <v>65</v>
      </c>
      <c r="H6418" s="22">
        <v>13334.02</v>
      </c>
      <c r="I6418" s="22">
        <v>12917.017</v>
      </c>
      <c r="J6418" s="22">
        <v>26251.040000000001</v>
      </c>
      <c r="K6418" s="31">
        <v>10712</v>
      </c>
      <c r="L6418" s="31">
        <v>9976</v>
      </c>
      <c r="M6418" s="31"/>
      <c r="N6418" s="31">
        <v>20688</v>
      </c>
      <c r="O6418" s="22">
        <v>6058</v>
      </c>
      <c r="P6418" s="22">
        <v>5519</v>
      </c>
      <c r="Q6418" s="22">
        <v>1</v>
      </c>
      <c r="R6418" s="23">
        <v>11578</v>
      </c>
      <c r="S6418" s="130">
        <f>IFERROR(Table1[[#This Row],[Female Voters]]/Table1[[#This Row],[Female Population]],"0.0%")</f>
        <v>0.80335862703070793</v>
      </c>
      <c r="T6418" s="130">
        <f>IFERROR(Table1[[#This Row],[Male Voters]]/Table1[[#This Row],[Male Population]],"0.0%")</f>
        <v>0.77231453670766248</v>
      </c>
      <c r="U6418" s="130">
        <f>IFERROR(Table1[[#This Row],[Total Voters]]/Table1[[#This Row],[Total Population]],"0.0%")</f>
        <v>0.78808306261390026</v>
      </c>
      <c r="V6418" s="130">
        <f>IFERROR(Table1[[#This Row],[Female Ballots]]/Table1[[#This Row],[Female Population]],"0.0%")</f>
        <v>0.45432660217998772</v>
      </c>
      <c r="W6418" s="130">
        <f>IFERROR(Table1[[#This Row],[Male Ballots]]/Table1[[#This Row],[Male Population]],"0.0%")</f>
        <v>0.42726583080288583</v>
      </c>
      <c r="X6418" s="130">
        <f>IFERROR(Table1[[#This Row],[Total Ballots]]/Table1[[#This Row],[Total Population]],"0.0%")</f>
        <v>0.44104919271769805</v>
      </c>
      <c r="Y6418" s="24">
        <f>Table1[[#This Row],[Female Ballots]]/Table1[[#This Row],[Female Voters]]</f>
        <v>0.56553398058252424</v>
      </c>
      <c r="Z6418" s="24">
        <f>Table1[[#This Row],[Male Ballots]]/Table1[[#This Row],[Male Voters]]</f>
        <v>0.55322774659182039</v>
      </c>
      <c r="AA6418" s="24">
        <f>Table1[[#This Row],[Total Ballots]]/Table1[[#This Row],[Total Voters]]</f>
        <v>0.5596481051817479</v>
      </c>
    </row>
    <row r="6419" spans="1:27" s="12" customFormat="1" x14ac:dyDescent="0.35">
      <c r="A6419" s="19" t="s">
        <v>35</v>
      </c>
      <c r="B6419" s="20">
        <v>2013</v>
      </c>
      <c r="C6419" s="17" t="s">
        <v>82</v>
      </c>
      <c r="D6419" s="20" t="s">
        <v>69</v>
      </c>
      <c r="E6419" s="37" t="s">
        <v>75</v>
      </c>
      <c r="F6419" s="34" t="s">
        <v>78</v>
      </c>
      <c r="G6419" s="21" t="s">
        <v>66</v>
      </c>
      <c r="H6419" s="22">
        <v>13642.026</v>
      </c>
      <c r="I6419" s="22">
        <v>12705.023000000001</v>
      </c>
      <c r="J6419" s="22">
        <v>26347.040000000001</v>
      </c>
      <c r="K6419" s="31">
        <v>12337</v>
      </c>
      <c r="L6419" s="31">
        <v>11146</v>
      </c>
      <c r="M6419" s="31"/>
      <c r="N6419" s="31">
        <v>23483</v>
      </c>
      <c r="O6419" s="22">
        <v>8680</v>
      </c>
      <c r="P6419" s="22">
        <v>7627</v>
      </c>
      <c r="Q6419" s="22"/>
      <c r="R6419" s="23">
        <v>16307</v>
      </c>
      <c r="S6419" s="130">
        <f>IFERROR(Table1[[#This Row],[Female Voters]]/Table1[[#This Row],[Female Population]],"0.0%")</f>
        <v>0.90433781609857655</v>
      </c>
      <c r="T6419" s="130">
        <f>IFERROR(Table1[[#This Row],[Male Voters]]/Table1[[#This Row],[Male Population]],"0.0%")</f>
        <v>0.87729081639600326</v>
      </c>
      <c r="U6419" s="130">
        <f>IFERROR(Table1[[#This Row],[Total Voters]]/Table1[[#This Row],[Total Population]],"0.0%")</f>
        <v>0.89129556868627369</v>
      </c>
      <c r="V6419" s="130">
        <f>IFERROR(Table1[[#This Row],[Female Ballots]]/Table1[[#This Row],[Female Population]],"0.0%")</f>
        <v>0.63626912894023224</v>
      </c>
      <c r="W6419" s="130">
        <f>IFERROR(Table1[[#This Row],[Male Ballots]]/Table1[[#This Row],[Male Population]],"0.0%")</f>
        <v>0.60031374992394737</v>
      </c>
      <c r="X6419" s="130">
        <f>IFERROR(Table1[[#This Row],[Total Ballots]]/Table1[[#This Row],[Total Population]],"0.0%")</f>
        <v>0.61893100705050741</v>
      </c>
      <c r="Y6419" s="24">
        <f>Table1[[#This Row],[Female Ballots]]/Table1[[#This Row],[Female Voters]]</f>
        <v>0.70357461295290591</v>
      </c>
      <c r="Z6419" s="24">
        <f>Table1[[#This Row],[Male Ballots]]/Table1[[#This Row],[Male Voters]]</f>
        <v>0.68428135654046296</v>
      </c>
      <c r="AA6419" s="24">
        <f>Table1[[#This Row],[Total Ballots]]/Table1[[#This Row],[Total Voters]]</f>
        <v>0.69441723800195887</v>
      </c>
    </row>
    <row r="6420" spans="1:27" s="12" customFormat="1" x14ac:dyDescent="0.35">
      <c r="A6420" s="19" t="s">
        <v>35</v>
      </c>
      <c r="B6420" s="20">
        <v>2013</v>
      </c>
      <c r="C6420" s="17" t="s">
        <v>82</v>
      </c>
      <c r="D6420" s="20" t="s">
        <v>69</v>
      </c>
      <c r="E6420" s="37" t="s">
        <v>75</v>
      </c>
      <c r="F6420" s="34" t="s">
        <v>78</v>
      </c>
      <c r="G6420" s="21" t="s">
        <v>67</v>
      </c>
      <c r="H6420" s="22">
        <v>16721.037</v>
      </c>
      <c r="I6420" s="22">
        <v>14147.032000000001</v>
      </c>
      <c r="J6420" s="22">
        <v>30868.065999999999</v>
      </c>
      <c r="K6420" s="31">
        <v>14650</v>
      </c>
      <c r="L6420" s="31">
        <v>13152</v>
      </c>
      <c r="M6420" s="31"/>
      <c r="N6420" s="31">
        <v>27802</v>
      </c>
      <c r="O6420" s="22">
        <v>11266</v>
      </c>
      <c r="P6420" s="22">
        <v>10347</v>
      </c>
      <c r="Q6420" s="22"/>
      <c r="R6420" s="23">
        <v>21613</v>
      </c>
      <c r="S6420" s="130">
        <f>IFERROR(Table1[[#This Row],[Female Voters]]/Table1[[#This Row],[Female Population]],"0.0%")</f>
        <v>0.87614183259088529</v>
      </c>
      <c r="T6420" s="130">
        <f>IFERROR(Table1[[#This Row],[Male Voters]]/Table1[[#This Row],[Male Population]],"0.0%")</f>
        <v>0.92966496435436063</v>
      </c>
      <c r="U6420" s="130">
        <f>IFERROR(Table1[[#This Row],[Total Voters]]/Table1[[#This Row],[Total Population]],"0.0%")</f>
        <v>0.90067191122372225</v>
      </c>
      <c r="V6420" s="130">
        <f>IFERROR(Table1[[#This Row],[Female Ballots]]/Table1[[#This Row],[Female Population]],"0.0%")</f>
        <v>0.67376203999787809</v>
      </c>
      <c r="W6420" s="130">
        <f>IFERROR(Table1[[#This Row],[Male Ballots]]/Table1[[#This Row],[Male Population]],"0.0%")</f>
        <v>0.73139016014101044</v>
      </c>
      <c r="X6420" s="130">
        <f>IFERROR(Table1[[#This Row],[Total Ballots]]/Table1[[#This Row],[Total Population]],"0.0%")</f>
        <v>0.7001734413811348</v>
      </c>
      <c r="Y6420" s="24">
        <f>Table1[[#This Row],[Female Ballots]]/Table1[[#This Row],[Female Voters]]</f>
        <v>0.76901023890784981</v>
      </c>
      <c r="Z6420" s="24">
        <f>Table1[[#This Row],[Male Ballots]]/Table1[[#This Row],[Male Voters]]</f>
        <v>0.78672445255474455</v>
      </c>
      <c r="AA6420" s="24">
        <f>Table1[[#This Row],[Total Ballots]]/Table1[[#This Row],[Total Voters]]</f>
        <v>0.77739011581900586</v>
      </c>
    </row>
    <row r="6421" spans="1:27" s="12" customFormat="1" x14ac:dyDescent="0.35">
      <c r="A6421" s="19" t="s">
        <v>57</v>
      </c>
      <c r="B6421" s="20">
        <v>2013</v>
      </c>
      <c r="C6421" s="17" t="s">
        <v>82</v>
      </c>
      <c r="D6421" s="20"/>
      <c r="E6421" s="37" t="s">
        <v>73</v>
      </c>
      <c r="F6421" s="34" t="s">
        <v>78</v>
      </c>
      <c r="G6421" s="21" t="s">
        <v>79</v>
      </c>
      <c r="H6421" s="22">
        <v>19148.165599999997</v>
      </c>
      <c r="I6421" s="22">
        <v>19419.873500000002</v>
      </c>
      <c r="J6421" s="22">
        <v>38568.042399999998</v>
      </c>
      <c r="K6421" s="22">
        <v>10423</v>
      </c>
      <c r="L6421" s="22">
        <v>9956</v>
      </c>
      <c r="M6421" s="22">
        <v>430</v>
      </c>
      <c r="N6421" s="22">
        <v>20809</v>
      </c>
      <c r="O6421" s="22">
        <v>4768</v>
      </c>
      <c r="P6421" s="22">
        <v>4526</v>
      </c>
      <c r="Q6421" s="22">
        <v>172</v>
      </c>
      <c r="R6421" s="23">
        <v>9466</v>
      </c>
      <c r="S6421" s="130">
        <f>IFERROR(Table1[[#This Row],[Female Voters]]/Table1[[#This Row],[Female Population]],"0.0%")</f>
        <v>0.54433412671133374</v>
      </c>
      <c r="T6421" s="130">
        <f>IFERROR(Table1[[#This Row],[Male Voters]]/Table1[[#This Row],[Male Population]],"0.0%")</f>
        <v>0.51267069273134036</v>
      </c>
      <c r="U6421" s="130">
        <f>IFERROR(Table1[[#This Row],[Total Voters]]/Table1[[#This Row],[Total Population]],"0.0%")</f>
        <v>0.53953995860572901</v>
      </c>
      <c r="V6421" s="130">
        <f>IFERROR(Table1[[#This Row],[Female Ballots]]/Table1[[#This Row],[Female Population]],"0.0%")</f>
        <v>0.24900557576126253</v>
      </c>
      <c r="W6421" s="130">
        <f>IFERROR(Table1[[#This Row],[Male Ballots]]/Table1[[#This Row],[Male Population]],"0.0%")</f>
        <v>0.23306022050040642</v>
      </c>
      <c r="X6421" s="130">
        <f>IFERROR(Table1[[#This Row],[Total Ballots]]/Table1[[#This Row],[Total Population]],"0.0%")</f>
        <v>0.24543636158209575</v>
      </c>
      <c r="Y6421" s="24">
        <f>Table1[[#This Row],[Female Ballots]]/Table1[[#This Row],[Female Voters]]</f>
        <v>0.45744987047874891</v>
      </c>
      <c r="Z6421" s="24">
        <f>Table1[[#This Row],[Male Ballots]]/Table1[[#This Row],[Male Voters]]</f>
        <v>0.45460024106066693</v>
      </c>
      <c r="AA6421" s="24">
        <f>Table1[[#This Row],[Total Ballots]]/Table1[[#This Row],[Total Voters]]</f>
        <v>0.45489932240857323</v>
      </c>
    </row>
    <row r="6422" spans="1:27" s="12" customFormat="1" x14ac:dyDescent="0.35">
      <c r="A6422" s="19" t="s">
        <v>57</v>
      </c>
      <c r="B6422" s="20">
        <v>2013</v>
      </c>
      <c r="C6422" s="17" t="s">
        <v>82</v>
      </c>
      <c r="D6422" s="20"/>
      <c r="E6422" s="37" t="s">
        <v>73</v>
      </c>
      <c r="F6422" s="34" t="s">
        <v>78</v>
      </c>
      <c r="G6422" s="21" t="s">
        <v>62</v>
      </c>
      <c r="H6422" s="22">
        <v>7914.8348999999998</v>
      </c>
      <c r="I6422" s="22">
        <v>8209.9997999999996</v>
      </c>
      <c r="J6422" s="22">
        <v>16124.837</v>
      </c>
      <c r="K6422" s="31">
        <v>1519</v>
      </c>
      <c r="L6422" s="31">
        <v>1526</v>
      </c>
      <c r="M6422" s="31">
        <v>39</v>
      </c>
      <c r="N6422" s="31">
        <v>3084</v>
      </c>
      <c r="O6422" s="22">
        <v>231</v>
      </c>
      <c r="P6422" s="22">
        <v>234</v>
      </c>
      <c r="Q6422" s="22">
        <v>7</v>
      </c>
      <c r="R6422" s="23">
        <v>472</v>
      </c>
      <c r="S6422" s="130">
        <f>IFERROR(Table1[[#This Row],[Female Voters]]/Table1[[#This Row],[Female Population]],"0.0%")</f>
        <v>0.1919180904203068</v>
      </c>
      <c r="T6422" s="130">
        <f>IFERROR(Table1[[#This Row],[Male Voters]]/Table1[[#This Row],[Male Population]],"0.0%")</f>
        <v>0.18587089368747611</v>
      </c>
      <c r="U6422" s="130">
        <f>IFERROR(Table1[[#This Row],[Total Voters]]/Table1[[#This Row],[Total Population]],"0.0%")</f>
        <v>0.19125774728761599</v>
      </c>
      <c r="V6422" s="130">
        <f>IFERROR(Table1[[#This Row],[Female Ballots]]/Table1[[#This Row],[Female Population]],"0.0%")</f>
        <v>2.9185700386498273E-2</v>
      </c>
      <c r="W6422" s="130">
        <f>IFERROR(Table1[[#This Row],[Male Ballots]]/Table1[[#This Row],[Male Population]],"0.0%")</f>
        <v>2.8501827734514686E-2</v>
      </c>
      <c r="X6422" s="130">
        <f>IFERROR(Table1[[#This Row],[Total Ballots]]/Table1[[#This Row],[Total Population]],"0.0%")</f>
        <v>2.9271613722358869E-2</v>
      </c>
      <c r="Y6422" s="24">
        <f>Table1[[#This Row],[Female Ballots]]/Table1[[#This Row],[Female Voters]]</f>
        <v>0.15207373271889402</v>
      </c>
      <c r="Z6422" s="24">
        <f>Table1[[#This Row],[Male Ballots]]/Table1[[#This Row],[Male Voters]]</f>
        <v>0.15334207077326342</v>
      </c>
      <c r="AA6422" s="24">
        <f>Table1[[#This Row],[Total Ballots]]/Table1[[#This Row],[Total Voters]]</f>
        <v>0.15304798962386512</v>
      </c>
    </row>
    <row r="6423" spans="1:27" s="12" customFormat="1" x14ac:dyDescent="0.35">
      <c r="A6423" s="19" t="s">
        <v>57</v>
      </c>
      <c r="B6423" s="20">
        <v>2013</v>
      </c>
      <c r="C6423" s="17" t="s">
        <v>82</v>
      </c>
      <c r="D6423" s="20"/>
      <c r="E6423" s="37" t="s">
        <v>73</v>
      </c>
      <c r="F6423" s="34" t="s">
        <v>78</v>
      </c>
      <c r="G6423" s="21" t="s">
        <v>63</v>
      </c>
      <c r="H6423" s="22">
        <v>2897.2529999999997</v>
      </c>
      <c r="I6423" s="22">
        <v>3259.0529999999999</v>
      </c>
      <c r="J6423" s="22">
        <v>6156.3060000000005</v>
      </c>
      <c r="K6423" s="31">
        <v>1980</v>
      </c>
      <c r="L6423" s="31">
        <v>1975</v>
      </c>
      <c r="M6423" s="31">
        <v>91</v>
      </c>
      <c r="N6423" s="31">
        <v>4046</v>
      </c>
      <c r="O6423" s="22">
        <v>408</v>
      </c>
      <c r="P6423" s="22">
        <v>399</v>
      </c>
      <c r="Q6423" s="22">
        <v>15</v>
      </c>
      <c r="R6423" s="23">
        <v>822</v>
      </c>
      <c r="S6423" s="130">
        <f>IFERROR(Table1[[#This Row],[Female Voters]]/Table1[[#This Row],[Female Population]],"0.0%")</f>
        <v>0.68340597110435308</v>
      </c>
      <c r="T6423" s="130">
        <f>IFERROR(Table1[[#This Row],[Male Voters]]/Table1[[#This Row],[Male Population]],"0.0%")</f>
        <v>0.60600425951955983</v>
      </c>
      <c r="U6423" s="130">
        <f>IFERROR(Table1[[#This Row],[Total Voters]]/Table1[[#This Row],[Total Population]],"0.0%")</f>
        <v>0.65721229581505525</v>
      </c>
      <c r="V6423" s="130">
        <f>IFERROR(Table1[[#This Row],[Female Ballots]]/Table1[[#This Row],[Female Population]],"0.0%")</f>
        <v>0.14082304859120001</v>
      </c>
      <c r="W6423" s="130">
        <f>IFERROR(Table1[[#This Row],[Male Ballots]]/Table1[[#This Row],[Male Population]],"0.0%")</f>
        <v>0.12242820230293892</v>
      </c>
      <c r="X6423" s="130">
        <f>IFERROR(Table1[[#This Row],[Total Ballots]]/Table1[[#This Row],[Total Population]],"0.0%")</f>
        <v>0.13352162806722082</v>
      </c>
      <c r="Y6423" s="24">
        <f>Table1[[#This Row],[Female Ballots]]/Table1[[#This Row],[Female Voters]]</f>
        <v>0.20606060606060606</v>
      </c>
      <c r="Z6423" s="24">
        <f>Table1[[#This Row],[Male Ballots]]/Table1[[#This Row],[Male Voters]]</f>
        <v>0.20202531645569621</v>
      </c>
      <c r="AA6423" s="24">
        <f>Table1[[#This Row],[Total Ballots]]/Table1[[#This Row],[Total Voters]]</f>
        <v>0.20316361838853189</v>
      </c>
    </row>
    <row r="6424" spans="1:27" s="12" customFormat="1" x14ac:dyDescent="0.35">
      <c r="A6424" s="19" t="s">
        <v>57</v>
      </c>
      <c r="B6424" s="20">
        <v>2013</v>
      </c>
      <c r="C6424" s="17" t="s">
        <v>82</v>
      </c>
      <c r="D6424" s="20"/>
      <c r="E6424" s="37" t="s">
        <v>73</v>
      </c>
      <c r="F6424" s="34" t="s">
        <v>78</v>
      </c>
      <c r="G6424" s="21" t="s">
        <v>64</v>
      </c>
      <c r="H6424" s="22">
        <v>1901.337</v>
      </c>
      <c r="I6424" s="22">
        <v>1926.5277000000001</v>
      </c>
      <c r="J6424" s="22">
        <v>3827.8649999999998</v>
      </c>
      <c r="K6424" s="31">
        <v>1361</v>
      </c>
      <c r="L6424" s="31">
        <v>1340</v>
      </c>
      <c r="M6424" s="31">
        <v>73</v>
      </c>
      <c r="N6424" s="31">
        <v>2774</v>
      </c>
      <c r="O6424" s="22">
        <v>516</v>
      </c>
      <c r="P6424" s="22">
        <v>491</v>
      </c>
      <c r="Q6424" s="22">
        <v>28</v>
      </c>
      <c r="R6424" s="23">
        <v>1035</v>
      </c>
      <c r="S6424" s="130">
        <f>IFERROR(Table1[[#This Row],[Female Voters]]/Table1[[#This Row],[Female Population]],"0.0%")</f>
        <v>0.71581208381260131</v>
      </c>
      <c r="T6424" s="130">
        <f>IFERROR(Table1[[#This Row],[Male Voters]]/Table1[[#This Row],[Male Population]],"0.0%")</f>
        <v>0.69555189889042335</v>
      </c>
      <c r="U6424" s="130">
        <f>IFERROR(Table1[[#This Row],[Total Voters]]/Table1[[#This Row],[Total Population]],"0.0%")</f>
        <v>0.72468595418072479</v>
      </c>
      <c r="V6424" s="130">
        <f>IFERROR(Table1[[#This Row],[Female Ballots]]/Table1[[#This Row],[Female Population]],"0.0%")</f>
        <v>0.271387975934829</v>
      </c>
      <c r="W6424" s="130">
        <f>IFERROR(Table1[[#This Row],[Male Ballots]]/Table1[[#This Row],[Male Population]],"0.0%")</f>
        <v>0.25486267339940138</v>
      </c>
      <c r="X6424" s="130">
        <f>IFERROR(Table1[[#This Row],[Total Ballots]]/Table1[[#This Row],[Total Population]],"0.0%")</f>
        <v>0.27038571109482701</v>
      </c>
      <c r="Y6424" s="24">
        <f>Table1[[#This Row],[Female Ballots]]/Table1[[#This Row],[Female Voters]]</f>
        <v>0.37913299044819987</v>
      </c>
      <c r="Z6424" s="24">
        <f>Table1[[#This Row],[Male Ballots]]/Table1[[#This Row],[Male Voters]]</f>
        <v>0.36641791044776117</v>
      </c>
      <c r="AA6424" s="24">
        <f>Table1[[#This Row],[Total Ballots]]/Table1[[#This Row],[Total Voters]]</f>
        <v>0.37310742609949532</v>
      </c>
    </row>
    <row r="6425" spans="1:27" s="12" customFormat="1" x14ac:dyDescent="0.35">
      <c r="A6425" s="19" t="s">
        <v>57</v>
      </c>
      <c r="B6425" s="20">
        <v>2013</v>
      </c>
      <c r="C6425" s="17" t="s">
        <v>82</v>
      </c>
      <c r="D6425" s="20"/>
      <c r="E6425" s="37" t="s">
        <v>73</v>
      </c>
      <c r="F6425" s="34" t="s">
        <v>78</v>
      </c>
      <c r="G6425" s="21" t="s">
        <v>65</v>
      </c>
      <c r="H6425" s="22">
        <v>2019.8263999999999</v>
      </c>
      <c r="I6425" s="22">
        <v>1990.8512000000001</v>
      </c>
      <c r="J6425" s="22">
        <v>4010.6779999999999</v>
      </c>
      <c r="K6425" s="31">
        <v>1675</v>
      </c>
      <c r="L6425" s="31">
        <v>1504</v>
      </c>
      <c r="M6425" s="31">
        <v>76</v>
      </c>
      <c r="N6425" s="31">
        <v>3255</v>
      </c>
      <c r="O6425" s="22">
        <v>849</v>
      </c>
      <c r="P6425" s="22">
        <v>759</v>
      </c>
      <c r="Q6425" s="22">
        <v>39</v>
      </c>
      <c r="R6425" s="23">
        <v>1647</v>
      </c>
      <c r="S6425" s="130">
        <f>IFERROR(Table1[[#This Row],[Female Voters]]/Table1[[#This Row],[Female Population]],"0.0%")</f>
        <v>0.82927918953826929</v>
      </c>
      <c r="T6425" s="130">
        <f>IFERROR(Table1[[#This Row],[Male Voters]]/Table1[[#This Row],[Male Population]],"0.0%")</f>
        <v>0.75545575681396981</v>
      </c>
      <c r="U6425" s="130">
        <f>IFERROR(Table1[[#This Row],[Total Voters]]/Table1[[#This Row],[Total Population]],"0.0%")</f>
        <v>0.81158347790573071</v>
      </c>
      <c r="V6425" s="130">
        <f>IFERROR(Table1[[#This Row],[Female Ballots]]/Table1[[#This Row],[Female Population]],"0.0%")</f>
        <v>0.420333153383875</v>
      </c>
      <c r="W6425" s="130">
        <f>IFERROR(Table1[[#This Row],[Male Ballots]]/Table1[[#This Row],[Male Population]],"0.0%")</f>
        <v>0.38124396238151803</v>
      </c>
      <c r="X6425" s="130">
        <f>IFERROR(Table1[[#This Row],[Total Ballots]]/Table1[[#This Row],[Total Population]],"0.0%")</f>
        <v>0.41065375978824531</v>
      </c>
      <c r="Y6425" s="24">
        <f>Table1[[#This Row],[Female Ballots]]/Table1[[#This Row],[Female Voters]]</f>
        <v>0.50686567164179108</v>
      </c>
      <c r="Z6425" s="24">
        <f>Table1[[#This Row],[Male Ballots]]/Table1[[#This Row],[Male Voters]]</f>
        <v>0.50465425531914898</v>
      </c>
      <c r="AA6425" s="24">
        <f>Table1[[#This Row],[Total Ballots]]/Table1[[#This Row],[Total Voters]]</f>
        <v>0.50599078341013826</v>
      </c>
    </row>
    <row r="6426" spans="1:27" s="12" customFormat="1" x14ac:dyDescent="0.35">
      <c r="A6426" s="19" t="s">
        <v>57</v>
      </c>
      <c r="B6426" s="20">
        <v>2013</v>
      </c>
      <c r="C6426" s="17" t="s">
        <v>82</v>
      </c>
      <c r="D6426" s="20"/>
      <c r="E6426" s="37" t="s">
        <v>73</v>
      </c>
      <c r="F6426" s="34" t="s">
        <v>78</v>
      </c>
      <c r="G6426" s="21" t="s">
        <v>66</v>
      </c>
      <c r="H6426" s="22">
        <v>1913.8306</v>
      </c>
      <c r="I6426" s="22">
        <v>1874.8566999999998</v>
      </c>
      <c r="J6426" s="22">
        <v>3788.6869999999999</v>
      </c>
      <c r="K6426" s="31">
        <v>1724</v>
      </c>
      <c r="L6426" s="31">
        <v>1725</v>
      </c>
      <c r="M6426" s="31">
        <v>78</v>
      </c>
      <c r="N6426" s="31">
        <v>3527</v>
      </c>
      <c r="O6426" s="22">
        <v>1120</v>
      </c>
      <c r="P6426" s="22">
        <v>1154</v>
      </c>
      <c r="Q6426" s="22">
        <v>38</v>
      </c>
      <c r="R6426" s="23">
        <v>2312</v>
      </c>
      <c r="S6426" s="130">
        <f>IFERROR(Table1[[#This Row],[Female Voters]]/Table1[[#This Row],[Female Population]],"0.0%")</f>
        <v>0.90081117942204503</v>
      </c>
      <c r="T6426" s="130">
        <f>IFERROR(Table1[[#This Row],[Male Voters]]/Table1[[#This Row],[Male Population]],"0.0%")</f>
        <v>0.92007031790749672</v>
      </c>
      <c r="U6426" s="130">
        <f>IFERROR(Table1[[#This Row],[Total Voters]]/Table1[[#This Row],[Total Population]],"0.0%")</f>
        <v>0.93092936946229654</v>
      </c>
      <c r="V6426" s="130">
        <f>IFERROR(Table1[[#This Row],[Female Ballots]]/Table1[[#This Row],[Female Population]],"0.0%")</f>
        <v>0.58521375925330066</v>
      </c>
      <c r="W6426" s="130">
        <f>IFERROR(Table1[[#This Row],[Male Ballots]]/Table1[[#This Row],[Male Population]],"0.0%")</f>
        <v>0.61551370832768182</v>
      </c>
      <c r="X6426" s="130">
        <f>IFERROR(Table1[[#This Row],[Total Ballots]]/Table1[[#This Row],[Total Population]],"0.0%")</f>
        <v>0.61023779478220297</v>
      </c>
      <c r="Y6426" s="24">
        <f>Table1[[#This Row],[Female Ballots]]/Table1[[#This Row],[Female Voters]]</f>
        <v>0.64965197215777259</v>
      </c>
      <c r="Z6426" s="24">
        <f>Table1[[#This Row],[Male Ballots]]/Table1[[#This Row],[Male Voters]]</f>
        <v>0.66898550724637684</v>
      </c>
      <c r="AA6426" s="24">
        <f>Table1[[#This Row],[Total Ballots]]/Table1[[#This Row],[Total Voters]]</f>
        <v>0.65551460164445707</v>
      </c>
    </row>
    <row r="6427" spans="1:27" s="12" customFormat="1" x14ac:dyDescent="0.35">
      <c r="A6427" s="19" t="s">
        <v>57</v>
      </c>
      <c r="B6427" s="20">
        <v>2013</v>
      </c>
      <c r="C6427" s="17" t="s">
        <v>82</v>
      </c>
      <c r="D6427" s="20"/>
      <c r="E6427" s="37" t="s">
        <v>73</v>
      </c>
      <c r="F6427" s="34" t="s">
        <v>78</v>
      </c>
      <c r="G6427" s="21" t="s">
        <v>67</v>
      </c>
      <c r="H6427" s="22">
        <v>2501.0837000000001</v>
      </c>
      <c r="I6427" s="22">
        <v>2158.5850999999998</v>
      </c>
      <c r="J6427" s="22">
        <v>4659.6693999999998</v>
      </c>
      <c r="K6427" s="31">
        <v>2164</v>
      </c>
      <c r="L6427" s="31">
        <v>1886</v>
      </c>
      <c r="M6427" s="31">
        <v>73</v>
      </c>
      <c r="N6427" s="31">
        <v>4123</v>
      </c>
      <c r="O6427" s="22">
        <v>1644</v>
      </c>
      <c r="P6427" s="22">
        <v>1489</v>
      </c>
      <c r="Q6427" s="22">
        <v>45</v>
      </c>
      <c r="R6427" s="23">
        <v>3178</v>
      </c>
      <c r="S6427" s="130">
        <f>IFERROR(Table1[[#This Row],[Female Voters]]/Table1[[#This Row],[Female Population]],"0.0%")</f>
        <v>0.86522494229201519</v>
      </c>
      <c r="T6427" s="130">
        <f>IFERROR(Table1[[#This Row],[Male Voters]]/Table1[[#This Row],[Male Population]],"0.0%")</f>
        <v>0.87372047550962906</v>
      </c>
      <c r="U6427" s="130">
        <f>IFERROR(Table1[[#This Row],[Total Voters]]/Table1[[#This Row],[Total Population]],"0.0%")</f>
        <v>0.88482672182708932</v>
      </c>
      <c r="V6427" s="130">
        <f>IFERROR(Table1[[#This Row],[Female Ballots]]/Table1[[#This Row],[Female Population]],"0.0%")</f>
        <v>0.65731506706472875</v>
      </c>
      <c r="W6427" s="130">
        <f>IFERROR(Table1[[#This Row],[Male Ballots]]/Table1[[#This Row],[Male Population]],"0.0%")</f>
        <v>0.68980370521412393</v>
      </c>
      <c r="X6427" s="130">
        <f>IFERROR(Table1[[#This Row],[Total Ballots]]/Table1[[#This Row],[Total Population]],"0.0%")</f>
        <v>0.68202263448132183</v>
      </c>
      <c r="Y6427" s="24">
        <f>Table1[[#This Row],[Female Ballots]]/Table1[[#This Row],[Female Voters]]</f>
        <v>0.75970425138632158</v>
      </c>
      <c r="Z6427" s="24">
        <f>Table1[[#This Row],[Male Ballots]]/Table1[[#This Row],[Male Voters]]</f>
        <v>0.78950159066808057</v>
      </c>
      <c r="AA6427" s="24">
        <f>Table1[[#This Row],[Total Ballots]]/Table1[[#This Row],[Total Voters]]</f>
        <v>0.77079796264855682</v>
      </c>
    </row>
    <row r="6428" spans="1:27" s="12" customFormat="1" x14ac:dyDescent="0.35">
      <c r="A6428" s="19" t="s">
        <v>58</v>
      </c>
      <c r="B6428" s="20">
        <v>2013</v>
      </c>
      <c r="C6428" s="17" t="s">
        <v>82</v>
      </c>
      <c r="D6428" s="20"/>
      <c r="E6428" s="37" t="s">
        <v>74</v>
      </c>
      <c r="F6428" s="34" t="s">
        <v>78</v>
      </c>
      <c r="G6428" s="21" t="s">
        <v>79</v>
      </c>
      <c r="H6428" s="22">
        <v>87603.741999999998</v>
      </c>
      <c r="I6428" s="22">
        <v>85821.847999999998</v>
      </c>
      <c r="J6428" s="22">
        <v>173425.584</v>
      </c>
      <c r="K6428" s="22">
        <v>57125</v>
      </c>
      <c r="L6428" s="22">
        <v>49284</v>
      </c>
      <c r="M6428" s="22">
        <v>4</v>
      </c>
      <c r="N6428" s="22">
        <v>106413</v>
      </c>
      <c r="O6428" s="22">
        <v>21181</v>
      </c>
      <c r="P6428" s="22">
        <v>18712</v>
      </c>
      <c r="Q6428" s="22">
        <v>0</v>
      </c>
      <c r="R6428" s="23">
        <v>39893</v>
      </c>
      <c r="S6428" s="130">
        <f>IFERROR(Table1[[#This Row],[Female Voters]]/Table1[[#This Row],[Female Population]],"0.0%")</f>
        <v>0.65208401714164221</v>
      </c>
      <c r="T6428" s="130">
        <f>IFERROR(Table1[[#This Row],[Male Voters]]/Table1[[#This Row],[Male Population]],"0.0%")</f>
        <v>0.57425936575031566</v>
      </c>
      <c r="U6428" s="130">
        <f>IFERROR(Table1[[#This Row],[Total Voters]]/Table1[[#This Row],[Total Population]],"0.0%")</f>
        <v>0.6135945893657766</v>
      </c>
      <c r="V6428" s="130">
        <f>IFERROR(Table1[[#This Row],[Female Ballots]]/Table1[[#This Row],[Female Population]],"0.0%")</f>
        <v>0.2417819092704967</v>
      </c>
      <c r="W6428" s="130">
        <f>IFERROR(Table1[[#This Row],[Male Ballots]]/Table1[[#This Row],[Male Population]],"0.0%")</f>
        <v>0.21803305843519008</v>
      </c>
      <c r="X6428" s="130">
        <f>IFERROR(Table1[[#This Row],[Total Ballots]]/Table1[[#This Row],[Total Population]],"0.0%")</f>
        <v>0.23002949783925766</v>
      </c>
      <c r="Y6428" s="24">
        <f>Table1[[#This Row],[Female Ballots]]/Table1[[#This Row],[Female Voters]]</f>
        <v>0.37078336980306348</v>
      </c>
      <c r="Z6428" s="24">
        <f>Table1[[#This Row],[Male Ballots]]/Table1[[#This Row],[Male Voters]]</f>
        <v>0.37967697427156888</v>
      </c>
      <c r="AA6428" s="24">
        <f>Table1[[#This Row],[Total Ballots]]/Table1[[#This Row],[Total Voters]]</f>
        <v>0.37488840649168803</v>
      </c>
    </row>
    <row r="6429" spans="1:27" s="12" customFormat="1" x14ac:dyDescent="0.35">
      <c r="A6429" s="19" t="s">
        <v>58</v>
      </c>
      <c r="B6429" s="20">
        <v>2013</v>
      </c>
      <c r="C6429" s="17" t="s">
        <v>82</v>
      </c>
      <c r="D6429" s="20"/>
      <c r="E6429" s="37" t="s">
        <v>74</v>
      </c>
      <c r="F6429" s="34" t="s">
        <v>78</v>
      </c>
      <c r="G6429" s="21" t="s">
        <v>62</v>
      </c>
      <c r="H6429" s="22">
        <v>11502.063</v>
      </c>
      <c r="I6429" s="22">
        <v>12604.075000000001</v>
      </c>
      <c r="J6429" s="22">
        <v>24106.137999999999</v>
      </c>
      <c r="K6429" s="31">
        <v>6385</v>
      </c>
      <c r="L6429" s="31">
        <v>5718</v>
      </c>
      <c r="M6429" s="31">
        <v>1</v>
      </c>
      <c r="N6429" s="31">
        <v>12104</v>
      </c>
      <c r="O6429" s="22">
        <v>767</v>
      </c>
      <c r="P6429" s="22">
        <v>692</v>
      </c>
      <c r="Q6429" s="22"/>
      <c r="R6429" s="23">
        <v>1459</v>
      </c>
      <c r="S6429" s="130">
        <f>IFERROR(Table1[[#This Row],[Female Voters]]/Table1[[#This Row],[Female Population]],"0.0%")</f>
        <v>0.55511780799670463</v>
      </c>
      <c r="T6429" s="130">
        <f>IFERROR(Table1[[#This Row],[Male Voters]]/Table1[[#This Row],[Male Population]],"0.0%")</f>
        <v>0.45366280349807497</v>
      </c>
      <c r="U6429" s="130">
        <f>IFERROR(Table1[[#This Row],[Total Voters]]/Table1[[#This Row],[Total Population]],"0.0%")</f>
        <v>0.50211278140032223</v>
      </c>
      <c r="V6429" s="130">
        <f>IFERROR(Table1[[#This Row],[Female Ballots]]/Table1[[#This Row],[Female Population]],"0.0%")</f>
        <v>6.6683689699839066E-2</v>
      </c>
      <c r="W6429" s="130">
        <f>IFERROR(Table1[[#This Row],[Male Ballots]]/Table1[[#This Row],[Male Population]],"0.0%")</f>
        <v>5.4902878632505751E-2</v>
      </c>
      <c r="X6429" s="130">
        <f>IFERROR(Table1[[#This Row],[Total Ballots]]/Table1[[#This Row],[Total Population]],"0.0%")</f>
        <v>6.0524004301311149E-2</v>
      </c>
      <c r="Y6429" s="24">
        <f>Table1[[#This Row],[Female Ballots]]/Table1[[#This Row],[Female Voters]]</f>
        <v>0.12012529365700861</v>
      </c>
      <c r="Z6429" s="24">
        <f>Table1[[#This Row],[Male Ballots]]/Table1[[#This Row],[Male Voters]]</f>
        <v>0.12102133613151451</v>
      </c>
      <c r="AA6429" s="24">
        <f>Table1[[#This Row],[Total Ballots]]/Table1[[#This Row],[Total Voters]]</f>
        <v>0.12053866490416391</v>
      </c>
    </row>
    <row r="6430" spans="1:27" s="12" customFormat="1" x14ac:dyDescent="0.35">
      <c r="A6430" s="19" t="s">
        <v>58</v>
      </c>
      <c r="B6430" s="20">
        <v>2013</v>
      </c>
      <c r="C6430" s="17" t="s">
        <v>82</v>
      </c>
      <c r="D6430" s="20"/>
      <c r="E6430" s="37" t="s">
        <v>74</v>
      </c>
      <c r="F6430" s="34" t="s">
        <v>78</v>
      </c>
      <c r="G6430" s="21" t="s">
        <v>63</v>
      </c>
      <c r="H6430" s="22">
        <v>16202.057000000001</v>
      </c>
      <c r="I6430" s="22">
        <v>16405.061999999998</v>
      </c>
      <c r="J6430" s="22">
        <v>32607.119999999999</v>
      </c>
      <c r="K6430" s="31">
        <v>9359</v>
      </c>
      <c r="L6430" s="31">
        <v>7685</v>
      </c>
      <c r="M6430" s="31">
        <v>2</v>
      </c>
      <c r="N6430" s="31">
        <v>17046</v>
      </c>
      <c r="O6430" s="22">
        <v>1375</v>
      </c>
      <c r="P6430" s="22">
        <v>1177</v>
      </c>
      <c r="Q6430" s="22"/>
      <c r="R6430" s="23">
        <v>2552</v>
      </c>
      <c r="S6430" s="130">
        <f>IFERROR(Table1[[#This Row],[Female Voters]]/Table1[[#This Row],[Female Population]],"0.0%")</f>
        <v>0.57764270302221499</v>
      </c>
      <c r="T6430" s="130">
        <f>IFERROR(Table1[[#This Row],[Male Voters]]/Table1[[#This Row],[Male Population]],"0.0%")</f>
        <v>0.46845296896774913</v>
      </c>
      <c r="U6430" s="130">
        <f>IFERROR(Table1[[#This Row],[Total Voters]]/Table1[[#This Row],[Total Population]],"0.0%")</f>
        <v>0.5227692602106534</v>
      </c>
      <c r="V6430" s="130">
        <f>IFERROR(Table1[[#This Row],[Female Ballots]]/Table1[[#This Row],[Female Population]],"0.0%")</f>
        <v>8.4865767352873767E-2</v>
      </c>
      <c r="W6430" s="130">
        <f>IFERROR(Table1[[#This Row],[Male Ballots]]/Table1[[#This Row],[Male Population]],"0.0%")</f>
        <v>7.1746147621996201E-2</v>
      </c>
      <c r="X6430" s="130">
        <f>IFERROR(Table1[[#This Row],[Total Ballots]]/Table1[[#This Row],[Total Population]],"0.0%")</f>
        <v>7.8265115103695146E-2</v>
      </c>
      <c r="Y6430" s="24">
        <f>Table1[[#This Row],[Female Ballots]]/Table1[[#This Row],[Female Voters]]</f>
        <v>0.1469174057057378</v>
      </c>
      <c r="Z6430" s="24">
        <f>Table1[[#This Row],[Male Ballots]]/Table1[[#This Row],[Male Voters]]</f>
        <v>0.15315549772283671</v>
      </c>
      <c r="AA6430" s="24">
        <f>Table1[[#This Row],[Total Ballots]]/Table1[[#This Row],[Total Voters]]</f>
        <v>0.1497125425319723</v>
      </c>
    </row>
    <row r="6431" spans="1:27" s="12" customFormat="1" x14ac:dyDescent="0.35">
      <c r="A6431" s="19" t="s">
        <v>58</v>
      </c>
      <c r="B6431" s="20">
        <v>2013</v>
      </c>
      <c r="C6431" s="17" t="s">
        <v>82</v>
      </c>
      <c r="D6431" s="20"/>
      <c r="E6431" s="37" t="s">
        <v>74</v>
      </c>
      <c r="F6431" s="34" t="s">
        <v>78</v>
      </c>
      <c r="G6431" s="21" t="s">
        <v>64</v>
      </c>
      <c r="H6431" s="22">
        <v>14970.009</v>
      </c>
      <c r="I6431" s="22">
        <v>15040.014999999999</v>
      </c>
      <c r="J6431" s="22">
        <v>30010.02</v>
      </c>
      <c r="K6431" s="31">
        <v>8369</v>
      </c>
      <c r="L6431" s="31">
        <v>7061</v>
      </c>
      <c r="M6431" s="31"/>
      <c r="N6431" s="31">
        <v>15430</v>
      </c>
      <c r="O6431" s="22">
        <v>1848</v>
      </c>
      <c r="P6431" s="22">
        <v>1625</v>
      </c>
      <c r="Q6431" s="22"/>
      <c r="R6431" s="23">
        <v>3473</v>
      </c>
      <c r="S6431" s="130">
        <f>IFERROR(Table1[[#This Row],[Female Voters]]/Table1[[#This Row],[Female Population]],"0.0%")</f>
        <v>0.55905110010287906</v>
      </c>
      <c r="T6431" s="130">
        <f>IFERROR(Table1[[#This Row],[Male Voters]]/Table1[[#This Row],[Male Population]],"0.0%")</f>
        <v>0.46948091474642811</v>
      </c>
      <c r="U6431" s="130">
        <f>IFERROR(Table1[[#This Row],[Total Voters]]/Table1[[#This Row],[Total Population]],"0.0%")</f>
        <v>0.5141616033578118</v>
      </c>
      <c r="V6431" s="130">
        <f>IFERROR(Table1[[#This Row],[Female Ballots]]/Table1[[#This Row],[Female Population]],"0.0%")</f>
        <v>0.12344681957105036</v>
      </c>
      <c r="W6431" s="130">
        <f>IFERROR(Table1[[#This Row],[Male Ballots]]/Table1[[#This Row],[Male Population]],"0.0%")</f>
        <v>0.10804510500820645</v>
      </c>
      <c r="X6431" s="130">
        <f>IFERROR(Table1[[#This Row],[Total Ballots]]/Table1[[#This Row],[Total Population]],"0.0%")</f>
        <v>0.11572801351015427</v>
      </c>
      <c r="Y6431" s="24">
        <f>Table1[[#This Row],[Female Ballots]]/Table1[[#This Row],[Female Voters]]</f>
        <v>0.2208149121758872</v>
      </c>
      <c r="Z6431" s="24">
        <f>Table1[[#This Row],[Male Ballots]]/Table1[[#This Row],[Male Voters]]</f>
        <v>0.23013737430958789</v>
      </c>
      <c r="AA6431" s="24">
        <f>Table1[[#This Row],[Total Ballots]]/Table1[[#This Row],[Total Voters]]</f>
        <v>0.22508101101749839</v>
      </c>
    </row>
    <row r="6432" spans="1:27" s="12" customFormat="1" x14ac:dyDescent="0.35">
      <c r="A6432" s="19" t="s">
        <v>58</v>
      </c>
      <c r="B6432" s="20">
        <v>2013</v>
      </c>
      <c r="C6432" s="17" t="s">
        <v>82</v>
      </c>
      <c r="D6432" s="20"/>
      <c r="E6432" s="37" t="s">
        <v>74</v>
      </c>
      <c r="F6432" s="34" t="s">
        <v>78</v>
      </c>
      <c r="G6432" s="21" t="s">
        <v>65</v>
      </c>
      <c r="H6432" s="22">
        <v>14757.939999999999</v>
      </c>
      <c r="I6432" s="22">
        <v>14858.952000000001</v>
      </c>
      <c r="J6432" s="22">
        <v>29616.89</v>
      </c>
      <c r="K6432" s="31">
        <v>9285</v>
      </c>
      <c r="L6432" s="31">
        <v>8362</v>
      </c>
      <c r="M6432" s="31">
        <v>1</v>
      </c>
      <c r="N6432" s="31">
        <v>17648</v>
      </c>
      <c r="O6432" s="22">
        <v>3175</v>
      </c>
      <c r="P6432" s="22">
        <v>2865</v>
      </c>
      <c r="Q6432" s="22"/>
      <c r="R6432" s="23">
        <v>6040</v>
      </c>
      <c r="S6432" s="130">
        <f>IFERROR(Table1[[#This Row],[Female Voters]]/Table1[[#This Row],[Female Population]],"0.0%")</f>
        <v>0.62915284924589754</v>
      </c>
      <c r="T6432" s="130">
        <f>IFERROR(Table1[[#This Row],[Male Voters]]/Table1[[#This Row],[Male Population]],"0.0%")</f>
        <v>0.56275839641988201</v>
      </c>
      <c r="U6432" s="130">
        <f>IFERROR(Table1[[#This Row],[Total Voters]]/Table1[[#This Row],[Total Population]],"0.0%")</f>
        <v>0.59587620442254408</v>
      </c>
      <c r="V6432" s="130">
        <f>IFERROR(Table1[[#This Row],[Female Ballots]]/Table1[[#This Row],[Female Population]],"0.0%")</f>
        <v>0.21513842717886103</v>
      </c>
      <c r="W6432" s="130">
        <f>IFERROR(Table1[[#This Row],[Male Ballots]]/Table1[[#This Row],[Male Population]],"0.0%")</f>
        <v>0.19281305976356877</v>
      </c>
      <c r="X6432" s="130">
        <f>IFERROR(Table1[[#This Row],[Total Ballots]]/Table1[[#This Row],[Total Population]],"0.0%")</f>
        <v>0.20393768555712635</v>
      </c>
      <c r="Y6432" s="24">
        <f>Table1[[#This Row],[Female Ballots]]/Table1[[#This Row],[Female Voters]]</f>
        <v>0.34194938072159398</v>
      </c>
      <c r="Z6432" s="24">
        <f>Table1[[#This Row],[Male Ballots]]/Table1[[#This Row],[Male Voters]]</f>
        <v>0.34262138244439128</v>
      </c>
      <c r="AA6432" s="24">
        <f>Table1[[#This Row],[Total Ballots]]/Table1[[#This Row],[Total Voters]]</f>
        <v>0.34224841341795104</v>
      </c>
    </row>
    <row r="6433" spans="1:27" s="12" customFormat="1" x14ac:dyDescent="0.35">
      <c r="A6433" s="19" t="s">
        <v>58</v>
      </c>
      <c r="B6433" s="20">
        <v>2013</v>
      </c>
      <c r="C6433" s="17" t="s">
        <v>82</v>
      </c>
      <c r="D6433" s="20"/>
      <c r="E6433" s="37" t="s">
        <v>74</v>
      </c>
      <c r="F6433" s="34" t="s">
        <v>78</v>
      </c>
      <c r="G6433" s="21" t="s">
        <v>66</v>
      </c>
      <c r="H6433" s="22">
        <v>13288.886999999999</v>
      </c>
      <c r="I6433" s="22">
        <v>12905.904999999999</v>
      </c>
      <c r="J6433" s="22">
        <v>26194.79</v>
      </c>
      <c r="K6433" s="31">
        <v>10433</v>
      </c>
      <c r="L6433" s="31">
        <v>9245</v>
      </c>
      <c r="M6433" s="31"/>
      <c r="N6433" s="31">
        <v>19678</v>
      </c>
      <c r="O6433" s="22">
        <v>5428</v>
      </c>
      <c r="P6433" s="22">
        <v>4773</v>
      </c>
      <c r="Q6433" s="22"/>
      <c r="R6433" s="23">
        <v>10201</v>
      </c>
      <c r="S6433" s="130">
        <f>IFERROR(Table1[[#This Row],[Female Voters]]/Table1[[#This Row],[Female Population]],"0.0%")</f>
        <v>0.78509208483750381</v>
      </c>
      <c r="T6433" s="130">
        <f>IFERROR(Table1[[#This Row],[Male Voters]]/Table1[[#This Row],[Male Population]],"0.0%")</f>
        <v>0.71633876121046924</v>
      </c>
      <c r="U6433" s="130">
        <f>IFERROR(Table1[[#This Row],[Total Voters]]/Table1[[#This Row],[Total Population]],"0.0%")</f>
        <v>0.75121808573384252</v>
      </c>
      <c r="V6433" s="130">
        <f>IFERROR(Table1[[#This Row],[Female Ballots]]/Table1[[#This Row],[Female Population]],"0.0%")</f>
        <v>0.4084615965204611</v>
      </c>
      <c r="W6433" s="130">
        <f>IFERROR(Table1[[#This Row],[Male Ballots]]/Table1[[#This Row],[Male Population]],"0.0%")</f>
        <v>0.36983070927610273</v>
      </c>
      <c r="X6433" s="130">
        <f>IFERROR(Table1[[#This Row],[Total Ballots]]/Table1[[#This Row],[Total Population]],"0.0%")</f>
        <v>0.38942858484454351</v>
      </c>
      <c r="Y6433" s="24">
        <f>Table1[[#This Row],[Female Ballots]]/Table1[[#This Row],[Female Voters]]</f>
        <v>0.52027221316974981</v>
      </c>
      <c r="Z6433" s="24">
        <f>Table1[[#This Row],[Male Ballots]]/Table1[[#This Row],[Male Voters]]</f>
        <v>0.51627906976744187</v>
      </c>
      <c r="AA6433" s="24">
        <f>Table1[[#This Row],[Total Ballots]]/Table1[[#This Row],[Total Voters]]</f>
        <v>0.51839617847342212</v>
      </c>
    </row>
    <row r="6434" spans="1:27" s="12" customFormat="1" x14ac:dyDescent="0.35">
      <c r="A6434" s="19" t="s">
        <v>58</v>
      </c>
      <c r="B6434" s="20">
        <v>2013</v>
      </c>
      <c r="C6434" s="17" t="s">
        <v>82</v>
      </c>
      <c r="D6434" s="20"/>
      <c r="E6434" s="37" t="s">
        <v>74</v>
      </c>
      <c r="F6434" s="34" t="s">
        <v>78</v>
      </c>
      <c r="G6434" s="21" t="s">
        <v>67</v>
      </c>
      <c r="H6434" s="22">
        <v>16882.786</v>
      </c>
      <c r="I6434" s="22">
        <v>14007.839</v>
      </c>
      <c r="J6434" s="22">
        <v>30890.625999999997</v>
      </c>
      <c r="K6434" s="31">
        <v>13294</v>
      </c>
      <c r="L6434" s="31">
        <v>11213</v>
      </c>
      <c r="M6434" s="31"/>
      <c r="N6434" s="31">
        <v>24507</v>
      </c>
      <c r="O6434" s="22">
        <v>8588</v>
      </c>
      <c r="P6434" s="22">
        <v>7580</v>
      </c>
      <c r="Q6434" s="22"/>
      <c r="R6434" s="23">
        <v>16168</v>
      </c>
      <c r="S6434" s="130">
        <f>IFERROR(Table1[[#This Row],[Female Voters]]/Table1[[#This Row],[Female Population]],"0.0%")</f>
        <v>0.7874292785562762</v>
      </c>
      <c r="T6434" s="130">
        <f>IFERROR(Table1[[#This Row],[Male Voters]]/Table1[[#This Row],[Male Population]],"0.0%")</f>
        <v>0.80048035960436148</v>
      </c>
      <c r="U6434" s="130">
        <f>IFERROR(Table1[[#This Row],[Total Voters]]/Table1[[#This Row],[Total Population]],"0.0%")</f>
        <v>0.79334747052390597</v>
      </c>
      <c r="V6434" s="130">
        <f>IFERROR(Table1[[#This Row],[Female Ballots]]/Table1[[#This Row],[Female Population]],"0.0%")</f>
        <v>0.50868381557404097</v>
      </c>
      <c r="W6434" s="130">
        <f>IFERROR(Table1[[#This Row],[Male Ballots]]/Table1[[#This Row],[Male Population]],"0.0%")</f>
        <v>0.54112557975573539</v>
      </c>
      <c r="X6434" s="130">
        <f>IFERROR(Table1[[#This Row],[Total Ballots]]/Table1[[#This Row],[Total Population]],"0.0%")</f>
        <v>0.52339502605094512</v>
      </c>
      <c r="Y6434" s="24">
        <f>Table1[[#This Row],[Female Ballots]]/Table1[[#This Row],[Female Voters]]</f>
        <v>0.64600571686475106</v>
      </c>
      <c r="Z6434" s="24">
        <f>Table1[[#This Row],[Male Ballots]]/Table1[[#This Row],[Male Voters]]</f>
        <v>0.67600107018639077</v>
      </c>
      <c r="AA6434" s="24">
        <f>Table1[[#This Row],[Total Ballots]]/Table1[[#This Row],[Total Voters]]</f>
        <v>0.65972987309748232</v>
      </c>
    </row>
    <row r="6435" spans="1:27" s="12" customFormat="1" x14ac:dyDescent="0.35">
      <c r="A6435" s="19" t="s">
        <v>68</v>
      </c>
      <c r="B6435" s="20">
        <v>2013</v>
      </c>
      <c r="C6435" s="17" t="s">
        <v>82</v>
      </c>
      <c r="D6435" s="20"/>
      <c r="E6435" s="37" t="e">
        <v>#N/A</v>
      </c>
      <c r="F6435" s="34" t="s">
        <v>78</v>
      </c>
      <c r="G6435" s="21" t="s">
        <v>79</v>
      </c>
      <c r="H6435" s="22">
        <v>2690802.1</v>
      </c>
      <c r="I6435" s="22">
        <v>2629533.0699999998</v>
      </c>
      <c r="J6435" s="22">
        <v>5320334.96</v>
      </c>
      <c r="K6435" s="22">
        <v>2035802</v>
      </c>
      <c r="L6435" s="22">
        <v>1854195</v>
      </c>
      <c r="M6435" s="22">
        <v>2689</v>
      </c>
      <c r="N6435" s="22">
        <v>3892686</v>
      </c>
      <c r="O6435" s="22">
        <v>932306</v>
      </c>
      <c r="P6435" s="22">
        <v>837975</v>
      </c>
      <c r="Q6435" s="22">
        <v>1003</v>
      </c>
      <c r="R6435" s="23">
        <v>1771284</v>
      </c>
      <c r="S6435" s="130">
        <f>IFERROR(Table1[[#This Row],[Female Voters]]/Table1[[#This Row],[Female Population]],"0.0%")</f>
        <v>0.75657812218891907</v>
      </c>
      <c r="T6435" s="130">
        <f>IFERROR(Table1[[#This Row],[Male Voters]]/Table1[[#This Row],[Male Population]],"0.0%")</f>
        <v>0.70514230117668764</v>
      </c>
      <c r="U6435" s="130">
        <f>IFERROR(Table1[[#This Row],[Total Voters]]/Table1[[#This Row],[Total Population]],"0.0%")</f>
        <v>0.7316618275477903</v>
      </c>
      <c r="V6435" s="130">
        <f>IFERROR(Table1[[#This Row],[Female Ballots]]/Table1[[#This Row],[Female Population]],"0.0%")</f>
        <v>0.34647884361321107</v>
      </c>
      <c r="W6435" s="130">
        <f>IFERROR(Table1[[#This Row],[Male Ballots]]/Table1[[#This Row],[Male Population]],"0.0%")</f>
        <v>0.3186782511162714</v>
      </c>
      <c r="X6435" s="130">
        <f>IFERROR(Table1[[#This Row],[Total Ballots]]/Table1[[#This Row],[Total Population]],"0.0%")</f>
        <v>0.33292715840583093</v>
      </c>
      <c r="Y6435" s="24">
        <f>Table1[[#This Row],[Female Ballots]]/Table1[[#This Row],[Female Voters]]</f>
        <v>0.45795514495024564</v>
      </c>
      <c r="Z6435" s="24">
        <f>Table1[[#This Row],[Male Ballots]]/Table1[[#This Row],[Male Voters]]</f>
        <v>0.45193466706576169</v>
      </c>
      <c r="AA6435" s="24">
        <f>Table1[[#This Row],[Total Ballots]]/Table1[[#This Row],[Total Voters]]</f>
        <v>0.45502873851114628</v>
      </c>
    </row>
    <row r="6436" spans="1:27" s="12" customFormat="1" x14ac:dyDescent="0.35">
      <c r="A6436" s="19" t="s">
        <v>68</v>
      </c>
      <c r="B6436" s="20">
        <v>2013</v>
      </c>
      <c r="C6436" s="17" t="s">
        <v>82</v>
      </c>
      <c r="D6436" s="20"/>
      <c r="E6436" s="37" t="e">
        <v>#N/A</v>
      </c>
      <c r="F6436" s="34" t="s">
        <v>78</v>
      </c>
      <c r="G6436" s="21" t="s">
        <v>62</v>
      </c>
      <c r="H6436" s="22">
        <v>314806.15000000002</v>
      </c>
      <c r="I6436" s="22">
        <v>336052.51</v>
      </c>
      <c r="J6436" s="22">
        <v>650858.66</v>
      </c>
      <c r="K6436" s="31">
        <v>182668</v>
      </c>
      <c r="L6436" s="31">
        <v>173020</v>
      </c>
      <c r="M6436" s="31">
        <v>326</v>
      </c>
      <c r="N6436" s="31">
        <v>356014</v>
      </c>
      <c r="O6436" s="22">
        <v>33549</v>
      </c>
      <c r="P6436" s="22">
        <v>30174</v>
      </c>
      <c r="Q6436" s="22">
        <v>54</v>
      </c>
      <c r="R6436" s="23">
        <v>63777</v>
      </c>
      <c r="S6436" s="130">
        <f>IFERROR(Table1[[#This Row],[Female Voters]]/Table1[[#This Row],[Female Population]],"0.0%")</f>
        <v>0.58025550009108773</v>
      </c>
      <c r="T6436" s="130">
        <f>IFERROR(Table1[[#This Row],[Male Voters]]/Table1[[#This Row],[Male Population]],"0.0%")</f>
        <v>0.51486001399007553</v>
      </c>
      <c r="U6436" s="130">
        <f>IFERROR(Table1[[#This Row],[Total Voters]]/Table1[[#This Row],[Total Population]],"0.0%")</f>
        <v>0.5469912622811226</v>
      </c>
      <c r="V6436" s="130">
        <f>IFERROR(Table1[[#This Row],[Female Ballots]]/Table1[[#This Row],[Female Population]],"0.0%")</f>
        <v>0.10657034495672971</v>
      </c>
      <c r="W6436" s="130">
        <f>IFERROR(Table1[[#This Row],[Male Ballots]]/Table1[[#This Row],[Male Population]],"0.0%")</f>
        <v>8.9789539140772964E-2</v>
      </c>
      <c r="X6436" s="130">
        <f>IFERROR(Table1[[#This Row],[Total Ballots]]/Table1[[#This Row],[Total Population]],"0.0%")</f>
        <v>9.798901654008875E-2</v>
      </c>
      <c r="Y6436" s="24">
        <f>Table1[[#This Row],[Female Ballots]]/Table1[[#This Row],[Female Voters]]</f>
        <v>0.18366106816738564</v>
      </c>
      <c r="Z6436" s="24">
        <f>Table1[[#This Row],[Male Ballots]]/Table1[[#This Row],[Male Voters]]</f>
        <v>0.17439602358108888</v>
      </c>
      <c r="AA6436" s="24">
        <f>Table1[[#This Row],[Total Ballots]]/Table1[[#This Row],[Total Voters]]</f>
        <v>0.17914183150100838</v>
      </c>
    </row>
    <row r="6437" spans="1:27" s="12" customFormat="1" x14ac:dyDescent="0.35">
      <c r="A6437" s="19" t="s">
        <v>68</v>
      </c>
      <c r="B6437" s="20">
        <v>2013</v>
      </c>
      <c r="C6437" s="17" t="s">
        <v>82</v>
      </c>
      <c r="D6437" s="20"/>
      <c r="E6437" s="37" t="e">
        <v>#N/A</v>
      </c>
      <c r="F6437" s="34" t="s">
        <v>78</v>
      </c>
      <c r="G6437" s="21" t="s">
        <v>63</v>
      </c>
      <c r="H6437" s="22">
        <v>478785.5</v>
      </c>
      <c r="I6437" s="22">
        <v>498634.4</v>
      </c>
      <c r="J6437" s="22">
        <v>977419.89999999991</v>
      </c>
      <c r="K6437" s="31">
        <v>328833</v>
      </c>
      <c r="L6437" s="31">
        <v>298423</v>
      </c>
      <c r="M6437" s="31">
        <v>527</v>
      </c>
      <c r="N6437" s="31">
        <v>627783</v>
      </c>
      <c r="O6437" s="22">
        <v>79820</v>
      </c>
      <c r="P6437" s="22">
        <v>68749</v>
      </c>
      <c r="Q6437" s="22">
        <v>99</v>
      </c>
      <c r="R6437" s="23">
        <v>148668</v>
      </c>
      <c r="S6437" s="130">
        <f>IFERROR(Table1[[#This Row],[Female Voters]]/Table1[[#This Row],[Female Population]],"0.0%")</f>
        <v>0.68680651356400724</v>
      </c>
      <c r="T6437" s="130">
        <f>IFERROR(Table1[[#This Row],[Male Voters]]/Table1[[#This Row],[Male Population]],"0.0%")</f>
        <v>0.59848057013314759</v>
      </c>
      <c r="U6437" s="130">
        <f>IFERROR(Table1[[#This Row],[Total Voters]]/Table1[[#This Row],[Total Population]],"0.0%")</f>
        <v>0.64228587938510362</v>
      </c>
      <c r="V6437" s="130">
        <f>IFERROR(Table1[[#This Row],[Female Ballots]]/Table1[[#This Row],[Female Population]],"0.0%")</f>
        <v>0.16671348651953746</v>
      </c>
      <c r="W6437" s="130">
        <f>IFERROR(Table1[[#This Row],[Male Ballots]]/Table1[[#This Row],[Male Population]],"0.0%")</f>
        <v>0.13787456300648329</v>
      </c>
      <c r="X6437" s="130">
        <f>IFERROR(Table1[[#This Row],[Total Ballots]]/Table1[[#This Row],[Total Population]],"0.0%")</f>
        <v>0.1521024894213838</v>
      </c>
      <c r="Y6437" s="24">
        <f>Table1[[#This Row],[Female Ballots]]/Table1[[#This Row],[Female Voters]]</f>
        <v>0.24273719486791168</v>
      </c>
      <c r="Z6437" s="24">
        <f>Table1[[#This Row],[Male Ballots]]/Table1[[#This Row],[Male Voters]]</f>
        <v>0.23037433441792354</v>
      </c>
      <c r="AA6437" s="24">
        <f>Table1[[#This Row],[Total Ballots]]/Table1[[#This Row],[Total Voters]]</f>
        <v>0.23681431322606697</v>
      </c>
    </row>
    <row r="6438" spans="1:27" s="12" customFormat="1" x14ac:dyDescent="0.35">
      <c r="A6438" s="19" t="s">
        <v>68</v>
      </c>
      <c r="B6438" s="20">
        <v>2013</v>
      </c>
      <c r="C6438" s="17" t="s">
        <v>82</v>
      </c>
      <c r="D6438" s="20"/>
      <c r="E6438" s="37" t="e">
        <v>#N/A</v>
      </c>
      <c r="F6438" s="34" t="s">
        <v>78</v>
      </c>
      <c r="G6438" s="21" t="s">
        <v>64</v>
      </c>
      <c r="H6438" s="22">
        <v>463035.69999999995</v>
      </c>
      <c r="I6438" s="22">
        <v>473954.9</v>
      </c>
      <c r="J6438" s="22">
        <v>936990.60000000009</v>
      </c>
      <c r="K6438" s="31">
        <v>323028</v>
      </c>
      <c r="L6438" s="31">
        <v>299837</v>
      </c>
      <c r="M6438" s="31">
        <v>458</v>
      </c>
      <c r="N6438" s="31">
        <v>623323</v>
      </c>
      <c r="O6438" s="22">
        <v>110441</v>
      </c>
      <c r="P6438" s="22">
        <v>99069</v>
      </c>
      <c r="Q6438" s="22">
        <v>145</v>
      </c>
      <c r="R6438" s="23">
        <v>209655</v>
      </c>
      <c r="S6438" s="130">
        <f>IFERROR(Table1[[#This Row],[Female Voters]]/Table1[[#This Row],[Female Population]],"0.0%")</f>
        <v>0.69763087381815281</v>
      </c>
      <c r="T6438" s="130">
        <f>IFERROR(Table1[[#This Row],[Male Voters]]/Table1[[#This Row],[Male Population]],"0.0%")</f>
        <v>0.63262770360639797</v>
      </c>
      <c r="U6438" s="130">
        <f>IFERROR(Table1[[#This Row],[Total Voters]]/Table1[[#This Row],[Total Population]],"0.0%")</f>
        <v>0.6652393311096183</v>
      </c>
      <c r="V6438" s="130">
        <f>IFERROR(Table1[[#This Row],[Female Ballots]]/Table1[[#This Row],[Female Population]],"0.0%")</f>
        <v>0.23851508641774277</v>
      </c>
      <c r="W6438" s="130">
        <f>IFERROR(Table1[[#This Row],[Male Ballots]]/Table1[[#This Row],[Male Population]],"0.0%")</f>
        <v>0.20902621747343469</v>
      </c>
      <c r="X6438" s="130">
        <f>IFERROR(Table1[[#This Row],[Total Ballots]]/Table1[[#This Row],[Total Population]],"0.0%")</f>
        <v>0.22375357874454663</v>
      </c>
      <c r="Y6438" s="24">
        <f>Table1[[#This Row],[Female Ballots]]/Table1[[#This Row],[Female Voters]]</f>
        <v>0.34189296283913467</v>
      </c>
      <c r="Z6438" s="24">
        <f>Table1[[#This Row],[Male Ballots]]/Table1[[#This Row],[Male Voters]]</f>
        <v>0.33040952250722894</v>
      </c>
      <c r="AA6438" s="24">
        <f>Table1[[#This Row],[Total Ballots]]/Table1[[#This Row],[Total Voters]]</f>
        <v>0.33635049564992786</v>
      </c>
    </row>
    <row r="6439" spans="1:27" s="12" customFormat="1" x14ac:dyDescent="0.35">
      <c r="A6439" s="19" t="s">
        <v>68</v>
      </c>
      <c r="B6439" s="20">
        <v>2013</v>
      </c>
      <c r="C6439" s="17" t="s">
        <v>82</v>
      </c>
      <c r="D6439" s="20"/>
      <c r="E6439" s="37" t="e">
        <v>#N/A</v>
      </c>
      <c r="F6439" s="34" t="s">
        <v>78</v>
      </c>
      <c r="G6439" s="21" t="s">
        <v>65</v>
      </c>
      <c r="H6439" s="22">
        <v>478052.5</v>
      </c>
      <c r="I6439" s="22">
        <v>476299.5</v>
      </c>
      <c r="J6439" s="22">
        <v>954352</v>
      </c>
      <c r="K6439" s="31">
        <v>369989</v>
      </c>
      <c r="L6439" s="31">
        <v>346281</v>
      </c>
      <c r="M6439" s="31">
        <v>412</v>
      </c>
      <c r="N6439" s="31">
        <v>716682</v>
      </c>
      <c r="O6439" s="22">
        <v>165738</v>
      </c>
      <c r="P6439" s="22">
        <v>152067</v>
      </c>
      <c r="Q6439" s="22">
        <v>154</v>
      </c>
      <c r="R6439" s="23">
        <v>317959</v>
      </c>
      <c r="S6439" s="130">
        <f>IFERROR(Table1[[#This Row],[Female Voters]]/Table1[[#This Row],[Female Population]],"0.0%")</f>
        <v>0.7739505598234504</v>
      </c>
      <c r="T6439" s="130">
        <f>IFERROR(Table1[[#This Row],[Male Voters]]/Table1[[#This Row],[Male Population]],"0.0%")</f>
        <v>0.7270236479358051</v>
      </c>
      <c r="U6439" s="130">
        <f>IFERROR(Table1[[#This Row],[Total Voters]]/Table1[[#This Row],[Total Population]],"0.0%")</f>
        <v>0.75096190923265216</v>
      </c>
      <c r="V6439" s="130">
        <f>IFERROR(Table1[[#This Row],[Female Ballots]]/Table1[[#This Row],[Female Population]],"0.0%")</f>
        <v>0.34669413924202885</v>
      </c>
      <c r="W6439" s="130">
        <f>IFERROR(Table1[[#This Row],[Male Ballots]]/Table1[[#This Row],[Male Population]],"0.0%")</f>
        <v>0.31926760368213697</v>
      </c>
      <c r="X6439" s="130">
        <f>IFERROR(Table1[[#This Row],[Total Ballots]]/Table1[[#This Row],[Total Population]],"0.0%")</f>
        <v>0.33316742669371469</v>
      </c>
      <c r="Y6439" s="24">
        <f>Table1[[#This Row],[Female Ballots]]/Table1[[#This Row],[Female Voters]]</f>
        <v>0.44795385808767285</v>
      </c>
      <c r="Z6439" s="24">
        <f>Table1[[#This Row],[Male Ballots]]/Table1[[#This Row],[Male Voters]]</f>
        <v>0.43914335467438292</v>
      </c>
      <c r="AA6439" s="24">
        <f>Table1[[#This Row],[Total Ballots]]/Table1[[#This Row],[Total Voters]]</f>
        <v>0.4436542287932444</v>
      </c>
    </row>
    <row r="6440" spans="1:27" s="12" customFormat="1" x14ac:dyDescent="0.35">
      <c r="A6440" s="19" t="s">
        <v>68</v>
      </c>
      <c r="B6440" s="20">
        <v>2013</v>
      </c>
      <c r="C6440" s="17" t="s">
        <v>82</v>
      </c>
      <c r="D6440" s="20"/>
      <c r="E6440" s="37" t="e">
        <v>#N/A</v>
      </c>
      <c r="F6440" s="34" t="s">
        <v>78</v>
      </c>
      <c r="G6440" s="21" t="s">
        <v>66</v>
      </c>
      <c r="H6440" s="22">
        <v>440179.8</v>
      </c>
      <c r="I6440" s="22">
        <v>420212.8</v>
      </c>
      <c r="J6440" s="22">
        <v>860392.60000000009</v>
      </c>
      <c r="K6440" s="31">
        <v>388963</v>
      </c>
      <c r="L6440" s="31">
        <v>356583</v>
      </c>
      <c r="M6440" s="31">
        <v>455</v>
      </c>
      <c r="N6440" s="31">
        <v>746001</v>
      </c>
      <c r="O6440" s="22">
        <v>232901</v>
      </c>
      <c r="P6440" s="22">
        <v>210853</v>
      </c>
      <c r="Q6440" s="22">
        <v>224</v>
      </c>
      <c r="R6440" s="23">
        <v>443978</v>
      </c>
      <c r="S6440" s="130">
        <f>IFERROR(Table1[[#This Row],[Female Voters]]/Table1[[#This Row],[Female Population]],"0.0%")</f>
        <v>0.88364572840462019</v>
      </c>
      <c r="T6440" s="130">
        <f>IFERROR(Table1[[#This Row],[Male Voters]]/Table1[[#This Row],[Male Population]],"0.0%")</f>
        <v>0.8485771970772904</v>
      </c>
      <c r="U6440" s="130">
        <f>IFERROR(Table1[[#This Row],[Total Voters]]/Table1[[#This Row],[Total Population]],"0.0%")</f>
        <v>0.86704720612427388</v>
      </c>
      <c r="V6440" s="130">
        <f>IFERROR(Table1[[#This Row],[Female Ballots]]/Table1[[#This Row],[Female Population]],"0.0%")</f>
        <v>0.5291042433114832</v>
      </c>
      <c r="W6440" s="130">
        <f>IFERROR(Table1[[#This Row],[Male Ballots]]/Table1[[#This Row],[Male Population]],"0.0%")</f>
        <v>0.50177671884340502</v>
      </c>
      <c r="X6440" s="130">
        <f>IFERROR(Table1[[#This Row],[Total Ballots]]/Table1[[#This Row],[Total Population]],"0.0%")</f>
        <v>0.5160179201913172</v>
      </c>
      <c r="Y6440" s="24">
        <f>Table1[[#This Row],[Female Ballots]]/Table1[[#This Row],[Female Voters]]</f>
        <v>0.59877417646408526</v>
      </c>
      <c r="Z6440" s="24">
        <f>Table1[[#This Row],[Male Ballots]]/Table1[[#This Row],[Male Voters]]</f>
        <v>0.59131534593628976</v>
      </c>
      <c r="AA6440" s="24">
        <f>Table1[[#This Row],[Total Ballots]]/Table1[[#This Row],[Total Voters]]</f>
        <v>0.59514397433783606</v>
      </c>
    </row>
    <row r="6441" spans="1:27" s="12" customFormat="1" x14ac:dyDescent="0.35">
      <c r="A6441" s="25" t="s">
        <v>68</v>
      </c>
      <c r="B6441" s="20">
        <v>2013</v>
      </c>
      <c r="C6441" s="17" t="s">
        <v>82</v>
      </c>
      <c r="D6441" s="29"/>
      <c r="E6441" s="38" t="e">
        <v>#N/A</v>
      </c>
      <c r="F6441" s="34" t="s">
        <v>78</v>
      </c>
      <c r="G6441" s="26" t="s">
        <v>67</v>
      </c>
      <c r="H6441" s="40">
        <v>515942.45</v>
      </c>
      <c r="I6441" s="40">
        <v>424378.95999999996</v>
      </c>
      <c r="J6441" s="40">
        <v>940321.2</v>
      </c>
      <c r="K6441" s="32">
        <v>442321</v>
      </c>
      <c r="L6441" s="32">
        <v>380051</v>
      </c>
      <c r="M6441" s="32">
        <v>511</v>
      </c>
      <c r="N6441" s="32">
        <v>822883</v>
      </c>
      <c r="O6441" s="40">
        <v>309857</v>
      </c>
      <c r="P6441" s="40">
        <v>277063</v>
      </c>
      <c r="Q6441" s="40">
        <v>327</v>
      </c>
      <c r="R6441" s="42">
        <v>587247</v>
      </c>
      <c r="S6441" s="130">
        <f>IFERROR(Table1[[#This Row],[Female Voters]]/Table1[[#This Row],[Female Population]],"0.0%")</f>
        <v>0.85730685660774764</v>
      </c>
      <c r="T6441" s="130">
        <f>IFERROR(Table1[[#This Row],[Male Voters]]/Table1[[#This Row],[Male Population]],"0.0%")</f>
        <v>0.89554628250184698</v>
      </c>
      <c r="U6441" s="130">
        <f>IFERROR(Table1[[#This Row],[Total Voters]]/Table1[[#This Row],[Total Population]],"0.0%")</f>
        <v>0.87510842039932746</v>
      </c>
      <c r="V6441" s="130">
        <f>IFERROR(Table1[[#This Row],[Female Ballots]]/Table1[[#This Row],[Female Population]],"0.0%")</f>
        <v>0.6005650436400416</v>
      </c>
      <c r="W6441" s="130">
        <f>IFERROR(Table1[[#This Row],[Male Ballots]]/Table1[[#This Row],[Male Population]],"0.0%")</f>
        <v>0.65286695645797332</v>
      </c>
      <c r="X6441" s="130">
        <f>IFERROR(Table1[[#This Row],[Total Ballots]]/Table1[[#This Row],[Total Population]],"0.0%")</f>
        <v>0.62451745212167931</v>
      </c>
      <c r="Y6441" s="24">
        <f>Table1[[#This Row],[Female Ballots]]/Table1[[#This Row],[Female Voters]]</f>
        <v>0.70052518419880583</v>
      </c>
      <c r="Z6441" s="24">
        <f>Table1[[#This Row],[Male Ballots]]/Table1[[#This Row],[Male Voters]]</f>
        <v>0.72901531636543515</v>
      </c>
      <c r="AA6441" s="24">
        <f>Table1[[#This Row],[Total Ballots]]/Table1[[#This Row],[Total Voters]]</f>
        <v>0.71364580383845577</v>
      </c>
    </row>
    <row r="6442" spans="1:27" s="12" customFormat="1" x14ac:dyDescent="0.35">
      <c r="A6442" s="8" t="s">
        <v>59</v>
      </c>
      <c r="B6442" s="17">
        <v>2012</v>
      </c>
      <c r="C6442" s="17" t="s">
        <v>82</v>
      </c>
      <c r="D6442" s="17"/>
      <c r="E6442" s="35" t="s">
        <v>73</v>
      </c>
      <c r="F6442" s="34" t="s">
        <v>78</v>
      </c>
      <c r="G6442" s="9" t="s">
        <v>79</v>
      </c>
      <c r="H6442" s="10">
        <v>6173.1311000000014</v>
      </c>
      <c r="I6442" s="10">
        <v>6273.1163200000001</v>
      </c>
      <c r="J6442" s="10">
        <v>12446.248100000001</v>
      </c>
      <c r="K6442" s="10">
        <v>3389</v>
      </c>
      <c r="L6442" s="10">
        <v>3068</v>
      </c>
      <c r="M6442" s="10">
        <v>0</v>
      </c>
      <c r="N6442" s="10">
        <v>6457</v>
      </c>
      <c r="O6442" s="10">
        <v>2556</v>
      </c>
      <c r="P6442" s="10">
        <v>2326</v>
      </c>
      <c r="Q6442" s="10">
        <v>0</v>
      </c>
      <c r="R6442" s="11">
        <v>4882</v>
      </c>
      <c r="S6442" s="130">
        <f>IFERROR(Table1[[#This Row],[Female Voters]]/Table1[[#This Row],[Female Population]],"0.0%")</f>
        <v>0.54899206660295929</v>
      </c>
      <c r="T6442" s="130">
        <f>IFERROR(Table1[[#This Row],[Male Voters]]/Table1[[#This Row],[Male Population]],"0.0%")</f>
        <v>0.48907111609242404</v>
      </c>
      <c r="U6442" s="130">
        <f>IFERROR(Table1[[#This Row],[Total Voters]]/Table1[[#This Row],[Total Population]],"0.0%")</f>
        <v>0.51879087963865989</v>
      </c>
      <c r="V6442" s="130">
        <f>IFERROR(Table1[[#This Row],[Female Ballots]]/Table1[[#This Row],[Female Population]],"0.0%")</f>
        <v>0.41405244090798582</v>
      </c>
      <c r="W6442" s="130">
        <f>IFERROR(Table1[[#This Row],[Male Ballots]]/Table1[[#This Row],[Male Population]],"0.0%")</f>
        <v>0.37078859714177914</v>
      </c>
      <c r="X6442" s="130">
        <f>IFERROR(Table1[[#This Row],[Total Ballots]]/Table1[[#This Row],[Total Population]],"0.0%")</f>
        <v>0.39224672051973636</v>
      </c>
      <c r="Y6442" s="24">
        <f>Table1[[#This Row],[Female Ballots]]/Table1[[#This Row],[Female Voters]]</f>
        <v>0.7542047801711419</v>
      </c>
      <c r="Z6442" s="24">
        <f>Table1[[#This Row],[Male Ballots]]/Table1[[#This Row],[Male Voters]]</f>
        <v>0.75814863102998697</v>
      </c>
      <c r="AA6442" s="24">
        <f>Table1[[#This Row],[Total Ballots]]/Table1[[#This Row],[Total Voters]]</f>
        <v>0.75607867430695375</v>
      </c>
    </row>
    <row r="6443" spans="1:27" s="12" customFormat="1" x14ac:dyDescent="0.35">
      <c r="A6443" s="19" t="s">
        <v>59</v>
      </c>
      <c r="B6443" s="20">
        <v>2012</v>
      </c>
      <c r="C6443" s="17" t="s">
        <v>82</v>
      </c>
      <c r="D6443" s="20"/>
      <c r="E6443" s="37" t="s">
        <v>73</v>
      </c>
      <c r="F6443" s="34" t="s">
        <v>78</v>
      </c>
      <c r="G6443" s="21" t="s">
        <v>62</v>
      </c>
      <c r="H6443" s="22">
        <v>876.95</v>
      </c>
      <c r="I6443" s="22">
        <v>1014.9581000000001</v>
      </c>
      <c r="J6443" s="22">
        <v>1891.9074999999998</v>
      </c>
      <c r="K6443" s="31">
        <v>358</v>
      </c>
      <c r="L6443" s="31">
        <v>356</v>
      </c>
      <c r="M6443" s="31"/>
      <c r="N6443" s="31">
        <v>714</v>
      </c>
      <c r="O6443" s="22">
        <v>192</v>
      </c>
      <c r="P6443" s="22">
        <v>192</v>
      </c>
      <c r="Q6443" s="22"/>
      <c r="R6443" s="23">
        <v>384</v>
      </c>
      <c r="S6443" s="130">
        <f>IFERROR(Table1[[#This Row],[Female Voters]]/Table1[[#This Row],[Female Population]],"0.0%")</f>
        <v>0.40823308056331603</v>
      </c>
      <c r="T6443" s="130">
        <f>IFERROR(Table1[[#This Row],[Male Voters]]/Table1[[#This Row],[Male Population]],"0.0%")</f>
        <v>0.35075339563278524</v>
      </c>
      <c r="U6443" s="130">
        <f>IFERROR(Table1[[#This Row],[Total Voters]]/Table1[[#This Row],[Total Population]],"0.0%")</f>
        <v>0.37739688647568659</v>
      </c>
      <c r="V6443" s="130">
        <f>IFERROR(Table1[[#This Row],[Female Ballots]]/Table1[[#This Row],[Female Population]],"0.0%")</f>
        <v>0.21894064655909687</v>
      </c>
      <c r="W6443" s="130">
        <f>IFERROR(Table1[[#This Row],[Male Ballots]]/Table1[[#This Row],[Male Population]],"0.0%")</f>
        <v>0.18917037067835607</v>
      </c>
      <c r="X6443" s="130">
        <f>IFERROR(Table1[[#This Row],[Total Ballots]]/Table1[[#This Row],[Total Population]],"0.0%")</f>
        <v>0.20296975407095752</v>
      </c>
      <c r="Y6443" s="24">
        <f>Table1[[#This Row],[Female Ballots]]/Table1[[#This Row],[Female Voters]]</f>
        <v>0.53631284916201116</v>
      </c>
      <c r="Z6443" s="24">
        <f>Table1[[#This Row],[Male Ballots]]/Table1[[#This Row],[Male Voters]]</f>
        <v>0.5393258426966292</v>
      </c>
      <c r="AA6443" s="24">
        <f>Table1[[#This Row],[Total Ballots]]/Table1[[#This Row],[Total Voters]]</f>
        <v>0.53781512605042014</v>
      </c>
    </row>
    <row r="6444" spans="1:27" s="12" customFormat="1" x14ac:dyDescent="0.35">
      <c r="A6444" s="19" t="s">
        <v>59</v>
      </c>
      <c r="B6444" s="20">
        <v>2012</v>
      </c>
      <c r="C6444" s="17" t="s">
        <v>82</v>
      </c>
      <c r="D6444" s="20"/>
      <c r="E6444" s="37" t="s">
        <v>73</v>
      </c>
      <c r="F6444" s="34" t="s">
        <v>78</v>
      </c>
      <c r="G6444" s="21" t="s">
        <v>63</v>
      </c>
      <c r="H6444" s="22">
        <v>1274.9562000000001</v>
      </c>
      <c r="I6444" s="22">
        <v>1276.9446</v>
      </c>
      <c r="J6444" s="22">
        <v>2551.9009999999998</v>
      </c>
      <c r="K6444" s="31">
        <v>510</v>
      </c>
      <c r="L6444" s="31">
        <v>415</v>
      </c>
      <c r="M6444" s="31"/>
      <c r="N6444" s="31">
        <v>925</v>
      </c>
      <c r="O6444" s="22">
        <v>293</v>
      </c>
      <c r="P6444" s="22">
        <v>246</v>
      </c>
      <c r="Q6444" s="22"/>
      <c r="R6444" s="23">
        <v>539</v>
      </c>
      <c r="S6444" s="130">
        <f>IFERROR(Table1[[#This Row],[Female Voters]]/Table1[[#This Row],[Female Population]],"0.0%")</f>
        <v>0.40001374164853659</v>
      </c>
      <c r="T6444" s="130">
        <f>IFERROR(Table1[[#This Row],[Male Voters]]/Table1[[#This Row],[Male Population]],"0.0%")</f>
        <v>0.32499452208028445</v>
      </c>
      <c r="U6444" s="130">
        <f>IFERROR(Table1[[#This Row],[Total Voters]]/Table1[[#This Row],[Total Population]],"0.0%")</f>
        <v>0.36247487657240623</v>
      </c>
      <c r="V6444" s="130">
        <f>IFERROR(Table1[[#This Row],[Female Ballots]]/Table1[[#This Row],[Female Population]],"0.0%")</f>
        <v>0.22981181628043379</v>
      </c>
      <c r="W6444" s="130">
        <f>IFERROR(Table1[[#This Row],[Male Ballots]]/Table1[[#This Row],[Male Population]],"0.0%")</f>
        <v>0.19264735525722884</v>
      </c>
      <c r="X6444" s="130">
        <f>IFERROR(Table1[[#This Row],[Total Ballots]]/Table1[[#This Row],[Total Population]],"0.0%")</f>
        <v>0.2112150902405697</v>
      </c>
      <c r="Y6444" s="24">
        <f>Table1[[#This Row],[Female Ballots]]/Table1[[#This Row],[Female Voters]]</f>
        <v>0.57450980392156858</v>
      </c>
      <c r="Z6444" s="24">
        <f>Table1[[#This Row],[Male Ballots]]/Table1[[#This Row],[Male Voters]]</f>
        <v>0.59277108433734937</v>
      </c>
      <c r="AA6444" s="24">
        <f>Table1[[#This Row],[Total Ballots]]/Table1[[#This Row],[Total Voters]]</f>
        <v>0.58270270270270275</v>
      </c>
    </row>
    <row r="6445" spans="1:27" s="12" customFormat="1" x14ac:dyDescent="0.35">
      <c r="A6445" s="19" t="s">
        <v>59</v>
      </c>
      <c r="B6445" s="20">
        <v>2012</v>
      </c>
      <c r="C6445" s="17" t="s">
        <v>82</v>
      </c>
      <c r="D6445" s="20"/>
      <c r="E6445" s="37" t="s">
        <v>73</v>
      </c>
      <c r="F6445" s="34" t="s">
        <v>78</v>
      </c>
      <c r="G6445" s="21" t="s">
        <v>64</v>
      </c>
      <c r="H6445" s="22">
        <v>1091.9893</v>
      </c>
      <c r="I6445" s="22">
        <v>1156.9872</v>
      </c>
      <c r="J6445" s="22">
        <v>2248.9769999999999</v>
      </c>
      <c r="K6445" s="31">
        <v>507</v>
      </c>
      <c r="L6445" s="31">
        <v>418</v>
      </c>
      <c r="M6445" s="31"/>
      <c r="N6445" s="31">
        <v>925</v>
      </c>
      <c r="O6445" s="22">
        <v>365</v>
      </c>
      <c r="P6445" s="22">
        <v>285</v>
      </c>
      <c r="Q6445" s="22"/>
      <c r="R6445" s="23">
        <v>650</v>
      </c>
      <c r="S6445" s="130">
        <f>IFERROR(Table1[[#This Row],[Female Voters]]/Table1[[#This Row],[Female Population]],"0.0%")</f>
        <v>0.4642902636500193</v>
      </c>
      <c r="T6445" s="130">
        <f>IFERROR(Table1[[#This Row],[Male Voters]]/Table1[[#This Row],[Male Population]],"0.0%")</f>
        <v>0.36128316717764897</v>
      </c>
      <c r="U6445" s="130">
        <f>IFERROR(Table1[[#This Row],[Total Voters]]/Table1[[#This Row],[Total Population]],"0.0%")</f>
        <v>0.41129811465390709</v>
      </c>
      <c r="V6445" s="130">
        <f>IFERROR(Table1[[#This Row],[Female Ballots]]/Table1[[#This Row],[Female Population]],"0.0%")</f>
        <v>0.33425235943245968</v>
      </c>
      <c r="W6445" s="130">
        <f>IFERROR(Table1[[#This Row],[Male Ballots]]/Table1[[#This Row],[Male Population]],"0.0%")</f>
        <v>0.24632943216657885</v>
      </c>
      <c r="X6445" s="130">
        <f>IFERROR(Table1[[#This Row],[Total Ballots]]/Table1[[#This Row],[Total Population]],"0.0%")</f>
        <v>0.28902029678382662</v>
      </c>
      <c r="Y6445" s="24">
        <f>Table1[[#This Row],[Female Ballots]]/Table1[[#This Row],[Female Voters]]</f>
        <v>0.71992110453648916</v>
      </c>
      <c r="Z6445" s="24">
        <f>Table1[[#This Row],[Male Ballots]]/Table1[[#This Row],[Male Voters]]</f>
        <v>0.68181818181818177</v>
      </c>
      <c r="AA6445" s="24">
        <f>Table1[[#This Row],[Total Ballots]]/Table1[[#This Row],[Total Voters]]</f>
        <v>0.70270270270270274</v>
      </c>
    </row>
    <row r="6446" spans="1:27" s="12" customFormat="1" x14ac:dyDescent="0.35">
      <c r="A6446" s="19" t="s">
        <v>59</v>
      </c>
      <c r="B6446" s="20">
        <v>2012</v>
      </c>
      <c r="C6446" s="17" t="s">
        <v>82</v>
      </c>
      <c r="D6446" s="20"/>
      <c r="E6446" s="37" t="s">
        <v>73</v>
      </c>
      <c r="F6446" s="34" t="s">
        <v>78</v>
      </c>
      <c r="G6446" s="21" t="s">
        <v>65</v>
      </c>
      <c r="H6446" s="22">
        <v>1029.0475000000001</v>
      </c>
      <c r="I6446" s="22">
        <v>1004.048</v>
      </c>
      <c r="J6446" s="22">
        <v>2033.096</v>
      </c>
      <c r="K6446" s="31">
        <v>556</v>
      </c>
      <c r="L6446" s="31">
        <v>525</v>
      </c>
      <c r="M6446" s="31"/>
      <c r="N6446" s="31">
        <v>1081</v>
      </c>
      <c r="O6446" s="22">
        <v>442</v>
      </c>
      <c r="P6446" s="22">
        <v>415</v>
      </c>
      <c r="Q6446" s="22"/>
      <c r="R6446" s="23">
        <v>857</v>
      </c>
      <c r="S6446" s="130">
        <f>IFERROR(Table1[[#This Row],[Female Voters]]/Table1[[#This Row],[Female Population]],"0.0%")</f>
        <v>0.54030547666652895</v>
      </c>
      <c r="T6446" s="130">
        <f>IFERROR(Table1[[#This Row],[Male Voters]]/Table1[[#This Row],[Male Population]],"0.0%")</f>
        <v>0.5228833681258267</v>
      </c>
      <c r="U6446" s="130">
        <f>IFERROR(Table1[[#This Row],[Total Voters]]/Table1[[#This Row],[Total Population]],"0.0%")</f>
        <v>0.53170140514761721</v>
      </c>
      <c r="V6446" s="130">
        <f>IFERROR(Table1[[#This Row],[Female Ballots]]/Table1[[#This Row],[Female Population]],"0.0%")</f>
        <v>0.42952341850108955</v>
      </c>
      <c r="W6446" s="130">
        <f>IFERROR(Table1[[#This Row],[Male Ballots]]/Table1[[#This Row],[Male Population]],"0.0%")</f>
        <v>0.41332685289946297</v>
      </c>
      <c r="X6446" s="130">
        <f>IFERROR(Table1[[#This Row],[Total Ballots]]/Table1[[#This Row],[Total Population]],"0.0%")</f>
        <v>0.42152461074145048</v>
      </c>
      <c r="Y6446" s="24">
        <f>Table1[[#This Row],[Female Ballots]]/Table1[[#This Row],[Female Voters]]</f>
        <v>0.79496402877697847</v>
      </c>
      <c r="Z6446" s="24">
        <f>Table1[[#This Row],[Male Ballots]]/Table1[[#This Row],[Male Voters]]</f>
        <v>0.79047619047619044</v>
      </c>
      <c r="AA6446" s="24">
        <f>Table1[[#This Row],[Total Ballots]]/Table1[[#This Row],[Total Voters]]</f>
        <v>0.79278445883441262</v>
      </c>
    </row>
    <row r="6447" spans="1:27" s="12" customFormat="1" x14ac:dyDescent="0.35">
      <c r="A6447" s="19" t="s">
        <v>59</v>
      </c>
      <c r="B6447" s="20">
        <v>2012</v>
      </c>
      <c r="C6447" s="17" t="s">
        <v>82</v>
      </c>
      <c r="D6447" s="20"/>
      <c r="E6447" s="37" t="s">
        <v>73</v>
      </c>
      <c r="F6447" s="34" t="s">
        <v>78</v>
      </c>
      <c r="G6447" s="21" t="s">
        <v>66</v>
      </c>
      <c r="H6447" s="22">
        <v>875.07349999999997</v>
      </c>
      <c r="I6447" s="22">
        <v>852.07230000000004</v>
      </c>
      <c r="J6447" s="22">
        <v>1727.1458</v>
      </c>
      <c r="K6447" s="31">
        <v>665</v>
      </c>
      <c r="L6447" s="31">
        <v>608</v>
      </c>
      <c r="M6447" s="31"/>
      <c r="N6447" s="31">
        <v>1273</v>
      </c>
      <c r="O6447" s="22">
        <v>576</v>
      </c>
      <c r="P6447" s="22">
        <v>529</v>
      </c>
      <c r="Q6447" s="22"/>
      <c r="R6447" s="23">
        <v>1105</v>
      </c>
      <c r="S6447" s="130">
        <f>IFERROR(Table1[[#This Row],[Female Voters]]/Table1[[#This Row],[Female Population]],"0.0%")</f>
        <v>0.75993616536210962</v>
      </c>
      <c r="T6447" s="130">
        <f>IFERROR(Table1[[#This Row],[Male Voters]]/Table1[[#This Row],[Male Population]],"0.0%")</f>
        <v>0.71355447184470144</v>
      </c>
      <c r="U6447" s="130">
        <f>IFERROR(Table1[[#This Row],[Total Voters]]/Table1[[#This Row],[Total Population]],"0.0%")</f>
        <v>0.73705416184319816</v>
      </c>
      <c r="V6447" s="130">
        <f>IFERROR(Table1[[#This Row],[Female Ballots]]/Table1[[#This Row],[Female Population]],"0.0%")</f>
        <v>0.65823042293018819</v>
      </c>
      <c r="W6447" s="130">
        <f>IFERROR(Table1[[#This Row],[Male Ballots]]/Table1[[#This Row],[Male Population]],"0.0%")</f>
        <v>0.62083933487803789</v>
      </c>
      <c r="X6447" s="130">
        <f>IFERROR(Table1[[#This Row],[Total Ballots]]/Table1[[#This Row],[Total Population]],"0.0%")</f>
        <v>0.63978385611683741</v>
      </c>
      <c r="Y6447" s="24">
        <f>Table1[[#This Row],[Female Ballots]]/Table1[[#This Row],[Female Voters]]</f>
        <v>0.86616541353383458</v>
      </c>
      <c r="Z6447" s="24">
        <f>Table1[[#This Row],[Male Ballots]]/Table1[[#This Row],[Male Voters]]</f>
        <v>0.87006578947368418</v>
      </c>
      <c r="AA6447" s="24">
        <f>Table1[[#This Row],[Total Ballots]]/Table1[[#This Row],[Total Voters]]</f>
        <v>0.8680282796543598</v>
      </c>
    </row>
    <row r="6448" spans="1:27" s="12" customFormat="1" x14ac:dyDescent="0.35">
      <c r="A6448" s="19" t="s">
        <v>59</v>
      </c>
      <c r="B6448" s="20">
        <v>2012</v>
      </c>
      <c r="C6448" s="17" t="s">
        <v>82</v>
      </c>
      <c r="D6448" s="20"/>
      <c r="E6448" s="37" t="s">
        <v>73</v>
      </c>
      <c r="F6448" s="34" t="s">
        <v>78</v>
      </c>
      <c r="G6448" s="21" t="s">
        <v>67</v>
      </c>
      <c r="H6448" s="22">
        <v>1025.1145999999999</v>
      </c>
      <c r="I6448" s="22">
        <v>968.10612000000015</v>
      </c>
      <c r="J6448" s="22">
        <v>1993.2208000000001</v>
      </c>
      <c r="K6448" s="31">
        <v>793</v>
      </c>
      <c r="L6448" s="31">
        <v>746</v>
      </c>
      <c r="M6448" s="31"/>
      <c r="N6448" s="31">
        <v>1539</v>
      </c>
      <c r="O6448" s="22">
        <v>688</v>
      </c>
      <c r="P6448" s="22">
        <v>659</v>
      </c>
      <c r="Q6448" s="22"/>
      <c r="R6448" s="23">
        <v>1347</v>
      </c>
      <c r="S6448" s="130">
        <f>IFERROR(Table1[[#This Row],[Female Voters]]/Table1[[#This Row],[Female Population]],"0.0%")</f>
        <v>0.77357204745693808</v>
      </c>
      <c r="T6448" s="130">
        <f>IFERROR(Table1[[#This Row],[Male Voters]]/Table1[[#This Row],[Male Population]],"0.0%")</f>
        <v>0.77057668016807901</v>
      </c>
      <c r="U6448" s="130">
        <f>IFERROR(Table1[[#This Row],[Total Voters]]/Table1[[#This Row],[Total Population]],"0.0%")</f>
        <v>0.77211716835385225</v>
      </c>
      <c r="V6448" s="130">
        <f>IFERROR(Table1[[#This Row],[Female Ballots]]/Table1[[#This Row],[Female Population]],"0.0%")</f>
        <v>0.67114447496894503</v>
      </c>
      <c r="W6448" s="130">
        <f>IFERROR(Table1[[#This Row],[Male Ballots]]/Table1[[#This Row],[Male Population]],"0.0%")</f>
        <v>0.68071049896885261</v>
      </c>
      <c r="X6448" s="130">
        <f>IFERROR(Table1[[#This Row],[Total Ballots]]/Table1[[#This Row],[Total Population]],"0.0%")</f>
        <v>0.67579066002120791</v>
      </c>
      <c r="Y6448" s="24">
        <f>Table1[[#This Row],[Female Ballots]]/Table1[[#This Row],[Female Voters]]</f>
        <v>0.86759142496847419</v>
      </c>
      <c r="Z6448" s="24">
        <f>Table1[[#This Row],[Male Ballots]]/Table1[[#This Row],[Male Voters]]</f>
        <v>0.88337801608579092</v>
      </c>
      <c r="AA6448" s="24">
        <f>Table1[[#This Row],[Total Ballots]]/Table1[[#This Row],[Total Voters]]</f>
        <v>0.87524366471734893</v>
      </c>
    </row>
    <row r="6449" spans="1:27" s="12" customFormat="1" x14ac:dyDescent="0.35">
      <c r="A6449" s="8" t="s">
        <v>37</v>
      </c>
      <c r="B6449" s="17">
        <v>2012</v>
      </c>
      <c r="C6449" s="17" t="s">
        <v>82</v>
      </c>
      <c r="D6449" s="17"/>
      <c r="E6449" s="35" t="s">
        <v>74</v>
      </c>
      <c r="F6449" s="34" t="s">
        <v>78</v>
      </c>
      <c r="G6449" s="9" t="s">
        <v>79</v>
      </c>
      <c r="H6449" s="10">
        <v>8883.994999999999</v>
      </c>
      <c r="I6449" s="10">
        <v>8135.9956000000002</v>
      </c>
      <c r="J6449" s="10">
        <v>17019.9876</v>
      </c>
      <c r="K6449" s="10">
        <v>7342</v>
      </c>
      <c r="L6449" s="10">
        <v>6361</v>
      </c>
      <c r="M6449" s="10">
        <v>18</v>
      </c>
      <c r="N6449" s="10">
        <v>13721</v>
      </c>
      <c r="O6449" s="10">
        <v>5365</v>
      </c>
      <c r="P6449" s="10">
        <v>4699</v>
      </c>
      <c r="Q6449" s="10">
        <v>8</v>
      </c>
      <c r="R6449" s="11">
        <v>10072</v>
      </c>
      <c r="S6449" s="130">
        <f>IFERROR(Table1[[#This Row],[Female Voters]]/Table1[[#This Row],[Female Population]],"0.0%")</f>
        <v>0.82643000136762801</v>
      </c>
      <c r="T6449" s="130">
        <f>IFERROR(Table1[[#This Row],[Male Voters]]/Table1[[#This Row],[Male Population]],"0.0%")</f>
        <v>0.78183424779629918</v>
      </c>
      <c r="U6449" s="130">
        <f>IFERROR(Table1[[#This Row],[Total Voters]]/Table1[[#This Row],[Total Population]],"0.0%")</f>
        <v>0.80616980002970151</v>
      </c>
      <c r="V6449" s="130">
        <f>IFERROR(Table1[[#This Row],[Female Ballots]]/Table1[[#This Row],[Female Population]],"0.0%")</f>
        <v>0.60389498193098945</v>
      </c>
      <c r="W6449" s="130">
        <f>IFERROR(Table1[[#This Row],[Male Ballots]]/Table1[[#This Row],[Male Population]],"0.0%")</f>
        <v>0.57755685118610434</v>
      </c>
      <c r="X6449" s="130">
        <f>IFERROR(Table1[[#This Row],[Total Ballots]]/Table1[[#This Row],[Total Population]],"0.0%")</f>
        <v>0.59177481421901856</v>
      </c>
      <c r="Y6449" s="24">
        <f>Table1[[#This Row],[Female Ballots]]/Table1[[#This Row],[Female Voters]]</f>
        <v>0.73072732225551618</v>
      </c>
      <c r="Z6449" s="24">
        <f>Table1[[#This Row],[Male Ballots]]/Table1[[#This Row],[Male Voters]]</f>
        <v>0.73872032699261125</v>
      </c>
      <c r="AA6449" s="24">
        <f>Table1[[#This Row],[Total Ballots]]/Table1[[#This Row],[Total Voters]]</f>
        <v>0.73405728445448581</v>
      </c>
    </row>
    <row r="6450" spans="1:27" s="12" customFormat="1" x14ac:dyDescent="0.35">
      <c r="A6450" s="19" t="s">
        <v>37</v>
      </c>
      <c r="B6450" s="20">
        <v>2012</v>
      </c>
      <c r="C6450" s="17" t="s">
        <v>82</v>
      </c>
      <c r="D6450" s="20"/>
      <c r="E6450" s="37" t="s">
        <v>74</v>
      </c>
      <c r="F6450" s="34" t="s">
        <v>78</v>
      </c>
      <c r="G6450" s="21" t="s">
        <v>62</v>
      </c>
      <c r="H6450" s="22">
        <v>870.99950000000001</v>
      </c>
      <c r="I6450" s="22">
        <v>848.99950000000001</v>
      </c>
      <c r="J6450" s="22">
        <v>1719.9987000000001</v>
      </c>
      <c r="K6450" s="31">
        <v>607</v>
      </c>
      <c r="L6450" s="31">
        <v>546</v>
      </c>
      <c r="M6450" s="31">
        <v>1</v>
      </c>
      <c r="N6450" s="31">
        <v>1154</v>
      </c>
      <c r="O6450" s="22">
        <v>260</v>
      </c>
      <c r="P6450" s="22">
        <v>229</v>
      </c>
      <c r="Q6450" s="22">
        <v>0</v>
      </c>
      <c r="R6450" s="23">
        <v>489</v>
      </c>
      <c r="S6450" s="130">
        <f>IFERROR(Table1[[#This Row],[Female Voters]]/Table1[[#This Row],[Female Population]],"0.0%")</f>
        <v>0.69690051486826343</v>
      </c>
      <c r="T6450" s="130">
        <f>IFERROR(Table1[[#This Row],[Male Voters]]/Table1[[#This Row],[Male Population]],"0.0%")</f>
        <v>0.64310991938157791</v>
      </c>
      <c r="U6450" s="130">
        <f>IFERROR(Table1[[#This Row],[Total Voters]]/Table1[[#This Row],[Total Population]],"0.0%")</f>
        <v>0.67093073965695438</v>
      </c>
      <c r="V6450" s="130">
        <f>IFERROR(Table1[[#This Row],[Female Ballots]]/Table1[[#This Row],[Female Population]],"0.0%")</f>
        <v>0.29850763404571412</v>
      </c>
      <c r="W6450" s="130">
        <f>IFERROR(Table1[[#This Row],[Male Ballots]]/Table1[[#This Row],[Male Population]],"0.0%")</f>
        <v>0.26972925190179736</v>
      </c>
      <c r="X6450" s="130">
        <f>IFERROR(Table1[[#This Row],[Total Ballots]]/Table1[[#This Row],[Total Population]],"0.0%")</f>
        <v>0.28430254046122244</v>
      </c>
      <c r="Y6450" s="24">
        <f>Table1[[#This Row],[Female Ballots]]/Table1[[#This Row],[Female Voters]]</f>
        <v>0.42833607907742999</v>
      </c>
      <c r="Z6450" s="24">
        <f>Table1[[#This Row],[Male Ballots]]/Table1[[#This Row],[Male Voters]]</f>
        <v>0.41941391941391942</v>
      </c>
      <c r="AA6450" s="24">
        <f>Table1[[#This Row],[Total Ballots]]/Table1[[#This Row],[Total Voters]]</f>
        <v>0.4237435008665511</v>
      </c>
    </row>
    <row r="6451" spans="1:27" s="12" customFormat="1" x14ac:dyDescent="0.35">
      <c r="A6451" s="19" t="s">
        <v>37</v>
      </c>
      <c r="B6451" s="20">
        <v>2012</v>
      </c>
      <c r="C6451" s="17" t="s">
        <v>82</v>
      </c>
      <c r="D6451" s="20"/>
      <c r="E6451" s="37" t="s">
        <v>74</v>
      </c>
      <c r="F6451" s="34" t="s">
        <v>78</v>
      </c>
      <c r="G6451" s="21" t="s">
        <v>63</v>
      </c>
      <c r="H6451" s="22">
        <v>1239.9992999999999</v>
      </c>
      <c r="I6451" s="22">
        <v>1161.9993999999999</v>
      </c>
      <c r="J6451" s="22">
        <v>2401.998</v>
      </c>
      <c r="K6451" s="31">
        <v>981</v>
      </c>
      <c r="L6451" s="31">
        <v>824</v>
      </c>
      <c r="M6451" s="31">
        <v>3</v>
      </c>
      <c r="N6451" s="31">
        <v>1808</v>
      </c>
      <c r="O6451" s="22">
        <v>499</v>
      </c>
      <c r="P6451" s="22">
        <v>421</v>
      </c>
      <c r="Q6451" s="22">
        <v>0</v>
      </c>
      <c r="R6451" s="23">
        <v>920</v>
      </c>
      <c r="S6451" s="130">
        <f>IFERROR(Table1[[#This Row],[Female Voters]]/Table1[[#This Row],[Female Population]],"0.0%")</f>
        <v>0.79112947886341556</v>
      </c>
      <c r="T6451" s="130">
        <f>IFERROR(Table1[[#This Row],[Male Voters]]/Table1[[#This Row],[Male Population]],"0.0%")</f>
        <v>0.7091225692543387</v>
      </c>
      <c r="U6451" s="130">
        <f>IFERROR(Table1[[#This Row],[Total Voters]]/Table1[[#This Row],[Total Population]],"0.0%")</f>
        <v>0.75270670500141967</v>
      </c>
      <c r="V6451" s="130">
        <f>IFERROR(Table1[[#This Row],[Female Ballots]]/Table1[[#This Row],[Female Population]],"0.0%")</f>
        <v>0.40241958201105438</v>
      </c>
      <c r="W6451" s="130">
        <f>IFERROR(Table1[[#This Row],[Male Ballots]]/Table1[[#This Row],[Male Population]],"0.0%")</f>
        <v>0.36230655540785994</v>
      </c>
      <c r="X6451" s="130">
        <f>IFERROR(Table1[[#This Row],[Total Ballots]]/Table1[[#This Row],[Total Population]],"0.0%")</f>
        <v>0.38301447378390824</v>
      </c>
      <c r="Y6451" s="24">
        <f>Table1[[#This Row],[Female Ballots]]/Table1[[#This Row],[Female Voters]]</f>
        <v>0.50866462793068301</v>
      </c>
      <c r="Z6451" s="24">
        <f>Table1[[#This Row],[Male Ballots]]/Table1[[#This Row],[Male Voters]]</f>
        <v>0.51092233009708743</v>
      </c>
      <c r="AA6451" s="24">
        <f>Table1[[#This Row],[Total Ballots]]/Table1[[#This Row],[Total Voters]]</f>
        <v>0.50884955752212391</v>
      </c>
    </row>
    <row r="6452" spans="1:27" s="12" customFormat="1" x14ac:dyDescent="0.35">
      <c r="A6452" s="19" t="s">
        <v>37</v>
      </c>
      <c r="B6452" s="20">
        <v>2012</v>
      </c>
      <c r="C6452" s="17" t="s">
        <v>82</v>
      </c>
      <c r="D6452" s="20"/>
      <c r="E6452" s="37" t="s">
        <v>74</v>
      </c>
      <c r="F6452" s="34" t="s">
        <v>78</v>
      </c>
      <c r="G6452" s="21" t="s">
        <v>64</v>
      </c>
      <c r="H6452" s="22">
        <v>1204.9992999999999</v>
      </c>
      <c r="I6452" s="22">
        <v>1121.9993999999999</v>
      </c>
      <c r="J6452" s="22">
        <v>2326.998</v>
      </c>
      <c r="K6452" s="31">
        <v>944</v>
      </c>
      <c r="L6452" s="31">
        <v>801</v>
      </c>
      <c r="M6452" s="31">
        <v>2</v>
      </c>
      <c r="N6452" s="31">
        <v>1747</v>
      </c>
      <c r="O6452" s="22">
        <v>579</v>
      </c>
      <c r="P6452" s="22">
        <v>506</v>
      </c>
      <c r="Q6452" s="22">
        <v>1</v>
      </c>
      <c r="R6452" s="23">
        <v>1086</v>
      </c>
      <c r="S6452" s="130">
        <f>IFERROR(Table1[[#This Row],[Female Voters]]/Table1[[#This Row],[Female Population]],"0.0%")</f>
        <v>0.78340294471540362</v>
      </c>
      <c r="T6452" s="130">
        <f>IFERROR(Table1[[#This Row],[Male Voters]]/Table1[[#This Row],[Male Population]],"0.0%")</f>
        <v>0.71390412508241985</v>
      </c>
      <c r="U6452" s="130">
        <f>IFERROR(Table1[[#This Row],[Total Voters]]/Table1[[#This Row],[Total Population]],"0.0%")</f>
        <v>0.75075268650854021</v>
      </c>
      <c r="V6452" s="130">
        <f>IFERROR(Table1[[#This Row],[Female Ballots]]/Table1[[#This Row],[Female Population]],"0.0%")</f>
        <v>0.48049820443879099</v>
      </c>
      <c r="W6452" s="130">
        <f>IFERROR(Table1[[#This Row],[Male Ballots]]/Table1[[#This Row],[Male Population]],"0.0%")</f>
        <v>0.45098063332297683</v>
      </c>
      <c r="X6452" s="130">
        <f>IFERROR(Table1[[#This Row],[Total Ballots]]/Table1[[#This Row],[Total Population]],"0.0%")</f>
        <v>0.46669571697096429</v>
      </c>
      <c r="Y6452" s="24">
        <f>Table1[[#This Row],[Female Ballots]]/Table1[[#This Row],[Female Voters]]</f>
        <v>0.61334745762711862</v>
      </c>
      <c r="Z6452" s="24">
        <f>Table1[[#This Row],[Male Ballots]]/Table1[[#This Row],[Male Voters]]</f>
        <v>0.63171036204744069</v>
      </c>
      <c r="AA6452" s="24">
        <f>Table1[[#This Row],[Total Ballots]]/Table1[[#This Row],[Total Voters]]</f>
        <v>0.62163709215798513</v>
      </c>
    </row>
    <row r="6453" spans="1:27" s="12" customFormat="1" x14ac:dyDescent="0.35">
      <c r="A6453" s="19" t="s">
        <v>37</v>
      </c>
      <c r="B6453" s="20">
        <v>2012</v>
      </c>
      <c r="C6453" s="17" t="s">
        <v>82</v>
      </c>
      <c r="D6453" s="20"/>
      <c r="E6453" s="37" t="s">
        <v>74</v>
      </c>
      <c r="F6453" s="34" t="s">
        <v>78</v>
      </c>
      <c r="G6453" s="21" t="s">
        <v>65</v>
      </c>
      <c r="H6453" s="22">
        <v>1578.9991</v>
      </c>
      <c r="I6453" s="22">
        <v>1450.9992</v>
      </c>
      <c r="J6453" s="22">
        <v>3029.998</v>
      </c>
      <c r="K6453" s="31">
        <v>1219</v>
      </c>
      <c r="L6453" s="31">
        <v>1059</v>
      </c>
      <c r="M6453" s="31">
        <v>5</v>
      </c>
      <c r="N6453" s="31">
        <v>2283</v>
      </c>
      <c r="O6453" s="22">
        <v>904</v>
      </c>
      <c r="P6453" s="22">
        <v>791</v>
      </c>
      <c r="Q6453" s="22">
        <v>4</v>
      </c>
      <c r="R6453" s="23">
        <v>1699</v>
      </c>
      <c r="S6453" s="130">
        <f>IFERROR(Table1[[#This Row],[Female Voters]]/Table1[[#This Row],[Female Population]],"0.0%")</f>
        <v>0.77200803977659016</v>
      </c>
      <c r="T6453" s="130">
        <f>IFERROR(Table1[[#This Row],[Male Voters]]/Table1[[#This Row],[Male Population]],"0.0%")</f>
        <v>0.72984189102240715</v>
      </c>
      <c r="U6453" s="130">
        <f>IFERROR(Table1[[#This Row],[Total Voters]]/Table1[[#This Row],[Total Population]],"0.0%")</f>
        <v>0.75346584387184412</v>
      </c>
      <c r="V6453" s="130">
        <f>IFERROR(Table1[[#This Row],[Female Ballots]]/Table1[[#This Row],[Female Population]],"0.0%")</f>
        <v>0.57251457584744669</v>
      </c>
      <c r="W6453" s="130">
        <f>IFERROR(Table1[[#This Row],[Male Ballots]]/Table1[[#This Row],[Male Population]],"0.0%")</f>
        <v>0.54514158243505584</v>
      </c>
      <c r="X6453" s="130">
        <f>IFERROR(Table1[[#This Row],[Total Ballots]]/Table1[[#This Row],[Total Population]],"0.0%")</f>
        <v>0.56072644272372452</v>
      </c>
      <c r="Y6453" s="24">
        <f>Table1[[#This Row],[Female Ballots]]/Table1[[#This Row],[Female Voters]]</f>
        <v>0.74159146841673507</v>
      </c>
      <c r="Z6453" s="24">
        <f>Table1[[#This Row],[Male Ballots]]/Table1[[#This Row],[Male Voters]]</f>
        <v>0.7469310670443815</v>
      </c>
      <c r="AA6453" s="24">
        <f>Table1[[#This Row],[Total Ballots]]/Table1[[#This Row],[Total Voters]]</f>
        <v>0.74419623302671922</v>
      </c>
    </row>
    <row r="6454" spans="1:27" s="12" customFormat="1" x14ac:dyDescent="0.35">
      <c r="A6454" s="19" t="s">
        <v>37</v>
      </c>
      <c r="B6454" s="20">
        <v>2012</v>
      </c>
      <c r="C6454" s="17" t="s">
        <v>82</v>
      </c>
      <c r="D6454" s="20"/>
      <c r="E6454" s="37" t="s">
        <v>74</v>
      </c>
      <c r="F6454" s="34" t="s">
        <v>78</v>
      </c>
      <c r="G6454" s="21" t="s">
        <v>66</v>
      </c>
      <c r="H6454" s="22">
        <v>1626.9991</v>
      </c>
      <c r="I6454" s="22">
        <v>1511.9992</v>
      </c>
      <c r="J6454" s="22">
        <v>3138.998</v>
      </c>
      <c r="K6454" s="31">
        <v>1463</v>
      </c>
      <c r="L6454" s="31">
        <v>1299</v>
      </c>
      <c r="M6454" s="31">
        <v>2</v>
      </c>
      <c r="N6454" s="31">
        <v>2764</v>
      </c>
      <c r="O6454" s="22">
        <v>1250</v>
      </c>
      <c r="P6454" s="22">
        <v>1109</v>
      </c>
      <c r="Q6454" s="22">
        <v>1</v>
      </c>
      <c r="R6454" s="23">
        <v>2360</v>
      </c>
      <c r="S6454" s="130">
        <f>IFERROR(Table1[[#This Row],[Female Voters]]/Table1[[#This Row],[Female Population]],"0.0%")</f>
        <v>0.89920148081212825</v>
      </c>
      <c r="T6454" s="130">
        <f>IFERROR(Table1[[#This Row],[Male Voters]]/Table1[[#This Row],[Male Population]],"0.0%")</f>
        <v>0.85912743869176655</v>
      </c>
      <c r="U6454" s="130">
        <f>IFERROR(Table1[[#This Row],[Total Voters]]/Table1[[#This Row],[Total Population]],"0.0%")</f>
        <v>0.8805357633232006</v>
      </c>
      <c r="V6454" s="130">
        <f>IFERROR(Table1[[#This Row],[Female Ballots]]/Table1[[#This Row],[Female Population]],"0.0%")</f>
        <v>0.76828561245055393</v>
      </c>
      <c r="W6454" s="130">
        <f>IFERROR(Table1[[#This Row],[Male Ballots]]/Table1[[#This Row],[Male Population]],"0.0%")</f>
        <v>0.73346599654285538</v>
      </c>
      <c r="X6454" s="130">
        <f>IFERROR(Table1[[#This Row],[Total Ballots]]/Table1[[#This Row],[Total Population]],"0.0%")</f>
        <v>0.75183227259144481</v>
      </c>
      <c r="Y6454" s="24">
        <f>Table1[[#This Row],[Female Ballots]]/Table1[[#This Row],[Female Voters]]</f>
        <v>0.85440874914559128</v>
      </c>
      <c r="Z6454" s="24">
        <f>Table1[[#This Row],[Male Ballots]]/Table1[[#This Row],[Male Voters]]</f>
        <v>0.85373364126250961</v>
      </c>
      <c r="AA6454" s="24">
        <f>Table1[[#This Row],[Total Ballots]]/Table1[[#This Row],[Total Voters]]</f>
        <v>0.85383502170767001</v>
      </c>
    </row>
    <row r="6455" spans="1:27" s="12" customFormat="1" x14ac:dyDescent="0.35">
      <c r="A6455" s="19" t="s">
        <v>37</v>
      </c>
      <c r="B6455" s="20">
        <v>2012</v>
      </c>
      <c r="C6455" s="17" t="s">
        <v>82</v>
      </c>
      <c r="D6455" s="20"/>
      <c r="E6455" s="37" t="s">
        <v>74</v>
      </c>
      <c r="F6455" s="34" t="s">
        <v>78</v>
      </c>
      <c r="G6455" s="21" t="s">
        <v>67</v>
      </c>
      <c r="H6455" s="22">
        <v>2361.9987000000001</v>
      </c>
      <c r="I6455" s="22">
        <v>2039.9989</v>
      </c>
      <c r="J6455" s="22">
        <v>4401.9969000000001</v>
      </c>
      <c r="K6455" s="31">
        <v>2128</v>
      </c>
      <c r="L6455" s="31">
        <v>1832</v>
      </c>
      <c r="M6455" s="31">
        <v>5</v>
      </c>
      <c r="N6455" s="31">
        <v>3965</v>
      </c>
      <c r="O6455" s="22">
        <v>1873</v>
      </c>
      <c r="P6455" s="22">
        <v>1643</v>
      </c>
      <c r="Q6455" s="22">
        <v>2</v>
      </c>
      <c r="R6455" s="23">
        <v>3518</v>
      </c>
      <c r="S6455" s="130">
        <f>IFERROR(Table1[[#This Row],[Female Voters]]/Table1[[#This Row],[Female Population]],"0.0%")</f>
        <v>0.90093190991172012</v>
      </c>
      <c r="T6455" s="130">
        <f>IFERROR(Table1[[#This Row],[Male Voters]]/Table1[[#This Row],[Male Population]],"0.0%")</f>
        <v>0.89803969992336763</v>
      </c>
      <c r="U6455" s="130">
        <f>IFERROR(Table1[[#This Row],[Total Voters]]/Table1[[#This Row],[Total Population]],"0.0%")</f>
        <v>0.90072757661414982</v>
      </c>
      <c r="V6455" s="130">
        <f>IFERROR(Table1[[#This Row],[Female Ballots]]/Table1[[#This Row],[Female Population]],"0.0%")</f>
        <v>0.79297249401534387</v>
      </c>
      <c r="W6455" s="130">
        <f>IFERROR(Table1[[#This Row],[Male Ballots]]/Table1[[#This Row],[Male Population]],"0.0%")</f>
        <v>0.80539259114306383</v>
      </c>
      <c r="X6455" s="130">
        <f>IFERROR(Table1[[#This Row],[Total Ballots]]/Table1[[#This Row],[Total Population]],"0.0%")</f>
        <v>0.79918275271843098</v>
      </c>
      <c r="Y6455" s="24">
        <f>Table1[[#This Row],[Female Ballots]]/Table1[[#This Row],[Female Voters]]</f>
        <v>0.88016917293233088</v>
      </c>
      <c r="Z6455" s="24">
        <f>Table1[[#This Row],[Male Ballots]]/Table1[[#This Row],[Male Voters]]</f>
        <v>0.89683406113537123</v>
      </c>
      <c r="AA6455" s="24">
        <f>Table1[[#This Row],[Total Ballots]]/Table1[[#This Row],[Total Voters]]</f>
        <v>0.88726355611601515</v>
      </c>
    </row>
    <row r="6456" spans="1:27" s="12" customFormat="1" x14ac:dyDescent="0.35">
      <c r="A6456" s="8" t="s">
        <v>48</v>
      </c>
      <c r="B6456" s="17">
        <v>2012</v>
      </c>
      <c r="C6456" s="17" t="s">
        <v>82</v>
      </c>
      <c r="D6456" s="17" t="s">
        <v>69</v>
      </c>
      <c r="E6456" s="35" t="s">
        <v>74</v>
      </c>
      <c r="F6456" s="34" t="s">
        <v>78</v>
      </c>
      <c r="G6456" s="9" t="s">
        <v>79</v>
      </c>
      <c r="H6456" s="10">
        <v>66639.021999999997</v>
      </c>
      <c r="I6456" s="10">
        <v>64901.014999999999</v>
      </c>
      <c r="J6456" s="10">
        <v>131540.03599999999</v>
      </c>
      <c r="K6456" s="10">
        <v>50573</v>
      </c>
      <c r="L6456" s="10">
        <v>46667</v>
      </c>
      <c r="M6456" s="10">
        <v>632</v>
      </c>
      <c r="N6456" s="10">
        <v>97872</v>
      </c>
      <c r="O6456" s="10">
        <v>41800</v>
      </c>
      <c r="P6456" s="10">
        <v>38569</v>
      </c>
      <c r="Q6456" s="10">
        <v>505</v>
      </c>
      <c r="R6456" s="11">
        <v>80874</v>
      </c>
      <c r="S6456" s="130">
        <f>IFERROR(Table1[[#This Row],[Female Voters]]/Table1[[#This Row],[Female Population]],"0.0%")</f>
        <v>0.75890969708408984</v>
      </c>
      <c r="T6456" s="130">
        <f>IFERROR(Table1[[#This Row],[Male Voters]]/Table1[[#This Row],[Male Population]],"0.0%")</f>
        <v>0.71904884692481308</v>
      </c>
      <c r="U6456" s="130">
        <f>IFERROR(Table1[[#This Row],[Total Voters]]/Table1[[#This Row],[Total Population]],"0.0%")</f>
        <v>0.74404723441006204</v>
      </c>
      <c r="V6456" s="130">
        <f>IFERROR(Table1[[#This Row],[Female Ballots]]/Table1[[#This Row],[Female Population]],"0.0%")</f>
        <v>0.62726010594813353</v>
      </c>
      <c r="W6456" s="130">
        <f>IFERROR(Table1[[#This Row],[Male Ballots]]/Table1[[#This Row],[Male Population]],"0.0%")</f>
        <v>0.5942742189779312</v>
      </c>
      <c r="X6456" s="130">
        <f>IFERROR(Table1[[#This Row],[Total Ballots]]/Table1[[#This Row],[Total Population]],"0.0%")</f>
        <v>0.61482421975314039</v>
      </c>
      <c r="Y6456" s="24">
        <f>Table1[[#This Row],[Female Ballots]]/Table1[[#This Row],[Female Voters]]</f>
        <v>0.82652798924327209</v>
      </c>
      <c r="Z6456" s="24">
        <f>Table1[[#This Row],[Male Ballots]]/Table1[[#This Row],[Male Voters]]</f>
        <v>0.82647266805237107</v>
      </c>
      <c r="AA6456" s="24">
        <f>Table1[[#This Row],[Total Ballots]]/Table1[[#This Row],[Total Voters]]</f>
        <v>0.82632417851888185</v>
      </c>
    </row>
    <row r="6457" spans="1:27" s="12" customFormat="1" x14ac:dyDescent="0.35">
      <c r="A6457" s="19" t="s">
        <v>48</v>
      </c>
      <c r="B6457" s="20">
        <v>2012</v>
      </c>
      <c r="C6457" s="17" t="s">
        <v>82</v>
      </c>
      <c r="D6457" s="20" t="s">
        <v>69</v>
      </c>
      <c r="E6457" s="37" t="s">
        <v>74</v>
      </c>
      <c r="F6457" s="34" t="s">
        <v>78</v>
      </c>
      <c r="G6457" s="21" t="s">
        <v>62</v>
      </c>
      <c r="H6457" s="22">
        <v>7828.9920000000002</v>
      </c>
      <c r="I6457" s="22">
        <v>8149.9920000000002</v>
      </c>
      <c r="J6457" s="22">
        <v>15978.986999999999</v>
      </c>
      <c r="K6457" s="31">
        <v>5307</v>
      </c>
      <c r="L6457" s="31">
        <v>4901</v>
      </c>
      <c r="M6457" s="31">
        <v>136</v>
      </c>
      <c r="N6457" s="31">
        <v>10344</v>
      </c>
      <c r="O6457" s="22">
        <v>3417</v>
      </c>
      <c r="P6457" s="22">
        <v>2989</v>
      </c>
      <c r="Q6457" s="22">
        <v>106</v>
      </c>
      <c r="R6457" s="23">
        <v>6512</v>
      </c>
      <c r="S6457" s="130">
        <f>IFERROR(Table1[[#This Row],[Female Voters]]/Table1[[#This Row],[Female Population]],"0.0%")</f>
        <v>0.67786504316264473</v>
      </c>
      <c r="T6457" s="130">
        <f>IFERROR(Table1[[#This Row],[Male Voters]]/Table1[[#This Row],[Male Population]],"0.0%")</f>
        <v>0.60135028353402065</v>
      </c>
      <c r="U6457" s="130">
        <f>IFERROR(Table1[[#This Row],[Total Voters]]/Table1[[#This Row],[Total Population]],"0.0%")</f>
        <v>0.64735017307417553</v>
      </c>
      <c r="V6457" s="130">
        <f>IFERROR(Table1[[#This Row],[Female Ballots]]/Table1[[#This Row],[Female Population]],"0.0%")</f>
        <v>0.43645465469884243</v>
      </c>
      <c r="W6457" s="130">
        <f>IFERROR(Table1[[#This Row],[Male Ballots]]/Table1[[#This Row],[Male Population]],"0.0%")</f>
        <v>0.36674882625651656</v>
      </c>
      <c r="X6457" s="130">
        <f>IFERROR(Table1[[#This Row],[Total Ballots]]/Table1[[#This Row],[Total Population]],"0.0%")</f>
        <v>0.40753522110006102</v>
      </c>
      <c r="Y6457" s="24">
        <f>Table1[[#This Row],[Female Ballots]]/Table1[[#This Row],[Female Voters]]</f>
        <v>0.64386659129451662</v>
      </c>
      <c r="Z6457" s="24">
        <f>Table1[[#This Row],[Male Ballots]]/Table1[[#This Row],[Male Voters]]</f>
        <v>0.60987553560497854</v>
      </c>
      <c r="AA6457" s="24">
        <f>Table1[[#This Row],[Total Ballots]]/Table1[[#This Row],[Total Voters]]</f>
        <v>0.62954369682907962</v>
      </c>
    </row>
    <row r="6458" spans="1:27" s="12" customFormat="1" x14ac:dyDescent="0.35">
      <c r="A6458" s="19" t="s">
        <v>48</v>
      </c>
      <c r="B6458" s="20">
        <v>2012</v>
      </c>
      <c r="C6458" s="17" t="s">
        <v>82</v>
      </c>
      <c r="D6458" s="20" t="s">
        <v>69</v>
      </c>
      <c r="E6458" s="37" t="s">
        <v>74</v>
      </c>
      <c r="F6458" s="34" t="s">
        <v>78</v>
      </c>
      <c r="G6458" s="21" t="s">
        <v>63</v>
      </c>
      <c r="H6458" s="22">
        <v>11758.992</v>
      </c>
      <c r="I6458" s="22">
        <v>12023.99</v>
      </c>
      <c r="J6458" s="22">
        <v>23782.98</v>
      </c>
      <c r="K6458" s="31">
        <v>8045</v>
      </c>
      <c r="L6458" s="31">
        <v>7248</v>
      </c>
      <c r="M6458" s="31">
        <v>150</v>
      </c>
      <c r="N6458" s="31">
        <v>15443</v>
      </c>
      <c r="O6458" s="22">
        <v>5746</v>
      </c>
      <c r="P6458" s="22">
        <v>5056</v>
      </c>
      <c r="Q6458" s="22">
        <v>110</v>
      </c>
      <c r="R6458" s="23">
        <v>10912</v>
      </c>
      <c r="S6458" s="130">
        <f>IFERROR(Table1[[#This Row],[Female Voters]]/Table1[[#This Row],[Female Population]],"0.0%")</f>
        <v>0.68415728150848298</v>
      </c>
      <c r="T6458" s="130">
        <f>IFERROR(Table1[[#This Row],[Male Voters]]/Table1[[#This Row],[Male Population]],"0.0%")</f>
        <v>0.60279491250408557</v>
      </c>
      <c r="U6458" s="130">
        <f>IFERROR(Table1[[#This Row],[Total Voters]]/Table1[[#This Row],[Total Population]],"0.0%")</f>
        <v>0.6493298989445393</v>
      </c>
      <c r="V6458" s="130">
        <f>IFERROR(Table1[[#This Row],[Female Ballots]]/Table1[[#This Row],[Female Population]],"0.0%")</f>
        <v>0.48864732623340501</v>
      </c>
      <c r="W6458" s="130">
        <f>IFERROR(Table1[[#This Row],[Male Ballots]]/Table1[[#This Row],[Male Population]],"0.0%")</f>
        <v>0.42049269834722086</v>
      </c>
      <c r="X6458" s="130">
        <f>IFERROR(Table1[[#This Row],[Total Ballots]]/Table1[[#This Row],[Total Population]],"0.0%")</f>
        <v>0.45881550587857367</v>
      </c>
      <c r="Y6458" s="24">
        <f>Table1[[#This Row],[Female Ballots]]/Table1[[#This Row],[Female Voters]]</f>
        <v>0.71423244251087636</v>
      </c>
      <c r="Z6458" s="24">
        <f>Table1[[#This Row],[Male Ballots]]/Table1[[#This Row],[Male Voters]]</f>
        <v>0.69757174392935983</v>
      </c>
      <c r="AA6458" s="24">
        <f>Table1[[#This Row],[Total Ballots]]/Table1[[#This Row],[Total Voters]]</f>
        <v>0.70659845884866934</v>
      </c>
    </row>
    <row r="6459" spans="1:27" s="12" customFormat="1" x14ac:dyDescent="0.35">
      <c r="A6459" s="19" t="s">
        <v>48</v>
      </c>
      <c r="B6459" s="20">
        <v>2012</v>
      </c>
      <c r="C6459" s="17" t="s">
        <v>82</v>
      </c>
      <c r="D6459" s="20" t="s">
        <v>69</v>
      </c>
      <c r="E6459" s="37" t="s">
        <v>74</v>
      </c>
      <c r="F6459" s="34" t="s">
        <v>78</v>
      </c>
      <c r="G6459" s="21" t="s">
        <v>64</v>
      </c>
      <c r="H6459" s="22">
        <v>11360.002</v>
      </c>
      <c r="I6459" s="22">
        <v>11269</v>
      </c>
      <c r="J6459" s="22">
        <v>22629</v>
      </c>
      <c r="K6459" s="31">
        <v>7622</v>
      </c>
      <c r="L6459" s="31">
        <v>6884</v>
      </c>
      <c r="M6459" s="31">
        <v>106</v>
      </c>
      <c r="N6459" s="31">
        <v>14612</v>
      </c>
      <c r="O6459" s="22">
        <v>6057</v>
      </c>
      <c r="P6459" s="22">
        <v>5503</v>
      </c>
      <c r="Q6459" s="22">
        <v>88</v>
      </c>
      <c r="R6459" s="23">
        <v>11648</v>
      </c>
      <c r="S6459" s="130">
        <f>IFERROR(Table1[[#This Row],[Female Voters]]/Table1[[#This Row],[Female Population]],"0.0%")</f>
        <v>0.67095058610024894</v>
      </c>
      <c r="T6459" s="130">
        <f>IFERROR(Table1[[#This Row],[Male Voters]]/Table1[[#This Row],[Male Population]],"0.0%")</f>
        <v>0.61087940367379534</v>
      </c>
      <c r="U6459" s="130">
        <f>IFERROR(Table1[[#This Row],[Total Voters]]/Table1[[#This Row],[Total Population]],"0.0%")</f>
        <v>0.64572009368509431</v>
      </c>
      <c r="V6459" s="130">
        <f>IFERROR(Table1[[#This Row],[Female Ballots]]/Table1[[#This Row],[Female Population]],"0.0%")</f>
        <v>0.53318652584744264</v>
      </c>
      <c r="W6459" s="130">
        <f>IFERROR(Table1[[#This Row],[Male Ballots]]/Table1[[#This Row],[Male Population]],"0.0%")</f>
        <v>0.48833081906114117</v>
      </c>
      <c r="X6459" s="130">
        <f>IFERROR(Table1[[#This Row],[Total Ballots]]/Table1[[#This Row],[Total Population]],"0.0%")</f>
        <v>0.51473772592690792</v>
      </c>
      <c r="Y6459" s="24">
        <f>Table1[[#This Row],[Female Ballots]]/Table1[[#This Row],[Female Voters]]</f>
        <v>0.79467331409078978</v>
      </c>
      <c r="Z6459" s="24">
        <f>Table1[[#This Row],[Male Ballots]]/Table1[[#This Row],[Male Voters]]</f>
        <v>0.79938988959907031</v>
      </c>
      <c r="AA6459" s="24">
        <f>Table1[[#This Row],[Total Ballots]]/Table1[[#This Row],[Total Voters]]</f>
        <v>0.79715302491103202</v>
      </c>
    </row>
    <row r="6460" spans="1:27" s="12" customFormat="1" x14ac:dyDescent="0.35">
      <c r="A6460" s="19" t="s">
        <v>48</v>
      </c>
      <c r="B6460" s="20">
        <v>2012</v>
      </c>
      <c r="C6460" s="17" t="s">
        <v>82</v>
      </c>
      <c r="D6460" s="20" t="s">
        <v>69</v>
      </c>
      <c r="E6460" s="37" t="s">
        <v>74</v>
      </c>
      <c r="F6460" s="34" t="s">
        <v>78</v>
      </c>
      <c r="G6460" s="21" t="s">
        <v>65</v>
      </c>
      <c r="H6460" s="22">
        <v>12330.009</v>
      </c>
      <c r="I6460" s="22">
        <v>12107.007</v>
      </c>
      <c r="J6460" s="22">
        <v>24437.02</v>
      </c>
      <c r="K6460" s="31">
        <v>9535</v>
      </c>
      <c r="L6460" s="31">
        <v>8809</v>
      </c>
      <c r="M6460" s="31">
        <v>87</v>
      </c>
      <c r="N6460" s="31">
        <v>18431</v>
      </c>
      <c r="O6460" s="22">
        <v>8212</v>
      </c>
      <c r="P6460" s="22">
        <v>7531</v>
      </c>
      <c r="Q6460" s="22">
        <v>70</v>
      </c>
      <c r="R6460" s="23">
        <v>15813</v>
      </c>
      <c r="S6460" s="130">
        <f>IFERROR(Table1[[#This Row],[Female Voters]]/Table1[[#This Row],[Female Population]],"0.0%")</f>
        <v>0.77331654826853735</v>
      </c>
      <c r="T6460" s="130">
        <f>IFERROR(Table1[[#This Row],[Male Voters]]/Table1[[#This Row],[Male Population]],"0.0%")</f>
        <v>0.7275951851683905</v>
      </c>
      <c r="U6460" s="130">
        <f>IFERROR(Table1[[#This Row],[Total Voters]]/Table1[[#This Row],[Total Population]],"0.0%")</f>
        <v>0.75422453310591875</v>
      </c>
      <c r="V6460" s="130">
        <f>IFERROR(Table1[[#This Row],[Female Ballots]]/Table1[[#This Row],[Female Population]],"0.0%")</f>
        <v>0.66601735651612259</v>
      </c>
      <c r="W6460" s="130">
        <f>IFERROR(Table1[[#This Row],[Male Ballots]]/Table1[[#This Row],[Male Population]],"0.0%")</f>
        <v>0.62203647854502775</v>
      </c>
      <c r="X6460" s="130">
        <f>IFERROR(Table1[[#This Row],[Total Ballots]]/Table1[[#This Row],[Total Population]],"0.0%")</f>
        <v>0.64709199403200557</v>
      </c>
      <c r="Y6460" s="24">
        <f>Table1[[#This Row],[Female Ballots]]/Table1[[#This Row],[Female Voters]]</f>
        <v>0.86124803356056634</v>
      </c>
      <c r="Z6460" s="24">
        <f>Table1[[#This Row],[Male Ballots]]/Table1[[#This Row],[Male Voters]]</f>
        <v>0.85492110341695993</v>
      </c>
      <c r="AA6460" s="24">
        <f>Table1[[#This Row],[Total Ballots]]/Table1[[#This Row],[Total Voters]]</f>
        <v>0.85795670338017471</v>
      </c>
    </row>
    <row r="6461" spans="1:27" s="12" customFormat="1" x14ac:dyDescent="0.35">
      <c r="A6461" s="19" t="s">
        <v>48</v>
      </c>
      <c r="B6461" s="20">
        <v>2012</v>
      </c>
      <c r="C6461" s="17" t="s">
        <v>82</v>
      </c>
      <c r="D6461" s="20" t="s">
        <v>69</v>
      </c>
      <c r="E6461" s="37" t="s">
        <v>74</v>
      </c>
      <c r="F6461" s="34" t="s">
        <v>78</v>
      </c>
      <c r="G6461" s="21" t="s">
        <v>66</v>
      </c>
      <c r="H6461" s="22">
        <v>10943.011</v>
      </c>
      <c r="I6461" s="22">
        <v>10972.012000000001</v>
      </c>
      <c r="J6461" s="22">
        <v>21915.02</v>
      </c>
      <c r="K6461" s="31">
        <v>9679</v>
      </c>
      <c r="L6461" s="31">
        <v>9649</v>
      </c>
      <c r="M6461" s="31">
        <v>79</v>
      </c>
      <c r="N6461" s="31">
        <v>19407</v>
      </c>
      <c r="O6461" s="22">
        <v>8868</v>
      </c>
      <c r="P6461" s="22">
        <v>8857</v>
      </c>
      <c r="Q6461" s="22">
        <v>69</v>
      </c>
      <c r="R6461" s="23">
        <v>17794</v>
      </c>
      <c r="S6461" s="130">
        <f>IFERROR(Table1[[#This Row],[Female Voters]]/Table1[[#This Row],[Female Population]],"0.0%")</f>
        <v>0.88449148045268344</v>
      </c>
      <c r="T6461" s="130">
        <f>IFERROR(Table1[[#This Row],[Male Voters]]/Table1[[#This Row],[Male Population]],"0.0%")</f>
        <v>0.87941938087563154</v>
      </c>
      <c r="U6461" s="130">
        <f>IFERROR(Table1[[#This Row],[Total Voters]]/Table1[[#This Row],[Total Population]],"0.0%")</f>
        <v>0.88555702892354193</v>
      </c>
      <c r="V6461" s="130">
        <f>IFERROR(Table1[[#This Row],[Female Ballots]]/Table1[[#This Row],[Female Population]],"0.0%")</f>
        <v>0.81038025091997068</v>
      </c>
      <c r="W6461" s="130">
        <f>IFERROR(Table1[[#This Row],[Male Ballots]]/Table1[[#This Row],[Male Population]],"0.0%")</f>
        <v>0.8072357193922135</v>
      </c>
      <c r="X6461" s="130">
        <f>IFERROR(Table1[[#This Row],[Total Ballots]]/Table1[[#This Row],[Total Population]],"0.0%")</f>
        <v>0.81195454076701734</v>
      </c>
      <c r="Y6461" s="24">
        <f>Table1[[#This Row],[Female Ballots]]/Table1[[#This Row],[Female Voters]]</f>
        <v>0.91621035230912284</v>
      </c>
      <c r="Z6461" s="24">
        <f>Table1[[#This Row],[Male Ballots]]/Table1[[#This Row],[Male Voters]]</f>
        <v>0.91791895533215873</v>
      </c>
      <c r="AA6461" s="24">
        <f>Table1[[#This Row],[Total Ballots]]/Table1[[#This Row],[Total Voters]]</f>
        <v>0.91688565981346937</v>
      </c>
    </row>
    <row r="6462" spans="1:27" s="12" customFormat="1" x14ac:dyDescent="0.35">
      <c r="A6462" s="19" t="s">
        <v>48</v>
      </c>
      <c r="B6462" s="20">
        <v>2012</v>
      </c>
      <c r="C6462" s="17" t="s">
        <v>82</v>
      </c>
      <c r="D6462" s="20" t="s">
        <v>69</v>
      </c>
      <c r="E6462" s="37" t="s">
        <v>74</v>
      </c>
      <c r="F6462" s="34" t="s">
        <v>78</v>
      </c>
      <c r="G6462" s="21" t="s">
        <v>67</v>
      </c>
      <c r="H6462" s="22">
        <v>12418.016</v>
      </c>
      <c r="I6462" s="22">
        <v>10379.013999999999</v>
      </c>
      <c r="J6462" s="22">
        <v>22797.028999999999</v>
      </c>
      <c r="K6462" s="31">
        <v>10385</v>
      </c>
      <c r="L6462" s="31">
        <v>9176</v>
      </c>
      <c r="M6462" s="31">
        <v>74</v>
      </c>
      <c r="N6462" s="31">
        <v>19635</v>
      </c>
      <c r="O6462" s="22">
        <v>9500</v>
      </c>
      <c r="P6462" s="22">
        <v>8633</v>
      </c>
      <c r="Q6462" s="22">
        <v>62</v>
      </c>
      <c r="R6462" s="23">
        <v>18195</v>
      </c>
      <c r="S6462" s="130">
        <f>IFERROR(Table1[[#This Row],[Female Voters]]/Table1[[#This Row],[Female Population]],"0.0%")</f>
        <v>0.83628495888554177</v>
      </c>
      <c r="T6462" s="130">
        <f>IFERROR(Table1[[#This Row],[Male Voters]]/Table1[[#This Row],[Male Population]],"0.0%")</f>
        <v>0.88409168732212917</v>
      </c>
      <c r="U6462" s="130">
        <f>IFERROR(Table1[[#This Row],[Total Voters]]/Table1[[#This Row],[Total Population]],"0.0%")</f>
        <v>0.86129644349708911</v>
      </c>
      <c r="V6462" s="130">
        <f>IFERROR(Table1[[#This Row],[Female Ballots]]/Table1[[#This Row],[Female Population]],"0.0%")</f>
        <v>0.76501753581248411</v>
      </c>
      <c r="W6462" s="130">
        <f>IFERROR(Table1[[#This Row],[Male Ballots]]/Table1[[#This Row],[Male Population]],"0.0%")</f>
        <v>0.8317745789725306</v>
      </c>
      <c r="X6462" s="130">
        <f>IFERROR(Table1[[#This Row],[Total Ballots]]/Table1[[#This Row],[Total Population]],"0.0%")</f>
        <v>0.7981303177707938</v>
      </c>
      <c r="Y6462" s="24">
        <f>Table1[[#This Row],[Female Ballots]]/Table1[[#This Row],[Female Voters]]</f>
        <v>0.91478093403948002</v>
      </c>
      <c r="Z6462" s="24">
        <f>Table1[[#This Row],[Male Ballots]]/Table1[[#This Row],[Male Voters]]</f>
        <v>0.94082388840453357</v>
      </c>
      <c r="AA6462" s="24">
        <f>Table1[[#This Row],[Total Ballots]]/Table1[[#This Row],[Total Voters]]</f>
        <v>0.92666157372039726</v>
      </c>
    </row>
    <row r="6463" spans="1:27" s="12" customFormat="1" x14ac:dyDescent="0.35">
      <c r="A6463" s="8" t="s">
        <v>44</v>
      </c>
      <c r="B6463" s="17">
        <v>2012</v>
      </c>
      <c r="C6463" s="17" t="s">
        <v>82</v>
      </c>
      <c r="D6463" s="17"/>
      <c r="E6463" s="35" t="s">
        <v>74</v>
      </c>
      <c r="F6463" s="34" t="s">
        <v>78</v>
      </c>
      <c r="G6463" s="9" t="s">
        <v>79</v>
      </c>
      <c r="H6463" s="10">
        <v>27994.039599999996</v>
      </c>
      <c r="I6463" s="10">
        <v>27330.025300000001</v>
      </c>
      <c r="J6463" s="10">
        <v>55324.063600000001</v>
      </c>
      <c r="K6463" s="10">
        <v>20942</v>
      </c>
      <c r="L6463" s="10">
        <v>18944</v>
      </c>
      <c r="M6463" s="10">
        <v>447</v>
      </c>
      <c r="N6463" s="10">
        <v>40333</v>
      </c>
      <c r="O6463" s="10">
        <v>17132</v>
      </c>
      <c r="P6463" s="10">
        <v>15327</v>
      </c>
      <c r="Q6463" s="10">
        <v>345</v>
      </c>
      <c r="R6463" s="11">
        <v>32804</v>
      </c>
      <c r="S6463" s="130">
        <f>IFERROR(Table1[[#This Row],[Female Voters]]/Table1[[#This Row],[Female Population]],"0.0%")</f>
        <v>0.74808781795107571</v>
      </c>
      <c r="T6463" s="130">
        <f>IFERROR(Table1[[#This Row],[Male Voters]]/Table1[[#This Row],[Male Population]],"0.0%")</f>
        <v>0.6931570604876095</v>
      </c>
      <c r="U6463" s="130">
        <f>IFERROR(Table1[[#This Row],[Total Voters]]/Table1[[#This Row],[Total Population]],"0.0%")</f>
        <v>0.72903176982104401</v>
      </c>
      <c r="V6463" s="130">
        <f>IFERROR(Table1[[#This Row],[Female Ballots]]/Table1[[#This Row],[Female Population]],"0.0%")</f>
        <v>0.61198741749297236</v>
      </c>
      <c r="W6463" s="130">
        <f>IFERROR(Table1[[#This Row],[Male Ballots]]/Table1[[#This Row],[Male Population]],"0.0%")</f>
        <v>0.56081177502605528</v>
      </c>
      <c r="X6463" s="130">
        <f>IFERROR(Table1[[#This Row],[Total Ballots]]/Table1[[#This Row],[Total Population]],"0.0%")</f>
        <v>0.59294270639946267</v>
      </c>
      <c r="Y6463" s="24">
        <f>Table1[[#This Row],[Female Ballots]]/Table1[[#This Row],[Female Voters]]</f>
        <v>0.81806895234457067</v>
      </c>
      <c r="Z6463" s="24">
        <f>Table1[[#This Row],[Male Ballots]]/Table1[[#This Row],[Male Voters]]</f>
        <v>0.80906883445945943</v>
      </c>
      <c r="AA6463" s="24">
        <f>Table1[[#This Row],[Total Ballots]]/Table1[[#This Row],[Total Voters]]</f>
        <v>0.81332903577715521</v>
      </c>
    </row>
    <row r="6464" spans="1:27" s="12" customFormat="1" x14ac:dyDescent="0.35">
      <c r="A6464" s="19" t="s">
        <v>44</v>
      </c>
      <c r="B6464" s="20">
        <v>2012</v>
      </c>
      <c r="C6464" s="17" t="s">
        <v>82</v>
      </c>
      <c r="D6464" s="20"/>
      <c r="E6464" s="37" t="s">
        <v>74</v>
      </c>
      <c r="F6464" s="34" t="s">
        <v>78</v>
      </c>
      <c r="G6464" s="21" t="s">
        <v>62</v>
      </c>
      <c r="H6464" s="22">
        <v>2942.9875000000002</v>
      </c>
      <c r="I6464" s="22">
        <v>3265.9874</v>
      </c>
      <c r="J6464" s="22">
        <v>6208.9746000000005</v>
      </c>
      <c r="K6464" s="31">
        <v>1958</v>
      </c>
      <c r="L6464" s="31">
        <v>1776</v>
      </c>
      <c r="M6464" s="31">
        <v>31</v>
      </c>
      <c r="N6464" s="31">
        <v>3765</v>
      </c>
      <c r="O6464" s="22">
        <v>1148</v>
      </c>
      <c r="P6464" s="22">
        <v>958</v>
      </c>
      <c r="Q6464" s="22">
        <v>20</v>
      </c>
      <c r="R6464" s="23">
        <v>2126</v>
      </c>
      <c r="S6464" s="130">
        <f>IFERROR(Table1[[#This Row],[Female Voters]]/Table1[[#This Row],[Female Population]],"0.0%")</f>
        <v>0.66531033516112448</v>
      </c>
      <c r="T6464" s="130">
        <f>IFERROR(Table1[[#This Row],[Male Voters]]/Table1[[#This Row],[Male Population]],"0.0%")</f>
        <v>0.54378654369579016</v>
      </c>
      <c r="U6464" s="130">
        <f>IFERROR(Table1[[#This Row],[Total Voters]]/Table1[[#This Row],[Total Population]],"0.0%")</f>
        <v>0.60638031922372493</v>
      </c>
      <c r="V6464" s="130">
        <f>IFERROR(Table1[[#This Row],[Female Ballots]]/Table1[[#This Row],[Female Population]],"0.0%")</f>
        <v>0.39007980835800354</v>
      </c>
      <c r="W6464" s="130">
        <f>IFERROR(Table1[[#This Row],[Male Ballots]]/Table1[[#This Row],[Male Population]],"0.0%")</f>
        <v>0.29332630003410304</v>
      </c>
      <c r="X6464" s="130">
        <f>IFERROR(Table1[[#This Row],[Total Ballots]]/Table1[[#This Row],[Total Population]],"0.0%")</f>
        <v>0.34240758530402104</v>
      </c>
      <c r="Y6464" s="24">
        <f>Table1[[#This Row],[Female Ballots]]/Table1[[#This Row],[Female Voters]]</f>
        <v>0.58631256384065378</v>
      </c>
      <c r="Z6464" s="24">
        <f>Table1[[#This Row],[Male Ballots]]/Table1[[#This Row],[Male Voters]]</f>
        <v>0.5394144144144144</v>
      </c>
      <c r="AA6464" s="24">
        <f>Table1[[#This Row],[Total Ballots]]/Table1[[#This Row],[Total Voters]]</f>
        <v>0.56467463479415669</v>
      </c>
    </row>
    <row r="6465" spans="1:27" s="12" customFormat="1" x14ac:dyDescent="0.35">
      <c r="A6465" s="19" t="s">
        <v>44</v>
      </c>
      <c r="B6465" s="20">
        <v>2012</v>
      </c>
      <c r="C6465" s="17" t="s">
        <v>82</v>
      </c>
      <c r="D6465" s="20"/>
      <c r="E6465" s="37" t="s">
        <v>74</v>
      </c>
      <c r="F6465" s="34" t="s">
        <v>78</v>
      </c>
      <c r="G6465" s="21" t="s">
        <v>63</v>
      </c>
      <c r="H6465" s="22">
        <v>4169.9840000000004</v>
      </c>
      <c r="I6465" s="22">
        <v>4364.9830000000002</v>
      </c>
      <c r="J6465" s="22">
        <v>8534.9670000000006</v>
      </c>
      <c r="K6465" s="31">
        <v>2830</v>
      </c>
      <c r="L6465" s="31">
        <v>2451</v>
      </c>
      <c r="M6465" s="31">
        <v>95</v>
      </c>
      <c r="N6465" s="31">
        <v>5376</v>
      </c>
      <c r="O6465" s="22">
        <v>1842</v>
      </c>
      <c r="P6465" s="22">
        <v>1521</v>
      </c>
      <c r="Q6465" s="22">
        <v>56</v>
      </c>
      <c r="R6465" s="23">
        <v>3419</v>
      </c>
      <c r="S6465" s="130">
        <f>IFERROR(Table1[[#This Row],[Female Voters]]/Table1[[#This Row],[Female Population]],"0.0%")</f>
        <v>0.67865967831051621</v>
      </c>
      <c r="T6465" s="130">
        <f>IFERROR(Table1[[#This Row],[Male Voters]]/Table1[[#This Row],[Male Population]],"0.0%")</f>
        <v>0.56151421437380167</v>
      </c>
      <c r="U6465" s="130">
        <f>IFERROR(Table1[[#This Row],[Total Voters]]/Table1[[#This Row],[Total Population]],"0.0%")</f>
        <v>0.62987941253902913</v>
      </c>
      <c r="V6465" s="130">
        <f>IFERROR(Table1[[#This Row],[Female Ballots]]/Table1[[#This Row],[Female Population]],"0.0%")</f>
        <v>0.44172831358585546</v>
      </c>
      <c r="W6465" s="130">
        <f>IFERROR(Table1[[#This Row],[Male Ballots]]/Table1[[#This Row],[Male Population]],"0.0%")</f>
        <v>0.34845496534579856</v>
      </c>
      <c r="X6465" s="130">
        <f>IFERROR(Table1[[#This Row],[Total Ballots]]/Table1[[#This Row],[Total Population]],"0.0%")</f>
        <v>0.40058737192539817</v>
      </c>
      <c r="Y6465" s="24">
        <f>Table1[[#This Row],[Female Ballots]]/Table1[[#This Row],[Female Voters]]</f>
        <v>0.65088339222614844</v>
      </c>
      <c r="Z6465" s="24">
        <f>Table1[[#This Row],[Male Ballots]]/Table1[[#This Row],[Male Voters]]</f>
        <v>0.62056303549571601</v>
      </c>
      <c r="AA6465" s="24">
        <f>Table1[[#This Row],[Total Ballots]]/Table1[[#This Row],[Total Voters]]</f>
        <v>0.63597470238095233</v>
      </c>
    </row>
    <row r="6466" spans="1:27" s="12" customFormat="1" x14ac:dyDescent="0.35">
      <c r="A6466" s="19" t="s">
        <v>44</v>
      </c>
      <c r="B6466" s="20">
        <v>2012</v>
      </c>
      <c r="C6466" s="17" t="s">
        <v>82</v>
      </c>
      <c r="D6466" s="20"/>
      <c r="E6466" s="37" t="s">
        <v>74</v>
      </c>
      <c r="F6466" s="34" t="s">
        <v>78</v>
      </c>
      <c r="G6466" s="21" t="s">
        <v>64</v>
      </c>
      <c r="H6466" s="22">
        <v>4316.9959999999992</v>
      </c>
      <c r="I6466" s="22">
        <v>4246.9949999999999</v>
      </c>
      <c r="J6466" s="22">
        <v>8563.991</v>
      </c>
      <c r="K6466" s="31">
        <v>2544</v>
      </c>
      <c r="L6466" s="31">
        <v>2406</v>
      </c>
      <c r="M6466" s="31">
        <v>81</v>
      </c>
      <c r="N6466" s="31">
        <v>5031</v>
      </c>
      <c r="O6466" s="22">
        <v>1977</v>
      </c>
      <c r="P6466" s="22">
        <v>1861</v>
      </c>
      <c r="Q6466" s="22">
        <v>59</v>
      </c>
      <c r="R6466" s="23">
        <v>3897</v>
      </c>
      <c r="S6466" s="130">
        <f>IFERROR(Table1[[#This Row],[Female Voters]]/Table1[[#This Row],[Female Population]],"0.0%")</f>
        <v>0.58929866972311318</v>
      </c>
      <c r="T6466" s="130">
        <f>IFERROR(Table1[[#This Row],[Male Voters]]/Table1[[#This Row],[Male Population]],"0.0%")</f>
        <v>0.56651820875701531</v>
      </c>
      <c r="U6466" s="130">
        <f>IFERROR(Table1[[#This Row],[Total Voters]]/Table1[[#This Row],[Total Population]],"0.0%")</f>
        <v>0.58745974861486894</v>
      </c>
      <c r="V6466" s="130">
        <f>IFERROR(Table1[[#This Row],[Female Ballots]]/Table1[[#This Row],[Female Population]],"0.0%")</f>
        <v>0.45795733885322115</v>
      </c>
      <c r="W6466" s="130">
        <f>IFERROR(Table1[[#This Row],[Male Ballots]]/Table1[[#This Row],[Male Population]],"0.0%")</f>
        <v>0.43819218058886344</v>
      </c>
      <c r="X6466" s="130">
        <f>IFERROR(Table1[[#This Row],[Total Ballots]]/Table1[[#This Row],[Total Population]],"0.0%")</f>
        <v>0.45504485000042622</v>
      </c>
      <c r="Y6466" s="24">
        <f>Table1[[#This Row],[Female Ballots]]/Table1[[#This Row],[Female Voters]]</f>
        <v>0.777122641509434</v>
      </c>
      <c r="Z6466" s="24">
        <f>Table1[[#This Row],[Male Ballots]]/Table1[[#This Row],[Male Voters]]</f>
        <v>0.77348295926849542</v>
      </c>
      <c r="AA6466" s="24">
        <f>Table1[[#This Row],[Total Ballots]]/Table1[[#This Row],[Total Voters]]</f>
        <v>0.77459749552772805</v>
      </c>
    </row>
    <row r="6467" spans="1:27" s="12" customFormat="1" x14ac:dyDescent="0.35">
      <c r="A6467" s="19" t="s">
        <v>44</v>
      </c>
      <c r="B6467" s="20">
        <v>2012</v>
      </c>
      <c r="C6467" s="17" t="s">
        <v>82</v>
      </c>
      <c r="D6467" s="20"/>
      <c r="E6467" s="37" t="s">
        <v>74</v>
      </c>
      <c r="F6467" s="34" t="s">
        <v>78</v>
      </c>
      <c r="G6467" s="21" t="s">
        <v>65</v>
      </c>
      <c r="H6467" s="22">
        <v>5143.0110000000004</v>
      </c>
      <c r="I6467" s="22">
        <v>5000.0069999999996</v>
      </c>
      <c r="J6467" s="22">
        <v>10143.017</v>
      </c>
      <c r="K6467" s="31">
        <v>3656</v>
      </c>
      <c r="L6467" s="31">
        <v>3314</v>
      </c>
      <c r="M6467" s="31">
        <v>70</v>
      </c>
      <c r="N6467" s="31">
        <v>7040</v>
      </c>
      <c r="O6467" s="22">
        <v>3063</v>
      </c>
      <c r="P6467" s="22">
        <v>2736</v>
      </c>
      <c r="Q6467" s="22">
        <v>56</v>
      </c>
      <c r="R6467" s="23">
        <v>5855</v>
      </c>
      <c r="S6467" s="130">
        <f>IFERROR(Table1[[#This Row],[Female Voters]]/Table1[[#This Row],[Female Population]],"0.0%")</f>
        <v>0.71086762209919441</v>
      </c>
      <c r="T6467" s="130">
        <f>IFERROR(Table1[[#This Row],[Male Voters]]/Table1[[#This Row],[Male Population]],"0.0%")</f>
        <v>0.66279907208129918</v>
      </c>
      <c r="U6467" s="130">
        <f>IFERROR(Table1[[#This Row],[Total Voters]]/Table1[[#This Row],[Total Population]],"0.0%")</f>
        <v>0.69407356805179365</v>
      </c>
      <c r="V6467" s="130">
        <f>IFERROR(Table1[[#This Row],[Female Ballots]]/Table1[[#This Row],[Female Population]],"0.0%")</f>
        <v>0.59556551599831298</v>
      </c>
      <c r="W6467" s="130">
        <f>IFERROR(Table1[[#This Row],[Male Ballots]]/Table1[[#This Row],[Male Population]],"0.0%")</f>
        <v>0.5471992339210725</v>
      </c>
      <c r="X6467" s="130">
        <f>IFERROR(Table1[[#This Row],[Total Ballots]]/Table1[[#This Row],[Total Population]],"0.0%")</f>
        <v>0.57724442342943916</v>
      </c>
      <c r="Y6467" s="24">
        <f>Table1[[#This Row],[Female Ballots]]/Table1[[#This Row],[Female Voters]]</f>
        <v>0.83780087527352298</v>
      </c>
      <c r="Z6467" s="24">
        <f>Table1[[#This Row],[Male Ballots]]/Table1[[#This Row],[Male Voters]]</f>
        <v>0.82558841279420636</v>
      </c>
      <c r="AA6467" s="24">
        <f>Table1[[#This Row],[Total Ballots]]/Table1[[#This Row],[Total Voters]]</f>
        <v>0.83167613636363635</v>
      </c>
    </row>
    <row r="6468" spans="1:27" s="12" customFormat="1" x14ac:dyDescent="0.35">
      <c r="A6468" s="19" t="s">
        <v>44</v>
      </c>
      <c r="B6468" s="20">
        <v>2012</v>
      </c>
      <c r="C6468" s="17" t="s">
        <v>82</v>
      </c>
      <c r="D6468" s="20"/>
      <c r="E6468" s="37" t="s">
        <v>74</v>
      </c>
      <c r="F6468" s="34" t="s">
        <v>78</v>
      </c>
      <c r="G6468" s="21" t="s">
        <v>66</v>
      </c>
      <c r="H6468" s="22">
        <v>4905.0220000000008</v>
      </c>
      <c r="I6468" s="22">
        <v>4878.0200000000004</v>
      </c>
      <c r="J6468" s="22">
        <v>9783.0420000000013</v>
      </c>
      <c r="K6468" s="31">
        <v>4366</v>
      </c>
      <c r="L6468" s="31">
        <v>4112</v>
      </c>
      <c r="M6468" s="31">
        <v>78</v>
      </c>
      <c r="N6468" s="31">
        <v>8556</v>
      </c>
      <c r="O6468" s="22">
        <v>3992</v>
      </c>
      <c r="P6468" s="22">
        <v>3724</v>
      </c>
      <c r="Q6468" s="22">
        <v>67</v>
      </c>
      <c r="R6468" s="23">
        <v>7783</v>
      </c>
      <c r="S6468" s="130">
        <f>IFERROR(Table1[[#This Row],[Female Voters]]/Table1[[#This Row],[Female Population]],"0.0%")</f>
        <v>0.89010813814902345</v>
      </c>
      <c r="T6468" s="130">
        <f>IFERROR(Table1[[#This Row],[Male Voters]]/Table1[[#This Row],[Male Population]],"0.0%")</f>
        <v>0.84296497349334354</v>
      </c>
      <c r="U6468" s="130">
        <f>IFERROR(Table1[[#This Row],[Total Voters]]/Table1[[#This Row],[Total Population]],"0.0%")</f>
        <v>0.87457459550924943</v>
      </c>
      <c r="V6468" s="130">
        <f>IFERROR(Table1[[#This Row],[Female Ballots]]/Table1[[#This Row],[Female Population]],"0.0%")</f>
        <v>0.81385975434972546</v>
      </c>
      <c r="W6468" s="130">
        <f>IFERROR(Table1[[#This Row],[Male Ballots]]/Table1[[#This Row],[Male Population]],"0.0%")</f>
        <v>0.76342450420457475</v>
      </c>
      <c r="X6468" s="130">
        <f>IFERROR(Table1[[#This Row],[Total Ballots]]/Table1[[#This Row],[Total Population]],"0.0%")</f>
        <v>0.795560317537224</v>
      </c>
      <c r="Y6468" s="24">
        <f>Table1[[#This Row],[Female Ballots]]/Table1[[#This Row],[Female Voters]]</f>
        <v>0.91433806688043973</v>
      </c>
      <c r="Z6468" s="24">
        <f>Table1[[#This Row],[Male Ballots]]/Table1[[#This Row],[Male Voters]]</f>
        <v>0.9056420233463035</v>
      </c>
      <c r="AA6468" s="24">
        <f>Table1[[#This Row],[Total Ballots]]/Table1[[#This Row],[Total Voters]]</f>
        <v>0.9096540439457691</v>
      </c>
    </row>
    <row r="6469" spans="1:27" s="12" customFormat="1" x14ac:dyDescent="0.35">
      <c r="A6469" s="19" t="s">
        <v>44</v>
      </c>
      <c r="B6469" s="20">
        <v>2012</v>
      </c>
      <c r="C6469" s="17" t="s">
        <v>82</v>
      </c>
      <c r="D6469" s="20"/>
      <c r="E6469" s="37" t="s">
        <v>74</v>
      </c>
      <c r="F6469" s="34" t="s">
        <v>78</v>
      </c>
      <c r="G6469" s="21" t="s">
        <v>67</v>
      </c>
      <c r="H6469" s="22">
        <v>6516.0391</v>
      </c>
      <c r="I6469" s="22">
        <v>5574.0329000000002</v>
      </c>
      <c r="J6469" s="22">
        <v>12090.072</v>
      </c>
      <c r="K6469" s="31">
        <v>5588</v>
      </c>
      <c r="L6469" s="31">
        <v>4885</v>
      </c>
      <c r="M6469" s="31">
        <v>92</v>
      </c>
      <c r="N6469" s="31">
        <v>10565</v>
      </c>
      <c r="O6469" s="22">
        <v>5110</v>
      </c>
      <c r="P6469" s="22">
        <v>4527</v>
      </c>
      <c r="Q6469" s="22">
        <v>87</v>
      </c>
      <c r="R6469" s="23">
        <v>9724</v>
      </c>
      <c r="S6469" s="130">
        <f>IFERROR(Table1[[#This Row],[Female Voters]]/Table1[[#This Row],[Female Population]],"0.0%")</f>
        <v>0.85757619226072479</v>
      </c>
      <c r="T6469" s="130">
        <f>IFERROR(Table1[[#This Row],[Male Voters]]/Table1[[#This Row],[Male Population]],"0.0%")</f>
        <v>0.87638521114577561</v>
      </c>
      <c r="U6469" s="130">
        <f>IFERROR(Table1[[#This Row],[Total Voters]]/Table1[[#This Row],[Total Population]],"0.0%")</f>
        <v>0.87385749232924337</v>
      </c>
      <c r="V6469" s="130">
        <f>IFERROR(Table1[[#This Row],[Female Ballots]]/Table1[[#This Row],[Female Population]],"0.0%")</f>
        <v>0.78421874417543014</v>
      </c>
      <c r="W6469" s="130">
        <f>IFERROR(Table1[[#This Row],[Male Ballots]]/Table1[[#This Row],[Male Population]],"0.0%")</f>
        <v>0.81215882310274845</v>
      </c>
      <c r="X6469" s="130">
        <f>IFERROR(Table1[[#This Row],[Total Ballots]]/Table1[[#This Row],[Total Population]],"0.0%")</f>
        <v>0.80429628541500831</v>
      </c>
      <c r="Y6469" s="24">
        <f>Table1[[#This Row],[Female Ballots]]/Table1[[#This Row],[Female Voters]]</f>
        <v>0.91445955619183961</v>
      </c>
      <c r="Z6469" s="24">
        <f>Table1[[#This Row],[Male Ballots]]/Table1[[#This Row],[Male Voters]]</f>
        <v>0.92671443193449332</v>
      </c>
      <c r="AA6469" s="24">
        <f>Table1[[#This Row],[Total Ballots]]/Table1[[#This Row],[Total Voters]]</f>
        <v>0.92039753904401322</v>
      </c>
    </row>
    <row r="6470" spans="1:27" s="12" customFormat="1" x14ac:dyDescent="0.35">
      <c r="A6470" s="8" t="s">
        <v>33</v>
      </c>
      <c r="B6470" s="17">
        <v>2012</v>
      </c>
      <c r="C6470" s="17" t="s">
        <v>82</v>
      </c>
      <c r="D6470" s="17"/>
      <c r="E6470" s="35" t="s">
        <v>74</v>
      </c>
      <c r="F6470" s="34" t="s">
        <v>78</v>
      </c>
      <c r="G6470" s="9" t="s">
        <v>79</v>
      </c>
      <c r="H6470" s="10">
        <v>30354.037800000002</v>
      </c>
      <c r="I6470" s="10">
        <v>29175.015599999999</v>
      </c>
      <c r="J6470" s="10">
        <v>59529.051800000001</v>
      </c>
      <c r="K6470" s="10">
        <v>25086</v>
      </c>
      <c r="L6470" s="10">
        <v>22117</v>
      </c>
      <c r="M6470" s="10">
        <v>2</v>
      </c>
      <c r="N6470" s="10">
        <v>47205</v>
      </c>
      <c r="O6470" s="10">
        <v>20751</v>
      </c>
      <c r="P6470" s="10">
        <v>17962</v>
      </c>
      <c r="Q6470" s="10">
        <v>2</v>
      </c>
      <c r="R6470" s="11">
        <v>38715</v>
      </c>
      <c r="S6470" s="130">
        <f>IFERROR(Table1[[#This Row],[Female Voters]]/Table1[[#This Row],[Female Population]],"0.0%")</f>
        <v>0.82644688542886369</v>
      </c>
      <c r="T6470" s="130">
        <f>IFERROR(Table1[[#This Row],[Male Voters]]/Table1[[#This Row],[Male Population]],"0.0%")</f>
        <v>0.75808014306597327</v>
      </c>
      <c r="U6470" s="130">
        <f>IFERROR(Table1[[#This Row],[Total Voters]]/Table1[[#This Row],[Total Population]],"0.0%")</f>
        <v>0.79297416257518816</v>
      </c>
      <c r="V6470" s="130">
        <f>IFERROR(Table1[[#This Row],[Female Ballots]]/Table1[[#This Row],[Female Population]],"0.0%")</f>
        <v>0.68363227774592805</v>
      </c>
      <c r="W6470" s="130">
        <f>IFERROR(Table1[[#This Row],[Male Ballots]]/Table1[[#This Row],[Male Population]],"0.0%")</f>
        <v>0.61566376677447265</v>
      </c>
      <c r="X6470" s="130">
        <f>IFERROR(Table1[[#This Row],[Total Ballots]]/Table1[[#This Row],[Total Population]],"0.0%")</f>
        <v>0.6503547231034511</v>
      </c>
      <c r="Y6470" s="24">
        <f>Table1[[#This Row],[Female Ballots]]/Table1[[#This Row],[Female Voters]]</f>
        <v>0.8271944510882564</v>
      </c>
      <c r="Z6470" s="24">
        <f>Table1[[#This Row],[Male Ballots]]/Table1[[#This Row],[Male Voters]]</f>
        <v>0.81213546140977533</v>
      </c>
      <c r="AA6470" s="24">
        <f>Table1[[#This Row],[Total Ballots]]/Table1[[#This Row],[Total Voters]]</f>
        <v>0.82014617095646647</v>
      </c>
    </row>
    <row r="6471" spans="1:27" s="12" customFormat="1" x14ac:dyDescent="0.35">
      <c r="A6471" s="19" t="s">
        <v>33</v>
      </c>
      <c r="B6471" s="20">
        <v>2012</v>
      </c>
      <c r="C6471" s="17" t="s">
        <v>82</v>
      </c>
      <c r="D6471" s="20"/>
      <c r="E6471" s="37" t="s">
        <v>74</v>
      </c>
      <c r="F6471" s="34" t="s">
        <v>78</v>
      </c>
      <c r="G6471" s="21" t="s">
        <v>62</v>
      </c>
      <c r="H6471" s="22">
        <v>2257.9907999999996</v>
      </c>
      <c r="I6471" s="22">
        <v>2785.991</v>
      </c>
      <c r="J6471" s="22">
        <v>5043.9818000000005</v>
      </c>
      <c r="K6471" s="31">
        <v>1623</v>
      </c>
      <c r="L6471" s="31">
        <v>1631</v>
      </c>
      <c r="M6471" s="31"/>
      <c r="N6471" s="31">
        <v>3254</v>
      </c>
      <c r="O6471" s="22">
        <v>898</v>
      </c>
      <c r="P6471" s="22">
        <v>823</v>
      </c>
      <c r="Q6471" s="22"/>
      <c r="R6471" s="23">
        <v>1721</v>
      </c>
      <c r="S6471" s="130">
        <f>IFERROR(Table1[[#This Row],[Female Voters]]/Table1[[#This Row],[Female Population]],"0.0%")</f>
        <v>0.71878060796350463</v>
      </c>
      <c r="T6471" s="130">
        <f>IFERROR(Table1[[#This Row],[Male Voters]]/Table1[[#This Row],[Male Population]],"0.0%")</f>
        <v>0.58542902687051035</v>
      </c>
      <c r="U6471" s="130">
        <f>IFERROR(Table1[[#This Row],[Total Voters]]/Table1[[#This Row],[Total Population]],"0.0%")</f>
        <v>0.64512524609030109</v>
      </c>
      <c r="V6471" s="130">
        <f>IFERROR(Table1[[#This Row],[Female Ballots]]/Table1[[#This Row],[Female Population]],"0.0%")</f>
        <v>0.39769869744376291</v>
      </c>
      <c r="W6471" s="130">
        <f>IFERROR(Table1[[#This Row],[Male Ballots]]/Table1[[#This Row],[Male Population]],"0.0%")</f>
        <v>0.2954065537182281</v>
      </c>
      <c r="X6471" s="130">
        <f>IFERROR(Table1[[#This Row],[Total Ballots]]/Table1[[#This Row],[Total Population]],"0.0%")</f>
        <v>0.34119869346078924</v>
      </c>
      <c r="Y6471" s="24">
        <f>Table1[[#This Row],[Female Ballots]]/Table1[[#This Row],[Female Voters]]</f>
        <v>0.55329636475662358</v>
      </c>
      <c r="Z6471" s="24">
        <f>Table1[[#This Row],[Male Ballots]]/Table1[[#This Row],[Male Voters]]</f>
        <v>0.5045984058859595</v>
      </c>
      <c r="AA6471" s="24">
        <f>Table1[[#This Row],[Total Ballots]]/Table1[[#This Row],[Total Voters]]</f>
        <v>0.52888752304855557</v>
      </c>
    </row>
    <row r="6472" spans="1:27" s="12" customFormat="1" x14ac:dyDescent="0.35">
      <c r="A6472" s="19" t="s">
        <v>33</v>
      </c>
      <c r="B6472" s="20">
        <v>2012</v>
      </c>
      <c r="C6472" s="17" t="s">
        <v>82</v>
      </c>
      <c r="D6472" s="20"/>
      <c r="E6472" s="37" t="s">
        <v>74</v>
      </c>
      <c r="F6472" s="34" t="s">
        <v>78</v>
      </c>
      <c r="G6472" s="21" t="s">
        <v>63</v>
      </c>
      <c r="H6472" s="22">
        <v>3338.991</v>
      </c>
      <c r="I6472" s="22">
        <v>3791.9879999999998</v>
      </c>
      <c r="J6472" s="22">
        <v>7130.9789999999994</v>
      </c>
      <c r="K6472" s="31">
        <v>2550</v>
      </c>
      <c r="L6472" s="31">
        <v>2352</v>
      </c>
      <c r="M6472" s="31"/>
      <c r="N6472" s="31">
        <v>4902</v>
      </c>
      <c r="O6472" s="22">
        <v>1593</v>
      </c>
      <c r="P6472" s="22">
        <v>1354</v>
      </c>
      <c r="Q6472" s="22"/>
      <c r="R6472" s="23">
        <v>2947</v>
      </c>
      <c r="S6472" s="130">
        <f>IFERROR(Table1[[#This Row],[Female Voters]]/Table1[[#This Row],[Female Population]],"0.0%")</f>
        <v>0.76370376559864939</v>
      </c>
      <c r="T6472" s="130">
        <f>IFERROR(Table1[[#This Row],[Male Voters]]/Table1[[#This Row],[Male Population]],"0.0%")</f>
        <v>0.62025512738964361</v>
      </c>
      <c r="U6472" s="130">
        <f>IFERROR(Table1[[#This Row],[Total Voters]]/Table1[[#This Row],[Total Population]],"0.0%")</f>
        <v>0.68742314344215572</v>
      </c>
      <c r="V6472" s="130">
        <f>IFERROR(Table1[[#This Row],[Female Ballots]]/Table1[[#This Row],[Female Population]],"0.0%")</f>
        <v>0.47709023474456802</v>
      </c>
      <c r="W6472" s="130">
        <f>IFERROR(Table1[[#This Row],[Male Ballots]]/Table1[[#This Row],[Male Population]],"0.0%")</f>
        <v>0.35706864051257547</v>
      </c>
      <c r="X6472" s="130">
        <f>IFERROR(Table1[[#This Row],[Total Ballots]]/Table1[[#This Row],[Total Population]],"0.0%")</f>
        <v>0.41326723862179376</v>
      </c>
      <c r="Y6472" s="24">
        <f>Table1[[#This Row],[Female Ballots]]/Table1[[#This Row],[Female Voters]]</f>
        <v>0.62470588235294122</v>
      </c>
      <c r="Z6472" s="24">
        <f>Table1[[#This Row],[Male Ballots]]/Table1[[#This Row],[Male Voters]]</f>
        <v>0.57568027210884354</v>
      </c>
      <c r="AA6472" s="24">
        <f>Table1[[#This Row],[Total Ballots]]/Table1[[#This Row],[Total Voters]]</f>
        <v>0.60118319053447578</v>
      </c>
    </row>
    <row r="6473" spans="1:27" s="12" customFormat="1" x14ac:dyDescent="0.35">
      <c r="A6473" s="19" t="s">
        <v>33</v>
      </c>
      <c r="B6473" s="20">
        <v>2012</v>
      </c>
      <c r="C6473" s="17" t="s">
        <v>82</v>
      </c>
      <c r="D6473" s="20"/>
      <c r="E6473" s="37" t="s">
        <v>74</v>
      </c>
      <c r="F6473" s="34" t="s">
        <v>78</v>
      </c>
      <c r="G6473" s="21" t="s">
        <v>64</v>
      </c>
      <c r="H6473" s="22">
        <v>3492.9960000000001</v>
      </c>
      <c r="I6473" s="22">
        <v>3661.9930000000004</v>
      </c>
      <c r="J6473" s="22">
        <v>7154.9889999999996</v>
      </c>
      <c r="K6473" s="31">
        <v>2526</v>
      </c>
      <c r="L6473" s="31">
        <v>2221</v>
      </c>
      <c r="M6473" s="31"/>
      <c r="N6473" s="31">
        <v>4747</v>
      </c>
      <c r="O6473" s="22">
        <v>1871</v>
      </c>
      <c r="P6473" s="22">
        <v>1576</v>
      </c>
      <c r="Q6473" s="22"/>
      <c r="R6473" s="23">
        <v>3447</v>
      </c>
      <c r="S6473" s="130">
        <f>IFERROR(Table1[[#This Row],[Female Voters]]/Table1[[#This Row],[Female Population]],"0.0%")</f>
        <v>0.72316143505460639</v>
      </c>
      <c r="T6473" s="130">
        <f>IFERROR(Table1[[#This Row],[Male Voters]]/Table1[[#This Row],[Male Population]],"0.0%")</f>
        <v>0.60650034011534149</v>
      </c>
      <c r="U6473" s="130">
        <f>IFERROR(Table1[[#This Row],[Total Voters]]/Table1[[#This Row],[Total Population]],"0.0%")</f>
        <v>0.66345315136054017</v>
      </c>
      <c r="V6473" s="130">
        <f>IFERROR(Table1[[#This Row],[Female Ballots]]/Table1[[#This Row],[Female Population]],"0.0%")</f>
        <v>0.5356433273900113</v>
      </c>
      <c r="W6473" s="130">
        <f>IFERROR(Table1[[#This Row],[Male Ballots]]/Table1[[#This Row],[Male Population]],"0.0%")</f>
        <v>0.43036674291840532</v>
      </c>
      <c r="X6473" s="130">
        <f>IFERROR(Table1[[#This Row],[Total Ballots]]/Table1[[#This Row],[Total Population]],"0.0%")</f>
        <v>0.48176174694328672</v>
      </c>
      <c r="Y6473" s="24">
        <f>Table1[[#This Row],[Female Ballots]]/Table1[[#This Row],[Female Voters]]</f>
        <v>0.74069675376088673</v>
      </c>
      <c r="Z6473" s="24">
        <f>Table1[[#This Row],[Male Ballots]]/Table1[[#This Row],[Male Voters]]</f>
        <v>0.70959027465105806</v>
      </c>
      <c r="AA6473" s="24">
        <f>Table1[[#This Row],[Total Ballots]]/Table1[[#This Row],[Total Voters]]</f>
        <v>0.72614282704866229</v>
      </c>
    </row>
    <row r="6474" spans="1:27" s="12" customFormat="1" x14ac:dyDescent="0.35">
      <c r="A6474" s="19" t="s">
        <v>33</v>
      </c>
      <c r="B6474" s="20">
        <v>2012</v>
      </c>
      <c r="C6474" s="17" t="s">
        <v>82</v>
      </c>
      <c r="D6474" s="20"/>
      <c r="E6474" s="37" t="s">
        <v>74</v>
      </c>
      <c r="F6474" s="34" t="s">
        <v>78</v>
      </c>
      <c r="G6474" s="21" t="s">
        <v>65</v>
      </c>
      <c r="H6474" s="22">
        <v>4891.0020000000004</v>
      </c>
      <c r="I6474" s="22">
        <v>4590.9979999999996</v>
      </c>
      <c r="J6474" s="22">
        <v>9482</v>
      </c>
      <c r="K6474" s="31">
        <v>3774</v>
      </c>
      <c r="L6474" s="31">
        <v>3155</v>
      </c>
      <c r="M6474" s="31"/>
      <c r="N6474" s="31">
        <v>6929</v>
      </c>
      <c r="O6474" s="22">
        <v>3061</v>
      </c>
      <c r="P6474" s="22">
        <v>2474</v>
      </c>
      <c r="Q6474" s="22"/>
      <c r="R6474" s="23">
        <v>5535</v>
      </c>
      <c r="S6474" s="130">
        <f>IFERROR(Table1[[#This Row],[Female Voters]]/Table1[[#This Row],[Female Population]],"0.0%")</f>
        <v>0.77162102980125535</v>
      </c>
      <c r="T6474" s="130">
        <f>IFERROR(Table1[[#This Row],[Male Voters]]/Table1[[#This Row],[Male Population]],"0.0%")</f>
        <v>0.68721441394659732</v>
      </c>
      <c r="U6474" s="130">
        <f>IFERROR(Table1[[#This Row],[Total Voters]]/Table1[[#This Row],[Total Population]],"0.0%")</f>
        <v>0.73075300569500101</v>
      </c>
      <c r="V6474" s="130">
        <f>IFERROR(Table1[[#This Row],[Female Ballots]]/Table1[[#This Row],[Female Population]],"0.0%")</f>
        <v>0.6258431298944469</v>
      </c>
      <c r="W6474" s="130">
        <f>IFERROR(Table1[[#This Row],[Male Ballots]]/Table1[[#This Row],[Male Population]],"0.0%")</f>
        <v>0.53888065296478027</v>
      </c>
      <c r="X6474" s="130">
        <f>IFERROR(Table1[[#This Row],[Total Ballots]]/Table1[[#This Row],[Total Population]],"0.0%")</f>
        <v>0.5837376080995571</v>
      </c>
      <c r="Y6474" s="24">
        <f>Table1[[#This Row],[Female Ballots]]/Table1[[#This Row],[Female Voters]]</f>
        <v>0.81107578166401695</v>
      </c>
      <c r="Z6474" s="24">
        <f>Table1[[#This Row],[Male Ballots]]/Table1[[#This Row],[Male Voters]]</f>
        <v>0.78415213946117279</v>
      </c>
      <c r="AA6474" s="24">
        <f>Table1[[#This Row],[Total Ballots]]/Table1[[#This Row],[Total Voters]]</f>
        <v>0.79881656804733725</v>
      </c>
    </row>
    <row r="6475" spans="1:27" s="12" customFormat="1" x14ac:dyDescent="0.35">
      <c r="A6475" s="19" t="s">
        <v>33</v>
      </c>
      <c r="B6475" s="20">
        <v>2012</v>
      </c>
      <c r="C6475" s="17" t="s">
        <v>82</v>
      </c>
      <c r="D6475" s="20"/>
      <c r="E6475" s="37" t="s">
        <v>74</v>
      </c>
      <c r="F6475" s="34" t="s">
        <v>78</v>
      </c>
      <c r="G6475" s="21" t="s">
        <v>66</v>
      </c>
      <c r="H6475" s="22">
        <v>6417.0159999999996</v>
      </c>
      <c r="I6475" s="22">
        <v>5654.0110000000004</v>
      </c>
      <c r="J6475" s="22">
        <v>12071.025</v>
      </c>
      <c r="K6475" s="31">
        <v>5712</v>
      </c>
      <c r="L6475" s="31">
        <v>4851</v>
      </c>
      <c r="M6475" s="31">
        <v>2</v>
      </c>
      <c r="N6475" s="31">
        <v>10565</v>
      </c>
      <c r="O6475" s="22">
        <v>5186</v>
      </c>
      <c r="P6475" s="22">
        <v>4359</v>
      </c>
      <c r="Q6475" s="22">
        <v>2</v>
      </c>
      <c r="R6475" s="23">
        <v>9547</v>
      </c>
      <c r="S6475" s="130">
        <f>IFERROR(Table1[[#This Row],[Female Voters]]/Table1[[#This Row],[Female Population]],"0.0%")</f>
        <v>0.89013335793459147</v>
      </c>
      <c r="T6475" s="130">
        <f>IFERROR(Table1[[#This Row],[Male Voters]]/Table1[[#This Row],[Male Population]],"0.0%")</f>
        <v>0.85797498448446596</v>
      </c>
      <c r="U6475" s="130">
        <f>IFERROR(Table1[[#This Row],[Total Voters]]/Table1[[#This Row],[Total Population]],"0.0%")</f>
        <v>0.87523636145232075</v>
      </c>
      <c r="V6475" s="130">
        <f>IFERROR(Table1[[#This Row],[Female Ballots]]/Table1[[#This Row],[Female Population]],"0.0%")</f>
        <v>0.80816379451134301</v>
      </c>
      <c r="W6475" s="130">
        <f>IFERROR(Table1[[#This Row],[Male Ballots]]/Table1[[#This Row],[Male Population]],"0.0%")</f>
        <v>0.77095711345450157</v>
      </c>
      <c r="X6475" s="130">
        <f>IFERROR(Table1[[#This Row],[Total Ballots]]/Table1[[#This Row],[Total Population]],"0.0%")</f>
        <v>0.79090218104924814</v>
      </c>
      <c r="Y6475" s="24">
        <f>Table1[[#This Row],[Female Ballots]]/Table1[[#This Row],[Female Voters]]</f>
        <v>0.90791316526610644</v>
      </c>
      <c r="Z6475" s="24">
        <f>Table1[[#This Row],[Male Ballots]]/Table1[[#This Row],[Male Voters]]</f>
        <v>0.89857761286332716</v>
      </c>
      <c r="AA6475" s="24">
        <f>Table1[[#This Row],[Total Ballots]]/Table1[[#This Row],[Total Voters]]</f>
        <v>0.90364410790345484</v>
      </c>
    </row>
    <row r="6476" spans="1:27" s="12" customFormat="1" x14ac:dyDescent="0.35">
      <c r="A6476" s="19" t="s">
        <v>33</v>
      </c>
      <c r="B6476" s="20">
        <v>2012</v>
      </c>
      <c r="C6476" s="17" t="s">
        <v>82</v>
      </c>
      <c r="D6476" s="20"/>
      <c r="E6476" s="37" t="s">
        <v>74</v>
      </c>
      <c r="F6476" s="34" t="s">
        <v>78</v>
      </c>
      <c r="G6476" s="21" t="s">
        <v>67</v>
      </c>
      <c r="H6476" s="22">
        <v>9956.0420000000013</v>
      </c>
      <c r="I6476" s="22">
        <v>8690.034599999999</v>
      </c>
      <c r="J6476" s="22">
        <v>18646.077000000001</v>
      </c>
      <c r="K6476" s="31">
        <v>8901</v>
      </c>
      <c r="L6476" s="31">
        <v>7907</v>
      </c>
      <c r="M6476" s="31"/>
      <c r="N6476" s="31">
        <v>16808</v>
      </c>
      <c r="O6476" s="22">
        <v>8142</v>
      </c>
      <c r="P6476" s="22">
        <v>7376</v>
      </c>
      <c r="Q6476" s="22"/>
      <c r="R6476" s="23">
        <v>15518</v>
      </c>
      <c r="S6476" s="130">
        <f>IFERROR(Table1[[#This Row],[Female Voters]]/Table1[[#This Row],[Female Population]],"0.0%")</f>
        <v>0.89402997697277686</v>
      </c>
      <c r="T6476" s="130">
        <f>IFERROR(Table1[[#This Row],[Male Voters]]/Table1[[#This Row],[Male Population]],"0.0%")</f>
        <v>0.90989280986292054</v>
      </c>
      <c r="U6476" s="130">
        <f>IFERROR(Table1[[#This Row],[Total Voters]]/Table1[[#This Row],[Total Population]],"0.0%")</f>
        <v>0.90142285693660917</v>
      </c>
      <c r="V6476" s="130">
        <f>IFERROR(Table1[[#This Row],[Female Ballots]]/Table1[[#This Row],[Female Population]],"0.0%")</f>
        <v>0.81779486265726875</v>
      </c>
      <c r="W6476" s="130">
        <f>IFERROR(Table1[[#This Row],[Male Ballots]]/Table1[[#This Row],[Male Population]],"0.0%")</f>
        <v>0.84878833508902263</v>
      </c>
      <c r="X6476" s="130">
        <f>IFERROR(Table1[[#This Row],[Total Ballots]]/Table1[[#This Row],[Total Population]],"0.0%")</f>
        <v>0.83223940349490133</v>
      </c>
      <c r="Y6476" s="24">
        <f>Table1[[#This Row],[Female Ballots]]/Table1[[#This Row],[Female Voters]]</f>
        <v>0.9147286821705426</v>
      </c>
      <c r="Z6476" s="24">
        <f>Table1[[#This Row],[Male Ballots]]/Table1[[#This Row],[Male Voters]]</f>
        <v>0.93284431516377897</v>
      </c>
      <c r="AA6476" s="24">
        <f>Table1[[#This Row],[Total Ballots]]/Table1[[#This Row],[Total Voters]]</f>
        <v>0.92325083293669685</v>
      </c>
    </row>
    <row r="6477" spans="1:27" s="12" customFormat="1" x14ac:dyDescent="0.35">
      <c r="A6477" s="8" t="s">
        <v>51</v>
      </c>
      <c r="B6477" s="17">
        <v>2012</v>
      </c>
      <c r="C6477" s="17" t="s">
        <v>82</v>
      </c>
      <c r="D6477" s="17" t="s">
        <v>69</v>
      </c>
      <c r="E6477" s="35" t="s">
        <v>74</v>
      </c>
      <c r="F6477" s="34" t="s">
        <v>78</v>
      </c>
      <c r="G6477" s="9" t="s">
        <v>79</v>
      </c>
      <c r="H6477" s="10">
        <v>164677</v>
      </c>
      <c r="I6477" s="10">
        <v>156375</v>
      </c>
      <c r="J6477" s="10">
        <v>321052</v>
      </c>
      <c r="K6477" s="10">
        <v>128699</v>
      </c>
      <c r="L6477" s="10">
        <v>114727</v>
      </c>
      <c r="M6477" s="10">
        <v>46</v>
      </c>
      <c r="N6477" s="10">
        <v>243472</v>
      </c>
      <c r="O6477" s="10">
        <v>103210</v>
      </c>
      <c r="P6477" s="10">
        <v>90206</v>
      </c>
      <c r="Q6477" s="10">
        <v>35</v>
      </c>
      <c r="R6477" s="11">
        <v>193451</v>
      </c>
      <c r="S6477" s="130">
        <f>IFERROR(Table1[[#This Row],[Female Voters]]/Table1[[#This Row],[Female Population]],"0.0%")</f>
        <v>0.78152383150045235</v>
      </c>
      <c r="T6477" s="130">
        <f>IFERROR(Table1[[#This Row],[Male Voters]]/Table1[[#This Row],[Male Population]],"0.0%")</f>
        <v>0.73366586730615513</v>
      </c>
      <c r="U6477" s="130">
        <f>IFERROR(Table1[[#This Row],[Total Voters]]/Table1[[#This Row],[Total Population]],"0.0%")</f>
        <v>0.75835690168570824</v>
      </c>
      <c r="V6477" s="130">
        <f>IFERROR(Table1[[#This Row],[Female Ballots]]/Table1[[#This Row],[Female Population]],"0.0%")</f>
        <v>0.6267420465517346</v>
      </c>
      <c r="W6477" s="130">
        <f>IFERROR(Table1[[#This Row],[Male Ballots]]/Table1[[#This Row],[Male Population]],"0.0%")</f>
        <v>0.57685691446842524</v>
      </c>
      <c r="X6477" s="130">
        <f>IFERROR(Table1[[#This Row],[Total Ballots]]/Table1[[#This Row],[Total Population]],"0.0%")</f>
        <v>0.60255348043307622</v>
      </c>
      <c r="Y6477" s="24">
        <f>Table1[[#This Row],[Female Ballots]]/Table1[[#This Row],[Female Voters]]</f>
        <v>0.80194873309038917</v>
      </c>
      <c r="Z6477" s="24">
        <f>Table1[[#This Row],[Male Ballots]]/Table1[[#This Row],[Male Voters]]</f>
        <v>0.78626652836734157</v>
      </c>
      <c r="AA6477" s="24">
        <f>Table1[[#This Row],[Total Ballots]]/Table1[[#This Row],[Total Voters]]</f>
        <v>0.79455132417690744</v>
      </c>
    </row>
    <row r="6478" spans="1:27" s="12" customFormat="1" x14ac:dyDescent="0.35">
      <c r="A6478" s="19" t="s">
        <v>51</v>
      </c>
      <c r="B6478" s="20">
        <v>2012</v>
      </c>
      <c r="C6478" s="17" t="s">
        <v>82</v>
      </c>
      <c r="D6478" s="20" t="s">
        <v>69</v>
      </c>
      <c r="E6478" s="37" t="s">
        <v>74</v>
      </c>
      <c r="F6478" s="34" t="s">
        <v>78</v>
      </c>
      <c r="G6478" s="21" t="s">
        <v>62</v>
      </c>
      <c r="H6478" s="22">
        <v>17764</v>
      </c>
      <c r="I6478" s="22">
        <v>18262</v>
      </c>
      <c r="J6478" s="22">
        <v>36026</v>
      </c>
      <c r="K6478" s="31">
        <v>12625</v>
      </c>
      <c r="L6478" s="31">
        <v>11704</v>
      </c>
      <c r="M6478" s="31">
        <v>15</v>
      </c>
      <c r="N6478" s="31">
        <v>24344</v>
      </c>
      <c r="O6478" s="22">
        <v>7851</v>
      </c>
      <c r="P6478" s="22">
        <v>6575</v>
      </c>
      <c r="Q6478" s="22">
        <v>10</v>
      </c>
      <c r="R6478" s="23">
        <v>14436</v>
      </c>
      <c r="S6478" s="130">
        <f>IFERROR(Table1[[#This Row],[Female Voters]]/Table1[[#This Row],[Female Population]],"0.0%")</f>
        <v>0.71070704796217066</v>
      </c>
      <c r="T6478" s="130">
        <f>IFERROR(Table1[[#This Row],[Male Voters]]/Table1[[#This Row],[Male Population]],"0.0%")</f>
        <v>0.64089365896396888</v>
      </c>
      <c r="U6478" s="130">
        <f>IFERROR(Table1[[#This Row],[Total Voters]]/Table1[[#This Row],[Total Population]],"0.0%")</f>
        <v>0.67573419197246432</v>
      </c>
      <c r="V6478" s="130">
        <f>IFERROR(Table1[[#This Row],[Female Ballots]]/Table1[[#This Row],[Female Population]],"0.0%")</f>
        <v>0.44196126998423779</v>
      </c>
      <c r="W6478" s="130">
        <f>IFERROR(Table1[[#This Row],[Male Ballots]]/Table1[[#This Row],[Male Population]],"0.0%")</f>
        <v>0.36003723579016539</v>
      </c>
      <c r="X6478" s="130">
        <f>IFERROR(Table1[[#This Row],[Total Ballots]]/Table1[[#This Row],[Total Population]],"0.0%")</f>
        <v>0.40071059790151559</v>
      </c>
      <c r="Y6478" s="24">
        <f>Table1[[#This Row],[Female Ballots]]/Table1[[#This Row],[Female Voters]]</f>
        <v>0.62186138613861386</v>
      </c>
      <c r="Z6478" s="24">
        <f>Table1[[#This Row],[Male Ballots]]/Table1[[#This Row],[Male Voters]]</f>
        <v>0.56177375256322626</v>
      </c>
      <c r="AA6478" s="24">
        <f>Table1[[#This Row],[Total Ballots]]/Table1[[#This Row],[Total Voters]]</f>
        <v>0.59300032862306939</v>
      </c>
    </row>
    <row r="6479" spans="1:27" s="12" customFormat="1" x14ac:dyDescent="0.35">
      <c r="A6479" s="19" t="s">
        <v>51</v>
      </c>
      <c r="B6479" s="20">
        <v>2012</v>
      </c>
      <c r="C6479" s="17" t="s">
        <v>82</v>
      </c>
      <c r="D6479" s="20" t="s">
        <v>69</v>
      </c>
      <c r="E6479" s="37" t="s">
        <v>74</v>
      </c>
      <c r="F6479" s="34" t="s">
        <v>78</v>
      </c>
      <c r="G6479" s="21" t="s">
        <v>63</v>
      </c>
      <c r="H6479" s="22">
        <v>28305</v>
      </c>
      <c r="I6479" s="22">
        <v>27635</v>
      </c>
      <c r="J6479" s="22">
        <v>55940</v>
      </c>
      <c r="K6479" s="31">
        <v>19531</v>
      </c>
      <c r="L6479" s="31">
        <v>16807</v>
      </c>
      <c r="M6479" s="31">
        <v>5</v>
      </c>
      <c r="N6479" s="31">
        <v>36343</v>
      </c>
      <c r="O6479" s="22">
        <v>13230</v>
      </c>
      <c r="P6479" s="22">
        <v>10738</v>
      </c>
      <c r="Q6479" s="22">
        <v>4</v>
      </c>
      <c r="R6479" s="23">
        <v>23972</v>
      </c>
      <c r="S6479" s="130">
        <f>IFERROR(Table1[[#This Row],[Female Voters]]/Table1[[#This Row],[Female Population]],"0.0%")</f>
        <v>0.69001943119590181</v>
      </c>
      <c r="T6479" s="130">
        <f>IFERROR(Table1[[#This Row],[Male Voters]]/Table1[[#This Row],[Male Population]],"0.0%")</f>
        <v>0.60817803510041613</v>
      </c>
      <c r="U6479" s="130">
        <f>IFERROR(Table1[[#This Row],[Total Voters]]/Table1[[#This Row],[Total Population]],"0.0%")</f>
        <v>0.64967822667143371</v>
      </c>
      <c r="V6479" s="130">
        <f>IFERROR(Table1[[#This Row],[Female Ballots]]/Table1[[#This Row],[Female Population]],"0.0%")</f>
        <v>0.46740858505564387</v>
      </c>
      <c r="W6479" s="130">
        <f>IFERROR(Table1[[#This Row],[Male Ballots]]/Table1[[#This Row],[Male Population]],"0.0%")</f>
        <v>0.38856522525782522</v>
      </c>
      <c r="X6479" s="130">
        <f>IFERROR(Table1[[#This Row],[Total Ballots]]/Table1[[#This Row],[Total Population]],"0.0%")</f>
        <v>0.42853056846621379</v>
      </c>
      <c r="Y6479" s="24">
        <f>Table1[[#This Row],[Female Ballots]]/Table1[[#This Row],[Female Voters]]</f>
        <v>0.67738467052378271</v>
      </c>
      <c r="Z6479" s="24">
        <f>Table1[[#This Row],[Male Ballots]]/Table1[[#This Row],[Male Voters]]</f>
        <v>0.63890045814244067</v>
      </c>
      <c r="AA6479" s="24">
        <f>Table1[[#This Row],[Total Ballots]]/Table1[[#This Row],[Total Voters]]</f>
        <v>0.65960432545469549</v>
      </c>
    </row>
    <row r="6480" spans="1:27" s="12" customFormat="1" x14ac:dyDescent="0.35">
      <c r="A6480" s="19" t="s">
        <v>51</v>
      </c>
      <c r="B6480" s="20">
        <v>2012</v>
      </c>
      <c r="C6480" s="17" t="s">
        <v>82</v>
      </c>
      <c r="D6480" s="20" t="s">
        <v>69</v>
      </c>
      <c r="E6480" s="37" t="s">
        <v>74</v>
      </c>
      <c r="F6480" s="34" t="s">
        <v>78</v>
      </c>
      <c r="G6480" s="21" t="s">
        <v>64</v>
      </c>
      <c r="H6480" s="22">
        <v>30223</v>
      </c>
      <c r="I6480" s="22">
        <v>30016</v>
      </c>
      <c r="J6480" s="22">
        <v>60239</v>
      </c>
      <c r="K6480" s="31">
        <v>21957</v>
      </c>
      <c r="L6480" s="31">
        <v>19860</v>
      </c>
      <c r="M6480" s="31">
        <v>8</v>
      </c>
      <c r="N6480" s="31">
        <v>41825</v>
      </c>
      <c r="O6480" s="22">
        <v>16918</v>
      </c>
      <c r="P6480" s="22">
        <v>14828</v>
      </c>
      <c r="Q6480" s="22">
        <v>5</v>
      </c>
      <c r="R6480" s="23">
        <v>31751</v>
      </c>
      <c r="S6480" s="130">
        <f>IFERROR(Table1[[#This Row],[Female Voters]]/Table1[[#This Row],[Female Population]],"0.0%")</f>
        <v>0.72649968566985412</v>
      </c>
      <c r="T6480" s="130">
        <f>IFERROR(Table1[[#This Row],[Male Voters]]/Table1[[#This Row],[Male Population]],"0.0%")</f>
        <v>0.66164712153518124</v>
      </c>
      <c r="U6480" s="130">
        <f>IFERROR(Table1[[#This Row],[Total Voters]]/Table1[[#This Row],[Total Population]],"0.0%")</f>
        <v>0.69431763475489305</v>
      </c>
      <c r="V6480" s="130">
        <f>IFERROR(Table1[[#This Row],[Female Ballots]]/Table1[[#This Row],[Female Population]],"0.0%")</f>
        <v>0.55977235879958975</v>
      </c>
      <c r="W6480" s="130">
        <f>IFERROR(Table1[[#This Row],[Male Ballots]]/Table1[[#This Row],[Male Population]],"0.0%")</f>
        <v>0.49400319829424305</v>
      </c>
      <c r="X6480" s="130">
        <f>IFERROR(Table1[[#This Row],[Total Ballots]]/Table1[[#This Row],[Total Population]],"0.0%")</f>
        <v>0.52708378293132352</v>
      </c>
      <c r="Y6480" s="24">
        <f>Table1[[#This Row],[Female Ballots]]/Table1[[#This Row],[Female Voters]]</f>
        <v>0.7705059889784579</v>
      </c>
      <c r="Z6480" s="24">
        <f>Table1[[#This Row],[Male Ballots]]/Table1[[#This Row],[Male Voters]]</f>
        <v>0.74662638469284992</v>
      </c>
      <c r="AA6480" s="24">
        <f>Table1[[#This Row],[Total Ballots]]/Table1[[#This Row],[Total Voters]]</f>
        <v>0.75913927077106991</v>
      </c>
    </row>
    <row r="6481" spans="1:27" s="12" customFormat="1" x14ac:dyDescent="0.35">
      <c r="A6481" s="19" t="s">
        <v>51</v>
      </c>
      <c r="B6481" s="20">
        <v>2012</v>
      </c>
      <c r="C6481" s="17" t="s">
        <v>82</v>
      </c>
      <c r="D6481" s="20" t="s">
        <v>69</v>
      </c>
      <c r="E6481" s="37" t="s">
        <v>74</v>
      </c>
      <c r="F6481" s="34" t="s">
        <v>78</v>
      </c>
      <c r="G6481" s="21" t="s">
        <v>65</v>
      </c>
      <c r="H6481" s="22">
        <v>30830</v>
      </c>
      <c r="I6481" s="22">
        <v>30254</v>
      </c>
      <c r="J6481" s="22">
        <v>61084</v>
      </c>
      <c r="K6481" s="31">
        <v>24374</v>
      </c>
      <c r="L6481" s="31">
        <v>22223</v>
      </c>
      <c r="M6481" s="31">
        <v>4</v>
      </c>
      <c r="N6481" s="31">
        <v>46601</v>
      </c>
      <c r="O6481" s="22">
        <v>20079</v>
      </c>
      <c r="P6481" s="22">
        <v>18185</v>
      </c>
      <c r="Q6481" s="22">
        <v>2</v>
      </c>
      <c r="R6481" s="23">
        <v>38266</v>
      </c>
      <c r="S6481" s="130">
        <f>IFERROR(Table1[[#This Row],[Female Voters]]/Table1[[#This Row],[Female Population]],"0.0%")</f>
        <v>0.7905935776840739</v>
      </c>
      <c r="T6481" s="130">
        <f>IFERROR(Table1[[#This Row],[Male Voters]]/Table1[[#This Row],[Male Population]],"0.0%")</f>
        <v>0.73454749785152373</v>
      </c>
      <c r="U6481" s="130">
        <f>IFERROR(Table1[[#This Row],[Total Voters]]/Table1[[#This Row],[Total Population]],"0.0%")</f>
        <v>0.76290026848274506</v>
      </c>
      <c r="V6481" s="130">
        <f>IFERROR(Table1[[#This Row],[Female Ballots]]/Table1[[#This Row],[Female Population]],"0.0%")</f>
        <v>0.65128121959130714</v>
      </c>
      <c r="W6481" s="130">
        <f>IFERROR(Table1[[#This Row],[Male Ballots]]/Table1[[#This Row],[Male Population]],"0.0%")</f>
        <v>0.60107754346532694</v>
      </c>
      <c r="X6481" s="130">
        <f>IFERROR(Table1[[#This Row],[Total Ballots]]/Table1[[#This Row],[Total Population]],"0.0%")</f>
        <v>0.62644882456944539</v>
      </c>
      <c r="Y6481" s="24">
        <f>Table1[[#This Row],[Female Ballots]]/Table1[[#This Row],[Female Voters]]</f>
        <v>0.82378764256995163</v>
      </c>
      <c r="Z6481" s="24">
        <f>Table1[[#This Row],[Male Ballots]]/Table1[[#This Row],[Male Voters]]</f>
        <v>0.81829635962741309</v>
      </c>
      <c r="AA6481" s="24">
        <f>Table1[[#This Row],[Total Ballots]]/Table1[[#This Row],[Total Voters]]</f>
        <v>0.82114117722795643</v>
      </c>
    </row>
    <row r="6482" spans="1:27" s="12" customFormat="1" x14ac:dyDescent="0.35">
      <c r="A6482" s="19" t="s">
        <v>51</v>
      </c>
      <c r="B6482" s="20">
        <v>2012</v>
      </c>
      <c r="C6482" s="17" t="s">
        <v>82</v>
      </c>
      <c r="D6482" s="20" t="s">
        <v>69</v>
      </c>
      <c r="E6482" s="37" t="s">
        <v>74</v>
      </c>
      <c r="F6482" s="34" t="s">
        <v>78</v>
      </c>
      <c r="G6482" s="21" t="s">
        <v>66</v>
      </c>
      <c r="H6482" s="22">
        <v>27633</v>
      </c>
      <c r="I6482" s="22">
        <v>25758</v>
      </c>
      <c r="J6482" s="22">
        <v>53391</v>
      </c>
      <c r="K6482" s="31">
        <v>24359</v>
      </c>
      <c r="L6482" s="31">
        <v>21947</v>
      </c>
      <c r="M6482" s="31">
        <v>5</v>
      </c>
      <c r="N6482" s="31">
        <v>46311</v>
      </c>
      <c r="O6482" s="22">
        <v>21705</v>
      </c>
      <c r="P6482" s="22">
        <v>19501</v>
      </c>
      <c r="Q6482" s="22">
        <v>5</v>
      </c>
      <c r="R6482" s="23">
        <v>41211</v>
      </c>
      <c r="S6482" s="130">
        <f>IFERROR(Table1[[#This Row],[Female Voters]]/Table1[[#This Row],[Female Population]],"0.0%")</f>
        <v>0.88151847428798902</v>
      </c>
      <c r="T6482" s="130">
        <f>IFERROR(Table1[[#This Row],[Male Voters]]/Table1[[#This Row],[Male Population]],"0.0%")</f>
        <v>0.85204596630173146</v>
      </c>
      <c r="U6482" s="130">
        <f>IFERROR(Table1[[#This Row],[Total Voters]]/Table1[[#This Row],[Total Population]],"0.0%")</f>
        <v>0.86739338090689444</v>
      </c>
      <c r="V6482" s="130">
        <f>IFERROR(Table1[[#This Row],[Female Ballots]]/Table1[[#This Row],[Female Population]],"0.0%")</f>
        <v>0.78547388991423295</v>
      </c>
      <c r="W6482" s="130">
        <f>IFERROR(Table1[[#This Row],[Male Ballots]]/Table1[[#This Row],[Male Population]],"0.0%")</f>
        <v>0.75708517742060721</v>
      </c>
      <c r="X6482" s="130">
        <f>IFERROR(Table1[[#This Row],[Total Ballots]]/Table1[[#This Row],[Total Population]],"0.0%")</f>
        <v>0.77187166376355565</v>
      </c>
      <c r="Y6482" s="24">
        <f>Table1[[#This Row],[Female Ballots]]/Table1[[#This Row],[Female Voters]]</f>
        <v>0.89104643047744159</v>
      </c>
      <c r="Z6482" s="24">
        <f>Table1[[#This Row],[Male Ballots]]/Table1[[#This Row],[Male Voters]]</f>
        <v>0.88854968788444888</v>
      </c>
      <c r="AA6482" s="24">
        <f>Table1[[#This Row],[Total Ballots]]/Table1[[#This Row],[Total Voters]]</f>
        <v>0.88987497570771523</v>
      </c>
    </row>
    <row r="6483" spans="1:27" s="12" customFormat="1" x14ac:dyDescent="0.35">
      <c r="A6483" s="19" t="s">
        <v>51</v>
      </c>
      <c r="B6483" s="20">
        <v>2012</v>
      </c>
      <c r="C6483" s="17" t="s">
        <v>82</v>
      </c>
      <c r="D6483" s="20" t="s">
        <v>69</v>
      </c>
      <c r="E6483" s="37" t="s">
        <v>74</v>
      </c>
      <c r="F6483" s="34" t="s">
        <v>78</v>
      </c>
      <c r="G6483" s="21" t="s">
        <v>67</v>
      </c>
      <c r="H6483" s="22">
        <v>29922</v>
      </c>
      <c r="I6483" s="22">
        <v>24450</v>
      </c>
      <c r="J6483" s="22">
        <v>54372</v>
      </c>
      <c r="K6483" s="31">
        <v>25853</v>
      </c>
      <c r="L6483" s="31">
        <v>22186</v>
      </c>
      <c r="M6483" s="31">
        <v>9</v>
      </c>
      <c r="N6483" s="31">
        <v>48048</v>
      </c>
      <c r="O6483" s="22">
        <v>23427</v>
      </c>
      <c r="P6483" s="22">
        <v>20379</v>
      </c>
      <c r="Q6483" s="22">
        <v>9</v>
      </c>
      <c r="R6483" s="23">
        <v>43815</v>
      </c>
      <c r="S6483" s="130">
        <f>IFERROR(Table1[[#This Row],[Female Voters]]/Table1[[#This Row],[Female Population]],"0.0%")</f>
        <v>0.86401310072856097</v>
      </c>
      <c r="T6483" s="130">
        <f>IFERROR(Table1[[#This Row],[Male Voters]]/Table1[[#This Row],[Male Population]],"0.0%")</f>
        <v>0.90740286298568507</v>
      </c>
      <c r="U6483" s="130">
        <f>IFERROR(Table1[[#This Row],[Total Voters]]/Table1[[#This Row],[Total Population]],"0.0%")</f>
        <v>0.88369013462811741</v>
      </c>
      <c r="V6483" s="130">
        <f>IFERROR(Table1[[#This Row],[Female Ballots]]/Table1[[#This Row],[Female Population]],"0.0%")</f>
        <v>0.78293563264487664</v>
      </c>
      <c r="W6483" s="130">
        <f>IFERROR(Table1[[#This Row],[Male Ballots]]/Table1[[#This Row],[Male Population]],"0.0%")</f>
        <v>0.83349693251533741</v>
      </c>
      <c r="X6483" s="130">
        <f>IFERROR(Table1[[#This Row],[Total Ballots]]/Table1[[#This Row],[Total Population]],"0.0%")</f>
        <v>0.8058375634517766</v>
      </c>
      <c r="Y6483" s="24">
        <f>Table1[[#This Row],[Female Ballots]]/Table1[[#This Row],[Female Voters]]</f>
        <v>0.90616176072409393</v>
      </c>
      <c r="Z6483" s="24">
        <f>Table1[[#This Row],[Male Ballots]]/Table1[[#This Row],[Male Voters]]</f>
        <v>0.91855224015144687</v>
      </c>
      <c r="AA6483" s="24">
        <f>Table1[[#This Row],[Total Ballots]]/Table1[[#This Row],[Total Voters]]</f>
        <v>0.91190059940059942</v>
      </c>
    </row>
    <row r="6484" spans="1:27" s="12" customFormat="1" x14ac:dyDescent="0.35">
      <c r="A6484" s="8" t="s">
        <v>25</v>
      </c>
      <c r="B6484" s="17">
        <v>2012</v>
      </c>
      <c r="C6484" s="17" t="s">
        <v>82</v>
      </c>
      <c r="D6484" s="17"/>
      <c r="E6484" s="35" t="s">
        <v>74</v>
      </c>
      <c r="F6484" s="34" t="s">
        <v>78</v>
      </c>
      <c r="G6484" s="9" t="s">
        <v>79</v>
      </c>
      <c r="H6484" s="10">
        <v>1644.4084600000001</v>
      </c>
      <c r="I6484" s="10">
        <v>1611.4003299999999</v>
      </c>
      <c r="J6484" s="10">
        <v>3255.8087599999999</v>
      </c>
      <c r="K6484" s="10">
        <v>1397</v>
      </c>
      <c r="L6484" s="10">
        <v>1264</v>
      </c>
      <c r="M6484" s="10">
        <v>0</v>
      </c>
      <c r="N6484" s="10">
        <v>2661</v>
      </c>
      <c r="O6484" s="10">
        <v>1207</v>
      </c>
      <c r="P6484" s="10">
        <v>1103</v>
      </c>
      <c r="Q6484" s="10">
        <v>0</v>
      </c>
      <c r="R6484" s="11">
        <v>2310</v>
      </c>
      <c r="S6484" s="130">
        <f>IFERROR(Table1[[#This Row],[Female Voters]]/Table1[[#This Row],[Female Population]],"0.0%")</f>
        <v>0.8495456171515926</v>
      </c>
      <c r="T6484" s="130">
        <f>IFERROR(Table1[[#This Row],[Male Voters]]/Table1[[#This Row],[Male Population]],"0.0%")</f>
        <v>0.7844109104780933</v>
      </c>
      <c r="U6484" s="130">
        <f>IFERROR(Table1[[#This Row],[Total Voters]]/Table1[[#This Row],[Total Population]],"0.0%")</f>
        <v>0.81730844658087354</v>
      </c>
      <c r="V6484" s="130">
        <f>IFERROR(Table1[[#This Row],[Female Ballots]]/Table1[[#This Row],[Female Population]],"0.0%")</f>
        <v>0.73400254824765365</v>
      </c>
      <c r="W6484" s="130">
        <f>IFERROR(Table1[[#This Row],[Male Ballots]]/Table1[[#This Row],[Male Population]],"0.0%")</f>
        <v>0.68449781191245007</v>
      </c>
      <c r="X6484" s="130">
        <f>IFERROR(Table1[[#This Row],[Total Ballots]]/Table1[[#This Row],[Total Population]],"0.0%")</f>
        <v>0.70950113175566243</v>
      </c>
      <c r="Y6484" s="24">
        <f>Table1[[#This Row],[Female Ballots]]/Table1[[#This Row],[Female Voters]]</f>
        <v>0.86399427344309232</v>
      </c>
      <c r="Z6484" s="24">
        <f>Table1[[#This Row],[Male Ballots]]/Table1[[#This Row],[Male Voters]]</f>
        <v>0.872626582278481</v>
      </c>
      <c r="AA6484" s="24">
        <f>Table1[[#This Row],[Total Ballots]]/Table1[[#This Row],[Total Voters]]</f>
        <v>0.86809470124013532</v>
      </c>
    </row>
    <row r="6485" spans="1:27" s="12" customFormat="1" x14ac:dyDescent="0.35">
      <c r="A6485" s="19" t="s">
        <v>25</v>
      </c>
      <c r="B6485" s="20">
        <v>2012</v>
      </c>
      <c r="C6485" s="17" t="s">
        <v>82</v>
      </c>
      <c r="D6485" s="20"/>
      <c r="E6485" s="37" t="s">
        <v>74</v>
      </c>
      <c r="F6485" s="34" t="s">
        <v>78</v>
      </c>
      <c r="G6485" s="21" t="s">
        <v>62</v>
      </c>
      <c r="H6485" s="22">
        <v>114.02829</v>
      </c>
      <c r="I6485" s="22">
        <v>119.02952000000002</v>
      </c>
      <c r="J6485" s="22">
        <v>233.05776</v>
      </c>
      <c r="K6485" s="31">
        <v>101</v>
      </c>
      <c r="L6485" s="31">
        <v>87</v>
      </c>
      <c r="M6485" s="31"/>
      <c r="N6485" s="31">
        <v>188</v>
      </c>
      <c r="O6485" s="22">
        <v>63</v>
      </c>
      <c r="P6485" s="22">
        <v>47</v>
      </c>
      <c r="Q6485" s="22"/>
      <c r="R6485" s="23">
        <v>110</v>
      </c>
      <c r="S6485" s="130">
        <f>IFERROR(Table1[[#This Row],[Female Voters]]/Table1[[#This Row],[Female Population]],"0.0%")</f>
        <v>0.88574510763951653</v>
      </c>
      <c r="T6485" s="130">
        <f>IFERROR(Table1[[#This Row],[Male Voters]]/Table1[[#This Row],[Male Population]],"0.0%")</f>
        <v>0.73091112187968155</v>
      </c>
      <c r="U6485" s="130">
        <f>IFERROR(Table1[[#This Row],[Total Voters]]/Table1[[#This Row],[Total Population]],"0.0%")</f>
        <v>0.80666698246820878</v>
      </c>
      <c r="V6485" s="130">
        <f>IFERROR(Table1[[#This Row],[Female Ballots]]/Table1[[#This Row],[Female Population]],"0.0%")</f>
        <v>0.55249447308207467</v>
      </c>
      <c r="W6485" s="130">
        <f>IFERROR(Table1[[#This Row],[Male Ballots]]/Table1[[#This Row],[Male Population]],"0.0%")</f>
        <v>0.39486003136028769</v>
      </c>
      <c r="X6485" s="130">
        <f>IFERROR(Table1[[#This Row],[Total Ballots]]/Table1[[#This Row],[Total Population]],"0.0%")</f>
        <v>0.47198600038033489</v>
      </c>
      <c r="Y6485" s="24">
        <f>Table1[[#This Row],[Female Ballots]]/Table1[[#This Row],[Female Voters]]</f>
        <v>0.62376237623762376</v>
      </c>
      <c r="Z6485" s="24">
        <f>Table1[[#This Row],[Male Ballots]]/Table1[[#This Row],[Male Voters]]</f>
        <v>0.54022988505747127</v>
      </c>
      <c r="AA6485" s="24">
        <f>Table1[[#This Row],[Total Ballots]]/Table1[[#This Row],[Total Voters]]</f>
        <v>0.58510638297872342</v>
      </c>
    </row>
    <row r="6486" spans="1:27" s="12" customFormat="1" x14ac:dyDescent="0.35">
      <c r="A6486" s="19" t="s">
        <v>25</v>
      </c>
      <c r="B6486" s="20">
        <v>2012</v>
      </c>
      <c r="C6486" s="17" t="s">
        <v>82</v>
      </c>
      <c r="D6486" s="20"/>
      <c r="E6486" s="37" t="s">
        <v>74</v>
      </c>
      <c r="F6486" s="34" t="s">
        <v>78</v>
      </c>
      <c r="G6486" s="21" t="s">
        <v>63</v>
      </c>
      <c r="H6486" s="22">
        <v>163.04042000000001</v>
      </c>
      <c r="I6486" s="22">
        <v>180.04469</v>
      </c>
      <c r="J6486" s="22">
        <v>343.08510000000001</v>
      </c>
      <c r="K6486" s="31">
        <v>152</v>
      </c>
      <c r="L6486" s="31">
        <v>122</v>
      </c>
      <c r="M6486" s="31"/>
      <c r="N6486" s="31">
        <v>274</v>
      </c>
      <c r="O6486" s="22">
        <v>104</v>
      </c>
      <c r="P6486" s="22">
        <v>87</v>
      </c>
      <c r="Q6486" s="22"/>
      <c r="R6486" s="23">
        <v>191</v>
      </c>
      <c r="S6486" s="130">
        <f>IFERROR(Table1[[#This Row],[Female Voters]]/Table1[[#This Row],[Female Population]],"0.0%")</f>
        <v>0.93228415383130137</v>
      </c>
      <c r="T6486" s="130">
        <f>IFERROR(Table1[[#This Row],[Male Voters]]/Table1[[#This Row],[Male Population]],"0.0%")</f>
        <v>0.67760954238639304</v>
      </c>
      <c r="U6486" s="130">
        <f>IFERROR(Table1[[#This Row],[Total Voters]]/Table1[[#This Row],[Total Population]],"0.0%")</f>
        <v>0.79863567377306677</v>
      </c>
      <c r="V6486" s="130">
        <f>IFERROR(Table1[[#This Row],[Female Ballots]]/Table1[[#This Row],[Female Population]],"0.0%")</f>
        <v>0.63787863156878521</v>
      </c>
      <c r="W6486" s="130">
        <f>IFERROR(Table1[[#This Row],[Male Ballots]]/Table1[[#This Row],[Male Population]],"0.0%")</f>
        <v>0.48321336219357536</v>
      </c>
      <c r="X6486" s="130">
        <f>IFERROR(Table1[[#This Row],[Total Ballots]]/Table1[[#This Row],[Total Population]],"0.0%")</f>
        <v>0.55671318865202835</v>
      </c>
      <c r="Y6486" s="24">
        <f>Table1[[#This Row],[Female Ballots]]/Table1[[#This Row],[Female Voters]]</f>
        <v>0.68421052631578949</v>
      </c>
      <c r="Z6486" s="24">
        <f>Table1[[#This Row],[Male Ballots]]/Table1[[#This Row],[Male Voters]]</f>
        <v>0.71311475409836067</v>
      </c>
      <c r="AA6486" s="24">
        <f>Table1[[#This Row],[Total Ballots]]/Table1[[#This Row],[Total Voters]]</f>
        <v>0.6970802919708029</v>
      </c>
    </row>
    <row r="6487" spans="1:27" s="12" customFormat="1" x14ac:dyDescent="0.35">
      <c r="A6487" s="19" t="s">
        <v>25</v>
      </c>
      <c r="B6487" s="20">
        <v>2012</v>
      </c>
      <c r="C6487" s="17" t="s">
        <v>82</v>
      </c>
      <c r="D6487" s="20"/>
      <c r="E6487" s="37" t="s">
        <v>74</v>
      </c>
      <c r="F6487" s="34" t="s">
        <v>78</v>
      </c>
      <c r="G6487" s="21" t="s">
        <v>64</v>
      </c>
      <c r="H6487" s="22">
        <v>207.0514</v>
      </c>
      <c r="I6487" s="22">
        <v>215.05331999999999</v>
      </c>
      <c r="J6487" s="22">
        <v>422.10469999999998</v>
      </c>
      <c r="K6487" s="31">
        <v>141</v>
      </c>
      <c r="L6487" s="31">
        <v>140</v>
      </c>
      <c r="M6487" s="31"/>
      <c r="N6487" s="31">
        <v>281</v>
      </c>
      <c r="O6487" s="22">
        <v>118</v>
      </c>
      <c r="P6487" s="22">
        <v>115</v>
      </c>
      <c r="Q6487" s="22"/>
      <c r="R6487" s="23">
        <v>233</v>
      </c>
      <c r="S6487" s="130">
        <f>IFERROR(Table1[[#This Row],[Female Voters]]/Table1[[#This Row],[Female Population]],"0.0%")</f>
        <v>0.68099032414173488</v>
      </c>
      <c r="T6487" s="130">
        <f>IFERROR(Table1[[#This Row],[Male Voters]]/Table1[[#This Row],[Male Population]],"0.0%")</f>
        <v>0.65100134236476803</v>
      </c>
      <c r="U6487" s="130">
        <f>IFERROR(Table1[[#This Row],[Total Voters]]/Table1[[#This Row],[Total Population]],"0.0%")</f>
        <v>0.66571161136087809</v>
      </c>
      <c r="V6487" s="130">
        <f>IFERROR(Table1[[#This Row],[Female Ballots]]/Table1[[#This Row],[Female Population]],"0.0%")</f>
        <v>0.56990679609024619</v>
      </c>
      <c r="W6487" s="130">
        <f>IFERROR(Table1[[#This Row],[Male Ballots]]/Table1[[#This Row],[Male Population]],"0.0%")</f>
        <v>0.53475110265677372</v>
      </c>
      <c r="X6487" s="130">
        <f>IFERROR(Table1[[#This Row],[Total Ballots]]/Table1[[#This Row],[Total Population]],"0.0%")</f>
        <v>0.5519957489220092</v>
      </c>
      <c r="Y6487" s="24">
        <f>Table1[[#This Row],[Female Ballots]]/Table1[[#This Row],[Female Voters]]</f>
        <v>0.83687943262411346</v>
      </c>
      <c r="Z6487" s="24">
        <f>Table1[[#This Row],[Male Ballots]]/Table1[[#This Row],[Male Voters]]</f>
        <v>0.8214285714285714</v>
      </c>
      <c r="AA6487" s="24">
        <f>Table1[[#This Row],[Total Ballots]]/Table1[[#This Row],[Total Voters]]</f>
        <v>0.8291814946619217</v>
      </c>
    </row>
    <row r="6488" spans="1:27" s="12" customFormat="1" x14ac:dyDescent="0.35">
      <c r="A6488" s="19" t="s">
        <v>25</v>
      </c>
      <c r="B6488" s="20">
        <v>2012</v>
      </c>
      <c r="C6488" s="17" t="s">
        <v>82</v>
      </c>
      <c r="D6488" s="20"/>
      <c r="E6488" s="37" t="s">
        <v>74</v>
      </c>
      <c r="F6488" s="34" t="s">
        <v>78</v>
      </c>
      <c r="G6488" s="21" t="s">
        <v>65</v>
      </c>
      <c r="H6488" s="22">
        <v>296.07349999999997</v>
      </c>
      <c r="I6488" s="22">
        <v>291.07229999999998</v>
      </c>
      <c r="J6488" s="22">
        <v>587.14589999999998</v>
      </c>
      <c r="K6488" s="31">
        <v>236</v>
      </c>
      <c r="L6488" s="31">
        <v>206</v>
      </c>
      <c r="M6488" s="31"/>
      <c r="N6488" s="31">
        <v>442</v>
      </c>
      <c r="O6488" s="22">
        <v>204</v>
      </c>
      <c r="P6488" s="22">
        <v>182</v>
      </c>
      <c r="Q6488" s="22"/>
      <c r="R6488" s="23">
        <v>386</v>
      </c>
      <c r="S6488" s="130">
        <f>IFERROR(Table1[[#This Row],[Female Voters]]/Table1[[#This Row],[Female Population]],"0.0%")</f>
        <v>0.79709936890670741</v>
      </c>
      <c r="T6488" s="130">
        <f>IFERROR(Table1[[#This Row],[Male Voters]]/Table1[[#This Row],[Male Population]],"0.0%")</f>
        <v>0.70772794250775495</v>
      </c>
      <c r="U6488" s="130">
        <f>IFERROR(Table1[[#This Row],[Total Voters]]/Table1[[#This Row],[Total Population]],"0.0%")</f>
        <v>0.75279415218602397</v>
      </c>
      <c r="V6488" s="130">
        <f>IFERROR(Table1[[#This Row],[Female Ballots]]/Table1[[#This Row],[Female Population]],"0.0%")</f>
        <v>0.68901809854647589</v>
      </c>
      <c r="W6488" s="130">
        <f>IFERROR(Table1[[#This Row],[Male Ballots]]/Table1[[#This Row],[Male Population]],"0.0%")</f>
        <v>0.62527420163306513</v>
      </c>
      <c r="X6488" s="130">
        <f>IFERROR(Table1[[#This Row],[Total Ballots]]/Table1[[#This Row],[Total Population]],"0.0%")</f>
        <v>0.65741751751992139</v>
      </c>
      <c r="Y6488" s="24">
        <f>Table1[[#This Row],[Female Ballots]]/Table1[[#This Row],[Female Voters]]</f>
        <v>0.86440677966101698</v>
      </c>
      <c r="Z6488" s="24">
        <f>Table1[[#This Row],[Male Ballots]]/Table1[[#This Row],[Male Voters]]</f>
        <v>0.88349514563106801</v>
      </c>
      <c r="AA6488" s="24">
        <f>Table1[[#This Row],[Total Ballots]]/Table1[[#This Row],[Total Voters]]</f>
        <v>0.87330316742081449</v>
      </c>
    </row>
    <row r="6489" spans="1:27" s="12" customFormat="1" x14ac:dyDescent="0.35">
      <c r="A6489" s="19" t="s">
        <v>25</v>
      </c>
      <c r="B6489" s="20">
        <v>2012</v>
      </c>
      <c r="C6489" s="17" t="s">
        <v>82</v>
      </c>
      <c r="D6489" s="20"/>
      <c r="E6489" s="37" t="s">
        <v>74</v>
      </c>
      <c r="F6489" s="34" t="s">
        <v>78</v>
      </c>
      <c r="G6489" s="21" t="s">
        <v>66</v>
      </c>
      <c r="H6489" s="22">
        <v>348.0865</v>
      </c>
      <c r="I6489" s="22">
        <v>344.0856</v>
      </c>
      <c r="J6489" s="22">
        <v>692.1721</v>
      </c>
      <c r="K6489" s="31">
        <v>311</v>
      </c>
      <c r="L6489" s="31">
        <v>303</v>
      </c>
      <c r="M6489" s="31"/>
      <c r="N6489" s="31">
        <v>614</v>
      </c>
      <c r="O6489" s="22">
        <v>292</v>
      </c>
      <c r="P6489" s="22">
        <v>289</v>
      </c>
      <c r="Q6489" s="22"/>
      <c r="R6489" s="23">
        <v>581</v>
      </c>
      <c r="S6489" s="130">
        <f>IFERROR(Table1[[#This Row],[Female Voters]]/Table1[[#This Row],[Female Population]],"0.0%")</f>
        <v>0.89345608060065529</v>
      </c>
      <c r="T6489" s="130">
        <f>IFERROR(Table1[[#This Row],[Male Voters]]/Table1[[#This Row],[Male Population]],"0.0%")</f>
        <v>0.88059482872866524</v>
      </c>
      <c r="U6489" s="130">
        <f>IFERROR(Table1[[#This Row],[Total Voters]]/Table1[[#This Row],[Total Population]],"0.0%")</f>
        <v>0.88706262503212707</v>
      </c>
      <c r="V6489" s="130">
        <f>IFERROR(Table1[[#This Row],[Female Ballots]]/Table1[[#This Row],[Female Population]],"0.0%")</f>
        <v>0.83887194705913615</v>
      </c>
      <c r="W6489" s="130">
        <f>IFERROR(Table1[[#This Row],[Male Ballots]]/Table1[[#This Row],[Male Population]],"0.0%")</f>
        <v>0.83990727888641659</v>
      </c>
      <c r="X6489" s="130">
        <f>IFERROR(Table1[[#This Row],[Total Ballots]]/Table1[[#This Row],[Total Population]],"0.0%")</f>
        <v>0.83938662075515613</v>
      </c>
      <c r="Y6489" s="24">
        <f>Table1[[#This Row],[Female Ballots]]/Table1[[#This Row],[Female Voters]]</f>
        <v>0.93890675241157562</v>
      </c>
      <c r="Z6489" s="24">
        <f>Table1[[#This Row],[Male Ballots]]/Table1[[#This Row],[Male Voters]]</f>
        <v>0.95379537953795379</v>
      </c>
      <c r="AA6489" s="24">
        <f>Table1[[#This Row],[Total Ballots]]/Table1[[#This Row],[Total Voters]]</f>
        <v>0.94625407166123776</v>
      </c>
    </row>
    <row r="6490" spans="1:27" s="12" customFormat="1" x14ac:dyDescent="0.35">
      <c r="A6490" s="19" t="s">
        <v>25</v>
      </c>
      <c r="B6490" s="20">
        <v>2012</v>
      </c>
      <c r="C6490" s="17" t="s">
        <v>82</v>
      </c>
      <c r="D6490" s="20"/>
      <c r="E6490" s="37" t="s">
        <v>74</v>
      </c>
      <c r="F6490" s="34" t="s">
        <v>78</v>
      </c>
      <c r="G6490" s="21" t="s">
        <v>67</v>
      </c>
      <c r="H6490" s="22">
        <v>516.12834999999995</v>
      </c>
      <c r="I6490" s="22">
        <v>462.11490000000003</v>
      </c>
      <c r="J6490" s="22">
        <v>978.24319999999989</v>
      </c>
      <c r="K6490" s="31">
        <v>456</v>
      </c>
      <c r="L6490" s="31">
        <v>406</v>
      </c>
      <c r="M6490" s="31"/>
      <c r="N6490" s="31">
        <v>862</v>
      </c>
      <c r="O6490" s="22">
        <v>426</v>
      </c>
      <c r="P6490" s="22">
        <v>383</v>
      </c>
      <c r="Q6490" s="22"/>
      <c r="R6490" s="23">
        <v>809</v>
      </c>
      <c r="S6490" s="130">
        <f>IFERROR(Table1[[#This Row],[Female Voters]]/Table1[[#This Row],[Female Population]],"0.0%")</f>
        <v>0.8835011678781064</v>
      </c>
      <c r="T6490" s="130">
        <f>IFERROR(Table1[[#This Row],[Male Voters]]/Table1[[#This Row],[Male Population]],"0.0%")</f>
        <v>0.87856937744270958</v>
      </c>
      <c r="U6490" s="130">
        <f>IFERROR(Table1[[#This Row],[Total Voters]]/Table1[[#This Row],[Total Population]],"0.0%")</f>
        <v>0.88117147147048924</v>
      </c>
      <c r="V6490" s="130">
        <f>IFERROR(Table1[[#This Row],[Female Ballots]]/Table1[[#This Row],[Female Population]],"0.0%")</f>
        <v>0.82537609104402043</v>
      </c>
      <c r="W6490" s="130">
        <f>IFERROR(Table1[[#This Row],[Male Ballots]]/Table1[[#This Row],[Male Population]],"0.0%")</f>
        <v>0.82879820581418162</v>
      </c>
      <c r="X6490" s="130">
        <f>IFERROR(Table1[[#This Row],[Total Ballots]]/Table1[[#This Row],[Total Population]],"0.0%")</f>
        <v>0.82699271510397421</v>
      </c>
      <c r="Y6490" s="24">
        <f>Table1[[#This Row],[Female Ballots]]/Table1[[#This Row],[Female Voters]]</f>
        <v>0.93421052631578949</v>
      </c>
      <c r="Z6490" s="24">
        <f>Table1[[#This Row],[Male Ballots]]/Table1[[#This Row],[Male Voters]]</f>
        <v>0.94334975369458129</v>
      </c>
      <c r="AA6490" s="24">
        <f>Table1[[#This Row],[Total Ballots]]/Table1[[#This Row],[Total Voters]]</f>
        <v>0.93851508120649652</v>
      </c>
    </row>
    <row r="6491" spans="1:27" s="12" customFormat="1" x14ac:dyDescent="0.35">
      <c r="A6491" s="8" t="s">
        <v>46</v>
      </c>
      <c r="B6491" s="17">
        <v>2012</v>
      </c>
      <c r="C6491" s="17" t="s">
        <v>82</v>
      </c>
      <c r="D6491" s="17" t="s">
        <v>69</v>
      </c>
      <c r="E6491" s="35" t="s">
        <v>74</v>
      </c>
      <c r="F6491" s="34" t="s">
        <v>78</v>
      </c>
      <c r="G6491" s="9" t="s">
        <v>79</v>
      </c>
      <c r="H6491" s="10">
        <v>40034.996800000001</v>
      </c>
      <c r="I6491" s="10">
        <v>38505.996700000003</v>
      </c>
      <c r="J6491" s="10">
        <v>78540.995999999999</v>
      </c>
      <c r="K6491" s="10">
        <v>30671</v>
      </c>
      <c r="L6491" s="10">
        <v>27875</v>
      </c>
      <c r="M6491" s="10">
        <v>28</v>
      </c>
      <c r="N6491" s="10">
        <v>58574</v>
      </c>
      <c r="O6491" s="10">
        <v>23959</v>
      </c>
      <c r="P6491" s="10">
        <v>21516</v>
      </c>
      <c r="Q6491" s="10">
        <v>22</v>
      </c>
      <c r="R6491" s="11">
        <v>45497</v>
      </c>
      <c r="S6491" s="130">
        <f>IFERROR(Table1[[#This Row],[Female Voters]]/Table1[[#This Row],[Female Population]],"0.0%")</f>
        <v>0.76610471965867621</v>
      </c>
      <c r="T6491" s="130">
        <f>IFERROR(Table1[[#This Row],[Male Voters]]/Table1[[#This Row],[Male Population]],"0.0%")</f>
        <v>0.72391321843124756</v>
      </c>
      <c r="U6491" s="130">
        <f>IFERROR(Table1[[#This Row],[Total Voters]]/Table1[[#This Row],[Total Population]],"0.0%")</f>
        <v>0.74577612944964433</v>
      </c>
      <c r="V6491" s="130">
        <f>IFERROR(Table1[[#This Row],[Female Ballots]]/Table1[[#This Row],[Female Population]],"0.0%")</f>
        <v>0.59845140289857601</v>
      </c>
      <c r="W6491" s="130">
        <f>IFERROR(Table1[[#This Row],[Male Ballots]]/Table1[[#This Row],[Male Population]],"0.0%")</f>
        <v>0.55877010969566721</v>
      </c>
      <c r="X6491" s="130">
        <f>IFERROR(Table1[[#This Row],[Total Ballots]]/Table1[[#This Row],[Total Population]],"0.0%")</f>
        <v>0.57927709498361846</v>
      </c>
      <c r="Y6491" s="24">
        <f>Table1[[#This Row],[Female Ballots]]/Table1[[#This Row],[Female Voters]]</f>
        <v>0.78116135763424732</v>
      </c>
      <c r="Z6491" s="24">
        <f>Table1[[#This Row],[Male Ballots]]/Table1[[#This Row],[Male Voters]]</f>
        <v>0.77187443946188339</v>
      </c>
      <c r="AA6491" s="24">
        <f>Table1[[#This Row],[Total Ballots]]/Table1[[#This Row],[Total Voters]]</f>
        <v>0.77674394782668077</v>
      </c>
    </row>
    <row r="6492" spans="1:27" s="12" customFormat="1" x14ac:dyDescent="0.35">
      <c r="A6492" s="19" t="s">
        <v>46</v>
      </c>
      <c r="B6492" s="20">
        <v>2012</v>
      </c>
      <c r="C6492" s="17" t="s">
        <v>82</v>
      </c>
      <c r="D6492" s="20" t="s">
        <v>69</v>
      </c>
      <c r="E6492" s="37" t="s">
        <v>74</v>
      </c>
      <c r="F6492" s="34" t="s">
        <v>78</v>
      </c>
      <c r="G6492" s="21" t="s">
        <v>62</v>
      </c>
      <c r="H6492" s="22">
        <v>4141.9987999999994</v>
      </c>
      <c r="I6492" s="22">
        <v>4213.9987999999994</v>
      </c>
      <c r="J6492" s="22">
        <v>8355.9989999999998</v>
      </c>
      <c r="K6492" s="31">
        <v>2812</v>
      </c>
      <c r="L6492" s="31">
        <v>2612</v>
      </c>
      <c r="M6492" s="31">
        <v>8</v>
      </c>
      <c r="N6492" s="31">
        <v>5432</v>
      </c>
      <c r="O6492" s="22">
        <v>1552</v>
      </c>
      <c r="P6492" s="22">
        <v>1335</v>
      </c>
      <c r="Q6492" s="22">
        <v>6</v>
      </c>
      <c r="R6492" s="23">
        <v>2893</v>
      </c>
      <c r="S6492" s="130">
        <f>IFERROR(Table1[[#This Row],[Female Voters]]/Table1[[#This Row],[Female Population]],"0.0%")</f>
        <v>0.6788992792561892</v>
      </c>
      <c r="T6492" s="130">
        <f>IFERROR(Table1[[#This Row],[Male Voters]]/Table1[[#This Row],[Male Population]],"0.0%")</f>
        <v>0.61983880963611104</v>
      </c>
      <c r="U6492" s="130">
        <f>IFERROR(Table1[[#This Row],[Total Voters]]/Table1[[#This Row],[Total Population]],"0.0%")</f>
        <v>0.65007188248825787</v>
      </c>
      <c r="V6492" s="130">
        <f>IFERROR(Table1[[#This Row],[Female Ballots]]/Table1[[#This Row],[Female Population]],"0.0%")</f>
        <v>0.37469832197923386</v>
      </c>
      <c r="W6492" s="130">
        <f>IFERROR(Table1[[#This Row],[Male Ballots]]/Table1[[#This Row],[Male Population]],"0.0%")</f>
        <v>0.31680122927419918</v>
      </c>
      <c r="X6492" s="130">
        <f>IFERROR(Table1[[#This Row],[Total Ballots]]/Table1[[#This Row],[Total Population]],"0.0%")</f>
        <v>0.34621832769486927</v>
      </c>
      <c r="Y6492" s="24">
        <f>Table1[[#This Row],[Female Ballots]]/Table1[[#This Row],[Female Voters]]</f>
        <v>0.55192034139402557</v>
      </c>
      <c r="Z6492" s="24">
        <f>Table1[[#This Row],[Male Ballots]]/Table1[[#This Row],[Male Voters]]</f>
        <v>0.51110260336906588</v>
      </c>
      <c r="AA6492" s="24">
        <f>Table1[[#This Row],[Total Ballots]]/Table1[[#This Row],[Total Voters]]</f>
        <v>0.53258468335787923</v>
      </c>
    </row>
    <row r="6493" spans="1:27" s="12" customFormat="1" x14ac:dyDescent="0.35">
      <c r="A6493" s="19" t="s">
        <v>46</v>
      </c>
      <c r="B6493" s="20">
        <v>2012</v>
      </c>
      <c r="C6493" s="17" t="s">
        <v>82</v>
      </c>
      <c r="D6493" s="20" t="s">
        <v>69</v>
      </c>
      <c r="E6493" s="37" t="s">
        <v>74</v>
      </c>
      <c r="F6493" s="34" t="s">
        <v>78</v>
      </c>
      <c r="G6493" s="21" t="s">
        <v>63</v>
      </c>
      <c r="H6493" s="22">
        <v>5979.9979999999996</v>
      </c>
      <c r="I6493" s="22">
        <v>5953.9979999999996</v>
      </c>
      <c r="J6493" s="22">
        <v>11933.998</v>
      </c>
      <c r="K6493" s="31">
        <v>3897</v>
      </c>
      <c r="L6493" s="31">
        <v>3507</v>
      </c>
      <c r="M6493" s="31">
        <v>6</v>
      </c>
      <c r="N6493" s="31">
        <v>7410</v>
      </c>
      <c r="O6493" s="22">
        <v>2422</v>
      </c>
      <c r="P6493" s="22">
        <v>2036</v>
      </c>
      <c r="Q6493" s="22">
        <v>4</v>
      </c>
      <c r="R6493" s="23">
        <v>4462</v>
      </c>
      <c r="S6493" s="130">
        <f>IFERROR(Table1[[#This Row],[Female Voters]]/Table1[[#This Row],[Female Population]],"0.0%")</f>
        <v>0.65167245875333069</v>
      </c>
      <c r="T6493" s="130">
        <f>IFERROR(Table1[[#This Row],[Male Voters]]/Table1[[#This Row],[Male Population]],"0.0%")</f>
        <v>0.58901598556129853</v>
      </c>
      <c r="U6493" s="130">
        <f>IFERROR(Table1[[#This Row],[Total Voters]]/Table1[[#This Row],[Total Population]],"0.0%")</f>
        <v>0.62091513673791465</v>
      </c>
      <c r="V6493" s="130">
        <f>IFERROR(Table1[[#This Row],[Female Ballots]]/Table1[[#This Row],[Female Population]],"0.0%")</f>
        <v>0.40501685786516989</v>
      </c>
      <c r="W6493" s="130">
        <f>IFERROR(Table1[[#This Row],[Male Ballots]]/Table1[[#This Row],[Male Population]],"0.0%")</f>
        <v>0.34195510310886906</v>
      </c>
      <c r="X6493" s="130">
        <f>IFERROR(Table1[[#This Row],[Total Ballots]]/Table1[[#This Row],[Total Population]],"0.0%")</f>
        <v>0.37388978949049601</v>
      </c>
      <c r="Y6493" s="24">
        <f>Table1[[#This Row],[Female Ballots]]/Table1[[#This Row],[Female Voters]]</f>
        <v>0.62150372081088012</v>
      </c>
      <c r="Z6493" s="24">
        <f>Table1[[#This Row],[Male Ballots]]/Table1[[#This Row],[Male Voters]]</f>
        <v>0.5805531793555746</v>
      </c>
      <c r="AA6493" s="24">
        <f>Table1[[#This Row],[Total Ballots]]/Table1[[#This Row],[Total Voters]]</f>
        <v>0.6021592442645074</v>
      </c>
    </row>
    <row r="6494" spans="1:27" s="12" customFormat="1" x14ac:dyDescent="0.35">
      <c r="A6494" s="19" t="s">
        <v>46</v>
      </c>
      <c r="B6494" s="20">
        <v>2012</v>
      </c>
      <c r="C6494" s="17" t="s">
        <v>82</v>
      </c>
      <c r="D6494" s="20" t="s">
        <v>69</v>
      </c>
      <c r="E6494" s="37" t="s">
        <v>74</v>
      </c>
      <c r="F6494" s="34" t="s">
        <v>78</v>
      </c>
      <c r="G6494" s="21" t="s">
        <v>64</v>
      </c>
      <c r="H6494" s="22">
        <v>6305</v>
      </c>
      <c r="I6494" s="22">
        <v>6281</v>
      </c>
      <c r="J6494" s="22">
        <v>12585.999</v>
      </c>
      <c r="K6494" s="31">
        <v>4382</v>
      </c>
      <c r="L6494" s="31">
        <v>3927</v>
      </c>
      <c r="M6494" s="31">
        <v>1</v>
      </c>
      <c r="N6494" s="31">
        <v>8310</v>
      </c>
      <c r="O6494" s="22">
        <v>3175</v>
      </c>
      <c r="P6494" s="22">
        <v>2724</v>
      </c>
      <c r="Q6494" s="22">
        <v>1</v>
      </c>
      <c r="R6494" s="23">
        <v>5900</v>
      </c>
      <c r="S6494" s="130">
        <f>IFERROR(Table1[[#This Row],[Female Voters]]/Table1[[#This Row],[Female Population]],"0.0%")</f>
        <v>0.69500396510705786</v>
      </c>
      <c r="T6494" s="130">
        <f>IFERROR(Table1[[#This Row],[Male Voters]]/Table1[[#This Row],[Male Population]],"0.0%")</f>
        <v>0.62521891418563924</v>
      </c>
      <c r="U6494" s="130">
        <f>IFERROR(Table1[[#This Row],[Total Voters]]/Table1[[#This Row],[Total Population]],"0.0%")</f>
        <v>0.66025748134891793</v>
      </c>
      <c r="V6494" s="130">
        <f>IFERROR(Table1[[#This Row],[Female Ballots]]/Table1[[#This Row],[Female Population]],"0.0%")</f>
        <v>0.50356859635210149</v>
      </c>
      <c r="W6494" s="130">
        <f>IFERROR(Table1[[#This Row],[Male Ballots]]/Table1[[#This Row],[Male Population]],"0.0%")</f>
        <v>0.43368890304091706</v>
      </c>
      <c r="X6494" s="130">
        <f>IFERROR(Table1[[#This Row],[Total Ballots]]/Table1[[#This Row],[Total Population]],"0.0%")</f>
        <v>0.46877486642101274</v>
      </c>
      <c r="Y6494" s="24">
        <f>Table1[[#This Row],[Female Ballots]]/Table1[[#This Row],[Female Voters]]</f>
        <v>0.72455499771793697</v>
      </c>
      <c r="Z6494" s="24">
        <f>Table1[[#This Row],[Male Ballots]]/Table1[[#This Row],[Male Voters]]</f>
        <v>0.69365928189457604</v>
      </c>
      <c r="AA6494" s="24">
        <f>Table1[[#This Row],[Total Ballots]]/Table1[[#This Row],[Total Voters]]</f>
        <v>0.70998796630565586</v>
      </c>
    </row>
    <row r="6495" spans="1:27" s="12" customFormat="1" x14ac:dyDescent="0.35">
      <c r="A6495" s="19" t="s">
        <v>46</v>
      </c>
      <c r="B6495" s="20">
        <v>2012</v>
      </c>
      <c r="C6495" s="17" t="s">
        <v>82</v>
      </c>
      <c r="D6495" s="20" t="s">
        <v>69</v>
      </c>
      <c r="E6495" s="37" t="s">
        <v>74</v>
      </c>
      <c r="F6495" s="34" t="s">
        <v>78</v>
      </c>
      <c r="G6495" s="21" t="s">
        <v>65</v>
      </c>
      <c r="H6495" s="22">
        <v>7269</v>
      </c>
      <c r="I6495" s="22">
        <v>7289</v>
      </c>
      <c r="J6495" s="22">
        <v>14558</v>
      </c>
      <c r="K6495" s="31">
        <v>5491</v>
      </c>
      <c r="L6495" s="31">
        <v>4992</v>
      </c>
      <c r="M6495" s="31">
        <v>6</v>
      </c>
      <c r="N6495" s="31">
        <v>10489</v>
      </c>
      <c r="O6495" s="22">
        <v>4355</v>
      </c>
      <c r="P6495" s="22">
        <v>3944</v>
      </c>
      <c r="Q6495" s="22">
        <v>4</v>
      </c>
      <c r="R6495" s="23">
        <v>8303</v>
      </c>
      <c r="S6495" s="130">
        <f>IFERROR(Table1[[#This Row],[Female Voters]]/Table1[[#This Row],[Female Population]],"0.0%")</f>
        <v>0.75539964231668733</v>
      </c>
      <c r="T6495" s="130">
        <f>IFERROR(Table1[[#This Row],[Male Voters]]/Table1[[#This Row],[Male Population]],"0.0%")</f>
        <v>0.6848676087254767</v>
      </c>
      <c r="U6495" s="130">
        <f>IFERROR(Table1[[#This Row],[Total Voters]]/Table1[[#This Row],[Total Population]],"0.0%")</f>
        <v>0.72049732106058528</v>
      </c>
      <c r="V6495" s="130">
        <f>IFERROR(Table1[[#This Row],[Female Ballots]]/Table1[[#This Row],[Female Population]],"0.0%")</f>
        <v>0.59911954876874396</v>
      </c>
      <c r="W6495" s="130">
        <f>IFERROR(Table1[[#This Row],[Male Ballots]]/Table1[[#This Row],[Male Population]],"0.0%")</f>
        <v>0.54108931266291671</v>
      </c>
      <c r="X6495" s="130">
        <f>IFERROR(Table1[[#This Row],[Total Ballots]]/Table1[[#This Row],[Total Population]],"0.0%")</f>
        <v>0.57033933232586898</v>
      </c>
      <c r="Y6495" s="24">
        <f>Table1[[#This Row],[Female Ballots]]/Table1[[#This Row],[Female Voters]]</f>
        <v>0.79311600801311233</v>
      </c>
      <c r="Z6495" s="24">
        <f>Table1[[#This Row],[Male Ballots]]/Table1[[#This Row],[Male Voters]]</f>
        <v>0.79006410256410253</v>
      </c>
      <c r="AA6495" s="24">
        <f>Table1[[#This Row],[Total Ballots]]/Table1[[#This Row],[Total Voters]]</f>
        <v>0.79159119077128415</v>
      </c>
    </row>
    <row r="6496" spans="1:27" s="12" customFormat="1" x14ac:dyDescent="0.35">
      <c r="A6496" s="19" t="s">
        <v>46</v>
      </c>
      <c r="B6496" s="20">
        <v>2012</v>
      </c>
      <c r="C6496" s="17" t="s">
        <v>82</v>
      </c>
      <c r="D6496" s="20" t="s">
        <v>69</v>
      </c>
      <c r="E6496" s="37" t="s">
        <v>74</v>
      </c>
      <c r="F6496" s="34" t="s">
        <v>78</v>
      </c>
      <c r="G6496" s="21" t="s">
        <v>66</v>
      </c>
      <c r="H6496" s="22">
        <v>7223</v>
      </c>
      <c r="I6496" s="22">
        <v>7020</v>
      </c>
      <c r="J6496" s="22">
        <v>14243</v>
      </c>
      <c r="K6496" s="31">
        <v>6239</v>
      </c>
      <c r="L6496" s="31">
        <v>5815</v>
      </c>
      <c r="M6496" s="31">
        <v>5</v>
      </c>
      <c r="N6496" s="31">
        <v>12059</v>
      </c>
      <c r="O6496" s="22">
        <v>5509</v>
      </c>
      <c r="P6496" s="22">
        <v>5089</v>
      </c>
      <c r="Q6496" s="22">
        <v>4</v>
      </c>
      <c r="R6496" s="23">
        <v>10602</v>
      </c>
      <c r="S6496" s="130">
        <f>IFERROR(Table1[[#This Row],[Female Voters]]/Table1[[#This Row],[Female Population]],"0.0%")</f>
        <v>0.8637685172366053</v>
      </c>
      <c r="T6496" s="130">
        <f>IFERROR(Table1[[#This Row],[Male Voters]]/Table1[[#This Row],[Male Population]],"0.0%")</f>
        <v>0.82834757834757833</v>
      </c>
      <c r="U6496" s="130">
        <f>IFERROR(Table1[[#This Row],[Total Voters]]/Table1[[#This Row],[Total Population]],"0.0%")</f>
        <v>0.84666151793863653</v>
      </c>
      <c r="V6496" s="130">
        <f>IFERROR(Table1[[#This Row],[Female Ballots]]/Table1[[#This Row],[Female Population]],"0.0%")</f>
        <v>0.76270247819465598</v>
      </c>
      <c r="W6496" s="130">
        <f>IFERROR(Table1[[#This Row],[Male Ballots]]/Table1[[#This Row],[Male Population]],"0.0%")</f>
        <v>0.72492877492877494</v>
      </c>
      <c r="X6496" s="130">
        <f>IFERROR(Table1[[#This Row],[Total Ballots]]/Table1[[#This Row],[Total Population]],"0.0%")</f>
        <v>0.74436565330337712</v>
      </c>
      <c r="Y6496" s="24">
        <f>Table1[[#This Row],[Female Ballots]]/Table1[[#This Row],[Female Voters]]</f>
        <v>0.88299406956242987</v>
      </c>
      <c r="Z6496" s="24">
        <f>Table1[[#This Row],[Male Ballots]]/Table1[[#This Row],[Male Voters]]</f>
        <v>0.87515047291487535</v>
      </c>
      <c r="AA6496" s="24">
        <f>Table1[[#This Row],[Total Ballots]]/Table1[[#This Row],[Total Voters]]</f>
        <v>0.87917737789203088</v>
      </c>
    </row>
    <row r="6497" spans="1:27" s="12" customFormat="1" x14ac:dyDescent="0.35">
      <c r="A6497" s="19" t="s">
        <v>46</v>
      </c>
      <c r="B6497" s="20">
        <v>2012</v>
      </c>
      <c r="C6497" s="17" t="s">
        <v>82</v>
      </c>
      <c r="D6497" s="20" t="s">
        <v>69</v>
      </c>
      <c r="E6497" s="37" t="s">
        <v>74</v>
      </c>
      <c r="F6497" s="34" t="s">
        <v>78</v>
      </c>
      <c r="G6497" s="21" t="s">
        <v>67</v>
      </c>
      <c r="H6497" s="22">
        <v>9116</v>
      </c>
      <c r="I6497" s="22">
        <v>7747.9998999999998</v>
      </c>
      <c r="J6497" s="22">
        <v>16864</v>
      </c>
      <c r="K6497" s="31">
        <v>7850</v>
      </c>
      <c r="L6497" s="31">
        <v>7022</v>
      </c>
      <c r="M6497" s="31">
        <v>2</v>
      </c>
      <c r="N6497" s="31">
        <v>14874</v>
      </c>
      <c r="O6497" s="22">
        <v>6946</v>
      </c>
      <c r="P6497" s="22">
        <v>6388</v>
      </c>
      <c r="Q6497" s="22">
        <v>3</v>
      </c>
      <c r="R6497" s="23">
        <v>13337</v>
      </c>
      <c r="S6497" s="130">
        <f>IFERROR(Table1[[#This Row],[Female Voters]]/Table1[[#This Row],[Female Population]],"0.0%")</f>
        <v>0.86112329969284773</v>
      </c>
      <c r="T6497" s="130">
        <f>IFERROR(Table1[[#This Row],[Male Voters]]/Table1[[#This Row],[Male Population]],"0.0%")</f>
        <v>0.90629841128418187</v>
      </c>
      <c r="U6497" s="130">
        <f>IFERROR(Table1[[#This Row],[Total Voters]]/Table1[[#This Row],[Total Population]],"0.0%")</f>
        <v>0.88199715370018972</v>
      </c>
      <c r="V6497" s="130">
        <f>IFERROR(Table1[[#This Row],[Female Ballots]]/Table1[[#This Row],[Female Population]],"0.0%")</f>
        <v>0.7619569986836332</v>
      </c>
      <c r="W6497" s="130">
        <f>IFERROR(Table1[[#This Row],[Male Ballots]]/Table1[[#This Row],[Male Population]],"0.0%")</f>
        <v>0.82447084182332009</v>
      </c>
      <c r="X6497" s="130">
        <f>IFERROR(Table1[[#This Row],[Total Ballots]]/Table1[[#This Row],[Total Population]],"0.0%")</f>
        <v>0.79085626185958258</v>
      </c>
      <c r="Y6497" s="24">
        <f>Table1[[#This Row],[Female Ballots]]/Table1[[#This Row],[Female Voters]]</f>
        <v>0.88484076433121017</v>
      </c>
      <c r="Z6497" s="24">
        <f>Table1[[#This Row],[Male Ballots]]/Table1[[#This Row],[Male Voters]]</f>
        <v>0.90971233266875529</v>
      </c>
      <c r="AA6497" s="24">
        <f>Table1[[#This Row],[Total Ballots]]/Table1[[#This Row],[Total Voters]]</f>
        <v>0.89666532203845639</v>
      </c>
    </row>
    <row r="6498" spans="1:27" s="12" customFormat="1" x14ac:dyDescent="0.35">
      <c r="A6498" s="8" t="s">
        <v>53</v>
      </c>
      <c r="B6498" s="17">
        <v>2012</v>
      </c>
      <c r="C6498" s="17" t="s">
        <v>82</v>
      </c>
      <c r="D6498" s="17"/>
      <c r="E6498" s="35" t="s">
        <v>74</v>
      </c>
      <c r="F6498" s="34" t="s">
        <v>78</v>
      </c>
      <c r="G6498" s="9" t="s">
        <v>79</v>
      </c>
      <c r="H6498" s="10">
        <v>14349.380899999998</v>
      </c>
      <c r="I6498" s="10">
        <v>14185.3665</v>
      </c>
      <c r="J6498" s="10">
        <v>28534.747500000001</v>
      </c>
      <c r="K6498" s="10">
        <v>9803</v>
      </c>
      <c r="L6498" s="10">
        <v>8964</v>
      </c>
      <c r="M6498" s="10">
        <v>380</v>
      </c>
      <c r="N6498" s="10">
        <v>19147</v>
      </c>
      <c r="O6498" s="10">
        <v>7821</v>
      </c>
      <c r="P6498" s="10">
        <v>7145</v>
      </c>
      <c r="Q6498" s="10">
        <v>297</v>
      </c>
      <c r="R6498" s="11">
        <v>15263</v>
      </c>
      <c r="S6498" s="130">
        <f>IFERROR(Table1[[#This Row],[Female Voters]]/Table1[[#This Row],[Female Population]],"0.0%")</f>
        <v>0.6831653622073689</v>
      </c>
      <c r="T6498" s="130">
        <f>IFERROR(Table1[[#This Row],[Male Voters]]/Table1[[#This Row],[Male Population]],"0.0%")</f>
        <v>0.6319188157739879</v>
      </c>
      <c r="U6498" s="130">
        <f>IFERROR(Table1[[#This Row],[Total Voters]]/Table1[[#This Row],[Total Population]],"0.0%")</f>
        <v>0.67100646326027591</v>
      </c>
      <c r="V6498" s="130">
        <f>IFERROR(Table1[[#This Row],[Female Ballots]]/Table1[[#This Row],[Female Population]],"0.0%")</f>
        <v>0.54504093622603611</v>
      </c>
      <c r="W6498" s="130">
        <f>IFERROR(Table1[[#This Row],[Male Ballots]]/Table1[[#This Row],[Male Population]],"0.0%")</f>
        <v>0.50368807883814637</v>
      </c>
      <c r="X6498" s="130">
        <f>IFERROR(Table1[[#This Row],[Total Ballots]]/Table1[[#This Row],[Total Population]],"0.0%")</f>
        <v>0.53489171404092495</v>
      </c>
      <c r="Y6498" s="24">
        <f>Table1[[#This Row],[Female Ballots]]/Table1[[#This Row],[Female Voters]]</f>
        <v>0.797816994797511</v>
      </c>
      <c r="Z6498" s="24">
        <f>Table1[[#This Row],[Male Ballots]]/Table1[[#This Row],[Male Voters]]</f>
        <v>0.79707719767960727</v>
      </c>
      <c r="AA6498" s="24">
        <f>Table1[[#This Row],[Total Ballots]]/Table1[[#This Row],[Total Voters]]</f>
        <v>0.7971483783360318</v>
      </c>
    </row>
    <row r="6499" spans="1:27" s="12" customFormat="1" x14ac:dyDescent="0.35">
      <c r="A6499" s="19" t="s">
        <v>53</v>
      </c>
      <c r="B6499" s="20">
        <v>2012</v>
      </c>
      <c r="C6499" s="17" t="s">
        <v>82</v>
      </c>
      <c r="D6499" s="20"/>
      <c r="E6499" s="37" t="s">
        <v>74</v>
      </c>
      <c r="F6499" s="34" t="s">
        <v>78</v>
      </c>
      <c r="G6499" s="21" t="s">
        <v>62</v>
      </c>
      <c r="H6499" s="22">
        <v>1509.0349999999999</v>
      </c>
      <c r="I6499" s="22">
        <v>1725.0376000000001</v>
      </c>
      <c r="J6499" s="22">
        <v>3234.0726000000004</v>
      </c>
      <c r="K6499" s="31">
        <v>886</v>
      </c>
      <c r="L6499" s="31">
        <v>821</v>
      </c>
      <c r="M6499" s="31">
        <v>29</v>
      </c>
      <c r="N6499" s="31">
        <v>1736</v>
      </c>
      <c r="O6499" s="22">
        <v>466</v>
      </c>
      <c r="P6499" s="22">
        <v>416</v>
      </c>
      <c r="Q6499" s="22">
        <v>15</v>
      </c>
      <c r="R6499" s="23">
        <v>897</v>
      </c>
      <c r="S6499" s="130">
        <f>IFERROR(Table1[[#This Row],[Female Voters]]/Table1[[#This Row],[Female Population]],"0.0%")</f>
        <v>0.58713018584724685</v>
      </c>
      <c r="T6499" s="130">
        <f>IFERROR(Table1[[#This Row],[Male Voters]]/Table1[[#This Row],[Male Population]],"0.0%")</f>
        <v>0.47593165505493906</v>
      </c>
      <c r="U6499" s="130">
        <f>IFERROR(Table1[[#This Row],[Total Voters]]/Table1[[#This Row],[Total Population]],"0.0%")</f>
        <v>0.5367844865325534</v>
      </c>
      <c r="V6499" s="130">
        <f>IFERROR(Table1[[#This Row],[Female Ballots]]/Table1[[#This Row],[Female Population]],"0.0%")</f>
        <v>0.30880662145013205</v>
      </c>
      <c r="W6499" s="130">
        <f>IFERROR(Table1[[#This Row],[Male Ballots]]/Table1[[#This Row],[Male Population]],"0.0%")</f>
        <v>0.24115416382808119</v>
      </c>
      <c r="X6499" s="130">
        <f>IFERROR(Table1[[#This Row],[Total Ballots]]/Table1[[#This Row],[Total Population]],"0.0%")</f>
        <v>0.2773592652187214</v>
      </c>
      <c r="Y6499" s="24">
        <f>Table1[[#This Row],[Female Ballots]]/Table1[[#This Row],[Female Voters]]</f>
        <v>0.52595936794582387</v>
      </c>
      <c r="Z6499" s="24">
        <f>Table1[[#This Row],[Male Ballots]]/Table1[[#This Row],[Male Voters]]</f>
        <v>0.50669914738124233</v>
      </c>
      <c r="AA6499" s="24">
        <f>Table1[[#This Row],[Total Ballots]]/Table1[[#This Row],[Total Voters]]</f>
        <v>0.51670506912442393</v>
      </c>
    </row>
    <row r="6500" spans="1:27" s="12" customFormat="1" x14ac:dyDescent="0.35">
      <c r="A6500" s="19" t="s">
        <v>53</v>
      </c>
      <c r="B6500" s="20">
        <v>2012</v>
      </c>
      <c r="C6500" s="17" t="s">
        <v>82</v>
      </c>
      <c r="D6500" s="20"/>
      <c r="E6500" s="37" t="s">
        <v>74</v>
      </c>
      <c r="F6500" s="34" t="s">
        <v>78</v>
      </c>
      <c r="G6500" s="21" t="s">
        <v>63</v>
      </c>
      <c r="H6500" s="22">
        <v>2362.056</v>
      </c>
      <c r="I6500" s="22">
        <v>2417.056</v>
      </c>
      <c r="J6500" s="22">
        <v>4779.1109999999999</v>
      </c>
      <c r="K6500" s="31">
        <v>1297</v>
      </c>
      <c r="L6500" s="31">
        <v>1118</v>
      </c>
      <c r="M6500" s="31">
        <v>58</v>
      </c>
      <c r="N6500" s="31">
        <v>2473</v>
      </c>
      <c r="O6500" s="22">
        <v>824</v>
      </c>
      <c r="P6500" s="22">
        <v>653</v>
      </c>
      <c r="Q6500" s="22">
        <v>33</v>
      </c>
      <c r="R6500" s="23">
        <v>1510</v>
      </c>
      <c r="S6500" s="130">
        <f>IFERROR(Table1[[#This Row],[Female Voters]]/Table1[[#This Row],[Female Population]],"0.0%")</f>
        <v>0.54909790453740304</v>
      </c>
      <c r="T6500" s="130">
        <f>IFERROR(Table1[[#This Row],[Male Voters]]/Table1[[#This Row],[Male Population]],"0.0%")</f>
        <v>0.46254617187189706</v>
      </c>
      <c r="U6500" s="130">
        <f>IFERROR(Table1[[#This Row],[Total Voters]]/Table1[[#This Row],[Total Population]],"0.0%")</f>
        <v>0.51746025568353615</v>
      </c>
      <c r="V6500" s="130">
        <f>IFERROR(Table1[[#This Row],[Female Ballots]]/Table1[[#This Row],[Female Population]],"0.0%")</f>
        <v>0.34884863017642259</v>
      </c>
      <c r="W6500" s="130">
        <f>IFERROR(Table1[[#This Row],[Male Ballots]]/Table1[[#This Row],[Male Population]],"0.0%")</f>
        <v>0.27016337230084864</v>
      </c>
      <c r="X6500" s="130">
        <f>IFERROR(Table1[[#This Row],[Total Ballots]]/Table1[[#This Row],[Total Population]],"0.0%")</f>
        <v>0.31595834455403943</v>
      </c>
      <c r="Y6500" s="24">
        <f>Table1[[#This Row],[Female Ballots]]/Table1[[#This Row],[Female Voters]]</f>
        <v>0.63531225905936772</v>
      </c>
      <c r="Z6500" s="24">
        <f>Table1[[#This Row],[Male Ballots]]/Table1[[#This Row],[Male Voters]]</f>
        <v>0.58407871198568873</v>
      </c>
      <c r="AA6500" s="24">
        <f>Table1[[#This Row],[Total Ballots]]/Table1[[#This Row],[Total Voters]]</f>
        <v>0.61059441973311768</v>
      </c>
    </row>
    <row r="6501" spans="1:27" s="12" customFormat="1" x14ac:dyDescent="0.35">
      <c r="A6501" s="19" t="s">
        <v>53</v>
      </c>
      <c r="B6501" s="20">
        <v>2012</v>
      </c>
      <c r="C6501" s="17" t="s">
        <v>82</v>
      </c>
      <c r="D6501" s="20"/>
      <c r="E6501" s="37" t="s">
        <v>74</v>
      </c>
      <c r="F6501" s="34" t="s">
        <v>78</v>
      </c>
      <c r="G6501" s="21" t="s">
        <v>64</v>
      </c>
      <c r="H6501" s="22">
        <v>2389.06</v>
      </c>
      <c r="I6501" s="22">
        <v>2362.058</v>
      </c>
      <c r="J6501" s="22">
        <v>4751.1180000000004</v>
      </c>
      <c r="K6501" s="31">
        <v>1307</v>
      </c>
      <c r="L6501" s="31">
        <v>1198</v>
      </c>
      <c r="M6501" s="31">
        <v>68</v>
      </c>
      <c r="N6501" s="31">
        <v>2573</v>
      </c>
      <c r="O6501" s="22">
        <v>982</v>
      </c>
      <c r="P6501" s="22">
        <v>908</v>
      </c>
      <c r="Q6501" s="22">
        <v>51</v>
      </c>
      <c r="R6501" s="23">
        <v>1941</v>
      </c>
      <c r="S6501" s="130">
        <f>IFERROR(Table1[[#This Row],[Female Voters]]/Table1[[#This Row],[Female Population]],"0.0%")</f>
        <v>0.54707709308263497</v>
      </c>
      <c r="T6501" s="130">
        <f>IFERROR(Table1[[#This Row],[Male Voters]]/Table1[[#This Row],[Male Population]],"0.0%")</f>
        <v>0.50718483627413047</v>
      </c>
      <c r="U6501" s="130">
        <f>IFERROR(Table1[[#This Row],[Total Voters]]/Table1[[#This Row],[Total Population]],"0.0%")</f>
        <v>0.54155674517029462</v>
      </c>
      <c r="V6501" s="130">
        <f>IFERROR(Table1[[#This Row],[Female Ballots]]/Table1[[#This Row],[Female Population]],"0.0%")</f>
        <v>0.41104032548366304</v>
      </c>
      <c r="W6501" s="130">
        <f>IFERROR(Table1[[#This Row],[Male Ballots]]/Table1[[#This Row],[Male Population]],"0.0%")</f>
        <v>0.38441054368690353</v>
      </c>
      <c r="X6501" s="130">
        <f>IFERROR(Table1[[#This Row],[Total Ballots]]/Table1[[#This Row],[Total Population]],"0.0%")</f>
        <v>0.40853542261000458</v>
      </c>
      <c r="Y6501" s="24">
        <f>Table1[[#This Row],[Female Ballots]]/Table1[[#This Row],[Female Voters]]</f>
        <v>0.75133894414690128</v>
      </c>
      <c r="Z6501" s="24">
        <f>Table1[[#This Row],[Male Ballots]]/Table1[[#This Row],[Male Voters]]</f>
        <v>0.75792988313856424</v>
      </c>
      <c r="AA6501" s="24">
        <f>Table1[[#This Row],[Total Ballots]]/Table1[[#This Row],[Total Voters]]</f>
        <v>0.75437232802176446</v>
      </c>
    </row>
    <row r="6502" spans="1:27" s="12" customFormat="1" x14ac:dyDescent="0.35">
      <c r="A6502" s="19" t="s">
        <v>53</v>
      </c>
      <c r="B6502" s="20">
        <v>2012</v>
      </c>
      <c r="C6502" s="17" t="s">
        <v>82</v>
      </c>
      <c r="D6502" s="20"/>
      <c r="E6502" s="37" t="s">
        <v>74</v>
      </c>
      <c r="F6502" s="34" t="s">
        <v>78</v>
      </c>
      <c r="G6502" s="21" t="s">
        <v>65</v>
      </c>
      <c r="H6502" s="22">
        <v>2577.0700000000002</v>
      </c>
      <c r="I6502" s="22">
        <v>2570.0680000000002</v>
      </c>
      <c r="J6502" s="22">
        <v>5147.1390000000001</v>
      </c>
      <c r="K6502" s="31">
        <v>1737</v>
      </c>
      <c r="L6502" s="31">
        <v>1564</v>
      </c>
      <c r="M6502" s="31">
        <v>55</v>
      </c>
      <c r="N6502" s="31">
        <v>3356</v>
      </c>
      <c r="O6502" s="22">
        <v>1411</v>
      </c>
      <c r="P6502" s="22">
        <v>1262</v>
      </c>
      <c r="Q6502" s="22">
        <v>44</v>
      </c>
      <c r="R6502" s="23">
        <v>2717</v>
      </c>
      <c r="S6502" s="130">
        <f>IFERROR(Table1[[#This Row],[Female Voters]]/Table1[[#This Row],[Female Population]],"0.0%")</f>
        <v>0.67402127222000174</v>
      </c>
      <c r="T6502" s="130">
        <f>IFERROR(Table1[[#This Row],[Male Voters]]/Table1[[#This Row],[Male Population]],"0.0%")</f>
        <v>0.60854420972519008</v>
      </c>
      <c r="U6502" s="130">
        <f>IFERROR(Table1[[#This Row],[Total Voters]]/Table1[[#This Row],[Total Population]],"0.0%")</f>
        <v>0.65201270064787442</v>
      </c>
      <c r="V6502" s="130">
        <f>IFERROR(Table1[[#This Row],[Female Ballots]]/Table1[[#This Row],[Female Population]],"0.0%")</f>
        <v>0.54752102193576424</v>
      </c>
      <c r="W6502" s="130">
        <f>IFERROR(Table1[[#This Row],[Male Ballots]]/Table1[[#This Row],[Male Population]],"0.0%")</f>
        <v>0.49103759122326718</v>
      </c>
      <c r="X6502" s="130">
        <f>IFERROR(Table1[[#This Row],[Total Ballots]]/Table1[[#This Row],[Total Population]],"0.0%")</f>
        <v>0.5278660630692118</v>
      </c>
      <c r="Y6502" s="24">
        <f>Table1[[#This Row],[Female Ballots]]/Table1[[#This Row],[Female Voters]]</f>
        <v>0.81232009211283818</v>
      </c>
      <c r="Z6502" s="24">
        <f>Table1[[#This Row],[Male Ballots]]/Table1[[#This Row],[Male Voters]]</f>
        <v>0.80690537084398972</v>
      </c>
      <c r="AA6502" s="24">
        <f>Table1[[#This Row],[Total Ballots]]/Table1[[#This Row],[Total Voters]]</f>
        <v>0.80959475566150174</v>
      </c>
    </row>
    <row r="6503" spans="1:27" s="12" customFormat="1" x14ac:dyDescent="0.35">
      <c r="A6503" s="19" t="s">
        <v>53</v>
      </c>
      <c r="B6503" s="20">
        <v>2012</v>
      </c>
      <c r="C6503" s="17" t="s">
        <v>82</v>
      </c>
      <c r="D6503" s="20"/>
      <c r="E6503" s="37" t="s">
        <v>74</v>
      </c>
      <c r="F6503" s="34" t="s">
        <v>78</v>
      </c>
      <c r="G6503" s="21" t="s">
        <v>66</v>
      </c>
      <c r="H6503" s="22">
        <v>2421.069</v>
      </c>
      <c r="I6503" s="22">
        <v>2362.067</v>
      </c>
      <c r="J6503" s="22">
        <v>4783.1360000000004</v>
      </c>
      <c r="K6503" s="31">
        <v>2033</v>
      </c>
      <c r="L6503" s="31">
        <v>1912</v>
      </c>
      <c r="M6503" s="31">
        <v>68</v>
      </c>
      <c r="N6503" s="31">
        <v>4013</v>
      </c>
      <c r="O6503" s="22">
        <v>1835</v>
      </c>
      <c r="P6503" s="22">
        <v>1720</v>
      </c>
      <c r="Q6503" s="22">
        <v>59</v>
      </c>
      <c r="R6503" s="23">
        <v>3614</v>
      </c>
      <c r="S6503" s="130">
        <f>IFERROR(Table1[[#This Row],[Female Voters]]/Table1[[#This Row],[Female Population]],"0.0%")</f>
        <v>0.83971171412297629</v>
      </c>
      <c r="T6503" s="130">
        <f>IFERROR(Table1[[#This Row],[Male Voters]]/Table1[[#This Row],[Male Population]],"0.0%")</f>
        <v>0.80946052758029297</v>
      </c>
      <c r="U6503" s="130">
        <f>IFERROR(Table1[[#This Row],[Total Voters]]/Table1[[#This Row],[Total Population]],"0.0%")</f>
        <v>0.83898931579616376</v>
      </c>
      <c r="V6503" s="130">
        <f>IFERROR(Table1[[#This Row],[Female Ballots]]/Table1[[#This Row],[Female Population]],"0.0%")</f>
        <v>0.75792965834513604</v>
      </c>
      <c r="W6503" s="130">
        <f>IFERROR(Table1[[#This Row],[Male Ballots]]/Table1[[#This Row],[Male Population]],"0.0%")</f>
        <v>0.72817578840905017</v>
      </c>
      <c r="X6503" s="130">
        <f>IFERROR(Table1[[#This Row],[Total Ballots]]/Table1[[#This Row],[Total Population]],"0.0%")</f>
        <v>0.75557124029088862</v>
      </c>
      <c r="Y6503" s="24">
        <f>Table1[[#This Row],[Female Ballots]]/Table1[[#This Row],[Female Voters]]</f>
        <v>0.90260698475159862</v>
      </c>
      <c r="Z6503" s="24">
        <f>Table1[[#This Row],[Male Ballots]]/Table1[[#This Row],[Male Voters]]</f>
        <v>0.89958158995815896</v>
      </c>
      <c r="AA6503" s="24">
        <f>Table1[[#This Row],[Total Ballots]]/Table1[[#This Row],[Total Voters]]</f>
        <v>0.90057313730376276</v>
      </c>
    </row>
    <row r="6504" spans="1:27" s="12" customFormat="1" x14ac:dyDescent="0.35">
      <c r="A6504" s="19" t="s">
        <v>53</v>
      </c>
      <c r="B6504" s="20">
        <v>2012</v>
      </c>
      <c r="C6504" s="17" t="s">
        <v>82</v>
      </c>
      <c r="D6504" s="20"/>
      <c r="E6504" s="37" t="s">
        <v>74</v>
      </c>
      <c r="F6504" s="34" t="s">
        <v>78</v>
      </c>
      <c r="G6504" s="21" t="s">
        <v>67</v>
      </c>
      <c r="H6504" s="22">
        <v>3091.0908999999997</v>
      </c>
      <c r="I6504" s="22">
        <v>2749.0798999999997</v>
      </c>
      <c r="J6504" s="22">
        <v>5840.1709000000001</v>
      </c>
      <c r="K6504" s="31">
        <v>2543</v>
      </c>
      <c r="L6504" s="31">
        <v>2351</v>
      </c>
      <c r="M6504" s="31">
        <v>102</v>
      </c>
      <c r="N6504" s="31">
        <v>4996</v>
      </c>
      <c r="O6504" s="22">
        <v>2303</v>
      </c>
      <c r="P6504" s="22">
        <v>2186</v>
      </c>
      <c r="Q6504" s="22">
        <v>95</v>
      </c>
      <c r="R6504" s="23">
        <v>4584</v>
      </c>
      <c r="S6504" s="130">
        <f>IFERROR(Table1[[#This Row],[Female Voters]]/Table1[[#This Row],[Female Population]],"0.0%")</f>
        <v>0.82268690319006799</v>
      </c>
      <c r="T6504" s="130">
        <f>IFERROR(Table1[[#This Row],[Male Voters]]/Table1[[#This Row],[Male Population]],"0.0%")</f>
        <v>0.85519522368193091</v>
      </c>
      <c r="U6504" s="130">
        <f>IFERROR(Table1[[#This Row],[Total Voters]]/Table1[[#This Row],[Total Population]],"0.0%")</f>
        <v>0.85545441829450575</v>
      </c>
      <c r="V6504" s="130">
        <f>IFERROR(Table1[[#This Row],[Female Ballots]]/Table1[[#This Row],[Female Population]],"0.0%")</f>
        <v>0.74504441134358113</v>
      </c>
      <c r="W6504" s="130">
        <f>IFERROR(Table1[[#This Row],[Male Ballots]]/Table1[[#This Row],[Male Population]],"0.0%")</f>
        <v>0.79517514205389239</v>
      </c>
      <c r="X6504" s="130">
        <f>IFERROR(Table1[[#This Row],[Total Ballots]]/Table1[[#This Row],[Total Population]],"0.0%")</f>
        <v>0.78490853752242074</v>
      </c>
      <c r="Y6504" s="24">
        <f>Table1[[#This Row],[Female Ballots]]/Table1[[#This Row],[Female Voters]]</f>
        <v>0.90562327959103417</v>
      </c>
      <c r="Z6504" s="24">
        <f>Table1[[#This Row],[Male Ballots]]/Table1[[#This Row],[Male Voters]]</f>
        <v>0.92981709910676313</v>
      </c>
      <c r="AA6504" s="24">
        <f>Table1[[#This Row],[Total Ballots]]/Table1[[#This Row],[Total Voters]]</f>
        <v>0.91753402722177746</v>
      </c>
    </row>
    <row r="6505" spans="1:27" s="12" customFormat="1" x14ac:dyDescent="0.35">
      <c r="A6505" s="8" t="s">
        <v>32</v>
      </c>
      <c r="B6505" s="17">
        <v>2012</v>
      </c>
      <c r="C6505" s="17" t="s">
        <v>82</v>
      </c>
      <c r="D6505" s="17"/>
      <c r="E6505" s="35" t="s">
        <v>74</v>
      </c>
      <c r="F6505" s="34" t="s">
        <v>78</v>
      </c>
      <c r="G6505" s="9" t="s">
        <v>79</v>
      </c>
      <c r="H6505" s="10">
        <v>2917.5004399999998</v>
      </c>
      <c r="I6505" s="10">
        <v>3093.5553900000004</v>
      </c>
      <c r="J6505" s="10">
        <v>6011.0555800000002</v>
      </c>
      <c r="K6505" s="10">
        <v>2281</v>
      </c>
      <c r="L6505" s="10">
        <v>2201</v>
      </c>
      <c r="M6505" s="10">
        <v>0</v>
      </c>
      <c r="N6505" s="10">
        <v>4482</v>
      </c>
      <c r="O6505" s="10">
        <v>1823</v>
      </c>
      <c r="P6505" s="10">
        <v>1720</v>
      </c>
      <c r="Q6505" s="10">
        <v>0</v>
      </c>
      <c r="R6505" s="11">
        <v>3543</v>
      </c>
      <c r="S6505" s="130">
        <f>IFERROR(Table1[[#This Row],[Female Voters]]/Table1[[#This Row],[Female Population]],"0.0%")</f>
        <v>0.78183364387084731</v>
      </c>
      <c r="T6505" s="130">
        <f>IFERROR(Table1[[#This Row],[Male Voters]]/Table1[[#This Row],[Male Population]],"0.0%")</f>
        <v>0.71147909848803437</v>
      </c>
      <c r="U6505" s="130">
        <f>IFERROR(Table1[[#This Row],[Total Voters]]/Table1[[#This Row],[Total Population]],"0.0%")</f>
        <v>0.74562611181179594</v>
      </c>
      <c r="V6505" s="130">
        <f>IFERROR(Table1[[#This Row],[Female Ballots]]/Table1[[#This Row],[Female Population]],"0.0%")</f>
        <v>0.62484994860874821</v>
      </c>
      <c r="W6505" s="130">
        <f>IFERROR(Table1[[#This Row],[Male Ballots]]/Table1[[#This Row],[Male Population]],"0.0%")</f>
        <v>0.55599457037683742</v>
      </c>
      <c r="X6505" s="130">
        <f>IFERROR(Table1[[#This Row],[Total Ballots]]/Table1[[#This Row],[Total Population]],"0.0%")</f>
        <v>0.58941394782445178</v>
      </c>
      <c r="Y6505" s="24">
        <f>Table1[[#This Row],[Female Ballots]]/Table1[[#This Row],[Female Voters]]</f>
        <v>0.79921087242437527</v>
      </c>
      <c r="Z6505" s="24">
        <f>Table1[[#This Row],[Male Ballots]]/Table1[[#This Row],[Male Voters]]</f>
        <v>0.781462971376647</v>
      </c>
      <c r="AA6505" s="24">
        <f>Table1[[#This Row],[Total Ballots]]/Table1[[#This Row],[Total Voters]]</f>
        <v>0.79049531459170008</v>
      </c>
    </row>
    <row r="6506" spans="1:27" s="12" customFormat="1" x14ac:dyDescent="0.35">
      <c r="A6506" s="19" t="s">
        <v>32</v>
      </c>
      <c r="B6506" s="20">
        <v>2012</v>
      </c>
      <c r="C6506" s="17" t="s">
        <v>82</v>
      </c>
      <c r="D6506" s="20"/>
      <c r="E6506" s="37" t="s">
        <v>74</v>
      </c>
      <c r="F6506" s="34" t="s">
        <v>78</v>
      </c>
      <c r="G6506" s="21" t="s">
        <v>62</v>
      </c>
      <c r="H6506" s="22">
        <v>235.99552</v>
      </c>
      <c r="I6506" s="22">
        <v>353.04679000000004</v>
      </c>
      <c r="J6506" s="22">
        <v>589.04218000000003</v>
      </c>
      <c r="K6506" s="31">
        <v>160</v>
      </c>
      <c r="L6506" s="31">
        <v>175</v>
      </c>
      <c r="M6506" s="31"/>
      <c r="N6506" s="31">
        <v>335</v>
      </c>
      <c r="O6506" s="22">
        <v>78</v>
      </c>
      <c r="P6506" s="22">
        <v>71</v>
      </c>
      <c r="Q6506" s="22"/>
      <c r="R6506" s="23">
        <v>149</v>
      </c>
      <c r="S6506" s="130">
        <f>IFERROR(Table1[[#This Row],[Female Voters]]/Table1[[#This Row],[Female Population]],"0.0%")</f>
        <v>0.67797897180421052</v>
      </c>
      <c r="T6506" s="130">
        <f>IFERROR(Table1[[#This Row],[Male Voters]]/Table1[[#This Row],[Male Population]],"0.0%")</f>
        <v>0.49568500537846549</v>
      </c>
      <c r="U6506" s="130">
        <f>IFERROR(Table1[[#This Row],[Total Voters]]/Table1[[#This Row],[Total Population]],"0.0%")</f>
        <v>0.5687198835234516</v>
      </c>
      <c r="V6506" s="130">
        <f>IFERROR(Table1[[#This Row],[Female Ballots]]/Table1[[#This Row],[Female Population]],"0.0%")</f>
        <v>0.33051474875455261</v>
      </c>
      <c r="W6506" s="130">
        <f>IFERROR(Table1[[#This Row],[Male Ballots]]/Table1[[#This Row],[Male Population]],"0.0%")</f>
        <v>0.20110648789640601</v>
      </c>
      <c r="X6506" s="130">
        <f>IFERROR(Table1[[#This Row],[Total Ballots]]/Table1[[#This Row],[Total Population]],"0.0%")</f>
        <v>0.25295302282087845</v>
      </c>
      <c r="Y6506" s="24">
        <f>Table1[[#This Row],[Female Ballots]]/Table1[[#This Row],[Female Voters]]</f>
        <v>0.48749999999999999</v>
      </c>
      <c r="Z6506" s="24">
        <f>Table1[[#This Row],[Male Ballots]]/Table1[[#This Row],[Male Voters]]</f>
        <v>0.40571428571428569</v>
      </c>
      <c r="AA6506" s="24">
        <f>Table1[[#This Row],[Total Ballots]]/Table1[[#This Row],[Total Voters]]</f>
        <v>0.44477611940298506</v>
      </c>
    </row>
    <row r="6507" spans="1:27" s="12" customFormat="1" x14ac:dyDescent="0.35">
      <c r="A6507" s="19" t="s">
        <v>32</v>
      </c>
      <c r="B6507" s="20">
        <v>2012</v>
      </c>
      <c r="C6507" s="17" t="s">
        <v>82</v>
      </c>
      <c r="D6507" s="20"/>
      <c r="E6507" s="37" t="s">
        <v>74</v>
      </c>
      <c r="F6507" s="34" t="s">
        <v>78</v>
      </c>
      <c r="G6507" s="21" t="s">
        <v>63</v>
      </c>
      <c r="H6507" s="22">
        <v>313.00319999999999</v>
      </c>
      <c r="I6507" s="22">
        <v>332.97979999999995</v>
      </c>
      <c r="J6507" s="22">
        <v>645.98299999999995</v>
      </c>
      <c r="K6507" s="31">
        <v>229</v>
      </c>
      <c r="L6507" s="31">
        <v>224</v>
      </c>
      <c r="M6507" s="31"/>
      <c r="N6507" s="31">
        <v>453</v>
      </c>
      <c r="O6507" s="22">
        <v>141</v>
      </c>
      <c r="P6507" s="22">
        <v>124</v>
      </c>
      <c r="Q6507" s="22"/>
      <c r="R6507" s="23">
        <v>265</v>
      </c>
      <c r="S6507" s="130">
        <f>IFERROR(Table1[[#This Row],[Female Voters]]/Table1[[#This Row],[Female Population]],"0.0%")</f>
        <v>0.73162191313060065</v>
      </c>
      <c r="T6507" s="130">
        <f>IFERROR(Table1[[#This Row],[Male Voters]]/Table1[[#This Row],[Male Population]],"0.0%")</f>
        <v>0.67271347991679986</v>
      </c>
      <c r="U6507" s="130">
        <f>IFERROR(Table1[[#This Row],[Total Voters]]/Table1[[#This Row],[Total Population]],"0.0%")</f>
        <v>0.70125684422035883</v>
      </c>
      <c r="V6507" s="130">
        <f>IFERROR(Table1[[#This Row],[Female Ballots]]/Table1[[#This Row],[Female Population]],"0.0%")</f>
        <v>0.45047462773543528</v>
      </c>
      <c r="W6507" s="130">
        <f>IFERROR(Table1[[#This Row],[Male Ballots]]/Table1[[#This Row],[Male Population]],"0.0%")</f>
        <v>0.3723949620967999</v>
      </c>
      <c r="X6507" s="130">
        <f>IFERROR(Table1[[#This Row],[Total Ballots]]/Table1[[#This Row],[Total Population]],"0.0%")</f>
        <v>0.41022751372714145</v>
      </c>
      <c r="Y6507" s="24">
        <f>Table1[[#This Row],[Female Ballots]]/Table1[[#This Row],[Female Voters]]</f>
        <v>0.61572052401746724</v>
      </c>
      <c r="Z6507" s="24">
        <f>Table1[[#This Row],[Male Ballots]]/Table1[[#This Row],[Male Voters]]</f>
        <v>0.5535714285714286</v>
      </c>
      <c r="AA6507" s="24">
        <f>Table1[[#This Row],[Total Ballots]]/Table1[[#This Row],[Total Voters]]</f>
        <v>0.58498896247240617</v>
      </c>
    </row>
    <row r="6508" spans="1:27" s="12" customFormat="1" x14ac:dyDescent="0.35">
      <c r="A6508" s="19" t="s">
        <v>32</v>
      </c>
      <c r="B6508" s="20">
        <v>2012</v>
      </c>
      <c r="C6508" s="17" t="s">
        <v>82</v>
      </c>
      <c r="D6508" s="20"/>
      <c r="E6508" s="37" t="s">
        <v>74</v>
      </c>
      <c r="F6508" s="34" t="s">
        <v>78</v>
      </c>
      <c r="G6508" s="21" t="s">
        <v>64</v>
      </c>
      <c r="H6508" s="22">
        <v>382.02440000000001</v>
      </c>
      <c r="I6508" s="22">
        <v>362.03909999999996</v>
      </c>
      <c r="J6508" s="22">
        <v>744.06349999999998</v>
      </c>
      <c r="K6508" s="31">
        <v>258</v>
      </c>
      <c r="L6508" s="31">
        <v>238</v>
      </c>
      <c r="M6508" s="31"/>
      <c r="N6508" s="31">
        <v>496</v>
      </c>
      <c r="O6508" s="22">
        <v>186</v>
      </c>
      <c r="P6508" s="22">
        <v>163</v>
      </c>
      <c r="Q6508" s="22"/>
      <c r="R6508" s="23">
        <v>349</v>
      </c>
      <c r="S6508" s="130">
        <f>IFERROR(Table1[[#This Row],[Female Voters]]/Table1[[#This Row],[Female Population]],"0.0%")</f>
        <v>0.67534953264765285</v>
      </c>
      <c r="T6508" s="130">
        <f>IFERROR(Table1[[#This Row],[Male Voters]]/Table1[[#This Row],[Male Population]],"0.0%")</f>
        <v>0.65738755841565188</v>
      </c>
      <c r="U6508" s="130">
        <f>IFERROR(Table1[[#This Row],[Total Voters]]/Table1[[#This Row],[Total Population]],"0.0%")</f>
        <v>0.66660977188102899</v>
      </c>
      <c r="V6508" s="130">
        <f>IFERROR(Table1[[#This Row],[Female Ballots]]/Table1[[#This Row],[Female Population]],"0.0%")</f>
        <v>0.48687989562970324</v>
      </c>
      <c r="W6508" s="130">
        <f>IFERROR(Table1[[#This Row],[Male Ballots]]/Table1[[#This Row],[Male Population]],"0.0%")</f>
        <v>0.45022761353676999</v>
      </c>
      <c r="X6508" s="130">
        <f>IFERROR(Table1[[#This Row],[Total Ballots]]/Table1[[#This Row],[Total Population]],"0.0%")</f>
        <v>0.46904598868241759</v>
      </c>
      <c r="Y6508" s="24">
        <f>Table1[[#This Row],[Female Ballots]]/Table1[[#This Row],[Female Voters]]</f>
        <v>0.72093023255813948</v>
      </c>
      <c r="Z6508" s="24">
        <f>Table1[[#This Row],[Male Ballots]]/Table1[[#This Row],[Male Voters]]</f>
        <v>0.68487394957983194</v>
      </c>
      <c r="AA6508" s="24">
        <f>Table1[[#This Row],[Total Ballots]]/Table1[[#This Row],[Total Voters]]</f>
        <v>0.7036290322580645</v>
      </c>
    </row>
    <row r="6509" spans="1:27" s="12" customFormat="1" x14ac:dyDescent="0.35">
      <c r="A6509" s="19" t="s">
        <v>32</v>
      </c>
      <c r="B6509" s="20">
        <v>2012</v>
      </c>
      <c r="C6509" s="17" t="s">
        <v>82</v>
      </c>
      <c r="D6509" s="20"/>
      <c r="E6509" s="37" t="s">
        <v>74</v>
      </c>
      <c r="F6509" s="34" t="s">
        <v>78</v>
      </c>
      <c r="G6509" s="21" t="s">
        <v>65</v>
      </c>
      <c r="H6509" s="22">
        <v>554.09349999999995</v>
      </c>
      <c r="I6509" s="22">
        <v>516.05799999999999</v>
      </c>
      <c r="J6509" s="22">
        <v>1070.1514</v>
      </c>
      <c r="K6509" s="31">
        <v>403</v>
      </c>
      <c r="L6509" s="31">
        <v>348</v>
      </c>
      <c r="M6509" s="31"/>
      <c r="N6509" s="31">
        <v>751</v>
      </c>
      <c r="O6509" s="22">
        <v>307</v>
      </c>
      <c r="P6509" s="22">
        <v>275</v>
      </c>
      <c r="Q6509" s="22"/>
      <c r="R6509" s="23">
        <v>582</v>
      </c>
      <c r="S6509" s="130">
        <f>IFERROR(Table1[[#This Row],[Female Voters]]/Table1[[#This Row],[Female Population]],"0.0%")</f>
        <v>0.72731407244445212</v>
      </c>
      <c r="T6509" s="130">
        <f>IFERROR(Table1[[#This Row],[Male Voters]]/Table1[[#This Row],[Male Population]],"0.0%")</f>
        <v>0.67434280642873479</v>
      </c>
      <c r="U6509" s="130">
        <f>IFERROR(Table1[[#This Row],[Total Voters]]/Table1[[#This Row],[Total Population]],"0.0%")</f>
        <v>0.70176986172236944</v>
      </c>
      <c r="V6509" s="130">
        <f>IFERROR(Table1[[#This Row],[Female Ballots]]/Table1[[#This Row],[Female Population]],"0.0%")</f>
        <v>0.55405811474056277</v>
      </c>
      <c r="W6509" s="130">
        <f>IFERROR(Table1[[#This Row],[Male Ballots]]/Table1[[#This Row],[Male Population]],"0.0%")</f>
        <v>0.53288583841351167</v>
      </c>
      <c r="X6509" s="130">
        <f>IFERROR(Table1[[#This Row],[Total Ballots]]/Table1[[#This Row],[Total Population]],"0.0%")</f>
        <v>0.54384828165435284</v>
      </c>
      <c r="Y6509" s="24">
        <f>Table1[[#This Row],[Female Ballots]]/Table1[[#This Row],[Female Voters]]</f>
        <v>0.76178660049627789</v>
      </c>
      <c r="Z6509" s="24">
        <f>Table1[[#This Row],[Male Ballots]]/Table1[[#This Row],[Male Voters]]</f>
        <v>0.79022988505747127</v>
      </c>
      <c r="AA6509" s="24">
        <f>Table1[[#This Row],[Total Ballots]]/Table1[[#This Row],[Total Voters]]</f>
        <v>0.77496671105193071</v>
      </c>
    </row>
    <row r="6510" spans="1:27" s="12" customFormat="1" x14ac:dyDescent="0.35">
      <c r="A6510" s="19" t="s">
        <v>32</v>
      </c>
      <c r="B6510" s="20">
        <v>2012</v>
      </c>
      <c r="C6510" s="17" t="s">
        <v>82</v>
      </c>
      <c r="D6510" s="20"/>
      <c r="E6510" s="37" t="s">
        <v>74</v>
      </c>
      <c r="F6510" s="34" t="s">
        <v>78</v>
      </c>
      <c r="G6510" s="21" t="s">
        <v>66</v>
      </c>
      <c r="H6510" s="22">
        <v>660.18380000000002</v>
      </c>
      <c r="I6510" s="22">
        <v>735.19820000000004</v>
      </c>
      <c r="J6510" s="22">
        <v>1395.3820000000001</v>
      </c>
      <c r="K6510" s="31">
        <v>609</v>
      </c>
      <c r="L6510" s="31">
        <v>567</v>
      </c>
      <c r="M6510" s="31"/>
      <c r="N6510" s="31">
        <v>1176</v>
      </c>
      <c r="O6510" s="22">
        <v>539</v>
      </c>
      <c r="P6510" s="22">
        <v>491</v>
      </c>
      <c r="Q6510" s="22"/>
      <c r="R6510" s="23">
        <v>1030</v>
      </c>
      <c r="S6510" s="130">
        <f>IFERROR(Table1[[#This Row],[Female Voters]]/Table1[[#This Row],[Female Population]],"0.0%")</f>
        <v>0.92247037870362769</v>
      </c>
      <c r="T6510" s="130">
        <f>IFERROR(Table1[[#This Row],[Male Voters]]/Table1[[#This Row],[Male Population]],"0.0%")</f>
        <v>0.77122060418537475</v>
      </c>
      <c r="U6510" s="130">
        <f>IFERROR(Table1[[#This Row],[Total Voters]]/Table1[[#This Row],[Total Population]],"0.0%")</f>
        <v>0.84277996992938131</v>
      </c>
      <c r="V6510" s="130">
        <f>IFERROR(Table1[[#This Row],[Female Ballots]]/Table1[[#This Row],[Female Population]],"0.0%")</f>
        <v>0.81643930069171644</v>
      </c>
      <c r="W6510" s="130">
        <f>IFERROR(Table1[[#This Row],[Male Ballots]]/Table1[[#This Row],[Male Population]],"0.0%")</f>
        <v>0.66784711932102114</v>
      </c>
      <c r="X6510" s="130">
        <f>IFERROR(Table1[[#This Row],[Total Ballots]]/Table1[[#This Row],[Total Population]],"0.0%")</f>
        <v>0.73814912332250238</v>
      </c>
      <c r="Y6510" s="24">
        <f>Table1[[#This Row],[Female Ballots]]/Table1[[#This Row],[Female Voters]]</f>
        <v>0.88505747126436785</v>
      </c>
      <c r="Z6510" s="24">
        <f>Table1[[#This Row],[Male Ballots]]/Table1[[#This Row],[Male Voters]]</f>
        <v>0.86596119929453264</v>
      </c>
      <c r="AA6510" s="24">
        <f>Table1[[#This Row],[Total Ballots]]/Table1[[#This Row],[Total Voters]]</f>
        <v>0.87585034013605445</v>
      </c>
    </row>
    <row r="6511" spans="1:27" s="12" customFormat="1" x14ac:dyDescent="0.35">
      <c r="A6511" s="19" t="s">
        <v>32</v>
      </c>
      <c r="B6511" s="20">
        <v>2012</v>
      </c>
      <c r="C6511" s="17" t="s">
        <v>82</v>
      </c>
      <c r="D6511" s="20"/>
      <c r="E6511" s="37" t="s">
        <v>74</v>
      </c>
      <c r="F6511" s="34" t="s">
        <v>78</v>
      </c>
      <c r="G6511" s="21" t="s">
        <v>67</v>
      </c>
      <c r="H6511" s="22">
        <v>772.20001999999999</v>
      </c>
      <c r="I6511" s="22">
        <v>794.23350000000005</v>
      </c>
      <c r="J6511" s="22">
        <v>1566.4335000000001</v>
      </c>
      <c r="K6511" s="31">
        <v>622</v>
      </c>
      <c r="L6511" s="31">
        <v>649</v>
      </c>
      <c r="M6511" s="31"/>
      <c r="N6511" s="31">
        <v>1271</v>
      </c>
      <c r="O6511" s="22">
        <v>572</v>
      </c>
      <c r="P6511" s="22">
        <v>596</v>
      </c>
      <c r="Q6511" s="22"/>
      <c r="R6511" s="23">
        <v>1168</v>
      </c>
      <c r="S6511" s="130">
        <f>IFERROR(Table1[[#This Row],[Female Voters]]/Table1[[#This Row],[Female Population]],"0.0%")</f>
        <v>0.80549078462857326</v>
      </c>
      <c r="T6511" s="130">
        <f>IFERROR(Table1[[#This Row],[Male Voters]]/Table1[[#This Row],[Male Population]],"0.0%")</f>
        <v>0.8171400476056474</v>
      </c>
      <c r="U6511" s="130">
        <f>IFERROR(Table1[[#This Row],[Total Voters]]/Table1[[#This Row],[Total Population]],"0.0%")</f>
        <v>0.81139735584051276</v>
      </c>
      <c r="V6511" s="130">
        <f>IFERROR(Table1[[#This Row],[Female Ballots]]/Table1[[#This Row],[Female Population]],"0.0%")</f>
        <v>0.74074072155553683</v>
      </c>
      <c r="W6511" s="130">
        <f>IFERROR(Table1[[#This Row],[Male Ballots]]/Table1[[#This Row],[Male Population]],"0.0%")</f>
        <v>0.7504090421771431</v>
      </c>
      <c r="X6511" s="130">
        <f>IFERROR(Table1[[#This Row],[Total Ballots]]/Table1[[#This Row],[Total Population]],"0.0%")</f>
        <v>0.74564288876610463</v>
      </c>
      <c r="Y6511" s="24">
        <f>Table1[[#This Row],[Female Ballots]]/Table1[[#This Row],[Female Voters]]</f>
        <v>0.91961414790996787</v>
      </c>
      <c r="Z6511" s="24">
        <f>Table1[[#This Row],[Male Ballots]]/Table1[[#This Row],[Male Voters]]</f>
        <v>0.91833590138674881</v>
      </c>
      <c r="AA6511" s="24">
        <f>Table1[[#This Row],[Total Ballots]]/Table1[[#This Row],[Total Voters]]</f>
        <v>0.9189614476789929</v>
      </c>
    </row>
    <row r="6512" spans="1:27" s="12" customFormat="1" x14ac:dyDescent="0.35">
      <c r="A6512" s="8" t="s">
        <v>60</v>
      </c>
      <c r="B6512" s="17">
        <v>2012</v>
      </c>
      <c r="C6512" s="17" t="s">
        <v>82</v>
      </c>
      <c r="D6512" s="17" t="s">
        <v>69</v>
      </c>
      <c r="E6512" s="35" t="s">
        <v>75</v>
      </c>
      <c r="F6512" s="34" t="s">
        <v>78</v>
      </c>
      <c r="G6512" s="9" t="s">
        <v>79</v>
      </c>
      <c r="H6512" s="10">
        <v>26321.126399999994</v>
      </c>
      <c r="I6512" s="10">
        <v>28511.302900000002</v>
      </c>
      <c r="J6512" s="10">
        <v>54832.4283</v>
      </c>
      <c r="K6512" s="10">
        <v>15397</v>
      </c>
      <c r="L6512" s="10">
        <v>14054</v>
      </c>
      <c r="M6512" s="10">
        <v>315</v>
      </c>
      <c r="N6512" s="10">
        <v>29766</v>
      </c>
      <c r="O6512" s="10">
        <v>12035</v>
      </c>
      <c r="P6512" s="10">
        <v>10819</v>
      </c>
      <c r="Q6512" s="10">
        <v>239</v>
      </c>
      <c r="R6512" s="11">
        <v>23093</v>
      </c>
      <c r="S6512" s="130">
        <f>IFERROR(Table1[[#This Row],[Female Voters]]/Table1[[#This Row],[Female Population]],"0.0%")</f>
        <v>0.58496736674612848</v>
      </c>
      <c r="T6512" s="130">
        <f>IFERROR(Table1[[#This Row],[Male Voters]]/Table1[[#This Row],[Male Population]],"0.0%")</f>
        <v>0.49292731550335422</v>
      </c>
      <c r="U6512" s="130">
        <f>IFERROR(Table1[[#This Row],[Total Voters]]/Table1[[#This Row],[Total Population]],"0.0%")</f>
        <v>0.54285394469753956</v>
      </c>
      <c r="V6512" s="130">
        <f>IFERROR(Table1[[#This Row],[Female Ballots]]/Table1[[#This Row],[Female Population]],"0.0%")</f>
        <v>0.45723727081831889</v>
      </c>
      <c r="W6512" s="130">
        <f>IFERROR(Table1[[#This Row],[Male Ballots]]/Table1[[#This Row],[Male Population]],"0.0%")</f>
        <v>0.37946354250966197</v>
      </c>
      <c r="X6512" s="130">
        <f>IFERROR(Table1[[#This Row],[Total Ballots]]/Table1[[#This Row],[Total Population]],"0.0%")</f>
        <v>0.4211558874185406</v>
      </c>
      <c r="Y6512" s="24">
        <f>Table1[[#This Row],[Female Ballots]]/Table1[[#This Row],[Female Voters]]</f>
        <v>0.78164577515100342</v>
      </c>
      <c r="Z6512" s="24">
        <f>Table1[[#This Row],[Male Ballots]]/Table1[[#This Row],[Male Voters]]</f>
        <v>0.76981642237085524</v>
      </c>
      <c r="AA6512" s="24">
        <f>Table1[[#This Row],[Total Ballots]]/Table1[[#This Row],[Total Voters]]</f>
        <v>0.77581804743667271</v>
      </c>
    </row>
    <row r="6513" spans="1:27" s="12" customFormat="1" x14ac:dyDescent="0.35">
      <c r="A6513" s="19" t="s">
        <v>60</v>
      </c>
      <c r="B6513" s="20">
        <v>2012</v>
      </c>
      <c r="C6513" s="17" t="s">
        <v>82</v>
      </c>
      <c r="D6513" s="20" t="s">
        <v>69</v>
      </c>
      <c r="E6513" s="37" t="s">
        <v>75</v>
      </c>
      <c r="F6513" s="34" t="s">
        <v>78</v>
      </c>
      <c r="G6513" s="21" t="s">
        <v>62</v>
      </c>
      <c r="H6513" s="22">
        <v>3988.9339</v>
      </c>
      <c r="I6513" s="22">
        <v>4492.9326000000001</v>
      </c>
      <c r="J6513" s="22">
        <v>8481.866</v>
      </c>
      <c r="K6513" s="31">
        <v>1959</v>
      </c>
      <c r="L6513" s="31">
        <v>1770</v>
      </c>
      <c r="M6513" s="31">
        <v>16</v>
      </c>
      <c r="N6513" s="31">
        <v>3745</v>
      </c>
      <c r="O6513" s="22">
        <v>1080</v>
      </c>
      <c r="P6513" s="22">
        <v>839</v>
      </c>
      <c r="Q6513" s="22">
        <v>10</v>
      </c>
      <c r="R6513" s="23">
        <v>1929</v>
      </c>
      <c r="S6513" s="130">
        <f>IFERROR(Table1[[#This Row],[Female Voters]]/Table1[[#This Row],[Female Population]],"0.0%")</f>
        <v>0.49110866439777306</v>
      </c>
      <c r="T6513" s="130">
        <f>IFERROR(Table1[[#This Row],[Male Voters]]/Table1[[#This Row],[Male Population]],"0.0%")</f>
        <v>0.39395204815669838</v>
      </c>
      <c r="U6513" s="130">
        <f>IFERROR(Table1[[#This Row],[Total Voters]]/Table1[[#This Row],[Total Population]],"0.0%")</f>
        <v>0.44153020101944551</v>
      </c>
      <c r="V6513" s="130">
        <f>IFERROR(Table1[[#This Row],[Female Ballots]]/Table1[[#This Row],[Female Population]],"0.0%")</f>
        <v>0.2707490339712072</v>
      </c>
      <c r="W6513" s="130">
        <f>IFERROR(Table1[[#This Row],[Male Ballots]]/Table1[[#This Row],[Male Population]],"0.0%")</f>
        <v>0.18673772226184743</v>
      </c>
      <c r="X6513" s="130">
        <f>IFERROR(Table1[[#This Row],[Total Ballots]]/Table1[[#This Row],[Total Population]],"0.0%")</f>
        <v>0.2274263705651563</v>
      </c>
      <c r="Y6513" s="24">
        <f>Table1[[#This Row],[Female Ballots]]/Table1[[#This Row],[Female Voters]]</f>
        <v>0.55130168453292494</v>
      </c>
      <c r="Z6513" s="24">
        <f>Table1[[#This Row],[Male Ballots]]/Table1[[#This Row],[Male Voters]]</f>
        <v>0.47401129943502823</v>
      </c>
      <c r="AA6513" s="24">
        <f>Table1[[#This Row],[Total Ballots]]/Table1[[#This Row],[Total Voters]]</f>
        <v>0.51508678237650196</v>
      </c>
    </row>
    <row r="6514" spans="1:27" s="12" customFormat="1" x14ac:dyDescent="0.35">
      <c r="A6514" s="19" t="s">
        <v>60</v>
      </c>
      <c r="B6514" s="20">
        <v>2012</v>
      </c>
      <c r="C6514" s="17" t="s">
        <v>82</v>
      </c>
      <c r="D6514" s="20" t="s">
        <v>69</v>
      </c>
      <c r="E6514" s="37" t="s">
        <v>75</v>
      </c>
      <c r="F6514" s="34" t="s">
        <v>78</v>
      </c>
      <c r="G6514" s="21" t="s">
        <v>63</v>
      </c>
      <c r="H6514" s="22">
        <v>6140.9780000000001</v>
      </c>
      <c r="I6514" s="22">
        <v>6897.0210000000006</v>
      </c>
      <c r="J6514" s="22">
        <v>13037.999</v>
      </c>
      <c r="K6514" s="31">
        <v>3346</v>
      </c>
      <c r="L6514" s="31">
        <v>2854</v>
      </c>
      <c r="M6514" s="31">
        <v>65</v>
      </c>
      <c r="N6514" s="31">
        <v>6265</v>
      </c>
      <c r="O6514" s="22">
        <v>2354</v>
      </c>
      <c r="P6514" s="22">
        <v>1925</v>
      </c>
      <c r="Q6514" s="22">
        <v>39</v>
      </c>
      <c r="R6514" s="23">
        <v>4318</v>
      </c>
      <c r="S6514" s="130">
        <f>IFERROR(Table1[[#This Row],[Female Voters]]/Table1[[#This Row],[Female Population]],"0.0%")</f>
        <v>0.54486435222532958</v>
      </c>
      <c r="T6514" s="130">
        <f>IFERROR(Table1[[#This Row],[Male Voters]]/Table1[[#This Row],[Male Population]],"0.0%")</f>
        <v>0.413801842853603</v>
      </c>
      <c r="U6514" s="130">
        <f>IFERROR(Table1[[#This Row],[Total Voters]]/Table1[[#This Row],[Total Population]],"0.0%")</f>
        <v>0.48051852128535982</v>
      </c>
      <c r="V6514" s="130">
        <f>IFERROR(Table1[[#This Row],[Female Ballots]]/Table1[[#This Row],[Female Population]],"0.0%")</f>
        <v>0.38332656459606274</v>
      </c>
      <c r="W6514" s="130">
        <f>IFERROR(Table1[[#This Row],[Male Ballots]]/Table1[[#This Row],[Male Population]],"0.0%")</f>
        <v>0.27910600823166987</v>
      </c>
      <c r="X6514" s="130">
        <f>IFERROR(Table1[[#This Row],[Total Ballots]]/Table1[[#This Row],[Total Population]],"0.0%")</f>
        <v>0.33118579008941479</v>
      </c>
      <c r="Y6514" s="24">
        <f>Table1[[#This Row],[Female Ballots]]/Table1[[#This Row],[Female Voters]]</f>
        <v>0.70352659892408842</v>
      </c>
      <c r="Z6514" s="24">
        <f>Table1[[#This Row],[Male Ballots]]/Table1[[#This Row],[Male Voters]]</f>
        <v>0.6744919411352488</v>
      </c>
      <c r="AA6514" s="24">
        <f>Table1[[#This Row],[Total Ballots]]/Table1[[#This Row],[Total Voters]]</f>
        <v>0.68922585794094171</v>
      </c>
    </row>
    <row r="6515" spans="1:27" s="12" customFormat="1" x14ac:dyDescent="0.35">
      <c r="A6515" s="19" t="s">
        <v>60</v>
      </c>
      <c r="B6515" s="20">
        <v>2012</v>
      </c>
      <c r="C6515" s="17" t="s">
        <v>82</v>
      </c>
      <c r="D6515" s="20" t="s">
        <v>69</v>
      </c>
      <c r="E6515" s="37" t="s">
        <v>75</v>
      </c>
      <c r="F6515" s="34" t="s">
        <v>78</v>
      </c>
      <c r="G6515" s="21" t="s">
        <v>64</v>
      </c>
      <c r="H6515" s="22">
        <v>5179.9789999999994</v>
      </c>
      <c r="I6515" s="22">
        <v>5776.058</v>
      </c>
      <c r="J6515" s="22">
        <v>10956.037</v>
      </c>
      <c r="K6515" s="31">
        <v>2547</v>
      </c>
      <c r="L6515" s="31">
        <v>2337</v>
      </c>
      <c r="M6515" s="31">
        <v>51</v>
      </c>
      <c r="N6515" s="31">
        <v>4935</v>
      </c>
      <c r="O6515" s="22">
        <v>1973</v>
      </c>
      <c r="P6515" s="22">
        <v>1795</v>
      </c>
      <c r="Q6515" s="22">
        <v>38</v>
      </c>
      <c r="R6515" s="23">
        <v>3806</v>
      </c>
      <c r="S6515" s="130">
        <f>IFERROR(Table1[[#This Row],[Female Voters]]/Table1[[#This Row],[Female Population]],"0.0%")</f>
        <v>0.49170083508060558</v>
      </c>
      <c r="T6515" s="130">
        <f>IFERROR(Table1[[#This Row],[Male Voters]]/Table1[[#This Row],[Male Population]],"0.0%")</f>
        <v>0.40460120033420716</v>
      </c>
      <c r="U6515" s="130">
        <f>IFERROR(Table1[[#This Row],[Total Voters]]/Table1[[#This Row],[Total Population]],"0.0%")</f>
        <v>0.45043659491109789</v>
      </c>
      <c r="V6515" s="130">
        <f>IFERROR(Table1[[#This Row],[Female Ballots]]/Table1[[#This Row],[Female Population]],"0.0%")</f>
        <v>0.38088957503495674</v>
      </c>
      <c r="W6515" s="130">
        <f>IFERROR(Table1[[#This Row],[Male Ballots]]/Table1[[#This Row],[Male Population]],"0.0%")</f>
        <v>0.3107655774924698</v>
      </c>
      <c r="X6515" s="130">
        <f>IFERROR(Table1[[#This Row],[Total Ballots]]/Table1[[#This Row],[Total Population]],"0.0%")</f>
        <v>0.34738838505200376</v>
      </c>
      <c r="Y6515" s="24">
        <f>Table1[[#This Row],[Female Ballots]]/Table1[[#This Row],[Female Voters]]</f>
        <v>0.77463682764036124</v>
      </c>
      <c r="Z6515" s="24">
        <f>Table1[[#This Row],[Male Ballots]]/Table1[[#This Row],[Male Voters]]</f>
        <v>0.76807873341891308</v>
      </c>
      <c r="AA6515" s="24">
        <f>Table1[[#This Row],[Total Ballots]]/Table1[[#This Row],[Total Voters]]</f>
        <v>0.77122593718338395</v>
      </c>
    </row>
    <row r="6516" spans="1:27" s="12" customFormat="1" x14ac:dyDescent="0.35">
      <c r="A6516" s="19" t="s">
        <v>60</v>
      </c>
      <c r="B6516" s="20">
        <v>2012</v>
      </c>
      <c r="C6516" s="17" t="s">
        <v>82</v>
      </c>
      <c r="D6516" s="20" t="s">
        <v>69</v>
      </c>
      <c r="E6516" s="37" t="s">
        <v>75</v>
      </c>
      <c r="F6516" s="34" t="s">
        <v>78</v>
      </c>
      <c r="G6516" s="21" t="s">
        <v>65</v>
      </c>
      <c r="H6516" s="22">
        <v>4239.0429999999997</v>
      </c>
      <c r="I6516" s="22">
        <v>4565.0830000000005</v>
      </c>
      <c r="J6516" s="22">
        <v>8804.1260000000002</v>
      </c>
      <c r="K6516" s="31">
        <v>2381</v>
      </c>
      <c r="L6516" s="31">
        <v>2236</v>
      </c>
      <c r="M6516" s="31">
        <v>68</v>
      </c>
      <c r="N6516" s="31">
        <v>4685</v>
      </c>
      <c r="O6516" s="22">
        <v>1972</v>
      </c>
      <c r="P6516" s="22">
        <v>1864</v>
      </c>
      <c r="Q6516" s="22">
        <v>48</v>
      </c>
      <c r="R6516" s="23">
        <v>3884</v>
      </c>
      <c r="S6516" s="130">
        <f>IFERROR(Table1[[#This Row],[Female Voters]]/Table1[[#This Row],[Female Population]],"0.0%")</f>
        <v>0.56168337995155981</v>
      </c>
      <c r="T6516" s="130">
        <f>IFERROR(Table1[[#This Row],[Male Voters]]/Table1[[#This Row],[Male Population]],"0.0%")</f>
        <v>0.48980489511362657</v>
      </c>
      <c r="U6516" s="130">
        <f>IFERROR(Table1[[#This Row],[Total Voters]]/Table1[[#This Row],[Total Population]],"0.0%")</f>
        <v>0.53213686401126015</v>
      </c>
      <c r="V6516" s="130">
        <f>IFERROR(Table1[[#This Row],[Female Ballots]]/Table1[[#This Row],[Female Population]],"0.0%")</f>
        <v>0.46519933862430746</v>
      </c>
      <c r="W6516" s="130">
        <f>IFERROR(Table1[[#This Row],[Male Ballots]]/Table1[[#This Row],[Male Population]],"0.0%")</f>
        <v>0.40831678197307691</v>
      </c>
      <c r="X6516" s="130">
        <f>IFERROR(Table1[[#This Row],[Total Ballots]]/Table1[[#This Row],[Total Population]],"0.0%")</f>
        <v>0.44115679398500202</v>
      </c>
      <c r="Y6516" s="24">
        <f>Table1[[#This Row],[Female Ballots]]/Table1[[#This Row],[Female Voters]]</f>
        <v>0.82822343553128941</v>
      </c>
      <c r="Z6516" s="24">
        <f>Table1[[#This Row],[Male Ballots]]/Table1[[#This Row],[Male Voters]]</f>
        <v>0.83363148479427551</v>
      </c>
      <c r="AA6516" s="24">
        <f>Table1[[#This Row],[Total Ballots]]/Table1[[#This Row],[Total Voters]]</f>
        <v>0.82902881536819639</v>
      </c>
    </row>
    <row r="6517" spans="1:27" s="12" customFormat="1" x14ac:dyDescent="0.35">
      <c r="A6517" s="19" t="s">
        <v>60</v>
      </c>
      <c r="B6517" s="20">
        <v>2012</v>
      </c>
      <c r="C6517" s="17" t="s">
        <v>82</v>
      </c>
      <c r="D6517" s="20" t="s">
        <v>69</v>
      </c>
      <c r="E6517" s="37" t="s">
        <v>75</v>
      </c>
      <c r="F6517" s="34" t="s">
        <v>78</v>
      </c>
      <c r="G6517" s="21" t="s">
        <v>66</v>
      </c>
      <c r="H6517" s="22">
        <v>3384.0879999999997</v>
      </c>
      <c r="I6517" s="22">
        <v>3645.1009999999997</v>
      </c>
      <c r="J6517" s="22">
        <v>7029.1880000000001</v>
      </c>
      <c r="K6517" s="31">
        <v>2582</v>
      </c>
      <c r="L6517" s="31">
        <v>2500</v>
      </c>
      <c r="M6517" s="31">
        <v>56</v>
      </c>
      <c r="N6517" s="31">
        <v>5138</v>
      </c>
      <c r="O6517" s="22">
        <v>2306</v>
      </c>
      <c r="P6517" s="22">
        <v>2239</v>
      </c>
      <c r="Q6517" s="22">
        <v>50</v>
      </c>
      <c r="R6517" s="23">
        <v>4595</v>
      </c>
      <c r="S6517" s="130">
        <f>IFERROR(Table1[[#This Row],[Female Voters]]/Table1[[#This Row],[Female Population]],"0.0%")</f>
        <v>0.76298252291311575</v>
      </c>
      <c r="T6517" s="130">
        <f>IFERROR(Table1[[#This Row],[Male Voters]]/Table1[[#This Row],[Male Population]],"0.0%")</f>
        <v>0.6858520518361495</v>
      </c>
      <c r="U6517" s="130">
        <f>IFERROR(Table1[[#This Row],[Total Voters]]/Table1[[#This Row],[Total Population]],"0.0%")</f>
        <v>0.73095213842623075</v>
      </c>
      <c r="V6517" s="130">
        <f>IFERROR(Table1[[#This Row],[Female Ballots]]/Table1[[#This Row],[Female Population]],"0.0%")</f>
        <v>0.68142436012302288</v>
      </c>
      <c r="W6517" s="130">
        <f>IFERROR(Table1[[#This Row],[Male Ballots]]/Table1[[#This Row],[Male Population]],"0.0%")</f>
        <v>0.61424909762445545</v>
      </c>
      <c r="X6517" s="130">
        <f>IFERROR(Table1[[#This Row],[Total Ballots]]/Table1[[#This Row],[Total Population]],"0.0%")</f>
        <v>0.65370281745202996</v>
      </c>
      <c r="Y6517" s="24">
        <f>Table1[[#This Row],[Female Ballots]]/Table1[[#This Row],[Female Voters]]</f>
        <v>0.89310611928737416</v>
      </c>
      <c r="Z6517" s="24">
        <f>Table1[[#This Row],[Male Ballots]]/Table1[[#This Row],[Male Voters]]</f>
        <v>0.89559999999999995</v>
      </c>
      <c r="AA6517" s="24">
        <f>Table1[[#This Row],[Total Ballots]]/Table1[[#This Row],[Total Voters]]</f>
        <v>0.89431685480731804</v>
      </c>
    </row>
    <row r="6518" spans="1:27" s="12" customFormat="1" x14ac:dyDescent="0.35">
      <c r="A6518" s="19" t="s">
        <v>60</v>
      </c>
      <c r="B6518" s="20">
        <v>2012</v>
      </c>
      <c r="C6518" s="17" t="s">
        <v>82</v>
      </c>
      <c r="D6518" s="20" t="s">
        <v>69</v>
      </c>
      <c r="E6518" s="37" t="s">
        <v>75</v>
      </c>
      <c r="F6518" s="34" t="s">
        <v>78</v>
      </c>
      <c r="G6518" s="21" t="s">
        <v>67</v>
      </c>
      <c r="H6518" s="22">
        <v>3388.1044999999995</v>
      </c>
      <c r="I6518" s="22">
        <v>3135.1073000000001</v>
      </c>
      <c r="J6518" s="22">
        <v>6523.2122999999992</v>
      </c>
      <c r="K6518" s="31">
        <v>2582</v>
      </c>
      <c r="L6518" s="31">
        <v>2357</v>
      </c>
      <c r="M6518" s="31">
        <v>59</v>
      </c>
      <c r="N6518" s="31">
        <v>4998</v>
      </c>
      <c r="O6518" s="22">
        <v>2350</v>
      </c>
      <c r="P6518" s="22">
        <v>2157</v>
      </c>
      <c r="Q6518" s="22">
        <v>54</v>
      </c>
      <c r="R6518" s="23">
        <v>4561</v>
      </c>
      <c r="S6518" s="130">
        <f>IFERROR(Table1[[#This Row],[Female Voters]]/Table1[[#This Row],[Female Population]],"0.0%")</f>
        <v>0.76207802917531042</v>
      </c>
      <c r="T6518" s="130">
        <f>IFERROR(Table1[[#This Row],[Male Voters]]/Table1[[#This Row],[Male Population]],"0.0%")</f>
        <v>0.75180839902991514</v>
      </c>
      <c r="U6518" s="130">
        <f>IFERROR(Table1[[#This Row],[Total Voters]]/Table1[[#This Row],[Total Population]],"0.0%")</f>
        <v>0.76618692909933361</v>
      </c>
      <c r="V6518" s="130">
        <f>IFERROR(Table1[[#This Row],[Female Ballots]]/Table1[[#This Row],[Female Population]],"0.0%")</f>
        <v>0.69360316365684715</v>
      </c>
      <c r="W6518" s="130">
        <f>IFERROR(Table1[[#This Row],[Male Ballots]]/Table1[[#This Row],[Male Population]],"0.0%")</f>
        <v>0.68801472919284135</v>
      </c>
      <c r="X6518" s="130">
        <f>IFERROR(Table1[[#This Row],[Total Ballots]]/Table1[[#This Row],[Total Population]],"0.0%")</f>
        <v>0.69919539488236504</v>
      </c>
      <c r="Y6518" s="24">
        <f>Table1[[#This Row],[Female Ballots]]/Table1[[#This Row],[Female Voters]]</f>
        <v>0.91014717273431445</v>
      </c>
      <c r="Z6518" s="24">
        <f>Table1[[#This Row],[Male Ballots]]/Table1[[#This Row],[Male Voters]]</f>
        <v>0.9151463725074247</v>
      </c>
      <c r="AA6518" s="24">
        <f>Table1[[#This Row],[Total Ballots]]/Table1[[#This Row],[Total Voters]]</f>
        <v>0.91256502601040412</v>
      </c>
    </row>
    <row r="6519" spans="1:27" s="12" customFormat="1" x14ac:dyDescent="0.35">
      <c r="A6519" s="8" t="s">
        <v>22</v>
      </c>
      <c r="B6519" s="17">
        <v>2012</v>
      </c>
      <c r="C6519" s="17" t="s">
        <v>82</v>
      </c>
      <c r="D6519" s="17"/>
      <c r="E6519" s="35" t="s">
        <v>74</v>
      </c>
      <c r="F6519" s="34" t="s">
        <v>78</v>
      </c>
      <c r="G6519" s="9" t="s">
        <v>79</v>
      </c>
      <c r="H6519" s="10">
        <v>915.99962000000005</v>
      </c>
      <c r="I6519" s="10">
        <v>890.0015259999999</v>
      </c>
      <c r="J6519" s="10">
        <v>1806.0010299999999</v>
      </c>
      <c r="K6519" s="10">
        <v>807</v>
      </c>
      <c r="L6519" s="10">
        <v>727</v>
      </c>
      <c r="M6519" s="10">
        <v>0</v>
      </c>
      <c r="N6519" s="10">
        <v>1534</v>
      </c>
      <c r="O6519" s="10">
        <v>680</v>
      </c>
      <c r="P6519" s="10">
        <v>609</v>
      </c>
      <c r="Q6519" s="10">
        <v>0</v>
      </c>
      <c r="R6519" s="11">
        <v>1289</v>
      </c>
      <c r="S6519" s="130">
        <f>IFERROR(Table1[[#This Row],[Female Voters]]/Table1[[#This Row],[Female Population]],"0.0%")</f>
        <v>0.88100473229453957</v>
      </c>
      <c r="T6519" s="130">
        <f>IFERROR(Table1[[#This Row],[Male Voters]]/Table1[[#This Row],[Male Population]],"0.0%")</f>
        <v>0.81685253200341146</v>
      </c>
      <c r="U6519" s="130">
        <f>IFERROR(Table1[[#This Row],[Total Voters]]/Table1[[#This Row],[Total Population]],"0.0%")</f>
        <v>0.84939043473303011</v>
      </c>
      <c r="V6519" s="130">
        <f>IFERROR(Table1[[#This Row],[Female Ballots]]/Table1[[#This Row],[Female Population]],"0.0%")</f>
        <v>0.74235838656788955</v>
      </c>
      <c r="W6519" s="130">
        <f>IFERROR(Table1[[#This Row],[Male Ballots]]/Table1[[#This Row],[Male Population]],"0.0%")</f>
        <v>0.68426848966998299</v>
      </c>
      <c r="X6519" s="130">
        <f>IFERROR(Table1[[#This Row],[Total Ballots]]/Table1[[#This Row],[Total Population]],"0.0%")</f>
        <v>0.71373159737345226</v>
      </c>
      <c r="Y6519" s="24">
        <f>Table1[[#This Row],[Female Ballots]]/Table1[[#This Row],[Female Voters]]</f>
        <v>0.84262701363073111</v>
      </c>
      <c r="Z6519" s="24">
        <f>Table1[[#This Row],[Male Ballots]]/Table1[[#This Row],[Male Voters]]</f>
        <v>0.83768913342503437</v>
      </c>
      <c r="AA6519" s="24">
        <f>Table1[[#This Row],[Total Ballots]]/Table1[[#This Row],[Total Voters]]</f>
        <v>0.8402868318122555</v>
      </c>
    </row>
    <row r="6520" spans="1:27" s="12" customFormat="1" x14ac:dyDescent="0.35">
      <c r="A6520" s="19" t="s">
        <v>22</v>
      </c>
      <c r="B6520" s="20">
        <v>2012</v>
      </c>
      <c r="C6520" s="17" t="s">
        <v>82</v>
      </c>
      <c r="D6520" s="20"/>
      <c r="E6520" s="37" t="s">
        <v>74</v>
      </c>
      <c r="F6520" s="34" t="s">
        <v>78</v>
      </c>
      <c r="G6520" s="21" t="s">
        <v>62</v>
      </c>
      <c r="H6520" s="22">
        <v>54.000430000000001</v>
      </c>
      <c r="I6520" s="22">
        <v>76.000135999999998</v>
      </c>
      <c r="J6520" s="22">
        <v>130.00056000000001</v>
      </c>
      <c r="K6520" s="31">
        <v>59</v>
      </c>
      <c r="L6520" s="31">
        <v>67</v>
      </c>
      <c r="M6520" s="31"/>
      <c r="N6520" s="31">
        <v>126</v>
      </c>
      <c r="O6520" s="22">
        <v>29</v>
      </c>
      <c r="P6520" s="22">
        <v>44</v>
      </c>
      <c r="Q6520" s="22"/>
      <c r="R6520" s="23">
        <v>73</v>
      </c>
      <c r="S6520" s="130">
        <f>IFERROR(Table1[[#This Row],[Female Voters]]/Table1[[#This Row],[Female Population]],"0.0%")</f>
        <v>1.0925838923875235</v>
      </c>
      <c r="T6520" s="130">
        <f>IFERROR(Table1[[#This Row],[Male Voters]]/Table1[[#This Row],[Male Population]],"0.0%")</f>
        <v>0.88157736980891721</v>
      </c>
      <c r="U6520" s="130">
        <f>IFERROR(Table1[[#This Row],[Total Voters]]/Table1[[#This Row],[Total Population]],"0.0%")</f>
        <v>0.96922659410082534</v>
      </c>
      <c r="V6520" s="130">
        <f>IFERROR(Table1[[#This Row],[Female Ballots]]/Table1[[#This Row],[Female Population]],"0.0%")</f>
        <v>0.5370327606650539</v>
      </c>
      <c r="W6520" s="130">
        <f>IFERROR(Table1[[#This Row],[Male Ballots]]/Table1[[#This Row],[Male Population]],"0.0%")</f>
        <v>0.57894633241182625</v>
      </c>
      <c r="X6520" s="130">
        <f>IFERROR(Table1[[#This Row],[Total Ballots]]/Table1[[#This Row],[Total Population]],"0.0%")</f>
        <v>0.56153604261397028</v>
      </c>
      <c r="Y6520" s="24">
        <f>Table1[[#This Row],[Female Ballots]]/Table1[[#This Row],[Female Voters]]</f>
        <v>0.49152542372881358</v>
      </c>
      <c r="Z6520" s="24">
        <f>Table1[[#This Row],[Male Ballots]]/Table1[[#This Row],[Male Voters]]</f>
        <v>0.65671641791044777</v>
      </c>
      <c r="AA6520" s="24">
        <f>Table1[[#This Row],[Total Ballots]]/Table1[[#This Row],[Total Voters]]</f>
        <v>0.57936507936507942</v>
      </c>
    </row>
    <row r="6521" spans="1:27" s="12" customFormat="1" x14ac:dyDescent="0.35">
      <c r="A6521" s="19" t="s">
        <v>22</v>
      </c>
      <c r="B6521" s="20">
        <v>2012</v>
      </c>
      <c r="C6521" s="17" t="s">
        <v>82</v>
      </c>
      <c r="D6521" s="20"/>
      <c r="E6521" s="37" t="s">
        <v>74</v>
      </c>
      <c r="F6521" s="34" t="s">
        <v>78</v>
      </c>
      <c r="G6521" s="21" t="s">
        <v>63</v>
      </c>
      <c r="H6521" s="22">
        <v>101.00056000000001</v>
      </c>
      <c r="I6521" s="22">
        <v>96.000209999999996</v>
      </c>
      <c r="J6521" s="22">
        <v>197.0008</v>
      </c>
      <c r="K6521" s="31">
        <v>90</v>
      </c>
      <c r="L6521" s="31">
        <v>83</v>
      </c>
      <c r="M6521" s="31"/>
      <c r="N6521" s="31">
        <v>173</v>
      </c>
      <c r="O6521" s="22">
        <v>62</v>
      </c>
      <c r="P6521" s="22">
        <v>62</v>
      </c>
      <c r="Q6521" s="22"/>
      <c r="R6521" s="23">
        <v>124</v>
      </c>
      <c r="S6521" s="130">
        <f>IFERROR(Table1[[#This Row],[Female Voters]]/Table1[[#This Row],[Female Population]],"0.0%")</f>
        <v>0.89108416824619585</v>
      </c>
      <c r="T6521" s="130">
        <f>IFERROR(Table1[[#This Row],[Male Voters]]/Table1[[#This Row],[Male Population]],"0.0%")</f>
        <v>0.86458144206142884</v>
      </c>
      <c r="U6521" s="130">
        <f>IFERROR(Table1[[#This Row],[Total Voters]]/Table1[[#This Row],[Total Population]],"0.0%")</f>
        <v>0.87816902266386732</v>
      </c>
      <c r="V6521" s="130">
        <f>IFERROR(Table1[[#This Row],[Female Ballots]]/Table1[[#This Row],[Female Population]],"0.0%")</f>
        <v>0.61385798256960156</v>
      </c>
      <c r="W6521" s="130">
        <f>IFERROR(Table1[[#This Row],[Male Ballots]]/Table1[[#This Row],[Male Population]],"0.0%")</f>
        <v>0.64583192057600713</v>
      </c>
      <c r="X6521" s="130">
        <f>IFERROR(Table1[[#This Row],[Total Ballots]]/Table1[[#This Row],[Total Population]],"0.0%")</f>
        <v>0.6294390682677431</v>
      </c>
      <c r="Y6521" s="24">
        <f>Table1[[#This Row],[Female Ballots]]/Table1[[#This Row],[Female Voters]]</f>
        <v>0.68888888888888888</v>
      </c>
      <c r="Z6521" s="24">
        <f>Table1[[#This Row],[Male Ballots]]/Table1[[#This Row],[Male Voters]]</f>
        <v>0.74698795180722888</v>
      </c>
      <c r="AA6521" s="24">
        <f>Table1[[#This Row],[Total Ballots]]/Table1[[#This Row],[Total Voters]]</f>
        <v>0.7167630057803468</v>
      </c>
    </row>
    <row r="6522" spans="1:27" s="12" customFormat="1" x14ac:dyDescent="0.35">
      <c r="A6522" s="19" t="s">
        <v>22</v>
      </c>
      <c r="B6522" s="20">
        <v>2012</v>
      </c>
      <c r="C6522" s="17" t="s">
        <v>82</v>
      </c>
      <c r="D6522" s="20"/>
      <c r="E6522" s="37" t="s">
        <v>74</v>
      </c>
      <c r="F6522" s="34" t="s">
        <v>78</v>
      </c>
      <c r="G6522" s="21" t="s">
        <v>64</v>
      </c>
      <c r="H6522" s="22">
        <v>117.00028</v>
      </c>
      <c r="I6522" s="22">
        <v>110.00089</v>
      </c>
      <c r="J6522" s="22">
        <v>227.00110000000001</v>
      </c>
      <c r="K6522" s="31">
        <v>79</v>
      </c>
      <c r="L6522" s="31">
        <v>81</v>
      </c>
      <c r="M6522" s="31"/>
      <c r="N6522" s="31">
        <v>160</v>
      </c>
      <c r="O6522" s="22">
        <v>61</v>
      </c>
      <c r="P6522" s="22">
        <v>59</v>
      </c>
      <c r="Q6522" s="22"/>
      <c r="R6522" s="23">
        <v>120</v>
      </c>
      <c r="S6522" s="130">
        <f>IFERROR(Table1[[#This Row],[Female Voters]]/Table1[[#This Row],[Female Population]],"0.0%")</f>
        <v>0.67521205932156736</v>
      </c>
      <c r="T6522" s="130">
        <f>IFERROR(Table1[[#This Row],[Male Voters]]/Table1[[#This Row],[Male Population]],"0.0%")</f>
        <v>0.73635767856060075</v>
      </c>
      <c r="U6522" s="130">
        <f>IFERROR(Table1[[#This Row],[Total Voters]]/Table1[[#This Row],[Total Population]],"0.0%")</f>
        <v>0.70484239944211724</v>
      </c>
      <c r="V6522" s="130">
        <f>IFERROR(Table1[[#This Row],[Female Ballots]]/Table1[[#This Row],[Female Population]],"0.0%")</f>
        <v>0.52136627365336219</v>
      </c>
      <c r="W6522" s="130">
        <f>IFERROR(Table1[[#This Row],[Male Ballots]]/Table1[[#This Row],[Male Population]],"0.0%")</f>
        <v>0.53635929672932647</v>
      </c>
      <c r="X6522" s="130">
        <f>IFERROR(Table1[[#This Row],[Total Ballots]]/Table1[[#This Row],[Total Population]],"0.0%")</f>
        <v>0.5286317995815879</v>
      </c>
      <c r="Y6522" s="24">
        <f>Table1[[#This Row],[Female Ballots]]/Table1[[#This Row],[Female Voters]]</f>
        <v>0.77215189873417722</v>
      </c>
      <c r="Z6522" s="24">
        <f>Table1[[#This Row],[Male Ballots]]/Table1[[#This Row],[Male Voters]]</f>
        <v>0.72839506172839508</v>
      </c>
      <c r="AA6522" s="24">
        <f>Table1[[#This Row],[Total Ballots]]/Table1[[#This Row],[Total Voters]]</f>
        <v>0.75</v>
      </c>
    </row>
    <row r="6523" spans="1:27" s="12" customFormat="1" x14ac:dyDescent="0.35">
      <c r="A6523" s="19" t="s">
        <v>22</v>
      </c>
      <c r="B6523" s="20">
        <v>2012</v>
      </c>
      <c r="C6523" s="17" t="s">
        <v>82</v>
      </c>
      <c r="D6523" s="20"/>
      <c r="E6523" s="37" t="s">
        <v>74</v>
      </c>
      <c r="F6523" s="34" t="s">
        <v>78</v>
      </c>
      <c r="G6523" s="21" t="s">
        <v>65</v>
      </c>
      <c r="H6523" s="22">
        <v>157.99969999999999</v>
      </c>
      <c r="I6523" s="22">
        <v>165.00015999999999</v>
      </c>
      <c r="J6523" s="22">
        <v>322.99990000000003</v>
      </c>
      <c r="K6523" s="31">
        <v>138</v>
      </c>
      <c r="L6523" s="31">
        <v>114</v>
      </c>
      <c r="M6523" s="31"/>
      <c r="N6523" s="31">
        <v>252</v>
      </c>
      <c r="O6523" s="22">
        <v>123</v>
      </c>
      <c r="P6523" s="22">
        <v>93</v>
      </c>
      <c r="Q6523" s="22"/>
      <c r="R6523" s="23">
        <v>216</v>
      </c>
      <c r="S6523" s="130">
        <f>IFERROR(Table1[[#This Row],[Female Voters]]/Table1[[#This Row],[Female Population]],"0.0%")</f>
        <v>0.87341937991021512</v>
      </c>
      <c r="T6523" s="130">
        <f>IFERROR(Table1[[#This Row],[Male Voters]]/Table1[[#This Row],[Male Population]],"0.0%")</f>
        <v>0.69090842093728877</v>
      </c>
      <c r="U6523" s="130">
        <f>IFERROR(Table1[[#This Row],[Total Voters]]/Table1[[#This Row],[Total Population]],"0.0%")</f>
        <v>0.78018600005758509</v>
      </c>
      <c r="V6523" s="130">
        <f>IFERROR(Table1[[#This Row],[Female Ballots]]/Table1[[#This Row],[Female Population]],"0.0%")</f>
        <v>0.77848249078953957</v>
      </c>
      <c r="W6523" s="130">
        <f>IFERROR(Table1[[#This Row],[Male Ballots]]/Table1[[#This Row],[Male Population]],"0.0%")</f>
        <v>0.56363581708041988</v>
      </c>
      <c r="X6523" s="130">
        <f>IFERROR(Table1[[#This Row],[Total Ballots]]/Table1[[#This Row],[Total Population]],"0.0%")</f>
        <v>0.66873085719221581</v>
      </c>
      <c r="Y6523" s="24">
        <f>Table1[[#This Row],[Female Ballots]]/Table1[[#This Row],[Female Voters]]</f>
        <v>0.89130434782608692</v>
      </c>
      <c r="Z6523" s="24">
        <f>Table1[[#This Row],[Male Ballots]]/Table1[[#This Row],[Male Voters]]</f>
        <v>0.81578947368421051</v>
      </c>
      <c r="AA6523" s="24">
        <f>Table1[[#This Row],[Total Ballots]]/Table1[[#This Row],[Total Voters]]</f>
        <v>0.8571428571428571</v>
      </c>
    </row>
    <row r="6524" spans="1:27" s="12" customFormat="1" x14ac:dyDescent="0.35">
      <c r="A6524" s="19" t="s">
        <v>22</v>
      </c>
      <c r="B6524" s="20">
        <v>2012</v>
      </c>
      <c r="C6524" s="17" t="s">
        <v>82</v>
      </c>
      <c r="D6524" s="20"/>
      <c r="E6524" s="37" t="s">
        <v>74</v>
      </c>
      <c r="F6524" s="34" t="s">
        <v>78</v>
      </c>
      <c r="G6524" s="21" t="s">
        <v>66</v>
      </c>
      <c r="H6524" s="22">
        <v>202.00029000000001</v>
      </c>
      <c r="I6524" s="22">
        <v>197.00081</v>
      </c>
      <c r="J6524" s="22">
        <v>399.00099999999998</v>
      </c>
      <c r="K6524" s="31">
        <v>198</v>
      </c>
      <c r="L6524" s="31">
        <v>168</v>
      </c>
      <c r="M6524" s="31"/>
      <c r="N6524" s="31">
        <v>366</v>
      </c>
      <c r="O6524" s="22">
        <v>177</v>
      </c>
      <c r="P6524" s="22">
        <v>154</v>
      </c>
      <c r="Q6524" s="22"/>
      <c r="R6524" s="23">
        <v>331</v>
      </c>
      <c r="S6524" s="130">
        <f>IFERROR(Table1[[#This Row],[Female Voters]]/Table1[[#This Row],[Female Population]],"0.0%")</f>
        <v>0.98019661258902147</v>
      </c>
      <c r="T6524" s="130">
        <f>IFERROR(Table1[[#This Row],[Male Voters]]/Table1[[#This Row],[Male Population]],"0.0%")</f>
        <v>0.85278837178385203</v>
      </c>
      <c r="U6524" s="130">
        <f>IFERROR(Table1[[#This Row],[Total Voters]]/Table1[[#This Row],[Total Population]],"0.0%")</f>
        <v>0.91729093410793461</v>
      </c>
      <c r="V6524" s="130">
        <f>IFERROR(Table1[[#This Row],[Female Ballots]]/Table1[[#This Row],[Female Population]],"0.0%")</f>
        <v>0.87623636579927677</v>
      </c>
      <c r="W6524" s="130">
        <f>IFERROR(Table1[[#This Row],[Male Ballots]]/Table1[[#This Row],[Male Population]],"0.0%")</f>
        <v>0.78172267413519769</v>
      </c>
      <c r="X6524" s="130">
        <f>IFERROR(Table1[[#This Row],[Total Ballots]]/Table1[[#This Row],[Total Population]],"0.0%")</f>
        <v>0.82957185570963488</v>
      </c>
      <c r="Y6524" s="24">
        <f>Table1[[#This Row],[Female Ballots]]/Table1[[#This Row],[Female Voters]]</f>
        <v>0.89393939393939392</v>
      </c>
      <c r="Z6524" s="24">
        <f>Table1[[#This Row],[Male Ballots]]/Table1[[#This Row],[Male Voters]]</f>
        <v>0.91666666666666663</v>
      </c>
      <c r="AA6524" s="24">
        <f>Table1[[#This Row],[Total Ballots]]/Table1[[#This Row],[Total Voters]]</f>
        <v>0.90437158469945356</v>
      </c>
    </row>
    <row r="6525" spans="1:27" s="12" customFormat="1" x14ac:dyDescent="0.35">
      <c r="A6525" s="19" t="s">
        <v>22</v>
      </c>
      <c r="B6525" s="20">
        <v>2012</v>
      </c>
      <c r="C6525" s="17" t="s">
        <v>82</v>
      </c>
      <c r="D6525" s="20"/>
      <c r="E6525" s="37" t="s">
        <v>74</v>
      </c>
      <c r="F6525" s="34" t="s">
        <v>78</v>
      </c>
      <c r="G6525" s="21" t="s">
        <v>67</v>
      </c>
      <c r="H6525" s="22">
        <v>283.99835999999999</v>
      </c>
      <c r="I6525" s="22">
        <v>245.99931999999998</v>
      </c>
      <c r="J6525" s="22">
        <v>529.99766999999997</v>
      </c>
      <c r="K6525" s="31">
        <v>243</v>
      </c>
      <c r="L6525" s="31">
        <v>214</v>
      </c>
      <c r="M6525" s="31"/>
      <c r="N6525" s="31">
        <v>457</v>
      </c>
      <c r="O6525" s="22">
        <v>228</v>
      </c>
      <c r="P6525" s="22">
        <v>197</v>
      </c>
      <c r="Q6525" s="22"/>
      <c r="R6525" s="23">
        <v>425</v>
      </c>
      <c r="S6525" s="130">
        <f>IFERROR(Table1[[#This Row],[Female Voters]]/Table1[[#This Row],[Female Population]],"0.0%")</f>
        <v>0.85563874382936578</v>
      </c>
      <c r="T6525" s="130">
        <f>IFERROR(Table1[[#This Row],[Male Voters]]/Table1[[#This Row],[Male Population]],"0.0%")</f>
        <v>0.86992110384695376</v>
      </c>
      <c r="U6525" s="130">
        <f>IFERROR(Table1[[#This Row],[Total Voters]]/Table1[[#This Row],[Total Population]],"0.0%")</f>
        <v>0.86226794166849829</v>
      </c>
      <c r="V6525" s="130">
        <f>IFERROR(Table1[[#This Row],[Female Ballots]]/Table1[[#This Row],[Female Population]],"0.0%")</f>
        <v>0.80282153742014573</v>
      </c>
      <c r="W6525" s="130">
        <f>IFERROR(Table1[[#This Row],[Male Ballots]]/Table1[[#This Row],[Male Population]],"0.0%")</f>
        <v>0.80081522176565367</v>
      </c>
      <c r="X6525" s="130">
        <f>IFERROR(Table1[[#This Row],[Total Ballots]]/Table1[[#This Row],[Total Population]],"0.0%")</f>
        <v>0.80189031774422714</v>
      </c>
      <c r="Y6525" s="24">
        <f>Table1[[#This Row],[Female Ballots]]/Table1[[#This Row],[Female Voters]]</f>
        <v>0.93827160493827155</v>
      </c>
      <c r="Z6525" s="24">
        <f>Table1[[#This Row],[Male Ballots]]/Table1[[#This Row],[Male Voters]]</f>
        <v>0.92056074766355145</v>
      </c>
      <c r="AA6525" s="24">
        <f>Table1[[#This Row],[Total Ballots]]/Table1[[#This Row],[Total Voters]]</f>
        <v>0.92997811816192555</v>
      </c>
    </row>
    <row r="6526" spans="1:27" s="12" customFormat="1" x14ac:dyDescent="0.35">
      <c r="A6526" s="8" t="s">
        <v>56</v>
      </c>
      <c r="B6526" s="17">
        <v>2012</v>
      </c>
      <c r="C6526" s="17" t="s">
        <v>82</v>
      </c>
      <c r="D6526" s="17"/>
      <c r="E6526" s="35" t="s">
        <v>73</v>
      </c>
      <c r="F6526" s="34" t="s">
        <v>78</v>
      </c>
      <c r="G6526" s="9" t="s">
        <v>79</v>
      </c>
      <c r="H6526" s="10">
        <v>30974.217799999999</v>
      </c>
      <c r="I6526" s="10">
        <v>32233.102200000001</v>
      </c>
      <c r="J6526" s="10">
        <v>63207.32</v>
      </c>
      <c r="K6526" s="10">
        <v>19120</v>
      </c>
      <c r="L6526" s="10">
        <v>17388</v>
      </c>
      <c r="M6526" s="10">
        <v>4</v>
      </c>
      <c r="N6526" s="10">
        <v>36512</v>
      </c>
      <c r="O6526" s="10">
        <v>14719</v>
      </c>
      <c r="P6526" s="10">
        <v>13370</v>
      </c>
      <c r="Q6526" s="10">
        <v>3</v>
      </c>
      <c r="R6526" s="11">
        <v>28092</v>
      </c>
      <c r="S6526" s="130">
        <f>IFERROR(Table1[[#This Row],[Female Voters]]/Table1[[#This Row],[Female Population]],"0.0%")</f>
        <v>0.61728758167381392</v>
      </c>
      <c r="T6526" s="130">
        <f>IFERROR(Table1[[#This Row],[Male Voters]]/Table1[[#This Row],[Male Population]],"0.0%")</f>
        <v>0.5394454400358647</v>
      </c>
      <c r="U6526" s="130">
        <f>IFERROR(Table1[[#This Row],[Total Voters]]/Table1[[#This Row],[Total Population]],"0.0%")</f>
        <v>0.57765461342135693</v>
      </c>
      <c r="V6526" s="130">
        <f>IFERROR(Table1[[#This Row],[Female Ballots]]/Table1[[#This Row],[Female Population]],"0.0%")</f>
        <v>0.47520166917661438</v>
      </c>
      <c r="W6526" s="130">
        <f>IFERROR(Table1[[#This Row],[Male Ballots]]/Table1[[#This Row],[Male Population]],"0.0%")</f>
        <v>0.41479097844947732</v>
      </c>
      <c r="X6526" s="130">
        <f>IFERROR(Table1[[#This Row],[Total Ballots]]/Table1[[#This Row],[Total Population]],"0.0%")</f>
        <v>0.44444219435343879</v>
      </c>
      <c r="Y6526" s="24">
        <f>Table1[[#This Row],[Female Ballots]]/Table1[[#This Row],[Female Voters]]</f>
        <v>0.76982217573221756</v>
      </c>
      <c r="Z6526" s="24">
        <f>Table1[[#This Row],[Male Ballots]]/Table1[[#This Row],[Male Voters]]</f>
        <v>0.7689210950080515</v>
      </c>
      <c r="AA6526" s="24">
        <f>Table1[[#This Row],[Total Ballots]]/Table1[[#This Row],[Total Voters]]</f>
        <v>0.76939088518843124</v>
      </c>
    </row>
    <row r="6527" spans="1:27" s="12" customFormat="1" x14ac:dyDescent="0.35">
      <c r="A6527" s="19" t="s">
        <v>56</v>
      </c>
      <c r="B6527" s="20">
        <v>2012</v>
      </c>
      <c r="C6527" s="17" t="s">
        <v>82</v>
      </c>
      <c r="D6527" s="20"/>
      <c r="E6527" s="37" t="s">
        <v>73</v>
      </c>
      <c r="F6527" s="34" t="s">
        <v>78</v>
      </c>
      <c r="G6527" s="21" t="s">
        <v>62</v>
      </c>
      <c r="H6527" s="22">
        <v>4065.96</v>
      </c>
      <c r="I6527" s="22">
        <v>4778.9390000000003</v>
      </c>
      <c r="J6527" s="22">
        <v>8844.8989999999994</v>
      </c>
      <c r="K6527" s="31">
        <v>2141</v>
      </c>
      <c r="L6527" s="31">
        <v>1895</v>
      </c>
      <c r="M6527" s="31"/>
      <c r="N6527" s="31">
        <v>4036</v>
      </c>
      <c r="O6527" s="22">
        <v>1044</v>
      </c>
      <c r="P6527" s="22">
        <v>889</v>
      </c>
      <c r="Q6527" s="22"/>
      <c r="R6527" s="23">
        <v>1933</v>
      </c>
      <c r="S6527" s="130">
        <f>IFERROR(Table1[[#This Row],[Female Voters]]/Table1[[#This Row],[Female Population]],"0.0%")</f>
        <v>0.52656691162726632</v>
      </c>
      <c r="T6527" s="130">
        <f>IFERROR(Table1[[#This Row],[Male Voters]]/Table1[[#This Row],[Male Population]],"0.0%")</f>
        <v>0.39653153137129388</v>
      </c>
      <c r="U6527" s="130">
        <f>IFERROR(Table1[[#This Row],[Total Voters]]/Table1[[#This Row],[Total Population]],"0.0%")</f>
        <v>0.45630820657194621</v>
      </c>
      <c r="V6527" s="130">
        <f>IFERROR(Table1[[#This Row],[Female Ballots]]/Table1[[#This Row],[Female Population]],"0.0%")</f>
        <v>0.2567659298173125</v>
      </c>
      <c r="W6527" s="130">
        <f>IFERROR(Table1[[#This Row],[Male Ballots]]/Table1[[#This Row],[Male Population]],"0.0%")</f>
        <v>0.18602455482273364</v>
      </c>
      <c r="X6527" s="130">
        <f>IFERROR(Table1[[#This Row],[Total Ballots]]/Table1[[#This Row],[Total Population]],"0.0%")</f>
        <v>0.21854404442605846</v>
      </c>
      <c r="Y6527" s="24">
        <f>Table1[[#This Row],[Female Ballots]]/Table1[[#This Row],[Female Voters]]</f>
        <v>0.48762260625875758</v>
      </c>
      <c r="Z6527" s="24">
        <f>Table1[[#This Row],[Male Ballots]]/Table1[[#This Row],[Male Voters]]</f>
        <v>0.46912928759894457</v>
      </c>
      <c r="AA6527" s="24">
        <f>Table1[[#This Row],[Total Ballots]]/Table1[[#This Row],[Total Voters]]</f>
        <v>0.47893954410307232</v>
      </c>
    </row>
    <row r="6528" spans="1:27" s="12" customFormat="1" x14ac:dyDescent="0.35">
      <c r="A6528" s="19" t="s">
        <v>56</v>
      </c>
      <c r="B6528" s="20">
        <v>2012</v>
      </c>
      <c r="C6528" s="17" t="s">
        <v>82</v>
      </c>
      <c r="D6528" s="20"/>
      <c r="E6528" s="37" t="s">
        <v>73</v>
      </c>
      <c r="F6528" s="34" t="s">
        <v>78</v>
      </c>
      <c r="G6528" s="21" t="s">
        <v>63</v>
      </c>
      <c r="H6528" s="22">
        <v>5734.9470000000001</v>
      </c>
      <c r="I6528" s="22">
        <v>6222.92</v>
      </c>
      <c r="J6528" s="22">
        <v>11957.866999999998</v>
      </c>
      <c r="K6528" s="31">
        <v>2858</v>
      </c>
      <c r="L6528" s="31">
        <v>2497</v>
      </c>
      <c r="M6528" s="31">
        <v>1</v>
      </c>
      <c r="N6528" s="31">
        <v>5356</v>
      </c>
      <c r="O6528" s="22">
        <v>1725</v>
      </c>
      <c r="P6528" s="22">
        <v>1427</v>
      </c>
      <c r="Q6528" s="22">
        <v>1</v>
      </c>
      <c r="R6528" s="23">
        <v>3153</v>
      </c>
      <c r="S6528" s="130">
        <f>IFERROR(Table1[[#This Row],[Female Voters]]/Table1[[#This Row],[Female Population]],"0.0%")</f>
        <v>0.49834811027896159</v>
      </c>
      <c r="T6528" s="130">
        <f>IFERROR(Table1[[#This Row],[Male Voters]]/Table1[[#This Row],[Male Population]],"0.0%")</f>
        <v>0.40125857314572577</v>
      </c>
      <c r="U6528" s="130">
        <f>IFERROR(Table1[[#This Row],[Total Voters]]/Table1[[#This Row],[Total Population]],"0.0%")</f>
        <v>0.44790596851428444</v>
      </c>
      <c r="V6528" s="130">
        <f>IFERROR(Table1[[#This Row],[Female Ballots]]/Table1[[#This Row],[Female Population]],"0.0%")</f>
        <v>0.30078743535031799</v>
      </c>
      <c r="W6528" s="130">
        <f>IFERROR(Table1[[#This Row],[Male Ballots]]/Table1[[#This Row],[Male Population]],"0.0%")</f>
        <v>0.22931356983538273</v>
      </c>
      <c r="X6528" s="130">
        <f>IFERROR(Table1[[#This Row],[Total Ballots]]/Table1[[#This Row],[Total Population]],"0.0%")</f>
        <v>0.26367578766346877</v>
      </c>
      <c r="Y6528" s="24">
        <f>Table1[[#This Row],[Female Ballots]]/Table1[[#This Row],[Female Voters]]</f>
        <v>0.60356892932120365</v>
      </c>
      <c r="Z6528" s="24">
        <f>Table1[[#This Row],[Male Ballots]]/Table1[[#This Row],[Male Voters]]</f>
        <v>0.57148578293952745</v>
      </c>
      <c r="AA6528" s="24">
        <f>Table1[[#This Row],[Total Ballots]]/Table1[[#This Row],[Total Voters]]</f>
        <v>0.58868558625840184</v>
      </c>
    </row>
    <row r="6529" spans="1:27" s="12" customFormat="1" x14ac:dyDescent="0.35">
      <c r="A6529" s="19" t="s">
        <v>56</v>
      </c>
      <c r="B6529" s="20">
        <v>2012</v>
      </c>
      <c r="C6529" s="17" t="s">
        <v>82</v>
      </c>
      <c r="D6529" s="20"/>
      <c r="E6529" s="37" t="s">
        <v>73</v>
      </c>
      <c r="F6529" s="34" t="s">
        <v>78</v>
      </c>
      <c r="G6529" s="21" t="s">
        <v>64</v>
      </c>
      <c r="H6529" s="22">
        <v>5306.991</v>
      </c>
      <c r="I6529" s="22">
        <v>5591.9709999999995</v>
      </c>
      <c r="J6529" s="22">
        <v>10898.962</v>
      </c>
      <c r="K6529" s="31">
        <v>2573</v>
      </c>
      <c r="L6529" s="31">
        <v>2336</v>
      </c>
      <c r="M6529" s="31">
        <v>1</v>
      </c>
      <c r="N6529" s="31">
        <v>4910</v>
      </c>
      <c r="O6529" s="22">
        <v>1908</v>
      </c>
      <c r="P6529" s="22">
        <v>1716</v>
      </c>
      <c r="Q6529" s="22">
        <v>1</v>
      </c>
      <c r="R6529" s="23">
        <v>3625</v>
      </c>
      <c r="S6529" s="130">
        <f>IFERROR(Table1[[#This Row],[Female Voters]]/Table1[[#This Row],[Female Population]],"0.0%")</f>
        <v>0.48483217702837633</v>
      </c>
      <c r="T6529" s="130">
        <f>IFERROR(Table1[[#This Row],[Male Voters]]/Table1[[#This Row],[Male Population]],"0.0%")</f>
        <v>0.41774179444063642</v>
      </c>
      <c r="U6529" s="130">
        <f>IFERROR(Table1[[#This Row],[Total Voters]]/Table1[[#This Row],[Total Population]],"0.0%")</f>
        <v>0.45050161657596388</v>
      </c>
      <c r="V6529" s="130">
        <f>IFERROR(Table1[[#This Row],[Female Ballots]]/Table1[[#This Row],[Female Population]],"0.0%")</f>
        <v>0.35952576516523205</v>
      </c>
      <c r="W6529" s="130">
        <f>IFERROR(Table1[[#This Row],[Male Ballots]]/Table1[[#This Row],[Male Population]],"0.0%")</f>
        <v>0.3068685442038237</v>
      </c>
      <c r="X6529" s="130">
        <f>IFERROR(Table1[[#This Row],[Total Ballots]]/Table1[[#This Row],[Total Population]],"0.0%")</f>
        <v>0.33260048066962711</v>
      </c>
      <c r="Y6529" s="24">
        <f>Table1[[#This Row],[Female Ballots]]/Table1[[#This Row],[Female Voters]]</f>
        <v>0.7415468324912553</v>
      </c>
      <c r="Z6529" s="24">
        <f>Table1[[#This Row],[Male Ballots]]/Table1[[#This Row],[Male Voters]]</f>
        <v>0.7345890410958904</v>
      </c>
      <c r="AA6529" s="24">
        <f>Table1[[#This Row],[Total Ballots]]/Table1[[#This Row],[Total Voters]]</f>
        <v>0.73828920570264767</v>
      </c>
    </row>
    <row r="6530" spans="1:27" s="12" customFormat="1" x14ac:dyDescent="0.35">
      <c r="A6530" s="19" t="s">
        <v>56</v>
      </c>
      <c r="B6530" s="20">
        <v>2012</v>
      </c>
      <c r="C6530" s="17" t="s">
        <v>82</v>
      </c>
      <c r="D6530" s="20"/>
      <c r="E6530" s="37" t="s">
        <v>73</v>
      </c>
      <c r="F6530" s="34" t="s">
        <v>78</v>
      </c>
      <c r="G6530" s="21" t="s">
        <v>65</v>
      </c>
      <c r="H6530" s="22">
        <v>5235.0619999999999</v>
      </c>
      <c r="I6530" s="22">
        <v>5474.0409999999993</v>
      </c>
      <c r="J6530" s="22">
        <v>10709.103999999999</v>
      </c>
      <c r="K6530" s="31">
        <v>3273</v>
      </c>
      <c r="L6530" s="31">
        <v>2961</v>
      </c>
      <c r="M6530" s="31"/>
      <c r="N6530" s="31">
        <v>6234</v>
      </c>
      <c r="O6530" s="22">
        <v>2612</v>
      </c>
      <c r="P6530" s="22">
        <v>2397</v>
      </c>
      <c r="Q6530" s="22"/>
      <c r="R6530" s="23">
        <v>5009</v>
      </c>
      <c r="S6530" s="130">
        <f>IFERROR(Table1[[#This Row],[Female Voters]]/Table1[[#This Row],[Female Population]],"0.0%")</f>
        <v>0.62520749515478524</v>
      </c>
      <c r="T6530" s="130">
        <f>IFERROR(Table1[[#This Row],[Male Voters]]/Table1[[#This Row],[Male Population]],"0.0%")</f>
        <v>0.54091666467240573</v>
      </c>
      <c r="U6530" s="130">
        <f>IFERROR(Table1[[#This Row],[Total Voters]]/Table1[[#This Row],[Total Population]],"0.0%")</f>
        <v>0.58212152949490459</v>
      </c>
      <c r="V6530" s="130">
        <f>IFERROR(Table1[[#This Row],[Female Ballots]]/Table1[[#This Row],[Female Population]],"0.0%")</f>
        <v>0.49894347001047934</v>
      </c>
      <c r="W6530" s="130">
        <f>IFERROR(Table1[[#This Row],[Male Ballots]]/Table1[[#This Row],[Male Population]],"0.0%")</f>
        <v>0.4378849190205189</v>
      </c>
      <c r="X6530" s="130">
        <f>IFERROR(Table1[[#This Row],[Total Ballots]]/Table1[[#This Row],[Total Population]],"0.0%")</f>
        <v>0.4677328747577762</v>
      </c>
      <c r="Y6530" s="24">
        <f>Table1[[#This Row],[Female Ballots]]/Table1[[#This Row],[Female Voters]]</f>
        <v>0.79804460739382832</v>
      </c>
      <c r="Z6530" s="24">
        <f>Table1[[#This Row],[Male Ballots]]/Table1[[#This Row],[Male Voters]]</f>
        <v>0.80952380952380953</v>
      </c>
      <c r="AA6530" s="24">
        <f>Table1[[#This Row],[Total Ballots]]/Table1[[#This Row],[Total Voters]]</f>
        <v>0.80349695219762596</v>
      </c>
    </row>
    <row r="6531" spans="1:27" s="12" customFormat="1" x14ac:dyDescent="0.35">
      <c r="A6531" s="19" t="s">
        <v>56</v>
      </c>
      <c r="B6531" s="20">
        <v>2012</v>
      </c>
      <c r="C6531" s="17" t="s">
        <v>82</v>
      </c>
      <c r="D6531" s="20"/>
      <c r="E6531" s="37" t="s">
        <v>73</v>
      </c>
      <c r="F6531" s="34" t="s">
        <v>78</v>
      </c>
      <c r="G6531" s="21" t="s">
        <v>66</v>
      </c>
      <c r="H6531" s="22">
        <v>4750.1020000000008</v>
      </c>
      <c r="I6531" s="22">
        <v>4810.0920000000006</v>
      </c>
      <c r="J6531" s="22">
        <v>9560.1939999999995</v>
      </c>
      <c r="K6531" s="31">
        <v>3593</v>
      </c>
      <c r="L6531" s="31">
        <v>3354</v>
      </c>
      <c r="M6531" s="31">
        <v>1</v>
      </c>
      <c r="N6531" s="31">
        <v>6948</v>
      </c>
      <c r="O6531" s="22">
        <v>3180</v>
      </c>
      <c r="P6531" s="22">
        <v>2975</v>
      </c>
      <c r="Q6531" s="22">
        <v>0</v>
      </c>
      <c r="R6531" s="23">
        <v>6155</v>
      </c>
      <c r="S6531" s="130">
        <f>IFERROR(Table1[[#This Row],[Female Voters]]/Table1[[#This Row],[Female Population]],"0.0%")</f>
        <v>0.75640480983355718</v>
      </c>
      <c r="T6531" s="130">
        <f>IFERROR(Table1[[#This Row],[Male Voters]]/Table1[[#This Row],[Male Population]],"0.0%")</f>
        <v>0.69728396047310526</v>
      </c>
      <c r="U6531" s="130">
        <f>IFERROR(Table1[[#This Row],[Total Voters]]/Table1[[#This Row],[Total Population]],"0.0%")</f>
        <v>0.72676349454833244</v>
      </c>
      <c r="V6531" s="130">
        <f>IFERROR(Table1[[#This Row],[Female Ballots]]/Table1[[#This Row],[Female Population]],"0.0%")</f>
        <v>0.66945930845274471</v>
      </c>
      <c r="W6531" s="130">
        <f>IFERROR(Table1[[#This Row],[Male Ballots]]/Table1[[#This Row],[Male Population]],"0.0%")</f>
        <v>0.61849128873210735</v>
      </c>
      <c r="X6531" s="130">
        <f>IFERROR(Table1[[#This Row],[Total Ballots]]/Table1[[#This Row],[Total Population]],"0.0%")</f>
        <v>0.64381538700992891</v>
      </c>
      <c r="Y6531" s="24">
        <f>Table1[[#This Row],[Female Ballots]]/Table1[[#This Row],[Female Voters]]</f>
        <v>0.88505427219593658</v>
      </c>
      <c r="Z6531" s="24">
        <f>Table1[[#This Row],[Male Ballots]]/Table1[[#This Row],[Male Voters]]</f>
        <v>0.88700059630292194</v>
      </c>
      <c r="AA6531" s="24">
        <f>Table1[[#This Row],[Total Ballots]]/Table1[[#This Row],[Total Voters]]</f>
        <v>0.88586643638457108</v>
      </c>
    </row>
    <row r="6532" spans="1:27" s="12" customFormat="1" x14ac:dyDescent="0.35">
      <c r="A6532" s="19" t="s">
        <v>56</v>
      </c>
      <c r="B6532" s="20">
        <v>2012</v>
      </c>
      <c r="C6532" s="17" t="s">
        <v>82</v>
      </c>
      <c r="D6532" s="20"/>
      <c r="E6532" s="37" t="s">
        <v>73</v>
      </c>
      <c r="F6532" s="34" t="s">
        <v>78</v>
      </c>
      <c r="G6532" s="21" t="s">
        <v>67</v>
      </c>
      <c r="H6532" s="22">
        <v>5881.1558000000005</v>
      </c>
      <c r="I6532" s="22">
        <v>5355.1391999999996</v>
      </c>
      <c r="J6532" s="22">
        <v>11236.294</v>
      </c>
      <c r="K6532" s="31">
        <v>4682</v>
      </c>
      <c r="L6532" s="31">
        <v>4345</v>
      </c>
      <c r="M6532" s="31">
        <v>1</v>
      </c>
      <c r="N6532" s="31">
        <v>9028</v>
      </c>
      <c r="O6532" s="22">
        <v>4250</v>
      </c>
      <c r="P6532" s="22">
        <v>3966</v>
      </c>
      <c r="Q6532" s="22">
        <v>1</v>
      </c>
      <c r="R6532" s="23">
        <v>8217</v>
      </c>
      <c r="S6532" s="130">
        <f>IFERROR(Table1[[#This Row],[Female Voters]]/Table1[[#This Row],[Female Population]],"0.0%")</f>
        <v>0.79610201790607205</v>
      </c>
      <c r="T6532" s="130">
        <f>IFERROR(Table1[[#This Row],[Male Voters]]/Table1[[#This Row],[Male Population]],"0.0%")</f>
        <v>0.81137013207798603</v>
      </c>
      <c r="U6532" s="130">
        <f>IFERROR(Table1[[#This Row],[Total Voters]]/Table1[[#This Row],[Total Population]],"0.0%")</f>
        <v>0.80346776259147368</v>
      </c>
      <c r="V6532" s="130">
        <f>IFERROR(Table1[[#This Row],[Female Ballots]]/Table1[[#This Row],[Female Population]],"0.0%")</f>
        <v>0.72264706879555884</v>
      </c>
      <c r="W6532" s="130">
        <f>IFERROR(Table1[[#This Row],[Male Ballots]]/Table1[[#This Row],[Male Population]],"0.0%")</f>
        <v>0.74059699512572896</v>
      </c>
      <c r="X6532" s="130">
        <f>IFERROR(Table1[[#This Row],[Total Ballots]]/Table1[[#This Row],[Total Population]],"0.0%")</f>
        <v>0.73129093987750771</v>
      </c>
      <c r="Y6532" s="24">
        <f>Table1[[#This Row],[Female Ballots]]/Table1[[#This Row],[Female Voters]]</f>
        <v>0.90773173857325928</v>
      </c>
      <c r="Z6532" s="24">
        <f>Table1[[#This Row],[Male Ballots]]/Table1[[#This Row],[Male Voters]]</f>
        <v>0.91277330264672041</v>
      </c>
      <c r="AA6532" s="24">
        <f>Table1[[#This Row],[Total Ballots]]/Table1[[#This Row],[Total Voters]]</f>
        <v>0.91016836508639787</v>
      </c>
    </row>
    <row r="6533" spans="1:27" s="12" customFormat="1" x14ac:dyDescent="0.35">
      <c r="A6533" s="8" t="s">
        <v>54</v>
      </c>
      <c r="B6533" s="17">
        <v>2012</v>
      </c>
      <c r="C6533" s="17" t="s">
        <v>82</v>
      </c>
      <c r="D6533" s="17"/>
      <c r="E6533" s="35" t="s">
        <v>74</v>
      </c>
      <c r="F6533" s="34" t="s">
        <v>78</v>
      </c>
      <c r="G6533" s="9" t="s">
        <v>79</v>
      </c>
      <c r="H6533" s="10">
        <v>27967.0088</v>
      </c>
      <c r="I6533" s="10">
        <v>29632.010600000001</v>
      </c>
      <c r="J6533" s="10">
        <v>57599.013399999996</v>
      </c>
      <c r="K6533" s="10">
        <v>20219</v>
      </c>
      <c r="L6533" s="10">
        <v>18070</v>
      </c>
      <c r="M6533" s="10">
        <v>43</v>
      </c>
      <c r="N6533" s="10">
        <v>38332</v>
      </c>
      <c r="O6533" s="10">
        <v>15585</v>
      </c>
      <c r="P6533" s="10">
        <v>13646</v>
      </c>
      <c r="Q6533" s="10">
        <v>28</v>
      </c>
      <c r="R6533" s="11">
        <v>29259</v>
      </c>
      <c r="S6533" s="130">
        <f>IFERROR(Table1[[#This Row],[Female Voters]]/Table1[[#This Row],[Female Population]],"0.0%")</f>
        <v>0.72295897443276091</v>
      </c>
      <c r="T6533" s="130">
        <f>IFERROR(Table1[[#This Row],[Male Voters]]/Table1[[#This Row],[Male Population]],"0.0%")</f>
        <v>0.60981349675948071</v>
      </c>
      <c r="U6533" s="130">
        <f>IFERROR(Table1[[#This Row],[Total Voters]]/Table1[[#This Row],[Total Population]],"0.0%")</f>
        <v>0.66549751006672631</v>
      </c>
      <c r="V6533" s="130">
        <f>IFERROR(Table1[[#This Row],[Female Ballots]]/Table1[[#This Row],[Female Population]],"0.0%")</f>
        <v>0.55726374284260249</v>
      </c>
      <c r="W6533" s="130">
        <f>IFERROR(Table1[[#This Row],[Male Ballots]]/Table1[[#This Row],[Male Population]],"0.0%")</f>
        <v>0.46051549401106112</v>
      </c>
      <c r="X6533" s="130">
        <f>IFERROR(Table1[[#This Row],[Total Ballots]]/Table1[[#This Row],[Total Population]],"0.0%")</f>
        <v>0.50797745087765689</v>
      </c>
      <c r="Y6533" s="24">
        <f>Table1[[#This Row],[Female Ballots]]/Table1[[#This Row],[Female Voters]]</f>
        <v>0.77080963450220086</v>
      </c>
      <c r="Z6533" s="24">
        <f>Table1[[#This Row],[Male Ballots]]/Table1[[#This Row],[Male Voters]]</f>
        <v>0.75517432208079693</v>
      </c>
      <c r="AA6533" s="24">
        <f>Table1[[#This Row],[Total Ballots]]/Table1[[#This Row],[Total Voters]]</f>
        <v>0.76330481060210786</v>
      </c>
    </row>
    <row r="6534" spans="1:27" s="12" customFormat="1" x14ac:dyDescent="0.35">
      <c r="A6534" s="19" t="s">
        <v>54</v>
      </c>
      <c r="B6534" s="20">
        <v>2012</v>
      </c>
      <c r="C6534" s="17" t="s">
        <v>82</v>
      </c>
      <c r="D6534" s="20"/>
      <c r="E6534" s="37" t="s">
        <v>74</v>
      </c>
      <c r="F6534" s="34" t="s">
        <v>78</v>
      </c>
      <c r="G6534" s="21" t="s">
        <v>62</v>
      </c>
      <c r="H6534" s="22">
        <v>2744.0002000000004</v>
      </c>
      <c r="I6534" s="22">
        <v>3277.0012000000006</v>
      </c>
      <c r="J6534" s="22">
        <v>6021.001400000001</v>
      </c>
      <c r="K6534" s="31">
        <v>1667</v>
      </c>
      <c r="L6534" s="31">
        <v>1615</v>
      </c>
      <c r="M6534" s="31">
        <v>12</v>
      </c>
      <c r="N6534" s="31">
        <v>3294</v>
      </c>
      <c r="O6534" s="22">
        <v>828</v>
      </c>
      <c r="P6534" s="22">
        <v>693</v>
      </c>
      <c r="Q6534" s="22">
        <v>4</v>
      </c>
      <c r="R6534" s="23">
        <v>1525</v>
      </c>
      <c r="S6534" s="130">
        <f>IFERROR(Table1[[#This Row],[Female Voters]]/Table1[[#This Row],[Female Population]],"0.0%")</f>
        <v>0.60750724435078385</v>
      </c>
      <c r="T6534" s="130">
        <f>IFERROR(Table1[[#This Row],[Male Voters]]/Table1[[#This Row],[Male Population]],"0.0%")</f>
        <v>0.49282862636730179</v>
      </c>
      <c r="U6534" s="130">
        <f>IFERROR(Table1[[#This Row],[Total Voters]]/Table1[[#This Row],[Total Population]],"0.0%")</f>
        <v>0.54708507458576561</v>
      </c>
      <c r="V6534" s="130">
        <f>IFERROR(Table1[[#This Row],[Female Ballots]]/Table1[[#This Row],[Female Population]],"0.0%")</f>
        <v>0.30174924914364071</v>
      </c>
      <c r="W6534" s="130">
        <f>IFERROR(Table1[[#This Row],[Male Ballots]]/Table1[[#This Row],[Male Population]],"0.0%")</f>
        <v>0.21147383162386388</v>
      </c>
      <c r="X6534" s="130">
        <f>IFERROR(Table1[[#This Row],[Total Ballots]]/Table1[[#This Row],[Total Population]],"0.0%")</f>
        <v>0.25328012712303966</v>
      </c>
      <c r="Y6534" s="24">
        <f>Table1[[#This Row],[Female Ballots]]/Table1[[#This Row],[Female Voters]]</f>
        <v>0.49670065986802642</v>
      </c>
      <c r="Z6534" s="24">
        <f>Table1[[#This Row],[Male Ballots]]/Table1[[#This Row],[Male Voters]]</f>
        <v>0.42910216718266253</v>
      </c>
      <c r="AA6534" s="24">
        <f>Table1[[#This Row],[Total Ballots]]/Table1[[#This Row],[Total Voters]]</f>
        <v>0.46296296296296297</v>
      </c>
    </row>
    <row r="6535" spans="1:27" s="12" customFormat="1" x14ac:dyDescent="0.35">
      <c r="A6535" s="19" t="s">
        <v>54</v>
      </c>
      <c r="B6535" s="20">
        <v>2012</v>
      </c>
      <c r="C6535" s="17" t="s">
        <v>82</v>
      </c>
      <c r="D6535" s="20"/>
      <c r="E6535" s="37" t="s">
        <v>74</v>
      </c>
      <c r="F6535" s="34" t="s">
        <v>78</v>
      </c>
      <c r="G6535" s="21" t="s">
        <v>63</v>
      </c>
      <c r="H6535" s="22">
        <v>3867.0010000000002</v>
      </c>
      <c r="I6535" s="22">
        <v>4674.0020000000004</v>
      </c>
      <c r="J6535" s="22">
        <v>8541.0020000000004</v>
      </c>
      <c r="K6535" s="31">
        <v>2480</v>
      </c>
      <c r="L6535" s="31">
        <v>2101</v>
      </c>
      <c r="M6535" s="31">
        <v>4</v>
      </c>
      <c r="N6535" s="31">
        <v>4585</v>
      </c>
      <c r="O6535" s="22">
        <v>1452</v>
      </c>
      <c r="P6535" s="22">
        <v>1130</v>
      </c>
      <c r="Q6535" s="22">
        <v>4</v>
      </c>
      <c r="R6535" s="23">
        <v>2586</v>
      </c>
      <c r="S6535" s="130">
        <f>IFERROR(Table1[[#This Row],[Female Voters]]/Table1[[#This Row],[Female Population]],"0.0%")</f>
        <v>0.64132385794573099</v>
      </c>
      <c r="T6535" s="130">
        <f>IFERROR(Table1[[#This Row],[Male Voters]]/Table1[[#This Row],[Male Population]],"0.0%")</f>
        <v>0.44950772378788023</v>
      </c>
      <c r="U6535" s="130">
        <f>IFERROR(Table1[[#This Row],[Total Voters]]/Table1[[#This Row],[Total Population]],"0.0%")</f>
        <v>0.53682226043267522</v>
      </c>
      <c r="V6535" s="130">
        <f>IFERROR(Table1[[#This Row],[Female Ballots]]/Table1[[#This Row],[Female Population]],"0.0%")</f>
        <v>0.37548477489403287</v>
      </c>
      <c r="W6535" s="130">
        <f>IFERROR(Table1[[#This Row],[Male Ballots]]/Table1[[#This Row],[Male Population]],"0.0%")</f>
        <v>0.2417628404951474</v>
      </c>
      <c r="X6535" s="130">
        <f>IFERROR(Table1[[#This Row],[Total Ballots]]/Table1[[#This Row],[Total Population]],"0.0%")</f>
        <v>0.30277477982091561</v>
      </c>
      <c r="Y6535" s="24">
        <f>Table1[[#This Row],[Female Ballots]]/Table1[[#This Row],[Female Voters]]</f>
        <v>0.5854838709677419</v>
      </c>
      <c r="Z6535" s="24">
        <f>Table1[[#This Row],[Male Ballots]]/Table1[[#This Row],[Male Voters]]</f>
        <v>0.53783912422655877</v>
      </c>
      <c r="AA6535" s="24">
        <f>Table1[[#This Row],[Total Ballots]]/Table1[[#This Row],[Total Voters]]</f>
        <v>0.56401308615049073</v>
      </c>
    </row>
    <row r="6536" spans="1:27" s="12" customFormat="1" x14ac:dyDescent="0.35">
      <c r="A6536" s="19" t="s">
        <v>54</v>
      </c>
      <c r="B6536" s="20">
        <v>2012</v>
      </c>
      <c r="C6536" s="17" t="s">
        <v>82</v>
      </c>
      <c r="D6536" s="20"/>
      <c r="E6536" s="37" t="s">
        <v>74</v>
      </c>
      <c r="F6536" s="34" t="s">
        <v>78</v>
      </c>
      <c r="G6536" s="21" t="s">
        <v>64</v>
      </c>
      <c r="H6536" s="22">
        <v>4000.002</v>
      </c>
      <c r="I6536" s="22">
        <v>4687.0020000000004</v>
      </c>
      <c r="J6536" s="22">
        <v>8687.0020000000004</v>
      </c>
      <c r="K6536" s="31">
        <v>2488</v>
      </c>
      <c r="L6536" s="31">
        <v>2227</v>
      </c>
      <c r="M6536" s="31">
        <v>6</v>
      </c>
      <c r="N6536" s="31">
        <v>4721</v>
      </c>
      <c r="O6536" s="22">
        <v>1692</v>
      </c>
      <c r="P6536" s="22">
        <v>1456</v>
      </c>
      <c r="Q6536" s="22">
        <v>4</v>
      </c>
      <c r="R6536" s="23">
        <v>3152</v>
      </c>
      <c r="S6536" s="130">
        <f>IFERROR(Table1[[#This Row],[Female Voters]]/Table1[[#This Row],[Female Population]],"0.0%")</f>
        <v>0.62199968900015545</v>
      </c>
      <c r="T6536" s="130">
        <f>IFERROR(Table1[[#This Row],[Male Voters]]/Table1[[#This Row],[Male Population]],"0.0%")</f>
        <v>0.47514381261198518</v>
      </c>
      <c r="U6536" s="130">
        <f>IFERROR(Table1[[#This Row],[Total Voters]]/Table1[[#This Row],[Total Population]],"0.0%")</f>
        <v>0.54345561334048265</v>
      </c>
      <c r="V6536" s="130">
        <f>IFERROR(Table1[[#This Row],[Female Ballots]]/Table1[[#This Row],[Female Population]],"0.0%")</f>
        <v>0.42299978850010578</v>
      </c>
      <c r="W6536" s="130">
        <f>IFERROR(Table1[[#This Row],[Male Ballots]]/Table1[[#This Row],[Male Population]],"0.0%")</f>
        <v>0.31064633640011247</v>
      </c>
      <c r="X6536" s="130">
        <f>IFERROR(Table1[[#This Row],[Total Ballots]]/Table1[[#This Row],[Total Population]],"0.0%")</f>
        <v>0.36284094328515176</v>
      </c>
      <c r="Y6536" s="24">
        <f>Table1[[#This Row],[Female Ballots]]/Table1[[#This Row],[Female Voters]]</f>
        <v>0.680064308681672</v>
      </c>
      <c r="Z6536" s="24">
        <f>Table1[[#This Row],[Male Ballots]]/Table1[[#This Row],[Male Voters]]</f>
        <v>0.65379434216434662</v>
      </c>
      <c r="AA6536" s="24">
        <f>Table1[[#This Row],[Total Ballots]]/Table1[[#This Row],[Total Voters]]</f>
        <v>0.66765515780554963</v>
      </c>
    </row>
    <row r="6537" spans="1:27" s="12" customFormat="1" x14ac:dyDescent="0.35">
      <c r="A6537" s="19" t="s">
        <v>54</v>
      </c>
      <c r="B6537" s="20">
        <v>2012</v>
      </c>
      <c r="C6537" s="17" t="s">
        <v>82</v>
      </c>
      <c r="D6537" s="20"/>
      <c r="E6537" s="37" t="s">
        <v>74</v>
      </c>
      <c r="F6537" s="34" t="s">
        <v>78</v>
      </c>
      <c r="G6537" s="21" t="s">
        <v>65</v>
      </c>
      <c r="H6537" s="22">
        <v>5095.0020000000004</v>
      </c>
      <c r="I6537" s="22">
        <v>5376.0020000000004</v>
      </c>
      <c r="J6537" s="22">
        <v>10471.002</v>
      </c>
      <c r="K6537" s="31">
        <v>3491</v>
      </c>
      <c r="L6537" s="31">
        <v>3086</v>
      </c>
      <c r="M6537" s="31">
        <v>8</v>
      </c>
      <c r="N6537" s="31">
        <v>6585</v>
      </c>
      <c r="O6537" s="22">
        <v>2681</v>
      </c>
      <c r="P6537" s="22">
        <v>2355</v>
      </c>
      <c r="Q6537" s="22">
        <v>7</v>
      </c>
      <c r="R6537" s="23">
        <v>5043</v>
      </c>
      <c r="S6537" s="130">
        <f>IFERROR(Table1[[#This Row],[Female Voters]]/Table1[[#This Row],[Female Population]],"0.0%")</f>
        <v>0.68518128157751457</v>
      </c>
      <c r="T6537" s="130">
        <f>IFERROR(Table1[[#This Row],[Male Voters]]/Table1[[#This Row],[Male Population]],"0.0%")</f>
        <v>0.57403252454147147</v>
      </c>
      <c r="U6537" s="130">
        <f>IFERROR(Table1[[#This Row],[Total Voters]]/Table1[[#This Row],[Total Population]],"0.0%")</f>
        <v>0.62887964303702737</v>
      </c>
      <c r="V6537" s="130">
        <f>IFERROR(Table1[[#This Row],[Female Ballots]]/Table1[[#This Row],[Female Population]],"0.0%")</f>
        <v>0.52620195242317858</v>
      </c>
      <c r="W6537" s="130">
        <f>IFERROR(Table1[[#This Row],[Male Ballots]]/Table1[[#This Row],[Male Population]],"0.0%")</f>
        <v>0.43805787274632707</v>
      </c>
      <c r="X6537" s="130">
        <f>IFERROR(Table1[[#This Row],[Total Ballots]]/Table1[[#This Row],[Total Population]],"0.0%")</f>
        <v>0.48161579951947292</v>
      </c>
      <c r="Y6537" s="24">
        <f>Table1[[#This Row],[Female Ballots]]/Table1[[#This Row],[Female Voters]]</f>
        <v>0.76797479232311661</v>
      </c>
      <c r="Z6537" s="24">
        <f>Table1[[#This Row],[Male Ballots]]/Table1[[#This Row],[Male Voters]]</f>
        <v>0.76312378483473753</v>
      </c>
      <c r="AA6537" s="24">
        <f>Table1[[#This Row],[Total Ballots]]/Table1[[#This Row],[Total Voters]]</f>
        <v>0.76583143507972662</v>
      </c>
    </row>
    <row r="6538" spans="1:27" s="12" customFormat="1" x14ac:dyDescent="0.35">
      <c r="A6538" s="19" t="s">
        <v>54</v>
      </c>
      <c r="B6538" s="20">
        <v>2012</v>
      </c>
      <c r="C6538" s="17" t="s">
        <v>82</v>
      </c>
      <c r="D6538" s="20"/>
      <c r="E6538" s="37" t="s">
        <v>74</v>
      </c>
      <c r="F6538" s="34" t="s">
        <v>78</v>
      </c>
      <c r="G6538" s="21" t="s">
        <v>66</v>
      </c>
      <c r="H6538" s="22">
        <v>5523.0020000000004</v>
      </c>
      <c r="I6538" s="22">
        <v>5505.0020000000004</v>
      </c>
      <c r="J6538" s="22">
        <v>11028.003000000001</v>
      </c>
      <c r="K6538" s="31">
        <v>4478</v>
      </c>
      <c r="L6538" s="31">
        <v>4021</v>
      </c>
      <c r="M6538" s="31">
        <v>6</v>
      </c>
      <c r="N6538" s="31">
        <v>8505</v>
      </c>
      <c r="O6538" s="22">
        <v>3900</v>
      </c>
      <c r="P6538" s="22">
        <v>3484</v>
      </c>
      <c r="Q6538" s="22">
        <v>3</v>
      </c>
      <c r="R6538" s="23">
        <v>7387</v>
      </c>
      <c r="S6538" s="130">
        <f>IFERROR(Table1[[#This Row],[Female Voters]]/Table1[[#This Row],[Female Population]],"0.0%")</f>
        <v>0.81079094304148358</v>
      </c>
      <c r="T6538" s="130">
        <f>IFERROR(Table1[[#This Row],[Male Voters]]/Table1[[#This Row],[Male Population]],"0.0%")</f>
        <v>0.73042661928188213</v>
      </c>
      <c r="U6538" s="130">
        <f>IFERROR(Table1[[#This Row],[Total Voters]]/Table1[[#This Row],[Total Population]],"0.0%")</f>
        <v>0.77121850619735954</v>
      </c>
      <c r="V6538" s="130">
        <f>IFERROR(Table1[[#This Row],[Female Ballots]]/Table1[[#This Row],[Female Population]],"0.0%")</f>
        <v>0.70613771278735726</v>
      </c>
      <c r="W6538" s="130">
        <f>IFERROR(Table1[[#This Row],[Male Ballots]]/Table1[[#This Row],[Male Population]],"0.0%")</f>
        <v>0.63287897079783073</v>
      </c>
      <c r="X6538" s="130">
        <f>IFERROR(Table1[[#This Row],[Total Ballots]]/Table1[[#This Row],[Total Population]],"0.0%")</f>
        <v>0.66984022401880006</v>
      </c>
      <c r="Y6538" s="24">
        <f>Table1[[#This Row],[Female Ballots]]/Table1[[#This Row],[Female Voters]]</f>
        <v>0.87092451987494413</v>
      </c>
      <c r="Z6538" s="24">
        <f>Table1[[#This Row],[Male Ballots]]/Table1[[#This Row],[Male Voters]]</f>
        <v>0.86645113155931364</v>
      </c>
      <c r="AA6538" s="24">
        <f>Table1[[#This Row],[Total Ballots]]/Table1[[#This Row],[Total Voters]]</f>
        <v>0.86854791299235745</v>
      </c>
    </row>
    <row r="6539" spans="1:27" s="12" customFormat="1" x14ac:dyDescent="0.35">
      <c r="A6539" s="19" t="s">
        <v>54</v>
      </c>
      <c r="B6539" s="20">
        <v>2012</v>
      </c>
      <c r="C6539" s="17" t="s">
        <v>82</v>
      </c>
      <c r="D6539" s="20"/>
      <c r="E6539" s="37" t="s">
        <v>74</v>
      </c>
      <c r="F6539" s="34" t="s">
        <v>78</v>
      </c>
      <c r="G6539" s="21" t="s">
        <v>67</v>
      </c>
      <c r="H6539" s="22">
        <v>6738.0016000000005</v>
      </c>
      <c r="I6539" s="22">
        <v>6113.0014000000001</v>
      </c>
      <c r="J6539" s="22">
        <v>12851.003000000001</v>
      </c>
      <c r="K6539" s="31">
        <v>5615</v>
      </c>
      <c r="L6539" s="31">
        <v>5020</v>
      </c>
      <c r="M6539" s="31">
        <v>7</v>
      </c>
      <c r="N6539" s="31">
        <v>10642</v>
      </c>
      <c r="O6539" s="22">
        <v>5032</v>
      </c>
      <c r="P6539" s="22">
        <v>4528</v>
      </c>
      <c r="Q6539" s="22">
        <v>6</v>
      </c>
      <c r="R6539" s="23">
        <v>9566</v>
      </c>
      <c r="S6539" s="130">
        <f>IFERROR(Table1[[#This Row],[Female Voters]]/Table1[[#This Row],[Female Population]],"0.0%")</f>
        <v>0.83333313545072463</v>
      </c>
      <c r="T6539" s="130">
        <f>IFERROR(Table1[[#This Row],[Male Voters]]/Table1[[#This Row],[Male Population]],"0.0%")</f>
        <v>0.8212005317060781</v>
      </c>
      <c r="U6539" s="130">
        <f>IFERROR(Table1[[#This Row],[Total Voters]]/Table1[[#This Row],[Total Population]],"0.0%")</f>
        <v>0.82810656880245059</v>
      </c>
      <c r="V6539" s="130">
        <f>IFERROR(Table1[[#This Row],[Female Ballots]]/Table1[[#This Row],[Female Population]],"0.0%")</f>
        <v>0.74680896484203851</v>
      </c>
      <c r="W6539" s="130">
        <f>IFERROR(Table1[[#This Row],[Male Ballots]]/Table1[[#This Row],[Male Population]],"0.0%")</f>
        <v>0.74071633616835098</v>
      </c>
      <c r="X6539" s="130">
        <f>IFERROR(Table1[[#This Row],[Total Ballots]]/Table1[[#This Row],[Total Population]],"0.0%")</f>
        <v>0.74437769565535072</v>
      </c>
      <c r="Y6539" s="24">
        <f>Table1[[#This Row],[Female Ballots]]/Table1[[#This Row],[Female Voters]]</f>
        <v>0.89617097061442563</v>
      </c>
      <c r="Z6539" s="24">
        <f>Table1[[#This Row],[Male Ballots]]/Table1[[#This Row],[Male Voters]]</f>
        <v>0.90199203187250998</v>
      </c>
      <c r="AA6539" s="24">
        <f>Table1[[#This Row],[Total Ballots]]/Table1[[#This Row],[Total Voters]]</f>
        <v>0.8988911858673182</v>
      </c>
    </row>
    <row r="6540" spans="1:27" s="12" customFormat="1" x14ac:dyDescent="0.35">
      <c r="A6540" s="8" t="s">
        <v>30</v>
      </c>
      <c r="B6540" s="17">
        <v>2012</v>
      </c>
      <c r="C6540" s="17" t="s">
        <v>82</v>
      </c>
      <c r="D6540" s="17"/>
      <c r="E6540" s="35" t="s">
        <v>74</v>
      </c>
      <c r="F6540" s="34" t="s">
        <v>78</v>
      </c>
      <c r="G6540" s="9" t="s">
        <v>79</v>
      </c>
      <c r="H6540" s="10">
        <v>32464.978300000002</v>
      </c>
      <c r="I6540" s="10">
        <v>31358.016100000001</v>
      </c>
      <c r="J6540" s="10">
        <v>63822.995199999998</v>
      </c>
      <c r="K6540" s="10">
        <v>26501</v>
      </c>
      <c r="L6540" s="10">
        <v>23893</v>
      </c>
      <c r="M6540" s="10">
        <v>0</v>
      </c>
      <c r="N6540" s="10">
        <v>50394</v>
      </c>
      <c r="O6540" s="10">
        <v>22589</v>
      </c>
      <c r="P6540" s="10">
        <v>19873</v>
      </c>
      <c r="Q6540" s="10">
        <v>0</v>
      </c>
      <c r="R6540" s="11">
        <v>42462</v>
      </c>
      <c r="S6540" s="130">
        <f>IFERROR(Table1[[#This Row],[Female Voters]]/Table1[[#This Row],[Female Population]],"0.0%")</f>
        <v>0.81629501659023129</v>
      </c>
      <c r="T6540" s="130">
        <f>IFERROR(Table1[[#This Row],[Male Voters]]/Table1[[#This Row],[Male Population]],"0.0%")</f>
        <v>0.76194233473845308</v>
      </c>
      <c r="U6540" s="130">
        <f>IFERROR(Table1[[#This Row],[Total Voters]]/Table1[[#This Row],[Total Population]],"0.0%")</f>
        <v>0.78959001911586879</v>
      </c>
      <c r="V6540" s="130">
        <f>IFERROR(Table1[[#This Row],[Female Ballots]]/Table1[[#This Row],[Female Population]],"0.0%")</f>
        <v>0.69579593712526822</v>
      </c>
      <c r="W6540" s="130">
        <f>IFERROR(Table1[[#This Row],[Male Ballots]]/Table1[[#This Row],[Male Population]],"0.0%")</f>
        <v>0.63374544922183385</v>
      </c>
      <c r="X6540" s="130">
        <f>IFERROR(Table1[[#This Row],[Total Ballots]]/Table1[[#This Row],[Total Population]],"0.0%")</f>
        <v>0.66530879453304004</v>
      </c>
      <c r="Y6540" s="24">
        <f>Table1[[#This Row],[Female Ballots]]/Table1[[#This Row],[Female Voters]]</f>
        <v>0.85238292894607748</v>
      </c>
      <c r="Z6540" s="24">
        <f>Table1[[#This Row],[Male Ballots]]/Table1[[#This Row],[Male Voters]]</f>
        <v>0.83174988490352819</v>
      </c>
      <c r="AA6540" s="24">
        <f>Table1[[#This Row],[Total Ballots]]/Table1[[#This Row],[Total Voters]]</f>
        <v>0.84260030956066201</v>
      </c>
    </row>
    <row r="6541" spans="1:27" s="12" customFormat="1" x14ac:dyDescent="0.35">
      <c r="A6541" s="19" t="s">
        <v>30</v>
      </c>
      <c r="B6541" s="20">
        <v>2012</v>
      </c>
      <c r="C6541" s="17" t="s">
        <v>82</v>
      </c>
      <c r="D6541" s="20"/>
      <c r="E6541" s="37" t="s">
        <v>74</v>
      </c>
      <c r="F6541" s="34" t="s">
        <v>78</v>
      </c>
      <c r="G6541" s="21" t="s">
        <v>62</v>
      </c>
      <c r="H6541" s="22">
        <v>3019.0128999999997</v>
      </c>
      <c r="I6541" s="22">
        <v>3829.0362999999998</v>
      </c>
      <c r="J6541" s="22">
        <v>6848.0492000000004</v>
      </c>
      <c r="K6541" s="31">
        <v>2042</v>
      </c>
      <c r="L6541" s="31">
        <v>1886</v>
      </c>
      <c r="M6541" s="31"/>
      <c r="N6541" s="31">
        <v>3928</v>
      </c>
      <c r="O6541" s="22">
        <v>1279</v>
      </c>
      <c r="P6541" s="22">
        <v>1094</v>
      </c>
      <c r="Q6541" s="22"/>
      <c r="R6541" s="23">
        <v>2373</v>
      </c>
      <c r="S6541" s="130">
        <f>IFERROR(Table1[[#This Row],[Female Voters]]/Table1[[#This Row],[Female Population]],"0.0%")</f>
        <v>0.67638001811784254</v>
      </c>
      <c r="T6541" s="130">
        <f>IFERROR(Table1[[#This Row],[Male Voters]]/Table1[[#This Row],[Male Population]],"0.0%")</f>
        <v>0.49255213380975266</v>
      </c>
      <c r="U6541" s="130">
        <f>IFERROR(Table1[[#This Row],[Total Voters]]/Table1[[#This Row],[Total Population]],"0.0%")</f>
        <v>0.57359400980939212</v>
      </c>
      <c r="V6541" s="130">
        <f>IFERROR(Table1[[#This Row],[Female Ballots]]/Table1[[#This Row],[Female Population]],"0.0%")</f>
        <v>0.42364840507968687</v>
      </c>
      <c r="W6541" s="130">
        <f>IFERROR(Table1[[#This Row],[Male Ballots]]/Table1[[#This Row],[Male Population]],"0.0%")</f>
        <v>0.2857115770879477</v>
      </c>
      <c r="X6541" s="130">
        <f>IFERROR(Table1[[#This Row],[Total Ballots]]/Table1[[#This Row],[Total Population]],"0.0%")</f>
        <v>0.34652204309513429</v>
      </c>
      <c r="Y6541" s="24">
        <f>Table1[[#This Row],[Female Ballots]]/Table1[[#This Row],[Female Voters]]</f>
        <v>0.62634671890303628</v>
      </c>
      <c r="Z6541" s="24">
        <f>Table1[[#This Row],[Male Ballots]]/Table1[[#This Row],[Male Voters]]</f>
        <v>0.58006362672322376</v>
      </c>
      <c r="AA6541" s="24">
        <f>Table1[[#This Row],[Total Ballots]]/Table1[[#This Row],[Total Voters]]</f>
        <v>0.60412423625254585</v>
      </c>
    </row>
    <row r="6542" spans="1:27" s="12" customFormat="1" x14ac:dyDescent="0.35">
      <c r="A6542" s="19" t="s">
        <v>30</v>
      </c>
      <c r="B6542" s="20">
        <v>2012</v>
      </c>
      <c r="C6542" s="17" t="s">
        <v>82</v>
      </c>
      <c r="D6542" s="20"/>
      <c r="E6542" s="37" t="s">
        <v>74</v>
      </c>
      <c r="F6542" s="34" t="s">
        <v>78</v>
      </c>
      <c r="G6542" s="21" t="s">
        <v>63</v>
      </c>
      <c r="H6542" s="22">
        <v>4516.0069999999996</v>
      </c>
      <c r="I6542" s="22">
        <v>5009.0140000000001</v>
      </c>
      <c r="J6542" s="22">
        <v>9525.0210000000006</v>
      </c>
      <c r="K6542" s="31">
        <v>3105</v>
      </c>
      <c r="L6542" s="31">
        <v>2725</v>
      </c>
      <c r="M6542" s="31"/>
      <c r="N6542" s="31">
        <v>5830</v>
      </c>
      <c r="O6542" s="22">
        <v>2058</v>
      </c>
      <c r="P6542" s="22">
        <v>1621</v>
      </c>
      <c r="Q6542" s="22"/>
      <c r="R6542" s="23">
        <v>3679</v>
      </c>
      <c r="S6542" s="130">
        <f>IFERROR(Table1[[#This Row],[Female Voters]]/Table1[[#This Row],[Female Population]],"0.0%")</f>
        <v>0.6875542929849312</v>
      </c>
      <c r="T6542" s="130">
        <f>IFERROR(Table1[[#This Row],[Male Voters]]/Table1[[#This Row],[Male Population]],"0.0%")</f>
        <v>0.54401924211032349</v>
      </c>
      <c r="U6542" s="130">
        <f>IFERROR(Table1[[#This Row],[Total Voters]]/Table1[[#This Row],[Total Population]],"0.0%")</f>
        <v>0.61207214136325783</v>
      </c>
      <c r="V6542" s="130">
        <f>IFERROR(Table1[[#This Row],[Female Ballots]]/Table1[[#This Row],[Female Population]],"0.0%")</f>
        <v>0.45571231399774187</v>
      </c>
      <c r="W6542" s="130">
        <f>IFERROR(Table1[[#This Row],[Male Ballots]]/Table1[[#This Row],[Male Population]],"0.0%")</f>
        <v>0.32361658402232457</v>
      </c>
      <c r="X6542" s="130">
        <f>IFERROR(Table1[[#This Row],[Total Ballots]]/Table1[[#This Row],[Total Population]],"0.0%")</f>
        <v>0.38624586759441265</v>
      </c>
      <c r="Y6542" s="24">
        <f>Table1[[#This Row],[Female Ballots]]/Table1[[#This Row],[Female Voters]]</f>
        <v>0.66280193236714979</v>
      </c>
      <c r="Z6542" s="24">
        <f>Table1[[#This Row],[Male Ballots]]/Table1[[#This Row],[Male Voters]]</f>
        <v>0.59486238532110092</v>
      </c>
      <c r="AA6542" s="24">
        <f>Table1[[#This Row],[Total Ballots]]/Table1[[#This Row],[Total Voters]]</f>
        <v>0.63104631217838769</v>
      </c>
    </row>
    <row r="6543" spans="1:27" s="12" customFormat="1" x14ac:dyDescent="0.35">
      <c r="A6543" s="19" t="s">
        <v>30</v>
      </c>
      <c r="B6543" s="20">
        <v>2012</v>
      </c>
      <c r="C6543" s="17" t="s">
        <v>82</v>
      </c>
      <c r="D6543" s="20"/>
      <c r="E6543" s="37" t="s">
        <v>74</v>
      </c>
      <c r="F6543" s="34" t="s">
        <v>78</v>
      </c>
      <c r="G6543" s="21" t="s">
        <v>64</v>
      </c>
      <c r="H6543" s="22">
        <v>4311.9989999999998</v>
      </c>
      <c r="I6543" s="22">
        <v>4257.0010000000002</v>
      </c>
      <c r="J6543" s="22">
        <v>8569</v>
      </c>
      <c r="K6543" s="31">
        <v>3011</v>
      </c>
      <c r="L6543" s="31">
        <v>2864</v>
      </c>
      <c r="M6543" s="31"/>
      <c r="N6543" s="31">
        <v>5875</v>
      </c>
      <c r="O6543" s="22">
        <v>2387</v>
      </c>
      <c r="P6543" s="22">
        <v>2158</v>
      </c>
      <c r="Q6543" s="22"/>
      <c r="R6543" s="23">
        <v>4545</v>
      </c>
      <c r="S6543" s="130">
        <f>IFERROR(Table1[[#This Row],[Female Voters]]/Table1[[#This Row],[Female Population]],"0.0%")</f>
        <v>0.6982840209378528</v>
      </c>
      <c r="T6543" s="130">
        <f>IFERROR(Table1[[#This Row],[Male Voters]]/Table1[[#This Row],[Male Population]],"0.0%")</f>
        <v>0.67277409613011596</v>
      </c>
      <c r="U6543" s="130">
        <f>IFERROR(Table1[[#This Row],[Total Voters]]/Table1[[#This Row],[Total Population]],"0.0%")</f>
        <v>0.68561092309487692</v>
      </c>
      <c r="V6543" s="130">
        <f>IFERROR(Table1[[#This Row],[Female Ballots]]/Table1[[#This Row],[Female Population]],"0.0%")</f>
        <v>0.55357155695073212</v>
      </c>
      <c r="W6543" s="130">
        <f>IFERROR(Table1[[#This Row],[Male Ballots]]/Table1[[#This Row],[Male Population]],"0.0%")</f>
        <v>0.5069296436622871</v>
      </c>
      <c r="X6543" s="130">
        <f>IFERROR(Table1[[#This Row],[Total Ballots]]/Table1[[#This Row],[Total Population]],"0.0%")</f>
        <v>0.5304002800793558</v>
      </c>
      <c r="Y6543" s="24">
        <f>Table1[[#This Row],[Female Ballots]]/Table1[[#This Row],[Female Voters]]</f>
        <v>0.79275988043839252</v>
      </c>
      <c r="Z6543" s="24">
        <f>Table1[[#This Row],[Male Ballots]]/Table1[[#This Row],[Male Voters]]</f>
        <v>0.75349162011173187</v>
      </c>
      <c r="AA6543" s="24">
        <f>Table1[[#This Row],[Total Ballots]]/Table1[[#This Row],[Total Voters]]</f>
        <v>0.77361702127659571</v>
      </c>
    </row>
    <row r="6544" spans="1:27" s="12" customFormat="1" x14ac:dyDescent="0.35">
      <c r="A6544" s="19" t="s">
        <v>30</v>
      </c>
      <c r="B6544" s="20">
        <v>2012</v>
      </c>
      <c r="C6544" s="17" t="s">
        <v>82</v>
      </c>
      <c r="D6544" s="20"/>
      <c r="E6544" s="37" t="s">
        <v>74</v>
      </c>
      <c r="F6544" s="34" t="s">
        <v>78</v>
      </c>
      <c r="G6544" s="21" t="s">
        <v>65</v>
      </c>
      <c r="H6544" s="22">
        <v>5492.9940000000006</v>
      </c>
      <c r="I6544" s="22">
        <v>4987.9949999999999</v>
      </c>
      <c r="J6544" s="22">
        <v>10480.99</v>
      </c>
      <c r="K6544" s="31">
        <v>4400</v>
      </c>
      <c r="L6544" s="31">
        <v>3940</v>
      </c>
      <c r="M6544" s="31"/>
      <c r="N6544" s="31">
        <v>8340</v>
      </c>
      <c r="O6544" s="22">
        <v>3792</v>
      </c>
      <c r="P6544" s="22">
        <v>3301</v>
      </c>
      <c r="Q6544" s="22"/>
      <c r="R6544" s="23">
        <v>7093</v>
      </c>
      <c r="S6544" s="130">
        <f>IFERROR(Table1[[#This Row],[Female Voters]]/Table1[[#This Row],[Female Population]],"0.0%")</f>
        <v>0.80102035429130258</v>
      </c>
      <c r="T6544" s="130">
        <f>IFERROR(Table1[[#This Row],[Male Voters]]/Table1[[#This Row],[Male Population]],"0.0%")</f>
        <v>0.7898965415963729</v>
      </c>
      <c r="U6544" s="130">
        <f>IFERROR(Table1[[#This Row],[Total Voters]]/Table1[[#This Row],[Total Population]],"0.0%")</f>
        <v>0.79572635791084623</v>
      </c>
      <c r="V6544" s="130">
        <f>IFERROR(Table1[[#This Row],[Female Ballots]]/Table1[[#This Row],[Female Population]],"0.0%")</f>
        <v>0.6903339053346863</v>
      </c>
      <c r="W6544" s="130">
        <f>IFERROR(Table1[[#This Row],[Male Ballots]]/Table1[[#This Row],[Male Population]],"0.0%")</f>
        <v>0.66178895528163117</v>
      </c>
      <c r="X6544" s="130">
        <f>IFERROR(Table1[[#This Row],[Total Ballots]]/Table1[[#This Row],[Total Population]],"0.0%")</f>
        <v>0.67674904756134679</v>
      </c>
      <c r="Y6544" s="24">
        <f>Table1[[#This Row],[Female Ballots]]/Table1[[#This Row],[Female Voters]]</f>
        <v>0.86181818181818182</v>
      </c>
      <c r="Z6544" s="24">
        <f>Table1[[#This Row],[Male Ballots]]/Table1[[#This Row],[Male Voters]]</f>
        <v>0.83781725888324876</v>
      </c>
      <c r="AA6544" s="24">
        <f>Table1[[#This Row],[Total Ballots]]/Table1[[#This Row],[Total Voters]]</f>
        <v>0.85047961630695446</v>
      </c>
    </row>
    <row r="6545" spans="1:27" s="12" customFormat="1" x14ac:dyDescent="0.35">
      <c r="A6545" s="19" t="s">
        <v>30</v>
      </c>
      <c r="B6545" s="20">
        <v>2012</v>
      </c>
      <c r="C6545" s="17" t="s">
        <v>82</v>
      </c>
      <c r="D6545" s="20"/>
      <c r="E6545" s="37" t="s">
        <v>74</v>
      </c>
      <c r="F6545" s="34" t="s">
        <v>78</v>
      </c>
      <c r="G6545" s="21" t="s">
        <v>66</v>
      </c>
      <c r="H6545" s="22">
        <v>6589.9870000000001</v>
      </c>
      <c r="I6545" s="22">
        <v>5766.99</v>
      </c>
      <c r="J6545" s="22">
        <v>12356.976999999999</v>
      </c>
      <c r="K6545" s="31">
        <v>6055</v>
      </c>
      <c r="L6545" s="31">
        <v>5140</v>
      </c>
      <c r="M6545" s="31"/>
      <c r="N6545" s="31">
        <v>11195</v>
      </c>
      <c r="O6545" s="22">
        <v>5661</v>
      </c>
      <c r="P6545" s="22">
        <v>4723</v>
      </c>
      <c r="Q6545" s="22"/>
      <c r="R6545" s="23">
        <v>10384</v>
      </c>
      <c r="S6545" s="130">
        <f>IFERROR(Table1[[#This Row],[Female Voters]]/Table1[[#This Row],[Female Population]],"0.0%")</f>
        <v>0.91881820100707334</v>
      </c>
      <c r="T6545" s="130">
        <f>IFERROR(Table1[[#This Row],[Male Voters]]/Table1[[#This Row],[Male Population]],"0.0%")</f>
        <v>0.89127950629357777</v>
      </c>
      <c r="U6545" s="130">
        <f>IFERROR(Table1[[#This Row],[Total Voters]]/Table1[[#This Row],[Total Population]],"0.0%")</f>
        <v>0.90596591706855167</v>
      </c>
      <c r="V6545" s="130">
        <f>IFERROR(Table1[[#This Row],[Female Ballots]]/Table1[[#This Row],[Female Population]],"0.0%")</f>
        <v>0.85903052616037023</v>
      </c>
      <c r="W6545" s="130">
        <f>IFERROR(Table1[[#This Row],[Male Ballots]]/Table1[[#This Row],[Male Population]],"0.0%")</f>
        <v>0.81897142183357352</v>
      </c>
      <c r="X6545" s="130">
        <f>IFERROR(Table1[[#This Row],[Total Ballots]]/Table1[[#This Row],[Total Population]],"0.0%")</f>
        <v>0.84033497836890048</v>
      </c>
      <c r="Y6545" s="24">
        <f>Table1[[#This Row],[Female Ballots]]/Table1[[#This Row],[Female Voters]]</f>
        <v>0.93492981007431875</v>
      </c>
      <c r="Z6545" s="24">
        <f>Table1[[#This Row],[Male Ballots]]/Table1[[#This Row],[Male Voters]]</f>
        <v>0.91887159533073925</v>
      </c>
      <c r="AA6545" s="24">
        <f>Table1[[#This Row],[Total Ballots]]/Table1[[#This Row],[Total Voters]]</f>
        <v>0.92755694506476105</v>
      </c>
    </row>
    <row r="6546" spans="1:27" s="12" customFormat="1" x14ac:dyDescent="0.35">
      <c r="A6546" s="19" t="s">
        <v>30</v>
      </c>
      <c r="B6546" s="20">
        <v>2012</v>
      </c>
      <c r="C6546" s="17" t="s">
        <v>82</v>
      </c>
      <c r="D6546" s="20"/>
      <c r="E6546" s="37" t="s">
        <v>74</v>
      </c>
      <c r="F6546" s="34" t="s">
        <v>78</v>
      </c>
      <c r="G6546" s="21" t="s">
        <v>67</v>
      </c>
      <c r="H6546" s="22">
        <v>8534.9784</v>
      </c>
      <c r="I6546" s="22">
        <v>7507.979800000001</v>
      </c>
      <c r="J6546" s="22">
        <v>16042.957999999999</v>
      </c>
      <c r="K6546" s="31">
        <v>7888</v>
      </c>
      <c r="L6546" s="31">
        <v>7338</v>
      </c>
      <c r="M6546" s="31"/>
      <c r="N6546" s="31">
        <v>15226</v>
      </c>
      <c r="O6546" s="22">
        <v>7412</v>
      </c>
      <c r="P6546" s="22">
        <v>6976</v>
      </c>
      <c r="Q6546" s="22"/>
      <c r="R6546" s="23">
        <v>14388</v>
      </c>
      <c r="S6546" s="130">
        <f>IFERROR(Table1[[#This Row],[Female Voters]]/Table1[[#This Row],[Female Population]],"0.0%")</f>
        <v>0.92419683217944637</v>
      </c>
      <c r="T6546" s="130">
        <f>IFERROR(Table1[[#This Row],[Male Voters]]/Table1[[#This Row],[Male Population]],"0.0%")</f>
        <v>0.97736011490068198</v>
      </c>
      <c r="U6546" s="130">
        <f>IFERROR(Table1[[#This Row],[Total Voters]]/Table1[[#This Row],[Total Population]],"0.0%")</f>
        <v>0.94907684729960651</v>
      </c>
      <c r="V6546" s="130">
        <f>IFERROR(Table1[[#This Row],[Female Ballots]]/Table1[[#This Row],[Female Population]],"0.0%")</f>
        <v>0.86842633368585909</v>
      </c>
      <c r="W6546" s="130">
        <f>IFERROR(Table1[[#This Row],[Male Ballots]]/Table1[[#This Row],[Male Population]],"0.0%")</f>
        <v>0.92914474809854963</v>
      </c>
      <c r="X6546" s="130">
        <f>IFERROR(Table1[[#This Row],[Total Ballots]]/Table1[[#This Row],[Total Population]],"0.0%")</f>
        <v>0.89684209109068302</v>
      </c>
      <c r="Y6546" s="24">
        <f>Table1[[#This Row],[Female Ballots]]/Table1[[#This Row],[Female Voters]]</f>
        <v>0.93965517241379315</v>
      </c>
      <c r="Z6546" s="24">
        <f>Table1[[#This Row],[Male Ballots]]/Table1[[#This Row],[Male Voters]]</f>
        <v>0.95066775688198424</v>
      </c>
      <c r="AA6546" s="24">
        <f>Table1[[#This Row],[Total Ballots]]/Table1[[#This Row],[Total Voters]]</f>
        <v>0.94496256403520296</v>
      </c>
    </row>
    <row r="6547" spans="1:27" s="12" customFormat="1" x14ac:dyDescent="0.35">
      <c r="A6547" s="8" t="s">
        <v>24</v>
      </c>
      <c r="B6547" s="17">
        <v>2012</v>
      </c>
      <c r="C6547" s="17" t="s">
        <v>82</v>
      </c>
      <c r="D6547" s="17"/>
      <c r="E6547" s="35" t="s">
        <v>73</v>
      </c>
      <c r="F6547" s="34" t="s">
        <v>78</v>
      </c>
      <c r="G6547" s="9" t="s">
        <v>79</v>
      </c>
      <c r="H6547" s="10">
        <v>13248.00614</v>
      </c>
      <c r="I6547" s="10">
        <v>12826.004800000001</v>
      </c>
      <c r="J6547" s="10">
        <v>26074.0085</v>
      </c>
      <c r="K6547" s="10">
        <v>11920</v>
      </c>
      <c r="L6547" s="10">
        <v>10857</v>
      </c>
      <c r="M6547" s="10">
        <v>3</v>
      </c>
      <c r="N6547" s="10">
        <v>22780</v>
      </c>
      <c r="O6547" s="10">
        <v>10651</v>
      </c>
      <c r="P6547" s="10">
        <v>9463</v>
      </c>
      <c r="Q6547" s="10">
        <v>3</v>
      </c>
      <c r="R6547" s="11">
        <v>20117</v>
      </c>
      <c r="S6547" s="130">
        <f>IFERROR(Table1[[#This Row],[Female Voters]]/Table1[[#This Row],[Female Population]],"0.0%")</f>
        <v>0.8997580370988566</v>
      </c>
      <c r="T6547" s="130">
        <f>IFERROR(Table1[[#This Row],[Male Voters]]/Table1[[#This Row],[Male Population]],"0.0%")</f>
        <v>0.84648338818647562</v>
      </c>
      <c r="U6547" s="130">
        <f>IFERROR(Table1[[#This Row],[Total Voters]]/Table1[[#This Row],[Total Population]],"0.0%")</f>
        <v>0.87366696992524184</v>
      </c>
      <c r="V6547" s="130">
        <f>IFERROR(Table1[[#This Row],[Female Ballots]]/Table1[[#This Row],[Female Population]],"0.0%")</f>
        <v>0.80397003801509415</v>
      </c>
      <c r="W6547" s="130">
        <f>IFERROR(Table1[[#This Row],[Male Ballots]]/Table1[[#This Row],[Male Population]],"0.0%")</f>
        <v>0.73779794624745498</v>
      </c>
      <c r="X6547" s="130">
        <f>IFERROR(Table1[[#This Row],[Total Ballots]]/Table1[[#This Row],[Total Population]],"0.0%")</f>
        <v>0.77153461079833585</v>
      </c>
      <c r="Y6547" s="24">
        <f>Table1[[#This Row],[Female Ballots]]/Table1[[#This Row],[Female Voters]]</f>
        <v>0.8935402684563758</v>
      </c>
      <c r="Z6547" s="24">
        <f>Table1[[#This Row],[Male Ballots]]/Table1[[#This Row],[Male Voters]]</f>
        <v>0.87160357373123332</v>
      </c>
      <c r="AA6547" s="24">
        <f>Table1[[#This Row],[Total Ballots]]/Table1[[#This Row],[Total Voters]]</f>
        <v>0.88309920983318702</v>
      </c>
    </row>
    <row r="6548" spans="1:27" s="12" customFormat="1" x14ac:dyDescent="0.35">
      <c r="A6548" s="19" t="s">
        <v>24</v>
      </c>
      <c r="B6548" s="20">
        <v>2012</v>
      </c>
      <c r="C6548" s="17" t="s">
        <v>82</v>
      </c>
      <c r="D6548" s="20"/>
      <c r="E6548" s="37" t="s">
        <v>73</v>
      </c>
      <c r="F6548" s="34" t="s">
        <v>78</v>
      </c>
      <c r="G6548" s="21" t="s">
        <v>62</v>
      </c>
      <c r="H6548" s="22">
        <v>690.00013999999999</v>
      </c>
      <c r="I6548" s="22">
        <v>823.00009999999997</v>
      </c>
      <c r="J6548" s="22">
        <v>1513.0001999999999</v>
      </c>
      <c r="K6548" s="31">
        <v>590</v>
      </c>
      <c r="L6548" s="31">
        <v>576</v>
      </c>
      <c r="M6548" s="31"/>
      <c r="N6548" s="31">
        <v>1166</v>
      </c>
      <c r="O6548" s="22">
        <v>403</v>
      </c>
      <c r="P6548" s="22">
        <v>344</v>
      </c>
      <c r="Q6548" s="22"/>
      <c r="R6548" s="23">
        <v>747</v>
      </c>
      <c r="S6548" s="130">
        <f>IFERROR(Table1[[#This Row],[Female Voters]]/Table1[[#This Row],[Female Population]],"0.0%")</f>
        <v>0.8550722902751875</v>
      </c>
      <c r="T6548" s="130">
        <f>IFERROR(Table1[[#This Row],[Male Voters]]/Table1[[#This Row],[Male Population]],"0.0%")</f>
        <v>0.69987840827722869</v>
      </c>
      <c r="U6548" s="130">
        <f>IFERROR(Table1[[#This Row],[Total Voters]]/Table1[[#This Row],[Total Population]],"0.0%")</f>
        <v>0.77065422727637445</v>
      </c>
      <c r="V6548" s="130">
        <f>IFERROR(Table1[[#This Row],[Female Ballots]]/Table1[[#This Row],[Female Population]],"0.0%")</f>
        <v>0.58405785251000097</v>
      </c>
      <c r="W6548" s="130">
        <f>IFERROR(Table1[[#This Row],[Male Ballots]]/Table1[[#This Row],[Male Population]],"0.0%")</f>
        <v>0.41798293827667821</v>
      </c>
      <c r="X6548" s="130">
        <f>IFERROR(Table1[[#This Row],[Total Ballots]]/Table1[[#This Row],[Total Population]],"0.0%")</f>
        <v>0.49372101867534451</v>
      </c>
      <c r="Y6548" s="24">
        <f>Table1[[#This Row],[Female Ballots]]/Table1[[#This Row],[Female Voters]]</f>
        <v>0.68305084745762712</v>
      </c>
      <c r="Z6548" s="24">
        <f>Table1[[#This Row],[Male Ballots]]/Table1[[#This Row],[Male Voters]]</f>
        <v>0.59722222222222221</v>
      </c>
      <c r="AA6548" s="24">
        <f>Table1[[#This Row],[Total Ballots]]/Table1[[#This Row],[Total Voters]]</f>
        <v>0.64065180102915953</v>
      </c>
    </row>
    <row r="6549" spans="1:27" s="12" customFormat="1" x14ac:dyDescent="0.35">
      <c r="A6549" s="19" t="s">
        <v>24</v>
      </c>
      <c r="B6549" s="20">
        <v>2012</v>
      </c>
      <c r="C6549" s="17" t="s">
        <v>82</v>
      </c>
      <c r="D6549" s="20"/>
      <c r="E6549" s="37" t="s">
        <v>73</v>
      </c>
      <c r="F6549" s="34" t="s">
        <v>78</v>
      </c>
      <c r="G6549" s="21" t="s">
        <v>63</v>
      </c>
      <c r="H6549" s="22">
        <v>1144.0003999999999</v>
      </c>
      <c r="I6549" s="22">
        <v>1244.0003999999999</v>
      </c>
      <c r="J6549" s="22">
        <v>2388</v>
      </c>
      <c r="K6549" s="31">
        <v>989</v>
      </c>
      <c r="L6549" s="31">
        <v>942</v>
      </c>
      <c r="M6549" s="31"/>
      <c r="N6549" s="31">
        <v>1931</v>
      </c>
      <c r="O6549" s="22">
        <v>716</v>
      </c>
      <c r="P6549" s="22">
        <v>616</v>
      </c>
      <c r="Q6549" s="22"/>
      <c r="R6549" s="23">
        <v>1332</v>
      </c>
      <c r="S6549" s="130">
        <f>IFERROR(Table1[[#This Row],[Female Voters]]/Table1[[#This Row],[Female Population]],"0.0%")</f>
        <v>0.86451018723420037</v>
      </c>
      <c r="T6549" s="130">
        <f>IFERROR(Table1[[#This Row],[Male Voters]]/Table1[[#This Row],[Male Population]],"0.0%")</f>
        <v>0.75723448320434628</v>
      </c>
      <c r="U6549" s="130">
        <f>IFERROR(Table1[[#This Row],[Total Voters]]/Table1[[#This Row],[Total Population]],"0.0%")</f>
        <v>0.80862646566164154</v>
      </c>
      <c r="V6549" s="130">
        <f>IFERROR(Table1[[#This Row],[Female Ballots]]/Table1[[#This Row],[Female Population]],"0.0%")</f>
        <v>0.62587390703709544</v>
      </c>
      <c r="W6549" s="130">
        <f>IFERROR(Table1[[#This Row],[Male Ballots]]/Table1[[#This Row],[Male Population]],"0.0%")</f>
        <v>0.49517668965379757</v>
      </c>
      <c r="X6549" s="130">
        <f>IFERROR(Table1[[#This Row],[Total Ballots]]/Table1[[#This Row],[Total Population]],"0.0%")</f>
        <v>0.55778894472361806</v>
      </c>
      <c r="Y6549" s="24">
        <f>Table1[[#This Row],[Female Ballots]]/Table1[[#This Row],[Female Voters]]</f>
        <v>0.72396359959555101</v>
      </c>
      <c r="Z6549" s="24">
        <f>Table1[[#This Row],[Male Ballots]]/Table1[[#This Row],[Male Voters]]</f>
        <v>0.65392781316348192</v>
      </c>
      <c r="AA6549" s="24">
        <f>Table1[[#This Row],[Total Ballots]]/Table1[[#This Row],[Total Voters]]</f>
        <v>0.68979803210771617</v>
      </c>
    </row>
    <row r="6550" spans="1:27" s="12" customFormat="1" x14ac:dyDescent="0.35">
      <c r="A6550" s="19" t="s">
        <v>24</v>
      </c>
      <c r="B6550" s="20">
        <v>2012</v>
      </c>
      <c r="C6550" s="17" t="s">
        <v>82</v>
      </c>
      <c r="D6550" s="20"/>
      <c r="E6550" s="37" t="s">
        <v>73</v>
      </c>
      <c r="F6550" s="34" t="s">
        <v>78</v>
      </c>
      <c r="G6550" s="21" t="s">
        <v>64</v>
      </c>
      <c r="H6550" s="22">
        <v>1351.0006000000001</v>
      </c>
      <c r="I6550" s="22">
        <v>1453.0003999999999</v>
      </c>
      <c r="J6550" s="22">
        <v>2804.0010000000002</v>
      </c>
      <c r="K6550" s="31">
        <v>1172</v>
      </c>
      <c r="L6550" s="31">
        <v>934</v>
      </c>
      <c r="M6550" s="31"/>
      <c r="N6550" s="31">
        <v>2106</v>
      </c>
      <c r="O6550" s="22">
        <v>959</v>
      </c>
      <c r="P6550" s="22">
        <v>731</v>
      </c>
      <c r="Q6550" s="22"/>
      <c r="R6550" s="23">
        <v>1690</v>
      </c>
      <c r="S6550" s="130">
        <f>IFERROR(Table1[[#This Row],[Female Voters]]/Table1[[#This Row],[Female Population]],"0.0%")</f>
        <v>0.86750516617091056</v>
      </c>
      <c r="T6550" s="130">
        <f>IFERROR(Table1[[#This Row],[Male Voters]]/Table1[[#This Row],[Male Population]],"0.0%")</f>
        <v>0.6428078065222832</v>
      </c>
      <c r="U6550" s="130">
        <f>IFERROR(Table1[[#This Row],[Total Voters]]/Table1[[#This Row],[Total Population]],"0.0%")</f>
        <v>0.75106963228615109</v>
      </c>
      <c r="V6550" s="130">
        <f>IFERROR(Table1[[#This Row],[Female Ballots]]/Table1[[#This Row],[Female Population]],"0.0%")</f>
        <v>0.70984424433268201</v>
      </c>
      <c r="W6550" s="130">
        <f>IFERROR(Table1[[#This Row],[Male Ballots]]/Table1[[#This Row],[Male Population]],"0.0%")</f>
        <v>0.50309690210684044</v>
      </c>
      <c r="X6550" s="130">
        <f>IFERROR(Table1[[#This Row],[Total Ballots]]/Table1[[#This Row],[Total Population]],"0.0%")</f>
        <v>0.60271019874814591</v>
      </c>
      <c r="Y6550" s="24">
        <f>Table1[[#This Row],[Female Ballots]]/Table1[[#This Row],[Female Voters]]</f>
        <v>0.81825938566552903</v>
      </c>
      <c r="Z6550" s="24">
        <f>Table1[[#This Row],[Male Ballots]]/Table1[[#This Row],[Male Voters]]</f>
        <v>0.78265524625267668</v>
      </c>
      <c r="AA6550" s="24">
        <f>Table1[[#This Row],[Total Ballots]]/Table1[[#This Row],[Total Voters]]</f>
        <v>0.80246913580246915</v>
      </c>
    </row>
    <row r="6551" spans="1:27" s="12" customFormat="1" x14ac:dyDescent="0.35">
      <c r="A6551" s="19" t="s">
        <v>24</v>
      </c>
      <c r="B6551" s="20">
        <v>2012</v>
      </c>
      <c r="C6551" s="17" t="s">
        <v>82</v>
      </c>
      <c r="D6551" s="20"/>
      <c r="E6551" s="37" t="s">
        <v>73</v>
      </c>
      <c r="F6551" s="34" t="s">
        <v>78</v>
      </c>
      <c r="G6551" s="21" t="s">
        <v>65</v>
      </c>
      <c r="H6551" s="22">
        <v>2228.0014000000001</v>
      </c>
      <c r="I6551" s="22">
        <v>2007.0003000000002</v>
      </c>
      <c r="J6551" s="22">
        <v>4235.0020000000004</v>
      </c>
      <c r="K6551" s="31">
        <v>1745</v>
      </c>
      <c r="L6551" s="31">
        <v>1449</v>
      </c>
      <c r="M6551" s="31">
        <v>1</v>
      </c>
      <c r="N6551" s="31">
        <v>3195</v>
      </c>
      <c r="O6551" s="22">
        <v>1518</v>
      </c>
      <c r="P6551" s="22">
        <v>1214</v>
      </c>
      <c r="Q6551" s="22">
        <v>1</v>
      </c>
      <c r="R6551" s="23">
        <v>2733</v>
      </c>
      <c r="S6551" s="130">
        <f>IFERROR(Table1[[#This Row],[Female Voters]]/Table1[[#This Row],[Female Population]],"0.0%")</f>
        <v>0.78321315237952716</v>
      </c>
      <c r="T6551" s="130">
        <f>IFERROR(Table1[[#This Row],[Male Voters]]/Table1[[#This Row],[Male Population]],"0.0%")</f>
        <v>0.72197298625216944</v>
      </c>
      <c r="U6551" s="130">
        <f>IFERROR(Table1[[#This Row],[Total Voters]]/Table1[[#This Row],[Total Population]],"0.0%")</f>
        <v>0.75442703450907456</v>
      </c>
      <c r="V6551" s="130">
        <f>IFERROR(Table1[[#This Row],[Female Ballots]]/Table1[[#This Row],[Female Population]],"0.0%")</f>
        <v>0.68132811765737666</v>
      </c>
      <c r="W6551" s="130">
        <f>IFERROR(Table1[[#This Row],[Male Ballots]]/Table1[[#This Row],[Male Population]],"0.0%")</f>
        <v>0.60488281939967814</v>
      </c>
      <c r="X6551" s="130">
        <f>IFERROR(Table1[[#This Row],[Total Ballots]]/Table1[[#This Row],[Total Population]],"0.0%")</f>
        <v>0.64533617693687029</v>
      </c>
      <c r="Y6551" s="24">
        <f>Table1[[#This Row],[Female Ballots]]/Table1[[#This Row],[Female Voters]]</f>
        <v>0.86991404011461315</v>
      </c>
      <c r="Z6551" s="24">
        <f>Table1[[#This Row],[Male Ballots]]/Table1[[#This Row],[Male Voters]]</f>
        <v>0.83781918564527258</v>
      </c>
      <c r="AA6551" s="24">
        <f>Table1[[#This Row],[Total Ballots]]/Table1[[#This Row],[Total Voters]]</f>
        <v>0.85539906103286389</v>
      </c>
    </row>
    <row r="6552" spans="1:27" s="12" customFormat="1" x14ac:dyDescent="0.35">
      <c r="A6552" s="19" t="s">
        <v>24</v>
      </c>
      <c r="B6552" s="20">
        <v>2012</v>
      </c>
      <c r="C6552" s="17" t="s">
        <v>82</v>
      </c>
      <c r="D6552" s="20"/>
      <c r="E6552" s="37" t="s">
        <v>73</v>
      </c>
      <c r="F6552" s="34" t="s">
        <v>78</v>
      </c>
      <c r="G6552" s="21" t="s">
        <v>66</v>
      </c>
      <c r="H6552" s="22">
        <v>3353.002</v>
      </c>
      <c r="I6552" s="22">
        <v>2956.002</v>
      </c>
      <c r="J6552" s="22">
        <v>6309.0020000000004</v>
      </c>
      <c r="K6552" s="31">
        <v>3185</v>
      </c>
      <c r="L6552" s="31">
        <v>2716</v>
      </c>
      <c r="M6552" s="31">
        <v>1</v>
      </c>
      <c r="N6552" s="31">
        <v>5902</v>
      </c>
      <c r="O6552" s="22">
        <v>2998</v>
      </c>
      <c r="P6552" s="22">
        <v>2492</v>
      </c>
      <c r="Q6552" s="22">
        <v>1</v>
      </c>
      <c r="R6552" s="23">
        <v>5491</v>
      </c>
      <c r="S6552" s="130">
        <f>IFERROR(Table1[[#This Row],[Female Voters]]/Table1[[#This Row],[Female Population]],"0.0%")</f>
        <v>0.94989504927226409</v>
      </c>
      <c r="T6552" s="130">
        <f>IFERROR(Table1[[#This Row],[Male Voters]]/Table1[[#This Row],[Male Population]],"0.0%")</f>
        <v>0.91880857996713128</v>
      </c>
      <c r="U6552" s="130">
        <f>IFERROR(Table1[[#This Row],[Total Voters]]/Table1[[#This Row],[Total Population]],"0.0%")</f>
        <v>0.93548868743424074</v>
      </c>
      <c r="V6552" s="130">
        <f>IFERROR(Table1[[#This Row],[Female Ballots]]/Table1[[#This Row],[Female Population]],"0.0%")</f>
        <v>0.89412413115172618</v>
      </c>
      <c r="W6552" s="130">
        <f>IFERROR(Table1[[#This Row],[Male Ballots]]/Table1[[#This Row],[Male Population]],"0.0%")</f>
        <v>0.84303055275334726</v>
      </c>
      <c r="X6552" s="130">
        <f>IFERROR(Table1[[#This Row],[Total Ballots]]/Table1[[#This Row],[Total Population]],"0.0%")</f>
        <v>0.87034367717746797</v>
      </c>
      <c r="Y6552" s="24">
        <f>Table1[[#This Row],[Female Ballots]]/Table1[[#This Row],[Female Voters]]</f>
        <v>0.94128728414442697</v>
      </c>
      <c r="Z6552" s="24">
        <f>Table1[[#This Row],[Male Ballots]]/Table1[[#This Row],[Male Voters]]</f>
        <v>0.91752577319587625</v>
      </c>
      <c r="AA6552" s="24">
        <f>Table1[[#This Row],[Total Ballots]]/Table1[[#This Row],[Total Voters]]</f>
        <v>0.93036258895289736</v>
      </c>
    </row>
    <row r="6553" spans="1:27" s="12" customFormat="1" x14ac:dyDescent="0.35">
      <c r="A6553" s="19" t="s">
        <v>24</v>
      </c>
      <c r="B6553" s="20">
        <v>2012</v>
      </c>
      <c r="C6553" s="17" t="s">
        <v>82</v>
      </c>
      <c r="D6553" s="20"/>
      <c r="E6553" s="37" t="s">
        <v>73</v>
      </c>
      <c r="F6553" s="34" t="s">
        <v>78</v>
      </c>
      <c r="G6553" s="21" t="s">
        <v>67</v>
      </c>
      <c r="H6553" s="22">
        <v>4482.0015999999996</v>
      </c>
      <c r="I6553" s="22">
        <v>4343.0015999999996</v>
      </c>
      <c r="J6553" s="22">
        <v>8825.0033000000003</v>
      </c>
      <c r="K6553" s="31">
        <v>4239</v>
      </c>
      <c r="L6553" s="31">
        <v>4240</v>
      </c>
      <c r="M6553" s="31">
        <v>1</v>
      </c>
      <c r="N6553" s="31">
        <v>8480</v>
      </c>
      <c r="O6553" s="22">
        <v>4057</v>
      </c>
      <c r="P6553" s="22">
        <v>4066</v>
      </c>
      <c r="Q6553" s="22">
        <v>1</v>
      </c>
      <c r="R6553" s="23">
        <v>8124</v>
      </c>
      <c r="S6553" s="130">
        <f>IFERROR(Table1[[#This Row],[Female Voters]]/Table1[[#This Row],[Female Population]],"0.0%")</f>
        <v>0.94578279490127815</v>
      </c>
      <c r="T6553" s="130">
        <f>IFERROR(Table1[[#This Row],[Male Voters]]/Table1[[#This Row],[Male Population]],"0.0%")</f>
        <v>0.97628331520762057</v>
      </c>
      <c r="U6553" s="130">
        <f>IFERROR(Table1[[#This Row],[Total Voters]]/Table1[[#This Row],[Total Population]],"0.0%")</f>
        <v>0.9609061562617206</v>
      </c>
      <c r="V6553" s="130">
        <f>IFERROR(Table1[[#This Row],[Female Ballots]]/Table1[[#This Row],[Female Population]],"0.0%")</f>
        <v>0.90517593746508263</v>
      </c>
      <c r="W6553" s="130">
        <f>IFERROR(Table1[[#This Row],[Male Ballots]]/Table1[[#This Row],[Male Population]],"0.0%")</f>
        <v>0.93621885840428898</v>
      </c>
      <c r="X6553" s="130">
        <f>IFERROR(Table1[[#This Row],[Total Ballots]]/Table1[[#This Row],[Total Population]],"0.0%")</f>
        <v>0.92056622800356347</v>
      </c>
      <c r="Y6553" s="24">
        <f>Table1[[#This Row],[Female Ballots]]/Table1[[#This Row],[Female Voters]]</f>
        <v>0.95706534560037748</v>
      </c>
      <c r="Z6553" s="24">
        <f>Table1[[#This Row],[Male Ballots]]/Table1[[#This Row],[Male Voters]]</f>
        <v>0.95896226415094343</v>
      </c>
      <c r="AA6553" s="24">
        <f>Table1[[#This Row],[Total Ballots]]/Table1[[#This Row],[Total Voters]]</f>
        <v>0.95801886792452828</v>
      </c>
    </row>
    <row r="6554" spans="1:27" s="12" customFormat="1" x14ac:dyDescent="0.35">
      <c r="A6554" s="8" t="s">
        <v>47</v>
      </c>
      <c r="B6554" s="17">
        <v>2012</v>
      </c>
      <c r="C6554" s="17" t="s">
        <v>82</v>
      </c>
      <c r="D6554" s="17" t="s">
        <v>70</v>
      </c>
      <c r="E6554" s="35" t="s">
        <v>73</v>
      </c>
      <c r="F6554" s="34" t="s">
        <v>78</v>
      </c>
      <c r="G6554" s="9" t="s">
        <v>79</v>
      </c>
      <c r="H6554" s="10">
        <v>779270.94000000006</v>
      </c>
      <c r="I6554" s="10">
        <v>764279.86999999988</v>
      </c>
      <c r="J6554" s="10">
        <v>1543550.8699999996</v>
      </c>
      <c r="K6554" s="10">
        <v>611667</v>
      </c>
      <c r="L6554" s="10">
        <v>567406</v>
      </c>
      <c r="M6554" s="10">
        <v>83</v>
      </c>
      <c r="N6554" s="10">
        <v>1179156</v>
      </c>
      <c r="O6554" s="10">
        <v>514532</v>
      </c>
      <c r="P6554" s="10">
        <v>462556</v>
      </c>
      <c r="Q6554" s="10">
        <v>0</v>
      </c>
      <c r="R6554" s="11">
        <v>977088</v>
      </c>
      <c r="S6554" s="130">
        <f>IFERROR(Table1[[#This Row],[Female Voters]]/Table1[[#This Row],[Female Population]],"0.0%")</f>
        <v>0.78492212220822699</v>
      </c>
      <c r="T6554" s="130">
        <f>IFERROR(Table1[[#This Row],[Male Voters]]/Table1[[#This Row],[Male Population]],"0.0%")</f>
        <v>0.74240605080963351</v>
      </c>
      <c r="U6554" s="130">
        <f>IFERROR(Table1[[#This Row],[Total Voters]]/Table1[[#This Row],[Total Population]],"0.0%")</f>
        <v>0.76392428841687621</v>
      </c>
      <c r="V6554" s="130">
        <f>IFERROR(Table1[[#This Row],[Female Ballots]]/Table1[[#This Row],[Female Population]],"0.0%")</f>
        <v>0.66027356287660355</v>
      </c>
      <c r="W6554" s="130">
        <f>IFERROR(Table1[[#This Row],[Male Ballots]]/Table1[[#This Row],[Male Population]],"0.0%")</f>
        <v>0.60521808588259696</v>
      </c>
      <c r="X6554" s="130">
        <f>IFERROR(Table1[[#This Row],[Total Ballots]]/Table1[[#This Row],[Total Population]],"0.0%")</f>
        <v>0.63301315103401823</v>
      </c>
      <c r="Y6554" s="24">
        <f>Table1[[#This Row],[Female Ballots]]/Table1[[#This Row],[Female Voters]]</f>
        <v>0.84119627182764478</v>
      </c>
      <c r="Z6554" s="24">
        <f>Table1[[#This Row],[Male Ballots]]/Table1[[#This Row],[Male Voters]]</f>
        <v>0.81521168263994392</v>
      </c>
      <c r="AA6554" s="24">
        <f>Table1[[#This Row],[Total Ballots]]/Table1[[#This Row],[Total Voters]]</f>
        <v>0.82863336148906508</v>
      </c>
    </row>
    <row r="6555" spans="1:27" s="12" customFormat="1" x14ac:dyDescent="0.35">
      <c r="A6555" s="19" t="s">
        <v>47</v>
      </c>
      <c r="B6555" s="20">
        <v>2012</v>
      </c>
      <c r="C6555" s="17" t="s">
        <v>82</v>
      </c>
      <c r="D6555" s="20" t="s">
        <v>70</v>
      </c>
      <c r="E6555" s="37" t="s">
        <v>73</v>
      </c>
      <c r="F6555" s="34" t="s">
        <v>78</v>
      </c>
      <c r="G6555" s="21" t="s">
        <v>62</v>
      </c>
      <c r="H6555" s="22">
        <v>87661.930000000008</v>
      </c>
      <c r="I6555" s="22">
        <v>90241.95</v>
      </c>
      <c r="J6555" s="22">
        <v>177903.94</v>
      </c>
      <c r="K6555" s="31">
        <v>58378</v>
      </c>
      <c r="L6555" s="31">
        <v>54339</v>
      </c>
      <c r="M6555" s="31">
        <v>38</v>
      </c>
      <c r="N6555" s="31">
        <v>112755</v>
      </c>
      <c r="O6555" s="22">
        <v>41454</v>
      </c>
      <c r="P6555" s="22">
        <v>35002</v>
      </c>
      <c r="Q6555" s="22"/>
      <c r="R6555" s="23">
        <v>76456</v>
      </c>
      <c r="S6555" s="130">
        <f>IFERROR(Table1[[#This Row],[Female Voters]]/Table1[[#This Row],[Female Population]],"0.0%")</f>
        <v>0.66594472651925407</v>
      </c>
      <c r="T6555" s="130">
        <f>IFERROR(Table1[[#This Row],[Male Voters]]/Table1[[#This Row],[Male Population]],"0.0%")</f>
        <v>0.60214789241588862</v>
      </c>
      <c r="U6555" s="130">
        <f>IFERROR(Table1[[#This Row],[Total Voters]]/Table1[[#This Row],[Total Population]],"0.0%")</f>
        <v>0.63379709297050979</v>
      </c>
      <c r="V6555" s="130">
        <f>IFERROR(Table1[[#This Row],[Female Ballots]]/Table1[[#This Row],[Female Population]],"0.0%")</f>
        <v>0.47288486575643496</v>
      </c>
      <c r="W6555" s="130">
        <f>IFERROR(Table1[[#This Row],[Male Ballots]]/Table1[[#This Row],[Male Population]],"0.0%")</f>
        <v>0.38786839158506659</v>
      </c>
      <c r="X6555" s="130">
        <f>IFERROR(Table1[[#This Row],[Total Ballots]]/Table1[[#This Row],[Total Population]],"0.0%")</f>
        <v>0.42976001543304776</v>
      </c>
      <c r="Y6555" s="24">
        <f>Table1[[#This Row],[Female Ballots]]/Table1[[#This Row],[Female Voters]]</f>
        <v>0.71009626914248514</v>
      </c>
      <c r="Z6555" s="24">
        <f>Table1[[#This Row],[Male Ballots]]/Table1[[#This Row],[Male Voters]]</f>
        <v>0.64414140856475088</v>
      </c>
      <c r="AA6555" s="24">
        <f>Table1[[#This Row],[Total Ballots]]/Table1[[#This Row],[Total Voters]]</f>
        <v>0.67807192585694642</v>
      </c>
    </row>
    <row r="6556" spans="1:27" s="12" customFormat="1" x14ac:dyDescent="0.35">
      <c r="A6556" s="19" t="s">
        <v>47</v>
      </c>
      <c r="B6556" s="20">
        <v>2012</v>
      </c>
      <c r="C6556" s="17" t="s">
        <v>82</v>
      </c>
      <c r="D6556" s="20" t="s">
        <v>70</v>
      </c>
      <c r="E6556" s="37" t="s">
        <v>73</v>
      </c>
      <c r="F6556" s="34" t="s">
        <v>78</v>
      </c>
      <c r="G6556" s="21" t="s">
        <v>63</v>
      </c>
      <c r="H6556" s="22">
        <v>158704.01999999999</v>
      </c>
      <c r="I6556" s="22">
        <v>165638.01999999999</v>
      </c>
      <c r="J6556" s="22">
        <v>324342</v>
      </c>
      <c r="K6556" s="31">
        <v>112604</v>
      </c>
      <c r="L6556" s="31">
        <v>104294</v>
      </c>
      <c r="M6556" s="31">
        <v>18</v>
      </c>
      <c r="N6556" s="31">
        <v>216916</v>
      </c>
      <c r="O6556" s="22">
        <v>86649</v>
      </c>
      <c r="P6556" s="22">
        <v>75790</v>
      </c>
      <c r="Q6556" s="22"/>
      <c r="R6556" s="23">
        <v>162439</v>
      </c>
      <c r="S6556" s="130">
        <f>IFERROR(Table1[[#This Row],[Female Voters]]/Table1[[#This Row],[Female Population]],"0.0%")</f>
        <v>0.70952203983238737</v>
      </c>
      <c r="T6556" s="130">
        <f>IFERROR(Table1[[#This Row],[Male Voters]]/Table1[[#This Row],[Male Population]],"0.0%")</f>
        <v>0.62965012501356876</v>
      </c>
      <c r="U6556" s="130">
        <f>IFERROR(Table1[[#This Row],[Total Voters]]/Table1[[#This Row],[Total Population]],"0.0%")</f>
        <v>0.6687878843936339</v>
      </c>
      <c r="V6556" s="130">
        <f>IFERROR(Table1[[#This Row],[Female Ballots]]/Table1[[#This Row],[Female Population]],"0.0%")</f>
        <v>0.54597860848137314</v>
      </c>
      <c r="W6556" s="130">
        <f>IFERROR(Table1[[#This Row],[Male Ballots]]/Table1[[#This Row],[Male Population]],"0.0%")</f>
        <v>0.45756403028724929</v>
      </c>
      <c r="X6556" s="130">
        <f>IFERROR(Table1[[#This Row],[Total Ballots]]/Table1[[#This Row],[Total Population]],"0.0%")</f>
        <v>0.50082628830062093</v>
      </c>
      <c r="Y6556" s="24">
        <f>Table1[[#This Row],[Female Ballots]]/Table1[[#This Row],[Female Voters]]</f>
        <v>0.76950197151078115</v>
      </c>
      <c r="Z6556" s="24">
        <f>Table1[[#This Row],[Male Ballots]]/Table1[[#This Row],[Male Voters]]</f>
        <v>0.72669568719197652</v>
      </c>
      <c r="AA6556" s="24">
        <f>Table1[[#This Row],[Total Ballots]]/Table1[[#This Row],[Total Voters]]</f>
        <v>0.74885670028951301</v>
      </c>
    </row>
    <row r="6557" spans="1:27" s="12" customFormat="1" x14ac:dyDescent="0.35">
      <c r="A6557" s="19" t="s">
        <v>47</v>
      </c>
      <c r="B6557" s="20">
        <v>2012</v>
      </c>
      <c r="C6557" s="17" t="s">
        <v>82</v>
      </c>
      <c r="D6557" s="20" t="s">
        <v>70</v>
      </c>
      <c r="E6557" s="37" t="s">
        <v>73</v>
      </c>
      <c r="F6557" s="34" t="s">
        <v>78</v>
      </c>
      <c r="G6557" s="21" t="s">
        <v>64</v>
      </c>
      <c r="H6557" s="22">
        <v>147368.97</v>
      </c>
      <c r="I6557" s="22">
        <v>153741.97999999998</v>
      </c>
      <c r="J6557" s="22">
        <v>301111</v>
      </c>
      <c r="K6557" s="31">
        <v>109348</v>
      </c>
      <c r="L6557" s="31">
        <v>106299</v>
      </c>
      <c r="M6557" s="31">
        <v>7</v>
      </c>
      <c r="N6557" s="31">
        <v>215654</v>
      </c>
      <c r="O6557" s="22">
        <v>90589</v>
      </c>
      <c r="P6557" s="22">
        <v>85176</v>
      </c>
      <c r="Q6557" s="22"/>
      <c r="R6557" s="23">
        <v>175765</v>
      </c>
      <c r="S6557" s="130">
        <f>IFERROR(Table1[[#This Row],[Female Voters]]/Table1[[#This Row],[Female Population]],"0.0%")</f>
        <v>0.74200152175861711</v>
      </c>
      <c r="T6557" s="130">
        <f>IFERROR(Table1[[#This Row],[Male Voters]]/Table1[[#This Row],[Male Population]],"0.0%")</f>
        <v>0.69141167558789096</v>
      </c>
      <c r="U6557" s="130">
        <f>IFERROR(Table1[[#This Row],[Total Voters]]/Table1[[#This Row],[Total Population]],"0.0%")</f>
        <v>0.71619436021932115</v>
      </c>
      <c r="V6557" s="130">
        <f>IFERROR(Table1[[#This Row],[Female Ballots]]/Table1[[#This Row],[Female Population]],"0.0%")</f>
        <v>0.61470878163835985</v>
      </c>
      <c r="W6557" s="130">
        <f>IFERROR(Table1[[#This Row],[Male Ballots]]/Table1[[#This Row],[Male Population]],"0.0%")</f>
        <v>0.55401914298228772</v>
      </c>
      <c r="X6557" s="130">
        <f>IFERROR(Table1[[#This Row],[Total Ballots]]/Table1[[#This Row],[Total Population]],"0.0%")</f>
        <v>0.58372161760945296</v>
      </c>
      <c r="Y6557" s="24">
        <f>Table1[[#This Row],[Female Ballots]]/Table1[[#This Row],[Female Voters]]</f>
        <v>0.82844679372279328</v>
      </c>
      <c r="Z6557" s="24">
        <f>Table1[[#This Row],[Male Ballots]]/Table1[[#This Row],[Male Voters]]</f>
        <v>0.80128693590720512</v>
      </c>
      <c r="AA6557" s="24">
        <f>Table1[[#This Row],[Total Ballots]]/Table1[[#This Row],[Total Voters]]</f>
        <v>0.81503241303198637</v>
      </c>
    </row>
    <row r="6558" spans="1:27" s="12" customFormat="1" x14ac:dyDescent="0.35">
      <c r="A6558" s="19" t="s">
        <v>47</v>
      </c>
      <c r="B6558" s="20">
        <v>2012</v>
      </c>
      <c r="C6558" s="17" t="s">
        <v>82</v>
      </c>
      <c r="D6558" s="20" t="s">
        <v>70</v>
      </c>
      <c r="E6558" s="37" t="s">
        <v>73</v>
      </c>
      <c r="F6558" s="34" t="s">
        <v>78</v>
      </c>
      <c r="G6558" s="21" t="s">
        <v>65</v>
      </c>
      <c r="H6558" s="22">
        <v>141597.94</v>
      </c>
      <c r="I6558" s="22">
        <v>143673.95000000001</v>
      </c>
      <c r="J6558" s="22">
        <v>285271.90000000002</v>
      </c>
      <c r="K6558" s="31">
        <v>115136</v>
      </c>
      <c r="L6558" s="31">
        <v>111842</v>
      </c>
      <c r="M6558" s="31">
        <v>6</v>
      </c>
      <c r="N6558" s="31">
        <v>226984</v>
      </c>
      <c r="O6558" s="22">
        <v>100274</v>
      </c>
      <c r="P6558" s="22">
        <v>94958</v>
      </c>
      <c r="Q6558" s="22"/>
      <c r="R6558" s="23">
        <v>195232</v>
      </c>
      <c r="S6558" s="130">
        <f>IFERROR(Table1[[#This Row],[Female Voters]]/Table1[[#This Row],[Female Population]],"0.0%")</f>
        <v>0.81311917390888599</v>
      </c>
      <c r="T6558" s="130">
        <f>IFERROR(Table1[[#This Row],[Male Voters]]/Table1[[#This Row],[Male Population]],"0.0%")</f>
        <v>0.77844313461138914</v>
      </c>
      <c r="U6558" s="130">
        <f>IFERROR(Table1[[#This Row],[Total Voters]]/Table1[[#This Row],[Total Population]],"0.0%")</f>
        <v>0.79567598491123726</v>
      </c>
      <c r="V6558" s="130">
        <f>IFERROR(Table1[[#This Row],[Female Ballots]]/Table1[[#This Row],[Female Population]],"0.0%")</f>
        <v>0.70816001984209653</v>
      </c>
      <c r="W6558" s="130">
        <f>IFERROR(Table1[[#This Row],[Male Ballots]]/Table1[[#This Row],[Male Population]],"0.0%")</f>
        <v>0.66092705044999456</v>
      </c>
      <c r="X6558" s="130">
        <f>IFERROR(Table1[[#This Row],[Total Ballots]]/Table1[[#This Row],[Total Population]],"0.0%")</f>
        <v>0.68437164683938367</v>
      </c>
      <c r="Y6558" s="24">
        <f>Table1[[#This Row],[Female Ballots]]/Table1[[#This Row],[Female Voters]]</f>
        <v>0.87091787103946638</v>
      </c>
      <c r="Z6558" s="24">
        <f>Table1[[#This Row],[Male Ballots]]/Table1[[#This Row],[Male Voters]]</f>
        <v>0.8490370343877971</v>
      </c>
      <c r="AA6558" s="24">
        <f>Table1[[#This Row],[Total Ballots]]/Table1[[#This Row],[Total Voters]]</f>
        <v>0.86011348817537803</v>
      </c>
    </row>
    <row r="6559" spans="1:27" s="12" customFormat="1" x14ac:dyDescent="0.35">
      <c r="A6559" s="19" t="s">
        <v>47</v>
      </c>
      <c r="B6559" s="20">
        <v>2012</v>
      </c>
      <c r="C6559" s="17" t="s">
        <v>82</v>
      </c>
      <c r="D6559" s="20" t="s">
        <v>70</v>
      </c>
      <c r="E6559" s="37" t="s">
        <v>73</v>
      </c>
      <c r="F6559" s="34" t="s">
        <v>78</v>
      </c>
      <c r="G6559" s="21" t="s">
        <v>66</v>
      </c>
      <c r="H6559" s="22">
        <v>117265.95999999999</v>
      </c>
      <c r="I6559" s="22">
        <v>112719.95000000001</v>
      </c>
      <c r="J6559" s="22">
        <v>229985.9</v>
      </c>
      <c r="K6559" s="31">
        <v>106462</v>
      </c>
      <c r="L6559" s="31">
        <v>100317</v>
      </c>
      <c r="M6559" s="31">
        <v>4</v>
      </c>
      <c r="N6559" s="31">
        <v>206783</v>
      </c>
      <c r="O6559" s="22">
        <v>96904</v>
      </c>
      <c r="P6559" s="22">
        <v>89724</v>
      </c>
      <c r="Q6559" s="22"/>
      <c r="R6559" s="23">
        <v>186628</v>
      </c>
      <c r="S6559" s="130">
        <f>IFERROR(Table1[[#This Row],[Female Voters]]/Table1[[#This Row],[Female Population]],"0.0%")</f>
        <v>0.9078678927797974</v>
      </c>
      <c r="T6559" s="130">
        <f>IFERROR(Table1[[#This Row],[Male Voters]]/Table1[[#This Row],[Male Population]],"0.0%")</f>
        <v>0.88996668291637804</v>
      </c>
      <c r="U6559" s="130">
        <f>IFERROR(Table1[[#This Row],[Total Voters]]/Table1[[#This Row],[Total Population]],"0.0%")</f>
        <v>0.89911164119191656</v>
      </c>
      <c r="V6559" s="130">
        <f>IFERROR(Table1[[#This Row],[Female Ballots]]/Table1[[#This Row],[Female Population]],"0.0%")</f>
        <v>0.82636086380054374</v>
      </c>
      <c r="W6559" s="130">
        <f>IFERROR(Table1[[#This Row],[Male Ballots]]/Table1[[#This Row],[Male Population]],"0.0%")</f>
        <v>0.79599041695813377</v>
      </c>
      <c r="X6559" s="130">
        <f>IFERROR(Table1[[#This Row],[Total Ballots]]/Table1[[#This Row],[Total Population]],"0.0%")</f>
        <v>0.81147583395329892</v>
      </c>
      <c r="Y6559" s="24">
        <f>Table1[[#This Row],[Female Ballots]]/Table1[[#This Row],[Female Voters]]</f>
        <v>0.91022148747910048</v>
      </c>
      <c r="Z6559" s="24">
        <f>Table1[[#This Row],[Male Ballots]]/Table1[[#This Row],[Male Voters]]</f>
        <v>0.89440473698376144</v>
      </c>
      <c r="AA6559" s="24">
        <f>Table1[[#This Row],[Total Ballots]]/Table1[[#This Row],[Total Voters]]</f>
        <v>0.90253067225062023</v>
      </c>
    </row>
    <row r="6560" spans="1:27" s="12" customFormat="1" x14ac:dyDescent="0.35">
      <c r="A6560" s="19" t="s">
        <v>47</v>
      </c>
      <c r="B6560" s="20">
        <v>2012</v>
      </c>
      <c r="C6560" s="17" t="s">
        <v>82</v>
      </c>
      <c r="D6560" s="20" t="s">
        <v>70</v>
      </c>
      <c r="E6560" s="37" t="s">
        <v>73</v>
      </c>
      <c r="F6560" s="34" t="s">
        <v>78</v>
      </c>
      <c r="G6560" s="21" t="s">
        <v>67</v>
      </c>
      <c r="H6560" s="22">
        <v>126672.12</v>
      </c>
      <c r="I6560" s="22">
        <v>98264.01999999999</v>
      </c>
      <c r="J6560" s="22">
        <v>224936.13</v>
      </c>
      <c r="K6560" s="31">
        <v>109739</v>
      </c>
      <c r="L6560" s="31">
        <v>90315</v>
      </c>
      <c r="M6560" s="31">
        <v>10</v>
      </c>
      <c r="N6560" s="31">
        <v>200064</v>
      </c>
      <c r="O6560" s="22">
        <v>98662</v>
      </c>
      <c r="P6560" s="22">
        <v>81906</v>
      </c>
      <c r="Q6560" s="22"/>
      <c r="R6560" s="23">
        <v>180568</v>
      </c>
      <c r="S6560" s="130">
        <f>IFERROR(Table1[[#This Row],[Female Voters]]/Table1[[#This Row],[Female Population]],"0.0%")</f>
        <v>0.86632322882099078</v>
      </c>
      <c r="T6560" s="130">
        <f>IFERROR(Table1[[#This Row],[Male Voters]]/Table1[[#This Row],[Male Population]],"0.0%")</f>
        <v>0.91910548744087617</v>
      </c>
      <c r="U6560" s="130">
        <f>IFERROR(Table1[[#This Row],[Total Voters]]/Table1[[#This Row],[Total Population]],"0.0%")</f>
        <v>0.88942581167374046</v>
      </c>
      <c r="V6560" s="130">
        <f>IFERROR(Table1[[#This Row],[Female Ballots]]/Table1[[#This Row],[Female Population]],"0.0%")</f>
        <v>0.77887699361153828</v>
      </c>
      <c r="W6560" s="130">
        <f>IFERROR(Table1[[#This Row],[Male Ballots]]/Table1[[#This Row],[Male Population]],"0.0%")</f>
        <v>0.8335299125763429</v>
      </c>
      <c r="X6560" s="130">
        <f>IFERROR(Table1[[#This Row],[Total Ballots]]/Table1[[#This Row],[Total Population]],"0.0%")</f>
        <v>0.80275231906941757</v>
      </c>
      <c r="Y6560" s="24">
        <f>Table1[[#This Row],[Female Ballots]]/Table1[[#This Row],[Female Voters]]</f>
        <v>0.89906049809092481</v>
      </c>
      <c r="Z6560" s="24">
        <f>Table1[[#This Row],[Male Ballots]]/Table1[[#This Row],[Male Voters]]</f>
        <v>0.90689254276698228</v>
      </c>
      <c r="AA6560" s="24">
        <f>Table1[[#This Row],[Total Ballots]]/Table1[[#This Row],[Total Voters]]</f>
        <v>0.9025511836212412</v>
      </c>
    </row>
    <row r="6561" spans="1:27" s="12" customFormat="1" x14ac:dyDescent="0.35">
      <c r="A6561" s="8" t="s">
        <v>39</v>
      </c>
      <c r="B6561" s="17">
        <v>2012</v>
      </c>
      <c r="C6561" s="17" t="s">
        <v>82</v>
      </c>
      <c r="D6561" s="17" t="s">
        <v>70</v>
      </c>
      <c r="E6561" s="35" t="s">
        <v>74</v>
      </c>
      <c r="F6561" s="34" t="s">
        <v>78</v>
      </c>
      <c r="G6561" s="9" t="s">
        <v>79</v>
      </c>
      <c r="H6561" s="10">
        <v>97747.92</v>
      </c>
      <c r="I6561" s="10">
        <v>99460.149000000005</v>
      </c>
      <c r="J6561" s="10">
        <v>197208.07399999996</v>
      </c>
      <c r="K6561" s="10">
        <v>79498</v>
      </c>
      <c r="L6561" s="10">
        <v>73725</v>
      </c>
      <c r="M6561" s="10">
        <v>12</v>
      </c>
      <c r="N6561" s="10">
        <v>153235</v>
      </c>
      <c r="O6561" s="10">
        <v>65877</v>
      </c>
      <c r="P6561" s="10">
        <v>59368</v>
      </c>
      <c r="Q6561" s="10">
        <v>12</v>
      </c>
      <c r="R6561" s="11">
        <v>125257</v>
      </c>
      <c r="S6561" s="130">
        <f>IFERROR(Table1[[#This Row],[Female Voters]]/Table1[[#This Row],[Female Population]],"0.0%")</f>
        <v>0.81329607832064355</v>
      </c>
      <c r="T6561" s="130">
        <f>IFERROR(Table1[[#This Row],[Male Voters]]/Table1[[#This Row],[Male Population]],"0.0%")</f>
        <v>0.7412516544691683</v>
      </c>
      <c r="U6561" s="130">
        <f>IFERROR(Table1[[#This Row],[Total Voters]]/Table1[[#This Row],[Total Population]],"0.0%")</f>
        <v>0.77702193876707115</v>
      </c>
      <c r="V6561" s="130">
        <f>IFERROR(Table1[[#This Row],[Female Ballots]]/Table1[[#This Row],[Female Population]],"0.0%")</f>
        <v>0.67394784461909774</v>
      </c>
      <c r="W6561" s="130">
        <f>IFERROR(Table1[[#This Row],[Male Ballots]]/Table1[[#This Row],[Male Population]],"0.0%")</f>
        <v>0.59690238348627445</v>
      </c>
      <c r="X6561" s="130">
        <f>IFERROR(Table1[[#This Row],[Total Ballots]]/Table1[[#This Row],[Total Population]],"0.0%")</f>
        <v>0.63515147964986474</v>
      </c>
      <c r="Y6561" s="24">
        <f>Table1[[#This Row],[Female Ballots]]/Table1[[#This Row],[Female Voters]]</f>
        <v>0.82866235628569274</v>
      </c>
      <c r="Z6561" s="24">
        <f>Table1[[#This Row],[Male Ballots]]/Table1[[#This Row],[Male Voters]]</f>
        <v>0.80526280094947444</v>
      </c>
      <c r="AA6561" s="24">
        <f>Table1[[#This Row],[Total Ballots]]/Table1[[#This Row],[Total Voters]]</f>
        <v>0.81741769178059842</v>
      </c>
    </row>
    <row r="6562" spans="1:27" s="12" customFormat="1" x14ac:dyDescent="0.35">
      <c r="A6562" s="19" t="s">
        <v>39</v>
      </c>
      <c r="B6562" s="20">
        <v>2012</v>
      </c>
      <c r="C6562" s="17" t="s">
        <v>82</v>
      </c>
      <c r="D6562" s="20" t="s">
        <v>70</v>
      </c>
      <c r="E6562" s="37" t="s">
        <v>74</v>
      </c>
      <c r="F6562" s="34" t="s">
        <v>78</v>
      </c>
      <c r="G6562" s="21" t="s">
        <v>62</v>
      </c>
      <c r="H6562" s="22">
        <v>10598.035</v>
      </c>
      <c r="I6562" s="22">
        <v>14631.189999999999</v>
      </c>
      <c r="J6562" s="22">
        <v>25229.224999999999</v>
      </c>
      <c r="K6562" s="31">
        <v>7705</v>
      </c>
      <c r="L6562" s="31">
        <v>7223</v>
      </c>
      <c r="M6562" s="31">
        <v>4</v>
      </c>
      <c r="N6562" s="31">
        <v>14932</v>
      </c>
      <c r="O6562" s="22">
        <v>4992</v>
      </c>
      <c r="P6562" s="22">
        <v>4228</v>
      </c>
      <c r="Q6562" s="22">
        <v>4</v>
      </c>
      <c r="R6562" s="23">
        <v>9224</v>
      </c>
      <c r="S6562" s="130">
        <f>IFERROR(Table1[[#This Row],[Female Voters]]/Table1[[#This Row],[Female Population]],"0.0%")</f>
        <v>0.72702156579026211</v>
      </c>
      <c r="T6562" s="130">
        <f>IFERROR(Table1[[#This Row],[Male Voters]]/Table1[[#This Row],[Male Population]],"0.0%")</f>
        <v>0.49367139651661968</v>
      </c>
      <c r="U6562" s="130">
        <f>IFERROR(Table1[[#This Row],[Total Voters]]/Table1[[#This Row],[Total Population]],"0.0%")</f>
        <v>0.59185329711871848</v>
      </c>
      <c r="V6562" s="130">
        <f>IFERROR(Table1[[#This Row],[Female Ballots]]/Table1[[#This Row],[Female Population]],"0.0%")</f>
        <v>0.47103071465606594</v>
      </c>
      <c r="W6562" s="130">
        <f>IFERROR(Table1[[#This Row],[Male Ballots]]/Table1[[#This Row],[Male Population]],"0.0%")</f>
        <v>0.28897171043503639</v>
      </c>
      <c r="X6562" s="130">
        <f>IFERROR(Table1[[#This Row],[Total Ballots]]/Table1[[#This Row],[Total Population]],"0.0%")</f>
        <v>0.36560774260802703</v>
      </c>
      <c r="Y6562" s="24">
        <f>Table1[[#This Row],[Female Ballots]]/Table1[[#This Row],[Female Voters]]</f>
        <v>0.64789097988319277</v>
      </c>
      <c r="Z6562" s="24">
        <f>Table1[[#This Row],[Male Ballots]]/Table1[[#This Row],[Male Voters]]</f>
        <v>0.58535234667035863</v>
      </c>
      <c r="AA6562" s="24">
        <f>Table1[[#This Row],[Total Ballots]]/Table1[[#This Row],[Total Voters]]</f>
        <v>0.61773372622555589</v>
      </c>
    </row>
    <row r="6563" spans="1:27" s="12" customFormat="1" x14ac:dyDescent="0.35">
      <c r="A6563" s="19" t="s">
        <v>39</v>
      </c>
      <c r="B6563" s="20">
        <v>2012</v>
      </c>
      <c r="C6563" s="17" t="s">
        <v>82</v>
      </c>
      <c r="D6563" s="20" t="s">
        <v>70</v>
      </c>
      <c r="E6563" s="37" t="s">
        <v>74</v>
      </c>
      <c r="F6563" s="34" t="s">
        <v>78</v>
      </c>
      <c r="G6563" s="21" t="s">
        <v>63</v>
      </c>
      <c r="H6563" s="22">
        <v>15026.004999999999</v>
      </c>
      <c r="I6563" s="22">
        <v>17264.052</v>
      </c>
      <c r="J6563" s="22">
        <v>32290.059999999998</v>
      </c>
      <c r="K6563" s="31">
        <v>11312</v>
      </c>
      <c r="L6563" s="31">
        <v>10948</v>
      </c>
      <c r="M6563" s="31">
        <v>5</v>
      </c>
      <c r="N6563" s="31">
        <v>22265</v>
      </c>
      <c r="O6563" s="22">
        <v>7651</v>
      </c>
      <c r="P6563" s="22">
        <v>6820</v>
      </c>
      <c r="Q6563" s="22">
        <v>5</v>
      </c>
      <c r="R6563" s="23">
        <v>14476</v>
      </c>
      <c r="S6563" s="130">
        <f>IFERROR(Table1[[#This Row],[Female Voters]]/Table1[[#This Row],[Female Population]],"0.0%")</f>
        <v>0.75282818021157327</v>
      </c>
      <c r="T6563" s="130">
        <f>IFERROR(Table1[[#This Row],[Male Voters]]/Table1[[#This Row],[Male Population]],"0.0%")</f>
        <v>0.63415008249511762</v>
      </c>
      <c r="U6563" s="130">
        <f>IFERROR(Table1[[#This Row],[Total Voters]]/Table1[[#This Row],[Total Population]],"0.0%")</f>
        <v>0.68953108170130384</v>
      </c>
      <c r="V6563" s="130">
        <f>IFERROR(Table1[[#This Row],[Female Ballots]]/Table1[[#This Row],[Female Population]],"0.0%")</f>
        <v>0.50918391149210984</v>
      </c>
      <c r="W6563" s="130">
        <f>IFERROR(Table1[[#This Row],[Male Ballots]]/Table1[[#This Row],[Male Population]],"0.0%")</f>
        <v>0.39504051540159868</v>
      </c>
      <c r="X6563" s="130">
        <f>IFERROR(Table1[[#This Row],[Total Ballots]]/Table1[[#This Row],[Total Population]],"0.0%")</f>
        <v>0.44831133791637429</v>
      </c>
      <c r="Y6563" s="24">
        <f>Table1[[#This Row],[Female Ballots]]/Table1[[#This Row],[Female Voters]]</f>
        <v>0.67636138613861385</v>
      </c>
      <c r="Z6563" s="24">
        <f>Table1[[#This Row],[Male Ballots]]/Table1[[#This Row],[Male Voters]]</f>
        <v>0.62294483010595547</v>
      </c>
      <c r="AA6563" s="24">
        <f>Table1[[#This Row],[Total Ballots]]/Table1[[#This Row],[Total Voters]]</f>
        <v>0.65016842578037282</v>
      </c>
    </row>
    <row r="6564" spans="1:27" s="12" customFormat="1" x14ac:dyDescent="0.35">
      <c r="A6564" s="19" t="s">
        <v>39</v>
      </c>
      <c r="B6564" s="20">
        <v>2012</v>
      </c>
      <c r="C6564" s="17" t="s">
        <v>82</v>
      </c>
      <c r="D6564" s="20" t="s">
        <v>70</v>
      </c>
      <c r="E6564" s="37" t="s">
        <v>74</v>
      </c>
      <c r="F6564" s="34" t="s">
        <v>78</v>
      </c>
      <c r="G6564" s="21" t="s">
        <v>64</v>
      </c>
      <c r="H6564" s="22">
        <v>15389.985000000001</v>
      </c>
      <c r="I6564" s="22">
        <v>15410.996999999999</v>
      </c>
      <c r="J6564" s="22">
        <v>30800.989999999998</v>
      </c>
      <c r="K6564" s="31">
        <v>11294</v>
      </c>
      <c r="L6564" s="31">
        <v>10320</v>
      </c>
      <c r="M6564" s="31">
        <v>1</v>
      </c>
      <c r="N6564" s="31">
        <v>21615</v>
      </c>
      <c r="O6564" s="22">
        <v>8889</v>
      </c>
      <c r="P6564" s="22">
        <v>7693</v>
      </c>
      <c r="Q6564" s="22">
        <v>1</v>
      </c>
      <c r="R6564" s="23">
        <v>16583</v>
      </c>
      <c r="S6564" s="130">
        <f>IFERROR(Table1[[#This Row],[Female Voters]]/Table1[[#This Row],[Female Population]],"0.0%")</f>
        <v>0.73385386665419094</v>
      </c>
      <c r="T6564" s="130">
        <f>IFERROR(Table1[[#This Row],[Male Voters]]/Table1[[#This Row],[Male Population]],"0.0%")</f>
        <v>0.6696516779543854</v>
      </c>
      <c r="U6564" s="130">
        <f>IFERROR(Table1[[#This Row],[Total Voters]]/Table1[[#This Row],[Total Population]],"0.0%")</f>
        <v>0.70176315761279107</v>
      </c>
      <c r="V6564" s="130">
        <f>IFERROR(Table1[[#This Row],[Female Ballots]]/Table1[[#This Row],[Female Population]],"0.0%")</f>
        <v>0.57758340895069094</v>
      </c>
      <c r="W6564" s="130">
        <f>IFERROR(Table1[[#This Row],[Male Ballots]]/Table1[[#This Row],[Male Population]],"0.0%")</f>
        <v>0.49918898822704333</v>
      </c>
      <c r="X6564" s="130">
        <f>IFERROR(Table1[[#This Row],[Total Ballots]]/Table1[[#This Row],[Total Population]],"0.0%")</f>
        <v>0.53839178545884403</v>
      </c>
      <c r="Y6564" s="24">
        <f>Table1[[#This Row],[Female Ballots]]/Table1[[#This Row],[Female Voters]]</f>
        <v>0.78705507349034887</v>
      </c>
      <c r="Z6564" s="24">
        <f>Table1[[#This Row],[Male Ballots]]/Table1[[#This Row],[Male Voters]]</f>
        <v>0.7454457364341085</v>
      </c>
      <c r="AA6564" s="24">
        <f>Table1[[#This Row],[Total Ballots]]/Table1[[#This Row],[Total Voters]]</f>
        <v>0.76719870460328476</v>
      </c>
    </row>
    <row r="6565" spans="1:27" s="12" customFormat="1" x14ac:dyDescent="0.35">
      <c r="A6565" s="19" t="s">
        <v>39</v>
      </c>
      <c r="B6565" s="20">
        <v>2012</v>
      </c>
      <c r="C6565" s="17" t="s">
        <v>82</v>
      </c>
      <c r="D6565" s="20" t="s">
        <v>70</v>
      </c>
      <c r="E6565" s="37" t="s">
        <v>74</v>
      </c>
      <c r="F6565" s="34" t="s">
        <v>78</v>
      </c>
      <c r="G6565" s="21" t="s">
        <v>65</v>
      </c>
      <c r="H6565" s="22">
        <v>18651.974999999999</v>
      </c>
      <c r="I6565" s="22">
        <v>18164.976999999999</v>
      </c>
      <c r="J6565" s="22">
        <v>36816.949999999997</v>
      </c>
      <c r="K6565" s="31">
        <v>15256</v>
      </c>
      <c r="L6565" s="31">
        <v>14334</v>
      </c>
      <c r="M6565" s="31"/>
      <c r="N6565" s="31">
        <v>29590</v>
      </c>
      <c r="O6565" s="22">
        <v>13081</v>
      </c>
      <c r="P6565" s="22">
        <v>12082</v>
      </c>
      <c r="Q6565" s="22"/>
      <c r="R6565" s="23">
        <v>25163</v>
      </c>
      <c r="S6565" s="130">
        <f>IFERROR(Table1[[#This Row],[Female Voters]]/Table1[[#This Row],[Female Population]],"0.0%")</f>
        <v>0.81792946859514881</v>
      </c>
      <c r="T6565" s="130">
        <f>IFERROR(Table1[[#This Row],[Male Voters]]/Table1[[#This Row],[Male Population]],"0.0%")</f>
        <v>0.78910091656047798</v>
      </c>
      <c r="U6565" s="130">
        <f>IFERROR(Table1[[#This Row],[Total Voters]]/Table1[[#This Row],[Total Population]],"0.0%")</f>
        <v>0.80370590176535539</v>
      </c>
      <c r="V6565" s="130">
        <f>IFERROR(Table1[[#This Row],[Female Ballots]]/Table1[[#This Row],[Female Population]],"0.0%")</f>
        <v>0.70131983342246607</v>
      </c>
      <c r="W6565" s="130">
        <f>IFERROR(Table1[[#This Row],[Male Ballots]]/Table1[[#This Row],[Male Population]],"0.0%")</f>
        <v>0.66512608301128051</v>
      </c>
      <c r="X6565" s="130">
        <f>IFERROR(Table1[[#This Row],[Total Ballots]]/Table1[[#This Row],[Total Population]],"0.0%")</f>
        <v>0.68346237262999787</v>
      </c>
      <c r="Y6565" s="24">
        <f>Table1[[#This Row],[Female Ballots]]/Table1[[#This Row],[Female Voters]]</f>
        <v>0.85743314105925539</v>
      </c>
      <c r="Z6565" s="24">
        <f>Table1[[#This Row],[Male Ballots]]/Table1[[#This Row],[Male Voters]]</f>
        <v>0.84289102832426399</v>
      </c>
      <c r="AA6565" s="24">
        <f>Table1[[#This Row],[Total Ballots]]/Table1[[#This Row],[Total Voters]]</f>
        <v>0.85038864481243659</v>
      </c>
    </row>
    <row r="6566" spans="1:27" s="12" customFormat="1" x14ac:dyDescent="0.35">
      <c r="A6566" s="19" t="s">
        <v>39</v>
      </c>
      <c r="B6566" s="20">
        <v>2012</v>
      </c>
      <c r="C6566" s="17" t="s">
        <v>82</v>
      </c>
      <c r="D6566" s="20" t="s">
        <v>70</v>
      </c>
      <c r="E6566" s="37" t="s">
        <v>74</v>
      </c>
      <c r="F6566" s="34" t="s">
        <v>78</v>
      </c>
      <c r="G6566" s="21" t="s">
        <v>66</v>
      </c>
      <c r="H6566" s="22">
        <v>18223.969000000001</v>
      </c>
      <c r="I6566" s="22">
        <v>17210.971000000001</v>
      </c>
      <c r="J6566" s="22">
        <v>35434.94</v>
      </c>
      <c r="K6566" s="31">
        <v>16632</v>
      </c>
      <c r="L6566" s="31">
        <v>15360</v>
      </c>
      <c r="M6566" s="31">
        <v>1</v>
      </c>
      <c r="N6566" s="31">
        <v>31993</v>
      </c>
      <c r="O6566" s="22">
        <v>15329</v>
      </c>
      <c r="P6566" s="22">
        <v>13978</v>
      </c>
      <c r="Q6566" s="22">
        <v>1</v>
      </c>
      <c r="R6566" s="23">
        <v>29308</v>
      </c>
      <c r="S6566" s="130">
        <f>IFERROR(Table1[[#This Row],[Female Voters]]/Table1[[#This Row],[Female Population]],"0.0%")</f>
        <v>0.91264422146459967</v>
      </c>
      <c r="T6566" s="130">
        <f>IFERROR(Table1[[#This Row],[Male Voters]]/Table1[[#This Row],[Male Population]],"0.0%")</f>
        <v>0.89245400506456019</v>
      </c>
      <c r="U6566" s="130">
        <f>IFERROR(Table1[[#This Row],[Total Voters]]/Table1[[#This Row],[Total Population]],"0.0%")</f>
        <v>0.90286592837464941</v>
      </c>
      <c r="V6566" s="130">
        <f>IFERROR(Table1[[#This Row],[Female Ballots]]/Table1[[#This Row],[Female Population]],"0.0%")</f>
        <v>0.84114497780368258</v>
      </c>
      <c r="W6566" s="130">
        <f>IFERROR(Table1[[#This Row],[Male Ballots]]/Table1[[#This Row],[Male Population]],"0.0%")</f>
        <v>0.81215638559846504</v>
      </c>
      <c r="X6566" s="130">
        <f>IFERROR(Table1[[#This Row],[Total Ballots]]/Table1[[#This Row],[Total Population]],"0.0%")</f>
        <v>0.82709325880049456</v>
      </c>
      <c r="Y6566" s="24">
        <f>Table1[[#This Row],[Female Ballots]]/Table1[[#This Row],[Female Voters]]</f>
        <v>0.92165704665704662</v>
      </c>
      <c r="Z6566" s="24">
        <f>Table1[[#This Row],[Male Ballots]]/Table1[[#This Row],[Male Voters]]</f>
        <v>0.91002604166666667</v>
      </c>
      <c r="AA6566" s="24">
        <f>Table1[[#This Row],[Total Ballots]]/Table1[[#This Row],[Total Voters]]</f>
        <v>0.91607539149188888</v>
      </c>
    </row>
    <row r="6567" spans="1:27" s="12" customFormat="1" x14ac:dyDescent="0.35">
      <c r="A6567" s="19" t="s">
        <v>39</v>
      </c>
      <c r="B6567" s="20">
        <v>2012</v>
      </c>
      <c r="C6567" s="17" t="s">
        <v>82</v>
      </c>
      <c r="D6567" s="20" t="s">
        <v>70</v>
      </c>
      <c r="E6567" s="37" t="s">
        <v>74</v>
      </c>
      <c r="F6567" s="34" t="s">
        <v>78</v>
      </c>
      <c r="G6567" s="21" t="s">
        <v>67</v>
      </c>
      <c r="H6567" s="22">
        <v>19857.951000000001</v>
      </c>
      <c r="I6567" s="22">
        <v>16777.962</v>
      </c>
      <c r="J6567" s="22">
        <v>36635.909</v>
      </c>
      <c r="K6567" s="31">
        <v>17299</v>
      </c>
      <c r="L6567" s="31">
        <v>15540</v>
      </c>
      <c r="M6567" s="31">
        <v>1</v>
      </c>
      <c r="N6567" s="31">
        <v>32840</v>
      </c>
      <c r="O6567" s="22">
        <v>15935</v>
      </c>
      <c r="P6567" s="22">
        <v>14567</v>
      </c>
      <c r="Q6567" s="22">
        <v>1</v>
      </c>
      <c r="R6567" s="23">
        <v>30503</v>
      </c>
      <c r="S6567" s="130">
        <f>IFERROR(Table1[[#This Row],[Female Voters]]/Table1[[#This Row],[Female Population]],"0.0%")</f>
        <v>0.87113720846627118</v>
      </c>
      <c r="T6567" s="130">
        <f>IFERROR(Table1[[#This Row],[Male Voters]]/Table1[[#This Row],[Male Population]],"0.0%")</f>
        <v>0.92621499559958476</v>
      </c>
      <c r="U6567" s="130">
        <f>IFERROR(Table1[[#This Row],[Total Voters]]/Table1[[#This Row],[Total Population]],"0.0%")</f>
        <v>0.89638829488303406</v>
      </c>
      <c r="V6567" s="130">
        <f>IFERROR(Table1[[#This Row],[Female Ballots]]/Table1[[#This Row],[Female Population]],"0.0%")</f>
        <v>0.80244935643158755</v>
      </c>
      <c r="W6567" s="130">
        <f>IFERROR(Table1[[#This Row],[Male Ballots]]/Table1[[#This Row],[Male Population]],"0.0%")</f>
        <v>0.86822225488411531</v>
      </c>
      <c r="X6567" s="130">
        <f>IFERROR(Table1[[#This Row],[Total Ballots]]/Table1[[#This Row],[Total Population]],"0.0%")</f>
        <v>0.83259842140125417</v>
      </c>
      <c r="Y6567" s="24">
        <f>Table1[[#This Row],[Female Ballots]]/Table1[[#This Row],[Female Voters]]</f>
        <v>0.92115151164807219</v>
      </c>
      <c r="Z6567" s="24">
        <f>Table1[[#This Row],[Male Ballots]]/Table1[[#This Row],[Male Voters]]</f>
        <v>0.93738738738738736</v>
      </c>
      <c r="AA6567" s="24">
        <f>Table1[[#This Row],[Total Ballots]]/Table1[[#This Row],[Total Voters]]</f>
        <v>0.92883678440925699</v>
      </c>
    </row>
    <row r="6568" spans="1:27" s="12" customFormat="1" x14ac:dyDescent="0.35">
      <c r="A6568" s="8" t="s">
        <v>50</v>
      </c>
      <c r="B6568" s="17">
        <v>2012</v>
      </c>
      <c r="C6568" s="17" t="s">
        <v>82</v>
      </c>
      <c r="D6568" s="17"/>
      <c r="E6568" s="35" t="s">
        <v>74</v>
      </c>
      <c r="F6568" s="34" t="s">
        <v>78</v>
      </c>
      <c r="G6568" s="9" t="s">
        <v>79</v>
      </c>
      <c r="H6568" s="10">
        <v>16747.190700000003</v>
      </c>
      <c r="I6568" s="10">
        <v>17131.233500000002</v>
      </c>
      <c r="J6568" s="10">
        <v>33878.421199999997</v>
      </c>
      <c r="K6568" s="10">
        <v>11463</v>
      </c>
      <c r="L6568" s="10">
        <v>10602</v>
      </c>
      <c r="M6568" s="10">
        <v>0</v>
      </c>
      <c r="N6568" s="10">
        <v>22065</v>
      </c>
      <c r="O6568" s="10">
        <v>9664</v>
      </c>
      <c r="P6568" s="10">
        <v>8809</v>
      </c>
      <c r="Q6568" s="10">
        <v>0</v>
      </c>
      <c r="R6568" s="11">
        <v>18473</v>
      </c>
      <c r="S6568" s="130">
        <f>IFERROR(Table1[[#This Row],[Female Voters]]/Table1[[#This Row],[Female Population]],"0.0%")</f>
        <v>0.68447300835954528</v>
      </c>
      <c r="T6568" s="130">
        <f>IFERROR(Table1[[#This Row],[Male Voters]]/Table1[[#This Row],[Male Population]],"0.0%")</f>
        <v>0.61886962196855233</v>
      </c>
      <c r="U6568" s="130">
        <f>IFERROR(Table1[[#This Row],[Total Voters]]/Table1[[#This Row],[Total Population]],"0.0%")</f>
        <v>0.65129953576467137</v>
      </c>
      <c r="V6568" s="130">
        <f>IFERROR(Table1[[#This Row],[Female Ballots]]/Table1[[#This Row],[Female Population]],"0.0%")</f>
        <v>0.57705200669865175</v>
      </c>
      <c r="W6568" s="130">
        <f>IFERROR(Table1[[#This Row],[Male Ballots]]/Table1[[#This Row],[Male Population]],"0.0%")</f>
        <v>0.51420698923985819</v>
      </c>
      <c r="X6568" s="130">
        <f>IFERROR(Table1[[#This Row],[Total Ballots]]/Table1[[#This Row],[Total Population]],"0.0%")</f>
        <v>0.54527334349335033</v>
      </c>
      <c r="Y6568" s="24">
        <f>Table1[[#This Row],[Female Ballots]]/Table1[[#This Row],[Female Voters]]</f>
        <v>0.84306028090377738</v>
      </c>
      <c r="Z6568" s="24">
        <f>Table1[[#This Row],[Male Ballots]]/Table1[[#This Row],[Male Voters]]</f>
        <v>0.83088096585549898</v>
      </c>
      <c r="AA6568" s="24">
        <f>Table1[[#This Row],[Total Ballots]]/Table1[[#This Row],[Total Voters]]</f>
        <v>0.83720824835712671</v>
      </c>
    </row>
    <row r="6569" spans="1:27" s="12" customFormat="1" x14ac:dyDescent="0.35">
      <c r="A6569" s="19" t="s">
        <v>50</v>
      </c>
      <c r="B6569" s="20">
        <v>2012</v>
      </c>
      <c r="C6569" s="17" t="s">
        <v>82</v>
      </c>
      <c r="D6569" s="20"/>
      <c r="E6569" s="37" t="s">
        <v>74</v>
      </c>
      <c r="F6569" s="34" t="s">
        <v>78</v>
      </c>
      <c r="G6569" s="21" t="s">
        <v>62</v>
      </c>
      <c r="H6569" s="22">
        <v>4503.0598</v>
      </c>
      <c r="I6569" s="22">
        <v>4776.0142000000005</v>
      </c>
      <c r="J6569" s="22">
        <v>9279.0728000000017</v>
      </c>
      <c r="K6569" s="31">
        <v>1345</v>
      </c>
      <c r="L6569" s="31">
        <v>1243</v>
      </c>
      <c r="M6569" s="31"/>
      <c r="N6569" s="31">
        <v>2588</v>
      </c>
      <c r="O6569" s="22">
        <v>928</v>
      </c>
      <c r="P6569" s="22">
        <v>776</v>
      </c>
      <c r="Q6569" s="22"/>
      <c r="R6569" s="23">
        <v>1704</v>
      </c>
      <c r="S6569" s="130">
        <f>IFERROR(Table1[[#This Row],[Female Voters]]/Table1[[#This Row],[Female Population]],"0.0%")</f>
        <v>0.29868579582265375</v>
      </c>
      <c r="T6569" s="130">
        <f>IFERROR(Table1[[#This Row],[Male Voters]]/Table1[[#This Row],[Male Population]],"0.0%")</f>
        <v>0.26025885768932594</v>
      </c>
      <c r="U6569" s="130">
        <f>IFERROR(Table1[[#This Row],[Total Voters]]/Table1[[#This Row],[Total Population]],"0.0%")</f>
        <v>0.27890717701880724</v>
      </c>
      <c r="V6569" s="130">
        <f>IFERROR(Table1[[#This Row],[Female Ballots]]/Table1[[#This Row],[Female Population]],"0.0%")</f>
        <v>0.20608209555644807</v>
      </c>
      <c r="W6569" s="130">
        <f>IFERROR(Table1[[#This Row],[Male Ballots]]/Table1[[#This Row],[Male Population]],"0.0%")</f>
        <v>0.16247857889534748</v>
      </c>
      <c r="X6569" s="130">
        <f>IFERROR(Table1[[#This Row],[Total Ballots]]/Table1[[#This Row],[Total Population]],"0.0%")</f>
        <v>0.18363903772799364</v>
      </c>
      <c r="Y6569" s="24">
        <f>Table1[[#This Row],[Female Ballots]]/Table1[[#This Row],[Female Voters]]</f>
        <v>0.68996282527881037</v>
      </c>
      <c r="Z6569" s="24">
        <f>Table1[[#This Row],[Male Ballots]]/Table1[[#This Row],[Male Voters]]</f>
        <v>0.62429605792437648</v>
      </c>
      <c r="AA6569" s="24">
        <f>Table1[[#This Row],[Total Ballots]]/Table1[[#This Row],[Total Voters]]</f>
        <v>0.65842349304482228</v>
      </c>
    </row>
    <row r="6570" spans="1:27" s="12" customFormat="1" x14ac:dyDescent="0.35">
      <c r="A6570" s="19" t="s">
        <v>50</v>
      </c>
      <c r="B6570" s="20">
        <v>2012</v>
      </c>
      <c r="C6570" s="17" t="s">
        <v>82</v>
      </c>
      <c r="D6570" s="20"/>
      <c r="E6570" s="37" t="s">
        <v>74</v>
      </c>
      <c r="F6570" s="34" t="s">
        <v>78</v>
      </c>
      <c r="G6570" s="21" t="s">
        <v>63</v>
      </c>
      <c r="H6570" s="22">
        <v>2270.0100000000002</v>
      </c>
      <c r="I6570" s="22">
        <v>2592.076</v>
      </c>
      <c r="J6570" s="22">
        <v>4862.0860000000002</v>
      </c>
      <c r="K6570" s="31">
        <v>1613</v>
      </c>
      <c r="L6570" s="31">
        <v>1503</v>
      </c>
      <c r="M6570" s="31"/>
      <c r="N6570" s="31">
        <v>3116</v>
      </c>
      <c r="O6570" s="22">
        <v>1173</v>
      </c>
      <c r="P6570" s="22">
        <v>1061</v>
      </c>
      <c r="Q6570" s="22"/>
      <c r="R6570" s="23">
        <v>2234</v>
      </c>
      <c r="S6570" s="130">
        <f>IFERROR(Table1[[#This Row],[Female Voters]]/Table1[[#This Row],[Female Population]],"0.0%")</f>
        <v>0.71056955696230406</v>
      </c>
      <c r="T6570" s="130">
        <f>IFERROR(Table1[[#This Row],[Male Voters]]/Table1[[#This Row],[Male Population]],"0.0%")</f>
        <v>0.57984410950913479</v>
      </c>
      <c r="U6570" s="130">
        <f>IFERROR(Table1[[#This Row],[Total Voters]]/Table1[[#This Row],[Total Population]],"0.0%")</f>
        <v>0.6408771872813438</v>
      </c>
      <c r="V6570" s="130">
        <f>IFERROR(Table1[[#This Row],[Female Ballots]]/Table1[[#This Row],[Female Population]],"0.0%")</f>
        <v>0.51673781172770161</v>
      </c>
      <c r="W6570" s="130">
        <f>IFERROR(Table1[[#This Row],[Male Ballots]]/Table1[[#This Row],[Male Population]],"0.0%")</f>
        <v>0.4093244179568809</v>
      </c>
      <c r="X6570" s="130">
        <f>IFERROR(Table1[[#This Row],[Total Ballots]]/Table1[[#This Row],[Total Population]],"0.0%")</f>
        <v>0.45947356751813934</v>
      </c>
      <c r="Y6570" s="24">
        <f>Table1[[#This Row],[Female Ballots]]/Table1[[#This Row],[Female Voters]]</f>
        <v>0.72721636701797887</v>
      </c>
      <c r="Z6570" s="24">
        <f>Table1[[#This Row],[Male Ballots]]/Table1[[#This Row],[Male Voters]]</f>
        <v>0.70592149035262808</v>
      </c>
      <c r="AA6570" s="24">
        <f>Table1[[#This Row],[Total Ballots]]/Table1[[#This Row],[Total Voters]]</f>
        <v>0.71694480102695768</v>
      </c>
    </row>
    <row r="6571" spans="1:27" s="12" customFormat="1" x14ac:dyDescent="0.35">
      <c r="A6571" s="19" t="s">
        <v>50</v>
      </c>
      <c r="B6571" s="20">
        <v>2012</v>
      </c>
      <c r="C6571" s="17" t="s">
        <v>82</v>
      </c>
      <c r="D6571" s="20"/>
      <c r="E6571" s="37" t="s">
        <v>74</v>
      </c>
      <c r="F6571" s="34" t="s">
        <v>78</v>
      </c>
      <c r="G6571" s="21" t="s">
        <v>64</v>
      </c>
      <c r="H6571" s="22">
        <v>2062.8720000000003</v>
      </c>
      <c r="I6571" s="22">
        <v>2127.875</v>
      </c>
      <c r="J6571" s="22">
        <v>4190.7460000000001</v>
      </c>
      <c r="K6571" s="31">
        <v>1537</v>
      </c>
      <c r="L6571" s="31">
        <v>1418</v>
      </c>
      <c r="M6571" s="31"/>
      <c r="N6571" s="31">
        <v>2955</v>
      </c>
      <c r="O6571" s="22">
        <v>1265</v>
      </c>
      <c r="P6571" s="22">
        <v>1149</v>
      </c>
      <c r="Q6571" s="22"/>
      <c r="R6571" s="23">
        <v>2414</v>
      </c>
      <c r="S6571" s="130">
        <f>IFERROR(Table1[[#This Row],[Female Voters]]/Table1[[#This Row],[Female Population]],"0.0%")</f>
        <v>0.74507773628223162</v>
      </c>
      <c r="T6571" s="130">
        <f>IFERROR(Table1[[#This Row],[Male Voters]]/Table1[[#This Row],[Male Population]],"0.0%")</f>
        <v>0.66639252775656466</v>
      </c>
      <c r="U6571" s="130">
        <f>IFERROR(Table1[[#This Row],[Total Voters]]/Table1[[#This Row],[Total Population]],"0.0%")</f>
        <v>0.70512505410731163</v>
      </c>
      <c r="V6571" s="130">
        <f>IFERROR(Table1[[#This Row],[Female Ballots]]/Table1[[#This Row],[Female Population]],"0.0%")</f>
        <v>0.61322273025180418</v>
      </c>
      <c r="W6571" s="130">
        <f>IFERROR(Table1[[#This Row],[Male Ballots]]/Table1[[#This Row],[Male Population]],"0.0%")</f>
        <v>0.53997532749809085</v>
      </c>
      <c r="X6571" s="130">
        <f>IFERROR(Table1[[#This Row],[Total Ballots]]/Table1[[#This Row],[Total Population]],"0.0%")</f>
        <v>0.57603109327074464</v>
      </c>
      <c r="Y6571" s="24">
        <f>Table1[[#This Row],[Female Ballots]]/Table1[[#This Row],[Female Voters]]</f>
        <v>0.82303188028627194</v>
      </c>
      <c r="Z6571" s="24">
        <f>Table1[[#This Row],[Male Ballots]]/Table1[[#This Row],[Male Voters]]</f>
        <v>0.810296191819464</v>
      </c>
      <c r="AA6571" s="24">
        <f>Table1[[#This Row],[Total Ballots]]/Table1[[#This Row],[Total Voters]]</f>
        <v>0.8169204737732656</v>
      </c>
    </row>
    <row r="6572" spans="1:27" s="12" customFormat="1" x14ac:dyDescent="0.35">
      <c r="A6572" s="19" t="s">
        <v>50</v>
      </c>
      <c r="B6572" s="20">
        <v>2012</v>
      </c>
      <c r="C6572" s="17" t="s">
        <v>82</v>
      </c>
      <c r="D6572" s="20"/>
      <c r="E6572" s="37" t="s">
        <v>74</v>
      </c>
      <c r="F6572" s="34" t="s">
        <v>78</v>
      </c>
      <c r="G6572" s="21" t="s">
        <v>65</v>
      </c>
      <c r="H6572" s="22">
        <v>2429.8090000000002</v>
      </c>
      <c r="I6572" s="22">
        <v>2452.8019999999997</v>
      </c>
      <c r="J6572" s="22">
        <v>4882.6109999999999</v>
      </c>
      <c r="K6572" s="31">
        <v>1965</v>
      </c>
      <c r="L6572" s="31">
        <v>1778</v>
      </c>
      <c r="M6572" s="31"/>
      <c r="N6572" s="31">
        <v>3743</v>
      </c>
      <c r="O6572" s="22">
        <v>1710</v>
      </c>
      <c r="P6572" s="22">
        <v>1518</v>
      </c>
      <c r="Q6572" s="22"/>
      <c r="R6572" s="23">
        <v>3228</v>
      </c>
      <c r="S6572" s="130">
        <f>IFERROR(Table1[[#This Row],[Female Voters]]/Table1[[#This Row],[Female Population]],"0.0%")</f>
        <v>0.8087055402297052</v>
      </c>
      <c r="T6572" s="130">
        <f>IFERROR(Table1[[#This Row],[Male Voters]]/Table1[[#This Row],[Male Population]],"0.0%")</f>
        <v>0.72488525368130008</v>
      </c>
      <c r="U6572" s="130">
        <f>IFERROR(Table1[[#This Row],[Total Voters]]/Table1[[#This Row],[Total Population]],"0.0%")</f>
        <v>0.7665980353544446</v>
      </c>
      <c r="V6572" s="130">
        <f>IFERROR(Table1[[#This Row],[Female Ballots]]/Table1[[#This Row],[Female Population]],"0.0%")</f>
        <v>0.70375901974188093</v>
      </c>
      <c r="W6572" s="130">
        <f>IFERROR(Table1[[#This Row],[Male Ballots]]/Table1[[#This Row],[Male Population]],"0.0%")</f>
        <v>0.61888403548268478</v>
      </c>
      <c r="X6572" s="130">
        <f>IFERROR(Table1[[#This Row],[Total Ballots]]/Table1[[#This Row],[Total Population]],"0.0%")</f>
        <v>0.66112168264070192</v>
      </c>
      <c r="Y6572" s="24">
        <f>Table1[[#This Row],[Female Ballots]]/Table1[[#This Row],[Female Voters]]</f>
        <v>0.87022900763358779</v>
      </c>
      <c r="Z6572" s="24">
        <f>Table1[[#This Row],[Male Ballots]]/Table1[[#This Row],[Male Voters]]</f>
        <v>0.85376827896512941</v>
      </c>
      <c r="AA6572" s="24">
        <f>Table1[[#This Row],[Total Ballots]]/Table1[[#This Row],[Total Voters]]</f>
        <v>0.86240983168581353</v>
      </c>
    </row>
    <row r="6573" spans="1:27" s="12" customFormat="1" x14ac:dyDescent="0.35">
      <c r="A6573" s="19" t="s">
        <v>50</v>
      </c>
      <c r="B6573" s="20">
        <v>2012</v>
      </c>
      <c r="C6573" s="17" t="s">
        <v>82</v>
      </c>
      <c r="D6573" s="20"/>
      <c r="E6573" s="37" t="s">
        <v>74</v>
      </c>
      <c r="F6573" s="34" t="s">
        <v>78</v>
      </c>
      <c r="G6573" s="21" t="s">
        <v>66</v>
      </c>
      <c r="H6573" s="22">
        <v>2482.7709999999997</v>
      </c>
      <c r="I6573" s="22">
        <v>2453.7640000000001</v>
      </c>
      <c r="J6573" s="22">
        <v>4936.5339999999997</v>
      </c>
      <c r="K6573" s="31">
        <v>2257</v>
      </c>
      <c r="L6573" s="31">
        <v>2133</v>
      </c>
      <c r="M6573" s="31"/>
      <c r="N6573" s="31">
        <v>4390</v>
      </c>
      <c r="O6573" s="22">
        <v>2086</v>
      </c>
      <c r="P6573" s="22">
        <v>1958</v>
      </c>
      <c r="Q6573" s="22"/>
      <c r="R6573" s="23">
        <v>4044</v>
      </c>
      <c r="S6573" s="130">
        <f>IFERROR(Table1[[#This Row],[Female Voters]]/Table1[[#This Row],[Female Population]],"0.0%")</f>
        <v>0.90906491174578741</v>
      </c>
      <c r="T6573" s="130">
        <f>IFERROR(Table1[[#This Row],[Male Voters]]/Table1[[#This Row],[Male Population]],"0.0%")</f>
        <v>0.86927675196147625</v>
      </c>
      <c r="U6573" s="130">
        <f>IFERROR(Table1[[#This Row],[Total Voters]]/Table1[[#This Row],[Total Population]],"0.0%")</f>
        <v>0.88928790929020241</v>
      </c>
      <c r="V6573" s="130">
        <f>IFERROR(Table1[[#This Row],[Female Ballots]]/Table1[[#This Row],[Female Population]],"0.0%")</f>
        <v>0.84019025516247781</v>
      </c>
      <c r="W6573" s="130">
        <f>IFERROR(Table1[[#This Row],[Male Ballots]]/Table1[[#This Row],[Male Population]],"0.0%")</f>
        <v>0.79795774980805001</v>
      </c>
      <c r="X6573" s="130">
        <f>IFERROR(Table1[[#This Row],[Total Ballots]]/Table1[[#This Row],[Total Population]],"0.0%")</f>
        <v>0.81919824719124801</v>
      </c>
      <c r="Y6573" s="24">
        <f>Table1[[#This Row],[Female Ballots]]/Table1[[#This Row],[Female Voters]]</f>
        <v>0.92423571112095704</v>
      </c>
      <c r="Z6573" s="24">
        <f>Table1[[#This Row],[Male Ballots]]/Table1[[#This Row],[Male Voters]]</f>
        <v>0.91795593061415848</v>
      </c>
      <c r="AA6573" s="24">
        <f>Table1[[#This Row],[Total Ballots]]/Table1[[#This Row],[Total Voters]]</f>
        <v>0.92118451025056947</v>
      </c>
    </row>
    <row r="6574" spans="1:27" s="12" customFormat="1" x14ac:dyDescent="0.35">
      <c r="A6574" s="19" t="s">
        <v>50</v>
      </c>
      <c r="B6574" s="20">
        <v>2012</v>
      </c>
      <c r="C6574" s="17" t="s">
        <v>82</v>
      </c>
      <c r="D6574" s="20"/>
      <c r="E6574" s="37" t="s">
        <v>74</v>
      </c>
      <c r="F6574" s="34" t="s">
        <v>78</v>
      </c>
      <c r="G6574" s="21" t="s">
        <v>67</v>
      </c>
      <c r="H6574" s="22">
        <v>2998.6688999999997</v>
      </c>
      <c r="I6574" s="22">
        <v>2728.7022999999999</v>
      </c>
      <c r="J6574" s="22">
        <v>5727.3714</v>
      </c>
      <c r="K6574" s="31">
        <v>2746</v>
      </c>
      <c r="L6574" s="31">
        <v>2527</v>
      </c>
      <c r="M6574" s="31"/>
      <c r="N6574" s="31">
        <v>5273</v>
      </c>
      <c r="O6574" s="22">
        <v>2502</v>
      </c>
      <c r="P6574" s="22">
        <v>2347</v>
      </c>
      <c r="Q6574" s="22"/>
      <c r="R6574" s="23">
        <v>4849</v>
      </c>
      <c r="S6574" s="130">
        <f>IFERROR(Table1[[#This Row],[Female Voters]]/Table1[[#This Row],[Female Population]],"0.0%")</f>
        <v>0.91573964701471389</v>
      </c>
      <c r="T6574" s="130">
        <f>IFERROR(Table1[[#This Row],[Male Voters]]/Table1[[#This Row],[Male Population]],"0.0%")</f>
        <v>0.92608123649106022</v>
      </c>
      <c r="U6574" s="130">
        <f>IFERROR(Table1[[#This Row],[Total Voters]]/Table1[[#This Row],[Total Population]],"0.0%")</f>
        <v>0.92066667791091739</v>
      </c>
      <c r="V6574" s="130">
        <f>IFERROR(Table1[[#This Row],[Female Ballots]]/Table1[[#This Row],[Female Population]],"0.0%")</f>
        <v>0.83437021006220469</v>
      </c>
      <c r="W6574" s="130">
        <f>IFERROR(Table1[[#This Row],[Male Ballots]]/Table1[[#This Row],[Male Population]],"0.0%")</f>
        <v>0.86011581402632309</v>
      </c>
      <c r="X6574" s="130">
        <f>IFERROR(Table1[[#This Row],[Total Ballots]]/Table1[[#This Row],[Total Population]],"0.0%")</f>
        <v>0.84663620731842182</v>
      </c>
      <c r="Y6574" s="24">
        <f>Table1[[#This Row],[Female Ballots]]/Table1[[#This Row],[Female Voters]]</f>
        <v>0.91114348142753099</v>
      </c>
      <c r="Z6574" s="24">
        <f>Table1[[#This Row],[Male Ballots]]/Table1[[#This Row],[Male Voters]]</f>
        <v>0.92876929165017807</v>
      </c>
      <c r="AA6574" s="24">
        <f>Table1[[#This Row],[Total Ballots]]/Table1[[#This Row],[Total Voters]]</f>
        <v>0.91959036601555089</v>
      </c>
    </row>
    <row r="6575" spans="1:27" s="12" customFormat="1" x14ac:dyDescent="0.35">
      <c r="A6575" s="8" t="s">
        <v>29</v>
      </c>
      <c r="B6575" s="17">
        <v>2012</v>
      </c>
      <c r="C6575" s="17" t="s">
        <v>82</v>
      </c>
      <c r="D6575" s="17" t="s">
        <v>69</v>
      </c>
      <c r="E6575" s="35" t="s">
        <v>74</v>
      </c>
      <c r="F6575" s="34" t="s">
        <v>78</v>
      </c>
      <c r="G6575" s="9" t="s">
        <v>79</v>
      </c>
      <c r="H6575" s="10">
        <v>8042.9852899999996</v>
      </c>
      <c r="I6575" s="10">
        <v>8186.9891099999986</v>
      </c>
      <c r="J6575" s="10">
        <v>16229.974000000002</v>
      </c>
      <c r="K6575" s="10">
        <v>6648</v>
      </c>
      <c r="L6575" s="10">
        <v>6451</v>
      </c>
      <c r="M6575" s="10">
        <v>0</v>
      </c>
      <c r="N6575" s="10">
        <v>13099</v>
      </c>
      <c r="O6575" s="10">
        <v>5370</v>
      </c>
      <c r="P6575" s="10">
        <v>5100</v>
      </c>
      <c r="Q6575" s="10">
        <v>0</v>
      </c>
      <c r="R6575" s="11">
        <v>10470</v>
      </c>
      <c r="S6575" s="130">
        <f>IFERROR(Table1[[#This Row],[Female Voters]]/Table1[[#This Row],[Female Population]],"0.0%")</f>
        <v>0.82655876646518156</v>
      </c>
      <c r="T6575" s="130">
        <f>IFERROR(Table1[[#This Row],[Male Voters]]/Table1[[#This Row],[Male Population]],"0.0%")</f>
        <v>0.78795756453620114</v>
      </c>
      <c r="U6575" s="130">
        <f>IFERROR(Table1[[#This Row],[Total Voters]]/Table1[[#This Row],[Total Population]],"0.0%")</f>
        <v>0.80708693679977539</v>
      </c>
      <c r="V6575" s="130">
        <f>IFERROR(Table1[[#This Row],[Female Ballots]]/Table1[[#This Row],[Female Population]],"0.0%")</f>
        <v>0.66766254150391469</v>
      </c>
      <c r="W6575" s="130">
        <f>IFERROR(Table1[[#This Row],[Male Ballots]]/Table1[[#This Row],[Male Population]],"0.0%")</f>
        <v>0.62293963403109998</v>
      </c>
      <c r="X6575" s="130">
        <f>IFERROR(Table1[[#This Row],[Total Ballots]]/Table1[[#This Row],[Total Population]],"0.0%")</f>
        <v>0.64510269702218859</v>
      </c>
      <c r="Y6575" s="24">
        <f>Table1[[#This Row],[Female Ballots]]/Table1[[#This Row],[Female Voters]]</f>
        <v>0.8077617328519856</v>
      </c>
      <c r="Z6575" s="24">
        <f>Table1[[#This Row],[Male Ballots]]/Table1[[#This Row],[Male Voters]]</f>
        <v>0.7905751046349403</v>
      </c>
      <c r="AA6575" s="24">
        <f>Table1[[#This Row],[Total Ballots]]/Table1[[#This Row],[Total Voters]]</f>
        <v>0.799297656309642</v>
      </c>
    </row>
    <row r="6576" spans="1:27" s="12" customFormat="1" x14ac:dyDescent="0.35">
      <c r="A6576" s="19" t="s">
        <v>29</v>
      </c>
      <c r="B6576" s="20">
        <v>2012</v>
      </c>
      <c r="C6576" s="17" t="s">
        <v>82</v>
      </c>
      <c r="D6576" s="20" t="s">
        <v>69</v>
      </c>
      <c r="E6576" s="37" t="s">
        <v>74</v>
      </c>
      <c r="F6576" s="34" t="s">
        <v>78</v>
      </c>
      <c r="G6576" s="21" t="s">
        <v>62</v>
      </c>
      <c r="H6576" s="22">
        <v>607.00189</v>
      </c>
      <c r="I6576" s="22">
        <v>647.00171</v>
      </c>
      <c r="J6576" s="22">
        <v>1254.0036</v>
      </c>
      <c r="K6576" s="31">
        <v>478</v>
      </c>
      <c r="L6576" s="31">
        <v>425</v>
      </c>
      <c r="M6576" s="31"/>
      <c r="N6576" s="31">
        <v>903</v>
      </c>
      <c r="O6576" s="22">
        <v>252</v>
      </c>
      <c r="P6576" s="22">
        <v>200</v>
      </c>
      <c r="Q6576" s="22"/>
      <c r="R6576" s="23">
        <v>452</v>
      </c>
      <c r="S6576" s="130">
        <f>IFERROR(Table1[[#This Row],[Female Voters]]/Table1[[#This Row],[Female Population]],"0.0%")</f>
        <v>0.78747695497290793</v>
      </c>
      <c r="T6576" s="130">
        <f>IFERROR(Table1[[#This Row],[Male Voters]]/Table1[[#This Row],[Male Population]],"0.0%")</f>
        <v>0.65687616188835107</v>
      </c>
      <c r="U6576" s="130">
        <f>IFERROR(Table1[[#This Row],[Total Voters]]/Table1[[#This Row],[Total Population]],"0.0%")</f>
        <v>0.72009362652547404</v>
      </c>
      <c r="V6576" s="130">
        <f>IFERROR(Table1[[#This Row],[Female Ballots]]/Table1[[#This Row],[Female Population]],"0.0%")</f>
        <v>0.41515521475559164</v>
      </c>
      <c r="W6576" s="130">
        <f>IFERROR(Table1[[#This Row],[Male Ballots]]/Table1[[#This Row],[Male Population]],"0.0%")</f>
        <v>0.30911819382981226</v>
      </c>
      <c r="X6576" s="130">
        <f>IFERROR(Table1[[#This Row],[Total Ballots]]/Table1[[#This Row],[Total Population]],"0.0%")</f>
        <v>0.3604455362010125</v>
      </c>
      <c r="Y6576" s="24">
        <f>Table1[[#This Row],[Female Ballots]]/Table1[[#This Row],[Female Voters]]</f>
        <v>0.52719665271966532</v>
      </c>
      <c r="Z6576" s="24">
        <f>Table1[[#This Row],[Male Ballots]]/Table1[[#This Row],[Male Voters]]</f>
        <v>0.47058823529411764</v>
      </c>
      <c r="AA6576" s="24">
        <f>Table1[[#This Row],[Total Ballots]]/Table1[[#This Row],[Total Voters]]</f>
        <v>0.50055370985603542</v>
      </c>
    </row>
    <row r="6577" spans="1:27" s="12" customFormat="1" x14ac:dyDescent="0.35">
      <c r="A6577" s="19" t="s">
        <v>29</v>
      </c>
      <c r="B6577" s="20">
        <v>2012</v>
      </c>
      <c r="C6577" s="17" t="s">
        <v>82</v>
      </c>
      <c r="D6577" s="20" t="s">
        <v>69</v>
      </c>
      <c r="E6577" s="37" t="s">
        <v>74</v>
      </c>
      <c r="F6577" s="34" t="s">
        <v>78</v>
      </c>
      <c r="G6577" s="21" t="s">
        <v>63</v>
      </c>
      <c r="H6577" s="22">
        <v>996.00069999999994</v>
      </c>
      <c r="I6577" s="22">
        <v>1026.0021999999999</v>
      </c>
      <c r="J6577" s="22">
        <v>2022.0028</v>
      </c>
      <c r="K6577" s="31">
        <v>763</v>
      </c>
      <c r="L6577" s="31">
        <v>747</v>
      </c>
      <c r="M6577" s="31"/>
      <c r="N6577" s="31">
        <v>1510</v>
      </c>
      <c r="O6577" s="22">
        <v>473</v>
      </c>
      <c r="P6577" s="22">
        <v>442</v>
      </c>
      <c r="Q6577" s="22"/>
      <c r="R6577" s="23">
        <v>915</v>
      </c>
      <c r="S6577" s="130">
        <f>IFERROR(Table1[[#This Row],[Female Voters]]/Table1[[#This Row],[Female Population]],"0.0%")</f>
        <v>0.76606371862991662</v>
      </c>
      <c r="T6577" s="130">
        <f>IFERROR(Table1[[#This Row],[Male Voters]]/Table1[[#This Row],[Male Population]],"0.0%")</f>
        <v>0.72806861427782521</v>
      </c>
      <c r="U6577" s="130">
        <f>IFERROR(Table1[[#This Row],[Total Voters]]/Table1[[#This Row],[Total Population]],"0.0%")</f>
        <v>0.74678432690597663</v>
      </c>
      <c r="V6577" s="130">
        <f>IFERROR(Table1[[#This Row],[Female Ballots]]/Table1[[#This Row],[Female Population]],"0.0%")</f>
        <v>0.47489926462903093</v>
      </c>
      <c r="W6577" s="130">
        <f>IFERROR(Table1[[#This Row],[Male Ballots]]/Table1[[#This Row],[Male Population]],"0.0%")</f>
        <v>0.43079829653386714</v>
      </c>
      <c r="X6577" s="130">
        <f>IFERROR(Table1[[#This Row],[Total Ballots]]/Table1[[#This Row],[Total Population]],"0.0%")</f>
        <v>0.45252162855560835</v>
      </c>
      <c r="Y6577" s="24">
        <f>Table1[[#This Row],[Female Ballots]]/Table1[[#This Row],[Female Voters]]</f>
        <v>0.61992136304062906</v>
      </c>
      <c r="Z6577" s="24">
        <f>Table1[[#This Row],[Male Ballots]]/Table1[[#This Row],[Male Voters]]</f>
        <v>0.5917001338688086</v>
      </c>
      <c r="AA6577" s="24">
        <f>Table1[[#This Row],[Total Ballots]]/Table1[[#This Row],[Total Voters]]</f>
        <v>0.60596026490066224</v>
      </c>
    </row>
    <row r="6578" spans="1:27" s="12" customFormat="1" x14ac:dyDescent="0.35">
      <c r="A6578" s="19" t="s">
        <v>29</v>
      </c>
      <c r="B6578" s="20">
        <v>2012</v>
      </c>
      <c r="C6578" s="17" t="s">
        <v>82</v>
      </c>
      <c r="D6578" s="20" t="s">
        <v>69</v>
      </c>
      <c r="E6578" s="37" t="s">
        <v>74</v>
      </c>
      <c r="F6578" s="34" t="s">
        <v>78</v>
      </c>
      <c r="G6578" s="21" t="s">
        <v>64</v>
      </c>
      <c r="H6578" s="22">
        <v>1196</v>
      </c>
      <c r="I6578" s="22">
        <v>1288.0011</v>
      </c>
      <c r="J6578" s="22">
        <v>2484.0010000000002</v>
      </c>
      <c r="K6578" s="31">
        <v>901</v>
      </c>
      <c r="L6578" s="31">
        <v>860</v>
      </c>
      <c r="M6578" s="31"/>
      <c r="N6578" s="31">
        <v>1761</v>
      </c>
      <c r="O6578" s="22">
        <v>686</v>
      </c>
      <c r="P6578" s="22">
        <v>625</v>
      </c>
      <c r="Q6578" s="22"/>
      <c r="R6578" s="23">
        <v>1311</v>
      </c>
      <c r="S6578" s="130">
        <f>IFERROR(Table1[[#This Row],[Female Voters]]/Table1[[#This Row],[Female Population]],"0.0%")</f>
        <v>0.75334448160535117</v>
      </c>
      <c r="T6578" s="130">
        <f>IFERROR(Table1[[#This Row],[Male Voters]]/Table1[[#This Row],[Male Population]],"0.0%")</f>
        <v>0.66770129311224968</v>
      </c>
      <c r="U6578" s="130">
        <f>IFERROR(Table1[[#This Row],[Total Voters]]/Table1[[#This Row],[Total Population]],"0.0%")</f>
        <v>0.70893691266629921</v>
      </c>
      <c r="V6578" s="130">
        <f>IFERROR(Table1[[#This Row],[Female Ballots]]/Table1[[#This Row],[Female Population]],"0.0%")</f>
        <v>0.5735785953177257</v>
      </c>
      <c r="W6578" s="130">
        <f>IFERROR(Table1[[#This Row],[Male Ballots]]/Table1[[#This Row],[Male Population]],"0.0%")</f>
        <v>0.48524803278506518</v>
      </c>
      <c r="X6578" s="130">
        <f>IFERROR(Table1[[#This Row],[Total Ballots]]/Table1[[#This Row],[Total Population]],"0.0%")</f>
        <v>0.5277775653069382</v>
      </c>
      <c r="Y6578" s="24">
        <f>Table1[[#This Row],[Female Ballots]]/Table1[[#This Row],[Female Voters]]</f>
        <v>0.76137624861265263</v>
      </c>
      <c r="Z6578" s="24">
        <f>Table1[[#This Row],[Male Ballots]]/Table1[[#This Row],[Male Voters]]</f>
        <v>0.72674418604651159</v>
      </c>
      <c r="AA6578" s="24">
        <f>Table1[[#This Row],[Total Ballots]]/Table1[[#This Row],[Total Voters]]</f>
        <v>0.74446337308347532</v>
      </c>
    </row>
    <row r="6579" spans="1:27" s="12" customFormat="1" x14ac:dyDescent="0.35">
      <c r="A6579" s="19" t="s">
        <v>29</v>
      </c>
      <c r="B6579" s="20">
        <v>2012</v>
      </c>
      <c r="C6579" s="17" t="s">
        <v>82</v>
      </c>
      <c r="D6579" s="20" t="s">
        <v>69</v>
      </c>
      <c r="E6579" s="37" t="s">
        <v>74</v>
      </c>
      <c r="F6579" s="34" t="s">
        <v>78</v>
      </c>
      <c r="G6579" s="21" t="s">
        <v>65</v>
      </c>
      <c r="H6579" s="22">
        <v>1498.9974000000002</v>
      </c>
      <c r="I6579" s="22">
        <v>1500.999</v>
      </c>
      <c r="J6579" s="22">
        <v>2999.9970000000003</v>
      </c>
      <c r="K6579" s="31">
        <v>1120</v>
      </c>
      <c r="L6579" s="31">
        <v>1081</v>
      </c>
      <c r="M6579" s="31"/>
      <c r="N6579" s="31">
        <v>2201</v>
      </c>
      <c r="O6579" s="22">
        <v>901</v>
      </c>
      <c r="P6579" s="22">
        <v>844</v>
      </c>
      <c r="Q6579" s="22"/>
      <c r="R6579" s="23">
        <v>1745</v>
      </c>
      <c r="S6579" s="130">
        <f>IFERROR(Table1[[#This Row],[Female Voters]]/Table1[[#This Row],[Female Population]],"0.0%")</f>
        <v>0.74716607246950517</v>
      </c>
      <c r="T6579" s="130">
        <f>IFERROR(Table1[[#This Row],[Male Voters]]/Table1[[#This Row],[Male Population]],"0.0%")</f>
        <v>0.72018702210994145</v>
      </c>
      <c r="U6579" s="130">
        <f>IFERROR(Table1[[#This Row],[Total Voters]]/Table1[[#This Row],[Total Population]],"0.0%")</f>
        <v>0.73366740033406697</v>
      </c>
      <c r="V6579" s="130">
        <f>IFERROR(Table1[[#This Row],[Female Ballots]]/Table1[[#This Row],[Female Population]],"0.0%")</f>
        <v>0.6010684207991287</v>
      </c>
      <c r="W6579" s="130">
        <f>IFERROR(Table1[[#This Row],[Male Ballots]]/Table1[[#This Row],[Male Population]],"0.0%")</f>
        <v>0.56229218007473691</v>
      </c>
      <c r="X6579" s="130">
        <f>IFERROR(Table1[[#This Row],[Total Ballots]]/Table1[[#This Row],[Total Population]],"0.0%")</f>
        <v>0.58166724833391492</v>
      </c>
      <c r="Y6579" s="24">
        <f>Table1[[#This Row],[Female Ballots]]/Table1[[#This Row],[Female Voters]]</f>
        <v>0.80446428571428574</v>
      </c>
      <c r="Z6579" s="24">
        <f>Table1[[#This Row],[Male Ballots]]/Table1[[#This Row],[Male Voters]]</f>
        <v>0.78075855689176688</v>
      </c>
      <c r="AA6579" s="24">
        <f>Table1[[#This Row],[Total Ballots]]/Table1[[#This Row],[Total Voters]]</f>
        <v>0.79282144479781913</v>
      </c>
    </row>
    <row r="6580" spans="1:27" s="12" customFormat="1" x14ac:dyDescent="0.35">
      <c r="A6580" s="19" t="s">
        <v>29</v>
      </c>
      <c r="B6580" s="20">
        <v>2012</v>
      </c>
      <c r="C6580" s="17" t="s">
        <v>82</v>
      </c>
      <c r="D6580" s="20" t="s">
        <v>69</v>
      </c>
      <c r="E6580" s="37" t="s">
        <v>74</v>
      </c>
      <c r="F6580" s="34" t="s">
        <v>78</v>
      </c>
      <c r="G6580" s="21" t="s">
        <v>66</v>
      </c>
      <c r="H6580" s="22">
        <v>1772.9933999999998</v>
      </c>
      <c r="I6580" s="22">
        <v>1742.9940000000001</v>
      </c>
      <c r="J6580" s="22">
        <v>3515.9870000000001</v>
      </c>
      <c r="K6580" s="31">
        <v>1614</v>
      </c>
      <c r="L6580" s="31">
        <v>1513</v>
      </c>
      <c r="M6580" s="31"/>
      <c r="N6580" s="31">
        <v>3127</v>
      </c>
      <c r="O6580" s="22">
        <v>1438</v>
      </c>
      <c r="P6580" s="22">
        <v>1318</v>
      </c>
      <c r="Q6580" s="22"/>
      <c r="R6580" s="23">
        <v>2756</v>
      </c>
      <c r="S6580" s="130">
        <f>IFERROR(Table1[[#This Row],[Female Voters]]/Table1[[#This Row],[Female Population]],"0.0%")</f>
        <v>0.91032487768990011</v>
      </c>
      <c r="T6580" s="130">
        <f>IFERROR(Table1[[#This Row],[Male Voters]]/Table1[[#This Row],[Male Population]],"0.0%")</f>
        <v>0.8680465910955516</v>
      </c>
      <c r="U6580" s="130">
        <f>IFERROR(Table1[[#This Row],[Total Voters]]/Table1[[#This Row],[Total Population]],"0.0%")</f>
        <v>0.88936620072827344</v>
      </c>
      <c r="V6580" s="130">
        <f>IFERROR(Table1[[#This Row],[Female Ballots]]/Table1[[#This Row],[Female Population]],"0.0%")</f>
        <v>0.81105772869769288</v>
      </c>
      <c r="W6580" s="130">
        <f>IFERROR(Table1[[#This Row],[Male Ballots]]/Table1[[#This Row],[Male Population]],"0.0%")</f>
        <v>0.75617013024714941</v>
      </c>
      <c r="X6580" s="130">
        <f>IFERROR(Table1[[#This Row],[Total Ballots]]/Table1[[#This Row],[Total Population]],"0.0%")</f>
        <v>0.78384817691305453</v>
      </c>
      <c r="Y6580" s="24">
        <f>Table1[[#This Row],[Female Ballots]]/Table1[[#This Row],[Female Voters]]</f>
        <v>0.89095415117719945</v>
      </c>
      <c r="Z6580" s="24">
        <f>Table1[[#This Row],[Male Ballots]]/Table1[[#This Row],[Male Voters]]</f>
        <v>0.87111698612029076</v>
      </c>
      <c r="AA6580" s="24">
        <f>Table1[[#This Row],[Total Ballots]]/Table1[[#This Row],[Total Voters]]</f>
        <v>0.88135593220338981</v>
      </c>
    </row>
    <row r="6581" spans="1:27" s="12" customFormat="1" x14ac:dyDescent="0.35">
      <c r="A6581" s="19" t="s">
        <v>29</v>
      </c>
      <c r="B6581" s="20">
        <v>2012</v>
      </c>
      <c r="C6581" s="17" t="s">
        <v>82</v>
      </c>
      <c r="D6581" s="20" t="s">
        <v>69</v>
      </c>
      <c r="E6581" s="37" t="s">
        <v>74</v>
      </c>
      <c r="F6581" s="34" t="s">
        <v>78</v>
      </c>
      <c r="G6581" s="21" t="s">
        <v>67</v>
      </c>
      <c r="H6581" s="22">
        <v>1971.9919</v>
      </c>
      <c r="I6581" s="22">
        <v>1981.9910999999997</v>
      </c>
      <c r="J6581" s="22">
        <v>3953.9825999999994</v>
      </c>
      <c r="K6581" s="31">
        <v>1772</v>
      </c>
      <c r="L6581" s="31">
        <v>1825</v>
      </c>
      <c r="M6581" s="31"/>
      <c r="N6581" s="31">
        <v>3597</v>
      </c>
      <c r="O6581" s="22">
        <v>1620</v>
      </c>
      <c r="P6581" s="22">
        <v>1671</v>
      </c>
      <c r="Q6581" s="22"/>
      <c r="R6581" s="23">
        <v>3291</v>
      </c>
      <c r="S6581" s="130">
        <f>IFERROR(Table1[[#This Row],[Female Voters]]/Table1[[#This Row],[Female Population]],"0.0%")</f>
        <v>0.89858381264142106</v>
      </c>
      <c r="T6581" s="130">
        <f>IFERROR(Table1[[#This Row],[Male Voters]]/Table1[[#This Row],[Male Population]],"0.0%")</f>
        <v>0.92079121848730816</v>
      </c>
      <c r="U6581" s="130">
        <f>IFERROR(Table1[[#This Row],[Total Voters]]/Table1[[#This Row],[Total Population]],"0.0%")</f>
        <v>0.90971568767146338</v>
      </c>
      <c r="V6581" s="130">
        <f>IFERROR(Table1[[#This Row],[Female Ballots]]/Table1[[#This Row],[Female Population]],"0.0%")</f>
        <v>0.82150438853222474</v>
      </c>
      <c r="W6581" s="130">
        <f>IFERROR(Table1[[#This Row],[Male Ballots]]/Table1[[#This Row],[Male Population]],"0.0%")</f>
        <v>0.84309157594098194</v>
      </c>
      <c r="X6581" s="130">
        <f>IFERROR(Table1[[#This Row],[Total Ballots]]/Table1[[#This Row],[Total Population]],"0.0%")</f>
        <v>0.83232536228156406</v>
      </c>
      <c r="Y6581" s="24">
        <f>Table1[[#This Row],[Female Ballots]]/Table1[[#This Row],[Female Voters]]</f>
        <v>0.91422121896162534</v>
      </c>
      <c r="Z6581" s="24">
        <f>Table1[[#This Row],[Male Ballots]]/Table1[[#This Row],[Male Voters]]</f>
        <v>0.91561643835616435</v>
      </c>
      <c r="AA6581" s="24">
        <f>Table1[[#This Row],[Total Ballots]]/Table1[[#This Row],[Total Voters]]</f>
        <v>0.91492910758965806</v>
      </c>
    </row>
    <row r="6582" spans="1:27" s="12" customFormat="1" x14ac:dyDescent="0.35">
      <c r="A6582" s="8" t="s">
        <v>42</v>
      </c>
      <c r="B6582" s="17">
        <v>2012</v>
      </c>
      <c r="C6582" s="17" t="s">
        <v>82</v>
      </c>
      <c r="D6582" s="17"/>
      <c r="E6582" s="35" t="s">
        <v>74</v>
      </c>
      <c r="F6582" s="34" t="s">
        <v>78</v>
      </c>
      <c r="G6582" s="9" t="s">
        <v>79</v>
      </c>
      <c r="H6582" s="10">
        <v>29883</v>
      </c>
      <c r="I6582" s="10">
        <v>29281.999799999998</v>
      </c>
      <c r="J6582" s="10">
        <v>59164.999899999995</v>
      </c>
      <c r="K6582" s="10">
        <v>23171</v>
      </c>
      <c r="L6582" s="10">
        <v>21124</v>
      </c>
      <c r="M6582" s="10">
        <v>25</v>
      </c>
      <c r="N6582" s="10">
        <v>44320</v>
      </c>
      <c r="O6582" s="10">
        <v>18225</v>
      </c>
      <c r="P6582" s="10">
        <v>16495</v>
      </c>
      <c r="Q6582" s="10">
        <v>17</v>
      </c>
      <c r="R6582" s="11">
        <v>34737</v>
      </c>
      <c r="S6582" s="130">
        <f>IFERROR(Table1[[#This Row],[Female Voters]]/Table1[[#This Row],[Female Population]],"0.0%")</f>
        <v>0.77539069035906705</v>
      </c>
      <c r="T6582" s="130">
        <f>IFERROR(Table1[[#This Row],[Male Voters]]/Table1[[#This Row],[Male Population]],"0.0%")</f>
        <v>0.72139881648383875</v>
      </c>
      <c r="U6582" s="130">
        <f>IFERROR(Table1[[#This Row],[Total Voters]]/Table1[[#This Row],[Total Population]],"0.0%")</f>
        <v>0.74909152497099896</v>
      </c>
      <c r="V6582" s="130">
        <f>IFERROR(Table1[[#This Row],[Female Ballots]]/Table1[[#This Row],[Female Population]],"0.0%")</f>
        <v>0.60987852625238426</v>
      </c>
      <c r="W6582" s="130">
        <f>IFERROR(Table1[[#This Row],[Male Ballots]]/Table1[[#This Row],[Male Population]],"0.0%")</f>
        <v>0.56331535115986175</v>
      </c>
      <c r="X6582" s="130">
        <f>IFERROR(Table1[[#This Row],[Total Ballots]]/Table1[[#This Row],[Total Population]],"0.0%")</f>
        <v>0.58712076495752685</v>
      </c>
      <c r="Y6582" s="24">
        <f>Table1[[#This Row],[Female Ballots]]/Table1[[#This Row],[Female Voters]]</f>
        <v>0.78654352423287732</v>
      </c>
      <c r="Z6582" s="24">
        <f>Table1[[#This Row],[Male Ballots]]/Table1[[#This Row],[Male Voters]]</f>
        <v>0.78086536640787729</v>
      </c>
      <c r="AA6582" s="24">
        <f>Table1[[#This Row],[Total Ballots]]/Table1[[#This Row],[Total Voters]]</f>
        <v>0.7837770758122744</v>
      </c>
    </row>
    <row r="6583" spans="1:27" s="12" customFormat="1" x14ac:dyDescent="0.35">
      <c r="A6583" s="19" t="s">
        <v>42</v>
      </c>
      <c r="B6583" s="20">
        <v>2012</v>
      </c>
      <c r="C6583" s="17" t="s">
        <v>82</v>
      </c>
      <c r="D6583" s="20"/>
      <c r="E6583" s="37" t="s">
        <v>74</v>
      </c>
      <c r="F6583" s="34" t="s">
        <v>78</v>
      </c>
      <c r="G6583" s="21" t="s">
        <v>62</v>
      </c>
      <c r="H6583" s="22">
        <v>2950</v>
      </c>
      <c r="I6583" s="22">
        <v>3315.9997999999996</v>
      </c>
      <c r="J6583" s="22">
        <v>6265.9998999999998</v>
      </c>
      <c r="K6583" s="31">
        <v>2131</v>
      </c>
      <c r="L6583" s="31">
        <v>2054</v>
      </c>
      <c r="M6583" s="31">
        <v>8</v>
      </c>
      <c r="N6583" s="31">
        <v>4193</v>
      </c>
      <c r="O6583" s="22">
        <v>1141</v>
      </c>
      <c r="P6583" s="22">
        <v>1019</v>
      </c>
      <c r="Q6583" s="22">
        <v>3</v>
      </c>
      <c r="R6583" s="23">
        <v>2163</v>
      </c>
      <c r="S6583" s="130">
        <f>IFERROR(Table1[[#This Row],[Female Voters]]/Table1[[#This Row],[Female Population]],"0.0%")</f>
        <v>0.72237288135593225</v>
      </c>
      <c r="T6583" s="130">
        <f>IFERROR(Table1[[#This Row],[Male Voters]]/Table1[[#This Row],[Male Population]],"0.0%")</f>
        <v>0.61942102650307762</v>
      </c>
      <c r="U6583" s="130">
        <f>IFERROR(Table1[[#This Row],[Total Voters]]/Table1[[#This Row],[Total Population]],"0.0%")</f>
        <v>0.66916694333174187</v>
      </c>
      <c r="V6583" s="130">
        <f>IFERROR(Table1[[#This Row],[Female Ballots]]/Table1[[#This Row],[Female Population]],"0.0%")</f>
        <v>0.38677966101694916</v>
      </c>
      <c r="W6583" s="130">
        <f>IFERROR(Table1[[#This Row],[Male Ballots]]/Table1[[#This Row],[Male Population]],"0.0%")</f>
        <v>0.30729796787080632</v>
      </c>
      <c r="X6583" s="130">
        <f>IFERROR(Table1[[#This Row],[Total Ballots]]/Table1[[#This Row],[Total Population]],"0.0%")</f>
        <v>0.34519630298749288</v>
      </c>
      <c r="Y6583" s="24">
        <f>Table1[[#This Row],[Female Ballots]]/Table1[[#This Row],[Female Voters]]</f>
        <v>0.53542937587986861</v>
      </c>
      <c r="Z6583" s="24">
        <f>Table1[[#This Row],[Male Ballots]]/Table1[[#This Row],[Male Voters]]</f>
        <v>0.49610516066212268</v>
      </c>
      <c r="AA6583" s="24">
        <f>Table1[[#This Row],[Total Ballots]]/Table1[[#This Row],[Total Voters]]</f>
        <v>0.5158597662771286</v>
      </c>
    </row>
    <row r="6584" spans="1:27" s="12" customFormat="1" x14ac:dyDescent="0.35">
      <c r="A6584" s="19" t="s">
        <v>42</v>
      </c>
      <c r="B6584" s="20">
        <v>2012</v>
      </c>
      <c r="C6584" s="17" t="s">
        <v>82</v>
      </c>
      <c r="D6584" s="20"/>
      <c r="E6584" s="37" t="s">
        <v>74</v>
      </c>
      <c r="F6584" s="34" t="s">
        <v>78</v>
      </c>
      <c r="G6584" s="21" t="s">
        <v>63</v>
      </c>
      <c r="H6584" s="22">
        <v>4270</v>
      </c>
      <c r="I6584" s="22">
        <v>4359</v>
      </c>
      <c r="J6584" s="22">
        <v>8629</v>
      </c>
      <c r="K6584" s="31">
        <v>3071</v>
      </c>
      <c r="L6584" s="31">
        <v>2708</v>
      </c>
      <c r="M6584" s="31">
        <v>5</v>
      </c>
      <c r="N6584" s="31">
        <v>5784</v>
      </c>
      <c r="O6584" s="22">
        <v>1794</v>
      </c>
      <c r="P6584" s="22">
        <v>1552</v>
      </c>
      <c r="Q6584" s="22">
        <v>5</v>
      </c>
      <c r="R6584" s="23">
        <v>3351</v>
      </c>
      <c r="S6584" s="130">
        <f>IFERROR(Table1[[#This Row],[Female Voters]]/Table1[[#This Row],[Female Population]],"0.0%")</f>
        <v>0.71920374707259949</v>
      </c>
      <c r="T6584" s="130">
        <f>IFERROR(Table1[[#This Row],[Male Voters]]/Table1[[#This Row],[Male Population]],"0.0%")</f>
        <v>0.62124340445056203</v>
      </c>
      <c r="U6584" s="130">
        <f>IFERROR(Table1[[#This Row],[Total Voters]]/Table1[[#This Row],[Total Population]],"0.0%")</f>
        <v>0.67029783288909495</v>
      </c>
      <c r="V6584" s="130">
        <f>IFERROR(Table1[[#This Row],[Female Ballots]]/Table1[[#This Row],[Female Population]],"0.0%")</f>
        <v>0.42014051522248241</v>
      </c>
      <c r="W6584" s="130">
        <f>IFERROR(Table1[[#This Row],[Male Ballots]]/Table1[[#This Row],[Male Population]],"0.0%")</f>
        <v>0.35604496444138561</v>
      </c>
      <c r="X6584" s="130">
        <f>IFERROR(Table1[[#This Row],[Total Ballots]]/Table1[[#This Row],[Total Population]],"0.0%")</f>
        <v>0.38834163866033145</v>
      </c>
      <c r="Y6584" s="24">
        <f>Table1[[#This Row],[Female Ballots]]/Table1[[#This Row],[Female Voters]]</f>
        <v>0.58417453598176494</v>
      </c>
      <c r="Z6584" s="24">
        <f>Table1[[#This Row],[Male Ballots]]/Table1[[#This Row],[Male Voters]]</f>
        <v>0.57311669128508125</v>
      </c>
      <c r="AA6584" s="24">
        <f>Table1[[#This Row],[Total Ballots]]/Table1[[#This Row],[Total Voters]]</f>
        <v>0.5793568464730291</v>
      </c>
    </row>
    <row r="6585" spans="1:27" s="12" customFormat="1" x14ac:dyDescent="0.35">
      <c r="A6585" s="19" t="s">
        <v>42</v>
      </c>
      <c r="B6585" s="20">
        <v>2012</v>
      </c>
      <c r="C6585" s="17" t="s">
        <v>82</v>
      </c>
      <c r="D6585" s="20"/>
      <c r="E6585" s="37" t="s">
        <v>74</v>
      </c>
      <c r="F6585" s="34" t="s">
        <v>78</v>
      </c>
      <c r="G6585" s="21" t="s">
        <v>64</v>
      </c>
      <c r="H6585" s="22">
        <v>4366</v>
      </c>
      <c r="I6585" s="22">
        <v>4415</v>
      </c>
      <c r="J6585" s="22">
        <v>8781</v>
      </c>
      <c r="K6585" s="31">
        <v>3130</v>
      </c>
      <c r="L6585" s="31">
        <v>2729</v>
      </c>
      <c r="M6585" s="31">
        <v>2</v>
      </c>
      <c r="N6585" s="31">
        <v>5861</v>
      </c>
      <c r="O6585" s="22">
        <v>2259</v>
      </c>
      <c r="P6585" s="22">
        <v>1963</v>
      </c>
      <c r="Q6585" s="22">
        <v>1</v>
      </c>
      <c r="R6585" s="23">
        <v>4223</v>
      </c>
      <c r="S6585" s="130">
        <f>IFERROR(Table1[[#This Row],[Female Voters]]/Table1[[#This Row],[Female Population]],"0.0%")</f>
        <v>0.71690334402198808</v>
      </c>
      <c r="T6585" s="130">
        <f>IFERROR(Table1[[#This Row],[Male Voters]]/Table1[[#This Row],[Male Population]],"0.0%")</f>
        <v>0.61812004530011322</v>
      </c>
      <c r="U6585" s="130">
        <f>IFERROR(Table1[[#This Row],[Total Voters]]/Table1[[#This Row],[Total Population]],"0.0%")</f>
        <v>0.66746384238697187</v>
      </c>
      <c r="V6585" s="130">
        <f>IFERROR(Table1[[#This Row],[Female Ballots]]/Table1[[#This Row],[Female Population]],"0.0%")</f>
        <v>0.51740723774622077</v>
      </c>
      <c r="W6585" s="130">
        <f>IFERROR(Table1[[#This Row],[Male Ballots]]/Table1[[#This Row],[Male Population]],"0.0%")</f>
        <v>0.44462061155152888</v>
      </c>
      <c r="X6585" s="130">
        <f>IFERROR(Table1[[#This Row],[Total Ballots]]/Table1[[#This Row],[Total Population]],"0.0%")</f>
        <v>0.48092472383555401</v>
      </c>
      <c r="Y6585" s="24">
        <f>Table1[[#This Row],[Female Ballots]]/Table1[[#This Row],[Female Voters]]</f>
        <v>0.72172523961661339</v>
      </c>
      <c r="Z6585" s="24">
        <f>Table1[[#This Row],[Male Ballots]]/Table1[[#This Row],[Male Voters]]</f>
        <v>0.71931110296812018</v>
      </c>
      <c r="AA6585" s="24">
        <f>Table1[[#This Row],[Total Ballots]]/Table1[[#This Row],[Total Voters]]</f>
        <v>0.72052550759256095</v>
      </c>
    </row>
    <row r="6586" spans="1:27" s="12" customFormat="1" x14ac:dyDescent="0.35">
      <c r="A6586" s="19" t="s">
        <v>42</v>
      </c>
      <c r="B6586" s="20">
        <v>2012</v>
      </c>
      <c r="C6586" s="17" t="s">
        <v>82</v>
      </c>
      <c r="D6586" s="20"/>
      <c r="E6586" s="37" t="s">
        <v>74</v>
      </c>
      <c r="F6586" s="34" t="s">
        <v>78</v>
      </c>
      <c r="G6586" s="21" t="s">
        <v>65</v>
      </c>
      <c r="H6586" s="22">
        <v>5359</v>
      </c>
      <c r="I6586" s="22">
        <v>5288</v>
      </c>
      <c r="J6586" s="22">
        <v>10647</v>
      </c>
      <c r="K6586" s="31">
        <v>3926</v>
      </c>
      <c r="L6586" s="31">
        <v>3598</v>
      </c>
      <c r="M6586" s="31">
        <v>1</v>
      </c>
      <c r="N6586" s="31">
        <v>7525</v>
      </c>
      <c r="O6586" s="22">
        <v>3173</v>
      </c>
      <c r="P6586" s="22">
        <v>2861</v>
      </c>
      <c r="Q6586" s="22">
        <v>1</v>
      </c>
      <c r="R6586" s="23">
        <v>6035</v>
      </c>
      <c r="S6586" s="130">
        <f>IFERROR(Table1[[#This Row],[Female Voters]]/Table1[[#This Row],[Female Population]],"0.0%")</f>
        <v>0.73259936555327487</v>
      </c>
      <c r="T6586" s="130">
        <f>IFERROR(Table1[[#This Row],[Male Voters]]/Table1[[#This Row],[Male Population]],"0.0%")</f>
        <v>0.68040847201210286</v>
      </c>
      <c r="U6586" s="130">
        <f>IFERROR(Table1[[#This Row],[Total Voters]]/Table1[[#This Row],[Total Population]],"0.0%")</f>
        <v>0.70677186061801445</v>
      </c>
      <c r="V6586" s="130">
        <f>IFERROR(Table1[[#This Row],[Female Ballots]]/Table1[[#This Row],[Female Population]],"0.0%")</f>
        <v>0.59208807613360703</v>
      </c>
      <c r="W6586" s="130">
        <f>IFERROR(Table1[[#This Row],[Male Ballots]]/Table1[[#This Row],[Male Population]],"0.0%")</f>
        <v>0.54103630862329799</v>
      </c>
      <c r="X6586" s="130">
        <f>IFERROR(Table1[[#This Row],[Total Ballots]]/Table1[[#This Row],[Total Population]],"0.0%")</f>
        <v>0.56682633605710531</v>
      </c>
      <c r="Y6586" s="24">
        <f>Table1[[#This Row],[Female Ballots]]/Table1[[#This Row],[Female Voters]]</f>
        <v>0.80820173204279167</v>
      </c>
      <c r="Z6586" s="24">
        <f>Table1[[#This Row],[Male Ballots]]/Table1[[#This Row],[Male Voters]]</f>
        <v>0.79516397998888266</v>
      </c>
      <c r="AA6586" s="24">
        <f>Table1[[#This Row],[Total Ballots]]/Table1[[#This Row],[Total Voters]]</f>
        <v>0.80199335548172757</v>
      </c>
    </row>
    <row r="6587" spans="1:27" s="12" customFormat="1" x14ac:dyDescent="0.35">
      <c r="A6587" s="19" t="s">
        <v>42</v>
      </c>
      <c r="B6587" s="20">
        <v>2012</v>
      </c>
      <c r="C6587" s="17" t="s">
        <v>82</v>
      </c>
      <c r="D6587" s="20"/>
      <c r="E6587" s="37" t="s">
        <v>74</v>
      </c>
      <c r="F6587" s="34" t="s">
        <v>78</v>
      </c>
      <c r="G6587" s="21" t="s">
        <v>66</v>
      </c>
      <c r="H6587" s="22">
        <v>5480</v>
      </c>
      <c r="I6587" s="22">
        <v>5359</v>
      </c>
      <c r="J6587" s="22">
        <v>10839</v>
      </c>
      <c r="K6587" s="31">
        <v>4641</v>
      </c>
      <c r="L6587" s="31">
        <v>4319</v>
      </c>
      <c r="M6587" s="31">
        <v>5</v>
      </c>
      <c r="N6587" s="31">
        <v>8965</v>
      </c>
      <c r="O6587" s="22">
        <v>4161</v>
      </c>
      <c r="P6587" s="22">
        <v>3808</v>
      </c>
      <c r="Q6587" s="22">
        <v>4</v>
      </c>
      <c r="R6587" s="23">
        <v>7973</v>
      </c>
      <c r="S6587" s="130">
        <f>IFERROR(Table1[[#This Row],[Female Voters]]/Table1[[#This Row],[Female Population]],"0.0%")</f>
        <v>0.84689781021897814</v>
      </c>
      <c r="T6587" s="130">
        <f>IFERROR(Table1[[#This Row],[Male Voters]]/Table1[[#This Row],[Male Population]],"0.0%")</f>
        <v>0.8059339428997947</v>
      </c>
      <c r="U6587" s="130">
        <f>IFERROR(Table1[[#This Row],[Total Voters]]/Table1[[#This Row],[Total Population]],"0.0%")</f>
        <v>0.82710582157025558</v>
      </c>
      <c r="V6587" s="130">
        <f>IFERROR(Table1[[#This Row],[Female Ballots]]/Table1[[#This Row],[Female Population]],"0.0%")</f>
        <v>0.75930656934306573</v>
      </c>
      <c r="W6587" s="130">
        <f>IFERROR(Table1[[#This Row],[Male Ballots]]/Table1[[#This Row],[Male Population]],"0.0%")</f>
        <v>0.71058033215152083</v>
      </c>
      <c r="X6587" s="130">
        <f>IFERROR(Table1[[#This Row],[Total Ballots]]/Table1[[#This Row],[Total Population]],"0.0%")</f>
        <v>0.73558446351139406</v>
      </c>
      <c r="Y6587" s="24">
        <f>Table1[[#This Row],[Female Ballots]]/Table1[[#This Row],[Female Voters]]</f>
        <v>0.89657401422107308</v>
      </c>
      <c r="Z6587" s="24">
        <f>Table1[[#This Row],[Male Ballots]]/Table1[[#This Row],[Male Voters]]</f>
        <v>0.88168557536466774</v>
      </c>
      <c r="AA6587" s="24">
        <f>Table1[[#This Row],[Total Ballots]]/Table1[[#This Row],[Total Voters]]</f>
        <v>0.8893474623535973</v>
      </c>
    </row>
    <row r="6588" spans="1:27" s="12" customFormat="1" x14ac:dyDescent="0.35">
      <c r="A6588" s="19" t="s">
        <v>42</v>
      </c>
      <c r="B6588" s="20">
        <v>2012</v>
      </c>
      <c r="C6588" s="17" t="s">
        <v>82</v>
      </c>
      <c r="D6588" s="20"/>
      <c r="E6588" s="37" t="s">
        <v>74</v>
      </c>
      <c r="F6588" s="34" t="s">
        <v>78</v>
      </c>
      <c r="G6588" s="21" t="s">
        <v>67</v>
      </c>
      <c r="H6588" s="22">
        <v>7458</v>
      </c>
      <c r="I6588" s="22">
        <v>6545</v>
      </c>
      <c r="J6588" s="22">
        <v>14003</v>
      </c>
      <c r="K6588" s="31">
        <v>6272</v>
      </c>
      <c r="L6588" s="31">
        <v>5716</v>
      </c>
      <c r="M6588" s="31">
        <v>4</v>
      </c>
      <c r="N6588" s="31">
        <v>11992</v>
      </c>
      <c r="O6588" s="22">
        <v>5697</v>
      </c>
      <c r="P6588" s="22">
        <v>5292</v>
      </c>
      <c r="Q6588" s="22">
        <v>3</v>
      </c>
      <c r="R6588" s="23">
        <v>10992</v>
      </c>
      <c r="S6588" s="130">
        <f>IFERROR(Table1[[#This Row],[Female Voters]]/Table1[[#This Row],[Female Population]],"0.0%")</f>
        <v>0.84097613301153129</v>
      </c>
      <c r="T6588" s="130">
        <f>IFERROR(Table1[[#This Row],[Male Voters]]/Table1[[#This Row],[Male Population]],"0.0%")</f>
        <v>0.87333842627960279</v>
      </c>
      <c r="U6588" s="130">
        <f>IFERROR(Table1[[#This Row],[Total Voters]]/Table1[[#This Row],[Total Population]],"0.0%")</f>
        <v>0.85638791687495541</v>
      </c>
      <c r="V6588" s="130">
        <f>IFERROR(Table1[[#This Row],[Female Ballots]]/Table1[[#This Row],[Female Population]],"0.0%")</f>
        <v>0.7638777152051488</v>
      </c>
      <c r="W6588" s="130">
        <f>IFERROR(Table1[[#This Row],[Male Ballots]]/Table1[[#This Row],[Male Population]],"0.0%")</f>
        <v>0.80855614973262036</v>
      </c>
      <c r="X6588" s="130">
        <f>IFERROR(Table1[[#This Row],[Total Ballots]]/Table1[[#This Row],[Total Population]],"0.0%")</f>
        <v>0.78497464828965224</v>
      </c>
      <c r="Y6588" s="24">
        <f>Table1[[#This Row],[Female Ballots]]/Table1[[#This Row],[Female Voters]]</f>
        <v>0.90832270408163263</v>
      </c>
      <c r="Z6588" s="24">
        <f>Table1[[#This Row],[Male Ballots]]/Table1[[#This Row],[Male Voters]]</f>
        <v>0.92582225332400281</v>
      </c>
      <c r="AA6588" s="24">
        <f>Table1[[#This Row],[Total Ballots]]/Table1[[#This Row],[Total Voters]]</f>
        <v>0.91661107404936626</v>
      </c>
    </row>
    <row r="6589" spans="1:27" s="12" customFormat="1" x14ac:dyDescent="0.35">
      <c r="A6589" s="8" t="s">
        <v>27</v>
      </c>
      <c r="B6589" s="17">
        <v>2012</v>
      </c>
      <c r="C6589" s="17" t="s">
        <v>82</v>
      </c>
      <c r="D6589" s="17"/>
      <c r="E6589" s="35" t="s">
        <v>74</v>
      </c>
      <c r="F6589" s="34" t="s">
        <v>78</v>
      </c>
      <c r="G6589" s="9" t="s">
        <v>79</v>
      </c>
      <c r="H6589" s="10">
        <v>4140.9944599999999</v>
      </c>
      <c r="I6589" s="10">
        <v>4095.9945299999999</v>
      </c>
      <c r="J6589" s="10">
        <v>8236.9891800000005</v>
      </c>
      <c r="K6589" s="10">
        <v>3573</v>
      </c>
      <c r="L6589" s="10">
        <v>3485</v>
      </c>
      <c r="M6589" s="10">
        <v>0</v>
      </c>
      <c r="N6589" s="10">
        <v>7058</v>
      </c>
      <c r="O6589" s="10">
        <v>3031</v>
      </c>
      <c r="P6589" s="10">
        <v>2939</v>
      </c>
      <c r="Q6589" s="10">
        <v>0</v>
      </c>
      <c r="R6589" s="11">
        <v>5970</v>
      </c>
      <c r="S6589" s="130">
        <f>IFERROR(Table1[[#This Row],[Female Voters]]/Table1[[#This Row],[Female Population]],"0.0%")</f>
        <v>0.86283621833196078</v>
      </c>
      <c r="T6589" s="130">
        <f>IFERROR(Table1[[#This Row],[Male Voters]]/Table1[[#This Row],[Male Population]],"0.0%")</f>
        <v>0.85083121436688047</v>
      </c>
      <c r="U6589" s="130">
        <f>IFERROR(Table1[[#This Row],[Total Voters]]/Table1[[#This Row],[Total Population]],"0.0%")</f>
        <v>0.85686648917025765</v>
      </c>
      <c r="V6589" s="130">
        <f>IFERROR(Table1[[#This Row],[Female Ballots]]/Table1[[#This Row],[Female Population]],"0.0%")</f>
        <v>0.73194978386906606</v>
      </c>
      <c r="W6589" s="130">
        <f>IFERROR(Table1[[#This Row],[Male Ballots]]/Table1[[#This Row],[Male Population]],"0.0%")</f>
        <v>0.71753025510021862</v>
      </c>
      <c r="X6589" s="130">
        <f>IFERROR(Table1[[#This Row],[Total Ballots]]/Table1[[#This Row],[Total Population]],"0.0%")</f>
        <v>0.72477939081134013</v>
      </c>
      <c r="Y6589" s="24">
        <f>Table1[[#This Row],[Female Ballots]]/Table1[[#This Row],[Female Voters]]</f>
        <v>0.84830674503218584</v>
      </c>
      <c r="Z6589" s="24">
        <f>Table1[[#This Row],[Male Ballots]]/Table1[[#This Row],[Male Voters]]</f>
        <v>0.8433285509325682</v>
      </c>
      <c r="AA6589" s="24">
        <f>Table1[[#This Row],[Total Ballots]]/Table1[[#This Row],[Total Voters]]</f>
        <v>0.84584868234627375</v>
      </c>
    </row>
    <row r="6590" spans="1:27" s="12" customFormat="1" x14ac:dyDescent="0.35">
      <c r="A6590" s="19" t="s">
        <v>27</v>
      </c>
      <c r="B6590" s="20">
        <v>2012</v>
      </c>
      <c r="C6590" s="17" t="s">
        <v>82</v>
      </c>
      <c r="D6590" s="20"/>
      <c r="E6590" s="37" t="s">
        <v>74</v>
      </c>
      <c r="F6590" s="34" t="s">
        <v>78</v>
      </c>
      <c r="G6590" s="21" t="s">
        <v>62</v>
      </c>
      <c r="H6590" s="22">
        <v>291.99966000000001</v>
      </c>
      <c r="I6590" s="22">
        <v>324.99952999999994</v>
      </c>
      <c r="J6590" s="22">
        <v>616.99918000000002</v>
      </c>
      <c r="K6590" s="31">
        <v>256</v>
      </c>
      <c r="L6590" s="31">
        <v>277</v>
      </c>
      <c r="M6590" s="31"/>
      <c r="N6590" s="31">
        <v>533</v>
      </c>
      <c r="O6590" s="22">
        <v>166</v>
      </c>
      <c r="P6590" s="22">
        <v>167</v>
      </c>
      <c r="Q6590" s="22"/>
      <c r="R6590" s="23">
        <v>333</v>
      </c>
      <c r="S6590" s="130">
        <f>IFERROR(Table1[[#This Row],[Female Voters]]/Table1[[#This Row],[Female Population]],"0.0%")</f>
        <v>0.87671334959773584</v>
      </c>
      <c r="T6590" s="130">
        <f>IFERROR(Table1[[#This Row],[Male Voters]]/Table1[[#This Row],[Male Population]],"0.0%")</f>
        <v>0.8523089248775223</v>
      </c>
      <c r="U6590" s="130">
        <f>IFERROR(Table1[[#This Row],[Total Voters]]/Table1[[#This Row],[Total Population]],"0.0%")</f>
        <v>0.86385852246999739</v>
      </c>
      <c r="V6590" s="130">
        <f>IFERROR(Table1[[#This Row],[Female Ballots]]/Table1[[#This Row],[Female Population]],"0.0%")</f>
        <v>0.56849381262978183</v>
      </c>
      <c r="W6590" s="130">
        <f>IFERROR(Table1[[#This Row],[Male Ballots]]/Table1[[#This Row],[Male Population]],"0.0%")</f>
        <v>0.51384689694782026</v>
      </c>
      <c r="X6590" s="130">
        <f>IFERROR(Table1[[#This Row],[Total Ballots]]/Table1[[#This Row],[Total Population]],"0.0%")</f>
        <v>0.53970898308163062</v>
      </c>
      <c r="Y6590" s="24">
        <f>Table1[[#This Row],[Female Ballots]]/Table1[[#This Row],[Female Voters]]</f>
        <v>0.6484375</v>
      </c>
      <c r="Z6590" s="24">
        <f>Table1[[#This Row],[Male Ballots]]/Table1[[#This Row],[Male Voters]]</f>
        <v>0.6028880866425993</v>
      </c>
      <c r="AA6590" s="24">
        <f>Table1[[#This Row],[Total Ballots]]/Table1[[#This Row],[Total Voters]]</f>
        <v>0.62476547842401498</v>
      </c>
    </row>
    <row r="6591" spans="1:27" s="12" customFormat="1" x14ac:dyDescent="0.35">
      <c r="A6591" s="19" t="s">
        <v>27</v>
      </c>
      <c r="B6591" s="20">
        <v>2012</v>
      </c>
      <c r="C6591" s="17" t="s">
        <v>82</v>
      </c>
      <c r="D6591" s="20"/>
      <c r="E6591" s="37" t="s">
        <v>74</v>
      </c>
      <c r="F6591" s="34" t="s">
        <v>78</v>
      </c>
      <c r="G6591" s="21" t="s">
        <v>63</v>
      </c>
      <c r="H6591" s="22">
        <v>445.99939999999998</v>
      </c>
      <c r="I6591" s="22">
        <v>432.99950000000001</v>
      </c>
      <c r="J6591" s="22">
        <v>878.99890000000005</v>
      </c>
      <c r="K6591" s="31">
        <v>416</v>
      </c>
      <c r="L6591" s="31">
        <v>407</v>
      </c>
      <c r="M6591" s="31"/>
      <c r="N6591" s="31">
        <v>823</v>
      </c>
      <c r="O6591" s="22">
        <v>302</v>
      </c>
      <c r="P6591" s="22">
        <v>265</v>
      </c>
      <c r="Q6591" s="22"/>
      <c r="R6591" s="23">
        <v>567</v>
      </c>
      <c r="S6591" s="130">
        <f>IFERROR(Table1[[#This Row],[Female Voters]]/Table1[[#This Row],[Female Population]],"0.0%")</f>
        <v>0.93273668081167826</v>
      </c>
      <c r="T6591" s="130">
        <f>IFERROR(Table1[[#This Row],[Male Voters]]/Table1[[#This Row],[Male Population]],"0.0%")</f>
        <v>0.93995489602181981</v>
      </c>
      <c r="U6591" s="130">
        <f>IFERROR(Table1[[#This Row],[Total Voters]]/Table1[[#This Row],[Total Population]],"0.0%")</f>
        <v>0.93629241174249478</v>
      </c>
      <c r="V6591" s="130">
        <f>IFERROR(Table1[[#This Row],[Female Ballots]]/Table1[[#This Row],[Female Population]],"0.0%")</f>
        <v>0.67713095578155491</v>
      </c>
      <c r="W6591" s="130">
        <f>IFERROR(Table1[[#This Row],[Male Ballots]]/Table1[[#This Row],[Male Population]],"0.0%")</f>
        <v>0.61200994458423164</v>
      </c>
      <c r="X6591" s="130">
        <f>IFERROR(Table1[[#This Row],[Total Ballots]]/Table1[[#This Row],[Total Population]],"0.0%")</f>
        <v>0.64505200177156075</v>
      </c>
      <c r="Y6591" s="24">
        <f>Table1[[#This Row],[Female Ballots]]/Table1[[#This Row],[Female Voters]]</f>
        <v>0.72596153846153844</v>
      </c>
      <c r="Z6591" s="24">
        <f>Table1[[#This Row],[Male Ballots]]/Table1[[#This Row],[Male Voters]]</f>
        <v>0.65110565110565111</v>
      </c>
      <c r="AA6591" s="24">
        <f>Table1[[#This Row],[Total Ballots]]/Table1[[#This Row],[Total Voters]]</f>
        <v>0.68894289185905222</v>
      </c>
    </row>
    <row r="6592" spans="1:27" s="12" customFormat="1" x14ac:dyDescent="0.35">
      <c r="A6592" s="19" t="s">
        <v>27</v>
      </c>
      <c r="B6592" s="20">
        <v>2012</v>
      </c>
      <c r="C6592" s="17" t="s">
        <v>82</v>
      </c>
      <c r="D6592" s="20"/>
      <c r="E6592" s="37" t="s">
        <v>74</v>
      </c>
      <c r="F6592" s="34" t="s">
        <v>78</v>
      </c>
      <c r="G6592" s="21" t="s">
        <v>64</v>
      </c>
      <c r="H6592" s="22">
        <v>533.99940000000004</v>
      </c>
      <c r="I6592" s="22">
        <v>535.99929999999995</v>
      </c>
      <c r="J6592" s="22">
        <v>1069.9986999999999</v>
      </c>
      <c r="K6592" s="31">
        <v>447</v>
      </c>
      <c r="L6592" s="31">
        <v>425</v>
      </c>
      <c r="M6592" s="31"/>
      <c r="N6592" s="31">
        <v>872</v>
      </c>
      <c r="O6592" s="22">
        <v>343</v>
      </c>
      <c r="P6592" s="22">
        <v>348</v>
      </c>
      <c r="Q6592" s="22"/>
      <c r="R6592" s="23">
        <v>691</v>
      </c>
      <c r="S6592" s="130">
        <f>IFERROR(Table1[[#This Row],[Female Voters]]/Table1[[#This Row],[Female Population]],"0.0%")</f>
        <v>0.83707959222426087</v>
      </c>
      <c r="T6592" s="130">
        <f>IFERROR(Table1[[#This Row],[Male Voters]]/Table1[[#This Row],[Male Population]],"0.0%")</f>
        <v>0.79291148327992222</v>
      </c>
      <c r="U6592" s="130">
        <f>IFERROR(Table1[[#This Row],[Total Voters]]/Table1[[#This Row],[Total Population]],"0.0%")</f>
        <v>0.81495426115938285</v>
      </c>
      <c r="V6592" s="130">
        <f>IFERROR(Table1[[#This Row],[Female Ballots]]/Table1[[#This Row],[Female Population]],"0.0%")</f>
        <v>0.64232281908930977</v>
      </c>
      <c r="W6592" s="130">
        <f>IFERROR(Table1[[#This Row],[Male Ballots]]/Table1[[#This Row],[Male Population]],"0.0%")</f>
        <v>0.64925457925038343</v>
      </c>
      <c r="X6592" s="130">
        <f>IFERROR(Table1[[#This Row],[Total Ballots]]/Table1[[#This Row],[Total Population]],"0.0%")</f>
        <v>0.64579517713432744</v>
      </c>
      <c r="Y6592" s="24">
        <f>Table1[[#This Row],[Female Ballots]]/Table1[[#This Row],[Female Voters]]</f>
        <v>0.76733780760626402</v>
      </c>
      <c r="Z6592" s="24">
        <f>Table1[[#This Row],[Male Ballots]]/Table1[[#This Row],[Male Voters]]</f>
        <v>0.81882352941176473</v>
      </c>
      <c r="AA6592" s="24">
        <f>Table1[[#This Row],[Total Ballots]]/Table1[[#This Row],[Total Voters]]</f>
        <v>0.79243119266055051</v>
      </c>
    </row>
    <row r="6593" spans="1:27" s="12" customFormat="1" x14ac:dyDescent="0.35">
      <c r="A6593" s="19" t="s">
        <v>27</v>
      </c>
      <c r="B6593" s="20">
        <v>2012</v>
      </c>
      <c r="C6593" s="17" t="s">
        <v>82</v>
      </c>
      <c r="D6593" s="20"/>
      <c r="E6593" s="37" t="s">
        <v>74</v>
      </c>
      <c r="F6593" s="34" t="s">
        <v>78</v>
      </c>
      <c r="G6593" s="21" t="s">
        <v>65</v>
      </c>
      <c r="H6593" s="22">
        <v>782.9991</v>
      </c>
      <c r="I6593" s="22">
        <v>774.99900000000002</v>
      </c>
      <c r="J6593" s="22">
        <v>1557.9981</v>
      </c>
      <c r="K6593" s="31">
        <v>619</v>
      </c>
      <c r="L6593" s="31">
        <v>558</v>
      </c>
      <c r="M6593" s="31"/>
      <c r="N6593" s="31">
        <v>1177</v>
      </c>
      <c r="O6593" s="22">
        <v>532</v>
      </c>
      <c r="P6593" s="22">
        <v>470</v>
      </c>
      <c r="Q6593" s="22"/>
      <c r="R6593" s="23">
        <v>1002</v>
      </c>
      <c r="S6593" s="130">
        <f>IFERROR(Table1[[#This Row],[Female Voters]]/Table1[[#This Row],[Female Population]],"0.0%")</f>
        <v>0.79055007853776593</v>
      </c>
      <c r="T6593" s="130">
        <f>IFERROR(Table1[[#This Row],[Male Voters]]/Table1[[#This Row],[Male Population]],"0.0%")</f>
        <v>0.7200009290334568</v>
      </c>
      <c r="U6593" s="130">
        <f>IFERROR(Table1[[#This Row],[Total Voters]]/Table1[[#This Row],[Total Population]],"0.0%")</f>
        <v>0.75545663374043903</v>
      </c>
      <c r="V6593" s="130">
        <f>IFERROR(Table1[[#This Row],[Female Ballots]]/Table1[[#This Row],[Female Population]],"0.0%")</f>
        <v>0.67943883971258712</v>
      </c>
      <c r="W6593" s="130">
        <f>IFERROR(Table1[[#This Row],[Male Ballots]]/Table1[[#This Row],[Male Population]],"0.0%")</f>
        <v>0.60645239542244567</v>
      </c>
      <c r="X6593" s="130">
        <f>IFERROR(Table1[[#This Row],[Total Ballots]]/Table1[[#This Row],[Total Population]],"0.0%")</f>
        <v>0.64313300510443494</v>
      </c>
      <c r="Y6593" s="24">
        <f>Table1[[#This Row],[Female Ballots]]/Table1[[#This Row],[Female Voters]]</f>
        <v>0.85945072697899838</v>
      </c>
      <c r="Z6593" s="24">
        <f>Table1[[#This Row],[Male Ballots]]/Table1[[#This Row],[Male Voters]]</f>
        <v>0.8422939068100358</v>
      </c>
      <c r="AA6593" s="24">
        <f>Table1[[#This Row],[Total Ballots]]/Table1[[#This Row],[Total Voters]]</f>
        <v>0.85131690739167376</v>
      </c>
    </row>
    <row r="6594" spans="1:27" s="12" customFormat="1" x14ac:dyDescent="0.35">
      <c r="A6594" s="19" t="s">
        <v>27</v>
      </c>
      <c r="B6594" s="20">
        <v>2012</v>
      </c>
      <c r="C6594" s="17" t="s">
        <v>82</v>
      </c>
      <c r="D6594" s="20"/>
      <c r="E6594" s="37" t="s">
        <v>74</v>
      </c>
      <c r="F6594" s="34" t="s">
        <v>78</v>
      </c>
      <c r="G6594" s="21" t="s">
        <v>66</v>
      </c>
      <c r="H6594" s="22">
        <v>884.99879999999996</v>
      </c>
      <c r="I6594" s="22">
        <v>889.99879999999996</v>
      </c>
      <c r="J6594" s="22">
        <v>1774.9975999999999</v>
      </c>
      <c r="K6594" s="31">
        <v>751</v>
      </c>
      <c r="L6594" s="31">
        <v>789</v>
      </c>
      <c r="M6594" s="31"/>
      <c r="N6594" s="31">
        <v>1540</v>
      </c>
      <c r="O6594" s="22">
        <v>689</v>
      </c>
      <c r="P6594" s="22">
        <v>721</v>
      </c>
      <c r="Q6594" s="22"/>
      <c r="R6594" s="23">
        <v>1410</v>
      </c>
      <c r="S6594" s="130">
        <f>IFERROR(Table1[[#This Row],[Female Voters]]/Table1[[#This Row],[Female Population]],"0.0%")</f>
        <v>0.84858872125024354</v>
      </c>
      <c r="T6594" s="130">
        <f>IFERROR(Table1[[#This Row],[Male Voters]]/Table1[[#This Row],[Male Population]],"0.0%")</f>
        <v>0.88651804923781918</v>
      </c>
      <c r="U6594" s="130">
        <f>IFERROR(Table1[[#This Row],[Total Voters]]/Table1[[#This Row],[Total Population]],"0.0%")</f>
        <v>0.86760680690497838</v>
      </c>
      <c r="V6594" s="130">
        <f>IFERROR(Table1[[#This Row],[Female Ballots]]/Table1[[#This Row],[Female Population]],"0.0%")</f>
        <v>0.77853212908311287</v>
      </c>
      <c r="W6594" s="130">
        <f>IFERROR(Table1[[#This Row],[Male Ballots]]/Table1[[#This Row],[Male Population]],"0.0%")</f>
        <v>0.81011345183836203</v>
      </c>
      <c r="X6594" s="130">
        <f>IFERROR(Table1[[#This Row],[Total Ballots]]/Table1[[#This Row],[Total Population]],"0.0%")</f>
        <v>0.79436727125715556</v>
      </c>
      <c r="Y6594" s="24">
        <f>Table1[[#This Row],[Female Ballots]]/Table1[[#This Row],[Female Voters]]</f>
        <v>0.91744340878828234</v>
      </c>
      <c r="Z6594" s="24">
        <f>Table1[[#This Row],[Male Ballots]]/Table1[[#This Row],[Male Voters]]</f>
        <v>0.91381495564005066</v>
      </c>
      <c r="AA6594" s="24">
        <f>Table1[[#This Row],[Total Ballots]]/Table1[[#This Row],[Total Voters]]</f>
        <v>0.91558441558441561</v>
      </c>
    </row>
    <row r="6595" spans="1:27" s="12" customFormat="1" x14ac:dyDescent="0.35">
      <c r="A6595" s="19" t="s">
        <v>27</v>
      </c>
      <c r="B6595" s="20">
        <v>2012</v>
      </c>
      <c r="C6595" s="17" t="s">
        <v>82</v>
      </c>
      <c r="D6595" s="20"/>
      <c r="E6595" s="37" t="s">
        <v>74</v>
      </c>
      <c r="F6595" s="34" t="s">
        <v>78</v>
      </c>
      <c r="G6595" s="21" t="s">
        <v>67</v>
      </c>
      <c r="H6595" s="22">
        <v>1200.9981</v>
      </c>
      <c r="I6595" s="22">
        <v>1136.9983999999999</v>
      </c>
      <c r="J6595" s="22">
        <v>2337.9966999999997</v>
      </c>
      <c r="K6595" s="31">
        <v>1084</v>
      </c>
      <c r="L6595" s="31">
        <v>1029</v>
      </c>
      <c r="M6595" s="31"/>
      <c r="N6595" s="31">
        <v>2113</v>
      </c>
      <c r="O6595" s="22">
        <v>999</v>
      </c>
      <c r="P6595" s="22">
        <v>968</v>
      </c>
      <c r="Q6595" s="22"/>
      <c r="R6595" s="23">
        <v>1967</v>
      </c>
      <c r="S6595" s="130">
        <f>IFERROR(Table1[[#This Row],[Female Voters]]/Table1[[#This Row],[Female Population]],"0.0%")</f>
        <v>0.90258261024726016</v>
      </c>
      <c r="T6595" s="130">
        <f>IFERROR(Table1[[#This Row],[Male Voters]]/Table1[[#This Row],[Male Population]],"0.0%")</f>
        <v>0.90501446615931913</v>
      </c>
      <c r="U6595" s="130">
        <f>IFERROR(Table1[[#This Row],[Total Voters]]/Table1[[#This Row],[Total Population]],"0.0%")</f>
        <v>0.90376517640080511</v>
      </c>
      <c r="V6595" s="130">
        <f>IFERROR(Table1[[#This Row],[Female Ballots]]/Table1[[#This Row],[Female Population]],"0.0%")</f>
        <v>0.83180814357658017</v>
      </c>
      <c r="W6595" s="130">
        <f>IFERROR(Table1[[#This Row],[Male Ballots]]/Table1[[#This Row],[Male Population]],"0.0%")</f>
        <v>0.85136443463772693</v>
      </c>
      <c r="X6595" s="130">
        <f>IFERROR(Table1[[#This Row],[Total Ballots]]/Table1[[#This Row],[Total Population]],"0.0%")</f>
        <v>0.8413185527592919</v>
      </c>
      <c r="Y6595" s="24">
        <f>Table1[[#This Row],[Female Ballots]]/Table1[[#This Row],[Female Voters]]</f>
        <v>0.92158671586715868</v>
      </c>
      <c r="Z6595" s="24">
        <f>Table1[[#This Row],[Male Ballots]]/Table1[[#This Row],[Male Voters]]</f>
        <v>0.94071914480077745</v>
      </c>
      <c r="AA6595" s="24">
        <f>Table1[[#This Row],[Total Ballots]]/Table1[[#This Row],[Total Voters]]</f>
        <v>0.93090392806436351</v>
      </c>
    </row>
    <row r="6596" spans="1:27" s="12" customFormat="1" x14ac:dyDescent="0.35">
      <c r="A6596" s="8" t="s">
        <v>41</v>
      </c>
      <c r="B6596" s="17">
        <v>2012</v>
      </c>
      <c r="C6596" s="17" t="s">
        <v>82</v>
      </c>
      <c r="D6596" s="17"/>
      <c r="E6596" s="35" t="s">
        <v>74</v>
      </c>
      <c r="F6596" s="34" t="s">
        <v>78</v>
      </c>
      <c r="G6596" s="9" t="s">
        <v>79</v>
      </c>
      <c r="H6596" s="10">
        <v>23811</v>
      </c>
      <c r="I6596" s="10">
        <v>25423.998800000001</v>
      </c>
      <c r="J6596" s="10">
        <v>49234.991599999994</v>
      </c>
      <c r="K6596" s="10">
        <v>18434</v>
      </c>
      <c r="L6596" s="10">
        <v>16883</v>
      </c>
      <c r="M6596" s="10">
        <v>0</v>
      </c>
      <c r="N6596" s="10">
        <v>35317</v>
      </c>
      <c r="O6596" s="10">
        <v>15073</v>
      </c>
      <c r="P6596" s="10">
        <v>13633</v>
      </c>
      <c r="Q6596" s="10">
        <v>0</v>
      </c>
      <c r="R6596" s="11">
        <v>28706</v>
      </c>
      <c r="S6596" s="130">
        <f>IFERROR(Table1[[#This Row],[Female Voters]]/Table1[[#This Row],[Female Population]],"0.0%")</f>
        <v>0.77418000083994787</v>
      </c>
      <c r="T6596" s="130">
        <f>IFERROR(Table1[[#This Row],[Male Voters]]/Table1[[#This Row],[Male Population]],"0.0%")</f>
        <v>0.6640576147289623</v>
      </c>
      <c r="U6596" s="130">
        <f>IFERROR(Table1[[#This Row],[Total Voters]]/Table1[[#This Row],[Total Population]],"0.0%")</f>
        <v>0.71731504063057472</v>
      </c>
      <c r="V6596" s="130">
        <f>IFERROR(Table1[[#This Row],[Female Ballots]]/Table1[[#This Row],[Female Population]],"0.0%")</f>
        <v>0.63302675234135486</v>
      </c>
      <c r="W6596" s="130">
        <f>IFERROR(Table1[[#This Row],[Male Ballots]]/Table1[[#This Row],[Male Population]],"0.0%")</f>
        <v>0.53622563890303521</v>
      </c>
      <c r="X6596" s="130">
        <f>IFERROR(Table1[[#This Row],[Total Ballots]]/Table1[[#This Row],[Total Population]],"0.0%")</f>
        <v>0.58304061942807361</v>
      </c>
      <c r="Y6596" s="24">
        <f>Table1[[#This Row],[Female Ballots]]/Table1[[#This Row],[Female Voters]]</f>
        <v>0.8176738635130737</v>
      </c>
      <c r="Z6596" s="24">
        <f>Table1[[#This Row],[Male Ballots]]/Table1[[#This Row],[Male Voters]]</f>
        <v>0.80749866729846587</v>
      </c>
      <c r="AA6596" s="24">
        <f>Table1[[#This Row],[Total Ballots]]/Table1[[#This Row],[Total Voters]]</f>
        <v>0.81280969504771072</v>
      </c>
    </row>
    <row r="6597" spans="1:27" s="12" customFormat="1" x14ac:dyDescent="0.35">
      <c r="A6597" s="19" t="s">
        <v>41</v>
      </c>
      <c r="B6597" s="20">
        <v>2012</v>
      </c>
      <c r="C6597" s="17" t="s">
        <v>82</v>
      </c>
      <c r="D6597" s="20"/>
      <c r="E6597" s="37" t="s">
        <v>74</v>
      </c>
      <c r="F6597" s="34" t="s">
        <v>78</v>
      </c>
      <c r="G6597" s="21" t="s">
        <v>62</v>
      </c>
      <c r="H6597" s="22">
        <v>1993.9998000000001</v>
      </c>
      <c r="I6597" s="22">
        <v>2544.9997999999996</v>
      </c>
      <c r="J6597" s="22">
        <v>4538.9985999999999</v>
      </c>
      <c r="K6597" s="31">
        <v>1436</v>
      </c>
      <c r="L6597" s="31">
        <v>1393</v>
      </c>
      <c r="M6597" s="31"/>
      <c r="N6597" s="31">
        <v>2829</v>
      </c>
      <c r="O6597" s="22">
        <v>789</v>
      </c>
      <c r="P6597" s="22">
        <v>669</v>
      </c>
      <c r="Q6597" s="22"/>
      <c r="R6597" s="23">
        <v>1458</v>
      </c>
      <c r="S6597" s="130">
        <f>IFERROR(Table1[[#This Row],[Female Voters]]/Table1[[#This Row],[Female Population]],"0.0%")</f>
        <v>0.72016055367708665</v>
      </c>
      <c r="T6597" s="130">
        <f>IFERROR(Table1[[#This Row],[Male Voters]]/Table1[[#This Row],[Male Population]],"0.0%")</f>
        <v>0.54734778368155479</v>
      </c>
      <c r="U6597" s="130">
        <f>IFERROR(Table1[[#This Row],[Total Voters]]/Table1[[#This Row],[Total Population]],"0.0%")</f>
        <v>0.62326522859028866</v>
      </c>
      <c r="V6597" s="130">
        <f>IFERROR(Table1[[#This Row],[Female Ballots]]/Table1[[#This Row],[Female Population]],"0.0%")</f>
        <v>0.39568710087132403</v>
      </c>
      <c r="W6597" s="130">
        <f>IFERROR(Table1[[#This Row],[Male Ballots]]/Table1[[#This Row],[Male Population]],"0.0%")</f>
        <v>0.26286839000930379</v>
      </c>
      <c r="X6597" s="130">
        <f>IFERROR(Table1[[#This Row],[Total Ballots]]/Table1[[#This Row],[Total Population]],"0.0%")</f>
        <v>0.32121622597548277</v>
      </c>
      <c r="Y6597" s="24">
        <f>Table1[[#This Row],[Female Ballots]]/Table1[[#This Row],[Female Voters]]</f>
        <v>0.54944289693593318</v>
      </c>
      <c r="Z6597" s="24">
        <f>Table1[[#This Row],[Male Ballots]]/Table1[[#This Row],[Male Voters]]</f>
        <v>0.48025843503230436</v>
      </c>
      <c r="AA6597" s="24">
        <f>Table1[[#This Row],[Total Ballots]]/Table1[[#This Row],[Total Voters]]</f>
        <v>0.51537645811240718</v>
      </c>
    </row>
    <row r="6598" spans="1:27" s="12" customFormat="1" x14ac:dyDescent="0.35">
      <c r="A6598" s="19" t="s">
        <v>41</v>
      </c>
      <c r="B6598" s="20">
        <v>2012</v>
      </c>
      <c r="C6598" s="17" t="s">
        <v>82</v>
      </c>
      <c r="D6598" s="20"/>
      <c r="E6598" s="37" t="s">
        <v>74</v>
      </c>
      <c r="F6598" s="34" t="s">
        <v>78</v>
      </c>
      <c r="G6598" s="21" t="s">
        <v>63</v>
      </c>
      <c r="H6598" s="22">
        <v>3136</v>
      </c>
      <c r="I6598" s="22">
        <v>3918.9989999999998</v>
      </c>
      <c r="J6598" s="22">
        <v>7054.9979999999996</v>
      </c>
      <c r="K6598" s="31">
        <v>1970</v>
      </c>
      <c r="L6598" s="31">
        <v>1789</v>
      </c>
      <c r="M6598" s="31"/>
      <c r="N6598" s="31">
        <v>3759</v>
      </c>
      <c r="O6598" s="22">
        <v>1284</v>
      </c>
      <c r="P6598" s="22">
        <v>1068</v>
      </c>
      <c r="Q6598" s="22"/>
      <c r="R6598" s="23">
        <v>2352</v>
      </c>
      <c r="S6598" s="130">
        <f>IFERROR(Table1[[#This Row],[Female Voters]]/Table1[[#This Row],[Female Population]],"0.0%")</f>
        <v>0.62818877551020413</v>
      </c>
      <c r="T6598" s="130">
        <f>IFERROR(Table1[[#This Row],[Male Voters]]/Table1[[#This Row],[Male Population]],"0.0%")</f>
        <v>0.45649412005463641</v>
      </c>
      <c r="U6598" s="130">
        <f>IFERROR(Table1[[#This Row],[Total Voters]]/Table1[[#This Row],[Total Population]],"0.0%")</f>
        <v>0.53281375841637379</v>
      </c>
      <c r="V6598" s="130">
        <f>IFERROR(Table1[[#This Row],[Female Ballots]]/Table1[[#This Row],[Female Population]],"0.0%")</f>
        <v>0.40943877551020408</v>
      </c>
      <c r="W6598" s="130">
        <f>IFERROR(Table1[[#This Row],[Male Ballots]]/Table1[[#This Row],[Male Population]],"0.0%")</f>
        <v>0.2725185691550317</v>
      </c>
      <c r="X6598" s="130">
        <f>IFERROR(Table1[[#This Row],[Total Ballots]]/Table1[[#This Row],[Total Population]],"0.0%")</f>
        <v>0.33338067565717244</v>
      </c>
      <c r="Y6598" s="24">
        <f>Table1[[#This Row],[Female Ballots]]/Table1[[#This Row],[Female Voters]]</f>
        <v>0.65177664974619287</v>
      </c>
      <c r="Z6598" s="24">
        <f>Table1[[#This Row],[Male Ballots]]/Table1[[#This Row],[Male Voters]]</f>
        <v>0.59698155394074903</v>
      </c>
      <c r="AA6598" s="24">
        <f>Table1[[#This Row],[Total Ballots]]/Table1[[#This Row],[Total Voters]]</f>
        <v>0.62569832402234637</v>
      </c>
    </row>
    <row r="6599" spans="1:27" s="12" customFormat="1" x14ac:dyDescent="0.35">
      <c r="A6599" s="19" t="s">
        <v>41</v>
      </c>
      <c r="B6599" s="20">
        <v>2012</v>
      </c>
      <c r="C6599" s="17" t="s">
        <v>82</v>
      </c>
      <c r="D6599" s="20"/>
      <c r="E6599" s="37" t="s">
        <v>74</v>
      </c>
      <c r="F6599" s="34" t="s">
        <v>78</v>
      </c>
      <c r="G6599" s="21" t="s">
        <v>64</v>
      </c>
      <c r="H6599" s="22">
        <v>3302</v>
      </c>
      <c r="I6599" s="22">
        <v>3798</v>
      </c>
      <c r="J6599" s="22">
        <v>7099.9979999999996</v>
      </c>
      <c r="K6599" s="31">
        <v>2140</v>
      </c>
      <c r="L6599" s="31">
        <v>1894</v>
      </c>
      <c r="M6599" s="31"/>
      <c r="N6599" s="31">
        <v>4034</v>
      </c>
      <c r="O6599" s="22">
        <v>1565</v>
      </c>
      <c r="P6599" s="22">
        <v>1372</v>
      </c>
      <c r="Q6599" s="22"/>
      <c r="R6599" s="23">
        <v>2937</v>
      </c>
      <c r="S6599" s="130">
        <f>IFERROR(Table1[[#This Row],[Female Voters]]/Table1[[#This Row],[Female Population]],"0.0%")</f>
        <v>0.64809206541490005</v>
      </c>
      <c r="T6599" s="130">
        <f>IFERROR(Table1[[#This Row],[Male Voters]]/Table1[[#This Row],[Male Population]],"0.0%")</f>
        <v>0.49868351764086361</v>
      </c>
      <c r="U6599" s="130">
        <f>IFERROR(Table1[[#This Row],[Total Voters]]/Table1[[#This Row],[Total Population]],"0.0%")</f>
        <v>0.56816917413216173</v>
      </c>
      <c r="V6599" s="130">
        <f>IFERROR(Table1[[#This Row],[Female Ballots]]/Table1[[#This Row],[Female Population]],"0.0%")</f>
        <v>0.47395517867958814</v>
      </c>
      <c r="W6599" s="130">
        <f>IFERROR(Table1[[#This Row],[Male Ballots]]/Table1[[#This Row],[Male Population]],"0.0%")</f>
        <v>0.36124275934702477</v>
      </c>
      <c r="X6599" s="130">
        <f>IFERROR(Table1[[#This Row],[Total Ballots]]/Table1[[#This Row],[Total Population]],"0.0%")</f>
        <v>0.41366208835551788</v>
      </c>
      <c r="Y6599" s="24">
        <f>Table1[[#This Row],[Female Ballots]]/Table1[[#This Row],[Female Voters]]</f>
        <v>0.73130841121495327</v>
      </c>
      <c r="Z6599" s="24">
        <f>Table1[[#This Row],[Male Ballots]]/Table1[[#This Row],[Male Voters]]</f>
        <v>0.72439281942977829</v>
      </c>
      <c r="AA6599" s="24">
        <f>Table1[[#This Row],[Total Ballots]]/Table1[[#This Row],[Total Voters]]</f>
        <v>0.72806147744174521</v>
      </c>
    </row>
    <row r="6600" spans="1:27" s="12" customFormat="1" x14ac:dyDescent="0.35">
      <c r="A6600" s="19" t="s">
        <v>41</v>
      </c>
      <c r="B6600" s="20">
        <v>2012</v>
      </c>
      <c r="C6600" s="17" t="s">
        <v>82</v>
      </c>
      <c r="D6600" s="20"/>
      <c r="E6600" s="37" t="s">
        <v>74</v>
      </c>
      <c r="F6600" s="34" t="s">
        <v>78</v>
      </c>
      <c r="G6600" s="21" t="s">
        <v>65</v>
      </c>
      <c r="H6600" s="22">
        <v>4279</v>
      </c>
      <c r="I6600" s="22">
        <v>4531</v>
      </c>
      <c r="J6600" s="22">
        <v>8809.9979999999996</v>
      </c>
      <c r="K6600" s="31">
        <v>3119</v>
      </c>
      <c r="L6600" s="31">
        <v>2729</v>
      </c>
      <c r="M6600" s="31"/>
      <c r="N6600" s="31">
        <v>5848</v>
      </c>
      <c r="O6600" s="22">
        <v>2539</v>
      </c>
      <c r="P6600" s="22">
        <v>2161</v>
      </c>
      <c r="Q6600" s="22"/>
      <c r="R6600" s="23">
        <v>4700</v>
      </c>
      <c r="S6600" s="130">
        <f>IFERROR(Table1[[#This Row],[Female Voters]]/Table1[[#This Row],[Female Population]],"0.0%")</f>
        <v>0.72890862351016594</v>
      </c>
      <c r="T6600" s="130">
        <f>IFERROR(Table1[[#This Row],[Male Voters]]/Table1[[#This Row],[Male Population]],"0.0%")</f>
        <v>0.60229529905098211</v>
      </c>
      <c r="U6600" s="130">
        <f>IFERROR(Table1[[#This Row],[Total Voters]]/Table1[[#This Row],[Total Population]],"0.0%")</f>
        <v>0.6637912971149369</v>
      </c>
      <c r="V6600" s="130">
        <f>IFERROR(Table1[[#This Row],[Female Ballots]]/Table1[[#This Row],[Female Population]],"0.0%")</f>
        <v>0.59336293526524886</v>
      </c>
      <c r="W6600" s="130">
        <f>IFERROR(Table1[[#This Row],[Male Ballots]]/Table1[[#This Row],[Male Population]],"0.0%")</f>
        <v>0.47693665857426615</v>
      </c>
      <c r="X6600" s="130">
        <f>IFERROR(Table1[[#This Row],[Total Ballots]]/Table1[[#This Row],[Total Population]],"0.0%")</f>
        <v>0.53348479761289391</v>
      </c>
      <c r="Y6600" s="24">
        <f>Table1[[#This Row],[Female Ballots]]/Table1[[#This Row],[Female Voters]]</f>
        <v>0.81404296248797692</v>
      </c>
      <c r="Z6600" s="24">
        <f>Table1[[#This Row],[Male Ballots]]/Table1[[#This Row],[Male Voters]]</f>
        <v>0.79186515207035546</v>
      </c>
      <c r="AA6600" s="24">
        <f>Table1[[#This Row],[Total Ballots]]/Table1[[#This Row],[Total Voters]]</f>
        <v>0.80369357045143641</v>
      </c>
    </row>
    <row r="6601" spans="1:27" s="12" customFormat="1" x14ac:dyDescent="0.35">
      <c r="A6601" s="19" t="s">
        <v>41</v>
      </c>
      <c r="B6601" s="20">
        <v>2012</v>
      </c>
      <c r="C6601" s="17" t="s">
        <v>82</v>
      </c>
      <c r="D6601" s="20"/>
      <c r="E6601" s="37" t="s">
        <v>74</v>
      </c>
      <c r="F6601" s="34" t="s">
        <v>78</v>
      </c>
      <c r="G6601" s="21" t="s">
        <v>66</v>
      </c>
      <c r="H6601" s="22">
        <v>4935</v>
      </c>
      <c r="I6601" s="22">
        <v>4803</v>
      </c>
      <c r="J6601" s="22">
        <v>9737.9989999999998</v>
      </c>
      <c r="K6601" s="31">
        <v>4213</v>
      </c>
      <c r="L6601" s="31">
        <v>3839</v>
      </c>
      <c r="M6601" s="31"/>
      <c r="N6601" s="31">
        <v>8052</v>
      </c>
      <c r="O6601" s="22">
        <v>3780</v>
      </c>
      <c r="P6601" s="22">
        <v>3435</v>
      </c>
      <c r="Q6601" s="22"/>
      <c r="R6601" s="23">
        <v>7215</v>
      </c>
      <c r="S6601" s="130">
        <f>IFERROR(Table1[[#This Row],[Female Voters]]/Table1[[#This Row],[Female Population]],"0.0%")</f>
        <v>0.85369807497467076</v>
      </c>
      <c r="T6601" s="130">
        <f>IFERROR(Table1[[#This Row],[Male Voters]]/Table1[[#This Row],[Male Population]],"0.0%")</f>
        <v>0.79929210909848014</v>
      </c>
      <c r="U6601" s="130">
        <f>IFERROR(Table1[[#This Row],[Total Voters]]/Table1[[#This Row],[Total Population]],"0.0%")</f>
        <v>0.8268639173201805</v>
      </c>
      <c r="V6601" s="130">
        <f>IFERROR(Table1[[#This Row],[Female Ballots]]/Table1[[#This Row],[Female Population]],"0.0%")</f>
        <v>0.76595744680851063</v>
      </c>
      <c r="W6601" s="130">
        <f>IFERROR(Table1[[#This Row],[Male Ballots]]/Table1[[#This Row],[Male Population]],"0.0%")</f>
        <v>0.71517801374141166</v>
      </c>
      <c r="X6601" s="130">
        <f>IFERROR(Table1[[#This Row],[Total Ballots]]/Table1[[#This Row],[Total Population]],"0.0%")</f>
        <v>0.74091196764345535</v>
      </c>
      <c r="Y6601" s="24">
        <f>Table1[[#This Row],[Female Ballots]]/Table1[[#This Row],[Female Voters]]</f>
        <v>0.89722288155708518</v>
      </c>
      <c r="Z6601" s="24">
        <f>Table1[[#This Row],[Male Ballots]]/Table1[[#This Row],[Male Voters]]</f>
        <v>0.89476426152643918</v>
      </c>
      <c r="AA6601" s="24">
        <f>Table1[[#This Row],[Total Ballots]]/Table1[[#This Row],[Total Voters]]</f>
        <v>0.89605067064083455</v>
      </c>
    </row>
    <row r="6602" spans="1:27" s="12" customFormat="1" x14ac:dyDescent="0.35">
      <c r="A6602" s="19" t="s">
        <v>41</v>
      </c>
      <c r="B6602" s="20">
        <v>2012</v>
      </c>
      <c r="C6602" s="17" t="s">
        <v>82</v>
      </c>
      <c r="D6602" s="20"/>
      <c r="E6602" s="37" t="s">
        <v>74</v>
      </c>
      <c r="F6602" s="34" t="s">
        <v>78</v>
      </c>
      <c r="G6602" s="21" t="s">
        <v>67</v>
      </c>
      <c r="H6602" s="22">
        <v>6165.0002000000004</v>
      </c>
      <c r="I6602" s="22">
        <v>5828</v>
      </c>
      <c r="J6602" s="22">
        <v>11993</v>
      </c>
      <c r="K6602" s="31">
        <v>5556</v>
      </c>
      <c r="L6602" s="31">
        <v>5239</v>
      </c>
      <c r="M6602" s="31"/>
      <c r="N6602" s="31">
        <v>10795</v>
      </c>
      <c r="O6602" s="22">
        <v>5116</v>
      </c>
      <c r="P6602" s="22">
        <v>4928</v>
      </c>
      <c r="Q6602" s="22"/>
      <c r="R6602" s="23">
        <v>10044</v>
      </c>
      <c r="S6602" s="130">
        <f>IFERROR(Table1[[#This Row],[Female Voters]]/Table1[[#This Row],[Female Population]],"0.0%")</f>
        <v>0.9012165157756199</v>
      </c>
      <c r="T6602" s="130">
        <f>IFERROR(Table1[[#This Row],[Male Voters]]/Table1[[#This Row],[Male Population]],"0.0%")</f>
        <v>0.89893617021276595</v>
      </c>
      <c r="U6602" s="130">
        <f>IFERROR(Table1[[#This Row],[Total Voters]]/Table1[[#This Row],[Total Population]],"0.0%")</f>
        <v>0.90010839656466268</v>
      </c>
      <c r="V6602" s="130">
        <f>IFERROR(Table1[[#This Row],[Female Ballots]]/Table1[[#This Row],[Female Population]],"0.0%")</f>
        <v>0.82984587737726268</v>
      </c>
      <c r="W6602" s="130">
        <f>IFERROR(Table1[[#This Row],[Male Ballots]]/Table1[[#This Row],[Male Population]],"0.0%")</f>
        <v>0.84557309540150993</v>
      </c>
      <c r="X6602" s="130">
        <f>IFERROR(Table1[[#This Row],[Total Ballots]]/Table1[[#This Row],[Total Population]],"0.0%")</f>
        <v>0.83748853497873754</v>
      </c>
      <c r="Y6602" s="24">
        <f>Table1[[#This Row],[Female Ballots]]/Table1[[#This Row],[Female Voters]]</f>
        <v>0.9208063354931606</v>
      </c>
      <c r="Z6602" s="24">
        <f>Table1[[#This Row],[Male Ballots]]/Table1[[#This Row],[Male Voters]]</f>
        <v>0.9406375262454667</v>
      </c>
      <c r="AA6602" s="24">
        <f>Table1[[#This Row],[Total Ballots]]/Table1[[#This Row],[Total Voters]]</f>
        <v>0.93043075497915706</v>
      </c>
    </row>
    <row r="6603" spans="1:27" s="12" customFormat="1" x14ac:dyDescent="0.35">
      <c r="A6603" s="8" t="s">
        <v>49</v>
      </c>
      <c r="B6603" s="17">
        <v>2012</v>
      </c>
      <c r="C6603" s="17" t="s">
        <v>82</v>
      </c>
      <c r="D6603" s="17"/>
      <c r="E6603" s="35" t="s">
        <v>74</v>
      </c>
      <c r="F6603" s="34" t="s">
        <v>78</v>
      </c>
      <c r="G6603" s="9" t="s">
        <v>79</v>
      </c>
      <c r="H6603" s="10">
        <v>15762.097</v>
      </c>
      <c r="I6603" s="10">
        <v>16000.0651</v>
      </c>
      <c r="J6603" s="10">
        <v>31762.164100000005</v>
      </c>
      <c r="K6603" s="10">
        <v>11126</v>
      </c>
      <c r="L6603" s="10">
        <v>10229</v>
      </c>
      <c r="M6603" s="10">
        <v>0</v>
      </c>
      <c r="N6603" s="10">
        <v>21355</v>
      </c>
      <c r="O6603" s="10">
        <v>8976</v>
      </c>
      <c r="P6603" s="10">
        <v>8189</v>
      </c>
      <c r="Q6603" s="10">
        <v>0</v>
      </c>
      <c r="R6603" s="11">
        <v>17165</v>
      </c>
      <c r="S6603" s="130">
        <f>IFERROR(Table1[[#This Row],[Female Voters]]/Table1[[#This Row],[Female Population]],"0.0%")</f>
        <v>0.7058705450169479</v>
      </c>
      <c r="T6603" s="130">
        <f>IFERROR(Table1[[#This Row],[Male Voters]]/Table1[[#This Row],[Male Population]],"0.0%")</f>
        <v>0.63930989880784928</v>
      </c>
      <c r="U6603" s="130">
        <f>IFERROR(Table1[[#This Row],[Total Voters]]/Table1[[#This Row],[Total Population]],"0.0%")</f>
        <v>0.67234083712828607</v>
      </c>
      <c r="V6603" s="130">
        <f>IFERROR(Table1[[#This Row],[Female Ballots]]/Table1[[#This Row],[Female Population]],"0.0%")</f>
        <v>0.56946737480425358</v>
      </c>
      <c r="W6603" s="130">
        <f>IFERROR(Table1[[#This Row],[Male Ballots]]/Table1[[#This Row],[Male Population]],"0.0%")</f>
        <v>0.51181041757136347</v>
      </c>
      <c r="X6603" s="130">
        <f>IFERROR(Table1[[#This Row],[Total Ballots]]/Table1[[#This Row],[Total Population]],"0.0%")</f>
        <v>0.5404228737675969</v>
      </c>
      <c r="Y6603" s="24">
        <f>Table1[[#This Row],[Female Ballots]]/Table1[[#This Row],[Female Voters]]</f>
        <v>0.80675894301635809</v>
      </c>
      <c r="Z6603" s="24">
        <f>Table1[[#This Row],[Male Ballots]]/Table1[[#This Row],[Male Voters]]</f>
        <v>0.80056701534851893</v>
      </c>
      <c r="AA6603" s="24">
        <f>Table1[[#This Row],[Total Ballots]]/Table1[[#This Row],[Total Voters]]</f>
        <v>0.80379302271130881</v>
      </c>
    </row>
    <row r="6604" spans="1:27" s="12" customFormat="1" x14ac:dyDescent="0.35">
      <c r="A6604" s="19" t="s">
        <v>49</v>
      </c>
      <c r="B6604" s="20">
        <v>2012</v>
      </c>
      <c r="C6604" s="17" t="s">
        <v>82</v>
      </c>
      <c r="D6604" s="20"/>
      <c r="E6604" s="37" t="s">
        <v>74</v>
      </c>
      <c r="F6604" s="34" t="s">
        <v>78</v>
      </c>
      <c r="G6604" s="21" t="s">
        <v>62</v>
      </c>
      <c r="H6604" s="22">
        <v>1365.9625000000001</v>
      </c>
      <c r="I6604" s="22">
        <v>1563.9531000000002</v>
      </c>
      <c r="J6604" s="22">
        <v>2929.9159</v>
      </c>
      <c r="K6604" s="31">
        <v>727</v>
      </c>
      <c r="L6604" s="31">
        <v>714</v>
      </c>
      <c r="M6604" s="31"/>
      <c r="N6604" s="31">
        <v>1441</v>
      </c>
      <c r="O6604" s="22">
        <v>409</v>
      </c>
      <c r="P6604" s="22">
        <v>351</v>
      </c>
      <c r="Q6604" s="22"/>
      <c r="R6604" s="23">
        <v>760</v>
      </c>
      <c r="S6604" s="130">
        <f>IFERROR(Table1[[#This Row],[Female Voters]]/Table1[[#This Row],[Female Population]],"0.0%")</f>
        <v>0.53222544542767458</v>
      </c>
      <c r="T6604" s="130">
        <f>IFERROR(Table1[[#This Row],[Male Voters]]/Table1[[#This Row],[Male Population]],"0.0%")</f>
        <v>0.45653542935526642</v>
      </c>
      <c r="U6604" s="130">
        <f>IFERROR(Table1[[#This Row],[Total Voters]]/Table1[[#This Row],[Total Population]],"0.0%")</f>
        <v>0.4918229905506844</v>
      </c>
      <c r="V6604" s="130">
        <f>IFERROR(Table1[[#This Row],[Female Ballots]]/Table1[[#This Row],[Female Population]],"0.0%")</f>
        <v>0.29942256833551434</v>
      </c>
      <c r="W6604" s="130">
        <f>IFERROR(Table1[[#This Row],[Male Ballots]]/Table1[[#This Row],[Male Population]],"0.0%")</f>
        <v>0.2244312824981772</v>
      </c>
      <c r="X6604" s="130">
        <f>IFERROR(Table1[[#This Row],[Total Ballots]]/Table1[[#This Row],[Total Population]],"0.0%")</f>
        <v>0.25939311090806394</v>
      </c>
      <c r="Y6604" s="24">
        <f>Table1[[#This Row],[Female Ballots]]/Table1[[#This Row],[Female Voters]]</f>
        <v>0.56258596973865205</v>
      </c>
      <c r="Z6604" s="24">
        <f>Table1[[#This Row],[Male Ballots]]/Table1[[#This Row],[Male Voters]]</f>
        <v>0.49159663865546216</v>
      </c>
      <c r="AA6604" s="24">
        <f>Table1[[#This Row],[Total Ballots]]/Table1[[#This Row],[Total Voters]]</f>
        <v>0.52741151977793199</v>
      </c>
    </row>
    <row r="6605" spans="1:27" s="12" customFormat="1" x14ac:dyDescent="0.35">
      <c r="A6605" s="19" t="s">
        <v>49</v>
      </c>
      <c r="B6605" s="20">
        <v>2012</v>
      </c>
      <c r="C6605" s="17" t="s">
        <v>82</v>
      </c>
      <c r="D6605" s="20"/>
      <c r="E6605" s="37" t="s">
        <v>74</v>
      </c>
      <c r="F6605" s="34" t="s">
        <v>78</v>
      </c>
      <c r="G6605" s="21" t="s">
        <v>63</v>
      </c>
      <c r="H6605" s="22">
        <v>2090.9700000000003</v>
      </c>
      <c r="I6605" s="22">
        <v>2265.953</v>
      </c>
      <c r="J6605" s="22">
        <v>4356.9220000000005</v>
      </c>
      <c r="K6605" s="31">
        <v>1305</v>
      </c>
      <c r="L6605" s="31">
        <v>1129</v>
      </c>
      <c r="M6605" s="31"/>
      <c r="N6605" s="31">
        <v>2434</v>
      </c>
      <c r="O6605" s="22">
        <v>803</v>
      </c>
      <c r="P6605" s="22">
        <v>645</v>
      </c>
      <c r="Q6605" s="22"/>
      <c r="R6605" s="23">
        <v>1448</v>
      </c>
      <c r="S6605" s="130">
        <f>IFERROR(Table1[[#This Row],[Female Voters]]/Table1[[#This Row],[Female Population]],"0.0%")</f>
        <v>0.6241122541212929</v>
      </c>
      <c r="T6605" s="130">
        <f>IFERROR(Table1[[#This Row],[Male Voters]]/Table1[[#This Row],[Male Population]],"0.0%")</f>
        <v>0.49824510923218618</v>
      </c>
      <c r="U6605" s="130">
        <f>IFERROR(Table1[[#This Row],[Total Voters]]/Table1[[#This Row],[Total Population]],"0.0%")</f>
        <v>0.55865126802820886</v>
      </c>
      <c r="V6605" s="130">
        <f>IFERROR(Table1[[#This Row],[Female Ballots]]/Table1[[#This Row],[Female Population]],"0.0%")</f>
        <v>0.38403229123325533</v>
      </c>
      <c r="W6605" s="130">
        <f>IFERROR(Table1[[#This Row],[Male Ballots]]/Table1[[#This Row],[Male Population]],"0.0%")</f>
        <v>0.28464844592981409</v>
      </c>
      <c r="X6605" s="130">
        <f>IFERROR(Table1[[#This Row],[Total Ballots]]/Table1[[#This Row],[Total Population]],"0.0%")</f>
        <v>0.33234471491571338</v>
      </c>
      <c r="Y6605" s="24">
        <f>Table1[[#This Row],[Female Ballots]]/Table1[[#This Row],[Female Voters]]</f>
        <v>0.61532567049808429</v>
      </c>
      <c r="Z6605" s="24">
        <f>Table1[[#This Row],[Male Ballots]]/Table1[[#This Row],[Male Voters]]</f>
        <v>0.57130203720106287</v>
      </c>
      <c r="AA6605" s="24">
        <f>Table1[[#This Row],[Total Ballots]]/Table1[[#This Row],[Total Voters]]</f>
        <v>0.59490550534100251</v>
      </c>
    </row>
    <row r="6606" spans="1:27" s="12" customFormat="1" x14ac:dyDescent="0.35">
      <c r="A6606" s="19" t="s">
        <v>49</v>
      </c>
      <c r="B6606" s="20">
        <v>2012</v>
      </c>
      <c r="C6606" s="17" t="s">
        <v>82</v>
      </c>
      <c r="D6606" s="20"/>
      <c r="E6606" s="37" t="s">
        <v>74</v>
      </c>
      <c r="F6606" s="34" t="s">
        <v>78</v>
      </c>
      <c r="G6606" s="21" t="s">
        <v>64</v>
      </c>
      <c r="H6606" s="22">
        <v>2273.989</v>
      </c>
      <c r="I6606" s="22">
        <v>2313.982</v>
      </c>
      <c r="J6606" s="22">
        <v>4587.9719999999998</v>
      </c>
      <c r="K6606" s="31">
        <v>1285</v>
      </c>
      <c r="L6606" s="31">
        <v>1174</v>
      </c>
      <c r="M6606" s="31"/>
      <c r="N6606" s="31">
        <v>2459</v>
      </c>
      <c r="O6606" s="22">
        <v>960</v>
      </c>
      <c r="P6606" s="22">
        <v>843</v>
      </c>
      <c r="Q6606" s="22"/>
      <c r="R6606" s="23">
        <v>1803</v>
      </c>
      <c r="S6606" s="130">
        <f>IFERROR(Table1[[#This Row],[Female Voters]]/Table1[[#This Row],[Female Population]],"0.0%")</f>
        <v>0.56508628669707728</v>
      </c>
      <c r="T6606" s="130">
        <f>IFERROR(Table1[[#This Row],[Male Voters]]/Table1[[#This Row],[Male Population]],"0.0%")</f>
        <v>0.50735053254519702</v>
      </c>
      <c r="U6606" s="130">
        <f>IFERROR(Table1[[#This Row],[Total Voters]]/Table1[[#This Row],[Total Population]],"0.0%")</f>
        <v>0.53596665367617768</v>
      </c>
      <c r="V6606" s="130">
        <f>IFERROR(Table1[[#This Row],[Female Ballots]]/Table1[[#This Row],[Female Population]],"0.0%")</f>
        <v>0.42216563052855577</v>
      </c>
      <c r="W6606" s="130">
        <f>IFERROR(Table1[[#This Row],[Male Ballots]]/Table1[[#This Row],[Male Population]],"0.0%")</f>
        <v>0.36430706894003495</v>
      </c>
      <c r="X6606" s="130">
        <f>IFERROR(Table1[[#This Row],[Total Ballots]]/Table1[[#This Row],[Total Population]],"0.0%")</f>
        <v>0.3929840897023783</v>
      </c>
      <c r="Y6606" s="24">
        <f>Table1[[#This Row],[Female Ballots]]/Table1[[#This Row],[Female Voters]]</f>
        <v>0.74708171206225682</v>
      </c>
      <c r="Z6606" s="24">
        <f>Table1[[#This Row],[Male Ballots]]/Table1[[#This Row],[Male Voters]]</f>
        <v>0.71805792163543436</v>
      </c>
      <c r="AA6606" s="24">
        <f>Table1[[#This Row],[Total Ballots]]/Table1[[#This Row],[Total Voters]]</f>
        <v>0.73322488816592113</v>
      </c>
    </row>
    <row r="6607" spans="1:27" s="12" customFormat="1" x14ac:dyDescent="0.35">
      <c r="A6607" s="19" t="s">
        <v>49</v>
      </c>
      <c r="B6607" s="20">
        <v>2012</v>
      </c>
      <c r="C6607" s="17" t="s">
        <v>82</v>
      </c>
      <c r="D6607" s="20"/>
      <c r="E6607" s="37" t="s">
        <v>74</v>
      </c>
      <c r="F6607" s="34" t="s">
        <v>78</v>
      </c>
      <c r="G6607" s="21" t="s">
        <v>65</v>
      </c>
      <c r="H6607" s="22">
        <v>2927.0259999999998</v>
      </c>
      <c r="I6607" s="22">
        <v>2800.0190000000002</v>
      </c>
      <c r="J6607" s="22">
        <v>5727.0460000000003</v>
      </c>
      <c r="K6607" s="31">
        <v>1943</v>
      </c>
      <c r="L6607" s="31">
        <v>1669</v>
      </c>
      <c r="M6607" s="31"/>
      <c r="N6607" s="31">
        <v>3612</v>
      </c>
      <c r="O6607" s="22">
        <v>1568</v>
      </c>
      <c r="P6607" s="22">
        <v>1322</v>
      </c>
      <c r="Q6607" s="22"/>
      <c r="R6607" s="23">
        <v>2890</v>
      </c>
      <c r="S6607" s="130">
        <f>IFERROR(Table1[[#This Row],[Female Voters]]/Table1[[#This Row],[Female Population]],"0.0%")</f>
        <v>0.66381371398819145</v>
      </c>
      <c r="T6607" s="130">
        <f>IFERROR(Table1[[#This Row],[Male Voters]]/Table1[[#This Row],[Male Population]],"0.0%")</f>
        <v>0.5960673838284668</v>
      </c>
      <c r="U6607" s="130">
        <f>IFERROR(Table1[[#This Row],[Total Voters]]/Table1[[#This Row],[Total Population]],"0.0%")</f>
        <v>0.63069163404659223</v>
      </c>
      <c r="V6607" s="130">
        <f>IFERROR(Table1[[#This Row],[Female Ballots]]/Table1[[#This Row],[Female Population]],"0.0%")</f>
        <v>0.53569732554476801</v>
      </c>
      <c r="W6607" s="130">
        <f>IFERROR(Table1[[#This Row],[Male Ballots]]/Table1[[#This Row],[Male Population]],"0.0%")</f>
        <v>0.47213965333806662</v>
      </c>
      <c r="X6607" s="130">
        <f>IFERROR(Table1[[#This Row],[Total Ballots]]/Table1[[#This Row],[Total Population]],"0.0%")</f>
        <v>0.50462315127205193</v>
      </c>
      <c r="Y6607" s="24">
        <f>Table1[[#This Row],[Female Ballots]]/Table1[[#This Row],[Female Voters]]</f>
        <v>0.80699948533196086</v>
      </c>
      <c r="Z6607" s="24">
        <f>Table1[[#This Row],[Male Ballots]]/Table1[[#This Row],[Male Voters]]</f>
        <v>0.79209107249850208</v>
      </c>
      <c r="AA6607" s="24">
        <f>Table1[[#This Row],[Total Ballots]]/Table1[[#This Row],[Total Voters]]</f>
        <v>0.80011074197120713</v>
      </c>
    </row>
    <row r="6608" spans="1:27" s="12" customFormat="1" x14ac:dyDescent="0.35">
      <c r="A6608" s="19" t="s">
        <v>49</v>
      </c>
      <c r="B6608" s="20">
        <v>2012</v>
      </c>
      <c r="C6608" s="17" t="s">
        <v>82</v>
      </c>
      <c r="D6608" s="20"/>
      <c r="E6608" s="37" t="s">
        <v>74</v>
      </c>
      <c r="F6608" s="34" t="s">
        <v>78</v>
      </c>
      <c r="G6608" s="21" t="s">
        <v>66</v>
      </c>
      <c r="H6608" s="22">
        <v>3229.0699999999997</v>
      </c>
      <c r="I6608" s="22">
        <v>3250.067</v>
      </c>
      <c r="J6608" s="22">
        <v>6479.1370000000006</v>
      </c>
      <c r="K6608" s="31">
        <v>2737</v>
      </c>
      <c r="L6608" s="31">
        <v>2439</v>
      </c>
      <c r="M6608" s="31"/>
      <c r="N6608" s="31">
        <v>5176</v>
      </c>
      <c r="O6608" s="22">
        <v>2405</v>
      </c>
      <c r="P6608" s="22">
        <v>2168</v>
      </c>
      <c r="Q6608" s="22"/>
      <c r="R6608" s="23">
        <v>4573</v>
      </c>
      <c r="S6608" s="130">
        <f>IFERROR(Table1[[#This Row],[Female Voters]]/Table1[[#This Row],[Female Population]],"0.0%")</f>
        <v>0.84761247046363197</v>
      </c>
      <c r="T6608" s="130">
        <f>IFERROR(Table1[[#This Row],[Male Voters]]/Table1[[#This Row],[Male Population]],"0.0%")</f>
        <v>0.75044606772721911</v>
      </c>
      <c r="U6608" s="130">
        <f>IFERROR(Table1[[#This Row],[Total Voters]]/Table1[[#This Row],[Total Population]],"0.0%")</f>
        <v>0.79887182505941756</v>
      </c>
      <c r="V6608" s="130">
        <f>IFERROR(Table1[[#This Row],[Female Ballots]]/Table1[[#This Row],[Female Population]],"0.0%")</f>
        <v>0.74479648939168253</v>
      </c>
      <c r="W6608" s="130">
        <f>IFERROR(Table1[[#This Row],[Male Ballots]]/Table1[[#This Row],[Male Population]],"0.0%")</f>
        <v>0.66706317131308368</v>
      </c>
      <c r="X6608" s="130">
        <f>IFERROR(Table1[[#This Row],[Total Ballots]]/Table1[[#This Row],[Total Population]],"0.0%")</f>
        <v>0.70580387480616624</v>
      </c>
      <c r="Y6608" s="24">
        <f>Table1[[#This Row],[Female Ballots]]/Table1[[#This Row],[Female Voters]]</f>
        <v>0.87869930580928024</v>
      </c>
      <c r="Z6608" s="24">
        <f>Table1[[#This Row],[Male Ballots]]/Table1[[#This Row],[Male Voters]]</f>
        <v>0.88888888888888884</v>
      </c>
      <c r="AA6608" s="24">
        <f>Table1[[#This Row],[Total Ballots]]/Table1[[#This Row],[Total Voters]]</f>
        <v>0.88350077279752703</v>
      </c>
    </row>
    <row r="6609" spans="1:27" s="12" customFormat="1" x14ac:dyDescent="0.35">
      <c r="A6609" s="19" t="s">
        <v>49</v>
      </c>
      <c r="B6609" s="20">
        <v>2012</v>
      </c>
      <c r="C6609" s="17" t="s">
        <v>82</v>
      </c>
      <c r="D6609" s="20"/>
      <c r="E6609" s="37" t="s">
        <v>74</v>
      </c>
      <c r="F6609" s="34" t="s">
        <v>78</v>
      </c>
      <c r="G6609" s="21" t="s">
        <v>67</v>
      </c>
      <c r="H6609" s="22">
        <v>3875.0794999999998</v>
      </c>
      <c r="I6609" s="22">
        <v>3806.0909999999999</v>
      </c>
      <c r="J6609" s="22">
        <v>7681.1711999999998</v>
      </c>
      <c r="K6609" s="31">
        <v>3129</v>
      </c>
      <c r="L6609" s="31">
        <v>3104</v>
      </c>
      <c r="M6609" s="31"/>
      <c r="N6609" s="31">
        <v>6233</v>
      </c>
      <c r="O6609" s="22">
        <v>2831</v>
      </c>
      <c r="P6609" s="22">
        <v>2860</v>
      </c>
      <c r="Q6609" s="22"/>
      <c r="R6609" s="23">
        <v>5691</v>
      </c>
      <c r="S6609" s="130">
        <f>IFERROR(Table1[[#This Row],[Female Voters]]/Table1[[#This Row],[Female Population]],"0.0%")</f>
        <v>0.80746730486432605</v>
      </c>
      <c r="T6609" s="130">
        <f>IFERROR(Table1[[#This Row],[Male Voters]]/Table1[[#This Row],[Male Population]],"0.0%")</f>
        <v>0.81553488868237778</v>
      </c>
      <c r="U6609" s="130">
        <f>IFERROR(Table1[[#This Row],[Total Voters]]/Table1[[#This Row],[Total Population]],"0.0%")</f>
        <v>0.81146479328569066</v>
      </c>
      <c r="V6609" s="130">
        <f>IFERROR(Table1[[#This Row],[Female Ballots]]/Table1[[#This Row],[Female Population]],"0.0%")</f>
        <v>0.73056565678200924</v>
      </c>
      <c r="W6609" s="130">
        <f>IFERROR(Table1[[#This Row],[Male Ballots]]/Table1[[#This Row],[Male Population]],"0.0%")</f>
        <v>0.75142712037100534</v>
      </c>
      <c r="X6609" s="130">
        <f>IFERROR(Table1[[#This Row],[Total Ballots]]/Table1[[#This Row],[Total Population]],"0.0%")</f>
        <v>0.74090263734780448</v>
      </c>
      <c r="Y6609" s="24">
        <f>Table1[[#This Row],[Female Ballots]]/Table1[[#This Row],[Female Voters]]</f>
        <v>0.90476190476190477</v>
      </c>
      <c r="Z6609" s="24">
        <f>Table1[[#This Row],[Male Ballots]]/Table1[[#This Row],[Male Voters]]</f>
        <v>0.92139175257731953</v>
      </c>
      <c r="AA6609" s="24">
        <f>Table1[[#This Row],[Total Ballots]]/Table1[[#This Row],[Total Voters]]</f>
        <v>0.91304347826086951</v>
      </c>
    </row>
    <row r="6610" spans="1:27" s="12" customFormat="1" x14ac:dyDescent="0.35">
      <c r="A6610" s="8" t="s">
        <v>34</v>
      </c>
      <c r="B6610" s="17">
        <v>2012</v>
      </c>
      <c r="C6610" s="17" t="s">
        <v>82</v>
      </c>
      <c r="D6610" s="17"/>
      <c r="E6610" s="35" t="s">
        <v>74</v>
      </c>
      <c r="F6610" s="34" t="s">
        <v>78</v>
      </c>
      <c r="G6610" s="9" t="s">
        <v>79</v>
      </c>
      <c r="H6610" s="10">
        <v>8868.9966599999989</v>
      </c>
      <c r="I6610" s="10">
        <v>8693.9969999999994</v>
      </c>
      <c r="J6610" s="10">
        <v>17562.9941</v>
      </c>
      <c r="K6610" s="10">
        <v>6983</v>
      </c>
      <c r="L6610" s="10">
        <v>6453</v>
      </c>
      <c r="M6610" s="10">
        <v>7</v>
      </c>
      <c r="N6610" s="10">
        <v>13443</v>
      </c>
      <c r="O6610" s="10">
        <v>5692</v>
      </c>
      <c r="P6610" s="10">
        <v>5066</v>
      </c>
      <c r="Q6610" s="10">
        <v>4</v>
      </c>
      <c r="R6610" s="11">
        <v>10762</v>
      </c>
      <c r="S6610" s="130">
        <f>IFERROR(Table1[[#This Row],[Female Voters]]/Table1[[#This Row],[Female Population]],"0.0%")</f>
        <v>0.78734949033118717</v>
      </c>
      <c r="T6610" s="130">
        <f>IFERROR(Table1[[#This Row],[Male Voters]]/Table1[[#This Row],[Male Population]],"0.0%")</f>
        <v>0.74223628096490035</v>
      </c>
      <c r="U6610" s="130">
        <f>IFERROR(Table1[[#This Row],[Total Voters]]/Table1[[#This Row],[Total Population]],"0.0%")</f>
        <v>0.76541618834797653</v>
      </c>
      <c r="V6610" s="130">
        <f>IFERROR(Table1[[#This Row],[Female Ballots]]/Table1[[#This Row],[Female Population]],"0.0%")</f>
        <v>0.64178623785838707</v>
      </c>
      <c r="W6610" s="130">
        <f>IFERROR(Table1[[#This Row],[Male Ballots]]/Table1[[#This Row],[Male Population]],"0.0%")</f>
        <v>0.58270091420551451</v>
      </c>
      <c r="X6610" s="130">
        <f>IFERROR(Table1[[#This Row],[Total Ballots]]/Table1[[#This Row],[Total Population]],"0.0%")</f>
        <v>0.61276567871761689</v>
      </c>
      <c r="Y6610" s="24">
        <f>Table1[[#This Row],[Female Ballots]]/Table1[[#This Row],[Female Voters]]</f>
        <v>0.81512244021194324</v>
      </c>
      <c r="Z6610" s="24">
        <f>Table1[[#This Row],[Male Ballots]]/Table1[[#This Row],[Male Voters]]</f>
        <v>0.78506121183945454</v>
      </c>
      <c r="AA6610" s="24">
        <f>Table1[[#This Row],[Total Ballots]]/Table1[[#This Row],[Total Voters]]</f>
        <v>0.8005653499962806</v>
      </c>
    </row>
    <row r="6611" spans="1:27" s="12" customFormat="1" x14ac:dyDescent="0.35">
      <c r="A6611" s="19" t="s">
        <v>34</v>
      </c>
      <c r="B6611" s="20">
        <v>2012</v>
      </c>
      <c r="C6611" s="17" t="s">
        <v>82</v>
      </c>
      <c r="D6611" s="20"/>
      <c r="E6611" s="37" t="s">
        <v>74</v>
      </c>
      <c r="F6611" s="34" t="s">
        <v>78</v>
      </c>
      <c r="G6611" s="21" t="s">
        <v>62</v>
      </c>
      <c r="H6611" s="22">
        <v>596.99975999999992</v>
      </c>
      <c r="I6611" s="22">
        <v>698.99990000000003</v>
      </c>
      <c r="J6611" s="22">
        <v>1295.9994999999999</v>
      </c>
      <c r="K6611" s="31">
        <v>425</v>
      </c>
      <c r="L6611" s="31">
        <v>458</v>
      </c>
      <c r="M6611" s="31"/>
      <c r="N6611" s="31">
        <v>883</v>
      </c>
      <c r="O6611" s="22">
        <v>202</v>
      </c>
      <c r="P6611" s="22">
        <v>211</v>
      </c>
      <c r="Q6611" s="22"/>
      <c r="R6611" s="23">
        <v>413</v>
      </c>
      <c r="S6611" s="130">
        <f>IFERROR(Table1[[#This Row],[Female Voters]]/Table1[[#This Row],[Female Population]],"0.0%")</f>
        <v>0.71189308350810732</v>
      </c>
      <c r="T6611" s="130">
        <f>IFERROR(Table1[[#This Row],[Male Voters]]/Table1[[#This Row],[Male Population]],"0.0%")</f>
        <v>0.65522183908753062</v>
      </c>
      <c r="U6611" s="130">
        <f>IFERROR(Table1[[#This Row],[Total Voters]]/Table1[[#This Row],[Total Population]],"0.0%")</f>
        <v>0.68132742335162944</v>
      </c>
      <c r="V6611" s="130">
        <f>IFERROR(Table1[[#This Row],[Female Ballots]]/Table1[[#This Row],[Female Population]],"0.0%")</f>
        <v>0.33835859498502985</v>
      </c>
      <c r="W6611" s="130">
        <f>IFERROR(Table1[[#This Row],[Male Ballots]]/Table1[[#This Row],[Male Population]],"0.0%")</f>
        <v>0.30185984289840384</v>
      </c>
      <c r="X6611" s="130">
        <f>IFERROR(Table1[[#This Row],[Total Ballots]]/Table1[[#This Row],[Total Population]],"0.0%")</f>
        <v>0.31867296245098864</v>
      </c>
      <c r="Y6611" s="24">
        <f>Table1[[#This Row],[Female Ballots]]/Table1[[#This Row],[Female Voters]]</f>
        <v>0.47529411764705881</v>
      </c>
      <c r="Z6611" s="24">
        <f>Table1[[#This Row],[Male Ballots]]/Table1[[#This Row],[Male Voters]]</f>
        <v>0.4606986899563319</v>
      </c>
      <c r="AA6611" s="24">
        <f>Table1[[#This Row],[Total Ballots]]/Table1[[#This Row],[Total Voters]]</f>
        <v>0.46772366930917325</v>
      </c>
    </row>
    <row r="6612" spans="1:27" s="12" customFormat="1" x14ac:dyDescent="0.35">
      <c r="A6612" s="19" t="s">
        <v>34</v>
      </c>
      <c r="B6612" s="20">
        <v>2012</v>
      </c>
      <c r="C6612" s="17" t="s">
        <v>82</v>
      </c>
      <c r="D6612" s="20"/>
      <c r="E6612" s="37" t="s">
        <v>74</v>
      </c>
      <c r="F6612" s="34" t="s">
        <v>78</v>
      </c>
      <c r="G6612" s="21" t="s">
        <v>63</v>
      </c>
      <c r="H6612" s="22">
        <v>874.99970000000008</v>
      </c>
      <c r="I6612" s="22">
        <v>960.99980000000005</v>
      </c>
      <c r="J6612" s="22">
        <v>1835.9994999999999</v>
      </c>
      <c r="K6612" s="31">
        <v>635</v>
      </c>
      <c r="L6612" s="31">
        <v>589</v>
      </c>
      <c r="M6612" s="31">
        <v>1</v>
      </c>
      <c r="N6612" s="31">
        <v>1225</v>
      </c>
      <c r="O6612" s="22">
        <v>387</v>
      </c>
      <c r="P6612" s="22">
        <v>307</v>
      </c>
      <c r="Q6612" s="22"/>
      <c r="R6612" s="23">
        <v>694</v>
      </c>
      <c r="S6612" s="130">
        <f>IFERROR(Table1[[#This Row],[Female Voters]]/Table1[[#This Row],[Female Population]],"0.0%")</f>
        <v>0.72571453453069745</v>
      </c>
      <c r="T6612" s="130">
        <f>IFERROR(Table1[[#This Row],[Male Voters]]/Table1[[#This Row],[Male Population]],"0.0%")</f>
        <v>0.61290335336178003</v>
      </c>
      <c r="U6612" s="130">
        <f>IFERROR(Table1[[#This Row],[Total Voters]]/Table1[[#This Row],[Total Population]],"0.0%")</f>
        <v>0.66721151067851603</v>
      </c>
      <c r="V6612" s="130">
        <f>IFERROR(Table1[[#This Row],[Female Ballots]]/Table1[[#This Row],[Female Population]],"0.0%")</f>
        <v>0.44228586592658259</v>
      </c>
      <c r="W6612" s="130">
        <f>IFERROR(Table1[[#This Row],[Male Ballots]]/Table1[[#This Row],[Male Population]],"0.0%")</f>
        <v>0.31945896346700592</v>
      </c>
      <c r="X6612" s="130">
        <f>IFERROR(Table1[[#This Row],[Total Ballots]]/Table1[[#This Row],[Total Population]],"0.0%")</f>
        <v>0.37799574564154292</v>
      </c>
      <c r="Y6612" s="24">
        <f>Table1[[#This Row],[Female Ballots]]/Table1[[#This Row],[Female Voters]]</f>
        <v>0.6094488188976378</v>
      </c>
      <c r="Z6612" s="24">
        <f>Table1[[#This Row],[Male Ballots]]/Table1[[#This Row],[Male Voters]]</f>
        <v>0.5212224108658744</v>
      </c>
      <c r="AA6612" s="24">
        <f>Table1[[#This Row],[Total Ballots]]/Table1[[#This Row],[Total Voters]]</f>
        <v>0.56653061224489798</v>
      </c>
    </row>
    <row r="6613" spans="1:27" s="12" customFormat="1" x14ac:dyDescent="0.35">
      <c r="A6613" s="19" t="s">
        <v>34</v>
      </c>
      <c r="B6613" s="20">
        <v>2012</v>
      </c>
      <c r="C6613" s="17" t="s">
        <v>82</v>
      </c>
      <c r="D6613" s="20"/>
      <c r="E6613" s="37" t="s">
        <v>74</v>
      </c>
      <c r="F6613" s="34" t="s">
        <v>78</v>
      </c>
      <c r="G6613" s="21" t="s">
        <v>64</v>
      </c>
      <c r="H6613" s="22">
        <v>1011.9993999999999</v>
      </c>
      <c r="I6613" s="22">
        <v>1032.9996000000001</v>
      </c>
      <c r="J6613" s="22">
        <v>2044.9994999999999</v>
      </c>
      <c r="K6613" s="31">
        <v>676</v>
      </c>
      <c r="L6613" s="31">
        <v>600</v>
      </c>
      <c r="M6613" s="31">
        <v>2</v>
      </c>
      <c r="N6613" s="31">
        <v>1278</v>
      </c>
      <c r="O6613" s="22">
        <v>478</v>
      </c>
      <c r="P6613" s="22">
        <v>396</v>
      </c>
      <c r="Q6613" s="22"/>
      <c r="R6613" s="23">
        <v>874</v>
      </c>
      <c r="S6613" s="130">
        <f>IFERROR(Table1[[#This Row],[Female Voters]]/Table1[[#This Row],[Female Population]],"0.0%")</f>
        <v>0.66798458576161213</v>
      </c>
      <c r="T6613" s="130">
        <f>IFERROR(Table1[[#This Row],[Male Voters]]/Table1[[#This Row],[Male Population]],"0.0%")</f>
        <v>0.58083275153252711</v>
      </c>
      <c r="U6613" s="130">
        <f>IFERROR(Table1[[#This Row],[Total Voters]]/Table1[[#This Row],[Total Population]],"0.0%")</f>
        <v>0.62493902810245194</v>
      </c>
      <c r="V6613" s="130">
        <f>IFERROR(Table1[[#This Row],[Female Ballots]]/Table1[[#This Row],[Female Population]],"0.0%")</f>
        <v>0.47233229584918729</v>
      </c>
      <c r="W6613" s="130">
        <f>IFERROR(Table1[[#This Row],[Male Ballots]]/Table1[[#This Row],[Male Population]],"0.0%")</f>
        <v>0.38334961601146794</v>
      </c>
      <c r="X6613" s="130">
        <f>IFERROR(Table1[[#This Row],[Total Ballots]]/Table1[[#This Row],[Total Population]],"0.0%")</f>
        <v>0.4273839675755422</v>
      </c>
      <c r="Y6613" s="24">
        <f>Table1[[#This Row],[Female Ballots]]/Table1[[#This Row],[Female Voters]]</f>
        <v>0.70710059171597628</v>
      </c>
      <c r="Z6613" s="24">
        <f>Table1[[#This Row],[Male Ballots]]/Table1[[#This Row],[Male Voters]]</f>
        <v>0.66</v>
      </c>
      <c r="AA6613" s="24">
        <f>Table1[[#This Row],[Total Ballots]]/Table1[[#This Row],[Total Voters]]</f>
        <v>0.68388106416275429</v>
      </c>
    </row>
    <row r="6614" spans="1:27" s="12" customFormat="1" x14ac:dyDescent="0.35">
      <c r="A6614" s="19" t="s">
        <v>34</v>
      </c>
      <c r="B6614" s="20">
        <v>2012</v>
      </c>
      <c r="C6614" s="17" t="s">
        <v>82</v>
      </c>
      <c r="D6614" s="20"/>
      <c r="E6614" s="37" t="s">
        <v>74</v>
      </c>
      <c r="F6614" s="34" t="s">
        <v>78</v>
      </c>
      <c r="G6614" s="21" t="s">
        <v>65</v>
      </c>
      <c r="H6614" s="22">
        <v>1443.9992999999999</v>
      </c>
      <c r="I6614" s="22">
        <v>1418.9994000000002</v>
      </c>
      <c r="J6614" s="22">
        <v>2862.9989999999998</v>
      </c>
      <c r="K6614" s="31">
        <v>981</v>
      </c>
      <c r="L6614" s="31">
        <v>895</v>
      </c>
      <c r="M6614" s="31">
        <v>1</v>
      </c>
      <c r="N6614" s="31">
        <v>1877</v>
      </c>
      <c r="O6614" s="22">
        <v>782</v>
      </c>
      <c r="P6614" s="22">
        <v>680</v>
      </c>
      <c r="Q6614" s="22">
        <v>1</v>
      </c>
      <c r="R6614" s="23">
        <v>1463</v>
      </c>
      <c r="S6614" s="130">
        <f>IFERROR(Table1[[#This Row],[Female Voters]]/Table1[[#This Row],[Female Population]],"0.0%")</f>
        <v>0.67936321021762269</v>
      </c>
      <c r="T6614" s="130">
        <f>IFERROR(Table1[[#This Row],[Male Voters]]/Table1[[#This Row],[Male Population]],"0.0%")</f>
        <v>0.63072612997581246</v>
      </c>
      <c r="U6614" s="130">
        <f>IFERROR(Table1[[#This Row],[Total Voters]]/Table1[[#This Row],[Total Population]],"0.0%")</f>
        <v>0.65560623667699502</v>
      </c>
      <c r="V6614" s="130">
        <f>IFERROR(Table1[[#This Row],[Female Ballots]]/Table1[[#This Row],[Female Population]],"0.0%")</f>
        <v>0.54155150906236593</v>
      </c>
      <c r="W6614" s="130">
        <f>IFERROR(Table1[[#This Row],[Male Ballots]]/Table1[[#This Row],[Male Population]],"0.0%")</f>
        <v>0.47921091439503072</v>
      </c>
      <c r="X6614" s="130">
        <f>IFERROR(Table1[[#This Row],[Total Ballots]]/Table1[[#This Row],[Total Population]],"0.0%")</f>
        <v>0.51100262347279901</v>
      </c>
      <c r="Y6614" s="24">
        <f>Table1[[#This Row],[Female Ballots]]/Table1[[#This Row],[Female Voters]]</f>
        <v>0.79714576962283379</v>
      </c>
      <c r="Z6614" s="24">
        <f>Table1[[#This Row],[Male Ballots]]/Table1[[#This Row],[Male Voters]]</f>
        <v>0.75977653631284914</v>
      </c>
      <c r="AA6614" s="24">
        <f>Table1[[#This Row],[Total Ballots]]/Table1[[#This Row],[Total Voters]]</f>
        <v>0.77943526904635052</v>
      </c>
    </row>
    <row r="6615" spans="1:27" s="12" customFormat="1" x14ac:dyDescent="0.35">
      <c r="A6615" s="19" t="s">
        <v>34</v>
      </c>
      <c r="B6615" s="20">
        <v>2012</v>
      </c>
      <c r="C6615" s="17" t="s">
        <v>82</v>
      </c>
      <c r="D6615" s="20"/>
      <c r="E6615" s="37" t="s">
        <v>74</v>
      </c>
      <c r="F6615" s="34" t="s">
        <v>78</v>
      </c>
      <c r="G6615" s="21" t="s">
        <v>66</v>
      </c>
      <c r="H6615" s="22">
        <v>2028.9994999999999</v>
      </c>
      <c r="I6615" s="22">
        <v>1891.9992</v>
      </c>
      <c r="J6615" s="22">
        <v>3920.998</v>
      </c>
      <c r="K6615" s="31">
        <v>1704</v>
      </c>
      <c r="L6615" s="31">
        <v>1463</v>
      </c>
      <c r="M6615" s="31">
        <v>1</v>
      </c>
      <c r="N6615" s="31">
        <v>3168</v>
      </c>
      <c r="O6615" s="22">
        <v>1503</v>
      </c>
      <c r="P6615" s="22">
        <v>1255</v>
      </c>
      <c r="Q6615" s="22">
        <v>1</v>
      </c>
      <c r="R6615" s="23">
        <v>2759</v>
      </c>
      <c r="S6615" s="130">
        <f>IFERROR(Table1[[#This Row],[Female Voters]]/Table1[[#This Row],[Female Population]],"0.0%")</f>
        <v>0.83982277965075891</v>
      </c>
      <c r="T6615" s="130">
        <f>IFERROR(Table1[[#This Row],[Male Voters]]/Table1[[#This Row],[Male Population]],"0.0%")</f>
        <v>0.77325614091168748</v>
      </c>
      <c r="U6615" s="130">
        <f>IFERROR(Table1[[#This Row],[Total Voters]]/Table1[[#This Row],[Total Population]],"0.0%")</f>
        <v>0.8079575659054149</v>
      </c>
      <c r="V6615" s="130">
        <f>IFERROR(Table1[[#This Row],[Female Ballots]]/Table1[[#This Row],[Female Population]],"0.0%")</f>
        <v>0.74075917712153205</v>
      </c>
      <c r="W6615" s="130">
        <f>IFERROR(Table1[[#This Row],[Male Ballots]]/Table1[[#This Row],[Male Population]],"0.0%")</f>
        <v>0.66331951937400402</v>
      </c>
      <c r="X6615" s="130">
        <f>IFERROR(Table1[[#This Row],[Total Ballots]]/Table1[[#This Row],[Total Population]],"0.0%")</f>
        <v>0.7036473877313888</v>
      </c>
      <c r="Y6615" s="24">
        <f>Table1[[#This Row],[Female Ballots]]/Table1[[#This Row],[Female Voters]]</f>
        <v>0.88204225352112675</v>
      </c>
      <c r="Z6615" s="24">
        <f>Table1[[#This Row],[Male Ballots]]/Table1[[#This Row],[Male Voters]]</f>
        <v>0.8578263841421736</v>
      </c>
      <c r="AA6615" s="24">
        <f>Table1[[#This Row],[Total Ballots]]/Table1[[#This Row],[Total Voters]]</f>
        <v>0.87089646464646464</v>
      </c>
    </row>
    <row r="6616" spans="1:27" s="12" customFormat="1" x14ac:dyDescent="0.35">
      <c r="A6616" s="19" t="s">
        <v>34</v>
      </c>
      <c r="B6616" s="20">
        <v>2012</v>
      </c>
      <c r="C6616" s="17" t="s">
        <v>82</v>
      </c>
      <c r="D6616" s="20"/>
      <c r="E6616" s="37" t="s">
        <v>74</v>
      </c>
      <c r="F6616" s="34" t="s">
        <v>78</v>
      </c>
      <c r="G6616" s="21" t="s">
        <v>67</v>
      </c>
      <c r="H6616" s="22">
        <v>2911.9989999999998</v>
      </c>
      <c r="I6616" s="22">
        <v>2689.9991</v>
      </c>
      <c r="J6616" s="22">
        <v>5601.9985999999999</v>
      </c>
      <c r="K6616" s="31">
        <v>2562</v>
      </c>
      <c r="L6616" s="31">
        <v>2448</v>
      </c>
      <c r="M6616" s="31">
        <v>2</v>
      </c>
      <c r="N6616" s="31">
        <v>5012</v>
      </c>
      <c r="O6616" s="22">
        <v>2340</v>
      </c>
      <c r="P6616" s="22">
        <v>2217</v>
      </c>
      <c r="Q6616" s="22">
        <v>2</v>
      </c>
      <c r="R6616" s="23">
        <v>4559</v>
      </c>
      <c r="S6616" s="130">
        <f>IFERROR(Table1[[#This Row],[Female Voters]]/Table1[[#This Row],[Female Population]],"0.0%")</f>
        <v>0.87980799443955859</v>
      </c>
      <c r="T6616" s="130">
        <f>IFERROR(Table1[[#This Row],[Male Voters]]/Table1[[#This Row],[Male Population]],"0.0%")</f>
        <v>0.91003747919469569</v>
      </c>
      <c r="U6616" s="130">
        <f>IFERROR(Table1[[#This Row],[Total Voters]]/Table1[[#This Row],[Total Population]],"0.0%")</f>
        <v>0.89468069485058421</v>
      </c>
      <c r="V6616" s="130">
        <f>IFERROR(Table1[[#This Row],[Female Ballots]]/Table1[[#This Row],[Female Population]],"0.0%")</f>
        <v>0.80357170452325022</v>
      </c>
      <c r="W6616" s="130">
        <f>IFERROR(Table1[[#This Row],[Male Ballots]]/Table1[[#This Row],[Male Population]],"0.0%")</f>
        <v>0.82416384451578439</v>
      </c>
      <c r="X6616" s="130">
        <f>IFERROR(Table1[[#This Row],[Total Ballots]]/Table1[[#This Row],[Total Population]],"0.0%")</f>
        <v>0.81381669749078478</v>
      </c>
      <c r="Y6616" s="24">
        <f>Table1[[#This Row],[Female Ballots]]/Table1[[#This Row],[Female Voters]]</f>
        <v>0.9133489461358314</v>
      </c>
      <c r="Z6616" s="24">
        <f>Table1[[#This Row],[Male Ballots]]/Table1[[#This Row],[Male Voters]]</f>
        <v>0.90563725490196079</v>
      </c>
      <c r="AA6616" s="24">
        <f>Table1[[#This Row],[Total Ballots]]/Table1[[#This Row],[Total Voters]]</f>
        <v>0.90961691939345568</v>
      </c>
    </row>
    <row r="6617" spans="1:27" s="12" customFormat="1" x14ac:dyDescent="0.35">
      <c r="A6617" s="8" t="s">
        <v>31</v>
      </c>
      <c r="B6617" s="17">
        <v>2012</v>
      </c>
      <c r="C6617" s="17" t="s">
        <v>82</v>
      </c>
      <c r="D6617" s="17"/>
      <c r="E6617" s="35" t="s">
        <v>73</v>
      </c>
      <c r="F6617" s="34" t="s">
        <v>78</v>
      </c>
      <c r="G6617" s="9" t="s">
        <v>79</v>
      </c>
      <c r="H6617" s="10">
        <v>5131.9908100000002</v>
      </c>
      <c r="I6617" s="10">
        <v>5214.9898699999994</v>
      </c>
      <c r="J6617" s="10">
        <v>10346.980100000001</v>
      </c>
      <c r="K6617" s="10">
        <v>4249</v>
      </c>
      <c r="L6617" s="10">
        <v>3998</v>
      </c>
      <c r="M6617" s="10">
        <v>22</v>
      </c>
      <c r="N6617" s="10">
        <v>8269</v>
      </c>
      <c r="O6617" s="10">
        <v>3514</v>
      </c>
      <c r="P6617" s="10">
        <v>3297</v>
      </c>
      <c r="Q6617" s="10">
        <v>19</v>
      </c>
      <c r="R6617" s="11">
        <v>6830</v>
      </c>
      <c r="S6617" s="130">
        <f>IFERROR(Table1[[#This Row],[Female Voters]]/Table1[[#This Row],[Female Population]],"0.0%")</f>
        <v>0.82794380530077372</v>
      </c>
      <c r="T6617" s="130">
        <f>IFERROR(Table1[[#This Row],[Male Voters]]/Table1[[#This Row],[Male Population]],"0.0%")</f>
        <v>0.7666361967449038</v>
      </c>
      <c r="U6617" s="130">
        <f>IFERROR(Table1[[#This Row],[Total Voters]]/Table1[[#This Row],[Total Population]],"0.0%")</f>
        <v>0.79917037822465697</v>
      </c>
      <c r="V6617" s="130">
        <f>IFERROR(Table1[[#This Row],[Female Ballots]]/Table1[[#This Row],[Female Population]],"0.0%")</f>
        <v>0.68472453090772389</v>
      </c>
      <c r="W6617" s="130">
        <f>IFERROR(Table1[[#This Row],[Male Ballots]]/Table1[[#This Row],[Male Population]],"0.0%")</f>
        <v>0.6322159931635688</v>
      </c>
      <c r="X6617" s="130">
        <f>IFERROR(Table1[[#This Row],[Total Ballots]]/Table1[[#This Row],[Total Population]],"0.0%")</f>
        <v>0.66009598298154648</v>
      </c>
      <c r="Y6617" s="24">
        <f>Table1[[#This Row],[Female Ballots]]/Table1[[#This Row],[Female Voters]]</f>
        <v>0.82701812191103785</v>
      </c>
      <c r="Z6617" s="24">
        <f>Table1[[#This Row],[Male Ballots]]/Table1[[#This Row],[Male Voters]]</f>
        <v>0.82466233116558274</v>
      </c>
      <c r="AA6617" s="24">
        <f>Table1[[#This Row],[Total Ballots]]/Table1[[#This Row],[Total Voters]]</f>
        <v>0.82597653888015476</v>
      </c>
    </row>
    <row r="6618" spans="1:27" s="12" customFormat="1" x14ac:dyDescent="0.35">
      <c r="A6618" s="19" t="s">
        <v>31</v>
      </c>
      <c r="B6618" s="20">
        <v>2012</v>
      </c>
      <c r="C6618" s="17" t="s">
        <v>82</v>
      </c>
      <c r="D6618" s="20"/>
      <c r="E6618" s="37" t="s">
        <v>73</v>
      </c>
      <c r="F6618" s="34" t="s">
        <v>78</v>
      </c>
      <c r="G6618" s="21" t="s">
        <v>62</v>
      </c>
      <c r="H6618" s="22">
        <v>348.00081</v>
      </c>
      <c r="I6618" s="22">
        <v>390.99997999999999</v>
      </c>
      <c r="J6618" s="22">
        <v>739.00079999999991</v>
      </c>
      <c r="K6618" s="31">
        <v>316</v>
      </c>
      <c r="L6618" s="31">
        <v>312</v>
      </c>
      <c r="M6618" s="31">
        <v>4</v>
      </c>
      <c r="N6618" s="31">
        <v>632</v>
      </c>
      <c r="O6618" s="22">
        <v>181</v>
      </c>
      <c r="P6618" s="22">
        <v>171</v>
      </c>
      <c r="Q6618" s="22">
        <v>2</v>
      </c>
      <c r="R6618" s="23">
        <v>354</v>
      </c>
      <c r="S6618" s="130">
        <f>IFERROR(Table1[[#This Row],[Female Voters]]/Table1[[#This Row],[Female Population]],"0.0%")</f>
        <v>0.90804386346112242</v>
      </c>
      <c r="T6618" s="130">
        <f>IFERROR(Table1[[#This Row],[Male Voters]]/Table1[[#This Row],[Male Population]],"0.0%")</f>
        <v>0.79795400501043501</v>
      </c>
      <c r="U6618" s="130">
        <f>IFERROR(Table1[[#This Row],[Total Voters]]/Table1[[#This Row],[Total Population]],"0.0%")</f>
        <v>0.85520881709465002</v>
      </c>
      <c r="V6618" s="130">
        <f>IFERROR(Table1[[#This Row],[Female Ballots]]/Table1[[#This Row],[Female Population]],"0.0%")</f>
        <v>0.52011373191918719</v>
      </c>
      <c r="W6618" s="130">
        <f>IFERROR(Table1[[#This Row],[Male Ballots]]/Table1[[#This Row],[Male Population]],"0.0%")</f>
        <v>0.43734017582302692</v>
      </c>
      <c r="X6618" s="130">
        <f>IFERROR(Table1[[#This Row],[Total Ballots]]/Table1[[#This Row],[Total Population]],"0.0%")</f>
        <v>0.47902519185364895</v>
      </c>
      <c r="Y6618" s="24">
        <f>Table1[[#This Row],[Female Ballots]]/Table1[[#This Row],[Female Voters]]</f>
        <v>0.57278481012658233</v>
      </c>
      <c r="Z6618" s="24">
        <f>Table1[[#This Row],[Male Ballots]]/Table1[[#This Row],[Male Voters]]</f>
        <v>0.54807692307692313</v>
      </c>
      <c r="AA6618" s="24">
        <f>Table1[[#This Row],[Total Ballots]]/Table1[[#This Row],[Total Voters]]</f>
        <v>0.560126582278481</v>
      </c>
    </row>
    <row r="6619" spans="1:27" s="12" customFormat="1" x14ac:dyDescent="0.35">
      <c r="A6619" s="19" t="s">
        <v>31</v>
      </c>
      <c r="B6619" s="20">
        <v>2012</v>
      </c>
      <c r="C6619" s="17" t="s">
        <v>82</v>
      </c>
      <c r="D6619" s="20"/>
      <c r="E6619" s="37" t="s">
        <v>73</v>
      </c>
      <c r="F6619" s="34" t="s">
        <v>78</v>
      </c>
      <c r="G6619" s="21" t="s">
        <v>63</v>
      </c>
      <c r="H6619" s="22">
        <v>531.0009</v>
      </c>
      <c r="I6619" s="22">
        <v>524.0009</v>
      </c>
      <c r="J6619" s="22">
        <v>1055.0018</v>
      </c>
      <c r="K6619" s="31">
        <v>388</v>
      </c>
      <c r="L6619" s="31">
        <v>338</v>
      </c>
      <c r="M6619" s="31">
        <v>3</v>
      </c>
      <c r="N6619" s="31">
        <v>729</v>
      </c>
      <c r="O6619" s="22">
        <v>233</v>
      </c>
      <c r="P6619" s="22">
        <v>209</v>
      </c>
      <c r="Q6619" s="22">
        <v>3</v>
      </c>
      <c r="R6619" s="23">
        <v>445</v>
      </c>
      <c r="S6619" s="130">
        <f>IFERROR(Table1[[#This Row],[Female Voters]]/Table1[[#This Row],[Female Population]],"0.0%")</f>
        <v>0.73069556002635772</v>
      </c>
      <c r="T6619" s="130">
        <f>IFERROR(Table1[[#This Row],[Male Voters]]/Table1[[#This Row],[Male Population]],"0.0%")</f>
        <v>0.64503706005085104</v>
      </c>
      <c r="U6619" s="130">
        <f>IFERROR(Table1[[#This Row],[Total Voters]]/Table1[[#This Row],[Total Population]],"0.0%")</f>
        <v>0.69099408171625865</v>
      </c>
      <c r="V6619" s="130">
        <f>IFERROR(Table1[[#This Row],[Female Ballots]]/Table1[[#This Row],[Female Population]],"0.0%")</f>
        <v>0.43879398321170454</v>
      </c>
      <c r="W6619" s="130">
        <f>IFERROR(Table1[[#This Row],[Male Ballots]]/Table1[[#This Row],[Male Population]],"0.0%")</f>
        <v>0.39885427677700552</v>
      </c>
      <c r="X6619" s="130">
        <f>IFERROR(Table1[[#This Row],[Total Ballots]]/Table1[[#This Row],[Total Population]],"0.0%")</f>
        <v>0.42180022820814145</v>
      </c>
      <c r="Y6619" s="24">
        <f>Table1[[#This Row],[Female Ballots]]/Table1[[#This Row],[Female Voters]]</f>
        <v>0.60051546391752575</v>
      </c>
      <c r="Z6619" s="24">
        <f>Table1[[#This Row],[Male Ballots]]/Table1[[#This Row],[Male Voters]]</f>
        <v>0.61834319526627224</v>
      </c>
      <c r="AA6619" s="24">
        <f>Table1[[#This Row],[Total Ballots]]/Table1[[#This Row],[Total Voters]]</f>
        <v>0.61042524005486964</v>
      </c>
    </row>
    <row r="6620" spans="1:27" s="12" customFormat="1" x14ac:dyDescent="0.35">
      <c r="A6620" s="19" t="s">
        <v>31</v>
      </c>
      <c r="B6620" s="20">
        <v>2012</v>
      </c>
      <c r="C6620" s="17" t="s">
        <v>82</v>
      </c>
      <c r="D6620" s="20"/>
      <c r="E6620" s="37" t="s">
        <v>73</v>
      </c>
      <c r="F6620" s="34" t="s">
        <v>78</v>
      </c>
      <c r="G6620" s="21" t="s">
        <v>64</v>
      </c>
      <c r="H6620" s="22">
        <v>680.99950000000001</v>
      </c>
      <c r="I6620" s="22">
        <v>691.99940000000004</v>
      </c>
      <c r="J6620" s="22">
        <v>1372.9989</v>
      </c>
      <c r="K6620" s="31">
        <v>488</v>
      </c>
      <c r="L6620" s="31">
        <v>435</v>
      </c>
      <c r="M6620" s="31">
        <v>2</v>
      </c>
      <c r="N6620" s="31">
        <v>925</v>
      </c>
      <c r="O6620" s="22">
        <v>371</v>
      </c>
      <c r="P6620" s="22">
        <v>314</v>
      </c>
      <c r="Q6620" s="22">
        <v>2</v>
      </c>
      <c r="R6620" s="23">
        <v>687</v>
      </c>
      <c r="S6620" s="130">
        <f>IFERROR(Table1[[#This Row],[Female Voters]]/Table1[[#This Row],[Female Population]],"0.0%")</f>
        <v>0.71659377136106561</v>
      </c>
      <c r="T6620" s="130">
        <f>IFERROR(Table1[[#This Row],[Male Voters]]/Table1[[#This Row],[Male Population]],"0.0%")</f>
        <v>0.62861326180340615</v>
      </c>
      <c r="U6620" s="130">
        <f>IFERROR(Table1[[#This Row],[Total Voters]]/Table1[[#This Row],[Total Population]],"0.0%")</f>
        <v>0.67370775023927543</v>
      </c>
      <c r="V6620" s="130">
        <f>IFERROR(Table1[[#This Row],[Female Ballots]]/Table1[[#This Row],[Female Population]],"0.0%")</f>
        <v>0.54478747781753145</v>
      </c>
      <c r="W6620" s="130">
        <f>IFERROR(Table1[[#This Row],[Male Ballots]]/Table1[[#This Row],[Male Population]],"0.0%")</f>
        <v>0.45375761886498744</v>
      </c>
      <c r="X6620" s="130">
        <f>IFERROR(Table1[[#This Row],[Total Ballots]]/Table1[[#This Row],[Total Population]],"0.0%")</f>
        <v>0.50036456693446729</v>
      </c>
      <c r="Y6620" s="24">
        <f>Table1[[#This Row],[Female Ballots]]/Table1[[#This Row],[Female Voters]]</f>
        <v>0.76024590163934425</v>
      </c>
      <c r="Z6620" s="24">
        <f>Table1[[#This Row],[Male Ballots]]/Table1[[#This Row],[Male Voters]]</f>
        <v>0.72183908045977008</v>
      </c>
      <c r="AA6620" s="24">
        <f>Table1[[#This Row],[Total Ballots]]/Table1[[#This Row],[Total Voters]]</f>
        <v>0.74270270270270267</v>
      </c>
    </row>
    <row r="6621" spans="1:27" s="12" customFormat="1" x14ac:dyDescent="0.35">
      <c r="A6621" s="19" t="s">
        <v>31</v>
      </c>
      <c r="B6621" s="20">
        <v>2012</v>
      </c>
      <c r="C6621" s="17" t="s">
        <v>82</v>
      </c>
      <c r="D6621" s="20"/>
      <c r="E6621" s="37" t="s">
        <v>73</v>
      </c>
      <c r="F6621" s="34" t="s">
        <v>78</v>
      </c>
      <c r="G6621" s="21" t="s">
        <v>65</v>
      </c>
      <c r="H6621" s="22">
        <v>1024.9981</v>
      </c>
      <c r="I6621" s="22">
        <v>994.99770000000001</v>
      </c>
      <c r="J6621" s="22">
        <v>2019.9954</v>
      </c>
      <c r="K6621" s="31">
        <v>759</v>
      </c>
      <c r="L6621" s="31">
        <v>692</v>
      </c>
      <c r="M6621" s="31">
        <v>1</v>
      </c>
      <c r="N6621" s="31">
        <v>1452</v>
      </c>
      <c r="O6621" s="22">
        <v>626</v>
      </c>
      <c r="P6621" s="22">
        <v>574</v>
      </c>
      <c r="Q6621" s="22">
        <v>1</v>
      </c>
      <c r="R6621" s="23">
        <v>1201</v>
      </c>
      <c r="S6621" s="130">
        <f>IFERROR(Table1[[#This Row],[Female Voters]]/Table1[[#This Row],[Female Population]],"0.0%")</f>
        <v>0.74048917749213383</v>
      </c>
      <c r="T6621" s="130">
        <f>IFERROR(Table1[[#This Row],[Male Voters]]/Table1[[#This Row],[Male Population]],"0.0%")</f>
        <v>0.69547899457456031</v>
      </c>
      <c r="U6621" s="130">
        <f>IFERROR(Table1[[#This Row],[Total Voters]]/Table1[[#This Row],[Total Population]],"0.0%")</f>
        <v>0.71881351809018967</v>
      </c>
      <c r="V6621" s="130">
        <f>IFERROR(Table1[[#This Row],[Female Ballots]]/Table1[[#This Row],[Female Population]],"0.0%")</f>
        <v>0.61073283940721446</v>
      </c>
      <c r="W6621" s="130">
        <f>IFERROR(Table1[[#This Row],[Male Ballots]]/Table1[[#This Row],[Male Population]],"0.0%")</f>
        <v>0.57688575561531452</v>
      </c>
      <c r="X6621" s="130">
        <f>IFERROR(Table1[[#This Row],[Total Ballots]]/Table1[[#This Row],[Total Population]],"0.0%")</f>
        <v>0.59455580938451646</v>
      </c>
      <c r="Y6621" s="24">
        <f>Table1[[#This Row],[Female Ballots]]/Table1[[#This Row],[Female Voters]]</f>
        <v>0.82476943346508569</v>
      </c>
      <c r="Z6621" s="24">
        <f>Table1[[#This Row],[Male Ballots]]/Table1[[#This Row],[Male Voters]]</f>
        <v>0.82947976878612717</v>
      </c>
      <c r="AA6621" s="24">
        <f>Table1[[#This Row],[Total Ballots]]/Table1[[#This Row],[Total Voters]]</f>
        <v>0.82713498622589532</v>
      </c>
    </row>
    <row r="6622" spans="1:27" s="12" customFormat="1" x14ac:dyDescent="0.35">
      <c r="A6622" s="19" t="s">
        <v>31</v>
      </c>
      <c r="B6622" s="20">
        <v>2012</v>
      </c>
      <c r="C6622" s="17" t="s">
        <v>82</v>
      </c>
      <c r="D6622" s="20"/>
      <c r="E6622" s="37" t="s">
        <v>73</v>
      </c>
      <c r="F6622" s="34" t="s">
        <v>78</v>
      </c>
      <c r="G6622" s="21" t="s">
        <v>66</v>
      </c>
      <c r="H6622" s="22">
        <v>1170.9965999999999</v>
      </c>
      <c r="I6622" s="22">
        <v>1249.9962999999998</v>
      </c>
      <c r="J6622" s="22">
        <v>2420.9930000000004</v>
      </c>
      <c r="K6622" s="31">
        <v>1067</v>
      </c>
      <c r="L6622" s="31">
        <v>981</v>
      </c>
      <c r="M6622" s="31">
        <v>5</v>
      </c>
      <c r="N6622" s="31">
        <v>2053</v>
      </c>
      <c r="O6622" s="22">
        <v>980</v>
      </c>
      <c r="P6622" s="22">
        <v>875</v>
      </c>
      <c r="Q6622" s="22">
        <v>4</v>
      </c>
      <c r="R6622" s="23">
        <v>1859</v>
      </c>
      <c r="S6622" s="130">
        <f>IFERROR(Table1[[#This Row],[Female Voters]]/Table1[[#This Row],[Female Population]],"0.0%")</f>
        <v>0.91118966528169254</v>
      </c>
      <c r="T6622" s="130">
        <f>IFERROR(Table1[[#This Row],[Male Voters]]/Table1[[#This Row],[Male Population]],"0.0%")</f>
        <v>0.78480232301487629</v>
      </c>
      <c r="U6622" s="130">
        <f>IFERROR(Table1[[#This Row],[Total Voters]]/Table1[[#This Row],[Total Population]],"0.0%")</f>
        <v>0.84799914745726224</v>
      </c>
      <c r="V6622" s="130">
        <f>IFERROR(Table1[[#This Row],[Female Ballots]]/Table1[[#This Row],[Female Population]],"0.0%")</f>
        <v>0.83689397561017687</v>
      </c>
      <c r="W6622" s="130">
        <f>IFERROR(Table1[[#This Row],[Male Ballots]]/Table1[[#This Row],[Male Population]],"0.0%")</f>
        <v>0.70000207200613329</v>
      </c>
      <c r="X6622" s="130">
        <f>IFERROR(Table1[[#This Row],[Total Ballots]]/Table1[[#This Row],[Total Population]],"0.0%")</f>
        <v>0.76786673897859259</v>
      </c>
      <c r="Y6622" s="24">
        <f>Table1[[#This Row],[Female Ballots]]/Table1[[#This Row],[Female Voters]]</f>
        <v>0.91846298031865037</v>
      </c>
      <c r="Z6622" s="24">
        <f>Table1[[#This Row],[Male Ballots]]/Table1[[#This Row],[Male Voters]]</f>
        <v>0.89194699286442403</v>
      </c>
      <c r="AA6622" s="24">
        <f>Table1[[#This Row],[Total Ballots]]/Table1[[#This Row],[Total Voters]]</f>
        <v>0.90550414028251336</v>
      </c>
    </row>
    <row r="6623" spans="1:27" s="12" customFormat="1" x14ac:dyDescent="0.35">
      <c r="A6623" s="19" t="s">
        <v>31</v>
      </c>
      <c r="B6623" s="20">
        <v>2012</v>
      </c>
      <c r="C6623" s="17" t="s">
        <v>82</v>
      </c>
      <c r="D6623" s="20"/>
      <c r="E6623" s="37" t="s">
        <v>73</v>
      </c>
      <c r="F6623" s="34" t="s">
        <v>78</v>
      </c>
      <c r="G6623" s="21" t="s">
        <v>67</v>
      </c>
      <c r="H6623" s="22">
        <v>1375.9949000000001</v>
      </c>
      <c r="I6623" s="22">
        <v>1362.99559</v>
      </c>
      <c r="J6623" s="22">
        <v>2738.9901999999997</v>
      </c>
      <c r="K6623" s="31">
        <v>1231</v>
      </c>
      <c r="L6623" s="31">
        <v>1240</v>
      </c>
      <c r="M6623" s="31">
        <v>7</v>
      </c>
      <c r="N6623" s="31">
        <v>2478</v>
      </c>
      <c r="O6623" s="22">
        <v>1123</v>
      </c>
      <c r="P6623" s="22">
        <v>1154</v>
      </c>
      <c r="Q6623" s="22">
        <v>7</v>
      </c>
      <c r="R6623" s="23">
        <v>2284</v>
      </c>
      <c r="S6623" s="130">
        <f>IFERROR(Table1[[#This Row],[Female Voters]]/Table1[[#This Row],[Female Population]],"0.0%")</f>
        <v>0.89462540885871011</v>
      </c>
      <c r="T6623" s="130">
        <f>IFERROR(Table1[[#This Row],[Male Voters]]/Table1[[#This Row],[Male Population]],"0.0%")</f>
        <v>0.90976083055411794</v>
      </c>
      <c r="U6623" s="130">
        <f>IFERROR(Table1[[#This Row],[Total Voters]]/Table1[[#This Row],[Total Population]],"0.0%")</f>
        <v>0.90471298509939913</v>
      </c>
      <c r="V6623" s="130">
        <f>IFERROR(Table1[[#This Row],[Female Ballots]]/Table1[[#This Row],[Female Population]],"0.0%")</f>
        <v>0.81613674585567131</v>
      </c>
      <c r="W6623" s="130">
        <f>IFERROR(Table1[[#This Row],[Male Ballots]]/Table1[[#This Row],[Male Population]],"0.0%")</f>
        <v>0.84666451488665495</v>
      </c>
      <c r="X6623" s="130">
        <f>IFERROR(Table1[[#This Row],[Total Ballots]]/Table1[[#This Row],[Total Population]],"0.0%")</f>
        <v>0.8338839620528764</v>
      </c>
      <c r="Y6623" s="24">
        <f>Table1[[#This Row],[Female Ballots]]/Table1[[#This Row],[Female Voters]]</f>
        <v>0.91226645004061735</v>
      </c>
      <c r="Z6623" s="24">
        <f>Table1[[#This Row],[Male Ballots]]/Table1[[#This Row],[Male Voters]]</f>
        <v>0.9306451612903226</v>
      </c>
      <c r="AA6623" s="24">
        <f>Table1[[#This Row],[Total Ballots]]/Table1[[#This Row],[Total Voters]]</f>
        <v>0.9217110573042776</v>
      </c>
    </row>
    <row r="6624" spans="1:27" s="12" customFormat="1" x14ac:dyDescent="0.35">
      <c r="A6624" s="8" t="s">
        <v>55</v>
      </c>
      <c r="B6624" s="17">
        <v>2012</v>
      </c>
      <c r="C6624" s="17" t="s">
        <v>82</v>
      </c>
      <c r="D6624" s="17" t="s">
        <v>70</v>
      </c>
      <c r="E6624" s="35" t="s">
        <v>75</v>
      </c>
      <c r="F6624" s="34" t="s">
        <v>78</v>
      </c>
      <c r="G6624" s="9" t="s">
        <v>79</v>
      </c>
      <c r="H6624" s="10">
        <v>313987.98800000001</v>
      </c>
      <c r="I6624" s="10">
        <v>300821.97399999999</v>
      </c>
      <c r="J6624" s="10">
        <v>614810</v>
      </c>
      <c r="K6624" s="10">
        <v>236318</v>
      </c>
      <c r="L6624" s="10">
        <v>208233</v>
      </c>
      <c r="M6624" s="10">
        <v>41</v>
      </c>
      <c r="N6624" s="10">
        <v>444592</v>
      </c>
      <c r="O6624" s="10">
        <v>187628</v>
      </c>
      <c r="P6624" s="10">
        <v>161647</v>
      </c>
      <c r="Q6624" s="10">
        <v>36</v>
      </c>
      <c r="R6624" s="11">
        <v>349311</v>
      </c>
      <c r="S6624" s="130">
        <f>IFERROR(Table1[[#This Row],[Female Voters]]/Table1[[#This Row],[Female Population]],"0.0%")</f>
        <v>0.75263388738297843</v>
      </c>
      <c r="T6624" s="130">
        <f>IFERROR(Table1[[#This Row],[Male Voters]]/Table1[[#This Row],[Male Population]],"0.0%")</f>
        <v>0.69221339528873649</v>
      </c>
      <c r="U6624" s="130">
        <f>IFERROR(Table1[[#This Row],[Total Voters]]/Table1[[#This Row],[Total Population]],"0.0%")</f>
        <v>0.72313722938794101</v>
      </c>
      <c r="V6624" s="130">
        <f>IFERROR(Table1[[#This Row],[Female Ballots]]/Table1[[#This Row],[Female Population]],"0.0%")</f>
        <v>0.59756426096147341</v>
      </c>
      <c r="W6624" s="130">
        <f>IFERROR(Table1[[#This Row],[Male Ballots]]/Table1[[#This Row],[Male Population]],"0.0%")</f>
        <v>0.53735103805947371</v>
      </c>
      <c r="X6624" s="130">
        <f>IFERROR(Table1[[#This Row],[Total Ballots]]/Table1[[#This Row],[Total Population]],"0.0%")</f>
        <v>0.5681608952359265</v>
      </c>
      <c r="Y6624" s="24">
        <f>Table1[[#This Row],[Female Ballots]]/Table1[[#This Row],[Female Voters]]</f>
        <v>0.79396406536954445</v>
      </c>
      <c r="Z6624" s="24">
        <f>Table1[[#This Row],[Male Ballots]]/Table1[[#This Row],[Male Voters]]</f>
        <v>0.77627945618609917</v>
      </c>
      <c r="AA6624" s="24">
        <f>Table1[[#This Row],[Total Ballots]]/Table1[[#This Row],[Total Voters]]</f>
        <v>0.78568890128477342</v>
      </c>
    </row>
    <row r="6625" spans="1:27" s="12" customFormat="1" x14ac:dyDescent="0.35">
      <c r="A6625" s="19" t="s">
        <v>55</v>
      </c>
      <c r="B6625" s="20">
        <v>2012</v>
      </c>
      <c r="C6625" s="17" t="s">
        <v>82</v>
      </c>
      <c r="D6625" s="20" t="s">
        <v>70</v>
      </c>
      <c r="E6625" s="37" t="s">
        <v>75</v>
      </c>
      <c r="F6625" s="34" t="s">
        <v>78</v>
      </c>
      <c r="G6625" s="21" t="s">
        <v>62</v>
      </c>
      <c r="H6625" s="22">
        <v>38386.987999999998</v>
      </c>
      <c r="I6625" s="22">
        <v>40853.987999999998</v>
      </c>
      <c r="J6625" s="22">
        <v>79240.98000000001</v>
      </c>
      <c r="K6625" s="31">
        <v>24328</v>
      </c>
      <c r="L6625" s="31">
        <v>22236</v>
      </c>
      <c r="M6625" s="31">
        <v>12</v>
      </c>
      <c r="N6625" s="31">
        <v>46576</v>
      </c>
      <c r="O6625" s="22">
        <v>15317</v>
      </c>
      <c r="P6625" s="22">
        <v>12590</v>
      </c>
      <c r="Q6625" s="22">
        <v>8</v>
      </c>
      <c r="R6625" s="23">
        <v>27915</v>
      </c>
      <c r="S6625" s="130">
        <f>IFERROR(Table1[[#This Row],[Female Voters]]/Table1[[#This Row],[Female Population]],"0.0%")</f>
        <v>0.63375641766944579</v>
      </c>
      <c r="T6625" s="130">
        <f>IFERROR(Table1[[#This Row],[Male Voters]]/Table1[[#This Row],[Male Population]],"0.0%")</f>
        <v>0.54427978977229841</v>
      </c>
      <c r="U6625" s="130">
        <f>IFERROR(Table1[[#This Row],[Total Voters]]/Table1[[#This Row],[Total Population]],"0.0%")</f>
        <v>0.58777667817838697</v>
      </c>
      <c r="V6625" s="130">
        <f>IFERROR(Table1[[#This Row],[Female Ballots]]/Table1[[#This Row],[Female Population]],"0.0%")</f>
        <v>0.39901541636973448</v>
      </c>
      <c r="W6625" s="130">
        <f>IFERROR(Table1[[#This Row],[Male Ballots]]/Table1[[#This Row],[Male Population]],"0.0%")</f>
        <v>0.30817064909305797</v>
      </c>
      <c r="X6625" s="130">
        <f>IFERROR(Table1[[#This Row],[Total Ballots]]/Table1[[#This Row],[Total Population]],"0.0%")</f>
        <v>0.35227984308119353</v>
      </c>
      <c r="Y6625" s="24">
        <f>Table1[[#This Row],[Female Ballots]]/Table1[[#This Row],[Female Voters]]</f>
        <v>0.62960374876685299</v>
      </c>
      <c r="Z6625" s="24">
        <f>Table1[[#This Row],[Male Ballots]]/Table1[[#This Row],[Male Voters]]</f>
        <v>0.56619895664687891</v>
      </c>
      <c r="AA6625" s="24">
        <f>Table1[[#This Row],[Total Ballots]]/Table1[[#This Row],[Total Voters]]</f>
        <v>0.59934300927516315</v>
      </c>
    </row>
    <row r="6626" spans="1:27" s="12" customFormat="1" x14ac:dyDescent="0.35">
      <c r="A6626" s="19" t="s">
        <v>55</v>
      </c>
      <c r="B6626" s="20">
        <v>2012</v>
      </c>
      <c r="C6626" s="17" t="s">
        <v>82</v>
      </c>
      <c r="D6626" s="20" t="s">
        <v>70</v>
      </c>
      <c r="E6626" s="37" t="s">
        <v>75</v>
      </c>
      <c r="F6626" s="34" t="s">
        <v>78</v>
      </c>
      <c r="G6626" s="21" t="s">
        <v>63</v>
      </c>
      <c r="H6626" s="22">
        <v>58213.990000000005</v>
      </c>
      <c r="I6626" s="22">
        <v>57728.98</v>
      </c>
      <c r="J6626" s="22">
        <v>115942.97</v>
      </c>
      <c r="K6626" s="31">
        <v>39876</v>
      </c>
      <c r="L6626" s="31">
        <v>34235</v>
      </c>
      <c r="M6626" s="31">
        <v>8</v>
      </c>
      <c r="N6626" s="31">
        <v>74119</v>
      </c>
      <c r="O6626" s="22">
        <v>26718</v>
      </c>
      <c r="P6626" s="22">
        <v>21467</v>
      </c>
      <c r="Q6626" s="22">
        <v>8</v>
      </c>
      <c r="R6626" s="23">
        <v>48193</v>
      </c>
      <c r="S6626" s="130">
        <f>IFERROR(Table1[[#This Row],[Female Voters]]/Table1[[#This Row],[Female Population]],"0.0%")</f>
        <v>0.68498998264850075</v>
      </c>
      <c r="T6626" s="130">
        <f>IFERROR(Table1[[#This Row],[Male Voters]]/Table1[[#This Row],[Male Population]],"0.0%")</f>
        <v>0.59302970535769028</v>
      </c>
      <c r="U6626" s="130">
        <f>IFERROR(Table1[[#This Row],[Total Voters]]/Table1[[#This Row],[Total Population]],"0.0%")</f>
        <v>0.6392711865152324</v>
      </c>
      <c r="V6626" s="130">
        <f>IFERROR(Table1[[#This Row],[Female Ballots]]/Table1[[#This Row],[Female Population]],"0.0%")</f>
        <v>0.45896184061597561</v>
      </c>
      <c r="W6626" s="130">
        <f>IFERROR(Table1[[#This Row],[Male Ballots]]/Table1[[#This Row],[Male Population]],"0.0%")</f>
        <v>0.37185829370274687</v>
      </c>
      <c r="X6626" s="130">
        <f>IFERROR(Table1[[#This Row],[Total Ballots]]/Table1[[#This Row],[Total Population]],"0.0%")</f>
        <v>0.41566125138936838</v>
      </c>
      <c r="Y6626" s="24">
        <f>Table1[[#This Row],[Female Ballots]]/Table1[[#This Row],[Female Voters]]</f>
        <v>0.67002708396027688</v>
      </c>
      <c r="Z6626" s="24">
        <f>Table1[[#This Row],[Male Ballots]]/Table1[[#This Row],[Male Voters]]</f>
        <v>0.62704834233971085</v>
      </c>
      <c r="AA6626" s="24">
        <f>Table1[[#This Row],[Total Ballots]]/Table1[[#This Row],[Total Voters]]</f>
        <v>0.65021114693938131</v>
      </c>
    </row>
    <row r="6627" spans="1:27" s="12" customFormat="1" x14ac:dyDescent="0.35">
      <c r="A6627" s="19" t="s">
        <v>55</v>
      </c>
      <c r="B6627" s="20">
        <v>2012</v>
      </c>
      <c r="C6627" s="17" t="s">
        <v>82</v>
      </c>
      <c r="D6627" s="20" t="s">
        <v>70</v>
      </c>
      <c r="E6627" s="37" t="s">
        <v>75</v>
      </c>
      <c r="F6627" s="34" t="s">
        <v>78</v>
      </c>
      <c r="G6627" s="21" t="s">
        <v>64</v>
      </c>
      <c r="H6627" s="22">
        <v>55831</v>
      </c>
      <c r="I6627" s="22">
        <v>55380</v>
      </c>
      <c r="J6627" s="22">
        <v>111211</v>
      </c>
      <c r="K6627" s="31">
        <v>38863</v>
      </c>
      <c r="L6627" s="31">
        <v>34560</v>
      </c>
      <c r="M6627" s="31">
        <v>11</v>
      </c>
      <c r="N6627" s="31">
        <v>73434</v>
      </c>
      <c r="O6627" s="22">
        <v>29512</v>
      </c>
      <c r="P6627" s="22">
        <v>25610</v>
      </c>
      <c r="Q6627" s="22">
        <v>11</v>
      </c>
      <c r="R6627" s="23">
        <v>55133</v>
      </c>
      <c r="S6627" s="130">
        <f>IFERROR(Table1[[#This Row],[Female Voters]]/Table1[[#This Row],[Female Population]],"0.0%")</f>
        <v>0.69608282137163946</v>
      </c>
      <c r="T6627" s="130">
        <f>IFERROR(Table1[[#This Row],[Male Voters]]/Table1[[#This Row],[Male Population]],"0.0%")</f>
        <v>0.62405200433369445</v>
      </c>
      <c r="U6627" s="130">
        <f>IFERROR(Table1[[#This Row],[Total Voters]]/Table1[[#This Row],[Total Population]],"0.0%")</f>
        <v>0.66031237917112517</v>
      </c>
      <c r="V6627" s="130">
        <f>IFERROR(Table1[[#This Row],[Female Ballots]]/Table1[[#This Row],[Female Population]],"0.0%")</f>
        <v>0.52859522487506938</v>
      </c>
      <c r="W6627" s="130">
        <f>IFERROR(Table1[[#This Row],[Male Ballots]]/Table1[[#This Row],[Male Population]],"0.0%")</f>
        <v>0.46244131455399062</v>
      </c>
      <c r="X6627" s="130">
        <f>IFERROR(Table1[[#This Row],[Total Ballots]]/Table1[[#This Row],[Total Population]],"0.0%")</f>
        <v>0.49575131956371221</v>
      </c>
      <c r="Y6627" s="24">
        <f>Table1[[#This Row],[Female Ballots]]/Table1[[#This Row],[Female Voters]]</f>
        <v>0.75938553379821427</v>
      </c>
      <c r="Z6627" s="24">
        <f>Table1[[#This Row],[Male Ballots]]/Table1[[#This Row],[Male Voters]]</f>
        <v>0.74103009259259256</v>
      </c>
      <c r="AA6627" s="24">
        <f>Table1[[#This Row],[Total Ballots]]/Table1[[#This Row],[Total Voters]]</f>
        <v>0.75078301604161557</v>
      </c>
    </row>
    <row r="6628" spans="1:27" s="12" customFormat="1" x14ac:dyDescent="0.35">
      <c r="A6628" s="19" t="s">
        <v>55</v>
      </c>
      <c r="B6628" s="20">
        <v>2012</v>
      </c>
      <c r="C6628" s="17" t="s">
        <v>82</v>
      </c>
      <c r="D6628" s="20" t="s">
        <v>70</v>
      </c>
      <c r="E6628" s="37" t="s">
        <v>75</v>
      </c>
      <c r="F6628" s="34" t="s">
        <v>78</v>
      </c>
      <c r="G6628" s="21" t="s">
        <v>65</v>
      </c>
      <c r="H6628" s="22">
        <v>58497</v>
      </c>
      <c r="I6628" s="22">
        <v>58013</v>
      </c>
      <c r="J6628" s="22">
        <v>116510</v>
      </c>
      <c r="K6628" s="31">
        <v>45458</v>
      </c>
      <c r="L6628" s="31">
        <v>41452</v>
      </c>
      <c r="M6628" s="31">
        <v>4</v>
      </c>
      <c r="N6628" s="31">
        <v>86914</v>
      </c>
      <c r="O6628" s="22">
        <v>37537</v>
      </c>
      <c r="P6628" s="22">
        <v>33725</v>
      </c>
      <c r="Q6628" s="22">
        <v>4</v>
      </c>
      <c r="R6628" s="23">
        <v>71266</v>
      </c>
      <c r="S6628" s="130">
        <f>IFERROR(Table1[[#This Row],[Female Voters]]/Table1[[#This Row],[Female Population]],"0.0%")</f>
        <v>0.77709968032548682</v>
      </c>
      <c r="T6628" s="130">
        <f>IFERROR(Table1[[#This Row],[Male Voters]]/Table1[[#This Row],[Male Population]],"0.0%")</f>
        <v>0.71452950200817056</v>
      </c>
      <c r="U6628" s="130">
        <f>IFERROR(Table1[[#This Row],[Total Voters]]/Table1[[#This Row],[Total Population]],"0.0%")</f>
        <v>0.74597888593253803</v>
      </c>
      <c r="V6628" s="130">
        <f>IFERROR(Table1[[#This Row],[Female Ballots]]/Table1[[#This Row],[Female Population]],"0.0%")</f>
        <v>0.64169102689026791</v>
      </c>
      <c r="W6628" s="130">
        <f>IFERROR(Table1[[#This Row],[Male Ballots]]/Table1[[#This Row],[Male Population]],"0.0%")</f>
        <v>0.58133521796838639</v>
      </c>
      <c r="X6628" s="130">
        <f>IFERROR(Table1[[#This Row],[Total Ballots]]/Table1[[#This Row],[Total Population]],"0.0%")</f>
        <v>0.61167281778388116</v>
      </c>
      <c r="Y6628" s="24">
        <f>Table1[[#This Row],[Female Ballots]]/Table1[[#This Row],[Female Voters]]</f>
        <v>0.82575124290553914</v>
      </c>
      <c r="Z6628" s="24">
        <f>Table1[[#This Row],[Male Ballots]]/Table1[[#This Row],[Male Voters]]</f>
        <v>0.81359162404709062</v>
      </c>
      <c r="AA6628" s="24">
        <f>Table1[[#This Row],[Total Ballots]]/Table1[[#This Row],[Total Voters]]</f>
        <v>0.81995996042064567</v>
      </c>
    </row>
    <row r="6629" spans="1:27" s="12" customFormat="1" x14ac:dyDescent="0.35">
      <c r="A6629" s="19" t="s">
        <v>55</v>
      </c>
      <c r="B6629" s="20">
        <v>2012</v>
      </c>
      <c r="C6629" s="17" t="s">
        <v>82</v>
      </c>
      <c r="D6629" s="20" t="s">
        <v>70</v>
      </c>
      <c r="E6629" s="37" t="s">
        <v>75</v>
      </c>
      <c r="F6629" s="34" t="s">
        <v>78</v>
      </c>
      <c r="G6629" s="21" t="s">
        <v>66</v>
      </c>
      <c r="H6629" s="22">
        <v>49117</v>
      </c>
      <c r="I6629" s="22">
        <v>46334</v>
      </c>
      <c r="J6629" s="22">
        <v>95451.02</v>
      </c>
      <c r="K6629" s="31">
        <v>42394</v>
      </c>
      <c r="L6629" s="31">
        <v>38497</v>
      </c>
      <c r="M6629" s="31">
        <v>1</v>
      </c>
      <c r="N6629" s="31">
        <v>80892</v>
      </c>
      <c r="O6629" s="22">
        <v>37693</v>
      </c>
      <c r="P6629" s="22">
        <v>34007</v>
      </c>
      <c r="Q6629" s="22">
        <v>1</v>
      </c>
      <c r="R6629" s="23">
        <v>71701</v>
      </c>
      <c r="S6629" s="130">
        <f>IFERROR(Table1[[#This Row],[Female Voters]]/Table1[[#This Row],[Female Population]],"0.0%")</f>
        <v>0.86312274772482034</v>
      </c>
      <c r="T6629" s="130">
        <f>IFERROR(Table1[[#This Row],[Male Voters]]/Table1[[#This Row],[Male Population]],"0.0%")</f>
        <v>0.83085854879785903</v>
      </c>
      <c r="U6629" s="130">
        <f>IFERROR(Table1[[#This Row],[Total Voters]]/Table1[[#This Row],[Total Population]],"0.0%")</f>
        <v>0.84747129994001114</v>
      </c>
      <c r="V6629" s="130">
        <f>IFERROR(Table1[[#This Row],[Female Ballots]]/Table1[[#This Row],[Female Population]],"0.0%")</f>
        <v>0.76741250483539303</v>
      </c>
      <c r="W6629" s="130">
        <f>IFERROR(Table1[[#This Row],[Male Ballots]]/Table1[[#This Row],[Male Population]],"0.0%")</f>
        <v>0.73395346829542019</v>
      </c>
      <c r="X6629" s="130">
        <f>IFERROR(Table1[[#This Row],[Total Ballots]]/Table1[[#This Row],[Total Population]],"0.0%")</f>
        <v>0.75118107695444214</v>
      </c>
      <c r="Y6629" s="24">
        <f>Table1[[#This Row],[Female Ballots]]/Table1[[#This Row],[Female Voters]]</f>
        <v>0.88911166674529418</v>
      </c>
      <c r="Z6629" s="24">
        <f>Table1[[#This Row],[Male Ballots]]/Table1[[#This Row],[Male Voters]]</f>
        <v>0.88336753513260768</v>
      </c>
      <c r="AA6629" s="24">
        <f>Table1[[#This Row],[Total Ballots]]/Table1[[#This Row],[Total Voters]]</f>
        <v>0.88637937002422984</v>
      </c>
    </row>
    <row r="6630" spans="1:27" s="12" customFormat="1" x14ac:dyDescent="0.35">
      <c r="A6630" s="19" t="s">
        <v>55</v>
      </c>
      <c r="B6630" s="20">
        <v>2012</v>
      </c>
      <c r="C6630" s="17" t="s">
        <v>82</v>
      </c>
      <c r="D6630" s="20" t="s">
        <v>70</v>
      </c>
      <c r="E6630" s="37" t="s">
        <v>75</v>
      </c>
      <c r="F6630" s="34" t="s">
        <v>78</v>
      </c>
      <c r="G6630" s="21" t="s">
        <v>67</v>
      </c>
      <c r="H6630" s="22">
        <v>53942.01</v>
      </c>
      <c r="I6630" s="22">
        <v>42512.006000000001</v>
      </c>
      <c r="J6630" s="22">
        <v>96454.03</v>
      </c>
      <c r="K6630" s="31">
        <v>45399</v>
      </c>
      <c r="L6630" s="31">
        <v>37253</v>
      </c>
      <c r="M6630" s="31">
        <v>5</v>
      </c>
      <c r="N6630" s="31">
        <v>82657</v>
      </c>
      <c r="O6630" s="22">
        <v>40851</v>
      </c>
      <c r="P6630" s="22">
        <v>34248</v>
      </c>
      <c r="Q6630" s="22">
        <v>4</v>
      </c>
      <c r="R6630" s="23">
        <v>75103</v>
      </c>
      <c r="S6630" s="130">
        <f>IFERROR(Table1[[#This Row],[Female Voters]]/Table1[[#This Row],[Female Population]],"0.0%")</f>
        <v>0.84162603506988332</v>
      </c>
      <c r="T6630" s="130">
        <f>IFERROR(Table1[[#This Row],[Male Voters]]/Table1[[#This Row],[Male Population]],"0.0%")</f>
        <v>0.87629362867515592</v>
      </c>
      <c r="U6630" s="130">
        <f>IFERROR(Table1[[#This Row],[Total Voters]]/Table1[[#This Row],[Total Population]],"0.0%")</f>
        <v>0.85695745424011838</v>
      </c>
      <c r="V6630" s="130">
        <f>IFERROR(Table1[[#This Row],[Female Ballots]]/Table1[[#This Row],[Female Population]],"0.0%")</f>
        <v>0.75731327030639006</v>
      </c>
      <c r="W6630" s="130">
        <f>IFERROR(Table1[[#This Row],[Male Ballots]]/Table1[[#This Row],[Male Population]],"0.0%")</f>
        <v>0.80560771467711967</v>
      </c>
      <c r="X6630" s="130">
        <f>IFERROR(Table1[[#This Row],[Total Ballots]]/Table1[[#This Row],[Total Population]],"0.0%")</f>
        <v>0.77864035333723225</v>
      </c>
      <c r="Y6630" s="24">
        <f>Table1[[#This Row],[Female Ballots]]/Table1[[#This Row],[Female Voters]]</f>
        <v>0.89982158197317119</v>
      </c>
      <c r="Z6630" s="24">
        <f>Table1[[#This Row],[Male Ballots]]/Table1[[#This Row],[Male Voters]]</f>
        <v>0.91933535554183554</v>
      </c>
      <c r="AA6630" s="24">
        <f>Table1[[#This Row],[Total Ballots]]/Table1[[#This Row],[Total Voters]]</f>
        <v>0.90861028104092822</v>
      </c>
    </row>
    <row r="6631" spans="1:27" s="12" customFormat="1" x14ac:dyDescent="0.35">
      <c r="A6631" s="8" t="s">
        <v>23</v>
      </c>
      <c r="B6631" s="17">
        <v>2012</v>
      </c>
      <c r="C6631" s="17" t="s">
        <v>82</v>
      </c>
      <c r="D6631" s="17" t="s">
        <v>69</v>
      </c>
      <c r="E6631" s="35" t="s">
        <v>74</v>
      </c>
      <c r="F6631" s="34" t="s">
        <v>78</v>
      </c>
      <c r="G6631" s="9" t="s">
        <v>79</v>
      </c>
      <c r="H6631" s="10">
        <v>6978.4360699999997</v>
      </c>
      <c r="I6631" s="10">
        <v>6593.4121700000005</v>
      </c>
      <c r="J6631" s="10">
        <v>13571.8477</v>
      </c>
      <c r="K6631" s="10">
        <v>6318</v>
      </c>
      <c r="L6631" s="10">
        <v>5687</v>
      </c>
      <c r="M6631" s="10">
        <v>15</v>
      </c>
      <c r="N6631" s="10">
        <v>12020</v>
      </c>
      <c r="O6631" s="10">
        <v>5682</v>
      </c>
      <c r="P6631" s="10">
        <v>5047</v>
      </c>
      <c r="Q6631" s="10">
        <v>12</v>
      </c>
      <c r="R6631" s="11">
        <v>10741</v>
      </c>
      <c r="S6631" s="130">
        <f>IFERROR(Table1[[#This Row],[Female Voters]]/Table1[[#This Row],[Female Population]],"0.0%")</f>
        <v>0.90536044704354512</v>
      </c>
      <c r="T6631" s="130">
        <f>IFERROR(Table1[[#This Row],[Male Voters]]/Table1[[#This Row],[Male Population]],"0.0%")</f>
        <v>0.86252760382186144</v>
      </c>
      <c r="U6631" s="130">
        <f>IFERROR(Table1[[#This Row],[Total Voters]]/Table1[[#This Row],[Total Population]],"0.0%")</f>
        <v>0.88565685864570964</v>
      </c>
      <c r="V6631" s="130">
        <f>IFERROR(Table1[[#This Row],[Female Ballots]]/Table1[[#This Row],[Female Population]],"0.0%")</f>
        <v>0.81422254829082363</v>
      </c>
      <c r="W6631" s="130">
        <f>IFERROR(Table1[[#This Row],[Male Ballots]]/Table1[[#This Row],[Male Population]],"0.0%")</f>
        <v>0.76546101925249421</v>
      </c>
      <c r="X6631" s="130">
        <f>IFERROR(Table1[[#This Row],[Total Ballots]]/Table1[[#This Row],[Total Population]],"0.0%")</f>
        <v>0.79141766378648648</v>
      </c>
      <c r="Y6631" s="24">
        <f>Table1[[#This Row],[Female Ballots]]/Table1[[#This Row],[Female Voters]]</f>
        <v>0.89933523266856596</v>
      </c>
      <c r="Z6631" s="24">
        <f>Table1[[#This Row],[Male Ballots]]/Table1[[#This Row],[Male Voters]]</f>
        <v>0.88746263407772108</v>
      </c>
      <c r="AA6631" s="24">
        <f>Table1[[#This Row],[Total Ballots]]/Table1[[#This Row],[Total Voters]]</f>
        <v>0.89359400998336103</v>
      </c>
    </row>
    <row r="6632" spans="1:27" s="12" customFormat="1" x14ac:dyDescent="0.35">
      <c r="A6632" s="19" t="s">
        <v>23</v>
      </c>
      <c r="B6632" s="20">
        <v>2012</v>
      </c>
      <c r="C6632" s="17" t="s">
        <v>82</v>
      </c>
      <c r="D6632" s="20" t="s">
        <v>69</v>
      </c>
      <c r="E6632" s="37" t="s">
        <v>74</v>
      </c>
      <c r="F6632" s="34" t="s">
        <v>78</v>
      </c>
      <c r="G6632" s="21" t="s">
        <v>62</v>
      </c>
      <c r="H6632" s="22">
        <v>356.02247</v>
      </c>
      <c r="I6632" s="22">
        <v>380.02417000000003</v>
      </c>
      <c r="J6632" s="22">
        <v>736.04660000000001</v>
      </c>
      <c r="K6632" s="31">
        <v>352</v>
      </c>
      <c r="L6632" s="31">
        <v>322</v>
      </c>
      <c r="M6632" s="31">
        <v>1</v>
      </c>
      <c r="N6632" s="31">
        <v>675</v>
      </c>
      <c r="O6632" s="22">
        <v>247</v>
      </c>
      <c r="P6632" s="22">
        <v>212</v>
      </c>
      <c r="Q6632" s="22">
        <v>1</v>
      </c>
      <c r="R6632" s="23">
        <v>460</v>
      </c>
      <c r="S6632" s="130">
        <f>IFERROR(Table1[[#This Row],[Female Voters]]/Table1[[#This Row],[Female Population]],"0.0%")</f>
        <v>0.98870164009591865</v>
      </c>
      <c r="T6632" s="130">
        <f>IFERROR(Table1[[#This Row],[Male Voters]]/Table1[[#This Row],[Male Population]],"0.0%")</f>
        <v>0.84731452738913937</v>
      </c>
      <c r="U6632" s="130">
        <f>IFERROR(Table1[[#This Row],[Total Voters]]/Table1[[#This Row],[Total Population]],"0.0%")</f>
        <v>0.91706150126907726</v>
      </c>
      <c r="V6632" s="130">
        <f>IFERROR(Table1[[#This Row],[Female Ballots]]/Table1[[#This Row],[Female Population]],"0.0%")</f>
        <v>0.69377643495367025</v>
      </c>
      <c r="W6632" s="130">
        <f>IFERROR(Table1[[#This Row],[Male Ballots]]/Table1[[#This Row],[Male Population]],"0.0%")</f>
        <v>0.55785925405744585</v>
      </c>
      <c r="X6632" s="130">
        <f>IFERROR(Table1[[#This Row],[Total Ballots]]/Table1[[#This Row],[Total Population]],"0.0%")</f>
        <v>0.62496043049448224</v>
      </c>
      <c r="Y6632" s="24">
        <f>Table1[[#This Row],[Female Ballots]]/Table1[[#This Row],[Female Voters]]</f>
        <v>0.70170454545454541</v>
      </c>
      <c r="Z6632" s="24">
        <f>Table1[[#This Row],[Male Ballots]]/Table1[[#This Row],[Male Voters]]</f>
        <v>0.65838509316770188</v>
      </c>
      <c r="AA6632" s="24">
        <f>Table1[[#This Row],[Total Ballots]]/Table1[[#This Row],[Total Voters]]</f>
        <v>0.68148148148148147</v>
      </c>
    </row>
    <row r="6633" spans="1:27" s="12" customFormat="1" x14ac:dyDescent="0.35">
      <c r="A6633" s="19" t="s">
        <v>23</v>
      </c>
      <c r="B6633" s="20">
        <v>2012</v>
      </c>
      <c r="C6633" s="17" t="s">
        <v>82</v>
      </c>
      <c r="D6633" s="20" t="s">
        <v>69</v>
      </c>
      <c r="E6633" s="37" t="s">
        <v>74</v>
      </c>
      <c r="F6633" s="34" t="s">
        <v>78</v>
      </c>
      <c r="G6633" s="21" t="s">
        <v>63</v>
      </c>
      <c r="H6633" s="22">
        <v>663.04179999999997</v>
      </c>
      <c r="I6633" s="22">
        <v>634.04</v>
      </c>
      <c r="J6633" s="22">
        <v>1297.0817</v>
      </c>
      <c r="K6633" s="31">
        <v>554</v>
      </c>
      <c r="L6633" s="31">
        <v>480</v>
      </c>
      <c r="M6633" s="31">
        <v>2</v>
      </c>
      <c r="N6633" s="31">
        <v>1036</v>
      </c>
      <c r="O6633" s="22">
        <v>423</v>
      </c>
      <c r="P6633" s="22">
        <v>342</v>
      </c>
      <c r="Q6633" s="22">
        <v>3</v>
      </c>
      <c r="R6633" s="23">
        <v>768</v>
      </c>
      <c r="S6633" s="130">
        <f>IFERROR(Table1[[#This Row],[Female Voters]]/Table1[[#This Row],[Female Population]],"0.0%")</f>
        <v>0.83554309848941655</v>
      </c>
      <c r="T6633" s="130">
        <f>IFERROR(Table1[[#This Row],[Male Voters]]/Table1[[#This Row],[Male Population]],"0.0%")</f>
        <v>0.75705002838937607</v>
      </c>
      <c r="U6633" s="130">
        <f>IFERROR(Table1[[#This Row],[Total Voters]]/Table1[[#This Row],[Total Population]],"0.0%")</f>
        <v>0.79871607162447822</v>
      </c>
      <c r="V6633" s="130">
        <f>IFERROR(Table1[[#This Row],[Female Ballots]]/Table1[[#This Row],[Female Population]],"0.0%")</f>
        <v>0.63796882790798415</v>
      </c>
      <c r="W6633" s="130">
        <f>IFERROR(Table1[[#This Row],[Male Ballots]]/Table1[[#This Row],[Male Population]],"0.0%")</f>
        <v>0.53939814522743046</v>
      </c>
      <c r="X6633" s="130">
        <f>IFERROR(Table1[[#This Row],[Total Ballots]]/Table1[[#This Row],[Total Population]],"0.0%")</f>
        <v>0.59209840058648577</v>
      </c>
      <c r="Y6633" s="24">
        <f>Table1[[#This Row],[Female Ballots]]/Table1[[#This Row],[Female Voters]]</f>
        <v>0.76353790613718409</v>
      </c>
      <c r="Z6633" s="24">
        <f>Table1[[#This Row],[Male Ballots]]/Table1[[#This Row],[Male Voters]]</f>
        <v>0.71250000000000002</v>
      </c>
      <c r="AA6633" s="24">
        <f>Table1[[#This Row],[Total Ballots]]/Table1[[#This Row],[Total Voters]]</f>
        <v>0.74131274131274127</v>
      </c>
    </row>
    <row r="6634" spans="1:27" s="12" customFormat="1" x14ac:dyDescent="0.35">
      <c r="A6634" s="19" t="s">
        <v>23</v>
      </c>
      <c r="B6634" s="20">
        <v>2012</v>
      </c>
      <c r="C6634" s="17" t="s">
        <v>82</v>
      </c>
      <c r="D6634" s="20" t="s">
        <v>69</v>
      </c>
      <c r="E6634" s="37" t="s">
        <v>74</v>
      </c>
      <c r="F6634" s="34" t="s">
        <v>78</v>
      </c>
      <c r="G6634" s="21" t="s">
        <v>64</v>
      </c>
      <c r="H6634" s="22">
        <v>810.05089999999996</v>
      </c>
      <c r="I6634" s="22">
        <v>801.05040000000008</v>
      </c>
      <c r="J6634" s="22">
        <v>1611.1013</v>
      </c>
      <c r="K6634" s="31">
        <v>593</v>
      </c>
      <c r="L6634" s="31">
        <v>538</v>
      </c>
      <c r="M6634" s="31">
        <v>4</v>
      </c>
      <c r="N6634" s="31">
        <v>1135</v>
      </c>
      <c r="O6634" s="22">
        <v>508</v>
      </c>
      <c r="P6634" s="22">
        <v>439</v>
      </c>
      <c r="Q6634" s="22">
        <v>2</v>
      </c>
      <c r="R6634" s="23">
        <v>949</v>
      </c>
      <c r="S6634" s="130">
        <f>IFERROR(Table1[[#This Row],[Female Voters]]/Table1[[#This Row],[Female Population]],"0.0%")</f>
        <v>0.7320527635979418</v>
      </c>
      <c r="T6634" s="130">
        <f>IFERROR(Table1[[#This Row],[Male Voters]]/Table1[[#This Row],[Male Population]],"0.0%")</f>
        <v>0.67161816534889685</v>
      </c>
      <c r="U6634" s="130">
        <f>IFERROR(Table1[[#This Row],[Total Voters]]/Table1[[#This Row],[Total Population]],"0.0%")</f>
        <v>0.70448704870388967</v>
      </c>
      <c r="V6634" s="130">
        <f>IFERROR(Table1[[#This Row],[Female Ballots]]/Table1[[#This Row],[Female Population]],"0.0%")</f>
        <v>0.62712108584781523</v>
      </c>
      <c r="W6634" s="130">
        <f>IFERROR(Table1[[#This Row],[Male Ballots]]/Table1[[#This Row],[Male Population]],"0.0%")</f>
        <v>0.54803043603748269</v>
      </c>
      <c r="X6634" s="130">
        <f>IFERROR(Table1[[#This Row],[Total Ballots]]/Table1[[#This Row],[Total Population]],"0.0%")</f>
        <v>0.58903806979734918</v>
      </c>
      <c r="Y6634" s="24">
        <f>Table1[[#This Row],[Female Ballots]]/Table1[[#This Row],[Female Voters]]</f>
        <v>0.85666104553119726</v>
      </c>
      <c r="Z6634" s="24">
        <f>Table1[[#This Row],[Male Ballots]]/Table1[[#This Row],[Male Voters]]</f>
        <v>0.81598513011152418</v>
      </c>
      <c r="AA6634" s="24">
        <f>Table1[[#This Row],[Total Ballots]]/Table1[[#This Row],[Total Voters]]</f>
        <v>0.83612334801762112</v>
      </c>
    </row>
    <row r="6635" spans="1:27" s="12" customFormat="1" x14ac:dyDescent="0.35">
      <c r="A6635" s="19" t="s">
        <v>23</v>
      </c>
      <c r="B6635" s="20">
        <v>2012</v>
      </c>
      <c r="C6635" s="17" t="s">
        <v>82</v>
      </c>
      <c r="D6635" s="20" t="s">
        <v>69</v>
      </c>
      <c r="E6635" s="37" t="s">
        <v>74</v>
      </c>
      <c r="F6635" s="34" t="s">
        <v>78</v>
      </c>
      <c r="G6635" s="21" t="s">
        <v>65</v>
      </c>
      <c r="H6635" s="22">
        <v>1264.0790999999999</v>
      </c>
      <c r="I6635" s="22">
        <v>1127.0705</v>
      </c>
      <c r="J6635" s="22">
        <v>2391.1490000000003</v>
      </c>
      <c r="K6635" s="31">
        <v>1026</v>
      </c>
      <c r="L6635" s="31">
        <v>804</v>
      </c>
      <c r="M6635" s="31">
        <v>1</v>
      </c>
      <c r="N6635" s="31">
        <v>1831</v>
      </c>
      <c r="O6635" s="22">
        <v>910</v>
      </c>
      <c r="P6635" s="22">
        <v>702</v>
      </c>
      <c r="Q6635" s="22"/>
      <c r="R6635" s="23">
        <v>1612</v>
      </c>
      <c r="S6635" s="130">
        <f>IFERROR(Table1[[#This Row],[Female Voters]]/Table1[[#This Row],[Female Population]],"0.0%")</f>
        <v>0.81165806791679418</v>
      </c>
      <c r="T6635" s="130">
        <f>IFERROR(Table1[[#This Row],[Male Voters]]/Table1[[#This Row],[Male Population]],"0.0%")</f>
        <v>0.71335377866779404</v>
      </c>
      <c r="U6635" s="130">
        <f>IFERROR(Table1[[#This Row],[Total Voters]]/Table1[[#This Row],[Total Population]],"0.0%")</f>
        <v>0.7657406543883295</v>
      </c>
      <c r="V6635" s="130">
        <f>IFERROR(Table1[[#This Row],[Female Ballots]]/Table1[[#This Row],[Female Population]],"0.0%")</f>
        <v>0.71989165867863814</v>
      </c>
      <c r="W6635" s="130">
        <f>IFERROR(Table1[[#This Row],[Male Ballots]]/Table1[[#This Row],[Male Population]],"0.0%")</f>
        <v>0.62285367241889478</v>
      </c>
      <c r="X6635" s="130">
        <f>IFERROR(Table1[[#This Row],[Total Ballots]]/Table1[[#This Row],[Total Population]],"0.0%")</f>
        <v>0.67415288633205195</v>
      </c>
      <c r="Y6635" s="24">
        <f>Table1[[#This Row],[Female Ballots]]/Table1[[#This Row],[Female Voters]]</f>
        <v>0.88693957115009747</v>
      </c>
      <c r="Z6635" s="24">
        <f>Table1[[#This Row],[Male Ballots]]/Table1[[#This Row],[Male Voters]]</f>
        <v>0.87313432835820892</v>
      </c>
      <c r="AA6635" s="24">
        <f>Table1[[#This Row],[Total Ballots]]/Table1[[#This Row],[Total Voters]]</f>
        <v>0.88039322774440198</v>
      </c>
    </row>
    <row r="6636" spans="1:27" s="12" customFormat="1" x14ac:dyDescent="0.35">
      <c r="A6636" s="19" t="s">
        <v>23</v>
      </c>
      <c r="B6636" s="20">
        <v>2012</v>
      </c>
      <c r="C6636" s="17" t="s">
        <v>82</v>
      </c>
      <c r="D6636" s="20" t="s">
        <v>69</v>
      </c>
      <c r="E6636" s="37" t="s">
        <v>74</v>
      </c>
      <c r="F6636" s="34" t="s">
        <v>78</v>
      </c>
      <c r="G6636" s="21" t="s">
        <v>66</v>
      </c>
      <c r="H6636" s="22">
        <v>1801.1122</v>
      </c>
      <c r="I6636" s="22">
        <v>1621.1010999999999</v>
      </c>
      <c r="J6636" s="22">
        <v>3422.2130000000002</v>
      </c>
      <c r="K6636" s="31">
        <v>1739</v>
      </c>
      <c r="L6636" s="31">
        <v>1445</v>
      </c>
      <c r="M6636" s="31">
        <v>4</v>
      </c>
      <c r="N6636" s="31">
        <v>3188</v>
      </c>
      <c r="O6636" s="22">
        <v>1642</v>
      </c>
      <c r="P6636" s="22">
        <v>1342</v>
      </c>
      <c r="Q6636" s="22">
        <v>4</v>
      </c>
      <c r="R6636" s="23">
        <v>2988</v>
      </c>
      <c r="S6636" s="130">
        <f>IFERROR(Table1[[#This Row],[Female Voters]]/Table1[[#This Row],[Female Population]],"0.0%")</f>
        <v>0.96551453041070956</v>
      </c>
      <c r="T6636" s="130">
        <f>IFERROR(Table1[[#This Row],[Male Voters]]/Table1[[#This Row],[Male Population]],"0.0%")</f>
        <v>0.8913694525282847</v>
      </c>
      <c r="U6636" s="130">
        <f>IFERROR(Table1[[#This Row],[Total Voters]]/Table1[[#This Row],[Total Population]],"0.0%")</f>
        <v>0.931560951933734</v>
      </c>
      <c r="V6636" s="130">
        <f>IFERROR(Table1[[#This Row],[Female Ballots]]/Table1[[#This Row],[Female Population]],"0.0%")</f>
        <v>0.91165891830614443</v>
      </c>
      <c r="W6636" s="130">
        <f>IFERROR(Table1[[#This Row],[Male Ballots]]/Table1[[#This Row],[Male Population]],"0.0%")</f>
        <v>0.82783239120619934</v>
      </c>
      <c r="X6636" s="130">
        <f>IFERROR(Table1[[#This Row],[Total Ballots]]/Table1[[#This Row],[Total Population]],"0.0%")</f>
        <v>0.8731192360031359</v>
      </c>
      <c r="Y6636" s="24">
        <f>Table1[[#This Row],[Female Ballots]]/Table1[[#This Row],[Female Voters]]</f>
        <v>0.94422081656124213</v>
      </c>
      <c r="Z6636" s="24">
        <f>Table1[[#This Row],[Male Ballots]]/Table1[[#This Row],[Male Voters]]</f>
        <v>0.92871972318339102</v>
      </c>
      <c r="AA6636" s="24">
        <f>Table1[[#This Row],[Total Ballots]]/Table1[[#This Row],[Total Voters]]</f>
        <v>0.93726474278544547</v>
      </c>
    </row>
    <row r="6637" spans="1:27" s="12" customFormat="1" x14ac:dyDescent="0.35">
      <c r="A6637" s="19" t="s">
        <v>23</v>
      </c>
      <c r="B6637" s="20">
        <v>2012</v>
      </c>
      <c r="C6637" s="17" t="s">
        <v>82</v>
      </c>
      <c r="D6637" s="20" t="s">
        <v>69</v>
      </c>
      <c r="E6637" s="37" t="s">
        <v>74</v>
      </c>
      <c r="F6637" s="34" t="s">
        <v>78</v>
      </c>
      <c r="G6637" s="21" t="s">
        <v>67</v>
      </c>
      <c r="H6637" s="22">
        <v>2084.1295999999998</v>
      </c>
      <c r="I6637" s="22">
        <v>2030.126</v>
      </c>
      <c r="J6637" s="22">
        <v>4114.2561000000005</v>
      </c>
      <c r="K6637" s="31">
        <v>2054</v>
      </c>
      <c r="L6637" s="31">
        <v>2098</v>
      </c>
      <c r="M6637" s="31">
        <v>3</v>
      </c>
      <c r="N6637" s="31">
        <v>4155</v>
      </c>
      <c r="O6637" s="22">
        <v>1952</v>
      </c>
      <c r="P6637" s="22">
        <v>2010</v>
      </c>
      <c r="Q6637" s="22">
        <v>2</v>
      </c>
      <c r="R6637" s="23">
        <v>3964</v>
      </c>
      <c r="S6637" s="130">
        <f>IFERROR(Table1[[#This Row],[Female Voters]]/Table1[[#This Row],[Female Population]],"0.0%")</f>
        <v>0.98554331745972046</v>
      </c>
      <c r="T6637" s="130">
        <f>IFERROR(Table1[[#This Row],[Male Voters]]/Table1[[#This Row],[Male Population]],"0.0%")</f>
        <v>1.0334333928041906</v>
      </c>
      <c r="U6637" s="130">
        <f>IFERROR(Table1[[#This Row],[Total Voters]]/Table1[[#This Row],[Total Population]],"0.0%")</f>
        <v>1.0099031025317067</v>
      </c>
      <c r="V6637" s="130">
        <f>IFERROR(Table1[[#This Row],[Female Ballots]]/Table1[[#This Row],[Female Population]],"0.0%")</f>
        <v>0.93660202321391162</v>
      </c>
      <c r="W6637" s="130">
        <f>IFERROR(Table1[[#This Row],[Male Ballots]]/Table1[[#This Row],[Male Population]],"0.0%")</f>
        <v>0.9900863296169794</v>
      </c>
      <c r="X6637" s="130">
        <f>IFERROR(Table1[[#This Row],[Total Ballots]]/Table1[[#This Row],[Total Population]],"0.0%")</f>
        <v>0.96347915726490618</v>
      </c>
      <c r="Y6637" s="24">
        <f>Table1[[#This Row],[Female Ballots]]/Table1[[#This Row],[Female Voters]]</f>
        <v>0.95034079844206432</v>
      </c>
      <c r="Z6637" s="24">
        <f>Table1[[#This Row],[Male Ballots]]/Table1[[#This Row],[Male Voters]]</f>
        <v>0.95805529075309814</v>
      </c>
      <c r="AA6637" s="24">
        <f>Table1[[#This Row],[Total Ballots]]/Table1[[#This Row],[Total Voters]]</f>
        <v>0.95403128760529488</v>
      </c>
    </row>
    <row r="6638" spans="1:27" s="12" customFormat="1" x14ac:dyDescent="0.35">
      <c r="A6638" s="8" t="s">
        <v>38</v>
      </c>
      <c r="B6638" s="17">
        <v>2012</v>
      </c>
      <c r="C6638" s="17" t="s">
        <v>82</v>
      </c>
      <c r="D6638" s="17" t="s">
        <v>69</v>
      </c>
      <c r="E6638" s="35" t="s">
        <v>74</v>
      </c>
      <c r="F6638" s="34" t="s">
        <v>78</v>
      </c>
      <c r="G6638" s="9" t="s">
        <v>79</v>
      </c>
      <c r="H6638" s="10">
        <v>46194.081199999993</v>
      </c>
      <c r="I6638" s="10">
        <v>44633.072799999994</v>
      </c>
      <c r="J6638" s="10">
        <v>90827.153999999995</v>
      </c>
      <c r="K6638" s="10">
        <v>35930</v>
      </c>
      <c r="L6638" s="10">
        <v>31899</v>
      </c>
      <c r="M6638" s="10">
        <v>2</v>
      </c>
      <c r="N6638" s="10">
        <v>67831</v>
      </c>
      <c r="O6638" s="10">
        <v>29939</v>
      </c>
      <c r="P6638" s="10">
        <v>26277</v>
      </c>
      <c r="Q6638" s="10">
        <v>0</v>
      </c>
      <c r="R6638" s="11">
        <v>56216</v>
      </c>
      <c r="S6638" s="130">
        <f>IFERROR(Table1[[#This Row],[Female Voters]]/Table1[[#This Row],[Female Population]],"0.0%")</f>
        <v>0.77780527432592395</v>
      </c>
      <c r="T6638" s="130">
        <f>IFERROR(Table1[[#This Row],[Male Voters]]/Table1[[#This Row],[Male Population]],"0.0%")</f>
        <v>0.71469423902178664</v>
      </c>
      <c r="U6638" s="130">
        <f>IFERROR(Table1[[#This Row],[Total Voters]]/Table1[[#This Row],[Total Population]],"0.0%")</f>
        <v>0.74681410803645798</v>
      </c>
      <c r="V6638" s="130">
        <f>IFERROR(Table1[[#This Row],[Female Ballots]]/Table1[[#This Row],[Female Population]],"0.0%")</f>
        <v>0.64811333448493835</v>
      </c>
      <c r="W6638" s="130">
        <f>IFERROR(Table1[[#This Row],[Male Ballots]]/Table1[[#This Row],[Male Population]],"0.0%")</f>
        <v>0.58873383237015231</v>
      </c>
      <c r="X6638" s="130">
        <f>IFERROR(Table1[[#This Row],[Total Ballots]]/Table1[[#This Row],[Total Population]],"0.0%")</f>
        <v>0.61893384879151891</v>
      </c>
      <c r="Y6638" s="24">
        <f>Table1[[#This Row],[Female Ballots]]/Table1[[#This Row],[Female Voters]]</f>
        <v>0.8332591149457278</v>
      </c>
      <c r="Z6638" s="24">
        <f>Table1[[#This Row],[Male Ballots]]/Table1[[#This Row],[Male Voters]]</f>
        <v>0.8237562306028402</v>
      </c>
      <c r="AA6638" s="24">
        <f>Table1[[#This Row],[Total Ballots]]/Table1[[#This Row],[Total Voters]]</f>
        <v>0.82876560864501481</v>
      </c>
    </row>
    <row r="6639" spans="1:27" s="12" customFormat="1" x14ac:dyDescent="0.35">
      <c r="A6639" s="19" t="s">
        <v>38</v>
      </c>
      <c r="B6639" s="20">
        <v>2012</v>
      </c>
      <c r="C6639" s="17" t="s">
        <v>82</v>
      </c>
      <c r="D6639" s="20" t="s">
        <v>69</v>
      </c>
      <c r="E6639" s="37" t="s">
        <v>74</v>
      </c>
      <c r="F6639" s="34" t="s">
        <v>78</v>
      </c>
      <c r="G6639" s="21" t="s">
        <v>62</v>
      </c>
      <c r="H6639" s="22">
        <v>4552.9712</v>
      </c>
      <c r="I6639" s="22">
        <v>4944.9717999999993</v>
      </c>
      <c r="J6639" s="22">
        <v>9497.9429999999993</v>
      </c>
      <c r="K6639" s="31">
        <v>3089</v>
      </c>
      <c r="L6639" s="31">
        <v>2702</v>
      </c>
      <c r="M6639" s="31"/>
      <c r="N6639" s="31">
        <v>5791</v>
      </c>
      <c r="O6639" s="22">
        <v>1957</v>
      </c>
      <c r="P6639" s="22">
        <v>1546</v>
      </c>
      <c r="Q6639" s="22"/>
      <c r="R6639" s="23">
        <v>3503</v>
      </c>
      <c r="S6639" s="130">
        <f>IFERROR(Table1[[#This Row],[Female Voters]]/Table1[[#This Row],[Female Population]],"0.0%")</f>
        <v>0.6784580583334241</v>
      </c>
      <c r="T6639" s="130">
        <f>IFERROR(Table1[[#This Row],[Male Voters]]/Table1[[#This Row],[Male Population]],"0.0%")</f>
        <v>0.546413631721823</v>
      </c>
      <c r="U6639" s="130">
        <f>IFERROR(Table1[[#This Row],[Total Voters]]/Table1[[#This Row],[Total Population]],"0.0%")</f>
        <v>0.60971096583755036</v>
      </c>
      <c r="V6639" s="130">
        <f>IFERROR(Table1[[#This Row],[Female Ballots]]/Table1[[#This Row],[Female Population]],"0.0%")</f>
        <v>0.42982920691437715</v>
      </c>
      <c r="W6639" s="130">
        <f>IFERROR(Table1[[#This Row],[Male Ballots]]/Table1[[#This Row],[Male Population]],"0.0%")</f>
        <v>0.31264081222869666</v>
      </c>
      <c r="X6639" s="130">
        <f>IFERROR(Table1[[#This Row],[Total Ballots]]/Table1[[#This Row],[Total Population]],"0.0%")</f>
        <v>0.36881670062665151</v>
      </c>
      <c r="Y6639" s="24">
        <f>Table1[[#This Row],[Female Ballots]]/Table1[[#This Row],[Female Voters]]</f>
        <v>0.63353836192942703</v>
      </c>
      <c r="Z6639" s="24">
        <f>Table1[[#This Row],[Male Ballots]]/Table1[[#This Row],[Male Voters]]</f>
        <v>0.57216876387860849</v>
      </c>
      <c r="AA6639" s="24">
        <f>Table1[[#This Row],[Total Ballots]]/Table1[[#This Row],[Total Voters]]</f>
        <v>0.60490416163011573</v>
      </c>
    </row>
    <row r="6640" spans="1:27" s="12" customFormat="1" x14ac:dyDescent="0.35">
      <c r="A6640" s="19" t="s">
        <v>38</v>
      </c>
      <c r="B6640" s="20">
        <v>2012</v>
      </c>
      <c r="C6640" s="17" t="s">
        <v>82</v>
      </c>
      <c r="D6640" s="20" t="s">
        <v>69</v>
      </c>
      <c r="E6640" s="37" t="s">
        <v>74</v>
      </c>
      <c r="F6640" s="34" t="s">
        <v>78</v>
      </c>
      <c r="G6640" s="21" t="s">
        <v>63</v>
      </c>
      <c r="H6640" s="22">
        <v>7001.9639999999999</v>
      </c>
      <c r="I6640" s="22">
        <v>7274.9619999999995</v>
      </c>
      <c r="J6640" s="22">
        <v>14276.925999999999</v>
      </c>
      <c r="K6640" s="31">
        <v>4637</v>
      </c>
      <c r="L6640" s="31">
        <v>4074</v>
      </c>
      <c r="M6640" s="31"/>
      <c r="N6640" s="31">
        <v>8711</v>
      </c>
      <c r="O6640" s="22">
        <v>3148</v>
      </c>
      <c r="P6640" s="22">
        <v>2716</v>
      </c>
      <c r="Q6640" s="22"/>
      <c r="R6640" s="23">
        <v>5864</v>
      </c>
      <c r="S6640" s="130">
        <f>IFERROR(Table1[[#This Row],[Female Voters]]/Table1[[#This Row],[Female Population]],"0.0%")</f>
        <v>0.66224276502992585</v>
      </c>
      <c r="T6640" s="130">
        <f>IFERROR(Table1[[#This Row],[Male Voters]]/Table1[[#This Row],[Male Population]],"0.0%")</f>
        <v>0.56000292510118954</v>
      </c>
      <c r="U6640" s="130">
        <f>IFERROR(Table1[[#This Row],[Total Voters]]/Table1[[#This Row],[Total Population]],"0.0%")</f>
        <v>0.61014534921593067</v>
      </c>
      <c r="V6640" s="130">
        <f>IFERROR(Table1[[#This Row],[Female Ballots]]/Table1[[#This Row],[Female Population]],"0.0%")</f>
        <v>0.4495881441264194</v>
      </c>
      <c r="W6640" s="130">
        <f>IFERROR(Table1[[#This Row],[Male Ballots]]/Table1[[#This Row],[Male Population]],"0.0%")</f>
        <v>0.37333528340079303</v>
      </c>
      <c r="X6640" s="130">
        <f>IFERROR(Table1[[#This Row],[Total Ballots]]/Table1[[#This Row],[Total Population]],"0.0%")</f>
        <v>0.41073267452671536</v>
      </c>
      <c r="Y6640" s="24">
        <f>Table1[[#This Row],[Female Ballots]]/Table1[[#This Row],[Female Voters]]</f>
        <v>0.67888721155919773</v>
      </c>
      <c r="Z6640" s="24">
        <f>Table1[[#This Row],[Male Ballots]]/Table1[[#This Row],[Male Voters]]</f>
        <v>0.66666666666666663</v>
      </c>
      <c r="AA6640" s="24">
        <f>Table1[[#This Row],[Total Ballots]]/Table1[[#This Row],[Total Voters]]</f>
        <v>0.67317185168178162</v>
      </c>
    </row>
    <row r="6641" spans="1:27" s="12" customFormat="1" x14ac:dyDescent="0.35">
      <c r="A6641" s="19" t="s">
        <v>38</v>
      </c>
      <c r="B6641" s="20">
        <v>2012</v>
      </c>
      <c r="C6641" s="17" t="s">
        <v>82</v>
      </c>
      <c r="D6641" s="20" t="s">
        <v>69</v>
      </c>
      <c r="E6641" s="37" t="s">
        <v>74</v>
      </c>
      <c r="F6641" s="34" t="s">
        <v>78</v>
      </c>
      <c r="G6641" s="21" t="s">
        <v>64</v>
      </c>
      <c r="H6641" s="22">
        <v>6936.9940000000006</v>
      </c>
      <c r="I6641" s="22">
        <v>7107.991</v>
      </c>
      <c r="J6641" s="22">
        <v>14044.985000000001</v>
      </c>
      <c r="K6641" s="31">
        <v>4722</v>
      </c>
      <c r="L6641" s="31">
        <v>4175</v>
      </c>
      <c r="M6641" s="31">
        <v>1</v>
      </c>
      <c r="N6641" s="31">
        <v>8898</v>
      </c>
      <c r="O6641" s="22">
        <v>3645</v>
      </c>
      <c r="P6641" s="22">
        <v>3168</v>
      </c>
      <c r="Q6641" s="22"/>
      <c r="R6641" s="23">
        <v>6813</v>
      </c>
      <c r="S6641" s="130">
        <f>IFERROR(Table1[[#This Row],[Female Voters]]/Table1[[#This Row],[Female Population]],"0.0%")</f>
        <v>0.68069829669738791</v>
      </c>
      <c r="T6641" s="130">
        <f>IFERROR(Table1[[#This Row],[Male Voters]]/Table1[[#This Row],[Male Population]],"0.0%")</f>
        <v>0.58736709148900157</v>
      </c>
      <c r="U6641" s="130">
        <f>IFERROR(Table1[[#This Row],[Total Voters]]/Table1[[#This Row],[Total Population]],"0.0%")</f>
        <v>0.63353574247320299</v>
      </c>
      <c r="V6641" s="130">
        <f>IFERROR(Table1[[#This Row],[Female Ballots]]/Table1[[#This Row],[Female Population]],"0.0%")</f>
        <v>0.52544372966157959</v>
      </c>
      <c r="W6641" s="130">
        <f>IFERROR(Table1[[#This Row],[Male Ballots]]/Table1[[#This Row],[Male Population]],"0.0%")</f>
        <v>0.44569555588913939</v>
      </c>
      <c r="X6641" s="130">
        <f>IFERROR(Table1[[#This Row],[Total Ballots]]/Table1[[#This Row],[Total Population]],"0.0%")</f>
        <v>0.48508417773319085</v>
      </c>
      <c r="Y6641" s="24">
        <f>Table1[[#This Row],[Female Ballots]]/Table1[[#This Row],[Female Voters]]</f>
        <v>0.77191867852604823</v>
      </c>
      <c r="Z6641" s="24">
        <f>Table1[[#This Row],[Male Ballots]]/Table1[[#This Row],[Male Voters]]</f>
        <v>0.75880239520958082</v>
      </c>
      <c r="AA6641" s="24">
        <f>Table1[[#This Row],[Total Ballots]]/Table1[[#This Row],[Total Voters]]</f>
        <v>0.76567768037761297</v>
      </c>
    </row>
    <row r="6642" spans="1:27" s="12" customFormat="1" x14ac:dyDescent="0.35">
      <c r="A6642" s="19" t="s">
        <v>38</v>
      </c>
      <c r="B6642" s="20">
        <v>2012</v>
      </c>
      <c r="C6642" s="17" t="s">
        <v>82</v>
      </c>
      <c r="D6642" s="20" t="s">
        <v>69</v>
      </c>
      <c r="E6642" s="37" t="s">
        <v>74</v>
      </c>
      <c r="F6642" s="34" t="s">
        <v>78</v>
      </c>
      <c r="G6642" s="21" t="s">
        <v>65</v>
      </c>
      <c r="H6642" s="22">
        <v>8083.0280000000002</v>
      </c>
      <c r="I6642" s="22">
        <v>7849.0219999999999</v>
      </c>
      <c r="J6642" s="22">
        <v>15932.050999999999</v>
      </c>
      <c r="K6642" s="31">
        <v>6160</v>
      </c>
      <c r="L6642" s="31">
        <v>5583</v>
      </c>
      <c r="M6642" s="31"/>
      <c r="N6642" s="31">
        <v>11743</v>
      </c>
      <c r="O6642" s="22">
        <v>5259</v>
      </c>
      <c r="P6642" s="22">
        <v>4695</v>
      </c>
      <c r="Q6642" s="22"/>
      <c r="R6642" s="23">
        <v>9954</v>
      </c>
      <c r="S6642" s="130">
        <f>IFERROR(Table1[[#This Row],[Female Voters]]/Table1[[#This Row],[Female Population]],"0.0%")</f>
        <v>0.76209064226920897</v>
      </c>
      <c r="T6642" s="130">
        <f>IFERROR(Table1[[#This Row],[Male Voters]]/Table1[[#This Row],[Male Population]],"0.0%")</f>
        <v>0.71129880894715292</v>
      </c>
      <c r="U6642" s="130">
        <f>IFERROR(Table1[[#This Row],[Total Voters]]/Table1[[#This Row],[Total Population]],"0.0%")</f>
        <v>0.73706768827189928</v>
      </c>
      <c r="V6642" s="130">
        <f>IFERROR(Table1[[#This Row],[Female Ballots]]/Table1[[#This Row],[Female Population]],"0.0%")</f>
        <v>0.65062251423600159</v>
      </c>
      <c r="W6642" s="130">
        <f>IFERROR(Table1[[#This Row],[Male Ballots]]/Table1[[#This Row],[Male Population]],"0.0%")</f>
        <v>0.59816369478898135</v>
      </c>
      <c r="X6642" s="130">
        <f>IFERROR(Table1[[#This Row],[Total Ballots]]/Table1[[#This Row],[Total Population]],"0.0%")</f>
        <v>0.62477831636366221</v>
      </c>
      <c r="Y6642" s="24">
        <f>Table1[[#This Row],[Female Ballots]]/Table1[[#This Row],[Female Voters]]</f>
        <v>0.85373376623376629</v>
      </c>
      <c r="Z6642" s="24">
        <f>Table1[[#This Row],[Male Ballots]]/Table1[[#This Row],[Male Voters]]</f>
        <v>0.84094572810317036</v>
      </c>
      <c r="AA6642" s="24">
        <f>Table1[[#This Row],[Total Ballots]]/Table1[[#This Row],[Total Voters]]</f>
        <v>0.84765392148514007</v>
      </c>
    </row>
    <row r="6643" spans="1:27" s="12" customFormat="1" x14ac:dyDescent="0.35">
      <c r="A6643" s="19" t="s">
        <v>38</v>
      </c>
      <c r="B6643" s="20">
        <v>2012</v>
      </c>
      <c r="C6643" s="17" t="s">
        <v>82</v>
      </c>
      <c r="D6643" s="20" t="s">
        <v>69</v>
      </c>
      <c r="E6643" s="37" t="s">
        <v>74</v>
      </c>
      <c r="F6643" s="34" t="s">
        <v>78</v>
      </c>
      <c r="G6643" s="21" t="s">
        <v>66</v>
      </c>
      <c r="H6643" s="22">
        <v>8455.0540000000001</v>
      </c>
      <c r="I6643" s="22">
        <v>7906.0509999999995</v>
      </c>
      <c r="J6643" s="22">
        <v>16361.103999999999</v>
      </c>
      <c r="K6643" s="31">
        <v>7512</v>
      </c>
      <c r="L6643" s="31">
        <v>6795</v>
      </c>
      <c r="M6643" s="31">
        <v>1</v>
      </c>
      <c r="N6643" s="31">
        <v>14308</v>
      </c>
      <c r="O6643" s="22">
        <v>6876</v>
      </c>
      <c r="P6643" s="22">
        <v>6107</v>
      </c>
      <c r="Q6643" s="22"/>
      <c r="R6643" s="23">
        <v>12983</v>
      </c>
      <c r="S6643" s="130">
        <f>IFERROR(Table1[[#This Row],[Female Voters]]/Table1[[#This Row],[Female Population]],"0.0%")</f>
        <v>0.88846268752393542</v>
      </c>
      <c r="T6643" s="130">
        <f>IFERROR(Table1[[#This Row],[Male Voters]]/Table1[[#This Row],[Male Population]],"0.0%")</f>
        <v>0.85946827309866836</v>
      </c>
      <c r="U6643" s="130">
        <f>IFERROR(Table1[[#This Row],[Total Voters]]/Table1[[#This Row],[Total Population]],"0.0%")</f>
        <v>0.87451311354050443</v>
      </c>
      <c r="V6643" s="130">
        <f>IFERROR(Table1[[#This Row],[Female Ballots]]/Table1[[#This Row],[Female Population]],"0.0%")</f>
        <v>0.8132414056728674</v>
      </c>
      <c r="W6643" s="130">
        <f>IFERROR(Table1[[#This Row],[Male Ballots]]/Table1[[#This Row],[Male Population]],"0.0%")</f>
        <v>0.7724463199136965</v>
      </c>
      <c r="X6643" s="130">
        <f>IFERROR(Table1[[#This Row],[Total Ballots]]/Table1[[#This Row],[Total Population]],"0.0%")</f>
        <v>0.7935283584775209</v>
      </c>
      <c r="Y6643" s="24">
        <f>Table1[[#This Row],[Female Ballots]]/Table1[[#This Row],[Female Voters]]</f>
        <v>0.9153354632587859</v>
      </c>
      <c r="Z6643" s="24">
        <f>Table1[[#This Row],[Male Ballots]]/Table1[[#This Row],[Male Voters]]</f>
        <v>0.89874908020603383</v>
      </c>
      <c r="AA6643" s="24">
        <f>Table1[[#This Row],[Total Ballots]]/Table1[[#This Row],[Total Voters]]</f>
        <v>0.90739446463516915</v>
      </c>
    </row>
    <row r="6644" spans="1:27" s="12" customFormat="1" x14ac:dyDescent="0.35">
      <c r="A6644" s="19" t="s">
        <v>38</v>
      </c>
      <c r="B6644" s="20">
        <v>2012</v>
      </c>
      <c r="C6644" s="17" t="s">
        <v>82</v>
      </c>
      <c r="D6644" s="20" t="s">
        <v>69</v>
      </c>
      <c r="E6644" s="37" t="s">
        <v>74</v>
      </c>
      <c r="F6644" s="34" t="s">
        <v>78</v>
      </c>
      <c r="G6644" s="21" t="s">
        <v>67</v>
      </c>
      <c r="H6644" s="22">
        <v>11164.07</v>
      </c>
      <c r="I6644" s="22">
        <v>9550.0749999999989</v>
      </c>
      <c r="J6644" s="22">
        <v>20714.145</v>
      </c>
      <c r="K6644" s="31">
        <v>9810</v>
      </c>
      <c r="L6644" s="31">
        <v>8570</v>
      </c>
      <c r="M6644" s="31"/>
      <c r="N6644" s="31">
        <v>18380</v>
      </c>
      <c r="O6644" s="22">
        <v>9054</v>
      </c>
      <c r="P6644" s="22">
        <v>8045</v>
      </c>
      <c r="Q6644" s="22"/>
      <c r="R6644" s="23">
        <v>17099</v>
      </c>
      <c r="S6644" s="130">
        <f>IFERROR(Table1[[#This Row],[Female Voters]]/Table1[[#This Row],[Female Population]],"0.0%")</f>
        <v>0.87871179596688309</v>
      </c>
      <c r="T6644" s="130">
        <f>IFERROR(Table1[[#This Row],[Male Voters]]/Table1[[#This Row],[Male Population]],"0.0%")</f>
        <v>0.8973751515040459</v>
      </c>
      <c r="U6644" s="130">
        <f>IFERROR(Table1[[#This Row],[Total Voters]]/Table1[[#This Row],[Total Population]],"0.0%")</f>
        <v>0.88731637245949568</v>
      </c>
      <c r="V6644" s="130">
        <f>IFERROR(Table1[[#This Row],[Female Ballots]]/Table1[[#This Row],[Female Population]],"0.0%")</f>
        <v>0.81099455664466458</v>
      </c>
      <c r="W6644" s="130">
        <f>IFERROR(Table1[[#This Row],[Male Ballots]]/Table1[[#This Row],[Male Population]],"0.0%")</f>
        <v>0.84240176124271282</v>
      </c>
      <c r="X6644" s="130">
        <f>IFERROR(Table1[[#This Row],[Total Ballots]]/Table1[[#This Row],[Total Population]],"0.0%")</f>
        <v>0.82547457305141003</v>
      </c>
      <c r="Y6644" s="24">
        <f>Table1[[#This Row],[Female Ballots]]/Table1[[#This Row],[Female Voters]]</f>
        <v>0.92293577981651376</v>
      </c>
      <c r="Z6644" s="24">
        <f>Table1[[#This Row],[Male Ballots]]/Table1[[#This Row],[Male Voters]]</f>
        <v>0.93873978996499419</v>
      </c>
      <c r="AA6644" s="24">
        <f>Table1[[#This Row],[Total Ballots]]/Table1[[#This Row],[Total Voters]]</f>
        <v>0.93030467899891189</v>
      </c>
    </row>
    <row r="6645" spans="1:27" s="12" customFormat="1" x14ac:dyDescent="0.35">
      <c r="A6645" s="8" t="s">
        <v>36</v>
      </c>
      <c r="B6645" s="17">
        <v>2012</v>
      </c>
      <c r="C6645" s="17" t="s">
        <v>82</v>
      </c>
      <c r="D6645" s="17" t="s">
        <v>69</v>
      </c>
      <c r="E6645" s="35" t="s">
        <v>74</v>
      </c>
      <c r="F6645" s="34" t="s">
        <v>78</v>
      </c>
      <c r="G6645" s="9" t="s">
        <v>79</v>
      </c>
      <c r="H6645" s="10">
        <v>4342.9937500000005</v>
      </c>
      <c r="I6645" s="10">
        <v>4402.9936799999996</v>
      </c>
      <c r="J6645" s="10">
        <v>8745.9880499999999</v>
      </c>
      <c r="K6645" s="10">
        <v>3486</v>
      </c>
      <c r="L6645" s="10">
        <v>3458</v>
      </c>
      <c r="M6645" s="10">
        <v>0</v>
      </c>
      <c r="N6645" s="10">
        <v>6944</v>
      </c>
      <c r="O6645" s="10">
        <v>2831</v>
      </c>
      <c r="P6645" s="10">
        <v>2749</v>
      </c>
      <c r="Q6645" s="10">
        <v>0</v>
      </c>
      <c r="R6645" s="11">
        <v>5580</v>
      </c>
      <c r="S6645" s="130">
        <f>IFERROR(Table1[[#This Row],[Female Voters]]/Table1[[#This Row],[Female Population]],"0.0%")</f>
        <v>0.80267211989425491</v>
      </c>
      <c r="T6645" s="130">
        <f>IFERROR(Table1[[#This Row],[Male Voters]]/Table1[[#This Row],[Male Population]],"0.0%")</f>
        <v>0.78537473621810883</v>
      </c>
      <c r="U6645" s="130">
        <f>IFERROR(Table1[[#This Row],[Total Voters]]/Table1[[#This Row],[Total Population]],"0.0%")</f>
        <v>0.79396403931743309</v>
      </c>
      <c r="V6645" s="130">
        <f>IFERROR(Table1[[#This Row],[Female Ballots]]/Table1[[#This Row],[Female Population]],"0.0%")</f>
        <v>0.65185449553087649</v>
      </c>
      <c r="W6645" s="130">
        <f>IFERROR(Table1[[#This Row],[Male Ballots]]/Table1[[#This Row],[Male Population]],"0.0%")</f>
        <v>0.62434793229137686</v>
      </c>
      <c r="X6645" s="130">
        <f>IFERROR(Table1[[#This Row],[Total Ballots]]/Table1[[#This Row],[Total Population]],"0.0%")</f>
        <v>0.63800681730865161</v>
      </c>
      <c r="Y6645" s="24">
        <f>Table1[[#This Row],[Female Ballots]]/Table1[[#This Row],[Female Voters]]</f>
        <v>0.81210556511761334</v>
      </c>
      <c r="Z6645" s="24">
        <f>Table1[[#This Row],[Male Ballots]]/Table1[[#This Row],[Male Voters]]</f>
        <v>0.7949681897050318</v>
      </c>
      <c r="AA6645" s="24">
        <f>Table1[[#This Row],[Total Ballots]]/Table1[[#This Row],[Total Voters]]</f>
        <v>0.8035714285714286</v>
      </c>
    </row>
    <row r="6646" spans="1:27" s="12" customFormat="1" x14ac:dyDescent="0.35">
      <c r="A6646" s="19" t="s">
        <v>36</v>
      </c>
      <c r="B6646" s="20">
        <v>2012</v>
      </c>
      <c r="C6646" s="17" t="s">
        <v>82</v>
      </c>
      <c r="D6646" s="20" t="s">
        <v>69</v>
      </c>
      <c r="E6646" s="37" t="s">
        <v>74</v>
      </c>
      <c r="F6646" s="34" t="s">
        <v>78</v>
      </c>
      <c r="G6646" s="21" t="s">
        <v>62</v>
      </c>
      <c r="H6646" s="22">
        <v>318.99952000000002</v>
      </c>
      <c r="I6646" s="22">
        <v>354.99949999999995</v>
      </c>
      <c r="J6646" s="22">
        <v>673.9990499999999</v>
      </c>
      <c r="K6646" s="31">
        <v>261</v>
      </c>
      <c r="L6646" s="31">
        <v>256</v>
      </c>
      <c r="M6646" s="31"/>
      <c r="N6646" s="31">
        <v>517</v>
      </c>
      <c r="O6646" s="22">
        <v>149</v>
      </c>
      <c r="P6646" s="22">
        <v>126</v>
      </c>
      <c r="Q6646" s="22"/>
      <c r="R6646" s="23">
        <v>275</v>
      </c>
      <c r="S6646" s="130">
        <f>IFERROR(Table1[[#This Row],[Female Voters]]/Table1[[#This Row],[Female Population]],"0.0%")</f>
        <v>0.81818304930364782</v>
      </c>
      <c r="T6646" s="130">
        <f>IFERROR(Table1[[#This Row],[Male Voters]]/Table1[[#This Row],[Male Population]],"0.0%")</f>
        <v>0.72112777623630464</v>
      </c>
      <c r="U6646" s="130">
        <f>IFERROR(Table1[[#This Row],[Total Voters]]/Table1[[#This Row],[Total Population]],"0.0%")</f>
        <v>0.76706339571250148</v>
      </c>
      <c r="V6646" s="130">
        <f>IFERROR(Table1[[#This Row],[Female Ballots]]/Table1[[#This Row],[Female Population]],"0.0%")</f>
        <v>0.4670853423227721</v>
      </c>
      <c r="W6646" s="130">
        <f>IFERROR(Table1[[#This Row],[Male Ballots]]/Table1[[#This Row],[Male Population]],"0.0%")</f>
        <v>0.35493007736630622</v>
      </c>
      <c r="X6646" s="130">
        <f>IFERROR(Table1[[#This Row],[Total Ballots]]/Table1[[#This Row],[Total Population]],"0.0%")</f>
        <v>0.40801244452792634</v>
      </c>
      <c r="Y6646" s="24">
        <f>Table1[[#This Row],[Female Ballots]]/Table1[[#This Row],[Female Voters]]</f>
        <v>0.57088122605363989</v>
      </c>
      <c r="Z6646" s="24">
        <f>Table1[[#This Row],[Male Ballots]]/Table1[[#This Row],[Male Voters]]</f>
        <v>0.4921875</v>
      </c>
      <c r="AA6646" s="24">
        <f>Table1[[#This Row],[Total Ballots]]/Table1[[#This Row],[Total Voters]]</f>
        <v>0.53191489361702127</v>
      </c>
    </row>
    <row r="6647" spans="1:27" s="12" customFormat="1" x14ac:dyDescent="0.35">
      <c r="A6647" s="19" t="s">
        <v>36</v>
      </c>
      <c r="B6647" s="20">
        <v>2012</v>
      </c>
      <c r="C6647" s="17" t="s">
        <v>82</v>
      </c>
      <c r="D6647" s="20" t="s">
        <v>69</v>
      </c>
      <c r="E6647" s="37" t="s">
        <v>74</v>
      </c>
      <c r="F6647" s="34" t="s">
        <v>78</v>
      </c>
      <c r="G6647" s="21" t="s">
        <v>63</v>
      </c>
      <c r="H6647" s="22">
        <v>577.9991</v>
      </c>
      <c r="I6647" s="22">
        <v>569.9991</v>
      </c>
      <c r="J6647" s="22">
        <v>1147.9983999999999</v>
      </c>
      <c r="K6647" s="31">
        <v>386</v>
      </c>
      <c r="L6647" s="31">
        <v>363</v>
      </c>
      <c r="M6647" s="31"/>
      <c r="N6647" s="31">
        <v>749</v>
      </c>
      <c r="O6647" s="22">
        <v>240</v>
      </c>
      <c r="P6647" s="22">
        <v>210</v>
      </c>
      <c r="Q6647" s="22"/>
      <c r="R6647" s="23">
        <v>450</v>
      </c>
      <c r="S6647" s="130">
        <f>IFERROR(Table1[[#This Row],[Female Voters]]/Table1[[#This Row],[Female Population]],"0.0%")</f>
        <v>0.66782110906401071</v>
      </c>
      <c r="T6647" s="130">
        <f>IFERROR(Table1[[#This Row],[Male Voters]]/Table1[[#This Row],[Male Population]],"0.0%")</f>
        <v>0.63684311080491185</v>
      </c>
      <c r="U6647" s="130">
        <f>IFERROR(Table1[[#This Row],[Total Voters]]/Table1[[#This Row],[Total Population]],"0.0%")</f>
        <v>0.6524399337141934</v>
      </c>
      <c r="V6647" s="130">
        <f>IFERROR(Table1[[#This Row],[Female Ballots]]/Table1[[#This Row],[Female Population]],"0.0%")</f>
        <v>0.41522556003979938</v>
      </c>
      <c r="W6647" s="130">
        <f>IFERROR(Table1[[#This Row],[Male Ballots]]/Table1[[#This Row],[Male Population]],"0.0%")</f>
        <v>0.36842163434994896</v>
      </c>
      <c r="X6647" s="130">
        <f>IFERROR(Table1[[#This Row],[Total Ballots]]/Table1[[#This Row],[Total Population]],"0.0%")</f>
        <v>0.39198660904057009</v>
      </c>
      <c r="Y6647" s="24">
        <f>Table1[[#This Row],[Female Ballots]]/Table1[[#This Row],[Female Voters]]</f>
        <v>0.62176165803108807</v>
      </c>
      <c r="Z6647" s="24">
        <f>Table1[[#This Row],[Male Ballots]]/Table1[[#This Row],[Male Voters]]</f>
        <v>0.57851239669421484</v>
      </c>
      <c r="AA6647" s="24">
        <f>Table1[[#This Row],[Total Ballots]]/Table1[[#This Row],[Total Voters]]</f>
        <v>0.6008010680907877</v>
      </c>
    </row>
    <row r="6648" spans="1:27" s="12" customFormat="1" x14ac:dyDescent="0.35">
      <c r="A6648" s="19" t="s">
        <v>36</v>
      </c>
      <c r="B6648" s="20">
        <v>2012</v>
      </c>
      <c r="C6648" s="17" t="s">
        <v>82</v>
      </c>
      <c r="D6648" s="20" t="s">
        <v>69</v>
      </c>
      <c r="E6648" s="37" t="s">
        <v>74</v>
      </c>
      <c r="F6648" s="34" t="s">
        <v>78</v>
      </c>
      <c r="G6648" s="21" t="s">
        <v>64</v>
      </c>
      <c r="H6648" s="22">
        <v>723.99900000000002</v>
      </c>
      <c r="I6648" s="22">
        <v>674.99900000000002</v>
      </c>
      <c r="J6648" s="22">
        <v>1398.998</v>
      </c>
      <c r="K6648" s="31">
        <v>510</v>
      </c>
      <c r="L6648" s="31">
        <v>479</v>
      </c>
      <c r="M6648" s="31"/>
      <c r="N6648" s="31">
        <v>989</v>
      </c>
      <c r="O6648" s="22">
        <v>391</v>
      </c>
      <c r="P6648" s="22">
        <v>363</v>
      </c>
      <c r="Q6648" s="22"/>
      <c r="R6648" s="23">
        <v>754</v>
      </c>
      <c r="S6648" s="130">
        <f>IFERROR(Table1[[#This Row],[Female Voters]]/Table1[[#This Row],[Female Population]],"0.0%")</f>
        <v>0.70442086245975477</v>
      </c>
      <c r="T6648" s="130">
        <f>IFERROR(Table1[[#This Row],[Male Voters]]/Table1[[#This Row],[Male Population]],"0.0%")</f>
        <v>0.70963068093434212</v>
      </c>
      <c r="U6648" s="130">
        <f>IFERROR(Table1[[#This Row],[Total Voters]]/Table1[[#This Row],[Total Population]],"0.0%")</f>
        <v>0.70693453457403077</v>
      </c>
      <c r="V6648" s="130">
        <f>IFERROR(Table1[[#This Row],[Female Ballots]]/Table1[[#This Row],[Female Population]],"0.0%")</f>
        <v>0.54005599455247866</v>
      </c>
      <c r="W6648" s="130">
        <f>IFERROR(Table1[[#This Row],[Male Ballots]]/Table1[[#This Row],[Male Population]],"0.0%")</f>
        <v>0.53777857448677702</v>
      </c>
      <c r="X6648" s="130">
        <f>IFERROR(Table1[[#This Row],[Total Ballots]]/Table1[[#This Row],[Total Population]],"0.0%")</f>
        <v>0.5389571679158941</v>
      </c>
      <c r="Y6648" s="24">
        <f>Table1[[#This Row],[Female Ballots]]/Table1[[#This Row],[Female Voters]]</f>
        <v>0.76666666666666672</v>
      </c>
      <c r="Z6648" s="24">
        <f>Table1[[#This Row],[Male Ballots]]/Table1[[#This Row],[Male Voters]]</f>
        <v>0.75782881002087688</v>
      </c>
      <c r="AA6648" s="24">
        <f>Table1[[#This Row],[Total Ballots]]/Table1[[#This Row],[Total Voters]]</f>
        <v>0.76238624873609706</v>
      </c>
    </row>
    <row r="6649" spans="1:27" s="12" customFormat="1" x14ac:dyDescent="0.35">
      <c r="A6649" s="19" t="s">
        <v>36</v>
      </c>
      <c r="B6649" s="20">
        <v>2012</v>
      </c>
      <c r="C6649" s="17" t="s">
        <v>82</v>
      </c>
      <c r="D6649" s="20" t="s">
        <v>69</v>
      </c>
      <c r="E6649" s="37" t="s">
        <v>74</v>
      </c>
      <c r="F6649" s="34" t="s">
        <v>78</v>
      </c>
      <c r="G6649" s="21" t="s">
        <v>65</v>
      </c>
      <c r="H6649" s="22">
        <v>931.99869999999999</v>
      </c>
      <c r="I6649" s="22">
        <v>930.99860000000001</v>
      </c>
      <c r="J6649" s="22">
        <v>1862.9973</v>
      </c>
      <c r="K6649" s="31">
        <v>698</v>
      </c>
      <c r="L6649" s="31">
        <v>691</v>
      </c>
      <c r="M6649" s="31"/>
      <c r="N6649" s="31">
        <v>1389</v>
      </c>
      <c r="O6649" s="22">
        <v>577</v>
      </c>
      <c r="P6649" s="22">
        <v>556</v>
      </c>
      <c r="Q6649" s="22"/>
      <c r="R6649" s="23">
        <v>1133</v>
      </c>
      <c r="S6649" s="130">
        <f>IFERROR(Table1[[#This Row],[Female Voters]]/Table1[[#This Row],[Female Population]],"0.0%")</f>
        <v>0.74892808326878568</v>
      </c>
      <c r="T6649" s="130">
        <f>IFERROR(Table1[[#This Row],[Male Voters]]/Table1[[#This Row],[Male Population]],"0.0%")</f>
        <v>0.74221379065446502</v>
      </c>
      <c r="U6649" s="130">
        <f>IFERROR(Table1[[#This Row],[Total Voters]]/Table1[[#This Row],[Total Population]],"0.0%")</f>
        <v>0.7455727391553385</v>
      </c>
      <c r="V6649" s="130">
        <f>IFERROR(Table1[[#This Row],[Female Ballots]]/Table1[[#This Row],[Female Population]],"0.0%")</f>
        <v>0.61909957599726262</v>
      </c>
      <c r="W6649" s="130">
        <f>IFERROR(Table1[[#This Row],[Male Ballots]]/Table1[[#This Row],[Male Population]],"0.0%")</f>
        <v>0.59720820203166791</v>
      </c>
      <c r="X6649" s="130">
        <f>IFERROR(Table1[[#This Row],[Total Ballots]]/Table1[[#This Row],[Total Population]],"0.0%")</f>
        <v>0.60815976491216606</v>
      </c>
      <c r="Y6649" s="24">
        <f>Table1[[#This Row],[Female Ballots]]/Table1[[#This Row],[Female Voters]]</f>
        <v>0.82664756446991405</v>
      </c>
      <c r="Z6649" s="24">
        <f>Table1[[#This Row],[Male Ballots]]/Table1[[#This Row],[Male Voters]]</f>
        <v>0.80463096960926195</v>
      </c>
      <c r="AA6649" s="24">
        <f>Table1[[#This Row],[Total Ballots]]/Table1[[#This Row],[Total Voters]]</f>
        <v>0.81569474442044632</v>
      </c>
    </row>
    <row r="6650" spans="1:27" s="12" customFormat="1" x14ac:dyDescent="0.35">
      <c r="A6650" s="19" t="s">
        <v>36</v>
      </c>
      <c r="B6650" s="20">
        <v>2012</v>
      </c>
      <c r="C6650" s="17" t="s">
        <v>82</v>
      </c>
      <c r="D6650" s="20" t="s">
        <v>69</v>
      </c>
      <c r="E6650" s="37" t="s">
        <v>74</v>
      </c>
      <c r="F6650" s="34" t="s">
        <v>78</v>
      </c>
      <c r="G6650" s="21" t="s">
        <v>66</v>
      </c>
      <c r="H6650" s="22">
        <v>907.99869999999999</v>
      </c>
      <c r="I6650" s="22">
        <v>982.99869999999987</v>
      </c>
      <c r="J6650" s="22">
        <v>1890.9978000000001</v>
      </c>
      <c r="K6650" s="31">
        <v>853</v>
      </c>
      <c r="L6650" s="31">
        <v>845</v>
      </c>
      <c r="M6650" s="31"/>
      <c r="N6650" s="31">
        <v>1698</v>
      </c>
      <c r="O6650" s="22">
        <v>768</v>
      </c>
      <c r="P6650" s="22">
        <v>738</v>
      </c>
      <c r="Q6650" s="22"/>
      <c r="R6650" s="23">
        <v>1506</v>
      </c>
      <c r="S6650" s="130">
        <f>IFERROR(Table1[[#This Row],[Female Voters]]/Table1[[#This Row],[Female Population]],"0.0%")</f>
        <v>0.93942865777230744</v>
      </c>
      <c r="T6650" s="130">
        <f>IFERROR(Table1[[#This Row],[Male Voters]]/Table1[[#This Row],[Male Population]],"0.0%")</f>
        <v>0.8596145651057322</v>
      </c>
      <c r="U6650" s="130">
        <f>IFERROR(Table1[[#This Row],[Total Voters]]/Table1[[#This Row],[Total Population]],"0.0%")</f>
        <v>0.8979386438207384</v>
      </c>
      <c r="V6650" s="130">
        <f>IFERROR(Table1[[#This Row],[Female Ballots]]/Table1[[#This Row],[Female Population]],"0.0%")</f>
        <v>0.84581618894388289</v>
      </c>
      <c r="W6650" s="130">
        <f>IFERROR(Table1[[#This Row],[Male Ballots]]/Table1[[#This Row],[Male Population]],"0.0%")</f>
        <v>0.75076396337045015</v>
      </c>
      <c r="X6650" s="130">
        <f>IFERROR(Table1[[#This Row],[Total Ballots]]/Table1[[#This Row],[Total Population]],"0.0%")</f>
        <v>0.79640494557952413</v>
      </c>
      <c r="Y6650" s="24">
        <f>Table1[[#This Row],[Female Ballots]]/Table1[[#This Row],[Female Voters]]</f>
        <v>0.90035169988276675</v>
      </c>
      <c r="Z6650" s="24">
        <f>Table1[[#This Row],[Male Ballots]]/Table1[[#This Row],[Male Voters]]</f>
        <v>0.87337278106508875</v>
      </c>
      <c r="AA6650" s="24">
        <f>Table1[[#This Row],[Total Ballots]]/Table1[[#This Row],[Total Voters]]</f>
        <v>0.88692579505300351</v>
      </c>
    </row>
    <row r="6651" spans="1:27" s="12" customFormat="1" x14ac:dyDescent="0.35">
      <c r="A6651" s="19" t="s">
        <v>36</v>
      </c>
      <c r="B6651" s="20">
        <v>2012</v>
      </c>
      <c r="C6651" s="17" t="s">
        <v>82</v>
      </c>
      <c r="D6651" s="20" t="s">
        <v>69</v>
      </c>
      <c r="E6651" s="37" t="s">
        <v>74</v>
      </c>
      <c r="F6651" s="34" t="s">
        <v>78</v>
      </c>
      <c r="G6651" s="21" t="s">
        <v>67</v>
      </c>
      <c r="H6651" s="22">
        <v>881.99873000000002</v>
      </c>
      <c r="I6651" s="22">
        <v>888.99878000000001</v>
      </c>
      <c r="J6651" s="22">
        <v>1770.9974999999999</v>
      </c>
      <c r="K6651" s="31">
        <v>778</v>
      </c>
      <c r="L6651" s="31">
        <v>824</v>
      </c>
      <c r="M6651" s="31"/>
      <c r="N6651" s="31">
        <v>1602</v>
      </c>
      <c r="O6651" s="22">
        <v>706</v>
      </c>
      <c r="P6651" s="22">
        <v>756</v>
      </c>
      <c r="Q6651" s="22"/>
      <c r="R6651" s="23">
        <v>1462</v>
      </c>
      <c r="S6651" s="130">
        <f>IFERROR(Table1[[#This Row],[Female Voters]]/Table1[[#This Row],[Female Population]],"0.0%")</f>
        <v>0.88208743792635613</v>
      </c>
      <c r="T6651" s="130">
        <f>IFERROR(Table1[[#This Row],[Male Voters]]/Table1[[#This Row],[Male Population]],"0.0%")</f>
        <v>0.926885411473793</v>
      </c>
      <c r="U6651" s="130">
        <f>IFERROR(Table1[[#This Row],[Total Voters]]/Table1[[#This Row],[Total Population]],"0.0%")</f>
        <v>0.90457496410920968</v>
      </c>
      <c r="V6651" s="130">
        <f>IFERROR(Table1[[#This Row],[Female Ballots]]/Table1[[#This Row],[Female Population]],"0.0%")</f>
        <v>0.8004546673213464</v>
      </c>
      <c r="W6651" s="130">
        <f>IFERROR(Table1[[#This Row],[Male Ballots]]/Table1[[#This Row],[Male Population]],"0.0%")</f>
        <v>0.85039486780847995</v>
      </c>
      <c r="X6651" s="130">
        <f>IFERROR(Table1[[#This Row],[Total Ballots]]/Table1[[#This Row],[Total Population]],"0.0%")</f>
        <v>0.82552346911839236</v>
      </c>
      <c r="Y6651" s="24">
        <f>Table1[[#This Row],[Female Ballots]]/Table1[[#This Row],[Female Voters]]</f>
        <v>0.90745501285347041</v>
      </c>
      <c r="Z6651" s="24">
        <f>Table1[[#This Row],[Male Ballots]]/Table1[[#This Row],[Male Voters]]</f>
        <v>0.91747572815533984</v>
      </c>
      <c r="AA6651" s="24">
        <f>Table1[[#This Row],[Total Ballots]]/Table1[[#This Row],[Total Voters]]</f>
        <v>0.91260923845193509</v>
      </c>
    </row>
    <row r="6652" spans="1:27" s="12" customFormat="1" x14ac:dyDescent="0.35">
      <c r="A6652" s="8" t="s">
        <v>52</v>
      </c>
      <c r="B6652" s="17">
        <v>2012</v>
      </c>
      <c r="C6652" s="17" t="s">
        <v>82</v>
      </c>
      <c r="D6652" s="17" t="s">
        <v>69</v>
      </c>
      <c r="E6652" s="35" t="s">
        <v>75</v>
      </c>
      <c r="F6652" s="34" t="s">
        <v>78</v>
      </c>
      <c r="G6652" s="9" t="s">
        <v>79</v>
      </c>
      <c r="H6652" s="10">
        <v>277553.00699999998</v>
      </c>
      <c r="I6652" s="10">
        <v>273758.00400000002</v>
      </c>
      <c r="J6652" s="10">
        <v>551311.00300000003</v>
      </c>
      <c r="K6652" s="10">
        <v>217247</v>
      </c>
      <c r="L6652" s="10">
        <v>198681</v>
      </c>
      <c r="M6652" s="10">
        <v>377</v>
      </c>
      <c r="N6652" s="10">
        <v>416305</v>
      </c>
      <c r="O6652" s="10">
        <v>175638</v>
      </c>
      <c r="P6652" s="10">
        <v>156513</v>
      </c>
      <c r="Q6652" s="10">
        <v>283</v>
      </c>
      <c r="R6652" s="11">
        <v>332434</v>
      </c>
      <c r="S6652" s="130">
        <f>IFERROR(Table1[[#This Row],[Female Voters]]/Table1[[#This Row],[Female Population]],"0.0%")</f>
        <v>0.78272255937043411</v>
      </c>
      <c r="T6652" s="130">
        <f>IFERROR(Table1[[#This Row],[Male Voters]]/Table1[[#This Row],[Male Population]],"0.0%")</f>
        <v>0.7257541226082288</v>
      </c>
      <c r="U6652" s="130">
        <f>IFERROR(Table1[[#This Row],[Total Voters]]/Table1[[#This Row],[Total Population]],"0.0%")</f>
        <v>0.75511825037890634</v>
      </c>
      <c r="V6652" s="130">
        <f>IFERROR(Table1[[#This Row],[Female Ballots]]/Table1[[#This Row],[Female Population]],"0.0%")</f>
        <v>0.63280885297704592</v>
      </c>
      <c r="W6652" s="130">
        <f>IFERROR(Table1[[#This Row],[Male Ballots]]/Table1[[#This Row],[Male Population]],"0.0%")</f>
        <v>0.5717202701404851</v>
      </c>
      <c r="X6652" s="130">
        <f>IFERROR(Table1[[#This Row],[Total Ballots]]/Table1[[#This Row],[Total Population]],"0.0%")</f>
        <v>0.60298814678291479</v>
      </c>
      <c r="Y6652" s="24">
        <f>Table1[[#This Row],[Female Ballots]]/Table1[[#This Row],[Female Voters]]</f>
        <v>0.80847146335737663</v>
      </c>
      <c r="Z6652" s="24">
        <f>Table1[[#This Row],[Male Ballots]]/Table1[[#This Row],[Male Voters]]</f>
        <v>0.78776027904027057</v>
      </c>
      <c r="AA6652" s="24">
        <f>Table1[[#This Row],[Total Ballots]]/Table1[[#This Row],[Total Voters]]</f>
        <v>0.79853472814402904</v>
      </c>
    </row>
    <row r="6653" spans="1:27" s="12" customFormat="1" x14ac:dyDescent="0.35">
      <c r="A6653" s="19" t="s">
        <v>52</v>
      </c>
      <c r="B6653" s="20">
        <v>2012</v>
      </c>
      <c r="C6653" s="17" t="s">
        <v>82</v>
      </c>
      <c r="D6653" s="20" t="s">
        <v>69</v>
      </c>
      <c r="E6653" s="37" t="s">
        <v>75</v>
      </c>
      <c r="F6653" s="34" t="s">
        <v>78</v>
      </c>
      <c r="G6653" s="21" t="s">
        <v>62</v>
      </c>
      <c r="H6653" s="22">
        <v>29783</v>
      </c>
      <c r="I6653" s="22">
        <v>32815</v>
      </c>
      <c r="J6653" s="22">
        <v>62598</v>
      </c>
      <c r="K6653" s="31">
        <v>21977</v>
      </c>
      <c r="L6653" s="31">
        <v>20683</v>
      </c>
      <c r="M6653" s="31">
        <v>82</v>
      </c>
      <c r="N6653" s="31">
        <v>42742</v>
      </c>
      <c r="O6653" s="22">
        <v>14283</v>
      </c>
      <c r="P6653" s="22">
        <v>12340</v>
      </c>
      <c r="Q6653" s="22">
        <v>55</v>
      </c>
      <c r="R6653" s="23">
        <v>26678</v>
      </c>
      <c r="S6653" s="130">
        <f>IFERROR(Table1[[#This Row],[Female Voters]]/Table1[[#This Row],[Female Population]],"0.0%")</f>
        <v>0.7379041735218077</v>
      </c>
      <c r="T6653" s="130">
        <f>IFERROR(Table1[[#This Row],[Male Voters]]/Table1[[#This Row],[Male Population]],"0.0%")</f>
        <v>0.63029102544568028</v>
      </c>
      <c r="U6653" s="130">
        <f>IFERROR(Table1[[#This Row],[Total Voters]]/Table1[[#This Row],[Total Population]],"0.0%")</f>
        <v>0.68280136745582931</v>
      </c>
      <c r="V6653" s="130">
        <f>IFERROR(Table1[[#This Row],[Female Ballots]]/Table1[[#This Row],[Female Population]],"0.0%")</f>
        <v>0.47956888157673838</v>
      </c>
      <c r="W6653" s="130">
        <f>IFERROR(Table1[[#This Row],[Male Ballots]]/Table1[[#This Row],[Male Population]],"0.0%")</f>
        <v>0.37604753923510592</v>
      </c>
      <c r="X6653" s="130">
        <f>IFERROR(Table1[[#This Row],[Total Ballots]]/Table1[[#This Row],[Total Population]],"0.0%")</f>
        <v>0.42617975015176202</v>
      </c>
      <c r="Y6653" s="24">
        <f>Table1[[#This Row],[Female Ballots]]/Table1[[#This Row],[Female Voters]]</f>
        <v>0.64990672066251076</v>
      </c>
      <c r="Z6653" s="24">
        <f>Table1[[#This Row],[Male Ballots]]/Table1[[#This Row],[Male Voters]]</f>
        <v>0.59662524778803849</v>
      </c>
      <c r="AA6653" s="24">
        <f>Table1[[#This Row],[Total Ballots]]/Table1[[#This Row],[Total Voters]]</f>
        <v>0.6241635861681718</v>
      </c>
    </row>
    <row r="6654" spans="1:27" s="12" customFormat="1" x14ac:dyDescent="0.35">
      <c r="A6654" s="19" t="s">
        <v>52</v>
      </c>
      <c r="B6654" s="20">
        <v>2012</v>
      </c>
      <c r="C6654" s="17" t="s">
        <v>82</v>
      </c>
      <c r="D6654" s="20" t="s">
        <v>69</v>
      </c>
      <c r="E6654" s="37" t="s">
        <v>75</v>
      </c>
      <c r="F6654" s="34" t="s">
        <v>78</v>
      </c>
      <c r="G6654" s="21" t="s">
        <v>63</v>
      </c>
      <c r="H6654" s="22">
        <v>49658</v>
      </c>
      <c r="I6654" s="22">
        <v>51814</v>
      </c>
      <c r="J6654" s="22">
        <v>101472</v>
      </c>
      <c r="K6654" s="31">
        <v>34903</v>
      </c>
      <c r="L6654" s="31">
        <v>31905</v>
      </c>
      <c r="M6654" s="31">
        <v>89</v>
      </c>
      <c r="N6654" s="31">
        <v>66897</v>
      </c>
      <c r="O6654" s="22">
        <v>24327</v>
      </c>
      <c r="P6654" s="22">
        <v>21004</v>
      </c>
      <c r="Q6654" s="22">
        <v>69</v>
      </c>
      <c r="R6654" s="23">
        <v>45400</v>
      </c>
      <c r="S6654" s="130">
        <f>IFERROR(Table1[[#This Row],[Female Voters]]/Table1[[#This Row],[Female Population]],"0.0%")</f>
        <v>0.70286761448306412</v>
      </c>
      <c r="T6654" s="130">
        <f>IFERROR(Table1[[#This Row],[Male Voters]]/Table1[[#This Row],[Male Population]],"0.0%")</f>
        <v>0.61576021924576374</v>
      </c>
      <c r="U6654" s="130">
        <f>IFERROR(Table1[[#This Row],[Total Voters]]/Table1[[#This Row],[Total Population]],"0.0%")</f>
        <v>0.659265610217597</v>
      </c>
      <c r="V6654" s="130">
        <f>IFERROR(Table1[[#This Row],[Female Ballots]]/Table1[[#This Row],[Female Population]],"0.0%")</f>
        <v>0.4898908534375126</v>
      </c>
      <c r="W6654" s="130">
        <f>IFERROR(Table1[[#This Row],[Male Ballots]]/Table1[[#This Row],[Male Population]],"0.0%")</f>
        <v>0.40537306519473504</v>
      </c>
      <c r="X6654" s="130">
        <f>IFERROR(Table1[[#This Row],[Total Ballots]]/Table1[[#This Row],[Total Population]],"0.0%")</f>
        <v>0.44741406496373382</v>
      </c>
      <c r="Y6654" s="24">
        <f>Table1[[#This Row],[Female Ballots]]/Table1[[#This Row],[Female Voters]]</f>
        <v>0.6969887975245681</v>
      </c>
      <c r="Z6654" s="24">
        <f>Table1[[#This Row],[Male Ballots]]/Table1[[#This Row],[Male Voters]]</f>
        <v>0.65832941545212353</v>
      </c>
      <c r="AA6654" s="24">
        <f>Table1[[#This Row],[Total Ballots]]/Table1[[#This Row],[Total Voters]]</f>
        <v>0.67865524612463934</v>
      </c>
    </row>
    <row r="6655" spans="1:27" s="12" customFormat="1" x14ac:dyDescent="0.35">
      <c r="A6655" s="19" t="s">
        <v>52</v>
      </c>
      <c r="B6655" s="20">
        <v>2012</v>
      </c>
      <c r="C6655" s="17" t="s">
        <v>82</v>
      </c>
      <c r="D6655" s="20" t="s">
        <v>69</v>
      </c>
      <c r="E6655" s="37" t="s">
        <v>75</v>
      </c>
      <c r="F6655" s="34" t="s">
        <v>78</v>
      </c>
      <c r="G6655" s="21" t="s">
        <v>64</v>
      </c>
      <c r="H6655" s="22">
        <v>52240</v>
      </c>
      <c r="I6655" s="22">
        <v>54116</v>
      </c>
      <c r="J6655" s="22">
        <v>106356</v>
      </c>
      <c r="K6655" s="31">
        <v>36806</v>
      </c>
      <c r="L6655" s="31">
        <v>34201</v>
      </c>
      <c r="M6655" s="31">
        <v>52</v>
      </c>
      <c r="N6655" s="31">
        <v>71059</v>
      </c>
      <c r="O6655" s="22">
        <v>28706</v>
      </c>
      <c r="P6655" s="22">
        <v>25949</v>
      </c>
      <c r="Q6655" s="22">
        <v>38</v>
      </c>
      <c r="R6655" s="23">
        <v>54693</v>
      </c>
      <c r="S6655" s="130">
        <f>IFERROR(Table1[[#This Row],[Female Voters]]/Table1[[#This Row],[Female Population]],"0.0%")</f>
        <v>0.70455589586523737</v>
      </c>
      <c r="T6655" s="130">
        <f>IFERROR(Table1[[#This Row],[Male Voters]]/Table1[[#This Row],[Male Population]],"0.0%")</f>
        <v>0.63199423460714022</v>
      </c>
      <c r="U6655" s="130">
        <f>IFERROR(Table1[[#This Row],[Total Voters]]/Table1[[#This Row],[Total Population]],"0.0%")</f>
        <v>0.66812403625559447</v>
      </c>
      <c r="V6655" s="130">
        <f>IFERROR(Table1[[#This Row],[Female Ballots]]/Table1[[#This Row],[Female Population]],"0.0%")</f>
        <v>0.54950229709035225</v>
      </c>
      <c r="W6655" s="130">
        <f>IFERROR(Table1[[#This Row],[Male Ballots]]/Table1[[#This Row],[Male Population]],"0.0%")</f>
        <v>0.47950698499519551</v>
      </c>
      <c r="X6655" s="130">
        <f>IFERROR(Table1[[#This Row],[Total Ballots]]/Table1[[#This Row],[Total Population]],"0.0%")</f>
        <v>0.51424461243371322</v>
      </c>
      <c r="Y6655" s="24">
        <f>Table1[[#This Row],[Female Ballots]]/Table1[[#This Row],[Female Voters]]</f>
        <v>0.77992718578492637</v>
      </c>
      <c r="Z6655" s="24">
        <f>Table1[[#This Row],[Male Ballots]]/Table1[[#This Row],[Male Voters]]</f>
        <v>0.75872050524838452</v>
      </c>
      <c r="AA6655" s="24">
        <f>Table1[[#This Row],[Total Ballots]]/Table1[[#This Row],[Total Voters]]</f>
        <v>0.76968434681039699</v>
      </c>
    </row>
    <row r="6656" spans="1:27" s="12" customFormat="1" x14ac:dyDescent="0.35">
      <c r="A6656" s="19" t="s">
        <v>52</v>
      </c>
      <c r="B6656" s="20">
        <v>2012</v>
      </c>
      <c r="C6656" s="17" t="s">
        <v>82</v>
      </c>
      <c r="D6656" s="20" t="s">
        <v>69</v>
      </c>
      <c r="E6656" s="37" t="s">
        <v>75</v>
      </c>
      <c r="F6656" s="34" t="s">
        <v>78</v>
      </c>
      <c r="G6656" s="21" t="s">
        <v>65</v>
      </c>
      <c r="H6656" s="22">
        <v>55281</v>
      </c>
      <c r="I6656" s="22">
        <v>56013</v>
      </c>
      <c r="J6656" s="22">
        <v>111294</v>
      </c>
      <c r="K6656" s="31">
        <v>44683</v>
      </c>
      <c r="L6656" s="31">
        <v>42670</v>
      </c>
      <c r="M6656" s="31">
        <v>60</v>
      </c>
      <c r="N6656" s="31">
        <v>87413</v>
      </c>
      <c r="O6656" s="22">
        <v>37391</v>
      </c>
      <c r="P6656" s="22">
        <v>34932</v>
      </c>
      <c r="Q6656" s="22">
        <v>46</v>
      </c>
      <c r="R6656" s="23">
        <v>72369</v>
      </c>
      <c r="S6656" s="130">
        <f>IFERROR(Table1[[#This Row],[Female Voters]]/Table1[[#This Row],[Female Population]],"0.0%")</f>
        <v>0.80828856207376854</v>
      </c>
      <c r="T6656" s="130">
        <f>IFERROR(Table1[[#This Row],[Male Voters]]/Table1[[#This Row],[Male Population]],"0.0%")</f>
        <v>0.76178744220091765</v>
      </c>
      <c r="U6656" s="130">
        <f>IFERROR(Table1[[#This Row],[Total Voters]]/Table1[[#This Row],[Total Population]],"0.0%")</f>
        <v>0.78542419178032963</v>
      </c>
      <c r="V6656" s="130">
        <f>IFERROR(Table1[[#This Row],[Female Ballots]]/Table1[[#This Row],[Female Population]],"0.0%")</f>
        <v>0.67638067328738627</v>
      </c>
      <c r="W6656" s="130">
        <f>IFERROR(Table1[[#This Row],[Male Ballots]]/Table1[[#This Row],[Male Population]],"0.0%")</f>
        <v>0.62364094049595631</v>
      </c>
      <c r="X6656" s="130">
        <f>IFERROR(Table1[[#This Row],[Total Ballots]]/Table1[[#This Row],[Total Population]],"0.0%")</f>
        <v>0.65025068736859126</v>
      </c>
      <c r="Y6656" s="24">
        <f>Table1[[#This Row],[Female Ballots]]/Table1[[#This Row],[Female Voters]]</f>
        <v>0.8368059440950697</v>
      </c>
      <c r="Z6656" s="24">
        <f>Table1[[#This Row],[Male Ballots]]/Table1[[#This Row],[Male Voters]]</f>
        <v>0.81865479259432861</v>
      </c>
      <c r="AA6656" s="24">
        <f>Table1[[#This Row],[Total Ballots]]/Table1[[#This Row],[Total Voters]]</f>
        <v>0.82789745232402501</v>
      </c>
    </row>
    <row r="6657" spans="1:27" s="12" customFormat="1" x14ac:dyDescent="0.35">
      <c r="A6657" s="19" t="s">
        <v>52</v>
      </c>
      <c r="B6657" s="20">
        <v>2012</v>
      </c>
      <c r="C6657" s="17" t="s">
        <v>82</v>
      </c>
      <c r="D6657" s="20" t="s">
        <v>69</v>
      </c>
      <c r="E6657" s="37" t="s">
        <v>75</v>
      </c>
      <c r="F6657" s="34" t="s">
        <v>78</v>
      </c>
      <c r="G6657" s="21" t="s">
        <v>66</v>
      </c>
      <c r="H6657" s="22">
        <v>44859</v>
      </c>
      <c r="I6657" s="22">
        <v>43305</v>
      </c>
      <c r="J6657" s="22">
        <v>88164</v>
      </c>
      <c r="K6657" s="31">
        <v>40040</v>
      </c>
      <c r="L6657" s="31">
        <v>37401</v>
      </c>
      <c r="M6657" s="31">
        <v>39</v>
      </c>
      <c r="N6657" s="31">
        <v>77480</v>
      </c>
      <c r="O6657" s="22">
        <v>36005</v>
      </c>
      <c r="P6657" s="22">
        <v>33167</v>
      </c>
      <c r="Q6657" s="22">
        <v>32</v>
      </c>
      <c r="R6657" s="23">
        <v>69204</v>
      </c>
      <c r="S6657" s="130">
        <f>IFERROR(Table1[[#This Row],[Female Voters]]/Table1[[#This Row],[Female Population]],"0.0%")</f>
        <v>0.89257451124634968</v>
      </c>
      <c r="T6657" s="130">
        <f>IFERROR(Table1[[#This Row],[Male Voters]]/Table1[[#This Row],[Male Population]],"0.0%")</f>
        <v>0.86366470384482164</v>
      </c>
      <c r="U6657" s="130">
        <f>IFERROR(Table1[[#This Row],[Total Voters]]/Table1[[#This Row],[Total Population]],"0.0%")</f>
        <v>0.87881675060115239</v>
      </c>
      <c r="V6657" s="130">
        <f>IFERROR(Table1[[#This Row],[Female Ballots]]/Table1[[#This Row],[Female Population]],"0.0%")</f>
        <v>0.8026260059296908</v>
      </c>
      <c r="W6657" s="130">
        <f>IFERROR(Table1[[#This Row],[Male Ballots]]/Table1[[#This Row],[Male Population]],"0.0%")</f>
        <v>0.76589308393949895</v>
      </c>
      <c r="X6657" s="130">
        <f>IFERROR(Table1[[#This Row],[Total Ballots]]/Table1[[#This Row],[Total Population]],"0.0%")</f>
        <v>0.78494623655913975</v>
      </c>
      <c r="Y6657" s="24">
        <f>Table1[[#This Row],[Female Ballots]]/Table1[[#This Row],[Female Voters]]</f>
        <v>0.89922577422577421</v>
      </c>
      <c r="Z6657" s="24">
        <f>Table1[[#This Row],[Male Ballots]]/Table1[[#This Row],[Male Voters]]</f>
        <v>0.88679447073607653</v>
      </c>
      <c r="AA6657" s="24">
        <f>Table1[[#This Row],[Total Ballots]]/Table1[[#This Row],[Total Voters]]</f>
        <v>0.89318533815178114</v>
      </c>
    </row>
    <row r="6658" spans="1:27" s="12" customFormat="1" x14ac:dyDescent="0.35">
      <c r="A6658" s="19" t="s">
        <v>52</v>
      </c>
      <c r="B6658" s="20">
        <v>2012</v>
      </c>
      <c r="C6658" s="17" t="s">
        <v>82</v>
      </c>
      <c r="D6658" s="20" t="s">
        <v>69</v>
      </c>
      <c r="E6658" s="37" t="s">
        <v>75</v>
      </c>
      <c r="F6658" s="34" t="s">
        <v>78</v>
      </c>
      <c r="G6658" s="21" t="s">
        <v>67</v>
      </c>
      <c r="H6658" s="22">
        <v>45732.006999999998</v>
      </c>
      <c r="I6658" s="22">
        <v>35695.004000000001</v>
      </c>
      <c r="J6658" s="22">
        <v>81427.002999999997</v>
      </c>
      <c r="K6658" s="31">
        <v>38838</v>
      </c>
      <c r="L6658" s="31">
        <v>31821</v>
      </c>
      <c r="M6658" s="31">
        <v>55</v>
      </c>
      <c r="N6658" s="31">
        <v>70714</v>
      </c>
      <c r="O6658" s="22">
        <v>34926</v>
      </c>
      <c r="P6658" s="22">
        <v>29121</v>
      </c>
      <c r="Q6658" s="22">
        <v>43</v>
      </c>
      <c r="R6658" s="23">
        <v>64090</v>
      </c>
      <c r="S6658" s="130">
        <f>IFERROR(Table1[[#This Row],[Female Voters]]/Table1[[#This Row],[Female Population]],"0.0%")</f>
        <v>0.84925203479479927</v>
      </c>
      <c r="T6658" s="130">
        <f>IFERROR(Table1[[#This Row],[Male Voters]]/Table1[[#This Row],[Male Population]],"0.0%")</f>
        <v>0.89146929357396909</v>
      </c>
      <c r="U6658" s="130">
        <f>IFERROR(Table1[[#This Row],[Total Voters]]/Table1[[#This Row],[Total Population]],"0.0%")</f>
        <v>0.8684342711225661</v>
      </c>
      <c r="V6658" s="130">
        <f>IFERROR(Table1[[#This Row],[Female Ballots]]/Table1[[#This Row],[Female Population]],"0.0%")</f>
        <v>0.7637101953561759</v>
      </c>
      <c r="W6658" s="130">
        <f>IFERROR(Table1[[#This Row],[Male Ballots]]/Table1[[#This Row],[Male Population]],"0.0%")</f>
        <v>0.81582845599344933</v>
      </c>
      <c r="X6658" s="130">
        <f>IFERROR(Table1[[#This Row],[Total Ballots]]/Table1[[#This Row],[Total Population]],"0.0%")</f>
        <v>0.78708533580684537</v>
      </c>
      <c r="Y6658" s="24">
        <f>Table1[[#This Row],[Female Ballots]]/Table1[[#This Row],[Female Voters]]</f>
        <v>0.89927390699830068</v>
      </c>
      <c r="Z6658" s="24">
        <f>Table1[[#This Row],[Male Ballots]]/Table1[[#This Row],[Male Voters]]</f>
        <v>0.91515037239558783</v>
      </c>
      <c r="AA6658" s="24">
        <f>Table1[[#This Row],[Total Ballots]]/Table1[[#This Row],[Total Voters]]</f>
        <v>0.90632689425007773</v>
      </c>
    </row>
    <row r="6659" spans="1:27" s="12" customFormat="1" x14ac:dyDescent="0.35">
      <c r="A6659" s="8" t="s">
        <v>40</v>
      </c>
      <c r="B6659" s="17">
        <v>2012</v>
      </c>
      <c r="C6659" s="17" t="s">
        <v>82</v>
      </c>
      <c r="D6659" s="17"/>
      <c r="E6659" s="35" t="s">
        <v>73</v>
      </c>
      <c r="F6659" s="34" t="s">
        <v>78</v>
      </c>
      <c r="G6659" s="9" t="s">
        <v>79</v>
      </c>
      <c r="H6659" s="10">
        <v>188475.96</v>
      </c>
      <c r="I6659" s="10">
        <v>180123.95500000002</v>
      </c>
      <c r="J6659" s="10">
        <v>368599.91399999999</v>
      </c>
      <c r="K6659" s="10">
        <v>149797</v>
      </c>
      <c r="L6659" s="10">
        <v>132554</v>
      </c>
      <c r="M6659" s="10">
        <v>161</v>
      </c>
      <c r="N6659" s="10">
        <v>282512</v>
      </c>
      <c r="O6659" s="10">
        <v>121689</v>
      </c>
      <c r="P6659" s="10">
        <v>105441</v>
      </c>
      <c r="Q6659" s="10">
        <v>102</v>
      </c>
      <c r="R6659" s="11">
        <v>227232</v>
      </c>
      <c r="S6659" s="130">
        <f>IFERROR(Table1[[#This Row],[Female Voters]]/Table1[[#This Row],[Female Population]],"0.0%")</f>
        <v>0.79478040594673194</v>
      </c>
      <c r="T6659" s="130">
        <f>IFERROR(Table1[[#This Row],[Male Voters]]/Table1[[#This Row],[Male Population]],"0.0%")</f>
        <v>0.73590433876493544</v>
      </c>
      <c r="U6659" s="130">
        <f>IFERROR(Table1[[#This Row],[Total Voters]]/Table1[[#This Row],[Total Population]],"0.0%")</f>
        <v>0.76644619076064135</v>
      </c>
      <c r="V6659" s="130">
        <f>IFERROR(Table1[[#This Row],[Female Ballots]]/Table1[[#This Row],[Female Population]],"0.0%")</f>
        <v>0.64564732817914816</v>
      </c>
      <c r="W6659" s="130">
        <f>IFERROR(Table1[[#This Row],[Male Ballots]]/Table1[[#This Row],[Male Population]],"0.0%")</f>
        <v>0.585380217750604</v>
      </c>
      <c r="X6659" s="130">
        <f>IFERROR(Table1[[#This Row],[Total Ballots]]/Table1[[#This Row],[Total Population]],"0.0%")</f>
        <v>0.61647328544954572</v>
      </c>
      <c r="Y6659" s="24">
        <f>Table1[[#This Row],[Female Ballots]]/Table1[[#This Row],[Female Voters]]</f>
        <v>0.81235939304525462</v>
      </c>
      <c r="Z6659" s="24">
        <f>Table1[[#This Row],[Male Ballots]]/Table1[[#This Row],[Male Voters]]</f>
        <v>0.79545694584848436</v>
      </c>
      <c r="AA6659" s="24">
        <f>Table1[[#This Row],[Total Ballots]]/Table1[[#This Row],[Total Voters]]</f>
        <v>0.8043268958486719</v>
      </c>
    </row>
    <row r="6660" spans="1:27" s="12" customFormat="1" x14ac:dyDescent="0.35">
      <c r="A6660" s="19" t="s">
        <v>40</v>
      </c>
      <c r="B6660" s="20">
        <v>2012</v>
      </c>
      <c r="C6660" s="17" t="s">
        <v>82</v>
      </c>
      <c r="D6660" s="20"/>
      <c r="E6660" s="37" t="s">
        <v>73</v>
      </c>
      <c r="F6660" s="34" t="s">
        <v>78</v>
      </c>
      <c r="G6660" s="21" t="s">
        <v>62</v>
      </c>
      <c r="H6660" s="22">
        <v>26642.884999999998</v>
      </c>
      <c r="I6660" s="22">
        <v>26506.899000000001</v>
      </c>
      <c r="J6660" s="22">
        <v>53149.794999999998</v>
      </c>
      <c r="K6660" s="31">
        <v>15771</v>
      </c>
      <c r="L6660" s="31">
        <v>14749</v>
      </c>
      <c r="M6660" s="31">
        <v>73</v>
      </c>
      <c r="N6660" s="31">
        <v>30593</v>
      </c>
      <c r="O6660" s="22">
        <v>9787</v>
      </c>
      <c r="P6660" s="22">
        <v>8409</v>
      </c>
      <c r="Q6660" s="22">
        <v>36</v>
      </c>
      <c r="R6660" s="23">
        <v>18232</v>
      </c>
      <c r="S6660" s="130">
        <f>IFERROR(Table1[[#This Row],[Female Voters]]/Table1[[#This Row],[Female Population]],"0.0%")</f>
        <v>0.5919403998478393</v>
      </c>
      <c r="T6660" s="130">
        <f>IFERROR(Table1[[#This Row],[Male Voters]]/Table1[[#This Row],[Male Population]],"0.0%")</f>
        <v>0.55642117925601176</v>
      </c>
      <c r="U6660" s="130">
        <f>IFERROR(Table1[[#This Row],[Total Voters]]/Table1[[#This Row],[Total Population]],"0.0%")</f>
        <v>0.57559958603791417</v>
      </c>
      <c r="V6660" s="130">
        <f>IFERROR(Table1[[#This Row],[Female Ballots]]/Table1[[#This Row],[Female Population]],"0.0%")</f>
        <v>0.36734009849158605</v>
      </c>
      <c r="W6660" s="130">
        <f>IFERROR(Table1[[#This Row],[Male Ballots]]/Table1[[#This Row],[Male Population]],"0.0%")</f>
        <v>0.31723816505280378</v>
      </c>
      <c r="X6660" s="130">
        <f>IFERROR(Table1[[#This Row],[Total Ballots]]/Table1[[#This Row],[Total Population]],"0.0%")</f>
        <v>0.34303048581843071</v>
      </c>
      <c r="Y6660" s="24">
        <f>Table1[[#This Row],[Female Ballots]]/Table1[[#This Row],[Female Voters]]</f>
        <v>0.62056939953078438</v>
      </c>
      <c r="Z6660" s="24">
        <f>Table1[[#This Row],[Male Ballots]]/Table1[[#This Row],[Male Voters]]</f>
        <v>0.57014034849820328</v>
      </c>
      <c r="AA6660" s="24">
        <f>Table1[[#This Row],[Total Ballots]]/Table1[[#This Row],[Total Voters]]</f>
        <v>0.59595332265550938</v>
      </c>
    </row>
    <row r="6661" spans="1:27" s="12" customFormat="1" x14ac:dyDescent="0.35">
      <c r="A6661" s="19" t="s">
        <v>40</v>
      </c>
      <c r="B6661" s="20">
        <v>2012</v>
      </c>
      <c r="C6661" s="17" t="s">
        <v>82</v>
      </c>
      <c r="D6661" s="20"/>
      <c r="E6661" s="37" t="s">
        <v>73</v>
      </c>
      <c r="F6661" s="34" t="s">
        <v>78</v>
      </c>
      <c r="G6661" s="21" t="s">
        <v>63</v>
      </c>
      <c r="H6661" s="22">
        <v>31272</v>
      </c>
      <c r="I6661" s="22">
        <v>32698.99</v>
      </c>
      <c r="J6661" s="22">
        <v>63970.99</v>
      </c>
      <c r="K6661" s="31">
        <v>24177</v>
      </c>
      <c r="L6661" s="31">
        <v>21645</v>
      </c>
      <c r="M6661" s="31">
        <v>37</v>
      </c>
      <c r="N6661" s="31">
        <v>45859</v>
      </c>
      <c r="O6661" s="22">
        <v>16494</v>
      </c>
      <c r="P6661" s="22">
        <v>13893</v>
      </c>
      <c r="Q6661" s="22">
        <v>23</v>
      </c>
      <c r="R6661" s="23">
        <v>30410</v>
      </c>
      <c r="S6661" s="130">
        <f>IFERROR(Table1[[#This Row],[Female Voters]]/Table1[[#This Row],[Female Population]],"0.0%")</f>
        <v>0.77311972371450499</v>
      </c>
      <c r="T6661" s="130">
        <f>IFERROR(Table1[[#This Row],[Male Voters]]/Table1[[#This Row],[Male Population]],"0.0%")</f>
        <v>0.66194705096395945</v>
      </c>
      <c r="U6661" s="130">
        <f>IFERROR(Table1[[#This Row],[Total Voters]]/Table1[[#This Row],[Total Population]],"0.0%")</f>
        <v>0.71687181955445745</v>
      </c>
      <c r="V6661" s="130">
        <f>IFERROR(Table1[[#This Row],[Female Ballots]]/Table1[[#This Row],[Female Population]],"0.0%")</f>
        <v>0.5274366845740599</v>
      </c>
      <c r="W6661" s="130">
        <f>IFERROR(Table1[[#This Row],[Male Ballots]]/Table1[[#This Row],[Male Population]],"0.0%")</f>
        <v>0.42487550838726207</v>
      </c>
      <c r="X6661" s="130">
        <f>IFERROR(Table1[[#This Row],[Total Ballots]]/Table1[[#This Row],[Total Population]],"0.0%")</f>
        <v>0.47537172709067033</v>
      </c>
      <c r="Y6661" s="24">
        <f>Table1[[#This Row],[Female Ballots]]/Table1[[#This Row],[Female Voters]]</f>
        <v>0.68221863754808287</v>
      </c>
      <c r="Z6661" s="24">
        <f>Table1[[#This Row],[Male Ballots]]/Table1[[#This Row],[Male Voters]]</f>
        <v>0.64185724185724191</v>
      </c>
      <c r="AA6661" s="24">
        <f>Table1[[#This Row],[Total Ballots]]/Table1[[#This Row],[Total Voters]]</f>
        <v>0.66311956213611289</v>
      </c>
    </row>
    <row r="6662" spans="1:27" s="12" customFormat="1" x14ac:dyDescent="0.35">
      <c r="A6662" s="19" t="s">
        <v>40</v>
      </c>
      <c r="B6662" s="20">
        <v>2012</v>
      </c>
      <c r="C6662" s="17" t="s">
        <v>82</v>
      </c>
      <c r="D6662" s="20"/>
      <c r="E6662" s="37" t="s">
        <v>73</v>
      </c>
      <c r="F6662" s="34" t="s">
        <v>78</v>
      </c>
      <c r="G6662" s="21" t="s">
        <v>64</v>
      </c>
      <c r="H6662" s="22">
        <v>29156</v>
      </c>
      <c r="I6662" s="22">
        <v>29872</v>
      </c>
      <c r="J6662" s="22">
        <v>59028.02</v>
      </c>
      <c r="K6662" s="31">
        <v>22681</v>
      </c>
      <c r="L6662" s="31">
        <v>20590</v>
      </c>
      <c r="M6662" s="31">
        <v>21</v>
      </c>
      <c r="N6662" s="31">
        <v>43292</v>
      </c>
      <c r="O6662" s="22">
        <v>17564</v>
      </c>
      <c r="P6662" s="22">
        <v>15678</v>
      </c>
      <c r="Q6662" s="22">
        <v>15</v>
      </c>
      <c r="R6662" s="23">
        <v>33257</v>
      </c>
      <c r="S6662" s="130">
        <f>IFERROR(Table1[[#This Row],[Female Voters]]/Table1[[#This Row],[Female Population]],"0.0%")</f>
        <v>0.77791878172588835</v>
      </c>
      <c r="T6662" s="130">
        <f>IFERROR(Table1[[#This Row],[Male Voters]]/Table1[[#This Row],[Male Population]],"0.0%")</f>
        <v>0.68927423674343868</v>
      </c>
      <c r="U6662" s="130">
        <f>IFERROR(Table1[[#This Row],[Total Voters]]/Table1[[#This Row],[Total Population]],"0.0%")</f>
        <v>0.7334144021771356</v>
      </c>
      <c r="V6662" s="130">
        <f>IFERROR(Table1[[#This Row],[Female Ballots]]/Table1[[#This Row],[Female Population]],"0.0%")</f>
        <v>0.60241459733845526</v>
      </c>
      <c r="W6662" s="130">
        <f>IFERROR(Table1[[#This Row],[Male Ballots]]/Table1[[#This Row],[Male Population]],"0.0%")</f>
        <v>0.52483931440814136</v>
      </c>
      <c r="X6662" s="130">
        <f>IFERROR(Table1[[#This Row],[Total Ballots]]/Table1[[#This Row],[Total Population]],"0.0%")</f>
        <v>0.56341039391123071</v>
      </c>
      <c r="Y6662" s="24">
        <f>Table1[[#This Row],[Female Ballots]]/Table1[[#This Row],[Female Voters]]</f>
        <v>0.77439266346281033</v>
      </c>
      <c r="Z6662" s="24">
        <f>Table1[[#This Row],[Male Ballots]]/Table1[[#This Row],[Male Voters]]</f>
        <v>0.76143759106362308</v>
      </c>
      <c r="AA6662" s="24">
        <f>Table1[[#This Row],[Total Ballots]]/Table1[[#This Row],[Total Voters]]</f>
        <v>0.76820197727062733</v>
      </c>
    </row>
    <row r="6663" spans="1:27" s="12" customFormat="1" x14ac:dyDescent="0.35">
      <c r="A6663" s="19" t="s">
        <v>40</v>
      </c>
      <c r="B6663" s="20">
        <v>2012</v>
      </c>
      <c r="C6663" s="17" t="s">
        <v>82</v>
      </c>
      <c r="D6663" s="20"/>
      <c r="E6663" s="37" t="s">
        <v>73</v>
      </c>
      <c r="F6663" s="34" t="s">
        <v>78</v>
      </c>
      <c r="G6663" s="21" t="s">
        <v>65</v>
      </c>
      <c r="H6663" s="22">
        <v>33167.019999999997</v>
      </c>
      <c r="I6663" s="22">
        <v>32464.02</v>
      </c>
      <c r="J6663" s="22">
        <v>65631.02</v>
      </c>
      <c r="K6663" s="31">
        <v>26979</v>
      </c>
      <c r="L6663" s="31">
        <v>24407</v>
      </c>
      <c r="M6663" s="31">
        <v>9</v>
      </c>
      <c r="N6663" s="31">
        <v>51395</v>
      </c>
      <c r="O6663" s="22">
        <v>22873</v>
      </c>
      <c r="P6663" s="22">
        <v>20336</v>
      </c>
      <c r="Q6663" s="22">
        <v>8</v>
      </c>
      <c r="R6663" s="23">
        <v>43217</v>
      </c>
      <c r="S6663" s="130">
        <f>IFERROR(Table1[[#This Row],[Female Voters]]/Table1[[#This Row],[Female Population]],"0.0%")</f>
        <v>0.81342852025898027</v>
      </c>
      <c r="T6663" s="130">
        <f>IFERROR(Table1[[#This Row],[Male Voters]]/Table1[[#This Row],[Male Population]],"0.0%")</f>
        <v>0.75181693456324883</v>
      </c>
      <c r="U6663" s="130">
        <f>IFERROR(Table1[[#This Row],[Total Voters]]/Table1[[#This Row],[Total Population]],"0.0%")</f>
        <v>0.78309006929954761</v>
      </c>
      <c r="V6663" s="130">
        <f>IFERROR(Table1[[#This Row],[Female Ballots]]/Table1[[#This Row],[Female Population]],"0.0%")</f>
        <v>0.68963084413372089</v>
      </c>
      <c r="W6663" s="130">
        <f>IFERROR(Table1[[#This Row],[Male Ballots]]/Table1[[#This Row],[Male Population]],"0.0%")</f>
        <v>0.62641656825001957</v>
      </c>
      <c r="X6663" s="130">
        <f>IFERROR(Table1[[#This Row],[Total Ballots]]/Table1[[#This Row],[Total Population]],"0.0%")</f>
        <v>0.65848435693975194</v>
      </c>
      <c r="Y6663" s="24">
        <f>Table1[[#This Row],[Female Ballots]]/Table1[[#This Row],[Female Voters]]</f>
        <v>0.84780755402349972</v>
      </c>
      <c r="Z6663" s="24">
        <f>Table1[[#This Row],[Male Ballots]]/Table1[[#This Row],[Male Voters]]</f>
        <v>0.83320358913426473</v>
      </c>
      <c r="AA6663" s="24">
        <f>Table1[[#This Row],[Total Ballots]]/Table1[[#This Row],[Total Voters]]</f>
        <v>0.84087946298278038</v>
      </c>
    </row>
    <row r="6664" spans="1:27" s="12" customFormat="1" x14ac:dyDescent="0.35">
      <c r="A6664" s="19" t="s">
        <v>40</v>
      </c>
      <c r="B6664" s="20">
        <v>2012</v>
      </c>
      <c r="C6664" s="17" t="s">
        <v>82</v>
      </c>
      <c r="D6664" s="20"/>
      <c r="E6664" s="37" t="s">
        <v>73</v>
      </c>
      <c r="F6664" s="34" t="s">
        <v>78</v>
      </c>
      <c r="G6664" s="21" t="s">
        <v>66</v>
      </c>
      <c r="H6664" s="22">
        <v>30972.019999999997</v>
      </c>
      <c r="I6664" s="22">
        <v>29355.02</v>
      </c>
      <c r="J6664" s="22">
        <v>60327.040000000001</v>
      </c>
      <c r="K6664" s="31">
        <v>28292</v>
      </c>
      <c r="L6664" s="31">
        <v>25411</v>
      </c>
      <c r="M6664" s="31">
        <v>11</v>
      </c>
      <c r="N6664" s="31">
        <v>53714</v>
      </c>
      <c r="O6664" s="22">
        <v>25803</v>
      </c>
      <c r="P6664" s="22">
        <v>22955</v>
      </c>
      <c r="Q6664" s="22">
        <v>9</v>
      </c>
      <c r="R6664" s="23">
        <v>48767</v>
      </c>
      <c r="S6664" s="130">
        <f>IFERROR(Table1[[#This Row],[Female Voters]]/Table1[[#This Row],[Female Population]],"0.0%")</f>
        <v>0.91346964130851016</v>
      </c>
      <c r="T6664" s="130">
        <f>IFERROR(Table1[[#This Row],[Male Voters]]/Table1[[#This Row],[Male Population]],"0.0%")</f>
        <v>0.86564410448366236</v>
      </c>
      <c r="U6664" s="130">
        <f>IFERROR(Table1[[#This Row],[Total Voters]]/Table1[[#This Row],[Total Population]],"0.0%")</f>
        <v>0.89038016783187102</v>
      </c>
      <c r="V6664" s="130">
        <f>IFERROR(Table1[[#This Row],[Female Ballots]]/Table1[[#This Row],[Female Population]],"0.0%")</f>
        <v>0.83310678476896249</v>
      </c>
      <c r="W6664" s="130">
        <f>IFERROR(Table1[[#This Row],[Male Ballots]]/Table1[[#This Row],[Male Population]],"0.0%")</f>
        <v>0.78197868712063556</v>
      </c>
      <c r="X6664" s="130">
        <f>IFERROR(Table1[[#This Row],[Total Ballots]]/Table1[[#This Row],[Total Population]],"0.0%")</f>
        <v>0.80837713900764896</v>
      </c>
      <c r="Y6664" s="24">
        <f>Table1[[#This Row],[Female Ballots]]/Table1[[#This Row],[Female Voters]]</f>
        <v>0.91202460059380741</v>
      </c>
      <c r="Z6664" s="24">
        <f>Table1[[#This Row],[Male Ballots]]/Table1[[#This Row],[Male Voters]]</f>
        <v>0.90334894337098104</v>
      </c>
      <c r="AA6664" s="24">
        <f>Table1[[#This Row],[Total Ballots]]/Table1[[#This Row],[Total Voters]]</f>
        <v>0.90790110585694606</v>
      </c>
    </row>
    <row r="6665" spans="1:27" s="12" customFormat="1" x14ac:dyDescent="0.35">
      <c r="A6665" s="19" t="s">
        <v>40</v>
      </c>
      <c r="B6665" s="20">
        <v>2012</v>
      </c>
      <c r="C6665" s="17" t="s">
        <v>82</v>
      </c>
      <c r="D6665" s="20"/>
      <c r="E6665" s="37" t="s">
        <v>73</v>
      </c>
      <c r="F6665" s="34" t="s">
        <v>78</v>
      </c>
      <c r="G6665" s="21" t="s">
        <v>67</v>
      </c>
      <c r="H6665" s="22">
        <v>37266.035000000003</v>
      </c>
      <c r="I6665" s="22">
        <v>29227.025999999998</v>
      </c>
      <c r="J6665" s="22">
        <v>66493.048999999999</v>
      </c>
      <c r="K6665" s="31">
        <v>31897</v>
      </c>
      <c r="L6665" s="31">
        <v>25752</v>
      </c>
      <c r="M6665" s="31">
        <v>10</v>
      </c>
      <c r="N6665" s="31">
        <v>57659</v>
      </c>
      <c r="O6665" s="22">
        <v>29168</v>
      </c>
      <c r="P6665" s="22">
        <v>24170</v>
      </c>
      <c r="Q6665" s="22">
        <v>11</v>
      </c>
      <c r="R6665" s="23">
        <v>53349</v>
      </c>
      <c r="S6665" s="130">
        <f>IFERROR(Table1[[#This Row],[Female Voters]]/Table1[[#This Row],[Female Population]],"0.0%")</f>
        <v>0.85592685135405466</v>
      </c>
      <c r="T6665" s="130">
        <f>IFERROR(Table1[[#This Row],[Male Voters]]/Table1[[#This Row],[Male Population]],"0.0%")</f>
        <v>0.88110230579053794</v>
      </c>
      <c r="U6665" s="130">
        <f>IFERROR(Table1[[#This Row],[Total Voters]]/Table1[[#This Row],[Total Population]],"0.0%")</f>
        <v>0.86714327087031307</v>
      </c>
      <c r="V6665" s="130">
        <f>IFERROR(Table1[[#This Row],[Female Ballots]]/Table1[[#This Row],[Female Population]],"0.0%")</f>
        <v>0.78269662978634558</v>
      </c>
      <c r="W6665" s="130">
        <f>IFERROR(Table1[[#This Row],[Male Ballots]]/Table1[[#This Row],[Male Population]],"0.0%")</f>
        <v>0.82697432164326268</v>
      </c>
      <c r="X6665" s="130">
        <f>IFERROR(Table1[[#This Row],[Total Ballots]]/Table1[[#This Row],[Total Population]],"0.0%")</f>
        <v>0.80232446552420844</v>
      </c>
      <c r="Y6665" s="24">
        <f>Table1[[#This Row],[Female Ballots]]/Table1[[#This Row],[Female Voters]]</f>
        <v>0.91444336457974107</v>
      </c>
      <c r="Z6665" s="24">
        <f>Table1[[#This Row],[Male Ballots]]/Table1[[#This Row],[Male Voters]]</f>
        <v>0.93856787822305066</v>
      </c>
      <c r="AA6665" s="24">
        <f>Table1[[#This Row],[Total Ballots]]/Table1[[#This Row],[Total Voters]]</f>
        <v>0.92525017776929885</v>
      </c>
    </row>
    <row r="6666" spans="1:27" s="12" customFormat="1" x14ac:dyDescent="0.35">
      <c r="A6666" s="8" t="s">
        <v>28</v>
      </c>
      <c r="B6666" s="17">
        <v>2012</v>
      </c>
      <c r="C6666" s="17" t="s">
        <v>82</v>
      </c>
      <c r="D6666" s="17" t="s">
        <v>69</v>
      </c>
      <c r="E6666" s="35" t="s">
        <v>74</v>
      </c>
      <c r="F6666" s="34" t="s">
        <v>78</v>
      </c>
      <c r="G6666" s="9" t="s">
        <v>79</v>
      </c>
      <c r="H6666" s="10">
        <v>16930.001199999999</v>
      </c>
      <c r="I6666" s="10">
        <v>16721.001499999998</v>
      </c>
      <c r="J6666" s="10">
        <v>33651.002500000002</v>
      </c>
      <c r="K6666" s="10">
        <v>14646</v>
      </c>
      <c r="L6666" s="10">
        <v>13767</v>
      </c>
      <c r="M6666" s="10">
        <v>173</v>
      </c>
      <c r="N6666" s="10">
        <v>28586</v>
      </c>
      <c r="O6666" s="10">
        <v>11575</v>
      </c>
      <c r="P6666" s="10">
        <v>10825</v>
      </c>
      <c r="Q6666" s="10">
        <v>140</v>
      </c>
      <c r="R6666" s="11">
        <v>22540</v>
      </c>
      <c r="S6666" s="130">
        <f>IFERROR(Table1[[#This Row],[Female Voters]]/Table1[[#This Row],[Female Population]],"0.0%")</f>
        <v>0.86509149213763792</v>
      </c>
      <c r="T6666" s="130">
        <f>IFERROR(Table1[[#This Row],[Male Voters]]/Table1[[#This Row],[Male Population]],"0.0%")</f>
        <v>0.82333585102543061</v>
      </c>
      <c r="U6666" s="130">
        <f>IFERROR(Table1[[#This Row],[Total Voters]]/Table1[[#This Row],[Total Population]],"0.0%")</f>
        <v>0.84948435042908443</v>
      </c>
      <c r="V6666" s="130">
        <f>IFERROR(Table1[[#This Row],[Female Ballots]]/Table1[[#This Row],[Female Population]],"0.0%")</f>
        <v>0.68369752980289222</v>
      </c>
      <c r="W6666" s="130">
        <f>IFERROR(Table1[[#This Row],[Male Ballots]]/Table1[[#This Row],[Male Population]],"0.0%")</f>
        <v>0.64738945212103483</v>
      </c>
      <c r="X6666" s="130">
        <f>IFERROR(Table1[[#This Row],[Total Ballots]]/Table1[[#This Row],[Total Population]],"0.0%")</f>
        <v>0.66981659758873446</v>
      </c>
      <c r="Y6666" s="24">
        <f>Table1[[#This Row],[Female Ballots]]/Table1[[#This Row],[Female Voters]]</f>
        <v>0.7903181756110883</v>
      </c>
      <c r="Z6666" s="24">
        <f>Table1[[#This Row],[Male Ballots]]/Table1[[#This Row],[Male Voters]]</f>
        <v>0.78630057383598462</v>
      </c>
      <c r="AA6666" s="24">
        <f>Table1[[#This Row],[Total Ballots]]/Table1[[#This Row],[Total Voters]]</f>
        <v>0.78849786608829497</v>
      </c>
    </row>
    <row r="6667" spans="1:27" s="12" customFormat="1" x14ac:dyDescent="0.35">
      <c r="A6667" s="19" t="s">
        <v>28</v>
      </c>
      <c r="B6667" s="20">
        <v>2012</v>
      </c>
      <c r="C6667" s="17" t="s">
        <v>82</v>
      </c>
      <c r="D6667" s="20" t="s">
        <v>69</v>
      </c>
      <c r="E6667" s="37" t="s">
        <v>74</v>
      </c>
      <c r="F6667" s="34" t="s">
        <v>78</v>
      </c>
      <c r="G6667" s="21" t="s">
        <v>62</v>
      </c>
      <c r="H6667" s="22">
        <v>1262.9982</v>
      </c>
      <c r="I6667" s="22">
        <v>1448.9978000000001</v>
      </c>
      <c r="J6667" s="22">
        <v>2711.9962</v>
      </c>
      <c r="K6667" s="31">
        <v>1310</v>
      </c>
      <c r="L6667" s="31">
        <v>1264</v>
      </c>
      <c r="M6667" s="31">
        <v>8</v>
      </c>
      <c r="N6667" s="31">
        <v>2582</v>
      </c>
      <c r="O6667" s="22">
        <v>715</v>
      </c>
      <c r="P6667" s="22">
        <v>647</v>
      </c>
      <c r="Q6667" s="22">
        <v>6</v>
      </c>
      <c r="R6667" s="23">
        <v>1368</v>
      </c>
      <c r="S6667" s="130">
        <f>IFERROR(Table1[[#This Row],[Female Voters]]/Table1[[#This Row],[Female Population]],"0.0%")</f>
        <v>1.0372144631718399</v>
      </c>
      <c r="T6667" s="130">
        <f>IFERROR(Table1[[#This Row],[Male Voters]]/Table1[[#This Row],[Male Population]],"0.0%")</f>
        <v>0.87232706633509027</v>
      </c>
      <c r="U6667" s="130">
        <f>IFERROR(Table1[[#This Row],[Total Voters]]/Table1[[#This Row],[Total Population]],"0.0%")</f>
        <v>0.95206623077126729</v>
      </c>
      <c r="V6667" s="130">
        <f>IFERROR(Table1[[#This Row],[Female Ballots]]/Table1[[#This Row],[Female Population]],"0.0%")</f>
        <v>0.56611323753272169</v>
      </c>
      <c r="W6667" s="130">
        <f>IFERROR(Table1[[#This Row],[Male Ballots]]/Table1[[#This Row],[Male Population]],"0.0%")</f>
        <v>0.44651551575854703</v>
      </c>
      <c r="X6667" s="130">
        <f>IFERROR(Table1[[#This Row],[Total Ballots]]/Table1[[#This Row],[Total Population]],"0.0%")</f>
        <v>0.50442548555193401</v>
      </c>
      <c r="Y6667" s="24">
        <f>Table1[[#This Row],[Female Ballots]]/Table1[[#This Row],[Female Voters]]</f>
        <v>0.54580152671755722</v>
      </c>
      <c r="Z6667" s="24">
        <f>Table1[[#This Row],[Male Ballots]]/Table1[[#This Row],[Male Voters]]</f>
        <v>0.51186708860759489</v>
      </c>
      <c r="AA6667" s="24">
        <f>Table1[[#This Row],[Total Ballots]]/Table1[[#This Row],[Total Voters]]</f>
        <v>0.52982184353214568</v>
      </c>
    </row>
    <row r="6668" spans="1:27" s="12" customFormat="1" x14ac:dyDescent="0.35">
      <c r="A6668" s="19" t="s">
        <v>28</v>
      </c>
      <c r="B6668" s="20">
        <v>2012</v>
      </c>
      <c r="C6668" s="17" t="s">
        <v>82</v>
      </c>
      <c r="D6668" s="20" t="s">
        <v>69</v>
      </c>
      <c r="E6668" s="37" t="s">
        <v>74</v>
      </c>
      <c r="F6668" s="34" t="s">
        <v>78</v>
      </c>
      <c r="G6668" s="21" t="s">
        <v>63</v>
      </c>
      <c r="H6668" s="22">
        <v>1956.9981</v>
      </c>
      <c r="I6668" s="22">
        <v>1825.9985999999999</v>
      </c>
      <c r="J6668" s="22">
        <v>3782.9960000000001</v>
      </c>
      <c r="K6668" s="31">
        <v>1619</v>
      </c>
      <c r="L6668" s="31">
        <v>1455</v>
      </c>
      <c r="M6668" s="31">
        <v>28</v>
      </c>
      <c r="N6668" s="31">
        <v>3102</v>
      </c>
      <c r="O6668" s="22">
        <v>881</v>
      </c>
      <c r="P6668" s="22">
        <v>771</v>
      </c>
      <c r="Q6668" s="22">
        <v>17</v>
      </c>
      <c r="R6668" s="23">
        <v>1669</v>
      </c>
      <c r="S6668" s="130">
        <f>IFERROR(Table1[[#This Row],[Female Voters]]/Table1[[#This Row],[Female Population]],"0.0%")</f>
        <v>0.82728746645180695</v>
      </c>
      <c r="T6668" s="130">
        <f>IFERROR(Table1[[#This Row],[Male Voters]]/Table1[[#This Row],[Male Population]],"0.0%")</f>
        <v>0.79682426919713967</v>
      </c>
      <c r="U6668" s="130">
        <f>IFERROR(Table1[[#This Row],[Total Voters]]/Table1[[#This Row],[Total Population]],"0.0%")</f>
        <v>0.81998500659265827</v>
      </c>
      <c r="V6668" s="130">
        <f>IFERROR(Table1[[#This Row],[Female Ballots]]/Table1[[#This Row],[Female Population]],"0.0%")</f>
        <v>0.45017928223844467</v>
      </c>
      <c r="W6668" s="130">
        <f>IFERROR(Table1[[#This Row],[Male Ballots]]/Table1[[#This Row],[Male Population]],"0.0%")</f>
        <v>0.42223471584260802</v>
      </c>
      <c r="X6668" s="130">
        <f>IFERROR(Table1[[#This Row],[Total Ballots]]/Table1[[#This Row],[Total Population]],"0.0%")</f>
        <v>0.44118471179985386</v>
      </c>
      <c r="Y6668" s="24">
        <f>Table1[[#This Row],[Female Ballots]]/Table1[[#This Row],[Female Voters]]</f>
        <v>0.54416306361951827</v>
      </c>
      <c r="Z6668" s="24">
        <f>Table1[[#This Row],[Male Ballots]]/Table1[[#This Row],[Male Voters]]</f>
        <v>0.52989690721649485</v>
      </c>
      <c r="AA6668" s="24">
        <f>Table1[[#This Row],[Total Ballots]]/Table1[[#This Row],[Total Voters]]</f>
        <v>0.53803997421018701</v>
      </c>
    </row>
    <row r="6669" spans="1:27" s="12" customFormat="1" x14ac:dyDescent="0.35">
      <c r="A6669" s="19" t="s">
        <v>28</v>
      </c>
      <c r="B6669" s="20">
        <v>2012</v>
      </c>
      <c r="C6669" s="17" t="s">
        <v>82</v>
      </c>
      <c r="D6669" s="20" t="s">
        <v>69</v>
      </c>
      <c r="E6669" s="37" t="s">
        <v>74</v>
      </c>
      <c r="F6669" s="34" t="s">
        <v>78</v>
      </c>
      <c r="G6669" s="21" t="s">
        <v>64</v>
      </c>
      <c r="H6669" s="22">
        <v>2469</v>
      </c>
      <c r="I6669" s="22">
        <v>2385.9989999999998</v>
      </c>
      <c r="J6669" s="22">
        <v>4854.9989999999998</v>
      </c>
      <c r="K6669" s="31">
        <v>1887</v>
      </c>
      <c r="L6669" s="31">
        <v>1708</v>
      </c>
      <c r="M6669" s="31">
        <v>26</v>
      </c>
      <c r="N6669" s="31">
        <v>3621</v>
      </c>
      <c r="O6669" s="22">
        <v>1351</v>
      </c>
      <c r="P6669" s="22">
        <v>1203</v>
      </c>
      <c r="Q6669" s="22">
        <v>20</v>
      </c>
      <c r="R6669" s="23">
        <v>2574</v>
      </c>
      <c r="S6669" s="130">
        <f>IFERROR(Table1[[#This Row],[Female Voters]]/Table1[[#This Row],[Female Population]],"0.0%")</f>
        <v>0.76427703523693802</v>
      </c>
      <c r="T6669" s="130">
        <f>IFERROR(Table1[[#This Row],[Male Voters]]/Table1[[#This Row],[Male Population]],"0.0%")</f>
        <v>0.71584271410004785</v>
      </c>
      <c r="U6669" s="130">
        <f>IFERROR(Table1[[#This Row],[Total Voters]]/Table1[[#This Row],[Total Population]],"0.0%")</f>
        <v>0.74582919584535445</v>
      </c>
      <c r="V6669" s="130">
        <f>IFERROR(Table1[[#This Row],[Female Ballots]]/Table1[[#This Row],[Female Population]],"0.0%")</f>
        <v>0.54718509518023495</v>
      </c>
      <c r="W6669" s="130">
        <f>IFERROR(Table1[[#This Row],[Male Ballots]]/Table1[[#This Row],[Male Population]],"0.0%")</f>
        <v>0.50419132614892126</v>
      </c>
      <c r="X6669" s="130">
        <f>IFERROR(Table1[[#This Row],[Total Ballots]]/Table1[[#This Row],[Total Population]],"0.0%")</f>
        <v>0.53017518644185102</v>
      </c>
      <c r="Y6669" s="24">
        <f>Table1[[#This Row],[Female Ballots]]/Table1[[#This Row],[Female Voters]]</f>
        <v>0.71595124536301002</v>
      </c>
      <c r="Z6669" s="24">
        <f>Table1[[#This Row],[Male Ballots]]/Table1[[#This Row],[Male Voters]]</f>
        <v>0.70433255269320838</v>
      </c>
      <c r="AA6669" s="24">
        <f>Table1[[#This Row],[Total Ballots]]/Table1[[#This Row],[Total Voters]]</f>
        <v>0.71085335542667771</v>
      </c>
    </row>
    <row r="6670" spans="1:27" s="12" customFormat="1" x14ac:dyDescent="0.35">
      <c r="A6670" s="19" t="s">
        <v>28</v>
      </c>
      <c r="B6670" s="20">
        <v>2012</v>
      </c>
      <c r="C6670" s="17" t="s">
        <v>82</v>
      </c>
      <c r="D6670" s="20" t="s">
        <v>69</v>
      </c>
      <c r="E6670" s="37" t="s">
        <v>74</v>
      </c>
      <c r="F6670" s="34" t="s">
        <v>78</v>
      </c>
      <c r="G6670" s="21" t="s">
        <v>65</v>
      </c>
      <c r="H6670" s="22">
        <v>3413</v>
      </c>
      <c r="I6670" s="22">
        <v>3220.0010000000002</v>
      </c>
      <c r="J6670" s="22">
        <v>6633.0010000000002</v>
      </c>
      <c r="K6670" s="31">
        <v>2799</v>
      </c>
      <c r="L6670" s="31">
        <v>2448</v>
      </c>
      <c r="M6670" s="31">
        <v>21</v>
      </c>
      <c r="N6670" s="31">
        <v>5268</v>
      </c>
      <c r="O6670" s="22">
        <v>2291</v>
      </c>
      <c r="P6670" s="22">
        <v>1954</v>
      </c>
      <c r="Q6670" s="22">
        <v>16</v>
      </c>
      <c r="R6670" s="23">
        <v>4261</v>
      </c>
      <c r="S6670" s="130">
        <f>IFERROR(Table1[[#This Row],[Female Voters]]/Table1[[#This Row],[Female Population]],"0.0%")</f>
        <v>0.8200996191034281</v>
      </c>
      <c r="T6670" s="130">
        <f>IFERROR(Table1[[#This Row],[Male Voters]]/Table1[[#This Row],[Male Population]],"0.0%")</f>
        <v>0.76024821110303997</v>
      </c>
      <c r="U6670" s="130">
        <f>IFERROR(Table1[[#This Row],[Total Voters]]/Table1[[#This Row],[Total Population]],"0.0%")</f>
        <v>0.79421064462375324</v>
      </c>
      <c r="V6670" s="130">
        <f>IFERROR(Table1[[#This Row],[Female Ballots]]/Table1[[#This Row],[Female Population]],"0.0%")</f>
        <v>0.67125695868737179</v>
      </c>
      <c r="W6670" s="130">
        <f>IFERROR(Table1[[#This Row],[Male Ballots]]/Table1[[#This Row],[Male Population]],"0.0%")</f>
        <v>0.60683210967946899</v>
      </c>
      <c r="X6670" s="130">
        <f>IFERROR(Table1[[#This Row],[Total Ballots]]/Table1[[#This Row],[Total Population]],"0.0%")</f>
        <v>0.6423939933071019</v>
      </c>
      <c r="Y6670" s="24">
        <f>Table1[[#This Row],[Female Ballots]]/Table1[[#This Row],[Female Voters]]</f>
        <v>0.81850660950339404</v>
      </c>
      <c r="Z6670" s="24">
        <f>Table1[[#This Row],[Male Ballots]]/Table1[[#This Row],[Male Voters]]</f>
        <v>0.79820261437908502</v>
      </c>
      <c r="AA6670" s="24">
        <f>Table1[[#This Row],[Total Ballots]]/Table1[[#This Row],[Total Voters]]</f>
        <v>0.80884586180713747</v>
      </c>
    </row>
    <row r="6671" spans="1:27" s="12" customFormat="1" x14ac:dyDescent="0.35">
      <c r="A6671" s="19" t="s">
        <v>28</v>
      </c>
      <c r="B6671" s="20">
        <v>2012</v>
      </c>
      <c r="C6671" s="17" t="s">
        <v>82</v>
      </c>
      <c r="D6671" s="20" t="s">
        <v>69</v>
      </c>
      <c r="E6671" s="37" t="s">
        <v>74</v>
      </c>
      <c r="F6671" s="34" t="s">
        <v>78</v>
      </c>
      <c r="G6671" s="21" t="s">
        <v>66</v>
      </c>
      <c r="H6671" s="22">
        <v>3685.002</v>
      </c>
      <c r="I6671" s="22">
        <v>3718.002</v>
      </c>
      <c r="J6671" s="22">
        <v>7403.0039999999999</v>
      </c>
      <c r="K6671" s="31">
        <v>3387</v>
      </c>
      <c r="L6671" s="31">
        <v>3227</v>
      </c>
      <c r="M6671" s="31">
        <v>41</v>
      </c>
      <c r="N6671" s="31">
        <v>6655</v>
      </c>
      <c r="O6671" s="22">
        <v>3023</v>
      </c>
      <c r="P6671" s="22">
        <v>2879</v>
      </c>
      <c r="Q6671" s="22">
        <v>35</v>
      </c>
      <c r="R6671" s="23">
        <v>5937</v>
      </c>
      <c r="S6671" s="130">
        <f>IFERROR(Table1[[#This Row],[Female Voters]]/Table1[[#This Row],[Female Population]],"0.0%")</f>
        <v>0.91913111580400775</v>
      </c>
      <c r="T6671" s="130">
        <f>IFERROR(Table1[[#This Row],[Male Voters]]/Table1[[#This Row],[Male Population]],"0.0%")</f>
        <v>0.86793928567009915</v>
      </c>
      <c r="U6671" s="130">
        <f>IFERROR(Table1[[#This Row],[Total Voters]]/Table1[[#This Row],[Total Population]],"0.0%")</f>
        <v>0.89895939540219083</v>
      </c>
      <c r="V6671" s="130">
        <f>IFERROR(Table1[[#This Row],[Female Ballots]]/Table1[[#This Row],[Female Population]],"0.0%")</f>
        <v>0.82035233630809423</v>
      </c>
      <c r="W6671" s="130">
        <f>IFERROR(Table1[[#This Row],[Male Ballots]]/Table1[[#This Row],[Male Population]],"0.0%")</f>
        <v>0.77434062703570361</v>
      </c>
      <c r="X6671" s="130">
        <f>IFERROR(Table1[[#This Row],[Total Ballots]]/Table1[[#This Row],[Total Population]],"0.0%")</f>
        <v>0.8019717401206321</v>
      </c>
      <c r="Y6671" s="24">
        <f>Table1[[#This Row],[Female Ballots]]/Table1[[#This Row],[Female Voters]]</f>
        <v>0.8925302627694125</v>
      </c>
      <c r="Z6671" s="24">
        <f>Table1[[#This Row],[Male Ballots]]/Table1[[#This Row],[Male Voters]]</f>
        <v>0.89215990083669039</v>
      </c>
      <c r="AA6671" s="24">
        <f>Table1[[#This Row],[Total Ballots]]/Table1[[#This Row],[Total Voters]]</f>
        <v>0.89211119459053345</v>
      </c>
    </row>
    <row r="6672" spans="1:27" s="12" customFormat="1" x14ac:dyDescent="0.35">
      <c r="A6672" s="19" t="s">
        <v>28</v>
      </c>
      <c r="B6672" s="20">
        <v>2012</v>
      </c>
      <c r="C6672" s="17" t="s">
        <v>82</v>
      </c>
      <c r="D6672" s="20" t="s">
        <v>69</v>
      </c>
      <c r="E6672" s="37" t="s">
        <v>74</v>
      </c>
      <c r="F6672" s="34" t="s">
        <v>78</v>
      </c>
      <c r="G6672" s="21" t="s">
        <v>67</v>
      </c>
      <c r="H6672" s="22">
        <v>4143.0029000000004</v>
      </c>
      <c r="I6672" s="22">
        <v>4122.0030999999999</v>
      </c>
      <c r="J6672" s="22">
        <v>8265.0063000000009</v>
      </c>
      <c r="K6672" s="31">
        <v>3644</v>
      </c>
      <c r="L6672" s="31">
        <v>3665</v>
      </c>
      <c r="M6672" s="31">
        <v>49</v>
      </c>
      <c r="N6672" s="31">
        <v>7358</v>
      </c>
      <c r="O6672" s="22">
        <v>3314</v>
      </c>
      <c r="P6672" s="22">
        <v>3371</v>
      </c>
      <c r="Q6672" s="22">
        <v>46</v>
      </c>
      <c r="R6672" s="23">
        <v>6731</v>
      </c>
      <c r="S6672" s="130">
        <f>IFERROR(Table1[[#This Row],[Female Voters]]/Table1[[#This Row],[Female Population]],"0.0%")</f>
        <v>0.87955526171608511</v>
      </c>
      <c r="T6672" s="130">
        <f>IFERROR(Table1[[#This Row],[Male Voters]]/Table1[[#This Row],[Male Population]],"0.0%")</f>
        <v>0.88913082088657336</v>
      </c>
      <c r="U6672" s="130">
        <f>IFERROR(Table1[[#This Row],[Total Voters]]/Table1[[#This Row],[Total Population]],"0.0%")</f>
        <v>0.89025945449067589</v>
      </c>
      <c r="V6672" s="130">
        <f>IFERROR(Table1[[#This Row],[Female Ballots]]/Table1[[#This Row],[Female Population]],"0.0%")</f>
        <v>0.79990289169240014</v>
      </c>
      <c r="W6672" s="130">
        <f>IFERROR(Table1[[#This Row],[Male Ballots]]/Table1[[#This Row],[Male Population]],"0.0%")</f>
        <v>0.81780627481818247</v>
      </c>
      <c r="X6672" s="130">
        <f>IFERROR(Table1[[#This Row],[Total Ballots]]/Table1[[#This Row],[Total Population]],"0.0%")</f>
        <v>0.81439744335101105</v>
      </c>
      <c r="Y6672" s="24">
        <f>Table1[[#This Row],[Female Ballots]]/Table1[[#This Row],[Female Voters]]</f>
        <v>0.90944017563117452</v>
      </c>
      <c r="Z6672" s="24">
        <f>Table1[[#This Row],[Male Ballots]]/Table1[[#This Row],[Male Voters]]</f>
        <v>0.91978171896316507</v>
      </c>
      <c r="AA6672" s="24">
        <f>Table1[[#This Row],[Total Ballots]]/Table1[[#This Row],[Total Voters]]</f>
        <v>0.91478662680076106</v>
      </c>
    </row>
    <row r="6673" spans="1:27" s="12" customFormat="1" x14ac:dyDescent="0.35">
      <c r="A6673" s="8" t="s">
        <v>43</v>
      </c>
      <c r="B6673" s="17">
        <v>2012</v>
      </c>
      <c r="C6673" s="17" t="s">
        <v>82</v>
      </c>
      <c r="D6673" s="17"/>
      <c r="E6673" s="35" t="s">
        <v>73</v>
      </c>
      <c r="F6673" s="34" t="s">
        <v>78</v>
      </c>
      <c r="G6673" s="9" t="s">
        <v>79</v>
      </c>
      <c r="H6673" s="10">
        <v>104185.005</v>
      </c>
      <c r="I6673" s="10">
        <v>95666.005000000005</v>
      </c>
      <c r="J6673" s="10">
        <v>199851.00099999999</v>
      </c>
      <c r="K6673" s="10">
        <v>85464</v>
      </c>
      <c r="L6673" s="10">
        <v>74960</v>
      </c>
      <c r="M6673" s="10">
        <v>55</v>
      </c>
      <c r="N6673" s="10">
        <v>160479</v>
      </c>
      <c r="O6673" s="10">
        <v>69433</v>
      </c>
      <c r="P6673" s="10">
        <v>59170</v>
      </c>
      <c r="Q6673" s="10">
        <v>33</v>
      </c>
      <c r="R6673" s="11">
        <v>128636</v>
      </c>
      <c r="S6673" s="130">
        <f>IFERROR(Table1[[#This Row],[Female Voters]]/Table1[[#This Row],[Female Population]],"0.0%")</f>
        <v>0.82030998606757277</v>
      </c>
      <c r="T6673" s="130">
        <f>IFERROR(Table1[[#This Row],[Male Voters]]/Table1[[#This Row],[Male Population]],"0.0%")</f>
        <v>0.78355942636049236</v>
      </c>
      <c r="U6673" s="130">
        <f>IFERROR(Table1[[#This Row],[Total Voters]]/Table1[[#This Row],[Total Population]],"0.0%")</f>
        <v>0.80299322593835798</v>
      </c>
      <c r="V6673" s="130">
        <f>IFERROR(Table1[[#This Row],[Female Ballots]]/Table1[[#This Row],[Female Population]],"0.0%")</f>
        <v>0.6664394746633644</v>
      </c>
      <c r="W6673" s="130">
        <f>IFERROR(Table1[[#This Row],[Male Ballots]]/Table1[[#This Row],[Male Population]],"0.0%")</f>
        <v>0.61850601998066079</v>
      </c>
      <c r="X6673" s="130">
        <f>IFERROR(Table1[[#This Row],[Total Ballots]]/Table1[[#This Row],[Total Population]],"0.0%")</f>
        <v>0.6436595231264316</v>
      </c>
      <c r="Y6673" s="24">
        <f>Table1[[#This Row],[Female Ballots]]/Table1[[#This Row],[Female Voters]]</f>
        <v>0.81242394458485445</v>
      </c>
      <c r="Z6673" s="24">
        <f>Table1[[#This Row],[Male Ballots]]/Table1[[#This Row],[Male Voters]]</f>
        <v>0.78935432230522951</v>
      </c>
      <c r="AA6673" s="24">
        <f>Table1[[#This Row],[Total Ballots]]/Table1[[#This Row],[Total Voters]]</f>
        <v>0.80157528399354427</v>
      </c>
    </row>
    <row r="6674" spans="1:27" s="12" customFormat="1" x14ac:dyDescent="0.35">
      <c r="A6674" s="19" t="s">
        <v>43</v>
      </c>
      <c r="B6674" s="20">
        <v>2012</v>
      </c>
      <c r="C6674" s="17" t="s">
        <v>82</v>
      </c>
      <c r="D6674" s="20"/>
      <c r="E6674" s="37" t="s">
        <v>73</v>
      </c>
      <c r="F6674" s="34" t="s">
        <v>78</v>
      </c>
      <c r="G6674" s="21" t="s">
        <v>62</v>
      </c>
      <c r="H6674" s="22">
        <v>11555</v>
      </c>
      <c r="I6674" s="22">
        <v>11547</v>
      </c>
      <c r="J6674" s="22">
        <v>23102</v>
      </c>
      <c r="K6674" s="31">
        <v>8375</v>
      </c>
      <c r="L6674" s="31">
        <v>7703</v>
      </c>
      <c r="M6674" s="31">
        <v>15</v>
      </c>
      <c r="N6674" s="31">
        <v>16093</v>
      </c>
      <c r="O6674" s="22">
        <v>5225</v>
      </c>
      <c r="P6674" s="22">
        <v>4419</v>
      </c>
      <c r="Q6674" s="22">
        <v>7</v>
      </c>
      <c r="R6674" s="23">
        <v>9651</v>
      </c>
      <c r="S6674" s="130">
        <f>IFERROR(Table1[[#This Row],[Female Voters]]/Table1[[#This Row],[Female Population]],"0.0%")</f>
        <v>0.7247944612721765</v>
      </c>
      <c r="T6674" s="130">
        <f>IFERROR(Table1[[#This Row],[Male Voters]]/Table1[[#This Row],[Male Population]],"0.0%")</f>
        <v>0.66709967957045124</v>
      </c>
      <c r="U6674" s="130">
        <f>IFERROR(Table1[[#This Row],[Total Voters]]/Table1[[#This Row],[Total Population]],"0.0%")</f>
        <v>0.69660635442818808</v>
      </c>
      <c r="V6674" s="130">
        <f>IFERROR(Table1[[#This Row],[Female Ballots]]/Table1[[#This Row],[Female Population]],"0.0%")</f>
        <v>0.45218520121159672</v>
      </c>
      <c r="W6674" s="130">
        <f>IFERROR(Table1[[#This Row],[Male Ballots]]/Table1[[#This Row],[Male Population]],"0.0%")</f>
        <v>0.38269680436477005</v>
      </c>
      <c r="X6674" s="130">
        <f>IFERROR(Table1[[#This Row],[Total Ballots]]/Table1[[#This Row],[Total Population]],"0.0%")</f>
        <v>0.41775603843823045</v>
      </c>
      <c r="Y6674" s="24">
        <f>Table1[[#This Row],[Female Ballots]]/Table1[[#This Row],[Female Voters]]</f>
        <v>0.62388059701492538</v>
      </c>
      <c r="Z6674" s="24">
        <f>Table1[[#This Row],[Male Ballots]]/Table1[[#This Row],[Male Voters]]</f>
        <v>0.57367259509282098</v>
      </c>
      <c r="AA6674" s="24">
        <f>Table1[[#This Row],[Total Ballots]]/Table1[[#This Row],[Total Voters]]</f>
        <v>0.59970173367302559</v>
      </c>
    </row>
    <row r="6675" spans="1:27" s="12" customFormat="1" x14ac:dyDescent="0.35">
      <c r="A6675" s="19" t="s">
        <v>43</v>
      </c>
      <c r="B6675" s="20">
        <v>2012</v>
      </c>
      <c r="C6675" s="17" t="s">
        <v>82</v>
      </c>
      <c r="D6675" s="20"/>
      <c r="E6675" s="37" t="s">
        <v>73</v>
      </c>
      <c r="F6675" s="34" t="s">
        <v>78</v>
      </c>
      <c r="G6675" s="21" t="s">
        <v>63</v>
      </c>
      <c r="H6675" s="22">
        <v>17681</v>
      </c>
      <c r="I6675" s="22">
        <v>17316</v>
      </c>
      <c r="J6675" s="22">
        <v>34997</v>
      </c>
      <c r="K6675" s="31">
        <v>13699</v>
      </c>
      <c r="L6675" s="31">
        <v>11985</v>
      </c>
      <c r="M6675" s="31">
        <v>18</v>
      </c>
      <c r="N6675" s="31">
        <v>25702</v>
      </c>
      <c r="O6675" s="22">
        <v>9447</v>
      </c>
      <c r="P6675" s="22">
        <v>7530</v>
      </c>
      <c r="Q6675" s="22">
        <v>11</v>
      </c>
      <c r="R6675" s="23">
        <v>16988</v>
      </c>
      <c r="S6675" s="130">
        <f>IFERROR(Table1[[#This Row],[Female Voters]]/Table1[[#This Row],[Female Population]],"0.0%")</f>
        <v>0.77478649397658506</v>
      </c>
      <c r="T6675" s="130">
        <f>IFERROR(Table1[[#This Row],[Male Voters]]/Table1[[#This Row],[Male Population]],"0.0%")</f>
        <v>0.69213444213444208</v>
      </c>
      <c r="U6675" s="130">
        <f>IFERROR(Table1[[#This Row],[Total Voters]]/Table1[[#This Row],[Total Population]],"0.0%")</f>
        <v>0.73440580621196105</v>
      </c>
      <c r="V6675" s="130">
        <f>IFERROR(Table1[[#This Row],[Female Ballots]]/Table1[[#This Row],[Female Population]],"0.0%")</f>
        <v>0.53430235846388774</v>
      </c>
      <c r="W6675" s="130">
        <f>IFERROR(Table1[[#This Row],[Male Ballots]]/Table1[[#This Row],[Male Population]],"0.0%")</f>
        <v>0.43485793485793484</v>
      </c>
      <c r="X6675" s="130">
        <f>IFERROR(Table1[[#This Row],[Total Ballots]]/Table1[[#This Row],[Total Population]],"0.0%")</f>
        <v>0.48541303540303454</v>
      </c>
      <c r="Y6675" s="24">
        <f>Table1[[#This Row],[Female Ballots]]/Table1[[#This Row],[Female Voters]]</f>
        <v>0.68961238046572737</v>
      </c>
      <c r="Z6675" s="24">
        <f>Table1[[#This Row],[Male Ballots]]/Table1[[#This Row],[Male Voters]]</f>
        <v>0.62828535669586982</v>
      </c>
      <c r="AA6675" s="24">
        <f>Table1[[#This Row],[Total Ballots]]/Table1[[#This Row],[Total Voters]]</f>
        <v>0.66096023655746639</v>
      </c>
    </row>
    <row r="6676" spans="1:27" s="12" customFormat="1" x14ac:dyDescent="0.35">
      <c r="A6676" s="19" t="s">
        <v>43</v>
      </c>
      <c r="B6676" s="20">
        <v>2012</v>
      </c>
      <c r="C6676" s="17" t="s">
        <v>82</v>
      </c>
      <c r="D6676" s="20"/>
      <c r="E6676" s="37" t="s">
        <v>73</v>
      </c>
      <c r="F6676" s="34" t="s">
        <v>78</v>
      </c>
      <c r="G6676" s="21" t="s">
        <v>64</v>
      </c>
      <c r="H6676" s="22">
        <v>17312</v>
      </c>
      <c r="I6676" s="22">
        <v>16854</v>
      </c>
      <c r="J6676" s="22">
        <v>34166</v>
      </c>
      <c r="K6676" s="31">
        <v>13331</v>
      </c>
      <c r="L6676" s="31">
        <v>12269</v>
      </c>
      <c r="M6676" s="31">
        <v>7</v>
      </c>
      <c r="N6676" s="31">
        <v>25607</v>
      </c>
      <c r="O6676" s="22">
        <v>10323</v>
      </c>
      <c r="P6676" s="22">
        <v>9164</v>
      </c>
      <c r="Q6676" s="22">
        <v>4</v>
      </c>
      <c r="R6676" s="23">
        <v>19491</v>
      </c>
      <c r="S6676" s="130">
        <f>IFERROR(Table1[[#This Row],[Female Voters]]/Table1[[#This Row],[Female Population]],"0.0%")</f>
        <v>0.77004390018484292</v>
      </c>
      <c r="T6676" s="130">
        <f>IFERROR(Table1[[#This Row],[Male Voters]]/Table1[[#This Row],[Male Population]],"0.0%")</f>
        <v>0.72795775483564729</v>
      </c>
      <c r="U6676" s="130">
        <f>IFERROR(Table1[[#This Row],[Total Voters]]/Table1[[#This Row],[Total Population]],"0.0%")</f>
        <v>0.74948779488380257</v>
      </c>
      <c r="V6676" s="130">
        <f>IFERROR(Table1[[#This Row],[Female Ballots]]/Table1[[#This Row],[Female Population]],"0.0%")</f>
        <v>0.59629158964879847</v>
      </c>
      <c r="W6676" s="130">
        <f>IFERROR(Table1[[#This Row],[Male Ballots]]/Table1[[#This Row],[Male Population]],"0.0%")</f>
        <v>0.54372849175269966</v>
      </c>
      <c r="X6676" s="130">
        <f>IFERROR(Table1[[#This Row],[Total Ballots]]/Table1[[#This Row],[Total Population]],"0.0%")</f>
        <v>0.57047942398876073</v>
      </c>
      <c r="Y6676" s="24">
        <f>Table1[[#This Row],[Female Ballots]]/Table1[[#This Row],[Female Voters]]</f>
        <v>0.7743605130897907</v>
      </c>
      <c r="Z6676" s="24">
        <f>Table1[[#This Row],[Male Ballots]]/Table1[[#This Row],[Male Voters]]</f>
        <v>0.74692313962018098</v>
      </c>
      <c r="AA6676" s="24">
        <f>Table1[[#This Row],[Total Ballots]]/Table1[[#This Row],[Total Voters]]</f>
        <v>0.76115905807005901</v>
      </c>
    </row>
    <row r="6677" spans="1:27" s="12" customFormat="1" x14ac:dyDescent="0.35">
      <c r="A6677" s="19" t="s">
        <v>43</v>
      </c>
      <c r="B6677" s="20">
        <v>2012</v>
      </c>
      <c r="C6677" s="17" t="s">
        <v>82</v>
      </c>
      <c r="D6677" s="20"/>
      <c r="E6677" s="37" t="s">
        <v>73</v>
      </c>
      <c r="F6677" s="34" t="s">
        <v>78</v>
      </c>
      <c r="G6677" s="21" t="s">
        <v>65</v>
      </c>
      <c r="H6677" s="22">
        <v>18841.002</v>
      </c>
      <c r="I6677" s="22">
        <v>17455.002</v>
      </c>
      <c r="J6677" s="22">
        <v>36296</v>
      </c>
      <c r="K6677" s="31">
        <v>15362</v>
      </c>
      <c r="L6677" s="31">
        <v>13542</v>
      </c>
      <c r="M6677" s="31">
        <v>6</v>
      </c>
      <c r="N6677" s="31">
        <v>28910</v>
      </c>
      <c r="O6677" s="22">
        <v>12894</v>
      </c>
      <c r="P6677" s="22">
        <v>11148</v>
      </c>
      <c r="Q6677" s="22">
        <v>5</v>
      </c>
      <c r="R6677" s="23">
        <v>24047</v>
      </c>
      <c r="S6677" s="130">
        <f>IFERROR(Table1[[#This Row],[Female Voters]]/Table1[[#This Row],[Female Population]],"0.0%")</f>
        <v>0.81534941719129372</v>
      </c>
      <c r="T6677" s="130">
        <f>IFERROR(Table1[[#This Row],[Male Voters]]/Table1[[#This Row],[Male Population]],"0.0%")</f>
        <v>0.7758234573676932</v>
      </c>
      <c r="U6677" s="130">
        <f>IFERROR(Table1[[#This Row],[Total Voters]]/Table1[[#This Row],[Total Population]],"0.0%")</f>
        <v>0.79650650209389462</v>
      </c>
      <c r="V6677" s="130">
        <f>IFERROR(Table1[[#This Row],[Female Ballots]]/Table1[[#This Row],[Female Population]],"0.0%")</f>
        <v>0.68435850704755508</v>
      </c>
      <c r="W6677" s="130">
        <f>IFERROR(Table1[[#This Row],[Male Ballots]]/Table1[[#This Row],[Male Population]],"0.0%")</f>
        <v>0.63867079476702437</v>
      </c>
      <c r="X6677" s="130">
        <f>IFERROR(Table1[[#This Row],[Total Ballots]]/Table1[[#This Row],[Total Population]],"0.0%")</f>
        <v>0.66252479612078463</v>
      </c>
      <c r="Y6677" s="24">
        <f>Table1[[#This Row],[Female Ballots]]/Table1[[#This Row],[Female Voters]]</f>
        <v>0.83934383543809399</v>
      </c>
      <c r="Z6677" s="24">
        <f>Table1[[#This Row],[Male Ballots]]/Table1[[#This Row],[Male Voters]]</f>
        <v>0.82321665928223309</v>
      </c>
      <c r="AA6677" s="24">
        <f>Table1[[#This Row],[Total Ballots]]/Table1[[#This Row],[Total Voters]]</f>
        <v>0.83178830854375652</v>
      </c>
    </row>
    <row r="6678" spans="1:27" s="12" customFormat="1" x14ac:dyDescent="0.35">
      <c r="A6678" s="19" t="s">
        <v>43</v>
      </c>
      <c r="B6678" s="20">
        <v>2012</v>
      </c>
      <c r="C6678" s="17" t="s">
        <v>82</v>
      </c>
      <c r="D6678" s="20"/>
      <c r="E6678" s="37" t="s">
        <v>73</v>
      </c>
      <c r="F6678" s="34" t="s">
        <v>78</v>
      </c>
      <c r="G6678" s="21" t="s">
        <v>66</v>
      </c>
      <c r="H6678" s="22">
        <v>18390.002</v>
      </c>
      <c r="I6678" s="22">
        <v>16258.002</v>
      </c>
      <c r="J6678" s="22">
        <v>34648</v>
      </c>
      <c r="K6678" s="31">
        <v>17020</v>
      </c>
      <c r="L6678" s="31">
        <v>14380</v>
      </c>
      <c r="M6678" s="31">
        <v>3</v>
      </c>
      <c r="N6678" s="31">
        <v>31403</v>
      </c>
      <c r="O6678" s="22">
        <v>15429</v>
      </c>
      <c r="P6678" s="22">
        <v>12916</v>
      </c>
      <c r="Q6678" s="22">
        <v>2</v>
      </c>
      <c r="R6678" s="23">
        <v>28347</v>
      </c>
      <c r="S6678" s="130">
        <f>IFERROR(Table1[[#This Row],[Female Voters]]/Table1[[#This Row],[Female Population]],"0.0%")</f>
        <v>0.92550289010300268</v>
      </c>
      <c r="T6678" s="130">
        <f>IFERROR(Table1[[#This Row],[Male Voters]]/Table1[[#This Row],[Male Population]],"0.0%")</f>
        <v>0.88448752804926456</v>
      </c>
      <c r="U6678" s="130">
        <f>IFERROR(Table1[[#This Row],[Total Voters]]/Table1[[#This Row],[Total Population]],"0.0%")</f>
        <v>0.90634380050796581</v>
      </c>
      <c r="V6678" s="130">
        <f>IFERROR(Table1[[#This Row],[Female Ballots]]/Table1[[#This Row],[Female Population]],"0.0%")</f>
        <v>0.83898848950641769</v>
      </c>
      <c r="W6678" s="130">
        <f>IFERROR(Table1[[#This Row],[Male Ballots]]/Table1[[#This Row],[Male Population]],"0.0%")</f>
        <v>0.79443956274577898</v>
      </c>
      <c r="X6678" s="130">
        <f>IFERROR(Table1[[#This Row],[Total Ballots]]/Table1[[#This Row],[Total Population]],"0.0%")</f>
        <v>0.81814246132532897</v>
      </c>
      <c r="Y6678" s="24">
        <f>Table1[[#This Row],[Female Ballots]]/Table1[[#This Row],[Female Voters]]</f>
        <v>0.90652173913043477</v>
      </c>
      <c r="Z6678" s="24">
        <f>Table1[[#This Row],[Male Ballots]]/Table1[[#This Row],[Male Voters]]</f>
        <v>0.89819193324061197</v>
      </c>
      <c r="AA6678" s="24">
        <f>Table1[[#This Row],[Total Ballots]]/Table1[[#This Row],[Total Voters]]</f>
        <v>0.90268445689902244</v>
      </c>
    </row>
    <row r="6679" spans="1:27" s="12" customFormat="1" x14ac:dyDescent="0.35">
      <c r="A6679" s="19" t="s">
        <v>43</v>
      </c>
      <c r="B6679" s="20">
        <v>2012</v>
      </c>
      <c r="C6679" s="17" t="s">
        <v>82</v>
      </c>
      <c r="D6679" s="20"/>
      <c r="E6679" s="37" t="s">
        <v>73</v>
      </c>
      <c r="F6679" s="34" t="s">
        <v>78</v>
      </c>
      <c r="G6679" s="21" t="s">
        <v>67</v>
      </c>
      <c r="H6679" s="22">
        <v>20406.001</v>
      </c>
      <c r="I6679" s="22">
        <v>16236.001</v>
      </c>
      <c r="J6679" s="22">
        <v>36642.001000000004</v>
      </c>
      <c r="K6679" s="31">
        <v>17677</v>
      </c>
      <c r="L6679" s="31">
        <v>15081</v>
      </c>
      <c r="M6679" s="31">
        <v>6</v>
      </c>
      <c r="N6679" s="31">
        <v>32764</v>
      </c>
      <c r="O6679" s="22">
        <v>16115</v>
      </c>
      <c r="P6679" s="22">
        <v>13993</v>
      </c>
      <c r="Q6679" s="22">
        <v>4</v>
      </c>
      <c r="R6679" s="23">
        <v>30112</v>
      </c>
      <c r="S6679" s="130">
        <f>IFERROR(Table1[[#This Row],[Female Voters]]/Table1[[#This Row],[Female Population]],"0.0%")</f>
        <v>0.86626478161987741</v>
      </c>
      <c r="T6679" s="130">
        <f>IFERROR(Table1[[#This Row],[Male Voters]]/Table1[[#This Row],[Male Population]],"0.0%")</f>
        <v>0.92886173140787565</v>
      </c>
      <c r="U6679" s="130">
        <f>IFERROR(Table1[[#This Row],[Total Voters]]/Table1[[#This Row],[Total Population]],"0.0%")</f>
        <v>0.89416514125415791</v>
      </c>
      <c r="V6679" s="130">
        <f>IFERROR(Table1[[#This Row],[Female Ballots]]/Table1[[#This Row],[Female Population]],"0.0%")</f>
        <v>0.78971867148296226</v>
      </c>
      <c r="W6679" s="130">
        <f>IFERROR(Table1[[#This Row],[Male Ballots]]/Table1[[#This Row],[Male Population]],"0.0%")</f>
        <v>0.86185015632851958</v>
      </c>
      <c r="X6679" s="130">
        <f>IFERROR(Table1[[#This Row],[Total Ballots]]/Table1[[#This Row],[Total Population]],"0.0%")</f>
        <v>0.82178918121856925</v>
      </c>
      <c r="Y6679" s="24">
        <f>Table1[[#This Row],[Female Ballots]]/Table1[[#This Row],[Female Voters]]</f>
        <v>0.9116365899191039</v>
      </c>
      <c r="Z6679" s="24">
        <f>Table1[[#This Row],[Male Ballots]]/Table1[[#This Row],[Male Voters]]</f>
        <v>0.92785624295471125</v>
      </c>
      <c r="AA6679" s="24">
        <f>Table1[[#This Row],[Total Ballots]]/Table1[[#This Row],[Total Voters]]</f>
        <v>0.91905750213649129</v>
      </c>
    </row>
    <row r="6680" spans="1:27" s="12" customFormat="1" x14ac:dyDescent="0.35">
      <c r="A6680" s="8" t="s">
        <v>26</v>
      </c>
      <c r="B6680" s="17">
        <v>2012</v>
      </c>
      <c r="C6680" s="17" t="s">
        <v>82</v>
      </c>
      <c r="D6680" s="17"/>
      <c r="E6680" s="35" t="s">
        <v>73</v>
      </c>
      <c r="F6680" s="34" t="s">
        <v>78</v>
      </c>
      <c r="G6680" s="9" t="s">
        <v>79</v>
      </c>
      <c r="H6680" s="10">
        <v>1662.997104</v>
      </c>
      <c r="I6680" s="10">
        <v>1651.9971200000002</v>
      </c>
      <c r="J6680" s="10">
        <v>3314.9942000000001</v>
      </c>
      <c r="K6680" s="10">
        <v>1412</v>
      </c>
      <c r="L6680" s="10">
        <v>1417</v>
      </c>
      <c r="M6680" s="10">
        <v>0</v>
      </c>
      <c r="N6680" s="10">
        <v>2829</v>
      </c>
      <c r="O6680" s="10">
        <v>1166</v>
      </c>
      <c r="P6680" s="10">
        <v>1178</v>
      </c>
      <c r="Q6680" s="10">
        <v>0</v>
      </c>
      <c r="R6680" s="11">
        <v>2344</v>
      </c>
      <c r="S6680" s="130">
        <f>IFERROR(Table1[[#This Row],[Female Voters]]/Table1[[#This Row],[Female Population]],"0.0%")</f>
        <v>0.84906942808482488</v>
      </c>
      <c r="T6680" s="130">
        <f>IFERROR(Table1[[#This Row],[Male Voters]]/Table1[[#This Row],[Male Population]],"0.0%")</f>
        <v>0.85774967936990099</v>
      </c>
      <c r="U6680" s="130">
        <f>IFERROR(Table1[[#This Row],[Total Voters]]/Table1[[#This Row],[Total Population]],"0.0%")</f>
        <v>0.85339515827810497</v>
      </c>
      <c r="V6680" s="130">
        <f>IFERROR(Table1[[#This Row],[Female Ballots]]/Table1[[#This Row],[Female Population]],"0.0%")</f>
        <v>0.70114373452330436</v>
      </c>
      <c r="W6680" s="130">
        <f>IFERROR(Table1[[#This Row],[Male Ballots]]/Table1[[#This Row],[Male Population]],"0.0%")</f>
        <v>0.71307630366813224</v>
      </c>
      <c r="X6680" s="130">
        <f>IFERROR(Table1[[#This Row],[Total Ballots]]/Table1[[#This Row],[Total Population]],"0.0%")</f>
        <v>0.70709022658320186</v>
      </c>
      <c r="Y6680" s="24">
        <f>Table1[[#This Row],[Female Ballots]]/Table1[[#This Row],[Female Voters]]</f>
        <v>0.82577903682719545</v>
      </c>
      <c r="Z6680" s="24">
        <f>Table1[[#This Row],[Male Ballots]]/Table1[[#This Row],[Male Voters]]</f>
        <v>0.83133380381086808</v>
      </c>
      <c r="AA6680" s="24">
        <f>Table1[[#This Row],[Total Ballots]]/Table1[[#This Row],[Total Voters]]</f>
        <v>0.82856132909155178</v>
      </c>
    </row>
    <row r="6681" spans="1:27" s="12" customFormat="1" x14ac:dyDescent="0.35">
      <c r="A6681" s="19" t="s">
        <v>26</v>
      </c>
      <c r="B6681" s="20">
        <v>2012</v>
      </c>
      <c r="C6681" s="17" t="s">
        <v>82</v>
      </c>
      <c r="D6681" s="20"/>
      <c r="E6681" s="37" t="s">
        <v>73</v>
      </c>
      <c r="F6681" s="34" t="s">
        <v>78</v>
      </c>
      <c r="G6681" s="21" t="s">
        <v>62</v>
      </c>
      <c r="H6681" s="22">
        <v>84.000084000000001</v>
      </c>
      <c r="I6681" s="22">
        <v>94.999760000000009</v>
      </c>
      <c r="J6681" s="22">
        <v>178.99979999999999</v>
      </c>
      <c r="K6681" s="31">
        <v>92</v>
      </c>
      <c r="L6681" s="31">
        <v>103</v>
      </c>
      <c r="M6681" s="31"/>
      <c r="N6681" s="31">
        <v>195</v>
      </c>
      <c r="O6681" s="22">
        <v>52</v>
      </c>
      <c r="P6681" s="22">
        <v>58</v>
      </c>
      <c r="Q6681" s="22"/>
      <c r="R6681" s="23">
        <v>110</v>
      </c>
      <c r="S6681" s="130">
        <f>IFERROR(Table1[[#This Row],[Female Voters]]/Table1[[#This Row],[Female Population]],"0.0%")</f>
        <v>1.0952370000010951</v>
      </c>
      <c r="T6681" s="130">
        <f>IFERROR(Table1[[#This Row],[Male Voters]]/Table1[[#This Row],[Male Population]],"0.0%")</f>
        <v>1.0842132653808809</v>
      </c>
      <c r="U6681" s="130">
        <f>IFERROR(Table1[[#This Row],[Total Voters]]/Table1[[#This Row],[Total Population]],"0.0%")</f>
        <v>1.08938669205217</v>
      </c>
      <c r="V6681" s="130">
        <f>IFERROR(Table1[[#This Row],[Female Ballots]]/Table1[[#This Row],[Female Population]],"0.0%")</f>
        <v>0.61904700000061907</v>
      </c>
      <c r="W6681" s="130">
        <f>IFERROR(Table1[[#This Row],[Male Ballots]]/Table1[[#This Row],[Male Population]],"0.0%")</f>
        <v>0.6105278581756417</v>
      </c>
      <c r="X6681" s="130">
        <f>IFERROR(Table1[[#This Row],[Total Ballots]]/Table1[[#This Row],[Total Population]],"0.0%")</f>
        <v>0.6145258262858394</v>
      </c>
      <c r="Y6681" s="24">
        <f>Table1[[#This Row],[Female Ballots]]/Table1[[#This Row],[Female Voters]]</f>
        <v>0.56521739130434778</v>
      </c>
      <c r="Z6681" s="24">
        <f>Table1[[#This Row],[Male Ballots]]/Table1[[#This Row],[Male Voters]]</f>
        <v>0.56310679611650483</v>
      </c>
      <c r="AA6681" s="24">
        <f>Table1[[#This Row],[Total Ballots]]/Table1[[#This Row],[Total Voters]]</f>
        <v>0.5641025641025641</v>
      </c>
    </row>
    <row r="6682" spans="1:27" s="12" customFormat="1" x14ac:dyDescent="0.35">
      <c r="A6682" s="19" t="s">
        <v>26</v>
      </c>
      <c r="B6682" s="20">
        <v>2012</v>
      </c>
      <c r="C6682" s="17" t="s">
        <v>82</v>
      </c>
      <c r="D6682" s="20"/>
      <c r="E6682" s="37" t="s">
        <v>73</v>
      </c>
      <c r="F6682" s="34" t="s">
        <v>78</v>
      </c>
      <c r="G6682" s="21" t="s">
        <v>63</v>
      </c>
      <c r="H6682" s="22">
        <v>150.00067999999999</v>
      </c>
      <c r="I6682" s="22">
        <v>161.00035000000003</v>
      </c>
      <c r="J6682" s="22">
        <v>311.00109999999995</v>
      </c>
      <c r="K6682" s="31">
        <v>115</v>
      </c>
      <c r="L6682" s="31">
        <v>131</v>
      </c>
      <c r="M6682" s="31"/>
      <c r="N6682" s="31">
        <v>246</v>
      </c>
      <c r="O6682" s="22">
        <v>69</v>
      </c>
      <c r="P6682" s="22">
        <v>83</v>
      </c>
      <c r="Q6682" s="22"/>
      <c r="R6682" s="23">
        <v>152</v>
      </c>
      <c r="S6682" s="130">
        <f>IFERROR(Table1[[#This Row],[Female Voters]]/Table1[[#This Row],[Female Population]],"0.0%")</f>
        <v>0.76666319112686698</v>
      </c>
      <c r="T6682" s="130">
        <f>IFERROR(Table1[[#This Row],[Male Voters]]/Table1[[#This Row],[Male Population]],"0.0%")</f>
        <v>0.81366282744105822</v>
      </c>
      <c r="U6682" s="130">
        <f>IFERROR(Table1[[#This Row],[Total Voters]]/Table1[[#This Row],[Total Population]],"0.0%")</f>
        <v>0.79099398683798883</v>
      </c>
      <c r="V6682" s="130">
        <f>IFERROR(Table1[[#This Row],[Female Ballots]]/Table1[[#This Row],[Female Population]],"0.0%")</f>
        <v>0.45999791467612017</v>
      </c>
      <c r="W6682" s="130">
        <f>IFERROR(Table1[[#This Row],[Male Ballots]]/Table1[[#This Row],[Male Population]],"0.0%")</f>
        <v>0.5155268296000598</v>
      </c>
      <c r="X6682" s="130">
        <f>IFERROR(Table1[[#This Row],[Total Ballots]]/Table1[[#This Row],[Total Population]],"0.0%")</f>
        <v>0.48874425202997684</v>
      </c>
      <c r="Y6682" s="24">
        <f>Table1[[#This Row],[Female Ballots]]/Table1[[#This Row],[Female Voters]]</f>
        <v>0.6</v>
      </c>
      <c r="Z6682" s="24">
        <f>Table1[[#This Row],[Male Ballots]]/Table1[[#This Row],[Male Voters]]</f>
        <v>0.63358778625954193</v>
      </c>
      <c r="AA6682" s="24">
        <f>Table1[[#This Row],[Total Ballots]]/Table1[[#This Row],[Total Voters]]</f>
        <v>0.61788617886178865</v>
      </c>
    </row>
    <row r="6683" spans="1:27" s="12" customFormat="1" x14ac:dyDescent="0.35">
      <c r="A6683" s="19" t="s">
        <v>26</v>
      </c>
      <c r="B6683" s="20">
        <v>2012</v>
      </c>
      <c r="C6683" s="17" t="s">
        <v>82</v>
      </c>
      <c r="D6683" s="20"/>
      <c r="E6683" s="37" t="s">
        <v>73</v>
      </c>
      <c r="F6683" s="34" t="s">
        <v>78</v>
      </c>
      <c r="G6683" s="21" t="s">
        <v>64</v>
      </c>
      <c r="H6683" s="22">
        <v>194.99950000000001</v>
      </c>
      <c r="I6683" s="22">
        <v>191.99945000000002</v>
      </c>
      <c r="J6683" s="22">
        <v>386.99890000000005</v>
      </c>
      <c r="K6683" s="31">
        <v>161</v>
      </c>
      <c r="L6683" s="31">
        <v>150</v>
      </c>
      <c r="M6683" s="31"/>
      <c r="N6683" s="31">
        <v>311</v>
      </c>
      <c r="O6683" s="22">
        <v>121</v>
      </c>
      <c r="P6683" s="22">
        <v>108</v>
      </c>
      <c r="Q6683" s="22"/>
      <c r="R6683" s="23">
        <v>229</v>
      </c>
      <c r="S6683" s="130">
        <f>IFERROR(Table1[[#This Row],[Female Voters]]/Table1[[#This Row],[Female Population]],"0.0%")</f>
        <v>0.82564314267472472</v>
      </c>
      <c r="T6683" s="130">
        <f>IFERROR(Table1[[#This Row],[Male Voters]]/Table1[[#This Row],[Male Population]],"0.0%")</f>
        <v>0.78125223796213994</v>
      </c>
      <c r="U6683" s="130">
        <f>IFERROR(Table1[[#This Row],[Total Voters]]/Table1[[#This Row],[Total Population]],"0.0%")</f>
        <v>0.80361985525023449</v>
      </c>
      <c r="V6683" s="130">
        <f>IFERROR(Table1[[#This Row],[Female Ballots]]/Table1[[#This Row],[Female Population]],"0.0%")</f>
        <v>0.6205144115754142</v>
      </c>
      <c r="W6683" s="130">
        <f>IFERROR(Table1[[#This Row],[Male Ballots]]/Table1[[#This Row],[Male Population]],"0.0%")</f>
        <v>0.56250161133274068</v>
      </c>
      <c r="X6683" s="130">
        <f>IFERROR(Table1[[#This Row],[Total Ballots]]/Table1[[#This Row],[Total Population]],"0.0%")</f>
        <v>0.59173294807814691</v>
      </c>
      <c r="Y6683" s="24">
        <f>Table1[[#This Row],[Female Ballots]]/Table1[[#This Row],[Female Voters]]</f>
        <v>0.75155279503105588</v>
      </c>
      <c r="Z6683" s="24">
        <f>Table1[[#This Row],[Male Ballots]]/Table1[[#This Row],[Male Voters]]</f>
        <v>0.72</v>
      </c>
      <c r="AA6683" s="24">
        <f>Table1[[#This Row],[Total Ballots]]/Table1[[#This Row],[Total Voters]]</f>
        <v>0.7363344051446945</v>
      </c>
    </row>
    <row r="6684" spans="1:27" s="12" customFormat="1" x14ac:dyDescent="0.35">
      <c r="A6684" s="19" t="s">
        <v>26</v>
      </c>
      <c r="B6684" s="20">
        <v>2012</v>
      </c>
      <c r="C6684" s="17" t="s">
        <v>82</v>
      </c>
      <c r="D6684" s="20"/>
      <c r="E6684" s="37" t="s">
        <v>73</v>
      </c>
      <c r="F6684" s="34" t="s">
        <v>78</v>
      </c>
      <c r="G6684" s="21" t="s">
        <v>65</v>
      </c>
      <c r="H6684" s="22">
        <v>279.99939999999998</v>
      </c>
      <c r="I6684" s="22">
        <v>280.00009999999997</v>
      </c>
      <c r="J6684" s="22">
        <v>559.99950000000001</v>
      </c>
      <c r="K6684" s="31">
        <v>207</v>
      </c>
      <c r="L6684" s="31">
        <v>208</v>
      </c>
      <c r="M6684" s="31"/>
      <c r="N6684" s="31">
        <v>415</v>
      </c>
      <c r="O6684" s="22">
        <v>168</v>
      </c>
      <c r="P6684" s="22">
        <v>169</v>
      </c>
      <c r="Q6684" s="22"/>
      <c r="R6684" s="23">
        <v>337</v>
      </c>
      <c r="S6684" s="130">
        <f>IFERROR(Table1[[#This Row],[Female Voters]]/Table1[[#This Row],[Female Population]],"0.0%")</f>
        <v>0.73928729847278252</v>
      </c>
      <c r="T6684" s="130">
        <f>IFERROR(Table1[[#This Row],[Male Voters]]/Table1[[#This Row],[Male Population]],"0.0%")</f>
        <v>0.74285687755111518</v>
      </c>
      <c r="U6684" s="130">
        <f>IFERROR(Table1[[#This Row],[Total Voters]]/Table1[[#This Row],[Total Population]],"0.0%")</f>
        <v>0.74107209024293774</v>
      </c>
      <c r="V6684" s="130">
        <f>IFERROR(Table1[[#This Row],[Female Ballots]]/Table1[[#This Row],[Female Population]],"0.0%")</f>
        <v>0.60000128571704081</v>
      </c>
      <c r="W6684" s="130">
        <f>IFERROR(Table1[[#This Row],[Male Ballots]]/Table1[[#This Row],[Male Population]],"0.0%")</f>
        <v>0.60357121301028116</v>
      </c>
      <c r="X6684" s="130">
        <f>IFERROR(Table1[[#This Row],[Total Ballots]]/Table1[[#This Row],[Total Population]],"0.0%")</f>
        <v>0.60178625159486743</v>
      </c>
      <c r="Y6684" s="24">
        <f>Table1[[#This Row],[Female Ballots]]/Table1[[#This Row],[Female Voters]]</f>
        <v>0.81159420289855078</v>
      </c>
      <c r="Z6684" s="24">
        <f>Table1[[#This Row],[Male Ballots]]/Table1[[#This Row],[Male Voters]]</f>
        <v>0.8125</v>
      </c>
      <c r="AA6684" s="24">
        <f>Table1[[#This Row],[Total Ballots]]/Table1[[#This Row],[Total Voters]]</f>
        <v>0.81204819277108431</v>
      </c>
    </row>
    <row r="6685" spans="1:27" s="12" customFormat="1" x14ac:dyDescent="0.35">
      <c r="A6685" s="19" t="s">
        <v>26</v>
      </c>
      <c r="B6685" s="20">
        <v>2012</v>
      </c>
      <c r="C6685" s="17" t="s">
        <v>82</v>
      </c>
      <c r="D6685" s="20"/>
      <c r="E6685" s="37" t="s">
        <v>73</v>
      </c>
      <c r="F6685" s="34" t="s">
        <v>78</v>
      </c>
      <c r="G6685" s="21" t="s">
        <v>66</v>
      </c>
      <c r="H6685" s="22">
        <v>402.99900000000002</v>
      </c>
      <c r="I6685" s="22">
        <v>383.99900000000002</v>
      </c>
      <c r="J6685" s="22">
        <v>786.99810000000002</v>
      </c>
      <c r="K6685" s="31">
        <v>334</v>
      </c>
      <c r="L6685" s="31">
        <v>314</v>
      </c>
      <c r="M6685" s="31"/>
      <c r="N6685" s="31">
        <v>648</v>
      </c>
      <c r="O6685" s="22">
        <v>297</v>
      </c>
      <c r="P6685" s="22">
        <v>286</v>
      </c>
      <c r="Q6685" s="22"/>
      <c r="R6685" s="23">
        <v>583</v>
      </c>
      <c r="S6685" s="130">
        <f>IFERROR(Table1[[#This Row],[Female Voters]]/Table1[[#This Row],[Female Population]],"0.0%")</f>
        <v>0.82878617564807844</v>
      </c>
      <c r="T6685" s="130">
        <f>IFERROR(Table1[[#This Row],[Male Voters]]/Table1[[#This Row],[Male Population]],"0.0%")</f>
        <v>0.81771046278766346</v>
      </c>
      <c r="U6685" s="130">
        <f>IFERROR(Table1[[#This Row],[Total Voters]]/Table1[[#This Row],[Total Population]],"0.0%")</f>
        <v>0.82338191159546636</v>
      </c>
      <c r="V6685" s="130">
        <f>IFERROR(Table1[[#This Row],[Female Ballots]]/Table1[[#This Row],[Female Population]],"0.0%")</f>
        <v>0.73697453343556685</v>
      </c>
      <c r="W6685" s="130">
        <f>IFERROR(Table1[[#This Row],[Male Ballots]]/Table1[[#This Row],[Male Population]],"0.0%")</f>
        <v>0.74479360623334956</v>
      </c>
      <c r="X6685" s="130">
        <f>IFERROR(Table1[[#This Row],[Total Ballots]]/Table1[[#This Row],[Total Population]],"0.0%")</f>
        <v>0.74078959021629143</v>
      </c>
      <c r="Y6685" s="24">
        <f>Table1[[#This Row],[Female Ballots]]/Table1[[#This Row],[Female Voters]]</f>
        <v>0.8892215568862275</v>
      </c>
      <c r="Z6685" s="24">
        <f>Table1[[#This Row],[Male Ballots]]/Table1[[#This Row],[Male Voters]]</f>
        <v>0.91082802547770703</v>
      </c>
      <c r="AA6685" s="24">
        <f>Table1[[#This Row],[Total Ballots]]/Table1[[#This Row],[Total Voters]]</f>
        <v>0.89969135802469136</v>
      </c>
    </row>
    <row r="6686" spans="1:27" s="12" customFormat="1" x14ac:dyDescent="0.35">
      <c r="A6686" s="19" t="s">
        <v>26</v>
      </c>
      <c r="B6686" s="20">
        <v>2012</v>
      </c>
      <c r="C6686" s="17" t="s">
        <v>82</v>
      </c>
      <c r="D6686" s="20"/>
      <c r="E6686" s="37" t="s">
        <v>73</v>
      </c>
      <c r="F6686" s="34" t="s">
        <v>78</v>
      </c>
      <c r="G6686" s="21" t="s">
        <v>67</v>
      </c>
      <c r="H6686" s="22">
        <v>550.99844000000007</v>
      </c>
      <c r="I6686" s="22">
        <v>539.99846000000002</v>
      </c>
      <c r="J6686" s="22">
        <v>1090.9967999999999</v>
      </c>
      <c r="K6686" s="31">
        <v>503</v>
      </c>
      <c r="L6686" s="31">
        <v>511</v>
      </c>
      <c r="M6686" s="31"/>
      <c r="N6686" s="31">
        <v>1014</v>
      </c>
      <c r="O6686" s="22">
        <v>459</v>
      </c>
      <c r="P6686" s="22">
        <v>474</v>
      </c>
      <c r="Q6686" s="22"/>
      <c r="R6686" s="23">
        <v>933</v>
      </c>
      <c r="S6686" s="130">
        <f>IFERROR(Table1[[#This Row],[Female Voters]]/Table1[[#This Row],[Female Population]],"0.0%")</f>
        <v>0.91288824701572646</v>
      </c>
      <c r="T6686" s="130">
        <f>IFERROR(Table1[[#This Row],[Male Voters]]/Table1[[#This Row],[Male Population]],"0.0%")</f>
        <v>0.94629899500083758</v>
      </c>
      <c r="U6686" s="130">
        <f>IFERROR(Table1[[#This Row],[Total Voters]]/Table1[[#This Row],[Total Population]],"0.0%")</f>
        <v>0.92942527420795373</v>
      </c>
      <c r="V6686" s="130">
        <f>IFERROR(Table1[[#This Row],[Female Ballots]]/Table1[[#This Row],[Female Population]],"0.0%")</f>
        <v>0.83303321149148801</v>
      </c>
      <c r="W6686" s="130">
        <f>IFERROR(Table1[[#This Row],[Male Ballots]]/Table1[[#This Row],[Male Population]],"0.0%")</f>
        <v>0.87778028107709782</v>
      </c>
      <c r="X6686" s="130">
        <f>IFERROR(Table1[[#This Row],[Total Ballots]]/Table1[[#This Row],[Total Population]],"0.0%")</f>
        <v>0.85518124342802848</v>
      </c>
      <c r="Y6686" s="24">
        <f>Table1[[#This Row],[Female Ballots]]/Table1[[#This Row],[Female Voters]]</f>
        <v>0.9125248508946322</v>
      </c>
      <c r="Z6686" s="24">
        <f>Table1[[#This Row],[Male Ballots]]/Table1[[#This Row],[Male Voters]]</f>
        <v>0.92759295499021521</v>
      </c>
      <c r="AA6686" s="24">
        <f>Table1[[#This Row],[Total Ballots]]/Table1[[#This Row],[Total Voters]]</f>
        <v>0.92011834319526631</v>
      </c>
    </row>
    <row r="6687" spans="1:27" s="12" customFormat="1" x14ac:dyDescent="0.35">
      <c r="A6687" s="8" t="s">
        <v>45</v>
      </c>
      <c r="B6687" s="17">
        <v>2012</v>
      </c>
      <c r="C6687" s="17" t="s">
        <v>82</v>
      </c>
      <c r="D6687" s="17"/>
      <c r="E6687" s="35" t="s">
        <v>73</v>
      </c>
      <c r="F6687" s="34" t="s">
        <v>78</v>
      </c>
      <c r="G6687" s="9" t="s">
        <v>79</v>
      </c>
      <c r="H6687" s="10">
        <v>22708.927199999998</v>
      </c>
      <c r="I6687" s="10">
        <v>23445.956400000003</v>
      </c>
      <c r="J6687" s="10">
        <v>46154.884000000005</v>
      </c>
      <c r="K6687" s="10">
        <v>16893</v>
      </c>
      <c r="L6687" s="10">
        <v>14926</v>
      </c>
      <c r="M6687" s="10">
        <v>25</v>
      </c>
      <c r="N6687" s="10">
        <v>31844</v>
      </c>
      <c r="O6687" s="10">
        <v>13608</v>
      </c>
      <c r="P6687" s="10">
        <v>11950</v>
      </c>
      <c r="Q6687" s="10">
        <v>18</v>
      </c>
      <c r="R6687" s="11">
        <v>25576</v>
      </c>
      <c r="S6687" s="130">
        <f>IFERROR(Table1[[#This Row],[Female Voters]]/Table1[[#This Row],[Female Population]],"0.0%")</f>
        <v>0.74389247238416445</v>
      </c>
      <c r="T6687" s="130">
        <f>IFERROR(Table1[[#This Row],[Male Voters]]/Table1[[#This Row],[Male Population]],"0.0%")</f>
        <v>0.63661297263181804</v>
      </c>
      <c r="U6687" s="130">
        <f>IFERROR(Table1[[#This Row],[Total Voters]]/Table1[[#This Row],[Total Population]],"0.0%")</f>
        <v>0.68993781893157824</v>
      </c>
      <c r="V6687" s="130">
        <f>IFERROR(Table1[[#This Row],[Female Ballots]]/Table1[[#This Row],[Female Population]],"0.0%")</f>
        <v>0.599235704978613</v>
      </c>
      <c r="W6687" s="130">
        <f>IFERROR(Table1[[#This Row],[Male Ballots]]/Table1[[#This Row],[Male Population]],"0.0%")</f>
        <v>0.50968276986133088</v>
      </c>
      <c r="X6687" s="130">
        <f>IFERROR(Table1[[#This Row],[Total Ballots]]/Table1[[#This Row],[Total Population]],"0.0%")</f>
        <v>0.55413420603548691</v>
      </c>
      <c r="Y6687" s="24">
        <f>Table1[[#This Row],[Female Ballots]]/Table1[[#This Row],[Female Voters]]</f>
        <v>0.80554075652637191</v>
      </c>
      <c r="Z6687" s="24">
        <f>Table1[[#This Row],[Male Ballots]]/Table1[[#This Row],[Male Voters]]</f>
        <v>0.80061637411228725</v>
      </c>
      <c r="AA6687" s="24">
        <f>Table1[[#This Row],[Total Ballots]]/Table1[[#This Row],[Total Voters]]</f>
        <v>0.80316543147845743</v>
      </c>
    </row>
    <row r="6688" spans="1:27" s="12" customFormat="1" x14ac:dyDescent="0.35">
      <c r="A6688" s="19" t="s">
        <v>45</v>
      </c>
      <c r="B6688" s="20">
        <v>2012</v>
      </c>
      <c r="C6688" s="17" t="s">
        <v>82</v>
      </c>
      <c r="D6688" s="20"/>
      <c r="E6688" s="37" t="s">
        <v>73</v>
      </c>
      <c r="F6688" s="34" t="s">
        <v>78</v>
      </c>
      <c r="G6688" s="21" t="s">
        <v>62</v>
      </c>
      <c r="H6688" s="22">
        <v>3611.6933999999997</v>
      </c>
      <c r="I6688" s="22">
        <v>4012.7721000000001</v>
      </c>
      <c r="J6688" s="22">
        <v>7624.4660000000003</v>
      </c>
      <c r="K6688" s="31">
        <v>1631</v>
      </c>
      <c r="L6688" s="31">
        <v>1538</v>
      </c>
      <c r="M6688" s="31">
        <v>5</v>
      </c>
      <c r="N6688" s="31">
        <v>3174</v>
      </c>
      <c r="O6688" s="22">
        <v>990</v>
      </c>
      <c r="P6688" s="22">
        <v>896</v>
      </c>
      <c r="Q6688" s="22">
        <v>4</v>
      </c>
      <c r="R6688" s="23">
        <v>1890</v>
      </c>
      <c r="S6688" s="130">
        <f>IFERROR(Table1[[#This Row],[Female Voters]]/Table1[[#This Row],[Female Population]],"0.0%")</f>
        <v>0.45158872012779383</v>
      </c>
      <c r="T6688" s="130">
        <f>IFERROR(Table1[[#This Row],[Male Voters]]/Table1[[#This Row],[Male Population]],"0.0%")</f>
        <v>0.38327618954487847</v>
      </c>
      <c r="U6688" s="130">
        <f>IFERROR(Table1[[#This Row],[Total Voters]]/Table1[[#This Row],[Total Population]],"0.0%")</f>
        <v>0.41629144913230642</v>
      </c>
      <c r="V6688" s="130">
        <f>IFERROR(Table1[[#This Row],[Female Ballots]]/Table1[[#This Row],[Female Population]],"0.0%")</f>
        <v>0.27410964618425254</v>
      </c>
      <c r="W6688" s="130">
        <f>IFERROR(Table1[[#This Row],[Male Ballots]]/Table1[[#This Row],[Male Population]],"0.0%")</f>
        <v>0.22328703890260798</v>
      </c>
      <c r="X6688" s="130">
        <f>IFERROR(Table1[[#This Row],[Total Ballots]]/Table1[[#This Row],[Total Population]],"0.0%")</f>
        <v>0.24788621262131669</v>
      </c>
      <c r="Y6688" s="24">
        <f>Table1[[#This Row],[Female Ballots]]/Table1[[#This Row],[Female Voters]]</f>
        <v>0.60698957694665845</v>
      </c>
      <c r="Z6688" s="24">
        <f>Table1[[#This Row],[Male Ballots]]/Table1[[#This Row],[Male Voters]]</f>
        <v>0.5825747724317295</v>
      </c>
      <c r="AA6688" s="24">
        <f>Table1[[#This Row],[Total Ballots]]/Table1[[#This Row],[Total Voters]]</f>
        <v>0.5954631379962193</v>
      </c>
    </row>
    <row r="6689" spans="1:27" s="12" customFormat="1" x14ac:dyDescent="0.35">
      <c r="A6689" s="19" t="s">
        <v>45</v>
      </c>
      <c r="B6689" s="20">
        <v>2012</v>
      </c>
      <c r="C6689" s="17" t="s">
        <v>82</v>
      </c>
      <c r="D6689" s="20"/>
      <c r="E6689" s="37" t="s">
        <v>73</v>
      </c>
      <c r="F6689" s="34" t="s">
        <v>78</v>
      </c>
      <c r="G6689" s="21" t="s">
        <v>63</v>
      </c>
      <c r="H6689" s="22">
        <v>3223.0219999999999</v>
      </c>
      <c r="I6689" s="22">
        <v>4118.0110000000004</v>
      </c>
      <c r="J6689" s="22">
        <v>7341.0330000000004</v>
      </c>
      <c r="K6689" s="31">
        <v>2389</v>
      </c>
      <c r="L6689" s="31">
        <v>2125</v>
      </c>
      <c r="M6689" s="31">
        <v>6</v>
      </c>
      <c r="N6689" s="31">
        <v>4520</v>
      </c>
      <c r="O6689" s="22">
        <v>1546</v>
      </c>
      <c r="P6689" s="22">
        <v>1386</v>
      </c>
      <c r="Q6689" s="22">
        <v>2</v>
      </c>
      <c r="R6689" s="23">
        <v>2934</v>
      </c>
      <c r="S6689" s="130">
        <f>IFERROR(Table1[[#This Row],[Female Voters]]/Table1[[#This Row],[Female Population]],"0.0%")</f>
        <v>0.74122981475149718</v>
      </c>
      <c r="T6689" s="130">
        <f>IFERROR(Table1[[#This Row],[Male Voters]]/Table1[[#This Row],[Male Population]],"0.0%")</f>
        <v>0.51602581926080326</v>
      </c>
      <c r="U6689" s="130">
        <f>IFERROR(Table1[[#This Row],[Total Voters]]/Table1[[#This Row],[Total Population]],"0.0%")</f>
        <v>0.6157171613313821</v>
      </c>
      <c r="V6689" s="130">
        <f>IFERROR(Table1[[#This Row],[Female Ballots]]/Table1[[#This Row],[Female Population]],"0.0%")</f>
        <v>0.47967404504219951</v>
      </c>
      <c r="W6689" s="130">
        <f>IFERROR(Table1[[#This Row],[Male Ballots]]/Table1[[#This Row],[Male Population]],"0.0%")</f>
        <v>0.33657025199786983</v>
      </c>
      <c r="X6689" s="130">
        <f>IFERROR(Table1[[#This Row],[Total Ballots]]/Table1[[#This Row],[Total Population]],"0.0%")</f>
        <v>0.39967127242174227</v>
      </c>
      <c r="Y6689" s="24">
        <f>Table1[[#This Row],[Female Ballots]]/Table1[[#This Row],[Female Voters]]</f>
        <v>0.64713269150272079</v>
      </c>
      <c r="Z6689" s="24">
        <f>Table1[[#This Row],[Male Ballots]]/Table1[[#This Row],[Male Voters]]</f>
        <v>0.65223529411764702</v>
      </c>
      <c r="AA6689" s="24">
        <f>Table1[[#This Row],[Total Ballots]]/Table1[[#This Row],[Total Voters]]</f>
        <v>0.64911504424778765</v>
      </c>
    </row>
    <row r="6690" spans="1:27" s="12" customFormat="1" x14ac:dyDescent="0.35">
      <c r="A6690" s="19" t="s">
        <v>45</v>
      </c>
      <c r="B6690" s="20">
        <v>2012</v>
      </c>
      <c r="C6690" s="17" t="s">
        <v>82</v>
      </c>
      <c r="D6690" s="20"/>
      <c r="E6690" s="37" t="s">
        <v>73</v>
      </c>
      <c r="F6690" s="34" t="s">
        <v>78</v>
      </c>
      <c r="G6690" s="21" t="s">
        <v>64</v>
      </c>
      <c r="H6690" s="22">
        <v>3230.027</v>
      </c>
      <c r="I6690" s="22">
        <v>3655.0259999999998</v>
      </c>
      <c r="J6690" s="22">
        <v>6885.0529999999999</v>
      </c>
      <c r="K6690" s="31">
        <v>2215</v>
      </c>
      <c r="L6690" s="31">
        <v>2018</v>
      </c>
      <c r="M6690" s="31">
        <v>3</v>
      </c>
      <c r="N6690" s="31">
        <v>4236</v>
      </c>
      <c r="O6690" s="22">
        <v>1668</v>
      </c>
      <c r="P6690" s="22">
        <v>1493</v>
      </c>
      <c r="Q6690" s="22">
        <v>2</v>
      </c>
      <c r="R6690" s="23">
        <v>3163</v>
      </c>
      <c r="S6690" s="130">
        <f>IFERROR(Table1[[#This Row],[Female Voters]]/Table1[[#This Row],[Female Population]],"0.0%")</f>
        <v>0.68575278163309472</v>
      </c>
      <c r="T6690" s="130">
        <f>IFERROR(Table1[[#This Row],[Male Voters]]/Table1[[#This Row],[Male Population]],"0.0%")</f>
        <v>0.55211645553273769</v>
      </c>
      <c r="U6690" s="130">
        <f>IFERROR(Table1[[#This Row],[Total Voters]]/Table1[[#This Row],[Total Population]],"0.0%")</f>
        <v>0.61524580856530808</v>
      </c>
      <c r="V6690" s="130">
        <f>IFERROR(Table1[[#This Row],[Female Ballots]]/Table1[[#This Row],[Female Population]],"0.0%")</f>
        <v>0.51640435203792412</v>
      </c>
      <c r="W6690" s="130">
        <f>IFERROR(Table1[[#This Row],[Male Ballots]]/Table1[[#This Row],[Male Population]],"0.0%")</f>
        <v>0.40847862641743182</v>
      </c>
      <c r="X6690" s="130">
        <f>IFERROR(Table1[[#This Row],[Total Ballots]]/Table1[[#This Row],[Total Population]],"0.0%")</f>
        <v>0.4594009661218294</v>
      </c>
      <c r="Y6690" s="24">
        <f>Table1[[#This Row],[Female Ballots]]/Table1[[#This Row],[Female Voters]]</f>
        <v>0.75304740406320547</v>
      </c>
      <c r="Z6690" s="24">
        <f>Table1[[#This Row],[Male Ballots]]/Table1[[#This Row],[Male Voters]]</f>
        <v>0.73984142715559964</v>
      </c>
      <c r="AA6690" s="24">
        <f>Table1[[#This Row],[Total Ballots]]/Table1[[#This Row],[Total Voters]]</f>
        <v>0.74669499527856464</v>
      </c>
    </row>
    <row r="6691" spans="1:27" s="12" customFormat="1" x14ac:dyDescent="0.35">
      <c r="A6691" s="19" t="s">
        <v>45</v>
      </c>
      <c r="B6691" s="20">
        <v>2012</v>
      </c>
      <c r="C6691" s="17" t="s">
        <v>82</v>
      </c>
      <c r="D6691" s="20"/>
      <c r="E6691" s="37" t="s">
        <v>73</v>
      </c>
      <c r="F6691" s="34" t="s">
        <v>78</v>
      </c>
      <c r="G6691" s="21" t="s">
        <v>65</v>
      </c>
      <c r="H6691" s="22">
        <v>3735.0329999999999</v>
      </c>
      <c r="I6691" s="22">
        <v>3889.0330000000004</v>
      </c>
      <c r="J6691" s="22">
        <v>7624.0659999999998</v>
      </c>
      <c r="K6691" s="31">
        <v>2933</v>
      </c>
      <c r="L6691" s="31">
        <v>2635</v>
      </c>
      <c r="M6691" s="31">
        <v>3</v>
      </c>
      <c r="N6691" s="31">
        <v>5571</v>
      </c>
      <c r="O6691" s="22">
        <v>2455</v>
      </c>
      <c r="P6691" s="22">
        <v>2158</v>
      </c>
      <c r="Q6691" s="22">
        <v>3</v>
      </c>
      <c r="R6691" s="23">
        <v>4616</v>
      </c>
      <c r="S6691" s="130">
        <f>IFERROR(Table1[[#This Row],[Female Voters]]/Table1[[#This Row],[Female Population]],"0.0%")</f>
        <v>0.78526749295120013</v>
      </c>
      <c r="T6691" s="130">
        <f>IFERROR(Table1[[#This Row],[Male Voters]]/Table1[[#This Row],[Male Population]],"0.0%")</f>
        <v>0.67754632064063225</v>
      </c>
      <c r="U6691" s="130">
        <f>IFERROR(Table1[[#This Row],[Total Voters]]/Table1[[#This Row],[Total Population]],"0.0%")</f>
        <v>0.73071245710622135</v>
      </c>
      <c r="V6691" s="130">
        <f>IFERROR(Table1[[#This Row],[Female Ballots]]/Table1[[#This Row],[Female Population]],"0.0%")</f>
        <v>0.65729004268503122</v>
      </c>
      <c r="W6691" s="130">
        <f>IFERROR(Table1[[#This Row],[Male Ballots]]/Table1[[#This Row],[Male Population]],"0.0%")</f>
        <v>0.55489372293832417</v>
      </c>
      <c r="X6691" s="130">
        <f>IFERROR(Table1[[#This Row],[Total Ballots]]/Table1[[#This Row],[Total Population]],"0.0%")</f>
        <v>0.60545121199108198</v>
      </c>
      <c r="Y6691" s="24">
        <f>Table1[[#This Row],[Female Ballots]]/Table1[[#This Row],[Female Voters]]</f>
        <v>0.83702693487896351</v>
      </c>
      <c r="Z6691" s="24">
        <f>Table1[[#This Row],[Male Ballots]]/Table1[[#This Row],[Male Voters]]</f>
        <v>0.81897533206831119</v>
      </c>
      <c r="AA6691" s="24">
        <f>Table1[[#This Row],[Total Ballots]]/Table1[[#This Row],[Total Voters]]</f>
        <v>0.82857655717106449</v>
      </c>
    </row>
    <row r="6692" spans="1:27" s="12" customFormat="1" x14ac:dyDescent="0.35">
      <c r="A6692" s="19" t="s">
        <v>45</v>
      </c>
      <c r="B6692" s="20">
        <v>2012</v>
      </c>
      <c r="C6692" s="17" t="s">
        <v>82</v>
      </c>
      <c r="D6692" s="20"/>
      <c r="E6692" s="37" t="s">
        <v>73</v>
      </c>
      <c r="F6692" s="34" t="s">
        <v>78</v>
      </c>
      <c r="G6692" s="21" t="s">
        <v>66</v>
      </c>
      <c r="H6692" s="22">
        <v>3607.0459999999998</v>
      </c>
      <c r="I6692" s="22">
        <v>3601.0410000000002</v>
      </c>
      <c r="J6692" s="22">
        <v>7208.0869999999995</v>
      </c>
      <c r="K6692" s="31">
        <v>3223</v>
      </c>
      <c r="L6692" s="31">
        <v>3015</v>
      </c>
      <c r="M6692" s="31">
        <v>5</v>
      </c>
      <c r="N6692" s="31">
        <v>6243</v>
      </c>
      <c r="O6692" s="22">
        <v>2912</v>
      </c>
      <c r="P6692" s="22">
        <v>2698</v>
      </c>
      <c r="Q6692" s="22">
        <v>4</v>
      </c>
      <c r="R6692" s="23">
        <v>5614</v>
      </c>
      <c r="S6692" s="130">
        <f>IFERROR(Table1[[#This Row],[Female Voters]]/Table1[[#This Row],[Female Population]],"0.0%")</f>
        <v>0.89352894307419428</v>
      </c>
      <c r="T6692" s="130">
        <f>IFERROR(Table1[[#This Row],[Male Voters]]/Table1[[#This Row],[Male Population]],"0.0%")</f>
        <v>0.8372578929259622</v>
      </c>
      <c r="U6692" s="130">
        <f>IFERROR(Table1[[#This Row],[Total Voters]]/Table1[[#This Row],[Total Population]],"0.0%")</f>
        <v>0.866110522805843</v>
      </c>
      <c r="V6692" s="130">
        <f>IFERROR(Table1[[#This Row],[Female Ballots]]/Table1[[#This Row],[Female Population]],"0.0%")</f>
        <v>0.80730880615329004</v>
      </c>
      <c r="W6692" s="130">
        <f>IFERROR(Table1[[#This Row],[Male Ballots]]/Table1[[#This Row],[Male Population]],"0.0%")</f>
        <v>0.74922779274104345</v>
      </c>
      <c r="X6692" s="130">
        <f>IFERROR(Table1[[#This Row],[Total Ballots]]/Table1[[#This Row],[Total Population]],"0.0%")</f>
        <v>0.77884742512125626</v>
      </c>
      <c r="Y6692" s="24">
        <f>Table1[[#This Row],[Female Ballots]]/Table1[[#This Row],[Female Voters]]</f>
        <v>0.90350605026372943</v>
      </c>
      <c r="Z6692" s="24">
        <f>Table1[[#This Row],[Male Ballots]]/Table1[[#This Row],[Male Voters]]</f>
        <v>0.89485903814262024</v>
      </c>
      <c r="AA6692" s="24">
        <f>Table1[[#This Row],[Total Ballots]]/Table1[[#This Row],[Total Voters]]</f>
        <v>0.8992471568156335</v>
      </c>
    </row>
    <row r="6693" spans="1:27" s="12" customFormat="1" x14ac:dyDescent="0.35">
      <c r="A6693" s="19" t="s">
        <v>45</v>
      </c>
      <c r="B6693" s="20">
        <v>2012</v>
      </c>
      <c r="C6693" s="17" t="s">
        <v>82</v>
      </c>
      <c r="D6693" s="20"/>
      <c r="E6693" s="37" t="s">
        <v>73</v>
      </c>
      <c r="F6693" s="34" t="s">
        <v>78</v>
      </c>
      <c r="G6693" s="21" t="s">
        <v>67</v>
      </c>
      <c r="H6693" s="22">
        <v>5302.1057999999994</v>
      </c>
      <c r="I6693" s="22">
        <v>4170.0733</v>
      </c>
      <c r="J6693" s="22">
        <v>9472.1790000000001</v>
      </c>
      <c r="K6693" s="31">
        <v>4502</v>
      </c>
      <c r="L6693" s="31">
        <v>3595</v>
      </c>
      <c r="M6693" s="31">
        <v>3</v>
      </c>
      <c r="N6693" s="31">
        <v>8100</v>
      </c>
      <c r="O6693" s="22">
        <v>4037</v>
      </c>
      <c r="P6693" s="22">
        <v>3319</v>
      </c>
      <c r="Q6693" s="22">
        <v>3</v>
      </c>
      <c r="R6693" s="23">
        <v>7359</v>
      </c>
      <c r="S6693" s="130">
        <f>IFERROR(Table1[[#This Row],[Female Voters]]/Table1[[#This Row],[Female Population]],"0.0%")</f>
        <v>0.84909659856278241</v>
      </c>
      <c r="T6693" s="130">
        <f>IFERROR(Table1[[#This Row],[Male Voters]]/Table1[[#This Row],[Male Population]],"0.0%")</f>
        <v>0.86209515789566571</v>
      </c>
      <c r="U6693" s="130">
        <f>IFERROR(Table1[[#This Row],[Total Voters]]/Table1[[#This Row],[Total Population]],"0.0%")</f>
        <v>0.85513586683697596</v>
      </c>
      <c r="V6693" s="130">
        <f>IFERROR(Table1[[#This Row],[Female Ballots]]/Table1[[#This Row],[Female Population]],"0.0%")</f>
        <v>0.76139559493512943</v>
      </c>
      <c r="W6693" s="130">
        <f>IFERROR(Table1[[#This Row],[Male Ballots]]/Table1[[#This Row],[Male Population]],"0.0%")</f>
        <v>0.79590927094734765</v>
      </c>
      <c r="X6693" s="130">
        <f>IFERROR(Table1[[#This Row],[Total Ballots]]/Table1[[#This Row],[Total Population]],"0.0%")</f>
        <v>0.77690677087077853</v>
      </c>
      <c r="Y6693" s="24">
        <f>Table1[[#This Row],[Female Ballots]]/Table1[[#This Row],[Female Voters]]</f>
        <v>0.89671257219013767</v>
      </c>
      <c r="Z6693" s="24">
        <f>Table1[[#This Row],[Male Ballots]]/Table1[[#This Row],[Male Voters]]</f>
        <v>0.92322670375521554</v>
      </c>
      <c r="AA6693" s="24">
        <f>Table1[[#This Row],[Total Ballots]]/Table1[[#This Row],[Total Voters]]</f>
        <v>0.9085185185185185</v>
      </c>
    </row>
    <row r="6694" spans="1:27" s="12" customFormat="1" x14ac:dyDescent="0.35">
      <c r="A6694" s="8" t="s">
        <v>35</v>
      </c>
      <c r="B6694" s="17">
        <v>2012</v>
      </c>
      <c r="C6694" s="17" t="s">
        <v>82</v>
      </c>
      <c r="D6694" s="17" t="s">
        <v>69</v>
      </c>
      <c r="E6694" s="35" t="s">
        <v>75</v>
      </c>
      <c r="F6694" s="34" t="s">
        <v>78</v>
      </c>
      <c r="G6694" s="9" t="s">
        <v>79</v>
      </c>
      <c r="H6694" s="10">
        <v>82389.946999999986</v>
      </c>
      <c r="I6694" s="10">
        <v>79095.953999999998</v>
      </c>
      <c r="J6694" s="10">
        <v>161485.90500000003</v>
      </c>
      <c r="K6694" s="10">
        <v>65418</v>
      </c>
      <c r="L6694" s="10">
        <v>60228</v>
      </c>
      <c r="M6694" s="10">
        <v>14</v>
      </c>
      <c r="N6694" s="10">
        <v>125660</v>
      </c>
      <c r="O6694" s="10">
        <v>55251</v>
      </c>
      <c r="P6694" s="10">
        <v>49419</v>
      </c>
      <c r="Q6694" s="10">
        <v>8</v>
      </c>
      <c r="R6694" s="11">
        <v>104678</v>
      </c>
      <c r="S6694" s="130">
        <f>IFERROR(Table1[[#This Row],[Female Voters]]/Table1[[#This Row],[Female Population]],"0.0%")</f>
        <v>0.79400463748326011</v>
      </c>
      <c r="T6694" s="130">
        <f>IFERROR(Table1[[#This Row],[Male Voters]]/Table1[[#This Row],[Male Population]],"0.0%")</f>
        <v>0.76145487795747435</v>
      </c>
      <c r="U6694" s="130">
        <f>IFERROR(Table1[[#This Row],[Total Voters]]/Table1[[#This Row],[Total Population]],"0.0%")</f>
        <v>0.77814840868000201</v>
      </c>
      <c r="V6694" s="130">
        <f>IFERROR(Table1[[#This Row],[Female Ballots]]/Table1[[#This Row],[Female Population]],"0.0%")</f>
        <v>0.67060365993438509</v>
      </c>
      <c r="W6694" s="130">
        <f>IFERROR(Table1[[#This Row],[Male Ballots]]/Table1[[#This Row],[Male Population]],"0.0%")</f>
        <v>0.62479807753504057</v>
      </c>
      <c r="X6694" s="130">
        <f>IFERROR(Table1[[#This Row],[Total Ballots]]/Table1[[#This Row],[Total Population]],"0.0%")</f>
        <v>0.6482175642511957</v>
      </c>
      <c r="Y6694" s="24">
        <f>Table1[[#This Row],[Female Ballots]]/Table1[[#This Row],[Female Voters]]</f>
        <v>0.84458405943318349</v>
      </c>
      <c r="Z6694" s="24">
        <f>Table1[[#This Row],[Male Ballots]]/Table1[[#This Row],[Male Voters]]</f>
        <v>0.82053197848176929</v>
      </c>
      <c r="AA6694" s="24">
        <f>Table1[[#This Row],[Total Ballots]]/Table1[[#This Row],[Total Voters]]</f>
        <v>0.83302562470157571</v>
      </c>
    </row>
    <row r="6695" spans="1:27" s="12" customFormat="1" x14ac:dyDescent="0.35">
      <c r="A6695" s="19" t="s">
        <v>35</v>
      </c>
      <c r="B6695" s="20">
        <v>2012</v>
      </c>
      <c r="C6695" s="17" t="s">
        <v>82</v>
      </c>
      <c r="D6695" s="20" t="s">
        <v>69</v>
      </c>
      <c r="E6695" s="37" t="s">
        <v>75</v>
      </c>
      <c r="F6695" s="34" t="s">
        <v>78</v>
      </c>
      <c r="G6695" s="21" t="s">
        <v>62</v>
      </c>
      <c r="H6695" s="22">
        <v>14257.785</v>
      </c>
      <c r="I6695" s="22">
        <v>13974.831</v>
      </c>
      <c r="J6695" s="22">
        <v>28232.616999999998</v>
      </c>
      <c r="K6695" s="31">
        <v>8280</v>
      </c>
      <c r="L6695" s="31">
        <v>7532</v>
      </c>
      <c r="M6695" s="31">
        <v>8</v>
      </c>
      <c r="N6695" s="31">
        <v>15820</v>
      </c>
      <c r="O6695" s="22">
        <v>5912</v>
      </c>
      <c r="P6695" s="22">
        <v>4841</v>
      </c>
      <c r="Q6695" s="22">
        <v>4</v>
      </c>
      <c r="R6695" s="23">
        <v>10757</v>
      </c>
      <c r="S6695" s="130">
        <f>IFERROR(Table1[[#This Row],[Female Voters]]/Table1[[#This Row],[Female Population]],"0.0%")</f>
        <v>0.58073536667862502</v>
      </c>
      <c r="T6695" s="130">
        <f>IFERROR(Table1[[#This Row],[Male Voters]]/Table1[[#This Row],[Male Population]],"0.0%")</f>
        <v>0.53896895067997597</v>
      </c>
      <c r="U6695" s="130">
        <f>IFERROR(Table1[[#This Row],[Total Voters]]/Table1[[#This Row],[Total Population]],"0.0%")</f>
        <v>0.5603447955249774</v>
      </c>
      <c r="V6695" s="130">
        <f>IFERROR(Table1[[#This Row],[Female Ballots]]/Table1[[#This Row],[Female Population]],"0.0%")</f>
        <v>0.41465066277826468</v>
      </c>
      <c r="W6695" s="130">
        <f>IFERROR(Table1[[#This Row],[Male Ballots]]/Table1[[#This Row],[Male Population]],"0.0%")</f>
        <v>0.34640848250687251</v>
      </c>
      <c r="X6695" s="130">
        <f>IFERROR(Table1[[#This Row],[Total Ballots]]/Table1[[#This Row],[Total Population]],"0.0%")</f>
        <v>0.38101320894198371</v>
      </c>
      <c r="Y6695" s="24">
        <f>Table1[[#This Row],[Female Ballots]]/Table1[[#This Row],[Female Voters]]</f>
        <v>0.71400966183574877</v>
      </c>
      <c r="Z6695" s="24">
        <f>Table1[[#This Row],[Male Ballots]]/Table1[[#This Row],[Male Voters]]</f>
        <v>0.6427243759957515</v>
      </c>
      <c r="AA6695" s="24">
        <f>Table1[[#This Row],[Total Ballots]]/Table1[[#This Row],[Total Voters]]</f>
        <v>0.67996207332490521</v>
      </c>
    </row>
    <row r="6696" spans="1:27" s="12" customFormat="1" x14ac:dyDescent="0.35">
      <c r="A6696" s="19" t="s">
        <v>35</v>
      </c>
      <c r="B6696" s="20">
        <v>2012</v>
      </c>
      <c r="C6696" s="17" t="s">
        <v>82</v>
      </c>
      <c r="D6696" s="20" t="s">
        <v>69</v>
      </c>
      <c r="E6696" s="37" t="s">
        <v>75</v>
      </c>
      <c r="F6696" s="34" t="s">
        <v>78</v>
      </c>
      <c r="G6696" s="21" t="s">
        <v>63</v>
      </c>
      <c r="H6696" s="22">
        <v>12979.992999999999</v>
      </c>
      <c r="I6696" s="22">
        <v>13745.981</v>
      </c>
      <c r="J6696" s="22">
        <v>26725.97</v>
      </c>
      <c r="K6696" s="31">
        <v>10436</v>
      </c>
      <c r="L6696" s="31">
        <v>9925</v>
      </c>
      <c r="M6696" s="31">
        <v>2</v>
      </c>
      <c r="N6696" s="31">
        <v>20363</v>
      </c>
      <c r="O6696" s="22">
        <v>7825</v>
      </c>
      <c r="P6696" s="22">
        <v>7048</v>
      </c>
      <c r="Q6696" s="22">
        <v>2</v>
      </c>
      <c r="R6696" s="23">
        <v>14875</v>
      </c>
      <c r="S6696" s="130">
        <f>IFERROR(Table1[[#This Row],[Female Voters]]/Table1[[#This Row],[Female Population]],"0.0%")</f>
        <v>0.80400659692189369</v>
      </c>
      <c r="T6696" s="130">
        <f>IFERROR(Table1[[#This Row],[Male Voters]]/Table1[[#This Row],[Male Population]],"0.0%")</f>
        <v>0.72202922439657091</v>
      </c>
      <c r="U6696" s="130">
        <f>IFERROR(Table1[[#This Row],[Total Voters]]/Table1[[#This Row],[Total Population]],"0.0%")</f>
        <v>0.7619180894089157</v>
      </c>
      <c r="V6696" s="130">
        <f>IFERROR(Table1[[#This Row],[Female Ballots]]/Table1[[#This Row],[Female Population]],"0.0%")</f>
        <v>0.60285086440339386</v>
      </c>
      <c r="W6696" s="130">
        <f>IFERROR(Table1[[#This Row],[Male Ballots]]/Table1[[#This Row],[Male Population]],"0.0%")</f>
        <v>0.51273168499214428</v>
      </c>
      <c r="X6696" s="130">
        <f>IFERROR(Table1[[#This Row],[Total Ballots]]/Table1[[#This Row],[Total Population]],"0.0%")</f>
        <v>0.5565747473337731</v>
      </c>
      <c r="Y6696" s="24">
        <f>Table1[[#This Row],[Female Ballots]]/Table1[[#This Row],[Female Voters]]</f>
        <v>0.7498083556918359</v>
      </c>
      <c r="Z6696" s="24">
        <f>Table1[[#This Row],[Male Ballots]]/Table1[[#This Row],[Male Voters]]</f>
        <v>0.71012594458438283</v>
      </c>
      <c r="AA6696" s="24">
        <f>Table1[[#This Row],[Total Ballots]]/Table1[[#This Row],[Total Voters]]</f>
        <v>0.73049157786180818</v>
      </c>
    </row>
    <row r="6697" spans="1:27" s="12" customFormat="1" x14ac:dyDescent="0.35">
      <c r="A6697" s="19" t="s">
        <v>35</v>
      </c>
      <c r="B6697" s="20">
        <v>2012</v>
      </c>
      <c r="C6697" s="17" t="s">
        <v>82</v>
      </c>
      <c r="D6697" s="20" t="s">
        <v>69</v>
      </c>
      <c r="E6697" s="37" t="s">
        <v>75</v>
      </c>
      <c r="F6697" s="34" t="s">
        <v>78</v>
      </c>
      <c r="G6697" s="21" t="s">
        <v>64</v>
      </c>
      <c r="H6697" s="22">
        <v>12232.026</v>
      </c>
      <c r="I6697" s="22">
        <v>12220.019</v>
      </c>
      <c r="J6697" s="22">
        <v>24452.050000000003</v>
      </c>
      <c r="K6697" s="31">
        <v>9551</v>
      </c>
      <c r="L6697" s="31">
        <v>9143</v>
      </c>
      <c r="M6697" s="31">
        <v>2</v>
      </c>
      <c r="N6697" s="31">
        <v>18696</v>
      </c>
      <c r="O6697" s="22">
        <v>7865</v>
      </c>
      <c r="P6697" s="22">
        <v>7365</v>
      </c>
      <c r="Q6697" s="22">
        <v>1</v>
      </c>
      <c r="R6697" s="23">
        <v>15231</v>
      </c>
      <c r="S6697" s="130">
        <f>IFERROR(Table1[[#This Row],[Female Voters]]/Table1[[#This Row],[Female Population]],"0.0%")</f>
        <v>0.78081913821962123</v>
      </c>
      <c r="T6697" s="130">
        <f>IFERROR(Table1[[#This Row],[Male Voters]]/Table1[[#This Row],[Male Population]],"0.0%")</f>
        <v>0.7481985093476532</v>
      </c>
      <c r="U6697" s="130">
        <f>IFERROR(Table1[[#This Row],[Total Voters]]/Table1[[#This Row],[Total Population]],"0.0%")</f>
        <v>0.76459846924899943</v>
      </c>
      <c r="V6697" s="130">
        <f>IFERROR(Table1[[#This Row],[Female Ballots]]/Table1[[#This Row],[Female Population]],"0.0%")</f>
        <v>0.64298424480131089</v>
      </c>
      <c r="W6697" s="130">
        <f>IFERROR(Table1[[#This Row],[Male Ballots]]/Table1[[#This Row],[Male Population]],"0.0%")</f>
        <v>0.60269955390413055</v>
      </c>
      <c r="X6697" s="130">
        <f>IFERROR(Table1[[#This Row],[Total Ballots]]/Table1[[#This Row],[Total Population]],"0.0%")</f>
        <v>0.62289255911058572</v>
      </c>
      <c r="Y6697" s="24">
        <f>Table1[[#This Row],[Female Ballots]]/Table1[[#This Row],[Female Voters]]</f>
        <v>0.82347398178201237</v>
      </c>
      <c r="Z6697" s="24">
        <f>Table1[[#This Row],[Male Ballots]]/Table1[[#This Row],[Male Voters]]</f>
        <v>0.8055342885267418</v>
      </c>
      <c r="AA6697" s="24">
        <f>Table1[[#This Row],[Total Ballots]]/Table1[[#This Row],[Total Voters]]</f>
        <v>0.81466623876765087</v>
      </c>
    </row>
    <row r="6698" spans="1:27" s="12" customFormat="1" x14ac:dyDescent="0.35">
      <c r="A6698" s="19" t="s">
        <v>35</v>
      </c>
      <c r="B6698" s="20">
        <v>2012</v>
      </c>
      <c r="C6698" s="17" t="s">
        <v>82</v>
      </c>
      <c r="D6698" s="20" t="s">
        <v>69</v>
      </c>
      <c r="E6698" s="37" t="s">
        <v>75</v>
      </c>
      <c r="F6698" s="34" t="s">
        <v>78</v>
      </c>
      <c r="G6698" s="21" t="s">
        <v>65</v>
      </c>
      <c r="H6698" s="22">
        <v>13463.035</v>
      </c>
      <c r="I6698" s="22">
        <v>13049.029999999999</v>
      </c>
      <c r="J6698" s="22">
        <v>26512.07</v>
      </c>
      <c r="K6698" s="31">
        <v>10887</v>
      </c>
      <c r="L6698" s="31">
        <v>9998</v>
      </c>
      <c r="M6698" s="31">
        <v>1</v>
      </c>
      <c r="N6698" s="31">
        <v>20886</v>
      </c>
      <c r="O6698" s="22">
        <v>9460</v>
      </c>
      <c r="P6698" s="22">
        <v>8375</v>
      </c>
      <c r="Q6698" s="22">
        <v>1</v>
      </c>
      <c r="R6698" s="23">
        <v>17836</v>
      </c>
      <c r="S6698" s="130">
        <f>IFERROR(Table1[[#This Row],[Female Voters]]/Table1[[#This Row],[Female Population]],"0.0%")</f>
        <v>0.80865867168881311</v>
      </c>
      <c r="T6698" s="130">
        <f>IFERROR(Table1[[#This Row],[Male Voters]]/Table1[[#This Row],[Male Population]],"0.0%")</f>
        <v>0.76618721851356009</v>
      </c>
      <c r="U6698" s="130">
        <f>IFERROR(Table1[[#This Row],[Total Voters]]/Table1[[#This Row],[Total Population]],"0.0%")</f>
        <v>0.78779212637866447</v>
      </c>
      <c r="V6698" s="130">
        <f>IFERROR(Table1[[#This Row],[Female Ballots]]/Table1[[#This Row],[Female Population]],"0.0%")</f>
        <v>0.70266474089980457</v>
      </c>
      <c r="W6698" s="130">
        <f>IFERROR(Table1[[#This Row],[Male Ballots]]/Table1[[#This Row],[Male Population]],"0.0%")</f>
        <v>0.64181015753661386</v>
      </c>
      <c r="X6698" s="130">
        <f>IFERROR(Table1[[#This Row],[Total Ballots]]/Table1[[#This Row],[Total Population]],"0.0%")</f>
        <v>0.67275018510436946</v>
      </c>
      <c r="Y6698" s="24">
        <f>Table1[[#This Row],[Female Ballots]]/Table1[[#This Row],[Female Voters]]</f>
        <v>0.86892624230733906</v>
      </c>
      <c r="Z6698" s="24">
        <f>Table1[[#This Row],[Male Ballots]]/Table1[[#This Row],[Male Voters]]</f>
        <v>0.83766753350670131</v>
      </c>
      <c r="AA6698" s="24">
        <f>Table1[[#This Row],[Total Ballots]]/Table1[[#This Row],[Total Voters]]</f>
        <v>0.85396916594848227</v>
      </c>
    </row>
    <row r="6699" spans="1:27" s="12" customFormat="1" x14ac:dyDescent="0.35">
      <c r="A6699" s="19" t="s">
        <v>35</v>
      </c>
      <c r="B6699" s="20">
        <v>2012</v>
      </c>
      <c r="C6699" s="17" t="s">
        <v>82</v>
      </c>
      <c r="D6699" s="20" t="s">
        <v>69</v>
      </c>
      <c r="E6699" s="37" t="s">
        <v>75</v>
      </c>
      <c r="F6699" s="34" t="s">
        <v>78</v>
      </c>
      <c r="G6699" s="21" t="s">
        <v>66</v>
      </c>
      <c r="H6699" s="22">
        <v>13535.044</v>
      </c>
      <c r="I6699" s="22">
        <v>12657.04</v>
      </c>
      <c r="J6699" s="22">
        <v>26192.080000000002</v>
      </c>
      <c r="K6699" s="31">
        <v>12377</v>
      </c>
      <c r="L6699" s="31">
        <v>11223</v>
      </c>
      <c r="M6699" s="31">
        <v>1</v>
      </c>
      <c r="N6699" s="31">
        <v>23601</v>
      </c>
      <c r="O6699" s="22">
        <v>11366</v>
      </c>
      <c r="P6699" s="22">
        <v>10205</v>
      </c>
      <c r="Q6699" s="22"/>
      <c r="R6699" s="23">
        <v>21571</v>
      </c>
      <c r="S6699" s="130">
        <f>IFERROR(Table1[[#This Row],[Female Voters]]/Table1[[#This Row],[Female Population]],"0.0%")</f>
        <v>0.9144410612924494</v>
      </c>
      <c r="T6699" s="130">
        <f>IFERROR(Table1[[#This Row],[Male Voters]]/Table1[[#This Row],[Male Population]],"0.0%")</f>
        <v>0.8867002079475137</v>
      </c>
      <c r="U6699" s="130">
        <f>IFERROR(Table1[[#This Row],[Total Voters]]/Table1[[#This Row],[Total Population]],"0.0%")</f>
        <v>0.90107391241932666</v>
      </c>
      <c r="V6699" s="130">
        <f>IFERROR(Table1[[#This Row],[Female Ballots]]/Table1[[#This Row],[Female Population]],"0.0%")</f>
        <v>0.83974606953623498</v>
      </c>
      <c r="W6699" s="130">
        <f>IFERROR(Table1[[#This Row],[Male Ballots]]/Table1[[#This Row],[Male Population]],"0.0%")</f>
        <v>0.80627066043877549</v>
      </c>
      <c r="X6699" s="130">
        <f>IFERROR(Table1[[#This Row],[Total Ballots]]/Table1[[#This Row],[Total Population]],"0.0%")</f>
        <v>0.82356956759447886</v>
      </c>
      <c r="Y6699" s="24">
        <f>Table1[[#This Row],[Female Ballots]]/Table1[[#This Row],[Female Voters]]</f>
        <v>0.918316231720126</v>
      </c>
      <c r="Z6699" s="24">
        <f>Table1[[#This Row],[Male Ballots]]/Table1[[#This Row],[Male Voters]]</f>
        <v>0.90929341530784991</v>
      </c>
      <c r="AA6699" s="24">
        <f>Table1[[#This Row],[Total Ballots]]/Table1[[#This Row],[Total Voters]]</f>
        <v>0.91398669547900513</v>
      </c>
    </row>
    <row r="6700" spans="1:27" s="12" customFormat="1" x14ac:dyDescent="0.35">
      <c r="A6700" s="19" t="s">
        <v>35</v>
      </c>
      <c r="B6700" s="20">
        <v>2012</v>
      </c>
      <c r="C6700" s="17" t="s">
        <v>82</v>
      </c>
      <c r="D6700" s="20" t="s">
        <v>69</v>
      </c>
      <c r="E6700" s="37" t="s">
        <v>75</v>
      </c>
      <c r="F6700" s="34" t="s">
        <v>78</v>
      </c>
      <c r="G6700" s="21" t="s">
        <v>67</v>
      </c>
      <c r="H6700" s="22">
        <v>15922.064</v>
      </c>
      <c r="I6700" s="22">
        <v>13449.053</v>
      </c>
      <c r="J6700" s="22">
        <v>29371.118000000002</v>
      </c>
      <c r="K6700" s="31">
        <v>13887</v>
      </c>
      <c r="L6700" s="31">
        <v>12407</v>
      </c>
      <c r="M6700" s="31"/>
      <c r="N6700" s="31">
        <v>26294</v>
      </c>
      <c r="O6700" s="22">
        <v>12823</v>
      </c>
      <c r="P6700" s="22">
        <v>11585</v>
      </c>
      <c r="Q6700" s="22"/>
      <c r="R6700" s="23">
        <v>24408</v>
      </c>
      <c r="S6700" s="130">
        <f>IFERROR(Table1[[#This Row],[Female Voters]]/Table1[[#This Row],[Female Population]],"0.0%")</f>
        <v>0.87218591760465225</v>
      </c>
      <c r="T6700" s="130">
        <f>IFERROR(Table1[[#This Row],[Male Voters]]/Table1[[#This Row],[Male Population]],"0.0%")</f>
        <v>0.92251848513051438</v>
      </c>
      <c r="U6700" s="130">
        <f>IFERROR(Table1[[#This Row],[Total Voters]]/Table1[[#This Row],[Total Population]],"0.0%")</f>
        <v>0.89523320154173214</v>
      </c>
      <c r="V6700" s="130">
        <f>IFERROR(Table1[[#This Row],[Female Ballots]]/Table1[[#This Row],[Female Population]],"0.0%")</f>
        <v>0.80536041055983698</v>
      </c>
      <c r="W6700" s="130">
        <f>IFERROR(Table1[[#This Row],[Male Ballots]]/Table1[[#This Row],[Male Population]],"0.0%")</f>
        <v>0.86139894013355445</v>
      </c>
      <c r="X6700" s="130">
        <f>IFERROR(Table1[[#This Row],[Total Ballots]]/Table1[[#This Row],[Total Population]],"0.0%")</f>
        <v>0.83102046030389443</v>
      </c>
      <c r="Y6700" s="24">
        <f>Table1[[#This Row],[Female Ballots]]/Table1[[#This Row],[Female Voters]]</f>
        <v>0.92338157989486569</v>
      </c>
      <c r="Z6700" s="24">
        <f>Table1[[#This Row],[Male Ballots]]/Table1[[#This Row],[Male Voters]]</f>
        <v>0.93374707826227132</v>
      </c>
      <c r="AA6700" s="24">
        <f>Table1[[#This Row],[Total Ballots]]/Table1[[#This Row],[Total Voters]]</f>
        <v>0.92827260972084891</v>
      </c>
    </row>
    <row r="6701" spans="1:27" s="12" customFormat="1" x14ac:dyDescent="0.35">
      <c r="A6701" s="8" t="s">
        <v>57</v>
      </c>
      <c r="B6701" s="17">
        <v>2012</v>
      </c>
      <c r="C6701" s="17" t="s">
        <v>82</v>
      </c>
      <c r="D6701" s="17"/>
      <c r="E6701" s="35" t="s">
        <v>73</v>
      </c>
      <c r="F6701" s="34" t="s">
        <v>78</v>
      </c>
      <c r="G6701" s="9" t="s">
        <v>79</v>
      </c>
      <c r="H6701" s="10">
        <v>19095.619500000001</v>
      </c>
      <c r="I6701" s="10">
        <v>19444.4722</v>
      </c>
      <c r="J6701" s="10">
        <v>38540.092799999999</v>
      </c>
      <c r="K6701" s="10">
        <v>10724</v>
      </c>
      <c r="L6701" s="10">
        <v>10077</v>
      </c>
      <c r="M6701" s="10">
        <v>526</v>
      </c>
      <c r="N6701" s="10">
        <v>21327</v>
      </c>
      <c r="O6701" s="10">
        <v>8883</v>
      </c>
      <c r="P6701" s="10">
        <v>8188</v>
      </c>
      <c r="Q6701" s="10">
        <v>393</v>
      </c>
      <c r="R6701" s="11">
        <v>17464</v>
      </c>
      <c r="S6701" s="130">
        <f>IFERROR(Table1[[#This Row],[Female Voters]]/Table1[[#This Row],[Female Population]],"0.0%")</f>
        <v>0.56159476784714946</v>
      </c>
      <c r="T6701" s="130">
        <f>IFERROR(Table1[[#This Row],[Male Voters]]/Table1[[#This Row],[Male Population]],"0.0%")</f>
        <v>0.51824497452803064</v>
      </c>
      <c r="U6701" s="130">
        <f>IFERROR(Table1[[#This Row],[Total Voters]]/Table1[[#This Row],[Total Population]],"0.0%")</f>
        <v>0.5533717863803379</v>
      </c>
      <c r="V6701" s="130">
        <f>IFERROR(Table1[[#This Row],[Female Ballots]]/Table1[[#This Row],[Female Population]],"0.0%")</f>
        <v>0.46518522219192732</v>
      </c>
      <c r="W6701" s="130">
        <f>IFERROR(Table1[[#This Row],[Male Ballots]]/Table1[[#This Row],[Male Population]],"0.0%")</f>
        <v>0.42109654177190781</v>
      </c>
      <c r="X6701" s="130">
        <f>IFERROR(Table1[[#This Row],[Total Ballots]]/Table1[[#This Row],[Total Population]],"0.0%")</f>
        <v>0.45313850411901446</v>
      </c>
      <c r="Y6701" s="24">
        <f>Table1[[#This Row],[Female Ballots]]/Table1[[#This Row],[Female Voters]]</f>
        <v>0.82832898172323755</v>
      </c>
      <c r="Z6701" s="24">
        <f>Table1[[#This Row],[Male Ballots]]/Table1[[#This Row],[Male Voters]]</f>
        <v>0.81254341569911681</v>
      </c>
      <c r="AA6701" s="24">
        <f>Table1[[#This Row],[Total Ballots]]/Table1[[#This Row],[Total Voters]]</f>
        <v>0.81886810146762323</v>
      </c>
    </row>
    <row r="6702" spans="1:27" s="12" customFormat="1" x14ac:dyDescent="0.35">
      <c r="A6702" s="19" t="s">
        <v>57</v>
      </c>
      <c r="B6702" s="20">
        <v>2012</v>
      </c>
      <c r="C6702" s="17" t="s">
        <v>82</v>
      </c>
      <c r="D6702" s="20"/>
      <c r="E6702" s="37" t="s">
        <v>73</v>
      </c>
      <c r="F6702" s="34" t="s">
        <v>78</v>
      </c>
      <c r="G6702" s="21" t="s">
        <v>62</v>
      </c>
      <c r="H6702" s="22">
        <v>7930.5159000000003</v>
      </c>
      <c r="I6702" s="22">
        <v>8341.615600000001</v>
      </c>
      <c r="J6702" s="22">
        <v>16272.132000000001</v>
      </c>
      <c r="K6702" s="31">
        <v>1945</v>
      </c>
      <c r="L6702" s="31">
        <v>1807</v>
      </c>
      <c r="M6702" s="31">
        <v>79</v>
      </c>
      <c r="N6702" s="31">
        <v>3831</v>
      </c>
      <c r="O6702" s="22">
        <v>1331</v>
      </c>
      <c r="P6702" s="22">
        <v>1110</v>
      </c>
      <c r="Q6702" s="22">
        <v>44</v>
      </c>
      <c r="R6702" s="23">
        <v>2485</v>
      </c>
      <c r="S6702" s="130">
        <f>IFERROR(Table1[[#This Row],[Female Voters]]/Table1[[#This Row],[Female Population]],"0.0%")</f>
        <v>0.24525516681707932</v>
      </c>
      <c r="T6702" s="130">
        <f>IFERROR(Table1[[#This Row],[Male Voters]]/Table1[[#This Row],[Male Population]],"0.0%")</f>
        <v>0.21662470277340518</v>
      </c>
      <c r="U6702" s="130">
        <f>IFERROR(Table1[[#This Row],[Total Voters]]/Table1[[#This Row],[Total Population]],"0.0%")</f>
        <v>0.23543319338854918</v>
      </c>
      <c r="V6702" s="130">
        <f>IFERROR(Table1[[#This Row],[Female Ballots]]/Table1[[#This Row],[Female Population]],"0.0%")</f>
        <v>0.16783271312778025</v>
      </c>
      <c r="W6702" s="130">
        <f>IFERROR(Table1[[#This Row],[Male Ballots]]/Table1[[#This Row],[Male Population]],"0.0%")</f>
        <v>0.13306774769146637</v>
      </c>
      <c r="X6702" s="130">
        <f>IFERROR(Table1[[#This Row],[Total Ballots]]/Table1[[#This Row],[Total Population]],"0.0%")</f>
        <v>0.15271508367803308</v>
      </c>
      <c r="Y6702" s="24">
        <f>Table1[[#This Row],[Female Ballots]]/Table1[[#This Row],[Female Voters]]</f>
        <v>0.68431876606683806</v>
      </c>
      <c r="Z6702" s="24">
        <f>Table1[[#This Row],[Male Ballots]]/Table1[[#This Row],[Male Voters]]</f>
        <v>0.61427780852241287</v>
      </c>
      <c r="AA6702" s="24">
        <f>Table1[[#This Row],[Total Ballots]]/Table1[[#This Row],[Total Voters]]</f>
        <v>0.64865570347167845</v>
      </c>
    </row>
    <row r="6703" spans="1:27" s="12" customFormat="1" x14ac:dyDescent="0.35">
      <c r="A6703" s="19" t="s">
        <v>57</v>
      </c>
      <c r="B6703" s="20">
        <v>2012</v>
      </c>
      <c r="C6703" s="17" t="s">
        <v>82</v>
      </c>
      <c r="D6703" s="20"/>
      <c r="E6703" s="37" t="s">
        <v>73</v>
      </c>
      <c r="F6703" s="34" t="s">
        <v>78</v>
      </c>
      <c r="G6703" s="21" t="s">
        <v>63</v>
      </c>
      <c r="H6703" s="22">
        <v>2883.5410000000002</v>
      </c>
      <c r="I6703" s="22">
        <v>3223.01</v>
      </c>
      <c r="J6703" s="22">
        <v>6106.5509999999995</v>
      </c>
      <c r="K6703" s="31">
        <v>1948</v>
      </c>
      <c r="L6703" s="31">
        <v>1913</v>
      </c>
      <c r="M6703" s="31">
        <v>115</v>
      </c>
      <c r="N6703" s="31">
        <v>3976</v>
      </c>
      <c r="O6703" s="22">
        <v>1441</v>
      </c>
      <c r="P6703" s="22">
        <v>1354</v>
      </c>
      <c r="Q6703" s="22">
        <v>77</v>
      </c>
      <c r="R6703" s="23">
        <v>2872</v>
      </c>
      <c r="S6703" s="130">
        <f>IFERROR(Table1[[#This Row],[Female Voters]]/Table1[[#This Row],[Female Population]],"0.0%")</f>
        <v>0.67555828060013712</v>
      </c>
      <c r="T6703" s="130">
        <f>IFERROR(Table1[[#This Row],[Male Voters]]/Table1[[#This Row],[Male Population]],"0.0%")</f>
        <v>0.59354454376498988</v>
      </c>
      <c r="U6703" s="130">
        <f>IFERROR(Table1[[#This Row],[Total Voters]]/Table1[[#This Row],[Total Population]],"0.0%")</f>
        <v>0.65110403564958363</v>
      </c>
      <c r="V6703" s="130">
        <f>IFERROR(Table1[[#This Row],[Female Ballots]]/Table1[[#This Row],[Female Population]],"0.0%")</f>
        <v>0.49973279381149771</v>
      </c>
      <c r="W6703" s="130">
        <f>IFERROR(Table1[[#This Row],[Male Ballots]]/Table1[[#This Row],[Male Population]],"0.0%")</f>
        <v>0.42010418832085533</v>
      </c>
      <c r="X6703" s="130">
        <f>IFERROR(Table1[[#This Row],[Total Ballots]]/Table1[[#This Row],[Total Population]],"0.0%")</f>
        <v>0.47031458510704327</v>
      </c>
      <c r="Y6703" s="24">
        <f>Table1[[#This Row],[Female Ballots]]/Table1[[#This Row],[Female Voters]]</f>
        <v>0.73973305954825463</v>
      </c>
      <c r="Z6703" s="24">
        <f>Table1[[#This Row],[Male Ballots]]/Table1[[#This Row],[Male Voters]]</f>
        <v>0.70778881338212229</v>
      </c>
      <c r="AA6703" s="24">
        <f>Table1[[#This Row],[Total Ballots]]/Table1[[#This Row],[Total Voters]]</f>
        <v>0.72233400402414483</v>
      </c>
    </row>
    <row r="6704" spans="1:27" s="12" customFormat="1" x14ac:dyDescent="0.35">
      <c r="A6704" s="19" t="s">
        <v>57</v>
      </c>
      <c r="B6704" s="20">
        <v>2012</v>
      </c>
      <c r="C6704" s="17" t="s">
        <v>82</v>
      </c>
      <c r="D6704" s="20"/>
      <c r="E6704" s="37" t="s">
        <v>73</v>
      </c>
      <c r="F6704" s="34" t="s">
        <v>78</v>
      </c>
      <c r="G6704" s="21" t="s">
        <v>64</v>
      </c>
      <c r="H6704" s="22">
        <v>1883.9292</v>
      </c>
      <c r="I6704" s="22">
        <v>1903.2292</v>
      </c>
      <c r="J6704" s="22">
        <v>3787.1590000000001</v>
      </c>
      <c r="K6704" s="31">
        <v>1387</v>
      </c>
      <c r="L6704" s="31">
        <v>1313</v>
      </c>
      <c r="M6704" s="31">
        <v>87</v>
      </c>
      <c r="N6704" s="31">
        <v>2787</v>
      </c>
      <c r="O6704" s="22">
        <v>1149</v>
      </c>
      <c r="P6704" s="22">
        <v>1085</v>
      </c>
      <c r="Q6704" s="22">
        <v>65</v>
      </c>
      <c r="R6704" s="23">
        <v>2299</v>
      </c>
      <c r="S6704" s="130">
        <f>IFERROR(Table1[[#This Row],[Female Voters]]/Table1[[#This Row],[Female Population]],"0.0%")</f>
        <v>0.73622724250996263</v>
      </c>
      <c r="T6704" s="130">
        <f>IFERROR(Table1[[#This Row],[Male Voters]]/Table1[[#This Row],[Male Population]],"0.0%")</f>
        <v>0.68988012584086034</v>
      </c>
      <c r="U6704" s="130">
        <f>IFERROR(Table1[[#This Row],[Total Voters]]/Table1[[#This Row],[Total Population]],"0.0%")</f>
        <v>0.73590784015141686</v>
      </c>
      <c r="V6704" s="130">
        <f>IFERROR(Table1[[#This Row],[Female Ballots]]/Table1[[#This Row],[Female Population]],"0.0%")</f>
        <v>0.60989553110594596</v>
      </c>
      <c r="W6704" s="130">
        <f>IFERROR(Table1[[#This Row],[Male Ballots]]/Table1[[#This Row],[Male Population]],"0.0%")</f>
        <v>0.57008372927443529</v>
      </c>
      <c r="X6704" s="130">
        <f>IFERROR(Table1[[#This Row],[Total Ballots]]/Table1[[#This Row],[Total Population]],"0.0%")</f>
        <v>0.60705135432655455</v>
      </c>
      <c r="Y6704" s="24">
        <f>Table1[[#This Row],[Female Ballots]]/Table1[[#This Row],[Female Voters]]</f>
        <v>0.82840663302090844</v>
      </c>
      <c r="Z6704" s="24">
        <f>Table1[[#This Row],[Male Ballots]]/Table1[[#This Row],[Male Voters]]</f>
        <v>0.82635186595582633</v>
      </c>
      <c r="AA6704" s="24">
        <f>Table1[[#This Row],[Total Ballots]]/Table1[[#This Row],[Total Voters]]</f>
        <v>0.82490132759239321</v>
      </c>
    </row>
    <row r="6705" spans="1:27" s="12" customFormat="1" x14ac:dyDescent="0.35">
      <c r="A6705" s="19" t="s">
        <v>57</v>
      </c>
      <c r="B6705" s="20">
        <v>2012</v>
      </c>
      <c r="C6705" s="17" t="s">
        <v>82</v>
      </c>
      <c r="D6705" s="20"/>
      <c r="E6705" s="37" t="s">
        <v>73</v>
      </c>
      <c r="F6705" s="34" t="s">
        <v>78</v>
      </c>
      <c r="G6705" s="21" t="s">
        <v>65</v>
      </c>
      <c r="H6705" s="22">
        <v>2063.9102000000003</v>
      </c>
      <c r="I6705" s="22">
        <v>2023.9775</v>
      </c>
      <c r="J6705" s="22">
        <v>4087.8879999999999</v>
      </c>
      <c r="K6705" s="31">
        <v>1670</v>
      </c>
      <c r="L6705" s="31">
        <v>1562</v>
      </c>
      <c r="M6705" s="31">
        <v>85</v>
      </c>
      <c r="N6705" s="31">
        <v>3317</v>
      </c>
      <c r="O6705" s="22">
        <v>1485</v>
      </c>
      <c r="P6705" s="22">
        <v>1369</v>
      </c>
      <c r="Q6705" s="22">
        <v>75</v>
      </c>
      <c r="R6705" s="23">
        <v>2929</v>
      </c>
      <c r="S6705" s="130">
        <f>IFERROR(Table1[[#This Row],[Female Voters]]/Table1[[#This Row],[Female Population]],"0.0%")</f>
        <v>0.80914373115652016</v>
      </c>
      <c r="T6705" s="130">
        <f>IFERROR(Table1[[#This Row],[Male Voters]]/Table1[[#This Row],[Male Population]],"0.0%")</f>
        <v>0.77174770964598172</v>
      </c>
      <c r="U6705" s="130">
        <f>IFERROR(Table1[[#This Row],[Total Voters]]/Table1[[#This Row],[Total Population]],"0.0%")</f>
        <v>0.81142144794573634</v>
      </c>
      <c r="V6705" s="130">
        <f>IFERROR(Table1[[#This Row],[Female Ballots]]/Table1[[#This Row],[Female Population]],"0.0%")</f>
        <v>0.71950804836373206</v>
      </c>
      <c r="W6705" s="130">
        <f>IFERROR(Table1[[#This Row],[Male Ballots]]/Table1[[#This Row],[Male Population]],"0.0%")</f>
        <v>0.67639091837730414</v>
      </c>
      <c r="X6705" s="130">
        <f>IFERROR(Table1[[#This Row],[Total Ballots]]/Table1[[#This Row],[Total Population]],"0.0%")</f>
        <v>0.71650691016975021</v>
      </c>
      <c r="Y6705" s="24">
        <f>Table1[[#This Row],[Female Ballots]]/Table1[[#This Row],[Female Voters]]</f>
        <v>0.8892215568862275</v>
      </c>
      <c r="Z6705" s="24">
        <f>Table1[[#This Row],[Male Ballots]]/Table1[[#This Row],[Male Voters]]</f>
        <v>0.87644046094750316</v>
      </c>
      <c r="AA6705" s="24">
        <f>Table1[[#This Row],[Total Ballots]]/Table1[[#This Row],[Total Voters]]</f>
        <v>0.88302683147422367</v>
      </c>
    </row>
    <row r="6706" spans="1:27" s="12" customFormat="1" x14ac:dyDescent="0.35">
      <c r="A6706" s="19" t="s">
        <v>57</v>
      </c>
      <c r="B6706" s="20">
        <v>2012</v>
      </c>
      <c r="C6706" s="17" t="s">
        <v>82</v>
      </c>
      <c r="D6706" s="20"/>
      <c r="E6706" s="37" t="s">
        <v>73</v>
      </c>
      <c r="F6706" s="34" t="s">
        <v>78</v>
      </c>
      <c r="G6706" s="21" t="s">
        <v>66</v>
      </c>
      <c r="H6706" s="22">
        <v>1888.0668000000001</v>
      </c>
      <c r="I6706" s="22">
        <v>1862.1100999999999</v>
      </c>
      <c r="J6706" s="22">
        <v>3750.1769999999997</v>
      </c>
      <c r="K6706" s="31">
        <v>1698</v>
      </c>
      <c r="L6706" s="31">
        <v>1673</v>
      </c>
      <c r="M6706" s="31">
        <v>82</v>
      </c>
      <c r="N6706" s="31">
        <v>3453</v>
      </c>
      <c r="O6706" s="22">
        <v>1568</v>
      </c>
      <c r="P6706" s="22">
        <v>1571</v>
      </c>
      <c r="Q6706" s="22">
        <v>66</v>
      </c>
      <c r="R6706" s="23">
        <v>3205</v>
      </c>
      <c r="S6706" s="130">
        <f>IFERROR(Table1[[#This Row],[Female Voters]]/Table1[[#This Row],[Female Population]],"0.0%")</f>
        <v>0.89933258717329279</v>
      </c>
      <c r="T6706" s="130">
        <f>IFERROR(Table1[[#This Row],[Male Voters]]/Table1[[#This Row],[Male Population]],"0.0%")</f>
        <v>0.89844311568902402</v>
      </c>
      <c r="U6706" s="130">
        <f>IFERROR(Table1[[#This Row],[Total Voters]]/Table1[[#This Row],[Total Population]],"0.0%")</f>
        <v>0.92075654029129828</v>
      </c>
      <c r="V6706" s="130">
        <f>IFERROR(Table1[[#This Row],[Female Ballots]]/Table1[[#This Row],[Female Population]],"0.0%")</f>
        <v>0.83047909109995466</v>
      </c>
      <c r="W6706" s="130">
        <f>IFERROR(Table1[[#This Row],[Male Ballots]]/Table1[[#This Row],[Male Population]],"0.0%")</f>
        <v>0.84366654796620244</v>
      </c>
      <c r="X6706" s="130">
        <f>IFERROR(Table1[[#This Row],[Total Ballots]]/Table1[[#This Row],[Total Population]],"0.0%")</f>
        <v>0.85462632830397078</v>
      </c>
      <c r="Y6706" s="24">
        <f>Table1[[#This Row],[Female Ballots]]/Table1[[#This Row],[Female Voters]]</f>
        <v>0.92343934040047115</v>
      </c>
      <c r="Z6706" s="24">
        <f>Table1[[#This Row],[Male Ballots]]/Table1[[#This Row],[Male Voters]]</f>
        <v>0.93903167961745371</v>
      </c>
      <c r="AA6706" s="24">
        <f>Table1[[#This Row],[Total Ballots]]/Table1[[#This Row],[Total Voters]]</f>
        <v>0.92817839559803073</v>
      </c>
    </row>
    <row r="6707" spans="1:27" s="12" customFormat="1" x14ac:dyDescent="0.35">
      <c r="A6707" s="19" t="s">
        <v>57</v>
      </c>
      <c r="B6707" s="20">
        <v>2012</v>
      </c>
      <c r="C6707" s="17" t="s">
        <v>82</v>
      </c>
      <c r="D6707" s="20"/>
      <c r="E6707" s="37" t="s">
        <v>73</v>
      </c>
      <c r="F6707" s="34" t="s">
        <v>78</v>
      </c>
      <c r="G6707" s="21" t="s">
        <v>67</v>
      </c>
      <c r="H6707" s="22">
        <v>2445.6564000000003</v>
      </c>
      <c r="I6707" s="22">
        <v>2090.5298000000003</v>
      </c>
      <c r="J6707" s="22">
        <v>4536.1858000000002</v>
      </c>
      <c r="K6707" s="31">
        <v>2076</v>
      </c>
      <c r="L6707" s="31">
        <v>1809</v>
      </c>
      <c r="M6707" s="31">
        <v>78</v>
      </c>
      <c r="N6707" s="31">
        <v>3963</v>
      </c>
      <c r="O6707" s="22">
        <v>1909</v>
      </c>
      <c r="P6707" s="22">
        <v>1699</v>
      </c>
      <c r="Q6707" s="22">
        <v>66</v>
      </c>
      <c r="R6707" s="23">
        <v>3674</v>
      </c>
      <c r="S6707" s="130">
        <f>IFERROR(Table1[[#This Row],[Female Voters]]/Table1[[#This Row],[Female Population]],"0.0%")</f>
        <v>0.84885186651730793</v>
      </c>
      <c r="T6707" s="130">
        <f>IFERROR(Table1[[#This Row],[Male Voters]]/Table1[[#This Row],[Male Population]],"0.0%")</f>
        <v>0.86533088406584768</v>
      </c>
      <c r="U6707" s="130">
        <f>IFERROR(Table1[[#This Row],[Total Voters]]/Table1[[#This Row],[Total Population]],"0.0%")</f>
        <v>0.87364146327515946</v>
      </c>
      <c r="V6707" s="130">
        <f>IFERROR(Table1[[#This Row],[Female Ballots]]/Table1[[#This Row],[Female Population]],"0.0%")</f>
        <v>0.78056754006817952</v>
      </c>
      <c r="W6707" s="130">
        <f>IFERROR(Table1[[#This Row],[Male Ballots]]/Table1[[#This Row],[Male Population]],"0.0%")</f>
        <v>0.81271264346482874</v>
      </c>
      <c r="X6707" s="130">
        <f>IFERROR(Table1[[#This Row],[Total Ballots]]/Table1[[#This Row],[Total Population]],"0.0%")</f>
        <v>0.80993155086372337</v>
      </c>
      <c r="Y6707" s="24">
        <f>Table1[[#This Row],[Female Ballots]]/Table1[[#This Row],[Female Voters]]</f>
        <v>0.91955684007707128</v>
      </c>
      <c r="Z6707" s="24">
        <f>Table1[[#This Row],[Male Ballots]]/Table1[[#This Row],[Male Voters]]</f>
        <v>0.93919292426755119</v>
      </c>
      <c r="AA6707" s="24">
        <f>Table1[[#This Row],[Total Ballots]]/Table1[[#This Row],[Total Voters]]</f>
        <v>0.92707544789301033</v>
      </c>
    </row>
    <row r="6708" spans="1:27" s="12" customFormat="1" x14ac:dyDescent="0.35">
      <c r="A6708" s="8" t="s">
        <v>58</v>
      </c>
      <c r="B6708" s="17">
        <v>2012</v>
      </c>
      <c r="C6708" s="17" t="s">
        <v>82</v>
      </c>
      <c r="D6708" s="17"/>
      <c r="E6708" s="35" t="s">
        <v>74</v>
      </c>
      <c r="F6708" s="34" t="s">
        <v>78</v>
      </c>
      <c r="G6708" s="9" t="s">
        <v>79</v>
      </c>
      <c r="H6708" s="10">
        <v>86865.037000000011</v>
      </c>
      <c r="I6708" s="10">
        <v>85139.017000000007</v>
      </c>
      <c r="J6708" s="10">
        <v>172004.057</v>
      </c>
      <c r="K6708" s="10">
        <v>57150</v>
      </c>
      <c r="L6708" s="10">
        <v>49314</v>
      </c>
      <c r="M6708" s="10">
        <v>11</v>
      </c>
      <c r="N6708" s="10">
        <v>106475</v>
      </c>
      <c r="O6708" s="10">
        <v>42168</v>
      </c>
      <c r="P6708" s="10">
        <v>36224</v>
      </c>
      <c r="Q6708" s="10">
        <v>0</v>
      </c>
      <c r="R6708" s="11">
        <v>78392</v>
      </c>
      <c r="S6708" s="130">
        <f>IFERROR(Table1[[#This Row],[Female Voters]]/Table1[[#This Row],[Female Population]],"0.0%")</f>
        <v>0.65791717788596571</v>
      </c>
      <c r="T6708" s="130">
        <f>IFERROR(Table1[[#This Row],[Male Voters]]/Table1[[#This Row],[Male Population]],"0.0%")</f>
        <v>0.57921739923306836</v>
      </c>
      <c r="U6708" s="130">
        <f>IFERROR(Table1[[#This Row],[Total Voters]]/Table1[[#This Row],[Total Population]],"0.0%")</f>
        <v>0.61902609657631502</v>
      </c>
      <c r="V6708" s="130">
        <f>IFERROR(Table1[[#This Row],[Female Ballots]]/Table1[[#This Row],[Female Population]],"0.0%")</f>
        <v>0.4854427219089309</v>
      </c>
      <c r="W6708" s="130">
        <f>IFERROR(Table1[[#This Row],[Male Ballots]]/Table1[[#This Row],[Male Population]],"0.0%")</f>
        <v>0.42546885407427237</v>
      </c>
      <c r="X6708" s="130">
        <f>IFERROR(Table1[[#This Row],[Total Ballots]]/Table1[[#This Row],[Total Population]],"0.0%")</f>
        <v>0.45575669183198392</v>
      </c>
      <c r="Y6708" s="24">
        <f>Table1[[#This Row],[Female Ballots]]/Table1[[#This Row],[Female Voters]]</f>
        <v>0.73784776902887139</v>
      </c>
      <c r="Z6708" s="24">
        <f>Table1[[#This Row],[Male Ballots]]/Table1[[#This Row],[Male Voters]]</f>
        <v>0.73455813764853795</v>
      </c>
      <c r="AA6708" s="24">
        <f>Table1[[#This Row],[Total Ballots]]/Table1[[#This Row],[Total Voters]]</f>
        <v>0.73624794552711903</v>
      </c>
    </row>
    <row r="6709" spans="1:27" s="12" customFormat="1" x14ac:dyDescent="0.35">
      <c r="A6709" s="19" t="s">
        <v>58</v>
      </c>
      <c r="B6709" s="20">
        <v>2012</v>
      </c>
      <c r="C6709" s="17" t="s">
        <v>82</v>
      </c>
      <c r="D6709" s="20"/>
      <c r="E6709" s="37" t="s">
        <v>74</v>
      </c>
      <c r="F6709" s="34" t="s">
        <v>78</v>
      </c>
      <c r="G6709" s="21" t="s">
        <v>62</v>
      </c>
      <c r="H6709" s="22">
        <v>11488.99</v>
      </c>
      <c r="I6709" s="22">
        <v>12640.986999999999</v>
      </c>
      <c r="J6709" s="22">
        <v>24129.971999999998</v>
      </c>
      <c r="K6709" s="31">
        <v>6768</v>
      </c>
      <c r="L6709" s="31">
        <v>5948</v>
      </c>
      <c r="M6709" s="31">
        <v>4</v>
      </c>
      <c r="N6709" s="31">
        <v>12720</v>
      </c>
      <c r="O6709" s="22">
        <v>3557</v>
      </c>
      <c r="P6709" s="22">
        <v>2901</v>
      </c>
      <c r="Q6709" s="22"/>
      <c r="R6709" s="23">
        <v>6458</v>
      </c>
      <c r="S6709" s="130">
        <f>IFERROR(Table1[[#This Row],[Female Voters]]/Table1[[#This Row],[Female Population]],"0.0%")</f>
        <v>0.58908572468075959</v>
      </c>
      <c r="T6709" s="130">
        <f>IFERROR(Table1[[#This Row],[Male Voters]]/Table1[[#This Row],[Male Population]],"0.0%")</f>
        <v>0.47053287848488418</v>
      </c>
      <c r="U6709" s="130">
        <f>IFERROR(Table1[[#This Row],[Total Voters]]/Table1[[#This Row],[Total Population]],"0.0%")</f>
        <v>0.52714524492610271</v>
      </c>
      <c r="V6709" s="130">
        <f>IFERROR(Table1[[#This Row],[Female Ballots]]/Table1[[#This Row],[Female Population]],"0.0%")</f>
        <v>0.30960075689856115</v>
      </c>
      <c r="W6709" s="130">
        <f>IFERROR(Table1[[#This Row],[Male Ballots]]/Table1[[#This Row],[Male Population]],"0.0%")</f>
        <v>0.22949157371967871</v>
      </c>
      <c r="X6709" s="130">
        <f>IFERROR(Table1[[#This Row],[Total Ballots]]/Table1[[#This Row],[Total Population]],"0.0%")</f>
        <v>0.2676339616142116</v>
      </c>
      <c r="Y6709" s="24">
        <f>Table1[[#This Row],[Female Ballots]]/Table1[[#This Row],[Female Voters]]</f>
        <v>0.52556146572104023</v>
      </c>
      <c r="Z6709" s="24">
        <f>Table1[[#This Row],[Male Ballots]]/Table1[[#This Row],[Male Voters]]</f>
        <v>0.48772696704774715</v>
      </c>
      <c r="AA6709" s="24">
        <f>Table1[[#This Row],[Total Ballots]]/Table1[[#This Row],[Total Voters]]</f>
        <v>0.50770440251572324</v>
      </c>
    </row>
    <row r="6710" spans="1:27" s="12" customFormat="1" x14ac:dyDescent="0.35">
      <c r="A6710" s="19" t="s">
        <v>58</v>
      </c>
      <c r="B6710" s="20">
        <v>2012</v>
      </c>
      <c r="C6710" s="17" t="s">
        <v>82</v>
      </c>
      <c r="D6710" s="20"/>
      <c r="E6710" s="37" t="s">
        <v>74</v>
      </c>
      <c r="F6710" s="34" t="s">
        <v>78</v>
      </c>
      <c r="G6710" s="21" t="s">
        <v>63</v>
      </c>
      <c r="H6710" s="22">
        <v>16103.992000000002</v>
      </c>
      <c r="I6710" s="22">
        <v>16272.991000000002</v>
      </c>
      <c r="J6710" s="22">
        <v>32376.980000000003</v>
      </c>
      <c r="K6710" s="31">
        <v>9245</v>
      </c>
      <c r="L6710" s="31">
        <v>7638</v>
      </c>
      <c r="M6710" s="31">
        <v>2</v>
      </c>
      <c r="N6710" s="31">
        <v>16885</v>
      </c>
      <c r="O6710" s="22">
        <v>5398</v>
      </c>
      <c r="P6710" s="22">
        <v>4287</v>
      </c>
      <c r="Q6710" s="22"/>
      <c r="R6710" s="23">
        <v>9685</v>
      </c>
      <c r="S6710" s="130">
        <f>IFERROR(Table1[[#This Row],[Female Voters]]/Table1[[#This Row],[Female Population]],"0.0%")</f>
        <v>0.57408125885805206</v>
      </c>
      <c r="T6710" s="130">
        <f>IFERROR(Table1[[#This Row],[Male Voters]]/Table1[[#This Row],[Male Population]],"0.0%")</f>
        <v>0.46936669478892967</v>
      </c>
      <c r="U6710" s="130">
        <f>IFERROR(Table1[[#This Row],[Total Voters]]/Table1[[#This Row],[Total Population]],"0.0%")</f>
        <v>0.52151250672545735</v>
      </c>
      <c r="V6710" s="130">
        <f>IFERROR(Table1[[#This Row],[Female Ballots]]/Table1[[#This Row],[Female Population]],"0.0%")</f>
        <v>0.33519639105632937</v>
      </c>
      <c r="W6710" s="130">
        <f>IFERROR(Table1[[#This Row],[Male Ballots]]/Table1[[#This Row],[Male Population]],"0.0%")</f>
        <v>0.26344265783714865</v>
      </c>
      <c r="X6710" s="130">
        <f>IFERROR(Table1[[#This Row],[Total Ballots]]/Table1[[#This Row],[Total Population]],"0.0%")</f>
        <v>0.29913228472822356</v>
      </c>
      <c r="Y6710" s="24">
        <f>Table1[[#This Row],[Female Ballots]]/Table1[[#This Row],[Female Voters]]</f>
        <v>0.58388318009734996</v>
      </c>
      <c r="Z6710" s="24">
        <f>Table1[[#This Row],[Male Ballots]]/Table1[[#This Row],[Male Voters]]</f>
        <v>0.5612725844461901</v>
      </c>
      <c r="AA6710" s="24">
        <f>Table1[[#This Row],[Total Ballots]]/Table1[[#This Row],[Total Voters]]</f>
        <v>0.57358602309742379</v>
      </c>
    </row>
    <row r="6711" spans="1:27" s="12" customFormat="1" x14ac:dyDescent="0.35">
      <c r="A6711" s="19" t="s">
        <v>58</v>
      </c>
      <c r="B6711" s="20">
        <v>2012</v>
      </c>
      <c r="C6711" s="17" t="s">
        <v>82</v>
      </c>
      <c r="D6711" s="20"/>
      <c r="E6711" s="37" t="s">
        <v>74</v>
      </c>
      <c r="F6711" s="34" t="s">
        <v>78</v>
      </c>
      <c r="G6711" s="21" t="s">
        <v>64</v>
      </c>
      <c r="H6711" s="22">
        <v>14841.999</v>
      </c>
      <c r="I6711" s="22">
        <v>14973.996999999999</v>
      </c>
      <c r="J6711" s="22">
        <v>29816</v>
      </c>
      <c r="K6711" s="31">
        <v>8270</v>
      </c>
      <c r="L6711" s="31">
        <v>7013</v>
      </c>
      <c r="M6711" s="31">
        <v>2</v>
      </c>
      <c r="N6711" s="31">
        <v>15285</v>
      </c>
      <c r="O6711" s="22">
        <v>5612</v>
      </c>
      <c r="P6711" s="22">
        <v>4760</v>
      </c>
      <c r="Q6711" s="22"/>
      <c r="R6711" s="23">
        <v>10372</v>
      </c>
      <c r="S6711" s="130">
        <f>IFERROR(Table1[[#This Row],[Female Voters]]/Table1[[#This Row],[Female Population]],"0.0%")</f>
        <v>0.55720257089358383</v>
      </c>
      <c r="T6711" s="130">
        <f>IFERROR(Table1[[#This Row],[Male Voters]]/Table1[[#This Row],[Male Population]],"0.0%")</f>
        <v>0.46834522539305973</v>
      </c>
      <c r="U6711" s="130">
        <f>IFERROR(Table1[[#This Row],[Total Voters]]/Table1[[#This Row],[Total Population]],"0.0%")</f>
        <v>0.51264421786960024</v>
      </c>
      <c r="V6711" s="130">
        <f>IFERROR(Table1[[#This Row],[Female Ballots]]/Table1[[#This Row],[Female Population]],"0.0%")</f>
        <v>0.37811618232826993</v>
      </c>
      <c r="W6711" s="130">
        <f>IFERROR(Table1[[#This Row],[Male Ballots]]/Table1[[#This Row],[Male Population]],"0.0%")</f>
        <v>0.31788439653086614</v>
      </c>
      <c r="X6711" s="130">
        <f>IFERROR(Table1[[#This Row],[Total Ballots]]/Table1[[#This Row],[Total Population]],"0.0%")</f>
        <v>0.34786691709149448</v>
      </c>
      <c r="Y6711" s="24">
        <f>Table1[[#This Row],[Female Ballots]]/Table1[[#This Row],[Female Voters]]</f>
        <v>0.67859733978234582</v>
      </c>
      <c r="Z6711" s="24">
        <f>Table1[[#This Row],[Male Ballots]]/Table1[[#This Row],[Male Voters]]</f>
        <v>0.67873948381577076</v>
      </c>
      <c r="AA6711" s="24">
        <f>Table1[[#This Row],[Total Ballots]]/Table1[[#This Row],[Total Voters]]</f>
        <v>0.67857376512921164</v>
      </c>
    </row>
    <row r="6712" spans="1:27" s="12" customFormat="1" x14ac:dyDescent="0.35">
      <c r="A6712" s="19" t="s">
        <v>58</v>
      </c>
      <c r="B6712" s="20">
        <v>2012</v>
      </c>
      <c r="C6712" s="17" t="s">
        <v>82</v>
      </c>
      <c r="D6712" s="20"/>
      <c r="E6712" s="37" t="s">
        <v>74</v>
      </c>
      <c r="F6712" s="34" t="s">
        <v>78</v>
      </c>
      <c r="G6712" s="21" t="s">
        <v>65</v>
      </c>
      <c r="H6712" s="22">
        <v>14850.008</v>
      </c>
      <c r="I6712" s="22">
        <v>15004.006000000001</v>
      </c>
      <c r="J6712" s="22">
        <v>29854.02</v>
      </c>
      <c r="K6712" s="31">
        <v>9511</v>
      </c>
      <c r="L6712" s="31">
        <v>8576</v>
      </c>
      <c r="M6712" s="31"/>
      <c r="N6712" s="31">
        <v>18087</v>
      </c>
      <c r="O6712" s="22">
        <v>7251</v>
      </c>
      <c r="P6712" s="22">
        <v>6529</v>
      </c>
      <c r="Q6712" s="22"/>
      <c r="R6712" s="23">
        <v>13780</v>
      </c>
      <c r="S6712" s="130">
        <f>IFERROR(Table1[[#This Row],[Female Voters]]/Table1[[#This Row],[Female Population]],"0.0%")</f>
        <v>0.64047103543647921</v>
      </c>
      <c r="T6712" s="130">
        <f>IFERROR(Table1[[#This Row],[Male Voters]]/Table1[[#This Row],[Male Population]],"0.0%")</f>
        <v>0.57158068318554389</v>
      </c>
      <c r="U6712" s="130">
        <f>IFERROR(Table1[[#This Row],[Total Voters]]/Table1[[#This Row],[Total Population]],"0.0%")</f>
        <v>0.60584805664362784</v>
      </c>
      <c r="V6712" s="130">
        <f>IFERROR(Table1[[#This Row],[Female Ballots]]/Table1[[#This Row],[Female Population]],"0.0%")</f>
        <v>0.4882825652349817</v>
      </c>
      <c r="W6712" s="130">
        <f>IFERROR(Table1[[#This Row],[Male Ballots]]/Table1[[#This Row],[Male Population]],"0.0%")</f>
        <v>0.43515045248582274</v>
      </c>
      <c r="X6712" s="130">
        <f>IFERROR(Table1[[#This Row],[Total Ballots]]/Table1[[#This Row],[Total Population]],"0.0%")</f>
        <v>0.46157937858955006</v>
      </c>
      <c r="Y6712" s="24">
        <f>Table1[[#This Row],[Female Ballots]]/Table1[[#This Row],[Female Voters]]</f>
        <v>0.76238040164020604</v>
      </c>
      <c r="Z6712" s="24">
        <f>Table1[[#This Row],[Male Ballots]]/Table1[[#This Row],[Male Voters]]</f>
        <v>0.76131063432835822</v>
      </c>
      <c r="AA6712" s="24">
        <f>Table1[[#This Row],[Total Ballots]]/Table1[[#This Row],[Total Voters]]</f>
        <v>0.76187316857411402</v>
      </c>
    </row>
    <row r="6713" spans="1:27" s="12" customFormat="1" x14ac:dyDescent="0.35">
      <c r="A6713" s="19" t="s">
        <v>58</v>
      </c>
      <c r="B6713" s="20">
        <v>2012</v>
      </c>
      <c r="C6713" s="17" t="s">
        <v>82</v>
      </c>
      <c r="D6713" s="20"/>
      <c r="E6713" s="37" t="s">
        <v>74</v>
      </c>
      <c r="F6713" s="34" t="s">
        <v>78</v>
      </c>
      <c r="G6713" s="21" t="s">
        <v>66</v>
      </c>
      <c r="H6713" s="22">
        <v>13139.016</v>
      </c>
      <c r="I6713" s="22">
        <v>12721.011999999999</v>
      </c>
      <c r="J6713" s="22">
        <v>25860.03</v>
      </c>
      <c r="K6713" s="31">
        <v>10413</v>
      </c>
      <c r="L6713" s="31">
        <v>9291</v>
      </c>
      <c r="M6713" s="31">
        <v>1</v>
      </c>
      <c r="N6713" s="31">
        <v>19705</v>
      </c>
      <c r="O6713" s="22">
        <v>8972</v>
      </c>
      <c r="P6713" s="22">
        <v>8027</v>
      </c>
      <c r="Q6713" s="22"/>
      <c r="R6713" s="23">
        <v>16999</v>
      </c>
      <c r="S6713" s="130">
        <f>IFERROR(Table1[[#This Row],[Female Voters]]/Table1[[#This Row],[Female Population]],"0.0%")</f>
        <v>0.7925251023364307</v>
      </c>
      <c r="T6713" s="130">
        <f>IFERROR(Table1[[#This Row],[Male Voters]]/Table1[[#This Row],[Male Population]],"0.0%")</f>
        <v>0.73036642053320922</v>
      </c>
      <c r="U6713" s="130">
        <f>IFERROR(Table1[[#This Row],[Total Voters]]/Table1[[#This Row],[Total Population]],"0.0%")</f>
        <v>0.76198674170138248</v>
      </c>
      <c r="V6713" s="130">
        <f>IFERROR(Table1[[#This Row],[Female Ballots]]/Table1[[#This Row],[Female Population]],"0.0%")</f>
        <v>0.68285174475775057</v>
      </c>
      <c r="W6713" s="130">
        <f>IFERROR(Table1[[#This Row],[Male Ballots]]/Table1[[#This Row],[Male Population]],"0.0%")</f>
        <v>0.63100325665914003</v>
      </c>
      <c r="X6713" s="130">
        <f>IFERROR(Table1[[#This Row],[Total Ballots]]/Table1[[#This Row],[Total Population]],"0.0%")</f>
        <v>0.65734649186408523</v>
      </c>
      <c r="Y6713" s="24">
        <f>Table1[[#This Row],[Female Ballots]]/Table1[[#This Row],[Female Voters]]</f>
        <v>0.86161528858158076</v>
      </c>
      <c r="Z6713" s="24">
        <f>Table1[[#This Row],[Male Ballots]]/Table1[[#This Row],[Male Voters]]</f>
        <v>0.8639543644387041</v>
      </c>
      <c r="AA6713" s="24">
        <f>Table1[[#This Row],[Total Ballots]]/Table1[[#This Row],[Total Voters]]</f>
        <v>0.8626744481096168</v>
      </c>
    </row>
    <row r="6714" spans="1:27" s="12" customFormat="1" x14ac:dyDescent="0.35">
      <c r="A6714" s="19" t="s">
        <v>58</v>
      </c>
      <c r="B6714" s="20">
        <v>2012</v>
      </c>
      <c r="C6714" s="17" t="s">
        <v>82</v>
      </c>
      <c r="D6714" s="20"/>
      <c r="E6714" s="37" t="s">
        <v>74</v>
      </c>
      <c r="F6714" s="34" t="s">
        <v>78</v>
      </c>
      <c r="G6714" s="21" t="s">
        <v>67</v>
      </c>
      <c r="H6714" s="22">
        <v>16441.031999999999</v>
      </c>
      <c r="I6714" s="22">
        <v>13526.023999999999</v>
      </c>
      <c r="J6714" s="22">
        <v>29967.055</v>
      </c>
      <c r="K6714" s="31">
        <v>12943</v>
      </c>
      <c r="L6714" s="31">
        <v>10848</v>
      </c>
      <c r="M6714" s="31">
        <v>2</v>
      </c>
      <c r="N6714" s="31">
        <v>23793</v>
      </c>
      <c r="O6714" s="22">
        <v>11378</v>
      </c>
      <c r="P6714" s="22">
        <v>9720</v>
      </c>
      <c r="Q6714" s="22"/>
      <c r="R6714" s="23">
        <v>21098</v>
      </c>
      <c r="S6714" s="130">
        <f>IFERROR(Table1[[#This Row],[Female Voters]]/Table1[[#This Row],[Female Population]],"0.0%")</f>
        <v>0.78723768678267891</v>
      </c>
      <c r="T6714" s="130">
        <f>IFERROR(Table1[[#This Row],[Male Voters]]/Table1[[#This Row],[Male Population]],"0.0%")</f>
        <v>0.80200951883569038</v>
      </c>
      <c r="U6714" s="130">
        <f>IFERROR(Table1[[#This Row],[Total Voters]]/Table1[[#This Row],[Total Population]],"0.0%")</f>
        <v>0.79397191348966389</v>
      </c>
      <c r="V6714" s="130">
        <f>IFERROR(Table1[[#This Row],[Female Ballots]]/Table1[[#This Row],[Female Population]],"0.0%")</f>
        <v>0.69204901492801674</v>
      </c>
      <c r="W6714" s="130">
        <f>IFERROR(Table1[[#This Row],[Male Ballots]]/Table1[[#This Row],[Male Population]],"0.0%")</f>
        <v>0.71861472373551905</v>
      </c>
      <c r="X6714" s="130">
        <f>IFERROR(Table1[[#This Row],[Total Ballots]]/Table1[[#This Row],[Total Population]],"0.0%")</f>
        <v>0.70403981972869878</v>
      </c>
      <c r="Y6714" s="24">
        <f>Table1[[#This Row],[Female Ballots]]/Table1[[#This Row],[Female Voters]]</f>
        <v>0.87908521980993592</v>
      </c>
      <c r="Z6714" s="24">
        <f>Table1[[#This Row],[Male Ballots]]/Table1[[#This Row],[Male Voters]]</f>
        <v>0.89601769911504425</v>
      </c>
      <c r="AA6714" s="24">
        <f>Table1[[#This Row],[Total Ballots]]/Table1[[#This Row],[Total Voters]]</f>
        <v>0.88673139158576053</v>
      </c>
    </row>
    <row r="6715" spans="1:27" s="12" customFormat="1" x14ac:dyDescent="0.35">
      <c r="A6715" s="8" t="s">
        <v>68</v>
      </c>
      <c r="B6715" s="17">
        <v>2012</v>
      </c>
      <c r="C6715" s="17" t="s">
        <v>82</v>
      </c>
      <c r="D6715" s="17"/>
      <c r="E6715" s="35" t="e">
        <v>#N/A</v>
      </c>
      <c r="F6715" s="34" t="s">
        <v>78</v>
      </c>
      <c r="G6715" s="9" t="s">
        <v>79</v>
      </c>
      <c r="H6715" s="10">
        <v>2656335.9</v>
      </c>
      <c r="I6715" s="10">
        <v>2594303.9800000004</v>
      </c>
      <c r="J6715" s="10">
        <v>5250639.9499999993</v>
      </c>
      <c r="K6715" s="10">
        <v>2051762</v>
      </c>
      <c r="L6715" s="10">
        <v>1862734</v>
      </c>
      <c r="M6715" s="10">
        <v>3467</v>
      </c>
      <c r="N6715" s="10">
        <v>3917963</v>
      </c>
      <c r="O6715" s="10">
        <v>1677328</v>
      </c>
      <c r="P6715" s="10">
        <v>1488433</v>
      </c>
      <c r="Q6715" s="10">
        <v>2564</v>
      </c>
      <c r="R6715" s="11">
        <v>3168325</v>
      </c>
      <c r="S6715" s="130">
        <f>IFERROR(Table1[[#This Row],[Female Voters]]/Table1[[#This Row],[Female Population]],"0.0%")</f>
        <v>0.77240306845229934</v>
      </c>
      <c r="T6715" s="130">
        <f>IFERROR(Table1[[#This Row],[Male Voters]]/Table1[[#This Row],[Male Population]],"0.0%")</f>
        <v>0.71800915172631374</v>
      </c>
      <c r="U6715" s="130">
        <f>IFERROR(Table1[[#This Row],[Total Voters]]/Table1[[#This Row],[Total Population]],"0.0%")</f>
        <v>0.74618770993810013</v>
      </c>
      <c r="V6715" s="130">
        <f>IFERROR(Table1[[#This Row],[Female Ballots]]/Table1[[#This Row],[Female Population]],"0.0%")</f>
        <v>0.63144423865972676</v>
      </c>
      <c r="W6715" s="130">
        <f>IFERROR(Table1[[#This Row],[Male Ballots]]/Table1[[#This Row],[Male Population]],"0.0%")</f>
        <v>0.57373114772772305</v>
      </c>
      <c r="X6715" s="130">
        <f>IFERROR(Table1[[#This Row],[Total Ballots]]/Table1[[#This Row],[Total Population]],"0.0%")</f>
        <v>0.60341692254103241</v>
      </c>
      <c r="Y6715" s="24">
        <f>Table1[[#This Row],[Female Ballots]]/Table1[[#This Row],[Female Voters]]</f>
        <v>0.81750612400463607</v>
      </c>
      <c r="Z6715" s="24">
        <f>Table1[[#This Row],[Male Ballots]]/Table1[[#This Row],[Male Voters]]</f>
        <v>0.79905826596819518</v>
      </c>
      <c r="AA6715" s="24">
        <f>Table1[[#This Row],[Total Ballots]]/Table1[[#This Row],[Total Voters]]</f>
        <v>0.80866639118337769</v>
      </c>
    </row>
    <row r="6716" spans="1:27" s="12" customFormat="1" x14ac:dyDescent="0.35">
      <c r="A6716" s="19" t="s">
        <v>68</v>
      </c>
      <c r="B6716" s="20">
        <v>2012</v>
      </c>
      <c r="C6716" s="17" t="s">
        <v>82</v>
      </c>
      <c r="D6716" s="20"/>
      <c r="E6716" s="37" t="e">
        <v>#N/A</v>
      </c>
      <c r="F6716" s="34" t="s">
        <v>78</v>
      </c>
      <c r="G6716" s="21" t="s">
        <v>62</v>
      </c>
      <c r="H6716" s="10">
        <v>314253.73000000004</v>
      </c>
      <c r="I6716" s="10">
        <v>335069.11</v>
      </c>
      <c r="J6716" s="10">
        <v>649322.85</v>
      </c>
      <c r="K6716" s="31">
        <v>202271</v>
      </c>
      <c r="L6716" s="31">
        <v>187699</v>
      </c>
      <c r="M6716" s="31">
        <v>589</v>
      </c>
      <c r="N6716" s="31">
        <v>390559</v>
      </c>
      <c r="O6716" s="10">
        <v>130624</v>
      </c>
      <c r="P6716" s="10">
        <v>110427</v>
      </c>
      <c r="Q6716" s="10">
        <v>345</v>
      </c>
      <c r="R6716" s="11">
        <v>241396</v>
      </c>
      <c r="S6716" s="130">
        <f>IFERROR(Table1[[#This Row],[Female Voters]]/Table1[[#This Row],[Female Population]],"0.0%")</f>
        <v>0.64365504905860615</v>
      </c>
      <c r="T6716" s="130">
        <f>IFERROR(Table1[[#This Row],[Male Voters]]/Table1[[#This Row],[Male Population]],"0.0%")</f>
        <v>0.5601799580987934</v>
      </c>
      <c r="U6716" s="130">
        <f>IFERROR(Table1[[#This Row],[Total Voters]]/Table1[[#This Row],[Total Population]],"0.0%")</f>
        <v>0.6014866102432711</v>
      </c>
      <c r="V6716" s="130">
        <f>IFERROR(Table1[[#This Row],[Female Ballots]]/Table1[[#This Row],[Female Population]],"0.0%")</f>
        <v>0.41566411956351318</v>
      </c>
      <c r="W6716" s="130">
        <f>IFERROR(Table1[[#This Row],[Male Ballots]]/Table1[[#This Row],[Male Population]],"0.0%")</f>
        <v>0.32956484708482975</v>
      </c>
      <c r="X6716" s="130">
        <f>IFERROR(Table1[[#This Row],[Total Ballots]]/Table1[[#This Row],[Total Population]],"0.0%")</f>
        <v>0.37176575566376574</v>
      </c>
      <c r="Y6716" s="24">
        <f>Table1[[#This Row],[Female Ballots]]/Table1[[#This Row],[Female Voters]]</f>
        <v>0.64578708762007409</v>
      </c>
      <c r="Z6716" s="24">
        <f>Table1[[#This Row],[Male Ballots]]/Table1[[#This Row],[Male Voters]]</f>
        <v>0.58831959680126156</v>
      </c>
      <c r="AA6716" s="24">
        <f>Table1[[#This Row],[Total Ballots]]/Table1[[#This Row],[Total Voters]]</f>
        <v>0.61807819049106538</v>
      </c>
    </row>
    <row r="6717" spans="1:27" s="12" customFormat="1" x14ac:dyDescent="0.35">
      <c r="A6717" s="19" t="s">
        <v>68</v>
      </c>
      <c r="B6717" s="20">
        <v>2012</v>
      </c>
      <c r="C6717" s="17" t="s">
        <v>82</v>
      </c>
      <c r="D6717" s="20"/>
      <c r="E6717" s="37" t="e">
        <v>#N/A</v>
      </c>
      <c r="F6717" s="34" t="s">
        <v>78</v>
      </c>
      <c r="G6717" s="21" t="s">
        <v>63</v>
      </c>
      <c r="H6717" s="10">
        <v>471120.5</v>
      </c>
      <c r="I6717" s="10">
        <v>489648</v>
      </c>
      <c r="J6717" s="10">
        <v>960768.5</v>
      </c>
      <c r="K6717" s="31">
        <v>330951</v>
      </c>
      <c r="L6717" s="31">
        <v>298596</v>
      </c>
      <c r="M6717" s="31">
        <v>726</v>
      </c>
      <c r="N6717" s="31">
        <v>630273</v>
      </c>
      <c r="O6717" s="31">
        <v>233767</v>
      </c>
      <c r="P6717" s="31">
        <v>199267</v>
      </c>
      <c r="Q6717" s="31">
        <v>476</v>
      </c>
      <c r="R6717" s="41">
        <v>433510</v>
      </c>
      <c r="S6717" s="130">
        <f>IFERROR(Table1[[#This Row],[Female Voters]]/Table1[[#This Row],[Female Population]],"0.0%")</f>
        <v>0.70247633036558588</v>
      </c>
      <c r="T6717" s="130">
        <f>IFERROR(Table1[[#This Row],[Male Voters]]/Table1[[#This Row],[Male Population]],"0.0%")</f>
        <v>0.60981766493481027</v>
      </c>
      <c r="U6717" s="130">
        <f>IFERROR(Table1[[#This Row],[Total Voters]]/Table1[[#This Row],[Total Population]],"0.0%")</f>
        <v>0.65600922594776989</v>
      </c>
      <c r="V6717" s="130">
        <f>IFERROR(Table1[[#This Row],[Female Ballots]]/Table1[[#This Row],[Female Population]],"0.0%")</f>
        <v>0.49619364897091084</v>
      </c>
      <c r="W6717" s="130">
        <f>IFERROR(Table1[[#This Row],[Male Ballots]]/Table1[[#This Row],[Male Population]],"0.0%")</f>
        <v>0.40695969349410188</v>
      </c>
      <c r="X6717" s="130">
        <f>IFERROR(Table1[[#This Row],[Total Ballots]]/Table1[[#This Row],[Total Population]],"0.0%")</f>
        <v>0.45121171229073392</v>
      </c>
      <c r="Y6717" s="24">
        <f>Table1[[#This Row],[Female Ballots]]/Table1[[#This Row],[Female Voters]]</f>
        <v>0.7063492782919526</v>
      </c>
      <c r="Z6717" s="24">
        <f>Table1[[#This Row],[Male Ballots]]/Table1[[#This Row],[Male Voters]]</f>
        <v>0.66734651502364395</v>
      </c>
      <c r="AA6717" s="24">
        <f>Table1[[#This Row],[Total Ballots]]/Table1[[#This Row],[Total Voters]]</f>
        <v>0.68781305878563737</v>
      </c>
    </row>
    <row r="6718" spans="1:27" s="12" customFormat="1" x14ac:dyDescent="0.35">
      <c r="A6718" s="19" t="s">
        <v>68</v>
      </c>
      <c r="B6718" s="20">
        <v>2012</v>
      </c>
      <c r="C6718" s="17" t="s">
        <v>82</v>
      </c>
      <c r="D6718" s="20"/>
      <c r="E6718" s="37" t="e">
        <v>#N/A</v>
      </c>
      <c r="F6718" s="34" t="s">
        <v>78</v>
      </c>
      <c r="G6718" s="21" t="s">
        <v>64</v>
      </c>
      <c r="H6718" s="10">
        <v>457288.9</v>
      </c>
      <c r="I6718" s="10">
        <v>468061.30000000005</v>
      </c>
      <c r="J6718" s="10">
        <v>925350.2</v>
      </c>
      <c r="K6718" s="31">
        <v>326281</v>
      </c>
      <c r="L6718" s="31">
        <v>303183</v>
      </c>
      <c r="M6718" s="31">
        <v>554</v>
      </c>
      <c r="N6718" s="31">
        <v>630018</v>
      </c>
      <c r="O6718" s="31">
        <v>257028</v>
      </c>
      <c r="P6718" s="31">
        <v>232648</v>
      </c>
      <c r="Q6718" s="31">
        <v>410</v>
      </c>
      <c r="R6718" s="41">
        <v>490086</v>
      </c>
      <c r="S6718" s="130">
        <f>IFERROR(Table1[[#This Row],[Female Voters]]/Table1[[#This Row],[Female Population]],"0.0%")</f>
        <v>0.71351174279541874</v>
      </c>
      <c r="T6718" s="130">
        <f>IFERROR(Table1[[#This Row],[Male Voters]]/Table1[[#This Row],[Male Population]],"0.0%")</f>
        <v>0.64774207993696542</v>
      </c>
      <c r="U6718" s="130">
        <f>IFERROR(Table1[[#This Row],[Total Voters]]/Table1[[#This Row],[Total Population]],"0.0%")</f>
        <v>0.68084277714534458</v>
      </c>
      <c r="V6718" s="130">
        <f>IFERROR(Table1[[#This Row],[Female Ballots]]/Table1[[#This Row],[Female Population]],"0.0%")</f>
        <v>0.56206918645958825</v>
      </c>
      <c r="W6718" s="130">
        <f>IFERROR(Table1[[#This Row],[Male Ballots]]/Table1[[#This Row],[Male Population]],"0.0%")</f>
        <v>0.49704600658076192</v>
      </c>
      <c r="X6718" s="130">
        <f>IFERROR(Table1[[#This Row],[Total Ballots]]/Table1[[#This Row],[Total Population]],"0.0%")</f>
        <v>0.5296221906041626</v>
      </c>
      <c r="Y6718" s="24">
        <f>Table1[[#This Row],[Female Ballots]]/Table1[[#This Row],[Female Voters]]</f>
        <v>0.78775043597389982</v>
      </c>
      <c r="Z6718" s="24">
        <f>Table1[[#This Row],[Male Ballots]]/Table1[[#This Row],[Male Voters]]</f>
        <v>0.76735173146251601</v>
      </c>
      <c r="AA6718" s="24">
        <f>Table1[[#This Row],[Total Ballots]]/Table1[[#This Row],[Total Voters]]</f>
        <v>0.77789206022685065</v>
      </c>
    </row>
    <row r="6719" spans="1:27" s="12" customFormat="1" x14ac:dyDescent="0.35">
      <c r="A6719" s="19" t="s">
        <v>68</v>
      </c>
      <c r="B6719" s="20">
        <v>2012</v>
      </c>
      <c r="C6719" s="17" t="s">
        <v>82</v>
      </c>
      <c r="D6719" s="20"/>
      <c r="E6719" s="37" t="e">
        <v>#N/A</v>
      </c>
      <c r="F6719" s="34" t="s">
        <v>78</v>
      </c>
      <c r="G6719" s="21" t="s">
        <v>65</v>
      </c>
      <c r="H6719" s="10">
        <v>482812.30000000005</v>
      </c>
      <c r="I6719" s="10">
        <v>480567.3</v>
      </c>
      <c r="J6719" s="10">
        <v>963379.5</v>
      </c>
      <c r="K6719" s="31">
        <v>379606</v>
      </c>
      <c r="L6719" s="31">
        <v>353733</v>
      </c>
      <c r="M6719" s="31">
        <v>503</v>
      </c>
      <c r="N6719" s="31">
        <v>733842</v>
      </c>
      <c r="O6719" s="31">
        <v>320473</v>
      </c>
      <c r="P6719" s="31">
        <v>293137</v>
      </c>
      <c r="Q6719" s="31">
        <v>397</v>
      </c>
      <c r="R6719" s="41">
        <v>614007</v>
      </c>
      <c r="S6719" s="130">
        <f>IFERROR(Table1[[#This Row],[Female Voters]]/Table1[[#This Row],[Female Population]],"0.0%")</f>
        <v>0.78623929009265081</v>
      </c>
      <c r="T6719" s="130">
        <f>IFERROR(Table1[[#This Row],[Male Voters]]/Table1[[#This Row],[Male Population]],"0.0%")</f>
        <v>0.73607380277434609</v>
      </c>
      <c r="U6719" s="130">
        <f>IFERROR(Table1[[#This Row],[Total Voters]]/Table1[[#This Row],[Total Population]],"0.0%")</f>
        <v>0.76173719702360287</v>
      </c>
      <c r="V6719" s="130">
        <f>IFERROR(Table1[[#This Row],[Female Ballots]]/Table1[[#This Row],[Female Population]],"0.0%")</f>
        <v>0.66376312285333239</v>
      </c>
      <c r="W6719" s="130">
        <f>IFERROR(Table1[[#This Row],[Male Ballots]]/Table1[[#This Row],[Male Population]],"0.0%")</f>
        <v>0.60998116184767459</v>
      </c>
      <c r="X6719" s="130">
        <f>IFERROR(Table1[[#This Row],[Total Ballots]]/Table1[[#This Row],[Total Population]],"0.0%")</f>
        <v>0.63734696451398432</v>
      </c>
      <c r="Y6719" s="24">
        <f>Table1[[#This Row],[Female Ballots]]/Table1[[#This Row],[Female Voters]]</f>
        <v>0.84422532836678033</v>
      </c>
      <c r="Z6719" s="24">
        <f>Table1[[#This Row],[Male Ballots]]/Table1[[#This Row],[Male Voters]]</f>
        <v>0.8286956546321661</v>
      </c>
      <c r="AA6719" s="24">
        <f>Table1[[#This Row],[Total Ballots]]/Table1[[#This Row],[Total Voters]]</f>
        <v>0.8367019058598445</v>
      </c>
    </row>
    <row r="6720" spans="1:27" s="12" customFormat="1" x14ac:dyDescent="0.35">
      <c r="A6720" s="19" t="s">
        <v>68</v>
      </c>
      <c r="B6720" s="20">
        <v>2012</v>
      </c>
      <c r="C6720" s="17" t="s">
        <v>82</v>
      </c>
      <c r="D6720" s="20"/>
      <c r="E6720" s="37" t="e">
        <v>#N/A</v>
      </c>
      <c r="F6720" s="34" t="s">
        <v>78</v>
      </c>
      <c r="G6720" s="21" t="s">
        <v>66</v>
      </c>
      <c r="H6720" s="10">
        <v>435088.69999999995</v>
      </c>
      <c r="I6720" s="10">
        <v>415244.80000000005</v>
      </c>
      <c r="J6720" s="10">
        <v>850333.5</v>
      </c>
      <c r="K6720" s="10">
        <v>386887</v>
      </c>
      <c r="L6720" s="10">
        <v>355632</v>
      </c>
      <c r="M6720" s="10">
        <v>508</v>
      </c>
      <c r="N6720" s="10">
        <v>743027</v>
      </c>
      <c r="O6720" s="10">
        <v>349603</v>
      </c>
      <c r="P6720" s="10">
        <v>317873</v>
      </c>
      <c r="Q6720" s="10">
        <v>424</v>
      </c>
      <c r="R6720" s="11">
        <v>667900</v>
      </c>
      <c r="S6720" s="130">
        <f>IFERROR(Table1[[#This Row],[Female Voters]]/Table1[[#This Row],[Female Population]],"0.0%")</f>
        <v>0.88921408439244698</v>
      </c>
      <c r="T6720" s="130">
        <f>IFERROR(Table1[[#This Row],[Male Voters]]/Table1[[#This Row],[Male Population]],"0.0%")</f>
        <v>0.85643938226318539</v>
      </c>
      <c r="U6720" s="130">
        <f>IFERROR(Table1[[#This Row],[Total Voters]]/Table1[[#This Row],[Total Population]],"0.0%")</f>
        <v>0.87380657118648153</v>
      </c>
      <c r="V6720" s="130">
        <f>IFERROR(Table1[[#This Row],[Female Ballots]]/Table1[[#This Row],[Female Population]],"0.0%")</f>
        <v>0.80352121303081425</v>
      </c>
      <c r="W6720" s="130">
        <f>IFERROR(Table1[[#This Row],[Male Ballots]]/Table1[[#This Row],[Male Population]],"0.0%")</f>
        <v>0.76550747896180749</v>
      </c>
      <c r="X6720" s="130">
        <f>IFERROR(Table1[[#This Row],[Total Ballots]]/Table1[[#This Row],[Total Population]],"0.0%")</f>
        <v>0.78545652970275781</v>
      </c>
      <c r="Y6720" s="24">
        <f>Table1[[#This Row],[Female Ballots]]/Table1[[#This Row],[Female Voters]]</f>
        <v>0.90363077591131258</v>
      </c>
      <c r="Z6720" s="24">
        <f>Table1[[#This Row],[Male Ballots]]/Table1[[#This Row],[Male Voters]]</f>
        <v>0.89382563998740272</v>
      </c>
      <c r="AA6720" s="24">
        <f>Table1[[#This Row],[Total Ballots]]/Table1[[#This Row],[Total Voters]]</f>
        <v>0.89889061904883671</v>
      </c>
    </row>
    <row r="6721" spans="1:27" s="12" customFormat="1" x14ac:dyDescent="0.35">
      <c r="A6721" s="25" t="s">
        <v>68</v>
      </c>
      <c r="B6721" s="20">
        <v>2012</v>
      </c>
      <c r="C6721" s="17" t="s">
        <v>82</v>
      </c>
      <c r="D6721" s="29"/>
      <c r="E6721" s="38" t="e">
        <v>#N/A</v>
      </c>
      <c r="F6721" s="34" t="s">
        <v>78</v>
      </c>
      <c r="G6721" s="26" t="s">
        <v>67</v>
      </c>
      <c r="H6721" s="15">
        <v>495771.77</v>
      </c>
      <c r="I6721" s="15">
        <v>405713.47000000003</v>
      </c>
      <c r="J6721" s="15">
        <v>901485.39999999991</v>
      </c>
      <c r="K6721" s="32">
        <v>425766</v>
      </c>
      <c r="L6721" s="32">
        <v>363891</v>
      </c>
      <c r="M6721" s="32">
        <v>587</v>
      </c>
      <c r="N6721" s="32">
        <v>790244</v>
      </c>
      <c r="O6721" s="32">
        <v>385833</v>
      </c>
      <c r="P6721" s="32">
        <v>335081</v>
      </c>
      <c r="Q6721" s="32">
        <v>512</v>
      </c>
      <c r="R6721" s="69">
        <v>721426</v>
      </c>
      <c r="S6721" s="130">
        <f>IFERROR(Table1[[#This Row],[Female Voters]]/Table1[[#This Row],[Female Population]],"0.0%")</f>
        <v>0.85879436015487531</v>
      </c>
      <c r="T6721" s="130">
        <f>IFERROR(Table1[[#This Row],[Male Voters]]/Table1[[#This Row],[Male Population]],"0.0%")</f>
        <v>0.89691623992666547</v>
      </c>
      <c r="U6721" s="130">
        <f>IFERROR(Table1[[#This Row],[Total Voters]]/Table1[[#This Row],[Total Population]],"0.0%")</f>
        <v>0.87660210581336107</v>
      </c>
      <c r="V6721" s="130">
        <f>IFERROR(Table1[[#This Row],[Female Ballots]]/Table1[[#This Row],[Female Population]],"0.0%")</f>
        <v>0.77824721645607209</v>
      </c>
      <c r="W6721" s="130">
        <f>IFERROR(Table1[[#This Row],[Male Ballots]]/Table1[[#This Row],[Male Population]],"0.0%")</f>
        <v>0.82590553377485831</v>
      </c>
      <c r="X6721" s="130">
        <f>IFERROR(Table1[[#This Row],[Total Ballots]]/Table1[[#This Row],[Total Population]],"0.0%")</f>
        <v>0.80026365374303354</v>
      </c>
      <c r="Y6721" s="24">
        <f>Table1[[#This Row],[Female Ballots]]/Table1[[#This Row],[Female Voters]]</f>
        <v>0.90620904440467298</v>
      </c>
      <c r="Z6721" s="24">
        <f>Table1[[#This Row],[Male Ballots]]/Table1[[#This Row],[Male Voters]]</f>
        <v>0.92082794023485059</v>
      </c>
      <c r="AA6721" s="24">
        <f>Table1[[#This Row],[Total Ballots]]/Table1[[#This Row],[Total Voters]]</f>
        <v>0.91291550457833281</v>
      </c>
    </row>
    <row r="6722" spans="1:27" s="12" customFormat="1" x14ac:dyDescent="0.35">
      <c r="A6722" s="19" t="s">
        <v>59</v>
      </c>
      <c r="B6722" s="20">
        <v>2011</v>
      </c>
      <c r="C6722" s="17" t="s">
        <v>82</v>
      </c>
      <c r="D6722" s="20"/>
      <c r="E6722" s="37" t="s">
        <v>73</v>
      </c>
      <c r="F6722" s="34" t="s">
        <v>78</v>
      </c>
      <c r="G6722" s="21" t="s">
        <v>79</v>
      </c>
      <c r="H6722" s="22">
        <v>6111.2490999999991</v>
      </c>
      <c r="I6722" s="22">
        <v>6206.2062499999993</v>
      </c>
      <c r="J6722" s="22">
        <v>12317.454000000002</v>
      </c>
      <c r="K6722" s="22">
        <v>3229</v>
      </c>
      <c r="L6722" s="22">
        <v>2872</v>
      </c>
      <c r="M6722" s="22">
        <v>0</v>
      </c>
      <c r="N6722" s="22">
        <v>6101</v>
      </c>
      <c r="O6722" s="22">
        <v>1819</v>
      </c>
      <c r="P6722" s="22">
        <v>1603</v>
      </c>
      <c r="Q6722" s="22">
        <v>0</v>
      </c>
      <c r="R6722" s="23">
        <v>3422</v>
      </c>
      <c r="S6722" s="130">
        <f>IFERROR(Table1[[#This Row],[Female Voters]]/Table1[[#This Row],[Female Population]],"0.0%")</f>
        <v>0.52836988758975645</v>
      </c>
      <c r="T6722" s="130">
        <f>IFERROR(Table1[[#This Row],[Male Voters]]/Table1[[#This Row],[Male Population]],"0.0%")</f>
        <v>0.46276257737969961</v>
      </c>
      <c r="U6722" s="130">
        <f>IFERROR(Table1[[#This Row],[Total Voters]]/Table1[[#This Row],[Total Population]],"0.0%")</f>
        <v>0.49531339836950067</v>
      </c>
      <c r="V6722" s="130">
        <f>IFERROR(Table1[[#This Row],[Female Ballots]]/Table1[[#This Row],[Female Population]],"0.0%")</f>
        <v>0.29764782456666677</v>
      </c>
      <c r="W6722" s="130">
        <f>IFERROR(Table1[[#This Row],[Male Ballots]]/Table1[[#This Row],[Male Population]],"0.0%")</f>
        <v>0.25828983688706769</v>
      </c>
      <c r="X6722" s="130">
        <f>IFERROR(Table1[[#This Row],[Total Ballots]]/Table1[[#This Row],[Total Population]],"0.0%")</f>
        <v>0.27781715279797264</v>
      </c>
      <c r="Y6722" s="24">
        <f>Table1[[#This Row],[Female Ballots]]/Table1[[#This Row],[Female Voters]]</f>
        <v>0.56333230102198828</v>
      </c>
      <c r="Z6722" s="24">
        <f>Table1[[#This Row],[Male Ballots]]/Table1[[#This Row],[Male Voters]]</f>
        <v>0.55814763231197773</v>
      </c>
      <c r="AA6722" s="24">
        <f>Table1[[#This Row],[Total Ballots]]/Table1[[#This Row],[Total Voters]]</f>
        <v>0.56089165710539257</v>
      </c>
    </row>
    <row r="6723" spans="1:27" s="12" customFormat="1" x14ac:dyDescent="0.35">
      <c r="A6723" s="19" t="s">
        <v>59</v>
      </c>
      <c r="B6723" s="20">
        <v>2011</v>
      </c>
      <c r="C6723" s="17" t="s">
        <v>82</v>
      </c>
      <c r="D6723" s="20"/>
      <c r="E6723" s="37" t="s">
        <v>73</v>
      </c>
      <c r="F6723" s="34" t="s">
        <v>78</v>
      </c>
      <c r="G6723" s="21" t="s">
        <v>62</v>
      </c>
      <c r="H6723" s="22">
        <v>869.9085</v>
      </c>
      <c r="I6723" s="22">
        <v>1010.9225</v>
      </c>
      <c r="J6723" s="22">
        <v>1880.8309999999999</v>
      </c>
      <c r="K6723" s="31">
        <v>274</v>
      </c>
      <c r="L6723" s="31">
        <v>273</v>
      </c>
      <c r="M6723" s="31"/>
      <c r="N6723" s="31">
        <v>547</v>
      </c>
      <c r="O6723" s="22">
        <v>68</v>
      </c>
      <c r="P6723" s="22">
        <v>68</v>
      </c>
      <c r="Q6723" s="22"/>
      <c r="R6723" s="23">
        <v>136</v>
      </c>
      <c r="S6723" s="130">
        <f>IFERROR(Table1[[#This Row],[Female Voters]]/Table1[[#This Row],[Female Population]],"0.0%")</f>
        <v>0.31497565548560569</v>
      </c>
      <c r="T6723" s="130">
        <f>IFERROR(Table1[[#This Row],[Male Voters]]/Table1[[#This Row],[Male Population]],"0.0%")</f>
        <v>0.27005037478144961</v>
      </c>
      <c r="U6723" s="130">
        <f>IFERROR(Table1[[#This Row],[Total Voters]]/Table1[[#This Row],[Total Population]],"0.0%")</f>
        <v>0.29082889424940361</v>
      </c>
      <c r="V6723" s="130">
        <f>IFERROR(Table1[[#This Row],[Female Ballots]]/Table1[[#This Row],[Female Population]],"0.0%")</f>
        <v>7.8169140777449589E-2</v>
      </c>
      <c r="W6723" s="130">
        <f>IFERROR(Table1[[#This Row],[Male Ballots]]/Table1[[#This Row],[Male Population]],"0.0%")</f>
        <v>6.7265294817357407E-2</v>
      </c>
      <c r="X6723" s="130">
        <f>IFERROR(Table1[[#This Row],[Total Ballots]]/Table1[[#This Row],[Total Population]],"0.0%")</f>
        <v>7.2308463652502541E-2</v>
      </c>
      <c r="Y6723" s="24">
        <f>Table1[[#This Row],[Female Ballots]]/Table1[[#This Row],[Female Voters]]</f>
        <v>0.24817518248175183</v>
      </c>
      <c r="Z6723" s="24">
        <f>Table1[[#This Row],[Male Ballots]]/Table1[[#This Row],[Male Voters]]</f>
        <v>0.24908424908424909</v>
      </c>
      <c r="AA6723" s="24">
        <f>Table1[[#This Row],[Total Ballots]]/Table1[[#This Row],[Total Voters]]</f>
        <v>0.24862888482632542</v>
      </c>
    </row>
    <row r="6724" spans="1:27" s="12" customFormat="1" x14ac:dyDescent="0.35">
      <c r="A6724" s="19" t="s">
        <v>59</v>
      </c>
      <c r="B6724" s="20">
        <v>2011</v>
      </c>
      <c r="C6724" s="17" t="s">
        <v>82</v>
      </c>
      <c r="D6724" s="20"/>
      <c r="E6724" s="37" t="s">
        <v>73</v>
      </c>
      <c r="F6724" s="34" t="s">
        <v>78</v>
      </c>
      <c r="G6724" s="21" t="s">
        <v>63</v>
      </c>
      <c r="H6724" s="22">
        <v>1264.9218000000001</v>
      </c>
      <c r="I6724" s="22">
        <v>1257.9005</v>
      </c>
      <c r="J6724" s="22">
        <v>2522.8220000000001</v>
      </c>
      <c r="K6724" s="31">
        <v>505</v>
      </c>
      <c r="L6724" s="31">
        <v>384</v>
      </c>
      <c r="M6724" s="31"/>
      <c r="N6724" s="31">
        <v>889</v>
      </c>
      <c r="O6724" s="22">
        <v>153</v>
      </c>
      <c r="P6724" s="22">
        <v>99</v>
      </c>
      <c r="Q6724" s="22"/>
      <c r="R6724" s="23">
        <v>252</v>
      </c>
      <c r="S6724" s="130">
        <f>IFERROR(Table1[[#This Row],[Female Voters]]/Table1[[#This Row],[Female Population]],"0.0%")</f>
        <v>0.39923416609627566</v>
      </c>
      <c r="T6724" s="130">
        <f>IFERROR(Table1[[#This Row],[Male Voters]]/Table1[[#This Row],[Male Population]],"0.0%")</f>
        <v>0.30527056790262824</v>
      </c>
      <c r="U6724" s="130">
        <f>IFERROR(Table1[[#This Row],[Total Voters]]/Table1[[#This Row],[Total Population]],"0.0%")</f>
        <v>0.35238316456729801</v>
      </c>
      <c r="V6724" s="130">
        <f>IFERROR(Table1[[#This Row],[Female Ballots]]/Table1[[#This Row],[Female Population]],"0.0%")</f>
        <v>0.12095609388659441</v>
      </c>
      <c r="W6724" s="130">
        <f>IFERROR(Table1[[#This Row],[Male Ballots]]/Table1[[#This Row],[Male Population]],"0.0%")</f>
        <v>7.8702568287396343E-2</v>
      </c>
      <c r="X6724" s="130">
        <f>IFERROR(Table1[[#This Row],[Total Ballots]]/Table1[[#This Row],[Total Population]],"0.0%")</f>
        <v>9.9888141137186845E-2</v>
      </c>
      <c r="Y6724" s="24">
        <f>Table1[[#This Row],[Female Ballots]]/Table1[[#This Row],[Female Voters]]</f>
        <v>0.30297029702970296</v>
      </c>
      <c r="Z6724" s="24">
        <f>Table1[[#This Row],[Male Ballots]]/Table1[[#This Row],[Male Voters]]</f>
        <v>0.2578125</v>
      </c>
      <c r="AA6724" s="24">
        <f>Table1[[#This Row],[Total Ballots]]/Table1[[#This Row],[Total Voters]]</f>
        <v>0.28346456692913385</v>
      </c>
    </row>
    <row r="6725" spans="1:27" s="12" customFormat="1" x14ac:dyDescent="0.35">
      <c r="A6725" s="19" t="s">
        <v>59</v>
      </c>
      <c r="B6725" s="20">
        <v>2011</v>
      </c>
      <c r="C6725" s="17" t="s">
        <v>82</v>
      </c>
      <c r="D6725" s="20"/>
      <c r="E6725" s="37" t="s">
        <v>73</v>
      </c>
      <c r="F6725" s="34" t="s">
        <v>78</v>
      </c>
      <c r="G6725" s="21" t="s">
        <v>64</v>
      </c>
      <c r="H6725" s="22">
        <v>1075.9821999999999</v>
      </c>
      <c r="I6725" s="22">
        <v>1146.9763</v>
      </c>
      <c r="J6725" s="22">
        <v>2222.9580000000001</v>
      </c>
      <c r="K6725" s="31">
        <v>469</v>
      </c>
      <c r="L6725" s="31">
        <v>395</v>
      </c>
      <c r="M6725" s="31"/>
      <c r="N6725" s="31">
        <v>864</v>
      </c>
      <c r="O6725" s="22">
        <v>202</v>
      </c>
      <c r="P6725" s="22">
        <v>175</v>
      </c>
      <c r="Q6725" s="22"/>
      <c r="R6725" s="23">
        <v>377</v>
      </c>
      <c r="S6725" s="130">
        <f>IFERROR(Table1[[#This Row],[Female Voters]]/Table1[[#This Row],[Female Population]],"0.0%")</f>
        <v>0.43588081661573957</v>
      </c>
      <c r="T6725" s="130">
        <f>IFERROR(Table1[[#This Row],[Male Voters]]/Table1[[#This Row],[Male Population]],"0.0%")</f>
        <v>0.34438375056223913</v>
      </c>
      <c r="U6725" s="130">
        <f>IFERROR(Table1[[#This Row],[Total Voters]]/Table1[[#This Row],[Total Population]],"0.0%")</f>
        <v>0.38867131092895141</v>
      </c>
      <c r="V6725" s="130">
        <f>IFERROR(Table1[[#This Row],[Female Ballots]]/Table1[[#This Row],[Female Population]],"0.0%")</f>
        <v>0.18773544766818634</v>
      </c>
      <c r="W6725" s="130">
        <f>IFERROR(Table1[[#This Row],[Male Ballots]]/Table1[[#This Row],[Male Population]],"0.0%")</f>
        <v>0.15257507936301734</v>
      </c>
      <c r="X6725" s="130">
        <f>IFERROR(Table1[[#This Row],[Total Ballots]]/Table1[[#This Row],[Total Population]],"0.0%")</f>
        <v>0.16959384747710032</v>
      </c>
      <c r="Y6725" s="24">
        <f>Table1[[#This Row],[Female Ballots]]/Table1[[#This Row],[Female Voters]]</f>
        <v>0.43070362473347545</v>
      </c>
      <c r="Z6725" s="24">
        <f>Table1[[#This Row],[Male Ballots]]/Table1[[#This Row],[Male Voters]]</f>
        <v>0.44303797468354428</v>
      </c>
      <c r="AA6725" s="24">
        <f>Table1[[#This Row],[Total Ballots]]/Table1[[#This Row],[Total Voters]]</f>
        <v>0.43634259259259262</v>
      </c>
    </row>
    <row r="6726" spans="1:27" s="12" customFormat="1" x14ac:dyDescent="0.35">
      <c r="A6726" s="19" t="s">
        <v>59</v>
      </c>
      <c r="B6726" s="20">
        <v>2011</v>
      </c>
      <c r="C6726" s="17" t="s">
        <v>82</v>
      </c>
      <c r="D6726" s="20"/>
      <c r="E6726" s="37" t="s">
        <v>73</v>
      </c>
      <c r="F6726" s="34" t="s">
        <v>78</v>
      </c>
      <c r="G6726" s="21" t="s">
        <v>65</v>
      </c>
      <c r="H6726" s="22">
        <v>1028.0924</v>
      </c>
      <c r="I6726" s="22">
        <v>1005.0889999999999</v>
      </c>
      <c r="J6726" s="22">
        <v>2033.181</v>
      </c>
      <c r="K6726" s="31">
        <v>547</v>
      </c>
      <c r="L6726" s="31">
        <v>515</v>
      </c>
      <c r="M6726" s="31"/>
      <c r="N6726" s="31">
        <v>1062</v>
      </c>
      <c r="O6726" s="22">
        <v>314</v>
      </c>
      <c r="P6726" s="22">
        <v>279</v>
      </c>
      <c r="Q6726" s="22"/>
      <c r="R6726" s="23">
        <v>593</v>
      </c>
      <c r="S6726" s="130">
        <f>IFERROR(Table1[[#This Row],[Female Voters]]/Table1[[#This Row],[Female Population]],"0.0%")</f>
        <v>0.53205334462155351</v>
      </c>
      <c r="T6726" s="130">
        <f>IFERROR(Table1[[#This Row],[Male Voters]]/Table1[[#This Row],[Male Population]],"0.0%")</f>
        <v>0.51239243489880004</v>
      </c>
      <c r="U6726" s="130">
        <f>IFERROR(Table1[[#This Row],[Total Voters]]/Table1[[#This Row],[Total Population]],"0.0%")</f>
        <v>0.52233421421899973</v>
      </c>
      <c r="V6726" s="130">
        <f>IFERROR(Table1[[#This Row],[Female Ballots]]/Table1[[#This Row],[Female Population]],"0.0%")</f>
        <v>0.30542001866758278</v>
      </c>
      <c r="W6726" s="130">
        <f>IFERROR(Table1[[#This Row],[Male Ballots]]/Table1[[#This Row],[Male Population]],"0.0%")</f>
        <v>0.27758735793546641</v>
      </c>
      <c r="X6726" s="130">
        <f>IFERROR(Table1[[#This Row],[Total Ballots]]/Table1[[#This Row],[Total Population]],"0.0%")</f>
        <v>0.29166119494526066</v>
      </c>
      <c r="Y6726" s="24">
        <f>Table1[[#This Row],[Female Ballots]]/Table1[[#This Row],[Female Voters]]</f>
        <v>0.57404021937842775</v>
      </c>
      <c r="Z6726" s="24">
        <f>Table1[[#This Row],[Male Ballots]]/Table1[[#This Row],[Male Voters]]</f>
        <v>0.54174757281553398</v>
      </c>
      <c r="AA6726" s="24">
        <f>Table1[[#This Row],[Total Ballots]]/Table1[[#This Row],[Total Voters]]</f>
        <v>0.55838041431261776</v>
      </c>
    </row>
    <row r="6727" spans="1:27" s="12" customFormat="1" x14ac:dyDescent="0.35">
      <c r="A6727" s="19" t="s">
        <v>59</v>
      </c>
      <c r="B6727" s="20">
        <v>2011</v>
      </c>
      <c r="C6727" s="17" t="s">
        <v>82</v>
      </c>
      <c r="D6727" s="20"/>
      <c r="E6727" s="37" t="s">
        <v>73</v>
      </c>
      <c r="F6727" s="34" t="s">
        <v>78</v>
      </c>
      <c r="G6727" s="21" t="s">
        <v>66</v>
      </c>
      <c r="H6727" s="22">
        <v>866.13080000000002</v>
      </c>
      <c r="I6727" s="22">
        <v>841.12869999999998</v>
      </c>
      <c r="J6727" s="22">
        <v>1707.2595000000001</v>
      </c>
      <c r="K6727" s="31">
        <v>655</v>
      </c>
      <c r="L6727" s="31">
        <v>574</v>
      </c>
      <c r="M6727" s="31"/>
      <c r="N6727" s="31">
        <v>1229</v>
      </c>
      <c r="O6727" s="22">
        <v>465</v>
      </c>
      <c r="P6727" s="22">
        <v>400</v>
      </c>
      <c r="Q6727" s="22"/>
      <c r="R6727" s="23">
        <v>865</v>
      </c>
      <c r="S6727" s="130">
        <f>IFERROR(Table1[[#This Row],[Female Voters]]/Table1[[#This Row],[Female Population]],"0.0%")</f>
        <v>0.75623681781088947</v>
      </c>
      <c r="T6727" s="130">
        <f>IFERROR(Table1[[#This Row],[Male Voters]]/Table1[[#This Row],[Male Population]],"0.0%")</f>
        <v>0.68241637694683344</v>
      </c>
      <c r="U6727" s="130">
        <f>IFERROR(Table1[[#This Row],[Total Voters]]/Table1[[#This Row],[Total Population]],"0.0%")</f>
        <v>0.71986713209093278</v>
      </c>
      <c r="V6727" s="130">
        <f>IFERROR(Table1[[#This Row],[Female Ballots]]/Table1[[#This Row],[Female Population]],"0.0%")</f>
        <v>0.53687041264437196</v>
      </c>
      <c r="W6727" s="130">
        <f>IFERROR(Table1[[#This Row],[Male Ballots]]/Table1[[#This Row],[Male Population]],"0.0%")</f>
        <v>0.47555148219291532</v>
      </c>
      <c r="X6727" s="130">
        <f>IFERROR(Table1[[#This Row],[Total Ballots]]/Table1[[#This Row],[Total Population]],"0.0%")</f>
        <v>0.50665994243991608</v>
      </c>
      <c r="Y6727" s="24">
        <f>Table1[[#This Row],[Female Ballots]]/Table1[[#This Row],[Female Voters]]</f>
        <v>0.70992366412213737</v>
      </c>
      <c r="Z6727" s="24">
        <f>Table1[[#This Row],[Male Ballots]]/Table1[[#This Row],[Male Voters]]</f>
        <v>0.69686411149825789</v>
      </c>
      <c r="AA6727" s="24">
        <f>Table1[[#This Row],[Total Ballots]]/Table1[[#This Row],[Total Voters]]</f>
        <v>0.70382424735557358</v>
      </c>
    </row>
    <row r="6728" spans="1:27" s="12" customFormat="1" x14ac:dyDescent="0.35">
      <c r="A6728" s="19" t="s">
        <v>59</v>
      </c>
      <c r="B6728" s="20">
        <v>2011</v>
      </c>
      <c r="C6728" s="17" t="s">
        <v>82</v>
      </c>
      <c r="D6728" s="20"/>
      <c r="E6728" s="37" t="s">
        <v>73</v>
      </c>
      <c r="F6728" s="34" t="s">
        <v>78</v>
      </c>
      <c r="G6728" s="21" t="s">
        <v>67</v>
      </c>
      <c r="H6728" s="22">
        <v>1006.2134000000001</v>
      </c>
      <c r="I6728" s="22">
        <v>944.1892499999999</v>
      </c>
      <c r="J6728" s="22">
        <v>1950.4024999999997</v>
      </c>
      <c r="K6728" s="31">
        <v>779</v>
      </c>
      <c r="L6728" s="31">
        <v>731</v>
      </c>
      <c r="M6728" s="31"/>
      <c r="N6728" s="31">
        <v>1510</v>
      </c>
      <c r="O6728" s="22">
        <v>617</v>
      </c>
      <c r="P6728" s="22">
        <v>582</v>
      </c>
      <c r="Q6728" s="22"/>
      <c r="R6728" s="23">
        <v>1199</v>
      </c>
      <c r="S6728" s="130">
        <f>IFERROR(Table1[[#This Row],[Female Voters]]/Table1[[#This Row],[Female Population]],"0.0%")</f>
        <v>0.77418965002851281</v>
      </c>
      <c r="T6728" s="130">
        <f>IFERROR(Table1[[#This Row],[Male Voters]]/Table1[[#This Row],[Male Population]],"0.0%")</f>
        <v>0.77420919587889825</v>
      </c>
      <c r="U6728" s="130">
        <f>IFERROR(Table1[[#This Row],[Total Voters]]/Table1[[#This Row],[Total Population]],"0.0%")</f>
        <v>0.77419917170942931</v>
      </c>
      <c r="V6728" s="130">
        <f>IFERROR(Table1[[#This Row],[Female Ballots]]/Table1[[#This Row],[Female Population]],"0.0%")</f>
        <v>0.61319000522155631</v>
      </c>
      <c r="W6728" s="130">
        <f>IFERROR(Table1[[#This Row],[Male Ballots]]/Table1[[#This Row],[Male Population]],"0.0%")</f>
        <v>0.61640184952328159</v>
      </c>
      <c r="X6728" s="130">
        <f>IFERROR(Table1[[#This Row],[Total Ballots]]/Table1[[#This Row],[Total Population]],"0.0%")</f>
        <v>0.61474490521828196</v>
      </c>
      <c r="Y6728" s="24">
        <f>Table1[[#This Row],[Female Ballots]]/Table1[[#This Row],[Female Voters]]</f>
        <v>0.79204107830551995</v>
      </c>
      <c r="Z6728" s="24">
        <f>Table1[[#This Row],[Male Ballots]]/Table1[[#This Row],[Male Voters]]</f>
        <v>0.79616963064295487</v>
      </c>
      <c r="AA6728" s="24">
        <f>Table1[[#This Row],[Total Ballots]]/Table1[[#This Row],[Total Voters]]</f>
        <v>0.79403973509933778</v>
      </c>
    </row>
    <row r="6729" spans="1:27" s="12" customFormat="1" x14ac:dyDescent="0.35">
      <c r="A6729" s="19" t="s">
        <v>37</v>
      </c>
      <c r="B6729" s="20">
        <v>2011</v>
      </c>
      <c r="C6729" s="17" t="s">
        <v>82</v>
      </c>
      <c r="D6729" s="20"/>
      <c r="E6729" s="37" t="s">
        <v>74</v>
      </c>
      <c r="F6729" s="34" t="s">
        <v>78</v>
      </c>
      <c r="G6729" s="21" t="s">
        <v>79</v>
      </c>
      <c r="H6729" s="22">
        <v>8872</v>
      </c>
      <c r="I6729" s="22">
        <v>8110</v>
      </c>
      <c r="J6729" s="22">
        <v>16982</v>
      </c>
      <c r="K6729" s="22">
        <v>6812</v>
      </c>
      <c r="L6729" s="22">
        <v>5899</v>
      </c>
      <c r="M6729" s="22">
        <v>19</v>
      </c>
      <c r="N6729" s="22">
        <v>12730</v>
      </c>
      <c r="O6729" s="22">
        <v>3664</v>
      </c>
      <c r="P6729" s="22">
        <v>3220</v>
      </c>
      <c r="Q6729" s="22">
        <v>7</v>
      </c>
      <c r="R6729" s="23">
        <v>6891</v>
      </c>
      <c r="S6729" s="130">
        <f>IFERROR(Table1[[#This Row],[Female Voters]]/Table1[[#This Row],[Female Population]],"0.0%")</f>
        <v>0.76780883678990086</v>
      </c>
      <c r="T6729" s="130">
        <f>IFERROR(Table1[[#This Row],[Male Voters]]/Table1[[#This Row],[Male Population]],"0.0%")</f>
        <v>0.72737361282367452</v>
      </c>
      <c r="U6729" s="130">
        <f>IFERROR(Table1[[#This Row],[Total Voters]]/Table1[[#This Row],[Total Population]],"0.0%")</f>
        <v>0.74961724178541989</v>
      </c>
      <c r="V6729" s="130">
        <f>IFERROR(Table1[[#This Row],[Female Ballots]]/Table1[[#This Row],[Female Population]],"0.0%")</f>
        <v>0.41298467087466184</v>
      </c>
      <c r="W6729" s="130">
        <f>IFERROR(Table1[[#This Row],[Male Ballots]]/Table1[[#This Row],[Male Population]],"0.0%")</f>
        <v>0.39704069050554869</v>
      </c>
      <c r="X6729" s="130">
        <f>IFERROR(Table1[[#This Row],[Total Ballots]]/Table1[[#This Row],[Total Population]],"0.0%")</f>
        <v>0.40578259333411848</v>
      </c>
      <c r="Y6729" s="24">
        <f>Table1[[#This Row],[Female Ballots]]/Table1[[#This Row],[Female Voters]]</f>
        <v>0.537874339401057</v>
      </c>
      <c r="Z6729" s="24">
        <f>Table1[[#This Row],[Male Ballots]]/Table1[[#This Row],[Male Voters]]</f>
        <v>0.54585522969994915</v>
      </c>
      <c r="AA6729" s="24">
        <f>Table1[[#This Row],[Total Ballots]]/Table1[[#This Row],[Total Voters]]</f>
        <v>0.5413197172034564</v>
      </c>
    </row>
    <row r="6730" spans="1:27" s="12" customFormat="1" x14ac:dyDescent="0.35">
      <c r="A6730" s="19" t="s">
        <v>37</v>
      </c>
      <c r="B6730" s="20">
        <v>2011</v>
      </c>
      <c r="C6730" s="17" t="s">
        <v>82</v>
      </c>
      <c r="D6730" s="20"/>
      <c r="E6730" s="37" t="s">
        <v>74</v>
      </c>
      <c r="F6730" s="34" t="s">
        <v>78</v>
      </c>
      <c r="G6730" s="21" t="s">
        <v>62</v>
      </c>
      <c r="H6730" s="22">
        <v>878</v>
      </c>
      <c r="I6730" s="22">
        <v>859</v>
      </c>
      <c r="J6730" s="22">
        <v>1737</v>
      </c>
      <c r="K6730" s="31">
        <v>476</v>
      </c>
      <c r="L6730" s="31">
        <v>461</v>
      </c>
      <c r="M6730" s="31">
        <v>1</v>
      </c>
      <c r="N6730" s="31">
        <v>938</v>
      </c>
      <c r="O6730" s="22">
        <v>90</v>
      </c>
      <c r="P6730" s="22">
        <v>87</v>
      </c>
      <c r="Q6730" s="22"/>
      <c r="R6730" s="23">
        <v>177</v>
      </c>
      <c r="S6730" s="130">
        <f>IFERROR(Table1[[#This Row],[Female Voters]]/Table1[[#This Row],[Female Population]],"0.0%")</f>
        <v>0.54214123006833714</v>
      </c>
      <c r="T6730" s="130">
        <f>IFERROR(Table1[[#This Row],[Male Voters]]/Table1[[#This Row],[Male Population]],"0.0%")</f>
        <v>0.53667054714784634</v>
      </c>
      <c r="U6730" s="130">
        <f>IFERROR(Table1[[#This Row],[Total Voters]]/Table1[[#This Row],[Total Population]],"0.0%")</f>
        <v>0.54001151410477832</v>
      </c>
      <c r="V6730" s="130">
        <f>IFERROR(Table1[[#This Row],[Female Ballots]]/Table1[[#This Row],[Female Population]],"0.0%")</f>
        <v>0.10250569476082004</v>
      </c>
      <c r="W6730" s="130">
        <f>IFERROR(Table1[[#This Row],[Male Ballots]]/Table1[[#This Row],[Male Population]],"0.0%")</f>
        <v>0.10128055878928988</v>
      </c>
      <c r="X6730" s="130">
        <f>IFERROR(Table1[[#This Row],[Total Ballots]]/Table1[[#This Row],[Total Population]],"0.0%")</f>
        <v>0.10189982728842832</v>
      </c>
      <c r="Y6730" s="24">
        <f>Table1[[#This Row],[Female Ballots]]/Table1[[#This Row],[Female Voters]]</f>
        <v>0.18907563025210083</v>
      </c>
      <c r="Z6730" s="24">
        <f>Table1[[#This Row],[Male Ballots]]/Table1[[#This Row],[Male Voters]]</f>
        <v>0.18872017353579176</v>
      </c>
      <c r="AA6730" s="24">
        <f>Table1[[#This Row],[Total Ballots]]/Table1[[#This Row],[Total Voters]]</f>
        <v>0.1886993603411514</v>
      </c>
    </row>
    <row r="6731" spans="1:27" s="12" customFormat="1" x14ac:dyDescent="0.35">
      <c r="A6731" s="19" t="s">
        <v>37</v>
      </c>
      <c r="B6731" s="20">
        <v>2011</v>
      </c>
      <c r="C6731" s="17" t="s">
        <v>82</v>
      </c>
      <c r="D6731" s="20"/>
      <c r="E6731" s="37" t="s">
        <v>74</v>
      </c>
      <c r="F6731" s="34" t="s">
        <v>78</v>
      </c>
      <c r="G6731" s="21" t="s">
        <v>63</v>
      </c>
      <c r="H6731" s="22">
        <v>1249</v>
      </c>
      <c r="I6731" s="22">
        <v>1161</v>
      </c>
      <c r="J6731" s="22">
        <v>2410</v>
      </c>
      <c r="K6731" s="31">
        <v>860</v>
      </c>
      <c r="L6731" s="31">
        <v>705</v>
      </c>
      <c r="M6731" s="31">
        <v>4</v>
      </c>
      <c r="N6731" s="31">
        <v>1569</v>
      </c>
      <c r="O6731" s="22">
        <v>162</v>
      </c>
      <c r="P6731" s="22">
        <v>149</v>
      </c>
      <c r="Q6731" s="22"/>
      <c r="R6731" s="23">
        <v>311</v>
      </c>
      <c r="S6731" s="130">
        <f>IFERROR(Table1[[#This Row],[Female Voters]]/Table1[[#This Row],[Female Population]],"0.0%")</f>
        <v>0.68855084067253802</v>
      </c>
      <c r="T6731" s="130">
        <f>IFERROR(Table1[[#This Row],[Male Voters]]/Table1[[#This Row],[Male Population]],"0.0%")</f>
        <v>0.60723514211886309</v>
      </c>
      <c r="U6731" s="130">
        <f>IFERROR(Table1[[#This Row],[Total Voters]]/Table1[[#This Row],[Total Population]],"0.0%")</f>
        <v>0.65103734439834027</v>
      </c>
      <c r="V6731" s="130">
        <f>IFERROR(Table1[[#This Row],[Female Ballots]]/Table1[[#This Row],[Female Population]],"0.0%")</f>
        <v>0.12970376301040831</v>
      </c>
      <c r="W6731" s="130">
        <f>IFERROR(Table1[[#This Row],[Male Ballots]]/Table1[[#This Row],[Male Population]],"0.0%")</f>
        <v>0.12833763996554695</v>
      </c>
      <c r="X6731" s="130">
        <f>IFERROR(Table1[[#This Row],[Total Ballots]]/Table1[[#This Row],[Total Population]],"0.0%")</f>
        <v>0.12904564315352698</v>
      </c>
      <c r="Y6731" s="24">
        <f>Table1[[#This Row],[Female Ballots]]/Table1[[#This Row],[Female Voters]]</f>
        <v>0.1883720930232558</v>
      </c>
      <c r="Z6731" s="24">
        <f>Table1[[#This Row],[Male Ballots]]/Table1[[#This Row],[Male Voters]]</f>
        <v>0.21134751773049645</v>
      </c>
      <c r="AA6731" s="24">
        <f>Table1[[#This Row],[Total Ballots]]/Table1[[#This Row],[Total Voters]]</f>
        <v>0.19821542383683874</v>
      </c>
    </row>
    <row r="6732" spans="1:27" s="12" customFormat="1" x14ac:dyDescent="0.35">
      <c r="A6732" s="19" t="s">
        <v>37</v>
      </c>
      <c r="B6732" s="20">
        <v>2011</v>
      </c>
      <c r="C6732" s="17" t="s">
        <v>82</v>
      </c>
      <c r="D6732" s="20"/>
      <c r="E6732" s="37" t="s">
        <v>74</v>
      </c>
      <c r="F6732" s="34" t="s">
        <v>78</v>
      </c>
      <c r="G6732" s="21" t="s">
        <v>64</v>
      </c>
      <c r="H6732" s="22">
        <v>1203</v>
      </c>
      <c r="I6732" s="22">
        <v>1118</v>
      </c>
      <c r="J6732" s="22">
        <v>2321</v>
      </c>
      <c r="K6732" s="31">
        <v>882</v>
      </c>
      <c r="L6732" s="31">
        <v>755</v>
      </c>
      <c r="M6732" s="31">
        <v>3</v>
      </c>
      <c r="N6732" s="31">
        <v>1640</v>
      </c>
      <c r="O6732" s="22">
        <v>270</v>
      </c>
      <c r="P6732" s="22">
        <v>234</v>
      </c>
      <c r="Q6732" s="22">
        <v>1</v>
      </c>
      <c r="R6732" s="23">
        <v>505</v>
      </c>
      <c r="S6732" s="130">
        <f>IFERROR(Table1[[#This Row],[Female Voters]]/Table1[[#This Row],[Female Population]],"0.0%")</f>
        <v>0.73316708229426431</v>
      </c>
      <c r="T6732" s="130">
        <f>IFERROR(Table1[[#This Row],[Male Voters]]/Table1[[#This Row],[Male Population]],"0.0%")</f>
        <v>0.6753130590339893</v>
      </c>
      <c r="U6732" s="130">
        <f>IFERROR(Table1[[#This Row],[Total Voters]]/Table1[[#This Row],[Total Population]],"0.0%")</f>
        <v>0.70659198621283925</v>
      </c>
      <c r="V6732" s="130">
        <f>IFERROR(Table1[[#This Row],[Female Ballots]]/Table1[[#This Row],[Female Population]],"0.0%")</f>
        <v>0.22443890274314215</v>
      </c>
      <c r="W6732" s="130">
        <f>IFERROR(Table1[[#This Row],[Male Ballots]]/Table1[[#This Row],[Male Population]],"0.0%")</f>
        <v>0.20930232558139536</v>
      </c>
      <c r="X6732" s="130">
        <f>IFERROR(Table1[[#This Row],[Total Ballots]]/Table1[[#This Row],[Total Population]],"0.0%")</f>
        <v>0.21757862990090479</v>
      </c>
      <c r="Y6732" s="24">
        <f>Table1[[#This Row],[Female Ballots]]/Table1[[#This Row],[Female Voters]]</f>
        <v>0.30612244897959184</v>
      </c>
      <c r="Z6732" s="24">
        <f>Table1[[#This Row],[Male Ballots]]/Table1[[#This Row],[Male Voters]]</f>
        <v>0.30993377483443707</v>
      </c>
      <c r="AA6732" s="24">
        <f>Table1[[#This Row],[Total Ballots]]/Table1[[#This Row],[Total Voters]]</f>
        <v>0.30792682926829268</v>
      </c>
    </row>
    <row r="6733" spans="1:27" s="12" customFormat="1" x14ac:dyDescent="0.35">
      <c r="A6733" s="19" t="s">
        <v>37</v>
      </c>
      <c r="B6733" s="20">
        <v>2011</v>
      </c>
      <c r="C6733" s="17" t="s">
        <v>82</v>
      </c>
      <c r="D6733" s="20"/>
      <c r="E6733" s="37" t="s">
        <v>74</v>
      </c>
      <c r="F6733" s="34" t="s">
        <v>78</v>
      </c>
      <c r="G6733" s="21" t="s">
        <v>65</v>
      </c>
      <c r="H6733" s="22">
        <v>1626</v>
      </c>
      <c r="I6733" s="22">
        <v>1485</v>
      </c>
      <c r="J6733" s="22">
        <v>3111</v>
      </c>
      <c r="K6733" s="31">
        <v>1224</v>
      </c>
      <c r="L6733" s="31">
        <v>1021</v>
      </c>
      <c r="M6733" s="31">
        <v>4</v>
      </c>
      <c r="N6733" s="31">
        <v>2249</v>
      </c>
      <c r="O6733" s="22">
        <v>609</v>
      </c>
      <c r="P6733" s="22">
        <v>512</v>
      </c>
      <c r="Q6733" s="22">
        <v>1</v>
      </c>
      <c r="R6733" s="23">
        <v>1122</v>
      </c>
      <c r="S6733" s="130">
        <f>IFERROR(Table1[[#This Row],[Female Voters]]/Table1[[#This Row],[Female Population]],"0.0%")</f>
        <v>0.75276752767527677</v>
      </c>
      <c r="T6733" s="130">
        <f>IFERROR(Table1[[#This Row],[Male Voters]]/Table1[[#This Row],[Male Population]],"0.0%")</f>
        <v>0.68754208754208757</v>
      </c>
      <c r="U6733" s="130">
        <f>IFERROR(Table1[[#This Row],[Total Voters]]/Table1[[#This Row],[Total Population]],"0.0%")</f>
        <v>0.72291867566698809</v>
      </c>
      <c r="V6733" s="130">
        <f>IFERROR(Table1[[#This Row],[Female Ballots]]/Table1[[#This Row],[Female Population]],"0.0%")</f>
        <v>0.37453874538745385</v>
      </c>
      <c r="W6733" s="130">
        <f>IFERROR(Table1[[#This Row],[Male Ballots]]/Table1[[#This Row],[Male Population]],"0.0%")</f>
        <v>0.3447811447811448</v>
      </c>
      <c r="X6733" s="130">
        <f>IFERROR(Table1[[#This Row],[Total Ballots]]/Table1[[#This Row],[Total Population]],"0.0%")</f>
        <v>0.36065573770491804</v>
      </c>
      <c r="Y6733" s="24">
        <f>Table1[[#This Row],[Female Ballots]]/Table1[[#This Row],[Female Voters]]</f>
        <v>0.49754901960784315</v>
      </c>
      <c r="Z6733" s="24">
        <f>Table1[[#This Row],[Male Ballots]]/Table1[[#This Row],[Male Voters]]</f>
        <v>0.50146914789422137</v>
      </c>
      <c r="AA6733" s="24">
        <f>Table1[[#This Row],[Total Ballots]]/Table1[[#This Row],[Total Voters]]</f>
        <v>0.49888839484215208</v>
      </c>
    </row>
    <row r="6734" spans="1:27" s="12" customFormat="1" x14ac:dyDescent="0.35">
      <c r="A6734" s="19" t="s">
        <v>37</v>
      </c>
      <c r="B6734" s="20">
        <v>2011</v>
      </c>
      <c r="C6734" s="17" t="s">
        <v>82</v>
      </c>
      <c r="D6734" s="20"/>
      <c r="E6734" s="37" t="s">
        <v>74</v>
      </c>
      <c r="F6734" s="34" t="s">
        <v>78</v>
      </c>
      <c r="G6734" s="21" t="s">
        <v>66</v>
      </c>
      <c r="H6734" s="22">
        <v>1610</v>
      </c>
      <c r="I6734" s="22">
        <v>1508</v>
      </c>
      <c r="J6734" s="22">
        <v>3118</v>
      </c>
      <c r="K6734" s="31">
        <v>1386</v>
      </c>
      <c r="L6734" s="31">
        <v>1243</v>
      </c>
      <c r="M6734" s="31">
        <v>2</v>
      </c>
      <c r="N6734" s="31">
        <v>2631</v>
      </c>
      <c r="O6734" s="22">
        <v>946</v>
      </c>
      <c r="P6734" s="22">
        <v>834</v>
      </c>
      <c r="Q6734" s="22">
        <v>2</v>
      </c>
      <c r="R6734" s="23">
        <v>1782</v>
      </c>
      <c r="S6734" s="130">
        <f>IFERROR(Table1[[#This Row],[Female Voters]]/Table1[[#This Row],[Female Population]],"0.0%")</f>
        <v>0.86086956521739133</v>
      </c>
      <c r="T6734" s="130">
        <f>IFERROR(Table1[[#This Row],[Male Voters]]/Table1[[#This Row],[Male Population]],"0.0%")</f>
        <v>0.82427055702917773</v>
      </c>
      <c r="U6734" s="130">
        <f>IFERROR(Table1[[#This Row],[Total Voters]]/Table1[[#This Row],[Total Population]],"0.0%")</f>
        <v>0.84381013470173183</v>
      </c>
      <c r="V6734" s="130">
        <f>IFERROR(Table1[[#This Row],[Female Ballots]]/Table1[[#This Row],[Female Population]],"0.0%")</f>
        <v>0.58757763975155275</v>
      </c>
      <c r="W6734" s="130">
        <f>IFERROR(Table1[[#This Row],[Male Ballots]]/Table1[[#This Row],[Male Population]],"0.0%")</f>
        <v>0.55305039787798405</v>
      </c>
      <c r="X6734" s="130">
        <f>IFERROR(Table1[[#This Row],[Total Ballots]]/Table1[[#This Row],[Total Population]],"0.0%")</f>
        <v>0.57152020525978187</v>
      </c>
      <c r="Y6734" s="24">
        <f>Table1[[#This Row],[Female Ballots]]/Table1[[#This Row],[Female Voters]]</f>
        <v>0.68253968253968256</v>
      </c>
      <c r="Z6734" s="24">
        <f>Table1[[#This Row],[Male Ballots]]/Table1[[#This Row],[Male Voters]]</f>
        <v>0.67095736122284799</v>
      </c>
      <c r="AA6734" s="24">
        <f>Table1[[#This Row],[Total Ballots]]/Table1[[#This Row],[Total Voters]]</f>
        <v>0.67730900798175597</v>
      </c>
    </row>
    <row r="6735" spans="1:27" s="12" customFormat="1" x14ac:dyDescent="0.35">
      <c r="A6735" s="19" t="s">
        <v>37</v>
      </c>
      <c r="B6735" s="20">
        <v>2011</v>
      </c>
      <c r="C6735" s="17" t="s">
        <v>82</v>
      </c>
      <c r="D6735" s="20"/>
      <c r="E6735" s="37" t="s">
        <v>74</v>
      </c>
      <c r="F6735" s="34" t="s">
        <v>78</v>
      </c>
      <c r="G6735" s="21" t="s">
        <v>67</v>
      </c>
      <c r="H6735" s="22">
        <v>2306</v>
      </c>
      <c r="I6735" s="22">
        <v>1979</v>
      </c>
      <c r="J6735" s="22">
        <v>4285</v>
      </c>
      <c r="K6735" s="31">
        <v>1984</v>
      </c>
      <c r="L6735" s="31">
        <v>1714</v>
      </c>
      <c r="M6735" s="31">
        <v>5</v>
      </c>
      <c r="N6735" s="31">
        <v>3703</v>
      </c>
      <c r="O6735" s="22">
        <v>1587</v>
      </c>
      <c r="P6735" s="22">
        <v>1404</v>
      </c>
      <c r="Q6735" s="22">
        <v>3</v>
      </c>
      <c r="R6735" s="23">
        <v>2994</v>
      </c>
      <c r="S6735" s="130">
        <f>IFERROR(Table1[[#This Row],[Female Voters]]/Table1[[#This Row],[Female Population]],"0.0%")</f>
        <v>0.86036426712922809</v>
      </c>
      <c r="T6735" s="130">
        <f>IFERROR(Table1[[#This Row],[Male Voters]]/Table1[[#This Row],[Male Population]],"0.0%")</f>
        <v>0.86609398686205152</v>
      </c>
      <c r="U6735" s="130">
        <f>IFERROR(Table1[[#This Row],[Total Voters]]/Table1[[#This Row],[Total Population]],"0.0%")</f>
        <v>0.86417736289381564</v>
      </c>
      <c r="V6735" s="130">
        <f>IFERROR(Table1[[#This Row],[Female Ballots]]/Table1[[#This Row],[Female Population]],"0.0%")</f>
        <v>0.68820468343451868</v>
      </c>
      <c r="W6735" s="130">
        <f>IFERROR(Table1[[#This Row],[Male Ballots]]/Table1[[#This Row],[Male Population]],"0.0%")</f>
        <v>0.70944921677614958</v>
      </c>
      <c r="X6735" s="130">
        <f>IFERROR(Table1[[#This Row],[Total Ballots]]/Table1[[#This Row],[Total Population]],"0.0%")</f>
        <v>0.69871645274212368</v>
      </c>
      <c r="Y6735" s="24">
        <f>Table1[[#This Row],[Female Ballots]]/Table1[[#This Row],[Female Voters]]</f>
        <v>0.79989919354838712</v>
      </c>
      <c r="Z6735" s="24">
        <f>Table1[[#This Row],[Male Ballots]]/Table1[[#This Row],[Male Voters]]</f>
        <v>0.81913652275379234</v>
      </c>
      <c r="AA6735" s="24">
        <f>Table1[[#This Row],[Total Ballots]]/Table1[[#This Row],[Total Voters]]</f>
        <v>0.80853362138806373</v>
      </c>
    </row>
    <row r="6736" spans="1:27" s="12" customFormat="1" x14ac:dyDescent="0.35">
      <c r="A6736" s="19" t="s">
        <v>48</v>
      </c>
      <c r="B6736" s="20">
        <v>2011</v>
      </c>
      <c r="C6736" s="17" t="s">
        <v>82</v>
      </c>
      <c r="D6736" s="20"/>
      <c r="E6736" s="37" t="s">
        <v>74</v>
      </c>
      <c r="F6736" s="34" t="s">
        <v>78</v>
      </c>
      <c r="G6736" s="21" t="s">
        <v>79</v>
      </c>
      <c r="H6736" s="22">
        <v>65598.001999999993</v>
      </c>
      <c r="I6736" s="22">
        <v>63944.9997</v>
      </c>
      <c r="J6736" s="22">
        <v>129543.011</v>
      </c>
      <c r="K6736" s="22">
        <v>46806</v>
      </c>
      <c r="L6736" s="22">
        <v>43156</v>
      </c>
      <c r="M6736" s="22">
        <v>257</v>
      </c>
      <c r="N6736" s="22">
        <v>90219</v>
      </c>
      <c r="O6736" s="22">
        <v>23415</v>
      </c>
      <c r="P6736" s="22">
        <v>22189</v>
      </c>
      <c r="Q6736" s="22">
        <v>87</v>
      </c>
      <c r="R6736" s="23">
        <v>45691</v>
      </c>
      <c r="S6736" s="130">
        <f>IFERROR(Table1[[#This Row],[Female Voters]]/Table1[[#This Row],[Female Population]],"0.0%")</f>
        <v>0.71352782970432549</v>
      </c>
      <c r="T6736" s="130">
        <f>IFERROR(Table1[[#This Row],[Male Voters]]/Table1[[#This Row],[Male Population]],"0.0%")</f>
        <v>0.67489248889620368</v>
      </c>
      <c r="U6736" s="130">
        <f>IFERROR(Table1[[#This Row],[Total Voters]]/Table1[[#This Row],[Total Population]],"0.0%")</f>
        <v>0.69644050499953258</v>
      </c>
      <c r="V6736" s="130">
        <f>IFERROR(Table1[[#This Row],[Female Ballots]]/Table1[[#This Row],[Female Population]],"0.0%")</f>
        <v>0.35694684725306119</v>
      </c>
      <c r="W6736" s="130">
        <f>IFERROR(Table1[[#This Row],[Male Ballots]]/Table1[[#This Row],[Male Population]],"0.0%")</f>
        <v>0.34700133089530688</v>
      </c>
      <c r="X6736" s="130">
        <f>IFERROR(Table1[[#This Row],[Total Ballots]]/Table1[[#This Row],[Total Population]],"0.0%")</f>
        <v>0.35270910910045161</v>
      </c>
      <c r="Y6736" s="24">
        <f>Table1[[#This Row],[Female Ballots]]/Table1[[#This Row],[Female Voters]]</f>
        <v>0.50025637738751438</v>
      </c>
      <c r="Z6736" s="24">
        <f>Table1[[#This Row],[Male Ballots]]/Table1[[#This Row],[Male Voters]]</f>
        <v>0.51415793864120862</v>
      </c>
      <c r="AA6736" s="24">
        <f>Table1[[#This Row],[Total Ballots]]/Table1[[#This Row],[Total Voters]]</f>
        <v>0.50644542723816488</v>
      </c>
    </row>
    <row r="6737" spans="1:27" s="12" customFormat="1" x14ac:dyDescent="0.35">
      <c r="A6737" s="19" t="s">
        <v>48</v>
      </c>
      <c r="B6737" s="20">
        <v>2011</v>
      </c>
      <c r="C6737" s="17" t="s">
        <v>82</v>
      </c>
      <c r="D6737" s="20"/>
      <c r="E6737" s="37" t="s">
        <v>74</v>
      </c>
      <c r="F6737" s="34" t="s">
        <v>78</v>
      </c>
      <c r="G6737" s="21" t="s">
        <v>62</v>
      </c>
      <c r="H6737" s="22">
        <v>7769.9919999999993</v>
      </c>
      <c r="I6737" s="22">
        <v>8072.9929999999995</v>
      </c>
      <c r="J6737" s="22">
        <v>15842.987999999999</v>
      </c>
      <c r="K6737" s="31">
        <v>4320</v>
      </c>
      <c r="L6737" s="31">
        <v>4030</v>
      </c>
      <c r="M6737" s="31">
        <v>31</v>
      </c>
      <c r="N6737" s="31">
        <v>8381</v>
      </c>
      <c r="O6737" s="22">
        <v>932</v>
      </c>
      <c r="P6737" s="22">
        <v>910</v>
      </c>
      <c r="Q6737" s="22">
        <v>6</v>
      </c>
      <c r="R6737" s="23">
        <v>1848</v>
      </c>
      <c r="S6737" s="130">
        <f>IFERROR(Table1[[#This Row],[Female Voters]]/Table1[[#This Row],[Female Population]],"0.0%")</f>
        <v>0.55598512842741665</v>
      </c>
      <c r="T6737" s="130">
        <f>IFERROR(Table1[[#This Row],[Male Voters]]/Table1[[#This Row],[Male Population]],"0.0%")</f>
        <v>0.49919527986708279</v>
      </c>
      <c r="U6737" s="130">
        <f>IFERROR(Table1[[#This Row],[Total Voters]]/Table1[[#This Row],[Total Population]],"0.0%")</f>
        <v>0.5290037460105379</v>
      </c>
      <c r="V6737" s="130">
        <f>IFERROR(Table1[[#This Row],[Female Ballots]]/Table1[[#This Row],[Female Population]],"0.0%")</f>
        <v>0.11994864344776675</v>
      </c>
      <c r="W6737" s="130">
        <f>IFERROR(Table1[[#This Row],[Male Ballots]]/Table1[[#This Row],[Male Population]],"0.0%")</f>
        <v>0.11272151480869612</v>
      </c>
      <c r="X6737" s="130">
        <f>IFERROR(Table1[[#This Row],[Total Ballots]]/Table1[[#This Row],[Total Population]],"0.0%")</f>
        <v>0.1166446632415552</v>
      </c>
      <c r="Y6737" s="24">
        <f>Table1[[#This Row],[Female Ballots]]/Table1[[#This Row],[Female Voters]]</f>
        <v>0.21574074074074073</v>
      </c>
      <c r="Z6737" s="24">
        <f>Table1[[#This Row],[Male Ballots]]/Table1[[#This Row],[Male Voters]]</f>
        <v>0.22580645161290322</v>
      </c>
      <c r="AA6737" s="24">
        <f>Table1[[#This Row],[Total Ballots]]/Table1[[#This Row],[Total Voters]]</f>
        <v>0.22049874716620929</v>
      </c>
    </row>
    <row r="6738" spans="1:27" s="12" customFormat="1" x14ac:dyDescent="0.35">
      <c r="A6738" s="19" t="s">
        <v>48</v>
      </c>
      <c r="B6738" s="20">
        <v>2011</v>
      </c>
      <c r="C6738" s="17" t="s">
        <v>82</v>
      </c>
      <c r="D6738" s="20"/>
      <c r="E6738" s="37" t="s">
        <v>74</v>
      </c>
      <c r="F6738" s="34" t="s">
        <v>78</v>
      </c>
      <c r="G6738" s="21" t="s">
        <v>63</v>
      </c>
      <c r="H6738" s="22">
        <v>11566.992</v>
      </c>
      <c r="I6738" s="22">
        <v>11845.991</v>
      </c>
      <c r="J6738" s="22">
        <v>23412.98</v>
      </c>
      <c r="K6738" s="31">
        <v>7054</v>
      </c>
      <c r="L6738" s="31">
        <v>6351</v>
      </c>
      <c r="M6738" s="31">
        <v>68</v>
      </c>
      <c r="N6738" s="31">
        <v>13473</v>
      </c>
      <c r="O6738" s="22">
        <v>1765</v>
      </c>
      <c r="P6738" s="22">
        <v>1629</v>
      </c>
      <c r="Q6738" s="22">
        <v>12</v>
      </c>
      <c r="R6738" s="23">
        <v>3406</v>
      </c>
      <c r="S6738" s="130">
        <f>IFERROR(Table1[[#This Row],[Female Voters]]/Table1[[#This Row],[Female Population]],"0.0%")</f>
        <v>0.60983875496758366</v>
      </c>
      <c r="T6738" s="130">
        <f>IFERROR(Table1[[#This Row],[Male Voters]]/Table1[[#This Row],[Male Population]],"0.0%")</f>
        <v>0.53613074668045924</v>
      </c>
      <c r="U6738" s="130">
        <f>IFERROR(Table1[[#This Row],[Total Voters]]/Table1[[#This Row],[Total Population]],"0.0%")</f>
        <v>0.57545002814678015</v>
      </c>
      <c r="V6738" s="130">
        <f>IFERROR(Table1[[#This Row],[Female Ballots]]/Table1[[#This Row],[Female Population]],"0.0%")</f>
        <v>0.15258936809154877</v>
      </c>
      <c r="W6738" s="130">
        <f>IFERROR(Table1[[#This Row],[Male Ballots]]/Table1[[#This Row],[Male Population]],"0.0%")</f>
        <v>0.13751487739607435</v>
      </c>
      <c r="X6738" s="130">
        <f>IFERROR(Table1[[#This Row],[Total Ballots]]/Table1[[#This Row],[Total Population]],"0.0%")</f>
        <v>0.14547486052608424</v>
      </c>
      <c r="Y6738" s="24">
        <f>Table1[[#This Row],[Female Ballots]]/Table1[[#This Row],[Female Voters]]</f>
        <v>0.25021264530762688</v>
      </c>
      <c r="Z6738" s="24">
        <f>Table1[[#This Row],[Male Ballots]]/Table1[[#This Row],[Male Voters]]</f>
        <v>0.25649504015115732</v>
      </c>
      <c r="AA6738" s="24">
        <f>Table1[[#This Row],[Total Ballots]]/Table1[[#This Row],[Total Voters]]</f>
        <v>0.25280190009648928</v>
      </c>
    </row>
    <row r="6739" spans="1:27" s="12" customFormat="1" x14ac:dyDescent="0.35">
      <c r="A6739" s="19" t="s">
        <v>48</v>
      </c>
      <c r="B6739" s="20">
        <v>2011</v>
      </c>
      <c r="C6739" s="17" t="s">
        <v>82</v>
      </c>
      <c r="D6739" s="20"/>
      <c r="E6739" s="37" t="s">
        <v>74</v>
      </c>
      <c r="F6739" s="34" t="s">
        <v>78</v>
      </c>
      <c r="G6739" s="21" t="s">
        <v>64</v>
      </c>
      <c r="H6739" s="22">
        <v>11140.999</v>
      </c>
      <c r="I6739" s="22">
        <v>11043.998</v>
      </c>
      <c r="J6739" s="22">
        <v>22185</v>
      </c>
      <c r="K6739" s="31">
        <v>7124</v>
      </c>
      <c r="L6739" s="31">
        <v>6351</v>
      </c>
      <c r="M6739" s="31">
        <v>49</v>
      </c>
      <c r="N6739" s="31">
        <v>13524</v>
      </c>
      <c r="O6739" s="22">
        <v>2544</v>
      </c>
      <c r="P6739" s="22">
        <v>2312</v>
      </c>
      <c r="Q6739" s="22">
        <v>14</v>
      </c>
      <c r="R6739" s="23">
        <v>4870</v>
      </c>
      <c r="S6739" s="130">
        <f>IFERROR(Table1[[#This Row],[Female Voters]]/Table1[[#This Row],[Female Population]],"0.0%")</f>
        <v>0.6394399640463122</v>
      </c>
      <c r="T6739" s="130">
        <f>IFERROR(Table1[[#This Row],[Male Voters]]/Table1[[#This Row],[Male Population]],"0.0%")</f>
        <v>0.57506348697274301</v>
      </c>
      <c r="U6739" s="130">
        <f>IFERROR(Table1[[#This Row],[Total Voters]]/Table1[[#This Row],[Total Population]],"0.0%")</f>
        <v>0.60960108181203521</v>
      </c>
      <c r="V6739" s="130">
        <f>IFERROR(Table1[[#This Row],[Female Ballots]]/Table1[[#This Row],[Female Population]],"0.0%")</f>
        <v>0.22834577042866622</v>
      </c>
      <c r="W6739" s="130">
        <f>IFERROR(Table1[[#This Row],[Male Ballots]]/Table1[[#This Row],[Male Population]],"0.0%")</f>
        <v>0.2093444783311261</v>
      </c>
      <c r="X6739" s="130">
        <f>IFERROR(Table1[[#This Row],[Total Ballots]]/Table1[[#This Row],[Total Population]],"0.0%")</f>
        <v>0.21951769213432498</v>
      </c>
      <c r="Y6739" s="24">
        <f>Table1[[#This Row],[Female Ballots]]/Table1[[#This Row],[Female Voters]]</f>
        <v>0.35710275126333518</v>
      </c>
      <c r="Z6739" s="24">
        <f>Table1[[#This Row],[Male Ballots]]/Table1[[#This Row],[Male Voters]]</f>
        <v>0.36403715950244059</v>
      </c>
      <c r="AA6739" s="24">
        <f>Table1[[#This Row],[Total Ballots]]/Table1[[#This Row],[Total Voters]]</f>
        <v>0.36010056196391599</v>
      </c>
    </row>
    <row r="6740" spans="1:27" s="12" customFormat="1" x14ac:dyDescent="0.35">
      <c r="A6740" s="19" t="s">
        <v>48</v>
      </c>
      <c r="B6740" s="20">
        <v>2011</v>
      </c>
      <c r="C6740" s="17" t="s">
        <v>82</v>
      </c>
      <c r="D6740" s="20"/>
      <c r="E6740" s="37" t="s">
        <v>74</v>
      </c>
      <c r="F6740" s="34" t="s">
        <v>78</v>
      </c>
      <c r="G6740" s="21" t="s">
        <v>65</v>
      </c>
      <c r="H6740" s="22">
        <v>12479.005000000001</v>
      </c>
      <c r="I6740" s="22">
        <v>12276.003000000001</v>
      </c>
      <c r="J6740" s="22">
        <v>24755.010000000002</v>
      </c>
      <c r="K6740" s="31">
        <v>9357</v>
      </c>
      <c r="L6740" s="31">
        <v>8628</v>
      </c>
      <c r="M6740" s="31">
        <v>37</v>
      </c>
      <c r="N6740" s="31">
        <v>18022</v>
      </c>
      <c r="O6740" s="22">
        <v>4866</v>
      </c>
      <c r="P6740" s="22">
        <v>4428</v>
      </c>
      <c r="Q6740" s="22">
        <v>14</v>
      </c>
      <c r="R6740" s="23">
        <v>9308</v>
      </c>
      <c r="S6740" s="130">
        <f>IFERROR(Table1[[#This Row],[Female Voters]]/Table1[[#This Row],[Female Population]],"0.0%")</f>
        <v>0.74981939665862773</v>
      </c>
      <c r="T6740" s="130">
        <f>IFERROR(Table1[[#This Row],[Male Voters]]/Table1[[#This Row],[Male Population]],"0.0%")</f>
        <v>0.70283462785077522</v>
      </c>
      <c r="U6740" s="130">
        <f>IFERROR(Table1[[#This Row],[Total Voters]]/Table1[[#This Row],[Total Population]],"0.0%")</f>
        <v>0.72801424842890383</v>
      </c>
      <c r="V6740" s="130">
        <f>IFERROR(Table1[[#This Row],[Female Ballots]]/Table1[[#This Row],[Female Population]],"0.0%")</f>
        <v>0.38993493471634955</v>
      </c>
      <c r="W6740" s="130">
        <f>IFERROR(Table1[[#This Row],[Male Ballots]]/Table1[[#This Row],[Male Population]],"0.0%")</f>
        <v>0.36070372416820035</v>
      </c>
      <c r="X6740" s="130">
        <f>IFERROR(Table1[[#This Row],[Total Ballots]]/Table1[[#This Row],[Total Population]],"0.0%")</f>
        <v>0.37600469561515021</v>
      </c>
      <c r="Y6740" s="24">
        <f>Table1[[#This Row],[Female Ballots]]/Table1[[#This Row],[Female Voters]]</f>
        <v>0.52003847386983004</v>
      </c>
      <c r="Z6740" s="24">
        <f>Table1[[#This Row],[Male Ballots]]/Table1[[#This Row],[Male Voters]]</f>
        <v>0.51321279554937416</v>
      </c>
      <c r="AA6740" s="24">
        <f>Table1[[#This Row],[Total Ballots]]/Table1[[#This Row],[Total Voters]]</f>
        <v>0.51647985795139273</v>
      </c>
    </row>
    <row r="6741" spans="1:27" s="12" customFormat="1" x14ac:dyDescent="0.35">
      <c r="A6741" s="19" t="s">
        <v>48</v>
      </c>
      <c r="B6741" s="20">
        <v>2011</v>
      </c>
      <c r="C6741" s="17" t="s">
        <v>82</v>
      </c>
      <c r="D6741" s="20"/>
      <c r="E6741" s="37" t="s">
        <v>74</v>
      </c>
      <c r="F6741" s="34" t="s">
        <v>78</v>
      </c>
      <c r="G6741" s="21" t="s">
        <v>66</v>
      </c>
      <c r="H6741" s="22">
        <v>10777.005999999999</v>
      </c>
      <c r="I6741" s="22">
        <v>10871.007</v>
      </c>
      <c r="J6741" s="22">
        <v>21648.017</v>
      </c>
      <c r="K6741" s="31">
        <v>9345</v>
      </c>
      <c r="L6741" s="31">
        <v>9351</v>
      </c>
      <c r="M6741" s="31">
        <v>29</v>
      </c>
      <c r="N6741" s="31">
        <v>18725</v>
      </c>
      <c r="O6741" s="22">
        <v>6248</v>
      </c>
      <c r="P6741" s="22">
        <v>6287</v>
      </c>
      <c r="Q6741" s="22">
        <v>14</v>
      </c>
      <c r="R6741" s="23">
        <v>12549</v>
      </c>
      <c r="S6741" s="130">
        <f>IFERROR(Table1[[#This Row],[Female Voters]]/Table1[[#This Row],[Female Population]],"0.0%")</f>
        <v>0.86712394889638189</v>
      </c>
      <c r="T6741" s="130">
        <f>IFERROR(Table1[[#This Row],[Male Voters]]/Table1[[#This Row],[Male Population]],"0.0%")</f>
        <v>0.86017790256229254</v>
      </c>
      <c r="U6741" s="130">
        <f>IFERROR(Table1[[#This Row],[Total Voters]]/Table1[[#This Row],[Total Population]],"0.0%")</f>
        <v>0.86497530004711287</v>
      </c>
      <c r="V6741" s="130">
        <f>IFERROR(Table1[[#This Row],[Female Ballots]]/Table1[[#This Row],[Female Population]],"0.0%")</f>
        <v>0.57975285529209131</v>
      </c>
      <c r="W6741" s="130">
        <f>IFERROR(Table1[[#This Row],[Male Ballots]]/Table1[[#This Row],[Male Population]],"0.0%")</f>
        <v>0.57832728835516345</v>
      </c>
      <c r="X6741" s="130">
        <f>IFERROR(Table1[[#This Row],[Total Ballots]]/Table1[[#This Row],[Total Population]],"0.0%")</f>
        <v>0.57968358025587285</v>
      </c>
      <c r="Y6741" s="24">
        <f>Table1[[#This Row],[Female Ballots]]/Table1[[#This Row],[Female Voters]]</f>
        <v>0.66859283039058315</v>
      </c>
      <c r="Z6741" s="24">
        <f>Table1[[#This Row],[Male Ballots]]/Table1[[#This Row],[Male Voters]]</f>
        <v>0.67233450967810926</v>
      </c>
      <c r="AA6741" s="24">
        <f>Table1[[#This Row],[Total Ballots]]/Table1[[#This Row],[Total Voters]]</f>
        <v>0.67017356475300405</v>
      </c>
    </row>
    <row r="6742" spans="1:27" s="12" customFormat="1" x14ac:dyDescent="0.35">
      <c r="A6742" s="19" t="s">
        <v>48</v>
      </c>
      <c r="B6742" s="20">
        <v>2011</v>
      </c>
      <c r="C6742" s="17" t="s">
        <v>82</v>
      </c>
      <c r="D6742" s="20"/>
      <c r="E6742" s="37" t="s">
        <v>74</v>
      </c>
      <c r="F6742" s="34" t="s">
        <v>78</v>
      </c>
      <c r="G6742" s="21" t="s">
        <v>67</v>
      </c>
      <c r="H6742" s="22">
        <v>11864.008</v>
      </c>
      <c r="I6742" s="22">
        <v>9835.0077000000001</v>
      </c>
      <c r="J6742" s="22">
        <v>21699.016</v>
      </c>
      <c r="K6742" s="31">
        <v>9606</v>
      </c>
      <c r="L6742" s="31">
        <v>8445</v>
      </c>
      <c r="M6742" s="31">
        <v>43</v>
      </c>
      <c r="N6742" s="31">
        <v>18094</v>
      </c>
      <c r="O6742" s="22">
        <v>7060</v>
      </c>
      <c r="P6742" s="22">
        <v>6623</v>
      </c>
      <c r="Q6742" s="22">
        <v>27</v>
      </c>
      <c r="R6742" s="23">
        <v>13710</v>
      </c>
      <c r="S6742" s="130">
        <f>IFERROR(Table1[[#This Row],[Female Voters]]/Table1[[#This Row],[Female Population]],"0.0%")</f>
        <v>0.80967578578841148</v>
      </c>
      <c r="T6742" s="130">
        <f>IFERROR(Table1[[#This Row],[Male Voters]]/Table1[[#This Row],[Male Population]],"0.0%")</f>
        <v>0.85866735010283723</v>
      </c>
      <c r="U6742" s="130">
        <f>IFERROR(Table1[[#This Row],[Total Voters]]/Table1[[#This Row],[Total Population]],"0.0%")</f>
        <v>0.83386269681537639</v>
      </c>
      <c r="V6742" s="130">
        <f>IFERROR(Table1[[#This Row],[Female Ballots]]/Table1[[#This Row],[Female Population]],"0.0%")</f>
        <v>0.5950771442500713</v>
      </c>
      <c r="W6742" s="130">
        <f>IFERROR(Table1[[#This Row],[Male Ballots]]/Table1[[#This Row],[Male Population]],"0.0%")</f>
        <v>0.67341075899716885</v>
      </c>
      <c r="X6742" s="130">
        <f>IFERROR(Table1[[#This Row],[Total Ballots]]/Table1[[#This Row],[Total Population]],"0.0%")</f>
        <v>0.6318258855608937</v>
      </c>
      <c r="Y6742" s="24">
        <f>Table1[[#This Row],[Female Ballots]]/Table1[[#This Row],[Female Voters]]</f>
        <v>0.7349573183427025</v>
      </c>
      <c r="Z6742" s="24">
        <f>Table1[[#This Row],[Male Ballots]]/Table1[[#This Row],[Male Voters]]</f>
        <v>0.78425103611604496</v>
      </c>
      <c r="AA6742" s="24">
        <f>Table1[[#This Row],[Total Ballots]]/Table1[[#This Row],[Total Voters]]</f>
        <v>0.75770973803470765</v>
      </c>
    </row>
    <row r="6743" spans="1:27" s="12" customFormat="1" x14ac:dyDescent="0.35">
      <c r="A6743" s="19" t="s">
        <v>44</v>
      </c>
      <c r="B6743" s="20">
        <v>2011</v>
      </c>
      <c r="C6743" s="17" t="s">
        <v>82</v>
      </c>
      <c r="D6743" s="20"/>
      <c r="E6743" s="37" t="s">
        <v>74</v>
      </c>
      <c r="F6743" s="34" t="s">
        <v>78</v>
      </c>
      <c r="G6743" s="21" t="s">
        <v>79</v>
      </c>
      <c r="H6743" s="22">
        <v>27771.011399999996</v>
      </c>
      <c r="I6743" s="22">
        <v>27110.005399999998</v>
      </c>
      <c r="J6743" s="22">
        <v>54881.020300000004</v>
      </c>
      <c r="K6743" s="22">
        <v>19997</v>
      </c>
      <c r="L6743" s="22">
        <v>18074</v>
      </c>
      <c r="M6743" s="22">
        <v>493</v>
      </c>
      <c r="N6743" s="22">
        <v>38564</v>
      </c>
      <c r="O6743" s="22">
        <v>11610</v>
      </c>
      <c r="P6743" s="22">
        <v>10521</v>
      </c>
      <c r="Q6743" s="22">
        <v>249</v>
      </c>
      <c r="R6743" s="23">
        <v>22380</v>
      </c>
      <c r="S6743" s="130">
        <f>IFERROR(Table1[[#This Row],[Female Voters]]/Table1[[#This Row],[Female Population]],"0.0%")</f>
        <v>0.72006740093016575</v>
      </c>
      <c r="T6743" s="130">
        <f>IFERROR(Table1[[#This Row],[Male Voters]]/Table1[[#This Row],[Male Population]],"0.0%")</f>
        <v>0.66669112504123662</v>
      </c>
      <c r="U6743" s="130">
        <f>IFERROR(Table1[[#This Row],[Total Voters]]/Table1[[#This Row],[Total Population]],"0.0%")</f>
        <v>0.70268372907782839</v>
      </c>
      <c r="V6743" s="130">
        <f>IFERROR(Table1[[#This Row],[Female Ballots]]/Table1[[#This Row],[Female Population]],"0.0%")</f>
        <v>0.41806183551528847</v>
      </c>
      <c r="W6743" s="130">
        <f>IFERROR(Table1[[#This Row],[Male Ballots]]/Table1[[#This Row],[Male Population]],"0.0%")</f>
        <v>0.38808549997559205</v>
      </c>
      <c r="X6743" s="130">
        <f>IFERROR(Table1[[#This Row],[Total Ballots]]/Table1[[#This Row],[Total Population]],"0.0%")</f>
        <v>0.40779125237946784</v>
      </c>
      <c r="Y6743" s="24">
        <f>Table1[[#This Row],[Female Ballots]]/Table1[[#This Row],[Female Voters]]</f>
        <v>0.58058708806320947</v>
      </c>
      <c r="Z6743" s="24">
        <f>Table1[[#This Row],[Male Ballots]]/Table1[[#This Row],[Male Voters]]</f>
        <v>0.58210689388071257</v>
      </c>
      <c r="AA6743" s="24">
        <f>Table1[[#This Row],[Total Ballots]]/Table1[[#This Row],[Total Voters]]</f>
        <v>0.58033399024997412</v>
      </c>
    </row>
    <row r="6744" spans="1:27" s="12" customFormat="1" x14ac:dyDescent="0.35">
      <c r="A6744" s="19" t="s">
        <v>44</v>
      </c>
      <c r="B6744" s="20">
        <v>2011</v>
      </c>
      <c r="C6744" s="17" t="s">
        <v>82</v>
      </c>
      <c r="D6744" s="20"/>
      <c r="E6744" s="37" t="s">
        <v>74</v>
      </c>
      <c r="F6744" s="34" t="s">
        <v>78</v>
      </c>
      <c r="G6744" s="21" t="s">
        <v>62</v>
      </c>
      <c r="H6744" s="22">
        <v>2952.9931999999999</v>
      </c>
      <c r="I6744" s="22">
        <v>3279.9937</v>
      </c>
      <c r="J6744" s="22">
        <v>6232.9883</v>
      </c>
      <c r="K6744" s="31">
        <v>1721</v>
      </c>
      <c r="L6744" s="31">
        <v>1526</v>
      </c>
      <c r="M6744" s="31">
        <v>37</v>
      </c>
      <c r="N6744" s="31">
        <v>3284</v>
      </c>
      <c r="O6744" s="22">
        <v>367</v>
      </c>
      <c r="P6744" s="22">
        <v>348</v>
      </c>
      <c r="Q6744" s="22">
        <v>9</v>
      </c>
      <c r="R6744" s="23">
        <v>724</v>
      </c>
      <c r="S6744" s="130">
        <f>IFERROR(Table1[[#This Row],[Female Voters]]/Table1[[#This Row],[Female Population]],"0.0%")</f>
        <v>0.58279849747029555</v>
      </c>
      <c r="T6744" s="130">
        <f>IFERROR(Table1[[#This Row],[Male Voters]]/Table1[[#This Row],[Male Population]],"0.0%")</f>
        <v>0.46524479604945584</v>
      </c>
      <c r="U6744" s="130">
        <f>IFERROR(Table1[[#This Row],[Total Voters]]/Table1[[#This Row],[Total Population]],"0.0%")</f>
        <v>0.5268740838162651</v>
      </c>
      <c r="V6744" s="130">
        <f>IFERROR(Table1[[#This Row],[Female Ballots]]/Table1[[#This Row],[Female Population]],"0.0%")</f>
        <v>0.12428067900732044</v>
      </c>
      <c r="W6744" s="130">
        <f>IFERROR(Table1[[#This Row],[Male Ballots]]/Table1[[#This Row],[Male Population]],"0.0%")</f>
        <v>0.10609776476095061</v>
      </c>
      <c r="X6744" s="130">
        <f>IFERROR(Table1[[#This Row],[Total Ballots]]/Table1[[#This Row],[Total Population]],"0.0%")</f>
        <v>0.11615616220553471</v>
      </c>
      <c r="Y6744" s="24">
        <f>Table1[[#This Row],[Female Ballots]]/Table1[[#This Row],[Female Voters]]</f>
        <v>0.21324811156304474</v>
      </c>
      <c r="Z6744" s="24">
        <f>Table1[[#This Row],[Male Ballots]]/Table1[[#This Row],[Male Voters]]</f>
        <v>0.22804718217562253</v>
      </c>
      <c r="AA6744" s="24">
        <f>Table1[[#This Row],[Total Ballots]]/Table1[[#This Row],[Total Voters]]</f>
        <v>0.22046285018270401</v>
      </c>
    </row>
    <row r="6745" spans="1:27" s="12" customFormat="1" x14ac:dyDescent="0.35">
      <c r="A6745" s="19" t="s">
        <v>44</v>
      </c>
      <c r="B6745" s="20">
        <v>2011</v>
      </c>
      <c r="C6745" s="17" t="s">
        <v>82</v>
      </c>
      <c r="D6745" s="20"/>
      <c r="E6745" s="37" t="s">
        <v>74</v>
      </c>
      <c r="F6745" s="34" t="s">
        <v>78</v>
      </c>
      <c r="G6745" s="21" t="s">
        <v>63</v>
      </c>
      <c r="H6745" s="22">
        <v>4145.9920000000002</v>
      </c>
      <c r="I6745" s="22">
        <v>4328.991</v>
      </c>
      <c r="J6745" s="22">
        <v>8474.9830000000002</v>
      </c>
      <c r="K6745" s="31">
        <v>2594</v>
      </c>
      <c r="L6745" s="31">
        <v>2276</v>
      </c>
      <c r="M6745" s="31">
        <v>119</v>
      </c>
      <c r="N6745" s="31">
        <v>4989</v>
      </c>
      <c r="O6745" s="22">
        <v>764</v>
      </c>
      <c r="P6745" s="22">
        <v>641</v>
      </c>
      <c r="Q6745" s="22">
        <v>32</v>
      </c>
      <c r="R6745" s="23">
        <v>1437</v>
      </c>
      <c r="S6745" s="130">
        <f>IFERROR(Table1[[#This Row],[Female Voters]]/Table1[[#This Row],[Female Population]],"0.0%")</f>
        <v>0.62566449718185657</v>
      </c>
      <c r="T6745" s="130">
        <f>IFERROR(Table1[[#This Row],[Male Voters]]/Table1[[#This Row],[Male Population]],"0.0%")</f>
        <v>0.52575761880770833</v>
      </c>
      <c r="U6745" s="130">
        <f>IFERROR(Table1[[#This Row],[Total Voters]]/Table1[[#This Row],[Total Population]],"0.0%")</f>
        <v>0.58867374719217724</v>
      </c>
      <c r="V6745" s="130">
        <f>IFERROR(Table1[[#This Row],[Female Ballots]]/Table1[[#This Row],[Female Population]],"0.0%")</f>
        <v>0.18427435460560462</v>
      </c>
      <c r="W6745" s="130">
        <f>IFERROR(Table1[[#This Row],[Male Ballots]]/Table1[[#This Row],[Male Population]],"0.0%")</f>
        <v>0.14807145591201276</v>
      </c>
      <c r="X6745" s="130">
        <f>IFERROR(Table1[[#This Row],[Total Ballots]]/Table1[[#This Row],[Total Population]],"0.0%")</f>
        <v>0.16955786223995964</v>
      </c>
      <c r="Y6745" s="24">
        <f>Table1[[#This Row],[Female Ballots]]/Table1[[#This Row],[Female Voters]]</f>
        <v>0.29452582883577488</v>
      </c>
      <c r="Z6745" s="24">
        <f>Table1[[#This Row],[Male Ballots]]/Table1[[#This Row],[Male Voters]]</f>
        <v>0.28163444639718804</v>
      </c>
      <c r="AA6745" s="24">
        <f>Table1[[#This Row],[Total Ballots]]/Table1[[#This Row],[Total Voters]]</f>
        <v>0.28803367408298258</v>
      </c>
    </row>
    <row r="6746" spans="1:27" s="12" customFormat="1" x14ac:dyDescent="0.35">
      <c r="A6746" s="19" t="s">
        <v>44</v>
      </c>
      <c r="B6746" s="20">
        <v>2011</v>
      </c>
      <c r="C6746" s="17" t="s">
        <v>82</v>
      </c>
      <c r="D6746" s="20"/>
      <c r="E6746" s="37" t="s">
        <v>74</v>
      </c>
      <c r="F6746" s="34" t="s">
        <v>78</v>
      </c>
      <c r="G6746" s="21" t="s">
        <v>64</v>
      </c>
      <c r="H6746" s="22">
        <v>4268.9969999999994</v>
      </c>
      <c r="I6746" s="22">
        <v>4201.9969999999994</v>
      </c>
      <c r="J6746" s="22">
        <v>8470.9939999999988</v>
      </c>
      <c r="K6746" s="31">
        <v>2410</v>
      </c>
      <c r="L6746" s="31">
        <v>2301</v>
      </c>
      <c r="M6746" s="31">
        <v>84</v>
      </c>
      <c r="N6746" s="31">
        <v>4795</v>
      </c>
      <c r="O6746" s="22">
        <v>1036</v>
      </c>
      <c r="P6746" s="22">
        <v>932</v>
      </c>
      <c r="Q6746" s="22">
        <v>31</v>
      </c>
      <c r="R6746" s="23">
        <v>1999</v>
      </c>
      <c r="S6746" s="130">
        <f>IFERROR(Table1[[#This Row],[Female Voters]]/Table1[[#This Row],[Female Population]],"0.0%")</f>
        <v>0.56453541663299378</v>
      </c>
      <c r="T6746" s="130">
        <f>IFERROR(Table1[[#This Row],[Male Voters]]/Table1[[#This Row],[Male Population]],"0.0%")</f>
        <v>0.54759677362930059</v>
      </c>
      <c r="U6746" s="130">
        <f>IFERROR(Table1[[#This Row],[Total Voters]]/Table1[[#This Row],[Total Population]],"0.0%")</f>
        <v>0.5660492735563265</v>
      </c>
      <c r="V6746" s="130">
        <f>IFERROR(Table1[[#This Row],[Female Ballots]]/Table1[[#This Row],[Female Population]],"0.0%")</f>
        <v>0.24267995503393425</v>
      </c>
      <c r="W6746" s="130">
        <f>IFERROR(Table1[[#This Row],[Male Ballots]]/Table1[[#This Row],[Male Population]],"0.0%")</f>
        <v>0.22179930161777844</v>
      </c>
      <c r="X6746" s="130">
        <f>IFERROR(Table1[[#This Row],[Total Ballots]]/Table1[[#This Row],[Total Population]],"0.0%")</f>
        <v>0.23598175137415991</v>
      </c>
      <c r="Y6746" s="24">
        <f>Table1[[#This Row],[Female Ballots]]/Table1[[#This Row],[Female Voters]]</f>
        <v>0.4298755186721992</v>
      </c>
      <c r="Z6746" s="24">
        <f>Table1[[#This Row],[Male Ballots]]/Table1[[#This Row],[Male Voters]]</f>
        <v>0.40504128639721859</v>
      </c>
      <c r="AA6746" s="24">
        <f>Table1[[#This Row],[Total Ballots]]/Table1[[#This Row],[Total Voters]]</f>
        <v>0.41689259645464027</v>
      </c>
    </row>
    <row r="6747" spans="1:27" s="12" customFormat="1" x14ac:dyDescent="0.35">
      <c r="A6747" s="19" t="s">
        <v>44</v>
      </c>
      <c r="B6747" s="20">
        <v>2011</v>
      </c>
      <c r="C6747" s="17" t="s">
        <v>82</v>
      </c>
      <c r="D6747" s="20"/>
      <c r="E6747" s="37" t="s">
        <v>74</v>
      </c>
      <c r="F6747" s="34" t="s">
        <v>78</v>
      </c>
      <c r="G6747" s="21" t="s">
        <v>65</v>
      </c>
      <c r="H6747" s="22">
        <v>5257.0040000000008</v>
      </c>
      <c r="I6747" s="22">
        <v>5093.0020000000004</v>
      </c>
      <c r="J6747" s="22">
        <v>10350.007000000001</v>
      </c>
      <c r="K6747" s="31">
        <v>3677</v>
      </c>
      <c r="L6747" s="31">
        <v>3327</v>
      </c>
      <c r="M6747" s="31">
        <v>77</v>
      </c>
      <c r="N6747" s="31">
        <v>7081</v>
      </c>
      <c r="O6747" s="22">
        <v>2128</v>
      </c>
      <c r="P6747" s="22">
        <v>1897</v>
      </c>
      <c r="Q6747" s="22">
        <v>43</v>
      </c>
      <c r="R6747" s="23">
        <v>4068</v>
      </c>
      <c r="S6747" s="130">
        <f>IFERROR(Table1[[#This Row],[Female Voters]]/Table1[[#This Row],[Female Population]],"0.0%")</f>
        <v>0.6994478223718299</v>
      </c>
      <c r="T6747" s="130">
        <f>IFERROR(Table1[[#This Row],[Male Voters]]/Table1[[#This Row],[Male Population]],"0.0%")</f>
        <v>0.6532493016888663</v>
      </c>
      <c r="U6747" s="130">
        <f>IFERROR(Table1[[#This Row],[Total Voters]]/Table1[[#This Row],[Total Population]],"0.0%")</f>
        <v>0.68415412665904463</v>
      </c>
      <c r="V6747" s="130">
        <f>IFERROR(Table1[[#This Row],[Female Ballots]]/Table1[[#This Row],[Female Population]],"0.0%")</f>
        <v>0.40479330051869844</v>
      </c>
      <c r="W6747" s="130">
        <f>IFERROR(Table1[[#This Row],[Male Ballots]]/Table1[[#This Row],[Male Population]],"0.0%")</f>
        <v>0.37247187415202271</v>
      </c>
      <c r="X6747" s="130">
        <f>IFERROR(Table1[[#This Row],[Total Ballots]]/Table1[[#This Row],[Total Population]],"0.0%")</f>
        <v>0.39304321243454227</v>
      </c>
      <c r="Y6747" s="24">
        <f>Table1[[#This Row],[Female Ballots]]/Table1[[#This Row],[Female Voters]]</f>
        <v>0.57873266249660049</v>
      </c>
      <c r="Z6747" s="24">
        <f>Table1[[#This Row],[Male Ballots]]/Table1[[#This Row],[Male Voters]]</f>
        <v>0.57018334836188755</v>
      </c>
      <c r="AA6747" s="24">
        <f>Table1[[#This Row],[Total Ballots]]/Table1[[#This Row],[Total Voters]]</f>
        <v>0.57449512780680689</v>
      </c>
    </row>
    <row r="6748" spans="1:27" s="12" customFormat="1" x14ac:dyDescent="0.35">
      <c r="A6748" s="19" t="s">
        <v>44</v>
      </c>
      <c r="B6748" s="20">
        <v>2011</v>
      </c>
      <c r="C6748" s="17" t="s">
        <v>82</v>
      </c>
      <c r="D6748" s="20"/>
      <c r="E6748" s="37" t="s">
        <v>74</v>
      </c>
      <c r="F6748" s="34" t="s">
        <v>78</v>
      </c>
      <c r="G6748" s="21" t="s">
        <v>66</v>
      </c>
      <c r="H6748" s="22">
        <v>4853.009</v>
      </c>
      <c r="I6748" s="22">
        <v>4857.0079999999998</v>
      </c>
      <c r="J6748" s="22">
        <v>9710.018</v>
      </c>
      <c r="K6748" s="31">
        <v>4290</v>
      </c>
      <c r="L6748" s="31">
        <v>3974</v>
      </c>
      <c r="M6748" s="31">
        <v>83</v>
      </c>
      <c r="N6748" s="31">
        <v>8347</v>
      </c>
      <c r="O6748" s="22">
        <v>3119</v>
      </c>
      <c r="P6748" s="22">
        <v>2884</v>
      </c>
      <c r="Q6748" s="22">
        <v>52</v>
      </c>
      <c r="R6748" s="23">
        <v>6055</v>
      </c>
      <c r="S6748" s="130">
        <f>IFERROR(Table1[[#This Row],[Female Voters]]/Table1[[#This Row],[Female Population]],"0.0%")</f>
        <v>0.88398764560296506</v>
      </c>
      <c r="T6748" s="130">
        <f>IFERROR(Table1[[#This Row],[Male Voters]]/Table1[[#This Row],[Male Population]],"0.0%")</f>
        <v>0.81819918764803357</v>
      </c>
      <c r="U6748" s="130">
        <f>IFERROR(Table1[[#This Row],[Total Voters]]/Table1[[#This Row],[Total Population]],"0.0%")</f>
        <v>0.85962765465522306</v>
      </c>
      <c r="V6748" s="130">
        <f>IFERROR(Table1[[#This Row],[Female Ballots]]/Table1[[#This Row],[Female Population]],"0.0%")</f>
        <v>0.64269404816681774</v>
      </c>
      <c r="W6748" s="130">
        <f>IFERROR(Table1[[#This Row],[Male Ballots]]/Table1[[#This Row],[Male Population]],"0.0%")</f>
        <v>0.59378119204250845</v>
      </c>
      <c r="X6748" s="130">
        <f>IFERROR(Table1[[#This Row],[Total Ballots]]/Table1[[#This Row],[Total Population]],"0.0%")</f>
        <v>0.62358277811637419</v>
      </c>
      <c r="Y6748" s="24">
        <f>Table1[[#This Row],[Female Ballots]]/Table1[[#This Row],[Female Voters]]</f>
        <v>0.72703962703962699</v>
      </c>
      <c r="Z6748" s="24">
        <f>Table1[[#This Row],[Male Ballots]]/Table1[[#This Row],[Male Voters]]</f>
        <v>0.72571716155007548</v>
      </c>
      <c r="AA6748" s="24">
        <f>Table1[[#This Row],[Total Ballots]]/Table1[[#This Row],[Total Voters]]</f>
        <v>0.72541032706361563</v>
      </c>
    </row>
    <row r="6749" spans="1:27" s="12" customFormat="1" x14ac:dyDescent="0.35">
      <c r="A6749" s="19" t="s">
        <v>44</v>
      </c>
      <c r="B6749" s="20">
        <v>2011</v>
      </c>
      <c r="C6749" s="17" t="s">
        <v>82</v>
      </c>
      <c r="D6749" s="20"/>
      <c r="E6749" s="37" t="s">
        <v>74</v>
      </c>
      <c r="F6749" s="34" t="s">
        <v>78</v>
      </c>
      <c r="G6749" s="21" t="s">
        <v>67</v>
      </c>
      <c r="H6749" s="22">
        <v>6293.0161999999991</v>
      </c>
      <c r="I6749" s="22">
        <v>5349.0136999999995</v>
      </c>
      <c r="J6749" s="22">
        <v>11642.03</v>
      </c>
      <c r="K6749" s="31">
        <v>5305</v>
      </c>
      <c r="L6749" s="31">
        <v>4670</v>
      </c>
      <c r="M6749" s="31">
        <v>93</v>
      </c>
      <c r="N6749" s="31">
        <v>10068</v>
      </c>
      <c r="O6749" s="22">
        <v>4196</v>
      </c>
      <c r="P6749" s="22">
        <v>3819</v>
      </c>
      <c r="Q6749" s="22">
        <v>82</v>
      </c>
      <c r="R6749" s="23">
        <v>8097</v>
      </c>
      <c r="S6749" s="130">
        <f>IFERROR(Table1[[#This Row],[Female Voters]]/Table1[[#This Row],[Female Population]],"0.0%")</f>
        <v>0.84299798878636301</v>
      </c>
      <c r="T6749" s="130">
        <f>IFERROR(Table1[[#This Row],[Male Voters]]/Table1[[#This Row],[Male Population]],"0.0%")</f>
        <v>0.87305814901913603</v>
      </c>
      <c r="U6749" s="130">
        <f>IFERROR(Table1[[#This Row],[Total Voters]]/Table1[[#This Row],[Total Population]],"0.0%")</f>
        <v>0.86479763408958743</v>
      </c>
      <c r="V6749" s="130">
        <f>IFERROR(Table1[[#This Row],[Female Ballots]]/Table1[[#This Row],[Female Population]],"0.0%")</f>
        <v>0.66677088802027884</v>
      </c>
      <c r="W6749" s="130">
        <f>IFERROR(Table1[[#This Row],[Male Ballots]]/Table1[[#This Row],[Male Population]],"0.0%")</f>
        <v>0.71396339852335777</v>
      </c>
      <c r="X6749" s="130">
        <f>IFERROR(Table1[[#This Row],[Total Ballots]]/Table1[[#This Row],[Total Population]],"0.0%")</f>
        <v>0.69549726293438507</v>
      </c>
      <c r="Y6749" s="24">
        <f>Table1[[#This Row],[Female Ballots]]/Table1[[#This Row],[Female Voters]]</f>
        <v>0.790951932139491</v>
      </c>
      <c r="Z6749" s="24">
        <f>Table1[[#This Row],[Male Ballots]]/Table1[[#This Row],[Male Voters]]</f>
        <v>0.81777301927194856</v>
      </c>
      <c r="AA6749" s="24">
        <f>Table1[[#This Row],[Total Ballots]]/Table1[[#This Row],[Total Voters]]</f>
        <v>0.80423122765196664</v>
      </c>
    </row>
    <row r="6750" spans="1:27" s="12" customFormat="1" x14ac:dyDescent="0.35">
      <c r="A6750" s="19" t="s">
        <v>33</v>
      </c>
      <c r="B6750" s="20">
        <v>2011</v>
      </c>
      <c r="C6750" s="17" t="s">
        <v>82</v>
      </c>
      <c r="D6750" s="20"/>
      <c r="E6750" s="37" t="s">
        <v>74</v>
      </c>
      <c r="F6750" s="34" t="s">
        <v>78</v>
      </c>
      <c r="G6750" s="21" t="s">
        <v>79</v>
      </c>
      <c r="H6750" s="22">
        <v>30010.019800000002</v>
      </c>
      <c r="I6750" s="22">
        <v>28890.0085</v>
      </c>
      <c r="J6750" s="22">
        <v>58900.029899999994</v>
      </c>
      <c r="K6750" s="22">
        <v>24408</v>
      </c>
      <c r="L6750" s="22">
        <v>21388</v>
      </c>
      <c r="M6750" s="22">
        <v>2</v>
      </c>
      <c r="N6750" s="22">
        <v>45798</v>
      </c>
      <c r="O6750" s="22">
        <v>14232</v>
      </c>
      <c r="P6750" s="22">
        <v>12596</v>
      </c>
      <c r="Q6750" s="22">
        <v>1</v>
      </c>
      <c r="R6750" s="23">
        <v>26829</v>
      </c>
      <c r="S6750" s="130">
        <f>IFERROR(Table1[[#This Row],[Female Voters]]/Table1[[#This Row],[Female Population]],"0.0%")</f>
        <v>0.81332835375203583</v>
      </c>
      <c r="T6750" s="130">
        <f>IFERROR(Table1[[#This Row],[Male Voters]]/Table1[[#This Row],[Male Population]],"0.0%")</f>
        <v>0.74032515428301104</v>
      </c>
      <c r="U6750" s="130">
        <f>IFERROR(Table1[[#This Row],[Total Voters]]/Table1[[#This Row],[Total Population]],"0.0%")</f>
        <v>0.77755478355028818</v>
      </c>
      <c r="V6750" s="130">
        <f>IFERROR(Table1[[#This Row],[Female Ballots]]/Table1[[#This Row],[Female Population]],"0.0%")</f>
        <v>0.47424160646505137</v>
      </c>
      <c r="W6750" s="130">
        <f>IFERROR(Table1[[#This Row],[Male Ballots]]/Table1[[#This Row],[Male Population]],"0.0%")</f>
        <v>0.43599848715863132</v>
      </c>
      <c r="X6750" s="130">
        <f>IFERROR(Table1[[#This Row],[Total Ballots]]/Table1[[#This Row],[Total Population]],"0.0%")</f>
        <v>0.4555006176660702</v>
      </c>
      <c r="Y6750" s="24">
        <f>Table1[[#This Row],[Female Ballots]]/Table1[[#This Row],[Female Voters]]</f>
        <v>0.58308751229105216</v>
      </c>
      <c r="Z6750" s="24">
        <f>Table1[[#This Row],[Male Ballots]]/Table1[[#This Row],[Male Voters]]</f>
        <v>0.58892837104918649</v>
      </c>
      <c r="AA6750" s="24">
        <f>Table1[[#This Row],[Total Ballots]]/Table1[[#This Row],[Total Voters]]</f>
        <v>0.58581160749377703</v>
      </c>
    </row>
    <row r="6751" spans="1:27" s="12" customFormat="1" x14ac:dyDescent="0.35">
      <c r="A6751" s="19" t="s">
        <v>33</v>
      </c>
      <c r="B6751" s="20">
        <v>2011</v>
      </c>
      <c r="C6751" s="17" t="s">
        <v>82</v>
      </c>
      <c r="D6751" s="20"/>
      <c r="E6751" s="37" t="s">
        <v>74</v>
      </c>
      <c r="F6751" s="34" t="s">
        <v>78</v>
      </c>
      <c r="G6751" s="21" t="s">
        <v>62</v>
      </c>
      <c r="H6751" s="22">
        <v>2280.9938000000002</v>
      </c>
      <c r="I6751" s="22">
        <v>2827.9939999999997</v>
      </c>
      <c r="J6751" s="22">
        <v>5108.9879000000001</v>
      </c>
      <c r="K6751" s="31">
        <v>1456</v>
      </c>
      <c r="L6751" s="31">
        <v>1485</v>
      </c>
      <c r="M6751" s="31"/>
      <c r="N6751" s="31">
        <v>2941</v>
      </c>
      <c r="O6751" s="22">
        <v>309</v>
      </c>
      <c r="P6751" s="22">
        <v>291</v>
      </c>
      <c r="Q6751" s="22"/>
      <c r="R6751" s="23">
        <v>600</v>
      </c>
      <c r="S6751" s="130">
        <f>IFERROR(Table1[[#This Row],[Female Voters]]/Table1[[#This Row],[Female Population]],"0.0%")</f>
        <v>0.63831826285542725</v>
      </c>
      <c r="T6751" s="130">
        <f>IFERROR(Table1[[#This Row],[Male Voters]]/Table1[[#This Row],[Male Population]],"0.0%")</f>
        <v>0.52510719612559298</v>
      </c>
      <c r="U6751" s="130">
        <f>IFERROR(Table1[[#This Row],[Total Voters]]/Table1[[#This Row],[Total Population]],"0.0%")</f>
        <v>0.57565217564911442</v>
      </c>
      <c r="V6751" s="130">
        <f>IFERROR(Table1[[#This Row],[Female Ballots]]/Table1[[#This Row],[Female Population]],"0.0%")</f>
        <v>0.13546726869665318</v>
      </c>
      <c r="W6751" s="130">
        <f>IFERROR(Table1[[#This Row],[Male Ballots]]/Table1[[#This Row],[Male Population]],"0.0%")</f>
        <v>0.10289979398824751</v>
      </c>
      <c r="X6751" s="130">
        <f>IFERROR(Table1[[#This Row],[Total Ballots]]/Table1[[#This Row],[Total Population]],"0.0%")</f>
        <v>0.1174400902378336</v>
      </c>
      <c r="Y6751" s="24">
        <f>Table1[[#This Row],[Female Ballots]]/Table1[[#This Row],[Female Voters]]</f>
        <v>0.21222527472527472</v>
      </c>
      <c r="Z6751" s="24">
        <f>Table1[[#This Row],[Male Ballots]]/Table1[[#This Row],[Male Voters]]</f>
        <v>0.19595959595959597</v>
      </c>
      <c r="AA6751" s="24">
        <f>Table1[[#This Row],[Total Ballots]]/Table1[[#This Row],[Total Voters]]</f>
        <v>0.20401224073444407</v>
      </c>
    </row>
    <row r="6752" spans="1:27" s="12" customFormat="1" x14ac:dyDescent="0.35">
      <c r="A6752" s="19" t="s">
        <v>33</v>
      </c>
      <c r="B6752" s="20">
        <v>2011</v>
      </c>
      <c r="C6752" s="17" t="s">
        <v>82</v>
      </c>
      <c r="D6752" s="20"/>
      <c r="E6752" s="37" t="s">
        <v>74</v>
      </c>
      <c r="F6752" s="34" t="s">
        <v>78</v>
      </c>
      <c r="G6752" s="21" t="s">
        <v>63</v>
      </c>
      <c r="H6752" s="22">
        <v>3308.9940000000001</v>
      </c>
      <c r="I6752" s="22">
        <v>3774.9920000000002</v>
      </c>
      <c r="J6752" s="22">
        <v>7083.9870000000001</v>
      </c>
      <c r="K6752" s="31">
        <v>2392</v>
      </c>
      <c r="L6752" s="31">
        <v>2231</v>
      </c>
      <c r="M6752" s="31"/>
      <c r="N6752" s="31">
        <v>4623</v>
      </c>
      <c r="O6752" s="22">
        <v>496</v>
      </c>
      <c r="P6752" s="22">
        <v>511</v>
      </c>
      <c r="Q6752" s="22"/>
      <c r="R6752" s="23">
        <v>1007</v>
      </c>
      <c r="S6752" s="130">
        <f>IFERROR(Table1[[#This Row],[Female Voters]]/Table1[[#This Row],[Female Population]],"0.0%")</f>
        <v>0.72287831286487669</v>
      </c>
      <c r="T6752" s="130">
        <f>IFERROR(Table1[[#This Row],[Male Voters]]/Table1[[#This Row],[Male Population]],"0.0%")</f>
        <v>0.59099462992239449</v>
      </c>
      <c r="U6752" s="130">
        <f>IFERROR(Table1[[#This Row],[Total Voters]]/Table1[[#This Row],[Total Population]],"0.0%")</f>
        <v>0.65259860019505966</v>
      </c>
      <c r="V6752" s="130">
        <f>IFERROR(Table1[[#This Row],[Female Ballots]]/Table1[[#This Row],[Female Population]],"0.0%")</f>
        <v>0.14989449965759985</v>
      </c>
      <c r="W6752" s="130">
        <f>IFERROR(Table1[[#This Row],[Male Ballots]]/Table1[[#This Row],[Male Population]],"0.0%")</f>
        <v>0.13536452527581513</v>
      </c>
      <c r="X6752" s="130">
        <f>IFERROR(Table1[[#This Row],[Total Ballots]]/Table1[[#This Row],[Total Population]],"0.0%")</f>
        <v>0.14215158779935649</v>
      </c>
      <c r="Y6752" s="24">
        <f>Table1[[#This Row],[Female Ballots]]/Table1[[#This Row],[Female Voters]]</f>
        <v>0.20735785953177258</v>
      </c>
      <c r="Z6752" s="24">
        <f>Table1[[#This Row],[Male Ballots]]/Table1[[#This Row],[Male Voters]]</f>
        <v>0.22904527117884357</v>
      </c>
      <c r="AA6752" s="24">
        <f>Table1[[#This Row],[Total Ballots]]/Table1[[#This Row],[Total Voters]]</f>
        <v>0.21782392385896604</v>
      </c>
    </row>
    <row r="6753" spans="1:27" s="12" customFormat="1" x14ac:dyDescent="0.35">
      <c r="A6753" s="19" t="s">
        <v>33</v>
      </c>
      <c r="B6753" s="20">
        <v>2011</v>
      </c>
      <c r="C6753" s="17" t="s">
        <v>82</v>
      </c>
      <c r="D6753" s="20"/>
      <c r="E6753" s="37" t="s">
        <v>74</v>
      </c>
      <c r="F6753" s="34" t="s">
        <v>78</v>
      </c>
      <c r="G6753" s="21" t="s">
        <v>64</v>
      </c>
      <c r="H6753" s="22">
        <v>3447.9970000000003</v>
      </c>
      <c r="I6753" s="22">
        <v>3591.9960000000001</v>
      </c>
      <c r="J6753" s="22">
        <v>7039.9920000000002</v>
      </c>
      <c r="K6753" s="31">
        <v>2443</v>
      </c>
      <c r="L6753" s="31">
        <v>2110</v>
      </c>
      <c r="M6753" s="31"/>
      <c r="N6753" s="31">
        <v>4553</v>
      </c>
      <c r="O6753" s="22">
        <v>834</v>
      </c>
      <c r="P6753" s="22">
        <v>705</v>
      </c>
      <c r="Q6753" s="22"/>
      <c r="R6753" s="23">
        <v>1539</v>
      </c>
      <c r="S6753" s="130">
        <f>IFERROR(Table1[[#This Row],[Female Voters]]/Table1[[#This Row],[Female Population]],"0.0%")</f>
        <v>0.70852729860263797</v>
      </c>
      <c r="T6753" s="130">
        <f>IFERROR(Table1[[#This Row],[Male Voters]]/Table1[[#This Row],[Male Population]],"0.0%")</f>
        <v>0.58741713520839112</v>
      </c>
      <c r="U6753" s="130">
        <f>IFERROR(Table1[[#This Row],[Total Voters]]/Table1[[#This Row],[Total Population]],"0.0%")</f>
        <v>0.64673368947010168</v>
      </c>
      <c r="V6753" s="130">
        <f>IFERROR(Table1[[#This Row],[Female Ballots]]/Table1[[#This Row],[Female Population]],"0.0%")</f>
        <v>0.24187956080008188</v>
      </c>
      <c r="W6753" s="130">
        <f>IFERROR(Table1[[#This Row],[Male Ballots]]/Table1[[#This Row],[Male Population]],"0.0%")</f>
        <v>0.19626970631370413</v>
      </c>
      <c r="X6753" s="130">
        <f>IFERROR(Table1[[#This Row],[Total Ballots]]/Table1[[#This Row],[Total Population]],"0.0%")</f>
        <v>0.21860820296386699</v>
      </c>
      <c r="Y6753" s="24">
        <f>Table1[[#This Row],[Female Ballots]]/Table1[[#This Row],[Female Voters]]</f>
        <v>0.34138354482194022</v>
      </c>
      <c r="Z6753" s="24">
        <f>Table1[[#This Row],[Male Ballots]]/Table1[[#This Row],[Male Voters]]</f>
        <v>0.33412322274881517</v>
      </c>
      <c r="AA6753" s="24">
        <f>Table1[[#This Row],[Total Ballots]]/Table1[[#This Row],[Total Voters]]</f>
        <v>0.33801888864484952</v>
      </c>
    </row>
    <row r="6754" spans="1:27" s="12" customFormat="1" x14ac:dyDescent="0.35">
      <c r="A6754" s="19" t="s">
        <v>33</v>
      </c>
      <c r="B6754" s="20">
        <v>2011</v>
      </c>
      <c r="C6754" s="17" t="s">
        <v>82</v>
      </c>
      <c r="D6754" s="20"/>
      <c r="E6754" s="37" t="s">
        <v>74</v>
      </c>
      <c r="F6754" s="34" t="s">
        <v>78</v>
      </c>
      <c r="G6754" s="21" t="s">
        <v>65</v>
      </c>
      <c r="H6754" s="22">
        <v>5021.0010000000002</v>
      </c>
      <c r="I6754" s="22">
        <v>4694.9979999999996</v>
      </c>
      <c r="J6754" s="22">
        <v>9716</v>
      </c>
      <c r="K6754" s="31">
        <v>3899</v>
      </c>
      <c r="L6754" s="31">
        <v>3174</v>
      </c>
      <c r="M6754" s="31"/>
      <c r="N6754" s="31">
        <v>7073</v>
      </c>
      <c r="O6754" s="22">
        <v>2038</v>
      </c>
      <c r="P6754" s="22">
        <v>1609</v>
      </c>
      <c r="Q6754" s="22"/>
      <c r="R6754" s="23">
        <v>3647</v>
      </c>
      <c r="S6754" s="130">
        <f>IFERROR(Table1[[#This Row],[Female Voters]]/Table1[[#This Row],[Female Population]],"0.0%")</f>
        <v>0.77653838348170012</v>
      </c>
      <c r="T6754" s="130">
        <f>IFERROR(Table1[[#This Row],[Male Voters]]/Table1[[#This Row],[Male Population]],"0.0%")</f>
        <v>0.67603862664052261</v>
      </c>
      <c r="U6754" s="130">
        <f>IFERROR(Table1[[#This Row],[Total Voters]]/Table1[[#This Row],[Total Population]],"0.0%")</f>
        <v>0.72797447509263069</v>
      </c>
      <c r="V6754" s="130">
        <f>IFERROR(Table1[[#This Row],[Female Ballots]]/Table1[[#This Row],[Female Population]],"0.0%")</f>
        <v>0.40589515915252755</v>
      </c>
      <c r="W6754" s="130">
        <f>IFERROR(Table1[[#This Row],[Male Ballots]]/Table1[[#This Row],[Male Population]],"0.0%")</f>
        <v>0.34270515131209855</v>
      </c>
      <c r="X6754" s="130">
        <f>IFERROR(Table1[[#This Row],[Total Ballots]]/Table1[[#This Row],[Total Population]],"0.0%")</f>
        <v>0.37536023054755041</v>
      </c>
      <c r="Y6754" s="24">
        <f>Table1[[#This Row],[Female Ballots]]/Table1[[#This Row],[Female Voters]]</f>
        <v>0.52269812772505775</v>
      </c>
      <c r="Z6754" s="24">
        <f>Table1[[#This Row],[Male Ballots]]/Table1[[#This Row],[Male Voters]]</f>
        <v>0.50693131695022053</v>
      </c>
      <c r="AA6754" s="24">
        <f>Table1[[#This Row],[Total Ballots]]/Table1[[#This Row],[Total Voters]]</f>
        <v>0.51562279089495267</v>
      </c>
    </row>
    <row r="6755" spans="1:27" s="12" customFormat="1" x14ac:dyDescent="0.35">
      <c r="A6755" s="19" t="s">
        <v>33</v>
      </c>
      <c r="B6755" s="20">
        <v>2011</v>
      </c>
      <c r="C6755" s="17" t="s">
        <v>82</v>
      </c>
      <c r="D6755" s="20"/>
      <c r="E6755" s="37" t="s">
        <v>74</v>
      </c>
      <c r="F6755" s="34" t="s">
        <v>78</v>
      </c>
      <c r="G6755" s="21" t="s">
        <v>66</v>
      </c>
      <c r="H6755" s="22">
        <v>6396.01</v>
      </c>
      <c r="I6755" s="22">
        <v>5658.0069999999996</v>
      </c>
      <c r="J6755" s="22">
        <v>12054.017</v>
      </c>
      <c r="K6755" s="31">
        <v>5691</v>
      </c>
      <c r="L6755" s="31">
        <v>4811</v>
      </c>
      <c r="M6755" s="31">
        <v>2</v>
      </c>
      <c r="N6755" s="31">
        <v>10504</v>
      </c>
      <c r="O6755" s="22">
        <v>3959</v>
      </c>
      <c r="P6755" s="22">
        <v>3292</v>
      </c>
      <c r="Q6755" s="22">
        <v>1</v>
      </c>
      <c r="R6755" s="23">
        <v>7252</v>
      </c>
      <c r="S6755" s="130">
        <f>IFERROR(Table1[[#This Row],[Female Voters]]/Table1[[#This Row],[Female Population]],"0.0%")</f>
        <v>0.88977346814654756</v>
      </c>
      <c r="T6755" s="130">
        <f>IFERROR(Table1[[#This Row],[Male Voters]]/Table1[[#This Row],[Male Population]],"0.0%")</f>
        <v>0.85029940754756939</v>
      </c>
      <c r="U6755" s="130">
        <f>IFERROR(Table1[[#This Row],[Total Voters]]/Table1[[#This Row],[Total Population]],"0.0%")</f>
        <v>0.87141075045771055</v>
      </c>
      <c r="V6755" s="130">
        <f>IFERROR(Table1[[#This Row],[Female Ballots]]/Table1[[#This Row],[Female Population]],"0.0%")</f>
        <v>0.61897964512250603</v>
      </c>
      <c r="W6755" s="130">
        <f>IFERROR(Table1[[#This Row],[Male Ballots]]/Table1[[#This Row],[Male Population]],"0.0%")</f>
        <v>0.58183031586917444</v>
      </c>
      <c r="X6755" s="130">
        <f>IFERROR(Table1[[#This Row],[Total Ballots]]/Table1[[#This Row],[Total Population]],"0.0%")</f>
        <v>0.60162516777602026</v>
      </c>
      <c r="Y6755" s="24">
        <f>Table1[[#This Row],[Female Ballots]]/Table1[[#This Row],[Female Voters]]</f>
        <v>0.6956598137409945</v>
      </c>
      <c r="Z6755" s="24">
        <f>Table1[[#This Row],[Male Ballots]]/Table1[[#This Row],[Male Voters]]</f>
        <v>0.68426522552483893</v>
      </c>
      <c r="AA6755" s="24">
        <f>Table1[[#This Row],[Total Ballots]]/Table1[[#This Row],[Total Voters]]</f>
        <v>0.69040365575019036</v>
      </c>
    </row>
    <row r="6756" spans="1:27" s="12" customFormat="1" x14ac:dyDescent="0.35">
      <c r="A6756" s="19" t="s">
        <v>33</v>
      </c>
      <c r="B6756" s="20">
        <v>2011</v>
      </c>
      <c r="C6756" s="17" t="s">
        <v>82</v>
      </c>
      <c r="D6756" s="20"/>
      <c r="E6756" s="37" t="s">
        <v>74</v>
      </c>
      <c r="F6756" s="34" t="s">
        <v>78</v>
      </c>
      <c r="G6756" s="21" t="s">
        <v>67</v>
      </c>
      <c r="H6756" s="22">
        <v>9555.0239999999994</v>
      </c>
      <c r="I6756" s="22">
        <v>8342.0214999999989</v>
      </c>
      <c r="J6756" s="22">
        <v>17897.045999999998</v>
      </c>
      <c r="K6756" s="31">
        <v>8527</v>
      </c>
      <c r="L6756" s="31">
        <v>7577</v>
      </c>
      <c r="M6756" s="31"/>
      <c r="N6756" s="31">
        <v>16104</v>
      </c>
      <c r="O6756" s="22">
        <v>6596</v>
      </c>
      <c r="P6756" s="22">
        <v>6188</v>
      </c>
      <c r="Q6756" s="22"/>
      <c r="R6756" s="23">
        <v>12784</v>
      </c>
      <c r="S6756" s="130">
        <f>IFERROR(Table1[[#This Row],[Female Voters]]/Table1[[#This Row],[Female Population]],"0.0%")</f>
        <v>0.89241010802275333</v>
      </c>
      <c r="T6756" s="130">
        <f>IFERROR(Table1[[#This Row],[Male Voters]]/Table1[[#This Row],[Male Population]],"0.0%")</f>
        <v>0.90829303185085308</v>
      </c>
      <c r="U6756" s="130">
        <f>IFERROR(Table1[[#This Row],[Total Voters]]/Table1[[#This Row],[Total Population]],"0.0%")</f>
        <v>0.89981329879802519</v>
      </c>
      <c r="V6756" s="130">
        <f>IFERROR(Table1[[#This Row],[Female Ballots]]/Table1[[#This Row],[Female Population]],"0.0%")</f>
        <v>0.69031747068348548</v>
      </c>
      <c r="W6756" s="130">
        <f>IFERROR(Table1[[#This Row],[Male Ballots]]/Table1[[#This Row],[Male Population]],"0.0%")</f>
        <v>0.74178662809727847</v>
      </c>
      <c r="X6756" s="130">
        <f>IFERROR(Table1[[#This Row],[Total Ballots]]/Table1[[#This Row],[Total Population]],"0.0%")</f>
        <v>0.71430782487791566</v>
      </c>
      <c r="Y6756" s="24">
        <f>Table1[[#This Row],[Female Ballots]]/Table1[[#This Row],[Female Voters]]</f>
        <v>0.77354286384425941</v>
      </c>
      <c r="Z6756" s="24">
        <f>Table1[[#This Row],[Male Ballots]]/Table1[[#This Row],[Male Voters]]</f>
        <v>0.81668206414148081</v>
      </c>
      <c r="AA6756" s="24">
        <f>Table1[[#This Row],[Total Ballots]]/Table1[[#This Row],[Total Voters]]</f>
        <v>0.79384003974167905</v>
      </c>
    </row>
    <row r="6757" spans="1:27" s="12" customFormat="1" x14ac:dyDescent="0.35">
      <c r="A6757" s="19" t="s">
        <v>51</v>
      </c>
      <c r="B6757" s="20">
        <v>2011</v>
      </c>
      <c r="C6757" s="17" t="s">
        <v>82</v>
      </c>
      <c r="D6757" s="20" t="s">
        <v>69</v>
      </c>
      <c r="E6757" s="37" t="s">
        <v>74</v>
      </c>
      <c r="F6757" s="34" t="s">
        <v>78</v>
      </c>
      <c r="G6757" s="21" t="s">
        <v>79</v>
      </c>
      <c r="H6757" s="22">
        <v>162554</v>
      </c>
      <c r="I6757" s="22">
        <v>154220</v>
      </c>
      <c r="J6757" s="22">
        <v>316774</v>
      </c>
      <c r="K6757" s="22">
        <v>120035</v>
      </c>
      <c r="L6757" s="22">
        <v>106518</v>
      </c>
      <c r="M6757" s="22">
        <v>23</v>
      </c>
      <c r="N6757" s="22">
        <v>226576</v>
      </c>
      <c r="O6757" s="22">
        <v>57083</v>
      </c>
      <c r="P6757" s="22">
        <v>51600</v>
      </c>
      <c r="Q6757" s="22">
        <v>6</v>
      </c>
      <c r="R6757" s="23">
        <v>108689</v>
      </c>
      <c r="S6757" s="130">
        <f>IFERROR(Table1[[#This Row],[Female Voters]]/Table1[[#This Row],[Female Population]],"0.0%")</f>
        <v>0.73843153659706928</v>
      </c>
      <c r="T6757" s="130">
        <f>IFERROR(Table1[[#This Row],[Male Voters]]/Table1[[#This Row],[Male Population]],"0.0%")</f>
        <v>0.69068862663727149</v>
      </c>
      <c r="U6757" s="130">
        <f>IFERROR(Table1[[#This Row],[Total Voters]]/Table1[[#This Row],[Total Population]],"0.0%")</f>
        <v>0.7152607221552274</v>
      </c>
      <c r="V6757" s="130">
        <f>IFERROR(Table1[[#This Row],[Female Ballots]]/Table1[[#This Row],[Female Population]],"0.0%")</f>
        <v>0.35116330573224896</v>
      </c>
      <c r="W6757" s="130">
        <f>IFERROR(Table1[[#This Row],[Male Ballots]]/Table1[[#This Row],[Male Population]],"0.0%")</f>
        <v>0.33458695370250291</v>
      </c>
      <c r="X6757" s="130">
        <f>IFERROR(Table1[[#This Row],[Total Ballots]]/Table1[[#This Row],[Total Population]],"0.0%")</f>
        <v>0.34311212410109415</v>
      </c>
      <c r="Y6757" s="24">
        <f>Table1[[#This Row],[Female Ballots]]/Table1[[#This Row],[Female Voters]]</f>
        <v>0.47555296371891531</v>
      </c>
      <c r="Z6757" s="24">
        <f>Table1[[#This Row],[Male Ballots]]/Table1[[#This Row],[Male Voters]]</f>
        <v>0.48442516757731086</v>
      </c>
      <c r="AA6757" s="24">
        <f>Table1[[#This Row],[Total Ballots]]/Table1[[#This Row],[Total Voters]]</f>
        <v>0.47970217498764212</v>
      </c>
    </row>
    <row r="6758" spans="1:27" s="12" customFormat="1" x14ac:dyDescent="0.35">
      <c r="A6758" s="19" t="s">
        <v>51</v>
      </c>
      <c r="B6758" s="20">
        <v>2011</v>
      </c>
      <c r="C6758" s="17" t="s">
        <v>82</v>
      </c>
      <c r="D6758" s="20" t="s">
        <v>69</v>
      </c>
      <c r="E6758" s="37" t="s">
        <v>74</v>
      </c>
      <c r="F6758" s="34" t="s">
        <v>78</v>
      </c>
      <c r="G6758" s="21" t="s">
        <v>62</v>
      </c>
      <c r="H6758" s="22">
        <v>17577</v>
      </c>
      <c r="I6758" s="22">
        <v>18035</v>
      </c>
      <c r="J6758" s="22">
        <v>35612</v>
      </c>
      <c r="K6758" s="31">
        <v>10194</v>
      </c>
      <c r="L6758" s="31">
        <v>9607</v>
      </c>
      <c r="M6758" s="31">
        <v>4</v>
      </c>
      <c r="N6758" s="31">
        <v>19805</v>
      </c>
      <c r="O6758" s="22">
        <v>2082</v>
      </c>
      <c r="P6758" s="22">
        <v>1984</v>
      </c>
      <c r="Q6758" s="22"/>
      <c r="R6758" s="23">
        <v>4066</v>
      </c>
      <c r="S6758" s="130">
        <f>IFERROR(Table1[[#This Row],[Female Voters]]/Table1[[#This Row],[Female Population]],"0.0%")</f>
        <v>0.57996245093019283</v>
      </c>
      <c r="T6758" s="130">
        <f>IFERROR(Table1[[#This Row],[Male Voters]]/Table1[[#This Row],[Male Population]],"0.0%")</f>
        <v>0.53268644302744661</v>
      </c>
      <c r="U6758" s="130">
        <f>IFERROR(Table1[[#This Row],[Total Voters]]/Table1[[#This Row],[Total Population]],"0.0%")</f>
        <v>0.55613276423677416</v>
      </c>
      <c r="V6758" s="130">
        <f>IFERROR(Table1[[#This Row],[Female Ballots]]/Table1[[#This Row],[Female Population]],"0.0%")</f>
        <v>0.11845024748250554</v>
      </c>
      <c r="W6758" s="130">
        <f>IFERROR(Table1[[#This Row],[Male Ballots]]/Table1[[#This Row],[Male Population]],"0.0%")</f>
        <v>0.11000831716107569</v>
      </c>
      <c r="X6758" s="130">
        <f>IFERROR(Table1[[#This Row],[Total Ballots]]/Table1[[#This Row],[Total Population]],"0.0%")</f>
        <v>0.11417499719195777</v>
      </c>
      <c r="Y6758" s="24">
        <f>Table1[[#This Row],[Female Ballots]]/Table1[[#This Row],[Female Voters]]</f>
        <v>0.20423778693349029</v>
      </c>
      <c r="Z6758" s="24">
        <f>Table1[[#This Row],[Male Ballots]]/Table1[[#This Row],[Male Voters]]</f>
        <v>0.20651608202352451</v>
      </c>
      <c r="AA6758" s="24">
        <f>Table1[[#This Row],[Total Ballots]]/Table1[[#This Row],[Total Voters]]</f>
        <v>0.20530169149204747</v>
      </c>
    </row>
    <row r="6759" spans="1:27" s="12" customFormat="1" x14ac:dyDescent="0.35">
      <c r="A6759" s="19" t="s">
        <v>51</v>
      </c>
      <c r="B6759" s="20">
        <v>2011</v>
      </c>
      <c r="C6759" s="17" t="s">
        <v>82</v>
      </c>
      <c r="D6759" s="20" t="s">
        <v>69</v>
      </c>
      <c r="E6759" s="37" t="s">
        <v>74</v>
      </c>
      <c r="F6759" s="34" t="s">
        <v>78</v>
      </c>
      <c r="G6759" s="21" t="s">
        <v>63</v>
      </c>
      <c r="H6759" s="22">
        <v>28122</v>
      </c>
      <c r="I6759" s="22">
        <v>27260</v>
      </c>
      <c r="J6759" s="22">
        <v>55382</v>
      </c>
      <c r="K6759" s="31">
        <v>17912</v>
      </c>
      <c r="L6759" s="31">
        <v>15091</v>
      </c>
      <c r="M6759" s="31">
        <v>9</v>
      </c>
      <c r="N6759" s="31">
        <v>33012</v>
      </c>
      <c r="O6759" s="22">
        <v>4316</v>
      </c>
      <c r="P6759" s="22">
        <v>3553</v>
      </c>
      <c r="Q6759" s="22">
        <v>1</v>
      </c>
      <c r="R6759" s="23">
        <v>7870</v>
      </c>
      <c r="S6759" s="130">
        <f>IFERROR(Table1[[#This Row],[Female Voters]]/Table1[[#This Row],[Female Population]],"0.0%")</f>
        <v>0.63693905127658057</v>
      </c>
      <c r="T6759" s="130">
        <f>IFERROR(Table1[[#This Row],[Male Voters]]/Table1[[#This Row],[Male Population]],"0.0%")</f>
        <v>0.55359501100513575</v>
      </c>
      <c r="U6759" s="130">
        <f>IFERROR(Table1[[#This Row],[Total Voters]]/Table1[[#This Row],[Total Population]],"0.0%")</f>
        <v>0.596078148134773</v>
      </c>
      <c r="V6759" s="130">
        <f>IFERROR(Table1[[#This Row],[Female Ballots]]/Table1[[#This Row],[Female Population]],"0.0%")</f>
        <v>0.15347414835360215</v>
      </c>
      <c r="W6759" s="130">
        <f>IFERROR(Table1[[#This Row],[Male Ballots]]/Table1[[#This Row],[Male Population]],"0.0%")</f>
        <v>0.13033749082905355</v>
      </c>
      <c r="X6759" s="130">
        <f>IFERROR(Table1[[#This Row],[Total Ballots]]/Table1[[#This Row],[Total Population]],"0.0%")</f>
        <v>0.14210393268571017</v>
      </c>
      <c r="Y6759" s="24">
        <f>Table1[[#This Row],[Female Ballots]]/Table1[[#This Row],[Female Voters]]</f>
        <v>0.24095578383206789</v>
      </c>
      <c r="Z6759" s="24">
        <f>Table1[[#This Row],[Male Ballots]]/Table1[[#This Row],[Male Voters]]</f>
        <v>0.23543834073288716</v>
      </c>
      <c r="AA6759" s="24">
        <f>Table1[[#This Row],[Total Ballots]]/Table1[[#This Row],[Total Voters]]</f>
        <v>0.23839815824548649</v>
      </c>
    </row>
    <row r="6760" spans="1:27" s="12" customFormat="1" x14ac:dyDescent="0.35">
      <c r="A6760" s="19" t="s">
        <v>51</v>
      </c>
      <c r="B6760" s="20">
        <v>2011</v>
      </c>
      <c r="C6760" s="17" t="s">
        <v>82</v>
      </c>
      <c r="D6760" s="20" t="s">
        <v>69</v>
      </c>
      <c r="E6760" s="37" t="s">
        <v>74</v>
      </c>
      <c r="F6760" s="34" t="s">
        <v>78</v>
      </c>
      <c r="G6760" s="21" t="s">
        <v>64</v>
      </c>
      <c r="H6760" s="22">
        <v>30036</v>
      </c>
      <c r="I6760" s="22">
        <v>29892</v>
      </c>
      <c r="J6760" s="22">
        <v>59928</v>
      </c>
      <c r="K6760" s="31">
        <v>20709</v>
      </c>
      <c r="L6760" s="31">
        <v>18632</v>
      </c>
      <c r="M6760" s="31">
        <v>4</v>
      </c>
      <c r="N6760" s="31">
        <v>39345</v>
      </c>
      <c r="O6760" s="22">
        <v>7153</v>
      </c>
      <c r="P6760" s="22">
        <v>6443</v>
      </c>
      <c r="Q6760" s="22">
        <v>1</v>
      </c>
      <c r="R6760" s="23">
        <v>13597</v>
      </c>
      <c r="S6760" s="130">
        <f>IFERROR(Table1[[#This Row],[Female Voters]]/Table1[[#This Row],[Female Population]],"0.0%")</f>
        <v>0.68947263284059124</v>
      </c>
      <c r="T6760" s="130">
        <f>IFERROR(Table1[[#This Row],[Male Voters]]/Table1[[#This Row],[Male Population]],"0.0%")</f>
        <v>0.62331058477184531</v>
      </c>
      <c r="U6760" s="130">
        <f>IFERROR(Table1[[#This Row],[Total Voters]]/Table1[[#This Row],[Total Population]],"0.0%")</f>
        <v>0.65653784541449745</v>
      </c>
      <c r="V6760" s="130">
        <f>IFERROR(Table1[[#This Row],[Female Ballots]]/Table1[[#This Row],[Female Population]],"0.0%")</f>
        <v>0.23814755626581435</v>
      </c>
      <c r="W6760" s="130">
        <f>IFERROR(Table1[[#This Row],[Male Ballots]]/Table1[[#This Row],[Male Population]],"0.0%")</f>
        <v>0.21554262009902314</v>
      </c>
      <c r="X6760" s="130">
        <f>IFERROR(Table1[[#This Row],[Total Ballots]]/Table1[[#This Row],[Total Population]],"0.0%")</f>
        <v>0.22688893338673075</v>
      </c>
      <c r="Y6760" s="24">
        <f>Table1[[#This Row],[Female Ballots]]/Table1[[#This Row],[Female Voters]]</f>
        <v>0.34540537930368437</v>
      </c>
      <c r="Z6760" s="24">
        <f>Table1[[#This Row],[Male Ballots]]/Table1[[#This Row],[Male Voters]]</f>
        <v>0.34580291970802918</v>
      </c>
      <c r="AA6760" s="24">
        <f>Table1[[#This Row],[Total Ballots]]/Table1[[#This Row],[Total Voters]]</f>
        <v>0.3455839369678485</v>
      </c>
    </row>
    <row r="6761" spans="1:27" s="12" customFormat="1" x14ac:dyDescent="0.35">
      <c r="A6761" s="19" t="s">
        <v>51</v>
      </c>
      <c r="B6761" s="20">
        <v>2011</v>
      </c>
      <c r="C6761" s="17" t="s">
        <v>82</v>
      </c>
      <c r="D6761" s="20" t="s">
        <v>69</v>
      </c>
      <c r="E6761" s="37" t="s">
        <v>74</v>
      </c>
      <c r="F6761" s="34" t="s">
        <v>78</v>
      </c>
      <c r="G6761" s="21" t="s">
        <v>65</v>
      </c>
      <c r="H6761" s="22">
        <v>31041</v>
      </c>
      <c r="I6761" s="22">
        <v>30409</v>
      </c>
      <c r="J6761" s="22">
        <v>61450</v>
      </c>
      <c r="K6761" s="31">
        <v>23718</v>
      </c>
      <c r="L6761" s="31">
        <v>21618</v>
      </c>
      <c r="M6761" s="31">
        <v>1</v>
      </c>
      <c r="N6761" s="31">
        <v>45337</v>
      </c>
      <c r="O6761" s="22">
        <v>11253</v>
      </c>
      <c r="P6761" s="22">
        <v>10437</v>
      </c>
      <c r="Q6761" s="22">
        <v>1</v>
      </c>
      <c r="R6761" s="23">
        <v>21691</v>
      </c>
      <c r="S6761" s="130">
        <f>IFERROR(Table1[[#This Row],[Female Voters]]/Table1[[#This Row],[Female Population]],"0.0%")</f>
        <v>0.76408620856286846</v>
      </c>
      <c r="T6761" s="130">
        <f>IFERROR(Table1[[#This Row],[Male Voters]]/Table1[[#This Row],[Male Population]],"0.0%")</f>
        <v>0.71090795488177838</v>
      </c>
      <c r="U6761" s="130">
        <f>IFERROR(Table1[[#This Row],[Total Voters]]/Table1[[#This Row],[Total Population]],"0.0%")</f>
        <v>0.73778681855166806</v>
      </c>
      <c r="V6761" s="130">
        <f>IFERROR(Table1[[#This Row],[Female Ballots]]/Table1[[#This Row],[Female Population]],"0.0%")</f>
        <v>0.36252053735382234</v>
      </c>
      <c r="W6761" s="130">
        <f>IFERROR(Table1[[#This Row],[Male Ballots]]/Table1[[#This Row],[Male Population]],"0.0%")</f>
        <v>0.34322075701272647</v>
      </c>
      <c r="X6761" s="130">
        <f>IFERROR(Table1[[#This Row],[Total Ballots]]/Table1[[#This Row],[Total Population]],"0.0%")</f>
        <v>0.35298616761594792</v>
      </c>
      <c r="Y6761" s="24">
        <f>Table1[[#This Row],[Female Ballots]]/Table1[[#This Row],[Female Voters]]</f>
        <v>0.47444978497343787</v>
      </c>
      <c r="Z6761" s="24">
        <f>Table1[[#This Row],[Male Ballots]]/Table1[[#This Row],[Male Voters]]</f>
        <v>0.48279211767971136</v>
      </c>
      <c r="AA6761" s="24">
        <f>Table1[[#This Row],[Total Ballots]]/Table1[[#This Row],[Total Voters]]</f>
        <v>0.47843924388468578</v>
      </c>
    </row>
    <row r="6762" spans="1:27" s="12" customFormat="1" x14ac:dyDescent="0.35">
      <c r="A6762" s="19" t="s">
        <v>51</v>
      </c>
      <c r="B6762" s="20">
        <v>2011</v>
      </c>
      <c r="C6762" s="17" t="s">
        <v>82</v>
      </c>
      <c r="D6762" s="20" t="s">
        <v>69</v>
      </c>
      <c r="E6762" s="37" t="s">
        <v>74</v>
      </c>
      <c r="F6762" s="34" t="s">
        <v>78</v>
      </c>
      <c r="G6762" s="21" t="s">
        <v>66</v>
      </c>
      <c r="H6762" s="22">
        <v>27383</v>
      </c>
      <c r="I6762" s="22">
        <v>25475</v>
      </c>
      <c r="J6762" s="22">
        <v>52858</v>
      </c>
      <c r="K6762" s="31">
        <v>23736</v>
      </c>
      <c r="L6762" s="31">
        <v>21209</v>
      </c>
      <c r="M6762" s="31">
        <v>3</v>
      </c>
      <c r="N6762" s="31">
        <v>44948</v>
      </c>
      <c r="O6762" s="22">
        <v>14928</v>
      </c>
      <c r="P6762" s="22">
        <v>13497</v>
      </c>
      <c r="Q6762" s="22">
        <v>3</v>
      </c>
      <c r="R6762" s="23">
        <v>28428</v>
      </c>
      <c r="S6762" s="130">
        <f>IFERROR(Table1[[#This Row],[Female Voters]]/Table1[[#This Row],[Female Population]],"0.0%")</f>
        <v>0.86681517729978452</v>
      </c>
      <c r="T6762" s="130">
        <f>IFERROR(Table1[[#This Row],[Male Voters]]/Table1[[#This Row],[Male Population]],"0.0%")</f>
        <v>0.83254170755642787</v>
      </c>
      <c r="U6762" s="130">
        <f>IFERROR(Table1[[#This Row],[Total Voters]]/Table1[[#This Row],[Total Population]],"0.0%")</f>
        <v>0.85035377804684253</v>
      </c>
      <c r="V6762" s="130">
        <f>IFERROR(Table1[[#This Row],[Female Ballots]]/Table1[[#This Row],[Female Population]],"0.0%")</f>
        <v>0.545155753569733</v>
      </c>
      <c r="W6762" s="130">
        <f>IFERROR(Table1[[#This Row],[Male Ballots]]/Table1[[#This Row],[Male Population]],"0.0%")</f>
        <v>0.52981354268891068</v>
      </c>
      <c r="X6762" s="130">
        <f>IFERROR(Table1[[#This Row],[Total Ballots]]/Table1[[#This Row],[Total Population]],"0.0%")</f>
        <v>0.53781830564909761</v>
      </c>
      <c r="Y6762" s="24">
        <f>Table1[[#This Row],[Female Ballots]]/Table1[[#This Row],[Female Voters]]</f>
        <v>0.62891809908998986</v>
      </c>
      <c r="Z6762" s="24">
        <f>Table1[[#This Row],[Male Ballots]]/Table1[[#This Row],[Male Voters]]</f>
        <v>0.63638078174359947</v>
      </c>
      <c r="AA6762" s="24">
        <f>Table1[[#This Row],[Total Ballots]]/Table1[[#This Row],[Total Voters]]</f>
        <v>0.63246418083118272</v>
      </c>
    </row>
    <row r="6763" spans="1:27" s="12" customFormat="1" x14ac:dyDescent="0.35">
      <c r="A6763" s="19" t="s">
        <v>51</v>
      </c>
      <c r="B6763" s="20">
        <v>2011</v>
      </c>
      <c r="C6763" s="17" t="s">
        <v>82</v>
      </c>
      <c r="D6763" s="20" t="s">
        <v>69</v>
      </c>
      <c r="E6763" s="37" t="s">
        <v>74</v>
      </c>
      <c r="F6763" s="34" t="s">
        <v>78</v>
      </c>
      <c r="G6763" s="21" t="s">
        <v>67</v>
      </c>
      <c r="H6763" s="22">
        <v>28395</v>
      </c>
      <c r="I6763" s="22">
        <v>23149</v>
      </c>
      <c r="J6763" s="22">
        <v>51544</v>
      </c>
      <c r="K6763" s="31">
        <v>23766</v>
      </c>
      <c r="L6763" s="31">
        <v>20361</v>
      </c>
      <c r="M6763" s="31">
        <v>2</v>
      </c>
      <c r="N6763" s="31">
        <v>44129</v>
      </c>
      <c r="O6763" s="22">
        <v>17351</v>
      </c>
      <c r="P6763" s="22">
        <v>15686</v>
      </c>
      <c r="Q6763" s="22"/>
      <c r="R6763" s="23">
        <v>33037</v>
      </c>
      <c r="S6763" s="130">
        <f>IFERROR(Table1[[#This Row],[Female Voters]]/Table1[[#This Row],[Female Population]],"0.0%")</f>
        <v>0.83697834125726356</v>
      </c>
      <c r="T6763" s="130">
        <f>IFERROR(Table1[[#This Row],[Male Voters]]/Table1[[#This Row],[Male Population]],"0.0%")</f>
        <v>0.87956283208777919</v>
      </c>
      <c r="U6763" s="130">
        <f>IFERROR(Table1[[#This Row],[Total Voters]]/Table1[[#This Row],[Total Population]],"0.0%")</f>
        <v>0.85614232500388021</v>
      </c>
      <c r="V6763" s="130">
        <f>IFERROR(Table1[[#This Row],[Female Ballots]]/Table1[[#This Row],[Female Population]],"0.0%")</f>
        <v>0.61105828490931502</v>
      </c>
      <c r="W6763" s="130">
        <f>IFERROR(Table1[[#This Row],[Male Ballots]]/Table1[[#This Row],[Male Population]],"0.0%")</f>
        <v>0.67761026394228696</v>
      </c>
      <c r="X6763" s="130">
        <f>IFERROR(Table1[[#This Row],[Total Ballots]]/Table1[[#This Row],[Total Population]],"0.0%")</f>
        <v>0.64094753996585441</v>
      </c>
      <c r="Y6763" s="24">
        <f>Table1[[#This Row],[Female Ballots]]/Table1[[#This Row],[Female Voters]]</f>
        <v>0.73007657998821851</v>
      </c>
      <c r="Z6763" s="24">
        <f>Table1[[#This Row],[Male Ballots]]/Table1[[#This Row],[Male Voters]]</f>
        <v>0.77039438141545113</v>
      </c>
      <c r="AA6763" s="24">
        <f>Table1[[#This Row],[Total Ballots]]/Table1[[#This Row],[Total Voters]]</f>
        <v>0.74864601509211626</v>
      </c>
    </row>
    <row r="6764" spans="1:27" s="12" customFormat="1" x14ac:dyDescent="0.35">
      <c r="A6764" s="19" t="s">
        <v>25</v>
      </c>
      <c r="B6764" s="20">
        <v>2011</v>
      </c>
      <c r="C6764" s="17" t="s">
        <v>82</v>
      </c>
      <c r="D6764" s="20"/>
      <c r="E6764" s="37" t="s">
        <v>74</v>
      </c>
      <c r="F6764" s="34" t="s">
        <v>78</v>
      </c>
      <c r="G6764" s="21" t="s">
        <v>79</v>
      </c>
      <c r="H6764" s="22">
        <v>1652.0013100000001</v>
      </c>
      <c r="I6764" s="22">
        <v>1617.00155</v>
      </c>
      <c r="J6764" s="22">
        <v>3269.0030200000001</v>
      </c>
      <c r="K6764" s="22">
        <v>1362</v>
      </c>
      <c r="L6764" s="22">
        <v>1200</v>
      </c>
      <c r="M6764" s="22">
        <v>0</v>
      </c>
      <c r="N6764" s="22">
        <v>2562</v>
      </c>
      <c r="O6764" s="22">
        <v>863</v>
      </c>
      <c r="P6764" s="22">
        <v>765</v>
      </c>
      <c r="Q6764" s="22">
        <v>0</v>
      </c>
      <c r="R6764" s="23">
        <v>1628</v>
      </c>
      <c r="S6764" s="130">
        <f>IFERROR(Table1[[#This Row],[Female Voters]]/Table1[[#This Row],[Female Population]],"0.0%")</f>
        <v>0.82445455203664453</v>
      </c>
      <c r="T6764" s="130">
        <f>IFERROR(Table1[[#This Row],[Male Voters]]/Table1[[#This Row],[Male Population]],"0.0%")</f>
        <v>0.74211431646432247</v>
      </c>
      <c r="U6764" s="130">
        <f>IFERROR(Table1[[#This Row],[Total Voters]]/Table1[[#This Row],[Total Population]],"0.0%")</f>
        <v>0.78372518603546593</v>
      </c>
      <c r="V6764" s="130">
        <f>IFERROR(Table1[[#This Row],[Female Ballots]]/Table1[[#This Row],[Female Population]],"0.0%")</f>
        <v>0.52239668018180929</v>
      </c>
      <c r="W6764" s="130">
        <f>IFERROR(Table1[[#This Row],[Male Ballots]]/Table1[[#This Row],[Male Population]],"0.0%")</f>
        <v>0.47309787674600562</v>
      </c>
      <c r="X6764" s="130">
        <f>IFERROR(Table1[[#This Row],[Total Ballots]]/Table1[[#This Row],[Total Population]],"0.0%")</f>
        <v>0.49801116427234132</v>
      </c>
      <c r="Y6764" s="24">
        <f>Table1[[#This Row],[Female Ballots]]/Table1[[#This Row],[Female Voters]]</f>
        <v>0.63362701908957419</v>
      </c>
      <c r="Z6764" s="24">
        <f>Table1[[#This Row],[Male Ballots]]/Table1[[#This Row],[Male Voters]]</f>
        <v>0.63749999999999996</v>
      </c>
      <c r="AA6764" s="24">
        <f>Table1[[#This Row],[Total Ballots]]/Table1[[#This Row],[Total Voters]]</f>
        <v>0.63544106167056991</v>
      </c>
    </row>
    <row r="6765" spans="1:27" s="12" customFormat="1" x14ac:dyDescent="0.35">
      <c r="A6765" s="19" t="s">
        <v>25</v>
      </c>
      <c r="B6765" s="20">
        <v>2011</v>
      </c>
      <c r="C6765" s="17" t="s">
        <v>82</v>
      </c>
      <c r="D6765" s="20"/>
      <c r="E6765" s="37" t="s">
        <v>74</v>
      </c>
      <c r="F6765" s="34" t="s">
        <v>78</v>
      </c>
      <c r="G6765" s="21" t="s">
        <v>62</v>
      </c>
      <c r="H6765" s="22">
        <v>113.00004</v>
      </c>
      <c r="I6765" s="22">
        <v>116.00003</v>
      </c>
      <c r="J6765" s="22">
        <v>229.00012000000001</v>
      </c>
      <c r="K6765" s="31">
        <v>95</v>
      </c>
      <c r="L6765" s="31">
        <v>73</v>
      </c>
      <c r="M6765" s="31"/>
      <c r="N6765" s="31">
        <v>168</v>
      </c>
      <c r="O6765" s="22">
        <v>29</v>
      </c>
      <c r="P6765" s="22">
        <v>19</v>
      </c>
      <c r="Q6765" s="22"/>
      <c r="R6765" s="23">
        <v>48</v>
      </c>
      <c r="S6765" s="130">
        <f>IFERROR(Table1[[#This Row],[Female Voters]]/Table1[[#This Row],[Female Population]],"0.0%")</f>
        <v>0.84070766700613564</v>
      </c>
      <c r="T6765" s="130">
        <f>IFERROR(Table1[[#This Row],[Male Voters]]/Table1[[#This Row],[Male Population]],"0.0%")</f>
        <v>0.62931018207495293</v>
      </c>
      <c r="U6765" s="130">
        <f>IFERROR(Table1[[#This Row],[Total Voters]]/Table1[[#This Row],[Total Population]],"0.0%")</f>
        <v>0.73362406971664462</v>
      </c>
      <c r="V6765" s="130">
        <f>IFERROR(Table1[[#This Row],[Female Ballots]]/Table1[[#This Row],[Female Population]],"0.0%")</f>
        <v>0.25663707729660978</v>
      </c>
      <c r="W6765" s="130">
        <f>IFERROR(Table1[[#This Row],[Male Ballots]]/Table1[[#This Row],[Male Population]],"0.0%")</f>
        <v>0.16379306108800146</v>
      </c>
      <c r="X6765" s="130">
        <f>IFERROR(Table1[[#This Row],[Total Ballots]]/Table1[[#This Row],[Total Population]],"0.0%")</f>
        <v>0.20960687706189848</v>
      </c>
      <c r="Y6765" s="24">
        <f>Table1[[#This Row],[Female Ballots]]/Table1[[#This Row],[Female Voters]]</f>
        <v>0.30526315789473685</v>
      </c>
      <c r="Z6765" s="24">
        <f>Table1[[#This Row],[Male Ballots]]/Table1[[#This Row],[Male Voters]]</f>
        <v>0.26027397260273971</v>
      </c>
      <c r="AA6765" s="24">
        <f>Table1[[#This Row],[Total Ballots]]/Table1[[#This Row],[Total Voters]]</f>
        <v>0.2857142857142857</v>
      </c>
    </row>
    <row r="6766" spans="1:27" s="12" customFormat="1" x14ac:dyDescent="0.35">
      <c r="A6766" s="19" t="s">
        <v>25</v>
      </c>
      <c r="B6766" s="20">
        <v>2011</v>
      </c>
      <c r="C6766" s="17" t="s">
        <v>82</v>
      </c>
      <c r="D6766" s="20"/>
      <c r="E6766" s="37" t="s">
        <v>74</v>
      </c>
      <c r="F6766" s="34" t="s">
        <v>78</v>
      </c>
      <c r="G6766" s="21" t="s">
        <v>63</v>
      </c>
      <c r="H6766" s="22">
        <v>162.99997000000002</v>
      </c>
      <c r="I6766" s="22">
        <v>183.00009</v>
      </c>
      <c r="J6766" s="22">
        <v>346.00009999999997</v>
      </c>
      <c r="K6766" s="31">
        <v>146</v>
      </c>
      <c r="L6766" s="31">
        <v>116</v>
      </c>
      <c r="M6766" s="31"/>
      <c r="N6766" s="31">
        <v>262</v>
      </c>
      <c r="O6766" s="22">
        <v>47</v>
      </c>
      <c r="P6766" s="22">
        <v>33</v>
      </c>
      <c r="Q6766" s="22"/>
      <c r="R6766" s="23">
        <v>80</v>
      </c>
      <c r="S6766" s="130">
        <f>IFERROR(Table1[[#This Row],[Female Voters]]/Table1[[#This Row],[Female Population]],"0.0%")</f>
        <v>0.89570568632619985</v>
      </c>
      <c r="T6766" s="130">
        <f>IFERROR(Table1[[#This Row],[Male Voters]]/Table1[[#This Row],[Male Population]],"0.0%")</f>
        <v>0.63387946967676356</v>
      </c>
      <c r="U6766" s="130">
        <f>IFERROR(Table1[[#This Row],[Total Voters]]/Table1[[#This Row],[Total Population]],"0.0%")</f>
        <v>0.75722521467479353</v>
      </c>
      <c r="V6766" s="130">
        <f>IFERROR(Table1[[#This Row],[Female Ballots]]/Table1[[#This Row],[Female Population]],"0.0%")</f>
        <v>0.28834361135158487</v>
      </c>
      <c r="W6766" s="130">
        <f>IFERROR(Table1[[#This Row],[Male Ballots]]/Table1[[#This Row],[Male Population]],"0.0%")</f>
        <v>0.18032778016666548</v>
      </c>
      <c r="X6766" s="130">
        <f>IFERROR(Table1[[#This Row],[Total Ballots]]/Table1[[#This Row],[Total Population]],"0.0%")</f>
        <v>0.23121380600757052</v>
      </c>
      <c r="Y6766" s="24">
        <f>Table1[[#This Row],[Female Ballots]]/Table1[[#This Row],[Female Voters]]</f>
        <v>0.32191780821917809</v>
      </c>
      <c r="Z6766" s="24">
        <f>Table1[[#This Row],[Male Ballots]]/Table1[[#This Row],[Male Voters]]</f>
        <v>0.28448275862068967</v>
      </c>
      <c r="AA6766" s="24">
        <f>Table1[[#This Row],[Total Ballots]]/Table1[[#This Row],[Total Voters]]</f>
        <v>0.30534351145038169</v>
      </c>
    </row>
    <row r="6767" spans="1:27" s="12" customFormat="1" x14ac:dyDescent="0.35">
      <c r="A6767" s="19" t="s">
        <v>25</v>
      </c>
      <c r="B6767" s="20">
        <v>2011</v>
      </c>
      <c r="C6767" s="17" t="s">
        <v>82</v>
      </c>
      <c r="D6767" s="20"/>
      <c r="E6767" s="37" t="s">
        <v>74</v>
      </c>
      <c r="F6767" s="34" t="s">
        <v>78</v>
      </c>
      <c r="G6767" s="21" t="s">
        <v>64</v>
      </c>
      <c r="H6767" s="22">
        <v>209.0001</v>
      </c>
      <c r="I6767" s="22">
        <v>216.00009</v>
      </c>
      <c r="J6767" s="22">
        <v>425.00020000000001</v>
      </c>
      <c r="K6767" s="31">
        <v>136</v>
      </c>
      <c r="L6767" s="31">
        <v>129</v>
      </c>
      <c r="M6767" s="31"/>
      <c r="N6767" s="31">
        <v>265</v>
      </c>
      <c r="O6767" s="22">
        <v>62</v>
      </c>
      <c r="P6767" s="22">
        <v>55</v>
      </c>
      <c r="Q6767" s="22"/>
      <c r="R6767" s="23">
        <v>117</v>
      </c>
      <c r="S6767" s="130">
        <f>IFERROR(Table1[[#This Row],[Female Voters]]/Table1[[#This Row],[Female Population]],"0.0%")</f>
        <v>0.65071739200124779</v>
      </c>
      <c r="T6767" s="130">
        <f>IFERROR(Table1[[#This Row],[Male Voters]]/Table1[[#This Row],[Male Population]],"0.0%")</f>
        <v>0.59722197337973326</v>
      </c>
      <c r="U6767" s="130">
        <f>IFERROR(Table1[[#This Row],[Total Voters]]/Table1[[#This Row],[Total Population]],"0.0%")</f>
        <v>0.62352911833923841</v>
      </c>
      <c r="V6767" s="130">
        <f>IFERROR(Table1[[#This Row],[Female Ballots]]/Table1[[#This Row],[Female Population]],"0.0%")</f>
        <v>0.29665057576527476</v>
      </c>
      <c r="W6767" s="130">
        <f>IFERROR(Table1[[#This Row],[Male Ballots]]/Table1[[#This Row],[Male Population]],"0.0%")</f>
        <v>0.25462952353399482</v>
      </c>
      <c r="X6767" s="130">
        <f>IFERROR(Table1[[#This Row],[Total Ballots]]/Table1[[#This Row],[Total Population]],"0.0%")</f>
        <v>0.27529398809694677</v>
      </c>
      <c r="Y6767" s="24">
        <f>Table1[[#This Row],[Female Ballots]]/Table1[[#This Row],[Female Voters]]</f>
        <v>0.45588235294117646</v>
      </c>
      <c r="Z6767" s="24">
        <f>Table1[[#This Row],[Male Ballots]]/Table1[[#This Row],[Male Voters]]</f>
        <v>0.4263565891472868</v>
      </c>
      <c r="AA6767" s="24">
        <f>Table1[[#This Row],[Total Ballots]]/Table1[[#This Row],[Total Voters]]</f>
        <v>0.44150943396226416</v>
      </c>
    </row>
    <row r="6768" spans="1:27" s="12" customFormat="1" x14ac:dyDescent="0.35">
      <c r="A6768" s="19" t="s">
        <v>25</v>
      </c>
      <c r="B6768" s="20">
        <v>2011</v>
      </c>
      <c r="C6768" s="17" t="s">
        <v>82</v>
      </c>
      <c r="D6768" s="20"/>
      <c r="E6768" s="37" t="s">
        <v>74</v>
      </c>
      <c r="F6768" s="34" t="s">
        <v>78</v>
      </c>
      <c r="G6768" s="21" t="s">
        <v>65</v>
      </c>
      <c r="H6768" s="22">
        <v>307.00030000000004</v>
      </c>
      <c r="I6768" s="22">
        <v>304.00040000000001</v>
      </c>
      <c r="J6768" s="22">
        <v>611.00070000000005</v>
      </c>
      <c r="K6768" s="31">
        <v>239</v>
      </c>
      <c r="L6768" s="31">
        <v>211</v>
      </c>
      <c r="M6768" s="31"/>
      <c r="N6768" s="31">
        <v>450</v>
      </c>
      <c r="O6768" s="22">
        <v>154</v>
      </c>
      <c r="P6768" s="22">
        <v>125</v>
      </c>
      <c r="Q6768" s="22"/>
      <c r="R6768" s="23">
        <v>279</v>
      </c>
      <c r="S6768" s="130">
        <f>IFERROR(Table1[[#This Row],[Female Voters]]/Table1[[#This Row],[Female Population]],"0.0%")</f>
        <v>0.77850086791446127</v>
      </c>
      <c r="T6768" s="130">
        <f>IFERROR(Table1[[#This Row],[Male Voters]]/Table1[[#This Row],[Male Population]],"0.0%")</f>
        <v>0.69407803410784985</v>
      </c>
      <c r="U6768" s="130">
        <f>IFERROR(Table1[[#This Row],[Total Voters]]/Table1[[#This Row],[Total Population]],"0.0%")</f>
        <v>0.73649670123127509</v>
      </c>
      <c r="V6768" s="130">
        <f>IFERROR(Table1[[#This Row],[Female Ballots]]/Table1[[#This Row],[Female Population]],"0.0%")</f>
        <v>0.50162817430471562</v>
      </c>
      <c r="W6768" s="130">
        <f>IFERROR(Table1[[#This Row],[Male Ballots]]/Table1[[#This Row],[Male Population]],"0.0%")</f>
        <v>0.41118366949517171</v>
      </c>
      <c r="X6768" s="130">
        <f>IFERROR(Table1[[#This Row],[Total Ballots]]/Table1[[#This Row],[Total Population]],"0.0%")</f>
        <v>0.45662795476339058</v>
      </c>
      <c r="Y6768" s="24">
        <f>Table1[[#This Row],[Female Ballots]]/Table1[[#This Row],[Female Voters]]</f>
        <v>0.64435146443514646</v>
      </c>
      <c r="Z6768" s="24">
        <f>Table1[[#This Row],[Male Ballots]]/Table1[[#This Row],[Male Voters]]</f>
        <v>0.59241706161137442</v>
      </c>
      <c r="AA6768" s="24">
        <f>Table1[[#This Row],[Total Ballots]]/Table1[[#This Row],[Total Voters]]</f>
        <v>0.62</v>
      </c>
    </row>
    <row r="6769" spans="1:27" s="12" customFormat="1" x14ac:dyDescent="0.35">
      <c r="A6769" s="19" t="s">
        <v>25</v>
      </c>
      <c r="B6769" s="20">
        <v>2011</v>
      </c>
      <c r="C6769" s="17" t="s">
        <v>82</v>
      </c>
      <c r="D6769" s="20"/>
      <c r="E6769" s="37" t="s">
        <v>74</v>
      </c>
      <c r="F6769" s="34" t="s">
        <v>78</v>
      </c>
      <c r="G6769" s="21" t="s">
        <v>66</v>
      </c>
      <c r="H6769" s="22">
        <v>349.00049999999999</v>
      </c>
      <c r="I6769" s="22">
        <v>348.00040000000001</v>
      </c>
      <c r="J6769" s="22">
        <v>697.0009</v>
      </c>
      <c r="K6769" s="31">
        <v>310</v>
      </c>
      <c r="L6769" s="31">
        <v>287</v>
      </c>
      <c r="M6769" s="31"/>
      <c r="N6769" s="31">
        <v>597</v>
      </c>
      <c r="O6769" s="22">
        <v>229</v>
      </c>
      <c r="P6769" s="22">
        <v>215</v>
      </c>
      <c r="Q6769" s="22"/>
      <c r="R6769" s="23">
        <v>444</v>
      </c>
      <c r="S6769" s="130">
        <f>IFERROR(Table1[[#This Row],[Female Voters]]/Table1[[#This Row],[Female Population]],"0.0%")</f>
        <v>0.88825087643140921</v>
      </c>
      <c r="T6769" s="130">
        <f>IFERROR(Table1[[#This Row],[Male Voters]]/Table1[[#This Row],[Male Population]],"0.0%")</f>
        <v>0.82471169573368308</v>
      </c>
      <c r="U6769" s="130">
        <f>IFERROR(Table1[[#This Row],[Total Voters]]/Table1[[#This Row],[Total Population]],"0.0%")</f>
        <v>0.85652687105569014</v>
      </c>
      <c r="V6769" s="130">
        <f>IFERROR(Table1[[#This Row],[Female Ballots]]/Table1[[#This Row],[Female Population]],"0.0%")</f>
        <v>0.65615951839610542</v>
      </c>
      <c r="W6769" s="130">
        <f>IFERROR(Table1[[#This Row],[Male Ballots]]/Table1[[#This Row],[Male Population]],"0.0%")</f>
        <v>0.61781538182140017</v>
      </c>
      <c r="X6769" s="130">
        <f>IFERROR(Table1[[#This Row],[Total Ballots]]/Table1[[#This Row],[Total Population]],"0.0%")</f>
        <v>0.63701495937810126</v>
      </c>
      <c r="Y6769" s="24">
        <f>Table1[[#This Row],[Female Ballots]]/Table1[[#This Row],[Female Voters]]</f>
        <v>0.73870967741935489</v>
      </c>
      <c r="Z6769" s="24">
        <f>Table1[[#This Row],[Male Ballots]]/Table1[[#This Row],[Male Voters]]</f>
        <v>0.74912891986062713</v>
      </c>
      <c r="AA6769" s="24">
        <f>Table1[[#This Row],[Total Ballots]]/Table1[[#This Row],[Total Voters]]</f>
        <v>0.74371859296482412</v>
      </c>
    </row>
    <row r="6770" spans="1:27" s="12" customFormat="1" x14ac:dyDescent="0.35">
      <c r="A6770" s="19" t="s">
        <v>25</v>
      </c>
      <c r="B6770" s="20">
        <v>2011</v>
      </c>
      <c r="C6770" s="17" t="s">
        <v>82</v>
      </c>
      <c r="D6770" s="20"/>
      <c r="E6770" s="37" t="s">
        <v>74</v>
      </c>
      <c r="F6770" s="34" t="s">
        <v>78</v>
      </c>
      <c r="G6770" s="21" t="s">
        <v>67</v>
      </c>
      <c r="H6770" s="22">
        <v>511.00040000000001</v>
      </c>
      <c r="I6770" s="22">
        <v>450.00054</v>
      </c>
      <c r="J6770" s="22">
        <v>961.00099999999998</v>
      </c>
      <c r="K6770" s="31">
        <v>436</v>
      </c>
      <c r="L6770" s="31">
        <v>384</v>
      </c>
      <c r="M6770" s="31"/>
      <c r="N6770" s="31">
        <v>820</v>
      </c>
      <c r="O6770" s="22">
        <v>342</v>
      </c>
      <c r="P6770" s="22">
        <v>318</v>
      </c>
      <c r="Q6770" s="22"/>
      <c r="R6770" s="23">
        <v>660</v>
      </c>
      <c r="S6770" s="130">
        <f>IFERROR(Table1[[#This Row],[Female Voters]]/Table1[[#This Row],[Female Population]],"0.0%")</f>
        <v>0.8532282949289276</v>
      </c>
      <c r="T6770" s="130">
        <f>IFERROR(Table1[[#This Row],[Male Voters]]/Table1[[#This Row],[Male Population]],"0.0%")</f>
        <v>0.85333230933456217</v>
      </c>
      <c r="U6770" s="130">
        <f>IFERROR(Table1[[#This Row],[Total Voters]]/Table1[[#This Row],[Total Population]],"0.0%")</f>
        <v>0.8532769476826767</v>
      </c>
      <c r="V6770" s="130">
        <f>IFERROR(Table1[[#This Row],[Female Ballots]]/Table1[[#This Row],[Female Population]],"0.0%")</f>
        <v>0.66927540565525978</v>
      </c>
      <c r="W6770" s="130">
        <f>IFERROR(Table1[[#This Row],[Male Ballots]]/Table1[[#This Row],[Male Population]],"0.0%")</f>
        <v>0.7066658186676843</v>
      </c>
      <c r="X6770" s="130">
        <f>IFERROR(Table1[[#This Row],[Total Ballots]]/Table1[[#This Row],[Total Population]],"0.0%")</f>
        <v>0.68678388472020324</v>
      </c>
      <c r="Y6770" s="24">
        <f>Table1[[#This Row],[Female Ballots]]/Table1[[#This Row],[Female Voters]]</f>
        <v>0.7844036697247706</v>
      </c>
      <c r="Z6770" s="24">
        <f>Table1[[#This Row],[Male Ballots]]/Table1[[#This Row],[Male Voters]]</f>
        <v>0.828125</v>
      </c>
      <c r="AA6770" s="24">
        <f>Table1[[#This Row],[Total Ballots]]/Table1[[#This Row],[Total Voters]]</f>
        <v>0.80487804878048785</v>
      </c>
    </row>
    <row r="6771" spans="1:27" s="12" customFormat="1" x14ac:dyDescent="0.35">
      <c r="A6771" s="19" t="s">
        <v>46</v>
      </c>
      <c r="B6771" s="20">
        <v>2011</v>
      </c>
      <c r="C6771" s="17" t="s">
        <v>82</v>
      </c>
      <c r="D6771" s="20" t="s">
        <v>69</v>
      </c>
      <c r="E6771" s="37" t="s">
        <v>74</v>
      </c>
      <c r="F6771" s="34" t="s">
        <v>78</v>
      </c>
      <c r="G6771" s="21" t="s">
        <v>79</v>
      </c>
      <c r="H6771" s="22">
        <v>39821.996800000001</v>
      </c>
      <c r="I6771" s="22">
        <v>38281.996599999999</v>
      </c>
      <c r="J6771" s="22">
        <v>78103.991999999998</v>
      </c>
      <c r="K6771" s="22">
        <v>29881</v>
      </c>
      <c r="L6771" s="22">
        <v>26932</v>
      </c>
      <c r="M6771" s="22">
        <v>14</v>
      </c>
      <c r="N6771" s="22">
        <v>56827</v>
      </c>
      <c r="O6771" s="22">
        <v>15274</v>
      </c>
      <c r="P6771" s="22">
        <v>13987</v>
      </c>
      <c r="Q6771" s="22">
        <v>3</v>
      </c>
      <c r="R6771" s="23">
        <v>29264</v>
      </c>
      <c r="S6771" s="130">
        <f>IFERROR(Table1[[#This Row],[Female Voters]]/Table1[[#This Row],[Female Population]],"0.0%")</f>
        <v>0.75036418063295107</v>
      </c>
      <c r="T6771" s="130">
        <f>IFERROR(Table1[[#This Row],[Male Voters]]/Table1[[#This Row],[Male Population]],"0.0%")</f>
        <v>0.70351607522999471</v>
      </c>
      <c r="U6771" s="130">
        <f>IFERROR(Table1[[#This Row],[Total Voters]]/Table1[[#This Row],[Total Population]],"0.0%")</f>
        <v>0.72758124834387472</v>
      </c>
      <c r="V6771" s="130">
        <f>IFERROR(Table1[[#This Row],[Female Ballots]]/Table1[[#This Row],[Female Population]],"0.0%")</f>
        <v>0.38355685870578943</v>
      </c>
      <c r="W6771" s="130">
        <f>IFERROR(Table1[[#This Row],[Male Ballots]]/Table1[[#This Row],[Male Population]],"0.0%")</f>
        <v>0.3653675681064138</v>
      </c>
      <c r="X6771" s="130">
        <f>IFERROR(Table1[[#This Row],[Total Ballots]]/Table1[[#This Row],[Total Population]],"0.0%")</f>
        <v>0.37467995233841567</v>
      </c>
      <c r="Y6771" s="24">
        <f>Table1[[#This Row],[Female Ballots]]/Table1[[#This Row],[Female Voters]]</f>
        <v>0.51116093838894283</v>
      </c>
      <c r="Z6771" s="24">
        <f>Table1[[#This Row],[Male Ballots]]/Table1[[#This Row],[Male Voters]]</f>
        <v>0.51934501708005343</v>
      </c>
      <c r="AA6771" s="24">
        <f>Table1[[#This Row],[Total Ballots]]/Table1[[#This Row],[Total Voters]]</f>
        <v>0.51496647720273814</v>
      </c>
    </row>
    <row r="6772" spans="1:27" s="12" customFormat="1" x14ac:dyDescent="0.35">
      <c r="A6772" s="19" t="s">
        <v>46</v>
      </c>
      <c r="B6772" s="20">
        <v>2011</v>
      </c>
      <c r="C6772" s="17" t="s">
        <v>82</v>
      </c>
      <c r="D6772" s="20" t="s">
        <v>69</v>
      </c>
      <c r="E6772" s="37" t="s">
        <v>74</v>
      </c>
      <c r="F6772" s="34" t="s">
        <v>78</v>
      </c>
      <c r="G6772" s="21" t="s">
        <v>62</v>
      </c>
      <c r="H6772" s="22">
        <v>4168.9987999999994</v>
      </c>
      <c r="I6772" s="22">
        <v>4227.9987999999994</v>
      </c>
      <c r="J6772" s="22">
        <v>8396.9989999999998</v>
      </c>
      <c r="K6772" s="31">
        <v>2580</v>
      </c>
      <c r="L6772" s="31">
        <v>2335</v>
      </c>
      <c r="M6772" s="31">
        <v>6</v>
      </c>
      <c r="N6772" s="31">
        <v>4921</v>
      </c>
      <c r="O6772" s="22">
        <v>529</v>
      </c>
      <c r="P6772" s="22">
        <v>477</v>
      </c>
      <c r="Q6772" s="22">
        <v>1</v>
      </c>
      <c r="R6772" s="23">
        <v>1007</v>
      </c>
      <c r="S6772" s="130">
        <f>IFERROR(Table1[[#This Row],[Female Voters]]/Table1[[#This Row],[Female Population]],"0.0%")</f>
        <v>0.61885362020252932</v>
      </c>
      <c r="T6772" s="130">
        <f>IFERROR(Table1[[#This Row],[Male Voters]]/Table1[[#This Row],[Male Population]],"0.0%")</f>
        <v>0.5522707338516748</v>
      </c>
      <c r="U6772" s="130">
        <f>IFERROR(Table1[[#This Row],[Total Voters]]/Table1[[#This Row],[Total Population]],"0.0%")</f>
        <v>0.58604270406605985</v>
      </c>
      <c r="V6772" s="130">
        <f>IFERROR(Table1[[#This Row],[Female Ballots]]/Table1[[#This Row],[Female Population]],"0.0%")</f>
        <v>0.12688897871594496</v>
      </c>
      <c r="W6772" s="130">
        <f>IFERROR(Table1[[#This Row],[Male Ballots]]/Table1[[#This Row],[Male Population]],"0.0%")</f>
        <v>0.11281933192601665</v>
      </c>
      <c r="X6772" s="130">
        <f>IFERROR(Table1[[#This Row],[Total Ballots]]/Table1[[#This Row],[Total Population]],"0.0%")</f>
        <v>0.1199237965849466</v>
      </c>
      <c r="Y6772" s="24">
        <f>Table1[[#This Row],[Female Ballots]]/Table1[[#This Row],[Female Voters]]</f>
        <v>0.20503875968992247</v>
      </c>
      <c r="Z6772" s="24">
        <f>Table1[[#This Row],[Male Ballots]]/Table1[[#This Row],[Male Voters]]</f>
        <v>0.20428265524625266</v>
      </c>
      <c r="AA6772" s="24">
        <f>Table1[[#This Row],[Total Ballots]]/Table1[[#This Row],[Total Voters]]</f>
        <v>0.20463320463320464</v>
      </c>
    </row>
    <row r="6773" spans="1:27" s="12" customFormat="1" x14ac:dyDescent="0.35">
      <c r="A6773" s="19" t="s">
        <v>46</v>
      </c>
      <c r="B6773" s="20">
        <v>2011</v>
      </c>
      <c r="C6773" s="17" t="s">
        <v>82</v>
      </c>
      <c r="D6773" s="20" t="s">
        <v>69</v>
      </c>
      <c r="E6773" s="37" t="s">
        <v>74</v>
      </c>
      <c r="F6773" s="34" t="s">
        <v>78</v>
      </c>
      <c r="G6773" s="21" t="s">
        <v>63</v>
      </c>
      <c r="H6773" s="22">
        <v>5911.9979999999996</v>
      </c>
      <c r="I6773" s="22">
        <v>5881.9979999999996</v>
      </c>
      <c r="J6773" s="22">
        <v>11793.998</v>
      </c>
      <c r="K6773" s="31">
        <v>3812</v>
      </c>
      <c r="L6773" s="31">
        <v>3364</v>
      </c>
      <c r="M6773" s="31">
        <v>2</v>
      </c>
      <c r="N6773" s="31">
        <v>7178</v>
      </c>
      <c r="O6773" s="22">
        <v>927</v>
      </c>
      <c r="P6773" s="22">
        <v>821</v>
      </c>
      <c r="Q6773" s="22"/>
      <c r="R6773" s="23">
        <v>1748</v>
      </c>
      <c r="S6773" s="130">
        <f>IFERROR(Table1[[#This Row],[Female Voters]]/Table1[[#This Row],[Female Population]],"0.0%")</f>
        <v>0.64479047523358435</v>
      </c>
      <c r="T6773" s="130">
        <f>IFERROR(Table1[[#This Row],[Male Voters]]/Table1[[#This Row],[Male Population]],"0.0%")</f>
        <v>0.57191450932149246</v>
      </c>
      <c r="U6773" s="130">
        <f>IFERROR(Table1[[#This Row],[Total Voters]]/Table1[[#This Row],[Total Population]],"0.0%")</f>
        <v>0.60861465297857442</v>
      </c>
      <c r="V6773" s="130">
        <f>IFERROR(Table1[[#This Row],[Female Ballots]]/Table1[[#This Row],[Female Population]],"0.0%")</f>
        <v>0.15679978240858675</v>
      </c>
      <c r="W6773" s="130">
        <f>IFERROR(Table1[[#This Row],[Male Ballots]]/Table1[[#This Row],[Male Population]],"0.0%")</f>
        <v>0.13957842216199326</v>
      </c>
      <c r="X6773" s="130">
        <f>IFERROR(Table1[[#This Row],[Total Ballots]]/Table1[[#This Row],[Total Population]],"0.0%")</f>
        <v>0.14821097985602508</v>
      </c>
      <c r="Y6773" s="24">
        <f>Table1[[#This Row],[Female Ballots]]/Table1[[#This Row],[Female Voters]]</f>
        <v>0.2431794333683106</v>
      </c>
      <c r="Z6773" s="24">
        <f>Table1[[#This Row],[Male Ballots]]/Table1[[#This Row],[Male Voters]]</f>
        <v>0.24405469678953626</v>
      </c>
      <c r="AA6773" s="24">
        <f>Table1[[#This Row],[Total Ballots]]/Table1[[#This Row],[Total Voters]]</f>
        <v>0.24352187238785178</v>
      </c>
    </row>
    <row r="6774" spans="1:27" s="12" customFormat="1" x14ac:dyDescent="0.35">
      <c r="A6774" s="19" t="s">
        <v>46</v>
      </c>
      <c r="B6774" s="20">
        <v>2011</v>
      </c>
      <c r="C6774" s="17" t="s">
        <v>82</v>
      </c>
      <c r="D6774" s="20" t="s">
        <v>69</v>
      </c>
      <c r="E6774" s="37" t="s">
        <v>74</v>
      </c>
      <c r="F6774" s="34" t="s">
        <v>78</v>
      </c>
      <c r="G6774" s="21" t="s">
        <v>64</v>
      </c>
      <c r="H6774" s="22">
        <v>6306</v>
      </c>
      <c r="I6774" s="22">
        <v>6264</v>
      </c>
      <c r="J6774" s="22">
        <v>12569.998</v>
      </c>
      <c r="K6774" s="31">
        <v>4332</v>
      </c>
      <c r="L6774" s="31">
        <v>3817</v>
      </c>
      <c r="M6774" s="31"/>
      <c r="N6774" s="31">
        <v>8149</v>
      </c>
      <c r="O6774" s="22">
        <v>1579</v>
      </c>
      <c r="P6774" s="22">
        <v>1361</v>
      </c>
      <c r="Q6774" s="22"/>
      <c r="R6774" s="23">
        <v>2940</v>
      </c>
      <c r="S6774" s="130">
        <f>IFERROR(Table1[[#This Row],[Female Voters]]/Table1[[#This Row],[Female Population]],"0.0%")</f>
        <v>0.68696479543292099</v>
      </c>
      <c r="T6774" s="130">
        <f>IFERROR(Table1[[#This Row],[Male Voters]]/Table1[[#This Row],[Male Population]],"0.0%")</f>
        <v>0.60935504469987234</v>
      </c>
      <c r="U6774" s="130">
        <f>IFERROR(Table1[[#This Row],[Total Voters]]/Table1[[#This Row],[Total Population]],"0.0%")</f>
        <v>0.64828968150989363</v>
      </c>
      <c r="V6774" s="130">
        <f>IFERROR(Table1[[#This Row],[Female Ballots]]/Table1[[#This Row],[Female Population]],"0.0%")</f>
        <v>0.2503964478274659</v>
      </c>
      <c r="W6774" s="130">
        <f>IFERROR(Table1[[#This Row],[Male Ballots]]/Table1[[#This Row],[Male Population]],"0.0%")</f>
        <v>0.21727330779054918</v>
      </c>
      <c r="X6774" s="130">
        <f>IFERROR(Table1[[#This Row],[Total Ballots]]/Table1[[#This Row],[Total Population]],"0.0%")</f>
        <v>0.23389025201117775</v>
      </c>
      <c r="Y6774" s="24">
        <f>Table1[[#This Row],[Female Ballots]]/Table1[[#This Row],[Female Voters]]</f>
        <v>0.36449676823638044</v>
      </c>
      <c r="Z6774" s="24">
        <f>Table1[[#This Row],[Male Ballots]]/Table1[[#This Row],[Male Voters]]</f>
        <v>0.35656274561173695</v>
      </c>
      <c r="AA6774" s="24">
        <f>Table1[[#This Row],[Total Ballots]]/Table1[[#This Row],[Total Voters]]</f>
        <v>0.36078046386059637</v>
      </c>
    </row>
    <row r="6775" spans="1:27" s="12" customFormat="1" x14ac:dyDescent="0.35">
      <c r="A6775" s="19" t="s">
        <v>46</v>
      </c>
      <c r="B6775" s="20">
        <v>2011</v>
      </c>
      <c r="C6775" s="17" t="s">
        <v>82</v>
      </c>
      <c r="D6775" s="20" t="s">
        <v>69</v>
      </c>
      <c r="E6775" s="37" t="s">
        <v>74</v>
      </c>
      <c r="F6775" s="34" t="s">
        <v>78</v>
      </c>
      <c r="G6775" s="21" t="s">
        <v>65</v>
      </c>
      <c r="H6775" s="22">
        <v>7381</v>
      </c>
      <c r="I6775" s="22">
        <v>7431</v>
      </c>
      <c r="J6775" s="22">
        <v>14811.998</v>
      </c>
      <c r="K6775" s="31">
        <v>5507</v>
      </c>
      <c r="L6775" s="31">
        <v>5058</v>
      </c>
      <c r="M6775" s="31">
        <v>2</v>
      </c>
      <c r="N6775" s="31">
        <v>10567</v>
      </c>
      <c r="O6775" s="22">
        <v>2737</v>
      </c>
      <c r="P6775" s="22">
        <v>2443</v>
      </c>
      <c r="Q6775" s="22">
        <v>1</v>
      </c>
      <c r="R6775" s="23">
        <v>5181</v>
      </c>
      <c r="S6775" s="130">
        <f>IFERROR(Table1[[#This Row],[Female Voters]]/Table1[[#This Row],[Female Population]],"0.0%")</f>
        <v>0.74610486383958818</v>
      </c>
      <c r="T6775" s="130">
        <f>IFERROR(Table1[[#This Row],[Male Voters]]/Table1[[#This Row],[Male Population]],"0.0%")</f>
        <v>0.68066209123940247</v>
      </c>
      <c r="U6775" s="130">
        <f>IFERROR(Table1[[#This Row],[Total Voters]]/Table1[[#This Row],[Total Population]],"0.0%")</f>
        <v>0.71340814385743234</v>
      </c>
      <c r="V6775" s="130">
        <f>IFERROR(Table1[[#This Row],[Female Ballots]]/Table1[[#This Row],[Female Population]],"0.0%")</f>
        <v>0.37081696247120988</v>
      </c>
      <c r="W6775" s="130">
        <f>IFERROR(Table1[[#This Row],[Male Ballots]]/Table1[[#This Row],[Male Population]],"0.0%")</f>
        <v>0.32875790606916971</v>
      </c>
      <c r="X6775" s="130">
        <f>IFERROR(Table1[[#This Row],[Total Ballots]]/Table1[[#This Row],[Total Population]],"0.0%")</f>
        <v>0.34978400618201544</v>
      </c>
      <c r="Y6775" s="24">
        <f>Table1[[#This Row],[Female Ballots]]/Table1[[#This Row],[Female Voters]]</f>
        <v>0.49700381332849103</v>
      </c>
      <c r="Z6775" s="24">
        <f>Table1[[#This Row],[Male Ballots]]/Table1[[#This Row],[Male Voters]]</f>
        <v>0.48299723210755241</v>
      </c>
      <c r="AA6775" s="24">
        <f>Table1[[#This Row],[Total Ballots]]/Table1[[#This Row],[Total Voters]]</f>
        <v>0.49029999053657614</v>
      </c>
    </row>
    <row r="6776" spans="1:27" s="12" customFormat="1" x14ac:dyDescent="0.35">
      <c r="A6776" s="19" t="s">
        <v>46</v>
      </c>
      <c r="B6776" s="20">
        <v>2011</v>
      </c>
      <c r="C6776" s="17" t="s">
        <v>82</v>
      </c>
      <c r="D6776" s="20" t="s">
        <v>69</v>
      </c>
      <c r="E6776" s="37" t="s">
        <v>74</v>
      </c>
      <c r="F6776" s="34" t="s">
        <v>78</v>
      </c>
      <c r="G6776" s="21" t="s">
        <v>66</v>
      </c>
      <c r="H6776" s="22">
        <v>7196</v>
      </c>
      <c r="I6776" s="22">
        <v>7001</v>
      </c>
      <c r="J6776" s="22">
        <v>14196.999</v>
      </c>
      <c r="K6776" s="31">
        <v>6178</v>
      </c>
      <c r="L6776" s="31">
        <v>5776</v>
      </c>
      <c r="M6776" s="31">
        <v>3</v>
      </c>
      <c r="N6776" s="31">
        <v>11957</v>
      </c>
      <c r="O6776" s="22">
        <v>4072</v>
      </c>
      <c r="P6776" s="22">
        <v>3810</v>
      </c>
      <c r="Q6776" s="22">
        <v>1</v>
      </c>
      <c r="R6776" s="23">
        <v>7883</v>
      </c>
      <c r="S6776" s="130">
        <f>IFERROR(Table1[[#This Row],[Female Voters]]/Table1[[#This Row],[Female Population]],"0.0%")</f>
        <v>0.85853251806559194</v>
      </c>
      <c r="T6776" s="130">
        <f>IFERROR(Table1[[#This Row],[Male Voters]]/Table1[[#This Row],[Male Population]],"0.0%")</f>
        <v>0.82502499642908156</v>
      </c>
      <c r="U6776" s="130">
        <f>IFERROR(Table1[[#This Row],[Total Voters]]/Table1[[#This Row],[Total Population]],"0.0%")</f>
        <v>0.84222024668734574</v>
      </c>
      <c r="V6776" s="130">
        <f>IFERROR(Table1[[#This Row],[Female Ballots]]/Table1[[#This Row],[Female Population]],"0.0%")</f>
        <v>0.56586992773763201</v>
      </c>
      <c r="W6776" s="130">
        <f>IFERROR(Table1[[#This Row],[Male Ballots]]/Table1[[#This Row],[Male Population]],"0.0%")</f>
        <v>0.5442079702899586</v>
      </c>
      <c r="X6776" s="130">
        <f>IFERROR(Table1[[#This Row],[Total Ballots]]/Table1[[#This Row],[Total Population]],"0.0%")</f>
        <v>0.55525819224189565</v>
      </c>
      <c r="Y6776" s="24">
        <f>Table1[[#This Row],[Female Ballots]]/Table1[[#This Row],[Female Voters]]</f>
        <v>0.65911298154742637</v>
      </c>
      <c r="Z6776" s="24">
        <f>Table1[[#This Row],[Male Ballots]]/Table1[[#This Row],[Male Voters]]</f>
        <v>0.65962603878116344</v>
      </c>
      <c r="AA6776" s="24">
        <f>Table1[[#This Row],[Total Ballots]]/Table1[[#This Row],[Total Voters]]</f>
        <v>0.65927908338211927</v>
      </c>
    </row>
    <row r="6777" spans="1:27" s="12" customFormat="1" x14ac:dyDescent="0.35">
      <c r="A6777" s="19" t="s">
        <v>46</v>
      </c>
      <c r="B6777" s="20">
        <v>2011</v>
      </c>
      <c r="C6777" s="17" t="s">
        <v>82</v>
      </c>
      <c r="D6777" s="20" t="s">
        <v>69</v>
      </c>
      <c r="E6777" s="37" t="s">
        <v>74</v>
      </c>
      <c r="F6777" s="34" t="s">
        <v>78</v>
      </c>
      <c r="G6777" s="21" t="s">
        <v>67</v>
      </c>
      <c r="H6777" s="22">
        <v>8858</v>
      </c>
      <c r="I6777" s="22">
        <v>7475.9997999999996</v>
      </c>
      <c r="J6777" s="22">
        <v>16334</v>
      </c>
      <c r="K6777" s="31">
        <v>7472</v>
      </c>
      <c r="L6777" s="31">
        <v>6582</v>
      </c>
      <c r="M6777" s="31">
        <v>1</v>
      </c>
      <c r="N6777" s="31">
        <v>14055</v>
      </c>
      <c r="O6777" s="22">
        <v>5430</v>
      </c>
      <c r="P6777" s="22">
        <v>5075</v>
      </c>
      <c r="Q6777" s="22"/>
      <c r="R6777" s="23">
        <v>10505</v>
      </c>
      <c r="S6777" s="130">
        <f>IFERROR(Table1[[#This Row],[Female Voters]]/Table1[[#This Row],[Female Population]],"0.0%")</f>
        <v>0.84353127116730642</v>
      </c>
      <c r="T6777" s="130">
        <f>IFERROR(Table1[[#This Row],[Male Voters]]/Table1[[#This Row],[Male Population]],"0.0%")</f>
        <v>0.88041735902668172</v>
      </c>
      <c r="U6777" s="130">
        <f>IFERROR(Table1[[#This Row],[Total Voters]]/Table1[[#This Row],[Total Population]],"0.0%")</f>
        <v>0.86047508264968775</v>
      </c>
      <c r="V6777" s="130">
        <f>IFERROR(Table1[[#This Row],[Female Ballots]]/Table1[[#This Row],[Female Population]],"0.0%")</f>
        <v>0.61300519304583423</v>
      </c>
      <c r="W6777" s="130">
        <f>IFERROR(Table1[[#This Row],[Male Ballots]]/Table1[[#This Row],[Male Population]],"0.0%")</f>
        <v>0.67883896947134759</v>
      </c>
      <c r="X6777" s="130">
        <f>IFERROR(Table1[[#This Row],[Total Ballots]]/Table1[[#This Row],[Total Population]],"0.0%")</f>
        <v>0.64313701481572183</v>
      </c>
      <c r="Y6777" s="24">
        <f>Table1[[#This Row],[Female Ballots]]/Table1[[#This Row],[Female Voters]]</f>
        <v>0.72671306209850106</v>
      </c>
      <c r="Z6777" s="24">
        <f>Table1[[#This Row],[Male Ballots]]/Table1[[#This Row],[Male Voters]]</f>
        <v>0.77104223640230929</v>
      </c>
      <c r="AA6777" s="24">
        <f>Table1[[#This Row],[Total Ballots]]/Table1[[#This Row],[Total Voters]]</f>
        <v>0.74742084667378161</v>
      </c>
    </row>
    <row r="6778" spans="1:27" s="12" customFormat="1" x14ac:dyDescent="0.35">
      <c r="A6778" s="19" t="s">
        <v>53</v>
      </c>
      <c r="B6778" s="20">
        <v>2011</v>
      </c>
      <c r="C6778" s="17" t="s">
        <v>82</v>
      </c>
      <c r="D6778" s="20"/>
      <c r="E6778" s="37" t="s">
        <v>74</v>
      </c>
      <c r="F6778" s="34" t="s">
        <v>78</v>
      </c>
      <c r="G6778" s="21" t="s">
        <v>79</v>
      </c>
      <c r="H6778" s="22">
        <v>14208.001899999999</v>
      </c>
      <c r="I6778" s="22">
        <v>14022.996000000001</v>
      </c>
      <c r="J6778" s="22">
        <v>28230.997100000004</v>
      </c>
      <c r="K6778" s="22">
        <v>9143</v>
      </c>
      <c r="L6778" s="22">
        <v>8370</v>
      </c>
      <c r="M6778" s="22">
        <v>395</v>
      </c>
      <c r="N6778" s="22">
        <v>17908</v>
      </c>
      <c r="O6778" s="22">
        <v>5402</v>
      </c>
      <c r="P6778" s="22">
        <v>5023</v>
      </c>
      <c r="Q6778" s="22">
        <v>214</v>
      </c>
      <c r="R6778" s="23">
        <v>10639</v>
      </c>
      <c r="S6778" s="130">
        <f>IFERROR(Table1[[#This Row],[Female Voters]]/Table1[[#This Row],[Female Population]],"0.0%")</f>
        <v>0.64351061214314731</v>
      </c>
      <c r="T6778" s="130">
        <f>IFERROR(Table1[[#This Row],[Male Voters]]/Table1[[#This Row],[Male Population]],"0.0%")</f>
        <v>0.59687673019374743</v>
      </c>
      <c r="U6778" s="130">
        <f>IFERROR(Table1[[#This Row],[Total Voters]]/Table1[[#This Row],[Total Population]],"0.0%")</f>
        <v>0.63433820408702457</v>
      </c>
      <c r="V6778" s="130">
        <f>IFERROR(Table1[[#This Row],[Female Ballots]]/Table1[[#This Row],[Female Population]],"0.0%")</f>
        <v>0.38020828248903882</v>
      </c>
      <c r="W6778" s="130">
        <f>IFERROR(Table1[[#This Row],[Male Ballots]]/Table1[[#This Row],[Male Population]],"0.0%")</f>
        <v>0.35819734955354759</v>
      </c>
      <c r="X6778" s="130">
        <f>IFERROR(Table1[[#This Row],[Total Ballots]]/Table1[[#This Row],[Total Population]],"0.0%")</f>
        <v>0.37685526877830322</v>
      </c>
      <c r="Y6778" s="24">
        <f>Table1[[#This Row],[Female Ballots]]/Table1[[#This Row],[Female Voters]]</f>
        <v>0.59083451821065291</v>
      </c>
      <c r="Z6778" s="24">
        <f>Table1[[#This Row],[Male Ballots]]/Table1[[#This Row],[Male Voters]]</f>
        <v>0.6001194743130227</v>
      </c>
      <c r="AA6778" s="24">
        <f>Table1[[#This Row],[Total Ballots]]/Table1[[#This Row],[Total Voters]]</f>
        <v>0.59409202591020771</v>
      </c>
    </row>
    <row r="6779" spans="1:27" s="12" customFormat="1" x14ac:dyDescent="0.35">
      <c r="A6779" s="19" t="s">
        <v>53</v>
      </c>
      <c r="B6779" s="20">
        <v>2011</v>
      </c>
      <c r="C6779" s="17" t="s">
        <v>82</v>
      </c>
      <c r="D6779" s="20"/>
      <c r="E6779" s="37" t="s">
        <v>74</v>
      </c>
      <c r="F6779" s="34" t="s">
        <v>78</v>
      </c>
      <c r="G6779" s="21" t="s">
        <v>62</v>
      </c>
      <c r="H6779" s="22">
        <v>1501.9973</v>
      </c>
      <c r="I6779" s="22">
        <v>1718.9956</v>
      </c>
      <c r="J6779" s="22">
        <v>3220.9919000000004</v>
      </c>
      <c r="K6779" s="31">
        <v>706</v>
      </c>
      <c r="L6779" s="31">
        <v>699</v>
      </c>
      <c r="M6779" s="31">
        <v>35</v>
      </c>
      <c r="N6779" s="31">
        <v>1440</v>
      </c>
      <c r="O6779" s="22">
        <v>144</v>
      </c>
      <c r="P6779" s="22">
        <v>155</v>
      </c>
      <c r="Q6779" s="22">
        <v>11</v>
      </c>
      <c r="R6779" s="23">
        <v>310</v>
      </c>
      <c r="S6779" s="130">
        <f>IFERROR(Table1[[#This Row],[Female Voters]]/Table1[[#This Row],[Female Population]],"0.0%")</f>
        <v>0.47004079168451235</v>
      </c>
      <c r="T6779" s="130">
        <f>IFERROR(Table1[[#This Row],[Male Voters]]/Table1[[#This Row],[Male Population]],"0.0%")</f>
        <v>0.40663280348128872</v>
      </c>
      <c r="U6779" s="130">
        <f>IFERROR(Table1[[#This Row],[Total Voters]]/Table1[[#This Row],[Total Population]],"0.0%")</f>
        <v>0.44706725279253257</v>
      </c>
      <c r="V6779" s="130">
        <f>IFERROR(Table1[[#This Row],[Female Ballots]]/Table1[[#This Row],[Female Population]],"0.0%")</f>
        <v>9.5872342779843883E-2</v>
      </c>
      <c r="W6779" s="130">
        <f>IFERROR(Table1[[#This Row],[Male Ballots]]/Table1[[#This Row],[Male Population]],"0.0%")</f>
        <v>9.0168933533046863E-2</v>
      </c>
      <c r="X6779" s="130">
        <f>IFERROR(Table1[[#This Row],[Total Ballots]]/Table1[[#This Row],[Total Population]],"0.0%")</f>
        <v>9.624364469839243E-2</v>
      </c>
      <c r="Y6779" s="24">
        <f>Table1[[#This Row],[Female Ballots]]/Table1[[#This Row],[Female Voters]]</f>
        <v>0.20396600566572237</v>
      </c>
      <c r="Z6779" s="24">
        <f>Table1[[#This Row],[Male Ballots]]/Table1[[#This Row],[Male Voters]]</f>
        <v>0.22174535050071531</v>
      </c>
      <c r="AA6779" s="24">
        <f>Table1[[#This Row],[Total Ballots]]/Table1[[#This Row],[Total Voters]]</f>
        <v>0.21527777777777779</v>
      </c>
    </row>
    <row r="6780" spans="1:27" s="12" customFormat="1" x14ac:dyDescent="0.35">
      <c r="A6780" s="19" t="s">
        <v>53</v>
      </c>
      <c r="B6780" s="20">
        <v>2011</v>
      </c>
      <c r="C6780" s="17" t="s">
        <v>82</v>
      </c>
      <c r="D6780" s="20"/>
      <c r="E6780" s="37" t="s">
        <v>74</v>
      </c>
      <c r="F6780" s="34" t="s">
        <v>78</v>
      </c>
      <c r="G6780" s="21" t="s">
        <v>63</v>
      </c>
      <c r="H6780" s="22">
        <v>2349.9960000000001</v>
      </c>
      <c r="I6780" s="22">
        <v>2389.9949999999999</v>
      </c>
      <c r="J6780" s="22">
        <v>4739.991</v>
      </c>
      <c r="K6780" s="31">
        <v>1169</v>
      </c>
      <c r="L6780" s="31">
        <v>1001</v>
      </c>
      <c r="M6780" s="31">
        <v>68</v>
      </c>
      <c r="N6780" s="31">
        <v>2238</v>
      </c>
      <c r="O6780" s="22">
        <v>324</v>
      </c>
      <c r="P6780" s="22">
        <v>305</v>
      </c>
      <c r="Q6780" s="22">
        <v>18</v>
      </c>
      <c r="R6780" s="23">
        <v>647</v>
      </c>
      <c r="S6780" s="130">
        <f>IFERROR(Table1[[#This Row],[Female Voters]]/Table1[[#This Row],[Female Population]],"0.0%")</f>
        <v>0.49744765523005141</v>
      </c>
      <c r="T6780" s="130">
        <f>IFERROR(Table1[[#This Row],[Male Voters]]/Table1[[#This Row],[Male Population]],"0.0%")</f>
        <v>0.41882932809482865</v>
      </c>
      <c r="U6780" s="130">
        <f>IFERROR(Table1[[#This Row],[Total Voters]]/Table1[[#This Row],[Total Population]],"0.0%")</f>
        <v>0.47215279522682641</v>
      </c>
      <c r="V6780" s="130">
        <f>IFERROR(Table1[[#This Row],[Female Ballots]]/Table1[[#This Row],[Female Population]],"0.0%")</f>
        <v>0.13787257510225548</v>
      </c>
      <c r="W6780" s="130">
        <f>IFERROR(Table1[[#This Row],[Male Ballots]]/Table1[[#This Row],[Male Population]],"0.0%")</f>
        <v>0.12761532973918355</v>
      </c>
      <c r="X6780" s="130">
        <f>IFERROR(Table1[[#This Row],[Total Ballots]]/Table1[[#This Row],[Total Population]],"0.0%")</f>
        <v>0.13649814946906016</v>
      </c>
      <c r="Y6780" s="24">
        <f>Table1[[#This Row],[Female Ballots]]/Table1[[#This Row],[Female Voters]]</f>
        <v>0.27715996578272029</v>
      </c>
      <c r="Z6780" s="24">
        <f>Table1[[#This Row],[Male Ballots]]/Table1[[#This Row],[Male Voters]]</f>
        <v>0.3046953046953047</v>
      </c>
      <c r="AA6780" s="24">
        <f>Table1[[#This Row],[Total Ballots]]/Table1[[#This Row],[Total Voters]]</f>
        <v>0.28909740840035747</v>
      </c>
    </row>
    <row r="6781" spans="1:27" s="12" customFormat="1" x14ac:dyDescent="0.35">
      <c r="A6781" s="19" t="s">
        <v>53</v>
      </c>
      <c r="B6781" s="20">
        <v>2011</v>
      </c>
      <c r="C6781" s="17" t="s">
        <v>82</v>
      </c>
      <c r="D6781" s="20"/>
      <c r="E6781" s="37" t="s">
        <v>74</v>
      </c>
      <c r="F6781" s="34" t="s">
        <v>78</v>
      </c>
      <c r="G6781" s="21" t="s">
        <v>64</v>
      </c>
      <c r="H6781" s="22">
        <v>2367.9989999999998</v>
      </c>
      <c r="I6781" s="22">
        <v>2332.9970000000003</v>
      </c>
      <c r="J6781" s="22">
        <v>4700.9959999999992</v>
      </c>
      <c r="K6781" s="31">
        <v>1252</v>
      </c>
      <c r="L6781" s="31">
        <v>1104</v>
      </c>
      <c r="M6781" s="31">
        <v>71</v>
      </c>
      <c r="N6781" s="31">
        <v>2427</v>
      </c>
      <c r="O6781" s="22">
        <v>545</v>
      </c>
      <c r="P6781" s="22">
        <v>477</v>
      </c>
      <c r="Q6781" s="22">
        <v>33</v>
      </c>
      <c r="R6781" s="23">
        <v>1055</v>
      </c>
      <c r="S6781" s="130">
        <f>IFERROR(Table1[[#This Row],[Female Voters]]/Table1[[#This Row],[Female Population]],"0.0%")</f>
        <v>0.52871643949173974</v>
      </c>
      <c r="T6781" s="130">
        <f>IFERROR(Table1[[#This Row],[Male Voters]]/Table1[[#This Row],[Male Population]],"0.0%")</f>
        <v>0.47321106713810601</v>
      </c>
      <c r="U6781" s="130">
        <f>IFERROR(Table1[[#This Row],[Total Voters]]/Table1[[#This Row],[Total Population]],"0.0%")</f>
        <v>0.51627357266417595</v>
      </c>
      <c r="V6781" s="130">
        <f>IFERROR(Table1[[#This Row],[Female Ballots]]/Table1[[#This Row],[Female Population]],"0.0%")</f>
        <v>0.23015212421964706</v>
      </c>
      <c r="W6781" s="130">
        <f>IFERROR(Table1[[#This Row],[Male Ballots]]/Table1[[#This Row],[Male Population]],"0.0%")</f>
        <v>0.20445804259499689</v>
      </c>
      <c r="X6781" s="130">
        <f>IFERROR(Table1[[#This Row],[Total Ballots]]/Table1[[#This Row],[Total Population]],"0.0%")</f>
        <v>0.22442052705426685</v>
      </c>
      <c r="Y6781" s="24">
        <f>Table1[[#This Row],[Female Ballots]]/Table1[[#This Row],[Female Voters]]</f>
        <v>0.43530351437699683</v>
      </c>
      <c r="Z6781" s="24">
        <f>Table1[[#This Row],[Male Ballots]]/Table1[[#This Row],[Male Voters]]</f>
        <v>0.43206521739130432</v>
      </c>
      <c r="AA6781" s="24">
        <f>Table1[[#This Row],[Total Ballots]]/Table1[[#This Row],[Total Voters]]</f>
        <v>0.43469303667078696</v>
      </c>
    </row>
    <row r="6782" spans="1:27" s="12" customFormat="1" x14ac:dyDescent="0.35">
      <c r="A6782" s="19" t="s">
        <v>53</v>
      </c>
      <c r="B6782" s="20">
        <v>2011</v>
      </c>
      <c r="C6782" s="17" t="s">
        <v>82</v>
      </c>
      <c r="D6782" s="20"/>
      <c r="E6782" s="37" t="s">
        <v>74</v>
      </c>
      <c r="F6782" s="34" t="s">
        <v>78</v>
      </c>
      <c r="G6782" s="21" t="s">
        <v>65</v>
      </c>
      <c r="H6782" s="22">
        <v>2601.0010000000002</v>
      </c>
      <c r="I6782" s="22">
        <v>2606</v>
      </c>
      <c r="J6782" s="22">
        <v>5207.0020000000004</v>
      </c>
      <c r="K6782" s="31">
        <v>1718</v>
      </c>
      <c r="L6782" s="31">
        <v>1547</v>
      </c>
      <c r="M6782" s="31">
        <v>58</v>
      </c>
      <c r="N6782" s="31">
        <v>3323</v>
      </c>
      <c r="O6782" s="22">
        <v>1019</v>
      </c>
      <c r="P6782" s="22">
        <v>886</v>
      </c>
      <c r="Q6782" s="22">
        <v>34</v>
      </c>
      <c r="R6782" s="23">
        <v>1939</v>
      </c>
      <c r="S6782" s="130">
        <f>IFERROR(Table1[[#This Row],[Female Voters]]/Table1[[#This Row],[Female Population]],"0.0%")</f>
        <v>0.66051493252021043</v>
      </c>
      <c r="T6782" s="130">
        <f>IFERROR(Table1[[#This Row],[Male Voters]]/Table1[[#This Row],[Male Population]],"0.0%")</f>
        <v>0.59363008442056797</v>
      </c>
      <c r="U6782" s="130">
        <f>IFERROR(Table1[[#This Row],[Total Voters]]/Table1[[#This Row],[Total Population]],"0.0%")</f>
        <v>0.63817912879618632</v>
      </c>
      <c r="V6782" s="130">
        <f>IFERROR(Table1[[#This Row],[Female Ballots]]/Table1[[#This Row],[Female Population]],"0.0%")</f>
        <v>0.39177224460890248</v>
      </c>
      <c r="W6782" s="130">
        <f>IFERROR(Table1[[#This Row],[Male Ballots]]/Table1[[#This Row],[Male Population]],"0.0%")</f>
        <v>0.33998465080583268</v>
      </c>
      <c r="X6782" s="130">
        <f>IFERROR(Table1[[#This Row],[Total Ballots]]/Table1[[#This Row],[Total Population]],"0.0%")</f>
        <v>0.37238318710075391</v>
      </c>
      <c r="Y6782" s="24">
        <f>Table1[[#This Row],[Female Ballots]]/Table1[[#This Row],[Female Voters]]</f>
        <v>0.59313154831199066</v>
      </c>
      <c r="Z6782" s="24">
        <f>Table1[[#This Row],[Male Ballots]]/Table1[[#This Row],[Male Voters]]</f>
        <v>0.57272139625080798</v>
      </c>
      <c r="AA6782" s="24">
        <f>Table1[[#This Row],[Total Ballots]]/Table1[[#This Row],[Total Voters]]</f>
        <v>0.583508877520313</v>
      </c>
    </row>
    <row r="6783" spans="1:27" s="12" customFormat="1" x14ac:dyDescent="0.35">
      <c r="A6783" s="19" t="s">
        <v>53</v>
      </c>
      <c r="B6783" s="20">
        <v>2011</v>
      </c>
      <c r="C6783" s="17" t="s">
        <v>82</v>
      </c>
      <c r="D6783" s="20"/>
      <c r="E6783" s="37" t="s">
        <v>74</v>
      </c>
      <c r="F6783" s="34" t="s">
        <v>78</v>
      </c>
      <c r="G6783" s="21" t="s">
        <v>66</v>
      </c>
      <c r="H6783" s="22">
        <v>2392.0029999999997</v>
      </c>
      <c r="I6783" s="22">
        <v>2332.0039999999999</v>
      </c>
      <c r="J6783" s="22">
        <v>4724.0060000000003</v>
      </c>
      <c r="K6783" s="31">
        <v>1920</v>
      </c>
      <c r="L6783" s="31">
        <v>1839</v>
      </c>
      <c r="M6783" s="31">
        <v>72</v>
      </c>
      <c r="N6783" s="31">
        <v>3831</v>
      </c>
      <c r="O6783" s="22">
        <v>1445</v>
      </c>
      <c r="P6783" s="22">
        <v>1347</v>
      </c>
      <c r="Q6783" s="22">
        <v>47</v>
      </c>
      <c r="R6783" s="23">
        <v>2839</v>
      </c>
      <c r="S6783" s="130">
        <f>IFERROR(Table1[[#This Row],[Female Voters]]/Table1[[#This Row],[Female Population]],"0.0%")</f>
        <v>0.80267457858539482</v>
      </c>
      <c r="T6783" s="130">
        <f>IFERROR(Table1[[#This Row],[Male Voters]]/Table1[[#This Row],[Male Population]],"0.0%")</f>
        <v>0.78859212934454659</v>
      </c>
      <c r="U6783" s="130">
        <f>IFERROR(Table1[[#This Row],[Total Voters]]/Table1[[#This Row],[Total Population]],"0.0%")</f>
        <v>0.81096425364404701</v>
      </c>
      <c r="V6783" s="130">
        <f>IFERROR(Table1[[#This Row],[Female Ballots]]/Table1[[#This Row],[Female Population]],"0.0%")</f>
        <v>0.60409623232077891</v>
      </c>
      <c r="W6783" s="130">
        <f>IFERROR(Table1[[#This Row],[Male Ballots]]/Table1[[#This Row],[Male Population]],"0.0%")</f>
        <v>0.57761478968303659</v>
      </c>
      <c r="X6783" s="130">
        <f>IFERROR(Table1[[#This Row],[Total Ballots]]/Table1[[#This Row],[Total Population]],"0.0%")</f>
        <v>0.6009729877565777</v>
      </c>
      <c r="Y6783" s="24">
        <f>Table1[[#This Row],[Female Ballots]]/Table1[[#This Row],[Female Voters]]</f>
        <v>0.75260416666666663</v>
      </c>
      <c r="Z6783" s="24">
        <f>Table1[[#This Row],[Male Ballots]]/Table1[[#This Row],[Male Voters]]</f>
        <v>0.73246329526916798</v>
      </c>
      <c r="AA6783" s="24">
        <f>Table1[[#This Row],[Total Ballots]]/Table1[[#This Row],[Total Voters]]</f>
        <v>0.74105977551553115</v>
      </c>
    </row>
    <row r="6784" spans="1:27" s="12" customFormat="1" x14ac:dyDescent="0.35">
      <c r="A6784" s="19" t="s">
        <v>53</v>
      </c>
      <c r="B6784" s="20">
        <v>2011</v>
      </c>
      <c r="C6784" s="17" t="s">
        <v>82</v>
      </c>
      <c r="D6784" s="20"/>
      <c r="E6784" s="37" t="s">
        <v>74</v>
      </c>
      <c r="F6784" s="34" t="s">
        <v>78</v>
      </c>
      <c r="G6784" s="21" t="s">
        <v>67</v>
      </c>
      <c r="H6784" s="22">
        <v>2995.0056</v>
      </c>
      <c r="I6784" s="22">
        <v>2643.0044000000003</v>
      </c>
      <c r="J6784" s="22">
        <v>5638.0101999999997</v>
      </c>
      <c r="K6784" s="31">
        <v>2378</v>
      </c>
      <c r="L6784" s="31">
        <v>2180</v>
      </c>
      <c r="M6784" s="31">
        <v>91</v>
      </c>
      <c r="N6784" s="31">
        <v>4649</v>
      </c>
      <c r="O6784" s="22">
        <v>1925</v>
      </c>
      <c r="P6784" s="22">
        <v>1853</v>
      </c>
      <c r="Q6784" s="22">
        <v>71</v>
      </c>
      <c r="R6784" s="23">
        <v>3849</v>
      </c>
      <c r="S6784" s="130">
        <f>IFERROR(Table1[[#This Row],[Female Voters]]/Table1[[#This Row],[Female Population]],"0.0%")</f>
        <v>0.79398849871933463</v>
      </c>
      <c r="T6784" s="130">
        <f>IFERROR(Table1[[#This Row],[Male Voters]]/Table1[[#This Row],[Male Population]],"0.0%")</f>
        <v>0.82481890684707138</v>
      </c>
      <c r="U6784" s="130">
        <f>IFERROR(Table1[[#This Row],[Total Voters]]/Table1[[#This Row],[Total Population]],"0.0%")</f>
        <v>0.82458169373301249</v>
      </c>
      <c r="V6784" s="130">
        <f>IFERROR(Table1[[#This Row],[Female Ballots]]/Table1[[#This Row],[Female Population]],"0.0%")</f>
        <v>0.6427366947160299</v>
      </c>
      <c r="W6784" s="130">
        <f>IFERROR(Table1[[#This Row],[Male Ballots]]/Table1[[#This Row],[Male Population]],"0.0%")</f>
        <v>0.70109607082001069</v>
      </c>
      <c r="X6784" s="130">
        <f>IFERROR(Table1[[#This Row],[Total Ballots]]/Table1[[#This Row],[Total Population]],"0.0%")</f>
        <v>0.68268766168603245</v>
      </c>
      <c r="Y6784" s="24">
        <f>Table1[[#This Row],[Female Ballots]]/Table1[[#This Row],[Female Voters]]</f>
        <v>0.80950378469301931</v>
      </c>
      <c r="Z6784" s="24">
        <f>Table1[[#This Row],[Male Ballots]]/Table1[[#This Row],[Male Voters]]</f>
        <v>0.85</v>
      </c>
      <c r="AA6784" s="24">
        <f>Table1[[#This Row],[Total Ballots]]/Table1[[#This Row],[Total Voters]]</f>
        <v>0.8279199827919983</v>
      </c>
    </row>
    <row r="6785" spans="1:27" s="12" customFormat="1" x14ac:dyDescent="0.35">
      <c r="A6785" s="19" t="s">
        <v>32</v>
      </c>
      <c r="B6785" s="20">
        <v>2011</v>
      </c>
      <c r="C6785" s="17" t="s">
        <v>82</v>
      </c>
      <c r="D6785" s="20"/>
      <c r="E6785" s="37" t="s">
        <v>74</v>
      </c>
      <c r="F6785" s="34" t="s">
        <v>78</v>
      </c>
      <c r="G6785" s="21" t="s">
        <v>79</v>
      </c>
      <c r="H6785" s="22">
        <v>2924.0573299999996</v>
      </c>
      <c r="I6785" s="22">
        <v>3109.0862499999998</v>
      </c>
      <c r="J6785" s="22">
        <v>6033.1435399999991</v>
      </c>
      <c r="K6785" s="22">
        <v>2197</v>
      </c>
      <c r="L6785" s="22">
        <v>2111</v>
      </c>
      <c r="M6785" s="22">
        <v>0</v>
      </c>
      <c r="N6785" s="22">
        <v>4308</v>
      </c>
      <c r="O6785" s="22">
        <v>1267</v>
      </c>
      <c r="P6785" s="22">
        <v>1182</v>
      </c>
      <c r="Q6785" s="22">
        <v>0</v>
      </c>
      <c r="R6785" s="23">
        <v>2449</v>
      </c>
      <c r="S6785" s="130">
        <f>IFERROR(Table1[[#This Row],[Female Voters]]/Table1[[#This Row],[Female Population]],"0.0%")</f>
        <v>0.75135325749580983</v>
      </c>
      <c r="T6785" s="130">
        <f>IFERROR(Table1[[#This Row],[Male Voters]]/Table1[[#This Row],[Male Population]],"0.0%")</f>
        <v>0.67897762566091568</v>
      </c>
      <c r="U6785" s="130">
        <f>IFERROR(Table1[[#This Row],[Total Voters]]/Table1[[#This Row],[Total Population]],"0.0%")</f>
        <v>0.7140556115460831</v>
      </c>
      <c r="V6785" s="130">
        <f>IFERROR(Table1[[#This Row],[Female Ballots]]/Table1[[#This Row],[Female Population]],"0.0%")</f>
        <v>0.43330203789130228</v>
      </c>
      <c r="W6785" s="130">
        <f>IFERROR(Table1[[#This Row],[Male Ballots]]/Table1[[#This Row],[Male Population]],"0.0%")</f>
        <v>0.38017600830469084</v>
      </c>
      <c r="X6785" s="130">
        <f>IFERROR(Table1[[#This Row],[Total Ballots]]/Table1[[#This Row],[Total Population]],"0.0%")</f>
        <v>0.40592437155904304</v>
      </c>
      <c r="Y6785" s="24">
        <f>Table1[[#This Row],[Female Ballots]]/Table1[[#This Row],[Female Voters]]</f>
        <v>0.5766954938552572</v>
      </c>
      <c r="Z6785" s="24">
        <f>Table1[[#This Row],[Male Ballots]]/Table1[[#This Row],[Male Voters]]</f>
        <v>0.55992420653718622</v>
      </c>
      <c r="AA6785" s="24">
        <f>Table1[[#This Row],[Total Ballots]]/Table1[[#This Row],[Total Voters]]</f>
        <v>0.56847725162488394</v>
      </c>
    </row>
    <row r="6786" spans="1:27" s="12" customFormat="1" x14ac:dyDescent="0.35">
      <c r="A6786" s="19" t="s">
        <v>32</v>
      </c>
      <c r="B6786" s="20">
        <v>2011</v>
      </c>
      <c r="C6786" s="17" t="s">
        <v>82</v>
      </c>
      <c r="D6786" s="20"/>
      <c r="E6786" s="37" t="s">
        <v>74</v>
      </c>
      <c r="F6786" s="34" t="s">
        <v>78</v>
      </c>
      <c r="G6786" s="21" t="s">
        <v>62</v>
      </c>
      <c r="H6786" s="22">
        <v>244.98025999999999</v>
      </c>
      <c r="I6786" s="22">
        <v>372.01245</v>
      </c>
      <c r="J6786" s="22">
        <v>616.99283999999989</v>
      </c>
      <c r="K6786" s="31">
        <v>137</v>
      </c>
      <c r="L6786" s="31">
        <v>164</v>
      </c>
      <c r="M6786" s="31"/>
      <c r="N6786" s="31">
        <v>301</v>
      </c>
      <c r="O6786" s="22">
        <v>23</v>
      </c>
      <c r="P6786" s="22">
        <v>45</v>
      </c>
      <c r="Q6786" s="22"/>
      <c r="R6786" s="23">
        <v>68</v>
      </c>
      <c r="S6786" s="130">
        <f>IFERROR(Table1[[#This Row],[Female Voters]]/Table1[[#This Row],[Female Population]],"0.0%")</f>
        <v>0.55922873132716899</v>
      </c>
      <c r="T6786" s="130">
        <f>IFERROR(Table1[[#This Row],[Male Voters]]/Table1[[#This Row],[Male Population]],"0.0%")</f>
        <v>0.4408454609516429</v>
      </c>
      <c r="U6786" s="130">
        <f>IFERROR(Table1[[#This Row],[Total Voters]]/Table1[[#This Row],[Total Population]],"0.0%")</f>
        <v>0.48785006970259176</v>
      </c>
      <c r="V6786" s="130">
        <f>IFERROR(Table1[[#This Row],[Female Ballots]]/Table1[[#This Row],[Female Population]],"0.0%")</f>
        <v>9.3885115478283848E-2</v>
      </c>
      <c r="W6786" s="130">
        <f>IFERROR(Table1[[#This Row],[Male Ballots]]/Table1[[#This Row],[Male Population]],"0.0%")</f>
        <v>0.12096369355380444</v>
      </c>
      <c r="X6786" s="130">
        <f>IFERROR(Table1[[#This Row],[Total Ballots]]/Table1[[#This Row],[Total Population]],"0.0%")</f>
        <v>0.11021197587965528</v>
      </c>
      <c r="Y6786" s="24">
        <f>Table1[[#This Row],[Female Ballots]]/Table1[[#This Row],[Female Voters]]</f>
        <v>0.16788321167883211</v>
      </c>
      <c r="Z6786" s="24">
        <f>Table1[[#This Row],[Male Ballots]]/Table1[[#This Row],[Male Voters]]</f>
        <v>0.27439024390243905</v>
      </c>
      <c r="AA6786" s="24">
        <f>Table1[[#This Row],[Total Ballots]]/Table1[[#This Row],[Total Voters]]</f>
        <v>0.22591362126245848</v>
      </c>
    </row>
    <row r="6787" spans="1:27" s="12" customFormat="1" x14ac:dyDescent="0.35">
      <c r="A6787" s="19" t="s">
        <v>32</v>
      </c>
      <c r="B6787" s="20">
        <v>2011</v>
      </c>
      <c r="C6787" s="17" t="s">
        <v>82</v>
      </c>
      <c r="D6787" s="20"/>
      <c r="E6787" s="37" t="s">
        <v>74</v>
      </c>
      <c r="F6787" s="34" t="s">
        <v>78</v>
      </c>
      <c r="G6787" s="21" t="s">
        <v>63</v>
      </c>
      <c r="H6787" s="22">
        <v>311.97710000000001</v>
      </c>
      <c r="I6787" s="22">
        <v>334.96080000000001</v>
      </c>
      <c r="J6787" s="22">
        <v>646.93790000000001</v>
      </c>
      <c r="K6787" s="31">
        <v>214</v>
      </c>
      <c r="L6787" s="31">
        <v>203</v>
      </c>
      <c r="M6787" s="31"/>
      <c r="N6787" s="31">
        <v>417</v>
      </c>
      <c r="O6787" s="22">
        <v>51</v>
      </c>
      <c r="P6787" s="22">
        <v>48</v>
      </c>
      <c r="Q6787" s="22"/>
      <c r="R6787" s="23">
        <v>99</v>
      </c>
      <c r="S6787" s="130">
        <f>IFERROR(Table1[[#This Row],[Female Voters]]/Table1[[#This Row],[Female Population]],"0.0%")</f>
        <v>0.685947782705846</v>
      </c>
      <c r="T6787" s="130">
        <f>IFERROR(Table1[[#This Row],[Male Voters]]/Table1[[#This Row],[Male Population]],"0.0%")</f>
        <v>0.60604106510373745</v>
      </c>
      <c r="U6787" s="130">
        <f>IFERROR(Table1[[#This Row],[Total Voters]]/Table1[[#This Row],[Total Population]],"0.0%")</f>
        <v>0.64457500480339769</v>
      </c>
      <c r="V6787" s="130">
        <f>IFERROR(Table1[[#This Row],[Female Ballots]]/Table1[[#This Row],[Female Population]],"0.0%")</f>
        <v>0.16347353699999134</v>
      </c>
      <c r="W6787" s="130">
        <f>IFERROR(Table1[[#This Row],[Male Ballots]]/Table1[[#This Row],[Male Population]],"0.0%")</f>
        <v>0.14330035036935665</v>
      </c>
      <c r="X6787" s="130">
        <f>IFERROR(Table1[[#This Row],[Total Ballots]]/Table1[[#This Row],[Total Population]],"0.0%")</f>
        <v>0.15302859826267715</v>
      </c>
      <c r="Y6787" s="24">
        <f>Table1[[#This Row],[Female Ballots]]/Table1[[#This Row],[Female Voters]]</f>
        <v>0.23831775700934579</v>
      </c>
      <c r="Z6787" s="24">
        <f>Table1[[#This Row],[Male Ballots]]/Table1[[#This Row],[Male Voters]]</f>
        <v>0.23645320197044334</v>
      </c>
      <c r="AA6787" s="24">
        <f>Table1[[#This Row],[Total Ballots]]/Table1[[#This Row],[Total Voters]]</f>
        <v>0.23741007194244604</v>
      </c>
    </row>
    <row r="6788" spans="1:27" s="12" customFormat="1" x14ac:dyDescent="0.35">
      <c r="A6788" s="19" t="s">
        <v>32</v>
      </c>
      <c r="B6788" s="20">
        <v>2011</v>
      </c>
      <c r="C6788" s="17" t="s">
        <v>82</v>
      </c>
      <c r="D6788" s="20"/>
      <c r="E6788" s="37" t="s">
        <v>74</v>
      </c>
      <c r="F6788" s="34" t="s">
        <v>78</v>
      </c>
      <c r="G6788" s="21" t="s">
        <v>64</v>
      </c>
      <c r="H6788" s="22">
        <v>380.98559999999998</v>
      </c>
      <c r="I6788" s="22">
        <v>359.99520000000001</v>
      </c>
      <c r="J6788" s="22">
        <v>740.98070000000007</v>
      </c>
      <c r="K6788" s="31">
        <v>251</v>
      </c>
      <c r="L6788" s="31">
        <v>221</v>
      </c>
      <c r="M6788" s="31"/>
      <c r="N6788" s="31">
        <v>472</v>
      </c>
      <c r="O6788" s="22">
        <v>110</v>
      </c>
      <c r="P6788" s="22">
        <v>79</v>
      </c>
      <c r="Q6788" s="22"/>
      <c r="R6788" s="23">
        <v>189</v>
      </c>
      <c r="S6788" s="130">
        <f>IFERROR(Table1[[#This Row],[Female Voters]]/Table1[[#This Row],[Female Population]],"0.0%")</f>
        <v>0.65881755110954332</v>
      </c>
      <c r="T6788" s="130">
        <f>IFERROR(Table1[[#This Row],[Male Voters]]/Table1[[#This Row],[Male Population]],"0.0%")</f>
        <v>0.61389707418321127</v>
      </c>
      <c r="U6788" s="130">
        <f>IFERROR(Table1[[#This Row],[Total Voters]]/Table1[[#This Row],[Total Population]],"0.0%")</f>
        <v>0.63699364909234468</v>
      </c>
      <c r="V6788" s="130">
        <f>IFERROR(Table1[[#This Row],[Female Ballots]]/Table1[[#This Row],[Female Population]],"0.0%")</f>
        <v>0.28872482319541737</v>
      </c>
      <c r="W6788" s="130">
        <f>IFERROR(Table1[[#This Row],[Male Ballots]]/Table1[[#This Row],[Male Population]],"0.0%")</f>
        <v>0.21944737040938322</v>
      </c>
      <c r="X6788" s="130">
        <f>IFERROR(Table1[[#This Row],[Total Ballots]]/Table1[[#This Row],[Total Population]],"0.0%")</f>
        <v>0.25506737220011261</v>
      </c>
      <c r="Y6788" s="24">
        <f>Table1[[#This Row],[Female Ballots]]/Table1[[#This Row],[Female Voters]]</f>
        <v>0.43824701195219123</v>
      </c>
      <c r="Z6788" s="24">
        <f>Table1[[#This Row],[Male Ballots]]/Table1[[#This Row],[Male Voters]]</f>
        <v>0.3574660633484163</v>
      </c>
      <c r="AA6788" s="24">
        <f>Table1[[#This Row],[Total Ballots]]/Table1[[#This Row],[Total Voters]]</f>
        <v>0.40042372881355931</v>
      </c>
    </row>
    <row r="6789" spans="1:27" s="12" customFormat="1" x14ac:dyDescent="0.35">
      <c r="A6789" s="19" t="s">
        <v>32</v>
      </c>
      <c r="B6789" s="20">
        <v>2011</v>
      </c>
      <c r="C6789" s="17" t="s">
        <v>82</v>
      </c>
      <c r="D6789" s="20"/>
      <c r="E6789" s="37" t="s">
        <v>74</v>
      </c>
      <c r="F6789" s="34" t="s">
        <v>78</v>
      </c>
      <c r="G6789" s="21" t="s">
        <v>65</v>
      </c>
      <c r="H6789" s="22">
        <v>574.00970000000007</v>
      </c>
      <c r="I6789" s="22">
        <v>535.99199999999996</v>
      </c>
      <c r="J6789" s="22">
        <v>1110.0017</v>
      </c>
      <c r="K6789" s="31">
        <v>413</v>
      </c>
      <c r="L6789" s="31">
        <v>356</v>
      </c>
      <c r="M6789" s="31"/>
      <c r="N6789" s="31">
        <v>769</v>
      </c>
      <c r="O6789" s="22">
        <v>214</v>
      </c>
      <c r="P6789" s="22">
        <v>163</v>
      </c>
      <c r="Q6789" s="22"/>
      <c r="R6789" s="23">
        <v>377</v>
      </c>
      <c r="S6789" s="130">
        <f>IFERROR(Table1[[#This Row],[Female Voters]]/Table1[[#This Row],[Female Population]],"0.0%")</f>
        <v>0.71950003632342785</v>
      </c>
      <c r="T6789" s="130">
        <f>IFERROR(Table1[[#This Row],[Male Voters]]/Table1[[#This Row],[Male Population]],"0.0%")</f>
        <v>0.66418901774653361</v>
      </c>
      <c r="U6789" s="130">
        <f>IFERROR(Table1[[#This Row],[Total Voters]]/Table1[[#This Row],[Total Population]],"0.0%")</f>
        <v>0.69279173176041076</v>
      </c>
      <c r="V6789" s="130">
        <f>IFERROR(Table1[[#This Row],[Female Ballots]]/Table1[[#This Row],[Female Population]],"0.0%")</f>
        <v>0.37281599945088034</v>
      </c>
      <c r="W6789" s="130">
        <f>IFERROR(Table1[[#This Row],[Male Ballots]]/Table1[[#This Row],[Male Population]],"0.0%")</f>
        <v>0.3041090165524859</v>
      </c>
      <c r="X6789" s="130">
        <f>IFERROR(Table1[[#This Row],[Total Ballots]]/Table1[[#This Row],[Total Population]],"0.0%")</f>
        <v>0.33963911947161884</v>
      </c>
      <c r="Y6789" s="24">
        <f>Table1[[#This Row],[Female Ballots]]/Table1[[#This Row],[Female Voters]]</f>
        <v>0.51815980629539948</v>
      </c>
      <c r="Z6789" s="24">
        <f>Table1[[#This Row],[Male Ballots]]/Table1[[#This Row],[Male Voters]]</f>
        <v>0.45786516853932585</v>
      </c>
      <c r="AA6789" s="24">
        <f>Table1[[#This Row],[Total Ballots]]/Table1[[#This Row],[Total Voters]]</f>
        <v>0.49024707412223667</v>
      </c>
    </row>
    <row r="6790" spans="1:27" s="12" customFormat="1" x14ac:dyDescent="0.35">
      <c r="A6790" s="19" t="s">
        <v>32</v>
      </c>
      <c r="B6790" s="20">
        <v>2011</v>
      </c>
      <c r="C6790" s="17" t="s">
        <v>82</v>
      </c>
      <c r="D6790" s="20"/>
      <c r="E6790" s="37" t="s">
        <v>74</v>
      </c>
      <c r="F6790" s="34" t="s">
        <v>78</v>
      </c>
      <c r="G6790" s="21" t="s">
        <v>66</v>
      </c>
      <c r="H6790" s="22">
        <v>670.05889999999999</v>
      </c>
      <c r="I6790" s="22">
        <v>750.05840000000001</v>
      </c>
      <c r="J6790" s="22">
        <v>1420.1172999999999</v>
      </c>
      <c r="K6790" s="31">
        <v>604</v>
      </c>
      <c r="L6790" s="31">
        <v>576</v>
      </c>
      <c r="M6790" s="31"/>
      <c r="N6790" s="31">
        <v>1180</v>
      </c>
      <c r="O6790" s="22">
        <v>423</v>
      </c>
      <c r="P6790" s="22">
        <v>381</v>
      </c>
      <c r="Q6790" s="22"/>
      <c r="R6790" s="23">
        <v>804</v>
      </c>
      <c r="S6790" s="130">
        <f>IFERROR(Table1[[#This Row],[Female Voters]]/Table1[[#This Row],[Female Population]],"0.0%")</f>
        <v>0.90141329366716871</v>
      </c>
      <c r="T6790" s="130">
        <f>IFERROR(Table1[[#This Row],[Male Voters]]/Table1[[#This Row],[Male Population]],"0.0%")</f>
        <v>0.76794020305618871</v>
      </c>
      <c r="U6790" s="130">
        <f>IFERROR(Table1[[#This Row],[Total Voters]]/Table1[[#This Row],[Total Population]],"0.0%")</f>
        <v>0.83091727704464979</v>
      </c>
      <c r="V6790" s="130">
        <f>IFERROR(Table1[[#This Row],[Female Ballots]]/Table1[[#This Row],[Female Population]],"0.0%")</f>
        <v>0.63128778679008668</v>
      </c>
      <c r="W6790" s="130">
        <f>IFERROR(Table1[[#This Row],[Male Ballots]]/Table1[[#This Row],[Male Population]],"0.0%")</f>
        <v>0.50796044681320818</v>
      </c>
      <c r="X6790" s="130">
        <f>IFERROR(Table1[[#This Row],[Total Ballots]]/Table1[[#This Row],[Total Population]],"0.0%")</f>
        <v>0.56615041588465975</v>
      </c>
      <c r="Y6790" s="24">
        <f>Table1[[#This Row],[Female Ballots]]/Table1[[#This Row],[Female Voters]]</f>
        <v>0.70033112582781454</v>
      </c>
      <c r="Z6790" s="24">
        <f>Table1[[#This Row],[Male Ballots]]/Table1[[#This Row],[Male Voters]]</f>
        <v>0.66145833333333337</v>
      </c>
      <c r="AA6790" s="24">
        <f>Table1[[#This Row],[Total Ballots]]/Table1[[#This Row],[Total Voters]]</f>
        <v>0.68135593220338986</v>
      </c>
    </row>
    <row r="6791" spans="1:27" s="12" customFormat="1" x14ac:dyDescent="0.35">
      <c r="A6791" s="19" t="s">
        <v>32</v>
      </c>
      <c r="B6791" s="20">
        <v>2011</v>
      </c>
      <c r="C6791" s="17" t="s">
        <v>82</v>
      </c>
      <c r="D6791" s="20"/>
      <c r="E6791" s="37" t="s">
        <v>74</v>
      </c>
      <c r="F6791" s="34" t="s">
        <v>78</v>
      </c>
      <c r="G6791" s="21" t="s">
        <v>67</v>
      </c>
      <c r="H6791" s="22">
        <v>742.04576999999995</v>
      </c>
      <c r="I6791" s="22">
        <v>756.06740000000002</v>
      </c>
      <c r="J6791" s="22">
        <v>1498.1131</v>
      </c>
      <c r="K6791" s="31">
        <v>578</v>
      </c>
      <c r="L6791" s="31">
        <v>591</v>
      </c>
      <c r="M6791" s="31"/>
      <c r="N6791" s="31">
        <v>1169</v>
      </c>
      <c r="O6791" s="22">
        <v>446</v>
      </c>
      <c r="P6791" s="22">
        <v>466</v>
      </c>
      <c r="Q6791" s="22"/>
      <c r="R6791" s="23">
        <v>912</v>
      </c>
      <c r="S6791" s="130">
        <f>IFERROR(Table1[[#This Row],[Female Voters]]/Table1[[#This Row],[Female Population]],"0.0%")</f>
        <v>0.77892769336856404</v>
      </c>
      <c r="T6791" s="130">
        <f>IFERROR(Table1[[#This Row],[Male Voters]]/Table1[[#This Row],[Male Population]],"0.0%")</f>
        <v>0.78167634261178298</v>
      </c>
      <c r="U6791" s="130">
        <f>IFERROR(Table1[[#This Row],[Total Voters]]/Table1[[#This Row],[Total Population]],"0.0%")</f>
        <v>0.78031491747852677</v>
      </c>
      <c r="V6791" s="130">
        <f>IFERROR(Table1[[#This Row],[Female Ballots]]/Table1[[#This Row],[Female Population]],"0.0%")</f>
        <v>0.60104109211484358</v>
      </c>
      <c r="W6791" s="130">
        <f>IFERROR(Table1[[#This Row],[Male Ballots]]/Table1[[#This Row],[Male Population]],"0.0%")</f>
        <v>0.61634716693247182</v>
      </c>
      <c r="X6791" s="130">
        <f>IFERROR(Table1[[#This Row],[Total Ballots]]/Table1[[#This Row],[Total Population]],"0.0%")</f>
        <v>0.60876578677537763</v>
      </c>
      <c r="Y6791" s="24">
        <f>Table1[[#This Row],[Female Ballots]]/Table1[[#This Row],[Female Voters]]</f>
        <v>0.77162629757785473</v>
      </c>
      <c r="Z6791" s="24">
        <f>Table1[[#This Row],[Male Ballots]]/Table1[[#This Row],[Male Voters]]</f>
        <v>0.78849407783417935</v>
      </c>
      <c r="AA6791" s="24">
        <f>Table1[[#This Row],[Total Ballots]]/Table1[[#This Row],[Total Voters]]</f>
        <v>0.78015397775876816</v>
      </c>
    </row>
    <row r="6792" spans="1:27" s="12" customFormat="1" x14ac:dyDescent="0.35">
      <c r="A6792" s="19" t="s">
        <v>60</v>
      </c>
      <c r="B6792" s="20">
        <v>2011</v>
      </c>
      <c r="C6792" s="17" t="s">
        <v>82</v>
      </c>
      <c r="D6792" s="20" t="s">
        <v>69</v>
      </c>
      <c r="E6792" s="37" t="s">
        <v>75</v>
      </c>
      <c r="F6792" s="34" t="s">
        <v>78</v>
      </c>
      <c r="G6792" s="21" t="s">
        <v>79</v>
      </c>
      <c r="H6792" s="22">
        <v>25576.1322</v>
      </c>
      <c r="I6792" s="22">
        <v>27681.263300000002</v>
      </c>
      <c r="J6792" s="22">
        <v>53257.393899999995</v>
      </c>
      <c r="K6792" s="22">
        <v>14212</v>
      </c>
      <c r="L6792" s="22">
        <v>12851</v>
      </c>
      <c r="M6792" s="22">
        <v>325</v>
      </c>
      <c r="N6792" s="22">
        <v>27388</v>
      </c>
      <c r="O6792" s="22">
        <v>6900</v>
      </c>
      <c r="P6792" s="22">
        <v>6356</v>
      </c>
      <c r="Q6792" s="22">
        <v>122</v>
      </c>
      <c r="R6792" s="23">
        <v>13378</v>
      </c>
      <c r="S6792" s="130">
        <f>IFERROR(Table1[[#This Row],[Female Voters]]/Table1[[#This Row],[Female Population]],"0.0%")</f>
        <v>0.55567432514287673</v>
      </c>
      <c r="T6792" s="130">
        <f>IFERROR(Table1[[#This Row],[Male Voters]]/Table1[[#This Row],[Male Population]],"0.0%")</f>
        <v>0.46424904314247822</v>
      </c>
      <c r="U6792" s="130">
        <f>IFERROR(Table1[[#This Row],[Total Voters]]/Table1[[#This Row],[Total Population]],"0.0%")</f>
        <v>0.51425723255301836</v>
      </c>
      <c r="V6792" s="130">
        <f>IFERROR(Table1[[#This Row],[Female Ballots]]/Table1[[#This Row],[Female Population]],"0.0%")</f>
        <v>0.26978277817941526</v>
      </c>
      <c r="W6792" s="130">
        <f>IFERROR(Table1[[#This Row],[Male Ballots]]/Table1[[#This Row],[Male Population]],"0.0%")</f>
        <v>0.22961379800899476</v>
      </c>
      <c r="X6792" s="130">
        <f>IFERROR(Table1[[#This Row],[Total Ballots]]/Table1[[#This Row],[Total Population]],"0.0%")</f>
        <v>0.25119516785067475</v>
      </c>
      <c r="Y6792" s="24">
        <f>Table1[[#This Row],[Female Ballots]]/Table1[[#This Row],[Female Voters]]</f>
        <v>0.48550520686743598</v>
      </c>
      <c r="Z6792" s="24">
        <f>Table1[[#This Row],[Male Ballots]]/Table1[[#This Row],[Male Voters]]</f>
        <v>0.49459186055559878</v>
      </c>
      <c r="AA6792" s="24">
        <f>Table1[[#This Row],[Total Ballots]]/Table1[[#This Row],[Total Voters]]</f>
        <v>0.48846210018986419</v>
      </c>
    </row>
    <row r="6793" spans="1:27" s="12" customFormat="1" x14ac:dyDescent="0.35">
      <c r="A6793" s="19" t="s">
        <v>60</v>
      </c>
      <c r="B6793" s="20">
        <v>2011</v>
      </c>
      <c r="C6793" s="17" t="s">
        <v>82</v>
      </c>
      <c r="D6793" s="20" t="s">
        <v>69</v>
      </c>
      <c r="E6793" s="37" t="s">
        <v>75</v>
      </c>
      <c r="F6793" s="34" t="s">
        <v>78</v>
      </c>
      <c r="G6793" s="21" t="s">
        <v>62</v>
      </c>
      <c r="H6793" s="22">
        <v>3911.9398999999999</v>
      </c>
      <c r="I6793" s="22">
        <v>4383.9374000000007</v>
      </c>
      <c r="J6793" s="22">
        <v>8295.8770000000004</v>
      </c>
      <c r="K6793" s="31">
        <v>1644</v>
      </c>
      <c r="L6793" s="31">
        <v>1456</v>
      </c>
      <c r="M6793" s="31">
        <v>19</v>
      </c>
      <c r="N6793" s="31">
        <v>3119</v>
      </c>
      <c r="O6793" s="22">
        <v>370</v>
      </c>
      <c r="P6793" s="22">
        <v>292</v>
      </c>
      <c r="Q6793" s="22">
        <v>5</v>
      </c>
      <c r="R6793" s="23">
        <v>667</v>
      </c>
      <c r="S6793" s="130">
        <f>IFERROR(Table1[[#This Row],[Female Voters]]/Table1[[#This Row],[Female Population]],"0.0%")</f>
        <v>0.42025185509624013</v>
      </c>
      <c r="T6793" s="130">
        <f>IFERROR(Table1[[#This Row],[Male Voters]]/Table1[[#This Row],[Male Population]],"0.0%")</f>
        <v>0.33212153074996004</v>
      </c>
      <c r="U6793" s="130">
        <f>IFERROR(Table1[[#This Row],[Total Voters]]/Table1[[#This Row],[Total Population]],"0.0%")</f>
        <v>0.37596989444274548</v>
      </c>
      <c r="V6793" s="130">
        <f>IFERROR(Table1[[#This Row],[Female Ballots]]/Table1[[#This Row],[Female Population]],"0.0%")</f>
        <v>9.4582230161562558E-2</v>
      </c>
      <c r="W6793" s="130">
        <f>IFERROR(Table1[[#This Row],[Male Ballots]]/Table1[[#This Row],[Male Population]],"0.0%")</f>
        <v>6.660679050754692E-2</v>
      </c>
      <c r="X6793" s="130">
        <f>IFERROR(Table1[[#This Row],[Total Ballots]]/Table1[[#This Row],[Total Population]],"0.0%")</f>
        <v>8.0401384928923125E-2</v>
      </c>
      <c r="Y6793" s="24">
        <f>Table1[[#This Row],[Female Ballots]]/Table1[[#This Row],[Female Voters]]</f>
        <v>0.22506082725060828</v>
      </c>
      <c r="Z6793" s="24">
        <f>Table1[[#This Row],[Male Ballots]]/Table1[[#This Row],[Male Voters]]</f>
        <v>0.20054945054945056</v>
      </c>
      <c r="AA6793" s="24">
        <f>Table1[[#This Row],[Total Ballots]]/Table1[[#This Row],[Total Voters]]</f>
        <v>0.21385059313882654</v>
      </c>
    </row>
    <row r="6794" spans="1:27" s="12" customFormat="1" x14ac:dyDescent="0.35">
      <c r="A6794" s="19" t="s">
        <v>60</v>
      </c>
      <c r="B6794" s="20">
        <v>2011</v>
      </c>
      <c r="C6794" s="17" t="s">
        <v>82</v>
      </c>
      <c r="D6794" s="20" t="s">
        <v>69</v>
      </c>
      <c r="E6794" s="37" t="s">
        <v>75</v>
      </c>
      <c r="F6794" s="34" t="s">
        <v>78</v>
      </c>
      <c r="G6794" s="21" t="s">
        <v>63</v>
      </c>
      <c r="H6794" s="22">
        <v>6077.98</v>
      </c>
      <c r="I6794" s="22">
        <v>6802.0139999999992</v>
      </c>
      <c r="J6794" s="22">
        <v>12879.994000000001</v>
      </c>
      <c r="K6794" s="31">
        <v>3012</v>
      </c>
      <c r="L6794" s="31">
        <v>2514</v>
      </c>
      <c r="M6794" s="31">
        <v>69</v>
      </c>
      <c r="N6794" s="31">
        <v>5595</v>
      </c>
      <c r="O6794" s="22">
        <v>961</v>
      </c>
      <c r="P6794" s="22">
        <v>794</v>
      </c>
      <c r="Q6794" s="22">
        <v>13</v>
      </c>
      <c r="R6794" s="23">
        <v>1768</v>
      </c>
      <c r="S6794" s="130">
        <f>IFERROR(Table1[[#This Row],[Female Voters]]/Table1[[#This Row],[Female Population]],"0.0%")</f>
        <v>0.49555937992556742</v>
      </c>
      <c r="T6794" s="130">
        <f>IFERROR(Table1[[#This Row],[Male Voters]]/Table1[[#This Row],[Male Population]],"0.0%")</f>
        <v>0.36959641659073333</v>
      </c>
      <c r="U6794" s="130">
        <f>IFERROR(Table1[[#This Row],[Total Voters]]/Table1[[#This Row],[Total Population]],"0.0%")</f>
        <v>0.43439461229562681</v>
      </c>
      <c r="V6794" s="130">
        <f>IFERROR(Table1[[#This Row],[Female Ballots]]/Table1[[#This Row],[Female Population]],"0.0%")</f>
        <v>0.15811174107186929</v>
      </c>
      <c r="W6794" s="130">
        <f>IFERROR(Table1[[#This Row],[Male Ballots]]/Table1[[#This Row],[Male Population]],"0.0%")</f>
        <v>0.1167301331635013</v>
      </c>
      <c r="X6794" s="130">
        <f>IFERROR(Table1[[#This Row],[Total Ballots]]/Table1[[#This Row],[Total Population]],"0.0%")</f>
        <v>0.13726714468966367</v>
      </c>
      <c r="Y6794" s="24">
        <f>Table1[[#This Row],[Female Ballots]]/Table1[[#This Row],[Female Voters]]</f>
        <v>0.31905710491367861</v>
      </c>
      <c r="Z6794" s="24">
        <f>Table1[[#This Row],[Male Ballots]]/Table1[[#This Row],[Male Voters]]</f>
        <v>0.31583134447096262</v>
      </c>
      <c r="AA6794" s="24">
        <f>Table1[[#This Row],[Total Ballots]]/Table1[[#This Row],[Total Voters]]</f>
        <v>0.31599642537980338</v>
      </c>
    </row>
    <row r="6795" spans="1:27" s="12" customFormat="1" x14ac:dyDescent="0.35">
      <c r="A6795" s="19" t="s">
        <v>60</v>
      </c>
      <c r="B6795" s="20">
        <v>2011</v>
      </c>
      <c r="C6795" s="17" t="s">
        <v>82</v>
      </c>
      <c r="D6795" s="20" t="s">
        <v>69</v>
      </c>
      <c r="E6795" s="37" t="s">
        <v>75</v>
      </c>
      <c r="F6795" s="34" t="s">
        <v>78</v>
      </c>
      <c r="G6795" s="21" t="s">
        <v>64</v>
      </c>
      <c r="H6795" s="22">
        <v>4990.9799999999996</v>
      </c>
      <c r="I6795" s="22">
        <v>5583.0439999999999</v>
      </c>
      <c r="J6795" s="22">
        <v>10574.023999999999</v>
      </c>
      <c r="K6795" s="31">
        <v>2326</v>
      </c>
      <c r="L6795" s="31">
        <v>2118</v>
      </c>
      <c r="M6795" s="31">
        <v>61</v>
      </c>
      <c r="N6795" s="31">
        <v>4505</v>
      </c>
      <c r="O6795" s="22">
        <v>859</v>
      </c>
      <c r="P6795" s="22">
        <v>807</v>
      </c>
      <c r="Q6795" s="22">
        <v>14</v>
      </c>
      <c r="R6795" s="23">
        <v>1680</v>
      </c>
      <c r="S6795" s="130">
        <f>IFERROR(Table1[[#This Row],[Female Voters]]/Table1[[#This Row],[Female Population]],"0.0%")</f>
        <v>0.46604073749043279</v>
      </c>
      <c r="T6795" s="130">
        <f>IFERROR(Table1[[#This Row],[Male Voters]]/Table1[[#This Row],[Male Population]],"0.0%")</f>
        <v>0.37936294250949842</v>
      </c>
      <c r="U6795" s="130">
        <f>IFERROR(Table1[[#This Row],[Total Voters]]/Table1[[#This Row],[Total Population]],"0.0%")</f>
        <v>0.42604404907724819</v>
      </c>
      <c r="V6795" s="130">
        <f>IFERROR(Table1[[#This Row],[Female Ballots]]/Table1[[#This Row],[Female Population]],"0.0%")</f>
        <v>0.17211048731912371</v>
      </c>
      <c r="W6795" s="130">
        <f>IFERROR(Table1[[#This Row],[Male Ballots]]/Table1[[#This Row],[Male Population]],"0.0%")</f>
        <v>0.14454480387401569</v>
      </c>
      <c r="X6795" s="130">
        <f>IFERROR(Table1[[#This Row],[Total Ballots]]/Table1[[#This Row],[Total Population]],"0.0%")</f>
        <v>0.15887991175355759</v>
      </c>
      <c r="Y6795" s="24">
        <f>Table1[[#This Row],[Female Ballots]]/Table1[[#This Row],[Female Voters]]</f>
        <v>0.3693035253654342</v>
      </c>
      <c r="Z6795" s="24">
        <f>Table1[[#This Row],[Male Ballots]]/Table1[[#This Row],[Male Voters]]</f>
        <v>0.38101983002832862</v>
      </c>
      <c r="AA6795" s="24">
        <f>Table1[[#This Row],[Total Ballots]]/Table1[[#This Row],[Total Voters]]</f>
        <v>0.37291897891231962</v>
      </c>
    </row>
    <row r="6796" spans="1:27" s="12" customFormat="1" x14ac:dyDescent="0.35">
      <c r="A6796" s="19" t="s">
        <v>60</v>
      </c>
      <c r="B6796" s="20">
        <v>2011</v>
      </c>
      <c r="C6796" s="17" t="s">
        <v>82</v>
      </c>
      <c r="D6796" s="20" t="s">
        <v>69</v>
      </c>
      <c r="E6796" s="37" t="s">
        <v>75</v>
      </c>
      <c r="F6796" s="34" t="s">
        <v>78</v>
      </c>
      <c r="G6796" s="21" t="s">
        <v>65</v>
      </c>
      <c r="H6796" s="22">
        <v>4147.0479999999998</v>
      </c>
      <c r="I6796" s="22">
        <v>4448.0749999999998</v>
      </c>
      <c r="J6796" s="22">
        <v>8595.1229999999996</v>
      </c>
      <c r="K6796" s="31">
        <v>2363</v>
      </c>
      <c r="L6796" s="31">
        <v>2150</v>
      </c>
      <c r="M6796" s="31">
        <v>61</v>
      </c>
      <c r="N6796" s="31">
        <v>4574</v>
      </c>
      <c r="O6796" s="22">
        <v>1216</v>
      </c>
      <c r="P6796" s="22">
        <v>1131</v>
      </c>
      <c r="Q6796" s="22">
        <v>18</v>
      </c>
      <c r="R6796" s="23">
        <v>2365</v>
      </c>
      <c r="S6796" s="130">
        <f>IFERROR(Table1[[#This Row],[Female Voters]]/Table1[[#This Row],[Female Population]],"0.0%")</f>
        <v>0.56980290558488833</v>
      </c>
      <c r="T6796" s="130">
        <f>IFERROR(Table1[[#This Row],[Male Voters]]/Table1[[#This Row],[Male Population]],"0.0%")</f>
        <v>0.48335515925428418</v>
      </c>
      <c r="U6796" s="130">
        <f>IFERROR(Table1[[#This Row],[Total Voters]]/Table1[[#This Row],[Total Population]],"0.0%")</f>
        <v>0.53216225061584344</v>
      </c>
      <c r="V6796" s="130">
        <f>IFERROR(Table1[[#This Row],[Female Ballots]]/Table1[[#This Row],[Female Population]],"0.0%")</f>
        <v>0.29322062344105976</v>
      </c>
      <c r="W6796" s="130">
        <f>IFERROR(Table1[[#This Row],[Male Ballots]]/Table1[[#This Row],[Male Population]],"0.0%")</f>
        <v>0.25426729540306764</v>
      </c>
      <c r="X6796" s="130">
        <f>IFERROR(Table1[[#This Row],[Total Ballots]]/Table1[[#This Row],[Total Population]],"0.0%")</f>
        <v>0.27515603907006336</v>
      </c>
      <c r="Y6796" s="24">
        <f>Table1[[#This Row],[Female Ballots]]/Table1[[#This Row],[Female Voters]]</f>
        <v>0.51460008463817186</v>
      </c>
      <c r="Z6796" s="24">
        <f>Table1[[#This Row],[Male Ballots]]/Table1[[#This Row],[Male Voters]]</f>
        <v>0.52604651162790694</v>
      </c>
      <c r="AA6796" s="24">
        <f>Table1[[#This Row],[Total Ballots]]/Table1[[#This Row],[Total Voters]]</f>
        <v>0.51705290773939661</v>
      </c>
    </row>
    <row r="6797" spans="1:27" s="12" customFormat="1" x14ac:dyDescent="0.35">
      <c r="A6797" s="19" t="s">
        <v>60</v>
      </c>
      <c r="B6797" s="20">
        <v>2011</v>
      </c>
      <c r="C6797" s="17" t="s">
        <v>82</v>
      </c>
      <c r="D6797" s="20" t="s">
        <v>69</v>
      </c>
      <c r="E6797" s="37" t="s">
        <v>75</v>
      </c>
      <c r="F6797" s="34" t="s">
        <v>78</v>
      </c>
      <c r="G6797" s="21" t="s">
        <v>66</v>
      </c>
      <c r="H6797" s="22">
        <v>3254.087</v>
      </c>
      <c r="I6797" s="22">
        <v>3538.096</v>
      </c>
      <c r="J6797" s="22">
        <v>6792.183</v>
      </c>
      <c r="K6797" s="31">
        <v>2448</v>
      </c>
      <c r="L6797" s="31">
        <v>2404</v>
      </c>
      <c r="M6797" s="31">
        <v>61</v>
      </c>
      <c r="N6797" s="31">
        <v>4913</v>
      </c>
      <c r="O6797" s="22">
        <v>1643</v>
      </c>
      <c r="P6797" s="22">
        <v>1628</v>
      </c>
      <c r="Q6797" s="22">
        <v>33</v>
      </c>
      <c r="R6797" s="23">
        <v>3304</v>
      </c>
      <c r="S6797" s="130">
        <f>IFERROR(Table1[[#This Row],[Female Voters]]/Table1[[#This Row],[Female Population]],"0.0%")</f>
        <v>0.75228474223338215</v>
      </c>
      <c r="T6797" s="130">
        <f>IFERROR(Table1[[#This Row],[Male Voters]]/Table1[[#This Row],[Male Population]],"0.0%")</f>
        <v>0.67946149567450964</v>
      </c>
      <c r="U6797" s="130">
        <f>IFERROR(Table1[[#This Row],[Total Voters]]/Table1[[#This Row],[Total Population]],"0.0%")</f>
        <v>0.72333151212209679</v>
      </c>
      <c r="V6797" s="130">
        <f>IFERROR(Table1[[#This Row],[Female Ballots]]/Table1[[#This Row],[Female Population]],"0.0%")</f>
        <v>0.50490352593523158</v>
      </c>
      <c r="W6797" s="130">
        <f>IFERROR(Table1[[#This Row],[Male Ballots]]/Table1[[#This Row],[Male Population]],"0.0%")</f>
        <v>0.46013449041518378</v>
      </c>
      <c r="X6797" s="130">
        <f>IFERROR(Table1[[#This Row],[Total Ballots]]/Table1[[#This Row],[Total Population]],"0.0%")</f>
        <v>0.48644154611264157</v>
      </c>
      <c r="Y6797" s="24">
        <f>Table1[[#This Row],[Female Ballots]]/Table1[[#This Row],[Female Voters]]</f>
        <v>0.6711601307189542</v>
      </c>
      <c r="Z6797" s="24">
        <f>Table1[[#This Row],[Male Ballots]]/Table1[[#This Row],[Male Voters]]</f>
        <v>0.67720465890183024</v>
      </c>
      <c r="AA6797" s="24">
        <f>Table1[[#This Row],[Total Ballots]]/Table1[[#This Row],[Total Voters]]</f>
        <v>0.67250152656218198</v>
      </c>
    </row>
    <row r="6798" spans="1:27" s="12" customFormat="1" x14ac:dyDescent="0.35">
      <c r="A6798" s="19" t="s">
        <v>60</v>
      </c>
      <c r="B6798" s="20">
        <v>2011</v>
      </c>
      <c r="C6798" s="17" t="s">
        <v>82</v>
      </c>
      <c r="D6798" s="20" t="s">
        <v>69</v>
      </c>
      <c r="E6798" s="37" t="s">
        <v>75</v>
      </c>
      <c r="F6798" s="34" t="s">
        <v>78</v>
      </c>
      <c r="G6798" s="21" t="s">
        <v>67</v>
      </c>
      <c r="H6798" s="22">
        <v>3194.0973000000004</v>
      </c>
      <c r="I6798" s="22">
        <v>2926.0969</v>
      </c>
      <c r="J6798" s="22">
        <v>6120.1929</v>
      </c>
      <c r="K6798" s="31">
        <v>2419</v>
      </c>
      <c r="L6798" s="31">
        <v>2209</v>
      </c>
      <c r="M6798" s="31">
        <v>54</v>
      </c>
      <c r="N6798" s="31">
        <v>4682</v>
      </c>
      <c r="O6798" s="22">
        <v>1851</v>
      </c>
      <c r="P6798" s="22">
        <v>1704</v>
      </c>
      <c r="Q6798" s="22">
        <v>39</v>
      </c>
      <c r="R6798" s="23">
        <v>3594</v>
      </c>
      <c r="S6798" s="130">
        <f>IFERROR(Table1[[#This Row],[Female Voters]]/Table1[[#This Row],[Female Population]],"0.0%")</f>
        <v>0.75733447443820812</v>
      </c>
      <c r="T6798" s="130">
        <f>IFERROR(Table1[[#This Row],[Male Voters]]/Table1[[#This Row],[Male Population]],"0.0%")</f>
        <v>0.75493056979760309</v>
      </c>
      <c r="U6798" s="130">
        <f>IFERROR(Table1[[#This Row],[Total Voters]]/Table1[[#This Row],[Total Population]],"0.0%")</f>
        <v>0.76500856696853459</v>
      </c>
      <c r="V6798" s="130">
        <f>IFERROR(Table1[[#This Row],[Female Ballots]]/Table1[[#This Row],[Female Population]],"0.0%")</f>
        <v>0.57950645398310185</v>
      </c>
      <c r="W6798" s="130">
        <f>IFERROR(Table1[[#This Row],[Male Ballots]]/Table1[[#This Row],[Male Population]],"0.0%")</f>
        <v>0.58234571794256029</v>
      </c>
      <c r="X6798" s="130">
        <f>IFERROR(Table1[[#This Row],[Total Ballots]]/Table1[[#This Row],[Total Population]],"0.0%")</f>
        <v>0.5872363924999815</v>
      </c>
      <c r="Y6798" s="24">
        <f>Table1[[#This Row],[Female Ballots]]/Table1[[#This Row],[Female Voters]]</f>
        <v>0.76519222819346833</v>
      </c>
      <c r="Z6798" s="24">
        <f>Table1[[#This Row],[Male Ballots]]/Table1[[#This Row],[Male Voters]]</f>
        <v>0.77138976912630153</v>
      </c>
      <c r="AA6798" s="24">
        <f>Table1[[#This Row],[Total Ballots]]/Table1[[#This Row],[Total Voters]]</f>
        <v>0.76762067492524566</v>
      </c>
    </row>
    <row r="6799" spans="1:27" s="12" customFormat="1" x14ac:dyDescent="0.35">
      <c r="A6799" s="19" t="s">
        <v>22</v>
      </c>
      <c r="B6799" s="20">
        <v>2011</v>
      </c>
      <c r="C6799" s="17" t="s">
        <v>82</v>
      </c>
      <c r="D6799" s="20"/>
      <c r="E6799" s="37" t="s">
        <v>74</v>
      </c>
      <c r="F6799" s="34" t="s">
        <v>78</v>
      </c>
      <c r="G6799" s="21" t="s">
        <v>79</v>
      </c>
      <c r="H6799" s="22">
        <v>921.99858900000004</v>
      </c>
      <c r="I6799" s="22">
        <v>886.99869000000001</v>
      </c>
      <c r="J6799" s="22">
        <v>1808.9972299999999</v>
      </c>
      <c r="K6799" s="22">
        <v>787</v>
      </c>
      <c r="L6799" s="22">
        <v>708</v>
      </c>
      <c r="M6799" s="22">
        <v>0</v>
      </c>
      <c r="N6799" s="22">
        <v>1495</v>
      </c>
      <c r="O6799" s="22">
        <v>507</v>
      </c>
      <c r="P6799" s="22">
        <v>446</v>
      </c>
      <c r="Q6799" s="22">
        <v>0</v>
      </c>
      <c r="R6799" s="23">
        <v>953</v>
      </c>
      <c r="S6799" s="130">
        <f>IFERROR(Table1[[#This Row],[Female Voters]]/Table1[[#This Row],[Female Population]],"0.0%")</f>
        <v>0.85358048199789593</v>
      </c>
      <c r="T6799" s="130">
        <f>IFERROR(Table1[[#This Row],[Male Voters]]/Table1[[#This Row],[Male Population]],"0.0%")</f>
        <v>0.79819734570295697</v>
      </c>
      <c r="U6799" s="130">
        <f>IFERROR(Table1[[#This Row],[Total Voters]]/Table1[[#This Row],[Total Population]],"0.0%")</f>
        <v>0.82642470381228839</v>
      </c>
      <c r="V6799" s="130">
        <f>IFERROR(Table1[[#This Row],[Female Ballots]]/Table1[[#This Row],[Female Population]],"0.0%")</f>
        <v>0.54989238166827603</v>
      </c>
      <c r="W6799" s="130">
        <f>IFERROR(Table1[[#This Row],[Male Ballots]]/Table1[[#This Row],[Male Population]],"0.0%")</f>
        <v>0.50281923189762545</v>
      </c>
      <c r="X6799" s="130">
        <f>IFERROR(Table1[[#This Row],[Total Ballots]]/Table1[[#This Row],[Total Population]],"0.0%")</f>
        <v>0.52681119915258245</v>
      </c>
      <c r="Y6799" s="24">
        <f>Table1[[#This Row],[Female Ballots]]/Table1[[#This Row],[Female Voters]]</f>
        <v>0.64421855146124518</v>
      </c>
      <c r="Z6799" s="24">
        <f>Table1[[#This Row],[Male Ballots]]/Table1[[#This Row],[Male Voters]]</f>
        <v>0.62994350282485878</v>
      </c>
      <c r="AA6799" s="24">
        <f>Table1[[#This Row],[Total Ballots]]/Table1[[#This Row],[Total Voters]]</f>
        <v>0.63745819397993309</v>
      </c>
    </row>
    <row r="6800" spans="1:27" s="12" customFormat="1" x14ac:dyDescent="0.35">
      <c r="A6800" s="19" t="s">
        <v>22</v>
      </c>
      <c r="B6800" s="20">
        <v>2011</v>
      </c>
      <c r="C6800" s="17" t="s">
        <v>82</v>
      </c>
      <c r="D6800" s="20"/>
      <c r="E6800" s="37" t="s">
        <v>74</v>
      </c>
      <c r="F6800" s="34" t="s">
        <v>78</v>
      </c>
      <c r="G6800" s="21" t="s">
        <v>62</v>
      </c>
      <c r="H6800" s="22">
        <v>53.999938999999998</v>
      </c>
      <c r="I6800" s="22">
        <v>76.002120000000005</v>
      </c>
      <c r="J6800" s="22">
        <v>130.00206</v>
      </c>
      <c r="K6800" s="31">
        <v>55</v>
      </c>
      <c r="L6800" s="31">
        <v>63</v>
      </c>
      <c r="M6800" s="31"/>
      <c r="N6800" s="31">
        <v>118</v>
      </c>
      <c r="O6800" s="22">
        <v>15</v>
      </c>
      <c r="P6800" s="22">
        <v>22</v>
      </c>
      <c r="Q6800" s="22"/>
      <c r="R6800" s="23">
        <v>37</v>
      </c>
      <c r="S6800" s="130">
        <f>IFERROR(Table1[[#This Row],[Female Voters]]/Table1[[#This Row],[Female Population]],"0.0%")</f>
        <v>1.0185196690685152</v>
      </c>
      <c r="T6800" s="130">
        <f>IFERROR(Table1[[#This Row],[Male Voters]]/Table1[[#This Row],[Male Population]],"0.0%")</f>
        <v>0.82892424579735402</v>
      </c>
      <c r="U6800" s="130">
        <f>IFERROR(Table1[[#This Row],[Total Voters]]/Table1[[#This Row],[Total Population]],"0.0%")</f>
        <v>0.90767792448827345</v>
      </c>
      <c r="V6800" s="130">
        <f>IFERROR(Table1[[#This Row],[Female Ballots]]/Table1[[#This Row],[Female Population]],"0.0%")</f>
        <v>0.27777809156414046</v>
      </c>
      <c r="W6800" s="130">
        <f>IFERROR(Table1[[#This Row],[Male Ballots]]/Table1[[#This Row],[Male Population]],"0.0%")</f>
        <v>0.28946560964352047</v>
      </c>
      <c r="X6800" s="130">
        <f>IFERROR(Table1[[#This Row],[Total Ballots]]/Table1[[#This Row],[Total Population]],"0.0%")</f>
        <v>0.28461087462767898</v>
      </c>
      <c r="Y6800" s="24">
        <f>Table1[[#This Row],[Female Ballots]]/Table1[[#This Row],[Female Voters]]</f>
        <v>0.27272727272727271</v>
      </c>
      <c r="Z6800" s="24">
        <f>Table1[[#This Row],[Male Ballots]]/Table1[[#This Row],[Male Voters]]</f>
        <v>0.34920634920634919</v>
      </c>
      <c r="AA6800" s="24">
        <f>Table1[[#This Row],[Total Ballots]]/Table1[[#This Row],[Total Voters]]</f>
        <v>0.3135593220338983</v>
      </c>
    </row>
    <row r="6801" spans="1:27" s="12" customFormat="1" x14ac:dyDescent="0.35">
      <c r="A6801" s="19" t="s">
        <v>22</v>
      </c>
      <c r="B6801" s="20">
        <v>2011</v>
      </c>
      <c r="C6801" s="17" t="s">
        <v>82</v>
      </c>
      <c r="D6801" s="20"/>
      <c r="E6801" s="37" t="s">
        <v>74</v>
      </c>
      <c r="F6801" s="34" t="s">
        <v>78</v>
      </c>
      <c r="G6801" s="21" t="s">
        <v>63</v>
      </c>
      <c r="H6801" s="22">
        <v>99.999639999999999</v>
      </c>
      <c r="I6801" s="22">
        <v>93.999660000000006</v>
      </c>
      <c r="J6801" s="22">
        <v>193.99929</v>
      </c>
      <c r="K6801" s="31">
        <v>79</v>
      </c>
      <c r="L6801" s="31">
        <v>73</v>
      </c>
      <c r="M6801" s="31"/>
      <c r="N6801" s="31">
        <v>152</v>
      </c>
      <c r="O6801" s="22">
        <v>24</v>
      </c>
      <c r="P6801" s="22">
        <v>28</v>
      </c>
      <c r="Q6801" s="22"/>
      <c r="R6801" s="23">
        <v>52</v>
      </c>
      <c r="S6801" s="130">
        <f>IFERROR(Table1[[#This Row],[Female Voters]]/Table1[[#This Row],[Female Population]],"0.0%")</f>
        <v>0.79000284401023846</v>
      </c>
      <c r="T6801" s="130">
        <f>IFERROR(Table1[[#This Row],[Male Voters]]/Table1[[#This Row],[Male Population]],"0.0%")</f>
        <v>0.77659855365434294</v>
      </c>
      <c r="U6801" s="130">
        <f>IFERROR(Table1[[#This Row],[Total Voters]]/Table1[[#This Row],[Total Population]],"0.0%")</f>
        <v>0.78350802211698811</v>
      </c>
      <c r="V6801" s="130">
        <f>IFERROR(Table1[[#This Row],[Female Ballots]]/Table1[[#This Row],[Female Population]],"0.0%")</f>
        <v>0.24000086400311041</v>
      </c>
      <c r="W6801" s="130">
        <f>IFERROR(Table1[[#This Row],[Male Ballots]]/Table1[[#This Row],[Male Population]],"0.0%")</f>
        <v>0.29787341784002197</v>
      </c>
      <c r="X6801" s="130">
        <f>IFERROR(Table1[[#This Row],[Total Ballots]]/Table1[[#This Row],[Total Population]],"0.0%")</f>
        <v>0.26804221809265383</v>
      </c>
      <c r="Y6801" s="24">
        <f>Table1[[#This Row],[Female Ballots]]/Table1[[#This Row],[Female Voters]]</f>
        <v>0.30379746835443039</v>
      </c>
      <c r="Z6801" s="24">
        <f>Table1[[#This Row],[Male Ballots]]/Table1[[#This Row],[Male Voters]]</f>
        <v>0.38356164383561642</v>
      </c>
      <c r="AA6801" s="24">
        <f>Table1[[#This Row],[Total Ballots]]/Table1[[#This Row],[Total Voters]]</f>
        <v>0.34210526315789475</v>
      </c>
    </row>
    <row r="6802" spans="1:27" s="12" customFormat="1" x14ac:dyDescent="0.35">
      <c r="A6802" s="19" t="s">
        <v>22</v>
      </c>
      <c r="B6802" s="20">
        <v>2011</v>
      </c>
      <c r="C6802" s="17" t="s">
        <v>82</v>
      </c>
      <c r="D6802" s="20"/>
      <c r="E6802" s="37" t="s">
        <v>74</v>
      </c>
      <c r="F6802" s="34" t="s">
        <v>78</v>
      </c>
      <c r="G6802" s="21" t="s">
        <v>64</v>
      </c>
      <c r="H6802" s="22">
        <v>116.99874</v>
      </c>
      <c r="I6802" s="22">
        <v>109.99947</v>
      </c>
      <c r="J6802" s="22">
        <v>226.9982</v>
      </c>
      <c r="K6802" s="31">
        <v>79</v>
      </c>
      <c r="L6802" s="31">
        <v>73</v>
      </c>
      <c r="M6802" s="31"/>
      <c r="N6802" s="31">
        <v>152</v>
      </c>
      <c r="O6802" s="22">
        <v>35</v>
      </c>
      <c r="P6802" s="22">
        <v>32</v>
      </c>
      <c r="Q6802" s="22"/>
      <c r="R6802" s="23">
        <v>67</v>
      </c>
      <c r="S6802" s="130">
        <f>IFERROR(Table1[[#This Row],[Female Voters]]/Table1[[#This Row],[Female Population]],"0.0%")</f>
        <v>0.67522094682387179</v>
      </c>
      <c r="T6802" s="130">
        <f>IFERROR(Table1[[#This Row],[Male Voters]]/Table1[[#This Row],[Male Population]],"0.0%")</f>
        <v>0.66363956117243106</v>
      </c>
      <c r="U6802" s="130">
        <f>IFERROR(Table1[[#This Row],[Total Voters]]/Table1[[#This Row],[Total Population]],"0.0%")</f>
        <v>0.66960883390264769</v>
      </c>
      <c r="V6802" s="130">
        <f>IFERROR(Table1[[#This Row],[Female Ballots]]/Table1[[#This Row],[Female Population]],"0.0%")</f>
        <v>0.29914852074475334</v>
      </c>
      <c r="W6802" s="130">
        <f>IFERROR(Table1[[#This Row],[Male Ballots]]/Table1[[#This Row],[Male Population]],"0.0%")</f>
        <v>0.29091049256873691</v>
      </c>
      <c r="X6802" s="130">
        <f>IFERROR(Table1[[#This Row],[Total Ballots]]/Table1[[#This Row],[Total Population]],"0.0%")</f>
        <v>0.29515652547024601</v>
      </c>
      <c r="Y6802" s="24">
        <f>Table1[[#This Row],[Female Ballots]]/Table1[[#This Row],[Female Voters]]</f>
        <v>0.44303797468354428</v>
      </c>
      <c r="Z6802" s="24">
        <f>Table1[[#This Row],[Male Ballots]]/Table1[[#This Row],[Male Voters]]</f>
        <v>0.43835616438356162</v>
      </c>
      <c r="AA6802" s="24">
        <f>Table1[[#This Row],[Total Ballots]]/Table1[[#This Row],[Total Voters]]</f>
        <v>0.44078947368421051</v>
      </c>
    </row>
    <row r="6803" spans="1:27" s="12" customFormat="1" x14ac:dyDescent="0.35">
      <c r="A6803" s="19" t="s">
        <v>22</v>
      </c>
      <c r="B6803" s="20">
        <v>2011</v>
      </c>
      <c r="C6803" s="17" t="s">
        <v>82</v>
      </c>
      <c r="D6803" s="20"/>
      <c r="E6803" s="37" t="s">
        <v>74</v>
      </c>
      <c r="F6803" s="34" t="s">
        <v>78</v>
      </c>
      <c r="G6803" s="21" t="s">
        <v>65</v>
      </c>
      <c r="H6803" s="22">
        <v>165.99817000000002</v>
      </c>
      <c r="I6803" s="22">
        <v>173.99885999999998</v>
      </c>
      <c r="J6803" s="22">
        <v>339.99699999999996</v>
      </c>
      <c r="K6803" s="31">
        <v>134</v>
      </c>
      <c r="L6803" s="31">
        <v>125</v>
      </c>
      <c r="M6803" s="31"/>
      <c r="N6803" s="31">
        <v>259</v>
      </c>
      <c r="O6803" s="22">
        <v>82</v>
      </c>
      <c r="P6803" s="22">
        <v>68</v>
      </c>
      <c r="Q6803" s="22"/>
      <c r="R6803" s="23">
        <v>150</v>
      </c>
      <c r="S6803" s="130">
        <f>IFERROR(Table1[[#This Row],[Female Voters]]/Table1[[#This Row],[Female Population]],"0.0%")</f>
        <v>0.80723781473012612</v>
      </c>
      <c r="T6803" s="130">
        <f>IFERROR(Table1[[#This Row],[Male Voters]]/Table1[[#This Row],[Male Population]],"0.0%")</f>
        <v>0.71839551132691337</v>
      </c>
      <c r="U6803" s="130">
        <f>IFERROR(Table1[[#This Row],[Total Voters]]/Table1[[#This Row],[Total Population]],"0.0%")</f>
        <v>0.76177142739494774</v>
      </c>
      <c r="V6803" s="130">
        <f>IFERROR(Table1[[#This Row],[Female Ballots]]/Table1[[#This Row],[Female Population]],"0.0%")</f>
        <v>0.49398134931246529</v>
      </c>
      <c r="W6803" s="130">
        <f>IFERROR(Table1[[#This Row],[Male Ballots]]/Table1[[#This Row],[Male Population]],"0.0%")</f>
        <v>0.39080715816184086</v>
      </c>
      <c r="X6803" s="130">
        <f>IFERROR(Table1[[#This Row],[Total Ballots]]/Table1[[#This Row],[Total Population]],"0.0%")</f>
        <v>0.4411803633561473</v>
      </c>
      <c r="Y6803" s="24">
        <f>Table1[[#This Row],[Female Ballots]]/Table1[[#This Row],[Female Voters]]</f>
        <v>0.61194029850746268</v>
      </c>
      <c r="Z6803" s="24">
        <f>Table1[[#This Row],[Male Ballots]]/Table1[[#This Row],[Male Voters]]</f>
        <v>0.54400000000000004</v>
      </c>
      <c r="AA6803" s="24">
        <f>Table1[[#This Row],[Total Ballots]]/Table1[[#This Row],[Total Voters]]</f>
        <v>0.5791505791505791</v>
      </c>
    </row>
    <row r="6804" spans="1:27" s="12" customFormat="1" x14ac:dyDescent="0.35">
      <c r="A6804" s="19" t="s">
        <v>22</v>
      </c>
      <c r="B6804" s="20">
        <v>2011</v>
      </c>
      <c r="C6804" s="17" t="s">
        <v>82</v>
      </c>
      <c r="D6804" s="20"/>
      <c r="E6804" s="37" t="s">
        <v>74</v>
      </c>
      <c r="F6804" s="34" t="s">
        <v>78</v>
      </c>
      <c r="G6804" s="21" t="s">
        <v>66</v>
      </c>
      <c r="H6804" s="22">
        <v>205.00038999999998</v>
      </c>
      <c r="I6804" s="22">
        <v>199.99801000000002</v>
      </c>
      <c r="J6804" s="22">
        <v>404.9984</v>
      </c>
      <c r="K6804" s="31">
        <v>194</v>
      </c>
      <c r="L6804" s="31">
        <v>166</v>
      </c>
      <c r="M6804" s="31"/>
      <c r="N6804" s="31">
        <v>360</v>
      </c>
      <c r="O6804" s="22">
        <v>149</v>
      </c>
      <c r="P6804" s="22">
        <v>127</v>
      </c>
      <c r="Q6804" s="22"/>
      <c r="R6804" s="23">
        <v>276</v>
      </c>
      <c r="S6804" s="130">
        <f>IFERROR(Table1[[#This Row],[Female Voters]]/Table1[[#This Row],[Female Population]],"0.0%")</f>
        <v>0.94633966306112893</v>
      </c>
      <c r="T6804" s="130">
        <f>IFERROR(Table1[[#This Row],[Male Voters]]/Table1[[#This Row],[Male Population]],"0.0%")</f>
        <v>0.83000825858217275</v>
      </c>
      <c r="U6804" s="130">
        <f>IFERROR(Table1[[#This Row],[Total Voters]]/Table1[[#This Row],[Total Population]],"0.0%")</f>
        <v>0.88889240056257013</v>
      </c>
      <c r="V6804" s="130">
        <f>IFERROR(Table1[[#This Row],[Female Ballots]]/Table1[[#This Row],[Female Population]],"0.0%")</f>
        <v>0.72682788554694955</v>
      </c>
      <c r="W6804" s="130">
        <f>IFERROR(Table1[[#This Row],[Male Ballots]]/Table1[[#This Row],[Male Population]],"0.0%")</f>
        <v>0.63500631831286714</v>
      </c>
      <c r="X6804" s="130">
        <f>IFERROR(Table1[[#This Row],[Total Ballots]]/Table1[[#This Row],[Total Population]],"0.0%")</f>
        <v>0.6814841737646371</v>
      </c>
      <c r="Y6804" s="24">
        <f>Table1[[#This Row],[Female Ballots]]/Table1[[#This Row],[Female Voters]]</f>
        <v>0.76804123711340211</v>
      </c>
      <c r="Z6804" s="24">
        <f>Table1[[#This Row],[Male Ballots]]/Table1[[#This Row],[Male Voters]]</f>
        <v>0.76506024096385539</v>
      </c>
      <c r="AA6804" s="24">
        <f>Table1[[#This Row],[Total Ballots]]/Table1[[#This Row],[Total Voters]]</f>
        <v>0.76666666666666672</v>
      </c>
    </row>
    <row r="6805" spans="1:27" s="12" customFormat="1" x14ac:dyDescent="0.35">
      <c r="A6805" s="19" t="s">
        <v>22</v>
      </c>
      <c r="B6805" s="20">
        <v>2011</v>
      </c>
      <c r="C6805" s="17" t="s">
        <v>82</v>
      </c>
      <c r="D6805" s="20"/>
      <c r="E6805" s="37" t="s">
        <v>74</v>
      </c>
      <c r="F6805" s="34" t="s">
        <v>78</v>
      </c>
      <c r="G6805" s="21" t="s">
        <v>67</v>
      </c>
      <c r="H6805" s="22">
        <v>280.00171</v>
      </c>
      <c r="I6805" s="22">
        <v>233.00057000000001</v>
      </c>
      <c r="J6805" s="22">
        <v>513.00227999999993</v>
      </c>
      <c r="K6805" s="31">
        <v>246</v>
      </c>
      <c r="L6805" s="31">
        <v>208</v>
      </c>
      <c r="M6805" s="31"/>
      <c r="N6805" s="31">
        <v>454</v>
      </c>
      <c r="O6805" s="22">
        <v>202</v>
      </c>
      <c r="P6805" s="22">
        <v>169</v>
      </c>
      <c r="Q6805" s="22"/>
      <c r="R6805" s="23">
        <v>371</v>
      </c>
      <c r="S6805" s="130">
        <f>IFERROR(Table1[[#This Row],[Female Voters]]/Table1[[#This Row],[Female Population]],"0.0%")</f>
        <v>0.87856606304297213</v>
      </c>
      <c r="T6805" s="130">
        <f>IFERROR(Table1[[#This Row],[Male Voters]]/Table1[[#This Row],[Male Population]],"0.0%")</f>
        <v>0.89270167879846818</v>
      </c>
      <c r="U6805" s="130">
        <f>IFERROR(Table1[[#This Row],[Total Voters]]/Table1[[#This Row],[Total Population]],"0.0%")</f>
        <v>0.88498632013877221</v>
      </c>
      <c r="V6805" s="130">
        <f>IFERROR(Table1[[#This Row],[Female Ballots]]/Table1[[#This Row],[Female Population]],"0.0%")</f>
        <v>0.72142416558813161</v>
      </c>
      <c r="W6805" s="130">
        <f>IFERROR(Table1[[#This Row],[Male Ballots]]/Table1[[#This Row],[Male Population]],"0.0%")</f>
        <v>0.7253201140237554</v>
      </c>
      <c r="X6805" s="130">
        <f>IFERROR(Table1[[#This Row],[Total Ballots]]/Table1[[#This Row],[Total Population]],"0.0%")</f>
        <v>0.72319366689754294</v>
      </c>
      <c r="Y6805" s="24">
        <f>Table1[[#This Row],[Female Ballots]]/Table1[[#This Row],[Female Voters]]</f>
        <v>0.82113821138211385</v>
      </c>
      <c r="Z6805" s="24">
        <f>Table1[[#This Row],[Male Ballots]]/Table1[[#This Row],[Male Voters]]</f>
        <v>0.8125</v>
      </c>
      <c r="AA6805" s="24">
        <f>Table1[[#This Row],[Total Ballots]]/Table1[[#This Row],[Total Voters]]</f>
        <v>0.81718061674008813</v>
      </c>
    </row>
    <row r="6806" spans="1:27" s="12" customFormat="1" x14ac:dyDescent="0.35">
      <c r="A6806" s="19" t="s">
        <v>56</v>
      </c>
      <c r="B6806" s="20">
        <v>2011</v>
      </c>
      <c r="C6806" s="17" t="s">
        <v>82</v>
      </c>
      <c r="D6806" s="20"/>
      <c r="E6806" s="37" t="s">
        <v>73</v>
      </c>
      <c r="F6806" s="34" t="s">
        <v>78</v>
      </c>
      <c r="G6806" s="21" t="s">
        <v>79</v>
      </c>
      <c r="H6806" s="22">
        <v>30698.116400000003</v>
      </c>
      <c r="I6806" s="22">
        <v>31860.048800000004</v>
      </c>
      <c r="J6806" s="22">
        <v>62558.163</v>
      </c>
      <c r="K6806" s="22">
        <v>18329</v>
      </c>
      <c r="L6806" s="22">
        <v>16469</v>
      </c>
      <c r="M6806" s="22">
        <v>2</v>
      </c>
      <c r="N6806" s="22">
        <v>34800</v>
      </c>
      <c r="O6806" s="22">
        <v>9400</v>
      </c>
      <c r="P6806" s="22">
        <v>8570</v>
      </c>
      <c r="Q6806" s="22">
        <v>0</v>
      </c>
      <c r="R6806" s="23">
        <v>17970</v>
      </c>
      <c r="S6806" s="130">
        <f>IFERROR(Table1[[#This Row],[Female Voters]]/Table1[[#This Row],[Female Population]],"0.0%")</f>
        <v>0.59707246402909586</v>
      </c>
      <c r="T6806" s="130">
        <f>IFERROR(Table1[[#This Row],[Male Voters]]/Table1[[#This Row],[Male Population]],"0.0%")</f>
        <v>0.51691697346050514</v>
      </c>
      <c r="U6806" s="130">
        <f>IFERROR(Table1[[#This Row],[Total Voters]]/Table1[[#This Row],[Total Population]],"0.0%")</f>
        <v>0.55628231922347204</v>
      </c>
      <c r="V6806" s="130">
        <f>IFERROR(Table1[[#This Row],[Female Ballots]]/Table1[[#This Row],[Female Population]],"0.0%")</f>
        <v>0.30620771247059314</v>
      </c>
      <c r="W6806" s="130">
        <f>IFERROR(Table1[[#This Row],[Male Ballots]]/Table1[[#This Row],[Male Population]],"0.0%")</f>
        <v>0.26898891630071825</v>
      </c>
      <c r="X6806" s="130">
        <f>IFERROR(Table1[[#This Row],[Total Ballots]]/Table1[[#This Row],[Total Population]],"0.0%")</f>
        <v>0.28725268035763774</v>
      </c>
      <c r="Y6806" s="24">
        <f>Table1[[#This Row],[Female Ballots]]/Table1[[#This Row],[Female Voters]]</f>
        <v>0.51284849146161815</v>
      </c>
      <c r="Z6806" s="24">
        <f>Table1[[#This Row],[Male Ballots]]/Table1[[#This Row],[Male Voters]]</f>
        <v>0.52037160726212883</v>
      </c>
      <c r="AA6806" s="24">
        <f>Table1[[#This Row],[Total Ballots]]/Table1[[#This Row],[Total Voters]]</f>
        <v>0.51637931034482754</v>
      </c>
    </row>
    <row r="6807" spans="1:27" s="12" customFormat="1" x14ac:dyDescent="0.35">
      <c r="A6807" s="19" t="s">
        <v>56</v>
      </c>
      <c r="B6807" s="20">
        <v>2011</v>
      </c>
      <c r="C6807" s="17" t="s">
        <v>82</v>
      </c>
      <c r="D6807" s="20"/>
      <c r="E6807" s="37" t="s">
        <v>73</v>
      </c>
      <c r="F6807" s="34" t="s">
        <v>78</v>
      </c>
      <c r="G6807" s="21" t="s">
        <v>62</v>
      </c>
      <c r="H6807" s="22">
        <v>4082.9750000000004</v>
      </c>
      <c r="I6807" s="22">
        <v>4797.9613999999992</v>
      </c>
      <c r="J6807" s="22">
        <v>8880.9359999999997</v>
      </c>
      <c r="K6807" s="31">
        <v>1886</v>
      </c>
      <c r="L6807" s="31">
        <v>1629</v>
      </c>
      <c r="M6807" s="31">
        <v>1</v>
      </c>
      <c r="N6807" s="31">
        <v>3516</v>
      </c>
      <c r="O6807" s="22">
        <v>326</v>
      </c>
      <c r="P6807" s="22">
        <v>262</v>
      </c>
      <c r="Q6807" s="22"/>
      <c r="R6807" s="23">
        <v>588</v>
      </c>
      <c r="S6807" s="130">
        <f>IFERROR(Table1[[#This Row],[Female Voters]]/Table1[[#This Row],[Female Population]],"0.0%")</f>
        <v>0.46191808668924006</v>
      </c>
      <c r="T6807" s="130">
        <f>IFERROR(Table1[[#This Row],[Male Voters]]/Table1[[#This Row],[Male Population]],"0.0%")</f>
        <v>0.33951919663213637</v>
      </c>
      <c r="U6807" s="130">
        <f>IFERROR(Table1[[#This Row],[Total Voters]]/Table1[[#This Row],[Total Population]],"0.0%")</f>
        <v>0.39590421550160931</v>
      </c>
      <c r="V6807" s="130">
        <f>IFERROR(Table1[[#This Row],[Female Ballots]]/Table1[[#This Row],[Female Population]],"0.0%")</f>
        <v>7.9843741389550499E-2</v>
      </c>
      <c r="W6807" s="130">
        <f>IFERROR(Table1[[#This Row],[Male Ballots]]/Table1[[#This Row],[Male Population]],"0.0%")</f>
        <v>5.4606525179631507E-2</v>
      </c>
      <c r="X6807" s="130">
        <f>IFERROR(Table1[[#This Row],[Total Ballots]]/Table1[[#This Row],[Total Population]],"0.0%")</f>
        <v>6.6209237404705995E-2</v>
      </c>
      <c r="Y6807" s="24">
        <f>Table1[[#This Row],[Female Ballots]]/Table1[[#This Row],[Female Voters]]</f>
        <v>0.1728525980911983</v>
      </c>
      <c r="Z6807" s="24">
        <f>Table1[[#This Row],[Male Ballots]]/Table1[[#This Row],[Male Voters]]</f>
        <v>0.16083486801718846</v>
      </c>
      <c r="AA6807" s="24">
        <f>Table1[[#This Row],[Total Ballots]]/Table1[[#This Row],[Total Voters]]</f>
        <v>0.16723549488054607</v>
      </c>
    </row>
    <row r="6808" spans="1:27" s="12" customFormat="1" x14ac:dyDescent="0.35">
      <c r="A6808" s="19" t="s">
        <v>56</v>
      </c>
      <c r="B6808" s="20">
        <v>2011</v>
      </c>
      <c r="C6808" s="17" t="s">
        <v>82</v>
      </c>
      <c r="D6808" s="20"/>
      <c r="E6808" s="37" t="s">
        <v>73</v>
      </c>
      <c r="F6808" s="34" t="s">
        <v>78</v>
      </c>
      <c r="G6808" s="21" t="s">
        <v>63</v>
      </c>
      <c r="H6808" s="22">
        <v>5695.9650000000001</v>
      </c>
      <c r="I6808" s="22">
        <v>6129.95</v>
      </c>
      <c r="J6808" s="22">
        <v>11825.915000000001</v>
      </c>
      <c r="K6808" s="31">
        <v>2641</v>
      </c>
      <c r="L6808" s="31">
        <v>2230</v>
      </c>
      <c r="M6808" s="31"/>
      <c r="N6808" s="31">
        <v>4871</v>
      </c>
      <c r="O6808" s="22">
        <v>634</v>
      </c>
      <c r="P6808" s="22">
        <v>529</v>
      </c>
      <c r="Q6808" s="22"/>
      <c r="R6808" s="23">
        <v>1163</v>
      </c>
      <c r="S6808" s="130">
        <f>IFERROR(Table1[[#This Row],[Female Voters]]/Table1[[#This Row],[Female Population]],"0.0%")</f>
        <v>0.46366155690914534</v>
      </c>
      <c r="T6808" s="130">
        <f>IFERROR(Table1[[#This Row],[Male Voters]]/Table1[[#This Row],[Male Population]],"0.0%")</f>
        <v>0.3637876328518177</v>
      </c>
      <c r="U6808" s="130">
        <f>IFERROR(Table1[[#This Row],[Total Voters]]/Table1[[#This Row],[Total Population]],"0.0%")</f>
        <v>0.41189201850343077</v>
      </c>
      <c r="V6808" s="130">
        <f>IFERROR(Table1[[#This Row],[Female Ballots]]/Table1[[#This Row],[Female Population]],"0.0%")</f>
        <v>0.11130686371843927</v>
      </c>
      <c r="W6808" s="130">
        <f>IFERROR(Table1[[#This Row],[Male Ballots]]/Table1[[#This Row],[Male Population]],"0.0%")</f>
        <v>8.6297604385027607E-2</v>
      </c>
      <c r="X6808" s="130">
        <f>IFERROR(Table1[[#This Row],[Total Ballots]]/Table1[[#This Row],[Total Population]],"0.0%")</f>
        <v>9.8343341720281252E-2</v>
      </c>
      <c r="Y6808" s="24">
        <f>Table1[[#This Row],[Female Ballots]]/Table1[[#This Row],[Female Voters]]</f>
        <v>0.2400605831124574</v>
      </c>
      <c r="Z6808" s="24">
        <f>Table1[[#This Row],[Male Ballots]]/Table1[[#This Row],[Male Voters]]</f>
        <v>0.23721973094170404</v>
      </c>
      <c r="AA6808" s="24">
        <f>Table1[[#This Row],[Total Ballots]]/Table1[[#This Row],[Total Voters]]</f>
        <v>0.23876000821186616</v>
      </c>
    </row>
    <row r="6809" spans="1:27" s="12" customFormat="1" x14ac:dyDescent="0.35">
      <c r="A6809" s="19" t="s">
        <v>56</v>
      </c>
      <c r="B6809" s="20">
        <v>2011</v>
      </c>
      <c r="C6809" s="17" t="s">
        <v>82</v>
      </c>
      <c r="D6809" s="20"/>
      <c r="E6809" s="37" t="s">
        <v>73</v>
      </c>
      <c r="F6809" s="34" t="s">
        <v>78</v>
      </c>
      <c r="G6809" s="21" t="s">
        <v>64</v>
      </c>
      <c r="H6809" s="22">
        <v>5254.9930000000004</v>
      </c>
      <c r="I6809" s="22">
        <v>5533.98</v>
      </c>
      <c r="J6809" s="22">
        <v>10788.971</v>
      </c>
      <c r="K6809" s="31">
        <v>2541</v>
      </c>
      <c r="L6809" s="31">
        <v>2254</v>
      </c>
      <c r="M6809" s="31">
        <v>1</v>
      </c>
      <c r="N6809" s="31">
        <v>4796</v>
      </c>
      <c r="O6809" s="22">
        <v>906</v>
      </c>
      <c r="P6809" s="22">
        <v>845</v>
      </c>
      <c r="Q6809" s="22"/>
      <c r="R6809" s="23">
        <v>1751</v>
      </c>
      <c r="S6809" s="130">
        <f>IFERROR(Table1[[#This Row],[Female Voters]]/Table1[[#This Row],[Female Population]],"0.0%")</f>
        <v>0.48354013031035431</v>
      </c>
      <c r="T6809" s="130">
        <f>IFERROR(Table1[[#This Row],[Male Voters]]/Table1[[#This Row],[Male Population]],"0.0%")</f>
        <v>0.40730179725983834</v>
      </c>
      <c r="U6809" s="130">
        <f>IFERROR(Table1[[#This Row],[Total Voters]]/Table1[[#This Row],[Total Population]],"0.0%")</f>
        <v>0.44452802774240474</v>
      </c>
      <c r="V6809" s="130">
        <f>IFERROR(Table1[[#This Row],[Female Ballots]]/Table1[[#This Row],[Female Population]],"0.0%")</f>
        <v>0.17240746086626565</v>
      </c>
      <c r="W6809" s="130">
        <f>IFERROR(Table1[[#This Row],[Male Ballots]]/Table1[[#This Row],[Male Population]],"0.0%")</f>
        <v>0.15269299852908758</v>
      </c>
      <c r="X6809" s="130">
        <f>IFERROR(Table1[[#This Row],[Total Ballots]]/Table1[[#This Row],[Total Population]],"0.0%")</f>
        <v>0.16229536625874702</v>
      </c>
      <c r="Y6809" s="24">
        <f>Table1[[#This Row],[Female Ballots]]/Table1[[#This Row],[Female Voters]]</f>
        <v>0.35655253837072021</v>
      </c>
      <c r="Z6809" s="24">
        <f>Table1[[#This Row],[Male Ballots]]/Table1[[#This Row],[Male Voters]]</f>
        <v>0.37488908606921029</v>
      </c>
      <c r="AA6809" s="24">
        <f>Table1[[#This Row],[Total Ballots]]/Table1[[#This Row],[Total Voters]]</f>
        <v>0.3650959132610509</v>
      </c>
    </row>
    <row r="6810" spans="1:27" s="12" customFormat="1" x14ac:dyDescent="0.35">
      <c r="A6810" s="19" t="s">
        <v>56</v>
      </c>
      <c r="B6810" s="20">
        <v>2011</v>
      </c>
      <c r="C6810" s="17" t="s">
        <v>82</v>
      </c>
      <c r="D6810" s="20"/>
      <c r="E6810" s="37" t="s">
        <v>73</v>
      </c>
      <c r="F6810" s="34" t="s">
        <v>78</v>
      </c>
      <c r="G6810" s="21" t="s">
        <v>65</v>
      </c>
      <c r="H6810" s="22">
        <v>5267.0370000000003</v>
      </c>
      <c r="I6810" s="22">
        <v>5501.0249999999996</v>
      </c>
      <c r="J6810" s="22">
        <v>10768.061</v>
      </c>
      <c r="K6810" s="31">
        <v>3236</v>
      </c>
      <c r="L6810" s="31">
        <v>2909</v>
      </c>
      <c r="M6810" s="31"/>
      <c r="N6810" s="31">
        <v>6145</v>
      </c>
      <c r="O6810" s="22">
        <v>1686</v>
      </c>
      <c r="P6810" s="22">
        <v>1485</v>
      </c>
      <c r="Q6810" s="22"/>
      <c r="R6810" s="23">
        <v>3171</v>
      </c>
      <c r="S6810" s="130">
        <f>IFERROR(Table1[[#This Row],[Female Voters]]/Table1[[#This Row],[Female Population]],"0.0%")</f>
        <v>0.6143871782180379</v>
      </c>
      <c r="T6810" s="130">
        <f>IFERROR(Table1[[#This Row],[Male Voters]]/Table1[[#This Row],[Male Population]],"0.0%")</f>
        <v>0.52881053985393633</v>
      </c>
      <c r="U6810" s="130">
        <f>IFERROR(Table1[[#This Row],[Total Voters]]/Table1[[#This Row],[Total Population]],"0.0%")</f>
        <v>0.57066912975325823</v>
      </c>
      <c r="V6810" s="130">
        <f>IFERROR(Table1[[#This Row],[Female Ballots]]/Table1[[#This Row],[Female Population]],"0.0%")</f>
        <v>0.32010407369456489</v>
      </c>
      <c r="W6810" s="130">
        <f>IFERROR(Table1[[#This Row],[Male Ballots]]/Table1[[#This Row],[Male Population]],"0.0%")</f>
        <v>0.26994969119391388</v>
      </c>
      <c r="X6810" s="130">
        <f>IFERROR(Table1[[#This Row],[Total Ballots]]/Table1[[#This Row],[Total Population]],"0.0%")</f>
        <v>0.29448198705412237</v>
      </c>
      <c r="Y6810" s="24">
        <f>Table1[[#This Row],[Female Ballots]]/Table1[[#This Row],[Female Voters]]</f>
        <v>0.52101359703337458</v>
      </c>
      <c r="Z6810" s="24">
        <f>Table1[[#This Row],[Male Ballots]]/Table1[[#This Row],[Male Voters]]</f>
        <v>0.51048470264695767</v>
      </c>
      <c r="AA6810" s="24">
        <f>Table1[[#This Row],[Total Ballots]]/Table1[[#This Row],[Total Voters]]</f>
        <v>0.51602929210740445</v>
      </c>
    </row>
    <row r="6811" spans="1:27" s="12" customFormat="1" x14ac:dyDescent="0.35">
      <c r="A6811" s="19" t="s">
        <v>56</v>
      </c>
      <c r="B6811" s="20">
        <v>2011</v>
      </c>
      <c r="C6811" s="17" t="s">
        <v>82</v>
      </c>
      <c r="D6811" s="20"/>
      <c r="E6811" s="37" t="s">
        <v>73</v>
      </c>
      <c r="F6811" s="34" t="s">
        <v>78</v>
      </c>
      <c r="G6811" s="21" t="s">
        <v>66</v>
      </c>
      <c r="H6811" s="22">
        <v>4688.0590000000002</v>
      </c>
      <c r="I6811" s="22">
        <v>4723.0540000000001</v>
      </c>
      <c r="J6811" s="22">
        <v>9411.1140000000014</v>
      </c>
      <c r="K6811" s="31">
        <v>3529</v>
      </c>
      <c r="L6811" s="31">
        <v>3304</v>
      </c>
      <c r="M6811" s="31"/>
      <c r="N6811" s="31">
        <v>6833</v>
      </c>
      <c r="O6811" s="22">
        <v>2443</v>
      </c>
      <c r="P6811" s="22">
        <v>2222</v>
      </c>
      <c r="Q6811" s="22"/>
      <c r="R6811" s="23">
        <v>4665</v>
      </c>
      <c r="S6811" s="130">
        <f>IFERROR(Table1[[#This Row],[Female Voters]]/Table1[[#This Row],[Female Population]],"0.0%")</f>
        <v>0.752763563769142</v>
      </c>
      <c r="T6811" s="130">
        <f>IFERROR(Table1[[#This Row],[Male Voters]]/Table1[[#This Row],[Male Population]],"0.0%")</f>
        <v>0.69954736913869708</v>
      </c>
      <c r="U6811" s="130">
        <f>IFERROR(Table1[[#This Row],[Total Voters]]/Table1[[#This Row],[Total Population]],"0.0%")</f>
        <v>0.72605644772765465</v>
      </c>
      <c r="V6811" s="130">
        <f>IFERROR(Table1[[#This Row],[Female Ballots]]/Table1[[#This Row],[Female Population]],"0.0%")</f>
        <v>0.52111118908699738</v>
      </c>
      <c r="W6811" s="130">
        <f>IFERROR(Table1[[#This Row],[Male Ballots]]/Table1[[#This Row],[Male Population]],"0.0%")</f>
        <v>0.47045830939049182</v>
      </c>
      <c r="X6811" s="130">
        <f>IFERROR(Table1[[#This Row],[Total Ballots]]/Table1[[#This Row],[Total Population]],"0.0%")</f>
        <v>0.495690520803382</v>
      </c>
      <c r="Y6811" s="24">
        <f>Table1[[#This Row],[Female Ballots]]/Table1[[#This Row],[Female Voters]]</f>
        <v>0.69226409747803908</v>
      </c>
      <c r="Z6811" s="24">
        <f>Table1[[#This Row],[Male Ballots]]/Table1[[#This Row],[Male Voters]]</f>
        <v>0.67251815980629537</v>
      </c>
      <c r="AA6811" s="24">
        <f>Table1[[#This Row],[Total Ballots]]/Table1[[#This Row],[Total Voters]]</f>
        <v>0.68271623006000293</v>
      </c>
    </row>
    <row r="6812" spans="1:27" s="12" customFormat="1" x14ac:dyDescent="0.35">
      <c r="A6812" s="19" t="s">
        <v>56</v>
      </c>
      <c r="B6812" s="20">
        <v>2011</v>
      </c>
      <c r="C6812" s="17" t="s">
        <v>82</v>
      </c>
      <c r="D6812" s="20"/>
      <c r="E6812" s="37" t="s">
        <v>73</v>
      </c>
      <c r="F6812" s="34" t="s">
        <v>78</v>
      </c>
      <c r="G6812" s="21" t="s">
        <v>67</v>
      </c>
      <c r="H6812" s="22">
        <v>5709.0874000000003</v>
      </c>
      <c r="I6812" s="22">
        <v>5174.0784000000003</v>
      </c>
      <c r="J6812" s="22">
        <v>10883.166000000001</v>
      </c>
      <c r="K6812" s="31">
        <v>4496</v>
      </c>
      <c r="L6812" s="31">
        <v>4143</v>
      </c>
      <c r="M6812" s="31"/>
      <c r="N6812" s="31">
        <v>8639</v>
      </c>
      <c r="O6812" s="22">
        <v>3405</v>
      </c>
      <c r="P6812" s="22">
        <v>3227</v>
      </c>
      <c r="Q6812" s="22"/>
      <c r="R6812" s="23">
        <v>6632</v>
      </c>
      <c r="S6812" s="130">
        <f>IFERROR(Table1[[#This Row],[Female Voters]]/Table1[[#This Row],[Female Population]],"0.0%")</f>
        <v>0.7875164076135881</v>
      </c>
      <c r="T6812" s="130">
        <f>IFERROR(Table1[[#This Row],[Male Voters]]/Table1[[#This Row],[Male Population]],"0.0%")</f>
        <v>0.80072230834383951</v>
      </c>
      <c r="U6812" s="130">
        <f>IFERROR(Table1[[#This Row],[Total Voters]]/Table1[[#This Row],[Total Population]],"0.0%")</f>
        <v>0.79379474685950757</v>
      </c>
      <c r="V6812" s="130">
        <f>IFERROR(Table1[[#This Row],[Female Ballots]]/Table1[[#This Row],[Female Population]],"0.0%")</f>
        <v>0.59641756404009505</v>
      </c>
      <c r="W6812" s="130">
        <f>IFERROR(Table1[[#This Row],[Male Ballots]]/Table1[[#This Row],[Male Population]],"0.0%")</f>
        <v>0.62368594955963552</v>
      </c>
      <c r="X6812" s="130">
        <f>IFERROR(Table1[[#This Row],[Total Ballots]]/Table1[[#This Row],[Total Population]],"0.0%")</f>
        <v>0.60938149799424168</v>
      </c>
      <c r="Y6812" s="24">
        <f>Table1[[#This Row],[Female Ballots]]/Table1[[#This Row],[Female Voters]]</f>
        <v>0.75733985765124556</v>
      </c>
      <c r="Z6812" s="24">
        <f>Table1[[#This Row],[Male Ballots]]/Table1[[#This Row],[Male Voters]]</f>
        <v>0.77890417571807868</v>
      </c>
      <c r="AA6812" s="24">
        <f>Table1[[#This Row],[Total Ballots]]/Table1[[#This Row],[Total Voters]]</f>
        <v>0.76768144461164489</v>
      </c>
    </row>
    <row r="6813" spans="1:27" s="12" customFormat="1" x14ac:dyDescent="0.35">
      <c r="A6813" s="19" t="s">
        <v>54</v>
      </c>
      <c r="B6813" s="20">
        <v>2011</v>
      </c>
      <c r="C6813" s="17" t="s">
        <v>82</v>
      </c>
      <c r="D6813" s="20"/>
      <c r="E6813" s="37" t="s">
        <v>74</v>
      </c>
      <c r="F6813" s="34" t="s">
        <v>78</v>
      </c>
      <c r="G6813" s="21" t="s">
        <v>79</v>
      </c>
      <c r="H6813" s="22">
        <v>27790.993399999999</v>
      </c>
      <c r="I6813" s="22">
        <v>29476.999199999998</v>
      </c>
      <c r="J6813" s="22">
        <v>57267.994400000003</v>
      </c>
      <c r="K6813" s="22">
        <v>19287</v>
      </c>
      <c r="L6813" s="22">
        <v>17251</v>
      </c>
      <c r="M6813" s="22">
        <v>131</v>
      </c>
      <c r="N6813" s="22">
        <v>36669</v>
      </c>
      <c r="O6813" s="22">
        <v>10817</v>
      </c>
      <c r="P6813" s="22">
        <v>9579</v>
      </c>
      <c r="Q6813" s="22">
        <v>56</v>
      </c>
      <c r="R6813" s="23">
        <v>20452</v>
      </c>
      <c r="S6813" s="130">
        <f>IFERROR(Table1[[#This Row],[Female Voters]]/Table1[[#This Row],[Female Population]],"0.0%")</f>
        <v>0.69400182002849886</v>
      </c>
      <c r="T6813" s="130">
        <f>IFERROR(Table1[[#This Row],[Male Voters]]/Table1[[#This Row],[Male Population]],"0.0%")</f>
        <v>0.58523596255347465</v>
      </c>
      <c r="U6813" s="130">
        <f>IFERROR(Table1[[#This Row],[Total Voters]]/Table1[[#This Row],[Total Population]],"0.0%")</f>
        <v>0.6403052941557178</v>
      </c>
      <c r="V6813" s="130">
        <f>IFERROR(Table1[[#This Row],[Female Ballots]]/Table1[[#This Row],[Female Population]],"0.0%")</f>
        <v>0.38922682051372803</v>
      </c>
      <c r="W6813" s="130">
        <f>IFERROR(Table1[[#This Row],[Male Ballots]]/Table1[[#This Row],[Male Population]],"0.0%")</f>
        <v>0.32496523594572679</v>
      </c>
      <c r="X6813" s="130">
        <f>IFERROR(Table1[[#This Row],[Total Ballots]]/Table1[[#This Row],[Total Population]],"0.0%")</f>
        <v>0.35712792484313016</v>
      </c>
      <c r="Y6813" s="24">
        <f>Table1[[#This Row],[Female Ballots]]/Table1[[#This Row],[Female Voters]]</f>
        <v>0.56084409187535644</v>
      </c>
      <c r="Z6813" s="24">
        <f>Table1[[#This Row],[Male Ballots]]/Table1[[#This Row],[Male Voters]]</f>
        <v>0.55527215813576025</v>
      </c>
      <c r="AA6813" s="24">
        <f>Table1[[#This Row],[Total Ballots]]/Table1[[#This Row],[Total Voters]]</f>
        <v>0.55774632523384871</v>
      </c>
    </row>
    <row r="6814" spans="1:27" s="12" customFormat="1" x14ac:dyDescent="0.35">
      <c r="A6814" s="19" t="s">
        <v>54</v>
      </c>
      <c r="B6814" s="20">
        <v>2011</v>
      </c>
      <c r="C6814" s="17" t="s">
        <v>82</v>
      </c>
      <c r="D6814" s="20"/>
      <c r="E6814" s="37" t="s">
        <v>74</v>
      </c>
      <c r="F6814" s="34" t="s">
        <v>78</v>
      </c>
      <c r="G6814" s="21" t="s">
        <v>62</v>
      </c>
      <c r="H6814" s="22">
        <v>2789.0011999999997</v>
      </c>
      <c r="I6814" s="22">
        <v>3340.0012000000002</v>
      </c>
      <c r="J6814" s="22">
        <v>6129.0024000000003</v>
      </c>
      <c r="K6814" s="31">
        <v>1440</v>
      </c>
      <c r="L6814" s="31">
        <v>1470</v>
      </c>
      <c r="M6814" s="31">
        <v>20</v>
      </c>
      <c r="N6814" s="31">
        <v>2930</v>
      </c>
      <c r="O6814" s="22">
        <v>275</v>
      </c>
      <c r="P6814" s="22">
        <v>303</v>
      </c>
      <c r="Q6814" s="22">
        <v>3</v>
      </c>
      <c r="R6814" s="23">
        <v>581</v>
      </c>
      <c r="S6814" s="130">
        <f>IFERROR(Table1[[#This Row],[Female Voters]]/Table1[[#This Row],[Female Population]],"0.0%")</f>
        <v>0.51631386892196396</v>
      </c>
      <c r="T6814" s="130">
        <f>IFERROR(Table1[[#This Row],[Male Voters]]/Table1[[#This Row],[Male Population]],"0.0%")</f>
        <v>0.44011960235223868</v>
      </c>
      <c r="U6814" s="130">
        <f>IFERROR(Table1[[#This Row],[Total Voters]]/Table1[[#This Row],[Total Population]],"0.0%")</f>
        <v>0.47805496046142842</v>
      </c>
      <c r="V6814" s="130">
        <f>IFERROR(Table1[[#This Row],[Female Ballots]]/Table1[[#This Row],[Female Population]],"0.0%")</f>
        <v>9.8601606912180617E-2</v>
      </c>
      <c r="W6814" s="130">
        <f>IFERROR(Table1[[#This Row],[Male Ballots]]/Table1[[#This Row],[Male Population]],"0.0%")</f>
        <v>9.0718530280767554E-2</v>
      </c>
      <c r="X6814" s="130">
        <f>IFERROR(Table1[[#This Row],[Total Ballots]]/Table1[[#This Row],[Total Population]],"0.0%")</f>
        <v>9.4795198644399281E-2</v>
      </c>
      <c r="Y6814" s="24">
        <f>Table1[[#This Row],[Female Ballots]]/Table1[[#This Row],[Female Voters]]</f>
        <v>0.19097222222222221</v>
      </c>
      <c r="Z6814" s="24">
        <f>Table1[[#This Row],[Male Ballots]]/Table1[[#This Row],[Male Voters]]</f>
        <v>0.20612244897959184</v>
      </c>
      <c r="AA6814" s="24">
        <f>Table1[[#This Row],[Total Ballots]]/Table1[[#This Row],[Total Voters]]</f>
        <v>0.19829351535836179</v>
      </c>
    </row>
    <row r="6815" spans="1:27" s="12" customFormat="1" x14ac:dyDescent="0.35">
      <c r="A6815" s="19" t="s">
        <v>54</v>
      </c>
      <c r="B6815" s="20">
        <v>2011</v>
      </c>
      <c r="C6815" s="17" t="s">
        <v>82</v>
      </c>
      <c r="D6815" s="20"/>
      <c r="E6815" s="37" t="s">
        <v>74</v>
      </c>
      <c r="F6815" s="34" t="s">
        <v>78</v>
      </c>
      <c r="G6815" s="21" t="s">
        <v>63</v>
      </c>
      <c r="H6815" s="22">
        <v>3855</v>
      </c>
      <c r="I6815" s="22">
        <v>4686.0020000000004</v>
      </c>
      <c r="J6815" s="22">
        <v>8541.0040000000008</v>
      </c>
      <c r="K6815" s="31">
        <v>2283</v>
      </c>
      <c r="L6815" s="31">
        <v>1970</v>
      </c>
      <c r="M6815" s="31">
        <v>26</v>
      </c>
      <c r="N6815" s="31">
        <v>4279</v>
      </c>
      <c r="O6815" s="22">
        <v>633</v>
      </c>
      <c r="P6815" s="22">
        <v>467</v>
      </c>
      <c r="Q6815" s="22">
        <v>5</v>
      </c>
      <c r="R6815" s="23">
        <v>1105</v>
      </c>
      <c r="S6815" s="130">
        <f>IFERROR(Table1[[#This Row],[Female Voters]]/Table1[[#This Row],[Female Population]],"0.0%")</f>
        <v>0.59221789883268483</v>
      </c>
      <c r="T6815" s="130">
        <f>IFERROR(Table1[[#This Row],[Male Voters]]/Table1[[#This Row],[Male Population]],"0.0%")</f>
        <v>0.4204010156205652</v>
      </c>
      <c r="U6815" s="130">
        <f>IFERROR(Table1[[#This Row],[Total Voters]]/Table1[[#This Row],[Total Population]],"0.0%")</f>
        <v>0.5009949649947476</v>
      </c>
      <c r="V6815" s="130">
        <f>IFERROR(Table1[[#This Row],[Female Ballots]]/Table1[[#This Row],[Female Population]],"0.0%")</f>
        <v>0.16420233463035019</v>
      </c>
      <c r="W6815" s="130">
        <f>IFERROR(Table1[[#This Row],[Male Ballots]]/Table1[[#This Row],[Male Population]],"0.0%")</f>
        <v>9.9658514870458861E-2</v>
      </c>
      <c r="X6815" s="130">
        <f>IFERROR(Table1[[#This Row],[Total Ballots]]/Table1[[#This Row],[Total Population]],"0.0%")</f>
        <v>0.12937589070324751</v>
      </c>
      <c r="Y6815" s="24">
        <f>Table1[[#This Row],[Female Ballots]]/Table1[[#This Row],[Female Voters]]</f>
        <v>0.27726675427069647</v>
      </c>
      <c r="Z6815" s="24">
        <f>Table1[[#This Row],[Male Ballots]]/Table1[[#This Row],[Male Voters]]</f>
        <v>0.23705583756345178</v>
      </c>
      <c r="AA6815" s="24">
        <f>Table1[[#This Row],[Total Ballots]]/Table1[[#This Row],[Total Voters]]</f>
        <v>0.2582379060528161</v>
      </c>
    </row>
    <row r="6816" spans="1:27" s="12" customFormat="1" x14ac:dyDescent="0.35">
      <c r="A6816" s="19" t="s">
        <v>54</v>
      </c>
      <c r="B6816" s="20">
        <v>2011</v>
      </c>
      <c r="C6816" s="17" t="s">
        <v>82</v>
      </c>
      <c r="D6816" s="20"/>
      <c r="E6816" s="37" t="s">
        <v>74</v>
      </c>
      <c r="F6816" s="34" t="s">
        <v>78</v>
      </c>
      <c r="G6816" s="21" t="s">
        <v>64</v>
      </c>
      <c r="H6816" s="22">
        <v>3974</v>
      </c>
      <c r="I6816" s="22">
        <v>4662.0020000000004</v>
      </c>
      <c r="J6816" s="22">
        <v>8636.0020000000004</v>
      </c>
      <c r="K6816" s="31">
        <v>2404</v>
      </c>
      <c r="L6816" s="31">
        <v>2075</v>
      </c>
      <c r="M6816" s="31">
        <v>15</v>
      </c>
      <c r="N6816" s="31">
        <v>4494</v>
      </c>
      <c r="O6816" s="22">
        <v>895</v>
      </c>
      <c r="P6816" s="22">
        <v>748</v>
      </c>
      <c r="Q6816" s="22">
        <v>3</v>
      </c>
      <c r="R6816" s="23">
        <v>1646</v>
      </c>
      <c r="S6816" s="130">
        <f>IFERROR(Table1[[#This Row],[Female Voters]]/Table1[[#This Row],[Female Population]],"0.0%")</f>
        <v>0.60493205837946651</v>
      </c>
      <c r="T6816" s="130">
        <f>IFERROR(Table1[[#This Row],[Male Voters]]/Table1[[#This Row],[Male Population]],"0.0%")</f>
        <v>0.44508775414510759</v>
      </c>
      <c r="U6816" s="130">
        <f>IFERROR(Table1[[#This Row],[Total Voters]]/Table1[[#This Row],[Total Population]],"0.0%")</f>
        <v>0.52037968495143927</v>
      </c>
      <c r="V6816" s="130">
        <f>IFERROR(Table1[[#This Row],[Female Ballots]]/Table1[[#This Row],[Female Population]],"0.0%")</f>
        <v>0.22521389028686462</v>
      </c>
      <c r="W6816" s="130">
        <f>IFERROR(Table1[[#This Row],[Male Ballots]]/Table1[[#This Row],[Male Population]],"0.0%")</f>
        <v>0.16044609161471829</v>
      </c>
      <c r="X6816" s="130">
        <f>IFERROR(Table1[[#This Row],[Total Ballots]]/Table1[[#This Row],[Total Population]],"0.0%")</f>
        <v>0.19059745470184003</v>
      </c>
      <c r="Y6816" s="24">
        <f>Table1[[#This Row],[Female Ballots]]/Table1[[#This Row],[Female Voters]]</f>
        <v>0.37229617304492513</v>
      </c>
      <c r="Z6816" s="24">
        <f>Table1[[#This Row],[Male Ballots]]/Table1[[#This Row],[Male Voters]]</f>
        <v>0.36048192771084336</v>
      </c>
      <c r="AA6816" s="24">
        <f>Table1[[#This Row],[Total Ballots]]/Table1[[#This Row],[Total Voters]]</f>
        <v>0.36626613262127283</v>
      </c>
    </row>
    <row r="6817" spans="1:27" s="12" customFormat="1" x14ac:dyDescent="0.35">
      <c r="A6817" s="19" t="s">
        <v>54</v>
      </c>
      <c r="B6817" s="20">
        <v>2011</v>
      </c>
      <c r="C6817" s="17" t="s">
        <v>82</v>
      </c>
      <c r="D6817" s="20"/>
      <c r="E6817" s="37" t="s">
        <v>74</v>
      </c>
      <c r="F6817" s="34" t="s">
        <v>78</v>
      </c>
      <c r="G6817" s="21" t="s">
        <v>65</v>
      </c>
      <c r="H6817" s="22">
        <v>5203.9989999999998</v>
      </c>
      <c r="I6817" s="22">
        <v>5462</v>
      </c>
      <c r="J6817" s="22">
        <v>10665.999</v>
      </c>
      <c r="K6817" s="31">
        <v>3472</v>
      </c>
      <c r="L6817" s="31">
        <v>3018</v>
      </c>
      <c r="M6817" s="31">
        <v>17</v>
      </c>
      <c r="N6817" s="31">
        <v>6507</v>
      </c>
      <c r="O6817" s="22">
        <v>1860</v>
      </c>
      <c r="P6817" s="22">
        <v>1602</v>
      </c>
      <c r="Q6817" s="22">
        <v>6</v>
      </c>
      <c r="R6817" s="23">
        <v>3468</v>
      </c>
      <c r="S6817" s="130">
        <f>IFERROR(Table1[[#This Row],[Female Voters]]/Table1[[#This Row],[Female Population]],"0.0%")</f>
        <v>0.66717922121045758</v>
      </c>
      <c r="T6817" s="130">
        <f>IFERROR(Table1[[#This Row],[Male Voters]]/Table1[[#This Row],[Male Population]],"0.0%")</f>
        <v>0.5525448553643354</v>
      </c>
      <c r="U6817" s="130">
        <f>IFERROR(Table1[[#This Row],[Total Voters]]/Table1[[#This Row],[Total Population]],"0.0%")</f>
        <v>0.61006943653379309</v>
      </c>
      <c r="V6817" s="130">
        <f>IFERROR(Table1[[#This Row],[Female Ballots]]/Table1[[#This Row],[Female Population]],"0.0%")</f>
        <v>0.35741743993417369</v>
      </c>
      <c r="W6817" s="130">
        <f>IFERROR(Table1[[#This Row],[Male Ballots]]/Table1[[#This Row],[Male Population]],"0.0%")</f>
        <v>0.2932991578176492</v>
      </c>
      <c r="X6817" s="130">
        <f>IFERROR(Table1[[#This Row],[Total Ballots]]/Table1[[#This Row],[Total Population]],"0.0%")</f>
        <v>0.32514535206688094</v>
      </c>
      <c r="Y6817" s="24">
        <f>Table1[[#This Row],[Female Ballots]]/Table1[[#This Row],[Female Voters]]</f>
        <v>0.5357142857142857</v>
      </c>
      <c r="Z6817" s="24">
        <f>Table1[[#This Row],[Male Ballots]]/Table1[[#This Row],[Male Voters]]</f>
        <v>0.53081510934393639</v>
      </c>
      <c r="AA6817" s="24">
        <f>Table1[[#This Row],[Total Ballots]]/Table1[[#This Row],[Total Voters]]</f>
        <v>0.53296449976947902</v>
      </c>
    </row>
    <row r="6818" spans="1:27" s="12" customFormat="1" x14ac:dyDescent="0.35">
      <c r="A6818" s="19" t="s">
        <v>54</v>
      </c>
      <c r="B6818" s="20">
        <v>2011</v>
      </c>
      <c r="C6818" s="17" t="s">
        <v>82</v>
      </c>
      <c r="D6818" s="20"/>
      <c r="E6818" s="37" t="s">
        <v>74</v>
      </c>
      <c r="F6818" s="34" t="s">
        <v>78</v>
      </c>
      <c r="G6818" s="21" t="s">
        <v>66</v>
      </c>
      <c r="H6818" s="22">
        <v>5491.9979999999996</v>
      </c>
      <c r="I6818" s="22">
        <v>5471.9979999999996</v>
      </c>
      <c r="J6818" s="22">
        <v>10963.995999999999</v>
      </c>
      <c r="K6818" s="31">
        <v>4375</v>
      </c>
      <c r="L6818" s="31">
        <v>3943</v>
      </c>
      <c r="M6818" s="31">
        <v>24</v>
      </c>
      <c r="N6818" s="31">
        <v>8342</v>
      </c>
      <c r="O6818" s="22">
        <v>3014</v>
      </c>
      <c r="P6818" s="22">
        <v>2692</v>
      </c>
      <c r="Q6818" s="22">
        <v>14</v>
      </c>
      <c r="R6818" s="23">
        <v>5720</v>
      </c>
      <c r="S6818" s="130">
        <f>IFERROR(Table1[[#This Row],[Female Voters]]/Table1[[#This Row],[Female Population]],"0.0%")</f>
        <v>0.79661354574419008</v>
      </c>
      <c r="T6818" s="130">
        <f>IFERROR(Table1[[#This Row],[Male Voters]]/Table1[[#This Row],[Male Population]],"0.0%")</f>
        <v>0.72057774874917724</v>
      </c>
      <c r="U6818" s="130">
        <f>IFERROR(Table1[[#This Row],[Total Voters]]/Table1[[#This Row],[Total Population]],"0.0%")</f>
        <v>0.76085398061071896</v>
      </c>
      <c r="V6818" s="130">
        <f>IFERROR(Table1[[#This Row],[Female Ballots]]/Table1[[#This Row],[Female Population]],"0.0%")</f>
        <v>0.54879845185668319</v>
      </c>
      <c r="W6818" s="130">
        <f>IFERROR(Table1[[#This Row],[Male Ballots]]/Table1[[#This Row],[Male Population]],"0.0%")</f>
        <v>0.4919592441371507</v>
      </c>
      <c r="X6818" s="130">
        <f>IFERROR(Table1[[#This Row],[Total Ballots]]/Table1[[#This Row],[Total Population]],"0.0%")</f>
        <v>0.52170759639095088</v>
      </c>
      <c r="Y6818" s="24">
        <f>Table1[[#This Row],[Female Ballots]]/Table1[[#This Row],[Female Voters]]</f>
        <v>0.6889142857142857</v>
      </c>
      <c r="Z6818" s="24">
        <f>Table1[[#This Row],[Male Ballots]]/Table1[[#This Row],[Male Voters]]</f>
        <v>0.68272888663454223</v>
      </c>
      <c r="AA6818" s="24">
        <f>Table1[[#This Row],[Total Ballots]]/Table1[[#This Row],[Total Voters]]</f>
        <v>0.68568688563893554</v>
      </c>
    </row>
    <row r="6819" spans="1:27" s="12" customFormat="1" x14ac:dyDescent="0.35">
      <c r="A6819" s="19" t="s">
        <v>54</v>
      </c>
      <c r="B6819" s="20">
        <v>2011</v>
      </c>
      <c r="C6819" s="17" t="s">
        <v>82</v>
      </c>
      <c r="D6819" s="20"/>
      <c r="E6819" s="37" t="s">
        <v>74</v>
      </c>
      <c r="F6819" s="34" t="s">
        <v>78</v>
      </c>
      <c r="G6819" s="21" t="s">
        <v>67</v>
      </c>
      <c r="H6819" s="22">
        <v>6476.9951999999994</v>
      </c>
      <c r="I6819" s="22">
        <v>5854.9960000000001</v>
      </c>
      <c r="J6819" s="22">
        <v>12331.991</v>
      </c>
      <c r="K6819" s="31">
        <v>5313</v>
      </c>
      <c r="L6819" s="31">
        <v>4775</v>
      </c>
      <c r="M6819" s="31">
        <v>29</v>
      </c>
      <c r="N6819" s="31">
        <v>10117</v>
      </c>
      <c r="O6819" s="22">
        <v>4140</v>
      </c>
      <c r="P6819" s="22">
        <v>3767</v>
      </c>
      <c r="Q6819" s="22">
        <v>25</v>
      </c>
      <c r="R6819" s="23">
        <v>7932</v>
      </c>
      <c r="S6819" s="130">
        <f>IFERROR(Table1[[#This Row],[Female Voters]]/Table1[[#This Row],[Female Population]],"0.0%")</f>
        <v>0.82028777788811713</v>
      </c>
      <c r="T6819" s="130">
        <f>IFERROR(Table1[[#This Row],[Male Voters]]/Table1[[#This Row],[Male Population]],"0.0%")</f>
        <v>0.81554282872268402</v>
      </c>
      <c r="U6819" s="130">
        <f>IFERROR(Table1[[#This Row],[Total Voters]]/Table1[[#This Row],[Total Population]],"0.0%")</f>
        <v>0.8203865863995522</v>
      </c>
      <c r="V6819" s="130">
        <f>IFERROR(Table1[[#This Row],[Female Ballots]]/Table1[[#This Row],[Female Population]],"0.0%")</f>
        <v>0.63918528147126008</v>
      </c>
      <c r="W6819" s="130">
        <f>IFERROR(Table1[[#This Row],[Male Ballots]]/Table1[[#This Row],[Male Population]],"0.0%")</f>
        <v>0.64338216456509956</v>
      </c>
      <c r="X6819" s="130">
        <f>IFERROR(Table1[[#This Row],[Total Ballots]]/Table1[[#This Row],[Total Population]],"0.0%")</f>
        <v>0.6432051401918798</v>
      </c>
      <c r="Y6819" s="24">
        <f>Table1[[#This Row],[Female Ballots]]/Table1[[#This Row],[Female Voters]]</f>
        <v>0.77922077922077926</v>
      </c>
      <c r="Z6819" s="24">
        <f>Table1[[#This Row],[Male Ballots]]/Table1[[#This Row],[Male Voters]]</f>
        <v>0.78890052356020945</v>
      </c>
      <c r="AA6819" s="24">
        <f>Table1[[#This Row],[Total Ballots]]/Table1[[#This Row],[Total Voters]]</f>
        <v>0.78402688544034793</v>
      </c>
    </row>
    <row r="6820" spans="1:27" s="12" customFormat="1" x14ac:dyDescent="0.35">
      <c r="A6820" s="19" t="s">
        <v>30</v>
      </c>
      <c r="B6820" s="20">
        <v>2011</v>
      </c>
      <c r="C6820" s="17" t="s">
        <v>82</v>
      </c>
      <c r="D6820" s="20"/>
      <c r="E6820" s="37" t="s">
        <v>74</v>
      </c>
      <c r="F6820" s="34" t="s">
        <v>78</v>
      </c>
      <c r="G6820" s="21" t="s">
        <v>79</v>
      </c>
      <c r="H6820" s="22">
        <v>32057.982099999997</v>
      </c>
      <c r="I6820" s="22">
        <v>30953.995199999998</v>
      </c>
      <c r="J6820" s="22">
        <v>63011.977300000006</v>
      </c>
      <c r="K6820" s="22">
        <v>25106</v>
      </c>
      <c r="L6820" s="22">
        <v>22421</v>
      </c>
      <c r="M6820" s="22">
        <v>0</v>
      </c>
      <c r="N6820" s="22">
        <v>47527</v>
      </c>
      <c r="O6820" s="22">
        <v>15328</v>
      </c>
      <c r="P6820" s="22">
        <v>13683</v>
      </c>
      <c r="Q6820" s="22">
        <v>0</v>
      </c>
      <c r="R6820" s="23">
        <v>29011</v>
      </c>
      <c r="S6820" s="130">
        <f>IFERROR(Table1[[#This Row],[Female Voters]]/Table1[[#This Row],[Female Population]],"0.0%")</f>
        <v>0.78314349049436904</v>
      </c>
      <c r="T6820" s="130">
        <f>IFERROR(Table1[[#This Row],[Male Voters]]/Table1[[#This Row],[Male Population]],"0.0%")</f>
        <v>0.72433299337075563</v>
      </c>
      <c r="U6820" s="130">
        <f>IFERROR(Table1[[#This Row],[Total Voters]]/Table1[[#This Row],[Total Population]],"0.0%")</f>
        <v>0.75425342984753463</v>
      </c>
      <c r="V6820" s="130">
        <f>IFERROR(Table1[[#This Row],[Female Ballots]]/Table1[[#This Row],[Female Population]],"0.0%")</f>
        <v>0.47813365021499593</v>
      </c>
      <c r="W6820" s="130">
        <f>IFERROR(Table1[[#This Row],[Male Ballots]]/Table1[[#This Row],[Male Population]],"0.0%")</f>
        <v>0.44204310014236875</v>
      </c>
      <c r="X6820" s="130">
        <f>IFERROR(Table1[[#This Row],[Total Ballots]]/Table1[[#This Row],[Total Population]],"0.0%")</f>
        <v>0.46040453328227804</v>
      </c>
      <c r="Y6820" s="24">
        <f>Table1[[#This Row],[Female Ballots]]/Table1[[#This Row],[Female Voters]]</f>
        <v>0.61053134708834544</v>
      </c>
      <c r="Z6820" s="24">
        <f>Table1[[#This Row],[Male Ballots]]/Table1[[#This Row],[Male Voters]]</f>
        <v>0.61027608046028281</v>
      </c>
      <c r="AA6820" s="24">
        <f>Table1[[#This Row],[Total Ballots]]/Table1[[#This Row],[Total Voters]]</f>
        <v>0.61041092431670418</v>
      </c>
    </row>
    <row r="6821" spans="1:27" s="12" customFormat="1" x14ac:dyDescent="0.35">
      <c r="A6821" s="19" t="s">
        <v>30</v>
      </c>
      <c r="B6821" s="20">
        <v>2011</v>
      </c>
      <c r="C6821" s="17" t="s">
        <v>82</v>
      </c>
      <c r="D6821" s="20"/>
      <c r="E6821" s="37" t="s">
        <v>74</v>
      </c>
      <c r="F6821" s="34" t="s">
        <v>78</v>
      </c>
      <c r="G6821" s="21" t="s">
        <v>62</v>
      </c>
      <c r="H6821" s="22">
        <v>3018.0046000000002</v>
      </c>
      <c r="I6821" s="22">
        <v>3843.0126999999998</v>
      </c>
      <c r="J6821" s="22">
        <v>6861.0172999999995</v>
      </c>
      <c r="K6821" s="31">
        <v>1770</v>
      </c>
      <c r="L6821" s="31">
        <v>1559</v>
      </c>
      <c r="M6821" s="31"/>
      <c r="N6821" s="31">
        <v>3329</v>
      </c>
      <c r="O6821" s="22">
        <v>428</v>
      </c>
      <c r="P6821" s="22">
        <v>347</v>
      </c>
      <c r="Q6821" s="22"/>
      <c r="R6821" s="23">
        <v>775</v>
      </c>
      <c r="S6821" s="130">
        <f>IFERROR(Table1[[#This Row],[Female Voters]]/Table1[[#This Row],[Female Population]],"0.0%")</f>
        <v>0.58648021941384709</v>
      </c>
      <c r="T6821" s="130">
        <f>IFERROR(Table1[[#This Row],[Male Voters]]/Table1[[#This Row],[Male Population]],"0.0%")</f>
        <v>0.40567131094830888</v>
      </c>
      <c r="U6821" s="130">
        <f>IFERROR(Table1[[#This Row],[Total Voters]]/Table1[[#This Row],[Total Population]],"0.0%")</f>
        <v>0.48520501471407168</v>
      </c>
      <c r="V6821" s="130">
        <f>IFERROR(Table1[[#This Row],[Female Ballots]]/Table1[[#This Row],[Female Population]],"0.0%")</f>
        <v>0.14181555588086248</v>
      </c>
      <c r="W6821" s="130">
        <f>IFERROR(Table1[[#This Row],[Male Ballots]]/Table1[[#This Row],[Male Population]],"0.0%")</f>
        <v>9.02937427190912E-2</v>
      </c>
      <c r="X6821" s="130">
        <f>IFERROR(Table1[[#This Row],[Total Ballots]]/Table1[[#This Row],[Total Population]],"0.0%")</f>
        <v>0.11295701003406594</v>
      </c>
      <c r="Y6821" s="24">
        <f>Table1[[#This Row],[Female Ballots]]/Table1[[#This Row],[Female Voters]]</f>
        <v>0.24180790960451978</v>
      </c>
      <c r="Z6821" s="24">
        <f>Table1[[#This Row],[Male Ballots]]/Table1[[#This Row],[Male Voters]]</f>
        <v>0.22257857601026299</v>
      </c>
      <c r="AA6821" s="24">
        <f>Table1[[#This Row],[Total Ballots]]/Table1[[#This Row],[Total Voters]]</f>
        <v>0.23280264343646742</v>
      </c>
    </row>
    <row r="6822" spans="1:27" s="12" customFormat="1" x14ac:dyDescent="0.35">
      <c r="A6822" s="19" t="s">
        <v>30</v>
      </c>
      <c r="B6822" s="20">
        <v>2011</v>
      </c>
      <c r="C6822" s="17" t="s">
        <v>82</v>
      </c>
      <c r="D6822" s="20"/>
      <c r="E6822" s="37" t="s">
        <v>74</v>
      </c>
      <c r="F6822" s="34" t="s">
        <v>78</v>
      </c>
      <c r="G6822" s="21" t="s">
        <v>63</v>
      </c>
      <c r="H6822" s="22">
        <v>4434.0030000000006</v>
      </c>
      <c r="I6822" s="22">
        <v>4901.0050000000001</v>
      </c>
      <c r="J6822" s="22">
        <v>9335.0070000000014</v>
      </c>
      <c r="K6822" s="31">
        <v>2729</v>
      </c>
      <c r="L6822" s="31">
        <v>2356</v>
      </c>
      <c r="M6822" s="31"/>
      <c r="N6822" s="31">
        <v>5085</v>
      </c>
      <c r="O6822" s="22">
        <v>697</v>
      </c>
      <c r="P6822" s="22">
        <v>554</v>
      </c>
      <c r="Q6822" s="22"/>
      <c r="R6822" s="23">
        <v>1251</v>
      </c>
      <c r="S6822" s="130">
        <f>IFERROR(Table1[[#This Row],[Female Voters]]/Table1[[#This Row],[Female Population]],"0.0%")</f>
        <v>0.61547094126909696</v>
      </c>
      <c r="T6822" s="130">
        <f>IFERROR(Table1[[#This Row],[Male Voters]]/Table1[[#This Row],[Male Population]],"0.0%")</f>
        <v>0.48071773034306226</v>
      </c>
      <c r="U6822" s="130">
        <f>IFERROR(Table1[[#This Row],[Total Voters]]/Table1[[#This Row],[Total Population]],"0.0%")</f>
        <v>0.54472374793077272</v>
      </c>
      <c r="V6822" s="130">
        <f>IFERROR(Table1[[#This Row],[Female Ballots]]/Table1[[#This Row],[Female Population]],"0.0%")</f>
        <v>0.1571943005000222</v>
      </c>
      <c r="W6822" s="130">
        <f>IFERROR(Table1[[#This Row],[Male Ballots]]/Table1[[#This Row],[Male Population]],"0.0%")</f>
        <v>0.11303804015706982</v>
      </c>
      <c r="X6822" s="130">
        <f>IFERROR(Table1[[#This Row],[Total Ballots]]/Table1[[#This Row],[Total Population]],"0.0%")</f>
        <v>0.13401168311925207</v>
      </c>
      <c r="Y6822" s="24">
        <f>Table1[[#This Row],[Female Ballots]]/Table1[[#This Row],[Female Voters]]</f>
        <v>0.25540491022352513</v>
      </c>
      <c r="Z6822" s="24">
        <f>Table1[[#This Row],[Male Ballots]]/Table1[[#This Row],[Male Voters]]</f>
        <v>0.23514431239388794</v>
      </c>
      <c r="AA6822" s="24">
        <f>Table1[[#This Row],[Total Ballots]]/Table1[[#This Row],[Total Voters]]</f>
        <v>0.24601769911504426</v>
      </c>
    </row>
    <row r="6823" spans="1:27" s="12" customFormat="1" x14ac:dyDescent="0.35">
      <c r="A6823" s="19" t="s">
        <v>30</v>
      </c>
      <c r="B6823" s="20">
        <v>2011</v>
      </c>
      <c r="C6823" s="17" t="s">
        <v>82</v>
      </c>
      <c r="D6823" s="20"/>
      <c r="E6823" s="37" t="s">
        <v>74</v>
      </c>
      <c r="F6823" s="34" t="s">
        <v>78</v>
      </c>
      <c r="G6823" s="21" t="s">
        <v>64</v>
      </c>
      <c r="H6823" s="22">
        <v>4297.9989999999998</v>
      </c>
      <c r="I6823" s="22">
        <v>4218.9989999999998</v>
      </c>
      <c r="J6823" s="22">
        <v>8516.9979999999996</v>
      </c>
      <c r="K6823" s="31">
        <v>2851</v>
      </c>
      <c r="L6823" s="31">
        <v>2647</v>
      </c>
      <c r="M6823" s="31"/>
      <c r="N6823" s="31">
        <v>5498</v>
      </c>
      <c r="O6823" s="22">
        <v>1177</v>
      </c>
      <c r="P6823" s="22">
        <v>1074</v>
      </c>
      <c r="Q6823" s="22"/>
      <c r="R6823" s="23">
        <v>2251</v>
      </c>
      <c r="S6823" s="130">
        <f>IFERROR(Table1[[#This Row],[Female Voters]]/Table1[[#This Row],[Female Population]],"0.0%")</f>
        <v>0.66333193655931522</v>
      </c>
      <c r="T6823" s="130">
        <f>IFERROR(Table1[[#This Row],[Male Voters]]/Table1[[#This Row],[Male Population]],"0.0%")</f>
        <v>0.62740000649443151</v>
      </c>
      <c r="U6823" s="130">
        <f>IFERROR(Table1[[#This Row],[Total Voters]]/Table1[[#This Row],[Total Population]],"0.0%")</f>
        <v>0.64553261606965273</v>
      </c>
      <c r="V6823" s="130">
        <f>IFERROR(Table1[[#This Row],[Female Ballots]]/Table1[[#This Row],[Female Population]],"0.0%")</f>
        <v>0.27384836525089934</v>
      </c>
      <c r="W6823" s="130">
        <f>IFERROR(Table1[[#This Row],[Male Ballots]]/Table1[[#This Row],[Male Population]],"0.0%")</f>
        <v>0.25456275291840552</v>
      </c>
      <c r="X6823" s="130">
        <f>IFERROR(Table1[[#This Row],[Total Ballots]]/Table1[[#This Row],[Total Population]],"0.0%")</f>
        <v>0.26429500159563263</v>
      </c>
      <c r="Y6823" s="24">
        <f>Table1[[#This Row],[Female Ballots]]/Table1[[#This Row],[Female Voters]]</f>
        <v>0.41283760084180987</v>
      </c>
      <c r="Z6823" s="24">
        <f>Table1[[#This Row],[Male Ballots]]/Table1[[#This Row],[Male Voters]]</f>
        <v>0.40574234982999624</v>
      </c>
      <c r="AA6823" s="24">
        <f>Table1[[#This Row],[Total Ballots]]/Table1[[#This Row],[Total Voters]]</f>
        <v>0.40942160785740267</v>
      </c>
    </row>
    <row r="6824" spans="1:27" s="12" customFormat="1" x14ac:dyDescent="0.35">
      <c r="A6824" s="19" t="s">
        <v>30</v>
      </c>
      <c r="B6824" s="20">
        <v>2011</v>
      </c>
      <c r="C6824" s="17" t="s">
        <v>82</v>
      </c>
      <c r="D6824" s="20"/>
      <c r="E6824" s="37" t="s">
        <v>74</v>
      </c>
      <c r="F6824" s="34" t="s">
        <v>78</v>
      </c>
      <c r="G6824" s="21" t="s">
        <v>65</v>
      </c>
      <c r="H6824" s="22">
        <v>5640.9960000000001</v>
      </c>
      <c r="I6824" s="22">
        <v>5086.9969999999994</v>
      </c>
      <c r="J6824" s="22">
        <v>10727.993</v>
      </c>
      <c r="K6824" s="31">
        <v>4432</v>
      </c>
      <c r="L6824" s="31">
        <v>3882</v>
      </c>
      <c r="M6824" s="31"/>
      <c r="N6824" s="31">
        <v>8314</v>
      </c>
      <c r="O6824" s="22">
        <v>2501</v>
      </c>
      <c r="P6824" s="22">
        <v>2131</v>
      </c>
      <c r="Q6824" s="22"/>
      <c r="R6824" s="23">
        <v>4632</v>
      </c>
      <c r="S6824" s="130">
        <f>IFERROR(Table1[[#This Row],[Female Voters]]/Table1[[#This Row],[Female Population]],"0.0%")</f>
        <v>0.7856768556474778</v>
      </c>
      <c r="T6824" s="130">
        <f>IFERROR(Table1[[#This Row],[Male Voters]]/Table1[[#This Row],[Male Population]],"0.0%")</f>
        <v>0.76312213276320007</v>
      </c>
      <c r="U6824" s="130">
        <f>IFERROR(Table1[[#This Row],[Total Voters]]/Table1[[#This Row],[Total Population]],"0.0%")</f>
        <v>0.77498186287034299</v>
      </c>
      <c r="V6824" s="130">
        <f>IFERROR(Table1[[#This Row],[Female Ballots]]/Table1[[#This Row],[Female Population]],"0.0%")</f>
        <v>0.44336142057182809</v>
      </c>
      <c r="W6824" s="130">
        <f>IFERROR(Table1[[#This Row],[Male Ballots]]/Table1[[#This Row],[Male Population]],"0.0%")</f>
        <v>0.41891119652714565</v>
      </c>
      <c r="X6824" s="130">
        <f>IFERROR(Table1[[#This Row],[Total Ballots]]/Table1[[#This Row],[Total Population]],"0.0%")</f>
        <v>0.43176761953517306</v>
      </c>
      <c r="Y6824" s="24">
        <f>Table1[[#This Row],[Female Ballots]]/Table1[[#This Row],[Female Voters]]</f>
        <v>0.56430505415162457</v>
      </c>
      <c r="Z6824" s="24">
        <f>Table1[[#This Row],[Male Ballots]]/Table1[[#This Row],[Male Voters]]</f>
        <v>0.54894384337970115</v>
      </c>
      <c r="AA6824" s="24">
        <f>Table1[[#This Row],[Total Ballots]]/Table1[[#This Row],[Total Voters]]</f>
        <v>0.55713254751022367</v>
      </c>
    </row>
    <row r="6825" spans="1:27" s="12" customFormat="1" x14ac:dyDescent="0.35">
      <c r="A6825" s="19" t="s">
        <v>30</v>
      </c>
      <c r="B6825" s="20">
        <v>2011</v>
      </c>
      <c r="C6825" s="17" t="s">
        <v>82</v>
      </c>
      <c r="D6825" s="20"/>
      <c r="E6825" s="37" t="s">
        <v>74</v>
      </c>
      <c r="F6825" s="34" t="s">
        <v>78</v>
      </c>
      <c r="G6825" s="21" t="s">
        <v>66</v>
      </c>
      <c r="H6825" s="22">
        <v>6559.9920000000002</v>
      </c>
      <c r="I6825" s="22">
        <v>5769.9930000000004</v>
      </c>
      <c r="J6825" s="22">
        <v>12329.986000000001</v>
      </c>
      <c r="K6825" s="31">
        <v>5912</v>
      </c>
      <c r="L6825" s="31">
        <v>5085</v>
      </c>
      <c r="M6825" s="31"/>
      <c r="N6825" s="31">
        <v>10997</v>
      </c>
      <c r="O6825" s="22">
        <v>4326</v>
      </c>
      <c r="P6825" s="22">
        <v>3746</v>
      </c>
      <c r="Q6825" s="22"/>
      <c r="R6825" s="23">
        <v>8072</v>
      </c>
      <c r="S6825" s="130">
        <f>IFERROR(Table1[[#This Row],[Female Voters]]/Table1[[#This Row],[Female Population]],"0.0%")</f>
        <v>0.90122061124464781</v>
      </c>
      <c r="T6825" s="130">
        <f>IFERROR(Table1[[#This Row],[Male Voters]]/Table1[[#This Row],[Male Population]],"0.0%")</f>
        <v>0.88128356481541648</v>
      </c>
      <c r="U6825" s="130">
        <f>IFERROR(Table1[[#This Row],[Total Voters]]/Table1[[#This Row],[Total Population]],"0.0%")</f>
        <v>0.89189071260908159</v>
      </c>
      <c r="V6825" s="130">
        <f>IFERROR(Table1[[#This Row],[Female Ballots]]/Table1[[#This Row],[Female Population]],"0.0%")</f>
        <v>0.65945202372198009</v>
      </c>
      <c r="W6825" s="130">
        <f>IFERROR(Table1[[#This Row],[Male Ballots]]/Table1[[#This Row],[Male Population]],"0.0%")</f>
        <v>0.6492208916024681</v>
      </c>
      <c r="X6825" s="130">
        <f>IFERROR(Table1[[#This Row],[Total Ballots]]/Table1[[#This Row],[Total Population]],"0.0%")</f>
        <v>0.65466416587983145</v>
      </c>
      <c r="Y6825" s="24">
        <f>Table1[[#This Row],[Female Ballots]]/Table1[[#This Row],[Female Voters]]</f>
        <v>0.73173207036535859</v>
      </c>
      <c r="Z6825" s="24">
        <f>Table1[[#This Row],[Male Ballots]]/Table1[[#This Row],[Male Voters]]</f>
        <v>0.7366764995083579</v>
      </c>
      <c r="AA6825" s="24">
        <f>Table1[[#This Row],[Total Ballots]]/Table1[[#This Row],[Total Voters]]</f>
        <v>0.73401836864599435</v>
      </c>
    </row>
    <row r="6826" spans="1:27" s="12" customFormat="1" x14ac:dyDescent="0.35">
      <c r="A6826" s="19" t="s">
        <v>30</v>
      </c>
      <c r="B6826" s="20">
        <v>2011</v>
      </c>
      <c r="C6826" s="17" t="s">
        <v>82</v>
      </c>
      <c r="D6826" s="20"/>
      <c r="E6826" s="37" t="s">
        <v>74</v>
      </c>
      <c r="F6826" s="34" t="s">
        <v>78</v>
      </c>
      <c r="G6826" s="21" t="s">
        <v>67</v>
      </c>
      <c r="H6826" s="22">
        <v>8106.9875000000002</v>
      </c>
      <c r="I6826" s="22">
        <v>7133.9885000000004</v>
      </c>
      <c r="J6826" s="22">
        <v>15240.976000000001</v>
      </c>
      <c r="K6826" s="31">
        <v>7412</v>
      </c>
      <c r="L6826" s="31">
        <v>6892</v>
      </c>
      <c r="M6826" s="31"/>
      <c r="N6826" s="31">
        <v>14304</v>
      </c>
      <c r="O6826" s="22">
        <v>6199</v>
      </c>
      <c r="P6826" s="22">
        <v>5831</v>
      </c>
      <c r="Q6826" s="22"/>
      <c r="R6826" s="23">
        <v>12030</v>
      </c>
      <c r="S6826" s="130">
        <f>IFERROR(Table1[[#This Row],[Female Voters]]/Table1[[#This Row],[Female Population]],"0.0%")</f>
        <v>0.91427302681791478</v>
      </c>
      <c r="T6826" s="130">
        <f>IFERROR(Table1[[#This Row],[Male Voters]]/Table1[[#This Row],[Male Population]],"0.0%")</f>
        <v>0.96607949396049619</v>
      </c>
      <c r="U6826" s="130">
        <f>IFERROR(Table1[[#This Row],[Total Voters]]/Table1[[#This Row],[Total Population]],"0.0%")</f>
        <v>0.93852257230770519</v>
      </c>
      <c r="V6826" s="130">
        <f>IFERROR(Table1[[#This Row],[Female Ballots]]/Table1[[#This Row],[Female Population]],"0.0%")</f>
        <v>0.76464901419917075</v>
      </c>
      <c r="W6826" s="130">
        <f>IFERROR(Table1[[#This Row],[Male Ballots]]/Table1[[#This Row],[Male Population]],"0.0%")</f>
        <v>0.81735483593784874</v>
      </c>
      <c r="X6826" s="130">
        <f>IFERROR(Table1[[#This Row],[Total Ballots]]/Table1[[#This Row],[Total Population]],"0.0%")</f>
        <v>0.78931952914301551</v>
      </c>
      <c r="Y6826" s="24">
        <f>Table1[[#This Row],[Female Ballots]]/Table1[[#This Row],[Female Voters]]</f>
        <v>0.83634646519158118</v>
      </c>
      <c r="Z6826" s="24">
        <f>Table1[[#This Row],[Male Ballots]]/Table1[[#This Row],[Male Voters]]</f>
        <v>0.84605339524085899</v>
      </c>
      <c r="AA6826" s="24">
        <f>Table1[[#This Row],[Total Ballots]]/Table1[[#This Row],[Total Voters]]</f>
        <v>0.84102348993288589</v>
      </c>
    </row>
    <row r="6827" spans="1:27" s="12" customFormat="1" x14ac:dyDescent="0.35">
      <c r="A6827" s="19" t="s">
        <v>24</v>
      </c>
      <c r="B6827" s="20">
        <v>2011</v>
      </c>
      <c r="C6827" s="17" t="s">
        <v>82</v>
      </c>
      <c r="D6827" s="20"/>
      <c r="E6827" s="37" t="s">
        <v>73</v>
      </c>
      <c r="F6827" s="34" t="s">
        <v>78</v>
      </c>
      <c r="G6827" s="21" t="s">
        <v>79</v>
      </c>
      <c r="H6827" s="22">
        <v>13084.999200000002</v>
      </c>
      <c r="I6827" s="22">
        <v>12698.999100000001</v>
      </c>
      <c r="J6827" s="22">
        <v>25783.999299999999</v>
      </c>
      <c r="K6827" s="22">
        <v>11344</v>
      </c>
      <c r="L6827" s="22">
        <v>10348</v>
      </c>
      <c r="M6827" s="22">
        <v>0</v>
      </c>
      <c r="N6827" s="22">
        <v>21692</v>
      </c>
      <c r="O6827" s="22">
        <v>7615</v>
      </c>
      <c r="P6827" s="22">
        <v>6819</v>
      </c>
      <c r="Q6827" s="22">
        <v>0</v>
      </c>
      <c r="R6827" s="23">
        <v>14434</v>
      </c>
      <c r="S6827" s="130">
        <f>IFERROR(Table1[[#This Row],[Female Voters]]/Table1[[#This Row],[Female Population]],"0.0%")</f>
        <v>0.86694693875105455</v>
      </c>
      <c r="T6827" s="130">
        <f>IFERROR(Table1[[#This Row],[Male Voters]]/Table1[[#This Row],[Male Population]],"0.0%")</f>
        <v>0.81486737013785593</v>
      </c>
      <c r="U6827" s="130">
        <f>IFERROR(Table1[[#This Row],[Total Voters]]/Table1[[#This Row],[Total Population]],"0.0%")</f>
        <v>0.84129695116769576</v>
      </c>
      <c r="V6827" s="130">
        <f>IFERROR(Table1[[#This Row],[Female Ballots]]/Table1[[#This Row],[Female Population]],"0.0%")</f>
        <v>0.58196411658932301</v>
      </c>
      <c r="W6827" s="130">
        <f>IFERROR(Table1[[#This Row],[Male Ballots]]/Table1[[#This Row],[Male Population]],"0.0%")</f>
        <v>0.53697145312814454</v>
      </c>
      <c r="X6827" s="130">
        <f>IFERROR(Table1[[#This Row],[Total Ballots]]/Table1[[#This Row],[Total Population]],"0.0%")</f>
        <v>0.55980454513896916</v>
      </c>
      <c r="Y6827" s="24">
        <f>Table1[[#This Row],[Female Ballots]]/Table1[[#This Row],[Female Voters]]</f>
        <v>0.67127997179125531</v>
      </c>
      <c r="Z6827" s="24">
        <f>Table1[[#This Row],[Male Ballots]]/Table1[[#This Row],[Male Voters]]</f>
        <v>0.65896791650560493</v>
      </c>
      <c r="AA6827" s="24">
        <f>Table1[[#This Row],[Total Ballots]]/Table1[[#This Row],[Total Voters]]</f>
        <v>0.6654066015120782</v>
      </c>
    </row>
    <row r="6828" spans="1:27" s="12" customFormat="1" x14ac:dyDescent="0.35">
      <c r="A6828" s="19" t="s">
        <v>24</v>
      </c>
      <c r="B6828" s="20">
        <v>2011</v>
      </c>
      <c r="C6828" s="17" t="s">
        <v>82</v>
      </c>
      <c r="D6828" s="20"/>
      <c r="E6828" s="37" t="s">
        <v>73</v>
      </c>
      <c r="F6828" s="34" t="s">
        <v>78</v>
      </c>
      <c r="G6828" s="21" t="s">
        <v>62</v>
      </c>
      <c r="H6828" s="22">
        <v>703.9996000000001</v>
      </c>
      <c r="I6828" s="22">
        <v>843.99969999999996</v>
      </c>
      <c r="J6828" s="22">
        <v>1547.9989</v>
      </c>
      <c r="K6828" s="31">
        <v>500</v>
      </c>
      <c r="L6828" s="31">
        <v>504</v>
      </c>
      <c r="M6828" s="31"/>
      <c r="N6828" s="31">
        <v>1004</v>
      </c>
      <c r="O6828" s="22">
        <v>141</v>
      </c>
      <c r="P6828" s="22">
        <v>115</v>
      </c>
      <c r="Q6828" s="22"/>
      <c r="R6828" s="23">
        <v>256</v>
      </c>
      <c r="S6828" s="130">
        <f>IFERROR(Table1[[#This Row],[Female Voters]]/Table1[[#This Row],[Female Population]],"0.0%")</f>
        <v>0.71022767626572503</v>
      </c>
      <c r="T6828" s="130">
        <f>IFERROR(Table1[[#This Row],[Male Voters]]/Table1[[#This Row],[Male Population]],"0.0%")</f>
        <v>0.59715661036372414</v>
      </c>
      <c r="U6828" s="130">
        <f>IFERROR(Table1[[#This Row],[Total Voters]]/Table1[[#This Row],[Total Population]],"0.0%")</f>
        <v>0.64857927224625289</v>
      </c>
      <c r="V6828" s="130">
        <f>IFERROR(Table1[[#This Row],[Female Ballots]]/Table1[[#This Row],[Female Population]],"0.0%")</f>
        <v>0.20028420470693448</v>
      </c>
      <c r="W6828" s="130">
        <f>IFERROR(Table1[[#This Row],[Male Ballots]]/Table1[[#This Row],[Male Population]],"0.0%")</f>
        <v>0.13625597260283387</v>
      </c>
      <c r="X6828" s="130">
        <f>IFERROR(Table1[[#This Row],[Total Ballots]]/Table1[[#This Row],[Total Population]],"0.0%")</f>
        <v>0.16537479451697285</v>
      </c>
      <c r="Y6828" s="24">
        <f>Table1[[#This Row],[Female Ballots]]/Table1[[#This Row],[Female Voters]]</f>
        <v>0.28199999999999997</v>
      </c>
      <c r="Z6828" s="24">
        <f>Table1[[#This Row],[Male Ballots]]/Table1[[#This Row],[Male Voters]]</f>
        <v>0.22817460317460317</v>
      </c>
      <c r="AA6828" s="24">
        <f>Table1[[#This Row],[Total Ballots]]/Table1[[#This Row],[Total Voters]]</f>
        <v>0.2549800796812749</v>
      </c>
    </row>
    <row r="6829" spans="1:27" s="12" customFormat="1" x14ac:dyDescent="0.35">
      <c r="A6829" s="19" t="s">
        <v>24</v>
      </c>
      <c r="B6829" s="20">
        <v>2011</v>
      </c>
      <c r="C6829" s="17" t="s">
        <v>82</v>
      </c>
      <c r="D6829" s="20"/>
      <c r="E6829" s="37" t="s">
        <v>73</v>
      </c>
      <c r="F6829" s="34" t="s">
        <v>78</v>
      </c>
      <c r="G6829" s="21" t="s">
        <v>63</v>
      </c>
      <c r="H6829" s="22">
        <v>1123.9996000000001</v>
      </c>
      <c r="I6829" s="22">
        <v>1231.9994999999999</v>
      </c>
      <c r="J6829" s="22">
        <v>2356</v>
      </c>
      <c r="K6829" s="31">
        <v>871</v>
      </c>
      <c r="L6829" s="31">
        <v>840</v>
      </c>
      <c r="M6829" s="31"/>
      <c r="N6829" s="31">
        <v>1711</v>
      </c>
      <c r="O6829" s="22">
        <v>265</v>
      </c>
      <c r="P6829" s="22">
        <v>211</v>
      </c>
      <c r="Q6829" s="22"/>
      <c r="R6829" s="23">
        <v>476</v>
      </c>
      <c r="S6829" s="130">
        <f>IFERROR(Table1[[#This Row],[Female Voters]]/Table1[[#This Row],[Female Population]],"0.0%")</f>
        <v>0.77491130779761841</v>
      </c>
      <c r="T6829" s="130">
        <f>IFERROR(Table1[[#This Row],[Male Voters]]/Table1[[#This Row],[Male Population]],"0.0%")</f>
        <v>0.68181845853021861</v>
      </c>
      <c r="U6829" s="130">
        <f>IFERROR(Table1[[#This Row],[Total Voters]]/Table1[[#This Row],[Total Population]],"0.0%")</f>
        <v>0.72623089983022071</v>
      </c>
      <c r="V6829" s="130">
        <f>IFERROR(Table1[[#This Row],[Female Ballots]]/Table1[[#This Row],[Female Population]],"0.0%")</f>
        <v>0.23576520845736954</v>
      </c>
      <c r="W6829" s="130">
        <f>IFERROR(Table1[[#This Row],[Male Ballots]]/Table1[[#This Row],[Male Population]],"0.0%")</f>
        <v>0.17126630327366205</v>
      </c>
      <c r="X6829" s="130">
        <f>IFERROR(Table1[[#This Row],[Total Ballots]]/Table1[[#This Row],[Total Population]],"0.0%")</f>
        <v>0.20203735144312393</v>
      </c>
      <c r="Y6829" s="24">
        <f>Table1[[#This Row],[Female Ballots]]/Table1[[#This Row],[Female Voters]]</f>
        <v>0.30424799081515497</v>
      </c>
      <c r="Z6829" s="24">
        <f>Table1[[#This Row],[Male Ballots]]/Table1[[#This Row],[Male Voters]]</f>
        <v>0.25119047619047619</v>
      </c>
      <c r="AA6829" s="24">
        <f>Table1[[#This Row],[Total Ballots]]/Table1[[#This Row],[Total Voters]]</f>
        <v>0.27819988310929283</v>
      </c>
    </row>
    <row r="6830" spans="1:27" s="12" customFormat="1" x14ac:dyDescent="0.35">
      <c r="A6830" s="19" t="s">
        <v>24</v>
      </c>
      <c r="B6830" s="20">
        <v>2011</v>
      </c>
      <c r="C6830" s="17" t="s">
        <v>82</v>
      </c>
      <c r="D6830" s="20"/>
      <c r="E6830" s="37" t="s">
        <v>73</v>
      </c>
      <c r="F6830" s="34" t="s">
        <v>78</v>
      </c>
      <c r="G6830" s="21" t="s">
        <v>64</v>
      </c>
      <c r="H6830" s="22">
        <v>1336.9998000000001</v>
      </c>
      <c r="I6830" s="22">
        <v>1433.9996000000001</v>
      </c>
      <c r="J6830" s="22">
        <v>2771</v>
      </c>
      <c r="K6830" s="31">
        <v>1076</v>
      </c>
      <c r="L6830" s="31">
        <v>897</v>
      </c>
      <c r="M6830" s="31"/>
      <c r="N6830" s="31">
        <v>1973</v>
      </c>
      <c r="O6830" s="22">
        <v>440</v>
      </c>
      <c r="P6830" s="22">
        <v>358</v>
      </c>
      <c r="Q6830" s="22"/>
      <c r="R6830" s="23">
        <v>798</v>
      </c>
      <c r="S6830" s="130">
        <f>IFERROR(Table1[[#This Row],[Female Voters]]/Table1[[#This Row],[Female Population]],"0.0%")</f>
        <v>0.80478695658742805</v>
      </c>
      <c r="T6830" s="130">
        <f>IFERROR(Table1[[#This Row],[Male Voters]]/Table1[[#This Row],[Male Population]],"0.0%")</f>
        <v>0.62552318703575649</v>
      </c>
      <c r="U6830" s="130">
        <f>IFERROR(Table1[[#This Row],[Total Voters]]/Table1[[#This Row],[Total Population]],"0.0%")</f>
        <v>0.71201732226632986</v>
      </c>
      <c r="V6830" s="130">
        <f>IFERROR(Table1[[#This Row],[Female Ballots]]/Table1[[#This Row],[Female Population]],"0.0%")</f>
        <v>0.32909503800972895</v>
      </c>
      <c r="W6830" s="130">
        <f>IFERROR(Table1[[#This Row],[Male Ballots]]/Table1[[#This Row],[Male Population]],"0.0%")</f>
        <v>0.24965139460289945</v>
      </c>
      <c r="X6830" s="130">
        <f>IFERROR(Table1[[#This Row],[Total Ballots]]/Table1[[#This Row],[Total Population]],"0.0%")</f>
        <v>0.28798267773367014</v>
      </c>
      <c r="Y6830" s="24">
        <f>Table1[[#This Row],[Female Ballots]]/Table1[[#This Row],[Female Voters]]</f>
        <v>0.40892193308550184</v>
      </c>
      <c r="Z6830" s="24">
        <f>Table1[[#This Row],[Male Ballots]]/Table1[[#This Row],[Male Voters]]</f>
        <v>0.399108138238573</v>
      </c>
      <c r="AA6830" s="24">
        <f>Table1[[#This Row],[Total Ballots]]/Table1[[#This Row],[Total Voters]]</f>
        <v>0.40446021287379624</v>
      </c>
    </row>
    <row r="6831" spans="1:27" s="12" customFormat="1" x14ac:dyDescent="0.35">
      <c r="A6831" s="19" t="s">
        <v>24</v>
      </c>
      <c r="B6831" s="20">
        <v>2011</v>
      </c>
      <c r="C6831" s="17" t="s">
        <v>82</v>
      </c>
      <c r="D6831" s="20"/>
      <c r="E6831" s="37" t="s">
        <v>73</v>
      </c>
      <c r="F6831" s="34" t="s">
        <v>78</v>
      </c>
      <c r="G6831" s="21" t="s">
        <v>65</v>
      </c>
      <c r="H6831" s="22">
        <v>2308.9998000000001</v>
      </c>
      <c r="I6831" s="22">
        <v>2063.9998999999998</v>
      </c>
      <c r="J6831" s="22">
        <v>4373</v>
      </c>
      <c r="K6831" s="31">
        <v>1775</v>
      </c>
      <c r="L6831" s="31">
        <v>1441</v>
      </c>
      <c r="M6831" s="31"/>
      <c r="N6831" s="31">
        <v>3216</v>
      </c>
      <c r="O6831" s="22">
        <v>1042</v>
      </c>
      <c r="P6831" s="22">
        <v>781</v>
      </c>
      <c r="Q6831" s="22"/>
      <c r="R6831" s="23">
        <v>1823</v>
      </c>
      <c r="S6831" s="130">
        <f>IFERROR(Table1[[#This Row],[Female Voters]]/Table1[[#This Row],[Female Population]],"0.0%")</f>
        <v>0.76873111898926971</v>
      </c>
      <c r="T6831" s="130">
        <f>IFERROR(Table1[[#This Row],[Male Voters]]/Table1[[#This Row],[Male Population]],"0.0%")</f>
        <v>0.69815894855421268</v>
      </c>
      <c r="U6831" s="130">
        <f>IFERROR(Table1[[#This Row],[Total Voters]]/Table1[[#This Row],[Total Population]],"0.0%")</f>
        <v>0.73542190715755773</v>
      </c>
      <c r="V6831" s="130">
        <f>IFERROR(Table1[[#This Row],[Female Ballots]]/Table1[[#This Row],[Female Population]],"0.0%")</f>
        <v>0.45127764844327833</v>
      </c>
      <c r="W6831" s="130">
        <f>IFERROR(Table1[[#This Row],[Male Ballots]]/Table1[[#This Row],[Male Population]],"0.0%")</f>
        <v>0.37839149120113819</v>
      </c>
      <c r="X6831" s="130">
        <f>IFERROR(Table1[[#This Row],[Total Ballots]]/Table1[[#This Row],[Total Population]],"0.0%")</f>
        <v>0.41687628630230961</v>
      </c>
      <c r="Y6831" s="24">
        <f>Table1[[#This Row],[Female Ballots]]/Table1[[#This Row],[Female Voters]]</f>
        <v>0.58704225352112671</v>
      </c>
      <c r="Z6831" s="24">
        <f>Table1[[#This Row],[Male Ballots]]/Table1[[#This Row],[Male Voters]]</f>
        <v>0.5419847328244275</v>
      </c>
      <c r="AA6831" s="24">
        <f>Table1[[#This Row],[Total Ballots]]/Table1[[#This Row],[Total Voters]]</f>
        <v>0.56685323383084574</v>
      </c>
    </row>
    <row r="6832" spans="1:27" s="12" customFormat="1" x14ac:dyDescent="0.35">
      <c r="A6832" s="19" t="s">
        <v>24</v>
      </c>
      <c r="B6832" s="20">
        <v>2011</v>
      </c>
      <c r="C6832" s="17" t="s">
        <v>82</v>
      </c>
      <c r="D6832" s="20"/>
      <c r="E6832" s="37" t="s">
        <v>73</v>
      </c>
      <c r="F6832" s="34" t="s">
        <v>78</v>
      </c>
      <c r="G6832" s="21" t="s">
        <v>66</v>
      </c>
      <c r="H6832" s="22">
        <v>3382</v>
      </c>
      <c r="I6832" s="22">
        <v>3009</v>
      </c>
      <c r="J6832" s="22">
        <v>6391</v>
      </c>
      <c r="K6832" s="31">
        <v>3181</v>
      </c>
      <c r="L6832" s="31">
        <v>2707</v>
      </c>
      <c r="M6832" s="31"/>
      <c r="N6832" s="31">
        <v>5888</v>
      </c>
      <c r="O6832" s="22">
        <v>2445</v>
      </c>
      <c r="P6832" s="22">
        <v>1992</v>
      </c>
      <c r="Q6832" s="22"/>
      <c r="R6832" s="23">
        <v>4437</v>
      </c>
      <c r="S6832" s="130">
        <f>IFERROR(Table1[[#This Row],[Female Voters]]/Table1[[#This Row],[Female Population]],"0.0%")</f>
        <v>0.94056771141336493</v>
      </c>
      <c r="T6832" s="130">
        <f>IFERROR(Table1[[#This Row],[Male Voters]]/Table1[[#This Row],[Male Population]],"0.0%")</f>
        <v>0.89963443004320376</v>
      </c>
      <c r="U6832" s="130">
        <f>IFERROR(Table1[[#This Row],[Total Voters]]/Table1[[#This Row],[Total Population]],"0.0%")</f>
        <v>0.9212955718979815</v>
      </c>
      <c r="V6832" s="130">
        <f>IFERROR(Table1[[#This Row],[Female Ballots]]/Table1[[#This Row],[Female Population]],"0.0%")</f>
        <v>0.72294500295683028</v>
      </c>
      <c r="W6832" s="130">
        <f>IFERROR(Table1[[#This Row],[Male Ballots]]/Table1[[#This Row],[Male Population]],"0.0%")</f>
        <v>0.66201395812562314</v>
      </c>
      <c r="X6832" s="130">
        <f>IFERROR(Table1[[#This Row],[Total Ballots]]/Table1[[#This Row],[Total Population]],"0.0%")</f>
        <v>0.69425754967923647</v>
      </c>
      <c r="Y6832" s="24">
        <f>Table1[[#This Row],[Female Ballots]]/Table1[[#This Row],[Female Voters]]</f>
        <v>0.76862621817038668</v>
      </c>
      <c r="Z6832" s="24">
        <f>Table1[[#This Row],[Male Ballots]]/Table1[[#This Row],[Male Voters]]</f>
        <v>0.73586996675286298</v>
      </c>
      <c r="AA6832" s="24">
        <f>Table1[[#This Row],[Total Ballots]]/Table1[[#This Row],[Total Voters]]</f>
        <v>0.75356657608695654</v>
      </c>
    </row>
    <row r="6833" spans="1:27" s="12" customFormat="1" x14ac:dyDescent="0.35">
      <c r="A6833" s="19" t="s">
        <v>24</v>
      </c>
      <c r="B6833" s="20">
        <v>2011</v>
      </c>
      <c r="C6833" s="17" t="s">
        <v>82</v>
      </c>
      <c r="D6833" s="20"/>
      <c r="E6833" s="37" t="s">
        <v>73</v>
      </c>
      <c r="F6833" s="34" t="s">
        <v>78</v>
      </c>
      <c r="G6833" s="21" t="s">
        <v>67</v>
      </c>
      <c r="H6833" s="22">
        <v>4229.0003999999999</v>
      </c>
      <c r="I6833" s="22">
        <v>4116.0003999999999</v>
      </c>
      <c r="J6833" s="22">
        <v>8345.0004000000008</v>
      </c>
      <c r="K6833" s="31">
        <v>3941</v>
      </c>
      <c r="L6833" s="31">
        <v>3959</v>
      </c>
      <c r="M6833" s="31"/>
      <c r="N6833" s="31">
        <v>7900</v>
      </c>
      <c r="O6833" s="22">
        <v>3282</v>
      </c>
      <c r="P6833" s="22">
        <v>3362</v>
      </c>
      <c r="Q6833" s="22"/>
      <c r="R6833" s="23">
        <v>6644</v>
      </c>
      <c r="S6833" s="130">
        <f>IFERROR(Table1[[#This Row],[Female Voters]]/Table1[[#This Row],[Female Population]],"0.0%")</f>
        <v>0.93189870589749768</v>
      </c>
      <c r="T6833" s="130">
        <f>IFERROR(Table1[[#This Row],[Male Voters]]/Table1[[#This Row],[Male Population]],"0.0%")</f>
        <v>0.96185607756500702</v>
      </c>
      <c r="U6833" s="130">
        <f>IFERROR(Table1[[#This Row],[Total Voters]]/Table1[[#This Row],[Total Population]],"0.0%")</f>
        <v>0.94667461010547094</v>
      </c>
      <c r="V6833" s="130">
        <f>IFERROR(Table1[[#This Row],[Female Ballots]]/Table1[[#This Row],[Female Population]],"0.0%")</f>
        <v>0.77606991950154469</v>
      </c>
      <c r="W6833" s="130">
        <f>IFERROR(Table1[[#This Row],[Male Ballots]]/Table1[[#This Row],[Male Population]],"0.0%")</f>
        <v>0.81681235988218082</v>
      </c>
      <c r="X6833" s="130">
        <f>IFERROR(Table1[[#This Row],[Total Ballots]]/Table1[[#This Row],[Total Population]],"0.0%")</f>
        <v>0.79616533032161385</v>
      </c>
      <c r="Y6833" s="24">
        <f>Table1[[#This Row],[Female Ballots]]/Table1[[#This Row],[Female Voters]]</f>
        <v>0.8327835574727227</v>
      </c>
      <c r="Z6833" s="24">
        <f>Table1[[#This Row],[Male Ballots]]/Table1[[#This Row],[Male Voters]]</f>
        <v>0.84920434453144733</v>
      </c>
      <c r="AA6833" s="24">
        <f>Table1[[#This Row],[Total Ballots]]/Table1[[#This Row],[Total Voters]]</f>
        <v>0.8410126582278481</v>
      </c>
    </row>
    <row r="6834" spans="1:27" s="12" customFormat="1" x14ac:dyDescent="0.35">
      <c r="A6834" s="19" t="s">
        <v>47</v>
      </c>
      <c r="B6834" s="20">
        <v>2011</v>
      </c>
      <c r="C6834" s="17" t="s">
        <v>82</v>
      </c>
      <c r="D6834" s="20" t="s">
        <v>70</v>
      </c>
      <c r="E6834" s="37" t="s">
        <v>73</v>
      </c>
      <c r="F6834" s="34" t="s">
        <v>78</v>
      </c>
      <c r="G6834" s="21" t="s">
        <v>79</v>
      </c>
      <c r="H6834" s="22">
        <v>774074</v>
      </c>
      <c r="I6834" s="22">
        <v>757923.92</v>
      </c>
      <c r="J6834" s="22">
        <v>1531997.9699999997</v>
      </c>
      <c r="K6834" s="22">
        <v>566100</v>
      </c>
      <c r="L6834" s="22">
        <v>522467</v>
      </c>
      <c r="M6834" s="22">
        <v>48</v>
      </c>
      <c r="N6834" s="22">
        <v>1088615</v>
      </c>
      <c r="O6834" s="22">
        <v>292591</v>
      </c>
      <c r="P6834" s="22">
        <v>270337</v>
      </c>
      <c r="Q6834" s="22">
        <v>21</v>
      </c>
      <c r="R6834" s="23">
        <v>562949</v>
      </c>
      <c r="S6834" s="130">
        <f>IFERROR(Table1[[#This Row],[Female Voters]]/Table1[[#This Row],[Female Population]],"0.0%")</f>
        <v>0.73132542883496932</v>
      </c>
      <c r="T6834" s="130">
        <f>IFERROR(Table1[[#This Row],[Male Voters]]/Table1[[#This Row],[Male Population]],"0.0%")</f>
        <v>0.68933963714986057</v>
      </c>
      <c r="U6834" s="130">
        <f>IFERROR(Table1[[#This Row],[Total Voters]]/Table1[[#This Row],[Total Population]],"0.0%")</f>
        <v>0.71058514522705285</v>
      </c>
      <c r="V6834" s="130">
        <f>IFERROR(Table1[[#This Row],[Female Ballots]]/Table1[[#This Row],[Female Population]],"0.0%")</f>
        <v>0.37798840937688127</v>
      </c>
      <c r="W6834" s="130">
        <f>IFERROR(Table1[[#This Row],[Male Ballots]]/Table1[[#This Row],[Male Population]],"0.0%")</f>
        <v>0.35668091858085171</v>
      </c>
      <c r="X6834" s="130">
        <f>IFERROR(Table1[[#This Row],[Total Ballots]]/Table1[[#This Row],[Total Population]],"0.0%")</f>
        <v>0.36746066967699709</v>
      </c>
      <c r="Y6834" s="24">
        <f>Table1[[#This Row],[Female Ballots]]/Table1[[#This Row],[Female Voters]]</f>
        <v>0.51685391273626569</v>
      </c>
      <c r="Z6834" s="24">
        <f>Table1[[#This Row],[Male Ballots]]/Table1[[#This Row],[Male Voters]]</f>
        <v>0.51742406697456489</v>
      </c>
      <c r="AA6834" s="24">
        <f>Table1[[#This Row],[Total Ballots]]/Table1[[#This Row],[Total Voters]]</f>
        <v>0.51712405212127333</v>
      </c>
    </row>
    <row r="6835" spans="1:27" s="12" customFormat="1" x14ac:dyDescent="0.35">
      <c r="A6835" s="19" t="s">
        <v>47</v>
      </c>
      <c r="B6835" s="20">
        <v>2011</v>
      </c>
      <c r="C6835" s="17" t="s">
        <v>82</v>
      </c>
      <c r="D6835" s="20" t="s">
        <v>70</v>
      </c>
      <c r="E6835" s="37" t="s">
        <v>73</v>
      </c>
      <c r="F6835" s="34" t="s">
        <v>78</v>
      </c>
      <c r="G6835" s="21" t="s">
        <v>62</v>
      </c>
      <c r="H6835" s="22">
        <v>87891.94</v>
      </c>
      <c r="I6835" s="22">
        <v>90301.94</v>
      </c>
      <c r="J6835" s="22">
        <v>178193.84</v>
      </c>
      <c r="K6835" s="31">
        <v>45978</v>
      </c>
      <c r="L6835" s="31">
        <v>43111</v>
      </c>
      <c r="M6835" s="31">
        <v>12</v>
      </c>
      <c r="N6835" s="31">
        <v>89101</v>
      </c>
      <c r="O6835" s="22">
        <v>11135</v>
      </c>
      <c r="P6835" s="22">
        <v>10692</v>
      </c>
      <c r="Q6835" s="22">
        <v>7</v>
      </c>
      <c r="R6835" s="23">
        <v>21834</v>
      </c>
      <c r="S6835" s="130">
        <f>IFERROR(Table1[[#This Row],[Female Voters]]/Table1[[#This Row],[Female Population]],"0.0%")</f>
        <v>0.52311963986686383</v>
      </c>
      <c r="T6835" s="130">
        <f>IFERROR(Table1[[#This Row],[Male Voters]]/Table1[[#This Row],[Male Population]],"0.0%")</f>
        <v>0.47740945543362634</v>
      </c>
      <c r="U6835" s="130">
        <f>IFERROR(Table1[[#This Row],[Total Voters]]/Table1[[#This Row],[Total Population]],"0.0%")</f>
        <v>0.50002289641437658</v>
      </c>
      <c r="V6835" s="130">
        <f>IFERROR(Table1[[#This Row],[Female Ballots]]/Table1[[#This Row],[Female Population]],"0.0%")</f>
        <v>0.1266896600530151</v>
      </c>
      <c r="W6835" s="130">
        <f>IFERROR(Table1[[#This Row],[Male Ballots]]/Table1[[#This Row],[Male Population]],"0.0%")</f>
        <v>0.1184027718562857</v>
      </c>
      <c r="X6835" s="130">
        <f>IFERROR(Table1[[#This Row],[Total Ballots]]/Table1[[#This Row],[Total Population]],"0.0%")</f>
        <v>0.12252948811249592</v>
      </c>
      <c r="Y6835" s="24">
        <f>Table1[[#This Row],[Female Ballots]]/Table1[[#This Row],[Female Voters]]</f>
        <v>0.24218104310757319</v>
      </c>
      <c r="Z6835" s="24">
        <f>Table1[[#This Row],[Male Ballots]]/Table1[[#This Row],[Male Voters]]</f>
        <v>0.24801094848182598</v>
      </c>
      <c r="AA6835" s="24">
        <f>Table1[[#This Row],[Total Ballots]]/Table1[[#This Row],[Total Voters]]</f>
        <v>0.24504775479512014</v>
      </c>
    </row>
    <row r="6836" spans="1:27" s="12" customFormat="1" x14ac:dyDescent="0.35">
      <c r="A6836" s="19" t="s">
        <v>47</v>
      </c>
      <c r="B6836" s="20">
        <v>2011</v>
      </c>
      <c r="C6836" s="17" t="s">
        <v>82</v>
      </c>
      <c r="D6836" s="20" t="s">
        <v>70</v>
      </c>
      <c r="E6836" s="37" t="s">
        <v>73</v>
      </c>
      <c r="F6836" s="34" t="s">
        <v>78</v>
      </c>
      <c r="G6836" s="21" t="s">
        <v>63</v>
      </c>
      <c r="H6836" s="22">
        <v>156233</v>
      </c>
      <c r="I6836" s="22">
        <v>162610</v>
      </c>
      <c r="J6836" s="22">
        <v>318843</v>
      </c>
      <c r="K6836" s="31">
        <v>100332</v>
      </c>
      <c r="L6836" s="31">
        <v>92077</v>
      </c>
      <c r="M6836" s="31">
        <v>9</v>
      </c>
      <c r="N6836" s="31">
        <v>192418</v>
      </c>
      <c r="O6836" s="22">
        <v>31036</v>
      </c>
      <c r="P6836" s="22">
        <v>28534</v>
      </c>
      <c r="Q6836" s="22">
        <v>2</v>
      </c>
      <c r="R6836" s="23">
        <v>59572</v>
      </c>
      <c r="S6836" s="130">
        <f>IFERROR(Table1[[#This Row],[Female Voters]]/Table1[[#This Row],[Female Population]],"0.0%")</f>
        <v>0.64219467078018089</v>
      </c>
      <c r="T6836" s="130">
        <f>IFERROR(Table1[[#This Row],[Male Voters]]/Table1[[#This Row],[Male Population]],"0.0%")</f>
        <v>0.56624438841399671</v>
      </c>
      <c r="U6836" s="130">
        <f>IFERROR(Table1[[#This Row],[Total Voters]]/Table1[[#This Row],[Total Population]],"0.0%")</f>
        <v>0.60348823715747246</v>
      </c>
      <c r="V6836" s="130">
        <f>IFERROR(Table1[[#This Row],[Female Ballots]]/Table1[[#This Row],[Female Population]],"0.0%")</f>
        <v>0.19865201333905128</v>
      </c>
      <c r="W6836" s="130">
        <f>IFERROR(Table1[[#This Row],[Male Ballots]]/Table1[[#This Row],[Male Population]],"0.0%")</f>
        <v>0.17547506303425373</v>
      </c>
      <c r="X6836" s="130">
        <f>IFERROR(Table1[[#This Row],[Total Ballots]]/Table1[[#This Row],[Total Population]],"0.0%")</f>
        <v>0.18683803627490647</v>
      </c>
      <c r="Y6836" s="24">
        <f>Table1[[#This Row],[Female Ballots]]/Table1[[#This Row],[Female Voters]]</f>
        <v>0.30933301439221783</v>
      </c>
      <c r="Z6836" s="24">
        <f>Table1[[#This Row],[Male Ballots]]/Table1[[#This Row],[Male Voters]]</f>
        <v>0.30989280710709516</v>
      </c>
      <c r="AA6836" s="24">
        <f>Table1[[#This Row],[Total Ballots]]/Table1[[#This Row],[Total Voters]]</f>
        <v>0.30959681526676297</v>
      </c>
    </row>
    <row r="6837" spans="1:27" s="12" customFormat="1" x14ac:dyDescent="0.35">
      <c r="A6837" s="19" t="s">
        <v>47</v>
      </c>
      <c r="B6837" s="20">
        <v>2011</v>
      </c>
      <c r="C6837" s="17" t="s">
        <v>82</v>
      </c>
      <c r="D6837" s="20" t="s">
        <v>70</v>
      </c>
      <c r="E6837" s="37" t="s">
        <v>73</v>
      </c>
      <c r="F6837" s="34" t="s">
        <v>78</v>
      </c>
      <c r="G6837" s="21" t="s">
        <v>64</v>
      </c>
      <c r="H6837" s="22">
        <v>146426.98000000001</v>
      </c>
      <c r="I6837" s="22">
        <v>152785.98000000001</v>
      </c>
      <c r="J6837" s="22">
        <v>299213</v>
      </c>
      <c r="K6837" s="31">
        <v>102828</v>
      </c>
      <c r="L6837" s="31">
        <v>99427</v>
      </c>
      <c r="M6837" s="31">
        <v>7</v>
      </c>
      <c r="N6837" s="31">
        <v>202262</v>
      </c>
      <c r="O6837" s="22">
        <v>42890</v>
      </c>
      <c r="P6837" s="22">
        <v>41766</v>
      </c>
      <c r="Q6837" s="22">
        <v>3</v>
      </c>
      <c r="R6837" s="23">
        <v>84659</v>
      </c>
      <c r="S6837" s="130">
        <f>IFERROR(Table1[[#This Row],[Female Voters]]/Table1[[#This Row],[Female Population]],"0.0%")</f>
        <v>0.70224763223280295</v>
      </c>
      <c r="T6837" s="130">
        <f>IFERROR(Table1[[#This Row],[Male Voters]]/Table1[[#This Row],[Male Population]],"0.0%")</f>
        <v>0.65075997156283572</v>
      </c>
      <c r="U6837" s="130">
        <f>IFERROR(Table1[[#This Row],[Total Voters]]/Table1[[#This Row],[Total Population]],"0.0%")</f>
        <v>0.67597998750054311</v>
      </c>
      <c r="V6837" s="130">
        <f>IFERROR(Table1[[#This Row],[Female Ballots]]/Table1[[#This Row],[Female Population]],"0.0%")</f>
        <v>0.29291050051022016</v>
      </c>
      <c r="W6837" s="130">
        <f>IFERROR(Table1[[#This Row],[Male Ballots]]/Table1[[#This Row],[Male Population]],"0.0%")</f>
        <v>0.27336277844341472</v>
      </c>
      <c r="X6837" s="130">
        <f>IFERROR(Table1[[#This Row],[Total Ballots]]/Table1[[#This Row],[Total Population]],"0.0%")</f>
        <v>0.28293890973988428</v>
      </c>
      <c r="Y6837" s="24">
        <f>Table1[[#This Row],[Female Ballots]]/Table1[[#This Row],[Female Voters]]</f>
        <v>0.41710429066013149</v>
      </c>
      <c r="Z6837" s="24">
        <f>Table1[[#This Row],[Male Ballots]]/Table1[[#This Row],[Male Voters]]</f>
        <v>0.42006698381727298</v>
      </c>
      <c r="AA6837" s="24">
        <f>Table1[[#This Row],[Total Ballots]]/Table1[[#This Row],[Total Voters]]</f>
        <v>0.41856107425022993</v>
      </c>
    </row>
    <row r="6838" spans="1:27" s="12" customFormat="1" x14ac:dyDescent="0.35">
      <c r="A6838" s="19" t="s">
        <v>47</v>
      </c>
      <c r="B6838" s="20">
        <v>2011</v>
      </c>
      <c r="C6838" s="17" t="s">
        <v>82</v>
      </c>
      <c r="D6838" s="20" t="s">
        <v>70</v>
      </c>
      <c r="E6838" s="37" t="s">
        <v>73</v>
      </c>
      <c r="F6838" s="34" t="s">
        <v>78</v>
      </c>
      <c r="G6838" s="21" t="s">
        <v>65</v>
      </c>
      <c r="H6838" s="22">
        <v>143183.98000000001</v>
      </c>
      <c r="I6838" s="22">
        <v>145215.98000000001</v>
      </c>
      <c r="J6838" s="22">
        <v>288400</v>
      </c>
      <c r="K6838" s="31">
        <v>111874</v>
      </c>
      <c r="L6838" s="31">
        <v>107662</v>
      </c>
      <c r="M6838" s="31">
        <v>8</v>
      </c>
      <c r="N6838" s="31">
        <v>219544</v>
      </c>
      <c r="O6838" s="22">
        <v>61582</v>
      </c>
      <c r="P6838" s="22">
        <v>59162</v>
      </c>
      <c r="Q6838" s="22">
        <v>2</v>
      </c>
      <c r="R6838" s="23">
        <v>120746</v>
      </c>
      <c r="S6838" s="130">
        <f>IFERROR(Table1[[#This Row],[Female Voters]]/Table1[[#This Row],[Female Population]],"0.0%")</f>
        <v>0.78133042537300601</v>
      </c>
      <c r="T6838" s="130">
        <f>IFERROR(Table1[[#This Row],[Male Voters]]/Table1[[#This Row],[Male Population]],"0.0%")</f>
        <v>0.74139223520717201</v>
      </c>
      <c r="U6838" s="130">
        <f>IFERROR(Table1[[#This Row],[Total Voters]]/Table1[[#This Row],[Total Population]],"0.0%")</f>
        <v>0.76124826629680997</v>
      </c>
      <c r="V6838" s="130">
        <f>IFERROR(Table1[[#This Row],[Female Ballots]]/Table1[[#This Row],[Female Population]],"0.0%")</f>
        <v>0.43009001425997512</v>
      </c>
      <c r="W6838" s="130">
        <f>IFERROR(Table1[[#This Row],[Male Ballots]]/Table1[[#This Row],[Male Population]],"0.0%")</f>
        <v>0.40740695342206829</v>
      </c>
      <c r="X6838" s="130">
        <f>IFERROR(Table1[[#This Row],[Total Ballots]]/Table1[[#This Row],[Total Population]],"0.0%")</f>
        <v>0.41867545076282942</v>
      </c>
      <c r="Y6838" s="24">
        <f>Table1[[#This Row],[Female Ballots]]/Table1[[#This Row],[Female Voters]]</f>
        <v>0.5504585515848186</v>
      </c>
      <c r="Z6838" s="24">
        <f>Table1[[#This Row],[Male Ballots]]/Table1[[#This Row],[Male Voters]]</f>
        <v>0.54951607809626424</v>
      </c>
      <c r="AA6838" s="24">
        <f>Table1[[#This Row],[Total Ballots]]/Table1[[#This Row],[Total Voters]]</f>
        <v>0.54998542433407427</v>
      </c>
    </row>
    <row r="6839" spans="1:27" s="12" customFormat="1" x14ac:dyDescent="0.35">
      <c r="A6839" s="19" t="s">
        <v>47</v>
      </c>
      <c r="B6839" s="20">
        <v>2011</v>
      </c>
      <c r="C6839" s="17" t="s">
        <v>82</v>
      </c>
      <c r="D6839" s="20" t="s">
        <v>70</v>
      </c>
      <c r="E6839" s="37" t="s">
        <v>73</v>
      </c>
      <c r="F6839" s="34" t="s">
        <v>78</v>
      </c>
      <c r="G6839" s="21" t="s">
        <v>66</v>
      </c>
      <c r="H6839" s="22">
        <v>117121.98999999999</v>
      </c>
      <c r="I6839" s="22">
        <v>112168.98</v>
      </c>
      <c r="J6839" s="22">
        <v>229291</v>
      </c>
      <c r="K6839" s="31">
        <v>102789</v>
      </c>
      <c r="L6839" s="31">
        <v>96178</v>
      </c>
      <c r="M6839" s="31">
        <v>7</v>
      </c>
      <c r="N6839" s="31">
        <v>198974</v>
      </c>
      <c r="O6839" s="22">
        <v>69370</v>
      </c>
      <c r="P6839" s="22">
        <v>65032</v>
      </c>
      <c r="Q6839" s="22">
        <v>3</v>
      </c>
      <c r="R6839" s="23">
        <v>134405</v>
      </c>
      <c r="S6839" s="130">
        <f>IFERROR(Table1[[#This Row],[Female Voters]]/Table1[[#This Row],[Female Population]],"0.0%")</f>
        <v>0.87762340786730153</v>
      </c>
      <c r="T6839" s="130">
        <f>IFERROR(Table1[[#This Row],[Male Voters]]/Table1[[#This Row],[Male Population]],"0.0%")</f>
        <v>0.85743848254660071</v>
      </c>
      <c r="U6839" s="130">
        <f>IFERROR(Table1[[#This Row],[Total Voters]]/Table1[[#This Row],[Total Population]],"0.0%")</f>
        <v>0.86777937206431999</v>
      </c>
      <c r="V6839" s="130">
        <f>IFERROR(Table1[[#This Row],[Female Ballots]]/Table1[[#This Row],[Female Population]],"0.0%")</f>
        <v>0.59228843362377981</v>
      </c>
      <c r="W6839" s="130">
        <f>IFERROR(Table1[[#This Row],[Male Ballots]]/Table1[[#This Row],[Male Population]],"0.0%")</f>
        <v>0.57976813197374177</v>
      </c>
      <c r="X6839" s="130">
        <f>IFERROR(Table1[[#This Row],[Total Ballots]]/Table1[[#This Row],[Total Population]],"0.0%")</f>
        <v>0.58617651804911663</v>
      </c>
      <c r="Y6839" s="24">
        <f>Table1[[#This Row],[Female Ballots]]/Table1[[#This Row],[Female Voters]]</f>
        <v>0.6748776620066349</v>
      </c>
      <c r="Z6839" s="24">
        <f>Table1[[#This Row],[Male Ballots]]/Table1[[#This Row],[Male Voters]]</f>
        <v>0.67616294786749565</v>
      </c>
      <c r="AA6839" s="24">
        <f>Table1[[#This Row],[Total Ballots]]/Table1[[#This Row],[Total Voters]]</f>
        <v>0.67549026505975651</v>
      </c>
    </row>
    <row r="6840" spans="1:27" s="12" customFormat="1" x14ac:dyDescent="0.35">
      <c r="A6840" s="19" t="s">
        <v>47</v>
      </c>
      <c r="B6840" s="20">
        <v>2011</v>
      </c>
      <c r="C6840" s="17" t="s">
        <v>82</v>
      </c>
      <c r="D6840" s="20" t="s">
        <v>70</v>
      </c>
      <c r="E6840" s="37" t="s">
        <v>73</v>
      </c>
      <c r="F6840" s="34" t="s">
        <v>78</v>
      </c>
      <c r="G6840" s="21" t="s">
        <v>67</v>
      </c>
      <c r="H6840" s="22">
        <v>123216.10999999999</v>
      </c>
      <c r="I6840" s="22">
        <v>94841.040000000008</v>
      </c>
      <c r="J6840" s="22">
        <v>218057.12999999998</v>
      </c>
      <c r="K6840" s="31">
        <v>102299</v>
      </c>
      <c r="L6840" s="31">
        <v>84012</v>
      </c>
      <c r="M6840" s="31">
        <v>5</v>
      </c>
      <c r="N6840" s="31">
        <v>186316</v>
      </c>
      <c r="O6840" s="22">
        <v>76578</v>
      </c>
      <c r="P6840" s="22">
        <v>65151</v>
      </c>
      <c r="Q6840" s="22">
        <v>4</v>
      </c>
      <c r="R6840" s="23">
        <v>141733</v>
      </c>
      <c r="S6840" s="130">
        <f>IFERROR(Table1[[#This Row],[Female Voters]]/Table1[[#This Row],[Female Population]],"0.0%")</f>
        <v>0.83024046125137385</v>
      </c>
      <c r="T6840" s="130">
        <f>IFERROR(Table1[[#This Row],[Male Voters]]/Table1[[#This Row],[Male Population]],"0.0%")</f>
        <v>0.88581905048700427</v>
      </c>
      <c r="U6840" s="130">
        <f>IFERROR(Table1[[#This Row],[Total Voters]]/Table1[[#This Row],[Total Population]],"0.0%")</f>
        <v>0.85443663318874286</v>
      </c>
      <c r="V6840" s="130">
        <f>IFERROR(Table1[[#This Row],[Female Ballots]]/Table1[[#This Row],[Female Population]],"0.0%")</f>
        <v>0.62149340699036848</v>
      </c>
      <c r="W6840" s="130">
        <f>IFERROR(Table1[[#This Row],[Male Ballots]]/Table1[[#This Row],[Male Population]],"0.0%")</f>
        <v>0.6869494472013381</v>
      </c>
      <c r="X6840" s="130">
        <f>IFERROR(Table1[[#This Row],[Total Ballots]]/Table1[[#This Row],[Total Population]],"0.0%")</f>
        <v>0.64998103937257179</v>
      </c>
      <c r="Y6840" s="24">
        <f>Table1[[#This Row],[Female Ballots]]/Table1[[#This Row],[Female Voters]]</f>
        <v>0.74857036725676696</v>
      </c>
      <c r="Z6840" s="24">
        <f>Table1[[#This Row],[Male Ballots]]/Table1[[#This Row],[Male Voters]]</f>
        <v>0.77549635766319103</v>
      </c>
      <c r="AA6840" s="24">
        <f>Table1[[#This Row],[Total Ballots]]/Table1[[#This Row],[Total Voters]]</f>
        <v>0.76071298224521777</v>
      </c>
    </row>
    <row r="6841" spans="1:27" s="12" customFormat="1" x14ac:dyDescent="0.35">
      <c r="A6841" s="19" t="s">
        <v>39</v>
      </c>
      <c r="B6841" s="20">
        <v>2011</v>
      </c>
      <c r="C6841" s="17" t="s">
        <v>82</v>
      </c>
      <c r="D6841" s="20" t="s">
        <v>70</v>
      </c>
      <c r="E6841" s="37" t="s">
        <v>74</v>
      </c>
      <c r="F6841" s="34" t="s">
        <v>78</v>
      </c>
      <c r="G6841" s="21" t="s">
        <v>79</v>
      </c>
      <c r="H6841" s="22">
        <v>96491.94</v>
      </c>
      <c r="I6841" s="22">
        <v>98189.115000000005</v>
      </c>
      <c r="J6841" s="22">
        <v>194681.071</v>
      </c>
      <c r="K6841" s="22">
        <v>76683</v>
      </c>
      <c r="L6841" s="22">
        <v>70951</v>
      </c>
      <c r="M6841" s="22">
        <v>0</v>
      </c>
      <c r="N6841" s="22">
        <v>147634</v>
      </c>
      <c r="O6841" s="22">
        <v>41400</v>
      </c>
      <c r="P6841" s="22">
        <v>38547</v>
      </c>
      <c r="Q6841" s="22">
        <v>0</v>
      </c>
      <c r="R6841" s="23">
        <v>79947</v>
      </c>
      <c r="S6841" s="130">
        <f>IFERROR(Table1[[#This Row],[Female Voters]]/Table1[[#This Row],[Female Population]],"0.0%")</f>
        <v>0.79470886376623784</v>
      </c>
      <c r="T6841" s="130">
        <f>IFERROR(Table1[[#This Row],[Male Voters]]/Table1[[#This Row],[Male Population]],"0.0%")</f>
        <v>0.72259537118752926</v>
      </c>
      <c r="U6841" s="130">
        <f>IFERROR(Table1[[#This Row],[Total Voters]]/Table1[[#This Row],[Total Population]],"0.0%")</f>
        <v>0.75833772252054232</v>
      </c>
      <c r="V6841" s="130">
        <f>IFERROR(Table1[[#This Row],[Female Ballots]]/Table1[[#This Row],[Female Population]],"0.0%")</f>
        <v>0.42905137983545566</v>
      </c>
      <c r="W6841" s="130">
        <f>IFERROR(Table1[[#This Row],[Male Ballots]]/Table1[[#This Row],[Male Population]],"0.0%")</f>
        <v>0.39257915706847951</v>
      </c>
      <c r="X6841" s="130">
        <f>IFERROR(Table1[[#This Row],[Total Ballots]]/Table1[[#This Row],[Total Population]],"0.0%")</f>
        <v>0.41065625738210576</v>
      </c>
      <c r="Y6841" s="24">
        <f>Table1[[#This Row],[Female Ballots]]/Table1[[#This Row],[Female Voters]]</f>
        <v>0.53988498102578142</v>
      </c>
      <c r="Z6841" s="24">
        <f>Table1[[#This Row],[Male Ballots]]/Table1[[#This Row],[Male Voters]]</f>
        <v>0.54329043988104464</v>
      </c>
      <c r="AA6841" s="24">
        <f>Table1[[#This Row],[Total Ballots]]/Table1[[#This Row],[Total Voters]]</f>
        <v>0.54152160071528244</v>
      </c>
    </row>
    <row r="6842" spans="1:27" s="12" customFormat="1" x14ac:dyDescent="0.35">
      <c r="A6842" s="19" t="s">
        <v>39</v>
      </c>
      <c r="B6842" s="20">
        <v>2011</v>
      </c>
      <c r="C6842" s="17" t="s">
        <v>82</v>
      </c>
      <c r="D6842" s="20" t="s">
        <v>70</v>
      </c>
      <c r="E6842" s="37" t="s">
        <v>74</v>
      </c>
      <c r="F6842" s="34" t="s">
        <v>78</v>
      </c>
      <c r="G6842" s="21" t="s">
        <v>62</v>
      </c>
      <c r="H6842" s="22">
        <v>10587.026</v>
      </c>
      <c r="I6842" s="22">
        <v>14571.143000000002</v>
      </c>
      <c r="J6842" s="22">
        <v>25158.177000000003</v>
      </c>
      <c r="K6842" s="31">
        <v>6794</v>
      </c>
      <c r="L6842" s="31">
        <v>6389</v>
      </c>
      <c r="M6842" s="31"/>
      <c r="N6842" s="31">
        <v>13183</v>
      </c>
      <c r="O6842" s="22">
        <v>1581</v>
      </c>
      <c r="P6842" s="22">
        <v>1411</v>
      </c>
      <c r="Q6842" s="22"/>
      <c r="R6842" s="23">
        <v>2992</v>
      </c>
      <c r="S6842" s="130">
        <f>IFERROR(Table1[[#This Row],[Female Voters]]/Table1[[#This Row],[Female Population]],"0.0%")</f>
        <v>0.64172884812033149</v>
      </c>
      <c r="T6842" s="130">
        <f>IFERROR(Table1[[#This Row],[Male Voters]]/Table1[[#This Row],[Male Population]],"0.0%")</f>
        <v>0.43846937745377967</v>
      </c>
      <c r="U6842" s="130">
        <f>IFERROR(Table1[[#This Row],[Total Voters]]/Table1[[#This Row],[Total Population]],"0.0%")</f>
        <v>0.52400458109504511</v>
      </c>
      <c r="V6842" s="130">
        <f>IFERROR(Table1[[#This Row],[Female Ballots]]/Table1[[#This Row],[Female Population]],"0.0%")</f>
        <v>0.14933372223700972</v>
      </c>
      <c r="W6842" s="130">
        <f>IFERROR(Table1[[#This Row],[Male Ballots]]/Table1[[#This Row],[Male Population]],"0.0%")</f>
        <v>9.6835231113990158E-2</v>
      </c>
      <c r="X6842" s="130">
        <f>IFERROR(Table1[[#This Row],[Total Ballots]]/Table1[[#This Row],[Total Population]],"0.0%")</f>
        <v>0.11892753596574186</v>
      </c>
      <c r="Y6842" s="24">
        <f>Table1[[#This Row],[Female Ballots]]/Table1[[#This Row],[Female Voters]]</f>
        <v>0.23270532823079187</v>
      </c>
      <c r="Z6842" s="24">
        <f>Table1[[#This Row],[Male Ballots]]/Table1[[#This Row],[Male Voters]]</f>
        <v>0.22084833307246832</v>
      </c>
      <c r="AA6842" s="24">
        <f>Table1[[#This Row],[Total Ballots]]/Table1[[#This Row],[Total Voters]]</f>
        <v>0.22695896229993173</v>
      </c>
    </row>
    <row r="6843" spans="1:27" s="12" customFormat="1" x14ac:dyDescent="0.35">
      <c r="A6843" s="19" t="s">
        <v>39</v>
      </c>
      <c r="B6843" s="20">
        <v>2011</v>
      </c>
      <c r="C6843" s="17" t="s">
        <v>82</v>
      </c>
      <c r="D6843" s="20" t="s">
        <v>70</v>
      </c>
      <c r="E6843" s="37" t="s">
        <v>74</v>
      </c>
      <c r="F6843" s="34" t="s">
        <v>78</v>
      </c>
      <c r="G6843" s="21" t="s">
        <v>63</v>
      </c>
      <c r="H6843" s="22">
        <v>14704.005000000001</v>
      </c>
      <c r="I6843" s="22">
        <v>16881.041000000001</v>
      </c>
      <c r="J6843" s="22">
        <v>31585.050000000003</v>
      </c>
      <c r="K6843" s="31">
        <v>10679</v>
      </c>
      <c r="L6843" s="31">
        <v>10070</v>
      </c>
      <c r="M6843" s="31"/>
      <c r="N6843" s="31">
        <v>20749</v>
      </c>
      <c r="O6843" s="22">
        <v>2757</v>
      </c>
      <c r="P6843" s="22">
        <v>2529</v>
      </c>
      <c r="Q6843" s="22"/>
      <c r="R6843" s="23">
        <v>5286</v>
      </c>
      <c r="S6843" s="130">
        <f>IFERROR(Table1[[#This Row],[Female Voters]]/Table1[[#This Row],[Female Population]],"0.0%")</f>
        <v>0.72626471495351097</v>
      </c>
      <c r="T6843" s="130">
        <f>IFERROR(Table1[[#This Row],[Male Voters]]/Table1[[#This Row],[Male Population]],"0.0%")</f>
        <v>0.59652719284314271</v>
      </c>
      <c r="U6843" s="130">
        <f>IFERROR(Table1[[#This Row],[Total Voters]]/Table1[[#This Row],[Total Population]],"0.0%")</f>
        <v>0.65692471596530633</v>
      </c>
      <c r="V6843" s="130">
        <f>IFERROR(Table1[[#This Row],[Female Ballots]]/Table1[[#This Row],[Female Population]],"0.0%")</f>
        <v>0.18749993624186062</v>
      </c>
      <c r="W6843" s="130">
        <f>IFERROR(Table1[[#This Row],[Male Ballots]]/Table1[[#This Row],[Male Population]],"0.0%")</f>
        <v>0.14981303581929573</v>
      </c>
      <c r="X6843" s="130">
        <f>IFERROR(Table1[[#This Row],[Total Ballots]]/Table1[[#This Row],[Total Population]],"0.0%")</f>
        <v>0.16735765813256587</v>
      </c>
      <c r="Y6843" s="24">
        <f>Table1[[#This Row],[Female Ballots]]/Table1[[#This Row],[Female Voters]]</f>
        <v>0.25817024065923777</v>
      </c>
      <c r="Z6843" s="24">
        <f>Table1[[#This Row],[Male Ballots]]/Table1[[#This Row],[Male Voters]]</f>
        <v>0.25114200595829195</v>
      </c>
      <c r="AA6843" s="24">
        <f>Table1[[#This Row],[Total Ballots]]/Table1[[#This Row],[Total Voters]]</f>
        <v>0.25475926550677142</v>
      </c>
    </row>
    <row r="6844" spans="1:27" s="12" customFormat="1" x14ac:dyDescent="0.35">
      <c r="A6844" s="19" t="s">
        <v>39</v>
      </c>
      <c r="B6844" s="20">
        <v>2011</v>
      </c>
      <c r="C6844" s="17" t="s">
        <v>82</v>
      </c>
      <c r="D6844" s="20" t="s">
        <v>70</v>
      </c>
      <c r="E6844" s="37" t="s">
        <v>74</v>
      </c>
      <c r="F6844" s="34" t="s">
        <v>78</v>
      </c>
      <c r="G6844" s="21" t="s">
        <v>64</v>
      </c>
      <c r="H6844" s="22">
        <v>15255.989000000001</v>
      </c>
      <c r="I6844" s="22">
        <v>15209.999</v>
      </c>
      <c r="J6844" s="22">
        <v>30465.989999999998</v>
      </c>
      <c r="K6844" s="31">
        <v>11028</v>
      </c>
      <c r="L6844" s="31">
        <v>10073</v>
      </c>
      <c r="M6844" s="31"/>
      <c r="N6844" s="31">
        <v>21101</v>
      </c>
      <c r="O6844" s="22">
        <v>4303</v>
      </c>
      <c r="P6844" s="22">
        <v>3753</v>
      </c>
      <c r="Q6844" s="22"/>
      <c r="R6844" s="23">
        <v>8056</v>
      </c>
      <c r="S6844" s="130">
        <f>IFERROR(Table1[[#This Row],[Female Voters]]/Table1[[#This Row],[Female Population]],"0.0%")</f>
        <v>0.72286365702020361</v>
      </c>
      <c r="T6844" s="130">
        <f>IFERROR(Table1[[#This Row],[Male Voters]]/Table1[[#This Row],[Male Population]],"0.0%")</f>
        <v>0.6622617134951817</v>
      </c>
      <c r="U6844" s="130">
        <f>IFERROR(Table1[[#This Row],[Total Voters]]/Table1[[#This Row],[Total Population]],"0.0%")</f>
        <v>0.69260838068941799</v>
      </c>
      <c r="V6844" s="130">
        <f>IFERROR(Table1[[#This Row],[Female Ballots]]/Table1[[#This Row],[Female Population]],"0.0%")</f>
        <v>0.28205316613691839</v>
      </c>
      <c r="W6844" s="130">
        <f>IFERROR(Table1[[#This Row],[Male Ballots]]/Table1[[#This Row],[Male Population]],"0.0%")</f>
        <v>0.2467455783527665</v>
      </c>
      <c r="X6844" s="130">
        <f>IFERROR(Table1[[#This Row],[Total Ballots]]/Table1[[#This Row],[Total Population]],"0.0%")</f>
        <v>0.26442600420994034</v>
      </c>
      <c r="Y6844" s="24">
        <f>Table1[[#This Row],[Female Ballots]]/Table1[[#This Row],[Female Voters]]</f>
        <v>0.3901886108088502</v>
      </c>
      <c r="Z6844" s="24">
        <f>Table1[[#This Row],[Male Ballots]]/Table1[[#This Row],[Male Voters]]</f>
        <v>0.37258016479698203</v>
      </c>
      <c r="AA6844" s="24">
        <f>Table1[[#This Row],[Total Ballots]]/Table1[[#This Row],[Total Voters]]</f>
        <v>0.3817828538931804</v>
      </c>
    </row>
    <row r="6845" spans="1:27" s="12" customFormat="1" x14ac:dyDescent="0.35">
      <c r="A6845" s="19" t="s">
        <v>39</v>
      </c>
      <c r="B6845" s="20">
        <v>2011</v>
      </c>
      <c r="C6845" s="17" t="s">
        <v>82</v>
      </c>
      <c r="D6845" s="20" t="s">
        <v>70</v>
      </c>
      <c r="E6845" s="37" t="s">
        <v>74</v>
      </c>
      <c r="F6845" s="34" t="s">
        <v>78</v>
      </c>
      <c r="G6845" s="21" t="s">
        <v>65</v>
      </c>
      <c r="H6845" s="22">
        <v>19023.98</v>
      </c>
      <c r="I6845" s="22">
        <v>18528.982</v>
      </c>
      <c r="J6845" s="22">
        <v>37552.959999999999</v>
      </c>
      <c r="K6845" s="31">
        <v>15461</v>
      </c>
      <c r="L6845" s="31">
        <v>14425</v>
      </c>
      <c r="M6845" s="31"/>
      <c r="N6845" s="31">
        <v>29886</v>
      </c>
      <c r="O6845" s="22">
        <v>8575</v>
      </c>
      <c r="P6845" s="22">
        <v>8015</v>
      </c>
      <c r="Q6845" s="22"/>
      <c r="R6845" s="23">
        <v>16590</v>
      </c>
      <c r="S6845" s="130">
        <f>IFERROR(Table1[[#This Row],[Female Voters]]/Table1[[#This Row],[Female Population]],"0.0%")</f>
        <v>0.81271111512943139</v>
      </c>
      <c r="T6845" s="130">
        <f>IFERROR(Table1[[#This Row],[Male Voters]]/Table1[[#This Row],[Male Population]],"0.0%")</f>
        <v>0.77851011998392572</v>
      </c>
      <c r="U6845" s="130">
        <f>IFERROR(Table1[[#This Row],[Total Voters]]/Table1[[#This Row],[Total Population]],"0.0%")</f>
        <v>0.79583606725009159</v>
      </c>
      <c r="V6845" s="130">
        <f>IFERROR(Table1[[#This Row],[Female Ballots]]/Table1[[#This Row],[Female Population]],"0.0%")</f>
        <v>0.45074689943954949</v>
      </c>
      <c r="W6845" s="130">
        <f>IFERROR(Table1[[#This Row],[Male Ballots]]/Table1[[#This Row],[Male Population]],"0.0%")</f>
        <v>0.43256558833075665</v>
      </c>
      <c r="X6845" s="130">
        <f>IFERROR(Table1[[#This Row],[Total Ballots]]/Table1[[#This Row],[Total Population]],"0.0%")</f>
        <v>0.44177609434782239</v>
      </c>
      <c r="Y6845" s="24">
        <f>Table1[[#This Row],[Female Ballots]]/Table1[[#This Row],[Female Voters]]</f>
        <v>0.55462130521958475</v>
      </c>
      <c r="Z6845" s="24">
        <f>Table1[[#This Row],[Male Ballots]]/Table1[[#This Row],[Male Voters]]</f>
        <v>0.55563258232235702</v>
      </c>
      <c r="AA6845" s="24">
        <f>Table1[[#This Row],[Total Ballots]]/Table1[[#This Row],[Total Voters]]</f>
        <v>0.55510941577996387</v>
      </c>
    </row>
    <row r="6846" spans="1:27" s="12" customFormat="1" x14ac:dyDescent="0.35">
      <c r="A6846" s="19" t="s">
        <v>39</v>
      </c>
      <c r="B6846" s="20">
        <v>2011</v>
      </c>
      <c r="C6846" s="17" t="s">
        <v>82</v>
      </c>
      <c r="D6846" s="20" t="s">
        <v>70</v>
      </c>
      <c r="E6846" s="37" t="s">
        <v>74</v>
      </c>
      <c r="F6846" s="34" t="s">
        <v>78</v>
      </c>
      <c r="G6846" s="21" t="s">
        <v>66</v>
      </c>
      <c r="H6846" s="22">
        <v>18064.975999999999</v>
      </c>
      <c r="I6846" s="22">
        <v>17100.977999999999</v>
      </c>
      <c r="J6846" s="22">
        <v>35165.96</v>
      </c>
      <c r="K6846" s="31">
        <v>16411</v>
      </c>
      <c r="L6846" s="31">
        <v>15289</v>
      </c>
      <c r="M6846" s="31"/>
      <c r="N6846" s="31">
        <v>31700</v>
      </c>
      <c r="O6846" s="22">
        <v>11497</v>
      </c>
      <c r="P6846" s="22">
        <v>10796</v>
      </c>
      <c r="Q6846" s="22"/>
      <c r="R6846" s="23">
        <v>22293</v>
      </c>
      <c r="S6846" s="130">
        <f>IFERROR(Table1[[#This Row],[Female Voters]]/Table1[[#This Row],[Female Population]],"0.0%")</f>
        <v>0.90844294506674139</v>
      </c>
      <c r="T6846" s="130">
        <f>IFERROR(Table1[[#This Row],[Male Voters]]/Table1[[#This Row],[Male Population]],"0.0%")</f>
        <v>0.89404243429820218</v>
      </c>
      <c r="U6846" s="130">
        <f>IFERROR(Table1[[#This Row],[Total Voters]]/Table1[[#This Row],[Total Population]],"0.0%")</f>
        <v>0.90143991519071287</v>
      </c>
      <c r="V6846" s="130">
        <f>IFERROR(Table1[[#This Row],[Female Ballots]]/Table1[[#This Row],[Female Population]],"0.0%")</f>
        <v>0.63642486986974134</v>
      </c>
      <c r="W6846" s="130">
        <f>IFERROR(Table1[[#This Row],[Male Ballots]]/Table1[[#This Row],[Male Population]],"0.0%")</f>
        <v>0.63130892279962003</v>
      </c>
      <c r="X6846" s="130">
        <f>IFERROR(Table1[[#This Row],[Total Ballots]]/Table1[[#This Row],[Total Population]],"0.0%")</f>
        <v>0.63393690944310921</v>
      </c>
      <c r="Y6846" s="24">
        <f>Table1[[#This Row],[Female Ballots]]/Table1[[#This Row],[Female Voters]]</f>
        <v>0.70056669307172015</v>
      </c>
      <c r="Z6846" s="24">
        <f>Table1[[#This Row],[Male Ballots]]/Table1[[#This Row],[Male Voters]]</f>
        <v>0.70612858918176469</v>
      </c>
      <c r="AA6846" s="24">
        <f>Table1[[#This Row],[Total Ballots]]/Table1[[#This Row],[Total Voters]]</f>
        <v>0.7032492113564669</v>
      </c>
    </row>
    <row r="6847" spans="1:27" s="12" customFormat="1" x14ac:dyDescent="0.35">
      <c r="A6847" s="19" t="s">
        <v>39</v>
      </c>
      <c r="B6847" s="20">
        <v>2011</v>
      </c>
      <c r="C6847" s="17" t="s">
        <v>82</v>
      </c>
      <c r="D6847" s="20" t="s">
        <v>70</v>
      </c>
      <c r="E6847" s="37" t="s">
        <v>74</v>
      </c>
      <c r="F6847" s="34" t="s">
        <v>78</v>
      </c>
      <c r="G6847" s="21" t="s">
        <v>67</v>
      </c>
      <c r="H6847" s="22">
        <v>18855.964</v>
      </c>
      <c r="I6847" s="22">
        <v>15896.972</v>
      </c>
      <c r="J6847" s="22">
        <v>34752.933999999994</v>
      </c>
      <c r="K6847" s="31">
        <v>16310</v>
      </c>
      <c r="L6847" s="31">
        <v>14705</v>
      </c>
      <c r="M6847" s="31"/>
      <c r="N6847" s="31">
        <v>31015</v>
      </c>
      <c r="O6847" s="22">
        <v>12687</v>
      </c>
      <c r="P6847" s="22">
        <v>12043</v>
      </c>
      <c r="Q6847" s="22"/>
      <c r="R6847" s="23">
        <v>24730</v>
      </c>
      <c r="S6847" s="130">
        <f>IFERROR(Table1[[#This Row],[Female Voters]]/Table1[[#This Row],[Female Population]],"0.0%")</f>
        <v>0.86497831667476666</v>
      </c>
      <c r="T6847" s="130">
        <f>IFERROR(Table1[[#This Row],[Male Voters]]/Table1[[#This Row],[Male Population]],"0.0%")</f>
        <v>0.92501892813298026</v>
      </c>
      <c r="U6847" s="130">
        <f>IFERROR(Table1[[#This Row],[Total Voters]]/Table1[[#This Row],[Total Population]],"0.0%")</f>
        <v>0.89244263520311706</v>
      </c>
      <c r="V6847" s="130">
        <f>IFERROR(Table1[[#This Row],[Female Ballots]]/Table1[[#This Row],[Female Population]],"0.0%")</f>
        <v>0.67283751708478023</v>
      </c>
      <c r="W6847" s="130">
        <f>IFERROR(Table1[[#This Row],[Male Ballots]]/Table1[[#This Row],[Male Population]],"0.0%")</f>
        <v>0.75756565464165126</v>
      </c>
      <c r="X6847" s="130">
        <f>IFERROR(Table1[[#This Row],[Total Ballots]]/Table1[[#This Row],[Total Population]],"0.0%")</f>
        <v>0.71159459514986578</v>
      </c>
      <c r="Y6847" s="24">
        <f>Table1[[#This Row],[Female Ballots]]/Table1[[#This Row],[Female Voters]]</f>
        <v>0.77786633966891483</v>
      </c>
      <c r="Z6847" s="24">
        <f>Table1[[#This Row],[Male Ballots]]/Table1[[#This Row],[Male Voters]]</f>
        <v>0.81897313838830332</v>
      </c>
      <c r="AA6847" s="24">
        <f>Table1[[#This Row],[Total Ballots]]/Table1[[#This Row],[Total Voters]]</f>
        <v>0.79735611800741579</v>
      </c>
    </row>
    <row r="6848" spans="1:27" s="12" customFormat="1" x14ac:dyDescent="0.35">
      <c r="A6848" s="19" t="s">
        <v>50</v>
      </c>
      <c r="B6848" s="20">
        <v>2011</v>
      </c>
      <c r="C6848" s="17" t="s">
        <v>82</v>
      </c>
      <c r="D6848" s="20"/>
      <c r="E6848" s="37" t="s">
        <v>74</v>
      </c>
      <c r="F6848" s="34" t="s">
        <v>78</v>
      </c>
      <c r="G6848" s="21" t="s">
        <v>79</v>
      </c>
      <c r="H6848" s="22">
        <v>16666.4427</v>
      </c>
      <c r="I6848" s="22">
        <v>17084.562399999999</v>
      </c>
      <c r="J6848" s="22">
        <v>33751.005499999999</v>
      </c>
      <c r="K6848" s="22">
        <v>10697</v>
      </c>
      <c r="L6848" s="22">
        <v>9872</v>
      </c>
      <c r="M6848" s="22">
        <v>0</v>
      </c>
      <c r="N6848" s="22">
        <v>20569</v>
      </c>
      <c r="O6848" s="22">
        <v>6134</v>
      </c>
      <c r="P6848" s="22">
        <v>5689</v>
      </c>
      <c r="Q6848" s="22">
        <v>0</v>
      </c>
      <c r="R6848" s="23">
        <v>11823</v>
      </c>
      <c r="S6848" s="130">
        <f>IFERROR(Table1[[#This Row],[Female Voters]]/Table1[[#This Row],[Female Population]],"0.0%")</f>
        <v>0.64182862489306136</v>
      </c>
      <c r="T6848" s="130">
        <f>IFERROR(Table1[[#This Row],[Male Voters]]/Table1[[#This Row],[Male Population]],"0.0%")</f>
        <v>0.57783159842595677</v>
      </c>
      <c r="U6848" s="130">
        <f>IFERROR(Table1[[#This Row],[Total Voters]]/Table1[[#This Row],[Total Population]],"0.0%")</f>
        <v>0.60943369524205737</v>
      </c>
      <c r="V6848" s="130">
        <f>IFERROR(Table1[[#This Row],[Female Ballots]]/Table1[[#This Row],[Female Population]],"0.0%")</f>
        <v>0.36804494578798153</v>
      </c>
      <c r="W6848" s="130">
        <f>IFERROR(Table1[[#This Row],[Male Ballots]]/Table1[[#This Row],[Male Population]],"0.0%")</f>
        <v>0.33299067701025814</v>
      </c>
      <c r="X6848" s="130">
        <f>IFERROR(Table1[[#This Row],[Total Ballots]]/Table1[[#This Row],[Total Population]],"0.0%")</f>
        <v>0.35030067474582349</v>
      </c>
      <c r="Y6848" s="24">
        <f>Table1[[#This Row],[Female Ballots]]/Table1[[#This Row],[Female Voters]]</f>
        <v>0.57343180330933907</v>
      </c>
      <c r="Z6848" s="24">
        <f>Table1[[#This Row],[Male Ballots]]/Table1[[#This Row],[Male Voters]]</f>
        <v>0.57627633711507298</v>
      </c>
      <c r="AA6848" s="24">
        <f>Table1[[#This Row],[Total Ballots]]/Table1[[#This Row],[Total Voters]]</f>
        <v>0.57479702464874327</v>
      </c>
    </row>
    <row r="6849" spans="1:27" s="12" customFormat="1" x14ac:dyDescent="0.35">
      <c r="A6849" s="19" t="s">
        <v>50</v>
      </c>
      <c r="B6849" s="20">
        <v>2011</v>
      </c>
      <c r="C6849" s="17" t="s">
        <v>82</v>
      </c>
      <c r="D6849" s="20"/>
      <c r="E6849" s="37" t="s">
        <v>74</v>
      </c>
      <c r="F6849" s="34" t="s">
        <v>78</v>
      </c>
      <c r="G6849" s="21" t="s">
        <v>62</v>
      </c>
      <c r="H6849" s="22">
        <v>4534.5104000000001</v>
      </c>
      <c r="I6849" s="22">
        <v>4853.4231</v>
      </c>
      <c r="J6849" s="22">
        <v>9387.9344999999994</v>
      </c>
      <c r="K6849" s="31">
        <v>992</v>
      </c>
      <c r="L6849" s="31">
        <v>933</v>
      </c>
      <c r="M6849" s="31"/>
      <c r="N6849" s="31">
        <v>1925</v>
      </c>
      <c r="O6849" s="22">
        <v>227</v>
      </c>
      <c r="P6849" s="22">
        <v>233</v>
      </c>
      <c r="Q6849" s="22"/>
      <c r="R6849" s="23">
        <v>460</v>
      </c>
      <c r="S6849" s="130">
        <f>IFERROR(Table1[[#This Row],[Female Voters]]/Table1[[#This Row],[Female Population]],"0.0%")</f>
        <v>0.21876672727445945</v>
      </c>
      <c r="T6849" s="130">
        <f>IFERROR(Table1[[#This Row],[Male Voters]]/Table1[[#This Row],[Male Population]],"0.0%")</f>
        <v>0.19223545542526468</v>
      </c>
      <c r="U6849" s="130">
        <f>IFERROR(Table1[[#This Row],[Total Voters]]/Table1[[#This Row],[Total Population]],"0.0%")</f>
        <v>0.20505042935695814</v>
      </c>
      <c r="V6849" s="130">
        <f>IFERROR(Table1[[#This Row],[Female Ballots]]/Table1[[#This Row],[Female Population]],"0.0%")</f>
        <v>5.0060531342038604E-2</v>
      </c>
      <c r="W6849" s="130">
        <f>IFERROR(Table1[[#This Row],[Male Ballots]]/Table1[[#This Row],[Male Population]],"0.0%")</f>
        <v>4.8007353820028589E-2</v>
      </c>
      <c r="X6849" s="130">
        <f>IFERROR(Table1[[#This Row],[Total Ballots]]/Table1[[#This Row],[Total Population]],"0.0%")</f>
        <v>4.8999063638545844E-2</v>
      </c>
      <c r="Y6849" s="24">
        <f>Table1[[#This Row],[Female Ballots]]/Table1[[#This Row],[Female Voters]]</f>
        <v>0.22883064516129031</v>
      </c>
      <c r="Z6849" s="24">
        <f>Table1[[#This Row],[Male Ballots]]/Table1[[#This Row],[Male Voters]]</f>
        <v>0.2497320471596999</v>
      </c>
      <c r="AA6849" s="24">
        <f>Table1[[#This Row],[Total Ballots]]/Table1[[#This Row],[Total Voters]]</f>
        <v>0.23896103896103896</v>
      </c>
    </row>
    <row r="6850" spans="1:27" s="12" customFormat="1" x14ac:dyDescent="0.35">
      <c r="A6850" s="19" t="s">
        <v>50</v>
      </c>
      <c r="B6850" s="20">
        <v>2011</v>
      </c>
      <c r="C6850" s="17" t="s">
        <v>82</v>
      </c>
      <c r="D6850" s="20"/>
      <c r="E6850" s="37" t="s">
        <v>74</v>
      </c>
      <c r="F6850" s="34" t="s">
        <v>78</v>
      </c>
      <c r="G6850" s="21" t="s">
        <v>63</v>
      </c>
      <c r="H6850" s="22">
        <v>2258.9809999999998</v>
      </c>
      <c r="I6850" s="22">
        <v>2575.1319999999996</v>
      </c>
      <c r="J6850" s="22">
        <v>4834.1129999999994</v>
      </c>
      <c r="K6850" s="31">
        <v>1508</v>
      </c>
      <c r="L6850" s="31">
        <v>1357</v>
      </c>
      <c r="M6850" s="31"/>
      <c r="N6850" s="31">
        <v>2865</v>
      </c>
      <c r="O6850" s="22">
        <v>491</v>
      </c>
      <c r="P6850" s="22">
        <v>423</v>
      </c>
      <c r="Q6850" s="22"/>
      <c r="R6850" s="23">
        <v>914</v>
      </c>
      <c r="S6850" s="130">
        <f>IFERROR(Table1[[#This Row],[Female Voters]]/Table1[[#This Row],[Female Population]],"0.0%")</f>
        <v>0.66755762886009229</v>
      </c>
      <c r="T6850" s="130">
        <f>IFERROR(Table1[[#This Row],[Male Voters]]/Table1[[#This Row],[Male Population]],"0.0%")</f>
        <v>0.52696327799895315</v>
      </c>
      <c r="U6850" s="130">
        <f>IFERROR(Table1[[#This Row],[Total Voters]]/Table1[[#This Row],[Total Population]],"0.0%")</f>
        <v>0.5926630180138529</v>
      </c>
      <c r="V6850" s="130">
        <f>IFERROR(Table1[[#This Row],[Female Ballots]]/Table1[[#This Row],[Female Population]],"0.0%")</f>
        <v>0.21735463910497699</v>
      </c>
      <c r="W6850" s="130">
        <f>IFERROR(Table1[[#This Row],[Male Ballots]]/Table1[[#This Row],[Male Population]],"0.0%")</f>
        <v>0.16426342416621753</v>
      </c>
      <c r="X6850" s="130">
        <f>IFERROR(Table1[[#This Row],[Total Ballots]]/Table1[[#This Row],[Total Population]],"0.0%")</f>
        <v>0.18907294885328499</v>
      </c>
      <c r="Y6850" s="24">
        <f>Table1[[#This Row],[Female Ballots]]/Table1[[#This Row],[Female Voters]]</f>
        <v>0.3255968169761273</v>
      </c>
      <c r="Z6850" s="24">
        <f>Table1[[#This Row],[Male Ballots]]/Table1[[#This Row],[Male Voters]]</f>
        <v>0.31171702284450997</v>
      </c>
      <c r="AA6850" s="24">
        <f>Table1[[#This Row],[Total Ballots]]/Table1[[#This Row],[Total Voters]]</f>
        <v>0.31902268760907504</v>
      </c>
    </row>
    <row r="6851" spans="1:27" s="12" customFormat="1" x14ac:dyDescent="0.35">
      <c r="A6851" s="19" t="s">
        <v>50</v>
      </c>
      <c r="B6851" s="20">
        <v>2011</v>
      </c>
      <c r="C6851" s="17" t="s">
        <v>82</v>
      </c>
      <c r="D6851" s="20"/>
      <c r="E6851" s="37" t="s">
        <v>74</v>
      </c>
      <c r="F6851" s="34" t="s">
        <v>78</v>
      </c>
      <c r="G6851" s="21" t="s">
        <v>64</v>
      </c>
      <c r="H6851" s="22">
        <v>2051.6909999999998</v>
      </c>
      <c r="I6851" s="22">
        <v>2110.6980000000003</v>
      </c>
      <c r="J6851" s="22">
        <v>4162.3879999999999</v>
      </c>
      <c r="K6851" s="31">
        <v>1482</v>
      </c>
      <c r="L6851" s="31">
        <v>1349</v>
      </c>
      <c r="M6851" s="31"/>
      <c r="N6851" s="31">
        <v>2831</v>
      </c>
      <c r="O6851" s="22">
        <v>672</v>
      </c>
      <c r="P6851" s="22">
        <v>596</v>
      </c>
      <c r="Q6851" s="22"/>
      <c r="R6851" s="23">
        <v>1268</v>
      </c>
      <c r="S6851" s="130">
        <f>IFERROR(Table1[[#This Row],[Female Voters]]/Table1[[#This Row],[Female Population]],"0.0%")</f>
        <v>0.72233099428715153</v>
      </c>
      <c r="T6851" s="130">
        <f>IFERROR(Table1[[#This Row],[Male Voters]]/Table1[[#This Row],[Male Population]],"0.0%")</f>
        <v>0.63912506668410152</v>
      </c>
      <c r="U6851" s="130">
        <f>IFERROR(Table1[[#This Row],[Total Voters]]/Table1[[#This Row],[Total Population]],"0.0%")</f>
        <v>0.68013842054128548</v>
      </c>
      <c r="V6851" s="130">
        <f>IFERROR(Table1[[#This Row],[Female Ballots]]/Table1[[#This Row],[Female Population]],"0.0%")</f>
        <v>0.32753470186299988</v>
      </c>
      <c r="W6851" s="130">
        <f>IFERROR(Table1[[#This Row],[Male Ballots]]/Table1[[#This Row],[Male Population]],"0.0%")</f>
        <v>0.28237104502870608</v>
      </c>
      <c r="X6851" s="130">
        <f>IFERROR(Table1[[#This Row],[Total Ballots]]/Table1[[#This Row],[Total Population]],"0.0%")</f>
        <v>0.30463282135158953</v>
      </c>
      <c r="Y6851" s="24">
        <f>Table1[[#This Row],[Female Ballots]]/Table1[[#This Row],[Female Voters]]</f>
        <v>0.45344129554655871</v>
      </c>
      <c r="Z6851" s="24">
        <f>Table1[[#This Row],[Male Ballots]]/Table1[[#This Row],[Male Voters]]</f>
        <v>0.44180874722016306</v>
      </c>
      <c r="AA6851" s="24">
        <f>Table1[[#This Row],[Total Ballots]]/Table1[[#This Row],[Total Voters]]</f>
        <v>0.44789826916283998</v>
      </c>
    </row>
    <row r="6852" spans="1:27" s="12" customFormat="1" x14ac:dyDescent="0.35">
      <c r="A6852" s="19" t="s">
        <v>50</v>
      </c>
      <c r="B6852" s="20">
        <v>2011</v>
      </c>
      <c r="C6852" s="17" t="s">
        <v>82</v>
      </c>
      <c r="D6852" s="20"/>
      <c r="E6852" s="37" t="s">
        <v>74</v>
      </c>
      <c r="F6852" s="34" t="s">
        <v>78</v>
      </c>
      <c r="G6852" s="21" t="s">
        <v>65</v>
      </c>
      <c r="H6852" s="22">
        <v>2486.5360000000001</v>
      </c>
      <c r="I6852" s="22">
        <v>2501.5209999999997</v>
      </c>
      <c r="J6852" s="22">
        <v>4988.0570000000007</v>
      </c>
      <c r="K6852" s="31">
        <v>1955</v>
      </c>
      <c r="L6852" s="31">
        <v>1788</v>
      </c>
      <c r="M6852" s="31"/>
      <c r="N6852" s="31">
        <v>3743</v>
      </c>
      <c r="O6852" s="22">
        <v>1132</v>
      </c>
      <c r="P6852" s="22">
        <v>1005</v>
      </c>
      <c r="Q6852" s="22"/>
      <c r="R6852" s="23">
        <v>2137</v>
      </c>
      <c r="S6852" s="130">
        <f>IFERROR(Table1[[#This Row],[Female Voters]]/Table1[[#This Row],[Female Population]],"0.0%")</f>
        <v>0.78623434368133016</v>
      </c>
      <c r="T6852" s="130">
        <f>IFERROR(Table1[[#This Row],[Male Voters]]/Table1[[#This Row],[Male Population]],"0.0%")</f>
        <v>0.71476513689071575</v>
      </c>
      <c r="U6852" s="130">
        <f>IFERROR(Table1[[#This Row],[Total Voters]]/Table1[[#This Row],[Total Population]],"0.0%")</f>
        <v>0.75039238725620006</v>
      </c>
      <c r="V6852" s="130">
        <f>IFERROR(Table1[[#This Row],[Female Ballots]]/Table1[[#This Row],[Female Population]],"0.0%")</f>
        <v>0.45525180411624844</v>
      </c>
      <c r="W6852" s="130">
        <f>IFERROR(Table1[[#This Row],[Male Ballots]]/Table1[[#This Row],[Male Population]],"0.0%")</f>
        <v>0.40175557191004996</v>
      </c>
      <c r="X6852" s="130">
        <f>IFERROR(Table1[[#This Row],[Total Ballots]]/Table1[[#This Row],[Total Population]],"0.0%")</f>
        <v>0.42842333197074528</v>
      </c>
      <c r="Y6852" s="24">
        <f>Table1[[#This Row],[Female Ballots]]/Table1[[#This Row],[Female Voters]]</f>
        <v>0.57902813299232736</v>
      </c>
      <c r="Z6852" s="24">
        <f>Table1[[#This Row],[Male Ballots]]/Table1[[#This Row],[Male Voters]]</f>
        <v>0.56208053691275173</v>
      </c>
      <c r="AA6852" s="24">
        <f>Table1[[#This Row],[Total Ballots]]/Table1[[#This Row],[Total Voters]]</f>
        <v>0.57093240716003202</v>
      </c>
    </row>
    <row r="6853" spans="1:27" s="12" customFormat="1" x14ac:dyDescent="0.35">
      <c r="A6853" s="19" t="s">
        <v>50</v>
      </c>
      <c r="B6853" s="20">
        <v>2011</v>
      </c>
      <c r="C6853" s="17" t="s">
        <v>82</v>
      </c>
      <c r="D6853" s="20"/>
      <c r="E6853" s="37" t="s">
        <v>74</v>
      </c>
      <c r="F6853" s="34" t="s">
        <v>78</v>
      </c>
      <c r="G6853" s="21" t="s">
        <v>66</v>
      </c>
      <c r="H6853" s="22">
        <v>2451.462</v>
      </c>
      <c r="I6853" s="22">
        <v>2440.4459999999999</v>
      </c>
      <c r="J6853" s="22">
        <v>4891.9080000000004</v>
      </c>
      <c r="K6853" s="31">
        <v>2212</v>
      </c>
      <c r="L6853" s="31">
        <v>2074</v>
      </c>
      <c r="M6853" s="31"/>
      <c r="N6853" s="31">
        <v>4286</v>
      </c>
      <c r="O6853" s="22">
        <v>1601</v>
      </c>
      <c r="P6853" s="22">
        <v>1511</v>
      </c>
      <c r="Q6853" s="22"/>
      <c r="R6853" s="23">
        <v>3112</v>
      </c>
      <c r="S6853" s="130">
        <f>IFERROR(Table1[[#This Row],[Female Voters]]/Table1[[#This Row],[Female Population]],"0.0%")</f>
        <v>0.90231869798512077</v>
      </c>
      <c r="T6853" s="130">
        <f>IFERROR(Table1[[#This Row],[Male Voters]]/Table1[[#This Row],[Male Population]],"0.0%")</f>
        <v>0.84984465954173949</v>
      </c>
      <c r="U6853" s="130">
        <f>IFERROR(Table1[[#This Row],[Total Voters]]/Table1[[#This Row],[Total Population]],"0.0%")</f>
        <v>0.87614076143705066</v>
      </c>
      <c r="V6853" s="130">
        <f>IFERROR(Table1[[#This Row],[Female Ballots]]/Table1[[#This Row],[Female Population]],"0.0%")</f>
        <v>0.65307967245668097</v>
      </c>
      <c r="W6853" s="130">
        <f>IFERROR(Table1[[#This Row],[Male Ballots]]/Table1[[#This Row],[Male Population]],"0.0%")</f>
        <v>0.61914912274231848</v>
      </c>
      <c r="X6853" s="130">
        <f>IFERROR(Table1[[#This Row],[Total Ballots]]/Table1[[#This Row],[Total Population]],"0.0%")</f>
        <v>0.63615260139806384</v>
      </c>
      <c r="Y6853" s="24">
        <f>Table1[[#This Row],[Female Ballots]]/Table1[[#This Row],[Female Voters]]</f>
        <v>0.72377938517179019</v>
      </c>
      <c r="Z6853" s="24">
        <f>Table1[[#This Row],[Male Ballots]]/Table1[[#This Row],[Male Voters]]</f>
        <v>0.72854387656702024</v>
      </c>
      <c r="AA6853" s="24">
        <f>Table1[[#This Row],[Total Ballots]]/Table1[[#This Row],[Total Voters]]</f>
        <v>0.72608492767148858</v>
      </c>
    </row>
    <row r="6854" spans="1:27" s="12" customFormat="1" x14ac:dyDescent="0.35">
      <c r="A6854" s="19" t="s">
        <v>50</v>
      </c>
      <c r="B6854" s="20">
        <v>2011</v>
      </c>
      <c r="C6854" s="17" t="s">
        <v>82</v>
      </c>
      <c r="D6854" s="20"/>
      <c r="E6854" s="37" t="s">
        <v>74</v>
      </c>
      <c r="F6854" s="34" t="s">
        <v>78</v>
      </c>
      <c r="G6854" s="21" t="s">
        <v>67</v>
      </c>
      <c r="H6854" s="22">
        <v>2883.2622999999999</v>
      </c>
      <c r="I6854" s="22">
        <v>2603.3423000000003</v>
      </c>
      <c r="J6854" s="22">
        <v>5486.6049999999996</v>
      </c>
      <c r="K6854" s="31">
        <v>2548</v>
      </c>
      <c r="L6854" s="31">
        <v>2371</v>
      </c>
      <c r="M6854" s="31"/>
      <c r="N6854" s="31">
        <v>4919</v>
      </c>
      <c r="O6854" s="22">
        <v>2011</v>
      </c>
      <c r="P6854" s="22">
        <v>1921</v>
      </c>
      <c r="Q6854" s="22"/>
      <c r="R6854" s="23">
        <v>3932</v>
      </c>
      <c r="S6854" s="130">
        <f>IFERROR(Table1[[#This Row],[Female Voters]]/Table1[[#This Row],[Female Population]],"0.0%")</f>
        <v>0.88372119317760311</v>
      </c>
      <c r="T6854" s="130">
        <f>IFERROR(Table1[[#This Row],[Male Voters]]/Table1[[#This Row],[Male Population]],"0.0%")</f>
        <v>0.91075230483521119</v>
      </c>
      <c r="U6854" s="130">
        <f>IFERROR(Table1[[#This Row],[Total Voters]]/Table1[[#This Row],[Total Population]],"0.0%")</f>
        <v>0.89654713616161552</v>
      </c>
      <c r="V6854" s="130">
        <f>IFERROR(Table1[[#This Row],[Female Ballots]]/Table1[[#This Row],[Female Population]],"0.0%")</f>
        <v>0.6974738302512401</v>
      </c>
      <c r="W6854" s="130">
        <f>IFERROR(Table1[[#This Row],[Male Ballots]]/Table1[[#This Row],[Male Population]],"0.0%")</f>
        <v>0.73789758649870973</v>
      </c>
      <c r="X6854" s="130">
        <f>IFERROR(Table1[[#This Row],[Total Ballots]]/Table1[[#This Row],[Total Population]],"0.0%")</f>
        <v>0.71665447029629437</v>
      </c>
      <c r="Y6854" s="24">
        <f>Table1[[#This Row],[Female Ballots]]/Table1[[#This Row],[Female Voters]]</f>
        <v>0.78924646781789642</v>
      </c>
      <c r="Z6854" s="24">
        <f>Table1[[#This Row],[Male Ballots]]/Table1[[#This Row],[Male Voters]]</f>
        <v>0.81020666385491358</v>
      </c>
      <c r="AA6854" s="24">
        <f>Table1[[#This Row],[Total Ballots]]/Table1[[#This Row],[Total Voters]]</f>
        <v>0.79934946127261641</v>
      </c>
    </row>
    <row r="6855" spans="1:27" s="12" customFormat="1" x14ac:dyDescent="0.35">
      <c r="A6855" s="19" t="s">
        <v>29</v>
      </c>
      <c r="B6855" s="20">
        <v>2011</v>
      </c>
      <c r="C6855" s="17" t="s">
        <v>82</v>
      </c>
      <c r="D6855" s="20" t="s">
        <v>69</v>
      </c>
      <c r="E6855" s="37" t="s">
        <v>74</v>
      </c>
      <c r="F6855" s="34" t="s">
        <v>78</v>
      </c>
      <c r="G6855" s="21" t="s">
        <v>79</v>
      </c>
      <c r="H6855" s="22">
        <v>7970.9959799999997</v>
      </c>
      <c r="I6855" s="22">
        <v>8078.9964799999998</v>
      </c>
      <c r="J6855" s="22">
        <v>16049.9941</v>
      </c>
      <c r="K6855" s="22">
        <v>6512</v>
      </c>
      <c r="L6855" s="22">
        <v>6223</v>
      </c>
      <c r="M6855" s="22">
        <v>0</v>
      </c>
      <c r="N6855" s="22">
        <v>12735</v>
      </c>
      <c r="O6855" s="22">
        <v>3566</v>
      </c>
      <c r="P6855" s="22">
        <v>3355</v>
      </c>
      <c r="Q6855" s="22">
        <v>0</v>
      </c>
      <c r="R6855" s="23">
        <v>6921</v>
      </c>
      <c r="S6855" s="130">
        <f>IFERROR(Table1[[#This Row],[Female Voters]]/Table1[[#This Row],[Female Population]],"0.0%")</f>
        <v>0.81696189740143366</v>
      </c>
      <c r="T6855" s="130">
        <f>IFERROR(Table1[[#This Row],[Male Voters]]/Table1[[#This Row],[Male Population]],"0.0%")</f>
        <v>0.77026893320295153</v>
      </c>
      <c r="U6855" s="130">
        <f>IFERROR(Table1[[#This Row],[Total Voters]]/Table1[[#This Row],[Total Population]],"0.0%")</f>
        <v>0.79345823560146977</v>
      </c>
      <c r="V6855" s="130">
        <f>IFERROR(Table1[[#This Row],[Female Ballots]]/Table1[[#This Row],[Female Population]],"0.0%")</f>
        <v>0.44737194811632564</v>
      </c>
      <c r="W6855" s="130">
        <f>IFERROR(Table1[[#This Row],[Male Ballots]]/Table1[[#This Row],[Male Population]],"0.0%")</f>
        <v>0.41527434852898959</v>
      </c>
      <c r="X6855" s="130">
        <f>IFERROR(Table1[[#This Row],[Total Ballots]]/Table1[[#This Row],[Total Population]],"0.0%")</f>
        <v>0.43121511178624045</v>
      </c>
      <c r="Y6855" s="24">
        <f>Table1[[#This Row],[Female Ballots]]/Table1[[#This Row],[Female Voters]]</f>
        <v>0.54760442260442266</v>
      </c>
      <c r="Z6855" s="24">
        <f>Table1[[#This Row],[Male Ballots]]/Table1[[#This Row],[Male Voters]]</f>
        <v>0.53912903744174834</v>
      </c>
      <c r="AA6855" s="24">
        <f>Table1[[#This Row],[Total Ballots]]/Table1[[#This Row],[Total Voters]]</f>
        <v>0.54346289752650179</v>
      </c>
    </row>
    <row r="6856" spans="1:27" s="12" customFormat="1" x14ac:dyDescent="0.35">
      <c r="A6856" s="19" t="s">
        <v>29</v>
      </c>
      <c r="B6856" s="20">
        <v>2011</v>
      </c>
      <c r="C6856" s="17" t="s">
        <v>82</v>
      </c>
      <c r="D6856" s="20" t="s">
        <v>69</v>
      </c>
      <c r="E6856" s="37" t="s">
        <v>74</v>
      </c>
      <c r="F6856" s="34" t="s">
        <v>78</v>
      </c>
      <c r="G6856" s="21" t="s">
        <v>62</v>
      </c>
      <c r="H6856" s="22">
        <v>606.00008000000003</v>
      </c>
      <c r="I6856" s="22">
        <v>640.00008000000003</v>
      </c>
      <c r="J6856" s="22">
        <v>1246.0001999999999</v>
      </c>
      <c r="K6856" s="31">
        <v>437</v>
      </c>
      <c r="L6856" s="31">
        <v>401</v>
      </c>
      <c r="M6856" s="31"/>
      <c r="N6856" s="31">
        <v>838</v>
      </c>
      <c r="O6856" s="22">
        <v>94</v>
      </c>
      <c r="P6856" s="22">
        <v>85</v>
      </c>
      <c r="Q6856" s="22"/>
      <c r="R6856" s="23">
        <v>179</v>
      </c>
      <c r="S6856" s="130">
        <f>IFERROR(Table1[[#This Row],[Female Voters]]/Table1[[#This Row],[Female Population]],"0.0%")</f>
        <v>0.72112201701359513</v>
      </c>
      <c r="T6856" s="130">
        <f>IFERROR(Table1[[#This Row],[Male Voters]]/Table1[[#This Row],[Male Population]],"0.0%")</f>
        <v>0.62656242167969722</v>
      </c>
      <c r="U6856" s="130">
        <f>IFERROR(Table1[[#This Row],[Total Voters]]/Table1[[#This Row],[Total Population]],"0.0%")</f>
        <v>0.67255205898040793</v>
      </c>
      <c r="V6856" s="130">
        <f>IFERROR(Table1[[#This Row],[Female Ballots]]/Table1[[#This Row],[Female Population]],"0.0%")</f>
        <v>0.15511549107386255</v>
      </c>
      <c r="W6856" s="130">
        <f>IFERROR(Table1[[#This Row],[Male Ballots]]/Table1[[#This Row],[Male Population]],"0.0%")</f>
        <v>0.13281248339843957</v>
      </c>
      <c r="X6856" s="130">
        <f>IFERROR(Table1[[#This Row],[Total Ballots]]/Table1[[#This Row],[Total Population]],"0.0%")</f>
        <v>0.14365968801610146</v>
      </c>
      <c r="Y6856" s="24">
        <f>Table1[[#This Row],[Female Ballots]]/Table1[[#This Row],[Female Voters]]</f>
        <v>0.21510297482837529</v>
      </c>
      <c r="Z6856" s="24">
        <f>Table1[[#This Row],[Male Ballots]]/Table1[[#This Row],[Male Voters]]</f>
        <v>0.21197007481296759</v>
      </c>
      <c r="AA6856" s="24">
        <f>Table1[[#This Row],[Total Ballots]]/Table1[[#This Row],[Total Voters]]</f>
        <v>0.21360381861575178</v>
      </c>
    </row>
    <row r="6857" spans="1:27" s="12" customFormat="1" x14ac:dyDescent="0.35">
      <c r="A6857" s="19" t="s">
        <v>29</v>
      </c>
      <c r="B6857" s="20">
        <v>2011</v>
      </c>
      <c r="C6857" s="17" t="s">
        <v>82</v>
      </c>
      <c r="D6857" s="20" t="s">
        <v>69</v>
      </c>
      <c r="E6857" s="37" t="s">
        <v>74</v>
      </c>
      <c r="F6857" s="34" t="s">
        <v>78</v>
      </c>
      <c r="G6857" s="21" t="s">
        <v>63</v>
      </c>
      <c r="H6857" s="22">
        <v>982.99990000000003</v>
      </c>
      <c r="I6857" s="22">
        <v>1009.0001</v>
      </c>
      <c r="J6857" s="22">
        <v>1992.0001</v>
      </c>
      <c r="K6857" s="31">
        <v>773</v>
      </c>
      <c r="L6857" s="31">
        <v>712</v>
      </c>
      <c r="M6857" s="31"/>
      <c r="N6857" s="31">
        <v>1485</v>
      </c>
      <c r="O6857" s="22">
        <v>193</v>
      </c>
      <c r="P6857" s="22">
        <v>178</v>
      </c>
      <c r="Q6857" s="22"/>
      <c r="R6857" s="23">
        <v>371</v>
      </c>
      <c r="S6857" s="130">
        <f>IFERROR(Table1[[#This Row],[Female Voters]]/Table1[[#This Row],[Female Population]],"0.0%")</f>
        <v>0.7863683404240428</v>
      </c>
      <c r="T6857" s="130">
        <f>IFERROR(Table1[[#This Row],[Male Voters]]/Table1[[#This Row],[Male Population]],"0.0%")</f>
        <v>0.70564908764627476</v>
      </c>
      <c r="U6857" s="130">
        <f>IFERROR(Table1[[#This Row],[Total Voters]]/Table1[[#This Row],[Total Population]],"0.0%")</f>
        <v>0.74548189028705369</v>
      </c>
      <c r="V6857" s="130">
        <f>IFERROR(Table1[[#This Row],[Female Ballots]]/Table1[[#This Row],[Female Population]],"0.0%")</f>
        <v>0.19633776158064714</v>
      </c>
      <c r="W6857" s="130">
        <f>IFERROR(Table1[[#This Row],[Male Ballots]]/Table1[[#This Row],[Male Population]],"0.0%")</f>
        <v>0.17641227191156869</v>
      </c>
      <c r="X6857" s="130">
        <f>IFERROR(Table1[[#This Row],[Total Ballots]]/Table1[[#This Row],[Total Population]],"0.0%")</f>
        <v>0.18624497057003159</v>
      </c>
      <c r="Y6857" s="24">
        <f>Table1[[#This Row],[Female Ballots]]/Table1[[#This Row],[Female Voters]]</f>
        <v>0.24967658473479948</v>
      </c>
      <c r="Z6857" s="24">
        <f>Table1[[#This Row],[Male Ballots]]/Table1[[#This Row],[Male Voters]]</f>
        <v>0.25</v>
      </c>
      <c r="AA6857" s="24">
        <f>Table1[[#This Row],[Total Ballots]]/Table1[[#This Row],[Total Voters]]</f>
        <v>0.24983164983164982</v>
      </c>
    </row>
    <row r="6858" spans="1:27" s="12" customFormat="1" x14ac:dyDescent="0.35">
      <c r="A6858" s="19" t="s">
        <v>29</v>
      </c>
      <c r="B6858" s="20">
        <v>2011</v>
      </c>
      <c r="C6858" s="17" t="s">
        <v>82</v>
      </c>
      <c r="D6858" s="20" t="s">
        <v>69</v>
      </c>
      <c r="E6858" s="37" t="s">
        <v>74</v>
      </c>
      <c r="F6858" s="34" t="s">
        <v>78</v>
      </c>
      <c r="G6858" s="21" t="s">
        <v>64</v>
      </c>
      <c r="H6858" s="22">
        <v>1176.9998000000001</v>
      </c>
      <c r="I6858" s="22">
        <v>1268.9999</v>
      </c>
      <c r="J6858" s="22">
        <v>2446</v>
      </c>
      <c r="K6858" s="31">
        <v>859</v>
      </c>
      <c r="L6858" s="31">
        <v>812</v>
      </c>
      <c r="M6858" s="31"/>
      <c r="N6858" s="31">
        <v>1671</v>
      </c>
      <c r="O6858" s="22">
        <v>347</v>
      </c>
      <c r="P6858" s="22">
        <v>304</v>
      </c>
      <c r="Q6858" s="22"/>
      <c r="R6858" s="23">
        <v>651</v>
      </c>
      <c r="S6858" s="130">
        <f>IFERROR(Table1[[#This Row],[Female Voters]]/Table1[[#This Row],[Female Population]],"0.0%")</f>
        <v>0.7298217043027535</v>
      </c>
      <c r="T6858" s="130">
        <f>IFERROR(Table1[[#This Row],[Male Voters]]/Table1[[#This Row],[Male Population]],"0.0%")</f>
        <v>0.63987396689314158</v>
      </c>
      <c r="U6858" s="130">
        <f>IFERROR(Table1[[#This Row],[Total Voters]]/Table1[[#This Row],[Total Population]],"0.0%")</f>
        <v>0.68315617334423551</v>
      </c>
      <c r="V6858" s="130">
        <f>IFERROR(Table1[[#This Row],[Female Ballots]]/Table1[[#This Row],[Female Population]],"0.0%")</f>
        <v>0.29481738229692134</v>
      </c>
      <c r="W6858" s="130">
        <f>IFERROR(Table1[[#This Row],[Male Ballots]]/Table1[[#This Row],[Male Population]],"0.0%")</f>
        <v>0.23955872652157026</v>
      </c>
      <c r="X6858" s="130">
        <f>IFERROR(Table1[[#This Row],[Total Ballots]]/Table1[[#This Row],[Total Population]],"0.0%")</f>
        <v>0.2661488143908422</v>
      </c>
      <c r="Y6858" s="24">
        <f>Table1[[#This Row],[Female Ballots]]/Table1[[#This Row],[Female Voters]]</f>
        <v>0.40395809080325962</v>
      </c>
      <c r="Z6858" s="24">
        <f>Table1[[#This Row],[Male Ballots]]/Table1[[#This Row],[Male Voters]]</f>
        <v>0.37438423645320196</v>
      </c>
      <c r="AA6858" s="24">
        <f>Table1[[#This Row],[Total Ballots]]/Table1[[#This Row],[Total Voters]]</f>
        <v>0.38958707360861761</v>
      </c>
    </row>
    <row r="6859" spans="1:27" s="12" customFormat="1" x14ac:dyDescent="0.35">
      <c r="A6859" s="19" t="s">
        <v>29</v>
      </c>
      <c r="B6859" s="20">
        <v>2011</v>
      </c>
      <c r="C6859" s="17" t="s">
        <v>82</v>
      </c>
      <c r="D6859" s="20" t="s">
        <v>69</v>
      </c>
      <c r="E6859" s="37" t="s">
        <v>74</v>
      </c>
      <c r="F6859" s="34" t="s">
        <v>78</v>
      </c>
      <c r="G6859" s="21" t="s">
        <v>65</v>
      </c>
      <c r="H6859" s="22">
        <v>1528.9992999999999</v>
      </c>
      <c r="I6859" s="22">
        <v>1513.9993999999999</v>
      </c>
      <c r="J6859" s="22">
        <v>3042.9989999999998</v>
      </c>
      <c r="K6859" s="31">
        <v>1156</v>
      </c>
      <c r="L6859" s="31">
        <v>1099</v>
      </c>
      <c r="M6859" s="31"/>
      <c r="N6859" s="31">
        <v>2255</v>
      </c>
      <c r="O6859" s="22">
        <v>582</v>
      </c>
      <c r="P6859" s="22">
        <v>527</v>
      </c>
      <c r="Q6859" s="22"/>
      <c r="R6859" s="23">
        <v>1109</v>
      </c>
      <c r="S6859" s="130">
        <f>IFERROR(Table1[[#This Row],[Female Voters]]/Table1[[#This Row],[Female Population]],"0.0%")</f>
        <v>0.75605005182147567</v>
      </c>
      <c r="T6859" s="130">
        <f>IFERROR(Table1[[#This Row],[Male Voters]]/Table1[[#This Row],[Male Population]],"0.0%")</f>
        <v>0.72589196534688194</v>
      </c>
      <c r="U6859" s="130">
        <f>IFERROR(Table1[[#This Row],[Total Voters]]/Table1[[#This Row],[Total Population]],"0.0%")</f>
        <v>0.74104526488506905</v>
      </c>
      <c r="V6859" s="130">
        <f>IFERROR(Table1[[#This Row],[Female Ballots]]/Table1[[#This Row],[Female Population]],"0.0%")</f>
        <v>0.38064111605544881</v>
      </c>
      <c r="W6859" s="130">
        <f>IFERROR(Table1[[#This Row],[Male Ballots]]/Table1[[#This Row],[Male Population]],"0.0%")</f>
        <v>0.34808468220000616</v>
      </c>
      <c r="X6859" s="130">
        <f>IFERROR(Table1[[#This Row],[Total Ballots]]/Table1[[#This Row],[Total Population]],"0.0%")</f>
        <v>0.36444310366188093</v>
      </c>
      <c r="Y6859" s="24">
        <f>Table1[[#This Row],[Female Ballots]]/Table1[[#This Row],[Female Voters]]</f>
        <v>0.5034602076124568</v>
      </c>
      <c r="Z6859" s="24">
        <f>Table1[[#This Row],[Male Ballots]]/Table1[[#This Row],[Male Voters]]</f>
        <v>0.47952684258416745</v>
      </c>
      <c r="AA6859" s="24">
        <f>Table1[[#This Row],[Total Ballots]]/Table1[[#This Row],[Total Voters]]</f>
        <v>0.49179600886917962</v>
      </c>
    </row>
    <row r="6860" spans="1:27" s="12" customFormat="1" x14ac:dyDescent="0.35">
      <c r="A6860" s="19" t="s">
        <v>29</v>
      </c>
      <c r="B6860" s="20">
        <v>2011</v>
      </c>
      <c r="C6860" s="17" t="s">
        <v>82</v>
      </c>
      <c r="D6860" s="20" t="s">
        <v>69</v>
      </c>
      <c r="E6860" s="37" t="s">
        <v>74</v>
      </c>
      <c r="F6860" s="34" t="s">
        <v>78</v>
      </c>
      <c r="G6860" s="21" t="s">
        <v>66</v>
      </c>
      <c r="H6860" s="22">
        <v>1778.9985999999999</v>
      </c>
      <c r="I6860" s="22">
        <v>1750.9987000000001</v>
      </c>
      <c r="J6860" s="22">
        <v>3529.998</v>
      </c>
      <c r="K6860" s="31">
        <v>1619</v>
      </c>
      <c r="L6860" s="31">
        <v>1475</v>
      </c>
      <c r="M6860" s="31"/>
      <c r="N6860" s="31">
        <v>3094</v>
      </c>
      <c r="O6860" s="22">
        <v>1081</v>
      </c>
      <c r="P6860" s="22">
        <v>957</v>
      </c>
      <c r="Q6860" s="22"/>
      <c r="R6860" s="23">
        <v>2038</v>
      </c>
      <c r="S6860" s="130">
        <f>IFERROR(Table1[[#This Row],[Female Voters]]/Table1[[#This Row],[Female Population]],"0.0%")</f>
        <v>0.91006254867204506</v>
      </c>
      <c r="T6860" s="130">
        <f>IFERROR(Table1[[#This Row],[Male Voters]]/Table1[[#This Row],[Male Population]],"0.0%")</f>
        <v>0.8423764106735202</v>
      </c>
      <c r="U6860" s="130">
        <f>IFERROR(Table1[[#This Row],[Total Voters]]/Table1[[#This Row],[Total Population]],"0.0%")</f>
        <v>0.87648774871827118</v>
      </c>
      <c r="V6860" s="130">
        <f>IFERROR(Table1[[#This Row],[Female Ballots]]/Table1[[#This Row],[Female Population]],"0.0%")</f>
        <v>0.60764522243019192</v>
      </c>
      <c r="W6860" s="130">
        <f>IFERROR(Table1[[#This Row],[Male Ballots]]/Table1[[#This Row],[Male Population]],"0.0%")</f>
        <v>0.54654523729800597</v>
      </c>
      <c r="X6860" s="130">
        <f>IFERROR(Table1[[#This Row],[Total Ballots]]/Table1[[#This Row],[Total Population]],"0.0%")</f>
        <v>0.57733743758495049</v>
      </c>
      <c r="Y6860" s="24">
        <f>Table1[[#This Row],[Female Ballots]]/Table1[[#This Row],[Female Voters]]</f>
        <v>0.66769610870907969</v>
      </c>
      <c r="Z6860" s="24">
        <f>Table1[[#This Row],[Male Ballots]]/Table1[[#This Row],[Male Voters]]</f>
        <v>0.64881355932203388</v>
      </c>
      <c r="AA6860" s="24">
        <f>Table1[[#This Row],[Total Ballots]]/Table1[[#This Row],[Total Voters]]</f>
        <v>0.65869424692954104</v>
      </c>
    </row>
    <row r="6861" spans="1:27" s="12" customFormat="1" x14ac:dyDescent="0.35">
      <c r="A6861" s="19" t="s">
        <v>29</v>
      </c>
      <c r="B6861" s="20">
        <v>2011</v>
      </c>
      <c r="C6861" s="17" t="s">
        <v>82</v>
      </c>
      <c r="D6861" s="20" t="s">
        <v>69</v>
      </c>
      <c r="E6861" s="37" t="s">
        <v>74</v>
      </c>
      <c r="F6861" s="34" t="s">
        <v>78</v>
      </c>
      <c r="G6861" s="21" t="s">
        <v>67</v>
      </c>
      <c r="H6861" s="22">
        <v>1896.9983000000002</v>
      </c>
      <c r="I6861" s="22">
        <v>1895.9983000000002</v>
      </c>
      <c r="J6861" s="22">
        <v>3792.9967999999999</v>
      </c>
      <c r="K6861" s="31">
        <v>1668</v>
      </c>
      <c r="L6861" s="31">
        <v>1724</v>
      </c>
      <c r="M6861" s="31"/>
      <c r="N6861" s="31">
        <v>3392</v>
      </c>
      <c r="O6861" s="22">
        <v>1269</v>
      </c>
      <c r="P6861" s="22">
        <v>1304</v>
      </c>
      <c r="Q6861" s="22"/>
      <c r="R6861" s="23">
        <v>2573</v>
      </c>
      <c r="S6861" s="130">
        <f>IFERROR(Table1[[#This Row],[Female Voters]]/Table1[[#This Row],[Female Population]],"0.0%")</f>
        <v>0.87928386651690715</v>
      </c>
      <c r="T6861" s="130">
        <f>IFERROR(Table1[[#This Row],[Male Voters]]/Table1[[#This Row],[Male Population]],"0.0%")</f>
        <v>0.90928351570779353</v>
      </c>
      <c r="U6861" s="130">
        <f>IFERROR(Table1[[#This Row],[Total Voters]]/Table1[[#This Row],[Total Population]],"0.0%")</f>
        <v>0.89427968934748381</v>
      </c>
      <c r="V6861" s="130">
        <f>IFERROR(Table1[[#This Row],[Female Ballots]]/Table1[[#This Row],[Female Population]],"0.0%")</f>
        <v>0.66895157470620814</v>
      </c>
      <c r="W6861" s="130">
        <f>IFERROR(Table1[[#This Row],[Male Ballots]]/Table1[[#This Row],[Male Population]],"0.0%")</f>
        <v>0.68776432974649815</v>
      </c>
      <c r="X6861" s="130">
        <f>IFERROR(Table1[[#This Row],[Total Ballots]]/Table1[[#This Row],[Total Population]],"0.0%")</f>
        <v>0.67835543652449171</v>
      </c>
      <c r="Y6861" s="24">
        <f>Table1[[#This Row],[Female Ballots]]/Table1[[#This Row],[Female Voters]]</f>
        <v>0.76079136690647486</v>
      </c>
      <c r="Z6861" s="24">
        <f>Table1[[#This Row],[Male Ballots]]/Table1[[#This Row],[Male Voters]]</f>
        <v>0.75638051044083532</v>
      </c>
      <c r="AA6861" s="24">
        <f>Table1[[#This Row],[Total Ballots]]/Table1[[#This Row],[Total Voters]]</f>
        <v>0.75854952830188682</v>
      </c>
    </row>
    <row r="6862" spans="1:27" s="12" customFormat="1" x14ac:dyDescent="0.35">
      <c r="A6862" s="19" t="s">
        <v>42</v>
      </c>
      <c r="B6862" s="20">
        <v>2011</v>
      </c>
      <c r="C6862" s="17" t="s">
        <v>82</v>
      </c>
      <c r="D6862" s="20"/>
      <c r="E6862" s="37" t="s">
        <v>74</v>
      </c>
      <c r="F6862" s="34" t="s">
        <v>78</v>
      </c>
      <c r="G6862" s="21" t="s">
        <v>79</v>
      </c>
      <c r="H6862" s="22">
        <v>29656.994499999997</v>
      </c>
      <c r="I6862" s="22">
        <v>29066.994399999996</v>
      </c>
      <c r="J6862" s="22">
        <v>58723.9859</v>
      </c>
      <c r="K6862" s="22">
        <v>22428</v>
      </c>
      <c r="L6862" s="22">
        <v>20329</v>
      </c>
      <c r="M6862" s="22">
        <v>26</v>
      </c>
      <c r="N6862" s="22">
        <v>42783</v>
      </c>
      <c r="O6862" s="22">
        <v>12739</v>
      </c>
      <c r="P6862" s="22">
        <v>11639</v>
      </c>
      <c r="Q6862" s="22">
        <v>11</v>
      </c>
      <c r="R6862" s="23">
        <v>24389</v>
      </c>
      <c r="S6862" s="130">
        <f>IFERROR(Table1[[#This Row],[Female Voters]]/Table1[[#This Row],[Female Population]],"0.0%")</f>
        <v>0.75624655762066528</v>
      </c>
      <c r="T6862" s="130">
        <f>IFERROR(Table1[[#This Row],[Male Voters]]/Table1[[#This Row],[Male Population]],"0.0%")</f>
        <v>0.69938431611628904</v>
      </c>
      <c r="U6862" s="130">
        <f>IFERROR(Table1[[#This Row],[Total Voters]]/Table1[[#This Row],[Total Population]],"0.0%")</f>
        <v>0.72854387086146344</v>
      </c>
      <c r="V6862" s="130">
        <f>IFERROR(Table1[[#This Row],[Female Ballots]]/Table1[[#This Row],[Female Population]],"0.0%")</f>
        <v>0.42954453796725767</v>
      </c>
      <c r="W6862" s="130">
        <f>IFERROR(Table1[[#This Row],[Male Ballots]]/Table1[[#This Row],[Male Population]],"0.0%")</f>
        <v>0.40041979710155384</v>
      </c>
      <c r="X6862" s="130">
        <f>IFERROR(Table1[[#This Row],[Total Ballots]]/Table1[[#This Row],[Total Population]],"0.0%")</f>
        <v>0.4153158139083335</v>
      </c>
      <c r="Y6862" s="24">
        <f>Table1[[#This Row],[Female Ballots]]/Table1[[#This Row],[Female Voters]]</f>
        <v>0.56799536293918318</v>
      </c>
      <c r="Z6862" s="24">
        <f>Table1[[#This Row],[Male Ballots]]/Table1[[#This Row],[Male Voters]]</f>
        <v>0.57253185105022386</v>
      </c>
      <c r="AA6862" s="24">
        <f>Table1[[#This Row],[Total Ballots]]/Table1[[#This Row],[Total Voters]]</f>
        <v>0.57006287544117995</v>
      </c>
    </row>
    <row r="6863" spans="1:27" s="12" customFormat="1" x14ac:dyDescent="0.35">
      <c r="A6863" s="19" t="s">
        <v>42</v>
      </c>
      <c r="B6863" s="20">
        <v>2011</v>
      </c>
      <c r="C6863" s="17" t="s">
        <v>82</v>
      </c>
      <c r="D6863" s="20"/>
      <c r="E6863" s="37" t="s">
        <v>74</v>
      </c>
      <c r="F6863" s="34" t="s">
        <v>78</v>
      </c>
      <c r="G6863" s="21" t="s">
        <v>62</v>
      </c>
      <c r="H6863" s="22">
        <v>2963.9997999999996</v>
      </c>
      <c r="I6863" s="22">
        <v>3343.9997999999996</v>
      </c>
      <c r="J6863" s="22">
        <v>6307.9988999999996</v>
      </c>
      <c r="K6863" s="31">
        <v>1947</v>
      </c>
      <c r="L6863" s="31">
        <v>1834</v>
      </c>
      <c r="M6863" s="31">
        <v>8</v>
      </c>
      <c r="N6863" s="31">
        <v>3789</v>
      </c>
      <c r="O6863" s="22">
        <v>478</v>
      </c>
      <c r="P6863" s="22">
        <v>440</v>
      </c>
      <c r="Q6863" s="22">
        <v>2</v>
      </c>
      <c r="R6863" s="23">
        <v>920</v>
      </c>
      <c r="S6863" s="130">
        <f>IFERROR(Table1[[#This Row],[Female Voters]]/Table1[[#This Row],[Female Population]],"0.0%")</f>
        <v>0.65688263541718195</v>
      </c>
      <c r="T6863" s="130">
        <f>IFERROR(Table1[[#This Row],[Male Voters]]/Table1[[#This Row],[Male Population]],"0.0%")</f>
        <v>0.54844500887829006</v>
      </c>
      <c r="U6863" s="130">
        <f>IFERROR(Table1[[#This Row],[Total Voters]]/Table1[[#This Row],[Total Population]],"0.0%")</f>
        <v>0.60066592592462253</v>
      </c>
      <c r="V6863" s="130">
        <f>IFERROR(Table1[[#This Row],[Female Ballots]]/Table1[[#This Row],[Female Population]],"0.0%")</f>
        <v>0.16126856688721777</v>
      </c>
      <c r="W6863" s="130">
        <f>IFERROR(Table1[[#This Row],[Male Ballots]]/Table1[[#This Row],[Male Population]],"0.0%")</f>
        <v>0.1315789552379758</v>
      </c>
      <c r="X6863" s="130">
        <f>IFERROR(Table1[[#This Row],[Total Ballots]]/Table1[[#This Row],[Total Population]],"0.0%")</f>
        <v>0.14584656950399913</v>
      </c>
      <c r="Y6863" s="24">
        <f>Table1[[#This Row],[Female Ballots]]/Table1[[#This Row],[Female Voters]]</f>
        <v>0.24550590652285567</v>
      </c>
      <c r="Z6863" s="24">
        <f>Table1[[#This Row],[Male Ballots]]/Table1[[#This Row],[Male Voters]]</f>
        <v>0.23991275899672845</v>
      </c>
      <c r="AA6863" s="24">
        <f>Table1[[#This Row],[Total Ballots]]/Table1[[#This Row],[Total Voters]]</f>
        <v>0.242808128793877</v>
      </c>
    </row>
    <row r="6864" spans="1:27" s="12" customFormat="1" x14ac:dyDescent="0.35">
      <c r="A6864" s="19" t="s">
        <v>42</v>
      </c>
      <c r="B6864" s="20">
        <v>2011</v>
      </c>
      <c r="C6864" s="17" t="s">
        <v>82</v>
      </c>
      <c r="D6864" s="20"/>
      <c r="E6864" s="37" t="s">
        <v>74</v>
      </c>
      <c r="F6864" s="34" t="s">
        <v>78</v>
      </c>
      <c r="G6864" s="21" t="s">
        <v>63</v>
      </c>
      <c r="H6864" s="22">
        <v>4242</v>
      </c>
      <c r="I6864" s="22">
        <v>4327</v>
      </c>
      <c r="J6864" s="22">
        <v>8568.9979999999996</v>
      </c>
      <c r="K6864" s="31">
        <v>2900</v>
      </c>
      <c r="L6864" s="31">
        <v>2598</v>
      </c>
      <c r="M6864" s="31">
        <v>4</v>
      </c>
      <c r="N6864" s="31">
        <v>5502</v>
      </c>
      <c r="O6864" s="22">
        <v>837</v>
      </c>
      <c r="P6864" s="22">
        <v>728</v>
      </c>
      <c r="Q6864" s="22">
        <v>1</v>
      </c>
      <c r="R6864" s="23">
        <v>1566</v>
      </c>
      <c r="S6864" s="130">
        <f>IFERROR(Table1[[#This Row],[Female Voters]]/Table1[[#This Row],[Female Population]],"0.0%")</f>
        <v>0.68363979255068363</v>
      </c>
      <c r="T6864" s="130">
        <f>IFERROR(Table1[[#This Row],[Male Voters]]/Table1[[#This Row],[Male Population]],"0.0%")</f>
        <v>0.6004159926045759</v>
      </c>
      <c r="U6864" s="130">
        <f>IFERROR(Table1[[#This Row],[Total Voters]]/Table1[[#This Row],[Total Population]],"0.0%")</f>
        <v>0.64208207307318776</v>
      </c>
      <c r="V6864" s="130">
        <f>IFERROR(Table1[[#This Row],[Female Ballots]]/Table1[[#This Row],[Female Population]],"0.0%")</f>
        <v>0.19731258840169733</v>
      </c>
      <c r="W6864" s="130">
        <f>IFERROR(Table1[[#This Row],[Male Ballots]]/Table1[[#This Row],[Male Population]],"0.0%")</f>
        <v>0.16824589785070487</v>
      </c>
      <c r="X6864" s="130">
        <f>IFERROR(Table1[[#This Row],[Total Ballots]]/Table1[[#This Row],[Total Population]],"0.0%")</f>
        <v>0.182751822325084</v>
      </c>
      <c r="Y6864" s="24">
        <f>Table1[[#This Row],[Female Ballots]]/Table1[[#This Row],[Female Voters]]</f>
        <v>0.2886206896551724</v>
      </c>
      <c r="Z6864" s="24">
        <f>Table1[[#This Row],[Male Ballots]]/Table1[[#This Row],[Male Voters]]</f>
        <v>0.28021555042340263</v>
      </c>
      <c r="AA6864" s="24">
        <f>Table1[[#This Row],[Total Ballots]]/Table1[[#This Row],[Total Voters]]</f>
        <v>0.28462377317339149</v>
      </c>
    </row>
    <row r="6865" spans="1:27" s="12" customFormat="1" x14ac:dyDescent="0.35">
      <c r="A6865" s="19" t="s">
        <v>42</v>
      </c>
      <c r="B6865" s="20">
        <v>2011</v>
      </c>
      <c r="C6865" s="17" t="s">
        <v>82</v>
      </c>
      <c r="D6865" s="20"/>
      <c r="E6865" s="37" t="s">
        <v>74</v>
      </c>
      <c r="F6865" s="34" t="s">
        <v>78</v>
      </c>
      <c r="G6865" s="21" t="s">
        <v>64</v>
      </c>
      <c r="H6865" s="22">
        <v>4325</v>
      </c>
      <c r="I6865" s="22">
        <v>4371</v>
      </c>
      <c r="J6865" s="22">
        <v>8695.9979999999996</v>
      </c>
      <c r="K6865" s="31">
        <v>2987</v>
      </c>
      <c r="L6865" s="31">
        <v>2600</v>
      </c>
      <c r="M6865" s="31">
        <v>3</v>
      </c>
      <c r="N6865" s="31">
        <v>5590</v>
      </c>
      <c r="O6865" s="22">
        <v>1215</v>
      </c>
      <c r="P6865" s="22">
        <v>1041</v>
      </c>
      <c r="Q6865" s="22">
        <v>1</v>
      </c>
      <c r="R6865" s="23">
        <v>2257</v>
      </c>
      <c r="S6865" s="130">
        <f>IFERROR(Table1[[#This Row],[Female Voters]]/Table1[[#This Row],[Female Population]],"0.0%")</f>
        <v>0.69063583815028906</v>
      </c>
      <c r="T6865" s="130">
        <f>IFERROR(Table1[[#This Row],[Male Voters]]/Table1[[#This Row],[Male Population]],"0.0%")</f>
        <v>0.5948295584534431</v>
      </c>
      <c r="U6865" s="130">
        <f>IFERROR(Table1[[#This Row],[Total Voters]]/Table1[[#This Row],[Total Population]],"0.0%")</f>
        <v>0.64282443487222518</v>
      </c>
      <c r="V6865" s="130">
        <f>IFERROR(Table1[[#This Row],[Female Ballots]]/Table1[[#This Row],[Female Population]],"0.0%")</f>
        <v>0.28092485549132951</v>
      </c>
      <c r="W6865" s="130">
        <f>IFERROR(Table1[[#This Row],[Male Ballots]]/Table1[[#This Row],[Male Population]],"0.0%")</f>
        <v>0.23816060398078243</v>
      </c>
      <c r="X6865" s="130">
        <f>IFERROR(Table1[[#This Row],[Total Ballots]]/Table1[[#This Row],[Total Population]],"0.0%")</f>
        <v>0.2595446779081596</v>
      </c>
      <c r="Y6865" s="24">
        <f>Table1[[#This Row],[Female Ballots]]/Table1[[#This Row],[Female Voters]]</f>
        <v>0.4067626380984265</v>
      </c>
      <c r="Z6865" s="24">
        <f>Table1[[#This Row],[Male Ballots]]/Table1[[#This Row],[Male Voters]]</f>
        <v>0.40038461538461539</v>
      </c>
      <c r="AA6865" s="24">
        <f>Table1[[#This Row],[Total Ballots]]/Table1[[#This Row],[Total Voters]]</f>
        <v>0.4037567084078712</v>
      </c>
    </row>
    <row r="6866" spans="1:27" s="12" customFormat="1" x14ac:dyDescent="0.35">
      <c r="A6866" s="19" t="s">
        <v>42</v>
      </c>
      <c r="B6866" s="20">
        <v>2011</v>
      </c>
      <c r="C6866" s="17" t="s">
        <v>82</v>
      </c>
      <c r="D6866" s="20"/>
      <c r="E6866" s="37" t="s">
        <v>74</v>
      </c>
      <c r="F6866" s="34" t="s">
        <v>78</v>
      </c>
      <c r="G6866" s="21" t="s">
        <v>65</v>
      </c>
      <c r="H6866" s="22">
        <v>5462.9979999999996</v>
      </c>
      <c r="I6866" s="22">
        <v>5372.9979999999996</v>
      </c>
      <c r="J6866" s="22">
        <v>10835.998</v>
      </c>
      <c r="K6866" s="31">
        <v>3954</v>
      </c>
      <c r="L6866" s="31">
        <v>3588</v>
      </c>
      <c r="M6866" s="31"/>
      <c r="N6866" s="31">
        <v>7542</v>
      </c>
      <c r="O6866" s="22">
        <v>2213</v>
      </c>
      <c r="P6866" s="22">
        <v>1962</v>
      </c>
      <c r="Q6866" s="22"/>
      <c r="R6866" s="23">
        <v>4175</v>
      </c>
      <c r="S6866" s="130">
        <f>IFERROR(Table1[[#This Row],[Female Voters]]/Table1[[#This Row],[Female Population]],"0.0%")</f>
        <v>0.72377840885169653</v>
      </c>
      <c r="T6866" s="130">
        <f>IFERROR(Table1[[#This Row],[Male Voters]]/Table1[[#This Row],[Male Population]],"0.0%")</f>
        <v>0.66778360982081142</v>
      </c>
      <c r="U6866" s="130">
        <f>IFERROR(Table1[[#This Row],[Total Voters]]/Table1[[#This Row],[Total Population]],"0.0%")</f>
        <v>0.69601341749970791</v>
      </c>
      <c r="V6866" s="130">
        <f>IFERROR(Table1[[#This Row],[Female Ballots]]/Table1[[#This Row],[Female Population]],"0.0%")</f>
        <v>0.40508892736186253</v>
      </c>
      <c r="W6866" s="130">
        <f>IFERROR(Table1[[#This Row],[Male Ballots]]/Table1[[#This Row],[Male Population]],"0.0%")</f>
        <v>0.36515926490201561</v>
      </c>
      <c r="X6866" s="130">
        <f>IFERROR(Table1[[#This Row],[Total Ballots]]/Table1[[#This Row],[Total Population]],"0.0%")</f>
        <v>0.38528984593758692</v>
      </c>
      <c r="Y6866" s="24">
        <f>Table1[[#This Row],[Female Ballots]]/Table1[[#This Row],[Female Voters]]</f>
        <v>0.55968639352554372</v>
      </c>
      <c r="Z6866" s="24">
        <f>Table1[[#This Row],[Male Ballots]]/Table1[[#This Row],[Male Voters]]</f>
        <v>0.54682274247491636</v>
      </c>
      <c r="AA6866" s="24">
        <f>Table1[[#This Row],[Total Ballots]]/Table1[[#This Row],[Total Voters]]</f>
        <v>0.55356669318483165</v>
      </c>
    </row>
    <row r="6867" spans="1:27" s="12" customFormat="1" x14ac:dyDescent="0.35">
      <c r="A6867" s="19" t="s">
        <v>42</v>
      </c>
      <c r="B6867" s="20">
        <v>2011</v>
      </c>
      <c r="C6867" s="17" t="s">
        <v>82</v>
      </c>
      <c r="D6867" s="20"/>
      <c r="E6867" s="37" t="s">
        <v>74</v>
      </c>
      <c r="F6867" s="34" t="s">
        <v>78</v>
      </c>
      <c r="G6867" s="21" t="s">
        <v>66</v>
      </c>
      <c r="H6867" s="22">
        <v>5416.9979999999996</v>
      </c>
      <c r="I6867" s="22">
        <v>5327.9979999999996</v>
      </c>
      <c r="J6867" s="22">
        <v>10744.998</v>
      </c>
      <c r="K6867" s="31">
        <v>4551</v>
      </c>
      <c r="L6867" s="31">
        <v>4229</v>
      </c>
      <c r="M6867" s="31">
        <v>5</v>
      </c>
      <c r="N6867" s="31">
        <v>8785</v>
      </c>
      <c r="O6867" s="22">
        <v>3228</v>
      </c>
      <c r="P6867" s="22">
        <v>2998</v>
      </c>
      <c r="Q6867" s="22">
        <v>4</v>
      </c>
      <c r="R6867" s="23">
        <v>6230</v>
      </c>
      <c r="S6867" s="130">
        <f>IFERROR(Table1[[#This Row],[Female Voters]]/Table1[[#This Row],[Female Population]],"0.0%")</f>
        <v>0.84013322508149357</v>
      </c>
      <c r="T6867" s="130">
        <f>IFERROR(Table1[[#This Row],[Male Voters]]/Table1[[#This Row],[Male Population]],"0.0%")</f>
        <v>0.79373152917850198</v>
      </c>
      <c r="U6867" s="130">
        <f>IFERROR(Table1[[#This Row],[Total Voters]]/Table1[[#This Row],[Total Population]],"0.0%")</f>
        <v>0.81758972872772995</v>
      </c>
      <c r="V6867" s="130">
        <f>IFERROR(Table1[[#This Row],[Female Ballots]]/Table1[[#This Row],[Female Population]],"0.0%")</f>
        <v>0.59590201067085502</v>
      </c>
      <c r="W6867" s="130">
        <f>IFERROR(Table1[[#This Row],[Male Ballots]]/Table1[[#This Row],[Male Population]],"0.0%")</f>
        <v>0.56268789890686899</v>
      </c>
      <c r="X6867" s="130">
        <f>IFERROR(Table1[[#This Row],[Total Ballots]]/Table1[[#This Row],[Total Population]],"0.0%")</f>
        <v>0.57980466818141807</v>
      </c>
      <c r="Y6867" s="24">
        <f>Table1[[#This Row],[Female Ballots]]/Table1[[#This Row],[Female Voters]]</f>
        <v>0.70929466051417267</v>
      </c>
      <c r="Z6867" s="24">
        <f>Table1[[#This Row],[Male Ballots]]/Table1[[#This Row],[Male Voters]]</f>
        <v>0.70891463703003077</v>
      </c>
      <c r="AA6867" s="24">
        <f>Table1[[#This Row],[Total Ballots]]/Table1[[#This Row],[Total Voters]]</f>
        <v>0.70916334661354585</v>
      </c>
    </row>
    <row r="6868" spans="1:27" s="12" customFormat="1" x14ac:dyDescent="0.35">
      <c r="A6868" s="19" t="s">
        <v>42</v>
      </c>
      <c r="B6868" s="20">
        <v>2011</v>
      </c>
      <c r="C6868" s="17" t="s">
        <v>82</v>
      </c>
      <c r="D6868" s="20"/>
      <c r="E6868" s="37" t="s">
        <v>74</v>
      </c>
      <c r="F6868" s="34" t="s">
        <v>78</v>
      </c>
      <c r="G6868" s="21" t="s">
        <v>67</v>
      </c>
      <c r="H6868" s="22">
        <v>7245.9987000000001</v>
      </c>
      <c r="I6868" s="22">
        <v>6323.9985999999999</v>
      </c>
      <c r="J6868" s="22">
        <v>13569.994999999999</v>
      </c>
      <c r="K6868" s="31">
        <v>6089</v>
      </c>
      <c r="L6868" s="31">
        <v>5480</v>
      </c>
      <c r="M6868" s="31">
        <v>6</v>
      </c>
      <c r="N6868" s="31">
        <v>11575</v>
      </c>
      <c r="O6868" s="22">
        <v>4768</v>
      </c>
      <c r="P6868" s="22">
        <v>4470</v>
      </c>
      <c r="Q6868" s="22">
        <v>3</v>
      </c>
      <c r="R6868" s="23">
        <v>9241</v>
      </c>
      <c r="S6868" s="130">
        <f>IFERROR(Table1[[#This Row],[Female Voters]]/Table1[[#This Row],[Female Population]],"0.0%")</f>
        <v>0.84032584769853735</v>
      </c>
      <c r="T6868" s="130">
        <f>IFERROR(Table1[[#This Row],[Male Voters]]/Table1[[#This Row],[Male Population]],"0.0%")</f>
        <v>0.86654035628660642</v>
      </c>
      <c r="U6868" s="130">
        <f>IFERROR(Table1[[#This Row],[Total Voters]]/Table1[[#This Row],[Total Population]],"0.0%")</f>
        <v>0.85298483897746469</v>
      </c>
      <c r="V6868" s="130">
        <f>IFERROR(Table1[[#This Row],[Female Ballots]]/Table1[[#This Row],[Female Population]],"0.0%")</f>
        <v>0.65801833500190943</v>
      </c>
      <c r="W6868" s="130">
        <f>IFERROR(Table1[[#This Row],[Male Ballots]]/Table1[[#This Row],[Male Population]],"0.0%")</f>
        <v>0.70683127602210416</v>
      </c>
      <c r="X6868" s="130">
        <f>IFERROR(Table1[[#This Row],[Total Ballots]]/Table1[[#This Row],[Total Population]],"0.0%")</f>
        <v>0.6809877232821383</v>
      </c>
      <c r="Y6868" s="24">
        <f>Table1[[#This Row],[Female Ballots]]/Table1[[#This Row],[Female Voters]]</f>
        <v>0.78305140417145669</v>
      </c>
      <c r="Z6868" s="24">
        <f>Table1[[#This Row],[Male Ballots]]/Table1[[#This Row],[Male Voters]]</f>
        <v>0.81569343065693434</v>
      </c>
      <c r="AA6868" s="24">
        <f>Table1[[#This Row],[Total Ballots]]/Table1[[#This Row],[Total Voters]]</f>
        <v>0.79835853131749457</v>
      </c>
    </row>
    <row r="6869" spans="1:27" s="12" customFormat="1" x14ac:dyDescent="0.35">
      <c r="A6869" s="19" t="s">
        <v>27</v>
      </c>
      <c r="B6869" s="20">
        <v>2011</v>
      </c>
      <c r="C6869" s="17" t="s">
        <v>82</v>
      </c>
      <c r="D6869" s="20"/>
      <c r="E6869" s="37" t="s">
        <v>74</v>
      </c>
      <c r="F6869" s="34" t="s">
        <v>78</v>
      </c>
      <c r="G6869" s="21" t="s">
        <v>79</v>
      </c>
      <c r="H6869" s="22">
        <v>4132.9994100000004</v>
      </c>
      <c r="I6869" s="22">
        <v>4077.99991</v>
      </c>
      <c r="J6869" s="22">
        <v>8210.9990099999995</v>
      </c>
      <c r="K6869" s="22">
        <v>3550</v>
      </c>
      <c r="L6869" s="22">
        <v>3375</v>
      </c>
      <c r="M6869" s="22">
        <v>0</v>
      </c>
      <c r="N6869" s="22">
        <v>6925</v>
      </c>
      <c r="O6869" s="22">
        <v>2296</v>
      </c>
      <c r="P6869" s="22">
        <v>2163</v>
      </c>
      <c r="Q6869" s="22">
        <v>0</v>
      </c>
      <c r="R6869" s="23">
        <v>4459</v>
      </c>
      <c r="S6869" s="130">
        <f>IFERROR(Table1[[#This Row],[Female Voters]]/Table1[[#This Row],[Female Population]],"0.0%")</f>
        <v>0.85894035973259419</v>
      </c>
      <c r="T6869" s="130">
        <f>IFERROR(Table1[[#This Row],[Male Voters]]/Table1[[#This Row],[Male Population]],"0.0%")</f>
        <v>0.82761159256621952</v>
      </c>
      <c r="U6869" s="130">
        <f>IFERROR(Table1[[#This Row],[Total Voters]]/Table1[[#This Row],[Total Population]],"0.0%")</f>
        <v>0.84338093227951816</v>
      </c>
      <c r="V6869" s="130">
        <f>IFERROR(Table1[[#This Row],[Female Ballots]]/Table1[[#This Row],[Female Population]],"0.0%")</f>
        <v>0.55552875097071441</v>
      </c>
      <c r="W6869" s="130">
        <f>IFERROR(Table1[[#This Row],[Male Ballots]]/Table1[[#This Row],[Male Population]],"0.0%")</f>
        <v>0.53040707399132825</v>
      </c>
      <c r="X6869" s="130">
        <f>IFERROR(Table1[[#This Row],[Total Ballots]]/Table1[[#This Row],[Total Population]],"0.0%")</f>
        <v>0.5430520688858298</v>
      </c>
      <c r="Y6869" s="24">
        <f>Table1[[#This Row],[Female Ballots]]/Table1[[#This Row],[Female Voters]]</f>
        <v>0.64676056338028165</v>
      </c>
      <c r="Z6869" s="24">
        <f>Table1[[#This Row],[Male Ballots]]/Table1[[#This Row],[Male Voters]]</f>
        <v>0.64088888888888884</v>
      </c>
      <c r="AA6869" s="24">
        <f>Table1[[#This Row],[Total Ballots]]/Table1[[#This Row],[Total Voters]]</f>
        <v>0.64389891696750901</v>
      </c>
    </row>
    <row r="6870" spans="1:27" s="12" customFormat="1" x14ac:dyDescent="0.35">
      <c r="A6870" s="19" t="s">
        <v>27</v>
      </c>
      <c r="B6870" s="20">
        <v>2011</v>
      </c>
      <c r="C6870" s="17" t="s">
        <v>82</v>
      </c>
      <c r="D6870" s="20"/>
      <c r="E6870" s="37" t="s">
        <v>74</v>
      </c>
      <c r="F6870" s="34" t="s">
        <v>78</v>
      </c>
      <c r="G6870" s="21" t="s">
        <v>62</v>
      </c>
      <c r="H6870" s="22">
        <v>288.99991</v>
      </c>
      <c r="I6870" s="22">
        <v>323.99991</v>
      </c>
      <c r="J6870" s="22">
        <v>612.99981000000002</v>
      </c>
      <c r="K6870" s="31">
        <v>237</v>
      </c>
      <c r="L6870" s="31">
        <v>241</v>
      </c>
      <c r="M6870" s="31"/>
      <c r="N6870" s="31">
        <v>478</v>
      </c>
      <c r="O6870" s="22">
        <v>81</v>
      </c>
      <c r="P6870" s="22">
        <v>69</v>
      </c>
      <c r="Q6870" s="22"/>
      <c r="R6870" s="23">
        <v>150</v>
      </c>
      <c r="S6870" s="130">
        <f>IFERROR(Table1[[#This Row],[Female Voters]]/Table1[[#This Row],[Female Population]],"0.0%")</f>
        <v>0.82006945953720189</v>
      </c>
      <c r="T6870" s="130">
        <f>IFERROR(Table1[[#This Row],[Male Voters]]/Table1[[#This Row],[Male Population]],"0.0%")</f>
        <v>0.74382736711254027</v>
      </c>
      <c r="U6870" s="130">
        <f>IFERROR(Table1[[#This Row],[Total Voters]]/Table1[[#This Row],[Total Population]],"0.0%")</f>
        <v>0.7797718566992704</v>
      </c>
      <c r="V6870" s="130">
        <f>IFERROR(Table1[[#This Row],[Female Ballots]]/Table1[[#This Row],[Female Population]],"0.0%")</f>
        <v>0.2802769038924614</v>
      </c>
      <c r="W6870" s="130">
        <f>IFERROR(Table1[[#This Row],[Male Ballots]]/Table1[[#This Row],[Male Population]],"0.0%")</f>
        <v>0.212963022119358</v>
      </c>
      <c r="X6870" s="130">
        <f>IFERROR(Table1[[#This Row],[Total Ballots]]/Table1[[#This Row],[Total Population]],"0.0%")</f>
        <v>0.24469828139098443</v>
      </c>
      <c r="Y6870" s="24">
        <f>Table1[[#This Row],[Female Ballots]]/Table1[[#This Row],[Female Voters]]</f>
        <v>0.34177215189873417</v>
      </c>
      <c r="Z6870" s="24">
        <f>Table1[[#This Row],[Male Ballots]]/Table1[[#This Row],[Male Voters]]</f>
        <v>0.2863070539419087</v>
      </c>
      <c r="AA6870" s="24">
        <f>Table1[[#This Row],[Total Ballots]]/Table1[[#This Row],[Total Voters]]</f>
        <v>0.31380753138075312</v>
      </c>
    </row>
    <row r="6871" spans="1:27" s="12" customFormat="1" x14ac:dyDescent="0.35">
      <c r="A6871" s="19" t="s">
        <v>27</v>
      </c>
      <c r="B6871" s="20">
        <v>2011</v>
      </c>
      <c r="C6871" s="17" t="s">
        <v>82</v>
      </c>
      <c r="D6871" s="20"/>
      <c r="E6871" s="37" t="s">
        <v>74</v>
      </c>
      <c r="F6871" s="34" t="s">
        <v>78</v>
      </c>
      <c r="G6871" s="21" t="s">
        <v>63</v>
      </c>
      <c r="H6871" s="22">
        <v>443.99969999999996</v>
      </c>
      <c r="I6871" s="22">
        <v>431.99969999999996</v>
      </c>
      <c r="J6871" s="22">
        <v>875.99940000000004</v>
      </c>
      <c r="K6871" s="31">
        <v>403</v>
      </c>
      <c r="L6871" s="31">
        <v>376</v>
      </c>
      <c r="M6871" s="31"/>
      <c r="N6871" s="31">
        <v>779</v>
      </c>
      <c r="O6871" s="22">
        <v>147</v>
      </c>
      <c r="P6871" s="22">
        <v>112</v>
      </c>
      <c r="Q6871" s="22"/>
      <c r="R6871" s="23">
        <v>259</v>
      </c>
      <c r="S6871" s="130">
        <f>IFERROR(Table1[[#This Row],[Female Voters]]/Table1[[#This Row],[Female Population]],"0.0%")</f>
        <v>0.90765827094027318</v>
      </c>
      <c r="T6871" s="130">
        <f>IFERROR(Table1[[#This Row],[Male Voters]]/Table1[[#This Row],[Male Population]],"0.0%")</f>
        <v>0.87037097479465853</v>
      </c>
      <c r="U6871" s="130">
        <f>IFERROR(Table1[[#This Row],[Total Voters]]/Table1[[#This Row],[Total Population]],"0.0%")</f>
        <v>0.88927001548174578</v>
      </c>
      <c r="V6871" s="130">
        <f>IFERROR(Table1[[#This Row],[Female Ballots]]/Table1[[#This Row],[Female Population]],"0.0%")</f>
        <v>0.33108130478466541</v>
      </c>
      <c r="W6871" s="130">
        <f>IFERROR(Table1[[#This Row],[Male Ballots]]/Table1[[#This Row],[Male Population]],"0.0%")</f>
        <v>0.25925943930053658</v>
      </c>
      <c r="X6871" s="130">
        <f>IFERROR(Table1[[#This Row],[Total Ballots]]/Table1[[#This Row],[Total Population]],"0.0%")</f>
        <v>0.2956623029650477</v>
      </c>
      <c r="Y6871" s="24">
        <f>Table1[[#This Row],[Female Ballots]]/Table1[[#This Row],[Female Voters]]</f>
        <v>0.36476426799007444</v>
      </c>
      <c r="Z6871" s="24">
        <f>Table1[[#This Row],[Male Ballots]]/Table1[[#This Row],[Male Voters]]</f>
        <v>0.2978723404255319</v>
      </c>
      <c r="AA6871" s="24">
        <f>Table1[[#This Row],[Total Ballots]]/Table1[[#This Row],[Total Voters]]</f>
        <v>0.33247753530166879</v>
      </c>
    </row>
    <row r="6872" spans="1:27" s="12" customFormat="1" x14ac:dyDescent="0.35">
      <c r="A6872" s="19" t="s">
        <v>27</v>
      </c>
      <c r="B6872" s="20">
        <v>2011</v>
      </c>
      <c r="C6872" s="17" t="s">
        <v>82</v>
      </c>
      <c r="D6872" s="20"/>
      <c r="E6872" s="37" t="s">
        <v>74</v>
      </c>
      <c r="F6872" s="34" t="s">
        <v>78</v>
      </c>
      <c r="G6872" s="21" t="s">
        <v>64</v>
      </c>
      <c r="H6872" s="22">
        <v>528.99980000000005</v>
      </c>
      <c r="I6872" s="22">
        <v>530.99990000000003</v>
      </c>
      <c r="J6872" s="22">
        <v>1059.9996000000001</v>
      </c>
      <c r="K6872" s="31">
        <v>446</v>
      </c>
      <c r="L6872" s="31">
        <v>428</v>
      </c>
      <c r="M6872" s="31"/>
      <c r="N6872" s="31">
        <v>874</v>
      </c>
      <c r="O6872" s="22">
        <v>230</v>
      </c>
      <c r="P6872" s="22">
        <v>216</v>
      </c>
      <c r="Q6872" s="22"/>
      <c r="R6872" s="23">
        <v>446</v>
      </c>
      <c r="S6872" s="130">
        <f>IFERROR(Table1[[#This Row],[Female Voters]]/Table1[[#This Row],[Female Population]],"0.0%")</f>
        <v>0.84310050778847168</v>
      </c>
      <c r="T6872" s="130">
        <f>IFERROR(Table1[[#This Row],[Male Voters]]/Table1[[#This Row],[Male Population]],"0.0%")</f>
        <v>0.8060265171424702</v>
      </c>
      <c r="U6872" s="130">
        <f>IFERROR(Table1[[#This Row],[Total Voters]]/Table1[[#This Row],[Total Population]],"0.0%")</f>
        <v>0.82452861302966518</v>
      </c>
      <c r="V6872" s="130">
        <f>IFERROR(Table1[[#This Row],[Female Ballots]]/Table1[[#This Row],[Female Population]],"0.0%")</f>
        <v>0.43478277307477237</v>
      </c>
      <c r="W6872" s="130">
        <f>IFERROR(Table1[[#This Row],[Male Ballots]]/Table1[[#This Row],[Male Population]],"0.0%")</f>
        <v>0.40677973762330272</v>
      </c>
      <c r="X6872" s="130">
        <f>IFERROR(Table1[[#This Row],[Total Ballots]]/Table1[[#This Row],[Total Population]],"0.0%")</f>
        <v>0.42075487575655685</v>
      </c>
      <c r="Y6872" s="24">
        <f>Table1[[#This Row],[Female Ballots]]/Table1[[#This Row],[Female Voters]]</f>
        <v>0.51569506726457404</v>
      </c>
      <c r="Z6872" s="24">
        <f>Table1[[#This Row],[Male Ballots]]/Table1[[#This Row],[Male Voters]]</f>
        <v>0.50467289719626163</v>
      </c>
      <c r="AA6872" s="24">
        <f>Table1[[#This Row],[Total Ballots]]/Table1[[#This Row],[Total Voters]]</f>
        <v>0.51029748283752863</v>
      </c>
    </row>
    <row r="6873" spans="1:27" s="12" customFormat="1" x14ac:dyDescent="0.35">
      <c r="A6873" s="19" t="s">
        <v>27</v>
      </c>
      <c r="B6873" s="20">
        <v>2011</v>
      </c>
      <c r="C6873" s="17" t="s">
        <v>82</v>
      </c>
      <c r="D6873" s="20"/>
      <c r="E6873" s="37" t="s">
        <v>74</v>
      </c>
      <c r="F6873" s="34" t="s">
        <v>78</v>
      </c>
      <c r="G6873" s="21" t="s">
        <v>65</v>
      </c>
      <c r="H6873" s="22">
        <v>813.00009999999997</v>
      </c>
      <c r="I6873" s="22">
        <v>799.00009999999997</v>
      </c>
      <c r="J6873" s="22">
        <v>1612.0001999999999</v>
      </c>
      <c r="K6873" s="31">
        <v>644</v>
      </c>
      <c r="L6873" s="31">
        <v>556</v>
      </c>
      <c r="M6873" s="31"/>
      <c r="N6873" s="31">
        <v>1200</v>
      </c>
      <c r="O6873" s="22">
        <v>406</v>
      </c>
      <c r="P6873" s="22">
        <v>360</v>
      </c>
      <c r="Q6873" s="22"/>
      <c r="R6873" s="23">
        <v>766</v>
      </c>
      <c r="S6873" s="130">
        <f>IFERROR(Table1[[#This Row],[Female Voters]]/Table1[[#This Row],[Female Population]],"0.0%")</f>
        <v>0.79212782384651614</v>
      </c>
      <c r="T6873" s="130">
        <f>IFERROR(Table1[[#This Row],[Male Voters]]/Table1[[#This Row],[Male Population]],"0.0%")</f>
        <v>0.6958697502040363</v>
      </c>
      <c r="U6873" s="130">
        <f>IFERROR(Table1[[#This Row],[Total Voters]]/Table1[[#This Row],[Total Population]],"0.0%")</f>
        <v>0.74441678108972942</v>
      </c>
      <c r="V6873" s="130">
        <f>IFERROR(Table1[[#This Row],[Female Ballots]]/Table1[[#This Row],[Female Population]],"0.0%")</f>
        <v>0.49938493242497756</v>
      </c>
      <c r="W6873" s="130">
        <f>IFERROR(Table1[[#This Row],[Male Ballots]]/Table1[[#This Row],[Male Population]],"0.0%")</f>
        <v>0.45056314761412419</v>
      </c>
      <c r="X6873" s="130">
        <f>IFERROR(Table1[[#This Row],[Total Ballots]]/Table1[[#This Row],[Total Population]],"0.0%")</f>
        <v>0.47518604526227726</v>
      </c>
      <c r="Y6873" s="24">
        <f>Table1[[#This Row],[Female Ballots]]/Table1[[#This Row],[Female Voters]]</f>
        <v>0.63043478260869568</v>
      </c>
      <c r="Z6873" s="24">
        <f>Table1[[#This Row],[Male Ballots]]/Table1[[#This Row],[Male Voters]]</f>
        <v>0.64748201438848918</v>
      </c>
      <c r="AA6873" s="24">
        <f>Table1[[#This Row],[Total Ballots]]/Table1[[#This Row],[Total Voters]]</f>
        <v>0.63833333333333331</v>
      </c>
    </row>
    <row r="6874" spans="1:27" s="12" customFormat="1" x14ac:dyDescent="0.35">
      <c r="A6874" s="19" t="s">
        <v>27</v>
      </c>
      <c r="B6874" s="20">
        <v>2011</v>
      </c>
      <c r="C6874" s="17" t="s">
        <v>82</v>
      </c>
      <c r="D6874" s="20"/>
      <c r="E6874" s="37" t="s">
        <v>74</v>
      </c>
      <c r="F6874" s="34" t="s">
        <v>78</v>
      </c>
      <c r="G6874" s="21" t="s">
        <v>66</v>
      </c>
      <c r="H6874" s="22">
        <v>886.00049999999999</v>
      </c>
      <c r="I6874" s="22">
        <v>894.00049999999999</v>
      </c>
      <c r="J6874" s="22">
        <v>1780.0009</v>
      </c>
      <c r="K6874" s="31">
        <v>771</v>
      </c>
      <c r="L6874" s="31">
        <v>773</v>
      </c>
      <c r="M6874" s="31"/>
      <c r="N6874" s="31">
        <v>1544</v>
      </c>
      <c r="O6874" s="22">
        <v>588</v>
      </c>
      <c r="P6874" s="22">
        <v>571</v>
      </c>
      <c r="Q6874" s="22"/>
      <c r="R6874" s="23">
        <v>1159</v>
      </c>
      <c r="S6874" s="130">
        <f>IFERROR(Table1[[#This Row],[Female Voters]]/Table1[[#This Row],[Female Population]],"0.0%")</f>
        <v>0.87020266918585265</v>
      </c>
      <c r="T6874" s="130">
        <f>IFERROR(Table1[[#This Row],[Male Voters]]/Table1[[#This Row],[Male Population]],"0.0%")</f>
        <v>0.86465276026131976</v>
      </c>
      <c r="U6874" s="130">
        <f>IFERROR(Table1[[#This Row],[Total Voters]]/Table1[[#This Row],[Total Population]],"0.0%")</f>
        <v>0.86741529175631316</v>
      </c>
      <c r="V6874" s="130">
        <f>IFERROR(Table1[[#This Row],[Female Ballots]]/Table1[[#This Row],[Female Population]],"0.0%")</f>
        <v>0.66365651035185647</v>
      </c>
      <c r="W6874" s="130">
        <f>IFERROR(Table1[[#This Row],[Male Ballots]]/Table1[[#This Row],[Male Population]],"0.0%")</f>
        <v>0.63870210363417024</v>
      </c>
      <c r="X6874" s="130">
        <f>IFERROR(Table1[[#This Row],[Total Ballots]]/Table1[[#This Row],[Total Population]],"0.0%")</f>
        <v>0.65112326628598893</v>
      </c>
      <c r="Y6874" s="24">
        <f>Table1[[#This Row],[Female Ballots]]/Table1[[#This Row],[Female Voters]]</f>
        <v>0.76264591439688711</v>
      </c>
      <c r="Z6874" s="24">
        <f>Table1[[#This Row],[Male Ballots]]/Table1[[#This Row],[Male Voters]]</f>
        <v>0.73868046571798185</v>
      </c>
      <c r="AA6874" s="24">
        <f>Table1[[#This Row],[Total Ballots]]/Table1[[#This Row],[Total Voters]]</f>
        <v>0.75064766839378239</v>
      </c>
    </row>
    <row r="6875" spans="1:27" s="12" customFormat="1" x14ac:dyDescent="0.35">
      <c r="A6875" s="19" t="s">
        <v>27</v>
      </c>
      <c r="B6875" s="20">
        <v>2011</v>
      </c>
      <c r="C6875" s="17" t="s">
        <v>82</v>
      </c>
      <c r="D6875" s="20"/>
      <c r="E6875" s="37" t="s">
        <v>74</v>
      </c>
      <c r="F6875" s="34" t="s">
        <v>78</v>
      </c>
      <c r="G6875" s="21" t="s">
        <v>67</v>
      </c>
      <c r="H6875" s="22">
        <v>1171.9994000000002</v>
      </c>
      <c r="I6875" s="22">
        <v>1097.9998000000001</v>
      </c>
      <c r="J6875" s="22">
        <v>2269.9991</v>
      </c>
      <c r="K6875" s="31">
        <v>1049</v>
      </c>
      <c r="L6875" s="31">
        <v>1001</v>
      </c>
      <c r="M6875" s="31"/>
      <c r="N6875" s="31">
        <v>2050</v>
      </c>
      <c r="O6875" s="22">
        <v>844</v>
      </c>
      <c r="P6875" s="22">
        <v>835</v>
      </c>
      <c r="Q6875" s="22"/>
      <c r="R6875" s="23">
        <v>1679</v>
      </c>
      <c r="S6875" s="130">
        <f>IFERROR(Table1[[#This Row],[Female Voters]]/Table1[[#This Row],[Female Population]],"0.0%")</f>
        <v>0.89505165275681875</v>
      </c>
      <c r="T6875" s="130">
        <f>IFERROR(Table1[[#This Row],[Male Voters]]/Table1[[#This Row],[Male Population]],"0.0%")</f>
        <v>0.9116577252564162</v>
      </c>
      <c r="U6875" s="130">
        <f>IFERROR(Table1[[#This Row],[Total Voters]]/Table1[[#This Row],[Total Population]],"0.0%")</f>
        <v>0.90308405849147688</v>
      </c>
      <c r="V6875" s="130">
        <f>IFERROR(Table1[[#This Row],[Female Ballots]]/Table1[[#This Row],[Female Population]],"0.0%")</f>
        <v>0.72013688744209248</v>
      </c>
      <c r="W6875" s="130">
        <f>IFERROR(Table1[[#This Row],[Male Ballots]]/Table1[[#This Row],[Male Population]],"0.0%")</f>
        <v>0.76047372686224535</v>
      </c>
      <c r="X6875" s="130">
        <f>IFERROR(Table1[[#This Row],[Total Ballots]]/Table1[[#This Row],[Total Population]],"0.0%")</f>
        <v>0.73964787034497059</v>
      </c>
      <c r="Y6875" s="24">
        <f>Table1[[#This Row],[Female Ballots]]/Table1[[#This Row],[Female Voters]]</f>
        <v>0.80457578646329841</v>
      </c>
      <c r="Z6875" s="24">
        <f>Table1[[#This Row],[Male Ballots]]/Table1[[#This Row],[Male Voters]]</f>
        <v>0.83416583416583412</v>
      </c>
      <c r="AA6875" s="24">
        <f>Table1[[#This Row],[Total Ballots]]/Table1[[#This Row],[Total Voters]]</f>
        <v>0.81902439024390239</v>
      </c>
    </row>
    <row r="6876" spans="1:27" s="12" customFormat="1" x14ac:dyDescent="0.35">
      <c r="A6876" s="19" t="s">
        <v>41</v>
      </c>
      <c r="B6876" s="20">
        <v>2011</v>
      </c>
      <c r="C6876" s="17" t="s">
        <v>82</v>
      </c>
      <c r="D6876" s="20"/>
      <c r="E6876" s="37" t="s">
        <v>74</v>
      </c>
      <c r="F6876" s="34" t="s">
        <v>78</v>
      </c>
      <c r="G6876" s="21" t="s">
        <v>79</v>
      </c>
      <c r="H6876" s="22">
        <v>23617.000200000002</v>
      </c>
      <c r="I6876" s="22">
        <v>25228.000200000002</v>
      </c>
      <c r="J6876" s="22">
        <v>48845.002200000003</v>
      </c>
      <c r="K6876" s="22">
        <v>17564</v>
      </c>
      <c r="L6876" s="22">
        <v>15991</v>
      </c>
      <c r="M6876" s="22">
        <v>50</v>
      </c>
      <c r="N6876" s="22">
        <v>33605</v>
      </c>
      <c r="O6876" s="22">
        <v>10401</v>
      </c>
      <c r="P6876" s="22">
        <v>9544</v>
      </c>
      <c r="Q6876" s="22">
        <v>23</v>
      </c>
      <c r="R6876" s="23">
        <v>19968</v>
      </c>
      <c r="S6876" s="130">
        <f>IFERROR(Table1[[#This Row],[Female Voters]]/Table1[[#This Row],[Female Population]],"0.0%")</f>
        <v>0.74370156460429715</v>
      </c>
      <c r="T6876" s="130">
        <f>IFERROR(Table1[[#This Row],[Male Voters]]/Table1[[#This Row],[Male Population]],"0.0%")</f>
        <v>0.63385919903393684</v>
      </c>
      <c r="U6876" s="130">
        <f>IFERROR(Table1[[#This Row],[Total Voters]]/Table1[[#This Row],[Total Population]],"0.0%")</f>
        <v>0.68799259875967411</v>
      </c>
      <c r="V6876" s="130">
        <f>IFERROR(Table1[[#This Row],[Female Ballots]]/Table1[[#This Row],[Female Population]],"0.0%")</f>
        <v>0.44040309573270864</v>
      </c>
      <c r="W6876" s="130">
        <f>IFERROR(Table1[[#This Row],[Male Ballots]]/Table1[[#This Row],[Male Population]],"0.0%")</f>
        <v>0.37830981149270798</v>
      </c>
      <c r="X6876" s="130">
        <f>IFERROR(Table1[[#This Row],[Total Ballots]]/Table1[[#This Row],[Total Population]],"0.0%")</f>
        <v>0.40880333914694755</v>
      </c>
      <c r="Y6876" s="24">
        <f>Table1[[#This Row],[Female Ballots]]/Table1[[#This Row],[Female Voters]]</f>
        <v>0.59217718059667501</v>
      </c>
      <c r="Z6876" s="24">
        <f>Table1[[#This Row],[Male Ballots]]/Table1[[#This Row],[Male Voters]]</f>
        <v>0.59683572009255204</v>
      </c>
      <c r="AA6876" s="24">
        <f>Table1[[#This Row],[Total Ballots]]/Table1[[#This Row],[Total Voters]]</f>
        <v>0.59419729206963245</v>
      </c>
    </row>
    <row r="6877" spans="1:27" s="12" customFormat="1" x14ac:dyDescent="0.35">
      <c r="A6877" s="19" t="s">
        <v>41</v>
      </c>
      <c r="B6877" s="20">
        <v>2011</v>
      </c>
      <c r="C6877" s="17" t="s">
        <v>82</v>
      </c>
      <c r="D6877" s="20"/>
      <c r="E6877" s="37" t="s">
        <v>74</v>
      </c>
      <c r="F6877" s="34" t="s">
        <v>78</v>
      </c>
      <c r="G6877" s="21" t="s">
        <v>62</v>
      </c>
      <c r="H6877" s="22">
        <v>2000</v>
      </c>
      <c r="I6877" s="22">
        <v>2566.0002000000004</v>
      </c>
      <c r="J6877" s="22">
        <v>4566.0012000000006</v>
      </c>
      <c r="K6877" s="31">
        <v>1236</v>
      </c>
      <c r="L6877" s="31">
        <v>1197</v>
      </c>
      <c r="M6877" s="31">
        <v>5</v>
      </c>
      <c r="N6877" s="31">
        <v>2438</v>
      </c>
      <c r="O6877" s="22">
        <v>287</v>
      </c>
      <c r="P6877" s="22">
        <v>255</v>
      </c>
      <c r="Q6877" s="22">
        <v>1</v>
      </c>
      <c r="R6877" s="23">
        <v>543</v>
      </c>
      <c r="S6877" s="130">
        <f>IFERROR(Table1[[#This Row],[Female Voters]]/Table1[[#This Row],[Female Population]],"0.0%")</f>
        <v>0.61799999999999999</v>
      </c>
      <c r="T6877" s="130">
        <f>IFERROR(Table1[[#This Row],[Male Voters]]/Table1[[#This Row],[Male Population]],"0.0%")</f>
        <v>0.46648476488817103</v>
      </c>
      <c r="U6877" s="130">
        <f>IFERROR(Table1[[#This Row],[Total Voters]]/Table1[[#This Row],[Total Population]],"0.0%")</f>
        <v>0.53394642121425628</v>
      </c>
      <c r="V6877" s="130">
        <f>IFERROR(Table1[[#This Row],[Female Ballots]]/Table1[[#This Row],[Female Population]],"0.0%")</f>
        <v>0.14349999999999999</v>
      </c>
      <c r="W6877" s="130">
        <f>IFERROR(Table1[[#This Row],[Male Ballots]]/Table1[[#This Row],[Male Population]],"0.0%")</f>
        <v>9.9376453672918641E-2</v>
      </c>
      <c r="X6877" s="130">
        <f>IFERROR(Table1[[#This Row],[Total Ballots]]/Table1[[#This Row],[Total Population]],"0.0%")</f>
        <v>0.11892243917938522</v>
      </c>
      <c r="Y6877" s="24">
        <f>Table1[[#This Row],[Female Ballots]]/Table1[[#This Row],[Female Voters]]</f>
        <v>0.23220064724919093</v>
      </c>
      <c r="Z6877" s="24">
        <f>Table1[[#This Row],[Male Ballots]]/Table1[[#This Row],[Male Voters]]</f>
        <v>0.21303258145363407</v>
      </c>
      <c r="AA6877" s="24">
        <f>Table1[[#This Row],[Total Ballots]]/Table1[[#This Row],[Total Voters]]</f>
        <v>0.22272354388843313</v>
      </c>
    </row>
    <row r="6878" spans="1:27" s="12" customFormat="1" x14ac:dyDescent="0.35">
      <c r="A6878" s="19" t="s">
        <v>41</v>
      </c>
      <c r="B6878" s="20">
        <v>2011</v>
      </c>
      <c r="C6878" s="17" t="s">
        <v>82</v>
      </c>
      <c r="D6878" s="20"/>
      <c r="E6878" s="37" t="s">
        <v>74</v>
      </c>
      <c r="F6878" s="34" t="s">
        <v>78</v>
      </c>
      <c r="G6878" s="21" t="s">
        <v>63</v>
      </c>
      <c r="H6878" s="22">
        <v>3099</v>
      </c>
      <c r="I6878" s="22">
        <v>3890</v>
      </c>
      <c r="J6878" s="22">
        <v>6989.0010000000002</v>
      </c>
      <c r="K6878" s="31">
        <v>1811</v>
      </c>
      <c r="L6878" s="31">
        <v>1574</v>
      </c>
      <c r="M6878" s="31">
        <v>6</v>
      </c>
      <c r="N6878" s="31">
        <v>3391</v>
      </c>
      <c r="O6878" s="22">
        <v>509</v>
      </c>
      <c r="P6878" s="22">
        <v>434</v>
      </c>
      <c r="Q6878" s="22">
        <v>1</v>
      </c>
      <c r="R6878" s="23">
        <v>944</v>
      </c>
      <c r="S6878" s="130">
        <f>IFERROR(Table1[[#This Row],[Female Voters]]/Table1[[#This Row],[Female Population]],"0.0%")</f>
        <v>0.58438205872862214</v>
      </c>
      <c r="T6878" s="130">
        <f>IFERROR(Table1[[#This Row],[Male Voters]]/Table1[[#This Row],[Male Population]],"0.0%")</f>
        <v>0.40462724935732647</v>
      </c>
      <c r="U6878" s="130">
        <f>IFERROR(Table1[[#This Row],[Total Voters]]/Table1[[#This Row],[Total Population]],"0.0%")</f>
        <v>0.48519094502919657</v>
      </c>
      <c r="V6878" s="130">
        <f>IFERROR(Table1[[#This Row],[Female Ballots]]/Table1[[#This Row],[Female Population]],"0.0%")</f>
        <v>0.16424653113907711</v>
      </c>
      <c r="W6878" s="130">
        <f>IFERROR(Table1[[#This Row],[Male Ballots]]/Table1[[#This Row],[Male Population]],"0.0%")</f>
        <v>0.11156812339331619</v>
      </c>
      <c r="X6878" s="130">
        <f>IFERROR(Table1[[#This Row],[Total Ballots]]/Table1[[#This Row],[Total Population]],"0.0%")</f>
        <v>0.13506937543720482</v>
      </c>
      <c r="Y6878" s="24">
        <f>Table1[[#This Row],[Female Ballots]]/Table1[[#This Row],[Female Voters]]</f>
        <v>0.28106018774157926</v>
      </c>
      <c r="Z6878" s="24">
        <f>Table1[[#This Row],[Male Ballots]]/Table1[[#This Row],[Male Voters]]</f>
        <v>0.27573062261753495</v>
      </c>
      <c r="AA6878" s="24">
        <f>Table1[[#This Row],[Total Ballots]]/Table1[[#This Row],[Total Voters]]</f>
        <v>0.27838395753465056</v>
      </c>
    </row>
    <row r="6879" spans="1:27" s="12" customFormat="1" x14ac:dyDescent="0.35">
      <c r="A6879" s="19" t="s">
        <v>41</v>
      </c>
      <c r="B6879" s="20">
        <v>2011</v>
      </c>
      <c r="C6879" s="17" t="s">
        <v>82</v>
      </c>
      <c r="D6879" s="20"/>
      <c r="E6879" s="37" t="s">
        <v>74</v>
      </c>
      <c r="F6879" s="34" t="s">
        <v>78</v>
      </c>
      <c r="G6879" s="21" t="s">
        <v>64</v>
      </c>
      <c r="H6879" s="22">
        <v>3275</v>
      </c>
      <c r="I6879" s="22">
        <v>3762</v>
      </c>
      <c r="J6879" s="22">
        <v>7037</v>
      </c>
      <c r="K6879" s="31">
        <v>2006</v>
      </c>
      <c r="L6879" s="31">
        <v>1780</v>
      </c>
      <c r="M6879" s="31">
        <v>5</v>
      </c>
      <c r="N6879" s="31">
        <v>3791</v>
      </c>
      <c r="O6879" s="22">
        <v>807</v>
      </c>
      <c r="P6879" s="22">
        <v>676</v>
      </c>
      <c r="Q6879" s="22">
        <v>2</v>
      </c>
      <c r="R6879" s="23">
        <v>1485</v>
      </c>
      <c r="S6879" s="130">
        <f>IFERROR(Table1[[#This Row],[Female Voters]]/Table1[[#This Row],[Female Population]],"0.0%")</f>
        <v>0.61251908396946564</v>
      </c>
      <c r="T6879" s="130">
        <f>IFERROR(Table1[[#This Row],[Male Voters]]/Table1[[#This Row],[Male Population]],"0.0%")</f>
        <v>0.47315257841573632</v>
      </c>
      <c r="U6879" s="130">
        <f>IFERROR(Table1[[#This Row],[Total Voters]]/Table1[[#This Row],[Total Population]],"0.0%")</f>
        <v>0.53872388802046323</v>
      </c>
      <c r="V6879" s="130">
        <f>IFERROR(Table1[[#This Row],[Female Ballots]]/Table1[[#This Row],[Female Population]],"0.0%")</f>
        <v>0.24641221374045802</v>
      </c>
      <c r="W6879" s="130">
        <f>IFERROR(Table1[[#This Row],[Male Ballots]]/Table1[[#This Row],[Male Population]],"0.0%")</f>
        <v>0.1796916533758639</v>
      </c>
      <c r="X6879" s="130">
        <f>IFERROR(Table1[[#This Row],[Total Ballots]]/Table1[[#This Row],[Total Population]],"0.0%")</f>
        <v>0.21102742646013925</v>
      </c>
      <c r="Y6879" s="24">
        <f>Table1[[#This Row],[Female Ballots]]/Table1[[#This Row],[Female Voters]]</f>
        <v>0.40229312063808575</v>
      </c>
      <c r="Z6879" s="24">
        <f>Table1[[#This Row],[Male Ballots]]/Table1[[#This Row],[Male Voters]]</f>
        <v>0.37977528089887641</v>
      </c>
      <c r="AA6879" s="24">
        <f>Table1[[#This Row],[Total Ballots]]/Table1[[#This Row],[Total Voters]]</f>
        <v>0.39171722500659456</v>
      </c>
    </row>
    <row r="6880" spans="1:27" s="12" customFormat="1" x14ac:dyDescent="0.35">
      <c r="A6880" s="19" t="s">
        <v>41</v>
      </c>
      <c r="B6880" s="20">
        <v>2011</v>
      </c>
      <c r="C6880" s="17" t="s">
        <v>82</v>
      </c>
      <c r="D6880" s="20"/>
      <c r="E6880" s="37" t="s">
        <v>74</v>
      </c>
      <c r="F6880" s="34" t="s">
        <v>78</v>
      </c>
      <c r="G6880" s="21" t="s">
        <v>65</v>
      </c>
      <c r="H6880" s="22">
        <v>4379</v>
      </c>
      <c r="I6880" s="22">
        <v>4622</v>
      </c>
      <c r="J6880" s="22">
        <v>9001</v>
      </c>
      <c r="K6880" s="31">
        <v>3123</v>
      </c>
      <c r="L6880" s="31">
        <v>2734</v>
      </c>
      <c r="M6880" s="31">
        <v>5</v>
      </c>
      <c r="N6880" s="31">
        <v>5862</v>
      </c>
      <c r="O6880" s="22">
        <v>1675</v>
      </c>
      <c r="P6880" s="22">
        <v>1461</v>
      </c>
      <c r="Q6880" s="22">
        <v>2</v>
      </c>
      <c r="R6880" s="23">
        <v>3138</v>
      </c>
      <c r="S6880" s="130">
        <f>IFERROR(Table1[[#This Row],[Female Voters]]/Table1[[#This Row],[Female Population]],"0.0%")</f>
        <v>0.71317652432062117</v>
      </c>
      <c r="T6880" s="130">
        <f>IFERROR(Table1[[#This Row],[Male Voters]]/Table1[[#This Row],[Male Population]],"0.0%")</f>
        <v>0.59151882302033754</v>
      </c>
      <c r="U6880" s="130">
        <f>IFERROR(Table1[[#This Row],[Total Voters]]/Table1[[#This Row],[Total Population]],"0.0%")</f>
        <v>0.65126097100322189</v>
      </c>
      <c r="V6880" s="130">
        <f>IFERROR(Table1[[#This Row],[Female Ballots]]/Table1[[#This Row],[Female Population]],"0.0%")</f>
        <v>0.38250742178579583</v>
      </c>
      <c r="W6880" s="130">
        <f>IFERROR(Table1[[#This Row],[Male Ballots]]/Table1[[#This Row],[Male Population]],"0.0%")</f>
        <v>0.31609692773691045</v>
      </c>
      <c r="X6880" s="130">
        <f>IFERROR(Table1[[#This Row],[Total Ballots]]/Table1[[#This Row],[Total Population]],"0.0%")</f>
        <v>0.34862793022997446</v>
      </c>
      <c r="Y6880" s="24">
        <f>Table1[[#This Row],[Female Ballots]]/Table1[[#This Row],[Female Voters]]</f>
        <v>0.53634325968619911</v>
      </c>
      <c r="Z6880" s="24">
        <f>Table1[[#This Row],[Male Ballots]]/Table1[[#This Row],[Male Voters]]</f>
        <v>0.53438185808339433</v>
      </c>
      <c r="AA6880" s="24">
        <f>Table1[[#This Row],[Total Ballots]]/Table1[[#This Row],[Total Voters]]</f>
        <v>0.53531218014329585</v>
      </c>
    </row>
    <row r="6881" spans="1:27" s="12" customFormat="1" x14ac:dyDescent="0.35">
      <c r="A6881" s="19" t="s">
        <v>41</v>
      </c>
      <c r="B6881" s="20">
        <v>2011</v>
      </c>
      <c r="C6881" s="17" t="s">
        <v>82</v>
      </c>
      <c r="D6881" s="20"/>
      <c r="E6881" s="37" t="s">
        <v>74</v>
      </c>
      <c r="F6881" s="34" t="s">
        <v>78</v>
      </c>
      <c r="G6881" s="21" t="s">
        <v>66</v>
      </c>
      <c r="H6881" s="22">
        <v>4915</v>
      </c>
      <c r="I6881" s="22">
        <v>4767</v>
      </c>
      <c r="J6881" s="22">
        <v>9682</v>
      </c>
      <c r="K6881" s="31">
        <v>4170</v>
      </c>
      <c r="L6881" s="31">
        <v>3711</v>
      </c>
      <c r="M6881" s="31">
        <v>12</v>
      </c>
      <c r="N6881" s="31">
        <v>7893</v>
      </c>
      <c r="O6881" s="22">
        <v>2961</v>
      </c>
      <c r="P6881" s="22">
        <v>2629</v>
      </c>
      <c r="Q6881" s="22">
        <v>7</v>
      </c>
      <c r="R6881" s="23">
        <v>5597</v>
      </c>
      <c r="S6881" s="130">
        <f>IFERROR(Table1[[#This Row],[Female Voters]]/Table1[[#This Row],[Female Population]],"0.0%")</f>
        <v>0.8484231943031536</v>
      </c>
      <c r="T6881" s="130">
        <f>IFERROR(Table1[[#This Row],[Male Voters]]/Table1[[#This Row],[Male Population]],"0.0%")</f>
        <v>0.77847702957835119</v>
      </c>
      <c r="U6881" s="130">
        <f>IFERROR(Table1[[#This Row],[Total Voters]]/Table1[[#This Row],[Total Population]],"0.0%")</f>
        <v>0.81522412724643667</v>
      </c>
      <c r="V6881" s="130">
        <f>IFERROR(Table1[[#This Row],[Female Ballots]]/Table1[[#This Row],[Female Population]],"0.0%")</f>
        <v>0.602441505595117</v>
      </c>
      <c r="W6881" s="130">
        <f>IFERROR(Table1[[#This Row],[Male Ballots]]/Table1[[#This Row],[Male Population]],"0.0%")</f>
        <v>0.55149989511222997</v>
      </c>
      <c r="X6881" s="130">
        <f>IFERROR(Table1[[#This Row],[Total Ballots]]/Table1[[#This Row],[Total Population]],"0.0%")</f>
        <v>0.57808304069407146</v>
      </c>
      <c r="Y6881" s="24">
        <f>Table1[[#This Row],[Female Ballots]]/Table1[[#This Row],[Female Voters]]</f>
        <v>0.71007194244604321</v>
      </c>
      <c r="Z6881" s="24">
        <f>Table1[[#This Row],[Male Ballots]]/Table1[[#This Row],[Male Voters]]</f>
        <v>0.70843438426300187</v>
      </c>
      <c r="AA6881" s="24">
        <f>Table1[[#This Row],[Total Ballots]]/Table1[[#This Row],[Total Voters]]</f>
        <v>0.70910933738755855</v>
      </c>
    </row>
    <row r="6882" spans="1:27" s="12" customFormat="1" x14ac:dyDescent="0.35">
      <c r="A6882" s="19" t="s">
        <v>41</v>
      </c>
      <c r="B6882" s="20">
        <v>2011</v>
      </c>
      <c r="C6882" s="17" t="s">
        <v>82</v>
      </c>
      <c r="D6882" s="20"/>
      <c r="E6882" s="37" t="s">
        <v>74</v>
      </c>
      <c r="F6882" s="34" t="s">
        <v>78</v>
      </c>
      <c r="G6882" s="21" t="s">
        <v>67</v>
      </c>
      <c r="H6882" s="22">
        <v>5949.0002000000004</v>
      </c>
      <c r="I6882" s="22">
        <v>5621</v>
      </c>
      <c r="J6882" s="22">
        <v>11570</v>
      </c>
      <c r="K6882" s="31">
        <v>5218</v>
      </c>
      <c r="L6882" s="31">
        <v>4995</v>
      </c>
      <c r="M6882" s="31">
        <v>17</v>
      </c>
      <c r="N6882" s="31">
        <v>10230</v>
      </c>
      <c r="O6882" s="22">
        <v>4162</v>
      </c>
      <c r="P6882" s="22">
        <v>4089</v>
      </c>
      <c r="Q6882" s="22">
        <v>10</v>
      </c>
      <c r="R6882" s="23">
        <v>8261</v>
      </c>
      <c r="S6882" s="130">
        <f>IFERROR(Table1[[#This Row],[Female Voters]]/Table1[[#This Row],[Female Population]],"0.0%")</f>
        <v>0.87712217592462005</v>
      </c>
      <c r="T6882" s="130">
        <f>IFERROR(Table1[[#This Row],[Male Voters]]/Table1[[#This Row],[Male Population]],"0.0%")</f>
        <v>0.88863191602917635</v>
      </c>
      <c r="U6882" s="130">
        <f>IFERROR(Table1[[#This Row],[Total Voters]]/Table1[[#This Row],[Total Population]],"0.0%")</f>
        <v>0.88418323249783926</v>
      </c>
      <c r="V6882" s="130">
        <f>IFERROR(Table1[[#This Row],[Female Ballots]]/Table1[[#This Row],[Female Population]],"0.0%")</f>
        <v>0.69961335687969883</v>
      </c>
      <c r="W6882" s="130">
        <f>IFERROR(Table1[[#This Row],[Male Ballots]]/Table1[[#This Row],[Male Population]],"0.0%")</f>
        <v>0.72745063156022061</v>
      </c>
      <c r="X6882" s="130">
        <f>IFERROR(Table1[[#This Row],[Total Ballots]]/Table1[[#This Row],[Total Population]],"0.0%")</f>
        <v>0.71400172860847022</v>
      </c>
      <c r="Y6882" s="24">
        <f>Table1[[#This Row],[Female Ballots]]/Table1[[#This Row],[Female Voters]]</f>
        <v>0.79762361057876585</v>
      </c>
      <c r="Z6882" s="24">
        <f>Table1[[#This Row],[Male Ballots]]/Table1[[#This Row],[Male Voters]]</f>
        <v>0.81861861861861862</v>
      </c>
      <c r="AA6882" s="24">
        <f>Table1[[#This Row],[Total Ballots]]/Table1[[#This Row],[Total Voters]]</f>
        <v>0.80752688172043008</v>
      </c>
    </row>
    <row r="6883" spans="1:27" s="12" customFormat="1" x14ac:dyDescent="0.35">
      <c r="A6883" s="19" t="s">
        <v>49</v>
      </c>
      <c r="B6883" s="20">
        <v>2011</v>
      </c>
      <c r="C6883" s="17" t="s">
        <v>82</v>
      </c>
      <c r="D6883" s="20"/>
      <c r="E6883" s="37" t="s">
        <v>74</v>
      </c>
      <c r="F6883" s="34" t="s">
        <v>78</v>
      </c>
      <c r="G6883" s="21" t="s">
        <v>79</v>
      </c>
      <c r="H6883" s="22">
        <v>15747.052899999999</v>
      </c>
      <c r="I6883" s="22">
        <v>15901.0427</v>
      </c>
      <c r="J6883" s="22">
        <v>31648.095099999999</v>
      </c>
      <c r="K6883" s="22">
        <v>10709</v>
      </c>
      <c r="L6883" s="22">
        <v>9737</v>
      </c>
      <c r="M6883" s="22">
        <v>0</v>
      </c>
      <c r="N6883" s="22">
        <v>20446</v>
      </c>
      <c r="O6883" s="22">
        <v>5778</v>
      </c>
      <c r="P6883" s="22">
        <v>5281</v>
      </c>
      <c r="Q6883" s="22">
        <v>0</v>
      </c>
      <c r="R6883" s="23">
        <v>11059</v>
      </c>
      <c r="S6883" s="130">
        <f>IFERROR(Table1[[#This Row],[Female Voters]]/Table1[[#This Row],[Female Population]],"0.0%")</f>
        <v>0.68006375974008448</v>
      </c>
      <c r="T6883" s="130">
        <f>IFERROR(Table1[[#This Row],[Male Voters]]/Table1[[#This Row],[Male Population]],"0.0%")</f>
        <v>0.61234978005561858</v>
      </c>
      <c r="U6883" s="130">
        <f>IFERROR(Table1[[#This Row],[Total Voters]]/Table1[[#This Row],[Total Population]],"0.0%")</f>
        <v>0.64604204251143071</v>
      </c>
      <c r="V6883" s="130">
        <f>IFERROR(Table1[[#This Row],[Female Ballots]]/Table1[[#This Row],[Female Population]],"0.0%")</f>
        <v>0.36692580108116613</v>
      </c>
      <c r="W6883" s="130">
        <f>IFERROR(Table1[[#This Row],[Male Ballots]]/Table1[[#This Row],[Male Population]],"0.0%")</f>
        <v>0.33211658503376007</v>
      </c>
      <c r="X6883" s="130">
        <f>IFERROR(Table1[[#This Row],[Total Ballots]]/Table1[[#This Row],[Total Population]],"0.0%")</f>
        <v>0.34943651316315721</v>
      </c>
      <c r="Y6883" s="24">
        <f>Table1[[#This Row],[Female Ballots]]/Table1[[#This Row],[Female Voters]]</f>
        <v>0.53954617611354938</v>
      </c>
      <c r="Z6883" s="24">
        <f>Table1[[#This Row],[Male Ballots]]/Table1[[#This Row],[Male Voters]]</f>
        <v>0.54236417787819657</v>
      </c>
      <c r="AA6883" s="24">
        <f>Table1[[#This Row],[Total Ballots]]/Table1[[#This Row],[Total Voters]]</f>
        <v>0.54088819328964099</v>
      </c>
    </row>
    <row r="6884" spans="1:27" s="12" customFormat="1" x14ac:dyDescent="0.35">
      <c r="A6884" s="19" t="s">
        <v>49</v>
      </c>
      <c r="B6884" s="20">
        <v>2011</v>
      </c>
      <c r="C6884" s="17" t="s">
        <v>82</v>
      </c>
      <c r="D6884" s="20"/>
      <c r="E6884" s="37" t="s">
        <v>74</v>
      </c>
      <c r="F6884" s="34" t="s">
        <v>78</v>
      </c>
      <c r="G6884" s="21" t="s">
        <v>62</v>
      </c>
      <c r="H6884" s="22">
        <v>1390.9814999999999</v>
      </c>
      <c r="I6884" s="22">
        <v>1566.9786999999999</v>
      </c>
      <c r="J6884" s="22">
        <v>2957.9598000000001</v>
      </c>
      <c r="K6884" s="31">
        <v>643</v>
      </c>
      <c r="L6884" s="31">
        <v>591</v>
      </c>
      <c r="M6884" s="31"/>
      <c r="N6884" s="31">
        <v>1234</v>
      </c>
      <c r="O6884" s="22">
        <v>117</v>
      </c>
      <c r="P6884" s="22">
        <v>117</v>
      </c>
      <c r="Q6884" s="22"/>
      <c r="R6884" s="23">
        <v>234</v>
      </c>
      <c r="S6884" s="130">
        <f>IFERROR(Table1[[#This Row],[Female Voters]]/Table1[[#This Row],[Female Population]],"0.0%")</f>
        <v>0.46226351680450106</v>
      </c>
      <c r="T6884" s="130">
        <f>IFERROR(Table1[[#This Row],[Male Voters]]/Table1[[#This Row],[Male Population]],"0.0%")</f>
        <v>0.37715892373010562</v>
      </c>
      <c r="U6884" s="130">
        <f>IFERROR(Table1[[#This Row],[Total Voters]]/Table1[[#This Row],[Total Population]],"0.0%")</f>
        <v>0.41717943563668441</v>
      </c>
      <c r="V6884" s="130">
        <f>IFERROR(Table1[[#This Row],[Female Ballots]]/Table1[[#This Row],[Female Population]],"0.0%")</f>
        <v>8.4113268221036736E-2</v>
      </c>
      <c r="W6884" s="130">
        <f>IFERROR(Table1[[#This Row],[Male Ballots]]/Table1[[#This Row],[Male Population]],"0.0%")</f>
        <v>7.4665979824741727E-2</v>
      </c>
      <c r="X6884" s="130">
        <f>IFERROR(Table1[[#This Row],[Total Ballots]]/Table1[[#This Row],[Total Population]],"0.0%")</f>
        <v>7.9108580177458795E-2</v>
      </c>
      <c r="Y6884" s="24">
        <f>Table1[[#This Row],[Female Ballots]]/Table1[[#This Row],[Female Voters]]</f>
        <v>0.18195956454121306</v>
      </c>
      <c r="Z6884" s="24">
        <f>Table1[[#This Row],[Male Ballots]]/Table1[[#This Row],[Male Voters]]</f>
        <v>0.19796954314720813</v>
      </c>
      <c r="AA6884" s="24">
        <f>Table1[[#This Row],[Total Ballots]]/Table1[[#This Row],[Total Voters]]</f>
        <v>0.18962722852512157</v>
      </c>
    </row>
    <row r="6885" spans="1:27" s="12" customFormat="1" x14ac:dyDescent="0.35">
      <c r="A6885" s="19" t="s">
        <v>49</v>
      </c>
      <c r="B6885" s="20">
        <v>2011</v>
      </c>
      <c r="C6885" s="17" t="s">
        <v>82</v>
      </c>
      <c r="D6885" s="20"/>
      <c r="E6885" s="37" t="s">
        <v>74</v>
      </c>
      <c r="F6885" s="34" t="s">
        <v>78</v>
      </c>
      <c r="G6885" s="21" t="s">
        <v>63</v>
      </c>
      <c r="H6885" s="22">
        <v>2095.9859999999999</v>
      </c>
      <c r="I6885" s="22">
        <v>2237.9790000000003</v>
      </c>
      <c r="J6885" s="22">
        <v>4333.9650000000001</v>
      </c>
      <c r="K6885" s="31">
        <v>1199</v>
      </c>
      <c r="L6885" s="31">
        <v>1002</v>
      </c>
      <c r="M6885" s="31"/>
      <c r="N6885" s="31">
        <v>2201</v>
      </c>
      <c r="O6885" s="22">
        <v>267</v>
      </c>
      <c r="P6885" s="22">
        <v>199</v>
      </c>
      <c r="Q6885" s="22"/>
      <c r="R6885" s="23">
        <v>466</v>
      </c>
      <c r="S6885" s="130">
        <f>IFERROR(Table1[[#This Row],[Female Voters]]/Table1[[#This Row],[Female Population]],"0.0%")</f>
        <v>0.57204580564946528</v>
      </c>
      <c r="T6885" s="130">
        <f>IFERROR(Table1[[#This Row],[Male Voters]]/Table1[[#This Row],[Male Population]],"0.0%")</f>
        <v>0.44772538080116026</v>
      </c>
      <c r="U6885" s="130">
        <f>IFERROR(Table1[[#This Row],[Total Voters]]/Table1[[#This Row],[Total Population]],"0.0%")</f>
        <v>0.50784904815798004</v>
      </c>
      <c r="V6885" s="130">
        <f>IFERROR(Table1[[#This Row],[Female Ballots]]/Table1[[#This Row],[Female Population]],"0.0%")</f>
        <v>0.12738634704621118</v>
      </c>
      <c r="W6885" s="130">
        <f>IFERROR(Table1[[#This Row],[Male Ballots]]/Table1[[#This Row],[Male Population]],"0.0%")</f>
        <v>8.8919511755919056E-2</v>
      </c>
      <c r="X6885" s="130">
        <f>IFERROR(Table1[[#This Row],[Total Ballots]]/Table1[[#This Row],[Total Population]],"0.0%")</f>
        <v>0.10752278802436106</v>
      </c>
      <c r="Y6885" s="24">
        <f>Table1[[#This Row],[Female Ballots]]/Table1[[#This Row],[Female Voters]]</f>
        <v>0.22268557130942451</v>
      </c>
      <c r="Z6885" s="24">
        <f>Table1[[#This Row],[Male Ballots]]/Table1[[#This Row],[Male Voters]]</f>
        <v>0.19860279441117765</v>
      </c>
      <c r="AA6885" s="24">
        <f>Table1[[#This Row],[Total Ballots]]/Table1[[#This Row],[Total Voters]]</f>
        <v>0.21172194457064972</v>
      </c>
    </row>
    <row r="6886" spans="1:27" s="12" customFormat="1" x14ac:dyDescent="0.35">
      <c r="A6886" s="19" t="s">
        <v>49</v>
      </c>
      <c r="B6886" s="20">
        <v>2011</v>
      </c>
      <c r="C6886" s="17" t="s">
        <v>82</v>
      </c>
      <c r="D6886" s="20"/>
      <c r="E6886" s="37" t="s">
        <v>74</v>
      </c>
      <c r="F6886" s="34" t="s">
        <v>78</v>
      </c>
      <c r="G6886" s="21" t="s">
        <v>64</v>
      </c>
      <c r="H6886" s="22">
        <v>2271.9960000000001</v>
      </c>
      <c r="I6886" s="22">
        <v>2304.9929999999999</v>
      </c>
      <c r="J6886" s="22">
        <v>4576.9879999999994</v>
      </c>
      <c r="K6886" s="31">
        <v>1261</v>
      </c>
      <c r="L6886" s="31">
        <v>1113</v>
      </c>
      <c r="M6886" s="31"/>
      <c r="N6886" s="31">
        <v>2374</v>
      </c>
      <c r="O6886" s="22">
        <v>440</v>
      </c>
      <c r="P6886" s="22">
        <v>388</v>
      </c>
      <c r="Q6886" s="22"/>
      <c r="R6886" s="23">
        <v>828</v>
      </c>
      <c r="S6886" s="130">
        <f>IFERROR(Table1[[#This Row],[Female Voters]]/Table1[[#This Row],[Female Population]],"0.0%")</f>
        <v>0.55501858277919502</v>
      </c>
      <c r="T6886" s="130">
        <f>IFERROR(Table1[[#This Row],[Male Voters]]/Table1[[#This Row],[Male Population]],"0.0%")</f>
        <v>0.48286480696470663</v>
      </c>
      <c r="U6886" s="130">
        <f>IFERROR(Table1[[#This Row],[Total Voters]]/Table1[[#This Row],[Total Population]],"0.0%")</f>
        <v>0.51868171819545961</v>
      </c>
      <c r="V6886" s="130">
        <f>IFERROR(Table1[[#This Row],[Female Ballots]]/Table1[[#This Row],[Female Population]],"0.0%")</f>
        <v>0.19366231278576193</v>
      </c>
      <c r="W6886" s="130">
        <f>IFERROR(Table1[[#This Row],[Male Ballots]]/Table1[[#This Row],[Male Population]],"0.0%")</f>
        <v>0.16833022920243143</v>
      </c>
      <c r="X6886" s="130">
        <f>IFERROR(Table1[[#This Row],[Total Ballots]]/Table1[[#This Row],[Total Population]],"0.0%")</f>
        <v>0.18090499691063208</v>
      </c>
      <c r="Y6886" s="24">
        <f>Table1[[#This Row],[Female Ballots]]/Table1[[#This Row],[Female Voters]]</f>
        <v>0.34892942109436953</v>
      </c>
      <c r="Z6886" s="24">
        <f>Table1[[#This Row],[Male Ballots]]/Table1[[#This Row],[Male Voters]]</f>
        <v>0.34860736747529203</v>
      </c>
      <c r="AA6886" s="24">
        <f>Table1[[#This Row],[Total Ballots]]/Table1[[#This Row],[Total Voters]]</f>
        <v>0.34877843302443134</v>
      </c>
    </row>
    <row r="6887" spans="1:27" s="12" customFormat="1" x14ac:dyDescent="0.35">
      <c r="A6887" s="19" t="s">
        <v>49</v>
      </c>
      <c r="B6887" s="20">
        <v>2011</v>
      </c>
      <c r="C6887" s="17" t="s">
        <v>82</v>
      </c>
      <c r="D6887" s="20"/>
      <c r="E6887" s="37" t="s">
        <v>74</v>
      </c>
      <c r="F6887" s="34" t="s">
        <v>78</v>
      </c>
      <c r="G6887" s="21" t="s">
        <v>65</v>
      </c>
      <c r="H6887" s="22">
        <v>3008.0149999999999</v>
      </c>
      <c r="I6887" s="22">
        <v>2861.0119999999997</v>
      </c>
      <c r="J6887" s="22">
        <v>5869.027</v>
      </c>
      <c r="K6887" s="31">
        <v>2010</v>
      </c>
      <c r="L6887" s="31">
        <v>1701</v>
      </c>
      <c r="M6887" s="31"/>
      <c r="N6887" s="31">
        <v>3711</v>
      </c>
      <c r="O6887" s="22">
        <v>998</v>
      </c>
      <c r="P6887" s="22">
        <v>799</v>
      </c>
      <c r="Q6887" s="22"/>
      <c r="R6887" s="23">
        <v>1797</v>
      </c>
      <c r="S6887" s="130">
        <f>IFERROR(Table1[[#This Row],[Female Voters]]/Table1[[#This Row],[Female Population]],"0.0%")</f>
        <v>0.66821475291845289</v>
      </c>
      <c r="T6887" s="130">
        <f>IFERROR(Table1[[#This Row],[Male Voters]]/Table1[[#This Row],[Male Population]],"0.0%")</f>
        <v>0.59454486734064738</v>
      </c>
      <c r="U6887" s="130">
        <f>IFERROR(Table1[[#This Row],[Total Voters]]/Table1[[#This Row],[Total Population]],"0.0%")</f>
        <v>0.63230242423488592</v>
      </c>
      <c r="V6887" s="130">
        <f>IFERROR(Table1[[#This Row],[Female Ballots]]/Table1[[#This Row],[Female Population]],"0.0%")</f>
        <v>0.33178026040428654</v>
      </c>
      <c r="W6887" s="130">
        <f>IFERROR(Table1[[#This Row],[Male Ballots]]/Table1[[#This Row],[Male Population]],"0.0%")</f>
        <v>0.27927181011474267</v>
      </c>
      <c r="X6887" s="130">
        <f>IFERROR(Table1[[#This Row],[Total Ballots]]/Table1[[#This Row],[Total Population]],"0.0%")</f>
        <v>0.30618363146054706</v>
      </c>
      <c r="Y6887" s="24">
        <f>Table1[[#This Row],[Female Ballots]]/Table1[[#This Row],[Female Voters]]</f>
        <v>0.49651741293532337</v>
      </c>
      <c r="Z6887" s="24">
        <f>Table1[[#This Row],[Male Ballots]]/Table1[[#This Row],[Male Voters]]</f>
        <v>0.46972369194591418</v>
      </c>
      <c r="AA6887" s="24">
        <f>Table1[[#This Row],[Total Ballots]]/Table1[[#This Row],[Total Voters]]</f>
        <v>0.48423605497170574</v>
      </c>
    </row>
    <row r="6888" spans="1:27" s="12" customFormat="1" x14ac:dyDescent="0.35">
      <c r="A6888" s="19" t="s">
        <v>49</v>
      </c>
      <c r="B6888" s="20">
        <v>2011</v>
      </c>
      <c r="C6888" s="17" t="s">
        <v>82</v>
      </c>
      <c r="D6888" s="20"/>
      <c r="E6888" s="37" t="s">
        <v>74</v>
      </c>
      <c r="F6888" s="34" t="s">
        <v>78</v>
      </c>
      <c r="G6888" s="21" t="s">
        <v>66</v>
      </c>
      <c r="H6888" s="22">
        <v>3239.0360000000001</v>
      </c>
      <c r="I6888" s="22">
        <v>3279.0360000000001</v>
      </c>
      <c r="J6888" s="22">
        <v>6518.0720000000001</v>
      </c>
      <c r="K6888" s="31">
        <v>2661</v>
      </c>
      <c r="L6888" s="31">
        <v>2400</v>
      </c>
      <c r="M6888" s="31"/>
      <c r="N6888" s="31">
        <v>5061</v>
      </c>
      <c r="O6888" s="22">
        <v>1750</v>
      </c>
      <c r="P6888" s="22">
        <v>1535</v>
      </c>
      <c r="Q6888" s="22"/>
      <c r="R6888" s="23">
        <v>3285</v>
      </c>
      <c r="S6888" s="130">
        <f>IFERROR(Table1[[#This Row],[Female Voters]]/Table1[[#This Row],[Female Population]],"0.0%")</f>
        <v>0.82154073001967254</v>
      </c>
      <c r="T6888" s="130">
        <f>IFERROR(Table1[[#This Row],[Male Voters]]/Table1[[#This Row],[Male Population]],"0.0%")</f>
        <v>0.73192243086077735</v>
      </c>
      <c r="U6888" s="130">
        <f>IFERROR(Table1[[#This Row],[Total Voters]]/Table1[[#This Row],[Total Population]],"0.0%")</f>
        <v>0.77645659636776032</v>
      </c>
      <c r="V6888" s="130">
        <f>IFERROR(Table1[[#This Row],[Female Ballots]]/Table1[[#This Row],[Female Population]],"0.0%")</f>
        <v>0.54028420801744714</v>
      </c>
      <c r="W6888" s="130">
        <f>IFERROR(Table1[[#This Row],[Male Ballots]]/Table1[[#This Row],[Male Population]],"0.0%")</f>
        <v>0.46812538807137216</v>
      </c>
      <c r="X6888" s="130">
        <f>IFERROR(Table1[[#This Row],[Total Ballots]]/Table1[[#This Row],[Total Population]],"0.0%")</f>
        <v>0.50398338649833874</v>
      </c>
      <c r="Y6888" s="24">
        <f>Table1[[#This Row],[Female Ballots]]/Table1[[#This Row],[Female Voters]]</f>
        <v>0.65764750093949642</v>
      </c>
      <c r="Z6888" s="24">
        <f>Table1[[#This Row],[Male Ballots]]/Table1[[#This Row],[Male Voters]]</f>
        <v>0.63958333333333328</v>
      </c>
      <c r="AA6888" s="24">
        <f>Table1[[#This Row],[Total Ballots]]/Table1[[#This Row],[Total Voters]]</f>
        <v>0.64908120924718438</v>
      </c>
    </row>
    <row r="6889" spans="1:27" s="12" customFormat="1" x14ac:dyDescent="0.35">
      <c r="A6889" s="19" t="s">
        <v>49</v>
      </c>
      <c r="B6889" s="20">
        <v>2011</v>
      </c>
      <c r="C6889" s="17" t="s">
        <v>82</v>
      </c>
      <c r="D6889" s="20"/>
      <c r="E6889" s="37" t="s">
        <v>74</v>
      </c>
      <c r="F6889" s="34" t="s">
        <v>78</v>
      </c>
      <c r="G6889" s="21" t="s">
        <v>67</v>
      </c>
      <c r="H6889" s="22">
        <v>3741.0384000000004</v>
      </c>
      <c r="I6889" s="22">
        <v>3651.0439999999999</v>
      </c>
      <c r="J6889" s="22">
        <v>7392.0833000000002</v>
      </c>
      <c r="K6889" s="31">
        <v>2935</v>
      </c>
      <c r="L6889" s="31">
        <v>2930</v>
      </c>
      <c r="M6889" s="31"/>
      <c r="N6889" s="31">
        <v>5865</v>
      </c>
      <c r="O6889" s="22">
        <v>2206</v>
      </c>
      <c r="P6889" s="22">
        <v>2243</v>
      </c>
      <c r="Q6889" s="22"/>
      <c r="R6889" s="23">
        <v>4449</v>
      </c>
      <c r="S6889" s="130">
        <f>IFERROR(Table1[[#This Row],[Female Voters]]/Table1[[#This Row],[Female Population]],"0.0%")</f>
        <v>0.78454153263970761</v>
      </c>
      <c r="T6889" s="130">
        <f>IFERROR(Table1[[#This Row],[Male Voters]]/Table1[[#This Row],[Male Population]],"0.0%")</f>
        <v>0.8025101861275844</v>
      </c>
      <c r="U6889" s="130">
        <f>IFERROR(Table1[[#This Row],[Total Voters]]/Table1[[#This Row],[Total Population]],"0.0%")</f>
        <v>0.79341638371418244</v>
      </c>
      <c r="V6889" s="130">
        <f>IFERROR(Table1[[#This Row],[Female Ballots]]/Table1[[#This Row],[Female Population]],"0.0%")</f>
        <v>0.58967585042698301</v>
      </c>
      <c r="W6889" s="130">
        <f>IFERROR(Table1[[#This Row],[Male Ballots]]/Table1[[#This Row],[Male Population]],"0.0%")</f>
        <v>0.6143448284928914</v>
      </c>
      <c r="X6889" s="130">
        <f>IFERROR(Table1[[#This Row],[Total Ballots]]/Table1[[#This Row],[Total Population]],"0.0%")</f>
        <v>0.60186010079188368</v>
      </c>
      <c r="Y6889" s="24">
        <f>Table1[[#This Row],[Female Ballots]]/Table1[[#This Row],[Female Voters]]</f>
        <v>0.75161839863713797</v>
      </c>
      <c r="Z6889" s="24">
        <f>Table1[[#This Row],[Male Ballots]]/Table1[[#This Row],[Male Voters]]</f>
        <v>0.76552901023890785</v>
      </c>
      <c r="AA6889" s="24">
        <f>Table1[[#This Row],[Total Ballots]]/Table1[[#This Row],[Total Voters]]</f>
        <v>0.75856777493606142</v>
      </c>
    </row>
    <row r="6890" spans="1:27" s="12" customFormat="1" x14ac:dyDescent="0.35">
      <c r="A6890" s="19" t="s">
        <v>34</v>
      </c>
      <c r="B6890" s="20">
        <v>2011</v>
      </c>
      <c r="C6890" s="17" t="s">
        <v>82</v>
      </c>
      <c r="D6890" s="20"/>
      <c r="E6890" s="37" t="s">
        <v>74</v>
      </c>
      <c r="F6890" s="34" t="s">
        <v>78</v>
      </c>
      <c r="G6890" s="21" t="s">
        <v>79</v>
      </c>
      <c r="H6890" s="22">
        <v>8761.0070899999992</v>
      </c>
      <c r="I6890" s="22">
        <v>8596.0058000000008</v>
      </c>
      <c r="J6890" s="22">
        <v>17357.013299999999</v>
      </c>
      <c r="K6890" s="22">
        <v>6805</v>
      </c>
      <c r="L6890" s="22">
        <v>6217</v>
      </c>
      <c r="M6890" s="22">
        <v>5</v>
      </c>
      <c r="N6890" s="22">
        <v>13027</v>
      </c>
      <c r="O6890" s="22">
        <v>4289</v>
      </c>
      <c r="P6890" s="22">
        <v>3845</v>
      </c>
      <c r="Q6890" s="22">
        <v>3</v>
      </c>
      <c r="R6890" s="23">
        <v>8137</v>
      </c>
      <c r="S6890" s="130">
        <f>IFERROR(Table1[[#This Row],[Female Voters]]/Table1[[#This Row],[Female Population]],"0.0%")</f>
        <v>0.776737186729066</v>
      </c>
      <c r="T6890" s="130">
        <f>IFERROR(Table1[[#This Row],[Male Voters]]/Table1[[#This Row],[Male Population]],"0.0%")</f>
        <v>0.72324288101341194</v>
      </c>
      <c r="U6890" s="130">
        <f>IFERROR(Table1[[#This Row],[Total Voters]]/Table1[[#This Row],[Total Population]],"0.0%")</f>
        <v>0.75053235109291538</v>
      </c>
      <c r="V6890" s="130">
        <f>IFERROR(Table1[[#This Row],[Female Ballots]]/Table1[[#This Row],[Female Population]],"0.0%")</f>
        <v>0.48955559057765818</v>
      </c>
      <c r="W6890" s="130">
        <f>IFERROR(Table1[[#This Row],[Male Ballots]]/Table1[[#This Row],[Male Population]],"0.0%")</f>
        <v>0.44730076845690353</v>
      </c>
      <c r="X6890" s="130">
        <f>IFERROR(Table1[[#This Row],[Total Ballots]]/Table1[[#This Row],[Total Population]],"0.0%")</f>
        <v>0.46880185313909972</v>
      </c>
      <c r="Y6890" s="24">
        <f>Table1[[#This Row],[Female Ballots]]/Table1[[#This Row],[Female Voters]]</f>
        <v>0.63027185892725934</v>
      </c>
      <c r="Z6890" s="24">
        <f>Table1[[#This Row],[Male Ballots]]/Table1[[#This Row],[Male Voters]]</f>
        <v>0.61846549782853466</v>
      </c>
      <c r="AA6890" s="24">
        <f>Table1[[#This Row],[Total Ballots]]/Table1[[#This Row],[Total Voters]]</f>
        <v>0.62462577723190293</v>
      </c>
    </row>
    <row r="6891" spans="1:27" s="12" customFormat="1" x14ac:dyDescent="0.35">
      <c r="A6891" s="19" t="s">
        <v>34</v>
      </c>
      <c r="B6891" s="20">
        <v>2011</v>
      </c>
      <c r="C6891" s="17" t="s">
        <v>82</v>
      </c>
      <c r="D6891" s="20"/>
      <c r="E6891" s="37" t="s">
        <v>74</v>
      </c>
      <c r="F6891" s="34" t="s">
        <v>78</v>
      </c>
      <c r="G6891" s="21" t="s">
        <v>62</v>
      </c>
      <c r="H6891" s="22">
        <v>596.99999000000003</v>
      </c>
      <c r="I6891" s="22">
        <v>697.99980000000005</v>
      </c>
      <c r="J6891" s="22">
        <v>1294.9998000000001</v>
      </c>
      <c r="K6891" s="31">
        <v>425</v>
      </c>
      <c r="L6891" s="31">
        <v>413</v>
      </c>
      <c r="M6891" s="31"/>
      <c r="N6891" s="31">
        <v>838</v>
      </c>
      <c r="O6891" s="22">
        <v>84</v>
      </c>
      <c r="P6891" s="22">
        <v>86</v>
      </c>
      <c r="Q6891" s="22"/>
      <c r="R6891" s="23">
        <v>170</v>
      </c>
      <c r="S6891" s="130">
        <f>IFERROR(Table1[[#This Row],[Female Voters]]/Table1[[#This Row],[Female Population]],"0.0%")</f>
        <v>0.71189280924443565</v>
      </c>
      <c r="T6891" s="130">
        <f>IFERROR(Table1[[#This Row],[Male Voters]]/Table1[[#This Row],[Male Population]],"0.0%")</f>
        <v>0.59169071395149397</v>
      </c>
      <c r="U6891" s="130">
        <f>IFERROR(Table1[[#This Row],[Total Voters]]/Table1[[#This Row],[Total Population]],"0.0%")</f>
        <v>0.64710434704314235</v>
      </c>
      <c r="V6891" s="130">
        <f>IFERROR(Table1[[#This Row],[Female Ballots]]/Table1[[#This Row],[Female Population]],"0.0%")</f>
        <v>0.14070351994478258</v>
      </c>
      <c r="W6891" s="130">
        <f>IFERROR(Table1[[#This Row],[Male Ballots]]/Table1[[#This Row],[Male Population]],"0.0%")</f>
        <v>0.1232092043579382</v>
      </c>
      <c r="X6891" s="130">
        <f>IFERROR(Table1[[#This Row],[Total Ballots]]/Table1[[#This Row],[Total Population]],"0.0%")</f>
        <v>0.13127415154813152</v>
      </c>
      <c r="Y6891" s="24">
        <f>Table1[[#This Row],[Female Ballots]]/Table1[[#This Row],[Female Voters]]</f>
        <v>0.1976470588235294</v>
      </c>
      <c r="Z6891" s="24">
        <f>Table1[[#This Row],[Male Ballots]]/Table1[[#This Row],[Male Voters]]</f>
        <v>0.20823244552058112</v>
      </c>
      <c r="AA6891" s="24">
        <f>Table1[[#This Row],[Total Ballots]]/Table1[[#This Row],[Total Voters]]</f>
        <v>0.20286396181384247</v>
      </c>
    </row>
    <row r="6892" spans="1:27" s="12" customFormat="1" x14ac:dyDescent="0.35">
      <c r="A6892" s="19" t="s">
        <v>34</v>
      </c>
      <c r="B6892" s="20">
        <v>2011</v>
      </c>
      <c r="C6892" s="17" t="s">
        <v>82</v>
      </c>
      <c r="D6892" s="20"/>
      <c r="E6892" s="37" t="s">
        <v>74</v>
      </c>
      <c r="F6892" s="34" t="s">
        <v>78</v>
      </c>
      <c r="G6892" s="21" t="s">
        <v>63</v>
      </c>
      <c r="H6892" s="22">
        <v>867</v>
      </c>
      <c r="I6892" s="22">
        <v>957.99959999999999</v>
      </c>
      <c r="J6892" s="22">
        <v>1824.9994999999999</v>
      </c>
      <c r="K6892" s="31">
        <v>595</v>
      </c>
      <c r="L6892" s="31">
        <v>560</v>
      </c>
      <c r="M6892" s="31">
        <v>1</v>
      </c>
      <c r="N6892" s="31">
        <v>1156</v>
      </c>
      <c r="O6892" s="22">
        <v>179</v>
      </c>
      <c r="P6892" s="22">
        <v>148</v>
      </c>
      <c r="Q6892" s="22"/>
      <c r="R6892" s="23">
        <v>327</v>
      </c>
      <c r="S6892" s="130">
        <f>IFERROR(Table1[[#This Row],[Female Voters]]/Table1[[#This Row],[Female Population]],"0.0%")</f>
        <v>0.68627450980392157</v>
      </c>
      <c r="T6892" s="130">
        <f>IFERROR(Table1[[#This Row],[Male Voters]]/Table1[[#This Row],[Male Population]],"0.0%")</f>
        <v>0.58455139229703224</v>
      </c>
      <c r="U6892" s="130">
        <f>IFERROR(Table1[[#This Row],[Total Voters]]/Table1[[#This Row],[Total Population]],"0.0%")</f>
        <v>0.63342483107529624</v>
      </c>
      <c r="V6892" s="130">
        <f>IFERROR(Table1[[#This Row],[Female Ballots]]/Table1[[#This Row],[Female Population]],"0.0%")</f>
        <v>0.20645905420991925</v>
      </c>
      <c r="W6892" s="130">
        <f>IFERROR(Table1[[#This Row],[Male Ballots]]/Table1[[#This Row],[Male Population]],"0.0%")</f>
        <v>0.15448858224992995</v>
      </c>
      <c r="X6892" s="130">
        <f>IFERROR(Table1[[#This Row],[Total Ballots]]/Table1[[#This Row],[Total Population]],"0.0%")</f>
        <v>0.17917813128167981</v>
      </c>
      <c r="Y6892" s="24">
        <f>Table1[[#This Row],[Female Ballots]]/Table1[[#This Row],[Female Voters]]</f>
        <v>0.30084033613445377</v>
      </c>
      <c r="Z6892" s="24">
        <f>Table1[[#This Row],[Male Ballots]]/Table1[[#This Row],[Male Voters]]</f>
        <v>0.26428571428571429</v>
      </c>
      <c r="AA6892" s="24">
        <f>Table1[[#This Row],[Total Ballots]]/Table1[[#This Row],[Total Voters]]</f>
        <v>0.2828719723183391</v>
      </c>
    </row>
    <row r="6893" spans="1:27" s="12" customFormat="1" x14ac:dyDescent="0.35">
      <c r="A6893" s="19" t="s">
        <v>34</v>
      </c>
      <c r="B6893" s="20">
        <v>2011</v>
      </c>
      <c r="C6893" s="17" t="s">
        <v>82</v>
      </c>
      <c r="D6893" s="20"/>
      <c r="E6893" s="37" t="s">
        <v>74</v>
      </c>
      <c r="F6893" s="34" t="s">
        <v>78</v>
      </c>
      <c r="G6893" s="21" t="s">
        <v>64</v>
      </c>
      <c r="H6893" s="22">
        <v>1003.0003999999999</v>
      </c>
      <c r="I6893" s="22">
        <v>1013.0002999999999</v>
      </c>
      <c r="J6893" s="22">
        <v>2016.0003000000002</v>
      </c>
      <c r="K6893" s="31">
        <v>648</v>
      </c>
      <c r="L6893" s="31">
        <v>580</v>
      </c>
      <c r="M6893" s="31">
        <v>1</v>
      </c>
      <c r="N6893" s="31">
        <v>1229</v>
      </c>
      <c r="O6893" s="22">
        <v>305</v>
      </c>
      <c r="P6893" s="22">
        <v>247</v>
      </c>
      <c r="Q6893" s="22"/>
      <c r="R6893" s="23">
        <v>552</v>
      </c>
      <c r="S6893" s="130">
        <f>IFERROR(Table1[[#This Row],[Female Voters]]/Table1[[#This Row],[Female Population]],"0.0%")</f>
        <v>0.64606155690466327</v>
      </c>
      <c r="T6893" s="130">
        <f>IFERROR(Table1[[#This Row],[Male Voters]]/Table1[[#This Row],[Male Population]],"0.0%")</f>
        <v>0.57255659253013058</v>
      </c>
      <c r="U6893" s="130">
        <f>IFERROR(Table1[[#This Row],[Total Voters]]/Table1[[#This Row],[Total Population]],"0.0%")</f>
        <v>0.60962292515531868</v>
      </c>
      <c r="V6893" s="130">
        <f>IFERROR(Table1[[#This Row],[Female Ballots]]/Table1[[#This Row],[Female Population]],"0.0%")</f>
        <v>0.30408761551839864</v>
      </c>
      <c r="W6893" s="130">
        <f>IFERROR(Table1[[#This Row],[Male Ballots]]/Table1[[#This Row],[Male Population]],"0.0%")</f>
        <v>0.24383013509472803</v>
      </c>
      <c r="X6893" s="130">
        <f>IFERROR(Table1[[#This Row],[Total Ballots]]/Table1[[#This Row],[Total Population]],"0.0%")</f>
        <v>0.273809483064065</v>
      </c>
      <c r="Y6893" s="24">
        <f>Table1[[#This Row],[Female Ballots]]/Table1[[#This Row],[Female Voters]]</f>
        <v>0.47067901234567899</v>
      </c>
      <c r="Z6893" s="24">
        <f>Table1[[#This Row],[Male Ballots]]/Table1[[#This Row],[Male Voters]]</f>
        <v>0.42586206896551726</v>
      </c>
      <c r="AA6893" s="24">
        <f>Table1[[#This Row],[Total Ballots]]/Table1[[#This Row],[Total Voters]]</f>
        <v>0.44914564686737185</v>
      </c>
    </row>
    <row r="6894" spans="1:27" s="12" customFormat="1" x14ac:dyDescent="0.35">
      <c r="A6894" s="19" t="s">
        <v>34</v>
      </c>
      <c r="B6894" s="20">
        <v>2011</v>
      </c>
      <c r="C6894" s="17" t="s">
        <v>82</v>
      </c>
      <c r="D6894" s="20"/>
      <c r="E6894" s="37" t="s">
        <v>74</v>
      </c>
      <c r="F6894" s="34" t="s">
        <v>78</v>
      </c>
      <c r="G6894" s="21" t="s">
        <v>65</v>
      </c>
      <c r="H6894" s="22">
        <v>1466.001</v>
      </c>
      <c r="I6894" s="22">
        <v>1438.0007000000001</v>
      </c>
      <c r="J6894" s="22">
        <v>2904.002</v>
      </c>
      <c r="K6894" s="31">
        <v>1002</v>
      </c>
      <c r="L6894" s="31">
        <v>899</v>
      </c>
      <c r="M6894" s="31">
        <v>1</v>
      </c>
      <c r="N6894" s="31">
        <v>1902</v>
      </c>
      <c r="O6894" s="22">
        <v>565</v>
      </c>
      <c r="P6894" s="22">
        <v>480</v>
      </c>
      <c r="Q6894" s="22">
        <v>1</v>
      </c>
      <c r="R6894" s="23">
        <v>1046</v>
      </c>
      <c r="S6894" s="130">
        <f>IFERROR(Table1[[#This Row],[Female Voters]]/Table1[[#This Row],[Female Population]],"0.0%")</f>
        <v>0.68349203036014305</v>
      </c>
      <c r="T6894" s="130">
        <f>IFERROR(Table1[[#This Row],[Male Voters]]/Table1[[#This Row],[Male Population]],"0.0%")</f>
        <v>0.62517354824653426</v>
      </c>
      <c r="U6894" s="130">
        <f>IFERROR(Table1[[#This Row],[Total Voters]]/Table1[[#This Row],[Total Population]],"0.0%")</f>
        <v>0.65495822661279157</v>
      </c>
      <c r="V6894" s="130">
        <f>IFERROR(Table1[[#This Row],[Female Ballots]]/Table1[[#This Row],[Female Population]],"0.0%")</f>
        <v>0.38540219276794491</v>
      </c>
      <c r="W6894" s="130">
        <f>IFERROR(Table1[[#This Row],[Male Ballots]]/Table1[[#This Row],[Male Population]],"0.0%")</f>
        <v>0.33379677770671462</v>
      </c>
      <c r="X6894" s="130">
        <f>IFERROR(Table1[[#This Row],[Total Ballots]]/Table1[[#This Row],[Total Population]],"0.0%")</f>
        <v>0.36019258939904314</v>
      </c>
      <c r="Y6894" s="24">
        <f>Table1[[#This Row],[Female Ballots]]/Table1[[#This Row],[Female Voters]]</f>
        <v>0.56387225548902198</v>
      </c>
      <c r="Z6894" s="24">
        <f>Table1[[#This Row],[Male Ballots]]/Table1[[#This Row],[Male Voters]]</f>
        <v>0.53392658509454949</v>
      </c>
      <c r="AA6894" s="24">
        <f>Table1[[#This Row],[Total Ballots]]/Table1[[#This Row],[Total Voters]]</f>
        <v>0.54994742376445849</v>
      </c>
    </row>
    <row r="6895" spans="1:27" s="12" customFormat="1" x14ac:dyDescent="0.35">
      <c r="A6895" s="19" t="s">
        <v>34</v>
      </c>
      <c r="B6895" s="20">
        <v>2011</v>
      </c>
      <c r="C6895" s="17" t="s">
        <v>82</v>
      </c>
      <c r="D6895" s="20"/>
      <c r="E6895" s="37" t="s">
        <v>74</v>
      </c>
      <c r="F6895" s="34" t="s">
        <v>78</v>
      </c>
      <c r="G6895" s="21" t="s">
        <v>66</v>
      </c>
      <c r="H6895" s="22">
        <v>2026.002</v>
      </c>
      <c r="I6895" s="22">
        <v>1899.0020999999999</v>
      </c>
      <c r="J6895" s="22">
        <v>3925.0039999999999</v>
      </c>
      <c r="K6895" s="31">
        <v>1690</v>
      </c>
      <c r="L6895" s="31">
        <v>1476</v>
      </c>
      <c r="M6895" s="31">
        <v>1</v>
      </c>
      <c r="N6895" s="31">
        <v>3167</v>
      </c>
      <c r="O6895" s="22">
        <v>1204</v>
      </c>
      <c r="P6895" s="22">
        <v>1032</v>
      </c>
      <c r="Q6895" s="22">
        <v>1</v>
      </c>
      <c r="R6895" s="23">
        <v>2237</v>
      </c>
      <c r="S6895" s="130">
        <f>IFERROR(Table1[[#This Row],[Female Voters]]/Table1[[#This Row],[Female Population]],"0.0%")</f>
        <v>0.83415514890903364</v>
      </c>
      <c r="T6895" s="130">
        <f>IFERROR(Table1[[#This Row],[Male Voters]]/Table1[[#This Row],[Male Population]],"0.0%")</f>
        <v>0.77725032531559601</v>
      </c>
      <c r="U6895" s="130">
        <f>IFERROR(Table1[[#This Row],[Total Voters]]/Table1[[#This Row],[Total Population]],"0.0%")</f>
        <v>0.80687815859550716</v>
      </c>
      <c r="V6895" s="130">
        <f>IFERROR(Table1[[#This Row],[Female Ballots]]/Table1[[#This Row],[Female Population]],"0.0%")</f>
        <v>0.59427384573164288</v>
      </c>
      <c r="W6895" s="130">
        <f>IFERROR(Table1[[#This Row],[Male Ballots]]/Table1[[#This Row],[Male Population]],"0.0%")</f>
        <v>0.54344331688732728</v>
      </c>
      <c r="X6895" s="130">
        <f>IFERROR(Table1[[#This Row],[Total Ballots]]/Table1[[#This Row],[Total Population]],"0.0%")</f>
        <v>0.56993572490626765</v>
      </c>
      <c r="Y6895" s="24">
        <f>Table1[[#This Row],[Female Ballots]]/Table1[[#This Row],[Female Voters]]</f>
        <v>0.71242603550295858</v>
      </c>
      <c r="Z6895" s="24">
        <f>Table1[[#This Row],[Male Ballots]]/Table1[[#This Row],[Male Voters]]</f>
        <v>0.69918699186991873</v>
      </c>
      <c r="AA6895" s="24">
        <f>Table1[[#This Row],[Total Ballots]]/Table1[[#This Row],[Total Voters]]</f>
        <v>0.70634670034733182</v>
      </c>
    </row>
    <row r="6896" spans="1:27" s="12" customFormat="1" x14ac:dyDescent="0.35">
      <c r="A6896" s="19" t="s">
        <v>34</v>
      </c>
      <c r="B6896" s="20">
        <v>2011</v>
      </c>
      <c r="C6896" s="17" t="s">
        <v>82</v>
      </c>
      <c r="D6896" s="20"/>
      <c r="E6896" s="37" t="s">
        <v>74</v>
      </c>
      <c r="F6896" s="34" t="s">
        <v>78</v>
      </c>
      <c r="G6896" s="21" t="s">
        <v>67</v>
      </c>
      <c r="H6896" s="22">
        <v>2802.0037000000002</v>
      </c>
      <c r="I6896" s="22">
        <v>2590.0033000000003</v>
      </c>
      <c r="J6896" s="22">
        <v>5392.0077000000001</v>
      </c>
      <c r="K6896" s="31">
        <v>2445</v>
      </c>
      <c r="L6896" s="31">
        <v>2289</v>
      </c>
      <c r="M6896" s="31">
        <v>1</v>
      </c>
      <c r="N6896" s="31">
        <v>4735</v>
      </c>
      <c r="O6896" s="22">
        <v>1952</v>
      </c>
      <c r="P6896" s="22">
        <v>1852</v>
      </c>
      <c r="Q6896" s="22">
        <v>1</v>
      </c>
      <c r="R6896" s="23">
        <v>3805</v>
      </c>
      <c r="S6896" s="130">
        <f>IFERROR(Table1[[#This Row],[Female Voters]]/Table1[[#This Row],[Female Population]],"0.0%")</f>
        <v>0.87258985418184842</v>
      </c>
      <c r="T6896" s="130">
        <f>IFERROR(Table1[[#This Row],[Male Voters]]/Table1[[#This Row],[Male Population]],"0.0%")</f>
        <v>0.88378265772865994</v>
      </c>
      <c r="U6896" s="130">
        <f>IFERROR(Table1[[#This Row],[Total Voters]]/Table1[[#This Row],[Total Population]],"0.0%")</f>
        <v>0.87815156495418212</v>
      </c>
      <c r="V6896" s="130">
        <f>IFERROR(Table1[[#This Row],[Female Ballots]]/Table1[[#This Row],[Female Population]],"0.0%")</f>
        <v>0.69664433348178656</v>
      </c>
      <c r="W6896" s="130">
        <f>IFERROR(Table1[[#This Row],[Male Ballots]]/Table1[[#This Row],[Male Population]],"0.0%")</f>
        <v>0.71505700398142347</v>
      </c>
      <c r="X6896" s="130">
        <f>IFERROR(Table1[[#This Row],[Total Ballots]]/Table1[[#This Row],[Total Population]],"0.0%")</f>
        <v>0.70567406645209352</v>
      </c>
      <c r="Y6896" s="24">
        <f>Table1[[#This Row],[Female Ballots]]/Table1[[#This Row],[Female Voters]]</f>
        <v>0.79836400817995912</v>
      </c>
      <c r="Z6896" s="24">
        <f>Table1[[#This Row],[Male Ballots]]/Table1[[#This Row],[Male Voters]]</f>
        <v>0.80908693752730454</v>
      </c>
      <c r="AA6896" s="24">
        <f>Table1[[#This Row],[Total Ballots]]/Table1[[#This Row],[Total Voters]]</f>
        <v>0.80359028511087649</v>
      </c>
    </row>
    <row r="6897" spans="1:27" s="12" customFormat="1" x14ac:dyDescent="0.35">
      <c r="A6897" s="19" t="s">
        <v>31</v>
      </c>
      <c r="B6897" s="20">
        <v>2011</v>
      </c>
      <c r="C6897" s="17" t="s">
        <v>82</v>
      </c>
      <c r="D6897" s="20"/>
      <c r="E6897" s="37" t="s">
        <v>73</v>
      </c>
      <c r="F6897" s="34" t="s">
        <v>78</v>
      </c>
      <c r="G6897" s="21" t="s">
        <v>79</v>
      </c>
      <c r="H6897" s="22">
        <v>5098.9947000000002</v>
      </c>
      <c r="I6897" s="22">
        <v>5181.995210000001</v>
      </c>
      <c r="J6897" s="22">
        <v>10280.990600000001</v>
      </c>
      <c r="K6897" s="22">
        <v>4113</v>
      </c>
      <c r="L6897" s="22">
        <v>3851</v>
      </c>
      <c r="M6897" s="22">
        <v>22</v>
      </c>
      <c r="N6897" s="22">
        <v>7986</v>
      </c>
      <c r="O6897" s="22">
        <v>2545</v>
      </c>
      <c r="P6897" s="22">
        <v>2411</v>
      </c>
      <c r="Q6897" s="22">
        <v>12</v>
      </c>
      <c r="R6897" s="23">
        <v>4968</v>
      </c>
      <c r="S6897" s="130">
        <f>IFERROR(Table1[[#This Row],[Female Voters]]/Table1[[#This Row],[Female Population]],"0.0%")</f>
        <v>0.80662958916195771</v>
      </c>
      <c r="T6897" s="130">
        <f>IFERROR(Table1[[#This Row],[Male Voters]]/Table1[[#This Row],[Male Population]],"0.0%")</f>
        <v>0.74315005011361235</v>
      </c>
      <c r="U6897" s="130">
        <f>IFERROR(Table1[[#This Row],[Total Voters]]/Table1[[#This Row],[Total Population]],"0.0%")</f>
        <v>0.77677339769185272</v>
      </c>
      <c r="V6897" s="130">
        <f>IFERROR(Table1[[#This Row],[Female Ballots]]/Table1[[#This Row],[Female Population]],"0.0%")</f>
        <v>0.49911799280748415</v>
      </c>
      <c r="W6897" s="130">
        <f>IFERROR(Table1[[#This Row],[Male Ballots]]/Table1[[#This Row],[Male Population]],"0.0%")</f>
        <v>0.46526480675770437</v>
      </c>
      <c r="X6897" s="130">
        <f>IFERROR(Table1[[#This Row],[Total Ballots]]/Table1[[#This Row],[Total Population]],"0.0%")</f>
        <v>0.48322191832370703</v>
      </c>
      <c r="Y6897" s="24">
        <f>Table1[[#This Row],[Female Ballots]]/Table1[[#This Row],[Female Voters]]</f>
        <v>0.61876975443715054</v>
      </c>
      <c r="Z6897" s="24">
        <f>Table1[[#This Row],[Male Ballots]]/Table1[[#This Row],[Male Voters]]</f>
        <v>0.62607115035055827</v>
      </c>
      <c r="AA6897" s="24">
        <f>Table1[[#This Row],[Total Ballots]]/Table1[[#This Row],[Total Voters]]</f>
        <v>0.62208865514650635</v>
      </c>
    </row>
    <row r="6898" spans="1:27" s="12" customFormat="1" x14ac:dyDescent="0.35">
      <c r="A6898" s="19" t="s">
        <v>31</v>
      </c>
      <c r="B6898" s="20">
        <v>2011</v>
      </c>
      <c r="C6898" s="17" t="s">
        <v>82</v>
      </c>
      <c r="D6898" s="20"/>
      <c r="E6898" s="37" t="s">
        <v>73</v>
      </c>
      <c r="F6898" s="34" t="s">
        <v>78</v>
      </c>
      <c r="G6898" s="21" t="s">
        <v>62</v>
      </c>
      <c r="H6898" s="22">
        <v>346.99989999999997</v>
      </c>
      <c r="I6898" s="22">
        <v>389.99986999999999</v>
      </c>
      <c r="J6898" s="22">
        <v>736.99990000000003</v>
      </c>
      <c r="K6898" s="31">
        <v>238</v>
      </c>
      <c r="L6898" s="31">
        <v>256</v>
      </c>
      <c r="M6898" s="31">
        <v>3</v>
      </c>
      <c r="N6898" s="31">
        <v>497</v>
      </c>
      <c r="O6898" s="22">
        <v>61</v>
      </c>
      <c r="P6898" s="22">
        <v>81</v>
      </c>
      <c r="Q6898" s="22"/>
      <c r="R6898" s="23">
        <v>142</v>
      </c>
      <c r="S6898" s="130">
        <f>IFERROR(Table1[[#This Row],[Female Voters]]/Table1[[#This Row],[Female Population]],"0.0%")</f>
        <v>0.68587916019572348</v>
      </c>
      <c r="T6898" s="130">
        <f>IFERROR(Table1[[#This Row],[Male Voters]]/Table1[[#This Row],[Male Population]],"0.0%")</f>
        <v>0.65641047521374818</v>
      </c>
      <c r="U6898" s="130">
        <f>IFERROR(Table1[[#This Row],[Total Voters]]/Table1[[#This Row],[Total Population]],"0.0%")</f>
        <v>0.67435558675109719</v>
      </c>
      <c r="V6898" s="130">
        <f>IFERROR(Table1[[#This Row],[Female Ballots]]/Table1[[#This Row],[Female Population]],"0.0%")</f>
        <v>0.17579255786529047</v>
      </c>
      <c r="W6898" s="130">
        <f>IFERROR(Table1[[#This Row],[Male Ballots]]/Table1[[#This Row],[Male Population]],"0.0%")</f>
        <v>0.2076923769231</v>
      </c>
      <c r="X6898" s="130">
        <f>IFERROR(Table1[[#This Row],[Total Ballots]]/Table1[[#This Row],[Total Population]],"0.0%")</f>
        <v>0.19267302478602777</v>
      </c>
      <c r="Y6898" s="24">
        <f>Table1[[#This Row],[Female Ballots]]/Table1[[#This Row],[Female Voters]]</f>
        <v>0.25630252100840334</v>
      </c>
      <c r="Z6898" s="24">
        <f>Table1[[#This Row],[Male Ballots]]/Table1[[#This Row],[Male Voters]]</f>
        <v>0.31640625</v>
      </c>
      <c r="AA6898" s="24">
        <f>Table1[[#This Row],[Total Ballots]]/Table1[[#This Row],[Total Voters]]</f>
        <v>0.2857142857142857</v>
      </c>
    </row>
    <row r="6899" spans="1:27" s="12" customFormat="1" x14ac:dyDescent="0.35">
      <c r="A6899" s="19" t="s">
        <v>31</v>
      </c>
      <c r="B6899" s="20">
        <v>2011</v>
      </c>
      <c r="C6899" s="17" t="s">
        <v>82</v>
      </c>
      <c r="D6899" s="20"/>
      <c r="E6899" s="37" t="s">
        <v>73</v>
      </c>
      <c r="F6899" s="34" t="s">
        <v>78</v>
      </c>
      <c r="G6899" s="21" t="s">
        <v>63</v>
      </c>
      <c r="H6899" s="22">
        <v>532</v>
      </c>
      <c r="I6899" s="22">
        <v>518</v>
      </c>
      <c r="J6899" s="22">
        <v>1050</v>
      </c>
      <c r="K6899" s="31">
        <v>400</v>
      </c>
      <c r="L6899" s="31">
        <v>331</v>
      </c>
      <c r="M6899" s="31">
        <v>3</v>
      </c>
      <c r="N6899" s="31">
        <v>734</v>
      </c>
      <c r="O6899" s="22">
        <v>110</v>
      </c>
      <c r="P6899" s="22">
        <v>94</v>
      </c>
      <c r="Q6899" s="22">
        <v>3</v>
      </c>
      <c r="R6899" s="23">
        <v>207</v>
      </c>
      <c r="S6899" s="130">
        <f>IFERROR(Table1[[#This Row],[Female Voters]]/Table1[[#This Row],[Female Population]],"0.0%")</f>
        <v>0.75187969924812026</v>
      </c>
      <c r="T6899" s="130">
        <f>IFERROR(Table1[[#This Row],[Male Voters]]/Table1[[#This Row],[Male Population]],"0.0%")</f>
        <v>0.63899613899613905</v>
      </c>
      <c r="U6899" s="130">
        <f>IFERROR(Table1[[#This Row],[Total Voters]]/Table1[[#This Row],[Total Population]],"0.0%")</f>
        <v>0.69904761904761903</v>
      </c>
      <c r="V6899" s="130">
        <f>IFERROR(Table1[[#This Row],[Female Ballots]]/Table1[[#This Row],[Female Population]],"0.0%")</f>
        <v>0.20676691729323307</v>
      </c>
      <c r="W6899" s="130">
        <f>IFERROR(Table1[[#This Row],[Male Ballots]]/Table1[[#This Row],[Male Population]],"0.0%")</f>
        <v>0.18146718146718147</v>
      </c>
      <c r="X6899" s="130">
        <f>IFERROR(Table1[[#This Row],[Total Ballots]]/Table1[[#This Row],[Total Population]],"0.0%")</f>
        <v>0.19714285714285715</v>
      </c>
      <c r="Y6899" s="24">
        <f>Table1[[#This Row],[Female Ballots]]/Table1[[#This Row],[Female Voters]]</f>
        <v>0.27500000000000002</v>
      </c>
      <c r="Z6899" s="24">
        <f>Table1[[#This Row],[Male Ballots]]/Table1[[#This Row],[Male Voters]]</f>
        <v>0.28398791540785501</v>
      </c>
      <c r="AA6899" s="24">
        <f>Table1[[#This Row],[Total Ballots]]/Table1[[#This Row],[Total Voters]]</f>
        <v>0.28201634877384196</v>
      </c>
    </row>
    <row r="6900" spans="1:27" s="12" customFormat="1" x14ac:dyDescent="0.35">
      <c r="A6900" s="19" t="s">
        <v>31</v>
      </c>
      <c r="B6900" s="20">
        <v>2011</v>
      </c>
      <c r="C6900" s="17" t="s">
        <v>82</v>
      </c>
      <c r="D6900" s="20"/>
      <c r="E6900" s="37" t="s">
        <v>73</v>
      </c>
      <c r="F6900" s="34" t="s">
        <v>78</v>
      </c>
      <c r="G6900" s="21" t="s">
        <v>64</v>
      </c>
      <c r="H6900" s="22">
        <v>680.99970000000008</v>
      </c>
      <c r="I6900" s="22">
        <v>694.99950000000001</v>
      </c>
      <c r="J6900" s="22">
        <v>1375.9992</v>
      </c>
      <c r="K6900" s="31">
        <v>466</v>
      </c>
      <c r="L6900" s="31">
        <v>418</v>
      </c>
      <c r="M6900" s="31">
        <v>3</v>
      </c>
      <c r="N6900" s="31">
        <v>887</v>
      </c>
      <c r="O6900" s="22">
        <v>218</v>
      </c>
      <c r="P6900" s="22">
        <v>168</v>
      </c>
      <c r="Q6900" s="22">
        <v>1</v>
      </c>
      <c r="R6900" s="23">
        <v>387</v>
      </c>
      <c r="S6900" s="130">
        <f>IFERROR(Table1[[#This Row],[Female Voters]]/Table1[[#This Row],[Female Population]],"0.0%")</f>
        <v>0.68428811348962404</v>
      </c>
      <c r="T6900" s="130">
        <f>IFERROR(Table1[[#This Row],[Male Voters]]/Table1[[#This Row],[Male Population]],"0.0%")</f>
        <v>0.60143928161099391</v>
      </c>
      <c r="U6900" s="130">
        <f>IFERROR(Table1[[#This Row],[Total Voters]]/Table1[[#This Row],[Total Population]],"0.0%")</f>
        <v>0.64462246780376031</v>
      </c>
      <c r="V6900" s="130">
        <f>IFERROR(Table1[[#This Row],[Female Ballots]]/Table1[[#This Row],[Female Population]],"0.0%")</f>
        <v>0.32011761532347222</v>
      </c>
      <c r="W6900" s="130">
        <f>IFERROR(Table1[[#This Row],[Male Ballots]]/Table1[[#This Row],[Male Population]],"0.0%")</f>
        <v>0.24172679260920332</v>
      </c>
      <c r="X6900" s="130">
        <f>IFERROR(Table1[[#This Row],[Total Ballots]]/Table1[[#This Row],[Total Population]],"0.0%")</f>
        <v>0.28125016351753696</v>
      </c>
      <c r="Y6900" s="24">
        <f>Table1[[#This Row],[Female Ballots]]/Table1[[#This Row],[Female Voters]]</f>
        <v>0.46781115879828328</v>
      </c>
      <c r="Z6900" s="24">
        <f>Table1[[#This Row],[Male Ballots]]/Table1[[#This Row],[Male Voters]]</f>
        <v>0.40191387559808611</v>
      </c>
      <c r="AA6900" s="24">
        <f>Table1[[#This Row],[Total Ballots]]/Table1[[#This Row],[Total Voters]]</f>
        <v>0.43630214205186019</v>
      </c>
    </row>
    <row r="6901" spans="1:27" s="12" customFormat="1" x14ac:dyDescent="0.35">
      <c r="A6901" s="19" t="s">
        <v>31</v>
      </c>
      <c r="B6901" s="20">
        <v>2011</v>
      </c>
      <c r="C6901" s="17" t="s">
        <v>82</v>
      </c>
      <c r="D6901" s="20"/>
      <c r="E6901" s="37" t="s">
        <v>73</v>
      </c>
      <c r="F6901" s="34" t="s">
        <v>78</v>
      </c>
      <c r="G6901" s="21" t="s">
        <v>65</v>
      </c>
      <c r="H6901" s="22">
        <v>1054.9992</v>
      </c>
      <c r="I6901" s="22">
        <v>1022.999</v>
      </c>
      <c r="J6901" s="22">
        <v>2077.9982</v>
      </c>
      <c r="K6901" s="31">
        <v>805</v>
      </c>
      <c r="L6901" s="31">
        <v>716</v>
      </c>
      <c r="M6901" s="31">
        <v>2</v>
      </c>
      <c r="N6901" s="31">
        <v>1523</v>
      </c>
      <c r="O6901" s="22">
        <v>468</v>
      </c>
      <c r="P6901" s="22">
        <v>421</v>
      </c>
      <c r="Q6901" s="22">
        <v>2</v>
      </c>
      <c r="R6901" s="23">
        <v>891</v>
      </c>
      <c r="S6901" s="130">
        <f>IFERROR(Table1[[#This Row],[Female Voters]]/Table1[[#This Row],[Female Population]],"0.0%")</f>
        <v>0.76303375395924478</v>
      </c>
      <c r="T6901" s="130">
        <f>IFERROR(Table1[[#This Row],[Male Voters]]/Table1[[#This Row],[Male Population]],"0.0%")</f>
        <v>0.69990293245643442</v>
      </c>
      <c r="U6901" s="130">
        <f>IFERROR(Table1[[#This Row],[Total Voters]]/Table1[[#This Row],[Total Population]],"0.0%")</f>
        <v>0.73291690050549607</v>
      </c>
      <c r="V6901" s="130">
        <f>IFERROR(Table1[[#This Row],[Female Ballots]]/Table1[[#This Row],[Female Population]],"0.0%")</f>
        <v>0.4436022321154367</v>
      </c>
      <c r="W6901" s="130">
        <f>IFERROR(Table1[[#This Row],[Male Ballots]]/Table1[[#This Row],[Male Population]],"0.0%")</f>
        <v>0.41153510413988675</v>
      </c>
      <c r="X6901" s="130">
        <f>IFERROR(Table1[[#This Row],[Total Ballots]]/Table1[[#This Row],[Total Population]],"0.0%")</f>
        <v>0.42877804225239463</v>
      </c>
      <c r="Y6901" s="24">
        <f>Table1[[#This Row],[Female Ballots]]/Table1[[#This Row],[Female Voters]]</f>
        <v>0.58136645962732925</v>
      </c>
      <c r="Z6901" s="24">
        <f>Table1[[#This Row],[Male Ballots]]/Table1[[#This Row],[Male Voters]]</f>
        <v>0.58798882681564246</v>
      </c>
      <c r="AA6901" s="24">
        <f>Table1[[#This Row],[Total Ballots]]/Table1[[#This Row],[Total Voters]]</f>
        <v>0.58502954694681553</v>
      </c>
    </row>
    <row r="6902" spans="1:27" s="12" customFormat="1" x14ac:dyDescent="0.35">
      <c r="A6902" s="19" t="s">
        <v>31</v>
      </c>
      <c r="B6902" s="20">
        <v>2011</v>
      </c>
      <c r="C6902" s="17" t="s">
        <v>82</v>
      </c>
      <c r="D6902" s="20"/>
      <c r="E6902" s="37" t="s">
        <v>73</v>
      </c>
      <c r="F6902" s="34" t="s">
        <v>78</v>
      </c>
      <c r="G6902" s="21" t="s">
        <v>66</v>
      </c>
      <c r="H6902" s="22">
        <v>1161.9989</v>
      </c>
      <c r="I6902" s="22">
        <v>1259.9987000000001</v>
      </c>
      <c r="J6902" s="22">
        <v>2421.998</v>
      </c>
      <c r="K6902" s="31">
        <v>1044</v>
      </c>
      <c r="L6902" s="31">
        <v>968</v>
      </c>
      <c r="M6902" s="31">
        <v>7</v>
      </c>
      <c r="N6902" s="31">
        <v>2019</v>
      </c>
      <c r="O6902" s="22">
        <v>755</v>
      </c>
      <c r="P6902" s="22">
        <v>710</v>
      </c>
      <c r="Q6902" s="22">
        <v>4</v>
      </c>
      <c r="R6902" s="23">
        <v>1469</v>
      </c>
      <c r="S6902" s="130">
        <f>IFERROR(Table1[[#This Row],[Female Voters]]/Table1[[#This Row],[Female Population]],"0.0%")</f>
        <v>0.89845179715746715</v>
      </c>
      <c r="T6902" s="130">
        <f>IFERROR(Table1[[#This Row],[Male Voters]]/Table1[[#This Row],[Male Population]],"0.0%")</f>
        <v>0.76825476089776912</v>
      </c>
      <c r="U6902" s="130">
        <f>IFERROR(Table1[[#This Row],[Total Voters]]/Table1[[#This Row],[Total Population]],"0.0%")</f>
        <v>0.83360927630823811</v>
      </c>
      <c r="V6902" s="130">
        <f>IFERROR(Table1[[#This Row],[Female Ballots]]/Table1[[#This Row],[Female Population]],"0.0%")</f>
        <v>0.64974243951521815</v>
      </c>
      <c r="W6902" s="130">
        <f>IFERROR(Table1[[#This Row],[Male Ballots]]/Table1[[#This Row],[Male Population]],"0.0%")</f>
        <v>0.5634926448733637</v>
      </c>
      <c r="X6902" s="130">
        <f>IFERROR(Table1[[#This Row],[Total Ballots]]/Table1[[#This Row],[Total Population]],"0.0%")</f>
        <v>0.60652403511481012</v>
      </c>
      <c r="Y6902" s="24">
        <f>Table1[[#This Row],[Female Ballots]]/Table1[[#This Row],[Female Voters]]</f>
        <v>0.72318007662835249</v>
      </c>
      <c r="Z6902" s="24">
        <f>Table1[[#This Row],[Male Ballots]]/Table1[[#This Row],[Male Voters]]</f>
        <v>0.73347107438016534</v>
      </c>
      <c r="AA6902" s="24">
        <f>Table1[[#This Row],[Total Ballots]]/Table1[[#This Row],[Total Voters]]</f>
        <v>0.72758791480931151</v>
      </c>
    </row>
    <row r="6903" spans="1:27" s="12" customFormat="1" x14ac:dyDescent="0.35">
      <c r="A6903" s="19" t="s">
        <v>31</v>
      </c>
      <c r="B6903" s="20">
        <v>2011</v>
      </c>
      <c r="C6903" s="17" t="s">
        <v>82</v>
      </c>
      <c r="D6903" s="20"/>
      <c r="E6903" s="37" t="s">
        <v>73</v>
      </c>
      <c r="F6903" s="34" t="s">
        <v>78</v>
      </c>
      <c r="G6903" s="21" t="s">
        <v>67</v>
      </c>
      <c r="H6903" s="22">
        <v>1321.9969999999998</v>
      </c>
      <c r="I6903" s="22">
        <v>1295.9981400000001</v>
      </c>
      <c r="J6903" s="22">
        <v>2617.9953</v>
      </c>
      <c r="K6903" s="31">
        <v>1160</v>
      </c>
      <c r="L6903" s="31">
        <v>1162</v>
      </c>
      <c r="M6903" s="31">
        <v>4</v>
      </c>
      <c r="N6903" s="31">
        <v>2326</v>
      </c>
      <c r="O6903" s="22">
        <v>933</v>
      </c>
      <c r="P6903" s="22">
        <v>937</v>
      </c>
      <c r="Q6903" s="22">
        <v>2</v>
      </c>
      <c r="R6903" s="23">
        <v>1872</v>
      </c>
      <c r="S6903" s="130">
        <f>IFERROR(Table1[[#This Row],[Female Voters]]/Table1[[#This Row],[Female Population]],"0.0%")</f>
        <v>0.87746038758030476</v>
      </c>
      <c r="T6903" s="130">
        <f>IFERROR(Table1[[#This Row],[Male Voters]]/Table1[[#This Row],[Male Population]],"0.0%")</f>
        <v>0.89660622506757603</v>
      </c>
      <c r="U6903" s="130">
        <f>IFERROR(Table1[[#This Row],[Total Voters]]/Table1[[#This Row],[Total Population]],"0.0%")</f>
        <v>0.8884660717305336</v>
      </c>
      <c r="V6903" s="130">
        <f>IFERROR(Table1[[#This Row],[Female Ballots]]/Table1[[#This Row],[Female Population]],"0.0%")</f>
        <v>0.7057504669072624</v>
      </c>
      <c r="W6903" s="130">
        <f>IFERROR(Table1[[#This Row],[Male Ballots]]/Table1[[#This Row],[Male Population]],"0.0%")</f>
        <v>0.72299486479201269</v>
      </c>
      <c r="X6903" s="130">
        <f>IFERROR(Table1[[#This Row],[Total Ballots]]/Table1[[#This Row],[Total Population]],"0.0%")</f>
        <v>0.71505093993102276</v>
      </c>
      <c r="Y6903" s="24">
        <f>Table1[[#This Row],[Female Ballots]]/Table1[[#This Row],[Female Voters]]</f>
        <v>0.80431034482758623</v>
      </c>
      <c r="Z6903" s="24">
        <f>Table1[[#This Row],[Male Ballots]]/Table1[[#This Row],[Male Voters]]</f>
        <v>0.80636833046471601</v>
      </c>
      <c r="AA6903" s="24">
        <f>Table1[[#This Row],[Total Ballots]]/Table1[[#This Row],[Total Voters]]</f>
        <v>0.80481513327601029</v>
      </c>
    </row>
    <row r="6904" spans="1:27" s="12" customFormat="1" x14ac:dyDescent="0.35">
      <c r="A6904" s="19" t="s">
        <v>55</v>
      </c>
      <c r="B6904" s="20">
        <v>2011</v>
      </c>
      <c r="C6904" s="17" t="s">
        <v>82</v>
      </c>
      <c r="D6904" s="20" t="s">
        <v>70</v>
      </c>
      <c r="E6904" s="37" t="s">
        <v>75</v>
      </c>
      <c r="F6904" s="34" t="s">
        <v>78</v>
      </c>
      <c r="G6904" s="21" t="s">
        <v>79</v>
      </c>
      <c r="H6904" s="22">
        <v>310270.00400000002</v>
      </c>
      <c r="I6904" s="22">
        <v>296789.00400000002</v>
      </c>
      <c r="J6904" s="22">
        <v>607058.98</v>
      </c>
      <c r="K6904" s="22">
        <v>219064</v>
      </c>
      <c r="L6904" s="22">
        <v>191757</v>
      </c>
      <c r="M6904" s="22">
        <v>3</v>
      </c>
      <c r="N6904" s="22">
        <v>410824</v>
      </c>
      <c r="O6904" s="22">
        <v>107800</v>
      </c>
      <c r="P6904" s="22">
        <v>96834</v>
      </c>
      <c r="Q6904" s="22">
        <v>0</v>
      </c>
      <c r="R6904" s="23">
        <v>204634</v>
      </c>
      <c r="S6904" s="130">
        <f>IFERROR(Table1[[#This Row],[Female Voters]]/Table1[[#This Row],[Female Population]],"0.0%")</f>
        <v>0.70604311462863811</v>
      </c>
      <c r="T6904" s="130">
        <f>IFERROR(Table1[[#This Row],[Male Voters]]/Table1[[#This Row],[Male Population]],"0.0%")</f>
        <v>0.64610547363810011</v>
      </c>
      <c r="U6904" s="130">
        <f>IFERROR(Table1[[#This Row],[Total Voters]]/Table1[[#This Row],[Total Population]],"0.0%")</f>
        <v>0.67674478680802974</v>
      </c>
      <c r="V6904" s="130">
        <f>IFERROR(Table1[[#This Row],[Female Ballots]]/Table1[[#This Row],[Female Population]],"0.0%")</f>
        <v>0.34743932255855448</v>
      </c>
      <c r="W6904" s="130">
        <f>IFERROR(Table1[[#This Row],[Male Ballots]]/Table1[[#This Row],[Male Population]],"0.0%")</f>
        <v>0.32627219571787097</v>
      </c>
      <c r="X6904" s="130">
        <f>IFERROR(Table1[[#This Row],[Total Ballots]]/Table1[[#This Row],[Total Population]],"0.0%")</f>
        <v>0.33709080458706009</v>
      </c>
      <c r="Y6904" s="24">
        <f>Table1[[#This Row],[Female Ballots]]/Table1[[#This Row],[Female Voters]]</f>
        <v>0.49209363473688056</v>
      </c>
      <c r="Z6904" s="24">
        <f>Table1[[#This Row],[Male Ballots]]/Table1[[#This Row],[Male Voters]]</f>
        <v>0.50498286894350664</v>
      </c>
      <c r="AA6904" s="24">
        <f>Table1[[#This Row],[Total Ballots]]/Table1[[#This Row],[Total Voters]]</f>
        <v>0.49810624501002865</v>
      </c>
    </row>
    <row r="6905" spans="1:27" s="12" customFormat="1" x14ac:dyDescent="0.35">
      <c r="A6905" s="19" t="s">
        <v>55</v>
      </c>
      <c r="B6905" s="20">
        <v>2011</v>
      </c>
      <c r="C6905" s="17" t="s">
        <v>82</v>
      </c>
      <c r="D6905" s="20" t="s">
        <v>70</v>
      </c>
      <c r="E6905" s="37" t="s">
        <v>75</v>
      </c>
      <c r="F6905" s="34" t="s">
        <v>78</v>
      </c>
      <c r="G6905" s="21" t="s">
        <v>62</v>
      </c>
      <c r="H6905" s="22">
        <v>38453</v>
      </c>
      <c r="I6905" s="22">
        <v>40525</v>
      </c>
      <c r="J6905" s="22">
        <v>78977.989999999991</v>
      </c>
      <c r="K6905" s="31">
        <v>19724</v>
      </c>
      <c r="L6905" s="31">
        <v>18224</v>
      </c>
      <c r="M6905" s="31">
        <v>2</v>
      </c>
      <c r="N6905" s="31">
        <v>37950</v>
      </c>
      <c r="O6905" s="22">
        <v>4174</v>
      </c>
      <c r="P6905" s="22">
        <v>3982</v>
      </c>
      <c r="Q6905" s="22"/>
      <c r="R6905" s="23">
        <v>8156</v>
      </c>
      <c r="S6905" s="130">
        <f>IFERROR(Table1[[#This Row],[Female Voters]]/Table1[[#This Row],[Female Population]],"0.0%")</f>
        <v>0.5129378722076301</v>
      </c>
      <c r="T6905" s="130">
        <f>IFERROR(Table1[[#This Row],[Male Voters]]/Table1[[#This Row],[Male Population]],"0.0%")</f>
        <v>0.44969771745835901</v>
      </c>
      <c r="U6905" s="130">
        <f>IFERROR(Table1[[#This Row],[Total Voters]]/Table1[[#This Row],[Total Population]],"0.0%")</f>
        <v>0.48051362157988581</v>
      </c>
      <c r="V6905" s="130">
        <f>IFERROR(Table1[[#This Row],[Female Ballots]]/Table1[[#This Row],[Female Population]],"0.0%")</f>
        <v>0.10854809767768445</v>
      </c>
      <c r="W6905" s="130">
        <f>IFERROR(Table1[[#This Row],[Male Ballots]]/Table1[[#This Row],[Male Population]],"0.0%")</f>
        <v>9.8260333127698954E-2</v>
      </c>
      <c r="X6905" s="130">
        <f>IFERROR(Table1[[#This Row],[Total Ballots]]/Table1[[#This Row],[Total Population]],"0.0%")</f>
        <v>0.10326927793427006</v>
      </c>
      <c r="Y6905" s="24">
        <f>Table1[[#This Row],[Female Ballots]]/Table1[[#This Row],[Female Voters]]</f>
        <v>0.21162036098154532</v>
      </c>
      <c r="Z6905" s="24">
        <f>Table1[[#This Row],[Male Ballots]]/Table1[[#This Row],[Male Voters]]</f>
        <v>0.21850307287093942</v>
      </c>
      <c r="AA6905" s="24">
        <f>Table1[[#This Row],[Total Ballots]]/Table1[[#This Row],[Total Voters]]</f>
        <v>0.21491436100131753</v>
      </c>
    </row>
    <row r="6906" spans="1:27" s="12" customFormat="1" x14ac:dyDescent="0.35">
      <c r="A6906" s="19" t="s">
        <v>55</v>
      </c>
      <c r="B6906" s="20">
        <v>2011</v>
      </c>
      <c r="C6906" s="17" t="s">
        <v>82</v>
      </c>
      <c r="D6906" s="20" t="s">
        <v>70</v>
      </c>
      <c r="E6906" s="37" t="s">
        <v>75</v>
      </c>
      <c r="F6906" s="34" t="s">
        <v>78</v>
      </c>
      <c r="G6906" s="21" t="s">
        <v>63</v>
      </c>
      <c r="H6906" s="22">
        <v>57495</v>
      </c>
      <c r="I6906" s="22">
        <v>56712</v>
      </c>
      <c r="J6906" s="22">
        <v>114206.98999999999</v>
      </c>
      <c r="K6906" s="31">
        <v>35651</v>
      </c>
      <c r="L6906" s="31">
        <v>30020</v>
      </c>
      <c r="M6906" s="31"/>
      <c r="N6906" s="31">
        <v>65671</v>
      </c>
      <c r="O6906" s="22">
        <v>8971</v>
      </c>
      <c r="P6906" s="22">
        <v>7736</v>
      </c>
      <c r="Q6906" s="22"/>
      <c r="R6906" s="23">
        <v>16707</v>
      </c>
      <c r="S6906" s="130">
        <f>IFERROR(Table1[[#This Row],[Female Voters]]/Table1[[#This Row],[Female Population]],"0.0%")</f>
        <v>0.62007131054874332</v>
      </c>
      <c r="T6906" s="130">
        <f>IFERROR(Table1[[#This Row],[Male Voters]]/Table1[[#This Row],[Male Population]],"0.0%")</f>
        <v>0.52934123289603607</v>
      </c>
      <c r="U6906" s="130">
        <f>IFERROR(Table1[[#This Row],[Total Voters]]/Table1[[#This Row],[Total Population]],"0.0%")</f>
        <v>0.57501734350935962</v>
      </c>
      <c r="V6906" s="130">
        <f>IFERROR(Table1[[#This Row],[Female Ballots]]/Table1[[#This Row],[Female Population]],"0.0%")</f>
        <v>0.15603095921384469</v>
      </c>
      <c r="W6906" s="130">
        <f>IFERROR(Table1[[#This Row],[Male Ballots]]/Table1[[#This Row],[Male Population]],"0.0%")</f>
        <v>0.13640852024262942</v>
      </c>
      <c r="X6906" s="130">
        <f>IFERROR(Table1[[#This Row],[Total Ballots]]/Table1[[#This Row],[Total Population]],"0.0%")</f>
        <v>0.14628701798375041</v>
      </c>
      <c r="Y6906" s="24">
        <f>Table1[[#This Row],[Female Ballots]]/Table1[[#This Row],[Female Voters]]</f>
        <v>0.25163389526240498</v>
      </c>
      <c r="Z6906" s="24">
        <f>Table1[[#This Row],[Male Ballots]]/Table1[[#This Row],[Male Voters]]</f>
        <v>0.25769487008660891</v>
      </c>
      <c r="AA6906" s="24">
        <f>Table1[[#This Row],[Total Ballots]]/Table1[[#This Row],[Total Voters]]</f>
        <v>0.25440453168065053</v>
      </c>
    </row>
    <row r="6907" spans="1:27" s="12" customFormat="1" x14ac:dyDescent="0.35">
      <c r="A6907" s="19" t="s">
        <v>55</v>
      </c>
      <c r="B6907" s="20">
        <v>2011</v>
      </c>
      <c r="C6907" s="17" t="s">
        <v>82</v>
      </c>
      <c r="D6907" s="20" t="s">
        <v>70</v>
      </c>
      <c r="E6907" s="37" t="s">
        <v>75</v>
      </c>
      <c r="F6907" s="34" t="s">
        <v>78</v>
      </c>
      <c r="G6907" s="21" t="s">
        <v>64</v>
      </c>
      <c r="H6907" s="22">
        <v>55222</v>
      </c>
      <c r="I6907" s="22">
        <v>54798</v>
      </c>
      <c r="J6907" s="22">
        <v>110020</v>
      </c>
      <c r="K6907" s="31">
        <v>36603</v>
      </c>
      <c r="L6907" s="31">
        <v>31914</v>
      </c>
      <c r="M6907" s="31"/>
      <c r="N6907" s="31">
        <v>68517</v>
      </c>
      <c r="O6907" s="22">
        <v>13547</v>
      </c>
      <c r="P6907" s="22">
        <v>12051</v>
      </c>
      <c r="Q6907" s="22"/>
      <c r="R6907" s="23">
        <v>25598</v>
      </c>
      <c r="S6907" s="130">
        <f>IFERROR(Table1[[#This Row],[Female Voters]]/Table1[[#This Row],[Female Population]],"0.0%")</f>
        <v>0.66283365325413779</v>
      </c>
      <c r="T6907" s="130">
        <f>IFERROR(Table1[[#This Row],[Male Voters]]/Table1[[#This Row],[Male Population]],"0.0%")</f>
        <v>0.58239351801160621</v>
      </c>
      <c r="U6907" s="130">
        <f>IFERROR(Table1[[#This Row],[Total Voters]]/Table1[[#This Row],[Total Population]],"0.0%")</f>
        <v>0.62276858752954012</v>
      </c>
      <c r="V6907" s="130">
        <f>IFERROR(Table1[[#This Row],[Female Ballots]]/Table1[[#This Row],[Female Population]],"0.0%")</f>
        <v>0.2453188946434392</v>
      </c>
      <c r="W6907" s="130">
        <f>IFERROR(Table1[[#This Row],[Male Ballots]]/Table1[[#This Row],[Male Population]],"0.0%")</f>
        <v>0.21991678528413447</v>
      </c>
      <c r="X6907" s="130">
        <f>IFERROR(Table1[[#This Row],[Total Ballots]]/Table1[[#This Row],[Total Population]],"0.0%")</f>
        <v>0.23266678785675332</v>
      </c>
      <c r="Y6907" s="24">
        <f>Table1[[#This Row],[Female Ballots]]/Table1[[#This Row],[Female Voters]]</f>
        <v>0.37010627544190366</v>
      </c>
      <c r="Z6907" s="24">
        <f>Table1[[#This Row],[Male Ballots]]/Table1[[#This Row],[Male Voters]]</f>
        <v>0.37760857304004514</v>
      </c>
      <c r="AA6907" s="24">
        <f>Table1[[#This Row],[Total Ballots]]/Table1[[#This Row],[Total Voters]]</f>
        <v>0.37360071223200081</v>
      </c>
    </row>
    <row r="6908" spans="1:27" s="12" customFormat="1" x14ac:dyDescent="0.35">
      <c r="A6908" s="19" t="s">
        <v>55</v>
      </c>
      <c r="B6908" s="20">
        <v>2011</v>
      </c>
      <c r="C6908" s="17" t="s">
        <v>82</v>
      </c>
      <c r="D6908" s="20" t="s">
        <v>70</v>
      </c>
      <c r="E6908" s="37" t="s">
        <v>75</v>
      </c>
      <c r="F6908" s="34" t="s">
        <v>78</v>
      </c>
      <c r="G6908" s="21" t="s">
        <v>65</v>
      </c>
      <c r="H6908" s="22">
        <v>59186</v>
      </c>
      <c r="I6908" s="22">
        <v>58747</v>
      </c>
      <c r="J6908" s="22">
        <v>117933</v>
      </c>
      <c r="K6908" s="31">
        <v>44283</v>
      </c>
      <c r="L6908" s="31">
        <v>40159</v>
      </c>
      <c r="M6908" s="31"/>
      <c r="N6908" s="31">
        <v>84442</v>
      </c>
      <c r="O6908" s="22">
        <v>22634</v>
      </c>
      <c r="P6908" s="22">
        <v>20915</v>
      </c>
      <c r="Q6908" s="22"/>
      <c r="R6908" s="23">
        <v>43549</v>
      </c>
      <c r="S6908" s="130">
        <f>IFERROR(Table1[[#This Row],[Female Voters]]/Table1[[#This Row],[Female Population]],"0.0%")</f>
        <v>0.74820058797688638</v>
      </c>
      <c r="T6908" s="130">
        <f>IFERROR(Table1[[#This Row],[Male Voters]]/Table1[[#This Row],[Male Population]],"0.0%")</f>
        <v>0.68359235365210136</v>
      </c>
      <c r="U6908" s="130">
        <f>IFERROR(Table1[[#This Row],[Total Voters]]/Table1[[#This Row],[Total Population]],"0.0%")</f>
        <v>0.71601672135873762</v>
      </c>
      <c r="V6908" s="130">
        <f>IFERROR(Table1[[#This Row],[Female Ballots]]/Table1[[#This Row],[Female Population]],"0.0%")</f>
        <v>0.38242151860237217</v>
      </c>
      <c r="W6908" s="130">
        <f>IFERROR(Table1[[#This Row],[Male Ballots]]/Table1[[#This Row],[Male Population]],"0.0%")</f>
        <v>0.35601817965172688</v>
      </c>
      <c r="X6908" s="130">
        <f>IFERROR(Table1[[#This Row],[Total Ballots]]/Table1[[#This Row],[Total Population]],"0.0%")</f>
        <v>0.36926899171563515</v>
      </c>
      <c r="Y6908" s="24">
        <f>Table1[[#This Row],[Female Ballots]]/Table1[[#This Row],[Female Voters]]</f>
        <v>0.51112164939141436</v>
      </c>
      <c r="Z6908" s="24">
        <f>Table1[[#This Row],[Male Ballots]]/Table1[[#This Row],[Male Voters]]</f>
        <v>0.5208048009163575</v>
      </c>
      <c r="AA6908" s="24">
        <f>Table1[[#This Row],[Total Ballots]]/Table1[[#This Row],[Total Voters]]</f>
        <v>0.51572677103810904</v>
      </c>
    </row>
    <row r="6909" spans="1:27" s="12" customFormat="1" x14ac:dyDescent="0.35">
      <c r="A6909" s="19" t="s">
        <v>55</v>
      </c>
      <c r="B6909" s="20">
        <v>2011</v>
      </c>
      <c r="C6909" s="17" t="s">
        <v>82</v>
      </c>
      <c r="D6909" s="20" t="s">
        <v>70</v>
      </c>
      <c r="E6909" s="37" t="s">
        <v>75</v>
      </c>
      <c r="F6909" s="34" t="s">
        <v>78</v>
      </c>
      <c r="G6909" s="21" t="s">
        <v>66</v>
      </c>
      <c r="H6909" s="22">
        <v>48171</v>
      </c>
      <c r="I6909" s="22">
        <v>45452</v>
      </c>
      <c r="J6909" s="22">
        <v>93623</v>
      </c>
      <c r="K6909" s="31">
        <v>40540</v>
      </c>
      <c r="L6909" s="31">
        <v>36814</v>
      </c>
      <c r="M6909" s="31">
        <v>1</v>
      </c>
      <c r="N6909" s="31">
        <v>77355</v>
      </c>
      <c r="O6909" s="22">
        <v>26839</v>
      </c>
      <c r="P6909" s="22">
        <v>24679</v>
      </c>
      <c r="Q6909" s="22"/>
      <c r="R6909" s="23">
        <v>51518</v>
      </c>
      <c r="S6909" s="130">
        <f>IFERROR(Table1[[#This Row],[Female Voters]]/Table1[[#This Row],[Female Population]],"0.0%")</f>
        <v>0.84158518610782418</v>
      </c>
      <c r="T6909" s="130">
        <f>IFERROR(Table1[[#This Row],[Male Voters]]/Table1[[#This Row],[Male Population]],"0.0%")</f>
        <v>0.80995335738801377</v>
      </c>
      <c r="U6909" s="130">
        <f>IFERROR(Table1[[#This Row],[Total Voters]]/Table1[[#This Row],[Total Population]],"0.0%")</f>
        <v>0.82623927880969417</v>
      </c>
      <c r="V6909" s="130">
        <f>IFERROR(Table1[[#This Row],[Female Ballots]]/Table1[[#This Row],[Female Population]],"0.0%")</f>
        <v>0.55716094745801414</v>
      </c>
      <c r="W6909" s="130">
        <f>IFERROR(Table1[[#This Row],[Male Ballots]]/Table1[[#This Row],[Male Population]],"0.0%")</f>
        <v>0.54296840623074893</v>
      </c>
      <c r="X6909" s="130">
        <f>IFERROR(Table1[[#This Row],[Total Ballots]]/Table1[[#This Row],[Total Population]],"0.0%")</f>
        <v>0.55027076679875675</v>
      </c>
      <c r="Y6909" s="24">
        <f>Table1[[#This Row],[Female Ballots]]/Table1[[#This Row],[Female Voters]]</f>
        <v>0.66203749383325106</v>
      </c>
      <c r="Z6909" s="24">
        <f>Table1[[#This Row],[Male Ballots]]/Table1[[#This Row],[Male Voters]]</f>
        <v>0.67036996794697667</v>
      </c>
      <c r="AA6909" s="24">
        <f>Table1[[#This Row],[Total Ballots]]/Table1[[#This Row],[Total Voters]]</f>
        <v>0.66599444121259133</v>
      </c>
    </row>
    <row r="6910" spans="1:27" s="12" customFormat="1" x14ac:dyDescent="0.35">
      <c r="A6910" s="19" t="s">
        <v>55</v>
      </c>
      <c r="B6910" s="20">
        <v>2011</v>
      </c>
      <c r="C6910" s="17" t="s">
        <v>82</v>
      </c>
      <c r="D6910" s="20" t="s">
        <v>70</v>
      </c>
      <c r="E6910" s="37" t="s">
        <v>75</v>
      </c>
      <c r="F6910" s="34" t="s">
        <v>78</v>
      </c>
      <c r="G6910" s="21" t="s">
        <v>67</v>
      </c>
      <c r="H6910" s="22">
        <v>51743.004000000001</v>
      </c>
      <c r="I6910" s="22">
        <v>40555.004000000001</v>
      </c>
      <c r="J6910" s="22">
        <v>92298</v>
      </c>
      <c r="K6910" s="31">
        <v>42263</v>
      </c>
      <c r="L6910" s="31">
        <v>34626</v>
      </c>
      <c r="M6910" s="31"/>
      <c r="N6910" s="31">
        <v>76889</v>
      </c>
      <c r="O6910" s="22">
        <v>31635</v>
      </c>
      <c r="P6910" s="22">
        <v>27471</v>
      </c>
      <c r="Q6910" s="22"/>
      <c r="R6910" s="23">
        <v>59106</v>
      </c>
      <c r="S6910" s="130">
        <f>IFERROR(Table1[[#This Row],[Female Voters]]/Table1[[#This Row],[Female Population]],"0.0%")</f>
        <v>0.816786748600835</v>
      </c>
      <c r="T6910" s="130">
        <f>IFERROR(Table1[[#This Row],[Male Voters]]/Table1[[#This Row],[Male Population]],"0.0%")</f>
        <v>0.85380339254805648</v>
      </c>
      <c r="U6910" s="130">
        <f>IFERROR(Table1[[#This Row],[Total Voters]]/Table1[[#This Row],[Total Population]],"0.0%")</f>
        <v>0.833051637088561</v>
      </c>
      <c r="V6910" s="130">
        <f>IFERROR(Table1[[#This Row],[Female Ballots]]/Table1[[#This Row],[Female Population]],"0.0%")</f>
        <v>0.61138700025997716</v>
      </c>
      <c r="W6910" s="130">
        <f>IFERROR(Table1[[#This Row],[Male Ballots]]/Table1[[#This Row],[Male Population]],"0.0%")</f>
        <v>0.67737633560583543</v>
      </c>
      <c r="X6910" s="130">
        <f>IFERROR(Table1[[#This Row],[Total Ballots]]/Table1[[#This Row],[Total Population]],"0.0%")</f>
        <v>0.64038224013521416</v>
      </c>
      <c r="Y6910" s="24">
        <f>Table1[[#This Row],[Female Ballots]]/Table1[[#This Row],[Female Voters]]</f>
        <v>0.74852708042495797</v>
      </c>
      <c r="Z6910" s="24">
        <f>Table1[[#This Row],[Male Ballots]]/Table1[[#This Row],[Male Voters]]</f>
        <v>0.79336336856697276</v>
      </c>
      <c r="AA6910" s="24">
        <f>Table1[[#This Row],[Total Ballots]]/Table1[[#This Row],[Total Voters]]</f>
        <v>0.76871854231424519</v>
      </c>
    </row>
    <row r="6911" spans="1:27" s="12" customFormat="1" x14ac:dyDescent="0.35">
      <c r="A6911" s="19" t="s">
        <v>23</v>
      </c>
      <c r="B6911" s="20">
        <v>2011</v>
      </c>
      <c r="C6911" s="17" t="s">
        <v>82</v>
      </c>
      <c r="D6911" s="20" t="s">
        <v>69</v>
      </c>
      <c r="E6911" s="37" t="s">
        <v>74</v>
      </c>
      <c r="F6911" s="34" t="s">
        <v>78</v>
      </c>
      <c r="G6911" s="21" t="s">
        <v>79</v>
      </c>
      <c r="H6911" s="22">
        <v>6914.9965300000003</v>
      </c>
      <c r="I6911" s="22">
        <v>6535.99694</v>
      </c>
      <c r="J6911" s="22">
        <v>13450.99423</v>
      </c>
      <c r="K6911" s="22">
        <v>6089</v>
      </c>
      <c r="L6911" s="22">
        <v>5472</v>
      </c>
      <c r="M6911" s="22">
        <v>12</v>
      </c>
      <c r="N6911" s="22">
        <v>11573</v>
      </c>
      <c r="O6911" s="22">
        <v>4244</v>
      </c>
      <c r="P6911" s="22">
        <v>3798</v>
      </c>
      <c r="Q6911" s="22">
        <v>9</v>
      </c>
      <c r="R6911" s="23">
        <v>8051</v>
      </c>
      <c r="S6911" s="130">
        <f>IFERROR(Table1[[#This Row],[Female Voters]]/Table1[[#This Row],[Female Population]],"0.0%")</f>
        <v>0.88054997187395545</v>
      </c>
      <c r="T6911" s="130">
        <f>IFERROR(Table1[[#This Row],[Male Voters]]/Table1[[#This Row],[Male Population]],"0.0%")</f>
        <v>0.83720969428728043</v>
      </c>
      <c r="U6911" s="130">
        <f>IFERROR(Table1[[#This Row],[Total Voters]]/Table1[[#This Row],[Total Population]],"0.0%")</f>
        <v>0.86038249679629819</v>
      </c>
      <c r="V6911" s="130">
        <f>IFERROR(Table1[[#This Row],[Female Ballots]]/Table1[[#This Row],[Female Population]],"0.0%")</f>
        <v>0.61373855815947886</v>
      </c>
      <c r="W6911" s="130">
        <f>IFERROR(Table1[[#This Row],[Male Ballots]]/Table1[[#This Row],[Male Population]],"0.0%")</f>
        <v>0.58108962333755321</v>
      </c>
      <c r="X6911" s="130">
        <f>IFERROR(Table1[[#This Row],[Total Ballots]]/Table1[[#This Row],[Total Population]],"0.0%")</f>
        <v>0.59854311602065124</v>
      </c>
      <c r="Y6911" s="24">
        <f>Table1[[#This Row],[Female Ballots]]/Table1[[#This Row],[Female Voters]]</f>
        <v>0.69699458039086881</v>
      </c>
      <c r="Z6911" s="24">
        <f>Table1[[#This Row],[Male Ballots]]/Table1[[#This Row],[Male Voters]]</f>
        <v>0.69407894736842102</v>
      </c>
      <c r="AA6911" s="24">
        <f>Table1[[#This Row],[Total Ballots]]/Table1[[#This Row],[Total Voters]]</f>
        <v>0.69567095826492698</v>
      </c>
    </row>
    <row r="6912" spans="1:27" s="12" customFormat="1" x14ac:dyDescent="0.35">
      <c r="A6912" s="19" t="s">
        <v>23</v>
      </c>
      <c r="B6912" s="20">
        <v>2011</v>
      </c>
      <c r="C6912" s="17" t="s">
        <v>82</v>
      </c>
      <c r="D6912" s="20" t="s">
        <v>69</v>
      </c>
      <c r="E6912" s="37" t="s">
        <v>74</v>
      </c>
      <c r="F6912" s="34" t="s">
        <v>78</v>
      </c>
      <c r="G6912" s="21" t="s">
        <v>62</v>
      </c>
      <c r="H6912" s="22">
        <v>350.00002999999998</v>
      </c>
      <c r="I6912" s="22">
        <v>381.00024000000002</v>
      </c>
      <c r="J6912" s="22">
        <v>731.00033000000008</v>
      </c>
      <c r="K6912" s="31">
        <v>318</v>
      </c>
      <c r="L6912" s="31">
        <v>284</v>
      </c>
      <c r="M6912" s="31">
        <v>1</v>
      </c>
      <c r="N6912" s="31">
        <v>603</v>
      </c>
      <c r="O6912" s="22">
        <v>99</v>
      </c>
      <c r="P6912" s="22">
        <v>82</v>
      </c>
      <c r="Q6912" s="22">
        <v>1</v>
      </c>
      <c r="R6912" s="23">
        <v>182</v>
      </c>
      <c r="S6912" s="130">
        <f>IFERROR(Table1[[#This Row],[Female Voters]]/Table1[[#This Row],[Female Population]],"0.0%")</f>
        <v>0.90857135069388428</v>
      </c>
      <c r="T6912" s="130">
        <f>IFERROR(Table1[[#This Row],[Male Voters]]/Table1[[#This Row],[Male Population]],"0.0%")</f>
        <v>0.74540635459967164</v>
      </c>
      <c r="U6912" s="130">
        <f>IFERROR(Table1[[#This Row],[Total Voters]]/Table1[[#This Row],[Total Population]],"0.0%")</f>
        <v>0.82489702843225798</v>
      </c>
      <c r="V6912" s="130">
        <f>IFERROR(Table1[[#This Row],[Female Ballots]]/Table1[[#This Row],[Female Population]],"0.0%")</f>
        <v>0.28285711861224699</v>
      </c>
      <c r="W6912" s="130">
        <f>IFERROR(Table1[[#This Row],[Male Ballots]]/Table1[[#This Row],[Male Population]],"0.0%")</f>
        <v>0.21522296153934181</v>
      </c>
      <c r="X6912" s="130">
        <f>IFERROR(Table1[[#This Row],[Total Ballots]]/Table1[[#This Row],[Total Population]],"0.0%")</f>
        <v>0.24897389581205795</v>
      </c>
      <c r="Y6912" s="24">
        <f>Table1[[#This Row],[Female Ballots]]/Table1[[#This Row],[Female Voters]]</f>
        <v>0.31132075471698112</v>
      </c>
      <c r="Z6912" s="24">
        <f>Table1[[#This Row],[Male Ballots]]/Table1[[#This Row],[Male Voters]]</f>
        <v>0.28873239436619719</v>
      </c>
      <c r="AA6912" s="24">
        <f>Table1[[#This Row],[Total Ballots]]/Table1[[#This Row],[Total Voters]]</f>
        <v>0.30182421227197348</v>
      </c>
    </row>
    <row r="6913" spans="1:27" s="12" customFormat="1" x14ac:dyDescent="0.35">
      <c r="A6913" s="19" t="s">
        <v>23</v>
      </c>
      <c r="B6913" s="20">
        <v>2011</v>
      </c>
      <c r="C6913" s="17" t="s">
        <v>82</v>
      </c>
      <c r="D6913" s="20" t="s">
        <v>69</v>
      </c>
      <c r="E6913" s="37" t="s">
        <v>74</v>
      </c>
      <c r="F6913" s="34" t="s">
        <v>78</v>
      </c>
      <c r="G6913" s="21" t="s">
        <v>63</v>
      </c>
      <c r="H6913" s="22">
        <v>657.00009999999997</v>
      </c>
      <c r="I6913" s="22">
        <v>624.00009999999997</v>
      </c>
      <c r="J6913" s="22">
        <v>1281.0001</v>
      </c>
      <c r="K6913" s="31">
        <v>487</v>
      </c>
      <c r="L6913" s="31">
        <v>426</v>
      </c>
      <c r="M6913" s="31">
        <v>2</v>
      </c>
      <c r="N6913" s="31">
        <v>915</v>
      </c>
      <c r="O6913" s="22">
        <v>171</v>
      </c>
      <c r="P6913" s="22">
        <v>136</v>
      </c>
      <c r="Q6913" s="22">
        <v>2</v>
      </c>
      <c r="R6913" s="23">
        <v>309</v>
      </c>
      <c r="S6913" s="130">
        <f>IFERROR(Table1[[#This Row],[Female Voters]]/Table1[[#This Row],[Female Population]],"0.0%")</f>
        <v>0.74124798458934793</v>
      </c>
      <c r="T6913" s="130">
        <f>IFERROR(Table1[[#This Row],[Male Voters]]/Table1[[#This Row],[Male Population]],"0.0%")</f>
        <v>0.68269219828650674</v>
      </c>
      <c r="U6913" s="130">
        <f>IFERROR(Table1[[#This Row],[Total Voters]]/Table1[[#This Row],[Total Population]],"0.0%")</f>
        <v>0.71428565852570969</v>
      </c>
      <c r="V6913" s="130">
        <f>IFERROR(Table1[[#This Row],[Female Ballots]]/Table1[[#This Row],[Female Population]],"0.0%")</f>
        <v>0.26027393298722484</v>
      </c>
      <c r="W6913" s="130">
        <f>IFERROR(Table1[[#This Row],[Male Ballots]]/Table1[[#This Row],[Male Population]],"0.0%")</f>
        <v>0.21794868302104439</v>
      </c>
      <c r="X6913" s="130">
        <f>IFERROR(Table1[[#This Row],[Total Ballots]]/Table1[[#This Row],[Total Population]],"0.0%")</f>
        <v>0.24121777976442002</v>
      </c>
      <c r="Y6913" s="24">
        <f>Table1[[#This Row],[Female Ballots]]/Table1[[#This Row],[Female Voters]]</f>
        <v>0.35112936344969198</v>
      </c>
      <c r="Z6913" s="24">
        <f>Table1[[#This Row],[Male Ballots]]/Table1[[#This Row],[Male Voters]]</f>
        <v>0.31924882629107981</v>
      </c>
      <c r="AA6913" s="24">
        <f>Table1[[#This Row],[Total Ballots]]/Table1[[#This Row],[Total Voters]]</f>
        <v>0.3377049180327869</v>
      </c>
    </row>
    <row r="6914" spans="1:27" s="12" customFormat="1" x14ac:dyDescent="0.35">
      <c r="A6914" s="19" t="s">
        <v>23</v>
      </c>
      <c r="B6914" s="20">
        <v>2011</v>
      </c>
      <c r="C6914" s="17" t="s">
        <v>82</v>
      </c>
      <c r="D6914" s="20" t="s">
        <v>69</v>
      </c>
      <c r="E6914" s="37" t="s">
        <v>74</v>
      </c>
      <c r="F6914" s="34" t="s">
        <v>78</v>
      </c>
      <c r="G6914" s="21" t="s">
        <v>64</v>
      </c>
      <c r="H6914" s="22">
        <v>803.99990000000003</v>
      </c>
      <c r="I6914" s="22">
        <v>791.99990000000003</v>
      </c>
      <c r="J6914" s="22">
        <v>1595.9999</v>
      </c>
      <c r="K6914" s="31">
        <v>580</v>
      </c>
      <c r="L6914" s="31">
        <v>520</v>
      </c>
      <c r="M6914" s="31">
        <v>2</v>
      </c>
      <c r="N6914" s="31">
        <v>1102</v>
      </c>
      <c r="O6914" s="22">
        <v>321</v>
      </c>
      <c r="P6914" s="22">
        <v>272</v>
      </c>
      <c r="Q6914" s="22"/>
      <c r="R6914" s="23">
        <v>593</v>
      </c>
      <c r="S6914" s="130">
        <f>IFERROR(Table1[[#This Row],[Female Voters]]/Table1[[#This Row],[Female Population]],"0.0%")</f>
        <v>0.7213931245513836</v>
      </c>
      <c r="T6914" s="130">
        <f>IFERROR(Table1[[#This Row],[Male Voters]]/Table1[[#This Row],[Male Population]],"0.0%")</f>
        <v>0.65656573946537111</v>
      </c>
      <c r="U6914" s="130">
        <f>IFERROR(Table1[[#This Row],[Total Voters]]/Table1[[#This Row],[Total Population]],"0.0%")</f>
        <v>0.69047623373911238</v>
      </c>
      <c r="V6914" s="130">
        <f>IFERROR(Table1[[#This Row],[Female Ballots]]/Table1[[#This Row],[Female Population]],"0.0%")</f>
        <v>0.39925378100171405</v>
      </c>
      <c r="W6914" s="130">
        <f>IFERROR(Table1[[#This Row],[Male Ballots]]/Table1[[#This Row],[Male Population]],"0.0%")</f>
        <v>0.34343438679727106</v>
      </c>
      <c r="X6914" s="130">
        <f>IFERROR(Table1[[#This Row],[Total Ballots]]/Table1[[#This Row],[Total Population]],"0.0%")</f>
        <v>0.37155390799209947</v>
      </c>
      <c r="Y6914" s="24">
        <f>Table1[[#This Row],[Female Ballots]]/Table1[[#This Row],[Female Voters]]</f>
        <v>0.55344827586206902</v>
      </c>
      <c r="Z6914" s="24">
        <f>Table1[[#This Row],[Male Ballots]]/Table1[[#This Row],[Male Voters]]</f>
        <v>0.52307692307692311</v>
      </c>
      <c r="AA6914" s="24">
        <f>Table1[[#This Row],[Total Ballots]]/Table1[[#This Row],[Total Voters]]</f>
        <v>0.53811252268602539</v>
      </c>
    </row>
    <row r="6915" spans="1:27" s="12" customFormat="1" x14ac:dyDescent="0.35">
      <c r="A6915" s="19" t="s">
        <v>23</v>
      </c>
      <c r="B6915" s="20">
        <v>2011</v>
      </c>
      <c r="C6915" s="17" t="s">
        <v>82</v>
      </c>
      <c r="D6915" s="20" t="s">
        <v>69</v>
      </c>
      <c r="E6915" s="37" t="s">
        <v>74</v>
      </c>
      <c r="F6915" s="34" t="s">
        <v>78</v>
      </c>
      <c r="G6915" s="21" t="s">
        <v>65</v>
      </c>
      <c r="H6915" s="22">
        <v>1301.9994999999999</v>
      </c>
      <c r="I6915" s="22">
        <v>1158.9996000000001</v>
      </c>
      <c r="J6915" s="22">
        <v>2460.9989999999998</v>
      </c>
      <c r="K6915" s="31">
        <v>1060</v>
      </c>
      <c r="L6915" s="31">
        <v>832</v>
      </c>
      <c r="M6915" s="31">
        <v>1</v>
      </c>
      <c r="N6915" s="31">
        <v>1893</v>
      </c>
      <c r="O6915" s="22">
        <v>698</v>
      </c>
      <c r="P6915" s="22">
        <v>538</v>
      </c>
      <c r="Q6915" s="22">
        <v>1</v>
      </c>
      <c r="R6915" s="23">
        <v>1237</v>
      </c>
      <c r="S6915" s="130">
        <f>IFERROR(Table1[[#This Row],[Female Voters]]/Table1[[#This Row],[Female Population]],"0.0%")</f>
        <v>0.81413241710154272</v>
      </c>
      <c r="T6915" s="130">
        <f>IFERROR(Table1[[#This Row],[Male Voters]]/Table1[[#This Row],[Male Population]],"0.0%")</f>
        <v>0.71786047208299286</v>
      </c>
      <c r="U6915" s="130">
        <f>IFERROR(Table1[[#This Row],[Total Voters]]/Table1[[#This Row],[Total Population]],"0.0%")</f>
        <v>0.76919982494913652</v>
      </c>
      <c r="V6915" s="130">
        <f>IFERROR(Table1[[#This Row],[Female Ballots]]/Table1[[#This Row],[Female Population]],"0.0%")</f>
        <v>0.53609851616686488</v>
      </c>
      <c r="W6915" s="130">
        <f>IFERROR(Table1[[#This Row],[Male Ballots]]/Table1[[#This Row],[Male Population]],"0.0%")</f>
        <v>0.46419343026520454</v>
      </c>
      <c r="X6915" s="130">
        <f>IFERROR(Table1[[#This Row],[Total Ballots]]/Table1[[#This Row],[Total Population]],"0.0%")</f>
        <v>0.50264140700585414</v>
      </c>
      <c r="Y6915" s="24">
        <f>Table1[[#This Row],[Female Ballots]]/Table1[[#This Row],[Female Voters]]</f>
        <v>0.65849056603773581</v>
      </c>
      <c r="Z6915" s="24">
        <f>Table1[[#This Row],[Male Ballots]]/Table1[[#This Row],[Male Voters]]</f>
        <v>0.64663461538461542</v>
      </c>
      <c r="AA6915" s="24">
        <f>Table1[[#This Row],[Total Ballots]]/Table1[[#This Row],[Total Voters]]</f>
        <v>0.65346011621764399</v>
      </c>
    </row>
    <row r="6916" spans="1:27" s="12" customFormat="1" x14ac:dyDescent="0.35">
      <c r="A6916" s="19" t="s">
        <v>23</v>
      </c>
      <c r="B6916" s="20">
        <v>2011</v>
      </c>
      <c r="C6916" s="17" t="s">
        <v>82</v>
      </c>
      <c r="D6916" s="20" t="s">
        <v>69</v>
      </c>
      <c r="E6916" s="37" t="s">
        <v>74</v>
      </c>
      <c r="F6916" s="34" t="s">
        <v>78</v>
      </c>
      <c r="G6916" s="21" t="s">
        <v>66</v>
      </c>
      <c r="H6916" s="22">
        <v>1829.9987000000001</v>
      </c>
      <c r="I6916" s="22">
        <v>1657.999</v>
      </c>
      <c r="J6916" s="22">
        <v>3487.998</v>
      </c>
      <c r="K6916" s="31">
        <v>1717</v>
      </c>
      <c r="L6916" s="31">
        <v>1472</v>
      </c>
      <c r="M6916" s="31">
        <v>4</v>
      </c>
      <c r="N6916" s="31">
        <v>3193</v>
      </c>
      <c r="O6916" s="22">
        <v>1319</v>
      </c>
      <c r="P6916" s="22">
        <v>1135</v>
      </c>
      <c r="Q6916" s="22">
        <v>3</v>
      </c>
      <c r="R6916" s="23">
        <v>2457</v>
      </c>
      <c r="S6916" s="130">
        <f>IFERROR(Table1[[#This Row],[Female Voters]]/Table1[[#This Row],[Female Population]],"0.0%")</f>
        <v>0.9382520326380559</v>
      </c>
      <c r="T6916" s="130">
        <f>IFERROR(Table1[[#This Row],[Male Voters]]/Table1[[#This Row],[Male Population]],"0.0%")</f>
        <v>0.88781718203690108</v>
      </c>
      <c r="U6916" s="130">
        <f>IFERROR(Table1[[#This Row],[Total Voters]]/Table1[[#This Row],[Total Population]],"0.0%")</f>
        <v>0.91542483682616793</v>
      </c>
      <c r="V6916" s="130">
        <f>IFERROR(Table1[[#This Row],[Female Ballots]]/Table1[[#This Row],[Female Population]],"0.0%")</f>
        <v>0.72076553934163989</v>
      </c>
      <c r="W6916" s="130">
        <f>IFERROR(Table1[[#This Row],[Male Ballots]]/Table1[[#This Row],[Male Population]],"0.0%")</f>
        <v>0.68456012337763772</v>
      </c>
      <c r="X6916" s="130">
        <f>IFERROR(Table1[[#This Row],[Total Ballots]]/Table1[[#This Row],[Total Population]],"0.0%")</f>
        <v>0.70441554152267283</v>
      </c>
      <c r="Y6916" s="24">
        <f>Table1[[#This Row],[Female Ballots]]/Table1[[#This Row],[Female Voters]]</f>
        <v>0.76820034944670934</v>
      </c>
      <c r="Z6916" s="24">
        <f>Table1[[#This Row],[Male Ballots]]/Table1[[#This Row],[Male Voters]]</f>
        <v>0.77105978260869568</v>
      </c>
      <c r="AA6916" s="24">
        <f>Table1[[#This Row],[Total Ballots]]/Table1[[#This Row],[Total Voters]]</f>
        <v>0.76949577200125274</v>
      </c>
    </row>
    <row r="6917" spans="1:27" s="12" customFormat="1" x14ac:dyDescent="0.35">
      <c r="A6917" s="19" t="s">
        <v>23</v>
      </c>
      <c r="B6917" s="20">
        <v>2011</v>
      </c>
      <c r="C6917" s="17" t="s">
        <v>82</v>
      </c>
      <c r="D6917" s="20" t="s">
        <v>69</v>
      </c>
      <c r="E6917" s="37" t="s">
        <v>74</v>
      </c>
      <c r="F6917" s="34" t="s">
        <v>78</v>
      </c>
      <c r="G6917" s="21" t="s">
        <v>67</v>
      </c>
      <c r="H6917" s="22">
        <v>1971.9983000000002</v>
      </c>
      <c r="I6917" s="22">
        <v>1921.9980999999998</v>
      </c>
      <c r="J6917" s="22">
        <v>3893.9969000000001</v>
      </c>
      <c r="K6917" s="31">
        <v>1927</v>
      </c>
      <c r="L6917" s="31">
        <v>1938</v>
      </c>
      <c r="M6917" s="31">
        <v>2</v>
      </c>
      <c r="N6917" s="31">
        <v>3867</v>
      </c>
      <c r="O6917" s="22">
        <v>1636</v>
      </c>
      <c r="P6917" s="22">
        <v>1635</v>
      </c>
      <c r="Q6917" s="22">
        <v>2</v>
      </c>
      <c r="R6917" s="23">
        <v>3273</v>
      </c>
      <c r="S6917" s="130">
        <f>IFERROR(Table1[[#This Row],[Female Voters]]/Table1[[#This Row],[Female Population]],"0.0%")</f>
        <v>0.9771813697810996</v>
      </c>
      <c r="T6917" s="130">
        <f>IFERROR(Table1[[#This Row],[Male Voters]]/Table1[[#This Row],[Male Population]],"0.0%")</f>
        <v>1.0083256585945637</v>
      </c>
      <c r="U6917" s="130">
        <f>IFERROR(Table1[[#This Row],[Total Voters]]/Table1[[#This Row],[Total Population]],"0.0%")</f>
        <v>0.99306704635537846</v>
      </c>
      <c r="V6917" s="130">
        <f>IFERROR(Table1[[#This Row],[Female Ballots]]/Table1[[#This Row],[Female Population]],"0.0%")</f>
        <v>0.82961531964809498</v>
      </c>
      <c r="W6917" s="130">
        <f>IFERROR(Table1[[#This Row],[Male Ballots]]/Table1[[#This Row],[Male Population]],"0.0%")</f>
        <v>0.85067721971213195</v>
      </c>
      <c r="X6917" s="130">
        <f>IFERROR(Table1[[#This Row],[Total Ballots]]/Table1[[#This Row],[Total Population]],"0.0%")</f>
        <v>0.84052455203546772</v>
      </c>
      <c r="Y6917" s="24">
        <f>Table1[[#This Row],[Female Ballots]]/Table1[[#This Row],[Female Voters]]</f>
        <v>0.84898806434872864</v>
      </c>
      <c r="Z6917" s="24">
        <f>Table1[[#This Row],[Male Ballots]]/Table1[[#This Row],[Male Voters]]</f>
        <v>0.84365325077399378</v>
      </c>
      <c r="AA6917" s="24">
        <f>Table1[[#This Row],[Total Ballots]]/Table1[[#This Row],[Total Voters]]</f>
        <v>0.84639255236617528</v>
      </c>
    </row>
    <row r="6918" spans="1:27" s="12" customFormat="1" x14ac:dyDescent="0.35">
      <c r="A6918" s="19" t="s">
        <v>38</v>
      </c>
      <c r="B6918" s="20">
        <v>2011</v>
      </c>
      <c r="C6918" s="17" t="s">
        <v>82</v>
      </c>
      <c r="D6918" s="20" t="s">
        <v>69</v>
      </c>
      <c r="E6918" s="37" t="s">
        <v>74</v>
      </c>
      <c r="F6918" s="34" t="s">
        <v>78</v>
      </c>
      <c r="G6918" s="21" t="s">
        <v>79</v>
      </c>
      <c r="H6918" s="22">
        <v>45720.040800000002</v>
      </c>
      <c r="I6918" s="22">
        <v>44278.037400000001</v>
      </c>
      <c r="J6918" s="22">
        <v>89998.075000000012</v>
      </c>
      <c r="K6918" s="22">
        <v>34046</v>
      </c>
      <c r="L6918" s="22">
        <v>30368</v>
      </c>
      <c r="M6918" s="22">
        <v>2</v>
      </c>
      <c r="N6918" s="22">
        <v>64416</v>
      </c>
      <c r="O6918" s="22">
        <v>20119</v>
      </c>
      <c r="P6918" s="22">
        <v>18110</v>
      </c>
      <c r="Q6918" s="22">
        <v>1</v>
      </c>
      <c r="R6918" s="23">
        <v>38230</v>
      </c>
      <c r="S6918" s="130">
        <f>IFERROR(Table1[[#This Row],[Female Voters]]/Table1[[#This Row],[Female Population]],"0.0%")</f>
        <v>0.74466250257589439</v>
      </c>
      <c r="T6918" s="130">
        <f>IFERROR(Table1[[#This Row],[Male Voters]]/Table1[[#This Row],[Male Population]],"0.0%")</f>
        <v>0.6858479233318503</v>
      </c>
      <c r="U6918" s="130">
        <f>IFERROR(Table1[[#This Row],[Total Voters]]/Table1[[#This Row],[Total Population]],"0.0%")</f>
        <v>0.71574864240151792</v>
      </c>
      <c r="V6918" s="130">
        <f>IFERROR(Table1[[#This Row],[Female Ballots]]/Table1[[#This Row],[Female Population]],"0.0%")</f>
        <v>0.44004772629161781</v>
      </c>
      <c r="W6918" s="130">
        <f>IFERROR(Table1[[#This Row],[Male Ballots]]/Table1[[#This Row],[Male Population]],"0.0%")</f>
        <v>0.40900638473194839</v>
      </c>
      <c r="X6918" s="130">
        <f>IFERROR(Table1[[#This Row],[Total Ballots]]/Table1[[#This Row],[Total Population]],"0.0%")</f>
        <v>0.4247868634968025</v>
      </c>
      <c r="Y6918" s="24">
        <f>Table1[[#This Row],[Female Ballots]]/Table1[[#This Row],[Female Voters]]</f>
        <v>0.59093579275098396</v>
      </c>
      <c r="Z6918" s="24">
        <f>Table1[[#This Row],[Male Ballots]]/Table1[[#This Row],[Male Voters]]</f>
        <v>0.59635142255005269</v>
      </c>
      <c r="AA6918" s="24">
        <f>Table1[[#This Row],[Total Ballots]]/Table1[[#This Row],[Total Voters]]</f>
        <v>0.59348609041231992</v>
      </c>
    </row>
    <row r="6919" spans="1:27" s="12" customFormat="1" x14ac:dyDescent="0.35">
      <c r="A6919" s="19" t="s">
        <v>38</v>
      </c>
      <c r="B6919" s="20">
        <v>2011</v>
      </c>
      <c r="C6919" s="17" t="s">
        <v>82</v>
      </c>
      <c r="D6919" s="20" t="s">
        <v>69</v>
      </c>
      <c r="E6919" s="37" t="s">
        <v>74</v>
      </c>
      <c r="F6919" s="34" t="s">
        <v>78</v>
      </c>
      <c r="G6919" s="21" t="s">
        <v>62</v>
      </c>
      <c r="H6919" s="22">
        <v>4577.9808000000003</v>
      </c>
      <c r="I6919" s="22">
        <v>4969.9808999999996</v>
      </c>
      <c r="J6919" s="22">
        <v>9547.9619999999995</v>
      </c>
      <c r="K6919" s="31">
        <v>2528</v>
      </c>
      <c r="L6919" s="31">
        <v>2329</v>
      </c>
      <c r="M6919" s="31"/>
      <c r="N6919" s="31">
        <v>4857</v>
      </c>
      <c r="O6919" s="22">
        <v>609</v>
      </c>
      <c r="P6919" s="22">
        <v>603</v>
      </c>
      <c r="Q6919" s="22"/>
      <c r="R6919" s="23">
        <v>1212</v>
      </c>
      <c r="S6919" s="130">
        <f>IFERROR(Table1[[#This Row],[Female Voters]]/Table1[[#This Row],[Female Population]],"0.0%")</f>
        <v>0.55220851952895911</v>
      </c>
      <c r="T6919" s="130">
        <f>IFERROR(Table1[[#This Row],[Male Voters]]/Table1[[#This Row],[Male Population]],"0.0%")</f>
        <v>0.46861347092903322</v>
      </c>
      <c r="U6919" s="130">
        <f>IFERROR(Table1[[#This Row],[Total Voters]]/Table1[[#This Row],[Total Population]],"0.0%")</f>
        <v>0.50869494453371311</v>
      </c>
      <c r="V6919" s="130">
        <f>IFERROR(Table1[[#This Row],[Female Ballots]]/Table1[[#This Row],[Female Population]],"0.0%")</f>
        <v>0.13302808085171522</v>
      </c>
      <c r="W6919" s="130">
        <f>IFERROR(Table1[[#This Row],[Male Ballots]]/Table1[[#This Row],[Male Population]],"0.0%")</f>
        <v>0.12132843407909275</v>
      </c>
      <c r="X6919" s="130">
        <f>IFERROR(Table1[[#This Row],[Total Ballots]]/Table1[[#This Row],[Total Population]],"0.0%")</f>
        <v>0.12693808375022858</v>
      </c>
      <c r="Y6919" s="24">
        <f>Table1[[#This Row],[Female Ballots]]/Table1[[#This Row],[Female Voters]]</f>
        <v>0.24090189873417722</v>
      </c>
      <c r="Z6919" s="24">
        <f>Table1[[#This Row],[Male Ballots]]/Table1[[#This Row],[Male Voters]]</f>
        <v>0.2589094031773293</v>
      </c>
      <c r="AA6919" s="24">
        <f>Table1[[#This Row],[Total Ballots]]/Table1[[#This Row],[Total Voters]]</f>
        <v>0.24953675108091414</v>
      </c>
    </row>
    <row r="6920" spans="1:27" s="12" customFormat="1" x14ac:dyDescent="0.35">
      <c r="A6920" s="19" t="s">
        <v>38</v>
      </c>
      <c r="B6920" s="20">
        <v>2011</v>
      </c>
      <c r="C6920" s="17" t="s">
        <v>82</v>
      </c>
      <c r="D6920" s="20" t="s">
        <v>69</v>
      </c>
      <c r="E6920" s="37" t="s">
        <v>74</v>
      </c>
      <c r="F6920" s="34" t="s">
        <v>78</v>
      </c>
      <c r="G6920" s="21" t="s">
        <v>63</v>
      </c>
      <c r="H6920" s="22">
        <v>6941.9750000000004</v>
      </c>
      <c r="I6920" s="22">
        <v>7246.9740000000002</v>
      </c>
      <c r="J6920" s="22">
        <v>14188.948</v>
      </c>
      <c r="K6920" s="31">
        <v>4270</v>
      </c>
      <c r="L6920" s="31">
        <v>3728</v>
      </c>
      <c r="M6920" s="31"/>
      <c r="N6920" s="31">
        <v>7998</v>
      </c>
      <c r="O6920" s="22">
        <v>1251</v>
      </c>
      <c r="P6920" s="22">
        <v>1139</v>
      </c>
      <c r="Q6920" s="22"/>
      <c r="R6920" s="23">
        <v>2390</v>
      </c>
      <c r="S6920" s="130">
        <f>IFERROR(Table1[[#This Row],[Female Voters]]/Table1[[#This Row],[Female Population]],"0.0%")</f>
        <v>0.61509872910807084</v>
      </c>
      <c r="T6920" s="130">
        <f>IFERROR(Table1[[#This Row],[Male Voters]]/Table1[[#This Row],[Male Population]],"0.0%")</f>
        <v>0.51442160548664861</v>
      </c>
      <c r="U6920" s="130">
        <f>IFERROR(Table1[[#This Row],[Total Voters]]/Table1[[#This Row],[Total Population]],"0.0%")</f>
        <v>0.56367815288349776</v>
      </c>
      <c r="V6920" s="130">
        <f>IFERROR(Table1[[#This Row],[Female Ballots]]/Table1[[#This Row],[Female Population]],"0.0%")</f>
        <v>0.18020808199395705</v>
      </c>
      <c r="W6920" s="130">
        <f>IFERROR(Table1[[#This Row],[Male Ballots]]/Table1[[#This Row],[Male Population]],"0.0%")</f>
        <v>0.15716904738446694</v>
      </c>
      <c r="X6920" s="130">
        <f>IFERROR(Table1[[#This Row],[Total Ballots]]/Table1[[#This Row],[Total Population]],"0.0%")</f>
        <v>0.16844095841354834</v>
      </c>
      <c r="Y6920" s="24">
        <f>Table1[[#This Row],[Female Ballots]]/Table1[[#This Row],[Female Voters]]</f>
        <v>0.2929742388758782</v>
      </c>
      <c r="Z6920" s="24">
        <f>Table1[[#This Row],[Male Ballots]]/Table1[[#This Row],[Male Voters]]</f>
        <v>0.30552575107296137</v>
      </c>
      <c r="AA6920" s="24">
        <f>Table1[[#This Row],[Total Ballots]]/Table1[[#This Row],[Total Voters]]</f>
        <v>0.29882470617654416</v>
      </c>
    </row>
    <row r="6921" spans="1:27" s="12" customFormat="1" x14ac:dyDescent="0.35">
      <c r="A6921" s="19" t="s">
        <v>38</v>
      </c>
      <c r="B6921" s="20">
        <v>2011</v>
      </c>
      <c r="C6921" s="17" t="s">
        <v>82</v>
      </c>
      <c r="D6921" s="20" t="s">
        <v>69</v>
      </c>
      <c r="E6921" s="37" t="s">
        <v>74</v>
      </c>
      <c r="F6921" s="34" t="s">
        <v>78</v>
      </c>
      <c r="G6921" s="21" t="s">
        <v>64</v>
      </c>
      <c r="H6921" s="22">
        <v>6884.9940000000006</v>
      </c>
      <c r="I6921" s="22">
        <v>7052.9930000000004</v>
      </c>
      <c r="J6921" s="22">
        <v>13937.987000000001</v>
      </c>
      <c r="K6921" s="31">
        <v>4511</v>
      </c>
      <c r="L6921" s="31">
        <v>4001</v>
      </c>
      <c r="M6921" s="31">
        <v>1</v>
      </c>
      <c r="N6921" s="31">
        <v>8513</v>
      </c>
      <c r="O6921" s="22">
        <v>1836</v>
      </c>
      <c r="P6921" s="22">
        <v>1679</v>
      </c>
      <c r="Q6921" s="22">
        <v>1</v>
      </c>
      <c r="R6921" s="23">
        <v>3516</v>
      </c>
      <c r="S6921" s="130">
        <f>IFERROR(Table1[[#This Row],[Female Voters]]/Table1[[#This Row],[Female Population]],"0.0%")</f>
        <v>0.65519301832361798</v>
      </c>
      <c r="T6921" s="130">
        <f>IFERROR(Table1[[#This Row],[Male Voters]]/Table1[[#This Row],[Male Population]],"0.0%")</f>
        <v>0.56727689932486813</v>
      </c>
      <c r="U6921" s="130">
        <f>IFERROR(Table1[[#This Row],[Total Voters]]/Table1[[#This Row],[Total Population]],"0.0%")</f>
        <v>0.61077686469358883</v>
      </c>
      <c r="V6921" s="130">
        <f>IFERROR(Table1[[#This Row],[Female Ballots]]/Table1[[#This Row],[Female Population]],"0.0%")</f>
        <v>0.26666689905612118</v>
      </c>
      <c r="W6921" s="130">
        <f>IFERROR(Table1[[#This Row],[Male Ballots]]/Table1[[#This Row],[Male Population]],"0.0%")</f>
        <v>0.23805496475042581</v>
      </c>
      <c r="X6921" s="130">
        <f>IFERROR(Table1[[#This Row],[Total Ballots]]/Table1[[#This Row],[Total Population]],"0.0%")</f>
        <v>0.25226024389318197</v>
      </c>
      <c r="Y6921" s="24">
        <f>Table1[[#This Row],[Female Ballots]]/Table1[[#This Row],[Female Voters]]</f>
        <v>0.40700509864774992</v>
      </c>
      <c r="Z6921" s="24">
        <f>Table1[[#This Row],[Male Ballots]]/Table1[[#This Row],[Male Voters]]</f>
        <v>0.41964508872781803</v>
      </c>
      <c r="AA6921" s="24">
        <f>Table1[[#This Row],[Total Ballots]]/Table1[[#This Row],[Total Voters]]</f>
        <v>0.41301538822976624</v>
      </c>
    </row>
    <row r="6922" spans="1:27" s="12" customFormat="1" x14ac:dyDescent="0.35">
      <c r="A6922" s="19" t="s">
        <v>38</v>
      </c>
      <c r="B6922" s="20">
        <v>2011</v>
      </c>
      <c r="C6922" s="17" t="s">
        <v>82</v>
      </c>
      <c r="D6922" s="20" t="s">
        <v>69</v>
      </c>
      <c r="E6922" s="37" t="s">
        <v>74</v>
      </c>
      <c r="F6922" s="34" t="s">
        <v>78</v>
      </c>
      <c r="G6922" s="21" t="s">
        <v>65</v>
      </c>
      <c r="H6922" s="22">
        <v>8229.018</v>
      </c>
      <c r="I6922" s="22">
        <v>7989.0140000000001</v>
      </c>
      <c r="J6922" s="22">
        <v>16218.032000000001</v>
      </c>
      <c r="K6922" s="31">
        <v>6140</v>
      </c>
      <c r="L6922" s="31">
        <v>5542</v>
      </c>
      <c r="M6922" s="31"/>
      <c r="N6922" s="31">
        <v>11682</v>
      </c>
      <c r="O6922" s="22">
        <v>3553</v>
      </c>
      <c r="P6922" s="22">
        <v>3103</v>
      </c>
      <c r="Q6922" s="22"/>
      <c r="R6922" s="23">
        <v>6656</v>
      </c>
      <c r="S6922" s="130">
        <f>IFERROR(Table1[[#This Row],[Female Voters]]/Table1[[#This Row],[Female Population]],"0.0%")</f>
        <v>0.74614006191261217</v>
      </c>
      <c r="T6922" s="130">
        <f>IFERROR(Table1[[#This Row],[Male Voters]]/Table1[[#This Row],[Male Population]],"0.0%")</f>
        <v>0.69370262713271003</v>
      </c>
      <c r="U6922" s="130">
        <f>IFERROR(Table1[[#This Row],[Total Voters]]/Table1[[#This Row],[Total Population]],"0.0%")</f>
        <v>0.72030934456165818</v>
      </c>
      <c r="V6922" s="130">
        <f>IFERROR(Table1[[#This Row],[Female Ballots]]/Table1[[#This Row],[Female Population]],"0.0%")</f>
        <v>0.4317647622109953</v>
      </c>
      <c r="W6922" s="130">
        <f>IFERROR(Table1[[#This Row],[Male Ballots]]/Table1[[#This Row],[Male Population]],"0.0%")</f>
        <v>0.388408381810321</v>
      </c>
      <c r="X6922" s="130">
        <f>IFERROR(Table1[[#This Row],[Total Ballots]]/Table1[[#This Row],[Total Population]],"0.0%")</f>
        <v>0.41040737865112115</v>
      </c>
      <c r="Y6922" s="24">
        <f>Table1[[#This Row],[Female Ballots]]/Table1[[#This Row],[Female Voters]]</f>
        <v>0.57866449511400653</v>
      </c>
      <c r="Z6922" s="24">
        <f>Table1[[#This Row],[Male Ballots]]/Table1[[#This Row],[Male Voters]]</f>
        <v>0.55990617105738005</v>
      </c>
      <c r="AA6922" s="24">
        <f>Table1[[#This Row],[Total Ballots]]/Table1[[#This Row],[Total Voters]]</f>
        <v>0.56976545112138333</v>
      </c>
    </row>
    <row r="6923" spans="1:27" s="12" customFormat="1" x14ac:dyDescent="0.35">
      <c r="A6923" s="19" t="s">
        <v>38</v>
      </c>
      <c r="B6923" s="20">
        <v>2011</v>
      </c>
      <c r="C6923" s="17" t="s">
        <v>82</v>
      </c>
      <c r="D6923" s="20" t="s">
        <v>69</v>
      </c>
      <c r="E6923" s="37" t="s">
        <v>74</v>
      </c>
      <c r="F6923" s="34" t="s">
        <v>78</v>
      </c>
      <c r="G6923" s="21" t="s">
        <v>66</v>
      </c>
      <c r="H6923" s="22">
        <v>8412.0339999999997</v>
      </c>
      <c r="I6923" s="22">
        <v>7891.0320000000002</v>
      </c>
      <c r="J6923" s="22">
        <v>16303.064000000002</v>
      </c>
      <c r="K6923" s="31">
        <v>7377</v>
      </c>
      <c r="L6923" s="31">
        <v>6595</v>
      </c>
      <c r="M6923" s="31">
        <v>1</v>
      </c>
      <c r="N6923" s="31">
        <v>13973</v>
      </c>
      <c r="O6923" s="22">
        <v>5377</v>
      </c>
      <c r="P6923" s="22">
        <v>4737</v>
      </c>
      <c r="Q6923" s="22"/>
      <c r="R6923" s="23">
        <v>10114</v>
      </c>
      <c r="S6923" s="130">
        <f>IFERROR(Table1[[#This Row],[Female Voters]]/Table1[[#This Row],[Female Population]],"0.0%")</f>
        <v>0.87695793906681785</v>
      </c>
      <c r="T6923" s="130">
        <f>IFERROR(Table1[[#This Row],[Male Voters]]/Table1[[#This Row],[Male Population]],"0.0%")</f>
        <v>0.83575887158992634</v>
      </c>
      <c r="U6923" s="130">
        <f>IFERROR(Table1[[#This Row],[Total Voters]]/Table1[[#This Row],[Total Population]],"0.0%")</f>
        <v>0.85707815414329469</v>
      </c>
      <c r="V6923" s="130">
        <f>IFERROR(Table1[[#This Row],[Female Ballots]]/Table1[[#This Row],[Female Population]],"0.0%")</f>
        <v>0.63920331277786091</v>
      </c>
      <c r="W6923" s="130">
        <f>IFERROR(Table1[[#This Row],[Male Ballots]]/Table1[[#This Row],[Male Population]],"0.0%")</f>
        <v>0.6003017095862746</v>
      </c>
      <c r="X6923" s="130">
        <f>IFERROR(Table1[[#This Row],[Total Ballots]]/Table1[[#This Row],[Total Population]],"0.0%")</f>
        <v>0.62037418242362286</v>
      </c>
      <c r="Y6923" s="24">
        <f>Table1[[#This Row],[Female Ballots]]/Table1[[#This Row],[Female Voters]]</f>
        <v>0.72888708146943204</v>
      </c>
      <c r="Z6923" s="24">
        <f>Table1[[#This Row],[Male Ballots]]/Table1[[#This Row],[Male Voters]]</f>
        <v>0.71827141774071268</v>
      </c>
      <c r="AA6923" s="24">
        <f>Table1[[#This Row],[Total Ballots]]/Table1[[#This Row],[Total Voters]]</f>
        <v>0.72382451871466402</v>
      </c>
    </row>
    <row r="6924" spans="1:27" s="12" customFormat="1" x14ac:dyDescent="0.35">
      <c r="A6924" s="19" t="s">
        <v>38</v>
      </c>
      <c r="B6924" s="20">
        <v>2011</v>
      </c>
      <c r="C6924" s="17" t="s">
        <v>82</v>
      </c>
      <c r="D6924" s="20" t="s">
        <v>69</v>
      </c>
      <c r="E6924" s="37" t="s">
        <v>74</v>
      </c>
      <c r="F6924" s="34" t="s">
        <v>78</v>
      </c>
      <c r="G6924" s="21" t="s">
        <v>67</v>
      </c>
      <c r="H6924" s="22">
        <v>10674.039000000001</v>
      </c>
      <c r="I6924" s="22">
        <v>9128.0434999999998</v>
      </c>
      <c r="J6924" s="22">
        <v>19802.082000000002</v>
      </c>
      <c r="K6924" s="31">
        <v>9220</v>
      </c>
      <c r="L6924" s="31">
        <v>8173</v>
      </c>
      <c r="M6924" s="31"/>
      <c r="N6924" s="31">
        <v>17393</v>
      </c>
      <c r="O6924" s="22">
        <v>7493</v>
      </c>
      <c r="P6924" s="22">
        <v>6849</v>
      </c>
      <c r="Q6924" s="22"/>
      <c r="R6924" s="23">
        <v>14342</v>
      </c>
      <c r="S6924" s="130">
        <f>IFERROR(Table1[[#This Row],[Female Voters]]/Table1[[#This Row],[Female Population]],"0.0%")</f>
        <v>0.86377799444052994</v>
      </c>
      <c r="T6924" s="130">
        <f>IFERROR(Table1[[#This Row],[Male Voters]]/Table1[[#This Row],[Male Population]],"0.0%")</f>
        <v>0.89537259545268388</v>
      </c>
      <c r="U6924" s="130">
        <f>IFERROR(Table1[[#This Row],[Total Voters]]/Table1[[#This Row],[Total Population]],"0.0%")</f>
        <v>0.87834198444385791</v>
      </c>
      <c r="V6924" s="130">
        <f>IFERROR(Table1[[#This Row],[Female Ballots]]/Table1[[#This Row],[Female Population]],"0.0%")</f>
        <v>0.70198356966842634</v>
      </c>
      <c r="W6924" s="130">
        <f>IFERROR(Table1[[#This Row],[Male Ballots]]/Table1[[#This Row],[Male Population]],"0.0%")</f>
        <v>0.7503250833543903</v>
      </c>
      <c r="X6924" s="130">
        <f>IFERROR(Table1[[#This Row],[Total Ballots]]/Table1[[#This Row],[Total Population]],"0.0%")</f>
        <v>0.72426727654193124</v>
      </c>
      <c r="Y6924" s="24">
        <f>Table1[[#This Row],[Female Ballots]]/Table1[[#This Row],[Female Voters]]</f>
        <v>0.81268980477223429</v>
      </c>
      <c r="Z6924" s="24">
        <f>Table1[[#This Row],[Male Ballots]]/Table1[[#This Row],[Male Voters]]</f>
        <v>0.83800318120641137</v>
      </c>
      <c r="AA6924" s="24">
        <f>Table1[[#This Row],[Total Ballots]]/Table1[[#This Row],[Total Voters]]</f>
        <v>0.82458460300120739</v>
      </c>
    </row>
    <row r="6925" spans="1:27" s="12" customFormat="1" x14ac:dyDescent="0.35">
      <c r="A6925" s="19" t="s">
        <v>36</v>
      </c>
      <c r="B6925" s="20">
        <v>2011</v>
      </c>
      <c r="C6925" s="17" t="s">
        <v>82</v>
      </c>
      <c r="D6925" s="20" t="s">
        <v>69</v>
      </c>
      <c r="E6925" s="37" t="s">
        <v>74</v>
      </c>
      <c r="F6925" s="34" t="s">
        <v>78</v>
      </c>
      <c r="G6925" s="21" t="s">
        <v>79</v>
      </c>
      <c r="H6925" s="22">
        <v>4309.9965099999999</v>
      </c>
      <c r="I6925" s="22">
        <v>4357.9964400000008</v>
      </c>
      <c r="J6925" s="22">
        <v>8667.9928799999998</v>
      </c>
      <c r="K6925" s="22">
        <v>3355</v>
      </c>
      <c r="L6925" s="22">
        <v>3261</v>
      </c>
      <c r="M6925" s="22">
        <v>0</v>
      </c>
      <c r="N6925" s="22">
        <v>6616</v>
      </c>
      <c r="O6925" s="22">
        <v>1759</v>
      </c>
      <c r="P6925" s="22">
        <v>1627</v>
      </c>
      <c r="Q6925" s="22">
        <v>0</v>
      </c>
      <c r="R6925" s="23">
        <v>3386</v>
      </c>
      <c r="S6925" s="130">
        <f>IFERROR(Table1[[#This Row],[Female Voters]]/Table1[[#This Row],[Female Population]],"0.0%")</f>
        <v>0.77842290410578552</v>
      </c>
      <c r="T6925" s="130">
        <f>IFERROR(Table1[[#This Row],[Male Voters]]/Table1[[#This Row],[Male Population]],"0.0%")</f>
        <v>0.74827963833765765</v>
      </c>
      <c r="U6925" s="130">
        <f>IFERROR(Table1[[#This Row],[Total Voters]]/Table1[[#This Row],[Total Population]],"0.0%")</f>
        <v>0.76326781662054155</v>
      </c>
      <c r="V6925" s="130">
        <f>IFERROR(Table1[[#This Row],[Female Ballots]]/Table1[[#This Row],[Female Population]],"0.0%")</f>
        <v>0.40812098012580528</v>
      </c>
      <c r="W6925" s="130">
        <f>IFERROR(Table1[[#This Row],[Male Ballots]]/Table1[[#This Row],[Male Population]],"0.0%")</f>
        <v>0.37333669781520051</v>
      </c>
      <c r="X6925" s="130">
        <f>IFERROR(Table1[[#This Row],[Total Ballots]]/Table1[[#This Row],[Total Population]],"0.0%")</f>
        <v>0.39063253129944886</v>
      </c>
      <c r="Y6925" s="24">
        <f>Table1[[#This Row],[Female Ballots]]/Table1[[#This Row],[Female Voters]]</f>
        <v>0.52429210134128168</v>
      </c>
      <c r="Z6925" s="24">
        <f>Table1[[#This Row],[Male Ballots]]/Table1[[#This Row],[Male Voters]]</f>
        <v>0.49892670959828272</v>
      </c>
      <c r="AA6925" s="24">
        <f>Table1[[#This Row],[Total Ballots]]/Table1[[#This Row],[Total Voters]]</f>
        <v>0.51178960096735182</v>
      </c>
    </row>
    <row r="6926" spans="1:27" s="12" customFormat="1" x14ac:dyDescent="0.35">
      <c r="A6926" s="19" t="s">
        <v>36</v>
      </c>
      <c r="B6926" s="20">
        <v>2011</v>
      </c>
      <c r="C6926" s="17" t="s">
        <v>82</v>
      </c>
      <c r="D6926" s="20" t="s">
        <v>69</v>
      </c>
      <c r="E6926" s="37" t="s">
        <v>74</v>
      </c>
      <c r="F6926" s="34" t="s">
        <v>78</v>
      </c>
      <c r="G6926" s="21" t="s">
        <v>62</v>
      </c>
      <c r="H6926" s="22">
        <v>322.99965999999995</v>
      </c>
      <c r="I6926" s="22">
        <v>358.99966000000001</v>
      </c>
      <c r="J6926" s="22">
        <v>681.99928</v>
      </c>
      <c r="K6926" s="31">
        <v>240</v>
      </c>
      <c r="L6926" s="31">
        <v>231</v>
      </c>
      <c r="M6926" s="31"/>
      <c r="N6926" s="31">
        <v>471</v>
      </c>
      <c r="O6926" s="22">
        <v>47</v>
      </c>
      <c r="P6926" s="22">
        <v>42</v>
      </c>
      <c r="Q6926" s="22"/>
      <c r="R6926" s="23">
        <v>89</v>
      </c>
      <c r="S6926" s="130">
        <f>IFERROR(Table1[[#This Row],[Female Voters]]/Table1[[#This Row],[Female Population]],"0.0%")</f>
        <v>0.74303483786948887</v>
      </c>
      <c r="T6926" s="130">
        <f>IFERROR(Table1[[#This Row],[Male Voters]]/Table1[[#This Row],[Male Population]],"0.0%")</f>
        <v>0.64345464839716005</v>
      </c>
      <c r="U6926" s="130">
        <f>IFERROR(Table1[[#This Row],[Total Voters]]/Table1[[#This Row],[Total Population]],"0.0%")</f>
        <v>0.69061656487379286</v>
      </c>
      <c r="V6926" s="130">
        <f>IFERROR(Table1[[#This Row],[Female Ballots]]/Table1[[#This Row],[Female Population]],"0.0%")</f>
        <v>0.14551098908277491</v>
      </c>
      <c r="W6926" s="130">
        <f>IFERROR(Table1[[#This Row],[Male Ballots]]/Table1[[#This Row],[Male Population]],"0.0%")</f>
        <v>0.11699175425402909</v>
      </c>
      <c r="X6926" s="130">
        <f>IFERROR(Table1[[#This Row],[Total Ballots]]/Table1[[#This Row],[Total Population]],"0.0%")</f>
        <v>0.13049867149419864</v>
      </c>
      <c r="Y6926" s="24">
        <f>Table1[[#This Row],[Female Ballots]]/Table1[[#This Row],[Female Voters]]</f>
        <v>0.19583333333333333</v>
      </c>
      <c r="Z6926" s="24">
        <f>Table1[[#This Row],[Male Ballots]]/Table1[[#This Row],[Male Voters]]</f>
        <v>0.18181818181818182</v>
      </c>
      <c r="AA6926" s="24">
        <f>Table1[[#This Row],[Total Ballots]]/Table1[[#This Row],[Total Voters]]</f>
        <v>0.18895966029723993</v>
      </c>
    </row>
    <row r="6927" spans="1:27" s="12" customFormat="1" x14ac:dyDescent="0.35">
      <c r="A6927" s="19" t="s">
        <v>36</v>
      </c>
      <c r="B6927" s="20">
        <v>2011</v>
      </c>
      <c r="C6927" s="17" t="s">
        <v>82</v>
      </c>
      <c r="D6927" s="20" t="s">
        <v>69</v>
      </c>
      <c r="E6927" s="37" t="s">
        <v>74</v>
      </c>
      <c r="F6927" s="34" t="s">
        <v>78</v>
      </c>
      <c r="G6927" s="21" t="s">
        <v>63</v>
      </c>
      <c r="H6927" s="22">
        <v>571.99959999999999</v>
      </c>
      <c r="I6927" s="22">
        <v>568.99950000000001</v>
      </c>
      <c r="J6927" s="22">
        <v>1140.9991</v>
      </c>
      <c r="K6927" s="31">
        <v>375</v>
      </c>
      <c r="L6927" s="31">
        <v>317</v>
      </c>
      <c r="M6927" s="31"/>
      <c r="N6927" s="31">
        <v>692</v>
      </c>
      <c r="O6927" s="22">
        <v>97</v>
      </c>
      <c r="P6927" s="22">
        <v>68</v>
      </c>
      <c r="Q6927" s="22"/>
      <c r="R6927" s="23">
        <v>165</v>
      </c>
      <c r="S6927" s="130">
        <f>IFERROR(Table1[[#This Row],[Female Voters]]/Table1[[#This Row],[Female Population]],"0.0%")</f>
        <v>0.65559486405235246</v>
      </c>
      <c r="T6927" s="130">
        <f>IFERROR(Table1[[#This Row],[Male Voters]]/Table1[[#This Row],[Male Population]],"0.0%")</f>
        <v>0.55711823999845345</v>
      </c>
      <c r="U6927" s="130">
        <f>IFERROR(Table1[[#This Row],[Total Voters]]/Table1[[#This Row],[Total Population]],"0.0%")</f>
        <v>0.60648601738599095</v>
      </c>
      <c r="V6927" s="130">
        <f>IFERROR(Table1[[#This Row],[Female Ballots]]/Table1[[#This Row],[Female Population]],"0.0%")</f>
        <v>0.16958053816820851</v>
      </c>
      <c r="W6927" s="130">
        <f>IFERROR(Table1[[#This Row],[Male Ballots]]/Table1[[#This Row],[Male Population]],"0.0%")</f>
        <v>0.11950801362742849</v>
      </c>
      <c r="X6927" s="130">
        <f>IFERROR(Table1[[#This Row],[Total Ballots]]/Table1[[#This Row],[Total Population]],"0.0%")</f>
        <v>0.14461010530157298</v>
      </c>
      <c r="Y6927" s="24">
        <f>Table1[[#This Row],[Female Ballots]]/Table1[[#This Row],[Female Voters]]</f>
        <v>0.25866666666666666</v>
      </c>
      <c r="Z6927" s="24">
        <f>Table1[[#This Row],[Male Ballots]]/Table1[[#This Row],[Male Voters]]</f>
        <v>0.21451104100946372</v>
      </c>
      <c r="AA6927" s="24">
        <f>Table1[[#This Row],[Total Ballots]]/Table1[[#This Row],[Total Voters]]</f>
        <v>0.23843930635838151</v>
      </c>
    </row>
    <row r="6928" spans="1:27" s="12" customFormat="1" x14ac:dyDescent="0.35">
      <c r="A6928" s="19" t="s">
        <v>36</v>
      </c>
      <c r="B6928" s="20">
        <v>2011</v>
      </c>
      <c r="C6928" s="17" t="s">
        <v>82</v>
      </c>
      <c r="D6928" s="20" t="s">
        <v>69</v>
      </c>
      <c r="E6928" s="37" t="s">
        <v>74</v>
      </c>
      <c r="F6928" s="34" t="s">
        <v>78</v>
      </c>
      <c r="G6928" s="21" t="s">
        <v>64</v>
      </c>
      <c r="H6928" s="22">
        <v>720.99940000000004</v>
      </c>
      <c r="I6928" s="22">
        <v>668.99950000000001</v>
      </c>
      <c r="J6928" s="22">
        <v>1389.999</v>
      </c>
      <c r="K6928" s="31">
        <v>480</v>
      </c>
      <c r="L6928" s="31">
        <v>452</v>
      </c>
      <c r="M6928" s="31"/>
      <c r="N6928" s="31">
        <v>932</v>
      </c>
      <c r="O6928" s="22">
        <v>182</v>
      </c>
      <c r="P6928" s="22">
        <v>162</v>
      </c>
      <c r="Q6928" s="22"/>
      <c r="R6928" s="23">
        <v>344</v>
      </c>
      <c r="S6928" s="130">
        <f>IFERROR(Table1[[#This Row],[Female Voters]]/Table1[[#This Row],[Female Population]],"0.0%")</f>
        <v>0.6657425789813417</v>
      </c>
      <c r="T6928" s="130">
        <f>IFERROR(Table1[[#This Row],[Male Voters]]/Table1[[#This Row],[Male Population]],"0.0%")</f>
        <v>0.67563578149161541</v>
      </c>
      <c r="U6928" s="130">
        <f>IFERROR(Table1[[#This Row],[Total Voters]]/Table1[[#This Row],[Total Population]],"0.0%")</f>
        <v>0.67050407949933777</v>
      </c>
      <c r="V6928" s="130">
        <f>IFERROR(Table1[[#This Row],[Female Ballots]]/Table1[[#This Row],[Female Population]],"0.0%")</f>
        <v>0.2524273945304254</v>
      </c>
      <c r="W6928" s="130">
        <f>IFERROR(Table1[[#This Row],[Male Ballots]]/Table1[[#This Row],[Male Population]],"0.0%")</f>
        <v>0.24215264734876482</v>
      </c>
      <c r="X6928" s="130">
        <f>IFERROR(Table1[[#This Row],[Total Ballots]]/Table1[[#This Row],[Total Population]],"0.0%")</f>
        <v>0.24748219243323197</v>
      </c>
      <c r="Y6928" s="24">
        <f>Table1[[#This Row],[Female Ballots]]/Table1[[#This Row],[Female Voters]]</f>
        <v>0.37916666666666665</v>
      </c>
      <c r="Z6928" s="24">
        <f>Table1[[#This Row],[Male Ballots]]/Table1[[#This Row],[Male Voters]]</f>
        <v>0.3584070796460177</v>
      </c>
      <c r="AA6928" s="24">
        <f>Table1[[#This Row],[Total Ballots]]/Table1[[#This Row],[Total Voters]]</f>
        <v>0.36909871244635195</v>
      </c>
    </row>
    <row r="6929" spans="1:27" s="12" customFormat="1" x14ac:dyDescent="0.35">
      <c r="A6929" s="19" t="s">
        <v>36</v>
      </c>
      <c r="B6929" s="20">
        <v>2011</v>
      </c>
      <c r="C6929" s="17" t="s">
        <v>82</v>
      </c>
      <c r="D6929" s="20" t="s">
        <v>69</v>
      </c>
      <c r="E6929" s="37" t="s">
        <v>74</v>
      </c>
      <c r="F6929" s="34" t="s">
        <v>78</v>
      </c>
      <c r="G6929" s="21" t="s">
        <v>65</v>
      </c>
      <c r="H6929" s="22">
        <v>956.99919999999997</v>
      </c>
      <c r="I6929" s="22">
        <v>952.99919999999997</v>
      </c>
      <c r="J6929" s="22">
        <v>1909.9983999999999</v>
      </c>
      <c r="K6929" s="31">
        <v>706</v>
      </c>
      <c r="L6929" s="31">
        <v>689</v>
      </c>
      <c r="M6929" s="31"/>
      <c r="N6929" s="31">
        <v>1395</v>
      </c>
      <c r="O6929" s="22">
        <v>355</v>
      </c>
      <c r="P6929" s="22">
        <v>309</v>
      </c>
      <c r="Q6929" s="22"/>
      <c r="R6929" s="23">
        <v>664</v>
      </c>
      <c r="S6929" s="130">
        <f>IFERROR(Table1[[#This Row],[Female Voters]]/Table1[[#This Row],[Female Population]],"0.0%")</f>
        <v>0.73772266476293813</v>
      </c>
      <c r="T6929" s="130">
        <f>IFERROR(Table1[[#This Row],[Male Voters]]/Table1[[#This Row],[Male Population]],"0.0%")</f>
        <v>0.7229806698683483</v>
      </c>
      <c r="U6929" s="130">
        <f>IFERROR(Table1[[#This Row],[Total Voters]]/Table1[[#This Row],[Total Population]],"0.0%")</f>
        <v>0.73036710397244309</v>
      </c>
      <c r="V6929" s="130">
        <f>IFERROR(Table1[[#This Row],[Female Ballots]]/Table1[[#This Row],[Female Population]],"0.0%")</f>
        <v>0.3709511982873131</v>
      </c>
      <c r="W6929" s="130">
        <f>IFERROR(Table1[[#This Row],[Male Ballots]]/Table1[[#This Row],[Male Population]],"0.0%")</f>
        <v>0.32423951667535506</v>
      </c>
      <c r="X6929" s="130">
        <f>IFERROR(Table1[[#This Row],[Total Ballots]]/Table1[[#This Row],[Total Population]],"0.0%")</f>
        <v>0.34764427027792277</v>
      </c>
      <c r="Y6929" s="24">
        <f>Table1[[#This Row],[Female Ballots]]/Table1[[#This Row],[Female Voters]]</f>
        <v>0.50283286118980175</v>
      </c>
      <c r="Z6929" s="24">
        <f>Table1[[#This Row],[Male Ballots]]/Table1[[#This Row],[Male Voters]]</f>
        <v>0.44847605224963716</v>
      </c>
      <c r="AA6929" s="24">
        <f>Table1[[#This Row],[Total Ballots]]/Table1[[#This Row],[Total Voters]]</f>
        <v>0.47598566308243728</v>
      </c>
    </row>
    <row r="6930" spans="1:27" s="12" customFormat="1" x14ac:dyDescent="0.35">
      <c r="A6930" s="19" t="s">
        <v>36</v>
      </c>
      <c r="B6930" s="20">
        <v>2011</v>
      </c>
      <c r="C6930" s="17" t="s">
        <v>82</v>
      </c>
      <c r="D6930" s="20" t="s">
        <v>69</v>
      </c>
      <c r="E6930" s="37" t="s">
        <v>74</v>
      </c>
      <c r="F6930" s="34" t="s">
        <v>78</v>
      </c>
      <c r="G6930" s="21" t="s">
        <v>66</v>
      </c>
      <c r="H6930" s="22">
        <v>890.99929999999995</v>
      </c>
      <c r="I6930" s="22">
        <v>969.99929999999995</v>
      </c>
      <c r="J6930" s="22">
        <v>1860.9983</v>
      </c>
      <c r="K6930" s="31">
        <v>838</v>
      </c>
      <c r="L6930" s="31">
        <v>807</v>
      </c>
      <c r="M6930" s="31"/>
      <c r="N6930" s="31">
        <v>1645</v>
      </c>
      <c r="O6930" s="22">
        <v>533</v>
      </c>
      <c r="P6930" s="22">
        <v>482</v>
      </c>
      <c r="Q6930" s="22"/>
      <c r="R6930" s="23">
        <v>1015</v>
      </c>
      <c r="S6930" s="130">
        <f>IFERROR(Table1[[#This Row],[Female Voters]]/Table1[[#This Row],[Female Population]],"0.0%")</f>
        <v>0.94051701275186195</v>
      </c>
      <c r="T6930" s="130">
        <f>IFERROR(Table1[[#This Row],[Male Voters]]/Table1[[#This Row],[Male Population]],"0.0%")</f>
        <v>0.83195936326964359</v>
      </c>
      <c r="U6930" s="130">
        <f>IFERROR(Table1[[#This Row],[Total Voters]]/Table1[[#This Row],[Total Population]],"0.0%")</f>
        <v>0.88393417661907592</v>
      </c>
      <c r="V6930" s="130">
        <f>IFERROR(Table1[[#This Row],[Female Ballots]]/Table1[[#This Row],[Female Population]],"0.0%")</f>
        <v>0.59820473484098136</v>
      </c>
      <c r="W6930" s="130">
        <f>IFERROR(Table1[[#This Row],[Male Ballots]]/Table1[[#This Row],[Male Population]],"0.0%")</f>
        <v>0.49690757508794081</v>
      </c>
      <c r="X6930" s="130">
        <f>IFERROR(Table1[[#This Row],[Total Ballots]]/Table1[[#This Row],[Total Population]],"0.0%")</f>
        <v>0.54540619408411062</v>
      </c>
      <c r="Y6930" s="24">
        <f>Table1[[#This Row],[Female Ballots]]/Table1[[#This Row],[Female Voters]]</f>
        <v>0.63603818615751795</v>
      </c>
      <c r="Z6930" s="24">
        <f>Table1[[#This Row],[Male Ballots]]/Table1[[#This Row],[Male Voters]]</f>
        <v>0.59727385377942999</v>
      </c>
      <c r="AA6930" s="24">
        <f>Table1[[#This Row],[Total Ballots]]/Table1[[#This Row],[Total Voters]]</f>
        <v>0.61702127659574468</v>
      </c>
    </row>
    <row r="6931" spans="1:27" s="12" customFormat="1" x14ac:dyDescent="0.35">
      <c r="A6931" s="19" t="s">
        <v>36</v>
      </c>
      <c r="B6931" s="20">
        <v>2011</v>
      </c>
      <c r="C6931" s="17" t="s">
        <v>82</v>
      </c>
      <c r="D6931" s="20" t="s">
        <v>69</v>
      </c>
      <c r="E6931" s="37" t="s">
        <v>74</v>
      </c>
      <c r="F6931" s="34" t="s">
        <v>78</v>
      </c>
      <c r="G6931" s="21" t="s">
        <v>67</v>
      </c>
      <c r="H6931" s="22">
        <v>845.99935000000005</v>
      </c>
      <c r="I6931" s="22">
        <v>837.99928</v>
      </c>
      <c r="J6931" s="22">
        <v>1683.9987999999998</v>
      </c>
      <c r="K6931" s="31">
        <v>716</v>
      </c>
      <c r="L6931" s="31">
        <v>765</v>
      </c>
      <c r="M6931" s="31"/>
      <c r="N6931" s="31">
        <v>1481</v>
      </c>
      <c r="O6931" s="22">
        <v>545</v>
      </c>
      <c r="P6931" s="22">
        <v>564</v>
      </c>
      <c r="Q6931" s="22"/>
      <c r="R6931" s="23">
        <v>1109</v>
      </c>
      <c r="S6931" s="130">
        <f>IFERROR(Table1[[#This Row],[Female Voters]]/Table1[[#This Row],[Female Population]],"0.0%")</f>
        <v>0.84633634765795029</v>
      </c>
      <c r="T6931" s="130">
        <f>IFERROR(Table1[[#This Row],[Male Voters]]/Table1[[#This Row],[Male Population]],"0.0%")</f>
        <v>0.91288861250572917</v>
      </c>
      <c r="U6931" s="130">
        <f>IFERROR(Table1[[#This Row],[Total Voters]]/Table1[[#This Row],[Total Population]],"0.0%")</f>
        <v>0.87945430839974481</v>
      </c>
      <c r="V6931" s="130">
        <f>IFERROR(Table1[[#This Row],[Female Ballots]]/Table1[[#This Row],[Female Population]],"0.0%")</f>
        <v>0.64420853278433365</v>
      </c>
      <c r="W6931" s="130">
        <f>IFERROR(Table1[[#This Row],[Male Ballots]]/Table1[[#This Row],[Male Population]],"0.0%")</f>
        <v>0.67303160451402777</v>
      </c>
      <c r="X6931" s="130">
        <f>IFERROR(Table1[[#This Row],[Total Ballots]]/Table1[[#This Row],[Total Population]],"0.0%")</f>
        <v>0.65855153816024103</v>
      </c>
      <c r="Y6931" s="24">
        <f>Table1[[#This Row],[Female Ballots]]/Table1[[#This Row],[Female Voters]]</f>
        <v>0.76117318435754189</v>
      </c>
      <c r="Z6931" s="24">
        <f>Table1[[#This Row],[Male Ballots]]/Table1[[#This Row],[Male Voters]]</f>
        <v>0.73725490196078436</v>
      </c>
      <c r="AA6931" s="24">
        <f>Table1[[#This Row],[Total Ballots]]/Table1[[#This Row],[Total Voters]]</f>
        <v>0.74881836596893991</v>
      </c>
    </row>
    <row r="6932" spans="1:27" s="12" customFormat="1" x14ac:dyDescent="0.35">
      <c r="A6932" s="19" t="s">
        <v>52</v>
      </c>
      <c r="B6932" s="20">
        <v>2011</v>
      </c>
      <c r="C6932" s="17" t="s">
        <v>82</v>
      </c>
      <c r="D6932" s="20" t="s">
        <v>70</v>
      </c>
      <c r="E6932" s="37" t="s">
        <v>75</v>
      </c>
      <c r="F6932" s="34" t="s">
        <v>78</v>
      </c>
      <c r="G6932" s="21" t="s">
        <v>79</v>
      </c>
      <c r="H6932" s="22">
        <v>274197.005</v>
      </c>
      <c r="I6932" s="22">
        <v>270622.00099999999</v>
      </c>
      <c r="J6932" s="22">
        <v>544819.00100000005</v>
      </c>
      <c r="K6932" s="22">
        <v>197586</v>
      </c>
      <c r="L6932" s="22">
        <v>179933</v>
      </c>
      <c r="M6932" s="22">
        <v>4239</v>
      </c>
      <c r="N6932" s="22">
        <v>381758</v>
      </c>
      <c r="O6932" s="22">
        <v>103496</v>
      </c>
      <c r="P6932" s="22">
        <v>94046</v>
      </c>
      <c r="Q6932" s="22">
        <v>1655</v>
      </c>
      <c r="R6932" s="23">
        <v>199197</v>
      </c>
      <c r="S6932" s="130">
        <f>IFERROR(Table1[[#This Row],[Female Voters]]/Table1[[#This Row],[Female Population]],"0.0%")</f>
        <v>0.72059868049981068</v>
      </c>
      <c r="T6932" s="130">
        <f>IFERROR(Table1[[#This Row],[Male Voters]]/Table1[[#This Row],[Male Population]],"0.0%")</f>
        <v>0.66488681384038695</v>
      </c>
      <c r="U6932" s="130">
        <f>IFERROR(Table1[[#This Row],[Total Voters]]/Table1[[#This Row],[Total Population]],"0.0%")</f>
        <v>0.70070610477845641</v>
      </c>
      <c r="V6932" s="130">
        <f>IFERROR(Table1[[#This Row],[Female Ballots]]/Table1[[#This Row],[Female Population]],"0.0%")</f>
        <v>0.37745124167202337</v>
      </c>
      <c r="W6932" s="130">
        <f>IFERROR(Table1[[#This Row],[Male Ballots]]/Table1[[#This Row],[Male Population]],"0.0%")</f>
        <v>0.3475179388685401</v>
      </c>
      <c r="X6932" s="130">
        <f>IFERROR(Table1[[#This Row],[Total Ballots]]/Table1[[#This Row],[Total Population]],"0.0%")</f>
        <v>0.36562050815845165</v>
      </c>
      <c r="Y6932" s="24">
        <f>Table1[[#This Row],[Female Ballots]]/Table1[[#This Row],[Female Voters]]</f>
        <v>0.52380229368477527</v>
      </c>
      <c r="Z6932" s="24">
        <f>Table1[[#This Row],[Male Ballots]]/Table1[[#This Row],[Male Voters]]</f>
        <v>0.5226723280332124</v>
      </c>
      <c r="AA6932" s="24">
        <f>Table1[[#This Row],[Total Ballots]]/Table1[[#This Row],[Total Voters]]</f>
        <v>0.52178867240503146</v>
      </c>
    </row>
    <row r="6933" spans="1:27" s="12" customFormat="1" x14ac:dyDescent="0.35">
      <c r="A6933" s="19" t="s">
        <v>52</v>
      </c>
      <c r="B6933" s="20">
        <v>2011</v>
      </c>
      <c r="C6933" s="17" t="s">
        <v>82</v>
      </c>
      <c r="D6933" s="20" t="s">
        <v>70</v>
      </c>
      <c r="E6933" s="37" t="s">
        <v>75</v>
      </c>
      <c r="F6933" s="34" t="s">
        <v>78</v>
      </c>
      <c r="G6933" s="21" t="s">
        <v>62</v>
      </c>
      <c r="H6933" s="22">
        <v>29839</v>
      </c>
      <c r="I6933" s="22">
        <v>32881</v>
      </c>
      <c r="J6933" s="22">
        <v>62720</v>
      </c>
      <c r="K6933" s="31">
        <v>17861</v>
      </c>
      <c r="L6933" s="31">
        <v>17026</v>
      </c>
      <c r="M6933" s="31">
        <v>554</v>
      </c>
      <c r="N6933" s="31">
        <v>35441</v>
      </c>
      <c r="O6933" s="22">
        <v>4469</v>
      </c>
      <c r="P6933" s="22">
        <v>4293</v>
      </c>
      <c r="Q6933" s="22">
        <v>157</v>
      </c>
      <c r="R6933" s="23">
        <v>8919</v>
      </c>
      <c r="S6933" s="130">
        <f>IFERROR(Table1[[#This Row],[Female Voters]]/Table1[[#This Row],[Female Population]],"0.0%")</f>
        <v>0.59857904085257552</v>
      </c>
      <c r="T6933" s="130">
        <f>IFERROR(Table1[[#This Row],[Male Voters]]/Table1[[#This Row],[Male Population]],"0.0%")</f>
        <v>0.51780663605121502</v>
      </c>
      <c r="U6933" s="130">
        <f>IFERROR(Table1[[#This Row],[Total Voters]]/Table1[[#This Row],[Total Population]],"0.0%")</f>
        <v>0.56506696428571423</v>
      </c>
      <c r="V6933" s="130">
        <f>IFERROR(Table1[[#This Row],[Female Ballots]]/Table1[[#This Row],[Female Population]],"0.0%")</f>
        <v>0.14977043466604109</v>
      </c>
      <c r="W6933" s="130">
        <f>IFERROR(Table1[[#This Row],[Male Ballots]]/Table1[[#This Row],[Male Population]],"0.0%")</f>
        <v>0.13056172257534746</v>
      </c>
      <c r="X6933" s="130">
        <f>IFERROR(Table1[[#This Row],[Total Ballots]]/Table1[[#This Row],[Total Population]],"0.0%")</f>
        <v>0.14220344387755102</v>
      </c>
      <c r="Y6933" s="24">
        <f>Table1[[#This Row],[Female Ballots]]/Table1[[#This Row],[Female Voters]]</f>
        <v>0.25020995464979562</v>
      </c>
      <c r="Z6933" s="24">
        <f>Table1[[#This Row],[Male Ballots]]/Table1[[#This Row],[Male Voters]]</f>
        <v>0.25214378010102195</v>
      </c>
      <c r="AA6933" s="24">
        <f>Table1[[#This Row],[Total Ballots]]/Table1[[#This Row],[Total Voters]]</f>
        <v>0.25165768460257892</v>
      </c>
    </row>
    <row r="6934" spans="1:27" s="12" customFormat="1" x14ac:dyDescent="0.35">
      <c r="A6934" s="19" t="s">
        <v>52</v>
      </c>
      <c r="B6934" s="20">
        <v>2011</v>
      </c>
      <c r="C6934" s="17" t="s">
        <v>82</v>
      </c>
      <c r="D6934" s="20" t="s">
        <v>70</v>
      </c>
      <c r="E6934" s="37" t="s">
        <v>75</v>
      </c>
      <c r="F6934" s="34" t="s">
        <v>78</v>
      </c>
      <c r="G6934" s="21" t="s">
        <v>63</v>
      </c>
      <c r="H6934" s="22">
        <v>49015</v>
      </c>
      <c r="I6934" s="22">
        <v>51246</v>
      </c>
      <c r="J6934" s="22">
        <v>100261</v>
      </c>
      <c r="K6934" s="31">
        <v>30190</v>
      </c>
      <c r="L6934" s="31">
        <v>27346</v>
      </c>
      <c r="M6934" s="31">
        <v>962</v>
      </c>
      <c r="N6934" s="31">
        <v>58498</v>
      </c>
      <c r="O6934" s="22">
        <v>8914</v>
      </c>
      <c r="P6934" s="22">
        <v>7858</v>
      </c>
      <c r="Q6934" s="22">
        <v>274</v>
      </c>
      <c r="R6934" s="23">
        <v>17046</v>
      </c>
      <c r="S6934" s="130">
        <f>IFERROR(Table1[[#This Row],[Female Voters]]/Table1[[#This Row],[Female Population]],"0.0%")</f>
        <v>0.61593389778639196</v>
      </c>
      <c r="T6934" s="130">
        <f>IFERROR(Table1[[#This Row],[Male Voters]]/Table1[[#This Row],[Male Population]],"0.0%")</f>
        <v>0.5336221363618624</v>
      </c>
      <c r="U6934" s="130">
        <f>IFERROR(Table1[[#This Row],[Total Voters]]/Table1[[#This Row],[Total Population]],"0.0%")</f>
        <v>0.58345717676863385</v>
      </c>
      <c r="V6934" s="130">
        <f>IFERROR(Table1[[#This Row],[Female Ballots]]/Table1[[#This Row],[Female Population]],"0.0%")</f>
        <v>0.18186269509333877</v>
      </c>
      <c r="W6934" s="130">
        <f>IFERROR(Table1[[#This Row],[Male Ballots]]/Table1[[#This Row],[Male Population]],"0.0%")</f>
        <v>0.15333879717441362</v>
      </c>
      <c r="X6934" s="130">
        <f>IFERROR(Table1[[#This Row],[Total Ballots]]/Table1[[#This Row],[Total Population]],"0.0%")</f>
        <v>0.17001625756774819</v>
      </c>
      <c r="Y6934" s="24">
        <f>Table1[[#This Row],[Female Ballots]]/Table1[[#This Row],[Female Voters]]</f>
        <v>0.29526333222921497</v>
      </c>
      <c r="Z6934" s="24">
        <f>Table1[[#This Row],[Male Ballots]]/Table1[[#This Row],[Male Voters]]</f>
        <v>0.2873546405324362</v>
      </c>
      <c r="AA6934" s="24">
        <f>Table1[[#This Row],[Total Ballots]]/Table1[[#This Row],[Total Voters]]</f>
        <v>0.29139457759239634</v>
      </c>
    </row>
    <row r="6935" spans="1:27" s="12" customFormat="1" x14ac:dyDescent="0.35">
      <c r="A6935" s="19" t="s">
        <v>52</v>
      </c>
      <c r="B6935" s="20">
        <v>2011</v>
      </c>
      <c r="C6935" s="17" t="s">
        <v>82</v>
      </c>
      <c r="D6935" s="20" t="s">
        <v>70</v>
      </c>
      <c r="E6935" s="37" t="s">
        <v>75</v>
      </c>
      <c r="F6935" s="34" t="s">
        <v>78</v>
      </c>
      <c r="G6935" s="21" t="s">
        <v>64</v>
      </c>
      <c r="H6935" s="22">
        <v>51731</v>
      </c>
      <c r="I6935" s="22">
        <v>53601</v>
      </c>
      <c r="J6935" s="22">
        <v>105332</v>
      </c>
      <c r="K6935" s="31">
        <v>33999</v>
      </c>
      <c r="L6935" s="31">
        <v>31198</v>
      </c>
      <c r="M6935" s="31">
        <v>852</v>
      </c>
      <c r="N6935" s="31">
        <v>66049</v>
      </c>
      <c r="O6935" s="22">
        <v>14159</v>
      </c>
      <c r="P6935" s="22">
        <v>12928</v>
      </c>
      <c r="Q6935" s="22">
        <v>291</v>
      </c>
      <c r="R6935" s="23">
        <v>27378</v>
      </c>
      <c r="S6935" s="130">
        <f>IFERROR(Table1[[#This Row],[Female Voters]]/Table1[[#This Row],[Female Population]],"0.0%")</f>
        <v>0.65722680791015053</v>
      </c>
      <c r="T6935" s="130">
        <f>IFERROR(Table1[[#This Row],[Male Voters]]/Table1[[#This Row],[Male Population]],"0.0%")</f>
        <v>0.58204137982500326</v>
      </c>
      <c r="U6935" s="130">
        <f>IFERROR(Table1[[#This Row],[Total Voters]]/Table1[[#This Row],[Total Population]],"0.0%")</f>
        <v>0.62705540576462993</v>
      </c>
      <c r="V6935" s="130">
        <f>IFERROR(Table1[[#This Row],[Female Ballots]]/Table1[[#This Row],[Female Population]],"0.0%")</f>
        <v>0.27370435522220721</v>
      </c>
      <c r="W6935" s="130">
        <f>IFERROR(Table1[[#This Row],[Male Ballots]]/Table1[[#This Row],[Male Population]],"0.0%")</f>
        <v>0.24118953004608124</v>
      </c>
      <c r="X6935" s="130">
        <f>IFERROR(Table1[[#This Row],[Total Ballots]]/Table1[[#This Row],[Total Population]],"0.0%")</f>
        <v>0.25992101165837544</v>
      </c>
      <c r="Y6935" s="24">
        <f>Table1[[#This Row],[Female Ballots]]/Table1[[#This Row],[Female Voters]]</f>
        <v>0.41645342510073824</v>
      </c>
      <c r="Z6935" s="24">
        <f>Table1[[#This Row],[Male Ballots]]/Table1[[#This Row],[Male Voters]]</f>
        <v>0.41438553753445734</v>
      </c>
      <c r="AA6935" s="24">
        <f>Table1[[#This Row],[Total Ballots]]/Table1[[#This Row],[Total Voters]]</f>
        <v>0.41451043921936742</v>
      </c>
    </row>
    <row r="6936" spans="1:27" s="12" customFormat="1" x14ac:dyDescent="0.35">
      <c r="A6936" s="19" t="s">
        <v>52</v>
      </c>
      <c r="B6936" s="20">
        <v>2011</v>
      </c>
      <c r="C6936" s="17" t="s">
        <v>82</v>
      </c>
      <c r="D6936" s="20" t="s">
        <v>70</v>
      </c>
      <c r="E6936" s="37" t="s">
        <v>75</v>
      </c>
      <c r="F6936" s="34" t="s">
        <v>78</v>
      </c>
      <c r="G6936" s="21" t="s">
        <v>65</v>
      </c>
      <c r="H6936" s="22">
        <v>56000</v>
      </c>
      <c r="I6936" s="22">
        <v>56747</v>
      </c>
      <c r="J6936" s="22">
        <v>112747</v>
      </c>
      <c r="K6936" s="31">
        <v>42700</v>
      </c>
      <c r="L6936" s="31">
        <v>40653</v>
      </c>
      <c r="M6936" s="31">
        <v>787</v>
      </c>
      <c r="N6936" s="31">
        <v>84140</v>
      </c>
      <c r="O6936" s="22">
        <v>23352</v>
      </c>
      <c r="P6936" s="22">
        <v>22011</v>
      </c>
      <c r="Q6936" s="22">
        <v>320</v>
      </c>
      <c r="R6936" s="23">
        <v>45683</v>
      </c>
      <c r="S6936" s="130">
        <f>IFERROR(Table1[[#This Row],[Female Voters]]/Table1[[#This Row],[Female Population]],"0.0%")</f>
        <v>0.76249999999999996</v>
      </c>
      <c r="T6936" s="130">
        <f>IFERROR(Table1[[#This Row],[Male Voters]]/Table1[[#This Row],[Male Population]],"0.0%")</f>
        <v>0.71639029376002261</v>
      </c>
      <c r="U6936" s="130">
        <f>IFERROR(Table1[[#This Row],[Total Voters]]/Table1[[#This Row],[Total Population]],"0.0%")</f>
        <v>0.74627262809653472</v>
      </c>
      <c r="V6936" s="130">
        <f>IFERROR(Table1[[#This Row],[Female Ballots]]/Table1[[#This Row],[Female Population]],"0.0%")</f>
        <v>0.41699999999999998</v>
      </c>
      <c r="W6936" s="130">
        <f>IFERROR(Table1[[#This Row],[Male Ballots]]/Table1[[#This Row],[Male Population]],"0.0%")</f>
        <v>0.3878795354820519</v>
      </c>
      <c r="X6936" s="130">
        <f>IFERROR(Table1[[#This Row],[Total Ballots]]/Table1[[#This Row],[Total Population]],"0.0%")</f>
        <v>0.40518151259013546</v>
      </c>
      <c r="Y6936" s="24">
        <f>Table1[[#This Row],[Female Ballots]]/Table1[[#This Row],[Female Voters]]</f>
        <v>0.54688524590163934</v>
      </c>
      <c r="Z6936" s="24">
        <f>Table1[[#This Row],[Male Ballots]]/Table1[[#This Row],[Male Voters]]</f>
        <v>0.54143605637960301</v>
      </c>
      <c r="AA6936" s="24">
        <f>Table1[[#This Row],[Total Ballots]]/Table1[[#This Row],[Total Voters]]</f>
        <v>0.54294033753268367</v>
      </c>
    </row>
    <row r="6937" spans="1:27" s="12" customFormat="1" x14ac:dyDescent="0.35">
      <c r="A6937" s="19" t="s">
        <v>52</v>
      </c>
      <c r="B6937" s="20">
        <v>2011</v>
      </c>
      <c r="C6937" s="17" t="s">
        <v>82</v>
      </c>
      <c r="D6937" s="20" t="s">
        <v>70</v>
      </c>
      <c r="E6937" s="37" t="s">
        <v>75</v>
      </c>
      <c r="F6937" s="34" t="s">
        <v>78</v>
      </c>
      <c r="G6937" s="21" t="s">
        <v>66</v>
      </c>
      <c r="H6937" s="22">
        <v>43979</v>
      </c>
      <c r="I6937" s="22">
        <v>42335</v>
      </c>
      <c r="J6937" s="22">
        <v>86314</v>
      </c>
      <c r="K6937" s="31">
        <v>37477</v>
      </c>
      <c r="L6937" s="31">
        <v>34910</v>
      </c>
      <c r="M6937" s="31">
        <v>591</v>
      </c>
      <c r="N6937" s="31">
        <v>72978</v>
      </c>
      <c r="O6937" s="22">
        <v>25597</v>
      </c>
      <c r="P6937" s="22">
        <v>23929</v>
      </c>
      <c r="Q6937" s="22">
        <v>306</v>
      </c>
      <c r="R6937" s="23">
        <v>49832</v>
      </c>
      <c r="S6937" s="130">
        <f>IFERROR(Table1[[#This Row],[Female Voters]]/Table1[[#This Row],[Female Population]],"0.0%")</f>
        <v>0.85215671115759795</v>
      </c>
      <c r="T6937" s="130">
        <f>IFERROR(Table1[[#This Row],[Male Voters]]/Table1[[#This Row],[Male Population]],"0.0%")</f>
        <v>0.82461320420455886</v>
      </c>
      <c r="U6937" s="130">
        <f>IFERROR(Table1[[#This Row],[Total Voters]]/Table1[[#This Row],[Total Population]],"0.0%")</f>
        <v>0.84549435780985704</v>
      </c>
      <c r="V6937" s="130">
        <f>IFERROR(Table1[[#This Row],[Female Ballots]]/Table1[[#This Row],[Female Population]],"0.0%")</f>
        <v>0.58202778598876737</v>
      </c>
      <c r="W6937" s="130">
        <f>IFERROR(Table1[[#This Row],[Male Ballots]]/Table1[[#This Row],[Male Population]],"0.0%")</f>
        <v>0.56522971536553679</v>
      </c>
      <c r="X6937" s="130">
        <f>IFERROR(Table1[[#This Row],[Total Ballots]]/Table1[[#This Row],[Total Population]],"0.0%")</f>
        <v>0.57733392033737285</v>
      </c>
      <c r="Y6937" s="24">
        <f>Table1[[#This Row],[Female Ballots]]/Table1[[#This Row],[Female Voters]]</f>
        <v>0.68300557675374229</v>
      </c>
      <c r="Z6937" s="24">
        <f>Table1[[#This Row],[Male Ballots]]/Table1[[#This Row],[Male Voters]]</f>
        <v>0.68544829561730158</v>
      </c>
      <c r="AA6937" s="24">
        <f>Table1[[#This Row],[Total Ballots]]/Table1[[#This Row],[Total Voters]]</f>
        <v>0.68283592315492336</v>
      </c>
    </row>
    <row r="6938" spans="1:27" s="12" customFormat="1" x14ac:dyDescent="0.35">
      <c r="A6938" s="19" t="s">
        <v>52</v>
      </c>
      <c r="B6938" s="20">
        <v>2011</v>
      </c>
      <c r="C6938" s="17" t="s">
        <v>82</v>
      </c>
      <c r="D6938" s="20" t="s">
        <v>70</v>
      </c>
      <c r="E6938" s="37" t="s">
        <v>75</v>
      </c>
      <c r="F6938" s="34" t="s">
        <v>78</v>
      </c>
      <c r="G6938" s="21" t="s">
        <v>67</v>
      </c>
      <c r="H6938" s="22">
        <v>43633.005000000005</v>
      </c>
      <c r="I6938" s="22">
        <v>33812.001000000004</v>
      </c>
      <c r="J6938" s="22">
        <v>77445.001000000004</v>
      </c>
      <c r="K6938" s="31">
        <v>35359</v>
      </c>
      <c r="L6938" s="31">
        <v>28800</v>
      </c>
      <c r="M6938" s="31">
        <v>493</v>
      </c>
      <c r="N6938" s="31">
        <v>64652</v>
      </c>
      <c r="O6938" s="22">
        <v>27005</v>
      </c>
      <c r="P6938" s="22">
        <v>23027</v>
      </c>
      <c r="Q6938" s="22">
        <v>307</v>
      </c>
      <c r="R6938" s="23">
        <v>50339</v>
      </c>
      <c r="S6938" s="130">
        <f>IFERROR(Table1[[#This Row],[Female Voters]]/Table1[[#This Row],[Female Population]],"0.0%")</f>
        <v>0.81037279004735052</v>
      </c>
      <c r="T6938" s="130">
        <f>IFERROR(Table1[[#This Row],[Male Voters]]/Table1[[#This Row],[Male Population]],"0.0%")</f>
        <v>0.85176857767157865</v>
      </c>
      <c r="U6938" s="130">
        <f>IFERROR(Table1[[#This Row],[Total Voters]]/Table1[[#This Row],[Total Population]],"0.0%")</f>
        <v>0.83481179114453108</v>
      </c>
      <c r="V6938" s="130">
        <f>IFERROR(Table1[[#This Row],[Female Ballots]]/Table1[[#This Row],[Female Population]],"0.0%")</f>
        <v>0.61891222023328429</v>
      </c>
      <c r="W6938" s="130">
        <f>IFERROR(Table1[[#This Row],[Male Ballots]]/Table1[[#This Row],[Male Population]],"0.0%")</f>
        <v>0.68103038326539733</v>
      </c>
      <c r="X6938" s="130">
        <f>IFERROR(Table1[[#This Row],[Total Ballots]]/Table1[[#This Row],[Total Population]],"0.0%")</f>
        <v>0.64999676350962921</v>
      </c>
      <c r="Y6938" s="24">
        <f>Table1[[#This Row],[Female Ballots]]/Table1[[#This Row],[Female Voters]]</f>
        <v>0.76373766226420425</v>
      </c>
      <c r="Z6938" s="24">
        <f>Table1[[#This Row],[Male Ballots]]/Table1[[#This Row],[Male Voters]]</f>
        <v>0.79954861111111108</v>
      </c>
      <c r="AA6938" s="24">
        <f>Table1[[#This Row],[Total Ballots]]/Table1[[#This Row],[Total Voters]]</f>
        <v>0.77861473736311326</v>
      </c>
    </row>
    <row r="6939" spans="1:27" s="12" customFormat="1" x14ac:dyDescent="0.35">
      <c r="A6939" s="19" t="s">
        <v>40</v>
      </c>
      <c r="B6939" s="20">
        <v>2011</v>
      </c>
      <c r="C6939" s="17" t="s">
        <v>82</v>
      </c>
      <c r="D6939" s="20"/>
      <c r="E6939" s="37" t="s">
        <v>73</v>
      </c>
      <c r="F6939" s="34" t="s">
        <v>78</v>
      </c>
      <c r="G6939" s="21" t="s">
        <v>79</v>
      </c>
      <c r="H6939" s="22">
        <v>186690.97499999998</v>
      </c>
      <c r="I6939" s="22">
        <v>178185.95899999997</v>
      </c>
      <c r="J6939" s="22">
        <v>364876.96299999999</v>
      </c>
      <c r="K6939" s="22">
        <v>141431</v>
      </c>
      <c r="L6939" s="22">
        <v>123758</v>
      </c>
      <c r="M6939" s="22">
        <v>663</v>
      </c>
      <c r="N6939" s="22">
        <v>265852</v>
      </c>
      <c r="O6939" s="22">
        <v>79779</v>
      </c>
      <c r="P6939" s="22">
        <v>69938</v>
      </c>
      <c r="Q6939" s="22">
        <v>260</v>
      </c>
      <c r="R6939" s="23">
        <v>149977</v>
      </c>
      <c r="S6939" s="130">
        <f>IFERROR(Table1[[#This Row],[Female Voters]]/Table1[[#This Row],[Female Population]],"0.0%")</f>
        <v>0.757567418564288</v>
      </c>
      <c r="T6939" s="130">
        <f>IFERROR(Table1[[#This Row],[Male Voters]]/Table1[[#This Row],[Male Population]],"0.0%")</f>
        <v>0.69454406337370289</v>
      </c>
      <c r="U6939" s="130">
        <f>IFERROR(Table1[[#This Row],[Total Voters]]/Table1[[#This Row],[Total Population]],"0.0%")</f>
        <v>0.72860724835620827</v>
      </c>
      <c r="V6939" s="130">
        <f>IFERROR(Table1[[#This Row],[Female Ballots]]/Table1[[#This Row],[Female Population]],"0.0%")</f>
        <v>0.42733185147273461</v>
      </c>
      <c r="W6939" s="130">
        <f>IFERROR(Table1[[#This Row],[Male Ballots]]/Table1[[#This Row],[Male Population]],"0.0%")</f>
        <v>0.39250006225237988</v>
      </c>
      <c r="X6939" s="130">
        <f>IFERROR(Table1[[#This Row],[Total Ballots]]/Table1[[#This Row],[Total Population]],"0.0%")</f>
        <v>0.41103444505483894</v>
      </c>
      <c r="Y6939" s="24">
        <f>Table1[[#This Row],[Female Ballots]]/Table1[[#This Row],[Female Voters]]</f>
        <v>0.56408425309868415</v>
      </c>
      <c r="Z6939" s="24">
        <f>Table1[[#This Row],[Male Ballots]]/Table1[[#This Row],[Male Voters]]</f>
        <v>0.56511902260863944</v>
      </c>
      <c r="AA6939" s="24">
        <f>Table1[[#This Row],[Total Ballots]]/Table1[[#This Row],[Total Voters]]</f>
        <v>0.56413718911273947</v>
      </c>
    </row>
    <row r="6940" spans="1:27" s="12" customFormat="1" x14ac:dyDescent="0.35">
      <c r="A6940" s="19" t="s">
        <v>40</v>
      </c>
      <c r="B6940" s="20">
        <v>2011</v>
      </c>
      <c r="C6940" s="17" t="s">
        <v>82</v>
      </c>
      <c r="D6940" s="20"/>
      <c r="E6940" s="37" t="s">
        <v>73</v>
      </c>
      <c r="F6940" s="34" t="s">
        <v>78</v>
      </c>
      <c r="G6940" s="21" t="s">
        <v>62</v>
      </c>
      <c r="H6940" s="22">
        <v>26806.856</v>
      </c>
      <c r="I6940" s="22">
        <v>26599.875</v>
      </c>
      <c r="J6940" s="22">
        <v>53406.731</v>
      </c>
      <c r="K6940" s="31">
        <v>12929</v>
      </c>
      <c r="L6940" s="31">
        <v>12001</v>
      </c>
      <c r="M6940" s="31">
        <v>148</v>
      </c>
      <c r="N6940" s="31">
        <v>25078</v>
      </c>
      <c r="O6940" s="22">
        <v>3208</v>
      </c>
      <c r="P6940" s="22">
        <v>2943</v>
      </c>
      <c r="Q6940" s="22">
        <v>30</v>
      </c>
      <c r="R6940" s="23">
        <v>6181</v>
      </c>
      <c r="S6940" s="130">
        <f>IFERROR(Table1[[#This Row],[Female Voters]]/Table1[[#This Row],[Female Population]],"0.0%")</f>
        <v>0.48230199020728132</v>
      </c>
      <c r="T6940" s="130">
        <f>IFERROR(Table1[[#This Row],[Male Voters]]/Table1[[#This Row],[Male Population]],"0.0%")</f>
        <v>0.45116753368201917</v>
      </c>
      <c r="U6940" s="130">
        <f>IFERROR(Table1[[#This Row],[Total Voters]]/Table1[[#This Row],[Total Population]],"0.0%")</f>
        <v>0.46956627995074252</v>
      </c>
      <c r="V6940" s="130">
        <f>IFERROR(Table1[[#This Row],[Female Ballots]]/Table1[[#This Row],[Female Population]],"0.0%")</f>
        <v>0.11967087822607769</v>
      </c>
      <c r="W6940" s="130">
        <f>IFERROR(Table1[[#This Row],[Male Ballots]]/Table1[[#This Row],[Male Population]],"0.0%")</f>
        <v>0.11063961766737626</v>
      </c>
      <c r="X6940" s="130">
        <f>IFERROR(Table1[[#This Row],[Total Ballots]]/Table1[[#This Row],[Total Population]],"0.0%")</f>
        <v>0.11573447549148815</v>
      </c>
      <c r="Y6940" s="24">
        <f>Table1[[#This Row],[Female Ballots]]/Table1[[#This Row],[Female Voters]]</f>
        <v>0.24812437156779332</v>
      </c>
      <c r="Z6940" s="24">
        <f>Table1[[#This Row],[Male Ballots]]/Table1[[#This Row],[Male Voters]]</f>
        <v>0.24522956420298309</v>
      </c>
      <c r="AA6940" s="24">
        <f>Table1[[#This Row],[Total Ballots]]/Table1[[#This Row],[Total Voters]]</f>
        <v>0.2464710104474041</v>
      </c>
    </row>
    <row r="6941" spans="1:27" s="12" customFormat="1" x14ac:dyDescent="0.35">
      <c r="A6941" s="19" t="s">
        <v>40</v>
      </c>
      <c r="B6941" s="20">
        <v>2011</v>
      </c>
      <c r="C6941" s="17" t="s">
        <v>82</v>
      </c>
      <c r="D6941" s="20"/>
      <c r="E6941" s="37" t="s">
        <v>73</v>
      </c>
      <c r="F6941" s="34" t="s">
        <v>78</v>
      </c>
      <c r="G6941" s="21" t="s">
        <v>63</v>
      </c>
      <c r="H6941" s="22">
        <v>30843.010000000002</v>
      </c>
      <c r="I6941" s="22">
        <v>32243.99</v>
      </c>
      <c r="J6941" s="22">
        <v>63087</v>
      </c>
      <c r="K6941" s="31">
        <v>22253</v>
      </c>
      <c r="L6941" s="31">
        <v>19567</v>
      </c>
      <c r="M6941" s="31">
        <v>164</v>
      </c>
      <c r="N6941" s="31">
        <v>41984</v>
      </c>
      <c r="O6941" s="22">
        <v>6545</v>
      </c>
      <c r="P6941" s="22">
        <v>5608</v>
      </c>
      <c r="Q6941" s="22">
        <v>40</v>
      </c>
      <c r="R6941" s="23">
        <v>12193</v>
      </c>
      <c r="S6941" s="130">
        <f>IFERROR(Table1[[#This Row],[Female Voters]]/Table1[[#This Row],[Female Population]],"0.0%")</f>
        <v>0.72149248727669568</v>
      </c>
      <c r="T6941" s="130">
        <f>IFERROR(Table1[[#This Row],[Male Voters]]/Table1[[#This Row],[Male Population]],"0.0%")</f>
        <v>0.60684177113316307</v>
      </c>
      <c r="U6941" s="130">
        <f>IFERROR(Table1[[#This Row],[Total Voters]]/Table1[[#This Row],[Total Population]],"0.0%")</f>
        <v>0.66549368332620029</v>
      </c>
      <c r="V6941" s="130">
        <f>IFERROR(Table1[[#This Row],[Female Ballots]]/Table1[[#This Row],[Female Population]],"0.0%")</f>
        <v>0.2122036727284399</v>
      </c>
      <c r="W6941" s="130">
        <f>IFERROR(Table1[[#This Row],[Male Ballots]]/Table1[[#This Row],[Male Population]],"0.0%")</f>
        <v>0.17392388473014661</v>
      </c>
      <c r="X6941" s="130">
        <f>IFERROR(Table1[[#This Row],[Total Ballots]]/Table1[[#This Row],[Total Population]],"0.0%")</f>
        <v>0.19327278203116333</v>
      </c>
      <c r="Y6941" s="24">
        <f>Table1[[#This Row],[Female Ballots]]/Table1[[#This Row],[Female Voters]]</f>
        <v>0.29411764705882354</v>
      </c>
      <c r="Z6941" s="24">
        <f>Table1[[#This Row],[Male Ballots]]/Table1[[#This Row],[Male Voters]]</f>
        <v>0.28660499821127411</v>
      </c>
      <c r="AA6941" s="24">
        <f>Table1[[#This Row],[Total Ballots]]/Table1[[#This Row],[Total Voters]]</f>
        <v>0.2904201600609756</v>
      </c>
    </row>
    <row r="6942" spans="1:27" s="12" customFormat="1" x14ac:dyDescent="0.35">
      <c r="A6942" s="19" t="s">
        <v>40</v>
      </c>
      <c r="B6942" s="20">
        <v>2011</v>
      </c>
      <c r="C6942" s="17" t="s">
        <v>82</v>
      </c>
      <c r="D6942" s="20"/>
      <c r="E6942" s="37" t="s">
        <v>73</v>
      </c>
      <c r="F6942" s="34" t="s">
        <v>78</v>
      </c>
      <c r="G6942" s="21" t="s">
        <v>64</v>
      </c>
      <c r="H6942" s="22">
        <v>28837.02</v>
      </c>
      <c r="I6942" s="22">
        <v>29507.02</v>
      </c>
      <c r="J6942" s="22">
        <v>58344.04</v>
      </c>
      <c r="K6942" s="31">
        <v>21789</v>
      </c>
      <c r="L6942" s="31">
        <v>19492</v>
      </c>
      <c r="M6942" s="31">
        <v>106</v>
      </c>
      <c r="N6942" s="31">
        <v>41387</v>
      </c>
      <c r="O6942" s="22">
        <v>9548</v>
      </c>
      <c r="P6942" s="22">
        <v>8413</v>
      </c>
      <c r="Q6942" s="22">
        <v>40</v>
      </c>
      <c r="R6942" s="23">
        <v>18001</v>
      </c>
      <c r="S6942" s="130">
        <f>IFERROR(Table1[[#This Row],[Female Voters]]/Table1[[#This Row],[Female Population]],"0.0%")</f>
        <v>0.75559125041353092</v>
      </c>
      <c r="T6942" s="130">
        <f>IFERROR(Table1[[#This Row],[Male Voters]]/Table1[[#This Row],[Male Population]],"0.0%")</f>
        <v>0.66058856502622088</v>
      </c>
      <c r="U6942" s="130">
        <f>IFERROR(Table1[[#This Row],[Total Voters]]/Table1[[#This Row],[Total Population]],"0.0%")</f>
        <v>0.70936123038445742</v>
      </c>
      <c r="V6942" s="130">
        <f>IFERROR(Table1[[#This Row],[Female Ballots]]/Table1[[#This Row],[Female Population]],"0.0%")</f>
        <v>0.33110217352555849</v>
      </c>
      <c r="W6942" s="130">
        <f>IFERROR(Table1[[#This Row],[Male Ballots]]/Table1[[#This Row],[Male Population]],"0.0%")</f>
        <v>0.285118592118079</v>
      </c>
      <c r="X6942" s="130">
        <f>IFERROR(Table1[[#This Row],[Total Ballots]]/Table1[[#This Row],[Total Population]],"0.0%")</f>
        <v>0.30853194259430783</v>
      </c>
      <c r="Y6942" s="24">
        <f>Table1[[#This Row],[Female Ballots]]/Table1[[#This Row],[Female Voters]]</f>
        <v>0.43820276286199461</v>
      </c>
      <c r="Z6942" s="24">
        <f>Table1[[#This Row],[Male Ballots]]/Table1[[#This Row],[Male Voters]]</f>
        <v>0.43161296942335314</v>
      </c>
      <c r="AA6942" s="24">
        <f>Table1[[#This Row],[Total Ballots]]/Table1[[#This Row],[Total Voters]]</f>
        <v>0.43494333969603982</v>
      </c>
    </row>
    <row r="6943" spans="1:27" s="12" customFormat="1" x14ac:dyDescent="0.35">
      <c r="A6943" s="19" t="s">
        <v>40</v>
      </c>
      <c r="B6943" s="20">
        <v>2011</v>
      </c>
      <c r="C6943" s="17" t="s">
        <v>82</v>
      </c>
      <c r="D6943" s="20"/>
      <c r="E6943" s="37" t="s">
        <v>73</v>
      </c>
      <c r="F6943" s="34" t="s">
        <v>78</v>
      </c>
      <c r="G6943" s="21" t="s">
        <v>65</v>
      </c>
      <c r="H6943" s="22">
        <v>33744.019999999997</v>
      </c>
      <c r="I6943" s="22">
        <v>32921.019999999997</v>
      </c>
      <c r="J6943" s="22">
        <v>66665.039999999994</v>
      </c>
      <c r="K6943" s="31">
        <v>26726</v>
      </c>
      <c r="L6943" s="31">
        <v>24030</v>
      </c>
      <c r="M6943" s="31">
        <v>97</v>
      </c>
      <c r="N6943" s="31">
        <v>50853</v>
      </c>
      <c r="O6943" s="22">
        <v>16058</v>
      </c>
      <c r="P6943" s="22">
        <v>14324</v>
      </c>
      <c r="Q6943" s="22">
        <v>46</v>
      </c>
      <c r="R6943" s="23">
        <v>30428</v>
      </c>
      <c r="S6943" s="130">
        <f>IFERROR(Table1[[#This Row],[Female Voters]]/Table1[[#This Row],[Female Population]],"0.0%")</f>
        <v>0.79202181601362265</v>
      </c>
      <c r="T6943" s="130">
        <f>IFERROR(Table1[[#This Row],[Male Voters]]/Table1[[#This Row],[Male Population]],"0.0%")</f>
        <v>0.72992878106449932</v>
      </c>
      <c r="U6943" s="130">
        <f>IFERROR(Table1[[#This Row],[Total Voters]]/Table1[[#This Row],[Total Population]],"0.0%")</f>
        <v>0.76281361265214875</v>
      </c>
      <c r="V6943" s="130">
        <f>IFERROR(Table1[[#This Row],[Female Ballots]]/Table1[[#This Row],[Female Population]],"0.0%")</f>
        <v>0.47587691093118134</v>
      </c>
      <c r="W6943" s="130">
        <f>IFERROR(Table1[[#This Row],[Male Ballots]]/Table1[[#This Row],[Male Population]],"0.0%")</f>
        <v>0.43510195006108565</v>
      </c>
      <c r="X6943" s="130">
        <f>IFERROR(Table1[[#This Row],[Total Ballots]]/Table1[[#This Row],[Total Population]],"0.0%")</f>
        <v>0.45643113691974091</v>
      </c>
      <c r="Y6943" s="24">
        <f>Table1[[#This Row],[Female Ballots]]/Table1[[#This Row],[Female Voters]]</f>
        <v>0.60083813514929285</v>
      </c>
      <c r="Z6943" s="24">
        <f>Table1[[#This Row],[Male Ballots]]/Table1[[#This Row],[Male Voters]]</f>
        <v>0.59608822305451514</v>
      </c>
      <c r="AA6943" s="24">
        <f>Table1[[#This Row],[Total Ballots]]/Table1[[#This Row],[Total Voters]]</f>
        <v>0.59835211295302149</v>
      </c>
    </row>
    <row r="6944" spans="1:27" s="12" customFormat="1" x14ac:dyDescent="0.35">
      <c r="A6944" s="19" t="s">
        <v>40</v>
      </c>
      <c r="B6944" s="20">
        <v>2011</v>
      </c>
      <c r="C6944" s="17" t="s">
        <v>82</v>
      </c>
      <c r="D6944" s="20"/>
      <c r="E6944" s="37" t="s">
        <v>73</v>
      </c>
      <c r="F6944" s="34" t="s">
        <v>78</v>
      </c>
      <c r="G6944" s="21" t="s">
        <v>66</v>
      </c>
      <c r="H6944" s="22">
        <v>30614.019999999997</v>
      </c>
      <c r="I6944" s="22">
        <v>29064.02</v>
      </c>
      <c r="J6944" s="22">
        <v>59678.06</v>
      </c>
      <c r="K6944" s="31">
        <v>27534</v>
      </c>
      <c r="L6944" s="31">
        <v>24610</v>
      </c>
      <c r="M6944" s="31">
        <v>71</v>
      </c>
      <c r="N6944" s="31">
        <v>52215</v>
      </c>
      <c r="O6944" s="22">
        <v>20163</v>
      </c>
      <c r="P6944" s="22">
        <v>18407</v>
      </c>
      <c r="Q6944" s="22">
        <v>47</v>
      </c>
      <c r="R6944" s="23">
        <v>38617</v>
      </c>
      <c r="S6944" s="130">
        <f>IFERROR(Table1[[#This Row],[Female Voters]]/Table1[[#This Row],[Female Population]],"0.0%")</f>
        <v>0.89939184726475008</v>
      </c>
      <c r="T6944" s="130">
        <f>IFERROR(Table1[[#This Row],[Male Voters]]/Table1[[#This Row],[Male Population]],"0.0%")</f>
        <v>0.84675141291535028</v>
      </c>
      <c r="U6944" s="130">
        <f>IFERROR(Table1[[#This Row],[Total Voters]]/Table1[[#This Row],[Total Population]],"0.0%")</f>
        <v>0.87494466140487814</v>
      </c>
      <c r="V6944" s="130">
        <f>IFERROR(Table1[[#This Row],[Female Ballots]]/Table1[[#This Row],[Female Population]],"0.0%")</f>
        <v>0.65861980883268523</v>
      </c>
      <c r="W6944" s="130">
        <f>IFERROR(Table1[[#This Row],[Male Ballots]]/Table1[[#This Row],[Male Population]],"0.0%")</f>
        <v>0.63332601615330564</v>
      </c>
      <c r="X6944" s="130">
        <f>IFERROR(Table1[[#This Row],[Total Ballots]]/Table1[[#This Row],[Total Population]],"0.0%")</f>
        <v>0.64708872909072446</v>
      </c>
      <c r="Y6944" s="24">
        <f>Table1[[#This Row],[Female Ballots]]/Table1[[#This Row],[Female Voters]]</f>
        <v>0.73229461756373937</v>
      </c>
      <c r="Z6944" s="24">
        <f>Table1[[#This Row],[Male Ballots]]/Table1[[#This Row],[Male Voters]]</f>
        <v>0.74794798862251122</v>
      </c>
      <c r="AA6944" s="24">
        <f>Table1[[#This Row],[Total Ballots]]/Table1[[#This Row],[Total Voters]]</f>
        <v>0.73957674997606049</v>
      </c>
    </row>
    <row r="6945" spans="1:27" s="12" customFormat="1" x14ac:dyDescent="0.35">
      <c r="A6945" s="19" t="s">
        <v>40</v>
      </c>
      <c r="B6945" s="20">
        <v>2011</v>
      </c>
      <c r="C6945" s="17" t="s">
        <v>82</v>
      </c>
      <c r="D6945" s="20"/>
      <c r="E6945" s="37" t="s">
        <v>73</v>
      </c>
      <c r="F6945" s="34" t="s">
        <v>78</v>
      </c>
      <c r="G6945" s="21" t="s">
        <v>67</v>
      </c>
      <c r="H6945" s="22">
        <v>35846.048999999999</v>
      </c>
      <c r="I6945" s="22">
        <v>27850.034</v>
      </c>
      <c r="J6945" s="22">
        <v>63696.092000000004</v>
      </c>
      <c r="K6945" s="31">
        <v>30200</v>
      </c>
      <c r="L6945" s="31">
        <v>24058</v>
      </c>
      <c r="M6945" s="31">
        <v>77</v>
      </c>
      <c r="N6945" s="31">
        <v>54335</v>
      </c>
      <c r="O6945" s="22">
        <v>24257</v>
      </c>
      <c r="P6945" s="22">
        <v>20243</v>
      </c>
      <c r="Q6945" s="22">
        <v>57</v>
      </c>
      <c r="R6945" s="23">
        <v>44557</v>
      </c>
      <c r="S6945" s="130">
        <f>IFERROR(Table1[[#This Row],[Female Voters]]/Table1[[#This Row],[Female Population]],"0.0%")</f>
        <v>0.84249173458419369</v>
      </c>
      <c r="T6945" s="130">
        <f>IFERROR(Table1[[#This Row],[Male Voters]]/Table1[[#This Row],[Male Population]],"0.0%")</f>
        <v>0.8638409561726208</v>
      </c>
      <c r="U6945" s="130">
        <f>IFERROR(Table1[[#This Row],[Total Voters]]/Table1[[#This Row],[Total Population]],"0.0%")</f>
        <v>0.85303506532237483</v>
      </c>
      <c r="V6945" s="130">
        <f>IFERROR(Table1[[#This Row],[Female Ballots]]/Table1[[#This Row],[Female Population]],"0.0%")</f>
        <v>0.67669940416585384</v>
      </c>
      <c r="W6945" s="130">
        <f>IFERROR(Table1[[#This Row],[Male Ballots]]/Table1[[#This Row],[Male Population]],"0.0%")</f>
        <v>0.72685728139506045</v>
      </c>
      <c r="X6945" s="130">
        <f>IFERROR(Table1[[#This Row],[Total Ballots]]/Table1[[#This Row],[Total Population]],"0.0%")</f>
        <v>0.69952486253002766</v>
      </c>
      <c r="Y6945" s="24">
        <f>Table1[[#This Row],[Female Ballots]]/Table1[[#This Row],[Female Voters]]</f>
        <v>0.80321192052980128</v>
      </c>
      <c r="Z6945" s="24">
        <f>Table1[[#This Row],[Male Ballots]]/Table1[[#This Row],[Male Voters]]</f>
        <v>0.84142488984953034</v>
      </c>
      <c r="AA6945" s="24">
        <f>Table1[[#This Row],[Total Ballots]]/Table1[[#This Row],[Total Voters]]</f>
        <v>0.82004232998987758</v>
      </c>
    </row>
    <row r="6946" spans="1:27" s="12" customFormat="1" x14ac:dyDescent="0.35">
      <c r="A6946" s="19" t="s">
        <v>28</v>
      </c>
      <c r="B6946" s="20">
        <v>2011</v>
      </c>
      <c r="C6946" s="17" t="s">
        <v>82</v>
      </c>
      <c r="D6946" s="20"/>
      <c r="E6946" s="37" t="s">
        <v>74</v>
      </c>
      <c r="F6946" s="34" t="s">
        <v>78</v>
      </c>
      <c r="G6946" s="21" t="s">
        <v>79</v>
      </c>
      <c r="H6946" s="22">
        <v>16797.977299999999</v>
      </c>
      <c r="I6946" s="22">
        <v>16567.978900000002</v>
      </c>
      <c r="J6946" s="22">
        <v>33365.956899999997</v>
      </c>
      <c r="K6946" s="22">
        <v>13902</v>
      </c>
      <c r="L6946" s="22">
        <v>13055</v>
      </c>
      <c r="M6946" s="22">
        <v>177</v>
      </c>
      <c r="N6946" s="22">
        <v>27134</v>
      </c>
      <c r="O6946" s="22">
        <v>8213</v>
      </c>
      <c r="P6946" s="22">
        <v>7571</v>
      </c>
      <c r="Q6946" s="22">
        <v>112</v>
      </c>
      <c r="R6946" s="23">
        <v>15896</v>
      </c>
      <c r="S6946" s="130">
        <f>IFERROR(Table1[[#This Row],[Female Voters]]/Table1[[#This Row],[Female Population]],"0.0%")</f>
        <v>0.82759964201166059</v>
      </c>
      <c r="T6946" s="130">
        <f>IFERROR(Table1[[#This Row],[Male Voters]]/Table1[[#This Row],[Male Population]],"0.0%")</f>
        <v>0.78796575483325837</v>
      </c>
      <c r="U6946" s="130">
        <f>IFERROR(Table1[[#This Row],[Total Voters]]/Table1[[#This Row],[Total Population]],"0.0%")</f>
        <v>0.81322409188869993</v>
      </c>
      <c r="V6946" s="130">
        <f>IFERROR(Table1[[#This Row],[Female Ballots]]/Table1[[#This Row],[Female Population]],"0.0%")</f>
        <v>0.48892791395783114</v>
      </c>
      <c r="W6946" s="130">
        <f>IFERROR(Table1[[#This Row],[Male Ballots]]/Table1[[#This Row],[Male Population]],"0.0%")</f>
        <v>0.45696581615033316</v>
      </c>
      <c r="X6946" s="130">
        <f>IFERROR(Table1[[#This Row],[Total Ballots]]/Table1[[#This Row],[Total Population]],"0.0%")</f>
        <v>0.47641373054701758</v>
      </c>
      <c r="Y6946" s="24">
        <f>Table1[[#This Row],[Female Ballots]]/Table1[[#This Row],[Female Voters]]</f>
        <v>0.5907783052798159</v>
      </c>
      <c r="Z6946" s="24">
        <f>Table1[[#This Row],[Male Ballots]]/Table1[[#This Row],[Male Voters]]</f>
        <v>0.57993106089620838</v>
      </c>
      <c r="AA6946" s="24">
        <f>Table1[[#This Row],[Total Ballots]]/Table1[[#This Row],[Total Voters]]</f>
        <v>0.58583327190978107</v>
      </c>
    </row>
    <row r="6947" spans="1:27" s="12" customFormat="1" x14ac:dyDescent="0.35">
      <c r="A6947" s="19" t="s">
        <v>28</v>
      </c>
      <c r="B6947" s="20">
        <v>2011</v>
      </c>
      <c r="C6947" s="17" t="s">
        <v>82</v>
      </c>
      <c r="D6947" s="20"/>
      <c r="E6947" s="37" t="s">
        <v>74</v>
      </c>
      <c r="F6947" s="34" t="s">
        <v>78</v>
      </c>
      <c r="G6947" s="21" t="s">
        <v>62</v>
      </c>
      <c r="H6947" s="22">
        <v>1252.0029</v>
      </c>
      <c r="I6947" s="22">
        <v>1453.0037</v>
      </c>
      <c r="J6947" s="22">
        <v>2705.0065999999997</v>
      </c>
      <c r="K6947" s="31">
        <v>1161</v>
      </c>
      <c r="L6947" s="31">
        <v>1146</v>
      </c>
      <c r="M6947" s="31">
        <v>15</v>
      </c>
      <c r="N6947" s="31">
        <v>2322</v>
      </c>
      <c r="O6947" s="22">
        <v>313</v>
      </c>
      <c r="P6947" s="22">
        <v>246</v>
      </c>
      <c r="Q6947" s="22">
        <v>8</v>
      </c>
      <c r="R6947" s="23">
        <v>567</v>
      </c>
      <c r="S6947" s="130">
        <f>IFERROR(Table1[[#This Row],[Female Voters]]/Table1[[#This Row],[Female Population]],"0.0%")</f>
        <v>0.92731414599758522</v>
      </c>
      <c r="T6947" s="130">
        <f>IFERROR(Table1[[#This Row],[Male Voters]]/Table1[[#This Row],[Male Population]],"0.0%")</f>
        <v>0.78871099915299603</v>
      </c>
      <c r="U6947" s="130">
        <f>IFERROR(Table1[[#This Row],[Total Voters]]/Table1[[#This Row],[Total Population]],"0.0%")</f>
        <v>0.85840825674880061</v>
      </c>
      <c r="V6947" s="130">
        <f>IFERROR(Table1[[#This Row],[Female Ballots]]/Table1[[#This Row],[Female Population]],"0.0%")</f>
        <v>0.24999942092785887</v>
      </c>
      <c r="W6947" s="130">
        <f>IFERROR(Table1[[#This Row],[Male Ballots]]/Table1[[#This Row],[Male Population]],"0.0%")</f>
        <v>0.16930445531556457</v>
      </c>
      <c r="X6947" s="130">
        <f>IFERROR(Table1[[#This Row],[Total Ballots]]/Table1[[#This Row],[Total Population]],"0.0%")</f>
        <v>0.20961131850842807</v>
      </c>
      <c r="Y6947" s="24">
        <f>Table1[[#This Row],[Female Ballots]]/Table1[[#This Row],[Female Voters]]</f>
        <v>0.26959517657192078</v>
      </c>
      <c r="Z6947" s="24">
        <f>Table1[[#This Row],[Male Ballots]]/Table1[[#This Row],[Male Voters]]</f>
        <v>0.21465968586387435</v>
      </c>
      <c r="AA6947" s="24">
        <f>Table1[[#This Row],[Total Ballots]]/Table1[[#This Row],[Total Voters]]</f>
        <v>0.2441860465116279</v>
      </c>
    </row>
    <row r="6948" spans="1:27" s="12" customFormat="1" x14ac:dyDescent="0.35">
      <c r="A6948" s="19" t="s">
        <v>28</v>
      </c>
      <c r="B6948" s="20">
        <v>2011</v>
      </c>
      <c r="C6948" s="17" t="s">
        <v>82</v>
      </c>
      <c r="D6948" s="20"/>
      <c r="E6948" s="37" t="s">
        <v>74</v>
      </c>
      <c r="F6948" s="34" t="s">
        <v>78</v>
      </c>
      <c r="G6948" s="21" t="s">
        <v>63</v>
      </c>
      <c r="H6948" s="22">
        <v>1950.0023000000001</v>
      </c>
      <c r="I6948" s="22">
        <v>1800.0014000000001</v>
      </c>
      <c r="J6948" s="22">
        <v>3750.0029999999997</v>
      </c>
      <c r="K6948" s="31">
        <v>1484</v>
      </c>
      <c r="L6948" s="31">
        <v>1343</v>
      </c>
      <c r="M6948" s="31">
        <v>19</v>
      </c>
      <c r="N6948" s="31">
        <v>2846</v>
      </c>
      <c r="O6948" s="22">
        <v>382</v>
      </c>
      <c r="P6948" s="22">
        <v>340</v>
      </c>
      <c r="Q6948" s="22">
        <v>6</v>
      </c>
      <c r="R6948" s="23">
        <v>728</v>
      </c>
      <c r="S6948" s="130">
        <f>IFERROR(Table1[[#This Row],[Female Voters]]/Table1[[#This Row],[Female Population]],"0.0%")</f>
        <v>0.76102474340671289</v>
      </c>
      <c r="T6948" s="130">
        <f>IFERROR(Table1[[#This Row],[Male Voters]]/Table1[[#This Row],[Male Population]],"0.0%")</f>
        <v>0.74611053080292045</v>
      </c>
      <c r="U6948" s="130">
        <f>IFERROR(Table1[[#This Row],[Total Voters]]/Table1[[#This Row],[Total Population]],"0.0%")</f>
        <v>0.75893272618715246</v>
      </c>
      <c r="V6948" s="130">
        <f>IFERROR(Table1[[#This Row],[Female Ballots]]/Table1[[#This Row],[Female Population]],"0.0%")</f>
        <v>0.19589720483919429</v>
      </c>
      <c r="W6948" s="130">
        <f>IFERROR(Table1[[#This Row],[Male Ballots]]/Table1[[#This Row],[Male Population]],"0.0%")</f>
        <v>0.18888874197542291</v>
      </c>
      <c r="X6948" s="130">
        <f>IFERROR(Table1[[#This Row],[Total Ballots]]/Table1[[#This Row],[Total Population]],"0.0%")</f>
        <v>0.19413317802679092</v>
      </c>
      <c r="Y6948" s="24">
        <f>Table1[[#This Row],[Female Ballots]]/Table1[[#This Row],[Female Voters]]</f>
        <v>0.25741239892183287</v>
      </c>
      <c r="Z6948" s="24">
        <f>Table1[[#This Row],[Male Ballots]]/Table1[[#This Row],[Male Voters]]</f>
        <v>0.25316455696202533</v>
      </c>
      <c r="AA6948" s="24">
        <f>Table1[[#This Row],[Total Ballots]]/Table1[[#This Row],[Total Voters]]</f>
        <v>0.25579761068165846</v>
      </c>
    </row>
    <row r="6949" spans="1:27" s="12" customFormat="1" x14ac:dyDescent="0.35">
      <c r="A6949" s="19" t="s">
        <v>28</v>
      </c>
      <c r="B6949" s="20">
        <v>2011</v>
      </c>
      <c r="C6949" s="17" t="s">
        <v>82</v>
      </c>
      <c r="D6949" s="20"/>
      <c r="E6949" s="37" t="s">
        <v>74</v>
      </c>
      <c r="F6949" s="34" t="s">
        <v>78</v>
      </c>
      <c r="G6949" s="21" t="s">
        <v>64</v>
      </c>
      <c r="H6949" s="22">
        <v>2470.998</v>
      </c>
      <c r="I6949" s="22">
        <v>2384.998</v>
      </c>
      <c r="J6949" s="22">
        <v>4855.9969999999994</v>
      </c>
      <c r="K6949" s="31">
        <v>1795</v>
      </c>
      <c r="L6949" s="31">
        <v>1615</v>
      </c>
      <c r="M6949" s="31">
        <v>28</v>
      </c>
      <c r="N6949" s="31">
        <v>3438</v>
      </c>
      <c r="O6949" s="22">
        <v>811</v>
      </c>
      <c r="P6949" s="22">
        <v>650</v>
      </c>
      <c r="Q6949" s="22">
        <v>18</v>
      </c>
      <c r="R6949" s="23">
        <v>1479</v>
      </c>
      <c r="S6949" s="130">
        <f>IFERROR(Table1[[#This Row],[Female Voters]]/Table1[[#This Row],[Female Population]],"0.0%")</f>
        <v>0.72642713591836172</v>
      </c>
      <c r="T6949" s="130">
        <f>IFERROR(Table1[[#This Row],[Male Voters]]/Table1[[#This Row],[Male Population]],"0.0%")</f>
        <v>0.67714941480034785</v>
      </c>
      <c r="U6949" s="130">
        <f>IFERROR(Table1[[#This Row],[Total Voters]]/Table1[[#This Row],[Total Population]],"0.0%")</f>
        <v>0.70799055271245026</v>
      </c>
      <c r="V6949" s="130">
        <f>IFERROR(Table1[[#This Row],[Female Ballots]]/Table1[[#This Row],[Female Population]],"0.0%")</f>
        <v>0.3282074692087974</v>
      </c>
      <c r="W6949" s="130">
        <f>IFERROR(Table1[[#This Row],[Male Ballots]]/Table1[[#This Row],[Male Population]],"0.0%")</f>
        <v>0.27253691617351461</v>
      </c>
      <c r="X6949" s="130">
        <f>IFERROR(Table1[[#This Row],[Total Ballots]]/Table1[[#This Row],[Total Population]],"0.0%")</f>
        <v>0.30457185208310472</v>
      </c>
      <c r="Y6949" s="24">
        <f>Table1[[#This Row],[Female Ballots]]/Table1[[#This Row],[Female Voters]]</f>
        <v>0.45181058495821724</v>
      </c>
      <c r="Z6949" s="24">
        <f>Table1[[#This Row],[Male Ballots]]/Table1[[#This Row],[Male Voters]]</f>
        <v>0.4024767801857585</v>
      </c>
      <c r="AA6949" s="24">
        <f>Table1[[#This Row],[Total Ballots]]/Table1[[#This Row],[Total Voters]]</f>
        <v>0.43019197207678883</v>
      </c>
    </row>
    <row r="6950" spans="1:27" s="12" customFormat="1" x14ac:dyDescent="0.35">
      <c r="A6950" s="19" t="s">
        <v>28</v>
      </c>
      <c r="B6950" s="20">
        <v>2011</v>
      </c>
      <c r="C6950" s="17" t="s">
        <v>82</v>
      </c>
      <c r="D6950" s="20"/>
      <c r="E6950" s="37" t="s">
        <v>74</v>
      </c>
      <c r="F6950" s="34" t="s">
        <v>78</v>
      </c>
      <c r="G6950" s="21" t="s">
        <v>65</v>
      </c>
      <c r="H6950" s="22">
        <v>3510.9949999999999</v>
      </c>
      <c r="I6950" s="22">
        <v>3296.9960000000001</v>
      </c>
      <c r="J6950" s="22">
        <v>6807.991</v>
      </c>
      <c r="K6950" s="31">
        <v>2838</v>
      </c>
      <c r="L6950" s="31">
        <v>2413</v>
      </c>
      <c r="M6950" s="31">
        <v>24</v>
      </c>
      <c r="N6950" s="31">
        <v>5275</v>
      </c>
      <c r="O6950" s="22">
        <v>1714</v>
      </c>
      <c r="P6950" s="22">
        <v>1348</v>
      </c>
      <c r="Q6950" s="22">
        <v>12</v>
      </c>
      <c r="R6950" s="23">
        <v>3074</v>
      </c>
      <c r="S6950" s="130">
        <f>IFERROR(Table1[[#This Row],[Female Voters]]/Table1[[#This Row],[Female Population]],"0.0%")</f>
        <v>0.80831787000551125</v>
      </c>
      <c r="T6950" s="130">
        <f>IFERROR(Table1[[#This Row],[Male Voters]]/Table1[[#This Row],[Male Population]],"0.0%")</f>
        <v>0.73187835229402765</v>
      </c>
      <c r="U6950" s="130">
        <f>IFERROR(Table1[[#This Row],[Total Voters]]/Table1[[#This Row],[Total Population]],"0.0%")</f>
        <v>0.77482476107856191</v>
      </c>
      <c r="V6950" s="130">
        <f>IFERROR(Table1[[#This Row],[Female Ballots]]/Table1[[#This Row],[Female Population]],"0.0%")</f>
        <v>0.48818070091241944</v>
      </c>
      <c r="W6950" s="130">
        <f>IFERROR(Table1[[#This Row],[Male Ballots]]/Table1[[#This Row],[Male Population]],"0.0%")</f>
        <v>0.40885703228029391</v>
      </c>
      <c r="X6950" s="130">
        <f>IFERROR(Table1[[#This Row],[Total Ballots]]/Table1[[#This Row],[Total Population]],"0.0%")</f>
        <v>0.4515282114797155</v>
      </c>
      <c r="Y6950" s="24">
        <f>Table1[[#This Row],[Female Ballots]]/Table1[[#This Row],[Female Voters]]</f>
        <v>0.60394644115574347</v>
      </c>
      <c r="Z6950" s="24">
        <f>Table1[[#This Row],[Male Ballots]]/Table1[[#This Row],[Male Voters]]</f>
        <v>0.55864069622876089</v>
      </c>
      <c r="AA6950" s="24">
        <f>Table1[[#This Row],[Total Ballots]]/Table1[[#This Row],[Total Voters]]</f>
        <v>0.58274881516587673</v>
      </c>
    </row>
    <row r="6951" spans="1:27" s="12" customFormat="1" x14ac:dyDescent="0.35">
      <c r="A6951" s="19" t="s">
        <v>28</v>
      </c>
      <c r="B6951" s="20">
        <v>2011</v>
      </c>
      <c r="C6951" s="17" t="s">
        <v>82</v>
      </c>
      <c r="D6951" s="20"/>
      <c r="E6951" s="37" t="s">
        <v>74</v>
      </c>
      <c r="F6951" s="34" t="s">
        <v>78</v>
      </c>
      <c r="G6951" s="21" t="s">
        <v>66</v>
      </c>
      <c r="H6951" s="22">
        <v>3653.99</v>
      </c>
      <c r="I6951" s="22">
        <v>3696.991</v>
      </c>
      <c r="J6951" s="22">
        <v>7350.9809999999998</v>
      </c>
      <c r="K6951" s="31">
        <v>3218</v>
      </c>
      <c r="L6951" s="31">
        <v>3151</v>
      </c>
      <c r="M6951" s="31">
        <v>43</v>
      </c>
      <c r="N6951" s="31">
        <v>6412</v>
      </c>
      <c r="O6951" s="22">
        <v>2340</v>
      </c>
      <c r="P6951" s="22">
        <v>2252</v>
      </c>
      <c r="Q6951" s="22">
        <v>28</v>
      </c>
      <c r="R6951" s="23">
        <v>4620</v>
      </c>
      <c r="S6951" s="130">
        <f>IFERROR(Table1[[#This Row],[Female Voters]]/Table1[[#This Row],[Female Population]],"0.0%")</f>
        <v>0.88068111844860009</v>
      </c>
      <c r="T6951" s="130">
        <f>IFERROR(Table1[[#This Row],[Male Voters]]/Table1[[#This Row],[Male Population]],"0.0%")</f>
        <v>0.85231476084199287</v>
      </c>
      <c r="U6951" s="130">
        <f>IFERROR(Table1[[#This Row],[Total Voters]]/Table1[[#This Row],[Total Population]],"0.0%")</f>
        <v>0.87226453176793683</v>
      </c>
      <c r="V6951" s="130">
        <f>IFERROR(Table1[[#This Row],[Female Ballots]]/Table1[[#This Row],[Female Population]],"0.0%")</f>
        <v>0.64039584125845994</v>
      </c>
      <c r="W6951" s="130">
        <f>IFERROR(Table1[[#This Row],[Male Ballots]]/Table1[[#This Row],[Male Population]],"0.0%")</f>
        <v>0.60914403091595304</v>
      </c>
      <c r="X6951" s="130">
        <f>IFERROR(Table1[[#This Row],[Total Ballots]]/Table1[[#This Row],[Total Population]],"0.0%")</f>
        <v>0.62848754472362267</v>
      </c>
      <c r="Y6951" s="24">
        <f>Table1[[#This Row],[Female Ballots]]/Table1[[#This Row],[Female Voters]]</f>
        <v>0.72715972653822247</v>
      </c>
      <c r="Z6951" s="24">
        <f>Table1[[#This Row],[Male Ballots]]/Table1[[#This Row],[Male Voters]]</f>
        <v>0.71469374801650265</v>
      </c>
      <c r="AA6951" s="24">
        <f>Table1[[#This Row],[Total Ballots]]/Table1[[#This Row],[Total Voters]]</f>
        <v>0.72052401746724892</v>
      </c>
    </row>
    <row r="6952" spans="1:27" s="12" customFormat="1" x14ac:dyDescent="0.35">
      <c r="A6952" s="19" t="s">
        <v>28</v>
      </c>
      <c r="B6952" s="20">
        <v>2011</v>
      </c>
      <c r="C6952" s="17" t="s">
        <v>82</v>
      </c>
      <c r="D6952" s="20"/>
      <c r="E6952" s="37" t="s">
        <v>74</v>
      </c>
      <c r="F6952" s="34" t="s">
        <v>78</v>
      </c>
      <c r="G6952" s="21" t="s">
        <v>67</v>
      </c>
      <c r="H6952" s="22">
        <v>3959.9890999999998</v>
      </c>
      <c r="I6952" s="22">
        <v>3935.9888000000001</v>
      </c>
      <c r="J6952" s="22">
        <v>7895.9783000000007</v>
      </c>
      <c r="K6952" s="31">
        <v>3406</v>
      </c>
      <c r="L6952" s="31">
        <v>3387</v>
      </c>
      <c r="M6952" s="31">
        <v>48</v>
      </c>
      <c r="N6952" s="31">
        <v>6841</v>
      </c>
      <c r="O6952" s="22">
        <v>2653</v>
      </c>
      <c r="P6952" s="22">
        <v>2735</v>
      </c>
      <c r="Q6952" s="22">
        <v>40</v>
      </c>
      <c r="R6952" s="23">
        <v>5428</v>
      </c>
      <c r="S6952" s="130">
        <f>IFERROR(Table1[[#This Row],[Female Voters]]/Table1[[#This Row],[Female Population]],"0.0%")</f>
        <v>0.86010337755727662</v>
      </c>
      <c r="T6952" s="130">
        <f>IFERROR(Table1[[#This Row],[Male Voters]]/Table1[[#This Row],[Male Population]],"0.0%")</f>
        <v>0.86052074131918255</v>
      </c>
      <c r="U6952" s="130">
        <f>IFERROR(Table1[[#This Row],[Total Voters]]/Table1[[#This Row],[Total Population]],"0.0%")</f>
        <v>0.86639042561705104</v>
      </c>
      <c r="V6952" s="130">
        <f>IFERROR(Table1[[#This Row],[Female Ballots]]/Table1[[#This Row],[Female Population]],"0.0%")</f>
        <v>0.66995133900747361</v>
      </c>
      <c r="W6952" s="130">
        <f>IFERROR(Table1[[#This Row],[Male Ballots]]/Table1[[#This Row],[Male Population]],"0.0%")</f>
        <v>0.6948698634508309</v>
      </c>
      <c r="X6952" s="130">
        <f>IFERROR(Table1[[#This Row],[Total Ballots]]/Table1[[#This Row],[Total Population]],"0.0%")</f>
        <v>0.68743856603557274</v>
      </c>
      <c r="Y6952" s="24">
        <f>Table1[[#This Row],[Female Ballots]]/Table1[[#This Row],[Female Voters]]</f>
        <v>0.77891955372871402</v>
      </c>
      <c r="Z6952" s="24">
        <f>Table1[[#This Row],[Male Ballots]]/Table1[[#This Row],[Male Voters]]</f>
        <v>0.80749926188367283</v>
      </c>
      <c r="AA6952" s="24">
        <f>Table1[[#This Row],[Total Ballots]]/Table1[[#This Row],[Total Voters]]</f>
        <v>0.79345124981727821</v>
      </c>
    </row>
    <row r="6953" spans="1:27" s="12" customFormat="1" x14ac:dyDescent="0.35">
      <c r="A6953" s="19" t="s">
        <v>43</v>
      </c>
      <c r="B6953" s="20">
        <v>2011</v>
      </c>
      <c r="C6953" s="17" t="s">
        <v>82</v>
      </c>
      <c r="D6953" s="20"/>
      <c r="E6953" s="37" t="s">
        <v>73</v>
      </c>
      <c r="F6953" s="34" t="s">
        <v>78</v>
      </c>
      <c r="G6953" s="21" t="s">
        <v>79</v>
      </c>
      <c r="H6953" s="22">
        <v>102567</v>
      </c>
      <c r="I6953" s="22">
        <v>94129</v>
      </c>
      <c r="J6953" s="22">
        <v>196696</v>
      </c>
      <c r="K6953" s="22">
        <v>81439</v>
      </c>
      <c r="L6953" s="22">
        <v>71071</v>
      </c>
      <c r="M6953" s="22">
        <v>22</v>
      </c>
      <c r="N6953" s="22">
        <v>152532</v>
      </c>
      <c r="O6953" s="22">
        <v>43045</v>
      </c>
      <c r="P6953" s="22">
        <v>37790</v>
      </c>
      <c r="Q6953" s="22">
        <v>5</v>
      </c>
      <c r="R6953" s="23">
        <v>80840</v>
      </c>
      <c r="S6953" s="130">
        <f>IFERROR(Table1[[#This Row],[Female Voters]]/Table1[[#This Row],[Female Population]],"0.0%")</f>
        <v>0.79400781927910535</v>
      </c>
      <c r="T6953" s="130">
        <f>IFERROR(Table1[[#This Row],[Male Voters]]/Table1[[#This Row],[Male Population]],"0.0%")</f>
        <v>0.75503829850524284</v>
      </c>
      <c r="U6953" s="130">
        <f>IFERROR(Table1[[#This Row],[Total Voters]]/Table1[[#This Row],[Total Population]],"0.0%")</f>
        <v>0.7754707772400049</v>
      </c>
      <c r="V6953" s="130">
        <f>IFERROR(Table1[[#This Row],[Female Ballots]]/Table1[[#This Row],[Female Population]],"0.0%")</f>
        <v>0.4196768941277409</v>
      </c>
      <c r="W6953" s="130">
        <f>IFERROR(Table1[[#This Row],[Male Ballots]]/Table1[[#This Row],[Male Population]],"0.0%")</f>
        <v>0.40147032264233129</v>
      </c>
      <c r="X6953" s="130">
        <f>IFERROR(Table1[[#This Row],[Total Ballots]]/Table1[[#This Row],[Total Population]],"0.0%")</f>
        <v>0.41098954732175541</v>
      </c>
      <c r="Y6953" s="24">
        <f>Table1[[#This Row],[Female Ballots]]/Table1[[#This Row],[Female Voters]]</f>
        <v>0.52855511487125328</v>
      </c>
      <c r="Z6953" s="24">
        <f>Table1[[#This Row],[Male Ballots]]/Table1[[#This Row],[Male Voters]]</f>
        <v>0.53172179932743313</v>
      </c>
      <c r="AA6953" s="24">
        <f>Table1[[#This Row],[Total Ballots]]/Table1[[#This Row],[Total Voters]]</f>
        <v>0.52998715023732723</v>
      </c>
    </row>
    <row r="6954" spans="1:27" s="12" customFormat="1" x14ac:dyDescent="0.35">
      <c r="A6954" s="19" t="s">
        <v>43</v>
      </c>
      <c r="B6954" s="20">
        <v>2011</v>
      </c>
      <c r="C6954" s="17" t="s">
        <v>82</v>
      </c>
      <c r="D6954" s="20"/>
      <c r="E6954" s="37" t="s">
        <v>73</v>
      </c>
      <c r="F6954" s="34" t="s">
        <v>78</v>
      </c>
      <c r="G6954" s="21" t="s">
        <v>62</v>
      </c>
      <c r="H6954" s="22">
        <v>11525</v>
      </c>
      <c r="I6954" s="22">
        <v>11482</v>
      </c>
      <c r="J6954" s="22">
        <v>23007</v>
      </c>
      <c r="K6954" s="31">
        <v>7155</v>
      </c>
      <c r="L6954" s="31">
        <v>6516</v>
      </c>
      <c r="M6954" s="31">
        <v>2</v>
      </c>
      <c r="N6954" s="31">
        <v>13673</v>
      </c>
      <c r="O6954" s="22">
        <v>1610</v>
      </c>
      <c r="P6954" s="22">
        <v>1459</v>
      </c>
      <c r="Q6954" s="22"/>
      <c r="R6954" s="23">
        <v>3069</v>
      </c>
      <c r="S6954" s="130">
        <f>IFERROR(Table1[[#This Row],[Female Voters]]/Table1[[#This Row],[Female Population]],"0.0%")</f>
        <v>0.62082429501084602</v>
      </c>
      <c r="T6954" s="130">
        <f>IFERROR(Table1[[#This Row],[Male Voters]]/Table1[[#This Row],[Male Population]],"0.0%")</f>
        <v>0.56749695175056614</v>
      </c>
      <c r="U6954" s="130">
        <f>IFERROR(Table1[[#This Row],[Total Voters]]/Table1[[#This Row],[Total Population]],"0.0%")</f>
        <v>0.59429738775155383</v>
      </c>
      <c r="V6954" s="130">
        <f>IFERROR(Table1[[#This Row],[Female Ballots]]/Table1[[#This Row],[Female Population]],"0.0%")</f>
        <v>0.13969631236442517</v>
      </c>
      <c r="W6954" s="130">
        <f>IFERROR(Table1[[#This Row],[Male Ballots]]/Table1[[#This Row],[Male Population]],"0.0%")</f>
        <v>0.12706845497300123</v>
      </c>
      <c r="X6954" s="130">
        <f>IFERROR(Table1[[#This Row],[Total Ballots]]/Table1[[#This Row],[Total Population]],"0.0%")</f>
        <v>0.13339418437866737</v>
      </c>
      <c r="Y6954" s="24">
        <f>Table1[[#This Row],[Female Ballots]]/Table1[[#This Row],[Female Voters]]</f>
        <v>0.22501747030048916</v>
      </c>
      <c r="Z6954" s="24">
        <f>Table1[[#This Row],[Male Ballots]]/Table1[[#This Row],[Male Voters]]</f>
        <v>0.22391037446286066</v>
      </c>
      <c r="AA6954" s="24">
        <f>Table1[[#This Row],[Total Ballots]]/Table1[[#This Row],[Total Voters]]</f>
        <v>0.22445695897023329</v>
      </c>
    </row>
    <row r="6955" spans="1:27" s="12" customFormat="1" x14ac:dyDescent="0.35">
      <c r="A6955" s="19" t="s">
        <v>43</v>
      </c>
      <c r="B6955" s="20">
        <v>2011</v>
      </c>
      <c r="C6955" s="17" t="s">
        <v>82</v>
      </c>
      <c r="D6955" s="20"/>
      <c r="E6955" s="37" t="s">
        <v>73</v>
      </c>
      <c r="F6955" s="34" t="s">
        <v>78</v>
      </c>
      <c r="G6955" s="21" t="s">
        <v>63</v>
      </c>
      <c r="H6955" s="22">
        <v>17420</v>
      </c>
      <c r="I6955" s="22">
        <v>17035</v>
      </c>
      <c r="J6955" s="22">
        <v>34455</v>
      </c>
      <c r="K6955" s="31">
        <v>12766</v>
      </c>
      <c r="L6955" s="31">
        <v>11134</v>
      </c>
      <c r="M6955" s="31">
        <v>6</v>
      </c>
      <c r="N6955" s="31">
        <v>23906</v>
      </c>
      <c r="O6955" s="22">
        <v>3463</v>
      </c>
      <c r="P6955" s="22">
        <v>2928</v>
      </c>
      <c r="Q6955" s="22">
        <v>2</v>
      </c>
      <c r="R6955" s="23">
        <v>6393</v>
      </c>
      <c r="S6955" s="130">
        <f>IFERROR(Table1[[#This Row],[Female Voters]]/Table1[[#This Row],[Female Population]],"0.0%")</f>
        <v>0.73283582089552235</v>
      </c>
      <c r="T6955" s="130">
        <f>IFERROR(Table1[[#This Row],[Male Voters]]/Table1[[#This Row],[Male Population]],"0.0%")</f>
        <v>0.65359553859700614</v>
      </c>
      <c r="U6955" s="130">
        <f>IFERROR(Table1[[#This Row],[Total Voters]]/Table1[[#This Row],[Total Population]],"0.0%")</f>
        <v>0.69383253519082866</v>
      </c>
      <c r="V6955" s="130">
        <f>IFERROR(Table1[[#This Row],[Female Ballots]]/Table1[[#This Row],[Female Population]],"0.0%")</f>
        <v>0.19879448909299655</v>
      </c>
      <c r="W6955" s="130">
        <f>IFERROR(Table1[[#This Row],[Male Ballots]]/Table1[[#This Row],[Male Population]],"0.0%")</f>
        <v>0.17188142060463751</v>
      </c>
      <c r="X6955" s="130">
        <f>IFERROR(Table1[[#This Row],[Total Ballots]]/Table1[[#This Row],[Total Population]],"0.0%")</f>
        <v>0.18554636482368306</v>
      </c>
      <c r="Y6955" s="24">
        <f>Table1[[#This Row],[Female Ballots]]/Table1[[#This Row],[Female Voters]]</f>
        <v>0.27126742910856966</v>
      </c>
      <c r="Z6955" s="24">
        <f>Table1[[#This Row],[Male Ballots]]/Table1[[#This Row],[Male Voters]]</f>
        <v>0.26297826477456437</v>
      </c>
      <c r="AA6955" s="24">
        <f>Table1[[#This Row],[Total Ballots]]/Table1[[#This Row],[Total Voters]]</f>
        <v>0.26742240441730109</v>
      </c>
    </row>
    <row r="6956" spans="1:27" s="12" customFormat="1" x14ac:dyDescent="0.35">
      <c r="A6956" s="19" t="s">
        <v>43</v>
      </c>
      <c r="B6956" s="20">
        <v>2011</v>
      </c>
      <c r="C6956" s="17" t="s">
        <v>82</v>
      </c>
      <c r="D6956" s="20"/>
      <c r="E6956" s="37" t="s">
        <v>73</v>
      </c>
      <c r="F6956" s="34" t="s">
        <v>78</v>
      </c>
      <c r="G6956" s="21" t="s">
        <v>64</v>
      </c>
      <c r="H6956" s="22">
        <v>16983</v>
      </c>
      <c r="I6956" s="22">
        <v>16551</v>
      </c>
      <c r="J6956" s="22">
        <v>33534</v>
      </c>
      <c r="K6956" s="31">
        <v>12717</v>
      </c>
      <c r="L6956" s="31">
        <v>11462</v>
      </c>
      <c r="M6956" s="31">
        <v>3</v>
      </c>
      <c r="N6956" s="31">
        <v>24182</v>
      </c>
      <c r="O6956" s="22">
        <v>4976</v>
      </c>
      <c r="P6956" s="22">
        <v>4437</v>
      </c>
      <c r="Q6956" s="22"/>
      <c r="R6956" s="23">
        <v>9413</v>
      </c>
      <c r="S6956" s="130">
        <f>IFERROR(Table1[[#This Row],[Female Voters]]/Table1[[#This Row],[Female Population]],"0.0%")</f>
        <v>0.74880763116057236</v>
      </c>
      <c r="T6956" s="130">
        <f>IFERROR(Table1[[#This Row],[Male Voters]]/Table1[[#This Row],[Male Population]],"0.0%")</f>
        <v>0.69252613135157992</v>
      </c>
      <c r="U6956" s="130">
        <f>IFERROR(Table1[[#This Row],[Total Voters]]/Table1[[#This Row],[Total Population]],"0.0%")</f>
        <v>0.72111886443609474</v>
      </c>
      <c r="V6956" s="130">
        <f>IFERROR(Table1[[#This Row],[Female Ballots]]/Table1[[#This Row],[Female Population]],"0.0%")</f>
        <v>0.29299888123417533</v>
      </c>
      <c r="W6956" s="130">
        <f>IFERROR(Table1[[#This Row],[Male Ballots]]/Table1[[#This Row],[Male Population]],"0.0%")</f>
        <v>0.26808047852093531</v>
      </c>
      <c r="X6956" s="130">
        <f>IFERROR(Table1[[#This Row],[Total Ballots]]/Table1[[#This Row],[Total Population]],"0.0%")</f>
        <v>0.2807001848869804</v>
      </c>
      <c r="Y6956" s="24">
        <f>Table1[[#This Row],[Female Ballots]]/Table1[[#This Row],[Female Voters]]</f>
        <v>0.39128725328300701</v>
      </c>
      <c r="Z6956" s="24">
        <f>Table1[[#This Row],[Male Ballots]]/Table1[[#This Row],[Male Voters]]</f>
        <v>0.38710521723957425</v>
      </c>
      <c r="AA6956" s="24">
        <f>Table1[[#This Row],[Total Ballots]]/Table1[[#This Row],[Total Voters]]</f>
        <v>0.38925647175585149</v>
      </c>
    </row>
    <row r="6957" spans="1:27" s="12" customFormat="1" x14ac:dyDescent="0.35">
      <c r="A6957" s="19" t="s">
        <v>43</v>
      </c>
      <c r="B6957" s="20">
        <v>2011</v>
      </c>
      <c r="C6957" s="17" t="s">
        <v>82</v>
      </c>
      <c r="D6957" s="20"/>
      <c r="E6957" s="37" t="s">
        <v>73</v>
      </c>
      <c r="F6957" s="34" t="s">
        <v>78</v>
      </c>
      <c r="G6957" s="21" t="s">
        <v>65</v>
      </c>
      <c r="H6957" s="22">
        <v>19044</v>
      </c>
      <c r="I6957" s="22">
        <v>17563</v>
      </c>
      <c r="J6957" s="22">
        <v>36607</v>
      </c>
      <c r="K6957" s="31">
        <v>15318</v>
      </c>
      <c r="L6957" s="31">
        <v>13517</v>
      </c>
      <c r="M6957" s="31">
        <v>5</v>
      </c>
      <c r="N6957" s="31">
        <v>28840</v>
      </c>
      <c r="O6957" s="22">
        <v>8322</v>
      </c>
      <c r="P6957" s="22">
        <v>7322</v>
      </c>
      <c r="Q6957" s="22">
        <v>2</v>
      </c>
      <c r="R6957" s="23">
        <v>15646</v>
      </c>
      <c r="S6957" s="130">
        <f>IFERROR(Table1[[#This Row],[Female Voters]]/Table1[[#This Row],[Female Population]],"0.0%")</f>
        <v>0.80434782608695654</v>
      </c>
      <c r="T6957" s="130">
        <f>IFERROR(Table1[[#This Row],[Male Voters]]/Table1[[#This Row],[Male Population]],"0.0%")</f>
        <v>0.76962933439617376</v>
      </c>
      <c r="U6957" s="130">
        <f>IFERROR(Table1[[#This Row],[Total Voters]]/Table1[[#This Row],[Total Population]],"0.0%")</f>
        <v>0.78782746469254517</v>
      </c>
      <c r="V6957" s="130">
        <f>IFERROR(Table1[[#This Row],[Female Ballots]]/Table1[[#This Row],[Female Population]],"0.0%")</f>
        <v>0.43698802772526779</v>
      </c>
      <c r="W6957" s="130">
        <f>IFERROR(Table1[[#This Row],[Male Ballots]]/Table1[[#This Row],[Male Population]],"0.0%")</f>
        <v>0.41689916301315266</v>
      </c>
      <c r="X6957" s="130">
        <f>IFERROR(Table1[[#This Row],[Total Ballots]]/Table1[[#This Row],[Total Population]],"0.0%")</f>
        <v>0.42740459474963804</v>
      </c>
      <c r="Y6957" s="24">
        <f>Table1[[#This Row],[Female Ballots]]/Table1[[#This Row],[Female Voters]]</f>
        <v>0.54328241284763024</v>
      </c>
      <c r="Z6957" s="24">
        <f>Table1[[#This Row],[Male Ballots]]/Table1[[#This Row],[Male Voters]]</f>
        <v>0.54168824443293628</v>
      </c>
      <c r="AA6957" s="24">
        <f>Table1[[#This Row],[Total Ballots]]/Table1[[#This Row],[Total Voters]]</f>
        <v>0.54251040221914004</v>
      </c>
    </row>
    <row r="6958" spans="1:27" s="12" customFormat="1" x14ac:dyDescent="0.35">
      <c r="A6958" s="19" t="s">
        <v>43</v>
      </c>
      <c r="B6958" s="20">
        <v>2011</v>
      </c>
      <c r="C6958" s="17" t="s">
        <v>82</v>
      </c>
      <c r="D6958" s="20"/>
      <c r="E6958" s="37" t="s">
        <v>73</v>
      </c>
      <c r="F6958" s="34" t="s">
        <v>78</v>
      </c>
      <c r="G6958" s="21" t="s">
        <v>66</v>
      </c>
      <c r="H6958" s="22">
        <v>18277</v>
      </c>
      <c r="I6958" s="22">
        <v>16158</v>
      </c>
      <c r="J6958" s="22">
        <v>34435</v>
      </c>
      <c r="K6958" s="31">
        <v>16817</v>
      </c>
      <c r="L6958" s="31">
        <v>14259</v>
      </c>
      <c r="M6958" s="31">
        <v>2</v>
      </c>
      <c r="N6958" s="31">
        <v>31078</v>
      </c>
      <c r="O6958" s="22">
        <v>11718</v>
      </c>
      <c r="P6958" s="22">
        <v>10066</v>
      </c>
      <c r="Q6958" s="22">
        <v>1</v>
      </c>
      <c r="R6958" s="23">
        <v>21785</v>
      </c>
      <c r="S6958" s="130">
        <f>IFERROR(Table1[[#This Row],[Female Voters]]/Table1[[#This Row],[Female Population]],"0.0%")</f>
        <v>0.92011818132078571</v>
      </c>
      <c r="T6958" s="130">
        <f>IFERROR(Table1[[#This Row],[Male Voters]]/Table1[[#This Row],[Male Population]],"0.0%")</f>
        <v>0.88247307835128108</v>
      </c>
      <c r="U6958" s="130">
        <f>IFERROR(Table1[[#This Row],[Total Voters]]/Table1[[#This Row],[Total Population]],"0.0%")</f>
        <v>0.90251197909104108</v>
      </c>
      <c r="V6958" s="130">
        <f>IFERROR(Table1[[#This Row],[Female Ballots]]/Table1[[#This Row],[Female Population]],"0.0%")</f>
        <v>0.6411336652623516</v>
      </c>
      <c r="W6958" s="130">
        <f>IFERROR(Table1[[#This Row],[Male Ballots]]/Table1[[#This Row],[Male Population]],"0.0%")</f>
        <v>0.62297314024012873</v>
      </c>
      <c r="X6958" s="130">
        <f>IFERROR(Table1[[#This Row],[Total Ballots]]/Table1[[#This Row],[Total Population]],"0.0%")</f>
        <v>0.63264120807318136</v>
      </c>
      <c r="Y6958" s="24">
        <f>Table1[[#This Row],[Female Ballots]]/Table1[[#This Row],[Female Voters]]</f>
        <v>0.69679490991258841</v>
      </c>
      <c r="Z6958" s="24">
        <f>Table1[[#This Row],[Male Ballots]]/Table1[[#This Row],[Male Voters]]</f>
        <v>0.70594010800196372</v>
      </c>
      <c r="AA6958" s="24">
        <f>Table1[[#This Row],[Total Ballots]]/Table1[[#This Row],[Total Voters]]</f>
        <v>0.70097818392431943</v>
      </c>
    </row>
    <row r="6959" spans="1:27" s="12" customFormat="1" x14ac:dyDescent="0.35">
      <c r="A6959" s="19" t="s">
        <v>43</v>
      </c>
      <c r="B6959" s="20">
        <v>2011</v>
      </c>
      <c r="C6959" s="17" t="s">
        <v>82</v>
      </c>
      <c r="D6959" s="20"/>
      <c r="E6959" s="37" t="s">
        <v>73</v>
      </c>
      <c r="F6959" s="34" t="s">
        <v>78</v>
      </c>
      <c r="G6959" s="21" t="s">
        <v>67</v>
      </c>
      <c r="H6959" s="22">
        <v>19318</v>
      </c>
      <c r="I6959" s="22">
        <v>15340</v>
      </c>
      <c r="J6959" s="22">
        <v>34658</v>
      </c>
      <c r="K6959" s="31">
        <v>16666</v>
      </c>
      <c r="L6959" s="31">
        <v>14183</v>
      </c>
      <c r="M6959" s="31">
        <v>4</v>
      </c>
      <c r="N6959" s="31">
        <v>30853</v>
      </c>
      <c r="O6959" s="22">
        <v>12956</v>
      </c>
      <c r="P6959" s="22">
        <v>11578</v>
      </c>
      <c r="Q6959" s="22"/>
      <c r="R6959" s="23">
        <v>24534</v>
      </c>
      <c r="S6959" s="130">
        <f>IFERROR(Table1[[#This Row],[Female Voters]]/Table1[[#This Row],[Female Population]],"0.0%")</f>
        <v>0.86271870794078065</v>
      </c>
      <c r="T6959" s="130">
        <f>IFERROR(Table1[[#This Row],[Male Voters]]/Table1[[#This Row],[Male Population]],"0.0%")</f>
        <v>0.9245762711864407</v>
      </c>
      <c r="U6959" s="130">
        <f>IFERROR(Table1[[#This Row],[Total Voters]]/Table1[[#This Row],[Total Population]],"0.0%")</f>
        <v>0.89021293784984712</v>
      </c>
      <c r="V6959" s="130">
        <f>IFERROR(Table1[[#This Row],[Female Ballots]]/Table1[[#This Row],[Female Population]],"0.0%")</f>
        <v>0.67066984159850918</v>
      </c>
      <c r="W6959" s="130">
        <f>IFERROR(Table1[[#This Row],[Male Ballots]]/Table1[[#This Row],[Male Population]],"0.0%")</f>
        <v>0.75475880052151234</v>
      </c>
      <c r="X6959" s="130">
        <f>IFERROR(Table1[[#This Row],[Total Ballots]]/Table1[[#This Row],[Total Population]],"0.0%")</f>
        <v>0.70788851058918578</v>
      </c>
      <c r="Y6959" s="24">
        <f>Table1[[#This Row],[Female Ballots]]/Table1[[#This Row],[Female Voters]]</f>
        <v>0.7773910956438258</v>
      </c>
      <c r="Z6959" s="24">
        <f>Table1[[#This Row],[Male Ballots]]/Table1[[#This Row],[Male Voters]]</f>
        <v>0.81632940844673196</v>
      </c>
      <c r="AA6959" s="24">
        <f>Table1[[#This Row],[Total Ballots]]/Table1[[#This Row],[Total Voters]]</f>
        <v>0.79519009496645388</v>
      </c>
    </row>
    <row r="6960" spans="1:27" s="12" customFormat="1" x14ac:dyDescent="0.35">
      <c r="A6960" s="19" t="s">
        <v>26</v>
      </c>
      <c r="B6960" s="20">
        <v>2011</v>
      </c>
      <c r="C6960" s="17" t="s">
        <v>82</v>
      </c>
      <c r="D6960" s="20"/>
      <c r="E6960" s="37" t="s">
        <v>73</v>
      </c>
      <c r="F6960" s="34" t="s">
        <v>78</v>
      </c>
      <c r="G6960" s="21" t="s">
        <v>79</v>
      </c>
      <c r="H6960" s="22">
        <v>1638.9996179999998</v>
      </c>
      <c r="I6960" s="22">
        <v>1637.99658</v>
      </c>
      <c r="J6960" s="22">
        <v>3276.9961699999999</v>
      </c>
      <c r="K6960" s="22">
        <v>1417</v>
      </c>
      <c r="L6960" s="22">
        <v>1385</v>
      </c>
      <c r="M6960" s="22">
        <v>0</v>
      </c>
      <c r="N6960" s="22">
        <v>2802</v>
      </c>
      <c r="O6960" s="22">
        <v>817</v>
      </c>
      <c r="P6960" s="22">
        <v>799</v>
      </c>
      <c r="Q6960" s="22">
        <v>0</v>
      </c>
      <c r="R6960" s="23">
        <v>1616</v>
      </c>
      <c r="S6960" s="130">
        <f>IFERROR(Table1[[#This Row],[Female Voters]]/Table1[[#This Row],[Female Population]],"0.0%")</f>
        <v>0.86455175732688927</v>
      </c>
      <c r="T6960" s="130">
        <f>IFERROR(Table1[[#This Row],[Male Voters]]/Table1[[#This Row],[Male Population]],"0.0%")</f>
        <v>0.84554511096720364</v>
      </c>
      <c r="U6960" s="130">
        <f>IFERROR(Table1[[#This Row],[Total Voters]]/Table1[[#This Row],[Total Population]],"0.0%")</f>
        <v>0.85505135027362578</v>
      </c>
      <c r="V6960" s="130">
        <f>IFERROR(Table1[[#This Row],[Female Ballots]]/Table1[[#This Row],[Female Population]],"0.0%")</f>
        <v>0.49847479586172794</v>
      </c>
      <c r="W6960" s="130">
        <f>IFERROR(Table1[[#This Row],[Male Ballots]]/Table1[[#This Row],[Male Population]],"0.0%")</f>
        <v>0.4877910062547261</v>
      </c>
      <c r="X6960" s="130">
        <f>IFERROR(Table1[[#This Row],[Total Ballots]]/Table1[[#This Row],[Total Population]],"0.0%")</f>
        <v>0.49313454034339016</v>
      </c>
      <c r="Y6960" s="24">
        <f>Table1[[#This Row],[Female Ballots]]/Table1[[#This Row],[Female Voters]]</f>
        <v>0.57657021877205361</v>
      </c>
      <c r="Z6960" s="24">
        <f>Table1[[#This Row],[Male Ballots]]/Table1[[#This Row],[Male Voters]]</f>
        <v>0.57689530685920576</v>
      </c>
      <c r="AA6960" s="24">
        <f>Table1[[#This Row],[Total Ballots]]/Table1[[#This Row],[Total Voters]]</f>
        <v>0.57673090649536041</v>
      </c>
    </row>
    <row r="6961" spans="1:27" s="12" customFormat="1" x14ac:dyDescent="0.35">
      <c r="A6961" s="19" t="s">
        <v>26</v>
      </c>
      <c r="B6961" s="20">
        <v>2011</v>
      </c>
      <c r="C6961" s="17" t="s">
        <v>82</v>
      </c>
      <c r="D6961" s="20"/>
      <c r="E6961" s="37" t="s">
        <v>73</v>
      </c>
      <c r="F6961" s="34" t="s">
        <v>78</v>
      </c>
      <c r="G6961" s="21" t="s">
        <v>62</v>
      </c>
      <c r="H6961" s="22">
        <v>78.999687999999992</v>
      </c>
      <c r="I6961" s="22">
        <v>97.000220000000013</v>
      </c>
      <c r="J6961" s="22">
        <v>175.99986999999999</v>
      </c>
      <c r="K6961" s="31">
        <v>79</v>
      </c>
      <c r="L6961" s="31">
        <v>108</v>
      </c>
      <c r="M6961" s="31"/>
      <c r="N6961" s="31">
        <v>187</v>
      </c>
      <c r="O6961" s="22">
        <v>12</v>
      </c>
      <c r="P6961" s="22">
        <v>22</v>
      </c>
      <c r="Q6961" s="22"/>
      <c r="R6961" s="23">
        <v>34</v>
      </c>
      <c r="S6961" s="130">
        <f>IFERROR(Table1[[#This Row],[Female Voters]]/Table1[[#This Row],[Female Population]],"0.0%")</f>
        <v>1.0000039493826862</v>
      </c>
      <c r="T6961" s="130">
        <f>IFERROR(Table1[[#This Row],[Male Voters]]/Table1[[#This Row],[Male Population]],"0.0%")</f>
        <v>1.1133995366196074</v>
      </c>
      <c r="U6961" s="130">
        <f>IFERROR(Table1[[#This Row],[Total Voters]]/Table1[[#This Row],[Total Population]],"0.0%")</f>
        <v>1.0625007848017161</v>
      </c>
      <c r="V6961" s="130">
        <f>IFERROR(Table1[[#This Row],[Female Ballots]]/Table1[[#This Row],[Female Population]],"0.0%")</f>
        <v>0.15189933408344602</v>
      </c>
      <c r="W6961" s="130">
        <f>IFERROR(Table1[[#This Row],[Male Ballots]]/Table1[[#This Row],[Male Population]],"0.0%")</f>
        <v>0.22680360931140153</v>
      </c>
      <c r="X6961" s="130">
        <f>IFERROR(Table1[[#This Row],[Total Ballots]]/Table1[[#This Row],[Total Population]],"0.0%")</f>
        <v>0.19318196087303929</v>
      </c>
      <c r="Y6961" s="24">
        <f>Table1[[#This Row],[Female Ballots]]/Table1[[#This Row],[Female Voters]]</f>
        <v>0.15189873417721519</v>
      </c>
      <c r="Z6961" s="24">
        <f>Table1[[#This Row],[Male Ballots]]/Table1[[#This Row],[Male Voters]]</f>
        <v>0.20370370370370369</v>
      </c>
      <c r="AA6961" s="24">
        <f>Table1[[#This Row],[Total Ballots]]/Table1[[#This Row],[Total Voters]]</f>
        <v>0.18181818181818182</v>
      </c>
    </row>
    <row r="6962" spans="1:27" s="12" customFormat="1" x14ac:dyDescent="0.35">
      <c r="A6962" s="19" t="s">
        <v>26</v>
      </c>
      <c r="B6962" s="20">
        <v>2011</v>
      </c>
      <c r="C6962" s="17" t="s">
        <v>82</v>
      </c>
      <c r="D6962" s="20"/>
      <c r="E6962" s="37" t="s">
        <v>73</v>
      </c>
      <c r="F6962" s="34" t="s">
        <v>78</v>
      </c>
      <c r="G6962" s="21" t="s">
        <v>63</v>
      </c>
      <c r="H6962" s="22">
        <v>145.99542</v>
      </c>
      <c r="I6962" s="22">
        <v>158.99637000000001</v>
      </c>
      <c r="J6962" s="22">
        <v>304.99180000000001</v>
      </c>
      <c r="K6962" s="31">
        <v>109</v>
      </c>
      <c r="L6962" s="31">
        <v>107</v>
      </c>
      <c r="M6962" s="31"/>
      <c r="N6962" s="31">
        <v>216</v>
      </c>
      <c r="O6962" s="22">
        <v>25</v>
      </c>
      <c r="P6962" s="22">
        <v>25</v>
      </c>
      <c r="Q6962" s="22"/>
      <c r="R6962" s="23">
        <v>50</v>
      </c>
      <c r="S6962" s="130">
        <f>IFERROR(Table1[[#This Row],[Female Voters]]/Table1[[#This Row],[Female Population]],"0.0%")</f>
        <v>0.74659876316668017</v>
      </c>
      <c r="T6962" s="130">
        <f>IFERROR(Table1[[#This Row],[Male Voters]]/Table1[[#This Row],[Male Population]],"0.0%")</f>
        <v>0.67297133890541017</v>
      </c>
      <c r="U6962" s="130">
        <f>IFERROR(Table1[[#This Row],[Total Voters]]/Table1[[#This Row],[Total Population]],"0.0%")</f>
        <v>0.70821576186638457</v>
      </c>
      <c r="V6962" s="130">
        <f>IFERROR(Table1[[#This Row],[Female Ballots]]/Table1[[#This Row],[Female Population]],"0.0%")</f>
        <v>0.17123824843272481</v>
      </c>
      <c r="W6962" s="130">
        <f>IFERROR(Table1[[#This Row],[Male Ballots]]/Table1[[#This Row],[Male Population]],"0.0%")</f>
        <v>0.15723629413677809</v>
      </c>
      <c r="X6962" s="130">
        <f>IFERROR(Table1[[#This Row],[Total Ballots]]/Table1[[#This Row],[Total Population]],"0.0%")</f>
        <v>0.1639388337653668</v>
      </c>
      <c r="Y6962" s="24">
        <f>Table1[[#This Row],[Female Ballots]]/Table1[[#This Row],[Female Voters]]</f>
        <v>0.22935779816513763</v>
      </c>
      <c r="Z6962" s="24">
        <f>Table1[[#This Row],[Male Ballots]]/Table1[[#This Row],[Male Voters]]</f>
        <v>0.23364485981308411</v>
      </c>
      <c r="AA6962" s="24">
        <f>Table1[[#This Row],[Total Ballots]]/Table1[[#This Row],[Total Voters]]</f>
        <v>0.23148148148148148</v>
      </c>
    </row>
    <row r="6963" spans="1:27" s="12" customFormat="1" x14ac:dyDescent="0.35">
      <c r="A6963" s="19" t="s">
        <v>26</v>
      </c>
      <c r="B6963" s="20">
        <v>2011</v>
      </c>
      <c r="C6963" s="17" t="s">
        <v>82</v>
      </c>
      <c r="D6963" s="20"/>
      <c r="E6963" s="37" t="s">
        <v>73</v>
      </c>
      <c r="F6963" s="34" t="s">
        <v>78</v>
      </c>
      <c r="G6963" s="21" t="s">
        <v>64</v>
      </c>
      <c r="H6963" s="22">
        <v>194.00064</v>
      </c>
      <c r="I6963" s="22">
        <v>193.00108</v>
      </c>
      <c r="J6963" s="22">
        <v>387.00170000000003</v>
      </c>
      <c r="K6963" s="31">
        <v>167</v>
      </c>
      <c r="L6963" s="31">
        <v>145</v>
      </c>
      <c r="M6963" s="31"/>
      <c r="N6963" s="31">
        <v>312</v>
      </c>
      <c r="O6963" s="22">
        <v>54</v>
      </c>
      <c r="P6963" s="22">
        <v>50</v>
      </c>
      <c r="Q6963" s="22"/>
      <c r="R6963" s="23">
        <v>104</v>
      </c>
      <c r="S6963" s="130">
        <f>IFERROR(Table1[[#This Row],[Female Voters]]/Table1[[#This Row],[Female Population]],"0.0%")</f>
        <v>0.86082190244320844</v>
      </c>
      <c r="T6963" s="130">
        <f>IFERROR(Table1[[#This Row],[Male Voters]]/Table1[[#This Row],[Male Population]],"0.0%")</f>
        <v>0.75129113267138192</v>
      </c>
      <c r="U6963" s="130">
        <f>IFERROR(Table1[[#This Row],[Total Voters]]/Table1[[#This Row],[Total Population]],"0.0%")</f>
        <v>0.80619800894931459</v>
      </c>
      <c r="V6963" s="130">
        <f>IFERROR(Table1[[#This Row],[Female Ballots]]/Table1[[#This Row],[Female Population]],"0.0%")</f>
        <v>0.27834959719720509</v>
      </c>
      <c r="W6963" s="130">
        <f>IFERROR(Table1[[#This Row],[Male Ballots]]/Table1[[#This Row],[Male Population]],"0.0%")</f>
        <v>0.25906590781771793</v>
      </c>
      <c r="X6963" s="130">
        <f>IFERROR(Table1[[#This Row],[Total Ballots]]/Table1[[#This Row],[Total Population]],"0.0%")</f>
        <v>0.26873266964977155</v>
      </c>
      <c r="Y6963" s="24">
        <f>Table1[[#This Row],[Female Ballots]]/Table1[[#This Row],[Female Voters]]</f>
        <v>0.32335329341317365</v>
      </c>
      <c r="Z6963" s="24">
        <f>Table1[[#This Row],[Male Ballots]]/Table1[[#This Row],[Male Voters]]</f>
        <v>0.34482758620689657</v>
      </c>
      <c r="AA6963" s="24">
        <f>Table1[[#This Row],[Total Ballots]]/Table1[[#This Row],[Total Voters]]</f>
        <v>0.33333333333333331</v>
      </c>
    </row>
    <row r="6964" spans="1:27" s="12" customFormat="1" x14ac:dyDescent="0.35">
      <c r="A6964" s="19" t="s">
        <v>26</v>
      </c>
      <c r="B6964" s="20">
        <v>2011</v>
      </c>
      <c r="C6964" s="17" t="s">
        <v>82</v>
      </c>
      <c r="D6964" s="20"/>
      <c r="E6964" s="37" t="s">
        <v>73</v>
      </c>
      <c r="F6964" s="34" t="s">
        <v>78</v>
      </c>
      <c r="G6964" s="21" t="s">
        <v>65</v>
      </c>
      <c r="H6964" s="22">
        <v>280.00009999999997</v>
      </c>
      <c r="I6964" s="22">
        <v>281.99559999999997</v>
      </c>
      <c r="J6964" s="22">
        <v>561.99569999999994</v>
      </c>
      <c r="K6964" s="31">
        <v>222</v>
      </c>
      <c r="L6964" s="31">
        <v>210</v>
      </c>
      <c r="M6964" s="31"/>
      <c r="N6964" s="31">
        <v>432</v>
      </c>
      <c r="O6964" s="22">
        <v>110</v>
      </c>
      <c r="P6964" s="22">
        <v>98</v>
      </c>
      <c r="Q6964" s="22"/>
      <c r="R6964" s="23">
        <v>208</v>
      </c>
      <c r="S6964" s="130">
        <f>IFERROR(Table1[[#This Row],[Female Voters]]/Table1[[#This Row],[Female Population]],"0.0%")</f>
        <v>0.79285685969397879</v>
      </c>
      <c r="T6964" s="130">
        <f>IFERROR(Table1[[#This Row],[Male Voters]]/Table1[[#This Row],[Male Population]],"0.0%")</f>
        <v>0.74469247037897057</v>
      </c>
      <c r="U6964" s="130">
        <f>IFERROR(Table1[[#This Row],[Total Voters]]/Table1[[#This Row],[Total Population]],"0.0%")</f>
        <v>0.76868915545083361</v>
      </c>
      <c r="V6964" s="130">
        <f>IFERROR(Table1[[#This Row],[Female Ballots]]/Table1[[#This Row],[Female Population]],"0.0%")</f>
        <v>0.39285700255107053</v>
      </c>
      <c r="W6964" s="130">
        <f>IFERROR(Table1[[#This Row],[Male Ballots]]/Table1[[#This Row],[Male Population]],"0.0%")</f>
        <v>0.34752315284351959</v>
      </c>
      <c r="X6964" s="130">
        <f>IFERROR(Table1[[#This Row],[Total Ballots]]/Table1[[#This Row],[Total Population]],"0.0%")</f>
        <v>0.37010959336521621</v>
      </c>
      <c r="Y6964" s="24">
        <f>Table1[[#This Row],[Female Ballots]]/Table1[[#This Row],[Female Voters]]</f>
        <v>0.49549549549549549</v>
      </c>
      <c r="Z6964" s="24">
        <f>Table1[[#This Row],[Male Ballots]]/Table1[[#This Row],[Male Voters]]</f>
        <v>0.46666666666666667</v>
      </c>
      <c r="AA6964" s="24">
        <f>Table1[[#This Row],[Total Ballots]]/Table1[[#This Row],[Total Voters]]</f>
        <v>0.48148148148148145</v>
      </c>
    </row>
    <row r="6965" spans="1:27" s="12" customFormat="1" x14ac:dyDescent="0.35">
      <c r="A6965" s="19" t="s">
        <v>26</v>
      </c>
      <c r="B6965" s="20">
        <v>2011</v>
      </c>
      <c r="C6965" s="17" t="s">
        <v>82</v>
      </c>
      <c r="D6965" s="20"/>
      <c r="E6965" s="37" t="s">
        <v>73</v>
      </c>
      <c r="F6965" s="34" t="s">
        <v>78</v>
      </c>
      <c r="G6965" s="21" t="s">
        <v>66</v>
      </c>
      <c r="H6965" s="22">
        <v>410.00130000000001</v>
      </c>
      <c r="I6965" s="22">
        <v>387.0009</v>
      </c>
      <c r="J6965" s="22">
        <v>797.00220000000002</v>
      </c>
      <c r="K6965" s="31">
        <v>353</v>
      </c>
      <c r="L6965" s="31">
        <v>320</v>
      </c>
      <c r="M6965" s="31"/>
      <c r="N6965" s="31">
        <v>673</v>
      </c>
      <c r="O6965" s="22">
        <v>248</v>
      </c>
      <c r="P6965" s="22">
        <v>217</v>
      </c>
      <c r="Q6965" s="22"/>
      <c r="R6965" s="23">
        <v>465</v>
      </c>
      <c r="S6965" s="130">
        <f>IFERROR(Table1[[#This Row],[Female Voters]]/Table1[[#This Row],[Female Population]],"0.0%")</f>
        <v>0.86097287984208826</v>
      </c>
      <c r="T6965" s="130">
        <f>IFERROR(Table1[[#This Row],[Male Voters]]/Table1[[#This Row],[Male Population]],"0.0%")</f>
        <v>0.82687146205603135</v>
      </c>
      <c r="U6965" s="130">
        <f>IFERROR(Table1[[#This Row],[Total Voters]]/Table1[[#This Row],[Total Population]],"0.0%")</f>
        <v>0.84441423122796899</v>
      </c>
      <c r="V6965" s="130">
        <f>IFERROR(Table1[[#This Row],[Female Ballots]]/Table1[[#This Row],[Female Population]],"0.0%")</f>
        <v>0.60487613088056058</v>
      </c>
      <c r="W6965" s="130">
        <f>IFERROR(Table1[[#This Row],[Male Ballots]]/Table1[[#This Row],[Male Population]],"0.0%")</f>
        <v>0.56072221020674629</v>
      </c>
      <c r="X6965" s="130">
        <f>IFERROR(Table1[[#This Row],[Total Ballots]]/Table1[[#This Row],[Total Population]],"0.0%")</f>
        <v>0.58343628160624905</v>
      </c>
      <c r="Y6965" s="24">
        <f>Table1[[#This Row],[Female Ballots]]/Table1[[#This Row],[Female Voters]]</f>
        <v>0.7025495750708215</v>
      </c>
      <c r="Z6965" s="24">
        <f>Table1[[#This Row],[Male Ballots]]/Table1[[#This Row],[Male Voters]]</f>
        <v>0.67812499999999998</v>
      </c>
      <c r="AA6965" s="24">
        <f>Table1[[#This Row],[Total Ballots]]/Table1[[#This Row],[Total Voters]]</f>
        <v>0.69093610698365526</v>
      </c>
    </row>
    <row r="6966" spans="1:27" s="12" customFormat="1" x14ac:dyDescent="0.35">
      <c r="A6966" s="19" t="s">
        <v>26</v>
      </c>
      <c r="B6966" s="20">
        <v>2011</v>
      </c>
      <c r="C6966" s="17" t="s">
        <v>82</v>
      </c>
      <c r="D6966" s="20"/>
      <c r="E6966" s="37" t="s">
        <v>73</v>
      </c>
      <c r="F6966" s="34" t="s">
        <v>78</v>
      </c>
      <c r="G6966" s="21" t="s">
        <v>67</v>
      </c>
      <c r="H6966" s="22">
        <v>530.00247000000002</v>
      </c>
      <c r="I6966" s="22">
        <v>520.00240999999994</v>
      </c>
      <c r="J6966" s="22">
        <v>1050.0048999999999</v>
      </c>
      <c r="K6966" s="31">
        <v>487</v>
      </c>
      <c r="L6966" s="31">
        <v>495</v>
      </c>
      <c r="M6966" s="31"/>
      <c r="N6966" s="31">
        <v>982</v>
      </c>
      <c r="O6966" s="22">
        <v>368</v>
      </c>
      <c r="P6966" s="22">
        <v>387</v>
      </c>
      <c r="Q6966" s="22"/>
      <c r="R6966" s="23">
        <v>755</v>
      </c>
      <c r="S6966" s="130">
        <f>IFERROR(Table1[[#This Row],[Female Voters]]/Table1[[#This Row],[Female Population]],"0.0%")</f>
        <v>0.9188636422769878</v>
      </c>
      <c r="T6966" s="130">
        <f>IFERROR(Table1[[#This Row],[Male Voters]]/Table1[[#This Row],[Male Population]],"0.0%")</f>
        <v>0.95191866514618662</v>
      </c>
      <c r="U6966" s="130">
        <f>IFERROR(Table1[[#This Row],[Total Voters]]/Table1[[#This Row],[Total Population]],"0.0%")</f>
        <v>0.93523373081401817</v>
      </c>
      <c r="V6966" s="130">
        <f>IFERROR(Table1[[#This Row],[Female Ballots]]/Table1[[#This Row],[Female Population]],"0.0%")</f>
        <v>0.69433638677193332</v>
      </c>
      <c r="W6966" s="130">
        <f>IFERROR(Table1[[#This Row],[Male Ballots]]/Table1[[#This Row],[Male Population]],"0.0%")</f>
        <v>0.74422732002338232</v>
      </c>
      <c r="X6966" s="130">
        <f>IFERROR(Table1[[#This Row],[Total Ballots]]/Table1[[#This Row],[Total Population]],"0.0%")</f>
        <v>0.71904426350772277</v>
      </c>
      <c r="Y6966" s="24">
        <f>Table1[[#This Row],[Female Ballots]]/Table1[[#This Row],[Female Voters]]</f>
        <v>0.75564681724845995</v>
      </c>
      <c r="Z6966" s="24">
        <f>Table1[[#This Row],[Male Ballots]]/Table1[[#This Row],[Male Voters]]</f>
        <v>0.78181818181818186</v>
      </c>
      <c r="AA6966" s="24">
        <f>Table1[[#This Row],[Total Ballots]]/Table1[[#This Row],[Total Voters]]</f>
        <v>0.76883910386965382</v>
      </c>
    </row>
    <row r="6967" spans="1:27" s="12" customFormat="1" x14ac:dyDescent="0.35">
      <c r="A6967" s="19" t="s">
        <v>45</v>
      </c>
      <c r="B6967" s="20">
        <v>2011</v>
      </c>
      <c r="C6967" s="17" t="s">
        <v>82</v>
      </c>
      <c r="D6967" s="20"/>
      <c r="E6967" s="37" t="s">
        <v>73</v>
      </c>
      <c r="F6967" s="34" t="s">
        <v>78</v>
      </c>
      <c r="G6967" s="21" t="s">
        <v>79</v>
      </c>
      <c r="H6967" s="22">
        <v>22495.944799999997</v>
      </c>
      <c r="I6967" s="22">
        <v>23217.956099999999</v>
      </c>
      <c r="J6967" s="22">
        <v>45713.900999999998</v>
      </c>
      <c r="K6967" s="22">
        <v>16336</v>
      </c>
      <c r="L6967" s="22">
        <v>14275</v>
      </c>
      <c r="M6967" s="22">
        <v>64</v>
      </c>
      <c r="N6967" s="22">
        <v>30675</v>
      </c>
      <c r="O6967" s="22">
        <v>8622</v>
      </c>
      <c r="P6967" s="22">
        <v>7513</v>
      </c>
      <c r="Q6967" s="22">
        <v>29</v>
      </c>
      <c r="R6967" s="23">
        <v>16164</v>
      </c>
      <c r="S6967" s="130">
        <f>IFERROR(Table1[[#This Row],[Female Voters]]/Table1[[#This Row],[Female Population]],"0.0%")</f>
        <v>0.72617532382991989</v>
      </c>
      <c r="T6967" s="130">
        <f>IFERROR(Table1[[#This Row],[Male Voters]]/Table1[[#This Row],[Male Population]],"0.0%")</f>
        <v>0.61482586746729184</v>
      </c>
      <c r="U6967" s="130">
        <f>IFERROR(Table1[[#This Row],[Total Voters]]/Table1[[#This Row],[Total Population]],"0.0%")</f>
        <v>0.67102127206339279</v>
      </c>
      <c r="V6967" s="130">
        <f>IFERROR(Table1[[#This Row],[Female Ballots]]/Table1[[#This Row],[Female Population]],"0.0%")</f>
        <v>0.3832690770116044</v>
      </c>
      <c r="W6967" s="130">
        <f>IFERROR(Table1[[#This Row],[Male Ballots]]/Table1[[#This Row],[Male Population]],"0.0%")</f>
        <v>0.32358576128068395</v>
      </c>
      <c r="X6967" s="130">
        <f>IFERROR(Table1[[#This Row],[Total Ballots]]/Table1[[#This Row],[Total Population]],"0.0%")</f>
        <v>0.35359047568484697</v>
      </c>
      <c r="Y6967" s="24">
        <f>Table1[[#This Row],[Female Ballots]]/Table1[[#This Row],[Female Voters]]</f>
        <v>0.52779138099902057</v>
      </c>
      <c r="Z6967" s="24">
        <f>Table1[[#This Row],[Male Ballots]]/Table1[[#This Row],[Male Voters]]</f>
        <v>0.52630472854640986</v>
      </c>
      <c r="AA6967" s="24">
        <f>Table1[[#This Row],[Total Ballots]]/Table1[[#This Row],[Total Voters]]</f>
        <v>0.52694376528117359</v>
      </c>
    </row>
    <row r="6968" spans="1:27" s="12" customFormat="1" x14ac:dyDescent="0.35">
      <c r="A6968" s="19" t="s">
        <v>45</v>
      </c>
      <c r="B6968" s="20">
        <v>2011</v>
      </c>
      <c r="C6968" s="17" t="s">
        <v>82</v>
      </c>
      <c r="D6968" s="20"/>
      <c r="E6968" s="37" t="s">
        <v>73</v>
      </c>
      <c r="F6968" s="34" t="s">
        <v>78</v>
      </c>
      <c r="G6968" s="21" t="s">
        <v>62</v>
      </c>
      <c r="H6968" s="22">
        <v>3625.7862999999998</v>
      </c>
      <c r="I6968" s="22">
        <v>4045.8410000000003</v>
      </c>
      <c r="J6968" s="22">
        <v>7671.6279999999997</v>
      </c>
      <c r="K6968" s="31">
        <v>1394</v>
      </c>
      <c r="L6968" s="31">
        <v>1313</v>
      </c>
      <c r="M6968" s="31">
        <v>10</v>
      </c>
      <c r="N6968" s="31">
        <v>2717</v>
      </c>
      <c r="O6968" s="22">
        <v>257</v>
      </c>
      <c r="P6968" s="22">
        <v>281</v>
      </c>
      <c r="Q6968" s="22">
        <v>3</v>
      </c>
      <c r="R6968" s="23">
        <v>541</v>
      </c>
      <c r="S6968" s="130">
        <f>IFERROR(Table1[[#This Row],[Female Voters]]/Table1[[#This Row],[Female Population]],"0.0%")</f>
        <v>0.38446832898011668</v>
      </c>
      <c r="T6968" s="130">
        <f>IFERROR(Table1[[#This Row],[Male Voters]]/Table1[[#This Row],[Male Population]],"0.0%")</f>
        <v>0.32453079594576256</v>
      </c>
      <c r="U6968" s="130">
        <f>IFERROR(Table1[[#This Row],[Total Voters]]/Table1[[#This Row],[Total Population]],"0.0%")</f>
        <v>0.35416211526419167</v>
      </c>
      <c r="V6968" s="130">
        <f>IFERROR(Table1[[#This Row],[Female Ballots]]/Table1[[#This Row],[Female Population]],"0.0%")</f>
        <v>7.0881176863622664E-2</v>
      </c>
      <c r="W6968" s="130">
        <f>IFERROR(Table1[[#This Row],[Male Ballots]]/Table1[[#This Row],[Male Population]],"0.0%")</f>
        <v>6.9454039345589705E-2</v>
      </c>
      <c r="X6968" s="130">
        <f>IFERROR(Table1[[#This Row],[Total Ballots]]/Table1[[#This Row],[Total Population]],"0.0%")</f>
        <v>7.0519582023528773E-2</v>
      </c>
      <c r="Y6968" s="24">
        <f>Table1[[#This Row],[Female Ballots]]/Table1[[#This Row],[Female Voters]]</f>
        <v>0.18436154949784792</v>
      </c>
      <c r="Z6968" s="24">
        <f>Table1[[#This Row],[Male Ballots]]/Table1[[#This Row],[Male Voters]]</f>
        <v>0.21401370906321401</v>
      </c>
      <c r="AA6968" s="24">
        <f>Table1[[#This Row],[Total Ballots]]/Table1[[#This Row],[Total Voters]]</f>
        <v>0.19911667280088333</v>
      </c>
    </row>
    <row r="6969" spans="1:27" s="12" customFormat="1" x14ac:dyDescent="0.35">
      <c r="A6969" s="19" t="s">
        <v>45</v>
      </c>
      <c r="B6969" s="20">
        <v>2011</v>
      </c>
      <c r="C6969" s="17" t="s">
        <v>82</v>
      </c>
      <c r="D6969" s="20"/>
      <c r="E6969" s="37" t="s">
        <v>73</v>
      </c>
      <c r="F6969" s="34" t="s">
        <v>78</v>
      </c>
      <c r="G6969" s="21" t="s">
        <v>63</v>
      </c>
      <c r="H6969" s="22">
        <v>3205.0150000000003</v>
      </c>
      <c r="I6969" s="22">
        <v>4100.0039999999999</v>
      </c>
      <c r="J6969" s="22">
        <v>7305.018</v>
      </c>
      <c r="K6969" s="31">
        <v>2333</v>
      </c>
      <c r="L6969" s="31">
        <v>2015</v>
      </c>
      <c r="M6969" s="31">
        <v>20</v>
      </c>
      <c r="N6969" s="31">
        <v>4368</v>
      </c>
      <c r="O6969" s="22">
        <v>556</v>
      </c>
      <c r="P6969" s="22">
        <v>477</v>
      </c>
      <c r="Q6969" s="22">
        <v>1</v>
      </c>
      <c r="R6969" s="23">
        <v>1034</v>
      </c>
      <c r="S6969" s="130">
        <f>IFERROR(Table1[[#This Row],[Female Voters]]/Table1[[#This Row],[Female Population]],"0.0%")</f>
        <v>0.72792171019480401</v>
      </c>
      <c r="T6969" s="130">
        <f>IFERROR(Table1[[#This Row],[Male Voters]]/Table1[[#This Row],[Male Population]],"0.0%")</f>
        <v>0.49146293515811207</v>
      </c>
      <c r="U6969" s="130">
        <f>IFERROR(Table1[[#This Row],[Total Voters]]/Table1[[#This Row],[Total Population]],"0.0%")</f>
        <v>0.59794513853353959</v>
      </c>
      <c r="V6969" s="130">
        <f>IFERROR(Table1[[#This Row],[Female Ballots]]/Table1[[#This Row],[Female Population]],"0.0%")</f>
        <v>0.17347812724745437</v>
      </c>
      <c r="W6969" s="130">
        <f>IFERROR(Table1[[#This Row],[Male Ballots]]/Table1[[#This Row],[Male Population]],"0.0%")</f>
        <v>0.11634134991087813</v>
      </c>
      <c r="X6969" s="130">
        <f>IFERROR(Table1[[#This Row],[Total Ballots]]/Table1[[#This Row],[Total Population]],"0.0%")</f>
        <v>0.14154653691476188</v>
      </c>
      <c r="Y6969" s="24">
        <f>Table1[[#This Row],[Female Ballots]]/Table1[[#This Row],[Female Voters]]</f>
        <v>0.23831975996570939</v>
      </c>
      <c r="Z6969" s="24">
        <f>Table1[[#This Row],[Male Ballots]]/Table1[[#This Row],[Male Voters]]</f>
        <v>0.23672456575682382</v>
      </c>
      <c r="AA6969" s="24">
        <f>Table1[[#This Row],[Total Ballots]]/Table1[[#This Row],[Total Voters]]</f>
        <v>0.23672161172161171</v>
      </c>
    </row>
    <row r="6970" spans="1:27" s="12" customFormat="1" x14ac:dyDescent="0.35">
      <c r="A6970" s="19" t="s">
        <v>45</v>
      </c>
      <c r="B6970" s="20">
        <v>2011</v>
      </c>
      <c r="C6970" s="17" t="s">
        <v>82</v>
      </c>
      <c r="D6970" s="20"/>
      <c r="E6970" s="37" t="s">
        <v>73</v>
      </c>
      <c r="F6970" s="34" t="s">
        <v>78</v>
      </c>
      <c r="G6970" s="21" t="s">
        <v>64</v>
      </c>
      <c r="H6970" s="22">
        <v>3195.018</v>
      </c>
      <c r="I6970" s="22">
        <v>3605.0160000000001</v>
      </c>
      <c r="J6970" s="22">
        <v>6800.0339999999997</v>
      </c>
      <c r="K6970" s="31">
        <v>2154</v>
      </c>
      <c r="L6970" s="31">
        <v>1935</v>
      </c>
      <c r="M6970" s="31">
        <v>6</v>
      </c>
      <c r="N6970" s="31">
        <v>4095</v>
      </c>
      <c r="O6970" s="22">
        <v>801</v>
      </c>
      <c r="P6970" s="22">
        <v>712</v>
      </c>
      <c r="Q6970" s="22">
        <v>3</v>
      </c>
      <c r="R6970" s="23">
        <v>1516</v>
      </c>
      <c r="S6970" s="130">
        <f>IFERROR(Table1[[#This Row],[Female Voters]]/Table1[[#This Row],[Female Population]],"0.0%")</f>
        <v>0.67417460558907649</v>
      </c>
      <c r="T6970" s="130">
        <f>IFERROR(Table1[[#This Row],[Male Voters]]/Table1[[#This Row],[Male Population]],"0.0%")</f>
        <v>0.53675212537198169</v>
      </c>
      <c r="U6970" s="130">
        <f>IFERROR(Table1[[#This Row],[Total Voters]]/Table1[[#This Row],[Total Population]],"0.0%")</f>
        <v>0.60220287133858452</v>
      </c>
      <c r="V6970" s="130">
        <f>IFERROR(Table1[[#This Row],[Female Ballots]]/Table1[[#This Row],[Female Population]],"0.0%")</f>
        <v>0.25070281294189889</v>
      </c>
      <c r="W6970" s="130">
        <f>IFERROR(Table1[[#This Row],[Male Ballots]]/Table1[[#This Row],[Male Population]],"0.0%")</f>
        <v>0.1975025908345483</v>
      </c>
      <c r="X6970" s="130">
        <f>IFERROR(Table1[[#This Row],[Total Ballots]]/Table1[[#This Row],[Total Population]],"0.0%")</f>
        <v>0.22294006177027939</v>
      </c>
      <c r="Y6970" s="24">
        <f>Table1[[#This Row],[Female Ballots]]/Table1[[#This Row],[Female Voters]]</f>
        <v>0.37186629526462395</v>
      </c>
      <c r="Z6970" s="24">
        <f>Table1[[#This Row],[Male Ballots]]/Table1[[#This Row],[Male Voters]]</f>
        <v>0.36795865633074937</v>
      </c>
      <c r="AA6970" s="24">
        <f>Table1[[#This Row],[Total Ballots]]/Table1[[#This Row],[Total Voters]]</f>
        <v>0.37020757020757022</v>
      </c>
    </row>
    <row r="6971" spans="1:27" s="12" customFormat="1" x14ac:dyDescent="0.35">
      <c r="A6971" s="19" t="s">
        <v>45</v>
      </c>
      <c r="B6971" s="20">
        <v>2011</v>
      </c>
      <c r="C6971" s="17" t="s">
        <v>82</v>
      </c>
      <c r="D6971" s="20"/>
      <c r="E6971" s="37" t="s">
        <v>73</v>
      </c>
      <c r="F6971" s="34" t="s">
        <v>78</v>
      </c>
      <c r="G6971" s="21" t="s">
        <v>65</v>
      </c>
      <c r="H6971" s="22">
        <v>3789.0209999999997</v>
      </c>
      <c r="I6971" s="22">
        <v>3930.0190000000002</v>
      </c>
      <c r="J6971" s="22">
        <v>7719.04</v>
      </c>
      <c r="K6971" s="31">
        <v>2970</v>
      </c>
      <c r="L6971" s="31">
        <v>2655</v>
      </c>
      <c r="M6971" s="31">
        <v>9</v>
      </c>
      <c r="N6971" s="31">
        <v>5634</v>
      </c>
      <c r="O6971" s="22">
        <v>1568</v>
      </c>
      <c r="P6971" s="22">
        <v>1361</v>
      </c>
      <c r="Q6971" s="22">
        <v>7</v>
      </c>
      <c r="R6971" s="23">
        <v>2936</v>
      </c>
      <c r="S6971" s="130">
        <f>IFERROR(Table1[[#This Row],[Female Voters]]/Table1[[#This Row],[Female Population]],"0.0%")</f>
        <v>0.78384363665442869</v>
      </c>
      <c r="T6971" s="130">
        <f>IFERROR(Table1[[#This Row],[Male Voters]]/Table1[[#This Row],[Male Population]],"0.0%")</f>
        <v>0.67556925297307724</v>
      </c>
      <c r="U6971" s="130">
        <f>IFERROR(Table1[[#This Row],[Total Voters]]/Table1[[#This Row],[Total Population]],"0.0%")</f>
        <v>0.72988350883011355</v>
      </c>
      <c r="V6971" s="130">
        <f>IFERROR(Table1[[#This Row],[Female Ballots]]/Table1[[#This Row],[Female Population]],"0.0%")</f>
        <v>0.41382721288691726</v>
      </c>
      <c r="W6971" s="130">
        <f>IFERROR(Table1[[#This Row],[Male Ballots]]/Table1[[#This Row],[Male Population]],"0.0%")</f>
        <v>0.34630875830371299</v>
      </c>
      <c r="X6971" s="130">
        <f>IFERROR(Table1[[#This Row],[Total Ballots]]/Table1[[#This Row],[Total Population]],"0.0%")</f>
        <v>0.38035817925545146</v>
      </c>
      <c r="Y6971" s="24">
        <f>Table1[[#This Row],[Female Ballots]]/Table1[[#This Row],[Female Voters]]</f>
        <v>0.52794612794612794</v>
      </c>
      <c r="Z6971" s="24">
        <f>Table1[[#This Row],[Male Ballots]]/Table1[[#This Row],[Male Voters]]</f>
        <v>0.51261770244821092</v>
      </c>
      <c r="AA6971" s="24">
        <f>Table1[[#This Row],[Total Ballots]]/Table1[[#This Row],[Total Voters]]</f>
        <v>0.52112176073837413</v>
      </c>
    </row>
    <row r="6972" spans="1:27" s="12" customFormat="1" x14ac:dyDescent="0.35">
      <c r="A6972" s="19" t="s">
        <v>45</v>
      </c>
      <c r="B6972" s="20">
        <v>2011</v>
      </c>
      <c r="C6972" s="17" t="s">
        <v>82</v>
      </c>
      <c r="D6972" s="20"/>
      <c r="E6972" s="37" t="s">
        <v>73</v>
      </c>
      <c r="F6972" s="34" t="s">
        <v>78</v>
      </c>
      <c r="G6972" s="21" t="s">
        <v>66</v>
      </c>
      <c r="H6972" s="22">
        <v>3557.0309999999999</v>
      </c>
      <c r="I6972" s="22">
        <v>3565.027</v>
      </c>
      <c r="J6972" s="22">
        <v>7122.058</v>
      </c>
      <c r="K6972" s="31">
        <v>3156</v>
      </c>
      <c r="L6972" s="31">
        <v>2958</v>
      </c>
      <c r="M6972" s="31">
        <v>9</v>
      </c>
      <c r="N6972" s="31">
        <v>6123</v>
      </c>
      <c r="O6972" s="22">
        <v>2187</v>
      </c>
      <c r="P6972" s="22">
        <v>2041</v>
      </c>
      <c r="Q6972" s="22">
        <v>7</v>
      </c>
      <c r="R6972" s="23">
        <v>4235</v>
      </c>
      <c r="S6972" s="130">
        <f>IFERROR(Table1[[#This Row],[Female Voters]]/Table1[[#This Row],[Female Population]],"0.0%")</f>
        <v>0.88725681614807406</v>
      </c>
      <c r="T6972" s="130">
        <f>IFERROR(Table1[[#This Row],[Male Voters]]/Table1[[#This Row],[Male Population]],"0.0%")</f>
        <v>0.82972723628741096</v>
      </c>
      <c r="U6972" s="130">
        <f>IFERROR(Table1[[#This Row],[Total Voters]]/Table1[[#This Row],[Total Population]],"0.0%")</f>
        <v>0.85972341140720843</v>
      </c>
      <c r="V6972" s="130">
        <f>IFERROR(Table1[[#This Row],[Female Ballots]]/Table1[[#This Row],[Female Population]],"0.0%")</f>
        <v>0.61483861119006278</v>
      </c>
      <c r="W6972" s="130">
        <f>IFERROR(Table1[[#This Row],[Male Ballots]]/Table1[[#This Row],[Male Population]],"0.0%")</f>
        <v>0.57250618298262534</v>
      </c>
      <c r="X6972" s="130">
        <f>IFERROR(Table1[[#This Row],[Total Ballots]]/Table1[[#This Row],[Total Population]],"0.0%")</f>
        <v>0.59463149555928918</v>
      </c>
      <c r="Y6972" s="24">
        <f>Table1[[#This Row],[Female Ballots]]/Table1[[#This Row],[Female Voters]]</f>
        <v>0.69296577946768056</v>
      </c>
      <c r="Z6972" s="24">
        <f>Table1[[#This Row],[Male Ballots]]/Table1[[#This Row],[Male Voters]]</f>
        <v>0.68999323867478024</v>
      </c>
      <c r="AA6972" s="24">
        <f>Table1[[#This Row],[Total Ballots]]/Table1[[#This Row],[Total Voters]]</f>
        <v>0.69165441776906744</v>
      </c>
    </row>
    <row r="6973" spans="1:27" s="12" customFormat="1" x14ac:dyDescent="0.35">
      <c r="A6973" s="19" t="s">
        <v>45</v>
      </c>
      <c r="B6973" s="20">
        <v>2011</v>
      </c>
      <c r="C6973" s="17" t="s">
        <v>82</v>
      </c>
      <c r="D6973" s="20"/>
      <c r="E6973" s="37" t="s">
        <v>73</v>
      </c>
      <c r="F6973" s="34" t="s">
        <v>78</v>
      </c>
      <c r="G6973" s="21" t="s">
        <v>67</v>
      </c>
      <c r="H6973" s="22">
        <v>5124.0735000000004</v>
      </c>
      <c r="I6973" s="22">
        <v>3972.0491000000002</v>
      </c>
      <c r="J6973" s="22">
        <v>9096.1229999999996</v>
      </c>
      <c r="K6973" s="31">
        <v>4329</v>
      </c>
      <c r="L6973" s="31">
        <v>3399</v>
      </c>
      <c r="M6973" s="31">
        <v>10</v>
      </c>
      <c r="N6973" s="31">
        <v>7738</v>
      </c>
      <c r="O6973" s="22">
        <v>3253</v>
      </c>
      <c r="P6973" s="22">
        <v>2641</v>
      </c>
      <c r="Q6973" s="22">
        <v>8</v>
      </c>
      <c r="R6973" s="23">
        <v>5902</v>
      </c>
      <c r="S6973" s="130">
        <f>IFERROR(Table1[[#This Row],[Female Voters]]/Table1[[#This Row],[Female Population]],"0.0%")</f>
        <v>0.84483565663138904</v>
      </c>
      <c r="T6973" s="130">
        <f>IFERROR(Table1[[#This Row],[Male Voters]]/Table1[[#This Row],[Male Population]],"0.0%")</f>
        <v>0.85572960314110913</v>
      </c>
      <c r="U6973" s="130">
        <f>IFERROR(Table1[[#This Row],[Total Voters]]/Table1[[#This Row],[Total Population]],"0.0%")</f>
        <v>0.85069210255841976</v>
      </c>
      <c r="V6973" s="130">
        <f>IFERROR(Table1[[#This Row],[Female Ballots]]/Table1[[#This Row],[Female Population]],"0.0%")</f>
        <v>0.63484647517253601</v>
      </c>
      <c r="W6973" s="130">
        <f>IFERROR(Table1[[#This Row],[Male Ballots]]/Table1[[#This Row],[Male Population]],"0.0%")</f>
        <v>0.66489611117848468</v>
      </c>
      <c r="X6973" s="130">
        <f>IFERROR(Table1[[#This Row],[Total Ballots]]/Table1[[#This Row],[Total Population]],"0.0%")</f>
        <v>0.64884786628325064</v>
      </c>
      <c r="Y6973" s="24">
        <f>Table1[[#This Row],[Female Ballots]]/Table1[[#This Row],[Female Voters]]</f>
        <v>0.75144375144375142</v>
      </c>
      <c r="Z6973" s="24">
        <f>Table1[[#This Row],[Male Ballots]]/Table1[[#This Row],[Male Voters]]</f>
        <v>0.7769932333039129</v>
      </c>
      <c r="AA6973" s="24">
        <f>Table1[[#This Row],[Total Ballots]]/Table1[[#This Row],[Total Voters]]</f>
        <v>0.76272938743861463</v>
      </c>
    </row>
    <row r="6974" spans="1:27" s="12" customFormat="1" x14ac:dyDescent="0.35">
      <c r="A6974" s="19" t="s">
        <v>35</v>
      </c>
      <c r="B6974" s="20">
        <v>2011</v>
      </c>
      <c r="C6974" s="17" t="s">
        <v>82</v>
      </c>
      <c r="D6974" s="20" t="s">
        <v>69</v>
      </c>
      <c r="E6974" s="37" t="s">
        <v>75</v>
      </c>
      <c r="F6974" s="34" t="s">
        <v>78</v>
      </c>
      <c r="G6974" s="21" t="s">
        <v>79</v>
      </c>
      <c r="H6974" s="22">
        <v>81611.875999999989</v>
      </c>
      <c r="I6974" s="22">
        <v>78484.89499999999</v>
      </c>
      <c r="J6974" s="22">
        <v>160096.77599999998</v>
      </c>
      <c r="K6974" s="22">
        <v>61123</v>
      </c>
      <c r="L6974" s="22">
        <v>56044</v>
      </c>
      <c r="M6974" s="22">
        <v>5</v>
      </c>
      <c r="N6974" s="22">
        <v>117172</v>
      </c>
      <c r="O6974" s="22">
        <v>36074</v>
      </c>
      <c r="P6974" s="22">
        <v>33022</v>
      </c>
      <c r="Q6974" s="22">
        <v>2</v>
      </c>
      <c r="R6974" s="23">
        <v>69098</v>
      </c>
      <c r="S6974" s="130">
        <f>IFERROR(Table1[[#This Row],[Female Voters]]/Table1[[#This Row],[Female Population]],"0.0%")</f>
        <v>0.7489473713360052</v>
      </c>
      <c r="T6974" s="130">
        <f>IFERROR(Table1[[#This Row],[Male Voters]]/Table1[[#This Row],[Male Population]],"0.0%")</f>
        <v>0.71407370806828507</v>
      </c>
      <c r="U6974" s="130">
        <f>IFERROR(Table1[[#This Row],[Total Voters]]/Table1[[#This Row],[Total Population]],"0.0%")</f>
        <v>0.73188232097815642</v>
      </c>
      <c r="V6974" s="130">
        <f>IFERROR(Table1[[#This Row],[Female Ballots]]/Table1[[#This Row],[Female Population]],"0.0%")</f>
        <v>0.44201900223442975</v>
      </c>
      <c r="W6974" s="130">
        <f>IFERROR(Table1[[#This Row],[Male Ballots]]/Table1[[#This Row],[Male Population]],"0.0%")</f>
        <v>0.42074337998413586</v>
      </c>
      <c r="X6974" s="130">
        <f>IFERROR(Table1[[#This Row],[Total Ballots]]/Table1[[#This Row],[Total Population]],"0.0%")</f>
        <v>0.43160144586546834</v>
      </c>
      <c r="Y6974" s="24">
        <f>Table1[[#This Row],[Female Ballots]]/Table1[[#This Row],[Female Voters]]</f>
        <v>0.59018699998363955</v>
      </c>
      <c r="Z6974" s="24">
        <f>Table1[[#This Row],[Male Ballots]]/Table1[[#This Row],[Male Voters]]</f>
        <v>0.58921561630147745</v>
      </c>
      <c r="AA6974" s="24">
        <f>Table1[[#This Row],[Total Ballots]]/Table1[[#This Row],[Total Voters]]</f>
        <v>0.58971426620694367</v>
      </c>
    </row>
    <row r="6975" spans="1:27" s="12" customFormat="1" x14ac:dyDescent="0.35">
      <c r="A6975" s="19" t="s">
        <v>35</v>
      </c>
      <c r="B6975" s="20">
        <v>2011</v>
      </c>
      <c r="C6975" s="17" t="s">
        <v>82</v>
      </c>
      <c r="D6975" s="20" t="s">
        <v>69</v>
      </c>
      <c r="E6975" s="37" t="s">
        <v>75</v>
      </c>
      <c r="F6975" s="34" t="s">
        <v>78</v>
      </c>
      <c r="G6975" s="21" t="s">
        <v>62</v>
      </c>
      <c r="H6975" s="22">
        <v>14317.528</v>
      </c>
      <c r="I6975" s="22">
        <v>14092.623000000001</v>
      </c>
      <c r="J6975" s="22">
        <v>28410.141</v>
      </c>
      <c r="K6975" s="31">
        <v>6409</v>
      </c>
      <c r="L6975" s="31">
        <v>5924</v>
      </c>
      <c r="M6975" s="31">
        <v>4</v>
      </c>
      <c r="N6975" s="31">
        <v>12337</v>
      </c>
      <c r="O6975" s="22">
        <v>1819</v>
      </c>
      <c r="P6975" s="22">
        <v>1630</v>
      </c>
      <c r="Q6975" s="22">
        <v>1</v>
      </c>
      <c r="R6975" s="23">
        <v>3450</v>
      </c>
      <c r="S6975" s="130">
        <f>IFERROR(Table1[[#This Row],[Female Voters]]/Table1[[#This Row],[Female Population]],"0.0%")</f>
        <v>0.44763313890498413</v>
      </c>
      <c r="T6975" s="130">
        <f>IFERROR(Table1[[#This Row],[Male Voters]]/Table1[[#This Row],[Male Population]],"0.0%")</f>
        <v>0.4203617736740704</v>
      </c>
      <c r="U6975" s="130">
        <f>IFERROR(Table1[[#This Row],[Total Voters]]/Table1[[#This Row],[Total Population]],"0.0%")</f>
        <v>0.43424634886535762</v>
      </c>
      <c r="V6975" s="130">
        <f>IFERROR(Table1[[#This Row],[Female Ballots]]/Table1[[#This Row],[Female Population]],"0.0%")</f>
        <v>0.12704707125419976</v>
      </c>
      <c r="W6975" s="130">
        <f>IFERROR(Table1[[#This Row],[Male Ballots]]/Table1[[#This Row],[Male Population]],"0.0%")</f>
        <v>0.11566335096028608</v>
      </c>
      <c r="X6975" s="130">
        <f>IFERROR(Table1[[#This Row],[Total Ballots]]/Table1[[#This Row],[Total Population]],"0.0%")</f>
        <v>0.12143551135490668</v>
      </c>
      <c r="Y6975" s="24">
        <f>Table1[[#This Row],[Female Ballots]]/Table1[[#This Row],[Female Voters]]</f>
        <v>0.28381962864721483</v>
      </c>
      <c r="Z6975" s="24">
        <f>Table1[[#This Row],[Male Ballots]]/Table1[[#This Row],[Male Voters]]</f>
        <v>0.27515192437542202</v>
      </c>
      <c r="AA6975" s="24">
        <f>Table1[[#This Row],[Total Ballots]]/Table1[[#This Row],[Total Voters]]</f>
        <v>0.27964659155386234</v>
      </c>
    </row>
    <row r="6976" spans="1:27" s="12" customFormat="1" x14ac:dyDescent="0.35">
      <c r="A6976" s="19" t="s">
        <v>35</v>
      </c>
      <c r="B6976" s="20">
        <v>2011</v>
      </c>
      <c r="C6976" s="17" t="s">
        <v>82</v>
      </c>
      <c r="D6976" s="20" t="s">
        <v>69</v>
      </c>
      <c r="E6976" s="37" t="s">
        <v>75</v>
      </c>
      <c r="F6976" s="34" t="s">
        <v>78</v>
      </c>
      <c r="G6976" s="21" t="s">
        <v>63</v>
      </c>
      <c r="H6976" s="22">
        <v>12846.002</v>
      </c>
      <c r="I6976" s="22">
        <v>13585.976999999999</v>
      </c>
      <c r="J6976" s="22">
        <v>26431.98</v>
      </c>
      <c r="K6976" s="31">
        <v>9787</v>
      </c>
      <c r="L6976" s="31">
        <v>9010</v>
      </c>
      <c r="M6976" s="31"/>
      <c r="N6976" s="31">
        <v>18797</v>
      </c>
      <c r="O6976" s="22">
        <v>3547</v>
      </c>
      <c r="P6976" s="22">
        <v>3317</v>
      </c>
      <c r="Q6976" s="22"/>
      <c r="R6976" s="23">
        <v>6864</v>
      </c>
      <c r="S6976" s="130">
        <f>IFERROR(Table1[[#This Row],[Female Voters]]/Table1[[#This Row],[Female Population]],"0.0%")</f>
        <v>0.76187128104136992</v>
      </c>
      <c r="T6976" s="130">
        <f>IFERROR(Table1[[#This Row],[Male Voters]]/Table1[[#This Row],[Male Population]],"0.0%")</f>
        <v>0.66318381077783373</v>
      </c>
      <c r="U6976" s="130">
        <f>IFERROR(Table1[[#This Row],[Total Voters]]/Table1[[#This Row],[Total Population]],"0.0%")</f>
        <v>0.71114611920862536</v>
      </c>
      <c r="V6976" s="130">
        <f>IFERROR(Table1[[#This Row],[Female Ballots]]/Table1[[#This Row],[Female Population]],"0.0%")</f>
        <v>0.2761170362576621</v>
      </c>
      <c r="W6976" s="130">
        <f>IFERROR(Table1[[#This Row],[Male Ballots]]/Table1[[#This Row],[Male Population]],"0.0%")</f>
        <v>0.24414880137070746</v>
      </c>
      <c r="X6976" s="130">
        <f>IFERROR(Table1[[#This Row],[Total Ballots]]/Table1[[#This Row],[Total Population]],"0.0%")</f>
        <v>0.25968542651742321</v>
      </c>
      <c r="Y6976" s="24">
        <f>Table1[[#This Row],[Female Ballots]]/Table1[[#This Row],[Female Voters]]</f>
        <v>0.36241953611934197</v>
      </c>
      <c r="Z6976" s="24">
        <f>Table1[[#This Row],[Male Ballots]]/Table1[[#This Row],[Male Voters]]</f>
        <v>0.36814650388457271</v>
      </c>
      <c r="AA6976" s="24">
        <f>Table1[[#This Row],[Total Ballots]]/Table1[[#This Row],[Total Voters]]</f>
        <v>0.36516465393413844</v>
      </c>
    </row>
    <row r="6977" spans="1:27" s="12" customFormat="1" x14ac:dyDescent="0.35">
      <c r="A6977" s="19" t="s">
        <v>35</v>
      </c>
      <c r="B6977" s="20">
        <v>2011</v>
      </c>
      <c r="C6977" s="17" t="s">
        <v>82</v>
      </c>
      <c r="D6977" s="20" t="s">
        <v>69</v>
      </c>
      <c r="E6977" s="37" t="s">
        <v>75</v>
      </c>
      <c r="F6977" s="34" t="s">
        <v>78</v>
      </c>
      <c r="G6977" s="21" t="s">
        <v>64</v>
      </c>
      <c r="H6977" s="22">
        <v>12113.057000000001</v>
      </c>
      <c r="I6977" s="22">
        <v>12092.046</v>
      </c>
      <c r="J6977" s="22">
        <v>24205.11</v>
      </c>
      <c r="K6977" s="31">
        <v>9016</v>
      </c>
      <c r="L6977" s="31">
        <v>8625</v>
      </c>
      <c r="M6977" s="31"/>
      <c r="N6977" s="31">
        <v>17641</v>
      </c>
      <c r="O6977" s="22">
        <v>4535</v>
      </c>
      <c r="P6977" s="22">
        <v>4216</v>
      </c>
      <c r="Q6977" s="22"/>
      <c r="R6977" s="23">
        <v>8751</v>
      </c>
      <c r="S6977" s="130">
        <f>IFERROR(Table1[[#This Row],[Female Voters]]/Table1[[#This Row],[Female Population]],"0.0%")</f>
        <v>0.74432077715806999</v>
      </c>
      <c r="T6977" s="130">
        <f>IFERROR(Table1[[#This Row],[Male Voters]]/Table1[[#This Row],[Male Population]],"0.0%")</f>
        <v>0.71327879500293001</v>
      </c>
      <c r="U6977" s="130">
        <f>IFERROR(Table1[[#This Row],[Total Voters]]/Table1[[#This Row],[Total Population]],"0.0%")</f>
        <v>0.72881304815388159</v>
      </c>
      <c r="V6977" s="130">
        <f>IFERROR(Table1[[#This Row],[Female Ballots]]/Table1[[#This Row],[Female Population]],"0.0%")</f>
        <v>0.37438938824443735</v>
      </c>
      <c r="W6977" s="130">
        <f>IFERROR(Table1[[#This Row],[Male Ballots]]/Table1[[#This Row],[Male Population]],"0.0%")</f>
        <v>0.34865894489650467</v>
      </c>
      <c r="X6977" s="130">
        <f>IFERROR(Table1[[#This Row],[Total Ballots]]/Table1[[#This Row],[Total Population]],"0.0%")</f>
        <v>0.36153522954450529</v>
      </c>
      <c r="Y6977" s="24">
        <f>Table1[[#This Row],[Female Ballots]]/Table1[[#This Row],[Female Voters]]</f>
        <v>0.50299467613132209</v>
      </c>
      <c r="Z6977" s="24">
        <f>Table1[[#This Row],[Male Ballots]]/Table1[[#This Row],[Male Voters]]</f>
        <v>0.48881159420289855</v>
      </c>
      <c r="AA6977" s="24">
        <f>Table1[[#This Row],[Total Ballots]]/Table1[[#This Row],[Total Voters]]</f>
        <v>0.49606031404115414</v>
      </c>
    </row>
    <row r="6978" spans="1:27" s="12" customFormat="1" x14ac:dyDescent="0.35">
      <c r="A6978" s="19" t="s">
        <v>35</v>
      </c>
      <c r="B6978" s="20">
        <v>2011</v>
      </c>
      <c r="C6978" s="17" t="s">
        <v>82</v>
      </c>
      <c r="D6978" s="20" t="s">
        <v>69</v>
      </c>
      <c r="E6978" s="37" t="s">
        <v>75</v>
      </c>
      <c r="F6978" s="34" t="s">
        <v>78</v>
      </c>
      <c r="G6978" s="21" t="s">
        <v>65</v>
      </c>
      <c r="H6978" s="22">
        <v>13654.076000000001</v>
      </c>
      <c r="I6978" s="22">
        <v>13244.067999999999</v>
      </c>
      <c r="J6978" s="22">
        <v>26898.15</v>
      </c>
      <c r="K6978" s="31">
        <v>10815</v>
      </c>
      <c r="L6978" s="31">
        <v>9838</v>
      </c>
      <c r="M6978" s="31">
        <v>1</v>
      </c>
      <c r="N6978" s="31">
        <v>20654</v>
      </c>
      <c r="O6978" s="22">
        <v>6673</v>
      </c>
      <c r="P6978" s="22">
        <v>5985</v>
      </c>
      <c r="Q6978" s="22">
        <v>1</v>
      </c>
      <c r="R6978" s="23">
        <v>12659</v>
      </c>
      <c r="S6978" s="130">
        <f>IFERROR(Table1[[#This Row],[Female Voters]]/Table1[[#This Row],[Female Population]],"0.0%")</f>
        <v>0.79207117347230227</v>
      </c>
      <c r="T6978" s="130">
        <f>IFERROR(Table1[[#This Row],[Male Voters]]/Table1[[#This Row],[Male Population]],"0.0%")</f>
        <v>0.74282312654993921</v>
      </c>
      <c r="U6978" s="130">
        <f>IFERROR(Table1[[#This Row],[Total Voters]]/Table1[[#This Row],[Total Population]],"0.0%")</f>
        <v>0.76785949963101552</v>
      </c>
      <c r="V6978" s="130">
        <f>IFERROR(Table1[[#This Row],[Female Ballots]]/Table1[[#This Row],[Female Population]],"0.0%")</f>
        <v>0.48871853357195311</v>
      </c>
      <c r="W6978" s="130">
        <f>IFERROR(Table1[[#This Row],[Male Ballots]]/Table1[[#This Row],[Male Population]],"0.0%")</f>
        <v>0.45190042817659953</v>
      </c>
      <c r="X6978" s="130">
        <f>IFERROR(Table1[[#This Row],[Total Ballots]]/Table1[[#This Row],[Total Population]],"0.0%")</f>
        <v>0.47062716209107314</v>
      </c>
      <c r="Y6978" s="24">
        <f>Table1[[#This Row],[Female Ballots]]/Table1[[#This Row],[Female Voters]]</f>
        <v>0.61701340730466947</v>
      </c>
      <c r="Z6978" s="24">
        <f>Table1[[#This Row],[Male Ballots]]/Table1[[#This Row],[Male Voters]]</f>
        <v>0.60835535677983332</v>
      </c>
      <c r="AA6978" s="24">
        <f>Table1[[#This Row],[Total Ballots]]/Table1[[#This Row],[Total Voters]]</f>
        <v>0.61290791130047451</v>
      </c>
    </row>
    <row r="6979" spans="1:27" s="12" customFormat="1" x14ac:dyDescent="0.35">
      <c r="A6979" s="19" t="s">
        <v>35</v>
      </c>
      <c r="B6979" s="20">
        <v>2011</v>
      </c>
      <c r="C6979" s="17" t="s">
        <v>82</v>
      </c>
      <c r="D6979" s="20" t="s">
        <v>69</v>
      </c>
      <c r="E6979" s="37" t="s">
        <v>75</v>
      </c>
      <c r="F6979" s="34" t="s">
        <v>78</v>
      </c>
      <c r="G6979" s="21" t="s">
        <v>66</v>
      </c>
      <c r="H6979" s="22">
        <v>13492.09</v>
      </c>
      <c r="I6979" s="22">
        <v>12667.08</v>
      </c>
      <c r="J6979" s="22">
        <v>26159.17</v>
      </c>
      <c r="K6979" s="31">
        <v>12067</v>
      </c>
      <c r="L6979" s="31">
        <v>10997</v>
      </c>
      <c r="M6979" s="31"/>
      <c r="N6979" s="31">
        <v>23064</v>
      </c>
      <c r="O6979" s="22">
        <v>9018</v>
      </c>
      <c r="P6979" s="22">
        <v>8210</v>
      </c>
      <c r="Q6979" s="22"/>
      <c r="R6979" s="23">
        <v>17228</v>
      </c>
      <c r="S6979" s="130">
        <f>IFERROR(Table1[[#This Row],[Female Voters]]/Table1[[#This Row],[Female Population]],"0.0%")</f>
        <v>0.89437588987325167</v>
      </c>
      <c r="T6979" s="130">
        <f>IFERROR(Table1[[#This Row],[Male Voters]]/Table1[[#This Row],[Male Population]],"0.0%")</f>
        <v>0.86815588122913889</v>
      </c>
      <c r="U6979" s="130">
        <f>IFERROR(Table1[[#This Row],[Total Voters]]/Table1[[#This Row],[Total Population]],"0.0%")</f>
        <v>0.88167934991821229</v>
      </c>
      <c r="V6979" s="130">
        <f>IFERROR(Table1[[#This Row],[Female Ballots]]/Table1[[#This Row],[Female Population]],"0.0%")</f>
        <v>0.66839162798350737</v>
      </c>
      <c r="W6979" s="130">
        <f>IFERROR(Table1[[#This Row],[Male Ballots]]/Table1[[#This Row],[Male Population]],"0.0%")</f>
        <v>0.64813674501147855</v>
      </c>
      <c r="X6979" s="130">
        <f>IFERROR(Table1[[#This Row],[Total Ballots]]/Table1[[#This Row],[Total Population]],"0.0%")</f>
        <v>0.65858358655874794</v>
      </c>
      <c r="Y6979" s="24">
        <f>Table1[[#This Row],[Female Ballots]]/Table1[[#This Row],[Female Voters]]</f>
        <v>0.74732742189442281</v>
      </c>
      <c r="Z6979" s="24">
        <f>Table1[[#This Row],[Male Ballots]]/Table1[[#This Row],[Male Voters]]</f>
        <v>0.74656724561243981</v>
      </c>
      <c r="AA6979" s="24">
        <f>Table1[[#This Row],[Total Ballots]]/Table1[[#This Row],[Total Voters]]</f>
        <v>0.74696496704821369</v>
      </c>
    </row>
    <row r="6980" spans="1:27" s="12" customFormat="1" x14ac:dyDescent="0.35">
      <c r="A6980" s="19" t="s">
        <v>35</v>
      </c>
      <c r="B6980" s="20">
        <v>2011</v>
      </c>
      <c r="C6980" s="17" t="s">
        <v>82</v>
      </c>
      <c r="D6980" s="20" t="s">
        <v>69</v>
      </c>
      <c r="E6980" s="37" t="s">
        <v>75</v>
      </c>
      <c r="F6980" s="34" t="s">
        <v>78</v>
      </c>
      <c r="G6980" s="21" t="s">
        <v>67</v>
      </c>
      <c r="H6980" s="22">
        <v>15189.123</v>
      </c>
      <c r="I6980" s="22">
        <v>12803.101000000001</v>
      </c>
      <c r="J6980" s="22">
        <v>27992.224999999999</v>
      </c>
      <c r="K6980" s="31">
        <v>13029</v>
      </c>
      <c r="L6980" s="31">
        <v>11650</v>
      </c>
      <c r="M6980" s="31"/>
      <c r="N6980" s="31">
        <v>24679</v>
      </c>
      <c r="O6980" s="22">
        <v>10482</v>
      </c>
      <c r="P6980" s="22">
        <v>9664</v>
      </c>
      <c r="Q6980" s="22"/>
      <c r="R6980" s="23">
        <v>20146</v>
      </c>
      <c r="S6980" s="130">
        <f>IFERROR(Table1[[#This Row],[Female Voters]]/Table1[[#This Row],[Female Population]],"0.0%")</f>
        <v>0.85778487671737202</v>
      </c>
      <c r="T6980" s="130">
        <f>IFERROR(Table1[[#This Row],[Male Voters]]/Table1[[#This Row],[Male Population]],"0.0%")</f>
        <v>0.90993580383377426</v>
      </c>
      <c r="U6980" s="130">
        <f>IFERROR(Table1[[#This Row],[Total Voters]]/Table1[[#This Row],[Total Population]],"0.0%")</f>
        <v>0.88163766903131147</v>
      </c>
      <c r="V6980" s="130">
        <f>IFERROR(Table1[[#This Row],[Female Ballots]]/Table1[[#This Row],[Female Population]],"0.0%")</f>
        <v>0.69009909262042324</v>
      </c>
      <c r="W6980" s="130">
        <f>IFERROR(Table1[[#This Row],[Male Ballots]]/Table1[[#This Row],[Male Population]],"0.0%")</f>
        <v>0.75481713375532999</v>
      </c>
      <c r="X6980" s="130">
        <f>IFERROR(Table1[[#This Row],[Total Ballots]]/Table1[[#This Row],[Total Population]],"0.0%")</f>
        <v>0.7196998452248794</v>
      </c>
      <c r="Y6980" s="24">
        <f>Table1[[#This Row],[Female Ballots]]/Table1[[#This Row],[Female Voters]]</f>
        <v>0.80451300944047888</v>
      </c>
      <c r="Z6980" s="24">
        <f>Table1[[#This Row],[Male Ballots]]/Table1[[#This Row],[Male Voters]]</f>
        <v>0.82952789699570817</v>
      </c>
      <c r="AA6980" s="24">
        <f>Table1[[#This Row],[Total Ballots]]/Table1[[#This Row],[Total Voters]]</f>
        <v>0.81632156894525709</v>
      </c>
    </row>
    <row r="6981" spans="1:27" s="12" customFormat="1" x14ac:dyDescent="0.35">
      <c r="A6981" s="19" t="s">
        <v>57</v>
      </c>
      <c r="B6981" s="20">
        <v>2011</v>
      </c>
      <c r="C6981" s="17" t="s">
        <v>82</v>
      </c>
      <c r="D6981" s="20"/>
      <c r="E6981" s="37" t="s">
        <v>73</v>
      </c>
      <c r="F6981" s="34" t="s">
        <v>78</v>
      </c>
      <c r="G6981" s="21" t="s">
        <v>79</v>
      </c>
      <c r="H6981" s="22">
        <v>18669.097599999997</v>
      </c>
      <c r="I6981" s="22">
        <v>19097.193399999996</v>
      </c>
      <c r="J6981" s="22">
        <v>37766.289100000002</v>
      </c>
      <c r="K6981" s="22">
        <v>9700</v>
      </c>
      <c r="L6981" s="22">
        <v>9190</v>
      </c>
      <c r="M6981" s="22">
        <v>614</v>
      </c>
      <c r="N6981" s="22">
        <v>19504</v>
      </c>
      <c r="O6981" s="22">
        <v>5437</v>
      </c>
      <c r="P6981" s="22">
        <v>5158</v>
      </c>
      <c r="Q6981" s="22">
        <v>260</v>
      </c>
      <c r="R6981" s="23">
        <v>10855</v>
      </c>
      <c r="S6981" s="130">
        <f>IFERROR(Table1[[#This Row],[Female Voters]]/Table1[[#This Row],[Female Population]],"0.0%")</f>
        <v>0.51957519360764393</v>
      </c>
      <c r="T6981" s="130">
        <f>IFERROR(Table1[[#This Row],[Male Voters]]/Table1[[#This Row],[Male Population]],"0.0%")</f>
        <v>0.48122254446038137</v>
      </c>
      <c r="U6981" s="130">
        <f>IFERROR(Table1[[#This Row],[Total Voters]]/Table1[[#This Row],[Total Population]],"0.0%")</f>
        <v>0.51643940839292046</v>
      </c>
      <c r="V6981" s="130">
        <f>IFERROR(Table1[[#This Row],[Female Ballots]]/Table1[[#This Row],[Female Population]],"0.0%")</f>
        <v>0.29122993068502684</v>
      </c>
      <c r="W6981" s="130">
        <f>IFERROR(Table1[[#This Row],[Male Ballots]]/Table1[[#This Row],[Male Population]],"0.0%")</f>
        <v>0.27009204399637077</v>
      </c>
      <c r="X6981" s="130">
        <f>IFERROR(Table1[[#This Row],[Total Ballots]]/Table1[[#This Row],[Total Population]],"0.0%")</f>
        <v>0.28742564489874645</v>
      </c>
      <c r="Y6981" s="24">
        <f>Table1[[#This Row],[Female Ballots]]/Table1[[#This Row],[Female Voters]]</f>
        <v>0.56051546391752582</v>
      </c>
      <c r="Z6981" s="24">
        <f>Table1[[#This Row],[Male Ballots]]/Table1[[#This Row],[Male Voters]]</f>
        <v>0.56126224156692062</v>
      </c>
      <c r="AA6981" s="24">
        <f>Table1[[#This Row],[Total Ballots]]/Table1[[#This Row],[Total Voters]]</f>
        <v>0.55655250205086138</v>
      </c>
    </row>
    <row r="6982" spans="1:27" s="12" customFormat="1" x14ac:dyDescent="0.35">
      <c r="A6982" s="19" t="s">
        <v>57</v>
      </c>
      <c r="B6982" s="20">
        <v>2011</v>
      </c>
      <c r="C6982" s="17" t="s">
        <v>82</v>
      </c>
      <c r="D6982" s="20"/>
      <c r="E6982" s="37" t="s">
        <v>73</v>
      </c>
      <c r="F6982" s="34" t="s">
        <v>78</v>
      </c>
      <c r="G6982" s="21" t="s">
        <v>62</v>
      </c>
      <c r="H6982" s="22">
        <v>7781.3189999999995</v>
      </c>
      <c r="I6982" s="22">
        <v>8299.1769999999997</v>
      </c>
      <c r="J6982" s="22">
        <v>16080.496999999999</v>
      </c>
      <c r="K6982" s="31">
        <v>1314</v>
      </c>
      <c r="L6982" s="31">
        <v>1263</v>
      </c>
      <c r="M6982" s="31">
        <v>142</v>
      </c>
      <c r="N6982" s="31">
        <v>2719</v>
      </c>
      <c r="O6982" s="22">
        <v>277</v>
      </c>
      <c r="P6982" s="22">
        <v>299</v>
      </c>
      <c r="Q6982" s="22">
        <v>28</v>
      </c>
      <c r="R6982" s="23">
        <v>604</v>
      </c>
      <c r="S6982" s="130">
        <f>IFERROR(Table1[[#This Row],[Female Voters]]/Table1[[#This Row],[Female Population]],"0.0%")</f>
        <v>0.16886597246559357</v>
      </c>
      <c r="T6982" s="130">
        <f>IFERROR(Table1[[#This Row],[Male Voters]]/Table1[[#This Row],[Male Population]],"0.0%")</f>
        <v>0.15218376472751455</v>
      </c>
      <c r="U6982" s="130">
        <f>IFERROR(Table1[[#This Row],[Total Voters]]/Table1[[#This Row],[Total Population]],"0.0%")</f>
        <v>0.16908681367248787</v>
      </c>
      <c r="V6982" s="130">
        <f>IFERROR(Table1[[#This Row],[Female Ballots]]/Table1[[#This Row],[Female Population]],"0.0%")</f>
        <v>3.5598077909413557E-2</v>
      </c>
      <c r="W6982" s="130">
        <f>IFERROR(Table1[[#This Row],[Male Ballots]]/Table1[[#This Row],[Male Population]],"0.0%")</f>
        <v>3.6027668767638042E-2</v>
      </c>
      <c r="X6982" s="130">
        <f>IFERROR(Table1[[#This Row],[Total Ballots]]/Table1[[#This Row],[Total Population]],"0.0%")</f>
        <v>3.7561028119964202E-2</v>
      </c>
      <c r="Y6982" s="24">
        <f>Table1[[#This Row],[Female Ballots]]/Table1[[#This Row],[Female Voters]]</f>
        <v>0.21080669710806696</v>
      </c>
      <c r="Z6982" s="24">
        <f>Table1[[#This Row],[Male Ballots]]/Table1[[#This Row],[Male Voters]]</f>
        <v>0.23673792557403009</v>
      </c>
      <c r="AA6982" s="24">
        <f>Table1[[#This Row],[Total Ballots]]/Table1[[#This Row],[Total Voters]]</f>
        <v>0.22214049282824569</v>
      </c>
    </row>
    <row r="6983" spans="1:27" s="12" customFormat="1" x14ac:dyDescent="0.35">
      <c r="A6983" s="19" t="s">
        <v>57</v>
      </c>
      <c r="B6983" s="20">
        <v>2011</v>
      </c>
      <c r="C6983" s="17" t="s">
        <v>82</v>
      </c>
      <c r="D6983" s="20"/>
      <c r="E6983" s="37" t="s">
        <v>73</v>
      </c>
      <c r="F6983" s="34" t="s">
        <v>78</v>
      </c>
      <c r="G6983" s="21" t="s">
        <v>63</v>
      </c>
      <c r="H6983" s="22">
        <v>2814.748</v>
      </c>
      <c r="I6983" s="22">
        <v>3127.9660000000003</v>
      </c>
      <c r="J6983" s="22">
        <v>5942.7129999999997</v>
      </c>
      <c r="K6983" s="31">
        <v>1780</v>
      </c>
      <c r="L6983" s="31">
        <v>1793</v>
      </c>
      <c r="M6983" s="31">
        <v>136</v>
      </c>
      <c r="N6983" s="31">
        <v>3709</v>
      </c>
      <c r="O6983" s="22">
        <v>494</v>
      </c>
      <c r="P6983" s="22">
        <v>472</v>
      </c>
      <c r="Q6983" s="22">
        <v>36</v>
      </c>
      <c r="R6983" s="23">
        <v>1002</v>
      </c>
      <c r="S6983" s="130">
        <f>IFERROR(Table1[[#This Row],[Female Voters]]/Table1[[#This Row],[Female Population]],"0.0%")</f>
        <v>0.63238343183830314</v>
      </c>
      <c r="T6983" s="130">
        <f>IFERROR(Table1[[#This Row],[Male Voters]]/Table1[[#This Row],[Male Population]],"0.0%")</f>
        <v>0.57321594927822095</v>
      </c>
      <c r="U6983" s="130">
        <f>IFERROR(Table1[[#This Row],[Total Voters]]/Table1[[#This Row],[Total Population]],"0.0%")</f>
        <v>0.62412571497226943</v>
      </c>
      <c r="V6983" s="130">
        <f>IFERROR(Table1[[#This Row],[Female Ballots]]/Table1[[#This Row],[Female Population]],"0.0%")</f>
        <v>0.17550416591467513</v>
      </c>
      <c r="W6983" s="130">
        <f>IFERROR(Table1[[#This Row],[Male Ballots]]/Table1[[#This Row],[Male Population]],"0.0%")</f>
        <v>0.15089678084736213</v>
      </c>
      <c r="X6983" s="130">
        <f>IFERROR(Table1[[#This Row],[Total Ballots]]/Table1[[#This Row],[Total Population]],"0.0%")</f>
        <v>0.16860985883047019</v>
      </c>
      <c r="Y6983" s="24">
        <f>Table1[[#This Row],[Female Ballots]]/Table1[[#This Row],[Female Voters]]</f>
        <v>0.27752808988764044</v>
      </c>
      <c r="Z6983" s="24">
        <f>Table1[[#This Row],[Male Ballots]]/Table1[[#This Row],[Male Voters]]</f>
        <v>0.26324595649749022</v>
      </c>
      <c r="AA6983" s="24">
        <f>Table1[[#This Row],[Total Ballots]]/Table1[[#This Row],[Total Voters]]</f>
        <v>0.27015368023726072</v>
      </c>
    </row>
    <row r="6984" spans="1:27" s="12" customFormat="1" x14ac:dyDescent="0.35">
      <c r="A6984" s="19" t="s">
        <v>57</v>
      </c>
      <c r="B6984" s="20">
        <v>2011</v>
      </c>
      <c r="C6984" s="17" t="s">
        <v>82</v>
      </c>
      <c r="D6984" s="20"/>
      <c r="E6984" s="37" t="s">
        <v>73</v>
      </c>
      <c r="F6984" s="34" t="s">
        <v>78</v>
      </c>
      <c r="G6984" s="21" t="s">
        <v>64</v>
      </c>
      <c r="H6984" s="22">
        <v>1832.434</v>
      </c>
      <c r="I6984" s="22">
        <v>1843.6413</v>
      </c>
      <c r="J6984" s="22">
        <v>3676.0749999999998</v>
      </c>
      <c r="K6984" s="31">
        <v>1321</v>
      </c>
      <c r="L6984" s="31">
        <v>1226</v>
      </c>
      <c r="M6984" s="31">
        <v>98</v>
      </c>
      <c r="N6984" s="31">
        <v>2645</v>
      </c>
      <c r="O6984" s="22">
        <v>654</v>
      </c>
      <c r="P6984" s="22">
        <v>603</v>
      </c>
      <c r="Q6984" s="22">
        <v>47</v>
      </c>
      <c r="R6984" s="23">
        <v>1304</v>
      </c>
      <c r="S6984" s="130">
        <f>IFERROR(Table1[[#This Row],[Female Voters]]/Table1[[#This Row],[Female Population]],"0.0%")</f>
        <v>0.72089908831641414</v>
      </c>
      <c r="T6984" s="130">
        <f>IFERROR(Table1[[#This Row],[Male Voters]]/Table1[[#This Row],[Male Population]],"0.0%")</f>
        <v>0.66498835755089669</v>
      </c>
      <c r="U6984" s="130">
        <f>IFERROR(Table1[[#This Row],[Total Voters]]/Table1[[#This Row],[Total Population]],"0.0%")</f>
        <v>0.7195174200744</v>
      </c>
      <c r="V6984" s="130">
        <f>IFERROR(Table1[[#This Row],[Female Ballots]]/Table1[[#This Row],[Female Population]],"0.0%")</f>
        <v>0.35690234955256234</v>
      </c>
      <c r="W6984" s="130">
        <f>IFERROR(Table1[[#This Row],[Male Ballots]]/Table1[[#This Row],[Male Population]],"0.0%")</f>
        <v>0.32707013018204789</v>
      </c>
      <c r="X6984" s="130">
        <f>IFERROR(Table1[[#This Row],[Total Ballots]]/Table1[[#This Row],[Total Population]],"0.0%")</f>
        <v>0.35472616853573447</v>
      </c>
      <c r="Y6984" s="24">
        <f>Table1[[#This Row],[Female Ballots]]/Table1[[#This Row],[Female Voters]]</f>
        <v>0.49507948523845574</v>
      </c>
      <c r="Z6984" s="24">
        <f>Table1[[#This Row],[Male Ballots]]/Table1[[#This Row],[Male Voters]]</f>
        <v>0.49184339314845027</v>
      </c>
      <c r="AA6984" s="24">
        <f>Table1[[#This Row],[Total Ballots]]/Table1[[#This Row],[Total Voters]]</f>
        <v>0.4930056710775047</v>
      </c>
    </row>
    <row r="6985" spans="1:27" s="12" customFormat="1" x14ac:dyDescent="0.35">
      <c r="A6985" s="19" t="s">
        <v>57</v>
      </c>
      <c r="B6985" s="20">
        <v>2011</v>
      </c>
      <c r="C6985" s="17" t="s">
        <v>82</v>
      </c>
      <c r="D6985" s="20"/>
      <c r="E6985" s="37" t="s">
        <v>73</v>
      </c>
      <c r="F6985" s="34" t="s">
        <v>78</v>
      </c>
      <c r="G6985" s="21" t="s">
        <v>65</v>
      </c>
      <c r="H6985" s="22">
        <v>2067.4857000000002</v>
      </c>
      <c r="I6985" s="22">
        <v>2022.5553</v>
      </c>
      <c r="J6985" s="22">
        <v>4090.04</v>
      </c>
      <c r="K6985" s="31">
        <v>1651</v>
      </c>
      <c r="L6985" s="31">
        <v>1532</v>
      </c>
      <c r="M6985" s="31">
        <v>91</v>
      </c>
      <c r="N6985" s="31">
        <v>3274</v>
      </c>
      <c r="O6985" s="22">
        <v>1112</v>
      </c>
      <c r="P6985" s="22">
        <v>1010</v>
      </c>
      <c r="Q6985" s="22">
        <v>46</v>
      </c>
      <c r="R6985" s="23">
        <v>2168</v>
      </c>
      <c r="S6985" s="130">
        <f>IFERROR(Table1[[#This Row],[Female Voters]]/Table1[[#This Row],[Female Population]],"0.0%")</f>
        <v>0.79855449544342672</v>
      </c>
      <c r="T6985" s="130">
        <f>IFERROR(Table1[[#This Row],[Male Voters]]/Table1[[#This Row],[Male Population]],"0.0%")</f>
        <v>0.75745765764723472</v>
      </c>
      <c r="U6985" s="130">
        <f>IFERROR(Table1[[#This Row],[Total Voters]]/Table1[[#This Row],[Total Population]],"0.0%")</f>
        <v>0.80048116888832388</v>
      </c>
      <c r="V6985" s="130">
        <f>IFERROR(Table1[[#This Row],[Female Ballots]]/Table1[[#This Row],[Female Population]],"0.0%")</f>
        <v>0.53785136216419771</v>
      </c>
      <c r="W6985" s="130">
        <f>IFERROR(Table1[[#This Row],[Male Ballots]]/Table1[[#This Row],[Male Population]],"0.0%")</f>
        <v>0.49936829910163644</v>
      </c>
      <c r="X6985" s="130">
        <f>IFERROR(Table1[[#This Row],[Total Ballots]]/Table1[[#This Row],[Total Population]],"0.0%")</f>
        <v>0.53006816559251257</v>
      </c>
      <c r="Y6985" s="24">
        <f>Table1[[#This Row],[Female Ballots]]/Table1[[#This Row],[Female Voters]]</f>
        <v>0.67353119321623256</v>
      </c>
      <c r="Z6985" s="24">
        <f>Table1[[#This Row],[Male Ballots]]/Table1[[#This Row],[Male Voters]]</f>
        <v>0.65926892950391647</v>
      </c>
      <c r="AA6985" s="24">
        <f>Table1[[#This Row],[Total Ballots]]/Table1[[#This Row],[Total Voters]]</f>
        <v>0.66218692730604767</v>
      </c>
    </row>
    <row r="6986" spans="1:27" s="12" customFormat="1" x14ac:dyDescent="0.35">
      <c r="A6986" s="19" t="s">
        <v>57</v>
      </c>
      <c r="B6986" s="20">
        <v>2011</v>
      </c>
      <c r="C6986" s="17" t="s">
        <v>82</v>
      </c>
      <c r="D6986" s="20"/>
      <c r="E6986" s="37" t="s">
        <v>73</v>
      </c>
      <c r="F6986" s="34" t="s">
        <v>78</v>
      </c>
      <c r="G6986" s="21" t="s">
        <v>66</v>
      </c>
      <c r="H6986" s="22">
        <v>1829.6846</v>
      </c>
      <c r="I6986" s="22">
        <v>1816.7206999999999</v>
      </c>
      <c r="J6986" s="22">
        <v>3646.4049999999997</v>
      </c>
      <c r="K6986" s="31">
        <v>1627</v>
      </c>
      <c r="L6986" s="31">
        <v>1626</v>
      </c>
      <c r="M6986" s="31">
        <v>73</v>
      </c>
      <c r="N6986" s="31">
        <v>3326</v>
      </c>
      <c r="O6986" s="22">
        <v>1241</v>
      </c>
      <c r="P6986" s="22">
        <v>1273</v>
      </c>
      <c r="Q6986" s="22">
        <v>52</v>
      </c>
      <c r="R6986" s="23">
        <v>2566</v>
      </c>
      <c r="S6986" s="130">
        <f>IFERROR(Table1[[#This Row],[Female Voters]]/Table1[[#This Row],[Female Population]],"0.0%")</f>
        <v>0.88922429581579254</v>
      </c>
      <c r="T6986" s="130">
        <f>IFERROR(Table1[[#This Row],[Male Voters]]/Table1[[#This Row],[Male Population]],"0.0%")</f>
        <v>0.89501925089530832</v>
      </c>
      <c r="U6986" s="130">
        <f>IFERROR(Table1[[#This Row],[Total Voters]]/Table1[[#This Row],[Total Population]],"0.0%")</f>
        <v>0.91213126353216389</v>
      </c>
      <c r="V6986" s="130">
        <f>IFERROR(Table1[[#This Row],[Female Ballots]]/Table1[[#This Row],[Female Population]],"0.0%")</f>
        <v>0.67825897425162784</v>
      </c>
      <c r="W6986" s="130">
        <f>IFERROR(Table1[[#This Row],[Male Ballots]]/Table1[[#This Row],[Male Population]],"0.0%")</f>
        <v>0.70071310356071803</v>
      </c>
      <c r="X6986" s="130">
        <f>IFERROR(Table1[[#This Row],[Total Ballots]]/Table1[[#This Row],[Total Population]],"0.0%")</f>
        <v>0.70370680163064725</v>
      </c>
      <c r="Y6986" s="24">
        <f>Table1[[#This Row],[Female Ballots]]/Table1[[#This Row],[Female Voters]]</f>
        <v>0.76275353411186231</v>
      </c>
      <c r="Z6986" s="24">
        <f>Table1[[#This Row],[Male Ballots]]/Table1[[#This Row],[Male Voters]]</f>
        <v>0.78290282902829034</v>
      </c>
      <c r="AA6986" s="24">
        <f>Table1[[#This Row],[Total Ballots]]/Table1[[#This Row],[Total Voters]]</f>
        <v>0.77149729404690315</v>
      </c>
    </row>
    <row r="6987" spans="1:27" s="12" customFormat="1" x14ac:dyDescent="0.35">
      <c r="A6987" s="19" t="s">
        <v>57</v>
      </c>
      <c r="B6987" s="20">
        <v>2011</v>
      </c>
      <c r="C6987" s="17" t="s">
        <v>82</v>
      </c>
      <c r="D6987" s="20"/>
      <c r="E6987" s="37" t="s">
        <v>73</v>
      </c>
      <c r="F6987" s="34" t="s">
        <v>78</v>
      </c>
      <c r="G6987" s="21" t="s">
        <v>67</v>
      </c>
      <c r="H6987" s="22">
        <v>2343.4263000000001</v>
      </c>
      <c r="I6987" s="22">
        <v>1987.1331</v>
      </c>
      <c r="J6987" s="22">
        <v>4330.5590999999995</v>
      </c>
      <c r="K6987" s="31">
        <v>2007</v>
      </c>
      <c r="L6987" s="31">
        <v>1750</v>
      </c>
      <c r="M6987" s="31">
        <v>74</v>
      </c>
      <c r="N6987" s="31">
        <v>3831</v>
      </c>
      <c r="O6987" s="22">
        <v>1659</v>
      </c>
      <c r="P6987" s="22">
        <v>1501</v>
      </c>
      <c r="Q6987" s="22">
        <v>51</v>
      </c>
      <c r="R6987" s="23">
        <v>3211</v>
      </c>
      <c r="S6987" s="130">
        <f>IFERROR(Table1[[#This Row],[Female Voters]]/Table1[[#This Row],[Female Population]],"0.0%")</f>
        <v>0.85643828440433567</v>
      </c>
      <c r="T6987" s="130">
        <f>IFERROR(Table1[[#This Row],[Male Voters]]/Table1[[#This Row],[Male Population]],"0.0%")</f>
        <v>0.88066571886905809</v>
      </c>
      <c r="U6987" s="130">
        <f>IFERROR(Table1[[#This Row],[Total Voters]]/Table1[[#This Row],[Total Population]],"0.0%")</f>
        <v>0.88464327850877278</v>
      </c>
      <c r="V6987" s="130">
        <f>IFERROR(Table1[[#This Row],[Female Ballots]]/Table1[[#This Row],[Female Population]],"0.0%")</f>
        <v>0.70793777470193964</v>
      </c>
      <c r="W6987" s="130">
        <f>IFERROR(Table1[[#This Row],[Male Ballots]]/Table1[[#This Row],[Male Population]],"0.0%")</f>
        <v>0.75535956801283211</v>
      </c>
      <c r="X6987" s="130">
        <f>IFERROR(Table1[[#This Row],[Total Ballots]]/Table1[[#This Row],[Total Population]],"0.0%")</f>
        <v>0.74147469780518649</v>
      </c>
      <c r="Y6987" s="24">
        <f>Table1[[#This Row],[Female Ballots]]/Table1[[#This Row],[Female Voters]]</f>
        <v>0.82660687593423021</v>
      </c>
      <c r="Z6987" s="24">
        <f>Table1[[#This Row],[Male Ballots]]/Table1[[#This Row],[Male Voters]]</f>
        <v>0.85771428571428576</v>
      </c>
      <c r="AA6987" s="24">
        <f>Table1[[#This Row],[Total Ballots]]/Table1[[#This Row],[Total Voters]]</f>
        <v>0.83816235969720698</v>
      </c>
    </row>
    <row r="6988" spans="1:27" s="12" customFormat="1" x14ac:dyDescent="0.35">
      <c r="A6988" s="19" t="s">
        <v>58</v>
      </c>
      <c r="B6988" s="20">
        <v>2011</v>
      </c>
      <c r="C6988" s="17" t="s">
        <v>82</v>
      </c>
      <c r="D6988" s="20"/>
      <c r="E6988" s="37" t="s">
        <v>74</v>
      </c>
      <c r="F6988" s="34" t="s">
        <v>78</v>
      </c>
      <c r="G6988" s="21" t="s">
        <v>79</v>
      </c>
      <c r="H6988" s="22">
        <v>86176.989000000001</v>
      </c>
      <c r="I6988" s="22">
        <v>84519.987999999998</v>
      </c>
      <c r="J6988" s="22">
        <v>170696.986</v>
      </c>
      <c r="K6988" s="22">
        <v>54796</v>
      </c>
      <c r="L6988" s="22">
        <v>46742</v>
      </c>
      <c r="M6988" s="22">
        <v>17</v>
      </c>
      <c r="N6988" s="22">
        <v>101555</v>
      </c>
      <c r="O6988" s="22">
        <v>24662</v>
      </c>
      <c r="P6988" s="22">
        <v>22004</v>
      </c>
      <c r="Q6988" s="22">
        <v>6</v>
      </c>
      <c r="R6988" s="23">
        <v>46672</v>
      </c>
      <c r="S6988" s="130">
        <f>IFERROR(Table1[[#This Row],[Female Voters]]/Table1[[#This Row],[Female Population]],"0.0%")</f>
        <v>0.63585419536994958</v>
      </c>
      <c r="T6988" s="130">
        <f>IFERROR(Table1[[#This Row],[Male Voters]]/Table1[[#This Row],[Male Population]],"0.0%")</f>
        <v>0.55302894742483877</v>
      </c>
      <c r="U6988" s="130">
        <f>IFERROR(Table1[[#This Row],[Total Voters]]/Table1[[#This Row],[Total Population]],"0.0%")</f>
        <v>0.59494313508265462</v>
      </c>
      <c r="V6988" s="130">
        <f>IFERROR(Table1[[#This Row],[Female Ballots]]/Table1[[#This Row],[Female Population]],"0.0%")</f>
        <v>0.28617848321435319</v>
      </c>
      <c r="W6988" s="130">
        <f>IFERROR(Table1[[#This Row],[Male Ballots]]/Table1[[#This Row],[Male Population]],"0.0%")</f>
        <v>0.26034078471473515</v>
      </c>
      <c r="X6988" s="130">
        <f>IFERROR(Table1[[#This Row],[Total Ballots]]/Table1[[#This Row],[Total Population]],"0.0%")</f>
        <v>0.27342017626485798</v>
      </c>
      <c r="Y6988" s="24">
        <f>Table1[[#This Row],[Female Ballots]]/Table1[[#This Row],[Female Voters]]</f>
        <v>0.45006934812760058</v>
      </c>
      <c r="Z6988" s="24">
        <f>Table1[[#This Row],[Male Ballots]]/Table1[[#This Row],[Male Voters]]</f>
        <v>0.47075435368619228</v>
      </c>
      <c r="AA6988" s="24">
        <f>Table1[[#This Row],[Total Ballots]]/Table1[[#This Row],[Total Voters]]</f>
        <v>0.45957363005268081</v>
      </c>
    </row>
    <row r="6989" spans="1:27" s="12" customFormat="1" x14ac:dyDescent="0.35">
      <c r="A6989" s="19" t="s">
        <v>58</v>
      </c>
      <c r="B6989" s="20">
        <v>2011</v>
      </c>
      <c r="C6989" s="17" t="s">
        <v>82</v>
      </c>
      <c r="D6989" s="20"/>
      <c r="E6989" s="37" t="s">
        <v>74</v>
      </c>
      <c r="F6989" s="34" t="s">
        <v>78</v>
      </c>
      <c r="G6989" s="21" t="s">
        <v>62</v>
      </c>
      <c r="H6989" s="22">
        <v>11485</v>
      </c>
      <c r="I6989" s="22">
        <v>12685</v>
      </c>
      <c r="J6989" s="22">
        <v>24170</v>
      </c>
      <c r="K6989" s="31">
        <v>5846</v>
      </c>
      <c r="L6989" s="31">
        <v>5046</v>
      </c>
      <c r="M6989" s="31">
        <v>8</v>
      </c>
      <c r="N6989" s="31">
        <v>10900</v>
      </c>
      <c r="O6989" s="22">
        <v>973</v>
      </c>
      <c r="P6989" s="22">
        <v>897</v>
      </c>
      <c r="Q6989" s="22">
        <v>1</v>
      </c>
      <c r="R6989" s="23">
        <v>1871</v>
      </c>
      <c r="S6989" s="130">
        <f>IFERROR(Table1[[#This Row],[Female Voters]]/Table1[[#This Row],[Female Population]],"0.0%")</f>
        <v>0.50901175446234215</v>
      </c>
      <c r="T6989" s="130">
        <f>IFERROR(Table1[[#This Row],[Male Voters]]/Table1[[#This Row],[Male Population]],"0.0%")</f>
        <v>0.39779266850610956</v>
      </c>
      <c r="U6989" s="130">
        <f>IFERROR(Table1[[#This Row],[Total Voters]]/Table1[[#This Row],[Total Population]],"0.0%")</f>
        <v>0.45097227968556064</v>
      </c>
      <c r="V6989" s="130">
        <f>IFERROR(Table1[[#This Row],[Female Ballots]]/Table1[[#This Row],[Female Population]],"0.0%")</f>
        <v>8.4719198955158906E-2</v>
      </c>
      <c r="W6989" s="130">
        <f>IFERROR(Table1[[#This Row],[Male Ballots]]/Table1[[#This Row],[Male Population]],"0.0%")</f>
        <v>7.0713441072132441E-2</v>
      </c>
      <c r="X6989" s="130">
        <f>IFERROR(Table1[[#This Row],[Total Ballots]]/Table1[[#This Row],[Total Population]],"0.0%")</f>
        <v>7.7410012412081092E-2</v>
      </c>
      <c r="Y6989" s="24">
        <f>Table1[[#This Row],[Female Ballots]]/Table1[[#This Row],[Female Voters]]</f>
        <v>0.16643859048922341</v>
      </c>
      <c r="Z6989" s="24">
        <f>Table1[[#This Row],[Male Ballots]]/Table1[[#This Row],[Male Voters]]</f>
        <v>0.17776456599286564</v>
      </c>
      <c r="AA6989" s="24">
        <f>Table1[[#This Row],[Total Ballots]]/Table1[[#This Row],[Total Voters]]</f>
        <v>0.17165137614678899</v>
      </c>
    </row>
    <row r="6990" spans="1:27" s="12" customFormat="1" x14ac:dyDescent="0.35">
      <c r="A6990" s="19" t="s">
        <v>58</v>
      </c>
      <c r="B6990" s="20">
        <v>2011</v>
      </c>
      <c r="C6990" s="17" t="s">
        <v>82</v>
      </c>
      <c r="D6990" s="20"/>
      <c r="E6990" s="37" t="s">
        <v>74</v>
      </c>
      <c r="F6990" s="34" t="s">
        <v>78</v>
      </c>
      <c r="G6990" s="21" t="s">
        <v>63</v>
      </c>
      <c r="H6990" s="22">
        <v>16014.002</v>
      </c>
      <c r="I6990" s="22">
        <v>16152.001</v>
      </c>
      <c r="J6990" s="22">
        <v>32166</v>
      </c>
      <c r="K6990" s="31">
        <v>8759</v>
      </c>
      <c r="L6990" s="31">
        <v>7149</v>
      </c>
      <c r="M6990" s="31">
        <v>6</v>
      </c>
      <c r="N6990" s="31">
        <v>15914</v>
      </c>
      <c r="O6990" s="22">
        <v>1706</v>
      </c>
      <c r="P6990" s="22">
        <v>1529</v>
      </c>
      <c r="Q6990" s="22">
        <v>3</v>
      </c>
      <c r="R6990" s="23">
        <v>3238</v>
      </c>
      <c r="S6990" s="130">
        <f>IFERROR(Table1[[#This Row],[Female Voters]]/Table1[[#This Row],[Female Population]],"0.0%")</f>
        <v>0.54695884264283223</v>
      </c>
      <c r="T6990" s="130">
        <f>IFERROR(Table1[[#This Row],[Male Voters]]/Table1[[#This Row],[Male Population]],"0.0%")</f>
        <v>0.44260769919466941</v>
      </c>
      <c r="U6990" s="130">
        <f>IFERROR(Table1[[#This Row],[Total Voters]]/Table1[[#This Row],[Total Population]],"0.0%")</f>
        <v>0.49474600509855127</v>
      </c>
      <c r="V6990" s="130">
        <f>IFERROR(Table1[[#This Row],[Female Ballots]]/Table1[[#This Row],[Female Population]],"0.0%")</f>
        <v>0.10653177138356795</v>
      </c>
      <c r="W6990" s="130">
        <f>IFERROR(Table1[[#This Row],[Male Ballots]]/Table1[[#This Row],[Male Population]],"0.0%")</f>
        <v>9.4663193742991966E-2</v>
      </c>
      <c r="X6990" s="130">
        <f>IFERROR(Table1[[#This Row],[Total Ballots]]/Table1[[#This Row],[Total Population]],"0.0%")</f>
        <v>0.10066529876266865</v>
      </c>
      <c r="Y6990" s="24">
        <f>Table1[[#This Row],[Female Ballots]]/Table1[[#This Row],[Female Voters]]</f>
        <v>0.19477109259047837</v>
      </c>
      <c r="Z6990" s="24">
        <f>Table1[[#This Row],[Male Ballots]]/Table1[[#This Row],[Male Voters]]</f>
        <v>0.21387606658273883</v>
      </c>
      <c r="AA6990" s="24">
        <f>Table1[[#This Row],[Total Ballots]]/Table1[[#This Row],[Total Voters]]</f>
        <v>0.20346864396129194</v>
      </c>
    </row>
    <row r="6991" spans="1:27" s="12" customFormat="1" x14ac:dyDescent="0.35">
      <c r="A6991" s="19" t="s">
        <v>58</v>
      </c>
      <c r="B6991" s="20">
        <v>2011</v>
      </c>
      <c r="C6991" s="17" t="s">
        <v>82</v>
      </c>
      <c r="D6991" s="20"/>
      <c r="E6991" s="37" t="s">
        <v>74</v>
      </c>
      <c r="F6991" s="34" t="s">
        <v>78</v>
      </c>
      <c r="G6991" s="21" t="s">
        <v>64</v>
      </c>
      <c r="H6991" s="22">
        <v>14723.001</v>
      </c>
      <c r="I6991" s="22">
        <v>14918</v>
      </c>
      <c r="J6991" s="22">
        <v>29641</v>
      </c>
      <c r="K6991" s="31">
        <v>8026</v>
      </c>
      <c r="L6991" s="31">
        <v>6695</v>
      </c>
      <c r="M6991" s="31">
        <v>1</v>
      </c>
      <c r="N6991" s="31">
        <v>14722</v>
      </c>
      <c r="O6991" s="22">
        <v>2434</v>
      </c>
      <c r="P6991" s="22">
        <v>2114</v>
      </c>
      <c r="Q6991" s="22">
        <v>1</v>
      </c>
      <c r="R6991" s="23">
        <v>4549</v>
      </c>
      <c r="S6991" s="130">
        <f>IFERROR(Table1[[#This Row],[Female Voters]]/Table1[[#This Row],[Female Population]],"0.0%")</f>
        <v>0.54513342762117589</v>
      </c>
      <c r="T6991" s="130">
        <f>IFERROR(Table1[[#This Row],[Male Voters]]/Table1[[#This Row],[Male Population]],"0.0%")</f>
        <v>0.44878670063011128</v>
      </c>
      <c r="U6991" s="130">
        <f>IFERROR(Table1[[#This Row],[Total Voters]]/Table1[[#This Row],[Total Population]],"0.0%")</f>
        <v>0.49667690023953309</v>
      </c>
      <c r="V6991" s="130">
        <f>IFERROR(Table1[[#This Row],[Female Ballots]]/Table1[[#This Row],[Female Population]],"0.0%")</f>
        <v>0.16531955679416174</v>
      </c>
      <c r="W6991" s="130">
        <f>IFERROR(Table1[[#This Row],[Male Ballots]]/Table1[[#This Row],[Male Population]],"0.0%")</f>
        <v>0.14170800375385439</v>
      </c>
      <c r="X6991" s="130">
        <f>IFERROR(Table1[[#This Row],[Total Ballots]]/Table1[[#This Row],[Total Population]],"0.0%")</f>
        <v>0.15346985594278195</v>
      </c>
      <c r="Y6991" s="24">
        <f>Table1[[#This Row],[Female Ballots]]/Table1[[#This Row],[Female Voters]]</f>
        <v>0.30326439073012706</v>
      </c>
      <c r="Z6991" s="24">
        <f>Table1[[#This Row],[Male Ballots]]/Table1[[#This Row],[Male Voters]]</f>
        <v>0.3157580283793876</v>
      </c>
      <c r="AA6991" s="24">
        <f>Table1[[#This Row],[Total Ballots]]/Table1[[#This Row],[Total Voters]]</f>
        <v>0.30899334329574785</v>
      </c>
    </row>
    <row r="6992" spans="1:27" s="12" customFormat="1" x14ac:dyDescent="0.35">
      <c r="A6992" s="19" t="s">
        <v>58</v>
      </c>
      <c r="B6992" s="20">
        <v>2011</v>
      </c>
      <c r="C6992" s="17" t="s">
        <v>82</v>
      </c>
      <c r="D6992" s="20"/>
      <c r="E6992" s="37" t="s">
        <v>74</v>
      </c>
      <c r="F6992" s="34" t="s">
        <v>78</v>
      </c>
      <c r="G6992" s="21" t="s">
        <v>65</v>
      </c>
      <c r="H6992" s="22">
        <v>14954.996999999999</v>
      </c>
      <c r="I6992" s="22">
        <v>15161.995999999999</v>
      </c>
      <c r="J6992" s="22">
        <v>30117</v>
      </c>
      <c r="K6992" s="31">
        <v>9489</v>
      </c>
      <c r="L6992" s="31">
        <v>8575</v>
      </c>
      <c r="M6992" s="31"/>
      <c r="N6992" s="31">
        <v>18064</v>
      </c>
      <c r="O6992" s="22">
        <v>4288</v>
      </c>
      <c r="P6992" s="22">
        <v>3994</v>
      </c>
      <c r="Q6992" s="22"/>
      <c r="R6992" s="23">
        <v>8282</v>
      </c>
      <c r="S6992" s="130">
        <f>IFERROR(Table1[[#This Row],[Female Voters]]/Table1[[#This Row],[Female Population]],"0.0%")</f>
        <v>0.63450363781417007</v>
      </c>
      <c r="T6992" s="130">
        <f>IFERROR(Table1[[#This Row],[Male Voters]]/Table1[[#This Row],[Male Population]],"0.0%")</f>
        <v>0.56555878262993875</v>
      </c>
      <c r="U6992" s="130">
        <f>IFERROR(Table1[[#This Row],[Total Voters]]/Table1[[#This Row],[Total Population]],"0.0%")</f>
        <v>0.59979413620214495</v>
      </c>
      <c r="V6992" s="130">
        <f>IFERROR(Table1[[#This Row],[Female Ballots]]/Table1[[#This Row],[Female Population]],"0.0%")</f>
        <v>0.28672690472622631</v>
      </c>
      <c r="W6992" s="130">
        <f>IFERROR(Table1[[#This Row],[Male Ballots]]/Table1[[#This Row],[Male Population]],"0.0%")</f>
        <v>0.26342178167043445</v>
      </c>
      <c r="X6992" s="130">
        <f>IFERROR(Table1[[#This Row],[Total Ballots]]/Table1[[#This Row],[Total Population]],"0.0%")</f>
        <v>0.27499418932828634</v>
      </c>
      <c r="Y6992" s="24">
        <f>Table1[[#This Row],[Female Ballots]]/Table1[[#This Row],[Female Voters]]</f>
        <v>0.45189166403203712</v>
      </c>
      <c r="Z6992" s="24">
        <f>Table1[[#This Row],[Male Ballots]]/Table1[[#This Row],[Male Voters]]</f>
        <v>0.46577259475218658</v>
      </c>
      <c r="AA6992" s="24">
        <f>Table1[[#This Row],[Total Ballots]]/Table1[[#This Row],[Total Voters]]</f>
        <v>0.45848095659875998</v>
      </c>
    </row>
    <row r="6993" spans="1:27" s="12" customFormat="1" x14ac:dyDescent="0.35">
      <c r="A6993" s="19" t="s">
        <v>58</v>
      </c>
      <c r="B6993" s="20">
        <v>2011</v>
      </c>
      <c r="C6993" s="17" t="s">
        <v>82</v>
      </c>
      <c r="D6993" s="20"/>
      <c r="E6993" s="37" t="s">
        <v>74</v>
      </c>
      <c r="F6993" s="34" t="s">
        <v>78</v>
      </c>
      <c r="G6993" s="21" t="s">
        <v>66</v>
      </c>
      <c r="H6993" s="22">
        <v>12995.995999999999</v>
      </c>
      <c r="I6993" s="22">
        <v>12545.995999999999</v>
      </c>
      <c r="J6993" s="22">
        <v>25542</v>
      </c>
      <c r="K6993" s="31">
        <v>10231</v>
      </c>
      <c r="L6993" s="31">
        <v>8973</v>
      </c>
      <c r="M6993" s="31">
        <v>2</v>
      </c>
      <c r="N6993" s="31">
        <v>19206</v>
      </c>
      <c r="O6993" s="22">
        <v>6423</v>
      </c>
      <c r="P6993" s="22">
        <v>5807</v>
      </c>
      <c r="Q6993" s="22">
        <v>1</v>
      </c>
      <c r="R6993" s="23">
        <v>12231</v>
      </c>
      <c r="S6993" s="130">
        <f>IFERROR(Table1[[#This Row],[Female Voters]]/Table1[[#This Row],[Female Population]],"0.0%")</f>
        <v>0.78724247068096975</v>
      </c>
      <c r="T6993" s="130">
        <f>IFERROR(Table1[[#This Row],[Male Voters]]/Table1[[#This Row],[Male Population]],"0.0%")</f>
        <v>0.71520826246078828</v>
      </c>
      <c r="U6993" s="130">
        <f>IFERROR(Table1[[#This Row],[Total Voters]]/Table1[[#This Row],[Total Population]],"0.0%")</f>
        <v>0.75193798449612403</v>
      </c>
      <c r="V6993" s="130">
        <f>IFERROR(Table1[[#This Row],[Female Ballots]]/Table1[[#This Row],[Female Population]],"0.0%")</f>
        <v>0.49422914565378445</v>
      </c>
      <c r="W6993" s="130">
        <f>IFERROR(Table1[[#This Row],[Male Ballots]]/Table1[[#This Row],[Male Population]],"0.0%")</f>
        <v>0.4628568349615288</v>
      </c>
      <c r="X6993" s="130">
        <f>IFERROR(Table1[[#This Row],[Total Ballots]]/Table1[[#This Row],[Total Population]],"0.0%")</f>
        <v>0.47885835095137419</v>
      </c>
      <c r="Y6993" s="24">
        <f>Table1[[#This Row],[Female Ballots]]/Table1[[#This Row],[Female Voters]]</f>
        <v>0.62779786922099501</v>
      </c>
      <c r="Z6993" s="24">
        <f>Table1[[#This Row],[Male Ballots]]/Table1[[#This Row],[Male Voters]]</f>
        <v>0.64716371336230916</v>
      </c>
      <c r="AA6993" s="24">
        <f>Table1[[#This Row],[Total Ballots]]/Table1[[#This Row],[Total Voters]]</f>
        <v>0.63683223992502347</v>
      </c>
    </row>
    <row r="6994" spans="1:27" s="12" customFormat="1" x14ac:dyDescent="0.35">
      <c r="A6994" s="19" t="s">
        <v>58</v>
      </c>
      <c r="B6994" s="20">
        <v>2011</v>
      </c>
      <c r="C6994" s="17" t="s">
        <v>82</v>
      </c>
      <c r="D6994" s="20"/>
      <c r="E6994" s="37" t="s">
        <v>74</v>
      </c>
      <c r="F6994" s="34" t="s">
        <v>78</v>
      </c>
      <c r="G6994" s="21" t="s">
        <v>67</v>
      </c>
      <c r="H6994" s="22">
        <v>16003.992999999999</v>
      </c>
      <c r="I6994" s="22">
        <v>13056.994999999999</v>
      </c>
      <c r="J6994" s="22">
        <v>29060.985999999997</v>
      </c>
      <c r="K6994" s="31">
        <v>12445</v>
      </c>
      <c r="L6994" s="31">
        <v>10304</v>
      </c>
      <c r="M6994" s="31"/>
      <c r="N6994" s="31">
        <v>22749</v>
      </c>
      <c r="O6994" s="22">
        <v>8838</v>
      </c>
      <c r="P6994" s="22">
        <v>7663</v>
      </c>
      <c r="Q6994" s="22"/>
      <c r="R6994" s="23">
        <v>16501</v>
      </c>
      <c r="S6994" s="130">
        <f>IFERROR(Table1[[#This Row],[Female Voters]]/Table1[[#This Row],[Female Population]],"0.0%")</f>
        <v>0.77761843559916588</v>
      </c>
      <c r="T6994" s="130">
        <f>IFERROR(Table1[[#This Row],[Male Voters]]/Table1[[#This Row],[Male Population]],"0.0%")</f>
        <v>0.78915554459506199</v>
      </c>
      <c r="U6994" s="130">
        <f>IFERROR(Table1[[#This Row],[Total Voters]]/Table1[[#This Row],[Total Population]],"0.0%")</f>
        <v>0.78280207010181979</v>
      </c>
      <c r="V6994" s="130">
        <f>IFERROR(Table1[[#This Row],[Female Ballots]]/Table1[[#This Row],[Female Population]],"0.0%")</f>
        <v>0.5522371823081903</v>
      </c>
      <c r="W6994" s="130">
        <f>IFERROR(Table1[[#This Row],[Male Ballots]]/Table1[[#This Row],[Male Population]],"0.0%")</f>
        <v>0.58688848391226311</v>
      </c>
      <c r="X6994" s="130">
        <f>IFERROR(Table1[[#This Row],[Total Ballots]]/Table1[[#This Row],[Total Population]],"0.0%")</f>
        <v>0.56780592372192751</v>
      </c>
      <c r="Y6994" s="24">
        <f>Table1[[#This Row],[Female Ballots]]/Table1[[#This Row],[Female Voters]]</f>
        <v>0.71016472478907189</v>
      </c>
      <c r="Z6994" s="24">
        <f>Table1[[#This Row],[Male Ballots]]/Table1[[#This Row],[Male Voters]]</f>
        <v>0.74369177018633537</v>
      </c>
      <c r="AA6994" s="24">
        <f>Table1[[#This Row],[Total Ballots]]/Table1[[#This Row],[Total Voters]]</f>
        <v>0.72535056485999383</v>
      </c>
    </row>
    <row r="6995" spans="1:27" s="12" customFormat="1" x14ac:dyDescent="0.35">
      <c r="A6995" s="19" t="s">
        <v>68</v>
      </c>
      <c r="B6995" s="20">
        <v>2011</v>
      </c>
      <c r="C6995" s="17" t="s">
        <v>82</v>
      </c>
      <c r="D6995" s="20"/>
      <c r="E6995" s="37" t="e">
        <v>#N/A</v>
      </c>
      <c r="F6995" s="34" t="s">
        <v>78</v>
      </c>
      <c r="G6995" s="21" t="s">
        <v>79</v>
      </c>
      <c r="H6995" s="22">
        <v>2629930.79</v>
      </c>
      <c r="I6995" s="22">
        <v>2566823.2400000002</v>
      </c>
      <c r="J6995" s="22">
        <v>5196754.0699999994</v>
      </c>
      <c r="K6995" s="22">
        <v>1918380</v>
      </c>
      <c r="L6995" s="22">
        <v>1731892</v>
      </c>
      <c r="M6995" s="22">
        <v>7630</v>
      </c>
      <c r="N6995" s="22">
        <v>3657902</v>
      </c>
      <c r="O6995" s="22">
        <v>1011002</v>
      </c>
      <c r="P6995" s="22">
        <v>919160</v>
      </c>
      <c r="Q6995" s="22">
        <v>3154</v>
      </c>
      <c r="R6995" s="23">
        <v>1933316</v>
      </c>
      <c r="S6995" s="130">
        <f>IFERROR(Table1[[#This Row],[Female Voters]]/Table1[[#This Row],[Female Population]],"0.0%")</f>
        <v>0.72944124890830297</v>
      </c>
      <c r="T6995" s="130">
        <f>IFERROR(Table1[[#This Row],[Male Voters]]/Table1[[#This Row],[Male Population]],"0.0%")</f>
        <v>0.67472195709120975</v>
      </c>
      <c r="U6995" s="130">
        <f>IFERROR(Table1[[#This Row],[Total Voters]]/Table1[[#This Row],[Total Population]],"0.0%")</f>
        <v>0.70388206767691053</v>
      </c>
      <c r="V6995" s="130">
        <f>IFERROR(Table1[[#This Row],[Female Ballots]]/Table1[[#This Row],[Female Population]],"0.0%")</f>
        <v>0.38442152312304767</v>
      </c>
      <c r="W6995" s="130">
        <f>IFERROR(Table1[[#This Row],[Male Ballots]]/Table1[[#This Row],[Male Population]],"0.0%")</f>
        <v>0.35809244114526556</v>
      </c>
      <c r="X6995" s="130">
        <f>IFERROR(Table1[[#This Row],[Total Ballots]]/Table1[[#This Row],[Total Population]],"0.0%")</f>
        <v>0.37202376213273458</v>
      </c>
      <c r="Y6995" s="24">
        <f>Table1[[#This Row],[Female Ballots]]/Table1[[#This Row],[Female Voters]]</f>
        <v>0.52700820483949995</v>
      </c>
      <c r="Z6995" s="24">
        <f>Table1[[#This Row],[Male Ballots]]/Table1[[#This Row],[Male Voters]]</f>
        <v>0.53072593441161453</v>
      </c>
      <c r="AA6995" s="24">
        <f>Table1[[#This Row],[Total Ballots]]/Table1[[#This Row],[Total Voters]]</f>
        <v>0.52853138219667994</v>
      </c>
    </row>
    <row r="6996" spans="1:27" s="12" customFormat="1" x14ac:dyDescent="0.35">
      <c r="A6996" s="19" t="s">
        <v>68</v>
      </c>
      <c r="B6996" s="20">
        <v>2011</v>
      </c>
      <c r="C6996" s="17" t="s">
        <v>82</v>
      </c>
      <c r="D6996" s="20"/>
      <c r="E6996" s="37" t="e">
        <v>#N/A</v>
      </c>
      <c r="F6996" s="34" t="s">
        <v>78</v>
      </c>
      <c r="G6996" s="21" t="s">
        <v>62</v>
      </c>
      <c r="H6996" s="22">
        <v>314540.65000000002</v>
      </c>
      <c r="I6996" s="22">
        <v>334931.81000000006</v>
      </c>
      <c r="J6996" s="22">
        <v>649472.47000000009</v>
      </c>
      <c r="K6996" s="31">
        <v>165139</v>
      </c>
      <c r="L6996" s="31">
        <v>154111</v>
      </c>
      <c r="M6996" s="31">
        <v>1068</v>
      </c>
      <c r="N6996" s="31">
        <v>320318</v>
      </c>
      <c r="O6996" s="22">
        <v>38140</v>
      </c>
      <c r="P6996" s="22">
        <v>35973</v>
      </c>
      <c r="Q6996" s="22">
        <v>274</v>
      </c>
      <c r="R6996" s="23">
        <v>74387</v>
      </c>
      <c r="S6996" s="130">
        <f>IFERROR(Table1[[#This Row],[Female Voters]]/Table1[[#This Row],[Female Population]],"0.0%")</f>
        <v>0.52501640090080559</v>
      </c>
      <c r="T6996" s="130">
        <f>IFERROR(Table1[[#This Row],[Male Voters]]/Table1[[#This Row],[Male Population]],"0.0%")</f>
        <v>0.4601264955992086</v>
      </c>
      <c r="U6996" s="130">
        <f>IFERROR(Table1[[#This Row],[Total Voters]]/Table1[[#This Row],[Total Population]],"0.0%")</f>
        <v>0.49319719433219389</v>
      </c>
      <c r="V6996" s="130">
        <f>IFERROR(Table1[[#This Row],[Female Ballots]]/Table1[[#This Row],[Female Population]],"0.0%")</f>
        <v>0.12125618739581036</v>
      </c>
      <c r="W6996" s="130">
        <f>IFERROR(Table1[[#This Row],[Male Ballots]]/Table1[[#This Row],[Male Population]],"0.0%")</f>
        <v>0.10740395186709795</v>
      </c>
      <c r="X6996" s="130">
        <f>IFERROR(Table1[[#This Row],[Total Ballots]]/Table1[[#This Row],[Total Population]],"0.0%")</f>
        <v>0.11453449289390201</v>
      </c>
      <c r="Y6996" s="24">
        <f>Table1[[#This Row],[Female Ballots]]/Table1[[#This Row],[Female Voters]]</f>
        <v>0.23095695141668535</v>
      </c>
      <c r="Z6996" s="24">
        <f>Table1[[#This Row],[Male Ballots]]/Table1[[#This Row],[Male Voters]]</f>
        <v>0.23342266288584201</v>
      </c>
      <c r="AA6996" s="24">
        <f>Table1[[#This Row],[Total Ballots]]/Table1[[#This Row],[Total Voters]]</f>
        <v>0.23222859783090555</v>
      </c>
    </row>
    <row r="6997" spans="1:27" s="12" customFormat="1" x14ac:dyDescent="0.35">
      <c r="A6997" s="19" t="s">
        <v>68</v>
      </c>
      <c r="B6997" s="20">
        <v>2011</v>
      </c>
      <c r="C6997" s="17" t="s">
        <v>82</v>
      </c>
      <c r="D6997" s="20"/>
      <c r="E6997" s="37" t="e">
        <v>#N/A</v>
      </c>
      <c r="F6997" s="34" t="s">
        <v>78</v>
      </c>
      <c r="G6997" s="21" t="s">
        <v>63</v>
      </c>
      <c r="H6997" s="22">
        <v>465060.5</v>
      </c>
      <c r="I6997" s="22">
        <v>482303.80000000005</v>
      </c>
      <c r="J6997" s="22">
        <v>947364.39999999991</v>
      </c>
      <c r="K6997" s="31">
        <v>299117</v>
      </c>
      <c r="L6997" s="31">
        <v>266317</v>
      </c>
      <c r="M6997" s="31">
        <v>1703</v>
      </c>
      <c r="N6997" s="31">
        <v>567137</v>
      </c>
      <c r="O6997" s="22">
        <v>84867</v>
      </c>
      <c r="P6997" s="22">
        <v>75384</v>
      </c>
      <c r="Q6997" s="22">
        <v>452</v>
      </c>
      <c r="R6997" s="23">
        <v>160703</v>
      </c>
      <c r="S6997" s="130">
        <f>IFERROR(Table1[[#This Row],[Female Voters]]/Table1[[#This Row],[Female Population]],"0.0%")</f>
        <v>0.64317868320358318</v>
      </c>
      <c r="T6997" s="130">
        <f>IFERROR(Table1[[#This Row],[Male Voters]]/Table1[[#This Row],[Male Population]],"0.0%")</f>
        <v>0.55217686445763015</v>
      </c>
      <c r="U6997" s="130">
        <f>IFERROR(Table1[[#This Row],[Total Voters]]/Table1[[#This Row],[Total Population]],"0.0%")</f>
        <v>0.59864715203568986</v>
      </c>
      <c r="V6997" s="130">
        <f>IFERROR(Table1[[#This Row],[Female Ballots]]/Table1[[#This Row],[Female Population]],"0.0%")</f>
        <v>0.18248593462571</v>
      </c>
      <c r="W6997" s="130">
        <f>IFERROR(Table1[[#This Row],[Male Ballots]]/Table1[[#This Row],[Male Population]],"0.0%")</f>
        <v>0.15629982596031794</v>
      </c>
      <c r="X6997" s="130">
        <f>IFERROR(Table1[[#This Row],[Total Ballots]]/Table1[[#This Row],[Total Population]],"0.0%")</f>
        <v>0.16963166443662017</v>
      </c>
      <c r="Y6997" s="24">
        <f>Table1[[#This Row],[Female Ballots]]/Table1[[#This Row],[Female Voters]]</f>
        <v>0.28372509753708414</v>
      </c>
      <c r="Z6997" s="24">
        <f>Table1[[#This Row],[Male Ballots]]/Table1[[#This Row],[Male Voters]]</f>
        <v>0.28306116395123104</v>
      </c>
      <c r="AA6997" s="24">
        <f>Table1[[#This Row],[Total Ballots]]/Table1[[#This Row],[Total Voters]]</f>
        <v>0.28335834198791476</v>
      </c>
    </row>
    <row r="6998" spans="1:27" s="12" customFormat="1" x14ac:dyDescent="0.35">
      <c r="A6998" s="19" t="s">
        <v>68</v>
      </c>
      <c r="B6998" s="20">
        <v>2011</v>
      </c>
      <c r="C6998" s="17" t="s">
        <v>82</v>
      </c>
      <c r="D6998" s="20"/>
      <c r="E6998" s="37" t="e">
        <v>#N/A</v>
      </c>
      <c r="F6998" s="34" t="s">
        <v>78</v>
      </c>
      <c r="G6998" s="21" t="s">
        <v>64</v>
      </c>
      <c r="H6998" s="22">
        <v>453117.1</v>
      </c>
      <c r="I6998" s="22">
        <v>463770.4</v>
      </c>
      <c r="J6998" s="22">
        <v>916887.4</v>
      </c>
      <c r="K6998" s="31">
        <v>308454</v>
      </c>
      <c r="L6998" s="31">
        <v>283739</v>
      </c>
      <c r="M6998" s="31">
        <v>1404</v>
      </c>
      <c r="N6998" s="31">
        <v>593597</v>
      </c>
      <c r="O6998" s="22">
        <v>123932</v>
      </c>
      <c r="P6998" s="22">
        <v>114079</v>
      </c>
      <c r="Q6998" s="22">
        <v>505</v>
      </c>
      <c r="R6998" s="23">
        <v>238516</v>
      </c>
      <c r="S6998" s="130">
        <f>IFERROR(Table1[[#This Row],[Female Voters]]/Table1[[#This Row],[Female Population]],"0.0%")</f>
        <v>0.68073793727934795</v>
      </c>
      <c r="T6998" s="130">
        <f>IFERROR(Table1[[#This Row],[Male Voters]]/Table1[[#This Row],[Male Population]],"0.0%")</f>
        <v>0.61180920558966245</v>
      </c>
      <c r="U6998" s="130">
        <f>IFERROR(Table1[[#This Row],[Total Voters]]/Table1[[#This Row],[Total Population]],"0.0%")</f>
        <v>0.64740446864031498</v>
      </c>
      <c r="V6998" s="130">
        <f>IFERROR(Table1[[#This Row],[Female Ballots]]/Table1[[#This Row],[Female Population]],"0.0%")</f>
        <v>0.27350987195142273</v>
      </c>
      <c r="W6998" s="130">
        <f>IFERROR(Table1[[#This Row],[Male Ballots]]/Table1[[#This Row],[Male Population]],"0.0%")</f>
        <v>0.24598163229046097</v>
      </c>
      <c r="X6998" s="130">
        <f>IFERROR(Table1[[#This Row],[Total Ballots]]/Table1[[#This Row],[Total Population]],"0.0%")</f>
        <v>0.26013663182632896</v>
      </c>
      <c r="Y6998" s="24">
        <f>Table1[[#This Row],[Female Ballots]]/Table1[[#This Row],[Female Voters]]</f>
        <v>0.40178438276047646</v>
      </c>
      <c r="Z6998" s="24">
        <f>Table1[[#This Row],[Male Ballots]]/Table1[[#This Row],[Male Voters]]</f>
        <v>0.40205611495071175</v>
      </c>
      <c r="AA6998" s="24">
        <f>Table1[[#This Row],[Total Ballots]]/Table1[[#This Row],[Total Voters]]</f>
        <v>0.40181469919827761</v>
      </c>
    </row>
    <row r="6999" spans="1:27" s="12" customFormat="1" x14ac:dyDescent="0.35">
      <c r="A6999" s="19" t="s">
        <v>68</v>
      </c>
      <c r="B6999" s="20">
        <v>2011</v>
      </c>
      <c r="C6999" s="17" t="s">
        <v>82</v>
      </c>
      <c r="D6999" s="20"/>
      <c r="E6999" s="37" t="e">
        <v>#N/A</v>
      </c>
      <c r="F6999" s="34" t="s">
        <v>78</v>
      </c>
      <c r="G6999" s="21" t="s">
        <v>65</v>
      </c>
      <c r="H6999" s="22">
        <v>489175.30000000005</v>
      </c>
      <c r="I6999" s="22">
        <v>486469.3</v>
      </c>
      <c r="J6999" s="22">
        <v>975644.7</v>
      </c>
      <c r="K6999" s="22">
        <v>372613</v>
      </c>
      <c r="L6999" s="22">
        <v>344793</v>
      </c>
      <c r="M6999" s="22">
        <v>1288</v>
      </c>
      <c r="N6999" s="22">
        <v>718694</v>
      </c>
      <c r="O6999" s="22">
        <v>202352</v>
      </c>
      <c r="P6999" s="22">
        <v>186487</v>
      </c>
      <c r="Q6999" s="22">
        <v>560</v>
      </c>
      <c r="R6999" s="23">
        <v>389399</v>
      </c>
      <c r="S6999" s="130">
        <f>IFERROR(Table1[[#This Row],[Female Voters]]/Table1[[#This Row],[Female Population]],"0.0%")</f>
        <v>0.76171670973575312</v>
      </c>
      <c r="T6999" s="130">
        <f>IFERROR(Table1[[#This Row],[Male Voters]]/Table1[[#This Row],[Male Population]],"0.0%")</f>
        <v>0.70876620580168159</v>
      </c>
      <c r="U6999" s="130">
        <f>IFERROR(Table1[[#This Row],[Total Voters]]/Table1[[#This Row],[Total Population]],"0.0%")</f>
        <v>0.73663496557712049</v>
      </c>
      <c r="V6999" s="130">
        <f>IFERROR(Table1[[#This Row],[Female Ballots]]/Table1[[#This Row],[Female Population]],"0.0%")</f>
        <v>0.41365947953627252</v>
      </c>
      <c r="W6999" s="130">
        <f>IFERROR(Table1[[#This Row],[Male Ballots]]/Table1[[#This Row],[Male Population]],"0.0%")</f>
        <v>0.38334793171943227</v>
      </c>
      <c r="X6999" s="130">
        <f>IFERROR(Table1[[#This Row],[Total Ballots]]/Table1[[#This Row],[Total Population]],"0.0%")</f>
        <v>0.3991196795308784</v>
      </c>
      <c r="Y6999" s="24">
        <f>Table1[[#This Row],[Female Ballots]]/Table1[[#This Row],[Female Voters]]</f>
        <v>0.54306210465013294</v>
      </c>
      <c r="Z6999" s="24">
        <f>Table1[[#This Row],[Male Ballots]]/Table1[[#This Row],[Male Voters]]</f>
        <v>0.54086654891485619</v>
      </c>
      <c r="AA6999" s="24">
        <f>Table1[[#This Row],[Total Ballots]]/Table1[[#This Row],[Total Voters]]</f>
        <v>0.54181473617422715</v>
      </c>
    </row>
    <row r="7000" spans="1:27" s="12" customFormat="1" x14ac:dyDescent="0.35">
      <c r="A7000" s="19" t="s">
        <v>68</v>
      </c>
      <c r="B7000" s="20">
        <v>2011</v>
      </c>
      <c r="C7000" s="17" t="s">
        <v>82</v>
      </c>
      <c r="D7000" s="20"/>
      <c r="E7000" s="37" t="e">
        <v>#N/A</v>
      </c>
      <c r="F7000" s="34" t="s">
        <v>78</v>
      </c>
      <c r="G7000" s="21" t="s">
        <v>66</v>
      </c>
      <c r="H7000" s="22">
        <v>431248.69999999995</v>
      </c>
      <c r="I7000" s="22">
        <v>411448.7</v>
      </c>
      <c r="J7000" s="22">
        <v>842697.3</v>
      </c>
      <c r="K7000" s="31">
        <v>374624</v>
      </c>
      <c r="L7000" s="31">
        <v>343314</v>
      </c>
      <c r="M7000" s="31">
        <v>1108</v>
      </c>
      <c r="N7000" s="31">
        <v>719046</v>
      </c>
      <c r="O7000" s="22">
        <v>256892</v>
      </c>
      <c r="P7000" s="22">
        <v>236360</v>
      </c>
      <c r="Q7000" s="22">
        <v>631</v>
      </c>
      <c r="R7000" s="23">
        <v>493883</v>
      </c>
      <c r="S7000" s="130">
        <f>IFERROR(Table1[[#This Row],[Female Voters]]/Table1[[#This Row],[Female Population]],"0.0%")</f>
        <v>0.86869595201098582</v>
      </c>
      <c r="T7000" s="130">
        <f>IFERROR(Table1[[#This Row],[Male Voters]]/Table1[[#This Row],[Male Population]],"0.0%")</f>
        <v>0.83440292799564075</v>
      </c>
      <c r="U7000" s="130">
        <f>IFERROR(Table1[[#This Row],[Total Voters]]/Table1[[#This Row],[Total Population]],"0.0%")</f>
        <v>0.85326724079927629</v>
      </c>
      <c r="V7000" s="130">
        <f>IFERROR(Table1[[#This Row],[Female Ballots]]/Table1[[#This Row],[Female Population]],"0.0%")</f>
        <v>0.59569338991630594</v>
      </c>
      <c r="W7000" s="130">
        <f>IFERROR(Table1[[#This Row],[Male Ballots]]/Table1[[#This Row],[Male Population]],"0.0%")</f>
        <v>0.57445800655099888</v>
      </c>
      <c r="X7000" s="130">
        <f>IFERROR(Table1[[#This Row],[Total Ballots]]/Table1[[#This Row],[Total Population]],"0.0%")</f>
        <v>0.58607402681840792</v>
      </c>
      <c r="Y7000" s="24">
        <f>Table1[[#This Row],[Female Ballots]]/Table1[[#This Row],[Female Voters]]</f>
        <v>0.6857328948492355</v>
      </c>
      <c r="Z7000" s="24">
        <f>Table1[[#This Row],[Male Ballots]]/Table1[[#This Row],[Male Voters]]</f>
        <v>0.68846595245169151</v>
      </c>
      <c r="AA7000" s="24">
        <f>Table1[[#This Row],[Total Ballots]]/Table1[[#This Row],[Total Voters]]</f>
        <v>0.68685869888713658</v>
      </c>
    </row>
    <row r="7001" spans="1:27" s="12" customFormat="1" x14ac:dyDescent="0.35">
      <c r="A7001" s="25" t="s">
        <v>68</v>
      </c>
      <c r="B7001" s="20">
        <v>2011</v>
      </c>
      <c r="C7001" s="17" t="s">
        <v>82</v>
      </c>
      <c r="D7001" s="29"/>
      <c r="E7001" s="38" t="e">
        <v>#N/A</v>
      </c>
      <c r="F7001" s="34" t="s">
        <v>78</v>
      </c>
      <c r="G7001" s="26" t="s">
        <v>67</v>
      </c>
      <c r="H7001" s="40">
        <v>476788.53999999992</v>
      </c>
      <c r="I7001" s="40">
        <v>387899.23</v>
      </c>
      <c r="J7001" s="40">
        <v>864687.8</v>
      </c>
      <c r="K7001" s="32">
        <v>398433</v>
      </c>
      <c r="L7001" s="32">
        <v>339618</v>
      </c>
      <c r="M7001" s="32">
        <v>1059</v>
      </c>
      <c r="N7001" s="32">
        <v>739110</v>
      </c>
      <c r="O7001" s="40">
        <v>304819</v>
      </c>
      <c r="P7001" s="40">
        <v>270877</v>
      </c>
      <c r="Q7001" s="40">
        <v>732</v>
      </c>
      <c r="R7001" s="42">
        <v>576428</v>
      </c>
      <c r="S7001" s="130">
        <f>IFERROR(Table1[[#This Row],[Female Voters]]/Table1[[#This Row],[Female Population]],"0.0%")</f>
        <v>0.83565976648683726</v>
      </c>
      <c r="T7001" s="130">
        <f>IFERROR(Table1[[#This Row],[Male Voters]]/Table1[[#This Row],[Male Population]],"0.0%")</f>
        <v>0.87553151368720172</v>
      </c>
      <c r="U7001" s="130">
        <f>IFERROR(Table1[[#This Row],[Total Voters]]/Table1[[#This Row],[Total Population]],"0.0%")</f>
        <v>0.85477093582215447</v>
      </c>
      <c r="V7001" s="130">
        <f>IFERROR(Table1[[#This Row],[Female Ballots]]/Table1[[#This Row],[Female Population]],"0.0%")</f>
        <v>0.63931696009304262</v>
      </c>
      <c r="W7001" s="130">
        <f>IFERROR(Table1[[#This Row],[Male Ballots]]/Table1[[#This Row],[Male Population]],"0.0%")</f>
        <v>0.69831796263168666</v>
      </c>
      <c r="X7001" s="130">
        <f>IFERROR(Table1[[#This Row],[Total Ballots]]/Table1[[#This Row],[Total Population]],"0.0%")</f>
        <v>0.66663135527065376</v>
      </c>
      <c r="Y7001" s="24">
        <f>Table1[[#This Row],[Female Ballots]]/Table1[[#This Row],[Female Voters]]</f>
        <v>0.76504456207191673</v>
      </c>
      <c r="Z7001" s="24">
        <f>Table1[[#This Row],[Male Ballots]]/Table1[[#This Row],[Male Voters]]</f>
        <v>0.79759317821788012</v>
      </c>
      <c r="AA7001" s="24">
        <f>Table1[[#This Row],[Total Ballots]]/Table1[[#This Row],[Total Voters]]</f>
        <v>0.7798947382662933</v>
      </c>
    </row>
    <row r="7002" spans="1:27" s="12" customFormat="1" x14ac:dyDescent="0.35">
      <c r="A7002" s="19" t="s">
        <v>59</v>
      </c>
      <c r="B7002" s="20">
        <v>2010</v>
      </c>
      <c r="C7002" s="17" t="s">
        <v>82</v>
      </c>
      <c r="D7002" s="20"/>
      <c r="E7002" s="37" t="s">
        <v>73</v>
      </c>
      <c r="F7002" s="34" t="s">
        <v>78</v>
      </c>
      <c r="G7002" s="21" t="s">
        <v>79</v>
      </c>
      <c r="H7002" s="22">
        <v>6063.2555999999995</v>
      </c>
      <c r="I7002" s="22">
        <v>6158.83248</v>
      </c>
      <c r="J7002" s="22">
        <v>12222.088900000002</v>
      </c>
      <c r="K7002" s="22">
        <v>3164</v>
      </c>
      <c r="L7002" s="22">
        <v>2824</v>
      </c>
      <c r="M7002" s="22">
        <v>0</v>
      </c>
      <c r="N7002" s="22">
        <v>5988</v>
      </c>
      <c r="O7002" s="22">
        <v>2036</v>
      </c>
      <c r="P7002" s="22">
        <v>1870</v>
      </c>
      <c r="Q7002" s="22">
        <v>0</v>
      </c>
      <c r="R7002" s="23">
        <v>3906</v>
      </c>
      <c r="S7002" s="24">
        <f>IFERROR(Table1[[#This Row],[Female Voters]]/Table1[[#This Row],[Female Population]],"")</f>
        <v>0.52183186867464404</v>
      </c>
      <c r="T7002" s="24">
        <f>IFERROR(Table1[[#This Row],[Male Voters]]/Table1[[#This Row],[Male Population]],"")</f>
        <v>0.45852846447286383</v>
      </c>
      <c r="U7002" s="24">
        <f>IFERROR(Table1[[#This Row],[Total Voters]]/Table1[[#This Row],[Total Population]],"")</f>
        <v>0.48993261700133756</v>
      </c>
      <c r="V7002" s="24">
        <f>IFERROR(Table1[[#This Row],[Female Ballots]]/Table1[[#This Row],[Female Population]],"")</f>
        <v>0.3357931999436079</v>
      </c>
      <c r="W7002" s="24">
        <f>IFERROR(Table1[[#This Row],[Male Ballots]]/Table1[[#This Row],[Male Population]],"")</f>
        <v>0.30362897612048706</v>
      </c>
      <c r="X7002" s="24">
        <f>IFERROR(Table1[[#This Row],[Total Ballots]]/Table1[[#This Row],[Total Population]],"")</f>
        <v>0.31958530427642357</v>
      </c>
      <c r="Y7002" s="24">
        <f>Table1[[#This Row],[Female Ballots]]/Table1[[#This Row],[Female Voters]]</f>
        <v>0.64348925410872315</v>
      </c>
      <c r="Z7002" s="24">
        <f>Table1[[#This Row],[Male Ballots]]/Table1[[#This Row],[Male Voters]]</f>
        <v>0.66218130311614731</v>
      </c>
      <c r="AA7002" s="24">
        <f>Table1[[#This Row],[Total Ballots]]/Table1[[#This Row],[Total Voters]]</f>
        <v>0.65230460921843691</v>
      </c>
    </row>
    <row r="7003" spans="1:27" s="12" customFormat="1" x14ac:dyDescent="0.35">
      <c r="A7003" s="19" t="s">
        <v>59</v>
      </c>
      <c r="B7003" s="20">
        <v>2010</v>
      </c>
      <c r="C7003" s="17" t="s">
        <v>82</v>
      </c>
      <c r="D7003" s="20"/>
      <c r="E7003" s="37" t="s">
        <v>73</v>
      </c>
      <c r="F7003" s="34" t="s">
        <v>78</v>
      </c>
      <c r="G7003" s="21" t="s">
        <v>62</v>
      </c>
      <c r="H7003" s="22">
        <v>864.91539999999998</v>
      </c>
      <c r="I7003" s="22">
        <v>1011.5695000000001</v>
      </c>
      <c r="J7003" s="22">
        <v>1876.4854</v>
      </c>
      <c r="K7003" s="31">
        <v>263</v>
      </c>
      <c r="L7003" s="31">
        <v>266</v>
      </c>
      <c r="M7003" s="31"/>
      <c r="N7003" s="31">
        <v>529</v>
      </c>
      <c r="O7003" s="22">
        <v>81</v>
      </c>
      <c r="P7003" s="22">
        <v>89</v>
      </c>
      <c r="Q7003" s="22"/>
      <c r="R7003" s="23">
        <v>170</v>
      </c>
      <c r="S7003" s="24">
        <f>Table1[[#This Row],[Female Voters]]/Table1[[#This Row],[Female Population]]</f>
        <v>0.30407598246024986</v>
      </c>
      <c r="T7003" s="24">
        <f>Table1[[#This Row],[Male Voters]]/Table1[[#This Row],[Male Population]]</f>
        <v>0.26295771076530083</v>
      </c>
      <c r="U7003" s="24">
        <f>Table1[[#This Row],[Total Voters]]/Table1[[#This Row],[Total Population]]</f>
        <v>0.28191000047215931</v>
      </c>
      <c r="V7003" s="24">
        <f>Table1[[#This Row],[Female Ballots]]/Table1[[#This Row],[Female Population]]</f>
        <v>9.3650777867985702E-2</v>
      </c>
      <c r="W7003" s="24">
        <f>Table1[[#This Row],[Male Ballots]]/Table1[[#This Row],[Male Population]]</f>
        <v>8.7982091195908926E-2</v>
      </c>
      <c r="X7003" s="24">
        <f>Table1[[#This Row],[Total Ballots]]/Table1[[#This Row],[Total Population]]</f>
        <v>9.0594896181979356E-2</v>
      </c>
      <c r="Y7003" s="24">
        <f>Table1[[#This Row],[Female Ballots]]/Table1[[#This Row],[Female Voters]]</f>
        <v>0.30798479087452474</v>
      </c>
      <c r="Z7003" s="24">
        <f>Table1[[#This Row],[Male Ballots]]/Table1[[#This Row],[Male Voters]]</f>
        <v>0.33458646616541354</v>
      </c>
      <c r="AA7003" s="24">
        <f>Table1[[#This Row],[Total Ballots]]/Table1[[#This Row],[Total Voters]]</f>
        <v>0.32136105860113423</v>
      </c>
    </row>
    <row r="7004" spans="1:27" s="12" customFormat="1" x14ac:dyDescent="0.35">
      <c r="A7004" s="19" t="s">
        <v>59</v>
      </c>
      <c r="B7004" s="20">
        <v>2010</v>
      </c>
      <c r="C7004" s="17" t="s">
        <v>82</v>
      </c>
      <c r="D7004" s="20"/>
      <c r="E7004" s="37" t="s">
        <v>73</v>
      </c>
      <c r="F7004" s="34" t="s">
        <v>78</v>
      </c>
      <c r="G7004" s="21" t="s">
        <v>63</v>
      </c>
      <c r="H7004" s="22">
        <v>1258.9232</v>
      </c>
      <c r="I7004" s="22">
        <v>1238.9047</v>
      </c>
      <c r="J7004" s="22">
        <v>2497.828</v>
      </c>
      <c r="K7004" s="31">
        <v>481</v>
      </c>
      <c r="L7004" s="31">
        <v>362</v>
      </c>
      <c r="M7004" s="31"/>
      <c r="N7004" s="31">
        <v>843</v>
      </c>
      <c r="O7004" s="22">
        <v>185</v>
      </c>
      <c r="P7004" s="22">
        <v>147</v>
      </c>
      <c r="Q7004" s="22"/>
      <c r="R7004" s="23">
        <v>332</v>
      </c>
      <c r="S7004" s="24">
        <f>Table1[[#This Row],[Female Voters]]/Table1[[#This Row],[Female Population]]</f>
        <v>0.38207255216203817</v>
      </c>
      <c r="T7004" s="24">
        <f>Table1[[#This Row],[Male Voters]]/Table1[[#This Row],[Male Population]]</f>
        <v>0.29219358034560688</v>
      </c>
      <c r="U7004" s="24">
        <f>Table1[[#This Row],[Total Voters]]/Table1[[#This Row],[Total Population]]</f>
        <v>0.33749321410441391</v>
      </c>
      <c r="V7004" s="24">
        <f>Table1[[#This Row],[Female Ballots]]/Table1[[#This Row],[Female Population]]</f>
        <v>0.1469509816007839</v>
      </c>
      <c r="W7004" s="24">
        <f>Table1[[#This Row],[Male Ballots]]/Table1[[#This Row],[Male Population]]</f>
        <v>0.11865319422874092</v>
      </c>
      <c r="X7004" s="24">
        <f>Table1[[#This Row],[Total Ballots]]/Table1[[#This Row],[Total Population]]</f>
        <v>0.13291547696638839</v>
      </c>
      <c r="Y7004" s="24">
        <f>Table1[[#This Row],[Female Ballots]]/Table1[[#This Row],[Female Voters]]</f>
        <v>0.38461538461538464</v>
      </c>
      <c r="Z7004" s="24">
        <f>Table1[[#This Row],[Male Ballots]]/Table1[[#This Row],[Male Voters]]</f>
        <v>0.40607734806629836</v>
      </c>
      <c r="AA7004" s="24">
        <f>Table1[[#This Row],[Total Ballots]]/Table1[[#This Row],[Total Voters]]</f>
        <v>0.39383155397390274</v>
      </c>
    </row>
    <row r="7005" spans="1:27" s="12" customFormat="1" x14ac:dyDescent="0.35">
      <c r="A7005" s="19" t="s">
        <v>59</v>
      </c>
      <c r="B7005" s="20">
        <v>2010</v>
      </c>
      <c r="C7005" s="17" t="s">
        <v>82</v>
      </c>
      <c r="D7005" s="20"/>
      <c r="E7005" s="37" t="s">
        <v>73</v>
      </c>
      <c r="F7005" s="34" t="s">
        <v>78</v>
      </c>
      <c r="G7005" s="21" t="s">
        <v>64</v>
      </c>
      <c r="H7005" s="22">
        <v>1058.98</v>
      </c>
      <c r="I7005" s="22">
        <v>1139.9724000000001</v>
      </c>
      <c r="J7005" s="22">
        <v>2198.9520000000002</v>
      </c>
      <c r="K7005" s="31">
        <v>457</v>
      </c>
      <c r="L7005" s="31">
        <v>394</v>
      </c>
      <c r="M7005" s="31"/>
      <c r="N7005" s="31">
        <v>851</v>
      </c>
      <c r="O7005" s="22">
        <v>249</v>
      </c>
      <c r="P7005" s="22">
        <v>210</v>
      </c>
      <c r="Q7005" s="22"/>
      <c r="R7005" s="23">
        <v>459</v>
      </c>
      <c r="S7005" s="24">
        <f>Table1[[#This Row],[Female Voters]]/Table1[[#This Row],[Female Population]]</f>
        <v>0.43154733800449491</v>
      </c>
      <c r="T7005" s="24">
        <f>Table1[[#This Row],[Male Voters]]/Table1[[#This Row],[Male Population]]</f>
        <v>0.34562240278799727</v>
      </c>
      <c r="U7005" s="24">
        <f>Table1[[#This Row],[Total Voters]]/Table1[[#This Row],[Total Population]]</f>
        <v>0.38700253575339522</v>
      </c>
      <c r="V7005" s="24">
        <f>Table1[[#This Row],[Female Ballots]]/Table1[[#This Row],[Female Population]]</f>
        <v>0.23513191939413397</v>
      </c>
      <c r="W7005" s="24">
        <f>Table1[[#This Row],[Male Ballots]]/Table1[[#This Row],[Male Population]]</f>
        <v>0.184214986257562</v>
      </c>
      <c r="X7005" s="24">
        <f>Table1[[#This Row],[Total Ballots]]/Table1[[#This Row],[Total Population]]</f>
        <v>0.20873579778003337</v>
      </c>
      <c r="Y7005" s="24">
        <f>Table1[[#This Row],[Female Ballots]]/Table1[[#This Row],[Female Voters]]</f>
        <v>0.5448577680525164</v>
      </c>
      <c r="Z7005" s="24">
        <f>Table1[[#This Row],[Male Ballots]]/Table1[[#This Row],[Male Voters]]</f>
        <v>0.53299492385786806</v>
      </c>
      <c r="AA7005" s="24">
        <f>Table1[[#This Row],[Total Ballots]]/Table1[[#This Row],[Total Voters]]</f>
        <v>0.53936545240893063</v>
      </c>
    </row>
    <row r="7006" spans="1:27" s="12" customFormat="1" x14ac:dyDescent="0.35">
      <c r="A7006" s="19" t="s">
        <v>59</v>
      </c>
      <c r="B7006" s="20">
        <v>2010</v>
      </c>
      <c r="C7006" s="17" t="s">
        <v>82</v>
      </c>
      <c r="D7006" s="20"/>
      <c r="E7006" s="37" t="s">
        <v>73</v>
      </c>
      <c r="F7006" s="34" t="s">
        <v>78</v>
      </c>
      <c r="G7006" s="21" t="s">
        <v>65</v>
      </c>
      <c r="H7006" s="22">
        <v>1032.0902999999998</v>
      </c>
      <c r="I7006" s="22">
        <v>1008.0822000000001</v>
      </c>
      <c r="J7006" s="22">
        <v>2040.173</v>
      </c>
      <c r="K7006" s="31">
        <v>560</v>
      </c>
      <c r="L7006" s="31">
        <v>517</v>
      </c>
      <c r="M7006" s="31"/>
      <c r="N7006" s="31">
        <v>1077</v>
      </c>
      <c r="O7006" s="22">
        <v>369</v>
      </c>
      <c r="P7006" s="22">
        <v>350</v>
      </c>
      <c r="Q7006" s="22"/>
      <c r="R7006" s="23">
        <v>719</v>
      </c>
      <c r="S7006" s="24">
        <f>Table1[[#This Row],[Female Voters]]/Table1[[#This Row],[Female Population]]</f>
        <v>0.5425881824487645</v>
      </c>
      <c r="T7006" s="24">
        <f>Table1[[#This Row],[Male Voters]]/Table1[[#This Row],[Male Population]]</f>
        <v>0.5128550032923902</v>
      </c>
      <c r="U7006" s="24">
        <f>Table1[[#This Row],[Total Voters]]/Table1[[#This Row],[Total Population]]</f>
        <v>0.52789640878494126</v>
      </c>
      <c r="V7006" s="24">
        <f>Table1[[#This Row],[Female Ballots]]/Table1[[#This Row],[Female Population]]</f>
        <v>0.35752685593498945</v>
      </c>
      <c r="W7006" s="24">
        <f>Table1[[#This Row],[Male Ballots]]/Table1[[#This Row],[Male Population]]</f>
        <v>0.34719390938556399</v>
      </c>
      <c r="X7006" s="24">
        <f>Table1[[#This Row],[Total Ballots]]/Table1[[#This Row],[Total Population]]</f>
        <v>0.35242109370136748</v>
      </c>
      <c r="Y7006" s="24">
        <f>Table1[[#This Row],[Female Ballots]]/Table1[[#This Row],[Female Voters]]</f>
        <v>0.65892857142857142</v>
      </c>
      <c r="Z7006" s="24">
        <f>Table1[[#This Row],[Male Ballots]]/Table1[[#This Row],[Male Voters]]</f>
        <v>0.67698259187620891</v>
      </c>
      <c r="AA7006" s="24">
        <f>Table1[[#This Row],[Total Ballots]]/Table1[[#This Row],[Total Voters]]</f>
        <v>0.66759517177344474</v>
      </c>
    </row>
    <row r="7007" spans="1:27" s="12" customFormat="1" x14ac:dyDescent="0.35">
      <c r="A7007" s="19" t="s">
        <v>59</v>
      </c>
      <c r="B7007" s="20">
        <v>2010</v>
      </c>
      <c r="C7007" s="17" t="s">
        <v>82</v>
      </c>
      <c r="D7007" s="20"/>
      <c r="E7007" s="37" t="s">
        <v>73</v>
      </c>
      <c r="F7007" s="34" t="s">
        <v>78</v>
      </c>
      <c r="G7007" s="21" t="s">
        <v>66</v>
      </c>
      <c r="H7007" s="22">
        <v>859.12429999999995</v>
      </c>
      <c r="I7007" s="22">
        <v>834.11930000000007</v>
      </c>
      <c r="J7007" s="22">
        <v>1693.2437</v>
      </c>
      <c r="K7007" s="31">
        <v>633</v>
      </c>
      <c r="L7007" s="31">
        <v>578</v>
      </c>
      <c r="M7007" s="31"/>
      <c r="N7007" s="31">
        <v>1211</v>
      </c>
      <c r="O7007" s="22">
        <v>505</v>
      </c>
      <c r="P7007" s="22">
        <v>474</v>
      </c>
      <c r="Q7007" s="22"/>
      <c r="R7007" s="23">
        <v>979</v>
      </c>
      <c r="S7007" s="24">
        <f>Table1[[#This Row],[Female Voters]]/Table1[[#This Row],[Female Population]]</f>
        <v>0.73679675921167642</v>
      </c>
      <c r="T7007" s="24">
        <f>Table1[[#This Row],[Male Voters]]/Table1[[#This Row],[Male Population]]</f>
        <v>0.69294644063505062</v>
      </c>
      <c r="U7007" s="24">
        <f>Table1[[#This Row],[Total Voters]]/Table1[[#This Row],[Total Population]]</f>
        <v>0.71519533780045952</v>
      </c>
      <c r="V7007" s="24">
        <f>Table1[[#This Row],[Female Ballots]]/Table1[[#This Row],[Female Population]]</f>
        <v>0.58780784107724582</v>
      </c>
      <c r="W7007" s="24">
        <f>Table1[[#This Row],[Male Ballots]]/Table1[[#This Row],[Male Population]]</f>
        <v>0.56826403609171972</v>
      </c>
      <c r="X7007" s="24">
        <f>Table1[[#This Row],[Total Ballots]]/Table1[[#This Row],[Total Population]]</f>
        <v>0.57818021115330298</v>
      </c>
      <c r="Y7007" s="24">
        <f>Table1[[#This Row],[Female Ballots]]/Table1[[#This Row],[Female Voters]]</f>
        <v>0.79778830963665082</v>
      </c>
      <c r="Z7007" s="24">
        <f>Table1[[#This Row],[Male Ballots]]/Table1[[#This Row],[Male Voters]]</f>
        <v>0.82006920415224915</v>
      </c>
      <c r="AA7007" s="24">
        <f>Table1[[#This Row],[Total Ballots]]/Table1[[#This Row],[Total Voters]]</f>
        <v>0.80842279108175064</v>
      </c>
    </row>
    <row r="7008" spans="1:27" s="12" customFormat="1" x14ac:dyDescent="0.35">
      <c r="A7008" s="19" t="s">
        <v>59</v>
      </c>
      <c r="B7008" s="20">
        <v>2010</v>
      </c>
      <c r="C7008" s="17" t="s">
        <v>82</v>
      </c>
      <c r="D7008" s="20"/>
      <c r="E7008" s="37" t="s">
        <v>73</v>
      </c>
      <c r="F7008" s="34" t="s">
        <v>78</v>
      </c>
      <c r="G7008" s="21" t="s">
        <v>67</v>
      </c>
      <c r="H7008" s="22">
        <v>989.22239999999999</v>
      </c>
      <c r="I7008" s="22">
        <v>926.18437999999992</v>
      </c>
      <c r="J7008" s="22">
        <v>1915.4067999999997</v>
      </c>
      <c r="K7008" s="31">
        <v>770</v>
      </c>
      <c r="L7008" s="31">
        <v>707</v>
      </c>
      <c r="M7008" s="31"/>
      <c r="N7008" s="31">
        <v>1477</v>
      </c>
      <c r="O7008" s="22">
        <v>647</v>
      </c>
      <c r="P7008" s="22">
        <v>600</v>
      </c>
      <c r="Q7008" s="22"/>
      <c r="R7008" s="23">
        <v>1247</v>
      </c>
      <c r="S7008" s="24">
        <f>Table1[[#This Row],[Female Voters]]/Table1[[#This Row],[Female Population]]</f>
        <v>0.77838916708719896</v>
      </c>
      <c r="T7008" s="24">
        <f>Table1[[#This Row],[Male Voters]]/Table1[[#This Row],[Male Population]]</f>
        <v>0.76334692666702075</v>
      </c>
      <c r="U7008" s="24">
        <f>Table1[[#This Row],[Total Voters]]/Table1[[#This Row],[Total Population]]</f>
        <v>0.771115566677533</v>
      </c>
      <c r="V7008" s="24">
        <f>Table1[[#This Row],[Female Ballots]]/Table1[[#This Row],[Female Population]]</f>
        <v>0.65404907935768541</v>
      </c>
      <c r="W7008" s="24">
        <f>Table1[[#This Row],[Male Ballots]]/Table1[[#This Row],[Male Population]]</f>
        <v>0.64781917397484079</v>
      </c>
      <c r="X7008" s="24">
        <f>Table1[[#This Row],[Total Ballots]]/Table1[[#This Row],[Total Population]]</f>
        <v>0.65103663618610952</v>
      </c>
      <c r="Y7008" s="24">
        <f>Table1[[#This Row],[Female Ballots]]/Table1[[#This Row],[Female Voters]]</f>
        <v>0.84025974025974026</v>
      </c>
      <c r="Z7008" s="24">
        <f>Table1[[#This Row],[Male Ballots]]/Table1[[#This Row],[Male Voters]]</f>
        <v>0.84865629420084865</v>
      </c>
      <c r="AA7008" s="24">
        <f>Table1[[#This Row],[Total Ballots]]/Table1[[#This Row],[Total Voters]]</f>
        <v>0.84427894380501012</v>
      </c>
    </row>
    <row r="7009" spans="1:27" s="12" customFormat="1" x14ac:dyDescent="0.35">
      <c r="A7009" s="19" t="s">
        <v>37</v>
      </c>
      <c r="B7009" s="20">
        <v>2010</v>
      </c>
      <c r="C7009" s="17" t="s">
        <v>82</v>
      </c>
      <c r="D7009" s="20"/>
      <c r="E7009" s="37" t="s">
        <v>74</v>
      </c>
      <c r="F7009" s="34" t="s">
        <v>78</v>
      </c>
      <c r="G7009" s="21" t="s">
        <v>79</v>
      </c>
      <c r="H7009" s="22">
        <v>8849.7067999999999</v>
      </c>
      <c r="I7009" s="22">
        <v>8070.3176000000003</v>
      </c>
      <c r="J7009" s="22">
        <v>16920.0255</v>
      </c>
      <c r="K7009" s="22">
        <v>6587</v>
      </c>
      <c r="L7009" s="22">
        <v>5669</v>
      </c>
      <c r="M7009" s="22">
        <v>20</v>
      </c>
      <c r="N7009" s="22">
        <v>12276</v>
      </c>
      <c r="O7009" s="22">
        <v>4581</v>
      </c>
      <c r="P7009" s="22">
        <v>4061</v>
      </c>
      <c r="Q7009" s="22">
        <v>8</v>
      </c>
      <c r="R7009" s="23">
        <v>8650</v>
      </c>
      <c r="S7009" s="24">
        <f>Table1[[#This Row],[Female Voters]]/Table1[[#This Row],[Female Population]]</f>
        <v>0.74431844453875018</v>
      </c>
      <c r="T7009" s="24">
        <f>Table1[[#This Row],[Male Voters]]/Table1[[#This Row],[Male Population]]</f>
        <v>0.70245066935160017</v>
      </c>
      <c r="U7009" s="24">
        <f>Table1[[#This Row],[Total Voters]]/Table1[[#This Row],[Total Population]]</f>
        <v>0.72553082145177616</v>
      </c>
      <c r="V7009" s="24">
        <f>Table1[[#This Row],[Female Ballots]]/Table1[[#This Row],[Female Population]]</f>
        <v>0.51764426816942677</v>
      </c>
      <c r="W7009" s="24">
        <f>Table1[[#This Row],[Male Ballots]]/Table1[[#This Row],[Male Population]]</f>
        <v>0.50320200533371817</v>
      </c>
      <c r="X7009" s="24">
        <f>Table1[[#This Row],[Total Ballots]]/Table1[[#This Row],[Total Population]]</f>
        <v>0.51122854395225348</v>
      </c>
      <c r="Y7009" s="24">
        <f>Table1[[#This Row],[Female Ballots]]/Table1[[#This Row],[Female Voters]]</f>
        <v>0.69546075603461366</v>
      </c>
      <c r="Z7009" s="24">
        <f>Table1[[#This Row],[Male Ballots]]/Table1[[#This Row],[Male Voters]]</f>
        <v>0.71635209031575231</v>
      </c>
      <c r="AA7009" s="24">
        <f>Table1[[#This Row],[Total Ballots]]/Table1[[#This Row],[Total Voters]]</f>
        <v>0.70462691430433366</v>
      </c>
    </row>
    <row r="7010" spans="1:27" s="12" customFormat="1" x14ac:dyDescent="0.35">
      <c r="A7010" s="19" t="s">
        <v>37</v>
      </c>
      <c r="B7010" s="20">
        <v>2010</v>
      </c>
      <c r="C7010" s="17" t="s">
        <v>82</v>
      </c>
      <c r="D7010" s="20"/>
      <c r="E7010" s="37" t="s">
        <v>74</v>
      </c>
      <c r="F7010" s="34" t="s">
        <v>78</v>
      </c>
      <c r="G7010" s="21" t="s">
        <v>62</v>
      </c>
      <c r="H7010" s="22">
        <v>885.6943</v>
      </c>
      <c r="I7010" s="22">
        <v>863.30629999999996</v>
      </c>
      <c r="J7010" s="22">
        <v>1749.0005999999998</v>
      </c>
      <c r="K7010" s="31">
        <v>445</v>
      </c>
      <c r="L7010" s="31">
        <v>428</v>
      </c>
      <c r="M7010" s="31">
        <v>1</v>
      </c>
      <c r="N7010" s="31">
        <v>874</v>
      </c>
      <c r="O7010" s="22">
        <v>136</v>
      </c>
      <c r="P7010" s="22">
        <v>135</v>
      </c>
      <c r="Q7010" s="22"/>
      <c r="R7010" s="23">
        <v>271</v>
      </c>
      <c r="S7010" s="24">
        <f>Table1[[#This Row],[Female Voters]]/Table1[[#This Row],[Female Population]]</f>
        <v>0.50243069194416179</v>
      </c>
      <c r="T7010" s="24">
        <f>Table1[[#This Row],[Male Voters]]/Table1[[#This Row],[Male Population]]</f>
        <v>0.49576841962117041</v>
      </c>
      <c r="U7010" s="24">
        <f>Table1[[#This Row],[Total Voters]]/Table1[[#This Row],[Total Population]]</f>
        <v>0.49971395092717524</v>
      </c>
      <c r="V7010" s="24">
        <f>Table1[[#This Row],[Female Ballots]]/Table1[[#This Row],[Female Population]]</f>
        <v>0.1535518519200135</v>
      </c>
      <c r="W7010" s="24">
        <f>Table1[[#This Row],[Male Ballots]]/Table1[[#This Row],[Male Population]]</f>
        <v>0.15637555291789254</v>
      </c>
      <c r="X7010" s="24">
        <f>Table1[[#This Row],[Total Ballots]]/Table1[[#This Row],[Total Population]]</f>
        <v>0.15494563009297996</v>
      </c>
      <c r="Y7010" s="24">
        <f>Table1[[#This Row],[Female Ballots]]/Table1[[#This Row],[Female Voters]]</f>
        <v>0.30561797752808989</v>
      </c>
      <c r="Z7010" s="24">
        <f>Table1[[#This Row],[Male Ballots]]/Table1[[#This Row],[Male Voters]]</f>
        <v>0.31542056074766356</v>
      </c>
      <c r="AA7010" s="24">
        <f>Table1[[#This Row],[Total Ballots]]/Table1[[#This Row],[Total Voters]]</f>
        <v>0.31006864988558352</v>
      </c>
    </row>
    <row r="7011" spans="1:27" s="12" customFormat="1" x14ac:dyDescent="0.35">
      <c r="A7011" s="19" t="s">
        <v>37</v>
      </c>
      <c r="B7011" s="20">
        <v>2010</v>
      </c>
      <c r="C7011" s="17" t="s">
        <v>82</v>
      </c>
      <c r="D7011" s="20"/>
      <c r="E7011" s="37" t="s">
        <v>74</v>
      </c>
      <c r="F7011" s="34" t="s">
        <v>78</v>
      </c>
      <c r="G7011" s="21" t="s">
        <v>63</v>
      </c>
      <c r="H7011" s="22">
        <v>1257.002</v>
      </c>
      <c r="I7011" s="22">
        <v>1156.0018</v>
      </c>
      <c r="J7011" s="22">
        <v>2413.0039999999999</v>
      </c>
      <c r="K7011" s="31">
        <v>807</v>
      </c>
      <c r="L7011" s="31">
        <v>631</v>
      </c>
      <c r="M7011" s="31">
        <v>6</v>
      </c>
      <c r="N7011" s="31">
        <v>1444</v>
      </c>
      <c r="O7011" s="22">
        <v>313</v>
      </c>
      <c r="P7011" s="22">
        <v>278</v>
      </c>
      <c r="Q7011" s="22"/>
      <c r="R7011" s="23">
        <v>591</v>
      </c>
      <c r="S7011" s="24">
        <f>Table1[[#This Row],[Female Voters]]/Table1[[#This Row],[Female Population]]</f>
        <v>0.6420037517840067</v>
      </c>
      <c r="T7011" s="24">
        <f>Table1[[#This Row],[Male Voters]]/Table1[[#This Row],[Male Population]]</f>
        <v>0.54584690093043109</v>
      </c>
      <c r="U7011" s="24">
        <f>Table1[[#This Row],[Total Voters]]/Table1[[#This Row],[Total Population]]</f>
        <v>0.5984242048500541</v>
      </c>
      <c r="V7011" s="24">
        <f>Table1[[#This Row],[Female Ballots]]/Table1[[#This Row],[Female Population]]</f>
        <v>0.24900517262502367</v>
      </c>
      <c r="W7011" s="24">
        <f>Table1[[#This Row],[Male Ballots]]/Table1[[#This Row],[Male Population]]</f>
        <v>0.24048405460960354</v>
      </c>
      <c r="X7011" s="24">
        <f>Table1[[#This Row],[Total Ballots]]/Table1[[#This Row],[Total Population]]</f>
        <v>0.24492292594624793</v>
      </c>
      <c r="Y7011" s="24">
        <f>Table1[[#This Row],[Female Ballots]]/Table1[[#This Row],[Female Voters]]</f>
        <v>0.38785625774473359</v>
      </c>
      <c r="Z7011" s="24">
        <f>Table1[[#This Row],[Male Ballots]]/Table1[[#This Row],[Male Voters]]</f>
        <v>0.44057052297939781</v>
      </c>
      <c r="AA7011" s="24">
        <f>Table1[[#This Row],[Total Ballots]]/Table1[[#This Row],[Total Voters]]</f>
        <v>0.40927977839335178</v>
      </c>
    </row>
    <row r="7012" spans="1:27" s="12" customFormat="1" x14ac:dyDescent="0.35">
      <c r="A7012" s="19" t="s">
        <v>37</v>
      </c>
      <c r="B7012" s="20">
        <v>2010</v>
      </c>
      <c r="C7012" s="17" t="s">
        <v>82</v>
      </c>
      <c r="D7012" s="20"/>
      <c r="E7012" s="37" t="s">
        <v>74</v>
      </c>
      <c r="F7012" s="34" t="s">
        <v>78</v>
      </c>
      <c r="G7012" s="21" t="s">
        <v>64</v>
      </c>
      <c r="H7012" s="22">
        <v>1198.0019</v>
      </c>
      <c r="I7012" s="22">
        <v>1112.0017</v>
      </c>
      <c r="J7012" s="22">
        <v>2310.0039999999999</v>
      </c>
      <c r="K7012" s="31">
        <v>829</v>
      </c>
      <c r="L7012" s="31">
        <v>730</v>
      </c>
      <c r="M7012" s="31">
        <v>2</v>
      </c>
      <c r="N7012" s="31">
        <v>1561</v>
      </c>
      <c r="O7012" s="22">
        <v>464</v>
      </c>
      <c r="P7012" s="22">
        <v>411</v>
      </c>
      <c r="Q7012" s="22"/>
      <c r="R7012" s="23">
        <v>875</v>
      </c>
      <c r="S7012" s="24">
        <f>Table1[[#This Row],[Female Voters]]/Table1[[#This Row],[Female Population]]</f>
        <v>0.69198554693444148</v>
      </c>
      <c r="T7012" s="24">
        <f>Table1[[#This Row],[Male Voters]]/Table1[[#This Row],[Male Population]]</f>
        <v>0.65647381654182724</v>
      </c>
      <c r="U7012" s="24">
        <f>Table1[[#This Row],[Total Voters]]/Table1[[#This Row],[Total Population]]</f>
        <v>0.67575640561661365</v>
      </c>
      <c r="V7012" s="24">
        <f>Table1[[#This Row],[Female Ballots]]/Table1[[#This Row],[Female Population]]</f>
        <v>0.38731157271119521</v>
      </c>
      <c r="W7012" s="24">
        <f>Table1[[#This Row],[Male Ballots]]/Table1[[#This Row],[Male Population]]</f>
        <v>0.36960375150505614</v>
      </c>
      <c r="X7012" s="24">
        <f>Table1[[#This Row],[Total Ballots]]/Table1[[#This Row],[Total Population]]</f>
        <v>0.37878722287926775</v>
      </c>
      <c r="Y7012" s="24">
        <f>Table1[[#This Row],[Female Ballots]]/Table1[[#This Row],[Female Voters]]</f>
        <v>0.55971049457177324</v>
      </c>
      <c r="Z7012" s="24">
        <f>Table1[[#This Row],[Male Ballots]]/Table1[[#This Row],[Male Voters]]</f>
        <v>0.56301369863013695</v>
      </c>
      <c r="AA7012" s="24">
        <f>Table1[[#This Row],[Total Ballots]]/Table1[[#This Row],[Total Voters]]</f>
        <v>0.5605381165919282</v>
      </c>
    </row>
    <row r="7013" spans="1:27" s="12" customFormat="1" x14ac:dyDescent="0.35">
      <c r="A7013" s="19" t="s">
        <v>37</v>
      </c>
      <c r="B7013" s="20">
        <v>2010</v>
      </c>
      <c r="C7013" s="17" t="s">
        <v>82</v>
      </c>
      <c r="D7013" s="20"/>
      <c r="E7013" s="37" t="s">
        <v>74</v>
      </c>
      <c r="F7013" s="34" t="s">
        <v>78</v>
      </c>
      <c r="G7013" s="21" t="s">
        <v>65</v>
      </c>
      <c r="H7013" s="22">
        <v>1667.0026</v>
      </c>
      <c r="I7013" s="22">
        <v>1519.0024000000001</v>
      </c>
      <c r="J7013" s="22">
        <v>3186.0050000000001</v>
      </c>
      <c r="K7013" s="31">
        <v>1242</v>
      </c>
      <c r="L7013" s="31">
        <v>1040</v>
      </c>
      <c r="M7013" s="31">
        <v>5</v>
      </c>
      <c r="N7013" s="31">
        <v>2287</v>
      </c>
      <c r="O7013" s="22">
        <v>861</v>
      </c>
      <c r="P7013" s="22">
        <v>758</v>
      </c>
      <c r="Q7013" s="22">
        <v>4</v>
      </c>
      <c r="R7013" s="23">
        <v>1623</v>
      </c>
      <c r="S7013" s="24">
        <f>Table1[[#This Row],[Female Voters]]/Table1[[#This Row],[Female Population]]</f>
        <v>0.74504982775671735</v>
      </c>
      <c r="T7013" s="24">
        <f>Table1[[#This Row],[Male Voters]]/Table1[[#This Row],[Male Population]]</f>
        <v>0.68465987940506212</v>
      </c>
      <c r="U7013" s="24">
        <f>Table1[[#This Row],[Total Voters]]/Table1[[#This Row],[Total Population]]</f>
        <v>0.71782687095594633</v>
      </c>
      <c r="V7013" s="24">
        <f>Table1[[#This Row],[Female Ballots]]/Table1[[#This Row],[Female Population]]</f>
        <v>0.51649589508738614</v>
      </c>
      <c r="W7013" s="24">
        <f>Table1[[#This Row],[Male Ballots]]/Table1[[#This Row],[Male Population]]</f>
        <v>0.49901171979715103</v>
      </c>
      <c r="X7013" s="24">
        <f>Table1[[#This Row],[Total Ballots]]/Table1[[#This Row],[Total Population]]</f>
        <v>0.50941539639768296</v>
      </c>
      <c r="Y7013" s="24">
        <f>Table1[[#This Row],[Female Ballots]]/Table1[[#This Row],[Female Voters]]</f>
        <v>0.69323671497584538</v>
      </c>
      <c r="Z7013" s="24">
        <f>Table1[[#This Row],[Male Ballots]]/Table1[[#This Row],[Male Voters]]</f>
        <v>0.72884615384615381</v>
      </c>
      <c r="AA7013" s="24">
        <f>Table1[[#This Row],[Total Ballots]]/Table1[[#This Row],[Total Voters]]</f>
        <v>0.70966331438565811</v>
      </c>
    </row>
    <row r="7014" spans="1:27" s="12" customFormat="1" x14ac:dyDescent="0.35">
      <c r="A7014" s="19" t="s">
        <v>37</v>
      </c>
      <c r="B7014" s="20">
        <v>2010</v>
      </c>
      <c r="C7014" s="17" t="s">
        <v>82</v>
      </c>
      <c r="D7014" s="20"/>
      <c r="E7014" s="37" t="s">
        <v>74</v>
      </c>
      <c r="F7014" s="34" t="s">
        <v>78</v>
      </c>
      <c r="G7014" s="21" t="s">
        <v>66</v>
      </c>
      <c r="H7014" s="22">
        <v>1588.0025000000001</v>
      </c>
      <c r="I7014" s="22">
        <v>1502.0023000000001</v>
      </c>
      <c r="J7014" s="22">
        <v>3090.0050000000001</v>
      </c>
      <c r="K7014" s="31">
        <v>1351</v>
      </c>
      <c r="L7014" s="31">
        <v>1209</v>
      </c>
      <c r="M7014" s="31">
        <v>1</v>
      </c>
      <c r="N7014" s="31">
        <v>2561</v>
      </c>
      <c r="O7014" s="22">
        <v>1124</v>
      </c>
      <c r="P7014" s="22">
        <v>1007</v>
      </c>
      <c r="Q7014" s="22">
        <v>1</v>
      </c>
      <c r="R7014" s="23">
        <v>2132</v>
      </c>
      <c r="S7014" s="24">
        <f>Table1[[#This Row],[Female Voters]]/Table1[[#This Row],[Female Population]]</f>
        <v>0.85075432815754382</v>
      </c>
      <c r="T7014" s="24">
        <f>Table1[[#This Row],[Male Voters]]/Table1[[#This Row],[Male Population]]</f>
        <v>0.80492553173853321</v>
      </c>
      <c r="U7014" s="24">
        <f>Table1[[#This Row],[Total Voters]]/Table1[[#This Row],[Total Population]]</f>
        <v>0.82880124789442089</v>
      </c>
      <c r="V7014" s="24">
        <f>Table1[[#This Row],[Female Ballots]]/Table1[[#This Row],[Female Population]]</f>
        <v>0.7078074499252992</v>
      </c>
      <c r="W7014" s="24">
        <f>Table1[[#This Row],[Male Ballots]]/Table1[[#This Row],[Male Population]]</f>
        <v>0.67043838747783535</v>
      </c>
      <c r="X7014" s="24">
        <f>Table1[[#This Row],[Total Ballots]]/Table1[[#This Row],[Total Population]]</f>
        <v>0.68996652108977163</v>
      </c>
      <c r="Y7014" s="24">
        <f>Table1[[#This Row],[Female Ballots]]/Table1[[#This Row],[Female Voters]]</f>
        <v>0.83197631384159887</v>
      </c>
      <c r="Z7014" s="24">
        <f>Table1[[#This Row],[Male Ballots]]/Table1[[#This Row],[Male Voters]]</f>
        <v>0.83291976840363935</v>
      </c>
      <c r="AA7014" s="24">
        <f>Table1[[#This Row],[Total Ballots]]/Table1[[#This Row],[Total Voters]]</f>
        <v>0.8324873096446701</v>
      </c>
    </row>
    <row r="7015" spans="1:27" s="12" customFormat="1" x14ac:dyDescent="0.35">
      <c r="A7015" s="19" t="s">
        <v>37</v>
      </c>
      <c r="B7015" s="20">
        <v>2010</v>
      </c>
      <c r="C7015" s="17" t="s">
        <v>82</v>
      </c>
      <c r="D7015" s="20"/>
      <c r="E7015" s="37" t="s">
        <v>74</v>
      </c>
      <c r="F7015" s="34" t="s">
        <v>78</v>
      </c>
      <c r="G7015" s="21" t="s">
        <v>67</v>
      </c>
      <c r="H7015" s="22">
        <v>2254.0035000000003</v>
      </c>
      <c r="I7015" s="22">
        <v>1918.0031000000001</v>
      </c>
      <c r="J7015" s="22">
        <v>4172.0069000000003</v>
      </c>
      <c r="K7015" s="31">
        <v>1913</v>
      </c>
      <c r="L7015" s="31">
        <v>1631</v>
      </c>
      <c r="M7015" s="31">
        <v>5</v>
      </c>
      <c r="N7015" s="31">
        <v>3549</v>
      </c>
      <c r="O7015" s="22">
        <v>1683</v>
      </c>
      <c r="P7015" s="22">
        <v>1472</v>
      </c>
      <c r="Q7015" s="22">
        <v>3</v>
      </c>
      <c r="R7015" s="23">
        <v>3158</v>
      </c>
      <c r="S7015" s="24">
        <f>Table1[[#This Row],[Female Voters]]/Table1[[#This Row],[Female Population]]</f>
        <v>0.84871208052693781</v>
      </c>
      <c r="T7015" s="24">
        <f>Table1[[#This Row],[Male Voters]]/Table1[[#This Row],[Male Population]]</f>
        <v>0.85036358908908949</v>
      </c>
      <c r="U7015" s="24">
        <f>Table1[[#This Row],[Total Voters]]/Table1[[#This Row],[Total Population]]</f>
        <v>0.85066973403136026</v>
      </c>
      <c r="V7015" s="24">
        <f>Table1[[#This Row],[Female Ballots]]/Table1[[#This Row],[Female Population]]</f>
        <v>0.74667142264863373</v>
      </c>
      <c r="W7015" s="24">
        <f>Table1[[#This Row],[Male Ballots]]/Table1[[#This Row],[Male Population]]</f>
        <v>0.76746487010370312</v>
      </c>
      <c r="X7015" s="24">
        <f>Table1[[#This Row],[Total Ballots]]/Table1[[#This Row],[Total Population]]</f>
        <v>0.75694985068217402</v>
      </c>
      <c r="Y7015" s="24">
        <f>Table1[[#This Row],[Female Ballots]]/Table1[[#This Row],[Female Voters]]</f>
        <v>0.87976999477260842</v>
      </c>
      <c r="Z7015" s="24">
        <f>Table1[[#This Row],[Male Ballots]]/Table1[[#This Row],[Male Voters]]</f>
        <v>0.90251379521765784</v>
      </c>
      <c r="AA7015" s="24">
        <f>Table1[[#This Row],[Total Ballots]]/Table1[[#This Row],[Total Voters]]</f>
        <v>0.88982812059735139</v>
      </c>
    </row>
    <row r="7016" spans="1:27" s="12" customFormat="1" x14ac:dyDescent="0.35">
      <c r="A7016" s="19" t="s">
        <v>48</v>
      </c>
      <c r="B7016" s="20">
        <v>2010</v>
      </c>
      <c r="C7016" s="17" t="s">
        <v>82</v>
      </c>
      <c r="D7016" s="20"/>
      <c r="E7016" s="37" t="s">
        <v>74</v>
      </c>
      <c r="F7016" s="34" t="s">
        <v>78</v>
      </c>
      <c r="G7016" s="21" t="s">
        <v>79</v>
      </c>
      <c r="H7016" s="22">
        <v>64532.317999999999</v>
      </c>
      <c r="I7016" s="22">
        <v>62978.279900000001</v>
      </c>
      <c r="J7016" s="22">
        <v>127510.58799999999</v>
      </c>
      <c r="K7016" s="22">
        <v>45837</v>
      </c>
      <c r="L7016" s="22">
        <v>42346</v>
      </c>
      <c r="M7016" s="22">
        <v>281</v>
      </c>
      <c r="N7016" s="22">
        <v>88464</v>
      </c>
      <c r="O7016" s="22">
        <v>32852</v>
      </c>
      <c r="P7016" s="22">
        <v>30949</v>
      </c>
      <c r="Q7016" s="22">
        <v>145</v>
      </c>
      <c r="R7016" s="23">
        <v>63946</v>
      </c>
      <c r="S7016" s="24">
        <f>Table1[[#This Row],[Female Voters]]/Table1[[#This Row],[Female Population]]</f>
        <v>0.71029526631911777</v>
      </c>
      <c r="T7016" s="24">
        <f>Table1[[#This Row],[Male Voters]]/Table1[[#This Row],[Male Population]]</f>
        <v>0.67239054587135527</v>
      </c>
      <c r="U7016" s="24">
        <f>Table1[[#This Row],[Total Voters]]/Table1[[#This Row],[Total Population]]</f>
        <v>0.69377768064248913</v>
      </c>
      <c r="V7016" s="24">
        <f>Table1[[#This Row],[Female Ballots]]/Table1[[#This Row],[Female Population]]</f>
        <v>0.50907825750192326</v>
      </c>
      <c r="W7016" s="24">
        <f>Table1[[#This Row],[Male Ballots]]/Table1[[#This Row],[Male Population]]</f>
        <v>0.49142339309905475</v>
      </c>
      <c r="X7016" s="24">
        <f>Table1[[#This Row],[Total Ballots]]/Table1[[#This Row],[Total Population]]</f>
        <v>0.50149560913325886</v>
      </c>
      <c r="Y7016" s="24">
        <f>Table1[[#This Row],[Female Ballots]]/Table1[[#This Row],[Female Voters]]</f>
        <v>0.71671357200514862</v>
      </c>
      <c r="Z7016" s="24">
        <f>Table1[[#This Row],[Male Ballots]]/Table1[[#This Row],[Male Voters]]</f>
        <v>0.7308600576205545</v>
      </c>
      <c r="AA7016" s="24">
        <f>Table1[[#This Row],[Total Ballots]]/Table1[[#This Row],[Total Voters]]</f>
        <v>0.72284771206366427</v>
      </c>
    </row>
    <row r="7017" spans="1:27" s="12" customFormat="1" x14ac:dyDescent="0.35">
      <c r="A7017" s="19" t="s">
        <v>48</v>
      </c>
      <c r="B7017" s="20">
        <v>2010</v>
      </c>
      <c r="C7017" s="17" t="s">
        <v>82</v>
      </c>
      <c r="D7017" s="20"/>
      <c r="E7017" s="37" t="s">
        <v>74</v>
      </c>
      <c r="F7017" s="34" t="s">
        <v>78</v>
      </c>
      <c r="G7017" s="21" t="s">
        <v>62</v>
      </c>
      <c r="H7017" s="22">
        <v>7708.3150000000005</v>
      </c>
      <c r="I7017" s="22">
        <v>7996.277</v>
      </c>
      <c r="J7017" s="22">
        <v>15704.59</v>
      </c>
      <c r="K7017" s="31">
        <v>4339</v>
      </c>
      <c r="L7017" s="31">
        <v>4011</v>
      </c>
      <c r="M7017" s="31">
        <v>47</v>
      </c>
      <c r="N7017" s="31">
        <v>8397</v>
      </c>
      <c r="O7017" s="22">
        <v>1817</v>
      </c>
      <c r="P7017" s="22">
        <v>1618</v>
      </c>
      <c r="Q7017" s="22">
        <v>12</v>
      </c>
      <c r="R7017" s="23">
        <v>3447</v>
      </c>
      <c r="S7017" s="24">
        <f>Table1[[#This Row],[Female Voters]]/Table1[[#This Row],[Female Population]]</f>
        <v>0.56289863608324253</v>
      </c>
      <c r="T7017" s="24">
        <f>Table1[[#This Row],[Male Voters]]/Table1[[#This Row],[Male Population]]</f>
        <v>0.50160843602591554</v>
      </c>
      <c r="U7017" s="24">
        <f>Table1[[#This Row],[Total Voters]]/Table1[[#This Row],[Total Population]]</f>
        <v>0.5346844457575779</v>
      </c>
      <c r="V7017" s="24">
        <f>Table1[[#This Row],[Female Ballots]]/Table1[[#This Row],[Female Population]]</f>
        <v>0.23571947954903241</v>
      </c>
      <c r="W7017" s="24">
        <f>Table1[[#This Row],[Male Ballots]]/Table1[[#This Row],[Male Population]]</f>
        <v>0.20234416591621326</v>
      </c>
      <c r="X7017" s="24">
        <f>Table1[[#This Row],[Total Ballots]]/Table1[[#This Row],[Total Population]]</f>
        <v>0.21948997076650839</v>
      </c>
      <c r="Y7017" s="24">
        <f>Table1[[#This Row],[Female Ballots]]/Table1[[#This Row],[Female Voters]]</f>
        <v>0.41876008296842593</v>
      </c>
      <c r="Z7017" s="24">
        <f>Table1[[#This Row],[Male Ballots]]/Table1[[#This Row],[Male Voters]]</f>
        <v>0.40339067564198455</v>
      </c>
      <c r="AA7017" s="24">
        <f>Table1[[#This Row],[Total Ballots]]/Table1[[#This Row],[Total Voters]]</f>
        <v>0.41050375133976419</v>
      </c>
    </row>
    <row r="7018" spans="1:27" s="12" customFormat="1" x14ac:dyDescent="0.35">
      <c r="A7018" s="19" t="s">
        <v>48</v>
      </c>
      <c r="B7018" s="20">
        <v>2010</v>
      </c>
      <c r="C7018" s="17" t="s">
        <v>82</v>
      </c>
      <c r="D7018" s="20"/>
      <c r="E7018" s="37" t="s">
        <v>74</v>
      </c>
      <c r="F7018" s="34" t="s">
        <v>78</v>
      </c>
      <c r="G7018" s="21" t="s">
        <v>63</v>
      </c>
      <c r="H7018" s="22">
        <v>11371.002</v>
      </c>
      <c r="I7018" s="22">
        <v>11667.002</v>
      </c>
      <c r="J7018" s="22">
        <v>23038</v>
      </c>
      <c r="K7018" s="31">
        <v>6633</v>
      </c>
      <c r="L7018" s="31">
        <v>6056</v>
      </c>
      <c r="M7018" s="31">
        <v>72</v>
      </c>
      <c r="N7018" s="31">
        <v>12761</v>
      </c>
      <c r="O7018" s="22">
        <v>3319</v>
      </c>
      <c r="P7018" s="22">
        <v>2997</v>
      </c>
      <c r="Q7018" s="22">
        <v>26</v>
      </c>
      <c r="R7018" s="23">
        <v>6342</v>
      </c>
      <c r="S7018" s="24">
        <f>Table1[[#This Row],[Female Voters]]/Table1[[#This Row],[Female Population]]</f>
        <v>0.58332590215004798</v>
      </c>
      <c r="T7018" s="24">
        <f>Table1[[#This Row],[Male Voters]]/Table1[[#This Row],[Male Population]]</f>
        <v>0.51907079470801498</v>
      </c>
      <c r="U7018" s="24">
        <f>Table1[[#This Row],[Total Voters]]/Table1[[#This Row],[Total Population]]</f>
        <v>0.55391092976820899</v>
      </c>
      <c r="V7018" s="24">
        <f>Table1[[#This Row],[Female Ballots]]/Table1[[#This Row],[Female Population]]</f>
        <v>0.29188280856867316</v>
      </c>
      <c r="W7018" s="24">
        <f>Table1[[#This Row],[Male Ballots]]/Table1[[#This Row],[Male Population]]</f>
        <v>0.256878330868547</v>
      </c>
      <c r="X7018" s="24">
        <f>Table1[[#This Row],[Total Ballots]]/Table1[[#This Row],[Total Population]]</f>
        <v>0.27528431287438143</v>
      </c>
      <c r="Y7018" s="24">
        <f>Table1[[#This Row],[Female Ballots]]/Table1[[#This Row],[Female Voters]]</f>
        <v>0.50037690336197804</v>
      </c>
      <c r="Z7018" s="24">
        <f>Table1[[#This Row],[Male Ballots]]/Table1[[#This Row],[Male Voters]]</f>
        <v>0.49488110964332893</v>
      </c>
      <c r="AA7018" s="24">
        <f>Table1[[#This Row],[Total Ballots]]/Table1[[#This Row],[Total Voters]]</f>
        <v>0.49698299506308286</v>
      </c>
    </row>
    <row r="7019" spans="1:27" s="12" customFormat="1" x14ac:dyDescent="0.35">
      <c r="A7019" s="19" t="s">
        <v>48</v>
      </c>
      <c r="B7019" s="20">
        <v>2010</v>
      </c>
      <c r="C7019" s="17" t="s">
        <v>82</v>
      </c>
      <c r="D7019" s="20"/>
      <c r="E7019" s="37" t="s">
        <v>74</v>
      </c>
      <c r="F7019" s="34" t="s">
        <v>78</v>
      </c>
      <c r="G7019" s="21" t="s">
        <v>64</v>
      </c>
      <c r="H7019" s="22">
        <v>10917.001</v>
      </c>
      <c r="I7019" s="22">
        <v>10817.001</v>
      </c>
      <c r="J7019" s="22">
        <v>21734</v>
      </c>
      <c r="K7019" s="31">
        <v>7054</v>
      </c>
      <c r="L7019" s="31">
        <v>6206</v>
      </c>
      <c r="M7019" s="31">
        <v>46</v>
      </c>
      <c r="N7019" s="31">
        <v>13306</v>
      </c>
      <c r="O7019" s="22">
        <v>4495</v>
      </c>
      <c r="P7019" s="22">
        <v>4031</v>
      </c>
      <c r="Q7019" s="22">
        <v>26</v>
      </c>
      <c r="R7019" s="23">
        <v>8552</v>
      </c>
      <c r="S7019" s="24">
        <f>Table1[[#This Row],[Female Voters]]/Table1[[#This Row],[Female Population]]</f>
        <v>0.64614815002764947</v>
      </c>
      <c r="T7019" s="24">
        <f>Table1[[#This Row],[Male Voters]]/Table1[[#This Row],[Male Population]]</f>
        <v>0.57372648851562458</v>
      </c>
      <c r="U7019" s="24">
        <f>Table1[[#This Row],[Total Voters]]/Table1[[#This Row],[Total Population]]</f>
        <v>0.61222048403423213</v>
      </c>
      <c r="V7019" s="24">
        <f>Table1[[#This Row],[Female Ballots]]/Table1[[#This Row],[Female Population]]</f>
        <v>0.41174311516505313</v>
      </c>
      <c r="W7019" s="24">
        <f>Table1[[#This Row],[Male Ballots]]/Table1[[#This Row],[Male Population]]</f>
        <v>0.37265412104519541</v>
      </c>
      <c r="X7019" s="24">
        <f>Table1[[#This Row],[Total Ballots]]/Table1[[#This Row],[Total Population]]</f>
        <v>0.39348486242753289</v>
      </c>
      <c r="Y7019" s="24">
        <f>Table1[[#This Row],[Female Ballots]]/Table1[[#This Row],[Female Voters]]</f>
        <v>0.63722710518854553</v>
      </c>
      <c r="Z7019" s="24">
        <f>Table1[[#This Row],[Male Ballots]]/Table1[[#This Row],[Male Voters]]</f>
        <v>0.64953271028037385</v>
      </c>
      <c r="AA7019" s="24">
        <f>Table1[[#This Row],[Total Ballots]]/Table1[[#This Row],[Total Voters]]</f>
        <v>0.64271757102059224</v>
      </c>
    </row>
    <row r="7020" spans="1:27" s="12" customFormat="1" x14ac:dyDescent="0.35">
      <c r="A7020" s="19" t="s">
        <v>48</v>
      </c>
      <c r="B7020" s="20">
        <v>2010</v>
      </c>
      <c r="C7020" s="17" t="s">
        <v>82</v>
      </c>
      <c r="D7020" s="20"/>
      <c r="E7020" s="37" t="s">
        <v>74</v>
      </c>
      <c r="F7020" s="34" t="s">
        <v>78</v>
      </c>
      <c r="G7020" s="21" t="s">
        <v>65</v>
      </c>
      <c r="H7020" s="22">
        <v>12625</v>
      </c>
      <c r="I7020" s="22">
        <v>12442</v>
      </c>
      <c r="J7020" s="22">
        <v>25067</v>
      </c>
      <c r="K7020" s="31">
        <v>9465</v>
      </c>
      <c r="L7020" s="31">
        <v>8843</v>
      </c>
      <c r="M7020" s="31">
        <v>44</v>
      </c>
      <c r="N7020" s="31">
        <v>18352</v>
      </c>
      <c r="O7020" s="22">
        <v>7209</v>
      </c>
      <c r="P7020" s="22">
        <v>6860</v>
      </c>
      <c r="Q7020" s="22">
        <v>30</v>
      </c>
      <c r="R7020" s="23">
        <v>14099</v>
      </c>
      <c r="S7020" s="24">
        <f>Table1[[#This Row],[Female Voters]]/Table1[[#This Row],[Female Population]]</f>
        <v>0.7497029702970297</v>
      </c>
      <c r="T7020" s="24">
        <f>Table1[[#This Row],[Male Voters]]/Table1[[#This Row],[Male Population]]</f>
        <v>0.71073782350104486</v>
      </c>
      <c r="U7020" s="24">
        <f>Table1[[#This Row],[Total Voters]]/Table1[[#This Row],[Total Population]]</f>
        <v>0.73211792396377706</v>
      </c>
      <c r="V7020" s="24">
        <f>Table1[[#This Row],[Female Ballots]]/Table1[[#This Row],[Female Population]]</f>
        <v>0.57100990099009896</v>
      </c>
      <c r="W7020" s="24">
        <f>Table1[[#This Row],[Male Ballots]]/Table1[[#This Row],[Male Population]]</f>
        <v>0.55135830252370999</v>
      </c>
      <c r="X7020" s="24">
        <f>Table1[[#This Row],[Total Ballots]]/Table1[[#This Row],[Total Population]]</f>
        <v>0.56245262695974785</v>
      </c>
      <c r="Y7020" s="24">
        <f>Table1[[#This Row],[Female Ballots]]/Table1[[#This Row],[Female Voters]]</f>
        <v>0.76164817749603808</v>
      </c>
      <c r="Z7020" s="24">
        <f>Table1[[#This Row],[Male Ballots]]/Table1[[#This Row],[Male Voters]]</f>
        <v>0.77575483433224024</v>
      </c>
      <c r="AA7020" s="24">
        <f>Table1[[#This Row],[Total Ballots]]/Table1[[#This Row],[Total Voters]]</f>
        <v>0.76825414123801217</v>
      </c>
    </row>
    <row r="7021" spans="1:27" s="12" customFormat="1" x14ac:dyDescent="0.35">
      <c r="A7021" s="19" t="s">
        <v>48</v>
      </c>
      <c r="B7021" s="20">
        <v>2010</v>
      </c>
      <c r="C7021" s="17" t="s">
        <v>82</v>
      </c>
      <c r="D7021" s="20"/>
      <c r="E7021" s="37" t="s">
        <v>74</v>
      </c>
      <c r="F7021" s="34" t="s">
        <v>78</v>
      </c>
      <c r="G7021" s="21" t="s">
        <v>66</v>
      </c>
      <c r="H7021" s="22">
        <v>10610</v>
      </c>
      <c r="I7021" s="22">
        <v>10771</v>
      </c>
      <c r="J7021" s="22">
        <v>21380.999</v>
      </c>
      <c r="K7021" s="31">
        <v>9047</v>
      </c>
      <c r="L7021" s="31">
        <v>9121</v>
      </c>
      <c r="M7021" s="31">
        <v>28</v>
      </c>
      <c r="N7021" s="31">
        <v>18196</v>
      </c>
      <c r="O7021" s="22">
        <v>7859</v>
      </c>
      <c r="P7021" s="22">
        <v>8002</v>
      </c>
      <c r="Q7021" s="22">
        <v>20</v>
      </c>
      <c r="R7021" s="23">
        <v>15881</v>
      </c>
      <c r="S7021" s="24">
        <f>Table1[[#This Row],[Female Voters]]/Table1[[#This Row],[Female Population]]</f>
        <v>0.85268614514608865</v>
      </c>
      <c r="T7021" s="24">
        <f>Table1[[#This Row],[Male Voters]]/Table1[[#This Row],[Male Population]]</f>
        <v>0.84681088106953861</v>
      </c>
      <c r="U7021" s="24">
        <f>Table1[[#This Row],[Total Voters]]/Table1[[#This Row],[Total Population]]</f>
        <v>0.8510360063157012</v>
      </c>
      <c r="V7021" s="24">
        <f>Table1[[#This Row],[Female Ballots]]/Table1[[#This Row],[Female Population]]</f>
        <v>0.74071630537229027</v>
      </c>
      <c r="W7021" s="24">
        <f>Table1[[#This Row],[Male Ballots]]/Table1[[#This Row],[Male Population]]</f>
        <v>0.74292080586760745</v>
      </c>
      <c r="X7021" s="24">
        <f>Table1[[#This Row],[Total Ballots]]/Table1[[#This Row],[Total Population]]</f>
        <v>0.74276230030224499</v>
      </c>
      <c r="Y7021" s="24">
        <f>Table1[[#This Row],[Female Ballots]]/Table1[[#This Row],[Female Voters]]</f>
        <v>0.86868575218304411</v>
      </c>
      <c r="Z7021" s="24">
        <f>Table1[[#This Row],[Male Ballots]]/Table1[[#This Row],[Male Voters]]</f>
        <v>0.87731608376274528</v>
      </c>
      <c r="AA7021" s="24">
        <f>Table1[[#This Row],[Total Ballots]]/Table1[[#This Row],[Total Voters]]</f>
        <v>0.87277423609584526</v>
      </c>
    </row>
    <row r="7022" spans="1:27" s="12" customFormat="1" x14ac:dyDescent="0.35">
      <c r="A7022" s="19" t="s">
        <v>48</v>
      </c>
      <c r="B7022" s="20">
        <v>2010</v>
      </c>
      <c r="C7022" s="17" t="s">
        <v>82</v>
      </c>
      <c r="D7022" s="20"/>
      <c r="E7022" s="37" t="s">
        <v>74</v>
      </c>
      <c r="F7022" s="34" t="s">
        <v>78</v>
      </c>
      <c r="G7022" s="21" t="s">
        <v>67</v>
      </c>
      <c r="H7022" s="22">
        <v>11301</v>
      </c>
      <c r="I7022" s="22">
        <v>9284.9999000000007</v>
      </c>
      <c r="J7022" s="22">
        <v>20585.999</v>
      </c>
      <c r="K7022" s="31">
        <v>9299</v>
      </c>
      <c r="L7022" s="31">
        <v>8109</v>
      </c>
      <c r="M7022" s="31">
        <v>44</v>
      </c>
      <c r="N7022" s="31">
        <v>17452</v>
      </c>
      <c r="O7022" s="22">
        <v>8153</v>
      </c>
      <c r="P7022" s="22">
        <v>7441</v>
      </c>
      <c r="Q7022" s="22">
        <v>31</v>
      </c>
      <c r="R7022" s="23">
        <v>15625</v>
      </c>
      <c r="S7022" s="24">
        <f>Table1[[#This Row],[Female Voters]]/Table1[[#This Row],[Female Population]]</f>
        <v>0.82284753561631718</v>
      </c>
      <c r="T7022" s="24">
        <f>Table1[[#This Row],[Male Voters]]/Table1[[#This Row],[Male Population]]</f>
        <v>0.87334411279853641</v>
      </c>
      <c r="U7022" s="24">
        <f>Table1[[#This Row],[Total Voters]]/Table1[[#This Row],[Total Population]]</f>
        <v>0.84776065519093824</v>
      </c>
      <c r="V7022" s="24">
        <f>Table1[[#This Row],[Female Ballots]]/Table1[[#This Row],[Female Population]]</f>
        <v>0.72144058047960358</v>
      </c>
      <c r="W7022" s="24">
        <f>Table1[[#This Row],[Male Ballots]]/Table1[[#This Row],[Male Population]]</f>
        <v>0.80140011633171904</v>
      </c>
      <c r="X7022" s="24">
        <f>Table1[[#This Row],[Total Ballots]]/Table1[[#This Row],[Total Population]]</f>
        <v>0.75901101520504299</v>
      </c>
      <c r="Y7022" s="24">
        <f>Table1[[#This Row],[Female Ballots]]/Table1[[#This Row],[Female Voters]]</f>
        <v>0.87676094203677812</v>
      </c>
      <c r="Z7022" s="24">
        <f>Table1[[#This Row],[Male Ballots]]/Table1[[#This Row],[Male Voters]]</f>
        <v>0.91762239486989761</v>
      </c>
      <c r="AA7022" s="24">
        <f>Table1[[#This Row],[Total Ballots]]/Table1[[#This Row],[Total Voters]]</f>
        <v>0.89531285812514327</v>
      </c>
    </row>
    <row r="7023" spans="1:27" s="12" customFormat="1" x14ac:dyDescent="0.35">
      <c r="A7023" s="19" t="s">
        <v>44</v>
      </c>
      <c r="B7023" s="20">
        <v>2010</v>
      </c>
      <c r="C7023" s="17" t="s">
        <v>82</v>
      </c>
      <c r="D7023" s="20"/>
      <c r="E7023" s="37" t="s">
        <v>74</v>
      </c>
      <c r="F7023" s="34" t="s">
        <v>78</v>
      </c>
      <c r="G7023" s="21" t="s">
        <v>79</v>
      </c>
      <c r="H7023" s="22">
        <v>27524.514899999998</v>
      </c>
      <c r="I7023" s="22">
        <v>26868.497100000001</v>
      </c>
      <c r="J7023" s="22">
        <v>54393.0101</v>
      </c>
      <c r="K7023" s="22">
        <v>19600</v>
      </c>
      <c r="L7023" s="22">
        <v>17584</v>
      </c>
      <c r="M7023" s="22">
        <v>540</v>
      </c>
      <c r="N7023" s="22">
        <v>37724</v>
      </c>
      <c r="O7023" s="22">
        <v>14433</v>
      </c>
      <c r="P7023" s="22">
        <v>13182</v>
      </c>
      <c r="Q7023" s="22">
        <v>351</v>
      </c>
      <c r="R7023" s="23">
        <v>27966</v>
      </c>
      <c r="S7023" s="24">
        <f>Table1[[#This Row],[Female Voters]]/Table1[[#This Row],[Female Population]]</f>
        <v>0.71209247724107938</v>
      </c>
      <c r="T7023" s="24">
        <f>Table1[[#This Row],[Male Voters]]/Table1[[#This Row],[Male Population]]</f>
        <v>0.6544467275022986</v>
      </c>
      <c r="U7023" s="24">
        <f>Table1[[#This Row],[Total Voters]]/Table1[[#This Row],[Total Population]]</f>
        <v>0.69354499651049828</v>
      </c>
      <c r="V7023" s="24">
        <f>Table1[[#This Row],[Female Ballots]]/Table1[[#This Row],[Female Population]]</f>
        <v>0.52436891449084178</v>
      </c>
      <c r="W7023" s="24">
        <f>Table1[[#This Row],[Male Ballots]]/Table1[[#This Row],[Male Population]]</f>
        <v>0.49061173577885009</v>
      </c>
      <c r="X7023" s="24">
        <f>Table1[[#This Row],[Total Ballots]]/Table1[[#This Row],[Total Population]]</f>
        <v>0.51414694550982387</v>
      </c>
      <c r="Y7023" s="24">
        <f>Table1[[#This Row],[Female Ballots]]/Table1[[#This Row],[Female Voters]]</f>
        <v>0.73637755102040814</v>
      </c>
      <c r="Z7023" s="24">
        <f>Table1[[#This Row],[Male Ballots]]/Table1[[#This Row],[Male Voters]]</f>
        <v>0.74965878070973613</v>
      </c>
      <c r="AA7023" s="24">
        <f>Table1[[#This Row],[Total Ballots]]/Table1[[#This Row],[Total Voters]]</f>
        <v>0.74133177817834806</v>
      </c>
    </row>
    <row r="7024" spans="1:27" s="12" customFormat="1" x14ac:dyDescent="0.35">
      <c r="A7024" s="19" t="s">
        <v>44</v>
      </c>
      <c r="B7024" s="20">
        <v>2010</v>
      </c>
      <c r="C7024" s="17" t="s">
        <v>82</v>
      </c>
      <c r="D7024" s="20"/>
      <c r="E7024" s="37" t="s">
        <v>74</v>
      </c>
      <c r="F7024" s="34" t="s">
        <v>78</v>
      </c>
      <c r="G7024" s="21" t="s">
        <v>62</v>
      </c>
      <c r="H7024" s="22">
        <v>2959.5113000000001</v>
      </c>
      <c r="I7024" s="22">
        <v>3293.4912999999997</v>
      </c>
      <c r="J7024" s="22">
        <v>6253.0030999999999</v>
      </c>
      <c r="K7024" s="31">
        <v>1685</v>
      </c>
      <c r="L7024" s="31">
        <v>1508</v>
      </c>
      <c r="M7024" s="31">
        <v>70</v>
      </c>
      <c r="N7024" s="31">
        <v>3263</v>
      </c>
      <c r="O7024" s="22">
        <v>665</v>
      </c>
      <c r="P7024" s="22">
        <v>598</v>
      </c>
      <c r="Q7024" s="22">
        <v>33</v>
      </c>
      <c r="R7024" s="23">
        <v>1296</v>
      </c>
      <c r="S7024" s="24">
        <f>Table1[[#This Row],[Female Voters]]/Table1[[#This Row],[Female Population]]</f>
        <v>0.5693507573361859</v>
      </c>
      <c r="T7024" s="24">
        <f>Table1[[#This Row],[Male Voters]]/Table1[[#This Row],[Male Population]]</f>
        <v>0.45787277470567483</v>
      </c>
      <c r="U7024" s="24">
        <f>Table1[[#This Row],[Total Voters]]/Table1[[#This Row],[Total Population]]</f>
        <v>0.52182926312638478</v>
      </c>
      <c r="V7024" s="24">
        <f>Table1[[#This Row],[Female Ballots]]/Table1[[#This Row],[Female Population]]</f>
        <v>0.22469926031368759</v>
      </c>
      <c r="W7024" s="24">
        <f>Table1[[#This Row],[Male Ballots]]/Table1[[#This Row],[Male Population]]</f>
        <v>0.18157023824535382</v>
      </c>
      <c r="X7024" s="24">
        <f>Table1[[#This Row],[Total Ballots]]/Table1[[#This Row],[Total Population]]</f>
        <v>0.20726041220097907</v>
      </c>
      <c r="Y7024" s="24">
        <f>Table1[[#This Row],[Female Ballots]]/Table1[[#This Row],[Female Voters]]</f>
        <v>0.39465875370919884</v>
      </c>
      <c r="Z7024" s="24">
        <f>Table1[[#This Row],[Male Ballots]]/Table1[[#This Row],[Male Voters]]</f>
        <v>0.39655172413793105</v>
      </c>
      <c r="AA7024" s="24">
        <f>Table1[[#This Row],[Total Ballots]]/Table1[[#This Row],[Total Voters]]</f>
        <v>0.39718050873429361</v>
      </c>
    </row>
    <row r="7025" spans="1:27" s="12" customFormat="1" x14ac:dyDescent="0.35">
      <c r="A7025" s="19" t="s">
        <v>44</v>
      </c>
      <c r="B7025" s="20">
        <v>2010</v>
      </c>
      <c r="C7025" s="17" t="s">
        <v>82</v>
      </c>
      <c r="D7025" s="20"/>
      <c r="E7025" s="37" t="s">
        <v>74</v>
      </c>
      <c r="F7025" s="34" t="s">
        <v>78</v>
      </c>
      <c r="G7025" s="21" t="s">
        <v>63</v>
      </c>
      <c r="H7025" s="22">
        <v>4120.0039999999999</v>
      </c>
      <c r="I7025" s="22">
        <v>4287.0039999999999</v>
      </c>
      <c r="J7025" s="22">
        <v>8407.0079999999998</v>
      </c>
      <c r="K7025" s="31">
        <v>2432</v>
      </c>
      <c r="L7025" s="31">
        <v>2099</v>
      </c>
      <c r="M7025" s="31">
        <v>120</v>
      </c>
      <c r="N7025" s="31">
        <v>4651</v>
      </c>
      <c r="O7025" s="22">
        <v>1182</v>
      </c>
      <c r="P7025" s="22">
        <v>1045</v>
      </c>
      <c r="Q7025" s="22">
        <v>55</v>
      </c>
      <c r="R7025" s="23">
        <v>2282</v>
      </c>
      <c r="S7025" s="24">
        <f>Table1[[#This Row],[Female Voters]]/Table1[[#This Row],[Female Population]]</f>
        <v>0.59029068903816595</v>
      </c>
      <c r="T7025" s="24">
        <f>Table1[[#This Row],[Male Voters]]/Table1[[#This Row],[Male Population]]</f>
        <v>0.48961932389146362</v>
      </c>
      <c r="U7025" s="24">
        <f>Table1[[#This Row],[Total Voters]]/Table1[[#This Row],[Total Population]]</f>
        <v>0.55322892520145095</v>
      </c>
      <c r="V7025" s="24">
        <f>Table1[[#This Row],[Female Ballots]]/Table1[[#This Row],[Female Population]]</f>
        <v>0.28689292534667443</v>
      </c>
      <c r="W7025" s="24">
        <f>Table1[[#This Row],[Male Ballots]]/Table1[[#This Row],[Male Population]]</f>
        <v>0.24375997783067149</v>
      </c>
      <c r="X7025" s="24">
        <f>Table1[[#This Row],[Total Ballots]]/Table1[[#This Row],[Total Population]]</f>
        <v>0.27144020797886714</v>
      </c>
      <c r="Y7025" s="24">
        <f>Table1[[#This Row],[Female Ballots]]/Table1[[#This Row],[Female Voters]]</f>
        <v>0.48601973684210525</v>
      </c>
      <c r="Z7025" s="24">
        <f>Table1[[#This Row],[Male Ballots]]/Table1[[#This Row],[Male Voters]]</f>
        <v>0.49785612196283946</v>
      </c>
      <c r="AA7025" s="24">
        <f>Table1[[#This Row],[Total Ballots]]/Table1[[#This Row],[Total Voters]]</f>
        <v>0.4906471726510428</v>
      </c>
    </row>
    <row r="7026" spans="1:27" s="12" customFormat="1" x14ac:dyDescent="0.35">
      <c r="A7026" s="19" t="s">
        <v>44</v>
      </c>
      <c r="B7026" s="20">
        <v>2010</v>
      </c>
      <c r="C7026" s="17" t="s">
        <v>82</v>
      </c>
      <c r="D7026" s="20"/>
      <c r="E7026" s="37" t="s">
        <v>74</v>
      </c>
      <c r="F7026" s="34" t="s">
        <v>78</v>
      </c>
      <c r="G7026" s="21" t="s">
        <v>64</v>
      </c>
      <c r="H7026" s="22">
        <v>4218.0020000000004</v>
      </c>
      <c r="I7026" s="22">
        <v>4155.0020000000004</v>
      </c>
      <c r="J7026" s="22">
        <v>8373.005000000001</v>
      </c>
      <c r="K7026" s="31">
        <v>2352</v>
      </c>
      <c r="L7026" s="31">
        <v>2263</v>
      </c>
      <c r="M7026" s="31">
        <v>83</v>
      </c>
      <c r="N7026" s="31">
        <v>4698</v>
      </c>
      <c r="O7026" s="22">
        <v>1534</v>
      </c>
      <c r="P7026" s="22">
        <v>1479</v>
      </c>
      <c r="Q7026" s="22">
        <v>54</v>
      </c>
      <c r="R7026" s="23">
        <v>3067</v>
      </c>
      <c r="S7026" s="24">
        <f>Table1[[#This Row],[Female Voters]]/Table1[[#This Row],[Female Population]]</f>
        <v>0.55760997742533069</v>
      </c>
      <c r="T7026" s="24">
        <f>Table1[[#This Row],[Male Voters]]/Table1[[#This Row],[Male Population]]</f>
        <v>0.54464474385331219</v>
      </c>
      <c r="U7026" s="24">
        <f>Table1[[#This Row],[Total Voters]]/Table1[[#This Row],[Total Population]]</f>
        <v>0.56108888027655535</v>
      </c>
      <c r="V7026" s="24">
        <f>Table1[[#This Row],[Female Ballots]]/Table1[[#This Row],[Female Population]]</f>
        <v>0.36367929650104475</v>
      </c>
      <c r="W7026" s="24">
        <f>Table1[[#This Row],[Male Ballots]]/Table1[[#This Row],[Male Population]]</f>
        <v>0.35595650736148859</v>
      </c>
      <c r="X7026" s="24">
        <f>Table1[[#This Row],[Total Ballots]]/Table1[[#This Row],[Total Population]]</f>
        <v>0.36629621026142939</v>
      </c>
      <c r="Y7026" s="24">
        <f>Table1[[#This Row],[Female Ballots]]/Table1[[#This Row],[Female Voters]]</f>
        <v>0.65221088435374153</v>
      </c>
      <c r="Z7026" s="24">
        <f>Table1[[#This Row],[Male Ballots]]/Table1[[#This Row],[Male Voters]]</f>
        <v>0.65355722492266899</v>
      </c>
      <c r="AA7026" s="24">
        <f>Table1[[#This Row],[Total Ballots]]/Table1[[#This Row],[Total Voters]]</f>
        <v>0.65283099191145166</v>
      </c>
    </row>
    <row r="7027" spans="1:27" s="12" customFormat="1" x14ac:dyDescent="0.35">
      <c r="A7027" s="19" t="s">
        <v>44</v>
      </c>
      <c r="B7027" s="20">
        <v>2010</v>
      </c>
      <c r="C7027" s="17" t="s">
        <v>82</v>
      </c>
      <c r="D7027" s="20"/>
      <c r="E7027" s="37" t="s">
        <v>74</v>
      </c>
      <c r="F7027" s="34" t="s">
        <v>78</v>
      </c>
      <c r="G7027" s="21" t="s">
        <v>65</v>
      </c>
      <c r="H7027" s="22">
        <v>5371.0010000000002</v>
      </c>
      <c r="I7027" s="22">
        <v>5186.0010000000002</v>
      </c>
      <c r="J7027" s="22">
        <v>10557.001</v>
      </c>
      <c r="K7027" s="31">
        <v>3821</v>
      </c>
      <c r="L7027" s="31">
        <v>3328</v>
      </c>
      <c r="M7027" s="31">
        <v>86</v>
      </c>
      <c r="N7027" s="31">
        <v>7235</v>
      </c>
      <c r="O7027" s="22">
        <v>2930</v>
      </c>
      <c r="P7027" s="22">
        <v>2564</v>
      </c>
      <c r="Q7027" s="22">
        <v>57</v>
      </c>
      <c r="R7027" s="23">
        <v>5551</v>
      </c>
      <c r="S7027" s="24">
        <f>Table1[[#This Row],[Female Voters]]/Table1[[#This Row],[Female Population]]</f>
        <v>0.7114130122113177</v>
      </c>
      <c r="T7027" s="24">
        <f>Table1[[#This Row],[Male Voters]]/Table1[[#This Row],[Male Population]]</f>
        <v>0.64172760475750001</v>
      </c>
      <c r="U7027" s="24">
        <f>Table1[[#This Row],[Total Voters]]/Table1[[#This Row],[Total Population]]</f>
        <v>0.68532720608816844</v>
      </c>
      <c r="V7027" s="24">
        <f>Table1[[#This Row],[Female Ballots]]/Table1[[#This Row],[Female Population]]</f>
        <v>0.5455221475475428</v>
      </c>
      <c r="W7027" s="24">
        <f>Table1[[#This Row],[Male Ballots]]/Table1[[#This Row],[Male Population]]</f>
        <v>0.49440792626148738</v>
      </c>
      <c r="X7027" s="24">
        <f>Table1[[#This Row],[Total Ballots]]/Table1[[#This Row],[Total Population]]</f>
        <v>0.52581220746308543</v>
      </c>
      <c r="Y7027" s="24">
        <f>Table1[[#This Row],[Female Ballots]]/Table1[[#This Row],[Female Voters]]</f>
        <v>0.76681496990316667</v>
      </c>
      <c r="Z7027" s="24">
        <f>Table1[[#This Row],[Male Ballots]]/Table1[[#This Row],[Male Voters]]</f>
        <v>0.77043269230769229</v>
      </c>
      <c r="AA7027" s="24">
        <f>Table1[[#This Row],[Total Ballots]]/Table1[[#This Row],[Total Voters]]</f>
        <v>0.76724257083621283</v>
      </c>
    </row>
    <row r="7028" spans="1:27" s="12" customFormat="1" x14ac:dyDescent="0.35">
      <c r="A7028" s="19" t="s">
        <v>44</v>
      </c>
      <c r="B7028" s="20">
        <v>2010</v>
      </c>
      <c r="C7028" s="17" t="s">
        <v>82</v>
      </c>
      <c r="D7028" s="20"/>
      <c r="E7028" s="37" t="s">
        <v>74</v>
      </c>
      <c r="F7028" s="34" t="s">
        <v>78</v>
      </c>
      <c r="G7028" s="21" t="s">
        <v>66</v>
      </c>
      <c r="H7028" s="22">
        <v>4795.9989999999998</v>
      </c>
      <c r="I7028" s="22">
        <v>4832</v>
      </c>
      <c r="J7028" s="22">
        <v>9627.9979999999996</v>
      </c>
      <c r="K7028" s="31">
        <v>4182</v>
      </c>
      <c r="L7028" s="31">
        <v>3946</v>
      </c>
      <c r="M7028" s="31">
        <v>79</v>
      </c>
      <c r="N7028" s="31">
        <v>8207</v>
      </c>
      <c r="O7028" s="22">
        <v>3633</v>
      </c>
      <c r="P7028" s="22">
        <v>3450</v>
      </c>
      <c r="Q7028" s="22">
        <v>63</v>
      </c>
      <c r="R7028" s="23">
        <v>7146</v>
      </c>
      <c r="S7028" s="24">
        <f>Table1[[#This Row],[Female Voters]]/Table1[[#This Row],[Female Population]]</f>
        <v>0.87197682901935558</v>
      </c>
      <c r="T7028" s="24">
        <f>Table1[[#This Row],[Male Voters]]/Table1[[#This Row],[Male Population]]</f>
        <v>0.81663907284768211</v>
      </c>
      <c r="U7028" s="24">
        <f>Table1[[#This Row],[Total Voters]]/Table1[[#This Row],[Total Population]]</f>
        <v>0.85240981562314411</v>
      </c>
      <c r="V7028" s="24">
        <f>Table1[[#This Row],[Female Ballots]]/Table1[[#This Row],[Female Population]]</f>
        <v>0.75750641315813461</v>
      </c>
      <c r="W7028" s="24">
        <f>Table1[[#This Row],[Male Ballots]]/Table1[[#This Row],[Male Population]]</f>
        <v>0.71399006622516559</v>
      </c>
      <c r="X7028" s="24">
        <f>Table1[[#This Row],[Total Ballots]]/Table1[[#This Row],[Total Population]]</f>
        <v>0.74221037436858628</v>
      </c>
      <c r="Y7028" s="24">
        <f>Table1[[#This Row],[Female Ballots]]/Table1[[#This Row],[Female Voters]]</f>
        <v>0.86872309899569589</v>
      </c>
      <c r="Z7028" s="24">
        <f>Table1[[#This Row],[Male Ballots]]/Table1[[#This Row],[Male Voters]]</f>
        <v>0.87430309173846932</v>
      </c>
      <c r="AA7028" s="24">
        <f>Table1[[#This Row],[Total Ballots]]/Table1[[#This Row],[Total Voters]]</f>
        <v>0.87072011697331542</v>
      </c>
    </row>
    <row r="7029" spans="1:27" s="12" customFormat="1" x14ac:dyDescent="0.35">
      <c r="A7029" s="19" t="s">
        <v>44</v>
      </c>
      <c r="B7029" s="20">
        <v>2010</v>
      </c>
      <c r="C7029" s="17" t="s">
        <v>82</v>
      </c>
      <c r="D7029" s="20"/>
      <c r="E7029" s="37" t="s">
        <v>74</v>
      </c>
      <c r="F7029" s="34" t="s">
        <v>78</v>
      </c>
      <c r="G7029" s="21" t="s">
        <v>67</v>
      </c>
      <c r="H7029" s="22">
        <v>6059.9975999999997</v>
      </c>
      <c r="I7029" s="22">
        <v>5114.9988000000003</v>
      </c>
      <c r="J7029" s="22">
        <v>11174.994999999999</v>
      </c>
      <c r="K7029" s="31">
        <v>5128</v>
      </c>
      <c r="L7029" s="31">
        <v>4440</v>
      </c>
      <c r="M7029" s="31">
        <v>102</v>
      </c>
      <c r="N7029" s="31">
        <v>9670</v>
      </c>
      <c r="O7029" s="22">
        <v>4489</v>
      </c>
      <c r="P7029" s="22">
        <v>4046</v>
      </c>
      <c r="Q7029" s="22">
        <v>89</v>
      </c>
      <c r="R7029" s="23">
        <v>8624</v>
      </c>
      <c r="S7029" s="24">
        <f>Table1[[#This Row],[Female Voters]]/Table1[[#This Row],[Female Population]]</f>
        <v>0.84620495559272169</v>
      </c>
      <c r="T7029" s="24">
        <f>Table1[[#This Row],[Male Voters]]/Table1[[#This Row],[Male Population]]</f>
        <v>0.86803539426050302</v>
      </c>
      <c r="U7029" s="24">
        <f>Table1[[#This Row],[Total Voters]]/Table1[[#This Row],[Total Population]]</f>
        <v>0.86532477195739244</v>
      </c>
      <c r="V7029" s="24">
        <f>Table1[[#This Row],[Female Ballots]]/Table1[[#This Row],[Female Population]]</f>
        <v>0.74075936927763808</v>
      </c>
      <c r="W7029" s="24">
        <f>Table1[[#This Row],[Male Ballots]]/Table1[[#This Row],[Male Population]]</f>
        <v>0.7910070281932422</v>
      </c>
      <c r="X7029" s="24">
        <f>Table1[[#This Row],[Total Ballots]]/Table1[[#This Row],[Total Population]]</f>
        <v>0.7717229403682061</v>
      </c>
      <c r="Y7029" s="24">
        <f>Table1[[#This Row],[Female Ballots]]/Table1[[#This Row],[Female Voters]]</f>
        <v>0.87539001560062402</v>
      </c>
      <c r="Z7029" s="24">
        <f>Table1[[#This Row],[Male Ballots]]/Table1[[#This Row],[Male Voters]]</f>
        <v>0.91126126126126128</v>
      </c>
      <c r="AA7029" s="24">
        <f>Table1[[#This Row],[Total Ballots]]/Table1[[#This Row],[Total Voters]]</f>
        <v>0.89183040330920371</v>
      </c>
    </row>
    <row r="7030" spans="1:27" s="12" customFormat="1" x14ac:dyDescent="0.35">
      <c r="A7030" s="19" t="s">
        <v>33</v>
      </c>
      <c r="B7030" s="20">
        <v>2010</v>
      </c>
      <c r="C7030" s="17" t="s">
        <v>82</v>
      </c>
      <c r="D7030" s="20"/>
      <c r="E7030" s="37" t="s">
        <v>74</v>
      </c>
      <c r="F7030" s="34" t="s">
        <v>78</v>
      </c>
      <c r="G7030" s="21" t="s">
        <v>79</v>
      </c>
      <c r="H7030" s="22">
        <v>29737.594700000001</v>
      </c>
      <c r="I7030" s="22">
        <v>28682.199699999997</v>
      </c>
      <c r="J7030" s="22">
        <v>58419.794099999999</v>
      </c>
      <c r="K7030" s="22">
        <v>24398</v>
      </c>
      <c r="L7030" s="22">
        <v>21338</v>
      </c>
      <c r="M7030" s="22">
        <v>2</v>
      </c>
      <c r="N7030" s="22">
        <v>45738</v>
      </c>
      <c r="O7030" s="22">
        <v>18129</v>
      </c>
      <c r="P7030" s="22">
        <v>15896</v>
      </c>
      <c r="Q7030" s="22">
        <v>1</v>
      </c>
      <c r="R7030" s="23">
        <v>34026</v>
      </c>
      <c r="S7030" s="24">
        <f>Table1[[#This Row],[Female Voters]]/Table1[[#This Row],[Female Population]]</f>
        <v>0.8204429526373227</v>
      </c>
      <c r="T7030" s="24">
        <f>Table1[[#This Row],[Male Voters]]/Table1[[#This Row],[Male Population]]</f>
        <v>0.74394573021538524</v>
      </c>
      <c r="U7030" s="24">
        <f>Table1[[#This Row],[Total Voters]]/Table1[[#This Row],[Total Population]]</f>
        <v>0.78291956869461132</v>
      </c>
      <c r="V7030" s="24">
        <f>Table1[[#This Row],[Female Ballots]]/Table1[[#This Row],[Female Population]]</f>
        <v>0.60963235873276589</v>
      </c>
      <c r="W7030" s="24">
        <f>Table1[[#This Row],[Male Ballots]]/Table1[[#This Row],[Male Population]]</f>
        <v>0.55421132849862986</v>
      </c>
      <c r="X7030" s="24">
        <f>Table1[[#This Row],[Total Ballots]]/Table1[[#This Row],[Total Population]]</f>
        <v>0.58243957419220005</v>
      </c>
      <c r="Y7030" s="24">
        <f>Table1[[#This Row],[Female Ballots]]/Table1[[#This Row],[Female Voters]]</f>
        <v>0.74305270923846212</v>
      </c>
      <c r="Z7030" s="24">
        <f>Table1[[#This Row],[Male Ballots]]/Table1[[#This Row],[Male Voters]]</f>
        <v>0.74496203955384754</v>
      </c>
      <c r="AA7030" s="24">
        <f>Table1[[#This Row],[Total Ballots]]/Table1[[#This Row],[Total Voters]]</f>
        <v>0.74393283484192574</v>
      </c>
    </row>
    <row r="7031" spans="1:27" s="12" customFormat="1" x14ac:dyDescent="0.35">
      <c r="A7031" s="19" t="s">
        <v>33</v>
      </c>
      <c r="B7031" s="20">
        <v>2010</v>
      </c>
      <c r="C7031" s="17" t="s">
        <v>82</v>
      </c>
      <c r="D7031" s="20"/>
      <c r="E7031" s="37" t="s">
        <v>74</v>
      </c>
      <c r="F7031" s="34" t="s">
        <v>78</v>
      </c>
      <c r="G7031" s="21" t="s">
        <v>62</v>
      </c>
      <c r="H7031" s="22">
        <v>2312.5106999999998</v>
      </c>
      <c r="I7031" s="22">
        <v>2878.1514000000002</v>
      </c>
      <c r="J7031" s="22">
        <v>5190.6620999999996</v>
      </c>
      <c r="K7031" s="31">
        <v>1495</v>
      </c>
      <c r="L7031" s="31">
        <v>1502</v>
      </c>
      <c r="M7031" s="31"/>
      <c r="N7031" s="31">
        <v>2997</v>
      </c>
      <c r="O7031" s="22">
        <v>523</v>
      </c>
      <c r="P7031" s="22">
        <v>509</v>
      </c>
      <c r="Q7031" s="22"/>
      <c r="R7031" s="23">
        <v>1032</v>
      </c>
      <c r="S7031" s="24">
        <f>Table1[[#This Row],[Female Voters]]/Table1[[#This Row],[Female Population]]</f>
        <v>0.6464834951898818</v>
      </c>
      <c r="T7031" s="24">
        <f>Table1[[#This Row],[Male Voters]]/Table1[[#This Row],[Male Population]]</f>
        <v>0.52186274842942593</v>
      </c>
      <c r="U7031" s="24">
        <f>Table1[[#This Row],[Total Voters]]/Table1[[#This Row],[Total Population]]</f>
        <v>0.5773829893492779</v>
      </c>
      <c r="V7031" s="24">
        <f>Table1[[#This Row],[Female Ballots]]/Table1[[#This Row],[Female Population]]</f>
        <v>0.22616111570856734</v>
      </c>
      <c r="W7031" s="24">
        <f>Table1[[#This Row],[Male Ballots]]/Table1[[#This Row],[Male Population]]</f>
        <v>0.17684962646509839</v>
      </c>
      <c r="X7031" s="24">
        <f>Table1[[#This Row],[Total Ballots]]/Table1[[#This Row],[Total Population]]</f>
        <v>0.19881856690305463</v>
      </c>
      <c r="Y7031" s="24">
        <f>Table1[[#This Row],[Female Ballots]]/Table1[[#This Row],[Female Voters]]</f>
        <v>0.34983277591973244</v>
      </c>
      <c r="Z7031" s="24">
        <f>Table1[[#This Row],[Male Ballots]]/Table1[[#This Row],[Male Voters]]</f>
        <v>0.3388814913448735</v>
      </c>
      <c r="AA7031" s="24">
        <f>Table1[[#This Row],[Total Ballots]]/Table1[[#This Row],[Total Voters]]</f>
        <v>0.34434434434434436</v>
      </c>
    </row>
    <row r="7032" spans="1:27" s="12" customFormat="1" x14ac:dyDescent="0.35">
      <c r="A7032" s="19" t="s">
        <v>33</v>
      </c>
      <c r="B7032" s="20">
        <v>2010</v>
      </c>
      <c r="C7032" s="17" t="s">
        <v>82</v>
      </c>
      <c r="D7032" s="20"/>
      <c r="E7032" s="37" t="s">
        <v>74</v>
      </c>
      <c r="F7032" s="34" t="s">
        <v>78</v>
      </c>
      <c r="G7032" s="21" t="s">
        <v>63</v>
      </c>
      <c r="H7032" s="22">
        <v>3285.9839999999999</v>
      </c>
      <c r="I7032" s="22">
        <v>3764.9780000000001</v>
      </c>
      <c r="J7032" s="22">
        <v>7050.9629999999997</v>
      </c>
      <c r="K7032" s="31">
        <v>2354</v>
      </c>
      <c r="L7032" s="31">
        <v>2153</v>
      </c>
      <c r="M7032" s="31"/>
      <c r="N7032" s="31">
        <v>4507</v>
      </c>
      <c r="O7032" s="22">
        <v>991</v>
      </c>
      <c r="P7032" s="22">
        <v>886</v>
      </c>
      <c r="Q7032" s="22"/>
      <c r="R7032" s="23">
        <v>1877</v>
      </c>
      <c r="S7032" s="24">
        <f>Table1[[#This Row],[Female Voters]]/Table1[[#This Row],[Female Population]]</f>
        <v>0.71637597748497861</v>
      </c>
      <c r="T7032" s="24">
        <f>Table1[[#This Row],[Male Voters]]/Table1[[#This Row],[Male Population]]</f>
        <v>0.57184929101843351</v>
      </c>
      <c r="U7032" s="24">
        <f>Table1[[#This Row],[Total Voters]]/Table1[[#This Row],[Total Population]]</f>
        <v>0.63920346766817526</v>
      </c>
      <c r="V7032" s="24">
        <f>Table1[[#This Row],[Female Ballots]]/Table1[[#This Row],[Female Population]]</f>
        <v>0.3015839395444409</v>
      </c>
      <c r="W7032" s="24">
        <f>Table1[[#This Row],[Male Ballots]]/Table1[[#This Row],[Male Population]]</f>
        <v>0.23532674028905348</v>
      </c>
      <c r="X7032" s="24">
        <f>Table1[[#This Row],[Total Ballots]]/Table1[[#This Row],[Total Population]]</f>
        <v>0.26620477231266143</v>
      </c>
      <c r="Y7032" s="24">
        <f>Table1[[#This Row],[Female Ballots]]/Table1[[#This Row],[Female Voters]]</f>
        <v>0.4209855564995752</v>
      </c>
      <c r="Z7032" s="24">
        <f>Table1[[#This Row],[Male Ballots]]/Table1[[#This Row],[Male Voters]]</f>
        <v>0.41151881096144916</v>
      </c>
      <c r="AA7032" s="24">
        <f>Table1[[#This Row],[Total Ballots]]/Table1[[#This Row],[Total Voters]]</f>
        <v>0.41646327934324384</v>
      </c>
    </row>
    <row r="7033" spans="1:27" s="12" customFormat="1" x14ac:dyDescent="0.35">
      <c r="A7033" s="19" t="s">
        <v>33</v>
      </c>
      <c r="B7033" s="20">
        <v>2010</v>
      </c>
      <c r="C7033" s="17" t="s">
        <v>82</v>
      </c>
      <c r="D7033" s="20"/>
      <c r="E7033" s="37" t="s">
        <v>74</v>
      </c>
      <c r="F7033" s="34" t="s">
        <v>78</v>
      </c>
      <c r="G7033" s="21" t="s">
        <v>64</v>
      </c>
      <c r="H7033" s="22">
        <v>3408.9889999999996</v>
      </c>
      <c r="I7033" s="22">
        <v>3534.9870000000001</v>
      </c>
      <c r="J7033" s="22">
        <v>6943.9769999999999</v>
      </c>
      <c r="K7033" s="31">
        <v>2457</v>
      </c>
      <c r="L7033" s="31">
        <v>2117</v>
      </c>
      <c r="M7033" s="31"/>
      <c r="N7033" s="31">
        <v>4574</v>
      </c>
      <c r="O7033" s="22">
        <v>1406</v>
      </c>
      <c r="P7033" s="22">
        <v>1202</v>
      </c>
      <c r="Q7033" s="22"/>
      <c r="R7033" s="23">
        <v>2608</v>
      </c>
      <c r="S7033" s="24">
        <f>Table1[[#This Row],[Female Voters]]/Table1[[#This Row],[Female Population]]</f>
        <v>0.72074154536726298</v>
      </c>
      <c r="T7033" s="24">
        <f>Table1[[#This Row],[Male Voters]]/Table1[[#This Row],[Male Population]]</f>
        <v>0.5988706606276063</v>
      </c>
      <c r="U7033" s="24">
        <f>Table1[[#This Row],[Total Voters]]/Table1[[#This Row],[Total Population]]</f>
        <v>0.6587003384371809</v>
      </c>
      <c r="V7033" s="24">
        <f>Table1[[#This Row],[Female Ballots]]/Table1[[#This Row],[Female Population]]</f>
        <v>0.41243899584304911</v>
      </c>
      <c r="W7033" s="24">
        <f>Table1[[#This Row],[Male Ballots]]/Table1[[#This Row],[Male Population]]</f>
        <v>0.3400295390053768</v>
      </c>
      <c r="X7033" s="24">
        <f>Table1[[#This Row],[Total Ballots]]/Table1[[#This Row],[Total Population]]</f>
        <v>0.37557728085792913</v>
      </c>
      <c r="Y7033" s="24">
        <f>Table1[[#This Row],[Female Ballots]]/Table1[[#This Row],[Female Voters]]</f>
        <v>0.57224257224257224</v>
      </c>
      <c r="Z7033" s="24">
        <f>Table1[[#This Row],[Male Ballots]]/Table1[[#This Row],[Male Voters]]</f>
        <v>0.56778460085025984</v>
      </c>
      <c r="AA7033" s="24">
        <f>Table1[[#This Row],[Total Ballots]]/Table1[[#This Row],[Total Voters]]</f>
        <v>0.57017927415828595</v>
      </c>
    </row>
    <row r="7034" spans="1:27" s="12" customFormat="1" x14ac:dyDescent="0.35">
      <c r="A7034" s="19" t="s">
        <v>33</v>
      </c>
      <c r="B7034" s="20">
        <v>2010</v>
      </c>
      <c r="C7034" s="17" t="s">
        <v>82</v>
      </c>
      <c r="D7034" s="20"/>
      <c r="E7034" s="37" t="s">
        <v>74</v>
      </c>
      <c r="F7034" s="34" t="s">
        <v>78</v>
      </c>
      <c r="G7034" s="21" t="s">
        <v>65</v>
      </c>
      <c r="H7034" s="22">
        <v>5165.0020000000004</v>
      </c>
      <c r="I7034" s="22">
        <v>4811.9960000000001</v>
      </c>
      <c r="J7034" s="22">
        <v>9976.9979999999996</v>
      </c>
      <c r="K7034" s="31">
        <v>4040</v>
      </c>
      <c r="L7034" s="31">
        <v>3360</v>
      </c>
      <c r="M7034" s="31"/>
      <c r="N7034" s="31">
        <v>7400</v>
      </c>
      <c r="O7034" s="22">
        <v>2969</v>
      </c>
      <c r="P7034" s="22">
        <v>2452</v>
      </c>
      <c r="Q7034" s="22"/>
      <c r="R7034" s="23">
        <v>5421</v>
      </c>
      <c r="S7034" s="24">
        <f>Table1[[#This Row],[Female Voters]]/Table1[[#This Row],[Female Population]]</f>
        <v>0.78218749963697976</v>
      </c>
      <c r="T7034" s="24">
        <f>Table1[[#This Row],[Male Voters]]/Table1[[#This Row],[Male Population]]</f>
        <v>0.69825494451782588</v>
      </c>
      <c r="U7034" s="24">
        <f>Table1[[#This Row],[Total Voters]]/Table1[[#This Row],[Total Population]]</f>
        <v>0.74170607230752184</v>
      </c>
      <c r="V7034" s="24">
        <f>Table1[[#This Row],[Female Ballots]]/Table1[[#This Row],[Female Population]]</f>
        <v>0.57483036792628539</v>
      </c>
      <c r="W7034" s="24">
        <f>Table1[[#This Row],[Male Ballots]]/Table1[[#This Row],[Male Population]]</f>
        <v>0.50955985832074668</v>
      </c>
      <c r="X7034" s="24">
        <f>Table1[[#This Row],[Total Ballots]]/Table1[[#This Row],[Total Population]]</f>
        <v>0.54334981324041565</v>
      </c>
      <c r="Y7034" s="24">
        <f>Table1[[#This Row],[Female Ballots]]/Table1[[#This Row],[Female Voters]]</f>
        <v>0.73490099009900989</v>
      </c>
      <c r="Z7034" s="24">
        <f>Table1[[#This Row],[Male Ballots]]/Table1[[#This Row],[Male Voters]]</f>
        <v>0.72976190476190472</v>
      </c>
      <c r="AA7034" s="24">
        <f>Table1[[#This Row],[Total Ballots]]/Table1[[#This Row],[Total Voters]]</f>
        <v>0.73256756756756758</v>
      </c>
    </row>
    <row r="7035" spans="1:27" s="12" customFormat="1" x14ac:dyDescent="0.35">
      <c r="A7035" s="19" t="s">
        <v>33</v>
      </c>
      <c r="B7035" s="20">
        <v>2010</v>
      </c>
      <c r="C7035" s="17" t="s">
        <v>82</v>
      </c>
      <c r="D7035" s="20"/>
      <c r="E7035" s="37" t="s">
        <v>74</v>
      </c>
      <c r="F7035" s="34" t="s">
        <v>78</v>
      </c>
      <c r="G7035" s="21" t="s">
        <v>66</v>
      </c>
      <c r="H7035" s="22">
        <v>6390.0309999999999</v>
      </c>
      <c r="I7035" s="22">
        <v>5678.0219999999999</v>
      </c>
      <c r="J7035" s="22">
        <v>12068.052</v>
      </c>
      <c r="K7035" s="31">
        <v>5757</v>
      </c>
      <c r="L7035" s="31">
        <v>4828</v>
      </c>
      <c r="M7035" s="31">
        <v>2</v>
      </c>
      <c r="N7035" s="31">
        <v>10587</v>
      </c>
      <c r="O7035" s="22">
        <v>4918</v>
      </c>
      <c r="P7035" s="22">
        <v>4120</v>
      </c>
      <c r="Q7035" s="22">
        <v>1</v>
      </c>
      <c r="R7035" s="23">
        <v>9039</v>
      </c>
      <c r="S7035" s="24">
        <f>Table1[[#This Row],[Female Voters]]/Table1[[#This Row],[Female Population]]</f>
        <v>0.90093459640493134</v>
      </c>
      <c r="T7035" s="24">
        <f>Table1[[#This Row],[Male Voters]]/Table1[[#This Row],[Male Population]]</f>
        <v>0.85029610663713528</v>
      </c>
      <c r="U7035" s="24">
        <f>Table1[[#This Row],[Total Voters]]/Table1[[#This Row],[Total Population]]</f>
        <v>0.87727497362457507</v>
      </c>
      <c r="V7035" s="24">
        <f>Table1[[#This Row],[Female Ballots]]/Table1[[#This Row],[Female Population]]</f>
        <v>0.76963632883784128</v>
      </c>
      <c r="W7035" s="24">
        <f>Table1[[#This Row],[Male Ballots]]/Table1[[#This Row],[Male Population]]</f>
        <v>0.72560479688173096</v>
      </c>
      <c r="X7035" s="24">
        <f>Table1[[#This Row],[Total Ballots]]/Table1[[#This Row],[Total Population]]</f>
        <v>0.74900240734792989</v>
      </c>
      <c r="Y7035" s="24">
        <f>Table1[[#This Row],[Female Ballots]]/Table1[[#This Row],[Female Voters]]</f>
        <v>0.85426437380580167</v>
      </c>
      <c r="Z7035" s="24">
        <f>Table1[[#This Row],[Male Ballots]]/Table1[[#This Row],[Male Voters]]</f>
        <v>0.85335542667771336</v>
      </c>
      <c r="AA7035" s="24">
        <f>Table1[[#This Row],[Total Ballots]]/Table1[[#This Row],[Total Voters]]</f>
        <v>0.85378294134315669</v>
      </c>
    </row>
    <row r="7036" spans="1:27" s="12" customFormat="1" x14ac:dyDescent="0.35">
      <c r="A7036" s="19" t="s">
        <v>33</v>
      </c>
      <c r="B7036" s="20">
        <v>2010</v>
      </c>
      <c r="C7036" s="17" t="s">
        <v>82</v>
      </c>
      <c r="D7036" s="20"/>
      <c r="E7036" s="37" t="s">
        <v>74</v>
      </c>
      <c r="F7036" s="34" t="s">
        <v>78</v>
      </c>
      <c r="G7036" s="21" t="s">
        <v>67</v>
      </c>
      <c r="H7036" s="22">
        <v>9175.0779999999995</v>
      </c>
      <c r="I7036" s="22">
        <v>8014.0653000000002</v>
      </c>
      <c r="J7036" s="22">
        <v>17189.142</v>
      </c>
      <c r="K7036" s="31">
        <v>8295</v>
      </c>
      <c r="L7036" s="31">
        <v>7378</v>
      </c>
      <c r="M7036" s="31"/>
      <c r="N7036" s="31">
        <v>15673</v>
      </c>
      <c r="O7036" s="22">
        <v>7322</v>
      </c>
      <c r="P7036" s="22">
        <v>6727</v>
      </c>
      <c r="Q7036" s="22"/>
      <c r="R7036" s="23">
        <v>14049</v>
      </c>
      <c r="S7036" s="24">
        <f>Table1[[#This Row],[Female Voters]]/Table1[[#This Row],[Female Population]]</f>
        <v>0.9040795075529604</v>
      </c>
      <c r="T7036" s="24">
        <f>Table1[[#This Row],[Male Voters]]/Table1[[#This Row],[Male Population]]</f>
        <v>0.92063138043060366</v>
      </c>
      <c r="U7036" s="24">
        <f>Table1[[#This Row],[Total Voters]]/Table1[[#This Row],[Total Population]]</f>
        <v>0.9117965282967585</v>
      </c>
      <c r="V7036" s="24">
        <f>Table1[[#This Row],[Female Ballots]]/Table1[[#This Row],[Female Population]]</f>
        <v>0.79803136278514475</v>
      </c>
      <c r="W7036" s="24">
        <f>Table1[[#This Row],[Male Ballots]]/Table1[[#This Row],[Male Population]]</f>
        <v>0.83939919980437394</v>
      </c>
      <c r="X7036" s="24">
        <f>Table1[[#This Row],[Total Ballots]]/Table1[[#This Row],[Total Population]]</f>
        <v>0.81731828150584829</v>
      </c>
      <c r="Y7036" s="24">
        <f>Table1[[#This Row],[Female Ballots]]/Table1[[#This Row],[Female Voters]]</f>
        <v>0.88270042194092824</v>
      </c>
      <c r="Z7036" s="24">
        <f>Table1[[#This Row],[Male Ballots]]/Table1[[#This Row],[Male Voters]]</f>
        <v>0.91176470588235292</v>
      </c>
      <c r="AA7036" s="24">
        <f>Table1[[#This Row],[Total Ballots]]/Table1[[#This Row],[Total Voters]]</f>
        <v>0.89638231353282716</v>
      </c>
    </row>
    <row r="7037" spans="1:27" s="12" customFormat="1" x14ac:dyDescent="0.35">
      <c r="A7037" s="19" t="s">
        <v>51</v>
      </c>
      <c r="B7037" s="20">
        <v>2010</v>
      </c>
      <c r="C7037" s="17" t="s">
        <v>82</v>
      </c>
      <c r="D7037" s="20" t="s">
        <v>69</v>
      </c>
      <c r="E7037" s="37" t="s">
        <v>74</v>
      </c>
      <c r="F7037" s="34" t="s">
        <v>78</v>
      </c>
      <c r="G7037" s="21" t="s">
        <v>79</v>
      </c>
      <c r="H7037" s="22">
        <v>160586.41399999999</v>
      </c>
      <c r="I7037" s="22">
        <v>152199.18799999999</v>
      </c>
      <c r="J7037" s="22">
        <v>312785.625</v>
      </c>
      <c r="K7037" s="22">
        <v>117265</v>
      </c>
      <c r="L7037" s="22">
        <v>103883</v>
      </c>
      <c r="M7037" s="22">
        <v>16</v>
      </c>
      <c r="N7037" s="22">
        <v>221164</v>
      </c>
      <c r="O7037" s="22">
        <v>78150</v>
      </c>
      <c r="P7037" s="22">
        <v>70817</v>
      </c>
      <c r="Q7037" s="22">
        <v>9</v>
      </c>
      <c r="R7037" s="23">
        <v>148976</v>
      </c>
      <c r="S7037" s="24">
        <f>Table1[[#This Row],[Female Voters]]/Table1[[#This Row],[Female Population]]</f>
        <v>0.73022989354504175</v>
      </c>
      <c r="T7037" s="24">
        <f>Table1[[#This Row],[Male Voters]]/Table1[[#This Row],[Male Population]]</f>
        <v>0.6825463484075881</v>
      </c>
      <c r="U7037" s="24">
        <f>Table1[[#This Row],[Total Voters]]/Table1[[#This Row],[Total Population]]</f>
        <v>0.70707853022337586</v>
      </c>
      <c r="V7037" s="24">
        <f>Table1[[#This Row],[Female Ballots]]/Table1[[#This Row],[Female Population]]</f>
        <v>0.48665387098064228</v>
      </c>
      <c r="W7037" s="24">
        <f>Table1[[#This Row],[Male Ballots]]/Table1[[#This Row],[Male Population]]</f>
        <v>0.46529157566859031</v>
      </c>
      <c r="X7037" s="24">
        <f>Table1[[#This Row],[Total Ballots]]/Table1[[#This Row],[Total Population]]</f>
        <v>0.47628787288418384</v>
      </c>
      <c r="Y7037" s="24">
        <f>Table1[[#This Row],[Female Ballots]]/Table1[[#This Row],[Female Voters]]</f>
        <v>0.66643926150172683</v>
      </c>
      <c r="Z7037" s="24">
        <f>Table1[[#This Row],[Male Ballots]]/Table1[[#This Row],[Male Voters]]</f>
        <v>0.68169960436260024</v>
      </c>
      <c r="AA7037" s="24">
        <f>Table1[[#This Row],[Total Ballots]]/Table1[[#This Row],[Total Voters]]</f>
        <v>0.67359968168418005</v>
      </c>
    </row>
    <row r="7038" spans="1:27" s="12" customFormat="1" x14ac:dyDescent="0.35">
      <c r="A7038" s="19" t="s">
        <v>51</v>
      </c>
      <c r="B7038" s="20">
        <v>2010</v>
      </c>
      <c r="C7038" s="17" t="s">
        <v>82</v>
      </c>
      <c r="D7038" s="20" t="s">
        <v>69</v>
      </c>
      <c r="E7038" s="37" t="s">
        <v>74</v>
      </c>
      <c r="F7038" s="34" t="s">
        <v>78</v>
      </c>
      <c r="G7038" s="21" t="s">
        <v>62</v>
      </c>
      <c r="H7038" s="22">
        <v>17409.595000000001</v>
      </c>
      <c r="I7038" s="22">
        <v>17825.364000000001</v>
      </c>
      <c r="J7038" s="22">
        <v>35234.949000000001</v>
      </c>
      <c r="K7038" s="31">
        <v>10176</v>
      </c>
      <c r="L7038" s="31">
        <v>9482</v>
      </c>
      <c r="M7038" s="31">
        <v>3</v>
      </c>
      <c r="N7038" s="31">
        <v>19661</v>
      </c>
      <c r="O7038" s="22">
        <v>3866</v>
      </c>
      <c r="P7038" s="22">
        <v>3640</v>
      </c>
      <c r="Q7038" s="22">
        <v>1</v>
      </c>
      <c r="R7038" s="23">
        <v>7507</v>
      </c>
      <c r="S7038" s="24">
        <f>Table1[[#This Row],[Female Voters]]/Table1[[#This Row],[Female Population]]</f>
        <v>0.58450526850279971</v>
      </c>
      <c r="T7038" s="24">
        <f>Table1[[#This Row],[Male Voters]]/Table1[[#This Row],[Male Population]]</f>
        <v>0.53193864652637668</v>
      </c>
      <c r="U7038" s="24">
        <f>Table1[[#This Row],[Total Voters]]/Table1[[#This Row],[Total Population]]</f>
        <v>0.55799711814539588</v>
      </c>
      <c r="V7038" s="24">
        <f>Table1[[#This Row],[Female Ballots]]/Table1[[#This Row],[Female Population]]</f>
        <v>0.22206145519180656</v>
      </c>
      <c r="W7038" s="24">
        <f>Table1[[#This Row],[Male Ballots]]/Table1[[#This Row],[Male Population]]</f>
        <v>0.20420340364437997</v>
      </c>
      <c r="X7038" s="24">
        <f>Table1[[#This Row],[Total Ballots]]/Table1[[#This Row],[Total Population]]</f>
        <v>0.21305550917641458</v>
      </c>
      <c r="Y7038" s="24">
        <f>Table1[[#This Row],[Female Ballots]]/Table1[[#This Row],[Female Voters]]</f>
        <v>0.37991352201257861</v>
      </c>
      <c r="Z7038" s="24">
        <f>Table1[[#This Row],[Male Ballots]]/Table1[[#This Row],[Male Voters]]</f>
        <v>0.38388525627504744</v>
      </c>
      <c r="AA7038" s="24">
        <f>Table1[[#This Row],[Total Ballots]]/Table1[[#This Row],[Total Voters]]</f>
        <v>0.38182188088093177</v>
      </c>
    </row>
    <row r="7039" spans="1:27" s="12" customFormat="1" x14ac:dyDescent="0.35">
      <c r="A7039" s="19" t="s">
        <v>51</v>
      </c>
      <c r="B7039" s="20">
        <v>2010</v>
      </c>
      <c r="C7039" s="17" t="s">
        <v>82</v>
      </c>
      <c r="D7039" s="20" t="s">
        <v>69</v>
      </c>
      <c r="E7039" s="37" t="s">
        <v>74</v>
      </c>
      <c r="F7039" s="34" t="s">
        <v>78</v>
      </c>
      <c r="G7039" s="21" t="s">
        <v>63</v>
      </c>
      <c r="H7039" s="22">
        <v>27973.96</v>
      </c>
      <c r="I7039" s="22">
        <v>26910.959999999999</v>
      </c>
      <c r="J7039" s="22">
        <v>54884.94</v>
      </c>
      <c r="K7039" s="31">
        <v>17395</v>
      </c>
      <c r="L7039" s="31">
        <v>14506</v>
      </c>
      <c r="M7039" s="31">
        <v>5</v>
      </c>
      <c r="N7039" s="31">
        <v>31906</v>
      </c>
      <c r="O7039" s="22">
        <v>7878</v>
      </c>
      <c r="P7039" s="22">
        <v>6542</v>
      </c>
      <c r="Q7039" s="22">
        <v>4</v>
      </c>
      <c r="R7039" s="23">
        <v>14424</v>
      </c>
      <c r="S7039" s="24">
        <f>Table1[[#This Row],[Female Voters]]/Table1[[#This Row],[Female Population]]</f>
        <v>0.62182830031929692</v>
      </c>
      <c r="T7039" s="24">
        <f>Table1[[#This Row],[Male Voters]]/Table1[[#This Row],[Male Population]]</f>
        <v>0.5390368831137945</v>
      </c>
      <c r="U7039" s="24">
        <f>Table1[[#This Row],[Total Voters]]/Table1[[#This Row],[Total Population]]</f>
        <v>0.58132522327618463</v>
      </c>
      <c r="V7039" s="24">
        <f>Table1[[#This Row],[Female Ballots]]/Table1[[#This Row],[Female Population]]</f>
        <v>0.28161904857231512</v>
      </c>
      <c r="W7039" s="24">
        <f>Table1[[#This Row],[Male Ballots]]/Table1[[#This Row],[Male Population]]</f>
        <v>0.24309797941061934</v>
      </c>
      <c r="X7039" s="24">
        <f>Table1[[#This Row],[Total Ballots]]/Table1[[#This Row],[Total Population]]</f>
        <v>0.26280433211733489</v>
      </c>
      <c r="Y7039" s="24">
        <f>Table1[[#This Row],[Female Ballots]]/Table1[[#This Row],[Female Voters]]</f>
        <v>0.4528887611382581</v>
      </c>
      <c r="Z7039" s="24">
        <f>Table1[[#This Row],[Male Ballots]]/Table1[[#This Row],[Male Voters]]</f>
        <v>0.45098579897973251</v>
      </c>
      <c r="AA7039" s="24">
        <f>Table1[[#This Row],[Total Ballots]]/Table1[[#This Row],[Total Voters]]</f>
        <v>0.452077979063499</v>
      </c>
    </row>
    <row r="7040" spans="1:27" s="12" customFormat="1" x14ac:dyDescent="0.35">
      <c r="A7040" s="19" t="s">
        <v>51</v>
      </c>
      <c r="B7040" s="20">
        <v>2010</v>
      </c>
      <c r="C7040" s="17" t="s">
        <v>82</v>
      </c>
      <c r="D7040" s="20" t="s">
        <v>69</v>
      </c>
      <c r="E7040" s="37" t="s">
        <v>74</v>
      </c>
      <c r="F7040" s="34" t="s">
        <v>78</v>
      </c>
      <c r="G7040" s="21" t="s">
        <v>64</v>
      </c>
      <c r="H7040" s="22">
        <v>29883.96</v>
      </c>
      <c r="I7040" s="22">
        <v>29803.96</v>
      </c>
      <c r="J7040" s="22">
        <v>59687.93</v>
      </c>
      <c r="K7040" s="31">
        <v>20448</v>
      </c>
      <c r="L7040" s="31">
        <v>18357</v>
      </c>
      <c r="M7040" s="31">
        <v>3</v>
      </c>
      <c r="N7040" s="31">
        <v>38808</v>
      </c>
      <c r="O7040" s="22">
        <v>11956</v>
      </c>
      <c r="P7040" s="22">
        <v>10946</v>
      </c>
      <c r="Q7040" s="22"/>
      <c r="R7040" s="23">
        <v>22902</v>
      </c>
      <c r="S7040" s="24">
        <f>Table1[[#This Row],[Female Voters]]/Table1[[#This Row],[Female Population]]</f>
        <v>0.68424666610449214</v>
      </c>
      <c r="T7040" s="24">
        <f>Table1[[#This Row],[Male Voters]]/Table1[[#This Row],[Male Population]]</f>
        <v>0.61592486367583366</v>
      </c>
      <c r="U7040" s="24">
        <f>Table1[[#This Row],[Total Voters]]/Table1[[#This Row],[Total Population]]</f>
        <v>0.65018170340301629</v>
      </c>
      <c r="V7040" s="24">
        <f>Table1[[#This Row],[Female Ballots]]/Table1[[#This Row],[Female Population]]</f>
        <v>0.40008084604583866</v>
      </c>
      <c r="W7040" s="24">
        <f>Table1[[#This Row],[Male Ballots]]/Table1[[#This Row],[Male Population]]</f>
        <v>0.36726663168250129</v>
      </c>
      <c r="X7040" s="24">
        <f>Table1[[#This Row],[Total Ballots]]/Table1[[#This Row],[Total Population]]</f>
        <v>0.38369566510348074</v>
      </c>
      <c r="Y7040" s="24">
        <f>Table1[[#This Row],[Female Ballots]]/Table1[[#This Row],[Female Voters]]</f>
        <v>0.58470266040688579</v>
      </c>
      <c r="Z7040" s="24">
        <f>Table1[[#This Row],[Male Ballots]]/Table1[[#This Row],[Male Voters]]</f>
        <v>0.59628479599063022</v>
      </c>
      <c r="AA7040" s="24">
        <f>Table1[[#This Row],[Total Ballots]]/Table1[[#This Row],[Total Voters]]</f>
        <v>0.59013605442176875</v>
      </c>
    </row>
    <row r="7041" spans="1:27" s="12" customFormat="1" x14ac:dyDescent="0.35">
      <c r="A7041" s="19" t="s">
        <v>51</v>
      </c>
      <c r="B7041" s="20">
        <v>2010</v>
      </c>
      <c r="C7041" s="17" t="s">
        <v>82</v>
      </c>
      <c r="D7041" s="20" t="s">
        <v>69</v>
      </c>
      <c r="E7041" s="37" t="s">
        <v>74</v>
      </c>
      <c r="F7041" s="34" t="s">
        <v>78</v>
      </c>
      <c r="G7041" s="21" t="s">
        <v>65</v>
      </c>
      <c r="H7041" s="22">
        <v>31291.96</v>
      </c>
      <c r="I7041" s="22">
        <v>30599.96</v>
      </c>
      <c r="J7041" s="22">
        <v>61891.92</v>
      </c>
      <c r="K7041" s="31">
        <v>23782</v>
      </c>
      <c r="L7041" s="31">
        <v>21741</v>
      </c>
      <c r="M7041" s="31">
        <v>1</v>
      </c>
      <c r="N7041" s="31">
        <v>45524</v>
      </c>
      <c r="O7041" s="22">
        <v>16608</v>
      </c>
      <c r="P7041" s="22">
        <v>15570</v>
      </c>
      <c r="Q7041" s="22">
        <v>1</v>
      </c>
      <c r="R7041" s="23">
        <v>32179</v>
      </c>
      <c r="S7041" s="24">
        <f>Table1[[#This Row],[Female Voters]]/Table1[[#This Row],[Female Population]]</f>
        <v>0.76000352806279958</v>
      </c>
      <c r="T7041" s="24">
        <f>Table1[[#This Row],[Male Voters]]/Table1[[#This Row],[Male Population]]</f>
        <v>0.71049112482499976</v>
      </c>
      <c r="U7041" s="24">
        <f>Table1[[#This Row],[Total Voters]]/Table1[[#This Row],[Total Population]]</f>
        <v>0.735540277309219</v>
      </c>
      <c r="V7041" s="24">
        <f>Table1[[#This Row],[Female Ballots]]/Table1[[#This Row],[Female Population]]</f>
        <v>0.53074336027529112</v>
      </c>
      <c r="W7041" s="24">
        <f>Table1[[#This Row],[Male Ballots]]/Table1[[#This Row],[Male Population]]</f>
        <v>0.5088241945414308</v>
      </c>
      <c r="X7041" s="24">
        <f>Table1[[#This Row],[Total Ballots]]/Table1[[#This Row],[Total Population]]</f>
        <v>0.51992247130158509</v>
      </c>
      <c r="Y7041" s="24">
        <f>Table1[[#This Row],[Female Ballots]]/Table1[[#This Row],[Female Voters]]</f>
        <v>0.69834328483727193</v>
      </c>
      <c r="Z7041" s="24">
        <f>Table1[[#This Row],[Male Ballots]]/Table1[[#This Row],[Male Voters]]</f>
        <v>0.71615841037670758</v>
      </c>
      <c r="AA7041" s="24">
        <f>Table1[[#This Row],[Total Ballots]]/Table1[[#This Row],[Total Voters]]</f>
        <v>0.70685792109656442</v>
      </c>
    </row>
    <row r="7042" spans="1:27" s="12" customFormat="1" x14ac:dyDescent="0.35">
      <c r="A7042" s="19" t="s">
        <v>51</v>
      </c>
      <c r="B7042" s="20">
        <v>2010</v>
      </c>
      <c r="C7042" s="17" t="s">
        <v>82</v>
      </c>
      <c r="D7042" s="20" t="s">
        <v>69</v>
      </c>
      <c r="E7042" s="37" t="s">
        <v>74</v>
      </c>
      <c r="F7042" s="34" t="s">
        <v>78</v>
      </c>
      <c r="G7042" s="21" t="s">
        <v>66</v>
      </c>
      <c r="H7042" s="22">
        <v>27159.97</v>
      </c>
      <c r="I7042" s="22">
        <v>25215.97</v>
      </c>
      <c r="J7042" s="22">
        <v>52375.94</v>
      </c>
      <c r="K7042" s="31">
        <v>23091</v>
      </c>
      <c r="L7042" s="31">
        <v>20626</v>
      </c>
      <c r="M7042" s="31">
        <v>2</v>
      </c>
      <c r="N7042" s="31">
        <v>43719</v>
      </c>
      <c r="O7042" s="22">
        <v>18813</v>
      </c>
      <c r="P7042" s="22">
        <v>17084</v>
      </c>
      <c r="Q7042" s="22">
        <v>2</v>
      </c>
      <c r="R7042" s="23">
        <v>35899</v>
      </c>
      <c r="S7042" s="24">
        <f>Table1[[#This Row],[Female Voters]]/Table1[[#This Row],[Female Population]]</f>
        <v>0.85018503334134754</v>
      </c>
      <c r="T7042" s="24">
        <f>Table1[[#This Row],[Male Voters]]/Table1[[#This Row],[Male Population]]</f>
        <v>0.81797368889636202</v>
      </c>
      <c r="U7042" s="24">
        <f>Table1[[#This Row],[Total Voters]]/Table1[[#This Row],[Total Population]]</f>
        <v>0.83471532921413916</v>
      </c>
      <c r="V7042" s="24">
        <f>Table1[[#This Row],[Female Ballots]]/Table1[[#This Row],[Female Population]]</f>
        <v>0.69267381370450698</v>
      </c>
      <c r="W7042" s="24">
        <f>Table1[[#This Row],[Male Ballots]]/Table1[[#This Row],[Male Population]]</f>
        <v>0.67750715122202321</v>
      </c>
      <c r="X7042" s="24">
        <f>Table1[[#This Row],[Total Ballots]]/Table1[[#This Row],[Total Population]]</f>
        <v>0.6854101329732698</v>
      </c>
      <c r="Y7042" s="24">
        <f>Table1[[#This Row],[Female Ballots]]/Table1[[#This Row],[Female Voters]]</f>
        <v>0.81473301286215405</v>
      </c>
      <c r="Z7042" s="24">
        <f>Table1[[#This Row],[Male Ballots]]/Table1[[#This Row],[Male Voters]]</f>
        <v>0.82827499272762528</v>
      </c>
      <c r="AA7042" s="24">
        <f>Table1[[#This Row],[Total Ballots]]/Table1[[#This Row],[Total Voters]]</f>
        <v>0.82113040096983003</v>
      </c>
    </row>
    <row r="7043" spans="1:27" s="12" customFormat="1" x14ac:dyDescent="0.35">
      <c r="A7043" s="19" t="s">
        <v>51</v>
      </c>
      <c r="B7043" s="20">
        <v>2010</v>
      </c>
      <c r="C7043" s="17" t="s">
        <v>82</v>
      </c>
      <c r="D7043" s="20" t="s">
        <v>69</v>
      </c>
      <c r="E7043" s="37" t="s">
        <v>74</v>
      </c>
      <c r="F7043" s="34" t="s">
        <v>78</v>
      </c>
      <c r="G7043" s="21" t="s">
        <v>67</v>
      </c>
      <c r="H7043" s="22">
        <v>26866.968999999997</v>
      </c>
      <c r="I7043" s="22">
        <v>21842.973999999998</v>
      </c>
      <c r="J7043" s="22">
        <v>48709.946000000004</v>
      </c>
      <c r="K7043" s="31">
        <v>22373</v>
      </c>
      <c r="L7043" s="31">
        <v>19171</v>
      </c>
      <c r="M7043" s="31">
        <v>2</v>
      </c>
      <c r="N7043" s="31">
        <v>41546</v>
      </c>
      <c r="O7043" s="22">
        <v>19029</v>
      </c>
      <c r="P7043" s="22">
        <v>17035</v>
      </c>
      <c r="Q7043" s="22">
        <v>1</v>
      </c>
      <c r="R7043" s="23">
        <v>36065</v>
      </c>
      <c r="S7043" s="24">
        <f>Table1[[#This Row],[Female Voters]]/Table1[[#This Row],[Female Population]]</f>
        <v>0.83273256465960122</v>
      </c>
      <c r="T7043" s="24">
        <f>Table1[[#This Row],[Male Voters]]/Table1[[#This Row],[Male Population]]</f>
        <v>0.87767352559225686</v>
      </c>
      <c r="U7043" s="24">
        <f>Table1[[#This Row],[Total Voters]]/Table1[[#This Row],[Total Population]]</f>
        <v>0.85292642287059806</v>
      </c>
      <c r="V7043" s="24">
        <f>Table1[[#This Row],[Female Ballots]]/Table1[[#This Row],[Female Population]]</f>
        <v>0.70826746403734642</v>
      </c>
      <c r="W7043" s="24">
        <f>Table1[[#This Row],[Male Ballots]]/Table1[[#This Row],[Male Population]]</f>
        <v>0.77988464391341583</v>
      </c>
      <c r="X7043" s="24">
        <f>Table1[[#This Row],[Total Ballots]]/Table1[[#This Row],[Total Population]]</f>
        <v>0.74040320225360134</v>
      </c>
      <c r="Y7043" s="24">
        <f>Table1[[#This Row],[Female Ballots]]/Table1[[#This Row],[Female Voters]]</f>
        <v>0.85053412595539268</v>
      </c>
      <c r="Z7043" s="24">
        <f>Table1[[#This Row],[Male Ballots]]/Table1[[#This Row],[Male Voters]]</f>
        <v>0.88858171196077407</v>
      </c>
      <c r="AA7043" s="24">
        <f>Table1[[#This Row],[Total Ballots]]/Table1[[#This Row],[Total Voters]]</f>
        <v>0.86807394213642708</v>
      </c>
    </row>
    <row r="7044" spans="1:27" s="12" customFormat="1" x14ac:dyDescent="0.35">
      <c r="A7044" s="19" t="s">
        <v>25</v>
      </c>
      <c r="B7044" s="20">
        <v>2010</v>
      </c>
      <c r="C7044" s="17" t="s">
        <v>82</v>
      </c>
      <c r="D7044" s="20"/>
      <c r="E7044" s="37" t="s">
        <v>74</v>
      </c>
      <c r="F7044" s="34" t="s">
        <v>78</v>
      </c>
      <c r="G7044" s="21" t="s">
        <v>79</v>
      </c>
      <c r="H7044" s="22">
        <v>1643.9926930000001</v>
      </c>
      <c r="I7044" s="22">
        <v>1610.9886100000001</v>
      </c>
      <c r="J7044" s="22">
        <v>3254.9812400000001</v>
      </c>
      <c r="K7044" s="22">
        <v>1368</v>
      </c>
      <c r="L7044" s="22">
        <v>1209</v>
      </c>
      <c r="M7044" s="22">
        <v>0</v>
      </c>
      <c r="N7044" s="22">
        <v>2577</v>
      </c>
      <c r="O7044" s="22">
        <v>1167</v>
      </c>
      <c r="P7044" s="22">
        <v>1023</v>
      </c>
      <c r="Q7044" s="22">
        <v>0</v>
      </c>
      <c r="R7044" s="23">
        <v>2190</v>
      </c>
      <c r="S7044" s="24">
        <f>Table1[[#This Row],[Female Voters]]/Table1[[#This Row],[Female Population]]</f>
        <v>0.8321204868031612</v>
      </c>
      <c r="T7044" s="24">
        <f>Table1[[#This Row],[Male Voters]]/Table1[[#This Row],[Male Population]]</f>
        <v>0.75047085528432134</v>
      </c>
      <c r="U7044" s="24">
        <f>Table1[[#This Row],[Total Voters]]/Table1[[#This Row],[Total Population]]</f>
        <v>0.79170963209606704</v>
      </c>
      <c r="V7044" s="24">
        <f>Table1[[#This Row],[Female Ballots]]/Table1[[#This Row],[Female Population]]</f>
        <v>0.70985716966322299</v>
      </c>
      <c r="W7044" s="24">
        <f>Table1[[#This Row],[Male Ballots]]/Table1[[#This Row],[Male Population]]</f>
        <v>0.63501380062519497</v>
      </c>
      <c r="X7044" s="24">
        <f>Table1[[#This Row],[Total Ballots]]/Table1[[#This Row],[Total Population]]</f>
        <v>0.672814937636937</v>
      </c>
      <c r="Y7044" s="24">
        <f>Table1[[#This Row],[Female Ballots]]/Table1[[#This Row],[Female Voters]]</f>
        <v>0.85307017543859653</v>
      </c>
      <c r="Z7044" s="24">
        <f>Table1[[#This Row],[Male Ballots]]/Table1[[#This Row],[Male Voters]]</f>
        <v>0.84615384615384615</v>
      </c>
      <c r="AA7044" s="24">
        <f>Table1[[#This Row],[Total Ballots]]/Table1[[#This Row],[Total Voters]]</f>
        <v>0.84982537834691507</v>
      </c>
    </row>
    <row r="7045" spans="1:27" s="12" customFormat="1" x14ac:dyDescent="0.35">
      <c r="A7045" s="19" t="s">
        <v>25</v>
      </c>
      <c r="B7045" s="20">
        <v>2010</v>
      </c>
      <c r="C7045" s="17" t="s">
        <v>82</v>
      </c>
      <c r="D7045" s="20"/>
      <c r="E7045" s="37" t="s">
        <v>74</v>
      </c>
      <c r="F7045" s="34" t="s">
        <v>78</v>
      </c>
      <c r="G7045" s="21" t="s">
        <v>62</v>
      </c>
      <c r="H7045" s="22">
        <v>110.99951300000001</v>
      </c>
      <c r="I7045" s="22">
        <v>113.99515</v>
      </c>
      <c r="J7045" s="22">
        <v>224.99464</v>
      </c>
      <c r="K7045" s="31">
        <v>111</v>
      </c>
      <c r="L7045" s="31">
        <v>76</v>
      </c>
      <c r="M7045" s="31"/>
      <c r="N7045" s="31">
        <v>187</v>
      </c>
      <c r="O7045" s="22">
        <v>66</v>
      </c>
      <c r="P7045" s="22">
        <v>45</v>
      </c>
      <c r="Q7045" s="22"/>
      <c r="R7045" s="23">
        <v>111</v>
      </c>
      <c r="S7045" s="24">
        <f>Table1[[#This Row],[Female Voters]]/Table1[[#This Row],[Female Population]]</f>
        <v>1.0000043874066367</v>
      </c>
      <c r="T7045" s="24">
        <f>Table1[[#This Row],[Male Voters]]/Table1[[#This Row],[Male Population]]</f>
        <v>0.66669503044647083</v>
      </c>
      <c r="U7045" s="24">
        <f>Table1[[#This Row],[Total Voters]]/Table1[[#This Row],[Total Population]]</f>
        <v>0.83113091049635668</v>
      </c>
      <c r="V7045" s="24">
        <f>Table1[[#This Row],[Female Ballots]]/Table1[[#This Row],[Female Population]]</f>
        <v>0.59459720332286503</v>
      </c>
      <c r="W7045" s="24">
        <f>Table1[[#This Row],[Male Ballots]]/Table1[[#This Row],[Male Population]]</f>
        <v>0.3947536364485682</v>
      </c>
      <c r="X7045" s="24">
        <f>Table1[[#This Row],[Total Ballots]]/Table1[[#This Row],[Total Population]]</f>
        <v>0.49334508590960208</v>
      </c>
      <c r="Y7045" s="24">
        <f>Table1[[#This Row],[Female Ballots]]/Table1[[#This Row],[Female Voters]]</f>
        <v>0.59459459459459463</v>
      </c>
      <c r="Z7045" s="24">
        <f>Table1[[#This Row],[Male Ballots]]/Table1[[#This Row],[Male Voters]]</f>
        <v>0.59210526315789469</v>
      </c>
      <c r="AA7045" s="24">
        <f>Table1[[#This Row],[Total Ballots]]/Table1[[#This Row],[Total Voters]]</f>
        <v>0.5935828877005348</v>
      </c>
    </row>
    <row r="7046" spans="1:27" s="12" customFormat="1" x14ac:dyDescent="0.35">
      <c r="A7046" s="19" t="s">
        <v>25</v>
      </c>
      <c r="B7046" s="20">
        <v>2010</v>
      </c>
      <c r="C7046" s="17" t="s">
        <v>82</v>
      </c>
      <c r="D7046" s="20"/>
      <c r="E7046" s="37" t="s">
        <v>74</v>
      </c>
      <c r="F7046" s="34" t="s">
        <v>78</v>
      </c>
      <c r="G7046" s="21" t="s">
        <v>63</v>
      </c>
      <c r="H7046" s="22">
        <v>161.99930999999998</v>
      </c>
      <c r="I7046" s="22">
        <v>185.99921999999998</v>
      </c>
      <c r="J7046" s="22">
        <v>347.99850000000004</v>
      </c>
      <c r="K7046" s="31">
        <v>132</v>
      </c>
      <c r="L7046" s="31">
        <v>121</v>
      </c>
      <c r="M7046" s="31"/>
      <c r="N7046" s="31">
        <v>253</v>
      </c>
      <c r="O7046" s="22">
        <v>91</v>
      </c>
      <c r="P7046" s="22">
        <v>73</v>
      </c>
      <c r="Q7046" s="22"/>
      <c r="R7046" s="23">
        <v>164</v>
      </c>
      <c r="S7046" s="24">
        <f>Table1[[#This Row],[Female Voters]]/Table1[[#This Row],[Female Population]]</f>
        <v>0.8148182853371414</v>
      </c>
      <c r="T7046" s="24">
        <f>Table1[[#This Row],[Male Voters]]/Table1[[#This Row],[Male Population]]</f>
        <v>0.65054036248109004</v>
      </c>
      <c r="U7046" s="24">
        <f>Table1[[#This Row],[Total Voters]]/Table1[[#This Row],[Total Population]]</f>
        <v>0.72701462793661464</v>
      </c>
      <c r="V7046" s="24">
        <f>Table1[[#This Row],[Female Ballots]]/Table1[[#This Row],[Female Population]]</f>
        <v>0.56173078761878681</v>
      </c>
      <c r="W7046" s="24">
        <f>Table1[[#This Row],[Male Ballots]]/Table1[[#This Row],[Male Population]]</f>
        <v>0.39247476414148408</v>
      </c>
      <c r="X7046" s="24">
        <f>Table1[[#This Row],[Total Ballots]]/Table1[[#This Row],[Total Population]]</f>
        <v>0.47126639913677781</v>
      </c>
      <c r="Y7046" s="24">
        <f>Table1[[#This Row],[Female Ballots]]/Table1[[#This Row],[Female Voters]]</f>
        <v>0.68939393939393945</v>
      </c>
      <c r="Z7046" s="24">
        <f>Table1[[#This Row],[Male Ballots]]/Table1[[#This Row],[Male Voters]]</f>
        <v>0.60330578512396693</v>
      </c>
      <c r="AA7046" s="24">
        <f>Table1[[#This Row],[Total Ballots]]/Table1[[#This Row],[Total Voters]]</f>
        <v>0.64822134387351782</v>
      </c>
    </row>
    <row r="7047" spans="1:27" s="12" customFormat="1" x14ac:dyDescent="0.35">
      <c r="A7047" s="19" t="s">
        <v>25</v>
      </c>
      <c r="B7047" s="20">
        <v>2010</v>
      </c>
      <c r="C7047" s="17" t="s">
        <v>82</v>
      </c>
      <c r="D7047" s="20"/>
      <c r="E7047" s="37" t="s">
        <v>74</v>
      </c>
      <c r="F7047" s="34" t="s">
        <v>78</v>
      </c>
      <c r="G7047" s="21" t="s">
        <v>64</v>
      </c>
      <c r="H7047" s="22">
        <v>208.999</v>
      </c>
      <c r="I7047" s="22">
        <v>212.999</v>
      </c>
      <c r="J7047" s="22">
        <v>421.99799999999999</v>
      </c>
      <c r="K7047" s="31">
        <v>143</v>
      </c>
      <c r="L7047" s="31">
        <v>138</v>
      </c>
      <c r="M7047" s="31"/>
      <c r="N7047" s="31">
        <v>281</v>
      </c>
      <c r="O7047" s="22">
        <v>113</v>
      </c>
      <c r="P7047" s="22">
        <v>106</v>
      </c>
      <c r="Q7047" s="22"/>
      <c r="R7047" s="23">
        <v>219</v>
      </c>
      <c r="S7047" s="24">
        <f>Table1[[#This Row],[Female Voters]]/Table1[[#This Row],[Female Population]]</f>
        <v>0.68421380006602905</v>
      </c>
      <c r="T7047" s="24">
        <f>Table1[[#This Row],[Male Voters]]/Table1[[#This Row],[Male Population]]</f>
        <v>0.64789036568246805</v>
      </c>
      <c r="U7047" s="24">
        <f>Table1[[#This Row],[Total Voters]]/Table1[[#This Row],[Total Population]]</f>
        <v>0.66587993308025162</v>
      </c>
      <c r="V7047" s="24">
        <f>Table1[[#This Row],[Female Ballots]]/Table1[[#This Row],[Female Population]]</f>
        <v>0.54067244340882015</v>
      </c>
      <c r="W7047" s="24">
        <f>Table1[[#This Row],[Male Ballots]]/Table1[[#This Row],[Male Population]]</f>
        <v>0.49765491856769284</v>
      </c>
      <c r="X7047" s="24">
        <f>Table1[[#This Row],[Total Ballots]]/Table1[[#This Row],[Total Population]]</f>
        <v>0.5189598054967085</v>
      </c>
      <c r="Y7047" s="24">
        <f>Table1[[#This Row],[Female Ballots]]/Table1[[#This Row],[Female Voters]]</f>
        <v>0.79020979020979021</v>
      </c>
      <c r="Z7047" s="24">
        <f>Table1[[#This Row],[Male Ballots]]/Table1[[#This Row],[Male Voters]]</f>
        <v>0.76811594202898548</v>
      </c>
      <c r="AA7047" s="24">
        <f>Table1[[#This Row],[Total Ballots]]/Table1[[#This Row],[Total Voters]]</f>
        <v>0.77935943060498225</v>
      </c>
    </row>
    <row r="7048" spans="1:27" s="12" customFormat="1" x14ac:dyDescent="0.35">
      <c r="A7048" s="19" t="s">
        <v>25</v>
      </c>
      <c r="B7048" s="20">
        <v>2010</v>
      </c>
      <c r="C7048" s="17" t="s">
        <v>82</v>
      </c>
      <c r="D7048" s="20"/>
      <c r="E7048" s="37" t="s">
        <v>74</v>
      </c>
      <c r="F7048" s="34" t="s">
        <v>78</v>
      </c>
      <c r="G7048" s="21" t="s">
        <v>65</v>
      </c>
      <c r="H7048" s="22">
        <v>317.99850000000004</v>
      </c>
      <c r="I7048" s="22">
        <v>311.99860000000001</v>
      </c>
      <c r="J7048" s="22">
        <v>629.99720000000002</v>
      </c>
      <c r="K7048" s="31">
        <v>249</v>
      </c>
      <c r="L7048" s="31">
        <v>222</v>
      </c>
      <c r="M7048" s="31"/>
      <c r="N7048" s="31">
        <v>471</v>
      </c>
      <c r="O7048" s="22">
        <v>225</v>
      </c>
      <c r="P7048" s="22">
        <v>197</v>
      </c>
      <c r="Q7048" s="22"/>
      <c r="R7048" s="23">
        <v>422</v>
      </c>
      <c r="S7048" s="24">
        <f>Table1[[#This Row],[Female Voters]]/Table1[[#This Row],[Female Population]]</f>
        <v>0.78302256142717641</v>
      </c>
      <c r="T7048" s="24">
        <f>Table1[[#This Row],[Male Voters]]/Table1[[#This Row],[Male Population]]</f>
        <v>0.71154165435357719</v>
      </c>
      <c r="U7048" s="24">
        <f>Table1[[#This Row],[Total Voters]]/Table1[[#This Row],[Total Population]]</f>
        <v>0.74762237038513824</v>
      </c>
      <c r="V7048" s="24">
        <f>Table1[[#This Row],[Female Ballots]]/Table1[[#This Row],[Female Population]]</f>
        <v>0.70755050731371372</v>
      </c>
      <c r="W7048" s="24">
        <f>Table1[[#This Row],[Male Ballots]]/Table1[[#This Row],[Male Population]]</f>
        <v>0.63141308967412035</v>
      </c>
      <c r="X7048" s="24">
        <f>Table1[[#This Row],[Total Ballots]]/Table1[[#This Row],[Total Population]]</f>
        <v>0.66984424692681177</v>
      </c>
      <c r="Y7048" s="24">
        <f>Table1[[#This Row],[Female Ballots]]/Table1[[#This Row],[Female Voters]]</f>
        <v>0.90361445783132532</v>
      </c>
      <c r="Z7048" s="24">
        <f>Table1[[#This Row],[Male Ballots]]/Table1[[#This Row],[Male Voters]]</f>
        <v>0.88738738738738743</v>
      </c>
      <c r="AA7048" s="24">
        <f>Table1[[#This Row],[Total Ballots]]/Table1[[#This Row],[Total Voters]]</f>
        <v>0.89596602972399153</v>
      </c>
    </row>
    <row r="7049" spans="1:27" s="12" customFormat="1" x14ac:dyDescent="0.35">
      <c r="A7049" s="19" t="s">
        <v>25</v>
      </c>
      <c r="B7049" s="20">
        <v>2010</v>
      </c>
      <c r="C7049" s="17" t="s">
        <v>82</v>
      </c>
      <c r="D7049" s="20"/>
      <c r="E7049" s="37" t="s">
        <v>74</v>
      </c>
      <c r="F7049" s="34" t="s">
        <v>78</v>
      </c>
      <c r="G7049" s="21" t="s">
        <v>66</v>
      </c>
      <c r="H7049" s="22">
        <v>343.99860000000001</v>
      </c>
      <c r="I7049" s="22">
        <v>348.99850000000004</v>
      </c>
      <c r="J7049" s="22">
        <v>692.99699999999996</v>
      </c>
      <c r="K7049" s="31">
        <v>306</v>
      </c>
      <c r="L7049" s="31">
        <v>282</v>
      </c>
      <c r="M7049" s="31"/>
      <c r="N7049" s="31">
        <v>588</v>
      </c>
      <c r="O7049" s="22">
        <v>287</v>
      </c>
      <c r="P7049" s="22">
        <v>261</v>
      </c>
      <c r="Q7049" s="22"/>
      <c r="R7049" s="23">
        <v>548</v>
      </c>
      <c r="S7049" s="24">
        <f>Table1[[#This Row],[Female Voters]]/Table1[[#This Row],[Female Population]]</f>
        <v>0.88953850393577183</v>
      </c>
      <c r="T7049" s="24">
        <f>Table1[[#This Row],[Male Voters]]/Table1[[#This Row],[Male Population]]</f>
        <v>0.80802639552892053</v>
      </c>
      <c r="U7049" s="24">
        <f>Table1[[#This Row],[Total Voters]]/Table1[[#This Row],[Total Population]]</f>
        <v>0.84848852159533161</v>
      </c>
      <c r="V7049" s="24">
        <f>Table1[[#This Row],[Female Ballots]]/Table1[[#This Row],[Female Population]]</f>
        <v>0.83430572101165523</v>
      </c>
      <c r="W7049" s="24">
        <f>Table1[[#This Row],[Male Ballots]]/Table1[[#This Row],[Male Population]]</f>
        <v>0.747854217138469</v>
      </c>
      <c r="X7049" s="24">
        <f>Table1[[#This Row],[Total Ballots]]/Table1[[#This Row],[Total Population]]</f>
        <v>0.79076821400381248</v>
      </c>
      <c r="Y7049" s="24">
        <f>Table1[[#This Row],[Female Ballots]]/Table1[[#This Row],[Female Voters]]</f>
        <v>0.93790849673202614</v>
      </c>
      <c r="Z7049" s="24">
        <f>Table1[[#This Row],[Male Ballots]]/Table1[[#This Row],[Male Voters]]</f>
        <v>0.92553191489361697</v>
      </c>
      <c r="AA7049" s="24">
        <f>Table1[[#This Row],[Total Ballots]]/Table1[[#This Row],[Total Voters]]</f>
        <v>0.93197278911564629</v>
      </c>
    </row>
    <row r="7050" spans="1:27" s="12" customFormat="1" x14ac:dyDescent="0.35">
      <c r="A7050" s="19" t="s">
        <v>25</v>
      </c>
      <c r="B7050" s="20">
        <v>2010</v>
      </c>
      <c r="C7050" s="17" t="s">
        <v>82</v>
      </c>
      <c r="D7050" s="20"/>
      <c r="E7050" s="37" t="s">
        <v>74</v>
      </c>
      <c r="F7050" s="34" t="s">
        <v>78</v>
      </c>
      <c r="G7050" s="21" t="s">
        <v>67</v>
      </c>
      <c r="H7050" s="22">
        <v>499.99777</v>
      </c>
      <c r="I7050" s="22">
        <v>436.99813999999998</v>
      </c>
      <c r="J7050" s="22">
        <v>936.99590000000012</v>
      </c>
      <c r="K7050" s="31">
        <v>427</v>
      </c>
      <c r="L7050" s="31">
        <v>370</v>
      </c>
      <c r="M7050" s="31"/>
      <c r="N7050" s="31">
        <v>797</v>
      </c>
      <c r="O7050" s="22">
        <v>385</v>
      </c>
      <c r="P7050" s="22">
        <v>341</v>
      </c>
      <c r="Q7050" s="22"/>
      <c r="R7050" s="23">
        <v>726</v>
      </c>
      <c r="S7050" s="24">
        <f>Table1[[#This Row],[Female Voters]]/Table1[[#This Row],[Female Population]]</f>
        <v>0.85400380885698746</v>
      </c>
      <c r="T7050" s="24">
        <f>Table1[[#This Row],[Male Voters]]/Table1[[#This Row],[Male Population]]</f>
        <v>0.84668552593839419</v>
      </c>
      <c r="U7050" s="24">
        <f>Table1[[#This Row],[Total Voters]]/Table1[[#This Row],[Total Population]]</f>
        <v>0.85059070162420125</v>
      </c>
      <c r="V7050" s="24">
        <f>Table1[[#This Row],[Female Ballots]]/Table1[[#This Row],[Female Population]]</f>
        <v>0.77000343421531658</v>
      </c>
      <c r="W7050" s="24">
        <f>Table1[[#This Row],[Male Ballots]]/Table1[[#This Row],[Male Population]]</f>
        <v>0.78032368741889846</v>
      </c>
      <c r="X7050" s="24">
        <f>Table1[[#This Row],[Total Ballots]]/Table1[[#This Row],[Total Population]]</f>
        <v>0.77481662406420337</v>
      </c>
      <c r="Y7050" s="24">
        <f>Table1[[#This Row],[Female Ballots]]/Table1[[#This Row],[Female Voters]]</f>
        <v>0.90163934426229508</v>
      </c>
      <c r="Z7050" s="24">
        <f>Table1[[#This Row],[Male Ballots]]/Table1[[#This Row],[Male Voters]]</f>
        <v>0.92162162162162165</v>
      </c>
      <c r="AA7050" s="24">
        <f>Table1[[#This Row],[Total Ballots]]/Table1[[#This Row],[Total Voters]]</f>
        <v>0.9109159347553325</v>
      </c>
    </row>
    <row r="7051" spans="1:27" s="12" customFormat="1" x14ac:dyDescent="0.35">
      <c r="A7051" s="19" t="s">
        <v>46</v>
      </c>
      <c r="B7051" s="20">
        <v>2010</v>
      </c>
      <c r="C7051" s="17" t="s">
        <v>82</v>
      </c>
      <c r="D7051" s="20" t="s">
        <v>69</v>
      </c>
      <c r="E7051" s="37" t="s">
        <v>74</v>
      </c>
      <c r="F7051" s="34" t="s">
        <v>78</v>
      </c>
      <c r="G7051" s="21" t="s">
        <v>79</v>
      </c>
      <c r="H7051" s="22">
        <v>39624.070199999995</v>
      </c>
      <c r="I7051" s="22">
        <v>38070.556899999996</v>
      </c>
      <c r="J7051" s="22">
        <v>77694.623999999996</v>
      </c>
      <c r="K7051" s="22">
        <v>29426</v>
      </c>
      <c r="L7051" s="22">
        <v>26376</v>
      </c>
      <c r="M7051" s="22">
        <v>6</v>
      </c>
      <c r="N7051" s="22">
        <v>55808</v>
      </c>
      <c r="O7051" s="22">
        <v>19409</v>
      </c>
      <c r="P7051" s="22">
        <v>17821</v>
      </c>
      <c r="Q7051" s="22">
        <v>2</v>
      </c>
      <c r="R7051" s="23">
        <v>37232</v>
      </c>
      <c r="S7051" s="24">
        <f>Table1[[#This Row],[Female Voters]]/Table1[[#This Row],[Female Population]]</f>
        <v>0.74262941316917019</v>
      </c>
      <c r="T7051" s="24">
        <f>Table1[[#This Row],[Male Voters]]/Table1[[#This Row],[Male Population]]</f>
        <v>0.69281886443851848</v>
      </c>
      <c r="U7051" s="24">
        <f>Table1[[#This Row],[Total Voters]]/Table1[[#This Row],[Total Population]]</f>
        <v>0.7182993768011543</v>
      </c>
      <c r="V7051" s="24">
        <f>Table1[[#This Row],[Female Ballots]]/Table1[[#This Row],[Female Population]]</f>
        <v>0.48982852851901121</v>
      </c>
      <c r="W7051" s="24">
        <f>Table1[[#This Row],[Male Ballots]]/Table1[[#This Row],[Male Population]]</f>
        <v>0.46810452620408088</v>
      </c>
      <c r="X7051" s="24">
        <f>Table1[[#This Row],[Total Ballots]]/Table1[[#This Row],[Total Population]]</f>
        <v>0.47920947529136637</v>
      </c>
      <c r="Y7051" s="24">
        <f>Table1[[#This Row],[Female Ballots]]/Table1[[#This Row],[Female Voters]]</f>
        <v>0.65958676000815608</v>
      </c>
      <c r="Z7051" s="24">
        <f>Table1[[#This Row],[Male Ballots]]/Table1[[#This Row],[Male Voters]]</f>
        <v>0.67565210797694875</v>
      </c>
      <c r="AA7051" s="24">
        <f>Table1[[#This Row],[Total Ballots]]/Table1[[#This Row],[Total Voters]]</f>
        <v>0.66714449541284404</v>
      </c>
    </row>
    <row r="7052" spans="1:27" s="12" customFormat="1" x14ac:dyDescent="0.35">
      <c r="A7052" s="19" t="s">
        <v>46</v>
      </c>
      <c r="B7052" s="20">
        <v>2010</v>
      </c>
      <c r="C7052" s="17" t="s">
        <v>82</v>
      </c>
      <c r="D7052" s="20" t="s">
        <v>69</v>
      </c>
      <c r="E7052" s="37" t="s">
        <v>74</v>
      </c>
      <c r="F7052" s="34" t="s">
        <v>78</v>
      </c>
      <c r="G7052" s="21" t="s">
        <v>62</v>
      </c>
      <c r="H7052" s="22">
        <v>4201.0972000000002</v>
      </c>
      <c r="I7052" s="22">
        <v>4241.5821999999998</v>
      </c>
      <c r="J7052" s="22">
        <v>8442.6790000000001</v>
      </c>
      <c r="K7052" s="31">
        <v>2540</v>
      </c>
      <c r="L7052" s="31">
        <v>2246</v>
      </c>
      <c r="M7052" s="31">
        <v>2</v>
      </c>
      <c r="N7052" s="31">
        <v>4788</v>
      </c>
      <c r="O7052" s="22">
        <v>834</v>
      </c>
      <c r="P7052" s="22">
        <v>750</v>
      </c>
      <c r="Q7052" s="22">
        <v>1</v>
      </c>
      <c r="R7052" s="23">
        <v>1585</v>
      </c>
      <c r="S7052" s="24">
        <f>Table1[[#This Row],[Female Voters]]/Table1[[#This Row],[Female Population]]</f>
        <v>0.60460395917523635</v>
      </c>
      <c r="T7052" s="24">
        <f>Table1[[#This Row],[Male Voters]]/Table1[[#This Row],[Male Population]]</f>
        <v>0.52951938547837174</v>
      </c>
      <c r="U7052" s="24">
        <f>Table1[[#This Row],[Total Voters]]/Table1[[#This Row],[Total Population]]</f>
        <v>0.56711856509053582</v>
      </c>
      <c r="V7052" s="24">
        <f>Table1[[#This Row],[Female Ballots]]/Table1[[#This Row],[Female Population]]</f>
        <v>0.19851956769769571</v>
      </c>
      <c r="W7052" s="24">
        <f>Table1[[#This Row],[Male Ballots]]/Table1[[#This Row],[Male Population]]</f>
        <v>0.17682080993267088</v>
      </c>
      <c r="X7052" s="24">
        <f>Table1[[#This Row],[Total Ballots]]/Table1[[#This Row],[Total Population]]</f>
        <v>0.18773661772525047</v>
      </c>
      <c r="Y7052" s="24">
        <f>Table1[[#This Row],[Female Ballots]]/Table1[[#This Row],[Female Voters]]</f>
        <v>0.3283464566929134</v>
      </c>
      <c r="Z7052" s="24">
        <f>Table1[[#This Row],[Male Ballots]]/Table1[[#This Row],[Male Voters]]</f>
        <v>0.33392698130008902</v>
      </c>
      <c r="AA7052" s="24">
        <f>Table1[[#This Row],[Total Ballots]]/Table1[[#This Row],[Total Voters]]</f>
        <v>0.33103592314118629</v>
      </c>
    </row>
    <row r="7053" spans="1:27" s="12" customFormat="1" x14ac:dyDescent="0.35">
      <c r="A7053" s="19" t="s">
        <v>46</v>
      </c>
      <c r="B7053" s="20">
        <v>2010</v>
      </c>
      <c r="C7053" s="17" t="s">
        <v>82</v>
      </c>
      <c r="D7053" s="20" t="s">
        <v>69</v>
      </c>
      <c r="E7053" s="37" t="s">
        <v>74</v>
      </c>
      <c r="F7053" s="34" t="s">
        <v>78</v>
      </c>
      <c r="G7053" s="21" t="s">
        <v>63</v>
      </c>
      <c r="H7053" s="22">
        <v>5845.9960000000001</v>
      </c>
      <c r="I7053" s="22">
        <v>5811.9960000000001</v>
      </c>
      <c r="J7053" s="22">
        <v>11657.991</v>
      </c>
      <c r="K7053" s="31">
        <v>3698</v>
      </c>
      <c r="L7053" s="31">
        <v>3195</v>
      </c>
      <c r="M7053" s="31">
        <v>1</v>
      </c>
      <c r="N7053" s="31">
        <v>6894</v>
      </c>
      <c r="O7053" s="22">
        <v>1551</v>
      </c>
      <c r="P7053" s="22">
        <v>1310</v>
      </c>
      <c r="Q7053" s="22">
        <v>1</v>
      </c>
      <c r="R7053" s="23">
        <v>2862</v>
      </c>
      <c r="S7053" s="24">
        <f>Table1[[#This Row],[Female Voters]]/Table1[[#This Row],[Female Population]]</f>
        <v>0.63256971096114334</v>
      </c>
      <c r="T7053" s="24">
        <f>Table1[[#This Row],[Male Voters]]/Table1[[#This Row],[Male Population]]</f>
        <v>0.54972508583970114</v>
      </c>
      <c r="U7053" s="24">
        <f>Table1[[#This Row],[Total Voters]]/Table1[[#This Row],[Total Population]]</f>
        <v>0.59135403346940307</v>
      </c>
      <c r="V7053" s="24">
        <f>Table1[[#This Row],[Female Ballots]]/Table1[[#This Row],[Female Population]]</f>
        <v>0.26530979494341084</v>
      </c>
      <c r="W7053" s="24">
        <f>Table1[[#This Row],[Male Ballots]]/Table1[[#This Row],[Male Population]]</f>
        <v>0.22539588809076949</v>
      </c>
      <c r="X7053" s="24">
        <f>Table1[[#This Row],[Total Ballots]]/Table1[[#This Row],[Total Population]]</f>
        <v>0.24549684418181486</v>
      </c>
      <c r="Y7053" s="24">
        <f>Table1[[#This Row],[Female Ballots]]/Table1[[#This Row],[Female Voters]]</f>
        <v>0.41941590048674959</v>
      </c>
      <c r="Z7053" s="24">
        <f>Table1[[#This Row],[Male Ballots]]/Table1[[#This Row],[Male Voters]]</f>
        <v>0.41001564945226915</v>
      </c>
      <c r="AA7053" s="24">
        <f>Table1[[#This Row],[Total Ballots]]/Table1[[#This Row],[Total Voters]]</f>
        <v>0.41514360313315929</v>
      </c>
    </row>
    <row r="7054" spans="1:27" s="12" customFormat="1" x14ac:dyDescent="0.35">
      <c r="A7054" s="19" t="s">
        <v>46</v>
      </c>
      <c r="B7054" s="20">
        <v>2010</v>
      </c>
      <c r="C7054" s="17" t="s">
        <v>82</v>
      </c>
      <c r="D7054" s="20" t="s">
        <v>69</v>
      </c>
      <c r="E7054" s="37" t="s">
        <v>74</v>
      </c>
      <c r="F7054" s="34" t="s">
        <v>78</v>
      </c>
      <c r="G7054" s="21" t="s">
        <v>64</v>
      </c>
      <c r="H7054" s="22">
        <v>6309.9949999999999</v>
      </c>
      <c r="I7054" s="22">
        <v>6249.9960000000001</v>
      </c>
      <c r="J7054" s="22">
        <v>12559.99</v>
      </c>
      <c r="K7054" s="31">
        <v>4322</v>
      </c>
      <c r="L7054" s="31">
        <v>3799</v>
      </c>
      <c r="M7054" s="31"/>
      <c r="N7054" s="31">
        <v>8121</v>
      </c>
      <c r="O7054" s="22">
        <v>2376</v>
      </c>
      <c r="P7054" s="22">
        <v>2148</v>
      </c>
      <c r="Q7054" s="22"/>
      <c r="R7054" s="23">
        <v>4524</v>
      </c>
      <c r="S7054" s="24">
        <f>Table1[[#This Row],[Female Voters]]/Table1[[#This Row],[Female Population]]</f>
        <v>0.68494507523381554</v>
      </c>
      <c r="T7054" s="24">
        <f>Table1[[#This Row],[Male Voters]]/Table1[[#This Row],[Male Population]]</f>
        <v>0.60784038901784898</v>
      </c>
      <c r="U7054" s="24">
        <f>Table1[[#This Row],[Total Voters]]/Table1[[#This Row],[Total Population]]</f>
        <v>0.64657694791158271</v>
      </c>
      <c r="V7054" s="24">
        <f>Table1[[#This Row],[Female Ballots]]/Table1[[#This Row],[Female Population]]</f>
        <v>0.37654546477453626</v>
      </c>
      <c r="W7054" s="24">
        <f>Table1[[#This Row],[Male Ballots]]/Table1[[#This Row],[Male Population]]</f>
        <v>0.34368021995534076</v>
      </c>
      <c r="X7054" s="24">
        <f>Table1[[#This Row],[Total Ballots]]/Table1[[#This Row],[Total Population]]</f>
        <v>0.36019136957911591</v>
      </c>
      <c r="Y7054" s="24">
        <f>Table1[[#This Row],[Female Ballots]]/Table1[[#This Row],[Female Voters]]</f>
        <v>0.54974548819990743</v>
      </c>
      <c r="Z7054" s="24">
        <f>Table1[[#This Row],[Male Ballots]]/Table1[[#This Row],[Male Voters]]</f>
        <v>0.56541195051329296</v>
      </c>
      <c r="AA7054" s="24">
        <f>Table1[[#This Row],[Total Ballots]]/Table1[[#This Row],[Total Voters]]</f>
        <v>0.55707425193941629</v>
      </c>
    </row>
    <row r="7055" spans="1:27" s="12" customFormat="1" x14ac:dyDescent="0.35">
      <c r="A7055" s="19" t="s">
        <v>46</v>
      </c>
      <c r="B7055" s="20">
        <v>2010</v>
      </c>
      <c r="C7055" s="17" t="s">
        <v>82</v>
      </c>
      <c r="D7055" s="20" t="s">
        <v>69</v>
      </c>
      <c r="E7055" s="37" t="s">
        <v>74</v>
      </c>
      <c r="F7055" s="34" t="s">
        <v>78</v>
      </c>
      <c r="G7055" s="21" t="s">
        <v>65</v>
      </c>
      <c r="H7055" s="22">
        <v>7494.9939999999997</v>
      </c>
      <c r="I7055" s="22">
        <v>7578.9939999999997</v>
      </c>
      <c r="J7055" s="22">
        <v>15073.987999999999</v>
      </c>
      <c r="K7055" s="31">
        <v>5595</v>
      </c>
      <c r="L7055" s="31">
        <v>5163</v>
      </c>
      <c r="M7055" s="31">
        <v>1</v>
      </c>
      <c r="N7055" s="31">
        <v>10759</v>
      </c>
      <c r="O7055" s="22">
        <v>3791</v>
      </c>
      <c r="P7055" s="22">
        <v>3490</v>
      </c>
      <c r="Q7055" s="22"/>
      <c r="R7055" s="23">
        <v>7281</v>
      </c>
      <c r="S7055" s="24">
        <f>Table1[[#This Row],[Female Voters]]/Table1[[#This Row],[Female Population]]</f>
        <v>0.74649826270708164</v>
      </c>
      <c r="T7055" s="24">
        <f>Table1[[#This Row],[Male Voters]]/Table1[[#This Row],[Male Population]]</f>
        <v>0.68122497524077741</v>
      </c>
      <c r="U7055" s="24">
        <f>Table1[[#This Row],[Total Voters]]/Table1[[#This Row],[Total Population]]</f>
        <v>0.71374609028480063</v>
      </c>
      <c r="V7055" s="24">
        <f>Table1[[#This Row],[Female Ballots]]/Table1[[#This Row],[Female Population]]</f>
        <v>0.50580427415952567</v>
      </c>
      <c r="W7055" s="24">
        <f>Table1[[#This Row],[Male Ballots]]/Table1[[#This Row],[Male Population]]</f>
        <v>0.46048327785983206</v>
      </c>
      <c r="X7055" s="24">
        <f>Table1[[#This Row],[Total Ballots]]/Table1[[#This Row],[Total Population]]</f>
        <v>0.48301750008027072</v>
      </c>
      <c r="Y7055" s="24">
        <f>Table1[[#This Row],[Female Ballots]]/Table1[[#This Row],[Female Voters]]</f>
        <v>0.6775692582663092</v>
      </c>
      <c r="Z7055" s="24">
        <f>Table1[[#This Row],[Male Ballots]]/Table1[[#This Row],[Male Voters]]</f>
        <v>0.67596358706178583</v>
      </c>
      <c r="AA7055" s="24">
        <f>Table1[[#This Row],[Total Ballots]]/Table1[[#This Row],[Total Voters]]</f>
        <v>0.67673575611116277</v>
      </c>
    </row>
    <row r="7056" spans="1:27" s="12" customFormat="1" x14ac:dyDescent="0.35">
      <c r="A7056" s="19" t="s">
        <v>46</v>
      </c>
      <c r="B7056" s="20">
        <v>2010</v>
      </c>
      <c r="C7056" s="17" t="s">
        <v>82</v>
      </c>
      <c r="D7056" s="20" t="s">
        <v>69</v>
      </c>
      <c r="E7056" s="37" t="s">
        <v>74</v>
      </c>
      <c r="F7056" s="34" t="s">
        <v>78</v>
      </c>
      <c r="G7056" s="21" t="s">
        <v>66</v>
      </c>
      <c r="H7056" s="22">
        <v>7169.9939999999997</v>
      </c>
      <c r="I7056" s="22">
        <v>6984.9939999999997</v>
      </c>
      <c r="J7056" s="22">
        <v>14154.989</v>
      </c>
      <c r="K7056" s="31">
        <v>6096</v>
      </c>
      <c r="L7056" s="31">
        <v>5691</v>
      </c>
      <c r="M7056" s="31">
        <v>2</v>
      </c>
      <c r="N7056" s="31">
        <v>11789</v>
      </c>
      <c r="O7056" s="22">
        <v>4883</v>
      </c>
      <c r="P7056" s="22">
        <v>4663</v>
      </c>
      <c r="Q7056" s="22"/>
      <c r="R7056" s="23">
        <v>9546</v>
      </c>
      <c r="S7056" s="24">
        <f>Table1[[#This Row],[Female Voters]]/Table1[[#This Row],[Female Population]]</f>
        <v>0.85020991649365396</v>
      </c>
      <c r="T7056" s="24">
        <f>Table1[[#This Row],[Male Voters]]/Table1[[#This Row],[Male Population]]</f>
        <v>0.81474658389112431</v>
      </c>
      <c r="U7056" s="24">
        <f>Table1[[#This Row],[Total Voters]]/Table1[[#This Row],[Total Population]]</f>
        <v>0.8328512300504084</v>
      </c>
      <c r="V7056" s="24">
        <f>Table1[[#This Row],[Female Ballots]]/Table1[[#This Row],[Female Population]]</f>
        <v>0.68103264800500529</v>
      </c>
      <c r="W7056" s="24">
        <f>Table1[[#This Row],[Male Ballots]]/Table1[[#This Row],[Male Population]]</f>
        <v>0.66757394494540734</v>
      </c>
      <c r="X7056" s="24">
        <f>Table1[[#This Row],[Total Ballots]]/Table1[[#This Row],[Total Population]]</f>
        <v>0.67439119874978359</v>
      </c>
      <c r="Y7056" s="24">
        <f>Table1[[#This Row],[Female Ballots]]/Table1[[#This Row],[Female Voters]]</f>
        <v>0.80101706036745401</v>
      </c>
      <c r="Z7056" s="24">
        <f>Table1[[#This Row],[Male Ballots]]/Table1[[#This Row],[Male Voters]]</f>
        <v>0.81936390792479352</v>
      </c>
      <c r="AA7056" s="24">
        <f>Table1[[#This Row],[Total Ballots]]/Table1[[#This Row],[Total Voters]]</f>
        <v>0.80973789125455931</v>
      </c>
    </row>
    <row r="7057" spans="1:27" s="12" customFormat="1" x14ac:dyDescent="0.35">
      <c r="A7057" s="19" t="s">
        <v>46</v>
      </c>
      <c r="B7057" s="20">
        <v>2010</v>
      </c>
      <c r="C7057" s="17" t="s">
        <v>82</v>
      </c>
      <c r="D7057" s="20" t="s">
        <v>69</v>
      </c>
      <c r="E7057" s="37" t="s">
        <v>74</v>
      </c>
      <c r="F7057" s="34" t="s">
        <v>78</v>
      </c>
      <c r="G7057" s="21" t="s">
        <v>67</v>
      </c>
      <c r="H7057" s="22">
        <v>8601.9940000000006</v>
      </c>
      <c r="I7057" s="22">
        <v>7202.9947000000002</v>
      </c>
      <c r="J7057" s="22">
        <v>15804.986999999999</v>
      </c>
      <c r="K7057" s="31">
        <v>7175</v>
      </c>
      <c r="L7057" s="31">
        <v>6282</v>
      </c>
      <c r="M7057" s="31"/>
      <c r="N7057" s="31">
        <v>13457</v>
      </c>
      <c r="O7057" s="22">
        <v>5974</v>
      </c>
      <c r="P7057" s="22">
        <v>5460</v>
      </c>
      <c r="Q7057" s="22"/>
      <c r="R7057" s="23">
        <v>11434</v>
      </c>
      <c r="S7057" s="24">
        <f>Table1[[#This Row],[Female Voters]]/Table1[[#This Row],[Female Population]]</f>
        <v>0.83410892869722986</v>
      </c>
      <c r="T7057" s="24">
        <f>Table1[[#This Row],[Male Voters]]/Table1[[#This Row],[Male Population]]</f>
        <v>0.87213725146847598</v>
      </c>
      <c r="U7057" s="24">
        <f>Table1[[#This Row],[Total Voters]]/Table1[[#This Row],[Total Population]]</f>
        <v>0.85144011823609855</v>
      </c>
      <c r="V7057" s="24">
        <f>Table1[[#This Row],[Female Ballots]]/Table1[[#This Row],[Female Population]]</f>
        <v>0.69449013798428594</v>
      </c>
      <c r="W7057" s="24">
        <f>Table1[[#This Row],[Male Ballots]]/Table1[[#This Row],[Male Population]]</f>
        <v>0.75801805046448245</v>
      </c>
      <c r="X7057" s="24">
        <f>Table1[[#This Row],[Total Ballots]]/Table1[[#This Row],[Total Population]]</f>
        <v>0.7234425437996248</v>
      </c>
      <c r="Y7057" s="24">
        <f>Table1[[#This Row],[Female Ballots]]/Table1[[#This Row],[Female Voters]]</f>
        <v>0.83261324041811846</v>
      </c>
      <c r="Z7057" s="24">
        <f>Table1[[#This Row],[Male Ballots]]/Table1[[#This Row],[Male Voters]]</f>
        <v>0.86914995224450808</v>
      </c>
      <c r="AA7057" s="24">
        <f>Table1[[#This Row],[Total Ballots]]/Table1[[#This Row],[Total Voters]]</f>
        <v>0.84966931708404547</v>
      </c>
    </row>
    <row r="7058" spans="1:27" s="12" customFormat="1" x14ac:dyDescent="0.35">
      <c r="A7058" s="19" t="s">
        <v>53</v>
      </c>
      <c r="B7058" s="20">
        <v>2010</v>
      </c>
      <c r="C7058" s="17" t="s">
        <v>82</v>
      </c>
      <c r="D7058" s="20"/>
      <c r="E7058" s="37" t="s">
        <v>74</v>
      </c>
      <c r="F7058" s="34" t="s">
        <v>78</v>
      </c>
      <c r="G7058" s="21" t="s">
        <v>79</v>
      </c>
      <c r="H7058" s="22">
        <v>14088.7163</v>
      </c>
      <c r="I7058" s="22">
        <v>13876.0664</v>
      </c>
      <c r="J7058" s="22">
        <v>27964.781999999999</v>
      </c>
      <c r="K7058" s="22">
        <v>9298</v>
      </c>
      <c r="L7058" s="22">
        <v>8455</v>
      </c>
      <c r="M7058" s="22">
        <v>425</v>
      </c>
      <c r="N7058" s="22">
        <v>18178</v>
      </c>
      <c r="O7058" s="22">
        <v>6786</v>
      </c>
      <c r="P7058" s="22">
        <v>6330</v>
      </c>
      <c r="Q7058" s="22">
        <v>295</v>
      </c>
      <c r="R7058" s="23">
        <v>13411</v>
      </c>
      <c r="S7058" s="24">
        <f>Table1[[#This Row],[Female Voters]]/Table1[[#This Row],[Female Population]]</f>
        <v>0.65996076590739494</v>
      </c>
      <c r="T7058" s="24">
        <f>Table1[[#This Row],[Male Voters]]/Table1[[#This Row],[Male Population]]</f>
        <v>0.60932253826632021</v>
      </c>
      <c r="U7058" s="24">
        <f>Table1[[#This Row],[Total Voters]]/Table1[[#This Row],[Total Population]]</f>
        <v>0.65003188653499966</v>
      </c>
      <c r="V7058" s="24">
        <f>Table1[[#This Row],[Female Ballots]]/Table1[[#This Row],[Female Population]]</f>
        <v>0.48166205177969268</v>
      </c>
      <c r="W7058" s="24">
        <f>Table1[[#This Row],[Male Ballots]]/Table1[[#This Row],[Male Population]]</f>
        <v>0.45618115520115993</v>
      </c>
      <c r="X7058" s="24">
        <f>Table1[[#This Row],[Total Ballots]]/Table1[[#This Row],[Total Population]]</f>
        <v>0.47956747883820444</v>
      </c>
      <c r="Y7058" s="24">
        <f>Table1[[#This Row],[Female Ballots]]/Table1[[#This Row],[Female Voters]]</f>
        <v>0.72983437298343734</v>
      </c>
      <c r="Z7058" s="24">
        <f>Table1[[#This Row],[Male Ballots]]/Table1[[#This Row],[Male Voters]]</f>
        <v>0.74866942637492606</v>
      </c>
      <c r="AA7058" s="24">
        <f>Table1[[#This Row],[Total Ballots]]/Table1[[#This Row],[Total Voters]]</f>
        <v>0.73775992958521286</v>
      </c>
    </row>
    <row r="7059" spans="1:27" s="12" customFormat="1" x14ac:dyDescent="0.35">
      <c r="A7059" s="19" t="s">
        <v>53</v>
      </c>
      <c r="B7059" s="20">
        <v>2010</v>
      </c>
      <c r="C7059" s="17" t="s">
        <v>82</v>
      </c>
      <c r="D7059" s="20"/>
      <c r="E7059" s="37" t="s">
        <v>74</v>
      </c>
      <c r="F7059" s="34" t="s">
        <v>78</v>
      </c>
      <c r="G7059" s="21" t="s">
        <v>62</v>
      </c>
      <c r="H7059" s="22">
        <v>1496.7481</v>
      </c>
      <c r="I7059" s="22">
        <v>1715.0920999999998</v>
      </c>
      <c r="J7059" s="22">
        <v>3211.8402000000006</v>
      </c>
      <c r="K7059" s="31">
        <v>755</v>
      </c>
      <c r="L7059" s="31">
        <v>719</v>
      </c>
      <c r="M7059" s="31">
        <v>48</v>
      </c>
      <c r="N7059" s="31">
        <v>1522</v>
      </c>
      <c r="O7059" s="22">
        <v>277</v>
      </c>
      <c r="P7059" s="22">
        <v>281</v>
      </c>
      <c r="Q7059" s="22">
        <v>23</v>
      </c>
      <c r="R7059" s="23">
        <v>581</v>
      </c>
      <c r="S7059" s="24">
        <f>Table1[[#This Row],[Female Voters]]/Table1[[#This Row],[Female Population]]</f>
        <v>0.50442689721804224</v>
      </c>
      <c r="T7059" s="24">
        <f>Table1[[#This Row],[Male Voters]]/Table1[[#This Row],[Male Population]]</f>
        <v>0.41921946932179333</v>
      </c>
      <c r="U7059" s="24">
        <f>Table1[[#This Row],[Total Voters]]/Table1[[#This Row],[Total Population]]</f>
        <v>0.47387164529542902</v>
      </c>
      <c r="V7059" s="24">
        <f>Table1[[#This Row],[Female Ballots]]/Table1[[#This Row],[Female Population]]</f>
        <v>0.18506788149589098</v>
      </c>
      <c r="W7059" s="24">
        <f>Table1[[#This Row],[Male Ballots]]/Table1[[#This Row],[Male Population]]</f>
        <v>0.16383959788515148</v>
      </c>
      <c r="X7059" s="24">
        <f>Table1[[#This Row],[Total Ballots]]/Table1[[#This Row],[Total Population]]</f>
        <v>0.1808931839136953</v>
      </c>
      <c r="Y7059" s="24">
        <f>Table1[[#This Row],[Female Ballots]]/Table1[[#This Row],[Female Voters]]</f>
        <v>0.36688741721854307</v>
      </c>
      <c r="Z7059" s="24">
        <f>Table1[[#This Row],[Male Ballots]]/Table1[[#This Row],[Male Voters]]</f>
        <v>0.39082058414464532</v>
      </c>
      <c r="AA7059" s="24">
        <f>Table1[[#This Row],[Total Ballots]]/Table1[[#This Row],[Total Voters]]</f>
        <v>0.38173455978975035</v>
      </c>
    </row>
    <row r="7060" spans="1:27" s="12" customFormat="1" x14ac:dyDescent="0.35">
      <c r="A7060" s="19" t="s">
        <v>53</v>
      </c>
      <c r="B7060" s="20">
        <v>2010</v>
      </c>
      <c r="C7060" s="17" t="s">
        <v>82</v>
      </c>
      <c r="D7060" s="20"/>
      <c r="E7060" s="37" t="s">
        <v>74</v>
      </c>
      <c r="F7060" s="34" t="s">
        <v>78</v>
      </c>
      <c r="G7060" s="21" t="s">
        <v>63</v>
      </c>
      <c r="H7060" s="22">
        <v>2343.9989999999998</v>
      </c>
      <c r="I7060" s="22">
        <v>2360</v>
      </c>
      <c r="J7060" s="22">
        <v>4703.9989999999998</v>
      </c>
      <c r="K7060" s="31">
        <v>1219</v>
      </c>
      <c r="L7060" s="31">
        <v>1039</v>
      </c>
      <c r="M7060" s="31">
        <v>76</v>
      </c>
      <c r="N7060" s="31">
        <v>2334</v>
      </c>
      <c r="O7060" s="22">
        <v>586</v>
      </c>
      <c r="P7060" s="22">
        <v>531</v>
      </c>
      <c r="Q7060" s="22">
        <v>35</v>
      </c>
      <c r="R7060" s="23">
        <v>1152</v>
      </c>
      <c r="S7060" s="24">
        <f>Table1[[#This Row],[Female Voters]]/Table1[[#This Row],[Female Population]]</f>
        <v>0.52005141640418795</v>
      </c>
      <c r="T7060" s="24">
        <f>Table1[[#This Row],[Male Voters]]/Table1[[#This Row],[Male Population]]</f>
        <v>0.44025423728813562</v>
      </c>
      <c r="U7060" s="24">
        <f>Table1[[#This Row],[Total Voters]]/Table1[[#This Row],[Total Population]]</f>
        <v>0.49617357486683139</v>
      </c>
      <c r="V7060" s="24">
        <f>Table1[[#This Row],[Female Ballots]]/Table1[[#This Row],[Female Population]]</f>
        <v>0.25000010665533562</v>
      </c>
      <c r="W7060" s="24">
        <f>Table1[[#This Row],[Male Ballots]]/Table1[[#This Row],[Male Population]]</f>
        <v>0.22500000000000001</v>
      </c>
      <c r="X7060" s="24">
        <f>Table1[[#This Row],[Total Ballots]]/Table1[[#This Row],[Total Population]]</f>
        <v>0.24489801124532554</v>
      </c>
      <c r="Y7060" s="24">
        <f>Table1[[#This Row],[Female Ballots]]/Table1[[#This Row],[Female Voters]]</f>
        <v>0.48072190319934371</v>
      </c>
      <c r="Z7060" s="24">
        <f>Table1[[#This Row],[Male Ballots]]/Table1[[#This Row],[Male Voters]]</f>
        <v>0.51106833493743986</v>
      </c>
      <c r="AA7060" s="24">
        <f>Table1[[#This Row],[Total Ballots]]/Table1[[#This Row],[Total Voters]]</f>
        <v>0.49357326478149099</v>
      </c>
    </row>
    <row r="7061" spans="1:27" s="12" customFormat="1" x14ac:dyDescent="0.35">
      <c r="A7061" s="19" t="s">
        <v>53</v>
      </c>
      <c r="B7061" s="20">
        <v>2010</v>
      </c>
      <c r="C7061" s="17" t="s">
        <v>82</v>
      </c>
      <c r="D7061" s="20"/>
      <c r="E7061" s="37" t="s">
        <v>74</v>
      </c>
      <c r="F7061" s="34" t="s">
        <v>78</v>
      </c>
      <c r="G7061" s="21" t="s">
        <v>64</v>
      </c>
      <c r="H7061" s="22">
        <v>2350.9970000000003</v>
      </c>
      <c r="I7061" s="22">
        <v>2308.998</v>
      </c>
      <c r="J7061" s="22">
        <v>4659.9949999999999</v>
      </c>
      <c r="K7061" s="31">
        <v>1276</v>
      </c>
      <c r="L7061" s="31">
        <v>1111</v>
      </c>
      <c r="M7061" s="31">
        <v>78</v>
      </c>
      <c r="N7061" s="31">
        <v>2465</v>
      </c>
      <c r="O7061" s="22">
        <v>850</v>
      </c>
      <c r="P7061" s="22">
        <v>740</v>
      </c>
      <c r="Q7061" s="22">
        <v>51</v>
      </c>
      <c r="R7061" s="23">
        <v>1641</v>
      </c>
      <c r="S7061" s="24">
        <f>Table1[[#This Row],[Female Voters]]/Table1[[#This Row],[Female Population]]</f>
        <v>0.54274845948335959</v>
      </c>
      <c r="T7061" s="24">
        <f>Table1[[#This Row],[Male Voters]]/Table1[[#This Row],[Male Population]]</f>
        <v>0.48116109238726062</v>
      </c>
      <c r="U7061" s="24">
        <f>Table1[[#This Row],[Total Voters]]/Table1[[#This Row],[Total Population]]</f>
        <v>0.52897052464648564</v>
      </c>
      <c r="V7061" s="24">
        <f>Table1[[#This Row],[Female Ballots]]/Table1[[#This Row],[Female Population]]</f>
        <v>0.36154873868405613</v>
      </c>
      <c r="W7061" s="24">
        <f>Table1[[#This Row],[Male Ballots]]/Table1[[#This Row],[Male Population]]</f>
        <v>0.32048533606352192</v>
      </c>
      <c r="X7061" s="24">
        <f>Table1[[#This Row],[Total Ballots]]/Table1[[#This Row],[Total Population]]</f>
        <v>0.35214630058615942</v>
      </c>
      <c r="Y7061" s="24">
        <f>Table1[[#This Row],[Female Ballots]]/Table1[[#This Row],[Female Voters]]</f>
        <v>0.66614420062695923</v>
      </c>
      <c r="Z7061" s="24">
        <f>Table1[[#This Row],[Male Ballots]]/Table1[[#This Row],[Male Voters]]</f>
        <v>0.66606660666066608</v>
      </c>
      <c r="AA7061" s="24">
        <f>Table1[[#This Row],[Total Ballots]]/Table1[[#This Row],[Total Voters]]</f>
        <v>0.66572008113590264</v>
      </c>
    </row>
    <row r="7062" spans="1:27" s="12" customFormat="1" x14ac:dyDescent="0.35">
      <c r="A7062" s="19" t="s">
        <v>53</v>
      </c>
      <c r="B7062" s="20">
        <v>2010</v>
      </c>
      <c r="C7062" s="17" t="s">
        <v>82</v>
      </c>
      <c r="D7062" s="20"/>
      <c r="E7062" s="37" t="s">
        <v>74</v>
      </c>
      <c r="F7062" s="34" t="s">
        <v>78</v>
      </c>
      <c r="G7062" s="21" t="s">
        <v>65</v>
      </c>
      <c r="H7062" s="22">
        <v>2629.9930000000004</v>
      </c>
      <c r="I7062" s="22">
        <v>2645.9940000000001</v>
      </c>
      <c r="J7062" s="22">
        <v>5275.9860000000008</v>
      </c>
      <c r="K7062" s="31">
        <v>1818</v>
      </c>
      <c r="L7062" s="31">
        <v>1609</v>
      </c>
      <c r="M7062" s="31">
        <v>64</v>
      </c>
      <c r="N7062" s="31">
        <v>3491</v>
      </c>
      <c r="O7062" s="22">
        <v>1393</v>
      </c>
      <c r="P7062" s="22">
        <v>1226</v>
      </c>
      <c r="Q7062" s="22">
        <v>48</v>
      </c>
      <c r="R7062" s="23">
        <v>2667</v>
      </c>
      <c r="S7062" s="24">
        <f>Table1[[#This Row],[Female Voters]]/Table1[[#This Row],[Female Population]]</f>
        <v>0.69125659269815531</v>
      </c>
      <c r="T7062" s="24">
        <f>Table1[[#This Row],[Male Voters]]/Table1[[#This Row],[Male Population]]</f>
        <v>0.60808905840300465</v>
      </c>
      <c r="U7062" s="24">
        <f>Table1[[#This Row],[Total Voters]]/Table1[[#This Row],[Total Population]]</f>
        <v>0.66167726752876133</v>
      </c>
      <c r="V7062" s="24">
        <f>Table1[[#This Row],[Female Ballots]]/Table1[[#This Row],[Female Population]]</f>
        <v>0.52965920441613334</v>
      </c>
      <c r="W7062" s="24">
        <f>Table1[[#This Row],[Male Ballots]]/Table1[[#This Row],[Male Population]]</f>
        <v>0.46334194257432176</v>
      </c>
      <c r="X7062" s="24">
        <f>Table1[[#This Row],[Total Ballots]]/Table1[[#This Row],[Total Population]]</f>
        <v>0.5054979296760832</v>
      </c>
      <c r="Y7062" s="24">
        <f>Table1[[#This Row],[Female Ballots]]/Table1[[#This Row],[Female Voters]]</f>
        <v>0.76622662266226627</v>
      </c>
      <c r="Z7062" s="24">
        <f>Table1[[#This Row],[Male Ballots]]/Table1[[#This Row],[Male Voters]]</f>
        <v>0.76196395276569295</v>
      </c>
      <c r="AA7062" s="24">
        <f>Table1[[#This Row],[Total Ballots]]/Table1[[#This Row],[Total Voters]]</f>
        <v>0.76396448009166429</v>
      </c>
    </row>
    <row r="7063" spans="1:27" s="12" customFormat="1" x14ac:dyDescent="0.35">
      <c r="A7063" s="19" t="s">
        <v>53</v>
      </c>
      <c r="B7063" s="20">
        <v>2010</v>
      </c>
      <c r="C7063" s="17" t="s">
        <v>82</v>
      </c>
      <c r="D7063" s="20"/>
      <c r="E7063" s="37" t="s">
        <v>74</v>
      </c>
      <c r="F7063" s="34" t="s">
        <v>78</v>
      </c>
      <c r="G7063" s="21" t="s">
        <v>66</v>
      </c>
      <c r="H7063" s="22">
        <v>2364.991</v>
      </c>
      <c r="I7063" s="22">
        <v>2304.9920000000002</v>
      </c>
      <c r="J7063" s="22">
        <v>4669.9830000000002</v>
      </c>
      <c r="K7063" s="31">
        <v>1884</v>
      </c>
      <c r="L7063" s="31">
        <v>1831</v>
      </c>
      <c r="M7063" s="31">
        <v>68</v>
      </c>
      <c r="N7063" s="31">
        <v>3783</v>
      </c>
      <c r="O7063" s="22">
        <v>1618</v>
      </c>
      <c r="P7063" s="22">
        <v>1595</v>
      </c>
      <c r="Q7063" s="22">
        <v>60</v>
      </c>
      <c r="R7063" s="23">
        <v>3273</v>
      </c>
      <c r="S7063" s="24">
        <f>Table1[[#This Row],[Female Voters]]/Table1[[#This Row],[Female Population]]</f>
        <v>0.79662036768850286</v>
      </c>
      <c r="T7063" s="24">
        <f>Table1[[#This Row],[Male Voters]]/Table1[[#This Row],[Male Population]]</f>
        <v>0.79436284377559652</v>
      </c>
      <c r="U7063" s="24">
        <f>Table1[[#This Row],[Total Voters]]/Table1[[#This Row],[Total Population]]</f>
        <v>0.81006718868141492</v>
      </c>
      <c r="V7063" s="24">
        <f>Table1[[#This Row],[Female Ballots]]/Table1[[#This Row],[Female Population]]</f>
        <v>0.68414636673035967</v>
      </c>
      <c r="W7063" s="24">
        <f>Table1[[#This Row],[Male Ballots]]/Table1[[#This Row],[Male Population]]</f>
        <v>0.69197637128458578</v>
      </c>
      <c r="X7063" s="24">
        <f>Table1[[#This Row],[Total Ballots]]/Table1[[#This Row],[Total Population]]</f>
        <v>0.7008590823564026</v>
      </c>
      <c r="Y7063" s="24">
        <f>Table1[[#This Row],[Female Ballots]]/Table1[[#This Row],[Female Voters]]</f>
        <v>0.85881104033970279</v>
      </c>
      <c r="Z7063" s="24">
        <f>Table1[[#This Row],[Male Ballots]]/Table1[[#This Row],[Male Voters]]</f>
        <v>0.87110868377935557</v>
      </c>
      <c r="AA7063" s="24">
        <f>Table1[[#This Row],[Total Ballots]]/Table1[[#This Row],[Total Voters]]</f>
        <v>0.86518636003172089</v>
      </c>
    </row>
    <row r="7064" spans="1:27" s="12" customFormat="1" x14ac:dyDescent="0.35">
      <c r="A7064" s="19" t="s">
        <v>53</v>
      </c>
      <c r="B7064" s="20">
        <v>2010</v>
      </c>
      <c r="C7064" s="17" t="s">
        <v>82</v>
      </c>
      <c r="D7064" s="20"/>
      <c r="E7064" s="37" t="s">
        <v>74</v>
      </c>
      <c r="F7064" s="34" t="s">
        <v>78</v>
      </c>
      <c r="G7064" s="21" t="s">
        <v>67</v>
      </c>
      <c r="H7064" s="22">
        <v>2901.9882000000002</v>
      </c>
      <c r="I7064" s="22">
        <v>2540.9902999999999</v>
      </c>
      <c r="J7064" s="22">
        <v>5442.978799999999</v>
      </c>
      <c r="K7064" s="31">
        <v>2346</v>
      </c>
      <c r="L7064" s="31">
        <v>2146</v>
      </c>
      <c r="M7064" s="31">
        <v>91</v>
      </c>
      <c r="N7064" s="31">
        <v>4583</v>
      </c>
      <c r="O7064" s="22">
        <v>2062</v>
      </c>
      <c r="P7064" s="22">
        <v>1957</v>
      </c>
      <c r="Q7064" s="22">
        <v>78</v>
      </c>
      <c r="R7064" s="23">
        <v>4097</v>
      </c>
      <c r="S7064" s="24">
        <f>Table1[[#This Row],[Female Voters]]/Table1[[#This Row],[Female Population]]</f>
        <v>0.80841128161720288</v>
      </c>
      <c r="T7064" s="24">
        <f>Table1[[#This Row],[Male Voters]]/Table1[[#This Row],[Male Population]]</f>
        <v>0.84455261399463033</v>
      </c>
      <c r="U7064" s="24">
        <f>Table1[[#This Row],[Total Voters]]/Table1[[#This Row],[Total Population]]</f>
        <v>0.84200217719018144</v>
      </c>
      <c r="V7064" s="24">
        <f>Table1[[#This Row],[Female Ballots]]/Table1[[#This Row],[Female Population]]</f>
        <v>0.71054734130207686</v>
      </c>
      <c r="W7064" s="24">
        <f>Table1[[#This Row],[Male Ballots]]/Table1[[#This Row],[Male Population]]</f>
        <v>0.7701721647658395</v>
      </c>
      <c r="X7064" s="24">
        <f>Table1[[#This Row],[Total Ballots]]/Table1[[#This Row],[Total Population]]</f>
        <v>0.75271283437664704</v>
      </c>
      <c r="Y7064" s="24">
        <f>Table1[[#This Row],[Female Ballots]]/Table1[[#This Row],[Female Voters]]</f>
        <v>0.87894288150042621</v>
      </c>
      <c r="Z7064" s="24">
        <f>Table1[[#This Row],[Male Ballots]]/Table1[[#This Row],[Male Voters]]</f>
        <v>0.91192917054986022</v>
      </c>
      <c r="AA7064" s="24">
        <f>Table1[[#This Row],[Total Ballots]]/Table1[[#This Row],[Total Voters]]</f>
        <v>0.89395592406720492</v>
      </c>
    </row>
    <row r="7065" spans="1:27" s="12" customFormat="1" x14ac:dyDescent="0.35">
      <c r="A7065" s="19" t="s">
        <v>32</v>
      </c>
      <c r="B7065" s="20">
        <v>2010</v>
      </c>
      <c r="C7065" s="17" t="s">
        <v>82</v>
      </c>
      <c r="D7065" s="20"/>
      <c r="E7065" s="37" t="s">
        <v>74</v>
      </c>
      <c r="F7065" s="34" t="s">
        <v>78</v>
      </c>
      <c r="G7065" s="21" t="s">
        <v>79</v>
      </c>
      <c r="H7065" s="22">
        <v>2929.01973</v>
      </c>
      <c r="I7065" s="22">
        <v>3124.7702499999996</v>
      </c>
      <c r="J7065" s="22">
        <v>6053.7903200000001</v>
      </c>
      <c r="K7065" s="22">
        <v>2144</v>
      </c>
      <c r="L7065" s="22">
        <v>2069</v>
      </c>
      <c r="M7065" s="22">
        <v>0</v>
      </c>
      <c r="N7065" s="22">
        <v>4213</v>
      </c>
      <c r="O7065" s="22">
        <v>1668</v>
      </c>
      <c r="P7065" s="22">
        <v>1618</v>
      </c>
      <c r="Q7065" s="22">
        <v>0</v>
      </c>
      <c r="R7065" s="23">
        <v>3286</v>
      </c>
      <c r="S7065" s="24">
        <f>Table1[[#This Row],[Female Voters]]/Table1[[#This Row],[Female Population]]</f>
        <v>0.73198550970498244</v>
      </c>
      <c r="T7065" s="24">
        <f>Table1[[#This Row],[Male Voters]]/Table1[[#This Row],[Male Population]]</f>
        <v>0.66212867970053169</v>
      </c>
      <c r="U7065" s="24">
        <f>Table1[[#This Row],[Total Voters]]/Table1[[#This Row],[Total Population]]</f>
        <v>0.69592763827340487</v>
      </c>
      <c r="V7065" s="24">
        <f>Table1[[#This Row],[Female Ballots]]/Table1[[#This Row],[Female Population]]</f>
        <v>0.56947380139361503</v>
      </c>
      <c r="W7065" s="24">
        <f>Table1[[#This Row],[Male Ballots]]/Table1[[#This Row],[Male Population]]</f>
        <v>0.51779806851399723</v>
      </c>
      <c r="X7065" s="24">
        <f>Table1[[#This Row],[Total Ballots]]/Table1[[#This Row],[Total Population]]</f>
        <v>0.54280043184581261</v>
      </c>
      <c r="Y7065" s="24">
        <f>Table1[[#This Row],[Female Ballots]]/Table1[[#This Row],[Female Voters]]</f>
        <v>0.77798507462686572</v>
      </c>
      <c r="Z7065" s="24">
        <f>Table1[[#This Row],[Male Ballots]]/Table1[[#This Row],[Male Voters]]</f>
        <v>0.7820202996616723</v>
      </c>
      <c r="AA7065" s="24">
        <f>Table1[[#This Row],[Total Ballots]]/Table1[[#This Row],[Total Voters]]</f>
        <v>0.77996676952290533</v>
      </c>
    </row>
    <row r="7066" spans="1:27" s="12" customFormat="1" x14ac:dyDescent="0.35">
      <c r="A7066" s="19" t="s">
        <v>32</v>
      </c>
      <c r="B7066" s="20">
        <v>2010</v>
      </c>
      <c r="C7066" s="17" t="s">
        <v>82</v>
      </c>
      <c r="D7066" s="20"/>
      <c r="E7066" s="37" t="s">
        <v>74</v>
      </c>
      <c r="F7066" s="34" t="s">
        <v>78</v>
      </c>
      <c r="G7066" s="21" t="s">
        <v>62</v>
      </c>
      <c r="H7066" s="22">
        <v>252.96978999999999</v>
      </c>
      <c r="I7066" s="22">
        <v>388.72287999999998</v>
      </c>
      <c r="J7066" s="22">
        <v>641.69272000000001</v>
      </c>
      <c r="K7066" s="31">
        <v>136</v>
      </c>
      <c r="L7066" s="31">
        <v>152</v>
      </c>
      <c r="M7066" s="31"/>
      <c r="N7066" s="31">
        <v>288</v>
      </c>
      <c r="O7066" s="22">
        <v>58</v>
      </c>
      <c r="P7066" s="22">
        <v>66</v>
      </c>
      <c r="Q7066" s="22"/>
      <c r="R7066" s="23">
        <v>124</v>
      </c>
      <c r="S7066" s="24">
        <f>Table1[[#This Row],[Female Voters]]/Table1[[#This Row],[Female Population]]</f>
        <v>0.53761360200362263</v>
      </c>
      <c r="T7066" s="24">
        <f>Table1[[#This Row],[Male Voters]]/Table1[[#This Row],[Male Population]]</f>
        <v>0.39102406320924565</v>
      </c>
      <c r="U7066" s="24">
        <f>Table1[[#This Row],[Total Voters]]/Table1[[#This Row],[Total Population]]</f>
        <v>0.44881294585981901</v>
      </c>
      <c r="V7066" s="24">
        <f>Table1[[#This Row],[Female Ballots]]/Table1[[#This Row],[Female Population]]</f>
        <v>0.22927638908978026</v>
      </c>
      <c r="W7066" s="24">
        <f>Table1[[#This Row],[Male Ballots]]/Table1[[#This Row],[Male Population]]</f>
        <v>0.16978676428822509</v>
      </c>
      <c r="X7066" s="24">
        <f>Table1[[#This Row],[Total Ballots]]/Table1[[#This Row],[Total Population]]</f>
        <v>0.19323890724519985</v>
      </c>
      <c r="Y7066" s="24">
        <f>Table1[[#This Row],[Female Ballots]]/Table1[[#This Row],[Female Voters]]</f>
        <v>0.4264705882352941</v>
      </c>
      <c r="Z7066" s="24">
        <f>Table1[[#This Row],[Male Ballots]]/Table1[[#This Row],[Male Voters]]</f>
        <v>0.43421052631578949</v>
      </c>
      <c r="AA7066" s="24">
        <f>Table1[[#This Row],[Total Ballots]]/Table1[[#This Row],[Total Voters]]</f>
        <v>0.43055555555555558</v>
      </c>
    </row>
    <row r="7067" spans="1:27" s="12" customFormat="1" x14ac:dyDescent="0.35">
      <c r="A7067" s="19" t="s">
        <v>32</v>
      </c>
      <c r="B7067" s="20">
        <v>2010</v>
      </c>
      <c r="C7067" s="17" t="s">
        <v>82</v>
      </c>
      <c r="D7067" s="20"/>
      <c r="E7067" s="37" t="s">
        <v>74</v>
      </c>
      <c r="F7067" s="34" t="s">
        <v>78</v>
      </c>
      <c r="G7067" s="21" t="s">
        <v>63</v>
      </c>
      <c r="H7067" s="22">
        <v>312.98739999999998</v>
      </c>
      <c r="I7067" s="22">
        <v>338.9769</v>
      </c>
      <c r="J7067" s="22">
        <v>651.96440000000007</v>
      </c>
      <c r="K7067" s="31">
        <v>201</v>
      </c>
      <c r="L7067" s="31">
        <v>179</v>
      </c>
      <c r="M7067" s="31"/>
      <c r="N7067" s="31">
        <v>380</v>
      </c>
      <c r="O7067" s="22">
        <v>115</v>
      </c>
      <c r="P7067" s="22">
        <v>89</v>
      </c>
      <c r="Q7067" s="22"/>
      <c r="R7067" s="23">
        <v>204</v>
      </c>
      <c r="S7067" s="24">
        <f>Table1[[#This Row],[Female Voters]]/Table1[[#This Row],[Female Population]]</f>
        <v>0.64219837603686292</v>
      </c>
      <c r="T7067" s="24">
        <f>Table1[[#This Row],[Male Voters]]/Table1[[#This Row],[Male Population]]</f>
        <v>0.52805958164110889</v>
      </c>
      <c r="U7067" s="24">
        <f>Table1[[#This Row],[Total Voters]]/Table1[[#This Row],[Total Population]]</f>
        <v>0.58285391042823809</v>
      </c>
      <c r="V7067" s="24">
        <f>Table1[[#This Row],[Female Ballots]]/Table1[[#This Row],[Female Population]]</f>
        <v>0.36742693156337924</v>
      </c>
      <c r="W7067" s="24">
        <f>Table1[[#This Row],[Male Ballots]]/Table1[[#This Row],[Male Population]]</f>
        <v>0.26255476405619382</v>
      </c>
      <c r="X7067" s="24">
        <f>Table1[[#This Row],[Total Ballots]]/Table1[[#This Row],[Total Population]]</f>
        <v>0.31290052033515936</v>
      </c>
      <c r="Y7067" s="24">
        <f>Table1[[#This Row],[Female Ballots]]/Table1[[#This Row],[Female Voters]]</f>
        <v>0.57213930348258701</v>
      </c>
      <c r="Z7067" s="24">
        <f>Table1[[#This Row],[Male Ballots]]/Table1[[#This Row],[Male Voters]]</f>
        <v>0.4972067039106145</v>
      </c>
      <c r="AA7067" s="24">
        <f>Table1[[#This Row],[Total Ballots]]/Table1[[#This Row],[Total Voters]]</f>
        <v>0.5368421052631579</v>
      </c>
    </row>
    <row r="7068" spans="1:27" s="12" customFormat="1" x14ac:dyDescent="0.35">
      <c r="A7068" s="19" t="s">
        <v>32</v>
      </c>
      <c r="B7068" s="20">
        <v>2010</v>
      </c>
      <c r="C7068" s="17" t="s">
        <v>82</v>
      </c>
      <c r="D7068" s="20"/>
      <c r="E7068" s="37" t="s">
        <v>74</v>
      </c>
      <c r="F7068" s="34" t="s">
        <v>78</v>
      </c>
      <c r="G7068" s="21" t="s">
        <v>64</v>
      </c>
      <c r="H7068" s="22">
        <v>382.9923</v>
      </c>
      <c r="I7068" s="22">
        <v>357.99789999999996</v>
      </c>
      <c r="J7068" s="22">
        <v>740.99029999999993</v>
      </c>
      <c r="K7068" s="31">
        <v>246</v>
      </c>
      <c r="L7068" s="31">
        <v>210</v>
      </c>
      <c r="M7068" s="31"/>
      <c r="N7068" s="31">
        <v>456</v>
      </c>
      <c r="O7068" s="22">
        <v>165</v>
      </c>
      <c r="P7068" s="22">
        <v>142</v>
      </c>
      <c r="Q7068" s="22"/>
      <c r="R7068" s="23">
        <v>307</v>
      </c>
      <c r="S7068" s="24">
        <f>Table1[[#This Row],[Female Voters]]/Table1[[#This Row],[Female Population]]</f>
        <v>0.64231056342385995</v>
      </c>
      <c r="T7068" s="24">
        <f>Table1[[#This Row],[Male Voters]]/Table1[[#This Row],[Male Population]]</f>
        <v>0.58659561969497598</v>
      </c>
      <c r="U7068" s="24">
        <f>Table1[[#This Row],[Total Voters]]/Table1[[#This Row],[Total Population]]</f>
        <v>0.61539267113213225</v>
      </c>
      <c r="V7068" s="24">
        <f>Table1[[#This Row],[Female Ballots]]/Table1[[#This Row],[Female Population]]</f>
        <v>0.43081806083307678</v>
      </c>
      <c r="W7068" s="24">
        <f>Table1[[#This Row],[Male Ballots]]/Table1[[#This Row],[Male Population]]</f>
        <v>0.39665037141279325</v>
      </c>
      <c r="X7068" s="24">
        <f>Table1[[#This Row],[Total Ballots]]/Table1[[#This Row],[Total Population]]</f>
        <v>0.41431041674904517</v>
      </c>
      <c r="Y7068" s="24">
        <f>Table1[[#This Row],[Female Ballots]]/Table1[[#This Row],[Female Voters]]</f>
        <v>0.67073170731707321</v>
      </c>
      <c r="Z7068" s="24">
        <f>Table1[[#This Row],[Male Ballots]]/Table1[[#This Row],[Male Voters]]</f>
        <v>0.67619047619047623</v>
      </c>
      <c r="AA7068" s="24">
        <f>Table1[[#This Row],[Total Ballots]]/Table1[[#This Row],[Total Voters]]</f>
        <v>0.67324561403508776</v>
      </c>
    </row>
    <row r="7069" spans="1:27" s="12" customFormat="1" x14ac:dyDescent="0.35">
      <c r="A7069" s="19" t="s">
        <v>32</v>
      </c>
      <c r="B7069" s="20">
        <v>2010</v>
      </c>
      <c r="C7069" s="17" t="s">
        <v>82</v>
      </c>
      <c r="D7069" s="20"/>
      <c r="E7069" s="37" t="s">
        <v>74</v>
      </c>
      <c r="F7069" s="34" t="s">
        <v>78</v>
      </c>
      <c r="G7069" s="21" t="s">
        <v>65</v>
      </c>
      <c r="H7069" s="22">
        <v>595.00620000000004</v>
      </c>
      <c r="I7069" s="22">
        <v>556.99559999999997</v>
      </c>
      <c r="J7069" s="22">
        <v>1152.0018</v>
      </c>
      <c r="K7069" s="31">
        <v>454</v>
      </c>
      <c r="L7069" s="31">
        <v>362</v>
      </c>
      <c r="M7069" s="31"/>
      <c r="N7069" s="31">
        <v>816</v>
      </c>
      <c r="O7069" s="22">
        <v>343</v>
      </c>
      <c r="P7069" s="22">
        <v>276</v>
      </c>
      <c r="Q7069" s="22"/>
      <c r="R7069" s="23">
        <v>619</v>
      </c>
      <c r="S7069" s="24">
        <f>Table1[[#This Row],[Female Voters]]/Table1[[#This Row],[Female Population]]</f>
        <v>0.76301725931595332</v>
      </c>
      <c r="T7069" s="24">
        <f>Table1[[#This Row],[Male Voters]]/Table1[[#This Row],[Male Population]]</f>
        <v>0.64991536737453581</v>
      </c>
      <c r="U7069" s="24">
        <f>Table1[[#This Row],[Total Voters]]/Table1[[#This Row],[Total Population]]</f>
        <v>0.70833222656422934</v>
      </c>
      <c r="V7069" s="24">
        <f>Table1[[#This Row],[Female Ballots]]/Table1[[#This Row],[Female Population]]</f>
        <v>0.57646458137747136</v>
      </c>
      <c r="W7069" s="24">
        <f>Table1[[#This Row],[Male Ballots]]/Table1[[#This Row],[Male Population]]</f>
        <v>0.49551558396511575</v>
      </c>
      <c r="X7069" s="24">
        <f>Table1[[#This Row],[Total Ballots]]/Table1[[#This Row],[Total Population]]</f>
        <v>0.53732554931771803</v>
      </c>
      <c r="Y7069" s="24">
        <f>Table1[[#This Row],[Female Ballots]]/Table1[[#This Row],[Female Voters]]</f>
        <v>0.75550660792951541</v>
      </c>
      <c r="Z7069" s="24">
        <f>Table1[[#This Row],[Male Ballots]]/Table1[[#This Row],[Male Voters]]</f>
        <v>0.76243093922651939</v>
      </c>
      <c r="AA7069" s="24">
        <f>Table1[[#This Row],[Total Ballots]]/Table1[[#This Row],[Total Voters]]</f>
        <v>0.75857843137254899</v>
      </c>
    </row>
    <row r="7070" spans="1:27" s="12" customFormat="1" x14ac:dyDescent="0.35">
      <c r="A7070" s="19" t="s">
        <v>32</v>
      </c>
      <c r="B7070" s="20">
        <v>2010</v>
      </c>
      <c r="C7070" s="17" t="s">
        <v>82</v>
      </c>
      <c r="D7070" s="20"/>
      <c r="E7070" s="37" t="s">
        <v>74</v>
      </c>
      <c r="F7070" s="34" t="s">
        <v>78</v>
      </c>
      <c r="G7070" s="21" t="s">
        <v>66</v>
      </c>
      <c r="H7070" s="22">
        <v>675.0385</v>
      </c>
      <c r="I7070" s="22">
        <v>764.03729999999996</v>
      </c>
      <c r="J7070" s="22">
        <v>1439.0758000000001</v>
      </c>
      <c r="K7070" s="31">
        <v>560</v>
      </c>
      <c r="L7070" s="31">
        <v>603</v>
      </c>
      <c r="M7070" s="31"/>
      <c r="N7070" s="31">
        <v>1163</v>
      </c>
      <c r="O7070" s="22">
        <v>493</v>
      </c>
      <c r="P7070" s="22">
        <v>531</v>
      </c>
      <c r="Q7070" s="22"/>
      <c r="R7070" s="23">
        <v>1024</v>
      </c>
      <c r="S7070" s="24">
        <f>Table1[[#This Row],[Female Voters]]/Table1[[#This Row],[Female Population]]</f>
        <v>0.82958231271253413</v>
      </c>
      <c r="T7070" s="24">
        <f>Table1[[#This Row],[Male Voters]]/Table1[[#This Row],[Male Population]]</f>
        <v>0.7892284840020245</v>
      </c>
      <c r="U7070" s="24">
        <f>Table1[[#This Row],[Total Voters]]/Table1[[#This Row],[Total Population]]</f>
        <v>0.80815756890637724</v>
      </c>
      <c r="V7070" s="24">
        <f>Table1[[#This Row],[Female Ballots]]/Table1[[#This Row],[Female Population]]</f>
        <v>0.73032871458442739</v>
      </c>
      <c r="W7070" s="24">
        <f>Table1[[#This Row],[Male Ballots]]/Table1[[#This Row],[Male Population]]</f>
        <v>0.6949922471062604</v>
      </c>
      <c r="X7070" s="24">
        <f>Table1[[#This Row],[Total Ballots]]/Table1[[#This Row],[Total Population]]</f>
        <v>0.71156779927784208</v>
      </c>
      <c r="Y7070" s="24">
        <f>Table1[[#This Row],[Female Ballots]]/Table1[[#This Row],[Female Voters]]</f>
        <v>0.88035714285714284</v>
      </c>
      <c r="Z7070" s="24">
        <f>Table1[[#This Row],[Male Ballots]]/Table1[[#This Row],[Male Voters]]</f>
        <v>0.88059701492537312</v>
      </c>
      <c r="AA7070" s="24">
        <f>Table1[[#This Row],[Total Ballots]]/Table1[[#This Row],[Total Voters]]</f>
        <v>0.88048151332760105</v>
      </c>
    </row>
    <row r="7071" spans="1:27" s="12" customFormat="1" x14ac:dyDescent="0.35">
      <c r="A7071" s="19" t="s">
        <v>32</v>
      </c>
      <c r="B7071" s="20">
        <v>2010</v>
      </c>
      <c r="C7071" s="17" t="s">
        <v>82</v>
      </c>
      <c r="D7071" s="20"/>
      <c r="E7071" s="37" t="s">
        <v>74</v>
      </c>
      <c r="F7071" s="34" t="s">
        <v>78</v>
      </c>
      <c r="G7071" s="21" t="s">
        <v>67</v>
      </c>
      <c r="H7071" s="22">
        <v>710.02554000000009</v>
      </c>
      <c r="I7071" s="22">
        <v>718.03967</v>
      </c>
      <c r="J7071" s="22">
        <v>1428.0653</v>
      </c>
      <c r="K7071" s="31">
        <v>547</v>
      </c>
      <c r="L7071" s="31">
        <v>563</v>
      </c>
      <c r="M7071" s="31"/>
      <c r="N7071" s="31">
        <v>1110</v>
      </c>
      <c r="O7071" s="22">
        <v>494</v>
      </c>
      <c r="P7071" s="22">
        <v>514</v>
      </c>
      <c r="Q7071" s="22"/>
      <c r="R7071" s="23">
        <v>1008</v>
      </c>
      <c r="S7071" s="24">
        <f>Table1[[#This Row],[Female Voters]]/Table1[[#This Row],[Female Population]]</f>
        <v>0.77039482269891291</v>
      </c>
      <c r="T7071" s="24">
        <f>Table1[[#This Row],[Male Voters]]/Table1[[#This Row],[Male Population]]</f>
        <v>0.78407924174997179</v>
      </c>
      <c r="U7071" s="24">
        <f>Table1[[#This Row],[Total Voters]]/Table1[[#This Row],[Total Population]]</f>
        <v>0.77727538089469717</v>
      </c>
      <c r="V7071" s="24">
        <f>Table1[[#This Row],[Female Ballots]]/Table1[[#This Row],[Female Population]]</f>
        <v>0.69574962049956668</v>
      </c>
      <c r="W7071" s="24">
        <f>Table1[[#This Row],[Male Ballots]]/Table1[[#This Row],[Male Population]]</f>
        <v>0.71583788678416616</v>
      </c>
      <c r="X7071" s="24">
        <f>Table1[[#This Row],[Total Ballots]]/Table1[[#This Row],[Total Population]]</f>
        <v>0.70585007562329261</v>
      </c>
      <c r="Y7071" s="24">
        <f>Table1[[#This Row],[Female Ballots]]/Table1[[#This Row],[Female Voters]]</f>
        <v>0.90310786106032903</v>
      </c>
      <c r="Z7071" s="24">
        <f>Table1[[#This Row],[Male Ballots]]/Table1[[#This Row],[Male Voters]]</f>
        <v>0.91296625222024863</v>
      </c>
      <c r="AA7071" s="24">
        <f>Table1[[#This Row],[Total Ballots]]/Table1[[#This Row],[Total Voters]]</f>
        <v>0.90810810810810816</v>
      </c>
    </row>
    <row r="7072" spans="1:27" s="12" customFormat="1" x14ac:dyDescent="0.35">
      <c r="A7072" s="19" t="s">
        <v>60</v>
      </c>
      <c r="B7072" s="20">
        <v>2010</v>
      </c>
      <c r="C7072" s="17" t="s">
        <v>82</v>
      </c>
      <c r="D7072" s="20" t="s">
        <v>69</v>
      </c>
      <c r="E7072" s="37" t="s">
        <v>75</v>
      </c>
      <c r="F7072" s="34" t="s">
        <v>78</v>
      </c>
      <c r="G7072" s="21" t="s">
        <v>79</v>
      </c>
      <c r="H7072" s="22">
        <v>24727.400099999999</v>
      </c>
      <c r="I7072" s="22">
        <v>26742.084499999997</v>
      </c>
      <c r="J7072" s="22">
        <v>51469.483399999997</v>
      </c>
      <c r="K7072" s="22">
        <v>13395</v>
      </c>
      <c r="L7072" s="22">
        <v>12128</v>
      </c>
      <c r="M7072" s="22">
        <v>334</v>
      </c>
      <c r="N7072" s="22">
        <v>25857</v>
      </c>
      <c r="O7072" s="22">
        <v>8996</v>
      </c>
      <c r="P7072" s="22">
        <v>8383</v>
      </c>
      <c r="Q7072" s="22">
        <v>199</v>
      </c>
      <c r="R7072" s="23">
        <v>17578</v>
      </c>
      <c r="S7072" s="24">
        <f>Table1[[#This Row],[Female Voters]]/Table1[[#This Row],[Female Population]]</f>
        <v>0.54170676843620125</v>
      </c>
      <c r="T7072" s="24">
        <f>Table1[[#This Row],[Male Voters]]/Table1[[#This Row],[Male Population]]</f>
        <v>0.45351737632868527</v>
      </c>
      <c r="U7072" s="24">
        <f>Table1[[#This Row],[Total Voters]]/Table1[[#This Row],[Total Population]]</f>
        <v>0.50237535510216524</v>
      </c>
      <c r="V7072" s="24">
        <f>Table1[[#This Row],[Female Ballots]]/Table1[[#This Row],[Female Population]]</f>
        <v>0.36380694952236409</v>
      </c>
      <c r="W7072" s="24">
        <f>Table1[[#This Row],[Male Ballots]]/Table1[[#This Row],[Male Population]]</f>
        <v>0.31347593715067351</v>
      </c>
      <c r="X7072" s="24">
        <f>Table1[[#This Row],[Total Ballots]]/Table1[[#This Row],[Total Population]]</f>
        <v>0.34152275948431221</v>
      </c>
      <c r="Y7072" s="24">
        <f>Table1[[#This Row],[Female Ballots]]/Table1[[#This Row],[Female Voters]]</f>
        <v>0.67159387831280326</v>
      </c>
      <c r="Z7072" s="24">
        <f>Table1[[#This Row],[Male Ballots]]/Table1[[#This Row],[Male Voters]]</f>
        <v>0.69121042216358841</v>
      </c>
      <c r="AA7072" s="24">
        <f>Table1[[#This Row],[Total Ballots]]/Table1[[#This Row],[Total Voters]]</f>
        <v>0.67981591058514135</v>
      </c>
    </row>
    <row r="7073" spans="1:27" s="12" customFormat="1" x14ac:dyDescent="0.35">
      <c r="A7073" s="19" t="s">
        <v>60</v>
      </c>
      <c r="B7073" s="20">
        <v>2010</v>
      </c>
      <c r="C7073" s="17" t="s">
        <v>82</v>
      </c>
      <c r="D7073" s="20" t="s">
        <v>69</v>
      </c>
      <c r="E7073" s="37" t="s">
        <v>75</v>
      </c>
      <c r="F7073" s="34" t="s">
        <v>78</v>
      </c>
      <c r="G7073" s="21" t="s">
        <v>62</v>
      </c>
      <c r="H7073" s="22">
        <v>3816.4973</v>
      </c>
      <c r="I7073" s="22">
        <v>4257.2031000000006</v>
      </c>
      <c r="J7073" s="22">
        <v>8073.7</v>
      </c>
      <c r="K7073" s="31">
        <v>1482</v>
      </c>
      <c r="L7073" s="31">
        <v>1345</v>
      </c>
      <c r="M7073" s="31">
        <v>26</v>
      </c>
      <c r="N7073" s="31">
        <v>2853</v>
      </c>
      <c r="O7073" s="22">
        <v>570</v>
      </c>
      <c r="P7073" s="22">
        <v>472</v>
      </c>
      <c r="Q7073" s="22">
        <v>8</v>
      </c>
      <c r="R7073" s="23">
        <v>1050</v>
      </c>
      <c r="S7073" s="24">
        <f>Table1[[#This Row],[Female Voters]]/Table1[[#This Row],[Female Population]]</f>
        <v>0.38831417488491343</v>
      </c>
      <c r="T7073" s="24">
        <f>Table1[[#This Row],[Male Voters]]/Table1[[#This Row],[Male Population]]</f>
        <v>0.3159351265153405</v>
      </c>
      <c r="U7073" s="24">
        <f>Table1[[#This Row],[Total Voters]]/Table1[[#This Row],[Total Population]]</f>
        <v>0.35336958271919938</v>
      </c>
      <c r="V7073" s="24">
        <f>Table1[[#This Row],[Female Ballots]]/Table1[[#This Row],[Female Population]]</f>
        <v>0.14935160572496672</v>
      </c>
      <c r="W7073" s="24">
        <f>Table1[[#This Row],[Male Ballots]]/Table1[[#This Row],[Male Population]]</f>
        <v>0.11087091428642433</v>
      </c>
      <c r="X7073" s="24">
        <f>Table1[[#This Row],[Total Ballots]]/Table1[[#This Row],[Total Population]]</f>
        <v>0.1300518968998105</v>
      </c>
      <c r="Y7073" s="24">
        <f>Table1[[#This Row],[Female Ballots]]/Table1[[#This Row],[Female Voters]]</f>
        <v>0.38461538461538464</v>
      </c>
      <c r="Z7073" s="24">
        <f>Table1[[#This Row],[Male Ballots]]/Table1[[#This Row],[Male Voters]]</f>
        <v>0.35092936802973979</v>
      </c>
      <c r="AA7073" s="24">
        <f>Table1[[#This Row],[Total Ballots]]/Table1[[#This Row],[Total Voters]]</f>
        <v>0.36803364879074657</v>
      </c>
    </row>
    <row r="7074" spans="1:27" s="12" customFormat="1" x14ac:dyDescent="0.35">
      <c r="A7074" s="19" t="s">
        <v>60</v>
      </c>
      <c r="B7074" s="20">
        <v>2010</v>
      </c>
      <c r="C7074" s="17" t="s">
        <v>82</v>
      </c>
      <c r="D7074" s="20" t="s">
        <v>69</v>
      </c>
      <c r="E7074" s="37" t="s">
        <v>75</v>
      </c>
      <c r="F7074" s="34" t="s">
        <v>78</v>
      </c>
      <c r="G7074" s="21" t="s">
        <v>63</v>
      </c>
      <c r="H7074" s="22">
        <v>5989.0079999999998</v>
      </c>
      <c r="I7074" s="22">
        <v>6680.0049999999992</v>
      </c>
      <c r="J7074" s="22">
        <v>12669.012999999999</v>
      </c>
      <c r="K7074" s="31">
        <v>2780</v>
      </c>
      <c r="L7074" s="31">
        <v>2242</v>
      </c>
      <c r="M7074" s="31">
        <v>72</v>
      </c>
      <c r="N7074" s="31">
        <v>5094</v>
      </c>
      <c r="O7074" s="22">
        <v>1384</v>
      </c>
      <c r="P7074" s="22">
        <v>1142</v>
      </c>
      <c r="Q7074" s="22">
        <v>35</v>
      </c>
      <c r="R7074" s="23">
        <v>2561</v>
      </c>
      <c r="S7074" s="24">
        <f>Table1[[#This Row],[Female Voters]]/Table1[[#This Row],[Female Population]]</f>
        <v>0.46418371790453444</v>
      </c>
      <c r="T7074" s="24">
        <f>Table1[[#This Row],[Male Voters]]/Table1[[#This Row],[Male Population]]</f>
        <v>0.3356284912960395</v>
      </c>
      <c r="U7074" s="24">
        <f>Table1[[#This Row],[Total Voters]]/Table1[[#This Row],[Total Population]]</f>
        <v>0.40208341407495601</v>
      </c>
      <c r="V7074" s="24">
        <f>Table1[[#This Row],[Female Ballots]]/Table1[[#This Row],[Female Population]]</f>
        <v>0.23109002358988334</v>
      </c>
      <c r="W7074" s="24">
        <f>Table1[[#This Row],[Male Ballots]]/Table1[[#This Row],[Male Population]]</f>
        <v>0.17095795586979354</v>
      </c>
      <c r="X7074" s="24">
        <f>Table1[[#This Row],[Total Ballots]]/Table1[[#This Row],[Total Population]]</f>
        <v>0.2021467654978332</v>
      </c>
      <c r="Y7074" s="24">
        <f>Table1[[#This Row],[Female Ballots]]/Table1[[#This Row],[Female Voters]]</f>
        <v>0.49784172661870502</v>
      </c>
      <c r="Z7074" s="24">
        <f>Table1[[#This Row],[Male Ballots]]/Table1[[#This Row],[Male Voters]]</f>
        <v>0.50936663693131135</v>
      </c>
      <c r="AA7074" s="24">
        <f>Table1[[#This Row],[Total Ballots]]/Table1[[#This Row],[Total Voters]]</f>
        <v>0.50274833137023944</v>
      </c>
    </row>
    <row r="7075" spans="1:27" s="12" customFormat="1" x14ac:dyDescent="0.35">
      <c r="A7075" s="19" t="s">
        <v>60</v>
      </c>
      <c r="B7075" s="20">
        <v>2010</v>
      </c>
      <c r="C7075" s="17" t="s">
        <v>82</v>
      </c>
      <c r="D7075" s="20" t="s">
        <v>69</v>
      </c>
      <c r="E7075" s="37" t="s">
        <v>75</v>
      </c>
      <c r="F7075" s="34" t="s">
        <v>78</v>
      </c>
      <c r="G7075" s="21" t="s">
        <v>64</v>
      </c>
      <c r="H7075" s="22">
        <v>4781.0079999999998</v>
      </c>
      <c r="I7075" s="22">
        <v>5365.991</v>
      </c>
      <c r="J7075" s="22">
        <v>10146.999</v>
      </c>
      <c r="K7075" s="31">
        <v>2125</v>
      </c>
      <c r="L7075" s="31">
        <v>2016</v>
      </c>
      <c r="M7075" s="31">
        <v>67</v>
      </c>
      <c r="N7075" s="31">
        <v>4208</v>
      </c>
      <c r="O7075" s="22">
        <v>1276</v>
      </c>
      <c r="P7075" s="22">
        <v>1279</v>
      </c>
      <c r="Q7075" s="22">
        <v>30</v>
      </c>
      <c r="R7075" s="23">
        <v>2585</v>
      </c>
      <c r="S7075" s="24">
        <f>Table1[[#This Row],[Female Voters]]/Table1[[#This Row],[Female Population]]</f>
        <v>0.44446694086268002</v>
      </c>
      <c r="T7075" s="24">
        <f>Table1[[#This Row],[Male Voters]]/Table1[[#This Row],[Male Population]]</f>
        <v>0.37569947471026321</v>
      </c>
      <c r="U7075" s="24">
        <f>Table1[[#This Row],[Total Voters]]/Table1[[#This Row],[Total Population]]</f>
        <v>0.41470389422527787</v>
      </c>
      <c r="V7075" s="24">
        <f>Table1[[#This Row],[Female Ballots]]/Table1[[#This Row],[Female Population]]</f>
        <v>0.26688932543095517</v>
      </c>
      <c r="W7075" s="24">
        <f>Table1[[#This Row],[Male Ballots]]/Table1[[#This Row],[Male Population]]</f>
        <v>0.23835299015596559</v>
      </c>
      <c r="X7075" s="24">
        <f>Table1[[#This Row],[Total Ballots]]/Table1[[#This Row],[Total Population]]</f>
        <v>0.25475512513601312</v>
      </c>
      <c r="Y7075" s="24">
        <f>Table1[[#This Row],[Female Ballots]]/Table1[[#This Row],[Female Voters]]</f>
        <v>0.60047058823529409</v>
      </c>
      <c r="Z7075" s="24">
        <f>Table1[[#This Row],[Male Ballots]]/Table1[[#This Row],[Male Voters]]</f>
        <v>0.63442460317460314</v>
      </c>
      <c r="AA7075" s="24">
        <f>Table1[[#This Row],[Total Ballots]]/Table1[[#This Row],[Total Voters]]</f>
        <v>0.61430608365019013</v>
      </c>
    </row>
    <row r="7076" spans="1:27" s="12" customFormat="1" x14ac:dyDescent="0.35">
      <c r="A7076" s="19" t="s">
        <v>60</v>
      </c>
      <c r="B7076" s="20">
        <v>2010</v>
      </c>
      <c r="C7076" s="17" t="s">
        <v>82</v>
      </c>
      <c r="D7076" s="20" t="s">
        <v>69</v>
      </c>
      <c r="E7076" s="37" t="s">
        <v>75</v>
      </c>
      <c r="F7076" s="34" t="s">
        <v>78</v>
      </c>
      <c r="G7076" s="21" t="s">
        <v>65</v>
      </c>
      <c r="H7076" s="22">
        <v>4038.9740000000002</v>
      </c>
      <c r="I7076" s="22">
        <v>4316.9709999999995</v>
      </c>
      <c r="J7076" s="22">
        <v>8355.9449999999997</v>
      </c>
      <c r="K7076" s="31">
        <v>2378</v>
      </c>
      <c r="L7076" s="31">
        <v>2102</v>
      </c>
      <c r="M7076" s="31">
        <v>61</v>
      </c>
      <c r="N7076" s="31">
        <v>4541</v>
      </c>
      <c r="O7076" s="22">
        <v>1746</v>
      </c>
      <c r="P7076" s="22">
        <v>1588</v>
      </c>
      <c r="Q7076" s="22">
        <v>36</v>
      </c>
      <c r="R7076" s="23">
        <v>3370</v>
      </c>
      <c r="S7076" s="24">
        <f>Table1[[#This Row],[Female Voters]]/Table1[[#This Row],[Female Population]]</f>
        <v>0.58876338396830474</v>
      </c>
      <c r="T7076" s="24">
        <f>Table1[[#This Row],[Male Voters]]/Table1[[#This Row],[Male Population]]</f>
        <v>0.48691547846858368</v>
      </c>
      <c r="U7076" s="24">
        <f>Table1[[#This Row],[Total Voters]]/Table1[[#This Row],[Total Population]]</f>
        <v>0.54344541521036815</v>
      </c>
      <c r="V7076" s="24">
        <f>Table1[[#This Row],[Female Ballots]]/Table1[[#This Row],[Female Population]]</f>
        <v>0.43228800185393618</v>
      </c>
      <c r="W7076" s="24">
        <f>Table1[[#This Row],[Male Ballots]]/Table1[[#This Row],[Male Population]]</f>
        <v>0.36785051370509558</v>
      </c>
      <c r="X7076" s="24">
        <f>Table1[[#This Row],[Total Ballots]]/Table1[[#This Row],[Total Population]]</f>
        <v>0.40330567039395304</v>
      </c>
      <c r="Y7076" s="24">
        <f>Table1[[#This Row],[Female Ballots]]/Table1[[#This Row],[Female Voters]]</f>
        <v>0.73423044575273344</v>
      </c>
      <c r="Z7076" s="24">
        <f>Table1[[#This Row],[Male Ballots]]/Table1[[#This Row],[Male Voters]]</f>
        <v>0.75547098001902946</v>
      </c>
      <c r="AA7076" s="24">
        <f>Table1[[#This Row],[Total Ballots]]/Table1[[#This Row],[Total Voters]]</f>
        <v>0.74212728473904421</v>
      </c>
    </row>
    <row r="7077" spans="1:27" s="12" customFormat="1" x14ac:dyDescent="0.35">
      <c r="A7077" s="19" t="s">
        <v>60</v>
      </c>
      <c r="B7077" s="20">
        <v>2010</v>
      </c>
      <c r="C7077" s="17" t="s">
        <v>82</v>
      </c>
      <c r="D7077" s="20" t="s">
        <v>69</v>
      </c>
      <c r="E7077" s="37" t="s">
        <v>75</v>
      </c>
      <c r="F7077" s="34" t="s">
        <v>78</v>
      </c>
      <c r="G7077" s="21" t="s">
        <v>66</v>
      </c>
      <c r="H7077" s="22">
        <v>3112.9580000000001</v>
      </c>
      <c r="I7077" s="22">
        <v>3414.9570000000003</v>
      </c>
      <c r="J7077" s="22">
        <v>6527.9139999999998</v>
      </c>
      <c r="K7077" s="31">
        <v>2346</v>
      </c>
      <c r="L7077" s="31">
        <v>2301</v>
      </c>
      <c r="M7077" s="31">
        <v>55</v>
      </c>
      <c r="N7077" s="31">
        <v>4702</v>
      </c>
      <c r="O7077" s="22">
        <v>1983</v>
      </c>
      <c r="P7077" s="22">
        <v>1990</v>
      </c>
      <c r="Q7077" s="22">
        <v>41</v>
      </c>
      <c r="R7077" s="23">
        <v>4014</v>
      </c>
      <c r="S7077" s="24">
        <f>Table1[[#This Row],[Female Voters]]/Table1[[#This Row],[Female Population]]</f>
        <v>0.75362404504011937</v>
      </c>
      <c r="T7077" s="24">
        <f>Table1[[#This Row],[Male Voters]]/Table1[[#This Row],[Male Population]]</f>
        <v>0.67380057786964809</v>
      </c>
      <c r="U7077" s="24">
        <f>Table1[[#This Row],[Total Voters]]/Table1[[#This Row],[Total Population]]</f>
        <v>0.72029135187749105</v>
      </c>
      <c r="V7077" s="24">
        <f>Table1[[#This Row],[Female Ballots]]/Table1[[#This Row],[Female Population]]</f>
        <v>0.63701469791754339</v>
      </c>
      <c r="W7077" s="24">
        <f>Table1[[#This Row],[Male Ballots]]/Table1[[#This Row],[Male Population]]</f>
        <v>0.58273061710586682</v>
      </c>
      <c r="X7077" s="24">
        <f>Table1[[#This Row],[Total Ballots]]/Table1[[#This Row],[Total Population]]</f>
        <v>0.61489780655811344</v>
      </c>
      <c r="Y7077" s="24">
        <f>Table1[[#This Row],[Female Ballots]]/Table1[[#This Row],[Female Voters]]</f>
        <v>0.84526854219948844</v>
      </c>
      <c r="Z7077" s="24">
        <f>Table1[[#This Row],[Male Ballots]]/Table1[[#This Row],[Male Voters]]</f>
        <v>0.86484137331594957</v>
      </c>
      <c r="AA7077" s="24">
        <f>Table1[[#This Row],[Total Ballots]]/Table1[[#This Row],[Total Voters]]</f>
        <v>0.85367928541046367</v>
      </c>
    </row>
    <row r="7078" spans="1:27" s="12" customFormat="1" x14ac:dyDescent="0.35">
      <c r="A7078" s="19" t="s">
        <v>60</v>
      </c>
      <c r="B7078" s="20">
        <v>2010</v>
      </c>
      <c r="C7078" s="17" t="s">
        <v>82</v>
      </c>
      <c r="D7078" s="20" t="s">
        <v>69</v>
      </c>
      <c r="E7078" s="37" t="s">
        <v>75</v>
      </c>
      <c r="F7078" s="34" t="s">
        <v>78</v>
      </c>
      <c r="G7078" s="21" t="s">
        <v>67</v>
      </c>
      <c r="H7078" s="22">
        <v>2988.9548</v>
      </c>
      <c r="I7078" s="22">
        <v>2706.9573999999998</v>
      </c>
      <c r="J7078" s="22">
        <v>5695.9124000000002</v>
      </c>
      <c r="K7078" s="31">
        <v>2284</v>
      </c>
      <c r="L7078" s="31">
        <v>2122</v>
      </c>
      <c r="M7078" s="31">
        <v>53</v>
      </c>
      <c r="N7078" s="31">
        <v>4459</v>
      </c>
      <c r="O7078" s="22">
        <v>2037</v>
      </c>
      <c r="P7078" s="22">
        <v>1912</v>
      </c>
      <c r="Q7078" s="22">
        <v>49</v>
      </c>
      <c r="R7078" s="23">
        <v>3998</v>
      </c>
      <c r="S7078" s="24">
        <f>Table1[[#This Row],[Female Voters]]/Table1[[#This Row],[Female Population]]</f>
        <v>0.76414671777572551</v>
      </c>
      <c r="T7078" s="24">
        <f>Table1[[#This Row],[Male Voters]]/Table1[[#This Row],[Male Population]]</f>
        <v>0.78390594547221182</v>
      </c>
      <c r="U7078" s="24">
        <f>Table1[[#This Row],[Total Voters]]/Table1[[#This Row],[Total Population]]</f>
        <v>0.78284209567548824</v>
      </c>
      <c r="V7078" s="24">
        <f>Table1[[#This Row],[Female Ballots]]/Table1[[#This Row],[Female Population]]</f>
        <v>0.6815091348989285</v>
      </c>
      <c r="W7078" s="24">
        <f>Table1[[#This Row],[Male Ballots]]/Table1[[#This Row],[Male Population]]</f>
        <v>0.70632807150936328</v>
      </c>
      <c r="X7078" s="24">
        <f>Table1[[#This Row],[Total Ballots]]/Table1[[#This Row],[Total Population]]</f>
        <v>0.70190686219120924</v>
      </c>
      <c r="Y7078" s="24">
        <f>Table1[[#This Row],[Female Ballots]]/Table1[[#This Row],[Female Voters]]</f>
        <v>0.89185639229422065</v>
      </c>
      <c r="Z7078" s="24">
        <f>Table1[[#This Row],[Male Ballots]]/Table1[[#This Row],[Male Voters]]</f>
        <v>0.90103675777568337</v>
      </c>
      <c r="AA7078" s="24">
        <f>Table1[[#This Row],[Total Ballots]]/Table1[[#This Row],[Total Voters]]</f>
        <v>0.89661359049114153</v>
      </c>
    </row>
    <row r="7079" spans="1:27" s="12" customFormat="1" x14ac:dyDescent="0.35">
      <c r="A7079" s="19" t="s">
        <v>22</v>
      </c>
      <c r="B7079" s="20">
        <v>2010</v>
      </c>
      <c r="C7079" s="17" t="s">
        <v>82</v>
      </c>
      <c r="D7079" s="20"/>
      <c r="E7079" s="37" t="s">
        <v>74</v>
      </c>
      <c r="F7079" s="34" t="s">
        <v>78</v>
      </c>
      <c r="G7079" s="21" t="s">
        <v>79</v>
      </c>
      <c r="H7079" s="22">
        <v>926.9973379999999</v>
      </c>
      <c r="I7079" s="22">
        <v>885.00162</v>
      </c>
      <c r="J7079" s="22">
        <v>1811.9989900000003</v>
      </c>
      <c r="K7079" s="22">
        <v>819</v>
      </c>
      <c r="L7079" s="22">
        <v>723</v>
      </c>
      <c r="M7079" s="22">
        <v>0</v>
      </c>
      <c r="N7079" s="22">
        <v>1542</v>
      </c>
      <c r="O7079" s="22">
        <v>631</v>
      </c>
      <c r="P7079" s="22">
        <v>578</v>
      </c>
      <c r="Q7079" s="22">
        <v>0</v>
      </c>
      <c r="R7079" s="23">
        <v>1209</v>
      </c>
      <c r="S7079" s="24">
        <f>Table1[[#This Row],[Female Voters]]/Table1[[#This Row],[Female Population]]</f>
        <v>0.883497682708556</v>
      </c>
      <c r="T7079" s="24">
        <f>Table1[[#This Row],[Male Voters]]/Table1[[#This Row],[Male Population]]</f>
        <v>0.81694765711276329</v>
      </c>
      <c r="U7079" s="24">
        <f>Table1[[#This Row],[Total Voters]]/Table1[[#This Row],[Total Population]]</f>
        <v>0.85099385182328369</v>
      </c>
      <c r="V7079" s="24">
        <f>Table1[[#This Row],[Female Ballots]]/Table1[[#This Row],[Female Population]]</f>
        <v>0.68069235383284354</v>
      </c>
      <c r="W7079" s="24">
        <f>Table1[[#This Row],[Male Ballots]]/Table1[[#This Row],[Male Population]]</f>
        <v>0.65310614911642761</v>
      </c>
      <c r="X7079" s="24">
        <f>Table1[[#This Row],[Total Ballots]]/Table1[[#This Row],[Total Population]]</f>
        <v>0.66721891495094032</v>
      </c>
      <c r="Y7079" s="24">
        <f>Table1[[#This Row],[Female Ballots]]/Table1[[#This Row],[Female Voters]]</f>
        <v>0.77045177045177049</v>
      </c>
      <c r="Z7079" s="24">
        <f>Table1[[#This Row],[Male Ballots]]/Table1[[#This Row],[Male Voters]]</f>
        <v>0.79944674965421858</v>
      </c>
      <c r="AA7079" s="24">
        <f>Table1[[#This Row],[Total Ballots]]/Table1[[#This Row],[Total Voters]]</f>
        <v>0.78404669260700388</v>
      </c>
    </row>
    <row r="7080" spans="1:27" s="12" customFormat="1" x14ac:dyDescent="0.35">
      <c r="A7080" s="19" t="s">
        <v>22</v>
      </c>
      <c r="B7080" s="20">
        <v>2010</v>
      </c>
      <c r="C7080" s="17" t="s">
        <v>82</v>
      </c>
      <c r="D7080" s="20"/>
      <c r="E7080" s="37" t="s">
        <v>74</v>
      </c>
      <c r="F7080" s="34" t="s">
        <v>78</v>
      </c>
      <c r="G7080" s="21" t="s">
        <v>62</v>
      </c>
      <c r="H7080" s="22">
        <v>53.998947999999999</v>
      </c>
      <c r="I7080" s="22">
        <v>77.001620000000003</v>
      </c>
      <c r="J7080" s="22">
        <v>131.00056000000001</v>
      </c>
      <c r="K7080" s="31">
        <v>62</v>
      </c>
      <c r="L7080" s="31">
        <v>72</v>
      </c>
      <c r="M7080" s="31"/>
      <c r="N7080" s="31">
        <v>134</v>
      </c>
      <c r="O7080" s="22">
        <v>25</v>
      </c>
      <c r="P7080" s="22">
        <v>37</v>
      </c>
      <c r="Q7080" s="22"/>
      <c r="R7080" s="23">
        <v>62</v>
      </c>
      <c r="S7080" s="24">
        <f>Table1[[#This Row],[Female Voters]]/Table1[[#This Row],[Female Population]]</f>
        <v>1.1481705162107974</v>
      </c>
      <c r="T7080" s="24">
        <f>Table1[[#This Row],[Male Voters]]/Table1[[#This Row],[Male Population]]</f>
        <v>0.93504526268408372</v>
      </c>
      <c r="U7080" s="24">
        <f>Table1[[#This Row],[Total Voters]]/Table1[[#This Row],[Total Population]]</f>
        <v>1.0228963906719177</v>
      </c>
      <c r="V7080" s="24">
        <f>Table1[[#This Row],[Female Ballots]]/Table1[[#This Row],[Female Population]]</f>
        <v>0.46297198234306342</v>
      </c>
      <c r="W7080" s="24">
        <f>Table1[[#This Row],[Male Ballots]]/Table1[[#This Row],[Male Population]]</f>
        <v>0.48050937110154301</v>
      </c>
      <c r="X7080" s="24">
        <f>Table1[[#This Row],[Total Ballots]]/Table1[[#This Row],[Total Population]]</f>
        <v>0.47328041956461864</v>
      </c>
      <c r="Y7080" s="24">
        <f>Table1[[#This Row],[Female Ballots]]/Table1[[#This Row],[Female Voters]]</f>
        <v>0.40322580645161288</v>
      </c>
      <c r="Z7080" s="24">
        <f>Table1[[#This Row],[Male Ballots]]/Table1[[#This Row],[Male Voters]]</f>
        <v>0.51388888888888884</v>
      </c>
      <c r="AA7080" s="24">
        <f>Table1[[#This Row],[Total Ballots]]/Table1[[#This Row],[Total Voters]]</f>
        <v>0.46268656716417911</v>
      </c>
    </row>
    <row r="7081" spans="1:27" s="12" customFormat="1" x14ac:dyDescent="0.35">
      <c r="A7081" s="19" t="s">
        <v>22</v>
      </c>
      <c r="B7081" s="20">
        <v>2010</v>
      </c>
      <c r="C7081" s="17" t="s">
        <v>82</v>
      </c>
      <c r="D7081" s="20"/>
      <c r="E7081" s="37" t="s">
        <v>74</v>
      </c>
      <c r="F7081" s="34" t="s">
        <v>78</v>
      </c>
      <c r="G7081" s="21" t="s">
        <v>63</v>
      </c>
      <c r="H7081" s="22">
        <v>99.000519999999995</v>
      </c>
      <c r="I7081" s="22">
        <v>95.000039999999998</v>
      </c>
      <c r="J7081" s="22">
        <v>194.00055</v>
      </c>
      <c r="K7081" s="31">
        <v>85</v>
      </c>
      <c r="L7081" s="31">
        <v>84</v>
      </c>
      <c r="M7081" s="31"/>
      <c r="N7081" s="31">
        <v>169</v>
      </c>
      <c r="O7081" s="22">
        <v>53</v>
      </c>
      <c r="P7081" s="22">
        <v>50</v>
      </c>
      <c r="Q7081" s="22"/>
      <c r="R7081" s="23">
        <v>103</v>
      </c>
      <c r="S7081" s="24">
        <f>Table1[[#This Row],[Female Voters]]/Table1[[#This Row],[Female Population]]</f>
        <v>0.85858134886564241</v>
      </c>
      <c r="T7081" s="24">
        <f>Table1[[#This Row],[Male Voters]]/Table1[[#This Row],[Male Population]]</f>
        <v>0.88421015401677727</v>
      </c>
      <c r="U7081" s="24">
        <f>Table1[[#This Row],[Total Voters]]/Table1[[#This Row],[Total Population]]</f>
        <v>0.87113155091570615</v>
      </c>
      <c r="V7081" s="24">
        <f>Table1[[#This Row],[Female Ballots]]/Table1[[#This Row],[Female Population]]</f>
        <v>0.53535072341034173</v>
      </c>
      <c r="W7081" s="24">
        <f>Table1[[#This Row],[Male Ballots]]/Table1[[#This Row],[Male Population]]</f>
        <v>0.5263155678671293</v>
      </c>
      <c r="X7081" s="24">
        <f>Table1[[#This Row],[Total Ballots]]/Table1[[#This Row],[Total Population]]</f>
        <v>0.5309263298480339</v>
      </c>
      <c r="Y7081" s="24">
        <f>Table1[[#This Row],[Female Ballots]]/Table1[[#This Row],[Female Voters]]</f>
        <v>0.62352941176470589</v>
      </c>
      <c r="Z7081" s="24">
        <f>Table1[[#This Row],[Male Ballots]]/Table1[[#This Row],[Male Voters]]</f>
        <v>0.59523809523809523</v>
      </c>
      <c r="AA7081" s="24">
        <f>Table1[[#This Row],[Total Ballots]]/Table1[[#This Row],[Total Voters]]</f>
        <v>0.60946745562130178</v>
      </c>
    </row>
    <row r="7082" spans="1:27" s="12" customFormat="1" x14ac:dyDescent="0.35">
      <c r="A7082" s="19" t="s">
        <v>22</v>
      </c>
      <c r="B7082" s="20">
        <v>2010</v>
      </c>
      <c r="C7082" s="17" t="s">
        <v>82</v>
      </c>
      <c r="D7082" s="20"/>
      <c r="E7082" s="37" t="s">
        <v>74</v>
      </c>
      <c r="F7082" s="34" t="s">
        <v>78</v>
      </c>
      <c r="G7082" s="21" t="s">
        <v>64</v>
      </c>
      <c r="H7082" s="22">
        <v>115.99937</v>
      </c>
      <c r="I7082" s="22">
        <v>107.00254000000001</v>
      </c>
      <c r="J7082" s="22">
        <v>223.00200000000001</v>
      </c>
      <c r="K7082" s="31">
        <v>92</v>
      </c>
      <c r="L7082" s="31">
        <v>69</v>
      </c>
      <c r="M7082" s="31"/>
      <c r="N7082" s="31">
        <v>161</v>
      </c>
      <c r="O7082" s="22">
        <v>58</v>
      </c>
      <c r="P7082" s="22">
        <v>56</v>
      </c>
      <c r="Q7082" s="22"/>
      <c r="R7082" s="23">
        <v>114</v>
      </c>
      <c r="S7082" s="24">
        <f>Table1[[#This Row],[Female Voters]]/Table1[[#This Row],[Female Population]]</f>
        <v>0.79310775567143166</v>
      </c>
      <c r="T7082" s="24">
        <f>Table1[[#This Row],[Male Voters]]/Table1[[#This Row],[Male Population]]</f>
        <v>0.64484450556033523</v>
      </c>
      <c r="U7082" s="24">
        <f>Table1[[#This Row],[Total Voters]]/Table1[[#This Row],[Total Population]]</f>
        <v>0.72196661913346061</v>
      </c>
      <c r="V7082" s="24">
        <f>Table1[[#This Row],[Female Ballots]]/Table1[[#This Row],[Female Population]]</f>
        <v>0.50000271553198949</v>
      </c>
      <c r="W7082" s="24">
        <f>Table1[[#This Row],[Male Ballots]]/Table1[[#This Row],[Male Population]]</f>
        <v>0.52335206248375032</v>
      </c>
      <c r="X7082" s="24">
        <f>Table1[[#This Row],[Total Ballots]]/Table1[[#This Row],[Total Population]]</f>
        <v>0.51120617752307151</v>
      </c>
      <c r="Y7082" s="24">
        <f>Table1[[#This Row],[Female Ballots]]/Table1[[#This Row],[Female Voters]]</f>
        <v>0.63043478260869568</v>
      </c>
      <c r="Z7082" s="24">
        <f>Table1[[#This Row],[Male Ballots]]/Table1[[#This Row],[Male Voters]]</f>
        <v>0.81159420289855078</v>
      </c>
      <c r="AA7082" s="24">
        <f>Table1[[#This Row],[Total Ballots]]/Table1[[#This Row],[Total Voters]]</f>
        <v>0.70807453416149069</v>
      </c>
    </row>
    <row r="7083" spans="1:27" s="12" customFormat="1" x14ac:dyDescent="0.35">
      <c r="A7083" s="19" t="s">
        <v>22</v>
      </c>
      <c r="B7083" s="20">
        <v>2010</v>
      </c>
      <c r="C7083" s="17" t="s">
        <v>82</v>
      </c>
      <c r="D7083" s="20"/>
      <c r="E7083" s="37" t="s">
        <v>74</v>
      </c>
      <c r="F7083" s="34" t="s">
        <v>78</v>
      </c>
      <c r="G7083" s="21" t="s">
        <v>65</v>
      </c>
      <c r="H7083" s="22">
        <v>169.99815999999998</v>
      </c>
      <c r="I7083" s="22">
        <v>177.99862000000002</v>
      </c>
      <c r="J7083" s="22">
        <v>347.99680000000001</v>
      </c>
      <c r="K7083" s="31">
        <v>147</v>
      </c>
      <c r="L7083" s="31">
        <v>125</v>
      </c>
      <c r="M7083" s="31"/>
      <c r="N7083" s="31">
        <v>272</v>
      </c>
      <c r="O7083" s="22">
        <v>121</v>
      </c>
      <c r="P7083" s="22">
        <v>101</v>
      </c>
      <c r="Q7083" s="22"/>
      <c r="R7083" s="23">
        <v>222</v>
      </c>
      <c r="S7083" s="24">
        <f>Table1[[#This Row],[Female Voters]]/Table1[[#This Row],[Female Population]]</f>
        <v>0.86471524162379176</v>
      </c>
      <c r="T7083" s="24">
        <f>Table1[[#This Row],[Male Voters]]/Table1[[#This Row],[Male Population]]</f>
        <v>0.70225263544178029</v>
      </c>
      <c r="U7083" s="24">
        <f>Table1[[#This Row],[Total Voters]]/Table1[[#This Row],[Total Population]]</f>
        <v>0.78161638267938094</v>
      </c>
      <c r="V7083" s="24">
        <f>Table1[[#This Row],[Female Ballots]]/Table1[[#This Row],[Female Population]]</f>
        <v>0.71177240977196465</v>
      </c>
      <c r="W7083" s="24">
        <f>Table1[[#This Row],[Male Ballots]]/Table1[[#This Row],[Male Population]]</f>
        <v>0.56742012943695852</v>
      </c>
      <c r="X7083" s="24">
        <f>Table1[[#This Row],[Total Ballots]]/Table1[[#This Row],[Total Population]]</f>
        <v>0.6379369005692006</v>
      </c>
      <c r="Y7083" s="24">
        <f>Table1[[#This Row],[Female Ballots]]/Table1[[#This Row],[Female Voters]]</f>
        <v>0.8231292517006803</v>
      </c>
      <c r="Z7083" s="24">
        <f>Table1[[#This Row],[Male Ballots]]/Table1[[#This Row],[Male Voters]]</f>
        <v>0.80800000000000005</v>
      </c>
      <c r="AA7083" s="24">
        <f>Table1[[#This Row],[Total Ballots]]/Table1[[#This Row],[Total Voters]]</f>
        <v>0.81617647058823528</v>
      </c>
    </row>
    <row r="7084" spans="1:27" s="12" customFormat="1" x14ac:dyDescent="0.35">
      <c r="A7084" s="19" t="s">
        <v>22</v>
      </c>
      <c r="B7084" s="20">
        <v>2010</v>
      </c>
      <c r="C7084" s="17" t="s">
        <v>82</v>
      </c>
      <c r="D7084" s="20"/>
      <c r="E7084" s="37" t="s">
        <v>74</v>
      </c>
      <c r="F7084" s="34" t="s">
        <v>78</v>
      </c>
      <c r="G7084" s="21" t="s">
        <v>66</v>
      </c>
      <c r="H7084" s="22">
        <v>209.00094999999999</v>
      </c>
      <c r="I7084" s="22">
        <v>200.999</v>
      </c>
      <c r="J7084" s="22">
        <v>409.99990000000003</v>
      </c>
      <c r="K7084" s="31">
        <v>184</v>
      </c>
      <c r="L7084" s="31">
        <v>162</v>
      </c>
      <c r="M7084" s="31"/>
      <c r="N7084" s="31">
        <v>346</v>
      </c>
      <c r="O7084" s="22">
        <v>164</v>
      </c>
      <c r="P7084" s="22">
        <v>147</v>
      </c>
      <c r="Q7084" s="22"/>
      <c r="R7084" s="23">
        <v>311</v>
      </c>
      <c r="S7084" s="24">
        <f>Table1[[#This Row],[Female Voters]]/Table1[[#This Row],[Female Population]]</f>
        <v>0.88037877339792003</v>
      </c>
      <c r="T7084" s="24">
        <f>Table1[[#This Row],[Male Voters]]/Table1[[#This Row],[Male Population]]</f>
        <v>0.80597415907541825</v>
      </c>
      <c r="U7084" s="24">
        <f>Table1[[#This Row],[Total Voters]]/Table1[[#This Row],[Total Population]]</f>
        <v>0.84390264485430355</v>
      </c>
      <c r="V7084" s="24">
        <f>Table1[[#This Row],[Female Ballots]]/Table1[[#This Row],[Female Population]]</f>
        <v>0.78468542846336353</v>
      </c>
      <c r="W7084" s="24">
        <f>Table1[[#This Row],[Male Ballots]]/Table1[[#This Row],[Male Population]]</f>
        <v>0.73134692212399066</v>
      </c>
      <c r="X7084" s="24">
        <f>Table1[[#This Row],[Total Ballots]]/Table1[[#This Row],[Total Population]]</f>
        <v>0.75853677037482203</v>
      </c>
      <c r="Y7084" s="24">
        <f>Table1[[#This Row],[Female Ballots]]/Table1[[#This Row],[Female Voters]]</f>
        <v>0.89130434782608692</v>
      </c>
      <c r="Z7084" s="24">
        <f>Table1[[#This Row],[Male Ballots]]/Table1[[#This Row],[Male Voters]]</f>
        <v>0.90740740740740744</v>
      </c>
      <c r="AA7084" s="24">
        <f>Table1[[#This Row],[Total Ballots]]/Table1[[#This Row],[Total Voters]]</f>
        <v>0.89884393063583812</v>
      </c>
    </row>
    <row r="7085" spans="1:27" s="12" customFormat="1" x14ac:dyDescent="0.35">
      <c r="A7085" s="19" t="s">
        <v>22</v>
      </c>
      <c r="B7085" s="20">
        <v>2010</v>
      </c>
      <c r="C7085" s="17" t="s">
        <v>82</v>
      </c>
      <c r="D7085" s="20"/>
      <c r="E7085" s="37" t="s">
        <v>74</v>
      </c>
      <c r="F7085" s="34" t="s">
        <v>78</v>
      </c>
      <c r="G7085" s="21" t="s">
        <v>67</v>
      </c>
      <c r="H7085" s="22">
        <v>278.99939000000001</v>
      </c>
      <c r="I7085" s="22">
        <v>226.99979999999999</v>
      </c>
      <c r="J7085" s="22">
        <v>505.99918000000002</v>
      </c>
      <c r="K7085" s="31">
        <v>249</v>
      </c>
      <c r="L7085" s="31">
        <v>211</v>
      </c>
      <c r="M7085" s="31"/>
      <c r="N7085" s="31">
        <v>460</v>
      </c>
      <c r="O7085" s="22">
        <v>210</v>
      </c>
      <c r="P7085" s="22">
        <v>187</v>
      </c>
      <c r="Q7085" s="22"/>
      <c r="R7085" s="23">
        <v>397</v>
      </c>
      <c r="S7085" s="24">
        <f>Table1[[#This Row],[Female Voters]]/Table1[[#This Row],[Female Population]]</f>
        <v>0.89247506956914846</v>
      </c>
      <c r="T7085" s="24">
        <f>Table1[[#This Row],[Male Voters]]/Table1[[#This Row],[Male Population]]</f>
        <v>0.92951623745924006</v>
      </c>
      <c r="U7085" s="24">
        <f>Table1[[#This Row],[Total Voters]]/Table1[[#This Row],[Total Population]]</f>
        <v>0.90909238232362344</v>
      </c>
      <c r="V7085" s="24">
        <f>Table1[[#This Row],[Female Ballots]]/Table1[[#This Row],[Female Population]]</f>
        <v>0.75268981770892041</v>
      </c>
      <c r="W7085" s="24">
        <f>Table1[[#This Row],[Male Ballots]]/Table1[[#This Row],[Male Population]]</f>
        <v>0.8237892720610327</v>
      </c>
      <c r="X7085" s="24">
        <f>Table1[[#This Row],[Total Ballots]]/Table1[[#This Row],[Total Population]]</f>
        <v>0.78458625170104024</v>
      </c>
      <c r="Y7085" s="24">
        <f>Table1[[#This Row],[Female Ballots]]/Table1[[#This Row],[Female Voters]]</f>
        <v>0.84337349397590367</v>
      </c>
      <c r="Z7085" s="24">
        <f>Table1[[#This Row],[Male Ballots]]/Table1[[#This Row],[Male Voters]]</f>
        <v>0.88625592417061616</v>
      </c>
      <c r="AA7085" s="24">
        <f>Table1[[#This Row],[Total Ballots]]/Table1[[#This Row],[Total Voters]]</f>
        <v>0.86304347826086958</v>
      </c>
    </row>
    <row r="7086" spans="1:27" s="12" customFormat="1" x14ac:dyDescent="0.35">
      <c r="A7086" s="19" t="s">
        <v>56</v>
      </c>
      <c r="B7086" s="20">
        <v>2010</v>
      </c>
      <c r="C7086" s="17" t="s">
        <v>82</v>
      </c>
      <c r="D7086" s="20"/>
      <c r="E7086" s="37" t="s">
        <v>73</v>
      </c>
      <c r="F7086" s="34" t="s">
        <v>78</v>
      </c>
      <c r="G7086" s="21" t="s">
        <v>79</v>
      </c>
      <c r="H7086" s="22">
        <v>30415.551199999998</v>
      </c>
      <c r="I7086" s="22">
        <v>31476.347600000001</v>
      </c>
      <c r="J7086" s="22">
        <v>61891.898000000001</v>
      </c>
      <c r="K7086" s="22">
        <v>17624</v>
      </c>
      <c r="L7086" s="22">
        <v>15907</v>
      </c>
      <c r="M7086" s="22">
        <v>2</v>
      </c>
      <c r="N7086" s="22">
        <v>33533</v>
      </c>
      <c r="O7086" s="22">
        <v>12691</v>
      </c>
      <c r="P7086" s="22">
        <v>11696</v>
      </c>
      <c r="Q7086" s="22">
        <v>0</v>
      </c>
      <c r="R7086" s="23">
        <v>24387</v>
      </c>
      <c r="S7086" s="24">
        <f>Table1[[#This Row],[Female Voters]]/Table1[[#This Row],[Female Population]]</f>
        <v>0.57944042782956373</v>
      </c>
      <c r="T7086" s="24">
        <f>Table1[[#This Row],[Male Voters]]/Table1[[#This Row],[Male Population]]</f>
        <v>0.50536358926217984</v>
      </c>
      <c r="U7086" s="24">
        <f>Table1[[#This Row],[Total Voters]]/Table1[[#This Row],[Total Population]]</f>
        <v>0.54179950984860736</v>
      </c>
      <c r="V7086" s="24">
        <f>Table1[[#This Row],[Female Ballots]]/Table1[[#This Row],[Female Population]]</f>
        <v>0.41725365805634324</v>
      </c>
      <c r="W7086" s="24">
        <f>Table1[[#This Row],[Male Ballots]]/Table1[[#This Row],[Male Population]]</f>
        <v>0.37158059596469828</v>
      </c>
      <c r="X7086" s="24">
        <f>Table1[[#This Row],[Total Ballots]]/Table1[[#This Row],[Total Population]]</f>
        <v>0.39402572530575813</v>
      </c>
      <c r="Y7086" s="24">
        <f>Table1[[#This Row],[Female Ballots]]/Table1[[#This Row],[Female Voters]]</f>
        <v>0.72009759418974129</v>
      </c>
      <c r="Z7086" s="24">
        <f>Table1[[#This Row],[Male Ballots]]/Table1[[#This Row],[Male Voters]]</f>
        <v>0.73527377883950462</v>
      </c>
      <c r="AA7086" s="24">
        <f>Table1[[#This Row],[Total Ballots]]/Table1[[#This Row],[Total Voters]]</f>
        <v>0.72725375003727666</v>
      </c>
    </row>
    <row r="7087" spans="1:27" s="12" customFormat="1" x14ac:dyDescent="0.35">
      <c r="A7087" s="19" t="s">
        <v>56</v>
      </c>
      <c r="B7087" s="20">
        <v>2010</v>
      </c>
      <c r="C7087" s="17" t="s">
        <v>82</v>
      </c>
      <c r="D7087" s="20"/>
      <c r="E7087" s="37" t="s">
        <v>73</v>
      </c>
      <c r="F7087" s="34" t="s">
        <v>78</v>
      </c>
      <c r="G7087" s="21" t="s">
        <v>62</v>
      </c>
      <c r="H7087" s="22">
        <v>4099.6965999999993</v>
      </c>
      <c r="I7087" s="22">
        <v>4812.4245000000001</v>
      </c>
      <c r="J7087" s="22">
        <v>8912.1219999999994</v>
      </c>
      <c r="K7087" s="31">
        <v>1662</v>
      </c>
      <c r="L7087" s="31">
        <v>1516</v>
      </c>
      <c r="M7087" s="31">
        <v>1</v>
      </c>
      <c r="N7087" s="31">
        <v>3179</v>
      </c>
      <c r="O7087" s="22">
        <v>617</v>
      </c>
      <c r="P7087" s="22">
        <v>538</v>
      </c>
      <c r="Q7087" s="22"/>
      <c r="R7087" s="23">
        <v>1155</v>
      </c>
      <c r="S7087" s="24">
        <f>Table1[[#This Row],[Female Voters]]/Table1[[#This Row],[Female Population]]</f>
        <v>0.40539585295165509</v>
      </c>
      <c r="T7087" s="24">
        <f>Table1[[#This Row],[Male Voters]]/Table1[[#This Row],[Male Population]]</f>
        <v>0.3150179291124463</v>
      </c>
      <c r="U7087" s="24">
        <f>Table1[[#This Row],[Total Voters]]/Table1[[#This Row],[Total Population]]</f>
        <v>0.35670517077750957</v>
      </c>
      <c r="V7087" s="24">
        <f>Table1[[#This Row],[Female Ballots]]/Table1[[#This Row],[Female Population]]</f>
        <v>0.15049894179974199</v>
      </c>
      <c r="W7087" s="24">
        <f>Table1[[#This Row],[Male Ballots]]/Table1[[#This Row],[Male Population]]</f>
        <v>0.11179396165072304</v>
      </c>
      <c r="X7087" s="24">
        <f>Table1[[#This Row],[Total Ballots]]/Table1[[#This Row],[Total Population]]</f>
        <v>0.12959876446933738</v>
      </c>
      <c r="Y7087" s="24">
        <f>Table1[[#This Row],[Female Ballots]]/Table1[[#This Row],[Female Voters]]</f>
        <v>0.37123947051744888</v>
      </c>
      <c r="Z7087" s="24">
        <f>Table1[[#This Row],[Male Ballots]]/Table1[[#This Row],[Male Voters]]</f>
        <v>0.35488126649076518</v>
      </c>
      <c r="AA7087" s="24">
        <f>Table1[[#This Row],[Total Ballots]]/Table1[[#This Row],[Total Voters]]</f>
        <v>0.36332179930795849</v>
      </c>
    </row>
    <row r="7088" spans="1:27" s="12" customFormat="1" x14ac:dyDescent="0.35">
      <c r="A7088" s="19" t="s">
        <v>56</v>
      </c>
      <c r="B7088" s="20">
        <v>2010</v>
      </c>
      <c r="C7088" s="17" t="s">
        <v>82</v>
      </c>
      <c r="D7088" s="20"/>
      <c r="E7088" s="37" t="s">
        <v>73</v>
      </c>
      <c r="F7088" s="34" t="s">
        <v>78</v>
      </c>
      <c r="G7088" s="21" t="s">
        <v>63</v>
      </c>
      <c r="H7088" s="22">
        <v>5656.0529999999999</v>
      </c>
      <c r="I7088" s="22">
        <v>6033.07</v>
      </c>
      <c r="J7088" s="22">
        <v>11689.123</v>
      </c>
      <c r="K7088" s="31">
        <v>2449</v>
      </c>
      <c r="L7088" s="31">
        <v>2041</v>
      </c>
      <c r="M7088" s="31"/>
      <c r="N7088" s="31">
        <v>4490</v>
      </c>
      <c r="O7088" s="22">
        <v>1198</v>
      </c>
      <c r="P7088" s="22">
        <v>1023</v>
      </c>
      <c r="Q7088" s="22"/>
      <c r="R7088" s="23">
        <v>2221</v>
      </c>
      <c r="S7088" s="24">
        <f>Table1[[#This Row],[Female Voters]]/Table1[[#This Row],[Female Population]]</f>
        <v>0.43298745609349842</v>
      </c>
      <c r="T7088" s="24">
        <f>Table1[[#This Row],[Male Voters]]/Table1[[#This Row],[Male Population]]</f>
        <v>0.33830205848763567</v>
      </c>
      <c r="U7088" s="24">
        <f>Table1[[#This Row],[Total Voters]]/Table1[[#This Row],[Total Population]]</f>
        <v>0.38411778197560248</v>
      </c>
      <c r="V7088" s="24">
        <f>Table1[[#This Row],[Female Ballots]]/Table1[[#This Row],[Female Population]]</f>
        <v>0.21180848199265459</v>
      </c>
      <c r="W7088" s="24">
        <f>Table1[[#This Row],[Male Ballots]]/Table1[[#This Row],[Male Population]]</f>
        <v>0.16956541197101974</v>
      </c>
      <c r="X7088" s="24">
        <f>Table1[[#This Row],[Total Ballots]]/Table1[[#This Row],[Total Population]]</f>
        <v>0.19000570017100513</v>
      </c>
      <c r="Y7088" s="24">
        <f>Table1[[#This Row],[Female Ballots]]/Table1[[#This Row],[Female Voters]]</f>
        <v>0.48917925683952634</v>
      </c>
      <c r="Z7088" s="24">
        <f>Table1[[#This Row],[Male Ballots]]/Table1[[#This Row],[Male Voters]]</f>
        <v>0.50122488975992163</v>
      </c>
      <c r="AA7088" s="24">
        <f>Table1[[#This Row],[Total Ballots]]/Table1[[#This Row],[Total Voters]]</f>
        <v>0.49465478841870825</v>
      </c>
    </row>
    <row r="7089" spans="1:27" s="12" customFormat="1" x14ac:dyDescent="0.35">
      <c r="A7089" s="19" t="s">
        <v>56</v>
      </c>
      <c r="B7089" s="20">
        <v>2010</v>
      </c>
      <c r="C7089" s="17" t="s">
        <v>82</v>
      </c>
      <c r="D7089" s="20"/>
      <c r="E7089" s="37" t="s">
        <v>73</v>
      </c>
      <c r="F7089" s="34" t="s">
        <v>78</v>
      </c>
      <c r="G7089" s="21" t="s">
        <v>64</v>
      </c>
      <c r="H7089" s="22">
        <v>5199.018</v>
      </c>
      <c r="I7089" s="22">
        <v>5473.0349999999999</v>
      </c>
      <c r="J7089" s="22">
        <v>10672.053</v>
      </c>
      <c r="K7089" s="31">
        <v>2490</v>
      </c>
      <c r="L7089" s="31">
        <v>2192</v>
      </c>
      <c r="M7089" s="31">
        <v>1</v>
      </c>
      <c r="N7089" s="31">
        <v>4683</v>
      </c>
      <c r="O7089" s="22">
        <v>1621</v>
      </c>
      <c r="P7089" s="22">
        <v>1498</v>
      </c>
      <c r="Q7089" s="22"/>
      <c r="R7089" s="23">
        <v>3119</v>
      </c>
      <c r="S7089" s="24">
        <f>Table1[[#This Row],[Female Voters]]/Table1[[#This Row],[Female Population]]</f>
        <v>0.4789365991808453</v>
      </c>
      <c r="T7089" s="24">
        <f>Table1[[#This Row],[Male Voters]]/Table1[[#This Row],[Male Population]]</f>
        <v>0.4005090411444473</v>
      </c>
      <c r="U7089" s="24">
        <f>Table1[[#This Row],[Total Voters]]/Table1[[#This Row],[Total Population]]</f>
        <v>0.43880966483206185</v>
      </c>
      <c r="V7089" s="24">
        <f>Table1[[#This Row],[Female Ballots]]/Table1[[#This Row],[Female Population]]</f>
        <v>0.31178964950688765</v>
      </c>
      <c r="W7089" s="24">
        <f>Table1[[#This Row],[Male Ballots]]/Table1[[#This Row],[Male Population]]</f>
        <v>0.27370553997918889</v>
      </c>
      <c r="X7089" s="24">
        <f>Table1[[#This Row],[Total Ballots]]/Table1[[#This Row],[Total Population]]</f>
        <v>0.2922586685054881</v>
      </c>
      <c r="Y7089" s="24">
        <f>Table1[[#This Row],[Female Ballots]]/Table1[[#This Row],[Female Voters]]</f>
        <v>0.65100401606425706</v>
      </c>
      <c r="Z7089" s="24">
        <f>Table1[[#This Row],[Male Ballots]]/Table1[[#This Row],[Male Voters]]</f>
        <v>0.68339416058394165</v>
      </c>
      <c r="AA7089" s="24">
        <f>Table1[[#This Row],[Total Ballots]]/Table1[[#This Row],[Total Voters]]</f>
        <v>0.66602605167627593</v>
      </c>
    </row>
    <row r="7090" spans="1:27" s="12" customFormat="1" x14ac:dyDescent="0.35">
      <c r="A7090" s="19" t="s">
        <v>56</v>
      </c>
      <c r="B7090" s="20">
        <v>2010</v>
      </c>
      <c r="C7090" s="17" t="s">
        <v>82</v>
      </c>
      <c r="D7090" s="20"/>
      <c r="E7090" s="37" t="s">
        <v>73</v>
      </c>
      <c r="F7090" s="34" t="s">
        <v>78</v>
      </c>
      <c r="G7090" s="21" t="s">
        <v>65</v>
      </c>
      <c r="H7090" s="22">
        <v>5298.96</v>
      </c>
      <c r="I7090" s="22">
        <v>5525.9750000000004</v>
      </c>
      <c r="J7090" s="22">
        <v>10824.934999999999</v>
      </c>
      <c r="K7090" s="31">
        <v>3206</v>
      </c>
      <c r="L7090" s="31">
        <v>2923</v>
      </c>
      <c r="M7090" s="31"/>
      <c r="N7090" s="31">
        <v>6129</v>
      </c>
      <c r="O7090" s="22">
        <v>2408</v>
      </c>
      <c r="P7090" s="22">
        <v>2240</v>
      </c>
      <c r="Q7090" s="22"/>
      <c r="R7090" s="23">
        <v>4648</v>
      </c>
      <c r="S7090" s="24">
        <f>Table1[[#This Row],[Female Voters]]/Table1[[#This Row],[Female Population]]</f>
        <v>0.6050243821429111</v>
      </c>
      <c r="T7090" s="24">
        <f>Table1[[#This Row],[Male Voters]]/Table1[[#This Row],[Male Population]]</f>
        <v>0.52895642850356717</v>
      </c>
      <c r="U7090" s="24">
        <f>Table1[[#This Row],[Total Voters]]/Table1[[#This Row],[Total Population]]</f>
        <v>0.56619277621528441</v>
      </c>
      <c r="V7090" s="24">
        <f>Table1[[#This Row],[Female Ballots]]/Table1[[#This Row],[Female Population]]</f>
        <v>0.45442879357458821</v>
      </c>
      <c r="W7090" s="24">
        <f>Table1[[#This Row],[Male Ballots]]/Table1[[#This Row],[Male Population]]</f>
        <v>0.4053583304303765</v>
      </c>
      <c r="X7090" s="24">
        <f>Table1[[#This Row],[Total Ballots]]/Table1[[#This Row],[Total Population]]</f>
        <v>0.42937902167541886</v>
      </c>
      <c r="Y7090" s="24">
        <f>Table1[[#This Row],[Female Ballots]]/Table1[[#This Row],[Female Voters]]</f>
        <v>0.75109170305676853</v>
      </c>
      <c r="Z7090" s="24">
        <f>Table1[[#This Row],[Male Ballots]]/Table1[[#This Row],[Male Voters]]</f>
        <v>0.76633595620937389</v>
      </c>
      <c r="AA7090" s="24">
        <f>Table1[[#This Row],[Total Ballots]]/Table1[[#This Row],[Total Voters]]</f>
        <v>0.75836188611519006</v>
      </c>
    </row>
    <row r="7091" spans="1:27" s="12" customFormat="1" x14ac:dyDescent="0.35">
      <c r="A7091" s="19" t="s">
        <v>56</v>
      </c>
      <c r="B7091" s="20">
        <v>2010</v>
      </c>
      <c r="C7091" s="17" t="s">
        <v>82</v>
      </c>
      <c r="D7091" s="20"/>
      <c r="E7091" s="37" t="s">
        <v>73</v>
      </c>
      <c r="F7091" s="34" t="s">
        <v>78</v>
      </c>
      <c r="G7091" s="21" t="s">
        <v>66</v>
      </c>
      <c r="H7091" s="22">
        <v>4623.93</v>
      </c>
      <c r="I7091" s="22">
        <v>4638.9369999999999</v>
      </c>
      <c r="J7091" s="22">
        <v>9262.866</v>
      </c>
      <c r="K7091" s="31">
        <v>3458</v>
      </c>
      <c r="L7091" s="31">
        <v>3231</v>
      </c>
      <c r="M7091" s="31"/>
      <c r="N7091" s="31">
        <v>6689</v>
      </c>
      <c r="O7091" s="22">
        <v>3005</v>
      </c>
      <c r="P7091" s="22">
        <v>2788</v>
      </c>
      <c r="Q7091" s="22"/>
      <c r="R7091" s="23">
        <v>5793</v>
      </c>
      <c r="S7091" s="24">
        <f>Table1[[#This Row],[Female Voters]]/Table1[[#This Row],[Female Population]]</f>
        <v>0.74784869148105615</v>
      </c>
      <c r="T7091" s="24">
        <f>Table1[[#This Row],[Male Voters]]/Table1[[#This Row],[Male Population]]</f>
        <v>0.69649577047500322</v>
      </c>
      <c r="U7091" s="24">
        <f>Table1[[#This Row],[Total Voters]]/Table1[[#This Row],[Total Population]]</f>
        <v>0.7221307098688462</v>
      </c>
      <c r="V7091" s="24">
        <f>Table1[[#This Row],[Female Ballots]]/Table1[[#This Row],[Female Population]]</f>
        <v>0.64988008036453837</v>
      </c>
      <c r="W7091" s="24">
        <f>Table1[[#This Row],[Male Ballots]]/Table1[[#This Row],[Male Population]]</f>
        <v>0.60099975490074564</v>
      </c>
      <c r="X7091" s="24">
        <f>Table1[[#This Row],[Total Ballots]]/Table1[[#This Row],[Total Population]]</f>
        <v>0.62540038903725914</v>
      </c>
      <c r="Y7091" s="24">
        <f>Table1[[#This Row],[Female Ballots]]/Table1[[#This Row],[Female Voters]]</f>
        <v>0.86899942163100052</v>
      </c>
      <c r="Z7091" s="24">
        <f>Table1[[#This Row],[Male Ballots]]/Table1[[#This Row],[Male Voters]]</f>
        <v>0.86289074589910242</v>
      </c>
      <c r="AA7091" s="24">
        <f>Table1[[#This Row],[Total Ballots]]/Table1[[#This Row],[Total Voters]]</f>
        <v>0.86604873673194793</v>
      </c>
    </row>
    <row r="7092" spans="1:27" s="12" customFormat="1" x14ac:dyDescent="0.35">
      <c r="A7092" s="19" t="s">
        <v>56</v>
      </c>
      <c r="B7092" s="20">
        <v>2010</v>
      </c>
      <c r="C7092" s="17" t="s">
        <v>82</v>
      </c>
      <c r="D7092" s="20"/>
      <c r="E7092" s="37" t="s">
        <v>73</v>
      </c>
      <c r="F7092" s="34" t="s">
        <v>78</v>
      </c>
      <c r="G7092" s="21" t="s">
        <v>67</v>
      </c>
      <c r="H7092" s="22">
        <v>5537.8936000000003</v>
      </c>
      <c r="I7092" s="22">
        <v>4992.9061000000002</v>
      </c>
      <c r="J7092" s="22">
        <v>10530.799000000001</v>
      </c>
      <c r="K7092" s="31">
        <v>4359</v>
      </c>
      <c r="L7092" s="31">
        <v>4004</v>
      </c>
      <c r="M7092" s="31"/>
      <c r="N7092" s="31">
        <v>8363</v>
      </c>
      <c r="O7092" s="22">
        <v>3842</v>
      </c>
      <c r="P7092" s="22">
        <v>3609</v>
      </c>
      <c r="Q7092" s="22"/>
      <c r="R7092" s="23">
        <v>7451</v>
      </c>
      <c r="S7092" s="24">
        <f>Table1[[#This Row],[Female Voters]]/Table1[[#This Row],[Female Population]]</f>
        <v>0.78712238169400717</v>
      </c>
      <c r="T7092" s="24">
        <f>Table1[[#This Row],[Male Voters]]/Table1[[#This Row],[Male Population]]</f>
        <v>0.80193777327396565</v>
      </c>
      <c r="U7092" s="24">
        <f>Table1[[#This Row],[Total Voters]]/Table1[[#This Row],[Total Population]]</f>
        <v>0.79414676892038294</v>
      </c>
      <c r="V7092" s="24">
        <f>Table1[[#This Row],[Female Ballots]]/Table1[[#This Row],[Female Population]]</f>
        <v>0.69376558625106122</v>
      </c>
      <c r="W7092" s="24">
        <f>Table1[[#This Row],[Male Ballots]]/Table1[[#This Row],[Male Population]]</f>
        <v>0.72282553040602948</v>
      </c>
      <c r="X7092" s="24">
        <f>Table1[[#This Row],[Total Ballots]]/Table1[[#This Row],[Total Population]]</f>
        <v>0.70754365362020488</v>
      </c>
      <c r="Y7092" s="24">
        <f>Table1[[#This Row],[Female Ballots]]/Table1[[#This Row],[Female Voters]]</f>
        <v>0.88139481532461572</v>
      </c>
      <c r="Z7092" s="24">
        <f>Table1[[#This Row],[Male Ballots]]/Table1[[#This Row],[Male Voters]]</f>
        <v>0.90134865134865139</v>
      </c>
      <c r="AA7092" s="24">
        <f>Table1[[#This Row],[Total Ballots]]/Table1[[#This Row],[Total Voters]]</f>
        <v>0.89094822432141574</v>
      </c>
    </row>
    <row r="7093" spans="1:27" s="12" customFormat="1" x14ac:dyDescent="0.35">
      <c r="A7093" s="19" t="s">
        <v>54</v>
      </c>
      <c r="B7093" s="20">
        <v>2010</v>
      </c>
      <c r="C7093" s="17" t="s">
        <v>82</v>
      </c>
      <c r="D7093" s="20"/>
      <c r="E7093" s="37" t="s">
        <v>74</v>
      </c>
      <c r="F7093" s="34" t="s">
        <v>78</v>
      </c>
      <c r="G7093" s="21" t="s">
        <v>79</v>
      </c>
      <c r="H7093" s="22">
        <v>27679.956999999999</v>
      </c>
      <c r="I7093" s="22">
        <v>29396.329299999998</v>
      </c>
      <c r="J7093" s="22">
        <v>57076.286399999997</v>
      </c>
      <c r="K7093" s="22">
        <v>19149</v>
      </c>
      <c r="L7093" s="22">
        <v>16857</v>
      </c>
      <c r="M7093" s="22">
        <v>134</v>
      </c>
      <c r="N7093" s="22">
        <v>36140</v>
      </c>
      <c r="O7093" s="22">
        <v>13699</v>
      </c>
      <c r="P7093" s="22">
        <v>12219</v>
      </c>
      <c r="Q7093" s="22">
        <v>79</v>
      </c>
      <c r="R7093" s="23">
        <v>25997</v>
      </c>
      <c r="S7093" s="24">
        <f>Table1[[#This Row],[Female Voters]]/Table1[[#This Row],[Female Population]]</f>
        <v>0.69180020763760586</v>
      </c>
      <c r="T7093" s="24">
        <f>Table1[[#This Row],[Male Voters]]/Table1[[#This Row],[Male Population]]</f>
        <v>0.57343894293632103</v>
      </c>
      <c r="U7093" s="24">
        <f>Table1[[#This Row],[Total Voters]]/Table1[[#This Row],[Total Population]]</f>
        <v>0.63318765602101268</v>
      </c>
      <c r="V7093" s="24">
        <f>Table1[[#This Row],[Female Ballots]]/Table1[[#This Row],[Female Population]]</f>
        <v>0.49490683818620096</v>
      </c>
      <c r="W7093" s="24">
        <f>Table1[[#This Row],[Male Ballots]]/Table1[[#This Row],[Male Population]]</f>
        <v>0.41566414212130903</v>
      </c>
      <c r="X7093" s="24">
        <f>Table1[[#This Row],[Total Ballots]]/Table1[[#This Row],[Total Population]]</f>
        <v>0.45547812655169523</v>
      </c>
      <c r="Y7093" s="24">
        <f>Table1[[#This Row],[Female Ballots]]/Table1[[#This Row],[Female Voters]]</f>
        <v>0.71538983758943031</v>
      </c>
      <c r="Z7093" s="24">
        <f>Table1[[#This Row],[Male Ballots]]/Table1[[#This Row],[Male Voters]]</f>
        <v>0.72486207510233136</v>
      </c>
      <c r="AA7093" s="24">
        <f>Table1[[#This Row],[Total Ballots]]/Table1[[#This Row],[Total Voters]]</f>
        <v>0.71934144991698945</v>
      </c>
    </row>
    <row r="7094" spans="1:27" s="12" customFormat="1" x14ac:dyDescent="0.35">
      <c r="A7094" s="19" t="s">
        <v>54</v>
      </c>
      <c r="B7094" s="20">
        <v>2010</v>
      </c>
      <c r="C7094" s="17" t="s">
        <v>82</v>
      </c>
      <c r="D7094" s="20"/>
      <c r="E7094" s="37" t="s">
        <v>74</v>
      </c>
      <c r="F7094" s="34" t="s">
        <v>78</v>
      </c>
      <c r="G7094" s="21" t="s">
        <v>62</v>
      </c>
      <c r="H7094" s="22">
        <v>2839.9915999999998</v>
      </c>
      <c r="I7094" s="22">
        <v>3415.3704000000002</v>
      </c>
      <c r="J7094" s="22">
        <v>6255.3613999999998</v>
      </c>
      <c r="K7094" s="31">
        <v>1417</v>
      </c>
      <c r="L7094" s="31">
        <v>1413</v>
      </c>
      <c r="M7094" s="31">
        <v>21</v>
      </c>
      <c r="N7094" s="31">
        <v>2851</v>
      </c>
      <c r="O7094" s="22">
        <v>499</v>
      </c>
      <c r="P7094" s="22">
        <v>518</v>
      </c>
      <c r="Q7094" s="22">
        <v>7</v>
      </c>
      <c r="R7094" s="23">
        <v>1024</v>
      </c>
      <c r="S7094" s="24">
        <f>Table1[[#This Row],[Female Voters]]/Table1[[#This Row],[Female Population]]</f>
        <v>0.49894513772505528</v>
      </c>
      <c r="T7094" s="24">
        <f>Table1[[#This Row],[Male Voters]]/Table1[[#This Row],[Male Population]]</f>
        <v>0.4137179381773643</v>
      </c>
      <c r="U7094" s="24">
        <f>Table1[[#This Row],[Total Voters]]/Table1[[#This Row],[Total Population]]</f>
        <v>0.45576903038727706</v>
      </c>
      <c r="V7094" s="24">
        <f>Table1[[#This Row],[Female Ballots]]/Table1[[#This Row],[Female Population]]</f>
        <v>0.17570474504220365</v>
      </c>
      <c r="W7094" s="24">
        <f>Table1[[#This Row],[Male Ballots]]/Table1[[#This Row],[Male Population]]</f>
        <v>0.15166729793055533</v>
      </c>
      <c r="X7094" s="24">
        <f>Table1[[#This Row],[Total Ballots]]/Table1[[#This Row],[Total Population]]</f>
        <v>0.16369957457613882</v>
      </c>
      <c r="Y7094" s="24">
        <f>Table1[[#This Row],[Female Ballots]]/Table1[[#This Row],[Female Voters]]</f>
        <v>0.35215243472124208</v>
      </c>
      <c r="Z7094" s="24">
        <f>Table1[[#This Row],[Male Ballots]]/Table1[[#This Row],[Male Voters]]</f>
        <v>0.36659589525831565</v>
      </c>
      <c r="AA7094" s="24">
        <f>Table1[[#This Row],[Total Ballots]]/Table1[[#This Row],[Total Voters]]</f>
        <v>0.35917222027358819</v>
      </c>
    </row>
    <row r="7095" spans="1:27" s="12" customFormat="1" x14ac:dyDescent="0.35">
      <c r="A7095" s="19" t="s">
        <v>54</v>
      </c>
      <c r="B7095" s="20">
        <v>2010</v>
      </c>
      <c r="C7095" s="17" t="s">
        <v>82</v>
      </c>
      <c r="D7095" s="20"/>
      <c r="E7095" s="37" t="s">
        <v>74</v>
      </c>
      <c r="F7095" s="34" t="s">
        <v>78</v>
      </c>
      <c r="G7095" s="21" t="s">
        <v>63</v>
      </c>
      <c r="H7095" s="22">
        <v>3851.991</v>
      </c>
      <c r="I7095" s="22">
        <v>4707.9889999999996</v>
      </c>
      <c r="J7095" s="22">
        <v>8559.98</v>
      </c>
      <c r="K7095" s="31">
        <v>2247</v>
      </c>
      <c r="L7095" s="31">
        <v>1872</v>
      </c>
      <c r="M7095" s="31">
        <v>26</v>
      </c>
      <c r="N7095" s="31">
        <v>4145</v>
      </c>
      <c r="O7095" s="22">
        <v>1026</v>
      </c>
      <c r="P7095" s="22">
        <v>819</v>
      </c>
      <c r="Q7095" s="22">
        <v>7</v>
      </c>
      <c r="R7095" s="23">
        <v>1852</v>
      </c>
      <c r="S7095" s="24">
        <f>Table1[[#This Row],[Female Voters]]/Table1[[#This Row],[Female Population]]</f>
        <v>0.58333469626486667</v>
      </c>
      <c r="T7095" s="24">
        <f>Table1[[#This Row],[Male Voters]]/Table1[[#This Row],[Male Population]]</f>
        <v>0.39762199954163024</v>
      </c>
      <c r="U7095" s="24">
        <f>Table1[[#This Row],[Total Voters]]/Table1[[#This Row],[Total Population]]</f>
        <v>0.48423010334136296</v>
      </c>
      <c r="V7095" s="24">
        <f>Table1[[#This Row],[Female Ballots]]/Table1[[#This Row],[Female Population]]</f>
        <v>0.26635576251346382</v>
      </c>
      <c r="W7095" s="24">
        <f>Table1[[#This Row],[Male Ballots]]/Table1[[#This Row],[Male Population]]</f>
        <v>0.17395962479946322</v>
      </c>
      <c r="X7095" s="24">
        <f>Table1[[#This Row],[Total Ballots]]/Table1[[#This Row],[Total Population]]</f>
        <v>0.21635564569076096</v>
      </c>
      <c r="Y7095" s="24">
        <f>Table1[[#This Row],[Female Ballots]]/Table1[[#This Row],[Female Voters]]</f>
        <v>0.45660881174899864</v>
      </c>
      <c r="Z7095" s="24">
        <f>Table1[[#This Row],[Male Ballots]]/Table1[[#This Row],[Male Voters]]</f>
        <v>0.4375</v>
      </c>
      <c r="AA7095" s="24">
        <f>Table1[[#This Row],[Total Ballots]]/Table1[[#This Row],[Total Voters]]</f>
        <v>0.44680337756332933</v>
      </c>
    </row>
    <row r="7096" spans="1:27" s="12" customFormat="1" x14ac:dyDescent="0.35">
      <c r="A7096" s="19" t="s">
        <v>54</v>
      </c>
      <c r="B7096" s="20">
        <v>2010</v>
      </c>
      <c r="C7096" s="17" t="s">
        <v>82</v>
      </c>
      <c r="D7096" s="20"/>
      <c r="E7096" s="37" t="s">
        <v>74</v>
      </c>
      <c r="F7096" s="34" t="s">
        <v>78</v>
      </c>
      <c r="G7096" s="21" t="s">
        <v>64</v>
      </c>
      <c r="H7096" s="22">
        <v>3955.9920000000002</v>
      </c>
      <c r="I7096" s="22">
        <v>4649.9889999999996</v>
      </c>
      <c r="J7096" s="22">
        <v>8605.98</v>
      </c>
      <c r="K7096" s="31">
        <v>2441</v>
      </c>
      <c r="L7096" s="31">
        <v>2031</v>
      </c>
      <c r="M7096" s="31">
        <v>16</v>
      </c>
      <c r="N7096" s="31">
        <v>4488</v>
      </c>
      <c r="O7096" s="22">
        <v>1459</v>
      </c>
      <c r="P7096" s="22">
        <v>1232</v>
      </c>
      <c r="Q7096" s="22">
        <v>9</v>
      </c>
      <c r="R7096" s="23">
        <v>2700</v>
      </c>
      <c r="S7096" s="24">
        <f>Table1[[#This Row],[Female Voters]]/Table1[[#This Row],[Female Population]]</f>
        <v>0.61703865932994806</v>
      </c>
      <c r="T7096" s="24">
        <f>Table1[[#This Row],[Male Voters]]/Table1[[#This Row],[Male Population]]</f>
        <v>0.43677522678010638</v>
      </c>
      <c r="U7096" s="24">
        <f>Table1[[#This Row],[Total Voters]]/Table1[[#This Row],[Total Population]]</f>
        <v>0.52149784219809947</v>
      </c>
      <c r="V7096" s="24">
        <f>Table1[[#This Row],[Female Ballots]]/Table1[[#This Row],[Female Population]]</f>
        <v>0.36880762145120616</v>
      </c>
      <c r="W7096" s="24">
        <f>Table1[[#This Row],[Male Ballots]]/Table1[[#This Row],[Male Population]]</f>
        <v>0.26494686331516054</v>
      </c>
      <c r="X7096" s="24">
        <f>Table1[[#This Row],[Total Ballots]]/Table1[[#This Row],[Total Population]]</f>
        <v>0.31373533287318822</v>
      </c>
      <c r="Y7096" s="24">
        <f>Table1[[#This Row],[Female Ballots]]/Table1[[#This Row],[Female Voters]]</f>
        <v>0.59770585825481359</v>
      </c>
      <c r="Z7096" s="24">
        <f>Table1[[#This Row],[Male Ballots]]/Table1[[#This Row],[Male Voters]]</f>
        <v>0.60659773510585924</v>
      </c>
      <c r="AA7096" s="24">
        <f>Table1[[#This Row],[Total Ballots]]/Table1[[#This Row],[Total Voters]]</f>
        <v>0.60160427807486627</v>
      </c>
    </row>
    <row r="7097" spans="1:27" s="12" customFormat="1" x14ac:dyDescent="0.35">
      <c r="A7097" s="19" t="s">
        <v>54</v>
      </c>
      <c r="B7097" s="20">
        <v>2010</v>
      </c>
      <c r="C7097" s="17" t="s">
        <v>82</v>
      </c>
      <c r="D7097" s="20"/>
      <c r="E7097" s="37" t="s">
        <v>74</v>
      </c>
      <c r="F7097" s="34" t="s">
        <v>78</v>
      </c>
      <c r="G7097" s="21" t="s">
        <v>65</v>
      </c>
      <c r="H7097" s="22">
        <v>5321.9889999999996</v>
      </c>
      <c r="I7097" s="22">
        <v>5560.9889999999996</v>
      </c>
      <c r="J7097" s="22">
        <v>10882.978999999999</v>
      </c>
      <c r="K7097" s="31">
        <v>3607</v>
      </c>
      <c r="L7097" s="31">
        <v>3041</v>
      </c>
      <c r="M7097" s="31">
        <v>16</v>
      </c>
      <c r="N7097" s="31">
        <v>6664</v>
      </c>
      <c r="O7097" s="22">
        <v>2639</v>
      </c>
      <c r="P7097" s="22">
        <v>2238</v>
      </c>
      <c r="Q7097" s="22">
        <v>11</v>
      </c>
      <c r="R7097" s="23">
        <v>4888</v>
      </c>
      <c r="S7097" s="24">
        <f>Table1[[#This Row],[Female Voters]]/Table1[[#This Row],[Female Population]]</f>
        <v>0.67775412538432533</v>
      </c>
      <c r="T7097" s="24">
        <f>Table1[[#This Row],[Male Voters]]/Table1[[#This Row],[Male Population]]</f>
        <v>0.54684517448245273</v>
      </c>
      <c r="U7097" s="24">
        <f>Table1[[#This Row],[Total Voters]]/Table1[[#This Row],[Total Population]]</f>
        <v>0.61233234025352801</v>
      </c>
      <c r="V7097" s="24">
        <f>Table1[[#This Row],[Female Ballots]]/Table1[[#This Row],[Female Population]]</f>
        <v>0.49586724061248533</v>
      </c>
      <c r="W7097" s="24">
        <f>Table1[[#This Row],[Male Ballots]]/Table1[[#This Row],[Male Population]]</f>
        <v>0.40244639937248577</v>
      </c>
      <c r="X7097" s="24">
        <f>Table1[[#This Row],[Total Ballots]]/Table1[[#This Row],[Total Population]]</f>
        <v>0.44914172856531287</v>
      </c>
      <c r="Y7097" s="24">
        <f>Table1[[#This Row],[Female Ballots]]/Table1[[#This Row],[Female Voters]]</f>
        <v>0.73163293595785972</v>
      </c>
      <c r="Z7097" s="24">
        <f>Table1[[#This Row],[Male Ballots]]/Table1[[#This Row],[Male Voters]]</f>
        <v>0.73594212430121675</v>
      </c>
      <c r="AA7097" s="24">
        <f>Table1[[#This Row],[Total Ballots]]/Table1[[#This Row],[Total Voters]]</f>
        <v>0.73349339735894359</v>
      </c>
    </row>
    <row r="7098" spans="1:27" s="12" customFormat="1" x14ac:dyDescent="0.35">
      <c r="A7098" s="19" t="s">
        <v>54</v>
      </c>
      <c r="B7098" s="20">
        <v>2010</v>
      </c>
      <c r="C7098" s="17" t="s">
        <v>82</v>
      </c>
      <c r="D7098" s="20"/>
      <c r="E7098" s="37" t="s">
        <v>74</v>
      </c>
      <c r="F7098" s="34" t="s">
        <v>78</v>
      </c>
      <c r="G7098" s="21" t="s">
        <v>66</v>
      </c>
      <c r="H7098" s="22">
        <v>5473.9930000000004</v>
      </c>
      <c r="I7098" s="22">
        <v>5448.9939999999997</v>
      </c>
      <c r="J7098" s="22">
        <v>10922.987000000001</v>
      </c>
      <c r="K7098" s="31">
        <v>4306</v>
      </c>
      <c r="L7098" s="31">
        <v>3921</v>
      </c>
      <c r="M7098" s="31">
        <v>25</v>
      </c>
      <c r="N7098" s="31">
        <v>8252</v>
      </c>
      <c r="O7098" s="22">
        <v>3627</v>
      </c>
      <c r="P7098" s="22">
        <v>3343</v>
      </c>
      <c r="Q7098" s="22">
        <v>19</v>
      </c>
      <c r="R7098" s="23">
        <v>6989</v>
      </c>
      <c r="S7098" s="24">
        <f>Table1[[#This Row],[Female Voters]]/Table1[[#This Row],[Female Population]]</f>
        <v>0.78662870047513755</v>
      </c>
      <c r="T7098" s="24">
        <f>Table1[[#This Row],[Male Voters]]/Table1[[#This Row],[Male Population]]</f>
        <v>0.71958236694699984</v>
      </c>
      <c r="U7098" s="24">
        <f>Table1[[#This Row],[Total Voters]]/Table1[[#This Row],[Total Population]]</f>
        <v>0.75547100806766498</v>
      </c>
      <c r="V7098" s="24">
        <f>Table1[[#This Row],[Female Ballots]]/Table1[[#This Row],[Female Population]]</f>
        <v>0.66258762113871894</v>
      </c>
      <c r="W7098" s="24">
        <f>Table1[[#This Row],[Male Ballots]]/Table1[[#This Row],[Male Population]]</f>
        <v>0.61350774106192818</v>
      </c>
      <c r="X7098" s="24">
        <f>Table1[[#This Row],[Total Ballots]]/Table1[[#This Row],[Total Population]]</f>
        <v>0.63984329561135611</v>
      </c>
      <c r="Y7098" s="24">
        <f>Table1[[#This Row],[Female Ballots]]/Table1[[#This Row],[Female Voters]]</f>
        <v>0.84231305155596836</v>
      </c>
      <c r="Z7098" s="24">
        <f>Table1[[#This Row],[Male Ballots]]/Table1[[#This Row],[Male Voters]]</f>
        <v>0.85258862535067581</v>
      </c>
      <c r="AA7098" s="24">
        <f>Table1[[#This Row],[Total Ballots]]/Table1[[#This Row],[Total Voters]]</f>
        <v>0.84694619486185163</v>
      </c>
    </row>
    <row r="7099" spans="1:27" s="12" customFormat="1" x14ac:dyDescent="0.35">
      <c r="A7099" s="19" t="s">
        <v>54</v>
      </c>
      <c r="B7099" s="20">
        <v>2010</v>
      </c>
      <c r="C7099" s="17" t="s">
        <v>82</v>
      </c>
      <c r="D7099" s="20"/>
      <c r="E7099" s="37" t="s">
        <v>74</v>
      </c>
      <c r="F7099" s="34" t="s">
        <v>78</v>
      </c>
      <c r="G7099" s="21" t="s">
        <v>67</v>
      </c>
      <c r="H7099" s="22">
        <v>6236.0003999999999</v>
      </c>
      <c r="I7099" s="22">
        <v>5612.9979000000003</v>
      </c>
      <c r="J7099" s="22">
        <v>11848.999</v>
      </c>
      <c r="K7099" s="31">
        <v>5131</v>
      </c>
      <c r="L7099" s="31">
        <v>4579</v>
      </c>
      <c r="M7099" s="31">
        <v>30</v>
      </c>
      <c r="N7099" s="31">
        <v>9740</v>
      </c>
      <c r="O7099" s="22">
        <v>4449</v>
      </c>
      <c r="P7099" s="22">
        <v>4069</v>
      </c>
      <c r="Q7099" s="22">
        <v>26</v>
      </c>
      <c r="R7099" s="23">
        <v>8544</v>
      </c>
      <c r="S7099" s="24">
        <f>Table1[[#This Row],[Female Voters]]/Table1[[#This Row],[Female Population]]</f>
        <v>0.82280302611911316</v>
      </c>
      <c r="T7099" s="24">
        <f>Table1[[#This Row],[Male Voters]]/Table1[[#This Row],[Male Population]]</f>
        <v>0.81578509053067694</v>
      </c>
      <c r="U7099" s="24">
        <f>Table1[[#This Row],[Total Voters]]/Table1[[#This Row],[Total Population]]</f>
        <v>0.82201036560134744</v>
      </c>
      <c r="V7099" s="24">
        <f>Table1[[#This Row],[Female Ballots]]/Table1[[#This Row],[Female Population]]</f>
        <v>0.71343805558447371</v>
      </c>
      <c r="W7099" s="24">
        <f>Table1[[#This Row],[Male Ballots]]/Table1[[#This Row],[Male Population]]</f>
        <v>0.72492455413175905</v>
      </c>
      <c r="X7099" s="24">
        <f>Table1[[#This Row],[Total Ballots]]/Table1[[#This Row],[Total Population]]</f>
        <v>0.72107356916816345</v>
      </c>
      <c r="Y7099" s="24">
        <f>Table1[[#This Row],[Female Ballots]]/Table1[[#This Row],[Female Voters]]</f>
        <v>0.86708244007016178</v>
      </c>
      <c r="Z7099" s="24">
        <f>Table1[[#This Row],[Male Ballots]]/Table1[[#This Row],[Male Voters]]</f>
        <v>0.88862196986241537</v>
      </c>
      <c r="AA7099" s="24">
        <f>Table1[[#This Row],[Total Ballots]]/Table1[[#This Row],[Total Voters]]</f>
        <v>0.87720739219712529</v>
      </c>
    </row>
    <row r="7100" spans="1:27" s="12" customFormat="1" x14ac:dyDescent="0.35">
      <c r="A7100" s="19" t="s">
        <v>30</v>
      </c>
      <c r="B7100" s="20">
        <v>2010</v>
      </c>
      <c r="C7100" s="17" t="s">
        <v>82</v>
      </c>
      <c r="D7100" s="20"/>
      <c r="E7100" s="37" t="s">
        <v>74</v>
      </c>
      <c r="F7100" s="34" t="s">
        <v>78</v>
      </c>
      <c r="G7100" s="21" t="s">
        <v>79</v>
      </c>
      <c r="H7100" s="22">
        <v>31655.226700000003</v>
      </c>
      <c r="I7100" s="22">
        <v>30556.286899999999</v>
      </c>
      <c r="J7100" s="22">
        <v>62211.513299999999</v>
      </c>
      <c r="K7100" s="22">
        <v>24763</v>
      </c>
      <c r="L7100" s="22">
        <v>22169</v>
      </c>
      <c r="M7100" s="22">
        <v>0</v>
      </c>
      <c r="N7100" s="22">
        <v>46932</v>
      </c>
      <c r="O7100" s="22">
        <v>19064</v>
      </c>
      <c r="P7100" s="22">
        <v>17166</v>
      </c>
      <c r="Q7100" s="22">
        <v>0</v>
      </c>
      <c r="R7100" s="23">
        <v>36230</v>
      </c>
      <c r="S7100" s="24">
        <f>Table1[[#This Row],[Female Voters]]/Table1[[#This Row],[Female Population]]</f>
        <v>0.78227207894233775</v>
      </c>
      <c r="T7100" s="24">
        <f>Table1[[#This Row],[Male Voters]]/Table1[[#This Row],[Male Population]]</f>
        <v>0.72551354399018952</v>
      </c>
      <c r="U7100" s="24">
        <f>Table1[[#This Row],[Total Voters]]/Table1[[#This Row],[Total Population]]</f>
        <v>0.75439412273547768</v>
      </c>
      <c r="V7100" s="24">
        <f>Table1[[#This Row],[Female Ballots]]/Table1[[#This Row],[Female Population]]</f>
        <v>0.60223861862281336</v>
      </c>
      <c r="W7100" s="24">
        <f>Table1[[#This Row],[Male Ballots]]/Table1[[#This Row],[Male Population]]</f>
        <v>0.56178291741330655</v>
      </c>
      <c r="X7100" s="24">
        <f>Table1[[#This Row],[Total Ballots]]/Table1[[#This Row],[Total Population]]</f>
        <v>0.58236808716241273</v>
      </c>
      <c r="Y7100" s="24">
        <f>Table1[[#This Row],[Female Ballots]]/Table1[[#This Row],[Female Voters]]</f>
        <v>0.76985825626943427</v>
      </c>
      <c r="Z7100" s="24">
        <f>Table1[[#This Row],[Male Ballots]]/Table1[[#This Row],[Male Voters]]</f>
        <v>0.77432450719473134</v>
      </c>
      <c r="AA7100" s="24">
        <f>Table1[[#This Row],[Total Ballots]]/Table1[[#This Row],[Total Voters]]</f>
        <v>0.77196795363504644</v>
      </c>
    </row>
    <row r="7101" spans="1:27" s="12" customFormat="1" x14ac:dyDescent="0.35">
      <c r="A7101" s="19" t="s">
        <v>30</v>
      </c>
      <c r="B7101" s="20">
        <v>2010</v>
      </c>
      <c r="C7101" s="17" t="s">
        <v>82</v>
      </c>
      <c r="D7101" s="20"/>
      <c r="E7101" s="37" t="s">
        <v>74</v>
      </c>
      <c r="F7101" s="34" t="s">
        <v>78</v>
      </c>
      <c r="G7101" s="21" t="s">
        <v>62</v>
      </c>
      <c r="H7101" s="22">
        <v>3016.2266</v>
      </c>
      <c r="I7101" s="22">
        <v>3859.2867000000001</v>
      </c>
      <c r="J7101" s="22">
        <v>6875.5133000000005</v>
      </c>
      <c r="K7101" s="31">
        <v>1753</v>
      </c>
      <c r="L7101" s="31">
        <v>1577</v>
      </c>
      <c r="M7101" s="31"/>
      <c r="N7101" s="31">
        <v>3330</v>
      </c>
      <c r="O7101" s="22">
        <v>732</v>
      </c>
      <c r="P7101" s="22">
        <v>633</v>
      </c>
      <c r="Q7101" s="22"/>
      <c r="R7101" s="23">
        <v>1365</v>
      </c>
      <c r="S7101" s="24">
        <f>Table1[[#This Row],[Female Voters]]/Table1[[#This Row],[Female Population]]</f>
        <v>0.58118975543813589</v>
      </c>
      <c r="T7101" s="24">
        <f>Table1[[#This Row],[Male Voters]]/Table1[[#This Row],[Male Population]]</f>
        <v>0.40862473368459512</v>
      </c>
      <c r="U7101" s="24">
        <f>Table1[[#This Row],[Total Voters]]/Table1[[#This Row],[Total Population]]</f>
        <v>0.48432747559371309</v>
      </c>
      <c r="V7101" s="24">
        <f>Table1[[#This Row],[Female Ballots]]/Table1[[#This Row],[Female Population]]</f>
        <v>0.24268733655488617</v>
      </c>
      <c r="W7101" s="24">
        <f>Table1[[#This Row],[Male Ballots]]/Table1[[#This Row],[Male Population]]</f>
        <v>0.16401994700212347</v>
      </c>
      <c r="X7101" s="24">
        <f>Table1[[#This Row],[Total Ballots]]/Table1[[#This Row],[Total Population]]</f>
        <v>0.19853063188751302</v>
      </c>
      <c r="Y7101" s="24">
        <f>Table1[[#This Row],[Female Ballots]]/Table1[[#This Row],[Female Voters]]</f>
        <v>0.41756988020536223</v>
      </c>
      <c r="Z7101" s="24">
        <f>Table1[[#This Row],[Male Ballots]]/Table1[[#This Row],[Male Voters]]</f>
        <v>0.40139505389980978</v>
      </c>
      <c r="AA7101" s="24">
        <f>Table1[[#This Row],[Total Ballots]]/Table1[[#This Row],[Total Voters]]</f>
        <v>0.40990990990990989</v>
      </c>
    </row>
    <row r="7102" spans="1:27" s="12" customFormat="1" x14ac:dyDescent="0.35">
      <c r="A7102" s="19" t="s">
        <v>30</v>
      </c>
      <c r="B7102" s="20">
        <v>2010</v>
      </c>
      <c r="C7102" s="17" t="s">
        <v>82</v>
      </c>
      <c r="D7102" s="20"/>
      <c r="E7102" s="37" t="s">
        <v>74</v>
      </c>
      <c r="F7102" s="34" t="s">
        <v>78</v>
      </c>
      <c r="G7102" s="21" t="s">
        <v>63</v>
      </c>
      <c r="H7102" s="22">
        <v>4350</v>
      </c>
      <c r="I7102" s="22">
        <v>4794</v>
      </c>
      <c r="J7102" s="22">
        <v>9144</v>
      </c>
      <c r="K7102" s="31">
        <v>2639</v>
      </c>
      <c r="L7102" s="31">
        <v>2277</v>
      </c>
      <c r="M7102" s="31"/>
      <c r="N7102" s="31">
        <v>4916</v>
      </c>
      <c r="O7102" s="22">
        <v>1168</v>
      </c>
      <c r="P7102" s="22">
        <v>1005</v>
      </c>
      <c r="Q7102" s="22"/>
      <c r="R7102" s="23">
        <v>2173</v>
      </c>
      <c r="S7102" s="24">
        <f>Table1[[#This Row],[Female Voters]]/Table1[[#This Row],[Female Population]]</f>
        <v>0.60666666666666669</v>
      </c>
      <c r="T7102" s="24">
        <f>Table1[[#This Row],[Male Voters]]/Table1[[#This Row],[Male Population]]</f>
        <v>0.47496871088861076</v>
      </c>
      <c r="U7102" s="24">
        <f>Table1[[#This Row],[Total Voters]]/Table1[[#This Row],[Total Population]]</f>
        <v>0.53762029746281714</v>
      </c>
      <c r="V7102" s="24">
        <f>Table1[[#This Row],[Female Ballots]]/Table1[[#This Row],[Female Population]]</f>
        <v>0.26850574712643677</v>
      </c>
      <c r="W7102" s="24">
        <f>Table1[[#This Row],[Male Ballots]]/Table1[[#This Row],[Male Population]]</f>
        <v>0.20963704630788485</v>
      </c>
      <c r="X7102" s="24">
        <f>Table1[[#This Row],[Total Ballots]]/Table1[[#This Row],[Total Population]]</f>
        <v>0.23764216972878391</v>
      </c>
      <c r="Y7102" s="24">
        <f>Table1[[#This Row],[Female Ballots]]/Table1[[#This Row],[Female Voters]]</f>
        <v>0.44259189086775291</v>
      </c>
      <c r="Z7102" s="24">
        <f>Table1[[#This Row],[Male Ballots]]/Table1[[#This Row],[Male Voters]]</f>
        <v>0.44137022397891962</v>
      </c>
      <c r="AA7102" s="24">
        <f>Table1[[#This Row],[Total Ballots]]/Table1[[#This Row],[Total Voters]]</f>
        <v>0.44202603742880392</v>
      </c>
    </row>
    <row r="7103" spans="1:27" s="12" customFormat="1" x14ac:dyDescent="0.35">
      <c r="A7103" s="19" t="s">
        <v>30</v>
      </c>
      <c r="B7103" s="20">
        <v>2010</v>
      </c>
      <c r="C7103" s="17" t="s">
        <v>82</v>
      </c>
      <c r="D7103" s="20"/>
      <c r="E7103" s="37" t="s">
        <v>74</v>
      </c>
      <c r="F7103" s="34" t="s">
        <v>78</v>
      </c>
      <c r="G7103" s="21" t="s">
        <v>64</v>
      </c>
      <c r="H7103" s="22">
        <v>4285</v>
      </c>
      <c r="I7103" s="22">
        <v>4180</v>
      </c>
      <c r="J7103" s="22">
        <v>8465</v>
      </c>
      <c r="K7103" s="31">
        <v>2890</v>
      </c>
      <c r="L7103" s="31">
        <v>2644</v>
      </c>
      <c r="M7103" s="31"/>
      <c r="N7103" s="31">
        <v>5534</v>
      </c>
      <c r="O7103" s="22">
        <v>1829</v>
      </c>
      <c r="P7103" s="22">
        <v>1684</v>
      </c>
      <c r="Q7103" s="22"/>
      <c r="R7103" s="23">
        <v>3513</v>
      </c>
      <c r="S7103" s="24">
        <f>Table1[[#This Row],[Female Voters]]/Table1[[#This Row],[Female Population]]</f>
        <v>0.67444574095682619</v>
      </c>
      <c r="T7103" s="24">
        <f>Table1[[#This Row],[Male Voters]]/Table1[[#This Row],[Male Population]]</f>
        <v>0.63253588516746406</v>
      </c>
      <c r="U7103" s="24">
        <f>Table1[[#This Row],[Total Voters]]/Table1[[#This Row],[Total Population]]</f>
        <v>0.65375073833431774</v>
      </c>
      <c r="V7103" s="24">
        <f>Table1[[#This Row],[Female Ballots]]/Table1[[#This Row],[Female Population]]</f>
        <v>0.42683780630105017</v>
      </c>
      <c r="W7103" s="24">
        <f>Table1[[#This Row],[Male Ballots]]/Table1[[#This Row],[Male Population]]</f>
        <v>0.40287081339712921</v>
      </c>
      <c r="X7103" s="24">
        <f>Table1[[#This Row],[Total Ballots]]/Table1[[#This Row],[Total Population]]</f>
        <v>0.41500295333727111</v>
      </c>
      <c r="Y7103" s="24">
        <f>Table1[[#This Row],[Female Ballots]]/Table1[[#This Row],[Female Voters]]</f>
        <v>0.63287197231833914</v>
      </c>
      <c r="Z7103" s="24">
        <f>Table1[[#This Row],[Male Ballots]]/Table1[[#This Row],[Male Voters]]</f>
        <v>0.63691376701966718</v>
      </c>
      <c r="AA7103" s="24">
        <f>Table1[[#This Row],[Total Ballots]]/Table1[[#This Row],[Total Voters]]</f>
        <v>0.6348030357788218</v>
      </c>
    </row>
    <row r="7104" spans="1:27" s="12" customFormat="1" x14ac:dyDescent="0.35">
      <c r="A7104" s="19" t="s">
        <v>30</v>
      </c>
      <c r="B7104" s="20">
        <v>2010</v>
      </c>
      <c r="C7104" s="17" t="s">
        <v>82</v>
      </c>
      <c r="D7104" s="20"/>
      <c r="E7104" s="37" t="s">
        <v>74</v>
      </c>
      <c r="F7104" s="34" t="s">
        <v>78</v>
      </c>
      <c r="G7104" s="21" t="s">
        <v>65</v>
      </c>
      <c r="H7104" s="22">
        <v>5792</v>
      </c>
      <c r="I7104" s="22">
        <v>5189</v>
      </c>
      <c r="J7104" s="22">
        <v>10981</v>
      </c>
      <c r="K7104" s="31">
        <v>4618</v>
      </c>
      <c r="L7104" s="31">
        <v>4007</v>
      </c>
      <c r="M7104" s="31"/>
      <c r="N7104" s="31">
        <v>8625</v>
      </c>
      <c r="O7104" s="22">
        <v>3663</v>
      </c>
      <c r="P7104" s="22">
        <v>3125</v>
      </c>
      <c r="Q7104" s="22"/>
      <c r="R7104" s="23">
        <v>6788</v>
      </c>
      <c r="S7104" s="24">
        <f>Table1[[#This Row],[Female Voters]]/Table1[[#This Row],[Female Population]]</f>
        <v>0.79730662983425415</v>
      </c>
      <c r="T7104" s="24">
        <f>Table1[[#This Row],[Male Voters]]/Table1[[#This Row],[Male Population]]</f>
        <v>0.77221044517248028</v>
      </c>
      <c r="U7104" s="24">
        <f>Table1[[#This Row],[Total Voters]]/Table1[[#This Row],[Total Population]]</f>
        <v>0.78544759129405339</v>
      </c>
      <c r="V7104" s="24">
        <f>Table1[[#This Row],[Female Ballots]]/Table1[[#This Row],[Female Population]]</f>
        <v>0.63242403314917128</v>
      </c>
      <c r="W7104" s="24">
        <f>Table1[[#This Row],[Male Ballots]]/Table1[[#This Row],[Male Population]]</f>
        <v>0.60223549816920408</v>
      </c>
      <c r="X7104" s="24">
        <f>Table1[[#This Row],[Total Ballots]]/Table1[[#This Row],[Total Population]]</f>
        <v>0.61815863764684453</v>
      </c>
      <c r="Y7104" s="24">
        <f>Table1[[#This Row],[Female Ballots]]/Table1[[#This Row],[Female Voters]]</f>
        <v>0.79320051970550021</v>
      </c>
      <c r="Z7104" s="24">
        <f>Table1[[#This Row],[Male Ballots]]/Table1[[#This Row],[Male Voters]]</f>
        <v>0.77988520089842772</v>
      </c>
      <c r="AA7104" s="24">
        <f>Table1[[#This Row],[Total Ballots]]/Table1[[#This Row],[Total Voters]]</f>
        <v>0.78701449275362323</v>
      </c>
    </row>
    <row r="7105" spans="1:27" s="12" customFormat="1" x14ac:dyDescent="0.35">
      <c r="A7105" s="19" t="s">
        <v>30</v>
      </c>
      <c r="B7105" s="20">
        <v>2010</v>
      </c>
      <c r="C7105" s="17" t="s">
        <v>82</v>
      </c>
      <c r="D7105" s="20"/>
      <c r="E7105" s="37" t="s">
        <v>74</v>
      </c>
      <c r="F7105" s="34" t="s">
        <v>78</v>
      </c>
      <c r="G7105" s="21" t="s">
        <v>66</v>
      </c>
      <c r="H7105" s="22">
        <v>6530</v>
      </c>
      <c r="I7105" s="22">
        <v>5777</v>
      </c>
      <c r="J7105" s="22">
        <v>12307</v>
      </c>
      <c r="K7105" s="31">
        <v>5832</v>
      </c>
      <c r="L7105" s="31">
        <v>5087</v>
      </c>
      <c r="M7105" s="31"/>
      <c r="N7105" s="31">
        <v>10919</v>
      </c>
      <c r="O7105" s="22">
        <v>5232</v>
      </c>
      <c r="P7105" s="22">
        <v>4580</v>
      </c>
      <c r="Q7105" s="22"/>
      <c r="R7105" s="23">
        <v>9812</v>
      </c>
      <c r="S7105" s="24">
        <f>Table1[[#This Row],[Female Voters]]/Table1[[#This Row],[Female Population]]</f>
        <v>0.89310872894333848</v>
      </c>
      <c r="T7105" s="24">
        <f>Table1[[#This Row],[Male Voters]]/Table1[[#This Row],[Male Population]]</f>
        <v>0.88056084472909812</v>
      </c>
      <c r="U7105" s="24">
        <f>Table1[[#This Row],[Total Voters]]/Table1[[#This Row],[Total Population]]</f>
        <v>0.88721865604940275</v>
      </c>
      <c r="V7105" s="24">
        <f>Table1[[#This Row],[Female Ballots]]/Table1[[#This Row],[Female Population]]</f>
        <v>0.80122511485451764</v>
      </c>
      <c r="W7105" s="24">
        <f>Table1[[#This Row],[Male Ballots]]/Table1[[#This Row],[Male Population]]</f>
        <v>0.7927990306387398</v>
      </c>
      <c r="X7105" s="24">
        <f>Table1[[#This Row],[Total Ballots]]/Table1[[#This Row],[Total Population]]</f>
        <v>0.79726984642886167</v>
      </c>
      <c r="Y7105" s="24">
        <f>Table1[[#This Row],[Female Ballots]]/Table1[[#This Row],[Female Voters]]</f>
        <v>0.89711934156378603</v>
      </c>
      <c r="Z7105" s="24">
        <f>Table1[[#This Row],[Male Ballots]]/Table1[[#This Row],[Male Voters]]</f>
        <v>0.90033418517790442</v>
      </c>
      <c r="AA7105" s="24">
        <f>Table1[[#This Row],[Total Ballots]]/Table1[[#This Row],[Total Voters]]</f>
        <v>0.89861708947705832</v>
      </c>
    </row>
    <row r="7106" spans="1:27" s="12" customFormat="1" x14ac:dyDescent="0.35">
      <c r="A7106" s="19" t="s">
        <v>30</v>
      </c>
      <c r="B7106" s="20">
        <v>2010</v>
      </c>
      <c r="C7106" s="17" t="s">
        <v>82</v>
      </c>
      <c r="D7106" s="20"/>
      <c r="E7106" s="37" t="s">
        <v>74</v>
      </c>
      <c r="F7106" s="34" t="s">
        <v>78</v>
      </c>
      <c r="G7106" s="21" t="s">
        <v>67</v>
      </c>
      <c r="H7106" s="22">
        <v>7682.0001000000002</v>
      </c>
      <c r="I7106" s="22">
        <v>6757.0002000000004</v>
      </c>
      <c r="J7106" s="22">
        <v>14439</v>
      </c>
      <c r="K7106" s="31">
        <v>7031</v>
      </c>
      <c r="L7106" s="31">
        <v>6577</v>
      </c>
      <c r="M7106" s="31"/>
      <c r="N7106" s="31">
        <v>13608</v>
      </c>
      <c r="O7106" s="22">
        <v>6440</v>
      </c>
      <c r="P7106" s="22">
        <v>6139</v>
      </c>
      <c r="Q7106" s="22"/>
      <c r="R7106" s="23">
        <v>12579</v>
      </c>
      <c r="S7106" s="24">
        <f>Table1[[#This Row],[Female Voters]]/Table1[[#This Row],[Female Population]]</f>
        <v>0.91525643172017135</v>
      </c>
      <c r="T7106" s="24">
        <f>Table1[[#This Row],[Male Voters]]/Table1[[#This Row],[Male Population]]</f>
        <v>0.97336093019502934</v>
      </c>
      <c r="U7106" s="24">
        <f>Table1[[#This Row],[Total Voters]]/Table1[[#This Row],[Total Population]]</f>
        <v>0.9424475379181384</v>
      </c>
      <c r="V7106" s="24">
        <f>Table1[[#This Row],[Female Ballots]]/Table1[[#This Row],[Female Population]]</f>
        <v>0.83832334238058648</v>
      </c>
      <c r="W7106" s="24">
        <f>Table1[[#This Row],[Male Ballots]]/Table1[[#This Row],[Male Population]]</f>
        <v>0.90853926569367272</v>
      </c>
      <c r="X7106" s="24">
        <f>Table1[[#This Row],[Total Ballots]]/Table1[[#This Row],[Total Population]]</f>
        <v>0.87118221483482239</v>
      </c>
      <c r="Y7106" s="24">
        <f>Table1[[#This Row],[Female Ballots]]/Table1[[#This Row],[Female Voters]]</f>
        <v>0.91594367799743992</v>
      </c>
      <c r="Z7106" s="24">
        <f>Table1[[#This Row],[Male Ballots]]/Table1[[#This Row],[Male Voters]]</f>
        <v>0.93340428766915007</v>
      </c>
      <c r="AA7106" s="24">
        <f>Table1[[#This Row],[Total Ballots]]/Table1[[#This Row],[Total Voters]]</f>
        <v>0.92438271604938271</v>
      </c>
    </row>
    <row r="7107" spans="1:27" s="12" customFormat="1" x14ac:dyDescent="0.35">
      <c r="A7107" s="19" t="s">
        <v>24</v>
      </c>
      <c r="B7107" s="20">
        <v>2010</v>
      </c>
      <c r="C7107" s="17" t="s">
        <v>82</v>
      </c>
      <c r="D7107" s="20"/>
      <c r="E7107" s="37" t="s">
        <v>73</v>
      </c>
      <c r="F7107" s="34" t="s">
        <v>78</v>
      </c>
      <c r="G7107" s="21" t="s">
        <v>79</v>
      </c>
      <c r="H7107" s="22">
        <v>12886.214599999999</v>
      </c>
      <c r="I7107" s="22">
        <v>12540.734900000001</v>
      </c>
      <c r="J7107" s="22">
        <v>25426.948500000002</v>
      </c>
      <c r="K7107" s="22">
        <v>11408</v>
      </c>
      <c r="L7107" s="22">
        <v>10341</v>
      </c>
      <c r="M7107" s="22">
        <v>0</v>
      </c>
      <c r="N7107" s="22">
        <v>21749</v>
      </c>
      <c r="O7107" s="22">
        <v>9346</v>
      </c>
      <c r="P7107" s="22">
        <v>8381</v>
      </c>
      <c r="Q7107" s="22">
        <v>0</v>
      </c>
      <c r="R7107" s="23">
        <v>17727</v>
      </c>
      <c r="S7107" s="24">
        <f>Table1[[#This Row],[Female Voters]]/Table1[[#This Row],[Female Population]]</f>
        <v>0.88528713467180664</v>
      </c>
      <c r="T7107" s="24">
        <f>Table1[[#This Row],[Male Voters]]/Table1[[#This Row],[Male Population]]</f>
        <v>0.82459282350350926</v>
      </c>
      <c r="U7107" s="24">
        <f>Table1[[#This Row],[Total Voters]]/Table1[[#This Row],[Total Population]]</f>
        <v>0.85535234399047133</v>
      </c>
      <c r="V7107" s="24">
        <f>Table1[[#This Row],[Female Ballots]]/Table1[[#This Row],[Female Population]]</f>
        <v>0.72527117467064384</v>
      </c>
      <c r="W7107" s="24">
        <f>Table1[[#This Row],[Male Ballots]]/Table1[[#This Row],[Male Population]]</f>
        <v>0.66830214232500829</v>
      </c>
      <c r="X7107" s="24">
        <f>Table1[[#This Row],[Total Ballots]]/Table1[[#This Row],[Total Population]]</f>
        <v>0.69717370922429012</v>
      </c>
      <c r="Y7107" s="24">
        <f>Table1[[#This Row],[Female Ballots]]/Table1[[#This Row],[Female Voters]]</f>
        <v>0.81924964936886391</v>
      </c>
      <c r="Z7107" s="24">
        <f>Table1[[#This Row],[Male Ballots]]/Table1[[#This Row],[Male Voters]]</f>
        <v>0.8104632047190794</v>
      </c>
      <c r="AA7107" s="24">
        <f>Table1[[#This Row],[Total Ballots]]/Table1[[#This Row],[Total Voters]]</f>
        <v>0.81507195733137161</v>
      </c>
    </row>
    <row r="7108" spans="1:27" s="12" customFormat="1" x14ac:dyDescent="0.35">
      <c r="A7108" s="19" t="s">
        <v>24</v>
      </c>
      <c r="B7108" s="20">
        <v>2010</v>
      </c>
      <c r="C7108" s="17" t="s">
        <v>82</v>
      </c>
      <c r="D7108" s="20"/>
      <c r="E7108" s="37" t="s">
        <v>73</v>
      </c>
      <c r="F7108" s="34" t="s">
        <v>78</v>
      </c>
      <c r="G7108" s="21" t="s">
        <v>62</v>
      </c>
      <c r="H7108" s="22">
        <v>714.21479999999997</v>
      </c>
      <c r="I7108" s="22">
        <v>861.73860000000002</v>
      </c>
      <c r="J7108" s="22">
        <v>1575.9535999999998</v>
      </c>
      <c r="K7108" s="31">
        <v>525</v>
      </c>
      <c r="L7108" s="31">
        <v>532</v>
      </c>
      <c r="M7108" s="31"/>
      <c r="N7108" s="31">
        <v>1057</v>
      </c>
      <c r="O7108" s="22">
        <v>236</v>
      </c>
      <c r="P7108" s="22">
        <v>222</v>
      </c>
      <c r="Q7108" s="22"/>
      <c r="R7108" s="23">
        <v>458</v>
      </c>
      <c r="S7108" s="24">
        <f>Table1[[#This Row],[Female Voters]]/Table1[[#This Row],[Female Population]]</f>
        <v>0.73507297804526039</v>
      </c>
      <c r="T7108" s="24">
        <f>Table1[[#This Row],[Male Voters]]/Table1[[#This Row],[Male Population]]</f>
        <v>0.61735658586025965</v>
      </c>
      <c r="U7108" s="24">
        <f>Table1[[#This Row],[Total Voters]]/Table1[[#This Row],[Total Population]]</f>
        <v>0.67070502583324798</v>
      </c>
      <c r="V7108" s="24">
        <f>Table1[[#This Row],[Female Ballots]]/Table1[[#This Row],[Female Population]]</f>
        <v>0.33043280536891706</v>
      </c>
      <c r="W7108" s="24">
        <f>Table1[[#This Row],[Male Ballots]]/Table1[[#This Row],[Male Population]]</f>
        <v>0.25761872567852945</v>
      </c>
      <c r="X7108" s="24">
        <f>Table1[[#This Row],[Total Ballots]]/Table1[[#This Row],[Total Population]]</f>
        <v>0.29061769331279808</v>
      </c>
      <c r="Y7108" s="24">
        <f>Table1[[#This Row],[Female Ballots]]/Table1[[#This Row],[Female Voters]]</f>
        <v>0.44952380952380955</v>
      </c>
      <c r="Z7108" s="24">
        <f>Table1[[#This Row],[Male Ballots]]/Table1[[#This Row],[Male Voters]]</f>
        <v>0.41729323308270677</v>
      </c>
      <c r="AA7108" s="24">
        <f>Table1[[#This Row],[Total Ballots]]/Table1[[#This Row],[Total Voters]]</f>
        <v>0.43330179754020814</v>
      </c>
    </row>
    <row r="7109" spans="1:27" s="12" customFormat="1" x14ac:dyDescent="0.35">
      <c r="A7109" s="19" t="s">
        <v>24</v>
      </c>
      <c r="B7109" s="20">
        <v>2010</v>
      </c>
      <c r="C7109" s="17" t="s">
        <v>82</v>
      </c>
      <c r="D7109" s="20"/>
      <c r="E7109" s="37" t="s">
        <v>73</v>
      </c>
      <c r="F7109" s="34" t="s">
        <v>78</v>
      </c>
      <c r="G7109" s="21" t="s">
        <v>63</v>
      </c>
      <c r="H7109" s="22">
        <v>1101.9965999999999</v>
      </c>
      <c r="I7109" s="22">
        <v>1215.9958999999999</v>
      </c>
      <c r="J7109" s="22">
        <v>2317.9920000000002</v>
      </c>
      <c r="K7109" s="31">
        <v>903</v>
      </c>
      <c r="L7109" s="31">
        <v>804</v>
      </c>
      <c r="M7109" s="31"/>
      <c r="N7109" s="31">
        <v>1707</v>
      </c>
      <c r="O7109" s="22">
        <v>466</v>
      </c>
      <c r="P7109" s="22">
        <v>398</v>
      </c>
      <c r="Q7109" s="22"/>
      <c r="R7109" s="23">
        <v>864</v>
      </c>
      <c r="S7109" s="24">
        <f>Table1[[#This Row],[Female Voters]]/Table1[[#This Row],[Female Population]]</f>
        <v>0.81942176591107452</v>
      </c>
      <c r="T7109" s="24">
        <f>Table1[[#This Row],[Male Voters]]/Table1[[#This Row],[Male Population]]</f>
        <v>0.661186439855595</v>
      </c>
      <c r="U7109" s="24">
        <f>Table1[[#This Row],[Total Voters]]/Table1[[#This Row],[Total Population]]</f>
        <v>0.73641324042533363</v>
      </c>
      <c r="V7109" s="24">
        <f>Table1[[#This Row],[Female Ballots]]/Table1[[#This Row],[Female Population]]</f>
        <v>0.42286881828855011</v>
      </c>
      <c r="W7109" s="24">
        <f>Table1[[#This Row],[Male Ballots]]/Table1[[#This Row],[Male Population]]</f>
        <v>0.32730373515239652</v>
      </c>
      <c r="X7109" s="24">
        <f>Table1[[#This Row],[Total Ballots]]/Table1[[#This Row],[Total Population]]</f>
        <v>0.37273640288663634</v>
      </c>
      <c r="Y7109" s="24">
        <f>Table1[[#This Row],[Female Ballots]]/Table1[[#This Row],[Female Voters]]</f>
        <v>0.5160575858250277</v>
      </c>
      <c r="Z7109" s="24">
        <f>Table1[[#This Row],[Male Ballots]]/Table1[[#This Row],[Male Voters]]</f>
        <v>0.49502487562189057</v>
      </c>
      <c r="AA7109" s="24">
        <f>Table1[[#This Row],[Total Ballots]]/Table1[[#This Row],[Total Voters]]</f>
        <v>0.5061511423550088</v>
      </c>
    </row>
    <row r="7110" spans="1:27" s="12" customFormat="1" x14ac:dyDescent="0.35">
      <c r="A7110" s="19" t="s">
        <v>24</v>
      </c>
      <c r="B7110" s="20">
        <v>2010</v>
      </c>
      <c r="C7110" s="17" t="s">
        <v>82</v>
      </c>
      <c r="D7110" s="20"/>
      <c r="E7110" s="37" t="s">
        <v>73</v>
      </c>
      <c r="F7110" s="34" t="s">
        <v>78</v>
      </c>
      <c r="G7110" s="21" t="s">
        <v>64</v>
      </c>
      <c r="H7110" s="22">
        <v>1318.9982</v>
      </c>
      <c r="I7110" s="22">
        <v>1411.9969000000001</v>
      </c>
      <c r="J7110" s="22">
        <v>2730.9949999999999</v>
      </c>
      <c r="K7110" s="31">
        <v>1047</v>
      </c>
      <c r="L7110" s="31">
        <v>907</v>
      </c>
      <c r="M7110" s="31"/>
      <c r="N7110" s="31">
        <v>1954</v>
      </c>
      <c r="O7110" s="22">
        <v>695</v>
      </c>
      <c r="P7110" s="22">
        <v>597</v>
      </c>
      <c r="Q7110" s="22"/>
      <c r="R7110" s="23">
        <v>1292</v>
      </c>
      <c r="S7110" s="24">
        <f>Table1[[#This Row],[Female Voters]]/Table1[[#This Row],[Female Population]]</f>
        <v>0.79378425232119343</v>
      </c>
      <c r="T7110" s="24">
        <f>Table1[[#This Row],[Male Voters]]/Table1[[#This Row],[Male Population]]</f>
        <v>0.64235268505192888</v>
      </c>
      <c r="U7110" s="24">
        <f>Table1[[#This Row],[Total Voters]]/Table1[[#This Row],[Total Population]]</f>
        <v>0.71549014187136928</v>
      </c>
      <c r="V7110" s="24">
        <f>Table1[[#This Row],[Female Ballots]]/Table1[[#This Row],[Female Population]]</f>
        <v>0.52691504810241596</v>
      </c>
      <c r="W7110" s="24">
        <f>Table1[[#This Row],[Male Ballots]]/Table1[[#This Row],[Male Population]]</f>
        <v>0.42280546083351878</v>
      </c>
      <c r="X7110" s="24">
        <f>Table1[[#This Row],[Total Ballots]]/Table1[[#This Row],[Total Population]]</f>
        <v>0.47308764754237925</v>
      </c>
      <c r="Y7110" s="24">
        <f>Table1[[#This Row],[Female Ballots]]/Table1[[#This Row],[Female Voters]]</f>
        <v>0.66380133715377265</v>
      </c>
      <c r="Z7110" s="24">
        <f>Table1[[#This Row],[Male Ballots]]/Table1[[#This Row],[Male Voters]]</f>
        <v>0.65821389195148838</v>
      </c>
      <c r="AA7110" s="24">
        <f>Table1[[#This Row],[Total Ballots]]/Table1[[#This Row],[Total Voters]]</f>
        <v>0.66120777891504601</v>
      </c>
    </row>
    <row r="7111" spans="1:27" s="12" customFormat="1" x14ac:dyDescent="0.35">
      <c r="A7111" s="19" t="s">
        <v>24</v>
      </c>
      <c r="B7111" s="20">
        <v>2010</v>
      </c>
      <c r="C7111" s="17" t="s">
        <v>82</v>
      </c>
      <c r="D7111" s="20"/>
      <c r="E7111" s="37" t="s">
        <v>73</v>
      </c>
      <c r="F7111" s="34" t="s">
        <v>78</v>
      </c>
      <c r="G7111" s="21" t="s">
        <v>65</v>
      </c>
      <c r="H7111" s="22">
        <v>2385.998</v>
      </c>
      <c r="I7111" s="22">
        <v>2116.9979000000003</v>
      </c>
      <c r="J7111" s="22">
        <v>4502.9960000000001</v>
      </c>
      <c r="K7111" s="31">
        <v>1959</v>
      </c>
      <c r="L7111" s="31">
        <v>1543</v>
      </c>
      <c r="M7111" s="31"/>
      <c r="N7111" s="31">
        <v>3502</v>
      </c>
      <c r="O7111" s="22">
        <v>1547</v>
      </c>
      <c r="P7111" s="22">
        <v>1213</v>
      </c>
      <c r="Q7111" s="22"/>
      <c r="R7111" s="23">
        <v>2760</v>
      </c>
      <c r="S7111" s="24">
        <f>Table1[[#This Row],[Female Voters]]/Table1[[#This Row],[Female Population]]</f>
        <v>0.8210400846941196</v>
      </c>
      <c r="T7111" s="24">
        <f>Table1[[#This Row],[Male Voters]]/Table1[[#This Row],[Male Population]]</f>
        <v>0.72886231960834713</v>
      </c>
      <c r="U7111" s="24">
        <f>Table1[[#This Row],[Total Voters]]/Table1[[#This Row],[Total Population]]</f>
        <v>0.77770444388580406</v>
      </c>
      <c r="V7111" s="24">
        <f>Table1[[#This Row],[Female Ballots]]/Table1[[#This Row],[Female Population]]</f>
        <v>0.6483660086890265</v>
      </c>
      <c r="W7111" s="24">
        <f>Table1[[#This Row],[Male Ballots]]/Table1[[#This Row],[Male Population]]</f>
        <v>0.57298120135121522</v>
      </c>
      <c r="X7111" s="24">
        <f>Table1[[#This Row],[Total Ballots]]/Table1[[#This Row],[Total Population]]</f>
        <v>0.61292526131491121</v>
      </c>
      <c r="Y7111" s="24">
        <f>Table1[[#This Row],[Female Ballots]]/Table1[[#This Row],[Female Voters]]</f>
        <v>0.78968861664114343</v>
      </c>
      <c r="Z7111" s="24">
        <f>Table1[[#This Row],[Male Ballots]]/Table1[[#This Row],[Male Voters]]</f>
        <v>0.78613091380427735</v>
      </c>
      <c r="AA7111" s="24">
        <f>Table1[[#This Row],[Total Ballots]]/Table1[[#This Row],[Total Voters]]</f>
        <v>0.78812107367218731</v>
      </c>
    </row>
    <row r="7112" spans="1:27" s="12" customFormat="1" x14ac:dyDescent="0.35">
      <c r="A7112" s="19" t="s">
        <v>24</v>
      </c>
      <c r="B7112" s="20">
        <v>2010</v>
      </c>
      <c r="C7112" s="17" t="s">
        <v>82</v>
      </c>
      <c r="D7112" s="20"/>
      <c r="E7112" s="37" t="s">
        <v>73</v>
      </c>
      <c r="F7112" s="34" t="s">
        <v>78</v>
      </c>
      <c r="G7112" s="21" t="s">
        <v>66</v>
      </c>
      <c r="H7112" s="22">
        <v>3403.002</v>
      </c>
      <c r="I7112" s="22">
        <v>3054</v>
      </c>
      <c r="J7112" s="22">
        <v>6457.0010000000002</v>
      </c>
      <c r="K7112" s="31">
        <v>3174</v>
      </c>
      <c r="L7112" s="31">
        <v>2736</v>
      </c>
      <c r="M7112" s="31"/>
      <c r="N7112" s="31">
        <v>5910</v>
      </c>
      <c r="O7112" s="22">
        <v>2877</v>
      </c>
      <c r="P7112" s="22">
        <v>2397</v>
      </c>
      <c r="Q7112" s="22"/>
      <c r="R7112" s="23">
        <v>5274</v>
      </c>
      <c r="S7112" s="24">
        <f>Table1[[#This Row],[Female Voters]]/Table1[[#This Row],[Female Population]]</f>
        <v>0.9327058873312446</v>
      </c>
      <c r="T7112" s="24">
        <f>Table1[[#This Row],[Male Voters]]/Table1[[#This Row],[Male Population]]</f>
        <v>0.89587426326129671</v>
      </c>
      <c r="U7112" s="24">
        <f>Table1[[#This Row],[Total Voters]]/Table1[[#This Row],[Total Population]]</f>
        <v>0.91528559465919235</v>
      </c>
      <c r="V7112" s="24">
        <f>Table1[[#This Row],[Female Ballots]]/Table1[[#This Row],[Female Population]]</f>
        <v>0.8454300056244457</v>
      </c>
      <c r="W7112" s="24">
        <f>Table1[[#This Row],[Male Ballots]]/Table1[[#This Row],[Male Population]]</f>
        <v>0.78487229862475438</v>
      </c>
      <c r="X7112" s="24">
        <f>Table1[[#This Row],[Total Ballots]]/Table1[[#This Row],[Total Population]]</f>
        <v>0.81678785553850775</v>
      </c>
      <c r="Y7112" s="24">
        <f>Table1[[#This Row],[Female Ballots]]/Table1[[#This Row],[Female Voters]]</f>
        <v>0.90642722117202268</v>
      </c>
      <c r="Z7112" s="24">
        <f>Table1[[#This Row],[Male Ballots]]/Table1[[#This Row],[Male Voters]]</f>
        <v>0.87609649122807021</v>
      </c>
      <c r="AA7112" s="24">
        <f>Table1[[#This Row],[Total Ballots]]/Table1[[#This Row],[Total Voters]]</f>
        <v>0.89238578680203051</v>
      </c>
    </row>
    <row r="7113" spans="1:27" s="12" customFormat="1" x14ac:dyDescent="0.35">
      <c r="A7113" s="19" t="s">
        <v>24</v>
      </c>
      <c r="B7113" s="20">
        <v>2010</v>
      </c>
      <c r="C7113" s="17" t="s">
        <v>82</v>
      </c>
      <c r="D7113" s="20"/>
      <c r="E7113" s="37" t="s">
        <v>73</v>
      </c>
      <c r="F7113" s="34" t="s">
        <v>78</v>
      </c>
      <c r="G7113" s="21" t="s">
        <v>67</v>
      </c>
      <c r="H7113" s="22">
        <v>3962.0049999999997</v>
      </c>
      <c r="I7113" s="22">
        <v>3880.0056</v>
      </c>
      <c r="J7113" s="22">
        <v>7842.0109000000002</v>
      </c>
      <c r="K7113" s="31">
        <v>3800</v>
      </c>
      <c r="L7113" s="31">
        <v>3819</v>
      </c>
      <c r="M7113" s="31"/>
      <c r="N7113" s="31">
        <v>7619</v>
      </c>
      <c r="O7113" s="22">
        <v>3525</v>
      </c>
      <c r="P7113" s="22">
        <v>3554</v>
      </c>
      <c r="Q7113" s="22"/>
      <c r="R7113" s="23">
        <v>7079</v>
      </c>
      <c r="S7113" s="24">
        <f>Table1[[#This Row],[Female Voters]]/Table1[[#This Row],[Female Population]]</f>
        <v>0.95911034943166407</v>
      </c>
      <c r="T7113" s="24">
        <f>Table1[[#This Row],[Male Voters]]/Table1[[#This Row],[Male Population]]</f>
        <v>0.98427692990958571</v>
      </c>
      <c r="U7113" s="24">
        <f>Table1[[#This Row],[Total Voters]]/Table1[[#This Row],[Total Population]]</f>
        <v>0.97156202626548249</v>
      </c>
      <c r="V7113" s="24">
        <f>Table1[[#This Row],[Female Ballots]]/Table1[[#This Row],[Female Population]]</f>
        <v>0.88970104782805681</v>
      </c>
      <c r="W7113" s="24">
        <f>Table1[[#This Row],[Male Ballots]]/Table1[[#This Row],[Male Population]]</f>
        <v>0.91597805941311017</v>
      </c>
      <c r="X7113" s="24">
        <f>Table1[[#This Row],[Total Ballots]]/Table1[[#This Row],[Total Population]]</f>
        <v>0.90270213727961024</v>
      </c>
      <c r="Y7113" s="24">
        <f>Table1[[#This Row],[Female Ballots]]/Table1[[#This Row],[Female Voters]]</f>
        <v>0.92763157894736847</v>
      </c>
      <c r="Z7113" s="24">
        <f>Table1[[#This Row],[Male Ballots]]/Table1[[#This Row],[Male Voters]]</f>
        <v>0.93061010735794714</v>
      </c>
      <c r="AA7113" s="24">
        <f>Table1[[#This Row],[Total Ballots]]/Table1[[#This Row],[Total Voters]]</f>
        <v>0.9291245570284814</v>
      </c>
    </row>
    <row r="7114" spans="1:27" s="12" customFormat="1" x14ac:dyDescent="0.35">
      <c r="A7114" s="19" t="s">
        <v>47</v>
      </c>
      <c r="B7114" s="20">
        <v>2010</v>
      </c>
      <c r="C7114" s="17" t="s">
        <v>82</v>
      </c>
      <c r="D7114" s="20" t="s">
        <v>70</v>
      </c>
      <c r="E7114" s="37" t="s">
        <v>73</v>
      </c>
      <c r="F7114" s="34" t="s">
        <v>78</v>
      </c>
      <c r="G7114" s="21" t="s">
        <v>79</v>
      </c>
      <c r="H7114" s="22">
        <v>767526.13</v>
      </c>
      <c r="I7114" s="22">
        <v>750214.69</v>
      </c>
      <c r="J7114" s="22">
        <v>1517740.82</v>
      </c>
      <c r="K7114" s="22">
        <v>560837</v>
      </c>
      <c r="L7114" s="22">
        <v>515029</v>
      </c>
      <c r="M7114" s="22">
        <v>64</v>
      </c>
      <c r="N7114" s="22">
        <v>1075930</v>
      </c>
      <c r="O7114" s="22">
        <v>398081</v>
      </c>
      <c r="P7114" s="22">
        <v>363956</v>
      </c>
      <c r="Q7114" s="22">
        <v>25</v>
      </c>
      <c r="R7114" s="23">
        <v>762062</v>
      </c>
      <c r="S7114" s="24">
        <f>Table1[[#This Row],[Female Voters]]/Table1[[#This Row],[Female Population]]</f>
        <v>0.7307073701842568</v>
      </c>
      <c r="T7114" s="24">
        <f>Table1[[#This Row],[Male Voters]]/Table1[[#This Row],[Male Population]]</f>
        <v>0.68650881789584794</v>
      </c>
      <c r="U7114" s="24">
        <f>Table1[[#This Row],[Total Voters]]/Table1[[#This Row],[Total Population]]</f>
        <v>0.70890232760557892</v>
      </c>
      <c r="V7114" s="24">
        <f>Table1[[#This Row],[Female Ballots]]/Table1[[#This Row],[Female Population]]</f>
        <v>0.51865465479331629</v>
      </c>
      <c r="W7114" s="24">
        <f>Table1[[#This Row],[Male Ballots]]/Table1[[#This Row],[Male Population]]</f>
        <v>0.48513579492824915</v>
      </c>
      <c r="X7114" s="24">
        <f>Table1[[#This Row],[Total Ballots]]/Table1[[#This Row],[Total Population]]</f>
        <v>0.50210285574318281</v>
      </c>
      <c r="Y7114" s="24">
        <f>Table1[[#This Row],[Female Ballots]]/Table1[[#This Row],[Female Voters]]</f>
        <v>0.70979803400988162</v>
      </c>
      <c r="Z7114" s="24">
        <f>Table1[[#This Row],[Male Ballots]]/Table1[[#This Row],[Male Voters]]</f>
        <v>0.7066708864937703</v>
      </c>
      <c r="AA7114" s="24">
        <f>Table1[[#This Row],[Total Ballots]]/Table1[[#This Row],[Total Voters]]</f>
        <v>0.70828213731376577</v>
      </c>
    </row>
    <row r="7115" spans="1:27" s="12" customFormat="1" x14ac:dyDescent="0.35">
      <c r="A7115" s="19" t="s">
        <v>47</v>
      </c>
      <c r="B7115" s="20">
        <v>2010</v>
      </c>
      <c r="C7115" s="17" t="s">
        <v>82</v>
      </c>
      <c r="D7115" s="20" t="s">
        <v>70</v>
      </c>
      <c r="E7115" s="37" t="s">
        <v>73</v>
      </c>
      <c r="F7115" s="34" t="s">
        <v>78</v>
      </c>
      <c r="G7115" s="21" t="s">
        <v>62</v>
      </c>
      <c r="H7115" s="22">
        <v>87988.13</v>
      </c>
      <c r="I7115" s="22">
        <v>90217.68</v>
      </c>
      <c r="J7115" s="22">
        <v>178205.82</v>
      </c>
      <c r="K7115" s="31">
        <v>48208</v>
      </c>
      <c r="L7115" s="31">
        <v>43965</v>
      </c>
      <c r="M7115" s="31">
        <v>23</v>
      </c>
      <c r="N7115" s="31">
        <v>92196</v>
      </c>
      <c r="O7115" s="22">
        <v>21696</v>
      </c>
      <c r="P7115" s="22">
        <v>19572</v>
      </c>
      <c r="Q7115" s="22">
        <v>8</v>
      </c>
      <c r="R7115" s="23">
        <v>41276</v>
      </c>
      <c r="S7115" s="24">
        <f>Table1[[#This Row],[Female Voters]]/Table1[[#This Row],[Female Population]]</f>
        <v>0.54789208498919117</v>
      </c>
      <c r="T7115" s="24">
        <f>Table1[[#This Row],[Male Voters]]/Table1[[#This Row],[Male Population]]</f>
        <v>0.48732133213800227</v>
      </c>
      <c r="U7115" s="24">
        <f>Table1[[#This Row],[Total Voters]]/Table1[[#This Row],[Total Population]]</f>
        <v>0.51735684053416431</v>
      </c>
      <c r="V7115" s="24">
        <f>Table1[[#This Row],[Female Ballots]]/Table1[[#This Row],[Female Population]]</f>
        <v>0.24657871465162401</v>
      </c>
      <c r="W7115" s="24">
        <f>Table1[[#This Row],[Male Ballots]]/Table1[[#This Row],[Male Population]]</f>
        <v>0.21694195638814923</v>
      </c>
      <c r="X7115" s="24">
        <f>Table1[[#This Row],[Total Ballots]]/Table1[[#This Row],[Total Population]]</f>
        <v>0.23161982027298547</v>
      </c>
      <c r="Y7115" s="24">
        <f>Table1[[#This Row],[Female Ballots]]/Table1[[#This Row],[Female Voters]]</f>
        <v>0.45004978426817127</v>
      </c>
      <c r="Z7115" s="24">
        <f>Table1[[#This Row],[Male Ballots]]/Table1[[#This Row],[Male Voters]]</f>
        <v>0.44517229614466053</v>
      </c>
      <c r="AA7115" s="24">
        <f>Table1[[#This Row],[Total Ballots]]/Table1[[#This Row],[Total Voters]]</f>
        <v>0.44769838170853399</v>
      </c>
    </row>
    <row r="7116" spans="1:27" s="12" customFormat="1" x14ac:dyDescent="0.35">
      <c r="A7116" s="19" t="s">
        <v>47</v>
      </c>
      <c r="B7116" s="20">
        <v>2010</v>
      </c>
      <c r="C7116" s="17" t="s">
        <v>82</v>
      </c>
      <c r="D7116" s="20" t="s">
        <v>70</v>
      </c>
      <c r="E7116" s="37" t="s">
        <v>73</v>
      </c>
      <c r="F7116" s="34" t="s">
        <v>78</v>
      </c>
      <c r="G7116" s="21" t="s">
        <v>63</v>
      </c>
      <c r="H7116" s="22">
        <v>153460</v>
      </c>
      <c r="I7116" s="22">
        <v>159257.01</v>
      </c>
      <c r="J7116" s="22">
        <v>312717</v>
      </c>
      <c r="K7116" s="31">
        <v>99458</v>
      </c>
      <c r="L7116" s="31">
        <v>90664</v>
      </c>
      <c r="M7116" s="31">
        <v>16</v>
      </c>
      <c r="N7116" s="31">
        <v>190138</v>
      </c>
      <c r="O7116" s="22">
        <v>54321</v>
      </c>
      <c r="P7116" s="22">
        <v>48564</v>
      </c>
      <c r="Q7116" s="22">
        <v>6</v>
      </c>
      <c r="R7116" s="23">
        <v>102891</v>
      </c>
      <c r="S7116" s="24">
        <f>Table1[[#This Row],[Female Voters]]/Table1[[#This Row],[Female Population]]</f>
        <v>0.64810374038837482</v>
      </c>
      <c r="T7116" s="24">
        <f>Table1[[#This Row],[Male Voters]]/Table1[[#This Row],[Male Population]]</f>
        <v>0.56929362167480102</v>
      </c>
      <c r="U7116" s="24">
        <f>Table1[[#This Row],[Total Voters]]/Table1[[#This Row],[Total Population]]</f>
        <v>0.60801939133465721</v>
      </c>
      <c r="V7116" s="24">
        <f>Table1[[#This Row],[Female Ballots]]/Table1[[#This Row],[Female Population]]</f>
        <v>0.35397497719275384</v>
      </c>
      <c r="W7116" s="24">
        <f>Table1[[#This Row],[Male Ballots]]/Table1[[#This Row],[Male Population]]</f>
        <v>0.30494105094651719</v>
      </c>
      <c r="X7116" s="24">
        <f>Table1[[#This Row],[Total Ballots]]/Table1[[#This Row],[Total Population]]</f>
        <v>0.32902272661863602</v>
      </c>
      <c r="Y7116" s="24">
        <f>Table1[[#This Row],[Female Ballots]]/Table1[[#This Row],[Female Voters]]</f>
        <v>0.54617024271551806</v>
      </c>
      <c r="Z7116" s="24">
        <f>Table1[[#This Row],[Male Ballots]]/Table1[[#This Row],[Male Voters]]</f>
        <v>0.53564810729727341</v>
      </c>
      <c r="AA7116" s="24">
        <f>Table1[[#This Row],[Total Ballots]]/Table1[[#This Row],[Total Voters]]</f>
        <v>0.54113854148039842</v>
      </c>
    </row>
    <row r="7117" spans="1:27" s="12" customFormat="1" x14ac:dyDescent="0.35">
      <c r="A7117" s="19" t="s">
        <v>47</v>
      </c>
      <c r="B7117" s="20">
        <v>2010</v>
      </c>
      <c r="C7117" s="17" t="s">
        <v>82</v>
      </c>
      <c r="D7117" s="20" t="s">
        <v>70</v>
      </c>
      <c r="E7117" s="37" t="s">
        <v>73</v>
      </c>
      <c r="F7117" s="34" t="s">
        <v>78</v>
      </c>
      <c r="G7117" s="21" t="s">
        <v>64</v>
      </c>
      <c r="H7117" s="22">
        <v>145227</v>
      </c>
      <c r="I7117" s="22">
        <v>151563</v>
      </c>
      <c r="J7117" s="22">
        <v>296790</v>
      </c>
      <c r="K7117" s="31">
        <v>102924</v>
      </c>
      <c r="L7117" s="31">
        <v>99215</v>
      </c>
      <c r="M7117" s="31">
        <v>11</v>
      </c>
      <c r="N7117" s="31">
        <v>202150</v>
      </c>
      <c r="O7117" s="22">
        <v>68623</v>
      </c>
      <c r="P7117" s="22">
        <v>65789</v>
      </c>
      <c r="Q7117" s="22">
        <v>7</v>
      </c>
      <c r="R7117" s="23">
        <v>134419</v>
      </c>
      <c r="S7117" s="24">
        <f>Table1[[#This Row],[Female Voters]]/Table1[[#This Row],[Female Population]]</f>
        <v>0.70871119006796257</v>
      </c>
      <c r="T7117" s="24">
        <f>Table1[[#This Row],[Male Voters]]/Table1[[#This Row],[Male Population]]</f>
        <v>0.65461227344404638</v>
      </c>
      <c r="U7117" s="24">
        <f>Table1[[#This Row],[Total Voters]]/Table1[[#This Row],[Total Population]]</f>
        <v>0.68112133158125276</v>
      </c>
      <c r="V7117" s="24">
        <f>Table1[[#This Row],[Female Ballots]]/Table1[[#This Row],[Female Population]]</f>
        <v>0.47252232711548126</v>
      </c>
      <c r="W7117" s="24">
        <f>Table1[[#This Row],[Male Ballots]]/Table1[[#This Row],[Male Population]]</f>
        <v>0.4340703205927568</v>
      </c>
      <c r="X7117" s="24">
        <f>Table1[[#This Row],[Total Ballots]]/Table1[[#This Row],[Total Population]]</f>
        <v>0.45290946460460257</v>
      </c>
      <c r="Y7117" s="24">
        <f>Table1[[#This Row],[Female Ballots]]/Table1[[#This Row],[Female Voters]]</f>
        <v>0.66673467801484587</v>
      </c>
      <c r="Z7117" s="24">
        <f>Table1[[#This Row],[Male Ballots]]/Table1[[#This Row],[Male Voters]]</f>
        <v>0.66309529809000656</v>
      </c>
      <c r="AA7117" s="24">
        <f>Table1[[#This Row],[Total Ballots]]/Table1[[#This Row],[Total Voters]]</f>
        <v>0.66494682166707886</v>
      </c>
    </row>
    <row r="7118" spans="1:27" s="12" customFormat="1" x14ac:dyDescent="0.35">
      <c r="A7118" s="19" t="s">
        <v>47</v>
      </c>
      <c r="B7118" s="20">
        <v>2010</v>
      </c>
      <c r="C7118" s="17" t="s">
        <v>82</v>
      </c>
      <c r="D7118" s="20" t="s">
        <v>70</v>
      </c>
      <c r="E7118" s="37" t="s">
        <v>73</v>
      </c>
      <c r="F7118" s="34" t="s">
        <v>78</v>
      </c>
      <c r="G7118" s="21" t="s">
        <v>65</v>
      </c>
      <c r="H7118" s="22">
        <v>144574</v>
      </c>
      <c r="I7118" s="22">
        <v>146558</v>
      </c>
      <c r="J7118" s="22">
        <v>291132</v>
      </c>
      <c r="K7118" s="31">
        <v>113073</v>
      </c>
      <c r="L7118" s="31">
        <v>108475</v>
      </c>
      <c r="M7118" s="31">
        <v>7</v>
      </c>
      <c r="N7118" s="31">
        <v>221555</v>
      </c>
      <c r="O7118" s="22">
        <v>86740</v>
      </c>
      <c r="P7118" s="22">
        <v>82721</v>
      </c>
      <c r="Q7118" s="22">
        <v>3</v>
      </c>
      <c r="R7118" s="23">
        <v>169464</v>
      </c>
      <c r="S7118" s="24">
        <f>Table1[[#This Row],[Female Voters]]/Table1[[#This Row],[Female Population]]</f>
        <v>0.78211158299555938</v>
      </c>
      <c r="T7118" s="24">
        <f>Table1[[#This Row],[Male Voters]]/Table1[[#This Row],[Male Population]]</f>
        <v>0.74015065707774397</v>
      </c>
      <c r="U7118" s="24">
        <f>Table1[[#This Row],[Total Voters]]/Table1[[#This Row],[Total Population]]</f>
        <v>0.76101218691177885</v>
      </c>
      <c r="V7118" s="24">
        <f>Table1[[#This Row],[Female Ballots]]/Table1[[#This Row],[Female Population]]</f>
        <v>0.59996956575871185</v>
      </c>
      <c r="W7118" s="24">
        <f>Table1[[#This Row],[Male Ballots]]/Table1[[#This Row],[Male Population]]</f>
        <v>0.56442500579975163</v>
      </c>
      <c r="X7118" s="24">
        <f>Table1[[#This Row],[Total Ballots]]/Table1[[#This Row],[Total Population]]</f>
        <v>0.58208647623758292</v>
      </c>
      <c r="Y7118" s="24">
        <f>Table1[[#This Row],[Female Ballots]]/Table1[[#This Row],[Female Voters]]</f>
        <v>0.76711504956974697</v>
      </c>
      <c r="Z7118" s="24">
        <f>Table1[[#This Row],[Male Ballots]]/Table1[[#This Row],[Male Voters]]</f>
        <v>0.76258123991703153</v>
      </c>
      <c r="AA7118" s="24">
        <f>Table1[[#This Row],[Total Ballots]]/Table1[[#This Row],[Total Voters]]</f>
        <v>0.76488456590914222</v>
      </c>
    </row>
    <row r="7119" spans="1:27" s="12" customFormat="1" x14ac:dyDescent="0.35">
      <c r="A7119" s="19" t="s">
        <v>47</v>
      </c>
      <c r="B7119" s="20">
        <v>2010</v>
      </c>
      <c r="C7119" s="17" t="s">
        <v>82</v>
      </c>
      <c r="D7119" s="20" t="s">
        <v>70</v>
      </c>
      <c r="E7119" s="37" t="s">
        <v>73</v>
      </c>
      <c r="F7119" s="34" t="s">
        <v>78</v>
      </c>
      <c r="G7119" s="21" t="s">
        <v>66</v>
      </c>
      <c r="H7119" s="22">
        <v>116789</v>
      </c>
      <c r="I7119" s="22">
        <v>111428</v>
      </c>
      <c r="J7119" s="22">
        <v>228217</v>
      </c>
      <c r="K7119" s="31">
        <v>99286</v>
      </c>
      <c r="L7119" s="31">
        <v>93086</v>
      </c>
      <c r="M7119" s="31">
        <v>4</v>
      </c>
      <c r="N7119" s="31">
        <v>192376</v>
      </c>
      <c r="O7119" s="22">
        <v>83472</v>
      </c>
      <c r="P7119" s="22">
        <v>78125</v>
      </c>
      <c r="Q7119" s="22">
        <v>1</v>
      </c>
      <c r="R7119" s="23">
        <v>161598</v>
      </c>
      <c r="S7119" s="24">
        <f>Table1[[#This Row],[Female Voters]]/Table1[[#This Row],[Female Population]]</f>
        <v>0.85013143361104215</v>
      </c>
      <c r="T7119" s="24">
        <f>Table1[[#This Row],[Male Voters]]/Table1[[#This Row],[Male Population]]</f>
        <v>0.83539146354596694</v>
      </c>
      <c r="U7119" s="24">
        <f>Table1[[#This Row],[Total Voters]]/Table1[[#This Row],[Total Population]]</f>
        <v>0.84295210260410047</v>
      </c>
      <c r="V7119" s="24">
        <f>Table1[[#This Row],[Female Ballots]]/Table1[[#This Row],[Female Population]]</f>
        <v>0.71472484566183458</v>
      </c>
      <c r="W7119" s="24">
        <f>Table1[[#This Row],[Male Ballots]]/Table1[[#This Row],[Male Population]]</f>
        <v>0.70112539038661736</v>
      </c>
      <c r="X7119" s="24">
        <f>Table1[[#This Row],[Total Ballots]]/Table1[[#This Row],[Total Population]]</f>
        <v>0.70808923086360787</v>
      </c>
      <c r="Y7119" s="24">
        <f>Table1[[#This Row],[Female Ballots]]/Table1[[#This Row],[Female Voters]]</f>
        <v>0.84072276051004169</v>
      </c>
      <c r="Z7119" s="24">
        <f>Table1[[#This Row],[Male Ballots]]/Table1[[#This Row],[Male Voters]]</f>
        <v>0.83927765722020498</v>
      </c>
      <c r="AA7119" s="24">
        <f>Table1[[#This Row],[Total Ballots]]/Table1[[#This Row],[Total Voters]]</f>
        <v>0.84001122801181016</v>
      </c>
    </row>
    <row r="7120" spans="1:27" s="12" customFormat="1" x14ac:dyDescent="0.35">
      <c r="A7120" s="19" t="s">
        <v>47</v>
      </c>
      <c r="B7120" s="20">
        <v>2010</v>
      </c>
      <c r="C7120" s="17" t="s">
        <v>82</v>
      </c>
      <c r="D7120" s="20" t="s">
        <v>70</v>
      </c>
      <c r="E7120" s="37" t="s">
        <v>73</v>
      </c>
      <c r="F7120" s="34" t="s">
        <v>78</v>
      </c>
      <c r="G7120" s="21" t="s">
        <v>67</v>
      </c>
      <c r="H7120" s="22">
        <v>119488</v>
      </c>
      <c r="I7120" s="22">
        <v>91191</v>
      </c>
      <c r="J7120" s="22">
        <v>210679</v>
      </c>
      <c r="K7120" s="31">
        <v>97888</v>
      </c>
      <c r="L7120" s="31">
        <v>79624</v>
      </c>
      <c r="M7120" s="31">
        <v>3</v>
      </c>
      <c r="N7120" s="31">
        <v>177515</v>
      </c>
      <c r="O7120" s="22">
        <v>83229</v>
      </c>
      <c r="P7120" s="22">
        <v>69185</v>
      </c>
      <c r="Q7120" s="22"/>
      <c r="R7120" s="23">
        <v>152414</v>
      </c>
      <c r="S7120" s="24">
        <f>Table1[[#This Row],[Female Voters]]/Table1[[#This Row],[Female Population]]</f>
        <v>0.81922870915907875</v>
      </c>
      <c r="T7120" s="24">
        <f>Table1[[#This Row],[Male Voters]]/Table1[[#This Row],[Male Population]]</f>
        <v>0.87315634218289084</v>
      </c>
      <c r="U7120" s="24">
        <f>Table1[[#This Row],[Total Voters]]/Table1[[#This Row],[Total Population]]</f>
        <v>0.84258516510900472</v>
      </c>
      <c r="V7120" s="24">
        <f>Table1[[#This Row],[Female Ballots]]/Table1[[#This Row],[Female Population]]</f>
        <v>0.69654693358328867</v>
      </c>
      <c r="W7120" s="24">
        <f>Table1[[#This Row],[Male Ballots]]/Table1[[#This Row],[Male Population]]</f>
        <v>0.75868232610674302</v>
      </c>
      <c r="X7120" s="24">
        <f>Table1[[#This Row],[Total Ballots]]/Table1[[#This Row],[Total Population]]</f>
        <v>0.72344182381727651</v>
      </c>
      <c r="Y7120" s="24">
        <f>Table1[[#This Row],[Female Ballots]]/Table1[[#This Row],[Female Voters]]</f>
        <v>0.85024722131415498</v>
      </c>
      <c r="Z7120" s="24">
        <f>Table1[[#This Row],[Male Ballots]]/Table1[[#This Row],[Male Voters]]</f>
        <v>0.86889631266954692</v>
      </c>
      <c r="AA7120" s="24">
        <f>Table1[[#This Row],[Total Ballots]]/Table1[[#This Row],[Total Voters]]</f>
        <v>0.85859786496915758</v>
      </c>
    </row>
    <row r="7121" spans="1:27" s="12" customFormat="1" x14ac:dyDescent="0.35">
      <c r="A7121" s="19" t="s">
        <v>39</v>
      </c>
      <c r="B7121" s="20">
        <v>2010</v>
      </c>
      <c r="C7121" s="17" t="s">
        <v>82</v>
      </c>
      <c r="D7121" s="20" t="s">
        <v>70</v>
      </c>
      <c r="E7121" s="37" t="s">
        <v>74</v>
      </c>
      <c r="F7121" s="34" t="s">
        <v>78</v>
      </c>
      <c r="G7121" s="21" t="s">
        <v>79</v>
      </c>
      <c r="H7121" s="22">
        <v>96463.366999999998</v>
      </c>
      <c r="I7121" s="22">
        <v>98170.258999999991</v>
      </c>
      <c r="J7121" s="22">
        <v>194633.63100000002</v>
      </c>
      <c r="K7121" s="22">
        <v>74935</v>
      </c>
      <c r="L7121" s="22">
        <v>69122</v>
      </c>
      <c r="M7121" s="22">
        <v>0</v>
      </c>
      <c r="N7121" s="22">
        <v>144057</v>
      </c>
      <c r="O7121" s="22">
        <v>54950</v>
      </c>
      <c r="P7121" s="22">
        <v>50777</v>
      </c>
      <c r="Q7121" s="22">
        <v>0</v>
      </c>
      <c r="R7121" s="23">
        <v>105727</v>
      </c>
      <c r="S7121" s="24">
        <f>Table1[[#This Row],[Female Voters]]/Table1[[#This Row],[Female Population]]</f>
        <v>0.7768233924490735</v>
      </c>
      <c r="T7121" s="24">
        <f>Table1[[#This Row],[Male Voters]]/Table1[[#This Row],[Male Population]]</f>
        <v>0.70410326614295682</v>
      </c>
      <c r="U7121" s="24">
        <f>Table1[[#This Row],[Total Voters]]/Table1[[#This Row],[Total Population]]</f>
        <v>0.74014444091627707</v>
      </c>
      <c r="V7121" s="24">
        <f>Table1[[#This Row],[Female Ballots]]/Table1[[#This Row],[Female Population]]</f>
        <v>0.56964629899348218</v>
      </c>
      <c r="W7121" s="24">
        <f>Table1[[#This Row],[Male Ballots]]/Table1[[#This Row],[Male Population]]</f>
        <v>0.51723404335726575</v>
      </c>
      <c r="X7121" s="24">
        <f>Table1[[#This Row],[Total Ballots]]/Table1[[#This Row],[Total Population]]</f>
        <v>0.54321033552521036</v>
      </c>
      <c r="Y7121" s="24">
        <f>Table1[[#This Row],[Female Ballots]]/Table1[[#This Row],[Female Voters]]</f>
        <v>0.73330219523587103</v>
      </c>
      <c r="Z7121" s="24">
        <f>Table1[[#This Row],[Male Ballots]]/Table1[[#This Row],[Male Voters]]</f>
        <v>0.73459969329591157</v>
      </c>
      <c r="AA7121" s="24">
        <f>Table1[[#This Row],[Total Ballots]]/Table1[[#This Row],[Total Voters]]</f>
        <v>0.7339247658912792</v>
      </c>
    </row>
    <row r="7122" spans="1:27" s="12" customFormat="1" x14ac:dyDescent="0.35">
      <c r="A7122" s="19" t="s">
        <v>39</v>
      </c>
      <c r="B7122" s="20">
        <v>2010</v>
      </c>
      <c r="C7122" s="17" t="s">
        <v>82</v>
      </c>
      <c r="D7122" s="20" t="s">
        <v>70</v>
      </c>
      <c r="E7122" s="37" t="s">
        <v>74</v>
      </c>
      <c r="F7122" s="34" t="s">
        <v>78</v>
      </c>
      <c r="G7122" s="21" t="s">
        <v>62</v>
      </c>
      <c r="H7122" s="22">
        <v>10715.377</v>
      </c>
      <c r="I7122" s="22">
        <v>14697.259000000002</v>
      </c>
      <c r="J7122" s="22">
        <v>25412.629999999997</v>
      </c>
      <c r="K7122" s="31">
        <v>6546</v>
      </c>
      <c r="L7122" s="31">
        <v>6165</v>
      </c>
      <c r="M7122" s="31"/>
      <c r="N7122" s="31">
        <v>12711</v>
      </c>
      <c r="O7122" s="22">
        <v>2825</v>
      </c>
      <c r="P7122" s="22">
        <v>2538</v>
      </c>
      <c r="Q7122" s="22"/>
      <c r="R7122" s="23">
        <v>5363</v>
      </c>
      <c r="S7122" s="24">
        <f>Table1[[#This Row],[Female Voters]]/Table1[[#This Row],[Female Population]]</f>
        <v>0.61089777802498224</v>
      </c>
      <c r="T7122" s="24">
        <f>Table1[[#This Row],[Male Voters]]/Table1[[#This Row],[Male Population]]</f>
        <v>0.41946596981110557</v>
      </c>
      <c r="U7122" s="24">
        <f>Table1[[#This Row],[Total Voters]]/Table1[[#This Row],[Total Population]]</f>
        <v>0.50018435714839438</v>
      </c>
      <c r="V7122" s="24">
        <f>Table1[[#This Row],[Female Ballots]]/Table1[[#This Row],[Female Population]]</f>
        <v>0.26363981407280396</v>
      </c>
      <c r="W7122" s="24">
        <f>Table1[[#This Row],[Male Ballots]]/Table1[[#This Row],[Male Population]]</f>
        <v>0.17268526056457192</v>
      </c>
      <c r="X7122" s="24">
        <f>Table1[[#This Row],[Total Ballots]]/Table1[[#This Row],[Total Population]]</f>
        <v>0.21103679548319085</v>
      </c>
      <c r="Y7122" s="24">
        <f>Table1[[#This Row],[Female Ballots]]/Table1[[#This Row],[Female Voters]]</f>
        <v>0.43156125878399021</v>
      </c>
      <c r="Z7122" s="24">
        <f>Table1[[#This Row],[Male Ballots]]/Table1[[#This Row],[Male Voters]]</f>
        <v>0.4116788321167883</v>
      </c>
      <c r="AA7122" s="24">
        <f>Table1[[#This Row],[Total Ballots]]/Table1[[#This Row],[Total Voters]]</f>
        <v>0.42191802375894893</v>
      </c>
    </row>
    <row r="7123" spans="1:27" s="12" customFormat="1" x14ac:dyDescent="0.35">
      <c r="A7123" s="19" t="s">
        <v>39</v>
      </c>
      <c r="B7123" s="20">
        <v>2010</v>
      </c>
      <c r="C7123" s="17" t="s">
        <v>82</v>
      </c>
      <c r="D7123" s="20" t="s">
        <v>70</v>
      </c>
      <c r="E7123" s="37" t="s">
        <v>74</v>
      </c>
      <c r="F7123" s="34" t="s">
        <v>78</v>
      </c>
      <c r="G7123" s="21" t="s">
        <v>63</v>
      </c>
      <c r="H7123" s="22">
        <v>14564.003000000001</v>
      </c>
      <c r="I7123" s="22">
        <v>16710.010999999999</v>
      </c>
      <c r="J7123" s="22">
        <v>31274.01</v>
      </c>
      <c r="K7123" s="31">
        <v>9903</v>
      </c>
      <c r="L7123" s="31">
        <v>9238</v>
      </c>
      <c r="M7123" s="31"/>
      <c r="N7123" s="31">
        <v>19141</v>
      </c>
      <c r="O7123" s="22">
        <v>4823</v>
      </c>
      <c r="P7123" s="22">
        <v>4359</v>
      </c>
      <c r="Q7123" s="22"/>
      <c r="R7123" s="23">
        <v>9182</v>
      </c>
      <c r="S7123" s="24">
        <f>Table1[[#This Row],[Female Voters]]/Table1[[#This Row],[Female Population]]</f>
        <v>0.67996415545918243</v>
      </c>
      <c r="T7123" s="24">
        <f>Table1[[#This Row],[Male Voters]]/Table1[[#This Row],[Male Population]]</f>
        <v>0.5528422452863736</v>
      </c>
      <c r="U7123" s="24">
        <f>Table1[[#This Row],[Total Voters]]/Table1[[#This Row],[Total Population]]</f>
        <v>0.61204175607797018</v>
      </c>
      <c r="V7123" s="24">
        <f>Table1[[#This Row],[Female Ballots]]/Table1[[#This Row],[Female Population]]</f>
        <v>0.33115895403207485</v>
      </c>
      <c r="W7123" s="24">
        <f>Table1[[#This Row],[Male Ballots]]/Table1[[#This Row],[Male Population]]</f>
        <v>0.26086158770332352</v>
      </c>
      <c r="X7123" s="24">
        <f>Table1[[#This Row],[Total Ballots]]/Table1[[#This Row],[Total Population]]</f>
        <v>0.29359842246005552</v>
      </c>
      <c r="Y7123" s="24">
        <f>Table1[[#This Row],[Female Ballots]]/Table1[[#This Row],[Female Voters]]</f>
        <v>0.48702413410077755</v>
      </c>
      <c r="Z7123" s="24">
        <f>Table1[[#This Row],[Male Ballots]]/Table1[[#This Row],[Male Voters]]</f>
        <v>0.47185537995237065</v>
      </c>
      <c r="AA7123" s="24">
        <f>Table1[[#This Row],[Total Ballots]]/Table1[[#This Row],[Total Voters]]</f>
        <v>0.4797032547933755</v>
      </c>
    </row>
    <row r="7124" spans="1:27" s="12" customFormat="1" x14ac:dyDescent="0.35">
      <c r="A7124" s="19" t="s">
        <v>39</v>
      </c>
      <c r="B7124" s="20">
        <v>2010</v>
      </c>
      <c r="C7124" s="17" t="s">
        <v>82</v>
      </c>
      <c r="D7124" s="20" t="s">
        <v>70</v>
      </c>
      <c r="E7124" s="37" t="s">
        <v>74</v>
      </c>
      <c r="F7124" s="34" t="s">
        <v>78</v>
      </c>
      <c r="G7124" s="21" t="s">
        <v>64</v>
      </c>
      <c r="H7124" s="22">
        <v>15317.999</v>
      </c>
      <c r="I7124" s="22">
        <v>15205.001</v>
      </c>
      <c r="J7124" s="22">
        <v>30523</v>
      </c>
      <c r="K7124" s="31">
        <v>11130</v>
      </c>
      <c r="L7124" s="31">
        <v>10074</v>
      </c>
      <c r="M7124" s="31"/>
      <c r="N7124" s="31">
        <v>21204</v>
      </c>
      <c r="O7124" s="22">
        <v>7224</v>
      </c>
      <c r="P7124" s="22">
        <v>6390</v>
      </c>
      <c r="Q7124" s="22"/>
      <c r="R7124" s="23">
        <v>13614</v>
      </c>
      <c r="S7124" s="24">
        <f>Table1[[#This Row],[Female Voters]]/Table1[[#This Row],[Female Population]]</f>
        <v>0.72659620881291354</v>
      </c>
      <c r="T7124" s="24">
        <f>Table1[[#This Row],[Male Voters]]/Table1[[#This Row],[Male Population]]</f>
        <v>0.66254517181550987</v>
      </c>
      <c r="U7124" s="24">
        <f>Table1[[#This Row],[Total Voters]]/Table1[[#This Row],[Total Population]]</f>
        <v>0.69468925072895849</v>
      </c>
      <c r="V7124" s="24">
        <f>Table1[[#This Row],[Female Ballots]]/Table1[[#This Row],[Female Population]]</f>
        <v>0.47160206760687218</v>
      </c>
      <c r="W7124" s="24">
        <f>Table1[[#This Row],[Male Ballots]]/Table1[[#This Row],[Male Population]]</f>
        <v>0.42025646693479335</v>
      </c>
      <c r="X7124" s="24">
        <f>Table1[[#This Row],[Total Ballots]]/Table1[[#This Row],[Total Population]]</f>
        <v>0.4460243095370704</v>
      </c>
      <c r="Y7124" s="24">
        <f>Table1[[#This Row],[Female Ballots]]/Table1[[#This Row],[Female Voters]]</f>
        <v>0.64905660377358487</v>
      </c>
      <c r="Z7124" s="24">
        <f>Table1[[#This Row],[Male Ballots]]/Table1[[#This Row],[Male Voters]]</f>
        <v>0.63430613460393093</v>
      </c>
      <c r="AA7124" s="24">
        <f>Table1[[#This Row],[Total Ballots]]/Table1[[#This Row],[Total Voters]]</f>
        <v>0.64204867006225241</v>
      </c>
    </row>
    <row r="7125" spans="1:27" s="12" customFormat="1" x14ac:dyDescent="0.35">
      <c r="A7125" s="19" t="s">
        <v>39</v>
      </c>
      <c r="B7125" s="20">
        <v>2010</v>
      </c>
      <c r="C7125" s="17" t="s">
        <v>82</v>
      </c>
      <c r="D7125" s="20" t="s">
        <v>70</v>
      </c>
      <c r="E7125" s="37" t="s">
        <v>74</v>
      </c>
      <c r="F7125" s="34" t="s">
        <v>78</v>
      </c>
      <c r="G7125" s="21" t="s">
        <v>65</v>
      </c>
      <c r="H7125" s="22">
        <v>19644.999</v>
      </c>
      <c r="I7125" s="22">
        <v>19136.998</v>
      </c>
      <c r="J7125" s="22">
        <v>38782</v>
      </c>
      <c r="K7125" s="31">
        <v>15790</v>
      </c>
      <c r="L7125" s="31">
        <v>14708</v>
      </c>
      <c r="M7125" s="31"/>
      <c r="N7125" s="31">
        <v>30498</v>
      </c>
      <c r="O7125" s="22">
        <v>12334</v>
      </c>
      <c r="P7125" s="22">
        <v>11585</v>
      </c>
      <c r="Q7125" s="22"/>
      <c r="R7125" s="23">
        <v>23919</v>
      </c>
      <c r="S7125" s="24">
        <f>Table1[[#This Row],[Female Voters]]/Table1[[#This Row],[Female Population]]</f>
        <v>0.80376690271147377</v>
      </c>
      <c r="T7125" s="24">
        <f>Table1[[#This Row],[Male Voters]]/Table1[[#This Row],[Male Population]]</f>
        <v>0.76856359602483104</v>
      </c>
      <c r="U7125" s="24">
        <f>Table1[[#This Row],[Total Voters]]/Table1[[#This Row],[Total Population]]</f>
        <v>0.78639575060595124</v>
      </c>
      <c r="V7125" s="24">
        <f>Table1[[#This Row],[Female Ballots]]/Table1[[#This Row],[Female Population]]</f>
        <v>0.62784426713383901</v>
      </c>
      <c r="W7125" s="24">
        <f>Table1[[#This Row],[Male Ballots]]/Table1[[#This Row],[Male Population]]</f>
        <v>0.60537185612915878</v>
      </c>
      <c r="X7125" s="24">
        <f>Table1[[#This Row],[Total Ballots]]/Table1[[#This Row],[Total Population]]</f>
        <v>0.61675519570934967</v>
      </c>
      <c r="Y7125" s="24">
        <f>Table1[[#This Row],[Female Ballots]]/Table1[[#This Row],[Female Voters]]</f>
        <v>0.78112729575680806</v>
      </c>
      <c r="Z7125" s="24">
        <f>Table1[[#This Row],[Male Ballots]]/Table1[[#This Row],[Male Voters]]</f>
        <v>0.78766657601305412</v>
      </c>
      <c r="AA7125" s="24">
        <f>Table1[[#This Row],[Total Ballots]]/Table1[[#This Row],[Total Voters]]</f>
        <v>0.78428093645484953</v>
      </c>
    </row>
    <row r="7126" spans="1:27" s="12" customFormat="1" x14ac:dyDescent="0.35">
      <c r="A7126" s="19" t="s">
        <v>39</v>
      </c>
      <c r="B7126" s="20">
        <v>2010</v>
      </c>
      <c r="C7126" s="17" t="s">
        <v>82</v>
      </c>
      <c r="D7126" s="20" t="s">
        <v>70</v>
      </c>
      <c r="E7126" s="37" t="s">
        <v>74</v>
      </c>
      <c r="F7126" s="34" t="s">
        <v>78</v>
      </c>
      <c r="G7126" s="21" t="s">
        <v>66</v>
      </c>
      <c r="H7126" s="22">
        <v>18134.995999999999</v>
      </c>
      <c r="I7126" s="22">
        <v>17210.995999999999</v>
      </c>
      <c r="J7126" s="22">
        <v>35346</v>
      </c>
      <c r="K7126" s="31">
        <v>16034</v>
      </c>
      <c r="L7126" s="31">
        <v>15048</v>
      </c>
      <c r="M7126" s="31"/>
      <c r="N7126" s="31">
        <v>31082</v>
      </c>
      <c r="O7126" s="22">
        <v>13974</v>
      </c>
      <c r="P7126" s="22">
        <v>13226</v>
      </c>
      <c r="Q7126" s="22"/>
      <c r="R7126" s="23">
        <v>27200</v>
      </c>
      <c r="S7126" s="24">
        <f>Table1[[#This Row],[Female Voters]]/Table1[[#This Row],[Female Population]]</f>
        <v>0.88414687270953907</v>
      </c>
      <c r="T7126" s="24">
        <f>Table1[[#This Row],[Male Voters]]/Table1[[#This Row],[Male Population]]</f>
        <v>0.8743247630758848</v>
      </c>
      <c r="U7126" s="24">
        <f>Table1[[#This Row],[Total Voters]]/Table1[[#This Row],[Total Population]]</f>
        <v>0.8793640015843377</v>
      </c>
      <c r="V7126" s="24">
        <f>Table1[[#This Row],[Female Ballots]]/Table1[[#This Row],[Female Population]]</f>
        <v>0.77055434696539227</v>
      </c>
      <c r="W7126" s="24">
        <f>Table1[[#This Row],[Male Ballots]]/Table1[[#This Row],[Male Population]]</f>
        <v>0.76846220869495296</v>
      </c>
      <c r="X7126" s="24">
        <f>Table1[[#This Row],[Total Ballots]]/Table1[[#This Row],[Total Population]]</f>
        <v>0.76953544955581965</v>
      </c>
      <c r="Y7126" s="24">
        <f>Table1[[#This Row],[Female Ballots]]/Table1[[#This Row],[Female Voters]]</f>
        <v>0.87152301359610829</v>
      </c>
      <c r="Z7126" s="24">
        <f>Table1[[#This Row],[Male Ballots]]/Table1[[#This Row],[Male Voters]]</f>
        <v>0.87892078681552366</v>
      </c>
      <c r="AA7126" s="24">
        <f>Table1[[#This Row],[Total Ballots]]/Table1[[#This Row],[Total Voters]]</f>
        <v>0.8751045621259893</v>
      </c>
    </row>
    <row r="7127" spans="1:27" s="12" customFormat="1" x14ac:dyDescent="0.35">
      <c r="A7127" s="19" t="s">
        <v>39</v>
      </c>
      <c r="B7127" s="20">
        <v>2010</v>
      </c>
      <c r="C7127" s="17" t="s">
        <v>82</v>
      </c>
      <c r="D7127" s="20" t="s">
        <v>70</v>
      </c>
      <c r="E7127" s="37" t="s">
        <v>74</v>
      </c>
      <c r="F7127" s="34" t="s">
        <v>78</v>
      </c>
      <c r="G7127" s="21" t="s">
        <v>67</v>
      </c>
      <c r="H7127" s="22">
        <v>18085.992999999999</v>
      </c>
      <c r="I7127" s="22">
        <v>15209.993999999999</v>
      </c>
      <c r="J7127" s="22">
        <v>33295.991000000002</v>
      </c>
      <c r="K7127" s="31">
        <v>15532</v>
      </c>
      <c r="L7127" s="31">
        <v>13889</v>
      </c>
      <c r="M7127" s="31"/>
      <c r="N7127" s="31">
        <v>29421</v>
      </c>
      <c r="O7127" s="22">
        <v>13770</v>
      </c>
      <c r="P7127" s="22">
        <v>12679</v>
      </c>
      <c r="Q7127" s="22"/>
      <c r="R7127" s="23">
        <v>26449</v>
      </c>
      <c r="S7127" s="24">
        <f>Table1[[#This Row],[Female Voters]]/Table1[[#This Row],[Female Population]]</f>
        <v>0.85878613355650424</v>
      </c>
      <c r="T7127" s="24">
        <f>Table1[[#This Row],[Male Voters]]/Table1[[#This Row],[Male Population]]</f>
        <v>0.91314960413528112</v>
      </c>
      <c r="U7127" s="24">
        <f>Table1[[#This Row],[Total Voters]]/Table1[[#This Row],[Total Population]]</f>
        <v>0.8836198928573713</v>
      </c>
      <c r="V7127" s="24">
        <f>Table1[[#This Row],[Female Ballots]]/Table1[[#This Row],[Female Population]]</f>
        <v>0.76136267441881689</v>
      </c>
      <c r="W7127" s="24">
        <f>Table1[[#This Row],[Male Ballots]]/Table1[[#This Row],[Male Population]]</f>
        <v>0.83359664704667213</v>
      </c>
      <c r="X7127" s="24">
        <f>Table1[[#This Row],[Total Ballots]]/Table1[[#This Row],[Total Population]]</f>
        <v>0.79435989756244219</v>
      </c>
      <c r="Y7127" s="24">
        <f>Table1[[#This Row],[Female Ballots]]/Table1[[#This Row],[Female Voters]]</f>
        <v>0.8865567859902137</v>
      </c>
      <c r="Z7127" s="24">
        <f>Table1[[#This Row],[Male Ballots]]/Table1[[#This Row],[Male Voters]]</f>
        <v>0.91288069695442442</v>
      </c>
      <c r="AA7127" s="24">
        <f>Table1[[#This Row],[Total Ballots]]/Table1[[#This Row],[Total Voters]]</f>
        <v>0.89898371911219876</v>
      </c>
    </row>
    <row r="7128" spans="1:27" s="12" customFormat="1" x14ac:dyDescent="0.35">
      <c r="A7128" s="19" t="s">
        <v>50</v>
      </c>
      <c r="B7128" s="20">
        <v>2010</v>
      </c>
      <c r="C7128" s="17" t="s">
        <v>82</v>
      </c>
      <c r="D7128" s="20"/>
      <c r="E7128" s="37" t="s">
        <v>74</v>
      </c>
      <c r="F7128" s="34" t="s">
        <v>78</v>
      </c>
      <c r="G7128" s="21" t="s">
        <v>79</v>
      </c>
      <c r="H7128" s="22">
        <v>16490.809699999998</v>
      </c>
      <c r="I7128" s="22">
        <v>16948.058899999996</v>
      </c>
      <c r="J7128" s="22">
        <v>33438.869399999996</v>
      </c>
      <c r="K7128" s="22">
        <v>10529</v>
      </c>
      <c r="L7128" s="22">
        <v>9681</v>
      </c>
      <c r="M7128" s="22">
        <v>0</v>
      </c>
      <c r="N7128" s="22">
        <v>20210</v>
      </c>
      <c r="O7128" s="22">
        <v>7987</v>
      </c>
      <c r="P7128" s="22">
        <v>7465</v>
      </c>
      <c r="Q7128" s="22">
        <v>0</v>
      </c>
      <c r="R7128" s="23">
        <v>15452</v>
      </c>
      <c r="S7128" s="24">
        <f>Table1[[#This Row],[Female Voters]]/Table1[[#This Row],[Female Population]]</f>
        <v>0.6384768359797397</v>
      </c>
      <c r="T7128" s="24">
        <f>Table1[[#This Row],[Male Voters]]/Table1[[#This Row],[Male Population]]</f>
        <v>0.57121585764609317</v>
      </c>
      <c r="U7128" s="24">
        <f>Table1[[#This Row],[Total Voters]]/Table1[[#This Row],[Total Population]]</f>
        <v>0.60438646289877263</v>
      </c>
      <c r="V7128" s="24">
        <f>Table1[[#This Row],[Female Ballots]]/Table1[[#This Row],[Female Population]]</f>
        <v>0.48433037220725439</v>
      </c>
      <c r="W7128" s="24">
        <f>Table1[[#This Row],[Male Ballots]]/Table1[[#This Row],[Male Population]]</f>
        <v>0.44046342085818463</v>
      </c>
      <c r="X7128" s="24">
        <f>Table1[[#This Row],[Total Ballots]]/Table1[[#This Row],[Total Population]]</f>
        <v>0.4620969631228023</v>
      </c>
      <c r="Y7128" s="24">
        <f>Table1[[#This Row],[Female Ballots]]/Table1[[#This Row],[Female Voters]]</f>
        <v>0.75857156425111594</v>
      </c>
      <c r="Z7128" s="24">
        <f>Table1[[#This Row],[Male Ballots]]/Table1[[#This Row],[Male Voters]]</f>
        <v>0.77109802706331987</v>
      </c>
      <c r="AA7128" s="24">
        <f>Table1[[#This Row],[Total Ballots]]/Table1[[#This Row],[Total Voters]]</f>
        <v>0.76457199406234533</v>
      </c>
    </row>
    <row r="7129" spans="1:27" s="12" customFormat="1" x14ac:dyDescent="0.35">
      <c r="A7129" s="19" t="s">
        <v>50</v>
      </c>
      <c r="B7129" s="20">
        <v>2010</v>
      </c>
      <c r="C7129" s="17" t="s">
        <v>82</v>
      </c>
      <c r="D7129" s="20"/>
      <c r="E7129" s="37" t="s">
        <v>74</v>
      </c>
      <c r="F7129" s="34" t="s">
        <v>78</v>
      </c>
      <c r="G7129" s="21" t="s">
        <v>62</v>
      </c>
      <c r="H7129" s="22">
        <v>4541.6298999999999</v>
      </c>
      <c r="I7129" s="22">
        <v>4903.8994000000002</v>
      </c>
      <c r="J7129" s="22">
        <v>9445.5292999999983</v>
      </c>
      <c r="K7129" s="31">
        <v>1027</v>
      </c>
      <c r="L7129" s="31">
        <v>921</v>
      </c>
      <c r="M7129" s="31"/>
      <c r="N7129" s="31">
        <v>1948</v>
      </c>
      <c r="O7129" s="22">
        <v>430</v>
      </c>
      <c r="P7129" s="22">
        <v>421</v>
      </c>
      <c r="Q7129" s="22"/>
      <c r="R7129" s="23">
        <v>851</v>
      </c>
      <c r="S7129" s="24">
        <f>Table1[[#This Row],[Female Voters]]/Table1[[#This Row],[Female Population]]</f>
        <v>0.22613027098487265</v>
      </c>
      <c r="T7129" s="24">
        <f>Table1[[#This Row],[Male Voters]]/Table1[[#This Row],[Male Population]]</f>
        <v>0.18780972546051822</v>
      </c>
      <c r="U7129" s="24">
        <f>Table1[[#This Row],[Total Voters]]/Table1[[#This Row],[Total Population]]</f>
        <v>0.20623513390615392</v>
      </c>
      <c r="V7129" s="24">
        <f>Table1[[#This Row],[Female Ballots]]/Table1[[#This Row],[Female Population]]</f>
        <v>9.4679665553549397E-2</v>
      </c>
      <c r="W7129" s="24">
        <f>Table1[[#This Row],[Male Ballots]]/Table1[[#This Row],[Male Population]]</f>
        <v>8.5850048228966525E-2</v>
      </c>
      <c r="X7129" s="24">
        <f>Table1[[#This Row],[Total Ballots]]/Table1[[#This Row],[Total Population]]</f>
        <v>9.0095533344012824E-2</v>
      </c>
      <c r="Y7129" s="24">
        <f>Table1[[#This Row],[Female Ballots]]/Table1[[#This Row],[Female Voters]]</f>
        <v>0.41869522882181109</v>
      </c>
      <c r="Z7129" s="24">
        <f>Table1[[#This Row],[Male Ballots]]/Table1[[#This Row],[Male Voters]]</f>
        <v>0.45711183496199781</v>
      </c>
      <c r="AA7129" s="24">
        <f>Table1[[#This Row],[Total Ballots]]/Table1[[#This Row],[Total Voters]]</f>
        <v>0.43685831622176591</v>
      </c>
    </row>
    <row r="7130" spans="1:27" s="12" customFormat="1" x14ac:dyDescent="0.35">
      <c r="A7130" s="19" t="s">
        <v>50</v>
      </c>
      <c r="B7130" s="20">
        <v>2010</v>
      </c>
      <c r="C7130" s="17" t="s">
        <v>82</v>
      </c>
      <c r="D7130" s="20"/>
      <c r="E7130" s="37" t="s">
        <v>74</v>
      </c>
      <c r="F7130" s="34" t="s">
        <v>78</v>
      </c>
      <c r="G7130" s="21" t="s">
        <v>63</v>
      </c>
      <c r="H7130" s="22">
        <v>2233.0029999999997</v>
      </c>
      <c r="I7130" s="22">
        <v>2543.989</v>
      </c>
      <c r="J7130" s="22">
        <v>4776.9920000000002</v>
      </c>
      <c r="K7130" s="31">
        <v>1472</v>
      </c>
      <c r="L7130" s="31">
        <v>1351</v>
      </c>
      <c r="M7130" s="31"/>
      <c r="N7130" s="31">
        <v>2823</v>
      </c>
      <c r="O7130" s="22">
        <v>863</v>
      </c>
      <c r="P7130" s="22">
        <v>775</v>
      </c>
      <c r="Q7130" s="22"/>
      <c r="R7130" s="23">
        <v>1638</v>
      </c>
      <c r="S7130" s="24">
        <f>Table1[[#This Row],[Female Voters]]/Table1[[#This Row],[Female Population]]</f>
        <v>0.65920198047203704</v>
      </c>
      <c r="T7130" s="24">
        <f>Table1[[#This Row],[Male Voters]]/Table1[[#This Row],[Male Population]]</f>
        <v>0.53105575535114347</v>
      </c>
      <c r="U7130" s="24">
        <f>Table1[[#This Row],[Total Voters]]/Table1[[#This Row],[Total Population]]</f>
        <v>0.59095765703605951</v>
      </c>
      <c r="V7130" s="24">
        <f>Table1[[#This Row],[Female Ballots]]/Table1[[#This Row],[Female Population]]</f>
        <v>0.38647507414902715</v>
      </c>
      <c r="W7130" s="24">
        <f>Table1[[#This Row],[Male Ballots]]/Table1[[#This Row],[Male Population]]</f>
        <v>0.30463968201120367</v>
      </c>
      <c r="X7130" s="24">
        <f>Table1[[#This Row],[Total Ballots]]/Table1[[#This Row],[Total Population]]</f>
        <v>0.34289360333867003</v>
      </c>
      <c r="Y7130" s="24">
        <f>Table1[[#This Row],[Female Ballots]]/Table1[[#This Row],[Female Voters]]</f>
        <v>0.58627717391304346</v>
      </c>
      <c r="Z7130" s="24">
        <f>Table1[[#This Row],[Male Ballots]]/Table1[[#This Row],[Male Voters]]</f>
        <v>0.57364914877868245</v>
      </c>
      <c r="AA7130" s="24">
        <f>Table1[[#This Row],[Total Ballots]]/Table1[[#This Row],[Total Voters]]</f>
        <v>0.58023379383634432</v>
      </c>
    </row>
    <row r="7131" spans="1:27" s="12" customFormat="1" x14ac:dyDescent="0.35">
      <c r="A7131" s="19" t="s">
        <v>50</v>
      </c>
      <c r="B7131" s="20">
        <v>2010</v>
      </c>
      <c r="C7131" s="17" t="s">
        <v>82</v>
      </c>
      <c r="D7131" s="20"/>
      <c r="E7131" s="37" t="s">
        <v>74</v>
      </c>
      <c r="F7131" s="34" t="s">
        <v>78</v>
      </c>
      <c r="G7131" s="21" t="s">
        <v>64</v>
      </c>
      <c r="H7131" s="22">
        <v>2026.027</v>
      </c>
      <c r="I7131" s="22">
        <v>2084.0259999999998</v>
      </c>
      <c r="J7131" s="22">
        <v>4110.0540000000001</v>
      </c>
      <c r="K7131" s="31">
        <v>1461</v>
      </c>
      <c r="L7131" s="31">
        <v>1336</v>
      </c>
      <c r="M7131" s="31"/>
      <c r="N7131" s="31">
        <v>2797</v>
      </c>
      <c r="O7131" s="22">
        <v>1042</v>
      </c>
      <c r="P7131" s="22">
        <v>965</v>
      </c>
      <c r="Q7131" s="22"/>
      <c r="R7131" s="23">
        <v>2007</v>
      </c>
      <c r="S7131" s="24">
        <f>Table1[[#This Row],[Female Voters]]/Table1[[#This Row],[Female Population]]</f>
        <v>0.72111576005650468</v>
      </c>
      <c r="T7131" s="24">
        <f>Table1[[#This Row],[Male Voters]]/Table1[[#This Row],[Male Population]]</f>
        <v>0.64106685809102193</v>
      </c>
      <c r="U7131" s="24">
        <f>Table1[[#This Row],[Total Voters]]/Table1[[#This Row],[Total Population]]</f>
        <v>0.68052633858338596</v>
      </c>
      <c r="V7131" s="24">
        <f>Table1[[#This Row],[Female Ballots]]/Table1[[#This Row],[Female Population]]</f>
        <v>0.51430706500949885</v>
      </c>
      <c r="W7131" s="24">
        <f>Table1[[#This Row],[Male Ballots]]/Table1[[#This Row],[Male Population]]</f>
        <v>0.4630460464504762</v>
      </c>
      <c r="X7131" s="24">
        <f>Table1[[#This Row],[Total Ballots]]/Table1[[#This Row],[Total Population]]</f>
        <v>0.48831475206895092</v>
      </c>
      <c r="Y7131" s="24">
        <f>Table1[[#This Row],[Female Ballots]]/Table1[[#This Row],[Female Voters]]</f>
        <v>0.71321013004791234</v>
      </c>
      <c r="Z7131" s="24">
        <f>Table1[[#This Row],[Male Ballots]]/Table1[[#This Row],[Male Voters]]</f>
        <v>0.72230538922155685</v>
      </c>
      <c r="AA7131" s="24">
        <f>Table1[[#This Row],[Total Ballots]]/Table1[[#This Row],[Total Voters]]</f>
        <v>0.71755452270289599</v>
      </c>
    </row>
    <row r="7132" spans="1:27" s="12" customFormat="1" x14ac:dyDescent="0.35">
      <c r="A7132" s="19" t="s">
        <v>50</v>
      </c>
      <c r="B7132" s="20">
        <v>2010</v>
      </c>
      <c r="C7132" s="17" t="s">
        <v>82</v>
      </c>
      <c r="D7132" s="20"/>
      <c r="E7132" s="37" t="s">
        <v>74</v>
      </c>
      <c r="F7132" s="34" t="s">
        <v>78</v>
      </c>
      <c r="G7132" s="21" t="s">
        <v>65</v>
      </c>
      <c r="H7132" s="22">
        <v>2532.0410000000002</v>
      </c>
      <c r="I7132" s="22">
        <v>2540.0419999999999</v>
      </c>
      <c r="J7132" s="22">
        <v>5072.0829999999996</v>
      </c>
      <c r="K7132" s="31">
        <v>1983</v>
      </c>
      <c r="L7132" s="31">
        <v>1798</v>
      </c>
      <c r="M7132" s="31"/>
      <c r="N7132" s="31">
        <v>3781</v>
      </c>
      <c r="O7132" s="22">
        <v>1601</v>
      </c>
      <c r="P7132" s="22">
        <v>1453</v>
      </c>
      <c r="Q7132" s="22"/>
      <c r="R7132" s="23">
        <v>3054</v>
      </c>
      <c r="S7132" s="24">
        <f>Table1[[#This Row],[Female Voters]]/Table1[[#This Row],[Female Population]]</f>
        <v>0.78316267390614913</v>
      </c>
      <c r="T7132" s="24">
        <f>Table1[[#This Row],[Male Voters]]/Table1[[#This Row],[Male Population]]</f>
        <v>0.70786231093816565</v>
      </c>
      <c r="U7132" s="24">
        <f>Table1[[#This Row],[Total Voters]]/Table1[[#This Row],[Total Population]]</f>
        <v>0.74545310082662297</v>
      </c>
      <c r="V7132" s="24">
        <f>Table1[[#This Row],[Female Ballots]]/Table1[[#This Row],[Female Population]]</f>
        <v>0.63229623848902916</v>
      </c>
      <c r="W7132" s="24">
        <f>Table1[[#This Row],[Male Ballots]]/Table1[[#This Row],[Male Population]]</f>
        <v>0.57203778520197701</v>
      </c>
      <c r="X7132" s="24">
        <f>Table1[[#This Row],[Total Ballots]]/Table1[[#This Row],[Total Population]]</f>
        <v>0.60211948424345585</v>
      </c>
      <c r="Y7132" s="24">
        <f>Table1[[#This Row],[Female Ballots]]/Table1[[#This Row],[Female Voters]]</f>
        <v>0.80736258194654564</v>
      </c>
      <c r="Z7132" s="24">
        <f>Table1[[#This Row],[Male Ballots]]/Table1[[#This Row],[Male Voters]]</f>
        <v>0.80812013348164624</v>
      </c>
      <c r="AA7132" s="24">
        <f>Table1[[#This Row],[Total Ballots]]/Table1[[#This Row],[Total Voters]]</f>
        <v>0.80772282464956358</v>
      </c>
    </row>
    <row r="7133" spans="1:27" s="12" customFormat="1" x14ac:dyDescent="0.35">
      <c r="A7133" s="19" t="s">
        <v>50</v>
      </c>
      <c r="B7133" s="20">
        <v>2010</v>
      </c>
      <c r="C7133" s="17" t="s">
        <v>82</v>
      </c>
      <c r="D7133" s="20"/>
      <c r="E7133" s="37" t="s">
        <v>74</v>
      </c>
      <c r="F7133" s="34" t="s">
        <v>78</v>
      </c>
      <c r="G7133" s="21" t="s">
        <v>66</v>
      </c>
      <c r="H7133" s="22">
        <v>2407.0469999999996</v>
      </c>
      <c r="I7133" s="22">
        <v>2415.0479999999998</v>
      </c>
      <c r="J7133" s="22">
        <v>4822.0949999999993</v>
      </c>
      <c r="K7133" s="31">
        <v>2141</v>
      </c>
      <c r="L7133" s="31">
        <v>2070</v>
      </c>
      <c r="M7133" s="31"/>
      <c r="N7133" s="31">
        <v>4211</v>
      </c>
      <c r="O7133" s="22">
        <v>1914</v>
      </c>
      <c r="P7133" s="22">
        <v>1839</v>
      </c>
      <c r="Q7133" s="22"/>
      <c r="R7133" s="23">
        <v>3753</v>
      </c>
      <c r="S7133" s="24">
        <f>Table1[[#This Row],[Female Voters]]/Table1[[#This Row],[Female Population]]</f>
        <v>0.88947162228240673</v>
      </c>
      <c r="T7133" s="24">
        <f>Table1[[#This Row],[Male Voters]]/Table1[[#This Row],[Male Population]]</f>
        <v>0.85712582110169244</v>
      </c>
      <c r="U7133" s="24">
        <f>Table1[[#This Row],[Total Voters]]/Table1[[#This Row],[Total Population]]</f>
        <v>0.87327188701176572</v>
      </c>
      <c r="V7133" s="24">
        <f>Table1[[#This Row],[Female Ballots]]/Table1[[#This Row],[Female Population]]</f>
        <v>0.79516519619267934</v>
      </c>
      <c r="W7133" s="24">
        <f>Table1[[#This Row],[Male Ballots]]/Table1[[#This Row],[Male Population]]</f>
        <v>0.76147554831208331</v>
      </c>
      <c r="X7133" s="24">
        <f>Table1[[#This Row],[Total Ballots]]/Table1[[#This Row],[Total Population]]</f>
        <v>0.77829242269179688</v>
      </c>
      <c r="Y7133" s="24">
        <f>Table1[[#This Row],[Female Ballots]]/Table1[[#This Row],[Female Voters]]</f>
        <v>0.89397477814105553</v>
      </c>
      <c r="Z7133" s="24">
        <f>Table1[[#This Row],[Male Ballots]]/Table1[[#This Row],[Male Voters]]</f>
        <v>0.88840579710144929</v>
      </c>
      <c r="AA7133" s="24">
        <f>Table1[[#This Row],[Total Ballots]]/Table1[[#This Row],[Total Voters]]</f>
        <v>0.89123723581097125</v>
      </c>
    </row>
    <row r="7134" spans="1:27" s="12" customFormat="1" x14ac:dyDescent="0.35">
      <c r="A7134" s="19" t="s">
        <v>50</v>
      </c>
      <c r="B7134" s="20">
        <v>2010</v>
      </c>
      <c r="C7134" s="17" t="s">
        <v>82</v>
      </c>
      <c r="D7134" s="20"/>
      <c r="E7134" s="37" t="s">
        <v>74</v>
      </c>
      <c r="F7134" s="34" t="s">
        <v>78</v>
      </c>
      <c r="G7134" s="21" t="s">
        <v>67</v>
      </c>
      <c r="H7134" s="22">
        <v>2751.0617999999995</v>
      </c>
      <c r="I7134" s="22">
        <v>2461.0544999999997</v>
      </c>
      <c r="J7134" s="22">
        <v>5212.1160999999993</v>
      </c>
      <c r="K7134" s="31">
        <v>2445</v>
      </c>
      <c r="L7134" s="31">
        <v>2205</v>
      </c>
      <c r="M7134" s="31"/>
      <c r="N7134" s="31">
        <v>4650</v>
      </c>
      <c r="O7134" s="22">
        <v>2137</v>
      </c>
      <c r="P7134" s="22">
        <v>2012</v>
      </c>
      <c r="Q7134" s="22"/>
      <c r="R7134" s="23">
        <v>4149</v>
      </c>
      <c r="S7134" s="24">
        <f>Table1[[#This Row],[Female Voters]]/Table1[[#This Row],[Female Population]]</f>
        <v>0.88874775550298446</v>
      </c>
      <c r="T7134" s="24">
        <f>Table1[[#This Row],[Male Voters]]/Table1[[#This Row],[Male Population]]</f>
        <v>0.89595740362515341</v>
      </c>
      <c r="U7134" s="24">
        <f>Table1[[#This Row],[Total Voters]]/Table1[[#This Row],[Total Population]]</f>
        <v>0.89215203782586516</v>
      </c>
      <c r="V7134" s="24">
        <f>Table1[[#This Row],[Female Ballots]]/Table1[[#This Row],[Female Population]]</f>
        <v>0.77679098303062488</v>
      </c>
      <c r="W7134" s="24">
        <f>Table1[[#This Row],[Male Ballots]]/Table1[[#This Row],[Male Population]]</f>
        <v>0.81753573518993594</v>
      </c>
      <c r="X7134" s="24">
        <f>Table1[[#This Row],[Total Ballots]]/Table1[[#This Row],[Total Population]]</f>
        <v>0.79602985052462671</v>
      </c>
      <c r="Y7134" s="24">
        <f>Table1[[#This Row],[Female Ballots]]/Table1[[#This Row],[Female Voters]]</f>
        <v>0.8740286298568507</v>
      </c>
      <c r="Z7134" s="24">
        <f>Table1[[#This Row],[Male Ballots]]/Table1[[#This Row],[Male Voters]]</f>
        <v>0.91247165532879815</v>
      </c>
      <c r="AA7134" s="24">
        <f>Table1[[#This Row],[Total Ballots]]/Table1[[#This Row],[Total Voters]]</f>
        <v>0.89225806451612899</v>
      </c>
    </row>
    <row r="7135" spans="1:27" s="12" customFormat="1" x14ac:dyDescent="0.35">
      <c r="A7135" s="19" t="s">
        <v>29</v>
      </c>
      <c r="B7135" s="20">
        <v>2010</v>
      </c>
      <c r="C7135" s="17" t="s">
        <v>82</v>
      </c>
      <c r="D7135" s="20" t="s">
        <v>69</v>
      </c>
      <c r="E7135" s="37" t="s">
        <v>74</v>
      </c>
      <c r="F7135" s="34" t="s">
        <v>78</v>
      </c>
      <c r="G7135" s="21" t="s">
        <v>79</v>
      </c>
      <c r="H7135" s="22">
        <v>7874.3619500000004</v>
      </c>
      <c r="I7135" s="22">
        <v>7959.8609999999999</v>
      </c>
      <c r="J7135" s="22">
        <v>15834.2235</v>
      </c>
      <c r="K7135" s="22">
        <v>6341</v>
      </c>
      <c r="L7135" s="22">
        <v>6054</v>
      </c>
      <c r="M7135" s="22">
        <v>0</v>
      </c>
      <c r="N7135" s="22">
        <v>12395</v>
      </c>
      <c r="O7135" s="22">
        <v>4563</v>
      </c>
      <c r="P7135" s="22">
        <v>4332</v>
      </c>
      <c r="Q7135" s="22">
        <v>0</v>
      </c>
      <c r="R7135" s="23">
        <v>8895</v>
      </c>
      <c r="S7135" s="24">
        <f>Table1[[#This Row],[Female Voters]]/Table1[[#This Row],[Female Population]]</f>
        <v>0.80527159410039562</v>
      </c>
      <c r="T7135" s="24">
        <f>Table1[[#This Row],[Male Voters]]/Table1[[#This Row],[Male Population]]</f>
        <v>0.76056604506033465</v>
      </c>
      <c r="U7135" s="24">
        <f>Table1[[#This Row],[Total Voters]]/Table1[[#This Row],[Total Population]]</f>
        <v>0.78279809553022917</v>
      </c>
      <c r="V7135" s="24">
        <f>Table1[[#This Row],[Female Ballots]]/Table1[[#This Row],[Female Population]]</f>
        <v>0.57947552182307294</v>
      </c>
      <c r="W7135" s="24">
        <f>Table1[[#This Row],[Male Ballots]]/Table1[[#This Row],[Male Population]]</f>
        <v>0.54423060905209275</v>
      </c>
      <c r="X7135" s="24">
        <f>Table1[[#This Row],[Total Ballots]]/Table1[[#This Row],[Total Population]]</f>
        <v>0.56175789106425078</v>
      </c>
      <c r="Y7135" s="24">
        <f>Table1[[#This Row],[Female Ballots]]/Table1[[#This Row],[Female Voters]]</f>
        <v>0.71960258634284813</v>
      </c>
      <c r="Z7135" s="24">
        <f>Table1[[#This Row],[Male Ballots]]/Table1[[#This Row],[Male Voters]]</f>
        <v>0.71555996035678893</v>
      </c>
      <c r="AA7135" s="24">
        <f>Table1[[#This Row],[Total Ballots]]/Table1[[#This Row],[Total Voters]]</f>
        <v>0.71762807583703103</v>
      </c>
    </row>
    <row r="7136" spans="1:27" s="12" customFormat="1" x14ac:dyDescent="0.35">
      <c r="A7136" s="19" t="s">
        <v>29</v>
      </c>
      <c r="B7136" s="20">
        <v>2010</v>
      </c>
      <c r="C7136" s="17" t="s">
        <v>82</v>
      </c>
      <c r="D7136" s="20" t="s">
        <v>69</v>
      </c>
      <c r="E7136" s="37" t="s">
        <v>74</v>
      </c>
      <c r="F7136" s="34" t="s">
        <v>78</v>
      </c>
      <c r="G7136" s="21" t="s">
        <v>62</v>
      </c>
      <c r="H7136" s="22">
        <v>603.37075000000004</v>
      </c>
      <c r="I7136" s="22">
        <v>632.86829999999998</v>
      </c>
      <c r="J7136" s="22">
        <v>1236.2391</v>
      </c>
      <c r="K7136" s="31">
        <v>450</v>
      </c>
      <c r="L7136" s="31">
        <v>388</v>
      </c>
      <c r="M7136" s="31"/>
      <c r="N7136" s="31">
        <v>838</v>
      </c>
      <c r="O7136" s="22">
        <v>173</v>
      </c>
      <c r="P7136" s="22">
        <v>119</v>
      </c>
      <c r="Q7136" s="22"/>
      <c r="R7136" s="23">
        <v>292</v>
      </c>
      <c r="S7136" s="24">
        <f>Table1[[#This Row],[Female Voters]]/Table1[[#This Row],[Female Population]]</f>
        <v>0.74581010100340461</v>
      </c>
      <c r="T7136" s="24">
        <f>Table1[[#This Row],[Male Voters]]/Table1[[#This Row],[Male Population]]</f>
        <v>0.61308174228350509</v>
      </c>
      <c r="U7136" s="24">
        <f>Table1[[#This Row],[Total Voters]]/Table1[[#This Row],[Total Population]]</f>
        <v>0.67786239733074294</v>
      </c>
      <c r="V7136" s="24">
        <f>Table1[[#This Row],[Female Ballots]]/Table1[[#This Row],[Female Population]]</f>
        <v>0.28672254994130886</v>
      </c>
      <c r="W7136" s="24">
        <f>Table1[[#This Row],[Male Ballots]]/Table1[[#This Row],[Male Population]]</f>
        <v>0.18803280240138431</v>
      </c>
      <c r="X7136" s="24">
        <f>Table1[[#This Row],[Total Ballots]]/Table1[[#This Row],[Total Population]]</f>
        <v>0.23620026255438772</v>
      </c>
      <c r="Y7136" s="24">
        <f>Table1[[#This Row],[Female Ballots]]/Table1[[#This Row],[Female Voters]]</f>
        <v>0.38444444444444442</v>
      </c>
      <c r="Z7136" s="24">
        <f>Table1[[#This Row],[Male Ballots]]/Table1[[#This Row],[Male Voters]]</f>
        <v>0.30670103092783507</v>
      </c>
      <c r="AA7136" s="24">
        <f>Table1[[#This Row],[Total Ballots]]/Table1[[#This Row],[Total Voters]]</f>
        <v>0.34844868735083534</v>
      </c>
    </row>
    <row r="7137" spans="1:27" s="12" customFormat="1" x14ac:dyDescent="0.35">
      <c r="A7137" s="19" t="s">
        <v>29</v>
      </c>
      <c r="B7137" s="20">
        <v>2010</v>
      </c>
      <c r="C7137" s="17" t="s">
        <v>82</v>
      </c>
      <c r="D7137" s="20" t="s">
        <v>69</v>
      </c>
      <c r="E7137" s="37" t="s">
        <v>74</v>
      </c>
      <c r="F7137" s="34" t="s">
        <v>78</v>
      </c>
      <c r="G7137" s="21" t="s">
        <v>63</v>
      </c>
      <c r="H7137" s="22">
        <v>966.00109999999995</v>
      </c>
      <c r="I7137" s="22">
        <v>992.00160000000005</v>
      </c>
      <c r="J7137" s="22">
        <v>1958.0027</v>
      </c>
      <c r="K7137" s="31">
        <v>725</v>
      </c>
      <c r="L7137" s="31">
        <v>665</v>
      </c>
      <c r="M7137" s="31"/>
      <c r="N7137" s="31">
        <v>1390</v>
      </c>
      <c r="O7137" s="22">
        <v>334</v>
      </c>
      <c r="P7137" s="22">
        <v>295</v>
      </c>
      <c r="Q7137" s="22"/>
      <c r="R7137" s="23">
        <v>629</v>
      </c>
      <c r="S7137" s="24">
        <f>Table1[[#This Row],[Female Voters]]/Table1[[#This Row],[Female Population]]</f>
        <v>0.75051674371799371</v>
      </c>
      <c r="T7137" s="24">
        <f>Table1[[#This Row],[Male Voters]]/Table1[[#This Row],[Male Population]]</f>
        <v>0.67036182199706129</v>
      </c>
      <c r="U7137" s="24">
        <f>Table1[[#This Row],[Total Voters]]/Table1[[#This Row],[Total Population]]</f>
        <v>0.70990709052648393</v>
      </c>
      <c r="V7137" s="24">
        <f>Table1[[#This Row],[Female Ballots]]/Table1[[#This Row],[Female Population]]</f>
        <v>0.34575529986456538</v>
      </c>
      <c r="W7137" s="24">
        <f>Table1[[#This Row],[Male Ballots]]/Table1[[#This Row],[Male Population]]</f>
        <v>0.29737855261523771</v>
      </c>
      <c r="X7137" s="24">
        <f>Table1[[#This Row],[Total Ballots]]/Table1[[#This Row],[Total Population]]</f>
        <v>0.32124572657637296</v>
      </c>
      <c r="Y7137" s="24">
        <f>Table1[[#This Row],[Female Ballots]]/Table1[[#This Row],[Female Voters]]</f>
        <v>0.46068965517241378</v>
      </c>
      <c r="Z7137" s="24">
        <f>Table1[[#This Row],[Male Ballots]]/Table1[[#This Row],[Male Voters]]</f>
        <v>0.44360902255639095</v>
      </c>
      <c r="AA7137" s="24">
        <f>Table1[[#This Row],[Total Ballots]]/Table1[[#This Row],[Total Voters]]</f>
        <v>0.4525179856115108</v>
      </c>
    </row>
    <row r="7138" spans="1:27" s="12" customFormat="1" x14ac:dyDescent="0.35">
      <c r="A7138" s="19" t="s">
        <v>29</v>
      </c>
      <c r="B7138" s="20">
        <v>2010</v>
      </c>
      <c r="C7138" s="17" t="s">
        <v>82</v>
      </c>
      <c r="D7138" s="20" t="s">
        <v>69</v>
      </c>
      <c r="E7138" s="37" t="s">
        <v>74</v>
      </c>
      <c r="F7138" s="34" t="s">
        <v>78</v>
      </c>
      <c r="G7138" s="21" t="s">
        <v>64</v>
      </c>
      <c r="H7138" s="22">
        <v>1153.0007000000001</v>
      </c>
      <c r="I7138" s="22">
        <v>1250.0011</v>
      </c>
      <c r="J7138" s="22">
        <v>2403.002</v>
      </c>
      <c r="K7138" s="31">
        <v>822</v>
      </c>
      <c r="L7138" s="31">
        <v>786</v>
      </c>
      <c r="M7138" s="31"/>
      <c r="N7138" s="31">
        <v>1608</v>
      </c>
      <c r="O7138" s="22">
        <v>498</v>
      </c>
      <c r="P7138" s="22">
        <v>488</v>
      </c>
      <c r="Q7138" s="22"/>
      <c r="R7138" s="23">
        <v>986</v>
      </c>
      <c r="S7138" s="24">
        <f>Table1[[#This Row],[Female Voters]]/Table1[[#This Row],[Female Population]]</f>
        <v>0.71292237723706497</v>
      </c>
      <c r="T7138" s="24">
        <f>Table1[[#This Row],[Male Voters]]/Table1[[#This Row],[Male Population]]</f>
        <v>0.62879944665648702</v>
      </c>
      <c r="U7138" s="24">
        <f>Table1[[#This Row],[Total Voters]]/Table1[[#This Row],[Total Population]]</f>
        <v>0.66916298862839063</v>
      </c>
      <c r="V7138" s="24">
        <f>Table1[[#This Row],[Female Ballots]]/Table1[[#This Row],[Female Population]]</f>
        <v>0.43191647672026562</v>
      </c>
      <c r="W7138" s="24">
        <f>Table1[[#This Row],[Male Ballots]]/Table1[[#This Row],[Male Population]]</f>
        <v>0.39039965644830232</v>
      </c>
      <c r="X7138" s="24">
        <f>Table1[[#This Row],[Total Ballots]]/Table1[[#This Row],[Total Population]]</f>
        <v>0.41032009128581665</v>
      </c>
      <c r="Y7138" s="24">
        <f>Table1[[#This Row],[Female Ballots]]/Table1[[#This Row],[Female Voters]]</f>
        <v>0.6058394160583942</v>
      </c>
      <c r="Z7138" s="24">
        <f>Table1[[#This Row],[Male Ballots]]/Table1[[#This Row],[Male Voters]]</f>
        <v>0.62086513994910941</v>
      </c>
      <c r="AA7138" s="24">
        <f>Table1[[#This Row],[Total Ballots]]/Table1[[#This Row],[Total Voters]]</f>
        <v>0.61318407960199006</v>
      </c>
    </row>
    <row r="7139" spans="1:27" s="12" customFormat="1" x14ac:dyDescent="0.35">
      <c r="A7139" s="19" t="s">
        <v>29</v>
      </c>
      <c r="B7139" s="20">
        <v>2010</v>
      </c>
      <c r="C7139" s="17" t="s">
        <v>82</v>
      </c>
      <c r="D7139" s="20" t="s">
        <v>69</v>
      </c>
      <c r="E7139" s="37" t="s">
        <v>74</v>
      </c>
      <c r="F7139" s="34" t="s">
        <v>78</v>
      </c>
      <c r="G7139" s="21" t="s">
        <v>65</v>
      </c>
      <c r="H7139" s="22">
        <v>1554.9984999999999</v>
      </c>
      <c r="I7139" s="22">
        <v>1522.9996000000001</v>
      </c>
      <c r="J7139" s="22">
        <v>3077.998</v>
      </c>
      <c r="K7139" s="31">
        <v>1205</v>
      </c>
      <c r="L7139" s="31">
        <v>1106</v>
      </c>
      <c r="M7139" s="31"/>
      <c r="N7139" s="31">
        <v>2311</v>
      </c>
      <c r="O7139" s="22">
        <v>855</v>
      </c>
      <c r="P7139" s="22">
        <v>761</v>
      </c>
      <c r="Q7139" s="22"/>
      <c r="R7139" s="23">
        <v>1616</v>
      </c>
      <c r="S7139" s="24">
        <f>Table1[[#This Row],[Female Voters]]/Table1[[#This Row],[Female Population]]</f>
        <v>0.77492036165951295</v>
      </c>
      <c r="T7139" s="24">
        <f>Table1[[#This Row],[Male Voters]]/Table1[[#This Row],[Male Population]]</f>
        <v>0.7261984835714993</v>
      </c>
      <c r="U7139" s="24">
        <f>Table1[[#This Row],[Total Voters]]/Table1[[#This Row],[Total Population]]</f>
        <v>0.75081270358200358</v>
      </c>
      <c r="V7139" s="24">
        <f>Table1[[#This Row],[Female Ballots]]/Table1[[#This Row],[Female Population]]</f>
        <v>0.54983975868787016</v>
      </c>
      <c r="W7139" s="24">
        <f>Table1[[#This Row],[Male Ballots]]/Table1[[#This Row],[Male Population]]</f>
        <v>0.49967183182451258</v>
      </c>
      <c r="X7139" s="24">
        <f>Table1[[#This Row],[Total Ballots]]/Table1[[#This Row],[Total Population]]</f>
        <v>0.52501658545587093</v>
      </c>
      <c r="Y7139" s="24">
        <f>Table1[[#This Row],[Female Ballots]]/Table1[[#This Row],[Female Voters]]</f>
        <v>0.70954356846473032</v>
      </c>
      <c r="Z7139" s="24">
        <f>Table1[[#This Row],[Male Ballots]]/Table1[[#This Row],[Male Voters]]</f>
        <v>0.68806509945750449</v>
      </c>
      <c r="AA7139" s="24">
        <f>Table1[[#This Row],[Total Ballots]]/Table1[[#This Row],[Total Voters]]</f>
        <v>0.69926438771094768</v>
      </c>
    </row>
    <row r="7140" spans="1:27" s="12" customFormat="1" x14ac:dyDescent="0.35">
      <c r="A7140" s="19" t="s">
        <v>29</v>
      </c>
      <c r="B7140" s="20">
        <v>2010</v>
      </c>
      <c r="C7140" s="17" t="s">
        <v>82</v>
      </c>
      <c r="D7140" s="20" t="s">
        <v>69</v>
      </c>
      <c r="E7140" s="37" t="s">
        <v>74</v>
      </c>
      <c r="F7140" s="34" t="s">
        <v>78</v>
      </c>
      <c r="G7140" s="21" t="s">
        <v>66</v>
      </c>
      <c r="H7140" s="22">
        <v>1777.9958000000001</v>
      </c>
      <c r="I7140" s="22">
        <v>1755.9957999999999</v>
      </c>
      <c r="J7140" s="22">
        <v>3533.9920000000002</v>
      </c>
      <c r="K7140" s="31">
        <v>1554</v>
      </c>
      <c r="L7140" s="31">
        <v>1479</v>
      </c>
      <c r="M7140" s="31"/>
      <c r="N7140" s="31">
        <v>3033</v>
      </c>
      <c r="O7140" s="22">
        <v>1308</v>
      </c>
      <c r="P7140" s="22">
        <v>1225</v>
      </c>
      <c r="Q7140" s="22"/>
      <c r="R7140" s="23">
        <v>2533</v>
      </c>
      <c r="S7140" s="24">
        <f>Table1[[#This Row],[Female Voters]]/Table1[[#This Row],[Female Population]]</f>
        <v>0.87401781264050227</v>
      </c>
      <c r="T7140" s="24">
        <f>Table1[[#This Row],[Male Voters]]/Table1[[#This Row],[Male Population]]</f>
        <v>0.84225713979498129</v>
      </c>
      <c r="U7140" s="24">
        <f>Table1[[#This Row],[Total Voters]]/Table1[[#This Row],[Total Population]]</f>
        <v>0.85823623822577977</v>
      </c>
      <c r="V7140" s="24">
        <f>Table1[[#This Row],[Female Ballots]]/Table1[[#This Row],[Female Population]]</f>
        <v>0.73565978052366598</v>
      </c>
      <c r="W7140" s="24">
        <f>Table1[[#This Row],[Male Ballots]]/Table1[[#This Row],[Male Population]]</f>
        <v>0.69760986899854771</v>
      </c>
      <c r="X7140" s="24">
        <f>Table1[[#This Row],[Total Ballots]]/Table1[[#This Row],[Total Population]]</f>
        <v>0.71675317884137824</v>
      </c>
      <c r="Y7140" s="24">
        <f>Table1[[#This Row],[Female Ballots]]/Table1[[#This Row],[Female Voters]]</f>
        <v>0.84169884169884168</v>
      </c>
      <c r="Z7140" s="24">
        <f>Table1[[#This Row],[Male Ballots]]/Table1[[#This Row],[Male Voters]]</f>
        <v>0.82826233941852601</v>
      </c>
      <c r="AA7140" s="24">
        <f>Table1[[#This Row],[Total Ballots]]/Table1[[#This Row],[Total Voters]]</f>
        <v>0.83514671941971641</v>
      </c>
    </row>
    <row r="7141" spans="1:27" s="12" customFormat="1" x14ac:dyDescent="0.35">
      <c r="A7141" s="19" t="s">
        <v>29</v>
      </c>
      <c r="B7141" s="20">
        <v>2010</v>
      </c>
      <c r="C7141" s="17" t="s">
        <v>82</v>
      </c>
      <c r="D7141" s="20" t="s">
        <v>69</v>
      </c>
      <c r="E7141" s="37" t="s">
        <v>74</v>
      </c>
      <c r="F7141" s="34" t="s">
        <v>78</v>
      </c>
      <c r="G7141" s="21" t="s">
        <v>67</v>
      </c>
      <c r="H7141" s="22">
        <v>1818.9950999999996</v>
      </c>
      <c r="I7141" s="22">
        <v>1805.9946</v>
      </c>
      <c r="J7141" s="22">
        <v>3624.9897000000005</v>
      </c>
      <c r="K7141" s="31">
        <v>1585</v>
      </c>
      <c r="L7141" s="31">
        <v>1630</v>
      </c>
      <c r="M7141" s="31"/>
      <c r="N7141" s="31">
        <v>3215</v>
      </c>
      <c r="O7141" s="22">
        <v>1395</v>
      </c>
      <c r="P7141" s="22">
        <v>1444</v>
      </c>
      <c r="Q7141" s="22"/>
      <c r="R7141" s="23">
        <v>2839</v>
      </c>
      <c r="S7141" s="24">
        <f>Table1[[#This Row],[Female Voters]]/Table1[[#This Row],[Female Population]]</f>
        <v>0.8713602362095425</v>
      </c>
      <c r="T7141" s="24">
        <f>Table1[[#This Row],[Male Voters]]/Table1[[#This Row],[Male Population]]</f>
        <v>0.90254976399154241</v>
      </c>
      <c r="U7141" s="24">
        <f>Table1[[#This Row],[Total Voters]]/Table1[[#This Row],[Total Population]]</f>
        <v>0.88689907174081062</v>
      </c>
      <c r="V7141" s="24">
        <f>Table1[[#This Row],[Female Ballots]]/Table1[[#This Row],[Female Population]]</f>
        <v>0.76690695868284653</v>
      </c>
      <c r="W7141" s="24">
        <f>Table1[[#This Row],[Male Ballots]]/Table1[[#This Row],[Male Population]]</f>
        <v>0.79955942282440928</v>
      </c>
      <c r="X7141" s="24">
        <f>Table1[[#This Row],[Total Ballots]]/Table1[[#This Row],[Total Population]]</f>
        <v>0.78317463908931928</v>
      </c>
      <c r="Y7141" s="24">
        <f>Table1[[#This Row],[Female Ballots]]/Table1[[#This Row],[Female Voters]]</f>
        <v>0.88012618296529965</v>
      </c>
      <c r="Z7141" s="24">
        <f>Table1[[#This Row],[Male Ballots]]/Table1[[#This Row],[Male Voters]]</f>
        <v>0.88588957055214723</v>
      </c>
      <c r="AA7141" s="24">
        <f>Table1[[#This Row],[Total Ballots]]/Table1[[#This Row],[Total Voters]]</f>
        <v>0.88304821150855362</v>
      </c>
    </row>
    <row r="7142" spans="1:27" s="12" customFormat="1" x14ac:dyDescent="0.35">
      <c r="A7142" s="19" t="s">
        <v>42</v>
      </c>
      <c r="B7142" s="20">
        <v>2010</v>
      </c>
      <c r="C7142" s="17" t="s">
        <v>82</v>
      </c>
      <c r="D7142" s="20"/>
      <c r="E7142" s="37" t="s">
        <v>74</v>
      </c>
      <c r="F7142" s="34" t="s">
        <v>78</v>
      </c>
      <c r="G7142" s="21" t="s">
        <v>79</v>
      </c>
      <c r="H7142" s="22">
        <v>29288.941699999999</v>
      </c>
      <c r="I7142" s="22">
        <v>28711.6911</v>
      </c>
      <c r="J7142" s="22">
        <v>58000.636899999998</v>
      </c>
      <c r="K7142" s="22">
        <v>21884</v>
      </c>
      <c r="L7142" s="22">
        <v>19763</v>
      </c>
      <c r="M7142" s="22">
        <v>28</v>
      </c>
      <c r="N7142" s="22">
        <v>41675</v>
      </c>
      <c r="O7142" s="22">
        <v>16416</v>
      </c>
      <c r="P7142" s="22">
        <v>14881</v>
      </c>
      <c r="Q7142" s="22">
        <v>16</v>
      </c>
      <c r="R7142" s="23">
        <v>31313</v>
      </c>
      <c r="S7142" s="24">
        <f>Table1[[#This Row],[Female Voters]]/Table1[[#This Row],[Female Population]]</f>
        <v>0.74717619448844752</v>
      </c>
      <c r="T7142" s="24">
        <f>Table1[[#This Row],[Male Voters]]/Table1[[#This Row],[Male Population]]</f>
        <v>0.68832587851295179</v>
      </c>
      <c r="U7142" s="24">
        <f>Table1[[#This Row],[Total Voters]]/Table1[[#This Row],[Total Population]]</f>
        <v>0.71852659259333063</v>
      </c>
      <c r="V7142" s="24">
        <f>Table1[[#This Row],[Female Ballots]]/Table1[[#This Row],[Female Population]]</f>
        <v>0.56048457360273962</v>
      </c>
      <c r="W7142" s="24">
        <f>Table1[[#This Row],[Male Ballots]]/Table1[[#This Row],[Male Population]]</f>
        <v>0.51829061367966589</v>
      </c>
      <c r="X7142" s="24">
        <f>Table1[[#This Row],[Total Ballots]]/Table1[[#This Row],[Total Population]]</f>
        <v>0.53987338197660384</v>
      </c>
      <c r="Y7142" s="24">
        <f>Table1[[#This Row],[Female Ballots]]/Table1[[#This Row],[Female Voters]]</f>
        <v>0.75013708645585819</v>
      </c>
      <c r="Z7142" s="24">
        <f>Table1[[#This Row],[Male Ballots]]/Table1[[#This Row],[Male Voters]]</f>
        <v>0.75297272681273086</v>
      </c>
      <c r="AA7142" s="24">
        <f>Table1[[#This Row],[Total Ballots]]/Table1[[#This Row],[Total Voters]]</f>
        <v>0.75136172765446907</v>
      </c>
    </row>
    <row r="7143" spans="1:27" s="12" customFormat="1" x14ac:dyDescent="0.35">
      <c r="A7143" s="19" t="s">
        <v>42</v>
      </c>
      <c r="B7143" s="20">
        <v>2010</v>
      </c>
      <c r="C7143" s="17" t="s">
        <v>82</v>
      </c>
      <c r="D7143" s="20"/>
      <c r="E7143" s="37" t="s">
        <v>74</v>
      </c>
      <c r="F7143" s="34" t="s">
        <v>78</v>
      </c>
      <c r="G7143" s="21" t="s">
        <v>62</v>
      </c>
      <c r="H7143" s="22">
        <v>2963.9416000000001</v>
      </c>
      <c r="I7143" s="22">
        <v>3352.6911</v>
      </c>
      <c r="J7143" s="22">
        <v>6316.6339000000007</v>
      </c>
      <c r="K7143" s="31">
        <v>1859</v>
      </c>
      <c r="L7143" s="31">
        <v>1777</v>
      </c>
      <c r="M7143" s="31">
        <v>9</v>
      </c>
      <c r="N7143" s="31">
        <v>3645</v>
      </c>
      <c r="O7143" s="22">
        <v>801</v>
      </c>
      <c r="P7143" s="22">
        <v>742</v>
      </c>
      <c r="Q7143" s="22">
        <v>3</v>
      </c>
      <c r="R7143" s="23">
        <v>1546</v>
      </c>
      <c r="S7143" s="24">
        <f>Table1[[#This Row],[Female Voters]]/Table1[[#This Row],[Female Population]]</f>
        <v>0.62720534034813635</v>
      </c>
      <c r="T7143" s="24">
        <f>Table1[[#This Row],[Male Voters]]/Table1[[#This Row],[Male Population]]</f>
        <v>0.53002198741184359</v>
      </c>
      <c r="U7143" s="24">
        <f>Table1[[#This Row],[Total Voters]]/Table1[[#This Row],[Total Population]]</f>
        <v>0.57704784822181943</v>
      </c>
      <c r="V7143" s="24">
        <f>Table1[[#This Row],[Female Ballots]]/Table1[[#This Row],[Female Population]]</f>
        <v>0.27024823970890655</v>
      </c>
      <c r="W7143" s="24">
        <f>Table1[[#This Row],[Male Ballots]]/Table1[[#This Row],[Male Population]]</f>
        <v>0.22131475220010577</v>
      </c>
      <c r="X7143" s="24">
        <f>Table1[[#This Row],[Total Ballots]]/Table1[[#This Row],[Total Population]]</f>
        <v>0.24475060997282111</v>
      </c>
      <c r="Y7143" s="24">
        <f>Table1[[#This Row],[Female Ballots]]/Table1[[#This Row],[Female Voters]]</f>
        <v>0.43087681549220008</v>
      </c>
      <c r="Z7143" s="24">
        <f>Table1[[#This Row],[Male Ballots]]/Table1[[#This Row],[Male Voters]]</f>
        <v>0.41755768148564998</v>
      </c>
      <c r="AA7143" s="24">
        <f>Table1[[#This Row],[Total Ballots]]/Table1[[#This Row],[Total Voters]]</f>
        <v>0.42414266117969823</v>
      </c>
    </row>
    <row r="7144" spans="1:27" s="12" customFormat="1" x14ac:dyDescent="0.35">
      <c r="A7144" s="19" t="s">
        <v>42</v>
      </c>
      <c r="B7144" s="20">
        <v>2010</v>
      </c>
      <c r="C7144" s="17" t="s">
        <v>82</v>
      </c>
      <c r="D7144" s="20"/>
      <c r="E7144" s="37" t="s">
        <v>74</v>
      </c>
      <c r="F7144" s="34" t="s">
        <v>78</v>
      </c>
      <c r="G7144" s="21" t="s">
        <v>63</v>
      </c>
      <c r="H7144" s="22">
        <v>4192</v>
      </c>
      <c r="I7144" s="22">
        <v>4278</v>
      </c>
      <c r="J7144" s="22">
        <v>8470.0020000000004</v>
      </c>
      <c r="K7144" s="31">
        <v>2769</v>
      </c>
      <c r="L7144" s="31">
        <v>2460</v>
      </c>
      <c r="M7144" s="31">
        <v>5</v>
      </c>
      <c r="N7144" s="31">
        <v>5234</v>
      </c>
      <c r="O7144" s="22">
        <v>1425</v>
      </c>
      <c r="P7144" s="22">
        <v>1241</v>
      </c>
      <c r="Q7144" s="22">
        <v>3</v>
      </c>
      <c r="R7144" s="23">
        <v>2669</v>
      </c>
      <c r="S7144" s="24">
        <f>Table1[[#This Row],[Female Voters]]/Table1[[#This Row],[Female Population]]</f>
        <v>0.66054389312977102</v>
      </c>
      <c r="T7144" s="24">
        <f>Table1[[#This Row],[Male Voters]]/Table1[[#This Row],[Male Population]]</f>
        <v>0.57503506311360453</v>
      </c>
      <c r="U7144" s="24">
        <f>Table1[[#This Row],[Total Voters]]/Table1[[#This Row],[Total Population]]</f>
        <v>0.6179455447590213</v>
      </c>
      <c r="V7144" s="24">
        <f>Table1[[#This Row],[Female Ballots]]/Table1[[#This Row],[Female Population]]</f>
        <v>0.33993320610687022</v>
      </c>
      <c r="W7144" s="24">
        <f>Table1[[#This Row],[Male Ballots]]/Table1[[#This Row],[Male Population]]</f>
        <v>0.29008882655446472</v>
      </c>
      <c r="X7144" s="24">
        <f>Table1[[#This Row],[Total Ballots]]/Table1[[#This Row],[Total Population]]</f>
        <v>0.31511208616007408</v>
      </c>
      <c r="Y7144" s="24">
        <f>Table1[[#This Row],[Female Ballots]]/Table1[[#This Row],[Female Voters]]</f>
        <v>0.514626218851571</v>
      </c>
      <c r="Z7144" s="24">
        <f>Table1[[#This Row],[Male Ballots]]/Table1[[#This Row],[Male Voters]]</f>
        <v>0.5044715447154472</v>
      </c>
      <c r="AA7144" s="24">
        <f>Table1[[#This Row],[Total Ballots]]/Table1[[#This Row],[Total Voters]]</f>
        <v>0.50993504012227742</v>
      </c>
    </row>
    <row r="7145" spans="1:27" s="12" customFormat="1" x14ac:dyDescent="0.35">
      <c r="A7145" s="19" t="s">
        <v>42</v>
      </c>
      <c r="B7145" s="20">
        <v>2010</v>
      </c>
      <c r="C7145" s="17" t="s">
        <v>82</v>
      </c>
      <c r="D7145" s="20"/>
      <c r="E7145" s="37" t="s">
        <v>74</v>
      </c>
      <c r="F7145" s="34" t="s">
        <v>78</v>
      </c>
      <c r="G7145" s="21" t="s">
        <v>64</v>
      </c>
      <c r="H7145" s="22">
        <v>4262</v>
      </c>
      <c r="I7145" s="22">
        <v>4307</v>
      </c>
      <c r="J7145" s="22">
        <v>8569.0010000000002</v>
      </c>
      <c r="K7145" s="31">
        <v>2929</v>
      </c>
      <c r="L7145" s="31">
        <v>2522</v>
      </c>
      <c r="M7145" s="31">
        <v>3</v>
      </c>
      <c r="N7145" s="31">
        <v>5454</v>
      </c>
      <c r="O7145" s="22">
        <v>1919</v>
      </c>
      <c r="P7145" s="22">
        <v>1683</v>
      </c>
      <c r="Q7145" s="22"/>
      <c r="R7145" s="23">
        <v>3602</v>
      </c>
      <c r="S7145" s="24">
        <f>Table1[[#This Row],[Female Voters]]/Table1[[#This Row],[Female Population]]</f>
        <v>0.68723603941811351</v>
      </c>
      <c r="T7145" s="24">
        <f>Table1[[#This Row],[Male Voters]]/Table1[[#This Row],[Male Population]]</f>
        <v>0.58555839331321102</v>
      </c>
      <c r="U7145" s="24">
        <f>Table1[[#This Row],[Total Voters]]/Table1[[#This Row],[Total Population]]</f>
        <v>0.63648026181815121</v>
      </c>
      <c r="V7145" s="24">
        <f>Table1[[#This Row],[Female Ballots]]/Table1[[#This Row],[Female Population]]</f>
        <v>0.45025809479117784</v>
      </c>
      <c r="W7145" s="24">
        <f>Table1[[#This Row],[Male Ballots]]/Table1[[#This Row],[Male Population]]</f>
        <v>0.39075922916182959</v>
      </c>
      <c r="X7145" s="24">
        <f>Table1[[#This Row],[Total Ballots]]/Table1[[#This Row],[Total Population]]</f>
        <v>0.42035238413439324</v>
      </c>
      <c r="Y7145" s="24">
        <f>Table1[[#This Row],[Female Ballots]]/Table1[[#This Row],[Female Voters]]</f>
        <v>0.65517241379310343</v>
      </c>
      <c r="Z7145" s="24">
        <f>Table1[[#This Row],[Male Ballots]]/Table1[[#This Row],[Male Voters]]</f>
        <v>0.66732751784298172</v>
      </c>
      <c r="AA7145" s="24">
        <f>Table1[[#This Row],[Total Ballots]]/Table1[[#This Row],[Total Voters]]</f>
        <v>0.66043270993766046</v>
      </c>
    </row>
    <row r="7146" spans="1:27" s="12" customFormat="1" x14ac:dyDescent="0.35">
      <c r="A7146" s="19" t="s">
        <v>42</v>
      </c>
      <c r="B7146" s="20">
        <v>2010</v>
      </c>
      <c r="C7146" s="17" t="s">
        <v>82</v>
      </c>
      <c r="D7146" s="20"/>
      <c r="E7146" s="37" t="s">
        <v>74</v>
      </c>
      <c r="F7146" s="34" t="s">
        <v>78</v>
      </c>
      <c r="G7146" s="21" t="s">
        <v>65</v>
      </c>
      <c r="H7146" s="22">
        <v>5539</v>
      </c>
      <c r="I7146" s="22">
        <v>5432</v>
      </c>
      <c r="J7146" s="22">
        <v>10971</v>
      </c>
      <c r="K7146" s="31">
        <v>4006</v>
      </c>
      <c r="L7146" s="31">
        <v>3630</v>
      </c>
      <c r="M7146" s="31"/>
      <c r="N7146" s="31">
        <v>7636</v>
      </c>
      <c r="O7146" s="22">
        <v>3121</v>
      </c>
      <c r="P7146" s="22">
        <v>2801</v>
      </c>
      <c r="Q7146" s="22"/>
      <c r="R7146" s="23">
        <v>5922</v>
      </c>
      <c r="S7146" s="24">
        <f>Table1[[#This Row],[Female Voters]]/Table1[[#This Row],[Female Population]]</f>
        <v>0.72323524101823433</v>
      </c>
      <c r="T7146" s="24">
        <f>Table1[[#This Row],[Male Voters]]/Table1[[#This Row],[Male Population]]</f>
        <v>0.66826215022091306</v>
      </c>
      <c r="U7146" s="24">
        <f>Table1[[#This Row],[Total Voters]]/Table1[[#This Row],[Total Population]]</f>
        <v>0.69601677148846963</v>
      </c>
      <c r="V7146" s="24">
        <f>Table1[[#This Row],[Female Ballots]]/Table1[[#This Row],[Female Population]]</f>
        <v>0.56345910814226396</v>
      </c>
      <c r="W7146" s="24">
        <f>Table1[[#This Row],[Male Ballots]]/Table1[[#This Row],[Male Population]]</f>
        <v>0.51564801178203246</v>
      </c>
      <c r="X7146" s="24">
        <f>Table1[[#This Row],[Total Ballots]]/Table1[[#This Row],[Total Population]]</f>
        <v>0.53978671041837567</v>
      </c>
      <c r="Y7146" s="24">
        <f>Table1[[#This Row],[Female Ballots]]/Table1[[#This Row],[Female Voters]]</f>
        <v>0.77908137793310039</v>
      </c>
      <c r="Z7146" s="24">
        <f>Table1[[#This Row],[Male Ballots]]/Table1[[#This Row],[Male Voters]]</f>
        <v>0.77162534435261709</v>
      </c>
      <c r="AA7146" s="24">
        <f>Table1[[#This Row],[Total Ballots]]/Table1[[#This Row],[Total Voters]]</f>
        <v>0.77553693033001569</v>
      </c>
    </row>
    <row r="7147" spans="1:27" s="12" customFormat="1" x14ac:dyDescent="0.35">
      <c r="A7147" s="19" t="s">
        <v>42</v>
      </c>
      <c r="B7147" s="20">
        <v>2010</v>
      </c>
      <c r="C7147" s="17" t="s">
        <v>82</v>
      </c>
      <c r="D7147" s="20"/>
      <c r="E7147" s="37" t="s">
        <v>74</v>
      </c>
      <c r="F7147" s="34" t="s">
        <v>78</v>
      </c>
      <c r="G7147" s="21" t="s">
        <v>66</v>
      </c>
      <c r="H7147" s="22">
        <v>5330</v>
      </c>
      <c r="I7147" s="22">
        <v>5268</v>
      </c>
      <c r="J7147" s="22">
        <v>10598</v>
      </c>
      <c r="K7147" s="31">
        <v>4479</v>
      </c>
      <c r="L7147" s="31">
        <v>4169</v>
      </c>
      <c r="M7147" s="31">
        <v>7</v>
      </c>
      <c r="N7147" s="31">
        <v>8655</v>
      </c>
      <c r="O7147" s="22">
        <v>3944</v>
      </c>
      <c r="P7147" s="22">
        <v>3651</v>
      </c>
      <c r="Q7147" s="22">
        <v>6</v>
      </c>
      <c r="R7147" s="23">
        <v>7601</v>
      </c>
      <c r="S7147" s="24">
        <f>Table1[[#This Row],[Female Voters]]/Table1[[#This Row],[Female Population]]</f>
        <v>0.84033771106941835</v>
      </c>
      <c r="T7147" s="24">
        <f>Table1[[#This Row],[Male Voters]]/Table1[[#This Row],[Male Population]]</f>
        <v>0.79138192862566437</v>
      </c>
      <c r="U7147" s="24">
        <f>Table1[[#This Row],[Total Voters]]/Table1[[#This Row],[Total Population]]</f>
        <v>0.81666352141913567</v>
      </c>
      <c r="V7147" s="24">
        <f>Table1[[#This Row],[Female Ballots]]/Table1[[#This Row],[Female Population]]</f>
        <v>0.73996247654784242</v>
      </c>
      <c r="W7147" s="24">
        <f>Table1[[#This Row],[Male Ballots]]/Table1[[#This Row],[Male Population]]</f>
        <v>0.69305239179954437</v>
      </c>
      <c r="X7147" s="24">
        <f>Table1[[#This Row],[Total Ballots]]/Table1[[#This Row],[Total Population]]</f>
        <v>0.71721079448952629</v>
      </c>
      <c r="Y7147" s="24">
        <f>Table1[[#This Row],[Female Ballots]]/Table1[[#This Row],[Female Voters]]</f>
        <v>0.88055369502121006</v>
      </c>
      <c r="Z7147" s="24">
        <f>Table1[[#This Row],[Male Ballots]]/Table1[[#This Row],[Male Voters]]</f>
        <v>0.87574958023506833</v>
      </c>
      <c r="AA7147" s="24">
        <f>Table1[[#This Row],[Total Ballots]]/Table1[[#This Row],[Total Voters]]</f>
        <v>0.87822068168688616</v>
      </c>
    </row>
    <row r="7148" spans="1:27" s="12" customFormat="1" x14ac:dyDescent="0.35">
      <c r="A7148" s="19" t="s">
        <v>42</v>
      </c>
      <c r="B7148" s="20">
        <v>2010</v>
      </c>
      <c r="C7148" s="17" t="s">
        <v>82</v>
      </c>
      <c r="D7148" s="20"/>
      <c r="E7148" s="37" t="s">
        <v>74</v>
      </c>
      <c r="F7148" s="34" t="s">
        <v>78</v>
      </c>
      <c r="G7148" s="21" t="s">
        <v>67</v>
      </c>
      <c r="H7148" s="22">
        <v>7002.0001000000002</v>
      </c>
      <c r="I7148" s="22">
        <v>6074</v>
      </c>
      <c r="J7148" s="22">
        <v>13076</v>
      </c>
      <c r="K7148" s="31">
        <v>5842</v>
      </c>
      <c r="L7148" s="31">
        <v>5205</v>
      </c>
      <c r="M7148" s="31">
        <v>4</v>
      </c>
      <c r="N7148" s="31">
        <v>11051</v>
      </c>
      <c r="O7148" s="22">
        <v>5206</v>
      </c>
      <c r="P7148" s="22">
        <v>4763</v>
      </c>
      <c r="Q7148" s="22">
        <v>4</v>
      </c>
      <c r="R7148" s="23">
        <v>9973</v>
      </c>
      <c r="S7148" s="24">
        <f>Table1[[#This Row],[Female Voters]]/Table1[[#This Row],[Female Population]]</f>
        <v>0.83433303578501805</v>
      </c>
      <c r="T7148" s="24">
        <f>Table1[[#This Row],[Male Voters]]/Table1[[#This Row],[Male Population]]</f>
        <v>0.85693118208758645</v>
      </c>
      <c r="U7148" s="24">
        <f>Table1[[#This Row],[Total Voters]]/Table1[[#This Row],[Total Population]]</f>
        <v>0.84513612725604159</v>
      </c>
      <c r="V7148" s="24">
        <f>Table1[[#This Row],[Female Ballots]]/Table1[[#This Row],[Female Population]]</f>
        <v>0.74350184599397529</v>
      </c>
      <c r="W7148" s="24">
        <f>Table1[[#This Row],[Male Ballots]]/Table1[[#This Row],[Male Population]]</f>
        <v>0.7841620019756339</v>
      </c>
      <c r="X7148" s="24">
        <f>Table1[[#This Row],[Total Ballots]]/Table1[[#This Row],[Total Population]]</f>
        <v>0.76269501376567761</v>
      </c>
      <c r="Y7148" s="24">
        <f>Table1[[#This Row],[Female Ballots]]/Table1[[#This Row],[Female Voters]]</f>
        <v>0.89113317357069499</v>
      </c>
      <c r="Z7148" s="24">
        <f>Table1[[#This Row],[Male Ballots]]/Table1[[#This Row],[Male Voters]]</f>
        <v>0.91508165225744476</v>
      </c>
      <c r="AA7148" s="24">
        <f>Table1[[#This Row],[Total Ballots]]/Table1[[#This Row],[Total Voters]]</f>
        <v>0.9024522667631889</v>
      </c>
    </row>
    <row r="7149" spans="1:27" s="12" customFormat="1" x14ac:dyDescent="0.35">
      <c r="A7149" s="19" t="s">
        <v>27</v>
      </c>
      <c r="B7149" s="20">
        <v>2010</v>
      </c>
      <c r="C7149" s="17" t="s">
        <v>82</v>
      </c>
      <c r="D7149" s="20"/>
      <c r="E7149" s="37" t="s">
        <v>74</v>
      </c>
      <c r="F7149" s="34" t="s">
        <v>78</v>
      </c>
      <c r="G7149" s="21" t="s">
        <v>79</v>
      </c>
      <c r="H7149" s="22">
        <v>4117.9408500000009</v>
      </c>
      <c r="I7149" s="22">
        <v>4057.04972</v>
      </c>
      <c r="J7149" s="22">
        <v>8174.9906500000006</v>
      </c>
      <c r="K7149" s="22">
        <v>3572</v>
      </c>
      <c r="L7149" s="22">
        <v>3408</v>
      </c>
      <c r="M7149" s="22">
        <v>0</v>
      </c>
      <c r="N7149" s="22">
        <v>6980</v>
      </c>
      <c r="O7149" s="22">
        <v>2822</v>
      </c>
      <c r="P7149" s="22">
        <v>2707</v>
      </c>
      <c r="Q7149" s="22">
        <v>0</v>
      </c>
      <c r="R7149" s="23">
        <v>5529</v>
      </c>
      <c r="S7149" s="24">
        <f>Table1[[#This Row],[Female Voters]]/Table1[[#This Row],[Female Population]]</f>
        <v>0.86742382421544473</v>
      </c>
      <c r="T7149" s="24">
        <f>Table1[[#This Row],[Male Voters]]/Table1[[#This Row],[Male Population]]</f>
        <v>0.84001928376662838</v>
      </c>
      <c r="U7149" s="24">
        <f>Table1[[#This Row],[Total Voters]]/Table1[[#This Row],[Total Population]]</f>
        <v>0.85382360651384959</v>
      </c>
      <c r="V7149" s="24">
        <f>Table1[[#This Row],[Female Ballots]]/Table1[[#This Row],[Female Population]]</f>
        <v>0.68529396190817049</v>
      </c>
      <c r="W7149" s="24">
        <f>Table1[[#This Row],[Male Ballots]]/Table1[[#This Row],[Male Population]]</f>
        <v>0.66723362709984235</v>
      </c>
      <c r="X7149" s="24">
        <f>Table1[[#This Row],[Total Ballots]]/Table1[[#This Row],[Total Population]]</f>
        <v>0.676331048770068</v>
      </c>
      <c r="Y7149" s="24">
        <f>Table1[[#This Row],[Female Ballots]]/Table1[[#This Row],[Female Voters]]</f>
        <v>0.79003359462486</v>
      </c>
      <c r="Z7149" s="24">
        <f>Table1[[#This Row],[Male Ballots]]/Table1[[#This Row],[Male Voters]]</f>
        <v>0.79430751173708924</v>
      </c>
      <c r="AA7149" s="24">
        <f>Table1[[#This Row],[Total Ballots]]/Table1[[#This Row],[Total Voters]]</f>
        <v>0.79212034383954155</v>
      </c>
    </row>
    <row r="7150" spans="1:27" s="12" customFormat="1" x14ac:dyDescent="0.35">
      <c r="A7150" s="19" t="s">
        <v>27</v>
      </c>
      <c r="B7150" s="20">
        <v>2010</v>
      </c>
      <c r="C7150" s="17" t="s">
        <v>82</v>
      </c>
      <c r="D7150" s="20"/>
      <c r="E7150" s="37" t="s">
        <v>74</v>
      </c>
      <c r="F7150" s="34" t="s">
        <v>78</v>
      </c>
      <c r="G7150" s="21" t="s">
        <v>62</v>
      </c>
      <c r="H7150" s="22">
        <v>285.92854999999997</v>
      </c>
      <c r="I7150" s="22">
        <v>326.03762</v>
      </c>
      <c r="J7150" s="22">
        <v>611.96605</v>
      </c>
      <c r="K7150" s="31">
        <v>245</v>
      </c>
      <c r="L7150" s="31">
        <v>258</v>
      </c>
      <c r="M7150" s="31"/>
      <c r="N7150" s="31">
        <v>503</v>
      </c>
      <c r="O7150" s="22">
        <v>122</v>
      </c>
      <c r="P7150" s="22">
        <v>136</v>
      </c>
      <c r="Q7150" s="22"/>
      <c r="R7150" s="23">
        <v>258</v>
      </c>
      <c r="S7150" s="24">
        <f>Table1[[#This Row],[Female Voters]]/Table1[[#This Row],[Female Population]]</f>
        <v>0.85685742119840791</v>
      </c>
      <c r="T7150" s="24">
        <f>Table1[[#This Row],[Male Voters]]/Table1[[#This Row],[Male Population]]</f>
        <v>0.79131972561939323</v>
      </c>
      <c r="U7150" s="24">
        <f>Table1[[#This Row],[Total Voters]]/Table1[[#This Row],[Total Population]]</f>
        <v>0.82194102107461686</v>
      </c>
      <c r="V7150" s="24">
        <f>Table1[[#This Row],[Female Ballots]]/Table1[[#This Row],[Female Population]]</f>
        <v>0.42668002198451332</v>
      </c>
      <c r="W7150" s="24">
        <f>Table1[[#This Row],[Male Ballots]]/Table1[[#This Row],[Male Population]]</f>
        <v>0.41712977784588173</v>
      </c>
      <c r="X7150" s="24">
        <f>Table1[[#This Row],[Total Ballots]]/Table1[[#This Row],[Total Population]]</f>
        <v>0.42159201478578756</v>
      </c>
      <c r="Y7150" s="24">
        <f>Table1[[#This Row],[Female Ballots]]/Table1[[#This Row],[Female Voters]]</f>
        <v>0.49795918367346936</v>
      </c>
      <c r="Z7150" s="24">
        <f>Table1[[#This Row],[Male Ballots]]/Table1[[#This Row],[Male Voters]]</f>
        <v>0.52713178294573648</v>
      </c>
      <c r="AA7150" s="24">
        <f>Table1[[#This Row],[Total Ballots]]/Table1[[#This Row],[Total Voters]]</f>
        <v>0.51292246520874751</v>
      </c>
    </row>
    <row r="7151" spans="1:27" s="12" customFormat="1" x14ac:dyDescent="0.35">
      <c r="A7151" s="19" t="s">
        <v>27</v>
      </c>
      <c r="B7151" s="20">
        <v>2010</v>
      </c>
      <c r="C7151" s="17" t="s">
        <v>82</v>
      </c>
      <c r="D7151" s="20"/>
      <c r="E7151" s="37" t="s">
        <v>74</v>
      </c>
      <c r="F7151" s="34" t="s">
        <v>78</v>
      </c>
      <c r="G7151" s="21" t="s">
        <v>63</v>
      </c>
      <c r="H7151" s="22">
        <v>441.00170000000003</v>
      </c>
      <c r="I7151" s="22">
        <v>427.0016</v>
      </c>
      <c r="J7151" s="22">
        <v>868.00340000000006</v>
      </c>
      <c r="K7151" s="31">
        <v>415</v>
      </c>
      <c r="L7151" s="31">
        <v>380</v>
      </c>
      <c r="M7151" s="31"/>
      <c r="N7151" s="31">
        <v>795</v>
      </c>
      <c r="O7151" s="22">
        <v>238</v>
      </c>
      <c r="P7151" s="22">
        <v>195</v>
      </c>
      <c r="Q7151" s="22"/>
      <c r="R7151" s="23">
        <v>433</v>
      </c>
      <c r="S7151" s="24">
        <f>Table1[[#This Row],[Female Voters]]/Table1[[#This Row],[Female Population]]</f>
        <v>0.9410394563104858</v>
      </c>
      <c r="T7151" s="24">
        <f>Table1[[#This Row],[Male Voters]]/Table1[[#This Row],[Male Population]]</f>
        <v>0.88992640776990062</v>
      </c>
      <c r="U7151" s="24">
        <f>Table1[[#This Row],[Total Voters]]/Table1[[#This Row],[Total Population]]</f>
        <v>0.91589502990426064</v>
      </c>
      <c r="V7151" s="24">
        <f>Table1[[#This Row],[Female Ballots]]/Table1[[#This Row],[Female Population]]</f>
        <v>0.53968045928167618</v>
      </c>
      <c r="W7151" s="24">
        <f>Table1[[#This Row],[Male Ballots]]/Table1[[#This Row],[Male Population]]</f>
        <v>0.45667276188192268</v>
      </c>
      <c r="X7151" s="24">
        <f>Table1[[#This Row],[Total Ballots]]/Table1[[#This Row],[Total Population]]</f>
        <v>0.49884597226232058</v>
      </c>
      <c r="Y7151" s="24">
        <f>Table1[[#This Row],[Female Ballots]]/Table1[[#This Row],[Female Voters]]</f>
        <v>0.57349397590361451</v>
      </c>
      <c r="Z7151" s="24">
        <f>Table1[[#This Row],[Male Ballots]]/Table1[[#This Row],[Male Voters]]</f>
        <v>0.51315789473684215</v>
      </c>
      <c r="AA7151" s="24">
        <f>Table1[[#This Row],[Total Ballots]]/Table1[[#This Row],[Total Voters]]</f>
        <v>0.54465408805031446</v>
      </c>
    </row>
    <row r="7152" spans="1:27" s="12" customFormat="1" x14ac:dyDescent="0.35">
      <c r="A7152" s="19" t="s">
        <v>27</v>
      </c>
      <c r="B7152" s="20">
        <v>2010</v>
      </c>
      <c r="C7152" s="17" t="s">
        <v>82</v>
      </c>
      <c r="D7152" s="20"/>
      <c r="E7152" s="37" t="s">
        <v>74</v>
      </c>
      <c r="F7152" s="34" t="s">
        <v>78</v>
      </c>
      <c r="G7152" s="21" t="s">
        <v>64</v>
      </c>
      <c r="H7152" s="22">
        <v>522.00210000000004</v>
      </c>
      <c r="I7152" s="22">
        <v>524.00199999999995</v>
      </c>
      <c r="J7152" s="22">
        <v>1046.0041000000001</v>
      </c>
      <c r="K7152" s="31">
        <v>446</v>
      </c>
      <c r="L7152" s="31">
        <v>423</v>
      </c>
      <c r="M7152" s="31"/>
      <c r="N7152" s="31">
        <v>869</v>
      </c>
      <c r="O7152" s="22">
        <v>312</v>
      </c>
      <c r="P7152" s="22">
        <v>302</v>
      </c>
      <c r="Q7152" s="22"/>
      <c r="R7152" s="23">
        <v>614</v>
      </c>
      <c r="S7152" s="24">
        <f>Table1[[#This Row],[Female Voters]]/Table1[[#This Row],[Female Population]]</f>
        <v>0.85440269301598593</v>
      </c>
      <c r="T7152" s="24">
        <f>Table1[[#This Row],[Male Voters]]/Table1[[#This Row],[Male Population]]</f>
        <v>0.80724882729455238</v>
      </c>
      <c r="U7152" s="24">
        <f>Table1[[#This Row],[Total Voters]]/Table1[[#This Row],[Total Population]]</f>
        <v>0.83078068240841496</v>
      </c>
      <c r="V7152" s="24">
        <f>Table1[[#This Row],[Female Ballots]]/Table1[[#This Row],[Female Population]]</f>
        <v>0.59769874489010677</v>
      </c>
      <c r="W7152" s="24">
        <f>Table1[[#This Row],[Male Ballots]]/Table1[[#This Row],[Male Population]]</f>
        <v>0.57633367811573244</v>
      </c>
      <c r="X7152" s="24">
        <f>Table1[[#This Row],[Total Ballots]]/Table1[[#This Row],[Total Population]]</f>
        <v>0.58699578711020339</v>
      </c>
      <c r="Y7152" s="24">
        <f>Table1[[#This Row],[Female Ballots]]/Table1[[#This Row],[Female Voters]]</f>
        <v>0.69955156950672648</v>
      </c>
      <c r="Z7152" s="24">
        <f>Table1[[#This Row],[Male Ballots]]/Table1[[#This Row],[Male Voters]]</f>
        <v>0.71394799054373526</v>
      </c>
      <c r="AA7152" s="24">
        <f>Table1[[#This Row],[Total Ballots]]/Table1[[#This Row],[Total Voters]]</f>
        <v>0.70655926352128884</v>
      </c>
    </row>
    <row r="7153" spans="1:27" s="12" customFormat="1" x14ac:dyDescent="0.35">
      <c r="A7153" s="19" t="s">
        <v>27</v>
      </c>
      <c r="B7153" s="20">
        <v>2010</v>
      </c>
      <c r="C7153" s="17" t="s">
        <v>82</v>
      </c>
      <c r="D7153" s="20"/>
      <c r="E7153" s="37" t="s">
        <v>74</v>
      </c>
      <c r="F7153" s="34" t="s">
        <v>78</v>
      </c>
      <c r="G7153" s="21" t="s">
        <v>65</v>
      </c>
      <c r="H7153" s="22">
        <v>840.00279999999998</v>
      </c>
      <c r="I7153" s="22">
        <v>827.00289999999995</v>
      </c>
      <c r="J7153" s="22">
        <v>1667.0059000000001</v>
      </c>
      <c r="K7153" s="31">
        <v>672</v>
      </c>
      <c r="L7153" s="31">
        <v>588</v>
      </c>
      <c r="M7153" s="31"/>
      <c r="N7153" s="31">
        <v>1260</v>
      </c>
      <c r="O7153" s="22">
        <v>547</v>
      </c>
      <c r="P7153" s="22">
        <v>490</v>
      </c>
      <c r="Q7153" s="22"/>
      <c r="R7153" s="23">
        <v>1037</v>
      </c>
      <c r="S7153" s="24">
        <f>Table1[[#This Row],[Female Voters]]/Table1[[#This Row],[Female Population]]</f>
        <v>0.79999733334222223</v>
      </c>
      <c r="T7153" s="24">
        <f>Table1[[#This Row],[Male Voters]]/Table1[[#This Row],[Male Population]]</f>
        <v>0.71100113433701384</v>
      </c>
      <c r="U7153" s="24">
        <f>Table1[[#This Row],[Total Voters]]/Table1[[#This Row],[Total Population]]</f>
        <v>0.75584615507359632</v>
      </c>
      <c r="V7153" s="24">
        <f>Table1[[#This Row],[Female Ballots]]/Table1[[#This Row],[Female Population]]</f>
        <v>0.65118830556279095</v>
      </c>
      <c r="W7153" s="24">
        <f>Table1[[#This Row],[Male Ballots]]/Table1[[#This Row],[Male Population]]</f>
        <v>0.59250094528084485</v>
      </c>
      <c r="X7153" s="24">
        <f>Table1[[#This Row],[Total Ballots]]/Table1[[#This Row],[Total Population]]</f>
        <v>0.62207338318358674</v>
      </c>
      <c r="Y7153" s="24">
        <f>Table1[[#This Row],[Female Ballots]]/Table1[[#This Row],[Female Voters]]</f>
        <v>0.81398809523809523</v>
      </c>
      <c r="Z7153" s="24">
        <f>Table1[[#This Row],[Male Ballots]]/Table1[[#This Row],[Male Voters]]</f>
        <v>0.83333333333333337</v>
      </c>
      <c r="AA7153" s="24">
        <f>Table1[[#This Row],[Total Ballots]]/Table1[[#This Row],[Total Voters]]</f>
        <v>0.82301587301587298</v>
      </c>
    </row>
    <row r="7154" spans="1:27" s="12" customFormat="1" x14ac:dyDescent="0.35">
      <c r="A7154" s="19" t="s">
        <v>27</v>
      </c>
      <c r="B7154" s="20">
        <v>2010</v>
      </c>
      <c r="C7154" s="17" t="s">
        <v>82</v>
      </c>
      <c r="D7154" s="20"/>
      <c r="E7154" s="37" t="s">
        <v>74</v>
      </c>
      <c r="F7154" s="34" t="s">
        <v>78</v>
      </c>
      <c r="G7154" s="21" t="s">
        <v>66</v>
      </c>
      <c r="H7154" s="22">
        <v>889.00279999999998</v>
      </c>
      <c r="I7154" s="22">
        <v>896.00279999999998</v>
      </c>
      <c r="J7154" s="22">
        <v>1785.0055</v>
      </c>
      <c r="K7154" s="31">
        <v>782</v>
      </c>
      <c r="L7154" s="31">
        <v>775</v>
      </c>
      <c r="M7154" s="31"/>
      <c r="N7154" s="31">
        <v>1557</v>
      </c>
      <c r="O7154" s="22">
        <v>701</v>
      </c>
      <c r="P7154" s="22">
        <v>684</v>
      </c>
      <c r="Q7154" s="22"/>
      <c r="R7154" s="23">
        <v>1385</v>
      </c>
      <c r="S7154" s="24">
        <f>Table1[[#This Row],[Female Voters]]/Table1[[#This Row],[Female Population]]</f>
        <v>0.879637274483275</v>
      </c>
      <c r="T7154" s="24">
        <f>Table1[[#This Row],[Male Voters]]/Table1[[#This Row],[Male Population]]</f>
        <v>0.86495265416581291</v>
      </c>
      <c r="U7154" s="24">
        <f>Table1[[#This Row],[Total Voters]]/Table1[[#This Row],[Total Population]]</f>
        <v>0.8722662199080059</v>
      </c>
      <c r="V7154" s="24">
        <f>Table1[[#This Row],[Female Ballots]]/Table1[[#This Row],[Female Population]]</f>
        <v>0.78852395065572345</v>
      </c>
      <c r="W7154" s="24">
        <f>Table1[[#This Row],[Male Ballots]]/Table1[[#This Row],[Male Population]]</f>
        <v>0.76339047154763362</v>
      </c>
      <c r="X7154" s="24">
        <f>Table1[[#This Row],[Total Ballots]]/Table1[[#This Row],[Total Population]]</f>
        <v>0.77590797339279904</v>
      </c>
      <c r="Y7154" s="24">
        <f>Table1[[#This Row],[Female Ballots]]/Table1[[#This Row],[Female Voters]]</f>
        <v>0.8964194373401535</v>
      </c>
      <c r="Z7154" s="24">
        <f>Table1[[#This Row],[Male Ballots]]/Table1[[#This Row],[Male Voters]]</f>
        <v>0.88258064516129031</v>
      </c>
      <c r="AA7154" s="24">
        <f>Table1[[#This Row],[Total Ballots]]/Table1[[#This Row],[Total Voters]]</f>
        <v>0.88953114964675661</v>
      </c>
    </row>
    <row r="7155" spans="1:27" s="12" customFormat="1" x14ac:dyDescent="0.35">
      <c r="A7155" s="19" t="s">
        <v>27</v>
      </c>
      <c r="B7155" s="20">
        <v>2010</v>
      </c>
      <c r="C7155" s="17" t="s">
        <v>82</v>
      </c>
      <c r="D7155" s="20"/>
      <c r="E7155" s="37" t="s">
        <v>74</v>
      </c>
      <c r="F7155" s="34" t="s">
        <v>78</v>
      </c>
      <c r="G7155" s="21" t="s">
        <v>67</v>
      </c>
      <c r="H7155" s="22">
        <v>1140.0029</v>
      </c>
      <c r="I7155" s="22">
        <v>1057.0028</v>
      </c>
      <c r="J7155" s="22">
        <v>2197.0056999999997</v>
      </c>
      <c r="K7155" s="31">
        <v>1012</v>
      </c>
      <c r="L7155" s="31">
        <v>984</v>
      </c>
      <c r="M7155" s="31"/>
      <c r="N7155" s="31">
        <v>1996</v>
      </c>
      <c r="O7155" s="22">
        <v>902</v>
      </c>
      <c r="P7155" s="22">
        <v>900</v>
      </c>
      <c r="Q7155" s="22"/>
      <c r="R7155" s="23">
        <v>1802</v>
      </c>
      <c r="S7155" s="24">
        <f>Table1[[#This Row],[Female Voters]]/Table1[[#This Row],[Female Population]]</f>
        <v>0.88771704001805618</v>
      </c>
      <c r="T7155" s="24">
        <f>Table1[[#This Row],[Male Voters]]/Table1[[#This Row],[Male Population]]</f>
        <v>0.9309341470050978</v>
      </c>
      <c r="U7155" s="24">
        <f>Table1[[#This Row],[Total Voters]]/Table1[[#This Row],[Total Population]]</f>
        <v>0.90850924965738611</v>
      </c>
      <c r="V7155" s="24">
        <f>Table1[[#This Row],[Female Ballots]]/Table1[[#This Row],[Female Population]]</f>
        <v>0.79122605740739782</v>
      </c>
      <c r="W7155" s="24">
        <f>Table1[[#This Row],[Male Ballots]]/Table1[[#This Row],[Male Population]]</f>
        <v>0.85146415884612603</v>
      </c>
      <c r="X7155" s="24">
        <f>Table1[[#This Row],[Total Ballots]]/Table1[[#This Row],[Total Population]]</f>
        <v>0.82020724843818127</v>
      </c>
      <c r="Y7155" s="24">
        <f>Table1[[#This Row],[Female Ballots]]/Table1[[#This Row],[Female Voters]]</f>
        <v>0.89130434782608692</v>
      </c>
      <c r="Z7155" s="24">
        <f>Table1[[#This Row],[Male Ballots]]/Table1[[#This Row],[Male Voters]]</f>
        <v>0.91463414634146345</v>
      </c>
      <c r="AA7155" s="24">
        <f>Table1[[#This Row],[Total Ballots]]/Table1[[#This Row],[Total Voters]]</f>
        <v>0.90280561122244485</v>
      </c>
    </row>
    <row r="7156" spans="1:27" s="12" customFormat="1" x14ac:dyDescent="0.35">
      <c r="A7156" s="19" t="s">
        <v>41</v>
      </c>
      <c r="B7156" s="20">
        <v>2010</v>
      </c>
      <c r="C7156" s="17" t="s">
        <v>82</v>
      </c>
      <c r="D7156" s="20"/>
      <c r="E7156" s="37" t="s">
        <v>74</v>
      </c>
      <c r="F7156" s="34" t="s">
        <v>78</v>
      </c>
      <c r="G7156" s="21" t="s">
        <v>79</v>
      </c>
      <c r="H7156" s="22">
        <v>23360.307099999998</v>
      </c>
      <c r="I7156" s="22">
        <v>24961.441800000001</v>
      </c>
      <c r="J7156" s="22">
        <v>48321.748800000001</v>
      </c>
      <c r="K7156" s="22">
        <v>17529</v>
      </c>
      <c r="L7156" s="22">
        <v>15909</v>
      </c>
      <c r="M7156" s="22">
        <v>52</v>
      </c>
      <c r="N7156" s="22">
        <v>33490</v>
      </c>
      <c r="O7156" s="22">
        <v>13180</v>
      </c>
      <c r="P7156" s="22">
        <v>12111</v>
      </c>
      <c r="Q7156" s="22">
        <v>35</v>
      </c>
      <c r="R7156" s="23">
        <v>25326</v>
      </c>
      <c r="S7156" s="24">
        <f>Table1[[#This Row],[Female Voters]]/Table1[[#This Row],[Female Population]]</f>
        <v>0.75037540923423907</v>
      </c>
      <c r="T7156" s="24">
        <f>Table1[[#This Row],[Male Voters]]/Table1[[#This Row],[Male Population]]</f>
        <v>0.637342991942076</v>
      </c>
      <c r="U7156" s="24">
        <f>Table1[[#This Row],[Total Voters]]/Table1[[#This Row],[Total Population]]</f>
        <v>0.69306266498368119</v>
      </c>
      <c r="V7156" s="24">
        <f>Table1[[#This Row],[Female Ballots]]/Table1[[#This Row],[Female Population]]</f>
        <v>0.5642049115013561</v>
      </c>
      <c r="W7156" s="24">
        <f>Table1[[#This Row],[Male Ballots]]/Table1[[#This Row],[Male Population]]</f>
        <v>0.4851883195304848</v>
      </c>
      <c r="X7156" s="24">
        <f>Table1[[#This Row],[Total Ballots]]/Table1[[#This Row],[Total Population]]</f>
        <v>0.52411182601901196</v>
      </c>
      <c r="Y7156" s="24">
        <f>Table1[[#This Row],[Female Ballots]]/Table1[[#This Row],[Female Voters]]</f>
        <v>0.751896856637572</v>
      </c>
      <c r="Z7156" s="24">
        <f>Table1[[#This Row],[Male Ballots]]/Table1[[#This Row],[Male Voters]]</f>
        <v>0.76126720724118424</v>
      </c>
      <c r="AA7156" s="24">
        <f>Table1[[#This Row],[Total Ballots]]/Table1[[#This Row],[Total Voters]]</f>
        <v>0.75622573902657508</v>
      </c>
    </row>
    <row r="7157" spans="1:27" s="12" customFormat="1" x14ac:dyDescent="0.35">
      <c r="A7157" s="19" t="s">
        <v>41</v>
      </c>
      <c r="B7157" s="20">
        <v>2010</v>
      </c>
      <c r="C7157" s="17" t="s">
        <v>82</v>
      </c>
      <c r="D7157" s="20"/>
      <c r="E7157" s="37" t="s">
        <v>74</v>
      </c>
      <c r="F7157" s="34" t="s">
        <v>78</v>
      </c>
      <c r="G7157" s="21" t="s">
        <v>62</v>
      </c>
      <c r="H7157" s="22">
        <v>2002.2865999999999</v>
      </c>
      <c r="I7157" s="22">
        <v>2580.4261000000001</v>
      </c>
      <c r="J7157" s="22">
        <v>4582.7118</v>
      </c>
      <c r="K7157" s="31">
        <v>1289</v>
      </c>
      <c r="L7157" s="31">
        <v>1176</v>
      </c>
      <c r="M7157" s="31">
        <v>5</v>
      </c>
      <c r="N7157" s="31">
        <v>2470</v>
      </c>
      <c r="O7157" s="22">
        <v>524</v>
      </c>
      <c r="P7157" s="22">
        <v>436</v>
      </c>
      <c r="Q7157" s="22">
        <v>1</v>
      </c>
      <c r="R7157" s="23">
        <v>961</v>
      </c>
      <c r="S7157" s="24">
        <f>Table1[[#This Row],[Female Voters]]/Table1[[#This Row],[Female Population]]</f>
        <v>0.64376398463636531</v>
      </c>
      <c r="T7157" s="24">
        <f>Table1[[#This Row],[Male Voters]]/Table1[[#This Row],[Male Population]]</f>
        <v>0.45573868594803002</v>
      </c>
      <c r="U7157" s="24">
        <f>Table1[[#This Row],[Total Voters]]/Table1[[#This Row],[Total Population]]</f>
        <v>0.53898218081267946</v>
      </c>
      <c r="V7157" s="24">
        <f>Table1[[#This Row],[Female Ballots]]/Table1[[#This Row],[Female Population]]</f>
        <v>0.26170079747824315</v>
      </c>
      <c r="W7157" s="24">
        <f>Table1[[#This Row],[Male Ballots]]/Table1[[#This Row],[Male Population]]</f>
        <v>0.16896434274943969</v>
      </c>
      <c r="X7157" s="24">
        <f>Table1[[#This Row],[Total Ballots]]/Table1[[#This Row],[Total Population]]</f>
        <v>0.20970116427570243</v>
      </c>
      <c r="Y7157" s="24">
        <f>Table1[[#This Row],[Female Ballots]]/Table1[[#This Row],[Female Voters]]</f>
        <v>0.40651667959658649</v>
      </c>
      <c r="Z7157" s="24">
        <f>Table1[[#This Row],[Male Ballots]]/Table1[[#This Row],[Male Voters]]</f>
        <v>0.37074829931972791</v>
      </c>
      <c r="AA7157" s="24">
        <f>Table1[[#This Row],[Total Ballots]]/Table1[[#This Row],[Total Voters]]</f>
        <v>0.38906882591093117</v>
      </c>
    </row>
    <row r="7158" spans="1:27" s="12" customFormat="1" x14ac:dyDescent="0.35">
      <c r="A7158" s="19" t="s">
        <v>41</v>
      </c>
      <c r="B7158" s="20">
        <v>2010</v>
      </c>
      <c r="C7158" s="17" t="s">
        <v>82</v>
      </c>
      <c r="D7158" s="20"/>
      <c r="E7158" s="37" t="s">
        <v>74</v>
      </c>
      <c r="F7158" s="34" t="s">
        <v>78</v>
      </c>
      <c r="G7158" s="21" t="s">
        <v>63</v>
      </c>
      <c r="H7158" s="22">
        <v>3053.9989999999998</v>
      </c>
      <c r="I7158" s="22">
        <v>3848.998</v>
      </c>
      <c r="J7158" s="22">
        <v>6902.9969999999994</v>
      </c>
      <c r="K7158" s="31">
        <v>1782</v>
      </c>
      <c r="L7158" s="31">
        <v>1557</v>
      </c>
      <c r="M7158" s="31">
        <v>6</v>
      </c>
      <c r="N7158" s="31">
        <v>3345</v>
      </c>
      <c r="O7158" s="22">
        <v>881</v>
      </c>
      <c r="P7158" s="22">
        <v>760</v>
      </c>
      <c r="Q7158" s="22">
        <v>3</v>
      </c>
      <c r="R7158" s="23">
        <v>1644</v>
      </c>
      <c r="S7158" s="24">
        <f>Table1[[#This Row],[Female Voters]]/Table1[[#This Row],[Female Population]]</f>
        <v>0.583497244105188</v>
      </c>
      <c r="T7158" s="24">
        <f>Table1[[#This Row],[Male Voters]]/Table1[[#This Row],[Male Population]]</f>
        <v>0.40452086491081574</v>
      </c>
      <c r="U7158" s="24">
        <f>Table1[[#This Row],[Total Voters]]/Table1[[#This Row],[Total Population]]</f>
        <v>0.48457213584186698</v>
      </c>
      <c r="V7158" s="24">
        <f>Table1[[#This Row],[Female Ballots]]/Table1[[#This Row],[Female Population]]</f>
        <v>0.28847422674336176</v>
      </c>
      <c r="W7158" s="24">
        <f>Table1[[#This Row],[Male Ballots]]/Table1[[#This Row],[Male Population]]</f>
        <v>0.19745398672589592</v>
      </c>
      <c r="X7158" s="24">
        <f>Table1[[#This Row],[Total Ballots]]/Table1[[#This Row],[Total Population]]</f>
        <v>0.23815742640479204</v>
      </c>
      <c r="Y7158" s="24">
        <f>Table1[[#This Row],[Female Ballots]]/Table1[[#This Row],[Female Voters]]</f>
        <v>0.49438832772166108</v>
      </c>
      <c r="Z7158" s="24">
        <f>Table1[[#This Row],[Male Ballots]]/Table1[[#This Row],[Male Voters]]</f>
        <v>0.48811817597944768</v>
      </c>
      <c r="AA7158" s="24">
        <f>Table1[[#This Row],[Total Ballots]]/Table1[[#This Row],[Total Voters]]</f>
        <v>0.49147982062780271</v>
      </c>
    </row>
    <row r="7159" spans="1:27" s="12" customFormat="1" x14ac:dyDescent="0.35">
      <c r="A7159" s="19" t="s">
        <v>41</v>
      </c>
      <c r="B7159" s="20">
        <v>2010</v>
      </c>
      <c r="C7159" s="17" t="s">
        <v>82</v>
      </c>
      <c r="D7159" s="20"/>
      <c r="E7159" s="37" t="s">
        <v>74</v>
      </c>
      <c r="F7159" s="34" t="s">
        <v>78</v>
      </c>
      <c r="G7159" s="21" t="s">
        <v>64</v>
      </c>
      <c r="H7159" s="22">
        <v>3235</v>
      </c>
      <c r="I7159" s="22">
        <v>3716</v>
      </c>
      <c r="J7159" s="22">
        <v>6951</v>
      </c>
      <c r="K7159" s="31">
        <v>2046</v>
      </c>
      <c r="L7159" s="31">
        <v>1800</v>
      </c>
      <c r="M7159" s="31">
        <v>6</v>
      </c>
      <c r="N7159" s="31">
        <v>3852</v>
      </c>
      <c r="O7159" s="22">
        <v>1312</v>
      </c>
      <c r="P7159" s="22">
        <v>1126</v>
      </c>
      <c r="Q7159" s="22">
        <v>3</v>
      </c>
      <c r="R7159" s="23">
        <v>2441</v>
      </c>
      <c r="S7159" s="24">
        <f>Table1[[#This Row],[Female Voters]]/Table1[[#This Row],[Female Population]]</f>
        <v>0.63245749613601232</v>
      </c>
      <c r="T7159" s="24">
        <f>Table1[[#This Row],[Male Voters]]/Table1[[#This Row],[Male Population]]</f>
        <v>0.48439181916038754</v>
      </c>
      <c r="U7159" s="24">
        <f>Table1[[#This Row],[Total Voters]]/Table1[[#This Row],[Total Population]]</f>
        <v>0.55416486836426415</v>
      </c>
      <c r="V7159" s="24">
        <f>Table1[[#This Row],[Female Ballots]]/Table1[[#This Row],[Female Population]]</f>
        <v>0.40556414219474496</v>
      </c>
      <c r="W7159" s="24">
        <f>Table1[[#This Row],[Male Ballots]]/Table1[[#This Row],[Male Population]]</f>
        <v>0.30301399354144243</v>
      </c>
      <c r="X7159" s="24">
        <f>Table1[[#This Row],[Total Ballots]]/Table1[[#This Row],[Total Population]]</f>
        <v>0.35117249316645088</v>
      </c>
      <c r="Y7159" s="24">
        <f>Table1[[#This Row],[Female Ballots]]/Table1[[#This Row],[Female Voters]]</f>
        <v>0.64125122189638317</v>
      </c>
      <c r="Z7159" s="24">
        <f>Table1[[#This Row],[Male Ballots]]/Table1[[#This Row],[Male Voters]]</f>
        <v>0.62555555555555553</v>
      </c>
      <c r="AA7159" s="24">
        <f>Table1[[#This Row],[Total Ballots]]/Table1[[#This Row],[Total Voters]]</f>
        <v>0.6336967808930426</v>
      </c>
    </row>
    <row r="7160" spans="1:27" s="12" customFormat="1" x14ac:dyDescent="0.35">
      <c r="A7160" s="19" t="s">
        <v>41</v>
      </c>
      <c r="B7160" s="20">
        <v>2010</v>
      </c>
      <c r="C7160" s="17" t="s">
        <v>82</v>
      </c>
      <c r="D7160" s="20"/>
      <c r="E7160" s="37" t="s">
        <v>74</v>
      </c>
      <c r="F7160" s="34" t="s">
        <v>78</v>
      </c>
      <c r="G7160" s="21" t="s">
        <v>65</v>
      </c>
      <c r="H7160" s="22">
        <v>4470.0030000000006</v>
      </c>
      <c r="I7160" s="22">
        <v>4701.0010000000002</v>
      </c>
      <c r="J7160" s="22">
        <v>9171.0040000000008</v>
      </c>
      <c r="K7160" s="31">
        <v>3267</v>
      </c>
      <c r="L7160" s="31">
        <v>2858</v>
      </c>
      <c r="M7160" s="31">
        <v>6</v>
      </c>
      <c r="N7160" s="31">
        <v>6131</v>
      </c>
      <c r="O7160" s="22">
        <v>2426</v>
      </c>
      <c r="P7160" s="22">
        <v>2178</v>
      </c>
      <c r="Q7160" s="22">
        <v>5</v>
      </c>
      <c r="R7160" s="23">
        <v>4609</v>
      </c>
      <c r="S7160" s="24">
        <f>Table1[[#This Row],[Female Voters]]/Table1[[#This Row],[Female Population]]</f>
        <v>0.73087199270336045</v>
      </c>
      <c r="T7160" s="24">
        <f>Table1[[#This Row],[Male Voters]]/Table1[[#This Row],[Male Population]]</f>
        <v>0.60795562477012877</v>
      </c>
      <c r="U7160" s="24">
        <f>Table1[[#This Row],[Total Voters]]/Table1[[#This Row],[Total Population]]</f>
        <v>0.6685200442612389</v>
      </c>
      <c r="V7160" s="24">
        <f>Table1[[#This Row],[Female Ballots]]/Table1[[#This Row],[Female Population]]</f>
        <v>0.54272894224008339</v>
      </c>
      <c r="W7160" s="24">
        <f>Table1[[#This Row],[Male Ballots]]/Table1[[#This Row],[Male Population]]</f>
        <v>0.46330558108794273</v>
      </c>
      <c r="X7160" s="24">
        <f>Table1[[#This Row],[Total Ballots]]/Table1[[#This Row],[Total Population]]</f>
        <v>0.5025622058391862</v>
      </c>
      <c r="Y7160" s="24">
        <f>Table1[[#This Row],[Female Ballots]]/Table1[[#This Row],[Female Voters]]</f>
        <v>0.74257728803183354</v>
      </c>
      <c r="Z7160" s="24">
        <f>Table1[[#This Row],[Male Ballots]]/Table1[[#This Row],[Male Voters]]</f>
        <v>0.76207137858642404</v>
      </c>
      <c r="AA7160" s="24">
        <f>Table1[[#This Row],[Total Ballots]]/Table1[[#This Row],[Total Voters]]</f>
        <v>0.7517533844397325</v>
      </c>
    </row>
    <row r="7161" spans="1:27" s="12" customFormat="1" x14ac:dyDescent="0.35">
      <c r="A7161" s="19" t="s">
        <v>41</v>
      </c>
      <c r="B7161" s="20">
        <v>2010</v>
      </c>
      <c r="C7161" s="17" t="s">
        <v>82</v>
      </c>
      <c r="D7161" s="20"/>
      <c r="E7161" s="37" t="s">
        <v>74</v>
      </c>
      <c r="F7161" s="34" t="s">
        <v>78</v>
      </c>
      <c r="G7161" s="21" t="s">
        <v>66</v>
      </c>
      <c r="H7161" s="22">
        <v>4882.0069999999996</v>
      </c>
      <c r="I7161" s="22">
        <v>4720.0060000000003</v>
      </c>
      <c r="J7161" s="22">
        <v>9602.012999999999</v>
      </c>
      <c r="K7161" s="31">
        <v>4127</v>
      </c>
      <c r="L7161" s="31">
        <v>3732</v>
      </c>
      <c r="M7161" s="31">
        <v>17</v>
      </c>
      <c r="N7161" s="31">
        <v>7876</v>
      </c>
      <c r="O7161" s="22">
        <v>3541</v>
      </c>
      <c r="P7161" s="22">
        <v>3223</v>
      </c>
      <c r="Q7161" s="22">
        <v>15</v>
      </c>
      <c r="R7161" s="23">
        <v>6779</v>
      </c>
      <c r="S7161" s="24">
        <f>Table1[[#This Row],[Female Voters]]/Table1[[#This Row],[Female Population]]</f>
        <v>0.84534905419021322</v>
      </c>
      <c r="T7161" s="24">
        <f>Table1[[#This Row],[Male Voters]]/Table1[[#This Row],[Male Population]]</f>
        <v>0.79067696100386309</v>
      </c>
      <c r="U7161" s="24">
        <f>Table1[[#This Row],[Total Voters]]/Table1[[#This Row],[Total Population]]</f>
        <v>0.82024467161208814</v>
      </c>
      <c r="V7161" s="24">
        <f>Table1[[#This Row],[Female Ballots]]/Table1[[#This Row],[Female Population]]</f>
        <v>0.72531645284408652</v>
      </c>
      <c r="W7161" s="24">
        <f>Table1[[#This Row],[Male Ballots]]/Table1[[#This Row],[Male Population]]</f>
        <v>0.68283811503629444</v>
      </c>
      <c r="X7161" s="24">
        <f>Table1[[#This Row],[Total Ballots]]/Table1[[#This Row],[Total Population]]</f>
        <v>0.70599779442081578</v>
      </c>
      <c r="Y7161" s="24">
        <f>Table1[[#This Row],[Female Ballots]]/Table1[[#This Row],[Female Voters]]</f>
        <v>0.85800823842985219</v>
      </c>
      <c r="Z7161" s="24">
        <f>Table1[[#This Row],[Male Ballots]]/Table1[[#This Row],[Male Voters]]</f>
        <v>0.86361200428724549</v>
      </c>
      <c r="AA7161" s="24">
        <f>Table1[[#This Row],[Total Ballots]]/Table1[[#This Row],[Total Voters]]</f>
        <v>0.86071609954291517</v>
      </c>
    </row>
    <row r="7162" spans="1:27" s="12" customFormat="1" x14ac:dyDescent="0.35">
      <c r="A7162" s="19" t="s">
        <v>41</v>
      </c>
      <c r="B7162" s="20">
        <v>2010</v>
      </c>
      <c r="C7162" s="17" t="s">
        <v>82</v>
      </c>
      <c r="D7162" s="20"/>
      <c r="E7162" s="37" t="s">
        <v>74</v>
      </c>
      <c r="F7162" s="34" t="s">
        <v>78</v>
      </c>
      <c r="G7162" s="21" t="s">
        <v>67</v>
      </c>
      <c r="H7162" s="22">
        <v>5717.0114999999996</v>
      </c>
      <c r="I7162" s="22">
        <v>5395.0106999999998</v>
      </c>
      <c r="J7162" s="22">
        <v>11112.023000000001</v>
      </c>
      <c r="K7162" s="31">
        <v>5018</v>
      </c>
      <c r="L7162" s="31">
        <v>4786</v>
      </c>
      <c r="M7162" s="31">
        <v>12</v>
      </c>
      <c r="N7162" s="31">
        <v>9816</v>
      </c>
      <c r="O7162" s="22">
        <v>4496</v>
      </c>
      <c r="P7162" s="22">
        <v>4388</v>
      </c>
      <c r="Q7162" s="22">
        <v>8</v>
      </c>
      <c r="R7162" s="23">
        <v>8892</v>
      </c>
      <c r="S7162" s="24">
        <f>Table1[[#This Row],[Female Voters]]/Table1[[#This Row],[Female Population]]</f>
        <v>0.87773131119291969</v>
      </c>
      <c r="T7162" s="24">
        <f>Table1[[#This Row],[Male Voters]]/Table1[[#This Row],[Male Population]]</f>
        <v>0.88711594214261713</v>
      </c>
      <c r="U7162" s="24">
        <f>Table1[[#This Row],[Total Voters]]/Table1[[#This Row],[Total Population]]</f>
        <v>0.88336750202910841</v>
      </c>
      <c r="V7162" s="24">
        <f>Table1[[#This Row],[Female Ballots]]/Table1[[#This Row],[Female Population]]</f>
        <v>0.7864248655088415</v>
      </c>
      <c r="W7162" s="24">
        <f>Table1[[#This Row],[Male Ballots]]/Table1[[#This Row],[Male Population]]</f>
        <v>0.81334407733426739</v>
      </c>
      <c r="X7162" s="24">
        <f>Table1[[#This Row],[Total Ballots]]/Table1[[#This Row],[Total Population]]</f>
        <v>0.80021432641023149</v>
      </c>
      <c r="Y7162" s="24">
        <f>Table1[[#This Row],[Female Ballots]]/Table1[[#This Row],[Female Voters]]</f>
        <v>0.89597449182941413</v>
      </c>
      <c r="Z7162" s="24">
        <f>Table1[[#This Row],[Male Ballots]]/Table1[[#This Row],[Male Voters]]</f>
        <v>0.91684078562473881</v>
      </c>
      <c r="AA7162" s="24">
        <f>Table1[[#This Row],[Total Ballots]]/Table1[[#This Row],[Total Voters]]</f>
        <v>0.90586797066014668</v>
      </c>
    </row>
    <row r="7163" spans="1:27" s="12" customFormat="1" x14ac:dyDescent="0.35">
      <c r="A7163" s="19" t="s">
        <v>49</v>
      </c>
      <c r="B7163" s="20">
        <v>2010</v>
      </c>
      <c r="C7163" s="17" t="s">
        <v>82</v>
      </c>
      <c r="D7163" s="20"/>
      <c r="E7163" s="37" t="s">
        <v>74</v>
      </c>
      <c r="F7163" s="34" t="s">
        <v>78</v>
      </c>
      <c r="G7163" s="21" t="s">
        <v>79</v>
      </c>
      <c r="H7163" s="22">
        <v>15690.672999999999</v>
      </c>
      <c r="I7163" s="22">
        <v>15761.885400000001</v>
      </c>
      <c r="J7163" s="22">
        <v>31452.560599999997</v>
      </c>
      <c r="K7163" s="22">
        <v>10633</v>
      </c>
      <c r="L7163" s="22">
        <v>9686</v>
      </c>
      <c r="M7163" s="22">
        <v>0</v>
      </c>
      <c r="N7163" s="22">
        <v>20319</v>
      </c>
      <c r="O7163" s="22">
        <v>7777</v>
      </c>
      <c r="P7163" s="22">
        <v>7246</v>
      </c>
      <c r="Q7163" s="22">
        <v>0</v>
      </c>
      <c r="R7163" s="23">
        <v>15023</v>
      </c>
      <c r="S7163" s="24">
        <f>Table1[[#This Row],[Female Voters]]/Table1[[#This Row],[Female Population]]</f>
        <v>0.6776637305487152</v>
      </c>
      <c r="T7163" s="24">
        <f>Table1[[#This Row],[Male Voters]]/Table1[[#This Row],[Male Population]]</f>
        <v>0.61452039233834288</v>
      </c>
      <c r="U7163" s="24">
        <f>Table1[[#This Row],[Total Voters]]/Table1[[#This Row],[Total Population]]</f>
        <v>0.64602053417552285</v>
      </c>
      <c r="V7163" s="24">
        <f>Table1[[#This Row],[Female Ballots]]/Table1[[#This Row],[Female Population]]</f>
        <v>0.495644769348007</v>
      </c>
      <c r="W7163" s="24">
        <f>Table1[[#This Row],[Male Ballots]]/Table1[[#This Row],[Male Population]]</f>
        <v>0.45971657679987948</v>
      </c>
      <c r="X7163" s="24">
        <f>Table1[[#This Row],[Total Ballots]]/Table1[[#This Row],[Total Population]]</f>
        <v>0.47763996677586884</v>
      </c>
      <c r="Y7163" s="24">
        <f>Table1[[#This Row],[Female Ballots]]/Table1[[#This Row],[Female Voters]]</f>
        <v>0.73140223831468076</v>
      </c>
      <c r="Z7163" s="24">
        <f>Table1[[#This Row],[Male Ballots]]/Table1[[#This Row],[Male Voters]]</f>
        <v>0.74809002684286596</v>
      </c>
      <c r="AA7163" s="24">
        <f>Table1[[#This Row],[Total Ballots]]/Table1[[#This Row],[Total Voters]]</f>
        <v>0.73935725183325951</v>
      </c>
    </row>
    <row r="7164" spans="1:27" s="12" customFormat="1" x14ac:dyDescent="0.35">
      <c r="A7164" s="19" t="s">
        <v>49</v>
      </c>
      <c r="B7164" s="20">
        <v>2010</v>
      </c>
      <c r="C7164" s="17" t="s">
        <v>82</v>
      </c>
      <c r="D7164" s="20"/>
      <c r="E7164" s="37" t="s">
        <v>74</v>
      </c>
      <c r="F7164" s="34" t="s">
        <v>78</v>
      </c>
      <c r="G7164" s="21" t="s">
        <v>62</v>
      </c>
      <c r="H7164" s="22">
        <v>1412.4036000000001</v>
      </c>
      <c r="I7164" s="22">
        <v>1566.5735</v>
      </c>
      <c r="J7164" s="22">
        <v>2978.9764999999998</v>
      </c>
      <c r="K7164" s="31">
        <v>658</v>
      </c>
      <c r="L7164" s="31">
        <v>593</v>
      </c>
      <c r="M7164" s="31"/>
      <c r="N7164" s="31">
        <v>1251</v>
      </c>
      <c r="O7164" s="22">
        <v>283</v>
      </c>
      <c r="P7164" s="22">
        <v>223</v>
      </c>
      <c r="Q7164" s="22"/>
      <c r="R7164" s="23">
        <v>506</v>
      </c>
      <c r="S7164" s="24">
        <f>Table1[[#This Row],[Female Voters]]/Table1[[#This Row],[Female Population]]</f>
        <v>0.46587250273222186</v>
      </c>
      <c r="T7164" s="24">
        <f>Table1[[#This Row],[Male Voters]]/Table1[[#This Row],[Male Population]]</f>
        <v>0.37853314893938905</v>
      </c>
      <c r="U7164" s="24">
        <f>Table1[[#This Row],[Total Voters]]/Table1[[#This Row],[Total Population]]</f>
        <v>0.41994288978110439</v>
      </c>
      <c r="V7164" s="24">
        <f>Table1[[#This Row],[Female Ballots]]/Table1[[#This Row],[Female Population]]</f>
        <v>0.20036765695018052</v>
      </c>
      <c r="W7164" s="24">
        <f>Table1[[#This Row],[Male Ballots]]/Table1[[#This Row],[Male Population]]</f>
        <v>0.14234889074786469</v>
      </c>
      <c r="X7164" s="24">
        <f>Table1[[#This Row],[Total Ballots]]/Table1[[#This Row],[Total Population]]</f>
        <v>0.1698569961864419</v>
      </c>
      <c r="Y7164" s="24">
        <f>Table1[[#This Row],[Female Ballots]]/Table1[[#This Row],[Female Voters]]</f>
        <v>0.43009118541033436</v>
      </c>
      <c r="Z7164" s="24">
        <f>Table1[[#This Row],[Male Ballots]]/Table1[[#This Row],[Male Voters]]</f>
        <v>0.37605396290050591</v>
      </c>
      <c r="AA7164" s="24">
        <f>Table1[[#This Row],[Total Ballots]]/Table1[[#This Row],[Total Voters]]</f>
        <v>0.40447641886490809</v>
      </c>
    </row>
    <row r="7165" spans="1:27" s="12" customFormat="1" x14ac:dyDescent="0.35">
      <c r="A7165" s="19" t="s">
        <v>49</v>
      </c>
      <c r="B7165" s="20">
        <v>2010</v>
      </c>
      <c r="C7165" s="17" t="s">
        <v>82</v>
      </c>
      <c r="D7165" s="20"/>
      <c r="E7165" s="37" t="s">
        <v>74</v>
      </c>
      <c r="F7165" s="34" t="s">
        <v>78</v>
      </c>
      <c r="G7165" s="21" t="s">
        <v>63</v>
      </c>
      <c r="H7165" s="22">
        <v>2095.9169999999999</v>
      </c>
      <c r="I7165" s="22">
        <v>2205.8990000000003</v>
      </c>
      <c r="J7165" s="22">
        <v>4301.8159999999998</v>
      </c>
      <c r="K7165" s="31">
        <v>1152</v>
      </c>
      <c r="L7165" s="31">
        <v>990</v>
      </c>
      <c r="M7165" s="31"/>
      <c r="N7165" s="31">
        <v>2142</v>
      </c>
      <c r="O7165" s="22">
        <v>546</v>
      </c>
      <c r="P7165" s="22">
        <v>444</v>
      </c>
      <c r="Q7165" s="22"/>
      <c r="R7165" s="23">
        <v>990</v>
      </c>
      <c r="S7165" s="24">
        <f>Table1[[#This Row],[Female Voters]]/Table1[[#This Row],[Female Population]]</f>
        <v>0.54964008593851765</v>
      </c>
      <c r="T7165" s="24">
        <f>Table1[[#This Row],[Male Voters]]/Table1[[#This Row],[Male Population]]</f>
        <v>0.44879661308155988</v>
      </c>
      <c r="U7165" s="24">
        <f>Table1[[#This Row],[Total Voters]]/Table1[[#This Row],[Total Population]]</f>
        <v>0.49792924662514626</v>
      </c>
      <c r="V7165" s="24">
        <f>Table1[[#This Row],[Female Ballots]]/Table1[[#This Row],[Female Population]]</f>
        <v>0.26050649906460993</v>
      </c>
      <c r="W7165" s="24">
        <f>Table1[[#This Row],[Male Ballots]]/Table1[[#This Row],[Male Population]]</f>
        <v>0.20127848101839654</v>
      </c>
      <c r="X7165" s="24">
        <f>Table1[[#This Row],[Total Ballots]]/Table1[[#This Row],[Total Population]]</f>
        <v>0.23013536608725246</v>
      </c>
      <c r="Y7165" s="24">
        <f>Table1[[#This Row],[Female Ballots]]/Table1[[#This Row],[Female Voters]]</f>
        <v>0.47395833333333331</v>
      </c>
      <c r="Z7165" s="24">
        <f>Table1[[#This Row],[Male Ballots]]/Table1[[#This Row],[Male Voters]]</f>
        <v>0.44848484848484849</v>
      </c>
      <c r="AA7165" s="24">
        <f>Table1[[#This Row],[Total Ballots]]/Table1[[#This Row],[Total Voters]]</f>
        <v>0.46218487394957986</v>
      </c>
    </row>
    <row r="7166" spans="1:27" s="12" customFormat="1" x14ac:dyDescent="0.35">
      <c r="A7166" s="19" t="s">
        <v>49</v>
      </c>
      <c r="B7166" s="20">
        <v>2010</v>
      </c>
      <c r="C7166" s="17" t="s">
        <v>82</v>
      </c>
      <c r="D7166" s="20"/>
      <c r="E7166" s="37" t="s">
        <v>74</v>
      </c>
      <c r="F7166" s="34" t="s">
        <v>78</v>
      </c>
      <c r="G7166" s="21" t="s">
        <v>64</v>
      </c>
      <c r="H7166" s="22">
        <v>2263.9690000000001</v>
      </c>
      <c r="I7166" s="22">
        <v>2290.9790000000003</v>
      </c>
      <c r="J7166" s="22">
        <v>4554.9480000000003</v>
      </c>
      <c r="K7166" s="31">
        <v>1292</v>
      </c>
      <c r="L7166" s="31">
        <v>1093</v>
      </c>
      <c r="M7166" s="31"/>
      <c r="N7166" s="31">
        <v>2385</v>
      </c>
      <c r="O7166" s="22">
        <v>792</v>
      </c>
      <c r="P7166" s="22">
        <v>687</v>
      </c>
      <c r="Q7166" s="22"/>
      <c r="R7166" s="23">
        <v>1479</v>
      </c>
      <c r="S7166" s="24">
        <f>Table1[[#This Row],[Female Voters]]/Table1[[#This Row],[Female Population]]</f>
        <v>0.57067919216208352</v>
      </c>
      <c r="T7166" s="24">
        <f>Table1[[#This Row],[Male Voters]]/Table1[[#This Row],[Male Population]]</f>
        <v>0.47708861582755663</v>
      </c>
      <c r="U7166" s="24">
        <f>Table1[[#This Row],[Total Voters]]/Table1[[#This Row],[Total Population]]</f>
        <v>0.52360641658258222</v>
      </c>
      <c r="V7166" s="24">
        <f>Table1[[#This Row],[Female Ballots]]/Table1[[#This Row],[Female Population]]</f>
        <v>0.34982811160400162</v>
      </c>
      <c r="W7166" s="24">
        <f>Table1[[#This Row],[Male Ballots]]/Table1[[#This Row],[Male Population]]</f>
        <v>0.2998718015311358</v>
      </c>
      <c r="X7166" s="24">
        <f>Table1[[#This Row],[Total Ballots]]/Table1[[#This Row],[Total Population]]</f>
        <v>0.32470184072353842</v>
      </c>
      <c r="Y7166" s="24">
        <f>Table1[[#This Row],[Female Ballots]]/Table1[[#This Row],[Female Voters]]</f>
        <v>0.61300309597523217</v>
      </c>
      <c r="Z7166" s="24">
        <f>Table1[[#This Row],[Male Ballots]]/Table1[[#This Row],[Male Voters]]</f>
        <v>0.62854528819762123</v>
      </c>
      <c r="AA7166" s="24">
        <f>Table1[[#This Row],[Total Ballots]]/Table1[[#This Row],[Total Voters]]</f>
        <v>0.62012578616352199</v>
      </c>
    </row>
    <row r="7167" spans="1:27" s="12" customFormat="1" x14ac:dyDescent="0.35">
      <c r="A7167" s="19" t="s">
        <v>49</v>
      </c>
      <c r="B7167" s="20">
        <v>2010</v>
      </c>
      <c r="C7167" s="17" t="s">
        <v>82</v>
      </c>
      <c r="D7167" s="20"/>
      <c r="E7167" s="37" t="s">
        <v>74</v>
      </c>
      <c r="F7167" s="34" t="s">
        <v>78</v>
      </c>
      <c r="G7167" s="21" t="s">
        <v>65</v>
      </c>
      <c r="H7167" s="22">
        <v>3084.0709999999999</v>
      </c>
      <c r="I7167" s="22">
        <v>2915.069</v>
      </c>
      <c r="J7167" s="22">
        <v>5999.1399999999994</v>
      </c>
      <c r="K7167" s="31">
        <v>2084</v>
      </c>
      <c r="L7167" s="31">
        <v>1773</v>
      </c>
      <c r="M7167" s="31"/>
      <c r="N7167" s="31">
        <v>3857</v>
      </c>
      <c r="O7167" s="22">
        <v>1526</v>
      </c>
      <c r="P7167" s="22">
        <v>1318</v>
      </c>
      <c r="Q7167" s="22"/>
      <c r="R7167" s="23">
        <v>2844</v>
      </c>
      <c r="S7167" s="24">
        <f>Table1[[#This Row],[Female Voters]]/Table1[[#This Row],[Female Population]]</f>
        <v>0.67573022800058757</v>
      </c>
      <c r="T7167" s="24">
        <f>Table1[[#This Row],[Male Voters]]/Table1[[#This Row],[Male Population]]</f>
        <v>0.60821887921006335</v>
      </c>
      <c r="U7167" s="24">
        <f>Table1[[#This Row],[Total Voters]]/Table1[[#This Row],[Total Population]]</f>
        <v>0.64292548598632482</v>
      </c>
      <c r="V7167" s="24">
        <f>Table1[[#This Row],[Female Ballots]]/Table1[[#This Row],[Female Population]]</f>
        <v>0.49480054123267592</v>
      </c>
      <c r="W7167" s="24">
        <f>Table1[[#This Row],[Male Ballots]]/Table1[[#This Row],[Male Population]]</f>
        <v>0.45213338003319992</v>
      </c>
      <c r="X7167" s="24">
        <f>Table1[[#This Row],[Total Ballots]]/Table1[[#This Row],[Total Population]]</f>
        <v>0.4740679497394627</v>
      </c>
      <c r="Y7167" s="24">
        <f>Table1[[#This Row],[Female Ballots]]/Table1[[#This Row],[Female Voters]]</f>
        <v>0.73224568138195778</v>
      </c>
      <c r="Z7167" s="24">
        <f>Table1[[#This Row],[Male Ballots]]/Table1[[#This Row],[Male Voters]]</f>
        <v>0.74337281443880432</v>
      </c>
      <c r="AA7167" s="24">
        <f>Table1[[#This Row],[Total Ballots]]/Table1[[#This Row],[Total Voters]]</f>
        <v>0.73736064298677728</v>
      </c>
    </row>
    <row r="7168" spans="1:27" s="12" customFormat="1" x14ac:dyDescent="0.35">
      <c r="A7168" s="19" t="s">
        <v>49</v>
      </c>
      <c r="B7168" s="20">
        <v>2010</v>
      </c>
      <c r="C7168" s="17" t="s">
        <v>82</v>
      </c>
      <c r="D7168" s="20"/>
      <c r="E7168" s="37" t="s">
        <v>74</v>
      </c>
      <c r="F7168" s="34" t="s">
        <v>78</v>
      </c>
      <c r="G7168" s="21" t="s">
        <v>66</v>
      </c>
      <c r="H7168" s="22">
        <v>3242.1559999999999</v>
      </c>
      <c r="I7168" s="22">
        <v>3305.154</v>
      </c>
      <c r="J7168" s="22">
        <v>6547.3119999999999</v>
      </c>
      <c r="K7168" s="31">
        <v>2594</v>
      </c>
      <c r="L7168" s="31">
        <v>2426</v>
      </c>
      <c r="M7168" s="31"/>
      <c r="N7168" s="31">
        <v>5020</v>
      </c>
      <c r="O7168" s="22">
        <v>2152</v>
      </c>
      <c r="P7168" s="22">
        <v>2074</v>
      </c>
      <c r="Q7168" s="22"/>
      <c r="R7168" s="23">
        <v>4226</v>
      </c>
      <c r="S7168" s="24">
        <f>Table1[[#This Row],[Female Voters]]/Table1[[#This Row],[Female Population]]</f>
        <v>0.8000848817885382</v>
      </c>
      <c r="T7168" s="24">
        <f>Table1[[#This Row],[Male Voters]]/Table1[[#This Row],[Male Population]]</f>
        <v>0.73400513258988842</v>
      </c>
      <c r="U7168" s="24">
        <f>Table1[[#This Row],[Total Voters]]/Table1[[#This Row],[Total Population]]</f>
        <v>0.76672686439870286</v>
      </c>
      <c r="V7168" s="24">
        <f>Table1[[#This Row],[Female Ballots]]/Table1[[#This Row],[Female Population]]</f>
        <v>0.66375584641824759</v>
      </c>
      <c r="W7168" s="24">
        <f>Table1[[#This Row],[Male Ballots]]/Table1[[#This Row],[Male Population]]</f>
        <v>0.62750480007890708</v>
      </c>
      <c r="X7168" s="24">
        <f>Table1[[#This Row],[Total Ballots]]/Table1[[#This Row],[Total Population]]</f>
        <v>0.64545572289819086</v>
      </c>
      <c r="Y7168" s="24">
        <f>Table1[[#This Row],[Female Ballots]]/Table1[[#This Row],[Female Voters]]</f>
        <v>0.8296067848882035</v>
      </c>
      <c r="Z7168" s="24">
        <f>Table1[[#This Row],[Male Ballots]]/Table1[[#This Row],[Male Voters]]</f>
        <v>0.85490519373454243</v>
      </c>
      <c r="AA7168" s="24">
        <f>Table1[[#This Row],[Total Ballots]]/Table1[[#This Row],[Total Voters]]</f>
        <v>0.84183266932270917</v>
      </c>
    </row>
    <row r="7169" spans="1:27" s="12" customFormat="1" x14ac:dyDescent="0.35">
      <c r="A7169" s="19" t="s">
        <v>49</v>
      </c>
      <c r="B7169" s="20">
        <v>2010</v>
      </c>
      <c r="C7169" s="17" t="s">
        <v>82</v>
      </c>
      <c r="D7169" s="20"/>
      <c r="E7169" s="37" t="s">
        <v>74</v>
      </c>
      <c r="F7169" s="34" t="s">
        <v>78</v>
      </c>
      <c r="G7169" s="21" t="s">
        <v>67</v>
      </c>
      <c r="H7169" s="22">
        <v>3592.1563999999998</v>
      </c>
      <c r="I7169" s="22">
        <v>3478.2109</v>
      </c>
      <c r="J7169" s="22">
        <v>7070.3680999999997</v>
      </c>
      <c r="K7169" s="31">
        <v>2853</v>
      </c>
      <c r="L7169" s="31">
        <v>2811</v>
      </c>
      <c r="M7169" s="31"/>
      <c r="N7169" s="31">
        <v>5664</v>
      </c>
      <c r="O7169" s="22">
        <v>2478</v>
      </c>
      <c r="P7169" s="22">
        <v>2500</v>
      </c>
      <c r="Q7169" s="22"/>
      <c r="R7169" s="23">
        <v>4978</v>
      </c>
      <c r="S7169" s="24">
        <f>Table1[[#This Row],[Female Voters]]/Table1[[#This Row],[Female Population]]</f>
        <v>0.79423045165850803</v>
      </c>
      <c r="T7169" s="24">
        <f>Table1[[#This Row],[Male Voters]]/Table1[[#This Row],[Male Population]]</f>
        <v>0.80817411043131393</v>
      </c>
      <c r="U7169" s="24">
        <f>Table1[[#This Row],[Total Voters]]/Table1[[#This Row],[Total Population]]</f>
        <v>0.80108983293246083</v>
      </c>
      <c r="V7169" s="24">
        <f>Table1[[#This Row],[Female Ballots]]/Table1[[#This Row],[Female Population]]</f>
        <v>0.6898363334068639</v>
      </c>
      <c r="W7169" s="24">
        <f>Table1[[#This Row],[Male Ballots]]/Table1[[#This Row],[Male Population]]</f>
        <v>0.71876032589053185</v>
      </c>
      <c r="X7169" s="24">
        <f>Table1[[#This Row],[Total Ballots]]/Table1[[#This Row],[Total Population]]</f>
        <v>0.70406518155681319</v>
      </c>
      <c r="Y7169" s="24">
        <f>Table1[[#This Row],[Female Ballots]]/Table1[[#This Row],[Female Voters]]</f>
        <v>0.86855941114616197</v>
      </c>
      <c r="Z7169" s="24">
        <f>Table1[[#This Row],[Male Ballots]]/Table1[[#This Row],[Male Voters]]</f>
        <v>0.88936321593738887</v>
      </c>
      <c r="AA7169" s="24">
        <f>Table1[[#This Row],[Total Ballots]]/Table1[[#This Row],[Total Voters]]</f>
        <v>0.87888418079096042</v>
      </c>
    </row>
    <row r="7170" spans="1:27" s="12" customFormat="1" x14ac:dyDescent="0.35">
      <c r="A7170" s="19" t="s">
        <v>34</v>
      </c>
      <c r="B7170" s="20">
        <v>2010</v>
      </c>
      <c r="C7170" s="17" t="s">
        <v>82</v>
      </c>
      <c r="D7170" s="20"/>
      <c r="E7170" s="37" t="s">
        <v>74</v>
      </c>
      <c r="F7170" s="34" t="s">
        <v>78</v>
      </c>
      <c r="G7170" s="21" t="s">
        <v>79</v>
      </c>
      <c r="H7170" s="22">
        <v>8660.5915300000015</v>
      </c>
      <c r="I7170" s="22">
        <v>8507.8492100000003</v>
      </c>
      <c r="J7170" s="22">
        <v>17168.440399999999</v>
      </c>
      <c r="K7170" s="22">
        <v>6841</v>
      </c>
      <c r="L7170" s="22">
        <v>6167</v>
      </c>
      <c r="M7170" s="22">
        <v>3</v>
      </c>
      <c r="N7170" s="22">
        <v>13011</v>
      </c>
      <c r="O7170" s="22">
        <v>5236</v>
      </c>
      <c r="P7170" s="22">
        <v>4731</v>
      </c>
      <c r="Q7170" s="22">
        <v>3</v>
      </c>
      <c r="R7170" s="23">
        <v>9970</v>
      </c>
      <c r="S7170" s="24">
        <f>Table1[[#This Row],[Female Voters]]/Table1[[#This Row],[Female Population]]</f>
        <v>0.78989985572036314</v>
      </c>
      <c r="T7170" s="24">
        <f>Table1[[#This Row],[Male Voters]]/Table1[[#This Row],[Male Population]]</f>
        <v>0.72486004955887084</v>
      </c>
      <c r="U7170" s="24">
        <f>Table1[[#This Row],[Total Voters]]/Table1[[#This Row],[Total Population]]</f>
        <v>0.75784402641488624</v>
      </c>
      <c r="V7170" s="24">
        <f>Table1[[#This Row],[Female Ballots]]/Table1[[#This Row],[Female Population]]</f>
        <v>0.60457764136117842</v>
      </c>
      <c r="W7170" s="24">
        <f>Table1[[#This Row],[Male Ballots]]/Table1[[#This Row],[Male Population]]</f>
        <v>0.55607473560288923</v>
      </c>
      <c r="X7170" s="24">
        <f>Table1[[#This Row],[Total Ballots]]/Table1[[#This Row],[Total Population]]</f>
        <v>0.58071669689927108</v>
      </c>
      <c r="Y7170" s="24">
        <f>Table1[[#This Row],[Female Ballots]]/Table1[[#This Row],[Female Voters]]</f>
        <v>0.7653851776056132</v>
      </c>
      <c r="Z7170" s="24">
        <f>Table1[[#This Row],[Male Ballots]]/Table1[[#This Row],[Male Voters]]</f>
        <v>0.76714772174477053</v>
      </c>
      <c r="AA7170" s="24">
        <f>Table1[[#This Row],[Total Ballots]]/Table1[[#This Row],[Total Voters]]</f>
        <v>0.7662746906463761</v>
      </c>
    </row>
    <row r="7171" spans="1:27" s="12" customFormat="1" x14ac:dyDescent="0.35">
      <c r="A7171" s="19" t="s">
        <v>34</v>
      </c>
      <c r="B7171" s="20">
        <v>2010</v>
      </c>
      <c r="C7171" s="17" t="s">
        <v>82</v>
      </c>
      <c r="D7171" s="20"/>
      <c r="E7171" s="37" t="s">
        <v>74</v>
      </c>
      <c r="F7171" s="34" t="s">
        <v>78</v>
      </c>
      <c r="G7171" s="21" t="s">
        <v>62</v>
      </c>
      <c r="H7171" s="22">
        <v>600.56563000000006</v>
      </c>
      <c r="I7171" s="22">
        <v>697.83451000000002</v>
      </c>
      <c r="J7171" s="22">
        <v>1298.4002</v>
      </c>
      <c r="K7171" s="31">
        <v>434</v>
      </c>
      <c r="L7171" s="31">
        <v>413</v>
      </c>
      <c r="M7171" s="31"/>
      <c r="N7171" s="31">
        <v>847</v>
      </c>
      <c r="O7171" s="22">
        <v>161</v>
      </c>
      <c r="P7171" s="22">
        <v>142</v>
      </c>
      <c r="Q7171" s="22"/>
      <c r="R7171" s="23">
        <v>303</v>
      </c>
      <c r="S7171" s="24">
        <f>Table1[[#This Row],[Female Voters]]/Table1[[#This Row],[Female Population]]</f>
        <v>0.72265207717597824</v>
      </c>
      <c r="T7171" s="24">
        <f>Table1[[#This Row],[Male Voters]]/Table1[[#This Row],[Male Population]]</f>
        <v>0.59183086259233586</v>
      </c>
      <c r="U7171" s="24">
        <f>Table1[[#This Row],[Total Voters]]/Table1[[#This Row],[Total Population]]</f>
        <v>0.65234124270775684</v>
      </c>
      <c r="V7171" s="24">
        <f>Table1[[#This Row],[Female Ballots]]/Table1[[#This Row],[Female Population]]</f>
        <v>0.26808060927495964</v>
      </c>
      <c r="W7171" s="24">
        <f>Table1[[#This Row],[Male Ballots]]/Table1[[#This Row],[Male Population]]</f>
        <v>0.20348664040705008</v>
      </c>
      <c r="X7171" s="24">
        <f>Table1[[#This Row],[Total Ballots]]/Table1[[#This Row],[Total Population]]</f>
        <v>0.23336410453417983</v>
      </c>
      <c r="Y7171" s="24">
        <f>Table1[[#This Row],[Female Ballots]]/Table1[[#This Row],[Female Voters]]</f>
        <v>0.37096774193548387</v>
      </c>
      <c r="Z7171" s="24">
        <f>Table1[[#This Row],[Male Ballots]]/Table1[[#This Row],[Male Voters]]</f>
        <v>0.34382566585956414</v>
      </c>
      <c r="AA7171" s="24">
        <f>Table1[[#This Row],[Total Ballots]]/Table1[[#This Row],[Total Voters]]</f>
        <v>0.35773317591499409</v>
      </c>
    </row>
    <row r="7172" spans="1:27" s="12" customFormat="1" x14ac:dyDescent="0.35">
      <c r="A7172" s="19" t="s">
        <v>34</v>
      </c>
      <c r="B7172" s="20">
        <v>2010</v>
      </c>
      <c r="C7172" s="17" t="s">
        <v>82</v>
      </c>
      <c r="D7172" s="20"/>
      <c r="E7172" s="37" t="s">
        <v>74</v>
      </c>
      <c r="F7172" s="34" t="s">
        <v>78</v>
      </c>
      <c r="G7172" s="21" t="s">
        <v>63</v>
      </c>
      <c r="H7172" s="22">
        <v>858.99720000000002</v>
      </c>
      <c r="I7172" s="22">
        <v>958.98980000000006</v>
      </c>
      <c r="J7172" s="22">
        <v>1817.9868999999999</v>
      </c>
      <c r="K7172" s="31">
        <v>562</v>
      </c>
      <c r="L7172" s="31">
        <v>517</v>
      </c>
      <c r="M7172" s="31"/>
      <c r="N7172" s="31">
        <v>1079</v>
      </c>
      <c r="O7172" s="22">
        <v>297</v>
      </c>
      <c r="P7172" s="22">
        <v>241</v>
      </c>
      <c r="Q7172" s="22"/>
      <c r="R7172" s="23">
        <v>538</v>
      </c>
      <c r="S7172" s="24">
        <f>Table1[[#This Row],[Female Voters]]/Table1[[#This Row],[Female Population]]</f>
        <v>0.6542512594918819</v>
      </c>
      <c r="T7172" s="24">
        <f>Table1[[#This Row],[Male Voters]]/Table1[[#This Row],[Male Population]]</f>
        <v>0.53910896653958151</v>
      </c>
      <c r="U7172" s="24">
        <f>Table1[[#This Row],[Total Voters]]/Table1[[#This Row],[Total Population]]</f>
        <v>0.59351362762844995</v>
      </c>
      <c r="V7172" s="24">
        <f>Table1[[#This Row],[Female Ballots]]/Table1[[#This Row],[Female Population]]</f>
        <v>0.34575200012293406</v>
      </c>
      <c r="W7172" s="24">
        <f>Table1[[#This Row],[Male Ballots]]/Table1[[#This Row],[Male Population]]</f>
        <v>0.25130611399620723</v>
      </c>
      <c r="X7172" s="24">
        <f>Table1[[#This Row],[Total Ballots]]/Table1[[#This Row],[Total Population]]</f>
        <v>0.29593172536061729</v>
      </c>
      <c r="Y7172" s="24">
        <f>Table1[[#This Row],[Female Ballots]]/Table1[[#This Row],[Female Voters]]</f>
        <v>0.52846975088967973</v>
      </c>
      <c r="Z7172" s="24">
        <f>Table1[[#This Row],[Male Ballots]]/Table1[[#This Row],[Male Voters]]</f>
        <v>0.46615087040618958</v>
      </c>
      <c r="AA7172" s="24">
        <f>Table1[[#This Row],[Total Ballots]]/Table1[[#This Row],[Total Voters]]</f>
        <v>0.4986098239110287</v>
      </c>
    </row>
    <row r="7173" spans="1:27" s="12" customFormat="1" x14ac:dyDescent="0.35">
      <c r="A7173" s="19" t="s">
        <v>34</v>
      </c>
      <c r="B7173" s="20">
        <v>2010</v>
      </c>
      <c r="C7173" s="17" t="s">
        <v>82</v>
      </c>
      <c r="D7173" s="20"/>
      <c r="E7173" s="37" t="s">
        <v>74</v>
      </c>
      <c r="F7173" s="34" t="s">
        <v>78</v>
      </c>
      <c r="G7173" s="21" t="s">
        <v>64</v>
      </c>
      <c r="H7173" s="22">
        <v>992.99839999999995</v>
      </c>
      <c r="I7173" s="22">
        <v>995.0003999999999</v>
      </c>
      <c r="J7173" s="22">
        <v>1987.9989</v>
      </c>
      <c r="K7173" s="31">
        <v>650</v>
      </c>
      <c r="L7173" s="31">
        <v>576</v>
      </c>
      <c r="M7173" s="31"/>
      <c r="N7173" s="31">
        <v>1226</v>
      </c>
      <c r="O7173" s="22">
        <v>412</v>
      </c>
      <c r="P7173" s="22">
        <v>388</v>
      </c>
      <c r="Q7173" s="22"/>
      <c r="R7173" s="23">
        <v>800</v>
      </c>
      <c r="S7173" s="24">
        <f>Table1[[#This Row],[Female Voters]]/Table1[[#This Row],[Female Population]]</f>
        <v>0.65458312923767048</v>
      </c>
      <c r="T7173" s="24">
        <f>Table1[[#This Row],[Male Voters]]/Table1[[#This Row],[Male Population]]</f>
        <v>0.57889423964050668</v>
      </c>
      <c r="U7173" s="24">
        <f>Table1[[#This Row],[Total Voters]]/Table1[[#This Row],[Total Population]]</f>
        <v>0.61670054243993799</v>
      </c>
      <c r="V7173" s="24">
        <f>Table1[[#This Row],[Female Ballots]]/Table1[[#This Row],[Female Population]]</f>
        <v>0.4149049988398773</v>
      </c>
      <c r="W7173" s="24">
        <f>Table1[[#This Row],[Male Ballots]]/Table1[[#This Row],[Male Population]]</f>
        <v>0.38994959198006357</v>
      </c>
      <c r="X7173" s="24">
        <f>Table1[[#This Row],[Total Ballots]]/Table1[[#This Row],[Total Population]]</f>
        <v>0.40241470958560388</v>
      </c>
      <c r="Y7173" s="24">
        <f>Table1[[#This Row],[Female Ballots]]/Table1[[#This Row],[Female Voters]]</f>
        <v>0.63384615384615384</v>
      </c>
      <c r="Z7173" s="24">
        <f>Table1[[#This Row],[Male Ballots]]/Table1[[#This Row],[Male Voters]]</f>
        <v>0.67361111111111116</v>
      </c>
      <c r="AA7173" s="24">
        <f>Table1[[#This Row],[Total Ballots]]/Table1[[#This Row],[Total Voters]]</f>
        <v>0.65252854812398042</v>
      </c>
    </row>
    <row r="7174" spans="1:27" s="12" customFormat="1" x14ac:dyDescent="0.35">
      <c r="A7174" s="19" t="s">
        <v>34</v>
      </c>
      <c r="B7174" s="20">
        <v>2010</v>
      </c>
      <c r="C7174" s="17" t="s">
        <v>82</v>
      </c>
      <c r="D7174" s="20"/>
      <c r="E7174" s="37" t="s">
        <v>74</v>
      </c>
      <c r="F7174" s="34" t="s">
        <v>78</v>
      </c>
      <c r="G7174" s="21" t="s">
        <v>65</v>
      </c>
      <c r="H7174" s="22">
        <v>1492.0030000000002</v>
      </c>
      <c r="I7174" s="22">
        <v>1458.0009</v>
      </c>
      <c r="J7174" s="22">
        <v>2950.0039999999999</v>
      </c>
      <c r="K7174" s="31">
        <v>1068</v>
      </c>
      <c r="L7174" s="31">
        <v>912</v>
      </c>
      <c r="M7174" s="31">
        <v>1</v>
      </c>
      <c r="N7174" s="31">
        <v>1981</v>
      </c>
      <c r="O7174" s="22">
        <v>809</v>
      </c>
      <c r="P7174" s="22">
        <v>672</v>
      </c>
      <c r="Q7174" s="22">
        <v>1</v>
      </c>
      <c r="R7174" s="23">
        <v>1482</v>
      </c>
      <c r="S7174" s="24">
        <f>Table1[[#This Row],[Female Voters]]/Table1[[#This Row],[Female Population]]</f>
        <v>0.71581625506114932</v>
      </c>
      <c r="T7174" s="24">
        <f>Table1[[#This Row],[Male Voters]]/Table1[[#This Row],[Male Population]]</f>
        <v>0.62551401717241739</v>
      </c>
      <c r="U7174" s="24">
        <f>Table1[[#This Row],[Total Voters]]/Table1[[#This Row],[Total Population]]</f>
        <v>0.67152451318710082</v>
      </c>
      <c r="V7174" s="24">
        <f>Table1[[#This Row],[Female Ballots]]/Table1[[#This Row],[Female Population]]</f>
        <v>0.54222411080942856</v>
      </c>
      <c r="W7174" s="24">
        <f>Table1[[#This Row],[Male Ballots]]/Table1[[#This Row],[Male Population]]</f>
        <v>0.46090506528493913</v>
      </c>
      <c r="X7174" s="24">
        <f>Table1[[#This Row],[Total Ballots]]/Table1[[#This Row],[Total Population]]</f>
        <v>0.50237220017328788</v>
      </c>
      <c r="Y7174" s="24">
        <f>Table1[[#This Row],[Female Ballots]]/Table1[[#This Row],[Female Voters]]</f>
        <v>0.75749063670411987</v>
      </c>
      <c r="Z7174" s="24">
        <f>Table1[[#This Row],[Male Ballots]]/Table1[[#This Row],[Male Voters]]</f>
        <v>0.73684210526315785</v>
      </c>
      <c r="AA7174" s="24">
        <f>Table1[[#This Row],[Total Ballots]]/Table1[[#This Row],[Total Voters]]</f>
        <v>0.74810701665825341</v>
      </c>
    </row>
    <row r="7175" spans="1:27" s="12" customFormat="1" x14ac:dyDescent="0.35">
      <c r="A7175" s="19" t="s">
        <v>34</v>
      </c>
      <c r="B7175" s="20">
        <v>2010</v>
      </c>
      <c r="C7175" s="17" t="s">
        <v>82</v>
      </c>
      <c r="D7175" s="20"/>
      <c r="E7175" s="37" t="s">
        <v>74</v>
      </c>
      <c r="F7175" s="34" t="s">
        <v>78</v>
      </c>
      <c r="G7175" s="21" t="s">
        <v>66</v>
      </c>
      <c r="H7175" s="22">
        <v>2024.0088999999998</v>
      </c>
      <c r="I7175" s="22">
        <v>1907.0068000000001</v>
      </c>
      <c r="J7175" s="22">
        <v>3931.0160000000001</v>
      </c>
      <c r="K7175" s="31">
        <v>1711</v>
      </c>
      <c r="L7175" s="31">
        <v>1528</v>
      </c>
      <c r="M7175" s="31">
        <v>1</v>
      </c>
      <c r="N7175" s="31">
        <v>3240</v>
      </c>
      <c r="O7175" s="22">
        <v>1437</v>
      </c>
      <c r="P7175" s="22">
        <v>1310</v>
      </c>
      <c r="Q7175" s="22">
        <v>1</v>
      </c>
      <c r="R7175" s="23">
        <v>2748</v>
      </c>
      <c r="S7175" s="24">
        <f>Table1[[#This Row],[Female Voters]]/Table1[[#This Row],[Female Population]]</f>
        <v>0.84535201401535343</v>
      </c>
      <c r="T7175" s="24">
        <f>Table1[[#This Row],[Male Voters]]/Table1[[#This Row],[Male Population]]</f>
        <v>0.80125566411194749</v>
      </c>
      <c r="U7175" s="24">
        <f>Table1[[#This Row],[Total Voters]]/Table1[[#This Row],[Total Population]]</f>
        <v>0.82421440156946701</v>
      </c>
      <c r="V7175" s="24">
        <f>Table1[[#This Row],[Female Ballots]]/Table1[[#This Row],[Female Population]]</f>
        <v>0.70997711521920681</v>
      </c>
      <c r="W7175" s="24">
        <f>Table1[[#This Row],[Male Ballots]]/Table1[[#This Row],[Male Population]]</f>
        <v>0.68694039266142104</v>
      </c>
      <c r="X7175" s="24">
        <f>Table1[[#This Row],[Total Ballots]]/Table1[[#This Row],[Total Population]]</f>
        <v>0.6990559183681776</v>
      </c>
      <c r="Y7175" s="24">
        <f>Table1[[#This Row],[Female Ballots]]/Table1[[#This Row],[Female Voters]]</f>
        <v>0.83985973115137347</v>
      </c>
      <c r="Z7175" s="24">
        <f>Table1[[#This Row],[Male Ballots]]/Table1[[#This Row],[Male Voters]]</f>
        <v>0.85732984293193715</v>
      </c>
      <c r="AA7175" s="24">
        <f>Table1[[#This Row],[Total Ballots]]/Table1[[#This Row],[Total Voters]]</f>
        <v>0.8481481481481481</v>
      </c>
    </row>
    <row r="7176" spans="1:27" s="12" customFormat="1" x14ac:dyDescent="0.35">
      <c r="A7176" s="19" t="s">
        <v>34</v>
      </c>
      <c r="B7176" s="20">
        <v>2010</v>
      </c>
      <c r="C7176" s="17" t="s">
        <v>82</v>
      </c>
      <c r="D7176" s="20"/>
      <c r="E7176" s="37" t="s">
        <v>74</v>
      </c>
      <c r="F7176" s="34" t="s">
        <v>78</v>
      </c>
      <c r="G7176" s="21" t="s">
        <v>67</v>
      </c>
      <c r="H7176" s="22">
        <v>2692.0183999999999</v>
      </c>
      <c r="I7176" s="22">
        <v>2491.0167999999999</v>
      </c>
      <c r="J7176" s="22">
        <v>5183.0343999999996</v>
      </c>
      <c r="K7176" s="31">
        <v>2416</v>
      </c>
      <c r="L7176" s="31">
        <v>2221</v>
      </c>
      <c r="M7176" s="31">
        <v>1</v>
      </c>
      <c r="N7176" s="31">
        <v>4638</v>
      </c>
      <c r="O7176" s="22">
        <v>2120</v>
      </c>
      <c r="P7176" s="22">
        <v>1978</v>
      </c>
      <c r="Q7176" s="22">
        <v>1</v>
      </c>
      <c r="R7176" s="23">
        <v>4099</v>
      </c>
      <c r="S7176" s="24">
        <f>Table1[[#This Row],[Female Voters]]/Table1[[#This Row],[Female Population]]</f>
        <v>0.89746786277538071</v>
      </c>
      <c r="T7176" s="24">
        <f>Table1[[#This Row],[Male Voters]]/Table1[[#This Row],[Male Population]]</f>
        <v>0.89160378203792123</v>
      </c>
      <c r="U7176" s="24">
        <f>Table1[[#This Row],[Total Voters]]/Table1[[#This Row],[Total Population]]</f>
        <v>0.89484260417025219</v>
      </c>
      <c r="V7176" s="24">
        <f>Table1[[#This Row],[Female Ballots]]/Table1[[#This Row],[Female Population]]</f>
        <v>0.78751319084594673</v>
      </c>
      <c r="W7176" s="24">
        <f>Table1[[#This Row],[Male Ballots]]/Table1[[#This Row],[Male Population]]</f>
        <v>0.79405325568257912</v>
      </c>
      <c r="X7176" s="24">
        <f>Table1[[#This Row],[Total Ballots]]/Table1[[#This Row],[Total Population]]</f>
        <v>0.79084946841178605</v>
      </c>
      <c r="Y7176" s="24">
        <f>Table1[[#This Row],[Female Ballots]]/Table1[[#This Row],[Female Voters]]</f>
        <v>0.87748344370860931</v>
      </c>
      <c r="Z7176" s="24">
        <f>Table1[[#This Row],[Male Ballots]]/Table1[[#This Row],[Male Voters]]</f>
        <v>0.89058982440342194</v>
      </c>
      <c r="AA7176" s="24">
        <f>Table1[[#This Row],[Total Ballots]]/Table1[[#This Row],[Total Voters]]</f>
        <v>0.8837861147046141</v>
      </c>
    </row>
    <row r="7177" spans="1:27" s="12" customFormat="1" x14ac:dyDescent="0.35">
      <c r="A7177" s="19" t="s">
        <v>31</v>
      </c>
      <c r="B7177" s="20">
        <v>2010</v>
      </c>
      <c r="C7177" s="17" t="s">
        <v>82</v>
      </c>
      <c r="D7177" s="20"/>
      <c r="E7177" s="37" t="s">
        <v>73</v>
      </c>
      <c r="F7177" s="34" t="s">
        <v>78</v>
      </c>
      <c r="G7177" s="21" t="s">
        <v>79</v>
      </c>
      <c r="H7177" s="22">
        <v>5052.9465199999995</v>
      </c>
      <c r="I7177" s="22">
        <v>5141.3611799999999</v>
      </c>
      <c r="J7177" s="22">
        <v>10194.308199999999</v>
      </c>
      <c r="K7177" s="22">
        <v>4057</v>
      </c>
      <c r="L7177" s="22">
        <v>3801</v>
      </c>
      <c r="M7177" s="22">
        <v>22</v>
      </c>
      <c r="N7177" s="22">
        <v>7880</v>
      </c>
      <c r="O7177" s="22">
        <v>3059</v>
      </c>
      <c r="P7177" s="22">
        <v>2930</v>
      </c>
      <c r="Q7177" s="22">
        <v>16</v>
      </c>
      <c r="R7177" s="23">
        <v>6005</v>
      </c>
      <c r="S7177" s="24">
        <f>Table1[[#This Row],[Female Voters]]/Table1[[#This Row],[Female Population]]</f>
        <v>0.80289787036970273</v>
      </c>
      <c r="T7177" s="24">
        <f>Table1[[#This Row],[Male Voters]]/Table1[[#This Row],[Male Population]]</f>
        <v>0.73929838167876005</v>
      </c>
      <c r="U7177" s="24">
        <f>Table1[[#This Row],[Total Voters]]/Table1[[#This Row],[Total Population]]</f>
        <v>0.77298035780397545</v>
      </c>
      <c r="V7177" s="24">
        <f>Table1[[#This Row],[Female Ballots]]/Table1[[#This Row],[Female Population]]</f>
        <v>0.60538934815403511</v>
      </c>
      <c r="W7177" s="24">
        <f>Table1[[#This Row],[Male Ballots]]/Table1[[#This Row],[Male Population]]</f>
        <v>0.56988799219120412</v>
      </c>
      <c r="X7177" s="24">
        <f>Table1[[#This Row],[Total Ballots]]/Table1[[#This Row],[Total Population]]</f>
        <v>0.58905419398640513</v>
      </c>
      <c r="Y7177" s="24">
        <f>Table1[[#This Row],[Female Ballots]]/Table1[[#This Row],[Female Voters]]</f>
        <v>0.75400542272615234</v>
      </c>
      <c r="Z7177" s="24">
        <f>Table1[[#This Row],[Male Ballots]]/Table1[[#This Row],[Male Voters]]</f>
        <v>0.77084977637463825</v>
      </c>
      <c r="AA7177" s="24">
        <f>Table1[[#This Row],[Total Ballots]]/Table1[[#This Row],[Total Voters]]</f>
        <v>0.76205583756345174</v>
      </c>
    </row>
    <row r="7178" spans="1:27" s="12" customFormat="1" x14ac:dyDescent="0.35">
      <c r="A7178" s="19" t="s">
        <v>31</v>
      </c>
      <c r="B7178" s="20">
        <v>2010</v>
      </c>
      <c r="C7178" s="17" t="s">
        <v>82</v>
      </c>
      <c r="D7178" s="20"/>
      <c r="E7178" s="37" t="s">
        <v>73</v>
      </c>
      <c r="F7178" s="34" t="s">
        <v>78</v>
      </c>
      <c r="G7178" s="21" t="s">
        <v>62</v>
      </c>
      <c r="H7178" s="22">
        <v>346.96641999999997</v>
      </c>
      <c r="I7178" s="22">
        <v>387.38155999999998</v>
      </c>
      <c r="J7178" s="22">
        <v>734.34799999999996</v>
      </c>
      <c r="K7178" s="31">
        <v>261</v>
      </c>
      <c r="L7178" s="31">
        <v>270</v>
      </c>
      <c r="M7178" s="31">
        <v>4</v>
      </c>
      <c r="N7178" s="31">
        <v>535</v>
      </c>
      <c r="O7178" s="22">
        <v>92</v>
      </c>
      <c r="P7178" s="22">
        <v>111</v>
      </c>
      <c r="Q7178" s="22">
        <v>2</v>
      </c>
      <c r="R7178" s="23">
        <v>205</v>
      </c>
      <c r="S7178" s="24">
        <f>Table1[[#This Row],[Female Voters]]/Table1[[#This Row],[Female Population]]</f>
        <v>0.75223417874271525</v>
      </c>
      <c r="T7178" s="24">
        <f>Table1[[#This Row],[Male Voters]]/Table1[[#This Row],[Male Population]]</f>
        <v>0.69698722881904862</v>
      </c>
      <c r="U7178" s="24">
        <f>Table1[[#This Row],[Total Voters]]/Table1[[#This Row],[Total Population]]</f>
        <v>0.7285374236737896</v>
      </c>
      <c r="V7178" s="24">
        <f>Table1[[#This Row],[Female Ballots]]/Table1[[#This Row],[Female Population]]</f>
        <v>0.26515534269858165</v>
      </c>
      <c r="W7178" s="24">
        <f>Table1[[#This Row],[Male Ballots]]/Table1[[#This Row],[Male Population]]</f>
        <v>0.28653919407005335</v>
      </c>
      <c r="X7178" s="24">
        <f>Table1[[#This Row],[Total Ballots]]/Table1[[#This Row],[Total Population]]</f>
        <v>0.27915919972547076</v>
      </c>
      <c r="Y7178" s="24">
        <f>Table1[[#This Row],[Female Ballots]]/Table1[[#This Row],[Female Voters]]</f>
        <v>0.35249042145593867</v>
      </c>
      <c r="Z7178" s="24">
        <f>Table1[[#This Row],[Male Ballots]]/Table1[[#This Row],[Male Voters]]</f>
        <v>0.41111111111111109</v>
      </c>
      <c r="AA7178" s="24">
        <f>Table1[[#This Row],[Total Ballots]]/Table1[[#This Row],[Total Voters]]</f>
        <v>0.38317757009345793</v>
      </c>
    </row>
    <row r="7179" spans="1:27" s="12" customFormat="1" x14ac:dyDescent="0.35">
      <c r="A7179" s="19" t="s">
        <v>31</v>
      </c>
      <c r="B7179" s="20">
        <v>2010</v>
      </c>
      <c r="C7179" s="17" t="s">
        <v>82</v>
      </c>
      <c r="D7179" s="20"/>
      <c r="E7179" s="37" t="s">
        <v>73</v>
      </c>
      <c r="F7179" s="34" t="s">
        <v>78</v>
      </c>
      <c r="G7179" s="21" t="s">
        <v>63</v>
      </c>
      <c r="H7179" s="22">
        <v>529.99810000000002</v>
      </c>
      <c r="I7179" s="22">
        <v>513.99810000000002</v>
      </c>
      <c r="J7179" s="22">
        <v>1043.9960999999998</v>
      </c>
      <c r="K7179" s="31">
        <v>383</v>
      </c>
      <c r="L7179" s="31">
        <v>324</v>
      </c>
      <c r="M7179" s="31">
        <v>3</v>
      </c>
      <c r="N7179" s="31">
        <v>710</v>
      </c>
      <c r="O7179" s="22">
        <v>168</v>
      </c>
      <c r="P7179" s="22">
        <v>147</v>
      </c>
      <c r="Q7179" s="22">
        <v>2</v>
      </c>
      <c r="R7179" s="23">
        <v>317</v>
      </c>
      <c r="S7179" s="24">
        <f>Table1[[#This Row],[Female Voters]]/Table1[[#This Row],[Female Population]]</f>
        <v>0.72264410004488688</v>
      </c>
      <c r="T7179" s="24">
        <f>Table1[[#This Row],[Male Voters]]/Table1[[#This Row],[Male Population]]</f>
        <v>0.63035252464941016</v>
      </c>
      <c r="U7179" s="24">
        <f>Table1[[#This Row],[Total Voters]]/Table1[[#This Row],[Total Population]]</f>
        <v>0.68007916887812137</v>
      </c>
      <c r="V7179" s="24">
        <f>Table1[[#This Row],[Female Ballots]]/Table1[[#This Row],[Female Population]]</f>
        <v>0.316982268427</v>
      </c>
      <c r="W7179" s="24">
        <f>Table1[[#This Row],[Male Ballots]]/Table1[[#This Row],[Male Population]]</f>
        <v>0.28599327507241756</v>
      </c>
      <c r="X7179" s="24">
        <f>Table1[[#This Row],[Total Ballots]]/Table1[[#This Row],[Total Population]]</f>
        <v>0.30364098103431619</v>
      </c>
      <c r="Y7179" s="24">
        <f>Table1[[#This Row],[Female Ballots]]/Table1[[#This Row],[Female Voters]]</f>
        <v>0.43864229765013057</v>
      </c>
      <c r="Z7179" s="24">
        <f>Table1[[#This Row],[Male Ballots]]/Table1[[#This Row],[Male Voters]]</f>
        <v>0.45370370370370372</v>
      </c>
      <c r="AA7179" s="24">
        <f>Table1[[#This Row],[Total Ballots]]/Table1[[#This Row],[Total Voters]]</f>
        <v>0.44647887323943664</v>
      </c>
    </row>
    <row r="7180" spans="1:27" s="12" customFormat="1" x14ac:dyDescent="0.35">
      <c r="A7180" s="19" t="s">
        <v>31</v>
      </c>
      <c r="B7180" s="20">
        <v>2010</v>
      </c>
      <c r="C7180" s="17" t="s">
        <v>82</v>
      </c>
      <c r="D7180" s="20"/>
      <c r="E7180" s="37" t="s">
        <v>73</v>
      </c>
      <c r="F7180" s="34" t="s">
        <v>78</v>
      </c>
      <c r="G7180" s="21" t="s">
        <v>64</v>
      </c>
      <c r="H7180" s="22">
        <v>677.99739999999997</v>
      </c>
      <c r="I7180" s="22">
        <v>695.99720000000002</v>
      </c>
      <c r="J7180" s="22">
        <v>1373.9944999999998</v>
      </c>
      <c r="K7180" s="31">
        <v>479</v>
      </c>
      <c r="L7180" s="31">
        <v>422</v>
      </c>
      <c r="M7180" s="31">
        <v>3</v>
      </c>
      <c r="N7180" s="31">
        <v>904</v>
      </c>
      <c r="O7180" s="22">
        <v>330</v>
      </c>
      <c r="P7180" s="22">
        <v>269</v>
      </c>
      <c r="Q7180" s="22">
        <v>3</v>
      </c>
      <c r="R7180" s="23">
        <v>602</v>
      </c>
      <c r="S7180" s="24">
        <f>Table1[[#This Row],[Female Voters]]/Table1[[#This Row],[Female Population]]</f>
        <v>0.70649238477905674</v>
      </c>
      <c r="T7180" s="24">
        <f>Table1[[#This Row],[Male Voters]]/Table1[[#This Row],[Male Population]]</f>
        <v>0.60632427831606217</v>
      </c>
      <c r="U7180" s="24">
        <f>Table1[[#This Row],[Total Voters]]/Table1[[#This Row],[Total Population]]</f>
        <v>0.65793567587060953</v>
      </c>
      <c r="V7180" s="24">
        <f>Table1[[#This Row],[Female Ballots]]/Table1[[#This Row],[Female Population]]</f>
        <v>0.48672753022356724</v>
      </c>
      <c r="W7180" s="24">
        <f>Table1[[#This Row],[Male Ballots]]/Table1[[#This Row],[Male Population]]</f>
        <v>0.38649580774175529</v>
      </c>
      <c r="X7180" s="24">
        <f>Table1[[#This Row],[Total Ballots]]/Table1[[#This Row],[Total Population]]</f>
        <v>0.43813858061295013</v>
      </c>
      <c r="Y7180" s="24">
        <f>Table1[[#This Row],[Female Ballots]]/Table1[[#This Row],[Female Voters]]</f>
        <v>0.6889352818371608</v>
      </c>
      <c r="Z7180" s="24">
        <f>Table1[[#This Row],[Male Ballots]]/Table1[[#This Row],[Male Voters]]</f>
        <v>0.63744075829383884</v>
      </c>
      <c r="AA7180" s="24">
        <f>Table1[[#This Row],[Total Ballots]]/Table1[[#This Row],[Total Voters]]</f>
        <v>0.66592920353982299</v>
      </c>
    </row>
    <row r="7181" spans="1:27" s="12" customFormat="1" x14ac:dyDescent="0.35">
      <c r="A7181" s="19" t="s">
        <v>31</v>
      </c>
      <c r="B7181" s="20">
        <v>2010</v>
      </c>
      <c r="C7181" s="17" t="s">
        <v>82</v>
      </c>
      <c r="D7181" s="20"/>
      <c r="E7181" s="37" t="s">
        <v>73</v>
      </c>
      <c r="F7181" s="34" t="s">
        <v>78</v>
      </c>
      <c r="G7181" s="21" t="s">
        <v>65</v>
      </c>
      <c r="H7181" s="22">
        <v>1085.9956</v>
      </c>
      <c r="I7181" s="22">
        <v>1050.9956999999999</v>
      </c>
      <c r="J7181" s="22">
        <v>2136.9910999999997</v>
      </c>
      <c r="K7181" s="31">
        <v>831</v>
      </c>
      <c r="L7181" s="31">
        <v>719</v>
      </c>
      <c r="M7181" s="31">
        <v>2</v>
      </c>
      <c r="N7181" s="31">
        <v>1552</v>
      </c>
      <c r="O7181" s="22">
        <v>640</v>
      </c>
      <c r="P7181" s="22">
        <v>554</v>
      </c>
      <c r="Q7181" s="22">
        <v>2</v>
      </c>
      <c r="R7181" s="23">
        <v>1196</v>
      </c>
      <c r="S7181" s="24">
        <f>Table1[[#This Row],[Female Voters]]/Table1[[#This Row],[Female Population]]</f>
        <v>0.76519647040927241</v>
      </c>
      <c r="T7181" s="24">
        <f>Table1[[#This Row],[Male Voters]]/Table1[[#This Row],[Male Population]]</f>
        <v>0.68411317001582406</v>
      </c>
      <c r="U7181" s="24">
        <f>Table1[[#This Row],[Total Voters]]/Table1[[#This Row],[Total Population]]</f>
        <v>0.72625477944199213</v>
      </c>
      <c r="V7181" s="24">
        <f>Table1[[#This Row],[Female Ballots]]/Table1[[#This Row],[Female Population]]</f>
        <v>0.58932098804083555</v>
      </c>
      <c r="W7181" s="24">
        <f>Table1[[#This Row],[Male Ballots]]/Table1[[#This Row],[Male Population]]</f>
        <v>0.52711918802331925</v>
      </c>
      <c r="X7181" s="24">
        <f>Table1[[#This Row],[Total Ballots]]/Table1[[#This Row],[Total Population]]</f>
        <v>0.55966540993081348</v>
      </c>
      <c r="Y7181" s="24">
        <f>Table1[[#This Row],[Female Ballots]]/Table1[[#This Row],[Female Voters]]</f>
        <v>0.77015643802647415</v>
      </c>
      <c r="Z7181" s="24">
        <f>Table1[[#This Row],[Male Ballots]]/Table1[[#This Row],[Male Voters]]</f>
        <v>0.77051460361613355</v>
      </c>
      <c r="AA7181" s="24">
        <f>Table1[[#This Row],[Total Ballots]]/Table1[[#This Row],[Total Voters]]</f>
        <v>0.77061855670103097</v>
      </c>
    </row>
    <row r="7182" spans="1:27" s="12" customFormat="1" x14ac:dyDescent="0.35">
      <c r="A7182" s="19" t="s">
        <v>31</v>
      </c>
      <c r="B7182" s="20">
        <v>2010</v>
      </c>
      <c r="C7182" s="17" t="s">
        <v>82</v>
      </c>
      <c r="D7182" s="20"/>
      <c r="E7182" s="37" t="s">
        <v>73</v>
      </c>
      <c r="F7182" s="34" t="s">
        <v>78</v>
      </c>
      <c r="G7182" s="21" t="s">
        <v>66</v>
      </c>
      <c r="H7182" s="22">
        <v>1152.9947999999999</v>
      </c>
      <c r="I7182" s="22">
        <v>1266.9944</v>
      </c>
      <c r="J7182" s="22">
        <v>2419.9899999999998</v>
      </c>
      <c r="K7182" s="31">
        <v>996</v>
      </c>
      <c r="L7182" s="31">
        <v>977</v>
      </c>
      <c r="M7182" s="31">
        <v>6</v>
      </c>
      <c r="N7182" s="31">
        <v>1979</v>
      </c>
      <c r="O7182" s="22">
        <v>854</v>
      </c>
      <c r="P7182" s="22">
        <v>858</v>
      </c>
      <c r="Q7182" s="22">
        <v>4</v>
      </c>
      <c r="R7182" s="23">
        <v>1716</v>
      </c>
      <c r="S7182" s="24">
        <f>Table1[[#This Row],[Female Voters]]/Table1[[#This Row],[Female Population]]</f>
        <v>0.86383737376786096</v>
      </c>
      <c r="T7182" s="24">
        <f>Table1[[#This Row],[Male Voters]]/Table1[[#This Row],[Male Population]]</f>
        <v>0.7711162732842386</v>
      </c>
      <c r="U7182" s="24">
        <f>Table1[[#This Row],[Total Voters]]/Table1[[#This Row],[Total Population]]</f>
        <v>0.81777197426435655</v>
      </c>
      <c r="V7182" s="24">
        <f>Table1[[#This Row],[Female Ballots]]/Table1[[#This Row],[Female Population]]</f>
        <v>0.74067983654392899</v>
      </c>
      <c r="W7182" s="24">
        <f>Table1[[#This Row],[Male Ballots]]/Table1[[#This Row],[Male Population]]</f>
        <v>0.6771932062209588</v>
      </c>
      <c r="X7182" s="24">
        <f>Table1[[#This Row],[Total Ballots]]/Table1[[#This Row],[Total Population]]</f>
        <v>0.70909383923074065</v>
      </c>
      <c r="Y7182" s="24">
        <f>Table1[[#This Row],[Female Ballots]]/Table1[[#This Row],[Female Voters]]</f>
        <v>0.85742971887550201</v>
      </c>
      <c r="Z7182" s="24">
        <f>Table1[[#This Row],[Male Ballots]]/Table1[[#This Row],[Male Voters]]</f>
        <v>0.87819856704196519</v>
      </c>
      <c r="AA7182" s="24">
        <f>Table1[[#This Row],[Total Ballots]]/Table1[[#This Row],[Total Voters]]</f>
        <v>0.86710459828196063</v>
      </c>
    </row>
    <row r="7183" spans="1:27" s="12" customFormat="1" x14ac:dyDescent="0.35">
      <c r="A7183" s="19" t="s">
        <v>31</v>
      </c>
      <c r="B7183" s="20">
        <v>2010</v>
      </c>
      <c r="C7183" s="17" t="s">
        <v>82</v>
      </c>
      <c r="D7183" s="20"/>
      <c r="E7183" s="37" t="s">
        <v>73</v>
      </c>
      <c r="F7183" s="34" t="s">
        <v>78</v>
      </c>
      <c r="G7183" s="21" t="s">
        <v>67</v>
      </c>
      <c r="H7183" s="22">
        <v>1258.9942000000001</v>
      </c>
      <c r="I7183" s="22">
        <v>1225.99422</v>
      </c>
      <c r="J7183" s="22">
        <v>2484.9884999999999</v>
      </c>
      <c r="K7183" s="31">
        <v>1107</v>
      </c>
      <c r="L7183" s="31">
        <v>1089</v>
      </c>
      <c r="M7183" s="31">
        <v>4</v>
      </c>
      <c r="N7183" s="31">
        <v>2200</v>
      </c>
      <c r="O7183" s="22">
        <v>975</v>
      </c>
      <c r="P7183" s="22">
        <v>991</v>
      </c>
      <c r="Q7183" s="22">
        <v>3</v>
      </c>
      <c r="R7183" s="23">
        <v>1969</v>
      </c>
      <c r="S7183" s="24">
        <f>Table1[[#This Row],[Female Voters]]/Table1[[#This Row],[Female Population]]</f>
        <v>0.87927331198189784</v>
      </c>
      <c r="T7183" s="24">
        <f>Table1[[#This Row],[Male Voters]]/Table1[[#This Row],[Male Population]]</f>
        <v>0.88825867384595003</v>
      </c>
      <c r="U7183" s="24">
        <f>Table1[[#This Row],[Total Voters]]/Table1[[#This Row],[Total Population]]</f>
        <v>0.88531596826303227</v>
      </c>
      <c r="V7183" s="24">
        <f>Table1[[#This Row],[Female Ballots]]/Table1[[#This Row],[Female Population]]</f>
        <v>0.7744277138051946</v>
      </c>
      <c r="W7183" s="24">
        <f>Table1[[#This Row],[Male Ballots]]/Table1[[#This Row],[Male Population]]</f>
        <v>0.80832354984512078</v>
      </c>
      <c r="X7183" s="24">
        <f>Table1[[#This Row],[Total Ballots]]/Table1[[#This Row],[Total Population]]</f>
        <v>0.79235779159541386</v>
      </c>
      <c r="Y7183" s="24">
        <f>Table1[[#This Row],[Female Ballots]]/Table1[[#This Row],[Female Voters]]</f>
        <v>0.8807588075880759</v>
      </c>
      <c r="Z7183" s="24">
        <f>Table1[[#This Row],[Male Ballots]]/Table1[[#This Row],[Male Voters]]</f>
        <v>0.91000918273645548</v>
      </c>
      <c r="AA7183" s="24">
        <f>Table1[[#This Row],[Total Ballots]]/Table1[[#This Row],[Total Voters]]</f>
        <v>0.89500000000000002</v>
      </c>
    </row>
    <row r="7184" spans="1:27" s="12" customFormat="1" x14ac:dyDescent="0.35">
      <c r="A7184" s="19" t="s">
        <v>55</v>
      </c>
      <c r="B7184" s="20">
        <v>2010</v>
      </c>
      <c r="C7184" s="17" t="s">
        <v>82</v>
      </c>
      <c r="D7184" s="20" t="s">
        <v>70</v>
      </c>
      <c r="E7184" s="37" t="s">
        <v>75</v>
      </c>
      <c r="F7184" s="34" t="s">
        <v>77</v>
      </c>
      <c r="G7184" s="21" t="s">
        <v>79</v>
      </c>
      <c r="H7184" s="22">
        <v>305416.50300000003</v>
      </c>
      <c r="I7184" s="22">
        <v>291665.45299999998</v>
      </c>
      <c r="J7184" s="22">
        <v>597081.96</v>
      </c>
      <c r="K7184" s="22">
        <v>219430</v>
      </c>
      <c r="L7184" s="22">
        <v>191701</v>
      </c>
      <c r="M7184" s="22">
        <v>28</v>
      </c>
      <c r="N7184" s="22">
        <v>411159</v>
      </c>
      <c r="O7184" s="22">
        <v>144288</v>
      </c>
      <c r="P7184" s="22">
        <v>127953</v>
      </c>
      <c r="Q7184" s="22">
        <v>10</v>
      </c>
      <c r="R7184" s="23">
        <v>272251</v>
      </c>
      <c r="S7184" s="24">
        <f>Table1[[#This Row],[Female Voters]]/Table1[[#This Row],[Female Population]]</f>
        <v>0.71846150369942507</v>
      </c>
      <c r="T7184" s="24">
        <f>Table1[[#This Row],[Male Voters]]/Table1[[#This Row],[Male Population]]</f>
        <v>0.65726330639508412</v>
      </c>
      <c r="U7184" s="24">
        <f>Table1[[#This Row],[Total Voters]]/Table1[[#This Row],[Total Population]]</f>
        <v>0.68861400535363693</v>
      </c>
      <c r="V7184" s="24">
        <f>Table1[[#This Row],[Female Ballots]]/Table1[[#This Row],[Female Population]]</f>
        <v>0.47243026680847033</v>
      </c>
      <c r="W7184" s="24">
        <f>Table1[[#This Row],[Male Ballots]]/Table1[[#This Row],[Male Population]]</f>
        <v>0.43869782548432301</v>
      </c>
      <c r="X7184" s="24">
        <f>Table1[[#This Row],[Total Ballots]]/Table1[[#This Row],[Total Population]]</f>
        <v>0.45596922740723905</v>
      </c>
      <c r="Y7184" s="24">
        <f>Table1[[#This Row],[Female Ballots]]/Table1[[#This Row],[Female Voters]]</f>
        <v>0.65755821902201161</v>
      </c>
      <c r="Z7184" s="24">
        <f>Table1[[#This Row],[Male Ballots]]/Table1[[#This Row],[Male Voters]]</f>
        <v>0.66746130693110628</v>
      </c>
      <c r="AA7184" s="24">
        <f>Table1[[#This Row],[Total Ballots]]/Table1[[#This Row],[Total Voters]]</f>
        <v>0.6621550300492024</v>
      </c>
    </row>
    <row r="7185" spans="1:27" s="12" customFormat="1" x14ac:dyDescent="0.35">
      <c r="A7185" s="19" t="s">
        <v>55</v>
      </c>
      <c r="B7185" s="20">
        <v>2010</v>
      </c>
      <c r="C7185" s="17" t="s">
        <v>82</v>
      </c>
      <c r="D7185" s="20" t="s">
        <v>70</v>
      </c>
      <c r="E7185" s="37" t="s">
        <v>75</v>
      </c>
      <c r="F7185" s="34" t="s">
        <v>77</v>
      </c>
      <c r="G7185" s="21" t="s">
        <v>62</v>
      </c>
      <c r="H7185" s="22">
        <v>38380.506000000001</v>
      </c>
      <c r="I7185" s="22">
        <v>40048.454999999994</v>
      </c>
      <c r="J7185" s="22">
        <v>78428.959999999992</v>
      </c>
      <c r="K7185" s="31">
        <v>20349</v>
      </c>
      <c r="L7185" s="31">
        <v>18514</v>
      </c>
      <c r="M7185" s="31">
        <v>15</v>
      </c>
      <c r="N7185" s="31">
        <v>38878</v>
      </c>
      <c r="O7185" s="22">
        <v>7395</v>
      </c>
      <c r="P7185" s="22">
        <v>6652</v>
      </c>
      <c r="Q7185" s="22">
        <v>4</v>
      </c>
      <c r="R7185" s="23">
        <v>14051</v>
      </c>
      <c r="S7185" s="24">
        <f>Table1[[#This Row],[Female Voters]]/Table1[[#This Row],[Female Population]]</f>
        <v>0.53019102978996679</v>
      </c>
      <c r="T7185" s="24">
        <f>Table1[[#This Row],[Male Voters]]/Table1[[#This Row],[Male Population]]</f>
        <v>0.46228999345917343</v>
      </c>
      <c r="U7185" s="24">
        <f>Table1[[#This Row],[Total Voters]]/Table1[[#This Row],[Total Population]]</f>
        <v>0.49570974803184953</v>
      </c>
      <c r="V7185" s="24">
        <f>Table1[[#This Row],[Female Ballots]]/Table1[[#This Row],[Female Population]]</f>
        <v>0.19267593814422351</v>
      </c>
      <c r="W7185" s="24">
        <f>Table1[[#This Row],[Male Ballots]]/Table1[[#This Row],[Male Population]]</f>
        <v>0.16609879207574926</v>
      </c>
      <c r="X7185" s="24">
        <f>Table1[[#This Row],[Total Ballots]]/Table1[[#This Row],[Total Population]]</f>
        <v>0.17915576083120319</v>
      </c>
      <c r="Y7185" s="24">
        <f>Table1[[#This Row],[Female Ballots]]/Table1[[#This Row],[Female Voters]]</f>
        <v>0.36340852130325813</v>
      </c>
      <c r="Z7185" s="24">
        <f>Table1[[#This Row],[Male Ballots]]/Table1[[#This Row],[Male Voters]]</f>
        <v>0.35929566814302688</v>
      </c>
      <c r="AA7185" s="24">
        <f>Table1[[#This Row],[Total Ballots]]/Table1[[#This Row],[Total Voters]]</f>
        <v>0.3614126241061783</v>
      </c>
    </row>
    <row r="7186" spans="1:27" s="12" customFormat="1" x14ac:dyDescent="0.35">
      <c r="A7186" s="19" t="s">
        <v>55</v>
      </c>
      <c r="B7186" s="20">
        <v>2010</v>
      </c>
      <c r="C7186" s="17" t="s">
        <v>82</v>
      </c>
      <c r="D7186" s="20" t="s">
        <v>70</v>
      </c>
      <c r="E7186" s="37" t="s">
        <v>75</v>
      </c>
      <c r="F7186" s="34" t="s">
        <v>77</v>
      </c>
      <c r="G7186" s="21" t="s">
        <v>63</v>
      </c>
      <c r="H7186" s="22">
        <v>56566</v>
      </c>
      <c r="I7186" s="22">
        <v>55484</v>
      </c>
      <c r="J7186" s="22">
        <v>112050</v>
      </c>
      <c r="K7186" s="31">
        <v>35844</v>
      </c>
      <c r="L7186" s="31">
        <v>29813</v>
      </c>
      <c r="M7186" s="31">
        <v>4</v>
      </c>
      <c r="N7186" s="31">
        <v>65661</v>
      </c>
      <c r="O7186" s="22">
        <v>15937</v>
      </c>
      <c r="P7186" s="22">
        <v>13057</v>
      </c>
      <c r="Q7186" s="22">
        <v>1</v>
      </c>
      <c r="R7186" s="23">
        <v>28995</v>
      </c>
      <c r="S7186" s="24">
        <f>Table1[[#This Row],[Female Voters]]/Table1[[#This Row],[Female Population]]</f>
        <v>0.63366686702259312</v>
      </c>
      <c r="T7186" s="24">
        <f>Table1[[#This Row],[Male Voters]]/Table1[[#This Row],[Male Population]]</f>
        <v>0.53732607598586979</v>
      </c>
      <c r="U7186" s="24">
        <f>Table1[[#This Row],[Total Voters]]/Table1[[#This Row],[Total Population]]</f>
        <v>0.58599732262382864</v>
      </c>
      <c r="V7186" s="24">
        <f>Table1[[#This Row],[Female Ballots]]/Table1[[#This Row],[Female Population]]</f>
        <v>0.28174168228264329</v>
      </c>
      <c r="W7186" s="24">
        <f>Table1[[#This Row],[Male Ballots]]/Table1[[#This Row],[Male Population]]</f>
        <v>0.23532910388580491</v>
      </c>
      <c r="X7186" s="24">
        <f>Table1[[#This Row],[Total Ballots]]/Table1[[#This Row],[Total Population]]</f>
        <v>0.25876840696117803</v>
      </c>
      <c r="Y7186" s="24">
        <f>Table1[[#This Row],[Female Ballots]]/Table1[[#This Row],[Female Voters]]</f>
        <v>0.44462113603392478</v>
      </c>
      <c r="Z7186" s="24">
        <f>Table1[[#This Row],[Male Ballots]]/Table1[[#This Row],[Male Voters]]</f>
        <v>0.437963304598665</v>
      </c>
      <c r="AA7186" s="24">
        <f>Table1[[#This Row],[Total Ballots]]/Table1[[#This Row],[Total Voters]]</f>
        <v>0.44158632978480378</v>
      </c>
    </row>
    <row r="7187" spans="1:27" s="12" customFormat="1" x14ac:dyDescent="0.35">
      <c r="A7187" s="19" t="s">
        <v>55</v>
      </c>
      <c r="B7187" s="20">
        <v>2010</v>
      </c>
      <c r="C7187" s="17" t="s">
        <v>82</v>
      </c>
      <c r="D7187" s="20" t="s">
        <v>70</v>
      </c>
      <c r="E7187" s="37" t="s">
        <v>75</v>
      </c>
      <c r="F7187" s="34" t="s">
        <v>77</v>
      </c>
      <c r="G7187" s="21" t="s">
        <v>64</v>
      </c>
      <c r="H7187" s="22">
        <v>54411</v>
      </c>
      <c r="I7187" s="22">
        <v>54016</v>
      </c>
      <c r="J7187" s="22">
        <v>108427</v>
      </c>
      <c r="K7187" s="31">
        <v>37606</v>
      </c>
      <c r="L7187" s="31">
        <v>32730</v>
      </c>
      <c r="M7187" s="31">
        <v>5</v>
      </c>
      <c r="N7187" s="31">
        <v>70341</v>
      </c>
      <c r="O7187" s="22">
        <v>22000</v>
      </c>
      <c r="P7187" s="22">
        <v>19516</v>
      </c>
      <c r="Q7187" s="22">
        <v>1</v>
      </c>
      <c r="R7187" s="23">
        <v>41517</v>
      </c>
      <c r="S7187" s="24">
        <f>Table1[[#This Row],[Female Voters]]/Table1[[#This Row],[Female Population]]</f>
        <v>0.69114701071474516</v>
      </c>
      <c r="T7187" s="24">
        <f>Table1[[#This Row],[Male Voters]]/Table1[[#This Row],[Male Population]]</f>
        <v>0.60593157582938384</v>
      </c>
      <c r="U7187" s="24">
        <f>Table1[[#This Row],[Total Voters]]/Table1[[#This Row],[Total Population]]</f>
        <v>0.64874062733451998</v>
      </c>
      <c r="V7187" s="24">
        <f>Table1[[#This Row],[Female Ballots]]/Table1[[#This Row],[Female Population]]</f>
        <v>0.40433000680009556</v>
      </c>
      <c r="W7187" s="24">
        <f>Table1[[#This Row],[Male Ballots]]/Table1[[#This Row],[Male Population]]</f>
        <v>0.36130035545023698</v>
      </c>
      <c r="X7187" s="24">
        <f>Table1[[#This Row],[Total Ballots]]/Table1[[#This Row],[Total Population]]</f>
        <v>0.38290278251726967</v>
      </c>
      <c r="Y7187" s="24">
        <f>Table1[[#This Row],[Female Ballots]]/Table1[[#This Row],[Female Voters]]</f>
        <v>0.5850130298356645</v>
      </c>
      <c r="Z7187" s="24">
        <f>Table1[[#This Row],[Male Ballots]]/Table1[[#This Row],[Male Voters]]</f>
        <v>0.59627253284448523</v>
      </c>
      <c r="AA7187" s="24">
        <f>Table1[[#This Row],[Total Ballots]]/Table1[[#This Row],[Total Voters]]</f>
        <v>0.59022476222970954</v>
      </c>
    </row>
    <row r="7188" spans="1:27" s="12" customFormat="1" x14ac:dyDescent="0.35">
      <c r="A7188" s="19" t="s">
        <v>55</v>
      </c>
      <c r="B7188" s="20">
        <v>2010</v>
      </c>
      <c r="C7188" s="17" t="s">
        <v>82</v>
      </c>
      <c r="D7188" s="20" t="s">
        <v>70</v>
      </c>
      <c r="E7188" s="37" t="s">
        <v>75</v>
      </c>
      <c r="F7188" s="34" t="s">
        <v>77</v>
      </c>
      <c r="G7188" s="21" t="s">
        <v>65</v>
      </c>
      <c r="H7188" s="22">
        <v>59668</v>
      </c>
      <c r="I7188" s="22">
        <v>59275</v>
      </c>
      <c r="J7188" s="22">
        <v>118943</v>
      </c>
      <c r="K7188" s="31">
        <v>45029</v>
      </c>
      <c r="L7188" s="31">
        <v>41117</v>
      </c>
      <c r="M7188" s="31">
        <v>3</v>
      </c>
      <c r="N7188" s="31">
        <v>86149</v>
      </c>
      <c r="O7188" s="22">
        <v>31803</v>
      </c>
      <c r="P7188" s="22">
        <v>29442</v>
      </c>
      <c r="Q7188" s="22">
        <v>3</v>
      </c>
      <c r="R7188" s="23">
        <v>61248</v>
      </c>
      <c r="S7188" s="24">
        <f>Table1[[#This Row],[Female Voters]]/Table1[[#This Row],[Female Population]]</f>
        <v>0.75465911376282091</v>
      </c>
      <c r="T7188" s="24">
        <f>Table1[[#This Row],[Male Voters]]/Table1[[#This Row],[Male Population]]</f>
        <v>0.69366512020244619</v>
      </c>
      <c r="U7188" s="24">
        <f>Table1[[#This Row],[Total Voters]]/Table1[[#This Row],[Total Population]]</f>
        <v>0.72428810438613456</v>
      </c>
      <c r="V7188" s="24">
        <f>Table1[[#This Row],[Female Ballots]]/Table1[[#This Row],[Female Population]]</f>
        <v>0.53299926258631092</v>
      </c>
      <c r="W7188" s="24">
        <f>Table1[[#This Row],[Male Ballots]]/Table1[[#This Row],[Male Population]]</f>
        <v>0.49670181358076759</v>
      </c>
      <c r="X7188" s="24">
        <f>Table1[[#This Row],[Total Ballots]]/Table1[[#This Row],[Total Population]]</f>
        <v>0.51493572551558309</v>
      </c>
      <c r="Y7188" s="24">
        <f>Table1[[#This Row],[Female Ballots]]/Table1[[#This Row],[Female Voters]]</f>
        <v>0.70627817628639322</v>
      </c>
      <c r="Z7188" s="24">
        <f>Table1[[#This Row],[Male Ballots]]/Table1[[#This Row],[Male Voters]]</f>
        <v>0.71605418683269695</v>
      </c>
      <c r="AA7188" s="24">
        <f>Table1[[#This Row],[Total Ballots]]/Table1[[#This Row],[Total Voters]]</f>
        <v>0.7109542768923609</v>
      </c>
    </row>
    <row r="7189" spans="1:27" s="12" customFormat="1" x14ac:dyDescent="0.35">
      <c r="A7189" s="19" t="s">
        <v>55</v>
      </c>
      <c r="B7189" s="20">
        <v>2010</v>
      </c>
      <c r="C7189" s="17" t="s">
        <v>82</v>
      </c>
      <c r="D7189" s="20" t="s">
        <v>70</v>
      </c>
      <c r="E7189" s="37" t="s">
        <v>75</v>
      </c>
      <c r="F7189" s="34" t="s">
        <v>77</v>
      </c>
      <c r="G7189" s="21" t="s">
        <v>66</v>
      </c>
      <c r="H7189" s="22">
        <v>47048</v>
      </c>
      <c r="I7189" s="22">
        <v>44400</v>
      </c>
      <c r="J7189" s="22">
        <v>91448</v>
      </c>
      <c r="K7189" s="31">
        <v>39664</v>
      </c>
      <c r="L7189" s="31">
        <v>36066</v>
      </c>
      <c r="M7189" s="31">
        <v>1</v>
      </c>
      <c r="N7189" s="31">
        <v>75731</v>
      </c>
      <c r="O7189" s="22">
        <v>32404</v>
      </c>
      <c r="P7189" s="22">
        <v>29760</v>
      </c>
      <c r="Q7189" s="22">
        <v>1</v>
      </c>
      <c r="R7189" s="23">
        <v>62165</v>
      </c>
      <c r="S7189" s="24">
        <f>Table1[[#This Row],[Female Voters]]/Table1[[#This Row],[Female Population]]</f>
        <v>0.8430539023975514</v>
      </c>
      <c r="T7189" s="24">
        <f>Table1[[#This Row],[Male Voters]]/Table1[[#This Row],[Male Population]]</f>
        <v>0.81229729729729727</v>
      </c>
      <c r="U7189" s="24">
        <f>Table1[[#This Row],[Total Voters]]/Table1[[#This Row],[Total Population]]</f>
        <v>0.82813183448517191</v>
      </c>
      <c r="V7189" s="24">
        <f>Table1[[#This Row],[Female Ballots]]/Table1[[#This Row],[Female Population]]</f>
        <v>0.68874341098452641</v>
      </c>
      <c r="W7189" s="24">
        <f>Table1[[#This Row],[Male Ballots]]/Table1[[#This Row],[Male Population]]</f>
        <v>0.67027027027027031</v>
      </c>
      <c r="X7189" s="24">
        <f>Table1[[#This Row],[Total Ballots]]/Table1[[#This Row],[Total Population]]</f>
        <v>0.67978523313795813</v>
      </c>
      <c r="Y7189" s="24">
        <f>Table1[[#This Row],[Female Ballots]]/Table1[[#This Row],[Female Voters]]</f>
        <v>0.81696248487293266</v>
      </c>
      <c r="Z7189" s="24">
        <f>Table1[[#This Row],[Male Ballots]]/Table1[[#This Row],[Male Voters]]</f>
        <v>0.82515388454500083</v>
      </c>
      <c r="AA7189" s="24">
        <f>Table1[[#This Row],[Total Ballots]]/Table1[[#This Row],[Total Voters]]</f>
        <v>0.82086595977869037</v>
      </c>
    </row>
    <row r="7190" spans="1:27" s="12" customFormat="1" x14ac:dyDescent="0.35">
      <c r="A7190" s="19" t="s">
        <v>55</v>
      </c>
      <c r="B7190" s="20">
        <v>2010</v>
      </c>
      <c r="C7190" s="17" t="s">
        <v>82</v>
      </c>
      <c r="D7190" s="20" t="s">
        <v>70</v>
      </c>
      <c r="E7190" s="37" t="s">
        <v>75</v>
      </c>
      <c r="F7190" s="34" t="s">
        <v>77</v>
      </c>
      <c r="G7190" s="21" t="s">
        <v>67</v>
      </c>
      <c r="H7190" s="22">
        <v>49342.997000000003</v>
      </c>
      <c r="I7190" s="22">
        <v>38441.998</v>
      </c>
      <c r="J7190" s="22">
        <v>87785</v>
      </c>
      <c r="K7190" s="31">
        <v>40938</v>
      </c>
      <c r="L7190" s="31">
        <v>33461</v>
      </c>
      <c r="M7190" s="31"/>
      <c r="N7190" s="31">
        <v>74399</v>
      </c>
      <c r="O7190" s="22">
        <v>34749</v>
      </c>
      <c r="P7190" s="22">
        <v>29526</v>
      </c>
      <c r="Q7190" s="22"/>
      <c r="R7190" s="23">
        <v>64275</v>
      </c>
      <c r="S7190" s="24">
        <f>Table1[[#This Row],[Female Voters]]/Table1[[#This Row],[Female Population]]</f>
        <v>0.82966180590935723</v>
      </c>
      <c r="T7190" s="24">
        <f>Table1[[#This Row],[Male Voters]]/Table1[[#This Row],[Male Population]]</f>
        <v>0.87042822279944976</v>
      </c>
      <c r="U7190" s="24">
        <f>Table1[[#This Row],[Total Voters]]/Table1[[#This Row],[Total Population]]</f>
        <v>0.84751381215469612</v>
      </c>
      <c r="V7190" s="24">
        <f>Table1[[#This Row],[Female Ballots]]/Table1[[#This Row],[Female Population]]</f>
        <v>0.70423367271347537</v>
      </c>
      <c r="W7190" s="24">
        <f>Table1[[#This Row],[Male Ballots]]/Table1[[#This Row],[Male Population]]</f>
        <v>0.76806621757797289</v>
      </c>
      <c r="X7190" s="24">
        <f>Table1[[#This Row],[Total Ballots]]/Table1[[#This Row],[Total Population]]</f>
        <v>0.73218659224241045</v>
      </c>
      <c r="Y7190" s="24">
        <f>Table1[[#This Row],[Female Ballots]]/Table1[[#This Row],[Female Voters]]</f>
        <v>0.84882016708192876</v>
      </c>
      <c r="Z7190" s="24">
        <f>Table1[[#This Row],[Male Ballots]]/Table1[[#This Row],[Male Voters]]</f>
        <v>0.88240040644332207</v>
      </c>
      <c r="AA7190" s="24">
        <f>Table1[[#This Row],[Total Ballots]]/Table1[[#This Row],[Total Voters]]</f>
        <v>0.86392290218954559</v>
      </c>
    </row>
    <row r="7191" spans="1:27" s="12" customFormat="1" x14ac:dyDescent="0.35">
      <c r="A7191" s="19" t="s">
        <v>23</v>
      </c>
      <c r="B7191" s="20">
        <v>2010</v>
      </c>
      <c r="C7191" s="17" t="s">
        <v>82</v>
      </c>
      <c r="D7191" s="20" t="s">
        <v>69</v>
      </c>
      <c r="E7191" s="37" t="s">
        <v>74</v>
      </c>
      <c r="F7191" s="34" t="s">
        <v>78</v>
      </c>
      <c r="G7191" s="21" t="s">
        <v>79</v>
      </c>
      <c r="H7191" s="22">
        <v>6829.2047299999995</v>
      </c>
      <c r="I7191" s="22">
        <v>6447.2771300000004</v>
      </c>
      <c r="J7191" s="22">
        <v>13276.482189999999</v>
      </c>
      <c r="K7191" s="22">
        <v>6117</v>
      </c>
      <c r="L7191" s="22">
        <v>5517</v>
      </c>
      <c r="M7191" s="22">
        <v>10</v>
      </c>
      <c r="N7191" s="22">
        <v>11644</v>
      </c>
      <c r="O7191" s="22">
        <v>4941</v>
      </c>
      <c r="P7191" s="22">
        <v>4422</v>
      </c>
      <c r="Q7191" s="22">
        <v>6</v>
      </c>
      <c r="R7191" s="23">
        <v>9369</v>
      </c>
      <c r="S7191" s="24">
        <f>Table1[[#This Row],[Female Voters]]/Table1[[#This Row],[Female Population]]</f>
        <v>0.89571190817118762</v>
      </c>
      <c r="T7191" s="24">
        <f>Table1[[#This Row],[Male Voters]]/Table1[[#This Row],[Male Population]]</f>
        <v>0.85571007554936596</v>
      </c>
      <c r="U7191" s="24">
        <f>Table1[[#This Row],[Total Voters]]/Table1[[#This Row],[Total Population]]</f>
        <v>0.87703955259853372</v>
      </c>
      <c r="V7191" s="24">
        <f>Table1[[#This Row],[Female Ballots]]/Table1[[#This Row],[Female Population]]</f>
        <v>0.72351030542322026</v>
      </c>
      <c r="W7191" s="24">
        <f>Table1[[#This Row],[Male Ballots]]/Table1[[#This Row],[Male Population]]</f>
        <v>0.68587093603032379</v>
      </c>
      <c r="X7191" s="24">
        <f>Table1[[#This Row],[Total Ballots]]/Table1[[#This Row],[Total Population]]</f>
        <v>0.70568392032769345</v>
      </c>
      <c r="Y7191" s="24">
        <f>Table1[[#This Row],[Female Ballots]]/Table1[[#This Row],[Female Voters]]</f>
        <v>0.80774889651790094</v>
      </c>
      <c r="Z7191" s="24">
        <f>Table1[[#This Row],[Male Ballots]]/Table1[[#This Row],[Male Voters]]</f>
        <v>0.80152256661228927</v>
      </c>
      <c r="AA7191" s="24">
        <f>Table1[[#This Row],[Total Ballots]]/Table1[[#This Row],[Total Voters]]</f>
        <v>0.80462040535898316</v>
      </c>
    </row>
    <row r="7192" spans="1:27" s="12" customFormat="1" x14ac:dyDescent="0.35">
      <c r="A7192" s="19" t="s">
        <v>23</v>
      </c>
      <c r="B7192" s="20">
        <v>2010</v>
      </c>
      <c r="C7192" s="17" t="s">
        <v>82</v>
      </c>
      <c r="D7192" s="20" t="s">
        <v>69</v>
      </c>
      <c r="E7192" s="37" t="s">
        <v>74</v>
      </c>
      <c r="F7192" s="34" t="s">
        <v>78</v>
      </c>
      <c r="G7192" s="21" t="s">
        <v>62</v>
      </c>
      <c r="H7192" s="22">
        <v>344.20672999999999</v>
      </c>
      <c r="I7192" s="22">
        <v>382.27903000000003</v>
      </c>
      <c r="J7192" s="22">
        <v>726.48578999999995</v>
      </c>
      <c r="K7192" s="31">
        <v>343</v>
      </c>
      <c r="L7192" s="31">
        <v>321</v>
      </c>
      <c r="M7192" s="31">
        <v>1</v>
      </c>
      <c r="N7192" s="31">
        <v>665</v>
      </c>
      <c r="O7192" s="22">
        <v>158</v>
      </c>
      <c r="P7192" s="22">
        <v>131</v>
      </c>
      <c r="Q7192" s="22">
        <v>1</v>
      </c>
      <c r="R7192" s="23">
        <v>290</v>
      </c>
      <c r="S7192" s="24">
        <f>Table1[[#This Row],[Female Voters]]/Table1[[#This Row],[Female Population]]</f>
        <v>0.99649417081415004</v>
      </c>
      <c r="T7192" s="24">
        <f>Table1[[#This Row],[Male Voters]]/Table1[[#This Row],[Male Population]]</f>
        <v>0.83970078086679245</v>
      </c>
      <c r="U7192" s="24">
        <f>Table1[[#This Row],[Total Voters]]/Table1[[#This Row],[Total Population]]</f>
        <v>0.91536546089910453</v>
      </c>
      <c r="V7192" s="24">
        <f>Table1[[#This Row],[Female Ballots]]/Table1[[#This Row],[Female Population]]</f>
        <v>0.45902646935462305</v>
      </c>
      <c r="W7192" s="24">
        <f>Table1[[#This Row],[Male Ballots]]/Table1[[#This Row],[Male Population]]</f>
        <v>0.34268162708270966</v>
      </c>
      <c r="X7192" s="24">
        <f>Table1[[#This Row],[Total Ballots]]/Table1[[#This Row],[Total Population]]</f>
        <v>0.39918193031690269</v>
      </c>
      <c r="Y7192" s="24">
        <f>Table1[[#This Row],[Female Ballots]]/Table1[[#This Row],[Female Voters]]</f>
        <v>0.46064139941690962</v>
      </c>
      <c r="Z7192" s="24">
        <f>Table1[[#This Row],[Male Ballots]]/Table1[[#This Row],[Male Voters]]</f>
        <v>0.40809968847352024</v>
      </c>
      <c r="AA7192" s="24">
        <f>Table1[[#This Row],[Total Ballots]]/Table1[[#This Row],[Total Voters]]</f>
        <v>0.43609022556390975</v>
      </c>
    </row>
    <row r="7193" spans="1:27" s="12" customFormat="1" x14ac:dyDescent="0.35">
      <c r="A7193" s="19" t="s">
        <v>23</v>
      </c>
      <c r="B7193" s="20">
        <v>2010</v>
      </c>
      <c r="C7193" s="17" t="s">
        <v>82</v>
      </c>
      <c r="D7193" s="20" t="s">
        <v>69</v>
      </c>
      <c r="E7193" s="37" t="s">
        <v>74</v>
      </c>
      <c r="F7193" s="34" t="s">
        <v>78</v>
      </c>
      <c r="G7193" s="21" t="s">
        <v>63</v>
      </c>
      <c r="H7193" s="22">
        <v>648.99980000000005</v>
      </c>
      <c r="I7193" s="22">
        <v>607.99980000000005</v>
      </c>
      <c r="J7193" s="22">
        <v>1256.9996000000001</v>
      </c>
      <c r="K7193" s="31">
        <v>484</v>
      </c>
      <c r="L7193" s="31">
        <v>418</v>
      </c>
      <c r="M7193" s="31"/>
      <c r="N7193" s="31">
        <v>902</v>
      </c>
      <c r="O7193" s="22">
        <v>252</v>
      </c>
      <c r="P7193" s="22">
        <v>212</v>
      </c>
      <c r="Q7193" s="22"/>
      <c r="R7193" s="23">
        <v>464</v>
      </c>
      <c r="S7193" s="24">
        <f>Table1[[#This Row],[Female Voters]]/Table1[[#This Row],[Female Population]]</f>
        <v>0.74576294168349511</v>
      </c>
      <c r="T7193" s="24">
        <f>Table1[[#This Row],[Male Voters]]/Table1[[#This Row],[Male Population]]</f>
        <v>0.68750022615139017</v>
      </c>
      <c r="U7193" s="24">
        <f>Table1[[#This Row],[Total Voters]]/Table1[[#This Row],[Total Population]]</f>
        <v>0.71758177170462101</v>
      </c>
      <c r="V7193" s="24">
        <f>Table1[[#This Row],[Female Ballots]]/Table1[[#This Row],[Female Population]]</f>
        <v>0.38828979608314207</v>
      </c>
      <c r="W7193" s="24">
        <f>Table1[[#This Row],[Male Ballots]]/Table1[[#This Row],[Male Population]]</f>
        <v>0.34868432522510695</v>
      </c>
      <c r="X7193" s="24">
        <f>Table1[[#This Row],[Total Ballots]]/Table1[[#This Row],[Total Population]]</f>
        <v>0.36913297347111323</v>
      </c>
      <c r="Y7193" s="24">
        <f>Table1[[#This Row],[Female Ballots]]/Table1[[#This Row],[Female Voters]]</f>
        <v>0.52066115702479343</v>
      </c>
      <c r="Z7193" s="24">
        <f>Table1[[#This Row],[Male Ballots]]/Table1[[#This Row],[Male Voters]]</f>
        <v>0.50717703349282295</v>
      </c>
      <c r="AA7193" s="24">
        <f>Table1[[#This Row],[Total Ballots]]/Table1[[#This Row],[Total Voters]]</f>
        <v>0.51441241685144123</v>
      </c>
    </row>
    <row r="7194" spans="1:27" s="12" customFormat="1" x14ac:dyDescent="0.35">
      <c r="A7194" s="19" t="s">
        <v>23</v>
      </c>
      <c r="B7194" s="20">
        <v>2010</v>
      </c>
      <c r="C7194" s="17" t="s">
        <v>82</v>
      </c>
      <c r="D7194" s="20" t="s">
        <v>69</v>
      </c>
      <c r="E7194" s="37" t="s">
        <v>74</v>
      </c>
      <c r="F7194" s="34" t="s">
        <v>78</v>
      </c>
      <c r="G7194" s="21" t="s">
        <v>64</v>
      </c>
      <c r="H7194" s="22">
        <v>794.99980000000005</v>
      </c>
      <c r="I7194" s="22">
        <v>775.99980000000005</v>
      </c>
      <c r="J7194" s="22">
        <v>1570.9994999999999</v>
      </c>
      <c r="K7194" s="31">
        <v>611</v>
      </c>
      <c r="L7194" s="31">
        <v>530</v>
      </c>
      <c r="M7194" s="31">
        <v>3</v>
      </c>
      <c r="N7194" s="31">
        <v>1144</v>
      </c>
      <c r="O7194" s="22">
        <v>440</v>
      </c>
      <c r="P7194" s="22">
        <v>356</v>
      </c>
      <c r="Q7194" s="22"/>
      <c r="R7194" s="23">
        <v>796</v>
      </c>
      <c r="S7194" s="24">
        <f>Table1[[#This Row],[Female Voters]]/Table1[[#This Row],[Female Population]]</f>
        <v>0.76855365246632756</v>
      </c>
      <c r="T7194" s="24">
        <f>Table1[[#This Row],[Male Voters]]/Table1[[#This Row],[Male Population]]</f>
        <v>0.68298986674996565</v>
      </c>
      <c r="U7194" s="24">
        <f>Table1[[#This Row],[Total Voters]]/Table1[[#This Row],[Total Population]]</f>
        <v>0.7281988313809139</v>
      </c>
      <c r="V7194" s="24">
        <f>Table1[[#This Row],[Female Ballots]]/Table1[[#This Row],[Female Population]]</f>
        <v>0.55345925873188895</v>
      </c>
      <c r="W7194" s="24">
        <f>Table1[[#This Row],[Male Ballots]]/Table1[[#This Row],[Male Population]]</f>
        <v>0.45876300483582594</v>
      </c>
      <c r="X7194" s="24">
        <f>Table1[[#This Row],[Total Ballots]]/Table1[[#This Row],[Total Population]]</f>
        <v>0.50668380225455201</v>
      </c>
      <c r="Y7194" s="24">
        <f>Table1[[#This Row],[Female Ballots]]/Table1[[#This Row],[Female Voters]]</f>
        <v>0.72013093289689034</v>
      </c>
      <c r="Z7194" s="24">
        <f>Table1[[#This Row],[Male Ballots]]/Table1[[#This Row],[Male Voters]]</f>
        <v>0.67169811320754713</v>
      </c>
      <c r="AA7194" s="24">
        <f>Table1[[#This Row],[Total Ballots]]/Table1[[#This Row],[Total Voters]]</f>
        <v>0.69580419580419584</v>
      </c>
    </row>
    <row r="7195" spans="1:27" s="12" customFormat="1" x14ac:dyDescent="0.35">
      <c r="A7195" s="19" t="s">
        <v>23</v>
      </c>
      <c r="B7195" s="20">
        <v>2010</v>
      </c>
      <c r="C7195" s="17" t="s">
        <v>82</v>
      </c>
      <c r="D7195" s="20" t="s">
        <v>69</v>
      </c>
      <c r="E7195" s="37" t="s">
        <v>74</v>
      </c>
      <c r="F7195" s="34" t="s">
        <v>78</v>
      </c>
      <c r="G7195" s="21" t="s">
        <v>65</v>
      </c>
      <c r="H7195" s="22">
        <v>1336.9996000000001</v>
      </c>
      <c r="I7195" s="22">
        <v>1184.9996000000001</v>
      </c>
      <c r="J7195" s="22">
        <v>2522</v>
      </c>
      <c r="K7195" s="31">
        <v>1118</v>
      </c>
      <c r="L7195" s="31">
        <v>894</v>
      </c>
      <c r="M7195" s="31">
        <v>3</v>
      </c>
      <c r="N7195" s="31">
        <v>2015</v>
      </c>
      <c r="O7195" s="22">
        <v>889</v>
      </c>
      <c r="P7195" s="22">
        <v>713</v>
      </c>
      <c r="Q7195" s="22">
        <v>2</v>
      </c>
      <c r="R7195" s="23">
        <v>1604</v>
      </c>
      <c r="S7195" s="24">
        <f>Table1[[#This Row],[Female Voters]]/Table1[[#This Row],[Female Population]]</f>
        <v>0.83620069893812976</v>
      </c>
      <c r="T7195" s="24">
        <f>Table1[[#This Row],[Male Voters]]/Table1[[#This Row],[Male Population]]</f>
        <v>0.75443063440696512</v>
      </c>
      <c r="U7195" s="24">
        <f>Table1[[#This Row],[Total Voters]]/Table1[[#This Row],[Total Population]]</f>
        <v>0.7989690721649485</v>
      </c>
      <c r="V7195" s="24">
        <f>Table1[[#This Row],[Female Ballots]]/Table1[[#This Row],[Female Population]]</f>
        <v>0.66492166489802984</v>
      </c>
      <c r="W7195" s="24">
        <f>Table1[[#This Row],[Male Ballots]]/Table1[[#This Row],[Male Population]]</f>
        <v>0.60168796681450354</v>
      </c>
      <c r="X7195" s="24">
        <f>Table1[[#This Row],[Total Ballots]]/Table1[[#This Row],[Total Population]]</f>
        <v>0.63600317208564627</v>
      </c>
      <c r="Y7195" s="24">
        <f>Table1[[#This Row],[Female Ballots]]/Table1[[#This Row],[Female Voters]]</f>
        <v>0.79516994633273708</v>
      </c>
      <c r="Z7195" s="24">
        <f>Table1[[#This Row],[Male Ballots]]/Table1[[#This Row],[Male Voters]]</f>
        <v>0.79753914988814323</v>
      </c>
      <c r="AA7195" s="24">
        <f>Table1[[#This Row],[Total Ballots]]/Table1[[#This Row],[Total Voters]]</f>
        <v>0.79602977667493802</v>
      </c>
    </row>
    <row r="7196" spans="1:27" s="12" customFormat="1" x14ac:dyDescent="0.35">
      <c r="A7196" s="19" t="s">
        <v>23</v>
      </c>
      <c r="B7196" s="20">
        <v>2010</v>
      </c>
      <c r="C7196" s="17" t="s">
        <v>82</v>
      </c>
      <c r="D7196" s="20" t="s">
        <v>69</v>
      </c>
      <c r="E7196" s="37" t="s">
        <v>74</v>
      </c>
      <c r="F7196" s="34" t="s">
        <v>78</v>
      </c>
      <c r="G7196" s="21" t="s">
        <v>66</v>
      </c>
      <c r="H7196" s="22">
        <v>1854.9993999999999</v>
      </c>
      <c r="I7196" s="22">
        <v>1687.9993999999999</v>
      </c>
      <c r="J7196" s="22">
        <v>3542.998</v>
      </c>
      <c r="K7196" s="31">
        <v>1747</v>
      </c>
      <c r="L7196" s="31">
        <v>1509</v>
      </c>
      <c r="M7196" s="31">
        <v>1</v>
      </c>
      <c r="N7196" s="31">
        <v>3257</v>
      </c>
      <c r="O7196" s="22">
        <v>1541</v>
      </c>
      <c r="P7196" s="22">
        <v>1314</v>
      </c>
      <c r="Q7196" s="22">
        <v>1</v>
      </c>
      <c r="R7196" s="23">
        <v>2856</v>
      </c>
      <c r="S7196" s="24">
        <f>Table1[[#This Row],[Female Voters]]/Table1[[#This Row],[Female Population]]</f>
        <v>0.94177928035987513</v>
      </c>
      <c r="T7196" s="24">
        <f>Table1[[#This Row],[Male Voters]]/Table1[[#This Row],[Male Population]]</f>
        <v>0.89395766372902741</v>
      </c>
      <c r="U7196" s="24">
        <f>Table1[[#This Row],[Total Voters]]/Table1[[#This Row],[Total Population]]</f>
        <v>0.91927796741629542</v>
      </c>
      <c r="V7196" s="24">
        <f>Table1[[#This Row],[Female Ballots]]/Table1[[#This Row],[Female Population]]</f>
        <v>0.83072803150232832</v>
      </c>
      <c r="W7196" s="24">
        <f>Table1[[#This Row],[Male Ballots]]/Table1[[#This Row],[Male Population]]</f>
        <v>0.77843629565271177</v>
      </c>
      <c r="X7196" s="24">
        <f>Table1[[#This Row],[Total Ballots]]/Table1[[#This Row],[Total Population]]</f>
        <v>0.80609698340219216</v>
      </c>
      <c r="Y7196" s="24">
        <f>Table1[[#This Row],[Female Ballots]]/Table1[[#This Row],[Female Voters]]</f>
        <v>0.88208357183743558</v>
      </c>
      <c r="Z7196" s="24">
        <f>Table1[[#This Row],[Male Ballots]]/Table1[[#This Row],[Male Voters]]</f>
        <v>0.87077534791252487</v>
      </c>
      <c r="AA7196" s="24">
        <f>Table1[[#This Row],[Total Ballots]]/Table1[[#This Row],[Total Voters]]</f>
        <v>0.87688056493705868</v>
      </c>
    </row>
    <row r="7197" spans="1:27" s="12" customFormat="1" x14ac:dyDescent="0.35">
      <c r="A7197" s="19" t="s">
        <v>23</v>
      </c>
      <c r="B7197" s="20">
        <v>2010</v>
      </c>
      <c r="C7197" s="17" t="s">
        <v>82</v>
      </c>
      <c r="D7197" s="20" t="s">
        <v>69</v>
      </c>
      <c r="E7197" s="37" t="s">
        <v>74</v>
      </c>
      <c r="F7197" s="34" t="s">
        <v>78</v>
      </c>
      <c r="G7197" s="21" t="s">
        <v>67</v>
      </c>
      <c r="H7197" s="22">
        <v>1848.9994000000002</v>
      </c>
      <c r="I7197" s="22">
        <v>1807.9995000000001</v>
      </c>
      <c r="J7197" s="22">
        <v>3656.9992999999999</v>
      </c>
      <c r="K7197" s="31">
        <v>1814</v>
      </c>
      <c r="L7197" s="31">
        <v>1845</v>
      </c>
      <c r="M7197" s="31">
        <v>2</v>
      </c>
      <c r="N7197" s="31">
        <v>3661</v>
      </c>
      <c r="O7197" s="22">
        <v>1661</v>
      </c>
      <c r="P7197" s="22">
        <v>1696</v>
      </c>
      <c r="Q7197" s="22">
        <v>2</v>
      </c>
      <c r="R7197" s="23">
        <v>3359</v>
      </c>
      <c r="S7197" s="24">
        <f>Table1[[#This Row],[Female Voters]]/Table1[[#This Row],[Female Population]]</f>
        <v>0.98107116746495426</v>
      </c>
      <c r="T7197" s="24">
        <f>Table1[[#This Row],[Male Voters]]/Table1[[#This Row],[Male Population]]</f>
        <v>1.0204648839781205</v>
      </c>
      <c r="U7197" s="24">
        <f>Table1[[#This Row],[Total Voters]]/Table1[[#This Row],[Total Population]]</f>
        <v>1.0010939843494091</v>
      </c>
      <c r="V7197" s="24">
        <f>Table1[[#This Row],[Female Ballots]]/Table1[[#This Row],[Female Population]]</f>
        <v>0.89832370956961904</v>
      </c>
      <c r="W7197" s="24">
        <f>Table1[[#This Row],[Male Ballots]]/Table1[[#This Row],[Male Population]]</f>
        <v>0.93805335676254331</v>
      </c>
      <c r="X7197" s="24">
        <f>Table1[[#This Row],[Total Ballots]]/Table1[[#This Row],[Total Population]]</f>
        <v>0.91851261770818493</v>
      </c>
      <c r="Y7197" s="24">
        <f>Table1[[#This Row],[Female Ballots]]/Table1[[#This Row],[Female Voters]]</f>
        <v>0.91565600882028664</v>
      </c>
      <c r="Z7197" s="24">
        <f>Table1[[#This Row],[Male Ballots]]/Table1[[#This Row],[Male Voters]]</f>
        <v>0.91924119241192415</v>
      </c>
      <c r="AA7197" s="24">
        <f>Table1[[#This Row],[Total Ballots]]/Table1[[#This Row],[Total Voters]]</f>
        <v>0.91750887735591369</v>
      </c>
    </row>
    <row r="7198" spans="1:27" s="12" customFormat="1" x14ac:dyDescent="0.35">
      <c r="A7198" s="19" t="s">
        <v>38</v>
      </c>
      <c r="B7198" s="20">
        <v>2010</v>
      </c>
      <c r="C7198" s="17" t="s">
        <v>82</v>
      </c>
      <c r="D7198" s="20" t="s">
        <v>69</v>
      </c>
      <c r="E7198" s="37" t="s">
        <v>74</v>
      </c>
      <c r="F7198" s="34" t="s">
        <v>78</v>
      </c>
      <c r="G7198" s="21" t="s">
        <v>79</v>
      </c>
      <c r="H7198" s="22">
        <v>45241.966799999995</v>
      </c>
      <c r="I7198" s="22">
        <v>43920.316999999995</v>
      </c>
      <c r="J7198" s="22">
        <v>89162.283999999985</v>
      </c>
      <c r="K7198" s="22">
        <v>34005</v>
      </c>
      <c r="L7198" s="22">
        <v>30313</v>
      </c>
      <c r="M7198" s="22">
        <v>2</v>
      </c>
      <c r="N7198" s="22">
        <v>64320</v>
      </c>
      <c r="O7198" s="22">
        <v>25724</v>
      </c>
      <c r="P7198" s="22">
        <v>23210</v>
      </c>
      <c r="Q7198" s="22">
        <v>1</v>
      </c>
      <c r="R7198" s="23">
        <v>48935</v>
      </c>
      <c r="S7198" s="24">
        <f>Table1[[#This Row],[Female Voters]]/Table1[[#This Row],[Female Population]]</f>
        <v>0.75162514817989756</v>
      </c>
      <c r="T7198" s="24">
        <f>Table1[[#This Row],[Male Voters]]/Table1[[#This Row],[Male Population]]</f>
        <v>0.69018172159367619</v>
      </c>
      <c r="U7198" s="24">
        <f>Table1[[#This Row],[Total Voters]]/Table1[[#This Row],[Total Population]]</f>
        <v>0.72138125129230668</v>
      </c>
      <c r="V7198" s="24">
        <f>Table1[[#This Row],[Female Ballots]]/Table1[[#This Row],[Female Population]]</f>
        <v>0.56858712870988626</v>
      </c>
      <c r="W7198" s="24">
        <f>Table1[[#This Row],[Male Ballots]]/Table1[[#This Row],[Male Population]]</f>
        <v>0.52845702365946046</v>
      </c>
      <c r="X7198" s="24">
        <f>Table1[[#This Row],[Total Ballots]]/Table1[[#This Row],[Total Population]]</f>
        <v>0.54883071411674478</v>
      </c>
      <c r="Y7198" s="24">
        <f>Table1[[#This Row],[Female Ballots]]/Table1[[#This Row],[Female Voters]]</f>
        <v>0.75647698867813562</v>
      </c>
      <c r="Z7198" s="24">
        <f>Table1[[#This Row],[Male Ballots]]/Table1[[#This Row],[Male Voters]]</f>
        <v>0.76567809190776237</v>
      </c>
      <c r="AA7198" s="24">
        <f>Table1[[#This Row],[Total Ballots]]/Table1[[#This Row],[Total Voters]]</f>
        <v>0.76080534825870649</v>
      </c>
    </row>
    <row r="7199" spans="1:27" s="12" customFormat="1" x14ac:dyDescent="0.35">
      <c r="A7199" s="19" t="s">
        <v>38</v>
      </c>
      <c r="B7199" s="20">
        <v>2010</v>
      </c>
      <c r="C7199" s="17" t="s">
        <v>82</v>
      </c>
      <c r="D7199" s="20" t="s">
        <v>69</v>
      </c>
      <c r="E7199" s="37" t="s">
        <v>74</v>
      </c>
      <c r="F7199" s="34" t="s">
        <v>78</v>
      </c>
      <c r="G7199" s="21" t="s">
        <v>62</v>
      </c>
      <c r="H7199" s="22">
        <v>4603.9877999999999</v>
      </c>
      <c r="I7199" s="22">
        <v>4996.3372999999992</v>
      </c>
      <c r="J7199" s="22">
        <v>9600.3260000000009</v>
      </c>
      <c r="K7199" s="31">
        <v>2628</v>
      </c>
      <c r="L7199" s="31">
        <v>2391</v>
      </c>
      <c r="M7199" s="31"/>
      <c r="N7199" s="31">
        <v>5019</v>
      </c>
      <c r="O7199" s="22">
        <v>1149</v>
      </c>
      <c r="P7199" s="22">
        <v>1059</v>
      </c>
      <c r="Q7199" s="22"/>
      <c r="R7199" s="23">
        <v>2208</v>
      </c>
      <c r="S7199" s="24">
        <f>Table1[[#This Row],[Female Voters]]/Table1[[#This Row],[Female Population]]</f>
        <v>0.57080950562032329</v>
      </c>
      <c r="T7199" s="24">
        <f>Table1[[#This Row],[Male Voters]]/Table1[[#This Row],[Male Population]]</f>
        <v>0.47855055742533642</v>
      </c>
      <c r="U7199" s="24">
        <f>Table1[[#This Row],[Total Voters]]/Table1[[#This Row],[Total Population]]</f>
        <v>0.52279474676172455</v>
      </c>
      <c r="V7199" s="24">
        <f>Table1[[#This Row],[Female Ballots]]/Table1[[#This Row],[Female Population]]</f>
        <v>0.24956625645272126</v>
      </c>
      <c r="W7199" s="24">
        <f>Table1[[#This Row],[Male Ballots]]/Table1[[#This Row],[Male Population]]</f>
        <v>0.21195526571034348</v>
      </c>
      <c r="X7199" s="24">
        <f>Table1[[#This Row],[Total Ballots]]/Table1[[#This Row],[Total Population]]</f>
        <v>0.22999218984855305</v>
      </c>
      <c r="Y7199" s="24">
        <f>Table1[[#This Row],[Female Ballots]]/Table1[[#This Row],[Female Voters]]</f>
        <v>0.43721461187214611</v>
      </c>
      <c r="Z7199" s="24">
        <f>Table1[[#This Row],[Male Ballots]]/Table1[[#This Row],[Male Voters]]</f>
        <v>0.44291091593475534</v>
      </c>
      <c r="AA7199" s="24">
        <f>Table1[[#This Row],[Total Ballots]]/Table1[[#This Row],[Total Voters]]</f>
        <v>0.43992827256425582</v>
      </c>
    </row>
    <row r="7200" spans="1:27" s="12" customFormat="1" x14ac:dyDescent="0.35">
      <c r="A7200" s="19" t="s">
        <v>38</v>
      </c>
      <c r="B7200" s="20">
        <v>2010</v>
      </c>
      <c r="C7200" s="17" t="s">
        <v>82</v>
      </c>
      <c r="D7200" s="20" t="s">
        <v>69</v>
      </c>
      <c r="E7200" s="37" t="s">
        <v>74</v>
      </c>
      <c r="F7200" s="34" t="s">
        <v>78</v>
      </c>
      <c r="G7200" s="21" t="s">
        <v>63</v>
      </c>
      <c r="H7200" s="22">
        <v>6881.9939999999997</v>
      </c>
      <c r="I7200" s="22">
        <v>7221.9939999999997</v>
      </c>
      <c r="J7200" s="22">
        <v>14103.989</v>
      </c>
      <c r="K7200" s="31">
        <v>4234</v>
      </c>
      <c r="L7200" s="31">
        <v>3659</v>
      </c>
      <c r="M7200" s="31"/>
      <c r="N7200" s="31">
        <v>7893</v>
      </c>
      <c r="O7200" s="22">
        <v>2215</v>
      </c>
      <c r="P7200" s="22">
        <v>1944</v>
      </c>
      <c r="Q7200" s="22"/>
      <c r="R7200" s="23">
        <v>4159</v>
      </c>
      <c r="S7200" s="24">
        <f>Table1[[#This Row],[Female Voters]]/Table1[[#This Row],[Female Population]]</f>
        <v>0.61522866773786788</v>
      </c>
      <c r="T7200" s="24">
        <f>Table1[[#This Row],[Male Voters]]/Table1[[#This Row],[Male Population]]</f>
        <v>0.50664677926899415</v>
      </c>
      <c r="U7200" s="24">
        <f>Table1[[#This Row],[Total Voters]]/Table1[[#This Row],[Total Population]]</f>
        <v>0.55962891065782883</v>
      </c>
      <c r="V7200" s="24">
        <f>Table1[[#This Row],[Female Ballots]]/Table1[[#This Row],[Female Population]]</f>
        <v>0.32185439278209194</v>
      </c>
      <c r="W7200" s="24">
        <f>Table1[[#This Row],[Male Ballots]]/Table1[[#This Row],[Male Population]]</f>
        <v>0.26917773678571322</v>
      </c>
      <c r="X7200" s="24">
        <f>Table1[[#This Row],[Total Ballots]]/Table1[[#This Row],[Total Population]]</f>
        <v>0.29488111483921325</v>
      </c>
      <c r="Y7200" s="24">
        <f>Table1[[#This Row],[Female Ballots]]/Table1[[#This Row],[Female Voters]]</f>
        <v>0.52314596126594237</v>
      </c>
      <c r="Z7200" s="24">
        <f>Table1[[#This Row],[Male Ballots]]/Table1[[#This Row],[Male Voters]]</f>
        <v>0.5312927029242962</v>
      </c>
      <c r="AA7200" s="24">
        <f>Table1[[#This Row],[Total Ballots]]/Table1[[#This Row],[Total Voters]]</f>
        <v>0.52692258963638672</v>
      </c>
    </row>
    <row r="7201" spans="1:27" s="12" customFormat="1" x14ac:dyDescent="0.35">
      <c r="A7201" s="19" t="s">
        <v>38</v>
      </c>
      <c r="B7201" s="20">
        <v>2010</v>
      </c>
      <c r="C7201" s="17" t="s">
        <v>82</v>
      </c>
      <c r="D7201" s="20" t="s">
        <v>69</v>
      </c>
      <c r="E7201" s="37" t="s">
        <v>74</v>
      </c>
      <c r="F7201" s="34" t="s">
        <v>78</v>
      </c>
      <c r="G7201" s="21" t="s">
        <v>64</v>
      </c>
      <c r="H7201" s="22">
        <v>6829.9960000000001</v>
      </c>
      <c r="I7201" s="22">
        <v>6997.9949999999999</v>
      </c>
      <c r="J7201" s="22">
        <v>13827.99</v>
      </c>
      <c r="K7201" s="31">
        <v>4527</v>
      </c>
      <c r="L7201" s="31">
        <v>4085</v>
      </c>
      <c r="M7201" s="31">
        <v>1</v>
      </c>
      <c r="N7201" s="31">
        <v>8613</v>
      </c>
      <c r="O7201" s="22">
        <v>2972</v>
      </c>
      <c r="P7201" s="22">
        <v>2728</v>
      </c>
      <c r="Q7201" s="22"/>
      <c r="R7201" s="23">
        <v>5700</v>
      </c>
      <c r="S7201" s="24">
        <f>Table1[[#This Row],[Female Voters]]/Table1[[#This Row],[Female Population]]</f>
        <v>0.66281151555579243</v>
      </c>
      <c r="T7201" s="24">
        <f>Table1[[#This Row],[Male Voters]]/Table1[[#This Row],[Male Population]]</f>
        <v>0.58373862799273224</v>
      </c>
      <c r="U7201" s="24">
        <f>Table1[[#This Row],[Total Voters]]/Table1[[#This Row],[Total Population]]</f>
        <v>0.62286709782115834</v>
      </c>
      <c r="V7201" s="24">
        <f>Table1[[#This Row],[Female Ballots]]/Table1[[#This Row],[Female Population]]</f>
        <v>0.43513934708014468</v>
      </c>
      <c r="W7201" s="24">
        <f>Table1[[#This Row],[Male Ballots]]/Table1[[#This Row],[Male Population]]</f>
        <v>0.38982594300224566</v>
      </c>
      <c r="X7201" s="24">
        <f>Table1[[#This Row],[Total Ballots]]/Table1[[#This Row],[Total Population]]</f>
        <v>0.41220741409272066</v>
      </c>
      <c r="Y7201" s="24">
        <f>Table1[[#This Row],[Female Ballots]]/Table1[[#This Row],[Female Voters]]</f>
        <v>0.65650541197260881</v>
      </c>
      <c r="Z7201" s="24">
        <f>Table1[[#This Row],[Male Ballots]]/Table1[[#This Row],[Male Voters]]</f>
        <v>0.66780905752753983</v>
      </c>
      <c r="AA7201" s="24">
        <f>Table1[[#This Row],[Total Ballots]]/Table1[[#This Row],[Total Voters]]</f>
        <v>0.66179031696273072</v>
      </c>
    </row>
    <row r="7202" spans="1:27" s="12" customFormat="1" x14ac:dyDescent="0.35">
      <c r="A7202" s="19" t="s">
        <v>38</v>
      </c>
      <c r="B7202" s="20">
        <v>2010</v>
      </c>
      <c r="C7202" s="17" t="s">
        <v>82</v>
      </c>
      <c r="D7202" s="20" t="s">
        <v>69</v>
      </c>
      <c r="E7202" s="37" t="s">
        <v>74</v>
      </c>
      <c r="F7202" s="34" t="s">
        <v>78</v>
      </c>
      <c r="G7202" s="21" t="s">
        <v>65</v>
      </c>
      <c r="H7202" s="22">
        <v>8379.9959999999992</v>
      </c>
      <c r="I7202" s="22">
        <v>8130.9959999999992</v>
      </c>
      <c r="J7202" s="22">
        <v>16510.991999999998</v>
      </c>
      <c r="K7202" s="31">
        <v>6369</v>
      </c>
      <c r="L7202" s="31">
        <v>5709</v>
      </c>
      <c r="M7202" s="31"/>
      <c r="N7202" s="31">
        <v>12078</v>
      </c>
      <c r="O7202" s="22">
        <v>4998</v>
      </c>
      <c r="P7202" s="22">
        <v>4486</v>
      </c>
      <c r="Q7202" s="22"/>
      <c r="R7202" s="23">
        <v>9484</v>
      </c>
      <c r="S7202" s="24">
        <f>Table1[[#This Row],[Female Voters]]/Table1[[#This Row],[Female Population]]</f>
        <v>0.76002422912851042</v>
      </c>
      <c r="T7202" s="24">
        <f>Table1[[#This Row],[Male Voters]]/Table1[[#This Row],[Male Population]]</f>
        <v>0.70212800498241545</v>
      </c>
      <c r="U7202" s="24">
        <f>Table1[[#This Row],[Total Voters]]/Table1[[#This Row],[Total Population]]</f>
        <v>0.73151267955311228</v>
      </c>
      <c r="V7202" s="24">
        <f>Table1[[#This Row],[Female Ballots]]/Table1[[#This Row],[Female Population]]</f>
        <v>0.59642033242020642</v>
      </c>
      <c r="W7202" s="24">
        <f>Table1[[#This Row],[Male Ballots]]/Table1[[#This Row],[Male Population]]</f>
        <v>0.55171592754442389</v>
      </c>
      <c r="X7202" s="24">
        <f>Table1[[#This Row],[Total Ballots]]/Table1[[#This Row],[Total Population]]</f>
        <v>0.57440522047373055</v>
      </c>
      <c r="Y7202" s="24">
        <f>Table1[[#This Row],[Female Ballots]]/Table1[[#This Row],[Female Voters]]</f>
        <v>0.78473857748469145</v>
      </c>
      <c r="Z7202" s="24">
        <f>Table1[[#This Row],[Male Ballots]]/Table1[[#This Row],[Male Voters]]</f>
        <v>0.78577684358031175</v>
      </c>
      <c r="AA7202" s="24">
        <f>Table1[[#This Row],[Total Ballots]]/Table1[[#This Row],[Total Voters]]</f>
        <v>0.78522934260639177</v>
      </c>
    </row>
    <row r="7203" spans="1:27" s="12" customFormat="1" x14ac:dyDescent="0.35">
      <c r="A7203" s="19" t="s">
        <v>38</v>
      </c>
      <c r="B7203" s="20">
        <v>2010</v>
      </c>
      <c r="C7203" s="17" t="s">
        <v>82</v>
      </c>
      <c r="D7203" s="20" t="s">
        <v>69</v>
      </c>
      <c r="E7203" s="37" t="s">
        <v>74</v>
      </c>
      <c r="F7203" s="34" t="s">
        <v>78</v>
      </c>
      <c r="G7203" s="21" t="s">
        <v>66</v>
      </c>
      <c r="H7203" s="22">
        <v>8366.9959999999992</v>
      </c>
      <c r="I7203" s="22">
        <v>7875.9969999999994</v>
      </c>
      <c r="J7203" s="22">
        <v>16242.992999999999</v>
      </c>
      <c r="K7203" s="31">
        <v>7350</v>
      </c>
      <c r="L7203" s="31">
        <v>6597</v>
      </c>
      <c r="M7203" s="31">
        <v>1</v>
      </c>
      <c r="N7203" s="31">
        <v>13948</v>
      </c>
      <c r="O7203" s="22">
        <v>6456</v>
      </c>
      <c r="P7203" s="22">
        <v>5800</v>
      </c>
      <c r="Q7203" s="22">
        <v>1</v>
      </c>
      <c r="R7203" s="23">
        <v>12257</v>
      </c>
      <c r="S7203" s="24">
        <f>Table1[[#This Row],[Female Voters]]/Table1[[#This Row],[Female Population]]</f>
        <v>0.8784514776868545</v>
      </c>
      <c r="T7203" s="24">
        <f>Table1[[#This Row],[Male Voters]]/Table1[[#This Row],[Male Population]]</f>
        <v>0.83760824185179361</v>
      </c>
      <c r="U7203" s="24">
        <f>Table1[[#This Row],[Total Voters]]/Table1[[#This Row],[Total Population]]</f>
        <v>0.85870873674574633</v>
      </c>
      <c r="V7203" s="24">
        <f>Table1[[#This Row],[Female Ballots]]/Table1[[#This Row],[Female Population]]</f>
        <v>0.77160309387024928</v>
      </c>
      <c r="W7203" s="24">
        <f>Table1[[#This Row],[Male Ballots]]/Table1[[#This Row],[Male Population]]</f>
        <v>0.73641470406857701</v>
      </c>
      <c r="X7203" s="24">
        <f>Table1[[#This Row],[Total Ballots]]/Table1[[#This Row],[Total Population]]</f>
        <v>0.75460230759195679</v>
      </c>
      <c r="Y7203" s="24">
        <f>Table1[[#This Row],[Female Ballots]]/Table1[[#This Row],[Female Voters]]</f>
        <v>0.8783673469387755</v>
      </c>
      <c r="Z7203" s="24">
        <f>Table1[[#This Row],[Male Ballots]]/Table1[[#This Row],[Male Voters]]</f>
        <v>0.87918750947400337</v>
      </c>
      <c r="AA7203" s="24">
        <f>Table1[[#This Row],[Total Ballots]]/Table1[[#This Row],[Total Voters]]</f>
        <v>0.87876398049899629</v>
      </c>
    </row>
    <row r="7204" spans="1:27" s="12" customFormat="1" x14ac:dyDescent="0.35">
      <c r="A7204" s="19" t="s">
        <v>38</v>
      </c>
      <c r="B7204" s="20">
        <v>2010</v>
      </c>
      <c r="C7204" s="17" t="s">
        <v>82</v>
      </c>
      <c r="D7204" s="20" t="s">
        <v>69</v>
      </c>
      <c r="E7204" s="37" t="s">
        <v>74</v>
      </c>
      <c r="F7204" s="34" t="s">
        <v>78</v>
      </c>
      <c r="G7204" s="21" t="s">
        <v>67</v>
      </c>
      <c r="H7204" s="22">
        <v>10178.996999999999</v>
      </c>
      <c r="I7204" s="22">
        <v>8696.9976999999999</v>
      </c>
      <c r="J7204" s="22">
        <v>18875.993999999999</v>
      </c>
      <c r="K7204" s="31">
        <v>8897</v>
      </c>
      <c r="L7204" s="31">
        <v>7872</v>
      </c>
      <c r="M7204" s="31"/>
      <c r="N7204" s="31">
        <v>16769</v>
      </c>
      <c r="O7204" s="22">
        <v>7934</v>
      </c>
      <c r="P7204" s="22">
        <v>7193</v>
      </c>
      <c r="Q7204" s="22"/>
      <c r="R7204" s="23">
        <v>15127</v>
      </c>
      <c r="S7204" s="24">
        <f>Table1[[#This Row],[Female Voters]]/Table1[[#This Row],[Female Population]]</f>
        <v>0.87405468338383441</v>
      </c>
      <c r="T7204" s="24">
        <f>Table1[[#This Row],[Male Voters]]/Table1[[#This Row],[Male Population]]</f>
        <v>0.90513994271839349</v>
      </c>
      <c r="U7204" s="24">
        <f>Table1[[#This Row],[Total Voters]]/Table1[[#This Row],[Total Population]]</f>
        <v>0.88837705712345538</v>
      </c>
      <c r="V7204" s="24">
        <f>Table1[[#This Row],[Female Ballots]]/Table1[[#This Row],[Female Population]]</f>
        <v>0.77944811261856162</v>
      </c>
      <c r="W7204" s="24">
        <f>Table1[[#This Row],[Male Ballots]]/Table1[[#This Row],[Male Population]]</f>
        <v>0.82706702337060523</v>
      </c>
      <c r="X7204" s="24">
        <f>Table1[[#This Row],[Total Ballots]]/Table1[[#This Row],[Total Population]]</f>
        <v>0.80138826066590196</v>
      </c>
      <c r="Y7204" s="24">
        <f>Table1[[#This Row],[Female Ballots]]/Table1[[#This Row],[Female Voters]]</f>
        <v>0.89176126784309317</v>
      </c>
      <c r="Z7204" s="24">
        <f>Table1[[#This Row],[Male Ballots]]/Table1[[#This Row],[Male Voters]]</f>
        <v>0.91374491869918695</v>
      </c>
      <c r="AA7204" s="24">
        <f>Table1[[#This Row],[Total Ballots]]/Table1[[#This Row],[Total Voters]]</f>
        <v>0.9020812213012106</v>
      </c>
    </row>
    <row r="7205" spans="1:27" s="12" customFormat="1" x14ac:dyDescent="0.35">
      <c r="A7205" s="19" t="s">
        <v>36</v>
      </c>
      <c r="B7205" s="20">
        <v>2010</v>
      </c>
      <c r="C7205" s="17" t="s">
        <v>82</v>
      </c>
      <c r="D7205" s="20" t="s">
        <v>69</v>
      </c>
      <c r="E7205" s="37" t="s">
        <v>74</v>
      </c>
      <c r="F7205" s="34" t="s">
        <v>78</v>
      </c>
      <c r="G7205" s="21" t="s">
        <v>79</v>
      </c>
      <c r="H7205" s="22">
        <v>4286.9622199999994</v>
      </c>
      <c r="I7205" s="22">
        <v>4323.06477</v>
      </c>
      <c r="J7205" s="22">
        <v>8610.0260199999993</v>
      </c>
      <c r="K7205" s="22">
        <v>3330</v>
      </c>
      <c r="L7205" s="22">
        <v>3235</v>
      </c>
      <c r="M7205" s="22">
        <v>0</v>
      </c>
      <c r="N7205" s="22">
        <v>6565</v>
      </c>
      <c r="O7205" s="22">
        <v>2368</v>
      </c>
      <c r="P7205" s="22">
        <v>2299</v>
      </c>
      <c r="Q7205" s="22">
        <v>0</v>
      </c>
      <c r="R7205" s="23">
        <v>4667</v>
      </c>
      <c r="S7205" s="24">
        <f>Table1[[#This Row],[Female Voters]]/Table1[[#This Row],[Female Population]]</f>
        <v>0.77677381537549461</v>
      </c>
      <c r="T7205" s="24">
        <f>Table1[[#This Row],[Male Voters]]/Table1[[#This Row],[Male Population]]</f>
        <v>0.74831171220226711</v>
      </c>
      <c r="U7205" s="24">
        <f>Table1[[#This Row],[Total Voters]]/Table1[[#This Row],[Total Population]]</f>
        <v>0.76248317772215057</v>
      </c>
      <c r="V7205" s="24">
        <f>Table1[[#This Row],[Female Ballots]]/Table1[[#This Row],[Female Population]]</f>
        <v>0.55237249093368501</v>
      </c>
      <c r="W7205" s="24">
        <f>Table1[[#This Row],[Male Ballots]]/Table1[[#This Row],[Male Population]]</f>
        <v>0.53179864802256938</v>
      </c>
      <c r="X7205" s="24">
        <f>Table1[[#This Row],[Total Ballots]]/Table1[[#This Row],[Total Population]]</f>
        <v>0.54204249663812287</v>
      </c>
      <c r="Y7205" s="24">
        <f>Table1[[#This Row],[Female Ballots]]/Table1[[#This Row],[Female Voters]]</f>
        <v>0.71111111111111114</v>
      </c>
      <c r="Z7205" s="24">
        <f>Table1[[#This Row],[Male Ballots]]/Table1[[#This Row],[Male Voters]]</f>
        <v>0.71066460587326119</v>
      </c>
      <c r="AA7205" s="24">
        <f>Table1[[#This Row],[Total Ballots]]/Table1[[#This Row],[Total Voters]]</f>
        <v>0.71089108910891086</v>
      </c>
    </row>
    <row r="7206" spans="1:27" s="12" customFormat="1" x14ac:dyDescent="0.35">
      <c r="A7206" s="19" t="s">
        <v>36</v>
      </c>
      <c r="B7206" s="20">
        <v>2010</v>
      </c>
      <c r="C7206" s="17" t="s">
        <v>82</v>
      </c>
      <c r="D7206" s="20" t="s">
        <v>69</v>
      </c>
      <c r="E7206" s="37" t="s">
        <v>74</v>
      </c>
      <c r="F7206" s="34" t="s">
        <v>78</v>
      </c>
      <c r="G7206" s="21" t="s">
        <v>62</v>
      </c>
      <c r="H7206" s="22">
        <v>328.96442999999999</v>
      </c>
      <c r="I7206" s="22">
        <v>365.06694999999996</v>
      </c>
      <c r="J7206" s="22">
        <v>694.03131999999994</v>
      </c>
      <c r="K7206" s="31">
        <v>253</v>
      </c>
      <c r="L7206" s="31">
        <v>243</v>
      </c>
      <c r="M7206" s="31"/>
      <c r="N7206" s="31">
        <v>496</v>
      </c>
      <c r="O7206" s="22">
        <v>91</v>
      </c>
      <c r="P7206" s="22">
        <v>89</v>
      </c>
      <c r="Q7206" s="22"/>
      <c r="R7206" s="23">
        <v>180</v>
      </c>
      <c r="S7206" s="24">
        <f>Table1[[#This Row],[Female Voters]]/Table1[[#This Row],[Female Population]]</f>
        <v>0.76908010996812026</v>
      </c>
      <c r="T7206" s="24">
        <f>Table1[[#This Row],[Male Voters]]/Table1[[#This Row],[Male Population]]</f>
        <v>0.66563133145851749</v>
      </c>
      <c r="U7206" s="24">
        <f>Table1[[#This Row],[Total Voters]]/Table1[[#This Row],[Total Population]]</f>
        <v>0.71466515372822081</v>
      </c>
      <c r="V7206" s="24">
        <f>Table1[[#This Row],[Female Ballots]]/Table1[[#This Row],[Female Population]]</f>
        <v>0.27662565220197211</v>
      </c>
      <c r="W7206" s="24">
        <f>Table1[[#This Row],[Male Ballots]]/Table1[[#This Row],[Male Population]]</f>
        <v>0.24379089917616484</v>
      </c>
      <c r="X7206" s="24">
        <f>Table1[[#This Row],[Total Ballots]]/Table1[[#This Row],[Total Population]]</f>
        <v>0.25935428965943497</v>
      </c>
      <c r="Y7206" s="24">
        <f>Table1[[#This Row],[Female Ballots]]/Table1[[#This Row],[Female Voters]]</f>
        <v>0.35968379446640314</v>
      </c>
      <c r="Z7206" s="24">
        <f>Table1[[#This Row],[Male Ballots]]/Table1[[#This Row],[Male Voters]]</f>
        <v>0.36625514403292181</v>
      </c>
      <c r="AA7206" s="24">
        <f>Table1[[#This Row],[Total Ballots]]/Table1[[#This Row],[Total Voters]]</f>
        <v>0.36290322580645162</v>
      </c>
    </row>
    <row r="7207" spans="1:27" s="12" customFormat="1" x14ac:dyDescent="0.35">
      <c r="A7207" s="19" t="s">
        <v>36</v>
      </c>
      <c r="B7207" s="20">
        <v>2010</v>
      </c>
      <c r="C7207" s="17" t="s">
        <v>82</v>
      </c>
      <c r="D7207" s="20" t="s">
        <v>69</v>
      </c>
      <c r="E7207" s="37" t="s">
        <v>74</v>
      </c>
      <c r="F7207" s="34" t="s">
        <v>78</v>
      </c>
      <c r="G7207" s="21" t="s">
        <v>63</v>
      </c>
      <c r="H7207" s="22">
        <v>567.99970000000008</v>
      </c>
      <c r="I7207" s="22">
        <v>571.99969999999996</v>
      </c>
      <c r="J7207" s="22">
        <v>1139.9992999999999</v>
      </c>
      <c r="K7207" s="31">
        <v>365</v>
      </c>
      <c r="L7207" s="31">
        <v>321</v>
      </c>
      <c r="M7207" s="31"/>
      <c r="N7207" s="31">
        <v>686</v>
      </c>
      <c r="O7207" s="22">
        <v>190</v>
      </c>
      <c r="P7207" s="22">
        <v>144</v>
      </c>
      <c r="Q7207" s="22"/>
      <c r="R7207" s="23">
        <v>334</v>
      </c>
      <c r="S7207" s="24">
        <f>Table1[[#This Row],[Female Voters]]/Table1[[#This Row],[Female Population]]</f>
        <v>0.64260597320738011</v>
      </c>
      <c r="T7207" s="24">
        <f>Table1[[#This Row],[Male Voters]]/Table1[[#This Row],[Male Population]]</f>
        <v>0.56118910551876167</v>
      </c>
      <c r="U7207" s="24">
        <f>Table1[[#This Row],[Total Voters]]/Table1[[#This Row],[Total Population]]</f>
        <v>0.60175475546344637</v>
      </c>
      <c r="V7207" s="24">
        <f>Table1[[#This Row],[Female Ballots]]/Table1[[#This Row],[Female Population]]</f>
        <v>0.33450721892986912</v>
      </c>
      <c r="W7207" s="24">
        <f>Table1[[#This Row],[Male Ballots]]/Table1[[#This Row],[Male Population]]</f>
        <v>0.2517483837841174</v>
      </c>
      <c r="X7207" s="24">
        <f>Table1[[#This Row],[Total Ballots]]/Table1[[#This Row],[Total Population]]</f>
        <v>0.2929826360419695</v>
      </c>
      <c r="Y7207" s="24">
        <f>Table1[[#This Row],[Female Ballots]]/Table1[[#This Row],[Female Voters]]</f>
        <v>0.52054794520547942</v>
      </c>
      <c r="Z7207" s="24">
        <f>Table1[[#This Row],[Male Ballots]]/Table1[[#This Row],[Male Voters]]</f>
        <v>0.44859813084112149</v>
      </c>
      <c r="AA7207" s="24">
        <f>Table1[[#This Row],[Total Ballots]]/Table1[[#This Row],[Total Voters]]</f>
        <v>0.48688046647230321</v>
      </c>
    </row>
    <row r="7208" spans="1:27" s="12" customFormat="1" x14ac:dyDescent="0.35">
      <c r="A7208" s="19" t="s">
        <v>36</v>
      </c>
      <c r="B7208" s="20">
        <v>2010</v>
      </c>
      <c r="C7208" s="17" t="s">
        <v>82</v>
      </c>
      <c r="D7208" s="20" t="s">
        <v>69</v>
      </c>
      <c r="E7208" s="37" t="s">
        <v>74</v>
      </c>
      <c r="F7208" s="34" t="s">
        <v>78</v>
      </c>
      <c r="G7208" s="21" t="s">
        <v>64</v>
      </c>
      <c r="H7208" s="22">
        <v>716.99959999999999</v>
      </c>
      <c r="I7208" s="22">
        <v>666.99959999999999</v>
      </c>
      <c r="J7208" s="22">
        <v>1383.9992</v>
      </c>
      <c r="K7208" s="31">
        <v>490</v>
      </c>
      <c r="L7208" s="31">
        <v>443</v>
      </c>
      <c r="M7208" s="31"/>
      <c r="N7208" s="31">
        <v>933</v>
      </c>
      <c r="O7208" s="22">
        <v>312</v>
      </c>
      <c r="P7208" s="22">
        <v>278</v>
      </c>
      <c r="Q7208" s="22"/>
      <c r="R7208" s="23">
        <v>590</v>
      </c>
      <c r="S7208" s="24">
        <f>Table1[[#This Row],[Female Voters]]/Table1[[#This Row],[Female Population]]</f>
        <v>0.68340344959746147</v>
      </c>
      <c r="T7208" s="24">
        <f>Table1[[#This Row],[Male Voters]]/Table1[[#This Row],[Male Population]]</f>
        <v>0.66416831434381673</v>
      </c>
      <c r="U7208" s="24">
        <f>Table1[[#This Row],[Total Voters]]/Table1[[#This Row],[Total Population]]</f>
        <v>0.67413333764932815</v>
      </c>
      <c r="V7208" s="24">
        <f>Table1[[#This Row],[Female Ballots]]/Table1[[#This Row],[Female Population]]</f>
        <v>0.43514668627430197</v>
      </c>
      <c r="W7208" s="24">
        <f>Table1[[#This Row],[Male Ballots]]/Table1[[#This Row],[Male Population]]</f>
        <v>0.41679185414803849</v>
      </c>
      <c r="X7208" s="24">
        <f>Table1[[#This Row],[Total Ballots]]/Table1[[#This Row],[Total Population]]</f>
        <v>0.4263008244513436</v>
      </c>
      <c r="Y7208" s="24">
        <f>Table1[[#This Row],[Female Ballots]]/Table1[[#This Row],[Female Voters]]</f>
        <v>0.63673469387755099</v>
      </c>
      <c r="Z7208" s="24">
        <f>Table1[[#This Row],[Male Ballots]]/Table1[[#This Row],[Male Voters]]</f>
        <v>0.6275395033860045</v>
      </c>
      <c r="AA7208" s="24">
        <f>Table1[[#This Row],[Total Ballots]]/Table1[[#This Row],[Total Voters]]</f>
        <v>0.63236870310825299</v>
      </c>
    </row>
    <row r="7209" spans="1:27" s="12" customFormat="1" x14ac:dyDescent="0.35">
      <c r="A7209" s="19" t="s">
        <v>36</v>
      </c>
      <c r="B7209" s="20">
        <v>2010</v>
      </c>
      <c r="C7209" s="17" t="s">
        <v>82</v>
      </c>
      <c r="D7209" s="20" t="s">
        <v>69</v>
      </c>
      <c r="E7209" s="37" t="s">
        <v>74</v>
      </c>
      <c r="F7209" s="34" t="s">
        <v>78</v>
      </c>
      <c r="G7209" s="21" t="s">
        <v>65</v>
      </c>
      <c r="H7209" s="22">
        <v>982.9994999999999</v>
      </c>
      <c r="I7209" s="22">
        <v>972.99950000000001</v>
      </c>
      <c r="J7209" s="22">
        <v>1955.9985000000001</v>
      </c>
      <c r="K7209" s="31">
        <v>738</v>
      </c>
      <c r="L7209" s="31">
        <v>708</v>
      </c>
      <c r="M7209" s="31"/>
      <c r="N7209" s="31">
        <v>1446</v>
      </c>
      <c r="O7209" s="22">
        <v>533</v>
      </c>
      <c r="P7209" s="22">
        <v>497</v>
      </c>
      <c r="Q7209" s="22"/>
      <c r="R7209" s="23">
        <v>1030</v>
      </c>
      <c r="S7209" s="24">
        <f>Table1[[#This Row],[Female Voters]]/Table1[[#This Row],[Female Population]]</f>
        <v>0.75076335237200031</v>
      </c>
      <c r="T7209" s="24">
        <f>Table1[[#This Row],[Male Voters]]/Table1[[#This Row],[Male Population]]</f>
        <v>0.72764682818439264</v>
      </c>
      <c r="U7209" s="24">
        <f>Table1[[#This Row],[Total Voters]]/Table1[[#This Row],[Total Population]]</f>
        <v>0.73926437060151118</v>
      </c>
      <c r="V7209" s="24">
        <f>Table1[[#This Row],[Female Ballots]]/Table1[[#This Row],[Female Population]]</f>
        <v>0.54221797671311134</v>
      </c>
      <c r="W7209" s="24">
        <f>Table1[[#This Row],[Male Ballots]]/Table1[[#This Row],[Male Population]]</f>
        <v>0.51079162938932654</v>
      </c>
      <c r="X7209" s="24">
        <f>Table1[[#This Row],[Total Ballots]]/Table1[[#This Row],[Total Population]]</f>
        <v>0.52658527089872509</v>
      </c>
      <c r="Y7209" s="24">
        <f>Table1[[#This Row],[Female Ballots]]/Table1[[#This Row],[Female Voters]]</f>
        <v>0.72222222222222221</v>
      </c>
      <c r="Z7209" s="24">
        <f>Table1[[#This Row],[Male Ballots]]/Table1[[#This Row],[Male Voters]]</f>
        <v>0.70197740112994356</v>
      </c>
      <c r="AA7209" s="24">
        <f>Table1[[#This Row],[Total Ballots]]/Table1[[#This Row],[Total Voters]]</f>
        <v>0.71230982019363764</v>
      </c>
    </row>
    <row r="7210" spans="1:27" s="12" customFormat="1" x14ac:dyDescent="0.35">
      <c r="A7210" s="19" t="s">
        <v>36</v>
      </c>
      <c r="B7210" s="20">
        <v>2010</v>
      </c>
      <c r="C7210" s="17" t="s">
        <v>82</v>
      </c>
      <c r="D7210" s="20" t="s">
        <v>69</v>
      </c>
      <c r="E7210" s="37" t="s">
        <v>74</v>
      </c>
      <c r="F7210" s="34" t="s">
        <v>78</v>
      </c>
      <c r="G7210" s="21" t="s">
        <v>66</v>
      </c>
      <c r="H7210" s="22">
        <v>879.99950000000001</v>
      </c>
      <c r="I7210" s="22">
        <v>959.9994999999999</v>
      </c>
      <c r="J7210" s="22">
        <v>1839.9985999999999</v>
      </c>
      <c r="K7210" s="31">
        <v>801</v>
      </c>
      <c r="L7210" s="31">
        <v>800</v>
      </c>
      <c r="M7210" s="31"/>
      <c r="N7210" s="31">
        <v>1601</v>
      </c>
      <c r="O7210" s="22">
        <v>656</v>
      </c>
      <c r="P7210" s="22">
        <v>669</v>
      </c>
      <c r="Q7210" s="22"/>
      <c r="R7210" s="23">
        <v>1325</v>
      </c>
      <c r="S7210" s="24">
        <f>Table1[[#This Row],[Female Voters]]/Table1[[#This Row],[Female Population]]</f>
        <v>0.91022778990215336</v>
      </c>
      <c r="T7210" s="24">
        <f>Table1[[#This Row],[Male Voters]]/Table1[[#This Row],[Male Population]]</f>
        <v>0.83333376736133724</v>
      </c>
      <c r="U7210" s="24">
        <f>Table1[[#This Row],[Total Voters]]/Table1[[#This Row],[Total Population]]</f>
        <v>0.87010935769190267</v>
      </c>
      <c r="V7210" s="24">
        <f>Table1[[#This Row],[Female Ballots]]/Table1[[#This Row],[Female Population]]</f>
        <v>0.74545496900850516</v>
      </c>
      <c r="W7210" s="24">
        <f>Table1[[#This Row],[Male Ballots]]/Table1[[#This Row],[Male Population]]</f>
        <v>0.69687536295591823</v>
      </c>
      <c r="X7210" s="24">
        <f>Table1[[#This Row],[Total Ballots]]/Table1[[#This Row],[Total Population]]</f>
        <v>0.72010924356138106</v>
      </c>
      <c r="Y7210" s="24">
        <f>Table1[[#This Row],[Female Ballots]]/Table1[[#This Row],[Female Voters]]</f>
        <v>0.81897627965043696</v>
      </c>
      <c r="Z7210" s="24">
        <f>Table1[[#This Row],[Male Ballots]]/Table1[[#This Row],[Male Voters]]</f>
        <v>0.83625000000000005</v>
      </c>
      <c r="AA7210" s="24">
        <f>Table1[[#This Row],[Total Ballots]]/Table1[[#This Row],[Total Voters]]</f>
        <v>0.82760774515927549</v>
      </c>
    </row>
    <row r="7211" spans="1:27" s="12" customFormat="1" x14ac:dyDescent="0.35">
      <c r="A7211" s="19" t="s">
        <v>36</v>
      </c>
      <c r="B7211" s="20">
        <v>2010</v>
      </c>
      <c r="C7211" s="17" t="s">
        <v>82</v>
      </c>
      <c r="D7211" s="20" t="s">
        <v>69</v>
      </c>
      <c r="E7211" s="37" t="s">
        <v>74</v>
      </c>
      <c r="F7211" s="34" t="s">
        <v>78</v>
      </c>
      <c r="G7211" s="21" t="s">
        <v>67</v>
      </c>
      <c r="H7211" s="22">
        <v>809.99948999999992</v>
      </c>
      <c r="I7211" s="22">
        <v>785.99952000000008</v>
      </c>
      <c r="J7211" s="22">
        <v>1595.9991</v>
      </c>
      <c r="K7211" s="31">
        <v>683</v>
      </c>
      <c r="L7211" s="31">
        <v>720</v>
      </c>
      <c r="M7211" s="31"/>
      <c r="N7211" s="31">
        <v>1403</v>
      </c>
      <c r="O7211" s="22">
        <v>586</v>
      </c>
      <c r="P7211" s="22">
        <v>622</v>
      </c>
      <c r="Q7211" s="22"/>
      <c r="R7211" s="23">
        <v>1208</v>
      </c>
      <c r="S7211" s="24">
        <f>Table1[[#This Row],[Female Voters]]/Table1[[#This Row],[Female Population]]</f>
        <v>0.84321040745346654</v>
      </c>
      <c r="T7211" s="24">
        <f>Table1[[#This Row],[Male Voters]]/Table1[[#This Row],[Male Population]]</f>
        <v>0.91603109375944647</v>
      </c>
      <c r="U7211" s="24">
        <f>Table1[[#This Row],[Total Voters]]/Table1[[#This Row],[Total Population]]</f>
        <v>0.8790731774222178</v>
      </c>
      <c r="V7211" s="24">
        <f>Table1[[#This Row],[Female Ballots]]/Table1[[#This Row],[Female Population]]</f>
        <v>0.7234572456335745</v>
      </c>
      <c r="W7211" s="24">
        <f>Table1[[#This Row],[Male Ballots]]/Table1[[#This Row],[Male Population]]</f>
        <v>0.79134908377552182</v>
      </c>
      <c r="X7211" s="24">
        <f>Table1[[#This Row],[Total Ballots]]/Table1[[#This Row],[Total Population]]</f>
        <v>0.75689265739560885</v>
      </c>
      <c r="Y7211" s="24">
        <f>Table1[[#This Row],[Female Ballots]]/Table1[[#This Row],[Female Voters]]</f>
        <v>0.85797950219619323</v>
      </c>
      <c r="Z7211" s="24">
        <f>Table1[[#This Row],[Male Ballots]]/Table1[[#This Row],[Male Voters]]</f>
        <v>0.86388888888888893</v>
      </c>
      <c r="AA7211" s="24">
        <f>Table1[[#This Row],[Total Ballots]]/Table1[[#This Row],[Total Voters]]</f>
        <v>0.86101211689237345</v>
      </c>
    </row>
    <row r="7212" spans="1:27" s="12" customFormat="1" x14ac:dyDescent="0.35">
      <c r="A7212" s="19" t="s">
        <v>52</v>
      </c>
      <c r="B7212" s="20">
        <v>2010</v>
      </c>
      <c r="C7212" s="17" t="s">
        <v>82</v>
      </c>
      <c r="D7212" s="20" t="s">
        <v>69</v>
      </c>
      <c r="E7212" s="37" t="s">
        <v>75</v>
      </c>
      <c r="F7212" s="34" t="s">
        <v>78</v>
      </c>
      <c r="G7212" s="21" t="s">
        <v>79</v>
      </c>
      <c r="H7212" s="22">
        <v>271260.16499999998</v>
      </c>
      <c r="I7212" s="22">
        <v>267904.60700000002</v>
      </c>
      <c r="J7212" s="22">
        <v>539164.772</v>
      </c>
      <c r="K7212" s="22">
        <v>195479</v>
      </c>
      <c r="L7212" s="22">
        <v>177087</v>
      </c>
      <c r="M7212" s="22">
        <v>4354</v>
      </c>
      <c r="N7212" s="22">
        <v>376920</v>
      </c>
      <c r="O7212" s="22">
        <v>139765</v>
      </c>
      <c r="P7212" s="22">
        <v>126928</v>
      </c>
      <c r="Q7212" s="22">
        <v>2664</v>
      </c>
      <c r="R7212" s="23">
        <v>269357</v>
      </c>
      <c r="S7212" s="24">
        <f>Table1[[#This Row],[Female Voters]]/Table1[[#This Row],[Female Population]]</f>
        <v>0.72063290236515198</v>
      </c>
      <c r="T7212" s="24">
        <f>Table1[[#This Row],[Male Voters]]/Table1[[#This Row],[Male Population]]</f>
        <v>0.66100766979344994</v>
      </c>
      <c r="U7212" s="24">
        <f>Table1[[#This Row],[Total Voters]]/Table1[[#This Row],[Total Population]]</f>
        <v>0.6990812819647646</v>
      </c>
      <c r="V7212" s="24">
        <f>Table1[[#This Row],[Female Ballots]]/Table1[[#This Row],[Female Population]]</f>
        <v>0.51524336424406436</v>
      </c>
      <c r="W7212" s="24">
        <f>Table1[[#This Row],[Male Ballots]]/Table1[[#This Row],[Male Population]]</f>
        <v>0.47378057966729925</v>
      </c>
      <c r="X7212" s="24">
        <f>Table1[[#This Row],[Total Ballots]]/Table1[[#This Row],[Total Population]]</f>
        <v>0.49958197194678738</v>
      </c>
      <c r="Y7212" s="24">
        <f>Table1[[#This Row],[Female Ballots]]/Table1[[#This Row],[Female Voters]]</f>
        <v>0.71498728763703523</v>
      </c>
      <c r="Z7212" s="24">
        <f>Table1[[#This Row],[Male Ballots]]/Table1[[#This Row],[Male Voters]]</f>
        <v>0.71675504130737999</v>
      </c>
      <c r="AA7212" s="24">
        <f>Table1[[#This Row],[Total Ballots]]/Table1[[#This Row],[Total Voters]]</f>
        <v>0.71462644593017088</v>
      </c>
    </row>
    <row r="7213" spans="1:27" s="12" customFormat="1" x14ac:dyDescent="0.35">
      <c r="A7213" s="19" t="s">
        <v>52</v>
      </c>
      <c r="B7213" s="20">
        <v>2010</v>
      </c>
      <c r="C7213" s="17" t="s">
        <v>82</v>
      </c>
      <c r="D7213" s="20" t="s">
        <v>69</v>
      </c>
      <c r="E7213" s="37" t="s">
        <v>75</v>
      </c>
      <c r="F7213" s="34" t="s">
        <v>78</v>
      </c>
      <c r="G7213" s="21" t="s">
        <v>62</v>
      </c>
      <c r="H7213" s="22">
        <v>29946.164999999997</v>
      </c>
      <c r="I7213" s="22">
        <v>33003.607000000004</v>
      </c>
      <c r="J7213" s="22">
        <v>62949.771999999997</v>
      </c>
      <c r="K7213" s="31">
        <v>17714</v>
      </c>
      <c r="L7213" s="31">
        <v>16702</v>
      </c>
      <c r="M7213" s="31">
        <v>706</v>
      </c>
      <c r="N7213" s="31">
        <v>35122</v>
      </c>
      <c r="O7213" s="22">
        <v>7881</v>
      </c>
      <c r="P7213" s="22">
        <v>7427</v>
      </c>
      <c r="Q7213" s="22">
        <v>331</v>
      </c>
      <c r="R7213" s="23">
        <v>15639</v>
      </c>
      <c r="S7213" s="24">
        <f>Table1[[#This Row],[Female Voters]]/Table1[[#This Row],[Female Population]]</f>
        <v>0.59152816395688734</v>
      </c>
      <c r="T7213" s="24">
        <f>Table1[[#This Row],[Male Voters]]/Table1[[#This Row],[Male Population]]</f>
        <v>0.50606589758507303</v>
      </c>
      <c r="U7213" s="24">
        <f>Table1[[#This Row],[Total Voters]]/Table1[[#This Row],[Total Population]]</f>
        <v>0.55793688974759115</v>
      </c>
      <c r="V7213" s="24">
        <f>Table1[[#This Row],[Female Ballots]]/Table1[[#This Row],[Female Population]]</f>
        <v>0.26317226262528109</v>
      </c>
      <c r="W7213" s="24">
        <f>Table1[[#This Row],[Male Ballots]]/Table1[[#This Row],[Male Population]]</f>
        <v>0.22503600894290127</v>
      </c>
      <c r="X7213" s="24">
        <f>Table1[[#This Row],[Total Ballots]]/Table1[[#This Row],[Total Population]]</f>
        <v>0.24843616590064854</v>
      </c>
      <c r="Y7213" s="24">
        <f>Table1[[#This Row],[Female Ballots]]/Table1[[#This Row],[Female Voters]]</f>
        <v>0.44490233713446992</v>
      </c>
      <c r="Z7213" s="24">
        <f>Table1[[#This Row],[Male Ballots]]/Table1[[#This Row],[Male Voters]]</f>
        <v>0.44467728415758589</v>
      </c>
      <c r="AA7213" s="24">
        <f>Table1[[#This Row],[Total Ballots]]/Table1[[#This Row],[Total Voters]]</f>
        <v>0.44527646489379874</v>
      </c>
    </row>
    <row r="7214" spans="1:27" s="12" customFormat="1" x14ac:dyDescent="0.35">
      <c r="A7214" s="19" t="s">
        <v>52</v>
      </c>
      <c r="B7214" s="20">
        <v>2010</v>
      </c>
      <c r="C7214" s="17" t="s">
        <v>82</v>
      </c>
      <c r="D7214" s="20" t="s">
        <v>69</v>
      </c>
      <c r="E7214" s="37" t="s">
        <v>75</v>
      </c>
      <c r="F7214" s="34" t="s">
        <v>78</v>
      </c>
      <c r="G7214" s="21" t="s">
        <v>63</v>
      </c>
      <c r="H7214" s="22">
        <v>48446</v>
      </c>
      <c r="I7214" s="22">
        <v>50757</v>
      </c>
      <c r="J7214" s="22">
        <v>99203</v>
      </c>
      <c r="K7214" s="31">
        <v>29713</v>
      </c>
      <c r="L7214" s="31">
        <v>26530</v>
      </c>
      <c r="M7214" s="31">
        <v>930</v>
      </c>
      <c r="N7214" s="31">
        <v>57173</v>
      </c>
      <c r="O7214" s="22">
        <v>15672</v>
      </c>
      <c r="P7214" s="22">
        <v>13739</v>
      </c>
      <c r="Q7214" s="22">
        <v>465</v>
      </c>
      <c r="R7214" s="23">
        <v>29876</v>
      </c>
      <c r="S7214" s="24">
        <f>Table1[[#This Row],[Female Voters]]/Table1[[#This Row],[Female Population]]</f>
        <v>0.61332204929199519</v>
      </c>
      <c r="T7214" s="24">
        <f>Table1[[#This Row],[Male Voters]]/Table1[[#This Row],[Male Population]]</f>
        <v>0.5226865259964143</v>
      </c>
      <c r="U7214" s="24">
        <f>Table1[[#This Row],[Total Voters]]/Table1[[#This Row],[Total Population]]</f>
        <v>0.57632329667449578</v>
      </c>
      <c r="V7214" s="24">
        <f>Table1[[#This Row],[Female Ballots]]/Table1[[#This Row],[Female Population]]</f>
        <v>0.32349419972753168</v>
      </c>
      <c r="W7214" s="24">
        <f>Table1[[#This Row],[Male Ballots]]/Table1[[#This Row],[Male Population]]</f>
        <v>0.27068187639143371</v>
      </c>
      <c r="X7214" s="24">
        <f>Table1[[#This Row],[Total Ballots]]/Table1[[#This Row],[Total Population]]</f>
        <v>0.30116024716994444</v>
      </c>
      <c r="Y7214" s="24">
        <f>Table1[[#This Row],[Female Ballots]]/Table1[[#This Row],[Female Voters]]</f>
        <v>0.52744589910140338</v>
      </c>
      <c r="Z7214" s="24">
        <f>Table1[[#This Row],[Male Ballots]]/Table1[[#This Row],[Male Voters]]</f>
        <v>0.5178665661515266</v>
      </c>
      <c r="AA7214" s="24">
        <f>Table1[[#This Row],[Total Ballots]]/Table1[[#This Row],[Total Voters]]</f>
        <v>0.52255435257901461</v>
      </c>
    </row>
    <row r="7215" spans="1:27" s="12" customFormat="1" x14ac:dyDescent="0.35">
      <c r="A7215" s="19" t="s">
        <v>52</v>
      </c>
      <c r="B7215" s="20">
        <v>2010</v>
      </c>
      <c r="C7215" s="17" t="s">
        <v>82</v>
      </c>
      <c r="D7215" s="20" t="s">
        <v>69</v>
      </c>
      <c r="E7215" s="37" t="s">
        <v>75</v>
      </c>
      <c r="F7215" s="34" t="s">
        <v>78</v>
      </c>
      <c r="G7215" s="21" t="s">
        <v>64</v>
      </c>
      <c r="H7215" s="22">
        <v>51303</v>
      </c>
      <c r="I7215" s="22">
        <v>53171</v>
      </c>
      <c r="J7215" s="22">
        <v>104474</v>
      </c>
      <c r="K7215" s="31">
        <v>34483</v>
      </c>
      <c r="L7215" s="31">
        <v>31476</v>
      </c>
      <c r="M7215" s="31">
        <v>869</v>
      </c>
      <c r="N7215" s="31">
        <v>66828</v>
      </c>
      <c r="O7215" s="22">
        <v>22665</v>
      </c>
      <c r="P7215" s="22">
        <v>20743</v>
      </c>
      <c r="Q7215" s="22">
        <v>526</v>
      </c>
      <c r="R7215" s="23">
        <v>43934</v>
      </c>
      <c r="S7215" s="24">
        <f>Table1[[#This Row],[Female Voters]]/Table1[[#This Row],[Female Population]]</f>
        <v>0.67214392920491983</v>
      </c>
      <c r="T7215" s="24">
        <f>Table1[[#This Row],[Male Voters]]/Table1[[#This Row],[Male Population]]</f>
        <v>0.59197682947471364</v>
      </c>
      <c r="U7215" s="24">
        <f>Table1[[#This Row],[Total Voters]]/Table1[[#This Row],[Total Population]]</f>
        <v>0.63966154258475794</v>
      </c>
      <c r="V7215" s="24">
        <f>Table1[[#This Row],[Female Ballots]]/Table1[[#This Row],[Female Population]]</f>
        <v>0.44178702999824571</v>
      </c>
      <c r="W7215" s="24">
        <f>Table1[[#This Row],[Male Ballots]]/Table1[[#This Row],[Male Population]]</f>
        <v>0.39011867371311432</v>
      </c>
      <c r="X7215" s="24">
        <f>Table1[[#This Row],[Total Ballots]]/Table1[[#This Row],[Total Population]]</f>
        <v>0.42052568103068705</v>
      </c>
      <c r="Y7215" s="24">
        <f>Table1[[#This Row],[Female Ballots]]/Table1[[#This Row],[Female Voters]]</f>
        <v>0.6572803990372067</v>
      </c>
      <c r="Z7215" s="24">
        <f>Table1[[#This Row],[Male Ballots]]/Table1[[#This Row],[Male Voters]]</f>
        <v>0.65901003939509473</v>
      </c>
      <c r="AA7215" s="24">
        <f>Table1[[#This Row],[Total Ballots]]/Table1[[#This Row],[Total Voters]]</f>
        <v>0.65741904590890043</v>
      </c>
    </row>
    <row r="7216" spans="1:27" s="12" customFormat="1" x14ac:dyDescent="0.35">
      <c r="A7216" s="19" t="s">
        <v>52</v>
      </c>
      <c r="B7216" s="20">
        <v>2010</v>
      </c>
      <c r="C7216" s="17" t="s">
        <v>82</v>
      </c>
      <c r="D7216" s="20" t="s">
        <v>69</v>
      </c>
      <c r="E7216" s="37" t="s">
        <v>75</v>
      </c>
      <c r="F7216" s="34" t="s">
        <v>78</v>
      </c>
      <c r="G7216" s="21" t="s">
        <v>65</v>
      </c>
      <c r="H7216" s="22">
        <v>56823</v>
      </c>
      <c r="I7216" s="22">
        <v>57588</v>
      </c>
      <c r="J7216" s="22">
        <v>114411</v>
      </c>
      <c r="K7216" s="31">
        <v>43382</v>
      </c>
      <c r="L7216" s="31">
        <v>41207</v>
      </c>
      <c r="M7216" s="31">
        <v>800</v>
      </c>
      <c r="N7216" s="31">
        <v>85389</v>
      </c>
      <c r="O7216" s="22">
        <v>33215</v>
      </c>
      <c r="P7216" s="22">
        <v>31575</v>
      </c>
      <c r="Q7216" s="22">
        <v>538</v>
      </c>
      <c r="R7216" s="23">
        <v>65328</v>
      </c>
      <c r="S7216" s="24">
        <f>Table1[[#This Row],[Female Voters]]/Table1[[#This Row],[Female Population]]</f>
        <v>0.76345845872270035</v>
      </c>
      <c r="T7216" s="24">
        <f>Table1[[#This Row],[Male Voters]]/Table1[[#This Row],[Male Population]]</f>
        <v>0.71554837813433358</v>
      </c>
      <c r="U7216" s="24">
        <f>Table1[[#This Row],[Total Voters]]/Table1[[#This Row],[Total Population]]</f>
        <v>0.74633557962084063</v>
      </c>
      <c r="V7216" s="24">
        <f>Table1[[#This Row],[Female Ballots]]/Table1[[#This Row],[Female Population]]</f>
        <v>0.58453443148021045</v>
      </c>
      <c r="W7216" s="24">
        <f>Table1[[#This Row],[Male Ballots]]/Table1[[#This Row],[Male Population]]</f>
        <v>0.54829131068972703</v>
      </c>
      <c r="X7216" s="24">
        <f>Table1[[#This Row],[Total Ballots]]/Table1[[#This Row],[Total Population]]</f>
        <v>0.57099404777512652</v>
      </c>
      <c r="Y7216" s="24">
        <f>Table1[[#This Row],[Female Ballots]]/Table1[[#This Row],[Female Voters]]</f>
        <v>0.76564012724171315</v>
      </c>
      <c r="Z7216" s="24">
        <f>Table1[[#This Row],[Male Ballots]]/Table1[[#This Row],[Male Voters]]</f>
        <v>0.76625330647705492</v>
      </c>
      <c r="AA7216" s="24">
        <f>Table1[[#This Row],[Total Ballots]]/Table1[[#This Row],[Total Voters]]</f>
        <v>0.76506341566243896</v>
      </c>
    </row>
    <row r="7217" spans="1:27" s="12" customFormat="1" x14ac:dyDescent="0.35">
      <c r="A7217" s="19" t="s">
        <v>52</v>
      </c>
      <c r="B7217" s="20">
        <v>2010</v>
      </c>
      <c r="C7217" s="17" t="s">
        <v>82</v>
      </c>
      <c r="D7217" s="20" t="s">
        <v>69</v>
      </c>
      <c r="E7217" s="37" t="s">
        <v>75</v>
      </c>
      <c r="F7217" s="34" t="s">
        <v>78</v>
      </c>
      <c r="G7217" s="21" t="s">
        <v>66</v>
      </c>
      <c r="H7217" s="22">
        <v>43160</v>
      </c>
      <c r="I7217" s="22">
        <v>41423</v>
      </c>
      <c r="J7217" s="22">
        <v>84583</v>
      </c>
      <c r="K7217" s="31">
        <v>36330</v>
      </c>
      <c r="L7217" s="31">
        <v>33819</v>
      </c>
      <c r="M7217" s="31">
        <v>574</v>
      </c>
      <c r="N7217" s="31">
        <v>70723</v>
      </c>
      <c r="O7217" s="22">
        <v>30928</v>
      </c>
      <c r="P7217" s="22">
        <v>28958</v>
      </c>
      <c r="Q7217" s="22">
        <v>433</v>
      </c>
      <c r="R7217" s="23">
        <v>60319</v>
      </c>
      <c r="S7217" s="24">
        <f>Table1[[#This Row],[Female Voters]]/Table1[[#This Row],[Female Population]]</f>
        <v>0.84175162187210384</v>
      </c>
      <c r="T7217" s="24">
        <f>Table1[[#This Row],[Male Voters]]/Table1[[#This Row],[Male Population]]</f>
        <v>0.8164304854790817</v>
      </c>
      <c r="U7217" s="24">
        <f>Table1[[#This Row],[Total Voters]]/Table1[[#This Row],[Total Population]]</f>
        <v>0.83613728527008968</v>
      </c>
      <c r="V7217" s="24">
        <f>Table1[[#This Row],[Female Ballots]]/Table1[[#This Row],[Female Population]]</f>
        <v>0.71658943466172387</v>
      </c>
      <c r="W7217" s="24">
        <f>Table1[[#This Row],[Male Ballots]]/Table1[[#This Row],[Male Population]]</f>
        <v>0.69908022113318691</v>
      </c>
      <c r="X7217" s="24">
        <f>Table1[[#This Row],[Total Ballots]]/Table1[[#This Row],[Total Population]]</f>
        <v>0.7131338448624428</v>
      </c>
      <c r="Y7217" s="24">
        <f>Table1[[#This Row],[Female Ballots]]/Table1[[#This Row],[Female Voters]]</f>
        <v>0.8513074593999449</v>
      </c>
      <c r="Z7217" s="24">
        <f>Table1[[#This Row],[Male Ballots]]/Table1[[#This Row],[Male Voters]]</f>
        <v>0.85626423016647446</v>
      </c>
      <c r="AA7217" s="24">
        <f>Table1[[#This Row],[Total Ballots]]/Table1[[#This Row],[Total Voters]]</f>
        <v>0.85289085587432656</v>
      </c>
    </row>
    <row r="7218" spans="1:27" s="12" customFormat="1" x14ac:dyDescent="0.35">
      <c r="A7218" s="19" t="s">
        <v>52</v>
      </c>
      <c r="B7218" s="20">
        <v>2010</v>
      </c>
      <c r="C7218" s="17" t="s">
        <v>82</v>
      </c>
      <c r="D7218" s="20" t="s">
        <v>69</v>
      </c>
      <c r="E7218" s="37" t="s">
        <v>75</v>
      </c>
      <c r="F7218" s="34" t="s">
        <v>78</v>
      </c>
      <c r="G7218" s="21" t="s">
        <v>67</v>
      </c>
      <c r="H7218" s="22">
        <v>41582</v>
      </c>
      <c r="I7218" s="22">
        <v>31962</v>
      </c>
      <c r="J7218" s="22">
        <v>73544</v>
      </c>
      <c r="K7218" s="31">
        <v>33857</v>
      </c>
      <c r="L7218" s="31">
        <v>27353</v>
      </c>
      <c r="M7218" s="31">
        <v>475</v>
      </c>
      <c r="N7218" s="31">
        <v>61685</v>
      </c>
      <c r="O7218" s="22">
        <v>29404</v>
      </c>
      <c r="P7218" s="22">
        <v>24486</v>
      </c>
      <c r="Q7218" s="22">
        <v>371</v>
      </c>
      <c r="R7218" s="23">
        <v>54261</v>
      </c>
      <c r="S7218" s="24">
        <f>Table1[[#This Row],[Female Voters]]/Table1[[#This Row],[Female Population]]</f>
        <v>0.81422250012024433</v>
      </c>
      <c r="T7218" s="24">
        <f>Table1[[#This Row],[Male Voters]]/Table1[[#This Row],[Male Population]]</f>
        <v>0.85579750954258182</v>
      </c>
      <c r="U7218" s="24">
        <f>Table1[[#This Row],[Total Voters]]/Table1[[#This Row],[Total Population]]</f>
        <v>0.83874959208093114</v>
      </c>
      <c r="V7218" s="24">
        <f>Table1[[#This Row],[Female Ballots]]/Table1[[#This Row],[Female Population]]</f>
        <v>0.70713289404069068</v>
      </c>
      <c r="W7218" s="24">
        <f>Table1[[#This Row],[Male Ballots]]/Table1[[#This Row],[Male Population]]</f>
        <v>0.76609724047306171</v>
      </c>
      <c r="X7218" s="24">
        <f>Table1[[#This Row],[Total Ballots]]/Table1[[#This Row],[Total Population]]</f>
        <v>0.73780321984118347</v>
      </c>
      <c r="Y7218" s="24">
        <f>Table1[[#This Row],[Female Ballots]]/Table1[[#This Row],[Female Voters]]</f>
        <v>0.86847623829636411</v>
      </c>
      <c r="Z7218" s="24">
        <f>Table1[[#This Row],[Male Ballots]]/Table1[[#This Row],[Male Voters]]</f>
        <v>0.89518517164479217</v>
      </c>
      <c r="AA7218" s="24">
        <f>Table1[[#This Row],[Total Ballots]]/Table1[[#This Row],[Total Voters]]</f>
        <v>0.87964659155386238</v>
      </c>
    </row>
    <row r="7219" spans="1:27" s="12" customFormat="1" x14ac:dyDescent="0.35">
      <c r="A7219" s="19" t="s">
        <v>40</v>
      </c>
      <c r="B7219" s="20">
        <v>2010</v>
      </c>
      <c r="C7219" s="17" t="s">
        <v>82</v>
      </c>
      <c r="D7219" s="20"/>
      <c r="E7219" s="37" t="s">
        <v>73</v>
      </c>
      <c r="F7219" s="34" t="s">
        <v>78</v>
      </c>
      <c r="G7219" s="21" t="s">
        <v>79</v>
      </c>
      <c r="H7219" s="22">
        <v>185200.12</v>
      </c>
      <c r="I7219" s="22">
        <v>176512.56600000002</v>
      </c>
      <c r="J7219" s="22">
        <v>361712.69300000003</v>
      </c>
      <c r="K7219" s="22">
        <v>139436</v>
      </c>
      <c r="L7219" s="22">
        <v>121206</v>
      </c>
      <c r="M7219" s="22">
        <v>698</v>
      </c>
      <c r="N7219" s="22">
        <v>261340</v>
      </c>
      <c r="O7219" s="22">
        <v>98740</v>
      </c>
      <c r="P7219" s="22">
        <v>87006</v>
      </c>
      <c r="Q7219" s="22">
        <v>386</v>
      </c>
      <c r="R7219" s="23">
        <v>186132</v>
      </c>
      <c r="S7219" s="24">
        <f>Table1[[#This Row],[Female Voters]]/Table1[[#This Row],[Female Population]]</f>
        <v>0.75289368063044448</v>
      </c>
      <c r="T7219" s="24">
        <f>Table1[[#This Row],[Male Voters]]/Table1[[#This Row],[Male Population]]</f>
        <v>0.68667065890368384</v>
      </c>
      <c r="U7219" s="24">
        <f>Table1[[#This Row],[Total Voters]]/Table1[[#This Row],[Total Population]]</f>
        <v>0.72250713081832596</v>
      </c>
      <c r="V7219" s="24">
        <f>Table1[[#This Row],[Female Ballots]]/Table1[[#This Row],[Female Population]]</f>
        <v>0.53315300227667239</v>
      </c>
      <c r="W7219" s="24">
        <f>Table1[[#This Row],[Male Ballots]]/Table1[[#This Row],[Male Population]]</f>
        <v>0.49291674792150486</v>
      </c>
      <c r="X7219" s="24">
        <f>Table1[[#This Row],[Total Ballots]]/Table1[[#This Row],[Total Population]]</f>
        <v>0.51458520423003229</v>
      </c>
      <c r="Y7219" s="24">
        <f>Table1[[#This Row],[Female Ballots]]/Table1[[#This Row],[Female Voters]]</f>
        <v>0.70813850081757934</v>
      </c>
      <c r="Z7219" s="24">
        <f>Table1[[#This Row],[Male Ballots]]/Table1[[#This Row],[Male Voters]]</f>
        <v>0.71783575070541061</v>
      </c>
      <c r="AA7219" s="24">
        <f>Table1[[#This Row],[Total Ballots]]/Table1[[#This Row],[Total Voters]]</f>
        <v>0.71222162699931124</v>
      </c>
    </row>
    <row r="7220" spans="1:27" s="12" customFormat="1" x14ac:dyDescent="0.35">
      <c r="A7220" s="19" t="s">
        <v>40</v>
      </c>
      <c r="B7220" s="20">
        <v>2010</v>
      </c>
      <c r="C7220" s="17" t="s">
        <v>82</v>
      </c>
      <c r="D7220" s="20"/>
      <c r="E7220" s="37" t="s">
        <v>73</v>
      </c>
      <c r="F7220" s="34" t="s">
        <v>78</v>
      </c>
      <c r="G7220" s="21" t="s">
        <v>62</v>
      </c>
      <c r="H7220" s="22">
        <v>27018.125</v>
      </c>
      <c r="I7220" s="22">
        <v>26739.569</v>
      </c>
      <c r="J7220" s="22">
        <v>53757.695</v>
      </c>
      <c r="K7220" s="31">
        <v>12922</v>
      </c>
      <c r="L7220" s="31">
        <v>11659</v>
      </c>
      <c r="M7220" s="31">
        <v>185</v>
      </c>
      <c r="N7220" s="31">
        <v>24766</v>
      </c>
      <c r="O7220" s="22">
        <v>5170</v>
      </c>
      <c r="P7220" s="22">
        <v>4659</v>
      </c>
      <c r="Q7220" s="22">
        <v>69</v>
      </c>
      <c r="R7220" s="23">
        <v>9898</v>
      </c>
      <c r="S7220" s="24">
        <f>Table1[[#This Row],[Female Voters]]/Table1[[#This Row],[Female Population]]</f>
        <v>0.4782715306854195</v>
      </c>
      <c r="T7220" s="24">
        <f>Table1[[#This Row],[Male Voters]]/Table1[[#This Row],[Male Population]]</f>
        <v>0.43602049083139671</v>
      </c>
      <c r="U7220" s="24">
        <f>Table1[[#This Row],[Total Voters]]/Table1[[#This Row],[Total Population]]</f>
        <v>0.46069683605295947</v>
      </c>
      <c r="V7220" s="24">
        <f>Table1[[#This Row],[Female Ballots]]/Table1[[#This Row],[Female Population]]</f>
        <v>0.19135302690323625</v>
      </c>
      <c r="W7220" s="24">
        <f>Table1[[#This Row],[Male Ballots]]/Table1[[#This Row],[Male Population]]</f>
        <v>0.17423616663380026</v>
      </c>
      <c r="X7220" s="24">
        <f>Table1[[#This Row],[Total Ballots]]/Table1[[#This Row],[Total Population]]</f>
        <v>0.18412247772156154</v>
      </c>
      <c r="Y7220" s="24">
        <f>Table1[[#This Row],[Female Ballots]]/Table1[[#This Row],[Female Voters]]</f>
        <v>0.40009286488159729</v>
      </c>
      <c r="Z7220" s="24">
        <f>Table1[[#This Row],[Male Ballots]]/Table1[[#This Row],[Male Voters]]</f>
        <v>0.39960545501329447</v>
      </c>
      <c r="AA7220" s="24">
        <f>Table1[[#This Row],[Total Ballots]]/Table1[[#This Row],[Total Voters]]</f>
        <v>0.39966082532504238</v>
      </c>
    </row>
    <row r="7221" spans="1:27" s="12" customFormat="1" x14ac:dyDescent="0.35">
      <c r="A7221" s="19" t="s">
        <v>40</v>
      </c>
      <c r="B7221" s="20">
        <v>2010</v>
      </c>
      <c r="C7221" s="17" t="s">
        <v>82</v>
      </c>
      <c r="D7221" s="20"/>
      <c r="E7221" s="37" t="s">
        <v>73</v>
      </c>
      <c r="F7221" s="34" t="s">
        <v>78</v>
      </c>
      <c r="G7221" s="21" t="s">
        <v>63</v>
      </c>
      <c r="H7221" s="22">
        <v>30461</v>
      </c>
      <c r="I7221" s="22">
        <v>31836</v>
      </c>
      <c r="J7221" s="22">
        <v>62297</v>
      </c>
      <c r="K7221" s="31">
        <v>21463</v>
      </c>
      <c r="L7221" s="31">
        <v>18681</v>
      </c>
      <c r="M7221" s="31">
        <v>157</v>
      </c>
      <c r="N7221" s="31">
        <v>40301</v>
      </c>
      <c r="O7221" s="22">
        <v>10474</v>
      </c>
      <c r="P7221" s="22">
        <v>8985</v>
      </c>
      <c r="Q7221" s="22">
        <v>68</v>
      </c>
      <c r="R7221" s="23">
        <v>19527</v>
      </c>
      <c r="S7221" s="24">
        <f>Table1[[#This Row],[Female Voters]]/Table1[[#This Row],[Female Population]]</f>
        <v>0.7046058894980467</v>
      </c>
      <c r="T7221" s="24">
        <f>Table1[[#This Row],[Male Voters]]/Table1[[#This Row],[Male Population]]</f>
        <v>0.58678854127402935</v>
      </c>
      <c r="U7221" s="24">
        <f>Table1[[#This Row],[Total Voters]]/Table1[[#This Row],[Total Population]]</f>
        <v>0.64691718702345213</v>
      </c>
      <c r="V7221" s="24">
        <f>Table1[[#This Row],[Female Ballots]]/Table1[[#This Row],[Female Population]]</f>
        <v>0.3438495124913824</v>
      </c>
      <c r="W7221" s="24">
        <f>Table1[[#This Row],[Male Ballots]]/Table1[[#This Row],[Male Population]]</f>
        <v>0.28222766679231059</v>
      </c>
      <c r="X7221" s="24">
        <f>Table1[[#This Row],[Total Ballots]]/Table1[[#This Row],[Total Population]]</f>
        <v>0.3134500858789348</v>
      </c>
      <c r="Y7221" s="24">
        <f>Table1[[#This Row],[Female Ballots]]/Table1[[#This Row],[Female Voters]]</f>
        <v>0.48800260914131294</v>
      </c>
      <c r="Z7221" s="24">
        <f>Table1[[#This Row],[Male Ballots]]/Table1[[#This Row],[Male Voters]]</f>
        <v>0.48096996948771481</v>
      </c>
      <c r="AA7221" s="24">
        <f>Table1[[#This Row],[Total Ballots]]/Table1[[#This Row],[Total Voters]]</f>
        <v>0.48452891987791868</v>
      </c>
    </row>
    <row r="7222" spans="1:27" s="12" customFormat="1" x14ac:dyDescent="0.35">
      <c r="A7222" s="19" t="s">
        <v>40</v>
      </c>
      <c r="B7222" s="20">
        <v>2010</v>
      </c>
      <c r="C7222" s="17" t="s">
        <v>82</v>
      </c>
      <c r="D7222" s="20"/>
      <c r="E7222" s="37" t="s">
        <v>73</v>
      </c>
      <c r="F7222" s="34" t="s">
        <v>78</v>
      </c>
      <c r="G7222" s="21" t="s">
        <v>64</v>
      </c>
      <c r="H7222" s="22">
        <v>28559</v>
      </c>
      <c r="I7222" s="22">
        <v>29184</v>
      </c>
      <c r="J7222" s="22">
        <v>57743</v>
      </c>
      <c r="K7222" s="31">
        <v>21633</v>
      </c>
      <c r="L7222" s="31">
        <v>19362</v>
      </c>
      <c r="M7222" s="31">
        <v>108</v>
      </c>
      <c r="N7222" s="31">
        <v>41103</v>
      </c>
      <c r="O7222" s="22">
        <v>13624</v>
      </c>
      <c r="P7222" s="22">
        <v>12411</v>
      </c>
      <c r="Q7222" s="22">
        <v>57</v>
      </c>
      <c r="R7222" s="23">
        <v>26092</v>
      </c>
      <c r="S7222" s="24">
        <f>Table1[[#This Row],[Female Voters]]/Table1[[#This Row],[Female Population]]</f>
        <v>0.75748450576000559</v>
      </c>
      <c r="T7222" s="24">
        <f>Table1[[#This Row],[Male Voters]]/Table1[[#This Row],[Male Population]]</f>
        <v>0.66344572368421051</v>
      </c>
      <c r="U7222" s="24">
        <f>Table1[[#This Row],[Total Voters]]/Table1[[#This Row],[Total Population]]</f>
        <v>0.71182654174531979</v>
      </c>
      <c r="V7222" s="24">
        <f>Table1[[#This Row],[Female Ballots]]/Table1[[#This Row],[Female Population]]</f>
        <v>0.47704751566931614</v>
      </c>
      <c r="W7222" s="24">
        <f>Table1[[#This Row],[Male Ballots]]/Table1[[#This Row],[Male Population]]</f>
        <v>0.42526726973684209</v>
      </c>
      <c r="X7222" s="24">
        <f>Table1[[#This Row],[Total Ballots]]/Table1[[#This Row],[Total Population]]</f>
        <v>0.45186429523924976</v>
      </c>
      <c r="Y7222" s="24">
        <f>Table1[[#This Row],[Female Ballots]]/Table1[[#This Row],[Female Voters]]</f>
        <v>0.62977857902278922</v>
      </c>
      <c r="Z7222" s="24">
        <f>Table1[[#This Row],[Male Ballots]]/Table1[[#This Row],[Male Voters]]</f>
        <v>0.64099783080260309</v>
      </c>
      <c r="AA7222" s="24">
        <f>Table1[[#This Row],[Total Ballots]]/Table1[[#This Row],[Total Voters]]</f>
        <v>0.63479551370946163</v>
      </c>
    </row>
    <row r="7223" spans="1:27" s="12" customFormat="1" x14ac:dyDescent="0.35">
      <c r="A7223" s="19" t="s">
        <v>40</v>
      </c>
      <c r="B7223" s="20">
        <v>2010</v>
      </c>
      <c r="C7223" s="17" t="s">
        <v>82</v>
      </c>
      <c r="D7223" s="20"/>
      <c r="E7223" s="37" t="s">
        <v>73</v>
      </c>
      <c r="F7223" s="34" t="s">
        <v>78</v>
      </c>
      <c r="G7223" s="21" t="s">
        <v>65</v>
      </c>
      <c r="H7223" s="22">
        <v>34387</v>
      </c>
      <c r="I7223" s="22">
        <v>33438</v>
      </c>
      <c r="J7223" s="22">
        <v>67825</v>
      </c>
      <c r="K7223" s="31">
        <v>27309</v>
      </c>
      <c r="L7223" s="31">
        <v>24299</v>
      </c>
      <c r="M7223" s="31">
        <v>106</v>
      </c>
      <c r="N7223" s="31">
        <v>51714</v>
      </c>
      <c r="O7223" s="22">
        <v>20984</v>
      </c>
      <c r="P7223" s="22">
        <v>18856</v>
      </c>
      <c r="Q7223" s="22">
        <v>75</v>
      </c>
      <c r="R7223" s="23">
        <v>39915</v>
      </c>
      <c r="S7223" s="24">
        <f>Table1[[#This Row],[Female Voters]]/Table1[[#This Row],[Female Population]]</f>
        <v>0.79416640009305839</v>
      </c>
      <c r="T7223" s="24">
        <f>Table1[[#This Row],[Male Voters]]/Table1[[#This Row],[Male Population]]</f>
        <v>0.7266881990549674</v>
      </c>
      <c r="U7223" s="24">
        <f>Table1[[#This Row],[Total Voters]]/Table1[[#This Row],[Total Population]]</f>
        <v>0.76246221894581645</v>
      </c>
      <c r="V7223" s="24">
        <f>Table1[[#This Row],[Female Ballots]]/Table1[[#This Row],[Female Population]]</f>
        <v>0.61023061040509496</v>
      </c>
      <c r="W7223" s="24">
        <f>Table1[[#This Row],[Male Ballots]]/Table1[[#This Row],[Male Population]]</f>
        <v>0.56390932472037802</v>
      </c>
      <c r="X7223" s="24">
        <f>Table1[[#This Row],[Total Ballots]]/Table1[[#This Row],[Total Population]]</f>
        <v>0.58849981570217469</v>
      </c>
      <c r="Y7223" s="24">
        <f>Table1[[#This Row],[Female Ballots]]/Table1[[#This Row],[Female Voters]]</f>
        <v>0.76839137280749936</v>
      </c>
      <c r="Z7223" s="24">
        <f>Table1[[#This Row],[Male Ballots]]/Table1[[#This Row],[Male Voters]]</f>
        <v>0.7759990123050331</v>
      </c>
      <c r="AA7223" s="24">
        <f>Table1[[#This Row],[Total Ballots]]/Table1[[#This Row],[Total Voters]]</f>
        <v>0.77184128089105464</v>
      </c>
    </row>
    <row r="7224" spans="1:27" s="12" customFormat="1" x14ac:dyDescent="0.35">
      <c r="A7224" s="19" t="s">
        <v>40</v>
      </c>
      <c r="B7224" s="20">
        <v>2010</v>
      </c>
      <c r="C7224" s="17" t="s">
        <v>82</v>
      </c>
      <c r="D7224" s="20"/>
      <c r="E7224" s="37" t="s">
        <v>73</v>
      </c>
      <c r="F7224" s="34" t="s">
        <v>78</v>
      </c>
      <c r="G7224" s="21" t="s">
        <v>66</v>
      </c>
      <c r="H7224" s="22">
        <v>30303</v>
      </c>
      <c r="I7224" s="22">
        <v>28818</v>
      </c>
      <c r="J7224" s="22">
        <v>59121</v>
      </c>
      <c r="K7224" s="31">
        <v>26755</v>
      </c>
      <c r="L7224" s="31">
        <v>24062</v>
      </c>
      <c r="M7224" s="31">
        <v>65</v>
      </c>
      <c r="N7224" s="31">
        <v>50882</v>
      </c>
      <c r="O7224" s="22">
        <v>22836</v>
      </c>
      <c r="P7224" s="22">
        <v>21063</v>
      </c>
      <c r="Q7224" s="22">
        <v>53</v>
      </c>
      <c r="R7224" s="23">
        <v>43952</v>
      </c>
      <c r="S7224" s="24">
        <f>Table1[[#This Row],[Female Voters]]/Table1[[#This Row],[Female Population]]</f>
        <v>0.88291588291588297</v>
      </c>
      <c r="T7224" s="24">
        <f>Table1[[#This Row],[Male Voters]]/Table1[[#This Row],[Male Population]]</f>
        <v>0.83496425844958011</v>
      </c>
      <c r="U7224" s="24">
        <f>Table1[[#This Row],[Total Voters]]/Table1[[#This Row],[Total Population]]</f>
        <v>0.86064173474738248</v>
      </c>
      <c r="V7224" s="24">
        <f>Table1[[#This Row],[Female Ballots]]/Table1[[#This Row],[Female Population]]</f>
        <v>0.75358875358875355</v>
      </c>
      <c r="W7224" s="24">
        <f>Table1[[#This Row],[Male Ballots]]/Table1[[#This Row],[Male Population]]</f>
        <v>0.73089735581927961</v>
      </c>
      <c r="X7224" s="24">
        <f>Table1[[#This Row],[Total Ballots]]/Table1[[#This Row],[Total Population]]</f>
        <v>0.74342450229190982</v>
      </c>
      <c r="Y7224" s="24">
        <f>Table1[[#This Row],[Female Ballots]]/Table1[[#This Row],[Female Voters]]</f>
        <v>0.85352270603625491</v>
      </c>
      <c r="Z7224" s="24">
        <f>Table1[[#This Row],[Male Ballots]]/Table1[[#This Row],[Male Voters]]</f>
        <v>0.87536364391987365</v>
      </c>
      <c r="AA7224" s="24">
        <f>Table1[[#This Row],[Total Ballots]]/Table1[[#This Row],[Total Voters]]</f>
        <v>0.86380252348571207</v>
      </c>
    </row>
    <row r="7225" spans="1:27" s="12" customFormat="1" x14ac:dyDescent="0.35">
      <c r="A7225" s="19" t="s">
        <v>40</v>
      </c>
      <c r="B7225" s="20">
        <v>2010</v>
      </c>
      <c r="C7225" s="17" t="s">
        <v>82</v>
      </c>
      <c r="D7225" s="20"/>
      <c r="E7225" s="37" t="s">
        <v>73</v>
      </c>
      <c r="F7225" s="34" t="s">
        <v>78</v>
      </c>
      <c r="G7225" s="21" t="s">
        <v>67</v>
      </c>
      <c r="H7225" s="22">
        <v>34471.994999999995</v>
      </c>
      <c r="I7225" s="22">
        <v>26496.996999999999</v>
      </c>
      <c r="J7225" s="22">
        <v>60968.998</v>
      </c>
      <c r="K7225" s="31">
        <v>29354</v>
      </c>
      <c r="L7225" s="31">
        <v>23143</v>
      </c>
      <c r="M7225" s="31">
        <v>77</v>
      </c>
      <c r="N7225" s="31">
        <v>52574</v>
      </c>
      <c r="O7225" s="22">
        <v>25652</v>
      </c>
      <c r="P7225" s="22">
        <v>21032</v>
      </c>
      <c r="Q7225" s="22">
        <v>64</v>
      </c>
      <c r="R7225" s="23">
        <v>46748</v>
      </c>
      <c r="S7225" s="24">
        <f>Table1[[#This Row],[Female Voters]]/Table1[[#This Row],[Female Population]]</f>
        <v>0.8515318013941463</v>
      </c>
      <c r="T7225" s="24">
        <f>Table1[[#This Row],[Male Voters]]/Table1[[#This Row],[Male Population]]</f>
        <v>0.87341973130011674</v>
      </c>
      <c r="U7225" s="24">
        <f>Table1[[#This Row],[Total Voters]]/Table1[[#This Row],[Total Population]]</f>
        <v>0.86230710237357022</v>
      </c>
      <c r="V7225" s="24">
        <f>Table1[[#This Row],[Female Ballots]]/Table1[[#This Row],[Female Population]]</f>
        <v>0.74414027966759699</v>
      </c>
      <c r="W7225" s="24">
        <f>Table1[[#This Row],[Male Ballots]]/Table1[[#This Row],[Male Population]]</f>
        <v>0.79375032574446081</v>
      </c>
      <c r="X7225" s="24">
        <f>Table1[[#This Row],[Total Ballots]]/Table1[[#This Row],[Total Population]]</f>
        <v>0.76675034088636329</v>
      </c>
      <c r="Y7225" s="24">
        <f>Table1[[#This Row],[Female Ballots]]/Table1[[#This Row],[Female Voters]]</f>
        <v>0.87388430878244872</v>
      </c>
      <c r="Z7225" s="24">
        <f>Table1[[#This Row],[Male Ballots]]/Table1[[#This Row],[Male Voters]]</f>
        <v>0.90878451367584145</v>
      </c>
      <c r="AA7225" s="24">
        <f>Table1[[#This Row],[Total Ballots]]/Table1[[#This Row],[Total Voters]]</f>
        <v>0.88918476813634117</v>
      </c>
    </row>
    <row r="7226" spans="1:27" s="12" customFormat="1" x14ac:dyDescent="0.35">
      <c r="A7226" s="19" t="s">
        <v>28</v>
      </c>
      <c r="B7226" s="20">
        <v>2010</v>
      </c>
      <c r="C7226" s="17" t="s">
        <v>82</v>
      </c>
      <c r="D7226" s="20" t="s">
        <v>69</v>
      </c>
      <c r="E7226" s="37" t="s">
        <v>74</v>
      </c>
      <c r="F7226" s="34" t="s">
        <v>78</v>
      </c>
      <c r="G7226" s="21" t="s">
        <v>79</v>
      </c>
      <c r="H7226" s="22">
        <v>16642.360100000002</v>
      </c>
      <c r="I7226" s="22">
        <v>16395.2984</v>
      </c>
      <c r="J7226" s="22">
        <v>33037.656499999997</v>
      </c>
      <c r="K7226" s="22">
        <v>13751</v>
      </c>
      <c r="L7226" s="22">
        <v>12919</v>
      </c>
      <c r="M7226" s="22">
        <v>192</v>
      </c>
      <c r="N7226" s="22">
        <v>26862</v>
      </c>
      <c r="O7226" s="22">
        <v>10231</v>
      </c>
      <c r="P7226" s="22">
        <v>9672</v>
      </c>
      <c r="Q7226" s="22">
        <v>142</v>
      </c>
      <c r="R7226" s="23">
        <v>20045</v>
      </c>
      <c r="S7226" s="24">
        <f>Table1[[#This Row],[Female Voters]]/Table1[[#This Row],[Female Population]]</f>
        <v>0.82626501994750123</v>
      </c>
      <c r="T7226" s="24">
        <f>Table1[[#This Row],[Male Voters]]/Table1[[#This Row],[Male Population]]</f>
        <v>0.7879697999275207</v>
      </c>
      <c r="U7226" s="24">
        <f>Table1[[#This Row],[Total Voters]]/Table1[[#This Row],[Total Population]]</f>
        <v>0.81307219838671074</v>
      </c>
      <c r="V7226" s="24">
        <f>Table1[[#This Row],[Female Ballots]]/Table1[[#This Row],[Female Population]]</f>
        <v>0.61475655727458989</v>
      </c>
      <c r="W7226" s="24">
        <f>Table1[[#This Row],[Male Ballots]]/Table1[[#This Row],[Male Population]]</f>
        <v>0.58992521904938311</v>
      </c>
      <c r="X7226" s="24">
        <f>Table1[[#This Row],[Total Ballots]]/Table1[[#This Row],[Total Population]]</f>
        <v>0.60673189697943619</v>
      </c>
      <c r="Y7226" s="24">
        <f>Table1[[#This Row],[Female Ballots]]/Table1[[#This Row],[Female Voters]]</f>
        <v>0.74401861682786707</v>
      </c>
      <c r="Z7226" s="24">
        <f>Table1[[#This Row],[Male Ballots]]/Table1[[#This Row],[Male Voters]]</f>
        <v>0.74866475733415894</v>
      </c>
      <c r="AA7226" s="24">
        <f>Table1[[#This Row],[Total Ballots]]/Table1[[#This Row],[Total Voters]]</f>
        <v>0.74622142803960989</v>
      </c>
    </row>
    <row r="7227" spans="1:27" s="12" customFormat="1" x14ac:dyDescent="0.35">
      <c r="A7227" s="19" t="s">
        <v>28</v>
      </c>
      <c r="B7227" s="20">
        <v>2010</v>
      </c>
      <c r="C7227" s="17" t="s">
        <v>82</v>
      </c>
      <c r="D7227" s="20" t="s">
        <v>69</v>
      </c>
      <c r="E7227" s="37" t="s">
        <v>74</v>
      </c>
      <c r="F7227" s="34" t="s">
        <v>78</v>
      </c>
      <c r="G7227" s="21" t="s">
        <v>62</v>
      </c>
      <c r="H7227" s="22">
        <v>1241.3037999999999</v>
      </c>
      <c r="I7227" s="22">
        <v>1455.2429999999999</v>
      </c>
      <c r="J7227" s="22">
        <v>2696.5465999999997</v>
      </c>
      <c r="K7227" s="31">
        <v>1109</v>
      </c>
      <c r="L7227" s="31">
        <v>1121</v>
      </c>
      <c r="M7227" s="31">
        <v>22</v>
      </c>
      <c r="N7227" s="31">
        <v>2252</v>
      </c>
      <c r="O7227" s="22">
        <v>469</v>
      </c>
      <c r="P7227" s="22">
        <v>446</v>
      </c>
      <c r="Q7227" s="22">
        <v>11</v>
      </c>
      <c r="R7227" s="23">
        <v>926</v>
      </c>
      <c r="S7227" s="24">
        <f>Table1[[#This Row],[Female Voters]]/Table1[[#This Row],[Female Population]]</f>
        <v>0.89341545558790691</v>
      </c>
      <c r="T7227" s="24">
        <f>Table1[[#This Row],[Male Voters]]/Table1[[#This Row],[Male Population]]</f>
        <v>0.77031808433368176</v>
      </c>
      <c r="U7227" s="24">
        <f>Table1[[#This Row],[Total Voters]]/Table1[[#This Row],[Total Population]]</f>
        <v>0.83514225194550695</v>
      </c>
      <c r="V7227" s="24">
        <f>Table1[[#This Row],[Female Ballots]]/Table1[[#This Row],[Female Population]]</f>
        <v>0.37782853802590471</v>
      </c>
      <c r="W7227" s="24">
        <f>Table1[[#This Row],[Male Ballots]]/Table1[[#This Row],[Male Population]]</f>
        <v>0.30647802463231227</v>
      </c>
      <c r="X7227" s="24">
        <f>Table1[[#This Row],[Total Ballots]]/Table1[[#This Row],[Total Population]]</f>
        <v>0.34340218707883635</v>
      </c>
      <c r="Y7227" s="24">
        <f>Table1[[#This Row],[Female Ballots]]/Table1[[#This Row],[Female Voters]]</f>
        <v>0.42290351668169524</v>
      </c>
      <c r="Z7227" s="24">
        <f>Table1[[#This Row],[Male Ballots]]/Table1[[#This Row],[Male Voters]]</f>
        <v>0.39785905441570024</v>
      </c>
      <c r="AA7227" s="24">
        <f>Table1[[#This Row],[Total Ballots]]/Table1[[#This Row],[Total Voters]]</f>
        <v>0.41119005328596803</v>
      </c>
    </row>
    <row r="7228" spans="1:27" s="12" customFormat="1" x14ac:dyDescent="0.35">
      <c r="A7228" s="19" t="s">
        <v>28</v>
      </c>
      <c r="B7228" s="20">
        <v>2010</v>
      </c>
      <c r="C7228" s="17" t="s">
        <v>82</v>
      </c>
      <c r="D7228" s="20" t="s">
        <v>69</v>
      </c>
      <c r="E7228" s="37" t="s">
        <v>74</v>
      </c>
      <c r="F7228" s="34" t="s">
        <v>78</v>
      </c>
      <c r="G7228" s="21" t="s">
        <v>63</v>
      </c>
      <c r="H7228" s="22">
        <v>1935.9900000000002</v>
      </c>
      <c r="I7228" s="22">
        <v>1770.9913000000001</v>
      </c>
      <c r="J7228" s="22">
        <v>3706.982</v>
      </c>
      <c r="K7228" s="31">
        <v>1444</v>
      </c>
      <c r="L7228" s="31">
        <v>1299</v>
      </c>
      <c r="M7228" s="31">
        <v>21</v>
      </c>
      <c r="N7228" s="31">
        <v>2764</v>
      </c>
      <c r="O7228" s="22">
        <v>665</v>
      </c>
      <c r="P7228" s="22">
        <v>575</v>
      </c>
      <c r="Q7228" s="22">
        <v>14</v>
      </c>
      <c r="R7228" s="23">
        <v>1254</v>
      </c>
      <c r="S7228" s="24">
        <f>Table1[[#This Row],[Female Voters]]/Table1[[#This Row],[Female Population]]</f>
        <v>0.74587162123771289</v>
      </c>
      <c r="T7228" s="24">
        <f>Table1[[#This Row],[Male Voters]]/Table1[[#This Row],[Male Population]]</f>
        <v>0.73348751063881557</v>
      </c>
      <c r="U7228" s="24">
        <f>Table1[[#This Row],[Total Voters]]/Table1[[#This Row],[Total Population]]</f>
        <v>0.74562002189382093</v>
      </c>
      <c r="V7228" s="24">
        <f>Table1[[#This Row],[Female Ballots]]/Table1[[#This Row],[Female Population]]</f>
        <v>0.34349350978052567</v>
      </c>
      <c r="W7228" s="24">
        <f>Table1[[#This Row],[Male Ballots]]/Table1[[#This Row],[Male Population]]</f>
        <v>0.32467691964381756</v>
      </c>
      <c r="X7228" s="24">
        <f>Table1[[#This Row],[Total Ballots]]/Table1[[#This Row],[Total Population]]</f>
        <v>0.33828057433243541</v>
      </c>
      <c r="Y7228" s="24">
        <f>Table1[[#This Row],[Female Ballots]]/Table1[[#This Row],[Female Voters]]</f>
        <v>0.46052631578947367</v>
      </c>
      <c r="Z7228" s="24">
        <f>Table1[[#This Row],[Male Ballots]]/Table1[[#This Row],[Male Voters]]</f>
        <v>0.44264819091608931</v>
      </c>
      <c r="AA7228" s="24">
        <f>Table1[[#This Row],[Total Ballots]]/Table1[[#This Row],[Total Voters]]</f>
        <v>0.45369030390738063</v>
      </c>
    </row>
    <row r="7229" spans="1:27" s="12" customFormat="1" x14ac:dyDescent="0.35">
      <c r="A7229" s="19" t="s">
        <v>28</v>
      </c>
      <c r="B7229" s="20">
        <v>2010</v>
      </c>
      <c r="C7229" s="17" t="s">
        <v>82</v>
      </c>
      <c r="D7229" s="20" t="s">
        <v>69</v>
      </c>
      <c r="E7229" s="37" t="s">
        <v>74</v>
      </c>
      <c r="F7229" s="34" t="s">
        <v>78</v>
      </c>
      <c r="G7229" s="21" t="s">
        <v>64</v>
      </c>
      <c r="H7229" s="22">
        <v>2472.0010000000002</v>
      </c>
      <c r="I7229" s="22">
        <v>2381</v>
      </c>
      <c r="J7229" s="22">
        <v>4853</v>
      </c>
      <c r="K7229" s="31">
        <v>1825</v>
      </c>
      <c r="L7229" s="31">
        <v>1605</v>
      </c>
      <c r="M7229" s="31">
        <v>28</v>
      </c>
      <c r="N7229" s="31">
        <v>3458</v>
      </c>
      <c r="O7229" s="22">
        <v>1181</v>
      </c>
      <c r="P7229" s="22">
        <v>1021</v>
      </c>
      <c r="Q7229" s="22">
        <v>16</v>
      </c>
      <c r="R7229" s="23">
        <v>2218</v>
      </c>
      <c r="S7229" s="24">
        <f>Table1[[#This Row],[Female Voters]]/Table1[[#This Row],[Female Population]]</f>
        <v>0.73826830976201052</v>
      </c>
      <c r="T7229" s="24">
        <f>Table1[[#This Row],[Male Voters]]/Table1[[#This Row],[Male Population]]</f>
        <v>0.67408651826963462</v>
      </c>
      <c r="U7229" s="24">
        <f>Table1[[#This Row],[Total Voters]]/Table1[[#This Row],[Total Population]]</f>
        <v>0.71254893880074177</v>
      </c>
      <c r="V7229" s="24">
        <f>Table1[[#This Row],[Female Ballots]]/Table1[[#This Row],[Female Population]]</f>
        <v>0.47775061579667644</v>
      </c>
      <c r="W7229" s="24">
        <f>Table1[[#This Row],[Male Ballots]]/Table1[[#This Row],[Male Population]]</f>
        <v>0.42881142377152459</v>
      </c>
      <c r="X7229" s="24">
        <f>Table1[[#This Row],[Total Ballots]]/Table1[[#This Row],[Total Population]]</f>
        <v>0.45703688440140122</v>
      </c>
      <c r="Y7229" s="24">
        <f>Table1[[#This Row],[Female Ballots]]/Table1[[#This Row],[Female Voters]]</f>
        <v>0.64712328767123284</v>
      </c>
      <c r="Z7229" s="24">
        <f>Table1[[#This Row],[Male Ballots]]/Table1[[#This Row],[Male Voters]]</f>
        <v>0.63613707165109035</v>
      </c>
      <c r="AA7229" s="24">
        <f>Table1[[#This Row],[Total Ballots]]/Table1[[#This Row],[Total Voters]]</f>
        <v>0.64141122035858877</v>
      </c>
    </row>
    <row r="7230" spans="1:27" s="12" customFormat="1" x14ac:dyDescent="0.35">
      <c r="A7230" s="19" t="s">
        <v>28</v>
      </c>
      <c r="B7230" s="20">
        <v>2010</v>
      </c>
      <c r="C7230" s="17" t="s">
        <v>82</v>
      </c>
      <c r="D7230" s="20" t="s">
        <v>69</v>
      </c>
      <c r="E7230" s="37" t="s">
        <v>74</v>
      </c>
      <c r="F7230" s="34" t="s">
        <v>78</v>
      </c>
      <c r="G7230" s="21" t="s">
        <v>65</v>
      </c>
      <c r="H7230" s="22">
        <v>3604.01</v>
      </c>
      <c r="I7230" s="22">
        <v>3371.01</v>
      </c>
      <c r="J7230" s="22">
        <v>6975.02</v>
      </c>
      <c r="K7230" s="31">
        <v>2923</v>
      </c>
      <c r="L7230" s="31">
        <v>2551</v>
      </c>
      <c r="M7230" s="31">
        <v>30</v>
      </c>
      <c r="N7230" s="31">
        <v>5504</v>
      </c>
      <c r="O7230" s="22">
        <v>2295</v>
      </c>
      <c r="P7230" s="22">
        <v>1968</v>
      </c>
      <c r="Q7230" s="22">
        <v>25</v>
      </c>
      <c r="R7230" s="23">
        <v>4288</v>
      </c>
      <c r="S7230" s="24">
        <f>Table1[[#This Row],[Female Voters]]/Table1[[#This Row],[Female Population]]</f>
        <v>0.81104103484729506</v>
      </c>
      <c r="T7230" s="24">
        <f>Table1[[#This Row],[Male Voters]]/Table1[[#This Row],[Male Population]]</f>
        <v>0.75674649437408958</v>
      </c>
      <c r="U7230" s="24">
        <f>Table1[[#This Row],[Total Voters]]/Table1[[#This Row],[Total Population]]</f>
        <v>0.78910167999518277</v>
      </c>
      <c r="V7230" s="24">
        <f>Table1[[#This Row],[Female Ballots]]/Table1[[#This Row],[Female Population]]</f>
        <v>0.63679068593039412</v>
      </c>
      <c r="W7230" s="24">
        <f>Table1[[#This Row],[Male Ballots]]/Table1[[#This Row],[Male Population]]</f>
        <v>0.58380129397420943</v>
      </c>
      <c r="X7230" s="24">
        <f>Table1[[#This Row],[Total Ballots]]/Table1[[#This Row],[Total Population]]</f>
        <v>0.61476526232182838</v>
      </c>
      <c r="Y7230" s="24">
        <f>Table1[[#This Row],[Female Ballots]]/Table1[[#This Row],[Female Voters]]</f>
        <v>0.78515224084844337</v>
      </c>
      <c r="Z7230" s="24">
        <f>Table1[[#This Row],[Male Ballots]]/Table1[[#This Row],[Male Voters]]</f>
        <v>0.77146217169737363</v>
      </c>
      <c r="AA7230" s="24">
        <f>Table1[[#This Row],[Total Ballots]]/Table1[[#This Row],[Total Voters]]</f>
        <v>0.77906976744186052</v>
      </c>
    </row>
    <row r="7231" spans="1:27" s="12" customFormat="1" x14ac:dyDescent="0.35">
      <c r="A7231" s="19" t="s">
        <v>28</v>
      </c>
      <c r="B7231" s="20">
        <v>2010</v>
      </c>
      <c r="C7231" s="17" t="s">
        <v>82</v>
      </c>
      <c r="D7231" s="20" t="s">
        <v>69</v>
      </c>
      <c r="E7231" s="37" t="s">
        <v>74</v>
      </c>
      <c r="F7231" s="34" t="s">
        <v>78</v>
      </c>
      <c r="G7231" s="21" t="s">
        <v>66</v>
      </c>
      <c r="H7231" s="22">
        <v>3618.027</v>
      </c>
      <c r="I7231" s="22">
        <v>3672.0239999999999</v>
      </c>
      <c r="J7231" s="22">
        <v>7290.0509999999995</v>
      </c>
      <c r="K7231" s="31">
        <v>3175</v>
      </c>
      <c r="L7231" s="31">
        <v>3072</v>
      </c>
      <c r="M7231" s="31">
        <v>45</v>
      </c>
      <c r="N7231" s="31">
        <v>6292</v>
      </c>
      <c r="O7231" s="22">
        <v>2760</v>
      </c>
      <c r="P7231" s="22">
        <v>2673</v>
      </c>
      <c r="Q7231" s="22">
        <v>34</v>
      </c>
      <c r="R7231" s="23">
        <v>5467</v>
      </c>
      <c r="S7231" s="24">
        <f>Table1[[#This Row],[Female Voters]]/Table1[[#This Row],[Female Population]]</f>
        <v>0.87755011225731594</v>
      </c>
      <c r="T7231" s="24">
        <f>Table1[[#This Row],[Male Voters]]/Table1[[#This Row],[Male Population]]</f>
        <v>0.83659583924288083</v>
      </c>
      <c r="U7231" s="24">
        <f>Table1[[#This Row],[Total Voters]]/Table1[[#This Row],[Total Population]]</f>
        <v>0.86309409906734536</v>
      </c>
      <c r="V7231" s="24">
        <f>Table1[[#This Row],[Female Ballots]]/Table1[[#This Row],[Female Population]]</f>
        <v>0.76284671175754082</v>
      </c>
      <c r="W7231" s="24">
        <f>Table1[[#This Row],[Male Ballots]]/Table1[[#This Row],[Male Population]]</f>
        <v>0.72793641871621761</v>
      </c>
      <c r="X7231" s="24">
        <f>Table1[[#This Row],[Total Ballots]]/Table1[[#This Row],[Total Population]]</f>
        <v>0.74992616649732635</v>
      </c>
      <c r="Y7231" s="24">
        <f>Table1[[#This Row],[Female Ballots]]/Table1[[#This Row],[Female Voters]]</f>
        <v>0.86929133858267715</v>
      </c>
      <c r="Z7231" s="24">
        <f>Table1[[#This Row],[Male Ballots]]/Table1[[#This Row],[Male Voters]]</f>
        <v>0.8701171875</v>
      </c>
      <c r="AA7231" s="24">
        <f>Table1[[#This Row],[Total Ballots]]/Table1[[#This Row],[Total Voters]]</f>
        <v>0.86888111888111885</v>
      </c>
    </row>
    <row r="7232" spans="1:27" s="12" customFormat="1" x14ac:dyDescent="0.35">
      <c r="A7232" s="19" t="s">
        <v>28</v>
      </c>
      <c r="B7232" s="20">
        <v>2010</v>
      </c>
      <c r="C7232" s="17" t="s">
        <v>82</v>
      </c>
      <c r="D7232" s="20" t="s">
        <v>69</v>
      </c>
      <c r="E7232" s="37" t="s">
        <v>74</v>
      </c>
      <c r="F7232" s="34" t="s">
        <v>78</v>
      </c>
      <c r="G7232" s="21" t="s">
        <v>67</v>
      </c>
      <c r="H7232" s="22">
        <v>3771.0282999999999</v>
      </c>
      <c r="I7232" s="22">
        <v>3745.0301000000004</v>
      </c>
      <c r="J7232" s="22">
        <v>7516.0568999999996</v>
      </c>
      <c r="K7232" s="31">
        <v>3275</v>
      </c>
      <c r="L7232" s="31">
        <v>3271</v>
      </c>
      <c r="M7232" s="31">
        <v>46</v>
      </c>
      <c r="N7232" s="31">
        <v>6592</v>
      </c>
      <c r="O7232" s="22">
        <v>2861</v>
      </c>
      <c r="P7232" s="22">
        <v>2989</v>
      </c>
      <c r="Q7232" s="22">
        <v>42</v>
      </c>
      <c r="R7232" s="23">
        <v>5892</v>
      </c>
      <c r="S7232" s="24">
        <f>Table1[[#This Row],[Female Voters]]/Table1[[#This Row],[Female Population]]</f>
        <v>0.86846338437714721</v>
      </c>
      <c r="T7232" s="24">
        <f>Table1[[#This Row],[Male Voters]]/Table1[[#This Row],[Male Population]]</f>
        <v>0.87342422161039501</v>
      </c>
      <c r="U7232" s="24">
        <f>Table1[[#This Row],[Total Voters]]/Table1[[#This Row],[Total Population]]</f>
        <v>0.87705562739952125</v>
      </c>
      <c r="V7232" s="24">
        <f>Table1[[#This Row],[Female Ballots]]/Table1[[#This Row],[Female Population]]</f>
        <v>0.75867900540550171</v>
      </c>
      <c r="W7232" s="24">
        <f>Table1[[#This Row],[Male Ballots]]/Table1[[#This Row],[Male Population]]</f>
        <v>0.79812442628965774</v>
      </c>
      <c r="X7232" s="24">
        <f>Table1[[#This Row],[Total Ballots]]/Table1[[#This Row],[Total Population]]</f>
        <v>0.7839216863831886</v>
      </c>
      <c r="Y7232" s="24">
        <f>Table1[[#This Row],[Female Ballots]]/Table1[[#This Row],[Female Voters]]</f>
        <v>0.87358778625954203</v>
      </c>
      <c r="Z7232" s="24">
        <f>Table1[[#This Row],[Male Ballots]]/Table1[[#This Row],[Male Voters]]</f>
        <v>0.91378783246713546</v>
      </c>
      <c r="AA7232" s="24">
        <f>Table1[[#This Row],[Total Ballots]]/Table1[[#This Row],[Total Voters]]</f>
        <v>0.8938106796116505</v>
      </c>
    </row>
    <row r="7233" spans="1:27" s="12" customFormat="1" x14ac:dyDescent="0.35">
      <c r="A7233" s="19" t="s">
        <v>43</v>
      </c>
      <c r="B7233" s="20">
        <v>2010</v>
      </c>
      <c r="C7233" s="17" t="s">
        <v>82</v>
      </c>
      <c r="D7233" s="20"/>
      <c r="E7233" s="37" t="s">
        <v>73</v>
      </c>
      <c r="F7233" s="34" t="s">
        <v>78</v>
      </c>
      <c r="G7233" s="21" t="s">
        <v>79</v>
      </c>
      <c r="H7233" s="22">
        <v>101263.469</v>
      </c>
      <c r="I7233" s="22">
        <v>92878.817999999999</v>
      </c>
      <c r="J7233" s="22">
        <v>194142.31100000002</v>
      </c>
      <c r="K7233" s="22">
        <v>79032</v>
      </c>
      <c r="L7233" s="22">
        <v>68790</v>
      </c>
      <c r="M7233" s="22">
        <v>1184</v>
      </c>
      <c r="N7233" s="22">
        <v>149006</v>
      </c>
      <c r="O7233" s="22">
        <v>57112</v>
      </c>
      <c r="P7233" s="22">
        <v>49410</v>
      </c>
      <c r="Q7233" s="22">
        <v>757</v>
      </c>
      <c r="R7233" s="23">
        <v>107279</v>
      </c>
      <c r="S7233" s="24">
        <f>Table1[[#This Row],[Female Voters]]/Table1[[#This Row],[Female Population]]</f>
        <v>0.78045914069959421</v>
      </c>
      <c r="T7233" s="24">
        <f>Table1[[#This Row],[Male Voters]]/Table1[[#This Row],[Male Population]]</f>
        <v>0.74064250042458546</v>
      </c>
      <c r="U7233" s="24">
        <f>Table1[[#This Row],[Total Voters]]/Table1[[#This Row],[Total Population]]</f>
        <v>0.76750914951249338</v>
      </c>
      <c r="V7233" s="24">
        <f>Table1[[#This Row],[Female Ballots]]/Table1[[#This Row],[Female Population]]</f>
        <v>0.56399410926757809</v>
      </c>
      <c r="W7233" s="24">
        <f>Table1[[#This Row],[Male Ballots]]/Table1[[#This Row],[Male Population]]</f>
        <v>0.53198351426048507</v>
      </c>
      <c r="X7233" s="24">
        <f>Table1[[#This Row],[Total Ballots]]/Table1[[#This Row],[Total Population]]</f>
        <v>0.55257918507006953</v>
      </c>
      <c r="Y7233" s="24">
        <f>Table1[[#This Row],[Female Ballots]]/Table1[[#This Row],[Female Voters]]</f>
        <v>0.72264399230691367</v>
      </c>
      <c r="Z7233" s="24">
        <f>Table1[[#This Row],[Male Ballots]]/Table1[[#This Row],[Male Voters]]</f>
        <v>0.7182730047972089</v>
      </c>
      <c r="AA7233" s="24">
        <f>Table1[[#This Row],[Total Ballots]]/Table1[[#This Row],[Total Voters]]</f>
        <v>0.71996429673972862</v>
      </c>
    </row>
    <row r="7234" spans="1:27" s="12" customFormat="1" x14ac:dyDescent="0.35">
      <c r="A7234" s="19" t="s">
        <v>43</v>
      </c>
      <c r="B7234" s="20">
        <v>2010</v>
      </c>
      <c r="C7234" s="17" t="s">
        <v>82</v>
      </c>
      <c r="D7234" s="20"/>
      <c r="E7234" s="37" t="s">
        <v>73</v>
      </c>
      <c r="F7234" s="34" t="s">
        <v>78</v>
      </c>
      <c r="G7234" s="21" t="s">
        <v>62</v>
      </c>
      <c r="H7234" s="22">
        <v>11533.378999999999</v>
      </c>
      <c r="I7234" s="22">
        <v>11454.737000000001</v>
      </c>
      <c r="J7234" s="22">
        <v>22988.118999999999</v>
      </c>
      <c r="K7234" s="31">
        <v>7065</v>
      </c>
      <c r="L7234" s="31">
        <v>6461</v>
      </c>
      <c r="M7234" s="31">
        <v>61</v>
      </c>
      <c r="N7234" s="31">
        <v>13587</v>
      </c>
      <c r="O7234" s="22">
        <v>3001</v>
      </c>
      <c r="P7234" s="22">
        <v>2603</v>
      </c>
      <c r="Q7234" s="22">
        <v>24</v>
      </c>
      <c r="R7234" s="23">
        <v>5628</v>
      </c>
      <c r="S7234" s="24">
        <f>Table1[[#This Row],[Female Voters]]/Table1[[#This Row],[Female Population]]</f>
        <v>0.61256982884200728</v>
      </c>
      <c r="T7234" s="24">
        <f>Table1[[#This Row],[Male Voters]]/Table1[[#This Row],[Male Population]]</f>
        <v>0.56404612345093563</v>
      </c>
      <c r="U7234" s="24">
        <f>Table1[[#This Row],[Total Voters]]/Table1[[#This Row],[Total Population]]</f>
        <v>0.59104444343619422</v>
      </c>
      <c r="V7234" s="24">
        <f>Table1[[#This Row],[Female Ballots]]/Table1[[#This Row],[Female Population]]</f>
        <v>0.26020128186197644</v>
      </c>
      <c r="W7234" s="24">
        <f>Table1[[#This Row],[Male Ballots]]/Table1[[#This Row],[Male Population]]</f>
        <v>0.22724223175093411</v>
      </c>
      <c r="X7234" s="24">
        <f>Table1[[#This Row],[Total Ballots]]/Table1[[#This Row],[Total Population]]</f>
        <v>0.24482211876491505</v>
      </c>
      <c r="Y7234" s="24">
        <f>Table1[[#This Row],[Female Ballots]]/Table1[[#This Row],[Female Voters]]</f>
        <v>0.42476999292285916</v>
      </c>
      <c r="Z7234" s="24">
        <f>Table1[[#This Row],[Male Ballots]]/Table1[[#This Row],[Male Voters]]</f>
        <v>0.40287881132951553</v>
      </c>
      <c r="AA7234" s="24">
        <f>Table1[[#This Row],[Total Ballots]]/Table1[[#This Row],[Total Voters]]</f>
        <v>0.41421947449768159</v>
      </c>
    </row>
    <row r="7235" spans="1:27" s="12" customFormat="1" x14ac:dyDescent="0.35">
      <c r="A7235" s="19" t="s">
        <v>43</v>
      </c>
      <c r="B7235" s="20">
        <v>2010</v>
      </c>
      <c r="C7235" s="17" t="s">
        <v>82</v>
      </c>
      <c r="D7235" s="20"/>
      <c r="E7235" s="37" t="s">
        <v>73</v>
      </c>
      <c r="F7235" s="34" t="s">
        <v>78</v>
      </c>
      <c r="G7235" s="21" t="s">
        <v>63</v>
      </c>
      <c r="H7235" s="22">
        <v>17211.018</v>
      </c>
      <c r="I7235" s="22">
        <v>16804.017</v>
      </c>
      <c r="J7235" s="22">
        <v>34015.040000000001</v>
      </c>
      <c r="K7235" s="31">
        <v>12163</v>
      </c>
      <c r="L7235" s="31">
        <v>10616</v>
      </c>
      <c r="M7235" s="31">
        <v>265</v>
      </c>
      <c r="N7235" s="31">
        <v>23044</v>
      </c>
      <c r="O7235" s="22">
        <v>6242</v>
      </c>
      <c r="P7235" s="22">
        <v>5168</v>
      </c>
      <c r="Q7235" s="22">
        <v>112</v>
      </c>
      <c r="R7235" s="23">
        <v>11522</v>
      </c>
      <c r="S7235" s="24">
        <f>Table1[[#This Row],[Female Voters]]/Table1[[#This Row],[Female Population]]</f>
        <v>0.70669846490195987</v>
      </c>
      <c r="T7235" s="24">
        <f>Table1[[#This Row],[Male Voters]]/Table1[[#This Row],[Male Population]]</f>
        <v>0.63175370508135054</v>
      </c>
      <c r="U7235" s="24">
        <f>Table1[[#This Row],[Total Voters]]/Table1[[#This Row],[Total Population]]</f>
        <v>0.67746502723501134</v>
      </c>
      <c r="V7235" s="24">
        <f>Table1[[#This Row],[Female Ballots]]/Table1[[#This Row],[Female Population]]</f>
        <v>0.36267465410819977</v>
      </c>
      <c r="W7235" s="24">
        <f>Table1[[#This Row],[Male Ballots]]/Table1[[#This Row],[Male Population]]</f>
        <v>0.30754551129054442</v>
      </c>
      <c r="X7235" s="24">
        <f>Table1[[#This Row],[Total Ballots]]/Table1[[#This Row],[Total Population]]</f>
        <v>0.33873251361750567</v>
      </c>
      <c r="Y7235" s="24">
        <f>Table1[[#This Row],[Female Ballots]]/Table1[[#This Row],[Female Voters]]</f>
        <v>0.51319575762558578</v>
      </c>
      <c r="Z7235" s="24">
        <f>Table1[[#This Row],[Male Ballots]]/Table1[[#This Row],[Male Voters]]</f>
        <v>0.48681235870384326</v>
      </c>
      <c r="AA7235" s="24">
        <f>Table1[[#This Row],[Total Ballots]]/Table1[[#This Row],[Total Voters]]</f>
        <v>0.5</v>
      </c>
    </row>
    <row r="7236" spans="1:27" s="12" customFormat="1" x14ac:dyDescent="0.35">
      <c r="A7236" s="19" t="s">
        <v>43</v>
      </c>
      <c r="B7236" s="20">
        <v>2010</v>
      </c>
      <c r="C7236" s="17" t="s">
        <v>82</v>
      </c>
      <c r="D7236" s="20"/>
      <c r="E7236" s="37" t="s">
        <v>73</v>
      </c>
      <c r="F7236" s="34" t="s">
        <v>78</v>
      </c>
      <c r="G7236" s="21" t="s">
        <v>64</v>
      </c>
      <c r="H7236" s="22">
        <v>16706.016</v>
      </c>
      <c r="I7236" s="22">
        <v>16301.016</v>
      </c>
      <c r="J7236" s="22">
        <v>33007.040000000001</v>
      </c>
      <c r="K7236" s="31">
        <v>12340</v>
      </c>
      <c r="L7236" s="31">
        <v>11206</v>
      </c>
      <c r="M7236" s="31">
        <v>220</v>
      </c>
      <c r="N7236" s="31">
        <v>23766</v>
      </c>
      <c r="O7236" s="22">
        <v>8065</v>
      </c>
      <c r="P7236" s="22">
        <v>7244</v>
      </c>
      <c r="Q7236" s="22">
        <v>137</v>
      </c>
      <c r="R7236" s="23">
        <v>15446</v>
      </c>
      <c r="S7236" s="24">
        <f>Table1[[#This Row],[Female Voters]]/Table1[[#This Row],[Female Population]]</f>
        <v>0.73865606258248528</v>
      </c>
      <c r="T7236" s="24">
        <f>Table1[[#This Row],[Male Voters]]/Table1[[#This Row],[Male Population]]</f>
        <v>0.68744181344279398</v>
      </c>
      <c r="U7236" s="24">
        <f>Table1[[#This Row],[Total Voters]]/Table1[[#This Row],[Total Population]]</f>
        <v>0.72002821216322332</v>
      </c>
      <c r="V7236" s="24">
        <f>Table1[[#This Row],[Female Ballots]]/Table1[[#This Row],[Female Population]]</f>
        <v>0.48276022242526284</v>
      </c>
      <c r="W7236" s="24">
        <f>Table1[[#This Row],[Male Ballots]]/Table1[[#This Row],[Male Population]]</f>
        <v>0.44438947854538641</v>
      </c>
      <c r="X7236" s="24">
        <f>Table1[[#This Row],[Total Ballots]]/Table1[[#This Row],[Total Population]]</f>
        <v>0.46796077442872791</v>
      </c>
      <c r="Y7236" s="24">
        <f>Table1[[#This Row],[Female Ballots]]/Table1[[#This Row],[Female Voters]]</f>
        <v>0.65356564019448948</v>
      </c>
      <c r="Z7236" s="24">
        <f>Table1[[#This Row],[Male Ballots]]/Table1[[#This Row],[Male Voters]]</f>
        <v>0.64643940746028916</v>
      </c>
      <c r="AA7236" s="24">
        <f>Table1[[#This Row],[Total Ballots]]/Table1[[#This Row],[Total Voters]]</f>
        <v>0.64992005385845331</v>
      </c>
    </row>
    <row r="7237" spans="1:27" s="12" customFormat="1" x14ac:dyDescent="0.35">
      <c r="A7237" s="19" t="s">
        <v>43</v>
      </c>
      <c r="B7237" s="20">
        <v>2010</v>
      </c>
      <c r="C7237" s="17" t="s">
        <v>82</v>
      </c>
      <c r="D7237" s="20"/>
      <c r="E7237" s="37" t="s">
        <v>73</v>
      </c>
      <c r="F7237" s="34" t="s">
        <v>78</v>
      </c>
      <c r="G7237" s="21" t="s">
        <v>65</v>
      </c>
      <c r="H7237" s="22">
        <v>19312.019</v>
      </c>
      <c r="I7237" s="22">
        <v>17731.018</v>
      </c>
      <c r="J7237" s="22">
        <v>37043.040000000001</v>
      </c>
      <c r="K7237" s="31">
        <v>15396</v>
      </c>
      <c r="L7237" s="31">
        <v>13329</v>
      </c>
      <c r="M7237" s="31">
        <v>241</v>
      </c>
      <c r="N7237" s="31">
        <v>28966</v>
      </c>
      <c r="O7237" s="22">
        <v>11919</v>
      </c>
      <c r="P7237" s="22">
        <v>10240</v>
      </c>
      <c r="Q7237" s="22">
        <v>168</v>
      </c>
      <c r="R7237" s="23">
        <v>22327</v>
      </c>
      <c r="S7237" s="24">
        <f>Table1[[#This Row],[Female Voters]]/Table1[[#This Row],[Female Population]]</f>
        <v>0.79722373926827639</v>
      </c>
      <c r="T7237" s="24">
        <f>Table1[[#This Row],[Male Voters]]/Table1[[#This Row],[Male Population]]</f>
        <v>0.75173348760911529</v>
      </c>
      <c r="U7237" s="24">
        <f>Table1[[#This Row],[Total Voters]]/Table1[[#This Row],[Total Population]]</f>
        <v>0.78195526069134713</v>
      </c>
      <c r="V7237" s="24">
        <f>Table1[[#This Row],[Female Ballots]]/Table1[[#This Row],[Female Population]]</f>
        <v>0.61718042013111107</v>
      </c>
      <c r="W7237" s="24">
        <f>Table1[[#This Row],[Male Ballots]]/Table1[[#This Row],[Male Population]]</f>
        <v>0.57751901216275348</v>
      </c>
      <c r="X7237" s="24">
        <f>Table1[[#This Row],[Total Ballots]]/Table1[[#This Row],[Total Population]]</f>
        <v>0.60273130930938712</v>
      </c>
      <c r="Y7237" s="24">
        <f>Table1[[#This Row],[Female Ballots]]/Table1[[#This Row],[Female Voters]]</f>
        <v>0.7741621200311769</v>
      </c>
      <c r="Z7237" s="24">
        <f>Table1[[#This Row],[Male Ballots]]/Table1[[#This Row],[Male Voters]]</f>
        <v>0.7682496811463726</v>
      </c>
      <c r="AA7237" s="24">
        <f>Table1[[#This Row],[Total Ballots]]/Table1[[#This Row],[Total Voters]]</f>
        <v>0.7708002485672858</v>
      </c>
    </row>
    <row r="7238" spans="1:27" s="12" customFormat="1" x14ac:dyDescent="0.35">
      <c r="A7238" s="19" t="s">
        <v>43</v>
      </c>
      <c r="B7238" s="20">
        <v>2010</v>
      </c>
      <c r="C7238" s="17" t="s">
        <v>82</v>
      </c>
      <c r="D7238" s="20"/>
      <c r="E7238" s="37" t="s">
        <v>73</v>
      </c>
      <c r="F7238" s="34" t="s">
        <v>78</v>
      </c>
      <c r="G7238" s="21" t="s">
        <v>66</v>
      </c>
      <c r="H7238" s="22">
        <v>18219.018</v>
      </c>
      <c r="I7238" s="22">
        <v>16106.014999999999</v>
      </c>
      <c r="J7238" s="22">
        <v>34325.040000000001</v>
      </c>
      <c r="K7238" s="31">
        <v>16278</v>
      </c>
      <c r="L7238" s="31">
        <v>13903</v>
      </c>
      <c r="M7238" s="31">
        <v>209</v>
      </c>
      <c r="N7238" s="31">
        <v>30390</v>
      </c>
      <c r="O7238" s="22">
        <v>14033</v>
      </c>
      <c r="P7238" s="22">
        <v>12123</v>
      </c>
      <c r="Q7238" s="22">
        <v>156</v>
      </c>
      <c r="R7238" s="23">
        <v>26312</v>
      </c>
      <c r="S7238" s="24">
        <f>Table1[[#This Row],[Female Voters]]/Table1[[#This Row],[Female Population]]</f>
        <v>0.89346198571185342</v>
      </c>
      <c r="T7238" s="24">
        <f>Table1[[#This Row],[Male Voters]]/Table1[[#This Row],[Male Population]]</f>
        <v>0.86321787232906466</v>
      </c>
      <c r="U7238" s="24">
        <f>Table1[[#This Row],[Total Voters]]/Table1[[#This Row],[Total Population]]</f>
        <v>0.88535949266191671</v>
      </c>
      <c r="V7238" s="24">
        <f>Table1[[#This Row],[Female Ballots]]/Table1[[#This Row],[Female Population]]</f>
        <v>0.77023909850684602</v>
      </c>
      <c r="W7238" s="24">
        <f>Table1[[#This Row],[Male Ballots]]/Table1[[#This Row],[Male Population]]</f>
        <v>0.75270015581135374</v>
      </c>
      <c r="X7238" s="24">
        <f>Table1[[#This Row],[Total Ballots]]/Table1[[#This Row],[Total Population]]</f>
        <v>0.7665540957854674</v>
      </c>
      <c r="Y7238" s="24">
        <f>Table1[[#This Row],[Female Ballots]]/Table1[[#This Row],[Female Voters]]</f>
        <v>0.86208379407789659</v>
      </c>
      <c r="Z7238" s="24">
        <f>Table1[[#This Row],[Male Ballots]]/Table1[[#This Row],[Male Voters]]</f>
        <v>0.87197007840034524</v>
      </c>
      <c r="AA7238" s="24">
        <f>Table1[[#This Row],[Total Ballots]]/Table1[[#This Row],[Total Voters]]</f>
        <v>0.86581112207963151</v>
      </c>
    </row>
    <row r="7239" spans="1:27" s="12" customFormat="1" x14ac:dyDescent="0.35">
      <c r="A7239" s="19" t="s">
        <v>43</v>
      </c>
      <c r="B7239" s="20">
        <v>2010</v>
      </c>
      <c r="C7239" s="17" t="s">
        <v>82</v>
      </c>
      <c r="D7239" s="20"/>
      <c r="E7239" s="37" t="s">
        <v>73</v>
      </c>
      <c r="F7239" s="34" t="s">
        <v>78</v>
      </c>
      <c r="G7239" s="21" t="s">
        <v>67</v>
      </c>
      <c r="H7239" s="22">
        <v>18282.019</v>
      </c>
      <c r="I7239" s="22">
        <v>14482.014999999999</v>
      </c>
      <c r="J7239" s="22">
        <v>32764.031999999999</v>
      </c>
      <c r="K7239" s="31">
        <v>15790</v>
      </c>
      <c r="L7239" s="31">
        <v>13275</v>
      </c>
      <c r="M7239" s="31">
        <v>188</v>
      </c>
      <c r="N7239" s="31">
        <v>29253</v>
      </c>
      <c r="O7239" s="22">
        <v>13852</v>
      </c>
      <c r="P7239" s="22">
        <v>12032</v>
      </c>
      <c r="Q7239" s="22">
        <v>160</v>
      </c>
      <c r="R7239" s="23">
        <v>26044</v>
      </c>
      <c r="S7239" s="24">
        <f>Table1[[#This Row],[Female Voters]]/Table1[[#This Row],[Female Population]]</f>
        <v>0.86369016463663006</v>
      </c>
      <c r="T7239" s="24">
        <f>Table1[[#This Row],[Male Voters]]/Table1[[#This Row],[Male Population]]</f>
        <v>0.91665420868573888</v>
      </c>
      <c r="U7239" s="24">
        <f>Table1[[#This Row],[Total Voters]]/Table1[[#This Row],[Total Population]]</f>
        <v>0.89283883009270659</v>
      </c>
      <c r="V7239" s="24">
        <f>Table1[[#This Row],[Female Ballots]]/Table1[[#This Row],[Female Population]]</f>
        <v>0.75768436735570621</v>
      </c>
      <c r="W7239" s="24">
        <f>Table1[[#This Row],[Male Ballots]]/Table1[[#This Row],[Male Population]]</f>
        <v>0.83082361121708548</v>
      </c>
      <c r="X7239" s="24">
        <f>Table1[[#This Row],[Total Ballots]]/Table1[[#This Row],[Total Population]]</f>
        <v>0.79489606163246329</v>
      </c>
      <c r="Y7239" s="24">
        <f>Table1[[#This Row],[Female Ballots]]/Table1[[#This Row],[Female Voters]]</f>
        <v>0.87726409119696014</v>
      </c>
      <c r="Z7239" s="24">
        <f>Table1[[#This Row],[Male Ballots]]/Table1[[#This Row],[Male Voters]]</f>
        <v>0.90636534839924665</v>
      </c>
      <c r="AA7239" s="24">
        <f>Table1[[#This Row],[Total Ballots]]/Table1[[#This Row],[Total Voters]]</f>
        <v>0.8903018493829693</v>
      </c>
    </row>
    <row r="7240" spans="1:27" s="12" customFormat="1" x14ac:dyDescent="0.35">
      <c r="A7240" s="19" t="s">
        <v>26</v>
      </c>
      <c r="B7240" s="20">
        <v>2010</v>
      </c>
      <c r="C7240" s="17" t="s">
        <v>82</v>
      </c>
      <c r="D7240" s="20"/>
      <c r="E7240" s="37" t="s">
        <v>73</v>
      </c>
      <c r="F7240" s="34" t="s">
        <v>78</v>
      </c>
      <c r="G7240" s="21" t="s">
        <v>79</v>
      </c>
      <c r="H7240" s="22">
        <v>1620.9837940000002</v>
      </c>
      <c r="I7240" s="22">
        <v>1622.1510130000001</v>
      </c>
      <c r="J7240" s="22">
        <v>3243.1347299999998</v>
      </c>
      <c r="K7240" s="22">
        <v>1344</v>
      </c>
      <c r="L7240" s="22">
        <v>1295</v>
      </c>
      <c r="M7240" s="22">
        <v>0</v>
      </c>
      <c r="N7240" s="22">
        <v>2639</v>
      </c>
      <c r="O7240" s="22">
        <v>1055</v>
      </c>
      <c r="P7240" s="22">
        <v>1031</v>
      </c>
      <c r="Q7240" s="22">
        <v>0</v>
      </c>
      <c r="R7240" s="23">
        <v>2086</v>
      </c>
      <c r="S7240" s="24">
        <f>Table1[[#This Row],[Female Voters]]/Table1[[#This Row],[Female Population]]</f>
        <v>0.82912611771614031</v>
      </c>
      <c r="T7240" s="24">
        <f>Table1[[#This Row],[Male Voters]]/Table1[[#This Row],[Male Population]]</f>
        <v>0.79832271448330305</v>
      </c>
      <c r="U7240" s="24">
        <f>Table1[[#This Row],[Total Voters]]/Table1[[#This Row],[Total Population]]</f>
        <v>0.81371889227679428</v>
      </c>
      <c r="V7240" s="24">
        <f>Table1[[#This Row],[Female Ballots]]/Table1[[#This Row],[Female Population]]</f>
        <v>0.65083932603461914</v>
      </c>
      <c r="W7240" s="24">
        <f>Table1[[#This Row],[Male Ballots]]/Table1[[#This Row],[Male Population]]</f>
        <v>0.63557584450369531</v>
      </c>
      <c r="X7240" s="24">
        <f>Table1[[#This Row],[Total Ballots]]/Table1[[#This Row],[Total Population]]</f>
        <v>0.64320485384213444</v>
      </c>
      <c r="Y7240" s="24">
        <f>Table1[[#This Row],[Female Ballots]]/Table1[[#This Row],[Female Voters]]</f>
        <v>0.78497023809523814</v>
      </c>
      <c r="Z7240" s="24">
        <f>Table1[[#This Row],[Male Ballots]]/Table1[[#This Row],[Male Voters]]</f>
        <v>0.79613899613899619</v>
      </c>
      <c r="AA7240" s="24">
        <f>Table1[[#This Row],[Total Ballots]]/Table1[[#This Row],[Total Voters]]</f>
        <v>0.79045092838196285</v>
      </c>
    </row>
    <row r="7241" spans="1:27" s="12" customFormat="1" x14ac:dyDescent="0.35">
      <c r="A7241" s="19" t="s">
        <v>26</v>
      </c>
      <c r="B7241" s="20">
        <v>2010</v>
      </c>
      <c r="C7241" s="17" t="s">
        <v>82</v>
      </c>
      <c r="D7241" s="20"/>
      <c r="E7241" s="37" t="s">
        <v>73</v>
      </c>
      <c r="F7241" s="34" t="s">
        <v>78</v>
      </c>
      <c r="G7241" s="21" t="s">
        <v>62</v>
      </c>
      <c r="H7241" s="22">
        <v>74.989774000000011</v>
      </c>
      <c r="I7241" s="22">
        <v>95.156712999999996</v>
      </c>
      <c r="J7241" s="22">
        <v>170.14653000000001</v>
      </c>
      <c r="K7241" s="31">
        <v>66</v>
      </c>
      <c r="L7241" s="31">
        <v>93</v>
      </c>
      <c r="M7241" s="31"/>
      <c r="N7241" s="31">
        <v>159</v>
      </c>
      <c r="O7241" s="22">
        <v>28</v>
      </c>
      <c r="P7241" s="22">
        <v>44</v>
      </c>
      <c r="Q7241" s="22"/>
      <c r="R7241" s="23">
        <v>72</v>
      </c>
      <c r="S7241" s="24">
        <f>Table1[[#This Row],[Female Voters]]/Table1[[#This Row],[Female Population]]</f>
        <v>0.88012000142846125</v>
      </c>
      <c r="T7241" s="24">
        <f>Table1[[#This Row],[Male Voters]]/Table1[[#This Row],[Male Population]]</f>
        <v>0.97733514607634675</v>
      </c>
      <c r="U7241" s="24">
        <f>Table1[[#This Row],[Total Voters]]/Table1[[#This Row],[Total Population]]</f>
        <v>0.93448864340636262</v>
      </c>
      <c r="V7241" s="24">
        <f>Table1[[#This Row],[Female Ballots]]/Table1[[#This Row],[Female Population]]</f>
        <v>0.3733842430302563</v>
      </c>
      <c r="W7241" s="24">
        <f>Table1[[#This Row],[Male Ballots]]/Table1[[#This Row],[Male Population]]</f>
        <v>0.4623951228748307</v>
      </c>
      <c r="X7241" s="24">
        <f>Table1[[#This Row],[Total Ballots]]/Table1[[#This Row],[Total Population]]</f>
        <v>0.42316466871231517</v>
      </c>
      <c r="Y7241" s="24">
        <f>Table1[[#This Row],[Female Ballots]]/Table1[[#This Row],[Female Voters]]</f>
        <v>0.42424242424242425</v>
      </c>
      <c r="Z7241" s="24">
        <f>Table1[[#This Row],[Male Ballots]]/Table1[[#This Row],[Male Voters]]</f>
        <v>0.4731182795698925</v>
      </c>
      <c r="AA7241" s="24">
        <f>Table1[[#This Row],[Total Ballots]]/Table1[[#This Row],[Total Voters]]</f>
        <v>0.45283018867924529</v>
      </c>
    </row>
    <row r="7242" spans="1:27" s="12" customFormat="1" x14ac:dyDescent="0.35">
      <c r="A7242" s="19" t="s">
        <v>26</v>
      </c>
      <c r="B7242" s="20">
        <v>2010</v>
      </c>
      <c r="C7242" s="17" t="s">
        <v>82</v>
      </c>
      <c r="D7242" s="20"/>
      <c r="E7242" s="37" t="s">
        <v>73</v>
      </c>
      <c r="F7242" s="34" t="s">
        <v>78</v>
      </c>
      <c r="G7242" s="21" t="s">
        <v>63</v>
      </c>
      <c r="H7242" s="22">
        <v>142.99961000000002</v>
      </c>
      <c r="I7242" s="22">
        <v>159.99952000000002</v>
      </c>
      <c r="J7242" s="22">
        <v>302.9991</v>
      </c>
      <c r="K7242" s="31">
        <v>100</v>
      </c>
      <c r="L7242" s="31">
        <v>89</v>
      </c>
      <c r="M7242" s="31"/>
      <c r="N7242" s="31">
        <v>189</v>
      </c>
      <c r="O7242" s="22">
        <v>46</v>
      </c>
      <c r="P7242" s="22">
        <v>50</v>
      </c>
      <c r="Q7242" s="22"/>
      <c r="R7242" s="23">
        <v>96</v>
      </c>
      <c r="S7242" s="24">
        <f>Table1[[#This Row],[Female Voters]]/Table1[[#This Row],[Female Population]]</f>
        <v>0.69930260648962606</v>
      </c>
      <c r="T7242" s="24">
        <f>Table1[[#This Row],[Male Voters]]/Table1[[#This Row],[Male Population]]</f>
        <v>0.5562516687550062</v>
      </c>
      <c r="U7242" s="24">
        <f>Table1[[#This Row],[Total Voters]]/Table1[[#This Row],[Total Population]]</f>
        <v>0.62376422900266038</v>
      </c>
      <c r="V7242" s="24">
        <f>Table1[[#This Row],[Female Ballots]]/Table1[[#This Row],[Female Population]]</f>
        <v>0.32167919898522795</v>
      </c>
      <c r="W7242" s="24">
        <f>Table1[[#This Row],[Male Ballots]]/Table1[[#This Row],[Male Population]]</f>
        <v>0.31250093750281249</v>
      </c>
      <c r="X7242" s="24">
        <f>Table1[[#This Row],[Total Ballots]]/Table1[[#This Row],[Total Population]]</f>
        <v>0.31683262425531955</v>
      </c>
      <c r="Y7242" s="24">
        <f>Table1[[#This Row],[Female Ballots]]/Table1[[#This Row],[Female Voters]]</f>
        <v>0.46</v>
      </c>
      <c r="Z7242" s="24">
        <f>Table1[[#This Row],[Male Ballots]]/Table1[[#This Row],[Male Voters]]</f>
        <v>0.5617977528089888</v>
      </c>
      <c r="AA7242" s="24">
        <f>Table1[[#This Row],[Total Ballots]]/Table1[[#This Row],[Total Voters]]</f>
        <v>0.50793650793650791</v>
      </c>
    </row>
    <row r="7243" spans="1:27" s="12" customFormat="1" x14ac:dyDescent="0.35">
      <c r="A7243" s="19" t="s">
        <v>26</v>
      </c>
      <c r="B7243" s="20">
        <v>2010</v>
      </c>
      <c r="C7243" s="17" t="s">
        <v>82</v>
      </c>
      <c r="D7243" s="20"/>
      <c r="E7243" s="37" t="s">
        <v>73</v>
      </c>
      <c r="F7243" s="34" t="s">
        <v>78</v>
      </c>
      <c r="G7243" s="21" t="s">
        <v>64</v>
      </c>
      <c r="H7243" s="22">
        <v>193.99923000000001</v>
      </c>
      <c r="I7243" s="22">
        <v>189.99918</v>
      </c>
      <c r="J7243" s="22">
        <v>383.9984</v>
      </c>
      <c r="K7243" s="31">
        <v>149</v>
      </c>
      <c r="L7243" s="31">
        <v>133</v>
      </c>
      <c r="M7243" s="31"/>
      <c r="N7243" s="31">
        <v>282</v>
      </c>
      <c r="O7243" s="22">
        <v>99</v>
      </c>
      <c r="P7243" s="22">
        <v>85</v>
      </c>
      <c r="Q7243" s="22"/>
      <c r="R7243" s="23">
        <v>184</v>
      </c>
      <c r="S7243" s="24">
        <f>Table1[[#This Row],[Female Voters]]/Table1[[#This Row],[Female Population]]</f>
        <v>0.7680442855365972</v>
      </c>
      <c r="T7243" s="24">
        <f>Table1[[#This Row],[Male Voters]]/Table1[[#This Row],[Male Population]]</f>
        <v>0.70000302106566992</v>
      </c>
      <c r="U7243" s="24">
        <f>Table1[[#This Row],[Total Voters]]/Table1[[#This Row],[Total Population]]</f>
        <v>0.73437805990858296</v>
      </c>
      <c r="V7243" s="24">
        <f>Table1[[#This Row],[Female Ballots]]/Table1[[#This Row],[Female Population]]</f>
        <v>0.5103113038129069</v>
      </c>
      <c r="W7243" s="24">
        <f>Table1[[#This Row],[Male Ballots]]/Table1[[#This Row],[Male Population]]</f>
        <v>0.44737035180888679</v>
      </c>
      <c r="X7243" s="24">
        <f>Table1[[#This Row],[Total Ballots]]/Table1[[#This Row],[Total Population]]</f>
        <v>0.47916866320276336</v>
      </c>
      <c r="Y7243" s="24">
        <f>Table1[[#This Row],[Female Ballots]]/Table1[[#This Row],[Female Voters]]</f>
        <v>0.66442953020134232</v>
      </c>
      <c r="Z7243" s="24">
        <f>Table1[[#This Row],[Male Ballots]]/Table1[[#This Row],[Male Voters]]</f>
        <v>0.63909774436090228</v>
      </c>
      <c r="AA7243" s="24">
        <f>Table1[[#This Row],[Total Ballots]]/Table1[[#This Row],[Total Voters]]</f>
        <v>0.65248226950354615</v>
      </c>
    </row>
    <row r="7244" spans="1:27" s="12" customFormat="1" x14ac:dyDescent="0.35">
      <c r="A7244" s="19" t="s">
        <v>26</v>
      </c>
      <c r="B7244" s="20">
        <v>2010</v>
      </c>
      <c r="C7244" s="17" t="s">
        <v>82</v>
      </c>
      <c r="D7244" s="20"/>
      <c r="E7244" s="37" t="s">
        <v>73</v>
      </c>
      <c r="F7244" s="34" t="s">
        <v>78</v>
      </c>
      <c r="G7244" s="21" t="s">
        <v>65</v>
      </c>
      <c r="H7244" s="22">
        <v>280.99890000000005</v>
      </c>
      <c r="I7244" s="22">
        <v>283.9991</v>
      </c>
      <c r="J7244" s="22">
        <v>564.99800000000005</v>
      </c>
      <c r="K7244" s="31">
        <v>215</v>
      </c>
      <c r="L7244" s="31">
        <v>198</v>
      </c>
      <c r="M7244" s="31"/>
      <c r="N7244" s="31">
        <v>413</v>
      </c>
      <c r="O7244" s="22">
        <v>163</v>
      </c>
      <c r="P7244" s="22">
        <v>148</v>
      </c>
      <c r="Q7244" s="22"/>
      <c r="R7244" s="23">
        <v>311</v>
      </c>
      <c r="S7244" s="24">
        <f>Table1[[#This Row],[Female Voters]]/Table1[[#This Row],[Female Population]]</f>
        <v>0.76512755032137125</v>
      </c>
      <c r="T7244" s="24">
        <f>Table1[[#This Row],[Male Voters]]/Table1[[#This Row],[Male Population]]</f>
        <v>0.69718530798160983</v>
      </c>
      <c r="U7244" s="24">
        <f>Table1[[#This Row],[Total Voters]]/Table1[[#This Row],[Total Population]]</f>
        <v>0.73097603885323481</v>
      </c>
      <c r="V7244" s="24">
        <f>Table1[[#This Row],[Female Ballots]]/Table1[[#This Row],[Female Population]]</f>
        <v>0.58007344512736514</v>
      </c>
      <c r="W7244" s="24">
        <f>Table1[[#This Row],[Male Ballots]]/Table1[[#This Row],[Male Population]]</f>
        <v>0.52112841202665783</v>
      </c>
      <c r="X7244" s="24">
        <f>Table1[[#This Row],[Total Ballots]]/Table1[[#This Row],[Total Population]]</f>
        <v>0.55044442635195168</v>
      </c>
      <c r="Y7244" s="24">
        <f>Table1[[#This Row],[Female Ballots]]/Table1[[#This Row],[Female Voters]]</f>
        <v>0.75813953488372088</v>
      </c>
      <c r="Z7244" s="24">
        <f>Table1[[#This Row],[Male Ballots]]/Table1[[#This Row],[Male Voters]]</f>
        <v>0.74747474747474751</v>
      </c>
      <c r="AA7244" s="24">
        <f>Table1[[#This Row],[Total Ballots]]/Table1[[#This Row],[Total Voters]]</f>
        <v>0.75302663438256656</v>
      </c>
    </row>
    <row r="7245" spans="1:27" s="12" customFormat="1" x14ac:dyDescent="0.35">
      <c r="A7245" s="19" t="s">
        <v>26</v>
      </c>
      <c r="B7245" s="20">
        <v>2010</v>
      </c>
      <c r="C7245" s="17" t="s">
        <v>82</v>
      </c>
      <c r="D7245" s="20"/>
      <c r="E7245" s="37" t="s">
        <v>73</v>
      </c>
      <c r="F7245" s="34" t="s">
        <v>78</v>
      </c>
      <c r="G7245" s="21" t="s">
        <v>66</v>
      </c>
      <c r="H7245" s="22">
        <v>415.99829999999997</v>
      </c>
      <c r="I7245" s="22">
        <v>389.99850000000004</v>
      </c>
      <c r="J7245" s="22">
        <v>805.99679999999989</v>
      </c>
      <c r="K7245" s="31">
        <v>358</v>
      </c>
      <c r="L7245" s="31">
        <v>328</v>
      </c>
      <c r="M7245" s="31"/>
      <c r="N7245" s="31">
        <v>686</v>
      </c>
      <c r="O7245" s="22">
        <v>313</v>
      </c>
      <c r="P7245" s="22">
        <v>289</v>
      </c>
      <c r="Q7245" s="22"/>
      <c r="R7245" s="23">
        <v>602</v>
      </c>
      <c r="S7245" s="24">
        <f>Table1[[#This Row],[Female Voters]]/Table1[[#This Row],[Female Population]]</f>
        <v>0.86058043987198996</v>
      </c>
      <c r="T7245" s="24">
        <f>Table1[[#This Row],[Male Voters]]/Table1[[#This Row],[Male Population]]</f>
        <v>0.84102887575208618</v>
      </c>
      <c r="U7245" s="24">
        <f>Table1[[#This Row],[Total Voters]]/Table1[[#This Row],[Total Population]]</f>
        <v>0.85112000444666791</v>
      </c>
      <c r="V7245" s="24">
        <f>Table1[[#This Row],[Female Ballots]]/Table1[[#This Row],[Female Population]]</f>
        <v>0.75240692089366712</v>
      </c>
      <c r="W7245" s="24">
        <f>Table1[[#This Row],[Male Ballots]]/Table1[[#This Row],[Male Population]]</f>
        <v>0.74102849113522229</v>
      </c>
      <c r="X7245" s="24">
        <f>Table1[[#This Row],[Total Ballots]]/Table1[[#This Row],[Total Population]]</f>
        <v>0.74690122839197381</v>
      </c>
      <c r="Y7245" s="24">
        <f>Table1[[#This Row],[Female Ballots]]/Table1[[#This Row],[Female Voters]]</f>
        <v>0.87430167597765363</v>
      </c>
      <c r="Z7245" s="24">
        <f>Table1[[#This Row],[Male Ballots]]/Table1[[#This Row],[Male Voters]]</f>
        <v>0.88109756097560976</v>
      </c>
      <c r="AA7245" s="24">
        <f>Table1[[#This Row],[Total Ballots]]/Table1[[#This Row],[Total Voters]]</f>
        <v>0.87755102040816324</v>
      </c>
    </row>
    <row r="7246" spans="1:27" s="12" customFormat="1" x14ac:dyDescent="0.35">
      <c r="A7246" s="19" t="s">
        <v>26</v>
      </c>
      <c r="B7246" s="20">
        <v>2010</v>
      </c>
      <c r="C7246" s="17" t="s">
        <v>82</v>
      </c>
      <c r="D7246" s="20"/>
      <c r="E7246" s="37" t="s">
        <v>73</v>
      </c>
      <c r="F7246" s="34" t="s">
        <v>78</v>
      </c>
      <c r="G7246" s="21" t="s">
        <v>67</v>
      </c>
      <c r="H7246" s="22">
        <v>511.99798000000004</v>
      </c>
      <c r="I7246" s="22">
        <v>502.99800000000005</v>
      </c>
      <c r="J7246" s="22">
        <v>1014.9958999999999</v>
      </c>
      <c r="K7246" s="31">
        <v>456</v>
      </c>
      <c r="L7246" s="31">
        <v>454</v>
      </c>
      <c r="M7246" s="31"/>
      <c r="N7246" s="31">
        <v>910</v>
      </c>
      <c r="O7246" s="22">
        <v>406</v>
      </c>
      <c r="P7246" s="22">
        <v>415</v>
      </c>
      <c r="Q7246" s="22"/>
      <c r="R7246" s="23">
        <v>821</v>
      </c>
      <c r="S7246" s="24">
        <f>Table1[[#This Row],[Female Voters]]/Table1[[#This Row],[Female Population]]</f>
        <v>0.89062851380780828</v>
      </c>
      <c r="T7246" s="24">
        <f>Table1[[#This Row],[Male Voters]]/Table1[[#This Row],[Male Population]]</f>
        <v>0.90258808186116035</v>
      </c>
      <c r="U7246" s="24">
        <f>Table1[[#This Row],[Total Voters]]/Table1[[#This Row],[Total Population]]</f>
        <v>0.89655534569154427</v>
      </c>
      <c r="V7246" s="24">
        <f>Table1[[#This Row],[Female Ballots]]/Table1[[#This Row],[Female Population]]</f>
        <v>0.79297187852186446</v>
      </c>
      <c r="W7246" s="24">
        <f>Table1[[#This Row],[Male Ballots]]/Table1[[#This Row],[Male Population]]</f>
        <v>0.82505298231802104</v>
      </c>
      <c r="X7246" s="24">
        <f>Table1[[#This Row],[Total Ballots]]/Table1[[#This Row],[Total Population]]</f>
        <v>0.80887026243160198</v>
      </c>
      <c r="Y7246" s="24">
        <f>Table1[[#This Row],[Female Ballots]]/Table1[[#This Row],[Female Voters]]</f>
        <v>0.89035087719298245</v>
      </c>
      <c r="Z7246" s="24">
        <f>Table1[[#This Row],[Male Ballots]]/Table1[[#This Row],[Male Voters]]</f>
        <v>0.91409691629955947</v>
      </c>
      <c r="AA7246" s="24">
        <f>Table1[[#This Row],[Total Ballots]]/Table1[[#This Row],[Total Voters]]</f>
        <v>0.90219780219780221</v>
      </c>
    </row>
    <row r="7247" spans="1:27" s="12" customFormat="1" x14ac:dyDescent="0.35">
      <c r="A7247" s="19" t="s">
        <v>45</v>
      </c>
      <c r="B7247" s="20">
        <v>2010</v>
      </c>
      <c r="C7247" s="17" t="s">
        <v>82</v>
      </c>
      <c r="D7247" s="20"/>
      <c r="E7247" s="37" t="s">
        <v>73</v>
      </c>
      <c r="F7247" s="34" t="s">
        <v>78</v>
      </c>
      <c r="G7247" s="21" t="s">
        <v>79</v>
      </c>
      <c r="H7247" s="22">
        <v>22415.797299999998</v>
      </c>
      <c r="I7247" s="22">
        <v>23127.387799999997</v>
      </c>
      <c r="J7247" s="22">
        <v>45543.183999999994</v>
      </c>
      <c r="K7247" s="22">
        <v>15849</v>
      </c>
      <c r="L7247" s="22">
        <v>13859</v>
      </c>
      <c r="M7247" s="22">
        <v>65</v>
      </c>
      <c r="N7247" s="22">
        <v>29773</v>
      </c>
      <c r="O7247" s="22">
        <v>11463</v>
      </c>
      <c r="P7247" s="22">
        <v>10046</v>
      </c>
      <c r="Q7247" s="22">
        <v>41</v>
      </c>
      <c r="R7247" s="23">
        <v>21550</v>
      </c>
      <c r="S7247" s="24">
        <f>Table1[[#This Row],[Female Voters]]/Table1[[#This Row],[Female Population]]</f>
        <v>0.70704600812927587</v>
      </c>
      <c r="T7247" s="24">
        <f>Table1[[#This Row],[Male Voters]]/Table1[[#This Row],[Male Population]]</f>
        <v>0.59924623220958839</v>
      </c>
      <c r="U7247" s="24">
        <f>Table1[[#This Row],[Total Voters]]/Table1[[#This Row],[Total Population]]</f>
        <v>0.65373119279495273</v>
      </c>
      <c r="V7247" s="24">
        <f>Table1[[#This Row],[Female Ballots]]/Table1[[#This Row],[Female Population]]</f>
        <v>0.51138042723111177</v>
      </c>
      <c r="W7247" s="24">
        <f>Table1[[#This Row],[Male Ballots]]/Table1[[#This Row],[Male Population]]</f>
        <v>0.43437676951998883</v>
      </c>
      <c r="X7247" s="24">
        <f>Table1[[#This Row],[Total Ballots]]/Table1[[#This Row],[Total Population]]</f>
        <v>0.47317728158839317</v>
      </c>
      <c r="Y7247" s="24">
        <f>Table1[[#This Row],[Female Ballots]]/Table1[[#This Row],[Female Voters]]</f>
        <v>0.72326329736891914</v>
      </c>
      <c r="Z7247" s="24">
        <f>Table1[[#This Row],[Male Ballots]]/Table1[[#This Row],[Male Voters]]</f>
        <v>0.72487192438126846</v>
      </c>
      <c r="AA7247" s="24">
        <f>Table1[[#This Row],[Total Ballots]]/Table1[[#This Row],[Total Voters]]</f>
        <v>0.72381016357102068</v>
      </c>
    </row>
    <row r="7248" spans="1:27" s="12" customFormat="1" x14ac:dyDescent="0.35">
      <c r="A7248" s="19" t="s">
        <v>45</v>
      </c>
      <c r="B7248" s="20">
        <v>2010</v>
      </c>
      <c r="C7248" s="17" t="s">
        <v>82</v>
      </c>
      <c r="D7248" s="20"/>
      <c r="E7248" s="37" t="s">
        <v>73</v>
      </c>
      <c r="F7248" s="34" t="s">
        <v>78</v>
      </c>
      <c r="G7248" s="21" t="s">
        <v>62</v>
      </c>
      <c r="H7248" s="22">
        <v>3659.8110000000001</v>
      </c>
      <c r="I7248" s="22">
        <v>4102.4014999999999</v>
      </c>
      <c r="J7248" s="22">
        <v>7762.2120000000004</v>
      </c>
      <c r="K7248" s="31">
        <v>1342</v>
      </c>
      <c r="L7248" s="31">
        <v>1261</v>
      </c>
      <c r="M7248" s="31">
        <v>10</v>
      </c>
      <c r="N7248" s="31">
        <v>2613</v>
      </c>
      <c r="O7248" s="22">
        <v>555</v>
      </c>
      <c r="P7248" s="22">
        <v>488</v>
      </c>
      <c r="Q7248" s="22">
        <v>3</v>
      </c>
      <c r="R7248" s="23">
        <v>1046</v>
      </c>
      <c r="S7248" s="24">
        <f>Table1[[#This Row],[Female Voters]]/Table1[[#This Row],[Female Population]]</f>
        <v>0.36668560207070799</v>
      </c>
      <c r="T7248" s="24">
        <f>Table1[[#This Row],[Male Voters]]/Table1[[#This Row],[Male Population]]</f>
        <v>0.30738093285116047</v>
      </c>
      <c r="U7248" s="24">
        <f>Table1[[#This Row],[Total Voters]]/Table1[[#This Row],[Total Population]]</f>
        <v>0.33663084698021645</v>
      </c>
      <c r="V7248" s="24">
        <f>Table1[[#This Row],[Female Ballots]]/Table1[[#This Row],[Female Population]]</f>
        <v>0.15164717522298282</v>
      </c>
      <c r="W7248" s="24">
        <f>Table1[[#This Row],[Male Ballots]]/Table1[[#This Row],[Male Population]]</f>
        <v>0.11895471469577028</v>
      </c>
      <c r="X7248" s="24">
        <f>Table1[[#This Row],[Total Ballots]]/Table1[[#This Row],[Total Population]]</f>
        <v>0.13475540219720872</v>
      </c>
      <c r="Y7248" s="24">
        <f>Table1[[#This Row],[Female Ballots]]/Table1[[#This Row],[Female Voters]]</f>
        <v>0.41356184798807749</v>
      </c>
      <c r="Z7248" s="24">
        <f>Table1[[#This Row],[Male Ballots]]/Table1[[#This Row],[Male Voters]]</f>
        <v>0.38699444885011897</v>
      </c>
      <c r="AA7248" s="24">
        <f>Table1[[#This Row],[Total Ballots]]/Table1[[#This Row],[Total Voters]]</f>
        <v>0.40030616150019133</v>
      </c>
    </row>
    <row r="7249" spans="1:27" s="12" customFormat="1" x14ac:dyDescent="0.35">
      <c r="A7249" s="19" t="s">
        <v>45</v>
      </c>
      <c r="B7249" s="20">
        <v>2010</v>
      </c>
      <c r="C7249" s="17" t="s">
        <v>82</v>
      </c>
      <c r="D7249" s="20"/>
      <c r="E7249" s="37" t="s">
        <v>73</v>
      </c>
      <c r="F7249" s="34" t="s">
        <v>78</v>
      </c>
      <c r="G7249" s="21" t="s">
        <v>63</v>
      </c>
      <c r="H7249" s="22">
        <v>3207.002</v>
      </c>
      <c r="I7249" s="22">
        <v>4106.9989999999998</v>
      </c>
      <c r="J7249" s="22">
        <v>7314.0010000000002</v>
      </c>
      <c r="K7249" s="31">
        <v>2210</v>
      </c>
      <c r="L7249" s="31">
        <v>1894</v>
      </c>
      <c r="M7249" s="31">
        <v>17</v>
      </c>
      <c r="N7249" s="31">
        <v>4121</v>
      </c>
      <c r="O7249" s="22">
        <v>1064</v>
      </c>
      <c r="P7249" s="22">
        <v>907</v>
      </c>
      <c r="Q7249" s="22">
        <v>6</v>
      </c>
      <c r="R7249" s="23">
        <v>1977</v>
      </c>
      <c r="S7249" s="24">
        <f>Table1[[#This Row],[Female Voters]]/Table1[[#This Row],[Female Population]]</f>
        <v>0.68911712558956928</v>
      </c>
      <c r="T7249" s="24">
        <f>Table1[[#This Row],[Male Voters]]/Table1[[#This Row],[Male Population]]</f>
        <v>0.46116397885658117</v>
      </c>
      <c r="U7249" s="24">
        <f>Table1[[#This Row],[Total Voters]]/Table1[[#This Row],[Total Population]]</f>
        <v>0.5634399010883373</v>
      </c>
      <c r="V7249" s="24">
        <f>Table1[[#This Row],[Female Ballots]]/Table1[[#This Row],[Female Population]]</f>
        <v>0.33177403693543067</v>
      </c>
      <c r="W7249" s="24">
        <f>Table1[[#This Row],[Male Ballots]]/Table1[[#This Row],[Male Population]]</f>
        <v>0.22084251785792985</v>
      </c>
      <c r="X7249" s="24">
        <f>Table1[[#This Row],[Total Ballots]]/Table1[[#This Row],[Total Population]]</f>
        <v>0.27030349052454328</v>
      </c>
      <c r="Y7249" s="24">
        <f>Table1[[#This Row],[Female Ballots]]/Table1[[#This Row],[Female Voters]]</f>
        <v>0.48144796380090499</v>
      </c>
      <c r="Z7249" s="24">
        <f>Table1[[#This Row],[Male Ballots]]/Table1[[#This Row],[Male Voters]]</f>
        <v>0.47888067581837379</v>
      </c>
      <c r="AA7249" s="24">
        <f>Table1[[#This Row],[Total Ballots]]/Table1[[#This Row],[Total Voters]]</f>
        <v>0.47973792768745449</v>
      </c>
    </row>
    <row r="7250" spans="1:27" s="12" customFormat="1" x14ac:dyDescent="0.35">
      <c r="A7250" s="19" t="s">
        <v>45</v>
      </c>
      <c r="B7250" s="20">
        <v>2010</v>
      </c>
      <c r="C7250" s="17" t="s">
        <v>82</v>
      </c>
      <c r="D7250" s="20"/>
      <c r="E7250" s="37" t="s">
        <v>73</v>
      </c>
      <c r="F7250" s="34" t="s">
        <v>78</v>
      </c>
      <c r="G7250" s="21" t="s">
        <v>64</v>
      </c>
      <c r="H7250" s="22">
        <v>3178.0010000000002</v>
      </c>
      <c r="I7250" s="22">
        <v>3576</v>
      </c>
      <c r="J7250" s="22">
        <v>6754</v>
      </c>
      <c r="K7250" s="31">
        <v>2106</v>
      </c>
      <c r="L7250" s="31">
        <v>1892</v>
      </c>
      <c r="M7250" s="31">
        <v>7</v>
      </c>
      <c r="N7250" s="31">
        <v>4005</v>
      </c>
      <c r="O7250" s="22">
        <v>1355</v>
      </c>
      <c r="P7250" s="22">
        <v>1215</v>
      </c>
      <c r="Q7250" s="22">
        <v>5</v>
      </c>
      <c r="R7250" s="23">
        <v>2575</v>
      </c>
      <c r="S7250" s="24">
        <f>Table1[[#This Row],[Female Voters]]/Table1[[#This Row],[Female Population]]</f>
        <v>0.66268072288208846</v>
      </c>
      <c r="T7250" s="24">
        <f>Table1[[#This Row],[Male Voters]]/Table1[[#This Row],[Male Population]]</f>
        <v>0.529082774049217</v>
      </c>
      <c r="U7250" s="24">
        <f>Table1[[#This Row],[Total Voters]]/Table1[[#This Row],[Total Population]]</f>
        <v>0.59298193663014509</v>
      </c>
      <c r="V7250" s="24">
        <f>Table1[[#This Row],[Female Ballots]]/Table1[[#This Row],[Female Population]]</f>
        <v>0.4263686512370512</v>
      </c>
      <c r="W7250" s="24">
        <f>Table1[[#This Row],[Male Ballots]]/Table1[[#This Row],[Male Population]]</f>
        <v>0.33976510067114096</v>
      </c>
      <c r="X7250" s="24">
        <f>Table1[[#This Row],[Total Ballots]]/Table1[[#This Row],[Total Population]]</f>
        <v>0.38125555226532426</v>
      </c>
      <c r="Y7250" s="24">
        <f>Table1[[#This Row],[Female Ballots]]/Table1[[#This Row],[Female Voters]]</f>
        <v>0.64339981006647673</v>
      </c>
      <c r="Z7250" s="24">
        <f>Table1[[#This Row],[Male Ballots]]/Table1[[#This Row],[Male Voters]]</f>
        <v>0.64217758985200846</v>
      </c>
      <c r="AA7250" s="24">
        <f>Table1[[#This Row],[Total Ballots]]/Table1[[#This Row],[Total Voters]]</f>
        <v>0.64294631710362049</v>
      </c>
    </row>
    <row r="7251" spans="1:27" s="12" customFormat="1" x14ac:dyDescent="0.35">
      <c r="A7251" s="19" t="s">
        <v>45</v>
      </c>
      <c r="B7251" s="20">
        <v>2010</v>
      </c>
      <c r="C7251" s="17" t="s">
        <v>82</v>
      </c>
      <c r="D7251" s="20"/>
      <c r="E7251" s="37" t="s">
        <v>73</v>
      </c>
      <c r="F7251" s="34" t="s">
        <v>78</v>
      </c>
      <c r="G7251" s="21" t="s">
        <v>65</v>
      </c>
      <c r="H7251" s="22">
        <v>3865.9970000000003</v>
      </c>
      <c r="I7251" s="22">
        <v>3994.998</v>
      </c>
      <c r="J7251" s="22">
        <v>7860.9949999999999</v>
      </c>
      <c r="K7251" s="31">
        <v>3005</v>
      </c>
      <c r="L7251" s="31">
        <v>2643</v>
      </c>
      <c r="M7251" s="31">
        <v>13</v>
      </c>
      <c r="N7251" s="31">
        <v>5661</v>
      </c>
      <c r="O7251" s="22">
        <v>2278</v>
      </c>
      <c r="P7251" s="22">
        <v>1979</v>
      </c>
      <c r="Q7251" s="22">
        <v>11</v>
      </c>
      <c r="R7251" s="23">
        <v>4268</v>
      </c>
      <c r="S7251" s="24">
        <f>Table1[[#This Row],[Female Voters]]/Table1[[#This Row],[Female Population]]</f>
        <v>0.77728979096465922</v>
      </c>
      <c r="T7251" s="24">
        <f>Table1[[#This Row],[Male Voters]]/Table1[[#This Row],[Male Population]]</f>
        <v>0.66157730241667201</v>
      </c>
      <c r="U7251" s="24">
        <f>Table1[[#This Row],[Total Voters]]/Table1[[#This Row],[Total Population]]</f>
        <v>0.72013784514555723</v>
      </c>
      <c r="V7251" s="24">
        <f>Table1[[#This Row],[Female Ballots]]/Table1[[#This Row],[Female Population]]</f>
        <v>0.58923998130365851</v>
      </c>
      <c r="W7251" s="24">
        <f>Table1[[#This Row],[Male Ballots]]/Table1[[#This Row],[Male Population]]</f>
        <v>0.49536945950911615</v>
      </c>
      <c r="X7251" s="24">
        <f>Table1[[#This Row],[Total Ballots]]/Table1[[#This Row],[Total Population]]</f>
        <v>0.54293381435810606</v>
      </c>
      <c r="Y7251" s="24">
        <f>Table1[[#This Row],[Female Ballots]]/Table1[[#This Row],[Female Voters]]</f>
        <v>0.75806988352745419</v>
      </c>
      <c r="Z7251" s="24">
        <f>Table1[[#This Row],[Male Ballots]]/Table1[[#This Row],[Male Voters]]</f>
        <v>0.74877033673855464</v>
      </c>
      <c r="AA7251" s="24">
        <f>Table1[[#This Row],[Total Ballots]]/Table1[[#This Row],[Total Voters]]</f>
        <v>0.75393040098922448</v>
      </c>
    </row>
    <row r="7252" spans="1:27" s="12" customFormat="1" x14ac:dyDescent="0.35">
      <c r="A7252" s="19" t="s">
        <v>45</v>
      </c>
      <c r="B7252" s="20">
        <v>2010</v>
      </c>
      <c r="C7252" s="17" t="s">
        <v>82</v>
      </c>
      <c r="D7252" s="20"/>
      <c r="E7252" s="37" t="s">
        <v>73</v>
      </c>
      <c r="F7252" s="34" t="s">
        <v>78</v>
      </c>
      <c r="G7252" s="21" t="s">
        <v>66</v>
      </c>
      <c r="H7252" s="22">
        <v>3526.9960000000001</v>
      </c>
      <c r="I7252" s="22">
        <v>3546.9960000000001</v>
      </c>
      <c r="J7252" s="22">
        <v>7073.9920000000002</v>
      </c>
      <c r="K7252" s="31">
        <v>3023</v>
      </c>
      <c r="L7252" s="31">
        <v>2914</v>
      </c>
      <c r="M7252" s="31">
        <v>9</v>
      </c>
      <c r="N7252" s="31">
        <v>5946</v>
      </c>
      <c r="O7252" s="22">
        <v>2590</v>
      </c>
      <c r="P7252" s="22">
        <v>2511</v>
      </c>
      <c r="Q7252" s="22">
        <v>8</v>
      </c>
      <c r="R7252" s="23">
        <v>5109</v>
      </c>
      <c r="S7252" s="24">
        <f>Table1[[#This Row],[Female Voters]]/Table1[[#This Row],[Female Population]]</f>
        <v>0.85710332532273925</v>
      </c>
      <c r="T7252" s="24">
        <f>Table1[[#This Row],[Male Voters]]/Table1[[#This Row],[Male Population]]</f>
        <v>0.82154025547251808</v>
      </c>
      <c r="U7252" s="24">
        <f>Table1[[#This Row],[Total Voters]]/Table1[[#This Row],[Total Population]]</f>
        <v>0.84054378348180203</v>
      </c>
      <c r="V7252" s="24">
        <f>Table1[[#This Row],[Female Ballots]]/Table1[[#This Row],[Female Population]]</f>
        <v>0.73433596182133465</v>
      </c>
      <c r="W7252" s="24">
        <f>Table1[[#This Row],[Male Ballots]]/Table1[[#This Row],[Male Population]]</f>
        <v>0.70792298609865922</v>
      </c>
      <c r="X7252" s="24">
        <f>Table1[[#This Row],[Total Ballots]]/Table1[[#This Row],[Total Population]]</f>
        <v>0.72222303898562512</v>
      </c>
      <c r="Y7252" s="24">
        <f>Table1[[#This Row],[Female Ballots]]/Table1[[#This Row],[Female Voters]]</f>
        <v>0.85676480317565329</v>
      </c>
      <c r="Z7252" s="24">
        <f>Table1[[#This Row],[Male Ballots]]/Table1[[#This Row],[Male Voters]]</f>
        <v>0.86170212765957444</v>
      </c>
      <c r="AA7252" s="24">
        <f>Table1[[#This Row],[Total Ballots]]/Table1[[#This Row],[Total Voters]]</f>
        <v>0.85923309788092839</v>
      </c>
    </row>
    <row r="7253" spans="1:27" s="12" customFormat="1" x14ac:dyDescent="0.35">
      <c r="A7253" s="19" t="s">
        <v>45</v>
      </c>
      <c r="B7253" s="20">
        <v>2010</v>
      </c>
      <c r="C7253" s="17" t="s">
        <v>82</v>
      </c>
      <c r="D7253" s="20"/>
      <c r="E7253" s="37" t="s">
        <v>73</v>
      </c>
      <c r="F7253" s="34" t="s">
        <v>78</v>
      </c>
      <c r="G7253" s="21" t="s">
        <v>67</v>
      </c>
      <c r="H7253" s="22">
        <v>4977.9902999999995</v>
      </c>
      <c r="I7253" s="22">
        <v>3799.9933000000001</v>
      </c>
      <c r="J7253" s="22">
        <v>8777.9840000000004</v>
      </c>
      <c r="K7253" s="31">
        <v>4163</v>
      </c>
      <c r="L7253" s="31">
        <v>3255</v>
      </c>
      <c r="M7253" s="31">
        <v>9</v>
      </c>
      <c r="N7253" s="31">
        <v>7427</v>
      </c>
      <c r="O7253" s="22">
        <v>3621</v>
      </c>
      <c r="P7253" s="22">
        <v>2946</v>
      </c>
      <c r="Q7253" s="22">
        <v>8</v>
      </c>
      <c r="R7253" s="23">
        <v>6575</v>
      </c>
      <c r="S7253" s="24">
        <f>Table1[[#This Row],[Female Voters]]/Table1[[#This Row],[Female Population]]</f>
        <v>0.83628125992933344</v>
      </c>
      <c r="T7253" s="24">
        <f>Table1[[#This Row],[Male Voters]]/Table1[[#This Row],[Male Population]]</f>
        <v>0.85658045765501745</v>
      </c>
      <c r="U7253" s="24">
        <f>Table1[[#This Row],[Total Voters]]/Table1[[#This Row],[Total Population]]</f>
        <v>0.84609404619557294</v>
      </c>
      <c r="V7253" s="24">
        <f>Table1[[#This Row],[Female Ballots]]/Table1[[#This Row],[Female Population]]</f>
        <v>0.72740197987127464</v>
      </c>
      <c r="W7253" s="24">
        <f>Table1[[#This Row],[Male Ballots]]/Table1[[#This Row],[Male Population]]</f>
        <v>0.77526452480850427</v>
      </c>
      <c r="X7253" s="24">
        <f>Table1[[#This Row],[Total Ballots]]/Table1[[#This Row],[Total Population]]</f>
        <v>0.74903303537577648</v>
      </c>
      <c r="Y7253" s="24">
        <f>Table1[[#This Row],[Female Ballots]]/Table1[[#This Row],[Female Voters]]</f>
        <v>0.86980542877732403</v>
      </c>
      <c r="Z7253" s="24">
        <f>Table1[[#This Row],[Male Ballots]]/Table1[[#This Row],[Male Voters]]</f>
        <v>0.90506912442396314</v>
      </c>
      <c r="AA7253" s="24">
        <f>Table1[[#This Row],[Total Ballots]]/Table1[[#This Row],[Total Voters]]</f>
        <v>0.88528342533997573</v>
      </c>
    </row>
    <row r="7254" spans="1:27" s="12" customFormat="1" x14ac:dyDescent="0.35">
      <c r="A7254" s="19" t="s">
        <v>35</v>
      </c>
      <c r="B7254" s="20">
        <v>2010</v>
      </c>
      <c r="C7254" s="17" t="s">
        <v>82</v>
      </c>
      <c r="D7254" s="20" t="s">
        <v>69</v>
      </c>
      <c r="E7254" s="37" t="s">
        <v>75</v>
      </c>
      <c r="F7254" s="34" t="s">
        <v>78</v>
      </c>
      <c r="G7254" s="21" t="s">
        <v>79</v>
      </c>
      <c r="H7254" s="22">
        <v>80943.191000000006</v>
      </c>
      <c r="I7254" s="22">
        <v>77981.497999999992</v>
      </c>
      <c r="J7254" s="22">
        <v>158924.68799999999</v>
      </c>
      <c r="K7254" s="22">
        <v>60933</v>
      </c>
      <c r="L7254" s="22">
        <v>55618</v>
      </c>
      <c r="M7254" s="22">
        <v>10</v>
      </c>
      <c r="N7254" s="22">
        <v>116561</v>
      </c>
      <c r="O7254" s="22">
        <v>45269</v>
      </c>
      <c r="P7254" s="22">
        <v>41322</v>
      </c>
      <c r="Q7254" s="22">
        <v>0</v>
      </c>
      <c r="R7254" s="23">
        <v>86591</v>
      </c>
      <c r="S7254" s="24">
        <f>Table1[[#This Row],[Female Voters]]/Table1[[#This Row],[Female Population]]</f>
        <v>0.75278722332555426</v>
      </c>
      <c r="T7254" s="24">
        <f>Table1[[#This Row],[Male Voters]]/Table1[[#This Row],[Male Population]]</f>
        <v>0.713220461602315</v>
      </c>
      <c r="U7254" s="24">
        <f>Table1[[#This Row],[Total Voters]]/Table1[[#This Row],[Total Population]]</f>
        <v>0.73343544962630347</v>
      </c>
      <c r="V7254" s="24">
        <f>Table1[[#This Row],[Female Ballots]]/Table1[[#This Row],[Female Population]]</f>
        <v>0.55926878395490975</v>
      </c>
      <c r="W7254" s="24">
        <f>Table1[[#This Row],[Male Ballots]]/Table1[[#This Row],[Male Population]]</f>
        <v>0.52989492456274701</v>
      </c>
      <c r="X7254" s="24">
        <f>Table1[[#This Row],[Total Ballots]]/Table1[[#This Row],[Total Population]]</f>
        <v>0.5448555607672485</v>
      </c>
      <c r="Y7254" s="24">
        <f>Table1[[#This Row],[Female Ballots]]/Table1[[#This Row],[Female Voters]]</f>
        <v>0.7429307600150985</v>
      </c>
      <c r="Z7254" s="24">
        <f>Table1[[#This Row],[Male Ballots]]/Table1[[#This Row],[Male Voters]]</f>
        <v>0.74296091193498504</v>
      </c>
      <c r="AA7254" s="24">
        <f>Table1[[#This Row],[Total Ballots]]/Table1[[#This Row],[Total Voters]]</f>
        <v>0.742881409733959</v>
      </c>
    </row>
    <row r="7255" spans="1:27" s="12" customFormat="1" x14ac:dyDescent="0.35">
      <c r="A7255" s="19" t="s">
        <v>35</v>
      </c>
      <c r="B7255" s="20">
        <v>2010</v>
      </c>
      <c r="C7255" s="17" t="s">
        <v>82</v>
      </c>
      <c r="D7255" s="20" t="s">
        <v>69</v>
      </c>
      <c r="E7255" s="37" t="s">
        <v>75</v>
      </c>
      <c r="F7255" s="34" t="s">
        <v>78</v>
      </c>
      <c r="G7255" s="21" t="s">
        <v>62</v>
      </c>
      <c r="H7255" s="22">
        <v>14397.161</v>
      </c>
      <c r="I7255" s="22">
        <v>14230.482</v>
      </c>
      <c r="J7255" s="22">
        <v>28627.643</v>
      </c>
      <c r="K7255" s="31">
        <v>6659</v>
      </c>
      <c r="L7255" s="31">
        <v>6114</v>
      </c>
      <c r="M7255" s="31">
        <v>4</v>
      </c>
      <c r="N7255" s="31">
        <v>12777</v>
      </c>
      <c r="O7255" s="22">
        <v>3243</v>
      </c>
      <c r="P7255" s="22">
        <v>2948</v>
      </c>
      <c r="Q7255" s="22"/>
      <c r="R7255" s="23">
        <v>6191</v>
      </c>
      <c r="S7255" s="24">
        <f>Table1[[#This Row],[Female Voters]]/Table1[[#This Row],[Female Population]]</f>
        <v>0.46252174300197102</v>
      </c>
      <c r="T7255" s="24">
        <f>Table1[[#This Row],[Male Voters]]/Table1[[#This Row],[Male Population]]</f>
        <v>0.42964110421558455</v>
      </c>
      <c r="U7255" s="24">
        <f>Table1[[#This Row],[Total Voters]]/Table1[[#This Row],[Total Population]]</f>
        <v>0.44631686932801279</v>
      </c>
      <c r="V7255" s="24">
        <f>Table1[[#This Row],[Female Ballots]]/Table1[[#This Row],[Female Population]]</f>
        <v>0.2252527425372266</v>
      </c>
      <c r="W7255" s="24">
        <f>Table1[[#This Row],[Male Ballots]]/Table1[[#This Row],[Male Population]]</f>
        <v>0.20716093804833877</v>
      </c>
      <c r="X7255" s="24">
        <f>Table1[[#This Row],[Total Ballots]]/Table1[[#This Row],[Total Population]]</f>
        <v>0.21625950833605129</v>
      </c>
      <c r="Y7255" s="24">
        <f>Table1[[#This Row],[Female Ballots]]/Table1[[#This Row],[Female Voters]]</f>
        <v>0.48701006157080645</v>
      </c>
      <c r="Z7255" s="24">
        <f>Table1[[#This Row],[Male Ballots]]/Table1[[#This Row],[Male Voters]]</f>
        <v>0.48217206411514557</v>
      </c>
      <c r="AA7255" s="24">
        <f>Table1[[#This Row],[Total Ballots]]/Table1[[#This Row],[Total Voters]]</f>
        <v>0.48454253737184</v>
      </c>
    </row>
    <row r="7256" spans="1:27" s="12" customFormat="1" x14ac:dyDescent="0.35">
      <c r="A7256" s="19" t="s">
        <v>35</v>
      </c>
      <c r="B7256" s="20">
        <v>2010</v>
      </c>
      <c r="C7256" s="17" t="s">
        <v>82</v>
      </c>
      <c r="D7256" s="20" t="s">
        <v>69</v>
      </c>
      <c r="E7256" s="37" t="s">
        <v>75</v>
      </c>
      <c r="F7256" s="34" t="s">
        <v>78</v>
      </c>
      <c r="G7256" s="21" t="s">
        <v>63</v>
      </c>
      <c r="H7256" s="22">
        <v>12726.998</v>
      </c>
      <c r="I7256" s="22">
        <v>13441.994999999999</v>
      </c>
      <c r="J7256" s="22">
        <v>26168.989999999998</v>
      </c>
      <c r="K7256" s="31">
        <v>9691</v>
      </c>
      <c r="L7256" s="31">
        <v>8865</v>
      </c>
      <c r="M7256" s="31">
        <v>5</v>
      </c>
      <c r="N7256" s="31">
        <v>18561</v>
      </c>
      <c r="O7256" s="22">
        <v>5517</v>
      </c>
      <c r="P7256" s="22">
        <v>4968</v>
      </c>
      <c r="Q7256" s="22"/>
      <c r="R7256" s="23">
        <v>10485</v>
      </c>
      <c r="S7256" s="24">
        <f>Table1[[#This Row],[Female Voters]]/Table1[[#This Row],[Female Population]]</f>
        <v>0.76145215077428319</v>
      </c>
      <c r="T7256" s="24">
        <f>Table1[[#This Row],[Male Voters]]/Table1[[#This Row],[Male Population]]</f>
        <v>0.65950031970700784</v>
      </c>
      <c r="U7256" s="24">
        <f>Table1[[#This Row],[Total Voters]]/Table1[[#This Row],[Total Population]]</f>
        <v>0.70927460326134106</v>
      </c>
      <c r="V7256" s="24">
        <f>Table1[[#This Row],[Female Ballots]]/Table1[[#This Row],[Female Population]]</f>
        <v>0.43348792857514395</v>
      </c>
      <c r="W7256" s="24">
        <f>Table1[[#This Row],[Male Ballots]]/Table1[[#This Row],[Male Population]]</f>
        <v>0.36958799642463791</v>
      </c>
      <c r="X7256" s="24">
        <f>Table1[[#This Row],[Total Ballots]]/Table1[[#This Row],[Total Population]]</f>
        <v>0.4006650619683832</v>
      </c>
      <c r="Y7256" s="24">
        <f>Table1[[#This Row],[Female Ballots]]/Table1[[#This Row],[Female Voters]]</f>
        <v>0.56929109483025486</v>
      </c>
      <c r="Z7256" s="24">
        <f>Table1[[#This Row],[Male Ballots]]/Table1[[#This Row],[Male Voters]]</f>
        <v>0.56040609137055841</v>
      </c>
      <c r="AA7256" s="24">
        <f>Table1[[#This Row],[Total Ballots]]/Table1[[#This Row],[Total Voters]]</f>
        <v>0.56489413285922097</v>
      </c>
    </row>
    <row r="7257" spans="1:27" s="12" customFormat="1" x14ac:dyDescent="0.35">
      <c r="A7257" s="19" t="s">
        <v>35</v>
      </c>
      <c r="B7257" s="20">
        <v>2010</v>
      </c>
      <c r="C7257" s="17" t="s">
        <v>82</v>
      </c>
      <c r="D7257" s="20" t="s">
        <v>69</v>
      </c>
      <c r="E7257" s="37" t="s">
        <v>75</v>
      </c>
      <c r="F7257" s="34" t="s">
        <v>78</v>
      </c>
      <c r="G7257" s="21" t="s">
        <v>64</v>
      </c>
      <c r="H7257" s="22">
        <v>12014.001</v>
      </c>
      <c r="I7257" s="22">
        <v>11980.999</v>
      </c>
      <c r="J7257" s="22">
        <v>23995</v>
      </c>
      <c r="K7257" s="31">
        <v>9063</v>
      </c>
      <c r="L7257" s="31">
        <v>8564</v>
      </c>
      <c r="M7257" s="31"/>
      <c r="N7257" s="31">
        <v>17627</v>
      </c>
      <c r="O7257" s="22">
        <v>6296</v>
      </c>
      <c r="P7257" s="22">
        <v>5921</v>
      </c>
      <c r="Q7257" s="22"/>
      <c r="R7257" s="23">
        <v>12217</v>
      </c>
      <c r="S7257" s="24">
        <f>Table1[[#This Row],[Female Voters]]/Table1[[#This Row],[Female Population]]</f>
        <v>0.75436983899035803</v>
      </c>
      <c r="T7257" s="24">
        <f>Table1[[#This Row],[Male Voters]]/Table1[[#This Row],[Male Population]]</f>
        <v>0.71479849050984812</v>
      </c>
      <c r="U7257" s="24">
        <f>Table1[[#This Row],[Total Voters]]/Table1[[#This Row],[Total Population]]</f>
        <v>0.73461137737028548</v>
      </c>
      <c r="V7257" s="24">
        <f>Table1[[#This Row],[Female Ballots]]/Table1[[#This Row],[Female Population]]</f>
        <v>0.52405522523262649</v>
      </c>
      <c r="W7257" s="24">
        <f>Table1[[#This Row],[Male Ballots]]/Table1[[#This Row],[Male Population]]</f>
        <v>0.49419918990060846</v>
      </c>
      <c r="X7257" s="24">
        <f>Table1[[#This Row],[Total Ballots]]/Table1[[#This Row],[Total Population]]</f>
        <v>0.50914773911231503</v>
      </c>
      <c r="Y7257" s="24">
        <f>Table1[[#This Row],[Female Ballots]]/Table1[[#This Row],[Female Voters]]</f>
        <v>0.6946927066092905</v>
      </c>
      <c r="Z7257" s="24">
        <f>Table1[[#This Row],[Male Ballots]]/Table1[[#This Row],[Male Voters]]</f>
        <v>0.69138253152732365</v>
      </c>
      <c r="AA7257" s="24">
        <f>Table1[[#This Row],[Total Ballots]]/Table1[[#This Row],[Total Voters]]</f>
        <v>0.69308447268395079</v>
      </c>
    </row>
    <row r="7258" spans="1:27" s="12" customFormat="1" x14ac:dyDescent="0.35">
      <c r="A7258" s="19" t="s">
        <v>35</v>
      </c>
      <c r="B7258" s="20">
        <v>2010</v>
      </c>
      <c r="C7258" s="17" t="s">
        <v>82</v>
      </c>
      <c r="D7258" s="20" t="s">
        <v>69</v>
      </c>
      <c r="E7258" s="37" t="s">
        <v>75</v>
      </c>
      <c r="F7258" s="34" t="s">
        <v>78</v>
      </c>
      <c r="G7258" s="21" t="s">
        <v>65</v>
      </c>
      <c r="H7258" s="22">
        <v>13869.002</v>
      </c>
      <c r="I7258" s="22">
        <v>13459.998</v>
      </c>
      <c r="J7258" s="22">
        <v>27329</v>
      </c>
      <c r="K7258" s="31">
        <v>11058</v>
      </c>
      <c r="L7258" s="31">
        <v>10074</v>
      </c>
      <c r="M7258" s="31"/>
      <c r="N7258" s="31">
        <v>21132</v>
      </c>
      <c r="O7258" s="22">
        <v>8701</v>
      </c>
      <c r="P7258" s="22">
        <v>7874</v>
      </c>
      <c r="Q7258" s="22"/>
      <c r="R7258" s="23">
        <v>16575</v>
      </c>
      <c r="S7258" s="24">
        <f>Table1[[#This Row],[Female Voters]]/Table1[[#This Row],[Female Population]]</f>
        <v>0.79731764405254246</v>
      </c>
      <c r="T7258" s="24">
        <f>Table1[[#This Row],[Male Voters]]/Table1[[#This Row],[Male Population]]</f>
        <v>0.7484399329034076</v>
      </c>
      <c r="U7258" s="24">
        <f>Table1[[#This Row],[Total Voters]]/Table1[[#This Row],[Total Population]]</f>
        <v>0.77324453876834132</v>
      </c>
      <c r="V7258" s="24">
        <f>Table1[[#This Row],[Female Ballots]]/Table1[[#This Row],[Female Population]]</f>
        <v>0.62737030393390958</v>
      </c>
      <c r="W7258" s="24">
        <f>Table1[[#This Row],[Male Ballots]]/Table1[[#This Row],[Male Population]]</f>
        <v>0.58499265750262375</v>
      </c>
      <c r="X7258" s="24">
        <f>Table1[[#This Row],[Total Ballots]]/Table1[[#This Row],[Total Population]]</f>
        <v>0.60649859124007466</v>
      </c>
      <c r="Y7258" s="24">
        <f>Table1[[#This Row],[Female Ballots]]/Table1[[#This Row],[Female Voters]]</f>
        <v>0.7868511484897811</v>
      </c>
      <c r="Z7258" s="24">
        <f>Table1[[#This Row],[Male Ballots]]/Table1[[#This Row],[Male Voters]]</f>
        <v>0.7816160412944213</v>
      </c>
      <c r="AA7258" s="24">
        <f>Table1[[#This Row],[Total Ballots]]/Table1[[#This Row],[Total Voters]]</f>
        <v>0.7843554798409994</v>
      </c>
    </row>
    <row r="7259" spans="1:27" s="12" customFormat="1" x14ac:dyDescent="0.35">
      <c r="A7259" s="19" t="s">
        <v>35</v>
      </c>
      <c r="B7259" s="20">
        <v>2010</v>
      </c>
      <c r="C7259" s="17" t="s">
        <v>82</v>
      </c>
      <c r="D7259" s="20" t="s">
        <v>69</v>
      </c>
      <c r="E7259" s="37" t="s">
        <v>75</v>
      </c>
      <c r="F7259" s="34" t="s">
        <v>78</v>
      </c>
      <c r="G7259" s="21" t="s">
        <v>66</v>
      </c>
      <c r="H7259" s="22">
        <v>13468.009</v>
      </c>
      <c r="I7259" s="22">
        <v>12696.009</v>
      </c>
      <c r="J7259" s="22">
        <v>26164.02</v>
      </c>
      <c r="K7259" s="31">
        <v>11966</v>
      </c>
      <c r="L7259" s="31">
        <v>10881</v>
      </c>
      <c r="M7259" s="31">
        <v>1</v>
      </c>
      <c r="N7259" s="31">
        <v>22848</v>
      </c>
      <c r="O7259" s="22">
        <v>10466</v>
      </c>
      <c r="P7259" s="22">
        <v>9559</v>
      </c>
      <c r="Q7259" s="22"/>
      <c r="R7259" s="23">
        <v>20025</v>
      </c>
      <c r="S7259" s="24">
        <f>Table1[[#This Row],[Female Voters]]/Table1[[#This Row],[Female Population]]</f>
        <v>0.88847579475184491</v>
      </c>
      <c r="T7259" s="24">
        <f>Table1[[#This Row],[Male Voters]]/Table1[[#This Row],[Male Population]]</f>
        <v>0.85704098035847331</v>
      </c>
      <c r="U7259" s="24">
        <f>Table1[[#This Row],[Total Voters]]/Table1[[#This Row],[Total Population]]</f>
        <v>0.87326030174262215</v>
      </c>
      <c r="V7259" s="24">
        <f>Table1[[#This Row],[Female Ballots]]/Table1[[#This Row],[Female Population]]</f>
        <v>0.77710075780317645</v>
      </c>
      <c r="W7259" s="24">
        <f>Table1[[#This Row],[Male Ballots]]/Table1[[#This Row],[Male Population]]</f>
        <v>0.75291376998866333</v>
      </c>
      <c r="X7259" s="24">
        <f>Table1[[#This Row],[Total Ballots]]/Table1[[#This Row],[Total Population]]</f>
        <v>0.76536403809506337</v>
      </c>
      <c r="Y7259" s="24">
        <f>Table1[[#This Row],[Female Ballots]]/Table1[[#This Row],[Female Voters]]</f>
        <v>0.87464482700986124</v>
      </c>
      <c r="Z7259" s="24">
        <f>Table1[[#This Row],[Male Ballots]]/Table1[[#This Row],[Male Voters]]</f>
        <v>0.87850381398768496</v>
      </c>
      <c r="AA7259" s="24">
        <f>Table1[[#This Row],[Total Ballots]]/Table1[[#This Row],[Total Voters]]</f>
        <v>0.87644432773109249</v>
      </c>
    </row>
    <row r="7260" spans="1:27" s="12" customFormat="1" x14ac:dyDescent="0.35">
      <c r="A7260" s="19" t="s">
        <v>35</v>
      </c>
      <c r="B7260" s="20">
        <v>2010</v>
      </c>
      <c r="C7260" s="17" t="s">
        <v>82</v>
      </c>
      <c r="D7260" s="20" t="s">
        <v>69</v>
      </c>
      <c r="E7260" s="37" t="s">
        <v>75</v>
      </c>
      <c r="F7260" s="34" t="s">
        <v>78</v>
      </c>
      <c r="G7260" s="21" t="s">
        <v>67</v>
      </c>
      <c r="H7260" s="22">
        <v>14468.02</v>
      </c>
      <c r="I7260" s="22">
        <v>12172.014999999999</v>
      </c>
      <c r="J7260" s="22">
        <v>26640.035000000003</v>
      </c>
      <c r="K7260" s="31">
        <v>12496</v>
      </c>
      <c r="L7260" s="31">
        <v>11120</v>
      </c>
      <c r="M7260" s="31"/>
      <c r="N7260" s="31">
        <v>23616</v>
      </c>
      <c r="O7260" s="22">
        <v>11046</v>
      </c>
      <c r="P7260" s="22">
        <v>10052</v>
      </c>
      <c r="Q7260" s="22"/>
      <c r="R7260" s="23">
        <v>21098</v>
      </c>
      <c r="S7260" s="24">
        <f>Table1[[#This Row],[Female Voters]]/Table1[[#This Row],[Female Population]]</f>
        <v>0.86369800428807808</v>
      </c>
      <c r="T7260" s="24">
        <f>Table1[[#This Row],[Male Voters]]/Table1[[#This Row],[Male Population]]</f>
        <v>0.9135710069368137</v>
      </c>
      <c r="U7260" s="24">
        <f>Table1[[#This Row],[Total Voters]]/Table1[[#This Row],[Total Population]]</f>
        <v>0.88648532180982487</v>
      </c>
      <c r="V7260" s="24">
        <f>Table1[[#This Row],[Female Ballots]]/Table1[[#This Row],[Female Population]]</f>
        <v>0.76347696505810747</v>
      </c>
      <c r="W7260" s="24">
        <f>Table1[[#This Row],[Male Ballots]]/Table1[[#This Row],[Male Population]]</f>
        <v>0.82582875555115576</v>
      </c>
      <c r="X7260" s="24">
        <f>Table1[[#This Row],[Total Ballots]]/Table1[[#This Row],[Total Population]]</f>
        <v>0.79196592647119257</v>
      </c>
      <c r="Y7260" s="24">
        <f>Table1[[#This Row],[Female Ballots]]/Table1[[#This Row],[Female Voters]]</f>
        <v>0.88396286811779767</v>
      </c>
      <c r="Z7260" s="24">
        <f>Table1[[#This Row],[Male Ballots]]/Table1[[#This Row],[Male Voters]]</f>
        <v>0.90395683453237408</v>
      </c>
      <c r="AA7260" s="24">
        <f>Table1[[#This Row],[Total Ballots]]/Table1[[#This Row],[Total Voters]]</f>
        <v>0.89337737127371275</v>
      </c>
    </row>
    <row r="7261" spans="1:27" s="12" customFormat="1" x14ac:dyDescent="0.35">
      <c r="A7261" s="19" t="s">
        <v>57</v>
      </c>
      <c r="B7261" s="20">
        <v>2010</v>
      </c>
      <c r="C7261" s="17" t="s">
        <v>82</v>
      </c>
      <c r="D7261" s="20"/>
      <c r="E7261" s="37" t="s">
        <v>73</v>
      </c>
      <c r="F7261" s="34" t="s">
        <v>78</v>
      </c>
      <c r="G7261" s="21" t="s">
        <v>79</v>
      </c>
      <c r="H7261" s="22">
        <v>18759.12</v>
      </c>
      <c r="I7261" s="22">
        <v>19275.740100000003</v>
      </c>
      <c r="J7261" s="22">
        <v>38034.859400000001</v>
      </c>
      <c r="K7261" s="22">
        <v>9622</v>
      </c>
      <c r="L7261" s="22">
        <v>9127</v>
      </c>
      <c r="M7261" s="22">
        <v>723</v>
      </c>
      <c r="N7261" s="22">
        <v>19472</v>
      </c>
      <c r="O7261" s="22">
        <v>6785</v>
      </c>
      <c r="P7261" s="22">
        <v>6448</v>
      </c>
      <c r="Q7261" s="22">
        <v>409</v>
      </c>
      <c r="R7261" s="23">
        <v>13642</v>
      </c>
      <c r="S7261" s="24">
        <f>Table1[[#This Row],[Female Voters]]/Table1[[#This Row],[Female Population]]</f>
        <v>0.51292384717406792</v>
      </c>
      <c r="T7261" s="24">
        <f>Table1[[#This Row],[Male Voters]]/Table1[[#This Row],[Male Population]]</f>
        <v>0.47349673489320387</v>
      </c>
      <c r="U7261" s="24">
        <f>Table1[[#This Row],[Total Voters]]/Table1[[#This Row],[Total Population]]</f>
        <v>0.51195141265593846</v>
      </c>
      <c r="V7261" s="24">
        <f>Table1[[#This Row],[Female Ballots]]/Table1[[#This Row],[Female Population]]</f>
        <v>0.36169074029058934</v>
      </c>
      <c r="W7261" s="24">
        <f>Table1[[#This Row],[Male Ballots]]/Table1[[#This Row],[Male Population]]</f>
        <v>0.33451374455915178</v>
      </c>
      <c r="X7261" s="24">
        <f>Table1[[#This Row],[Total Ballots]]/Table1[[#This Row],[Total Population]]</f>
        <v>0.35867097223974487</v>
      </c>
      <c r="Y7261" s="24">
        <f>Table1[[#This Row],[Female Ballots]]/Table1[[#This Row],[Female Voters]]</f>
        <v>0.70515485346081896</v>
      </c>
      <c r="Z7261" s="24">
        <f>Table1[[#This Row],[Male Ballots]]/Table1[[#This Row],[Male Voters]]</f>
        <v>0.70647529308644685</v>
      </c>
      <c r="AA7261" s="24">
        <f>Table1[[#This Row],[Total Ballots]]/Table1[[#This Row],[Total Voters]]</f>
        <v>0.70059572719802798</v>
      </c>
    </row>
    <row r="7262" spans="1:27" s="12" customFormat="1" x14ac:dyDescent="0.35">
      <c r="A7262" s="19" t="s">
        <v>57</v>
      </c>
      <c r="B7262" s="20">
        <v>2010</v>
      </c>
      <c r="C7262" s="17" t="s">
        <v>82</v>
      </c>
      <c r="D7262" s="20"/>
      <c r="E7262" s="37" t="s">
        <v>73</v>
      </c>
      <c r="F7262" s="34" t="s">
        <v>78</v>
      </c>
      <c r="G7262" s="21" t="s">
        <v>62</v>
      </c>
      <c r="H7262" s="22">
        <v>7831.6725999999999</v>
      </c>
      <c r="I7262" s="22">
        <v>8469.3546999999999</v>
      </c>
      <c r="J7262" s="22">
        <v>16301.028000000002</v>
      </c>
      <c r="K7262" s="31">
        <v>1386</v>
      </c>
      <c r="L7262" s="31">
        <v>1358</v>
      </c>
      <c r="M7262" s="31">
        <v>180</v>
      </c>
      <c r="N7262" s="31">
        <v>2924</v>
      </c>
      <c r="O7262" s="22">
        <v>491</v>
      </c>
      <c r="P7262" s="22">
        <v>456</v>
      </c>
      <c r="Q7262" s="22">
        <v>63</v>
      </c>
      <c r="R7262" s="23">
        <v>1010</v>
      </c>
      <c r="S7262" s="24">
        <f>Table1[[#This Row],[Female Voters]]/Table1[[#This Row],[Female Population]]</f>
        <v>0.17697369014123496</v>
      </c>
      <c r="T7262" s="24">
        <f>Table1[[#This Row],[Male Voters]]/Table1[[#This Row],[Male Population]]</f>
        <v>0.16034279447523905</v>
      </c>
      <c r="U7262" s="24">
        <f>Table1[[#This Row],[Total Voters]]/Table1[[#This Row],[Total Population]]</f>
        <v>0.17937519032541993</v>
      </c>
      <c r="V7262" s="24">
        <f>Table1[[#This Row],[Female Ballots]]/Table1[[#This Row],[Female Population]]</f>
        <v>6.2694142755661167E-2</v>
      </c>
      <c r="W7262" s="24">
        <f>Table1[[#This Row],[Male Ballots]]/Table1[[#This Row],[Male Population]]</f>
        <v>5.384117399168558E-2</v>
      </c>
      <c r="X7262" s="24">
        <f>Table1[[#This Row],[Total Ballots]]/Table1[[#This Row],[Total Population]]</f>
        <v>6.1959282567946014E-2</v>
      </c>
      <c r="Y7262" s="24">
        <f>Table1[[#This Row],[Female Ballots]]/Table1[[#This Row],[Female Voters]]</f>
        <v>0.35425685425685427</v>
      </c>
      <c r="Z7262" s="24">
        <f>Table1[[#This Row],[Male Ballots]]/Table1[[#This Row],[Male Voters]]</f>
        <v>0.33578792341678937</v>
      </c>
      <c r="AA7262" s="24">
        <f>Table1[[#This Row],[Total Ballots]]/Table1[[#This Row],[Total Voters]]</f>
        <v>0.34541723666210672</v>
      </c>
    </row>
    <row r="7263" spans="1:27" s="12" customFormat="1" x14ac:dyDescent="0.35">
      <c r="A7263" s="19" t="s">
        <v>57</v>
      </c>
      <c r="B7263" s="20">
        <v>2010</v>
      </c>
      <c r="C7263" s="17" t="s">
        <v>82</v>
      </c>
      <c r="D7263" s="20"/>
      <c r="E7263" s="37" t="s">
        <v>73</v>
      </c>
      <c r="F7263" s="34" t="s">
        <v>78</v>
      </c>
      <c r="G7263" s="21" t="s">
        <v>63</v>
      </c>
      <c r="H7263" s="22">
        <v>2826.04</v>
      </c>
      <c r="I7263" s="22">
        <v>3119.0060000000003</v>
      </c>
      <c r="J7263" s="22">
        <v>5945.0450000000001</v>
      </c>
      <c r="K7263" s="31">
        <v>1685</v>
      </c>
      <c r="L7263" s="31">
        <v>1688</v>
      </c>
      <c r="M7263" s="31">
        <v>181</v>
      </c>
      <c r="N7263" s="31">
        <v>3554</v>
      </c>
      <c r="O7263" s="22">
        <v>869</v>
      </c>
      <c r="P7263" s="22">
        <v>811</v>
      </c>
      <c r="Q7263" s="22">
        <v>82</v>
      </c>
      <c r="R7263" s="23">
        <v>1762</v>
      </c>
      <c r="S7263" s="24">
        <f>Table1[[#This Row],[Female Voters]]/Table1[[#This Row],[Female Population]]</f>
        <v>0.59624067599892427</v>
      </c>
      <c r="T7263" s="24">
        <f>Table1[[#This Row],[Male Voters]]/Table1[[#This Row],[Male Population]]</f>
        <v>0.54119806117718272</v>
      </c>
      <c r="U7263" s="24">
        <f>Table1[[#This Row],[Total Voters]]/Table1[[#This Row],[Total Population]]</f>
        <v>0.59780876343240463</v>
      </c>
      <c r="V7263" s="24">
        <f>Table1[[#This Row],[Female Ballots]]/Table1[[#This Row],[Female Population]]</f>
        <v>0.30749741688015741</v>
      </c>
      <c r="W7263" s="24">
        <f>Table1[[#This Row],[Male Ballots]]/Table1[[#This Row],[Male Population]]</f>
        <v>0.26001873673856346</v>
      </c>
      <c r="X7263" s="24">
        <f>Table1[[#This Row],[Total Ballots]]/Table1[[#This Row],[Total Population]]</f>
        <v>0.29638127213503007</v>
      </c>
      <c r="Y7263" s="24">
        <f>Table1[[#This Row],[Female Ballots]]/Table1[[#This Row],[Female Voters]]</f>
        <v>0.51572700296735907</v>
      </c>
      <c r="Z7263" s="24">
        <f>Table1[[#This Row],[Male Ballots]]/Table1[[#This Row],[Male Voters]]</f>
        <v>0.48045023696682465</v>
      </c>
      <c r="AA7263" s="24">
        <f>Table1[[#This Row],[Total Ballots]]/Table1[[#This Row],[Total Voters]]</f>
        <v>0.49577940348902644</v>
      </c>
    </row>
    <row r="7264" spans="1:27" s="12" customFormat="1" x14ac:dyDescent="0.35">
      <c r="A7264" s="19" t="s">
        <v>57</v>
      </c>
      <c r="B7264" s="20">
        <v>2010</v>
      </c>
      <c r="C7264" s="17" t="s">
        <v>82</v>
      </c>
      <c r="D7264" s="20"/>
      <c r="E7264" s="37" t="s">
        <v>73</v>
      </c>
      <c r="F7264" s="34" t="s">
        <v>78</v>
      </c>
      <c r="G7264" s="21" t="s">
        <v>64</v>
      </c>
      <c r="H7264" s="22">
        <v>1831.0744999999999</v>
      </c>
      <c r="I7264" s="22">
        <v>1839.0702000000001</v>
      </c>
      <c r="J7264" s="22">
        <v>3670.1440000000002</v>
      </c>
      <c r="K7264" s="31">
        <v>1318</v>
      </c>
      <c r="L7264" s="31">
        <v>1210</v>
      </c>
      <c r="M7264" s="31">
        <v>106</v>
      </c>
      <c r="N7264" s="31">
        <v>2634</v>
      </c>
      <c r="O7264" s="22">
        <v>913</v>
      </c>
      <c r="P7264" s="22">
        <v>871</v>
      </c>
      <c r="Q7264" s="22">
        <v>70</v>
      </c>
      <c r="R7264" s="23">
        <v>1854</v>
      </c>
      <c r="S7264" s="24">
        <f>Table1[[#This Row],[Female Voters]]/Table1[[#This Row],[Female Population]]</f>
        <v>0.71979594494926347</v>
      </c>
      <c r="T7264" s="24">
        <f>Table1[[#This Row],[Male Voters]]/Table1[[#This Row],[Male Population]]</f>
        <v>0.65794117048930478</v>
      </c>
      <c r="U7264" s="24">
        <f>Table1[[#This Row],[Total Voters]]/Table1[[#This Row],[Total Population]]</f>
        <v>0.71768301189272132</v>
      </c>
      <c r="V7264" s="24">
        <f>Table1[[#This Row],[Female Ballots]]/Table1[[#This Row],[Female Population]]</f>
        <v>0.49861433819323026</v>
      </c>
      <c r="W7264" s="24">
        <f>Table1[[#This Row],[Male Ballots]]/Table1[[#This Row],[Male Population]]</f>
        <v>0.47360889214560703</v>
      </c>
      <c r="X7264" s="24">
        <f>Table1[[#This Row],[Total Ballots]]/Table1[[#This Row],[Total Population]]</f>
        <v>0.5051572908310954</v>
      </c>
      <c r="Y7264" s="24">
        <f>Table1[[#This Row],[Female Ballots]]/Table1[[#This Row],[Female Voters]]</f>
        <v>0.69271623672230653</v>
      </c>
      <c r="Z7264" s="24">
        <f>Table1[[#This Row],[Male Ballots]]/Table1[[#This Row],[Male Voters]]</f>
        <v>0.71983471074380168</v>
      </c>
      <c r="AA7264" s="24">
        <f>Table1[[#This Row],[Total Ballots]]/Table1[[#This Row],[Total Voters]]</f>
        <v>0.70387243735763094</v>
      </c>
    </row>
    <row r="7265" spans="1:27" s="12" customFormat="1" x14ac:dyDescent="0.35">
      <c r="A7265" s="19" t="s">
        <v>57</v>
      </c>
      <c r="B7265" s="20">
        <v>2010</v>
      </c>
      <c r="C7265" s="17" t="s">
        <v>82</v>
      </c>
      <c r="D7265" s="20"/>
      <c r="E7265" s="37" t="s">
        <v>73</v>
      </c>
      <c r="F7265" s="34" t="s">
        <v>78</v>
      </c>
      <c r="G7265" s="21" t="s">
        <v>65</v>
      </c>
      <c r="H7265" s="22">
        <v>2136.1030000000001</v>
      </c>
      <c r="I7265" s="22">
        <v>2079.1007</v>
      </c>
      <c r="J7265" s="22">
        <v>4215.2039999999997</v>
      </c>
      <c r="K7265" s="31">
        <v>1684</v>
      </c>
      <c r="L7265" s="31">
        <v>1559</v>
      </c>
      <c r="M7265" s="31">
        <v>104</v>
      </c>
      <c r="N7265" s="31">
        <v>3347</v>
      </c>
      <c r="O7265" s="22">
        <v>1369</v>
      </c>
      <c r="P7265" s="22">
        <v>1280</v>
      </c>
      <c r="Q7265" s="22">
        <v>78</v>
      </c>
      <c r="R7265" s="23">
        <v>2727</v>
      </c>
      <c r="S7265" s="24">
        <f>Table1[[#This Row],[Female Voters]]/Table1[[#This Row],[Female Population]]</f>
        <v>0.78835149803169602</v>
      </c>
      <c r="T7265" s="24">
        <f>Table1[[#This Row],[Male Voters]]/Table1[[#This Row],[Male Population]]</f>
        <v>0.74984342990216879</v>
      </c>
      <c r="U7265" s="24">
        <f>Table1[[#This Row],[Total Voters]]/Table1[[#This Row],[Total Population]]</f>
        <v>0.79403037195827297</v>
      </c>
      <c r="V7265" s="24">
        <f>Table1[[#This Row],[Female Ballots]]/Table1[[#This Row],[Female Population]]</f>
        <v>0.64088669881555338</v>
      </c>
      <c r="W7265" s="24">
        <f>Table1[[#This Row],[Male Ballots]]/Table1[[#This Row],[Male Population]]</f>
        <v>0.61565079555790636</v>
      </c>
      <c r="X7265" s="24">
        <f>Table1[[#This Row],[Total Ballots]]/Table1[[#This Row],[Total Population]]</f>
        <v>0.64694377781004198</v>
      </c>
      <c r="Y7265" s="24">
        <f>Table1[[#This Row],[Female Ballots]]/Table1[[#This Row],[Female Voters]]</f>
        <v>0.81294536817102137</v>
      </c>
      <c r="Z7265" s="24">
        <f>Table1[[#This Row],[Male Ballots]]/Table1[[#This Row],[Male Voters]]</f>
        <v>0.8210391276459269</v>
      </c>
      <c r="AA7265" s="24">
        <f>Table1[[#This Row],[Total Ballots]]/Table1[[#This Row],[Total Voters]]</f>
        <v>0.81475948610696147</v>
      </c>
    </row>
    <row r="7266" spans="1:27" s="12" customFormat="1" x14ac:dyDescent="0.35">
      <c r="A7266" s="19" t="s">
        <v>57</v>
      </c>
      <c r="B7266" s="20">
        <v>2010</v>
      </c>
      <c r="C7266" s="17" t="s">
        <v>82</v>
      </c>
      <c r="D7266" s="20"/>
      <c r="E7266" s="37" t="s">
        <v>73</v>
      </c>
      <c r="F7266" s="34" t="s">
        <v>78</v>
      </c>
      <c r="G7266" s="21" t="s">
        <v>66</v>
      </c>
      <c r="H7266" s="22">
        <v>1824.0952</v>
      </c>
      <c r="I7266" s="22">
        <v>1822.0934999999999</v>
      </c>
      <c r="J7266" s="22">
        <v>3646.1890000000003</v>
      </c>
      <c r="K7266" s="31">
        <v>1601</v>
      </c>
      <c r="L7266" s="31">
        <v>1594</v>
      </c>
      <c r="M7266" s="31">
        <v>78</v>
      </c>
      <c r="N7266" s="31">
        <v>3273</v>
      </c>
      <c r="O7266" s="22">
        <v>1408</v>
      </c>
      <c r="P7266" s="22">
        <v>1450</v>
      </c>
      <c r="Q7266" s="22">
        <v>62</v>
      </c>
      <c r="R7266" s="23">
        <v>2920</v>
      </c>
      <c r="S7266" s="24">
        <f>Table1[[#This Row],[Female Voters]]/Table1[[#This Row],[Female Population]]</f>
        <v>0.87769541852859434</v>
      </c>
      <c r="T7266" s="24">
        <f>Table1[[#This Row],[Male Voters]]/Table1[[#This Row],[Male Population]]</f>
        <v>0.87481789491044237</v>
      </c>
      <c r="U7266" s="24">
        <f>Table1[[#This Row],[Total Voters]]/Table1[[#This Row],[Total Population]]</f>
        <v>0.89764957329419837</v>
      </c>
      <c r="V7266" s="24">
        <f>Table1[[#This Row],[Female Ballots]]/Table1[[#This Row],[Female Population]]</f>
        <v>0.77188953734432286</v>
      </c>
      <c r="W7266" s="24">
        <f>Table1[[#This Row],[Male Ballots]]/Table1[[#This Row],[Male Population]]</f>
        <v>0.79578792196997572</v>
      </c>
      <c r="X7266" s="24">
        <f>Table1[[#This Row],[Total Ballots]]/Table1[[#This Row],[Total Population]]</f>
        <v>0.80083616071465291</v>
      </c>
      <c r="Y7266" s="24">
        <f>Table1[[#This Row],[Female Ballots]]/Table1[[#This Row],[Female Voters]]</f>
        <v>0.87945034353529039</v>
      </c>
      <c r="Z7266" s="24">
        <f>Table1[[#This Row],[Male Ballots]]/Table1[[#This Row],[Male Voters]]</f>
        <v>0.90966122961104146</v>
      </c>
      <c r="AA7266" s="24">
        <f>Table1[[#This Row],[Total Ballots]]/Table1[[#This Row],[Total Voters]]</f>
        <v>0.89214787656584171</v>
      </c>
    </row>
    <row r="7267" spans="1:27" s="12" customFormat="1" x14ac:dyDescent="0.35">
      <c r="A7267" s="19" t="s">
        <v>57</v>
      </c>
      <c r="B7267" s="20">
        <v>2010</v>
      </c>
      <c r="C7267" s="17" t="s">
        <v>82</v>
      </c>
      <c r="D7267" s="20"/>
      <c r="E7267" s="37" t="s">
        <v>73</v>
      </c>
      <c r="F7267" s="34" t="s">
        <v>78</v>
      </c>
      <c r="G7267" s="21" t="s">
        <v>67</v>
      </c>
      <c r="H7267" s="22">
        <v>2310.1347000000001</v>
      </c>
      <c r="I7267" s="22">
        <v>1947.1149999999998</v>
      </c>
      <c r="J7267" s="22">
        <v>4257.2494000000006</v>
      </c>
      <c r="K7267" s="31">
        <v>1948</v>
      </c>
      <c r="L7267" s="31">
        <v>1718</v>
      </c>
      <c r="M7267" s="31">
        <v>74</v>
      </c>
      <c r="N7267" s="31">
        <v>3740</v>
      </c>
      <c r="O7267" s="22">
        <v>1735</v>
      </c>
      <c r="P7267" s="22">
        <v>1580</v>
      </c>
      <c r="Q7267" s="22">
        <v>54</v>
      </c>
      <c r="R7267" s="23">
        <v>3369</v>
      </c>
      <c r="S7267" s="24">
        <f>Table1[[#This Row],[Female Voters]]/Table1[[#This Row],[Female Population]]</f>
        <v>0.8432408724911149</v>
      </c>
      <c r="T7267" s="24">
        <f>Table1[[#This Row],[Male Voters]]/Table1[[#This Row],[Male Population]]</f>
        <v>0.88233103848514349</v>
      </c>
      <c r="U7267" s="24">
        <f>Table1[[#This Row],[Total Voters]]/Table1[[#This Row],[Total Population]]</f>
        <v>0.8785015038113575</v>
      </c>
      <c r="V7267" s="24">
        <f>Table1[[#This Row],[Female Ballots]]/Table1[[#This Row],[Female Population]]</f>
        <v>0.75103845676185033</v>
      </c>
      <c r="W7267" s="24">
        <f>Table1[[#This Row],[Male Ballots]]/Table1[[#This Row],[Male Population]]</f>
        <v>0.81145695041124954</v>
      </c>
      <c r="X7267" s="24">
        <f>Table1[[#This Row],[Total Ballots]]/Table1[[#This Row],[Total Population]]</f>
        <v>0.7913560337808726</v>
      </c>
      <c r="Y7267" s="24">
        <f>Table1[[#This Row],[Female Ballots]]/Table1[[#This Row],[Female Voters]]</f>
        <v>0.89065708418891165</v>
      </c>
      <c r="Z7267" s="24">
        <f>Table1[[#This Row],[Male Ballots]]/Table1[[#This Row],[Male Voters]]</f>
        <v>0.91967403958090799</v>
      </c>
      <c r="AA7267" s="24">
        <f>Table1[[#This Row],[Total Ballots]]/Table1[[#This Row],[Total Voters]]</f>
        <v>0.90080213903743311</v>
      </c>
    </row>
    <row r="7268" spans="1:27" s="12" customFormat="1" x14ac:dyDescent="0.35">
      <c r="A7268" s="19" t="s">
        <v>58</v>
      </c>
      <c r="B7268" s="20">
        <v>2010</v>
      </c>
      <c r="C7268" s="17" t="s">
        <v>82</v>
      </c>
      <c r="D7268" s="20"/>
      <c r="E7268" s="37" t="s">
        <v>74</v>
      </c>
      <c r="F7268" s="34" t="s">
        <v>78</v>
      </c>
      <c r="G7268" s="21" t="s">
        <v>79</v>
      </c>
      <c r="H7268" s="22">
        <v>85397.248999999996</v>
      </c>
      <c r="I7268" s="22">
        <v>83799.242000000013</v>
      </c>
      <c r="J7268" s="22">
        <v>169196.484</v>
      </c>
      <c r="K7268" s="22">
        <v>53904</v>
      </c>
      <c r="L7268" s="22">
        <v>45779</v>
      </c>
      <c r="M7268" s="22">
        <v>25</v>
      </c>
      <c r="N7268" s="22">
        <v>99708</v>
      </c>
      <c r="O7268" s="22">
        <v>33400</v>
      </c>
      <c r="P7268" s="22">
        <v>29688</v>
      </c>
      <c r="Q7268" s="22">
        <v>16</v>
      </c>
      <c r="R7268" s="23">
        <v>63104</v>
      </c>
      <c r="S7268" s="24">
        <f>Table1[[#This Row],[Female Voters]]/Table1[[#This Row],[Female Population]]</f>
        <v>0.63121471278307806</v>
      </c>
      <c r="T7268" s="24">
        <f>Table1[[#This Row],[Male Voters]]/Table1[[#This Row],[Male Population]]</f>
        <v>0.54629372423201628</v>
      </c>
      <c r="U7268" s="24">
        <f>Table1[[#This Row],[Total Voters]]/Table1[[#This Row],[Total Population]]</f>
        <v>0.5893030259423121</v>
      </c>
      <c r="V7268" s="24">
        <f>Table1[[#This Row],[Female Ballots]]/Table1[[#This Row],[Female Population]]</f>
        <v>0.39111330155377722</v>
      </c>
      <c r="W7268" s="24">
        <f>Table1[[#This Row],[Male Ballots]]/Table1[[#This Row],[Male Population]]</f>
        <v>0.35427528091483207</v>
      </c>
      <c r="X7268" s="24">
        <f>Table1[[#This Row],[Total Ballots]]/Table1[[#This Row],[Total Population]]</f>
        <v>0.37296283296288829</v>
      </c>
      <c r="Y7268" s="24">
        <f>Table1[[#This Row],[Female Ballots]]/Table1[[#This Row],[Female Voters]]</f>
        <v>0.61962006530127633</v>
      </c>
      <c r="Z7268" s="24">
        <f>Table1[[#This Row],[Male Ballots]]/Table1[[#This Row],[Male Voters]]</f>
        <v>0.64850695733851771</v>
      </c>
      <c r="AA7268" s="24">
        <f>Table1[[#This Row],[Total Ballots]]/Table1[[#This Row],[Total Voters]]</f>
        <v>0.63288803305652508</v>
      </c>
    </row>
    <row r="7269" spans="1:27" s="12" customFormat="1" x14ac:dyDescent="0.35">
      <c r="A7269" s="19" t="s">
        <v>58</v>
      </c>
      <c r="B7269" s="20">
        <v>2010</v>
      </c>
      <c r="C7269" s="17" t="s">
        <v>82</v>
      </c>
      <c r="D7269" s="20"/>
      <c r="E7269" s="37" t="s">
        <v>74</v>
      </c>
      <c r="F7269" s="34" t="s">
        <v>78</v>
      </c>
      <c r="G7269" s="21" t="s">
        <v>62</v>
      </c>
      <c r="H7269" s="22">
        <v>11468.52</v>
      </c>
      <c r="I7269" s="22">
        <v>12715.448</v>
      </c>
      <c r="J7269" s="22">
        <v>24183.965</v>
      </c>
      <c r="K7269" s="31">
        <v>5630</v>
      </c>
      <c r="L7269" s="31">
        <v>4867</v>
      </c>
      <c r="M7269" s="31">
        <v>9</v>
      </c>
      <c r="N7269" s="31">
        <v>10506</v>
      </c>
      <c r="O7269" s="22">
        <v>1717</v>
      </c>
      <c r="P7269" s="22">
        <v>1589</v>
      </c>
      <c r="Q7269" s="22">
        <v>5</v>
      </c>
      <c r="R7269" s="23">
        <v>3311</v>
      </c>
      <c r="S7269" s="24">
        <f>Table1[[#This Row],[Female Voters]]/Table1[[#This Row],[Female Population]]</f>
        <v>0.4909090274943933</v>
      </c>
      <c r="T7269" s="24">
        <f>Table1[[#This Row],[Male Voters]]/Table1[[#This Row],[Male Population]]</f>
        <v>0.38276276227152989</v>
      </c>
      <c r="U7269" s="24">
        <f>Table1[[#This Row],[Total Voters]]/Table1[[#This Row],[Total Population]]</f>
        <v>0.43442007958579165</v>
      </c>
      <c r="V7269" s="24">
        <f>Table1[[#This Row],[Female Ballots]]/Table1[[#This Row],[Female Population]]</f>
        <v>0.14971417410441801</v>
      </c>
      <c r="W7269" s="24">
        <f>Table1[[#This Row],[Male Ballots]]/Table1[[#This Row],[Male Population]]</f>
        <v>0.12496610422220278</v>
      </c>
      <c r="X7269" s="24">
        <f>Table1[[#This Row],[Total Ballots]]/Table1[[#This Row],[Total Population]]</f>
        <v>0.13690889810665868</v>
      </c>
      <c r="Y7269" s="24">
        <f>Table1[[#This Row],[Female Ballots]]/Table1[[#This Row],[Female Voters]]</f>
        <v>0.30497335701598577</v>
      </c>
      <c r="Z7269" s="24">
        <f>Table1[[#This Row],[Male Ballots]]/Table1[[#This Row],[Male Voters]]</f>
        <v>0.32648448736387919</v>
      </c>
      <c r="AA7269" s="24">
        <f>Table1[[#This Row],[Total Ballots]]/Table1[[#This Row],[Total Voters]]</f>
        <v>0.31515324576432513</v>
      </c>
    </row>
    <row r="7270" spans="1:27" s="12" customFormat="1" x14ac:dyDescent="0.35">
      <c r="A7270" s="19" t="s">
        <v>58</v>
      </c>
      <c r="B7270" s="20">
        <v>2010</v>
      </c>
      <c r="C7270" s="17" t="s">
        <v>82</v>
      </c>
      <c r="D7270" s="20"/>
      <c r="E7270" s="37" t="s">
        <v>74</v>
      </c>
      <c r="F7270" s="34" t="s">
        <v>78</v>
      </c>
      <c r="G7270" s="21" t="s">
        <v>63</v>
      </c>
      <c r="H7270" s="22">
        <v>15907.08</v>
      </c>
      <c r="I7270" s="22">
        <v>16011.069</v>
      </c>
      <c r="J7270" s="22">
        <v>31918.15</v>
      </c>
      <c r="K7270" s="31">
        <v>8508</v>
      </c>
      <c r="L7270" s="31">
        <v>6800</v>
      </c>
      <c r="M7270" s="31">
        <v>2</v>
      </c>
      <c r="N7270" s="31">
        <v>15310</v>
      </c>
      <c r="O7270" s="22">
        <v>3157</v>
      </c>
      <c r="P7270" s="22">
        <v>2737</v>
      </c>
      <c r="Q7270" s="22">
        <v>1</v>
      </c>
      <c r="R7270" s="23">
        <v>5895</v>
      </c>
      <c r="S7270" s="24">
        <f>Table1[[#This Row],[Female Voters]]/Table1[[#This Row],[Female Population]]</f>
        <v>0.53485617724937573</v>
      </c>
      <c r="T7270" s="24">
        <f>Table1[[#This Row],[Male Voters]]/Table1[[#This Row],[Male Population]]</f>
        <v>0.4247061829538053</v>
      </c>
      <c r="U7270" s="24">
        <f>Table1[[#This Row],[Total Voters]]/Table1[[#This Row],[Total Population]]</f>
        <v>0.47966439157657947</v>
      </c>
      <c r="V7270" s="24">
        <f>Table1[[#This Row],[Female Ballots]]/Table1[[#This Row],[Female Population]]</f>
        <v>0.19846508598686874</v>
      </c>
      <c r="W7270" s="24">
        <f>Table1[[#This Row],[Male Ballots]]/Table1[[#This Row],[Male Population]]</f>
        <v>0.17094423863890662</v>
      </c>
      <c r="X7270" s="24">
        <f>Table1[[#This Row],[Total Ballots]]/Table1[[#This Row],[Total Population]]</f>
        <v>0.18469115534578287</v>
      </c>
      <c r="Y7270" s="24">
        <f>Table1[[#This Row],[Female Ballots]]/Table1[[#This Row],[Female Voters]]</f>
        <v>0.37106252938410905</v>
      </c>
      <c r="Z7270" s="24">
        <f>Table1[[#This Row],[Male Ballots]]/Table1[[#This Row],[Male Voters]]</f>
        <v>0.40250000000000002</v>
      </c>
      <c r="AA7270" s="24">
        <f>Table1[[#This Row],[Total Ballots]]/Table1[[#This Row],[Total Voters]]</f>
        <v>0.38504245591116915</v>
      </c>
    </row>
    <row r="7271" spans="1:27" s="12" customFormat="1" x14ac:dyDescent="0.35">
      <c r="A7271" s="19" t="s">
        <v>58</v>
      </c>
      <c r="B7271" s="20">
        <v>2010</v>
      </c>
      <c r="C7271" s="17" t="s">
        <v>82</v>
      </c>
      <c r="D7271" s="20"/>
      <c r="E7271" s="37" t="s">
        <v>74</v>
      </c>
      <c r="F7271" s="34" t="s">
        <v>78</v>
      </c>
      <c r="G7271" s="21" t="s">
        <v>64</v>
      </c>
      <c r="H7271" s="22">
        <v>14586.023000000001</v>
      </c>
      <c r="I7271" s="22">
        <v>14845.025000000001</v>
      </c>
      <c r="J7271" s="22">
        <v>29431.05</v>
      </c>
      <c r="K7271" s="31">
        <v>7814</v>
      </c>
      <c r="L7271" s="31">
        <v>6655</v>
      </c>
      <c r="M7271" s="31">
        <v>5</v>
      </c>
      <c r="N7271" s="31">
        <v>14474</v>
      </c>
      <c r="O7271" s="22">
        <v>4026</v>
      </c>
      <c r="P7271" s="22">
        <v>3583</v>
      </c>
      <c r="Q7271" s="22">
        <v>3</v>
      </c>
      <c r="R7271" s="23">
        <v>7612</v>
      </c>
      <c r="S7271" s="24">
        <f>Table1[[#This Row],[Female Voters]]/Table1[[#This Row],[Female Population]]</f>
        <v>0.53571833802812452</v>
      </c>
      <c r="T7271" s="24">
        <f>Table1[[#This Row],[Male Voters]]/Table1[[#This Row],[Male Population]]</f>
        <v>0.44829833563769678</v>
      </c>
      <c r="U7271" s="24">
        <f>Table1[[#This Row],[Total Voters]]/Table1[[#This Row],[Total Population]]</f>
        <v>0.49179353098173528</v>
      </c>
      <c r="V7271" s="24">
        <f>Table1[[#This Row],[Female Ballots]]/Table1[[#This Row],[Female Population]]</f>
        <v>0.27601766430781027</v>
      </c>
      <c r="W7271" s="24">
        <f>Table1[[#This Row],[Male Ballots]]/Table1[[#This Row],[Male Population]]</f>
        <v>0.24136032105031818</v>
      </c>
      <c r="X7271" s="24">
        <f>Table1[[#This Row],[Total Ballots]]/Table1[[#This Row],[Total Population]]</f>
        <v>0.25863841079404237</v>
      </c>
      <c r="Y7271" s="24">
        <f>Table1[[#This Row],[Female Ballots]]/Table1[[#This Row],[Female Voters]]</f>
        <v>0.51522907601740464</v>
      </c>
      <c r="Z7271" s="24">
        <f>Table1[[#This Row],[Male Ballots]]/Table1[[#This Row],[Male Voters]]</f>
        <v>0.53839218632607067</v>
      </c>
      <c r="AA7271" s="24">
        <f>Table1[[#This Row],[Total Ballots]]/Table1[[#This Row],[Total Voters]]</f>
        <v>0.52590852563216806</v>
      </c>
    </row>
    <row r="7272" spans="1:27" s="12" customFormat="1" x14ac:dyDescent="0.35">
      <c r="A7272" s="19" t="s">
        <v>58</v>
      </c>
      <c r="B7272" s="20">
        <v>2010</v>
      </c>
      <c r="C7272" s="17" t="s">
        <v>82</v>
      </c>
      <c r="D7272" s="20"/>
      <c r="E7272" s="37" t="s">
        <v>74</v>
      </c>
      <c r="F7272" s="34" t="s">
        <v>78</v>
      </c>
      <c r="G7272" s="21" t="s">
        <v>65</v>
      </c>
      <c r="H7272" s="22">
        <v>15039.916999999999</v>
      </c>
      <c r="I7272" s="22">
        <v>15302.923000000001</v>
      </c>
      <c r="J7272" s="22">
        <v>30342.84</v>
      </c>
      <c r="K7272" s="31">
        <v>9739</v>
      </c>
      <c r="L7272" s="31">
        <v>8660</v>
      </c>
      <c r="M7272" s="31">
        <v>2</v>
      </c>
      <c r="N7272" s="31">
        <v>18401</v>
      </c>
      <c r="O7272" s="22">
        <v>6449</v>
      </c>
      <c r="P7272" s="22">
        <v>5981</v>
      </c>
      <c r="Q7272" s="22">
        <v>2</v>
      </c>
      <c r="R7272" s="23">
        <v>12432</v>
      </c>
      <c r="S7272" s="24">
        <f>Table1[[#This Row],[Female Voters]]/Table1[[#This Row],[Female Population]]</f>
        <v>0.64754346716142119</v>
      </c>
      <c r="T7272" s="24">
        <f>Table1[[#This Row],[Male Voters]]/Table1[[#This Row],[Male Population]]</f>
        <v>0.56590495815734021</v>
      </c>
      <c r="U7272" s="24">
        <f>Table1[[#This Row],[Total Voters]]/Table1[[#This Row],[Total Population]]</f>
        <v>0.6064363124875588</v>
      </c>
      <c r="V7272" s="24">
        <f>Table1[[#This Row],[Female Ballots]]/Table1[[#This Row],[Female Population]]</f>
        <v>0.4287922599572857</v>
      </c>
      <c r="W7272" s="24">
        <f>Table1[[#This Row],[Male Ballots]]/Table1[[#This Row],[Male Population]]</f>
        <v>0.39084036428857416</v>
      </c>
      <c r="X7272" s="24">
        <f>Table1[[#This Row],[Total Ballots]]/Table1[[#This Row],[Total Population]]</f>
        <v>0.40971774560324609</v>
      </c>
      <c r="Y7272" s="24">
        <f>Table1[[#This Row],[Female Ballots]]/Table1[[#This Row],[Female Voters]]</f>
        <v>0.66218297566485262</v>
      </c>
      <c r="Z7272" s="24">
        <f>Table1[[#This Row],[Male Ballots]]/Table1[[#This Row],[Male Voters]]</f>
        <v>0.69064665127020786</v>
      </c>
      <c r="AA7272" s="24">
        <f>Table1[[#This Row],[Total Ballots]]/Table1[[#This Row],[Total Voters]]</f>
        <v>0.6756154556817564</v>
      </c>
    </row>
    <row r="7273" spans="1:27" s="12" customFormat="1" x14ac:dyDescent="0.35">
      <c r="A7273" s="19" t="s">
        <v>58</v>
      </c>
      <c r="B7273" s="20">
        <v>2010</v>
      </c>
      <c r="C7273" s="17" t="s">
        <v>82</v>
      </c>
      <c r="D7273" s="20"/>
      <c r="E7273" s="37" t="s">
        <v>74</v>
      </c>
      <c r="F7273" s="34" t="s">
        <v>78</v>
      </c>
      <c r="G7273" s="21" t="s">
        <v>66</v>
      </c>
      <c r="H7273" s="22">
        <v>12841.879000000001</v>
      </c>
      <c r="I7273" s="22">
        <v>12356.897000000001</v>
      </c>
      <c r="J7273" s="22">
        <v>25198.769999999997</v>
      </c>
      <c r="K7273" s="31">
        <v>10051</v>
      </c>
      <c r="L7273" s="31">
        <v>8836</v>
      </c>
      <c r="M7273" s="31">
        <v>5</v>
      </c>
      <c r="N7273" s="31">
        <v>18892</v>
      </c>
      <c r="O7273" s="22">
        <v>8038</v>
      </c>
      <c r="P7273" s="22">
        <v>7213</v>
      </c>
      <c r="Q7273" s="22">
        <v>4</v>
      </c>
      <c r="R7273" s="23">
        <v>15255</v>
      </c>
      <c r="S7273" s="24">
        <f>Table1[[#This Row],[Female Voters]]/Table1[[#This Row],[Female Population]]</f>
        <v>0.78267362587671163</v>
      </c>
      <c r="T7273" s="24">
        <f>Table1[[#This Row],[Male Voters]]/Table1[[#This Row],[Male Population]]</f>
        <v>0.71506625004643154</v>
      </c>
      <c r="U7273" s="24">
        <f>Table1[[#This Row],[Total Voters]]/Table1[[#This Row],[Total Population]]</f>
        <v>0.74971913311641802</v>
      </c>
      <c r="V7273" s="24">
        <f>Table1[[#This Row],[Female Ballots]]/Table1[[#This Row],[Female Population]]</f>
        <v>0.62592086407292891</v>
      </c>
      <c r="W7273" s="24">
        <f>Table1[[#This Row],[Male Ballots]]/Table1[[#This Row],[Male Population]]</f>
        <v>0.58372259637674406</v>
      </c>
      <c r="X7273" s="24">
        <f>Table1[[#This Row],[Total Ballots]]/Table1[[#This Row],[Total Population]]</f>
        <v>0.6053866914932754</v>
      </c>
      <c r="Y7273" s="24">
        <f>Table1[[#This Row],[Female Ballots]]/Table1[[#This Row],[Female Voters]]</f>
        <v>0.79972142075415387</v>
      </c>
      <c r="Z7273" s="24">
        <f>Table1[[#This Row],[Male Ballots]]/Table1[[#This Row],[Male Voters]]</f>
        <v>0.81631960162969674</v>
      </c>
      <c r="AA7273" s="24">
        <f>Table1[[#This Row],[Total Ballots]]/Table1[[#This Row],[Total Voters]]</f>
        <v>0.80748464958712685</v>
      </c>
    </row>
    <row r="7274" spans="1:27" s="12" customFormat="1" x14ac:dyDescent="0.35">
      <c r="A7274" s="19" t="s">
        <v>58</v>
      </c>
      <c r="B7274" s="20">
        <v>2010</v>
      </c>
      <c r="C7274" s="17" t="s">
        <v>82</v>
      </c>
      <c r="D7274" s="20"/>
      <c r="E7274" s="37" t="s">
        <v>74</v>
      </c>
      <c r="F7274" s="34" t="s">
        <v>78</v>
      </c>
      <c r="G7274" s="21" t="s">
        <v>67</v>
      </c>
      <c r="H7274" s="22">
        <v>15553.829999999998</v>
      </c>
      <c r="I7274" s="22">
        <v>12567.880000000001</v>
      </c>
      <c r="J7274" s="22">
        <v>28121.708999999999</v>
      </c>
      <c r="K7274" s="31">
        <v>12162</v>
      </c>
      <c r="L7274" s="31">
        <v>9961</v>
      </c>
      <c r="M7274" s="31">
        <v>2</v>
      </c>
      <c r="N7274" s="31">
        <v>22125</v>
      </c>
      <c r="O7274" s="22">
        <v>10013</v>
      </c>
      <c r="P7274" s="22">
        <v>8585</v>
      </c>
      <c r="Q7274" s="22">
        <v>1</v>
      </c>
      <c r="R7274" s="23">
        <v>18599</v>
      </c>
      <c r="S7274" s="24">
        <f>Table1[[#This Row],[Female Voters]]/Table1[[#This Row],[Female Population]]</f>
        <v>0.78192959547584107</v>
      </c>
      <c r="T7274" s="24">
        <f>Table1[[#This Row],[Male Voters]]/Table1[[#This Row],[Male Population]]</f>
        <v>0.79257599531504108</v>
      </c>
      <c r="U7274" s="24">
        <f>Table1[[#This Row],[Total Voters]]/Table1[[#This Row],[Total Population]]</f>
        <v>0.78675872792795065</v>
      </c>
      <c r="V7274" s="24">
        <f>Table1[[#This Row],[Female Ballots]]/Table1[[#This Row],[Female Population]]</f>
        <v>0.64376426899355343</v>
      </c>
      <c r="W7274" s="24">
        <f>Table1[[#This Row],[Male Ballots]]/Table1[[#This Row],[Male Population]]</f>
        <v>0.68309054510386791</v>
      </c>
      <c r="X7274" s="24">
        <f>Table1[[#This Row],[Total Ballots]]/Table1[[#This Row],[Total Population]]</f>
        <v>0.66137516749070979</v>
      </c>
      <c r="Y7274" s="24">
        <f>Table1[[#This Row],[Female Ballots]]/Table1[[#This Row],[Female Voters]]</f>
        <v>0.82330208847229069</v>
      </c>
      <c r="Z7274" s="24">
        <f>Table1[[#This Row],[Male Ballots]]/Table1[[#This Row],[Male Voters]]</f>
        <v>0.86186125890974796</v>
      </c>
      <c r="AA7274" s="24">
        <f>Table1[[#This Row],[Total Ballots]]/Table1[[#This Row],[Total Voters]]</f>
        <v>0.84063276836158196</v>
      </c>
    </row>
    <row r="7275" spans="1:27" s="12" customFormat="1" x14ac:dyDescent="0.35">
      <c r="A7275" s="19" t="s">
        <v>68</v>
      </c>
      <c r="B7275" s="20">
        <v>2010</v>
      </c>
      <c r="C7275" s="17" t="s">
        <v>82</v>
      </c>
      <c r="D7275" s="20"/>
      <c r="E7275" s="37" t="e">
        <v>#N/A</v>
      </c>
      <c r="F7275" s="34" t="s">
        <v>77</v>
      </c>
      <c r="G7275" s="21" t="s">
        <v>79</v>
      </c>
      <c r="H7275" s="22">
        <v>2603673.96</v>
      </c>
      <c r="I7275" s="22">
        <v>2539524.12</v>
      </c>
      <c r="J7275" s="22">
        <v>5143198.1499999994</v>
      </c>
      <c r="K7275" s="22">
        <v>1895635</v>
      </c>
      <c r="L7275" s="22">
        <v>1704944</v>
      </c>
      <c r="M7275" s="22">
        <v>9220</v>
      </c>
      <c r="N7275" s="22">
        <v>3609799</v>
      </c>
      <c r="O7275" s="22">
        <v>1338850</v>
      </c>
      <c r="P7275" s="22">
        <v>1212561</v>
      </c>
      <c r="Q7275" s="22">
        <v>5616</v>
      </c>
      <c r="R7275" s="23">
        <v>2557027</v>
      </c>
      <c r="S7275" s="24">
        <f>Table1[[#This Row],[Female Voters]]/Table1[[#This Row],[Female Population]]</f>
        <v>0.72806158878663907</v>
      </c>
      <c r="T7275" s="24">
        <f>Table1[[#This Row],[Male Voters]]/Table1[[#This Row],[Male Population]]</f>
        <v>0.67136357814943692</v>
      </c>
      <c r="U7275" s="24">
        <f>Table1[[#This Row],[Total Voters]]/Table1[[#This Row],[Total Population]]</f>
        <v>0.70185882299712687</v>
      </c>
      <c r="V7275" s="24">
        <f>Table1[[#This Row],[Female Ballots]]/Table1[[#This Row],[Female Population]]</f>
        <v>0.5142156892793136</v>
      </c>
      <c r="W7275" s="24">
        <f>Table1[[#This Row],[Male Ballots]]/Table1[[#This Row],[Male Population]]</f>
        <v>0.47747567760844895</v>
      </c>
      <c r="X7275" s="24">
        <f>Table1[[#This Row],[Total Ballots]]/Table1[[#This Row],[Total Population]]</f>
        <v>0.49716672883777585</v>
      </c>
      <c r="Y7275" s="24">
        <f>Table1[[#This Row],[Female Ballots]]/Table1[[#This Row],[Female Voters]]</f>
        <v>0.70628048121078157</v>
      </c>
      <c r="Z7275" s="24">
        <f>Table1[[#This Row],[Male Ballots]]/Table1[[#This Row],[Male Voters]]</f>
        <v>0.71120283129533868</v>
      </c>
      <c r="AA7275" s="24">
        <f>Table1[[#This Row],[Total Ballots]]/Table1[[#This Row],[Total Voters]]</f>
        <v>0.70835716891716127</v>
      </c>
    </row>
    <row r="7276" spans="1:27" s="12" customFormat="1" x14ac:dyDescent="0.35">
      <c r="A7276" s="19" t="s">
        <v>68</v>
      </c>
      <c r="B7276" s="20">
        <v>2010</v>
      </c>
      <c r="C7276" s="17" t="s">
        <v>82</v>
      </c>
      <c r="D7276" s="20"/>
      <c r="E7276" s="37" t="e">
        <v>#N/A</v>
      </c>
      <c r="F7276" s="34" t="s">
        <v>77</v>
      </c>
      <c r="G7276" s="21" t="s">
        <v>62</v>
      </c>
      <c r="H7276" s="22">
        <v>315032.40000000002</v>
      </c>
      <c r="I7276" s="22">
        <v>335031.34999999998</v>
      </c>
      <c r="J7276" s="22">
        <v>650063.75</v>
      </c>
      <c r="K7276" s="31">
        <v>167289</v>
      </c>
      <c r="L7276" s="31">
        <v>153876</v>
      </c>
      <c r="M7276" s="31">
        <v>1453</v>
      </c>
      <c r="N7276" s="31">
        <v>322618</v>
      </c>
      <c r="O7276" s="22">
        <v>69457</v>
      </c>
      <c r="P7276" s="22">
        <v>63182</v>
      </c>
      <c r="Q7276" s="22">
        <v>610</v>
      </c>
      <c r="R7276" s="23">
        <v>133249</v>
      </c>
      <c r="S7276" s="24">
        <f>Table1[[#This Row],[Female Voters]]/Table1[[#This Row],[Female Population]]</f>
        <v>0.53102157111459003</v>
      </c>
      <c r="T7276" s="24">
        <f>Table1[[#This Row],[Male Voters]]/Table1[[#This Row],[Male Population]]</f>
        <v>0.45928836211894802</v>
      </c>
      <c r="U7276" s="24">
        <f>Table1[[#This Row],[Total Voters]]/Table1[[#This Row],[Total Population]]</f>
        <v>0.49628671034187033</v>
      </c>
      <c r="V7276" s="24">
        <f>Table1[[#This Row],[Female Ballots]]/Table1[[#This Row],[Female Population]]</f>
        <v>0.22047573519422128</v>
      </c>
      <c r="W7276" s="24">
        <f>Table1[[#This Row],[Male Ballots]]/Table1[[#This Row],[Male Population]]</f>
        <v>0.18858533686474416</v>
      </c>
      <c r="X7276" s="24">
        <f>Table1[[#This Row],[Total Ballots]]/Table1[[#This Row],[Total Population]]</f>
        <v>0.20497835789182214</v>
      </c>
      <c r="Y7276" s="24">
        <f>Table1[[#This Row],[Female Ballots]]/Table1[[#This Row],[Female Voters]]</f>
        <v>0.41519167428820786</v>
      </c>
      <c r="Z7276" s="24">
        <f>Table1[[#This Row],[Male Ballots]]/Table1[[#This Row],[Male Voters]]</f>
        <v>0.41060334295146744</v>
      </c>
      <c r="AA7276" s="24">
        <f>Table1[[#This Row],[Total Ballots]]/Table1[[#This Row],[Total Voters]]</f>
        <v>0.41302407181248413</v>
      </c>
    </row>
    <row r="7277" spans="1:27" s="12" customFormat="1" x14ac:dyDescent="0.35">
      <c r="A7277" s="19" t="s">
        <v>68</v>
      </c>
      <c r="B7277" s="20">
        <v>2010</v>
      </c>
      <c r="C7277" s="17" t="s">
        <v>82</v>
      </c>
      <c r="D7277" s="20"/>
      <c r="E7277" s="37" t="e">
        <v>#N/A</v>
      </c>
      <c r="F7277" s="34" t="s">
        <v>77</v>
      </c>
      <c r="G7277" s="21" t="s">
        <v>63</v>
      </c>
      <c r="H7277" s="22">
        <v>458903.9</v>
      </c>
      <c r="I7277" s="22">
        <v>474876.9</v>
      </c>
      <c r="J7277" s="22">
        <v>933780.8</v>
      </c>
      <c r="K7277" s="31">
        <v>292980</v>
      </c>
      <c r="L7277" s="31">
        <v>258480</v>
      </c>
      <c r="M7277" s="31">
        <v>1990</v>
      </c>
      <c r="N7277" s="31">
        <v>553450</v>
      </c>
      <c r="O7277" s="22">
        <v>147702</v>
      </c>
      <c r="P7277" s="22">
        <v>128653</v>
      </c>
      <c r="Q7277" s="22">
        <v>926</v>
      </c>
      <c r="R7277" s="23">
        <v>277281</v>
      </c>
      <c r="S7277" s="24">
        <f>Table1[[#This Row],[Female Voters]]/Table1[[#This Row],[Female Population]]</f>
        <v>0.63843432143418255</v>
      </c>
      <c r="T7277" s="24">
        <f>Table1[[#This Row],[Male Voters]]/Table1[[#This Row],[Male Population]]</f>
        <v>0.5443094831523706</v>
      </c>
      <c r="U7277" s="24">
        <f>Table1[[#This Row],[Total Voters]]/Table1[[#This Row],[Total Population]]</f>
        <v>0.59269798650818262</v>
      </c>
      <c r="V7277" s="24">
        <f>Table1[[#This Row],[Female Ballots]]/Table1[[#This Row],[Female Population]]</f>
        <v>0.32185823655017964</v>
      </c>
      <c r="W7277" s="24">
        <f>Table1[[#This Row],[Male Ballots]]/Table1[[#This Row],[Male Population]]</f>
        <v>0.27091863175488212</v>
      </c>
      <c r="X7277" s="24">
        <f>Table1[[#This Row],[Total Ballots]]/Table1[[#This Row],[Total Population]]</f>
        <v>0.29694442207421695</v>
      </c>
      <c r="Y7277" s="24">
        <f>Table1[[#This Row],[Female Ballots]]/Table1[[#This Row],[Female Voters]]</f>
        <v>0.50413680114683601</v>
      </c>
      <c r="Z7277" s="24">
        <f>Table1[[#This Row],[Male Ballots]]/Table1[[#This Row],[Male Voters]]</f>
        <v>0.49772903125967194</v>
      </c>
      <c r="AA7277" s="24">
        <f>Table1[[#This Row],[Total Ballots]]/Table1[[#This Row],[Total Voters]]</f>
        <v>0.50100460746228204</v>
      </c>
    </row>
    <row r="7278" spans="1:27" s="12" customFormat="1" x14ac:dyDescent="0.35">
      <c r="A7278" s="19" t="s">
        <v>68</v>
      </c>
      <c r="B7278" s="20">
        <v>2010</v>
      </c>
      <c r="C7278" s="17" t="s">
        <v>82</v>
      </c>
      <c r="D7278" s="20"/>
      <c r="E7278" s="37" t="e">
        <v>#N/A</v>
      </c>
      <c r="F7278" s="34" t="s">
        <v>77</v>
      </c>
      <c r="G7278" s="21" t="s">
        <v>64</v>
      </c>
      <c r="H7278" s="22">
        <v>448868</v>
      </c>
      <c r="I7278" s="22">
        <v>459437</v>
      </c>
      <c r="J7278" s="22">
        <v>908305.1</v>
      </c>
      <c r="K7278" s="31">
        <v>308813</v>
      </c>
      <c r="L7278" s="31">
        <v>283322</v>
      </c>
      <c r="M7278" s="31">
        <v>1671</v>
      </c>
      <c r="N7278" s="31">
        <v>593806</v>
      </c>
      <c r="O7278" s="22">
        <v>196958</v>
      </c>
      <c r="P7278" s="22">
        <v>181820</v>
      </c>
      <c r="Q7278" s="22">
        <v>998</v>
      </c>
      <c r="R7278" s="23">
        <v>379776</v>
      </c>
      <c r="S7278" s="24">
        <f>Table1[[#This Row],[Female Voters]]/Table1[[#This Row],[Female Population]]</f>
        <v>0.68798176746838713</v>
      </c>
      <c r="T7278" s="24">
        <f>Table1[[#This Row],[Male Voters]]/Table1[[#This Row],[Male Population]]</f>
        <v>0.61667214438541085</v>
      </c>
      <c r="U7278" s="24">
        <f>Table1[[#This Row],[Total Voters]]/Table1[[#This Row],[Total Population]]</f>
        <v>0.65375169642887621</v>
      </c>
      <c r="V7278" s="24">
        <f>Table1[[#This Row],[Female Ballots]]/Table1[[#This Row],[Female Population]]</f>
        <v>0.43878824064090111</v>
      </c>
      <c r="W7278" s="24">
        <f>Table1[[#This Row],[Male Ballots]]/Table1[[#This Row],[Male Population]]</f>
        <v>0.39574522731081735</v>
      </c>
      <c r="X7278" s="24">
        <f>Table1[[#This Row],[Total Ballots]]/Table1[[#This Row],[Total Population]]</f>
        <v>0.41811501443732951</v>
      </c>
      <c r="Y7278" s="24">
        <f>Table1[[#This Row],[Female Ballots]]/Table1[[#This Row],[Female Voters]]</f>
        <v>0.63779050752397082</v>
      </c>
      <c r="Z7278" s="24">
        <f>Table1[[#This Row],[Male Ballots]]/Table1[[#This Row],[Male Voters]]</f>
        <v>0.64174331679149521</v>
      </c>
      <c r="AA7278" s="24">
        <f>Table1[[#This Row],[Total Ballots]]/Table1[[#This Row],[Total Voters]]</f>
        <v>0.63956241600792174</v>
      </c>
    </row>
    <row r="7279" spans="1:27" s="12" customFormat="1" x14ac:dyDescent="0.35">
      <c r="A7279" s="19" t="s">
        <v>68</v>
      </c>
      <c r="B7279" s="20">
        <v>2010</v>
      </c>
      <c r="C7279" s="17" t="s">
        <v>82</v>
      </c>
      <c r="D7279" s="20"/>
      <c r="E7279" s="37" t="e">
        <v>#N/A</v>
      </c>
      <c r="F7279" s="34" t="s">
        <v>77</v>
      </c>
      <c r="G7279" s="21" t="s">
        <v>65</v>
      </c>
      <c r="H7279" s="22">
        <v>495701.1</v>
      </c>
      <c r="I7279" s="22">
        <v>492504.1</v>
      </c>
      <c r="J7279" s="22">
        <v>988205.2</v>
      </c>
      <c r="K7279" s="31">
        <v>378885</v>
      </c>
      <c r="L7279" s="31">
        <v>349441</v>
      </c>
      <c r="M7279" s="31">
        <v>1596</v>
      </c>
      <c r="N7279" s="31">
        <v>729922</v>
      </c>
      <c r="O7279" s="22">
        <v>285017</v>
      </c>
      <c r="P7279" s="22">
        <v>263820</v>
      </c>
      <c r="Q7279" s="22">
        <v>1100</v>
      </c>
      <c r="R7279" s="23">
        <v>549937</v>
      </c>
      <c r="S7279" s="24">
        <f>Table1[[#This Row],[Female Voters]]/Table1[[#This Row],[Female Population]]</f>
        <v>0.76434165669594034</v>
      </c>
      <c r="T7279" s="24">
        <f>Table1[[#This Row],[Male Voters]]/Table1[[#This Row],[Male Population]]</f>
        <v>0.70951896644109158</v>
      </c>
      <c r="U7279" s="24">
        <f>Table1[[#This Row],[Total Voters]]/Table1[[#This Row],[Total Population]]</f>
        <v>0.738634040784242</v>
      </c>
      <c r="V7279" s="24">
        <f>Table1[[#This Row],[Female Ballots]]/Table1[[#This Row],[Female Population]]</f>
        <v>0.57497754190983241</v>
      </c>
      <c r="W7279" s="24">
        <f>Table1[[#This Row],[Male Ballots]]/Table1[[#This Row],[Male Population]]</f>
        <v>0.53567066751322479</v>
      </c>
      <c r="X7279" s="24">
        <f>Table1[[#This Row],[Total Ballots]]/Table1[[#This Row],[Total Population]]</f>
        <v>0.5565008158224628</v>
      </c>
      <c r="Y7279" s="24">
        <f>Table1[[#This Row],[Female Ballots]]/Table1[[#This Row],[Female Voters]]</f>
        <v>0.75225200258653679</v>
      </c>
      <c r="Z7279" s="24">
        <f>Table1[[#This Row],[Male Ballots]]/Table1[[#This Row],[Male Voters]]</f>
        <v>0.75497723506972569</v>
      </c>
      <c r="AA7279" s="24">
        <f>Table1[[#This Row],[Total Ballots]]/Table1[[#This Row],[Total Voters]]</f>
        <v>0.75341885845336898</v>
      </c>
    </row>
    <row r="7280" spans="1:27" s="12" customFormat="1" x14ac:dyDescent="0.35">
      <c r="A7280" s="19" t="s">
        <v>68</v>
      </c>
      <c r="B7280" s="20">
        <v>2010</v>
      </c>
      <c r="C7280" s="17" t="s">
        <v>82</v>
      </c>
      <c r="D7280" s="20"/>
      <c r="E7280" s="37" t="e">
        <v>#N/A</v>
      </c>
      <c r="F7280" s="34" t="s">
        <v>77</v>
      </c>
      <c r="G7280" s="21" t="s">
        <v>66</v>
      </c>
      <c r="H7280" s="22">
        <v>427466.2</v>
      </c>
      <c r="I7280" s="22">
        <v>407699.30000000005</v>
      </c>
      <c r="J7280" s="22">
        <v>835165.5</v>
      </c>
      <c r="K7280" s="31">
        <v>365010</v>
      </c>
      <c r="L7280" s="31">
        <v>335824</v>
      </c>
      <c r="M7280" s="31">
        <v>1286</v>
      </c>
      <c r="N7280" s="31">
        <v>702120</v>
      </c>
      <c r="O7280" s="22">
        <v>308747</v>
      </c>
      <c r="P7280" s="22">
        <v>286029</v>
      </c>
      <c r="Q7280" s="22">
        <v>987</v>
      </c>
      <c r="R7280" s="23">
        <v>595763</v>
      </c>
      <c r="S7280" s="24">
        <f>Table1[[#This Row],[Female Voters]]/Table1[[#This Row],[Female Population]]</f>
        <v>0.85389207380606935</v>
      </c>
      <c r="T7280" s="24">
        <f>Table1[[#This Row],[Male Voters]]/Table1[[#This Row],[Male Population]]</f>
        <v>0.82370511796316537</v>
      </c>
      <c r="U7280" s="24">
        <f>Table1[[#This Row],[Total Voters]]/Table1[[#This Row],[Total Population]]</f>
        <v>0.84069564655149187</v>
      </c>
      <c r="V7280" s="24">
        <f>Table1[[#This Row],[Female Ballots]]/Table1[[#This Row],[Female Population]]</f>
        <v>0.72227231065286568</v>
      </c>
      <c r="W7280" s="24">
        <f>Table1[[#This Row],[Male Ballots]]/Table1[[#This Row],[Male Population]]</f>
        <v>0.70156853347552961</v>
      </c>
      <c r="X7280" s="24">
        <f>Table1[[#This Row],[Total Ballots]]/Table1[[#This Row],[Total Population]]</f>
        <v>0.71334723476963546</v>
      </c>
      <c r="Y7280" s="24">
        <f>Table1[[#This Row],[Female Ballots]]/Table1[[#This Row],[Female Voters]]</f>
        <v>0.84585901756116266</v>
      </c>
      <c r="Z7280" s="24">
        <f>Table1[[#This Row],[Male Ballots]]/Table1[[#This Row],[Male Voters]]</f>
        <v>0.85172292629472579</v>
      </c>
      <c r="AA7280" s="24">
        <f>Table1[[#This Row],[Total Ballots]]/Table1[[#This Row],[Total Voters]]</f>
        <v>0.84852019597789552</v>
      </c>
    </row>
    <row r="7281" spans="1:27" x14ac:dyDescent="0.35">
      <c r="A7281" s="25" t="s">
        <v>68</v>
      </c>
      <c r="B7281" s="20">
        <v>2010</v>
      </c>
      <c r="C7281" s="17" t="s">
        <v>82</v>
      </c>
      <c r="D7281" s="29"/>
      <c r="E7281" s="38" t="e">
        <v>#N/A</v>
      </c>
      <c r="F7281" s="34" t="s">
        <v>77</v>
      </c>
      <c r="G7281" s="26" t="s">
        <v>67</v>
      </c>
      <c r="H7281" s="40">
        <v>457702.36</v>
      </c>
      <c r="I7281" s="40">
        <v>369975.47</v>
      </c>
      <c r="J7281" s="40">
        <v>827677.79999999993</v>
      </c>
      <c r="K7281" s="32">
        <v>382658</v>
      </c>
      <c r="L7281" s="32">
        <v>324001</v>
      </c>
      <c r="M7281" s="32">
        <v>1224</v>
      </c>
      <c r="N7281" s="32">
        <v>707883</v>
      </c>
      <c r="O7281" s="40">
        <v>330969</v>
      </c>
      <c r="P7281" s="40">
        <v>289057</v>
      </c>
      <c r="Q7281" s="40">
        <v>995</v>
      </c>
      <c r="R7281" s="42">
        <v>621021</v>
      </c>
      <c r="S7281" s="24">
        <f>Table1[[#This Row],[Female Voters]]/Table1[[#This Row],[Female Population]]</f>
        <v>0.8360411338058209</v>
      </c>
      <c r="T7281" s="24">
        <f>Table1[[#This Row],[Male Voters]]/Table1[[#This Row],[Male Population]]</f>
        <v>0.87573643733731865</v>
      </c>
      <c r="U7281" s="24">
        <f>Table1[[#This Row],[Total Voters]]/Table1[[#This Row],[Total Population]]</f>
        <v>0.85526396866026855</v>
      </c>
      <c r="V7281" s="24">
        <f>Table1[[#This Row],[Female Ballots]]/Table1[[#This Row],[Female Population]]</f>
        <v>0.72310966454269543</v>
      </c>
      <c r="W7281" s="24">
        <f>Table1[[#This Row],[Male Ballots]]/Table1[[#This Row],[Male Population]]</f>
        <v>0.78128693234716351</v>
      </c>
      <c r="X7281" s="24">
        <f>Table1[[#This Row],[Total Ballots]]/Table1[[#This Row],[Total Population]]</f>
        <v>0.75031733362910069</v>
      </c>
      <c r="Y7281" s="24">
        <f>Table1[[#This Row],[Female Ballots]]/Table1[[#This Row],[Female Voters]]</f>
        <v>0.86492115675093684</v>
      </c>
      <c r="Z7281" s="24">
        <f>Table1[[#This Row],[Male Ballots]]/Table1[[#This Row],[Male Voters]]</f>
        <v>0.89214848102320676</v>
      </c>
      <c r="AA7281" s="24">
        <f>Table1[[#This Row],[Total Ballots]]/Table1[[#This Row],[Total Voters]]</f>
        <v>0.87729328151686081</v>
      </c>
    </row>
    <row r="7282" spans="1:27" x14ac:dyDescent="0.35">
      <c r="A7282" s="8" t="s">
        <v>59</v>
      </c>
      <c r="B7282" s="17">
        <v>2009</v>
      </c>
      <c r="C7282" s="17" t="s">
        <v>82</v>
      </c>
      <c r="D7282" s="17"/>
      <c r="E7282" s="35" t="s">
        <v>73</v>
      </c>
      <c r="F7282" s="34" t="s">
        <v>78</v>
      </c>
      <c r="G7282" s="9" t="s">
        <v>79</v>
      </c>
      <c r="H7282" s="10">
        <v>5978</v>
      </c>
      <c r="I7282" s="10">
        <v>6108</v>
      </c>
      <c r="J7282" s="10">
        <v>12086</v>
      </c>
      <c r="K7282" s="31">
        <v>3210</v>
      </c>
      <c r="L7282" s="31">
        <v>2870</v>
      </c>
      <c r="M7282" s="31">
        <v>0</v>
      </c>
      <c r="N7282" s="31">
        <v>6080</v>
      </c>
      <c r="O7282" s="10">
        <v>1641</v>
      </c>
      <c r="P7282" s="10">
        <v>1421</v>
      </c>
      <c r="Q7282" s="10"/>
      <c r="R7282" s="11">
        <v>3062</v>
      </c>
      <c r="S7282" s="24">
        <f>Table1[[#This Row],[Female Voters]]/Table1[[#This Row],[Female Population]]</f>
        <v>0.53696888591502179</v>
      </c>
      <c r="T7282" s="24">
        <f>Table1[[#This Row],[Male Voters]]/Table1[[#This Row],[Male Population]]</f>
        <v>0.46987557301899147</v>
      </c>
      <c r="U7282" s="24">
        <f>Table1[[#This Row],[Total Voters]]/Table1[[#This Row],[Total Population]]</f>
        <v>0.50306139334767497</v>
      </c>
      <c r="V7282" s="24">
        <f>Table1[[#This Row],[Female Ballots]]/Table1[[#This Row],[Female Population]]</f>
        <v>0.27450652392104385</v>
      </c>
      <c r="W7282" s="24">
        <f>Table1[[#This Row],[Male Ballots]]/Table1[[#This Row],[Male Population]]</f>
        <v>0.23264571054354943</v>
      </c>
      <c r="X7282" s="24">
        <f>Table1[[#This Row],[Total Ballots]]/Table1[[#This Row],[Total Population]]</f>
        <v>0.25335098461029293</v>
      </c>
      <c r="Y7282" s="24">
        <f>Table1[[#This Row],[Female Ballots]]/Table1[[#This Row],[Female Voters]]</f>
        <v>0.51121495327102806</v>
      </c>
      <c r="Z7282" s="24">
        <f>Table1[[#This Row],[Male Ballots]]/Table1[[#This Row],[Male Voters]]</f>
        <v>0.49512195121951219</v>
      </c>
      <c r="AA7282" s="24">
        <f>Table1[[#This Row],[Total Ballots]]/Table1[[#This Row],[Total Voters]]</f>
        <v>0.50361842105263155</v>
      </c>
    </row>
    <row r="7283" spans="1:27" x14ac:dyDescent="0.35">
      <c r="A7283" s="8" t="s">
        <v>59</v>
      </c>
      <c r="B7283" s="17">
        <v>2009</v>
      </c>
      <c r="C7283" s="17" t="s">
        <v>82</v>
      </c>
      <c r="D7283" s="17"/>
      <c r="E7283" s="35" t="s">
        <v>73</v>
      </c>
      <c r="F7283" s="34" t="s">
        <v>78</v>
      </c>
      <c r="G7283" s="9" t="s">
        <v>62</v>
      </c>
      <c r="H7283" s="10">
        <v>886</v>
      </c>
      <c r="I7283" s="10">
        <v>1015</v>
      </c>
      <c r="J7283" s="10">
        <v>1901</v>
      </c>
      <c r="K7283" s="31">
        <v>255</v>
      </c>
      <c r="L7283" s="31">
        <v>285</v>
      </c>
      <c r="M7283" s="31"/>
      <c r="N7283" s="31">
        <v>540</v>
      </c>
      <c r="O7283" s="10">
        <v>60</v>
      </c>
      <c r="P7283" s="10">
        <v>56</v>
      </c>
      <c r="Q7283" s="10"/>
      <c r="R7283" s="11">
        <v>116</v>
      </c>
      <c r="S7283" s="24">
        <f>Table1[[#This Row],[Female Voters]]/Table1[[#This Row],[Female Population]]</f>
        <v>0.28781038374717832</v>
      </c>
      <c r="T7283" s="24">
        <f>Table1[[#This Row],[Male Voters]]/Table1[[#This Row],[Male Population]]</f>
        <v>0.28078817733990147</v>
      </c>
      <c r="U7283" s="24">
        <f>Table1[[#This Row],[Total Voters]]/Table1[[#This Row],[Total Population]]</f>
        <v>0.28406102051551813</v>
      </c>
      <c r="V7283" s="24">
        <f>Table1[[#This Row],[Female Ballots]]/Table1[[#This Row],[Female Population]]</f>
        <v>6.772009029345373E-2</v>
      </c>
      <c r="W7283" s="24">
        <f>Table1[[#This Row],[Male Ballots]]/Table1[[#This Row],[Male Population]]</f>
        <v>5.5172413793103448E-2</v>
      </c>
      <c r="X7283" s="24">
        <f>Table1[[#This Row],[Total Ballots]]/Table1[[#This Row],[Total Population]]</f>
        <v>6.1020515518148341E-2</v>
      </c>
      <c r="Y7283" s="24">
        <f>Table1[[#This Row],[Female Ballots]]/Table1[[#This Row],[Female Voters]]</f>
        <v>0.23529411764705882</v>
      </c>
      <c r="Z7283" s="24">
        <f>Table1[[#This Row],[Male Ballots]]/Table1[[#This Row],[Male Voters]]</f>
        <v>0.19649122807017544</v>
      </c>
      <c r="AA7283" s="24">
        <f>Table1[[#This Row],[Total Ballots]]/Table1[[#This Row],[Total Voters]]</f>
        <v>0.21481481481481482</v>
      </c>
    </row>
    <row r="7284" spans="1:27" x14ac:dyDescent="0.35">
      <c r="A7284" s="8" t="s">
        <v>59</v>
      </c>
      <c r="B7284" s="17">
        <v>2009</v>
      </c>
      <c r="C7284" s="17" t="s">
        <v>82</v>
      </c>
      <c r="D7284" s="17"/>
      <c r="E7284" s="35" t="s">
        <v>73</v>
      </c>
      <c r="F7284" s="34" t="s">
        <v>78</v>
      </c>
      <c r="G7284" s="9" t="s">
        <v>63</v>
      </c>
      <c r="H7284" s="10">
        <v>1222</v>
      </c>
      <c r="I7284" s="10">
        <v>1226</v>
      </c>
      <c r="J7284" s="10">
        <v>2448</v>
      </c>
      <c r="K7284" s="31">
        <v>499</v>
      </c>
      <c r="L7284" s="31">
        <v>373</v>
      </c>
      <c r="M7284" s="31"/>
      <c r="N7284" s="31">
        <v>872</v>
      </c>
      <c r="O7284" s="10">
        <v>108</v>
      </c>
      <c r="P7284" s="10">
        <v>85</v>
      </c>
      <c r="Q7284" s="10"/>
      <c r="R7284" s="11">
        <v>193</v>
      </c>
      <c r="S7284" s="24">
        <f>Table1[[#This Row],[Female Voters]]/Table1[[#This Row],[Female Population]]</f>
        <v>0.40834697217675942</v>
      </c>
      <c r="T7284" s="24">
        <f>Table1[[#This Row],[Male Voters]]/Table1[[#This Row],[Male Population]]</f>
        <v>0.30424143556280586</v>
      </c>
      <c r="U7284" s="24">
        <f>Table1[[#This Row],[Total Voters]]/Table1[[#This Row],[Total Population]]</f>
        <v>0.3562091503267974</v>
      </c>
      <c r="V7284" s="24">
        <f>Table1[[#This Row],[Female Ballots]]/Table1[[#This Row],[Female Population]]</f>
        <v>8.8379705400982E-2</v>
      </c>
      <c r="W7284" s="24">
        <f>Table1[[#This Row],[Male Ballots]]/Table1[[#This Row],[Male Population]]</f>
        <v>6.9331158238172916E-2</v>
      </c>
      <c r="X7284" s="24">
        <f>Table1[[#This Row],[Total Ballots]]/Table1[[#This Row],[Total Population]]</f>
        <v>7.8839869281045749E-2</v>
      </c>
      <c r="Y7284" s="24">
        <f>Table1[[#This Row],[Female Ballots]]/Table1[[#This Row],[Female Voters]]</f>
        <v>0.21643286573146292</v>
      </c>
      <c r="Z7284" s="24">
        <f>Table1[[#This Row],[Male Ballots]]/Table1[[#This Row],[Male Voters]]</f>
        <v>0.22788203753351208</v>
      </c>
      <c r="AA7284" s="24">
        <f>Table1[[#This Row],[Total Ballots]]/Table1[[#This Row],[Total Voters]]</f>
        <v>0.2213302752293578</v>
      </c>
    </row>
    <row r="7285" spans="1:27" x14ac:dyDescent="0.35">
      <c r="A7285" s="8" t="s">
        <v>59</v>
      </c>
      <c r="B7285" s="17">
        <v>2009</v>
      </c>
      <c r="C7285" s="17" t="s">
        <v>82</v>
      </c>
      <c r="D7285" s="17"/>
      <c r="E7285" s="35" t="s">
        <v>73</v>
      </c>
      <c r="F7285" s="34" t="s">
        <v>78</v>
      </c>
      <c r="G7285" s="9" t="s">
        <v>64</v>
      </c>
      <c r="H7285" s="10">
        <v>1047</v>
      </c>
      <c r="I7285" s="10">
        <v>1143</v>
      </c>
      <c r="J7285" s="10">
        <v>2190</v>
      </c>
      <c r="K7285" s="31">
        <v>458</v>
      </c>
      <c r="L7285" s="31">
        <v>392</v>
      </c>
      <c r="M7285" s="31"/>
      <c r="N7285" s="31">
        <v>850</v>
      </c>
      <c r="O7285" s="10">
        <v>170</v>
      </c>
      <c r="P7285" s="10">
        <v>140</v>
      </c>
      <c r="Q7285" s="10"/>
      <c r="R7285" s="11">
        <v>310</v>
      </c>
      <c r="S7285" s="24">
        <f>Table1[[#This Row],[Female Voters]]/Table1[[#This Row],[Female Population]]</f>
        <v>0.43744030563514802</v>
      </c>
      <c r="T7285" s="24">
        <f>Table1[[#This Row],[Male Voters]]/Table1[[#This Row],[Male Population]]</f>
        <v>0.34295713035870518</v>
      </c>
      <c r="U7285" s="24">
        <f>Table1[[#This Row],[Total Voters]]/Table1[[#This Row],[Total Population]]</f>
        <v>0.38812785388127852</v>
      </c>
      <c r="V7285" s="24">
        <f>Table1[[#This Row],[Female Ballots]]/Table1[[#This Row],[Female Population]]</f>
        <v>0.16236867239732569</v>
      </c>
      <c r="W7285" s="24">
        <f>Table1[[#This Row],[Male Ballots]]/Table1[[#This Row],[Male Population]]</f>
        <v>0.12248468941382328</v>
      </c>
      <c r="X7285" s="24">
        <f>Table1[[#This Row],[Total Ballots]]/Table1[[#This Row],[Total Population]]</f>
        <v>0.14155251141552511</v>
      </c>
      <c r="Y7285" s="24">
        <f>Table1[[#This Row],[Female Ballots]]/Table1[[#This Row],[Female Voters]]</f>
        <v>0.37117903930131002</v>
      </c>
      <c r="Z7285" s="24">
        <f>Table1[[#This Row],[Male Ballots]]/Table1[[#This Row],[Male Voters]]</f>
        <v>0.35714285714285715</v>
      </c>
      <c r="AA7285" s="24">
        <f>Table1[[#This Row],[Total Ballots]]/Table1[[#This Row],[Total Voters]]</f>
        <v>0.36470588235294116</v>
      </c>
    </row>
    <row r="7286" spans="1:27" x14ac:dyDescent="0.35">
      <c r="A7286" s="8" t="s">
        <v>59</v>
      </c>
      <c r="B7286" s="17">
        <v>2009</v>
      </c>
      <c r="C7286" s="17" t="s">
        <v>82</v>
      </c>
      <c r="D7286" s="17"/>
      <c r="E7286" s="35" t="s">
        <v>73</v>
      </c>
      <c r="F7286" s="34" t="s">
        <v>78</v>
      </c>
      <c r="G7286" s="9" t="s">
        <v>65</v>
      </c>
      <c r="H7286" s="10">
        <v>1033</v>
      </c>
      <c r="I7286" s="10">
        <v>1017</v>
      </c>
      <c r="J7286" s="10">
        <v>2050</v>
      </c>
      <c r="K7286" s="31">
        <v>616</v>
      </c>
      <c r="L7286" s="31">
        <v>532</v>
      </c>
      <c r="M7286" s="31"/>
      <c r="N7286" s="31">
        <v>1148</v>
      </c>
      <c r="O7286" s="10">
        <v>330</v>
      </c>
      <c r="P7286" s="10">
        <v>256</v>
      </c>
      <c r="Q7286" s="10"/>
      <c r="R7286" s="11">
        <v>586</v>
      </c>
      <c r="S7286" s="24">
        <f>Table1[[#This Row],[Female Voters]]/Table1[[#This Row],[Female Population]]</f>
        <v>0.59632139399806394</v>
      </c>
      <c r="T7286" s="24">
        <f>Table1[[#This Row],[Male Voters]]/Table1[[#This Row],[Male Population]]</f>
        <v>0.52310717797443462</v>
      </c>
      <c r="U7286" s="24">
        <f>Table1[[#This Row],[Total Voters]]/Table1[[#This Row],[Total Population]]</f>
        <v>0.56000000000000005</v>
      </c>
      <c r="V7286" s="24">
        <f>Table1[[#This Row],[Female Ballots]]/Table1[[#This Row],[Female Population]]</f>
        <v>0.31945788964181993</v>
      </c>
      <c r="W7286" s="24">
        <f>Table1[[#This Row],[Male Ballots]]/Table1[[#This Row],[Male Population]]</f>
        <v>0.25172074729596855</v>
      </c>
      <c r="X7286" s="24">
        <f>Table1[[#This Row],[Total Ballots]]/Table1[[#This Row],[Total Population]]</f>
        <v>0.28585365853658534</v>
      </c>
      <c r="Y7286" s="24">
        <f>Table1[[#This Row],[Female Ballots]]/Table1[[#This Row],[Female Voters]]</f>
        <v>0.5357142857142857</v>
      </c>
      <c r="Z7286" s="24">
        <f>Table1[[#This Row],[Male Ballots]]/Table1[[#This Row],[Male Voters]]</f>
        <v>0.48120300751879697</v>
      </c>
      <c r="AA7286" s="24">
        <f>Table1[[#This Row],[Total Ballots]]/Table1[[#This Row],[Total Voters]]</f>
        <v>0.51045296167247389</v>
      </c>
    </row>
    <row r="7287" spans="1:27" x14ac:dyDescent="0.35">
      <c r="A7287" s="8" t="s">
        <v>59</v>
      </c>
      <c r="B7287" s="17">
        <v>2009</v>
      </c>
      <c r="C7287" s="17" t="s">
        <v>82</v>
      </c>
      <c r="D7287" s="17"/>
      <c r="E7287" s="35" t="s">
        <v>73</v>
      </c>
      <c r="F7287" s="34" t="s">
        <v>78</v>
      </c>
      <c r="G7287" s="9" t="s">
        <v>66</v>
      </c>
      <c r="H7287" s="10">
        <v>823</v>
      </c>
      <c r="I7287" s="10">
        <v>806</v>
      </c>
      <c r="J7287" s="10">
        <v>1629</v>
      </c>
      <c r="K7287" s="31">
        <v>619</v>
      </c>
      <c r="L7287" s="31">
        <v>586</v>
      </c>
      <c r="M7287" s="31"/>
      <c r="N7287" s="31">
        <v>1205</v>
      </c>
      <c r="O7287" s="10">
        <v>409</v>
      </c>
      <c r="P7287" s="10">
        <v>381</v>
      </c>
      <c r="Q7287" s="10"/>
      <c r="R7287" s="11">
        <v>790</v>
      </c>
      <c r="S7287" s="24">
        <f>Table1[[#This Row],[Female Voters]]/Table1[[#This Row],[Female Population]]</f>
        <v>0.75212636695018231</v>
      </c>
      <c r="T7287" s="24">
        <f>Table1[[#This Row],[Male Voters]]/Table1[[#This Row],[Male Population]]</f>
        <v>0.72704714640198509</v>
      </c>
      <c r="U7287" s="24">
        <f>Table1[[#This Row],[Total Voters]]/Table1[[#This Row],[Total Population]]</f>
        <v>0.73971761817065684</v>
      </c>
      <c r="V7287" s="24">
        <f>Table1[[#This Row],[Female Ballots]]/Table1[[#This Row],[Female Population]]</f>
        <v>0.49696233292831105</v>
      </c>
      <c r="W7287" s="24">
        <f>Table1[[#This Row],[Male Ballots]]/Table1[[#This Row],[Male Population]]</f>
        <v>0.47270471464019853</v>
      </c>
      <c r="X7287" s="24">
        <f>Table1[[#This Row],[Total Ballots]]/Table1[[#This Row],[Total Population]]</f>
        <v>0.48496009821976671</v>
      </c>
      <c r="Y7287" s="24">
        <f>Table1[[#This Row],[Female Ballots]]/Table1[[#This Row],[Female Voters]]</f>
        <v>0.6607431340872375</v>
      </c>
      <c r="Z7287" s="24">
        <f>Table1[[#This Row],[Male Ballots]]/Table1[[#This Row],[Male Voters]]</f>
        <v>0.65017064846416384</v>
      </c>
      <c r="AA7287" s="24">
        <f>Table1[[#This Row],[Total Ballots]]/Table1[[#This Row],[Total Voters]]</f>
        <v>0.65560165975103735</v>
      </c>
    </row>
    <row r="7288" spans="1:27" x14ac:dyDescent="0.35">
      <c r="A7288" s="8" t="s">
        <v>59</v>
      </c>
      <c r="B7288" s="17">
        <v>2009</v>
      </c>
      <c r="C7288" s="17" t="s">
        <v>82</v>
      </c>
      <c r="D7288" s="17"/>
      <c r="E7288" s="35" t="s">
        <v>73</v>
      </c>
      <c r="F7288" s="34" t="s">
        <v>78</v>
      </c>
      <c r="G7288" s="9" t="s">
        <v>67</v>
      </c>
      <c r="H7288" s="10">
        <v>967</v>
      </c>
      <c r="I7288" s="10">
        <v>901</v>
      </c>
      <c r="J7288" s="10">
        <v>1868</v>
      </c>
      <c r="K7288" s="31">
        <v>763</v>
      </c>
      <c r="L7288" s="31">
        <v>702</v>
      </c>
      <c r="M7288" s="31"/>
      <c r="N7288" s="31">
        <v>1465</v>
      </c>
      <c r="O7288" s="10">
        <v>564</v>
      </c>
      <c r="P7288" s="10">
        <v>503</v>
      </c>
      <c r="Q7288" s="10"/>
      <c r="R7288" s="11">
        <v>1067</v>
      </c>
      <c r="S7288" s="24">
        <f>Table1[[#This Row],[Female Voters]]/Table1[[#This Row],[Female Population]]</f>
        <v>0.78903826266804555</v>
      </c>
      <c r="T7288" s="24">
        <f>Table1[[#This Row],[Male Voters]]/Table1[[#This Row],[Male Population]]</f>
        <v>0.77913429522752498</v>
      </c>
      <c r="U7288" s="24">
        <f>Table1[[#This Row],[Total Voters]]/Table1[[#This Row],[Total Population]]</f>
        <v>0.78426124197002145</v>
      </c>
      <c r="V7288" s="24">
        <f>Table1[[#This Row],[Female Ballots]]/Table1[[#This Row],[Female Population]]</f>
        <v>0.58324715615305067</v>
      </c>
      <c r="W7288" s="24">
        <f>Table1[[#This Row],[Male Ballots]]/Table1[[#This Row],[Male Population]]</f>
        <v>0.55826859045504995</v>
      </c>
      <c r="X7288" s="24">
        <f>Table1[[#This Row],[Total Ballots]]/Table1[[#This Row],[Total Population]]</f>
        <v>0.57119914346895073</v>
      </c>
      <c r="Y7288" s="24">
        <f>Table1[[#This Row],[Female Ballots]]/Table1[[#This Row],[Female Voters]]</f>
        <v>0.73918741808650068</v>
      </c>
      <c r="Z7288" s="24">
        <f>Table1[[#This Row],[Male Ballots]]/Table1[[#This Row],[Male Voters]]</f>
        <v>0.7165242165242165</v>
      </c>
      <c r="AA7288" s="24">
        <f>Table1[[#This Row],[Total Ballots]]/Table1[[#This Row],[Total Voters]]</f>
        <v>0.72832764505119452</v>
      </c>
    </row>
    <row r="7289" spans="1:27" x14ac:dyDescent="0.35">
      <c r="A7289" s="8" t="s">
        <v>37</v>
      </c>
      <c r="B7289" s="17">
        <v>2009</v>
      </c>
      <c r="C7289" s="17" t="s">
        <v>82</v>
      </c>
      <c r="D7289" s="17"/>
      <c r="E7289" s="35" t="s">
        <v>74</v>
      </c>
      <c r="F7289" s="34" t="s">
        <v>78</v>
      </c>
      <c r="G7289" s="9" t="s">
        <v>79</v>
      </c>
      <c r="H7289" s="10">
        <v>8808</v>
      </c>
      <c r="I7289" s="10">
        <v>8028</v>
      </c>
      <c r="J7289" s="10">
        <v>16836</v>
      </c>
      <c r="K7289" s="31">
        <v>6471</v>
      </c>
      <c r="L7289" s="31">
        <v>5488</v>
      </c>
      <c r="M7289" s="31">
        <v>23</v>
      </c>
      <c r="N7289" s="31">
        <v>11982</v>
      </c>
      <c r="O7289" s="10">
        <v>3565</v>
      </c>
      <c r="P7289" s="10">
        <v>3037</v>
      </c>
      <c r="Q7289" s="10">
        <v>9</v>
      </c>
      <c r="R7289" s="11">
        <v>6611</v>
      </c>
      <c r="S7289" s="24">
        <f>Table1[[#This Row],[Female Voters]]/Table1[[#This Row],[Female Population]]</f>
        <v>0.73467302452316074</v>
      </c>
      <c r="T7289" s="24">
        <f>Table1[[#This Row],[Male Voters]]/Table1[[#This Row],[Male Population]]</f>
        <v>0.68360737419033379</v>
      </c>
      <c r="U7289" s="24">
        <f>Table1[[#This Row],[Total Voters]]/Table1[[#This Row],[Total Population]]</f>
        <v>0.71168923734853884</v>
      </c>
      <c r="V7289" s="24">
        <f>Table1[[#This Row],[Female Ballots]]/Table1[[#This Row],[Female Population]]</f>
        <v>0.40474568574023617</v>
      </c>
      <c r="W7289" s="24">
        <f>Table1[[#This Row],[Male Ballots]]/Table1[[#This Row],[Male Population]]</f>
        <v>0.37830094668659692</v>
      </c>
      <c r="X7289" s="24">
        <f>Table1[[#This Row],[Total Ballots]]/Table1[[#This Row],[Total Population]]</f>
        <v>0.39267046804466621</v>
      </c>
      <c r="Y7289" s="24">
        <f>Table1[[#This Row],[Female Ballots]]/Table1[[#This Row],[Female Voters]]</f>
        <v>0.55091948694174009</v>
      </c>
      <c r="Z7289" s="24">
        <f>Table1[[#This Row],[Male Ballots]]/Table1[[#This Row],[Male Voters]]</f>
        <v>0.55338921282798836</v>
      </c>
      <c r="AA7289" s="24">
        <f>Table1[[#This Row],[Total Ballots]]/Table1[[#This Row],[Total Voters]]</f>
        <v>0.55174428309130363</v>
      </c>
    </row>
    <row r="7290" spans="1:27" x14ac:dyDescent="0.35">
      <c r="A7290" s="8" t="s">
        <v>37</v>
      </c>
      <c r="B7290" s="17">
        <v>2009</v>
      </c>
      <c r="C7290" s="17" t="s">
        <v>82</v>
      </c>
      <c r="D7290" s="17"/>
      <c r="E7290" s="35" t="s">
        <v>74</v>
      </c>
      <c r="F7290" s="34" t="s">
        <v>78</v>
      </c>
      <c r="G7290" s="9" t="s">
        <v>62</v>
      </c>
      <c r="H7290" s="10">
        <v>920</v>
      </c>
      <c r="I7290" s="10">
        <v>880</v>
      </c>
      <c r="J7290" s="10">
        <v>1800</v>
      </c>
      <c r="K7290" s="31">
        <v>403</v>
      </c>
      <c r="L7290" s="31">
        <v>380</v>
      </c>
      <c r="M7290" s="31">
        <v>4</v>
      </c>
      <c r="N7290" s="31">
        <v>787</v>
      </c>
      <c r="O7290" s="10">
        <v>70</v>
      </c>
      <c r="P7290" s="10">
        <v>76</v>
      </c>
      <c r="Q7290" s="10">
        <v>1</v>
      </c>
      <c r="R7290" s="11">
        <v>147</v>
      </c>
      <c r="S7290" s="24">
        <f>Table1[[#This Row],[Female Voters]]/Table1[[#This Row],[Female Population]]</f>
        <v>0.43804347826086959</v>
      </c>
      <c r="T7290" s="24">
        <f>Table1[[#This Row],[Male Voters]]/Table1[[#This Row],[Male Population]]</f>
        <v>0.43181818181818182</v>
      </c>
      <c r="U7290" s="24">
        <f>Table1[[#This Row],[Total Voters]]/Table1[[#This Row],[Total Population]]</f>
        <v>0.43722222222222223</v>
      </c>
      <c r="V7290" s="24">
        <f>Table1[[#This Row],[Female Ballots]]/Table1[[#This Row],[Female Population]]</f>
        <v>7.6086956521739135E-2</v>
      </c>
      <c r="W7290" s="24">
        <f>Table1[[#This Row],[Male Ballots]]/Table1[[#This Row],[Male Population]]</f>
        <v>8.6363636363636365E-2</v>
      </c>
      <c r="X7290" s="24">
        <f>Table1[[#This Row],[Total Ballots]]/Table1[[#This Row],[Total Population]]</f>
        <v>8.1666666666666665E-2</v>
      </c>
      <c r="Y7290" s="24">
        <f>Table1[[#This Row],[Female Ballots]]/Table1[[#This Row],[Female Voters]]</f>
        <v>0.17369727047146402</v>
      </c>
      <c r="Z7290" s="24">
        <f>Table1[[#This Row],[Male Ballots]]/Table1[[#This Row],[Male Voters]]</f>
        <v>0.2</v>
      </c>
      <c r="AA7290" s="24">
        <f>Table1[[#This Row],[Total Ballots]]/Table1[[#This Row],[Total Voters]]</f>
        <v>0.18678526048284624</v>
      </c>
    </row>
    <row r="7291" spans="1:27" x14ac:dyDescent="0.35">
      <c r="A7291" s="8" t="s">
        <v>37</v>
      </c>
      <c r="B7291" s="17">
        <v>2009</v>
      </c>
      <c r="C7291" s="17" t="s">
        <v>82</v>
      </c>
      <c r="D7291" s="17"/>
      <c r="E7291" s="35" t="s">
        <v>74</v>
      </c>
      <c r="F7291" s="34" t="s">
        <v>78</v>
      </c>
      <c r="G7291" s="9" t="s">
        <v>63</v>
      </c>
      <c r="H7291" s="10">
        <v>1241</v>
      </c>
      <c r="I7291" s="10">
        <v>1148</v>
      </c>
      <c r="J7291" s="10">
        <v>2389</v>
      </c>
      <c r="K7291" s="31">
        <v>787</v>
      </c>
      <c r="L7291" s="31">
        <v>596</v>
      </c>
      <c r="M7291" s="31">
        <v>5</v>
      </c>
      <c r="N7291" s="31">
        <v>1388</v>
      </c>
      <c r="O7291" s="10">
        <v>164</v>
      </c>
      <c r="P7291" s="10">
        <v>129</v>
      </c>
      <c r="Q7291" s="10">
        <v>2</v>
      </c>
      <c r="R7291" s="11">
        <v>295</v>
      </c>
      <c r="S7291" s="24">
        <f>Table1[[#This Row],[Female Voters]]/Table1[[#This Row],[Female Population]]</f>
        <v>0.63416599516518934</v>
      </c>
      <c r="T7291" s="24">
        <f>Table1[[#This Row],[Male Voters]]/Table1[[#This Row],[Male Population]]</f>
        <v>0.51916376306620204</v>
      </c>
      <c r="U7291" s="24">
        <f>Table1[[#This Row],[Total Voters]]/Table1[[#This Row],[Total Population]]</f>
        <v>0.58099623273336121</v>
      </c>
      <c r="V7291" s="24">
        <f>Table1[[#This Row],[Female Ballots]]/Table1[[#This Row],[Female Population]]</f>
        <v>0.13215149073327961</v>
      </c>
      <c r="W7291" s="24">
        <f>Table1[[#This Row],[Male Ballots]]/Table1[[#This Row],[Male Population]]</f>
        <v>0.11236933797909408</v>
      </c>
      <c r="X7291" s="24">
        <f>Table1[[#This Row],[Total Ballots]]/Table1[[#This Row],[Total Population]]</f>
        <v>0.12348262871494349</v>
      </c>
      <c r="Y7291" s="24">
        <f>Table1[[#This Row],[Female Ballots]]/Table1[[#This Row],[Female Voters]]</f>
        <v>0.20838627700127066</v>
      </c>
      <c r="Z7291" s="24">
        <f>Table1[[#This Row],[Male Ballots]]/Table1[[#This Row],[Male Voters]]</f>
        <v>0.21644295302013422</v>
      </c>
      <c r="AA7291" s="24">
        <f>Table1[[#This Row],[Total Ballots]]/Table1[[#This Row],[Total Voters]]</f>
        <v>0.21253602305475505</v>
      </c>
    </row>
    <row r="7292" spans="1:27" x14ac:dyDescent="0.35">
      <c r="A7292" s="8" t="s">
        <v>37</v>
      </c>
      <c r="B7292" s="17">
        <v>2009</v>
      </c>
      <c r="C7292" s="17" t="s">
        <v>82</v>
      </c>
      <c r="D7292" s="17"/>
      <c r="E7292" s="35" t="s">
        <v>74</v>
      </c>
      <c r="F7292" s="34" t="s">
        <v>78</v>
      </c>
      <c r="G7292" s="9" t="s">
        <v>64</v>
      </c>
      <c r="H7292" s="10">
        <v>1221</v>
      </c>
      <c r="I7292" s="10">
        <v>1153</v>
      </c>
      <c r="J7292" s="10">
        <v>2374</v>
      </c>
      <c r="K7292" s="31">
        <v>833</v>
      </c>
      <c r="L7292" s="31">
        <v>746</v>
      </c>
      <c r="M7292" s="31">
        <v>3</v>
      </c>
      <c r="N7292" s="31">
        <v>1582</v>
      </c>
      <c r="O7292" s="10">
        <v>282</v>
      </c>
      <c r="P7292" s="10">
        <v>242</v>
      </c>
      <c r="Q7292" s="10"/>
      <c r="R7292" s="11">
        <v>524</v>
      </c>
      <c r="S7292" s="24">
        <f>Table1[[#This Row],[Female Voters]]/Table1[[#This Row],[Female Population]]</f>
        <v>0.68222768222768226</v>
      </c>
      <c r="T7292" s="24">
        <f>Table1[[#This Row],[Male Voters]]/Table1[[#This Row],[Male Population]]</f>
        <v>0.64700780572419769</v>
      </c>
      <c r="U7292" s="24">
        <f>Table1[[#This Row],[Total Voters]]/Table1[[#This Row],[Total Population]]</f>
        <v>0.66638584667228307</v>
      </c>
      <c r="V7292" s="24">
        <f>Table1[[#This Row],[Female Ballots]]/Table1[[#This Row],[Female Population]]</f>
        <v>0.23095823095823095</v>
      </c>
      <c r="W7292" s="24">
        <f>Table1[[#This Row],[Male Ballots]]/Table1[[#This Row],[Male Population]]</f>
        <v>0.209887250650477</v>
      </c>
      <c r="X7292" s="24">
        <f>Table1[[#This Row],[Total Ballots]]/Table1[[#This Row],[Total Population]]</f>
        <v>0.22072451558550968</v>
      </c>
      <c r="Y7292" s="24">
        <f>Table1[[#This Row],[Female Ballots]]/Table1[[#This Row],[Female Voters]]</f>
        <v>0.33853541416566629</v>
      </c>
      <c r="Z7292" s="24">
        <f>Table1[[#This Row],[Male Ballots]]/Table1[[#This Row],[Male Voters]]</f>
        <v>0.32439678284182305</v>
      </c>
      <c r="AA7292" s="24">
        <f>Table1[[#This Row],[Total Ballots]]/Table1[[#This Row],[Total Voters]]</f>
        <v>0.33122629582806573</v>
      </c>
    </row>
    <row r="7293" spans="1:27" x14ac:dyDescent="0.35">
      <c r="A7293" s="8" t="s">
        <v>37</v>
      </c>
      <c r="B7293" s="17">
        <v>2009</v>
      </c>
      <c r="C7293" s="17" t="s">
        <v>82</v>
      </c>
      <c r="D7293" s="17"/>
      <c r="E7293" s="35" t="s">
        <v>74</v>
      </c>
      <c r="F7293" s="34" t="s">
        <v>78</v>
      </c>
      <c r="G7293" s="9" t="s">
        <v>65</v>
      </c>
      <c r="H7293" s="10">
        <v>1690</v>
      </c>
      <c r="I7293" s="10">
        <v>1549</v>
      </c>
      <c r="J7293" s="10">
        <v>3239</v>
      </c>
      <c r="K7293" s="31">
        <v>1253</v>
      </c>
      <c r="L7293" s="31">
        <v>1030</v>
      </c>
      <c r="M7293" s="31">
        <v>5</v>
      </c>
      <c r="N7293" s="31">
        <v>2288</v>
      </c>
      <c r="O7293" s="10">
        <v>637</v>
      </c>
      <c r="P7293" s="10">
        <v>534</v>
      </c>
      <c r="Q7293" s="10">
        <v>3</v>
      </c>
      <c r="R7293" s="11">
        <v>1174</v>
      </c>
      <c r="S7293" s="24">
        <f>Table1[[#This Row],[Female Voters]]/Table1[[#This Row],[Female Population]]</f>
        <v>0.74142011834319521</v>
      </c>
      <c r="T7293" s="24">
        <f>Table1[[#This Row],[Male Voters]]/Table1[[#This Row],[Male Population]]</f>
        <v>0.66494512588766952</v>
      </c>
      <c r="U7293" s="24">
        <f>Table1[[#This Row],[Total Voters]]/Table1[[#This Row],[Total Population]]</f>
        <v>0.70639086137696816</v>
      </c>
      <c r="V7293" s="24">
        <f>Table1[[#This Row],[Female Ballots]]/Table1[[#This Row],[Female Population]]</f>
        <v>0.37692307692307692</v>
      </c>
      <c r="W7293" s="24">
        <f>Table1[[#This Row],[Male Ballots]]/Table1[[#This Row],[Male Population]]</f>
        <v>0.34473854099418982</v>
      </c>
      <c r="X7293" s="24">
        <f>Table1[[#This Row],[Total Ballots]]/Table1[[#This Row],[Total Population]]</f>
        <v>0.36245754862611917</v>
      </c>
      <c r="Y7293" s="24">
        <f>Table1[[#This Row],[Female Ballots]]/Table1[[#This Row],[Female Voters]]</f>
        <v>0.50837988826815639</v>
      </c>
      <c r="Z7293" s="24">
        <f>Table1[[#This Row],[Male Ballots]]/Table1[[#This Row],[Male Voters]]</f>
        <v>0.51844660194174752</v>
      </c>
      <c r="AA7293" s="24">
        <f>Table1[[#This Row],[Total Ballots]]/Table1[[#This Row],[Total Voters]]</f>
        <v>0.51311188811188813</v>
      </c>
    </row>
    <row r="7294" spans="1:27" x14ac:dyDescent="0.35">
      <c r="A7294" s="8" t="s">
        <v>37</v>
      </c>
      <c r="B7294" s="17">
        <v>2009</v>
      </c>
      <c r="C7294" s="17" t="s">
        <v>82</v>
      </c>
      <c r="D7294" s="17"/>
      <c r="E7294" s="35" t="s">
        <v>74</v>
      </c>
      <c r="F7294" s="34" t="s">
        <v>78</v>
      </c>
      <c r="G7294" s="9" t="s">
        <v>66</v>
      </c>
      <c r="H7294" s="10">
        <v>1543</v>
      </c>
      <c r="I7294" s="10">
        <v>1462</v>
      </c>
      <c r="J7294" s="10">
        <v>3005</v>
      </c>
      <c r="K7294" s="31">
        <v>1304</v>
      </c>
      <c r="L7294" s="31">
        <v>1153</v>
      </c>
      <c r="M7294" s="31">
        <v>3</v>
      </c>
      <c r="N7294" s="31">
        <v>2460</v>
      </c>
      <c r="O7294" s="10">
        <v>910</v>
      </c>
      <c r="P7294" s="10">
        <v>779</v>
      </c>
      <c r="Q7294" s="10">
        <v>2</v>
      </c>
      <c r="R7294" s="11">
        <v>1691</v>
      </c>
      <c r="S7294" s="24">
        <f>Table1[[#This Row],[Female Voters]]/Table1[[#This Row],[Female Population]]</f>
        <v>0.84510693454309782</v>
      </c>
      <c r="T7294" s="24">
        <f>Table1[[#This Row],[Male Voters]]/Table1[[#This Row],[Male Population]]</f>
        <v>0.78864569083447333</v>
      </c>
      <c r="U7294" s="24">
        <f>Table1[[#This Row],[Total Voters]]/Table1[[#This Row],[Total Population]]</f>
        <v>0.8186356073211315</v>
      </c>
      <c r="V7294" s="24">
        <f>Table1[[#This Row],[Female Ballots]]/Table1[[#This Row],[Female Population]]</f>
        <v>0.58976020738820478</v>
      </c>
      <c r="W7294" s="24">
        <f>Table1[[#This Row],[Male Ballots]]/Table1[[#This Row],[Male Population]]</f>
        <v>0.53283173734610123</v>
      </c>
      <c r="X7294" s="24">
        <f>Table1[[#This Row],[Total Ballots]]/Table1[[#This Row],[Total Population]]</f>
        <v>0.56272878535773707</v>
      </c>
      <c r="Y7294" s="24">
        <f>Table1[[#This Row],[Female Ballots]]/Table1[[#This Row],[Female Voters]]</f>
        <v>0.69785276073619629</v>
      </c>
      <c r="Z7294" s="24">
        <f>Table1[[#This Row],[Male Ballots]]/Table1[[#This Row],[Male Voters]]</f>
        <v>0.67562879444926283</v>
      </c>
      <c r="AA7294" s="24">
        <f>Table1[[#This Row],[Total Ballots]]/Table1[[#This Row],[Total Voters]]</f>
        <v>0.68739837398373982</v>
      </c>
    </row>
    <row r="7295" spans="1:27" x14ac:dyDescent="0.35">
      <c r="A7295" s="8" t="s">
        <v>37</v>
      </c>
      <c r="B7295" s="17">
        <v>2009</v>
      </c>
      <c r="C7295" s="17" t="s">
        <v>82</v>
      </c>
      <c r="D7295" s="17"/>
      <c r="E7295" s="35" t="s">
        <v>74</v>
      </c>
      <c r="F7295" s="34" t="s">
        <v>78</v>
      </c>
      <c r="G7295" s="9" t="s">
        <v>67</v>
      </c>
      <c r="H7295" s="10">
        <v>2193</v>
      </c>
      <c r="I7295" s="10">
        <v>1836</v>
      </c>
      <c r="J7295" s="10">
        <v>4029</v>
      </c>
      <c r="K7295" s="31">
        <v>1891</v>
      </c>
      <c r="L7295" s="31">
        <v>1583</v>
      </c>
      <c r="M7295" s="31">
        <v>3</v>
      </c>
      <c r="N7295" s="31">
        <v>3477</v>
      </c>
      <c r="O7295" s="10">
        <v>1502</v>
      </c>
      <c r="P7295" s="10">
        <v>1277</v>
      </c>
      <c r="Q7295" s="10">
        <v>1</v>
      </c>
      <c r="R7295" s="11">
        <v>2780</v>
      </c>
      <c r="S7295" s="24">
        <f>Table1[[#This Row],[Female Voters]]/Table1[[#This Row],[Female Population]]</f>
        <v>0.86228910168718653</v>
      </c>
      <c r="T7295" s="24">
        <f>Table1[[#This Row],[Male Voters]]/Table1[[#This Row],[Male Population]]</f>
        <v>0.8622004357298475</v>
      </c>
      <c r="U7295" s="24">
        <f>Table1[[#This Row],[Total Voters]]/Table1[[#This Row],[Total Population]]</f>
        <v>0.86299329858525686</v>
      </c>
      <c r="V7295" s="24">
        <f>Table1[[#This Row],[Female Ballots]]/Table1[[#This Row],[Female Population]]</f>
        <v>0.68490652074783398</v>
      </c>
      <c r="W7295" s="24">
        <f>Table1[[#This Row],[Male Ballots]]/Table1[[#This Row],[Male Population]]</f>
        <v>0.69553376906318087</v>
      </c>
      <c r="X7295" s="24">
        <f>Table1[[#This Row],[Total Ballots]]/Table1[[#This Row],[Total Population]]</f>
        <v>0.68999751799453957</v>
      </c>
      <c r="Y7295" s="24">
        <f>Table1[[#This Row],[Female Ballots]]/Table1[[#This Row],[Female Voters]]</f>
        <v>0.79428873611845585</v>
      </c>
      <c r="Z7295" s="24">
        <f>Table1[[#This Row],[Male Ballots]]/Table1[[#This Row],[Male Voters]]</f>
        <v>0.80669614655716992</v>
      </c>
      <c r="AA7295" s="24">
        <f>Table1[[#This Row],[Total Ballots]]/Table1[[#This Row],[Total Voters]]</f>
        <v>0.79953983318953126</v>
      </c>
    </row>
    <row r="7296" spans="1:27" x14ac:dyDescent="0.35">
      <c r="A7296" s="8" t="s">
        <v>48</v>
      </c>
      <c r="B7296" s="17">
        <v>2009</v>
      </c>
      <c r="C7296" s="17" t="s">
        <v>82</v>
      </c>
      <c r="D7296" s="17"/>
      <c r="E7296" s="35" t="s">
        <v>74</v>
      </c>
      <c r="F7296" s="34" t="s">
        <v>78</v>
      </c>
      <c r="G7296" s="9" t="s">
        <v>79</v>
      </c>
      <c r="H7296" s="10">
        <v>62868.26999999999</v>
      </c>
      <c r="I7296" s="10">
        <v>61654.869999999995</v>
      </c>
      <c r="J7296" s="10">
        <v>124523.06</v>
      </c>
      <c r="K7296" s="31">
        <v>45134</v>
      </c>
      <c r="L7296" s="31">
        <v>41194</v>
      </c>
      <c r="M7296" s="31">
        <v>299</v>
      </c>
      <c r="N7296" s="31">
        <v>86627</v>
      </c>
      <c r="O7296" s="10">
        <v>6214</v>
      </c>
      <c r="P7296" s="10">
        <v>6027</v>
      </c>
      <c r="Q7296" s="10">
        <v>25</v>
      </c>
      <c r="R7296" s="11">
        <v>12266</v>
      </c>
      <c r="S7296" s="24">
        <f>Table1[[#This Row],[Female Voters]]/Table1[[#This Row],[Female Population]]</f>
        <v>0.71791382202818699</v>
      </c>
      <c r="T7296" s="24">
        <f>Table1[[#This Row],[Male Voters]]/Table1[[#This Row],[Male Population]]</f>
        <v>0.66813862392378742</v>
      </c>
      <c r="U7296" s="24">
        <f>Table1[[#This Row],[Total Voters]]/Table1[[#This Row],[Total Population]]</f>
        <v>0.69567034411136386</v>
      </c>
      <c r="V7296" s="24">
        <f>Table1[[#This Row],[Female Ballots]]/Table1[[#This Row],[Female Population]]</f>
        <v>9.8841593700606065E-2</v>
      </c>
      <c r="W7296" s="24">
        <f>Table1[[#This Row],[Male Ballots]]/Table1[[#This Row],[Male Population]]</f>
        <v>9.7753835179605453E-2</v>
      </c>
      <c r="X7296" s="24">
        <f>Table1[[#This Row],[Total Ballots]]/Table1[[#This Row],[Total Population]]</f>
        <v>9.8503843384510473E-2</v>
      </c>
      <c r="Y7296" s="24">
        <f>Table1[[#This Row],[Female Ballots]]/Table1[[#This Row],[Female Voters]]</f>
        <v>0.13767891168520405</v>
      </c>
      <c r="Z7296" s="24">
        <f>Table1[[#This Row],[Male Ballots]]/Table1[[#This Row],[Male Voters]]</f>
        <v>0.14630771471573531</v>
      </c>
      <c r="AA7296" s="24">
        <f>Table1[[#This Row],[Total Ballots]]/Table1[[#This Row],[Total Voters]]</f>
        <v>0.14159557643690765</v>
      </c>
    </row>
    <row r="7297" spans="1:27" x14ac:dyDescent="0.35">
      <c r="A7297" s="8" t="s">
        <v>48</v>
      </c>
      <c r="B7297" s="17">
        <v>2009</v>
      </c>
      <c r="C7297" s="17" t="s">
        <v>82</v>
      </c>
      <c r="D7297" s="17"/>
      <c r="E7297" s="35" t="s">
        <v>74</v>
      </c>
      <c r="F7297" s="34" t="s">
        <v>78</v>
      </c>
      <c r="G7297" s="9" t="s">
        <v>62</v>
      </c>
      <c r="H7297" s="10">
        <v>7828.99</v>
      </c>
      <c r="I7297" s="10">
        <v>7990.99</v>
      </c>
      <c r="J7297" s="10">
        <v>15819.949999999999</v>
      </c>
      <c r="K7297" s="31">
        <v>4321</v>
      </c>
      <c r="L7297" s="31">
        <v>3880</v>
      </c>
      <c r="M7297" s="31">
        <v>55</v>
      </c>
      <c r="N7297" s="31">
        <v>8256</v>
      </c>
      <c r="O7297" s="10">
        <v>424</v>
      </c>
      <c r="P7297" s="10">
        <v>411</v>
      </c>
      <c r="Q7297" s="10">
        <v>2</v>
      </c>
      <c r="R7297" s="11">
        <v>837</v>
      </c>
      <c r="S7297" s="24">
        <f>Table1[[#This Row],[Female Voters]]/Table1[[#This Row],[Female Population]]</f>
        <v>0.55192304499047773</v>
      </c>
      <c r="T7297" s="24">
        <f>Table1[[#This Row],[Male Voters]]/Table1[[#This Row],[Male Population]]</f>
        <v>0.48554684713658758</v>
      </c>
      <c r="U7297" s="24">
        <f>Table1[[#This Row],[Total Voters]]/Table1[[#This Row],[Total Population]]</f>
        <v>0.52187269871270137</v>
      </c>
      <c r="V7297" s="24">
        <f>Table1[[#This Row],[Female Ballots]]/Table1[[#This Row],[Female Population]]</f>
        <v>5.415768828418481E-2</v>
      </c>
      <c r="W7297" s="24">
        <f>Table1[[#This Row],[Male Ballots]]/Table1[[#This Row],[Male Population]]</f>
        <v>5.1432926333282863E-2</v>
      </c>
      <c r="X7297" s="24">
        <f>Table1[[#This Row],[Total Ballots]]/Table1[[#This Row],[Total Population]]</f>
        <v>5.2907878975597275E-2</v>
      </c>
      <c r="Y7297" s="24">
        <f>Table1[[#This Row],[Female Ballots]]/Table1[[#This Row],[Female Voters]]</f>
        <v>9.812543392733164E-2</v>
      </c>
      <c r="Z7297" s="24">
        <f>Table1[[#This Row],[Male Ballots]]/Table1[[#This Row],[Male Voters]]</f>
        <v>0.10592783505154639</v>
      </c>
      <c r="AA7297" s="24">
        <f>Table1[[#This Row],[Total Ballots]]/Table1[[#This Row],[Total Voters]]</f>
        <v>0.10138081395348837</v>
      </c>
    </row>
    <row r="7298" spans="1:27" x14ac:dyDescent="0.35">
      <c r="A7298" s="8" t="s">
        <v>48</v>
      </c>
      <c r="B7298" s="17">
        <v>2009</v>
      </c>
      <c r="C7298" s="17" t="s">
        <v>82</v>
      </c>
      <c r="D7298" s="17"/>
      <c r="E7298" s="35" t="s">
        <v>74</v>
      </c>
      <c r="F7298" s="34" t="s">
        <v>78</v>
      </c>
      <c r="G7298" s="9" t="s">
        <v>63</v>
      </c>
      <c r="H7298" s="10">
        <v>10948.98</v>
      </c>
      <c r="I7298" s="10">
        <v>11322.98</v>
      </c>
      <c r="J7298" s="10">
        <v>22271.94</v>
      </c>
      <c r="K7298" s="31">
        <v>6497</v>
      </c>
      <c r="L7298" s="31">
        <v>5733</v>
      </c>
      <c r="M7298" s="31">
        <v>79</v>
      </c>
      <c r="N7298" s="31">
        <v>12309</v>
      </c>
      <c r="O7298" s="10">
        <v>693</v>
      </c>
      <c r="P7298" s="10">
        <v>638</v>
      </c>
      <c r="Q7298" s="10">
        <v>5</v>
      </c>
      <c r="R7298" s="11">
        <v>1336</v>
      </c>
      <c r="S7298" s="24">
        <f>Table1[[#This Row],[Female Voters]]/Table1[[#This Row],[Female Population]]</f>
        <v>0.59338860788858871</v>
      </c>
      <c r="T7298" s="24">
        <f>Table1[[#This Row],[Male Voters]]/Table1[[#This Row],[Male Population]]</f>
        <v>0.5063154752547474</v>
      </c>
      <c r="U7298" s="24">
        <f>Table1[[#This Row],[Total Voters]]/Table1[[#This Row],[Total Population]]</f>
        <v>0.55266851473199019</v>
      </c>
      <c r="V7298" s="24">
        <f>Table1[[#This Row],[Female Ballots]]/Table1[[#This Row],[Female Population]]</f>
        <v>6.3293567072001233E-2</v>
      </c>
      <c r="W7298" s="24">
        <f>Table1[[#This Row],[Male Ballots]]/Table1[[#This Row],[Male Population]]</f>
        <v>5.6345591001662108E-2</v>
      </c>
      <c r="X7298" s="24">
        <f>Table1[[#This Row],[Total Ballots]]/Table1[[#This Row],[Total Population]]</f>
        <v>5.9985793783568025E-2</v>
      </c>
      <c r="Y7298" s="24">
        <f>Table1[[#This Row],[Female Ballots]]/Table1[[#This Row],[Female Voters]]</f>
        <v>0.10666461443743266</v>
      </c>
      <c r="Z7298" s="24">
        <f>Table1[[#This Row],[Male Ballots]]/Table1[[#This Row],[Male Voters]]</f>
        <v>0.11128553985696843</v>
      </c>
      <c r="AA7298" s="24">
        <f>Table1[[#This Row],[Total Ballots]]/Table1[[#This Row],[Total Voters]]</f>
        <v>0.10853846778779755</v>
      </c>
    </row>
    <row r="7299" spans="1:27" x14ac:dyDescent="0.35">
      <c r="A7299" s="8" t="s">
        <v>48</v>
      </c>
      <c r="B7299" s="17">
        <v>2009</v>
      </c>
      <c r="C7299" s="17" t="s">
        <v>82</v>
      </c>
      <c r="D7299" s="17"/>
      <c r="E7299" s="35" t="s">
        <v>74</v>
      </c>
      <c r="F7299" s="34" t="s">
        <v>78</v>
      </c>
      <c r="G7299" s="9" t="s">
        <v>64</v>
      </c>
      <c r="H7299" s="10">
        <v>10833.98</v>
      </c>
      <c r="I7299" s="10">
        <v>10907.98</v>
      </c>
      <c r="J7299" s="10">
        <v>21741.94</v>
      </c>
      <c r="K7299" s="31">
        <v>7082</v>
      </c>
      <c r="L7299" s="31">
        <v>6192</v>
      </c>
      <c r="M7299" s="31">
        <v>50</v>
      </c>
      <c r="N7299" s="31">
        <v>13324</v>
      </c>
      <c r="O7299" s="10">
        <v>868</v>
      </c>
      <c r="P7299" s="10">
        <v>831</v>
      </c>
      <c r="Q7299" s="10">
        <v>7</v>
      </c>
      <c r="R7299" s="11">
        <v>1706</v>
      </c>
      <c r="S7299" s="24">
        <f>Table1[[#This Row],[Female Voters]]/Table1[[#This Row],[Female Population]]</f>
        <v>0.65368405701321219</v>
      </c>
      <c r="T7299" s="24">
        <f>Table1[[#This Row],[Male Voters]]/Table1[[#This Row],[Male Population]]</f>
        <v>0.56765780648662723</v>
      </c>
      <c r="U7299" s="24">
        <f>Table1[[#This Row],[Total Voters]]/Table1[[#This Row],[Total Population]]</f>
        <v>0.61282479852303895</v>
      </c>
      <c r="V7299" s="24">
        <f>Table1[[#This Row],[Female Ballots]]/Table1[[#This Row],[Female Population]]</f>
        <v>8.011829447719121E-2</v>
      </c>
      <c r="W7299" s="24">
        <f>Table1[[#This Row],[Male Ballots]]/Table1[[#This Row],[Male Population]]</f>
        <v>7.6182757944183985E-2</v>
      </c>
      <c r="X7299" s="24">
        <f>Table1[[#This Row],[Total Ballots]]/Table1[[#This Row],[Total Population]]</f>
        <v>7.8465859072373495E-2</v>
      </c>
      <c r="Y7299" s="24">
        <f>Table1[[#This Row],[Female Ballots]]/Table1[[#This Row],[Female Voters]]</f>
        <v>0.12256424738774357</v>
      </c>
      <c r="Z7299" s="24">
        <f>Table1[[#This Row],[Male Ballots]]/Table1[[#This Row],[Male Voters]]</f>
        <v>0.13420542635658914</v>
      </c>
      <c r="AA7299" s="24">
        <f>Table1[[#This Row],[Total Ballots]]/Table1[[#This Row],[Total Voters]]</f>
        <v>0.1280396277394176</v>
      </c>
    </row>
    <row r="7300" spans="1:27" x14ac:dyDescent="0.35">
      <c r="A7300" s="8" t="s">
        <v>48</v>
      </c>
      <c r="B7300" s="17">
        <v>2009</v>
      </c>
      <c r="C7300" s="17" t="s">
        <v>82</v>
      </c>
      <c r="D7300" s="17"/>
      <c r="E7300" s="35" t="s">
        <v>74</v>
      </c>
      <c r="F7300" s="34" t="s">
        <v>78</v>
      </c>
      <c r="G7300" s="9" t="s">
        <v>65</v>
      </c>
      <c r="H7300" s="10">
        <v>12499.36</v>
      </c>
      <c r="I7300" s="10">
        <v>12410.96</v>
      </c>
      <c r="J7300" s="10">
        <v>24910.34</v>
      </c>
      <c r="K7300" s="31">
        <v>9629</v>
      </c>
      <c r="L7300" s="31">
        <v>8958</v>
      </c>
      <c r="M7300" s="31">
        <v>45</v>
      </c>
      <c r="N7300" s="31">
        <v>18632</v>
      </c>
      <c r="O7300" s="10">
        <v>1473</v>
      </c>
      <c r="P7300" s="10">
        <v>1470</v>
      </c>
      <c r="Q7300" s="10">
        <v>3</v>
      </c>
      <c r="R7300" s="11">
        <v>2946</v>
      </c>
      <c r="S7300" s="24">
        <f>Table1[[#This Row],[Female Voters]]/Table1[[#This Row],[Female Population]]</f>
        <v>0.770359442403451</v>
      </c>
      <c r="T7300" s="24">
        <f>Table1[[#This Row],[Male Voters]]/Table1[[#This Row],[Male Population]]</f>
        <v>0.72178139322018608</v>
      </c>
      <c r="U7300" s="24">
        <f>Table1[[#This Row],[Total Voters]]/Table1[[#This Row],[Total Population]]</f>
        <v>0.74796249268376103</v>
      </c>
      <c r="V7300" s="24">
        <f>Table1[[#This Row],[Female Ballots]]/Table1[[#This Row],[Female Population]]</f>
        <v>0.1178460337169263</v>
      </c>
      <c r="W7300" s="24">
        <f>Table1[[#This Row],[Male Ballots]]/Table1[[#This Row],[Male Population]]</f>
        <v>0.11844369815066684</v>
      </c>
      <c r="X7300" s="24">
        <f>Table1[[#This Row],[Total Ballots]]/Table1[[#This Row],[Total Population]]</f>
        <v>0.11826414252073637</v>
      </c>
      <c r="Y7300" s="24">
        <f>Table1[[#This Row],[Female Ballots]]/Table1[[#This Row],[Female Voters]]</f>
        <v>0.15297538685221726</v>
      </c>
      <c r="Z7300" s="24">
        <f>Table1[[#This Row],[Male Ballots]]/Table1[[#This Row],[Male Voters]]</f>
        <v>0.16409912926992631</v>
      </c>
      <c r="AA7300" s="24">
        <f>Table1[[#This Row],[Total Ballots]]/Table1[[#This Row],[Total Voters]]</f>
        <v>0.1581150708458566</v>
      </c>
    </row>
    <row r="7301" spans="1:27" x14ac:dyDescent="0.35">
      <c r="A7301" s="8" t="s">
        <v>48</v>
      </c>
      <c r="B7301" s="17">
        <v>2009</v>
      </c>
      <c r="C7301" s="17" t="s">
        <v>82</v>
      </c>
      <c r="D7301" s="17"/>
      <c r="E7301" s="35" t="s">
        <v>74</v>
      </c>
      <c r="F7301" s="34" t="s">
        <v>78</v>
      </c>
      <c r="G7301" s="9" t="s">
        <v>66</v>
      </c>
      <c r="H7301" s="10">
        <v>9971.98</v>
      </c>
      <c r="I7301" s="10">
        <v>10183.98</v>
      </c>
      <c r="J7301" s="10">
        <v>20155.949999999997</v>
      </c>
      <c r="K7301" s="31">
        <v>8570</v>
      </c>
      <c r="L7301" s="31">
        <v>8647</v>
      </c>
      <c r="M7301" s="31">
        <v>26</v>
      </c>
      <c r="N7301" s="31">
        <v>17243</v>
      </c>
      <c r="O7301" s="10">
        <v>1450</v>
      </c>
      <c r="P7301" s="10">
        <v>1481</v>
      </c>
      <c r="Q7301" s="10">
        <v>2</v>
      </c>
      <c r="R7301" s="11">
        <v>2933</v>
      </c>
      <c r="S7301" s="24">
        <f>Table1[[#This Row],[Female Voters]]/Table1[[#This Row],[Female Population]]</f>
        <v>0.85940806138800929</v>
      </c>
      <c r="T7301" s="24">
        <f>Table1[[#This Row],[Male Voters]]/Table1[[#This Row],[Male Population]]</f>
        <v>0.84907865097928314</v>
      </c>
      <c r="U7301" s="24">
        <f>Table1[[#This Row],[Total Voters]]/Table1[[#This Row],[Total Population]]</f>
        <v>0.85547939938330875</v>
      </c>
      <c r="V7301" s="24">
        <f>Table1[[#This Row],[Female Ballots]]/Table1[[#This Row],[Female Population]]</f>
        <v>0.1454074316234088</v>
      </c>
      <c r="W7301" s="24">
        <f>Table1[[#This Row],[Male Ballots]]/Table1[[#This Row],[Male Population]]</f>
        <v>0.14542448040942735</v>
      </c>
      <c r="X7301" s="24">
        <f>Table1[[#This Row],[Total Ballots]]/Table1[[#This Row],[Total Population]]</f>
        <v>0.14551534410434638</v>
      </c>
      <c r="Y7301" s="24">
        <f>Table1[[#This Row],[Female Ballots]]/Table1[[#This Row],[Female Voters]]</f>
        <v>0.16919486581096849</v>
      </c>
      <c r="Z7301" s="24">
        <f>Table1[[#This Row],[Male Ballots]]/Table1[[#This Row],[Male Voters]]</f>
        <v>0.17127327396785011</v>
      </c>
      <c r="AA7301" s="24">
        <f>Table1[[#This Row],[Total Ballots]]/Table1[[#This Row],[Total Voters]]</f>
        <v>0.17009801078698603</v>
      </c>
    </row>
    <row r="7302" spans="1:27" x14ac:dyDescent="0.35">
      <c r="A7302" s="8" t="s">
        <v>48</v>
      </c>
      <c r="B7302" s="17">
        <v>2009</v>
      </c>
      <c r="C7302" s="17" t="s">
        <v>82</v>
      </c>
      <c r="D7302" s="17"/>
      <c r="E7302" s="35" t="s">
        <v>74</v>
      </c>
      <c r="F7302" s="34" t="s">
        <v>78</v>
      </c>
      <c r="G7302" s="9" t="s">
        <v>67</v>
      </c>
      <c r="H7302" s="10">
        <v>10784.98</v>
      </c>
      <c r="I7302" s="10">
        <v>8837.98</v>
      </c>
      <c r="J7302" s="10">
        <v>19622.939999999995</v>
      </c>
      <c r="K7302" s="31">
        <v>9035</v>
      </c>
      <c r="L7302" s="31">
        <v>7784</v>
      </c>
      <c r="M7302" s="31">
        <v>44</v>
      </c>
      <c r="N7302" s="31">
        <v>16863</v>
      </c>
      <c r="O7302" s="10">
        <v>1306</v>
      </c>
      <c r="P7302" s="10">
        <v>1196</v>
      </c>
      <c r="Q7302" s="10">
        <v>6</v>
      </c>
      <c r="R7302" s="11">
        <v>2508</v>
      </c>
      <c r="S7302" s="24">
        <f>Table1[[#This Row],[Female Voters]]/Table1[[#This Row],[Female Population]]</f>
        <v>0.83773915204293381</v>
      </c>
      <c r="T7302" s="24">
        <f>Table1[[#This Row],[Male Voters]]/Table1[[#This Row],[Male Population]]</f>
        <v>0.88074424246264427</v>
      </c>
      <c r="U7302" s="24">
        <f>Table1[[#This Row],[Total Voters]]/Table1[[#This Row],[Total Population]]</f>
        <v>0.8593513510207953</v>
      </c>
      <c r="V7302" s="24">
        <f>Table1[[#This Row],[Female Ballots]]/Table1[[#This Row],[Female Population]]</f>
        <v>0.12109433675352203</v>
      </c>
      <c r="W7302" s="24">
        <f>Table1[[#This Row],[Male Ballots]]/Table1[[#This Row],[Male Population]]</f>
        <v>0.13532504033727163</v>
      </c>
      <c r="X7302" s="24">
        <f>Table1[[#This Row],[Total Ballots]]/Table1[[#This Row],[Total Population]]</f>
        <v>0.12780959428097932</v>
      </c>
      <c r="Y7302" s="24">
        <f>Table1[[#This Row],[Female Ballots]]/Table1[[#This Row],[Female Voters]]</f>
        <v>0.14454897620365245</v>
      </c>
      <c r="Z7302" s="24">
        <f>Table1[[#This Row],[Male Ballots]]/Table1[[#This Row],[Male Voters]]</f>
        <v>0.15364850976361769</v>
      </c>
      <c r="AA7302" s="24">
        <f>Table1[[#This Row],[Total Ballots]]/Table1[[#This Row],[Total Voters]]</f>
        <v>0.14872798434442269</v>
      </c>
    </row>
    <row r="7303" spans="1:27" x14ac:dyDescent="0.35">
      <c r="A7303" s="8" t="s">
        <v>44</v>
      </c>
      <c r="B7303" s="17">
        <v>2009</v>
      </c>
      <c r="C7303" s="17" t="s">
        <v>82</v>
      </c>
      <c r="D7303" s="17"/>
      <c r="E7303" s="35" t="s">
        <v>74</v>
      </c>
      <c r="F7303" s="34" t="s">
        <v>78</v>
      </c>
      <c r="G7303" s="9" t="s">
        <v>79</v>
      </c>
      <c r="H7303" s="10">
        <v>27249</v>
      </c>
      <c r="I7303" s="10">
        <v>26754</v>
      </c>
      <c r="J7303" s="10">
        <v>54003</v>
      </c>
      <c r="K7303" s="31">
        <v>19591</v>
      </c>
      <c r="L7303" s="31">
        <v>17480</v>
      </c>
      <c r="M7303" s="31">
        <v>635</v>
      </c>
      <c r="N7303" s="31">
        <v>37706</v>
      </c>
      <c r="O7303" s="10">
        <v>10713</v>
      </c>
      <c r="P7303" s="10">
        <v>9534</v>
      </c>
      <c r="Q7303" s="10">
        <v>262</v>
      </c>
      <c r="R7303" s="11">
        <v>20509</v>
      </c>
      <c r="S7303" s="24">
        <f>Table1[[#This Row],[Female Voters]]/Table1[[#This Row],[Female Population]]</f>
        <v>0.71896216374912836</v>
      </c>
      <c r="T7303" s="24">
        <f>Table1[[#This Row],[Male Voters]]/Table1[[#This Row],[Male Population]]</f>
        <v>0.65336024519697988</v>
      </c>
      <c r="U7303" s="24">
        <f>Table1[[#This Row],[Total Voters]]/Table1[[#This Row],[Total Population]]</f>
        <v>0.6982204692331907</v>
      </c>
      <c r="V7303" s="24">
        <f>Table1[[#This Row],[Female Ballots]]/Table1[[#This Row],[Female Population]]</f>
        <v>0.3931520422767808</v>
      </c>
      <c r="W7303" s="24">
        <f>Table1[[#This Row],[Male Ballots]]/Table1[[#This Row],[Male Population]]</f>
        <v>0.35635792778649922</v>
      </c>
      <c r="X7303" s="24">
        <f>Table1[[#This Row],[Total Ballots]]/Table1[[#This Row],[Total Population]]</f>
        <v>0.37977519767420326</v>
      </c>
      <c r="Y7303" s="24">
        <f>Table1[[#This Row],[Female Ballots]]/Table1[[#This Row],[Female Voters]]</f>
        <v>0.54683272931448113</v>
      </c>
      <c r="Z7303" s="24">
        <f>Table1[[#This Row],[Male Ballots]]/Table1[[#This Row],[Male Voters]]</f>
        <v>0.54542334096109835</v>
      </c>
      <c r="AA7303" s="24">
        <f>Table1[[#This Row],[Total Ballots]]/Table1[[#This Row],[Total Voters]]</f>
        <v>0.54391873972312099</v>
      </c>
    </row>
    <row r="7304" spans="1:27" x14ac:dyDescent="0.35">
      <c r="A7304" s="8" t="s">
        <v>44</v>
      </c>
      <c r="B7304" s="17">
        <v>2009</v>
      </c>
      <c r="C7304" s="17" t="s">
        <v>82</v>
      </c>
      <c r="D7304" s="17"/>
      <c r="E7304" s="35" t="s">
        <v>74</v>
      </c>
      <c r="F7304" s="34" t="s">
        <v>78</v>
      </c>
      <c r="G7304" s="9" t="s">
        <v>62</v>
      </c>
      <c r="H7304" s="10">
        <v>3051</v>
      </c>
      <c r="I7304" s="10">
        <v>3351</v>
      </c>
      <c r="J7304" s="10">
        <v>6402</v>
      </c>
      <c r="K7304" s="31">
        <v>1697</v>
      </c>
      <c r="L7304" s="31">
        <v>1462</v>
      </c>
      <c r="M7304" s="31">
        <v>120</v>
      </c>
      <c r="N7304" s="31">
        <v>3279</v>
      </c>
      <c r="O7304" s="10">
        <v>347</v>
      </c>
      <c r="P7304" s="10">
        <v>291</v>
      </c>
      <c r="Q7304" s="10">
        <v>29</v>
      </c>
      <c r="R7304" s="11">
        <v>667</v>
      </c>
      <c r="S7304" s="24">
        <f>Table1[[#This Row],[Female Voters]]/Table1[[#This Row],[Female Population]]</f>
        <v>0.55621107833497219</v>
      </c>
      <c r="T7304" s="24">
        <f>Table1[[#This Row],[Male Voters]]/Table1[[#This Row],[Male Population]]</f>
        <v>0.43628767532079976</v>
      </c>
      <c r="U7304" s="24">
        <f>Table1[[#This Row],[Total Voters]]/Table1[[#This Row],[Total Population]]</f>
        <v>0.51218369259606378</v>
      </c>
      <c r="V7304" s="24">
        <f>Table1[[#This Row],[Female Ballots]]/Table1[[#This Row],[Female Population]]</f>
        <v>0.11373320222877745</v>
      </c>
      <c r="W7304" s="24">
        <f>Table1[[#This Row],[Male Ballots]]/Table1[[#This Row],[Male Population]]</f>
        <v>8.6839749328558632E-2</v>
      </c>
      <c r="X7304" s="24">
        <f>Table1[[#This Row],[Total Ballots]]/Table1[[#This Row],[Total Population]]</f>
        <v>0.1041861918150578</v>
      </c>
      <c r="Y7304" s="24">
        <f>Table1[[#This Row],[Female Ballots]]/Table1[[#This Row],[Female Voters]]</f>
        <v>0.20447849145550973</v>
      </c>
      <c r="Z7304" s="24">
        <f>Table1[[#This Row],[Male Ballots]]/Table1[[#This Row],[Male Voters]]</f>
        <v>0.19904240766073872</v>
      </c>
      <c r="AA7304" s="24">
        <f>Table1[[#This Row],[Total Ballots]]/Table1[[#This Row],[Total Voters]]</f>
        <v>0.20341567551082648</v>
      </c>
    </row>
    <row r="7305" spans="1:27" x14ac:dyDescent="0.35">
      <c r="A7305" s="8" t="s">
        <v>44</v>
      </c>
      <c r="B7305" s="17">
        <v>2009</v>
      </c>
      <c r="C7305" s="17" t="s">
        <v>82</v>
      </c>
      <c r="D7305" s="17"/>
      <c r="E7305" s="35" t="s">
        <v>74</v>
      </c>
      <c r="F7305" s="34" t="s">
        <v>78</v>
      </c>
      <c r="G7305" s="9" t="s">
        <v>63</v>
      </c>
      <c r="H7305" s="10">
        <v>4057</v>
      </c>
      <c r="I7305" s="10">
        <v>4261</v>
      </c>
      <c r="J7305" s="10">
        <v>8318</v>
      </c>
      <c r="K7305" s="31">
        <v>2428</v>
      </c>
      <c r="L7305" s="31">
        <v>2131</v>
      </c>
      <c r="M7305" s="31">
        <v>127</v>
      </c>
      <c r="N7305" s="31">
        <v>4686</v>
      </c>
      <c r="O7305" s="10">
        <v>637</v>
      </c>
      <c r="P7305" s="10">
        <v>520</v>
      </c>
      <c r="Q7305" s="10">
        <v>30</v>
      </c>
      <c r="R7305" s="11">
        <v>1187</v>
      </c>
      <c r="S7305" s="24">
        <f>Table1[[#This Row],[Female Voters]]/Table1[[#This Row],[Female Population]]</f>
        <v>0.59847177717525268</v>
      </c>
      <c r="T7305" s="24">
        <f>Table1[[#This Row],[Male Voters]]/Table1[[#This Row],[Male Population]]</f>
        <v>0.50011734334663227</v>
      </c>
      <c r="U7305" s="24">
        <f>Table1[[#This Row],[Total Voters]]/Table1[[#This Row],[Total Population]]</f>
        <v>0.5633565761000241</v>
      </c>
      <c r="V7305" s="24">
        <f>Table1[[#This Row],[Female Ballots]]/Table1[[#This Row],[Female Population]]</f>
        <v>0.15701257086517131</v>
      </c>
      <c r="W7305" s="24">
        <f>Table1[[#This Row],[Male Ballots]]/Table1[[#This Row],[Male Population]]</f>
        <v>0.1220370804975358</v>
      </c>
      <c r="X7305" s="24">
        <f>Table1[[#This Row],[Total Ballots]]/Table1[[#This Row],[Total Population]]</f>
        <v>0.14270257273383025</v>
      </c>
      <c r="Y7305" s="24">
        <f>Table1[[#This Row],[Female Ballots]]/Table1[[#This Row],[Female Voters]]</f>
        <v>0.26235584843492588</v>
      </c>
      <c r="Z7305" s="24">
        <f>Table1[[#This Row],[Male Ballots]]/Table1[[#This Row],[Male Voters]]</f>
        <v>0.24401689347724073</v>
      </c>
      <c r="AA7305" s="24">
        <f>Table1[[#This Row],[Total Ballots]]/Table1[[#This Row],[Total Voters]]</f>
        <v>0.25330772513871108</v>
      </c>
    </row>
    <row r="7306" spans="1:27" x14ac:dyDescent="0.35">
      <c r="A7306" s="8" t="s">
        <v>44</v>
      </c>
      <c r="B7306" s="17">
        <v>2009</v>
      </c>
      <c r="C7306" s="17" t="s">
        <v>82</v>
      </c>
      <c r="D7306" s="17"/>
      <c r="E7306" s="35" t="s">
        <v>74</v>
      </c>
      <c r="F7306" s="34" t="s">
        <v>78</v>
      </c>
      <c r="G7306" s="9" t="s">
        <v>64</v>
      </c>
      <c r="H7306" s="10">
        <v>4275</v>
      </c>
      <c r="I7306" s="10">
        <v>4289</v>
      </c>
      <c r="J7306" s="10">
        <v>8564</v>
      </c>
      <c r="K7306" s="31">
        <v>2500</v>
      </c>
      <c r="L7306" s="31">
        <v>2342</v>
      </c>
      <c r="M7306" s="31">
        <v>97</v>
      </c>
      <c r="N7306" s="31">
        <v>4939</v>
      </c>
      <c r="O7306" s="10">
        <v>998</v>
      </c>
      <c r="P7306" s="10">
        <v>881</v>
      </c>
      <c r="Q7306" s="10">
        <v>37</v>
      </c>
      <c r="R7306" s="11">
        <v>1916</v>
      </c>
      <c r="S7306" s="24">
        <f>Table1[[#This Row],[Female Voters]]/Table1[[#This Row],[Female Population]]</f>
        <v>0.58479532163742687</v>
      </c>
      <c r="T7306" s="24">
        <f>Table1[[#This Row],[Male Voters]]/Table1[[#This Row],[Male Population]]</f>
        <v>0.54604802984378642</v>
      </c>
      <c r="U7306" s="24">
        <f>Table1[[#This Row],[Total Voters]]/Table1[[#This Row],[Total Population]]</f>
        <v>0.5767164876226063</v>
      </c>
      <c r="V7306" s="24">
        <f>Table1[[#This Row],[Female Ballots]]/Table1[[#This Row],[Female Population]]</f>
        <v>0.23345029239766082</v>
      </c>
      <c r="W7306" s="24">
        <f>Table1[[#This Row],[Male Ballots]]/Table1[[#This Row],[Male Population]]</f>
        <v>0.20540918629051061</v>
      </c>
      <c r="X7306" s="24">
        <f>Table1[[#This Row],[Total Ballots]]/Table1[[#This Row],[Total Population]]</f>
        <v>0.22372723026623073</v>
      </c>
      <c r="Y7306" s="24">
        <f>Table1[[#This Row],[Female Ballots]]/Table1[[#This Row],[Female Voters]]</f>
        <v>0.3992</v>
      </c>
      <c r="Z7306" s="24">
        <f>Table1[[#This Row],[Male Ballots]]/Table1[[#This Row],[Male Voters]]</f>
        <v>0.37617421007685736</v>
      </c>
      <c r="AA7306" s="24">
        <f>Table1[[#This Row],[Total Ballots]]/Table1[[#This Row],[Total Voters]]</f>
        <v>0.38793277991496256</v>
      </c>
    </row>
    <row r="7307" spans="1:27" x14ac:dyDescent="0.35">
      <c r="A7307" s="8" t="s">
        <v>44</v>
      </c>
      <c r="B7307" s="17">
        <v>2009</v>
      </c>
      <c r="C7307" s="17" t="s">
        <v>82</v>
      </c>
      <c r="D7307" s="17"/>
      <c r="E7307" s="35" t="s">
        <v>74</v>
      </c>
      <c r="F7307" s="34" t="s">
        <v>78</v>
      </c>
      <c r="G7307" s="9" t="s">
        <v>65</v>
      </c>
      <c r="H7307" s="10">
        <v>5384</v>
      </c>
      <c r="I7307" s="10">
        <v>5260</v>
      </c>
      <c r="J7307" s="10">
        <v>10644</v>
      </c>
      <c r="K7307" s="31">
        <v>3962</v>
      </c>
      <c r="L7307" s="31">
        <v>3416</v>
      </c>
      <c r="M7307" s="31">
        <v>99</v>
      </c>
      <c r="N7307" s="31">
        <v>7477</v>
      </c>
      <c r="O7307" s="10">
        <v>2144</v>
      </c>
      <c r="P7307" s="10">
        <v>1837</v>
      </c>
      <c r="Q7307" s="10">
        <v>42</v>
      </c>
      <c r="R7307" s="11">
        <v>4023</v>
      </c>
      <c r="S7307" s="24">
        <f>Table1[[#This Row],[Female Voters]]/Table1[[#This Row],[Female Population]]</f>
        <v>0.73588410104011892</v>
      </c>
      <c r="T7307" s="24">
        <f>Table1[[#This Row],[Male Voters]]/Table1[[#This Row],[Male Population]]</f>
        <v>0.64942965779467676</v>
      </c>
      <c r="U7307" s="24">
        <f>Table1[[#This Row],[Total Voters]]/Table1[[#This Row],[Total Population]]</f>
        <v>0.70246148064637359</v>
      </c>
      <c r="V7307" s="24">
        <f>Table1[[#This Row],[Female Ballots]]/Table1[[#This Row],[Female Population]]</f>
        <v>0.39821693907875183</v>
      </c>
      <c r="W7307" s="24">
        <f>Table1[[#This Row],[Male Ballots]]/Table1[[#This Row],[Male Population]]</f>
        <v>0.34923954372623572</v>
      </c>
      <c r="X7307" s="24">
        <f>Table1[[#This Row],[Total Ballots]]/Table1[[#This Row],[Total Population]]</f>
        <v>0.37795941375422776</v>
      </c>
      <c r="Y7307" s="24">
        <f>Table1[[#This Row],[Female Ballots]]/Table1[[#This Row],[Female Voters]]</f>
        <v>0.54114083796062595</v>
      </c>
      <c r="Z7307" s="24">
        <f>Table1[[#This Row],[Male Ballots]]/Table1[[#This Row],[Male Voters]]</f>
        <v>0.53776346604215453</v>
      </c>
      <c r="AA7307" s="24">
        <f>Table1[[#This Row],[Total Ballots]]/Table1[[#This Row],[Total Voters]]</f>
        <v>0.53805002006152203</v>
      </c>
    </row>
    <row r="7308" spans="1:27" x14ac:dyDescent="0.35">
      <c r="A7308" s="8" t="s">
        <v>44</v>
      </c>
      <c r="B7308" s="17">
        <v>2009</v>
      </c>
      <c r="C7308" s="17" t="s">
        <v>82</v>
      </c>
      <c r="D7308" s="17"/>
      <c r="E7308" s="35" t="s">
        <v>74</v>
      </c>
      <c r="F7308" s="34" t="s">
        <v>78</v>
      </c>
      <c r="G7308" s="9" t="s">
        <v>66</v>
      </c>
      <c r="H7308" s="10">
        <v>4568</v>
      </c>
      <c r="I7308" s="10">
        <v>4634</v>
      </c>
      <c r="J7308" s="10">
        <v>9202</v>
      </c>
      <c r="K7308" s="31">
        <v>4003</v>
      </c>
      <c r="L7308" s="31">
        <v>3823</v>
      </c>
      <c r="M7308" s="31">
        <v>92</v>
      </c>
      <c r="N7308" s="31">
        <v>7918</v>
      </c>
      <c r="O7308" s="10">
        <v>2839</v>
      </c>
      <c r="P7308" s="10">
        <v>2655</v>
      </c>
      <c r="Q7308" s="10">
        <v>49</v>
      </c>
      <c r="R7308" s="11">
        <v>5543</v>
      </c>
      <c r="S7308" s="24">
        <f>Table1[[#This Row],[Female Voters]]/Table1[[#This Row],[Female Population]]</f>
        <v>0.87631348511383533</v>
      </c>
      <c r="T7308" s="24">
        <f>Table1[[#This Row],[Male Voters]]/Table1[[#This Row],[Male Population]]</f>
        <v>0.8249892101855848</v>
      </c>
      <c r="U7308" s="24">
        <f>Table1[[#This Row],[Total Voters]]/Table1[[#This Row],[Total Population]]</f>
        <v>0.86046511627906974</v>
      </c>
      <c r="V7308" s="24">
        <f>Table1[[#This Row],[Female Ballots]]/Table1[[#This Row],[Female Population]]</f>
        <v>0.62149737302977237</v>
      </c>
      <c r="W7308" s="24">
        <f>Table1[[#This Row],[Male Ballots]]/Table1[[#This Row],[Male Population]]</f>
        <v>0.57293914544669833</v>
      </c>
      <c r="X7308" s="24">
        <f>Table1[[#This Row],[Total Ballots]]/Table1[[#This Row],[Total Population]]</f>
        <v>0.60236905020647691</v>
      </c>
      <c r="Y7308" s="24">
        <f>Table1[[#This Row],[Female Ballots]]/Table1[[#This Row],[Female Voters]]</f>
        <v>0.70921808643517359</v>
      </c>
      <c r="Z7308" s="24">
        <f>Table1[[#This Row],[Male Ballots]]/Table1[[#This Row],[Male Voters]]</f>
        <v>0.69448077426105148</v>
      </c>
      <c r="AA7308" s="24">
        <f>Table1[[#This Row],[Total Ballots]]/Table1[[#This Row],[Total Voters]]</f>
        <v>0.70005051780752714</v>
      </c>
    </row>
    <row r="7309" spans="1:27" x14ac:dyDescent="0.35">
      <c r="A7309" s="8" t="s">
        <v>44</v>
      </c>
      <c r="B7309" s="17">
        <v>2009</v>
      </c>
      <c r="C7309" s="17" t="s">
        <v>82</v>
      </c>
      <c r="D7309" s="17"/>
      <c r="E7309" s="35" t="s">
        <v>74</v>
      </c>
      <c r="F7309" s="34" t="s">
        <v>78</v>
      </c>
      <c r="G7309" s="9" t="s">
        <v>67</v>
      </c>
      <c r="H7309" s="10">
        <v>5914</v>
      </c>
      <c r="I7309" s="10">
        <v>4959</v>
      </c>
      <c r="J7309" s="10">
        <v>10873</v>
      </c>
      <c r="K7309" s="31">
        <v>5001</v>
      </c>
      <c r="L7309" s="31">
        <v>4306</v>
      </c>
      <c r="M7309" s="31">
        <v>100</v>
      </c>
      <c r="N7309" s="31">
        <v>9407</v>
      </c>
      <c r="O7309" s="10">
        <v>3748</v>
      </c>
      <c r="P7309" s="10">
        <v>3350</v>
      </c>
      <c r="Q7309" s="10">
        <v>75</v>
      </c>
      <c r="R7309" s="11">
        <v>7173</v>
      </c>
      <c r="S7309" s="24">
        <f>Table1[[#This Row],[Female Voters]]/Table1[[#This Row],[Female Population]]</f>
        <v>0.84562056137977681</v>
      </c>
      <c r="T7309" s="24">
        <f>Table1[[#This Row],[Male Voters]]/Table1[[#This Row],[Male Population]]</f>
        <v>0.86832022585198632</v>
      </c>
      <c r="U7309" s="24">
        <f>Table1[[#This Row],[Total Voters]]/Table1[[#This Row],[Total Population]]</f>
        <v>0.86517060608847607</v>
      </c>
      <c r="V7309" s="24">
        <f>Table1[[#This Row],[Female Ballots]]/Table1[[#This Row],[Female Population]]</f>
        <v>0.63375042272573556</v>
      </c>
      <c r="W7309" s="24">
        <f>Table1[[#This Row],[Male Ballots]]/Table1[[#This Row],[Male Population]]</f>
        <v>0.67553942327082073</v>
      </c>
      <c r="X7309" s="24">
        <f>Table1[[#This Row],[Total Ballots]]/Table1[[#This Row],[Total Population]]</f>
        <v>0.65970753241975533</v>
      </c>
      <c r="Y7309" s="24">
        <f>Table1[[#This Row],[Female Ballots]]/Table1[[#This Row],[Female Voters]]</f>
        <v>0.74945010997800443</v>
      </c>
      <c r="Z7309" s="24">
        <f>Table1[[#This Row],[Male Ballots]]/Table1[[#This Row],[Male Voters]]</f>
        <v>0.7779842080817464</v>
      </c>
      <c r="AA7309" s="24">
        <f>Table1[[#This Row],[Total Ballots]]/Table1[[#This Row],[Total Voters]]</f>
        <v>0.76251727437014993</v>
      </c>
    </row>
    <row r="7310" spans="1:27" x14ac:dyDescent="0.35">
      <c r="A7310" s="8" t="s">
        <v>33</v>
      </c>
      <c r="B7310" s="17">
        <v>2009</v>
      </c>
      <c r="C7310" s="17" t="s">
        <v>82</v>
      </c>
      <c r="D7310" s="17"/>
      <c r="E7310" s="35" t="s">
        <v>74</v>
      </c>
      <c r="F7310" s="34" t="s">
        <v>78</v>
      </c>
      <c r="G7310" s="9" t="s">
        <v>79</v>
      </c>
      <c r="H7310" s="10">
        <v>29390</v>
      </c>
      <c r="I7310" s="10">
        <v>28496</v>
      </c>
      <c r="J7310" s="10">
        <v>57886</v>
      </c>
      <c r="K7310" s="31">
        <v>24427</v>
      </c>
      <c r="L7310" s="31">
        <v>21312</v>
      </c>
      <c r="M7310" s="31">
        <v>2</v>
      </c>
      <c r="N7310" s="31">
        <v>45741</v>
      </c>
      <c r="O7310" s="10">
        <v>13481</v>
      </c>
      <c r="P7310" s="10">
        <v>11703</v>
      </c>
      <c r="Q7310" s="10"/>
      <c r="R7310" s="11">
        <v>25184</v>
      </c>
      <c r="S7310" s="24">
        <f>Table1[[#This Row],[Female Voters]]/Table1[[#This Row],[Female Population]]</f>
        <v>0.83113303844845188</v>
      </c>
      <c r="T7310" s="24">
        <f>Table1[[#This Row],[Male Voters]]/Table1[[#This Row],[Male Population]]</f>
        <v>0.7478944413250983</v>
      </c>
      <c r="U7310" s="24">
        <f>Table1[[#This Row],[Total Voters]]/Table1[[#This Row],[Total Population]]</f>
        <v>0.79019106519711158</v>
      </c>
      <c r="V7310" s="24">
        <f>Table1[[#This Row],[Female Ballots]]/Table1[[#This Row],[Female Population]]</f>
        <v>0.45869343314052397</v>
      </c>
      <c r="W7310" s="24">
        <f>Table1[[#This Row],[Male Ballots]]/Table1[[#This Row],[Male Population]]</f>
        <v>0.41068921953958448</v>
      </c>
      <c r="X7310" s="24">
        <f>Table1[[#This Row],[Total Ballots]]/Table1[[#This Row],[Total Population]]</f>
        <v>0.43506201845005699</v>
      </c>
      <c r="Y7310" s="24">
        <f>Table1[[#This Row],[Female Ballots]]/Table1[[#This Row],[Female Voters]]</f>
        <v>0.5518893028206493</v>
      </c>
      <c r="Z7310" s="24">
        <f>Table1[[#This Row],[Male Ballots]]/Table1[[#This Row],[Male Voters]]</f>
        <v>0.54912725225225223</v>
      </c>
      <c r="AA7310" s="24">
        <f>Table1[[#This Row],[Total Ballots]]/Table1[[#This Row],[Total Voters]]</f>
        <v>0.55057825583174835</v>
      </c>
    </row>
    <row r="7311" spans="1:27" x14ac:dyDescent="0.35">
      <c r="A7311" s="8" t="s">
        <v>33</v>
      </c>
      <c r="B7311" s="17">
        <v>2009</v>
      </c>
      <c r="C7311" s="17" t="s">
        <v>82</v>
      </c>
      <c r="D7311" s="17"/>
      <c r="E7311" s="35" t="s">
        <v>74</v>
      </c>
      <c r="F7311" s="34" t="s">
        <v>78</v>
      </c>
      <c r="G7311" s="9" t="s">
        <v>62</v>
      </c>
      <c r="H7311" s="10">
        <v>2380</v>
      </c>
      <c r="I7311" s="10">
        <v>2936</v>
      </c>
      <c r="J7311" s="10">
        <v>5316</v>
      </c>
      <c r="K7311" s="31">
        <v>1560</v>
      </c>
      <c r="L7311" s="31">
        <v>1447</v>
      </c>
      <c r="M7311" s="31"/>
      <c r="N7311" s="31">
        <v>3007</v>
      </c>
      <c r="O7311" s="10">
        <v>278</v>
      </c>
      <c r="P7311" s="10">
        <v>234</v>
      </c>
      <c r="Q7311" s="10"/>
      <c r="R7311" s="11">
        <v>512</v>
      </c>
      <c r="S7311" s="24">
        <f>Table1[[#This Row],[Female Voters]]/Table1[[#This Row],[Female Population]]</f>
        <v>0.65546218487394958</v>
      </c>
      <c r="T7311" s="24">
        <f>Table1[[#This Row],[Male Voters]]/Table1[[#This Row],[Male Population]]</f>
        <v>0.49284741144414168</v>
      </c>
      <c r="U7311" s="24">
        <f>Table1[[#This Row],[Total Voters]]/Table1[[#This Row],[Total Population]]</f>
        <v>0.56565086531226483</v>
      </c>
      <c r="V7311" s="24">
        <f>Table1[[#This Row],[Female Ballots]]/Table1[[#This Row],[Female Population]]</f>
        <v>0.11680672268907563</v>
      </c>
      <c r="W7311" s="24">
        <f>Table1[[#This Row],[Male Ballots]]/Table1[[#This Row],[Male Population]]</f>
        <v>7.970027247956403E-2</v>
      </c>
      <c r="X7311" s="24">
        <f>Table1[[#This Row],[Total Ballots]]/Table1[[#This Row],[Total Population]]</f>
        <v>9.6313017306245294E-2</v>
      </c>
      <c r="Y7311" s="24">
        <f>Table1[[#This Row],[Female Ballots]]/Table1[[#This Row],[Female Voters]]</f>
        <v>0.17820512820512821</v>
      </c>
      <c r="Z7311" s="24">
        <f>Table1[[#This Row],[Male Ballots]]/Table1[[#This Row],[Male Voters]]</f>
        <v>0.16171389080856946</v>
      </c>
      <c r="AA7311" s="24">
        <f>Table1[[#This Row],[Total Ballots]]/Table1[[#This Row],[Total Voters]]</f>
        <v>0.17026937146657797</v>
      </c>
    </row>
    <row r="7312" spans="1:27" x14ac:dyDescent="0.35">
      <c r="A7312" s="8" t="s">
        <v>33</v>
      </c>
      <c r="B7312" s="17">
        <v>2009</v>
      </c>
      <c r="C7312" s="17" t="s">
        <v>82</v>
      </c>
      <c r="D7312" s="17"/>
      <c r="E7312" s="35" t="s">
        <v>74</v>
      </c>
      <c r="F7312" s="34" t="s">
        <v>78</v>
      </c>
      <c r="G7312" s="9" t="s">
        <v>63</v>
      </c>
      <c r="H7312" s="10">
        <v>3211</v>
      </c>
      <c r="I7312" s="10">
        <v>3709</v>
      </c>
      <c r="J7312" s="10">
        <v>6920</v>
      </c>
      <c r="K7312" s="31">
        <v>2299</v>
      </c>
      <c r="L7312" s="31">
        <v>2169</v>
      </c>
      <c r="M7312" s="31"/>
      <c r="N7312" s="31">
        <v>4468</v>
      </c>
      <c r="O7312" s="10">
        <v>549</v>
      </c>
      <c r="P7312" s="10">
        <v>465</v>
      </c>
      <c r="Q7312" s="10"/>
      <c r="R7312" s="11">
        <v>1014</v>
      </c>
      <c r="S7312" s="24">
        <f>Table1[[#This Row],[Female Voters]]/Table1[[#This Row],[Female Population]]</f>
        <v>0.71597633136094674</v>
      </c>
      <c r="T7312" s="24">
        <f>Table1[[#This Row],[Male Voters]]/Table1[[#This Row],[Male Population]]</f>
        <v>0.58479374494472902</v>
      </c>
      <c r="U7312" s="24">
        <f>Table1[[#This Row],[Total Voters]]/Table1[[#This Row],[Total Population]]</f>
        <v>0.6456647398843931</v>
      </c>
      <c r="V7312" s="24">
        <f>Table1[[#This Row],[Female Ballots]]/Table1[[#This Row],[Female Population]]</f>
        <v>0.1709747742136406</v>
      </c>
      <c r="W7312" s="24">
        <f>Table1[[#This Row],[Male Ballots]]/Table1[[#This Row],[Male Population]]</f>
        <v>0.12537071987058507</v>
      </c>
      <c r="X7312" s="24">
        <f>Table1[[#This Row],[Total Ballots]]/Table1[[#This Row],[Total Population]]</f>
        <v>0.14653179190751445</v>
      </c>
      <c r="Y7312" s="24">
        <f>Table1[[#This Row],[Female Ballots]]/Table1[[#This Row],[Female Voters]]</f>
        <v>0.23879947803392779</v>
      </c>
      <c r="Z7312" s="24">
        <f>Table1[[#This Row],[Male Ballots]]/Table1[[#This Row],[Male Voters]]</f>
        <v>0.21438450899031811</v>
      </c>
      <c r="AA7312" s="24">
        <f>Table1[[#This Row],[Total Ballots]]/Table1[[#This Row],[Total Voters]]</f>
        <v>0.22694717994628469</v>
      </c>
    </row>
    <row r="7313" spans="1:27" x14ac:dyDescent="0.35">
      <c r="A7313" s="8" t="s">
        <v>33</v>
      </c>
      <c r="B7313" s="17">
        <v>2009</v>
      </c>
      <c r="C7313" s="17" t="s">
        <v>82</v>
      </c>
      <c r="D7313" s="17"/>
      <c r="E7313" s="35" t="s">
        <v>74</v>
      </c>
      <c r="F7313" s="34" t="s">
        <v>78</v>
      </c>
      <c r="G7313" s="9" t="s">
        <v>64</v>
      </c>
      <c r="H7313" s="10">
        <v>3501</v>
      </c>
      <c r="I7313" s="10">
        <v>3654</v>
      </c>
      <c r="J7313" s="10">
        <v>7155</v>
      </c>
      <c r="K7313" s="31">
        <v>2508</v>
      </c>
      <c r="L7313" s="31">
        <v>2197</v>
      </c>
      <c r="M7313" s="31"/>
      <c r="N7313" s="31">
        <v>4705</v>
      </c>
      <c r="O7313" s="10">
        <v>869</v>
      </c>
      <c r="P7313" s="10">
        <v>762</v>
      </c>
      <c r="Q7313" s="10"/>
      <c r="R7313" s="11">
        <v>1631</v>
      </c>
      <c r="S7313" s="24">
        <f>Table1[[#This Row],[Female Voters]]/Table1[[#This Row],[Female Population]]</f>
        <v>0.71636675235646963</v>
      </c>
      <c r="T7313" s="24">
        <f>Table1[[#This Row],[Male Voters]]/Table1[[#This Row],[Male Population]]</f>
        <v>0.60125889436234259</v>
      </c>
      <c r="U7313" s="24">
        <f>Table1[[#This Row],[Total Voters]]/Table1[[#This Row],[Total Population]]</f>
        <v>0.65758211041229908</v>
      </c>
      <c r="V7313" s="24">
        <f>Table1[[#This Row],[Female Ballots]]/Table1[[#This Row],[Female Population]]</f>
        <v>0.24821479577263639</v>
      </c>
      <c r="W7313" s="24">
        <f>Table1[[#This Row],[Male Ballots]]/Table1[[#This Row],[Male Population]]</f>
        <v>0.20853858784893267</v>
      </c>
      <c r="X7313" s="24">
        <f>Table1[[#This Row],[Total Ballots]]/Table1[[#This Row],[Total Population]]</f>
        <v>0.22795248078266947</v>
      </c>
      <c r="Y7313" s="24">
        <f>Table1[[#This Row],[Female Ballots]]/Table1[[#This Row],[Female Voters]]</f>
        <v>0.34649122807017546</v>
      </c>
      <c r="Z7313" s="24">
        <f>Table1[[#This Row],[Male Ballots]]/Table1[[#This Row],[Male Voters]]</f>
        <v>0.34683659535730543</v>
      </c>
      <c r="AA7313" s="24">
        <f>Table1[[#This Row],[Total Ballots]]/Table1[[#This Row],[Total Voters]]</f>
        <v>0.34665249734325188</v>
      </c>
    </row>
    <row r="7314" spans="1:27" x14ac:dyDescent="0.35">
      <c r="A7314" s="8" t="s">
        <v>33</v>
      </c>
      <c r="B7314" s="17">
        <v>2009</v>
      </c>
      <c r="C7314" s="17" t="s">
        <v>82</v>
      </c>
      <c r="D7314" s="17"/>
      <c r="E7314" s="35" t="s">
        <v>74</v>
      </c>
      <c r="F7314" s="34" t="s">
        <v>78</v>
      </c>
      <c r="G7314" s="9" t="s">
        <v>65</v>
      </c>
      <c r="H7314" s="10">
        <v>5260</v>
      </c>
      <c r="I7314" s="10">
        <v>4930</v>
      </c>
      <c r="J7314" s="10">
        <v>10190</v>
      </c>
      <c r="K7314" s="31">
        <v>4325</v>
      </c>
      <c r="L7314" s="31">
        <v>3485</v>
      </c>
      <c r="M7314" s="31"/>
      <c r="N7314" s="31">
        <v>7810</v>
      </c>
      <c r="O7314" s="10">
        <v>2194</v>
      </c>
      <c r="P7314" s="10">
        <v>1691</v>
      </c>
      <c r="Q7314" s="10"/>
      <c r="R7314" s="11">
        <v>3885</v>
      </c>
      <c r="S7314" s="24">
        <f>Table1[[#This Row],[Female Voters]]/Table1[[#This Row],[Female Population]]</f>
        <v>0.82224334600760451</v>
      </c>
      <c r="T7314" s="24">
        <f>Table1[[#This Row],[Male Voters]]/Table1[[#This Row],[Male Population]]</f>
        <v>0.7068965517241379</v>
      </c>
      <c r="U7314" s="24">
        <f>Table1[[#This Row],[Total Voters]]/Table1[[#This Row],[Total Population]]</f>
        <v>0.76643768400392542</v>
      </c>
      <c r="V7314" s="24">
        <f>Table1[[#This Row],[Female Ballots]]/Table1[[#This Row],[Female Population]]</f>
        <v>0.41711026615969582</v>
      </c>
      <c r="W7314" s="24">
        <f>Table1[[#This Row],[Male Ballots]]/Table1[[#This Row],[Male Population]]</f>
        <v>0.34300202839756594</v>
      </c>
      <c r="X7314" s="24">
        <f>Table1[[#This Row],[Total Ballots]]/Table1[[#This Row],[Total Population]]</f>
        <v>0.38125613346418058</v>
      </c>
      <c r="Y7314" s="24">
        <f>Table1[[#This Row],[Female Ballots]]/Table1[[#This Row],[Female Voters]]</f>
        <v>0.50728323699421962</v>
      </c>
      <c r="Z7314" s="24">
        <f>Table1[[#This Row],[Male Ballots]]/Table1[[#This Row],[Male Voters]]</f>
        <v>0.48522238163558107</v>
      </c>
      <c r="AA7314" s="24">
        <f>Table1[[#This Row],[Total Ballots]]/Table1[[#This Row],[Total Voters]]</f>
        <v>0.49743918053777209</v>
      </c>
    </row>
    <row r="7315" spans="1:27" x14ac:dyDescent="0.35">
      <c r="A7315" s="8" t="s">
        <v>33</v>
      </c>
      <c r="B7315" s="17">
        <v>2009</v>
      </c>
      <c r="C7315" s="17" t="s">
        <v>82</v>
      </c>
      <c r="D7315" s="17"/>
      <c r="E7315" s="35" t="s">
        <v>74</v>
      </c>
      <c r="F7315" s="34" t="s">
        <v>78</v>
      </c>
      <c r="G7315" s="9" t="s">
        <v>66</v>
      </c>
      <c r="H7315" s="10">
        <v>6114</v>
      </c>
      <c r="I7315" s="10">
        <v>5480</v>
      </c>
      <c r="J7315" s="10">
        <v>11594</v>
      </c>
      <c r="K7315" s="31">
        <v>5644</v>
      </c>
      <c r="L7315" s="31">
        <v>4758</v>
      </c>
      <c r="M7315" s="31">
        <v>2</v>
      </c>
      <c r="N7315" s="31">
        <v>10404</v>
      </c>
      <c r="O7315" s="10">
        <v>3738</v>
      </c>
      <c r="P7315" s="10">
        <v>3113</v>
      </c>
      <c r="Q7315" s="10"/>
      <c r="R7315" s="11">
        <v>6851</v>
      </c>
      <c r="S7315" s="24">
        <f>Table1[[#This Row],[Female Voters]]/Table1[[#This Row],[Female Population]]</f>
        <v>0.92312724893686626</v>
      </c>
      <c r="T7315" s="24">
        <f>Table1[[#This Row],[Male Voters]]/Table1[[#This Row],[Male Population]]</f>
        <v>0.86824817518248176</v>
      </c>
      <c r="U7315" s="24">
        <f>Table1[[#This Row],[Total Voters]]/Table1[[#This Row],[Total Population]]</f>
        <v>0.8973607038123167</v>
      </c>
      <c r="V7315" s="24">
        <f>Table1[[#This Row],[Female Ballots]]/Table1[[#This Row],[Female Population]]</f>
        <v>0.61138370951913645</v>
      </c>
      <c r="W7315" s="24">
        <f>Table1[[#This Row],[Male Ballots]]/Table1[[#This Row],[Male Population]]</f>
        <v>0.56806569343065694</v>
      </c>
      <c r="X7315" s="24">
        <f>Table1[[#This Row],[Total Ballots]]/Table1[[#This Row],[Total Population]]</f>
        <v>0.59090909090909094</v>
      </c>
      <c r="Y7315" s="24">
        <f>Table1[[#This Row],[Female Ballots]]/Table1[[#This Row],[Female Voters]]</f>
        <v>0.66229624379872432</v>
      </c>
      <c r="Z7315" s="24">
        <f>Table1[[#This Row],[Male Ballots]]/Table1[[#This Row],[Male Voters]]</f>
        <v>0.65426649852879359</v>
      </c>
      <c r="AA7315" s="24">
        <f>Table1[[#This Row],[Total Ballots]]/Table1[[#This Row],[Total Voters]]</f>
        <v>0.65849673202614378</v>
      </c>
    </row>
    <row r="7316" spans="1:27" x14ac:dyDescent="0.35">
      <c r="A7316" s="8" t="s">
        <v>33</v>
      </c>
      <c r="B7316" s="17">
        <v>2009</v>
      </c>
      <c r="C7316" s="17" t="s">
        <v>82</v>
      </c>
      <c r="D7316" s="17"/>
      <c r="E7316" s="35" t="s">
        <v>74</v>
      </c>
      <c r="F7316" s="34" t="s">
        <v>78</v>
      </c>
      <c r="G7316" s="9" t="s">
        <v>67</v>
      </c>
      <c r="H7316" s="10">
        <v>8924</v>
      </c>
      <c r="I7316" s="10">
        <v>7787</v>
      </c>
      <c r="J7316" s="10">
        <v>16711</v>
      </c>
      <c r="K7316" s="31">
        <v>8091</v>
      </c>
      <c r="L7316" s="31">
        <v>7256</v>
      </c>
      <c r="M7316" s="31"/>
      <c r="N7316" s="31">
        <v>15347</v>
      </c>
      <c r="O7316" s="10">
        <v>5853</v>
      </c>
      <c r="P7316" s="10">
        <v>5438</v>
      </c>
      <c r="Q7316" s="10"/>
      <c r="R7316" s="11">
        <v>11291</v>
      </c>
      <c r="S7316" s="24">
        <f>Table1[[#This Row],[Female Voters]]/Table1[[#This Row],[Female Population]]</f>
        <v>0.90665620797848501</v>
      </c>
      <c r="T7316" s="24">
        <f>Table1[[#This Row],[Male Voters]]/Table1[[#This Row],[Male Population]]</f>
        <v>0.93180942596635419</v>
      </c>
      <c r="U7316" s="24">
        <f>Table1[[#This Row],[Total Voters]]/Table1[[#This Row],[Total Population]]</f>
        <v>0.91837711686912815</v>
      </c>
      <c r="V7316" s="24">
        <f>Table1[[#This Row],[Female Ballots]]/Table1[[#This Row],[Female Population]]</f>
        <v>0.65587180636485876</v>
      </c>
      <c r="W7316" s="24">
        <f>Table1[[#This Row],[Male Ballots]]/Table1[[#This Row],[Male Population]]</f>
        <v>0.69834339283421087</v>
      </c>
      <c r="X7316" s="24">
        <f>Table1[[#This Row],[Total Ballots]]/Table1[[#This Row],[Total Population]]</f>
        <v>0.67566273711926272</v>
      </c>
      <c r="Y7316" s="24">
        <f>Table1[[#This Row],[Female Ballots]]/Table1[[#This Row],[Female Voters]]</f>
        <v>0.72339636633296256</v>
      </c>
      <c r="Z7316" s="24">
        <f>Table1[[#This Row],[Male Ballots]]/Table1[[#This Row],[Male Voters]]</f>
        <v>0.7494487320837927</v>
      </c>
      <c r="AA7316" s="24">
        <f>Table1[[#This Row],[Total Ballots]]/Table1[[#This Row],[Total Voters]]</f>
        <v>0.7357138202906105</v>
      </c>
    </row>
    <row r="7317" spans="1:27" x14ac:dyDescent="0.35">
      <c r="A7317" s="8" t="s">
        <v>51</v>
      </c>
      <c r="B7317" s="17">
        <v>2009</v>
      </c>
      <c r="C7317" s="17" t="s">
        <v>82</v>
      </c>
      <c r="D7317" s="17" t="s">
        <v>69</v>
      </c>
      <c r="E7317" s="35" t="s">
        <v>74</v>
      </c>
      <c r="F7317" s="34" t="s">
        <v>78</v>
      </c>
      <c r="G7317" s="9" t="s">
        <v>79</v>
      </c>
      <c r="H7317" s="10">
        <v>159150</v>
      </c>
      <c r="I7317" s="10">
        <v>151944</v>
      </c>
      <c r="J7317" s="10">
        <v>311094</v>
      </c>
      <c r="K7317" s="31">
        <v>114746</v>
      </c>
      <c r="L7317" s="31">
        <v>100895</v>
      </c>
      <c r="M7317" s="31">
        <v>17</v>
      </c>
      <c r="N7317" s="31">
        <v>215658</v>
      </c>
      <c r="O7317" s="10">
        <v>49375</v>
      </c>
      <c r="P7317" s="10">
        <v>43832</v>
      </c>
      <c r="Q7317" s="10">
        <v>5</v>
      </c>
      <c r="R7317" s="11">
        <v>93212</v>
      </c>
      <c r="S7317" s="24">
        <f>Table1[[#This Row],[Female Voters]]/Table1[[#This Row],[Female Population]]</f>
        <v>0.72099277411247253</v>
      </c>
      <c r="T7317" s="24">
        <f>Table1[[#This Row],[Male Voters]]/Table1[[#This Row],[Male Population]]</f>
        <v>0.66402753646080137</v>
      </c>
      <c r="U7317" s="24">
        <f>Table1[[#This Row],[Total Voters]]/Table1[[#This Row],[Total Population]]</f>
        <v>0.69322455592200427</v>
      </c>
      <c r="V7317" s="24">
        <f>Table1[[#This Row],[Female Ballots]]/Table1[[#This Row],[Female Population]]</f>
        <v>0.31024191014765945</v>
      </c>
      <c r="W7317" s="24">
        <f>Table1[[#This Row],[Male Ballots]]/Table1[[#This Row],[Male Population]]</f>
        <v>0.28847470120570734</v>
      </c>
      <c r="X7317" s="24">
        <f>Table1[[#This Row],[Total Ballots]]/Table1[[#This Row],[Total Population]]</f>
        <v>0.29962647945637011</v>
      </c>
      <c r="Y7317" s="24">
        <f>Table1[[#This Row],[Female Ballots]]/Table1[[#This Row],[Female Voters]]</f>
        <v>0.43029822390322975</v>
      </c>
      <c r="Z7317" s="24">
        <f>Table1[[#This Row],[Male Ballots]]/Table1[[#This Row],[Male Voters]]</f>
        <v>0.43443183507606919</v>
      </c>
      <c r="AA7317" s="24">
        <f>Table1[[#This Row],[Total Ballots]]/Table1[[#This Row],[Total Voters]]</f>
        <v>0.43222138756735201</v>
      </c>
    </row>
    <row r="7318" spans="1:27" x14ac:dyDescent="0.35">
      <c r="A7318" s="8" t="s">
        <v>51</v>
      </c>
      <c r="B7318" s="17">
        <v>2009</v>
      </c>
      <c r="C7318" s="17" t="s">
        <v>82</v>
      </c>
      <c r="D7318" s="17" t="s">
        <v>69</v>
      </c>
      <c r="E7318" s="35" t="s">
        <v>74</v>
      </c>
      <c r="F7318" s="34" t="s">
        <v>78</v>
      </c>
      <c r="G7318" s="9" t="s">
        <v>62</v>
      </c>
      <c r="H7318" s="10">
        <v>18104</v>
      </c>
      <c r="I7318" s="10">
        <v>18223</v>
      </c>
      <c r="J7318" s="10">
        <v>36327</v>
      </c>
      <c r="K7318" s="31">
        <v>10073</v>
      </c>
      <c r="L7318" s="31">
        <v>9006</v>
      </c>
      <c r="M7318" s="31">
        <v>1</v>
      </c>
      <c r="N7318" s="31">
        <v>19080</v>
      </c>
      <c r="O7318" s="10">
        <v>1896</v>
      </c>
      <c r="P7318" s="10">
        <v>1602</v>
      </c>
      <c r="Q7318" s="10"/>
      <c r="R7318" s="11">
        <v>3498</v>
      </c>
      <c r="S7318" s="24">
        <f>Table1[[#This Row],[Female Voters]]/Table1[[#This Row],[Female Population]]</f>
        <v>0.55639637649138307</v>
      </c>
      <c r="T7318" s="24">
        <f>Table1[[#This Row],[Male Voters]]/Table1[[#This Row],[Male Population]]</f>
        <v>0.49421061296164187</v>
      </c>
      <c r="U7318" s="24">
        <f>Table1[[#This Row],[Total Voters]]/Table1[[#This Row],[Total Population]]</f>
        <v>0.52522916838715006</v>
      </c>
      <c r="V7318" s="24">
        <f>Table1[[#This Row],[Female Ballots]]/Table1[[#This Row],[Female Population]]</f>
        <v>0.10472823685373397</v>
      </c>
      <c r="W7318" s="24">
        <f>Table1[[#This Row],[Male Ballots]]/Table1[[#This Row],[Male Population]]</f>
        <v>8.7910881852603859E-2</v>
      </c>
      <c r="X7318" s="24">
        <f>Table1[[#This Row],[Total Ballots]]/Table1[[#This Row],[Total Population]]</f>
        <v>9.6292014204310841E-2</v>
      </c>
      <c r="Y7318" s="24">
        <f>Table1[[#This Row],[Female Ballots]]/Table1[[#This Row],[Female Voters]]</f>
        <v>0.18822595056090538</v>
      </c>
      <c r="Z7318" s="24">
        <f>Table1[[#This Row],[Male Ballots]]/Table1[[#This Row],[Male Voters]]</f>
        <v>0.17788141239173885</v>
      </c>
      <c r="AA7318" s="24">
        <f>Table1[[#This Row],[Total Ballots]]/Table1[[#This Row],[Total Voters]]</f>
        <v>0.18333333333333332</v>
      </c>
    </row>
    <row r="7319" spans="1:27" x14ac:dyDescent="0.35">
      <c r="A7319" s="8" t="s">
        <v>51</v>
      </c>
      <c r="B7319" s="17">
        <v>2009</v>
      </c>
      <c r="C7319" s="17" t="s">
        <v>82</v>
      </c>
      <c r="D7319" s="17" t="s">
        <v>69</v>
      </c>
      <c r="E7319" s="35" t="s">
        <v>74</v>
      </c>
      <c r="F7319" s="34" t="s">
        <v>78</v>
      </c>
      <c r="G7319" s="9" t="s">
        <v>63</v>
      </c>
      <c r="H7319" s="10">
        <v>27644</v>
      </c>
      <c r="I7319" s="10">
        <v>26962</v>
      </c>
      <c r="J7319" s="10">
        <v>54606</v>
      </c>
      <c r="K7319" s="31">
        <v>17039</v>
      </c>
      <c r="L7319" s="31">
        <v>14154</v>
      </c>
      <c r="M7319" s="31">
        <v>2</v>
      </c>
      <c r="N7319" s="31">
        <v>31195</v>
      </c>
      <c r="O7319" s="10">
        <v>3765</v>
      </c>
      <c r="P7319" s="10">
        <v>3010</v>
      </c>
      <c r="Q7319" s="10">
        <v>1</v>
      </c>
      <c r="R7319" s="11">
        <v>6776</v>
      </c>
      <c r="S7319" s="24">
        <f>Table1[[#This Row],[Female Voters]]/Table1[[#This Row],[Female Population]]</f>
        <v>0.61637244971784111</v>
      </c>
      <c r="T7319" s="24">
        <f>Table1[[#This Row],[Male Voters]]/Table1[[#This Row],[Male Population]]</f>
        <v>0.52496105630146128</v>
      </c>
      <c r="U7319" s="24">
        <f>Table1[[#This Row],[Total Voters]]/Table1[[#This Row],[Total Population]]</f>
        <v>0.57127421895029851</v>
      </c>
      <c r="V7319" s="24">
        <f>Table1[[#This Row],[Female Ballots]]/Table1[[#This Row],[Female Population]]</f>
        <v>0.13619591954854579</v>
      </c>
      <c r="W7319" s="24">
        <f>Table1[[#This Row],[Male Ballots]]/Table1[[#This Row],[Male Population]]</f>
        <v>0.11163860247756101</v>
      </c>
      <c r="X7319" s="24">
        <f>Table1[[#This Row],[Total Ballots]]/Table1[[#This Row],[Total Population]]</f>
        <v>0.1240889279566348</v>
      </c>
      <c r="Y7319" s="24">
        <f>Table1[[#This Row],[Female Ballots]]/Table1[[#This Row],[Female Voters]]</f>
        <v>0.22096367157697047</v>
      </c>
      <c r="Z7319" s="24">
        <f>Table1[[#This Row],[Male Ballots]]/Table1[[#This Row],[Male Voters]]</f>
        <v>0.21266073194856577</v>
      </c>
      <c r="AA7319" s="24">
        <f>Table1[[#This Row],[Total Ballots]]/Table1[[#This Row],[Total Voters]]</f>
        <v>0.21721429716300689</v>
      </c>
    </row>
    <row r="7320" spans="1:27" x14ac:dyDescent="0.35">
      <c r="A7320" s="8" t="s">
        <v>51</v>
      </c>
      <c r="B7320" s="17">
        <v>2009</v>
      </c>
      <c r="C7320" s="17" t="s">
        <v>82</v>
      </c>
      <c r="D7320" s="17" t="s">
        <v>69</v>
      </c>
      <c r="E7320" s="35" t="s">
        <v>74</v>
      </c>
      <c r="F7320" s="34" t="s">
        <v>78</v>
      </c>
      <c r="G7320" s="9" t="s">
        <v>64</v>
      </c>
      <c r="H7320" s="10">
        <v>29937</v>
      </c>
      <c r="I7320" s="10">
        <v>30365</v>
      </c>
      <c r="J7320" s="10">
        <v>60302</v>
      </c>
      <c r="K7320" s="31">
        <v>20497</v>
      </c>
      <c r="L7320" s="31">
        <v>18249</v>
      </c>
      <c r="M7320" s="31">
        <v>3</v>
      </c>
      <c r="N7320" s="31">
        <v>38749</v>
      </c>
      <c r="O7320" s="10">
        <v>6456</v>
      </c>
      <c r="P7320" s="10">
        <v>5642</v>
      </c>
      <c r="Q7320" s="10"/>
      <c r="R7320" s="11">
        <v>12098</v>
      </c>
      <c r="S7320" s="24">
        <f>Table1[[#This Row],[Female Voters]]/Table1[[#This Row],[Female Population]]</f>
        <v>0.68467114273307284</v>
      </c>
      <c r="T7320" s="24">
        <f>Table1[[#This Row],[Male Voters]]/Table1[[#This Row],[Male Population]]</f>
        <v>0.60098797958175532</v>
      </c>
      <c r="U7320" s="24">
        <f>Table1[[#This Row],[Total Voters]]/Table1[[#This Row],[Total Population]]</f>
        <v>0.64258233557759281</v>
      </c>
      <c r="V7320" s="24">
        <f>Table1[[#This Row],[Female Ballots]]/Table1[[#This Row],[Female Population]]</f>
        <v>0.21565287102916122</v>
      </c>
      <c r="W7320" s="24">
        <f>Table1[[#This Row],[Male Ballots]]/Table1[[#This Row],[Male Population]]</f>
        <v>0.18580602667544871</v>
      </c>
      <c r="X7320" s="24">
        <f>Table1[[#This Row],[Total Ballots]]/Table1[[#This Row],[Total Population]]</f>
        <v>0.20062352824118604</v>
      </c>
      <c r="Y7320" s="24">
        <f>Table1[[#This Row],[Female Ballots]]/Table1[[#This Row],[Female Voters]]</f>
        <v>0.31497292286676098</v>
      </c>
      <c r="Z7320" s="24">
        <f>Table1[[#This Row],[Male Ballots]]/Table1[[#This Row],[Male Voters]]</f>
        <v>0.30916762562332184</v>
      </c>
      <c r="AA7320" s="24">
        <f>Table1[[#This Row],[Total Ballots]]/Table1[[#This Row],[Total Voters]]</f>
        <v>0.31221450876151641</v>
      </c>
    </row>
    <row r="7321" spans="1:27" x14ac:dyDescent="0.35">
      <c r="A7321" s="8" t="s">
        <v>51</v>
      </c>
      <c r="B7321" s="17">
        <v>2009</v>
      </c>
      <c r="C7321" s="17" t="s">
        <v>82</v>
      </c>
      <c r="D7321" s="17" t="s">
        <v>69</v>
      </c>
      <c r="E7321" s="35" t="s">
        <v>74</v>
      </c>
      <c r="F7321" s="34" t="s">
        <v>78</v>
      </c>
      <c r="G7321" s="9" t="s">
        <v>65</v>
      </c>
      <c r="H7321" s="10">
        <v>31565</v>
      </c>
      <c r="I7321" s="10">
        <v>31027</v>
      </c>
      <c r="J7321" s="10">
        <v>62592</v>
      </c>
      <c r="K7321" s="31">
        <v>23767</v>
      </c>
      <c r="L7321" s="31">
        <v>21632</v>
      </c>
      <c r="M7321" s="31">
        <v>2</v>
      </c>
      <c r="N7321" s="31">
        <v>45401</v>
      </c>
      <c r="O7321" s="10">
        <v>10121</v>
      </c>
      <c r="P7321" s="10">
        <v>9221</v>
      </c>
      <c r="Q7321" s="10">
        <v>1</v>
      </c>
      <c r="R7321" s="11">
        <v>19343</v>
      </c>
      <c r="S7321" s="24">
        <f>Table1[[#This Row],[Female Voters]]/Table1[[#This Row],[Female Population]]</f>
        <v>0.7529542214478061</v>
      </c>
      <c r="T7321" s="24">
        <f>Table1[[#This Row],[Male Voters]]/Table1[[#This Row],[Male Population]]</f>
        <v>0.69719921358816517</v>
      </c>
      <c r="U7321" s="24">
        <f>Table1[[#This Row],[Total Voters]]/Table1[[#This Row],[Total Population]]</f>
        <v>0.72534828732106338</v>
      </c>
      <c r="V7321" s="24">
        <f>Table1[[#This Row],[Female Ballots]]/Table1[[#This Row],[Female Population]]</f>
        <v>0.32063994931094569</v>
      </c>
      <c r="W7321" s="24">
        <f>Table1[[#This Row],[Male Ballots]]/Table1[[#This Row],[Male Population]]</f>
        <v>0.29719276758951879</v>
      </c>
      <c r="X7321" s="24">
        <f>Table1[[#This Row],[Total Ballots]]/Table1[[#This Row],[Total Population]]</f>
        <v>0.30903310327198363</v>
      </c>
      <c r="Y7321" s="24">
        <f>Table1[[#This Row],[Female Ballots]]/Table1[[#This Row],[Female Voters]]</f>
        <v>0.42584255480287792</v>
      </c>
      <c r="Z7321" s="24">
        <f>Table1[[#This Row],[Male Ballots]]/Table1[[#This Row],[Male Voters]]</f>
        <v>0.42626664201183434</v>
      </c>
      <c r="AA7321" s="24">
        <f>Table1[[#This Row],[Total Ballots]]/Table1[[#This Row],[Total Voters]]</f>
        <v>0.42604788440783242</v>
      </c>
    </row>
    <row r="7322" spans="1:27" x14ac:dyDescent="0.35">
      <c r="A7322" s="8" t="s">
        <v>51</v>
      </c>
      <c r="B7322" s="17">
        <v>2009</v>
      </c>
      <c r="C7322" s="17" t="s">
        <v>82</v>
      </c>
      <c r="D7322" s="17" t="s">
        <v>69</v>
      </c>
      <c r="E7322" s="35" t="s">
        <v>74</v>
      </c>
      <c r="F7322" s="34" t="s">
        <v>78</v>
      </c>
      <c r="G7322" s="9" t="s">
        <v>66</v>
      </c>
      <c r="H7322" s="10">
        <v>25895</v>
      </c>
      <c r="I7322" s="10">
        <v>24306</v>
      </c>
      <c r="J7322" s="10">
        <v>50201</v>
      </c>
      <c r="K7322" s="31">
        <v>22206</v>
      </c>
      <c r="L7322" s="31">
        <v>19750</v>
      </c>
      <c r="M7322" s="31">
        <v>7</v>
      </c>
      <c r="N7322" s="31">
        <v>41963</v>
      </c>
      <c r="O7322" s="10">
        <v>12696</v>
      </c>
      <c r="P7322" s="10">
        <v>11279</v>
      </c>
      <c r="Q7322" s="10">
        <v>2</v>
      </c>
      <c r="R7322" s="11">
        <v>23977</v>
      </c>
      <c r="S7322" s="24">
        <f>Table1[[#This Row],[Female Voters]]/Table1[[#This Row],[Female Population]]</f>
        <v>0.85754006564973928</v>
      </c>
      <c r="T7322" s="24">
        <f>Table1[[#This Row],[Male Voters]]/Table1[[#This Row],[Male Population]]</f>
        <v>0.81255657039414142</v>
      </c>
      <c r="U7322" s="24">
        <f>Table1[[#This Row],[Total Voters]]/Table1[[#This Row],[Total Population]]</f>
        <v>0.8358996832732416</v>
      </c>
      <c r="V7322" s="24">
        <f>Table1[[#This Row],[Female Ballots]]/Table1[[#This Row],[Female Population]]</f>
        <v>0.4902877003282487</v>
      </c>
      <c r="W7322" s="24">
        <f>Table1[[#This Row],[Male Ballots]]/Table1[[#This Row],[Male Population]]</f>
        <v>0.46404180037850734</v>
      </c>
      <c r="X7322" s="24">
        <f>Table1[[#This Row],[Total Ballots]]/Table1[[#This Row],[Total Population]]</f>
        <v>0.47761996772972648</v>
      </c>
      <c r="Y7322" s="24">
        <f>Table1[[#This Row],[Female Ballots]]/Table1[[#This Row],[Female Voters]]</f>
        <v>0.57173736827884358</v>
      </c>
      <c r="Z7322" s="24">
        <f>Table1[[#This Row],[Male Ballots]]/Table1[[#This Row],[Male Voters]]</f>
        <v>0.57108860759493674</v>
      </c>
      <c r="AA7322" s="24">
        <f>Table1[[#This Row],[Total Ballots]]/Table1[[#This Row],[Total Voters]]</f>
        <v>0.57138431475347329</v>
      </c>
    </row>
    <row r="7323" spans="1:27" x14ac:dyDescent="0.35">
      <c r="A7323" s="8" t="s">
        <v>51</v>
      </c>
      <c r="B7323" s="17">
        <v>2009</v>
      </c>
      <c r="C7323" s="17" t="s">
        <v>82</v>
      </c>
      <c r="D7323" s="17" t="s">
        <v>69</v>
      </c>
      <c r="E7323" s="35" t="s">
        <v>74</v>
      </c>
      <c r="F7323" s="34" t="s">
        <v>78</v>
      </c>
      <c r="G7323" s="9" t="s">
        <v>67</v>
      </c>
      <c r="H7323" s="10">
        <v>26005</v>
      </c>
      <c r="I7323" s="10">
        <v>21061</v>
      </c>
      <c r="J7323" s="10">
        <v>47066</v>
      </c>
      <c r="K7323" s="31">
        <v>21164</v>
      </c>
      <c r="L7323" s="31">
        <v>18104</v>
      </c>
      <c r="M7323" s="31">
        <v>2</v>
      </c>
      <c r="N7323" s="31">
        <v>39270</v>
      </c>
      <c r="O7323" s="10">
        <v>14441</v>
      </c>
      <c r="P7323" s="10">
        <v>13078</v>
      </c>
      <c r="Q7323" s="10">
        <v>1</v>
      </c>
      <c r="R7323" s="11">
        <v>27520</v>
      </c>
      <c r="S7323" s="24">
        <f>Table1[[#This Row],[Female Voters]]/Table1[[#This Row],[Female Population]]</f>
        <v>0.81384349163622383</v>
      </c>
      <c r="T7323" s="24">
        <f>Table1[[#This Row],[Male Voters]]/Table1[[#This Row],[Male Population]]</f>
        <v>0.85959830967190543</v>
      </c>
      <c r="U7323" s="24">
        <f>Table1[[#This Row],[Total Voters]]/Table1[[#This Row],[Total Population]]</f>
        <v>0.83436026006034081</v>
      </c>
      <c r="V7323" s="24">
        <f>Table1[[#This Row],[Female Ballots]]/Table1[[#This Row],[Female Population]]</f>
        <v>0.55531628532974431</v>
      </c>
      <c r="W7323" s="24">
        <f>Table1[[#This Row],[Male Ballots]]/Table1[[#This Row],[Male Population]]</f>
        <v>0.62095816912777169</v>
      </c>
      <c r="X7323" s="24">
        <f>Table1[[#This Row],[Total Ballots]]/Table1[[#This Row],[Total Population]]</f>
        <v>0.58471083159818127</v>
      </c>
      <c r="Y7323" s="24">
        <f>Table1[[#This Row],[Female Ballots]]/Table1[[#This Row],[Female Voters]]</f>
        <v>0.68233793233793238</v>
      </c>
      <c r="Z7323" s="24">
        <f>Table1[[#This Row],[Male Ballots]]/Table1[[#This Row],[Male Voters]]</f>
        <v>0.72238179407865666</v>
      </c>
      <c r="AA7323" s="24">
        <f>Table1[[#This Row],[Total Ballots]]/Table1[[#This Row],[Total Voters]]</f>
        <v>0.7007894066717596</v>
      </c>
    </row>
    <row r="7324" spans="1:27" x14ac:dyDescent="0.35">
      <c r="A7324" s="8" t="s">
        <v>25</v>
      </c>
      <c r="B7324" s="17">
        <v>2009</v>
      </c>
      <c r="C7324" s="17" t="s">
        <v>82</v>
      </c>
      <c r="D7324" s="17"/>
      <c r="E7324" s="35" t="s">
        <v>74</v>
      </c>
      <c r="F7324" s="34" t="s">
        <v>78</v>
      </c>
      <c r="G7324" s="9" t="s">
        <v>79</v>
      </c>
      <c r="H7324" s="10">
        <v>1647</v>
      </c>
      <c r="I7324" s="10">
        <v>1613</v>
      </c>
      <c r="J7324" s="10">
        <v>3260</v>
      </c>
      <c r="K7324" s="31">
        <v>1324</v>
      </c>
      <c r="L7324" s="31">
        <v>1172</v>
      </c>
      <c r="M7324" s="31">
        <v>0</v>
      </c>
      <c r="N7324" s="31">
        <v>2496</v>
      </c>
      <c r="O7324" s="10">
        <v>942</v>
      </c>
      <c r="P7324" s="10">
        <v>836</v>
      </c>
      <c r="Q7324" s="10"/>
      <c r="R7324" s="11">
        <v>1778</v>
      </c>
      <c r="S7324" s="24">
        <f>Table1[[#This Row],[Female Voters]]/Table1[[#This Row],[Female Population]]</f>
        <v>0.80388585306618099</v>
      </c>
      <c r="T7324" s="24">
        <f>Table1[[#This Row],[Male Voters]]/Table1[[#This Row],[Male Population]]</f>
        <v>0.726596404215747</v>
      </c>
      <c r="U7324" s="24">
        <f>Table1[[#This Row],[Total Voters]]/Table1[[#This Row],[Total Population]]</f>
        <v>0.76564417177914113</v>
      </c>
      <c r="V7324" s="24">
        <f>Table1[[#This Row],[Female Ballots]]/Table1[[#This Row],[Female Population]]</f>
        <v>0.57194899817850642</v>
      </c>
      <c r="W7324" s="24">
        <f>Table1[[#This Row],[Male Ballots]]/Table1[[#This Row],[Male Population]]</f>
        <v>0.51828890266584005</v>
      </c>
      <c r="X7324" s="24">
        <f>Table1[[#This Row],[Total Ballots]]/Table1[[#This Row],[Total Population]]</f>
        <v>0.54539877300613493</v>
      </c>
      <c r="Y7324" s="24">
        <f>Table1[[#This Row],[Female Ballots]]/Table1[[#This Row],[Female Voters]]</f>
        <v>0.71148036253776437</v>
      </c>
      <c r="Z7324" s="24">
        <f>Table1[[#This Row],[Male Ballots]]/Table1[[#This Row],[Male Voters]]</f>
        <v>0.71331058020477811</v>
      </c>
      <c r="AA7324" s="24">
        <f>Table1[[#This Row],[Total Ballots]]/Table1[[#This Row],[Total Voters]]</f>
        <v>0.71233974358974361</v>
      </c>
    </row>
    <row r="7325" spans="1:27" x14ac:dyDescent="0.35">
      <c r="A7325" s="8" t="s">
        <v>25</v>
      </c>
      <c r="B7325" s="17">
        <v>2009</v>
      </c>
      <c r="C7325" s="17" t="s">
        <v>82</v>
      </c>
      <c r="D7325" s="17"/>
      <c r="E7325" s="35" t="s">
        <v>74</v>
      </c>
      <c r="F7325" s="34" t="s">
        <v>78</v>
      </c>
      <c r="G7325" s="9" t="s">
        <v>62</v>
      </c>
      <c r="H7325" s="10">
        <v>118</v>
      </c>
      <c r="I7325" s="10">
        <v>122</v>
      </c>
      <c r="J7325" s="10">
        <v>240</v>
      </c>
      <c r="K7325" s="31">
        <v>102</v>
      </c>
      <c r="L7325" s="31">
        <v>75</v>
      </c>
      <c r="M7325" s="31"/>
      <c r="N7325" s="31">
        <v>177</v>
      </c>
      <c r="O7325" s="10">
        <v>28</v>
      </c>
      <c r="P7325" s="10">
        <v>20</v>
      </c>
      <c r="Q7325" s="10"/>
      <c r="R7325" s="11">
        <v>48</v>
      </c>
      <c r="S7325" s="24">
        <f>Table1[[#This Row],[Female Voters]]/Table1[[#This Row],[Female Population]]</f>
        <v>0.86440677966101698</v>
      </c>
      <c r="T7325" s="24">
        <f>Table1[[#This Row],[Male Voters]]/Table1[[#This Row],[Male Population]]</f>
        <v>0.61475409836065575</v>
      </c>
      <c r="U7325" s="24">
        <f>Table1[[#This Row],[Total Voters]]/Table1[[#This Row],[Total Population]]</f>
        <v>0.73750000000000004</v>
      </c>
      <c r="V7325" s="24">
        <f>Table1[[#This Row],[Female Ballots]]/Table1[[#This Row],[Female Population]]</f>
        <v>0.23728813559322035</v>
      </c>
      <c r="W7325" s="24">
        <f>Table1[[#This Row],[Male Ballots]]/Table1[[#This Row],[Male Population]]</f>
        <v>0.16393442622950818</v>
      </c>
      <c r="X7325" s="24">
        <f>Table1[[#This Row],[Total Ballots]]/Table1[[#This Row],[Total Population]]</f>
        <v>0.2</v>
      </c>
      <c r="Y7325" s="24">
        <f>Table1[[#This Row],[Female Ballots]]/Table1[[#This Row],[Female Voters]]</f>
        <v>0.27450980392156865</v>
      </c>
      <c r="Z7325" s="24">
        <f>Table1[[#This Row],[Male Ballots]]/Table1[[#This Row],[Male Voters]]</f>
        <v>0.26666666666666666</v>
      </c>
      <c r="AA7325" s="24">
        <f>Table1[[#This Row],[Total Ballots]]/Table1[[#This Row],[Total Voters]]</f>
        <v>0.2711864406779661</v>
      </c>
    </row>
    <row r="7326" spans="1:27" x14ac:dyDescent="0.35">
      <c r="A7326" s="8" t="s">
        <v>25</v>
      </c>
      <c r="B7326" s="17">
        <v>2009</v>
      </c>
      <c r="C7326" s="17" t="s">
        <v>82</v>
      </c>
      <c r="D7326" s="17"/>
      <c r="E7326" s="35" t="s">
        <v>74</v>
      </c>
      <c r="F7326" s="34" t="s">
        <v>78</v>
      </c>
      <c r="G7326" s="9" t="s">
        <v>63</v>
      </c>
      <c r="H7326" s="10">
        <v>160</v>
      </c>
      <c r="I7326" s="10">
        <v>186</v>
      </c>
      <c r="J7326" s="10">
        <v>346</v>
      </c>
      <c r="K7326" s="31">
        <v>109</v>
      </c>
      <c r="L7326" s="31">
        <v>120</v>
      </c>
      <c r="M7326" s="31"/>
      <c r="N7326" s="31">
        <v>229</v>
      </c>
      <c r="O7326" s="10">
        <v>51</v>
      </c>
      <c r="P7326" s="10">
        <v>49</v>
      </c>
      <c r="Q7326" s="10"/>
      <c r="R7326" s="11">
        <v>100</v>
      </c>
      <c r="S7326" s="24">
        <f>Table1[[#This Row],[Female Voters]]/Table1[[#This Row],[Female Population]]</f>
        <v>0.68125000000000002</v>
      </c>
      <c r="T7326" s="24">
        <f>Table1[[#This Row],[Male Voters]]/Table1[[#This Row],[Male Population]]</f>
        <v>0.64516129032258063</v>
      </c>
      <c r="U7326" s="24">
        <f>Table1[[#This Row],[Total Voters]]/Table1[[#This Row],[Total Population]]</f>
        <v>0.66184971098265899</v>
      </c>
      <c r="V7326" s="24">
        <f>Table1[[#This Row],[Female Ballots]]/Table1[[#This Row],[Female Population]]</f>
        <v>0.31874999999999998</v>
      </c>
      <c r="W7326" s="24">
        <f>Table1[[#This Row],[Male Ballots]]/Table1[[#This Row],[Male Population]]</f>
        <v>0.26344086021505375</v>
      </c>
      <c r="X7326" s="24">
        <f>Table1[[#This Row],[Total Ballots]]/Table1[[#This Row],[Total Population]]</f>
        <v>0.28901734104046245</v>
      </c>
      <c r="Y7326" s="24">
        <f>Table1[[#This Row],[Female Ballots]]/Table1[[#This Row],[Female Voters]]</f>
        <v>0.46788990825688076</v>
      </c>
      <c r="Z7326" s="24">
        <f>Table1[[#This Row],[Male Ballots]]/Table1[[#This Row],[Male Voters]]</f>
        <v>0.40833333333333333</v>
      </c>
      <c r="AA7326" s="24">
        <f>Table1[[#This Row],[Total Ballots]]/Table1[[#This Row],[Total Voters]]</f>
        <v>0.4366812227074236</v>
      </c>
    </row>
    <row r="7327" spans="1:27" x14ac:dyDescent="0.35">
      <c r="A7327" s="8" t="s">
        <v>25</v>
      </c>
      <c r="B7327" s="17">
        <v>2009</v>
      </c>
      <c r="C7327" s="17" t="s">
        <v>82</v>
      </c>
      <c r="D7327" s="17"/>
      <c r="E7327" s="35" t="s">
        <v>74</v>
      </c>
      <c r="F7327" s="34" t="s">
        <v>78</v>
      </c>
      <c r="G7327" s="9" t="s">
        <v>64</v>
      </c>
      <c r="H7327" s="10">
        <v>215</v>
      </c>
      <c r="I7327" s="10">
        <v>216</v>
      </c>
      <c r="J7327" s="10">
        <v>431</v>
      </c>
      <c r="K7327" s="31">
        <v>148</v>
      </c>
      <c r="L7327" s="31">
        <v>123</v>
      </c>
      <c r="M7327" s="31"/>
      <c r="N7327" s="31">
        <v>271</v>
      </c>
      <c r="O7327" s="10">
        <v>85</v>
      </c>
      <c r="P7327" s="10">
        <v>75</v>
      </c>
      <c r="Q7327" s="10"/>
      <c r="R7327" s="11">
        <v>160</v>
      </c>
      <c r="S7327" s="24">
        <f>Table1[[#This Row],[Female Voters]]/Table1[[#This Row],[Female Population]]</f>
        <v>0.68837209302325586</v>
      </c>
      <c r="T7327" s="24">
        <f>Table1[[#This Row],[Male Voters]]/Table1[[#This Row],[Male Population]]</f>
        <v>0.56944444444444442</v>
      </c>
      <c r="U7327" s="24">
        <f>Table1[[#This Row],[Total Voters]]/Table1[[#This Row],[Total Population]]</f>
        <v>0.62877030162412995</v>
      </c>
      <c r="V7327" s="24">
        <f>Table1[[#This Row],[Female Ballots]]/Table1[[#This Row],[Female Population]]</f>
        <v>0.39534883720930231</v>
      </c>
      <c r="W7327" s="24">
        <f>Table1[[#This Row],[Male Ballots]]/Table1[[#This Row],[Male Population]]</f>
        <v>0.34722222222222221</v>
      </c>
      <c r="X7327" s="24">
        <f>Table1[[#This Row],[Total Ballots]]/Table1[[#This Row],[Total Population]]</f>
        <v>0.37122969837587005</v>
      </c>
      <c r="Y7327" s="24">
        <f>Table1[[#This Row],[Female Ballots]]/Table1[[#This Row],[Female Voters]]</f>
        <v>0.57432432432432434</v>
      </c>
      <c r="Z7327" s="24">
        <f>Table1[[#This Row],[Male Ballots]]/Table1[[#This Row],[Male Voters]]</f>
        <v>0.6097560975609756</v>
      </c>
      <c r="AA7327" s="24">
        <f>Table1[[#This Row],[Total Ballots]]/Table1[[#This Row],[Total Voters]]</f>
        <v>0.59040590405904059</v>
      </c>
    </row>
    <row r="7328" spans="1:27" x14ac:dyDescent="0.35">
      <c r="A7328" s="8" t="s">
        <v>25</v>
      </c>
      <c r="B7328" s="17">
        <v>2009</v>
      </c>
      <c r="C7328" s="17" t="s">
        <v>82</v>
      </c>
      <c r="D7328" s="17"/>
      <c r="E7328" s="35" t="s">
        <v>74</v>
      </c>
      <c r="F7328" s="34" t="s">
        <v>78</v>
      </c>
      <c r="G7328" s="9" t="s">
        <v>65</v>
      </c>
      <c r="H7328" s="10">
        <v>327</v>
      </c>
      <c r="I7328" s="10">
        <v>322</v>
      </c>
      <c r="J7328" s="10">
        <v>649</v>
      </c>
      <c r="K7328" s="31">
        <v>256</v>
      </c>
      <c r="L7328" s="31">
        <v>216</v>
      </c>
      <c r="M7328" s="31"/>
      <c r="N7328" s="31">
        <v>472</v>
      </c>
      <c r="O7328" s="10">
        <v>173</v>
      </c>
      <c r="P7328" s="10">
        <v>150</v>
      </c>
      <c r="Q7328" s="10"/>
      <c r="R7328" s="11">
        <v>323</v>
      </c>
      <c r="S7328" s="24">
        <f>Table1[[#This Row],[Female Voters]]/Table1[[#This Row],[Female Population]]</f>
        <v>0.78287461773700306</v>
      </c>
      <c r="T7328" s="24">
        <f>Table1[[#This Row],[Male Voters]]/Table1[[#This Row],[Male Population]]</f>
        <v>0.67080745341614911</v>
      </c>
      <c r="U7328" s="24">
        <f>Table1[[#This Row],[Total Voters]]/Table1[[#This Row],[Total Population]]</f>
        <v>0.72727272727272729</v>
      </c>
      <c r="V7328" s="24">
        <f>Table1[[#This Row],[Female Ballots]]/Table1[[#This Row],[Female Population]]</f>
        <v>0.52905198776758411</v>
      </c>
      <c r="W7328" s="24">
        <f>Table1[[#This Row],[Male Ballots]]/Table1[[#This Row],[Male Population]]</f>
        <v>0.46583850931677018</v>
      </c>
      <c r="X7328" s="24">
        <f>Table1[[#This Row],[Total Ballots]]/Table1[[#This Row],[Total Population]]</f>
        <v>0.49768875192604006</v>
      </c>
      <c r="Y7328" s="24">
        <f>Table1[[#This Row],[Female Ballots]]/Table1[[#This Row],[Female Voters]]</f>
        <v>0.67578125</v>
      </c>
      <c r="Z7328" s="24">
        <f>Table1[[#This Row],[Male Ballots]]/Table1[[#This Row],[Male Voters]]</f>
        <v>0.69444444444444442</v>
      </c>
      <c r="AA7328" s="24">
        <f>Table1[[#This Row],[Total Ballots]]/Table1[[#This Row],[Total Voters]]</f>
        <v>0.68432203389830504</v>
      </c>
    </row>
    <row r="7329" spans="1:27" x14ac:dyDescent="0.35">
      <c r="A7329" s="8" t="s">
        <v>25</v>
      </c>
      <c r="B7329" s="17">
        <v>2009</v>
      </c>
      <c r="C7329" s="17" t="s">
        <v>82</v>
      </c>
      <c r="D7329" s="17"/>
      <c r="E7329" s="35" t="s">
        <v>74</v>
      </c>
      <c r="F7329" s="34" t="s">
        <v>78</v>
      </c>
      <c r="G7329" s="9" t="s">
        <v>66</v>
      </c>
      <c r="H7329" s="10">
        <v>337</v>
      </c>
      <c r="I7329" s="10">
        <v>342</v>
      </c>
      <c r="J7329" s="10">
        <v>679</v>
      </c>
      <c r="K7329" s="31">
        <v>297</v>
      </c>
      <c r="L7329" s="31">
        <v>278</v>
      </c>
      <c r="M7329" s="31"/>
      <c r="N7329" s="31">
        <v>575</v>
      </c>
      <c r="O7329" s="10">
        <v>254</v>
      </c>
      <c r="P7329" s="10">
        <v>231</v>
      </c>
      <c r="Q7329" s="10"/>
      <c r="R7329" s="11">
        <v>485</v>
      </c>
      <c r="S7329" s="24">
        <f>Table1[[#This Row],[Female Voters]]/Table1[[#This Row],[Female Population]]</f>
        <v>0.88130563798219586</v>
      </c>
      <c r="T7329" s="24">
        <f>Table1[[#This Row],[Male Voters]]/Table1[[#This Row],[Male Population]]</f>
        <v>0.8128654970760234</v>
      </c>
      <c r="U7329" s="24">
        <f>Table1[[#This Row],[Total Voters]]/Table1[[#This Row],[Total Population]]</f>
        <v>0.84683357879234167</v>
      </c>
      <c r="V7329" s="24">
        <f>Table1[[#This Row],[Female Ballots]]/Table1[[#This Row],[Female Population]]</f>
        <v>0.75370919881305642</v>
      </c>
      <c r="W7329" s="24">
        <f>Table1[[#This Row],[Male Ballots]]/Table1[[#This Row],[Male Population]]</f>
        <v>0.67543859649122806</v>
      </c>
      <c r="X7329" s="24">
        <f>Table1[[#This Row],[Total Ballots]]/Table1[[#This Row],[Total Population]]</f>
        <v>0.7142857142857143</v>
      </c>
      <c r="Y7329" s="24">
        <f>Table1[[#This Row],[Female Ballots]]/Table1[[#This Row],[Female Voters]]</f>
        <v>0.85521885521885521</v>
      </c>
      <c r="Z7329" s="24">
        <f>Table1[[#This Row],[Male Ballots]]/Table1[[#This Row],[Male Voters]]</f>
        <v>0.8309352517985612</v>
      </c>
      <c r="AA7329" s="24">
        <f>Table1[[#This Row],[Total Ballots]]/Table1[[#This Row],[Total Voters]]</f>
        <v>0.84347826086956523</v>
      </c>
    </row>
    <row r="7330" spans="1:27" x14ac:dyDescent="0.35">
      <c r="A7330" s="8" t="s">
        <v>25</v>
      </c>
      <c r="B7330" s="17">
        <v>2009</v>
      </c>
      <c r="C7330" s="17" t="s">
        <v>82</v>
      </c>
      <c r="D7330" s="17"/>
      <c r="E7330" s="35" t="s">
        <v>74</v>
      </c>
      <c r="F7330" s="34" t="s">
        <v>78</v>
      </c>
      <c r="G7330" s="9" t="s">
        <v>67</v>
      </c>
      <c r="H7330" s="10">
        <v>490</v>
      </c>
      <c r="I7330" s="10">
        <v>425</v>
      </c>
      <c r="J7330" s="10">
        <v>915</v>
      </c>
      <c r="K7330" s="31">
        <v>412</v>
      </c>
      <c r="L7330" s="31">
        <v>360</v>
      </c>
      <c r="M7330" s="31"/>
      <c r="N7330" s="31">
        <v>772</v>
      </c>
      <c r="O7330" s="10">
        <v>351</v>
      </c>
      <c r="P7330" s="10">
        <v>311</v>
      </c>
      <c r="Q7330" s="10"/>
      <c r="R7330" s="11">
        <v>662</v>
      </c>
      <c r="S7330" s="24">
        <f>Table1[[#This Row],[Female Voters]]/Table1[[#This Row],[Female Population]]</f>
        <v>0.84081632653061222</v>
      </c>
      <c r="T7330" s="24">
        <f>Table1[[#This Row],[Male Voters]]/Table1[[#This Row],[Male Population]]</f>
        <v>0.84705882352941175</v>
      </c>
      <c r="U7330" s="24">
        <f>Table1[[#This Row],[Total Voters]]/Table1[[#This Row],[Total Population]]</f>
        <v>0.8437158469945355</v>
      </c>
      <c r="V7330" s="24">
        <f>Table1[[#This Row],[Female Ballots]]/Table1[[#This Row],[Female Population]]</f>
        <v>0.71632653061224494</v>
      </c>
      <c r="W7330" s="24">
        <f>Table1[[#This Row],[Male Ballots]]/Table1[[#This Row],[Male Population]]</f>
        <v>0.73176470588235298</v>
      </c>
      <c r="X7330" s="24">
        <f>Table1[[#This Row],[Total Ballots]]/Table1[[#This Row],[Total Population]]</f>
        <v>0.7234972677595628</v>
      </c>
      <c r="Y7330" s="24">
        <f>Table1[[#This Row],[Female Ballots]]/Table1[[#This Row],[Female Voters]]</f>
        <v>0.85194174757281549</v>
      </c>
      <c r="Z7330" s="24">
        <f>Table1[[#This Row],[Male Ballots]]/Table1[[#This Row],[Male Voters]]</f>
        <v>0.86388888888888893</v>
      </c>
      <c r="AA7330" s="24">
        <f>Table1[[#This Row],[Total Ballots]]/Table1[[#This Row],[Total Voters]]</f>
        <v>0.8575129533678757</v>
      </c>
    </row>
    <row r="7331" spans="1:27" x14ac:dyDescent="0.35">
      <c r="A7331" s="8" t="s">
        <v>46</v>
      </c>
      <c r="B7331" s="17">
        <v>2009</v>
      </c>
      <c r="C7331" s="17" t="s">
        <v>82</v>
      </c>
      <c r="D7331" s="17" t="s">
        <v>69</v>
      </c>
      <c r="E7331" s="35" t="s">
        <v>74</v>
      </c>
      <c r="F7331" s="34" t="s">
        <v>78</v>
      </c>
      <c r="G7331" s="9" t="s">
        <v>79</v>
      </c>
      <c r="H7331" s="10">
        <v>39317</v>
      </c>
      <c r="I7331" s="10">
        <v>37997</v>
      </c>
      <c r="J7331" s="10">
        <v>77314</v>
      </c>
      <c r="K7331" s="31">
        <v>29575</v>
      </c>
      <c r="L7331" s="31">
        <v>26191</v>
      </c>
      <c r="M7331" s="31">
        <v>5</v>
      </c>
      <c r="N7331" s="31">
        <v>55771</v>
      </c>
      <c r="O7331" s="10">
        <v>14168</v>
      </c>
      <c r="P7331" s="10">
        <v>12623</v>
      </c>
      <c r="Q7331" s="10">
        <v>2</v>
      </c>
      <c r="R7331" s="11">
        <v>26793</v>
      </c>
      <c r="S7331" s="24">
        <f>Table1[[#This Row],[Female Voters]]/Table1[[#This Row],[Female Population]]</f>
        <v>0.7522191418470382</v>
      </c>
      <c r="T7331" s="24">
        <f>Table1[[#This Row],[Male Voters]]/Table1[[#This Row],[Male Population]]</f>
        <v>0.68929125983630291</v>
      </c>
      <c r="U7331" s="24">
        <f>Table1[[#This Row],[Total Voters]]/Table1[[#This Row],[Total Population]]</f>
        <v>0.72135706340378203</v>
      </c>
      <c r="V7331" s="24">
        <f>Table1[[#This Row],[Female Ballots]]/Table1[[#This Row],[Female Population]]</f>
        <v>0.3603530279522853</v>
      </c>
      <c r="W7331" s="24">
        <f>Table1[[#This Row],[Male Ballots]]/Table1[[#This Row],[Male Population]]</f>
        <v>0.33221043766613156</v>
      </c>
      <c r="X7331" s="24">
        <f>Table1[[#This Row],[Total Ballots]]/Table1[[#This Row],[Total Population]]</f>
        <v>0.34654784385751608</v>
      </c>
      <c r="Y7331" s="24">
        <f>Table1[[#This Row],[Female Ballots]]/Table1[[#This Row],[Female Voters]]</f>
        <v>0.47905325443786984</v>
      </c>
      <c r="Z7331" s="24">
        <f>Table1[[#This Row],[Male Ballots]]/Table1[[#This Row],[Male Voters]]</f>
        <v>0.4819594517200565</v>
      </c>
      <c r="AA7331" s="24">
        <f>Table1[[#This Row],[Total Ballots]]/Table1[[#This Row],[Total Voters]]</f>
        <v>0.48041096627279412</v>
      </c>
    </row>
    <row r="7332" spans="1:27" x14ac:dyDescent="0.35">
      <c r="A7332" s="8" t="s">
        <v>46</v>
      </c>
      <c r="B7332" s="17">
        <v>2009</v>
      </c>
      <c r="C7332" s="17" t="s">
        <v>82</v>
      </c>
      <c r="D7332" s="17" t="s">
        <v>69</v>
      </c>
      <c r="E7332" s="35" t="s">
        <v>74</v>
      </c>
      <c r="F7332" s="34" t="s">
        <v>78</v>
      </c>
      <c r="G7332" s="9" t="s">
        <v>62</v>
      </c>
      <c r="H7332" s="10">
        <v>4353</v>
      </c>
      <c r="I7332" s="10">
        <v>4348</v>
      </c>
      <c r="J7332" s="10">
        <v>8701</v>
      </c>
      <c r="K7332" s="31">
        <v>2478</v>
      </c>
      <c r="L7332" s="31">
        <v>2112</v>
      </c>
      <c r="M7332" s="31">
        <v>2</v>
      </c>
      <c r="N7332" s="31">
        <v>4592</v>
      </c>
      <c r="O7332" s="10">
        <v>495</v>
      </c>
      <c r="P7332" s="10">
        <v>391</v>
      </c>
      <c r="Q7332" s="10">
        <v>1</v>
      </c>
      <c r="R7332" s="11">
        <v>887</v>
      </c>
      <c r="S7332" s="24">
        <f>Table1[[#This Row],[Female Voters]]/Table1[[#This Row],[Female Population]]</f>
        <v>0.56926257753273601</v>
      </c>
      <c r="T7332" s="24">
        <f>Table1[[#This Row],[Male Voters]]/Table1[[#This Row],[Male Population]]</f>
        <v>0.48574057037718493</v>
      </c>
      <c r="U7332" s="24">
        <f>Table1[[#This Row],[Total Voters]]/Table1[[#This Row],[Total Population]]</f>
        <v>0.52775543041029771</v>
      </c>
      <c r="V7332" s="24">
        <f>Table1[[#This Row],[Female Ballots]]/Table1[[#This Row],[Female Population]]</f>
        <v>0.11371467953135768</v>
      </c>
      <c r="W7332" s="24">
        <f>Table1[[#This Row],[Male Ballots]]/Table1[[#This Row],[Male Population]]</f>
        <v>8.9926402943882239E-2</v>
      </c>
      <c r="X7332" s="24">
        <f>Table1[[#This Row],[Total Ballots]]/Table1[[#This Row],[Total Population]]</f>
        <v>0.10194230548212849</v>
      </c>
      <c r="Y7332" s="24">
        <f>Table1[[#This Row],[Female Ballots]]/Table1[[#This Row],[Female Voters]]</f>
        <v>0.19975786924939468</v>
      </c>
      <c r="Z7332" s="24">
        <f>Table1[[#This Row],[Male Ballots]]/Table1[[#This Row],[Male Voters]]</f>
        <v>0.18513257575757575</v>
      </c>
      <c r="AA7332" s="24">
        <f>Table1[[#This Row],[Total Ballots]]/Table1[[#This Row],[Total Voters]]</f>
        <v>0.19316202090592335</v>
      </c>
    </row>
    <row r="7333" spans="1:27" x14ac:dyDescent="0.35">
      <c r="A7333" s="8" t="s">
        <v>46</v>
      </c>
      <c r="B7333" s="17">
        <v>2009</v>
      </c>
      <c r="C7333" s="17" t="s">
        <v>82</v>
      </c>
      <c r="D7333" s="17" t="s">
        <v>69</v>
      </c>
      <c r="E7333" s="35" t="s">
        <v>74</v>
      </c>
      <c r="F7333" s="34" t="s">
        <v>78</v>
      </c>
      <c r="G7333" s="9" t="s">
        <v>63</v>
      </c>
      <c r="H7333" s="10">
        <v>5802</v>
      </c>
      <c r="I7333" s="10">
        <v>5821</v>
      </c>
      <c r="J7333" s="10">
        <v>11623</v>
      </c>
      <c r="K7333" s="31">
        <v>3821</v>
      </c>
      <c r="L7333" s="31">
        <v>3247</v>
      </c>
      <c r="M7333" s="31"/>
      <c r="N7333" s="31">
        <v>7068</v>
      </c>
      <c r="O7333" s="10">
        <v>890</v>
      </c>
      <c r="P7333" s="10">
        <v>682</v>
      </c>
      <c r="Q7333" s="10"/>
      <c r="R7333" s="11">
        <v>1572</v>
      </c>
      <c r="S7333" s="24">
        <f>Table1[[#This Row],[Female Voters]]/Table1[[#This Row],[Female Population]]</f>
        <v>0.65856601172009654</v>
      </c>
      <c r="T7333" s="24">
        <f>Table1[[#This Row],[Male Voters]]/Table1[[#This Row],[Male Population]]</f>
        <v>0.5578079367806219</v>
      </c>
      <c r="U7333" s="24">
        <f>Table1[[#This Row],[Total Voters]]/Table1[[#This Row],[Total Population]]</f>
        <v>0.60810462014970312</v>
      </c>
      <c r="V7333" s="24">
        <f>Table1[[#This Row],[Female Ballots]]/Table1[[#This Row],[Female Population]]</f>
        <v>0.15339538090313684</v>
      </c>
      <c r="W7333" s="24">
        <f>Table1[[#This Row],[Male Ballots]]/Table1[[#This Row],[Male Population]]</f>
        <v>0.11716199965641642</v>
      </c>
      <c r="X7333" s="24">
        <f>Table1[[#This Row],[Total Ballots]]/Table1[[#This Row],[Total Population]]</f>
        <v>0.1352490751096963</v>
      </c>
      <c r="Y7333" s="24">
        <f>Table1[[#This Row],[Female Ballots]]/Table1[[#This Row],[Female Voters]]</f>
        <v>0.23292331850300968</v>
      </c>
      <c r="Z7333" s="24">
        <f>Table1[[#This Row],[Male Ballots]]/Table1[[#This Row],[Male Voters]]</f>
        <v>0.21004003695719126</v>
      </c>
      <c r="AA7333" s="24">
        <f>Table1[[#This Row],[Total Ballots]]/Table1[[#This Row],[Total Voters]]</f>
        <v>0.22241086587436332</v>
      </c>
    </row>
    <row r="7334" spans="1:27" x14ac:dyDescent="0.35">
      <c r="A7334" s="8" t="s">
        <v>46</v>
      </c>
      <c r="B7334" s="17">
        <v>2009</v>
      </c>
      <c r="C7334" s="17" t="s">
        <v>82</v>
      </c>
      <c r="D7334" s="17" t="s">
        <v>69</v>
      </c>
      <c r="E7334" s="35" t="s">
        <v>74</v>
      </c>
      <c r="F7334" s="34" t="s">
        <v>78</v>
      </c>
      <c r="G7334" s="9" t="s">
        <v>64</v>
      </c>
      <c r="H7334" s="10">
        <v>6364</v>
      </c>
      <c r="I7334" s="10">
        <v>6432</v>
      </c>
      <c r="J7334" s="10">
        <v>12796</v>
      </c>
      <c r="K7334" s="31">
        <v>4481</v>
      </c>
      <c r="L7334" s="31">
        <v>3855</v>
      </c>
      <c r="M7334" s="31"/>
      <c r="N7334" s="31">
        <v>8336</v>
      </c>
      <c r="O7334" s="10">
        <v>1458</v>
      </c>
      <c r="P7334" s="10">
        <v>1232</v>
      </c>
      <c r="Q7334" s="10"/>
      <c r="R7334" s="11">
        <v>2690</v>
      </c>
      <c r="S7334" s="24">
        <f>Table1[[#This Row],[Female Voters]]/Table1[[#This Row],[Female Population]]</f>
        <v>0.70411690760527967</v>
      </c>
      <c r="T7334" s="24">
        <f>Table1[[#This Row],[Male Voters]]/Table1[[#This Row],[Male Population]]</f>
        <v>0.59934701492537312</v>
      </c>
      <c r="U7334" s="24">
        <f>Table1[[#This Row],[Total Voters]]/Table1[[#This Row],[Total Population]]</f>
        <v>0.65145357924351355</v>
      </c>
      <c r="V7334" s="24">
        <f>Table1[[#This Row],[Female Ballots]]/Table1[[#This Row],[Female Population]]</f>
        <v>0.2291011942174733</v>
      </c>
      <c r="W7334" s="24">
        <f>Table1[[#This Row],[Male Ballots]]/Table1[[#This Row],[Male Population]]</f>
        <v>0.19154228855721392</v>
      </c>
      <c r="X7334" s="24">
        <f>Table1[[#This Row],[Total Ballots]]/Table1[[#This Row],[Total Population]]</f>
        <v>0.21022194435761177</v>
      </c>
      <c r="Y7334" s="24">
        <f>Table1[[#This Row],[Female Ballots]]/Table1[[#This Row],[Female Voters]]</f>
        <v>0.32537380049096182</v>
      </c>
      <c r="Z7334" s="24">
        <f>Table1[[#This Row],[Male Ballots]]/Table1[[#This Row],[Male Voters]]</f>
        <v>0.31958495460440983</v>
      </c>
      <c r="AA7334" s="24">
        <f>Table1[[#This Row],[Total Ballots]]/Table1[[#This Row],[Total Voters]]</f>
        <v>0.32269673704414586</v>
      </c>
    </row>
    <row r="7335" spans="1:27" x14ac:dyDescent="0.35">
      <c r="A7335" s="8" t="s">
        <v>46</v>
      </c>
      <c r="B7335" s="17">
        <v>2009</v>
      </c>
      <c r="C7335" s="17" t="s">
        <v>82</v>
      </c>
      <c r="D7335" s="17" t="s">
        <v>69</v>
      </c>
      <c r="E7335" s="35" t="s">
        <v>74</v>
      </c>
      <c r="F7335" s="34" t="s">
        <v>78</v>
      </c>
      <c r="G7335" s="9" t="s">
        <v>65</v>
      </c>
      <c r="H7335" s="10">
        <v>7571</v>
      </c>
      <c r="I7335" s="10">
        <v>7693</v>
      </c>
      <c r="J7335" s="10">
        <v>15264</v>
      </c>
      <c r="K7335" s="31">
        <v>5771</v>
      </c>
      <c r="L7335" s="31">
        <v>5310</v>
      </c>
      <c r="M7335" s="31">
        <v>1</v>
      </c>
      <c r="N7335" s="31">
        <v>11082</v>
      </c>
      <c r="O7335" s="10">
        <v>2635</v>
      </c>
      <c r="P7335" s="10">
        <v>2365</v>
      </c>
      <c r="Q7335" s="10"/>
      <c r="R7335" s="11">
        <v>5000</v>
      </c>
      <c r="S7335" s="24">
        <f>Table1[[#This Row],[Female Voters]]/Table1[[#This Row],[Female Population]]</f>
        <v>0.76225069343547747</v>
      </c>
      <c r="T7335" s="24">
        <f>Table1[[#This Row],[Male Voters]]/Table1[[#This Row],[Male Population]]</f>
        <v>0.69023787859092678</v>
      </c>
      <c r="U7335" s="24">
        <f>Table1[[#This Row],[Total Voters]]/Table1[[#This Row],[Total Population]]</f>
        <v>0.72602201257861632</v>
      </c>
      <c r="V7335" s="24">
        <f>Table1[[#This Row],[Female Ballots]]/Table1[[#This Row],[Female Population]]</f>
        <v>0.34803856822084267</v>
      </c>
      <c r="W7335" s="24">
        <f>Table1[[#This Row],[Male Ballots]]/Table1[[#This Row],[Male Population]]</f>
        <v>0.30742233199012087</v>
      </c>
      <c r="X7335" s="24">
        <f>Table1[[#This Row],[Total Ballots]]/Table1[[#This Row],[Total Population]]</f>
        <v>0.32756813417190778</v>
      </c>
      <c r="Y7335" s="24">
        <f>Table1[[#This Row],[Female Ballots]]/Table1[[#This Row],[Female Voters]]</f>
        <v>0.45659331138450876</v>
      </c>
      <c r="Z7335" s="24">
        <f>Table1[[#This Row],[Male Ballots]]/Table1[[#This Row],[Male Voters]]</f>
        <v>0.44538606403013181</v>
      </c>
      <c r="AA7335" s="24">
        <f>Table1[[#This Row],[Total Ballots]]/Table1[[#This Row],[Total Voters]]</f>
        <v>0.45118209709438728</v>
      </c>
    </row>
    <row r="7336" spans="1:27" x14ac:dyDescent="0.35">
      <c r="A7336" s="8" t="s">
        <v>46</v>
      </c>
      <c r="B7336" s="17">
        <v>2009</v>
      </c>
      <c r="C7336" s="17" t="s">
        <v>82</v>
      </c>
      <c r="D7336" s="17" t="s">
        <v>69</v>
      </c>
      <c r="E7336" s="35" t="s">
        <v>74</v>
      </c>
      <c r="F7336" s="34" t="s">
        <v>78</v>
      </c>
      <c r="G7336" s="9" t="s">
        <v>66</v>
      </c>
      <c r="H7336" s="10">
        <v>6868</v>
      </c>
      <c r="I7336" s="10">
        <v>6732</v>
      </c>
      <c r="J7336" s="10">
        <v>13600</v>
      </c>
      <c r="K7336" s="31">
        <v>6001</v>
      </c>
      <c r="L7336" s="31">
        <v>5609</v>
      </c>
      <c r="M7336" s="31">
        <v>2</v>
      </c>
      <c r="N7336" s="31">
        <v>11612</v>
      </c>
      <c r="O7336" s="10">
        <v>3786</v>
      </c>
      <c r="P7336" s="10">
        <v>3454</v>
      </c>
      <c r="Q7336" s="10">
        <v>1</v>
      </c>
      <c r="R7336" s="11">
        <v>7241</v>
      </c>
      <c r="S7336" s="24">
        <f>Table1[[#This Row],[Female Voters]]/Table1[[#This Row],[Female Population]]</f>
        <v>0.87376237623762376</v>
      </c>
      <c r="T7336" s="24">
        <f>Table1[[#This Row],[Male Voters]]/Table1[[#This Row],[Male Population]]</f>
        <v>0.833184789067142</v>
      </c>
      <c r="U7336" s="24">
        <f>Table1[[#This Row],[Total Voters]]/Table1[[#This Row],[Total Population]]</f>
        <v>0.85382352941176476</v>
      </c>
      <c r="V7336" s="24">
        <f>Table1[[#This Row],[Female Ballots]]/Table1[[#This Row],[Female Population]]</f>
        <v>0.55125218404193366</v>
      </c>
      <c r="W7336" s="24">
        <f>Table1[[#This Row],[Male Ballots]]/Table1[[#This Row],[Male Population]]</f>
        <v>0.51307189542483655</v>
      </c>
      <c r="X7336" s="24">
        <f>Table1[[#This Row],[Total Ballots]]/Table1[[#This Row],[Total Population]]</f>
        <v>0.53242647058823533</v>
      </c>
      <c r="Y7336" s="24">
        <f>Table1[[#This Row],[Female Ballots]]/Table1[[#This Row],[Female Voters]]</f>
        <v>0.6308948508581903</v>
      </c>
      <c r="Z7336" s="24">
        <f>Table1[[#This Row],[Male Ballots]]/Table1[[#This Row],[Male Voters]]</f>
        <v>0.61579604207523619</v>
      </c>
      <c r="AA7336" s="24">
        <f>Table1[[#This Row],[Total Ballots]]/Table1[[#This Row],[Total Voters]]</f>
        <v>0.62357905614881159</v>
      </c>
    </row>
    <row r="7337" spans="1:27" x14ac:dyDescent="0.35">
      <c r="A7337" s="8" t="s">
        <v>46</v>
      </c>
      <c r="B7337" s="17">
        <v>2009</v>
      </c>
      <c r="C7337" s="17" t="s">
        <v>82</v>
      </c>
      <c r="D7337" s="17" t="s">
        <v>69</v>
      </c>
      <c r="E7337" s="35" t="s">
        <v>74</v>
      </c>
      <c r="F7337" s="34" t="s">
        <v>78</v>
      </c>
      <c r="G7337" s="9" t="s">
        <v>67</v>
      </c>
      <c r="H7337" s="10">
        <v>8359</v>
      </c>
      <c r="I7337" s="10">
        <v>6971</v>
      </c>
      <c r="J7337" s="10">
        <v>15330</v>
      </c>
      <c r="K7337" s="31">
        <v>7023</v>
      </c>
      <c r="L7337" s="31">
        <v>6058</v>
      </c>
      <c r="M7337" s="31">
        <v>0</v>
      </c>
      <c r="N7337" s="31">
        <v>13081</v>
      </c>
      <c r="O7337" s="10">
        <v>4904</v>
      </c>
      <c r="P7337" s="10">
        <v>4499</v>
      </c>
      <c r="Q7337" s="10"/>
      <c r="R7337" s="11">
        <v>9403</v>
      </c>
      <c r="S7337" s="24">
        <f>Table1[[#This Row],[Female Voters]]/Table1[[#This Row],[Female Population]]</f>
        <v>0.8401722694102165</v>
      </c>
      <c r="T7337" s="24">
        <f>Table1[[#This Row],[Male Voters]]/Table1[[#This Row],[Male Population]]</f>
        <v>0.86902883373977913</v>
      </c>
      <c r="U7337" s="24">
        <f>Table1[[#This Row],[Total Voters]]/Table1[[#This Row],[Total Population]]</f>
        <v>0.8532941943900848</v>
      </c>
      <c r="V7337" s="24">
        <f>Table1[[#This Row],[Female Ballots]]/Table1[[#This Row],[Female Population]]</f>
        <v>0.58667304701519318</v>
      </c>
      <c r="W7337" s="24">
        <f>Table1[[#This Row],[Male Ballots]]/Table1[[#This Row],[Male Population]]</f>
        <v>0.64538803614976326</v>
      </c>
      <c r="X7337" s="24">
        <f>Table1[[#This Row],[Total Ballots]]/Table1[[#This Row],[Total Population]]</f>
        <v>0.61337247227658187</v>
      </c>
      <c r="Y7337" s="24">
        <f>Table1[[#This Row],[Female Ballots]]/Table1[[#This Row],[Female Voters]]</f>
        <v>0.69827708956286483</v>
      </c>
      <c r="Z7337" s="24">
        <f>Table1[[#This Row],[Male Ballots]]/Table1[[#This Row],[Male Voters]]</f>
        <v>0.74265434136678776</v>
      </c>
      <c r="AA7337" s="24">
        <f>Table1[[#This Row],[Total Ballots]]/Table1[[#This Row],[Total Voters]]</f>
        <v>0.71882883571592382</v>
      </c>
    </row>
    <row r="7338" spans="1:27" x14ac:dyDescent="0.35">
      <c r="A7338" s="8" t="s">
        <v>53</v>
      </c>
      <c r="B7338" s="17">
        <v>2009</v>
      </c>
      <c r="C7338" s="17" t="s">
        <v>82</v>
      </c>
      <c r="D7338" s="17"/>
      <c r="E7338" s="35" t="s">
        <v>74</v>
      </c>
      <c r="F7338" s="34" t="s">
        <v>78</v>
      </c>
      <c r="G7338" s="9" t="s">
        <v>79</v>
      </c>
      <c r="H7338" s="10">
        <v>13897</v>
      </c>
      <c r="I7338" s="10">
        <v>13719</v>
      </c>
      <c r="J7338" s="10">
        <v>27616</v>
      </c>
      <c r="K7338" s="31">
        <v>9361</v>
      </c>
      <c r="L7338" s="31">
        <v>8399</v>
      </c>
      <c r="M7338" s="31">
        <v>452</v>
      </c>
      <c r="N7338" s="31">
        <v>18212</v>
      </c>
      <c r="O7338" s="10">
        <v>5077</v>
      </c>
      <c r="P7338" s="10">
        <v>4585</v>
      </c>
      <c r="Q7338" s="10">
        <v>217</v>
      </c>
      <c r="R7338" s="11">
        <v>9879</v>
      </c>
      <c r="S7338" s="24">
        <f>Table1[[#This Row],[Female Voters]]/Table1[[#This Row],[Female Population]]</f>
        <v>0.67359861840685042</v>
      </c>
      <c r="T7338" s="24">
        <f>Table1[[#This Row],[Male Voters]]/Table1[[#This Row],[Male Population]]</f>
        <v>0.61221663386544212</v>
      </c>
      <c r="U7338" s="24">
        <f>Table1[[#This Row],[Total Voters]]/Table1[[#This Row],[Total Population]]</f>
        <v>0.65947276940903821</v>
      </c>
      <c r="V7338" s="24">
        <f>Table1[[#This Row],[Female Ballots]]/Table1[[#This Row],[Female Population]]</f>
        <v>0.36533064690220912</v>
      </c>
      <c r="W7338" s="24">
        <f>Table1[[#This Row],[Male Ballots]]/Table1[[#This Row],[Male Population]]</f>
        <v>0.33420803265544136</v>
      </c>
      <c r="X7338" s="24">
        <f>Table1[[#This Row],[Total Ballots]]/Table1[[#This Row],[Total Population]]</f>
        <v>0.35772740440324452</v>
      </c>
      <c r="Y7338" s="24">
        <f>Table1[[#This Row],[Female Ballots]]/Table1[[#This Row],[Female Voters]]</f>
        <v>0.54235658583484669</v>
      </c>
      <c r="Z7338" s="24">
        <f>Table1[[#This Row],[Male Ballots]]/Table1[[#This Row],[Male Voters]]</f>
        <v>0.54589832122871773</v>
      </c>
      <c r="AA7338" s="24">
        <f>Table1[[#This Row],[Total Ballots]]/Table1[[#This Row],[Total Voters]]</f>
        <v>0.54244454206018011</v>
      </c>
    </row>
    <row r="7339" spans="1:27" x14ac:dyDescent="0.35">
      <c r="A7339" s="8" t="s">
        <v>53</v>
      </c>
      <c r="B7339" s="17">
        <v>2009</v>
      </c>
      <c r="C7339" s="17" t="s">
        <v>82</v>
      </c>
      <c r="D7339" s="17"/>
      <c r="E7339" s="35" t="s">
        <v>74</v>
      </c>
      <c r="F7339" s="34" t="s">
        <v>78</v>
      </c>
      <c r="G7339" s="9" t="s">
        <v>62</v>
      </c>
      <c r="H7339" s="10">
        <v>1546</v>
      </c>
      <c r="I7339" s="10">
        <v>1726</v>
      </c>
      <c r="J7339" s="10">
        <v>3272</v>
      </c>
      <c r="K7339" s="31">
        <v>812</v>
      </c>
      <c r="L7339" s="31">
        <v>722</v>
      </c>
      <c r="M7339" s="31">
        <v>69</v>
      </c>
      <c r="N7339" s="31">
        <v>1603</v>
      </c>
      <c r="O7339" s="10">
        <v>155</v>
      </c>
      <c r="P7339" s="10">
        <v>136</v>
      </c>
      <c r="Q7339" s="10">
        <v>14</v>
      </c>
      <c r="R7339" s="11">
        <v>305</v>
      </c>
      <c r="S7339" s="24">
        <f>Table1[[#This Row],[Female Voters]]/Table1[[#This Row],[Female Population]]</f>
        <v>0.52522639068564037</v>
      </c>
      <c r="T7339" s="24">
        <f>Table1[[#This Row],[Male Voters]]/Table1[[#This Row],[Male Population]]</f>
        <v>0.4183082271147161</v>
      </c>
      <c r="U7339" s="24">
        <f>Table1[[#This Row],[Total Voters]]/Table1[[#This Row],[Total Population]]</f>
        <v>0.48991442542787283</v>
      </c>
      <c r="V7339" s="24">
        <f>Table1[[#This Row],[Female Ballots]]/Table1[[#This Row],[Female Population]]</f>
        <v>0.10025873221216042</v>
      </c>
      <c r="W7339" s="24">
        <f>Table1[[#This Row],[Male Ballots]]/Table1[[#This Row],[Male Population]]</f>
        <v>7.8794901506373111E-2</v>
      </c>
      <c r="X7339" s="24">
        <f>Table1[[#This Row],[Total Ballots]]/Table1[[#This Row],[Total Population]]</f>
        <v>9.3215158924205385E-2</v>
      </c>
      <c r="Y7339" s="24">
        <f>Table1[[#This Row],[Female Ballots]]/Table1[[#This Row],[Female Voters]]</f>
        <v>0.19088669950738915</v>
      </c>
      <c r="Z7339" s="24">
        <f>Table1[[#This Row],[Male Ballots]]/Table1[[#This Row],[Male Voters]]</f>
        <v>0.18836565096952909</v>
      </c>
      <c r="AA7339" s="24">
        <f>Table1[[#This Row],[Total Ballots]]/Table1[[#This Row],[Total Voters]]</f>
        <v>0.19026824703680598</v>
      </c>
    </row>
    <row r="7340" spans="1:27" x14ac:dyDescent="0.35">
      <c r="A7340" s="8" t="s">
        <v>53</v>
      </c>
      <c r="B7340" s="17">
        <v>2009</v>
      </c>
      <c r="C7340" s="17" t="s">
        <v>82</v>
      </c>
      <c r="D7340" s="17"/>
      <c r="E7340" s="35" t="s">
        <v>74</v>
      </c>
      <c r="F7340" s="34" t="s">
        <v>78</v>
      </c>
      <c r="G7340" s="9" t="s">
        <v>63</v>
      </c>
      <c r="H7340" s="10">
        <v>2283</v>
      </c>
      <c r="I7340" s="10">
        <v>2311</v>
      </c>
      <c r="J7340" s="10">
        <v>4594</v>
      </c>
      <c r="K7340" s="31">
        <v>1227</v>
      </c>
      <c r="L7340" s="31">
        <v>1048</v>
      </c>
      <c r="M7340" s="31">
        <v>83</v>
      </c>
      <c r="N7340" s="31">
        <v>2358</v>
      </c>
      <c r="O7340" s="10">
        <v>318</v>
      </c>
      <c r="P7340" s="10">
        <v>284</v>
      </c>
      <c r="Q7340" s="10">
        <v>24</v>
      </c>
      <c r="R7340" s="11">
        <v>626</v>
      </c>
      <c r="S7340" s="24">
        <f>Table1[[#This Row],[Female Voters]]/Table1[[#This Row],[Female Population]]</f>
        <v>0.53745072273324568</v>
      </c>
      <c r="T7340" s="24">
        <f>Table1[[#This Row],[Male Voters]]/Table1[[#This Row],[Male Population]]</f>
        <v>0.45348334054521849</v>
      </c>
      <c r="U7340" s="24">
        <f>Table1[[#This Row],[Total Voters]]/Table1[[#This Row],[Total Population]]</f>
        <v>0.51327818894209842</v>
      </c>
      <c r="V7340" s="24">
        <f>Table1[[#This Row],[Female Ballots]]/Table1[[#This Row],[Female Population]]</f>
        <v>0.13929040735873849</v>
      </c>
      <c r="W7340" s="24">
        <f>Table1[[#This Row],[Male Ballots]]/Table1[[#This Row],[Male Population]]</f>
        <v>0.12289052358286456</v>
      </c>
      <c r="X7340" s="24">
        <f>Table1[[#This Row],[Total Ballots]]/Table1[[#This Row],[Total Population]]</f>
        <v>0.13626469307792774</v>
      </c>
      <c r="Y7340" s="24">
        <f>Table1[[#This Row],[Female Ballots]]/Table1[[#This Row],[Female Voters]]</f>
        <v>0.25916870415647919</v>
      </c>
      <c r="Z7340" s="24">
        <f>Table1[[#This Row],[Male Ballots]]/Table1[[#This Row],[Male Voters]]</f>
        <v>0.27099236641221375</v>
      </c>
      <c r="AA7340" s="24">
        <f>Table1[[#This Row],[Total Ballots]]/Table1[[#This Row],[Total Voters]]</f>
        <v>0.26547921967769295</v>
      </c>
    </row>
    <row r="7341" spans="1:27" x14ac:dyDescent="0.35">
      <c r="A7341" s="8" t="s">
        <v>53</v>
      </c>
      <c r="B7341" s="17">
        <v>2009</v>
      </c>
      <c r="C7341" s="17" t="s">
        <v>82</v>
      </c>
      <c r="D7341" s="17"/>
      <c r="E7341" s="35" t="s">
        <v>74</v>
      </c>
      <c r="F7341" s="34" t="s">
        <v>78</v>
      </c>
      <c r="G7341" s="9" t="s">
        <v>64</v>
      </c>
      <c r="H7341" s="10">
        <v>2368</v>
      </c>
      <c r="I7341" s="10">
        <v>2360</v>
      </c>
      <c r="J7341" s="10">
        <v>4728</v>
      </c>
      <c r="K7341" s="31">
        <v>1341</v>
      </c>
      <c r="L7341" s="31">
        <v>1117</v>
      </c>
      <c r="M7341" s="31">
        <v>76</v>
      </c>
      <c r="N7341" s="31">
        <v>2534</v>
      </c>
      <c r="O7341" s="10">
        <v>514</v>
      </c>
      <c r="P7341" s="10">
        <v>398</v>
      </c>
      <c r="Q7341" s="10">
        <v>31</v>
      </c>
      <c r="R7341" s="11">
        <v>943</v>
      </c>
      <c r="S7341" s="24">
        <f>Table1[[#This Row],[Female Voters]]/Table1[[#This Row],[Female Population]]</f>
        <v>0.56630067567567566</v>
      </c>
      <c r="T7341" s="24">
        <f>Table1[[#This Row],[Male Voters]]/Table1[[#This Row],[Male Population]]</f>
        <v>0.47330508474576272</v>
      </c>
      <c r="U7341" s="24">
        <f>Table1[[#This Row],[Total Voters]]/Table1[[#This Row],[Total Population]]</f>
        <v>0.53595600676818955</v>
      </c>
      <c r="V7341" s="24">
        <f>Table1[[#This Row],[Female Ballots]]/Table1[[#This Row],[Female Population]]</f>
        <v>0.2170608108108108</v>
      </c>
      <c r="W7341" s="24">
        <f>Table1[[#This Row],[Male Ballots]]/Table1[[#This Row],[Male Population]]</f>
        <v>0.16864406779661018</v>
      </c>
      <c r="X7341" s="24">
        <f>Table1[[#This Row],[Total Ballots]]/Table1[[#This Row],[Total Population]]</f>
        <v>0.19945008460236888</v>
      </c>
      <c r="Y7341" s="24">
        <f>Table1[[#This Row],[Female Ballots]]/Table1[[#This Row],[Female Voters]]</f>
        <v>0.3832960477255779</v>
      </c>
      <c r="Z7341" s="24">
        <f>Table1[[#This Row],[Male Ballots]]/Table1[[#This Row],[Male Voters]]</f>
        <v>0.35631154879140553</v>
      </c>
      <c r="AA7341" s="24">
        <f>Table1[[#This Row],[Total Ballots]]/Table1[[#This Row],[Total Voters]]</f>
        <v>0.37213891081294398</v>
      </c>
    </row>
    <row r="7342" spans="1:27" x14ac:dyDescent="0.35">
      <c r="A7342" s="8" t="s">
        <v>53</v>
      </c>
      <c r="B7342" s="17">
        <v>2009</v>
      </c>
      <c r="C7342" s="17" t="s">
        <v>82</v>
      </c>
      <c r="D7342" s="17"/>
      <c r="E7342" s="35" t="s">
        <v>74</v>
      </c>
      <c r="F7342" s="34" t="s">
        <v>78</v>
      </c>
      <c r="G7342" s="9" t="s">
        <v>65</v>
      </c>
      <c r="H7342" s="10">
        <v>2632</v>
      </c>
      <c r="I7342" s="10">
        <v>2664</v>
      </c>
      <c r="J7342" s="10">
        <v>5296</v>
      </c>
      <c r="K7342" s="31">
        <v>1880</v>
      </c>
      <c r="L7342" s="31">
        <v>1691</v>
      </c>
      <c r="M7342" s="31">
        <v>69</v>
      </c>
      <c r="N7342" s="31">
        <v>3640</v>
      </c>
      <c r="O7342" s="10">
        <v>990</v>
      </c>
      <c r="P7342" s="10">
        <v>884</v>
      </c>
      <c r="Q7342" s="10">
        <v>36</v>
      </c>
      <c r="R7342" s="11">
        <v>1910</v>
      </c>
      <c r="S7342" s="24">
        <f>Table1[[#This Row],[Female Voters]]/Table1[[#This Row],[Female Population]]</f>
        <v>0.7142857142857143</v>
      </c>
      <c r="T7342" s="24">
        <f>Table1[[#This Row],[Male Voters]]/Table1[[#This Row],[Male Population]]</f>
        <v>0.63475975975975973</v>
      </c>
      <c r="U7342" s="24">
        <f>Table1[[#This Row],[Total Voters]]/Table1[[#This Row],[Total Population]]</f>
        <v>0.68731117824773413</v>
      </c>
      <c r="V7342" s="24">
        <f>Table1[[#This Row],[Female Ballots]]/Table1[[#This Row],[Female Population]]</f>
        <v>0.37613981762917931</v>
      </c>
      <c r="W7342" s="24">
        <f>Table1[[#This Row],[Male Ballots]]/Table1[[#This Row],[Male Population]]</f>
        <v>0.33183183183183185</v>
      </c>
      <c r="X7342" s="24">
        <f>Table1[[#This Row],[Total Ballots]]/Table1[[#This Row],[Total Population]]</f>
        <v>0.36064954682779454</v>
      </c>
      <c r="Y7342" s="24">
        <f>Table1[[#This Row],[Female Ballots]]/Table1[[#This Row],[Female Voters]]</f>
        <v>0.52659574468085102</v>
      </c>
      <c r="Z7342" s="24">
        <f>Table1[[#This Row],[Male Ballots]]/Table1[[#This Row],[Male Voters]]</f>
        <v>0.52276759314015375</v>
      </c>
      <c r="AA7342" s="24">
        <f>Table1[[#This Row],[Total Ballots]]/Table1[[#This Row],[Total Voters]]</f>
        <v>0.52472527472527475</v>
      </c>
    </row>
    <row r="7343" spans="1:27" x14ac:dyDescent="0.35">
      <c r="A7343" s="8" t="s">
        <v>53</v>
      </c>
      <c r="B7343" s="17">
        <v>2009</v>
      </c>
      <c r="C7343" s="17" t="s">
        <v>82</v>
      </c>
      <c r="D7343" s="17"/>
      <c r="E7343" s="35" t="s">
        <v>74</v>
      </c>
      <c r="F7343" s="34" t="s">
        <v>78</v>
      </c>
      <c r="G7343" s="9" t="s">
        <v>66</v>
      </c>
      <c r="H7343" s="10">
        <v>2261</v>
      </c>
      <c r="I7343" s="10">
        <v>2208</v>
      </c>
      <c r="J7343" s="10">
        <v>4469</v>
      </c>
      <c r="K7343" s="31">
        <v>1829</v>
      </c>
      <c r="L7343" s="31">
        <v>1725</v>
      </c>
      <c r="M7343" s="31">
        <v>61</v>
      </c>
      <c r="N7343" s="31">
        <v>3615</v>
      </c>
      <c r="O7343" s="10">
        <v>1331</v>
      </c>
      <c r="P7343" s="10">
        <v>1198</v>
      </c>
      <c r="Q7343" s="10">
        <v>36</v>
      </c>
      <c r="R7343" s="11">
        <v>2565</v>
      </c>
      <c r="S7343" s="24">
        <f>Table1[[#This Row],[Female Voters]]/Table1[[#This Row],[Female Population]]</f>
        <v>0.80893409995577181</v>
      </c>
      <c r="T7343" s="24">
        <f>Table1[[#This Row],[Male Voters]]/Table1[[#This Row],[Male Population]]</f>
        <v>0.78125</v>
      </c>
      <c r="U7343" s="24">
        <f>Table1[[#This Row],[Total Voters]]/Table1[[#This Row],[Total Population]]</f>
        <v>0.8089057954799731</v>
      </c>
      <c r="V7343" s="24">
        <f>Table1[[#This Row],[Female Ballots]]/Table1[[#This Row],[Female Population]]</f>
        <v>0.58867757629367534</v>
      </c>
      <c r="W7343" s="24">
        <f>Table1[[#This Row],[Male Ballots]]/Table1[[#This Row],[Male Population]]</f>
        <v>0.54257246376811596</v>
      </c>
      <c r="X7343" s="24">
        <f>Table1[[#This Row],[Total Ballots]]/Table1[[#This Row],[Total Population]]</f>
        <v>0.57395390467666141</v>
      </c>
      <c r="Y7343" s="24">
        <f>Table1[[#This Row],[Female Ballots]]/Table1[[#This Row],[Female Voters]]</f>
        <v>0.72772006560962277</v>
      </c>
      <c r="Z7343" s="24">
        <f>Table1[[#This Row],[Male Ballots]]/Table1[[#This Row],[Male Voters]]</f>
        <v>0.69449275362318841</v>
      </c>
      <c r="AA7343" s="24">
        <f>Table1[[#This Row],[Total Ballots]]/Table1[[#This Row],[Total Voters]]</f>
        <v>0.70954356846473032</v>
      </c>
    </row>
    <row r="7344" spans="1:27" x14ac:dyDescent="0.35">
      <c r="A7344" s="8" t="s">
        <v>53</v>
      </c>
      <c r="B7344" s="17">
        <v>2009</v>
      </c>
      <c r="C7344" s="17" t="s">
        <v>82</v>
      </c>
      <c r="D7344" s="17"/>
      <c r="E7344" s="35" t="s">
        <v>74</v>
      </c>
      <c r="F7344" s="34" t="s">
        <v>78</v>
      </c>
      <c r="G7344" s="9" t="s">
        <v>67</v>
      </c>
      <c r="H7344" s="10">
        <v>2807</v>
      </c>
      <c r="I7344" s="10">
        <v>2450</v>
      </c>
      <c r="J7344" s="10">
        <v>5257</v>
      </c>
      <c r="K7344" s="31">
        <v>2272</v>
      </c>
      <c r="L7344" s="31">
        <v>2096</v>
      </c>
      <c r="M7344" s="31">
        <v>94</v>
      </c>
      <c r="N7344" s="31">
        <v>4462</v>
      </c>
      <c r="O7344" s="10">
        <v>1769</v>
      </c>
      <c r="P7344" s="10">
        <v>1685</v>
      </c>
      <c r="Q7344" s="10">
        <v>76</v>
      </c>
      <c r="R7344" s="11">
        <v>3530</v>
      </c>
      <c r="S7344" s="24">
        <f>Table1[[#This Row],[Female Voters]]/Table1[[#This Row],[Female Population]]</f>
        <v>0.80940505878161739</v>
      </c>
      <c r="T7344" s="24">
        <f>Table1[[#This Row],[Male Voters]]/Table1[[#This Row],[Male Population]]</f>
        <v>0.8555102040816327</v>
      </c>
      <c r="U7344" s="24">
        <f>Table1[[#This Row],[Total Voters]]/Table1[[#This Row],[Total Population]]</f>
        <v>0.84877306448544798</v>
      </c>
      <c r="V7344" s="24">
        <f>Table1[[#This Row],[Female Ballots]]/Table1[[#This Row],[Female Population]]</f>
        <v>0.63021018881368007</v>
      </c>
      <c r="W7344" s="24">
        <f>Table1[[#This Row],[Male Ballots]]/Table1[[#This Row],[Male Population]]</f>
        <v>0.68775510204081636</v>
      </c>
      <c r="X7344" s="24">
        <f>Table1[[#This Row],[Total Ballots]]/Table1[[#This Row],[Total Population]]</f>
        <v>0.67148563819669016</v>
      </c>
      <c r="Y7344" s="24">
        <f>Table1[[#This Row],[Female Ballots]]/Table1[[#This Row],[Female Voters]]</f>
        <v>0.7786091549295775</v>
      </c>
      <c r="Z7344" s="24">
        <f>Table1[[#This Row],[Male Ballots]]/Table1[[#This Row],[Male Voters]]</f>
        <v>0.80391221374045807</v>
      </c>
      <c r="AA7344" s="24">
        <f>Table1[[#This Row],[Total Ballots]]/Table1[[#This Row],[Total Voters]]</f>
        <v>0.79112505602868666</v>
      </c>
    </row>
    <row r="7345" spans="1:27" x14ac:dyDescent="0.35">
      <c r="A7345" s="8" t="s">
        <v>32</v>
      </c>
      <c r="B7345" s="17">
        <v>2009</v>
      </c>
      <c r="C7345" s="17" t="s">
        <v>82</v>
      </c>
      <c r="D7345" s="17"/>
      <c r="E7345" s="35" t="s">
        <v>74</v>
      </c>
      <c r="F7345" s="34" t="s">
        <v>78</v>
      </c>
      <c r="G7345" s="9" t="s">
        <v>79</v>
      </c>
      <c r="H7345" s="10">
        <v>2907</v>
      </c>
      <c r="I7345" s="10">
        <v>3117</v>
      </c>
      <c r="J7345" s="10">
        <v>6024</v>
      </c>
      <c r="K7345" s="31">
        <v>2194</v>
      </c>
      <c r="L7345" s="31">
        <v>2099</v>
      </c>
      <c r="M7345" s="31">
        <v>0</v>
      </c>
      <c r="N7345" s="31">
        <v>4293</v>
      </c>
      <c r="O7345" s="10">
        <v>1295</v>
      </c>
      <c r="P7345" s="10">
        <v>1240</v>
      </c>
      <c r="Q7345" s="10"/>
      <c r="R7345" s="11">
        <v>2535</v>
      </c>
      <c r="S7345" s="24">
        <f>Table1[[#This Row],[Female Voters]]/Table1[[#This Row],[Female Population]]</f>
        <v>0.75472996216030275</v>
      </c>
      <c r="T7345" s="24">
        <f>Table1[[#This Row],[Male Voters]]/Table1[[#This Row],[Male Population]]</f>
        <v>0.67340391401989097</v>
      </c>
      <c r="U7345" s="24">
        <f>Table1[[#This Row],[Total Voters]]/Table1[[#This Row],[Total Population]]</f>
        <v>0.71264940239043828</v>
      </c>
      <c r="V7345" s="24">
        <f>Table1[[#This Row],[Female Ballots]]/Table1[[#This Row],[Female Population]]</f>
        <v>0.44547643618851052</v>
      </c>
      <c r="W7345" s="24">
        <f>Table1[[#This Row],[Male Ballots]]/Table1[[#This Row],[Male Population]]</f>
        <v>0.3978184151427655</v>
      </c>
      <c r="X7345" s="24">
        <f>Table1[[#This Row],[Total Ballots]]/Table1[[#This Row],[Total Population]]</f>
        <v>0.4208167330677291</v>
      </c>
      <c r="Y7345" s="24">
        <f>Table1[[#This Row],[Female Ballots]]/Table1[[#This Row],[Female Voters]]</f>
        <v>0.59024612579762992</v>
      </c>
      <c r="Z7345" s="24">
        <f>Table1[[#This Row],[Male Ballots]]/Table1[[#This Row],[Male Voters]]</f>
        <v>0.59075750357313006</v>
      </c>
      <c r="AA7345" s="24">
        <f>Table1[[#This Row],[Total Ballots]]/Table1[[#This Row],[Total Voters]]</f>
        <v>0.59049615653389242</v>
      </c>
    </row>
    <row r="7346" spans="1:27" x14ac:dyDescent="0.35">
      <c r="A7346" s="8" t="s">
        <v>32</v>
      </c>
      <c r="B7346" s="17">
        <v>2009</v>
      </c>
      <c r="C7346" s="17" t="s">
        <v>82</v>
      </c>
      <c r="D7346" s="17"/>
      <c r="E7346" s="35" t="s">
        <v>74</v>
      </c>
      <c r="F7346" s="34" t="s">
        <v>78</v>
      </c>
      <c r="G7346" s="9" t="s">
        <v>62</v>
      </c>
      <c r="H7346" s="10">
        <v>261</v>
      </c>
      <c r="I7346" s="10">
        <v>394</v>
      </c>
      <c r="J7346" s="10">
        <v>655</v>
      </c>
      <c r="K7346" s="31">
        <v>139</v>
      </c>
      <c r="L7346" s="31">
        <v>164</v>
      </c>
      <c r="M7346" s="31"/>
      <c r="N7346" s="31">
        <v>303</v>
      </c>
      <c r="O7346" s="10">
        <v>29</v>
      </c>
      <c r="P7346" s="10">
        <v>34</v>
      </c>
      <c r="Q7346" s="10"/>
      <c r="R7346" s="11">
        <v>63</v>
      </c>
      <c r="S7346" s="24">
        <f>Table1[[#This Row],[Female Voters]]/Table1[[#This Row],[Female Population]]</f>
        <v>0.53256704980842917</v>
      </c>
      <c r="T7346" s="24">
        <f>Table1[[#This Row],[Male Voters]]/Table1[[#This Row],[Male Population]]</f>
        <v>0.41624365482233505</v>
      </c>
      <c r="U7346" s="24">
        <f>Table1[[#This Row],[Total Voters]]/Table1[[#This Row],[Total Population]]</f>
        <v>0.46259541984732827</v>
      </c>
      <c r="V7346" s="24">
        <f>Table1[[#This Row],[Female Ballots]]/Table1[[#This Row],[Female Population]]</f>
        <v>0.1111111111111111</v>
      </c>
      <c r="W7346" s="24">
        <f>Table1[[#This Row],[Male Ballots]]/Table1[[#This Row],[Male Population]]</f>
        <v>8.6294416243654817E-2</v>
      </c>
      <c r="X7346" s="24">
        <f>Table1[[#This Row],[Total Ballots]]/Table1[[#This Row],[Total Population]]</f>
        <v>9.6183206106870228E-2</v>
      </c>
      <c r="Y7346" s="24">
        <f>Table1[[#This Row],[Female Ballots]]/Table1[[#This Row],[Female Voters]]</f>
        <v>0.20863309352517986</v>
      </c>
      <c r="Z7346" s="24">
        <f>Table1[[#This Row],[Male Ballots]]/Table1[[#This Row],[Male Voters]]</f>
        <v>0.2073170731707317</v>
      </c>
      <c r="AA7346" s="24">
        <f>Table1[[#This Row],[Total Ballots]]/Table1[[#This Row],[Total Voters]]</f>
        <v>0.20792079207920791</v>
      </c>
    </row>
    <row r="7347" spans="1:27" x14ac:dyDescent="0.35">
      <c r="A7347" s="8" t="s">
        <v>32</v>
      </c>
      <c r="B7347" s="17">
        <v>2009</v>
      </c>
      <c r="C7347" s="17" t="s">
        <v>82</v>
      </c>
      <c r="D7347" s="17"/>
      <c r="E7347" s="35" t="s">
        <v>74</v>
      </c>
      <c r="F7347" s="34" t="s">
        <v>78</v>
      </c>
      <c r="G7347" s="9" t="s">
        <v>63</v>
      </c>
      <c r="H7347" s="10">
        <v>310</v>
      </c>
      <c r="I7347" s="10">
        <v>339</v>
      </c>
      <c r="J7347" s="10">
        <v>649</v>
      </c>
      <c r="K7347" s="31">
        <v>219</v>
      </c>
      <c r="L7347" s="31">
        <v>182</v>
      </c>
      <c r="M7347" s="31"/>
      <c r="N7347" s="31">
        <v>401</v>
      </c>
      <c r="O7347" s="10">
        <v>72</v>
      </c>
      <c r="P7347" s="10">
        <v>51</v>
      </c>
      <c r="Q7347" s="10"/>
      <c r="R7347" s="11">
        <v>123</v>
      </c>
      <c r="S7347" s="24">
        <f>Table1[[#This Row],[Female Voters]]/Table1[[#This Row],[Female Population]]</f>
        <v>0.70645161290322578</v>
      </c>
      <c r="T7347" s="24">
        <f>Table1[[#This Row],[Male Voters]]/Table1[[#This Row],[Male Population]]</f>
        <v>0.53687315634218291</v>
      </c>
      <c r="U7347" s="24">
        <f>Table1[[#This Row],[Total Voters]]/Table1[[#This Row],[Total Population]]</f>
        <v>0.61787365177195686</v>
      </c>
      <c r="V7347" s="24">
        <f>Table1[[#This Row],[Female Ballots]]/Table1[[#This Row],[Female Population]]</f>
        <v>0.23225806451612904</v>
      </c>
      <c r="W7347" s="24">
        <f>Table1[[#This Row],[Male Ballots]]/Table1[[#This Row],[Male Population]]</f>
        <v>0.15044247787610621</v>
      </c>
      <c r="X7347" s="24">
        <f>Table1[[#This Row],[Total Ballots]]/Table1[[#This Row],[Total Population]]</f>
        <v>0.18952234206471494</v>
      </c>
      <c r="Y7347" s="24">
        <f>Table1[[#This Row],[Female Ballots]]/Table1[[#This Row],[Female Voters]]</f>
        <v>0.32876712328767121</v>
      </c>
      <c r="Z7347" s="24">
        <f>Table1[[#This Row],[Male Ballots]]/Table1[[#This Row],[Male Voters]]</f>
        <v>0.28021978021978022</v>
      </c>
      <c r="AA7347" s="24">
        <f>Table1[[#This Row],[Total Ballots]]/Table1[[#This Row],[Total Voters]]</f>
        <v>0.30673316708229426</v>
      </c>
    </row>
    <row r="7348" spans="1:27" x14ac:dyDescent="0.35">
      <c r="A7348" s="8" t="s">
        <v>32</v>
      </c>
      <c r="B7348" s="17">
        <v>2009</v>
      </c>
      <c r="C7348" s="17" t="s">
        <v>82</v>
      </c>
      <c r="D7348" s="17"/>
      <c r="E7348" s="35" t="s">
        <v>74</v>
      </c>
      <c r="F7348" s="34" t="s">
        <v>78</v>
      </c>
      <c r="G7348" s="9" t="s">
        <v>64</v>
      </c>
      <c r="H7348" s="10">
        <v>393</v>
      </c>
      <c r="I7348" s="10">
        <v>374</v>
      </c>
      <c r="J7348" s="10">
        <v>767</v>
      </c>
      <c r="K7348" s="31">
        <v>259</v>
      </c>
      <c r="L7348" s="31">
        <v>217</v>
      </c>
      <c r="M7348" s="31"/>
      <c r="N7348" s="31">
        <v>476</v>
      </c>
      <c r="O7348" s="10">
        <v>116</v>
      </c>
      <c r="P7348" s="10">
        <v>101</v>
      </c>
      <c r="Q7348" s="10"/>
      <c r="R7348" s="11">
        <v>217</v>
      </c>
      <c r="S7348" s="24">
        <f>Table1[[#This Row],[Female Voters]]/Table1[[#This Row],[Female Population]]</f>
        <v>0.65903307888040707</v>
      </c>
      <c r="T7348" s="24">
        <f>Table1[[#This Row],[Male Voters]]/Table1[[#This Row],[Male Population]]</f>
        <v>0.5802139037433155</v>
      </c>
      <c r="U7348" s="24">
        <f>Table1[[#This Row],[Total Voters]]/Table1[[#This Row],[Total Population]]</f>
        <v>0.62059973924380707</v>
      </c>
      <c r="V7348" s="24">
        <f>Table1[[#This Row],[Female Ballots]]/Table1[[#This Row],[Female Population]]</f>
        <v>0.2951653944020356</v>
      </c>
      <c r="W7348" s="24">
        <f>Table1[[#This Row],[Male Ballots]]/Table1[[#This Row],[Male Population]]</f>
        <v>0.2700534759358289</v>
      </c>
      <c r="X7348" s="24">
        <f>Table1[[#This Row],[Total Ballots]]/Table1[[#This Row],[Total Population]]</f>
        <v>0.28292046936114734</v>
      </c>
      <c r="Y7348" s="24">
        <f>Table1[[#This Row],[Female Ballots]]/Table1[[#This Row],[Female Voters]]</f>
        <v>0.44787644787644787</v>
      </c>
      <c r="Z7348" s="24">
        <f>Table1[[#This Row],[Male Ballots]]/Table1[[#This Row],[Male Voters]]</f>
        <v>0.46543778801843316</v>
      </c>
      <c r="AA7348" s="24">
        <f>Table1[[#This Row],[Total Ballots]]/Table1[[#This Row],[Total Voters]]</f>
        <v>0.45588235294117646</v>
      </c>
    </row>
    <row r="7349" spans="1:27" x14ac:dyDescent="0.35">
      <c r="A7349" s="8" t="s">
        <v>32</v>
      </c>
      <c r="B7349" s="17">
        <v>2009</v>
      </c>
      <c r="C7349" s="17" t="s">
        <v>82</v>
      </c>
      <c r="D7349" s="17"/>
      <c r="E7349" s="35" t="s">
        <v>74</v>
      </c>
      <c r="F7349" s="34" t="s">
        <v>78</v>
      </c>
      <c r="G7349" s="9" t="s">
        <v>65</v>
      </c>
      <c r="H7349" s="10">
        <v>607</v>
      </c>
      <c r="I7349" s="10">
        <v>579</v>
      </c>
      <c r="J7349" s="10">
        <v>1186</v>
      </c>
      <c r="K7349" s="31">
        <v>473</v>
      </c>
      <c r="L7349" s="31">
        <v>384</v>
      </c>
      <c r="M7349" s="31"/>
      <c r="N7349" s="31">
        <v>857</v>
      </c>
      <c r="O7349" s="10">
        <v>250</v>
      </c>
      <c r="P7349" s="10">
        <v>210</v>
      </c>
      <c r="Q7349" s="10"/>
      <c r="R7349" s="11">
        <v>460</v>
      </c>
      <c r="S7349" s="24">
        <f>Table1[[#This Row],[Female Voters]]/Table1[[#This Row],[Female Population]]</f>
        <v>0.77924217462932455</v>
      </c>
      <c r="T7349" s="24">
        <f>Table1[[#This Row],[Male Voters]]/Table1[[#This Row],[Male Population]]</f>
        <v>0.66321243523316065</v>
      </c>
      <c r="U7349" s="24">
        <f>Table1[[#This Row],[Total Voters]]/Table1[[#This Row],[Total Population]]</f>
        <v>0.72259696458684652</v>
      </c>
      <c r="V7349" s="24">
        <f>Table1[[#This Row],[Female Ballots]]/Table1[[#This Row],[Female Population]]</f>
        <v>0.41186161449752884</v>
      </c>
      <c r="W7349" s="24">
        <f>Table1[[#This Row],[Male Ballots]]/Table1[[#This Row],[Male Population]]</f>
        <v>0.36269430051813473</v>
      </c>
      <c r="X7349" s="24">
        <f>Table1[[#This Row],[Total Ballots]]/Table1[[#This Row],[Total Population]]</f>
        <v>0.38785834738617203</v>
      </c>
      <c r="Y7349" s="24">
        <f>Table1[[#This Row],[Female Ballots]]/Table1[[#This Row],[Female Voters]]</f>
        <v>0.52854122621564481</v>
      </c>
      <c r="Z7349" s="24">
        <f>Table1[[#This Row],[Male Ballots]]/Table1[[#This Row],[Male Voters]]</f>
        <v>0.546875</v>
      </c>
      <c r="AA7349" s="24">
        <f>Table1[[#This Row],[Total Ballots]]/Table1[[#This Row],[Total Voters]]</f>
        <v>0.53675612602100353</v>
      </c>
    </row>
    <row r="7350" spans="1:27" x14ac:dyDescent="0.35">
      <c r="A7350" s="8" t="s">
        <v>32</v>
      </c>
      <c r="B7350" s="17">
        <v>2009</v>
      </c>
      <c r="C7350" s="17" t="s">
        <v>82</v>
      </c>
      <c r="D7350" s="17"/>
      <c r="E7350" s="35" t="s">
        <v>74</v>
      </c>
      <c r="F7350" s="34" t="s">
        <v>78</v>
      </c>
      <c r="G7350" s="9" t="s">
        <v>66</v>
      </c>
      <c r="H7350" s="10">
        <v>658</v>
      </c>
      <c r="I7350" s="10">
        <v>747</v>
      </c>
      <c r="J7350" s="10">
        <v>1405</v>
      </c>
      <c r="K7350" s="31">
        <v>547</v>
      </c>
      <c r="L7350" s="31">
        <v>586</v>
      </c>
      <c r="M7350" s="31"/>
      <c r="N7350" s="31">
        <v>1133</v>
      </c>
      <c r="O7350" s="10">
        <v>404</v>
      </c>
      <c r="P7350" s="10">
        <v>416</v>
      </c>
      <c r="Q7350" s="10"/>
      <c r="R7350" s="11">
        <v>820</v>
      </c>
      <c r="S7350" s="24">
        <f>Table1[[#This Row],[Female Voters]]/Table1[[#This Row],[Female Population]]</f>
        <v>0.83130699088145898</v>
      </c>
      <c r="T7350" s="24">
        <f>Table1[[#This Row],[Male Voters]]/Table1[[#This Row],[Male Population]]</f>
        <v>0.78447121820615795</v>
      </c>
      <c r="U7350" s="24">
        <f>Table1[[#This Row],[Total Voters]]/Table1[[#This Row],[Total Population]]</f>
        <v>0.80640569395017792</v>
      </c>
      <c r="V7350" s="24">
        <f>Table1[[#This Row],[Female Ballots]]/Table1[[#This Row],[Female Population]]</f>
        <v>0.61398176291793316</v>
      </c>
      <c r="W7350" s="24">
        <f>Table1[[#This Row],[Male Ballots]]/Table1[[#This Row],[Male Population]]</f>
        <v>0.55689424364123163</v>
      </c>
      <c r="X7350" s="24">
        <f>Table1[[#This Row],[Total Ballots]]/Table1[[#This Row],[Total Population]]</f>
        <v>0.58362989323843417</v>
      </c>
      <c r="Y7350" s="24">
        <f>Table1[[#This Row],[Female Ballots]]/Table1[[#This Row],[Female Voters]]</f>
        <v>0.73857404021937845</v>
      </c>
      <c r="Z7350" s="24">
        <f>Table1[[#This Row],[Male Ballots]]/Table1[[#This Row],[Male Voters]]</f>
        <v>0.70989761092150172</v>
      </c>
      <c r="AA7350" s="24">
        <f>Table1[[#This Row],[Total Ballots]]/Table1[[#This Row],[Total Voters]]</f>
        <v>0.72374227714033534</v>
      </c>
    </row>
    <row r="7351" spans="1:27" x14ac:dyDescent="0.35">
      <c r="A7351" s="8" t="s">
        <v>32</v>
      </c>
      <c r="B7351" s="17">
        <v>2009</v>
      </c>
      <c r="C7351" s="17" t="s">
        <v>82</v>
      </c>
      <c r="D7351" s="17"/>
      <c r="E7351" s="35" t="s">
        <v>74</v>
      </c>
      <c r="F7351" s="34" t="s">
        <v>78</v>
      </c>
      <c r="G7351" s="9" t="s">
        <v>67</v>
      </c>
      <c r="H7351" s="10">
        <v>678</v>
      </c>
      <c r="I7351" s="10">
        <v>684</v>
      </c>
      <c r="J7351" s="10">
        <v>1362</v>
      </c>
      <c r="K7351" s="31">
        <v>557</v>
      </c>
      <c r="L7351" s="31">
        <v>566</v>
      </c>
      <c r="M7351" s="31"/>
      <c r="N7351" s="31">
        <v>1123</v>
      </c>
      <c r="O7351" s="10">
        <v>424</v>
      </c>
      <c r="P7351" s="10">
        <v>428</v>
      </c>
      <c r="Q7351" s="10"/>
      <c r="R7351" s="11">
        <v>852</v>
      </c>
      <c r="S7351" s="24">
        <f>Table1[[#This Row],[Female Voters]]/Table1[[#This Row],[Female Population]]</f>
        <v>0.82153392330383479</v>
      </c>
      <c r="T7351" s="24">
        <f>Table1[[#This Row],[Male Voters]]/Table1[[#This Row],[Male Population]]</f>
        <v>0.82748538011695905</v>
      </c>
      <c r="U7351" s="24">
        <f>Table1[[#This Row],[Total Voters]]/Table1[[#This Row],[Total Population]]</f>
        <v>0.82452276064610863</v>
      </c>
      <c r="V7351" s="24">
        <f>Table1[[#This Row],[Female Ballots]]/Table1[[#This Row],[Female Population]]</f>
        <v>0.62536873156342188</v>
      </c>
      <c r="W7351" s="24">
        <f>Table1[[#This Row],[Male Ballots]]/Table1[[#This Row],[Male Population]]</f>
        <v>0.6257309941520468</v>
      </c>
      <c r="X7351" s="24">
        <f>Table1[[#This Row],[Total Ballots]]/Table1[[#This Row],[Total Population]]</f>
        <v>0.62555066079295152</v>
      </c>
      <c r="Y7351" s="24">
        <f>Table1[[#This Row],[Female Ballots]]/Table1[[#This Row],[Female Voters]]</f>
        <v>0.76122082585278272</v>
      </c>
      <c r="Z7351" s="24">
        <f>Table1[[#This Row],[Male Ballots]]/Table1[[#This Row],[Male Voters]]</f>
        <v>0.75618374558303891</v>
      </c>
      <c r="AA7351" s="24">
        <f>Table1[[#This Row],[Total Ballots]]/Table1[[#This Row],[Total Voters]]</f>
        <v>0.75868210151380233</v>
      </c>
    </row>
    <row r="7352" spans="1:27" x14ac:dyDescent="0.35">
      <c r="A7352" s="8" t="s">
        <v>60</v>
      </c>
      <c r="B7352" s="17">
        <v>2009</v>
      </c>
      <c r="C7352" s="17" t="s">
        <v>82</v>
      </c>
      <c r="D7352" s="17" t="s">
        <v>69</v>
      </c>
      <c r="E7352" s="35" t="s">
        <v>75</v>
      </c>
      <c r="F7352" s="34" t="s">
        <v>78</v>
      </c>
      <c r="G7352" s="9" t="s">
        <v>79</v>
      </c>
      <c r="H7352" s="10">
        <v>23719</v>
      </c>
      <c r="I7352" s="10">
        <v>25812</v>
      </c>
      <c r="J7352" s="10">
        <v>49531</v>
      </c>
      <c r="K7352" s="31">
        <v>12446</v>
      </c>
      <c r="L7352" s="31">
        <v>11208</v>
      </c>
      <c r="M7352" s="31">
        <v>356</v>
      </c>
      <c r="N7352" s="31">
        <v>24010</v>
      </c>
      <c r="O7352" s="10">
        <v>5873</v>
      </c>
      <c r="P7352" s="10">
        <v>5419</v>
      </c>
      <c r="Q7352" s="10">
        <v>125</v>
      </c>
      <c r="R7352" s="11">
        <v>11417</v>
      </c>
      <c r="S7352" s="24">
        <f>Table1[[#This Row],[Female Voters]]/Table1[[#This Row],[Female Population]]</f>
        <v>0.52472701210000416</v>
      </c>
      <c r="T7352" s="24">
        <f>Table1[[#This Row],[Male Voters]]/Table1[[#This Row],[Male Population]]</f>
        <v>0.43421664342166433</v>
      </c>
      <c r="U7352" s="24">
        <f>Table1[[#This Row],[Total Voters]]/Table1[[#This Row],[Total Population]]</f>
        <v>0.48474692616745069</v>
      </c>
      <c r="V7352" s="24">
        <f>Table1[[#This Row],[Female Ballots]]/Table1[[#This Row],[Female Population]]</f>
        <v>0.24760740334752729</v>
      </c>
      <c r="W7352" s="24">
        <f>Table1[[#This Row],[Male Ballots]]/Table1[[#This Row],[Male Population]]</f>
        <v>0.20994111266077795</v>
      </c>
      <c r="X7352" s="24">
        <f>Table1[[#This Row],[Total Ballots]]/Table1[[#This Row],[Total Population]]</f>
        <v>0.2305021097898286</v>
      </c>
      <c r="Y7352" s="24">
        <f>Table1[[#This Row],[Female Ballots]]/Table1[[#This Row],[Female Voters]]</f>
        <v>0.47187851518560181</v>
      </c>
      <c r="Z7352" s="24">
        <f>Table1[[#This Row],[Male Ballots]]/Table1[[#This Row],[Male Voters]]</f>
        <v>0.48349393290506781</v>
      </c>
      <c r="AA7352" s="24">
        <f>Table1[[#This Row],[Total Ballots]]/Table1[[#This Row],[Total Voters]]</f>
        <v>0.47551020408163264</v>
      </c>
    </row>
    <row r="7353" spans="1:27" x14ac:dyDescent="0.35">
      <c r="A7353" s="8" t="s">
        <v>60</v>
      </c>
      <c r="B7353" s="17">
        <v>2009</v>
      </c>
      <c r="C7353" s="17" t="s">
        <v>82</v>
      </c>
      <c r="D7353" s="17" t="s">
        <v>69</v>
      </c>
      <c r="E7353" s="35" t="s">
        <v>75</v>
      </c>
      <c r="F7353" s="34" t="s">
        <v>78</v>
      </c>
      <c r="G7353" s="9" t="s">
        <v>62</v>
      </c>
      <c r="H7353" s="10">
        <v>3810</v>
      </c>
      <c r="I7353" s="10">
        <v>4211</v>
      </c>
      <c r="J7353" s="10">
        <v>8021</v>
      </c>
      <c r="K7353" s="31">
        <v>1291</v>
      </c>
      <c r="L7353" s="31">
        <v>1107</v>
      </c>
      <c r="M7353" s="31">
        <v>33</v>
      </c>
      <c r="N7353" s="31">
        <v>2431</v>
      </c>
      <c r="O7353" s="10">
        <v>269</v>
      </c>
      <c r="P7353" s="10">
        <v>208</v>
      </c>
      <c r="Q7353" s="10">
        <v>9</v>
      </c>
      <c r="R7353" s="11">
        <v>486</v>
      </c>
      <c r="S7353" s="24">
        <f>Table1[[#This Row],[Female Voters]]/Table1[[#This Row],[Female Population]]</f>
        <v>0.3388451443569554</v>
      </c>
      <c r="T7353" s="24">
        <f>Table1[[#This Row],[Male Voters]]/Table1[[#This Row],[Male Population]]</f>
        <v>0.26288292567086202</v>
      </c>
      <c r="U7353" s="24">
        <f>Table1[[#This Row],[Total Voters]]/Table1[[#This Row],[Total Population]]</f>
        <v>0.30307941653160453</v>
      </c>
      <c r="V7353" s="24">
        <f>Table1[[#This Row],[Female Ballots]]/Table1[[#This Row],[Female Population]]</f>
        <v>7.0603674540682421E-2</v>
      </c>
      <c r="W7353" s="24">
        <f>Table1[[#This Row],[Male Ballots]]/Table1[[#This Row],[Male Population]]</f>
        <v>4.9394443125148423E-2</v>
      </c>
      <c r="X7353" s="24">
        <f>Table1[[#This Row],[Total Ballots]]/Table1[[#This Row],[Total Population]]</f>
        <v>6.0590948759506297E-2</v>
      </c>
      <c r="Y7353" s="24">
        <f>Table1[[#This Row],[Female Ballots]]/Table1[[#This Row],[Female Voters]]</f>
        <v>0.20836560805577073</v>
      </c>
      <c r="Z7353" s="24">
        <f>Table1[[#This Row],[Male Ballots]]/Table1[[#This Row],[Male Voters]]</f>
        <v>0.18789521228545619</v>
      </c>
      <c r="AA7353" s="24">
        <f>Table1[[#This Row],[Total Ballots]]/Table1[[#This Row],[Total Voters]]</f>
        <v>0.19991772932949403</v>
      </c>
    </row>
    <row r="7354" spans="1:27" x14ac:dyDescent="0.35">
      <c r="A7354" s="8" t="s">
        <v>60</v>
      </c>
      <c r="B7354" s="17">
        <v>2009</v>
      </c>
      <c r="C7354" s="17" t="s">
        <v>82</v>
      </c>
      <c r="D7354" s="17" t="s">
        <v>69</v>
      </c>
      <c r="E7354" s="35" t="s">
        <v>75</v>
      </c>
      <c r="F7354" s="34" t="s">
        <v>78</v>
      </c>
      <c r="G7354" s="9" t="s">
        <v>63</v>
      </c>
      <c r="H7354" s="10">
        <v>5631</v>
      </c>
      <c r="I7354" s="10">
        <v>6356</v>
      </c>
      <c r="J7354" s="10">
        <v>11987</v>
      </c>
      <c r="K7354" s="31">
        <v>2515</v>
      </c>
      <c r="L7354" s="31">
        <v>2051</v>
      </c>
      <c r="M7354" s="31">
        <v>81</v>
      </c>
      <c r="N7354" s="31">
        <v>4647</v>
      </c>
      <c r="O7354" s="10">
        <v>628</v>
      </c>
      <c r="P7354" s="10">
        <v>527</v>
      </c>
      <c r="Q7354" s="10">
        <v>16</v>
      </c>
      <c r="R7354" s="11">
        <v>1171</v>
      </c>
      <c r="S7354" s="24">
        <f>Table1[[#This Row],[Female Voters]]/Table1[[#This Row],[Female Population]]</f>
        <v>0.44663470076362993</v>
      </c>
      <c r="T7354" s="24">
        <f>Table1[[#This Row],[Male Voters]]/Table1[[#This Row],[Male Population]]</f>
        <v>0.32268722466960353</v>
      </c>
      <c r="U7354" s="24">
        <f>Table1[[#This Row],[Total Voters]]/Table1[[#This Row],[Total Population]]</f>
        <v>0.38766997580712437</v>
      </c>
      <c r="V7354" s="24">
        <f>Table1[[#This Row],[Female Ballots]]/Table1[[#This Row],[Female Population]]</f>
        <v>0.1115254839282543</v>
      </c>
      <c r="W7354" s="24">
        <f>Table1[[#This Row],[Male Ballots]]/Table1[[#This Row],[Male Population]]</f>
        <v>8.2913782252989301E-2</v>
      </c>
      <c r="X7354" s="24">
        <f>Table1[[#This Row],[Total Ballots]]/Table1[[#This Row],[Total Population]]</f>
        <v>9.7689163260198553E-2</v>
      </c>
      <c r="Y7354" s="24">
        <f>Table1[[#This Row],[Female Ballots]]/Table1[[#This Row],[Female Voters]]</f>
        <v>0.24970178926441353</v>
      </c>
      <c r="Z7354" s="24">
        <f>Table1[[#This Row],[Male Ballots]]/Table1[[#This Row],[Male Voters]]</f>
        <v>0.2569478303266699</v>
      </c>
      <c r="AA7354" s="24">
        <f>Table1[[#This Row],[Total Ballots]]/Table1[[#This Row],[Total Voters]]</f>
        <v>0.25199053152571549</v>
      </c>
    </row>
    <row r="7355" spans="1:27" x14ac:dyDescent="0.35">
      <c r="A7355" s="8" t="s">
        <v>60</v>
      </c>
      <c r="B7355" s="17">
        <v>2009</v>
      </c>
      <c r="C7355" s="17" t="s">
        <v>82</v>
      </c>
      <c r="D7355" s="17" t="s">
        <v>69</v>
      </c>
      <c r="E7355" s="35" t="s">
        <v>75</v>
      </c>
      <c r="F7355" s="34" t="s">
        <v>78</v>
      </c>
      <c r="G7355" s="9" t="s">
        <v>64</v>
      </c>
      <c r="H7355" s="10">
        <v>4557</v>
      </c>
      <c r="I7355" s="10">
        <v>5193</v>
      </c>
      <c r="J7355" s="10">
        <v>9750</v>
      </c>
      <c r="K7355" s="31">
        <v>1971</v>
      </c>
      <c r="L7355" s="31">
        <v>1866</v>
      </c>
      <c r="M7355" s="31">
        <v>77</v>
      </c>
      <c r="N7355" s="31">
        <v>3914</v>
      </c>
      <c r="O7355" s="10">
        <v>703</v>
      </c>
      <c r="P7355" s="10">
        <v>675</v>
      </c>
      <c r="Q7355" s="10">
        <v>19</v>
      </c>
      <c r="R7355" s="11">
        <v>1397</v>
      </c>
      <c r="S7355" s="24">
        <f>Table1[[#This Row],[Female Voters]]/Table1[[#This Row],[Female Population]]</f>
        <v>0.43252139565503622</v>
      </c>
      <c r="T7355" s="24">
        <f>Table1[[#This Row],[Male Voters]]/Table1[[#This Row],[Male Population]]</f>
        <v>0.35932986712882725</v>
      </c>
      <c r="U7355" s="24">
        <f>Table1[[#This Row],[Total Voters]]/Table1[[#This Row],[Total Population]]</f>
        <v>0.40143589743589742</v>
      </c>
      <c r="V7355" s="24">
        <f>Table1[[#This Row],[Female Ballots]]/Table1[[#This Row],[Female Population]]</f>
        <v>0.15426815887645381</v>
      </c>
      <c r="W7355" s="24">
        <f>Table1[[#This Row],[Male Ballots]]/Table1[[#This Row],[Male Population]]</f>
        <v>0.12998266897746968</v>
      </c>
      <c r="X7355" s="24">
        <f>Table1[[#This Row],[Total Ballots]]/Table1[[#This Row],[Total Population]]</f>
        <v>0.14328205128205129</v>
      </c>
      <c r="Y7355" s="24">
        <f>Table1[[#This Row],[Female Ballots]]/Table1[[#This Row],[Female Voters]]</f>
        <v>0.35667174023338405</v>
      </c>
      <c r="Z7355" s="24">
        <f>Table1[[#This Row],[Male Ballots]]/Table1[[#This Row],[Male Voters]]</f>
        <v>0.36173633440514469</v>
      </c>
      <c r="AA7355" s="24">
        <f>Table1[[#This Row],[Total Ballots]]/Table1[[#This Row],[Total Voters]]</f>
        <v>0.35692386305569751</v>
      </c>
    </row>
    <row r="7356" spans="1:27" x14ac:dyDescent="0.35">
      <c r="A7356" s="8" t="s">
        <v>60</v>
      </c>
      <c r="B7356" s="17">
        <v>2009</v>
      </c>
      <c r="C7356" s="17" t="s">
        <v>82</v>
      </c>
      <c r="D7356" s="17" t="s">
        <v>69</v>
      </c>
      <c r="E7356" s="35" t="s">
        <v>75</v>
      </c>
      <c r="F7356" s="34" t="s">
        <v>78</v>
      </c>
      <c r="G7356" s="9" t="s">
        <v>65</v>
      </c>
      <c r="H7356" s="10">
        <v>3946</v>
      </c>
      <c r="I7356" s="10">
        <v>4246</v>
      </c>
      <c r="J7356" s="10">
        <v>8192</v>
      </c>
      <c r="K7356" s="31">
        <v>2309</v>
      </c>
      <c r="L7356" s="31">
        <v>2048</v>
      </c>
      <c r="M7356" s="31">
        <v>62</v>
      </c>
      <c r="N7356" s="31">
        <v>4419</v>
      </c>
      <c r="O7356" s="10">
        <v>1117</v>
      </c>
      <c r="P7356" s="10">
        <v>1052</v>
      </c>
      <c r="Q7356" s="10">
        <v>15</v>
      </c>
      <c r="R7356" s="11">
        <v>2184</v>
      </c>
      <c r="S7356" s="24">
        <f>Table1[[#This Row],[Female Voters]]/Table1[[#This Row],[Female Population]]</f>
        <v>0.58514951849974661</v>
      </c>
      <c r="T7356" s="24">
        <f>Table1[[#This Row],[Male Voters]]/Table1[[#This Row],[Male Population]]</f>
        <v>0.48233631653320774</v>
      </c>
      <c r="U7356" s="24">
        <f>Table1[[#This Row],[Total Voters]]/Table1[[#This Row],[Total Population]]</f>
        <v>0.5394287109375</v>
      </c>
      <c r="V7356" s="24">
        <f>Table1[[#This Row],[Female Ballots]]/Table1[[#This Row],[Female Population]]</f>
        <v>0.28307146477445516</v>
      </c>
      <c r="W7356" s="24">
        <f>Table1[[#This Row],[Male Ballots]]/Table1[[#This Row],[Male Population]]</f>
        <v>0.24776260009420631</v>
      </c>
      <c r="X7356" s="24">
        <f>Table1[[#This Row],[Total Ballots]]/Table1[[#This Row],[Total Population]]</f>
        <v>0.2666015625</v>
      </c>
      <c r="Y7356" s="24">
        <f>Table1[[#This Row],[Female Ballots]]/Table1[[#This Row],[Female Voters]]</f>
        <v>0.48375920311823301</v>
      </c>
      <c r="Z7356" s="24">
        <f>Table1[[#This Row],[Male Ballots]]/Table1[[#This Row],[Male Voters]]</f>
        <v>0.513671875</v>
      </c>
      <c r="AA7356" s="24">
        <f>Table1[[#This Row],[Total Ballots]]/Table1[[#This Row],[Total Voters]]</f>
        <v>0.49422946367956549</v>
      </c>
    </row>
    <row r="7357" spans="1:27" x14ac:dyDescent="0.35">
      <c r="A7357" s="8" t="s">
        <v>60</v>
      </c>
      <c r="B7357" s="17">
        <v>2009</v>
      </c>
      <c r="C7357" s="17" t="s">
        <v>82</v>
      </c>
      <c r="D7357" s="17" t="s">
        <v>69</v>
      </c>
      <c r="E7357" s="35" t="s">
        <v>75</v>
      </c>
      <c r="F7357" s="34" t="s">
        <v>78</v>
      </c>
      <c r="G7357" s="9" t="s">
        <v>66</v>
      </c>
      <c r="H7357" s="10">
        <v>2909</v>
      </c>
      <c r="I7357" s="10">
        <v>3212</v>
      </c>
      <c r="J7357" s="10">
        <v>6121</v>
      </c>
      <c r="K7357" s="31">
        <v>2192</v>
      </c>
      <c r="L7357" s="31">
        <v>2138</v>
      </c>
      <c r="M7357" s="31">
        <v>56</v>
      </c>
      <c r="N7357" s="31">
        <v>4386</v>
      </c>
      <c r="O7357" s="10">
        <v>1488</v>
      </c>
      <c r="P7357" s="10">
        <v>1391</v>
      </c>
      <c r="Q7357" s="10">
        <v>33</v>
      </c>
      <c r="R7357" s="11">
        <v>2912</v>
      </c>
      <c r="S7357" s="24">
        <f>Table1[[#This Row],[Female Voters]]/Table1[[#This Row],[Female Population]]</f>
        <v>0.75352354761086282</v>
      </c>
      <c r="T7357" s="24">
        <f>Table1[[#This Row],[Male Voters]]/Table1[[#This Row],[Male Population]]</f>
        <v>0.66562889165628891</v>
      </c>
      <c r="U7357" s="24">
        <f>Table1[[#This Row],[Total Voters]]/Table1[[#This Row],[Total Population]]</f>
        <v>0.71654958340140495</v>
      </c>
      <c r="V7357" s="24">
        <f>Table1[[#This Row],[Female Ballots]]/Table1[[#This Row],[Female Population]]</f>
        <v>0.51151598487452732</v>
      </c>
      <c r="W7357" s="24">
        <f>Table1[[#This Row],[Male Ballots]]/Table1[[#This Row],[Male Population]]</f>
        <v>0.43306351183063513</v>
      </c>
      <c r="X7357" s="24">
        <f>Table1[[#This Row],[Total Ballots]]/Table1[[#This Row],[Total Population]]</f>
        <v>0.4757392582911289</v>
      </c>
      <c r="Y7357" s="24">
        <f>Table1[[#This Row],[Female Ballots]]/Table1[[#This Row],[Female Voters]]</f>
        <v>0.67883211678832112</v>
      </c>
      <c r="Z7357" s="24">
        <f>Table1[[#This Row],[Male Ballots]]/Table1[[#This Row],[Male Voters]]</f>
        <v>0.65060804490177737</v>
      </c>
      <c r="AA7357" s="24">
        <f>Table1[[#This Row],[Total Ballots]]/Table1[[#This Row],[Total Voters]]</f>
        <v>0.66393068855449155</v>
      </c>
    </row>
    <row r="7358" spans="1:27" x14ac:dyDescent="0.35">
      <c r="A7358" s="8" t="s">
        <v>60</v>
      </c>
      <c r="B7358" s="17">
        <v>2009</v>
      </c>
      <c r="C7358" s="17" t="s">
        <v>82</v>
      </c>
      <c r="D7358" s="17" t="s">
        <v>69</v>
      </c>
      <c r="E7358" s="35" t="s">
        <v>75</v>
      </c>
      <c r="F7358" s="34" t="s">
        <v>78</v>
      </c>
      <c r="G7358" s="9" t="s">
        <v>67</v>
      </c>
      <c r="H7358" s="10">
        <v>2866</v>
      </c>
      <c r="I7358" s="10">
        <v>2594</v>
      </c>
      <c r="J7358" s="10">
        <v>5460</v>
      </c>
      <c r="K7358" s="31">
        <v>2168</v>
      </c>
      <c r="L7358" s="31">
        <v>1998</v>
      </c>
      <c r="M7358" s="31">
        <v>47</v>
      </c>
      <c r="N7358" s="31">
        <v>4213</v>
      </c>
      <c r="O7358" s="10">
        <v>1668</v>
      </c>
      <c r="P7358" s="10">
        <v>1566</v>
      </c>
      <c r="Q7358" s="10">
        <v>33</v>
      </c>
      <c r="R7358" s="11">
        <v>3267</v>
      </c>
      <c r="S7358" s="24">
        <f>Table1[[#This Row],[Female Voters]]/Table1[[#This Row],[Female Population]]</f>
        <v>0.75645498953244938</v>
      </c>
      <c r="T7358" s="24">
        <f>Table1[[#This Row],[Male Voters]]/Table1[[#This Row],[Male Population]]</f>
        <v>0.77023901310717036</v>
      </c>
      <c r="U7358" s="24">
        <f>Table1[[#This Row],[Total Voters]]/Table1[[#This Row],[Total Population]]</f>
        <v>0.77161172161172165</v>
      </c>
      <c r="V7358" s="24">
        <f>Table1[[#This Row],[Female Ballots]]/Table1[[#This Row],[Female Population]]</f>
        <v>0.58199581297976277</v>
      </c>
      <c r="W7358" s="24">
        <f>Table1[[#This Row],[Male Ballots]]/Table1[[#This Row],[Male Population]]</f>
        <v>0.60370084811102542</v>
      </c>
      <c r="X7358" s="24">
        <f>Table1[[#This Row],[Total Ballots]]/Table1[[#This Row],[Total Population]]</f>
        <v>0.59835164835164834</v>
      </c>
      <c r="Y7358" s="24">
        <f>Table1[[#This Row],[Female Ballots]]/Table1[[#This Row],[Female Voters]]</f>
        <v>0.76937269372693728</v>
      </c>
      <c r="Z7358" s="24">
        <f>Table1[[#This Row],[Male Ballots]]/Table1[[#This Row],[Male Voters]]</f>
        <v>0.78378378378378377</v>
      </c>
      <c r="AA7358" s="24">
        <f>Table1[[#This Row],[Total Ballots]]/Table1[[#This Row],[Total Voters]]</f>
        <v>0.77545691906005221</v>
      </c>
    </row>
    <row r="7359" spans="1:27" x14ac:dyDescent="0.35">
      <c r="A7359" s="8" t="s">
        <v>22</v>
      </c>
      <c r="B7359" s="17">
        <v>2009</v>
      </c>
      <c r="C7359" s="17" t="s">
        <v>82</v>
      </c>
      <c r="D7359" s="17"/>
      <c r="E7359" s="35" t="s">
        <v>74</v>
      </c>
      <c r="F7359" s="34" t="s">
        <v>78</v>
      </c>
      <c r="G7359" s="9" t="s">
        <v>79</v>
      </c>
      <c r="H7359" s="10">
        <v>921</v>
      </c>
      <c r="I7359" s="10">
        <v>881</v>
      </c>
      <c r="J7359" s="10">
        <v>1802</v>
      </c>
      <c r="K7359" s="31">
        <v>820</v>
      </c>
      <c r="L7359" s="31">
        <v>727</v>
      </c>
      <c r="M7359" s="31">
        <v>0</v>
      </c>
      <c r="N7359" s="31">
        <v>1547</v>
      </c>
      <c r="O7359" s="10">
        <v>494</v>
      </c>
      <c r="P7359" s="10">
        <v>424</v>
      </c>
      <c r="Q7359" s="10"/>
      <c r="R7359" s="11">
        <v>918</v>
      </c>
      <c r="S7359" s="24">
        <f>Table1[[#This Row],[Female Voters]]/Table1[[#This Row],[Female Population]]</f>
        <v>0.89033659066232351</v>
      </c>
      <c r="T7359" s="24">
        <f>Table1[[#This Row],[Male Voters]]/Table1[[#This Row],[Male Population]]</f>
        <v>0.82519863791146419</v>
      </c>
      <c r="U7359" s="24">
        <f>Table1[[#This Row],[Total Voters]]/Table1[[#This Row],[Total Population]]</f>
        <v>0.85849056603773588</v>
      </c>
      <c r="V7359" s="24">
        <f>Table1[[#This Row],[Female Ballots]]/Table1[[#This Row],[Female Population]]</f>
        <v>0.53637350705754616</v>
      </c>
      <c r="W7359" s="24">
        <f>Table1[[#This Row],[Male Ballots]]/Table1[[#This Row],[Male Population]]</f>
        <v>0.48127128263337116</v>
      </c>
      <c r="X7359" s="24">
        <f>Table1[[#This Row],[Total Ballots]]/Table1[[#This Row],[Total Population]]</f>
        <v>0.50943396226415094</v>
      </c>
      <c r="Y7359" s="24">
        <f>Table1[[#This Row],[Female Ballots]]/Table1[[#This Row],[Female Voters]]</f>
        <v>0.60243902439024388</v>
      </c>
      <c r="Z7359" s="24">
        <f>Table1[[#This Row],[Male Ballots]]/Table1[[#This Row],[Male Voters]]</f>
        <v>0.58321870701513068</v>
      </c>
      <c r="AA7359" s="24">
        <f>Table1[[#This Row],[Total Ballots]]/Table1[[#This Row],[Total Voters]]</f>
        <v>0.59340659340659341</v>
      </c>
    </row>
    <row r="7360" spans="1:27" x14ac:dyDescent="0.35">
      <c r="A7360" s="8" t="s">
        <v>22</v>
      </c>
      <c r="B7360" s="17">
        <v>2009</v>
      </c>
      <c r="C7360" s="17" t="s">
        <v>82</v>
      </c>
      <c r="D7360" s="17"/>
      <c r="E7360" s="35" t="s">
        <v>74</v>
      </c>
      <c r="F7360" s="34" t="s">
        <v>78</v>
      </c>
      <c r="G7360" s="9" t="s">
        <v>62</v>
      </c>
      <c r="H7360" s="10">
        <v>55</v>
      </c>
      <c r="I7360" s="10">
        <v>76</v>
      </c>
      <c r="J7360" s="10">
        <v>131</v>
      </c>
      <c r="K7360" s="31">
        <v>63</v>
      </c>
      <c r="L7360" s="31">
        <v>73</v>
      </c>
      <c r="M7360" s="31"/>
      <c r="N7360" s="31">
        <v>136</v>
      </c>
      <c r="O7360" s="10">
        <v>11</v>
      </c>
      <c r="P7360" s="10">
        <v>15</v>
      </c>
      <c r="Q7360" s="10"/>
      <c r="R7360" s="11">
        <v>26</v>
      </c>
      <c r="S7360" s="24">
        <f>Table1[[#This Row],[Female Voters]]/Table1[[#This Row],[Female Population]]</f>
        <v>1.1454545454545455</v>
      </c>
      <c r="T7360" s="24">
        <f>Table1[[#This Row],[Male Voters]]/Table1[[#This Row],[Male Population]]</f>
        <v>0.96052631578947367</v>
      </c>
      <c r="U7360" s="24">
        <f>Table1[[#This Row],[Total Voters]]/Table1[[#This Row],[Total Population]]</f>
        <v>1.0381679389312977</v>
      </c>
      <c r="V7360" s="24">
        <f>Table1[[#This Row],[Female Ballots]]/Table1[[#This Row],[Female Population]]</f>
        <v>0.2</v>
      </c>
      <c r="W7360" s="24">
        <f>Table1[[#This Row],[Male Ballots]]/Table1[[#This Row],[Male Population]]</f>
        <v>0.19736842105263158</v>
      </c>
      <c r="X7360" s="24">
        <f>Table1[[#This Row],[Total Ballots]]/Table1[[#This Row],[Total Population]]</f>
        <v>0.19847328244274809</v>
      </c>
      <c r="Y7360" s="24">
        <f>Table1[[#This Row],[Female Ballots]]/Table1[[#This Row],[Female Voters]]</f>
        <v>0.17460317460317459</v>
      </c>
      <c r="Z7360" s="24">
        <f>Table1[[#This Row],[Male Ballots]]/Table1[[#This Row],[Male Voters]]</f>
        <v>0.20547945205479451</v>
      </c>
      <c r="AA7360" s="24">
        <f>Table1[[#This Row],[Total Ballots]]/Table1[[#This Row],[Total Voters]]</f>
        <v>0.19117647058823528</v>
      </c>
    </row>
    <row r="7361" spans="1:27" x14ac:dyDescent="0.35">
      <c r="A7361" s="8" t="s">
        <v>22</v>
      </c>
      <c r="B7361" s="17">
        <v>2009</v>
      </c>
      <c r="C7361" s="17" t="s">
        <v>82</v>
      </c>
      <c r="D7361" s="17"/>
      <c r="E7361" s="35" t="s">
        <v>74</v>
      </c>
      <c r="F7361" s="34" t="s">
        <v>78</v>
      </c>
      <c r="G7361" s="9" t="s">
        <v>63</v>
      </c>
      <c r="H7361" s="10">
        <v>98</v>
      </c>
      <c r="I7361" s="10">
        <v>93</v>
      </c>
      <c r="J7361" s="10">
        <v>191</v>
      </c>
      <c r="K7361" s="31">
        <v>78</v>
      </c>
      <c r="L7361" s="31">
        <v>77</v>
      </c>
      <c r="M7361" s="31"/>
      <c r="N7361" s="31">
        <v>155</v>
      </c>
      <c r="O7361" s="10">
        <v>22</v>
      </c>
      <c r="P7361" s="10">
        <v>21</v>
      </c>
      <c r="Q7361" s="10"/>
      <c r="R7361" s="11">
        <v>43</v>
      </c>
      <c r="S7361" s="24">
        <f>Table1[[#This Row],[Female Voters]]/Table1[[#This Row],[Female Population]]</f>
        <v>0.79591836734693877</v>
      </c>
      <c r="T7361" s="24">
        <f>Table1[[#This Row],[Male Voters]]/Table1[[#This Row],[Male Population]]</f>
        <v>0.82795698924731187</v>
      </c>
      <c r="U7361" s="24">
        <f>Table1[[#This Row],[Total Voters]]/Table1[[#This Row],[Total Population]]</f>
        <v>0.81151832460732987</v>
      </c>
      <c r="V7361" s="24">
        <f>Table1[[#This Row],[Female Ballots]]/Table1[[#This Row],[Female Population]]</f>
        <v>0.22448979591836735</v>
      </c>
      <c r="W7361" s="24">
        <f>Table1[[#This Row],[Male Ballots]]/Table1[[#This Row],[Male Population]]</f>
        <v>0.22580645161290322</v>
      </c>
      <c r="X7361" s="24">
        <f>Table1[[#This Row],[Total Ballots]]/Table1[[#This Row],[Total Population]]</f>
        <v>0.22513089005235601</v>
      </c>
      <c r="Y7361" s="24">
        <f>Table1[[#This Row],[Female Ballots]]/Table1[[#This Row],[Female Voters]]</f>
        <v>0.28205128205128205</v>
      </c>
      <c r="Z7361" s="24">
        <f>Table1[[#This Row],[Male Ballots]]/Table1[[#This Row],[Male Voters]]</f>
        <v>0.27272727272727271</v>
      </c>
      <c r="AA7361" s="24">
        <f>Table1[[#This Row],[Total Ballots]]/Table1[[#This Row],[Total Voters]]</f>
        <v>0.27741935483870966</v>
      </c>
    </row>
    <row r="7362" spans="1:27" x14ac:dyDescent="0.35">
      <c r="A7362" s="8" t="s">
        <v>22</v>
      </c>
      <c r="B7362" s="17">
        <v>2009</v>
      </c>
      <c r="C7362" s="17" t="s">
        <v>82</v>
      </c>
      <c r="D7362" s="17"/>
      <c r="E7362" s="35" t="s">
        <v>74</v>
      </c>
      <c r="F7362" s="34" t="s">
        <v>78</v>
      </c>
      <c r="G7362" s="9" t="s">
        <v>64</v>
      </c>
      <c r="H7362" s="10">
        <v>120</v>
      </c>
      <c r="I7362" s="10">
        <v>117</v>
      </c>
      <c r="J7362" s="10">
        <v>237</v>
      </c>
      <c r="K7362" s="31">
        <v>97</v>
      </c>
      <c r="L7362" s="31">
        <v>75</v>
      </c>
      <c r="M7362" s="31"/>
      <c r="N7362" s="31">
        <v>172</v>
      </c>
      <c r="O7362" s="10">
        <v>40</v>
      </c>
      <c r="P7362" s="10">
        <v>31</v>
      </c>
      <c r="Q7362" s="10"/>
      <c r="R7362" s="11">
        <v>71</v>
      </c>
      <c r="S7362" s="24">
        <f>Table1[[#This Row],[Female Voters]]/Table1[[#This Row],[Female Population]]</f>
        <v>0.80833333333333335</v>
      </c>
      <c r="T7362" s="24">
        <f>Table1[[#This Row],[Male Voters]]/Table1[[#This Row],[Male Population]]</f>
        <v>0.64102564102564108</v>
      </c>
      <c r="U7362" s="24">
        <f>Table1[[#This Row],[Total Voters]]/Table1[[#This Row],[Total Population]]</f>
        <v>0.72573839662447259</v>
      </c>
      <c r="V7362" s="24">
        <f>Table1[[#This Row],[Female Ballots]]/Table1[[#This Row],[Female Population]]</f>
        <v>0.33333333333333331</v>
      </c>
      <c r="W7362" s="24">
        <f>Table1[[#This Row],[Male Ballots]]/Table1[[#This Row],[Male Population]]</f>
        <v>0.26495726495726496</v>
      </c>
      <c r="X7362" s="24">
        <f>Table1[[#This Row],[Total Ballots]]/Table1[[#This Row],[Total Population]]</f>
        <v>0.29957805907172996</v>
      </c>
      <c r="Y7362" s="24">
        <f>Table1[[#This Row],[Female Ballots]]/Table1[[#This Row],[Female Voters]]</f>
        <v>0.41237113402061853</v>
      </c>
      <c r="Z7362" s="24">
        <f>Table1[[#This Row],[Male Ballots]]/Table1[[#This Row],[Male Voters]]</f>
        <v>0.41333333333333333</v>
      </c>
      <c r="AA7362" s="24">
        <f>Table1[[#This Row],[Total Ballots]]/Table1[[#This Row],[Total Voters]]</f>
        <v>0.41279069767441862</v>
      </c>
    </row>
    <row r="7363" spans="1:27" x14ac:dyDescent="0.35">
      <c r="A7363" s="8" t="s">
        <v>22</v>
      </c>
      <c r="B7363" s="17">
        <v>2009</v>
      </c>
      <c r="C7363" s="17" t="s">
        <v>82</v>
      </c>
      <c r="D7363" s="17"/>
      <c r="E7363" s="35" t="s">
        <v>74</v>
      </c>
      <c r="F7363" s="34" t="s">
        <v>78</v>
      </c>
      <c r="G7363" s="9" t="s">
        <v>65</v>
      </c>
      <c r="H7363" s="10">
        <v>174</v>
      </c>
      <c r="I7363" s="10">
        <v>181</v>
      </c>
      <c r="J7363" s="10">
        <v>355</v>
      </c>
      <c r="K7363" s="31">
        <v>157</v>
      </c>
      <c r="L7363" s="31">
        <v>134</v>
      </c>
      <c r="M7363" s="31"/>
      <c r="N7363" s="31">
        <v>291</v>
      </c>
      <c r="O7363" s="10">
        <v>93</v>
      </c>
      <c r="P7363" s="10">
        <v>76</v>
      </c>
      <c r="Q7363" s="10"/>
      <c r="R7363" s="11">
        <v>169</v>
      </c>
      <c r="S7363" s="24">
        <f>Table1[[#This Row],[Female Voters]]/Table1[[#This Row],[Female Population]]</f>
        <v>0.9022988505747126</v>
      </c>
      <c r="T7363" s="24">
        <f>Table1[[#This Row],[Male Voters]]/Table1[[#This Row],[Male Population]]</f>
        <v>0.74033149171270718</v>
      </c>
      <c r="U7363" s="24">
        <f>Table1[[#This Row],[Total Voters]]/Table1[[#This Row],[Total Population]]</f>
        <v>0.81971830985915495</v>
      </c>
      <c r="V7363" s="24">
        <f>Table1[[#This Row],[Female Ballots]]/Table1[[#This Row],[Female Population]]</f>
        <v>0.53448275862068961</v>
      </c>
      <c r="W7363" s="24">
        <f>Table1[[#This Row],[Male Ballots]]/Table1[[#This Row],[Male Population]]</f>
        <v>0.41988950276243092</v>
      </c>
      <c r="X7363" s="24">
        <f>Table1[[#This Row],[Total Ballots]]/Table1[[#This Row],[Total Population]]</f>
        <v>0.47605633802816899</v>
      </c>
      <c r="Y7363" s="24">
        <f>Table1[[#This Row],[Female Ballots]]/Table1[[#This Row],[Female Voters]]</f>
        <v>0.59235668789808915</v>
      </c>
      <c r="Z7363" s="24">
        <f>Table1[[#This Row],[Male Ballots]]/Table1[[#This Row],[Male Voters]]</f>
        <v>0.56716417910447758</v>
      </c>
      <c r="AA7363" s="24">
        <f>Table1[[#This Row],[Total Ballots]]/Table1[[#This Row],[Total Voters]]</f>
        <v>0.58075601374570451</v>
      </c>
    </row>
    <row r="7364" spans="1:27" x14ac:dyDescent="0.35">
      <c r="A7364" s="8" t="s">
        <v>22</v>
      </c>
      <c r="B7364" s="17">
        <v>2009</v>
      </c>
      <c r="C7364" s="17" t="s">
        <v>82</v>
      </c>
      <c r="D7364" s="17"/>
      <c r="E7364" s="35" t="s">
        <v>74</v>
      </c>
      <c r="F7364" s="34" t="s">
        <v>78</v>
      </c>
      <c r="G7364" s="9" t="s">
        <v>66</v>
      </c>
      <c r="H7364" s="10">
        <v>196</v>
      </c>
      <c r="I7364" s="10">
        <v>190</v>
      </c>
      <c r="J7364" s="10">
        <v>386</v>
      </c>
      <c r="K7364" s="31">
        <v>179</v>
      </c>
      <c r="L7364" s="31">
        <v>160</v>
      </c>
      <c r="M7364" s="31"/>
      <c r="N7364" s="31">
        <v>339</v>
      </c>
      <c r="O7364" s="10">
        <v>135</v>
      </c>
      <c r="P7364" s="10">
        <v>118</v>
      </c>
      <c r="Q7364" s="10"/>
      <c r="R7364" s="11">
        <v>253</v>
      </c>
      <c r="S7364" s="24">
        <f>Table1[[#This Row],[Female Voters]]/Table1[[#This Row],[Female Population]]</f>
        <v>0.91326530612244894</v>
      </c>
      <c r="T7364" s="24">
        <f>Table1[[#This Row],[Male Voters]]/Table1[[#This Row],[Male Population]]</f>
        <v>0.84210526315789469</v>
      </c>
      <c r="U7364" s="24">
        <f>Table1[[#This Row],[Total Voters]]/Table1[[#This Row],[Total Population]]</f>
        <v>0.87823834196891193</v>
      </c>
      <c r="V7364" s="24">
        <f>Table1[[#This Row],[Female Ballots]]/Table1[[#This Row],[Female Population]]</f>
        <v>0.68877551020408168</v>
      </c>
      <c r="W7364" s="24">
        <f>Table1[[#This Row],[Male Ballots]]/Table1[[#This Row],[Male Population]]</f>
        <v>0.62105263157894741</v>
      </c>
      <c r="X7364" s="24">
        <f>Table1[[#This Row],[Total Ballots]]/Table1[[#This Row],[Total Population]]</f>
        <v>0.65544041450777202</v>
      </c>
      <c r="Y7364" s="24">
        <f>Table1[[#This Row],[Female Ballots]]/Table1[[#This Row],[Female Voters]]</f>
        <v>0.75418994413407825</v>
      </c>
      <c r="Z7364" s="24">
        <f>Table1[[#This Row],[Male Ballots]]/Table1[[#This Row],[Male Voters]]</f>
        <v>0.73750000000000004</v>
      </c>
      <c r="AA7364" s="24">
        <f>Table1[[#This Row],[Total Ballots]]/Table1[[#This Row],[Total Voters]]</f>
        <v>0.74631268436578169</v>
      </c>
    </row>
    <row r="7365" spans="1:27" x14ac:dyDescent="0.35">
      <c r="A7365" s="8" t="s">
        <v>22</v>
      </c>
      <c r="B7365" s="17">
        <v>2009</v>
      </c>
      <c r="C7365" s="17" t="s">
        <v>82</v>
      </c>
      <c r="D7365" s="17"/>
      <c r="E7365" s="35" t="s">
        <v>74</v>
      </c>
      <c r="F7365" s="34" t="s">
        <v>78</v>
      </c>
      <c r="G7365" s="9" t="s">
        <v>67</v>
      </c>
      <c r="H7365" s="10">
        <v>278</v>
      </c>
      <c r="I7365" s="10">
        <v>224</v>
      </c>
      <c r="J7365" s="10">
        <v>502</v>
      </c>
      <c r="K7365" s="31">
        <v>246</v>
      </c>
      <c r="L7365" s="31">
        <v>208</v>
      </c>
      <c r="M7365" s="31"/>
      <c r="N7365" s="31">
        <v>454</v>
      </c>
      <c r="O7365" s="10">
        <v>193</v>
      </c>
      <c r="P7365" s="10">
        <v>163</v>
      </c>
      <c r="Q7365" s="10"/>
      <c r="R7365" s="11">
        <v>356</v>
      </c>
      <c r="S7365" s="24">
        <f>Table1[[#This Row],[Female Voters]]/Table1[[#This Row],[Female Population]]</f>
        <v>0.8848920863309353</v>
      </c>
      <c r="T7365" s="24">
        <f>Table1[[#This Row],[Male Voters]]/Table1[[#This Row],[Male Population]]</f>
        <v>0.9285714285714286</v>
      </c>
      <c r="U7365" s="24">
        <f>Table1[[#This Row],[Total Voters]]/Table1[[#This Row],[Total Population]]</f>
        <v>0.90438247011952189</v>
      </c>
      <c r="V7365" s="24">
        <f>Table1[[#This Row],[Female Ballots]]/Table1[[#This Row],[Female Population]]</f>
        <v>0.69424460431654678</v>
      </c>
      <c r="W7365" s="24">
        <f>Table1[[#This Row],[Male Ballots]]/Table1[[#This Row],[Male Population]]</f>
        <v>0.7276785714285714</v>
      </c>
      <c r="X7365" s="24">
        <f>Table1[[#This Row],[Total Ballots]]/Table1[[#This Row],[Total Population]]</f>
        <v>0.70916334661354585</v>
      </c>
      <c r="Y7365" s="24">
        <f>Table1[[#This Row],[Female Ballots]]/Table1[[#This Row],[Female Voters]]</f>
        <v>0.78455284552845528</v>
      </c>
      <c r="Z7365" s="24">
        <f>Table1[[#This Row],[Male Ballots]]/Table1[[#This Row],[Male Voters]]</f>
        <v>0.78365384615384615</v>
      </c>
      <c r="AA7365" s="24">
        <f>Table1[[#This Row],[Total Ballots]]/Table1[[#This Row],[Total Voters]]</f>
        <v>0.78414096916299558</v>
      </c>
    </row>
    <row r="7366" spans="1:27" x14ac:dyDescent="0.35">
      <c r="A7366" s="8" t="s">
        <v>56</v>
      </c>
      <c r="B7366" s="17">
        <v>2009</v>
      </c>
      <c r="C7366" s="17" t="s">
        <v>82</v>
      </c>
      <c r="D7366" s="17"/>
      <c r="E7366" s="35" t="s">
        <v>73</v>
      </c>
      <c r="F7366" s="34" t="s">
        <v>78</v>
      </c>
      <c r="G7366" s="9" t="s">
        <v>79</v>
      </c>
      <c r="H7366" s="10">
        <v>29819</v>
      </c>
      <c r="I7366" s="10">
        <v>31067</v>
      </c>
      <c r="J7366" s="10">
        <v>60886</v>
      </c>
      <c r="K7366" s="31">
        <v>17186</v>
      </c>
      <c r="L7366" s="31">
        <v>15480</v>
      </c>
      <c r="M7366" s="31">
        <v>0</v>
      </c>
      <c r="N7366" s="31">
        <v>32666</v>
      </c>
      <c r="O7366" s="10">
        <v>9284</v>
      </c>
      <c r="P7366" s="10">
        <v>8347</v>
      </c>
      <c r="Q7366" s="10"/>
      <c r="R7366" s="11">
        <v>17631</v>
      </c>
      <c r="S7366" s="24">
        <f>Table1[[#This Row],[Female Voters]]/Table1[[#This Row],[Female Population]]</f>
        <v>0.57634394178208526</v>
      </c>
      <c r="T7366" s="24">
        <f>Table1[[#This Row],[Male Voters]]/Table1[[#This Row],[Male Population]]</f>
        <v>0.49827791547300992</v>
      </c>
      <c r="U7366" s="24">
        <f>Table1[[#This Row],[Total Voters]]/Table1[[#This Row],[Total Population]]</f>
        <v>0.53651085635449858</v>
      </c>
      <c r="V7366" s="24">
        <f>Table1[[#This Row],[Female Ballots]]/Table1[[#This Row],[Female Population]]</f>
        <v>0.31134511553036653</v>
      </c>
      <c r="W7366" s="24">
        <f>Table1[[#This Row],[Male Ballots]]/Table1[[#This Row],[Male Population]]</f>
        <v>0.26867737470627995</v>
      </c>
      <c r="X7366" s="24">
        <f>Table1[[#This Row],[Total Ballots]]/Table1[[#This Row],[Total Population]]</f>
        <v>0.28957395788851298</v>
      </c>
      <c r="Y7366" s="24">
        <f>Table1[[#This Row],[Female Ballots]]/Table1[[#This Row],[Female Voters]]</f>
        <v>0.540207145350867</v>
      </c>
      <c r="Z7366" s="24">
        <f>Table1[[#This Row],[Male Ballots]]/Table1[[#This Row],[Male Voters]]</f>
        <v>0.53921188630490957</v>
      </c>
      <c r="AA7366" s="24">
        <f>Table1[[#This Row],[Total Ballots]]/Table1[[#This Row],[Total Voters]]</f>
        <v>0.53973550480622057</v>
      </c>
    </row>
    <row r="7367" spans="1:27" x14ac:dyDescent="0.35">
      <c r="A7367" s="8" t="s">
        <v>56</v>
      </c>
      <c r="B7367" s="17">
        <v>2009</v>
      </c>
      <c r="C7367" s="17" t="s">
        <v>82</v>
      </c>
      <c r="D7367" s="17"/>
      <c r="E7367" s="35" t="s">
        <v>73</v>
      </c>
      <c r="F7367" s="34" t="s">
        <v>78</v>
      </c>
      <c r="G7367" s="9" t="s">
        <v>62</v>
      </c>
      <c r="H7367" s="10">
        <v>4185</v>
      </c>
      <c r="I7367" s="10">
        <v>4855</v>
      </c>
      <c r="J7367" s="10">
        <v>9040</v>
      </c>
      <c r="K7367" s="31">
        <v>1588</v>
      </c>
      <c r="L7367" s="31">
        <v>1507</v>
      </c>
      <c r="M7367" s="31"/>
      <c r="N7367" s="31">
        <v>3095</v>
      </c>
      <c r="O7367" s="10">
        <v>294</v>
      </c>
      <c r="P7367" s="10">
        <v>320</v>
      </c>
      <c r="Q7367" s="10"/>
      <c r="R7367" s="11">
        <v>614</v>
      </c>
      <c r="S7367" s="24">
        <f>Table1[[#This Row],[Female Voters]]/Table1[[#This Row],[Female Population]]</f>
        <v>0.37945041816009556</v>
      </c>
      <c r="T7367" s="24">
        <f>Table1[[#This Row],[Male Voters]]/Table1[[#This Row],[Male Population]]</f>
        <v>0.31040164778578783</v>
      </c>
      <c r="U7367" s="24">
        <f>Table1[[#This Row],[Total Voters]]/Table1[[#This Row],[Total Population]]</f>
        <v>0.34236725663716816</v>
      </c>
      <c r="V7367" s="24">
        <f>Table1[[#This Row],[Female Ballots]]/Table1[[#This Row],[Female Population]]</f>
        <v>7.0250896057347675E-2</v>
      </c>
      <c r="W7367" s="24">
        <f>Table1[[#This Row],[Male Ballots]]/Table1[[#This Row],[Male Population]]</f>
        <v>6.591143151390319E-2</v>
      </c>
      <c r="X7367" s="24">
        <f>Table1[[#This Row],[Total Ballots]]/Table1[[#This Row],[Total Population]]</f>
        <v>6.7920353982300882E-2</v>
      </c>
      <c r="Y7367" s="24">
        <f>Table1[[#This Row],[Female Ballots]]/Table1[[#This Row],[Female Voters]]</f>
        <v>0.18513853904282115</v>
      </c>
      <c r="Z7367" s="24">
        <f>Table1[[#This Row],[Male Ballots]]/Table1[[#This Row],[Male Voters]]</f>
        <v>0.21234240212342403</v>
      </c>
      <c r="AA7367" s="24">
        <f>Table1[[#This Row],[Total Ballots]]/Table1[[#This Row],[Total Voters]]</f>
        <v>0.19838449111470113</v>
      </c>
    </row>
    <row r="7368" spans="1:27" x14ac:dyDescent="0.35">
      <c r="A7368" s="8" t="s">
        <v>56</v>
      </c>
      <c r="B7368" s="17">
        <v>2009</v>
      </c>
      <c r="C7368" s="17" t="s">
        <v>82</v>
      </c>
      <c r="D7368" s="17"/>
      <c r="E7368" s="35" t="s">
        <v>73</v>
      </c>
      <c r="F7368" s="34" t="s">
        <v>78</v>
      </c>
      <c r="G7368" s="9" t="s">
        <v>63</v>
      </c>
      <c r="H7368" s="10">
        <v>5483</v>
      </c>
      <c r="I7368" s="10">
        <v>5933</v>
      </c>
      <c r="J7368" s="10">
        <v>11416</v>
      </c>
      <c r="K7368" s="31">
        <v>2291</v>
      </c>
      <c r="L7368" s="31">
        <v>1900</v>
      </c>
      <c r="M7368" s="31"/>
      <c r="N7368" s="31">
        <v>4191</v>
      </c>
      <c r="O7368" s="10">
        <v>664</v>
      </c>
      <c r="P7368" s="10">
        <v>526</v>
      </c>
      <c r="Q7368" s="10"/>
      <c r="R7368" s="11">
        <v>1190</v>
      </c>
      <c r="S7368" s="24">
        <f>Table1[[#This Row],[Female Voters]]/Table1[[#This Row],[Female Population]]</f>
        <v>0.41783695057450299</v>
      </c>
      <c r="T7368" s="24">
        <f>Table1[[#This Row],[Male Voters]]/Table1[[#This Row],[Male Population]]</f>
        <v>0.32024271026462159</v>
      </c>
      <c r="U7368" s="24">
        <f>Table1[[#This Row],[Total Voters]]/Table1[[#This Row],[Total Population]]</f>
        <v>0.36711632796075683</v>
      </c>
      <c r="V7368" s="24">
        <f>Table1[[#This Row],[Female Ballots]]/Table1[[#This Row],[Female Population]]</f>
        <v>0.12110158672259712</v>
      </c>
      <c r="W7368" s="24">
        <f>Table1[[#This Row],[Male Ballots]]/Table1[[#This Row],[Male Population]]</f>
        <v>8.8656666104837356E-2</v>
      </c>
      <c r="X7368" s="24">
        <f>Table1[[#This Row],[Total Ballots]]/Table1[[#This Row],[Total Population]]</f>
        <v>0.104239663629993</v>
      </c>
      <c r="Y7368" s="24">
        <f>Table1[[#This Row],[Female Ballots]]/Table1[[#This Row],[Female Voters]]</f>
        <v>0.28982976865997379</v>
      </c>
      <c r="Z7368" s="24">
        <f>Table1[[#This Row],[Male Ballots]]/Table1[[#This Row],[Male Voters]]</f>
        <v>0.27684210526315789</v>
      </c>
      <c r="AA7368" s="24">
        <f>Table1[[#This Row],[Total Ballots]]/Table1[[#This Row],[Total Voters]]</f>
        <v>0.2839417800047721</v>
      </c>
    </row>
    <row r="7369" spans="1:27" x14ac:dyDescent="0.35">
      <c r="A7369" s="8" t="s">
        <v>56</v>
      </c>
      <c r="B7369" s="17">
        <v>2009</v>
      </c>
      <c r="C7369" s="17" t="s">
        <v>82</v>
      </c>
      <c r="D7369" s="17"/>
      <c r="E7369" s="35" t="s">
        <v>73</v>
      </c>
      <c r="F7369" s="34" t="s">
        <v>78</v>
      </c>
      <c r="G7369" s="9" t="s">
        <v>64</v>
      </c>
      <c r="H7369" s="10">
        <v>5131</v>
      </c>
      <c r="I7369" s="10">
        <v>5489</v>
      </c>
      <c r="J7369" s="10">
        <v>10620</v>
      </c>
      <c r="K7369" s="31">
        <v>2457</v>
      </c>
      <c r="L7369" s="31">
        <v>2167</v>
      </c>
      <c r="M7369" s="31"/>
      <c r="N7369" s="31">
        <v>4624</v>
      </c>
      <c r="O7369" s="10">
        <v>994</v>
      </c>
      <c r="P7369" s="10">
        <v>898</v>
      </c>
      <c r="Q7369" s="10"/>
      <c r="R7369" s="11">
        <v>1892</v>
      </c>
      <c r="S7369" s="24">
        <f>Table1[[#This Row],[Female Voters]]/Table1[[#This Row],[Female Population]]</f>
        <v>0.47885402455661663</v>
      </c>
      <c r="T7369" s="24">
        <f>Table1[[#This Row],[Male Voters]]/Table1[[#This Row],[Male Population]]</f>
        <v>0.39478957915831664</v>
      </c>
      <c r="U7369" s="24">
        <f>Table1[[#This Row],[Total Voters]]/Table1[[#This Row],[Total Population]]</f>
        <v>0.4354048964218456</v>
      </c>
      <c r="V7369" s="24">
        <f>Table1[[#This Row],[Female Ballots]]/Table1[[#This Row],[Female Population]]</f>
        <v>0.19372442019099589</v>
      </c>
      <c r="W7369" s="24">
        <f>Table1[[#This Row],[Male Ballots]]/Table1[[#This Row],[Male Population]]</f>
        <v>0.16359992712698124</v>
      </c>
      <c r="X7369" s="24">
        <f>Table1[[#This Row],[Total Ballots]]/Table1[[#This Row],[Total Population]]</f>
        <v>0.17815442561205272</v>
      </c>
      <c r="Y7369" s="24">
        <f>Table1[[#This Row],[Female Ballots]]/Table1[[#This Row],[Female Voters]]</f>
        <v>0.40455840455840458</v>
      </c>
      <c r="Z7369" s="24">
        <f>Table1[[#This Row],[Male Ballots]]/Table1[[#This Row],[Male Voters]]</f>
        <v>0.41439778495616059</v>
      </c>
      <c r="AA7369" s="24">
        <f>Table1[[#This Row],[Total Ballots]]/Table1[[#This Row],[Total Voters]]</f>
        <v>0.40916955017301038</v>
      </c>
    </row>
    <row r="7370" spans="1:27" x14ac:dyDescent="0.35">
      <c r="A7370" s="8" t="s">
        <v>56</v>
      </c>
      <c r="B7370" s="17">
        <v>2009</v>
      </c>
      <c r="C7370" s="17" t="s">
        <v>82</v>
      </c>
      <c r="D7370" s="17"/>
      <c r="E7370" s="35" t="s">
        <v>73</v>
      </c>
      <c r="F7370" s="34" t="s">
        <v>78</v>
      </c>
      <c r="G7370" s="9" t="s">
        <v>65</v>
      </c>
      <c r="H7370" s="10">
        <v>5273</v>
      </c>
      <c r="I7370" s="10">
        <v>5522</v>
      </c>
      <c r="J7370" s="10">
        <v>10795</v>
      </c>
      <c r="K7370" s="31">
        <v>3224</v>
      </c>
      <c r="L7370" s="31">
        <v>2916</v>
      </c>
      <c r="M7370" s="31"/>
      <c r="N7370" s="31">
        <v>6140</v>
      </c>
      <c r="O7370" s="10">
        <v>1797</v>
      </c>
      <c r="P7370" s="10">
        <v>1541</v>
      </c>
      <c r="Q7370" s="10"/>
      <c r="R7370" s="11">
        <v>3338</v>
      </c>
      <c r="S7370" s="24">
        <f>Table1[[#This Row],[Female Voters]]/Table1[[#This Row],[Female Population]]</f>
        <v>0.61141665086288643</v>
      </c>
      <c r="T7370" s="24">
        <f>Table1[[#This Row],[Male Voters]]/Table1[[#This Row],[Male Population]]</f>
        <v>0.52806954002173123</v>
      </c>
      <c r="U7370" s="24">
        <f>Table1[[#This Row],[Total Voters]]/Table1[[#This Row],[Total Population]]</f>
        <v>0.56878184344603988</v>
      </c>
      <c r="V7370" s="24">
        <f>Table1[[#This Row],[Female Ballots]]/Table1[[#This Row],[Female Population]]</f>
        <v>0.34079271761805424</v>
      </c>
      <c r="W7370" s="24">
        <f>Table1[[#This Row],[Male Ballots]]/Table1[[#This Row],[Male Population]]</f>
        <v>0.27906555595798621</v>
      </c>
      <c r="X7370" s="24">
        <f>Table1[[#This Row],[Total Ballots]]/Table1[[#This Row],[Total Population]]</f>
        <v>0.3092172301991663</v>
      </c>
      <c r="Y7370" s="24">
        <f>Table1[[#This Row],[Female Ballots]]/Table1[[#This Row],[Female Voters]]</f>
        <v>0.55738213399503722</v>
      </c>
      <c r="Z7370" s="24">
        <f>Table1[[#This Row],[Male Ballots]]/Table1[[#This Row],[Male Voters]]</f>
        <v>0.5284636488340192</v>
      </c>
      <c r="AA7370" s="24">
        <f>Table1[[#This Row],[Total Ballots]]/Table1[[#This Row],[Total Voters]]</f>
        <v>0.54364820846905537</v>
      </c>
    </row>
    <row r="7371" spans="1:27" x14ac:dyDescent="0.35">
      <c r="A7371" s="8" t="s">
        <v>56</v>
      </c>
      <c r="B7371" s="17">
        <v>2009</v>
      </c>
      <c r="C7371" s="17" t="s">
        <v>82</v>
      </c>
      <c r="D7371" s="17"/>
      <c r="E7371" s="35" t="s">
        <v>73</v>
      </c>
      <c r="F7371" s="34" t="s">
        <v>78</v>
      </c>
      <c r="G7371" s="9" t="s">
        <v>66</v>
      </c>
      <c r="H7371" s="10">
        <v>4395</v>
      </c>
      <c r="I7371" s="10">
        <v>4439</v>
      </c>
      <c r="J7371" s="10">
        <v>8834</v>
      </c>
      <c r="K7371" s="31">
        <v>3376</v>
      </c>
      <c r="L7371" s="31">
        <v>3141</v>
      </c>
      <c r="M7371" s="31"/>
      <c r="N7371" s="31">
        <v>6517</v>
      </c>
      <c r="O7371" s="10">
        <v>2309</v>
      </c>
      <c r="P7371" s="10">
        <v>2100</v>
      </c>
      <c r="Q7371" s="10"/>
      <c r="R7371" s="11">
        <v>4409</v>
      </c>
      <c r="S7371" s="24">
        <f>Table1[[#This Row],[Female Voters]]/Table1[[#This Row],[Female Population]]</f>
        <v>0.76814562002275311</v>
      </c>
      <c r="T7371" s="24">
        <f>Table1[[#This Row],[Male Voters]]/Table1[[#This Row],[Male Population]]</f>
        <v>0.70759179995494481</v>
      </c>
      <c r="U7371" s="24">
        <f>Table1[[#This Row],[Total Voters]]/Table1[[#This Row],[Total Population]]</f>
        <v>0.73771790808240889</v>
      </c>
      <c r="V7371" s="24">
        <f>Table1[[#This Row],[Female Ballots]]/Table1[[#This Row],[Female Population]]</f>
        <v>0.52536973833902156</v>
      </c>
      <c r="W7371" s="24">
        <f>Table1[[#This Row],[Male Ballots]]/Table1[[#This Row],[Male Population]]</f>
        <v>0.47307952241495832</v>
      </c>
      <c r="X7371" s="24">
        <f>Table1[[#This Row],[Total Ballots]]/Table1[[#This Row],[Total Population]]</f>
        <v>0.4990944079692099</v>
      </c>
      <c r="Y7371" s="24">
        <f>Table1[[#This Row],[Female Ballots]]/Table1[[#This Row],[Female Voters]]</f>
        <v>0.68394549763033174</v>
      </c>
      <c r="Z7371" s="24">
        <f>Table1[[#This Row],[Male Ballots]]/Table1[[#This Row],[Male Voters]]</f>
        <v>0.66857688634192936</v>
      </c>
      <c r="AA7371" s="24">
        <f>Table1[[#This Row],[Total Ballots]]/Table1[[#This Row],[Total Voters]]</f>
        <v>0.67653828448672704</v>
      </c>
    </row>
    <row r="7372" spans="1:27" x14ac:dyDescent="0.35">
      <c r="A7372" s="8" t="s">
        <v>56</v>
      </c>
      <c r="B7372" s="17">
        <v>2009</v>
      </c>
      <c r="C7372" s="17" t="s">
        <v>82</v>
      </c>
      <c r="D7372" s="17"/>
      <c r="E7372" s="35" t="s">
        <v>73</v>
      </c>
      <c r="F7372" s="34" t="s">
        <v>78</v>
      </c>
      <c r="G7372" s="9" t="s">
        <v>67</v>
      </c>
      <c r="H7372" s="10">
        <v>5352</v>
      </c>
      <c r="I7372" s="10">
        <v>4829</v>
      </c>
      <c r="J7372" s="10">
        <v>10181</v>
      </c>
      <c r="K7372" s="31">
        <v>4250</v>
      </c>
      <c r="L7372" s="31">
        <v>3849</v>
      </c>
      <c r="M7372" s="31"/>
      <c r="N7372" s="31">
        <v>8099</v>
      </c>
      <c r="O7372" s="10">
        <v>3226</v>
      </c>
      <c r="P7372" s="10">
        <v>2962</v>
      </c>
      <c r="Q7372" s="10"/>
      <c r="R7372" s="11">
        <v>6188</v>
      </c>
      <c r="S7372" s="24">
        <f>Table1[[#This Row],[Female Voters]]/Table1[[#This Row],[Female Population]]</f>
        <v>0.79409566517189834</v>
      </c>
      <c r="T7372" s="24">
        <f>Table1[[#This Row],[Male Voters]]/Table1[[#This Row],[Male Population]]</f>
        <v>0.7970594325947401</v>
      </c>
      <c r="U7372" s="24">
        <f>Table1[[#This Row],[Total Voters]]/Table1[[#This Row],[Total Population]]</f>
        <v>0.7955014242215892</v>
      </c>
      <c r="V7372" s="24">
        <f>Table1[[#This Row],[Female Ballots]]/Table1[[#This Row],[Female Population]]</f>
        <v>0.60276532137518679</v>
      </c>
      <c r="W7372" s="24">
        <f>Table1[[#This Row],[Male Ballots]]/Table1[[#This Row],[Male Population]]</f>
        <v>0.61337751087181613</v>
      </c>
      <c r="X7372" s="24">
        <f>Table1[[#This Row],[Total Ballots]]/Table1[[#This Row],[Total Population]]</f>
        <v>0.60779884097829295</v>
      </c>
      <c r="Y7372" s="24">
        <f>Table1[[#This Row],[Female Ballots]]/Table1[[#This Row],[Female Voters]]</f>
        <v>0.75905882352941179</v>
      </c>
      <c r="Z7372" s="24">
        <f>Table1[[#This Row],[Male Ballots]]/Table1[[#This Row],[Male Voters]]</f>
        <v>0.7695505326058717</v>
      </c>
      <c r="AA7372" s="24">
        <f>Table1[[#This Row],[Total Ballots]]/Table1[[#This Row],[Total Voters]]</f>
        <v>0.7640449438202247</v>
      </c>
    </row>
    <row r="7373" spans="1:27" x14ac:dyDescent="0.35">
      <c r="A7373" s="8" t="s">
        <v>54</v>
      </c>
      <c r="B7373" s="17">
        <v>2009</v>
      </c>
      <c r="C7373" s="17" t="s">
        <v>82</v>
      </c>
      <c r="D7373" s="17"/>
      <c r="E7373" s="35" t="s">
        <v>74</v>
      </c>
      <c r="F7373" s="34" t="s">
        <v>78</v>
      </c>
      <c r="G7373" s="9" t="s">
        <v>79</v>
      </c>
      <c r="H7373" s="10">
        <v>27527</v>
      </c>
      <c r="I7373" s="10">
        <v>29141</v>
      </c>
      <c r="J7373" s="10">
        <v>56668</v>
      </c>
      <c r="K7373" s="31">
        <v>19435</v>
      </c>
      <c r="L7373" s="31">
        <v>16856</v>
      </c>
      <c r="M7373" s="31">
        <v>118</v>
      </c>
      <c r="N7373" s="31">
        <v>36409</v>
      </c>
      <c r="O7373" s="10">
        <v>10372</v>
      </c>
      <c r="P7373" s="10">
        <v>8953</v>
      </c>
      <c r="Q7373" s="10">
        <v>47</v>
      </c>
      <c r="R7373" s="11">
        <v>19372</v>
      </c>
      <c r="S7373" s="24">
        <f>Table1[[#This Row],[Female Voters]]/Table1[[#This Row],[Female Population]]</f>
        <v>0.70603407563483123</v>
      </c>
      <c r="T7373" s="24">
        <f>Table1[[#This Row],[Male Voters]]/Table1[[#This Row],[Male Population]]</f>
        <v>0.57842901753543119</v>
      </c>
      <c r="U7373" s="24">
        <f>Table1[[#This Row],[Total Voters]]/Table1[[#This Row],[Total Population]]</f>
        <v>0.64249664713771437</v>
      </c>
      <c r="V7373" s="24">
        <f>Table1[[#This Row],[Female Ballots]]/Table1[[#This Row],[Female Population]]</f>
        <v>0.3767936934645984</v>
      </c>
      <c r="W7373" s="24">
        <f>Table1[[#This Row],[Male Ballots]]/Table1[[#This Row],[Male Population]]</f>
        <v>0.30723036271919291</v>
      </c>
      <c r="X7373" s="24">
        <f>Table1[[#This Row],[Total Ballots]]/Table1[[#This Row],[Total Population]]</f>
        <v>0.34185077998164748</v>
      </c>
      <c r="Y7373" s="24">
        <f>Table1[[#This Row],[Female Ballots]]/Table1[[#This Row],[Female Voters]]</f>
        <v>0.53367635708772831</v>
      </c>
      <c r="Z7373" s="24">
        <f>Table1[[#This Row],[Male Ballots]]/Table1[[#This Row],[Male Voters]]</f>
        <v>0.53114617940199338</v>
      </c>
      <c r="AA7373" s="24">
        <f>Table1[[#This Row],[Total Ballots]]/Table1[[#This Row],[Total Voters]]</f>
        <v>0.53206624735642283</v>
      </c>
    </row>
    <row r="7374" spans="1:27" x14ac:dyDescent="0.35">
      <c r="A7374" s="8" t="s">
        <v>54</v>
      </c>
      <c r="B7374" s="17">
        <v>2009</v>
      </c>
      <c r="C7374" s="17" t="s">
        <v>82</v>
      </c>
      <c r="D7374" s="17"/>
      <c r="E7374" s="35" t="s">
        <v>74</v>
      </c>
      <c r="F7374" s="34" t="s">
        <v>78</v>
      </c>
      <c r="G7374" s="9" t="s">
        <v>62</v>
      </c>
      <c r="H7374" s="10">
        <v>2937</v>
      </c>
      <c r="I7374" s="10">
        <v>3457</v>
      </c>
      <c r="J7374" s="10">
        <v>6394</v>
      </c>
      <c r="K7374" s="31">
        <v>1518</v>
      </c>
      <c r="L7374" s="31">
        <v>1436</v>
      </c>
      <c r="M7374" s="31">
        <v>25</v>
      </c>
      <c r="N7374" s="31">
        <v>2979</v>
      </c>
      <c r="O7374" s="10">
        <v>306</v>
      </c>
      <c r="P7374" s="10">
        <v>283</v>
      </c>
      <c r="Q7374" s="10">
        <v>5</v>
      </c>
      <c r="R7374" s="11">
        <v>594</v>
      </c>
      <c r="S7374" s="24">
        <f>Table1[[#This Row],[Female Voters]]/Table1[[#This Row],[Female Population]]</f>
        <v>0.5168539325842697</v>
      </c>
      <c r="T7374" s="24">
        <f>Table1[[#This Row],[Male Voters]]/Table1[[#This Row],[Male Population]]</f>
        <v>0.4153890656638704</v>
      </c>
      <c r="U7374" s="24">
        <f>Table1[[#This Row],[Total Voters]]/Table1[[#This Row],[Total Population]]</f>
        <v>0.46590553644041288</v>
      </c>
      <c r="V7374" s="24">
        <f>Table1[[#This Row],[Female Ballots]]/Table1[[#This Row],[Female Population]]</f>
        <v>0.1041879468845761</v>
      </c>
      <c r="W7374" s="24">
        <f>Table1[[#This Row],[Male Ballots]]/Table1[[#This Row],[Male Population]]</f>
        <v>8.1862886896152731E-2</v>
      </c>
      <c r="X7374" s="24">
        <f>Table1[[#This Row],[Total Ballots]]/Table1[[#This Row],[Total Population]]</f>
        <v>9.2899593368783229E-2</v>
      </c>
      <c r="Y7374" s="24">
        <f>Table1[[#This Row],[Female Ballots]]/Table1[[#This Row],[Female Voters]]</f>
        <v>0.20158102766798419</v>
      </c>
      <c r="Z7374" s="24">
        <f>Table1[[#This Row],[Male Ballots]]/Table1[[#This Row],[Male Voters]]</f>
        <v>0.19707520891364902</v>
      </c>
      <c r="AA7374" s="24">
        <f>Table1[[#This Row],[Total Ballots]]/Table1[[#This Row],[Total Voters]]</f>
        <v>0.19939577039274925</v>
      </c>
    </row>
    <row r="7375" spans="1:27" x14ac:dyDescent="0.35">
      <c r="A7375" s="8" t="s">
        <v>54</v>
      </c>
      <c r="B7375" s="17">
        <v>2009</v>
      </c>
      <c r="C7375" s="17" t="s">
        <v>82</v>
      </c>
      <c r="D7375" s="17"/>
      <c r="E7375" s="35" t="s">
        <v>74</v>
      </c>
      <c r="F7375" s="34" t="s">
        <v>78</v>
      </c>
      <c r="G7375" s="9" t="s">
        <v>63</v>
      </c>
      <c r="H7375" s="10">
        <v>3804</v>
      </c>
      <c r="I7375" s="10">
        <v>4629</v>
      </c>
      <c r="J7375" s="10">
        <v>8433</v>
      </c>
      <c r="K7375" s="31">
        <v>2292</v>
      </c>
      <c r="L7375" s="31">
        <v>1845</v>
      </c>
      <c r="M7375" s="31">
        <v>24</v>
      </c>
      <c r="N7375" s="31">
        <v>4161</v>
      </c>
      <c r="O7375" s="10">
        <v>601</v>
      </c>
      <c r="P7375" s="10">
        <v>437</v>
      </c>
      <c r="Q7375" s="10">
        <v>4</v>
      </c>
      <c r="R7375" s="11">
        <v>1042</v>
      </c>
      <c r="S7375" s="24">
        <f>Table1[[#This Row],[Female Voters]]/Table1[[#This Row],[Female Population]]</f>
        <v>0.60252365930599372</v>
      </c>
      <c r="T7375" s="24">
        <f>Table1[[#This Row],[Male Voters]]/Table1[[#This Row],[Male Population]]</f>
        <v>0.39857420609202854</v>
      </c>
      <c r="U7375" s="24">
        <f>Table1[[#This Row],[Total Voters]]/Table1[[#This Row],[Total Population]]</f>
        <v>0.49341871220206335</v>
      </c>
      <c r="V7375" s="24">
        <f>Table1[[#This Row],[Female Ballots]]/Table1[[#This Row],[Female Population]]</f>
        <v>0.15799158780231334</v>
      </c>
      <c r="W7375" s="24">
        <f>Table1[[#This Row],[Male Ballots]]/Table1[[#This Row],[Male Population]]</f>
        <v>9.4404839058111908E-2</v>
      </c>
      <c r="X7375" s="24">
        <f>Table1[[#This Row],[Total Ballots]]/Table1[[#This Row],[Total Population]]</f>
        <v>0.12356219613423455</v>
      </c>
      <c r="Y7375" s="24">
        <f>Table1[[#This Row],[Female Ballots]]/Table1[[#This Row],[Female Voters]]</f>
        <v>0.26221640488656195</v>
      </c>
      <c r="Z7375" s="24">
        <f>Table1[[#This Row],[Male Ballots]]/Table1[[#This Row],[Male Voters]]</f>
        <v>0.23685636856368564</v>
      </c>
      <c r="AA7375" s="24">
        <f>Table1[[#This Row],[Total Ballots]]/Table1[[#This Row],[Total Voters]]</f>
        <v>0.25042057197788992</v>
      </c>
    </row>
    <row r="7376" spans="1:27" x14ac:dyDescent="0.35">
      <c r="A7376" s="8" t="s">
        <v>54</v>
      </c>
      <c r="B7376" s="17">
        <v>2009</v>
      </c>
      <c r="C7376" s="17" t="s">
        <v>82</v>
      </c>
      <c r="D7376" s="17"/>
      <c r="E7376" s="35" t="s">
        <v>74</v>
      </c>
      <c r="F7376" s="34" t="s">
        <v>78</v>
      </c>
      <c r="G7376" s="9" t="s">
        <v>64</v>
      </c>
      <c r="H7376" s="10">
        <v>4052</v>
      </c>
      <c r="I7376" s="10">
        <v>4724</v>
      </c>
      <c r="J7376" s="10">
        <v>8776</v>
      </c>
      <c r="K7376" s="31">
        <v>2515</v>
      </c>
      <c r="L7376" s="31">
        <v>2139</v>
      </c>
      <c r="M7376" s="31">
        <v>14</v>
      </c>
      <c r="N7376" s="31">
        <v>4668</v>
      </c>
      <c r="O7376" s="10">
        <v>903</v>
      </c>
      <c r="P7376" s="10">
        <v>744</v>
      </c>
      <c r="Q7376" s="10">
        <v>4</v>
      </c>
      <c r="R7376" s="11">
        <v>1651</v>
      </c>
      <c r="S7376" s="24">
        <f>Table1[[#This Row],[Female Voters]]/Table1[[#This Row],[Female Population]]</f>
        <v>0.62068114511352424</v>
      </c>
      <c r="T7376" s="24">
        <f>Table1[[#This Row],[Male Voters]]/Table1[[#This Row],[Male Population]]</f>
        <v>0.45279424216765451</v>
      </c>
      <c r="U7376" s="24">
        <f>Table1[[#This Row],[Total Voters]]/Table1[[#This Row],[Total Population]]</f>
        <v>0.53190519598906105</v>
      </c>
      <c r="V7376" s="24">
        <f>Table1[[#This Row],[Female Ballots]]/Table1[[#This Row],[Female Population]]</f>
        <v>0.22285291214215203</v>
      </c>
      <c r="W7376" s="24">
        <f>Table1[[#This Row],[Male Ballots]]/Table1[[#This Row],[Male Population]]</f>
        <v>0.15749364944961897</v>
      </c>
      <c r="X7376" s="24">
        <f>Table1[[#This Row],[Total Ballots]]/Table1[[#This Row],[Total Population]]</f>
        <v>0.18812670920692798</v>
      </c>
      <c r="Y7376" s="24">
        <f>Table1[[#This Row],[Female Ballots]]/Table1[[#This Row],[Female Voters]]</f>
        <v>0.35904572564612325</v>
      </c>
      <c r="Z7376" s="24">
        <f>Table1[[#This Row],[Male Ballots]]/Table1[[#This Row],[Male Voters]]</f>
        <v>0.34782608695652173</v>
      </c>
      <c r="AA7376" s="24">
        <f>Table1[[#This Row],[Total Ballots]]/Table1[[#This Row],[Total Voters]]</f>
        <v>0.3536846615252785</v>
      </c>
    </row>
    <row r="7377" spans="1:27" x14ac:dyDescent="0.35">
      <c r="A7377" s="8" t="s">
        <v>54</v>
      </c>
      <c r="B7377" s="17">
        <v>2009</v>
      </c>
      <c r="C7377" s="17" t="s">
        <v>82</v>
      </c>
      <c r="D7377" s="17"/>
      <c r="E7377" s="35" t="s">
        <v>74</v>
      </c>
      <c r="F7377" s="34" t="s">
        <v>78</v>
      </c>
      <c r="G7377" s="9" t="s">
        <v>65</v>
      </c>
      <c r="H7377" s="10">
        <v>5386</v>
      </c>
      <c r="I7377" s="10">
        <v>5635</v>
      </c>
      <c r="J7377" s="10">
        <v>11021</v>
      </c>
      <c r="K7377" s="31">
        <v>3829</v>
      </c>
      <c r="L7377" s="31">
        <v>3136</v>
      </c>
      <c r="M7377" s="31">
        <v>9</v>
      </c>
      <c r="N7377" s="31">
        <v>6974</v>
      </c>
      <c r="O7377" s="10">
        <v>1971</v>
      </c>
      <c r="P7377" s="10">
        <v>1615</v>
      </c>
      <c r="Q7377" s="10">
        <v>2</v>
      </c>
      <c r="R7377" s="11">
        <v>3588</v>
      </c>
      <c r="S7377" s="24">
        <f>Table1[[#This Row],[Female Voters]]/Table1[[#This Row],[Female Population]]</f>
        <v>0.71091719272187148</v>
      </c>
      <c r="T7377" s="24">
        <f>Table1[[#This Row],[Male Voters]]/Table1[[#This Row],[Male Population]]</f>
        <v>0.55652173913043479</v>
      </c>
      <c r="U7377" s="24">
        <f>Table1[[#This Row],[Total Voters]]/Table1[[#This Row],[Total Population]]</f>
        <v>0.63279194265493155</v>
      </c>
      <c r="V7377" s="24">
        <f>Table1[[#This Row],[Female Ballots]]/Table1[[#This Row],[Female Population]]</f>
        <v>0.36594875603416266</v>
      </c>
      <c r="W7377" s="24">
        <f>Table1[[#This Row],[Male Ballots]]/Table1[[#This Row],[Male Population]]</f>
        <v>0.28660159716060335</v>
      </c>
      <c r="X7377" s="24">
        <f>Table1[[#This Row],[Total Ballots]]/Table1[[#This Row],[Total Population]]</f>
        <v>0.32556029398421193</v>
      </c>
      <c r="Y7377" s="24">
        <f>Table1[[#This Row],[Female Ballots]]/Table1[[#This Row],[Female Voters]]</f>
        <v>0.51475581091668843</v>
      </c>
      <c r="Z7377" s="24">
        <f>Table1[[#This Row],[Male Ballots]]/Table1[[#This Row],[Male Voters]]</f>
        <v>0.51498724489795922</v>
      </c>
      <c r="AA7377" s="24">
        <f>Table1[[#This Row],[Total Ballots]]/Table1[[#This Row],[Total Voters]]</f>
        <v>0.5144823630628047</v>
      </c>
    </row>
    <row r="7378" spans="1:27" x14ac:dyDescent="0.35">
      <c r="A7378" s="8" t="s">
        <v>54</v>
      </c>
      <c r="B7378" s="17">
        <v>2009</v>
      </c>
      <c r="C7378" s="17" t="s">
        <v>82</v>
      </c>
      <c r="D7378" s="17"/>
      <c r="E7378" s="35" t="s">
        <v>74</v>
      </c>
      <c r="F7378" s="34" t="s">
        <v>78</v>
      </c>
      <c r="G7378" s="9" t="s">
        <v>66</v>
      </c>
      <c r="H7378" s="10">
        <v>5249</v>
      </c>
      <c r="I7378" s="10">
        <v>5237</v>
      </c>
      <c r="J7378" s="10">
        <v>10486</v>
      </c>
      <c r="K7378" s="31">
        <v>4196</v>
      </c>
      <c r="L7378" s="31">
        <v>3838</v>
      </c>
      <c r="M7378" s="31">
        <v>23</v>
      </c>
      <c r="N7378" s="31">
        <v>8057</v>
      </c>
      <c r="O7378" s="10">
        <v>2832</v>
      </c>
      <c r="P7378" s="10">
        <v>2529</v>
      </c>
      <c r="Q7378" s="10">
        <v>14</v>
      </c>
      <c r="R7378" s="11">
        <v>5375</v>
      </c>
      <c r="S7378" s="24">
        <f>Table1[[#This Row],[Female Voters]]/Table1[[#This Row],[Female Population]]</f>
        <v>0.79939036006858444</v>
      </c>
      <c r="T7378" s="24">
        <f>Table1[[#This Row],[Male Voters]]/Table1[[#This Row],[Male Population]]</f>
        <v>0.73286232575902233</v>
      </c>
      <c r="U7378" s="24">
        <f>Table1[[#This Row],[Total Voters]]/Table1[[#This Row],[Total Population]]</f>
        <v>0.76835781041388518</v>
      </c>
      <c r="V7378" s="24">
        <f>Table1[[#This Row],[Female Ballots]]/Table1[[#This Row],[Female Population]]</f>
        <v>0.53953133930272434</v>
      </c>
      <c r="W7378" s="24">
        <f>Table1[[#This Row],[Male Ballots]]/Table1[[#This Row],[Male Population]]</f>
        <v>0.48291006301317546</v>
      </c>
      <c r="X7378" s="24">
        <f>Table1[[#This Row],[Total Ballots]]/Table1[[#This Row],[Total Population]]</f>
        <v>0.51258821285523559</v>
      </c>
      <c r="Y7378" s="24">
        <f>Table1[[#This Row],[Female Ballots]]/Table1[[#This Row],[Female Voters]]</f>
        <v>0.674928503336511</v>
      </c>
      <c r="Z7378" s="24">
        <f>Table1[[#This Row],[Male Ballots]]/Table1[[#This Row],[Male Voters]]</f>
        <v>0.65893694632621158</v>
      </c>
      <c r="AA7378" s="24">
        <f>Table1[[#This Row],[Total Ballots]]/Table1[[#This Row],[Total Voters]]</f>
        <v>0.66712175747796942</v>
      </c>
    </row>
    <row r="7379" spans="1:27" x14ac:dyDescent="0.35">
      <c r="A7379" s="8" t="s">
        <v>54</v>
      </c>
      <c r="B7379" s="17">
        <v>2009</v>
      </c>
      <c r="C7379" s="17" t="s">
        <v>82</v>
      </c>
      <c r="D7379" s="17"/>
      <c r="E7379" s="35" t="s">
        <v>74</v>
      </c>
      <c r="F7379" s="34" t="s">
        <v>78</v>
      </c>
      <c r="G7379" s="9" t="s">
        <v>67</v>
      </c>
      <c r="H7379" s="10">
        <v>6099</v>
      </c>
      <c r="I7379" s="10">
        <v>5459</v>
      </c>
      <c r="J7379" s="10">
        <v>11558</v>
      </c>
      <c r="K7379" s="31">
        <v>5085</v>
      </c>
      <c r="L7379" s="31">
        <v>4462</v>
      </c>
      <c r="M7379" s="31">
        <v>23</v>
      </c>
      <c r="N7379" s="31">
        <v>9570</v>
      </c>
      <c r="O7379" s="10">
        <v>3759</v>
      </c>
      <c r="P7379" s="10">
        <v>3345</v>
      </c>
      <c r="Q7379" s="10">
        <v>18</v>
      </c>
      <c r="R7379" s="11">
        <v>7122</v>
      </c>
      <c r="S7379" s="24">
        <f>Table1[[#This Row],[Female Voters]]/Table1[[#This Row],[Female Population]]</f>
        <v>0.83374323659616334</v>
      </c>
      <c r="T7379" s="24">
        <f>Table1[[#This Row],[Male Voters]]/Table1[[#This Row],[Male Population]]</f>
        <v>0.81736581791536911</v>
      </c>
      <c r="U7379" s="24">
        <f>Table1[[#This Row],[Total Voters]]/Table1[[#This Row],[Total Population]]</f>
        <v>0.82799792351617929</v>
      </c>
      <c r="V7379" s="24">
        <f>Table1[[#This Row],[Female Ballots]]/Table1[[#This Row],[Female Population]]</f>
        <v>0.61633054599114612</v>
      </c>
      <c r="W7379" s="24">
        <f>Table1[[#This Row],[Male Ballots]]/Table1[[#This Row],[Male Population]]</f>
        <v>0.61274958783660016</v>
      </c>
      <c r="X7379" s="24">
        <f>Table1[[#This Row],[Total Ballots]]/Table1[[#This Row],[Total Population]]</f>
        <v>0.61619657380169579</v>
      </c>
      <c r="Y7379" s="24">
        <f>Table1[[#This Row],[Female Ballots]]/Table1[[#This Row],[Female Voters]]</f>
        <v>0.73923303834808263</v>
      </c>
      <c r="Z7379" s="24">
        <f>Table1[[#This Row],[Male Ballots]]/Table1[[#This Row],[Male Voters]]</f>
        <v>0.74966382787987451</v>
      </c>
      <c r="AA7379" s="24">
        <f>Table1[[#This Row],[Total Ballots]]/Table1[[#This Row],[Total Voters]]</f>
        <v>0.7442006269592476</v>
      </c>
    </row>
    <row r="7380" spans="1:27" x14ac:dyDescent="0.35">
      <c r="A7380" s="8" t="s">
        <v>30</v>
      </c>
      <c r="B7380" s="17">
        <v>2009</v>
      </c>
      <c r="C7380" s="17" t="s">
        <v>82</v>
      </c>
      <c r="D7380" s="17"/>
      <c r="E7380" s="35" t="s">
        <v>74</v>
      </c>
      <c r="F7380" s="34" t="s">
        <v>78</v>
      </c>
      <c r="G7380" s="9" t="s">
        <v>79</v>
      </c>
      <c r="H7380" s="10">
        <v>31485</v>
      </c>
      <c r="I7380" s="10">
        <v>30595</v>
      </c>
      <c r="J7380" s="10">
        <v>62080</v>
      </c>
      <c r="K7380" s="31">
        <v>25061</v>
      </c>
      <c r="L7380" s="31">
        <v>22142</v>
      </c>
      <c r="M7380" s="31">
        <v>0</v>
      </c>
      <c r="N7380" s="31">
        <v>47203</v>
      </c>
      <c r="O7380" s="10">
        <v>14869</v>
      </c>
      <c r="P7380" s="10">
        <v>12982</v>
      </c>
      <c r="Q7380" s="10"/>
      <c r="R7380" s="11">
        <v>27851</v>
      </c>
      <c r="S7380" s="24">
        <f>Table1[[#This Row],[Female Voters]]/Table1[[#This Row],[Female Population]]</f>
        <v>0.79596633317452758</v>
      </c>
      <c r="T7380" s="24">
        <f>Table1[[#This Row],[Male Voters]]/Table1[[#This Row],[Male Population]]</f>
        <v>0.72371302500408563</v>
      </c>
      <c r="U7380" s="24">
        <f>Table1[[#This Row],[Total Voters]]/Table1[[#This Row],[Total Population]]</f>
        <v>0.76035760309278355</v>
      </c>
      <c r="V7380" s="24">
        <f>Table1[[#This Row],[Female Ballots]]/Table1[[#This Row],[Female Population]]</f>
        <v>0.47225663014133712</v>
      </c>
      <c r="W7380" s="24">
        <f>Table1[[#This Row],[Male Ballots]]/Table1[[#This Row],[Male Population]]</f>
        <v>0.42431769897041999</v>
      </c>
      <c r="X7380" s="24">
        <f>Table1[[#This Row],[Total Ballots]]/Table1[[#This Row],[Total Population]]</f>
        <v>0.44863079896907215</v>
      </c>
      <c r="Y7380" s="24">
        <f>Table1[[#This Row],[Female Ballots]]/Table1[[#This Row],[Female Voters]]</f>
        <v>0.59331231794421613</v>
      </c>
      <c r="Z7380" s="24">
        <f>Table1[[#This Row],[Male Ballots]]/Table1[[#This Row],[Male Voters]]</f>
        <v>0.58630656670580794</v>
      </c>
      <c r="AA7380" s="24">
        <f>Table1[[#This Row],[Total Ballots]]/Table1[[#This Row],[Total Voters]]</f>
        <v>0.59002605766582628</v>
      </c>
    </row>
    <row r="7381" spans="1:27" x14ac:dyDescent="0.35">
      <c r="A7381" s="8" t="s">
        <v>30</v>
      </c>
      <c r="B7381" s="17">
        <v>2009</v>
      </c>
      <c r="C7381" s="17" t="s">
        <v>82</v>
      </c>
      <c r="D7381" s="17"/>
      <c r="E7381" s="35" t="s">
        <v>74</v>
      </c>
      <c r="F7381" s="34" t="s">
        <v>78</v>
      </c>
      <c r="G7381" s="9" t="s">
        <v>62</v>
      </c>
      <c r="H7381" s="10">
        <v>3147</v>
      </c>
      <c r="I7381" s="10">
        <v>3956</v>
      </c>
      <c r="J7381" s="10">
        <v>7103</v>
      </c>
      <c r="K7381" s="31">
        <v>1836</v>
      </c>
      <c r="L7381" s="31">
        <v>1580</v>
      </c>
      <c r="M7381" s="31"/>
      <c r="N7381" s="31">
        <v>3416</v>
      </c>
      <c r="O7381" s="10">
        <v>407</v>
      </c>
      <c r="P7381" s="10">
        <v>320</v>
      </c>
      <c r="Q7381" s="10"/>
      <c r="R7381" s="11">
        <v>727</v>
      </c>
      <c r="S7381" s="24">
        <f>Table1[[#This Row],[Female Voters]]/Table1[[#This Row],[Female Population]]</f>
        <v>0.58341277407054337</v>
      </c>
      <c r="T7381" s="24">
        <f>Table1[[#This Row],[Male Voters]]/Table1[[#This Row],[Male Population]]</f>
        <v>0.39939332659251769</v>
      </c>
      <c r="U7381" s="24">
        <f>Table1[[#This Row],[Total Voters]]/Table1[[#This Row],[Total Population]]</f>
        <v>0.48092355342812898</v>
      </c>
      <c r="V7381" s="24">
        <f>Table1[[#This Row],[Female Ballots]]/Table1[[#This Row],[Female Population]]</f>
        <v>0.12932952017794724</v>
      </c>
      <c r="W7381" s="24">
        <f>Table1[[#This Row],[Male Ballots]]/Table1[[#This Row],[Male Population]]</f>
        <v>8.0889787664307378E-2</v>
      </c>
      <c r="X7381" s="24">
        <f>Table1[[#This Row],[Total Ballots]]/Table1[[#This Row],[Total Population]]</f>
        <v>0.10235111924538927</v>
      </c>
      <c r="Y7381" s="24">
        <f>Table1[[#This Row],[Female Ballots]]/Table1[[#This Row],[Female Voters]]</f>
        <v>0.22167755991285404</v>
      </c>
      <c r="Z7381" s="24">
        <f>Table1[[#This Row],[Male Ballots]]/Table1[[#This Row],[Male Voters]]</f>
        <v>0.20253164556962025</v>
      </c>
      <c r="AA7381" s="24">
        <f>Table1[[#This Row],[Total Ballots]]/Table1[[#This Row],[Total Voters]]</f>
        <v>0.21282201405152223</v>
      </c>
    </row>
    <row r="7382" spans="1:27" x14ac:dyDescent="0.35">
      <c r="A7382" s="8" t="s">
        <v>30</v>
      </c>
      <c r="B7382" s="17">
        <v>2009</v>
      </c>
      <c r="C7382" s="17" t="s">
        <v>82</v>
      </c>
      <c r="D7382" s="17"/>
      <c r="E7382" s="35" t="s">
        <v>74</v>
      </c>
      <c r="F7382" s="34" t="s">
        <v>78</v>
      </c>
      <c r="G7382" s="9" t="s">
        <v>63</v>
      </c>
      <c r="H7382" s="10">
        <v>4352</v>
      </c>
      <c r="I7382" s="10">
        <v>4852</v>
      </c>
      <c r="J7382" s="10">
        <v>9204</v>
      </c>
      <c r="K7382" s="31">
        <v>2752</v>
      </c>
      <c r="L7382" s="31">
        <v>2316</v>
      </c>
      <c r="M7382" s="31"/>
      <c r="N7382" s="31">
        <v>5068</v>
      </c>
      <c r="O7382" s="10">
        <v>678</v>
      </c>
      <c r="P7382" s="10">
        <v>521</v>
      </c>
      <c r="Q7382" s="10"/>
      <c r="R7382" s="11">
        <v>1199</v>
      </c>
      <c r="S7382" s="24">
        <f>Table1[[#This Row],[Female Voters]]/Table1[[#This Row],[Female Population]]</f>
        <v>0.63235294117647056</v>
      </c>
      <c r="T7382" s="24">
        <f>Table1[[#This Row],[Male Voters]]/Table1[[#This Row],[Male Population]]</f>
        <v>0.47732893652102226</v>
      </c>
      <c r="U7382" s="24">
        <f>Table1[[#This Row],[Total Voters]]/Table1[[#This Row],[Total Population]]</f>
        <v>0.55063016079965232</v>
      </c>
      <c r="V7382" s="24">
        <f>Table1[[#This Row],[Female Ballots]]/Table1[[#This Row],[Female Population]]</f>
        <v>0.15579044117647059</v>
      </c>
      <c r="W7382" s="24">
        <f>Table1[[#This Row],[Male Ballots]]/Table1[[#This Row],[Male Population]]</f>
        <v>0.10737840065952185</v>
      </c>
      <c r="X7382" s="24">
        <f>Table1[[#This Row],[Total Ballots]]/Table1[[#This Row],[Total Population]]</f>
        <v>0.13026944806605822</v>
      </c>
      <c r="Y7382" s="24">
        <f>Table1[[#This Row],[Female Ballots]]/Table1[[#This Row],[Female Voters]]</f>
        <v>0.24636627906976744</v>
      </c>
      <c r="Z7382" s="24">
        <f>Table1[[#This Row],[Male Ballots]]/Table1[[#This Row],[Male Voters]]</f>
        <v>0.22495682210708118</v>
      </c>
      <c r="AA7382" s="24">
        <f>Table1[[#This Row],[Total Ballots]]/Table1[[#This Row],[Total Voters]]</f>
        <v>0.23658247829518547</v>
      </c>
    </row>
    <row r="7383" spans="1:27" x14ac:dyDescent="0.35">
      <c r="A7383" s="8" t="s">
        <v>30</v>
      </c>
      <c r="B7383" s="17">
        <v>2009</v>
      </c>
      <c r="C7383" s="17" t="s">
        <v>82</v>
      </c>
      <c r="D7383" s="17"/>
      <c r="E7383" s="35" t="s">
        <v>74</v>
      </c>
      <c r="F7383" s="34" t="s">
        <v>78</v>
      </c>
      <c r="G7383" s="9" t="s">
        <v>64</v>
      </c>
      <c r="H7383" s="10">
        <v>4417</v>
      </c>
      <c r="I7383" s="10">
        <v>4380</v>
      </c>
      <c r="J7383" s="10">
        <v>8797</v>
      </c>
      <c r="K7383" s="31">
        <v>3149</v>
      </c>
      <c r="L7383" s="31">
        <v>2797</v>
      </c>
      <c r="M7383" s="31"/>
      <c r="N7383" s="31">
        <v>5946</v>
      </c>
      <c r="O7383" s="10">
        <v>1246</v>
      </c>
      <c r="P7383" s="10">
        <v>1052</v>
      </c>
      <c r="Q7383" s="10"/>
      <c r="R7383" s="11">
        <v>2298</v>
      </c>
      <c r="S7383" s="24">
        <f>Table1[[#This Row],[Female Voters]]/Table1[[#This Row],[Female Population]]</f>
        <v>0.71292732623952915</v>
      </c>
      <c r="T7383" s="24">
        <f>Table1[[#This Row],[Male Voters]]/Table1[[#This Row],[Male Population]]</f>
        <v>0.6385844748858448</v>
      </c>
      <c r="U7383" s="24">
        <f>Table1[[#This Row],[Total Voters]]/Table1[[#This Row],[Total Population]]</f>
        <v>0.67591224281004891</v>
      </c>
      <c r="V7383" s="24">
        <f>Table1[[#This Row],[Female Ballots]]/Table1[[#This Row],[Female Population]]</f>
        <v>0.28209191759112517</v>
      </c>
      <c r="W7383" s="24">
        <f>Table1[[#This Row],[Male Ballots]]/Table1[[#This Row],[Male Population]]</f>
        <v>0.24018264840182649</v>
      </c>
      <c r="X7383" s="24">
        <f>Table1[[#This Row],[Total Ballots]]/Table1[[#This Row],[Total Population]]</f>
        <v>0.26122541775605318</v>
      </c>
      <c r="Y7383" s="24">
        <f>Table1[[#This Row],[Female Ballots]]/Table1[[#This Row],[Female Voters]]</f>
        <v>0.39568116862496028</v>
      </c>
      <c r="Z7383" s="24">
        <f>Table1[[#This Row],[Male Ballots]]/Table1[[#This Row],[Male Voters]]</f>
        <v>0.37611726850196642</v>
      </c>
      <c r="AA7383" s="24">
        <f>Table1[[#This Row],[Total Ballots]]/Table1[[#This Row],[Total Voters]]</f>
        <v>0.38647830474268413</v>
      </c>
    </row>
    <row r="7384" spans="1:27" x14ac:dyDescent="0.35">
      <c r="A7384" s="8" t="s">
        <v>30</v>
      </c>
      <c r="B7384" s="17">
        <v>2009</v>
      </c>
      <c r="C7384" s="17" t="s">
        <v>82</v>
      </c>
      <c r="D7384" s="17"/>
      <c r="E7384" s="35" t="s">
        <v>74</v>
      </c>
      <c r="F7384" s="34" t="s">
        <v>78</v>
      </c>
      <c r="G7384" s="9" t="s">
        <v>65</v>
      </c>
      <c r="H7384" s="10">
        <v>5884</v>
      </c>
      <c r="I7384" s="10">
        <v>5294</v>
      </c>
      <c r="J7384" s="10">
        <v>11178</v>
      </c>
      <c r="K7384" s="31">
        <v>4758</v>
      </c>
      <c r="L7384" s="31">
        <v>4134</v>
      </c>
      <c r="M7384" s="31"/>
      <c r="N7384" s="31">
        <v>8892</v>
      </c>
      <c r="O7384" s="10">
        <v>2688</v>
      </c>
      <c r="P7384" s="10">
        <v>2213</v>
      </c>
      <c r="Q7384" s="10"/>
      <c r="R7384" s="11">
        <v>4901</v>
      </c>
      <c r="S7384" s="24">
        <f>Table1[[#This Row],[Female Voters]]/Table1[[#This Row],[Female Population]]</f>
        <v>0.8086335825968729</v>
      </c>
      <c r="T7384" s="24">
        <f>Table1[[#This Row],[Male Voters]]/Table1[[#This Row],[Male Population]]</f>
        <v>0.78088401964488097</v>
      </c>
      <c r="U7384" s="24">
        <f>Table1[[#This Row],[Total Voters]]/Table1[[#This Row],[Total Population]]</f>
        <v>0.79549114331723025</v>
      </c>
      <c r="V7384" s="24">
        <f>Table1[[#This Row],[Female Ballots]]/Table1[[#This Row],[Female Population]]</f>
        <v>0.4568320870156356</v>
      </c>
      <c r="W7384" s="24">
        <f>Table1[[#This Row],[Male Ballots]]/Table1[[#This Row],[Male Population]]</f>
        <v>0.41802040045334343</v>
      </c>
      <c r="X7384" s="24">
        <f>Table1[[#This Row],[Total Ballots]]/Table1[[#This Row],[Total Population]]</f>
        <v>0.43845052782250848</v>
      </c>
      <c r="Y7384" s="24">
        <f>Table1[[#This Row],[Female Ballots]]/Table1[[#This Row],[Female Voters]]</f>
        <v>0.56494325346784369</v>
      </c>
      <c r="Z7384" s="24">
        <f>Table1[[#This Row],[Male Ballots]]/Table1[[#This Row],[Male Voters]]</f>
        <v>0.53531688437348812</v>
      </c>
      <c r="AA7384" s="24">
        <f>Table1[[#This Row],[Total Ballots]]/Table1[[#This Row],[Total Voters]]</f>
        <v>0.55116959064327486</v>
      </c>
    </row>
    <row r="7385" spans="1:27" x14ac:dyDescent="0.35">
      <c r="A7385" s="8" t="s">
        <v>30</v>
      </c>
      <c r="B7385" s="17">
        <v>2009</v>
      </c>
      <c r="C7385" s="17" t="s">
        <v>82</v>
      </c>
      <c r="D7385" s="17"/>
      <c r="E7385" s="35" t="s">
        <v>74</v>
      </c>
      <c r="F7385" s="34" t="s">
        <v>78</v>
      </c>
      <c r="G7385" s="9" t="s">
        <v>66</v>
      </c>
      <c r="H7385" s="10">
        <v>6265</v>
      </c>
      <c r="I7385" s="10">
        <v>5579</v>
      </c>
      <c r="J7385" s="10">
        <v>11844</v>
      </c>
      <c r="K7385" s="31">
        <v>5792</v>
      </c>
      <c r="L7385" s="31">
        <v>5028</v>
      </c>
      <c r="M7385" s="31"/>
      <c r="N7385" s="31">
        <v>10820</v>
      </c>
      <c r="O7385" s="10">
        <v>4281</v>
      </c>
      <c r="P7385" s="10">
        <v>3623</v>
      </c>
      <c r="Q7385" s="10"/>
      <c r="R7385" s="11">
        <v>7904</v>
      </c>
      <c r="S7385" s="24">
        <f>Table1[[#This Row],[Female Voters]]/Table1[[#This Row],[Female Population]]</f>
        <v>0.92450119712689549</v>
      </c>
      <c r="T7385" s="24">
        <f>Table1[[#This Row],[Male Voters]]/Table1[[#This Row],[Male Population]]</f>
        <v>0.90123678078508695</v>
      </c>
      <c r="U7385" s="24">
        <f>Table1[[#This Row],[Total Voters]]/Table1[[#This Row],[Total Population]]</f>
        <v>0.9135427220533604</v>
      </c>
      <c r="V7385" s="24">
        <f>Table1[[#This Row],[Female Ballots]]/Table1[[#This Row],[Female Population]]</f>
        <v>0.68332003192338386</v>
      </c>
      <c r="W7385" s="24">
        <f>Table1[[#This Row],[Male Ballots]]/Table1[[#This Row],[Male Population]]</f>
        <v>0.64939953396666072</v>
      </c>
      <c r="X7385" s="24">
        <f>Table1[[#This Row],[Total Ballots]]/Table1[[#This Row],[Total Population]]</f>
        <v>0.66734211415062483</v>
      </c>
      <c r="Y7385" s="24">
        <f>Table1[[#This Row],[Female Ballots]]/Table1[[#This Row],[Female Voters]]</f>
        <v>0.73912292817679559</v>
      </c>
      <c r="Z7385" s="24">
        <f>Table1[[#This Row],[Male Ballots]]/Table1[[#This Row],[Male Voters]]</f>
        <v>0.72056483691328566</v>
      </c>
      <c r="AA7385" s="24">
        <f>Table1[[#This Row],[Total Ballots]]/Table1[[#This Row],[Total Voters]]</f>
        <v>0.73049907578558226</v>
      </c>
    </row>
    <row r="7386" spans="1:27" x14ac:dyDescent="0.35">
      <c r="A7386" s="8" t="s">
        <v>30</v>
      </c>
      <c r="B7386" s="17">
        <v>2009</v>
      </c>
      <c r="C7386" s="17" t="s">
        <v>82</v>
      </c>
      <c r="D7386" s="17"/>
      <c r="E7386" s="35" t="s">
        <v>74</v>
      </c>
      <c r="F7386" s="34" t="s">
        <v>78</v>
      </c>
      <c r="G7386" s="9" t="s">
        <v>67</v>
      </c>
      <c r="H7386" s="10">
        <v>7420</v>
      </c>
      <c r="I7386" s="10">
        <v>6534</v>
      </c>
      <c r="J7386" s="10">
        <v>13954</v>
      </c>
      <c r="K7386" s="31">
        <v>6774</v>
      </c>
      <c r="L7386" s="31">
        <v>6287</v>
      </c>
      <c r="M7386" s="31"/>
      <c r="N7386" s="31">
        <v>13061</v>
      </c>
      <c r="O7386" s="10">
        <v>5569</v>
      </c>
      <c r="P7386" s="10">
        <v>5253</v>
      </c>
      <c r="Q7386" s="10"/>
      <c r="R7386" s="11">
        <v>10822</v>
      </c>
      <c r="S7386" s="24">
        <f>Table1[[#This Row],[Female Voters]]/Table1[[#This Row],[Female Population]]</f>
        <v>0.91293800539083558</v>
      </c>
      <c r="T7386" s="24">
        <f>Table1[[#This Row],[Male Voters]]/Table1[[#This Row],[Male Population]]</f>
        <v>0.9621977349250076</v>
      </c>
      <c r="U7386" s="24">
        <f>Table1[[#This Row],[Total Voters]]/Table1[[#This Row],[Total Population]]</f>
        <v>0.9360040131861832</v>
      </c>
      <c r="V7386" s="24">
        <f>Table1[[#This Row],[Female Ballots]]/Table1[[#This Row],[Female Population]]</f>
        <v>0.75053908355795151</v>
      </c>
      <c r="W7386" s="24">
        <f>Table1[[#This Row],[Male Ballots]]/Table1[[#This Row],[Male Population]]</f>
        <v>0.8039485766758494</v>
      </c>
      <c r="X7386" s="24">
        <f>Table1[[#This Row],[Total Ballots]]/Table1[[#This Row],[Total Population]]</f>
        <v>0.77554822989823702</v>
      </c>
      <c r="Y7386" s="24">
        <f>Table1[[#This Row],[Female Ballots]]/Table1[[#This Row],[Female Voters]]</f>
        <v>0.8221139651609094</v>
      </c>
      <c r="Z7386" s="24">
        <f>Table1[[#This Row],[Male Ballots]]/Table1[[#This Row],[Male Voters]]</f>
        <v>0.83553364084619053</v>
      </c>
      <c r="AA7386" s="24">
        <f>Table1[[#This Row],[Total Ballots]]/Table1[[#This Row],[Total Voters]]</f>
        <v>0.82857361610902691</v>
      </c>
    </row>
    <row r="7387" spans="1:27" x14ac:dyDescent="0.35">
      <c r="A7387" s="8" t="s">
        <v>24</v>
      </c>
      <c r="B7387" s="17">
        <v>2009</v>
      </c>
      <c r="C7387" s="17" t="s">
        <v>82</v>
      </c>
      <c r="D7387" s="17"/>
      <c r="E7387" s="35" t="s">
        <v>73</v>
      </c>
      <c r="F7387" s="34" t="s">
        <v>78</v>
      </c>
      <c r="G7387" s="9" t="s">
        <v>79</v>
      </c>
      <c r="H7387" s="10">
        <v>12752</v>
      </c>
      <c r="I7387" s="10">
        <v>12451</v>
      </c>
      <c r="J7387" s="10">
        <v>25203</v>
      </c>
      <c r="K7387" s="31">
        <v>11551</v>
      </c>
      <c r="L7387" s="31">
        <v>10421</v>
      </c>
      <c r="M7387" s="31">
        <v>16</v>
      </c>
      <c r="N7387" s="31">
        <v>21988</v>
      </c>
      <c r="O7387" s="10">
        <v>7550</v>
      </c>
      <c r="P7387" s="10">
        <v>6583</v>
      </c>
      <c r="Q7387" s="10">
        <v>9</v>
      </c>
      <c r="R7387" s="11">
        <v>14142</v>
      </c>
      <c r="S7387" s="24">
        <f>Table1[[#This Row],[Female Voters]]/Table1[[#This Row],[Female Population]]</f>
        <v>0.90581869510664992</v>
      </c>
      <c r="T7387" s="24">
        <f>Table1[[#This Row],[Male Voters]]/Table1[[#This Row],[Male Population]]</f>
        <v>0.83696088667576907</v>
      </c>
      <c r="U7387" s="24">
        <f>Table1[[#This Row],[Total Voters]]/Table1[[#This Row],[Total Population]]</f>
        <v>0.87243582113240492</v>
      </c>
      <c r="V7387" s="24">
        <f>Table1[[#This Row],[Female Ballots]]/Table1[[#This Row],[Female Population]]</f>
        <v>0.59206398996235887</v>
      </c>
      <c r="W7387" s="24">
        <f>Table1[[#This Row],[Male Ballots]]/Table1[[#This Row],[Male Population]]</f>
        <v>0.52871255320857757</v>
      </c>
      <c r="X7387" s="24">
        <f>Table1[[#This Row],[Total Ballots]]/Table1[[#This Row],[Total Population]]</f>
        <v>0.56112367575288657</v>
      </c>
      <c r="Y7387" s="24">
        <f>Table1[[#This Row],[Female Ballots]]/Table1[[#This Row],[Female Voters]]</f>
        <v>0.65362306293827377</v>
      </c>
      <c r="Z7387" s="24">
        <f>Table1[[#This Row],[Male Ballots]]/Table1[[#This Row],[Male Voters]]</f>
        <v>0.63170521063237695</v>
      </c>
      <c r="AA7387" s="24">
        <f>Table1[[#This Row],[Total Ballots]]/Table1[[#This Row],[Total Voters]]</f>
        <v>0.64316900127342191</v>
      </c>
    </row>
    <row r="7388" spans="1:27" x14ac:dyDescent="0.35">
      <c r="A7388" s="8" t="s">
        <v>24</v>
      </c>
      <c r="B7388" s="17">
        <v>2009</v>
      </c>
      <c r="C7388" s="17" t="s">
        <v>82</v>
      </c>
      <c r="D7388" s="17"/>
      <c r="E7388" s="35" t="s">
        <v>73</v>
      </c>
      <c r="F7388" s="34" t="s">
        <v>78</v>
      </c>
      <c r="G7388" s="9" t="s">
        <v>62</v>
      </c>
      <c r="H7388" s="10">
        <v>747</v>
      </c>
      <c r="I7388" s="10">
        <v>881</v>
      </c>
      <c r="J7388" s="10">
        <v>1628</v>
      </c>
      <c r="K7388" s="31">
        <v>575</v>
      </c>
      <c r="L7388" s="31">
        <v>585</v>
      </c>
      <c r="M7388" s="31">
        <v>0</v>
      </c>
      <c r="N7388" s="31">
        <v>1160</v>
      </c>
      <c r="O7388" s="10">
        <v>141</v>
      </c>
      <c r="P7388" s="10">
        <v>130</v>
      </c>
      <c r="Q7388" s="10"/>
      <c r="R7388" s="11">
        <v>271</v>
      </c>
      <c r="S7388" s="24">
        <f>Table1[[#This Row],[Female Voters]]/Table1[[#This Row],[Female Population]]</f>
        <v>0.76974564926372158</v>
      </c>
      <c r="T7388" s="24">
        <f>Table1[[#This Row],[Male Voters]]/Table1[[#This Row],[Male Population]]</f>
        <v>0.66401816118047674</v>
      </c>
      <c r="U7388" s="24">
        <f>Table1[[#This Row],[Total Voters]]/Table1[[#This Row],[Total Population]]</f>
        <v>0.71253071253071254</v>
      </c>
      <c r="V7388" s="24">
        <f>Table1[[#This Row],[Female Ballots]]/Table1[[#This Row],[Female Population]]</f>
        <v>0.18875502008032127</v>
      </c>
      <c r="W7388" s="24">
        <f>Table1[[#This Row],[Male Ballots]]/Table1[[#This Row],[Male Population]]</f>
        <v>0.14755959137343927</v>
      </c>
      <c r="X7388" s="24">
        <f>Table1[[#This Row],[Total Ballots]]/Table1[[#This Row],[Total Population]]</f>
        <v>0.16646191646191646</v>
      </c>
      <c r="Y7388" s="24">
        <f>Table1[[#This Row],[Female Ballots]]/Table1[[#This Row],[Female Voters]]</f>
        <v>0.24521739130434783</v>
      </c>
      <c r="Z7388" s="24">
        <f>Table1[[#This Row],[Male Ballots]]/Table1[[#This Row],[Male Voters]]</f>
        <v>0.22222222222222221</v>
      </c>
      <c r="AA7388" s="24">
        <f>Table1[[#This Row],[Total Ballots]]/Table1[[#This Row],[Total Voters]]</f>
        <v>0.23362068965517241</v>
      </c>
    </row>
    <row r="7389" spans="1:27" x14ac:dyDescent="0.35">
      <c r="A7389" s="8" t="s">
        <v>24</v>
      </c>
      <c r="B7389" s="17">
        <v>2009</v>
      </c>
      <c r="C7389" s="17" t="s">
        <v>82</v>
      </c>
      <c r="D7389" s="17"/>
      <c r="E7389" s="35" t="s">
        <v>73</v>
      </c>
      <c r="F7389" s="34" t="s">
        <v>78</v>
      </c>
      <c r="G7389" s="9" t="s">
        <v>63</v>
      </c>
      <c r="H7389" s="10">
        <v>1093</v>
      </c>
      <c r="I7389" s="10">
        <v>1209</v>
      </c>
      <c r="J7389" s="10">
        <v>2302</v>
      </c>
      <c r="K7389" s="31">
        <v>917</v>
      </c>
      <c r="L7389" s="31">
        <v>811</v>
      </c>
      <c r="M7389" s="31">
        <v>1</v>
      </c>
      <c r="N7389" s="31">
        <v>1729</v>
      </c>
      <c r="O7389" s="10">
        <v>252</v>
      </c>
      <c r="P7389" s="10">
        <v>178</v>
      </c>
      <c r="Q7389" s="10"/>
      <c r="R7389" s="11">
        <v>430</v>
      </c>
      <c r="S7389" s="24">
        <f>Table1[[#This Row],[Female Voters]]/Table1[[#This Row],[Female Population]]</f>
        <v>0.83897529734675202</v>
      </c>
      <c r="T7389" s="24">
        <f>Table1[[#This Row],[Male Voters]]/Table1[[#This Row],[Male Population]]</f>
        <v>0.67080231596360629</v>
      </c>
      <c r="U7389" s="24">
        <f>Table1[[#This Row],[Total Voters]]/Table1[[#This Row],[Total Population]]</f>
        <v>0.75108601216333626</v>
      </c>
      <c r="V7389" s="24">
        <f>Table1[[#This Row],[Female Ballots]]/Table1[[#This Row],[Female Population]]</f>
        <v>0.23055809698078683</v>
      </c>
      <c r="W7389" s="24">
        <f>Table1[[#This Row],[Male Ballots]]/Table1[[#This Row],[Male Population]]</f>
        <v>0.14722911497105046</v>
      </c>
      <c r="X7389" s="24">
        <f>Table1[[#This Row],[Total Ballots]]/Table1[[#This Row],[Total Population]]</f>
        <v>0.18679409209383144</v>
      </c>
      <c r="Y7389" s="24">
        <f>Table1[[#This Row],[Female Ballots]]/Table1[[#This Row],[Female Voters]]</f>
        <v>0.27480916030534353</v>
      </c>
      <c r="Z7389" s="24">
        <f>Table1[[#This Row],[Male Ballots]]/Table1[[#This Row],[Male Voters]]</f>
        <v>0.21948212083847102</v>
      </c>
      <c r="AA7389" s="24">
        <f>Table1[[#This Row],[Total Ballots]]/Table1[[#This Row],[Total Voters]]</f>
        <v>0.24869866975130134</v>
      </c>
    </row>
    <row r="7390" spans="1:27" x14ac:dyDescent="0.35">
      <c r="A7390" s="8" t="s">
        <v>24</v>
      </c>
      <c r="B7390" s="17">
        <v>2009</v>
      </c>
      <c r="C7390" s="17" t="s">
        <v>82</v>
      </c>
      <c r="D7390" s="17"/>
      <c r="E7390" s="35" t="s">
        <v>73</v>
      </c>
      <c r="F7390" s="34" t="s">
        <v>78</v>
      </c>
      <c r="G7390" s="9" t="s">
        <v>64</v>
      </c>
      <c r="H7390" s="10">
        <v>1384</v>
      </c>
      <c r="I7390" s="10">
        <v>1481</v>
      </c>
      <c r="J7390" s="10">
        <v>2865</v>
      </c>
      <c r="K7390" s="31">
        <v>1146</v>
      </c>
      <c r="L7390" s="31">
        <v>966</v>
      </c>
      <c r="M7390" s="31">
        <v>2</v>
      </c>
      <c r="N7390" s="31">
        <v>2114</v>
      </c>
      <c r="O7390" s="10">
        <v>501</v>
      </c>
      <c r="P7390" s="10">
        <v>387</v>
      </c>
      <c r="Q7390" s="10">
        <v>1</v>
      </c>
      <c r="R7390" s="11">
        <v>889</v>
      </c>
      <c r="S7390" s="24">
        <f>Table1[[#This Row],[Female Voters]]/Table1[[#This Row],[Female Population]]</f>
        <v>0.8280346820809249</v>
      </c>
      <c r="T7390" s="24">
        <f>Table1[[#This Row],[Male Voters]]/Table1[[#This Row],[Male Population]]</f>
        <v>0.6522619851451722</v>
      </c>
      <c r="U7390" s="24">
        <f>Table1[[#This Row],[Total Voters]]/Table1[[#This Row],[Total Population]]</f>
        <v>0.73787085514834205</v>
      </c>
      <c r="V7390" s="24">
        <f>Table1[[#This Row],[Female Ballots]]/Table1[[#This Row],[Female Population]]</f>
        <v>0.36199421965317918</v>
      </c>
      <c r="W7390" s="24">
        <f>Table1[[#This Row],[Male Ballots]]/Table1[[#This Row],[Male Population]]</f>
        <v>0.26130992572586093</v>
      </c>
      <c r="X7390" s="24">
        <f>Table1[[#This Row],[Total Ballots]]/Table1[[#This Row],[Total Population]]</f>
        <v>0.31029668411867367</v>
      </c>
      <c r="Y7390" s="24">
        <f>Table1[[#This Row],[Female Ballots]]/Table1[[#This Row],[Female Voters]]</f>
        <v>0.43717277486910994</v>
      </c>
      <c r="Z7390" s="24">
        <f>Table1[[#This Row],[Male Ballots]]/Table1[[#This Row],[Male Voters]]</f>
        <v>0.40062111801242234</v>
      </c>
      <c r="AA7390" s="24">
        <f>Table1[[#This Row],[Total Ballots]]/Table1[[#This Row],[Total Voters]]</f>
        <v>0.42052980132450329</v>
      </c>
    </row>
    <row r="7391" spans="1:27" x14ac:dyDescent="0.35">
      <c r="A7391" s="8" t="s">
        <v>24</v>
      </c>
      <c r="B7391" s="17">
        <v>2009</v>
      </c>
      <c r="C7391" s="17" t="s">
        <v>82</v>
      </c>
      <c r="D7391" s="17"/>
      <c r="E7391" s="35" t="s">
        <v>73</v>
      </c>
      <c r="F7391" s="34" t="s">
        <v>78</v>
      </c>
      <c r="G7391" s="9" t="s">
        <v>65</v>
      </c>
      <c r="H7391" s="10">
        <v>2460</v>
      </c>
      <c r="I7391" s="10">
        <v>2203</v>
      </c>
      <c r="J7391" s="10">
        <v>4663</v>
      </c>
      <c r="K7391" s="31">
        <v>2072</v>
      </c>
      <c r="L7391" s="31">
        <v>1663</v>
      </c>
      <c r="M7391" s="31">
        <v>3</v>
      </c>
      <c r="N7391" s="31">
        <v>3738</v>
      </c>
      <c r="O7391" s="10">
        <v>1244</v>
      </c>
      <c r="P7391" s="10">
        <v>911</v>
      </c>
      <c r="Q7391" s="10">
        <v>2</v>
      </c>
      <c r="R7391" s="11">
        <v>2157</v>
      </c>
      <c r="S7391" s="24">
        <f>Table1[[#This Row],[Female Voters]]/Table1[[#This Row],[Female Population]]</f>
        <v>0.84227642276422765</v>
      </c>
      <c r="T7391" s="24">
        <f>Table1[[#This Row],[Male Voters]]/Table1[[#This Row],[Male Population]]</f>
        <v>0.75487970948706307</v>
      </c>
      <c r="U7391" s="24">
        <f>Table1[[#This Row],[Total Voters]]/Table1[[#This Row],[Total Population]]</f>
        <v>0.80162985202659232</v>
      </c>
      <c r="V7391" s="24">
        <f>Table1[[#This Row],[Female Ballots]]/Table1[[#This Row],[Female Population]]</f>
        <v>0.50569105691056915</v>
      </c>
      <c r="W7391" s="24">
        <f>Table1[[#This Row],[Male Ballots]]/Table1[[#This Row],[Male Population]]</f>
        <v>0.41352700862460279</v>
      </c>
      <c r="X7391" s="24">
        <f>Table1[[#This Row],[Total Ballots]]/Table1[[#This Row],[Total Population]]</f>
        <v>0.4625777396525842</v>
      </c>
      <c r="Y7391" s="24">
        <f>Table1[[#This Row],[Female Ballots]]/Table1[[#This Row],[Female Voters]]</f>
        <v>0.60038610038610041</v>
      </c>
      <c r="Z7391" s="24">
        <f>Table1[[#This Row],[Male Ballots]]/Table1[[#This Row],[Male Voters]]</f>
        <v>0.54780517137702944</v>
      </c>
      <c r="AA7391" s="24">
        <f>Table1[[#This Row],[Total Ballots]]/Table1[[#This Row],[Total Voters]]</f>
        <v>0.5770465489566613</v>
      </c>
    </row>
    <row r="7392" spans="1:27" x14ac:dyDescent="0.35">
      <c r="A7392" s="8" t="s">
        <v>24</v>
      </c>
      <c r="B7392" s="17">
        <v>2009</v>
      </c>
      <c r="C7392" s="17" t="s">
        <v>82</v>
      </c>
      <c r="D7392" s="17"/>
      <c r="E7392" s="35" t="s">
        <v>73</v>
      </c>
      <c r="F7392" s="34" t="s">
        <v>78</v>
      </c>
      <c r="G7392" s="9" t="s">
        <v>66</v>
      </c>
      <c r="H7392" s="10">
        <v>3241</v>
      </c>
      <c r="I7392" s="10">
        <v>2928</v>
      </c>
      <c r="J7392" s="10">
        <v>6169</v>
      </c>
      <c r="K7392" s="31">
        <v>3205</v>
      </c>
      <c r="L7392" s="31">
        <v>2765</v>
      </c>
      <c r="M7392" s="31">
        <v>2</v>
      </c>
      <c r="N7392" s="31">
        <v>5972</v>
      </c>
      <c r="O7392" s="10">
        <v>2397</v>
      </c>
      <c r="P7392" s="10">
        <v>1952</v>
      </c>
      <c r="Q7392" s="10">
        <v>2</v>
      </c>
      <c r="R7392" s="11">
        <v>4351</v>
      </c>
      <c r="S7392" s="24">
        <f>Table1[[#This Row],[Female Voters]]/Table1[[#This Row],[Female Population]]</f>
        <v>0.98889231718605364</v>
      </c>
      <c r="T7392" s="24">
        <f>Table1[[#This Row],[Male Voters]]/Table1[[#This Row],[Male Population]]</f>
        <v>0.94433060109289613</v>
      </c>
      <c r="U7392" s="24">
        <f>Table1[[#This Row],[Total Voters]]/Table1[[#This Row],[Total Population]]</f>
        <v>0.96806613713729939</v>
      </c>
      <c r="V7392" s="24">
        <f>Table1[[#This Row],[Female Ballots]]/Table1[[#This Row],[Female Population]]</f>
        <v>0.73958654736192531</v>
      </c>
      <c r="W7392" s="24">
        <f>Table1[[#This Row],[Male Ballots]]/Table1[[#This Row],[Male Population]]</f>
        <v>0.66666666666666663</v>
      </c>
      <c r="X7392" s="24">
        <f>Table1[[#This Row],[Total Ballots]]/Table1[[#This Row],[Total Population]]</f>
        <v>0.70530069703355491</v>
      </c>
      <c r="Y7392" s="24">
        <f>Table1[[#This Row],[Female Ballots]]/Table1[[#This Row],[Female Voters]]</f>
        <v>0.74789391575663022</v>
      </c>
      <c r="Z7392" s="24">
        <f>Table1[[#This Row],[Male Ballots]]/Table1[[#This Row],[Male Voters]]</f>
        <v>0.70596745027124774</v>
      </c>
      <c r="AA7392" s="24">
        <f>Table1[[#This Row],[Total Ballots]]/Table1[[#This Row],[Total Voters]]</f>
        <v>0.72856664434025453</v>
      </c>
    </row>
    <row r="7393" spans="1:27" x14ac:dyDescent="0.35">
      <c r="A7393" s="8" t="s">
        <v>24</v>
      </c>
      <c r="B7393" s="17">
        <v>2009</v>
      </c>
      <c r="C7393" s="17" t="s">
        <v>82</v>
      </c>
      <c r="D7393" s="17"/>
      <c r="E7393" s="35" t="s">
        <v>73</v>
      </c>
      <c r="F7393" s="34" t="s">
        <v>78</v>
      </c>
      <c r="G7393" s="9" t="s">
        <v>67</v>
      </c>
      <c r="H7393" s="10">
        <v>3827</v>
      </c>
      <c r="I7393" s="10">
        <v>3749</v>
      </c>
      <c r="J7393" s="10">
        <v>7576</v>
      </c>
      <c r="K7393" s="31">
        <v>3636</v>
      </c>
      <c r="L7393" s="31">
        <v>3631</v>
      </c>
      <c r="M7393" s="31">
        <v>8</v>
      </c>
      <c r="N7393" s="31">
        <v>7275</v>
      </c>
      <c r="O7393" s="10">
        <v>3015</v>
      </c>
      <c r="P7393" s="10">
        <v>3025</v>
      </c>
      <c r="Q7393" s="10">
        <v>4</v>
      </c>
      <c r="R7393" s="11">
        <v>6044</v>
      </c>
      <c r="S7393" s="24">
        <f>Table1[[#This Row],[Female Voters]]/Table1[[#This Row],[Female Population]]</f>
        <v>0.95009145544813167</v>
      </c>
      <c r="T7393" s="24">
        <f>Table1[[#This Row],[Male Voters]]/Table1[[#This Row],[Male Population]]</f>
        <v>0.96852493998399569</v>
      </c>
      <c r="U7393" s="24">
        <f>Table1[[#This Row],[Total Voters]]/Table1[[#This Row],[Total Population]]</f>
        <v>0.96026927138331575</v>
      </c>
      <c r="V7393" s="24">
        <f>Table1[[#This Row],[Female Ballots]]/Table1[[#This Row],[Female Population]]</f>
        <v>0.78782336033446565</v>
      </c>
      <c r="W7393" s="24">
        <f>Table1[[#This Row],[Male Ballots]]/Table1[[#This Row],[Male Population]]</f>
        <v>0.80688183515604162</v>
      </c>
      <c r="X7393" s="24">
        <f>Table1[[#This Row],[Total Ballots]]/Table1[[#This Row],[Total Population]]</f>
        <v>0.79778247096092925</v>
      </c>
      <c r="Y7393" s="24">
        <f>Table1[[#This Row],[Female Ballots]]/Table1[[#This Row],[Female Voters]]</f>
        <v>0.82920792079207917</v>
      </c>
      <c r="Z7393" s="24">
        <f>Table1[[#This Row],[Male Ballots]]/Table1[[#This Row],[Male Voters]]</f>
        <v>0.83310382814651607</v>
      </c>
      <c r="AA7393" s="24">
        <f>Table1[[#This Row],[Total Ballots]]/Table1[[#This Row],[Total Voters]]</f>
        <v>0.83079037800687283</v>
      </c>
    </row>
    <row r="7394" spans="1:27" x14ac:dyDescent="0.35">
      <c r="A7394" s="8" t="s">
        <v>47</v>
      </c>
      <c r="B7394" s="17">
        <v>2009</v>
      </c>
      <c r="C7394" s="17" t="s">
        <v>82</v>
      </c>
      <c r="D7394" s="17" t="s">
        <v>69</v>
      </c>
      <c r="E7394" s="35" t="s">
        <v>73</v>
      </c>
      <c r="F7394" s="34" t="s">
        <v>78</v>
      </c>
      <c r="G7394" s="9" t="s">
        <v>79</v>
      </c>
      <c r="H7394" s="10">
        <v>756294</v>
      </c>
      <c r="I7394" s="10">
        <v>743383</v>
      </c>
      <c r="J7394" s="10">
        <v>1499677</v>
      </c>
      <c r="K7394" s="31">
        <v>561051</v>
      </c>
      <c r="L7394" s="31">
        <v>511291</v>
      </c>
      <c r="M7394" s="31">
        <v>1360</v>
      </c>
      <c r="N7394" s="31">
        <v>1073702</v>
      </c>
      <c r="O7394" s="10">
        <v>282907</v>
      </c>
      <c r="P7394" s="10">
        <v>252681</v>
      </c>
      <c r="Q7394" s="10">
        <v>143</v>
      </c>
      <c r="R7394" s="11">
        <v>535731</v>
      </c>
      <c r="S7394" s="24">
        <f>Table1[[#This Row],[Female Voters]]/Table1[[#This Row],[Female Population]]</f>
        <v>0.74184245809169447</v>
      </c>
      <c r="T7394" s="24">
        <f>Table1[[#This Row],[Male Voters]]/Table1[[#This Row],[Male Population]]</f>
        <v>0.68778947056900686</v>
      </c>
      <c r="U7394" s="24">
        <f>Table1[[#This Row],[Total Voters]]/Table1[[#This Row],[Total Population]]</f>
        <v>0.7159555024181874</v>
      </c>
      <c r="V7394" s="24">
        <f>Table1[[#This Row],[Female Ballots]]/Table1[[#This Row],[Female Population]]</f>
        <v>0.37407013674576289</v>
      </c>
      <c r="W7394" s="24">
        <f>Table1[[#This Row],[Male Ballots]]/Table1[[#This Row],[Male Population]]</f>
        <v>0.33990688514534229</v>
      </c>
      <c r="X7394" s="24">
        <f>Table1[[#This Row],[Total Ballots]]/Table1[[#This Row],[Total Population]]</f>
        <v>0.35723092372557558</v>
      </c>
      <c r="Y7394" s="24">
        <f>Table1[[#This Row],[Female Ballots]]/Table1[[#This Row],[Female Voters]]</f>
        <v>0.50424471215629241</v>
      </c>
      <c r="Z7394" s="24">
        <f>Table1[[#This Row],[Male Ballots]]/Table1[[#This Row],[Male Voters]]</f>
        <v>0.49420193197220369</v>
      </c>
      <c r="AA7394" s="24">
        <f>Table1[[#This Row],[Total Ballots]]/Table1[[#This Row],[Total Voters]]</f>
        <v>0.49895688002816424</v>
      </c>
    </row>
    <row r="7395" spans="1:27" x14ac:dyDescent="0.35">
      <c r="A7395" s="8" t="s">
        <v>47</v>
      </c>
      <c r="B7395" s="17">
        <v>2009</v>
      </c>
      <c r="C7395" s="17" t="s">
        <v>82</v>
      </c>
      <c r="D7395" s="17" t="s">
        <v>69</v>
      </c>
      <c r="E7395" s="35" t="s">
        <v>73</v>
      </c>
      <c r="F7395" s="34" t="s">
        <v>78</v>
      </c>
      <c r="G7395" s="9" t="s">
        <v>62</v>
      </c>
      <c r="H7395" s="10">
        <v>90649</v>
      </c>
      <c r="I7395" s="10">
        <v>91571</v>
      </c>
      <c r="J7395" s="10">
        <v>182220</v>
      </c>
      <c r="K7395" s="31">
        <v>50162</v>
      </c>
      <c r="L7395" s="31">
        <v>44155</v>
      </c>
      <c r="M7395" s="31">
        <v>312</v>
      </c>
      <c r="N7395" s="31">
        <v>94629</v>
      </c>
      <c r="O7395" s="10">
        <v>10867</v>
      </c>
      <c r="P7395" s="10">
        <v>9034</v>
      </c>
      <c r="Q7395" s="10">
        <v>32</v>
      </c>
      <c r="R7395" s="11">
        <v>19933</v>
      </c>
      <c r="S7395" s="24">
        <f>Table1[[#This Row],[Female Voters]]/Table1[[#This Row],[Female Population]]</f>
        <v>0.55336517777361027</v>
      </c>
      <c r="T7395" s="24">
        <f>Table1[[#This Row],[Male Voters]]/Table1[[#This Row],[Male Population]]</f>
        <v>0.48219414443437331</v>
      </c>
      <c r="U7395" s="24">
        <f>Table1[[#This Row],[Total Voters]]/Table1[[#This Row],[Total Population]]</f>
        <v>0.51931182087586436</v>
      </c>
      <c r="V7395" s="24">
        <f>Table1[[#This Row],[Female Ballots]]/Table1[[#This Row],[Female Population]]</f>
        <v>0.11987997661309005</v>
      </c>
      <c r="W7395" s="24">
        <f>Table1[[#This Row],[Male Ballots]]/Table1[[#This Row],[Male Population]]</f>
        <v>9.8655687936136993E-2</v>
      </c>
      <c r="X7395" s="24">
        <f>Table1[[#This Row],[Total Ballots]]/Table1[[#This Row],[Total Population]]</f>
        <v>0.10938974865547141</v>
      </c>
      <c r="Y7395" s="24">
        <f>Table1[[#This Row],[Female Ballots]]/Table1[[#This Row],[Female Voters]]</f>
        <v>0.21663809258004066</v>
      </c>
      <c r="Z7395" s="24">
        <f>Table1[[#This Row],[Male Ballots]]/Table1[[#This Row],[Male Voters]]</f>
        <v>0.20459744083342771</v>
      </c>
      <c r="AA7395" s="24">
        <f>Table1[[#This Row],[Total Ballots]]/Table1[[#This Row],[Total Voters]]</f>
        <v>0.21064367160172887</v>
      </c>
    </row>
    <row r="7396" spans="1:27" x14ac:dyDescent="0.35">
      <c r="A7396" s="8" t="s">
        <v>47</v>
      </c>
      <c r="B7396" s="17">
        <v>2009</v>
      </c>
      <c r="C7396" s="17" t="s">
        <v>82</v>
      </c>
      <c r="D7396" s="17" t="s">
        <v>69</v>
      </c>
      <c r="E7396" s="35" t="s">
        <v>73</v>
      </c>
      <c r="F7396" s="34" t="s">
        <v>78</v>
      </c>
      <c r="G7396" s="9" t="s">
        <v>63</v>
      </c>
      <c r="H7396" s="10">
        <v>150155</v>
      </c>
      <c r="I7396" s="10">
        <v>157775</v>
      </c>
      <c r="J7396" s="10">
        <v>307930</v>
      </c>
      <c r="K7396" s="31">
        <v>100973</v>
      </c>
      <c r="L7396" s="31">
        <v>90887</v>
      </c>
      <c r="M7396" s="31">
        <v>372</v>
      </c>
      <c r="N7396" s="31">
        <v>192232</v>
      </c>
      <c r="O7396" s="10">
        <v>32891</v>
      </c>
      <c r="P7396" s="10">
        <v>28044</v>
      </c>
      <c r="Q7396" s="10">
        <v>33</v>
      </c>
      <c r="R7396" s="11">
        <v>60968</v>
      </c>
      <c r="S7396" s="24">
        <f>Table1[[#This Row],[Female Voters]]/Table1[[#This Row],[Female Population]]</f>
        <v>0.67245845959175521</v>
      </c>
      <c r="T7396" s="24">
        <f>Table1[[#This Row],[Male Voters]]/Table1[[#This Row],[Male Population]]</f>
        <v>0.57605450800190139</v>
      </c>
      <c r="U7396" s="24">
        <f>Table1[[#This Row],[Total Voters]]/Table1[[#This Row],[Total Population]]</f>
        <v>0.62427175007306857</v>
      </c>
      <c r="V7396" s="24">
        <f>Table1[[#This Row],[Female Ballots]]/Table1[[#This Row],[Female Population]]</f>
        <v>0.21904698478239154</v>
      </c>
      <c r="W7396" s="24">
        <f>Table1[[#This Row],[Male Ballots]]/Table1[[#This Row],[Male Population]]</f>
        <v>0.17774679131674853</v>
      </c>
      <c r="X7396" s="24">
        <f>Table1[[#This Row],[Total Ballots]]/Table1[[#This Row],[Total Population]]</f>
        <v>0.19799305036859027</v>
      </c>
      <c r="Y7396" s="24">
        <f>Table1[[#This Row],[Female Ballots]]/Table1[[#This Row],[Female Voters]]</f>
        <v>0.32574054450199558</v>
      </c>
      <c r="Z7396" s="24">
        <f>Table1[[#This Row],[Male Ballots]]/Table1[[#This Row],[Male Voters]]</f>
        <v>0.30855897983209918</v>
      </c>
      <c r="AA7396" s="24">
        <f>Table1[[#This Row],[Total Ballots]]/Table1[[#This Row],[Total Voters]]</f>
        <v>0.317158433559449</v>
      </c>
    </row>
    <row r="7397" spans="1:27" x14ac:dyDescent="0.35">
      <c r="A7397" s="8" t="s">
        <v>47</v>
      </c>
      <c r="B7397" s="17">
        <v>2009</v>
      </c>
      <c r="C7397" s="17" t="s">
        <v>82</v>
      </c>
      <c r="D7397" s="17" t="s">
        <v>69</v>
      </c>
      <c r="E7397" s="35" t="s">
        <v>73</v>
      </c>
      <c r="F7397" s="34" t="s">
        <v>78</v>
      </c>
      <c r="G7397" s="9" t="s">
        <v>64</v>
      </c>
      <c r="H7397" s="10">
        <v>144051</v>
      </c>
      <c r="I7397" s="10">
        <v>152619</v>
      </c>
      <c r="J7397" s="10">
        <v>296670</v>
      </c>
      <c r="K7397" s="31">
        <v>104448</v>
      </c>
      <c r="L7397" s="31">
        <v>100784</v>
      </c>
      <c r="M7397" s="31">
        <v>254</v>
      </c>
      <c r="N7397" s="31">
        <v>205486</v>
      </c>
      <c r="O7397" s="10">
        <v>45288</v>
      </c>
      <c r="P7397" s="10">
        <v>42412</v>
      </c>
      <c r="Q7397" s="10">
        <v>23</v>
      </c>
      <c r="R7397" s="11">
        <v>87723</v>
      </c>
      <c r="S7397" s="24">
        <f>Table1[[#This Row],[Female Voters]]/Table1[[#This Row],[Female Population]]</f>
        <v>0.72507653539371475</v>
      </c>
      <c r="T7397" s="24">
        <f>Table1[[#This Row],[Male Voters]]/Table1[[#This Row],[Male Population]]</f>
        <v>0.66036338856891996</v>
      </c>
      <c r="U7397" s="24">
        <f>Table1[[#This Row],[Total Voters]]/Table1[[#This Row],[Total Population]]</f>
        <v>0.69264165571173353</v>
      </c>
      <c r="V7397" s="24">
        <f>Table1[[#This Row],[Female Ballots]]/Table1[[#This Row],[Female Population]]</f>
        <v>0.31438865401836852</v>
      </c>
      <c r="W7397" s="24">
        <f>Table1[[#This Row],[Male Ballots]]/Table1[[#This Row],[Male Population]]</f>
        <v>0.27789462648818297</v>
      </c>
      <c r="X7397" s="24">
        <f>Table1[[#This Row],[Total Ballots]]/Table1[[#This Row],[Total Population]]</f>
        <v>0.29569218323389623</v>
      </c>
      <c r="Y7397" s="24">
        <f>Table1[[#This Row],[Female Ballots]]/Table1[[#This Row],[Female Voters]]</f>
        <v>0.43359375</v>
      </c>
      <c r="Z7397" s="24">
        <f>Table1[[#This Row],[Male Ballots]]/Table1[[#This Row],[Male Voters]]</f>
        <v>0.42082076520082551</v>
      </c>
      <c r="AA7397" s="24">
        <f>Table1[[#This Row],[Total Ballots]]/Table1[[#This Row],[Total Voters]]</f>
        <v>0.4269049959607954</v>
      </c>
    </row>
    <row r="7398" spans="1:27" x14ac:dyDescent="0.35">
      <c r="A7398" s="8" t="s">
        <v>47</v>
      </c>
      <c r="B7398" s="17">
        <v>2009</v>
      </c>
      <c r="C7398" s="17" t="s">
        <v>82</v>
      </c>
      <c r="D7398" s="17" t="s">
        <v>69</v>
      </c>
      <c r="E7398" s="35" t="s">
        <v>73</v>
      </c>
      <c r="F7398" s="34" t="s">
        <v>78</v>
      </c>
      <c r="G7398" s="9" t="s">
        <v>65</v>
      </c>
      <c r="H7398" s="10">
        <v>144816</v>
      </c>
      <c r="I7398" s="10">
        <v>146947</v>
      </c>
      <c r="J7398" s="10">
        <v>291763</v>
      </c>
      <c r="K7398" s="31">
        <v>114904</v>
      </c>
      <c r="L7398" s="31">
        <v>109722</v>
      </c>
      <c r="M7398" s="31">
        <v>195</v>
      </c>
      <c r="N7398" s="31">
        <v>224821</v>
      </c>
      <c r="O7398" s="10">
        <v>62854</v>
      </c>
      <c r="P7398" s="10">
        <v>58758</v>
      </c>
      <c r="Q7398" s="10">
        <v>16</v>
      </c>
      <c r="R7398" s="11">
        <v>121628</v>
      </c>
      <c r="S7398" s="24">
        <f>Table1[[#This Row],[Female Voters]]/Table1[[#This Row],[Female Population]]</f>
        <v>0.79344823776378304</v>
      </c>
      <c r="T7398" s="24">
        <f>Table1[[#This Row],[Male Voters]]/Table1[[#This Row],[Male Population]]</f>
        <v>0.74667737347479024</v>
      </c>
      <c r="U7398" s="24">
        <f>Table1[[#This Row],[Total Voters]]/Table1[[#This Row],[Total Population]]</f>
        <v>0.77056035206657458</v>
      </c>
      <c r="V7398" s="24">
        <f>Table1[[#This Row],[Female Ballots]]/Table1[[#This Row],[Female Population]]</f>
        <v>0.43402662689205612</v>
      </c>
      <c r="W7398" s="24">
        <f>Table1[[#This Row],[Male Ballots]]/Table1[[#This Row],[Male Population]]</f>
        <v>0.39985845236717998</v>
      </c>
      <c r="X7398" s="24">
        <f>Table1[[#This Row],[Total Ballots]]/Table1[[#This Row],[Total Population]]</f>
        <v>0.41687259865027437</v>
      </c>
      <c r="Y7398" s="24">
        <f>Table1[[#This Row],[Female Ballots]]/Table1[[#This Row],[Female Voters]]</f>
        <v>0.54701315881083334</v>
      </c>
      <c r="Z7398" s="24">
        <f>Table1[[#This Row],[Male Ballots]]/Table1[[#This Row],[Male Voters]]</f>
        <v>0.53551703395854977</v>
      </c>
      <c r="AA7398" s="24">
        <f>Table1[[#This Row],[Total Ballots]]/Table1[[#This Row],[Total Voters]]</f>
        <v>0.54099928387472696</v>
      </c>
    </row>
    <row r="7399" spans="1:27" x14ac:dyDescent="0.35">
      <c r="A7399" s="8" t="s">
        <v>47</v>
      </c>
      <c r="B7399" s="17">
        <v>2009</v>
      </c>
      <c r="C7399" s="17" t="s">
        <v>82</v>
      </c>
      <c r="D7399" s="17" t="s">
        <v>69</v>
      </c>
      <c r="E7399" s="35" t="s">
        <v>73</v>
      </c>
      <c r="F7399" s="34" t="s">
        <v>78</v>
      </c>
      <c r="G7399" s="9" t="s">
        <v>66</v>
      </c>
      <c r="H7399" s="10">
        <v>110597</v>
      </c>
      <c r="I7399" s="10">
        <v>106323</v>
      </c>
      <c r="J7399" s="10">
        <v>216920</v>
      </c>
      <c r="K7399" s="31">
        <v>95720</v>
      </c>
      <c r="L7399" s="31">
        <v>89143</v>
      </c>
      <c r="M7399" s="31">
        <v>128</v>
      </c>
      <c r="N7399" s="31">
        <v>184991</v>
      </c>
      <c r="O7399" s="10">
        <v>63037</v>
      </c>
      <c r="P7399" s="10">
        <v>58093</v>
      </c>
      <c r="Q7399" s="10">
        <v>22</v>
      </c>
      <c r="R7399" s="11">
        <v>121152</v>
      </c>
      <c r="S7399" s="24">
        <f>Table1[[#This Row],[Female Voters]]/Table1[[#This Row],[Female Population]]</f>
        <v>0.8654845972313896</v>
      </c>
      <c r="T7399" s="24">
        <f>Table1[[#This Row],[Male Voters]]/Table1[[#This Row],[Male Population]]</f>
        <v>0.83841689944790876</v>
      </c>
      <c r="U7399" s="24">
        <f>Table1[[#This Row],[Total Voters]]/Table1[[#This Row],[Total Population]]</f>
        <v>0.85280748663101602</v>
      </c>
      <c r="V7399" s="24">
        <f>Table1[[#This Row],[Female Ballots]]/Table1[[#This Row],[Female Population]]</f>
        <v>0.56997025235765886</v>
      </c>
      <c r="W7399" s="24">
        <f>Table1[[#This Row],[Male Ballots]]/Table1[[#This Row],[Male Population]]</f>
        <v>0.54638225031272636</v>
      </c>
      <c r="X7399" s="24">
        <f>Table1[[#This Row],[Total Ballots]]/Table1[[#This Row],[Total Population]]</f>
        <v>0.55851004978794028</v>
      </c>
      <c r="Y7399" s="24">
        <f>Table1[[#This Row],[Female Ballots]]/Table1[[#This Row],[Female Voters]]</f>
        <v>0.65855620559966566</v>
      </c>
      <c r="Z7399" s="24">
        <f>Table1[[#This Row],[Male Ballots]]/Table1[[#This Row],[Male Voters]]</f>
        <v>0.65168325050761133</v>
      </c>
      <c r="AA7399" s="24">
        <f>Table1[[#This Row],[Total Ballots]]/Table1[[#This Row],[Total Voters]]</f>
        <v>0.6549075360422939</v>
      </c>
    </row>
    <row r="7400" spans="1:27" x14ac:dyDescent="0.35">
      <c r="A7400" s="8" t="s">
        <v>47</v>
      </c>
      <c r="B7400" s="17">
        <v>2009</v>
      </c>
      <c r="C7400" s="17" t="s">
        <v>82</v>
      </c>
      <c r="D7400" s="17" t="s">
        <v>69</v>
      </c>
      <c r="E7400" s="35" t="s">
        <v>73</v>
      </c>
      <c r="F7400" s="34" t="s">
        <v>78</v>
      </c>
      <c r="G7400" s="9" t="s">
        <v>67</v>
      </c>
      <c r="H7400" s="10">
        <v>116026</v>
      </c>
      <c r="I7400" s="10">
        <v>88148</v>
      </c>
      <c r="J7400" s="10">
        <v>204174</v>
      </c>
      <c r="K7400" s="31">
        <v>94844</v>
      </c>
      <c r="L7400" s="31">
        <v>76600</v>
      </c>
      <c r="M7400" s="31">
        <v>99</v>
      </c>
      <c r="N7400" s="31">
        <v>171543</v>
      </c>
      <c r="O7400" s="10">
        <v>67970</v>
      </c>
      <c r="P7400" s="10">
        <v>56340</v>
      </c>
      <c r="Q7400" s="10">
        <v>17</v>
      </c>
      <c r="R7400" s="11">
        <v>124327</v>
      </c>
      <c r="S7400" s="24">
        <f>Table1[[#This Row],[Female Voters]]/Table1[[#This Row],[Female Population]]</f>
        <v>0.81743747091169217</v>
      </c>
      <c r="T7400" s="24">
        <f>Table1[[#This Row],[Male Voters]]/Table1[[#This Row],[Male Population]]</f>
        <v>0.86899305713118846</v>
      </c>
      <c r="U7400" s="24">
        <f>Table1[[#This Row],[Total Voters]]/Table1[[#This Row],[Total Population]]</f>
        <v>0.84018043433541978</v>
      </c>
      <c r="V7400" s="24">
        <f>Table1[[#This Row],[Female Ballots]]/Table1[[#This Row],[Female Population]]</f>
        <v>0.585816972057987</v>
      </c>
      <c r="W7400" s="24">
        <f>Table1[[#This Row],[Male Ballots]]/Table1[[#This Row],[Male Population]]</f>
        <v>0.63915233470980626</v>
      </c>
      <c r="X7400" s="24">
        <f>Table1[[#This Row],[Total Ballots]]/Table1[[#This Row],[Total Population]]</f>
        <v>0.60892669977568148</v>
      </c>
      <c r="Y7400" s="24">
        <f>Table1[[#This Row],[Female Ballots]]/Table1[[#This Row],[Female Voters]]</f>
        <v>0.71665049976804018</v>
      </c>
      <c r="Z7400" s="24">
        <f>Table1[[#This Row],[Male Ballots]]/Table1[[#This Row],[Male Voters]]</f>
        <v>0.73550913838120102</v>
      </c>
      <c r="AA7400" s="24">
        <f>Table1[[#This Row],[Total Ballots]]/Table1[[#This Row],[Total Voters]]</f>
        <v>0.7247570579971202</v>
      </c>
    </row>
    <row r="7401" spans="1:27" x14ac:dyDescent="0.35">
      <c r="A7401" s="8" t="s">
        <v>39</v>
      </c>
      <c r="B7401" s="17">
        <v>2009</v>
      </c>
      <c r="C7401" s="17" t="s">
        <v>82</v>
      </c>
      <c r="D7401" s="17" t="s">
        <v>70</v>
      </c>
      <c r="E7401" s="35" t="s">
        <v>74</v>
      </c>
      <c r="F7401" s="34" t="s">
        <v>78</v>
      </c>
      <c r="G7401" s="9" t="s">
        <v>79</v>
      </c>
      <c r="H7401" s="10">
        <v>95811</v>
      </c>
      <c r="I7401" s="10">
        <v>98100</v>
      </c>
      <c r="J7401" s="10">
        <v>193911</v>
      </c>
      <c r="K7401" s="31">
        <v>74294</v>
      </c>
      <c r="L7401" s="31">
        <v>68185</v>
      </c>
      <c r="M7401" s="31">
        <v>7</v>
      </c>
      <c r="N7401" s="31">
        <v>142486</v>
      </c>
      <c r="O7401" s="10">
        <v>39924</v>
      </c>
      <c r="P7401" s="10">
        <v>36073</v>
      </c>
      <c r="Q7401" s="10">
        <v>2</v>
      </c>
      <c r="R7401" s="11">
        <v>75999</v>
      </c>
      <c r="S7401" s="24">
        <f>Table1[[#This Row],[Female Voters]]/Table1[[#This Row],[Female Population]]</f>
        <v>0.77542244627443613</v>
      </c>
      <c r="T7401" s="24">
        <f>Table1[[#This Row],[Male Voters]]/Table1[[#This Row],[Male Population]]</f>
        <v>0.69505606523955143</v>
      </c>
      <c r="U7401" s="24">
        <f>Table1[[#This Row],[Total Voters]]/Table1[[#This Row],[Total Population]]</f>
        <v>0.73480101696138955</v>
      </c>
      <c r="V7401" s="24">
        <f>Table1[[#This Row],[Female Ballots]]/Table1[[#This Row],[Female Population]]</f>
        <v>0.41669536900773396</v>
      </c>
      <c r="W7401" s="24">
        <f>Table1[[#This Row],[Male Ballots]]/Table1[[#This Row],[Male Population]]</f>
        <v>0.36771661569826708</v>
      </c>
      <c r="X7401" s="24">
        <f>Table1[[#This Row],[Total Ballots]]/Table1[[#This Row],[Total Population]]</f>
        <v>0.39192722434518928</v>
      </c>
      <c r="Y7401" s="24">
        <f>Table1[[#This Row],[Female Ballots]]/Table1[[#This Row],[Female Voters]]</f>
        <v>0.5373785231647239</v>
      </c>
      <c r="Z7401" s="24">
        <f>Table1[[#This Row],[Male Ballots]]/Table1[[#This Row],[Male Voters]]</f>
        <v>0.5290459778543668</v>
      </c>
      <c r="AA7401" s="24">
        <f>Table1[[#This Row],[Total Ballots]]/Table1[[#This Row],[Total Voters]]</f>
        <v>0.53337871790912794</v>
      </c>
    </row>
    <row r="7402" spans="1:27" x14ac:dyDescent="0.35">
      <c r="A7402" s="8" t="s">
        <v>39</v>
      </c>
      <c r="B7402" s="17">
        <v>2009</v>
      </c>
      <c r="C7402" s="17" t="s">
        <v>82</v>
      </c>
      <c r="D7402" s="17" t="s">
        <v>70</v>
      </c>
      <c r="E7402" s="35" t="s">
        <v>74</v>
      </c>
      <c r="F7402" s="34" t="s">
        <v>78</v>
      </c>
      <c r="G7402" s="9" t="s">
        <v>62</v>
      </c>
      <c r="H7402" s="10">
        <v>11098</v>
      </c>
      <c r="I7402" s="10">
        <v>14925</v>
      </c>
      <c r="J7402" s="10">
        <v>26023</v>
      </c>
      <c r="K7402" s="31">
        <v>6460</v>
      </c>
      <c r="L7402" s="31">
        <v>6033</v>
      </c>
      <c r="M7402" s="31">
        <v>2</v>
      </c>
      <c r="N7402" s="31">
        <v>12495</v>
      </c>
      <c r="O7402" s="10">
        <v>1480</v>
      </c>
      <c r="P7402" s="10">
        <v>1307</v>
      </c>
      <c r="Q7402" s="10"/>
      <c r="R7402" s="11">
        <v>2787</v>
      </c>
      <c r="S7402" s="24">
        <f>Table1[[#This Row],[Female Voters]]/Table1[[#This Row],[Female Population]]</f>
        <v>0.58208686249774733</v>
      </c>
      <c r="T7402" s="24">
        <f>Table1[[#This Row],[Male Voters]]/Table1[[#This Row],[Male Population]]</f>
        <v>0.40422110552763818</v>
      </c>
      <c r="U7402" s="24">
        <f>Table1[[#This Row],[Total Voters]]/Table1[[#This Row],[Total Population]]</f>
        <v>0.48015217307766206</v>
      </c>
      <c r="V7402" s="24">
        <f>Table1[[#This Row],[Female Ballots]]/Table1[[#This Row],[Female Population]]</f>
        <v>0.13335736168679041</v>
      </c>
      <c r="W7402" s="24">
        <f>Table1[[#This Row],[Male Ballots]]/Table1[[#This Row],[Male Population]]</f>
        <v>8.7571189279731995E-2</v>
      </c>
      <c r="X7402" s="24">
        <f>Table1[[#This Row],[Total Ballots]]/Table1[[#This Row],[Total Population]]</f>
        <v>0.1070975675364101</v>
      </c>
      <c r="Y7402" s="24">
        <f>Table1[[#This Row],[Female Ballots]]/Table1[[#This Row],[Female Voters]]</f>
        <v>0.22910216718266255</v>
      </c>
      <c r="Z7402" s="24">
        <f>Table1[[#This Row],[Male Ballots]]/Table1[[#This Row],[Male Voters]]</f>
        <v>0.2166418034145533</v>
      </c>
      <c r="AA7402" s="24">
        <f>Table1[[#This Row],[Total Ballots]]/Table1[[#This Row],[Total Voters]]</f>
        <v>0.22304921968787514</v>
      </c>
    </row>
    <row r="7403" spans="1:27" x14ac:dyDescent="0.35">
      <c r="A7403" s="8" t="s">
        <v>39</v>
      </c>
      <c r="B7403" s="17">
        <v>2009</v>
      </c>
      <c r="C7403" s="17" t="s">
        <v>82</v>
      </c>
      <c r="D7403" s="17" t="s">
        <v>70</v>
      </c>
      <c r="E7403" s="35" t="s">
        <v>74</v>
      </c>
      <c r="F7403" s="34" t="s">
        <v>78</v>
      </c>
      <c r="G7403" s="9" t="s">
        <v>63</v>
      </c>
      <c r="H7403" s="10">
        <v>14464</v>
      </c>
      <c r="I7403" s="10">
        <v>16721</v>
      </c>
      <c r="J7403" s="10">
        <v>31185</v>
      </c>
      <c r="K7403" s="31">
        <v>9686</v>
      </c>
      <c r="L7403" s="31">
        <v>8895</v>
      </c>
      <c r="M7403" s="31">
        <v>0</v>
      </c>
      <c r="N7403" s="31">
        <v>18581</v>
      </c>
      <c r="O7403" s="10">
        <v>2578</v>
      </c>
      <c r="P7403" s="10">
        <v>2115</v>
      </c>
      <c r="Q7403" s="10"/>
      <c r="R7403" s="11">
        <v>4693</v>
      </c>
      <c r="S7403" s="24">
        <f>Table1[[#This Row],[Female Voters]]/Table1[[#This Row],[Female Population]]</f>
        <v>0.66966261061946908</v>
      </c>
      <c r="T7403" s="24">
        <f>Table1[[#This Row],[Male Voters]]/Table1[[#This Row],[Male Population]]</f>
        <v>0.53196579151964596</v>
      </c>
      <c r="U7403" s="24">
        <f>Table1[[#This Row],[Total Voters]]/Table1[[#This Row],[Total Population]]</f>
        <v>0.59583132916466253</v>
      </c>
      <c r="V7403" s="24">
        <f>Table1[[#This Row],[Female Ballots]]/Table1[[#This Row],[Female Population]]</f>
        <v>0.17823561946902655</v>
      </c>
      <c r="W7403" s="24">
        <f>Table1[[#This Row],[Male Ballots]]/Table1[[#This Row],[Male Population]]</f>
        <v>0.12648765026015191</v>
      </c>
      <c r="X7403" s="24">
        <f>Table1[[#This Row],[Total Ballots]]/Table1[[#This Row],[Total Population]]</f>
        <v>0.15048901715568383</v>
      </c>
      <c r="Y7403" s="24">
        <f>Table1[[#This Row],[Female Ballots]]/Table1[[#This Row],[Female Voters]]</f>
        <v>0.26615734049143092</v>
      </c>
      <c r="Z7403" s="24">
        <f>Table1[[#This Row],[Male Ballots]]/Table1[[#This Row],[Male Voters]]</f>
        <v>0.23777403035413153</v>
      </c>
      <c r="AA7403" s="24">
        <f>Table1[[#This Row],[Total Ballots]]/Table1[[#This Row],[Total Voters]]</f>
        <v>0.25256982939561917</v>
      </c>
    </row>
    <row r="7404" spans="1:27" x14ac:dyDescent="0.35">
      <c r="A7404" s="8" t="s">
        <v>39</v>
      </c>
      <c r="B7404" s="17">
        <v>2009</v>
      </c>
      <c r="C7404" s="17" t="s">
        <v>82</v>
      </c>
      <c r="D7404" s="17" t="s">
        <v>70</v>
      </c>
      <c r="E7404" s="35" t="s">
        <v>74</v>
      </c>
      <c r="F7404" s="34" t="s">
        <v>78</v>
      </c>
      <c r="G7404" s="9" t="s">
        <v>64</v>
      </c>
      <c r="H7404" s="10">
        <v>15672</v>
      </c>
      <c r="I7404" s="10">
        <v>15883</v>
      </c>
      <c r="J7404" s="10">
        <v>31555</v>
      </c>
      <c r="K7404" s="31">
        <v>11527</v>
      </c>
      <c r="L7404" s="31">
        <v>10353</v>
      </c>
      <c r="M7404" s="31">
        <v>2</v>
      </c>
      <c r="N7404" s="31">
        <v>21882</v>
      </c>
      <c r="O7404" s="10">
        <v>4654</v>
      </c>
      <c r="P7404" s="10">
        <v>3870</v>
      </c>
      <c r="Q7404" s="10">
        <v>1</v>
      </c>
      <c r="R7404" s="11">
        <v>8525</v>
      </c>
      <c r="S7404" s="24">
        <f>Table1[[#This Row],[Female Voters]]/Table1[[#This Row],[Female Population]]</f>
        <v>0.73551556916794281</v>
      </c>
      <c r="T7404" s="24">
        <f>Table1[[#This Row],[Male Voters]]/Table1[[#This Row],[Male Population]]</f>
        <v>0.6518289995592772</v>
      </c>
      <c r="U7404" s="24">
        <f>Table1[[#This Row],[Total Voters]]/Table1[[#This Row],[Total Population]]</f>
        <v>0.69345587070194903</v>
      </c>
      <c r="V7404" s="24">
        <f>Table1[[#This Row],[Female Ballots]]/Table1[[#This Row],[Female Population]]</f>
        <v>0.29696273608984175</v>
      </c>
      <c r="W7404" s="24">
        <f>Table1[[#This Row],[Male Ballots]]/Table1[[#This Row],[Male Population]]</f>
        <v>0.24365673991059625</v>
      </c>
      <c r="X7404" s="24">
        <f>Table1[[#This Row],[Total Ballots]]/Table1[[#This Row],[Total Population]]</f>
        <v>0.27016320709871655</v>
      </c>
      <c r="Y7404" s="24">
        <f>Table1[[#This Row],[Female Ballots]]/Table1[[#This Row],[Female Voters]]</f>
        <v>0.40374772273791965</v>
      </c>
      <c r="Z7404" s="24">
        <f>Table1[[#This Row],[Male Ballots]]/Table1[[#This Row],[Male Voters]]</f>
        <v>0.3738046942915097</v>
      </c>
      <c r="AA7404" s="24">
        <f>Table1[[#This Row],[Total Ballots]]/Table1[[#This Row],[Total Voters]]</f>
        <v>0.38958961703683392</v>
      </c>
    </row>
    <row r="7405" spans="1:27" x14ac:dyDescent="0.35">
      <c r="A7405" s="8" t="s">
        <v>39</v>
      </c>
      <c r="B7405" s="17">
        <v>2009</v>
      </c>
      <c r="C7405" s="17" t="s">
        <v>82</v>
      </c>
      <c r="D7405" s="17" t="s">
        <v>70</v>
      </c>
      <c r="E7405" s="35" t="s">
        <v>74</v>
      </c>
      <c r="F7405" s="34" t="s">
        <v>78</v>
      </c>
      <c r="G7405" s="9" t="s">
        <v>65</v>
      </c>
      <c r="H7405" s="10">
        <v>19875</v>
      </c>
      <c r="I7405" s="10">
        <v>19445</v>
      </c>
      <c r="J7405" s="10">
        <v>39320</v>
      </c>
      <c r="K7405" s="31">
        <v>16146</v>
      </c>
      <c r="L7405" s="31">
        <v>14976</v>
      </c>
      <c r="M7405" s="31">
        <v>0</v>
      </c>
      <c r="N7405" s="31">
        <v>31122</v>
      </c>
      <c r="O7405" s="10">
        <v>8858</v>
      </c>
      <c r="P7405" s="10">
        <v>8148</v>
      </c>
      <c r="Q7405" s="10"/>
      <c r="R7405" s="11">
        <v>17006</v>
      </c>
      <c r="S7405" s="24">
        <f>Table1[[#This Row],[Female Voters]]/Table1[[#This Row],[Female Population]]</f>
        <v>0.81237735849056603</v>
      </c>
      <c r="T7405" s="24">
        <f>Table1[[#This Row],[Male Voters]]/Table1[[#This Row],[Male Population]]</f>
        <v>0.77017228079197741</v>
      </c>
      <c r="U7405" s="24">
        <f>Table1[[#This Row],[Total Voters]]/Table1[[#This Row],[Total Population]]</f>
        <v>0.79150559511698881</v>
      </c>
      <c r="V7405" s="24">
        <f>Table1[[#This Row],[Female Ballots]]/Table1[[#This Row],[Female Population]]</f>
        <v>0.44568553459119498</v>
      </c>
      <c r="W7405" s="24">
        <f>Table1[[#This Row],[Male Ballots]]/Table1[[#This Row],[Male Population]]</f>
        <v>0.41902802777063514</v>
      </c>
      <c r="X7405" s="24">
        <f>Table1[[#This Row],[Total Ballots]]/Table1[[#This Row],[Total Population]]</f>
        <v>0.43250254323499493</v>
      </c>
      <c r="Y7405" s="24">
        <f>Table1[[#This Row],[Female Ballots]]/Table1[[#This Row],[Female Voters]]</f>
        <v>0.548618852966679</v>
      </c>
      <c r="Z7405" s="24">
        <f>Table1[[#This Row],[Male Ballots]]/Table1[[#This Row],[Male Voters]]</f>
        <v>0.54407051282051277</v>
      </c>
      <c r="AA7405" s="24">
        <f>Table1[[#This Row],[Total Ballots]]/Table1[[#This Row],[Total Voters]]</f>
        <v>0.54643017800912541</v>
      </c>
    </row>
    <row r="7406" spans="1:27" x14ac:dyDescent="0.35">
      <c r="A7406" s="8" t="s">
        <v>39</v>
      </c>
      <c r="B7406" s="17">
        <v>2009</v>
      </c>
      <c r="C7406" s="17" t="s">
        <v>82</v>
      </c>
      <c r="D7406" s="17" t="s">
        <v>70</v>
      </c>
      <c r="E7406" s="35" t="s">
        <v>74</v>
      </c>
      <c r="F7406" s="34" t="s">
        <v>78</v>
      </c>
      <c r="G7406" s="9" t="s">
        <v>66</v>
      </c>
      <c r="H7406" s="10">
        <v>17215</v>
      </c>
      <c r="I7406" s="10">
        <v>16493</v>
      </c>
      <c r="J7406" s="10">
        <v>33708</v>
      </c>
      <c r="K7406" s="31">
        <v>15571</v>
      </c>
      <c r="L7406" s="31">
        <v>14633</v>
      </c>
      <c r="M7406" s="31">
        <v>1</v>
      </c>
      <c r="N7406" s="31">
        <v>30205</v>
      </c>
      <c r="O7406" s="10">
        <v>10798</v>
      </c>
      <c r="P7406" s="10">
        <v>10002</v>
      </c>
      <c r="Q7406" s="10">
        <v>1</v>
      </c>
      <c r="R7406" s="11">
        <v>20801</v>
      </c>
      <c r="S7406" s="24">
        <f>Table1[[#This Row],[Female Voters]]/Table1[[#This Row],[Female Population]]</f>
        <v>0.90450188788846941</v>
      </c>
      <c r="T7406" s="24">
        <f>Table1[[#This Row],[Male Voters]]/Table1[[#This Row],[Male Population]]</f>
        <v>0.88722488328381732</v>
      </c>
      <c r="U7406" s="24">
        <f>Table1[[#This Row],[Total Voters]]/Table1[[#This Row],[Total Population]]</f>
        <v>0.89607808235433728</v>
      </c>
      <c r="V7406" s="24">
        <f>Table1[[#This Row],[Female Ballots]]/Table1[[#This Row],[Female Population]]</f>
        <v>0.62724368283473719</v>
      </c>
      <c r="W7406" s="24">
        <f>Table1[[#This Row],[Male Ballots]]/Table1[[#This Row],[Male Population]]</f>
        <v>0.60643909537379492</v>
      </c>
      <c r="X7406" s="24">
        <f>Table1[[#This Row],[Total Ballots]]/Table1[[#This Row],[Total Population]]</f>
        <v>0.61709386495787355</v>
      </c>
      <c r="Y7406" s="24">
        <f>Table1[[#This Row],[Female Ballots]]/Table1[[#This Row],[Female Voters]]</f>
        <v>0.69346862757690575</v>
      </c>
      <c r="Z7406" s="24">
        <f>Table1[[#This Row],[Male Ballots]]/Table1[[#This Row],[Male Voters]]</f>
        <v>0.6835235426775097</v>
      </c>
      <c r="AA7406" s="24">
        <f>Table1[[#This Row],[Total Ballots]]/Table1[[#This Row],[Total Voters]]</f>
        <v>0.68866081774540644</v>
      </c>
    </row>
    <row r="7407" spans="1:27" x14ac:dyDescent="0.35">
      <c r="A7407" s="8" t="s">
        <v>39</v>
      </c>
      <c r="B7407" s="17">
        <v>2009</v>
      </c>
      <c r="C7407" s="17" t="s">
        <v>82</v>
      </c>
      <c r="D7407" s="17" t="s">
        <v>70</v>
      </c>
      <c r="E7407" s="35" t="s">
        <v>74</v>
      </c>
      <c r="F7407" s="34" t="s">
        <v>78</v>
      </c>
      <c r="G7407" s="9" t="s">
        <v>67</v>
      </c>
      <c r="H7407" s="10">
        <v>17487</v>
      </c>
      <c r="I7407" s="10">
        <v>14633</v>
      </c>
      <c r="J7407" s="10">
        <v>32120</v>
      </c>
      <c r="K7407" s="31">
        <v>14904</v>
      </c>
      <c r="L7407" s="31">
        <v>13295</v>
      </c>
      <c r="M7407" s="31">
        <v>2</v>
      </c>
      <c r="N7407" s="31">
        <v>28201</v>
      </c>
      <c r="O7407" s="10">
        <v>11556</v>
      </c>
      <c r="P7407" s="10">
        <v>10631</v>
      </c>
      <c r="Q7407" s="10"/>
      <c r="R7407" s="11">
        <v>22187</v>
      </c>
      <c r="S7407" s="24">
        <f>Table1[[#This Row],[Female Voters]]/Table1[[#This Row],[Female Population]]</f>
        <v>0.85229027277406078</v>
      </c>
      <c r="T7407" s="24">
        <f>Table1[[#This Row],[Male Voters]]/Table1[[#This Row],[Male Population]]</f>
        <v>0.90856283742226474</v>
      </c>
      <c r="U7407" s="24">
        <f>Table1[[#This Row],[Total Voters]]/Table1[[#This Row],[Total Population]]</f>
        <v>0.87798879202988789</v>
      </c>
      <c r="V7407" s="24">
        <f>Table1[[#This Row],[Female Ballots]]/Table1[[#This Row],[Female Population]]</f>
        <v>0.66083376222336598</v>
      </c>
      <c r="W7407" s="24">
        <f>Table1[[#This Row],[Male Ballots]]/Table1[[#This Row],[Male Population]]</f>
        <v>0.72650857650515954</v>
      </c>
      <c r="X7407" s="24">
        <f>Table1[[#This Row],[Total Ballots]]/Table1[[#This Row],[Total Population]]</f>
        <v>0.6907534246575342</v>
      </c>
      <c r="Y7407" s="24">
        <f>Table1[[#This Row],[Female Ballots]]/Table1[[#This Row],[Female Voters]]</f>
        <v>0.77536231884057971</v>
      </c>
      <c r="Z7407" s="24">
        <f>Table1[[#This Row],[Male Ballots]]/Table1[[#This Row],[Male Voters]]</f>
        <v>0.79962391876645356</v>
      </c>
      <c r="AA7407" s="24">
        <f>Table1[[#This Row],[Total Ballots]]/Table1[[#This Row],[Total Voters]]</f>
        <v>0.78674515088117447</v>
      </c>
    </row>
    <row r="7408" spans="1:27" x14ac:dyDescent="0.35">
      <c r="A7408" s="8" t="s">
        <v>50</v>
      </c>
      <c r="B7408" s="17">
        <v>2009</v>
      </c>
      <c r="C7408" s="17" t="s">
        <v>82</v>
      </c>
      <c r="D7408" s="17"/>
      <c r="E7408" s="35" t="s">
        <v>74</v>
      </c>
      <c r="F7408" s="34" t="s">
        <v>78</v>
      </c>
      <c r="G7408" s="9" t="s">
        <v>79</v>
      </c>
      <c r="H7408" s="10">
        <v>16383</v>
      </c>
      <c r="I7408" s="10">
        <v>16867</v>
      </c>
      <c r="J7408" s="10">
        <v>33250</v>
      </c>
      <c r="K7408" s="31">
        <v>10593</v>
      </c>
      <c r="L7408" s="31">
        <v>9759</v>
      </c>
      <c r="M7408" s="31">
        <v>0</v>
      </c>
      <c r="N7408" s="31">
        <v>20352</v>
      </c>
      <c r="O7408" s="10">
        <v>5506</v>
      </c>
      <c r="P7408" s="10">
        <v>5103</v>
      </c>
      <c r="Q7408" s="10"/>
      <c r="R7408" s="11">
        <v>10609</v>
      </c>
      <c r="S7408" s="24">
        <f>Table1[[#This Row],[Female Voters]]/Table1[[#This Row],[Female Population]]</f>
        <v>0.64658487456509794</v>
      </c>
      <c r="T7408" s="24">
        <f>Table1[[#This Row],[Male Voters]]/Table1[[#This Row],[Male Population]]</f>
        <v>0.57858540345052467</v>
      </c>
      <c r="U7408" s="24">
        <f>Table1[[#This Row],[Total Voters]]/Table1[[#This Row],[Total Population]]</f>
        <v>0.6120902255639098</v>
      </c>
      <c r="V7408" s="24">
        <f>Table1[[#This Row],[Female Ballots]]/Table1[[#This Row],[Female Population]]</f>
        <v>0.33608008301287923</v>
      </c>
      <c r="W7408" s="24">
        <f>Table1[[#This Row],[Male Ballots]]/Table1[[#This Row],[Male Population]]</f>
        <v>0.30254342799549416</v>
      </c>
      <c r="X7408" s="24">
        <f>Table1[[#This Row],[Total Ballots]]/Table1[[#This Row],[Total Population]]</f>
        <v>0.31906766917293233</v>
      </c>
      <c r="Y7408" s="24">
        <f>Table1[[#This Row],[Female Ballots]]/Table1[[#This Row],[Female Voters]]</f>
        <v>0.51977721136599642</v>
      </c>
      <c r="Z7408" s="24">
        <f>Table1[[#This Row],[Male Ballots]]/Table1[[#This Row],[Male Voters]]</f>
        <v>0.52290193667383955</v>
      </c>
      <c r="AA7408" s="24">
        <f>Table1[[#This Row],[Total Ballots]]/Table1[[#This Row],[Total Voters]]</f>
        <v>0.52127555031446537</v>
      </c>
    </row>
    <row r="7409" spans="1:27" x14ac:dyDescent="0.35">
      <c r="A7409" s="8" t="s">
        <v>50</v>
      </c>
      <c r="B7409" s="17">
        <v>2009</v>
      </c>
      <c r="C7409" s="17" t="s">
        <v>82</v>
      </c>
      <c r="D7409" s="17"/>
      <c r="E7409" s="35" t="s">
        <v>74</v>
      </c>
      <c r="F7409" s="34" t="s">
        <v>78</v>
      </c>
      <c r="G7409" s="9" t="s">
        <v>62</v>
      </c>
      <c r="H7409" s="10">
        <v>4637</v>
      </c>
      <c r="I7409" s="10">
        <v>4941</v>
      </c>
      <c r="J7409" s="10">
        <v>9578</v>
      </c>
      <c r="K7409" s="31">
        <v>1112</v>
      </c>
      <c r="L7409" s="31">
        <v>1015</v>
      </c>
      <c r="M7409" s="31">
        <v>0</v>
      </c>
      <c r="N7409" s="31">
        <v>2127</v>
      </c>
      <c r="O7409" s="10">
        <v>211</v>
      </c>
      <c r="P7409" s="10">
        <v>199</v>
      </c>
      <c r="Q7409" s="10"/>
      <c r="R7409" s="11">
        <v>410</v>
      </c>
      <c r="S7409" s="24">
        <f>Table1[[#This Row],[Female Voters]]/Table1[[#This Row],[Female Population]]</f>
        <v>0.23981022212637482</v>
      </c>
      <c r="T7409" s="24">
        <f>Table1[[#This Row],[Male Voters]]/Table1[[#This Row],[Male Population]]</f>
        <v>0.20542400323821089</v>
      </c>
      <c r="U7409" s="24">
        <f>Table1[[#This Row],[Total Voters]]/Table1[[#This Row],[Total Population]]</f>
        <v>0.22207141365629568</v>
      </c>
      <c r="V7409" s="24">
        <f>Table1[[#This Row],[Female Ballots]]/Table1[[#This Row],[Female Population]]</f>
        <v>4.5503558335130471E-2</v>
      </c>
      <c r="W7409" s="24">
        <f>Table1[[#This Row],[Male Ballots]]/Table1[[#This Row],[Male Population]]</f>
        <v>4.0275247925521153E-2</v>
      </c>
      <c r="X7409" s="24">
        <f>Table1[[#This Row],[Total Ballots]]/Table1[[#This Row],[Total Population]]</f>
        <v>4.2806431405303824E-2</v>
      </c>
      <c r="Y7409" s="24">
        <f>Table1[[#This Row],[Female Ballots]]/Table1[[#This Row],[Female Voters]]</f>
        <v>0.18974820143884893</v>
      </c>
      <c r="Z7409" s="24">
        <f>Table1[[#This Row],[Male Ballots]]/Table1[[#This Row],[Male Voters]]</f>
        <v>0.19605911330049261</v>
      </c>
      <c r="AA7409" s="24">
        <f>Table1[[#This Row],[Total Ballots]]/Table1[[#This Row],[Total Voters]]</f>
        <v>0.19275975552421251</v>
      </c>
    </row>
    <row r="7410" spans="1:27" x14ac:dyDescent="0.35">
      <c r="A7410" s="8" t="s">
        <v>50</v>
      </c>
      <c r="B7410" s="17">
        <v>2009</v>
      </c>
      <c r="C7410" s="17" t="s">
        <v>82</v>
      </c>
      <c r="D7410" s="17"/>
      <c r="E7410" s="35" t="s">
        <v>74</v>
      </c>
      <c r="F7410" s="34" t="s">
        <v>78</v>
      </c>
      <c r="G7410" s="9" t="s">
        <v>63</v>
      </c>
      <c r="H7410" s="10">
        <v>2188</v>
      </c>
      <c r="I7410" s="10">
        <v>2527</v>
      </c>
      <c r="J7410" s="10">
        <v>4715</v>
      </c>
      <c r="K7410" s="31">
        <v>1521</v>
      </c>
      <c r="L7410" s="31">
        <v>1355</v>
      </c>
      <c r="M7410" s="31">
        <v>0</v>
      </c>
      <c r="N7410" s="31">
        <v>2876</v>
      </c>
      <c r="O7410" s="10">
        <v>419</v>
      </c>
      <c r="P7410" s="10">
        <v>385</v>
      </c>
      <c r="Q7410" s="10"/>
      <c r="R7410" s="11">
        <v>804</v>
      </c>
      <c r="S7410" s="24">
        <f>Table1[[#This Row],[Female Voters]]/Table1[[#This Row],[Female Population]]</f>
        <v>0.69515539305301643</v>
      </c>
      <c r="T7410" s="24">
        <f>Table1[[#This Row],[Male Voters]]/Table1[[#This Row],[Male Population]]</f>
        <v>0.53620894341115943</v>
      </c>
      <c r="U7410" s="24">
        <f>Table1[[#This Row],[Total Voters]]/Table1[[#This Row],[Total Population]]</f>
        <v>0.60996818663838814</v>
      </c>
      <c r="V7410" s="24">
        <f>Table1[[#This Row],[Female Ballots]]/Table1[[#This Row],[Female Population]]</f>
        <v>0.19149908592321754</v>
      </c>
      <c r="W7410" s="24">
        <f>Table1[[#This Row],[Male Ballots]]/Table1[[#This Row],[Male Population]]</f>
        <v>0.1523545706371191</v>
      </c>
      <c r="X7410" s="24">
        <f>Table1[[#This Row],[Total Ballots]]/Table1[[#This Row],[Total Population]]</f>
        <v>0.17051961823966066</v>
      </c>
      <c r="Y7410" s="24">
        <f>Table1[[#This Row],[Female Ballots]]/Table1[[#This Row],[Female Voters]]</f>
        <v>0.27547666009204469</v>
      </c>
      <c r="Z7410" s="24">
        <f>Table1[[#This Row],[Male Ballots]]/Table1[[#This Row],[Male Voters]]</f>
        <v>0.28413284132841327</v>
      </c>
      <c r="AA7410" s="24">
        <f>Table1[[#This Row],[Total Ballots]]/Table1[[#This Row],[Total Voters]]</f>
        <v>0.27955493741307369</v>
      </c>
    </row>
    <row r="7411" spans="1:27" x14ac:dyDescent="0.35">
      <c r="A7411" s="8" t="s">
        <v>50</v>
      </c>
      <c r="B7411" s="17">
        <v>2009</v>
      </c>
      <c r="C7411" s="17" t="s">
        <v>82</v>
      </c>
      <c r="D7411" s="17"/>
      <c r="E7411" s="35" t="s">
        <v>74</v>
      </c>
      <c r="F7411" s="34" t="s">
        <v>78</v>
      </c>
      <c r="G7411" s="9" t="s">
        <v>64</v>
      </c>
      <c r="H7411" s="10">
        <v>2046</v>
      </c>
      <c r="I7411" s="10">
        <v>2126</v>
      </c>
      <c r="J7411" s="10">
        <v>4172</v>
      </c>
      <c r="K7411" s="31">
        <v>1497</v>
      </c>
      <c r="L7411" s="31">
        <v>1397</v>
      </c>
      <c r="M7411" s="31">
        <v>0</v>
      </c>
      <c r="N7411" s="31">
        <v>2894</v>
      </c>
      <c r="O7411" s="10">
        <v>619</v>
      </c>
      <c r="P7411" s="10">
        <v>571</v>
      </c>
      <c r="Q7411" s="10"/>
      <c r="R7411" s="11">
        <v>1190</v>
      </c>
      <c r="S7411" s="24">
        <f>Table1[[#This Row],[Female Voters]]/Table1[[#This Row],[Female Population]]</f>
        <v>0.73167155425219943</v>
      </c>
      <c r="T7411" s="24">
        <f>Table1[[#This Row],[Male Voters]]/Table1[[#This Row],[Male Population]]</f>
        <v>0.65710253998118529</v>
      </c>
      <c r="U7411" s="24">
        <f>Table1[[#This Row],[Total Voters]]/Table1[[#This Row],[Total Population]]</f>
        <v>0.69367209971236821</v>
      </c>
      <c r="V7411" s="24">
        <f>Table1[[#This Row],[Female Ballots]]/Table1[[#This Row],[Female Population]]</f>
        <v>0.30254154447702836</v>
      </c>
      <c r="W7411" s="24">
        <f>Table1[[#This Row],[Male Ballots]]/Table1[[#This Row],[Male Population]]</f>
        <v>0.26857949200376291</v>
      </c>
      <c r="X7411" s="24">
        <f>Table1[[#This Row],[Total Ballots]]/Table1[[#This Row],[Total Population]]</f>
        <v>0.28523489932885904</v>
      </c>
      <c r="Y7411" s="24">
        <f>Table1[[#This Row],[Female Ballots]]/Table1[[#This Row],[Female Voters]]</f>
        <v>0.4134936539746159</v>
      </c>
      <c r="Z7411" s="24">
        <f>Table1[[#This Row],[Male Ballots]]/Table1[[#This Row],[Male Voters]]</f>
        <v>0.40873299928418039</v>
      </c>
      <c r="AA7411" s="24">
        <f>Table1[[#This Row],[Total Ballots]]/Table1[[#This Row],[Total Voters]]</f>
        <v>0.41119557705597787</v>
      </c>
    </row>
    <row r="7412" spans="1:27" x14ac:dyDescent="0.35">
      <c r="A7412" s="8" t="s">
        <v>50</v>
      </c>
      <c r="B7412" s="17">
        <v>2009</v>
      </c>
      <c r="C7412" s="17" t="s">
        <v>82</v>
      </c>
      <c r="D7412" s="17"/>
      <c r="E7412" s="35" t="s">
        <v>74</v>
      </c>
      <c r="F7412" s="34" t="s">
        <v>78</v>
      </c>
      <c r="G7412" s="9" t="s">
        <v>65</v>
      </c>
      <c r="H7412" s="10">
        <v>2542</v>
      </c>
      <c r="I7412" s="10">
        <v>2563</v>
      </c>
      <c r="J7412" s="10">
        <v>5105</v>
      </c>
      <c r="K7412" s="31">
        <v>2036</v>
      </c>
      <c r="L7412" s="31">
        <v>1864</v>
      </c>
      <c r="M7412" s="31">
        <v>0</v>
      </c>
      <c r="N7412" s="31">
        <v>3900</v>
      </c>
      <c r="O7412" s="10">
        <v>1106</v>
      </c>
      <c r="P7412" s="10">
        <v>969</v>
      </c>
      <c r="Q7412" s="10"/>
      <c r="R7412" s="11">
        <v>2075</v>
      </c>
      <c r="S7412" s="24">
        <f>Table1[[#This Row],[Female Voters]]/Table1[[#This Row],[Female Population]]</f>
        <v>0.80094413847364276</v>
      </c>
      <c r="T7412" s="24">
        <f>Table1[[#This Row],[Male Voters]]/Table1[[#This Row],[Male Population]]</f>
        <v>0.72727272727272729</v>
      </c>
      <c r="U7412" s="24">
        <f>Table1[[#This Row],[Total Voters]]/Table1[[#This Row],[Total Population]]</f>
        <v>0.76395690499510283</v>
      </c>
      <c r="V7412" s="24">
        <f>Table1[[#This Row],[Female Ballots]]/Table1[[#This Row],[Female Population]]</f>
        <v>0.43509047993705746</v>
      </c>
      <c r="W7412" s="24">
        <f>Table1[[#This Row],[Male Ballots]]/Table1[[#This Row],[Male Population]]</f>
        <v>0.37807257120561844</v>
      </c>
      <c r="X7412" s="24">
        <f>Table1[[#This Row],[Total Ballots]]/Table1[[#This Row],[Total Population]]</f>
        <v>0.40646425073457393</v>
      </c>
      <c r="Y7412" s="24">
        <f>Table1[[#This Row],[Female Ballots]]/Table1[[#This Row],[Female Voters]]</f>
        <v>0.54322200392927311</v>
      </c>
      <c r="Z7412" s="24">
        <f>Table1[[#This Row],[Male Ballots]]/Table1[[#This Row],[Male Voters]]</f>
        <v>0.51984978540772531</v>
      </c>
      <c r="AA7412" s="24">
        <f>Table1[[#This Row],[Total Ballots]]/Table1[[#This Row],[Total Voters]]</f>
        <v>0.53205128205128205</v>
      </c>
    </row>
    <row r="7413" spans="1:27" x14ac:dyDescent="0.35">
      <c r="A7413" s="8" t="s">
        <v>50</v>
      </c>
      <c r="B7413" s="17">
        <v>2009</v>
      </c>
      <c r="C7413" s="17" t="s">
        <v>82</v>
      </c>
      <c r="D7413" s="17"/>
      <c r="E7413" s="35" t="s">
        <v>74</v>
      </c>
      <c r="F7413" s="34" t="s">
        <v>78</v>
      </c>
      <c r="G7413" s="9" t="s">
        <v>66</v>
      </c>
      <c r="H7413" s="10">
        <v>2307</v>
      </c>
      <c r="I7413" s="10">
        <v>2327</v>
      </c>
      <c r="J7413" s="10">
        <v>4634</v>
      </c>
      <c r="K7413" s="31">
        <v>2080</v>
      </c>
      <c r="L7413" s="31">
        <v>1995</v>
      </c>
      <c r="M7413" s="31">
        <v>0</v>
      </c>
      <c r="N7413" s="31">
        <v>4075</v>
      </c>
      <c r="O7413" s="10">
        <v>1415</v>
      </c>
      <c r="P7413" s="10">
        <v>1356</v>
      </c>
      <c r="Q7413" s="10"/>
      <c r="R7413" s="11">
        <v>2771</v>
      </c>
      <c r="S7413" s="24">
        <f>Table1[[#This Row],[Female Voters]]/Table1[[#This Row],[Female Population]]</f>
        <v>0.90160381447767668</v>
      </c>
      <c r="T7413" s="24">
        <f>Table1[[#This Row],[Male Voters]]/Table1[[#This Row],[Male Population]]</f>
        <v>0.85732703051138803</v>
      </c>
      <c r="U7413" s="24">
        <f>Table1[[#This Row],[Total Voters]]/Table1[[#This Row],[Total Population]]</f>
        <v>0.87936987483815277</v>
      </c>
      <c r="V7413" s="24">
        <f>Table1[[#This Row],[Female Ballots]]/Table1[[#This Row],[Female Population]]</f>
        <v>0.61335067186822712</v>
      </c>
      <c r="W7413" s="24">
        <f>Table1[[#This Row],[Male Ballots]]/Table1[[#This Row],[Male Population]]</f>
        <v>0.58272453803180058</v>
      </c>
      <c r="X7413" s="24">
        <f>Table1[[#This Row],[Total Ballots]]/Table1[[#This Row],[Total Population]]</f>
        <v>0.59797151488994393</v>
      </c>
      <c r="Y7413" s="24">
        <f>Table1[[#This Row],[Female Ballots]]/Table1[[#This Row],[Female Voters]]</f>
        <v>0.68028846153846156</v>
      </c>
      <c r="Z7413" s="24">
        <f>Table1[[#This Row],[Male Ballots]]/Table1[[#This Row],[Male Voters]]</f>
        <v>0.6796992481203008</v>
      </c>
      <c r="AA7413" s="24">
        <f>Table1[[#This Row],[Total Ballots]]/Table1[[#This Row],[Total Voters]]</f>
        <v>0.68</v>
      </c>
    </row>
    <row r="7414" spans="1:27" x14ac:dyDescent="0.35">
      <c r="A7414" s="8" t="s">
        <v>50</v>
      </c>
      <c r="B7414" s="17">
        <v>2009</v>
      </c>
      <c r="C7414" s="17" t="s">
        <v>82</v>
      </c>
      <c r="D7414" s="17"/>
      <c r="E7414" s="35" t="s">
        <v>74</v>
      </c>
      <c r="F7414" s="34" t="s">
        <v>78</v>
      </c>
      <c r="G7414" s="9" t="s">
        <v>67</v>
      </c>
      <c r="H7414" s="10">
        <v>2663</v>
      </c>
      <c r="I7414" s="10">
        <v>2383</v>
      </c>
      <c r="J7414" s="10">
        <v>5046</v>
      </c>
      <c r="K7414" s="31">
        <v>2347</v>
      </c>
      <c r="L7414" s="31">
        <v>2133</v>
      </c>
      <c r="M7414" s="31">
        <v>0</v>
      </c>
      <c r="N7414" s="31">
        <v>4480</v>
      </c>
      <c r="O7414" s="10">
        <v>1736</v>
      </c>
      <c r="P7414" s="10">
        <v>1623</v>
      </c>
      <c r="Q7414" s="10"/>
      <c r="R7414" s="11">
        <v>3359</v>
      </c>
      <c r="S7414" s="24">
        <f>Table1[[#This Row],[Female Voters]]/Table1[[#This Row],[Female Population]]</f>
        <v>0.88133683815245967</v>
      </c>
      <c r="T7414" s="24">
        <f>Table1[[#This Row],[Male Voters]]/Table1[[#This Row],[Male Population]]</f>
        <v>0.89509022240872849</v>
      </c>
      <c r="U7414" s="24">
        <f>Table1[[#This Row],[Total Voters]]/Table1[[#This Row],[Total Population]]</f>
        <v>0.88783194609591753</v>
      </c>
      <c r="V7414" s="24">
        <f>Table1[[#This Row],[Female Ballots]]/Table1[[#This Row],[Female Population]]</f>
        <v>0.65189635749155084</v>
      </c>
      <c r="W7414" s="24">
        <f>Table1[[#This Row],[Male Ballots]]/Table1[[#This Row],[Male Population]]</f>
        <v>0.68107427612253457</v>
      </c>
      <c r="X7414" s="24">
        <f>Table1[[#This Row],[Total Ballots]]/Table1[[#This Row],[Total Population]]</f>
        <v>0.66567578279825601</v>
      </c>
      <c r="Y7414" s="24">
        <f>Table1[[#This Row],[Female Ballots]]/Table1[[#This Row],[Female Voters]]</f>
        <v>0.73966766084363011</v>
      </c>
      <c r="Z7414" s="24">
        <f>Table1[[#This Row],[Male Ballots]]/Table1[[#This Row],[Male Voters]]</f>
        <v>0.76090014064697609</v>
      </c>
      <c r="AA7414" s="24">
        <f>Table1[[#This Row],[Total Ballots]]/Table1[[#This Row],[Total Voters]]</f>
        <v>0.74977678571428574</v>
      </c>
    </row>
    <row r="7415" spans="1:27" x14ac:dyDescent="0.35">
      <c r="A7415" s="8" t="s">
        <v>29</v>
      </c>
      <c r="B7415" s="17">
        <v>2009</v>
      </c>
      <c r="C7415" s="17" t="s">
        <v>82</v>
      </c>
      <c r="D7415" s="17" t="s">
        <v>69</v>
      </c>
      <c r="E7415" s="35" t="s">
        <v>74</v>
      </c>
      <c r="F7415" s="34" t="s">
        <v>78</v>
      </c>
      <c r="G7415" s="9" t="s">
        <v>79</v>
      </c>
      <c r="H7415" s="10">
        <v>7801</v>
      </c>
      <c r="I7415" s="10">
        <v>7912</v>
      </c>
      <c r="J7415" s="10">
        <v>15713</v>
      </c>
      <c r="K7415" s="31">
        <v>6119</v>
      </c>
      <c r="L7415" s="31">
        <v>5788</v>
      </c>
      <c r="M7415" s="31">
        <v>162</v>
      </c>
      <c r="N7415" s="31">
        <v>12069</v>
      </c>
      <c r="O7415" s="10">
        <v>2981</v>
      </c>
      <c r="P7415" s="10">
        <v>2723</v>
      </c>
      <c r="Q7415" s="10">
        <v>63</v>
      </c>
      <c r="R7415" s="11">
        <v>5767</v>
      </c>
      <c r="S7415" s="24">
        <f>Table1[[#This Row],[Female Voters]]/Table1[[#This Row],[Female Population]]</f>
        <v>0.78438661710037172</v>
      </c>
      <c r="T7415" s="24">
        <f>Table1[[#This Row],[Male Voters]]/Table1[[#This Row],[Male Population]]</f>
        <v>0.73154701718907988</v>
      </c>
      <c r="U7415" s="24">
        <f>Table1[[#This Row],[Total Voters]]/Table1[[#This Row],[Total Population]]</f>
        <v>0.76809011646407432</v>
      </c>
      <c r="V7415" s="24">
        <f>Table1[[#This Row],[Female Ballots]]/Table1[[#This Row],[Female Population]]</f>
        <v>0.38213049609024485</v>
      </c>
      <c r="W7415" s="24">
        <f>Table1[[#This Row],[Male Ballots]]/Table1[[#This Row],[Male Population]]</f>
        <v>0.34416076845298282</v>
      </c>
      <c r="X7415" s="24">
        <f>Table1[[#This Row],[Total Ballots]]/Table1[[#This Row],[Total Population]]</f>
        <v>0.36702093807675173</v>
      </c>
      <c r="Y7415" s="24">
        <f>Table1[[#This Row],[Female Ballots]]/Table1[[#This Row],[Female Voters]]</f>
        <v>0.487171106389933</v>
      </c>
      <c r="Z7415" s="24">
        <f>Table1[[#This Row],[Male Ballots]]/Table1[[#This Row],[Male Voters]]</f>
        <v>0.47045611610228061</v>
      </c>
      <c r="AA7415" s="24">
        <f>Table1[[#This Row],[Total Ballots]]/Table1[[#This Row],[Total Voters]]</f>
        <v>0.47783577761206397</v>
      </c>
    </row>
    <row r="7416" spans="1:27" x14ac:dyDescent="0.35">
      <c r="A7416" s="8" t="s">
        <v>29</v>
      </c>
      <c r="B7416" s="17">
        <v>2009</v>
      </c>
      <c r="C7416" s="17" t="s">
        <v>82</v>
      </c>
      <c r="D7416" s="17" t="s">
        <v>69</v>
      </c>
      <c r="E7416" s="35" t="s">
        <v>74</v>
      </c>
      <c r="F7416" s="34" t="s">
        <v>78</v>
      </c>
      <c r="G7416" s="9" t="s">
        <v>62</v>
      </c>
      <c r="H7416" s="10">
        <v>626</v>
      </c>
      <c r="I7416" s="10">
        <v>651</v>
      </c>
      <c r="J7416" s="10">
        <v>1277</v>
      </c>
      <c r="K7416" s="31">
        <v>423</v>
      </c>
      <c r="L7416" s="31">
        <v>372</v>
      </c>
      <c r="M7416" s="31">
        <v>14</v>
      </c>
      <c r="N7416" s="31">
        <v>809</v>
      </c>
      <c r="O7416" s="10">
        <v>84</v>
      </c>
      <c r="P7416" s="10">
        <v>61</v>
      </c>
      <c r="Q7416" s="10">
        <v>1</v>
      </c>
      <c r="R7416" s="11">
        <v>146</v>
      </c>
      <c r="S7416" s="24">
        <f>Table1[[#This Row],[Female Voters]]/Table1[[#This Row],[Female Population]]</f>
        <v>0.67571884984025554</v>
      </c>
      <c r="T7416" s="24">
        <f>Table1[[#This Row],[Male Voters]]/Table1[[#This Row],[Male Population]]</f>
        <v>0.5714285714285714</v>
      </c>
      <c r="U7416" s="24">
        <f>Table1[[#This Row],[Total Voters]]/Table1[[#This Row],[Total Population]]</f>
        <v>0.6335160532498042</v>
      </c>
      <c r="V7416" s="24">
        <f>Table1[[#This Row],[Female Ballots]]/Table1[[#This Row],[Female Population]]</f>
        <v>0.13418530351437699</v>
      </c>
      <c r="W7416" s="24">
        <f>Table1[[#This Row],[Male Ballots]]/Table1[[#This Row],[Male Population]]</f>
        <v>9.3701996927803385E-2</v>
      </c>
      <c r="X7416" s="24">
        <f>Table1[[#This Row],[Total Ballots]]/Table1[[#This Row],[Total Population]]</f>
        <v>0.11433046202036022</v>
      </c>
      <c r="Y7416" s="24">
        <f>Table1[[#This Row],[Female Ballots]]/Table1[[#This Row],[Female Voters]]</f>
        <v>0.19858156028368795</v>
      </c>
      <c r="Z7416" s="24">
        <f>Table1[[#This Row],[Male Ballots]]/Table1[[#This Row],[Male Voters]]</f>
        <v>0.16397849462365591</v>
      </c>
      <c r="AA7416" s="24">
        <f>Table1[[#This Row],[Total Ballots]]/Table1[[#This Row],[Total Voters]]</f>
        <v>0.18046971569839307</v>
      </c>
    </row>
    <row r="7417" spans="1:27" x14ac:dyDescent="0.35">
      <c r="A7417" s="8" t="s">
        <v>29</v>
      </c>
      <c r="B7417" s="17">
        <v>2009</v>
      </c>
      <c r="C7417" s="17" t="s">
        <v>82</v>
      </c>
      <c r="D7417" s="17" t="s">
        <v>69</v>
      </c>
      <c r="E7417" s="35" t="s">
        <v>74</v>
      </c>
      <c r="F7417" s="34" t="s">
        <v>78</v>
      </c>
      <c r="G7417" s="9" t="s">
        <v>63</v>
      </c>
      <c r="H7417" s="10">
        <v>950</v>
      </c>
      <c r="I7417" s="10">
        <v>985</v>
      </c>
      <c r="J7417" s="10">
        <v>1935</v>
      </c>
      <c r="K7417" s="31">
        <v>683</v>
      </c>
      <c r="L7417" s="31">
        <v>625</v>
      </c>
      <c r="M7417" s="31">
        <v>32</v>
      </c>
      <c r="N7417" s="31">
        <v>1340</v>
      </c>
      <c r="O7417" s="10">
        <v>147</v>
      </c>
      <c r="P7417" s="10">
        <v>138</v>
      </c>
      <c r="Q7417" s="10">
        <v>5</v>
      </c>
      <c r="R7417" s="11">
        <v>290</v>
      </c>
      <c r="S7417" s="24">
        <f>Table1[[#This Row],[Female Voters]]/Table1[[#This Row],[Female Population]]</f>
        <v>0.71894736842105267</v>
      </c>
      <c r="T7417" s="24">
        <f>Table1[[#This Row],[Male Voters]]/Table1[[#This Row],[Male Population]]</f>
        <v>0.63451776649746194</v>
      </c>
      <c r="U7417" s="24">
        <f>Table1[[#This Row],[Total Voters]]/Table1[[#This Row],[Total Population]]</f>
        <v>0.69250645994832039</v>
      </c>
      <c r="V7417" s="24">
        <f>Table1[[#This Row],[Female Ballots]]/Table1[[#This Row],[Female Population]]</f>
        <v>0.15473684210526314</v>
      </c>
      <c r="W7417" s="24">
        <f>Table1[[#This Row],[Male Ballots]]/Table1[[#This Row],[Male Population]]</f>
        <v>0.1401015228426396</v>
      </c>
      <c r="X7417" s="24">
        <f>Table1[[#This Row],[Total Ballots]]/Table1[[#This Row],[Total Population]]</f>
        <v>0.14987080103359174</v>
      </c>
      <c r="Y7417" s="24">
        <f>Table1[[#This Row],[Female Ballots]]/Table1[[#This Row],[Female Voters]]</f>
        <v>0.21522693997071743</v>
      </c>
      <c r="Z7417" s="24">
        <f>Table1[[#This Row],[Male Ballots]]/Table1[[#This Row],[Male Voters]]</f>
        <v>0.2208</v>
      </c>
      <c r="AA7417" s="24">
        <f>Table1[[#This Row],[Total Ballots]]/Table1[[#This Row],[Total Voters]]</f>
        <v>0.21641791044776118</v>
      </c>
    </row>
    <row r="7418" spans="1:27" x14ac:dyDescent="0.35">
      <c r="A7418" s="8" t="s">
        <v>29</v>
      </c>
      <c r="B7418" s="17">
        <v>2009</v>
      </c>
      <c r="C7418" s="17" t="s">
        <v>82</v>
      </c>
      <c r="D7418" s="17" t="s">
        <v>69</v>
      </c>
      <c r="E7418" s="35" t="s">
        <v>74</v>
      </c>
      <c r="F7418" s="34" t="s">
        <v>78</v>
      </c>
      <c r="G7418" s="9" t="s">
        <v>64</v>
      </c>
      <c r="H7418" s="10">
        <v>1172</v>
      </c>
      <c r="I7418" s="10">
        <v>1284</v>
      </c>
      <c r="J7418" s="10">
        <v>2456</v>
      </c>
      <c r="K7418" s="31">
        <v>791</v>
      </c>
      <c r="L7418" s="31">
        <v>758</v>
      </c>
      <c r="M7418" s="31">
        <v>22</v>
      </c>
      <c r="N7418" s="31">
        <v>1571</v>
      </c>
      <c r="O7418" s="10">
        <v>246</v>
      </c>
      <c r="P7418" s="10">
        <v>219</v>
      </c>
      <c r="Q7418" s="10">
        <v>6</v>
      </c>
      <c r="R7418" s="11">
        <v>471</v>
      </c>
      <c r="S7418" s="24">
        <f>Table1[[#This Row],[Female Voters]]/Table1[[#This Row],[Female Population]]</f>
        <v>0.67491467576791808</v>
      </c>
      <c r="T7418" s="24">
        <f>Table1[[#This Row],[Male Voters]]/Table1[[#This Row],[Male Population]]</f>
        <v>0.59034267912772587</v>
      </c>
      <c r="U7418" s="24">
        <f>Table1[[#This Row],[Total Voters]]/Table1[[#This Row],[Total Population]]</f>
        <v>0.63965798045602607</v>
      </c>
      <c r="V7418" s="24">
        <f>Table1[[#This Row],[Female Ballots]]/Table1[[#This Row],[Female Population]]</f>
        <v>0.20989761092150169</v>
      </c>
      <c r="W7418" s="24">
        <f>Table1[[#This Row],[Male Ballots]]/Table1[[#This Row],[Male Population]]</f>
        <v>0.17056074766355139</v>
      </c>
      <c r="X7418" s="24">
        <f>Table1[[#This Row],[Total Ballots]]/Table1[[#This Row],[Total Population]]</f>
        <v>0.19177524429967427</v>
      </c>
      <c r="Y7418" s="24">
        <f>Table1[[#This Row],[Female Ballots]]/Table1[[#This Row],[Female Voters]]</f>
        <v>0.31099873577749682</v>
      </c>
      <c r="Z7418" s="24">
        <f>Table1[[#This Row],[Male Ballots]]/Table1[[#This Row],[Male Voters]]</f>
        <v>0.28891820580474936</v>
      </c>
      <c r="AA7418" s="24">
        <f>Table1[[#This Row],[Total Ballots]]/Table1[[#This Row],[Total Voters]]</f>
        <v>0.29980903882877147</v>
      </c>
    </row>
    <row r="7419" spans="1:27" x14ac:dyDescent="0.35">
      <c r="A7419" s="8" t="s">
        <v>29</v>
      </c>
      <c r="B7419" s="17">
        <v>2009</v>
      </c>
      <c r="C7419" s="17" t="s">
        <v>82</v>
      </c>
      <c r="D7419" s="17" t="s">
        <v>69</v>
      </c>
      <c r="E7419" s="35" t="s">
        <v>74</v>
      </c>
      <c r="F7419" s="34" t="s">
        <v>78</v>
      </c>
      <c r="G7419" s="9" t="s">
        <v>65</v>
      </c>
      <c r="H7419" s="10">
        <v>1595</v>
      </c>
      <c r="I7419" s="10">
        <v>1570</v>
      </c>
      <c r="J7419" s="10">
        <v>3165</v>
      </c>
      <c r="K7419" s="31">
        <v>1233</v>
      </c>
      <c r="L7419" s="31">
        <v>1110</v>
      </c>
      <c r="M7419" s="31">
        <v>18</v>
      </c>
      <c r="N7419" s="31">
        <v>2361</v>
      </c>
      <c r="O7419" s="10">
        <v>530</v>
      </c>
      <c r="P7419" s="10">
        <v>402</v>
      </c>
      <c r="Q7419" s="10">
        <v>8</v>
      </c>
      <c r="R7419" s="11">
        <v>940</v>
      </c>
      <c r="S7419" s="24">
        <f>Table1[[#This Row],[Female Voters]]/Table1[[#This Row],[Female Population]]</f>
        <v>0.77304075235109715</v>
      </c>
      <c r="T7419" s="24">
        <f>Table1[[#This Row],[Male Voters]]/Table1[[#This Row],[Male Population]]</f>
        <v>0.70700636942675155</v>
      </c>
      <c r="U7419" s="24">
        <f>Table1[[#This Row],[Total Voters]]/Table1[[#This Row],[Total Population]]</f>
        <v>0.7459715639810427</v>
      </c>
      <c r="V7419" s="24">
        <f>Table1[[#This Row],[Female Ballots]]/Table1[[#This Row],[Female Population]]</f>
        <v>0.33228840125391851</v>
      </c>
      <c r="W7419" s="24">
        <f>Table1[[#This Row],[Male Ballots]]/Table1[[#This Row],[Male Population]]</f>
        <v>0.25605095541401274</v>
      </c>
      <c r="X7419" s="24">
        <f>Table1[[#This Row],[Total Ballots]]/Table1[[#This Row],[Total Population]]</f>
        <v>0.29699842022116901</v>
      </c>
      <c r="Y7419" s="24">
        <f>Table1[[#This Row],[Female Ballots]]/Table1[[#This Row],[Female Voters]]</f>
        <v>0.42984590429845904</v>
      </c>
      <c r="Z7419" s="24">
        <f>Table1[[#This Row],[Male Ballots]]/Table1[[#This Row],[Male Voters]]</f>
        <v>0.36216216216216218</v>
      </c>
      <c r="AA7419" s="24">
        <f>Table1[[#This Row],[Total Ballots]]/Table1[[#This Row],[Total Voters]]</f>
        <v>0.39813638288860653</v>
      </c>
    </row>
    <row r="7420" spans="1:27" x14ac:dyDescent="0.35">
      <c r="A7420" s="8" t="s">
        <v>29</v>
      </c>
      <c r="B7420" s="17">
        <v>2009</v>
      </c>
      <c r="C7420" s="17" t="s">
        <v>82</v>
      </c>
      <c r="D7420" s="17" t="s">
        <v>69</v>
      </c>
      <c r="E7420" s="35" t="s">
        <v>74</v>
      </c>
      <c r="F7420" s="34" t="s">
        <v>78</v>
      </c>
      <c r="G7420" s="9" t="s">
        <v>66</v>
      </c>
      <c r="H7420" s="10">
        <v>1710</v>
      </c>
      <c r="I7420" s="10">
        <v>1692</v>
      </c>
      <c r="J7420" s="10">
        <v>3402</v>
      </c>
      <c r="K7420" s="31">
        <v>1494</v>
      </c>
      <c r="L7420" s="31">
        <v>1401</v>
      </c>
      <c r="M7420" s="31">
        <v>44</v>
      </c>
      <c r="N7420" s="31">
        <v>2939</v>
      </c>
      <c r="O7420" s="10">
        <v>899</v>
      </c>
      <c r="P7420" s="10">
        <v>803</v>
      </c>
      <c r="Q7420" s="10">
        <v>20</v>
      </c>
      <c r="R7420" s="11">
        <v>1722</v>
      </c>
      <c r="S7420" s="24">
        <f>Table1[[#This Row],[Female Voters]]/Table1[[#This Row],[Female Population]]</f>
        <v>0.87368421052631584</v>
      </c>
      <c r="T7420" s="24">
        <f>Table1[[#This Row],[Male Voters]]/Table1[[#This Row],[Male Population]]</f>
        <v>0.82801418439716312</v>
      </c>
      <c r="U7420" s="24">
        <f>Table1[[#This Row],[Total Voters]]/Table1[[#This Row],[Total Population]]</f>
        <v>0.86390358612580831</v>
      </c>
      <c r="V7420" s="24">
        <f>Table1[[#This Row],[Female Ballots]]/Table1[[#This Row],[Female Population]]</f>
        <v>0.52573099415204683</v>
      </c>
      <c r="W7420" s="24">
        <f>Table1[[#This Row],[Male Ballots]]/Table1[[#This Row],[Male Population]]</f>
        <v>0.47458628841607564</v>
      </c>
      <c r="X7420" s="24">
        <f>Table1[[#This Row],[Total Ballots]]/Table1[[#This Row],[Total Population]]</f>
        <v>0.50617283950617287</v>
      </c>
      <c r="Y7420" s="24">
        <f>Table1[[#This Row],[Female Ballots]]/Table1[[#This Row],[Female Voters]]</f>
        <v>0.60174029451137889</v>
      </c>
      <c r="Z7420" s="24">
        <f>Table1[[#This Row],[Male Ballots]]/Table1[[#This Row],[Male Voters]]</f>
        <v>0.57316202712348319</v>
      </c>
      <c r="AA7420" s="24">
        <f>Table1[[#This Row],[Total Ballots]]/Table1[[#This Row],[Total Voters]]</f>
        <v>0.58591357604627425</v>
      </c>
    </row>
    <row r="7421" spans="1:27" x14ac:dyDescent="0.35">
      <c r="A7421" s="8" t="s">
        <v>29</v>
      </c>
      <c r="B7421" s="17">
        <v>2009</v>
      </c>
      <c r="C7421" s="17" t="s">
        <v>82</v>
      </c>
      <c r="D7421" s="17" t="s">
        <v>69</v>
      </c>
      <c r="E7421" s="35" t="s">
        <v>74</v>
      </c>
      <c r="F7421" s="34" t="s">
        <v>78</v>
      </c>
      <c r="G7421" s="9" t="s">
        <v>67</v>
      </c>
      <c r="H7421" s="10">
        <v>1748</v>
      </c>
      <c r="I7421" s="10">
        <v>1730</v>
      </c>
      <c r="J7421" s="10">
        <v>3478</v>
      </c>
      <c r="K7421" s="31">
        <v>1495</v>
      </c>
      <c r="L7421" s="31">
        <v>1522</v>
      </c>
      <c r="M7421" s="31">
        <v>32</v>
      </c>
      <c r="N7421" s="31">
        <v>3049</v>
      </c>
      <c r="O7421" s="10">
        <v>1075</v>
      </c>
      <c r="P7421" s="10">
        <v>1100</v>
      </c>
      <c r="Q7421" s="10">
        <v>23</v>
      </c>
      <c r="R7421" s="11">
        <v>2198</v>
      </c>
      <c r="S7421" s="24">
        <f>Table1[[#This Row],[Female Voters]]/Table1[[#This Row],[Female Population]]</f>
        <v>0.85526315789473684</v>
      </c>
      <c r="T7421" s="24">
        <f>Table1[[#This Row],[Male Voters]]/Table1[[#This Row],[Male Population]]</f>
        <v>0.87976878612716758</v>
      </c>
      <c r="U7421" s="24">
        <f>Table1[[#This Row],[Total Voters]]/Table1[[#This Row],[Total Population]]</f>
        <v>0.87665324899367447</v>
      </c>
      <c r="V7421" s="24">
        <f>Table1[[#This Row],[Female Ballots]]/Table1[[#This Row],[Female Population]]</f>
        <v>0.61498855835240274</v>
      </c>
      <c r="W7421" s="24">
        <f>Table1[[#This Row],[Male Ballots]]/Table1[[#This Row],[Male Population]]</f>
        <v>0.63583815028901736</v>
      </c>
      <c r="X7421" s="24">
        <f>Table1[[#This Row],[Total Ballots]]/Table1[[#This Row],[Total Population]]</f>
        <v>0.63197239792984472</v>
      </c>
      <c r="Y7421" s="24">
        <f>Table1[[#This Row],[Female Ballots]]/Table1[[#This Row],[Female Voters]]</f>
        <v>0.71906354515050164</v>
      </c>
      <c r="Z7421" s="24">
        <f>Table1[[#This Row],[Male Ballots]]/Table1[[#This Row],[Male Voters]]</f>
        <v>0.72273324572930353</v>
      </c>
      <c r="AA7421" s="24">
        <f>Table1[[#This Row],[Total Ballots]]/Table1[[#This Row],[Total Voters]]</f>
        <v>0.72089209576910462</v>
      </c>
    </row>
    <row r="7422" spans="1:27" x14ac:dyDescent="0.35">
      <c r="A7422" s="8" t="s">
        <v>42</v>
      </c>
      <c r="B7422" s="17">
        <v>2009</v>
      </c>
      <c r="C7422" s="17" t="s">
        <v>82</v>
      </c>
      <c r="D7422" s="17"/>
      <c r="E7422" s="35" t="s">
        <v>74</v>
      </c>
      <c r="F7422" s="34" t="s">
        <v>78</v>
      </c>
      <c r="G7422" s="9" t="s">
        <v>79</v>
      </c>
      <c r="H7422" s="10">
        <v>29072</v>
      </c>
      <c r="I7422" s="10">
        <v>28604</v>
      </c>
      <c r="J7422" s="10">
        <v>57676</v>
      </c>
      <c r="K7422" s="31">
        <v>21900</v>
      </c>
      <c r="L7422" s="31">
        <v>19535</v>
      </c>
      <c r="M7422" s="31">
        <v>27</v>
      </c>
      <c r="N7422" s="31">
        <v>41462</v>
      </c>
      <c r="O7422" s="10">
        <v>12380</v>
      </c>
      <c r="P7422" s="10">
        <v>10940</v>
      </c>
      <c r="Q7422" s="10">
        <v>12</v>
      </c>
      <c r="R7422" s="11">
        <v>23332</v>
      </c>
      <c r="S7422" s="24">
        <f>Table1[[#This Row],[Female Voters]]/Table1[[#This Row],[Female Population]]</f>
        <v>0.7533021463951568</v>
      </c>
      <c r="T7422" s="24">
        <f>Table1[[#This Row],[Male Voters]]/Table1[[#This Row],[Male Population]]</f>
        <v>0.68294644105719482</v>
      </c>
      <c r="U7422" s="24">
        <f>Table1[[#This Row],[Total Voters]]/Table1[[#This Row],[Total Population]]</f>
        <v>0.71887786947777244</v>
      </c>
      <c r="V7422" s="24">
        <f>Table1[[#This Row],[Female Ballots]]/Table1[[#This Row],[Female Population]]</f>
        <v>0.42583929554210237</v>
      </c>
      <c r="W7422" s="24">
        <f>Table1[[#This Row],[Male Ballots]]/Table1[[#This Row],[Male Population]]</f>
        <v>0.38246399105020279</v>
      </c>
      <c r="X7422" s="24">
        <f>Table1[[#This Row],[Total Ballots]]/Table1[[#This Row],[Total Population]]</f>
        <v>0.40453568208613633</v>
      </c>
      <c r="Y7422" s="24">
        <f>Table1[[#This Row],[Female Ballots]]/Table1[[#This Row],[Female Voters]]</f>
        <v>0.56529680365296808</v>
      </c>
      <c r="Z7422" s="24">
        <f>Table1[[#This Row],[Male Ballots]]/Table1[[#This Row],[Male Voters]]</f>
        <v>0.56002047606859484</v>
      </c>
      <c r="AA7422" s="24">
        <f>Table1[[#This Row],[Total Ballots]]/Table1[[#This Row],[Total Voters]]</f>
        <v>0.5627321402730211</v>
      </c>
    </row>
    <row r="7423" spans="1:27" x14ac:dyDescent="0.35">
      <c r="A7423" s="8" t="s">
        <v>42</v>
      </c>
      <c r="B7423" s="17">
        <v>2009</v>
      </c>
      <c r="C7423" s="17" t="s">
        <v>82</v>
      </c>
      <c r="D7423" s="17"/>
      <c r="E7423" s="35" t="s">
        <v>74</v>
      </c>
      <c r="F7423" s="34" t="s">
        <v>78</v>
      </c>
      <c r="G7423" s="9" t="s">
        <v>62</v>
      </c>
      <c r="H7423" s="10">
        <v>3083</v>
      </c>
      <c r="I7423" s="10">
        <v>3417</v>
      </c>
      <c r="J7423" s="10">
        <v>6500</v>
      </c>
      <c r="K7423" s="31">
        <v>1929</v>
      </c>
      <c r="L7423" s="31">
        <v>1694</v>
      </c>
      <c r="M7423" s="31">
        <v>8</v>
      </c>
      <c r="N7423" s="31">
        <v>3631</v>
      </c>
      <c r="O7423" s="10">
        <v>483</v>
      </c>
      <c r="P7423" s="10">
        <v>399</v>
      </c>
      <c r="Q7423" s="10">
        <v>3</v>
      </c>
      <c r="R7423" s="11">
        <v>885</v>
      </c>
      <c r="S7423" s="24">
        <f>Table1[[#This Row],[Female Voters]]/Table1[[#This Row],[Female Population]]</f>
        <v>0.62568926370418421</v>
      </c>
      <c r="T7423" s="24">
        <f>Table1[[#This Row],[Male Voters]]/Table1[[#This Row],[Male Population]]</f>
        <v>0.49575651155984785</v>
      </c>
      <c r="U7423" s="24">
        <f>Table1[[#This Row],[Total Voters]]/Table1[[#This Row],[Total Population]]</f>
        <v>0.55861538461538462</v>
      </c>
      <c r="V7423" s="24">
        <f>Table1[[#This Row],[Female Ballots]]/Table1[[#This Row],[Female Population]]</f>
        <v>0.15666558546869933</v>
      </c>
      <c r="W7423" s="24">
        <f>Table1[[#This Row],[Male Ballots]]/Table1[[#This Row],[Male Population]]</f>
        <v>0.11676909569798069</v>
      </c>
      <c r="X7423" s="24">
        <f>Table1[[#This Row],[Total Ballots]]/Table1[[#This Row],[Total Population]]</f>
        <v>0.13615384615384615</v>
      </c>
      <c r="Y7423" s="24">
        <f>Table1[[#This Row],[Female Ballots]]/Table1[[#This Row],[Female Voters]]</f>
        <v>0.25038880248833595</v>
      </c>
      <c r="Z7423" s="24">
        <f>Table1[[#This Row],[Male Ballots]]/Table1[[#This Row],[Male Voters]]</f>
        <v>0.23553719008264462</v>
      </c>
      <c r="AA7423" s="24">
        <f>Table1[[#This Row],[Total Ballots]]/Table1[[#This Row],[Total Voters]]</f>
        <v>0.24373450839988983</v>
      </c>
    </row>
    <row r="7424" spans="1:27" x14ac:dyDescent="0.35">
      <c r="A7424" s="8" t="s">
        <v>42</v>
      </c>
      <c r="B7424" s="17">
        <v>2009</v>
      </c>
      <c r="C7424" s="17" t="s">
        <v>82</v>
      </c>
      <c r="D7424" s="17"/>
      <c r="E7424" s="35" t="s">
        <v>74</v>
      </c>
      <c r="F7424" s="34" t="s">
        <v>78</v>
      </c>
      <c r="G7424" s="9" t="s">
        <v>63</v>
      </c>
      <c r="H7424" s="10">
        <v>4118</v>
      </c>
      <c r="I7424" s="10">
        <v>4257</v>
      </c>
      <c r="J7424" s="10">
        <v>8375</v>
      </c>
      <c r="K7424" s="31">
        <v>2746</v>
      </c>
      <c r="L7424" s="31">
        <v>2415</v>
      </c>
      <c r="M7424" s="31">
        <v>4</v>
      </c>
      <c r="N7424" s="31">
        <v>5165</v>
      </c>
      <c r="O7424" s="10">
        <v>791</v>
      </c>
      <c r="P7424" s="10">
        <v>637</v>
      </c>
      <c r="Q7424" s="10"/>
      <c r="R7424" s="11">
        <v>1428</v>
      </c>
      <c r="S7424" s="24">
        <f>Table1[[#This Row],[Female Voters]]/Table1[[#This Row],[Female Population]]</f>
        <v>0.66682855755220982</v>
      </c>
      <c r="T7424" s="24">
        <f>Table1[[#This Row],[Male Voters]]/Table1[[#This Row],[Male Population]]</f>
        <v>0.56730091613812539</v>
      </c>
      <c r="U7424" s="24">
        <f>Table1[[#This Row],[Total Voters]]/Table1[[#This Row],[Total Population]]</f>
        <v>0.61671641791044773</v>
      </c>
      <c r="V7424" s="24">
        <f>Table1[[#This Row],[Female Ballots]]/Table1[[#This Row],[Female Population]]</f>
        <v>0.19208353569694026</v>
      </c>
      <c r="W7424" s="24">
        <f>Table1[[#This Row],[Male Ballots]]/Table1[[#This Row],[Male Population]]</f>
        <v>0.14963589382194034</v>
      </c>
      <c r="X7424" s="24">
        <f>Table1[[#This Row],[Total Ballots]]/Table1[[#This Row],[Total Population]]</f>
        <v>0.17050746268656716</v>
      </c>
      <c r="Y7424" s="24">
        <f>Table1[[#This Row],[Female Ballots]]/Table1[[#This Row],[Female Voters]]</f>
        <v>0.28805535324107795</v>
      </c>
      <c r="Z7424" s="24">
        <f>Table1[[#This Row],[Male Ballots]]/Table1[[#This Row],[Male Voters]]</f>
        <v>0.26376811594202898</v>
      </c>
      <c r="AA7424" s="24">
        <f>Table1[[#This Row],[Total Ballots]]/Table1[[#This Row],[Total Voters]]</f>
        <v>0.27647628267182961</v>
      </c>
    </row>
    <row r="7425" spans="1:27" x14ac:dyDescent="0.35">
      <c r="A7425" s="8" t="s">
        <v>42</v>
      </c>
      <c r="B7425" s="17">
        <v>2009</v>
      </c>
      <c r="C7425" s="17" t="s">
        <v>82</v>
      </c>
      <c r="D7425" s="17"/>
      <c r="E7425" s="35" t="s">
        <v>74</v>
      </c>
      <c r="F7425" s="34" t="s">
        <v>78</v>
      </c>
      <c r="G7425" s="9" t="s">
        <v>64</v>
      </c>
      <c r="H7425" s="10">
        <v>4340</v>
      </c>
      <c r="I7425" s="10">
        <v>4433</v>
      </c>
      <c r="J7425" s="10">
        <v>8773</v>
      </c>
      <c r="K7425" s="31">
        <v>3016</v>
      </c>
      <c r="L7425" s="31">
        <v>2589</v>
      </c>
      <c r="M7425" s="31">
        <v>2</v>
      </c>
      <c r="N7425" s="31">
        <v>5607</v>
      </c>
      <c r="O7425" s="10">
        <v>1276</v>
      </c>
      <c r="P7425" s="10">
        <v>1054</v>
      </c>
      <c r="Q7425" s="10"/>
      <c r="R7425" s="11">
        <v>2330</v>
      </c>
      <c r="S7425" s="24">
        <f>Table1[[#This Row],[Female Voters]]/Table1[[#This Row],[Female Population]]</f>
        <v>0.69493087557603683</v>
      </c>
      <c r="T7425" s="24">
        <f>Table1[[#This Row],[Male Voters]]/Table1[[#This Row],[Male Population]]</f>
        <v>0.58402887435145501</v>
      </c>
      <c r="U7425" s="24">
        <f>Table1[[#This Row],[Total Voters]]/Table1[[#This Row],[Total Population]]</f>
        <v>0.63912002735666251</v>
      </c>
      <c r="V7425" s="24">
        <f>Table1[[#This Row],[Female Ballots]]/Table1[[#This Row],[Female Population]]</f>
        <v>0.29400921658986173</v>
      </c>
      <c r="W7425" s="24">
        <f>Table1[[#This Row],[Male Ballots]]/Table1[[#This Row],[Male Population]]</f>
        <v>0.23776223776223776</v>
      </c>
      <c r="X7425" s="24">
        <f>Table1[[#This Row],[Total Ballots]]/Table1[[#This Row],[Total Population]]</f>
        <v>0.26558759831300582</v>
      </c>
      <c r="Y7425" s="24">
        <f>Table1[[#This Row],[Female Ballots]]/Table1[[#This Row],[Female Voters]]</f>
        <v>0.42307692307692307</v>
      </c>
      <c r="Z7425" s="24">
        <f>Table1[[#This Row],[Male Ballots]]/Table1[[#This Row],[Male Voters]]</f>
        <v>0.40710699111626109</v>
      </c>
      <c r="AA7425" s="24">
        <f>Table1[[#This Row],[Total Ballots]]/Table1[[#This Row],[Total Voters]]</f>
        <v>0.41555198858569647</v>
      </c>
    </row>
    <row r="7426" spans="1:27" x14ac:dyDescent="0.35">
      <c r="A7426" s="8" t="s">
        <v>42</v>
      </c>
      <c r="B7426" s="17">
        <v>2009</v>
      </c>
      <c r="C7426" s="17" t="s">
        <v>82</v>
      </c>
      <c r="D7426" s="17"/>
      <c r="E7426" s="35" t="s">
        <v>74</v>
      </c>
      <c r="F7426" s="34" t="s">
        <v>78</v>
      </c>
      <c r="G7426" s="9" t="s">
        <v>65</v>
      </c>
      <c r="H7426" s="10">
        <v>5584</v>
      </c>
      <c r="I7426" s="10">
        <v>5510</v>
      </c>
      <c r="J7426" s="10">
        <v>11094</v>
      </c>
      <c r="K7426" s="31">
        <v>4145</v>
      </c>
      <c r="L7426" s="31">
        <v>3686</v>
      </c>
      <c r="M7426" s="31">
        <v>2</v>
      </c>
      <c r="N7426" s="31">
        <v>7833</v>
      </c>
      <c r="O7426" s="10">
        <v>2304</v>
      </c>
      <c r="P7426" s="10">
        <v>1978</v>
      </c>
      <c r="Q7426" s="10">
        <v>1</v>
      </c>
      <c r="R7426" s="11">
        <v>4283</v>
      </c>
      <c r="S7426" s="24">
        <f>Table1[[#This Row],[Female Voters]]/Table1[[#This Row],[Female Population]]</f>
        <v>0.74229942693409745</v>
      </c>
      <c r="T7426" s="24">
        <f>Table1[[#This Row],[Male Voters]]/Table1[[#This Row],[Male Population]]</f>
        <v>0.66896551724137931</v>
      </c>
      <c r="U7426" s="24">
        <f>Table1[[#This Row],[Total Voters]]/Table1[[#This Row],[Total Population]]</f>
        <v>0.70605732828555978</v>
      </c>
      <c r="V7426" s="24">
        <f>Table1[[#This Row],[Female Ballots]]/Table1[[#This Row],[Female Population]]</f>
        <v>0.41260744985673353</v>
      </c>
      <c r="W7426" s="24">
        <f>Table1[[#This Row],[Male Ballots]]/Table1[[#This Row],[Male Population]]</f>
        <v>0.35898366606170601</v>
      </c>
      <c r="X7426" s="24">
        <f>Table1[[#This Row],[Total Ballots]]/Table1[[#This Row],[Total Population]]</f>
        <v>0.3860645393906616</v>
      </c>
      <c r="Y7426" s="24">
        <f>Table1[[#This Row],[Female Ballots]]/Table1[[#This Row],[Female Voters]]</f>
        <v>0.55585042219541614</v>
      </c>
      <c r="Z7426" s="24">
        <f>Table1[[#This Row],[Male Ballots]]/Table1[[#This Row],[Male Voters]]</f>
        <v>0.53662506782419972</v>
      </c>
      <c r="AA7426" s="24">
        <f>Table1[[#This Row],[Total Ballots]]/Table1[[#This Row],[Total Voters]]</f>
        <v>0.54678922507340733</v>
      </c>
    </row>
    <row r="7427" spans="1:27" x14ac:dyDescent="0.35">
      <c r="A7427" s="8" t="s">
        <v>42</v>
      </c>
      <c r="B7427" s="17">
        <v>2009</v>
      </c>
      <c r="C7427" s="17" t="s">
        <v>82</v>
      </c>
      <c r="D7427" s="17"/>
      <c r="E7427" s="35" t="s">
        <v>74</v>
      </c>
      <c r="F7427" s="34" t="s">
        <v>78</v>
      </c>
      <c r="G7427" s="9" t="s">
        <v>66</v>
      </c>
      <c r="H7427" s="10">
        <v>5123</v>
      </c>
      <c r="I7427" s="10">
        <v>5084</v>
      </c>
      <c r="J7427" s="10">
        <v>10207</v>
      </c>
      <c r="K7427" s="31">
        <v>4301</v>
      </c>
      <c r="L7427" s="31">
        <v>4095</v>
      </c>
      <c r="M7427" s="31">
        <v>7</v>
      </c>
      <c r="N7427" s="31">
        <v>8403</v>
      </c>
      <c r="O7427" s="10">
        <v>3072</v>
      </c>
      <c r="P7427" s="10">
        <v>2863</v>
      </c>
      <c r="Q7427" s="10">
        <v>6</v>
      </c>
      <c r="R7427" s="11">
        <v>5941</v>
      </c>
      <c r="S7427" s="24">
        <f>Table1[[#This Row],[Female Voters]]/Table1[[#This Row],[Female Population]]</f>
        <v>0.8395471403474527</v>
      </c>
      <c r="T7427" s="24">
        <f>Table1[[#This Row],[Male Voters]]/Table1[[#This Row],[Male Population]]</f>
        <v>0.80546813532651451</v>
      </c>
      <c r="U7427" s="24">
        <f>Table1[[#This Row],[Total Voters]]/Table1[[#This Row],[Total Population]]</f>
        <v>0.82325854805525622</v>
      </c>
      <c r="V7427" s="24">
        <f>Table1[[#This Row],[Female Ballots]]/Table1[[#This Row],[Female Population]]</f>
        <v>0.59964864337302359</v>
      </c>
      <c r="W7427" s="24">
        <f>Table1[[#This Row],[Male Ballots]]/Table1[[#This Row],[Male Population]]</f>
        <v>0.56313926042486229</v>
      </c>
      <c r="X7427" s="24">
        <f>Table1[[#This Row],[Total Ballots]]/Table1[[#This Row],[Total Population]]</f>
        <v>0.58205153326148718</v>
      </c>
      <c r="Y7427" s="24">
        <f>Table1[[#This Row],[Female Ballots]]/Table1[[#This Row],[Female Voters]]</f>
        <v>0.71425249941873981</v>
      </c>
      <c r="Z7427" s="24">
        <f>Table1[[#This Row],[Male Ballots]]/Table1[[#This Row],[Male Voters]]</f>
        <v>0.6991452991452991</v>
      </c>
      <c r="AA7427" s="24">
        <f>Table1[[#This Row],[Total Ballots]]/Table1[[#This Row],[Total Voters]]</f>
        <v>0.70700940140426038</v>
      </c>
    </row>
    <row r="7428" spans="1:27" x14ac:dyDescent="0.35">
      <c r="A7428" s="8" t="s">
        <v>42</v>
      </c>
      <c r="B7428" s="17">
        <v>2009</v>
      </c>
      <c r="C7428" s="17" t="s">
        <v>82</v>
      </c>
      <c r="D7428" s="17"/>
      <c r="E7428" s="35" t="s">
        <v>74</v>
      </c>
      <c r="F7428" s="34" t="s">
        <v>78</v>
      </c>
      <c r="G7428" s="9" t="s">
        <v>67</v>
      </c>
      <c r="H7428" s="10">
        <v>6824</v>
      </c>
      <c r="I7428" s="10">
        <v>5903</v>
      </c>
      <c r="J7428" s="10">
        <v>12727</v>
      </c>
      <c r="K7428" s="31">
        <v>5763</v>
      </c>
      <c r="L7428" s="31">
        <v>5056</v>
      </c>
      <c r="M7428" s="31">
        <v>4</v>
      </c>
      <c r="N7428" s="31">
        <v>10823</v>
      </c>
      <c r="O7428" s="10">
        <v>4454</v>
      </c>
      <c r="P7428" s="10">
        <v>4009</v>
      </c>
      <c r="Q7428" s="10">
        <v>2</v>
      </c>
      <c r="R7428" s="11">
        <v>8465</v>
      </c>
      <c r="S7428" s="24">
        <f>Table1[[#This Row],[Female Voters]]/Table1[[#This Row],[Female Population]]</f>
        <v>0.84451934349355218</v>
      </c>
      <c r="T7428" s="24">
        <f>Table1[[#This Row],[Male Voters]]/Table1[[#This Row],[Male Population]]</f>
        <v>0.8565136371336608</v>
      </c>
      <c r="U7428" s="24">
        <f>Table1[[#This Row],[Total Voters]]/Table1[[#This Row],[Total Population]]</f>
        <v>0.85039679421701897</v>
      </c>
      <c r="V7428" s="24">
        <f>Table1[[#This Row],[Female Ballots]]/Table1[[#This Row],[Female Population]]</f>
        <v>0.65269636576787804</v>
      </c>
      <c r="W7428" s="24">
        <f>Table1[[#This Row],[Male Ballots]]/Table1[[#This Row],[Male Population]]</f>
        <v>0.67914619684905975</v>
      </c>
      <c r="X7428" s="24">
        <f>Table1[[#This Row],[Total Ballots]]/Table1[[#This Row],[Total Population]]</f>
        <v>0.66512139545847415</v>
      </c>
      <c r="Y7428" s="24">
        <f>Table1[[#This Row],[Female Ballots]]/Table1[[#This Row],[Female Voters]]</f>
        <v>0.77286135693215341</v>
      </c>
      <c r="Z7428" s="24">
        <f>Table1[[#This Row],[Male Ballots]]/Table1[[#This Row],[Male Voters]]</f>
        <v>0.79291930379746833</v>
      </c>
      <c r="AA7428" s="24">
        <f>Table1[[#This Row],[Total Ballots]]/Table1[[#This Row],[Total Voters]]</f>
        <v>0.78213064769472418</v>
      </c>
    </row>
    <row r="7429" spans="1:27" x14ac:dyDescent="0.35">
      <c r="A7429" s="8" t="s">
        <v>27</v>
      </c>
      <c r="B7429" s="17">
        <v>2009</v>
      </c>
      <c r="C7429" s="17" t="s">
        <v>82</v>
      </c>
      <c r="D7429" s="17"/>
      <c r="E7429" s="35" t="s">
        <v>74</v>
      </c>
      <c r="F7429" s="34" t="s">
        <v>78</v>
      </c>
      <c r="G7429" s="9" t="s">
        <v>79</v>
      </c>
      <c r="H7429" s="10">
        <v>4118</v>
      </c>
      <c r="I7429" s="10">
        <v>4068</v>
      </c>
      <c r="J7429" s="10">
        <v>8186.0300000000007</v>
      </c>
      <c r="K7429" s="31">
        <v>3494</v>
      </c>
      <c r="L7429" s="31">
        <v>3335</v>
      </c>
      <c r="M7429" s="31">
        <v>0</v>
      </c>
      <c r="N7429" s="31">
        <v>6829</v>
      </c>
      <c r="O7429" s="10">
        <v>2166</v>
      </c>
      <c r="P7429" s="10">
        <v>2013</v>
      </c>
      <c r="Q7429" s="10"/>
      <c r="R7429" s="11">
        <v>4179</v>
      </c>
      <c r="S7429" s="24">
        <f>Table1[[#This Row],[Female Voters]]/Table1[[#This Row],[Female Population]]</f>
        <v>0.84847013113161729</v>
      </c>
      <c r="T7429" s="24">
        <f>Table1[[#This Row],[Male Voters]]/Table1[[#This Row],[Male Population]]</f>
        <v>0.8198131760078663</v>
      </c>
      <c r="U7429" s="24">
        <f>Table1[[#This Row],[Total Voters]]/Table1[[#This Row],[Total Population]]</f>
        <v>0.83422611449017403</v>
      </c>
      <c r="V7429" s="24">
        <f>Table1[[#This Row],[Female Ballots]]/Table1[[#This Row],[Female Population]]</f>
        <v>0.52598348712967458</v>
      </c>
      <c r="W7429" s="24">
        <f>Table1[[#This Row],[Male Ballots]]/Table1[[#This Row],[Male Population]]</f>
        <v>0.49483775811209441</v>
      </c>
      <c r="X7429" s="24">
        <f>Table1[[#This Row],[Total Ballots]]/Table1[[#This Row],[Total Population]]</f>
        <v>0.51050387061860258</v>
      </c>
      <c r="Y7429" s="24">
        <f>Table1[[#This Row],[Female Ballots]]/Table1[[#This Row],[Female Voters]]</f>
        <v>0.61991986262163712</v>
      </c>
      <c r="Z7429" s="24">
        <f>Table1[[#This Row],[Male Ballots]]/Table1[[#This Row],[Male Voters]]</f>
        <v>0.60359820089955019</v>
      </c>
      <c r="AA7429" s="24">
        <f>Table1[[#This Row],[Total Ballots]]/Table1[[#This Row],[Total Voters]]</f>
        <v>0.61194904085517643</v>
      </c>
    </row>
    <row r="7430" spans="1:27" x14ac:dyDescent="0.35">
      <c r="A7430" s="8" t="s">
        <v>27</v>
      </c>
      <c r="B7430" s="17">
        <v>2009</v>
      </c>
      <c r="C7430" s="17" t="s">
        <v>82</v>
      </c>
      <c r="D7430" s="17"/>
      <c r="E7430" s="35" t="s">
        <v>74</v>
      </c>
      <c r="F7430" s="34" t="s">
        <v>78</v>
      </c>
      <c r="G7430" s="9" t="s">
        <v>62</v>
      </c>
      <c r="H7430" s="10">
        <v>295</v>
      </c>
      <c r="I7430" s="10">
        <v>330</v>
      </c>
      <c r="J7430" s="10">
        <v>625</v>
      </c>
      <c r="K7430" s="31">
        <v>241</v>
      </c>
      <c r="L7430" s="31">
        <v>254</v>
      </c>
      <c r="M7430" s="31">
        <v>0</v>
      </c>
      <c r="N7430" s="31">
        <v>495</v>
      </c>
      <c r="O7430" s="10">
        <v>81</v>
      </c>
      <c r="P7430" s="10">
        <v>68</v>
      </c>
      <c r="Q7430" s="10"/>
      <c r="R7430" s="11">
        <v>149</v>
      </c>
      <c r="S7430" s="24">
        <f>Table1[[#This Row],[Female Voters]]/Table1[[#This Row],[Female Population]]</f>
        <v>0.81694915254237288</v>
      </c>
      <c r="T7430" s="24">
        <f>Table1[[#This Row],[Male Voters]]/Table1[[#This Row],[Male Population]]</f>
        <v>0.76969696969696966</v>
      </c>
      <c r="U7430" s="24">
        <f>Table1[[#This Row],[Total Voters]]/Table1[[#This Row],[Total Population]]</f>
        <v>0.79200000000000004</v>
      </c>
      <c r="V7430" s="24">
        <f>Table1[[#This Row],[Female Ballots]]/Table1[[#This Row],[Female Population]]</f>
        <v>0.27457627118644068</v>
      </c>
      <c r="W7430" s="24">
        <f>Table1[[#This Row],[Male Ballots]]/Table1[[#This Row],[Male Population]]</f>
        <v>0.20606060606060606</v>
      </c>
      <c r="X7430" s="24">
        <f>Table1[[#This Row],[Total Ballots]]/Table1[[#This Row],[Total Population]]</f>
        <v>0.2384</v>
      </c>
      <c r="Y7430" s="24">
        <f>Table1[[#This Row],[Female Ballots]]/Table1[[#This Row],[Female Voters]]</f>
        <v>0.33609958506224069</v>
      </c>
      <c r="Z7430" s="24">
        <f>Table1[[#This Row],[Male Ballots]]/Table1[[#This Row],[Male Voters]]</f>
        <v>0.26771653543307089</v>
      </c>
      <c r="AA7430" s="24">
        <f>Table1[[#This Row],[Total Ballots]]/Table1[[#This Row],[Total Voters]]</f>
        <v>0.30101010101010101</v>
      </c>
    </row>
    <row r="7431" spans="1:27" x14ac:dyDescent="0.35">
      <c r="A7431" s="8" t="s">
        <v>27</v>
      </c>
      <c r="B7431" s="17">
        <v>2009</v>
      </c>
      <c r="C7431" s="17" t="s">
        <v>82</v>
      </c>
      <c r="D7431" s="17"/>
      <c r="E7431" s="35" t="s">
        <v>74</v>
      </c>
      <c r="F7431" s="34" t="s">
        <v>78</v>
      </c>
      <c r="G7431" s="9" t="s">
        <v>63</v>
      </c>
      <c r="H7431" s="10">
        <v>436</v>
      </c>
      <c r="I7431" s="10">
        <v>426</v>
      </c>
      <c r="J7431" s="10">
        <v>862</v>
      </c>
      <c r="K7431" s="31">
        <v>397</v>
      </c>
      <c r="L7431" s="31">
        <v>378</v>
      </c>
      <c r="M7431" s="31">
        <v>0</v>
      </c>
      <c r="N7431" s="31">
        <v>775</v>
      </c>
      <c r="O7431" s="10">
        <v>128</v>
      </c>
      <c r="P7431" s="10">
        <v>109</v>
      </c>
      <c r="Q7431" s="10"/>
      <c r="R7431" s="11">
        <v>237</v>
      </c>
      <c r="S7431" s="24">
        <f>Table1[[#This Row],[Female Voters]]/Table1[[#This Row],[Female Population]]</f>
        <v>0.91055045871559637</v>
      </c>
      <c r="T7431" s="24">
        <f>Table1[[#This Row],[Male Voters]]/Table1[[#This Row],[Male Population]]</f>
        <v>0.88732394366197187</v>
      </c>
      <c r="U7431" s="24">
        <f>Table1[[#This Row],[Total Voters]]/Table1[[#This Row],[Total Population]]</f>
        <v>0.89907192575406036</v>
      </c>
      <c r="V7431" s="24">
        <f>Table1[[#This Row],[Female Ballots]]/Table1[[#This Row],[Female Population]]</f>
        <v>0.29357798165137616</v>
      </c>
      <c r="W7431" s="24">
        <f>Table1[[#This Row],[Male Ballots]]/Table1[[#This Row],[Male Population]]</f>
        <v>0.25586854460093894</v>
      </c>
      <c r="X7431" s="24">
        <f>Table1[[#This Row],[Total Ballots]]/Table1[[#This Row],[Total Population]]</f>
        <v>0.27494199535962877</v>
      </c>
      <c r="Y7431" s="24">
        <f>Table1[[#This Row],[Female Ballots]]/Table1[[#This Row],[Female Voters]]</f>
        <v>0.32241813602015112</v>
      </c>
      <c r="Z7431" s="24">
        <f>Table1[[#This Row],[Male Ballots]]/Table1[[#This Row],[Male Voters]]</f>
        <v>0.28835978835978837</v>
      </c>
      <c r="AA7431" s="24">
        <f>Table1[[#This Row],[Total Ballots]]/Table1[[#This Row],[Total Voters]]</f>
        <v>0.30580645161290321</v>
      </c>
    </row>
    <row r="7432" spans="1:27" x14ac:dyDescent="0.35">
      <c r="A7432" s="8" t="s">
        <v>27</v>
      </c>
      <c r="B7432" s="17">
        <v>2009</v>
      </c>
      <c r="C7432" s="17" t="s">
        <v>82</v>
      </c>
      <c r="D7432" s="17"/>
      <c r="E7432" s="35" t="s">
        <v>74</v>
      </c>
      <c r="F7432" s="34" t="s">
        <v>78</v>
      </c>
      <c r="G7432" s="9" t="s">
        <v>64</v>
      </c>
      <c r="H7432" s="10">
        <v>542</v>
      </c>
      <c r="I7432" s="10">
        <v>553</v>
      </c>
      <c r="J7432" s="10">
        <v>1095</v>
      </c>
      <c r="K7432" s="31">
        <v>436</v>
      </c>
      <c r="L7432" s="31">
        <v>392</v>
      </c>
      <c r="M7432" s="31">
        <v>0</v>
      </c>
      <c r="N7432" s="31">
        <v>828</v>
      </c>
      <c r="O7432" s="10">
        <v>207</v>
      </c>
      <c r="P7432" s="10">
        <v>187</v>
      </c>
      <c r="Q7432" s="10"/>
      <c r="R7432" s="11">
        <v>394</v>
      </c>
      <c r="S7432" s="24">
        <f>Table1[[#This Row],[Female Voters]]/Table1[[#This Row],[Female Population]]</f>
        <v>0.80442804428044279</v>
      </c>
      <c r="T7432" s="24">
        <f>Table1[[#This Row],[Male Voters]]/Table1[[#This Row],[Male Population]]</f>
        <v>0.70886075949367089</v>
      </c>
      <c r="U7432" s="24">
        <f>Table1[[#This Row],[Total Voters]]/Table1[[#This Row],[Total Population]]</f>
        <v>0.75616438356164384</v>
      </c>
      <c r="V7432" s="24">
        <f>Table1[[#This Row],[Female Ballots]]/Table1[[#This Row],[Female Population]]</f>
        <v>0.38191881918819187</v>
      </c>
      <c r="W7432" s="24">
        <f>Table1[[#This Row],[Male Ballots]]/Table1[[#This Row],[Male Population]]</f>
        <v>0.33815551537070526</v>
      </c>
      <c r="X7432" s="24">
        <f>Table1[[#This Row],[Total Ballots]]/Table1[[#This Row],[Total Population]]</f>
        <v>0.35981735159817352</v>
      </c>
      <c r="Y7432" s="24">
        <f>Table1[[#This Row],[Female Ballots]]/Table1[[#This Row],[Female Voters]]</f>
        <v>0.47477064220183485</v>
      </c>
      <c r="Z7432" s="24">
        <f>Table1[[#This Row],[Male Ballots]]/Table1[[#This Row],[Male Voters]]</f>
        <v>0.47704081632653061</v>
      </c>
      <c r="AA7432" s="24">
        <f>Table1[[#This Row],[Total Ballots]]/Table1[[#This Row],[Total Voters]]</f>
        <v>0.47584541062801933</v>
      </c>
    </row>
    <row r="7433" spans="1:27" x14ac:dyDescent="0.35">
      <c r="A7433" s="8" t="s">
        <v>27</v>
      </c>
      <c r="B7433" s="17">
        <v>2009</v>
      </c>
      <c r="C7433" s="17" t="s">
        <v>82</v>
      </c>
      <c r="D7433" s="17"/>
      <c r="E7433" s="35" t="s">
        <v>74</v>
      </c>
      <c r="F7433" s="34" t="s">
        <v>78</v>
      </c>
      <c r="G7433" s="9" t="s">
        <v>65</v>
      </c>
      <c r="H7433" s="10">
        <v>861</v>
      </c>
      <c r="I7433" s="10">
        <v>851</v>
      </c>
      <c r="J7433" s="10">
        <v>1712.01</v>
      </c>
      <c r="K7433" s="31">
        <v>679</v>
      </c>
      <c r="L7433" s="31">
        <v>607</v>
      </c>
      <c r="M7433" s="31">
        <v>0</v>
      </c>
      <c r="N7433" s="31">
        <v>1286</v>
      </c>
      <c r="O7433" s="10">
        <v>421</v>
      </c>
      <c r="P7433" s="10">
        <v>368</v>
      </c>
      <c r="Q7433" s="10"/>
      <c r="R7433" s="11">
        <v>789</v>
      </c>
      <c r="S7433" s="24">
        <f>Table1[[#This Row],[Female Voters]]/Table1[[#This Row],[Female Population]]</f>
        <v>0.78861788617886175</v>
      </c>
      <c r="T7433" s="24">
        <f>Table1[[#This Row],[Male Voters]]/Table1[[#This Row],[Male Population]]</f>
        <v>0.7132784958871915</v>
      </c>
      <c r="U7433" s="24">
        <f>Table1[[#This Row],[Total Voters]]/Table1[[#This Row],[Total Population]]</f>
        <v>0.75116383665983255</v>
      </c>
      <c r="V7433" s="24">
        <f>Table1[[#This Row],[Female Ballots]]/Table1[[#This Row],[Female Population]]</f>
        <v>0.4889663182346109</v>
      </c>
      <c r="W7433" s="24">
        <f>Table1[[#This Row],[Male Ballots]]/Table1[[#This Row],[Male Population]]</f>
        <v>0.43243243243243246</v>
      </c>
      <c r="X7433" s="24">
        <f>Table1[[#This Row],[Total Ballots]]/Table1[[#This Row],[Total Population]]</f>
        <v>0.4608617940315769</v>
      </c>
      <c r="Y7433" s="24">
        <f>Table1[[#This Row],[Female Ballots]]/Table1[[#This Row],[Female Voters]]</f>
        <v>0.62002945508100149</v>
      </c>
      <c r="Z7433" s="24">
        <f>Table1[[#This Row],[Male Ballots]]/Table1[[#This Row],[Male Voters]]</f>
        <v>0.6062602965403624</v>
      </c>
      <c r="AA7433" s="24">
        <f>Table1[[#This Row],[Total Ballots]]/Table1[[#This Row],[Total Voters]]</f>
        <v>0.61353032659409024</v>
      </c>
    </row>
    <row r="7434" spans="1:27" x14ac:dyDescent="0.35">
      <c r="A7434" s="8" t="s">
        <v>27</v>
      </c>
      <c r="B7434" s="17">
        <v>2009</v>
      </c>
      <c r="C7434" s="17" t="s">
        <v>82</v>
      </c>
      <c r="D7434" s="17"/>
      <c r="E7434" s="35" t="s">
        <v>74</v>
      </c>
      <c r="F7434" s="34" t="s">
        <v>78</v>
      </c>
      <c r="G7434" s="9" t="s">
        <v>66</v>
      </c>
      <c r="H7434" s="10">
        <v>866</v>
      </c>
      <c r="I7434" s="10">
        <v>875</v>
      </c>
      <c r="J7434" s="10">
        <v>1741.02</v>
      </c>
      <c r="K7434" s="31">
        <v>759</v>
      </c>
      <c r="L7434" s="31">
        <v>738</v>
      </c>
      <c r="M7434" s="31">
        <v>0</v>
      </c>
      <c r="N7434" s="31">
        <v>1497</v>
      </c>
      <c r="O7434" s="10">
        <v>570</v>
      </c>
      <c r="P7434" s="10">
        <v>520</v>
      </c>
      <c r="Q7434" s="10"/>
      <c r="R7434" s="11">
        <v>1090</v>
      </c>
      <c r="S7434" s="24">
        <f>Table1[[#This Row],[Female Voters]]/Table1[[#This Row],[Female Population]]</f>
        <v>0.87644341801385683</v>
      </c>
      <c r="T7434" s="24">
        <f>Table1[[#This Row],[Male Voters]]/Table1[[#This Row],[Male Population]]</f>
        <v>0.84342857142857142</v>
      </c>
      <c r="U7434" s="24">
        <f>Table1[[#This Row],[Total Voters]]/Table1[[#This Row],[Total Population]]</f>
        <v>0.85984078298928213</v>
      </c>
      <c r="V7434" s="24">
        <f>Table1[[#This Row],[Female Ballots]]/Table1[[#This Row],[Female Population]]</f>
        <v>0.65819861431870674</v>
      </c>
      <c r="W7434" s="24">
        <f>Table1[[#This Row],[Male Ballots]]/Table1[[#This Row],[Male Population]]</f>
        <v>0.59428571428571431</v>
      </c>
      <c r="X7434" s="24">
        <f>Table1[[#This Row],[Total Ballots]]/Table1[[#This Row],[Total Population]]</f>
        <v>0.62606977518925688</v>
      </c>
      <c r="Y7434" s="24">
        <f>Table1[[#This Row],[Female Ballots]]/Table1[[#This Row],[Female Voters]]</f>
        <v>0.75098814229249011</v>
      </c>
      <c r="Z7434" s="24">
        <f>Table1[[#This Row],[Male Ballots]]/Table1[[#This Row],[Male Voters]]</f>
        <v>0.70460704607046065</v>
      </c>
      <c r="AA7434" s="24">
        <f>Table1[[#This Row],[Total Ballots]]/Table1[[#This Row],[Total Voters]]</f>
        <v>0.72812291249164995</v>
      </c>
    </row>
    <row r="7435" spans="1:27" x14ac:dyDescent="0.35">
      <c r="A7435" s="8" t="s">
        <v>27</v>
      </c>
      <c r="B7435" s="17">
        <v>2009</v>
      </c>
      <c r="C7435" s="17" t="s">
        <v>82</v>
      </c>
      <c r="D7435" s="17"/>
      <c r="E7435" s="35" t="s">
        <v>74</v>
      </c>
      <c r="F7435" s="34" t="s">
        <v>78</v>
      </c>
      <c r="G7435" s="9" t="s">
        <v>67</v>
      </c>
      <c r="H7435" s="10">
        <v>1118</v>
      </c>
      <c r="I7435" s="10">
        <v>1033</v>
      </c>
      <c r="J7435" s="10">
        <v>2151</v>
      </c>
      <c r="K7435" s="31">
        <v>982</v>
      </c>
      <c r="L7435" s="31">
        <v>966</v>
      </c>
      <c r="M7435" s="31">
        <v>0</v>
      </c>
      <c r="N7435" s="31">
        <v>1948</v>
      </c>
      <c r="O7435" s="10">
        <v>759</v>
      </c>
      <c r="P7435" s="10">
        <v>761</v>
      </c>
      <c r="Q7435" s="10"/>
      <c r="R7435" s="11">
        <v>1520</v>
      </c>
      <c r="S7435" s="24">
        <f>Table1[[#This Row],[Female Voters]]/Table1[[#This Row],[Female Population]]</f>
        <v>0.87835420393559926</v>
      </c>
      <c r="T7435" s="24">
        <f>Table1[[#This Row],[Male Voters]]/Table1[[#This Row],[Male Population]]</f>
        <v>0.93514036786060017</v>
      </c>
      <c r="U7435" s="24">
        <f>Table1[[#This Row],[Total Voters]]/Table1[[#This Row],[Total Population]]</f>
        <v>0.90562529056252905</v>
      </c>
      <c r="V7435" s="24">
        <f>Table1[[#This Row],[Female Ballots]]/Table1[[#This Row],[Female Population]]</f>
        <v>0.67889087656529512</v>
      </c>
      <c r="W7435" s="24">
        <f>Table1[[#This Row],[Male Ballots]]/Table1[[#This Row],[Male Population]]</f>
        <v>0.73668925459825751</v>
      </c>
      <c r="X7435" s="24">
        <f>Table1[[#This Row],[Total Ballots]]/Table1[[#This Row],[Total Population]]</f>
        <v>0.70664807066480706</v>
      </c>
      <c r="Y7435" s="24">
        <f>Table1[[#This Row],[Female Ballots]]/Table1[[#This Row],[Female Voters]]</f>
        <v>0.77291242362525459</v>
      </c>
      <c r="Z7435" s="24">
        <f>Table1[[#This Row],[Male Ballots]]/Table1[[#This Row],[Male Voters]]</f>
        <v>0.78778467908902694</v>
      </c>
      <c r="AA7435" s="24">
        <f>Table1[[#This Row],[Total Ballots]]/Table1[[#This Row],[Total Voters]]</f>
        <v>0.78028747433264889</v>
      </c>
    </row>
    <row r="7436" spans="1:27" x14ac:dyDescent="0.35">
      <c r="A7436" s="8" t="s">
        <v>41</v>
      </c>
      <c r="B7436" s="17">
        <v>2009</v>
      </c>
      <c r="C7436" s="17" t="s">
        <v>82</v>
      </c>
      <c r="D7436" s="17"/>
      <c r="E7436" s="35" t="s">
        <v>74</v>
      </c>
      <c r="F7436" s="34" t="s">
        <v>78</v>
      </c>
      <c r="G7436" s="9" t="s">
        <v>79</v>
      </c>
      <c r="H7436" s="10">
        <v>23045</v>
      </c>
      <c r="I7436" s="10">
        <v>24778</v>
      </c>
      <c r="J7436" s="10">
        <v>47823</v>
      </c>
      <c r="K7436" s="31">
        <v>17365</v>
      </c>
      <c r="L7436" s="31">
        <v>15659</v>
      </c>
      <c r="M7436" s="31">
        <v>61</v>
      </c>
      <c r="N7436" s="31">
        <v>33085</v>
      </c>
      <c r="O7436" s="10">
        <v>9809</v>
      </c>
      <c r="P7436" s="10">
        <v>8824</v>
      </c>
      <c r="Q7436" s="10">
        <v>21</v>
      </c>
      <c r="R7436" s="11">
        <v>18654</v>
      </c>
      <c r="S7436" s="24">
        <f>Table1[[#This Row],[Female Voters]]/Table1[[#This Row],[Female Population]]</f>
        <v>0.75352571056628337</v>
      </c>
      <c r="T7436" s="24">
        <f>Table1[[#This Row],[Male Voters]]/Table1[[#This Row],[Male Population]]</f>
        <v>0.63197191056582447</v>
      </c>
      <c r="U7436" s="24">
        <f>Table1[[#This Row],[Total Voters]]/Table1[[#This Row],[Total Population]]</f>
        <v>0.69182192668799536</v>
      </c>
      <c r="V7436" s="24">
        <f>Table1[[#This Row],[Female Ballots]]/Table1[[#This Row],[Female Population]]</f>
        <v>0.42564547624213495</v>
      </c>
      <c r="W7436" s="24">
        <f>Table1[[#This Row],[Male Ballots]]/Table1[[#This Row],[Male Population]]</f>
        <v>0.35612236661554603</v>
      </c>
      <c r="X7436" s="24">
        <f>Table1[[#This Row],[Total Ballots]]/Table1[[#This Row],[Total Population]]</f>
        <v>0.39006335863496644</v>
      </c>
      <c r="Y7436" s="24">
        <f>Table1[[#This Row],[Female Ballots]]/Table1[[#This Row],[Female Voters]]</f>
        <v>0.56487186870141093</v>
      </c>
      <c r="Z7436" s="24">
        <f>Table1[[#This Row],[Male Ballots]]/Table1[[#This Row],[Male Voters]]</f>
        <v>0.56350980266939144</v>
      </c>
      <c r="AA7436" s="24">
        <f>Table1[[#This Row],[Total Ballots]]/Table1[[#This Row],[Total Voters]]</f>
        <v>0.56382046244521689</v>
      </c>
    </row>
    <row r="7437" spans="1:27" x14ac:dyDescent="0.35">
      <c r="A7437" s="8" t="s">
        <v>41</v>
      </c>
      <c r="B7437" s="17">
        <v>2009</v>
      </c>
      <c r="C7437" s="17" t="s">
        <v>82</v>
      </c>
      <c r="D7437" s="17"/>
      <c r="E7437" s="35" t="s">
        <v>74</v>
      </c>
      <c r="F7437" s="34" t="s">
        <v>78</v>
      </c>
      <c r="G7437" s="9" t="s">
        <v>62</v>
      </c>
      <c r="H7437" s="10">
        <v>2066</v>
      </c>
      <c r="I7437" s="10">
        <v>2639</v>
      </c>
      <c r="J7437" s="10">
        <v>4705</v>
      </c>
      <c r="K7437" s="31">
        <v>1275</v>
      </c>
      <c r="L7437" s="31">
        <v>1120</v>
      </c>
      <c r="M7437" s="31">
        <v>11</v>
      </c>
      <c r="N7437" s="31">
        <v>2406</v>
      </c>
      <c r="O7437" s="10">
        <v>293</v>
      </c>
      <c r="P7437" s="10">
        <v>218</v>
      </c>
      <c r="Q7437" s="10">
        <v>1</v>
      </c>
      <c r="R7437" s="11">
        <v>512</v>
      </c>
      <c r="S7437" s="24">
        <f>Table1[[#This Row],[Female Voters]]/Table1[[#This Row],[Female Population]]</f>
        <v>0.61713455953533403</v>
      </c>
      <c r="T7437" s="24">
        <f>Table1[[#This Row],[Male Voters]]/Table1[[#This Row],[Male Population]]</f>
        <v>0.4244031830238727</v>
      </c>
      <c r="U7437" s="24">
        <f>Table1[[#This Row],[Total Voters]]/Table1[[#This Row],[Total Population]]</f>
        <v>0.51137088204038261</v>
      </c>
      <c r="V7437" s="24">
        <f>Table1[[#This Row],[Female Ballots]]/Table1[[#This Row],[Female Population]]</f>
        <v>0.14181994191674735</v>
      </c>
      <c r="W7437" s="24">
        <f>Table1[[#This Row],[Male Ballots]]/Table1[[#This Row],[Male Population]]</f>
        <v>8.2607048124289498E-2</v>
      </c>
      <c r="X7437" s="24">
        <f>Table1[[#This Row],[Total Ballots]]/Table1[[#This Row],[Total Population]]</f>
        <v>0.10882040382571732</v>
      </c>
      <c r="Y7437" s="24">
        <f>Table1[[#This Row],[Female Ballots]]/Table1[[#This Row],[Female Voters]]</f>
        <v>0.22980392156862745</v>
      </c>
      <c r="Z7437" s="24">
        <f>Table1[[#This Row],[Male Ballots]]/Table1[[#This Row],[Male Voters]]</f>
        <v>0.19464285714285715</v>
      </c>
      <c r="AA7437" s="24">
        <f>Table1[[#This Row],[Total Ballots]]/Table1[[#This Row],[Total Voters]]</f>
        <v>0.21280133000831256</v>
      </c>
    </row>
    <row r="7438" spans="1:27" x14ac:dyDescent="0.35">
      <c r="A7438" s="8" t="s">
        <v>41</v>
      </c>
      <c r="B7438" s="17">
        <v>2009</v>
      </c>
      <c r="C7438" s="17" t="s">
        <v>82</v>
      </c>
      <c r="D7438" s="17"/>
      <c r="E7438" s="35" t="s">
        <v>74</v>
      </c>
      <c r="F7438" s="34" t="s">
        <v>78</v>
      </c>
      <c r="G7438" s="9" t="s">
        <v>63</v>
      </c>
      <c r="H7438" s="10">
        <v>2986</v>
      </c>
      <c r="I7438" s="10">
        <v>3808</v>
      </c>
      <c r="J7438" s="10">
        <v>6794</v>
      </c>
      <c r="K7438" s="31">
        <v>1732</v>
      </c>
      <c r="L7438" s="31">
        <v>1462</v>
      </c>
      <c r="M7438" s="31">
        <v>7</v>
      </c>
      <c r="N7438" s="31">
        <v>3201</v>
      </c>
      <c r="O7438" s="10">
        <v>477</v>
      </c>
      <c r="P7438" s="10">
        <v>384</v>
      </c>
      <c r="Q7438" s="10">
        <v>2</v>
      </c>
      <c r="R7438" s="11">
        <v>863</v>
      </c>
      <c r="S7438" s="24">
        <f>Table1[[#This Row],[Female Voters]]/Table1[[#This Row],[Female Population]]</f>
        <v>0.58004018754186204</v>
      </c>
      <c r="T7438" s="24">
        <f>Table1[[#This Row],[Male Voters]]/Table1[[#This Row],[Male Population]]</f>
        <v>0.38392857142857145</v>
      </c>
      <c r="U7438" s="24">
        <f>Table1[[#This Row],[Total Voters]]/Table1[[#This Row],[Total Population]]</f>
        <v>0.47115101560200179</v>
      </c>
      <c r="V7438" s="24">
        <f>Table1[[#This Row],[Female Ballots]]/Table1[[#This Row],[Female Population]]</f>
        <v>0.15974547890154053</v>
      </c>
      <c r="W7438" s="24">
        <f>Table1[[#This Row],[Male Ballots]]/Table1[[#This Row],[Male Population]]</f>
        <v>0.10084033613445378</v>
      </c>
      <c r="X7438" s="24">
        <f>Table1[[#This Row],[Total Ballots]]/Table1[[#This Row],[Total Population]]</f>
        <v>0.12702384456873711</v>
      </c>
      <c r="Y7438" s="24">
        <f>Table1[[#This Row],[Female Ballots]]/Table1[[#This Row],[Female Voters]]</f>
        <v>0.27540415704387988</v>
      </c>
      <c r="Z7438" s="24">
        <f>Table1[[#This Row],[Male Ballots]]/Table1[[#This Row],[Male Voters]]</f>
        <v>0.26265389876880985</v>
      </c>
      <c r="AA7438" s="24">
        <f>Table1[[#This Row],[Total Ballots]]/Table1[[#This Row],[Total Voters]]</f>
        <v>0.26960324898469229</v>
      </c>
    </row>
    <row r="7439" spans="1:27" x14ac:dyDescent="0.35">
      <c r="A7439" s="8" t="s">
        <v>41</v>
      </c>
      <c r="B7439" s="17">
        <v>2009</v>
      </c>
      <c r="C7439" s="17" t="s">
        <v>82</v>
      </c>
      <c r="D7439" s="17"/>
      <c r="E7439" s="35" t="s">
        <v>74</v>
      </c>
      <c r="F7439" s="34" t="s">
        <v>78</v>
      </c>
      <c r="G7439" s="9" t="s">
        <v>64</v>
      </c>
      <c r="H7439" s="10">
        <v>3284</v>
      </c>
      <c r="I7439" s="10">
        <v>3812</v>
      </c>
      <c r="J7439" s="10">
        <v>7096</v>
      </c>
      <c r="K7439" s="31">
        <v>2114</v>
      </c>
      <c r="L7439" s="31">
        <v>1833</v>
      </c>
      <c r="M7439" s="31">
        <v>5</v>
      </c>
      <c r="N7439" s="31">
        <v>3952</v>
      </c>
      <c r="O7439" s="10">
        <v>820</v>
      </c>
      <c r="P7439" s="10">
        <v>651</v>
      </c>
      <c r="Q7439" s="10"/>
      <c r="R7439" s="11">
        <v>1471</v>
      </c>
      <c r="S7439" s="24">
        <f>Table1[[#This Row],[Female Voters]]/Table1[[#This Row],[Female Population]]</f>
        <v>0.64372716199756397</v>
      </c>
      <c r="T7439" s="24">
        <f>Table1[[#This Row],[Male Voters]]/Table1[[#This Row],[Male Population]]</f>
        <v>0.48084994753410282</v>
      </c>
      <c r="U7439" s="24">
        <f>Table1[[#This Row],[Total Voters]]/Table1[[#This Row],[Total Population]]</f>
        <v>0.55693348365276207</v>
      </c>
      <c r="V7439" s="24">
        <f>Table1[[#This Row],[Female Ballots]]/Table1[[#This Row],[Female Population]]</f>
        <v>0.24969549330085261</v>
      </c>
      <c r="W7439" s="24">
        <f>Table1[[#This Row],[Male Ballots]]/Table1[[#This Row],[Male Population]]</f>
        <v>0.17077649527806926</v>
      </c>
      <c r="X7439" s="24">
        <f>Table1[[#This Row],[Total Ballots]]/Table1[[#This Row],[Total Population]]</f>
        <v>0.20729988726042842</v>
      </c>
      <c r="Y7439" s="24">
        <f>Table1[[#This Row],[Female Ballots]]/Table1[[#This Row],[Female Voters]]</f>
        <v>0.38789025543992434</v>
      </c>
      <c r="Z7439" s="24">
        <f>Table1[[#This Row],[Male Ballots]]/Table1[[#This Row],[Male Voters]]</f>
        <v>0.35515548281505727</v>
      </c>
      <c r="AA7439" s="24">
        <f>Table1[[#This Row],[Total Ballots]]/Table1[[#This Row],[Total Voters]]</f>
        <v>0.37221659919028338</v>
      </c>
    </row>
    <row r="7440" spans="1:27" x14ac:dyDescent="0.35">
      <c r="A7440" s="8" t="s">
        <v>41</v>
      </c>
      <c r="B7440" s="17">
        <v>2009</v>
      </c>
      <c r="C7440" s="17" t="s">
        <v>82</v>
      </c>
      <c r="D7440" s="17"/>
      <c r="E7440" s="35" t="s">
        <v>74</v>
      </c>
      <c r="F7440" s="34" t="s">
        <v>78</v>
      </c>
      <c r="G7440" s="9" t="s">
        <v>65</v>
      </c>
      <c r="H7440" s="10">
        <v>4496</v>
      </c>
      <c r="I7440" s="10">
        <v>4742</v>
      </c>
      <c r="J7440" s="10">
        <v>9238</v>
      </c>
      <c r="K7440" s="31">
        <v>3350</v>
      </c>
      <c r="L7440" s="31">
        <v>2946</v>
      </c>
      <c r="M7440" s="31">
        <v>10</v>
      </c>
      <c r="N7440" s="31">
        <v>6306</v>
      </c>
      <c r="O7440" s="10">
        <v>1712</v>
      </c>
      <c r="P7440" s="10">
        <v>1488</v>
      </c>
      <c r="Q7440" s="10">
        <v>2</v>
      </c>
      <c r="R7440" s="11">
        <v>3202</v>
      </c>
      <c r="S7440" s="24">
        <f>Table1[[#This Row],[Female Voters]]/Table1[[#This Row],[Female Population]]</f>
        <v>0.74510676156583633</v>
      </c>
      <c r="T7440" s="24">
        <f>Table1[[#This Row],[Male Voters]]/Table1[[#This Row],[Male Population]]</f>
        <v>0.62125685364824967</v>
      </c>
      <c r="U7440" s="24">
        <f>Table1[[#This Row],[Total Voters]]/Table1[[#This Row],[Total Population]]</f>
        <v>0.68261528469365662</v>
      </c>
      <c r="V7440" s="24">
        <f>Table1[[#This Row],[Female Ballots]]/Table1[[#This Row],[Female Population]]</f>
        <v>0.38078291814946619</v>
      </c>
      <c r="W7440" s="24">
        <f>Table1[[#This Row],[Male Ballots]]/Table1[[#This Row],[Male Population]]</f>
        <v>0.31379164909320961</v>
      </c>
      <c r="X7440" s="24">
        <f>Table1[[#This Row],[Total Ballots]]/Table1[[#This Row],[Total Population]]</f>
        <v>0.34661182074042002</v>
      </c>
      <c r="Y7440" s="24">
        <f>Table1[[#This Row],[Female Ballots]]/Table1[[#This Row],[Female Voters]]</f>
        <v>0.51104477611940302</v>
      </c>
      <c r="Z7440" s="24">
        <f>Table1[[#This Row],[Male Ballots]]/Table1[[#This Row],[Male Voters]]</f>
        <v>0.50509164969450104</v>
      </c>
      <c r="AA7440" s="24">
        <f>Table1[[#This Row],[Total Ballots]]/Table1[[#This Row],[Total Voters]]</f>
        <v>0.50777037741833175</v>
      </c>
    </row>
    <row r="7441" spans="1:27" x14ac:dyDescent="0.35">
      <c r="A7441" s="8" t="s">
        <v>41</v>
      </c>
      <c r="B7441" s="17">
        <v>2009</v>
      </c>
      <c r="C7441" s="17" t="s">
        <v>82</v>
      </c>
      <c r="D7441" s="17"/>
      <c r="E7441" s="35" t="s">
        <v>74</v>
      </c>
      <c r="F7441" s="34" t="s">
        <v>78</v>
      </c>
      <c r="G7441" s="9" t="s">
        <v>66</v>
      </c>
      <c r="H7441" s="10">
        <v>4683</v>
      </c>
      <c r="I7441" s="10">
        <v>4536</v>
      </c>
      <c r="J7441" s="10">
        <v>9219</v>
      </c>
      <c r="K7441" s="31">
        <v>4043</v>
      </c>
      <c r="L7441" s="31">
        <v>3652</v>
      </c>
      <c r="M7441" s="31">
        <v>17</v>
      </c>
      <c r="N7441" s="31">
        <v>7712</v>
      </c>
      <c r="O7441" s="10">
        <v>2785</v>
      </c>
      <c r="P7441" s="10">
        <v>2417</v>
      </c>
      <c r="Q7441" s="10">
        <v>11</v>
      </c>
      <c r="R7441" s="11">
        <v>5213</v>
      </c>
      <c r="S7441" s="24">
        <f>Table1[[#This Row],[Female Voters]]/Table1[[#This Row],[Female Population]]</f>
        <v>0.86333546871663469</v>
      </c>
      <c r="T7441" s="24">
        <f>Table1[[#This Row],[Male Voters]]/Table1[[#This Row],[Male Population]]</f>
        <v>0.80511463844797182</v>
      </c>
      <c r="U7441" s="24">
        <f>Table1[[#This Row],[Total Voters]]/Table1[[#This Row],[Total Population]]</f>
        <v>0.83653324655602557</v>
      </c>
      <c r="V7441" s="24">
        <f>Table1[[#This Row],[Female Ballots]]/Table1[[#This Row],[Female Population]]</f>
        <v>0.59470424941276956</v>
      </c>
      <c r="W7441" s="24">
        <f>Table1[[#This Row],[Male Ballots]]/Table1[[#This Row],[Male Population]]</f>
        <v>0.5328483245149912</v>
      </c>
      <c r="X7441" s="24">
        <f>Table1[[#This Row],[Total Ballots]]/Table1[[#This Row],[Total Population]]</f>
        <v>0.56546263152185705</v>
      </c>
      <c r="Y7441" s="24">
        <f>Table1[[#This Row],[Female Ballots]]/Table1[[#This Row],[Female Voters]]</f>
        <v>0.68884491714073703</v>
      </c>
      <c r="Z7441" s="24">
        <f>Table1[[#This Row],[Male Ballots]]/Table1[[#This Row],[Male Voters]]</f>
        <v>0.66182913472070104</v>
      </c>
      <c r="AA7441" s="24">
        <f>Table1[[#This Row],[Total Ballots]]/Table1[[#This Row],[Total Voters]]</f>
        <v>0.67595954356846477</v>
      </c>
    </row>
    <row r="7442" spans="1:27" x14ac:dyDescent="0.35">
      <c r="A7442" s="8" t="s">
        <v>41</v>
      </c>
      <c r="B7442" s="17">
        <v>2009</v>
      </c>
      <c r="C7442" s="17" t="s">
        <v>82</v>
      </c>
      <c r="D7442" s="17"/>
      <c r="E7442" s="35" t="s">
        <v>74</v>
      </c>
      <c r="F7442" s="34" t="s">
        <v>78</v>
      </c>
      <c r="G7442" s="9" t="s">
        <v>67</v>
      </c>
      <c r="H7442" s="10">
        <v>5530</v>
      </c>
      <c r="I7442" s="10">
        <v>5241</v>
      </c>
      <c r="J7442" s="10">
        <v>10771</v>
      </c>
      <c r="K7442" s="31">
        <v>4851</v>
      </c>
      <c r="L7442" s="31">
        <v>4646</v>
      </c>
      <c r="M7442" s="31">
        <v>11</v>
      </c>
      <c r="N7442" s="31">
        <v>9508</v>
      </c>
      <c r="O7442" s="10">
        <v>3722</v>
      </c>
      <c r="P7442" s="10">
        <v>3666</v>
      </c>
      <c r="Q7442" s="10">
        <v>5</v>
      </c>
      <c r="R7442" s="11">
        <v>7393</v>
      </c>
      <c r="S7442" s="24">
        <f>Table1[[#This Row],[Female Voters]]/Table1[[#This Row],[Female Population]]</f>
        <v>0.87721518987341773</v>
      </c>
      <c r="T7442" s="24">
        <f>Table1[[#This Row],[Male Voters]]/Table1[[#This Row],[Male Population]]</f>
        <v>0.88647204731921392</v>
      </c>
      <c r="U7442" s="24">
        <f>Table1[[#This Row],[Total Voters]]/Table1[[#This Row],[Total Population]]</f>
        <v>0.88274069260050136</v>
      </c>
      <c r="V7442" s="24">
        <f>Table1[[#This Row],[Female Ballots]]/Table1[[#This Row],[Female Population]]</f>
        <v>0.6730560578661845</v>
      </c>
      <c r="W7442" s="24">
        <f>Table1[[#This Row],[Male Ballots]]/Table1[[#This Row],[Male Population]]</f>
        <v>0.69948483113909554</v>
      </c>
      <c r="X7442" s="24">
        <f>Table1[[#This Row],[Total Ballots]]/Table1[[#This Row],[Total Population]]</f>
        <v>0.68638009469872807</v>
      </c>
      <c r="Y7442" s="24">
        <f>Table1[[#This Row],[Female Ballots]]/Table1[[#This Row],[Female Voters]]</f>
        <v>0.76726448155019589</v>
      </c>
      <c r="Z7442" s="24">
        <f>Table1[[#This Row],[Male Ballots]]/Table1[[#This Row],[Male Voters]]</f>
        <v>0.78906586310804994</v>
      </c>
      <c r="AA7442" s="24">
        <f>Table1[[#This Row],[Total Ballots]]/Table1[[#This Row],[Total Voters]]</f>
        <v>0.77755574253260418</v>
      </c>
    </row>
    <row r="7443" spans="1:27" x14ac:dyDescent="0.35">
      <c r="A7443" s="8" t="s">
        <v>49</v>
      </c>
      <c r="B7443" s="17">
        <v>2009</v>
      </c>
      <c r="C7443" s="17" t="s">
        <v>82</v>
      </c>
      <c r="D7443" s="17"/>
      <c r="E7443" s="35" t="s">
        <v>74</v>
      </c>
      <c r="F7443" s="34" t="s">
        <v>78</v>
      </c>
      <c r="G7443" s="9" t="s">
        <v>79</v>
      </c>
      <c r="H7443" s="10">
        <v>15520</v>
      </c>
      <c r="I7443" s="10">
        <v>15656</v>
      </c>
      <c r="J7443" s="10">
        <v>31175.9</v>
      </c>
      <c r="K7443" s="31">
        <v>10662</v>
      </c>
      <c r="L7443" s="31">
        <v>9665</v>
      </c>
      <c r="M7443" s="31">
        <v>0</v>
      </c>
      <c r="N7443" s="31">
        <v>20327</v>
      </c>
      <c r="O7443" s="10">
        <v>5793</v>
      </c>
      <c r="P7443" s="10">
        <v>5169</v>
      </c>
      <c r="Q7443" s="10"/>
      <c r="R7443" s="11">
        <v>10962</v>
      </c>
      <c r="S7443" s="24">
        <f>Table1[[#This Row],[Female Voters]]/Table1[[#This Row],[Female Population]]</f>
        <v>0.68698453608247423</v>
      </c>
      <c r="T7443" s="24">
        <f>Table1[[#This Row],[Male Voters]]/Table1[[#This Row],[Male Population]]</f>
        <v>0.61733520694941235</v>
      </c>
      <c r="U7443" s="24">
        <f>Table1[[#This Row],[Total Voters]]/Table1[[#This Row],[Total Population]]</f>
        <v>0.65201004622160064</v>
      </c>
      <c r="V7443" s="24">
        <f>Table1[[#This Row],[Female Ballots]]/Table1[[#This Row],[Female Population]]</f>
        <v>0.37326030927835052</v>
      </c>
      <c r="W7443" s="24">
        <f>Table1[[#This Row],[Male Ballots]]/Table1[[#This Row],[Male Population]]</f>
        <v>0.33016096065406236</v>
      </c>
      <c r="X7443" s="24">
        <f>Table1[[#This Row],[Total Ballots]]/Table1[[#This Row],[Total Population]]</f>
        <v>0.35161775602308193</v>
      </c>
      <c r="Y7443" s="24">
        <f>Table1[[#This Row],[Female Ballots]]/Table1[[#This Row],[Female Voters]]</f>
        <v>0.54333145751266176</v>
      </c>
      <c r="Z7443" s="24">
        <f>Table1[[#This Row],[Male Ballots]]/Table1[[#This Row],[Male Voters]]</f>
        <v>0.53481634764614594</v>
      </c>
      <c r="AA7443" s="24">
        <f>Table1[[#This Row],[Total Ballots]]/Table1[[#This Row],[Total Voters]]</f>
        <v>0.5392827274068972</v>
      </c>
    </row>
    <row r="7444" spans="1:27" x14ac:dyDescent="0.35">
      <c r="A7444" s="8" t="s">
        <v>49</v>
      </c>
      <c r="B7444" s="17">
        <v>2009</v>
      </c>
      <c r="C7444" s="17" t="s">
        <v>82</v>
      </c>
      <c r="D7444" s="17"/>
      <c r="E7444" s="35" t="s">
        <v>74</v>
      </c>
      <c r="F7444" s="34" t="s">
        <v>78</v>
      </c>
      <c r="G7444" s="9" t="s">
        <v>62</v>
      </c>
      <c r="H7444" s="10">
        <v>1468</v>
      </c>
      <c r="I7444" s="10">
        <v>1610</v>
      </c>
      <c r="J7444" s="10">
        <v>3077.99</v>
      </c>
      <c r="K7444" s="31">
        <v>684</v>
      </c>
      <c r="L7444" s="31">
        <v>601</v>
      </c>
      <c r="M7444" s="31">
        <v>0</v>
      </c>
      <c r="N7444" s="31">
        <v>1285</v>
      </c>
      <c r="O7444" s="10">
        <v>151</v>
      </c>
      <c r="P7444" s="10">
        <v>114</v>
      </c>
      <c r="Q7444" s="10"/>
      <c r="R7444" s="11">
        <v>265</v>
      </c>
      <c r="S7444" s="24">
        <f>Table1[[#This Row],[Female Voters]]/Table1[[#This Row],[Female Population]]</f>
        <v>0.4659400544959128</v>
      </c>
      <c r="T7444" s="24">
        <f>Table1[[#This Row],[Male Voters]]/Table1[[#This Row],[Male Population]]</f>
        <v>0.3732919254658385</v>
      </c>
      <c r="U7444" s="24">
        <f>Table1[[#This Row],[Total Voters]]/Table1[[#This Row],[Total Population]]</f>
        <v>0.41748023872722134</v>
      </c>
      <c r="V7444" s="24">
        <f>Table1[[#This Row],[Female Ballots]]/Table1[[#This Row],[Female Population]]</f>
        <v>0.10286103542234333</v>
      </c>
      <c r="W7444" s="24">
        <f>Table1[[#This Row],[Male Ballots]]/Table1[[#This Row],[Male Population]]</f>
        <v>7.0807453416149066E-2</v>
      </c>
      <c r="X7444" s="24">
        <f>Table1[[#This Row],[Total Ballots]]/Table1[[#This Row],[Total Population]]</f>
        <v>8.6095146507948375E-2</v>
      </c>
      <c r="Y7444" s="24">
        <f>Table1[[#This Row],[Female Ballots]]/Table1[[#This Row],[Female Voters]]</f>
        <v>0.22076023391812866</v>
      </c>
      <c r="Z7444" s="24">
        <f>Table1[[#This Row],[Male Ballots]]/Table1[[#This Row],[Male Voters]]</f>
        <v>0.18968386023294509</v>
      </c>
      <c r="AA7444" s="24">
        <f>Table1[[#This Row],[Total Ballots]]/Table1[[#This Row],[Total Voters]]</f>
        <v>0.20622568093385213</v>
      </c>
    </row>
    <row r="7445" spans="1:27" x14ac:dyDescent="0.35">
      <c r="A7445" s="8" t="s">
        <v>49</v>
      </c>
      <c r="B7445" s="17">
        <v>2009</v>
      </c>
      <c r="C7445" s="17" t="s">
        <v>82</v>
      </c>
      <c r="D7445" s="17"/>
      <c r="E7445" s="35" t="s">
        <v>74</v>
      </c>
      <c r="F7445" s="34" t="s">
        <v>78</v>
      </c>
      <c r="G7445" s="9" t="s">
        <v>63</v>
      </c>
      <c r="H7445" s="10">
        <v>2071</v>
      </c>
      <c r="I7445" s="10">
        <v>2209</v>
      </c>
      <c r="J7445" s="10">
        <v>4279.9799999999996</v>
      </c>
      <c r="K7445" s="31">
        <v>1159</v>
      </c>
      <c r="L7445" s="31">
        <v>1022</v>
      </c>
      <c r="M7445" s="31">
        <v>0</v>
      </c>
      <c r="N7445" s="31">
        <v>2181</v>
      </c>
      <c r="O7445" s="10">
        <v>268</v>
      </c>
      <c r="P7445" s="10">
        <v>223</v>
      </c>
      <c r="Q7445" s="10"/>
      <c r="R7445" s="11">
        <v>491</v>
      </c>
      <c r="S7445" s="24">
        <f>Table1[[#This Row],[Female Voters]]/Table1[[#This Row],[Female Population]]</f>
        <v>0.55963302752293576</v>
      </c>
      <c r="T7445" s="24">
        <f>Table1[[#This Row],[Male Voters]]/Table1[[#This Row],[Male Population]]</f>
        <v>0.46265278406518789</v>
      </c>
      <c r="U7445" s="24">
        <f>Table1[[#This Row],[Total Voters]]/Table1[[#This Row],[Total Population]]</f>
        <v>0.5095818204757967</v>
      </c>
      <c r="V7445" s="24">
        <f>Table1[[#This Row],[Female Ballots]]/Table1[[#This Row],[Female Population]]</f>
        <v>0.12940608401738291</v>
      </c>
      <c r="W7445" s="24">
        <f>Table1[[#This Row],[Male Ballots]]/Table1[[#This Row],[Male Population]]</f>
        <v>0.1009506564056134</v>
      </c>
      <c r="X7445" s="24">
        <f>Table1[[#This Row],[Total Ballots]]/Table1[[#This Row],[Total Population]]</f>
        <v>0.11472016224374881</v>
      </c>
      <c r="Y7445" s="24">
        <f>Table1[[#This Row],[Female Ballots]]/Table1[[#This Row],[Female Voters]]</f>
        <v>0.23123382226056946</v>
      </c>
      <c r="Z7445" s="24">
        <f>Table1[[#This Row],[Male Ballots]]/Table1[[#This Row],[Male Voters]]</f>
        <v>0.2181996086105675</v>
      </c>
      <c r="AA7445" s="24">
        <f>Table1[[#This Row],[Total Ballots]]/Table1[[#This Row],[Total Voters]]</f>
        <v>0.22512608895002292</v>
      </c>
    </row>
    <row r="7446" spans="1:27" x14ac:dyDescent="0.35">
      <c r="A7446" s="8" t="s">
        <v>49</v>
      </c>
      <c r="B7446" s="17">
        <v>2009</v>
      </c>
      <c r="C7446" s="17" t="s">
        <v>82</v>
      </c>
      <c r="D7446" s="17"/>
      <c r="E7446" s="35" t="s">
        <v>74</v>
      </c>
      <c r="F7446" s="34" t="s">
        <v>78</v>
      </c>
      <c r="G7446" s="9" t="s">
        <v>64</v>
      </c>
      <c r="H7446" s="10">
        <v>2320</v>
      </c>
      <c r="I7446" s="10">
        <v>2369</v>
      </c>
      <c r="J7446" s="10">
        <v>4688.9799999999996</v>
      </c>
      <c r="K7446" s="31">
        <v>1308</v>
      </c>
      <c r="L7446" s="31">
        <v>1117</v>
      </c>
      <c r="M7446" s="31">
        <v>0</v>
      </c>
      <c r="N7446" s="31">
        <v>2425</v>
      </c>
      <c r="O7446" s="10">
        <v>521</v>
      </c>
      <c r="P7446" s="10">
        <v>400</v>
      </c>
      <c r="Q7446" s="10"/>
      <c r="R7446" s="11">
        <v>921</v>
      </c>
      <c r="S7446" s="24">
        <f>Table1[[#This Row],[Female Voters]]/Table1[[#This Row],[Female Population]]</f>
        <v>0.56379310344827582</v>
      </c>
      <c r="T7446" s="24">
        <f>Table1[[#This Row],[Male Voters]]/Table1[[#This Row],[Male Population]]</f>
        <v>0.47150696496411987</v>
      </c>
      <c r="U7446" s="24">
        <f>Table1[[#This Row],[Total Voters]]/Table1[[#This Row],[Total Population]]</f>
        <v>0.51717004551096402</v>
      </c>
      <c r="V7446" s="24">
        <f>Table1[[#This Row],[Female Ballots]]/Table1[[#This Row],[Female Population]]</f>
        <v>0.22456896551724137</v>
      </c>
      <c r="W7446" s="24">
        <f>Table1[[#This Row],[Male Ballots]]/Table1[[#This Row],[Male Population]]</f>
        <v>0.16884761502743773</v>
      </c>
      <c r="X7446" s="24">
        <f>Table1[[#This Row],[Total Ballots]]/Table1[[#This Row],[Total Population]]</f>
        <v>0.19641798429509191</v>
      </c>
      <c r="Y7446" s="24">
        <f>Table1[[#This Row],[Female Ballots]]/Table1[[#This Row],[Female Voters]]</f>
        <v>0.39831804281345567</v>
      </c>
      <c r="Z7446" s="24">
        <f>Table1[[#This Row],[Male Ballots]]/Table1[[#This Row],[Male Voters]]</f>
        <v>0.35810205908683973</v>
      </c>
      <c r="AA7446" s="24">
        <f>Table1[[#This Row],[Total Ballots]]/Table1[[#This Row],[Total Voters]]</f>
        <v>0.37979381443298971</v>
      </c>
    </row>
    <row r="7447" spans="1:27" x14ac:dyDescent="0.35">
      <c r="A7447" s="8" t="s">
        <v>49</v>
      </c>
      <c r="B7447" s="17">
        <v>2009</v>
      </c>
      <c r="C7447" s="17" t="s">
        <v>82</v>
      </c>
      <c r="D7447" s="17"/>
      <c r="E7447" s="35" t="s">
        <v>74</v>
      </c>
      <c r="F7447" s="34" t="s">
        <v>78</v>
      </c>
      <c r="G7447" s="9" t="s">
        <v>65</v>
      </c>
      <c r="H7447" s="10">
        <v>3114</v>
      </c>
      <c r="I7447" s="10">
        <v>2970</v>
      </c>
      <c r="J7447" s="10">
        <v>6083.98</v>
      </c>
      <c r="K7447" s="31">
        <v>2244</v>
      </c>
      <c r="L7447" s="31">
        <v>1858</v>
      </c>
      <c r="M7447" s="31">
        <v>0</v>
      </c>
      <c r="N7447" s="31">
        <v>4102</v>
      </c>
      <c r="O7447" s="10">
        <v>1138</v>
      </c>
      <c r="P7447" s="10">
        <v>898</v>
      </c>
      <c r="Q7447" s="10"/>
      <c r="R7447" s="11">
        <v>2036</v>
      </c>
      <c r="S7447" s="24">
        <f>Table1[[#This Row],[Female Voters]]/Table1[[#This Row],[Female Population]]</f>
        <v>0.720616570327553</v>
      </c>
      <c r="T7447" s="24">
        <f>Table1[[#This Row],[Male Voters]]/Table1[[#This Row],[Male Population]]</f>
        <v>0.62558922558922558</v>
      </c>
      <c r="U7447" s="24">
        <f>Table1[[#This Row],[Total Voters]]/Table1[[#This Row],[Total Population]]</f>
        <v>0.6742296983224797</v>
      </c>
      <c r="V7447" s="24">
        <f>Table1[[#This Row],[Female Ballots]]/Table1[[#This Row],[Female Population]]</f>
        <v>0.36544637122671803</v>
      </c>
      <c r="W7447" s="24">
        <f>Table1[[#This Row],[Male Ballots]]/Table1[[#This Row],[Male Population]]</f>
        <v>0.30235690235690238</v>
      </c>
      <c r="X7447" s="24">
        <f>Table1[[#This Row],[Total Ballots]]/Table1[[#This Row],[Total Population]]</f>
        <v>0.33464935782168914</v>
      </c>
      <c r="Y7447" s="24">
        <f>Table1[[#This Row],[Female Ballots]]/Table1[[#This Row],[Female Voters]]</f>
        <v>0.50713012477718356</v>
      </c>
      <c r="Z7447" s="24">
        <f>Table1[[#This Row],[Male Ballots]]/Table1[[#This Row],[Male Voters]]</f>
        <v>0.48331539289558667</v>
      </c>
      <c r="AA7447" s="24">
        <f>Table1[[#This Row],[Total Ballots]]/Table1[[#This Row],[Total Voters]]</f>
        <v>0.49634324719648953</v>
      </c>
    </row>
    <row r="7448" spans="1:27" x14ac:dyDescent="0.35">
      <c r="A7448" s="8" t="s">
        <v>49</v>
      </c>
      <c r="B7448" s="17">
        <v>2009</v>
      </c>
      <c r="C7448" s="17" t="s">
        <v>82</v>
      </c>
      <c r="D7448" s="17"/>
      <c r="E7448" s="35" t="s">
        <v>74</v>
      </c>
      <c r="F7448" s="34" t="s">
        <v>78</v>
      </c>
      <c r="G7448" s="9" t="s">
        <v>66</v>
      </c>
      <c r="H7448" s="10">
        <v>3080</v>
      </c>
      <c r="I7448" s="10">
        <v>3153</v>
      </c>
      <c r="J7448" s="10">
        <v>6232.98</v>
      </c>
      <c r="K7448" s="31">
        <v>2486</v>
      </c>
      <c r="L7448" s="31">
        <v>2361</v>
      </c>
      <c r="M7448" s="31">
        <v>0</v>
      </c>
      <c r="N7448" s="31">
        <v>4847</v>
      </c>
      <c r="O7448" s="10">
        <v>1653</v>
      </c>
      <c r="P7448" s="10">
        <v>1506</v>
      </c>
      <c r="Q7448" s="10"/>
      <c r="R7448" s="11">
        <v>3159</v>
      </c>
      <c r="S7448" s="24">
        <f>Table1[[#This Row],[Female Voters]]/Table1[[#This Row],[Female Population]]</f>
        <v>0.80714285714285716</v>
      </c>
      <c r="T7448" s="24">
        <f>Table1[[#This Row],[Male Voters]]/Table1[[#This Row],[Male Population]]</f>
        <v>0.74881065651760226</v>
      </c>
      <c r="U7448" s="24">
        <f>Table1[[#This Row],[Total Voters]]/Table1[[#This Row],[Total Population]]</f>
        <v>0.77763766288356462</v>
      </c>
      <c r="V7448" s="24">
        <f>Table1[[#This Row],[Female Ballots]]/Table1[[#This Row],[Female Population]]</f>
        <v>0.53668831168831166</v>
      </c>
      <c r="W7448" s="24">
        <f>Table1[[#This Row],[Male Ballots]]/Table1[[#This Row],[Male Population]]</f>
        <v>0.47764034253092291</v>
      </c>
      <c r="X7448" s="24">
        <f>Table1[[#This Row],[Total Ballots]]/Table1[[#This Row],[Total Population]]</f>
        <v>0.50682017269428115</v>
      </c>
      <c r="Y7448" s="24">
        <f>Table1[[#This Row],[Female Ballots]]/Table1[[#This Row],[Female Voters]]</f>
        <v>0.66492357200321806</v>
      </c>
      <c r="Z7448" s="24">
        <f>Table1[[#This Row],[Male Ballots]]/Table1[[#This Row],[Male Voters]]</f>
        <v>0.63786531130876745</v>
      </c>
      <c r="AA7448" s="24">
        <f>Table1[[#This Row],[Total Ballots]]/Table1[[#This Row],[Total Voters]]</f>
        <v>0.651743346399835</v>
      </c>
    </row>
    <row r="7449" spans="1:27" x14ac:dyDescent="0.35">
      <c r="A7449" s="8" t="s">
        <v>49</v>
      </c>
      <c r="B7449" s="17">
        <v>2009</v>
      </c>
      <c r="C7449" s="17" t="s">
        <v>82</v>
      </c>
      <c r="D7449" s="17"/>
      <c r="E7449" s="35" t="s">
        <v>74</v>
      </c>
      <c r="F7449" s="34" t="s">
        <v>78</v>
      </c>
      <c r="G7449" s="9" t="s">
        <v>67</v>
      </c>
      <c r="H7449" s="10">
        <v>3467</v>
      </c>
      <c r="I7449" s="10">
        <v>3345</v>
      </c>
      <c r="J7449" s="10">
        <v>6811.99</v>
      </c>
      <c r="K7449" s="31">
        <v>2781</v>
      </c>
      <c r="L7449" s="31">
        <v>2706</v>
      </c>
      <c r="M7449" s="31">
        <v>0</v>
      </c>
      <c r="N7449" s="31">
        <v>5487</v>
      </c>
      <c r="O7449" s="10">
        <v>2062</v>
      </c>
      <c r="P7449" s="10">
        <v>2028</v>
      </c>
      <c r="Q7449" s="10"/>
      <c r="R7449" s="11">
        <v>4090</v>
      </c>
      <c r="S7449" s="24">
        <f>Table1[[#This Row],[Female Voters]]/Table1[[#This Row],[Female Population]]</f>
        <v>0.8021344101528699</v>
      </c>
      <c r="T7449" s="24">
        <f>Table1[[#This Row],[Male Voters]]/Table1[[#This Row],[Male Population]]</f>
        <v>0.80896860986547081</v>
      </c>
      <c r="U7449" s="24">
        <f>Table1[[#This Row],[Total Voters]]/Table1[[#This Row],[Total Population]]</f>
        <v>0.80549149367512285</v>
      </c>
      <c r="V7449" s="24">
        <f>Table1[[#This Row],[Female Ballots]]/Table1[[#This Row],[Female Population]]</f>
        <v>0.59475050475915781</v>
      </c>
      <c r="W7449" s="24">
        <f>Table1[[#This Row],[Male Ballots]]/Table1[[#This Row],[Male Population]]</f>
        <v>0.60627802690582955</v>
      </c>
      <c r="X7449" s="24">
        <f>Table1[[#This Row],[Total Ballots]]/Table1[[#This Row],[Total Population]]</f>
        <v>0.60041192074562644</v>
      </c>
      <c r="Y7449" s="24">
        <f>Table1[[#This Row],[Female Ballots]]/Table1[[#This Row],[Female Voters]]</f>
        <v>0.74145990650845017</v>
      </c>
      <c r="Z7449" s="24">
        <f>Table1[[#This Row],[Male Ballots]]/Table1[[#This Row],[Male Voters]]</f>
        <v>0.74944567627494452</v>
      </c>
      <c r="AA7449" s="24">
        <f>Table1[[#This Row],[Total Ballots]]/Table1[[#This Row],[Total Voters]]</f>
        <v>0.74539821396026973</v>
      </c>
    </row>
    <row r="7450" spans="1:27" x14ac:dyDescent="0.35">
      <c r="A7450" s="8" t="s">
        <v>34</v>
      </c>
      <c r="B7450" s="17">
        <v>2009</v>
      </c>
      <c r="C7450" s="17" t="s">
        <v>82</v>
      </c>
      <c r="D7450" s="17"/>
      <c r="E7450" s="35" t="s">
        <v>74</v>
      </c>
      <c r="F7450" s="34" t="s">
        <v>78</v>
      </c>
      <c r="G7450" s="9" t="s">
        <v>79</v>
      </c>
      <c r="H7450" s="10">
        <v>8600</v>
      </c>
      <c r="I7450" s="10">
        <v>8467</v>
      </c>
      <c r="J7450" s="10">
        <v>17067</v>
      </c>
      <c r="K7450" s="31">
        <v>6682</v>
      </c>
      <c r="L7450" s="31">
        <v>5975</v>
      </c>
      <c r="M7450" s="31">
        <v>1</v>
      </c>
      <c r="N7450" s="31">
        <v>12658</v>
      </c>
      <c r="O7450" s="10">
        <v>3988</v>
      </c>
      <c r="P7450" s="10">
        <v>3455</v>
      </c>
      <c r="Q7450" s="10">
        <v>1</v>
      </c>
      <c r="R7450" s="11">
        <v>7444</v>
      </c>
      <c r="S7450" s="24">
        <f>Table1[[#This Row],[Female Voters]]/Table1[[#This Row],[Female Population]]</f>
        <v>0.77697674418604656</v>
      </c>
      <c r="T7450" s="24">
        <f>Table1[[#This Row],[Male Voters]]/Table1[[#This Row],[Male Population]]</f>
        <v>0.70568087870556273</v>
      </c>
      <c r="U7450" s="24">
        <f>Table1[[#This Row],[Total Voters]]/Table1[[#This Row],[Total Population]]</f>
        <v>0.74166520185152629</v>
      </c>
      <c r="V7450" s="24">
        <f>Table1[[#This Row],[Female Ballots]]/Table1[[#This Row],[Female Population]]</f>
        <v>0.46372093023255812</v>
      </c>
      <c r="W7450" s="24">
        <f>Table1[[#This Row],[Male Ballots]]/Table1[[#This Row],[Male Population]]</f>
        <v>0.40805480099208691</v>
      </c>
      <c r="X7450" s="24">
        <f>Table1[[#This Row],[Total Ballots]]/Table1[[#This Row],[Total Population]]</f>
        <v>0.43616335618444951</v>
      </c>
      <c r="Y7450" s="24">
        <f>Table1[[#This Row],[Female Ballots]]/Table1[[#This Row],[Female Voters]]</f>
        <v>0.59682729721640226</v>
      </c>
      <c r="Z7450" s="24">
        <f>Table1[[#This Row],[Male Ballots]]/Table1[[#This Row],[Male Voters]]</f>
        <v>0.57824267782426775</v>
      </c>
      <c r="AA7450" s="24">
        <f>Table1[[#This Row],[Total Ballots]]/Table1[[#This Row],[Total Voters]]</f>
        <v>0.5880865855585401</v>
      </c>
    </row>
    <row r="7451" spans="1:27" x14ac:dyDescent="0.35">
      <c r="A7451" s="8" t="s">
        <v>34</v>
      </c>
      <c r="B7451" s="17">
        <v>2009</v>
      </c>
      <c r="C7451" s="17" t="s">
        <v>82</v>
      </c>
      <c r="D7451" s="17"/>
      <c r="E7451" s="35" t="s">
        <v>74</v>
      </c>
      <c r="F7451" s="34" t="s">
        <v>78</v>
      </c>
      <c r="G7451" s="9" t="s">
        <v>62</v>
      </c>
      <c r="H7451" s="10">
        <v>619</v>
      </c>
      <c r="I7451" s="10">
        <v>719</v>
      </c>
      <c r="J7451" s="10">
        <v>1338</v>
      </c>
      <c r="K7451" s="31">
        <v>391</v>
      </c>
      <c r="L7451" s="31">
        <v>380</v>
      </c>
      <c r="M7451" s="31">
        <v>0</v>
      </c>
      <c r="N7451" s="31">
        <v>771</v>
      </c>
      <c r="O7451" s="10">
        <v>102</v>
      </c>
      <c r="P7451" s="10">
        <v>67</v>
      </c>
      <c r="Q7451" s="10"/>
      <c r="R7451" s="11">
        <v>169</v>
      </c>
      <c r="S7451" s="24">
        <f>Table1[[#This Row],[Female Voters]]/Table1[[#This Row],[Female Population]]</f>
        <v>0.63166397415185782</v>
      </c>
      <c r="T7451" s="24">
        <f>Table1[[#This Row],[Male Voters]]/Table1[[#This Row],[Male Population]]</f>
        <v>0.52851182197496527</v>
      </c>
      <c r="U7451" s="24">
        <f>Table1[[#This Row],[Total Voters]]/Table1[[#This Row],[Total Population]]</f>
        <v>0.57623318385650224</v>
      </c>
      <c r="V7451" s="24">
        <f>Table1[[#This Row],[Female Ballots]]/Table1[[#This Row],[Female Population]]</f>
        <v>0.16478190630048464</v>
      </c>
      <c r="W7451" s="24">
        <f>Table1[[#This Row],[Male Ballots]]/Table1[[#This Row],[Male Population]]</f>
        <v>9.3184979137691235E-2</v>
      </c>
      <c r="X7451" s="24">
        <f>Table1[[#This Row],[Total Ballots]]/Table1[[#This Row],[Total Population]]</f>
        <v>0.12630792227204785</v>
      </c>
      <c r="Y7451" s="24">
        <f>Table1[[#This Row],[Female Ballots]]/Table1[[#This Row],[Female Voters]]</f>
        <v>0.2608695652173913</v>
      </c>
      <c r="Z7451" s="24">
        <f>Table1[[#This Row],[Male Ballots]]/Table1[[#This Row],[Male Voters]]</f>
        <v>0.1763157894736842</v>
      </c>
      <c r="AA7451" s="24">
        <f>Table1[[#This Row],[Total Ballots]]/Table1[[#This Row],[Total Voters]]</f>
        <v>0.2191958495460441</v>
      </c>
    </row>
    <row r="7452" spans="1:27" x14ac:dyDescent="0.35">
      <c r="A7452" s="8" t="s">
        <v>34</v>
      </c>
      <c r="B7452" s="17">
        <v>2009</v>
      </c>
      <c r="C7452" s="17" t="s">
        <v>82</v>
      </c>
      <c r="D7452" s="17"/>
      <c r="E7452" s="35" t="s">
        <v>74</v>
      </c>
      <c r="F7452" s="34" t="s">
        <v>78</v>
      </c>
      <c r="G7452" s="9" t="s">
        <v>63</v>
      </c>
      <c r="H7452" s="10">
        <v>853</v>
      </c>
      <c r="I7452" s="10">
        <v>951</v>
      </c>
      <c r="J7452" s="10">
        <v>1804</v>
      </c>
      <c r="K7452" s="31">
        <v>541</v>
      </c>
      <c r="L7452" s="31">
        <v>494</v>
      </c>
      <c r="M7452" s="31">
        <v>0</v>
      </c>
      <c r="N7452" s="31">
        <v>1035</v>
      </c>
      <c r="O7452" s="10">
        <v>151</v>
      </c>
      <c r="P7452" s="10">
        <v>139</v>
      </c>
      <c r="Q7452" s="10"/>
      <c r="R7452" s="11">
        <v>290</v>
      </c>
      <c r="S7452" s="24">
        <f>Table1[[#This Row],[Female Voters]]/Table1[[#This Row],[Female Population]]</f>
        <v>0.63423212192262601</v>
      </c>
      <c r="T7452" s="24">
        <f>Table1[[#This Row],[Male Voters]]/Table1[[#This Row],[Male Population]]</f>
        <v>0.51945320715036802</v>
      </c>
      <c r="U7452" s="24">
        <f>Table1[[#This Row],[Total Voters]]/Table1[[#This Row],[Total Population]]</f>
        <v>0.57372505543237251</v>
      </c>
      <c r="V7452" s="24">
        <f>Table1[[#This Row],[Female Ballots]]/Table1[[#This Row],[Female Population]]</f>
        <v>0.17702227432590856</v>
      </c>
      <c r="W7452" s="24">
        <f>Table1[[#This Row],[Male Ballots]]/Table1[[#This Row],[Male Population]]</f>
        <v>0.14616193480546794</v>
      </c>
      <c r="X7452" s="24">
        <f>Table1[[#This Row],[Total Ballots]]/Table1[[#This Row],[Total Population]]</f>
        <v>0.1607538802660754</v>
      </c>
      <c r="Y7452" s="24">
        <f>Table1[[#This Row],[Female Ballots]]/Table1[[#This Row],[Female Voters]]</f>
        <v>0.27911275415896486</v>
      </c>
      <c r="Z7452" s="24">
        <f>Table1[[#This Row],[Male Ballots]]/Table1[[#This Row],[Male Voters]]</f>
        <v>0.28137651821862347</v>
      </c>
      <c r="AA7452" s="24">
        <f>Table1[[#This Row],[Total Ballots]]/Table1[[#This Row],[Total Voters]]</f>
        <v>0.28019323671497587</v>
      </c>
    </row>
    <row r="7453" spans="1:27" x14ac:dyDescent="0.35">
      <c r="A7453" s="8" t="s">
        <v>34</v>
      </c>
      <c r="B7453" s="17">
        <v>2009</v>
      </c>
      <c r="C7453" s="17" t="s">
        <v>82</v>
      </c>
      <c r="D7453" s="17"/>
      <c r="E7453" s="35" t="s">
        <v>74</v>
      </c>
      <c r="F7453" s="34" t="s">
        <v>78</v>
      </c>
      <c r="G7453" s="9" t="s">
        <v>64</v>
      </c>
      <c r="H7453" s="10">
        <v>1030</v>
      </c>
      <c r="I7453" s="10">
        <v>1033</v>
      </c>
      <c r="J7453" s="10">
        <v>2063</v>
      </c>
      <c r="K7453" s="31">
        <v>647</v>
      </c>
      <c r="L7453" s="31">
        <v>561</v>
      </c>
      <c r="M7453" s="31">
        <v>0</v>
      </c>
      <c r="N7453" s="31">
        <v>1208</v>
      </c>
      <c r="O7453" s="10">
        <v>272</v>
      </c>
      <c r="P7453" s="10">
        <v>231</v>
      </c>
      <c r="Q7453" s="10"/>
      <c r="R7453" s="11">
        <v>503</v>
      </c>
      <c r="S7453" s="24">
        <f>Table1[[#This Row],[Female Voters]]/Table1[[#This Row],[Female Population]]</f>
        <v>0.62815533980582527</v>
      </c>
      <c r="T7453" s="24">
        <f>Table1[[#This Row],[Male Voters]]/Table1[[#This Row],[Male Population]]</f>
        <v>0.54307841239109389</v>
      </c>
      <c r="U7453" s="24">
        <f>Table1[[#This Row],[Total Voters]]/Table1[[#This Row],[Total Population]]</f>
        <v>0.5855550169655841</v>
      </c>
      <c r="V7453" s="24">
        <f>Table1[[#This Row],[Female Ballots]]/Table1[[#This Row],[Female Population]]</f>
        <v>0.26407766990291265</v>
      </c>
      <c r="W7453" s="24">
        <f>Table1[[#This Row],[Male Ballots]]/Table1[[#This Row],[Male Population]]</f>
        <v>0.22362052274927396</v>
      </c>
      <c r="X7453" s="24">
        <f>Table1[[#This Row],[Total Ballots]]/Table1[[#This Row],[Total Population]]</f>
        <v>0.24381968007755694</v>
      </c>
      <c r="Y7453" s="24">
        <f>Table1[[#This Row],[Female Ballots]]/Table1[[#This Row],[Female Voters]]</f>
        <v>0.42040185471406494</v>
      </c>
      <c r="Z7453" s="24">
        <f>Table1[[#This Row],[Male Ballots]]/Table1[[#This Row],[Male Voters]]</f>
        <v>0.41176470588235292</v>
      </c>
      <c r="AA7453" s="24">
        <f>Table1[[#This Row],[Total Ballots]]/Table1[[#This Row],[Total Voters]]</f>
        <v>0.41639072847682118</v>
      </c>
    </row>
    <row r="7454" spans="1:27" x14ac:dyDescent="0.35">
      <c r="A7454" s="8" t="s">
        <v>34</v>
      </c>
      <c r="B7454" s="17">
        <v>2009</v>
      </c>
      <c r="C7454" s="17" t="s">
        <v>82</v>
      </c>
      <c r="D7454" s="17"/>
      <c r="E7454" s="35" t="s">
        <v>74</v>
      </c>
      <c r="F7454" s="34" t="s">
        <v>78</v>
      </c>
      <c r="G7454" s="9" t="s">
        <v>65</v>
      </c>
      <c r="H7454" s="10">
        <v>1527</v>
      </c>
      <c r="I7454" s="10">
        <v>1502</v>
      </c>
      <c r="J7454" s="10">
        <v>3029</v>
      </c>
      <c r="K7454" s="31">
        <v>1121</v>
      </c>
      <c r="L7454" s="31">
        <v>937</v>
      </c>
      <c r="M7454" s="31">
        <v>0</v>
      </c>
      <c r="N7454" s="31">
        <v>2058</v>
      </c>
      <c r="O7454" s="10">
        <v>608</v>
      </c>
      <c r="P7454" s="10">
        <v>464</v>
      </c>
      <c r="Q7454" s="10"/>
      <c r="R7454" s="11">
        <v>1072</v>
      </c>
      <c r="S7454" s="24">
        <f>Table1[[#This Row],[Female Voters]]/Table1[[#This Row],[Female Population]]</f>
        <v>0.73411918795022924</v>
      </c>
      <c r="T7454" s="24">
        <f>Table1[[#This Row],[Male Voters]]/Table1[[#This Row],[Male Population]]</f>
        <v>0.62383488681757659</v>
      </c>
      <c r="U7454" s="24">
        <f>Table1[[#This Row],[Total Voters]]/Table1[[#This Row],[Total Population]]</f>
        <v>0.67943215582700556</v>
      </c>
      <c r="V7454" s="24">
        <f>Table1[[#This Row],[Female Ballots]]/Table1[[#This Row],[Female Population]]</f>
        <v>0.39816633922724298</v>
      </c>
      <c r="W7454" s="24">
        <f>Table1[[#This Row],[Male Ballots]]/Table1[[#This Row],[Male Population]]</f>
        <v>0.30892143808255657</v>
      </c>
      <c r="X7454" s="24">
        <f>Table1[[#This Row],[Total Ballots]]/Table1[[#This Row],[Total Population]]</f>
        <v>0.35391218223836252</v>
      </c>
      <c r="Y7454" s="24">
        <f>Table1[[#This Row],[Female Ballots]]/Table1[[#This Row],[Female Voters]]</f>
        <v>0.5423728813559322</v>
      </c>
      <c r="Z7454" s="24">
        <f>Table1[[#This Row],[Male Ballots]]/Table1[[#This Row],[Male Voters]]</f>
        <v>0.49519743863393811</v>
      </c>
      <c r="AA7454" s="24">
        <f>Table1[[#This Row],[Total Ballots]]/Table1[[#This Row],[Total Voters]]</f>
        <v>0.52089407191448012</v>
      </c>
    </row>
    <row r="7455" spans="1:27" x14ac:dyDescent="0.35">
      <c r="A7455" s="8" t="s">
        <v>34</v>
      </c>
      <c r="B7455" s="17">
        <v>2009</v>
      </c>
      <c r="C7455" s="17" t="s">
        <v>82</v>
      </c>
      <c r="D7455" s="17"/>
      <c r="E7455" s="35" t="s">
        <v>74</v>
      </c>
      <c r="F7455" s="34" t="s">
        <v>78</v>
      </c>
      <c r="G7455" s="9" t="s">
        <v>66</v>
      </c>
      <c r="H7455" s="10">
        <v>1948</v>
      </c>
      <c r="I7455" s="10">
        <v>1839</v>
      </c>
      <c r="J7455" s="10">
        <v>3787</v>
      </c>
      <c r="K7455" s="31">
        <v>1645</v>
      </c>
      <c r="L7455" s="31">
        <v>1470</v>
      </c>
      <c r="M7455" s="31">
        <v>1</v>
      </c>
      <c r="N7455" s="31">
        <v>3116</v>
      </c>
      <c r="O7455" s="10">
        <v>1114</v>
      </c>
      <c r="P7455" s="10">
        <v>941</v>
      </c>
      <c r="Q7455" s="10">
        <v>1</v>
      </c>
      <c r="R7455" s="11">
        <v>2056</v>
      </c>
      <c r="S7455" s="24">
        <f>Table1[[#This Row],[Female Voters]]/Table1[[#This Row],[Female Population]]</f>
        <v>0.84445585215605745</v>
      </c>
      <c r="T7455" s="24">
        <f>Table1[[#This Row],[Male Voters]]/Table1[[#This Row],[Male Population]]</f>
        <v>0.79934747145187601</v>
      </c>
      <c r="U7455" s="24">
        <f>Table1[[#This Row],[Total Voters]]/Table1[[#This Row],[Total Population]]</f>
        <v>0.82281489305518885</v>
      </c>
      <c r="V7455" s="24">
        <f>Table1[[#This Row],[Female Ballots]]/Table1[[#This Row],[Female Population]]</f>
        <v>0.57186858316221767</v>
      </c>
      <c r="W7455" s="24">
        <f>Table1[[#This Row],[Male Ballots]]/Table1[[#This Row],[Male Population]]</f>
        <v>0.51169113648722131</v>
      </c>
      <c r="X7455" s="24">
        <f>Table1[[#This Row],[Total Ballots]]/Table1[[#This Row],[Total Population]]</f>
        <v>0.5429099551095854</v>
      </c>
      <c r="Y7455" s="24">
        <f>Table1[[#This Row],[Female Ballots]]/Table1[[#This Row],[Female Voters]]</f>
        <v>0.67720364741641337</v>
      </c>
      <c r="Z7455" s="24">
        <f>Table1[[#This Row],[Male Ballots]]/Table1[[#This Row],[Male Voters]]</f>
        <v>0.64013605442176869</v>
      </c>
      <c r="AA7455" s="24">
        <f>Table1[[#This Row],[Total Ballots]]/Table1[[#This Row],[Total Voters]]</f>
        <v>0.65982028241335045</v>
      </c>
    </row>
    <row r="7456" spans="1:27" x14ac:dyDescent="0.35">
      <c r="A7456" s="8" t="s">
        <v>34</v>
      </c>
      <c r="B7456" s="17">
        <v>2009</v>
      </c>
      <c r="C7456" s="17" t="s">
        <v>82</v>
      </c>
      <c r="D7456" s="17"/>
      <c r="E7456" s="35" t="s">
        <v>74</v>
      </c>
      <c r="F7456" s="34" t="s">
        <v>78</v>
      </c>
      <c r="G7456" s="9" t="s">
        <v>67</v>
      </c>
      <c r="H7456" s="10">
        <v>2623</v>
      </c>
      <c r="I7456" s="10">
        <v>2423</v>
      </c>
      <c r="J7456" s="10">
        <v>5046</v>
      </c>
      <c r="K7456" s="31">
        <v>2337</v>
      </c>
      <c r="L7456" s="31">
        <v>2133</v>
      </c>
      <c r="M7456" s="31">
        <v>0</v>
      </c>
      <c r="N7456" s="31">
        <v>4470</v>
      </c>
      <c r="O7456" s="10">
        <v>1741</v>
      </c>
      <c r="P7456" s="10">
        <v>1613</v>
      </c>
      <c r="Q7456" s="10"/>
      <c r="R7456" s="11">
        <v>3354</v>
      </c>
      <c r="S7456" s="24">
        <f>Table1[[#This Row],[Female Voters]]/Table1[[#This Row],[Female Population]]</f>
        <v>0.89096454441479223</v>
      </c>
      <c r="T7456" s="24">
        <f>Table1[[#This Row],[Male Voters]]/Table1[[#This Row],[Male Population]]</f>
        <v>0.88031366075113493</v>
      </c>
      <c r="U7456" s="24">
        <f>Table1[[#This Row],[Total Voters]]/Table1[[#This Row],[Total Population]]</f>
        <v>0.8858501783590963</v>
      </c>
      <c r="V7456" s="24">
        <f>Table1[[#This Row],[Female Ballots]]/Table1[[#This Row],[Female Population]]</f>
        <v>0.66374380480365991</v>
      </c>
      <c r="W7456" s="24">
        <f>Table1[[#This Row],[Male Ballots]]/Table1[[#This Row],[Male Population]]</f>
        <v>0.66570367313248036</v>
      </c>
      <c r="X7456" s="24">
        <f>Table1[[#This Row],[Total Ballots]]/Table1[[#This Row],[Total Population]]</f>
        <v>0.66468489892984539</v>
      </c>
      <c r="Y7456" s="24">
        <f>Table1[[#This Row],[Female Ballots]]/Table1[[#This Row],[Female Voters]]</f>
        <v>0.74497218656397091</v>
      </c>
      <c r="Z7456" s="24">
        <f>Table1[[#This Row],[Male Ballots]]/Table1[[#This Row],[Male Voters]]</f>
        <v>0.75621190811064232</v>
      </c>
      <c r="AA7456" s="24">
        <f>Table1[[#This Row],[Total Ballots]]/Table1[[#This Row],[Total Voters]]</f>
        <v>0.75033557046979871</v>
      </c>
    </row>
    <row r="7457" spans="1:27" x14ac:dyDescent="0.35">
      <c r="A7457" s="8" t="s">
        <v>31</v>
      </c>
      <c r="B7457" s="17">
        <v>2009</v>
      </c>
      <c r="C7457" s="17" t="s">
        <v>82</v>
      </c>
      <c r="D7457" s="17"/>
      <c r="E7457" s="35" t="s">
        <v>73</v>
      </c>
      <c r="F7457" s="34" t="s">
        <v>78</v>
      </c>
      <c r="G7457" s="9" t="s">
        <v>79</v>
      </c>
      <c r="H7457" s="10">
        <v>4950</v>
      </c>
      <c r="I7457" s="10">
        <v>5055</v>
      </c>
      <c r="J7457" s="10">
        <v>10005</v>
      </c>
      <c r="K7457" s="31">
        <v>4068</v>
      </c>
      <c r="L7457" s="31">
        <v>3743</v>
      </c>
      <c r="M7457" s="31">
        <v>20</v>
      </c>
      <c r="N7457" s="31">
        <v>7831</v>
      </c>
      <c r="O7457" s="10">
        <v>2255</v>
      </c>
      <c r="P7457" s="10">
        <v>2079</v>
      </c>
      <c r="Q7457" s="10">
        <v>7</v>
      </c>
      <c r="R7457" s="11">
        <v>4341</v>
      </c>
      <c r="S7457" s="24">
        <f>Table1[[#This Row],[Female Voters]]/Table1[[#This Row],[Female Population]]</f>
        <v>0.82181818181818178</v>
      </c>
      <c r="T7457" s="24">
        <f>Table1[[#This Row],[Male Voters]]/Table1[[#This Row],[Male Population]]</f>
        <v>0.7404549950544016</v>
      </c>
      <c r="U7457" s="24">
        <f>Table1[[#This Row],[Total Voters]]/Table1[[#This Row],[Total Population]]</f>
        <v>0.78270864567716147</v>
      </c>
      <c r="V7457" s="24">
        <f>Table1[[#This Row],[Female Ballots]]/Table1[[#This Row],[Female Population]]</f>
        <v>0.45555555555555555</v>
      </c>
      <c r="W7457" s="24">
        <f>Table1[[#This Row],[Male Ballots]]/Table1[[#This Row],[Male Population]]</f>
        <v>0.4112759643916914</v>
      </c>
      <c r="X7457" s="24">
        <f>Table1[[#This Row],[Total Ballots]]/Table1[[#This Row],[Total Population]]</f>
        <v>0.43388305847076464</v>
      </c>
      <c r="Y7457" s="24">
        <f>Table1[[#This Row],[Female Ballots]]/Table1[[#This Row],[Female Voters]]</f>
        <v>0.55432645034414951</v>
      </c>
      <c r="Z7457" s="24">
        <f>Table1[[#This Row],[Male Ballots]]/Table1[[#This Row],[Male Voters]]</f>
        <v>0.55543681538872558</v>
      </c>
      <c r="AA7457" s="24">
        <f>Table1[[#This Row],[Total Ballots]]/Table1[[#This Row],[Total Voters]]</f>
        <v>0.55433533392925549</v>
      </c>
    </row>
    <row r="7458" spans="1:27" x14ac:dyDescent="0.35">
      <c r="A7458" s="8" t="s">
        <v>31</v>
      </c>
      <c r="B7458" s="17">
        <v>2009</v>
      </c>
      <c r="C7458" s="17" t="s">
        <v>82</v>
      </c>
      <c r="D7458" s="17"/>
      <c r="E7458" s="35" t="s">
        <v>73</v>
      </c>
      <c r="F7458" s="34" t="s">
        <v>78</v>
      </c>
      <c r="G7458" s="9" t="s">
        <v>62</v>
      </c>
      <c r="H7458" s="10">
        <v>356</v>
      </c>
      <c r="I7458" s="10">
        <v>390</v>
      </c>
      <c r="J7458" s="10">
        <v>746</v>
      </c>
      <c r="K7458" s="31">
        <v>292</v>
      </c>
      <c r="L7458" s="31">
        <v>251</v>
      </c>
      <c r="M7458" s="31">
        <v>4</v>
      </c>
      <c r="N7458" s="31">
        <v>547</v>
      </c>
      <c r="O7458" s="10">
        <v>52</v>
      </c>
      <c r="P7458" s="10">
        <v>44</v>
      </c>
      <c r="Q7458" s="10"/>
      <c r="R7458" s="11">
        <v>96</v>
      </c>
      <c r="S7458" s="24">
        <f>Table1[[#This Row],[Female Voters]]/Table1[[#This Row],[Female Population]]</f>
        <v>0.8202247191011236</v>
      </c>
      <c r="T7458" s="24">
        <f>Table1[[#This Row],[Male Voters]]/Table1[[#This Row],[Male Population]]</f>
        <v>0.64358974358974363</v>
      </c>
      <c r="U7458" s="24">
        <f>Table1[[#This Row],[Total Voters]]/Table1[[#This Row],[Total Population]]</f>
        <v>0.73324396782841827</v>
      </c>
      <c r="V7458" s="24">
        <f>Table1[[#This Row],[Female Ballots]]/Table1[[#This Row],[Female Population]]</f>
        <v>0.14606741573033707</v>
      </c>
      <c r="W7458" s="24">
        <f>Table1[[#This Row],[Male Ballots]]/Table1[[#This Row],[Male Population]]</f>
        <v>0.11282051282051282</v>
      </c>
      <c r="X7458" s="24">
        <f>Table1[[#This Row],[Total Ballots]]/Table1[[#This Row],[Total Population]]</f>
        <v>0.12868632707774799</v>
      </c>
      <c r="Y7458" s="24">
        <f>Table1[[#This Row],[Female Ballots]]/Table1[[#This Row],[Female Voters]]</f>
        <v>0.17808219178082191</v>
      </c>
      <c r="Z7458" s="24">
        <f>Table1[[#This Row],[Male Ballots]]/Table1[[#This Row],[Male Voters]]</f>
        <v>0.1752988047808765</v>
      </c>
      <c r="AA7458" s="24">
        <f>Table1[[#This Row],[Total Ballots]]/Table1[[#This Row],[Total Voters]]</f>
        <v>0.17550274223034734</v>
      </c>
    </row>
    <row r="7459" spans="1:27" x14ac:dyDescent="0.35">
      <c r="A7459" s="8" t="s">
        <v>31</v>
      </c>
      <c r="B7459" s="17">
        <v>2009</v>
      </c>
      <c r="C7459" s="17" t="s">
        <v>82</v>
      </c>
      <c r="D7459" s="17"/>
      <c r="E7459" s="35" t="s">
        <v>73</v>
      </c>
      <c r="F7459" s="34" t="s">
        <v>78</v>
      </c>
      <c r="G7459" s="9" t="s">
        <v>63</v>
      </c>
      <c r="H7459" s="10">
        <v>523</v>
      </c>
      <c r="I7459" s="10">
        <v>504</v>
      </c>
      <c r="J7459" s="10">
        <v>1027</v>
      </c>
      <c r="K7459" s="31">
        <v>382</v>
      </c>
      <c r="L7459" s="31">
        <v>343</v>
      </c>
      <c r="M7459" s="31">
        <v>4</v>
      </c>
      <c r="N7459" s="31">
        <v>729</v>
      </c>
      <c r="O7459" s="10">
        <v>93</v>
      </c>
      <c r="P7459" s="10">
        <v>90</v>
      </c>
      <c r="Q7459" s="10">
        <v>1</v>
      </c>
      <c r="R7459" s="11">
        <v>184</v>
      </c>
      <c r="S7459" s="24">
        <f>Table1[[#This Row],[Female Voters]]/Table1[[#This Row],[Female Population]]</f>
        <v>0.73040152963671123</v>
      </c>
      <c r="T7459" s="24">
        <f>Table1[[#This Row],[Male Voters]]/Table1[[#This Row],[Male Population]]</f>
        <v>0.68055555555555558</v>
      </c>
      <c r="U7459" s="24">
        <f>Table1[[#This Row],[Total Voters]]/Table1[[#This Row],[Total Population]]</f>
        <v>0.70983446932814021</v>
      </c>
      <c r="V7459" s="24">
        <f>Table1[[#This Row],[Female Ballots]]/Table1[[#This Row],[Female Population]]</f>
        <v>0.17782026768642448</v>
      </c>
      <c r="W7459" s="24">
        <f>Table1[[#This Row],[Male Ballots]]/Table1[[#This Row],[Male Population]]</f>
        <v>0.17857142857142858</v>
      </c>
      <c r="X7459" s="24">
        <f>Table1[[#This Row],[Total Ballots]]/Table1[[#This Row],[Total Population]]</f>
        <v>0.17916260954235638</v>
      </c>
      <c r="Y7459" s="24">
        <f>Table1[[#This Row],[Female Ballots]]/Table1[[#This Row],[Female Voters]]</f>
        <v>0.24345549738219896</v>
      </c>
      <c r="Z7459" s="24">
        <f>Table1[[#This Row],[Male Ballots]]/Table1[[#This Row],[Male Voters]]</f>
        <v>0.26239067055393583</v>
      </c>
      <c r="AA7459" s="24">
        <f>Table1[[#This Row],[Total Ballots]]/Table1[[#This Row],[Total Voters]]</f>
        <v>0.25240054869684497</v>
      </c>
    </row>
    <row r="7460" spans="1:27" x14ac:dyDescent="0.35">
      <c r="A7460" s="8" t="s">
        <v>31</v>
      </c>
      <c r="B7460" s="17">
        <v>2009</v>
      </c>
      <c r="C7460" s="17" t="s">
        <v>82</v>
      </c>
      <c r="D7460" s="17"/>
      <c r="E7460" s="35" t="s">
        <v>73</v>
      </c>
      <c r="F7460" s="34" t="s">
        <v>78</v>
      </c>
      <c r="G7460" s="9" t="s">
        <v>64</v>
      </c>
      <c r="H7460" s="10">
        <v>697</v>
      </c>
      <c r="I7460" s="10">
        <v>718</v>
      </c>
      <c r="J7460" s="10">
        <v>1415</v>
      </c>
      <c r="K7460" s="31">
        <v>499</v>
      </c>
      <c r="L7460" s="31">
        <v>421</v>
      </c>
      <c r="M7460" s="31">
        <v>2</v>
      </c>
      <c r="N7460" s="31">
        <v>922</v>
      </c>
      <c r="O7460" s="10">
        <v>207</v>
      </c>
      <c r="P7460" s="10">
        <v>155</v>
      </c>
      <c r="Q7460" s="10">
        <v>1</v>
      </c>
      <c r="R7460" s="11">
        <v>363</v>
      </c>
      <c r="S7460" s="24">
        <f>Table1[[#This Row],[Female Voters]]/Table1[[#This Row],[Female Population]]</f>
        <v>0.71592539454806314</v>
      </c>
      <c r="T7460" s="24">
        <f>Table1[[#This Row],[Male Voters]]/Table1[[#This Row],[Male Population]]</f>
        <v>0.58635097493036215</v>
      </c>
      <c r="U7460" s="24">
        <f>Table1[[#This Row],[Total Voters]]/Table1[[#This Row],[Total Population]]</f>
        <v>0.65159010600706713</v>
      </c>
      <c r="V7460" s="24">
        <f>Table1[[#This Row],[Female Ballots]]/Table1[[#This Row],[Female Population]]</f>
        <v>0.29698708751793401</v>
      </c>
      <c r="W7460" s="24">
        <f>Table1[[#This Row],[Male Ballots]]/Table1[[#This Row],[Male Population]]</f>
        <v>0.21587743732590528</v>
      </c>
      <c r="X7460" s="24">
        <f>Table1[[#This Row],[Total Ballots]]/Table1[[#This Row],[Total Population]]</f>
        <v>0.25653710247349826</v>
      </c>
      <c r="Y7460" s="24">
        <f>Table1[[#This Row],[Female Ballots]]/Table1[[#This Row],[Female Voters]]</f>
        <v>0.4148296593186373</v>
      </c>
      <c r="Z7460" s="24">
        <f>Table1[[#This Row],[Male Ballots]]/Table1[[#This Row],[Male Voters]]</f>
        <v>0.36817102137767221</v>
      </c>
      <c r="AA7460" s="24">
        <f>Table1[[#This Row],[Total Ballots]]/Table1[[#This Row],[Total Voters]]</f>
        <v>0.39370932754880694</v>
      </c>
    </row>
    <row r="7461" spans="1:27" x14ac:dyDescent="0.35">
      <c r="A7461" s="8" t="s">
        <v>31</v>
      </c>
      <c r="B7461" s="17">
        <v>2009</v>
      </c>
      <c r="C7461" s="17" t="s">
        <v>82</v>
      </c>
      <c r="D7461" s="17"/>
      <c r="E7461" s="35" t="s">
        <v>73</v>
      </c>
      <c r="F7461" s="34" t="s">
        <v>78</v>
      </c>
      <c r="G7461" s="9" t="s">
        <v>65</v>
      </c>
      <c r="H7461" s="10">
        <v>1089</v>
      </c>
      <c r="I7461" s="10">
        <v>1068</v>
      </c>
      <c r="J7461" s="10">
        <v>2157</v>
      </c>
      <c r="K7461" s="31">
        <v>856</v>
      </c>
      <c r="L7461" s="31">
        <v>739</v>
      </c>
      <c r="M7461" s="31">
        <v>3</v>
      </c>
      <c r="N7461" s="31">
        <v>1598</v>
      </c>
      <c r="O7461" s="10">
        <v>460</v>
      </c>
      <c r="P7461" s="10">
        <v>374</v>
      </c>
      <c r="Q7461" s="10">
        <v>1</v>
      </c>
      <c r="R7461" s="11">
        <v>835</v>
      </c>
      <c r="S7461" s="24">
        <f>Table1[[#This Row],[Female Voters]]/Table1[[#This Row],[Female Population]]</f>
        <v>0.78604224058769512</v>
      </c>
      <c r="T7461" s="24">
        <f>Table1[[#This Row],[Male Voters]]/Table1[[#This Row],[Male Population]]</f>
        <v>0.69194756554307113</v>
      </c>
      <c r="U7461" s="24">
        <f>Table1[[#This Row],[Total Voters]]/Table1[[#This Row],[Total Population]]</f>
        <v>0.74084376448771438</v>
      </c>
      <c r="V7461" s="24">
        <f>Table1[[#This Row],[Female Ballots]]/Table1[[#This Row],[Female Population]]</f>
        <v>0.42240587695133147</v>
      </c>
      <c r="W7461" s="24">
        <f>Table1[[#This Row],[Male Ballots]]/Table1[[#This Row],[Male Population]]</f>
        <v>0.35018726591760302</v>
      </c>
      <c r="X7461" s="24">
        <f>Table1[[#This Row],[Total Ballots]]/Table1[[#This Row],[Total Population]]</f>
        <v>0.38711172925359294</v>
      </c>
      <c r="Y7461" s="24">
        <f>Table1[[#This Row],[Female Ballots]]/Table1[[#This Row],[Female Voters]]</f>
        <v>0.53738317757009346</v>
      </c>
      <c r="Z7461" s="24">
        <f>Table1[[#This Row],[Male Ballots]]/Table1[[#This Row],[Male Voters]]</f>
        <v>0.50608930987821377</v>
      </c>
      <c r="AA7461" s="24">
        <f>Table1[[#This Row],[Total Ballots]]/Table1[[#This Row],[Total Voters]]</f>
        <v>0.52252816020025028</v>
      </c>
    </row>
    <row r="7462" spans="1:27" x14ac:dyDescent="0.35">
      <c r="A7462" s="8" t="s">
        <v>31</v>
      </c>
      <c r="B7462" s="17">
        <v>2009</v>
      </c>
      <c r="C7462" s="17" t="s">
        <v>82</v>
      </c>
      <c r="D7462" s="17"/>
      <c r="E7462" s="35" t="s">
        <v>73</v>
      </c>
      <c r="F7462" s="34" t="s">
        <v>78</v>
      </c>
      <c r="G7462" s="9" t="s">
        <v>66</v>
      </c>
      <c r="H7462" s="10">
        <v>1086</v>
      </c>
      <c r="I7462" s="10">
        <v>1202</v>
      </c>
      <c r="J7462" s="10">
        <v>2288</v>
      </c>
      <c r="K7462" s="31">
        <v>971</v>
      </c>
      <c r="L7462" s="31">
        <v>976</v>
      </c>
      <c r="M7462" s="31">
        <v>4</v>
      </c>
      <c r="N7462" s="31">
        <v>1951</v>
      </c>
      <c r="O7462" s="10">
        <v>664</v>
      </c>
      <c r="P7462" s="10">
        <v>665</v>
      </c>
      <c r="Q7462" s="10">
        <v>3</v>
      </c>
      <c r="R7462" s="11">
        <v>1332</v>
      </c>
      <c r="S7462" s="24">
        <f>Table1[[#This Row],[Female Voters]]/Table1[[#This Row],[Female Population]]</f>
        <v>0.89410681399631675</v>
      </c>
      <c r="T7462" s="24">
        <f>Table1[[#This Row],[Male Voters]]/Table1[[#This Row],[Male Population]]</f>
        <v>0.81198003327787016</v>
      </c>
      <c r="U7462" s="24">
        <f>Table1[[#This Row],[Total Voters]]/Table1[[#This Row],[Total Population]]</f>
        <v>0.85270979020979021</v>
      </c>
      <c r="V7462" s="24">
        <f>Table1[[#This Row],[Female Ballots]]/Table1[[#This Row],[Female Population]]</f>
        <v>0.61141804788213627</v>
      </c>
      <c r="W7462" s="24">
        <f>Table1[[#This Row],[Male Ballots]]/Table1[[#This Row],[Male Population]]</f>
        <v>0.5532445923460898</v>
      </c>
      <c r="X7462" s="24">
        <f>Table1[[#This Row],[Total Ballots]]/Table1[[#This Row],[Total Population]]</f>
        <v>0.58216783216783219</v>
      </c>
      <c r="Y7462" s="24">
        <f>Table1[[#This Row],[Female Ballots]]/Table1[[#This Row],[Female Voters]]</f>
        <v>0.68383110195674557</v>
      </c>
      <c r="Z7462" s="24">
        <f>Table1[[#This Row],[Male Ballots]]/Table1[[#This Row],[Male Voters]]</f>
        <v>0.68135245901639341</v>
      </c>
      <c r="AA7462" s="24">
        <f>Table1[[#This Row],[Total Ballots]]/Table1[[#This Row],[Total Voters]]</f>
        <v>0.68272680676576114</v>
      </c>
    </row>
    <row r="7463" spans="1:27" x14ac:dyDescent="0.35">
      <c r="A7463" s="8" t="s">
        <v>31</v>
      </c>
      <c r="B7463" s="17">
        <v>2009</v>
      </c>
      <c r="C7463" s="17" t="s">
        <v>82</v>
      </c>
      <c r="D7463" s="17"/>
      <c r="E7463" s="35" t="s">
        <v>73</v>
      </c>
      <c r="F7463" s="34" t="s">
        <v>78</v>
      </c>
      <c r="G7463" s="9" t="s">
        <v>67</v>
      </c>
      <c r="H7463" s="10">
        <v>1199</v>
      </c>
      <c r="I7463" s="10">
        <v>1173</v>
      </c>
      <c r="J7463" s="10">
        <v>2372</v>
      </c>
      <c r="K7463" s="31">
        <v>1068</v>
      </c>
      <c r="L7463" s="31">
        <v>1013</v>
      </c>
      <c r="M7463" s="31">
        <v>3</v>
      </c>
      <c r="N7463" s="31">
        <v>2084</v>
      </c>
      <c r="O7463" s="10">
        <v>779</v>
      </c>
      <c r="P7463" s="10">
        <v>751</v>
      </c>
      <c r="Q7463" s="10">
        <v>1</v>
      </c>
      <c r="R7463" s="11">
        <v>1531</v>
      </c>
      <c r="S7463" s="24">
        <f>Table1[[#This Row],[Female Voters]]/Table1[[#This Row],[Female Population]]</f>
        <v>0.89074228523769805</v>
      </c>
      <c r="T7463" s="24">
        <f>Table1[[#This Row],[Male Voters]]/Table1[[#This Row],[Male Population]]</f>
        <v>0.86359761295822679</v>
      </c>
      <c r="U7463" s="24">
        <f>Table1[[#This Row],[Total Voters]]/Table1[[#This Row],[Total Population]]</f>
        <v>0.87858347386172009</v>
      </c>
      <c r="V7463" s="24">
        <f>Table1[[#This Row],[Female Ballots]]/Table1[[#This Row],[Female Population]]</f>
        <v>0.64970809007506258</v>
      </c>
      <c r="W7463" s="24">
        <f>Table1[[#This Row],[Male Ballots]]/Table1[[#This Row],[Male Population]]</f>
        <v>0.64023870417732309</v>
      </c>
      <c r="X7463" s="24">
        <f>Table1[[#This Row],[Total Ballots]]/Table1[[#This Row],[Total Population]]</f>
        <v>0.64544688026981445</v>
      </c>
      <c r="Y7463" s="24">
        <f>Table1[[#This Row],[Female Ballots]]/Table1[[#This Row],[Female Voters]]</f>
        <v>0.72940074906367036</v>
      </c>
      <c r="Z7463" s="24">
        <f>Table1[[#This Row],[Male Ballots]]/Table1[[#This Row],[Male Voters]]</f>
        <v>0.74136229022704836</v>
      </c>
      <c r="AA7463" s="24">
        <f>Table1[[#This Row],[Total Ballots]]/Table1[[#This Row],[Total Voters]]</f>
        <v>0.73464491362763917</v>
      </c>
    </row>
    <row r="7464" spans="1:27" x14ac:dyDescent="0.35">
      <c r="A7464" s="8" t="s">
        <v>55</v>
      </c>
      <c r="B7464" s="17">
        <v>2009</v>
      </c>
      <c r="C7464" s="17" t="s">
        <v>82</v>
      </c>
      <c r="D7464" s="17" t="s">
        <v>70</v>
      </c>
      <c r="E7464" s="35" t="s">
        <v>75</v>
      </c>
      <c r="F7464" s="34" t="s">
        <v>77</v>
      </c>
      <c r="G7464" s="9" t="s">
        <v>79</v>
      </c>
      <c r="H7464" s="10">
        <v>304445</v>
      </c>
      <c r="I7464" s="10">
        <v>292894</v>
      </c>
      <c r="J7464" s="10">
        <v>597339</v>
      </c>
      <c r="K7464" s="31">
        <v>218537</v>
      </c>
      <c r="L7464" s="31">
        <v>189370</v>
      </c>
      <c r="M7464" s="31">
        <v>15</v>
      </c>
      <c r="N7464" s="31">
        <v>407922</v>
      </c>
      <c r="O7464" s="10">
        <v>86256</v>
      </c>
      <c r="P7464" s="10">
        <v>74870</v>
      </c>
      <c r="Q7464" s="10"/>
      <c r="R7464" s="11">
        <v>161126</v>
      </c>
      <c r="S7464" s="24">
        <f>Table1[[#This Row],[Female Voters]]/Table1[[#This Row],[Female Population]]</f>
        <v>0.71782095288147285</v>
      </c>
      <c r="T7464" s="24">
        <f>Table1[[#This Row],[Male Voters]]/Table1[[#This Row],[Male Population]]</f>
        <v>0.64654789787431632</v>
      </c>
      <c r="U7464" s="24">
        <f>Table1[[#This Row],[Total Voters]]/Table1[[#This Row],[Total Population]]</f>
        <v>0.682898655537308</v>
      </c>
      <c r="V7464" s="24">
        <f>Table1[[#This Row],[Female Ballots]]/Table1[[#This Row],[Female Population]]</f>
        <v>0.28332211072607533</v>
      </c>
      <c r="W7464" s="24">
        <f>Table1[[#This Row],[Male Ballots]]/Table1[[#This Row],[Male Population]]</f>
        <v>0.25562148763716569</v>
      </c>
      <c r="X7464" s="24">
        <f>Table1[[#This Row],[Total Ballots]]/Table1[[#This Row],[Total Population]]</f>
        <v>0.26973962858611272</v>
      </c>
      <c r="Y7464" s="24">
        <f>Table1[[#This Row],[Female Ballots]]/Table1[[#This Row],[Female Voters]]</f>
        <v>0.39469746541775536</v>
      </c>
      <c r="Z7464" s="24">
        <f>Table1[[#This Row],[Male Ballots]]/Table1[[#This Row],[Male Voters]]</f>
        <v>0.395363573955748</v>
      </c>
      <c r="AA7464" s="24">
        <f>Table1[[#This Row],[Total Ballots]]/Table1[[#This Row],[Total Voters]]</f>
        <v>0.39499217987752561</v>
      </c>
    </row>
    <row r="7465" spans="1:27" x14ac:dyDescent="0.35">
      <c r="A7465" s="8" t="s">
        <v>55</v>
      </c>
      <c r="B7465" s="17">
        <v>2009</v>
      </c>
      <c r="C7465" s="17" t="s">
        <v>82</v>
      </c>
      <c r="D7465" s="17" t="s">
        <v>70</v>
      </c>
      <c r="E7465" s="35" t="s">
        <v>75</v>
      </c>
      <c r="F7465" s="34" t="s">
        <v>77</v>
      </c>
      <c r="G7465" s="9" t="s">
        <v>62</v>
      </c>
      <c r="H7465" s="10">
        <v>39935</v>
      </c>
      <c r="I7465" s="10">
        <v>41201</v>
      </c>
      <c r="J7465" s="10">
        <v>81136</v>
      </c>
      <c r="K7465" s="31">
        <v>20912</v>
      </c>
      <c r="L7465" s="31">
        <v>18556</v>
      </c>
      <c r="M7465" s="31">
        <v>5</v>
      </c>
      <c r="N7465" s="31">
        <v>39473</v>
      </c>
      <c r="O7465" s="10">
        <v>3194</v>
      </c>
      <c r="P7465" s="10">
        <v>2695</v>
      </c>
      <c r="Q7465" s="10"/>
      <c r="R7465" s="11">
        <v>5889</v>
      </c>
      <c r="S7465" s="24">
        <f>Table1[[#This Row],[Female Voters]]/Table1[[#This Row],[Female Population]]</f>
        <v>0.52365093276574437</v>
      </c>
      <c r="T7465" s="24">
        <f>Table1[[#This Row],[Male Voters]]/Table1[[#This Row],[Male Population]]</f>
        <v>0.45037741802383435</v>
      </c>
      <c r="U7465" s="24">
        <f>Table1[[#This Row],[Total Voters]]/Table1[[#This Row],[Total Population]]</f>
        <v>0.48650414119503055</v>
      </c>
      <c r="V7465" s="24">
        <f>Table1[[#This Row],[Female Ballots]]/Table1[[#This Row],[Female Population]]</f>
        <v>7.9979967447101535E-2</v>
      </c>
      <c r="W7465" s="24">
        <f>Table1[[#This Row],[Male Ballots]]/Table1[[#This Row],[Male Population]]</f>
        <v>6.5411033712773958E-2</v>
      </c>
      <c r="X7465" s="24">
        <f>Table1[[#This Row],[Total Ballots]]/Table1[[#This Row],[Total Population]]</f>
        <v>7.2581837901794524E-2</v>
      </c>
      <c r="Y7465" s="24">
        <f>Table1[[#This Row],[Female Ballots]]/Table1[[#This Row],[Female Voters]]</f>
        <v>0.15273527161438408</v>
      </c>
      <c r="Z7465" s="24">
        <f>Table1[[#This Row],[Male Ballots]]/Table1[[#This Row],[Male Voters]]</f>
        <v>0.14523604225048503</v>
      </c>
      <c r="AA7465" s="24">
        <f>Table1[[#This Row],[Total Ballots]]/Table1[[#This Row],[Total Voters]]</f>
        <v>0.1491905859701568</v>
      </c>
    </row>
    <row r="7466" spans="1:27" x14ac:dyDescent="0.35">
      <c r="A7466" s="8" t="s">
        <v>55</v>
      </c>
      <c r="B7466" s="17">
        <v>2009</v>
      </c>
      <c r="C7466" s="17" t="s">
        <v>82</v>
      </c>
      <c r="D7466" s="17" t="s">
        <v>70</v>
      </c>
      <c r="E7466" s="35" t="s">
        <v>75</v>
      </c>
      <c r="F7466" s="34" t="s">
        <v>77</v>
      </c>
      <c r="G7466" s="9" t="s">
        <v>63</v>
      </c>
      <c r="H7466" s="10">
        <v>55941</v>
      </c>
      <c r="I7466" s="10">
        <v>55690</v>
      </c>
      <c r="J7466" s="10">
        <v>111631</v>
      </c>
      <c r="K7466" s="31">
        <v>36050</v>
      </c>
      <c r="L7466" s="31">
        <v>29420</v>
      </c>
      <c r="M7466" s="31">
        <v>4</v>
      </c>
      <c r="N7466" s="31">
        <v>65474</v>
      </c>
      <c r="O7466" s="10">
        <v>7476</v>
      </c>
      <c r="P7466" s="10">
        <v>5633</v>
      </c>
      <c r="Q7466" s="10"/>
      <c r="R7466" s="11">
        <v>13109</v>
      </c>
      <c r="S7466" s="24">
        <f>Table1[[#This Row],[Female Voters]]/Table1[[#This Row],[Female Population]]</f>
        <v>0.64442895193149929</v>
      </c>
      <c r="T7466" s="24">
        <f>Table1[[#This Row],[Male Voters]]/Table1[[#This Row],[Male Population]]</f>
        <v>0.52828155862811998</v>
      </c>
      <c r="U7466" s="24">
        <f>Table1[[#This Row],[Total Voters]]/Table1[[#This Row],[Total Population]]</f>
        <v>0.58652166512886206</v>
      </c>
      <c r="V7466" s="24">
        <f>Table1[[#This Row],[Female Ballots]]/Table1[[#This Row],[Female Population]]</f>
        <v>0.13364080012870702</v>
      </c>
      <c r="W7466" s="24">
        <f>Table1[[#This Row],[Male Ballots]]/Table1[[#This Row],[Male Population]]</f>
        <v>0.10114921889028551</v>
      </c>
      <c r="X7466" s="24">
        <f>Table1[[#This Row],[Total Ballots]]/Table1[[#This Row],[Total Population]]</f>
        <v>0.11743153783447251</v>
      </c>
      <c r="Y7466" s="24">
        <f>Table1[[#This Row],[Female Ballots]]/Table1[[#This Row],[Female Voters]]</f>
        <v>0.20737864077669904</v>
      </c>
      <c r="Z7466" s="24">
        <f>Table1[[#This Row],[Male Ballots]]/Table1[[#This Row],[Male Voters]]</f>
        <v>0.19146838885112169</v>
      </c>
      <c r="AA7466" s="24">
        <f>Table1[[#This Row],[Total Ballots]]/Table1[[#This Row],[Total Voters]]</f>
        <v>0.20021687998289397</v>
      </c>
    </row>
    <row r="7467" spans="1:27" x14ac:dyDescent="0.35">
      <c r="A7467" s="8" t="s">
        <v>55</v>
      </c>
      <c r="B7467" s="17">
        <v>2009</v>
      </c>
      <c r="C7467" s="17" t="s">
        <v>82</v>
      </c>
      <c r="D7467" s="17" t="s">
        <v>70</v>
      </c>
      <c r="E7467" s="35" t="s">
        <v>75</v>
      </c>
      <c r="F7467" s="34" t="s">
        <v>77</v>
      </c>
      <c r="G7467" s="9" t="s">
        <v>64</v>
      </c>
      <c r="H7467" s="10">
        <v>55047</v>
      </c>
      <c r="I7467" s="10">
        <v>55677</v>
      </c>
      <c r="J7467" s="10">
        <v>110724</v>
      </c>
      <c r="K7467" s="31">
        <v>38517</v>
      </c>
      <c r="L7467" s="31">
        <v>33258</v>
      </c>
      <c r="M7467" s="31">
        <v>2</v>
      </c>
      <c r="N7467" s="31">
        <v>71777</v>
      </c>
      <c r="O7467" s="10">
        <v>11727</v>
      </c>
      <c r="P7467" s="10">
        <v>9859</v>
      </c>
      <c r="Q7467" s="10"/>
      <c r="R7467" s="11">
        <v>21586</v>
      </c>
      <c r="S7467" s="24">
        <f>Table1[[#This Row],[Female Voters]]/Table1[[#This Row],[Female Population]]</f>
        <v>0.69971115592130362</v>
      </c>
      <c r="T7467" s="24">
        <f>Table1[[#This Row],[Male Voters]]/Table1[[#This Row],[Male Population]]</f>
        <v>0.59733821865402226</v>
      </c>
      <c r="U7467" s="24">
        <f>Table1[[#This Row],[Total Voters]]/Table1[[#This Row],[Total Population]]</f>
        <v>0.64825150825475963</v>
      </c>
      <c r="V7467" s="24">
        <f>Table1[[#This Row],[Female Ballots]]/Table1[[#This Row],[Female Population]]</f>
        <v>0.21303613275927843</v>
      </c>
      <c r="W7467" s="24">
        <f>Table1[[#This Row],[Male Ballots]]/Table1[[#This Row],[Male Population]]</f>
        <v>0.17707491423747687</v>
      </c>
      <c r="X7467" s="24">
        <f>Table1[[#This Row],[Total Ballots]]/Table1[[#This Row],[Total Population]]</f>
        <v>0.19495321700805607</v>
      </c>
      <c r="Y7467" s="24">
        <f>Table1[[#This Row],[Female Ballots]]/Table1[[#This Row],[Female Voters]]</f>
        <v>0.3044629644053275</v>
      </c>
      <c r="Z7467" s="24">
        <f>Table1[[#This Row],[Male Ballots]]/Table1[[#This Row],[Male Voters]]</f>
        <v>0.29643995429671055</v>
      </c>
      <c r="AA7467" s="24">
        <f>Table1[[#This Row],[Total Ballots]]/Table1[[#This Row],[Total Voters]]</f>
        <v>0.30073700489014588</v>
      </c>
    </row>
    <row r="7468" spans="1:27" x14ac:dyDescent="0.35">
      <c r="A7468" s="8" t="s">
        <v>55</v>
      </c>
      <c r="B7468" s="17">
        <v>2009</v>
      </c>
      <c r="C7468" s="17" t="s">
        <v>82</v>
      </c>
      <c r="D7468" s="17" t="s">
        <v>70</v>
      </c>
      <c r="E7468" s="35" t="s">
        <v>75</v>
      </c>
      <c r="F7468" s="34" t="s">
        <v>77</v>
      </c>
      <c r="G7468" s="9" t="s">
        <v>65</v>
      </c>
      <c r="H7468" s="10">
        <v>60039</v>
      </c>
      <c r="I7468" s="10">
        <v>59834</v>
      </c>
      <c r="J7468" s="10">
        <v>119873</v>
      </c>
      <c r="K7468" s="31">
        <v>45553</v>
      </c>
      <c r="L7468" s="31">
        <v>41475</v>
      </c>
      <c r="M7468" s="31">
        <v>3</v>
      </c>
      <c r="N7468" s="31">
        <v>87031</v>
      </c>
      <c r="O7468" s="10">
        <v>19121</v>
      </c>
      <c r="P7468" s="10">
        <v>17308</v>
      </c>
      <c r="Q7468" s="10"/>
      <c r="R7468" s="11">
        <v>36429</v>
      </c>
      <c r="S7468" s="24">
        <f>Table1[[#This Row],[Female Voters]]/Table1[[#This Row],[Female Population]]</f>
        <v>0.7587234963940106</v>
      </c>
      <c r="T7468" s="24">
        <f>Table1[[#This Row],[Male Voters]]/Table1[[#This Row],[Male Population]]</f>
        <v>0.69316776414747472</v>
      </c>
      <c r="U7468" s="24">
        <f>Table1[[#This Row],[Total Voters]]/Table1[[#This Row],[Total Population]]</f>
        <v>0.72602671160311327</v>
      </c>
      <c r="V7468" s="24">
        <f>Table1[[#This Row],[Female Ballots]]/Table1[[#This Row],[Female Population]]</f>
        <v>0.31847632372291346</v>
      </c>
      <c r="W7468" s="24">
        <f>Table1[[#This Row],[Male Ballots]]/Table1[[#This Row],[Male Population]]</f>
        <v>0.28926697195574425</v>
      </c>
      <c r="X7468" s="24">
        <f>Table1[[#This Row],[Total Ballots]]/Table1[[#This Row],[Total Population]]</f>
        <v>0.30389662392698941</v>
      </c>
      <c r="Y7468" s="24">
        <f>Table1[[#This Row],[Female Ballots]]/Table1[[#This Row],[Female Voters]]</f>
        <v>0.41975281540183962</v>
      </c>
      <c r="Z7468" s="24">
        <f>Table1[[#This Row],[Male Ballots]]/Table1[[#This Row],[Male Voters]]</f>
        <v>0.41731163351416517</v>
      </c>
      <c r="AA7468" s="24">
        <f>Table1[[#This Row],[Total Ballots]]/Table1[[#This Row],[Total Voters]]</f>
        <v>0.41857499052061908</v>
      </c>
    </row>
    <row r="7469" spans="1:27" x14ac:dyDescent="0.35">
      <c r="A7469" s="8" t="s">
        <v>55</v>
      </c>
      <c r="B7469" s="17">
        <v>2009</v>
      </c>
      <c r="C7469" s="17" t="s">
        <v>82</v>
      </c>
      <c r="D7469" s="17" t="s">
        <v>70</v>
      </c>
      <c r="E7469" s="35" t="s">
        <v>75</v>
      </c>
      <c r="F7469" s="34" t="s">
        <v>77</v>
      </c>
      <c r="G7469" s="9" t="s">
        <v>66</v>
      </c>
      <c r="H7469" s="10">
        <v>45204</v>
      </c>
      <c r="I7469" s="10">
        <v>42938</v>
      </c>
      <c r="J7469" s="10">
        <v>88142</v>
      </c>
      <c r="K7469" s="31">
        <v>37837</v>
      </c>
      <c r="L7469" s="31">
        <v>34458</v>
      </c>
      <c r="M7469" s="31">
        <v>0</v>
      </c>
      <c r="N7469" s="31">
        <v>72295</v>
      </c>
      <c r="O7469" s="10">
        <v>20935</v>
      </c>
      <c r="P7469" s="10">
        <v>18829</v>
      </c>
      <c r="Q7469" s="10"/>
      <c r="R7469" s="11">
        <v>39764</v>
      </c>
      <c r="S7469" s="24">
        <f>Table1[[#This Row],[Female Voters]]/Table1[[#This Row],[Female Population]]</f>
        <v>0.837027696664012</v>
      </c>
      <c r="T7469" s="24">
        <f>Table1[[#This Row],[Male Voters]]/Table1[[#This Row],[Male Population]]</f>
        <v>0.8025059387954725</v>
      </c>
      <c r="U7469" s="24">
        <f>Table1[[#This Row],[Total Voters]]/Table1[[#This Row],[Total Population]]</f>
        <v>0.82021056930861569</v>
      </c>
      <c r="V7469" s="24">
        <f>Table1[[#This Row],[Female Ballots]]/Table1[[#This Row],[Female Population]]</f>
        <v>0.46312273250154856</v>
      </c>
      <c r="W7469" s="24">
        <f>Table1[[#This Row],[Male Ballots]]/Table1[[#This Row],[Male Population]]</f>
        <v>0.43851599981368483</v>
      </c>
      <c r="X7469" s="24">
        <f>Table1[[#This Row],[Total Ballots]]/Table1[[#This Row],[Total Population]]</f>
        <v>0.4511356674457126</v>
      </c>
      <c r="Y7469" s="24">
        <f>Table1[[#This Row],[Female Ballots]]/Table1[[#This Row],[Female Voters]]</f>
        <v>0.55329439437587546</v>
      </c>
      <c r="Z7469" s="24">
        <f>Table1[[#This Row],[Male Ballots]]/Table1[[#This Row],[Male Voters]]</f>
        <v>0.5464333391375007</v>
      </c>
      <c r="AA7469" s="24">
        <f>Table1[[#This Row],[Total Ballots]]/Table1[[#This Row],[Total Voters]]</f>
        <v>0.55002420637665117</v>
      </c>
    </row>
    <row r="7470" spans="1:27" x14ac:dyDescent="0.35">
      <c r="A7470" s="8" t="s">
        <v>55</v>
      </c>
      <c r="B7470" s="17">
        <v>2009</v>
      </c>
      <c r="C7470" s="17" t="s">
        <v>82</v>
      </c>
      <c r="D7470" s="17" t="s">
        <v>70</v>
      </c>
      <c r="E7470" s="35" t="s">
        <v>75</v>
      </c>
      <c r="F7470" s="34" t="s">
        <v>77</v>
      </c>
      <c r="G7470" s="9" t="s">
        <v>67</v>
      </c>
      <c r="H7470" s="10">
        <v>48279</v>
      </c>
      <c r="I7470" s="10">
        <v>37554</v>
      </c>
      <c r="J7470" s="10">
        <v>85833</v>
      </c>
      <c r="K7470" s="31">
        <v>39668</v>
      </c>
      <c r="L7470" s="31">
        <v>32203</v>
      </c>
      <c r="M7470" s="31">
        <v>1</v>
      </c>
      <c r="N7470" s="31">
        <v>71872</v>
      </c>
      <c r="O7470" s="10">
        <v>23803</v>
      </c>
      <c r="P7470" s="10">
        <v>20546</v>
      </c>
      <c r="Q7470" s="10"/>
      <c r="R7470" s="11">
        <v>44349</v>
      </c>
      <c r="S7470" s="24">
        <f>Table1[[#This Row],[Female Voters]]/Table1[[#This Row],[Female Population]]</f>
        <v>0.821640879057147</v>
      </c>
      <c r="T7470" s="24">
        <f>Table1[[#This Row],[Male Voters]]/Table1[[#This Row],[Male Population]]</f>
        <v>0.85751184960323801</v>
      </c>
      <c r="U7470" s="24">
        <f>Table1[[#This Row],[Total Voters]]/Table1[[#This Row],[Total Population]]</f>
        <v>0.83734694115316954</v>
      </c>
      <c r="V7470" s="24">
        <f>Table1[[#This Row],[Female Ballots]]/Table1[[#This Row],[Female Population]]</f>
        <v>0.49303009590090929</v>
      </c>
      <c r="W7470" s="24">
        <f>Table1[[#This Row],[Male Ballots]]/Table1[[#This Row],[Male Population]]</f>
        <v>0.5471055014113011</v>
      </c>
      <c r="X7470" s="24">
        <f>Table1[[#This Row],[Total Ballots]]/Table1[[#This Row],[Total Population]]</f>
        <v>0.51668938520149588</v>
      </c>
      <c r="Y7470" s="24">
        <f>Table1[[#This Row],[Female Ballots]]/Table1[[#This Row],[Female Voters]]</f>
        <v>0.60005546032066148</v>
      </c>
      <c r="Z7470" s="24">
        <f>Table1[[#This Row],[Male Ballots]]/Table1[[#This Row],[Male Voters]]</f>
        <v>0.63801509176163707</v>
      </c>
      <c r="AA7470" s="24">
        <f>Table1[[#This Row],[Total Ballots]]/Table1[[#This Row],[Total Voters]]</f>
        <v>0.61705532056990209</v>
      </c>
    </row>
    <row r="7471" spans="1:27" x14ac:dyDescent="0.35">
      <c r="A7471" s="8" t="s">
        <v>23</v>
      </c>
      <c r="B7471" s="17">
        <v>2009</v>
      </c>
      <c r="C7471" s="17" t="s">
        <v>82</v>
      </c>
      <c r="D7471" s="17" t="s">
        <v>69</v>
      </c>
      <c r="E7471" s="35" t="s">
        <v>74</v>
      </c>
      <c r="F7471" s="34" t="s">
        <v>78</v>
      </c>
      <c r="G7471" s="9" t="s">
        <v>79</v>
      </c>
      <c r="H7471" s="10">
        <v>6777</v>
      </c>
      <c r="I7471" s="10">
        <v>6427</v>
      </c>
      <c r="J7471" s="10">
        <v>13204</v>
      </c>
      <c r="K7471" s="31">
        <v>6087</v>
      </c>
      <c r="L7471" s="31">
        <v>5448</v>
      </c>
      <c r="M7471" s="31">
        <v>7</v>
      </c>
      <c r="N7471" s="31">
        <v>11542</v>
      </c>
      <c r="O7471" s="10">
        <v>4164</v>
      </c>
      <c r="P7471" s="10">
        <v>3624</v>
      </c>
      <c r="Q7471" s="10">
        <v>3</v>
      </c>
      <c r="R7471" s="11">
        <v>7791</v>
      </c>
      <c r="S7471" s="24">
        <f>Table1[[#This Row],[Female Voters]]/Table1[[#This Row],[Female Population]]</f>
        <v>0.89818503762726876</v>
      </c>
      <c r="T7471" s="24">
        <f>Table1[[#This Row],[Male Voters]]/Table1[[#This Row],[Male Population]]</f>
        <v>0.84767387583631559</v>
      </c>
      <c r="U7471" s="24">
        <f>Table1[[#This Row],[Total Voters]]/Table1[[#This Row],[Total Population]]</f>
        <v>0.87412905180248412</v>
      </c>
      <c r="V7471" s="24">
        <f>Table1[[#This Row],[Female Ballots]]/Table1[[#This Row],[Female Population]]</f>
        <v>0.61443116423196109</v>
      </c>
      <c r="W7471" s="24">
        <f>Table1[[#This Row],[Male Ballots]]/Table1[[#This Row],[Male Population]]</f>
        <v>0.56387116850785746</v>
      </c>
      <c r="X7471" s="24">
        <f>Table1[[#This Row],[Total Ballots]]/Table1[[#This Row],[Total Population]]</f>
        <v>0.59004847016055739</v>
      </c>
      <c r="Y7471" s="24">
        <f>Table1[[#This Row],[Female Ballots]]/Table1[[#This Row],[Female Voters]]</f>
        <v>0.68408082799408576</v>
      </c>
      <c r="Z7471" s="24">
        <f>Table1[[#This Row],[Male Ballots]]/Table1[[#This Row],[Male Voters]]</f>
        <v>0.66519823788546251</v>
      </c>
      <c r="AA7471" s="24">
        <f>Table1[[#This Row],[Total Ballots]]/Table1[[#This Row],[Total Voters]]</f>
        <v>0.67501299601455556</v>
      </c>
    </row>
    <row r="7472" spans="1:27" x14ac:dyDescent="0.35">
      <c r="A7472" s="8" t="s">
        <v>23</v>
      </c>
      <c r="B7472" s="17">
        <v>2009</v>
      </c>
      <c r="C7472" s="17" t="s">
        <v>82</v>
      </c>
      <c r="D7472" s="17" t="s">
        <v>69</v>
      </c>
      <c r="E7472" s="35" t="s">
        <v>74</v>
      </c>
      <c r="F7472" s="34" t="s">
        <v>78</v>
      </c>
      <c r="G7472" s="9" t="s">
        <v>62</v>
      </c>
      <c r="H7472" s="10">
        <v>359</v>
      </c>
      <c r="I7472" s="10">
        <v>389</v>
      </c>
      <c r="J7472" s="10">
        <v>748</v>
      </c>
      <c r="K7472" s="31">
        <v>346</v>
      </c>
      <c r="L7472" s="31">
        <v>322</v>
      </c>
      <c r="M7472" s="31">
        <v>1</v>
      </c>
      <c r="N7472" s="31">
        <v>669</v>
      </c>
      <c r="O7472" s="10">
        <v>103</v>
      </c>
      <c r="P7472" s="10">
        <v>92</v>
      </c>
      <c r="Q7472" s="10"/>
      <c r="R7472" s="11">
        <v>195</v>
      </c>
      <c r="S7472" s="24">
        <f>Table1[[#This Row],[Female Voters]]/Table1[[#This Row],[Female Population]]</f>
        <v>0.96378830083565459</v>
      </c>
      <c r="T7472" s="24">
        <f>Table1[[#This Row],[Male Voters]]/Table1[[#This Row],[Male Population]]</f>
        <v>0.82776349614395883</v>
      </c>
      <c r="U7472" s="24">
        <f>Table1[[#This Row],[Total Voters]]/Table1[[#This Row],[Total Population]]</f>
        <v>0.89438502673796794</v>
      </c>
      <c r="V7472" s="24">
        <f>Table1[[#This Row],[Female Ballots]]/Table1[[#This Row],[Female Population]]</f>
        <v>0.28690807799442897</v>
      </c>
      <c r="W7472" s="24">
        <f>Table1[[#This Row],[Male Ballots]]/Table1[[#This Row],[Male Population]]</f>
        <v>0.23650385604113111</v>
      </c>
      <c r="X7472" s="24">
        <f>Table1[[#This Row],[Total Ballots]]/Table1[[#This Row],[Total Population]]</f>
        <v>0.26069518716577539</v>
      </c>
      <c r="Y7472" s="24">
        <f>Table1[[#This Row],[Female Ballots]]/Table1[[#This Row],[Female Voters]]</f>
        <v>0.29768786127167629</v>
      </c>
      <c r="Z7472" s="24">
        <f>Table1[[#This Row],[Male Ballots]]/Table1[[#This Row],[Male Voters]]</f>
        <v>0.2857142857142857</v>
      </c>
      <c r="AA7472" s="24">
        <f>Table1[[#This Row],[Total Ballots]]/Table1[[#This Row],[Total Voters]]</f>
        <v>0.2914798206278027</v>
      </c>
    </row>
    <row r="7473" spans="1:27" x14ac:dyDescent="0.35">
      <c r="A7473" s="8" t="s">
        <v>23</v>
      </c>
      <c r="B7473" s="17">
        <v>2009</v>
      </c>
      <c r="C7473" s="17" t="s">
        <v>82</v>
      </c>
      <c r="D7473" s="17" t="s">
        <v>69</v>
      </c>
      <c r="E7473" s="35" t="s">
        <v>74</v>
      </c>
      <c r="F7473" s="34" t="s">
        <v>78</v>
      </c>
      <c r="G7473" s="9" t="s">
        <v>63</v>
      </c>
      <c r="H7473" s="10">
        <v>634</v>
      </c>
      <c r="I7473" s="10">
        <v>597</v>
      </c>
      <c r="J7473" s="10">
        <v>1231</v>
      </c>
      <c r="K7473" s="31">
        <v>480</v>
      </c>
      <c r="L7473" s="31">
        <v>395</v>
      </c>
      <c r="M7473" s="31">
        <v>1</v>
      </c>
      <c r="N7473" s="31">
        <v>876</v>
      </c>
      <c r="O7473" s="10">
        <v>161</v>
      </c>
      <c r="P7473" s="10">
        <v>118</v>
      </c>
      <c r="Q7473" s="10">
        <v>1</v>
      </c>
      <c r="R7473" s="11">
        <v>280</v>
      </c>
      <c r="S7473" s="24">
        <f>Table1[[#This Row],[Female Voters]]/Table1[[#This Row],[Female Population]]</f>
        <v>0.75709779179810721</v>
      </c>
      <c r="T7473" s="24">
        <f>Table1[[#This Row],[Male Voters]]/Table1[[#This Row],[Male Population]]</f>
        <v>0.66164154103852602</v>
      </c>
      <c r="U7473" s="24">
        <f>Table1[[#This Row],[Total Voters]]/Table1[[#This Row],[Total Population]]</f>
        <v>0.71161657189277006</v>
      </c>
      <c r="V7473" s="24">
        <f>Table1[[#This Row],[Female Ballots]]/Table1[[#This Row],[Female Population]]</f>
        <v>0.25394321766561512</v>
      </c>
      <c r="W7473" s="24">
        <f>Table1[[#This Row],[Male Ballots]]/Table1[[#This Row],[Male Population]]</f>
        <v>0.19765494137353434</v>
      </c>
      <c r="X7473" s="24">
        <f>Table1[[#This Row],[Total Ballots]]/Table1[[#This Row],[Total Population]]</f>
        <v>0.22745735174654752</v>
      </c>
      <c r="Y7473" s="24">
        <f>Table1[[#This Row],[Female Ballots]]/Table1[[#This Row],[Female Voters]]</f>
        <v>0.33541666666666664</v>
      </c>
      <c r="Z7473" s="24">
        <f>Table1[[#This Row],[Male Ballots]]/Table1[[#This Row],[Male Voters]]</f>
        <v>0.29873417721518986</v>
      </c>
      <c r="AA7473" s="24">
        <f>Table1[[#This Row],[Total Ballots]]/Table1[[#This Row],[Total Voters]]</f>
        <v>0.31963470319634701</v>
      </c>
    </row>
    <row r="7474" spans="1:27" x14ac:dyDescent="0.35">
      <c r="A7474" s="8" t="s">
        <v>23</v>
      </c>
      <c r="B7474" s="17">
        <v>2009</v>
      </c>
      <c r="C7474" s="17" t="s">
        <v>82</v>
      </c>
      <c r="D7474" s="17" t="s">
        <v>69</v>
      </c>
      <c r="E7474" s="35" t="s">
        <v>74</v>
      </c>
      <c r="F7474" s="34" t="s">
        <v>78</v>
      </c>
      <c r="G7474" s="9" t="s">
        <v>64</v>
      </c>
      <c r="H7474" s="10">
        <v>828</v>
      </c>
      <c r="I7474" s="10">
        <v>808</v>
      </c>
      <c r="J7474" s="10">
        <v>1636</v>
      </c>
      <c r="K7474" s="31">
        <v>611</v>
      </c>
      <c r="L7474" s="31">
        <v>538</v>
      </c>
      <c r="M7474" s="31">
        <v>3</v>
      </c>
      <c r="N7474" s="31">
        <v>1152</v>
      </c>
      <c r="O7474" s="10">
        <v>339</v>
      </c>
      <c r="P7474" s="10">
        <v>281</v>
      </c>
      <c r="Q7474" s="10"/>
      <c r="R7474" s="11">
        <v>620</v>
      </c>
      <c r="S7474" s="24">
        <f>Table1[[#This Row],[Female Voters]]/Table1[[#This Row],[Female Population]]</f>
        <v>0.73792270531400961</v>
      </c>
      <c r="T7474" s="24">
        <f>Table1[[#This Row],[Male Voters]]/Table1[[#This Row],[Male Population]]</f>
        <v>0.66584158415841588</v>
      </c>
      <c r="U7474" s="24">
        <f>Table1[[#This Row],[Total Voters]]/Table1[[#This Row],[Total Population]]</f>
        <v>0.70415647921760394</v>
      </c>
      <c r="V7474" s="24">
        <f>Table1[[#This Row],[Female Ballots]]/Table1[[#This Row],[Female Population]]</f>
        <v>0.40942028985507245</v>
      </c>
      <c r="W7474" s="24">
        <f>Table1[[#This Row],[Male Ballots]]/Table1[[#This Row],[Male Population]]</f>
        <v>0.34777227722772275</v>
      </c>
      <c r="X7474" s="24">
        <f>Table1[[#This Row],[Total Ballots]]/Table1[[#This Row],[Total Population]]</f>
        <v>0.37897310513447435</v>
      </c>
      <c r="Y7474" s="24">
        <f>Table1[[#This Row],[Female Ballots]]/Table1[[#This Row],[Female Voters]]</f>
        <v>0.55482815057283141</v>
      </c>
      <c r="Z7474" s="24">
        <f>Table1[[#This Row],[Male Ballots]]/Table1[[#This Row],[Male Voters]]</f>
        <v>0.52230483271375461</v>
      </c>
      <c r="AA7474" s="24">
        <f>Table1[[#This Row],[Total Ballots]]/Table1[[#This Row],[Total Voters]]</f>
        <v>0.53819444444444442</v>
      </c>
    </row>
    <row r="7475" spans="1:27" x14ac:dyDescent="0.35">
      <c r="A7475" s="8" t="s">
        <v>23</v>
      </c>
      <c r="B7475" s="17">
        <v>2009</v>
      </c>
      <c r="C7475" s="17" t="s">
        <v>82</v>
      </c>
      <c r="D7475" s="17" t="s">
        <v>69</v>
      </c>
      <c r="E7475" s="35" t="s">
        <v>74</v>
      </c>
      <c r="F7475" s="34" t="s">
        <v>78</v>
      </c>
      <c r="G7475" s="9" t="s">
        <v>65</v>
      </c>
      <c r="H7475" s="10">
        <v>1395</v>
      </c>
      <c r="I7475" s="10">
        <v>1245</v>
      </c>
      <c r="J7475" s="10">
        <v>2640</v>
      </c>
      <c r="K7475" s="31">
        <v>1197</v>
      </c>
      <c r="L7475" s="31">
        <v>926</v>
      </c>
      <c r="M7475" s="31">
        <v>1</v>
      </c>
      <c r="N7475" s="31">
        <v>2124</v>
      </c>
      <c r="O7475" s="10">
        <v>774</v>
      </c>
      <c r="P7475" s="10">
        <v>580</v>
      </c>
      <c r="Q7475" s="10">
        <v>1</v>
      </c>
      <c r="R7475" s="11">
        <v>1355</v>
      </c>
      <c r="S7475" s="24">
        <f>Table1[[#This Row],[Female Voters]]/Table1[[#This Row],[Female Population]]</f>
        <v>0.85806451612903223</v>
      </c>
      <c r="T7475" s="24">
        <f>Table1[[#This Row],[Male Voters]]/Table1[[#This Row],[Male Population]]</f>
        <v>0.74377510040160644</v>
      </c>
      <c r="U7475" s="24">
        <f>Table1[[#This Row],[Total Voters]]/Table1[[#This Row],[Total Population]]</f>
        <v>0.80454545454545456</v>
      </c>
      <c r="V7475" s="24">
        <f>Table1[[#This Row],[Female Ballots]]/Table1[[#This Row],[Female Population]]</f>
        <v>0.55483870967741933</v>
      </c>
      <c r="W7475" s="24">
        <f>Table1[[#This Row],[Male Ballots]]/Table1[[#This Row],[Male Population]]</f>
        <v>0.46586345381526106</v>
      </c>
      <c r="X7475" s="24">
        <f>Table1[[#This Row],[Total Ballots]]/Table1[[#This Row],[Total Population]]</f>
        <v>0.5132575757575758</v>
      </c>
      <c r="Y7475" s="24">
        <f>Table1[[#This Row],[Female Ballots]]/Table1[[#This Row],[Female Voters]]</f>
        <v>0.64661654135338342</v>
      </c>
      <c r="Z7475" s="24">
        <f>Table1[[#This Row],[Male Ballots]]/Table1[[#This Row],[Male Voters]]</f>
        <v>0.62634989200863933</v>
      </c>
      <c r="AA7475" s="24">
        <f>Table1[[#This Row],[Total Ballots]]/Table1[[#This Row],[Total Voters]]</f>
        <v>0.63794726930320156</v>
      </c>
    </row>
    <row r="7476" spans="1:27" x14ac:dyDescent="0.35">
      <c r="A7476" s="8" t="s">
        <v>23</v>
      </c>
      <c r="B7476" s="17">
        <v>2009</v>
      </c>
      <c r="C7476" s="17" t="s">
        <v>82</v>
      </c>
      <c r="D7476" s="17" t="s">
        <v>69</v>
      </c>
      <c r="E7476" s="35" t="s">
        <v>74</v>
      </c>
      <c r="F7476" s="34" t="s">
        <v>78</v>
      </c>
      <c r="G7476" s="9" t="s">
        <v>66</v>
      </c>
      <c r="H7476" s="10">
        <v>1776</v>
      </c>
      <c r="I7476" s="10">
        <v>1639</v>
      </c>
      <c r="J7476" s="10">
        <v>3415</v>
      </c>
      <c r="K7476" s="31">
        <v>1742</v>
      </c>
      <c r="L7476" s="31">
        <v>1539</v>
      </c>
      <c r="M7476" s="31">
        <v>1</v>
      </c>
      <c r="N7476" s="31">
        <v>3282</v>
      </c>
      <c r="O7476" s="10">
        <v>1365</v>
      </c>
      <c r="P7476" s="10">
        <v>1123</v>
      </c>
      <c r="Q7476" s="10">
        <v>1</v>
      </c>
      <c r="R7476" s="11">
        <v>2489</v>
      </c>
      <c r="S7476" s="24">
        <f>Table1[[#This Row],[Female Voters]]/Table1[[#This Row],[Female Population]]</f>
        <v>0.98085585585585588</v>
      </c>
      <c r="T7476" s="24">
        <f>Table1[[#This Row],[Male Voters]]/Table1[[#This Row],[Male Population]]</f>
        <v>0.93898718730933495</v>
      </c>
      <c r="U7476" s="24">
        <f>Table1[[#This Row],[Total Voters]]/Table1[[#This Row],[Total Population]]</f>
        <v>0.96105417276720351</v>
      </c>
      <c r="V7476" s="24">
        <f>Table1[[#This Row],[Female Ballots]]/Table1[[#This Row],[Female Population]]</f>
        <v>0.76858108108108103</v>
      </c>
      <c r="W7476" s="24">
        <f>Table1[[#This Row],[Male Ballots]]/Table1[[#This Row],[Male Population]]</f>
        <v>0.6851738865161684</v>
      </c>
      <c r="X7476" s="24">
        <f>Table1[[#This Row],[Total Ballots]]/Table1[[#This Row],[Total Population]]</f>
        <v>0.72884333821376279</v>
      </c>
      <c r="Y7476" s="24">
        <f>Table1[[#This Row],[Female Ballots]]/Table1[[#This Row],[Female Voters]]</f>
        <v>0.78358208955223885</v>
      </c>
      <c r="Z7476" s="24">
        <f>Table1[[#This Row],[Male Ballots]]/Table1[[#This Row],[Male Voters]]</f>
        <v>0.72969460688758936</v>
      </c>
      <c r="AA7476" s="24">
        <f>Table1[[#This Row],[Total Ballots]]/Table1[[#This Row],[Total Voters]]</f>
        <v>0.75837903717245581</v>
      </c>
    </row>
    <row r="7477" spans="1:27" x14ac:dyDescent="0.35">
      <c r="A7477" s="8" t="s">
        <v>23</v>
      </c>
      <c r="B7477" s="17">
        <v>2009</v>
      </c>
      <c r="C7477" s="17" t="s">
        <v>82</v>
      </c>
      <c r="D7477" s="17" t="s">
        <v>69</v>
      </c>
      <c r="E7477" s="35" t="s">
        <v>74</v>
      </c>
      <c r="F7477" s="34" t="s">
        <v>78</v>
      </c>
      <c r="G7477" s="9" t="s">
        <v>67</v>
      </c>
      <c r="H7477" s="10">
        <v>1785</v>
      </c>
      <c r="I7477" s="10">
        <v>1749</v>
      </c>
      <c r="J7477" s="10">
        <v>3534</v>
      </c>
      <c r="K7477" s="31">
        <v>1711</v>
      </c>
      <c r="L7477" s="31">
        <v>1728</v>
      </c>
      <c r="M7477" s="31">
        <v>0</v>
      </c>
      <c r="N7477" s="31">
        <v>3439</v>
      </c>
      <c r="O7477" s="10">
        <v>1422</v>
      </c>
      <c r="P7477" s="10">
        <v>1430</v>
      </c>
      <c r="Q7477" s="10"/>
      <c r="R7477" s="11">
        <v>2852</v>
      </c>
      <c r="S7477" s="24">
        <f>Table1[[#This Row],[Female Voters]]/Table1[[#This Row],[Female Population]]</f>
        <v>0.95854341736694681</v>
      </c>
      <c r="T7477" s="24">
        <f>Table1[[#This Row],[Male Voters]]/Table1[[#This Row],[Male Population]]</f>
        <v>0.98799313893653518</v>
      </c>
      <c r="U7477" s="24">
        <f>Table1[[#This Row],[Total Voters]]/Table1[[#This Row],[Total Population]]</f>
        <v>0.9731182795698925</v>
      </c>
      <c r="V7477" s="24">
        <f>Table1[[#This Row],[Female Ballots]]/Table1[[#This Row],[Female Population]]</f>
        <v>0.79663865546218482</v>
      </c>
      <c r="W7477" s="24">
        <f>Table1[[#This Row],[Male Ballots]]/Table1[[#This Row],[Male Population]]</f>
        <v>0.8176100628930818</v>
      </c>
      <c r="X7477" s="24">
        <f>Table1[[#This Row],[Total Ballots]]/Table1[[#This Row],[Total Population]]</f>
        <v>0.80701754385964908</v>
      </c>
      <c r="Y7477" s="24">
        <f>Table1[[#This Row],[Female Ballots]]/Table1[[#This Row],[Female Voters]]</f>
        <v>0.83109292811221502</v>
      </c>
      <c r="Z7477" s="24">
        <f>Table1[[#This Row],[Male Ballots]]/Table1[[#This Row],[Male Voters]]</f>
        <v>0.82754629629629628</v>
      </c>
      <c r="AA7477" s="24">
        <f>Table1[[#This Row],[Total Ballots]]/Table1[[#This Row],[Total Voters]]</f>
        <v>0.82931084617621398</v>
      </c>
    </row>
    <row r="7478" spans="1:27" x14ac:dyDescent="0.35">
      <c r="A7478" s="8" t="s">
        <v>38</v>
      </c>
      <c r="B7478" s="17">
        <v>2009</v>
      </c>
      <c r="C7478" s="17" t="s">
        <v>82</v>
      </c>
      <c r="D7478" s="17" t="s">
        <v>69</v>
      </c>
      <c r="E7478" s="35" t="s">
        <v>74</v>
      </c>
      <c r="F7478" s="34" t="s">
        <v>78</v>
      </c>
      <c r="G7478" s="9" t="s">
        <v>79</v>
      </c>
      <c r="H7478" s="10">
        <v>44923</v>
      </c>
      <c r="I7478" s="10">
        <v>43805</v>
      </c>
      <c r="J7478" s="10">
        <v>88728</v>
      </c>
      <c r="K7478" s="31">
        <v>34547</v>
      </c>
      <c r="L7478" s="31">
        <v>30579</v>
      </c>
      <c r="M7478" s="31">
        <v>2</v>
      </c>
      <c r="N7478" s="31">
        <v>65128</v>
      </c>
      <c r="O7478" s="10">
        <v>18864</v>
      </c>
      <c r="P7478" s="10">
        <v>16605</v>
      </c>
      <c r="Q7478" s="10"/>
      <c r="R7478" s="11">
        <v>35469</v>
      </c>
      <c r="S7478" s="24">
        <f>Table1[[#This Row],[Female Voters]]/Table1[[#This Row],[Female Population]]</f>
        <v>0.76902700175856464</v>
      </c>
      <c r="T7478" s="24">
        <f>Table1[[#This Row],[Male Voters]]/Table1[[#This Row],[Male Population]]</f>
        <v>0.6980709964615911</v>
      </c>
      <c r="U7478" s="24">
        <f>Table1[[#This Row],[Total Voters]]/Table1[[#This Row],[Total Population]]</f>
        <v>0.73401857361824907</v>
      </c>
      <c r="V7478" s="24">
        <f>Table1[[#This Row],[Female Ballots]]/Table1[[#This Row],[Female Population]]</f>
        <v>0.41991852725775214</v>
      </c>
      <c r="W7478" s="24">
        <f>Table1[[#This Row],[Male Ballots]]/Table1[[#This Row],[Male Population]]</f>
        <v>0.37906631663052165</v>
      </c>
      <c r="X7478" s="24">
        <f>Table1[[#This Row],[Total Ballots]]/Table1[[#This Row],[Total Population]]</f>
        <v>0.39974979713281039</v>
      </c>
      <c r="Y7478" s="24">
        <f>Table1[[#This Row],[Female Ballots]]/Table1[[#This Row],[Female Voters]]</f>
        <v>0.54603872984629631</v>
      </c>
      <c r="Z7478" s="24">
        <f>Table1[[#This Row],[Male Ballots]]/Table1[[#This Row],[Male Voters]]</f>
        <v>0.54301971941528504</v>
      </c>
      <c r="AA7478" s="24">
        <f>Table1[[#This Row],[Total Ballots]]/Table1[[#This Row],[Total Voters]]</f>
        <v>0.54460447119518485</v>
      </c>
    </row>
    <row r="7479" spans="1:27" x14ac:dyDescent="0.35">
      <c r="A7479" s="8" t="s">
        <v>38</v>
      </c>
      <c r="B7479" s="17">
        <v>2009</v>
      </c>
      <c r="C7479" s="17" t="s">
        <v>82</v>
      </c>
      <c r="D7479" s="17" t="s">
        <v>69</v>
      </c>
      <c r="E7479" s="35" t="s">
        <v>74</v>
      </c>
      <c r="F7479" s="34" t="s">
        <v>78</v>
      </c>
      <c r="G7479" s="9" t="s">
        <v>62</v>
      </c>
      <c r="H7479" s="10">
        <v>4803</v>
      </c>
      <c r="I7479" s="10">
        <v>5129</v>
      </c>
      <c r="J7479" s="10">
        <v>9932</v>
      </c>
      <c r="K7479" s="31">
        <v>2846</v>
      </c>
      <c r="L7479" s="31">
        <v>2454</v>
      </c>
      <c r="M7479" s="31">
        <v>0</v>
      </c>
      <c r="N7479" s="31">
        <v>5300</v>
      </c>
      <c r="O7479" s="10">
        <v>612</v>
      </c>
      <c r="P7479" s="10">
        <v>566</v>
      </c>
      <c r="Q7479" s="10"/>
      <c r="R7479" s="11">
        <v>1178</v>
      </c>
      <c r="S7479" s="24">
        <f>Table1[[#This Row],[Female Voters]]/Table1[[#This Row],[Female Population]]</f>
        <v>0.59254632521340833</v>
      </c>
      <c r="T7479" s="24">
        <f>Table1[[#This Row],[Male Voters]]/Table1[[#This Row],[Male Population]]</f>
        <v>0.47845583934490155</v>
      </c>
      <c r="U7479" s="24">
        <f>Table1[[#This Row],[Total Voters]]/Table1[[#This Row],[Total Population]]</f>
        <v>0.5336286749899315</v>
      </c>
      <c r="V7479" s="24">
        <f>Table1[[#This Row],[Female Ballots]]/Table1[[#This Row],[Female Population]]</f>
        <v>0.127420362273579</v>
      </c>
      <c r="W7479" s="24">
        <f>Table1[[#This Row],[Male Ballots]]/Table1[[#This Row],[Male Population]]</f>
        <v>0.11035289530122831</v>
      </c>
      <c r="X7479" s="24">
        <f>Table1[[#This Row],[Total Ballots]]/Table1[[#This Row],[Total Population]]</f>
        <v>0.11860652436568667</v>
      </c>
      <c r="Y7479" s="24">
        <f>Table1[[#This Row],[Female Ballots]]/Table1[[#This Row],[Female Voters]]</f>
        <v>0.21503865073787773</v>
      </c>
      <c r="Z7479" s="24">
        <f>Table1[[#This Row],[Male Ballots]]/Table1[[#This Row],[Male Voters]]</f>
        <v>0.2306438467807661</v>
      </c>
      <c r="AA7479" s="24">
        <f>Table1[[#This Row],[Total Ballots]]/Table1[[#This Row],[Total Voters]]</f>
        <v>0.22226415094339622</v>
      </c>
    </row>
    <row r="7480" spans="1:27" x14ac:dyDescent="0.35">
      <c r="A7480" s="8" t="s">
        <v>38</v>
      </c>
      <c r="B7480" s="17">
        <v>2009</v>
      </c>
      <c r="C7480" s="17" t="s">
        <v>82</v>
      </c>
      <c r="D7480" s="17" t="s">
        <v>69</v>
      </c>
      <c r="E7480" s="35" t="s">
        <v>74</v>
      </c>
      <c r="F7480" s="34" t="s">
        <v>78</v>
      </c>
      <c r="G7480" s="9" t="s">
        <v>63</v>
      </c>
      <c r="H7480" s="10">
        <v>6794</v>
      </c>
      <c r="I7480" s="10">
        <v>7172</v>
      </c>
      <c r="J7480" s="10">
        <v>13966</v>
      </c>
      <c r="K7480" s="31">
        <v>4372</v>
      </c>
      <c r="L7480" s="31">
        <v>3764</v>
      </c>
      <c r="M7480" s="31">
        <v>0</v>
      </c>
      <c r="N7480" s="31">
        <v>8136</v>
      </c>
      <c r="O7480" s="10">
        <v>1198</v>
      </c>
      <c r="P7480" s="10">
        <v>966</v>
      </c>
      <c r="Q7480" s="10"/>
      <c r="R7480" s="11">
        <v>2164</v>
      </c>
      <c r="S7480" s="24">
        <f>Table1[[#This Row],[Female Voters]]/Table1[[#This Row],[Female Population]]</f>
        <v>0.64350897851045041</v>
      </c>
      <c r="T7480" s="24">
        <f>Table1[[#This Row],[Male Voters]]/Table1[[#This Row],[Male Population]]</f>
        <v>0.52481873954266589</v>
      </c>
      <c r="U7480" s="24">
        <f>Table1[[#This Row],[Total Voters]]/Table1[[#This Row],[Total Population]]</f>
        <v>0.5825576399828154</v>
      </c>
      <c r="V7480" s="24">
        <f>Table1[[#This Row],[Female Ballots]]/Table1[[#This Row],[Female Population]]</f>
        <v>0.17633205769796881</v>
      </c>
      <c r="W7480" s="24">
        <f>Table1[[#This Row],[Male Ballots]]/Table1[[#This Row],[Male Population]]</f>
        <v>0.13469046291132181</v>
      </c>
      <c r="X7480" s="24">
        <f>Table1[[#This Row],[Total Ballots]]/Table1[[#This Row],[Total Population]]</f>
        <v>0.15494773020191896</v>
      </c>
      <c r="Y7480" s="24">
        <f>Table1[[#This Row],[Female Ballots]]/Table1[[#This Row],[Female Voters]]</f>
        <v>0.27401646843549865</v>
      </c>
      <c r="Z7480" s="24">
        <f>Table1[[#This Row],[Male Ballots]]/Table1[[#This Row],[Male Voters]]</f>
        <v>0.25664187035069075</v>
      </c>
      <c r="AA7480" s="24">
        <f>Table1[[#This Row],[Total Ballots]]/Table1[[#This Row],[Total Voters]]</f>
        <v>0.26597836774827927</v>
      </c>
    </row>
    <row r="7481" spans="1:27" x14ac:dyDescent="0.35">
      <c r="A7481" s="8" t="s">
        <v>38</v>
      </c>
      <c r="B7481" s="17">
        <v>2009</v>
      </c>
      <c r="C7481" s="17" t="s">
        <v>82</v>
      </c>
      <c r="D7481" s="17" t="s">
        <v>69</v>
      </c>
      <c r="E7481" s="35" t="s">
        <v>74</v>
      </c>
      <c r="F7481" s="34" t="s">
        <v>78</v>
      </c>
      <c r="G7481" s="9" t="s">
        <v>64</v>
      </c>
      <c r="H7481" s="10">
        <v>6935</v>
      </c>
      <c r="I7481" s="10">
        <v>7182</v>
      </c>
      <c r="J7481" s="10">
        <v>14117</v>
      </c>
      <c r="K7481" s="31">
        <v>4769</v>
      </c>
      <c r="L7481" s="31">
        <v>4260</v>
      </c>
      <c r="M7481" s="31">
        <v>1</v>
      </c>
      <c r="N7481" s="31">
        <v>9030</v>
      </c>
      <c r="O7481" s="10">
        <v>1842</v>
      </c>
      <c r="P7481" s="10">
        <v>1568</v>
      </c>
      <c r="Q7481" s="10"/>
      <c r="R7481" s="11">
        <v>3410</v>
      </c>
      <c r="S7481" s="24">
        <f>Table1[[#This Row],[Female Voters]]/Table1[[#This Row],[Female Population]]</f>
        <v>0.68767123287671228</v>
      </c>
      <c r="T7481" s="24">
        <f>Table1[[#This Row],[Male Voters]]/Table1[[#This Row],[Male Population]]</f>
        <v>0.59314954051796154</v>
      </c>
      <c r="U7481" s="24">
        <f>Table1[[#This Row],[Total Voters]]/Table1[[#This Row],[Total Population]]</f>
        <v>0.63965431748955159</v>
      </c>
      <c r="V7481" s="24">
        <f>Table1[[#This Row],[Female Ballots]]/Table1[[#This Row],[Female Population]]</f>
        <v>0.26560922855082914</v>
      </c>
      <c r="W7481" s="24">
        <f>Table1[[#This Row],[Male Ballots]]/Table1[[#This Row],[Male Population]]</f>
        <v>0.21832358674463936</v>
      </c>
      <c r="X7481" s="24">
        <f>Table1[[#This Row],[Total Ballots]]/Table1[[#This Row],[Total Population]]</f>
        <v>0.24155273783381739</v>
      </c>
      <c r="Y7481" s="24">
        <f>Table1[[#This Row],[Female Ballots]]/Table1[[#This Row],[Female Voters]]</f>
        <v>0.3862444957014049</v>
      </c>
      <c r="Z7481" s="24">
        <f>Table1[[#This Row],[Male Ballots]]/Table1[[#This Row],[Male Voters]]</f>
        <v>0.36807511737089205</v>
      </c>
      <c r="AA7481" s="24">
        <f>Table1[[#This Row],[Total Ballots]]/Table1[[#This Row],[Total Voters]]</f>
        <v>0.37763012181616834</v>
      </c>
    </row>
    <row r="7482" spans="1:27" x14ac:dyDescent="0.35">
      <c r="A7482" s="8" t="s">
        <v>38</v>
      </c>
      <c r="B7482" s="17">
        <v>2009</v>
      </c>
      <c r="C7482" s="17" t="s">
        <v>82</v>
      </c>
      <c r="D7482" s="17" t="s">
        <v>69</v>
      </c>
      <c r="E7482" s="35" t="s">
        <v>74</v>
      </c>
      <c r="F7482" s="34" t="s">
        <v>78</v>
      </c>
      <c r="G7482" s="9" t="s">
        <v>65</v>
      </c>
      <c r="H7482" s="10">
        <v>8486</v>
      </c>
      <c r="I7482" s="10">
        <v>8285</v>
      </c>
      <c r="J7482" s="10">
        <v>16771</v>
      </c>
      <c r="K7482" s="31">
        <v>6713</v>
      </c>
      <c r="L7482" s="31">
        <v>5922</v>
      </c>
      <c r="M7482" s="31">
        <v>0</v>
      </c>
      <c r="N7482" s="31">
        <v>12635</v>
      </c>
      <c r="O7482" s="10">
        <v>3625</v>
      </c>
      <c r="P7482" s="10">
        <v>3076</v>
      </c>
      <c r="Q7482" s="10"/>
      <c r="R7482" s="11">
        <v>6701</v>
      </c>
      <c r="S7482" s="24">
        <f>Table1[[#This Row],[Female Voters]]/Table1[[#This Row],[Female Population]]</f>
        <v>0.79106764082017444</v>
      </c>
      <c r="T7482" s="24">
        <f>Table1[[#This Row],[Male Voters]]/Table1[[#This Row],[Male Population]]</f>
        <v>0.71478575739287875</v>
      </c>
      <c r="U7482" s="24">
        <f>Table1[[#This Row],[Total Voters]]/Table1[[#This Row],[Total Population]]</f>
        <v>0.75338381730367898</v>
      </c>
      <c r="V7482" s="24">
        <f>Table1[[#This Row],[Female Ballots]]/Table1[[#This Row],[Female Population]]</f>
        <v>0.4271741692198916</v>
      </c>
      <c r="W7482" s="24">
        <f>Table1[[#This Row],[Male Ballots]]/Table1[[#This Row],[Male Population]]</f>
        <v>0.37127338563669282</v>
      </c>
      <c r="X7482" s="24">
        <f>Table1[[#This Row],[Total Ballots]]/Table1[[#This Row],[Total Population]]</f>
        <v>0.39955876214894759</v>
      </c>
      <c r="Y7482" s="24">
        <f>Table1[[#This Row],[Female Ballots]]/Table1[[#This Row],[Female Voters]]</f>
        <v>0.53999702070609268</v>
      </c>
      <c r="Z7482" s="24">
        <f>Table1[[#This Row],[Male Ballots]]/Table1[[#This Row],[Male Voters]]</f>
        <v>0.51941911516379602</v>
      </c>
      <c r="AA7482" s="24">
        <f>Table1[[#This Row],[Total Ballots]]/Table1[[#This Row],[Total Voters]]</f>
        <v>0.53035219628017416</v>
      </c>
    </row>
    <row r="7483" spans="1:27" x14ac:dyDescent="0.35">
      <c r="A7483" s="8" t="s">
        <v>38</v>
      </c>
      <c r="B7483" s="17">
        <v>2009</v>
      </c>
      <c r="C7483" s="17" t="s">
        <v>82</v>
      </c>
      <c r="D7483" s="17" t="s">
        <v>69</v>
      </c>
      <c r="E7483" s="35" t="s">
        <v>74</v>
      </c>
      <c r="F7483" s="34" t="s">
        <v>78</v>
      </c>
      <c r="G7483" s="9" t="s">
        <v>66</v>
      </c>
      <c r="H7483" s="10">
        <v>7985</v>
      </c>
      <c r="I7483" s="10">
        <v>7576</v>
      </c>
      <c r="J7483" s="10">
        <v>15561</v>
      </c>
      <c r="K7483" s="31">
        <v>7148</v>
      </c>
      <c r="L7483" s="31">
        <v>6509</v>
      </c>
      <c r="M7483" s="31">
        <v>1</v>
      </c>
      <c r="N7483" s="31">
        <v>13658</v>
      </c>
      <c r="O7483" s="10">
        <v>4956</v>
      </c>
      <c r="P7483" s="10">
        <v>4379</v>
      </c>
      <c r="Q7483" s="10"/>
      <c r="R7483" s="11">
        <v>9335</v>
      </c>
      <c r="S7483" s="24">
        <f>Table1[[#This Row],[Female Voters]]/Table1[[#This Row],[Female Population]]</f>
        <v>0.89517845961177211</v>
      </c>
      <c r="T7483" s="24">
        <f>Table1[[#This Row],[Male Voters]]/Table1[[#This Row],[Male Population]]</f>
        <v>0.85916050686378032</v>
      </c>
      <c r="U7483" s="24">
        <f>Table1[[#This Row],[Total Voters]]/Table1[[#This Row],[Total Population]]</f>
        <v>0.87770708823340404</v>
      </c>
      <c r="V7483" s="24">
        <f>Table1[[#This Row],[Female Ballots]]/Table1[[#This Row],[Female Population]]</f>
        <v>0.62066374452097683</v>
      </c>
      <c r="W7483" s="24">
        <f>Table1[[#This Row],[Male Ballots]]/Table1[[#This Row],[Male Population]]</f>
        <v>0.57800950369588178</v>
      </c>
      <c r="X7483" s="24">
        <f>Table1[[#This Row],[Total Ballots]]/Table1[[#This Row],[Total Population]]</f>
        <v>0.5998971788445473</v>
      </c>
      <c r="Y7483" s="24">
        <f>Table1[[#This Row],[Female Ballots]]/Table1[[#This Row],[Female Voters]]</f>
        <v>0.69334079462786791</v>
      </c>
      <c r="Z7483" s="24">
        <f>Table1[[#This Row],[Male Ballots]]/Table1[[#This Row],[Male Voters]]</f>
        <v>0.67276079274850209</v>
      </c>
      <c r="AA7483" s="24">
        <f>Table1[[#This Row],[Total Ballots]]/Table1[[#This Row],[Total Voters]]</f>
        <v>0.68348220822960903</v>
      </c>
    </row>
    <row r="7484" spans="1:27" x14ac:dyDescent="0.35">
      <c r="A7484" s="8" t="s">
        <v>38</v>
      </c>
      <c r="B7484" s="17">
        <v>2009</v>
      </c>
      <c r="C7484" s="17" t="s">
        <v>82</v>
      </c>
      <c r="D7484" s="17" t="s">
        <v>69</v>
      </c>
      <c r="E7484" s="35" t="s">
        <v>74</v>
      </c>
      <c r="F7484" s="34" t="s">
        <v>78</v>
      </c>
      <c r="G7484" s="9" t="s">
        <v>67</v>
      </c>
      <c r="H7484" s="10">
        <v>9920</v>
      </c>
      <c r="I7484" s="10">
        <v>8461</v>
      </c>
      <c r="J7484" s="10">
        <v>18381</v>
      </c>
      <c r="K7484" s="31">
        <v>8699</v>
      </c>
      <c r="L7484" s="31">
        <v>7670</v>
      </c>
      <c r="M7484" s="31">
        <v>0</v>
      </c>
      <c r="N7484" s="31">
        <v>16369</v>
      </c>
      <c r="O7484" s="10">
        <v>6631</v>
      </c>
      <c r="P7484" s="10">
        <v>6050</v>
      </c>
      <c r="Q7484" s="10"/>
      <c r="R7484" s="11">
        <v>12681</v>
      </c>
      <c r="S7484" s="24">
        <f>Table1[[#This Row],[Female Voters]]/Table1[[#This Row],[Female Population]]</f>
        <v>0.8769153225806452</v>
      </c>
      <c r="T7484" s="24">
        <f>Table1[[#This Row],[Male Voters]]/Table1[[#This Row],[Male Population]]</f>
        <v>0.90651223259661984</v>
      </c>
      <c r="U7484" s="24">
        <f>Table1[[#This Row],[Total Voters]]/Table1[[#This Row],[Total Population]]</f>
        <v>0.89053914368097487</v>
      </c>
      <c r="V7484" s="24">
        <f>Table1[[#This Row],[Female Ballots]]/Table1[[#This Row],[Female Population]]</f>
        <v>0.6684475806451613</v>
      </c>
      <c r="W7484" s="24">
        <f>Table1[[#This Row],[Male Ballots]]/Table1[[#This Row],[Male Population]]</f>
        <v>0.71504550289563884</v>
      </c>
      <c r="X7484" s="24">
        <f>Table1[[#This Row],[Total Ballots]]/Table1[[#This Row],[Total Population]]</f>
        <v>0.6898971764321854</v>
      </c>
      <c r="Y7484" s="24">
        <f>Table1[[#This Row],[Female Ballots]]/Table1[[#This Row],[Female Voters]]</f>
        <v>0.76227152546269683</v>
      </c>
      <c r="Z7484" s="24">
        <f>Table1[[#This Row],[Male Ballots]]/Table1[[#This Row],[Male Voters]]</f>
        <v>0.78878748370273799</v>
      </c>
      <c r="AA7484" s="24">
        <f>Table1[[#This Row],[Total Ballots]]/Table1[[#This Row],[Total Voters]]</f>
        <v>0.77469607184311806</v>
      </c>
    </row>
    <row r="7485" spans="1:27" x14ac:dyDescent="0.35">
      <c r="A7485" s="8" t="s">
        <v>36</v>
      </c>
      <c r="B7485" s="17">
        <v>2009</v>
      </c>
      <c r="C7485" s="17" t="s">
        <v>82</v>
      </c>
      <c r="D7485" s="17" t="s">
        <v>69</v>
      </c>
      <c r="E7485" s="35" t="s">
        <v>74</v>
      </c>
      <c r="F7485" s="34" t="s">
        <v>78</v>
      </c>
      <c r="G7485" s="9" t="s">
        <v>79</v>
      </c>
      <c r="H7485" s="10">
        <v>4234</v>
      </c>
      <c r="I7485" s="10">
        <v>4291</v>
      </c>
      <c r="J7485" s="10">
        <v>8525</v>
      </c>
      <c r="K7485" s="31">
        <v>3373</v>
      </c>
      <c r="L7485" s="31">
        <v>3313</v>
      </c>
      <c r="M7485" s="31">
        <v>2</v>
      </c>
      <c r="N7485" s="31">
        <v>6688</v>
      </c>
      <c r="O7485" s="10">
        <v>1492</v>
      </c>
      <c r="P7485" s="10">
        <v>1373</v>
      </c>
      <c r="Q7485" s="10"/>
      <c r="R7485" s="11">
        <v>2865</v>
      </c>
      <c r="S7485" s="24">
        <f>Table1[[#This Row],[Female Voters]]/Table1[[#This Row],[Female Population]]</f>
        <v>0.79664619744922061</v>
      </c>
      <c r="T7485" s="24">
        <f>Table1[[#This Row],[Male Voters]]/Table1[[#This Row],[Male Population]]</f>
        <v>0.77208109997669538</v>
      </c>
      <c r="U7485" s="24">
        <f>Table1[[#This Row],[Total Voters]]/Table1[[#This Row],[Total Population]]</f>
        <v>0.78451612903225809</v>
      </c>
      <c r="V7485" s="24">
        <f>Table1[[#This Row],[Female Ballots]]/Table1[[#This Row],[Female Population]]</f>
        <v>0.35238545111006142</v>
      </c>
      <c r="W7485" s="24">
        <f>Table1[[#This Row],[Male Ballots]]/Table1[[#This Row],[Male Population]]</f>
        <v>0.3199720344907947</v>
      </c>
      <c r="X7485" s="24">
        <f>Table1[[#This Row],[Total Ballots]]/Table1[[#This Row],[Total Population]]</f>
        <v>0.33607038123167154</v>
      </c>
      <c r="Y7485" s="24">
        <f>Table1[[#This Row],[Female Ballots]]/Table1[[#This Row],[Female Voters]]</f>
        <v>0.44233619922917283</v>
      </c>
      <c r="Z7485" s="24">
        <f>Table1[[#This Row],[Male Ballots]]/Table1[[#This Row],[Male Voters]]</f>
        <v>0.41442801086628434</v>
      </c>
      <c r="AA7485" s="24">
        <f>Table1[[#This Row],[Total Ballots]]/Table1[[#This Row],[Total Voters]]</f>
        <v>0.42837918660287083</v>
      </c>
    </row>
    <row r="7486" spans="1:27" x14ac:dyDescent="0.35">
      <c r="A7486" s="8" t="s">
        <v>36</v>
      </c>
      <c r="B7486" s="17">
        <v>2009</v>
      </c>
      <c r="C7486" s="17" t="s">
        <v>82</v>
      </c>
      <c r="D7486" s="17" t="s">
        <v>69</v>
      </c>
      <c r="E7486" s="35" t="s">
        <v>74</v>
      </c>
      <c r="F7486" s="34" t="s">
        <v>78</v>
      </c>
      <c r="G7486" s="9" t="s">
        <v>62</v>
      </c>
      <c r="H7486" s="10">
        <v>343</v>
      </c>
      <c r="I7486" s="10">
        <v>372</v>
      </c>
      <c r="J7486" s="10">
        <v>715</v>
      </c>
      <c r="K7486" s="31">
        <v>268</v>
      </c>
      <c r="L7486" s="31">
        <v>278</v>
      </c>
      <c r="M7486" s="31">
        <v>0</v>
      </c>
      <c r="N7486" s="31">
        <v>546</v>
      </c>
      <c r="O7486" s="10">
        <v>42</v>
      </c>
      <c r="P7486" s="10">
        <v>35</v>
      </c>
      <c r="Q7486" s="10"/>
      <c r="R7486" s="11">
        <v>77</v>
      </c>
      <c r="S7486" s="24">
        <f>Table1[[#This Row],[Female Voters]]/Table1[[#This Row],[Female Population]]</f>
        <v>0.78134110787172006</v>
      </c>
      <c r="T7486" s="24">
        <f>Table1[[#This Row],[Male Voters]]/Table1[[#This Row],[Male Population]]</f>
        <v>0.74731182795698925</v>
      </c>
      <c r="U7486" s="24">
        <f>Table1[[#This Row],[Total Voters]]/Table1[[#This Row],[Total Population]]</f>
        <v>0.76363636363636367</v>
      </c>
      <c r="V7486" s="24">
        <f>Table1[[#This Row],[Female Ballots]]/Table1[[#This Row],[Female Population]]</f>
        <v>0.12244897959183673</v>
      </c>
      <c r="W7486" s="24">
        <f>Table1[[#This Row],[Male Ballots]]/Table1[[#This Row],[Male Population]]</f>
        <v>9.4086021505376344E-2</v>
      </c>
      <c r="X7486" s="24">
        <f>Table1[[#This Row],[Total Ballots]]/Table1[[#This Row],[Total Population]]</f>
        <v>0.1076923076923077</v>
      </c>
      <c r="Y7486" s="24">
        <f>Table1[[#This Row],[Female Ballots]]/Table1[[#This Row],[Female Voters]]</f>
        <v>0.15671641791044777</v>
      </c>
      <c r="Z7486" s="24">
        <f>Table1[[#This Row],[Male Ballots]]/Table1[[#This Row],[Male Voters]]</f>
        <v>0.12589928057553956</v>
      </c>
      <c r="AA7486" s="24">
        <f>Table1[[#This Row],[Total Ballots]]/Table1[[#This Row],[Total Voters]]</f>
        <v>0.14102564102564102</v>
      </c>
    </row>
    <row r="7487" spans="1:27" x14ac:dyDescent="0.35">
      <c r="A7487" s="8" t="s">
        <v>36</v>
      </c>
      <c r="B7487" s="17">
        <v>2009</v>
      </c>
      <c r="C7487" s="17" t="s">
        <v>82</v>
      </c>
      <c r="D7487" s="17" t="s">
        <v>69</v>
      </c>
      <c r="E7487" s="35" t="s">
        <v>74</v>
      </c>
      <c r="F7487" s="34" t="s">
        <v>78</v>
      </c>
      <c r="G7487" s="9" t="s">
        <v>63</v>
      </c>
      <c r="H7487" s="10">
        <v>555</v>
      </c>
      <c r="I7487" s="10">
        <v>561</v>
      </c>
      <c r="J7487" s="10">
        <v>1116</v>
      </c>
      <c r="K7487" s="31">
        <v>365</v>
      </c>
      <c r="L7487" s="31">
        <v>359</v>
      </c>
      <c r="M7487" s="31">
        <v>2</v>
      </c>
      <c r="N7487" s="31">
        <v>726</v>
      </c>
      <c r="O7487" s="10">
        <v>88</v>
      </c>
      <c r="P7487" s="10">
        <v>68</v>
      </c>
      <c r="Q7487" s="10"/>
      <c r="R7487" s="11">
        <v>156</v>
      </c>
      <c r="S7487" s="24">
        <f>Table1[[#This Row],[Female Voters]]/Table1[[#This Row],[Female Population]]</f>
        <v>0.65765765765765771</v>
      </c>
      <c r="T7487" s="24">
        <f>Table1[[#This Row],[Male Voters]]/Table1[[#This Row],[Male Population]]</f>
        <v>0.63992869875222813</v>
      </c>
      <c r="U7487" s="24">
        <f>Table1[[#This Row],[Total Voters]]/Table1[[#This Row],[Total Population]]</f>
        <v>0.65053763440860213</v>
      </c>
      <c r="V7487" s="24">
        <f>Table1[[#This Row],[Female Ballots]]/Table1[[#This Row],[Female Population]]</f>
        <v>0.15855855855855855</v>
      </c>
      <c r="W7487" s="24">
        <f>Table1[[#This Row],[Male Ballots]]/Table1[[#This Row],[Male Population]]</f>
        <v>0.12121212121212122</v>
      </c>
      <c r="X7487" s="24">
        <f>Table1[[#This Row],[Total Ballots]]/Table1[[#This Row],[Total Population]]</f>
        <v>0.13978494623655913</v>
      </c>
      <c r="Y7487" s="24">
        <f>Table1[[#This Row],[Female Ballots]]/Table1[[#This Row],[Female Voters]]</f>
        <v>0.24109589041095891</v>
      </c>
      <c r="Z7487" s="24">
        <f>Table1[[#This Row],[Male Ballots]]/Table1[[#This Row],[Male Voters]]</f>
        <v>0.1894150417827298</v>
      </c>
      <c r="AA7487" s="24">
        <f>Table1[[#This Row],[Total Ballots]]/Table1[[#This Row],[Total Voters]]</f>
        <v>0.21487603305785125</v>
      </c>
    </row>
    <row r="7488" spans="1:27" x14ac:dyDescent="0.35">
      <c r="A7488" s="8" t="s">
        <v>36</v>
      </c>
      <c r="B7488" s="17">
        <v>2009</v>
      </c>
      <c r="C7488" s="17" t="s">
        <v>82</v>
      </c>
      <c r="D7488" s="17" t="s">
        <v>69</v>
      </c>
      <c r="E7488" s="35" t="s">
        <v>74</v>
      </c>
      <c r="F7488" s="34" t="s">
        <v>78</v>
      </c>
      <c r="G7488" s="9" t="s">
        <v>64</v>
      </c>
      <c r="H7488" s="10">
        <v>728</v>
      </c>
      <c r="I7488" s="10">
        <v>696</v>
      </c>
      <c r="J7488" s="10">
        <v>1424</v>
      </c>
      <c r="K7488" s="31">
        <v>522</v>
      </c>
      <c r="L7488" s="31">
        <v>477</v>
      </c>
      <c r="M7488" s="31">
        <v>0</v>
      </c>
      <c r="N7488" s="31">
        <v>999</v>
      </c>
      <c r="O7488" s="10">
        <v>151</v>
      </c>
      <c r="P7488" s="10">
        <v>130</v>
      </c>
      <c r="Q7488" s="10"/>
      <c r="R7488" s="11">
        <v>281</v>
      </c>
      <c r="S7488" s="24">
        <f>Table1[[#This Row],[Female Voters]]/Table1[[#This Row],[Female Population]]</f>
        <v>0.71703296703296704</v>
      </c>
      <c r="T7488" s="24">
        <f>Table1[[#This Row],[Male Voters]]/Table1[[#This Row],[Male Population]]</f>
        <v>0.68534482758620685</v>
      </c>
      <c r="U7488" s="24">
        <f>Table1[[#This Row],[Total Voters]]/Table1[[#This Row],[Total Population]]</f>
        <v>0.7015449438202247</v>
      </c>
      <c r="V7488" s="24">
        <f>Table1[[#This Row],[Female Ballots]]/Table1[[#This Row],[Female Population]]</f>
        <v>0.20741758241758243</v>
      </c>
      <c r="W7488" s="24">
        <f>Table1[[#This Row],[Male Ballots]]/Table1[[#This Row],[Male Population]]</f>
        <v>0.18678160919540229</v>
      </c>
      <c r="X7488" s="24">
        <f>Table1[[#This Row],[Total Ballots]]/Table1[[#This Row],[Total Population]]</f>
        <v>0.1973314606741573</v>
      </c>
      <c r="Y7488" s="24">
        <f>Table1[[#This Row],[Female Ballots]]/Table1[[#This Row],[Female Voters]]</f>
        <v>0.28927203065134099</v>
      </c>
      <c r="Z7488" s="24">
        <f>Table1[[#This Row],[Male Ballots]]/Table1[[#This Row],[Male Voters]]</f>
        <v>0.27253668763102723</v>
      </c>
      <c r="AA7488" s="24">
        <f>Table1[[#This Row],[Total Ballots]]/Table1[[#This Row],[Total Voters]]</f>
        <v>0.28128128128128127</v>
      </c>
    </row>
    <row r="7489" spans="1:27" x14ac:dyDescent="0.35">
      <c r="A7489" s="8" t="s">
        <v>36</v>
      </c>
      <c r="B7489" s="17">
        <v>2009</v>
      </c>
      <c r="C7489" s="17" t="s">
        <v>82</v>
      </c>
      <c r="D7489" s="17" t="s">
        <v>69</v>
      </c>
      <c r="E7489" s="35" t="s">
        <v>74</v>
      </c>
      <c r="F7489" s="34" t="s">
        <v>78</v>
      </c>
      <c r="G7489" s="9" t="s">
        <v>65</v>
      </c>
      <c r="H7489" s="10">
        <v>994</v>
      </c>
      <c r="I7489" s="10">
        <v>989</v>
      </c>
      <c r="J7489" s="10">
        <v>1983</v>
      </c>
      <c r="K7489" s="31">
        <v>780</v>
      </c>
      <c r="L7489" s="31">
        <v>741</v>
      </c>
      <c r="M7489" s="31">
        <v>0</v>
      </c>
      <c r="N7489" s="31">
        <v>1521</v>
      </c>
      <c r="O7489" s="10">
        <v>320</v>
      </c>
      <c r="P7489" s="10">
        <v>269</v>
      </c>
      <c r="Q7489" s="10"/>
      <c r="R7489" s="11">
        <v>589</v>
      </c>
      <c r="S7489" s="24">
        <f>Table1[[#This Row],[Female Voters]]/Table1[[#This Row],[Female Population]]</f>
        <v>0.78470824949698192</v>
      </c>
      <c r="T7489" s="24">
        <f>Table1[[#This Row],[Male Voters]]/Table1[[#This Row],[Male Population]]</f>
        <v>0.74924165824064715</v>
      </c>
      <c r="U7489" s="24">
        <f>Table1[[#This Row],[Total Voters]]/Table1[[#This Row],[Total Population]]</f>
        <v>0.76701966717095316</v>
      </c>
      <c r="V7489" s="24">
        <f>Table1[[#This Row],[Female Ballots]]/Table1[[#This Row],[Female Population]]</f>
        <v>0.32193158953722334</v>
      </c>
      <c r="W7489" s="24">
        <f>Table1[[#This Row],[Male Ballots]]/Table1[[#This Row],[Male Population]]</f>
        <v>0.27199191102123355</v>
      </c>
      <c r="X7489" s="24">
        <f>Table1[[#This Row],[Total Ballots]]/Table1[[#This Row],[Total Population]]</f>
        <v>0.29702471003530007</v>
      </c>
      <c r="Y7489" s="24">
        <f>Table1[[#This Row],[Female Ballots]]/Table1[[#This Row],[Female Voters]]</f>
        <v>0.41025641025641024</v>
      </c>
      <c r="Z7489" s="24">
        <f>Table1[[#This Row],[Male Ballots]]/Table1[[#This Row],[Male Voters]]</f>
        <v>0.36302294197031038</v>
      </c>
      <c r="AA7489" s="24">
        <f>Table1[[#This Row],[Total Ballots]]/Table1[[#This Row],[Total Voters]]</f>
        <v>0.38724523339907957</v>
      </c>
    </row>
    <row r="7490" spans="1:27" x14ac:dyDescent="0.35">
      <c r="A7490" s="8" t="s">
        <v>36</v>
      </c>
      <c r="B7490" s="17">
        <v>2009</v>
      </c>
      <c r="C7490" s="17" t="s">
        <v>82</v>
      </c>
      <c r="D7490" s="17" t="s">
        <v>69</v>
      </c>
      <c r="E7490" s="35" t="s">
        <v>74</v>
      </c>
      <c r="F7490" s="34" t="s">
        <v>78</v>
      </c>
      <c r="G7490" s="9" t="s">
        <v>66</v>
      </c>
      <c r="H7490" s="10">
        <v>843</v>
      </c>
      <c r="I7490" s="10">
        <v>926</v>
      </c>
      <c r="J7490" s="10">
        <v>1769</v>
      </c>
      <c r="K7490" s="31">
        <v>771</v>
      </c>
      <c r="L7490" s="31">
        <v>786</v>
      </c>
      <c r="M7490" s="31">
        <v>0</v>
      </c>
      <c r="N7490" s="31">
        <v>1557</v>
      </c>
      <c r="O7490" s="10">
        <v>450</v>
      </c>
      <c r="P7490" s="10">
        <v>417</v>
      </c>
      <c r="Q7490" s="10"/>
      <c r="R7490" s="11">
        <v>867</v>
      </c>
      <c r="S7490" s="24">
        <f>Table1[[#This Row],[Female Voters]]/Table1[[#This Row],[Female Population]]</f>
        <v>0.91459074733096091</v>
      </c>
      <c r="T7490" s="24">
        <f>Table1[[#This Row],[Male Voters]]/Table1[[#This Row],[Male Population]]</f>
        <v>0.84881209503239741</v>
      </c>
      <c r="U7490" s="24">
        <f>Table1[[#This Row],[Total Voters]]/Table1[[#This Row],[Total Population]]</f>
        <v>0.88015828151498021</v>
      </c>
      <c r="V7490" s="24">
        <f>Table1[[#This Row],[Female Ballots]]/Table1[[#This Row],[Female Population]]</f>
        <v>0.53380782918149461</v>
      </c>
      <c r="W7490" s="24">
        <f>Table1[[#This Row],[Male Ballots]]/Table1[[#This Row],[Male Population]]</f>
        <v>0.45032397408207342</v>
      </c>
      <c r="X7490" s="24">
        <f>Table1[[#This Row],[Total Ballots]]/Table1[[#This Row],[Total Population]]</f>
        <v>0.49010740531373659</v>
      </c>
      <c r="Y7490" s="24">
        <f>Table1[[#This Row],[Female Ballots]]/Table1[[#This Row],[Female Voters]]</f>
        <v>0.58365758754863817</v>
      </c>
      <c r="Z7490" s="24">
        <f>Table1[[#This Row],[Male Ballots]]/Table1[[#This Row],[Male Voters]]</f>
        <v>0.53053435114503822</v>
      </c>
      <c r="AA7490" s="24">
        <f>Table1[[#This Row],[Total Ballots]]/Table1[[#This Row],[Total Voters]]</f>
        <v>0.55684007707129091</v>
      </c>
    </row>
    <row r="7491" spans="1:27" x14ac:dyDescent="0.35">
      <c r="A7491" s="8" t="s">
        <v>36</v>
      </c>
      <c r="B7491" s="17">
        <v>2009</v>
      </c>
      <c r="C7491" s="17" t="s">
        <v>82</v>
      </c>
      <c r="D7491" s="17" t="s">
        <v>69</v>
      </c>
      <c r="E7491" s="35" t="s">
        <v>74</v>
      </c>
      <c r="F7491" s="34" t="s">
        <v>78</v>
      </c>
      <c r="G7491" s="9" t="s">
        <v>67</v>
      </c>
      <c r="H7491" s="10">
        <v>771</v>
      </c>
      <c r="I7491" s="10">
        <v>747</v>
      </c>
      <c r="J7491" s="10">
        <v>1518</v>
      </c>
      <c r="K7491" s="31">
        <v>667</v>
      </c>
      <c r="L7491" s="31">
        <v>672</v>
      </c>
      <c r="M7491" s="31">
        <v>0</v>
      </c>
      <c r="N7491" s="31">
        <v>1339</v>
      </c>
      <c r="O7491" s="10">
        <v>441</v>
      </c>
      <c r="P7491" s="10">
        <v>454</v>
      </c>
      <c r="Q7491" s="10"/>
      <c r="R7491" s="11">
        <v>895</v>
      </c>
      <c r="S7491" s="24">
        <f>Table1[[#This Row],[Female Voters]]/Table1[[#This Row],[Female Population]]</f>
        <v>0.86511024643320367</v>
      </c>
      <c r="T7491" s="24">
        <f>Table1[[#This Row],[Male Voters]]/Table1[[#This Row],[Male Population]]</f>
        <v>0.89959839357429716</v>
      </c>
      <c r="U7491" s="24">
        <f>Table1[[#This Row],[Total Voters]]/Table1[[#This Row],[Total Population]]</f>
        <v>0.88208168642951257</v>
      </c>
      <c r="V7491" s="24">
        <f>Table1[[#This Row],[Female Ballots]]/Table1[[#This Row],[Female Population]]</f>
        <v>0.57198443579766534</v>
      </c>
      <c r="W7491" s="24">
        <f>Table1[[#This Row],[Male Ballots]]/Table1[[#This Row],[Male Population]]</f>
        <v>0.60776439089692103</v>
      </c>
      <c r="X7491" s="24">
        <f>Table1[[#This Row],[Total Ballots]]/Table1[[#This Row],[Total Population]]</f>
        <v>0.58959156785243738</v>
      </c>
      <c r="Y7491" s="24">
        <f>Table1[[#This Row],[Female Ballots]]/Table1[[#This Row],[Female Voters]]</f>
        <v>0.66116941529235385</v>
      </c>
      <c r="Z7491" s="24">
        <f>Table1[[#This Row],[Male Ballots]]/Table1[[#This Row],[Male Voters]]</f>
        <v>0.67559523809523814</v>
      </c>
      <c r="AA7491" s="24">
        <f>Table1[[#This Row],[Total Ballots]]/Table1[[#This Row],[Total Voters]]</f>
        <v>0.66840926064227035</v>
      </c>
    </row>
    <row r="7492" spans="1:27" x14ac:dyDescent="0.35">
      <c r="A7492" s="8" t="s">
        <v>52</v>
      </c>
      <c r="B7492" s="17">
        <v>2009</v>
      </c>
      <c r="C7492" s="17" t="s">
        <v>82</v>
      </c>
      <c r="D7492" s="17" t="s">
        <v>70</v>
      </c>
      <c r="E7492" s="35" t="s">
        <v>75</v>
      </c>
      <c r="F7492" s="34" t="s">
        <v>78</v>
      </c>
      <c r="G7492" s="9" t="s">
        <v>79</v>
      </c>
      <c r="H7492" s="10">
        <v>266982</v>
      </c>
      <c r="I7492" s="10">
        <v>265216</v>
      </c>
      <c r="J7492" s="10">
        <v>532198</v>
      </c>
      <c r="K7492" s="31">
        <v>194194</v>
      </c>
      <c r="L7492" s="31">
        <v>173914</v>
      </c>
      <c r="M7492" s="31">
        <v>4501</v>
      </c>
      <c r="N7492" s="31">
        <v>372609</v>
      </c>
      <c r="O7492" s="10">
        <v>94625</v>
      </c>
      <c r="P7492" s="10">
        <v>82319</v>
      </c>
      <c r="Q7492" s="10">
        <v>1487</v>
      </c>
      <c r="R7492" s="11">
        <v>178431</v>
      </c>
      <c r="S7492" s="24">
        <f>Table1[[#This Row],[Female Voters]]/Table1[[#This Row],[Female Population]]</f>
        <v>0.72736738806361478</v>
      </c>
      <c r="T7492" s="24">
        <f>Table1[[#This Row],[Male Voters]]/Table1[[#This Row],[Male Population]]</f>
        <v>0.65574475144787647</v>
      </c>
      <c r="U7492" s="24">
        <f>Table1[[#This Row],[Total Voters]]/Table1[[#This Row],[Total Population]]</f>
        <v>0.70013228159444418</v>
      </c>
      <c r="V7492" s="24">
        <f>Table1[[#This Row],[Female Ballots]]/Table1[[#This Row],[Female Population]]</f>
        <v>0.35442464285981828</v>
      </c>
      <c r="W7492" s="24">
        <f>Table1[[#This Row],[Male Ballots]]/Table1[[#This Row],[Male Population]]</f>
        <v>0.31038474300193047</v>
      </c>
      <c r="X7492" s="24">
        <f>Table1[[#This Row],[Total Ballots]]/Table1[[#This Row],[Total Population]]</f>
        <v>0.33527183491858292</v>
      </c>
      <c r="Y7492" s="24">
        <f>Table1[[#This Row],[Female Ballots]]/Table1[[#This Row],[Female Voters]]</f>
        <v>0.48727046149726561</v>
      </c>
      <c r="Z7492" s="24">
        <f>Table1[[#This Row],[Male Ballots]]/Table1[[#This Row],[Male Voters]]</f>
        <v>0.4733316466759433</v>
      </c>
      <c r="AA7492" s="24">
        <f>Table1[[#This Row],[Total Ballots]]/Table1[[#This Row],[Total Voters]]</f>
        <v>0.47886927046850719</v>
      </c>
    </row>
    <row r="7493" spans="1:27" x14ac:dyDescent="0.35">
      <c r="A7493" s="8" t="s">
        <v>52</v>
      </c>
      <c r="B7493" s="17">
        <v>2009</v>
      </c>
      <c r="C7493" s="17" t="s">
        <v>82</v>
      </c>
      <c r="D7493" s="17" t="s">
        <v>70</v>
      </c>
      <c r="E7493" s="35" t="s">
        <v>75</v>
      </c>
      <c r="F7493" s="34" t="s">
        <v>78</v>
      </c>
      <c r="G7493" s="9" t="s">
        <v>62</v>
      </c>
      <c r="H7493" s="10">
        <v>30756</v>
      </c>
      <c r="I7493" s="10">
        <v>33384</v>
      </c>
      <c r="J7493" s="10">
        <v>64140</v>
      </c>
      <c r="K7493" s="31">
        <v>17834</v>
      </c>
      <c r="L7493" s="31">
        <v>16118</v>
      </c>
      <c r="M7493" s="31">
        <v>852</v>
      </c>
      <c r="N7493" s="31">
        <v>34804</v>
      </c>
      <c r="O7493" s="10">
        <v>3982</v>
      </c>
      <c r="P7493" s="10">
        <v>3349</v>
      </c>
      <c r="Q7493" s="10">
        <v>197</v>
      </c>
      <c r="R7493" s="11">
        <v>7528</v>
      </c>
      <c r="S7493" s="24">
        <f>Table1[[#This Row],[Female Voters]]/Table1[[#This Row],[Female Population]]</f>
        <v>0.57985433736506697</v>
      </c>
      <c r="T7493" s="24">
        <f>Table1[[#This Row],[Male Voters]]/Table1[[#This Row],[Male Population]]</f>
        <v>0.48280613467529354</v>
      </c>
      <c r="U7493" s="24">
        <f>Table1[[#This Row],[Total Voters]]/Table1[[#This Row],[Total Population]]</f>
        <v>0.54262550670408483</v>
      </c>
      <c r="V7493" s="24">
        <f>Table1[[#This Row],[Female Ballots]]/Table1[[#This Row],[Female Population]]</f>
        <v>0.12947067238912732</v>
      </c>
      <c r="W7493" s="24">
        <f>Table1[[#This Row],[Male Ballots]]/Table1[[#This Row],[Male Population]]</f>
        <v>0.10031751737359214</v>
      </c>
      <c r="X7493" s="24">
        <f>Table1[[#This Row],[Total Ballots]]/Table1[[#This Row],[Total Population]]</f>
        <v>0.11736825693794824</v>
      </c>
      <c r="Y7493" s="24">
        <f>Table1[[#This Row],[Female Ballots]]/Table1[[#This Row],[Female Voters]]</f>
        <v>0.22328137265896603</v>
      </c>
      <c r="Z7493" s="24">
        <f>Table1[[#This Row],[Male Ballots]]/Table1[[#This Row],[Male Voters]]</f>
        <v>0.20778012160317658</v>
      </c>
      <c r="AA7493" s="24">
        <f>Table1[[#This Row],[Total Ballots]]/Table1[[#This Row],[Total Voters]]</f>
        <v>0.21629697735892425</v>
      </c>
    </row>
    <row r="7494" spans="1:27" x14ac:dyDescent="0.35">
      <c r="A7494" s="8" t="s">
        <v>52</v>
      </c>
      <c r="B7494" s="17">
        <v>2009</v>
      </c>
      <c r="C7494" s="17" t="s">
        <v>82</v>
      </c>
      <c r="D7494" s="17" t="s">
        <v>70</v>
      </c>
      <c r="E7494" s="35" t="s">
        <v>75</v>
      </c>
      <c r="F7494" s="34" t="s">
        <v>78</v>
      </c>
      <c r="G7494" s="9" t="s">
        <v>63</v>
      </c>
      <c r="H7494" s="10">
        <v>47523</v>
      </c>
      <c r="I7494" s="10">
        <v>50220</v>
      </c>
      <c r="J7494" s="10">
        <v>97743</v>
      </c>
      <c r="K7494" s="31">
        <v>29788</v>
      </c>
      <c r="L7494" s="31">
        <v>26116</v>
      </c>
      <c r="M7494" s="31">
        <v>947</v>
      </c>
      <c r="N7494" s="31">
        <v>56851</v>
      </c>
      <c r="O7494" s="10">
        <v>8211</v>
      </c>
      <c r="P7494" s="10">
        <v>6665</v>
      </c>
      <c r="Q7494" s="10">
        <v>225</v>
      </c>
      <c r="R7494" s="11">
        <v>15101</v>
      </c>
      <c r="S7494" s="24">
        <f>Table1[[#This Row],[Female Voters]]/Table1[[#This Row],[Female Population]]</f>
        <v>0.62681228036950531</v>
      </c>
      <c r="T7494" s="24">
        <f>Table1[[#This Row],[Male Voters]]/Table1[[#This Row],[Male Population]]</f>
        <v>0.52003185981680611</v>
      </c>
      <c r="U7494" s="24">
        <f>Table1[[#This Row],[Total Voters]]/Table1[[#This Row],[Total Population]]</f>
        <v>0.58163755972294695</v>
      </c>
      <c r="V7494" s="24">
        <f>Table1[[#This Row],[Female Ballots]]/Table1[[#This Row],[Female Population]]</f>
        <v>0.172779496243924</v>
      </c>
      <c r="W7494" s="24">
        <f>Table1[[#This Row],[Male Ballots]]/Table1[[#This Row],[Male Population]]</f>
        <v>0.13271604938271606</v>
      </c>
      <c r="X7494" s="24">
        <f>Table1[[#This Row],[Total Ballots]]/Table1[[#This Row],[Total Population]]</f>
        <v>0.15449699722742294</v>
      </c>
      <c r="Y7494" s="24">
        <f>Table1[[#This Row],[Female Ballots]]/Table1[[#This Row],[Female Voters]]</f>
        <v>0.2756479119108366</v>
      </c>
      <c r="Z7494" s="24">
        <f>Table1[[#This Row],[Male Ballots]]/Table1[[#This Row],[Male Voters]]</f>
        <v>0.25520753561035381</v>
      </c>
      <c r="AA7494" s="24">
        <f>Table1[[#This Row],[Total Ballots]]/Table1[[#This Row],[Total Voters]]</f>
        <v>0.26562417547624489</v>
      </c>
    </row>
    <row r="7495" spans="1:27" x14ac:dyDescent="0.35">
      <c r="A7495" s="8" t="s">
        <v>52</v>
      </c>
      <c r="B7495" s="17">
        <v>2009</v>
      </c>
      <c r="C7495" s="17" t="s">
        <v>82</v>
      </c>
      <c r="D7495" s="17" t="s">
        <v>70</v>
      </c>
      <c r="E7495" s="35" t="s">
        <v>75</v>
      </c>
      <c r="F7495" s="34" t="s">
        <v>78</v>
      </c>
      <c r="G7495" s="9" t="s">
        <v>64</v>
      </c>
      <c r="H7495" s="10">
        <v>51331</v>
      </c>
      <c r="I7495" s="10">
        <v>54074</v>
      </c>
      <c r="J7495" s="10">
        <v>105405</v>
      </c>
      <c r="K7495" s="31">
        <v>35460</v>
      </c>
      <c r="L7495" s="31">
        <v>32124</v>
      </c>
      <c r="M7495" s="31">
        <v>894</v>
      </c>
      <c r="N7495" s="31">
        <v>68478</v>
      </c>
      <c r="O7495" s="10">
        <v>13658</v>
      </c>
      <c r="P7495" s="10">
        <v>11661</v>
      </c>
      <c r="Q7495" s="10">
        <v>277</v>
      </c>
      <c r="R7495" s="11">
        <v>25596</v>
      </c>
      <c r="S7495" s="24">
        <f>Table1[[#This Row],[Female Voters]]/Table1[[#This Row],[Female Population]]</f>
        <v>0.69081062126200543</v>
      </c>
      <c r="T7495" s="24">
        <f>Table1[[#This Row],[Male Voters]]/Table1[[#This Row],[Male Population]]</f>
        <v>0.59407478640381695</v>
      </c>
      <c r="U7495" s="24">
        <f>Table1[[#This Row],[Total Voters]]/Table1[[#This Row],[Total Population]]</f>
        <v>0.64966557563682936</v>
      </c>
      <c r="V7495" s="24">
        <f>Table1[[#This Row],[Female Ballots]]/Table1[[#This Row],[Female Population]]</f>
        <v>0.26607702947536577</v>
      </c>
      <c r="W7495" s="24">
        <f>Table1[[#This Row],[Male Ballots]]/Table1[[#This Row],[Male Population]]</f>
        <v>0.21564892554647336</v>
      </c>
      <c r="X7495" s="24">
        <f>Table1[[#This Row],[Total Ballots]]/Table1[[#This Row],[Total Population]]</f>
        <v>0.24283478013376975</v>
      </c>
      <c r="Y7495" s="24">
        <f>Table1[[#This Row],[Female Ballots]]/Table1[[#This Row],[Female Voters]]</f>
        <v>0.38516638465877046</v>
      </c>
      <c r="Z7495" s="24">
        <f>Table1[[#This Row],[Male Ballots]]/Table1[[#This Row],[Male Voters]]</f>
        <v>0.36299962644751588</v>
      </c>
      <c r="AA7495" s="24">
        <f>Table1[[#This Row],[Total Ballots]]/Table1[[#This Row],[Total Voters]]</f>
        <v>0.37378428108297557</v>
      </c>
    </row>
    <row r="7496" spans="1:27" x14ac:dyDescent="0.35">
      <c r="A7496" s="8" t="s">
        <v>52</v>
      </c>
      <c r="B7496" s="17">
        <v>2009</v>
      </c>
      <c r="C7496" s="17" t="s">
        <v>82</v>
      </c>
      <c r="D7496" s="17" t="s">
        <v>70</v>
      </c>
      <c r="E7496" s="35" t="s">
        <v>75</v>
      </c>
      <c r="F7496" s="34" t="s">
        <v>78</v>
      </c>
      <c r="G7496" s="9" t="s">
        <v>65</v>
      </c>
      <c r="H7496" s="10">
        <v>56463</v>
      </c>
      <c r="I7496" s="10">
        <v>57374</v>
      </c>
      <c r="J7496" s="10">
        <v>113837</v>
      </c>
      <c r="K7496" s="31">
        <v>43745</v>
      </c>
      <c r="L7496" s="31">
        <v>41429</v>
      </c>
      <c r="M7496" s="31">
        <v>813</v>
      </c>
      <c r="N7496" s="31">
        <v>85987</v>
      </c>
      <c r="O7496" s="10">
        <v>22227</v>
      </c>
      <c r="P7496" s="10">
        <v>20491</v>
      </c>
      <c r="Q7496" s="10">
        <v>284</v>
      </c>
      <c r="R7496" s="11">
        <v>43002</v>
      </c>
      <c r="S7496" s="24">
        <f>Table1[[#This Row],[Female Voters]]/Table1[[#This Row],[Female Population]]</f>
        <v>0.77475514938986589</v>
      </c>
      <c r="T7496" s="24">
        <f>Table1[[#This Row],[Male Voters]]/Table1[[#This Row],[Male Population]]</f>
        <v>0.7220866594624743</v>
      </c>
      <c r="U7496" s="24">
        <f>Table1[[#This Row],[Total Voters]]/Table1[[#This Row],[Total Population]]</f>
        <v>0.75535195059602767</v>
      </c>
      <c r="V7496" s="24">
        <f>Table1[[#This Row],[Female Ballots]]/Table1[[#This Row],[Female Population]]</f>
        <v>0.39365602252802723</v>
      </c>
      <c r="W7496" s="24">
        <f>Table1[[#This Row],[Male Ballots]]/Table1[[#This Row],[Male Population]]</f>
        <v>0.35714783699933766</v>
      </c>
      <c r="X7496" s="24">
        <f>Table1[[#This Row],[Total Ballots]]/Table1[[#This Row],[Total Population]]</f>
        <v>0.37775064346390014</v>
      </c>
      <c r="Y7496" s="24">
        <f>Table1[[#This Row],[Female Ballots]]/Table1[[#This Row],[Female Voters]]</f>
        <v>0.50810378328951877</v>
      </c>
      <c r="Z7496" s="24">
        <f>Table1[[#This Row],[Male Ballots]]/Table1[[#This Row],[Male Voters]]</f>
        <v>0.49460522822177699</v>
      </c>
      <c r="AA7496" s="24">
        <f>Table1[[#This Row],[Total Ballots]]/Table1[[#This Row],[Total Voters]]</f>
        <v>0.50009885215206951</v>
      </c>
    </row>
    <row r="7497" spans="1:27" x14ac:dyDescent="0.35">
      <c r="A7497" s="8" t="s">
        <v>52</v>
      </c>
      <c r="B7497" s="17">
        <v>2009</v>
      </c>
      <c r="C7497" s="17" t="s">
        <v>82</v>
      </c>
      <c r="D7497" s="17" t="s">
        <v>70</v>
      </c>
      <c r="E7497" s="35" t="s">
        <v>75</v>
      </c>
      <c r="F7497" s="34" t="s">
        <v>78</v>
      </c>
      <c r="G7497" s="9" t="s">
        <v>66</v>
      </c>
      <c r="H7497" s="10">
        <v>40806</v>
      </c>
      <c r="I7497" s="10">
        <v>39406</v>
      </c>
      <c r="J7497" s="10">
        <v>80212</v>
      </c>
      <c r="K7497" s="31">
        <v>34691</v>
      </c>
      <c r="L7497" s="31">
        <v>32025</v>
      </c>
      <c r="M7497" s="31">
        <v>540</v>
      </c>
      <c r="N7497" s="31">
        <v>67256</v>
      </c>
      <c r="O7497" s="10">
        <v>22602</v>
      </c>
      <c r="P7497" s="10">
        <v>20441</v>
      </c>
      <c r="Q7497" s="10">
        <v>241</v>
      </c>
      <c r="R7497" s="11">
        <v>43284</v>
      </c>
      <c r="S7497" s="24">
        <f>Table1[[#This Row],[Female Voters]]/Table1[[#This Row],[Female Population]]</f>
        <v>0.85014458658040482</v>
      </c>
      <c r="T7497" s="24">
        <f>Table1[[#This Row],[Male Voters]]/Table1[[#This Row],[Male Population]]</f>
        <v>0.81269349845201233</v>
      </c>
      <c r="U7497" s="24">
        <f>Table1[[#This Row],[Total Voters]]/Table1[[#This Row],[Total Population]]</f>
        <v>0.83847803321198822</v>
      </c>
      <c r="V7497" s="24">
        <f>Table1[[#This Row],[Female Ballots]]/Table1[[#This Row],[Female Population]]</f>
        <v>0.55388913395088957</v>
      </c>
      <c r="W7497" s="24">
        <f>Table1[[#This Row],[Male Ballots]]/Table1[[#This Row],[Male Population]]</f>
        <v>0.51872811247018225</v>
      </c>
      <c r="X7497" s="24">
        <f>Table1[[#This Row],[Total Ballots]]/Table1[[#This Row],[Total Population]]</f>
        <v>0.53962000698149903</v>
      </c>
      <c r="Y7497" s="24">
        <f>Table1[[#This Row],[Female Ballots]]/Table1[[#This Row],[Female Voters]]</f>
        <v>0.65152344988613764</v>
      </c>
      <c r="Z7497" s="24">
        <f>Table1[[#This Row],[Male Ballots]]/Table1[[#This Row],[Male Voters]]</f>
        <v>0.63828259172521462</v>
      </c>
      <c r="AA7497" s="24">
        <f>Table1[[#This Row],[Total Ballots]]/Table1[[#This Row],[Total Voters]]</f>
        <v>0.64357083382895208</v>
      </c>
    </row>
    <row r="7498" spans="1:27" x14ac:dyDescent="0.35">
      <c r="A7498" s="8" t="s">
        <v>52</v>
      </c>
      <c r="B7498" s="17">
        <v>2009</v>
      </c>
      <c r="C7498" s="17" t="s">
        <v>82</v>
      </c>
      <c r="D7498" s="17" t="s">
        <v>70</v>
      </c>
      <c r="E7498" s="35" t="s">
        <v>75</v>
      </c>
      <c r="F7498" s="34" t="s">
        <v>78</v>
      </c>
      <c r="G7498" s="9" t="s">
        <v>67</v>
      </c>
      <c r="H7498" s="10">
        <v>40103</v>
      </c>
      <c r="I7498" s="10">
        <v>30758</v>
      </c>
      <c r="J7498" s="10">
        <v>70861</v>
      </c>
      <c r="K7498" s="31">
        <v>32676</v>
      </c>
      <c r="L7498" s="31">
        <v>26102</v>
      </c>
      <c r="M7498" s="31">
        <v>455</v>
      </c>
      <c r="N7498" s="31">
        <v>59233</v>
      </c>
      <c r="O7498" s="10">
        <v>23945</v>
      </c>
      <c r="P7498" s="10">
        <v>19712</v>
      </c>
      <c r="Q7498" s="10">
        <v>263</v>
      </c>
      <c r="R7498" s="11">
        <v>43920</v>
      </c>
      <c r="S7498" s="24">
        <f>Table1[[#This Row],[Female Voters]]/Table1[[#This Row],[Female Population]]</f>
        <v>0.81480188514574969</v>
      </c>
      <c r="T7498" s="24">
        <f>Table1[[#This Row],[Male Voters]]/Table1[[#This Row],[Male Population]]</f>
        <v>0.84862474803303201</v>
      </c>
      <c r="U7498" s="24">
        <f>Table1[[#This Row],[Total Voters]]/Table1[[#This Row],[Total Population]]</f>
        <v>0.83590409393037068</v>
      </c>
      <c r="V7498" s="24">
        <f>Table1[[#This Row],[Female Ballots]]/Table1[[#This Row],[Female Population]]</f>
        <v>0.59708749968830266</v>
      </c>
      <c r="W7498" s="24">
        <f>Table1[[#This Row],[Male Ballots]]/Table1[[#This Row],[Male Population]]</f>
        <v>0.64087391898042789</v>
      </c>
      <c r="X7498" s="24">
        <f>Table1[[#This Row],[Total Ballots]]/Table1[[#This Row],[Total Population]]</f>
        <v>0.61980497029395576</v>
      </c>
      <c r="Y7498" s="24">
        <f>Table1[[#This Row],[Female Ballots]]/Table1[[#This Row],[Female Voters]]</f>
        <v>0.73280083241522831</v>
      </c>
      <c r="Z7498" s="24">
        <f>Table1[[#This Row],[Male Ballots]]/Table1[[#This Row],[Male Voters]]</f>
        <v>0.75519117309018469</v>
      </c>
      <c r="AA7498" s="24">
        <f>Table1[[#This Row],[Total Ballots]]/Table1[[#This Row],[Total Voters]]</f>
        <v>0.74147856769030773</v>
      </c>
    </row>
    <row r="7499" spans="1:27" x14ac:dyDescent="0.35">
      <c r="A7499" s="8" t="s">
        <v>40</v>
      </c>
      <c r="B7499" s="17">
        <v>2009</v>
      </c>
      <c r="C7499" s="17" t="s">
        <v>82</v>
      </c>
      <c r="D7499" s="17"/>
      <c r="E7499" s="35" t="s">
        <v>73</v>
      </c>
      <c r="F7499" s="34" t="s">
        <v>78</v>
      </c>
      <c r="G7499" s="9" t="s">
        <v>79</v>
      </c>
      <c r="H7499" s="10">
        <v>182581</v>
      </c>
      <c r="I7499" s="10">
        <v>174787</v>
      </c>
      <c r="J7499" s="10">
        <v>357368</v>
      </c>
      <c r="K7499" s="31">
        <v>137934</v>
      </c>
      <c r="L7499" s="31">
        <v>118476</v>
      </c>
      <c r="M7499" s="31">
        <v>697</v>
      </c>
      <c r="N7499" s="31">
        <v>257107</v>
      </c>
      <c r="O7499" s="10">
        <v>71349</v>
      </c>
      <c r="P7499" s="10">
        <v>61390</v>
      </c>
      <c r="Q7499" s="10">
        <v>247</v>
      </c>
      <c r="R7499" s="11">
        <v>132986</v>
      </c>
      <c r="S7499" s="24">
        <f>Table1[[#This Row],[Female Voters]]/Table1[[#This Row],[Female Population]]</f>
        <v>0.75546743637070668</v>
      </c>
      <c r="T7499" s="24">
        <f>Table1[[#This Row],[Male Voters]]/Table1[[#This Row],[Male Population]]</f>
        <v>0.67783073111844705</v>
      </c>
      <c r="U7499" s="24">
        <f>Table1[[#This Row],[Total Voters]]/Table1[[#This Row],[Total Population]]</f>
        <v>0.71944606120301757</v>
      </c>
      <c r="V7499" s="24">
        <f>Table1[[#This Row],[Female Ballots]]/Table1[[#This Row],[Female Population]]</f>
        <v>0.39077998258307273</v>
      </c>
      <c r="W7499" s="24">
        <f>Table1[[#This Row],[Male Ballots]]/Table1[[#This Row],[Male Population]]</f>
        <v>0.35122749403559761</v>
      </c>
      <c r="X7499" s="24">
        <f>Table1[[#This Row],[Total Ballots]]/Table1[[#This Row],[Total Population]]</f>
        <v>0.37212621163618453</v>
      </c>
      <c r="Y7499" s="24">
        <f>Table1[[#This Row],[Female Ballots]]/Table1[[#This Row],[Female Voters]]</f>
        <v>0.51726912871373265</v>
      </c>
      <c r="Z7499" s="24">
        <f>Table1[[#This Row],[Male Ballots]]/Table1[[#This Row],[Male Voters]]</f>
        <v>0.51816401634086229</v>
      </c>
      <c r="AA7499" s="24">
        <f>Table1[[#This Row],[Total Ballots]]/Table1[[#This Row],[Total Voters]]</f>
        <v>0.51723990400883679</v>
      </c>
    </row>
    <row r="7500" spans="1:27" x14ac:dyDescent="0.35">
      <c r="A7500" s="8" t="s">
        <v>40</v>
      </c>
      <c r="B7500" s="17">
        <v>2009</v>
      </c>
      <c r="C7500" s="17" t="s">
        <v>82</v>
      </c>
      <c r="D7500" s="17"/>
      <c r="E7500" s="35" t="s">
        <v>73</v>
      </c>
      <c r="F7500" s="34" t="s">
        <v>78</v>
      </c>
      <c r="G7500" s="9" t="s">
        <v>62</v>
      </c>
      <c r="H7500" s="10">
        <v>27568</v>
      </c>
      <c r="I7500" s="10">
        <v>26963</v>
      </c>
      <c r="J7500" s="10">
        <v>54531</v>
      </c>
      <c r="K7500" s="31">
        <v>13101</v>
      </c>
      <c r="L7500" s="31">
        <v>11214</v>
      </c>
      <c r="M7500" s="31">
        <v>206</v>
      </c>
      <c r="N7500" s="31">
        <v>24521</v>
      </c>
      <c r="O7500" s="10">
        <v>2966</v>
      </c>
      <c r="P7500" s="10">
        <v>2441</v>
      </c>
      <c r="Q7500" s="10">
        <v>42</v>
      </c>
      <c r="R7500" s="11">
        <v>5449</v>
      </c>
      <c r="S7500" s="24">
        <f>Table1[[#This Row],[Female Voters]]/Table1[[#This Row],[Female Population]]</f>
        <v>0.47522489843296578</v>
      </c>
      <c r="T7500" s="24">
        <f>Table1[[#This Row],[Male Voters]]/Table1[[#This Row],[Male Population]]</f>
        <v>0.41590327485813894</v>
      </c>
      <c r="U7500" s="24">
        <f>Table1[[#This Row],[Total Voters]]/Table1[[#This Row],[Total Population]]</f>
        <v>0.44967082943646736</v>
      </c>
      <c r="V7500" s="24">
        <f>Table1[[#This Row],[Female Ballots]]/Table1[[#This Row],[Female Population]]</f>
        <v>0.10758850841555427</v>
      </c>
      <c r="W7500" s="24">
        <f>Table1[[#This Row],[Male Ballots]]/Table1[[#This Row],[Male Population]]</f>
        <v>9.0531469050179877E-2</v>
      </c>
      <c r="X7500" s="24">
        <f>Table1[[#This Row],[Total Ballots]]/Table1[[#This Row],[Total Population]]</f>
        <v>9.992481340888669E-2</v>
      </c>
      <c r="Y7500" s="24">
        <f>Table1[[#This Row],[Female Ballots]]/Table1[[#This Row],[Female Voters]]</f>
        <v>0.22639493168460423</v>
      </c>
      <c r="Z7500" s="24">
        <f>Table1[[#This Row],[Male Ballots]]/Table1[[#This Row],[Male Voters]]</f>
        <v>0.21767433565186375</v>
      </c>
      <c r="AA7500" s="24">
        <f>Table1[[#This Row],[Total Ballots]]/Table1[[#This Row],[Total Voters]]</f>
        <v>0.22221769095877003</v>
      </c>
    </row>
    <row r="7501" spans="1:27" x14ac:dyDescent="0.35">
      <c r="A7501" s="8" t="s">
        <v>40</v>
      </c>
      <c r="B7501" s="17">
        <v>2009</v>
      </c>
      <c r="C7501" s="17" t="s">
        <v>82</v>
      </c>
      <c r="D7501" s="17"/>
      <c r="E7501" s="35" t="s">
        <v>73</v>
      </c>
      <c r="F7501" s="34" t="s">
        <v>78</v>
      </c>
      <c r="G7501" s="9" t="s">
        <v>63</v>
      </c>
      <c r="H7501" s="10">
        <v>29748</v>
      </c>
      <c r="I7501" s="10">
        <v>31425</v>
      </c>
      <c r="J7501" s="10">
        <v>61173</v>
      </c>
      <c r="K7501" s="31">
        <v>21099</v>
      </c>
      <c r="L7501" s="31">
        <v>18144</v>
      </c>
      <c r="M7501" s="31">
        <v>154</v>
      </c>
      <c r="N7501" s="31">
        <v>39397</v>
      </c>
      <c r="O7501" s="10">
        <v>5824</v>
      </c>
      <c r="P7501" s="10">
        <v>4714</v>
      </c>
      <c r="Q7501" s="10">
        <v>41</v>
      </c>
      <c r="R7501" s="11">
        <v>10579</v>
      </c>
      <c r="S7501" s="24">
        <f>Table1[[#This Row],[Female Voters]]/Table1[[#This Row],[Female Population]]</f>
        <v>0.70925776522791451</v>
      </c>
      <c r="T7501" s="24">
        <f>Table1[[#This Row],[Male Voters]]/Table1[[#This Row],[Male Population]]</f>
        <v>0.57737470167064442</v>
      </c>
      <c r="U7501" s="24">
        <f>Table1[[#This Row],[Total Voters]]/Table1[[#This Row],[Total Population]]</f>
        <v>0.64402595916499106</v>
      </c>
      <c r="V7501" s="24">
        <f>Table1[[#This Row],[Female Ballots]]/Table1[[#This Row],[Female Population]]</f>
        <v>0.19577786741965847</v>
      </c>
      <c r="W7501" s="24">
        <f>Table1[[#This Row],[Male Ballots]]/Table1[[#This Row],[Male Population]]</f>
        <v>0.15000795544948289</v>
      </c>
      <c r="X7501" s="24">
        <f>Table1[[#This Row],[Total Ballots]]/Table1[[#This Row],[Total Population]]</f>
        <v>0.17293577231785265</v>
      </c>
      <c r="Y7501" s="24">
        <f>Table1[[#This Row],[Female Ballots]]/Table1[[#This Row],[Female Voters]]</f>
        <v>0.27603203943314847</v>
      </c>
      <c r="Z7501" s="24">
        <f>Table1[[#This Row],[Male Ballots]]/Table1[[#This Row],[Male Voters]]</f>
        <v>0.25981040564373897</v>
      </c>
      <c r="AA7501" s="24">
        <f>Table1[[#This Row],[Total Ballots]]/Table1[[#This Row],[Total Voters]]</f>
        <v>0.26852298398355207</v>
      </c>
    </row>
    <row r="7502" spans="1:27" x14ac:dyDescent="0.35">
      <c r="A7502" s="8" t="s">
        <v>40</v>
      </c>
      <c r="B7502" s="17">
        <v>2009</v>
      </c>
      <c r="C7502" s="17" t="s">
        <v>82</v>
      </c>
      <c r="D7502" s="17"/>
      <c r="E7502" s="35" t="s">
        <v>73</v>
      </c>
      <c r="F7502" s="34" t="s">
        <v>78</v>
      </c>
      <c r="G7502" s="9" t="s">
        <v>64</v>
      </c>
      <c r="H7502" s="10">
        <v>28717</v>
      </c>
      <c r="I7502" s="10">
        <v>29772</v>
      </c>
      <c r="J7502" s="10">
        <v>58489</v>
      </c>
      <c r="K7502" s="31">
        <v>21753</v>
      </c>
      <c r="L7502" s="31">
        <v>19276</v>
      </c>
      <c r="M7502" s="31">
        <v>100</v>
      </c>
      <c r="N7502" s="31">
        <v>41129</v>
      </c>
      <c r="O7502" s="10">
        <v>8646</v>
      </c>
      <c r="P7502" s="10">
        <v>7501</v>
      </c>
      <c r="Q7502" s="10">
        <v>27</v>
      </c>
      <c r="R7502" s="11">
        <v>16174</v>
      </c>
      <c r="S7502" s="24">
        <f>Table1[[#This Row],[Female Voters]]/Table1[[#This Row],[Female Population]]</f>
        <v>0.75749556012118258</v>
      </c>
      <c r="T7502" s="24">
        <f>Table1[[#This Row],[Male Voters]]/Table1[[#This Row],[Male Population]]</f>
        <v>0.64745398360875994</v>
      </c>
      <c r="U7502" s="24">
        <f>Table1[[#This Row],[Total Voters]]/Table1[[#This Row],[Total Population]]</f>
        <v>0.70319205320658584</v>
      </c>
      <c r="V7502" s="24">
        <f>Table1[[#This Row],[Female Ballots]]/Table1[[#This Row],[Female Population]]</f>
        <v>0.30107601768987013</v>
      </c>
      <c r="W7502" s="24">
        <f>Table1[[#This Row],[Male Ballots]]/Table1[[#This Row],[Male Population]]</f>
        <v>0.25194813919118636</v>
      </c>
      <c r="X7502" s="24">
        <f>Table1[[#This Row],[Total Ballots]]/Table1[[#This Row],[Total Population]]</f>
        <v>0.27653062969105302</v>
      </c>
      <c r="Y7502" s="24">
        <f>Table1[[#This Row],[Female Ballots]]/Table1[[#This Row],[Female Voters]]</f>
        <v>0.39746241897669288</v>
      </c>
      <c r="Z7502" s="24">
        <f>Table1[[#This Row],[Male Ballots]]/Table1[[#This Row],[Male Voters]]</f>
        <v>0.38913675036314588</v>
      </c>
      <c r="AA7502" s="24">
        <f>Table1[[#This Row],[Total Ballots]]/Table1[[#This Row],[Total Voters]]</f>
        <v>0.39325050451019961</v>
      </c>
    </row>
    <row r="7503" spans="1:27" x14ac:dyDescent="0.35">
      <c r="A7503" s="8" t="s">
        <v>40</v>
      </c>
      <c r="B7503" s="17">
        <v>2009</v>
      </c>
      <c r="C7503" s="17" t="s">
        <v>82</v>
      </c>
      <c r="D7503" s="17"/>
      <c r="E7503" s="35" t="s">
        <v>73</v>
      </c>
      <c r="F7503" s="34" t="s">
        <v>78</v>
      </c>
      <c r="G7503" s="9" t="s">
        <v>65</v>
      </c>
      <c r="H7503" s="10">
        <v>34385</v>
      </c>
      <c r="I7503" s="10">
        <v>33640</v>
      </c>
      <c r="J7503" s="10">
        <v>68025</v>
      </c>
      <c r="K7503" s="31">
        <v>27750</v>
      </c>
      <c r="L7503" s="31">
        <v>24465</v>
      </c>
      <c r="M7503" s="31">
        <v>104</v>
      </c>
      <c r="N7503" s="31">
        <v>52319</v>
      </c>
      <c r="O7503" s="10">
        <v>14974</v>
      </c>
      <c r="P7503" s="10">
        <v>13122</v>
      </c>
      <c r="Q7503" s="10">
        <v>53</v>
      </c>
      <c r="R7503" s="11">
        <v>28149</v>
      </c>
      <c r="S7503" s="24">
        <f>Table1[[#This Row],[Female Voters]]/Table1[[#This Row],[Female Population]]</f>
        <v>0.80703795259560851</v>
      </c>
      <c r="T7503" s="24">
        <f>Table1[[#This Row],[Male Voters]]/Table1[[#This Row],[Male Population]]</f>
        <v>0.72725921521997627</v>
      </c>
      <c r="U7503" s="24">
        <f>Table1[[#This Row],[Total Voters]]/Table1[[#This Row],[Total Population]]</f>
        <v>0.76911429621462701</v>
      </c>
      <c r="V7503" s="24">
        <f>Table1[[#This Row],[Female Ballots]]/Table1[[#This Row],[Female Population]]</f>
        <v>0.43548058746546459</v>
      </c>
      <c r="W7503" s="24">
        <f>Table1[[#This Row],[Male Ballots]]/Table1[[#This Row],[Male Population]]</f>
        <v>0.39007134363852558</v>
      </c>
      <c r="X7503" s="24">
        <f>Table1[[#This Row],[Total Ballots]]/Table1[[#This Row],[Total Population]]</f>
        <v>0.41380374862183023</v>
      </c>
      <c r="Y7503" s="24">
        <f>Table1[[#This Row],[Female Ballots]]/Table1[[#This Row],[Female Voters]]</f>
        <v>0.5396036036036036</v>
      </c>
      <c r="Z7503" s="24">
        <f>Table1[[#This Row],[Male Ballots]]/Table1[[#This Row],[Male Voters]]</f>
        <v>0.53635806253832008</v>
      </c>
      <c r="AA7503" s="24">
        <f>Table1[[#This Row],[Total Ballots]]/Table1[[#This Row],[Total Voters]]</f>
        <v>0.53802633842389957</v>
      </c>
    </row>
    <row r="7504" spans="1:27" x14ac:dyDescent="0.35">
      <c r="A7504" s="8" t="s">
        <v>40</v>
      </c>
      <c r="B7504" s="17">
        <v>2009</v>
      </c>
      <c r="C7504" s="17" t="s">
        <v>82</v>
      </c>
      <c r="D7504" s="17"/>
      <c r="E7504" s="35" t="s">
        <v>73</v>
      </c>
      <c r="F7504" s="34" t="s">
        <v>78</v>
      </c>
      <c r="G7504" s="9" t="s">
        <v>66</v>
      </c>
      <c r="H7504" s="10">
        <v>28645</v>
      </c>
      <c r="I7504" s="10">
        <v>27372</v>
      </c>
      <c r="J7504" s="10">
        <v>56017</v>
      </c>
      <c r="K7504" s="31">
        <v>25665</v>
      </c>
      <c r="L7504" s="31">
        <v>23166</v>
      </c>
      <c r="M7504" s="31">
        <v>60</v>
      </c>
      <c r="N7504" s="31">
        <v>48891</v>
      </c>
      <c r="O7504" s="10">
        <v>17469</v>
      </c>
      <c r="P7504" s="10">
        <v>16049</v>
      </c>
      <c r="Q7504" s="10">
        <v>32</v>
      </c>
      <c r="R7504" s="11">
        <v>33550</v>
      </c>
      <c r="S7504" s="24">
        <f>Table1[[#This Row],[Female Voters]]/Table1[[#This Row],[Female Population]]</f>
        <v>0.8959678827020422</v>
      </c>
      <c r="T7504" s="24">
        <f>Table1[[#This Row],[Male Voters]]/Table1[[#This Row],[Male Population]]</f>
        <v>0.84633932485751862</v>
      </c>
      <c r="U7504" s="24">
        <f>Table1[[#This Row],[Total Voters]]/Table1[[#This Row],[Total Population]]</f>
        <v>0.87278861774104288</v>
      </c>
      <c r="V7504" s="24">
        <f>Table1[[#This Row],[Female Ballots]]/Table1[[#This Row],[Female Population]]</f>
        <v>0.6098446500261826</v>
      </c>
      <c r="W7504" s="24">
        <f>Table1[[#This Row],[Male Ballots]]/Table1[[#This Row],[Male Population]]</f>
        <v>0.58632909542598277</v>
      </c>
      <c r="X7504" s="24">
        <f>Table1[[#This Row],[Total Ballots]]/Table1[[#This Row],[Total Population]]</f>
        <v>0.59892532624024852</v>
      </c>
      <c r="Y7504" s="24">
        <f>Table1[[#This Row],[Female Ballots]]/Table1[[#This Row],[Female Voters]]</f>
        <v>0.68065458796025713</v>
      </c>
      <c r="Z7504" s="24">
        <f>Table1[[#This Row],[Male Ballots]]/Table1[[#This Row],[Male Voters]]</f>
        <v>0.69278252611585944</v>
      </c>
      <c r="AA7504" s="24">
        <f>Table1[[#This Row],[Total Ballots]]/Table1[[#This Row],[Total Voters]]</f>
        <v>0.68622036775684692</v>
      </c>
    </row>
    <row r="7505" spans="1:27" x14ac:dyDescent="0.35">
      <c r="A7505" s="8" t="s">
        <v>40</v>
      </c>
      <c r="B7505" s="17">
        <v>2009</v>
      </c>
      <c r="C7505" s="17" t="s">
        <v>82</v>
      </c>
      <c r="D7505" s="17"/>
      <c r="E7505" s="35" t="s">
        <v>73</v>
      </c>
      <c r="F7505" s="34" t="s">
        <v>78</v>
      </c>
      <c r="G7505" s="9" t="s">
        <v>67</v>
      </c>
      <c r="H7505" s="10">
        <v>33518</v>
      </c>
      <c r="I7505" s="10">
        <v>25615</v>
      </c>
      <c r="J7505" s="10">
        <v>59133</v>
      </c>
      <c r="K7505" s="31">
        <v>28566</v>
      </c>
      <c r="L7505" s="31">
        <v>22211</v>
      </c>
      <c r="M7505" s="31">
        <v>73</v>
      </c>
      <c r="N7505" s="31">
        <v>50850</v>
      </c>
      <c r="O7505" s="10">
        <v>21470</v>
      </c>
      <c r="P7505" s="10">
        <v>17563</v>
      </c>
      <c r="Q7505" s="10">
        <v>52</v>
      </c>
      <c r="R7505" s="11">
        <v>39085</v>
      </c>
      <c r="S7505" s="24">
        <f>Table1[[#This Row],[Female Voters]]/Table1[[#This Row],[Female Population]]</f>
        <v>0.85225848797660964</v>
      </c>
      <c r="T7505" s="24">
        <f>Table1[[#This Row],[Male Voters]]/Table1[[#This Row],[Male Population]]</f>
        <v>0.86710911575248872</v>
      </c>
      <c r="U7505" s="24">
        <f>Table1[[#This Row],[Total Voters]]/Table1[[#This Row],[Total Population]]</f>
        <v>0.85992592968393278</v>
      </c>
      <c r="V7505" s="24">
        <f>Table1[[#This Row],[Female Ballots]]/Table1[[#This Row],[Female Population]]</f>
        <v>0.64055134554567694</v>
      </c>
      <c r="W7505" s="24">
        <f>Table1[[#This Row],[Male Ballots]]/Table1[[#This Row],[Male Population]]</f>
        <v>0.68565293773179781</v>
      </c>
      <c r="X7505" s="24">
        <f>Table1[[#This Row],[Total Ballots]]/Table1[[#This Row],[Total Population]]</f>
        <v>0.66096764919757156</v>
      </c>
      <c r="Y7505" s="24">
        <f>Table1[[#This Row],[Female Ballots]]/Table1[[#This Row],[Female Voters]]</f>
        <v>0.75159280263250017</v>
      </c>
      <c r="Z7505" s="24">
        <f>Table1[[#This Row],[Male Ballots]]/Table1[[#This Row],[Male Voters]]</f>
        <v>0.79073432083202022</v>
      </c>
      <c r="AA7505" s="24">
        <f>Table1[[#This Row],[Total Ballots]]/Table1[[#This Row],[Total Voters]]</f>
        <v>0.76863323500491643</v>
      </c>
    </row>
    <row r="7506" spans="1:27" x14ac:dyDescent="0.35">
      <c r="A7506" s="8" t="s">
        <v>28</v>
      </c>
      <c r="B7506" s="17">
        <v>2009</v>
      </c>
      <c r="C7506" s="17" t="s">
        <v>82</v>
      </c>
      <c r="D7506" s="17"/>
      <c r="E7506" s="35" t="s">
        <v>74</v>
      </c>
      <c r="F7506" s="34" t="s">
        <v>78</v>
      </c>
      <c r="G7506" s="9" t="s">
        <v>79</v>
      </c>
      <c r="H7506" s="10">
        <v>16512</v>
      </c>
      <c r="I7506" s="10">
        <v>16335</v>
      </c>
      <c r="J7506" s="10">
        <v>32847.020000000004</v>
      </c>
      <c r="K7506" s="31">
        <v>13672</v>
      </c>
      <c r="L7506" s="31">
        <v>12768</v>
      </c>
      <c r="M7506" s="31">
        <v>208</v>
      </c>
      <c r="N7506" s="31">
        <v>26648</v>
      </c>
      <c r="O7506" s="10">
        <v>7274</v>
      </c>
      <c r="P7506" s="10">
        <v>6690</v>
      </c>
      <c r="Q7506" s="10">
        <v>110</v>
      </c>
      <c r="R7506" s="11">
        <v>14074</v>
      </c>
      <c r="S7506" s="24">
        <f>Table1[[#This Row],[Female Voters]]/Table1[[#This Row],[Female Population]]</f>
        <v>0.82800387596899228</v>
      </c>
      <c r="T7506" s="24">
        <f>Table1[[#This Row],[Male Voters]]/Table1[[#This Row],[Male Population]]</f>
        <v>0.78163452708907255</v>
      </c>
      <c r="U7506" s="24">
        <f>Table1[[#This Row],[Total Voters]]/Table1[[#This Row],[Total Population]]</f>
        <v>0.81127603051966346</v>
      </c>
      <c r="V7506" s="24">
        <f>Table1[[#This Row],[Female Ballots]]/Table1[[#This Row],[Female Population]]</f>
        <v>0.44052810077519378</v>
      </c>
      <c r="W7506" s="24">
        <f>Table1[[#This Row],[Male Ballots]]/Table1[[#This Row],[Male Population]]</f>
        <v>0.40955004591368227</v>
      </c>
      <c r="X7506" s="24">
        <f>Table1[[#This Row],[Total Ballots]]/Table1[[#This Row],[Total Population]]</f>
        <v>0.4284711368032777</v>
      </c>
      <c r="Y7506" s="24">
        <f>Table1[[#This Row],[Female Ballots]]/Table1[[#This Row],[Female Voters]]</f>
        <v>0.53203627852545343</v>
      </c>
      <c r="Z7506" s="24">
        <f>Table1[[#This Row],[Male Ballots]]/Table1[[#This Row],[Male Voters]]</f>
        <v>0.5239661654135338</v>
      </c>
      <c r="AA7506" s="24">
        <f>Table1[[#This Row],[Total Ballots]]/Table1[[#This Row],[Total Voters]]</f>
        <v>0.52814470129090363</v>
      </c>
    </row>
    <row r="7507" spans="1:27" x14ac:dyDescent="0.35">
      <c r="A7507" s="8" t="s">
        <v>28</v>
      </c>
      <c r="B7507" s="17">
        <v>2009</v>
      </c>
      <c r="C7507" s="17" t="s">
        <v>82</v>
      </c>
      <c r="D7507" s="17"/>
      <c r="E7507" s="35" t="s">
        <v>74</v>
      </c>
      <c r="F7507" s="34" t="s">
        <v>78</v>
      </c>
      <c r="G7507" s="9" t="s">
        <v>62</v>
      </c>
      <c r="H7507" s="10">
        <v>1297</v>
      </c>
      <c r="I7507" s="10">
        <v>1490</v>
      </c>
      <c r="J7507" s="10">
        <v>2787</v>
      </c>
      <c r="K7507" s="31">
        <v>1100</v>
      </c>
      <c r="L7507" s="31">
        <v>1087</v>
      </c>
      <c r="M7507" s="31">
        <v>31</v>
      </c>
      <c r="N7507" s="31">
        <v>2218</v>
      </c>
      <c r="O7507" s="10">
        <v>220</v>
      </c>
      <c r="P7507" s="10">
        <v>216</v>
      </c>
      <c r="Q7507" s="10">
        <v>8</v>
      </c>
      <c r="R7507" s="11">
        <v>444</v>
      </c>
      <c r="S7507" s="24">
        <f>Table1[[#This Row],[Female Voters]]/Table1[[#This Row],[Female Population]]</f>
        <v>0.84811102544333072</v>
      </c>
      <c r="T7507" s="24">
        <f>Table1[[#This Row],[Male Voters]]/Table1[[#This Row],[Male Population]]</f>
        <v>0.72953020134228186</v>
      </c>
      <c r="U7507" s="24">
        <f>Table1[[#This Row],[Total Voters]]/Table1[[#This Row],[Total Population]]</f>
        <v>0.79583781844277002</v>
      </c>
      <c r="V7507" s="24">
        <f>Table1[[#This Row],[Female Ballots]]/Table1[[#This Row],[Female Population]]</f>
        <v>0.16962220508866616</v>
      </c>
      <c r="W7507" s="24">
        <f>Table1[[#This Row],[Male Ballots]]/Table1[[#This Row],[Male Population]]</f>
        <v>0.14496644295302014</v>
      </c>
      <c r="X7507" s="24">
        <f>Table1[[#This Row],[Total Ballots]]/Table1[[#This Row],[Total Population]]</f>
        <v>0.15931108719052745</v>
      </c>
      <c r="Y7507" s="24">
        <f>Table1[[#This Row],[Female Ballots]]/Table1[[#This Row],[Female Voters]]</f>
        <v>0.2</v>
      </c>
      <c r="Z7507" s="24">
        <f>Table1[[#This Row],[Male Ballots]]/Table1[[#This Row],[Male Voters]]</f>
        <v>0.19871205151793928</v>
      </c>
      <c r="AA7507" s="24">
        <f>Table1[[#This Row],[Total Ballots]]/Table1[[#This Row],[Total Voters]]</f>
        <v>0.20018034265103696</v>
      </c>
    </row>
    <row r="7508" spans="1:27" x14ac:dyDescent="0.35">
      <c r="A7508" s="8" t="s">
        <v>28</v>
      </c>
      <c r="B7508" s="17">
        <v>2009</v>
      </c>
      <c r="C7508" s="17" t="s">
        <v>82</v>
      </c>
      <c r="D7508" s="17"/>
      <c r="E7508" s="35" t="s">
        <v>74</v>
      </c>
      <c r="F7508" s="34" t="s">
        <v>78</v>
      </c>
      <c r="G7508" s="9" t="s">
        <v>63</v>
      </c>
      <c r="H7508" s="10">
        <v>1919</v>
      </c>
      <c r="I7508" s="10">
        <v>1776</v>
      </c>
      <c r="J7508" s="10">
        <v>3695</v>
      </c>
      <c r="K7508" s="31">
        <v>1460</v>
      </c>
      <c r="L7508" s="31">
        <v>1315</v>
      </c>
      <c r="M7508" s="31">
        <v>23</v>
      </c>
      <c r="N7508" s="31">
        <v>2798</v>
      </c>
      <c r="O7508" s="10">
        <v>356</v>
      </c>
      <c r="P7508" s="10">
        <v>312</v>
      </c>
      <c r="Q7508" s="10">
        <v>8</v>
      </c>
      <c r="R7508" s="11">
        <v>676</v>
      </c>
      <c r="S7508" s="24">
        <f>Table1[[#This Row],[Female Voters]]/Table1[[#This Row],[Female Population]]</f>
        <v>0.76081292339760287</v>
      </c>
      <c r="T7508" s="24">
        <f>Table1[[#This Row],[Male Voters]]/Table1[[#This Row],[Male Population]]</f>
        <v>0.74042792792792789</v>
      </c>
      <c r="U7508" s="24">
        <f>Table1[[#This Row],[Total Voters]]/Table1[[#This Row],[Total Population]]</f>
        <v>0.75723951285520974</v>
      </c>
      <c r="V7508" s="24">
        <f>Table1[[#This Row],[Female Ballots]]/Table1[[#This Row],[Female Population]]</f>
        <v>0.18551328817092236</v>
      </c>
      <c r="W7508" s="24">
        <f>Table1[[#This Row],[Male Ballots]]/Table1[[#This Row],[Male Population]]</f>
        <v>0.17567567567567569</v>
      </c>
      <c r="X7508" s="24">
        <f>Table1[[#This Row],[Total Ballots]]/Table1[[#This Row],[Total Population]]</f>
        <v>0.18294993234100135</v>
      </c>
      <c r="Y7508" s="24">
        <f>Table1[[#This Row],[Female Ballots]]/Table1[[#This Row],[Female Voters]]</f>
        <v>0.24383561643835616</v>
      </c>
      <c r="Z7508" s="24">
        <f>Table1[[#This Row],[Male Ballots]]/Table1[[#This Row],[Male Voters]]</f>
        <v>0.23726235741444868</v>
      </c>
      <c r="AA7508" s="24">
        <f>Table1[[#This Row],[Total Ballots]]/Table1[[#This Row],[Total Voters]]</f>
        <v>0.24160114367405289</v>
      </c>
    </row>
    <row r="7509" spans="1:27" x14ac:dyDescent="0.35">
      <c r="A7509" s="8" t="s">
        <v>28</v>
      </c>
      <c r="B7509" s="17">
        <v>2009</v>
      </c>
      <c r="C7509" s="17" t="s">
        <v>82</v>
      </c>
      <c r="D7509" s="17"/>
      <c r="E7509" s="35" t="s">
        <v>74</v>
      </c>
      <c r="F7509" s="34" t="s">
        <v>78</v>
      </c>
      <c r="G7509" s="9" t="s">
        <v>64</v>
      </c>
      <c r="H7509" s="10">
        <v>2542</v>
      </c>
      <c r="I7509" s="10">
        <v>2493</v>
      </c>
      <c r="J7509" s="10">
        <v>5035</v>
      </c>
      <c r="K7509" s="31">
        <v>1905</v>
      </c>
      <c r="L7509" s="31">
        <v>1634</v>
      </c>
      <c r="M7509" s="31">
        <v>32</v>
      </c>
      <c r="N7509" s="31">
        <v>3571</v>
      </c>
      <c r="O7509" s="10">
        <v>737</v>
      </c>
      <c r="P7509" s="10">
        <v>582</v>
      </c>
      <c r="Q7509" s="10">
        <v>15</v>
      </c>
      <c r="R7509" s="11">
        <v>1334</v>
      </c>
      <c r="S7509" s="24">
        <f>Table1[[#This Row],[Female Voters]]/Table1[[#This Row],[Female Population]]</f>
        <v>0.74940991345397323</v>
      </c>
      <c r="T7509" s="24">
        <f>Table1[[#This Row],[Male Voters]]/Table1[[#This Row],[Male Population]]</f>
        <v>0.65543521861211396</v>
      </c>
      <c r="U7509" s="24">
        <f>Table1[[#This Row],[Total Voters]]/Table1[[#This Row],[Total Population]]</f>
        <v>0.7092353525322741</v>
      </c>
      <c r="V7509" s="24">
        <f>Table1[[#This Row],[Female Ballots]]/Table1[[#This Row],[Female Population]]</f>
        <v>0.28992918961447678</v>
      </c>
      <c r="W7509" s="24">
        <f>Table1[[#This Row],[Male Ballots]]/Table1[[#This Row],[Male Population]]</f>
        <v>0.23345367027677497</v>
      </c>
      <c r="X7509" s="24">
        <f>Table1[[#This Row],[Total Ballots]]/Table1[[#This Row],[Total Population]]</f>
        <v>0.26494538232373388</v>
      </c>
      <c r="Y7509" s="24">
        <f>Table1[[#This Row],[Female Ballots]]/Table1[[#This Row],[Female Voters]]</f>
        <v>0.38687664041994752</v>
      </c>
      <c r="Z7509" s="24">
        <f>Table1[[#This Row],[Male Ballots]]/Table1[[#This Row],[Male Voters]]</f>
        <v>0.35618115055079558</v>
      </c>
      <c r="AA7509" s="24">
        <f>Table1[[#This Row],[Total Ballots]]/Table1[[#This Row],[Total Voters]]</f>
        <v>0.37356482777933353</v>
      </c>
    </row>
    <row r="7510" spans="1:27" x14ac:dyDescent="0.35">
      <c r="A7510" s="8" t="s">
        <v>28</v>
      </c>
      <c r="B7510" s="17">
        <v>2009</v>
      </c>
      <c r="C7510" s="17" t="s">
        <v>82</v>
      </c>
      <c r="D7510" s="17"/>
      <c r="E7510" s="35" t="s">
        <v>74</v>
      </c>
      <c r="F7510" s="34" t="s">
        <v>78</v>
      </c>
      <c r="G7510" s="9" t="s">
        <v>65</v>
      </c>
      <c r="H7510" s="10">
        <v>3660</v>
      </c>
      <c r="I7510" s="10">
        <v>3446</v>
      </c>
      <c r="J7510" s="10">
        <v>7106.01</v>
      </c>
      <c r="K7510" s="31">
        <v>3001</v>
      </c>
      <c r="L7510" s="31">
        <v>2645</v>
      </c>
      <c r="M7510" s="31">
        <v>35</v>
      </c>
      <c r="N7510" s="31">
        <v>5681</v>
      </c>
      <c r="O7510" s="10">
        <v>1598</v>
      </c>
      <c r="P7510" s="10">
        <v>1285</v>
      </c>
      <c r="Q7510" s="10">
        <v>21</v>
      </c>
      <c r="R7510" s="11">
        <v>2904</v>
      </c>
      <c r="S7510" s="24">
        <f>Table1[[#This Row],[Female Voters]]/Table1[[#This Row],[Female Population]]</f>
        <v>0.81994535519125689</v>
      </c>
      <c r="T7510" s="24">
        <f>Table1[[#This Row],[Male Voters]]/Table1[[#This Row],[Male Population]]</f>
        <v>0.76755658734764942</v>
      </c>
      <c r="U7510" s="24">
        <f>Table1[[#This Row],[Total Voters]]/Table1[[#This Row],[Total Population]]</f>
        <v>0.7994641155866653</v>
      </c>
      <c r="V7510" s="24">
        <f>Table1[[#This Row],[Female Ballots]]/Table1[[#This Row],[Female Population]]</f>
        <v>0.43661202185792347</v>
      </c>
      <c r="W7510" s="24">
        <f>Table1[[#This Row],[Male Ballots]]/Table1[[#This Row],[Male Population]]</f>
        <v>0.37289611143354612</v>
      </c>
      <c r="X7510" s="24">
        <f>Table1[[#This Row],[Total Ballots]]/Table1[[#This Row],[Total Population]]</f>
        <v>0.40866815554720581</v>
      </c>
      <c r="Y7510" s="24">
        <f>Table1[[#This Row],[Female Ballots]]/Table1[[#This Row],[Female Voters]]</f>
        <v>0.5324891702765745</v>
      </c>
      <c r="Z7510" s="24">
        <f>Table1[[#This Row],[Male Ballots]]/Table1[[#This Row],[Male Voters]]</f>
        <v>0.48582230623818523</v>
      </c>
      <c r="AA7510" s="24">
        <f>Table1[[#This Row],[Total Ballots]]/Table1[[#This Row],[Total Voters]]</f>
        <v>0.51117760957577896</v>
      </c>
    </row>
    <row r="7511" spans="1:27" x14ac:dyDescent="0.35">
      <c r="A7511" s="8" t="s">
        <v>28</v>
      </c>
      <c r="B7511" s="17">
        <v>2009</v>
      </c>
      <c r="C7511" s="17" t="s">
        <v>82</v>
      </c>
      <c r="D7511" s="17"/>
      <c r="E7511" s="35" t="s">
        <v>74</v>
      </c>
      <c r="F7511" s="34" t="s">
        <v>78</v>
      </c>
      <c r="G7511" s="9" t="s">
        <v>66</v>
      </c>
      <c r="H7511" s="10">
        <v>3467</v>
      </c>
      <c r="I7511" s="10">
        <v>3541</v>
      </c>
      <c r="J7511" s="10">
        <v>7008.01</v>
      </c>
      <c r="K7511" s="31">
        <v>3072</v>
      </c>
      <c r="L7511" s="31">
        <v>2936</v>
      </c>
      <c r="M7511" s="31">
        <v>42</v>
      </c>
      <c r="N7511" s="31">
        <v>6050</v>
      </c>
      <c r="O7511" s="10">
        <v>2095</v>
      </c>
      <c r="P7511" s="10">
        <v>1935</v>
      </c>
      <c r="Q7511" s="10">
        <v>27</v>
      </c>
      <c r="R7511" s="11">
        <v>4057</v>
      </c>
      <c r="S7511" s="24">
        <f>Table1[[#This Row],[Female Voters]]/Table1[[#This Row],[Female Population]]</f>
        <v>0.8860686472454572</v>
      </c>
      <c r="T7511" s="24">
        <f>Table1[[#This Row],[Male Voters]]/Table1[[#This Row],[Male Population]]</f>
        <v>0.82914430951708562</v>
      </c>
      <c r="U7511" s="24">
        <f>Table1[[#This Row],[Total Voters]]/Table1[[#This Row],[Total Population]]</f>
        <v>0.86329785488319788</v>
      </c>
      <c r="V7511" s="24">
        <f>Table1[[#This Row],[Female Ballots]]/Table1[[#This Row],[Female Population]]</f>
        <v>0.60426882030573981</v>
      </c>
      <c r="W7511" s="24">
        <f>Table1[[#This Row],[Male Ballots]]/Table1[[#This Row],[Male Population]]</f>
        <v>0.54645580344535438</v>
      </c>
      <c r="X7511" s="24">
        <f>Table1[[#This Row],[Total Ballots]]/Table1[[#This Row],[Total Population]]</f>
        <v>0.57890899128283202</v>
      </c>
      <c r="Y7511" s="24">
        <f>Table1[[#This Row],[Female Ballots]]/Table1[[#This Row],[Female Voters]]</f>
        <v>0.68196614583333337</v>
      </c>
      <c r="Z7511" s="24">
        <f>Table1[[#This Row],[Male Ballots]]/Table1[[#This Row],[Male Voters]]</f>
        <v>0.6590599455040872</v>
      </c>
      <c r="AA7511" s="24">
        <f>Table1[[#This Row],[Total Ballots]]/Table1[[#This Row],[Total Voters]]</f>
        <v>0.67057851239669419</v>
      </c>
    </row>
    <row r="7512" spans="1:27" x14ac:dyDescent="0.35">
      <c r="A7512" s="8" t="s">
        <v>28</v>
      </c>
      <c r="B7512" s="17">
        <v>2009</v>
      </c>
      <c r="C7512" s="17" t="s">
        <v>82</v>
      </c>
      <c r="D7512" s="17"/>
      <c r="E7512" s="35" t="s">
        <v>74</v>
      </c>
      <c r="F7512" s="34" t="s">
        <v>78</v>
      </c>
      <c r="G7512" s="9" t="s">
        <v>67</v>
      </c>
      <c r="H7512" s="10">
        <v>3627</v>
      </c>
      <c r="I7512" s="10">
        <v>3589</v>
      </c>
      <c r="J7512" s="10">
        <v>7216</v>
      </c>
      <c r="K7512" s="31">
        <v>3134</v>
      </c>
      <c r="L7512" s="31">
        <v>3151</v>
      </c>
      <c r="M7512" s="31">
        <v>45</v>
      </c>
      <c r="N7512" s="31">
        <v>6330</v>
      </c>
      <c r="O7512" s="10">
        <v>2268</v>
      </c>
      <c r="P7512" s="10">
        <v>2360</v>
      </c>
      <c r="Q7512" s="10">
        <v>31</v>
      </c>
      <c r="R7512" s="11">
        <v>4659</v>
      </c>
      <c r="S7512" s="24">
        <f>Table1[[#This Row],[Female Voters]]/Table1[[#This Row],[Female Population]]</f>
        <v>0.86407499310725122</v>
      </c>
      <c r="T7512" s="24">
        <f>Table1[[#This Row],[Male Voters]]/Table1[[#This Row],[Male Population]]</f>
        <v>0.87796043466146556</v>
      </c>
      <c r="U7512" s="24">
        <f>Table1[[#This Row],[Total Voters]]/Table1[[#This Row],[Total Population]]</f>
        <v>0.87721729490022171</v>
      </c>
      <c r="V7512" s="24">
        <f>Table1[[#This Row],[Female Ballots]]/Table1[[#This Row],[Female Population]]</f>
        <v>0.62531017369727049</v>
      </c>
      <c r="W7512" s="24">
        <f>Table1[[#This Row],[Male Ballots]]/Table1[[#This Row],[Male Population]]</f>
        <v>0.6575647812761215</v>
      </c>
      <c r="X7512" s="24">
        <f>Table1[[#This Row],[Total Ballots]]/Table1[[#This Row],[Total Population]]</f>
        <v>0.64564855875831484</v>
      </c>
      <c r="Y7512" s="24">
        <f>Table1[[#This Row],[Female Ballots]]/Table1[[#This Row],[Female Voters]]</f>
        <v>0.72367581365666878</v>
      </c>
      <c r="Z7512" s="24">
        <f>Table1[[#This Row],[Male Ballots]]/Table1[[#This Row],[Male Voters]]</f>
        <v>0.74896858140272926</v>
      </c>
      <c r="AA7512" s="24">
        <f>Table1[[#This Row],[Total Ballots]]/Table1[[#This Row],[Total Voters]]</f>
        <v>0.73601895734597156</v>
      </c>
    </row>
    <row r="7513" spans="1:27" x14ac:dyDescent="0.35">
      <c r="A7513" s="8" t="s">
        <v>43</v>
      </c>
      <c r="B7513" s="17">
        <v>2009</v>
      </c>
      <c r="C7513" s="17" t="s">
        <v>82</v>
      </c>
      <c r="D7513" s="17"/>
      <c r="E7513" s="35" t="s">
        <v>73</v>
      </c>
      <c r="F7513" s="34" t="s">
        <v>78</v>
      </c>
      <c r="G7513" s="9" t="s">
        <v>79</v>
      </c>
      <c r="H7513" s="10">
        <v>99594</v>
      </c>
      <c r="I7513" s="10">
        <v>91965</v>
      </c>
      <c r="J7513" s="10">
        <v>191559</v>
      </c>
      <c r="K7513" s="31">
        <v>78377</v>
      </c>
      <c r="L7513" s="31">
        <v>67783</v>
      </c>
      <c r="M7513" s="31">
        <v>1261</v>
      </c>
      <c r="N7513" s="31">
        <v>147421</v>
      </c>
      <c r="O7513" s="10">
        <v>40857</v>
      </c>
      <c r="P7513" s="10">
        <v>34658</v>
      </c>
      <c r="Q7513" s="10">
        <v>500</v>
      </c>
      <c r="R7513" s="11">
        <v>76015</v>
      </c>
      <c r="S7513" s="24">
        <f>Table1[[#This Row],[Female Voters]]/Table1[[#This Row],[Female Population]]</f>
        <v>0.78696507821756334</v>
      </c>
      <c r="T7513" s="24">
        <f>Table1[[#This Row],[Male Voters]]/Table1[[#This Row],[Male Population]]</f>
        <v>0.73705213940085901</v>
      </c>
      <c r="U7513" s="24">
        <f>Table1[[#This Row],[Total Voters]]/Table1[[#This Row],[Total Population]]</f>
        <v>0.76958534968338732</v>
      </c>
      <c r="V7513" s="24">
        <f>Table1[[#This Row],[Female Ballots]]/Table1[[#This Row],[Female Population]]</f>
        <v>0.41023555635881681</v>
      </c>
      <c r="W7513" s="24">
        <f>Table1[[#This Row],[Male Ballots]]/Table1[[#This Row],[Male Population]]</f>
        <v>0.37686076224650683</v>
      </c>
      <c r="X7513" s="24">
        <f>Table1[[#This Row],[Total Ballots]]/Table1[[#This Row],[Total Population]]</f>
        <v>0.39682291095693756</v>
      </c>
      <c r="Y7513" s="24">
        <f>Table1[[#This Row],[Female Ballots]]/Table1[[#This Row],[Female Voters]]</f>
        <v>0.52128813299820098</v>
      </c>
      <c r="Z7513" s="24">
        <f>Table1[[#This Row],[Male Ballots]]/Table1[[#This Row],[Male Voters]]</f>
        <v>0.5113081451101309</v>
      </c>
      <c r="AA7513" s="24">
        <f>Table1[[#This Row],[Total Ballots]]/Table1[[#This Row],[Total Voters]]</f>
        <v>0.51563210126101433</v>
      </c>
    </row>
    <row r="7514" spans="1:27" x14ac:dyDescent="0.35">
      <c r="A7514" s="8" t="s">
        <v>43</v>
      </c>
      <c r="B7514" s="17">
        <v>2009</v>
      </c>
      <c r="C7514" s="17" t="s">
        <v>82</v>
      </c>
      <c r="D7514" s="17"/>
      <c r="E7514" s="35" t="s">
        <v>73</v>
      </c>
      <c r="F7514" s="34" t="s">
        <v>78</v>
      </c>
      <c r="G7514" s="9" t="s">
        <v>62</v>
      </c>
      <c r="H7514" s="10">
        <v>11882</v>
      </c>
      <c r="I7514" s="10">
        <v>11651</v>
      </c>
      <c r="J7514" s="10">
        <v>23533</v>
      </c>
      <c r="K7514" s="31">
        <v>7035</v>
      </c>
      <c r="L7514" s="31">
        <v>6340</v>
      </c>
      <c r="M7514" s="31">
        <v>64</v>
      </c>
      <c r="N7514" s="31">
        <v>13439</v>
      </c>
      <c r="O7514" s="10">
        <v>1612</v>
      </c>
      <c r="P7514" s="10">
        <v>1345</v>
      </c>
      <c r="Q7514" s="10">
        <v>10</v>
      </c>
      <c r="R7514" s="11">
        <v>2967</v>
      </c>
      <c r="S7514" s="24">
        <f>Table1[[#This Row],[Female Voters]]/Table1[[#This Row],[Female Population]]</f>
        <v>0.59207204174381423</v>
      </c>
      <c r="T7514" s="24">
        <f>Table1[[#This Row],[Male Voters]]/Table1[[#This Row],[Male Population]]</f>
        <v>0.54415929963093301</v>
      </c>
      <c r="U7514" s="24">
        <f>Table1[[#This Row],[Total Voters]]/Table1[[#This Row],[Total Population]]</f>
        <v>0.5710704117622063</v>
      </c>
      <c r="V7514" s="24">
        <f>Table1[[#This Row],[Female Ballots]]/Table1[[#This Row],[Female Population]]</f>
        <v>0.13566739606126915</v>
      </c>
      <c r="W7514" s="24">
        <f>Table1[[#This Row],[Male Ballots]]/Table1[[#This Row],[Male Population]]</f>
        <v>0.11544073470088405</v>
      </c>
      <c r="X7514" s="24">
        <f>Table1[[#This Row],[Total Ballots]]/Table1[[#This Row],[Total Population]]</f>
        <v>0.12607827306335784</v>
      </c>
      <c r="Y7514" s="24">
        <f>Table1[[#This Row],[Female Ballots]]/Table1[[#This Row],[Female Voters]]</f>
        <v>0.22914001421464109</v>
      </c>
      <c r="Z7514" s="24">
        <f>Table1[[#This Row],[Male Ballots]]/Table1[[#This Row],[Male Voters]]</f>
        <v>0.21214511041009465</v>
      </c>
      <c r="AA7514" s="24">
        <f>Table1[[#This Row],[Total Ballots]]/Table1[[#This Row],[Total Voters]]</f>
        <v>0.2207753553091748</v>
      </c>
    </row>
    <row r="7515" spans="1:27" x14ac:dyDescent="0.35">
      <c r="A7515" s="8" t="s">
        <v>43</v>
      </c>
      <c r="B7515" s="17">
        <v>2009</v>
      </c>
      <c r="C7515" s="17" t="s">
        <v>82</v>
      </c>
      <c r="D7515" s="17"/>
      <c r="E7515" s="35" t="s">
        <v>73</v>
      </c>
      <c r="F7515" s="34" t="s">
        <v>78</v>
      </c>
      <c r="G7515" s="9" t="s">
        <v>63</v>
      </c>
      <c r="H7515" s="10">
        <v>16726</v>
      </c>
      <c r="I7515" s="10">
        <v>16544</v>
      </c>
      <c r="J7515" s="10">
        <v>33270</v>
      </c>
      <c r="K7515" s="31">
        <v>12182</v>
      </c>
      <c r="L7515" s="31">
        <v>10495</v>
      </c>
      <c r="M7515" s="31">
        <v>303</v>
      </c>
      <c r="N7515" s="31">
        <v>22980</v>
      </c>
      <c r="O7515" s="10">
        <v>3517</v>
      </c>
      <c r="P7515" s="10">
        <v>2677</v>
      </c>
      <c r="Q7515" s="10">
        <v>70</v>
      </c>
      <c r="R7515" s="11">
        <v>6264</v>
      </c>
      <c r="S7515" s="24">
        <f>Table1[[#This Row],[Female Voters]]/Table1[[#This Row],[Female Population]]</f>
        <v>0.72832715532703574</v>
      </c>
      <c r="T7515" s="24">
        <f>Table1[[#This Row],[Male Voters]]/Table1[[#This Row],[Male Population]]</f>
        <v>0.63436895551257255</v>
      </c>
      <c r="U7515" s="24">
        <f>Table1[[#This Row],[Total Voters]]/Table1[[#This Row],[Total Population]]</f>
        <v>0.69071235347159599</v>
      </c>
      <c r="V7515" s="24">
        <f>Table1[[#This Row],[Female Ballots]]/Table1[[#This Row],[Female Population]]</f>
        <v>0.21027143369604209</v>
      </c>
      <c r="W7515" s="24">
        <f>Table1[[#This Row],[Male Ballots]]/Table1[[#This Row],[Male Population]]</f>
        <v>0.16181092843326886</v>
      </c>
      <c r="X7515" s="24">
        <f>Table1[[#This Row],[Total Ballots]]/Table1[[#This Row],[Total Population]]</f>
        <v>0.18827772768259693</v>
      </c>
      <c r="Y7515" s="24">
        <f>Table1[[#This Row],[Female Ballots]]/Table1[[#This Row],[Female Voters]]</f>
        <v>0.28870464619931047</v>
      </c>
      <c r="Z7515" s="24">
        <f>Table1[[#This Row],[Male Ballots]]/Table1[[#This Row],[Male Voters]]</f>
        <v>0.25507384468794664</v>
      </c>
      <c r="AA7515" s="24">
        <f>Table1[[#This Row],[Total Ballots]]/Table1[[#This Row],[Total Voters]]</f>
        <v>0.27258485639686686</v>
      </c>
    </row>
    <row r="7516" spans="1:27" x14ac:dyDescent="0.35">
      <c r="A7516" s="8" t="s">
        <v>43</v>
      </c>
      <c r="B7516" s="17">
        <v>2009</v>
      </c>
      <c r="C7516" s="17" t="s">
        <v>82</v>
      </c>
      <c r="D7516" s="17"/>
      <c r="E7516" s="35" t="s">
        <v>73</v>
      </c>
      <c r="F7516" s="34" t="s">
        <v>78</v>
      </c>
      <c r="G7516" s="9" t="s">
        <v>64</v>
      </c>
      <c r="H7516" s="10">
        <v>16725</v>
      </c>
      <c r="I7516" s="10">
        <v>16512</v>
      </c>
      <c r="J7516" s="10">
        <v>33237</v>
      </c>
      <c r="K7516" s="31">
        <v>12561</v>
      </c>
      <c r="L7516" s="31">
        <v>11230</v>
      </c>
      <c r="M7516" s="31">
        <v>257</v>
      </c>
      <c r="N7516" s="31">
        <v>24048</v>
      </c>
      <c r="O7516" s="10">
        <v>5060</v>
      </c>
      <c r="P7516" s="10">
        <v>4231</v>
      </c>
      <c r="Q7516" s="10">
        <v>70</v>
      </c>
      <c r="R7516" s="11">
        <v>9361</v>
      </c>
      <c r="S7516" s="24">
        <f>Table1[[#This Row],[Female Voters]]/Table1[[#This Row],[Female Population]]</f>
        <v>0.75103139013452913</v>
      </c>
      <c r="T7516" s="24">
        <f>Table1[[#This Row],[Male Voters]]/Table1[[#This Row],[Male Population]]</f>
        <v>0.68011143410852715</v>
      </c>
      <c r="U7516" s="24">
        <f>Table1[[#This Row],[Total Voters]]/Table1[[#This Row],[Total Population]]</f>
        <v>0.72353100460330355</v>
      </c>
      <c r="V7516" s="24">
        <f>Table1[[#This Row],[Female Ballots]]/Table1[[#This Row],[Female Population]]</f>
        <v>0.30254110612855006</v>
      </c>
      <c r="W7516" s="24">
        <f>Table1[[#This Row],[Male Ballots]]/Table1[[#This Row],[Male Population]]</f>
        <v>0.25623788759689925</v>
      </c>
      <c r="X7516" s="24">
        <f>Table1[[#This Row],[Total Ballots]]/Table1[[#This Row],[Total Population]]</f>
        <v>0.28164395101844331</v>
      </c>
      <c r="Y7516" s="24">
        <f>Table1[[#This Row],[Female Ballots]]/Table1[[#This Row],[Female Voters]]</f>
        <v>0.40283416925404031</v>
      </c>
      <c r="Z7516" s="24">
        <f>Table1[[#This Row],[Male Ballots]]/Table1[[#This Row],[Male Voters]]</f>
        <v>0.37675868210151381</v>
      </c>
      <c r="AA7516" s="24">
        <f>Table1[[#This Row],[Total Ballots]]/Table1[[#This Row],[Total Voters]]</f>
        <v>0.38926314038589488</v>
      </c>
    </row>
    <row r="7517" spans="1:27" x14ac:dyDescent="0.35">
      <c r="A7517" s="8" t="s">
        <v>43</v>
      </c>
      <c r="B7517" s="17">
        <v>2009</v>
      </c>
      <c r="C7517" s="17" t="s">
        <v>82</v>
      </c>
      <c r="D7517" s="17"/>
      <c r="E7517" s="35" t="s">
        <v>73</v>
      </c>
      <c r="F7517" s="34" t="s">
        <v>78</v>
      </c>
      <c r="G7517" s="9" t="s">
        <v>65</v>
      </c>
      <c r="H7517" s="10">
        <v>19434</v>
      </c>
      <c r="I7517" s="10">
        <v>17963</v>
      </c>
      <c r="J7517" s="10">
        <v>37397</v>
      </c>
      <c r="K7517" s="31">
        <v>15684</v>
      </c>
      <c r="L7517" s="31">
        <v>13438</v>
      </c>
      <c r="M7517" s="31">
        <v>253</v>
      </c>
      <c r="N7517" s="31">
        <v>29375</v>
      </c>
      <c r="O7517" s="10">
        <v>8400</v>
      </c>
      <c r="P7517" s="10">
        <v>7089</v>
      </c>
      <c r="Q7517" s="10">
        <v>112</v>
      </c>
      <c r="R7517" s="11">
        <v>15601</v>
      </c>
      <c r="S7517" s="24">
        <f>Table1[[#This Row],[Female Voters]]/Table1[[#This Row],[Female Population]]</f>
        <v>0.80703920963260267</v>
      </c>
      <c r="T7517" s="24">
        <f>Table1[[#This Row],[Male Voters]]/Table1[[#This Row],[Male Population]]</f>
        <v>0.74809330290040643</v>
      </c>
      <c r="U7517" s="24">
        <f>Table1[[#This Row],[Total Voters]]/Table1[[#This Row],[Total Population]]</f>
        <v>0.78549081477123839</v>
      </c>
      <c r="V7517" s="24">
        <f>Table1[[#This Row],[Female Ballots]]/Table1[[#This Row],[Female Population]]</f>
        <v>0.43223217042297007</v>
      </c>
      <c r="W7517" s="24">
        <f>Table1[[#This Row],[Male Ballots]]/Table1[[#This Row],[Male Population]]</f>
        <v>0.39464454712464508</v>
      </c>
      <c r="X7517" s="24">
        <f>Table1[[#This Row],[Total Ballots]]/Table1[[#This Row],[Total Population]]</f>
        <v>0.41717250046795196</v>
      </c>
      <c r="Y7517" s="24">
        <f>Table1[[#This Row],[Female Ballots]]/Table1[[#This Row],[Female Voters]]</f>
        <v>0.53557765876052033</v>
      </c>
      <c r="Z7517" s="24">
        <f>Table1[[#This Row],[Male Ballots]]/Table1[[#This Row],[Male Voters]]</f>
        <v>0.52753385920523888</v>
      </c>
      <c r="AA7517" s="24">
        <f>Table1[[#This Row],[Total Ballots]]/Table1[[#This Row],[Total Voters]]</f>
        <v>0.53109787234042549</v>
      </c>
    </row>
    <row r="7518" spans="1:27" x14ac:dyDescent="0.35">
      <c r="A7518" s="8" t="s">
        <v>43</v>
      </c>
      <c r="B7518" s="17">
        <v>2009</v>
      </c>
      <c r="C7518" s="17" t="s">
        <v>82</v>
      </c>
      <c r="D7518" s="17"/>
      <c r="E7518" s="35" t="s">
        <v>73</v>
      </c>
      <c r="F7518" s="34" t="s">
        <v>78</v>
      </c>
      <c r="G7518" s="9" t="s">
        <v>66</v>
      </c>
      <c r="H7518" s="10">
        <v>17230</v>
      </c>
      <c r="I7518" s="10">
        <v>15382</v>
      </c>
      <c r="J7518" s="10">
        <v>32612</v>
      </c>
      <c r="K7518" s="31">
        <v>15643</v>
      </c>
      <c r="L7518" s="31">
        <v>13492</v>
      </c>
      <c r="M7518" s="31">
        <v>196</v>
      </c>
      <c r="N7518" s="31">
        <v>29331</v>
      </c>
      <c r="O7518" s="10">
        <v>10724</v>
      </c>
      <c r="P7518" s="10">
        <v>9307</v>
      </c>
      <c r="Q7518" s="10">
        <v>109</v>
      </c>
      <c r="R7518" s="11">
        <v>20140</v>
      </c>
      <c r="S7518" s="24">
        <f>Table1[[#This Row],[Female Voters]]/Table1[[#This Row],[Female Population]]</f>
        <v>0.90789320951828212</v>
      </c>
      <c r="T7518" s="24">
        <f>Table1[[#This Row],[Male Voters]]/Table1[[#This Row],[Male Population]]</f>
        <v>0.87712911194903131</v>
      </c>
      <c r="U7518" s="24">
        <f>Table1[[#This Row],[Total Voters]]/Table1[[#This Row],[Total Population]]</f>
        <v>0.89939286152336562</v>
      </c>
      <c r="V7518" s="24">
        <f>Table1[[#This Row],[Female Ballots]]/Table1[[#This Row],[Female Population]]</f>
        <v>0.62240278583865349</v>
      </c>
      <c r="W7518" s="24">
        <f>Table1[[#This Row],[Male Ballots]]/Table1[[#This Row],[Male Population]]</f>
        <v>0.60505785983617211</v>
      </c>
      <c r="X7518" s="24">
        <f>Table1[[#This Row],[Total Ballots]]/Table1[[#This Row],[Total Population]]</f>
        <v>0.61756408683920028</v>
      </c>
      <c r="Y7518" s="24">
        <f>Table1[[#This Row],[Female Ballots]]/Table1[[#This Row],[Female Voters]]</f>
        <v>0.68554625071917152</v>
      </c>
      <c r="Z7518" s="24">
        <f>Table1[[#This Row],[Male Ballots]]/Table1[[#This Row],[Male Voters]]</f>
        <v>0.68981618737029349</v>
      </c>
      <c r="AA7518" s="24">
        <f>Table1[[#This Row],[Total Ballots]]/Table1[[#This Row],[Total Voters]]</f>
        <v>0.68664552862159489</v>
      </c>
    </row>
    <row r="7519" spans="1:27" x14ac:dyDescent="0.35">
      <c r="A7519" s="8" t="s">
        <v>43</v>
      </c>
      <c r="B7519" s="17">
        <v>2009</v>
      </c>
      <c r="C7519" s="17" t="s">
        <v>82</v>
      </c>
      <c r="D7519" s="17"/>
      <c r="E7519" s="35" t="s">
        <v>73</v>
      </c>
      <c r="F7519" s="34" t="s">
        <v>78</v>
      </c>
      <c r="G7519" s="9" t="s">
        <v>67</v>
      </c>
      <c r="H7519" s="10">
        <v>17597</v>
      </c>
      <c r="I7519" s="10">
        <v>13913</v>
      </c>
      <c r="J7519" s="10">
        <v>31510</v>
      </c>
      <c r="K7519" s="31">
        <v>15272</v>
      </c>
      <c r="L7519" s="31">
        <v>12788</v>
      </c>
      <c r="M7519" s="31">
        <v>188</v>
      </c>
      <c r="N7519" s="31">
        <v>28248</v>
      </c>
      <c r="O7519" s="10">
        <v>11544</v>
      </c>
      <c r="P7519" s="10">
        <v>10009</v>
      </c>
      <c r="Q7519" s="10">
        <v>129</v>
      </c>
      <c r="R7519" s="11">
        <v>21682</v>
      </c>
      <c r="S7519" s="24">
        <f>Table1[[#This Row],[Female Voters]]/Table1[[#This Row],[Female Population]]</f>
        <v>0.86787520600102286</v>
      </c>
      <c r="T7519" s="24">
        <f>Table1[[#This Row],[Male Voters]]/Table1[[#This Row],[Male Population]]</f>
        <v>0.91914037231366352</v>
      </c>
      <c r="U7519" s="24">
        <f>Table1[[#This Row],[Total Voters]]/Table1[[#This Row],[Total Population]]</f>
        <v>0.89647730879086007</v>
      </c>
      <c r="V7519" s="24">
        <f>Table1[[#This Row],[Female Ballots]]/Table1[[#This Row],[Female Population]]</f>
        <v>0.65602091265556628</v>
      </c>
      <c r="W7519" s="24">
        <f>Table1[[#This Row],[Male Ballots]]/Table1[[#This Row],[Male Population]]</f>
        <v>0.71939912312225973</v>
      </c>
      <c r="X7519" s="24">
        <f>Table1[[#This Row],[Total Ballots]]/Table1[[#This Row],[Total Population]]</f>
        <v>0.68809901618533797</v>
      </c>
      <c r="Y7519" s="24">
        <f>Table1[[#This Row],[Female Ballots]]/Table1[[#This Row],[Female Voters]]</f>
        <v>0.75589313776846512</v>
      </c>
      <c r="Z7519" s="24">
        <f>Table1[[#This Row],[Male Ballots]]/Table1[[#This Row],[Male Voters]]</f>
        <v>0.78268689396309044</v>
      </c>
      <c r="AA7519" s="24">
        <f>Table1[[#This Row],[Total Ballots]]/Table1[[#This Row],[Total Voters]]</f>
        <v>0.76755876522231659</v>
      </c>
    </row>
    <row r="7520" spans="1:27" x14ac:dyDescent="0.35">
      <c r="A7520" s="8" t="s">
        <v>26</v>
      </c>
      <c r="B7520" s="17">
        <v>2009</v>
      </c>
      <c r="C7520" s="17" t="s">
        <v>82</v>
      </c>
      <c r="D7520" s="17"/>
      <c r="E7520" s="35" t="s">
        <v>73</v>
      </c>
      <c r="F7520" s="34" t="s">
        <v>78</v>
      </c>
      <c r="G7520" s="9" t="s">
        <v>79</v>
      </c>
      <c r="H7520" s="10">
        <v>1626</v>
      </c>
      <c r="I7520" s="10">
        <v>1627</v>
      </c>
      <c r="J7520" s="10">
        <v>3253</v>
      </c>
      <c r="K7520" s="31">
        <v>1385</v>
      </c>
      <c r="L7520" s="31">
        <v>1307</v>
      </c>
      <c r="M7520" s="31">
        <v>0</v>
      </c>
      <c r="N7520" s="31">
        <v>2692</v>
      </c>
      <c r="O7520" s="10">
        <v>781</v>
      </c>
      <c r="P7520" s="10">
        <v>734</v>
      </c>
      <c r="Q7520" s="10"/>
      <c r="R7520" s="11">
        <v>1515</v>
      </c>
      <c r="S7520" s="24">
        <f>Table1[[#This Row],[Female Voters]]/Table1[[#This Row],[Female Population]]</f>
        <v>0.85178351783517836</v>
      </c>
      <c r="T7520" s="24">
        <f>Table1[[#This Row],[Male Voters]]/Table1[[#This Row],[Male Population]]</f>
        <v>0.80331899200983403</v>
      </c>
      <c r="U7520" s="24">
        <f>Table1[[#This Row],[Total Voters]]/Table1[[#This Row],[Total Population]]</f>
        <v>0.82754380571779895</v>
      </c>
      <c r="V7520" s="24">
        <f>Table1[[#This Row],[Female Ballots]]/Table1[[#This Row],[Female Population]]</f>
        <v>0.48031980319803197</v>
      </c>
      <c r="W7520" s="24">
        <f>Table1[[#This Row],[Male Ballots]]/Table1[[#This Row],[Male Population]]</f>
        <v>0.45113706207744314</v>
      </c>
      <c r="X7520" s="24">
        <f>Table1[[#This Row],[Total Ballots]]/Table1[[#This Row],[Total Population]]</f>
        <v>0.46572394712573012</v>
      </c>
      <c r="Y7520" s="24">
        <f>Table1[[#This Row],[Female Ballots]]/Table1[[#This Row],[Female Voters]]</f>
        <v>0.56389891696750905</v>
      </c>
      <c r="Z7520" s="24">
        <f>Table1[[#This Row],[Male Ballots]]/Table1[[#This Row],[Male Voters]]</f>
        <v>0.56159143075745988</v>
      </c>
      <c r="AA7520" s="24">
        <f>Table1[[#This Row],[Total Ballots]]/Table1[[#This Row],[Total Voters]]</f>
        <v>0.56277860326894502</v>
      </c>
    </row>
    <row r="7521" spans="1:27" x14ac:dyDescent="0.35">
      <c r="A7521" s="8" t="s">
        <v>26</v>
      </c>
      <c r="B7521" s="17">
        <v>2009</v>
      </c>
      <c r="C7521" s="17" t="s">
        <v>82</v>
      </c>
      <c r="D7521" s="17"/>
      <c r="E7521" s="35" t="s">
        <v>73</v>
      </c>
      <c r="F7521" s="34" t="s">
        <v>78</v>
      </c>
      <c r="G7521" s="9" t="s">
        <v>62</v>
      </c>
      <c r="H7521" s="10">
        <v>79</v>
      </c>
      <c r="I7521" s="10">
        <v>100</v>
      </c>
      <c r="J7521" s="10">
        <v>179</v>
      </c>
      <c r="K7521" s="31">
        <v>79</v>
      </c>
      <c r="L7521" s="31">
        <v>83</v>
      </c>
      <c r="M7521" s="31">
        <v>0</v>
      </c>
      <c r="N7521" s="31">
        <v>162</v>
      </c>
      <c r="O7521" s="10">
        <v>9</v>
      </c>
      <c r="P7521" s="10">
        <v>20</v>
      </c>
      <c r="Q7521" s="10"/>
      <c r="R7521" s="11">
        <v>29</v>
      </c>
      <c r="S7521" s="24">
        <f>Table1[[#This Row],[Female Voters]]/Table1[[#This Row],[Female Population]]</f>
        <v>1</v>
      </c>
      <c r="T7521" s="24">
        <f>Table1[[#This Row],[Male Voters]]/Table1[[#This Row],[Male Population]]</f>
        <v>0.83</v>
      </c>
      <c r="U7521" s="24">
        <f>Table1[[#This Row],[Total Voters]]/Table1[[#This Row],[Total Population]]</f>
        <v>0.9050279329608939</v>
      </c>
      <c r="V7521" s="24">
        <f>Table1[[#This Row],[Female Ballots]]/Table1[[#This Row],[Female Population]]</f>
        <v>0.11392405063291139</v>
      </c>
      <c r="W7521" s="24">
        <f>Table1[[#This Row],[Male Ballots]]/Table1[[#This Row],[Male Population]]</f>
        <v>0.2</v>
      </c>
      <c r="X7521" s="24">
        <f>Table1[[#This Row],[Total Ballots]]/Table1[[#This Row],[Total Population]]</f>
        <v>0.16201117318435754</v>
      </c>
      <c r="Y7521" s="24">
        <f>Table1[[#This Row],[Female Ballots]]/Table1[[#This Row],[Female Voters]]</f>
        <v>0.11392405063291139</v>
      </c>
      <c r="Z7521" s="24">
        <f>Table1[[#This Row],[Male Ballots]]/Table1[[#This Row],[Male Voters]]</f>
        <v>0.24096385542168675</v>
      </c>
      <c r="AA7521" s="24">
        <f>Table1[[#This Row],[Total Ballots]]/Table1[[#This Row],[Total Voters]]</f>
        <v>0.17901234567901234</v>
      </c>
    </row>
    <row r="7522" spans="1:27" x14ac:dyDescent="0.35">
      <c r="A7522" s="8" t="s">
        <v>26</v>
      </c>
      <c r="B7522" s="17">
        <v>2009</v>
      </c>
      <c r="C7522" s="17" t="s">
        <v>82</v>
      </c>
      <c r="D7522" s="17"/>
      <c r="E7522" s="35" t="s">
        <v>73</v>
      </c>
      <c r="F7522" s="34" t="s">
        <v>78</v>
      </c>
      <c r="G7522" s="9" t="s">
        <v>63</v>
      </c>
      <c r="H7522" s="10">
        <v>144</v>
      </c>
      <c r="I7522" s="10">
        <v>159</v>
      </c>
      <c r="J7522" s="10">
        <v>303</v>
      </c>
      <c r="K7522" s="31">
        <v>103</v>
      </c>
      <c r="L7522" s="31">
        <v>97</v>
      </c>
      <c r="M7522" s="31">
        <v>0</v>
      </c>
      <c r="N7522" s="31">
        <v>200</v>
      </c>
      <c r="O7522" s="10">
        <v>27</v>
      </c>
      <c r="P7522" s="10">
        <v>22</v>
      </c>
      <c r="Q7522" s="10"/>
      <c r="R7522" s="11">
        <v>49</v>
      </c>
      <c r="S7522" s="24">
        <f>Table1[[#This Row],[Female Voters]]/Table1[[#This Row],[Female Population]]</f>
        <v>0.71527777777777779</v>
      </c>
      <c r="T7522" s="24">
        <f>Table1[[#This Row],[Male Voters]]/Table1[[#This Row],[Male Population]]</f>
        <v>0.61006289308176098</v>
      </c>
      <c r="U7522" s="24">
        <f>Table1[[#This Row],[Total Voters]]/Table1[[#This Row],[Total Population]]</f>
        <v>0.66006600660066006</v>
      </c>
      <c r="V7522" s="24">
        <f>Table1[[#This Row],[Female Ballots]]/Table1[[#This Row],[Female Population]]</f>
        <v>0.1875</v>
      </c>
      <c r="W7522" s="24">
        <f>Table1[[#This Row],[Male Ballots]]/Table1[[#This Row],[Male Population]]</f>
        <v>0.13836477987421383</v>
      </c>
      <c r="X7522" s="24">
        <f>Table1[[#This Row],[Total Ballots]]/Table1[[#This Row],[Total Population]]</f>
        <v>0.1617161716171617</v>
      </c>
      <c r="Y7522" s="24">
        <f>Table1[[#This Row],[Female Ballots]]/Table1[[#This Row],[Female Voters]]</f>
        <v>0.26213592233009708</v>
      </c>
      <c r="Z7522" s="24">
        <f>Table1[[#This Row],[Male Ballots]]/Table1[[#This Row],[Male Voters]]</f>
        <v>0.22680412371134021</v>
      </c>
      <c r="AA7522" s="24">
        <f>Table1[[#This Row],[Total Ballots]]/Table1[[#This Row],[Total Voters]]</f>
        <v>0.245</v>
      </c>
    </row>
    <row r="7523" spans="1:27" x14ac:dyDescent="0.35">
      <c r="A7523" s="8" t="s">
        <v>26</v>
      </c>
      <c r="B7523" s="17">
        <v>2009</v>
      </c>
      <c r="C7523" s="17" t="s">
        <v>82</v>
      </c>
      <c r="D7523" s="17"/>
      <c r="E7523" s="35" t="s">
        <v>73</v>
      </c>
      <c r="F7523" s="34" t="s">
        <v>78</v>
      </c>
      <c r="G7523" s="9" t="s">
        <v>64</v>
      </c>
      <c r="H7523" s="10">
        <v>198</v>
      </c>
      <c r="I7523" s="10">
        <v>196</v>
      </c>
      <c r="J7523" s="10">
        <v>394</v>
      </c>
      <c r="K7523" s="31">
        <v>158</v>
      </c>
      <c r="L7523" s="31">
        <v>132</v>
      </c>
      <c r="M7523" s="31">
        <v>0</v>
      </c>
      <c r="N7523" s="31">
        <v>290</v>
      </c>
      <c r="O7523" s="10">
        <v>60</v>
      </c>
      <c r="P7523" s="10">
        <v>45</v>
      </c>
      <c r="Q7523" s="10"/>
      <c r="R7523" s="11">
        <v>105</v>
      </c>
      <c r="S7523" s="24">
        <f>Table1[[#This Row],[Female Voters]]/Table1[[#This Row],[Female Population]]</f>
        <v>0.79797979797979801</v>
      </c>
      <c r="T7523" s="24">
        <f>Table1[[#This Row],[Male Voters]]/Table1[[#This Row],[Male Population]]</f>
        <v>0.67346938775510201</v>
      </c>
      <c r="U7523" s="24">
        <f>Table1[[#This Row],[Total Voters]]/Table1[[#This Row],[Total Population]]</f>
        <v>0.73604060913705582</v>
      </c>
      <c r="V7523" s="24">
        <f>Table1[[#This Row],[Female Ballots]]/Table1[[#This Row],[Female Population]]</f>
        <v>0.30303030303030304</v>
      </c>
      <c r="W7523" s="24">
        <f>Table1[[#This Row],[Male Ballots]]/Table1[[#This Row],[Male Population]]</f>
        <v>0.22959183673469388</v>
      </c>
      <c r="X7523" s="24">
        <f>Table1[[#This Row],[Total Ballots]]/Table1[[#This Row],[Total Population]]</f>
        <v>0.26649746192893403</v>
      </c>
      <c r="Y7523" s="24">
        <f>Table1[[#This Row],[Female Ballots]]/Table1[[#This Row],[Female Voters]]</f>
        <v>0.379746835443038</v>
      </c>
      <c r="Z7523" s="24">
        <f>Table1[[#This Row],[Male Ballots]]/Table1[[#This Row],[Male Voters]]</f>
        <v>0.34090909090909088</v>
      </c>
      <c r="AA7523" s="24">
        <f>Table1[[#This Row],[Total Ballots]]/Table1[[#This Row],[Total Voters]]</f>
        <v>0.36206896551724138</v>
      </c>
    </row>
    <row r="7524" spans="1:27" x14ac:dyDescent="0.35">
      <c r="A7524" s="8" t="s">
        <v>26</v>
      </c>
      <c r="B7524" s="17">
        <v>2009</v>
      </c>
      <c r="C7524" s="17" t="s">
        <v>82</v>
      </c>
      <c r="D7524" s="17"/>
      <c r="E7524" s="35" t="s">
        <v>73</v>
      </c>
      <c r="F7524" s="34" t="s">
        <v>78</v>
      </c>
      <c r="G7524" s="9" t="s">
        <v>65</v>
      </c>
      <c r="H7524" s="10">
        <v>292</v>
      </c>
      <c r="I7524" s="10">
        <v>295</v>
      </c>
      <c r="J7524" s="10">
        <v>587</v>
      </c>
      <c r="K7524" s="31">
        <v>232</v>
      </c>
      <c r="L7524" s="31">
        <v>216</v>
      </c>
      <c r="M7524" s="31">
        <v>0</v>
      </c>
      <c r="N7524" s="31">
        <v>448</v>
      </c>
      <c r="O7524" s="10">
        <v>104</v>
      </c>
      <c r="P7524" s="10">
        <v>94</v>
      </c>
      <c r="Q7524" s="10"/>
      <c r="R7524" s="11">
        <v>198</v>
      </c>
      <c r="S7524" s="24">
        <f>Table1[[#This Row],[Female Voters]]/Table1[[#This Row],[Female Population]]</f>
        <v>0.79452054794520544</v>
      </c>
      <c r="T7524" s="24">
        <f>Table1[[#This Row],[Male Voters]]/Table1[[#This Row],[Male Population]]</f>
        <v>0.73220338983050848</v>
      </c>
      <c r="U7524" s="24">
        <f>Table1[[#This Row],[Total Voters]]/Table1[[#This Row],[Total Population]]</f>
        <v>0.76320272572402048</v>
      </c>
      <c r="V7524" s="24">
        <f>Table1[[#This Row],[Female Ballots]]/Table1[[#This Row],[Female Population]]</f>
        <v>0.35616438356164382</v>
      </c>
      <c r="W7524" s="24">
        <f>Table1[[#This Row],[Male Ballots]]/Table1[[#This Row],[Male Population]]</f>
        <v>0.31864406779661014</v>
      </c>
      <c r="X7524" s="24">
        <f>Table1[[#This Row],[Total Ballots]]/Table1[[#This Row],[Total Population]]</f>
        <v>0.33730834752981259</v>
      </c>
      <c r="Y7524" s="24">
        <f>Table1[[#This Row],[Female Ballots]]/Table1[[#This Row],[Female Voters]]</f>
        <v>0.44827586206896552</v>
      </c>
      <c r="Z7524" s="24">
        <f>Table1[[#This Row],[Male Ballots]]/Table1[[#This Row],[Male Voters]]</f>
        <v>0.43518518518518517</v>
      </c>
      <c r="AA7524" s="24">
        <f>Table1[[#This Row],[Total Ballots]]/Table1[[#This Row],[Total Voters]]</f>
        <v>0.4419642857142857</v>
      </c>
    </row>
    <row r="7525" spans="1:27" x14ac:dyDescent="0.35">
      <c r="A7525" s="8" t="s">
        <v>26</v>
      </c>
      <c r="B7525" s="17">
        <v>2009</v>
      </c>
      <c r="C7525" s="17" t="s">
        <v>82</v>
      </c>
      <c r="D7525" s="17"/>
      <c r="E7525" s="35" t="s">
        <v>73</v>
      </c>
      <c r="F7525" s="34" t="s">
        <v>78</v>
      </c>
      <c r="G7525" s="9" t="s">
        <v>66</v>
      </c>
      <c r="H7525" s="10">
        <v>415</v>
      </c>
      <c r="I7525" s="10">
        <v>387</v>
      </c>
      <c r="J7525" s="10">
        <v>802</v>
      </c>
      <c r="K7525" s="31">
        <v>368</v>
      </c>
      <c r="L7525" s="31">
        <v>332</v>
      </c>
      <c r="M7525" s="31">
        <v>0</v>
      </c>
      <c r="N7525" s="31">
        <v>700</v>
      </c>
      <c r="O7525" s="10">
        <v>241</v>
      </c>
      <c r="P7525" s="10">
        <v>214</v>
      </c>
      <c r="Q7525" s="10"/>
      <c r="R7525" s="11">
        <v>455</v>
      </c>
      <c r="S7525" s="24">
        <f>Table1[[#This Row],[Female Voters]]/Table1[[#This Row],[Female Population]]</f>
        <v>0.88674698795180718</v>
      </c>
      <c r="T7525" s="24">
        <f>Table1[[#This Row],[Male Voters]]/Table1[[#This Row],[Male Population]]</f>
        <v>0.8578811369509044</v>
      </c>
      <c r="U7525" s="24">
        <f>Table1[[#This Row],[Total Voters]]/Table1[[#This Row],[Total Population]]</f>
        <v>0.87281795511221949</v>
      </c>
      <c r="V7525" s="24">
        <f>Table1[[#This Row],[Female Ballots]]/Table1[[#This Row],[Female Population]]</f>
        <v>0.58072289156626511</v>
      </c>
      <c r="W7525" s="24">
        <f>Table1[[#This Row],[Male Ballots]]/Table1[[#This Row],[Male Population]]</f>
        <v>0.55297157622739013</v>
      </c>
      <c r="X7525" s="24">
        <f>Table1[[#This Row],[Total Ballots]]/Table1[[#This Row],[Total Population]]</f>
        <v>0.56733167082294267</v>
      </c>
      <c r="Y7525" s="24">
        <f>Table1[[#This Row],[Female Ballots]]/Table1[[#This Row],[Female Voters]]</f>
        <v>0.65489130434782605</v>
      </c>
      <c r="Z7525" s="24">
        <f>Table1[[#This Row],[Male Ballots]]/Table1[[#This Row],[Male Voters]]</f>
        <v>0.64457831325301207</v>
      </c>
      <c r="AA7525" s="24">
        <f>Table1[[#This Row],[Total Ballots]]/Table1[[#This Row],[Total Voters]]</f>
        <v>0.65</v>
      </c>
    </row>
    <row r="7526" spans="1:27" x14ac:dyDescent="0.35">
      <c r="A7526" s="8" t="s">
        <v>26</v>
      </c>
      <c r="B7526" s="17">
        <v>2009</v>
      </c>
      <c r="C7526" s="17" t="s">
        <v>82</v>
      </c>
      <c r="D7526" s="17"/>
      <c r="E7526" s="35" t="s">
        <v>73</v>
      </c>
      <c r="F7526" s="34" t="s">
        <v>78</v>
      </c>
      <c r="G7526" s="9" t="s">
        <v>67</v>
      </c>
      <c r="H7526" s="10">
        <v>498</v>
      </c>
      <c r="I7526" s="10">
        <v>490</v>
      </c>
      <c r="J7526" s="10">
        <v>988</v>
      </c>
      <c r="K7526" s="31">
        <v>445</v>
      </c>
      <c r="L7526" s="31">
        <v>447</v>
      </c>
      <c r="M7526" s="31">
        <v>0</v>
      </c>
      <c r="N7526" s="31">
        <v>892</v>
      </c>
      <c r="O7526" s="10">
        <v>340</v>
      </c>
      <c r="P7526" s="10">
        <v>339</v>
      </c>
      <c r="Q7526" s="10"/>
      <c r="R7526" s="11">
        <v>679</v>
      </c>
      <c r="S7526" s="24">
        <f>Table1[[#This Row],[Female Voters]]/Table1[[#This Row],[Female Population]]</f>
        <v>0.89357429718875503</v>
      </c>
      <c r="T7526" s="24">
        <f>Table1[[#This Row],[Male Voters]]/Table1[[#This Row],[Male Population]]</f>
        <v>0.91224489795918362</v>
      </c>
      <c r="U7526" s="24">
        <f>Table1[[#This Row],[Total Voters]]/Table1[[#This Row],[Total Population]]</f>
        <v>0.90283400809716596</v>
      </c>
      <c r="V7526" s="24">
        <f>Table1[[#This Row],[Female Ballots]]/Table1[[#This Row],[Female Population]]</f>
        <v>0.68273092369477917</v>
      </c>
      <c r="W7526" s="24">
        <f>Table1[[#This Row],[Male Ballots]]/Table1[[#This Row],[Male Population]]</f>
        <v>0.69183673469387752</v>
      </c>
      <c r="X7526" s="24">
        <f>Table1[[#This Row],[Total Ballots]]/Table1[[#This Row],[Total Population]]</f>
        <v>0.68724696356275305</v>
      </c>
      <c r="Y7526" s="24">
        <f>Table1[[#This Row],[Female Ballots]]/Table1[[#This Row],[Female Voters]]</f>
        <v>0.7640449438202247</v>
      </c>
      <c r="Z7526" s="24">
        <f>Table1[[#This Row],[Male Ballots]]/Table1[[#This Row],[Male Voters]]</f>
        <v>0.75838926174496646</v>
      </c>
      <c r="AA7526" s="24">
        <f>Table1[[#This Row],[Total Ballots]]/Table1[[#This Row],[Total Voters]]</f>
        <v>0.7612107623318386</v>
      </c>
    </row>
    <row r="7527" spans="1:27" x14ac:dyDescent="0.35">
      <c r="A7527" s="8" t="s">
        <v>45</v>
      </c>
      <c r="B7527" s="17">
        <v>2009</v>
      </c>
      <c r="C7527" s="17" t="s">
        <v>82</v>
      </c>
      <c r="D7527" s="17"/>
      <c r="E7527" s="35" t="s">
        <v>73</v>
      </c>
      <c r="F7527" s="34" t="s">
        <v>78</v>
      </c>
      <c r="G7527" s="9" t="s">
        <v>79</v>
      </c>
      <c r="H7527" s="10">
        <v>22245</v>
      </c>
      <c r="I7527" s="10">
        <v>23047</v>
      </c>
      <c r="J7527" s="10">
        <v>45292</v>
      </c>
      <c r="K7527" s="31">
        <v>16035</v>
      </c>
      <c r="L7527" s="31">
        <v>13997</v>
      </c>
      <c r="M7527" s="31">
        <v>52</v>
      </c>
      <c r="N7527" s="31">
        <v>30084</v>
      </c>
      <c r="O7527" s="10">
        <v>8825</v>
      </c>
      <c r="P7527" s="10">
        <v>7554</v>
      </c>
      <c r="Q7527" s="10">
        <v>27</v>
      </c>
      <c r="R7527" s="11">
        <v>16406</v>
      </c>
      <c r="S7527" s="24">
        <f>Table1[[#This Row],[Female Voters]]/Table1[[#This Row],[Female Population]]</f>
        <v>0.72083614295347265</v>
      </c>
      <c r="T7527" s="24">
        <f>Table1[[#This Row],[Male Voters]]/Table1[[#This Row],[Male Population]]</f>
        <v>0.60732416366555297</v>
      </c>
      <c r="U7527" s="24">
        <f>Table1[[#This Row],[Total Voters]]/Table1[[#This Row],[Total Population]]</f>
        <v>0.66422326238629337</v>
      </c>
      <c r="V7527" s="24">
        <f>Table1[[#This Row],[Female Ballots]]/Table1[[#This Row],[Female Population]]</f>
        <v>0.39671836367723085</v>
      </c>
      <c r="W7527" s="24">
        <f>Table1[[#This Row],[Male Ballots]]/Table1[[#This Row],[Male Population]]</f>
        <v>0.32776500195253178</v>
      </c>
      <c r="X7527" s="24">
        <f>Table1[[#This Row],[Total Ballots]]/Table1[[#This Row],[Total Population]]</f>
        <v>0.36222732491389209</v>
      </c>
      <c r="Y7527" s="24">
        <f>Table1[[#This Row],[Female Ballots]]/Table1[[#This Row],[Female Voters]]</f>
        <v>0.55035859058309944</v>
      </c>
      <c r="Z7527" s="24">
        <f>Table1[[#This Row],[Male Ballots]]/Table1[[#This Row],[Male Voters]]</f>
        <v>0.53968707580195752</v>
      </c>
      <c r="AA7527" s="24">
        <f>Table1[[#This Row],[Total Ballots]]/Table1[[#This Row],[Total Voters]]</f>
        <v>0.54533971546336923</v>
      </c>
    </row>
    <row r="7528" spans="1:27" x14ac:dyDescent="0.35">
      <c r="A7528" s="8" t="s">
        <v>45</v>
      </c>
      <c r="B7528" s="17">
        <v>2009</v>
      </c>
      <c r="C7528" s="17" t="s">
        <v>82</v>
      </c>
      <c r="D7528" s="17"/>
      <c r="E7528" s="35" t="s">
        <v>73</v>
      </c>
      <c r="F7528" s="34" t="s">
        <v>78</v>
      </c>
      <c r="G7528" s="9" t="s">
        <v>62</v>
      </c>
      <c r="H7528" s="10">
        <v>3747</v>
      </c>
      <c r="I7528" s="10">
        <v>4182</v>
      </c>
      <c r="J7528" s="10">
        <v>7929</v>
      </c>
      <c r="K7528" s="31">
        <v>1419</v>
      </c>
      <c r="L7528" s="31">
        <v>1358</v>
      </c>
      <c r="M7528" s="31">
        <v>8</v>
      </c>
      <c r="N7528" s="31">
        <v>2785</v>
      </c>
      <c r="O7528" s="10">
        <v>309</v>
      </c>
      <c r="P7528" s="10">
        <v>283</v>
      </c>
      <c r="Q7528" s="10">
        <v>3</v>
      </c>
      <c r="R7528" s="11">
        <v>595</v>
      </c>
      <c r="S7528" s="24">
        <f>Table1[[#This Row],[Female Voters]]/Table1[[#This Row],[Female Population]]</f>
        <v>0.37870296236989592</v>
      </c>
      <c r="T7528" s="24">
        <f>Table1[[#This Row],[Male Voters]]/Table1[[#This Row],[Male Population]]</f>
        <v>0.3247250119560019</v>
      </c>
      <c r="U7528" s="24">
        <f>Table1[[#This Row],[Total Voters]]/Table1[[#This Row],[Total Population]]</f>
        <v>0.35124227519233192</v>
      </c>
      <c r="V7528" s="24">
        <f>Table1[[#This Row],[Female Ballots]]/Table1[[#This Row],[Female Population]]</f>
        <v>8.2465972778222582E-2</v>
      </c>
      <c r="W7528" s="24">
        <f>Table1[[#This Row],[Male Ballots]]/Table1[[#This Row],[Male Population]]</f>
        <v>6.7670970827355334E-2</v>
      </c>
      <c r="X7528" s="24">
        <f>Table1[[#This Row],[Total Ballots]]/Table1[[#This Row],[Total Population]]</f>
        <v>7.5040988775381512E-2</v>
      </c>
      <c r="Y7528" s="24">
        <f>Table1[[#This Row],[Female Ballots]]/Table1[[#This Row],[Female Voters]]</f>
        <v>0.21775898520084566</v>
      </c>
      <c r="Z7528" s="24">
        <f>Table1[[#This Row],[Male Ballots]]/Table1[[#This Row],[Male Voters]]</f>
        <v>0.20839469808541974</v>
      </c>
      <c r="AA7528" s="24">
        <f>Table1[[#This Row],[Total Ballots]]/Table1[[#This Row],[Total Voters]]</f>
        <v>0.21364452423698385</v>
      </c>
    </row>
    <row r="7529" spans="1:27" x14ac:dyDescent="0.35">
      <c r="A7529" s="8" t="s">
        <v>45</v>
      </c>
      <c r="B7529" s="17">
        <v>2009</v>
      </c>
      <c r="C7529" s="17" t="s">
        <v>82</v>
      </c>
      <c r="D7529" s="17"/>
      <c r="E7529" s="35" t="s">
        <v>73</v>
      </c>
      <c r="F7529" s="34" t="s">
        <v>78</v>
      </c>
      <c r="G7529" s="9" t="s">
        <v>63</v>
      </c>
      <c r="H7529" s="10">
        <v>3155</v>
      </c>
      <c r="I7529" s="10">
        <v>4072</v>
      </c>
      <c r="J7529" s="10">
        <v>7227</v>
      </c>
      <c r="K7529" s="31">
        <v>2238</v>
      </c>
      <c r="L7529" s="31">
        <v>1957</v>
      </c>
      <c r="M7529" s="31">
        <v>14</v>
      </c>
      <c r="N7529" s="31">
        <v>4209</v>
      </c>
      <c r="O7529" s="10">
        <v>554</v>
      </c>
      <c r="P7529" s="10">
        <v>485</v>
      </c>
      <c r="Q7529" s="10">
        <v>2</v>
      </c>
      <c r="R7529" s="11">
        <v>1041</v>
      </c>
      <c r="S7529" s="24">
        <f>Table1[[#This Row],[Female Voters]]/Table1[[#This Row],[Female Population]]</f>
        <v>0.70935023771790806</v>
      </c>
      <c r="T7529" s="24">
        <f>Table1[[#This Row],[Male Voters]]/Table1[[#This Row],[Male Population]]</f>
        <v>0.48059921414538309</v>
      </c>
      <c r="U7529" s="24">
        <f>Table1[[#This Row],[Total Voters]]/Table1[[#This Row],[Total Population]]</f>
        <v>0.58239933582399339</v>
      </c>
      <c r="V7529" s="24">
        <f>Table1[[#This Row],[Female Ballots]]/Table1[[#This Row],[Female Population]]</f>
        <v>0.17559429477020602</v>
      </c>
      <c r="W7529" s="24">
        <f>Table1[[#This Row],[Male Ballots]]/Table1[[#This Row],[Male Population]]</f>
        <v>0.11910609037328095</v>
      </c>
      <c r="X7529" s="24">
        <f>Table1[[#This Row],[Total Ballots]]/Table1[[#This Row],[Total Population]]</f>
        <v>0.14404317144043172</v>
      </c>
      <c r="Y7529" s="24">
        <f>Table1[[#This Row],[Female Ballots]]/Table1[[#This Row],[Female Voters]]</f>
        <v>0.24754244861483468</v>
      </c>
      <c r="Z7529" s="24">
        <f>Table1[[#This Row],[Male Ballots]]/Table1[[#This Row],[Male Voters]]</f>
        <v>0.24782830863566685</v>
      </c>
      <c r="AA7529" s="24">
        <f>Table1[[#This Row],[Total Ballots]]/Table1[[#This Row],[Total Voters]]</f>
        <v>0.24732715609408409</v>
      </c>
    </row>
    <row r="7530" spans="1:27" x14ac:dyDescent="0.35">
      <c r="A7530" s="8" t="s">
        <v>45</v>
      </c>
      <c r="B7530" s="17">
        <v>2009</v>
      </c>
      <c r="C7530" s="17" t="s">
        <v>82</v>
      </c>
      <c r="D7530" s="17"/>
      <c r="E7530" s="35" t="s">
        <v>73</v>
      </c>
      <c r="F7530" s="34" t="s">
        <v>78</v>
      </c>
      <c r="G7530" s="9" t="s">
        <v>64</v>
      </c>
      <c r="H7530" s="10">
        <v>3211</v>
      </c>
      <c r="I7530" s="10">
        <v>3664</v>
      </c>
      <c r="J7530" s="10">
        <v>6875</v>
      </c>
      <c r="K7530" s="31">
        <v>2202</v>
      </c>
      <c r="L7530" s="31">
        <v>1909</v>
      </c>
      <c r="M7530" s="31">
        <v>6</v>
      </c>
      <c r="N7530" s="31">
        <v>4117</v>
      </c>
      <c r="O7530" s="10">
        <v>909</v>
      </c>
      <c r="P7530" s="10">
        <v>704</v>
      </c>
      <c r="Q7530" s="10">
        <v>4</v>
      </c>
      <c r="R7530" s="11">
        <v>1617</v>
      </c>
      <c r="S7530" s="24">
        <f>Table1[[#This Row],[Female Voters]]/Table1[[#This Row],[Female Population]]</f>
        <v>0.68576767362192459</v>
      </c>
      <c r="T7530" s="24">
        <f>Table1[[#This Row],[Male Voters]]/Table1[[#This Row],[Male Population]]</f>
        <v>0.52101528384279472</v>
      </c>
      <c r="U7530" s="24">
        <f>Table1[[#This Row],[Total Voters]]/Table1[[#This Row],[Total Population]]</f>
        <v>0.59883636363636361</v>
      </c>
      <c r="V7530" s="24">
        <f>Table1[[#This Row],[Female Ballots]]/Table1[[#This Row],[Female Population]]</f>
        <v>0.28308938025537217</v>
      </c>
      <c r="W7530" s="24">
        <f>Table1[[#This Row],[Male Ballots]]/Table1[[#This Row],[Male Population]]</f>
        <v>0.19213973799126638</v>
      </c>
      <c r="X7530" s="24">
        <f>Table1[[#This Row],[Total Ballots]]/Table1[[#This Row],[Total Population]]</f>
        <v>0.23519999999999999</v>
      </c>
      <c r="Y7530" s="24">
        <f>Table1[[#This Row],[Female Ballots]]/Table1[[#This Row],[Female Voters]]</f>
        <v>0.41280653950953677</v>
      </c>
      <c r="Z7530" s="24">
        <f>Table1[[#This Row],[Male Ballots]]/Table1[[#This Row],[Male Voters]]</f>
        <v>0.36877946568884235</v>
      </c>
      <c r="AA7530" s="24">
        <f>Table1[[#This Row],[Total Ballots]]/Table1[[#This Row],[Total Voters]]</f>
        <v>0.3927617196988098</v>
      </c>
    </row>
    <row r="7531" spans="1:27" x14ac:dyDescent="0.35">
      <c r="A7531" s="8" t="s">
        <v>45</v>
      </c>
      <c r="B7531" s="17">
        <v>2009</v>
      </c>
      <c r="C7531" s="17" t="s">
        <v>82</v>
      </c>
      <c r="D7531" s="17"/>
      <c r="E7531" s="35" t="s">
        <v>73</v>
      </c>
      <c r="F7531" s="34" t="s">
        <v>78</v>
      </c>
      <c r="G7531" s="9" t="s">
        <v>65</v>
      </c>
      <c r="H7531" s="10">
        <v>3871</v>
      </c>
      <c r="I7531" s="10">
        <v>4033</v>
      </c>
      <c r="J7531" s="10">
        <v>7904</v>
      </c>
      <c r="K7531" s="31">
        <v>3089</v>
      </c>
      <c r="L7531" s="31">
        <v>2754</v>
      </c>
      <c r="M7531" s="31">
        <v>10</v>
      </c>
      <c r="N7531" s="31">
        <v>5853</v>
      </c>
      <c r="O7531" s="10">
        <v>1716</v>
      </c>
      <c r="P7531" s="10">
        <v>1500</v>
      </c>
      <c r="Q7531" s="10">
        <v>5</v>
      </c>
      <c r="R7531" s="11">
        <v>3221</v>
      </c>
      <c r="S7531" s="24">
        <f>Table1[[#This Row],[Female Voters]]/Table1[[#This Row],[Female Population]]</f>
        <v>0.79798501679152678</v>
      </c>
      <c r="T7531" s="24">
        <f>Table1[[#This Row],[Male Voters]]/Table1[[#This Row],[Male Population]]</f>
        <v>0.68286635259112327</v>
      </c>
      <c r="U7531" s="24">
        <f>Table1[[#This Row],[Total Voters]]/Table1[[#This Row],[Total Population]]</f>
        <v>0.74051113360323884</v>
      </c>
      <c r="V7531" s="24">
        <f>Table1[[#This Row],[Female Ballots]]/Table1[[#This Row],[Female Population]]</f>
        <v>0.44329630586411778</v>
      </c>
      <c r="W7531" s="24">
        <f>Table1[[#This Row],[Male Ballots]]/Table1[[#This Row],[Male Population]]</f>
        <v>0.37193156459211507</v>
      </c>
      <c r="X7531" s="24">
        <f>Table1[[#This Row],[Total Ballots]]/Table1[[#This Row],[Total Population]]</f>
        <v>0.40751518218623484</v>
      </c>
      <c r="Y7531" s="24">
        <f>Table1[[#This Row],[Female Ballots]]/Table1[[#This Row],[Female Voters]]</f>
        <v>0.55551958562641635</v>
      </c>
      <c r="Z7531" s="24">
        <f>Table1[[#This Row],[Male Ballots]]/Table1[[#This Row],[Male Voters]]</f>
        <v>0.54466230936819171</v>
      </c>
      <c r="AA7531" s="24">
        <f>Table1[[#This Row],[Total Ballots]]/Table1[[#This Row],[Total Voters]]</f>
        <v>0.55031607722535447</v>
      </c>
    </row>
    <row r="7532" spans="1:27" x14ac:dyDescent="0.35">
      <c r="A7532" s="8" t="s">
        <v>45</v>
      </c>
      <c r="B7532" s="17">
        <v>2009</v>
      </c>
      <c r="C7532" s="17" t="s">
        <v>82</v>
      </c>
      <c r="D7532" s="17"/>
      <c r="E7532" s="35" t="s">
        <v>73</v>
      </c>
      <c r="F7532" s="34" t="s">
        <v>78</v>
      </c>
      <c r="G7532" s="9" t="s">
        <v>66</v>
      </c>
      <c r="H7532" s="10">
        <v>3362</v>
      </c>
      <c r="I7532" s="10">
        <v>3392</v>
      </c>
      <c r="J7532" s="10">
        <v>6754</v>
      </c>
      <c r="K7532" s="31">
        <v>2915</v>
      </c>
      <c r="L7532" s="31">
        <v>2798</v>
      </c>
      <c r="M7532" s="31">
        <v>8</v>
      </c>
      <c r="N7532" s="31">
        <v>5721</v>
      </c>
      <c r="O7532" s="10">
        <v>2111</v>
      </c>
      <c r="P7532" s="10">
        <v>1981</v>
      </c>
      <c r="Q7532" s="10">
        <v>7</v>
      </c>
      <c r="R7532" s="11">
        <v>4099</v>
      </c>
      <c r="S7532" s="24">
        <f>Table1[[#This Row],[Female Voters]]/Table1[[#This Row],[Female Population]]</f>
        <v>0.86704342653182631</v>
      </c>
      <c r="T7532" s="24">
        <f>Table1[[#This Row],[Male Voters]]/Table1[[#This Row],[Male Population]]</f>
        <v>0.82488207547169812</v>
      </c>
      <c r="U7532" s="24">
        <f>Table1[[#This Row],[Total Voters]]/Table1[[#This Row],[Total Population]]</f>
        <v>0.84705359786793011</v>
      </c>
      <c r="V7532" s="24">
        <f>Table1[[#This Row],[Female Ballots]]/Table1[[#This Row],[Female Population]]</f>
        <v>0.62790005948839978</v>
      </c>
      <c r="W7532" s="24">
        <f>Table1[[#This Row],[Male Ballots]]/Table1[[#This Row],[Male Population]]</f>
        <v>0.58402122641509435</v>
      </c>
      <c r="X7532" s="24">
        <f>Table1[[#This Row],[Total Ballots]]/Table1[[#This Row],[Total Population]]</f>
        <v>0.60689961504293755</v>
      </c>
      <c r="Y7532" s="24">
        <f>Table1[[#This Row],[Female Ballots]]/Table1[[#This Row],[Female Voters]]</f>
        <v>0.72418524871355061</v>
      </c>
      <c r="Z7532" s="24">
        <f>Table1[[#This Row],[Male Ballots]]/Table1[[#This Row],[Male Voters]]</f>
        <v>0.70800571837026449</v>
      </c>
      <c r="AA7532" s="24">
        <f>Table1[[#This Row],[Total Ballots]]/Table1[[#This Row],[Total Voters]]</f>
        <v>0.71648313231952454</v>
      </c>
    </row>
    <row r="7533" spans="1:27" x14ac:dyDescent="0.35">
      <c r="A7533" s="8" t="s">
        <v>45</v>
      </c>
      <c r="B7533" s="17">
        <v>2009</v>
      </c>
      <c r="C7533" s="17" t="s">
        <v>82</v>
      </c>
      <c r="D7533" s="17"/>
      <c r="E7533" s="35" t="s">
        <v>73</v>
      </c>
      <c r="F7533" s="34" t="s">
        <v>78</v>
      </c>
      <c r="G7533" s="9" t="s">
        <v>67</v>
      </c>
      <c r="H7533" s="10">
        <v>4899</v>
      </c>
      <c r="I7533" s="10">
        <v>3704</v>
      </c>
      <c r="J7533" s="10">
        <v>8603</v>
      </c>
      <c r="K7533" s="31">
        <v>4172</v>
      </c>
      <c r="L7533" s="31">
        <v>3221</v>
      </c>
      <c r="M7533" s="31">
        <v>6</v>
      </c>
      <c r="N7533" s="31">
        <v>7399</v>
      </c>
      <c r="O7533" s="10">
        <v>3226</v>
      </c>
      <c r="P7533" s="10">
        <v>2601</v>
      </c>
      <c r="Q7533" s="10">
        <v>6</v>
      </c>
      <c r="R7533" s="11">
        <v>5833</v>
      </c>
      <c r="S7533" s="24">
        <f>Table1[[#This Row],[Female Voters]]/Table1[[#This Row],[Female Population]]</f>
        <v>0.8516023678301694</v>
      </c>
      <c r="T7533" s="24">
        <f>Table1[[#This Row],[Male Voters]]/Table1[[#This Row],[Male Population]]</f>
        <v>0.86960043196544279</v>
      </c>
      <c r="U7533" s="24">
        <f>Table1[[#This Row],[Total Voters]]/Table1[[#This Row],[Total Population]]</f>
        <v>0.8600488201790073</v>
      </c>
      <c r="V7533" s="24">
        <f>Table1[[#This Row],[Female Ballots]]/Table1[[#This Row],[Female Population]]</f>
        <v>0.65850173504796894</v>
      </c>
      <c r="W7533" s="24">
        <f>Table1[[#This Row],[Male Ballots]]/Table1[[#This Row],[Male Population]]</f>
        <v>0.70221382289416845</v>
      </c>
      <c r="X7533" s="24">
        <f>Table1[[#This Row],[Total Ballots]]/Table1[[#This Row],[Total Population]]</f>
        <v>0.67801929559456009</v>
      </c>
      <c r="Y7533" s="24">
        <f>Table1[[#This Row],[Female Ballots]]/Table1[[#This Row],[Female Voters]]</f>
        <v>0.77325023969319273</v>
      </c>
      <c r="Z7533" s="24">
        <f>Table1[[#This Row],[Male Ballots]]/Table1[[#This Row],[Male Voters]]</f>
        <v>0.80751319466004345</v>
      </c>
      <c r="AA7533" s="24">
        <f>Table1[[#This Row],[Total Ballots]]/Table1[[#This Row],[Total Voters]]</f>
        <v>0.78834977699689146</v>
      </c>
    </row>
    <row r="7534" spans="1:27" x14ac:dyDescent="0.35">
      <c r="A7534" s="8" t="s">
        <v>35</v>
      </c>
      <c r="B7534" s="17">
        <v>2009</v>
      </c>
      <c r="C7534" s="17" t="s">
        <v>82</v>
      </c>
      <c r="D7534" s="17"/>
      <c r="E7534" s="35" t="s">
        <v>75</v>
      </c>
      <c r="F7534" s="34" t="s">
        <v>78</v>
      </c>
      <c r="G7534" s="9" t="s">
        <v>79</v>
      </c>
      <c r="H7534" s="10">
        <v>80018</v>
      </c>
      <c r="I7534" s="10">
        <v>77441</v>
      </c>
      <c r="J7534" s="10">
        <v>157459</v>
      </c>
      <c r="K7534" s="31">
        <v>59969</v>
      </c>
      <c r="L7534" s="31">
        <v>54371</v>
      </c>
      <c r="M7534" s="31">
        <v>0</v>
      </c>
      <c r="N7534" s="31">
        <v>114340</v>
      </c>
      <c r="O7534" s="10">
        <v>32250</v>
      </c>
      <c r="P7534" s="10">
        <v>28542</v>
      </c>
      <c r="Q7534" s="10"/>
      <c r="R7534" s="11">
        <v>60792</v>
      </c>
      <c r="S7534" s="24">
        <f>Table1[[#This Row],[Female Voters]]/Table1[[#This Row],[Female Population]]</f>
        <v>0.74944387512809618</v>
      </c>
      <c r="T7534" s="24">
        <f>Table1[[#This Row],[Male Voters]]/Table1[[#This Row],[Male Population]]</f>
        <v>0.70209578905231074</v>
      </c>
      <c r="U7534" s="24">
        <f>Table1[[#This Row],[Total Voters]]/Table1[[#This Row],[Total Population]]</f>
        <v>0.72615728538857738</v>
      </c>
      <c r="V7534" s="24">
        <f>Table1[[#This Row],[Female Ballots]]/Table1[[#This Row],[Female Population]]</f>
        <v>0.40303431727861233</v>
      </c>
      <c r="W7534" s="24">
        <f>Table1[[#This Row],[Male Ballots]]/Table1[[#This Row],[Male Population]]</f>
        <v>0.36856445552097727</v>
      </c>
      <c r="X7534" s="24">
        <f>Table1[[#This Row],[Total Ballots]]/Table1[[#This Row],[Total Population]]</f>
        <v>0.38608145612508654</v>
      </c>
      <c r="Y7534" s="24">
        <f>Table1[[#This Row],[Female Ballots]]/Table1[[#This Row],[Female Voters]]</f>
        <v>0.53777785189014327</v>
      </c>
      <c r="Z7534" s="24">
        <f>Table1[[#This Row],[Male Ballots]]/Table1[[#This Row],[Male Voters]]</f>
        <v>0.52494896176270434</v>
      </c>
      <c r="AA7534" s="24">
        <f>Table1[[#This Row],[Total Ballots]]/Table1[[#This Row],[Total Voters]]</f>
        <v>0.53167745320972537</v>
      </c>
    </row>
    <row r="7535" spans="1:27" x14ac:dyDescent="0.35">
      <c r="A7535" s="8" t="s">
        <v>35</v>
      </c>
      <c r="B7535" s="17">
        <v>2009</v>
      </c>
      <c r="C7535" s="17" t="s">
        <v>82</v>
      </c>
      <c r="D7535" s="17"/>
      <c r="E7535" s="35" t="s">
        <v>75</v>
      </c>
      <c r="F7535" s="34" t="s">
        <v>78</v>
      </c>
      <c r="G7535" s="9" t="s">
        <v>62</v>
      </c>
      <c r="H7535" s="10">
        <v>14840</v>
      </c>
      <c r="I7535" s="10">
        <v>14469</v>
      </c>
      <c r="J7535" s="10">
        <v>29309</v>
      </c>
      <c r="K7535" s="31">
        <v>6625</v>
      </c>
      <c r="L7535" s="31">
        <v>5900</v>
      </c>
      <c r="M7535" s="31">
        <v>0</v>
      </c>
      <c r="N7535" s="31">
        <v>12525</v>
      </c>
      <c r="O7535" s="10">
        <v>1584</v>
      </c>
      <c r="P7535" s="10">
        <v>1333</v>
      </c>
      <c r="Q7535" s="10"/>
      <c r="R7535" s="11">
        <v>2917</v>
      </c>
      <c r="S7535" s="24">
        <f>Table1[[#This Row],[Female Voters]]/Table1[[#This Row],[Female Population]]</f>
        <v>0.44642857142857145</v>
      </c>
      <c r="T7535" s="24">
        <f>Table1[[#This Row],[Male Voters]]/Table1[[#This Row],[Male Population]]</f>
        <v>0.40776833229663417</v>
      </c>
      <c r="U7535" s="24">
        <f>Table1[[#This Row],[Total Voters]]/Table1[[#This Row],[Total Population]]</f>
        <v>0.42734313692039988</v>
      </c>
      <c r="V7535" s="24">
        <f>Table1[[#This Row],[Female Ballots]]/Table1[[#This Row],[Female Population]]</f>
        <v>0.10673854447439353</v>
      </c>
      <c r="W7535" s="24">
        <f>Table1[[#This Row],[Male Ballots]]/Table1[[#This Row],[Male Population]]</f>
        <v>9.2127997788375146E-2</v>
      </c>
      <c r="X7535" s="24">
        <f>Table1[[#This Row],[Total Ballots]]/Table1[[#This Row],[Total Population]]</f>
        <v>9.9525742945852813E-2</v>
      </c>
      <c r="Y7535" s="24">
        <f>Table1[[#This Row],[Female Ballots]]/Table1[[#This Row],[Female Voters]]</f>
        <v>0.23909433962264151</v>
      </c>
      <c r="Z7535" s="24">
        <f>Table1[[#This Row],[Male Ballots]]/Table1[[#This Row],[Male Voters]]</f>
        <v>0.2259322033898305</v>
      </c>
      <c r="AA7535" s="24">
        <f>Table1[[#This Row],[Total Ballots]]/Table1[[#This Row],[Total Voters]]</f>
        <v>0.23289421157684631</v>
      </c>
    </row>
    <row r="7536" spans="1:27" x14ac:dyDescent="0.35">
      <c r="A7536" s="8" t="s">
        <v>35</v>
      </c>
      <c r="B7536" s="17">
        <v>2009</v>
      </c>
      <c r="C7536" s="17" t="s">
        <v>82</v>
      </c>
      <c r="D7536" s="17"/>
      <c r="E7536" s="35" t="s">
        <v>75</v>
      </c>
      <c r="F7536" s="34" t="s">
        <v>78</v>
      </c>
      <c r="G7536" s="9" t="s">
        <v>63</v>
      </c>
      <c r="H7536" s="10">
        <v>12446</v>
      </c>
      <c r="I7536" s="10">
        <v>13319</v>
      </c>
      <c r="J7536" s="10">
        <v>25765</v>
      </c>
      <c r="K7536" s="31">
        <v>9425</v>
      </c>
      <c r="L7536" s="31">
        <v>8641</v>
      </c>
      <c r="M7536" s="31">
        <v>0</v>
      </c>
      <c r="N7536" s="31">
        <v>18066</v>
      </c>
      <c r="O7536" s="10">
        <v>3063</v>
      </c>
      <c r="P7536" s="10">
        <v>2610</v>
      </c>
      <c r="Q7536" s="10"/>
      <c r="R7536" s="11">
        <v>5673</v>
      </c>
      <c r="S7536" s="24">
        <f>Table1[[#This Row],[Female Voters]]/Table1[[#This Row],[Female Population]]</f>
        <v>0.75727141250200869</v>
      </c>
      <c r="T7536" s="24">
        <f>Table1[[#This Row],[Male Voters]]/Table1[[#This Row],[Male Population]]</f>
        <v>0.64877243036263987</v>
      </c>
      <c r="U7536" s="24">
        <f>Table1[[#This Row],[Total Voters]]/Table1[[#This Row],[Total Population]]</f>
        <v>0.70118377644090824</v>
      </c>
      <c r="V7536" s="24">
        <f>Table1[[#This Row],[Female Ballots]]/Table1[[#This Row],[Female Population]]</f>
        <v>0.2461031656757191</v>
      </c>
      <c r="W7536" s="24">
        <f>Table1[[#This Row],[Male Ballots]]/Table1[[#This Row],[Male Population]]</f>
        <v>0.19596065770703505</v>
      </c>
      <c r="X7536" s="24">
        <f>Table1[[#This Row],[Total Ballots]]/Table1[[#This Row],[Total Population]]</f>
        <v>0.22018241800892685</v>
      </c>
      <c r="Y7536" s="24">
        <f>Table1[[#This Row],[Female Ballots]]/Table1[[#This Row],[Female Voters]]</f>
        <v>0.32498673740053052</v>
      </c>
      <c r="Z7536" s="24">
        <f>Table1[[#This Row],[Male Ballots]]/Table1[[#This Row],[Male Voters]]</f>
        <v>0.3020483740307835</v>
      </c>
      <c r="AA7536" s="24">
        <f>Table1[[#This Row],[Total Ballots]]/Table1[[#This Row],[Total Voters]]</f>
        <v>0.31401527731650614</v>
      </c>
    </row>
    <row r="7537" spans="1:27" x14ac:dyDescent="0.35">
      <c r="A7537" s="8" t="s">
        <v>35</v>
      </c>
      <c r="B7537" s="17">
        <v>2009</v>
      </c>
      <c r="C7537" s="17" t="s">
        <v>82</v>
      </c>
      <c r="D7537" s="17"/>
      <c r="E7537" s="35" t="s">
        <v>75</v>
      </c>
      <c r="F7537" s="34" t="s">
        <v>78</v>
      </c>
      <c r="G7537" s="9" t="s">
        <v>64</v>
      </c>
      <c r="H7537" s="10">
        <v>12026</v>
      </c>
      <c r="I7537" s="10">
        <v>12161</v>
      </c>
      <c r="J7537" s="10">
        <v>24187</v>
      </c>
      <c r="K7537" s="31">
        <v>9139</v>
      </c>
      <c r="L7537" s="31">
        <v>8509</v>
      </c>
      <c r="M7537" s="31">
        <v>0</v>
      </c>
      <c r="N7537" s="31">
        <v>17648</v>
      </c>
      <c r="O7537" s="10">
        <v>4075</v>
      </c>
      <c r="P7537" s="10">
        <v>3635</v>
      </c>
      <c r="Q7537" s="10"/>
      <c r="R7537" s="11">
        <v>7710</v>
      </c>
      <c r="S7537" s="24">
        <f>Table1[[#This Row],[Female Voters]]/Table1[[#This Row],[Female Population]]</f>
        <v>0.75993680359221683</v>
      </c>
      <c r="T7537" s="24">
        <f>Table1[[#This Row],[Male Voters]]/Table1[[#This Row],[Male Population]]</f>
        <v>0.69969574870487627</v>
      </c>
      <c r="U7537" s="24">
        <f>Table1[[#This Row],[Total Voters]]/Table1[[#This Row],[Total Population]]</f>
        <v>0.72964815810145944</v>
      </c>
      <c r="V7537" s="24">
        <f>Table1[[#This Row],[Female Ballots]]/Table1[[#This Row],[Female Population]]</f>
        <v>0.33884916015300182</v>
      </c>
      <c r="W7537" s="24">
        <f>Table1[[#This Row],[Male Ballots]]/Table1[[#This Row],[Male Population]]</f>
        <v>0.29890633993914972</v>
      </c>
      <c r="X7537" s="24">
        <f>Table1[[#This Row],[Total Ballots]]/Table1[[#This Row],[Total Population]]</f>
        <v>0.31876627940629265</v>
      </c>
      <c r="Y7537" s="24">
        <f>Table1[[#This Row],[Female Ballots]]/Table1[[#This Row],[Female Voters]]</f>
        <v>0.44589123536491959</v>
      </c>
      <c r="Z7537" s="24">
        <f>Table1[[#This Row],[Male Ballots]]/Table1[[#This Row],[Male Voters]]</f>
        <v>0.42719473498648491</v>
      </c>
      <c r="AA7537" s="24">
        <f>Table1[[#This Row],[Total Ballots]]/Table1[[#This Row],[Total Voters]]</f>
        <v>0.4368766999093382</v>
      </c>
    </row>
    <row r="7538" spans="1:27" x14ac:dyDescent="0.35">
      <c r="A7538" s="8" t="s">
        <v>35</v>
      </c>
      <c r="B7538" s="17">
        <v>2009</v>
      </c>
      <c r="C7538" s="17" t="s">
        <v>82</v>
      </c>
      <c r="D7538" s="17"/>
      <c r="E7538" s="35" t="s">
        <v>75</v>
      </c>
      <c r="F7538" s="34" t="s">
        <v>78</v>
      </c>
      <c r="G7538" s="9" t="s">
        <v>65</v>
      </c>
      <c r="H7538" s="10">
        <v>13987</v>
      </c>
      <c r="I7538" s="10">
        <v>13641</v>
      </c>
      <c r="J7538" s="10">
        <v>27628</v>
      </c>
      <c r="K7538" s="31">
        <v>11198</v>
      </c>
      <c r="L7538" s="31">
        <v>10104</v>
      </c>
      <c r="M7538" s="31">
        <v>0</v>
      </c>
      <c r="N7538" s="31">
        <v>21302</v>
      </c>
      <c r="O7538" s="10">
        <v>6280</v>
      </c>
      <c r="P7538" s="10">
        <v>5403</v>
      </c>
      <c r="Q7538" s="10"/>
      <c r="R7538" s="11">
        <v>11683</v>
      </c>
      <c r="S7538" s="24">
        <f>Table1[[#This Row],[Female Voters]]/Table1[[#This Row],[Female Population]]</f>
        <v>0.80060055766068494</v>
      </c>
      <c r="T7538" s="24">
        <f>Table1[[#This Row],[Male Voters]]/Table1[[#This Row],[Male Population]]</f>
        <v>0.74070815922586319</v>
      </c>
      <c r="U7538" s="24">
        <f>Table1[[#This Row],[Total Voters]]/Table1[[#This Row],[Total Population]]</f>
        <v>0.77102939047343277</v>
      </c>
      <c r="V7538" s="24">
        <f>Table1[[#This Row],[Female Ballots]]/Table1[[#This Row],[Female Population]]</f>
        <v>0.44898834632158435</v>
      </c>
      <c r="W7538" s="24">
        <f>Table1[[#This Row],[Male Ballots]]/Table1[[#This Row],[Male Population]]</f>
        <v>0.39608533098746423</v>
      </c>
      <c r="X7538" s="24">
        <f>Table1[[#This Row],[Total Ballots]]/Table1[[#This Row],[Total Population]]</f>
        <v>0.42286810482119591</v>
      </c>
      <c r="Y7538" s="24">
        <f>Table1[[#This Row],[Female Ballots]]/Table1[[#This Row],[Female Voters]]</f>
        <v>0.56081443114841933</v>
      </c>
      <c r="Z7538" s="24">
        <f>Table1[[#This Row],[Male Ballots]]/Table1[[#This Row],[Male Voters]]</f>
        <v>0.53473871733966749</v>
      </c>
      <c r="AA7538" s="24">
        <f>Table1[[#This Row],[Total Ballots]]/Table1[[#This Row],[Total Voters]]</f>
        <v>0.54844615529058305</v>
      </c>
    </row>
    <row r="7539" spans="1:27" x14ac:dyDescent="0.35">
      <c r="A7539" s="8" t="s">
        <v>35</v>
      </c>
      <c r="B7539" s="17">
        <v>2009</v>
      </c>
      <c r="C7539" s="17" t="s">
        <v>82</v>
      </c>
      <c r="D7539" s="17"/>
      <c r="E7539" s="35" t="s">
        <v>75</v>
      </c>
      <c r="F7539" s="34" t="s">
        <v>78</v>
      </c>
      <c r="G7539" s="9" t="s">
        <v>66</v>
      </c>
      <c r="H7539" s="10">
        <v>12736</v>
      </c>
      <c r="I7539" s="10">
        <v>12122</v>
      </c>
      <c r="J7539" s="10">
        <v>24858</v>
      </c>
      <c r="K7539" s="31">
        <v>11590</v>
      </c>
      <c r="L7539" s="31">
        <v>10643</v>
      </c>
      <c r="M7539" s="31">
        <v>0</v>
      </c>
      <c r="N7539" s="31">
        <v>22233</v>
      </c>
      <c r="O7539" s="10">
        <v>8121</v>
      </c>
      <c r="P7539" s="10">
        <v>7309</v>
      </c>
      <c r="Q7539" s="10"/>
      <c r="R7539" s="11">
        <v>15430</v>
      </c>
      <c r="S7539" s="24">
        <f>Table1[[#This Row],[Female Voters]]/Table1[[#This Row],[Female Population]]</f>
        <v>0.91001884422110557</v>
      </c>
      <c r="T7539" s="24">
        <f>Table1[[#This Row],[Male Voters]]/Table1[[#This Row],[Male Population]]</f>
        <v>0.87799043062200954</v>
      </c>
      <c r="U7539" s="24">
        <f>Table1[[#This Row],[Total Voters]]/Table1[[#This Row],[Total Population]]</f>
        <v>0.89440019309678975</v>
      </c>
      <c r="V7539" s="24">
        <f>Table1[[#This Row],[Female Ballots]]/Table1[[#This Row],[Female Population]]</f>
        <v>0.63764133165829151</v>
      </c>
      <c r="W7539" s="24">
        <f>Table1[[#This Row],[Male Ballots]]/Table1[[#This Row],[Male Population]]</f>
        <v>0.60295330803497771</v>
      </c>
      <c r="X7539" s="24">
        <f>Table1[[#This Row],[Total Ballots]]/Table1[[#This Row],[Total Population]]</f>
        <v>0.62072572210153676</v>
      </c>
      <c r="Y7539" s="24">
        <f>Table1[[#This Row],[Female Ballots]]/Table1[[#This Row],[Female Voters]]</f>
        <v>0.70069025021570319</v>
      </c>
      <c r="Z7539" s="24">
        <f>Table1[[#This Row],[Male Ballots]]/Table1[[#This Row],[Male Voters]]</f>
        <v>0.68674245983275395</v>
      </c>
      <c r="AA7539" s="24">
        <f>Table1[[#This Row],[Total Ballots]]/Table1[[#This Row],[Total Voters]]</f>
        <v>0.69401340349930285</v>
      </c>
    </row>
    <row r="7540" spans="1:27" x14ac:dyDescent="0.35">
      <c r="A7540" s="8" t="s">
        <v>35</v>
      </c>
      <c r="B7540" s="17">
        <v>2009</v>
      </c>
      <c r="C7540" s="17" t="s">
        <v>82</v>
      </c>
      <c r="D7540" s="17"/>
      <c r="E7540" s="35" t="s">
        <v>75</v>
      </c>
      <c r="F7540" s="34" t="s">
        <v>78</v>
      </c>
      <c r="G7540" s="9" t="s">
        <v>67</v>
      </c>
      <c r="H7540" s="10">
        <v>13983</v>
      </c>
      <c r="I7540" s="10">
        <v>11729</v>
      </c>
      <c r="J7540" s="10">
        <v>25712</v>
      </c>
      <c r="K7540" s="31">
        <v>11992</v>
      </c>
      <c r="L7540" s="31">
        <v>10574</v>
      </c>
      <c r="M7540" s="31">
        <v>0</v>
      </c>
      <c r="N7540" s="31">
        <v>22566</v>
      </c>
      <c r="O7540" s="10">
        <v>9127</v>
      </c>
      <c r="P7540" s="10">
        <v>8252</v>
      </c>
      <c r="Q7540" s="10"/>
      <c r="R7540" s="11">
        <v>17379</v>
      </c>
      <c r="S7540" s="24">
        <f>Table1[[#This Row],[Female Voters]]/Table1[[#This Row],[Female Population]]</f>
        <v>0.85761281556175351</v>
      </c>
      <c r="T7540" s="24">
        <f>Table1[[#This Row],[Male Voters]]/Table1[[#This Row],[Male Population]]</f>
        <v>0.90152613181004349</v>
      </c>
      <c r="U7540" s="24">
        <f>Table1[[#This Row],[Total Voters]]/Table1[[#This Row],[Total Population]]</f>
        <v>0.87764467952706904</v>
      </c>
      <c r="V7540" s="24">
        <f>Table1[[#This Row],[Female Ballots]]/Table1[[#This Row],[Female Population]]</f>
        <v>0.65272116141028391</v>
      </c>
      <c r="W7540" s="24">
        <f>Table1[[#This Row],[Male Ballots]]/Table1[[#This Row],[Male Population]]</f>
        <v>0.703555290306079</v>
      </c>
      <c r="X7540" s="24">
        <f>Table1[[#This Row],[Total Ballots]]/Table1[[#This Row],[Total Population]]</f>
        <v>0.67591008089607962</v>
      </c>
      <c r="Y7540" s="24">
        <f>Table1[[#This Row],[Female Ballots]]/Table1[[#This Row],[Female Voters]]</f>
        <v>0.76109072715143433</v>
      </c>
      <c r="Z7540" s="24">
        <f>Table1[[#This Row],[Male Ballots]]/Table1[[#This Row],[Male Voters]]</f>
        <v>0.78040476640817102</v>
      </c>
      <c r="AA7540" s="24">
        <f>Table1[[#This Row],[Total Ballots]]/Table1[[#This Row],[Total Voters]]</f>
        <v>0.77014091996809364</v>
      </c>
    </row>
    <row r="7541" spans="1:27" x14ac:dyDescent="0.35">
      <c r="A7541" s="8" t="s">
        <v>57</v>
      </c>
      <c r="B7541" s="17">
        <v>2009</v>
      </c>
      <c r="C7541" s="17" t="s">
        <v>82</v>
      </c>
      <c r="D7541" s="17"/>
      <c r="E7541" s="35" t="s">
        <v>73</v>
      </c>
      <c r="F7541" s="34" t="s">
        <v>78</v>
      </c>
      <c r="G7541" s="9" t="s">
        <v>79</v>
      </c>
      <c r="H7541" s="10">
        <v>18374.990000000002</v>
      </c>
      <c r="I7541" s="10">
        <v>18935.96</v>
      </c>
      <c r="J7541" s="10">
        <v>37310.979999999996</v>
      </c>
      <c r="K7541" s="31">
        <v>9530</v>
      </c>
      <c r="L7541" s="31">
        <v>8985</v>
      </c>
      <c r="M7541" s="31">
        <v>861</v>
      </c>
      <c r="N7541" s="31">
        <v>19376</v>
      </c>
      <c r="O7541" s="10">
        <v>5352</v>
      </c>
      <c r="P7541" s="10">
        <v>4954</v>
      </c>
      <c r="Q7541" s="10">
        <v>318</v>
      </c>
      <c r="R7541" s="11">
        <v>10624</v>
      </c>
      <c r="S7541" s="24">
        <f>Table1[[#This Row],[Female Voters]]/Table1[[#This Row],[Female Population]]</f>
        <v>0.51863973803523156</v>
      </c>
      <c r="T7541" s="24">
        <f>Table1[[#This Row],[Male Voters]]/Table1[[#This Row],[Male Population]]</f>
        <v>0.47449403146183244</v>
      </c>
      <c r="U7541" s="24">
        <f>Table1[[#This Row],[Total Voters]]/Table1[[#This Row],[Total Population]]</f>
        <v>0.51931093742378254</v>
      </c>
      <c r="V7541" s="24">
        <f>Table1[[#This Row],[Female Ballots]]/Table1[[#This Row],[Female Population]]</f>
        <v>0.29126546463426645</v>
      </c>
      <c r="W7541" s="24">
        <f>Table1[[#This Row],[Male Ballots]]/Table1[[#This Row],[Male Population]]</f>
        <v>0.26161863459787621</v>
      </c>
      <c r="X7541" s="24">
        <f>Table1[[#This Row],[Total Ballots]]/Table1[[#This Row],[Total Population]]</f>
        <v>0.2847419177947082</v>
      </c>
      <c r="Y7541" s="24">
        <f>Table1[[#This Row],[Female Ballots]]/Table1[[#This Row],[Female Voters]]</f>
        <v>0.56159496327387193</v>
      </c>
      <c r="Z7541" s="24">
        <f>Table1[[#This Row],[Male Ballots]]/Table1[[#This Row],[Male Voters]]</f>
        <v>0.5513633834168058</v>
      </c>
      <c r="AA7541" s="24">
        <f>Table1[[#This Row],[Total Ballots]]/Table1[[#This Row],[Total Voters]]</f>
        <v>0.54830718414533441</v>
      </c>
    </row>
    <row r="7542" spans="1:27" x14ac:dyDescent="0.35">
      <c r="A7542" s="8" t="s">
        <v>57</v>
      </c>
      <c r="B7542" s="17">
        <v>2009</v>
      </c>
      <c r="C7542" s="17" t="s">
        <v>82</v>
      </c>
      <c r="D7542" s="17"/>
      <c r="E7542" s="35" t="s">
        <v>73</v>
      </c>
      <c r="F7542" s="34" t="s">
        <v>78</v>
      </c>
      <c r="G7542" s="9" t="s">
        <v>62</v>
      </c>
      <c r="H7542" s="10">
        <v>7799.9400000000005</v>
      </c>
      <c r="I7542" s="10">
        <v>8344.93</v>
      </c>
      <c r="J7542" s="10">
        <v>16144.880000000001</v>
      </c>
      <c r="K7542" s="31">
        <v>1400</v>
      </c>
      <c r="L7542" s="31">
        <v>1322</v>
      </c>
      <c r="M7542" s="31">
        <v>259</v>
      </c>
      <c r="N7542" s="31">
        <v>2981</v>
      </c>
      <c r="O7542" s="10">
        <v>289</v>
      </c>
      <c r="P7542" s="10">
        <v>261</v>
      </c>
      <c r="Q7542" s="10">
        <v>47</v>
      </c>
      <c r="R7542" s="11">
        <v>597</v>
      </c>
      <c r="S7542" s="24">
        <f>Table1[[#This Row],[Female Voters]]/Table1[[#This Row],[Female Population]]</f>
        <v>0.17948856016841155</v>
      </c>
      <c r="T7542" s="24">
        <f>Table1[[#This Row],[Male Voters]]/Table1[[#This Row],[Male Population]]</f>
        <v>0.1584195433634554</v>
      </c>
      <c r="U7542" s="24">
        <f>Table1[[#This Row],[Total Voters]]/Table1[[#This Row],[Total Population]]</f>
        <v>0.18464057955215521</v>
      </c>
      <c r="V7542" s="24">
        <f>Table1[[#This Row],[Female Ballots]]/Table1[[#This Row],[Female Population]]</f>
        <v>3.7051567063336385E-2</v>
      </c>
      <c r="W7542" s="24">
        <f>Table1[[#This Row],[Male Ballots]]/Table1[[#This Row],[Male Population]]</f>
        <v>3.1276475656476448E-2</v>
      </c>
      <c r="X7542" s="24">
        <f>Table1[[#This Row],[Total Ballots]]/Table1[[#This Row],[Total Population]]</f>
        <v>3.6977667223293077E-2</v>
      </c>
      <c r="Y7542" s="24">
        <f>Table1[[#This Row],[Female Ballots]]/Table1[[#This Row],[Female Voters]]</f>
        <v>0.20642857142857143</v>
      </c>
      <c r="Z7542" s="24">
        <f>Table1[[#This Row],[Male Ballots]]/Table1[[#This Row],[Male Voters]]</f>
        <v>0.19742813918305599</v>
      </c>
      <c r="AA7542" s="24">
        <f>Table1[[#This Row],[Total Ballots]]/Table1[[#This Row],[Total Voters]]</f>
        <v>0.20026836632002684</v>
      </c>
    </row>
    <row r="7543" spans="1:27" x14ac:dyDescent="0.35">
      <c r="A7543" s="8" t="s">
        <v>57</v>
      </c>
      <c r="B7543" s="17">
        <v>2009</v>
      </c>
      <c r="C7543" s="17" t="s">
        <v>82</v>
      </c>
      <c r="D7543" s="17"/>
      <c r="E7543" s="35" t="s">
        <v>73</v>
      </c>
      <c r="F7543" s="34" t="s">
        <v>78</v>
      </c>
      <c r="G7543" s="9" t="s">
        <v>63</v>
      </c>
      <c r="H7543" s="10">
        <v>2722</v>
      </c>
      <c r="I7543" s="10">
        <v>3046</v>
      </c>
      <c r="J7543" s="10">
        <v>5768.01</v>
      </c>
      <c r="K7543" s="31">
        <v>1629</v>
      </c>
      <c r="L7543" s="31">
        <v>1620</v>
      </c>
      <c r="M7543" s="31">
        <v>203</v>
      </c>
      <c r="N7543" s="31">
        <v>3452</v>
      </c>
      <c r="O7543" s="10">
        <v>522</v>
      </c>
      <c r="P7543" s="10">
        <v>466</v>
      </c>
      <c r="Q7543" s="10">
        <v>59</v>
      </c>
      <c r="R7543" s="11">
        <v>1047</v>
      </c>
      <c r="S7543" s="24">
        <f>Table1[[#This Row],[Female Voters]]/Table1[[#This Row],[Female Population]]</f>
        <v>0.59845701689933872</v>
      </c>
      <c r="T7543" s="24">
        <f>Table1[[#This Row],[Male Voters]]/Table1[[#This Row],[Male Population]]</f>
        <v>0.53184504267892319</v>
      </c>
      <c r="U7543" s="24">
        <f>Table1[[#This Row],[Total Voters]]/Table1[[#This Row],[Total Population]]</f>
        <v>0.59847330361771212</v>
      </c>
      <c r="V7543" s="24">
        <f>Table1[[#This Row],[Female Ballots]]/Table1[[#This Row],[Female Population]]</f>
        <v>0.19177075679647318</v>
      </c>
      <c r="W7543" s="24">
        <f>Table1[[#This Row],[Male Ballots]]/Table1[[#This Row],[Male Population]]</f>
        <v>0.15298752462245568</v>
      </c>
      <c r="X7543" s="24">
        <f>Table1[[#This Row],[Total Ballots]]/Table1[[#This Row],[Total Population]]</f>
        <v>0.18151840929540691</v>
      </c>
      <c r="Y7543" s="24">
        <f>Table1[[#This Row],[Female Ballots]]/Table1[[#This Row],[Female Voters]]</f>
        <v>0.32044198895027626</v>
      </c>
      <c r="Z7543" s="24">
        <f>Table1[[#This Row],[Male Ballots]]/Table1[[#This Row],[Male Voters]]</f>
        <v>0.28765432098765431</v>
      </c>
      <c r="AA7543" s="24">
        <f>Table1[[#This Row],[Total Ballots]]/Table1[[#This Row],[Total Voters]]</f>
        <v>0.30330243337195828</v>
      </c>
    </row>
    <row r="7544" spans="1:27" x14ac:dyDescent="0.35">
      <c r="A7544" s="8" t="s">
        <v>57</v>
      </c>
      <c r="B7544" s="17">
        <v>2009</v>
      </c>
      <c r="C7544" s="17" t="s">
        <v>82</v>
      </c>
      <c r="D7544" s="17"/>
      <c r="E7544" s="35" t="s">
        <v>73</v>
      </c>
      <c r="F7544" s="34" t="s">
        <v>78</v>
      </c>
      <c r="G7544" s="9" t="s">
        <v>64</v>
      </c>
      <c r="H7544" s="10">
        <v>1825.01</v>
      </c>
      <c r="I7544" s="10">
        <v>1864</v>
      </c>
      <c r="J7544" s="10">
        <v>3689.02</v>
      </c>
      <c r="K7544" s="31">
        <v>1299</v>
      </c>
      <c r="L7544" s="31">
        <v>1195</v>
      </c>
      <c r="M7544" s="31">
        <v>138</v>
      </c>
      <c r="N7544" s="31">
        <v>2632</v>
      </c>
      <c r="O7544" s="10">
        <v>665</v>
      </c>
      <c r="P7544" s="10">
        <v>608</v>
      </c>
      <c r="Q7544" s="10">
        <v>51</v>
      </c>
      <c r="R7544" s="11">
        <v>1324</v>
      </c>
      <c r="S7544" s="24">
        <f>Table1[[#This Row],[Female Voters]]/Table1[[#This Row],[Female Population]]</f>
        <v>0.71177692177029173</v>
      </c>
      <c r="T7544" s="24">
        <f>Table1[[#This Row],[Male Voters]]/Table1[[#This Row],[Male Population]]</f>
        <v>0.64109442060085842</v>
      </c>
      <c r="U7544" s="24">
        <f>Table1[[#This Row],[Total Voters]]/Table1[[#This Row],[Total Population]]</f>
        <v>0.7134686176816607</v>
      </c>
      <c r="V7544" s="24">
        <f>Table1[[#This Row],[Female Ballots]]/Table1[[#This Row],[Female Population]]</f>
        <v>0.36438156503252039</v>
      </c>
      <c r="W7544" s="24">
        <f>Table1[[#This Row],[Male Ballots]]/Table1[[#This Row],[Male Population]]</f>
        <v>0.3261802575107296</v>
      </c>
      <c r="X7544" s="24">
        <f>Table1[[#This Row],[Total Ballots]]/Table1[[#This Row],[Total Population]]</f>
        <v>0.35890290646296308</v>
      </c>
      <c r="Y7544" s="24">
        <f>Table1[[#This Row],[Female Ballots]]/Table1[[#This Row],[Female Voters]]</f>
        <v>0.51193225558121636</v>
      </c>
      <c r="Z7544" s="24">
        <f>Table1[[#This Row],[Male Ballots]]/Table1[[#This Row],[Male Voters]]</f>
        <v>0.50878661087866106</v>
      </c>
      <c r="AA7544" s="24">
        <f>Table1[[#This Row],[Total Ballots]]/Table1[[#This Row],[Total Voters]]</f>
        <v>0.50303951367781152</v>
      </c>
    </row>
    <row r="7545" spans="1:27" x14ac:dyDescent="0.35">
      <c r="A7545" s="8" t="s">
        <v>57</v>
      </c>
      <c r="B7545" s="17">
        <v>2009</v>
      </c>
      <c r="C7545" s="17" t="s">
        <v>82</v>
      </c>
      <c r="D7545" s="17"/>
      <c r="E7545" s="35" t="s">
        <v>73</v>
      </c>
      <c r="F7545" s="34" t="s">
        <v>78</v>
      </c>
      <c r="G7545" s="9" t="s">
        <v>65</v>
      </c>
      <c r="H7545" s="10">
        <v>2098.02</v>
      </c>
      <c r="I7545" s="10">
        <v>2072.02</v>
      </c>
      <c r="J7545" s="10">
        <v>4170.0200000000004</v>
      </c>
      <c r="K7545" s="31">
        <v>1740</v>
      </c>
      <c r="L7545" s="31">
        <v>1612</v>
      </c>
      <c r="M7545" s="31">
        <v>116</v>
      </c>
      <c r="N7545" s="31">
        <v>3468</v>
      </c>
      <c r="O7545" s="10">
        <v>1122</v>
      </c>
      <c r="P7545" s="10">
        <v>1036</v>
      </c>
      <c r="Q7545" s="10">
        <v>59</v>
      </c>
      <c r="R7545" s="11">
        <v>2217</v>
      </c>
      <c r="S7545" s="24">
        <f>Table1[[#This Row],[Female Voters]]/Table1[[#This Row],[Female Population]]</f>
        <v>0.82935339033946298</v>
      </c>
      <c r="T7545" s="24">
        <f>Table1[[#This Row],[Male Voters]]/Table1[[#This Row],[Male Population]]</f>
        <v>0.77798476848679066</v>
      </c>
      <c r="U7545" s="24">
        <f>Table1[[#This Row],[Total Voters]]/Table1[[#This Row],[Total Population]]</f>
        <v>0.83165068752667848</v>
      </c>
      <c r="V7545" s="24">
        <f>Table1[[#This Row],[Female Ballots]]/Table1[[#This Row],[Female Population]]</f>
        <v>0.534789944805102</v>
      </c>
      <c r="W7545" s="24">
        <f>Table1[[#This Row],[Male Ballots]]/Table1[[#This Row],[Male Population]]</f>
        <v>0.49999517379175878</v>
      </c>
      <c r="X7545" s="24">
        <f>Table1[[#This Row],[Total Ballots]]/Table1[[#This Row],[Total Population]]</f>
        <v>0.53165212636869841</v>
      </c>
      <c r="Y7545" s="24">
        <f>Table1[[#This Row],[Female Ballots]]/Table1[[#This Row],[Female Voters]]</f>
        <v>0.64482758620689651</v>
      </c>
      <c r="Z7545" s="24">
        <f>Table1[[#This Row],[Male Ballots]]/Table1[[#This Row],[Male Voters]]</f>
        <v>0.64267990074441683</v>
      </c>
      <c r="AA7545" s="24">
        <f>Table1[[#This Row],[Total Ballots]]/Table1[[#This Row],[Total Voters]]</f>
        <v>0.63927335640138405</v>
      </c>
    </row>
    <row r="7546" spans="1:27" x14ac:dyDescent="0.35">
      <c r="A7546" s="8" t="s">
        <v>57</v>
      </c>
      <c r="B7546" s="17">
        <v>2009</v>
      </c>
      <c r="C7546" s="17" t="s">
        <v>82</v>
      </c>
      <c r="D7546" s="17"/>
      <c r="E7546" s="35" t="s">
        <v>73</v>
      </c>
      <c r="F7546" s="34" t="s">
        <v>78</v>
      </c>
      <c r="G7546" s="9" t="s">
        <v>66</v>
      </c>
      <c r="H7546" s="10">
        <v>1718.02</v>
      </c>
      <c r="I7546" s="10">
        <v>1728.01</v>
      </c>
      <c r="J7546" s="10">
        <v>3446.02</v>
      </c>
      <c r="K7546" s="31">
        <v>1537</v>
      </c>
      <c r="L7546" s="31">
        <v>1563</v>
      </c>
      <c r="M7546" s="31">
        <v>72</v>
      </c>
      <c r="N7546" s="31">
        <v>3172</v>
      </c>
      <c r="O7546" s="10">
        <v>1184</v>
      </c>
      <c r="P7546" s="10">
        <v>1183</v>
      </c>
      <c r="Q7546" s="10">
        <v>50</v>
      </c>
      <c r="R7546" s="11">
        <v>2417</v>
      </c>
      <c r="S7546" s="24">
        <f>Table1[[#This Row],[Female Voters]]/Table1[[#This Row],[Female Population]]</f>
        <v>0.89463452113479469</v>
      </c>
      <c r="T7546" s="24">
        <f>Table1[[#This Row],[Male Voters]]/Table1[[#This Row],[Male Population]]</f>
        <v>0.90450865446380524</v>
      </c>
      <c r="U7546" s="24">
        <f>Table1[[#This Row],[Total Voters]]/Table1[[#This Row],[Total Population]]</f>
        <v>0.92048217944179078</v>
      </c>
      <c r="V7546" s="24">
        <f>Table1[[#This Row],[Female Ballots]]/Table1[[#This Row],[Female Population]]</f>
        <v>0.68916543462823487</v>
      </c>
      <c r="W7546" s="24">
        <f>Table1[[#This Row],[Male Ballots]]/Table1[[#This Row],[Male Population]]</f>
        <v>0.68460251966134456</v>
      </c>
      <c r="X7546" s="24">
        <f>Table1[[#This Row],[Total Ballots]]/Table1[[#This Row],[Total Population]]</f>
        <v>0.70138884858474415</v>
      </c>
      <c r="Y7546" s="24">
        <f>Table1[[#This Row],[Female Ballots]]/Table1[[#This Row],[Female Voters]]</f>
        <v>0.77033181522446326</v>
      </c>
      <c r="Z7546" s="24">
        <f>Table1[[#This Row],[Male Ballots]]/Table1[[#This Row],[Male Voters]]</f>
        <v>0.75687779910428665</v>
      </c>
      <c r="AA7546" s="24">
        <f>Table1[[#This Row],[Total Ballots]]/Table1[[#This Row],[Total Voters]]</f>
        <v>0.7619798234552333</v>
      </c>
    </row>
    <row r="7547" spans="1:27" x14ac:dyDescent="0.35">
      <c r="A7547" s="8" t="s">
        <v>57</v>
      </c>
      <c r="B7547" s="17">
        <v>2009</v>
      </c>
      <c r="C7547" s="17" t="s">
        <v>82</v>
      </c>
      <c r="D7547" s="17"/>
      <c r="E7547" s="35" t="s">
        <v>73</v>
      </c>
      <c r="F7547" s="34" t="s">
        <v>78</v>
      </c>
      <c r="G7547" s="9" t="s">
        <v>67</v>
      </c>
      <c r="H7547" s="10">
        <v>2212</v>
      </c>
      <c r="I7547" s="10">
        <v>1881</v>
      </c>
      <c r="J7547" s="10">
        <v>4093.0299999999997</v>
      </c>
      <c r="K7547" s="31">
        <v>1925</v>
      </c>
      <c r="L7547" s="31">
        <v>1673</v>
      </c>
      <c r="M7547" s="31">
        <v>73</v>
      </c>
      <c r="N7547" s="31">
        <v>3671</v>
      </c>
      <c r="O7547" s="10">
        <v>1570</v>
      </c>
      <c r="P7547" s="10">
        <v>1400</v>
      </c>
      <c r="Q7547" s="10">
        <v>52</v>
      </c>
      <c r="R7547" s="11">
        <v>3022</v>
      </c>
      <c r="S7547" s="24">
        <f>Table1[[#This Row],[Female Voters]]/Table1[[#This Row],[Female Population]]</f>
        <v>0.870253164556962</v>
      </c>
      <c r="T7547" s="24">
        <f>Table1[[#This Row],[Male Voters]]/Table1[[#This Row],[Male Population]]</f>
        <v>0.88942052099946833</v>
      </c>
      <c r="U7547" s="24">
        <f>Table1[[#This Row],[Total Voters]]/Table1[[#This Row],[Total Population]]</f>
        <v>0.89689056762349662</v>
      </c>
      <c r="V7547" s="24">
        <f>Table1[[#This Row],[Female Ballots]]/Table1[[#This Row],[Female Population]]</f>
        <v>0.70976491862567814</v>
      </c>
      <c r="W7547" s="24">
        <f>Table1[[#This Row],[Male Ballots]]/Table1[[#This Row],[Male Population]]</f>
        <v>0.74428495481127055</v>
      </c>
      <c r="X7547" s="24">
        <f>Table1[[#This Row],[Total Ballots]]/Table1[[#This Row],[Total Population]]</f>
        <v>0.73832832889082178</v>
      </c>
      <c r="Y7547" s="24">
        <f>Table1[[#This Row],[Female Ballots]]/Table1[[#This Row],[Female Voters]]</f>
        <v>0.81558441558441563</v>
      </c>
      <c r="Z7547" s="24">
        <f>Table1[[#This Row],[Male Ballots]]/Table1[[#This Row],[Male Voters]]</f>
        <v>0.83682008368200833</v>
      </c>
      <c r="AA7547" s="24">
        <f>Table1[[#This Row],[Total Ballots]]/Table1[[#This Row],[Total Voters]]</f>
        <v>0.82320893489512392</v>
      </c>
    </row>
    <row r="7548" spans="1:27" x14ac:dyDescent="0.35">
      <c r="A7548" s="8" t="s">
        <v>58</v>
      </c>
      <c r="B7548" s="17">
        <v>2009</v>
      </c>
      <c r="C7548" s="17" t="s">
        <v>82</v>
      </c>
      <c r="D7548" s="17"/>
      <c r="E7548" s="35" t="s">
        <v>74</v>
      </c>
      <c r="F7548" s="34" t="s">
        <v>78</v>
      </c>
      <c r="G7548" s="9" t="s">
        <v>79</v>
      </c>
      <c r="H7548" s="10">
        <v>84581</v>
      </c>
      <c r="I7548" s="10">
        <v>83421</v>
      </c>
      <c r="J7548" s="10">
        <v>168002</v>
      </c>
      <c r="K7548" s="31">
        <v>52692</v>
      </c>
      <c r="L7548" s="31">
        <v>44538</v>
      </c>
      <c r="M7548" s="31">
        <v>5</v>
      </c>
      <c r="N7548" s="31">
        <v>97235</v>
      </c>
      <c r="O7548" s="10">
        <v>24031</v>
      </c>
      <c r="P7548" s="10">
        <v>20632</v>
      </c>
      <c r="Q7548" s="10"/>
      <c r="R7548" s="11">
        <v>44663</v>
      </c>
      <c r="S7548" s="24">
        <f>Table1[[#This Row],[Female Voters]]/Table1[[#This Row],[Female Population]]</f>
        <v>0.62297679147799156</v>
      </c>
      <c r="T7548" s="24">
        <f>Table1[[#This Row],[Male Voters]]/Table1[[#This Row],[Male Population]]</f>
        <v>0.53389434315100515</v>
      </c>
      <c r="U7548" s="24">
        <f>Table1[[#This Row],[Total Voters]]/Table1[[#This Row],[Total Population]]</f>
        <v>0.57877287175152681</v>
      </c>
      <c r="V7548" s="24">
        <f>Table1[[#This Row],[Female Ballots]]/Table1[[#This Row],[Female Population]]</f>
        <v>0.28411818257055366</v>
      </c>
      <c r="W7548" s="24">
        <f>Table1[[#This Row],[Male Ballots]]/Table1[[#This Row],[Male Population]]</f>
        <v>0.24732381534625575</v>
      </c>
      <c r="X7548" s="24">
        <f>Table1[[#This Row],[Total Ballots]]/Table1[[#This Row],[Total Population]]</f>
        <v>0.26584802561874266</v>
      </c>
      <c r="Y7548" s="24">
        <f>Table1[[#This Row],[Female Ballots]]/Table1[[#This Row],[Female Voters]]</f>
        <v>0.45606543687846351</v>
      </c>
      <c r="Z7548" s="24">
        <f>Table1[[#This Row],[Male Ballots]]/Table1[[#This Row],[Male Voters]]</f>
        <v>0.46324486954959809</v>
      </c>
      <c r="AA7548" s="24">
        <f>Table1[[#This Row],[Total Ballots]]/Table1[[#This Row],[Total Voters]]</f>
        <v>0.45933048799300663</v>
      </c>
    </row>
    <row r="7549" spans="1:27" x14ac:dyDescent="0.35">
      <c r="A7549" s="8" t="s">
        <v>58</v>
      </c>
      <c r="B7549" s="17">
        <v>2009</v>
      </c>
      <c r="C7549" s="17" t="s">
        <v>82</v>
      </c>
      <c r="D7549" s="17"/>
      <c r="E7549" s="35" t="s">
        <v>74</v>
      </c>
      <c r="F7549" s="34" t="s">
        <v>78</v>
      </c>
      <c r="G7549" s="9" t="s">
        <v>62</v>
      </c>
      <c r="H7549" s="10">
        <v>11838</v>
      </c>
      <c r="I7549" s="10">
        <v>12933</v>
      </c>
      <c r="J7549" s="10">
        <v>24771</v>
      </c>
      <c r="K7549" s="31">
        <v>5353</v>
      </c>
      <c r="L7549" s="31">
        <v>4571</v>
      </c>
      <c r="M7549" s="31">
        <v>1</v>
      </c>
      <c r="N7549" s="31">
        <v>9925</v>
      </c>
      <c r="O7549" s="10">
        <v>850</v>
      </c>
      <c r="P7549" s="10">
        <v>734</v>
      </c>
      <c r="Q7549" s="10"/>
      <c r="R7549" s="11">
        <v>1584</v>
      </c>
      <c r="S7549" s="24">
        <f>Table1[[#This Row],[Female Voters]]/Table1[[#This Row],[Female Population]]</f>
        <v>0.45218786957256291</v>
      </c>
      <c r="T7549" s="24">
        <f>Table1[[#This Row],[Male Voters]]/Table1[[#This Row],[Male Population]]</f>
        <v>0.35343694425114047</v>
      </c>
      <c r="U7549" s="24">
        <f>Table1[[#This Row],[Total Voters]]/Table1[[#This Row],[Total Population]]</f>
        <v>0.4006701384683703</v>
      </c>
      <c r="V7549" s="24">
        <f>Table1[[#This Row],[Female Ballots]]/Table1[[#This Row],[Female Population]]</f>
        <v>7.1802669369825989E-2</v>
      </c>
      <c r="W7549" s="24">
        <f>Table1[[#This Row],[Male Ballots]]/Table1[[#This Row],[Male Population]]</f>
        <v>5.6754040052578676E-2</v>
      </c>
      <c r="X7549" s="24">
        <f>Table1[[#This Row],[Total Ballots]]/Table1[[#This Row],[Total Population]]</f>
        <v>6.3945743005934363E-2</v>
      </c>
      <c r="Y7549" s="24">
        <f>Table1[[#This Row],[Female Ballots]]/Table1[[#This Row],[Female Voters]]</f>
        <v>0.15878946385204559</v>
      </c>
      <c r="Z7549" s="24">
        <f>Table1[[#This Row],[Male Ballots]]/Table1[[#This Row],[Male Voters]]</f>
        <v>0.16057755414570116</v>
      </c>
      <c r="AA7549" s="24">
        <f>Table1[[#This Row],[Total Ballots]]/Table1[[#This Row],[Total Voters]]</f>
        <v>0.1595969773299748</v>
      </c>
    </row>
    <row r="7550" spans="1:27" x14ac:dyDescent="0.35">
      <c r="A7550" s="8" t="s">
        <v>58</v>
      </c>
      <c r="B7550" s="17">
        <v>2009</v>
      </c>
      <c r="C7550" s="17" t="s">
        <v>82</v>
      </c>
      <c r="D7550" s="17"/>
      <c r="E7550" s="35" t="s">
        <v>74</v>
      </c>
      <c r="F7550" s="34" t="s">
        <v>78</v>
      </c>
      <c r="G7550" s="9" t="s">
        <v>63</v>
      </c>
      <c r="H7550" s="10">
        <v>15595</v>
      </c>
      <c r="I7550" s="10">
        <v>15917</v>
      </c>
      <c r="J7550" s="10">
        <v>31512</v>
      </c>
      <c r="K7550" s="31">
        <v>8178</v>
      </c>
      <c r="L7550" s="31">
        <v>6466</v>
      </c>
      <c r="M7550" s="31">
        <v>2</v>
      </c>
      <c r="N7550" s="31">
        <v>14646</v>
      </c>
      <c r="O7550" s="10">
        <v>1722</v>
      </c>
      <c r="P7550" s="10">
        <v>1390</v>
      </c>
      <c r="Q7550" s="10"/>
      <c r="R7550" s="11">
        <v>3112</v>
      </c>
      <c r="S7550" s="24">
        <f>Table1[[#This Row],[Female Voters]]/Table1[[#This Row],[Female Population]]</f>
        <v>0.52439884578390505</v>
      </c>
      <c r="T7550" s="24">
        <f>Table1[[#This Row],[Male Voters]]/Table1[[#This Row],[Male Population]]</f>
        <v>0.40623233021297983</v>
      </c>
      <c r="U7550" s="24">
        <f>Table1[[#This Row],[Total Voters]]/Table1[[#This Row],[Total Population]]</f>
        <v>0.46477532368621477</v>
      </c>
      <c r="V7550" s="24">
        <f>Table1[[#This Row],[Female Ballots]]/Table1[[#This Row],[Female Population]]</f>
        <v>0.11042000641231164</v>
      </c>
      <c r="W7550" s="24">
        <f>Table1[[#This Row],[Male Ballots]]/Table1[[#This Row],[Male Population]]</f>
        <v>8.732801407300371E-2</v>
      </c>
      <c r="X7550" s="24">
        <f>Table1[[#This Row],[Total Ballots]]/Table1[[#This Row],[Total Population]]</f>
        <v>9.8756029449098753E-2</v>
      </c>
      <c r="Y7550" s="24">
        <f>Table1[[#This Row],[Female Ballots]]/Table1[[#This Row],[Female Voters]]</f>
        <v>0.21056493030080703</v>
      </c>
      <c r="Z7550" s="24">
        <f>Table1[[#This Row],[Male Ballots]]/Table1[[#This Row],[Male Voters]]</f>
        <v>0.21497061552737395</v>
      </c>
      <c r="AA7550" s="24">
        <f>Table1[[#This Row],[Total Ballots]]/Table1[[#This Row],[Total Voters]]</f>
        <v>0.21248122354226409</v>
      </c>
    </row>
    <row r="7551" spans="1:27" x14ac:dyDescent="0.35">
      <c r="A7551" s="8" t="s">
        <v>58</v>
      </c>
      <c r="B7551" s="17">
        <v>2009</v>
      </c>
      <c r="C7551" s="17" t="s">
        <v>82</v>
      </c>
      <c r="D7551" s="17"/>
      <c r="E7551" s="35" t="s">
        <v>74</v>
      </c>
      <c r="F7551" s="34" t="s">
        <v>78</v>
      </c>
      <c r="G7551" s="9" t="s">
        <v>64</v>
      </c>
      <c r="H7551" s="10">
        <v>14545</v>
      </c>
      <c r="I7551" s="10">
        <v>15071</v>
      </c>
      <c r="J7551" s="10">
        <v>29616</v>
      </c>
      <c r="K7551" s="31">
        <v>7751</v>
      </c>
      <c r="L7551" s="31">
        <v>6609</v>
      </c>
      <c r="M7551" s="31">
        <v>0</v>
      </c>
      <c r="N7551" s="31">
        <v>14360</v>
      </c>
      <c r="O7551" s="10">
        <v>2441</v>
      </c>
      <c r="P7551" s="10">
        <v>2030</v>
      </c>
      <c r="Q7551" s="10"/>
      <c r="R7551" s="11">
        <v>4471</v>
      </c>
      <c r="S7551" s="24">
        <f>Table1[[#This Row],[Female Voters]]/Table1[[#This Row],[Female Population]]</f>
        <v>0.5328979030594706</v>
      </c>
      <c r="T7551" s="24">
        <f>Table1[[#This Row],[Male Voters]]/Table1[[#This Row],[Male Population]]</f>
        <v>0.43852431822705856</v>
      </c>
      <c r="U7551" s="24">
        <f>Table1[[#This Row],[Total Voters]]/Table1[[#This Row],[Total Population]]</f>
        <v>0.48487304159913558</v>
      </c>
      <c r="V7551" s="24">
        <f>Table1[[#This Row],[Female Ballots]]/Table1[[#This Row],[Female Population]]</f>
        <v>0.16782399449982813</v>
      </c>
      <c r="W7551" s="24">
        <f>Table1[[#This Row],[Male Ballots]]/Table1[[#This Row],[Male Population]]</f>
        <v>0.13469577333952623</v>
      </c>
      <c r="X7551" s="24">
        <f>Table1[[#This Row],[Total Ballots]]/Table1[[#This Row],[Total Population]]</f>
        <v>0.15096569421934089</v>
      </c>
      <c r="Y7551" s="24">
        <f>Table1[[#This Row],[Female Ballots]]/Table1[[#This Row],[Female Voters]]</f>
        <v>0.31492710617984776</v>
      </c>
      <c r="Z7551" s="24">
        <f>Table1[[#This Row],[Male Ballots]]/Table1[[#This Row],[Male Voters]]</f>
        <v>0.30715690724769257</v>
      </c>
      <c r="AA7551" s="24">
        <f>Table1[[#This Row],[Total Ballots]]/Table1[[#This Row],[Total Voters]]</f>
        <v>0.31135097493036212</v>
      </c>
    </row>
    <row r="7552" spans="1:27" x14ac:dyDescent="0.35">
      <c r="A7552" s="8" t="s">
        <v>58</v>
      </c>
      <c r="B7552" s="17">
        <v>2009</v>
      </c>
      <c r="C7552" s="17" t="s">
        <v>82</v>
      </c>
      <c r="D7552" s="17"/>
      <c r="E7552" s="35" t="s">
        <v>74</v>
      </c>
      <c r="F7552" s="34" t="s">
        <v>78</v>
      </c>
      <c r="G7552" s="9" t="s">
        <v>65</v>
      </c>
      <c r="H7552" s="10">
        <v>15104</v>
      </c>
      <c r="I7552" s="10">
        <v>15390</v>
      </c>
      <c r="J7552" s="10">
        <v>30494</v>
      </c>
      <c r="K7552" s="31">
        <v>9898</v>
      </c>
      <c r="L7552" s="31">
        <v>8698</v>
      </c>
      <c r="M7552" s="31">
        <v>2</v>
      </c>
      <c r="N7552" s="31">
        <v>18598</v>
      </c>
      <c r="O7552" s="10">
        <v>4415</v>
      </c>
      <c r="P7552" s="10">
        <v>3984</v>
      </c>
      <c r="Q7552" s="10"/>
      <c r="R7552" s="11">
        <v>8399</v>
      </c>
      <c r="S7552" s="24">
        <f>Table1[[#This Row],[Female Voters]]/Table1[[#This Row],[Female Population]]</f>
        <v>0.65532309322033899</v>
      </c>
      <c r="T7552" s="24">
        <f>Table1[[#This Row],[Male Voters]]/Table1[[#This Row],[Male Population]]</f>
        <v>0.56517218973359329</v>
      </c>
      <c r="U7552" s="24">
        <f>Table1[[#This Row],[Total Voters]]/Table1[[#This Row],[Total Population]]</f>
        <v>0.60989047025644394</v>
      </c>
      <c r="V7552" s="24">
        <f>Table1[[#This Row],[Female Ballots]]/Table1[[#This Row],[Female Population]]</f>
        <v>0.29230667372881358</v>
      </c>
      <c r="W7552" s="24">
        <f>Table1[[#This Row],[Male Ballots]]/Table1[[#This Row],[Male Population]]</f>
        <v>0.25886939571150097</v>
      </c>
      <c r="X7552" s="24">
        <f>Table1[[#This Row],[Total Ballots]]/Table1[[#This Row],[Total Population]]</f>
        <v>0.27543123237358169</v>
      </c>
      <c r="Y7552" s="24">
        <f>Table1[[#This Row],[Female Ballots]]/Table1[[#This Row],[Female Voters]]</f>
        <v>0.44604970701151747</v>
      </c>
      <c r="Z7552" s="24">
        <f>Table1[[#This Row],[Male Ballots]]/Table1[[#This Row],[Male Voters]]</f>
        <v>0.4580363301908485</v>
      </c>
      <c r="AA7552" s="24">
        <f>Table1[[#This Row],[Total Ballots]]/Table1[[#This Row],[Total Voters]]</f>
        <v>0.45160769975266157</v>
      </c>
    </row>
    <row r="7553" spans="1:27" x14ac:dyDescent="0.35">
      <c r="A7553" s="8" t="s">
        <v>58</v>
      </c>
      <c r="B7553" s="17">
        <v>2009</v>
      </c>
      <c r="C7553" s="17" t="s">
        <v>82</v>
      </c>
      <c r="D7553" s="17"/>
      <c r="E7553" s="35" t="s">
        <v>74</v>
      </c>
      <c r="F7553" s="34" t="s">
        <v>78</v>
      </c>
      <c r="G7553" s="9" t="s">
        <v>66</v>
      </c>
      <c r="H7553" s="10">
        <v>12297</v>
      </c>
      <c r="I7553" s="10">
        <v>11901</v>
      </c>
      <c r="J7553" s="10">
        <v>24198</v>
      </c>
      <c r="K7553" s="31">
        <v>9658</v>
      </c>
      <c r="L7553" s="31">
        <v>8604</v>
      </c>
      <c r="M7553" s="31">
        <v>0</v>
      </c>
      <c r="N7553" s="31">
        <v>18262</v>
      </c>
      <c r="O7553" s="10">
        <v>6150</v>
      </c>
      <c r="P7553" s="10">
        <v>5436</v>
      </c>
      <c r="Q7553" s="10"/>
      <c r="R7553" s="11">
        <v>11586</v>
      </c>
      <c r="S7553" s="24">
        <f>Table1[[#This Row],[Female Voters]]/Table1[[#This Row],[Female Population]]</f>
        <v>0.78539481174270143</v>
      </c>
      <c r="T7553" s="24">
        <f>Table1[[#This Row],[Male Voters]]/Table1[[#This Row],[Male Population]]</f>
        <v>0.72296445676833876</v>
      </c>
      <c r="U7553" s="24">
        <f>Table1[[#This Row],[Total Voters]]/Table1[[#This Row],[Total Population]]</f>
        <v>0.75469047028680059</v>
      </c>
      <c r="V7553" s="24">
        <f>Table1[[#This Row],[Female Ballots]]/Table1[[#This Row],[Female Population]]</f>
        <v>0.50012198097096849</v>
      </c>
      <c r="W7553" s="24">
        <f>Table1[[#This Row],[Male Ballots]]/Table1[[#This Row],[Male Population]]</f>
        <v>0.45676833879505924</v>
      </c>
      <c r="X7553" s="24">
        <f>Table1[[#This Row],[Total Ballots]]/Table1[[#This Row],[Total Population]]</f>
        <v>0.47879990081824947</v>
      </c>
      <c r="Y7553" s="24">
        <f>Table1[[#This Row],[Female Ballots]]/Table1[[#This Row],[Female Voters]]</f>
        <v>0.63677780078691237</v>
      </c>
      <c r="Z7553" s="24">
        <f>Table1[[#This Row],[Male Ballots]]/Table1[[#This Row],[Male Voters]]</f>
        <v>0.63179916317991636</v>
      </c>
      <c r="AA7553" s="24">
        <f>Table1[[#This Row],[Total Ballots]]/Table1[[#This Row],[Total Voters]]</f>
        <v>0.63443215419997812</v>
      </c>
    </row>
    <row r="7554" spans="1:27" x14ac:dyDescent="0.35">
      <c r="A7554" s="8" t="s">
        <v>58</v>
      </c>
      <c r="B7554" s="17">
        <v>2009</v>
      </c>
      <c r="C7554" s="17" t="s">
        <v>82</v>
      </c>
      <c r="D7554" s="17"/>
      <c r="E7554" s="35" t="s">
        <v>74</v>
      </c>
      <c r="F7554" s="34" t="s">
        <v>78</v>
      </c>
      <c r="G7554" s="9" t="s">
        <v>67</v>
      </c>
      <c r="H7554" s="10">
        <v>15202</v>
      </c>
      <c r="I7554" s="10">
        <v>12209</v>
      </c>
      <c r="J7554" s="10">
        <v>27411</v>
      </c>
      <c r="K7554" s="31">
        <v>11854</v>
      </c>
      <c r="L7554" s="31">
        <v>9590</v>
      </c>
      <c r="M7554" s="31">
        <v>0</v>
      </c>
      <c r="N7554" s="31">
        <v>21444</v>
      </c>
      <c r="O7554" s="10">
        <v>8453</v>
      </c>
      <c r="P7554" s="10">
        <v>7058</v>
      </c>
      <c r="Q7554" s="10"/>
      <c r="R7554" s="11">
        <v>15511</v>
      </c>
      <c r="S7554" s="24">
        <f>Table1[[#This Row],[Female Voters]]/Table1[[#This Row],[Female Population]]</f>
        <v>0.77976582028680441</v>
      </c>
      <c r="T7554" s="24">
        <f>Table1[[#This Row],[Male Voters]]/Table1[[#This Row],[Male Population]]</f>
        <v>0.78548611679908265</v>
      </c>
      <c r="U7554" s="24">
        <f>Table1[[#This Row],[Total Voters]]/Table1[[#This Row],[Total Population]]</f>
        <v>0.78231366969464811</v>
      </c>
      <c r="V7554" s="24">
        <f>Table1[[#This Row],[Female Ballots]]/Table1[[#This Row],[Female Population]]</f>
        <v>0.55604525720299958</v>
      </c>
      <c r="W7554" s="24">
        <f>Table1[[#This Row],[Male Ballots]]/Table1[[#This Row],[Male Population]]</f>
        <v>0.57809812433450736</v>
      </c>
      <c r="X7554" s="24">
        <f>Table1[[#This Row],[Total Ballots]]/Table1[[#This Row],[Total Population]]</f>
        <v>0.56586771733975416</v>
      </c>
      <c r="Y7554" s="24">
        <f>Table1[[#This Row],[Female Ballots]]/Table1[[#This Row],[Female Voters]]</f>
        <v>0.71309262696136322</v>
      </c>
      <c r="Z7554" s="24">
        <f>Table1[[#This Row],[Male Ballots]]/Table1[[#This Row],[Male Voters]]</f>
        <v>0.73597497393117828</v>
      </c>
      <c r="AA7554" s="24">
        <f>Table1[[#This Row],[Total Ballots]]/Table1[[#This Row],[Total Voters]]</f>
        <v>0.72332587203879872</v>
      </c>
    </row>
    <row r="7555" spans="1:27" x14ac:dyDescent="0.35">
      <c r="A7555" s="8" t="s">
        <v>68</v>
      </c>
      <c r="B7555" s="17">
        <v>2009</v>
      </c>
      <c r="C7555" s="17" t="s">
        <v>82</v>
      </c>
      <c r="D7555" s="17"/>
      <c r="E7555" s="35" t="e">
        <v>#N/A</v>
      </c>
      <c r="F7555" s="34" t="s">
        <v>77</v>
      </c>
      <c r="G7555" s="9" t="s">
        <v>79</v>
      </c>
      <c r="H7555" s="10">
        <v>2571921.19</v>
      </c>
      <c r="I7555" s="10">
        <v>2522459.77</v>
      </c>
      <c r="J7555" s="10">
        <v>5094380.9399999995</v>
      </c>
      <c r="K7555" s="31">
        <v>1885092</v>
      </c>
      <c r="L7555" s="31">
        <v>1681718</v>
      </c>
      <c r="M7555" s="31">
        <v>11172</v>
      </c>
      <c r="N7555" s="31">
        <v>3577982</v>
      </c>
      <c r="O7555" s="31">
        <v>918742</v>
      </c>
      <c r="P7555" s="31">
        <v>810551</v>
      </c>
      <c r="Q7555" s="10">
        <v>3642</v>
      </c>
      <c r="R7555" s="11">
        <v>1732935</v>
      </c>
      <c r="S7555" s="24">
        <f>Table1[[#This Row],[Female Voters]]/Table1[[#This Row],[Female Population]]</f>
        <v>0.73295091907540144</v>
      </c>
      <c r="T7555" s="24">
        <f>Table1[[#This Row],[Male Voters]]/Table1[[#This Row],[Male Population]]</f>
        <v>0.66669764965171274</v>
      </c>
      <c r="U7555" s="24">
        <f>Table1[[#This Row],[Total Voters]]/Table1[[#This Row],[Total Population]]</f>
        <v>0.70233891853403496</v>
      </c>
      <c r="V7555" s="24">
        <f>Table1[[#This Row],[Female Ballots]]/Table1[[#This Row],[Female Population]]</f>
        <v>0.35722012150768895</v>
      </c>
      <c r="W7555" s="24">
        <f>Table1[[#This Row],[Male Ballots]]/Table1[[#This Row],[Male Population]]</f>
        <v>0.32133356878076197</v>
      </c>
      <c r="X7555" s="24">
        <f>Table1[[#This Row],[Total Ballots]]/Table1[[#This Row],[Total Population]]</f>
        <v>0.34016596332507482</v>
      </c>
      <c r="Y7555" s="24">
        <f>Table1[[#This Row],[Female Ballots]]/Table1[[#This Row],[Female Voters]]</f>
        <v>0.48737249959153189</v>
      </c>
      <c r="Z7555" s="24">
        <f>Table1[[#This Row],[Male Ballots]]/Table1[[#This Row],[Male Voters]]</f>
        <v>0.48197795349755429</v>
      </c>
      <c r="AA7555" s="24">
        <f>Table1[[#This Row],[Total Ballots]]/Table1[[#This Row],[Total Voters]]</f>
        <v>0.48433306819318822</v>
      </c>
    </row>
    <row r="7556" spans="1:27" x14ac:dyDescent="0.35">
      <c r="A7556" s="8" t="s">
        <v>68</v>
      </c>
      <c r="B7556" s="17">
        <v>2009</v>
      </c>
      <c r="C7556" s="17" t="s">
        <v>82</v>
      </c>
      <c r="D7556" s="17"/>
      <c r="E7556" s="35" t="e">
        <v>#N/A</v>
      </c>
      <c r="F7556" s="34" t="s">
        <v>77</v>
      </c>
      <c r="G7556" s="9" t="s">
        <v>62</v>
      </c>
      <c r="H7556" s="10">
        <v>324472.92000000004</v>
      </c>
      <c r="I7556" s="10">
        <v>340222.91000000003</v>
      </c>
      <c r="J7556" s="10">
        <v>664695.82000000007</v>
      </c>
      <c r="K7556" s="31">
        <v>169998</v>
      </c>
      <c r="L7556" s="31">
        <v>151299</v>
      </c>
      <c r="M7556" s="31">
        <v>2087</v>
      </c>
      <c r="N7556" s="31">
        <v>323384</v>
      </c>
      <c r="O7556" s="31">
        <v>34786</v>
      </c>
      <c r="P7556" s="31">
        <v>29408</v>
      </c>
      <c r="Q7556" s="31">
        <v>405</v>
      </c>
      <c r="R7556" s="41">
        <v>64599</v>
      </c>
      <c r="S7556" s="24">
        <f>Table1[[#This Row],[Female Voters]]/Table1[[#This Row],[Female Population]]</f>
        <v>0.52392045536496534</v>
      </c>
      <c r="T7556" s="24">
        <f>Table1[[#This Row],[Male Voters]]/Table1[[#This Row],[Male Population]]</f>
        <v>0.44470550204864212</v>
      </c>
      <c r="U7556" s="24">
        <f>Table1[[#This Row],[Total Voters]]/Table1[[#This Row],[Total Population]]</f>
        <v>0.48651426753368177</v>
      </c>
      <c r="V7556" s="24">
        <f>Table1[[#This Row],[Female Ballots]]/Table1[[#This Row],[Female Population]]</f>
        <v>0.10720771397502138</v>
      </c>
      <c r="W7556" s="24">
        <f>Table1[[#This Row],[Male Ballots]]/Table1[[#This Row],[Male Population]]</f>
        <v>8.6437447730959668E-2</v>
      </c>
      <c r="X7556" s="24">
        <f>Table1[[#This Row],[Total Ballots]]/Table1[[#This Row],[Total Population]]</f>
        <v>9.7185807487099873E-2</v>
      </c>
      <c r="Y7556" s="24">
        <f>Table1[[#This Row],[Female Ballots]]/Table1[[#This Row],[Female Voters]]</f>
        <v>0.20462593677572677</v>
      </c>
      <c r="Z7556" s="24">
        <f>Table1[[#This Row],[Male Ballots]]/Table1[[#This Row],[Male Voters]]</f>
        <v>0.19437008836806588</v>
      </c>
      <c r="AA7556" s="24">
        <f>Table1[[#This Row],[Total Ballots]]/Table1[[#This Row],[Total Voters]]</f>
        <v>0.19975941914256734</v>
      </c>
    </row>
    <row r="7557" spans="1:27" x14ac:dyDescent="0.35">
      <c r="A7557" s="8" t="s">
        <v>68</v>
      </c>
      <c r="B7557" s="17">
        <v>2009</v>
      </c>
      <c r="C7557" s="17" t="s">
        <v>82</v>
      </c>
      <c r="D7557" s="17"/>
      <c r="E7557" s="35" t="e">
        <v>#N/A</v>
      </c>
      <c r="F7557" s="34" t="s">
        <v>77</v>
      </c>
      <c r="G7557" s="9" t="s">
        <v>63</v>
      </c>
      <c r="H7557" s="10">
        <v>449985.97</v>
      </c>
      <c r="I7557" s="10">
        <v>471018.96</v>
      </c>
      <c r="J7557" s="10">
        <v>921004.92999999993</v>
      </c>
      <c r="K7557" s="31">
        <v>292959</v>
      </c>
      <c r="L7557" s="31">
        <v>255418</v>
      </c>
      <c r="M7557" s="31">
        <v>2474</v>
      </c>
      <c r="N7557" s="31">
        <v>550851</v>
      </c>
      <c r="O7557" s="10">
        <v>80754</v>
      </c>
      <c r="P7557" s="10">
        <v>66513</v>
      </c>
      <c r="Q7557" s="10">
        <v>529</v>
      </c>
      <c r="R7557" s="11">
        <v>147796</v>
      </c>
      <c r="S7557" s="24">
        <f>Table1[[#This Row],[Female Voters]]/Table1[[#This Row],[Female Population]]</f>
        <v>0.65104029798973517</v>
      </c>
      <c r="T7557" s="24">
        <f>Table1[[#This Row],[Male Voters]]/Table1[[#This Row],[Male Population]]</f>
        <v>0.54226691851215503</v>
      </c>
      <c r="U7557" s="24">
        <f>Table1[[#This Row],[Total Voters]]/Table1[[#This Row],[Total Population]]</f>
        <v>0.59809777565468625</v>
      </c>
      <c r="V7557" s="24">
        <f>Table1[[#This Row],[Female Ballots]]/Table1[[#This Row],[Female Population]]</f>
        <v>0.17945892846392522</v>
      </c>
      <c r="W7557" s="24">
        <f>Table1[[#This Row],[Male Ballots]]/Table1[[#This Row],[Male Population]]</f>
        <v>0.14121087609721697</v>
      </c>
      <c r="X7557" s="24">
        <f>Table1[[#This Row],[Total Ballots]]/Table1[[#This Row],[Total Population]]</f>
        <v>0.16047253949009807</v>
      </c>
      <c r="Y7557" s="24">
        <f>Table1[[#This Row],[Female Ballots]]/Table1[[#This Row],[Female Voters]]</f>
        <v>0.27564949361514751</v>
      </c>
      <c r="Z7557" s="24">
        <f>Table1[[#This Row],[Male Ballots]]/Table1[[#This Row],[Male Voters]]</f>
        <v>0.2604084285367515</v>
      </c>
      <c r="AA7557" s="24">
        <f>Table1[[#This Row],[Total Ballots]]/Table1[[#This Row],[Total Voters]]</f>
        <v>0.26830485920875152</v>
      </c>
    </row>
    <row r="7558" spans="1:27" x14ac:dyDescent="0.35">
      <c r="A7558" s="8" t="s">
        <v>68</v>
      </c>
      <c r="B7558" s="17">
        <v>2009</v>
      </c>
      <c r="C7558" s="17" t="s">
        <v>82</v>
      </c>
      <c r="D7558" s="17"/>
      <c r="E7558" s="35" t="e">
        <v>#N/A</v>
      </c>
      <c r="F7558" s="34" t="s">
        <v>77</v>
      </c>
      <c r="G7558" s="9" t="s">
        <v>64</v>
      </c>
      <c r="H7558" s="10">
        <v>449627.98</v>
      </c>
      <c r="I7558" s="10">
        <v>467277.97</v>
      </c>
      <c r="J7558" s="10">
        <v>916905.94</v>
      </c>
      <c r="K7558" s="31">
        <v>314372</v>
      </c>
      <c r="L7558" s="31">
        <v>286796</v>
      </c>
      <c r="M7558" s="31">
        <v>2042</v>
      </c>
      <c r="N7558" s="31">
        <v>603210</v>
      </c>
      <c r="O7558" s="10">
        <v>120623</v>
      </c>
      <c r="P7558" s="10">
        <v>106676</v>
      </c>
      <c r="Q7558" s="10">
        <v>574</v>
      </c>
      <c r="R7558" s="11">
        <v>227873</v>
      </c>
      <c r="S7558" s="24">
        <f>Table1[[#This Row],[Female Voters]]/Table1[[#This Row],[Female Population]]</f>
        <v>0.69918246635807679</v>
      </c>
      <c r="T7558" s="24">
        <f>Table1[[#This Row],[Male Voters]]/Table1[[#This Row],[Male Population]]</f>
        <v>0.61375887247584138</v>
      </c>
      <c r="U7558" s="24">
        <f>Table1[[#This Row],[Total Voters]]/Table1[[#This Row],[Total Population]]</f>
        <v>0.65787555046267887</v>
      </c>
      <c r="V7558" s="24">
        <f>Table1[[#This Row],[Female Ballots]]/Table1[[#This Row],[Female Population]]</f>
        <v>0.26827289529446102</v>
      </c>
      <c r="W7558" s="24">
        <f>Table1[[#This Row],[Male Ballots]]/Table1[[#This Row],[Male Population]]</f>
        <v>0.22829238022926698</v>
      </c>
      <c r="X7558" s="24">
        <f>Table1[[#This Row],[Total Ballots]]/Table1[[#This Row],[Total Population]]</f>
        <v>0.24852385622019202</v>
      </c>
      <c r="Y7558" s="24">
        <f>Table1[[#This Row],[Female Ballots]]/Table1[[#This Row],[Female Voters]]</f>
        <v>0.38369511279630503</v>
      </c>
      <c r="Z7558" s="24">
        <f>Table1[[#This Row],[Male Ballots]]/Table1[[#This Row],[Male Voters]]</f>
        <v>0.37195776789076557</v>
      </c>
      <c r="AA7558" s="24">
        <f>Table1[[#This Row],[Total Ballots]]/Table1[[#This Row],[Total Voters]]</f>
        <v>0.37776727839392582</v>
      </c>
    </row>
    <row r="7559" spans="1:27" x14ac:dyDescent="0.35">
      <c r="A7559" s="8" t="s">
        <v>68</v>
      </c>
      <c r="B7559" s="17">
        <v>2009</v>
      </c>
      <c r="C7559" s="17" t="s">
        <v>82</v>
      </c>
      <c r="D7559" s="17"/>
      <c r="E7559" s="35" t="e">
        <v>#N/A</v>
      </c>
      <c r="F7559" s="34" t="s">
        <v>77</v>
      </c>
      <c r="G7559" s="9" t="s">
        <v>65</v>
      </c>
      <c r="H7559" s="10">
        <v>497398.36</v>
      </c>
      <c r="I7559" s="10">
        <v>495907.97</v>
      </c>
      <c r="J7559" s="10">
        <v>993306.34</v>
      </c>
      <c r="K7559" s="31">
        <v>385575</v>
      </c>
      <c r="L7559" s="31">
        <v>353555</v>
      </c>
      <c r="M7559" s="31">
        <v>1860</v>
      </c>
      <c r="N7559" s="31">
        <v>740990</v>
      </c>
      <c r="O7559" s="10">
        <v>194524</v>
      </c>
      <c r="P7559" s="10">
        <v>175110</v>
      </c>
      <c r="Q7559" s="10">
        <v>667</v>
      </c>
      <c r="R7559" s="11">
        <v>370301</v>
      </c>
      <c r="S7559" s="24">
        <f>Table1[[#This Row],[Female Voters]]/Table1[[#This Row],[Female Population]]</f>
        <v>0.7751834967851523</v>
      </c>
      <c r="T7559" s="24">
        <f>Table1[[#This Row],[Male Voters]]/Table1[[#This Row],[Male Population]]</f>
        <v>0.71294478287977514</v>
      </c>
      <c r="U7559" s="24">
        <f>Table1[[#This Row],[Total Voters]]/Table1[[#This Row],[Total Population]]</f>
        <v>0.74598335897060719</v>
      </c>
      <c r="V7559" s="24">
        <f>Table1[[#This Row],[Female Ballots]]/Table1[[#This Row],[Female Population]]</f>
        <v>0.39108291390425975</v>
      </c>
      <c r="W7559" s="24">
        <f>Table1[[#This Row],[Male Ballots]]/Table1[[#This Row],[Male Population]]</f>
        <v>0.35310987238216801</v>
      </c>
      <c r="X7559" s="24">
        <f>Table1[[#This Row],[Total Ballots]]/Table1[[#This Row],[Total Population]]</f>
        <v>0.37279637216450268</v>
      </c>
      <c r="Y7559" s="24">
        <f>Table1[[#This Row],[Female Ballots]]/Table1[[#This Row],[Female Voters]]</f>
        <v>0.50450366335991703</v>
      </c>
      <c r="Z7559" s="24">
        <f>Table1[[#This Row],[Male Ballots]]/Table1[[#This Row],[Male Voters]]</f>
        <v>0.49528361923887371</v>
      </c>
      <c r="AA7559" s="24">
        <f>Table1[[#This Row],[Total Ballots]]/Table1[[#This Row],[Total Voters]]</f>
        <v>0.49973818809970444</v>
      </c>
    </row>
    <row r="7560" spans="1:27" x14ac:dyDescent="0.35">
      <c r="A7560" s="8" t="s">
        <v>68</v>
      </c>
      <c r="B7560" s="17">
        <v>2009</v>
      </c>
      <c r="C7560" s="17" t="s">
        <v>82</v>
      </c>
      <c r="D7560" s="17"/>
      <c r="E7560" s="35" t="e">
        <v>#N/A</v>
      </c>
      <c r="F7560" s="34" t="s">
        <v>77</v>
      </c>
      <c r="G7560" s="9" t="s">
        <v>66</v>
      </c>
      <c r="H7560" s="10">
        <v>406392.98</v>
      </c>
      <c r="I7560" s="10">
        <v>390319.98</v>
      </c>
      <c r="J7560" s="10">
        <v>796712.95</v>
      </c>
      <c r="K7560" s="31">
        <v>351667</v>
      </c>
      <c r="L7560" s="31">
        <v>323300</v>
      </c>
      <c r="M7560" s="31">
        <v>1396</v>
      </c>
      <c r="N7560" s="31">
        <v>676363</v>
      </c>
      <c r="O7560" s="10">
        <v>225669</v>
      </c>
      <c r="P7560" s="10">
        <v>204469</v>
      </c>
      <c r="Q7560" s="10">
        <v>672</v>
      </c>
      <c r="R7560" s="11">
        <v>430810</v>
      </c>
      <c r="S7560" s="24">
        <f>Table1[[#This Row],[Female Voters]]/Table1[[#This Row],[Female Population]]</f>
        <v>0.86533729002897641</v>
      </c>
      <c r="T7560" s="24">
        <f>Table1[[#This Row],[Male Voters]]/Table1[[#This Row],[Male Population]]</f>
        <v>0.82829477496898829</v>
      </c>
      <c r="U7560" s="24">
        <f>Table1[[#This Row],[Total Voters]]/Table1[[#This Row],[Total Population]]</f>
        <v>0.84894189306198675</v>
      </c>
      <c r="V7560" s="24">
        <f>Table1[[#This Row],[Female Ballots]]/Table1[[#This Row],[Female Population]]</f>
        <v>0.55529748569967918</v>
      </c>
      <c r="W7560" s="24">
        <f>Table1[[#This Row],[Male Ballots]]/Table1[[#This Row],[Male Population]]</f>
        <v>0.52384968865800829</v>
      </c>
      <c r="X7560" s="24">
        <f>Table1[[#This Row],[Total Ballots]]/Table1[[#This Row],[Total Population]]</f>
        <v>0.54073427575138577</v>
      </c>
      <c r="Y7560" s="24">
        <f>Table1[[#This Row],[Female Ballots]]/Table1[[#This Row],[Female Voters]]</f>
        <v>0.64171218795053275</v>
      </c>
      <c r="Z7560" s="24">
        <f>Table1[[#This Row],[Male Ballots]]/Table1[[#This Row],[Male Voters]]</f>
        <v>0.63244355088153414</v>
      </c>
      <c r="AA7560" s="24">
        <f>Table1[[#This Row],[Total Ballots]]/Table1[[#This Row],[Total Voters]]</f>
        <v>0.63695086809893509</v>
      </c>
    </row>
    <row r="7561" spans="1:27" x14ac:dyDescent="0.35">
      <c r="A7561" s="14" t="s">
        <v>68</v>
      </c>
      <c r="B7561" s="17">
        <v>2009</v>
      </c>
      <c r="C7561" s="17" t="s">
        <v>82</v>
      </c>
      <c r="D7561" s="18"/>
      <c r="E7561" s="36" t="e">
        <v>#N/A</v>
      </c>
      <c r="F7561" s="34" t="s">
        <v>77</v>
      </c>
      <c r="G7561" s="27" t="s">
        <v>67</v>
      </c>
      <c r="H7561" s="15">
        <v>444042.98</v>
      </c>
      <c r="I7561" s="15">
        <v>357711.98</v>
      </c>
      <c r="J7561" s="15">
        <v>801754.96</v>
      </c>
      <c r="K7561" s="32">
        <v>370521</v>
      </c>
      <c r="L7561" s="32">
        <v>311350</v>
      </c>
      <c r="M7561" s="32">
        <v>1313</v>
      </c>
      <c r="N7561" s="32">
        <v>683184</v>
      </c>
      <c r="O7561" s="15">
        <v>262386</v>
      </c>
      <c r="P7561" s="15">
        <v>228375</v>
      </c>
      <c r="Q7561" s="15">
        <v>795</v>
      </c>
      <c r="R7561" s="28">
        <v>491556</v>
      </c>
      <c r="S7561" s="24">
        <f>Table1[[#This Row],[Female Voters]]/Table1[[#This Row],[Female Population]]</f>
        <v>0.83442598281814973</v>
      </c>
      <c r="T7561" s="24">
        <f>Table1[[#This Row],[Male Voters]]/Table1[[#This Row],[Male Population]]</f>
        <v>0.87039299047239072</v>
      </c>
      <c r="U7561" s="24">
        <f>Table1[[#This Row],[Total Voters]]/Table1[[#This Row],[Total Population]]</f>
        <v>0.85211072470321858</v>
      </c>
      <c r="V7561" s="24">
        <f>Table1[[#This Row],[Female Ballots]]/Table1[[#This Row],[Female Population]]</f>
        <v>0.59090225905609406</v>
      </c>
      <c r="W7561" s="24">
        <f>Table1[[#This Row],[Male Ballots]]/Table1[[#This Row],[Male Population]]</f>
        <v>0.63843262951383406</v>
      </c>
      <c r="X7561" s="24">
        <f>Table1[[#This Row],[Total Ballots]]/Table1[[#This Row],[Total Population]]</f>
        <v>0.61310004243690619</v>
      </c>
      <c r="Y7561" s="24">
        <f>Table1[[#This Row],[Female Ballots]]/Table1[[#This Row],[Female Voters]]</f>
        <v>0.70815419368942656</v>
      </c>
      <c r="Z7561" s="24">
        <f>Table1[[#This Row],[Male Ballots]]/Table1[[#This Row],[Male Voters]]</f>
        <v>0.73349927734061349</v>
      </c>
      <c r="AA7561" s="24">
        <f>Table1[[#This Row],[Total Ballots]]/Table1[[#This Row],[Total Voters]]</f>
        <v>0.71950748261083397</v>
      </c>
    </row>
    <row r="7562" spans="1:27" x14ac:dyDescent="0.35">
      <c r="A7562" s="8" t="s">
        <v>59</v>
      </c>
      <c r="B7562" s="17">
        <v>2008</v>
      </c>
      <c r="C7562" s="17" t="s">
        <v>82</v>
      </c>
      <c r="D7562" s="17"/>
      <c r="E7562" s="35" t="s">
        <v>73</v>
      </c>
      <c r="F7562" s="35" t="s">
        <v>78</v>
      </c>
      <c r="G7562" s="51" t="s">
        <v>79</v>
      </c>
      <c r="H7562" s="10">
        <v>5895.99</v>
      </c>
      <c r="I7562" s="10">
        <v>6039</v>
      </c>
      <c r="J7562" s="53">
        <v>11934.96</v>
      </c>
      <c r="K7562" s="55">
        <v>3259</v>
      </c>
      <c r="L7562" s="57">
        <v>2908</v>
      </c>
      <c r="M7562" s="57"/>
      <c r="N7562" s="59">
        <v>6167</v>
      </c>
      <c r="O7562" s="61">
        <v>2626</v>
      </c>
      <c r="P7562" s="10">
        <v>2311</v>
      </c>
      <c r="Q7562" s="10"/>
      <c r="R7562" s="11">
        <v>4937</v>
      </c>
      <c r="S7562" s="24">
        <f>Table1[[#This Row],[Female Voters]]/Table1[[#This Row],[Female Population]]</f>
        <v>0.55274856300638231</v>
      </c>
      <c r="T7562" s="24">
        <f>Table1[[#This Row],[Male Voters]]/Table1[[#This Row],[Male Population]]</f>
        <v>0.48153667825798974</v>
      </c>
      <c r="U7562" s="24">
        <f>Table1[[#This Row],[Total Voters]]/Table1[[#This Row],[Total Population]]</f>
        <v>0.51671727429333658</v>
      </c>
      <c r="V7562" s="24">
        <f>Table1[[#This Row],[Female Ballots]]/Table1[[#This Row],[Female Population]]</f>
        <v>0.44538745825552623</v>
      </c>
      <c r="W7562" s="24">
        <f>Table1[[#This Row],[Male Ballots]]/Table1[[#This Row],[Male Population]]</f>
        <v>0.38267925153171056</v>
      </c>
      <c r="X7562" s="24">
        <f>Table1[[#This Row],[Total Ballots]]/Table1[[#This Row],[Total Population]]</f>
        <v>0.41365869680334083</v>
      </c>
      <c r="Y7562" s="24">
        <f>Table1[[#This Row],[Female Ballots]]/Table1[[#This Row],[Female Voters]]</f>
        <v>0.80576864068732745</v>
      </c>
      <c r="Z7562" s="24">
        <f>Table1[[#This Row],[Male Ballots]]/Table1[[#This Row],[Male Voters]]</f>
        <v>0.79470426409903716</v>
      </c>
      <c r="AA7562" s="64">
        <f>Table1[[#This Row],[Total Ballots]]/Table1[[#This Row],[Total Voters]]</f>
        <v>0.80055132155018649</v>
      </c>
    </row>
    <row r="7563" spans="1:27" x14ac:dyDescent="0.35">
      <c r="A7563" s="8" t="s">
        <v>59</v>
      </c>
      <c r="B7563" s="17">
        <v>2008</v>
      </c>
      <c r="C7563" s="17" t="s">
        <v>82</v>
      </c>
      <c r="D7563" s="17"/>
      <c r="E7563" s="35" t="s">
        <v>73</v>
      </c>
      <c r="F7563" s="35" t="s">
        <v>78</v>
      </c>
      <c r="G7563" s="51" t="s">
        <v>62</v>
      </c>
      <c r="H7563" s="10">
        <v>880</v>
      </c>
      <c r="I7563" s="10">
        <v>1009</v>
      </c>
      <c r="J7563" s="53">
        <v>1889.01</v>
      </c>
      <c r="K7563" s="55">
        <v>309</v>
      </c>
      <c r="L7563" s="57">
        <v>301</v>
      </c>
      <c r="M7563" s="57"/>
      <c r="N7563" s="59">
        <v>610</v>
      </c>
      <c r="O7563" s="61">
        <v>174</v>
      </c>
      <c r="P7563" s="10">
        <v>151</v>
      </c>
      <c r="Q7563" s="10"/>
      <c r="R7563" s="11">
        <v>325</v>
      </c>
      <c r="S7563" s="24">
        <f>Table1[[#This Row],[Female Voters]]/Table1[[#This Row],[Female Population]]</f>
        <v>0.35113636363636364</v>
      </c>
      <c r="T7563" s="24">
        <f>Table1[[#This Row],[Male Voters]]/Table1[[#This Row],[Male Population]]</f>
        <v>0.29831516352824577</v>
      </c>
      <c r="U7563" s="24">
        <f>Table1[[#This Row],[Total Voters]]/Table1[[#This Row],[Total Population]]</f>
        <v>0.32292047156976406</v>
      </c>
      <c r="V7563" s="24">
        <f>Table1[[#This Row],[Female Ballots]]/Table1[[#This Row],[Female Population]]</f>
        <v>0.19772727272727272</v>
      </c>
      <c r="W7563" s="24">
        <f>Table1[[#This Row],[Male Ballots]]/Table1[[#This Row],[Male Population]]</f>
        <v>0.14965312190287414</v>
      </c>
      <c r="X7563" s="24">
        <f>Table1[[#This Row],[Total Ballots]]/Table1[[#This Row],[Total Population]]</f>
        <v>0.17204779222979233</v>
      </c>
      <c r="Y7563" s="24">
        <f>Table1[[#This Row],[Female Ballots]]/Table1[[#This Row],[Female Voters]]</f>
        <v>0.56310679611650483</v>
      </c>
      <c r="Z7563" s="24">
        <f>Table1[[#This Row],[Male Ballots]]/Table1[[#This Row],[Male Voters]]</f>
        <v>0.50166112956810627</v>
      </c>
      <c r="AA7563" s="64">
        <f>Table1[[#This Row],[Total Ballots]]/Table1[[#This Row],[Total Voters]]</f>
        <v>0.53278688524590168</v>
      </c>
    </row>
    <row r="7564" spans="1:27" x14ac:dyDescent="0.35">
      <c r="A7564" s="8" t="s">
        <v>59</v>
      </c>
      <c r="B7564" s="17">
        <v>2008</v>
      </c>
      <c r="C7564" s="17" t="s">
        <v>82</v>
      </c>
      <c r="D7564" s="17"/>
      <c r="E7564" s="35" t="s">
        <v>73</v>
      </c>
      <c r="F7564" s="35" t="s">
        <v>78</v>
      </c>
      <c r="G7564" s="51" t="s">
        <v>63</v>
      </c>
      <c r="H7564" s="10">
        <v>1182</v>
      </c>
      <c r="I7564" s="10">
        <v>1203</v>
      </c>
      <c r="J7564" s="53">
        <v>2385.02</v>
      </c>
      <c r="K7564" s="55">
        <v>475</v>
      </c>
      <c r="L7564" s="57">
        <v>389</v>
      </c>
      <c r="M7564" s="57"/>
      <c r="N7564" s="59">
        <v>864</v>
      </c>
      <c r="O7564" s="61">
        <v>302</v>
      </c>
      <c r="P7564" s="10">
        <v>244</v>
      </c>
      <c r="Q7564" s="10"/>
      <c r="R7564" s="11">
        <v>546</v>
      </c>
      <c r="S7564" s="24">
        <f>Table1[[#This Row],[Female Voters]]/Table1[[#This Row],[Female Population]]</f>
        <v>0.40186125211505924</v>
      </c>
      <c r="T7564" s="24">
        <f>Table1[[#This Row],[Male Voters]]/Table1[[#This Row],[Male Population]]</f>
        <v>0.32335827098919367</v>
      </c>
      <c r="U7564" s="24">
        <f>Table1[[#This Row],[Total Voters]]/Table1[[#This Row],[Total Population]]</f>
        <v>0.36226111311435544</v>
      </c>
      <c r="V7564" s="24">
        <f>Table1[[#This Row],[Female Ballots]]/Table1[[#This Row],[Female Population]]</f>
        <v>0.25549915397631134</v>
      </c>
      <c r="W7564" s="24">
        <f>Table1[[#This Row],[Male Ballots]]/Table1[[#This Row],[Male Population]]</f>
        <v>0.20282626766417289</v>
      </c>
      <c r="X7564" s="24">
        <f>Table1[[#This Row],[Total Ballots]]/Table1[[#This Row],[Total Population]]</f>
        <v>0.22892889787087739</v>
      </c>
      <c r="Y7564" s="24">
        <f>Table1[[#This Row],[Female Ballots]]/Table1[[#This Row],[Female Voters]]</f>
        <v>0.63578947368421057</v>
      </c>
      <c r="Z7564" s="24">
        <f>Table1[[#This Row],[Male Ballots]]/Table1[[#This Row],[Male Voters]]</f>
        <v>0.62724935732647813</v>
      </c>
      <c r="AA7564" s="64">
        <f>Table1[[#This Row],[Total Ballots]]/Table1[[#This Row],[Total Voters]]</f>
        <v>0.63194444444444442</v>
      </c>
    </row>
    <row r="7565" spans="1:27" x14ac:dyDescent="0.35">
      <c r="A7565" s="8" t="s">
        <v>59</v>
      </c>
      <c r="B7565" s="17">
        <v>2008</v>
      </c>
      <c r="C7565" s="17" t="s">
        <v>82</v>
      </c>
      <c r="D7565" s="17"/>
      <c r="E7565" s="35" t="s">
        <v>73</v>
      </c>
      <c r="F7565" s="35" t="s">
        <v>78</v>
      </c>
      <c r="G7565" s="51" t="s">
        <v>64</v>
      </c>
      <c r="H7565" s="10">
        <v>1052</v>
      </c>
      <c r="I7565" s="10">
        <v>1146</v>
      </c>
      <c r="J7565" s="53">
        <v>2198</v>
      </c>
      <c r="K7565" s="55">
        <v>482</v>
      </c>
      <c r="L7565" s="57">
        <v>399</v>
      </c>
      <c r="M7565" s="57"/>
      <c r="N7565" s="59">
        <v>881</v>
      </c>
      <c r="O7565" s="61">
        <v>379</v>
      </c>
      <c r="P7565" s="10">
        <v>290</v>
      </c>
      <c r="Q7565" s="10"/>
      <c r="R7565" s="11">
        <v>669</v>
      </c>
      <c r="S7565" s="24">
        <f>Table1[[#This Row],[Female Voters]]/Table1[[#This Row],[Female Population]]</f>
        <v>0.45817490494296575</v>
      </c>
      <c r="T7565" s="24">
        <f>Table1[[#This Row],[Male Voters]]/Table1[[#This Row],[Male Population]]</f>
        <v>0.34816753926701571</v>
      </c>
      <c r="U7565" s="24">
        <f>Table1[[#This Row],[Total Voters]]/Table1[[#This Row],[Total Population]]</f>
        <v>0.40081892629663329</v>
      </c>
      <c r="V7565" s="24">
        <f>Table1[[#This Row],[Female Ballots]]/Table1[[#This Row],[Female Population]]</f>
        <v>0.36026615969581749</v>
      </c>
      <c r="W7565" s="24">
        <f>Table1[[#This Row],[Male Ballots]]/Table1[[#This Row],[Male Population]]</f>
        <v>0.25305410122164052</v>
      </c>
      <c r="X7565" s="24">
        <f>Table1[[#This Row],[Total Ballots]]/Table1[[#This Row],[Total Population]]</f>
        <v>0.30436760691537762</v>
      </c>
      <c r="Y7565" s="24">
        <f>Table1[[#This Row],[Female Ballots]]/Table1[[#This Row],[Female Voters]]</f>
        <v>0.7863070539419087</v>
      </c>
      <c r="Z7565" s="24">
        <f>Table1[[#This Row],[Male Ballots]]/Table1[[#This Row],[Male Voters]]</f>
        <v>0.72681704260651625</v>
      </c>
      <c r="AA7565" s="64">
        <f>Table1[[#This Row],[Total Ballots]]/Table1[[#This Row],[Total Voters]]</f>
        <v>0.75936435868331442</v>
      </c>
    </row>
    <row r="7566" spans="1:27" x14ac:dyDescent="0.35">
      <c r="A7566" s="8" t="s">
        <v>59</v>
      </c>
      <c r="B7566" s="17">
        <v>2008</v>
      </c>
      <c r="C7566" s="17" t="s">
        <v>82</v>
      </c>
      <c r="D7566" s="17"/>
      <c r="E7566" s="35" t="s">
        <v>73</v>
      </c>
      <c r="F7566" s="35" t="s">
        <v>78</v>
      </c>
      <c r="G7566" s="51" t="s">
        <v>65</v>
      </c>
      <c r="H7566" s="10">
        <v>1036</v>
      </c>
      <c r="I7566" s="10">
        <v>1019</v>
      </c>
      <c r="J7566" s="53">
        <v>2054.9899999999998</v>
      </c>
      <c r="K7566" s="55">
        <v>629</v>
      </c>
      <c r="L7566" s="57">
        <v>556</v>
      </c>
      <c r="M7566" s="57"/>
      <c r="N7566" s="59">
        <v>1185</v>
      </c>
      <c r="O7566" s="61">
        <v>529</v>
      </c>
      <c r="P7566" s="10">
        <v>468</v>
      </c>
      <c r="Q7566" s="10"/>
      <c r="R7566" s="11">
        <v>997</v>
      </c>
      <c r="S7566" s="24">
        <f>Table1[[#This Row],[Female Voters]]/Table1[[#This Row],[Female Population]]</f>
        <v>0.6071428571428571</v>
      </c>
      <c r="T7566" s="24">
        <f>Table1[[#This Row],[Male Voters]]/Table1[[#This Row],[Male Population]]</f>
        <v>0.54563297350343476</v>
      </c>
      <c r="U7566" s="24">
        <f>Table1[[#This Row],[Total Voters]]/Table1[[#This Row],[Total Population]]</f>
        <v>0.57664514182550775</v>
      </c>
      <c r="V7566" s="24">
        <f>Table1[[#This Row],[Female Ballots]]/Table1[[#This Row],[Female Population]]</f>
        <v>0.51061776061776065</v>
      </c>
      <c r="W7566" s="24">
        <f>Table1[[#This Row],[Male Ballots]]/Table1[[#This Row],[Male Population]]</f>
        <v>0.45927379784102063</v>
      </c>
      <c r="X7566" s="24">
        <f>Table1[[#This Row],[Total Ballots]]/Table1[[#This Row],[Total Population]]</f>
        <v>0.48516051172998415</v>
      </c>
      <c r="Y7566" s="24">
        <f>Table1[[#This Row],[Female Ballots]]/Table1[[#This Row],[Female Voters]]</f>
        <v>0.8410174880763116</v>
      </c>
      <c r="Z7566" s="24">
        <f>Table1[[#This Row],[Male Ballots]]/Table1[[#This Row],[Male Voters]]</f>
        <v>0.84172661870503596</v>
      </c>
      <c r="AA7566" s="64">
        <f>Table1[[#This Row],[Total Ballots]]/Table1[[#This Row],[Total Voters]]</f>
        <v>0.84135021097046414</v>
      </c>
    </row>
    <row r="7567" spans="1:27" x14ac:dyDescent="0.35">
      <c r="A7567" s="8" t="s">
        <v>59</v>
      </c>
      <c r="B7567" s="17">
        <v>2008</v>
      </c>
      <c r="C7567" s="17" t="s">
        <v>82</v>
      </c>
      <c r="D7567" s="17"/>
      <c r="E7567" s="35" t="s">
        <v>73</v>
      </c>
      <c r="F7567" s="35" t="s">
        <v>78</v>
      </c>
      <c r="G7567" s="51" t="s">
        <v>66</v>
      </c>
      <c r="H7567" s="10">
        <v>801.99</v>
      </c>
      <c r="I7567" s="10">
        <v>792</v>
      </c>
      <c r="J7567" s="53">
        <v>1593.98</v>
      </c>
      <c r="K7567" s="55">
        <v>597</v>
      </c>
      <c r="L7567" s="57">
        <v>583</v>
      </c>
      <c r="M7567" s="57"/>
      <c r="N7567" s="59">
        <v>1180</v>
      </c>
      <c r="O7567" s="61">
        <v>544</v>
      </c>
      <c r="P7567" s="10">
        <v>527</v>
      </c>
      <c r="Q7567" s="10"/>
      <c r="R7567" s="11">
        <v>1071</v>
      </c>
      <c r="S7567" s="24">
        <f>Table1[[#This Row],[Female Voters]]/Table1[[#This Row],[Female Population]]</f>
        <v>0.74439830920585048</v>
      </c>
      <c r="T7567" s="24">
        <f>Table1[[#This Row],[Male Voters]]/Table1[[#This Row],[Male Population]]</f>
        <v>0.73611111111111116</v>
      </c>
      <c r="U7567" s="24">
        <f>Table1[[#This Row],[Total Voters]]/Table1[[#This Row],[Total Population]]</f>
        <v>0.74028532352978083</v>
      </c>
      <c r="V7567" s="24">
        <f>Table1[[#This Row],[Female Ballots]]/Table1[[#This Row],[Female Population]]</f>
        <v>0.67831269716580012</v>
      </c>
      <c r="W7567" s="24">
        <f>Table1[[#This Row],[Male Ballots]]/Table1[[#This Row],[Male Population]]</f>
        <v>0.66540404040404044</v>
      </c>
      <c r="X7567" s="24">
        <f>Table1[[#This Row],[Total Ballots]]/Table1[[#This Row],[Total Population]]</f>
        <v>0.67190303516982641</v>
      </c>
      <c r="Y7567" s="24">
        <f>Table1[[#This Row],[Female Ballots]]/Table1[[#This Row],[Female Voters]]</f>
        <v>0.91122278056951422</v>
      </c>
      <c r="Z7567" s="24">
        <f>Table1[[#This Row],[Male Ballots]]/Table1[[#This Row],[Male Voters]]</f>
        <v>0.90394511149228129</v>
      </c>
      <c r="AA7567" s="64">
        <f>Table1[[#This Row],[Total Ballots]]/Table1[[#This Row],[Total Voters]]</f>
        <v>0.90762711864406775</v>
      </c>
    </row>
    <row r="7568" spans="1:27" x14ac:dyDescent="0.35">
      <c r="A7568" s="8" t="s">
        <v>59</v>
      </c>
      <c r="B7568" s="17">
        <v>2008</v>
      </c>
      <c r="C7568" s="17" t="s">
        <v>82</v>
      </c>
      <c r="D7568" s="17"/>
      <c r="E7568" s="35" t="s">
        <v>73</v>
      </c>
      <c r="F7568" s="35" t="s">
        <v>78</v>
      </c>
      <c r="G7568" s="51" t="s">
        <v>67</v>
      </c>
      <c r="H7568" s="10">
        <v>944</v>
      </c>
      <c r="I7568" s="10">
        <v>870</v>
      </c>
      <c r="J7568" s="53">
        <v>1813.96</v>
      </c>
      <c r="K7568" s="55">
        <v>767</v>
      </c>
      <c r="L7568" s="57">
        <v>680</v>
      </c>
      <c r="M7568" s="57"/>
      <c r="N7568" s="59">
        <v>1447</v>
      </c>
      <c r="O7568" s="61">
        <v>698</v>
      </c>
      <c r="P7568" s="10">
        <v>631</v>
      </c>
      <c r="Q7568" s="10"/>
      <c r="R7568" s="11">
        <v>1329</v>
      </c>
      <c r="S7568" s="24">
        <f>Table1[[#This Row],[Female Voters]]/Table1[[#This Row],[Female Population]]</f>
        <v>0.8125</v>
      </c>
      <c r="T7568" s="24">
        <f>Table1[[#This Row],[Male Voters]]/Table1[[#This Row],[Male Population]]</f>
        <v>0.7816091954022989</v>
      </c>
      <c r="U7568" s="24">
        <f>Table1[[#This Row],[Total Voters]]/Table1[[#This Row],[Total Population]]</f>
        <v>0.79770226465853711</v>
      </c>
      <c r="V7568" s="24">
        <f>Table1[[#This Row],[Female Ballots]]/Table1[[#This Row],[Female Population]]</f>
        <v>0.73940677966101698</v>
      </c>
      <c r="W7568" s="24">
        <f>Table1[[#This Row],[Male Ballots]]/Table1[[#This Row],[Male Population]]</f>
        <v>0.72528735632183905</v>
      </c>
      <c r="X7568" s="24">
        <f>Table1[[#This Row],[Total Ballots]]/Table1[[#This Row],[Total Population]]</f>
        <v>0.73265121612383954</v>
      </c>
      <c r="Y7568" s="24">
        <f>Table1[[#This Row],[Female Ballots]]/Table1[[#This Row],[Female Voters]]</f>
        <v>0.91003911342894395</v>
      </c>
      <c r="Z7568" s="24">
        <f>Table1[[#This Row],[Male Ballots]]/Table1[[#This Row],[Male Voters]]</f>
        <v>0.92794117647058827</v>
      </c>
      <c r="AA7568" s="64">
        <f>Table1[[#This Row],[Total Ballots]]/Table1[[#This Row],[Total Voters]]</f>
        <v>0.91845196959225983</v>
      </c>
    </row>
    <row r="7569" spans="1:27" x14ac:dyDescent="0.35">
      <c r="A7569" s="8" t="s">
        <v>37</v>
      </c>
      <c r="B7569" s="17">
        <v>2008</v>
      </c>
      <c r="C7569" s="17" t="s">
        <v>82</v>
      </c>
      <c r="D7569" s="17"/>
      <c r="E7569" s="35" t="s">
        <v>74</v>
      </c>
      <c r="F7569" s="35" t="s">
        <v>78</v>
      </c>
      <c r="G7569" s="51" t="s">
        <v>79</v>
      </c>
      <c r="H7569" s="10">
        <v>8739</v>
      </c>
      <c r="I7569" s="10">
        <v>7927</v>
      </c>
      <c r="J7569" s="53">
        <v>16666</v>
      </c>
      <c r="K7569" s="55">
        <v>6462</v>
      </c>
      <c r="L7569" s="57">
        <v>5499</v>
      </c>
      <c r="M7569" s="57">
        <v>28</v>
      </c>
      <c r="N7569" s="59">
        <v>11989</v>
      </c>
      <c r="O7569" s="61">
        <v>5253</v>
      </c>
      <c r="P7569" s="10">
        <v>4466</v>
      </c>
      <c r="Q7569" s="10">
        <v>18</v>
      </c>
      <c r="R7569" s="11">
        <v>9737</v>
      </c>
      <c r="S7569" s="24">
        <f>Table1[[#This Row],[Female Voters]]/Table1[[#This Row],[Female Population]]</f>
        <v>0.73944387229660147</v>
      </c>
      <c r="T7569" s="24">
        <f>Table1[[#This Row],[Male Voters]]/Table1[[#This Row],[Male Population]]</f>
        <v>0.69370505866027499</v>
      </c>
      <c r="U7569" s="24">
        <f>Table1[[#This Row],[Total Voters]]/Table1[[#This Row],[Total Population]]</f>
        <v>0.71936877475099004</v>
      </c>
      <c r="V7569" s="24">
        <f>Table1[[#This Row],[Female Ballots]]/Table1[[#This Row],[Female Population]]</f>
        <v>0.6010985238585651</v>
      </c>
      <c r="W7569" s="24">
        <f>Table1[[#This Row],[Male Ballots]]/Table1[[#This Row],[Male Population]]</f>
        <v>0.56339094234893405</v>
      </c>
      <c r="X7569" s="24">
        <f>Table1[[#This Row],[Total Ballots]]/Table1[[#This Row],[Total Population]]</f>
        <v>0.58424336973478941</v>
      </c>
      <c r="Y7569" s="24">
        <f>Table1[[#This Row],[Female Ballots]]/Table1[[#This Row],[Female Voters]]</f>
        <v>0.81290622098421539</v>
      </c>
      <c r="Z7569" s="24">
        <f>Table1[[#This Row],[Male Ballots]]/Table1[[#This Row],[Male Voters]]</f>
        <v>0.81214766321149301</v>
      </c>
      <c r="AA7569" s="64">
        <f>Table1[[#This Row],[Total Ballots]]/Table1[[#This Row],[Total Voters]]</f>
        <v>0.81216114771874215</v>
      </c>
    </row>
    <row r="7570" spans="1:27" x14ac:dyDescent="0.35">
      <c r="A7570" s="8" t="s">
        <v>37</v>
      </c>
      <c r="B7570" s="17">
        <v>2008</v>
      </c>
      <c r="C7570" s="17" t="s">
        <v>82</v>
      </c>
      <c r="D7570" s="17"/>
      <c r="E7570" s="35" t="s">
        <v>74</v>
      </c>
      <c r="F7570" s="35" t="s">
        <v>78</v>
      </c>
      <c r="G7570" s="51" t="s">
        <v>62</v>
      </c>
      <c r="H7570" s="10">
        <v>927</v>
      </c>
      <c r="I7570" s="10">
        <v>888</v>
      </c>
      <c r="J7570" s="53">
        <v>1815</v>
      </c>
      <c r="K7570" s="55">
        <v>441</v>
      </c>
      <c r="L7570" s="57">
        <v>388</v>
      </c>
      <c r="M7570" s="57">
        <v>4</v>
      </c>
      <c r="N7570" s="59">
        <v>833</v>
      </c>
      <c r="O7570" s="61">
        <v>226</v>
      </c>
      <c r="P7570" s="10">
        <v>180</v>
      </c>
      <c r="Q7570" s="10">
        <v>3</v>
      </c>
      <c r="R7570" s="11">
        <v>409</v>
      </c>
      <c r="S7570" s="24">
        <f>Table1[[#This Row],[Female Voters]]/Table1[[#This Row],[Female Population]]</f>
        <v>0.47572815533980584</v>
      </c>
      <c r="T7570" s="24">
        <f>Table1[[#This Row],[Male Voters]]/Table1[[#This Row],[Male Population]]</f>
        <v>0.43693693693693691</v>
      </c>
      <c r="U7570" s="24">
        <f>Table1[[#This Row],[Total Voters]]/Table1[[#This Row],[Total Population]]</f>
        <v>0.45895316804407715</v>
      </c>
      <c r="V7570" s="24">
        <f>Table1[[#This Row],[Female Ballots]]/Table1[[#This Row],[Female Population]]</f>
        <v>0.24379719525350593</v>
      </c>
      <c r="W7570" s="24">
        <f>Table1[[#This Row],[Male Ballots]]/Table1[[#This Row],[Male Population]]</f>
        <v>0.20270270270270271</v>
      </c>
      <c r="X7570" s="24">
        <f>Table1[[#This Row],[Total Ballots]]/Table1[[#This Row],[Total Population]]</f>
        <v>0.22534435261707988</v>
      </c>
      <c r="Y7570" s="24">
        <f>Table1[[#This Row],[Female Ballots]]/Table1[[#This Row],[Female Voters]]</f>
        <v>0.51247165532879824</v>
      </c>
      <c r="Z7570" s="24">
        <f>Table1[[#This Row],[Male Ballots]]/Table1[[#This Row],[Male Voters]]</f>
        <v>0.46391752577319589</v>
      </c>
      <c r="AA7570" s="64">
        <f>Table1[[#This Row],[Total Ballots]]/Table1[[#This Row],[Total Voters]]</f>
        <v>0.49099639855942379</v>
      </c>
    </row>
    <row r="7571" spans="1:27" x14ac:dyDescent="0.35">
      <c r="A7571" s="8" t="s">
        <v>37</v>
      </c>
      <c r="B7571" s="17">
        <v>2008</v>
      </c>
      <c r="C7571" s="17" t="s">
        <v>82</v>
      </c>
      <c r="D7571" s="17"/>
      <c r="E7571" s="35" t="s">
        <v>74</v>
      </c>
      <c r="F7571" s="35" t="s">
        <v>78</v>
      </c>
      <c r="G7571" s="51" t="s">
        <v>63</v>
      </c>
      <c r="H7571" s="10">
        <v>1234</v>
      </c>
      <c r="I7571" s="10">
        <v>1137</v>
      </c>
      <c r="J7571" s="53">
        <v>2371</v>
      </c>
      <c r="K7571" s="55">
        <v>782</v>
      </c>
      <c r="L7571" s="57">
        <v>604</v>
      </c>
      <c r="M7571" s="57">
        <v>6</v>
      </c>
      <c r="N7571" s="59">
        <v>1392</v>
      </c>
      <c r="O7571" s="61">
        <v>477</v>
      </c>
      <c r="P7571" s="10">
        <v>374</v>
      </c>
      <c r="Q7571" s="10">
        <v>2</v>
      </c>
      <c r="R7571" s="11">
        <v>853</v>
      </c>
      <c r="S7571" s="24">
        <f>Table1[[#This Row],[Female Voters]]/Table1[[#This Row],[Female Population]]</f>
        <v>0.6337115072933549</v>
      </c>
      <c r="T7571" s="24">
        <f>Table1[[#This Row],[Male Voters]]/Table1[[#This Row],[Male Population]]</f>
        <v>0.53122251539138088</v>
      </c>
      <c r="U7571" s="24">
        <f>Table1[[#This Row],[Total Voters]]/Table1[[#This Row],[Total Population]]</f>
        <v>0.58709405314213414</v>
      </c>
      <c r="V7571" s="24">
        <f>Table1[[#This Row],[Female Ballots]]/Table1[[#This Row],[Female Population]]</f>
        <v>0.38654781199351701</v>
      </c>
      <c r="W7571" s="24">
        <f>Table1[[#This Row],[Male Ballots]]/Table1[[#This Row],[Male Population]]</f>
        <v>0.32893579595426559</v>
      </c>
      <c r="X7571" s="24">
        <f>Table1[[#This Row],[Total Ballots]]/Table1[[#This Row],[Total Population]]</f>
        <v>0.35976381273724167</v>
      </c>
      <c r="Y7571" s="24">
        <f>Table1[[#This Row],[Female Ballots]]/Table1[[#This Row],[Female Voters]]</f>
        <v>0.60997442455242967</v>
      </c>
      <c r="Z7571" s="24">
        <f>Table1[[#This Row],[Male Ballots]]/Table1[[#This Row],[Male Voters]]</f>
        <v>0.61920529801324509</v>
      </c>
      <c r="AA7571" s="64">
        <f>Table1[[#This Row],[Total Ballots]]/Table1[[#This Row],[Total Voters]]</f>
        <v>0.61278735632183912</v>
      </c>
    </row>
    <row r="7572" spans="1:27" x14ac:dyDescent="0.35">
      <c r="A7572" s="8" t="s">
        <v>37</v>
      </c>
      <c r="B7572" s="17">
        <v>2008</v>
      </c>
      <c r="C7572" s="17" t="s">
        <v>82</v>
      </c>
      <c r="D7572" s="17"/>
      <c r="E7572" s="35" t="s">
        <v>74</v>
      </c>
      <c r="F7572" s="35" t="s">
        <v>78</v>
      </c>
      <c r="G7572" s="51" t="s">
        <v>64</v>
      </c>
      <c r="H7572" s="10">
        <v>1275</v>
      </c>
      <c r="I7572" s="10">
        <v>1203</v>
      </c>
      <c r="J7572" s="53">
        <v>2478</v>
      </c>
      <c r="K7572" s="55">
        <v>854</v>
      </c>
      <c r="L7572" s="57">
        <v>752</v>
      </c>
      <c r="M7572" s="57">
        <v>4</v>
      </c>
      <c r="N7572" s="59">
        <v>1610</v>
      </c>
      <c r="O7572" s="61">
        <v>629</v>
      </c>
      <c r="P7572" s="10">
        <v>530</v>
      </c>
      <c r="Q7572" s="10">
        <v>2</v>
      </c>
      <c r="R7572" s="11">
        <v>1161</v>
      </c>
      <c r="S7572" s="24">
        <f>Table1[[#This Row],[Female Voters]]/Table1[[#This Row],[Female Population]]</f>
        <v>0.66980392156862745</v>
      </c>
      <c r="T7572" s="24">
        <f>Table1[[#This Row],[Male Voters]]/Table1[[#This Row],[Male Population]]</f>
        <v>0.62510390689941808</v>
      </c>
      <c r="U7572" s="24">
        <f>Table1[[#This Row],[Total Voters]]/Table1[[#This Row],[Total Population]]</f>
        <v>0.64971751412429379</v>
      </c>
      <c r="V7572" s="24">
        <f>Table1[[#This Row],[Female Ballots]]/Table1[[#This Row],[Female Population]]</f>
        <v>0.49333333333333335</v>
      </c>
      <c r="W7572" s="24">
        <f>Table1[[#This Row],[Male Ballots]]/Table1[[#This Row],[Male Population]]</f>
        <v>0.4405652535328346</v>
      </c>
      <c r="X7572" s="24">
        <f>Table1[[#This Row],[Total Ballots]]/Table1[[#This Row],[Total Population]]</f>
        <v>0.46852300242130751</v>
      </c>
      <c r="Y7572" s="24">
        <f>Table1[[#This Row],[Female Ballots]]/Table1[[#This Row],[Female Voters]]</f>
        <v>0.7365339578454333</v>
      </c>
      <c r="Z7572" s="24">
        <f>Table1[[#This Row],[Male Ballots]]/Table1[[#This Row],[Male Voters]]</f>
        <v>0.70478723404255317</v>
      </c>
      <c r="AA7572" s="64">
        <f>Table1[[#This Row],[Total Ballots]]/Table1[[#This Row],[Total Voters]]</f>
        <v>0.72111801242236029</v>
      </c>
    </row>
    <row r="7573" spans="1:27" x14ac:dyDescent="0.35">
      <c r="A7573" s="8" t="s">
        <v>37</v>
      </c>
      <c r="B7573" s="17">
        <v>2008</v>
      </c>
      <c r="C7573" s="17" t="s">
        <v>82</v>
      </c>
      <c r="D7573" s="17"/>
      <c r="E7573" s="35" t="s">
        <v>74</v>
      </c>
      <c r="F7573" s="35" t="s">
        <v>78</v>
      </c>
      <c r="G7573" s="51" t="s">
        <v>65</v>
      </c>
      <c r="H7573" s="10">
        <v>1672</v>
      </c>
      <c r="I7573" s="10">
        <v>1533</v>
      </c>
      <c r="J7573" s="53">
        <v>3205</v>
      </c>
      <c r="K7573" s="55">
        <v>1276</v>
      </c>
      <c r="L7573" s="57">
        <v>1083</v>
      </c>
      <c r="M7573" s="57">
        <v>5</v>
      </c>
      <c r="N7573" s="59">
        <v>2364</v>
      </c>
      <c r="O7573" s="61">
        <v>1055</v>
      </c>
      <c r="P7573" s="10">
        <v>882</v>
      </c>
      <c r="Q7573" s="10">
        <v>5</v>
      </c>
      <c r="R7573" s="11">
        <v>1942</v>
      </c>
      <c r="S7573" s="24">
        <f>Table1[[#This Row],[Female Voters]]/Table1[[#This Row],[Female Population]]</f>
        <v>0.76315789473684215</v>
      </c>
      <c r="T7573" s="24">
        <f>Table1[[#This Row],[Male Voters]]/Table1[[#This Row],[Male Population]]</f>
        <v>0.70645792563600784</v>
      </c>
      <c r="U7573" s="24">
        <f>Table1[[#This Row],[Total Voters]]/Table1[[#This Row],[Total Population]]</f>
        <v>0.73759750390015599</v>
      </c>
      <c r="V7573" s="24">
        <f>Table1[[#This Row],[Female Ballots]]/Table1[[#This Row],[Female Population]]</f>
        <v>0.63098086124401909</v>
      </c>
      <c r="W7573" s="24">
        <f>Table1[[#This Row],[Male Ballots]]/Table1[[#This Row],[Male Population]]</f>
        <v>0.57534246575342463</v>
      </c>
      <c r="X7573" s="24">
        <f>Table1[[#This Row],[Total Ballots]]/Table1[[#This Row],[Total Population]]</f>
        <v>0.60592823712948518</v>
      </c>
      <c r="Y7573" s="24">
        <f>Table1[[#This Row],[Female Ballots]]/Table1[[#This Row],[Female Voters]]</f>
        <v>0.82680250783699061</v>
      </c>
      <c r="Z7573" s="24">
        <f>Table1[[#This Row],[Male Ballots]]/Table1[[#This Row],[Male Voters]]</f>
        <v>0.81440443213296398</v>
      </c>
      <c r="AA7573" s="64">
        <f>Table1[[#This Row],[Total Ballots]]/Table1[[#This Row],[Total Voters]]</f>
        <v>0.82148900169204742</v>
      </c>
    </row>
    <row r="7574" spans="1:27" x14ac:dyDescent="0.35">
      <c r="A7574" s="8" t="s">
        <v>37</v>
      </c>
      <c r="B7574" s="17">
        <v>2008</v>
      </c>
      <c r="C7574" s="17" t="s">
        <v>82</v>
      </c>
      <c r="D7574" s="17"/>
      <c r="E7574" s="35" t="s">
        <v>74</v>
      </c>
      <c r="F7574" s="35" t="s">
        <v>78</v>
      </c>
      <c r="G7574" s="51" t="s">
        <v>66</v>
      </c>
      <c r="H7574" s="10">
        <v>1486</v>
      </c>
      <c r="I7574" s="10">
        <v>1407</v>
      </c>
      <c r="J7574" s="53">
        <v>2893</v>
      </c>
      <c r="K7574" s="55">
        <v>1249</v>
      </c>
      <c r="L7574" s="57">
        <v>1112</v>
      </c>
      <c r="M7574" s="57">
        <v>3</v>
      </c>
      <c r="N7574" s="59">
        <v>2364</v>
      </c>
      <c r="O7574" s="61">
        <v>1148</v>
      </c>
      <c r="P7574" s="10">
        <v>1018</v>
      </c>
      <c r="Q7574" s="10">
        <v>2</v>
      </c>
      <c r="R7574" s="11">
        <v>2168</v>
      </c>
      <c r="S7574" s="24">
        <f>Table1[[#This Row],[Female Voters]]/Table1[[#This Row],[Female Population]]</f>
        <v>0.84051144010767165</v>
      </c>
      <c r="T7574" s="24">
        <f>Table1[[#This Row],[Male Voters]]/Table1[[#This Row],[Male Population]]</f>
        <v>0.79033404406538732</v>
      </c>
      <c r="U7574" s="24">
        <f>Table1[[#This Row],[Total Voters]]/Table1[[#This Row],[Total Population]]</f>
        <v>0.81714483235395785</v>
      </c>
      <c r="V7574" s="24">
        <f>Table1[[#This Row],[Female Ballots]]/Table1[[#This Row],[Female Population]]</f>
        <v>0.77254374158815609</v>
      </c>
      <c r="W7574" s="24">
        <f>Table1[[#This Row],[Male Ballots]]/Table1[[#This Row],[Male Population]]</f>
        <v>0.72352523098791754</v>
      </c>
      <c r="X7574" s="24">
        <f>Table1[[#This Row],[Total Ballots]]/Table1[[#This Row],[Total Population]]</f>
        <v>0.74939509160041484</v>
      </c>
      <c r="Y7574" s="24">
        <f>Table1[[#This Row],[Female Ballots]]/Table1[[#This Row],[Female Voters]]</f>
        <v>0.91913530824659728</v>
      </c>
      <c r="Z7574" s="24">
        <f>Table1[[#This Row],[Male Ballots]]/Table1[[#This Row],[Male Voters]]</f>
        <v>0.91546762589928055</v>
      </c>
      <c r="AA7574" s="64">
        <f>Table1[[#This Row],[Total Ballots]]/Table1[[#This Row],[Total Voters]]</f>
        <v>0.91708967851099832</v>
      </c>
    </row>
    <row r="7575" spans="1:27" x14ac:dyDescent="0.35">
      <c r="A7575" s="8" t="s">
        <v>37</v>
      </c>
      <c r="B7575" s="17">
        <v>2008</v>
      </c>
      <c r="C7575" s="17" t="s">
        <v>82</v>
      </c>
      <c r="D7575" s="17"/>
      <c r="E7575" s="35" t="s">
        <v>74</v>
      </c>
      <c r="F7575" s="35" t="s">
        <v>78</v>
      </c>
      <c r="G7575" s="51" t="s">
        <v>67</v>
      </c>
      <c r="H7575" s="10">
        <v>2145</v>
      </c>
      <c r="I7575" s="10">
        <v>1759</v>
      </c>
      <c r="J7575" s="53">
        <v>3904</v>
      </c>
      <c r="K7575" s="55">
        <v>1860</v>
      </c>
      <c r="L7575" s="57">
        <v>1560</v>
      </c>
      <c r="M7575" s="57">
        <v>6</v>
      </c>
      <c r="N7575" s="59">
        <v>3426</v>
      </c>
      <c r="O7575" s="61">
        <v>1718</v>
      </c>
      <c r="P7575" s="10">
        <v>1482</v>
      </c>
      <c r="Q7575" s="10">
        <v>4</v>
      </c>
      <c r="R7575" s="11">
        <v>3204</v>
      </c>
      <c r="S7575" s="24">
        <f>Table1[[#This Row],[Female Voters]]/Table1[[#This Row],[Female Population]]</f>
        <v>0.86713286713286708</v>
      </c>
      <c r="T7575" s="24">
        <f>Table1[[#This Row],[Male Voters]]/Table1[[#This Row],[Male Population]]</f>
        <v>0.88686753837407617</v>
      </c>
      <c r="U7575" s="24">
        <f>Table1[[#This Row],[Total Voters]]/Table1[[#This Row],[Total Population]]</f>
        <v>0.87756147540983609</v>
      </c>
      <c r="V7575" s="24">
        <f>Table1[[#This Row],[Female Ballots]]/Table1[[#This Row],[Female Population]]</f>
        <v>0.80093240093240092</v>
      </c>
      <c r="W7575" s="24">
        <f>Table1[[#This Row],[Male Ballots]]/Table1[[#This Row],[Male Population]]</f>
        <v>0.84252416145537234</v>
      </c>
      <c r="X7575" s="24">
        <f>Table1[[#This Row],[Total Ballots]]/Table1[[#This Row],[Total Population]]</f>
        <v>0.82069672131147542</v>
      </c>
      <c r="Y7575" s="24">
        <f>Table1[[#This Row],[Female Ballots]]/Table1[[#This Row],[Female Voters]]</f>
        <v>0.92365591397849467</v>
      </c>
      <c r="Z7575" s="24">
        <f>Table1[[#This Row],[Male Ballots]]/Table1[[#This Row],[Male Voters]]</f>
        <v>0.95</v>
      </c>
      <c r="AA7575" s="64">
        <f>Table1[[#This Row],[Total Ballots]]/Table1[[#This Row],[Total Voters]]</f>
        <v>0.93520140105078808</v>
      </c>
    </row>
    <row r="7576" spans="1:27" x14ac:dyDescent="0.35">
      <c r="A7576" s="8" t="s">
        <v>48</v>
      </c>
      <c r="B7576" s="17">
        <v>2008</v>
      </c>
      <c r="C7576" s="17" t="s">
        <v>82</v>
      </c>
      <c r="D7576" s="17"/>
      <c r="E7576" s="35" t="s">
        <v>74</v>
      </c>
      <c r="F7576" s="35" t="s">
        <v>78</v>
      </c>
      <c r="G7576" s="51" t="s">
        <v>79</v>
      </c>
      <c r="H7576" s="10">
        <v>61308</v>
      </c>
      <c r="I7576" s="10">
        <v>60077</v>
      </c>
      <c r="J7576" s="53">
        <v>121385</v>
      </c>
      <c r="K7576" s="55">
        <v>45490</v>
      </c>
      <c r="L7576" s="57">
        <v>41182</v>
      </c>
      <c r="M7576" s="57">
        <v>281</v>
      </c>
      <c r="N7576" s="59">
        <v>86953</v>
      </c>
      <c r="O7576" s="61">
        <v>38792</v>
      </c>
      <c r="P7576" s="10">
        <v>34956</v>
      </c>
      <c r="Q7576" s="10">
        <v>207</v>
      </c>
      <c r="R7576" s="11">
        <v>73955</v>
      </c>
      <c r="S7576" s="24">
        <f>Table1[[#This Row],[Female Voters]]/Table1[[#This Row],[Female Population]]</f>
        <v>0.74199125725843285</v>
      </c>
      <c r="T7576" s="24">
        <f>Table1[[#This Row],[Male Voters]]/Table1[[#This Row],[Male Population]]</f>
        <v>0.68548695840338236</v>
      </c>
      <c r="U7576" s="24">
        <f>Table1[[#This Row],[Total Voters]]/Table1[[#This Row],[Total Population]]</f>
        <v>0.71634056926308853</v>
      </c>
      <c r="V7576" s="24">
        <f>Table1[[#This Row],[Female Ballots]]/Table1[[#This Row],[Female Population]]</f>
        <v>0.63273960983884647</v>
      </c>
      <c r="W7576" s="24">
        <f>Table1[[#This Row],[Male Ballots]]/Table1[[#This Row],[Male Population]]</f>
        <v>0.58185328828004057</v>
      </c>
      <c r="X7576" s="24">
        <f>Table1[[#This Row],[Total Ballots]]/Table1[[#This Row],[Total Population]]</f>
        <v>0.60925979321992008</v>
      </c>
      <c r="Y7576" s="24">
        <f>Table1[[#This Row],[Female Ballots]]/Table1[[#This Row],[Female Voters]]</f>
        <v>0.85275884809848324</v>
      </c>
      <c r="Z7576" s="24">
        <f>Table1[[#This Row],[Male Ballots]]/Table1[[#This Row],[Male Voters]]</f>
        <v>0.84881744451459373</v>
      </c>
      <c r="AA7576" s="64">
        <f>Table1[[#This Row],[Total Ballots]]/Table1[[#This Row],[Total Voters]]</f>
        <v>0.85051694593631044</v>
      </c>
    </row>
    <row r="7577" spans="1:27" x14ac:dyDescent="0.35">
      <c r="A7577" s="8" t="s">
        <v>48</v>
      </c>
      <c r="B7577" s="17">
        <v>2008</v>
      </c>
      <c r="C7577" s="17" t="s">
        <v>82</v>
      </c>
      <c r="D7577" s="17"/>
      <c r="E7577" s="35" t="s">
        <v>74</v>
      </c>
      <c r="F7577" s="35" t="s">
        <v>78</v>
      </c>
      <c r="G7577" s="51" t="s">
        <v>62</v>
      </c>
      <c r="H7577" s="10">
        <v>7683</v>
      </c>
      <c r="I7577" s="10">
        <v>7851</v>
      </c>
      <c r="J7577" s="53">
        <v>15534</v>
      </c>
      <c r="K7577" s="55">
        <v>4856</v>
      </c>
      <c r="L7577" s="57">
        <v>4186</v>
      </c>
      <c r="M7577" s="57">
        <v>62</v>
      </c>
      <c r="N7577" s="59">
        <v>9104</v>
      </c>
      <c r="O7577" s="61">
        <v>3189</v>
      </c>
      <c r="P7577" s="10">
        <v>2616</v>
      </c>
      <c r="Q7577" s="10">
        <v>36</v>
      </c>
      <c r="R7577" s="11">
        <v>5841</v>
      </c>
      <c r="S7577" s="24">
        <f>Table1[[#This Row],[Female Voters]]/Table1[[#This Row],[Female Population]]</f>
        <v>0.63204477417675387</v>
      </c>
      <c r="T7577" s="24">
        <f>Table1[[#This Row],[Male Voters]]/Table1[[#This Row],[Male Population]]</f>
        <v>0.53318048656222139</v>
      </c>
      <c r="U7577" s="24">
        <f>Table1[[#This Row],[Total Voters]]/Table1[[#This Row],[Total Population]]</f>
        <v>0.5860692674134157</v>
      </c>
      <c r="V7577" s="24">
        <f>Table1[[#This Row],[Female Ballots]]/Table1[[#This Row],[Female Population]]</f>
        <v>0.41507223740726279</v>
      </c>
      <c r="W7577" s="24">
        <f>Table1[[#This Row],[Male Ballots]]/Table1[[#This Row],[Male Population]]</f>
        <v>0.33320596102407335</v>
      </c>
      <c r="X7577" s="24">
        <f>Table1[[#This Row],[Total Ballots]]/Table1[[#This Row],[Total Population]]</f>
        <v>0.37601390498261877</v>
      </c>
      <c r="Y7577" s="24">
        <f>Table1[[#This Row],[Female Ballots]]/Table1[[#This Row],[Female Voters]]</f>
        <v>0.65671334431630968</v>
      </c>
      <c r="Z7577" s="24">
        <f>Table1[[#This Row],[Male Ballots]]/Table1[[#This Row],[Male Voters]]</f>
        <v>0.6249402771141902</v>
      </c>
      <c r="AA7577" s="64">
        <f>Table1[[#This Row],[Total Ballots]]/Table1[[#This Row],[Total Voters]]</f>
        <v>0.64158611599297011</v>
      </c>
    </row>
    <row r="7578" spans="1:27" x14ac:dyDescent="0.35">
      <c r="A7578" s="8" t="s">
        <v>48</v>
      </c>
      <c r="B7578" s="17">
        <v>2008</v>
      </c>
      <c r="C7578" s="17" t="s">
        <v>82</v>
      </c>
      <c r="D7578" s="17"/>
      <c r="E7578" s="35" t="s">
        <v>74</v>
      </c>
      <c r="F7578" s="35" t="s">
        <v>78</v>
      </c>
      <c r="G7578" s="51" t="s">
        <v>63</v>
      </c>
      <c r="H7578" s="10">
        <v>10561</v>
      </c>
      <c r="I7578" s="10">
        <v>10860</v>
      </c>
      <c r="J7578" s="53">
        <v>21421</v>
      </c>
      <c r="K7578" s="55">
        <v>6357</v>
      </c>
      <c r="L7578" s="57">
        <v>5582</v>
      </c>
      <c r="M7578" s="57">
        <v>69</v>
      </c>
      <c r="N7578" s="59">
        <v>12008</v>
      </c>
      <c r="O7578" s="61">
        <v>4705</v>
      </c>
      <c r="P7578" s="10">
        <v>3947</v>
      </c>
      <c r="Q7578" s="10">
        <v>47</v>
      </c>
      <c r="R7578" s="11">
        <v>8699</v>
      </c>
      <c r="S7578" s="24">
        <f>Table1[[#This Row],[Female Voters]]/Table1[[#This Row],[Female Population]]</f>
        <v>0.60193163526181237</v>
      </c>
      <c r="T7578" s="24">
        <f>Table1[[#This Row],[Male Voters]]/Table1[[#This Row],[Male Population]]</f>
        <v>0.51399631675874768</v>
      </c>
      <c r="U7578" s="24">
        <f>Table1[[#This Row],[Total Voters]]/Table1[[#This Row],[Total Population]]</f>
        <v>0.56057140189533639</v>
      </c>
      <c r="V7578" s="24">
        <f>Table1[[#This Row],[Female Ballots]]/Table1[[#This Row],[Female Population]]</f>
        <v>0.44550705425622572</v>
      </c>
      <c r="W7578" s="24">
        <f>Table1[[#This Row],[Male Ballots]]/Table1[[#This Row],[Male Population]]</f>
        <v>0.3634438305709024</v>
      </c>
      <c r="X7578" s="24">
        <f>Table1[[#This Row],[Total Ballots]]/Table1[[#This Row],[Total Population]]</f>
        <v>0.40609682087670979</v>
      </c>
      <c r="Y7578" s="24">
        <f>Table1[[#This Row],[Female Ballots]]/Table1[[#This Row],[Female Voters]]</f>
        <v>0.74012899166273405</v>
      </c>
      <c r="Z7578" s="24">
        <f>Table1[[#This Row],[Male Ballots]]/Table1[[#This Row],[Male Voters]]</f>
        <v>0.70709423145825867</v>
      </c>
      <c r="AA7578" s="64">
        <f>Table1[[#This Row],[Total Ballots]]/Table1[[#This Row],[Total Voters]]</f>
        <v>0.72443371085942709</v>
      </c>
    </row>
    <row r="7579" spans="1:27" x14ac:dyDescent="0.35">
      <c r="A7579" s="8" t="s">
        <v>48</v>
      </c>
      <c r="B7579" s="17">
        <v>2008</v>
      </c>
      <c r="C7579" s="17" t="s">
        <v>82</v>
      </c>
      <c r="D7579" s="17"/>
      <c r="E7579" s="35" t="s">
        <v>74</v>
      </c>
      <c r="F7579" s="35" t="s">
        <v>78</v>
      </c>
      <c r="G7579" s="51" t="s">
        <v>64</v>
      </c>
      <c r="H7579" s="10">
        <v>10920</v>
      </c>
      <c r="I7579" s="10">
        <v>10993</v>
      </c>
      <c r="J7579" s="53">
        <v>21913</v>
      </c>
      <c r="K7579" s="55">
        <v>7377</v>
      </c>
      <c r="L7579" s="57">
        <v>6419</v>
      </c>
      <c r="M7579" s="57">
        <v>46</v>
      </c>
      <c r="N7579" s="59">
        <v>13842</v>
      </c>
      <c r="O7579" s="61">
        <v>5984</v>
      </c>
      <c r="P7579" s="10">
        <v>5159</v>
      </c>
      <c r="Q7579" s="10">
        <v>33</v>
      </c>
      <c r="R7579" s="11">
        <v>11176</v>
      </c>
      <c r="S7579" s="24">
        <f>Table1[[#This Row],[Female Voters]]/Table1[[#This Row],[Female Population]]</f>
        <v>0.67554945054945059</v>
      </c>
      <c r="T7579" s="24">
        <f>Table1[[#This Row],[Male Voters]]/Table1[[#This Row],[Male Population]]</f>
        <v>0.58391703811516416</v>
      </c>
      <c r="U7579" s="24">
        <f>Table1[[#This Row],[Total Voters]]/Table1[[#This Row],[Total Population]]</f>
        <v>0.63167982476155704</v>
      </c>
      <c r="V7579" s="24">
        <f>Table1[[#This Row],[Female Ballots]]/Table1[[#This Row],[Female Population]]</f>
        <v>0.54798534798534804</v>
      </c>
      <c r="W7579" s="24">
        <f>Table1[[#This Row],[Male Ballots]]/Table1[[#This Row],[Male Population]]</f>
        <v>0.46929864459201309</v>
      </c>
      <c r="X7579" s="24">
        <f>Table1[[#This Row],[Total Ballots]]/Table1[[#This Row],[Total Population]]</f>
        <v>0.51001688495413677</v>
      </c>
      <c r="Y7579" s="24">
        <f>Table1[[#This Row],[Female Ballots]]/Table1[[#This Row],[Female Voters]]</f>
        <v>0.81116985224345939</v>
      </c>
      <c r="Z7579" s="24">
        <f>Table1[[#This Row],[Male Ballots]]/Table1[[#This Row],[Male Voters]]</f>
        <v>0.80370774263904032</v>
      </c>
      <c r="AA7579" s="64">
        <f>Table1[[#This Row],[Total Ballots]]/Table1[[#This Row],[Total Voters]]</f>
        <v>0.807397774888022</v>
      </c>
    </row>
    <row r="7580" spans="1:27" x14ac:dyDescent="0.35">
      <c r="A7580" s="8" t="s">
        <v>48</v>
      </c>
      <c r="B7580" s="17">
        <v>2008</v>
      </c>
      <c r="C7580" s="17" t="s">
        <v>82</v>
      </c>
      <c r="D7580" s="17"/>
      <c r="E7580" s="35" t="s">
        <v>74</v>
      </c>
      <c r="F7580" s="35" t="s">
        <v>78</v>
      </c>
      <c r="G7580" s="51" t="s">
        <v>65</v>
      </c>
      <c r="H7580" s="10">
        <v>12309</v>
      </c>
      <c r="I7580" s="10">
        <v>12246</v>
      </c>
      <c r="J7580" s="53">
        <v>24555</v>
      </c>
      <c r="K7580" s="55">
        <v>9862</v>
      </c>
      <c r="L7580" s="57">
        <v>9125</v>
      </c>
      <c r="M7580" s="57">
        <v>38</v>
      </c>
      <c r="N7580" s="59">
        <v>19025</v>
      </c>
      <c r="O7580" s="61">
        <v>8731</v>
      </c>
      <c r="P7580" s="10">
        <v>8025</v>
      </c>
      <c r="Q7580" s="10">
        <v>34</v>
      </c>
      <c r="R7580" s="11">
        <v>16790</v>
      </c>
      <c r="S7580" s="24">
        <f>Table1[[#This Row],[Female Voters]]/Table1[[#This Row],[Female Population]]</f>
        <v>0.80120237224794866</v>
      </c>
      <c r="T7580" s="24">
        <f>Table1[[#This Row],[Male Voters]]/Table1[[#This Row],[Male Population]]</f>
        <v>0.74514127061897761</v>
      </c>
      <c r="U7580" s="24">
        <f>Table1[[#This Row],[Total Voters]]/Table1[[#This Row],[Total Population]]</f>
        <v>0.77479128487069848</v>
      </c>
      <c r="V7580" s="24">
        <f>Table1[[#This Row],[Female Ballots]]/Table1[[#This Row],[Female Population]]</f>
        <v>0.70931838492160204</v>
      </c>
      <c r="W7580" s="24">
        <f>Table1[[#This Row],[Male Ballots]]/Table1[[#This Row],[Male Population]]</f>
        <v>0.65531602155805979</v>
      </c>
      <c r="X7580" s="24">
        <f>Table1[[#This Row],[Total Ballots]]/Table1[[#This Row],[Total Population]]</f>
        <v>0.68377112604357559</v>
      </c>
      <c r="Y7580" s="24">
        <f>Table1[[#This Row],[Female Ballots]]/Table1[[#This Row],[Female Voters]]</f>
        <v>0.88531737984181702</v>
      </c>
      <c r="Z7580" s="24">
        <f>Table1[[#This Row],[Male Ballots]]/Table1[[#This Row],[Male Voters]]</f>
        <v>0.8794520547945206</v>
      </c>
      <c r="AA7580" s="64">
        <f>Table1[[#This Row],[Total Ballots]]/Table1[[#This Row],[Total Voters]]</f>
        <v>0.8825229960578187</v>
      </c>
    </row>
    <row r="7581" spans="1:27" x14ac:dyDescent="0.35">
      <c r="A7581" s="8" t="s">
        <v>48</v>
      </c>
      <c r="B7581" s="17">
        <v>2008</v>
      </c>
      <c r="C7581" s="17" t="s">
        <v>82</v>
      </c>
      <c r="D7581" s="17"/>
      <c r="E7581" s="35" t="s">
        <v>74</v>
      </c>
      <c r="F7581" s="35" t="s">
        <v>78</v>
      </c>
      <c r="G7581" s="51" t="s">
        <v>66</v>
      </c>
      <c r="H7581" s="10">
        <v>9524</v>
      </c>
      <c r="I7581" s="10">
        <v>9750</v>
      </c>
      <c r="J7581" s="53">
        <v>19274</v>
      </c>
      <c r="K7581" s="55">
        <v>8246</v>
      </c>
      <c r="L7581" s="57">
        <v>8337</v>
      </c>
      <c r="M7581" s="57">
        <v>27</v>
      </c>
      <c r="N7581" s="59">
        <v>16610</v>
      </c>
      <c r="O7581" s="61">
        <v>7881</v>
      </c>
      <c r="P7581" s="10">
        <v>7896</v>
      </c>
      <c r="Q7581" s="10">
        <v>22</v>
      </c>
      <c r="R7581" s="11">
        <v>15799</v>
      </c>
      <c r="S7581" s="24">
        <f>Table1[[#This Row],[Female Voters]]/Table1[[#This Row],[Female Population]]</f>
        <v>0.86581268374632503</v>
      </c>
      <c r="T7581" s="24">
        <f>Table1[[#This Row],[Male Voters]]/Table1[[#This Row],[Male Population]]</f>
        <v>0.85507692307692307</v>
      </c>
      <c r="U7581" s="24">
        <f>Table1[[#This Row],[Total Voters]]/Table1[[#This Row],[Total Population]]</f>
        <v>0.86178271246238458</v>
      </c>
      <c r="V7581" s="24">
        <f>Table1[[#This Row],[Female Ballots]]/Table1[[#This Row],[Female Population]]</f>
        <v>0.82748845023099538</v>
      </c>
      <c r="W7581" s="24">
        <f>Table1[[#This Row],[Male Ballots]]/Table1[[#This Row],[Male Population]]</f>
        <v>0.80984615384615388</v>
      </c>
      <c r="X7581" s="24">
        <f>Table1[[#This Row],[Total Ballots]]/Table1[[#This Row],[Total Population]]</f>
        <v>0.81970530248002493</v>
      </c>
      <c r="Y7581" s="24">
        <f>Table1[[#This Row],[Female Ballots]]/Table1[[#This Row],[Female Voters]]</f>
        <v>0.95573611447974771</v>
      </c>
      <c r="Z7581" s="24">
        <f>Table1[[#This Row],[Male Ballots]]/Table1[[#This Row],[Male Voters]]</f>
        <v>0.94710327455919396</v>
      </c>
      <c r="AA7581" s="64">
        <f>Table1[[#This Row],[Total Ballots]]/Table1[[#This Row],[Total Voters]]</f>
        <v>0.95117399157134253</v>
      </c>
    </row>
    <row r="7582" spans="1:27" x14ac:dyDescent="0.35">
      <c r="A7582" s="8" t="s">
        <v>48</v>
      </c>
      <c r="B7582" s="17">
        <v>2008</v>
      </c>
      <c r="C7582" s="17" t="s">
        <v>82</v>
      </c>
      <c r="D7582" s="17"/>
      <c r="E7582" s="35" t="s">
        <v>74</v>
      </c>
      <c r="F7582" s="35" t="s">
        <v>78</v>
      </c>
      <c r="G7582" s="51" t="s">
        <v>67</v>
      </c>
      <c r="H7582" s="10">
        <v>10311</v>
      </c>
      <c r="I7582" s="10">
        <v>8377</v>
      </c>
      <c r="J7582" s="53">
        <v>18688</v>
      </c>
      <c r="K7582" s="55">
        <v>8792</v>
      </c>
      <c r="L7582" s="57">
        <v>7533</v>
      </c>
      <c r="M7582" s="57">
        <v>39</v>
      </c>
      <c r="N7582" s="59">
        <v>16364</v>
      </c>
      <c r="O7582" s="61">
        <v>8302</v>
      </c>
      <c r="P7582" s="10">
        <v>7313</v>
      </c>
      <c r="Q7582" s="10">
        <v>35</v>
      </c>
      <c r="R7582" s="11">
        <v>15650</v>
      </c>
      <c r="S7582" s="24">
        <f>Table1[[#This Row],[Female Voters]]/Table1[[#This Row],[Female Population]]</f>
        <v>0.85268160217243716</v>
      </c>
      <c r="T7582" s="24">
        <f>Table1[[#This Row],[Male Voters]]/Table1[[#This Row],[Male Population]]</f>
        <v>0.89924794079025905</v>
      </c>
      <c r="U7582" s="24">
        <f>Table1[[#This Row],[Total Voters]]/Table1[[#This Row],[Total Population]]</f>
        <v>0.87564212328767121</v>
      </c>
      <c r="V7582" s="24">
        <f>Table1[[#This Row],[Female Ballots]]/Table1[[#This Row],[Female Population]]</f>
        <v>0.80515953835709442</v>
      </c>
      <c r="W7582" s="24">
        <f>Table1[[#This Row],[Male Ballots]]/Table1[[#This Row],[Male Population]]</f>
        <v>0.87298555568819391</v>
      </c>
      <c r="X7582" s="24">
        <f>Table1[[#This Row],[Total Ballots]]/Table1[[#This Row],[Total Population]]</f>
        <v>0.83743578767123283</v>
      </c>
      <c r="Y7582" s="24">
        <f>Table1[[#This Row],[Female Ballots]]/Table1[[#This Row],[Female Voters]]</f>
        <v>0.94426751592356684</v>
      </c>
      <c r="Z7582" s="24">
        <f>Table1[[#This Row],[Male Ballots]]/Table1[[#This Row],[Male Voters]]</f>
        <v>0.97079516792778442</v>
      </c>
      <c r="AA7582" s="64">
        <f>Table1[[#This Row],[Total Ballots]]/Table1[[#This Row],[Total Voters]]</f>
        <v>0.95636763627474941</v>
      </c>
    </row>
    <row r="7583" spans="1:27" x14ac:dyDescent="0.35">
      <c r="A7583" s="8" t="s">
        <v>44</v>
      </c>
      <c r="B7583" s="17">
        <v>2008</v>
      </c>
      <c r="C7583" s="17" t="s">
        <v>82</v>
      </c>
      <c r="D7583" s="17"/>
      <c r="E7583" s="35" t="s">
        <v>74</v>
      </c>
      <c r="F7583" s="35" t="s">
        <v>78</v>
      </c>
      <c r="G7583" s="51" t="s">
        <v>79</v>
      </c>
      <c r="H7583" s="10">
        <v>27005</v>
      </c>
      <c r="I7583" s="10">
        <v>26494</v>
      </c>
      <c r="J7583" s="53">
        <v>53499</v>
      </c>
      <c r="K7583" s="55">
        <v>20083</v>
      </c>
      <c r="L7583" s="57">
        <v>17843</v>
      </c>
      <c r="M7583" s="57">
        <v>669</v>
      </c>
      <c r="N7583" s="59">
        <v>38595</v>
      </c>
      <c r="O7583" s="61">
        <v>16437</v>
      </c>
      <c r="P7583" s="10">
        <v>14422</v>
      </c>
      <c r="Q7583" s="10">
        <v>443</v>
      </c>
      <c r="R7583" s="11">
        <v>31302</v>
      </c>
      <c r="S7583" s="24">
        <f>Table1[[#This Row],[Female Voters]]/Table1[[#This Row],[Female Population]]</f>
        <v>0.74367709683391969</v>
      </c>
      <c r="T7583" s="24">
        <f>Table1[[#This Row],[Male Voters]]/Table1[[#This Row],[Male Population]]</f>
        <v>0.67347323922397528</v>
      </c>
      <c r="U7583" s="24">
        <f>Table1[[#This Row],[Total Voters]]/Table1[[#This Row],[Total Population]]</f>
        <v>0.72141535355801045</v>
      </c>
      <c r="V7583" s="24">
        <f>Table1[[#This Row],[Female Ballots]]/Table1[[#This Row],[Female Population]]</f>
        <v>0.60866506202555082</v>
      </c>
      <c r="W7583" s="24">
        <f>Table1[[#This Row],[Male Ballots]]/Table1[[#This Row],[Male Population]]</f>
        <v>0.54434966407488483</v>
      </c>
      <c r="X7583" s="24">
        <f>Table1[[#This Row],[Total Ballots]]/Table1[[#This Row],[Total Population]]</f>
        <v>0.58509504850557958</v>
      </c>
      <c r="Y7583" s="24">
        <f>Table1[[#This Row],[Female Ballots]]/Table1[[#This Row],[Female Voters]]</f>
        <v>0.81845341831399687</v>
      </c>
      <c r="Z7583" s="24">
        <f>Table1[[#This Row],[Male Ballots]]/Table1[[#This Row],[Male Voters]]</f>
        <v>0.80827215154402288</v>
      </c>
      <c r="AA7583" s="64">
        <f>Table1[[#This Row],[Total Ballots]]/Table1[[#This Row],[Total Voters]]</f>
        <v>0.81103769918383206</v>
      </c>
    </row>
    <row r="7584" spans="1:27" x14ac:dyDescent="0.35">
      <c r="A7584" s="8" t="s">
        <v>44</v>
      </c>
      <c r="B7584" s="17">
        <v>2008</v>
      </c>
      <c r="C7584" s="17" t="s">
        <v>82</v>
      </c>
      <c r="D7584" s="17"/>
      <c r="E7584" s="35" t="s">
        <v>74</v>
      </c>
      <c r="F7584" s="35" t="s">
        <v>78</v>
      </c>
      <c r="G7584" s="51" t="s">
        <v>62</v>
      </c>
      <c r="H7584" s="10">
        <v>3046</v>
      </c>
      <c r="I7584" s="10">
        <v>3342</v>
      </c>
      <c r="J7584" s="53">
        <v>6388</v>
      </c>
      <c r="K7584" s="55">
        <v>1887</v>
      </c>
      <c r="L7584" s="57">
        <v>1592</v>
      </c>
      <c r="M7584" s="57">
        <v>159</v>
      </c>
      <c r="N7584" s="59">
        <v>3638</v>
      </c>
      <c r="O7584" s="61">
        <v>1054</v>
      </c>
      <c r="P7584" s="10">
        <v>758</v>
      </c>
      <c r="Q7584" s="10">
        <v>60</v>
      </c>
      <c r="R7584" s="11">
        <v>1872</v>
      </c>
      <c r="S7584" s="24">
        <f>Table1[[#This Row],[Female Voters]]/Table1[[#This Row],[Female Population]]</f>
        <v>0.61950098489822714</v>
      </c>
      <c r="T7584" s="24">
        <f>Table1[[#This Row],[Male Voters]]/Table1[[#This Row],[Male Population]]</f>
        <v>0.47636146020347098</v>
      </c>
      <c r="U7584" s="24">
        <f>Table1[[#This Row],[Total Voters]]/Table1[[#This Row],[Total Population]]</f>
        <v>0.56950532247964936</v>
      </c>
      <c r="V7584" s="24">
        <f>Table1[[#This Row],[Female Ballots]]/Table1[[#This Row],[Female Population]]</f>
        <v>0.34602757715036114</v>
      </c>
      <c r="W7584" s="24">
        <f>Table1[[#This Row],[Male Ballots]]/Table1[[#This Row],[Male Population]]</f>
        <v>0.22681029323758228</v>
      </c>
      <c r="X7584" s="24">
        <f>Table1[[#This Row],[Total Ballots]]/Table1[[#This Row],[Total Population]]</f>
        <v>0.29304946775203505</v>
      </c>
      <c r="Y7584" s="24">
        <f>Table1[[#This Row],[Female Ballots]]/Table1[[#This Row],[Female Voters]]</f>
        <v>0.55855855855855852</v>
      </c>
      <c r="Z7584" s="24">
        <f>Table1[[#This Row],[Male Ballots]]/Table1[[#This Row],[Male Voters]]</f>
        <v>0.47613065326633164</v>
      </c>
      <c r="AA7584" s="64">
        <f>Table1[[#This Row],[Total Ballots]]/Table1[[#This Row],[Total Voters]]</f>
        <v>0.51456844420010994</v>
      </c>
    </row>
    <row r="7585" spans="1:27" x14ac:dyDescent="0.35">
      <c r="A7585" s="8" t="s">
        <v>44</v>
      </c>
      <c r="B7585" s="17">
        <v>2008</v>
      </c>
      <c r="C7585" s="17" t="s">
        <v>82</v>
      </c>
      <c r="D7585" s="17"/>
      <c r="E7585" s="35" t="s">
        <v>74</v>
      </c>
      <c r="F7585" s="35" t="s">
        <v>78</v>
      </c>
      <c r="G7585" s="51" t="s">
        <v>63</v>
      </c>
      <c r="H7585" s="10">
        <v>4008</v>
      </c>
      <c r="I7585" s="10">
        <v>4201</v>
      </c>
      <c r="J7585" s="53">
        <v>8209</v>
      </c>
      <c r="K7585" s="55">
        <v>2539</v>
      </c>
      <c r="L7585" s="57">
        <v>2160</v>
      </c>
      <c r="M7585" s="57">
        <v>112</v>
      </c>
      <c r="N7585" s="59">
        <v>4811</v>
      </c>
      <c r="O7585" s="61">
        <v>1655</v>
      </c>
      <c r="P7585" s="10">
        <v>1354</v>
      </c>
      <c r="Q7585" s="10">
        <v>69</v>
      </c>
      <c r="R7585" s="11">
        <v>3078</v>
      </c>
      <c r="S7585" s="24">
        <f>Table1[[#This Row],[Female Voters]]/Table1[[#This Row],[Female Population]]</f>
        <v>0.63348303393213568</v>
      </c>
      <c r="T7585" s="24">
        <f>Table1[[#This Row],[Male Voters]]/Table1[[#This Row],[Male Population]]</f>
        <v>0.51416329445370146</v>
      </c>
      <c r="U7585" s="24">
        <f>Table1[[#This Row],[Total Voters]]/Table1[[#This Row],[Total Population]]</f>
        <v>0.5860640760141308</v>
      </c>
      <c r="V7585" s="24">
        <f>Table1[[#This Row],[Female Ballots]]/Table1[[#This Row],[Female Population]]</f>
        <v>0.41292415169660679</v>
      </c>
      <c r="W7585" s="24">
        <f>Table1[[#This Row],[Male Ballots]]/Table1[[#This Row],[Male Population]]</f>
        <v>0.32230421328255177</v>
      </c>
      <c r="X7585" s="24">
        <f>Table1[[#This Row],[Total Ballots]]/Table1[[#This Row],[Total Population]]</f>
        <v>0.37495431843099036</v>
      </c>
      <c r="Y7585" s="24">
        <f>Table1[[#This Row],[Female Ballots]]/Table1[[#This Row],[Female Voters]]</f>
        <v>0.65183142969673102</v>
      </c>
      <c r="Z7585" s="24">
        <f>Table1[[#This Row],[Male Ballots]]/Table1[[#This Row],[Male Voters]]</f>
        <v>0.62685185185185188</v>
      </c>
      <c r="AA7585" s="64">
        <f>Table1[[#This Row],[Total Ballots]]/Table1[[#This Row],[Total Voters]]</f>
        <v>0.63978382872583661</v>
      </c>
    </row>
    <row r="7586" spans="1:27" x14ac:dyDescent="0.35">
      <c r="A7586" s="8" t="s">
        <v>44</v>
      </c>
      <c r="B7586" s="17">
        <v>2008</v>
      </c>
      <c r="C7586" s="17" t="s">
        <v>82</v>
      </c>
      <c r="D7586" s="17"/>
      <c r="E7586" s="35" t="s">
        <v>74</v>
      </c>
      <c r="F7586" s="35" t="s">
        <v>78</v>
      </c>
      <c r="G7586" s="51" t="s">
        <v>64</v>
      </c>
      <c r="H7586" s="10">
        <v>4404</v>
      </c>
      <c r="I7586" s="10">
        <v>4424</v>
      </c>
      <c r="J7586" s="53">
        <v>8828</v>
      </c>
      <c r="K7586" s="55">
        <v>2631</v>
      </c>
      <c r="L7586" s="57">
        <v>2470</v>
      </c>
      <c r="M7586" s="57">
        <v>100</v>
      </c>
      <c r="N7586" s="59">
        <v>5201</v>
      </c>
      <c r="O7586" s="61">
        <v>2016</v>
      </c>
      <c r="P7586" s="10">
        <v>1847</v>
      </c>
      <c r="Q7586" s="10">
        <v>68</v>
      </c>
      <c r="R7586" s="11">
        <v>3931</v>
      </c>
      <c r="S7586" s="24">
        <f>Table1[[#This Row],[Female Voters]]/Table1[[#This Row],[Female Population]]</f>
        <v>0.59741144414168934</v>
      </c>
      <c r="T7586" s="24">
        <f>Table1[[#This Row],[Male Voters]]/Table1[[#This Row],[Male Population]]</f>
        <v>0.55831826401446649</v>
      </c>
      <c r="U7586" s="24">
        <f>Table1[[#This Row],[Total Voters]]/Table1[[#This Row],[Total Population]]</f>
        <v>0.58914816492976896</v>
      </c>
      <c r="V7586" s="24">
        <f>Table1[[#This Row],[Female Ballots]]/Table1[[#This Row],[Female Population]]</f>
        <v>0.45776566757493187</v>
      </c>
      <c r="W7586" s="24">
        <f>Table1[[#This Row],[Male Ballots]]/Table1[[#This Row],[Male Population]]</f>
        <v>0.41749547920433994</v>
      </c>
      <c r="X7586" s="24">
        <f>Table1[[#This Row],[Total Ballots]]/Table1[[#This Row],[Total Population]]</f>
        <v>0.44528772088808338</v>
      </c>
      <c r="Y7586" s="24">
        <f>Table1[[#This Row],[Female Ballots]]/Table1[[#This Row],[Female Voters]]</f>
        <v>0.76624857468643104</v>
      </c>
      <c r="Z7586" s="24">
        <f>Table1[[#This Row],[Male Ballots]]/Table1[[#This Row],[Male Voters]]</f>
        <v>0.74777327935222671</v>
      </c>
      <c r="AA7586" s="64">
        <f>Table1[[#This Row],[Total Ballots]]/Table1[[#This Row],[Total Voters]]</f>
        <v>0.75581618919438565</v>
      </c>
    </row>
    <row r="7587" spans="1:27" x14ac:dyDescent="0.35">
      <c r="A7587" s="8" t="s">
        <v>44</v>
      </c>
      <c r="B7587" s="17">
        <v>2008</v>
      </c>
      <c r="C7587" s="17" t="s">
        <v>82</v>
      </c>
      <c r="D7587" s="17"/>
      <c r="E7587" s="35" t="s">
        <v>74</v>
      </c>
      <c r="F7587" s="35" t="s">
        <v>78</v>
      </c>
      <c r="G7587" s="51" t="s">
        <v>65</v>
      </c>
      <c r="H7587" s="10">
        <v>5371</v>
      </c>
      <c r="I7587" s="10">
        <v>5267</v>
      </c>
      <c r="J7587" s="53">
        <v>10638</v>
      </c>
      <c r="K7587" s="55">
        <v>4128</v>
      </c>
      <c r="L7587" s="57">
        <v>3592</v>
      </c>
      <c r="M7587" s="57">
        <v>105</v>
      </c>
      <c r="N7587" s="59">
        <v>7825</v>
      </c>
      <c r="O7587" s="61">
        <v>3458</v>
      </c>
      <c r="P7587" s="10">
        <v>3006</v>
      </c>
      <c r="Q7587" s="10">
        <v>84</v>
      </c>
      <c r="R7587" s="11">
        <v>6548</v>
      </c>
      <c r="S7587" s="24">
        <f>Table1[[#This Row],[Female Voters]]/Table1[[#This Row],[Female Population]]</f>
        <v>0.76857196052876564</v>
      </c>
      <c r="T7587" s="24">
        <f>Table1[[#This Row],[Male Voters]]/Table1[[#This Row],[Male Population]]</f>
        <v>0.68198215302828935</v>
      </c>
      <c r="U7587" s="24">
        <f>Table1[[#This Row],[Total Voters]]/Table1[[#This Row],[Total Population]]</f>
        <v>0.73557059597668739</v>
      </c>
      <c r="V7587" s="24">
        <f>Table1[[#This Row],[Female Ballots]]/Table1[[#This Row],[Female Population]]</f>
        <v>0.64382796499720718</v>
      </c>
      <c r="W7587" s="24">
        <f>Table1[[#This Row],[Male Ballots]]/Table1[[#This Row],[Male Population]]</f>
        <v>0.57072337193848488</v>
      </c>
      <c r="X7587" s="24">
        <f>Table1[[#This Row],[Total Ballots]]/Table1[[#This Row],[Total Population]]</f>
        <v>0.61552923481857491</v>
      </c>
      <c r="Y7587" s="24">
        <f>Table1[[#This Row],[Female Ballots]]/Table1[[#This Row],[Female Voters]]</f>
        <v>0.83769379844961245</v>
      </c>
      <c r="Z7587" s="24">
        <f>Table1[[#This Row],[Male Ballots]]/Table1[[#This Row],[Male Voters]]</f>
        <v>0.8368596881959911</v>
      </c>
      <c r="AA7587" s="64">
        <f>Table1[[#This Row],[Total Ballots]]/Table1[[#This Row],[Total Voters]]</f>
        <v>0.8368051118210863</v>
      </c>
    </row>
    <row r="7588" spans="1:27" x14ac:dyDescent="0.35">
      <c r="A7588" s="8" t="s">
        <v>44</v>
      </c>
      <c r="B7588" s="17">
        <v>2008</v>
      </c>
      <c r="C7588" s="17" t="s">
        <v>82</v>
      </c>
      <c r="D7588" s="17"/>
      <c r="E7588" s="35" t="s">
        <v>74</v>
      </c>
      <c r="F7588" s="35" t="s">
        <v>78</v>
      </c>
      <c r="G7588" s="51" t="s">
        <v>66</v>
      </c>
      <c r="H7588" s="10">
        <v>4409</v>
      </c>
      <c r="I7588" s="10">
        <v>4470</v>
      </c>
      <c r="J7588" s="53">
        <v>8879</v>
      </c>
      <c r="K7588" s="55">
        <v>3895</v>
      </c>
      <c r="L7588" s="57">
        <v>3770</v>
      </c>
      <c r="M7588" s="57">
        <v>97</v>
      </c>
      <c r="N7588" s="59">
        <v>7762</v>
      </c>
      <c r="O7588" s="61">
        <v>3645</v>
      </c>
      <c r="P7588" s="10">
        <v>3439</v>
      </c>
      <c r="Q7588" s="10">
        <v>78</v>
      </c>
      <c r="R7588" s="11">
        <v>7162</v>
      </c>
      <c r="S7588" s="24">
        <f>Table1[[#This Row],[Female Voters]]/Table1[[#This Row],[Female Population]]</f>
        <v>0.88342027670673617</v>
      </c>
      <c r="T7588" s="24">
        <f>Table1[[#This Row],[Male Voters]]/Table1[[#This Row],[Male Population]]</f>
        <v>0.84340044742729303</v>
      </c>
      <c r="U7588" s="24">
        <f>Table1[[#This Row],[Total Voters]]/Table1[[#This Row],[Total Population]]</f>
        <v>0.87419754476855505</v>
      </c>
      <c r="V7588" s="24">
        <f>Table1[[#This Row],[Female Ballots]]/Table1[[#This Row],[Female Population]]</f>
        <v>0.82671807666137442</v>
      </c>
      <c r="W7588" s="24">
        <f>Table1[[#This Row],[Male Ballots]]/Table1[[#This Row],[Male Population]]</f>
        <v>0.76935123042505593</v>
      </c>
      <c r="X7588" s="24">
        <f>Table1[[#This Row],[Total Ballots]]/Table1[[#This Row],[Total Population]]</f>
        <v>0.8066223673837144</v>
      </c>
      <c r="Y7588" s="24">
        <f>Table1[[#This Row],[Female Ballots]]/Table1[[#This Row],[Female Voters]]</f>
        <v>0.93581514762516049</v>
      </c>
      <c r="Z7588" s="24">
        <f>Table1[[#This Row],[Male Ballots]]/Table1[[#This Row],[Male Voters]]</f>
        <v>0.91220159151193636</v>
      </c>
      <c r="AA7588" s="64">
        <f>Table1[[#This Row],[Total Ballots]]/Table1[[#This Row],[Total Voters]]</f>
        <v>0.9227003349652152</v>
      </c>
    </row>
    <row r="7589" spans="1:27" x14ac:dyDescent="0.35">
      <c r="A7589" s="8" t="s">
        <v>44</v>
      </c>
      <c r="B7589" s="17">
        <v>2008</v>
      </c>
      <c r="C7589" s="17" t="s">
        <v>82</v>
      </c>
      <c r="D7589" s="17"/>
      <c r="E7589" s="35" t="s">
        <v>74</v>
      </c>
      <c r="F7589" s="35" t="s">
        <v>78</v>
      </c>
      <c r="G7589" s="51" t="s">
        <v>67</v>
      </c>
      <c r="H7589" s="10">
        <v>5767</v>
      </c>
      <c r="I7589" s="10">
        <v>4790</v>
      </c>
      <c r="J7589" s="53">
        <v>10557</v>
      </c>
      <c r="K7589" s="55">
        <v>5003</v>
      </c>
      <c r="L7589" s="57">
        <v>4259</v>
      </c>
      <c r="M7589" s="57">
        <v>96</v>
      </c>
      <c r="N7589" s="59">
        <v>9358</v>
      </c>
      <c r="O7589" s="61">
        <v>4609</v>
      </c>
      <c r="P7589" s="10">
        <v>4018</v>
      </c>
      <c r="Q7589" s="10">
        <v>84</v>
      </c>
      <c r="R7589" s="11">
        <v>8711</v>
      </c>
      <c r="S7589" s="24">
        <f>Table1[[#This Row],[Female Voters]]/Table1[[#This Row],[Female Population]]</f>
        <v>0.86752210854863876</v>
      </c>
      <c r="T7589" s="24">
        <f>Table1[[#This Row],[Male Voters]]/Table1[[#This Row],[Male Population]]</f>
        <v>0.88914405010438413</v>
      </c>
      <c r="U7589" s="24">
        <f>Table1[[#This Row],[Total Voters]]/Table1[[#This Row],[Total Population]]</f>
        <v>0.88642606801174573</v>
      </c>
      <c r="V7589" s="24">
        <f>Table1[[#This Row],[Female Ballots]]/Table1[[#This Row],[Female Population]]</f>
        <v>0.79920235824518815</v>
      </c>
      <c r="W7589" s="24">
        <f>Table1[[#This Row],[Male Ballots]]/Table1[[#This Row],[Male Population]]</f>
        <v>0.83883089770354902</v>
      </c>
      <c r="X7589" s="24">
        <f>Table1[[#This Row],[Total Ballots]]/Table1[[#This Row],[Total Population]]</f>
        <v>0.8251397177228379</v>
      </c>
      <c r="Y7589" s="24">
        <f>Table1[[#This Row],[Female Ballots]]/Table1[[#This Row],[Female Voters]]</f>
        <v>0.92124725164901056</v>
      </c>
      <c r="Z7589" s="24">
        <f>Table1[[#This Row],[Male Ballots]]/Table1[[#This Row],[Male Voters]]</f>
        <v>0.94341394693590042</v>
      </c>
      <c r="AA7589" s="64">
        <f>Table1[[#This Row],[Total Ballots]]/Table1[[#This Row],[Total Voters]]</f>
        <v>0.93086129514853599</v>
      </c>
    </row>
    <row r="7590" spans="1:27" x14ac:dyDescent="0.35">
      <c r="A7590" s="8" t="s">
        <v>33</v>
      </c>
      <c r="B7590" s="17">
        <v>2008</v>
      </c>
      <c r="C7590" s="17" t="s">
        <v>82</v>
      </c>
      <c r="D7590" s="17"/>
      <c r="E7590" s="35" t="s">
        <v>74</v>
      </c>
      <c r="F7590" s="35" t="s">
        <v>78</v>
      </c>
      <c r="G7590" s="51" t="s">
        <v>79</v>
      </c>
      <c r="H7590" s="10">
        <v>29072</v>
      </c>
      <c r="I7590" s="10">
        <v>28198</v>
      </c>
      <c r="J7590" s="53">
        <v>57270</v>
      </c>
      <c r="K7590" s="55">
        <v>24422</v>
      </c>
      <c r="L7590" s="57">
        <v>21293</v>
      </c>
      <c r="M7590" s="57">
        <v>3</v>
      </c>
      <c r="N7590" s="59">
        <v>45718</v>
      </c>
      <c r="O7590" s="61">
        <v>20767</v>
      </c>
      <c r="P7590" s="10">
        <v>17762</v>
      </c>
      <c r="Q7590" s="10">
        <v>1</v>
      </c>
      <c r="R7590" s="11">
        <v>38530</v>
      </c>
      <c r="S7590" s="24">
        <f>Table1[[#This Row],[Female Voters]]/Table1[[#This Row],[Female Population]]</f>
        <v>0.84005228398458998</v>
      </c>
      <c r="T7590" s="24">
        <f>Table1[[#This Row],[Male Voters]]/Table1[[#This Row],[Male Population]]</f>
        <v>0.75512447691325624</v>
      </c>
      <c r="U7590" s="24">
        <f>Table1[[#This Row],[Total Voters]]/Table1[[#This Row],[Total Population]]</f>
        <v>0.79828880740352715</v>
      </c>
      <c r="V7590" s="24">
        <f>Table1[[#This Row],[Female Ballots]]/Table1[[#This Row],[Female Population]]</f>
        <v>0.71432993946064938</v>
      </c>
      <c r="W7590" s="24">
        <f>Table1[[#This Row],[Male Ballots]]/Table1[[#This Row],[Male Population]]</f>
        <v>0.62990282998794245</v>
      </c>
      <c r="X7590" s="24">
        <f>Table1[[#This Row],[Total Ballots]]/Table1[[#This Row],[Total Population]]</f>
        <v>0.67277806879692681</v>
      </c>
      <c r="Y7590" s="24">
        <f>Table1[[#This Row],[Female Ballots]]/Table1[[#This Row],[Female Voters]]</f>
        <v>0.85033985750552776</v>
      </c>
      <c r="Z7590" s="24">
        <f>Table1[[#This Row],[Male Ballots]]/Table1[[#This Row],[Male Voters]]</f>
        <v>0.83417085427135673</v>
      </c>
      <c r="AA7590" s="64">
        <f>Table1[[#This Row],[Total Ballots]]/Table1[[#This Row],[Total Voters]]</f>
        <v>0.84277527450894618</v>
      </c>
    </row>
    <row r="7591" spans="1:27" x14ac:dyDescent="0.35">
      <c r="A7591" s="8" t="s">
        <v>33</v>
      </c>
      <c r="B7591" s="17">
        <v>2008</v>
      </c>
      <c r="C7591" s="17" t="s">
        <v>82</v>
      </c>
      <c r="D7591" s="17"/>
      <c r="E7591" s="35" t="s">
        <v>74</v>
      </c>
      <c r="F7591" s="35" t="s">
        <v>78</v>
      </c>
      <c r="G7591" s="51" t="s">
        <v>62</v>
      </c>
      <c r="H7591" s="10">
        <v>2373</v>
      </c>
      <c r="I7591" s="10">
        <v>2955</v>
      </c>
      <c r="J7591" s="53">
        <v>5328</v>
      </c>
      <c r="K7591" s="55">
        <v>1670</v>
      </c>
      <c r="L7591" s="57">
        <v>1576</v>
      </c>
      <c r="M7591" s="57">
        <v>1</v>
      </c>
      <c r="N7591" s="59">
        <v>3247</v>
      </c>
      <c r="O7591" s="61">
        <v>940</v>
      </c>
      <c r="P7591" s="10">
        <v>818</v>
      </c>
      <c r="Q7591" s="10"/>
      <c r="R7591" s="11">
        <v>1758</v>
      </c>
      <c r="S7591" s="24">
        <f>Table1[[#This Row],[Female Voters]]/Table1[[#This Row],[Female Population]]</f>
        <v>0.70375052675937633</v>
      </c>
      <c r="T7591" s="24">
        <f>Table1[[#This Row],[Male Voters]]/Table1[[#This Row],[Male Population]]</f>
        <v>0.53333333333333333</v>
      </c>
      <c r="U7591" s="24">
        <f>Table1[[#This Row],[Total Voters]]/Table1[[#This Row],[Total Population]]</f>
        <v>0.60942192192192191</v>
      </c>
      <c r="V7591" s="24">
        <f>Table1[[#This Row],[Female Ballots]]/Table1[[#This Row],[Female Population]]</f>
        <v>0.39612305099030765</v>
      </c>
      <c r="W7591" s="24">
        <f>Table1[[#This Row],[Male Ballots]]/Table1[[#This Row],[Male Population]]</f>
        <v>0.27681895093062608</v>
      </c>
      <c r="X7591" s="24">
        <f>Table1[[#This Row],[Total Ballots]]/Table1[[#This Row],[Total Population]]</f>
        <v>0.32995495495495497</v>
      </c>
      <c r="Y7591" s="24">
        <f>Table1[[#This Row],[Female Ballots]]/Table1[[#This Row],[Female Voters]]</f>
        <v>0.56287425149700598</v>
      </c>
      <c r="Z7591" s="24">
        <f>Table1[[#This Row],[Male Ballots]]/Table1[[#This Row],[Male Voters]]</f>
        <v>0.51903553299492389</v>
      </c>
      <c r="AA7591" s="64">
        <f>Table1[[#This Row],[Total Ballots]]/Table1[[#This Row],[Total Voters]]</f>
        <v>0.54142285186325845</v>
      </c>
    </row>
    <row r="7592" spans="1:27" x14ac:dyDescent="0.35">
      <c r="A7592" s="8" t="s">
        <v>33</v>
      </c>
      <c r="B7592" s="17">
        <v>2008</v>
      </c>
      <c r="C7592" s="17" t="s">
        <v>82</v>
      </c>
      <c r="D7592" s="17"/>
      <c r="E7592" s="35" t="s">
        <v>74</v>
      </c>
      <c r="F7592" s="35" t="s">
        <v>78</v>
      </c>
      <c r="G7592" s="51" t="s">
        <v>63</v>
      </c>
      <c r="H7592" s="10">
        <v>3136</v>
      </c>
      <c r="I7592" s="10">
        <v>3619</v>
      </c>
      <c r="J7592" s="53">
        <v>6755</v>
      </c>
      <c r="K7592" s="55">
        <v>2238</v>
      </c>
      <c r="L7592" s="57">
        <v>2070</v>
      </c>
      <c r="M7592" s="57"/>
      <c r="N7592" s="59">
        <v>4308</v>
      </c>
      <c r="O7592" s="61">
        <v>1538</v>
      </c>
      <c r="P7592" s="10">
        <v>1306</v>
      </c>
      <c r="Q7592" s="10"/>
      <c r="R7592" s="11">
        <v>2844</v>
      </c>
      <c r="S7592" s="24">
        <f>Table1[[#This Row],[Female Voters]]/Table1[[#This Row],[Female Population]]</f>
        <v>0.71364795918367352</v>
      </c>
      <c r="T7592" s="24">
        <f>Table1[[#This Row],[Male Voters]]/Table1[[#This Row],[Male Population]]</f>
        <v>0.57198121027908266</v>
      </c>
      <c r="U7592" s="24">
        <f>Table1[[#This Row],[Total Voters]]/Table1[[#This Row],[Total Population]]</f>
        <v>0.63774981495188754</v>
      </c>
      <c r="V7592" s="24">
        <f>Table1[[#This Row],[Female Ballots]]/Table1[[#This Row],[Female Population]]</f>
        <v>0.49043367346938777</v>
      </c>
      <c r="W7592" s="24">
        <f>Table1[[#This Row],[Male Ballots]]/Table1[[#This Row],[Male Population]]</f>
        <v>0.3608731693838077</v>
      </c>
      <c r="X7592" s="24">
        <f>Table1[[#This Row],[Total Ballots]]/Table1[[#This Row],[Total Population]]</f>
        <v>0.42102146558105108</v>
      </c>
      <c r="Y7592" s="24">
        <f>Table1[[#This Row],[Female Ballots]]/Table1[[#This Row],[Female Voters]]</f>
        <v>0.68722073279714035</v>
      </c>
      <c r="Z7592" s="24">
        <f>Table1[[#This Row],[Male Ballots]]/Table1[[#This Row],[Male Voters]]</f>
        <v>0.63091787439613523</v>
      </c>
      <c r="AA7592" s="64">
        <f>Table1[[#This Row],[Total Ballots]]/Table1[[#This Row],[Total Voters]]</f>
        <v>0.66016713091922008</v>
      </c>
    </row>
    <row r="7593" spans="1:27" x14ac:dyDescent="0.35">
      <c r="A7593" s="8" t="s">
        <v>33</v>
      </c>
      <c r="B7593" s="17">
        <v>2008</v>
      </c>
      <c r="C7593" s="17" t="s">
        <v>82</v>
      </c>
      <c r="D7593" s="17"/>
      <c r="E7593" s="35" t="s">
        <v>74</v>
      </c>
      <c r="F7593" s="35" t="s">
        <v>78</v>
      </c>
      <c r="G7593" s="51" t="s">
        <v>64</v>
      </c>
      <c r="H7593" s="10">
        <v>3663</v>
      </c>
      <c r="I7593" s="10">
        <v>3773</v>
      </c>
      <c r="J7593" s="53">
        <v>7436</v>
      </c>
      <c r="K7593" s="55">
        <v>2555</v>
      </c>
      <c r="L7593" s="57">
        <v>2247</v>
      </c>
      <c r="M7593" s="57"/>
      <c r="N7593" s="59">
        <v>4802</v>
      </c>
      <c r="O7593" s="61">
        <v>1921</v>
      </c>
      <c r="P7593" s="10">
        <v>1640</v>
      </c>
      <c r="Q7593" s="10"/>
      <c r="R7593" s="11">
        <v>3561</v>
      </c>
      <c r="S7593" s="24">
        <f>Table1[[#This Row],[Female Voters]]/Table1[[#This Row],[Female Population]]</f>
        <v>0.69751569751569753</v>
      </c>
      <c r="T7593" s="24">
        <f>Table1[[#This Row],[Male Voters]]/Table1[[#This Row],[Male Population]]</f>
        <v>0.59554730983302406</v>
      </c>
      <c r="U7593" s="24">
        <f>Table1[[#This Row],[Total Voters]]/Table1[[#This Row],[Total Population]]</f>
        <v>0.64577729962345343</v>
      </c>
      <c r="V7593" s="24">
        <f>Table1[[#This Row],[Female Ballots]]/Table1[[#This Row],[Female Population]]</f>
        <v>0.52443352443352442</v>
      </c>
      <c r="W7593" s="24">
        <f>Table1[[#This Row],[Male Ballots]]/Table1[[#This Row],[Male Population]]</f>
        <v>0.43466737344288364</v>
      </c>
      <c r="X7593" s="24">
        <f>Table1[[#This Row],[Total Ballots]]/Table1[[#This Row],[Total Population]]</f>
        <v>0.47888649811726736</v>
      </c>
      <c r="Y7593" s="24">
        <f>Table1[[#This Row],[Female Ballots]]/Table1[[#This Row],[Female Voters]]</f>
        <v>0.75185909980430532</v>
      </c>
      <c r="Z7593" s="24">
        <f>Table1[[#This Row],[Male Ballots]]/Table1[[#This Row],[Male Voters]]</f>
        <v>0.72986203827325324</v>
      </c>
      <c r="AA7593" s="64">
        <f>Table1[[#This Row],[Total Ballots]]/Table1[[#This Row],[Total Voters]]</f>
        <v>0.7415660141607664</v>
      </c>
    </row>
    <row r="7594" spans="1:27" x14ac:dyDescent="0.35">
      <c r="A7594" s="8" t="s">
        <v>33</v>
      </c>
      <c r="B7594" s="17">
        <v>2008</v>
      </c>
      <c r="C7594" s="17" t="s">
        <v>82</v>
      </c>
      <c r="D7594" s="17"/>
      <c r="E7594" s="35" t="s">
        <v>74</v>
      </c>
      <c r="F7594" s="35" t="s">
        <v>78</v>
      </c>
      <c r="G7594" s="51" t="s">
        <v>65</v>
      </c>
      <c r="H7594" s="10">
        <v>5310</v>
      </c>
      <c r="I7594" s="10">
        <v>4984</v>
      </c>
      <c r="J7594" s="53">
        <v>10294</v>
      </c>
      <c r="K7594" s="55">
        <v>4544</v>
      </c>
      <c r="L7594" s="57">
        <v>3633</v>
      </c>
      <c r="M7594" s="57"/>
      <c r="N7594" s="59">
        <v>8177</v>
      </c>
      <c r="O7594" s="61">
        <v>3823</v>
      </c>
      <c r="P7594" s="10">
        <v>2962</v>
      </c>
      <c r="Q7594" s="10"/>
      <c r="R7594" s="11">
        <v>6785</v>
      </c>
      <c r="S7594" s="24">
        <f>Table1[[#This Row],[Female Voters]]/Table1[[#This Row],[Female Population]]</f>
        <v>0.85574387947269304</v>
      </c>
      <c r="T7594" s="24">
        <f>Table1[[#This Row],[Male Voters]]/Table1[[#This Row],[Male Population]]</f>
        <v>0.7289325842696629</v>
      </c>
      <c r="U7594" s="24">
        <f>Table1[[#This Row],[Total Voters]]/Table1[[#This Row],[Total Population]]</f>
        <v>0.79434622109966968</v>
      </c>
      <c r="V7594" s="24">
        <f>Table1[[#This Row],[Female Ballots]]/Table1[[#This Row],[Female Population]]</f>
        <v>0.71996233521657249</v>
      </c>
      <c r="W7594" s="24">
        <f>Table1[[#This Row],[Male Ballots]]/Table1[[#This Row],[Male Population]]</f>
        <v>0.5943017656500803</v>
      </c>
      <c r="X7594" s="24">
        <f>Table1[[#This Row],[Total Ballots]]/Table1[[#This Row],[Total Population]]</f>
        <v>0.65912181853506902</v>
      </c>
      <c r="Y7594" s="24">
        <f>Table1[[#This Row],[Female Ballots]]/Table1[[#This Row],[Female Voters]]</f>
        <v>0.84132922535211263</v>
      </c>
      <c r="Z7594" s="24">
        <f>Table1[[#This Row],[Male Ballots]]/Table1[[#This Row],[Male Voters]]</f>
        <v>0.81530415634461872</v>
      </c>
      <c r="AA7594" s="64">
        <f>Table1[[#This Row],[Total Ballots]]/Table1[[#This Row],[Total Voters]]</f>
        <v>0.82976641800171214</v>
      </c>
    </row>
    <row r="7595" spans="1:27" x14ac:dyDescent="0.35">
      <c r="A7595" s="8" t="s">
        <v>33</v>
      </c>
      <c r="B7595" s="17">
        <v>2008</v>
      </c>
      <c r="C7595" s="17" t="s">
        <v>82</v>
      </c>
      <c r="D7595" s="17"/>
      <c r="E7595" s="35" t="s">
        <v>74</v>
      </c>
      <c r="F7595" s="35" t="s">
        <v>78</v>
      </c>
      <c r="G7595" s="51" t="s">
        <v>66</v>
      </c>
      <c r="H7595" s="10">
        <v>5904</v>
      </c>
      <c r="I7595" s="10">
        <v>5329</v>
      </c>
      <c r="J7595" s="53">
        <v>11233</v>
      </c>
      <c r="K7595" s="55">
        <v>5532</v>
      </c>
      <c r="L7595" s="57">
        <v>4729</v>
      </c>
      <c r="M7595" s="57">
        <v>2</v>
      </c>
      <c r="N7595" s="59">
        <v>10263</v>
      </c>
      <c r="O7595" s="61">
        <v>5114</v>
      </c>
      <c r="P7595" s="10">
        <v>4283</v>
      </c>
      <c r="Q7595" s="10">
        <v>1</v>
      </c>
      <c r="R7595" s="11">
        <v>9398</v>
      </c>
      <c r="S7595" s="24">
        <f>Table1[[#This Row],[Female Voters]]/Table1[[#This Row],[Female Population]]</f>
        <v>0.93699186991869921</v>
      </c>
      <c r="T7595" s="24">
        <f>Table1[[#This Row],[Male Voters]]/Table1[[#This Row],[Male Population]]</f>
        <v>0.88740851942203036</v>
      </c>
      <c r="U7595" s="24">
        <f>Table1[[#This Row],[Total Voters]]/Table1[[#This Row],[Total Population]]</f>
        <v>0.91364728923706939</v>
      </c>
      <c r="V7595" s="24">
        <f>Table1[[#This Row],[Female Ballots]]/Table1[[#This Row],[Female Population]]</f>
        <v>0.86619241192411922</v>
      </c>
      <c r="W7595" s="24">
        <f>Table1[[#This Row],[Male Ballots]]/Table1[[#This Row],[Male Population]]</f>
        <v>0.803715518859073</v>
      </c>
      <c r="X7595" s="24">
        <f>Table1[[#This Row],[Total Ballots]]/Table1[[#This Row],[Total Population]]</f>
        <v>0.83664203685569305</v>
      </c>
      <c r="Y7595" s="24">
        <f>Table1[[#This Row],[Female Ballots]]/Table1[[#This Row],[Female Voters]]</f>
        <v>0.9244396240057845</v>
      </c>
      <c r="Z7595" s="24">
        <f>Table1[[#This Row],[Male Ballots]]/Table1[[#This Row],[Male Voters]]</f>
        <v>0.90568830619581309</v>
      </c>
      <c r="AA7595" s="64">
        <f>Table1[[#This Row],[Total Ballots]]/Table1[[#This Row],[Total Voters]]</f>
        <v>0.91571665205105723</v>
      </c>
    </row>
    <row r="7596" spans="1:27" x14ac:dyDescent="0.35">
      <c r="A7596" s="8" t="s">
        <v>33</v>
      </c>
      <c r="B7596" s="17">
        <v>2008</v>
      </c>
      <c r="C7596" s="17" t="s">
        <v>82</v>
      </c>
      <c r="D7596" s="17"/>
      <c r="E7596" s="35" t="s">
        <v>74</v>
      </c>
      <c r="F7596" s="35" t="s">
        <v>78</v>
      </c>
      <c r="G7596" s="51" t="s">
        <v>67</v>
      </c>
      <c r="H7596" s="10">
        <v>8686</v>
      </c>
      <c r="I7596" s="10">
        <v>7538</v>
      </c>
      <c r="J7596" s="53">
        <v>16224</v>
      </c>
      <c r="K7596" s="55">
        <v>7883</v>
      </c>
      <c r="L7596" s="57">
        <v>7038</v>
      </c>
      <c r="M7596" s="57"/>
      <c r="N7596" s="59">
        <v>14921</v>
      </c>
      <c r="O7596" s="61">
        <v>7431</v>
      </c>
      <c r="P7596" s="10">
        <v>6753</v>
      </c>
      <c r="Q7596" s="10"/>
      <c r="R7596" s="11">
        <v>14184</v>
      </c>
      <c r="S7596" s="24">
        <f>Table1[[#This Row],[Female Voters]]/Table1[[#This Row],[Female Population]]</f>
        <v>0.9075523831452913</v>
      </c>
      <c r="T7596" s="24">
        <f>Table1[[#This Row],[Male Voters]]/Table1[[#This Row],[Male Population]]</f>
        <v>0.93366940833112233</v>
      </c>
      <c r="U7596" s="24">
        <f>Table1[[#This Row],[Total Voters]]/Table1[[#This Row],[Total Population]]</f>
        <v>0.91968688362919138</v>
      </c>
      <c r="V7596" s="24">
        <f>Table1[[#This Row],[Female Ballots]]/Table1[[#This Row],[Female Population]]</f>
        <v>0.85551462122956479</v>
      </c>
      <c r="W7596" s="24">
        <f>Table1[[#This Row],[Male Ballots]]/Table1[[#This Row],[Male Population]]</f>
        <v>0.89586097107986207</v>
      </c>
      <c r="X7596" s="24">
        <f>Table1[[#This Row],[Total Ballots]]/Table1[[#This Row],[Total Population]]</f>
        <v>0.87426035502958577</v>
      </c>
      <c r="Y7596" s="24">
        <f>Table1[[#This Row],[Female Ballots]]/Table1[[#This Row],[Female Voters]]</f>
        <v>0.94266142331599645</v>
      </c>
      <c r="Z7596" s="24">
        <f>Table1[[#This Row],[Male Ballots]]/Table1[[#This Row],[Male Voters]]</f>
        <v>0.95950554134697352</v>
      </c>
      <c r="AA7596" s="64">
        <f>Table1[[#This Row],[Total Ballots]]/Table1[[#This Row],[Total Voters]]</f>
        <v>0.95060652771261978</v>
      </c>
    </row>
    <row r="7597" spans="1:27" x14ac:dyDescent="0.35">
      <c r="A7597" s="8" t="s">
        <v>51</v>
      </c>
      <c r="B7597" s="17">
        <v>2008</v>
      </c>
      <c r="C7597" s="17" t="s">
        <v>82</v>
      </c>
      <c r="D7597" s="17" t="s">
        <v>69</v>
      </c>
      <c r="E7597" s="35" t="s">
        <v>74</v>
      </c>
      <c r="F7597" s="35" t="s">
        <v>78</v>
      </c>
      <c r="G7597" s="51" t="s">
        <v>79</v>
      </c>
      <c r="H7597" s="10">
        <v>156843</v>
      </c>
      <c r="I7597" s="10">
        <v>149873</v>
      </c>
      <c r="J7597" s="53">
        <v>306716</v>
      </c>
      <c r="K7597" s="55">
        <v>114631</v>
      </c>
      <c r="L7597" s="57">
        <v>100583</v>
      </c>
      <c r="M7597" s="57">
        <v>97</v>
      </c>
      <c r="N7597" s="59">
        <v>215311</v>
      </c>
      <c r="O7597" s="61">
        <v>94896</v>
      </c>
      <c r="P7597" s="10">
        <v>81632</v>
      </c>
      <c r="Q7597" s="10">
        <v>64</v>
      </c>
      <c r="R7597" s="11">
        <v>176592</v>
      </c>
      <c r="S7597" s="24">
        <f>Table1[[#This Row],[Female Voters]]/Table1[[#This Row],[Female Population]]</f>
        <v>0.7308646225843678</v>
      </c>
      <c r="T7597" s="24">
        <f>Table1[[#This Row],[Male Voters]]/Table1[[#This Row],[Male Population]]</f>
        <v>0.67112154957864323</v>
      </c>
      <c r="U7597" s="24">
        <f>Table1[[#This Row],[Total Voters]]/Table1[[#This Row],[Total Population]]</f>
        <v>0.70198815842668794</v>
      </c>
      <c r="V7597" s="24">
        <f>Table1[[#This Row],[Female Ballots]]/Table1[[#This Row],[Female Population]]</f>
        <v>0.60503815917828652</v>
      </c>
      <c r="W7597" s="24">
        <f>Table1[[#This Row],[Male Ballots]]/Table1[[#This Row],[Male Population]]</f>
        <v>0.54467449106910515</v>
      </c>
      <c r="X7597" s="24">
        <f>Table1[[#This Row],[Total Ballots]]/Table1[[#This Row],[Total Population]]</f>
        <v>0.57575085747075472</v>
      </c>
      <c r="Y7597" s="24">
        <f>Table1[[#This Row],[Female Ballots]]/Table1[[#This Row],[Female Voters]]</f>
        <v>0.82783889174830538</v>
      </c>
      <c r="Z7597" s="24">
        <f>Table1[[#This Row],[Male Ballots]]/Table1[[#This Row],[Male Voters]]</f>
        <v>0.81158843939830783</v>
      </c>
      <c r="AA7597" s="64">
        <f>Table1[[#This Row],[Total Ballots]]/Table1[[#This Row],[Total Voters]]</f>
        <v>0.82017175155937228</v>
      </c>
    </row>
    <row r="7598" spans="1:27" x14ac:dyDescent="0.35">
      <c r="A7598" s="8" t="s">
        <v>51</v>
      </c>
      <c r="B7598" s="17">
        <v>2008</v>
      </c>
      <c r="C7598" s="17" t="s">
        <v>82</v>
      </c>
      <c r="D7598" s="17" t="s">
        <v>69</v>
      </c>
      <c r="E7598" s="35" t="s">
        <v>74</v>
      </c>
      <c r="F7598" s="35" t="s">
        <v>78</v>
      </c>
      <c r="G7598" s="51" t="s">
        <v>62</v>
      </c>
      <c r="H7598" s="10">
        <v>18079</v>
      </c>
      <c r="I7598" s="10">
        <v>18185</v>
      </c>
      <c r="J7598" s="53">
        <v>36264</v>
      </c>
      <c r="K7598" s="55">
        <v>11124</v>
      </c>
      <c r="L7598" s="57">
        <v>9733</v>
      </c>
      <c r="M7598" s="57">
        <v>30</v>
      </c>
      <c r="N7598" s="59">
        <v>20887</v>
      </c>
      <c r="O7598" s="61">
        <v>6472</v>
      </c>
      <c r="P7598" s="10">
        <v>5309</v>
      </c>
      <c r="Q7598" s="10">
        <v>16</v>
      </c>
      <c r="R7598" s="11">
        <v>11797</v>
      </c>
      <c r="S7598" s="24">
        <f>Table1[[#This Row],[Female Voters]]/Table1[[#This Row],[Female Population]]</f>
        <v>0.61529951877869349</v>
      </c>
      <c r="T7598" s="24">
        <f>Table1[[#This Row],[Male Voters]]/Table1[[#This Row],[Male Population]]</f>
        <v>0.53522133626615342</v>
      </c>
      <c r="U7598" s="24">
        <f>Table1[[#This Row],[Total Voters]]/Table1[[#This Row],[Total Population]]</f>
        <v>0.57597065960732408</v>
      </c>
      <c r="V7598" s="24">
        <f>Table1[[#This Row],[Female Ballots]]/Table1[[#This Row],[Female Population]]</f>
        <v>0.35798440179213453</v>
      </c>
      <c r="W7598" s="24">
        <f>Table1[[#This Row],[Male Ballots]]/Table1[[#This Row],[Male Population]]</f>
        <v>0.29194390981578222</v>
      </c>
      <c r="X7598" s="24">
        <f>Table1[[#This Row],[Total Ballots]]/Table1[[#This Row],[Total Population]]</f>
        <v>0.32530884623869405</v>
      </c>
      <c r="Y7598" s="24">
        <f>Table1[[#This Row],[Female Ballots]]/Table1[[#This Row],[Female Voters]]</f>
        <v>0.58180510607695068</v>
      </c>
      <c r="Z7598" s="24">
        <f>Table1[[#This Row],[Male Ballots]]/Table1[[#This Row],[Male Voters]]</f>
        <v>0.54546388574951199</v>
      </c>
      <c r="AA7598" s="64">
        <f>Table1[[#This Row],[Total Ballots]]/Table1[[#This Row],[Total Voters]]</f>
        <v>0.5648010724374013</v>
      </c>
    </row>
    <row r="7599" spans="1:27" x14ac:dyDescent="0.35">
      <c r="A7599" s="8" t="s">
        <v>51</v>
      </c>
      <c r="B7599" s="17">
        <v>2008</v>
      </c>
      <c r="C7599" s="17" t="s">
        <v>82</v>
      </c>
      <c r="D7599" s="17" t="s">
        <v>69</v>
      </c>
      <c r="E7599" s="35" t="s">
        <v>74</v>
      </c>
      <c r="F7599" s="35" t="s">
        <v>78</v>
      </c>
      <c r="G7599" s="51" t="s">
        <v>63</v>
      </c>
      <c r="H7599" s="10">
        <v>27161</v>
      </c>
      <c r="I7599" s="10">
        <v>26547</v>
      </c>
      <c r="J7599" s="53">
        <v>53708</v>
      </c>
      <c r="K7599" s="55">
        <v>17192</v>
      </c>
      <c r="L7599" s="57">
        <v>14245</v>
      </c>
      <c r="M7599" s="57">
        <v>22</v>
      </c>
      <c r="N7599" s="59">
        <v>31459</v>
      </c>
      <c r="O7599" s="61">
        <v>12508</v>
      </c>
      <c r="P7599" s="10">
        <v>9762</v>
      </c>
      <c r="Q7599" s="10">
        <v>12</v>
      </c>
      <c r="R7599" s="11">
        <v>22282</v>
      </c>
      <c r="S7599" s="24">
        <f>Table1[[#This Row],[Female Voters]]/Table1[[#This Row],[Female Population]]</f>
        <v>0.63296638562644969</v>
      </c>
      <c r="T7599" s="24">
        <f>Table1[[#This Row],[Male Voters]]/Table1[[#This Row],[Male Population]]</f>
        <v>0.53659547218141412</v>
      </c>
      <c r="U7599" s="24">
        <f>Table1[[#This Row],[Total Voters]]/Table1[[#This Row],[Total Population]]</f>
        <v>0.58574141654874512</v>
      </c>
      <c r="V7599" s="24">
        <f>Table1[[#This Row],[Female Ballots]]/Table1[[#This Row],[Female Population]]</f>
        <v>0.46051323588969478</v>
      </c>
      <c r="W7599" s="24">
        <f>Table1[[#This Row],[Male Ballots]]/Table1[[#This Row],[Male Population]]</f>
        <v>0.3677251666855012</v>
      </c>
      <c r="X7599" s="24">
        <f>Table1[[#This Row],[Total Ballots]]/Table1[[#This Row],[Total Population]]</f>
        <v>0.41487301705518731</v>
      </c>
      <c r="Y7599" s="24">
        <f>Table1[[#This Row],[Female Ballots]]/Table1[[#This Row],[Female Voters]]</f>
        <v>0.72754769660307117</v>
      </c>
      <c r="Z7599" s="24">
        <f>Table1[[#This Row],[Male Ballots]]/Table1[[#This Row],[Male Voters]]</f>
        <v>0.6852930852930853</v>
      </c>
      <c r="AA7599" s="64">
        <f>Table1[[#This Row],[Total Ballots]]/Table1[[#This Row],[Total Voters]]</f>
        <v>0.70828697669983154</v>
      </c>
    </row>
    <row r="7600" spans="1:27" x14ac:dyDescent="0.35">
      <c r="A7600" s="8" t="s">
        <v>51</v>
      </c>
      <c r="B7600" s="17">
        <v>2008</v>
      </c>
      <c r="C7600" s="17" t="s">
        <v>82</v>
      </c>
      <c r="D7600" s="17" t="s">
        <v>69</v>
      </c>
      <c r="E7600" s="35" t="s">
        <v>74</v>
      </c>
      <c r="F7600" s="35" t="s">
        <v>78</v>
      </c>
      <c r="G7600" s="51" t="s">
        <v>64</v>
      </c>
      <c r="H7600" s="10">
        <v>30239</v>
      </c>
      <c r="I7600" s="10">
        <v>30692</v>
      </c>
      <c r="J7600" s="53">
        <v>60931</v>
      </c>
      <c r="K7600" s="55">
        <v>20765</v>
      </c>
      <c r="L7600" s="57">
        <v>18383</v>
      </c>
      <c r="M7600" s="57">
        <v>8</v>
      </c>
      <c r="N7600" s="59">
        <v>39156</v>
      </c>
      <c r="O7600" s="61">
        <v>16620</v>
      </c>
      <c r="P7600" s="10">
        <v>14397</v>
      </c>
      <c r="Q7600" s="10">
        <v>9</v>
      </c>
      <c r="R7600" s="11">
        <v>31026</v>
      </c>
      <c r="S7600" s="24">
        <f>Table1[[#This Row],[Female Voters]]/Table1[[#This Row],[Female Population]]</f>
        <v>0.68669598862396242</v>
      </c>
      <c r="T7600" s="24">
        <f>Table1[[#This Row],[Male Voters]]/Table1[[#This Row],[Male Population]]</f>
        <v>0.59895086667535513</v>
      </c>
      <c r="U7600" s="24">
        <f>Table1[[#This Row],[Total Voters]]/Table1[[#This Row],[Total Population]]</f>
        <v>0.64262854704501815</v>
      </c>
      <c r="V7600" s="24">
        <f>Table1[[#This Row],[Female Ballots]]/Table1[[#This Row],[Female Population]]</f>
        <v>0.54962134991236478</v>
      </c>
      <c r="W7600" s="24">
        <f>Table1[[#This Row],[Male Ballots]]/Table1[[#This Row],[Male Population]]</f>
        <v>0.46907989052521831</v>
      </c>
      <c r="X7600" s="24">
        <f>Table1[[#This Row],[Total Ballots]]/Table1[[#This Row],[Total Population]]</f>
        <v>0.509198929937142</v>
      </c>
      <c r="Y7600" s="24">
        <f>Table1[[#This Row],[Female Ballots]]/Table1[[#This Row],[Female Voters]]</f>
        <v>0.80038526366482066</v>
      </c>
      <c r="Z7600" s="24">
        <f>Table1[[#This Row],[Male Ballots]]/Table1[[#This Row],[Male Voters]]</f>
        <v>0.78316923244301806</v>
      </c>
      <c r="AA7600" s="64">
        <f>Table1[[#This Row],[Total Ballots]]/Table1[[#This Row],[Total Voters]]</f>
        <v>0.79236898559607727</v>
      </c>
    </row>
    <row r="7601" spans="1:27" x14ac:dyDescent="0.35">
      <c r="A7601" s="8" t="s">
        <v>51</v>
      </c>
      <c r="B7601" s="17">
        <v>2008</v>
      </c>
      <c r="C7601" s="17" t="s">
        <v>82</v>
      </c>
      <c r="D7601" s="17" t="s">
        <v>69</v>
      </c>
      <c r="E7601" s="35" t="s">
        <v>74</v>
      </c>
      <c r="F7601" s="35" t="s">
        <v>78</v>
      </c>
      <c r="G7601" s="51" t="s">
        <v>65</v>
      </c>
      <c r="H7601" s="10">
        <v>31467</v>
      </c>
      <c r="I7601" s="10">
        <v>30852</v>
      </c>
      <c r="J7601" s="53">
        <v>62319</v>
      </c>
      <c r="K7601" s="55">
        <v>23947</v>
      </c>
      <c r="L7601" s="57">
        <v>21736</v>
      </c>
      <c r="M7601" s="57">
        <v>14</v>
      </c>
      <c r="N7601" s="59">
        <v>45697</v>
      </c>
      <c r="O7601" s="61">
        <v>20554</v>
      </c>
      <c r="P7601" s="10">
        <v>18257</v>
      </c>
      <c r="Q7601" s="10">
        <v>9</v>
      </c>
      <c r="R7601" s="11">
        <v>38820</v>
      </c>
      <c r="S7601" s="24">
        <f>Table1[[#This Row],[Female Voters]]/Table1[[#This Row],[Female Population]]</f>
        <v>0.7610194807258398</v>
      </c>
      <c r="T7601" s="24">
        <f>Table1[[#This Row],[Male Voters]]/Table1[[#This Row],[Male Population]]</f>
        <v>0.70452482821210938</v>
      </c>
      <c r="U7601" s="24">
        <f>Table1[[#This Row],[Total Voters]]/Table1[[#This Row],[Total Population]]</f>
        <v>0.7332755660392497</v>
      </c>
      <c r="V7601" s="24">
        <f>Table1[[#This Row],[Female Ballots]]/Table1[[#This Row],[Female Population]]</f>
        <v>0.65319223313312358</v>
      </c>
      <c r="W7601" s="24">
        <f>Table1[[#This Row],[Male Ballots]]/Table1[[#This Row],[Male Population]]</f>
        <v>0.59176066381433945</v>
      </c>
      <c r="X7601" s="24">
        <f>Table1[[#This Row],[Total Ballots]]/Table1[[#This Row],[Total Population]]</f>
        <v>0.62292398786886827</v>
      </c>
      <c r="Y7601" s="24">
        <f>Table1[[#This Row],[Female Ballots]]/Table1[[#This Row],[Female Voters]]</f>
        <v>0.85831210590053031</v>
      </c>
      <c r="Z7601" s="24">
        <f>Table1[[#This Row],[Male Ballots]]/Table1[[#This Row],[Male Voters]]</f>
        <v>0.83994295178505707</v>
      </c>
      <c r="AA7601" s="64">
        <f>Table1[[#This Row],[Total Ballots]]/Table1[[#This Row],[Total Voters]]</f>
        <v>0.84950872048493331</v>
      </c>
    </row>
    <row r="7602" spans="1:27" x14ac:dyDescent="0.35">
      <c r="A7602" s="8" t="s">
        <v>51</v>
      </c>
      <c r="B7602" s="17">
        <v>2008</v>
      </c>
      <c r="C7602" s="17" t="s">
        <v>82</v>
      </c>
      <c r="D7602" s="17" t="s">
        <v>69</v>
      </c>
      <c r="E7602" s="35" t="s">
        <v>74</v>
      </c>
      <c r="F7602" s="35" t="s">
        <v>78</v>
      </c>
      <c r="G7602" s="51" t="s">
        <v>66</v>
      </c>
      <c r="H7602" s="10">
        <v>24865</v>
      </c>
      <c r="I7602" s="10">
        <v>23486</v>
      </c>
      <c r="J7602" s="53">
        <v>48351</v>
      </c>
      <c r="K7602" s="55">
        <v>21372</v>
      </c>
      <c r="L7602" s="57">
        <v>19223</v>
      </c>
      <c r="M7602" s="57">
        <v>14</v>
      </c>
      <c r="N7602" s="59">
        <v>40609</v>
      </c>
      <c r="O7602" s="61">
        <v>19756</v>
      </c>
      <c r="P7602" s="10">
        <v>17439</v>
      </c>
      <c r="Q7602" s="10">
        <v>10</v>
      </c>
      <c r="R7602" s="11">
        <v>37205</v>
      </c>
      <c r="S7602" s="24">
        <f>Table1[[#This Row],[Female Voters]]/Table1[[#This Row],[Female Population]]</f>
        <v>0.85952141564448015</v>
      </c>
      <c r="T7602" s="24">
        <f>Table1[[#This Row],[Male Voters]]/Table1[[#This Row],[Male Population]]</f>
        <v>0.8184876096397854</v>
      </c>
      <c r="U7602" s="24">
        <f>Table1[[#This Row],[Total Voters]]/Table1[[#This Row],[Total Population]]</f>
        <v>0.83987921656222209</v>
      </c>
      <c r="V7602" s="24">
        <f>Table1[[#This Row],[Female Ballots]]/Table1[[#This Row],[Female Population]]</f>
        <v>0.79453046450834508</v>
      </c>
      <c r="W7602" s="24">
        <f>Table1[[#This Row],[Male Ballots]]/Table1[[#This Row],[Male Population]]</f>
        <v>0.74252746316954776</v>
      </c>
      <c r="X7602" s="24">
        <f>Table1[[#This Row],[Total Ballots]]/Table1[[#This Row],[Total Population]]</f>
        <v>0.76947736344646445</v>
      </c>
      <c r="Y7602" s="24">
        <f>Table1[[#This Row],[Female Ballots]]/Table1[[#This Row],[Female Voters]]</f>
        <v>0.92438704847463971</v>
      </c>
      <c r="Z7602" s="24">
        <f>Table1[[#This Row],[Male Ballots]]/Table1[[#This Row],[Male Voters]]</f>
        <v>0.90719450658065859</v>
      </c>
      <c r="AA7602" s="64">
        <f>Table1[[#This Row],[Total Ballots]]/Table1[[#This Row],[Total Voters]]</f>
        <v>0.91617621709473274</v>
      </c>
    </row>
    <row r="7603" spans="1:27" x14ac:dyDescent="0.35">
      <c r="A7603" s="8" t="s">
        <v>51</v>
      </c>
      <c r="B7603" s="17">
        <v>2008</v>
      </c>
      <c r="C7603" s="17" t="s">
        <v>82</v>
      </c>
      <c r="D7603" s="17" t="s">
        <v>69</v>
      </c>
      <c r="E7603" s="35" t="s">
        <v>74</v>
      </c>
      <c r="F7603" s="35" t="s">
        <v>78</v>
      </c>
      <c r="G7603" s="51" t="s">
        <v>67</v>
      </c>
      <c r="H7603" s="10">
        <v>25032</v>
      </c>
      <c r="I7603" s="10">
        <v>20111</v>
      </c>
      <c r="J7603" s="53">
        <v>45143</v>
      </c>
      <c r="K7603" s="55">
        <v>20231</v>
      </c>
      <c r="L7603" s="57">
        <v>17263</v>
      </c>
      <c r="M7603" s="57">
        <v>9</v>
      </c>
      <c r="N7603" s="59">
        <v>37503</v>
      </c>
      <c r="O7603" s="61">
        <v>18986</v>
      </c>
      <c r="P7603" s="10">
        <v>16468</v>
      </c>
      <c r="Q7603" s="10">
        <v>8</v>
      </c>
      <c r="R7603" s="11">
        <v>35462</v>
      </c>
      <c r="S7603" s="24">
        <f>Table1[[#This Row],[Female Voters]]/Table1[[#This Row],[Female Population]]</f>
        <v>0.80820549696388622</v>
      </c>
      <c r="T7603" s="24">
        <f>Table1[[#This Row],[Male Voters]]/Table1[[#This Row],[Male Population]]</f>
        <v>0.85838595793346928</v>
      </c>
      <c r="U7603" s="24">
        <f>Table1[[#This Row],[Total Voters]]/Table1[[#This Row],[Total Population]]</f>
        <v>0.83076002924041381</v>
      </c>
      <c r="V7603" s="24">
        <f>Table1[[#This Row],[Female Ballots]]/Table1[[#This Row],[Female Population]]</f>
        <v>0.7584691594758709</v>
      </c>
      <c r="W7603" s="24">
        <f>Table1[[#This Row],[Male Ballots]]/Table1[[#This Row],[Male Population]]</f>
        <v>0.81885535279200439</v>
      </c>
      <c r="X7603" s="24">
        <f>Table1[[#This Row],[Total Ballots]]/Table1[[#This Row],[Total Population]]</f>
        <v>0.78554814699953479</v>
      </c>
      <c r="Y7603" s="24">
        <f>Table1[[#This Row],[Female Ballots]]/Table1[[#This Row],[Female Voters]]</f>
        <v>0.93846077801393901</v>
      </c>
      <c r="Z7603" s="24">
        <f>Table1[[#This Row],[Male Ballots]]/Table1[[#This Row],[Male Voters]]</f>
        <v>0.95394774952209926</v>
      </c>
      <c r="AA7603" s="64">
        <f>Table1[[#This Row],[Total Ballots]]/Table1[[#This Row],[Total Voters]]</f>
        <v>0.94557768711836387</v>
      </c>
    </row>
    <row r="7604" spans="1:27" x14ac:dyDescent="0.35">
      <c r="A7604" s="8" t="s">
        <v>25</v>
      </c>
      <c r="B7604" s="17">
        <v>2008</v>
      </c>
      <c r="C7604" s="17" t="s">
        <v>82</v>
      </c>
      <c r="D7604" s="17"/>
      <c r="E7604" s="35" t="s">
        <v>74</v>
      </c>
      <c r="F7604" s="35" t="s">
        <v>78</v>
      </c>
      <c r="G7604" s="51" t="s">
        <v>79</v>
      </c>
      <c r="H7604" s="10">
        <v>1638</v>
      </c>
      <c r="I7604" s="10">
        <v>1607</v>
      </c>
      <c r="J7604" s="53">
        <v>3245</v>
      </c>
      <c r="K7604" s="55">
        <v>1365</v>
      </c>
      <c r="L7604" s="57">
        <v>1216</v>
      </c>
      <c r="M7604" s="57"/>
      <c r="N7604" s="59">
        <v>2581</v>
      </c>
      <c r="O7604" s="61">
        <v>1196</v>
      </c>
      <c r="P7604" s="10">
        <v>1057</v>
      </c>
      <c r="Q7604" s="10"/>
      <c r="R7604" s="11">
        <v>2253</v>
      </c>
      <c r="S7604" s="24">
        <f>Table1[[#This Row],[Female Voters]]/Table1[[#This Row],[Female Population]]</f>
        <v>0.83333333333333337</v>
      </c>
      <c r="T7604" s="24">
        <f>Table1[[#This Row],[Male Voters]]/Table1[[#This Row],[Male Population]]</f>
        <v>0.75668948350964527</v>
      </c>
      <c r="U7604" s="24">
        <f>Table1[[#This Row],[Total Voters]]/Table1[[#This Row],[Total Population]]</f>
        <v>0.79537750385208017</v>
      </c>
      <c r="V7604" s="24">
        <f>Table1[[#This Row],[Female Ballots]]/Table1[[#This Row],[Female Population]]</f>
        <v>0.73015873015873012</v>
      </c>
      <c r="W7604" s="24">
        <f>Table1[[#This Row],[Male Ballots]]/Table1[[#This Row],[Male Population]]</f>
        <v>0.6577473553204729</v>
      </c>
      <c r="X7604" s="24">
        <f>Table1[[#This Row],[Total Ballots]]/Table1[[#This Row],[Total Population]]</f>
        <v>0.69429892141756544</v>
      </c>
      <c r="Y7604" s="24">
        <f>Table1[[#This Row],[Female Ballots]]/Table1[[#This Row],[Female Voters]]</f>
        <v>0.87619047619047619</v>
      </c>
      <c r="Z7604" s="24">
        <f>Table1[[#This Row],[Male Ballots]]/Table1[[#This Row],[Male Voters]]</f>
        <v>0.86924342105263153</v>
      </c>
      <c r="AA7604" s="64">
        <f>Table1[[#This Row],[Total Ballots]]/Table1[[#This Row],[Total Voters]]</f>
        <v>0.87291747384734597</v>
      </c>
    </row>
    <row r="7605" spans="1:27" x14ac:dyDescent="0.35">
      <c r="A7605" s="8" t="s">
        <v>25</v>
      </c>
      <c r="B7605" s="17">
        <v>2008</v>
      </c>
      <c r="C7605" s="17" t="s">
        <v>82</v>
      </c>
      <c r="D7605" s="17"/>
      <c r="E7605" s="35" t="s">
        <v>74</v>
      </c>
      <c r="F7605" s="35" t="s">
        <v>78</v>
      </c>
      <c r="G7605" s="51" t="s">
        <v>62</v>
      </c>
      <c r="H7605" s="10">
        <v>120</v>
      </c>
      <c r="I7605" s="10">
        <v>126</v>
      </c>
      <c r="J7605" s="53">
        <v>246</v>
      </c>
      <c r="K7605" s="55">
        <v>108</v>
      </c>
      <c r="L7605" s="57">
        <v>87</v>
      </c>
      <c r="M7605" s="57"/>
      <c r="N7605" s="59">
        <v>195</v>
      </c>
      <c r="O7605" s="61">
        <v>73</v>
      </c>
      <c r="P7605" s="10">
        <v>46</v>
      </c>
      <c r="Q7605" s="10"/>
      <c r="R7605" s="11">
        <v>119</v>
      </c>
      <c r="S7605" s="24">
        <f>Table1[[#This Row],[Female Voters]]/Table1[[#This Row],[Female Population]]</f>
        <v>0.9</v>
      </c>
      <c r="T7605" s="24">
        <f>Table1[[#This Row],[Male Voters]]/Table1[[#This Row],[Male Population]]</f>
        <v>0.69047619047619047</v>
      </c>
      <c r="U7605" s="24">
        <f>Table1[[#This Row],[Total Voters]]/Table1[[#This Row],[Total Population]]</f>
        <v>0.79268292682926833</v>
      </c>
      <c r="V7605" s="24">
        <f>Table1[[#This Row],[Female Ballots]]/Table1[[#This Row],[Female Population]]</f>
        <v>0.60833333333333328</v>
      </c>
      <c r="W7605" s="24">
        <f>Table1[[#This Row],[Male Ballots]]/Table1[[#This Row],[Male Population]]</f>
        <v>0.36507936507936506</v>
      </c>
      <c r="X7605" s="24">
        <f>Table1[[#This Row],[Total Ballots]]/Table1[[#This Row],[Total Population]]</f>
        <v>0.48373983739837401</v>
      </c>
      <c r="Y7605" s="24">
        <f>Table1[[#This Row],[Female Ballots]]/Table1[[#This Row],[Female Voters]]</f>
        <v>0.67592592592592593</v>
      </c>
      <c r="Z7605" s="24">
        <f>Table1[[#This Row],[Male Ballots]]/Table1[[#This Row],[Male Voters]]</f>
        <v>0.52873563218390807</v>
      </c>
      <c r="AA7605" s="64">
        <f>Table1[[#This Row],[Total Ballots]]/Table1[[#This Row],[Total Voters]]</f>
        <v>0.61025641025641031</v>
      </c>
    </row>
    <row r="7606" spans="1:27" x14ac:dyDescent="0.35">
      <c r="A7606" s="8" t="s">
        <v>25</v>
      </c>
      <c r="B7606" s="17">
        <v>2008</v>
      </c>
      <c r="C7606" s="17" t="s">
        <v>82</v>
      </c>
      <c r="D7606" s="17"/>
      <c r="E7606" s="35" t="s">
        <v>74</v>
      </c>
      <c r="F7606" s="35" t="s">
        <v>78</v>
      </c>
      <c r="G7606" s="51" t="s">
        <v>63</v>
      </c>
      <c r="H7606" s="10">
        <v>161</v>
      </c>
      <c r="I7606" s="10">
        <v>182</v>
      </c>
      <c r="J7606" s="53">
        <v>343</v>
      </c>
      <c r="K7606" s="55">
        <v>135</v>
      </c>
      <c r="L7606" s="57">
        <v>128</v>
      </c>
      <c r="M7606" s="57"/>
      <c r="N7606" s="59">
        <v>263</v>
      </c>
      <c r="O7606" s="61">
        <v>93</v>
      </c>
      <c r="P7606" s="10">
        <v>93</v>
      </c>
      <c r="Q7606" s="10"/>
      <c r="R7606" s="11">
        <v>186</v>
      </c>
      <c r="S7606" s="24">
        <f>Table1[[#This Row],[Female Voters]]/Table1[[#This Row],[Female Population]]</f>
        <v>0.83850931677018636</v>
      </c>
      <c r="T7606" s="24">
        <f>Table1[[#This Row],[Male Voters]]/Table1[[#This Row],[Male Population]]</f>
        <v>0.70329670329670335</v>
      </c>
      <c r="U7606" s="24">
        <f>Table1[[#This Row],[Total Voters]]/Table1[[#This Row],[Total Population]]</f>
        <v>0.76676384839650147</v>
      </c>
      <c r="V7606" s="24">
        <f>Table1[[#This Row],[Female Ballots]]/Table1[[#This Row],[Female Population]]</f>
        <v>0.57763975155279501</v>
      </c>
      <c r="W7606" s="24">
        <f>Table1[[#This Row],[Male Ballots]]/Table1[[#This Row],[Male Population]]</f>
        <v>0.51098901098901095</v>
      </c>
      <c r="X7606" s="24">
        <f>Table1[[#This Row],[Total Ballots]]/Table1[[#This Row],[Total Population]]</f>
        <v>0.54227405247813409</v>
      </c>
      <c r="Y7606" s="24">
        <f>Table1[[#This Row],[Female Ballots]]/Table1[[#This Row],[Female Voters]]</f>
        <v>0.68888888888888888</v>
      </c>
      <c r="Z7606" s="24">
        <f>Table1[[#This Row],[Male Ballots]]/Table1[[#This Row],[Male Voters]]</f>
        <v>0.7265625</v>
      </c>
      <c r="AA7606" s="64">
        <f>Table1[[#This Row],[Total Ballots]]/Table1[[#This Row],[Total Voters]]</f>
        <v>0.70722433460076051</v>
      </c>
    </row>
    <row r="7607" spans="1:27" x14ac:dyDescent="0.35">
      <c r="A7607" s="8" t="s">
        <v>25</v>
      </c>
      <c r="B7607" s="17">
        <v>2008</v>
      </c>
      <c r="C7607" s="17" t="s">
        <v>82</v>
      </c>
      <c r="D7607" s="17"/>
      <c r="E7607" s="35" t="s">
        <v>74</v>
      </c>
      <c r="F7607" s="35" t="s">
        <v>78</v>
      </c>
      <c r="G7607" s="51" t="s">
        <v>64</v>
      </c>
      <c r="H7607" s="10">
        <v>223</v>
      </c>
      <c r="I7607" s="10">
        <v>225</v>
      </c>
      <c r="J7607" s="53">
        <v>448</v>
      </c>
      <c r="K7607" s="55">
        <v>162</v>
      </c>
      <c r="L7607" s="57">
        <v>153</v>
      </c>
      <c r="M7607" s="57"/>
      <c r="N7607" s="59">
        <v>315</v>
      </c>
      <c r="O7607" s="61">
        <v>133</v>
      </c>
      <c r="P7607" s="10">
        <v>124</v>
      </c>
      <c r="Q7607" s="10"/>
      <c r="R7607" s="11">
        <v>257</v>
      </c>
      <c r="S7607" s="24">
        <f>Table1[[#This Row],[Female Voters]]/Table1[[#This Row],[Female Population]]</f>
        <v>0.726457399103139</v>
      </c>
      <c r="T7607" s="24">
        <f>Table1[[#This Row],[Male Voters]]/Table1[[#This Row],[Male Population]]</f>
        <v>0.68</v>
      </c>
      <c r="U7607" s="24">
        <f>Table1[[#This Row],[Total Voters]]/Table1[[#This Row],[Total Population]]</f>
        <v>0.703125</v>
      </c>
      <c r="V7607" s="24">
        <f>Table1[[#This Row],[Female Ballots]]/Table1[[#This Row],[Female Population]]</f>
        <v>0.5964125560538116</v>
      </c>
      <c r="W7607" s="24">
        <f>Table1[[#This Row],[Male Ballots]]/Table1[[#This Row],[Male Population]]</f>
        <v>0.55111111111111111</v>
      </c>
      <c r="X7607" s="24">
        <f>Table1[[#This Row],[Total Ballots]]/Table1[[#This Row],[Total Population]]</f>
        <v>0.5736607142857143</v>
      </c>
      <c r="Y7607" s="24">
        <f>Table1[[#This Row],[Female Ballots]]/Table1[[#This Row],[Female Voters]]</f>
        <v>0.82098765432098764</v>
      </c>
      <c r="Z7607" s="24">
        <f>Table1[[#This Row],[Male Ballots]]/Table1[[#This Row],[Male Voters]]</f>
        <v>0.81045751633986929</v>
      </c>
      <c r="AA7607" s="64">
        <f>Table1[[#This Row],[Total Ballots]]/Table1[[#This Row],[Total Voters]]</f>
        <v>0.81587301587301586</v>
      </c>
    </row>
    <row r="7608" spans="1:27" x14ac:dyDescent="0.35">
      <c r="A7608" s="8" t="s">
        <v>25</v>
      </c>
      <c r="B7608" s="17">
        <v>2008</v>
      </c>
      <c r="C7608" s="17" t="s">
        <v>82</v>
      </c>
      <c r="D7608" s="17"/>
      <c r="E7608" s="35" t="s">
        <v>74</v>
      </c>
      <c r="F7608" s="35" t="s">
        <v>78</v>
      </c>
      <c r="G7608" s="51" t="s">
        <v>65</v>
      </c>
      <c r="H7608" s="10">
        <v>332</v>
      </c>
      <c r="I7608" s="10">
        <v>333</v>
      </c>
      <c r="J7608" s="53">
        <v>665</v>
      </c>
      <c r="K7608" s="55">
        <v>253</v>
      </c>
      <c r="L7608" s="57">
        <v>223</v>
      </c>
      <c r="M7608" s="57"/>
      <c r="N7608" s="59">
        <v>476</v>
      </c>
      <c r="O7608" s="61">
        <v>232</v>
      </c>
      <c r="P7608" s="10">
        <v>191</v>
      </c>
      <c r="Q7608" s="10"/>
      <c r="R7608" s="11">
        <v>423</v>
      </c>
      <c r="S7608" s="24">
        <f>Table1[[#This Row],[Female Voters]]/Table1[[#This Row],[Female Population]]</f>
        <v>0.76204819277108438</v>
      </c>
      <c r="T7608" s="24">
        <f>Table1[[#This Row],[Male Voters]]/Table1[[#This Row],[Male Population]]</f>
        <v>0.66966966966966968</v>
      </c>
      <c r="U7608" s="24">
        <f>Table1[[#This Row],[Total Voters]]/Table1[[#This Row],[Total Population]]</f>
        <v>0.71578947368421053</v>
      </c>
      <c r="V7608" s="24">
        <f>Table1[[#This Row],[Female Ballots]]/Table1[[#This Row],[Female Population]]</f>
        <v>0.6987951807228916</v>
      </c>
      <c r="W7608" s="24">
        <f>Table1[[#This Row],[Male Ballots]]/Table1[[#This Row],[Male Population]]</f>
        <v>0.57357357357357353</v>
      </c>
      <c r="X7608" s="24">
        <f>Table1[[#This Row],[Total Ballots]]/Table1[[#This Row],[Total Population]]</f>
        <v>0.63609022556390982</v>
      </c>
      <c r="Y7608" s="24">
        <f>Table1[[#This Row],[Female Ballots]]/Table1[[#This Row],[Female Voters]]</f>
        <v>0.91699604743083007</v>
      </c>
      <c r="Z7608" s="24">
        <f>Table1[[#This Row],[Male Ballots]]/Table1[[#This Row],[Male Voters]]</f>
        <v>0.8565022421524664</v>
      </c>
      <c r="AA7608" s="64">
        <f>Table1[[#This Row],[Total Ballots]]/Table1[[#This Row],[Total Voters]]</f>
        <v>0.8886554621848739</v>
      </c>
    </row>
    <row r="7609" spans="1:27" x14ac:dyDescent="0.35">
      <c r="A7609" s="8" t="s">
        <v>25</v>
      </c>
      <c r="B7609" s="17">
        <v>2008</v>
      </c>
      <c r="C7609" s="17" t="s">
        <v>82</v>
      </c>
      <c r="D7609" s="17"/>
      <c r="E7609" s="35" t="s">
        <v>74</v>
      </c>
      <c r="F7609" s="35" t="s">
        <v>78</v>
      </c>
      <c r="G7609" s="51" t="s">
        <v>66</v>
      </c>
      <c r="H7609" s="10">
        <v>330</v>
      </c>
      <c r="I7609" s="10">
        <v>331</v>
      </c>
      <c r="J7609" s="53">
        <v>661</v>
      </c>
      <c r="K7609" s="55">
        <v>318</v>
      </c>
      <c r="L7609" s="57">
        <v>275</v>
      </c>
      <c r="M7609" s="57"/>
      <c r="N7609" s="59">
        <v>593</v>
      </c>
      <c r="O7609" s="61">
        <v>290</v>
      </c>
      <c r="P7609" s="10">
        <v>263</v>
      </c>
      <c r="Q7609" s="10"/>
      <c r="R7609" s="11">
        <v>553</v>
      </c>
      <c r="S7609" s="24">
        <f>Table1[[#This Row],[Female Voters]]/Table1[[#This Row],[Female Population]]</f>
        <v>0.96363636363636362</v>
      </c>
      <c r="T7609" s="24">
        <f>Table1[[#This Row],[Male Voters]]/Table1[[#This Row],[Male Population]]</f>
        <v>0.83081570996978849</v>
      </c>
      <c r="U7609" s="24">
        <f>Table1[[#This Row],[Total Voters]]/Table1[[#This Row],[Total Population]]</f>
        <v>0.89712556732223903</v>
      </c>
      <c r="V7609" s="24">
        <f>Table1[[#This Row],[Female Ballots]]/Table1[[#This Row],[Female Population]]</f>
        <v>0.87878787878787878</v>
      </c>
      <c r="W7609" s="24">
        <f>Table1[[#This Row],[Male Ballots]]/Table1[[#This Row],[Male Population]]</f>
        <v>0.79456193353474325</v>
      </c>
      <c r="X7609" s="24">
        <f>Table1[[#This Row],[Total Ballots]]/Table1[[#This Row],[Total Population]]</f>
        <v>0.83661119515885018</v>
      </c>
      <c r="Y7609" s="24">
        <f>Table1[[#This Row],[Female Ballots]]/Table1[[#This Row],[Female Voters]]</f>
        <v>0.91194968553459121</v>
      </c>
      <c r="Z7609" s="24">
        <f>Table1[[#This Row],[Male Ballots]]/Table1[[#This Row],[Male Voters]]</f>
        <v>0.95636363636363642</v>
      </c>
      <c r="AA7609" s="64">
        <f>Table1[[#This Row],[Total Ballots]]/Table1[[#This Row],[Total Voters]]</f>
        <v>0.93254637436762222</v>
      </c>
    </row>
    <row r="7610" spans="1:27" x14ac:dyDescent="0.35">
      <c r="A7610" s="8" t="s">
        <v>25</v>
      </c>
      <c r="B7610" s="17">
        <v>2008</v>
      </c>
      <c r="C7610" s="17" t="s">
        <v>82</v>
      </c>
      <c r="D7610" s="17"/>
      <c r="E7610" s="35" t="s">
        <v>74</v>
      </c>
      <c r="F7610" s="35" t="s">
        <v>78</v>
      </c>
      <c r="G7610" s="51" t="s">
        <v>67</v>
      </c>
      <c r="H7610" s="10">
        <v>472</v>
      </c>
      <c r="I7610" s="10">
        <v>410</v>
      </c>
      <c r="J7610" s="53">
        <v>882</v>
      </c>
      <c r="K7610" s="55">
        <v>389</v>
      </c>
      <c r="L7610" s="57">
        <v>350</v>
      </c>
      <c r="M7610" s="57"/>
      <c r="N7610" s="59">
        <v>739</v>
      </c>
      <c r="O7610" s="61">
        <v>375</v>
      </c>
      <c r="P7610" s="10">
        <v>340</v>
      </c>
      <c r="Q7610" s="10"/>
      <c r="R7610" s="11">
        <v>715</v>
      </c>
      <c r="S7610" s="24">
        <f>Table1[[#This Row],[Female Voters]]/Table1[[#This Row],[Female Population]]</f>
        <v>0.82415254237288138</v>
      </c>
      <c r="T7610" s="24">
        <f>Table1[[#This Row],[Male Voters]]/Table1[[#This Row],[Male Population]]</f>
        <v>0.85365853658536583</v>
      </c>
      <c r="U7610" s="24">
        <f>Table1[[#This Row],[Total Voters]]/Table1[[#This Row],[Total Population]]</f>
        <v>0.83786848072562359</v>
      </c>
      <c r="V7610" s="24">
        <f>Table1[[#This Row],[Female Ballots]]/Table1[[#This Row],[Female Population]]</f>
        <v>0.79449152542372881</v>
      </c>
      <c r="W7610" s="24">
        <f>Table1[[#This Row],[Male Ballots]]/Table1[[#This Row],[Male Population]]</f>
        <v>0.82926829268292679</v>
      </c>
      <c r="X7610" s="24">
        <f>Table1[[#This Row],[Total Ballots]]/Table1[[#This Row],[Total Population]]</f>
        <v>0.81065759637188206</v>
      </c>
      <c r="Y7610" s="24">
        <f>Table1[[#This Row],[Female Ballots]]/Table1[[#This Row],[Female Voters]]</f>
        <v>0.96401028277634959</v>
      </c>
      <c r="Z7610" s="24">
        <f>Table1[[#This Row],[Male Ballots]]/Table1[[#This Row],[Male Voters]]</f>
        <v>0.97142857142857142</v>
      </c>
      <c r="AA7610" s="64">
        <f>Table1[[#This Row],[Total Ballots]]/Table1[[#This Row],[Total Voters]]</f>
        <v>0.96752368064952643</v>
      </c>
    </row>
    <row r="7611" spans="1:27" x14ac:dyDescent="0.35">
      <c r="A7611" s="8" t="s">
        <v>46</v>
      </c>
      <c r="B7611" s="17">
        <v>2008</v>
      </c>
      <c r="C7611" s="17" t="s">
        <v>82</v>
      </c>
      <c r="D7611" s="17" t="s">
        <v>69</v>
      </c>
      <c r="E7611" s="35" t="s">
        <v>74</v>
      </c>
      <c r="F7611" s="35" t="s">
        <v>78</v>
      </c>
      <c r="G7611" s="51" t="s">
        <v>79</v>
      </c>
      <c r="H7611" s="10">
        <v>38929</v>
      </c>
      <c r="I7611" s="10">
        <v>37597</v>
      </c>
      <c r="J7611" s="53">
        <v>76526</v>
      </c>
      <c r="K7611" s="55">
        <v>29340</v>
      </c>
      <c r="L7611" s="57">
        <v>26024</v>
      </c>
      <c r="M7611" s="57">
        <v>2</v>
      </c>
      <c r="N7611" s="59">
        <v>55366</v>
      </c>
      <c r="O7611" s="61">
        <v>24304</v>
      </c>
      <c r="P7611" s="10">
        <v>21074</v>
      </c>
      <c r="Q7611" s="10">
        <v>2</v>
      </c>
      <c r="R7611" s="11">
        <v>45380</v>
      </c>
      <c r="S7611" s="24">
        <f>Table1[[#This Row],[Female Voters]]/Table1[[#This Row],[Female Population]]</f>
        <v>0.75367977600246605</v>
      </c>
      <c r="T7611" s="24">
        <f>Table1[[#This Row],[Male Voters]]/Table1[[#This Row],[Male Population]]</f>
        <v>0.69218288693246799</v>
      </c>
      <c r="U7611" s="24">
        <f>Table1[[#This Row],[Total Voters]]/Table1[[#This Row],[Total Population]]</f>
        <v>0.72349266915819455</v>
      </c>
      <c r="V7611" s="24">
        <f>Table1[[#This Row],[Female Ballots]]/Table1[[#This Row],[Female Population]]</f>
        <v>0.62431606257545791</v>
      </c>
      <c r="W7611" s="24">
        <f>Table1[[#This Row],[Male Ballots]]/Table1[[#This Row],[Male Population]]</f>
        <v>0.56052344601962922</v>
      </c>
      <c r="X7611" s="24">
        <f>Table1[[#This Row],[Total Ballots]]/Table1[[#This Row],[Total Population]]</f>
        <v>0.59300107153124426</v>
      </c>
      <c r="Y7611" s="24">
        <f>Table1[[#This Row],[Female Ballots]]/Table1[[#This Row],[Female Voters]]</f>
        <v>0.82835719154737564</v>
      </c>
      <c r="Z7611" s="24">
        <f>Table1[[#This Row],[Male Ballots]]/Table1[[#This Row],[Male Voters]]</f>
        <v>0.8097909621887488</v>
      </c>
      <c r="AA7611" s="64">
        <f>Table1[[#This Row],[Total Ballots]]/Table1[[#This Row],[Total Voters]]</f>
        <v>0.81963660007947114</v>
      </c>
    </row>
    <row r="7612" spans="1:27" x14ac:dyDescent="0.35">
      <c r="A7612" s="8" t="s">
        <v>46</v>
      </c>
      <c r="B7612" s="17">
        <v>2008</v>
      </c>
      <c r="C7612" s="17" t="s">
        <v>82</v>
      </c>
      <c r="D7612" s="17" t="s">
        <v>69</v>
      </c>
      <c r="E7612" s="35" t="s">
        <v>74</v>
      </c>
      <c r="F7612" s="35" t="s">
        <v>78</v>
      </c>
      <c r="G7612" s="51" t="s">
        <v>62</v>
      </c>
      <c r="H7612" s="10">
        <v>4348</v>
      </c>
      <c r="I7612" s="10">
        <v>4368</v>
      </c>
      <c r="J7612" s="53">
        <v>8716</v>
      </c>
      <c r="K7612" s="55">
        <v>2521</v>
      </c>
      <c r="L7612" s="57">
        <v>2157</v>
      </c>
      <c r="M7612" s="57"/>
      <c r="N7612" s="59">
        <v>4678</v>
      </c>
      <c r="O7612" s="61">
        <v>1480</v>
      </c>
      <c r="P7612" s="10">
        <v>1149</v>
      </c>
      <c r="Q7612" s="10"/>
      <c r="R7612" s="11">
        <v>2629</v>
      </c>
      <c r="S7612" s="24">
        <f>Table1[[#This Row],[Female Voters]]/Table1[[#This Row],[Female Population]]</f>
        <v>0.57980680772769089</v>
      </c>
      <c r="T7612" s="24">
        <f>Table1[[#This Row],[Male Voters]]/Table1[[#This Row],[Male Population]]</f>
        <v>0.49381868131868134</v>
      </c>
      <c r="U7612" s="24">
        <f>Table1[[#This Row],[Total Voters]]/Table1[[#This Row],[Total Population]]</f>
        <v>0.53671408903166595</v>
      </c>
      <c r="V7612" s="24">
        <f>Table1[[#This Row],[Female Ballots]]/Table1[[#This Row],[Female Population]]</f>
        <v>0.34038638454461823</v>
      </c>
      <c r="W7612" s="24">
        <f>Table1[[#This Row],[Male Ballots]]/Table1[[#This Row],[Male Population]]</f>
        <v>0.26304945054945056</v>
      </c>
      <c r="X7612" s="24">
        <f>Table1[[#This Row],[Total Ballots]]/Table1[[#This Row],[Total Population]]</f>
        <v>0.30162918770078018</v>
      </c>
      <c r="Y7612" s="24">
        <f>Table1[[#This Row],[Female Ballots]]/Table1[[#This Row],[Female Voters]]</f>
        <v>0.58706862356207856</v>
      </c>
      <c r="Z7612" s="24">
        <f>Table1[[#This Row],[Male Ballots]]/Table1[[#This Row],[Male Voters]]</f>
        <v>0.53268428372739918</v>
      </c>
      <c r="AA7612" s="64">
        <f>Table1[[#This Row],[Total Ballots]]/Table1[[#This Row],[Total Voters]]</f>
        <v>0.56199230440359127</v>
      </c>
    </row>
    <row r="7613" spans="1:27" x14ac:dyDescent="0.35">
      <c r="A7613" s="8" t="s">
        <v>46</v>
      </c>
      <c r="B7613" s="17">
        <v>2008</v>
      </c>
      <c r="C7613" s="17" t="s">
        <v>82</v>
      </c>
      <c r="D7613" s="17" t="s">
        <v>69</v>
      </c>
      <c r="E7613" s="35" t="s">
        <v>74</v>
      </c>
      <c r="F7613" s="35" t="s">
        <v>78</v>
      </c>
      <c r="G7613" s="51" t="s">
        <v>63</v>
      </c>
      <c r="H7613" s="10">
        <v>5736</v>
      </c>
      <c r="I7613" s="10">
        <v>5745</v>
      </c>
      <c r="J7613" s="53">
        <v>11481</v>
      </c>
      <c r="K7613" s="55">
        <v>3778</v>
      </c>
      <c r="L7613" s="57">
        <v>3211</v>
      </c>
      <c r="M7613" s="57"/>
      <c r="N7613" s="59">
        <v>6989</v>
      </c>
      <c r="O7613" s="61">
        <v>2650</v>
      </c>
      <c r="P7613" s="10">
        <v>2046</v>
      </c>
      <c r="Q7613" s="10"/>
      <c r="R7613" s="11">
        <v>4696</v>
      </c>
      <c r="S7613" s="24">
        <f>Table1[[#This Row],[Female Voters]]/Table1[[#This Row],[Female Population]]</f>
        <v>0.6586471408647141</v>
      </c>
      <c r="T7613" s="24">
        <f>Table1[[#This Row],[Male Voters]]/Table1[[#This Row],[Male Population]]</f>
        <v>0.5589208006962576</v>
      </c>
      <c r="U7613" s="24">
        <f>Table1[[#This Row],[Total Voters]]/Table1[[#This Row],[Total Population]]</f>
        <v>0.60874488284992601</v>
      </c>
      <c r="V7613" s="24">
        <f>Table1[[#This Row],[Female Ballots]]/Table1[[#This Row],[Female Population]]</f>
        <v>0.46199442119944212</v>
      </c>
      <c r="W7613" s="24">
        <f>Table1[[#This Row],[Male Ballots]]/Table1[[#This Row],[Male Population]]</f>
        <v>0.35613577023498694</v>
      </c>
      <c r="X7613" s="24">
        <f>Table1[[#This Row],[Total Ballots]]/Table1[[#This Row],[Total Population]]</f>
        <v>0.40902360421566064</v>
      </c>
      <c r="Y7613" s="24">
        <f>Table1[[#This Row],[Female Ballots]]/Table1[[#This Row],[Female Voters]]</f>
        <v>0.70142932768660671</v>
      </c>
      <c r="Z7613" s="24">
        <f>Table1[[#This Row],[Male Ballots]]/Table1[[#This Row],[Male Voters]]</f>
        <v>0.63718467767050768</v>
      </c>
      <c r="AA7613" s="64">
        <f>Table1[[#This Row],[Total Ballots]]/Table1[[#This Row],[Total Voters]]</f>
        <v>0.67191300615252536</v>
      </c>
    </row>
    <row r="7614" spans="1:27" x14ac:dyDescent="0.35">
      <c r="A7614" s="8" t="s">
        <v>46</v>
      </c>
      <c r="B7614" s="17">
        <v>2008</v>
      </c>
      <c r="C7614" s="17" t="s">
        <v>82</v>
      </c>
      <c r="D7614" s="17" t="s">
        <v>69</v>
      </c>
      <c r="E7614" s="35" t="s">
        <v>74</v>
      </c>
      <c r="F7614" s="35" t="s">
        <v>78</v>
      </c>
      <c r="G7614" s="51" t="s">
        <v>64</v>
      </c>
      <c r="H7614" s="10">
        <v>6495</v>
      </c>
      <c r="I7614" s="10">
        <v>6560</v>
      </c>
      <c r="J7614" s="53">
        <v>13055</v>
      </c>
      <c r="K7614" s="55">
        <v>4516</v>
      </c>
      <c r="L7614" s="57">
        <v>3878</v>
      </c>
      <c r="M7614" s="57"/>
      <c r="N7614" s="59">
        <v>8394</v>
      </c>
      <c r="O7614" s="61">
        <v>3506</v>
      </c>
      <c r="P7614" s="10">
        <v>2900</v>
      </c>
      <c r="Q7614" s="10"/>
      <c r="R7614" s="11">
        <v>6406</v>
      </c>
      <c r="S7614" s="24">
        <f>Table1[[#This Row],[Female Voters]]/Table1[[#This Row],[Female Population]]</f>
        <v>0.69530408006158584</v>
      </c>
      <c r="T7614" s="24">
        <f>Table1[[#This Row],[Male Voters]]/Table1[[#This Row],[Male Population]]</f>
        <v>0.59115853658536588</v>
      </c>
      <c r="U7614" s="24">
        <f>Table1[[#This Row],[Total Voters]]/Table1[[#This Row],[Total Population]]</f>
        <v>0.64297204136346231</v>
      </c>
      <c r="V7614" s="24">
        <f>Table1[[#This Row],[Female Ballots]]/Table1[[#This Row],[Female Population]]</f>
        <v>0.53979984603541187</v>
      </c>
      <c r="W7614" s="24">
        <f>Table1[[#This Row],[Male Ballots]]/Table1[[#This Row],[Male Population]]</f>
        <v>0.44207317073170732</v>
      </c>
      <c r="X7614" s="24">
        <f>Table1[[#This Row],[Total Ballots]]/Table1[[#This Row],[Total Population]]</f>
        <v>0.49069322098812718</v>
      </c>
      <c r="Y7614" s="24">
        <f>Table1[[#This Row],[Female Ballots]]/Table1[[#This Row],[Female Voters]]</f>
        <v>0.77635075287865363</v>
      </c>
      <c r="Z7614" s="24">
        <f>Table1[[#This Row],[Male Ballots]]/Table1[[#This Row],[Male Voters]]</f>
        <v>0.74780814853017019</v>
      </c>
      <c r="AA7614" s="64">
        <f>Table1[[#This Row],[Total Ballots]]/Table1[[#This Row],[Total Voters]]</f>
        <v>0.76316416487967598</v>
      </c>
    </row>
    <row r="7615" spans="1:27" x14ac:dyDescent="0.35">
      <c r="A7615" s="8" t="s">
        <v>46</v>
      </c>
      <c r="B7615" s="17">
        <v>2008</v>
      </c>
      <c r="C7615" s="17" t="s">
        <v>82</v>
      </c>
      <c r="D7615" s="17" t="s">
        <v>69</v>
      </c>
      <c r="E7615" s="35" t="s">
        <v>74</v>
      </c>
      <c r="F7615" s="35" t="s">
        <v>78</v>
      </c>
      <c r="G7615" s="51" t="s">
        <v>65</v>
      </c>
      <c r="H7615" s="10">
        <v>7601</v>
      </c>
      <c r="I7615" s="10">
        <v>7693</v>
      </c>
      <c r="J7615" s="53">
        <v>15294</v>
      </c>
      <c r="K7615" s="55">
        <v>5827</v>
      </c>
      <c r="L7615" s="57">
        <v>5404</v>
      </c>
      <c r="M7615" s="57"/>
      <c r="N7615" s="59">
        <v>11231</v>
      </c>
      <c r="O7615" s="61">
        <v>4907</v>
      </c>
      <c r="P7615" s="10">
        <v>4415</v>
      </c>
      <c r="Q7615" s="10"/>
      <c r="R7615" s="11">
        <v>9322</v>
      </c>
      <c r="S7615" s="24">
        <f>Table1[[#This Row],[Female Voters]]/Table1[[#This Row],[Female Population]]</f>
        <v>0.76660965662412839</v>
      </c>
      <c r="T7615" s="24">
        <f>Table1[[#This Row],[Male Voters]]/Table1[[#This Row],[Male Population]]</f>
        <v>0.70245677888989988</v>
      </c>
      <c r="U7615" s="24">
        <f>Table1[[#This Row],[Total Voters]]/Table1[[#This Row],[Total Population]]</f>
        <v>0.73434026415587816</v>
      </c>
      <c r="V7615" s="24">
        <f>Table1[[#This Row],[Female Ballots]]/Table1[[#This Row],[Female Population]]</f>
        <v>0.64557295092750955</v>
      </c>
      <c r="W7615" s="24">
        <f>Table1[[#This Row],[Male Ballots]]/Table1[[#This Row],[Male Population]]</f>
        <v>0.57389834914857663</v>
      </c>
      <c r="X7615" s="24">
        <f>Table1[[#This Row],[Total Ballots]]/Table1[[#This Row],[Total Population]]</f>
        <v>0.6095200732313325</v>
      </c>
      <c r="Y7615" s="24">
        <f>Table1[[#This Row],[Female Ballots]]/Table1[[#This Row],[Female Voters]]</f>
        <v>0.84211429552085126</v>
      </c>
      <c r="Z7615" s="24">
        <f>Table1[[#This Row],[Male Ballots]]/Table1[[#This Row],[Male Voters]]</f>
        <v>0.8169874167283494</v>
      </c>
      <c r="AA7615" s="64">
        <f>Table1[[#This Row],[Total Ballots]]/Table1[[#This Row],[Total Voters]]</f>
        <v>0.83002404060190549</v>
      </c>
    </row>
    <row r="7616" spans="1:27" x14ac:dyDescent="0.35">
      <c r="A7616" s="8" t="s">
        <v>46</v>
      </c>
      <c r="B7616" s="17">
        <v>2008</v>
      </c>
      <c r="C7616" s="17" t="s">
        <v>82</v>
      </c>
      <c r="D7616" s="17" t="s">
        <v>69</v>
      </c>
      <c r="E7616" s="35" t="s">
        <v>74</v>
      </c>
      <c r="F7616" s="35" t="s">
        <v>78</v>
      </c>
      <c r="G7616" s="51" t="s">
        <v>66</v>
      </c>
      <c r="H7616" s="10">
        <v>6632</v>
      </c>
      <c r="I7616" s="10">
        <v>6522</v>
      </c>
      <c r="J7616" s="53">
        <v>13154</v>
      </c>
      <c r="K7616" s="55">
        <v>5882</v>
      </c>
      <c r="L7616" s="57">
        <v>5541</v>
      </c>
      <c r="M7616" s="57">
        <v>2</v>
      </c>
      <c r="N7616" s="59">
        <v>11425</v>
      </c>
      <c r="O7616" s="61">
        <v>5414</v>
      </c>
      <c r="P7616" s="10">
        <v>5040</v>
      </c>
      <c r="Q7616" s="10">
        <v>2</v>
      </c>
      <c r="R7616" s="11">
        <v>10456</v>
      </c>
      <c r="S7616" s="24">
        <f>Table1[[#This Row],[Female Voters]]/Table1[[#This Row],[Female Population]]</f>
        <v>0.88691194209891433</v>
      </c>
      <c r="T7616" s="24">
        <f>Table1[[#This Row],[Male Voters]]/Table1[[#This Row],[Male Population]]</f>
        <v>0.84958601655933763</v>
      </c>
      <c r="U7616" s="24">
        <f>Table1[[#This Row],[Total Voters]]/Table1[[#This Row],[Total Population]]</f>
        <v>0.86855709289949823</v>
      </c>
      <c r="V7616" s="24">
        <f>Table1[[#This Row],[Female Ballots]]/Table1[[#This Row],[Female Population]]</f>
        <v>0.81634499396863691</v>
      </c>
      <c r="W7616" s="24">
        <f>Table1[[#This Row],[Male Ballots]]/Table1[[#This Row],[Male Population]]</f>
        <v>0.77276908923643051</v>
      </c>
      <c r="X7616" s="24">
        <f>Table1[[#This Row],[Total Ballots]]/Table1[[#This Row],[Total Population]]</f>
        <v>0.79489128782119511</v>
      </c>
      <c r="Y7616" s="24">
        <f>Table1[[#This Row],[Female Ballots]]/Table1[[#This Row],[Female Voters]]</f>
        <v>0.92043522611356676</v>
      </c>
      <c r="Z7616" s="24">
        <f>Table1[[#This Row],[Male Ballots]]/Table1[[#This Row],[Male Voters]]</f>
        <v>0.90958310774228479</v>
      </c>
      <c r="AA7616" s="64">
        <f>Table1[[#This Row],[Total Ballots]]/Table1[[#This Row],[Total Voters]]</f>
        <v>0.91518599562363234</v>
      </c>
    </row>
    <row r="7617" spans="1:27" x14ac:dyDescent="0.35">
      <c r="A7617" s="8" t="s">
        <v>46</v>
      </c>
      <c r="B7617" s="17">
        <v>2008</v>
      </c>
      <c r="C7617" s="17" t="s">
        <v>82</v>
      </c>
      <c r="D7617" s="17" t="s">
        <v>69</v>
      </c>
      <c r="E7617" s="35" t="s">
        <v>74</v>
      </c>
      <c r="F7617" s="35" t="s">
        <v>78</v>
      </c>
      <c r="G7617" s="51" t="s">
        <v>67</v>
      </c>
      <c r="H7617" s="10">
        <v>8117</v>
      </c>
      <c r="I7617" s="10">
        <v>6709</v>
      </c>
      <c r="J7617" s="53">
        <v>14826</v>
      </c>
      <c r="K7617" s="55">
        <v>6816</v>
      </c>
      <c r="L7617" s="57">
        <v>5833</v>
      </c>
      <c r="M7617" s="57"/>
      <c r="N7617" s="59">
        <v>12649</v>
      </c>
      <c r="O7617" s="61">
        <v>6347</v>
      </c>
      <c r="P7617" s="10">
        <v>5524</v>
      </c>
      <c r="Q7617" s="10"/>
      <c r="R7617" s="11">
        <v>11871</v>
      </c>
      <c r="S7617" s="24">
        <f>Table1[[#This Row],[Female Voters]]/Table1[[#This Row],[Female Population]]</f>
        <v>0.83971910804484418</v>
      </c>
      <c r="T7617" s="24">
        <f>Table1[[#This Row],[Male Voters]]/Table1[[#This Row],[Male Population]]</f>
        <v>0.86942912505589509</v>
      </c>
      <c r="U7617" s="24">
        <f>Table1[[#This Row],[Total Voters]]/Table1[[#This Row],[Total Population]]</f>
        <v>0.85316336166194529</v>
      </c>
      <c r="V7617" s="24">
        <f>Table1[[#This Row],[Female Ballots]]/Table1[[#This Row],[Female Population]]</f>
        <v>0.78193914007638288</v>
      </c>
      <c r="W7617" s="24">
        <f>Table1[[#This Row],[Male Ballots]]/Table1[[#This Row],[Male Population]]</f>
        <v>0.82337159040095398</v>
      </c>
      <c r="X7617" s="24">
        <f>Table1[[#This Row],[Total Ballots]]/Table1[[#This Row],[Total Population]]</f>
        <v>0.80068798057466617</v>
      </c>
      <c r="Y7617" s="24">
        <f>Table1[[#This Row],[Female Ballots]]/Table1[[#This Row],[Female Voters]]</f>
        <v>0.93119131455399062</v>
      </c>
      <c r="Z7617" s="24">
        <f>Table1[[#This Row],[Male Ballots]]/Table1[[#This Row],[Male Voters]]</f>
        <v>0.94702554431681807</v>
      </c>
      <c r="AA7617" s="64">
        <f>Table1[[#This Row],[Total Ballots]]/Table1[[#This Row],[Total Voters]]</f>
        <v>0.93849316151474427</v>
      </c>
    </row>
    <row r="7618" spans="1:27" x14ac:dyDescent="0.35">
      <c r="A7618" s="8" t="s">
        <v>53</v>
      </c>
      <c r="B7618" s="17">
        <v>2008</v>
      </c>
      <c r="C7618" s="17" t="s">
        <v>82</v>
      </c>
      <c r="D7618" s="17"/>
      <c r="E7618" s="35" t="s">
        <v>74</v>
      </c>
      <c r="F7618" s="35" t="s">
        <v>78</v>
      </c>
      <c r="G7618" s="51" t="s">
        <v>79</v>
      </c>
      <c r="H7618" s="10">
        <v>13565</v>
      </c>
      <c r="I7618" s="10">
        <v>13366</v>
      </c>
      <c r="J7618" s="53">
        <v>26931</v>
      </c>
      <c r="K7618" s="55">
        <v>9712</v>
      </c>
      <c r="L7618" s="57">
        <v>8691</v>
      </c>
      <c r="M7618" s="57">
        <v>494</v>
      </c>
      <c r="N7618" s="59">
        <v>18897</v>
      </c>
      <c r="O7618" s="61">
        <v>7718</v>
      </c>
      <c r="P7618" s="10">
        <v>6886</v>
      </c>
      <c r="Q7618" s="10">
        <v>351</v>
      </c>
      <c r="R7618" s="11">
        <v>14955</v>
      </c>
      <c r="S7618" s="24">
        <f>Table1[[#This Row],[Female Voters]]/Table1[[#This Row],[Female Population]]</f>
        <v>0.71596019166973834</v>
      </c>
      <c r="T7618" s="24">
        <f>Table1[[#This Row],[Male Voters]]/Table1[[#This Row],[Male Population]]</f>
        <v>0.65023193176717042</v>
      </c>
      <c r="U7618" s="24">
        <f>Table1[[#This Row],[Total Voters]]/Table1[[#This Row],[Total Population]]</f>
        <v>0.70168207641751146</v>
      </c>
      <c r="V7618" s="24">
        <f>Table1[[#This Row],[Female Ballots]]/Table1[[#This Row],[Female Population]]</f>
        <v>0.56896424622189457</v>
      </c>
      <c r="W7618" s="24">
        <f>Table1[[#This Row],[Male Ballots]]/Table1[[#This Row],[Male Population]]</f>
        <v>0.51518778991470893</v>
      </c>
      <c r="X7618" s="24">
        <f>Table1[[#This Row],[Total Ballots]]/Table1[[#This Row],[Total Population]]</f>
        <v>0.55530800935724633</v>
      </c>
      <c r="Y7618" s="24">
        <f>Table1[[#This Row],[Female Ballots]]/Table1[[#This Row],[Female Voters]]</f>
        <v>0.79468698517298186</v>
      </c>
      <c r="Z7618" s="24">
        <f>Table1[[#This Row],[Male Ballots]]/Table1[[#This Row],[Male Voters]]</f>
        <v>0.79231388793004254</v>
      </c>
      <c r="AA7618" s="64">
        <f>Table1[[#This Row],[Total Ballots]]/Table1[[#This Row],[Total Voters]]</f>
        <v>0.79139545959676139</v>
      </c>
    </row>
    <row r="7619" spans="1:27" x14ac:dyDescent="0.35">
      <c r="A7619" s="8" t="s">
        <v>53</v>
      </c>
      <c r="B7619" s="17">
        <v>2008</v>
      </c>
      <c r="C7619" s="17" t="s">
        <v>82</v>
      </c>
      <c r="D7619" s="17"/>
      <c r="E7619" s="35" t="s">
        <v>74</v>
      </c>
      <c r="F7619" s="35" t="s">
        <v>78</v>
      </c>
      <c r="G7619" s="51" t="s">
        <v>62</v>
      </c>
      <c r="H7619" s="10">
        <v>1530</v>
      </c>
      <c r="I7619" s="10">
        <v>1696</v>
      </c>
      <c r="J7619" s="53">
        <v>3226</v>
      </c>
      <c r="K7619" s="55">
        <v>932</v>
      </c>
      <c r="L7619" s="57">
        <v>778</v>
      </c>
      <c r="M7619" s="57">
        <v>90</v>
      </c>
      <c r="N7619" s="59">
        <v>1800</v>
      </c>
      <c r="O7619" s="61">
        <v>503</v>
      </c>
      <c r="P7619" s="10">
        <v>386</v>
      </c>
      <c r="Q7619" s="10">
        <v>34</v>
      </c>
      <c r="R7619" s="11">
        <v>923</v>
      </c>
      <c r="S7619" s="24">
        <f>Table1[[#This Row],[Female Voters]]/Table1[[#This Row],[Female Population]]</f>
        <v>0.60915032679738557</v>
      </c>
      <c r="T7619" s="24">
        <f>Table1[[#This Row],[Male Voters]]/Table1[[#This Row],[Male Population]]</f>
        <v>0.45872641509433965</v>
      </c>
      <c r="U7619" s="24">
        <f>Table1[[#This Row],[Total Voters]]/Table1[[#This Row],[Total Population]]</f>
        <v>0.55796652200867947</v>
      </c>
      <c r="V7619" s="24">
        <f>Table1[[#This Row],[Female Ballots]]/Table1[[#This Row],[Female Population]]</f>
        <v>0.32875816993464052</v>
      </c>
      <c r="W7619" s="24">
        <f>Table1[[#This Row],[Male Ballots]]/Table1[[#This Row],[Male Population]]</f>
        <v>0.2275943396226415</v>
      </c>
      <c r="X7619" s="24">
        <f>Table1[[#This Row],[Total Ballots]]/Table1[[#This Row],[Total Population]]</f>
        <v>0.28611283323000619</v>
      </c>
      <c r="Y7619" s="24">
        <f>Table1[[#This Row],[Female Ballots]]/Table1[[#This Row],[Female Voters]]</f>
        <v>0.53969957081545061</v>
      </c>
      <c r="Z7619" s="24">
        <f>Table1[[#This Row],[Male Ballots]]/Table1[[#This Row],[Male Voters]]</f>
        <v>0.49614395886889462</v>
      </c>
      <c r="AA7619" s="64">
        <f>Table1[[#This Row],[Total Ballots]]/Table1[[#This Row],[Total Voters]]</f>
        <v>0.51277777777777778</v>
      </c>
    </row>
    <row r="7620" spans="1:27" x14ac:dyDescent="0.35">
      <c r="A7620" s="8" t="s">
        <v>53</v>
      </c>
      <c r="B7620" s="17">
        <v>2008</v>
      </c>
      <c r="C7620" s="17" t="s">
        <v>82</v>
      </c>
      <c r="D7620" s="17"/>
      <c r="E7620" s="35" t="s">
        <v>74</v>
      </c>
      <c r="F7620" s="35" t="s">
        <v>78</v>
      </c>
      <c r="G7620" s="51" t="s">
        <v>63</v>
      </c>
      <c r="H7620" s="10">
        <v>2197</v>
      </c>
      <c r="I7620" s="10">
        <v>2218</v>
      </c>
      <c r="J7620" s="53">
        <v>4415</v>
      </c>
      <c r="K7620" s="55">
        <v>1302</v>
      </c>
      <c r="L7620" s="57">
        <v>1156</v>
      </c>
      <c r="M7620" s="57">
        <v>92</v>
      </c>
      <c r="N7620" s="59">
        <v>2550</v>
      </c>
      <c r="O7620" s="61">
        <v>821</v>
      </c>
      <c r="P7620" s="10">
        <v>718</v>
      </c>
      <c r="Q7620" s="10">
        <v>61</v>
      </c>
      <c r="R7620" s="11">
        <v>1600</v>
      </c>
      <c r="S7620" s="24">
        <f>Table1[[#This Row],[Female Voters]]/Table1[[#This Row],[Female Population]]</f>
        <v>0.59262630860263998</v>
      </c>
      <c r="T7620" s="24">
        <f>Table1[[#This Row],[Male Voters]]/Table1[[#This Row],[Male Population]]</f>
        <v>0.521190261496844</v>
      </c>
      <c r="U7620" s="24">
        <f>Table1[[#This Row],[Total Voters]]/Table1[[#This Row],[Total Population]]</f>
        <v>0.57757644394110985</v>
      </c>
      <c r="V7620" s="24">
        <f>Table1[[#This Row],[Female Ballots]]/Table1[[#This Row],[Female Population]]</f>
        <v>0.37369139736003643</v>
      </c>
      <c r="W7620" s="24">
        <f>Table1[[#This Row],[Male Ballots]]/Table1[[#This Row],[Male Population]]</f>
        <v>0.32371505861136157</v>
      </c>
      <c r="X7620" s="24">
        <f>Table1[[#This Row],[Total Ballots]]/Table1[[#This Row],[Total Population]]</f>
        <v>0.36240090600226499</v>
      </c>
      <c r="Y7620" s="24">
        <f>Table1[[#This Row],[Female Ballots]]/Table1[[#This Row],[Female Voters]]</f>
        <v>0.63056835637480801</v>
      </c>
      <c r="Z7620" s="24">
        <f>Table1[[#This Row],[Male Ballots]]/Table1[[#This Row],[Male Voters]]</f>
        <v>0.62110726643598613</v>
      </c>
      <c r="AA7620" s="64">
        <f>Table1[[#This Row],[Total Ballots]]/Table1[[#This Row],[Total Voters]]</f>
        <v>0.62745098039215685</v>
      </c>
    </row>
    <row r="7621" spans="1:27" x14ac:dyDescent="0.35">
      <c r="A7621" s="8" t="s">
        <v>53</v>
      </c>
      <c r="B7621" s="17">
        <v>2008</v>
      </c>
      <c r="C7621" s="17" t="s">
        <v>82</v>
      </c>
      <c r="D7621" s="17"/>
      <c r="E7621" s="35" t="s">
        <v>74</v>
      </c>
      <c r="F7621" s="35" t="s">
        <v>78</v>
      </c>
      <c r="G7621" s="51" t="s">
        <v>64</v>
      </c>
      <c r="H7621" s="10">
        <v>2402</v>
      </c>
      <c r="I7621" s="10">
        <v>2379</v>
      </c>
      <c r="J7621" s="53">
        <v>4781</v>
      </c>
      <c r="K7621" s="55">
        <v>1411</v>
      </c>
      <c r="L7621" s="57">
        <v>1203</v>
      </c>
      <c r="M7621" s="57">
        <v>82</v>
      </c>
      <c r="N7621" s="59">
        <v>2696</v>
      </c>
      <c r="O7621" s="61">
        <v>1058</v>
      </c>
      <c r="P7621" s="10">
        <v>859</v>
      </c>
      <c r="Q7621" s="10">
        <v>63</v>
      </c>
      <c r="R7621" s="11">
        <v>1980</v>
      </c>
      <c r="S7621" s="24">
        <f>Table1[[#This Row],[Female Voters]]/Table1[[#This Row],[Female Population]]</f>
        <v>0.58742714404662777</v>
      </c>
      <c r="T7621" s="24">
        <f>Table1[[#This Row],[Male Voters]]/Table1[[#This Row],[Male Population]]</f>
        <v>0.50567465321563687</v>
      </c>
      <c r="U7621" s="24">
        <f>Table1[[#This Row],[Total Voters]]/Table1[[#This Row],[Total Population]]</f>
        <v>0.56389876594854638</v>
      </c>
      <c r="V7621" s="24">
        <f>Table1[[#This Row],[Female Ballots]]/Table1[[#This Row],[Female Population]]</f>
        <v>0.44046627810158201</v>
      </c>
      <c r="W7621" s="24">
        <f>Table1[[#This Row],[Male Ballots]]/Table1[[#This Row],[Male Population]]</f>
        <v>0.36107608238755778</v>
      </c>
      <c r="X7621" s="24">
        <f>Table1[[#This Row],[Total Ballots]]/Table1[[#This Row],[Total Population]]</f>
        <v>0.41413930140138044</v>
      </c>
      <c r="Y7621" s="24">
        <f>Table1[[#This Row],[Female Ballots]]/Table1[[#This Row],[Female Voters]]</f>
        <v>0.74982282069454287</v>
      </c>
      <c r="Z7621" s="24">
        <f>Table1[[#This Row],[Male Ballots]]/Table1[[#This Row],[Male Voters]]</f>
        <v>0.71404821280133002</v>
      </c>
      <c r="AA7621" s="64">
        <f>Table1[[#This Row],[Total Ballots]]/Table1[[#This Row],[Total Voters]]</f>
        <v>0.73442136498516319</v>
      </c>
    </row>
    <row r="7622" spans="1:27" x14ac:dyDescent="0.35">
      <c r="A7622" s="8" t="s">
        <v>53</v>
      </c>
      <c r="B7622" s="17">
        <v>2008</v>
      </c>
      <c r="C7622" s="17" t="s">
        <v>82</v>
      </c>
      <c r="D7622" s="17"/>
      <c r="E7622" s="35" t="s">
        <v>74</v>
      </c>
      <c r="F7622" s="35" t="s">
        <v>78</v>
      </c>
      <c r="G7622" s="51" t="s">
        <v>65</v>
      </c>
      <c r="H7622" s="10">
        <v>2592</v>
      </c>
      <c r="I7622" s="10">
        <v>2628</v>
      </c>
      <c r="J7622" s="53">
        <v>5220</v>
      </c>
      <c r="K7622" s="55">
        <v>2003</v>
      </c>
      <c r="L7622" s="57">
        <v>1800</v>
      </c>
      <c r="M7622" s="57">
        <v>69</v>
      </c>
      <c r="N7622" s="59">
        <v>3872</v>
      </c>
      <c r="O7622" s="61">
        <v>1646</v>
      </c>
      <c r="P7622" s="10">
        <v>1455</v>
      </c>
      <c r="Q7622" s="10">
        <v>55</v>
      </c>
      <c r="R7622" s="11">
        <v>3156</v>
      </c>
      <c r="S7622" s="24">
        <f>Table1[[#This Row],[Female Voters]]/Table1[[#This Row],[Female Population]]</f>
        <v>0.77276234567901236</v>
      </c>
      <c r="T7622" s="24">
        <f>Table1[[#This Row],[Male Voters]]/Table1[[#This Row],[Male Population]]</f>
        <v>0.68493150684931503</v>
      </c>
      <c r="U7622" s="24">
        <f>Table1[[#This Row],[Total Voters]]/Table1[[#This Row],[Total Population]]</f>
        <v>0.74176245210727965</v>
      </c>
      <c r="V7622" s="24">
        <f>Table1[[#This Row],[Female Ballots]]/Table1[[#This Row],[Female Population]]</f>
        <v>0.63503086419753085</v>
      </c>
      <c r="W7622" s="24">
        <f>Table1[[#This Row],[Male Ballots]]/Table1[[#This Row],[Male Population]]</f>
        <v>0.55365296803652964</v>
      </c>
      <c r="X7622" s="24">
        <f>Table1[[#This Row],[Total Ballots]]/Table1[[#This Row],[Total Population]]</f>
        <v>0.60459770114942524</v>
      </c>
      <c r="Y7622" s="24">
        <f>Table1[[#This Row],[Female Ballots]]/Table1[[#This Row],[Female Voters]]</f>
        <v>0.82176734897653525</v>
      </c>
      <c r="Z7622" s="24">
        <f>Table1[[#This Row],[Male Ballots]]/Table1[[#This Row],[Male Voters]]</f>
        <v>0.80833333333333335</v>
      </c>
      <c r="AA7622" s="64">
        <f>Table1[[#This Row],[Total Ballots]]/Table1[[#This Row],[Total Voters]]</f>
        <v>0.81508264462809921</v>
      </c>
    </row>
    <row r="7623" spans="1:27" x14ac:dyDescent="0.35">
      <c r="A7623" s="8" t="s">
        <v>53</v>
      </c>
      <c r="B7623" s="17">
        <v>2008</v>
      </c>
      <c r="C7623" s="17" t="s">
        <v>82</v>
      </c>
      <c r="D7623" s="17"/>
      <c r="E7623" s="35" t="s">
        <v>74</v>
      </c>
      <c r="F7623" s="35" t="s">
        <v>78</v>
      </c>
      <c r="G7623" s="51" t="s">
        <v>66</v>
      </c>
      <c r="H7623" s="10">
        <v>2151</v>
      </c>
      <c r="I7623" s="10">
        <v>2107</v>
      </c>
      <c r="J7623" s="53">
        <v>4258</v>
      </c>
      <c r="K7623" s="55">
        <v>1837</v>
      </c>
      <c r="L7623" s="57">
        <v>1720</v>
      </c>
      <c r="M7623" s="57">
        <v>75</v>
      </c>
      <c r="N7623" s="59">
        <v>3632</v>
      </c>
      <c r="O7623" s="61">
        <v>1645</v>
      </c>
      <c r="P7623" s="10">
        <v>1537</v>
      </c>
      <c r="Q7623" s="10">
        <v>61</v>
      </c>
      <c r="R7623" s="11">
        <v>3243</v>
      </c>
      <c r="S7623" s="24">
        <f>Table1[[#This Row],[Female Voters]]/Table1[[#This Row],[Female Population]]</f>
        <v>0.85402138540213857</v>
      </c>
      <c r="T7623" s="24">
        <f>Table1[[#This Row],[Male Voters]]/Table1[[#This Row],[Male Population]]</f>
        <v>0.81632653061224492</v>
      </c>
      <c r="U7623" s="24">
        <f>Table1[[#This Row],[Total Voters]]/Table1[[#This Row],[Total Population]]</f>
        <v>0.85298262094880228</v>
      </c>
      <c r="V7623" s="24">
        <f>Table1[[#This Row],[Female Ballots]]/Table1[[#This Row],[Female Population]]</f>
        <v>0.76476057647605766</v>
      </c>
      <c r="W7623" s="24">
        <f>Table1[[#This Row],[Male Ballots]]/Table1[[#This Row],[Male Population]]</f>
        <v>0.72947318462268629</v>
      </c>
      <c r="X7623" s="24">
        <f>Table1[[#This Row],[Total Ballots]]/Table1[[#This Row],[Total Population]]</f>
        <v>0.76162517613903236</v>
      </c>
      <c r="Y7623" s="24">
        <f>Table1[[#This Row],[Female Ballots]]/Table1[[#This Row],[Female Voters]]</f>
        <v>0.8954817637452368</v>
      </c>
      <c r="Z7623" s="24">
        <f>Table1[[#This Row],[Male Ballots]]/Table1[[#This Row],[Male Voters]]</f>
        <v>0.89360465116279075</v>
      </c>
      <c r="AA7623" s="64">
        <f>Table1[[#This Row],[Total Ballots]]/Table1[[#This Row],[Total Voters]]</f>
        <v>0.89289647577092512</v>
      </c>
    </row>
    <row r="7624" spans="1:27" x14ac:dyDescent="0.35">
      <c r="A7624" s="8" t="s">
        <v>53</v>
      </c>
      <c r="B7624" s="17">
        <v>2008</v>
      </c>
      <c r="C7624" s="17" t="s">
        <v>82</v>
      </c>
      <c r="D7624" s="17"/>
      <c r="E7624" s="35" t="s">
        <v>74</v>
      </c>
      <c r="F7624" s="35" t="s">
        <v>78</v>
      </c>
      <c r="G7624" s="51" t="s">
        <v>67</v>
      </c>
      <c r="H7624" s="10">
        <v>2693</v>
      </c>
      <c r="I7624" s="10">
        <v>2338</v>
      </c>
      <c r="J7624" s="53">
        <v>5031</v>
      </c>
      <c r="K7624" s="55">
        <v>2227</v>
      </c>
      <c r="L7624" s="57">
        <v>2034</v>
      </c>
      <c r="M7624" s="57">
        <v>86</v>
      </c>
      <c r="N7624" s="59">
        <v>4347</v>
      </c>
      <c r="O7624" s="61">
        <v>2045</v>
      </c>
      <c r="P7624" s="10">
        <v>1931</v>
      </c>
      <c r="Q7624" s="10">
        <v>77</v>
      </c>
      <c r="R7624" s="11">
        <v>4053</v>
      </c>
      <c r="S7624" s="24">
        <f>Table1[[#This Row],[Female Voters]]/Table1[[#This Row],[Female Population]]</f>
        <v>0.82695878202747863</v>
      </c>
      <c r="T7624" s="24">
        <f>Table1[[#This Row],[Male Voters]]/Table1[[#This Row],[Male Population]]</f>
        <v>0.86997433704020533</v>
      </c>
      <c r="U7624" s="24">
        <f>Table1[[#This Row],[Total Voters]]/Table1[[#This Row],[Total Population]]</f>
        <v>0.86404293381037567</v>
      </c>
      <c r="V7624" s="24">
        <f>Table1[[#This Row],[Female Ballots]]/Table1[[#This Row],[Female Population]]</f>
        <v>0.75937616041589306</v>
      </c>
      <c r="W7624" s="24">
        <f>Table1[[#This Row],[Male Ballots]]/Table1[[#This Row],[Male Population]]</f>
        <v>0.82591958939264332</v>
      </c>
      <c r="X7624" s="24">
        <f>Table1[[#This Row],[Total Ballots]]/Table1[[#This Row],[Total Population]]</f>
        <v>0.8056052474657126</v>
      </c>
      <c r="Y7624" s="24">
        <f>Table1[[#This Row],[Female Ballots]]/Table1[[#This Row],[Female Voters]]</f>
        <v>0.91827570722945662</v>
      </c>
      <c r="Z7624" s="24">
        <f>Table1[[#This Row],[Male Ballots]]/Table1[[#This Row],[Male Voters]]</f>
        <v>0.9493608652900688</v>
      </c>
      <c r="AA7624" s="64">
        <f>Table1[[#This Row],[Total Ballots]]/Table1[[#This Row],[Total Voters]]</f>
        <v>0.93236714975845414</v>
      </c>
    </row>
    <row r="7625" spans="1:27" x14ac:dyDescent="0.35">
      <c r="A7625" s="8" t="s">
        <v>32</v>
      </c>
      <c r="B7625" s="17">
        <v>2008</v>
      </c>
      <c r="C7625" s="17" t="s">
        <v>82</v>
      </c>
      <c r="D7625" s="17"/>
      <c r="E7625" s="35" t="s">
        <v>74</v>
      </c>
      <c r="F7625" s="35" t="s">
        <v>78</v>
      </c>
      <c r="G7625" s="51" t="s">
        <v>79</v>
      </c>
      <c r="H7625" s="10">
        <v>2869</v>
      </c>
      <c r="I7625" s="10">
        <v>3067</v>
      </c>
      <c r="J7625" s="53">
        <v>5935.99</v>
      </c>
      <c r="K7625" s="55">
        <v>2167</v>
      </c>
      <c r="L7625" s="57">
        <v>2066</v>
      </c>
      <c r="M7625" s="57"/>
      <c r="N7625" s="59">
        <v>4233</v>
      </c>
      <c r="O7625" s="61">
        <v>1793</v>
      </c>
      <c r="P7625" s="10">
        <v>1667</v>
      </c>
      <c r="Q7625" s="10"/>
      <c r="R7625" s="11">
        <v>3460</v>
      </c>
      <c r="S7625" s="24">
        <f>Table1[[#This Row],[Female Voters]]/Table1[[#This Row],[Female Population]]</f>
        <v>0.75531544092018121</v>
      </c>
      <c r="T7625" s="24">
        <f>Table1[[#This Row],[Male Voters]]/Table1[[#This Row],[Male Population]]</f>
        <v>0.67362243234431041</v>
      </c>
      <c r="U7625" s="24">
        <f>Table1[[#This Row],[Total Voters]]/Table1[[#This Row],[Total Population]]</f>
        <v>0.71310767032963329</v>
      </c>
      <c r="V7625" s="24">
        <f>Table1[[#This Row],[Female Ballots]]/Table1[[#This Row],[Female Population]]</f>
        <v>0.6249564308121297</v>
      </c>
      <c r="W7625" s="24">
        <f>Table1[[#This Row],[Male Ballots]]/Table1[[#This Row],[Male Population]]</f>
        <v>0.54352787740462993</v>
      </c>
      <c r="X7625" s="24">
        <f>Table1[[#This Row],[Total Ballots]]/Table1[[#This Row],[Total Population]]</f>
        <v>0.58288507898429753</v>
      </c>
      <c r="Y7625" s="24">
        <f>Table1[[#This Row],[Female Ballots]]/Table1[[#This Row],[Female Voters]]</f>
        <v>0.82741116751269039</v>
      </c>
      <c r="Z7625" s="24">
        <f>Table1[[#This Row],[Male Ballots]]/Table1[[#This Row],[Male Voters]]</f>
        <v>0.80687318489835436</v>
      </c>
      <c r="AA7625" s="64">
        <f>Table1[[#This Row],[Total Ballots]]/Table1[[#This Row],[Total Voters]]</f>
        <v>0.81738719584219233</v>
      </c>
    </row>
    <row r="7626" spans="1:27" x14ac:dyDescent="0.35">
      <c r="A7626" s="8" t="s">
        <v>32</v>
      </c>
      <c r="B7626" s="17">
        <v>2008</v>
      </c>
      <c r="C7626" s="17" t="s">
        <v>82</v>
      </c>
      <c r="D7626" s="17"/>
      <c r="E7626" s="35" t="s">
        <v>74</v>
      </c>
      <c r="F7626" s="35" t="s">
        <v>78</v>
      </c>
      <c r="G7626" s="51" t="s">
        <v>62</v>
      </c>
      <c r="H7626" s="10">
        <v>266</v>
      </c>
      <c r="I7626" s="10">
        <v>388</v>
      </c>
      <c r="J7626" s="53">
        <v>654</v>
      </c>
      <c r="K7626" s="55">
        <v>146</v>
      </c>
      <c r="L7626" s="57">
        <v>170</v>
      </c>
      <c r="M7626" s="57"/>
      <c r="N7626" s="59">
        <v>316</v>
      </c>
      <c r="O7626" s="61">
        <v>74</v>
      </c>
      <c r="P7626" s="10">
        <v>71</v>
      </c>
      <c r="Q7626" s="10"/>
      <c r="R7626" s="11">
        <v>145</v>
      </c>
      <c r="S7626" s="24">
        <f>Table1[[#This Row],[Female Voters]]/Table1[[#This Row],[Female Population]]</f>
        <v>0.54887218045112784</v>
      </c>
      <c r="T7626" s="24">
        <f>Table1[[#This Row],[Male Voters]]/Table1[[#This Row],[Male Population]]</f>
        <v>0.43814432989690721</v>
      </c>
      <c r="U7626" s="24">
        <f>Table1[[#This Row],[Total Voters]]/Table1[[#This Row],[Total Population]]</f>
        <v>0.48318042813455658</v>
      </c>
      <c r="V7626" s="24">
        <f>Table1[[#This Row],[Female Ballots]]/Table1[[#This Row],[Female Population]]</f>
        <v>0.2781954887218045</v>
      </c>
      <c r="W7626" s="24">
        <f>Table1[[#This Row],[Male Ballots]]/Table1[[#This Row],[Male Population]]</f>
        <v>0.18298969072164947</v>
      </c>
      <c r="X7626" s="24">
        <f>Table1[[#This Row],[Total Ballots]]/Table1[[#This Row],[Total Population]]</f>
        <v>0.22171253822629969</v>
      </c>
      <c r="Y7626" s="24">
        <f>Table1[[#This Row],[Female Ballots]]/Table1[[#This Row],[Female Voters]]</f>
        <v>0.50684931506849318</v>
      </c>
      <c r="Z7626" s="24">
        <f>Table1[[#This Row],[Male Ballots]]/Table1[[#This Row],[Male Voters]]</f>
        <v>0.41764705882352943</v>
      </c>
      <c r="AA7626" s="64">
        <f>Table1[[#This Row],[Total Ballots]]/Table1[[#This Row],[Total Voters]]</f>
        <v>0.45886075949367089</v>
      </c>
    </row>
    <row r="7627" spans="1:27" x14ac:dyDescent="0.35">
      <c r="A7627" s="8" t="s">
        <v>32</v>
      </c>
      <c r="B7627" s="17">
        <v>2008</v>
      </c>
      <c r="C7627" s="17" t="s">
        <v>82</v>
      </c>
      <c r="D7627" s="17"/>
      <c r="E7627" s="35" t="s">
        <v>74</v>
      </c>
      <c r="F7627" s="35" t="s">
        <v>78</v>
      </c>
      <c r="G7627" s="51" t="s">
        <v>63</v>
      </c>
      <c r="H7627" s="10">
        <v>311</v>
      </c>
      <c r="I7627" s="10">
        <v>331</v>
      </c>
      <c r="J7627" s="53">
        <v>642</v>
      </c>
      <c r="K7627" s="55">
        <v>213</v>
      </c>
      <c r="L7627" s="57">
        <v>180</v>
      </c>
      <c r="M7627" s="57"/>
      <c r="N7627" s="59">
        <v>393</v>
      </c>
      <c r="O7627" s="61">
        <v>142</v>
      </c>
      <c r="P7627" s="10">
        <v>109</v>
      </c>
      <c r="Q7627" s="10"/>
      <c r="R7627" s="11">
        <v>251</v>
      </c>
      <c r="S7627" s="24">
        <f>Table1[[#This Row],[Female Voters]]/Table1[[#This Row],[Female Population]]</f>
        <v>0.68488745980707399</v>
      </c>
      <c r="T7627" s="24">
        <f>Table1[[#This Row],[Male Voters]]/Table1[[#This Row],[Male Population]]</f>
        <v>0.54380664652567978</v>
      </c>
      <c r="U7627" s="24">
        <f>Table1[[#This Row],[Total Voters]]/Table1[[#This Row],[Total Population]]</f>
        <v>0.61214953271028039</v>
      </c>
      <c r="V7627" s="24">
        <f>Table1[[#This Row],[Female Ballots]]/Table1[[#This Row],[Female Population]]</f>
        <v>0.45659163987138263</v>
      </c>
      <c r="W7627" s="24">
        <f>Table1[[#This Row],[Male Ballots]]/Table1[[#This Row],[Male Population]]</f>
        <v>0.32930513595166161</v>
      </c>
      <c r="X7627" s="24">
        <f>Table1[[#This Row],[Total Ballots]]/Table1[[#This Row],[Total Population]]</f>
        <v>0.3909657320872274</v>
      </c>
      <c r="Y7627" s="24">
        <f>Table1[[#This Row],[Female Ballots]]/Table1[[#This Row],[Female Voters]]</f>
        <v>0.66666666666666663</v>
      </c>
      <c r="Z7627" s="24">
        <f>Table1[[#This Row],[Male Ballots]]/Table1[[#This Row],[Male Voters]]</f>
        <v>0.60555555555555551</v>
      </c>
      <c r="AA7627" s="64">
        <f>Table1[[#This Row],[Total Ballots]]/Table1[[#This Row],[Total Voters]]</f>
        <v>0.638676844783715</v>
      </c>
    </row>
    <row r="7628" spans="1:27" x14ac:dyDescent="0.35">
      <c r="A7628" s="8" t="s">
        <v>32</v>
      </c>
      <c r="B7628" s="17">
        <v>2008</v>
      </c>
      <c r="C7628" s="17" t="s">
        <v>82</v>
      </c>
      <c r="D7628" s="17"/>
      <c r="E7628" s="35" t="s">
        <v>74</v>
      </c>
      <c r="F7628" s="35" t="s">
        <v>78</v>
      </c>
      <c r="G7628" s="51" t="s">
        <v>64</v>
      </c>
      <c r="H7628" s="10">
        <v>411</v>
      </c>
      <c r="I7628" s="10">
        <v>391</v>
      </c>
      <c r="J7628" s="53">
        <v>802</v>
      </c>
      <c r="K7628" s="55">
        <v>274</v>
      </c>
      <c r="L7628" s="57">
        <v>209</v>
      </c>
      <c r="M7628" s="57"/>
      <c r="N7628" s="59">
        <v>483</v>
      </c>
      <c r="O7628" s="61">
        <v>188</v>
      </c>
      <c r="P7628" s="10">
        <v>158</v>
      </c>
      <c r="Q7628" s="10"/>
      <c r="R7628" s="11">
        <v>346</v>
      </c>
      <c r="S7628" s="24">
        <f>Table1[[#This Row],[Female Voters]]/Table1[[#This Row],[Female Population]]</f>
        <v>0.66666666666666663</v>
      </c>
      <c r="T7628" s="24">
        <f>Table1[[#This Row],[Male Voters]]/Table1[[#This Row],[Male Population]]</f>
        <v>0.53452685421994883</v>
      </c>
      <c r="U7628" s="24">
        <f>Table1[[#This Row],[Total Voters]]/Table1[[#This Row],[Total Population]]</f>
        <v>0.60224438902743138</v>
      </c>
      <c r="V7628" s="24">
        <f>Table1[[#This Row],[Female Ballots]]/Table1[[#This Row],[Female Population]]</f>
        <v>0.45742092457420924</v>
      </c>
      <c r="W7628" s="24">
        <f>Table1[[#This Row],[Male Ballots]]/Table1[[#This Row],[Male Population]]</f>
        <v>0.40409207161125321</v>
      </c>
      <c r="X7628" s="24">
        <f>Table1[[#This Row],[Total Ballots]]/Table1[[#This Row],[Total Population]]</f>
        <v>0.4314214463840399</v>
      </c>
      <c r="Y7628" s="24">
        <f>Table1[[#This Row],[Female Ballots]]/Table1[[#This Row],[Female Voters]]</f>
        <v>0.68613138686131392</v>
      </c>
      <c r="Z7628" s="24">
        <f>Table1[[#This Row],[Male Ballots]]/Table1[[#This Row],[Male Voters]]</f>
        <v>0.75598086124401909</v>
      </c>
      <c r="AA7628" s="64">
        <f>Table1[[#This Row],[Total Ballots]]/Table1[[#This Row],[Total Voters]]</f>
        <v>0.71635610766045543</v>
      </c>
    </row>
    <row r="7629" spans="1:27" x14ac:dyDescent="0.35">
      <c r="A7629" s="8" t="s">
        <v>32</v>
      </c>
      <c r="B7629" s="17">
        <v>2008</v>
      </c>
      <c r="C7629" s="17" t="s">
        <v>82</v>
      </c>
      <c r="D7629" s="17"/>
      <c r="E7629" s="35" t="s">
        <v>74</v>
      </c>
      <c r="F7629" s="35" t="s">
        <v>78</v>
      </c>
      <c r="G7629" s="51" t="s">
        <v>65</v>
      </c>
      <c r="H7629" s="10">
        <v>613</v>
      </c>
      <c r="I7629" s="10">
        <v>596</v>
      </c>
      <c r="J7629" s="53">
        <v>1209</v>
      </c>
      <c r="K7629" s="55">
        <v>469</v>
      </c>
      <c r="L7629" s="57">
        <v>394</v>
      </c>
      <c r="M7629" s="57"/>
      <c r="N7629" s="59">
        <v>863</v>
      </c>
      <c r="O7629" s="61">
        <v>403</v>
      </c>
      <c r="P7629" s="10">
        <v>305</v>
      </c>
      <c r="Q7629" s="10"/>
      <c r="R7629" s="11">
        <v>708</v>
      </c>
      <c r="S7629" s="24">
        <f>Table1[[#This Row],[Female Voters]]/Table1[[#This Row],[Female Population]]</f>
        <v>0.76508972267536701</v>
      </c>
      <c r="T7629" s="24">
        <f>Table1[[#This Row],[Male Voters]]/Table1[[#This Row],[Male Population]]</f>
        <v>0.66107382550335569</v>
      </c>
      <c r="U7629" s="24">
        <f>Table1[[#This Row],[Total Voters]]/Table1[[#This Row],[Total Population]]</f>
        <v>0.71381306865177829</v>
      </c>
      <c r="V7629" s="24">
        <f>Table1[[#This Row],[Female Ballots]]/Table1[[#This Row],[Female Population]]</f>
        <v>0.65742251223491033</v>
      </c>
      <c r="W7629" s="24">
        <f>Table1[[#This Row],[Male Ballots]]/Table1[[#This Row],[Male Population]]</f>
        <v>0.51174496644295298</v>
      </c>
      <c r="X7629" s="24">
        <f>Table1[[#This Row],[Total Ballots]]/Table1[[#This Row],[Total Population]]</f>
        <v>0.5856079404466501</v>
      </c>
      <c r="Y7629" s="24">
        <f>Table1[[#This Row],[Female Ballots]]/Table1[[#This Row],[Female Voters]]</f>
        <v>0.85927505330490406</v>
      </c>
      <c r="Z7629" s="24">
        <f>Table1[[#This Row],[Male Ballots]]/Table1[[#This Row],[Male Voters]]</f>
        <v>0.7741116751269036</v>
      </c>
      <c r="AA7629" s="64">
        <f>Table1[[#This Row],[Total Ballots]]/Table1[[#This Row],[Total Voters]]</f>
        <v>0.82039397450753182</v>
      </c>
    </row>
    <row r="7630" spans="1:27" x14ac:dyDescent="0.35">
      <c r="A7630" s="8" t="s">
        <v>32</v>
      </c>
      <c r="B7630" s="17">
        <v>2008</v>
      </c>
      <c r="C7630" s="17" t="s">
        <v>82</v>
      </c>
      <c r="D7630" s="17"/>
      <c r="E7630" s="35" t="s">
        <v>74</v>
      </c>
      <c r="F7630" s="35" t="s">
        <v>78</v>
      </c>
      <c r="G7630" s="51" t="s">
        <v>66</v>
      </c>
      <c r="H7630" s="10">
        <v>633</v>
      </c>
      <c r="I7630" s="10">
        <v>713</v>
      </c>
      <c r="J7630" s="53">
        <v>1345.99</v>
      </c>
      <c r="K7630" s="55">
        <v>531</v>
      </c>
      <c r="L7630" s="57">
        <v>567</v>
      </c>
      <c r="M7630" s="57"/>
      <c r="N7630" s="59">
        <v>1098</v>
      </c>
      <c r="O7630" s="61">
        <v>484</v>
      </c>
      <c r="P7630" s="10">
        <v>511</v>
      </c>
      <c r="Q7630" s="10"/>
      <c r="R7630" s="11">
        <v>995</v>
      </c>
      <c r="S7630" s="24">
        <f>Table1[[#This Row],[Female Voters]]/Table1[[#This Row],[Female Population]]</f>
        <v>0.83886255924170616</v>
      </c>
      <c r="T7630" s="24">
        <f>Table1[[#This Row],[Male Voters]]/Table1[[#This Row],[Male Population]]</f>
        <v>0.79523141654978957</v>
      </c>
      <c r="U7630" s="24">
        <f>Table1[[#This Row],[Total Voters]]/Table1[[#This Row],[Total Population]]</f>
        <v>0.81575643206858894</v>
      </c>
      <c r="V7630" s="24">
        <f>Table1[[#This Row],[Female Ballots]]/Table1[[#This Row],[Female Population]]</f>
        <v>0.76461295418641395</v>
      </c>
      <c r="W7630" s="24">
        <f>Table1[[#This Row],[Male Ballots]]/Table1[[#This Row],[Male Population]]</f>
        <v>0.71669004207573628</v>
      </c>
      <c r="X7630" s="24">
        <f>Table1[[#This Row],[Total Ballots]]/Table1[[#This Row],[Total Population]]</f>
        <v>0.73923283233902182</v>
      </c>
      <c r="Y7630" s="24">
        <f>Table1[[#This Row],[Female Ballots]]/Table1[[#This Row],[Female Voters]]</f>
        <v>0.91148775894538603</v>
      </c>
      <c r="Z7630" s="24">
        <f>Table1[[#This Row],[Male Ballots]]/Table1[[#This Row],[Male Voters]]</f>
        <v>0.90123456790123457</v>
      </c>
      <c r="AA7630" s="64">
        <f>Table1[[#This Row],[Total Ballots]]/Table1[[#This Row],[Total Voters]]</f>
        <v>0.90619307832422591</v>
      </c>
    </row>
    <row r="7631" spans="1:27" x14ac:dyDescent="0.35">
      <c r="A7631" s="8" t="s">
        <v>32</v>
      </c>
      <c r="B7631" s="17">
        <v>2008</v>
      </c>
      <c r="C7631" s="17" t="s">
        <v>82</v>
      </c>
      <c r="D7631" s="17"/>
      <c r="E7631" s="35" t="s">
        <v>74</v>
      </c>
      <c r="F7631" s="35" t="s">
        <v>78</v>
      </c>
      <c r="G7631" s="51" t="s">
        <v>67</v>
      </c>
      <c r="H7631" s="10">
        <v>635</v>
      </c>
      <c r="I7631" s="10">
        <v>648</v>
      </c>
      <c r="J7631" s="53">
        <v>1283</v>
      </c>
      <c r="K7631" s="55">
        <v>534</v>
      </c>
      <c r="L7631" s="57">
        <v>546</v>
      </c>
      <c r="M7631" s="57"/>
      <c r="N7631" s="59">
        <v>1080</v>
      </c>
      <c r="O7631" s="61">
        <v>502</v>
      </c>
      <c r="P7631" s="10">
        <v>513</v>
      </c>
      <c r="Q7631" s="10"/>
      <c r="R7631" s="11">
        <v>1015</v>
      </c>
      <c r="S7631" s="24">
        <f>Table1[[#This Row],[Female Voters]]/Table1[[#This Row],[Female Population]]</f>
        <v>0.8409448818897638</v>
      </c>
      <c r="T7631" s="24">
        <f>Table1[[#This Row],[Male Voters]]/Table1[[#This Row],[Male Population]]</f>
        <v>0.84259259259259256</v>
      </c>
      <c r="U7631" s="24">
        <f>Table1[[#This Row],[Total Voters]]/Table1[[#This Row],[Total Population]]</f>
        <v>0.84177708495713177</v>
      </c>
      <c r="V7631" s="24">
        <f>Table1[[#This Row],[Female Ballots]]/Table1[[#This Row],[Female Population]]</f>
        <v>0.79055118110236222</v>
      </c>
      <c r="W7631" s="24">
        <f>Table1[[#This Row],[Male Ballots]]/Table1[[#This Row],[Male Population]]</f>
        <v>0.79166666666666663</v>
      </c>
      <c r="X7631" s="24">
        <f>Table1[[#This Row],[Total Ballots]]/Table1[[#This Row],[Total Population]]</f>
        <v>0.79111457521434136</v>
      </c>
      <c r="Y7631" s="24">
        <f>Table1[[#This Row],[Female Ballots]]/Table1[[#This Row],[Female Voters]]</f>
        <v>0.94007490636704116</v>
      </c>
      <c r="Z7631" s="24">
        <f>Table1[[#This Row],[Male Ballots]]/Table1[[#This Row],[Male Voters]]</f>
        <v>0.93956043956043955</v>
      </c>
      <c r="AA7631" s="64">
        <f>Table1[[#This Row],[Total Ballots]]/Table1[[#This Row],[Total Voters]]</f>
        <v>0.93981481481481477</v>
      </c>
    </row>
    <row r="7632" spans="1:27" x14ac:dyDescent="0.35">
      <c r="A7632" s="8" t="s">
        <v>60</v>
      </c>
      <c r="B7632" s="17">
        <v>2008</v>
      </c>
      <c r="C7632" s="17" t="s">
        <v>82</v>
      </c>
      <c r="D7632" s="17" t="s">
        <v>69</v>
      </c>
      <c r="E7632" s="35" t="s">
        <v>75</v>
      </c>
      <c r="F7632" s="35" t="s">
        <v>78</v>
      </c>
      <c r="G7632" s="51" t="s">
        <v>79</v>
      </c>
      <c r="H7632" s="10">
        <v>22792</v>
      </c>
      <c r="I7632" s="10">
        <v>24809</v>
      </c>
      <c r="J7632" s="53">
        <v>47601</v>
      </c>
      <c r="K7632" s="55">
        <v>12287</v>
      </c>
      <c r="L7632" s="57">
        <v>11028</v>
      </c>
      <c r="M7632" s="57">
        <v>357</v>
      </c>
      <c r="N7632" s="59">
        <v>23672</v>
      </c>
      <c r="O7632" s="61">
        <v>9884</v>
      </c>
      <c r="P7632" s="10">
        <v>8782</v>
      </c>
      <c r="Q7632" s="10">
        <v>265</v>
      </c>
      <c r="R7632" s="11">
        <v>18931</v>
      </c>
      <c r="S7632" s="24">
        <f>Table1[[#This Row],[Female Voters]]/Table1[[#This Row],[Female Population]]</f>
        <v>0.5390926640926641</v>
      </c>
      <c r="T7632" s="24">
        <f>Table1[[#This Row],[Male Voters]]/Table1[[#This Row],[Male Population]]</f>
        <v>0.44451610302712724</v>
      </c>
      <c r="U7632" s="24">
        <f>Table1[[#This Row],[Total Voters]]/Table1[[#This Row],[Total Population]]</f>
        <v>0.49730047688073781</v>
      </c>
      <c r="V7632" s="24">
        <f>Table1[[#This Row],[Female Ballots]]/Table1[[#This Row],[Female Population]]</f>
        <v>0.43366093366093367</v>
      </c>
      <c r="W7632" s="24">
        <f>Table1[[#This Row],[Male Ballots]]/Table1[[#This Row],[Male Population]]</f>
        <v>0.35398444113023497</v>
      </c>
      <c r="X7632" s="24">
        <f>Table1[[#This Row],[Total Ballots]]/Table1[[#This Row],[Total Population]]</f>
        <v>0.39770172895527406</v>
      </c>
      <c r="Y7632" s="24">
        <f>Table1[[#This Row],[Female Ballots]]/Table1[[#This Row],[Female Voters]]</f>
        <v>0.80442744363961916</v>
      </c>
      <c r="Z7632" s="24">
        <f>Table1[[#This Row],[Male Ballots]]/Table1[[#This Row],[Male Voters]]</f>
        <v>0.79633659775117882</v>
      </c>
      <c r="AA7632" s="64">
        <f>Table1[[#This Row],[Total Ballots]]/Table1[[#This Row],[Total Voters]]</f>
        <v>0.79972118959107807</v>
      </c>
    </row>
    <row r="7633" spans="1:27" x14ac:dyDescent="0.35">
      <c r="A7633" s="8" t="s">
        <v>60</v>
      </c>
      <c r="B7633" s="17">
        <v>2008</v>
      </c>
      <c r="C7633" s="17" t="s">
        <v>82</v>
      </c>
      <c r="D7633" s="17" t="s">
        <v>69</v>
      </c>
      <c r="E7633" s="35" t="s">
        <v>75</v>
      </c>
      <c r="F7633" s="35" t="s">
        <v>78</v>
      </c>
      <c r="G7633" s="51" t="s">
        <v>62</v>
      </c>
      <c r="H7633" s="10">
        <v>3685</v>
      </c>
      <c r="I7633" s="10">
        <v>4113</v>
      </c>
      <c r="J7633" s="53">
        <v>7798</v>
      </c>
      <c r="K7633" s="55">
        <v>1415</v>
      </c>
      <c r="L7633" s="57">
        <v>1180</v>
      </c>
      <c r="M7633" s="57">
        <v>34</v>
      </c>
      <c r="N7633" s="59">
        <v>2629</v>
      </c>
      <c r="O7633" s="61">
        <v>793</v>
      </c>
      <c r="P7633" s="10">
        <v>602</v>
      </c>
      <c r="Q7633" s="10">
        <v>19</v>
      </c>
      <c r="R7633" s="11">
        <v>1414</v>
      </c>
      <c r="S7633" s="24">
        <f>Table1[[#This Row],[Female Voters]]/Table1[[#This Row],[Female Population]]</f>
        <v>0.38398914518317501</v>
      </c>
      <c r="T7633" s="24">
        <f>Table1[[#This Row],[Male Voters]]/Table1[[#This Row],[Male Population]]</f>
        <v>0.28689521030877707</v>
      </c>
      <c r="U7633" s="24">
        <f>Table1[[#This Row],[Total Voters]]/Table1[[#This Row],[Total Population]]</f>
        <v>0.3371377276224673</v>
      </c>
      <c r="V7633" s="24">
        <f>Table1[[#This Row],[Female Ballots]]/Table1[[#This Row],[Female Population]]</f>
        <v>0.2151967435549525</v>
      </c>
      <c r="W7633" s="24">
        <f>Table1[[#This Row],[Male Ballots]]/Table1[[#This Row],[Male Population]]</f>
        <v>0.1463651835643083</v>
      </c>
      <c r="X7633" s="24">
        <f>Table1[[#This Row],[Total Ballots]]/Table1[[#This Row],[Total Population]]</f>
        <v>0.18132854578096949</v>
      </c>
      <c r="Y7633" s="24">
        <f>Table1[[#This Row],[Female Ballots]]/Table1[[#This Row],[Female Voters]]</f>
        <v>0.5604240282685512</v>
      </c>
      <c r="Z7633" s="24">
        <f>Table1[[#This Row],[Male Ballots]]/Table1[[#This Row],[Male Voters]]</f>
        <v>0.51016949152542368</v>
      </c>
      <c r="AA7633" s="64">
        <f>Table1[[#This Row],[Total Ballots]]/Table1[[#This Row],[Total Voters]]</f>
        <v>0.53784709014834542</v>
      </c>
    </row>
    <row r="7634" spans="1:27" x14ac:dyDescent="0.35">
      <c r="A7634" s="8" t="s">
        <v>60</v>
      </c>
      <c r="B7634" s="17">
        <v>2008</v>
      </c>
      <c r="C7634" s="17" t="s">
        <v>82</v>
      </c>
      <c r="D7634" s="17" t="s">
        <v>69</v>
      </c>
      <c r="E7634" s="35" t="s">
        <v>75</v>
      </c>
      <c r="F7634" s="35" t="s">
        <v>78</v>
      </c>
      <c r="G7634" s="51" t="s">
        <v>63</v>
      </c>
      <c r="H7634" s="10">
        <v>5308</v>
      </c>
      <c r="I7634" s="10">
        <v>5997</v>
      </c>
      <c r="J7634" s="53">
        <v>11305</v>
      </c>
      <c r="K7634" s="55">
        <v>2438</v>
      </c>
      <c r="L7634" s="57">
        <v>2006</v>
      </c>
      <c r="M7634" s="57">
        <v>80</v>
      </c>
      <c r="N7634" s="59">
        <v>4524</v>
      </c>
      <c r="O7634" s="61">
        <v>1817</v>
      </c>
      <c r="P7634" s="10">
        <v>1429</v>
      </c>
      <c r="Q7634" s="10">
        <v>44</v>
      </c>
      <c r="R7634" s="11">
        <v>3290</v>
      </c>
      <c r="S7634" s="24">
        <f>Table1[[#This Row],[Female Voters]]/Table1[[#This Row],[Female Population]]</f>
        <v>0.45930670685757347</v>
      </c>
      <c r="T7634" s="24">
        <f>Table1[[#This Row],[Male Voters]]/Table1[[#This Row],[Male Population]]</f>
        <v>0.3345005836251459</v>
      </c>
      <c r="U7634" s="24">
        <f>Table1[[#This Row],[Total Voters]]/Table1[[#This Row],[Total Population]]</f>
        <v>0.40017691287041135</v>
      </c>
      <c r="V7634" s="24">
        <f>Table1[[#This Row],[Female Ballots]]/Table1[[#This Row],[Female Population]]</f>
        <v>0.34231348907309722</v>
      </c>
      <c r="W7634" s="24">
        <f>Table1[[#This Row],[Male Ballots]]/Table1[[#This Row],[Male Population]]</f>
        <v>0.2382858095714524</v>
      </c>
      <c r="X7634" s="24">
        <f>Table1[[#This Row],[Total Ballots]]/Table1[[#This Row],[Total Population]]</f>
        <v>0.29102167182662536</v>
      </c>
      <c r="Y7634" s="24">
        <f>Table1[[#This Row],[Female Ballots]]/Table1[[#This Row],[Female Voters]]</f>
        <v>0.74528301886792447</v>
      </c>
      <c r="Z7634" s="24">
        <f>Table1[[#This Row],[Male Ballots]]/Table1[[#This Row],[Male Voters]]</f>
        <v>0.71236291126620144</v>
      </c>
      <c r="AA7634" s="64">
        <f>Table1[[#This Row],[Total Ballots]]/Table1[[#This Row],[Total Voters]]</f>
        <v>0.72723253757736517</v>
      </c>
    </row>
    <row r="7635" spans="1:27" x14ac:dyDescent="0.35">
      <c r="A7635" s="8" t="s">
        <v>60</v>
      </c>
      <c r="B7635" s="17">
        <v>2008</v>
      </c>
      <c r="C7635" s="17" t="s">
        <v>82</v>
      </c>
      <c r="D7635" s="17" t="s">
        <v>69</v>
      </c>
      <c r="E7635" s="35" t="s">
        <v>75</v>
      </c>
      <c r="F7635" s="35" t="s">
        <v>78</v>
      </c>
      <c r="G7635" s="51" t="s">
        <v>64</v>
      </c>
      <c r="H7635" s="10">
        <v>4439</v>
      </c>
      <c r="I7635" s="10">
        <v>5048</v>
      </c>
      <c r="J7635" s="53">
        <v>9487</v>
      </c>
      <c r="K7635" s="55">
        <v>1902</v>
      </c>
      <c r="L7635" s="57">
        <v>1821</v>
      </c>
      <c r="M7635" s="57">
        <v>80</v>
      </c>
      <c r="N7635" s="59">
        <v>3803</v>
      </c>
      <c r="O7635" s="61">
        <v>1536</v>
      </c>
      <c r="P7635" s="10">
        <v>1441</v>
      </c>
      <c r="Q7635" s="10">
        <v>65</v>
      </c>
      <c r="R7635" s="11">
        <v>3042</v>
      </c>
      <c r="S7635" s="24">
        <f>Table1[[#This Row],[Female Voters]]/Table1[[#This Row],[Female Population]]</f>
        <v>0.42847488173011938</v>
      </c>
      <c r="T7635" s="24">
        <f>Table1[[#This Row],[Male Voters]]/Table1[[#This Row],[Male Population]]</f>
        <v>0.36073692551505548</v>
      </c>
      <c r="U7635" s="24">
        <f>Table1[[#This Row],[Total Voters]]/Table1[[#This Row],[Total Population]]</f>
        <v>0.4008643406767155</v>
      </c>
      <c r="V7635" s="24">
        <f>Table1[[#This Row],[Female Ballots]]/Table1[[#This Row],[Female Population]]</f>
        <v>0.34602387925208378</v>
      </c>
      <c r="W7635" s="24">
        <f>Table1[[#This Row],[Male Ballots]]/Table1[[#This Row],[Male Population]]</f>
        <v>0.28545958795562598</v>
      </c>
      <c r="X7635" s="24">
        <f>Table1[[#This Row],[Total Ballots]]/Table1[[#This Row],[Total Population]]</f>
        <v>0.32064930958153265</v>
      </c>
      <c r="Y7635" s="24">
        <f>Table1[[#This Row],[Female Ballots]]/Table1[[#This Row],[Female Voters]]</f>
        <v>0.80757097791798105</v>
      </c>
      <c r="Z7635" s="24">
        <f>Table1[[#This Row],[Male Ballots]]/Table1[[#This Row],[Male Voters]]</f>
        <v>0.79132344865458537</v>
      </c>
      <c r="AA7635" s="64">
        <f>Table1[[#This Row],[Total Ballots]]/Table1[[#This Row],[Total Voters]]</f>
        <v>0.79989481987904287</v>
      </c>
    </row>
    <row r="7636" spans="1:27" x14ac:dyDescent="0.35">
      <c r="A7636" s="8" t="s">
        <v>60</v>
      </c>
      <c r="B7636" s="17">
        <v>2008</v>
      </c>
      <c r="C7636" s="17" t="s">
        <v>82</v>
      </c>
      <c r="D7636" s="17" t="s">
        <v>69</v>
      </c>
      <c r="E7636" s="35" t="s">
        <v>75</v>
      </c>
      <c r="F7636" s="35" t="s">
        <v>78</v>
      </c>
      <c r="G7636" s="51" t="s">
        <v>65</v>
      </c>
      <c r="H7636" s="10">
        <v>3842</v>
      </c>
      <c r="I7636" s="10">
        <v>4129</v>
      </c>
      <c r="J7636" s="53">
        <v>7971</v>
      </c>
      <c r="K7636" s="55">
        <v>2339</v>
      </c>
      <c r="L7636" s="57">
        <v>2076</v>
      </c>
      <c r="M7636" s="57">
        <v>63</v>
      </c>
      <c r="N7636" s="59">
        <v>4478</v>
      </c>
      <c r="O7636" s="61">
        <v>1948</v>
      </c>
      <c r="P7636" s="10">
        <v>1742</v>
      </c>
      <c r="Q7636" s="10">
        <v>50</v>
      </c>
      <c r="R7636" s="11">
        <v>3740</v>
      </c>
      <c r="S7636" s="24">
        <f>Table1[[#This Row],[Female Voters]]/Table1[[#This Row],[Female Population]]</f>
        <v>0.60879750130140553</v>
      </c>
      <c r="T7636" s="24">
        <f>Table1[[#This Row],[Male Voters]]/Table1[[#This Row],[Male Population]]</f>
        <v>0.50278517800920319</v>
      </c>
      <c r="U7636" s="24">
        <f>Table1[[#This Row],[Total Voters]]/Table1[[#This Row],[Total Population]]</f>
        <v>0.56178647597541087</v>
      </c>
      <c r="V7636" s="24">
        <f>Table1[[#This Row],[Female Ballots]]/Table1[[#This Row],[Female Population]]</f>
        <v>0.5070275897969807</v>
      </c>
      <c r="W7636" s="24">
        <f>Table1[[#This Row],[Male Ballots]]/Table1[[#This Row],[Male Population]]</f>
        <v>0.42189392104625817</v>
      </c>
      <c r="X7636" s="24">
        <f>Table1[[#This Row],[Total Ballots]]/Table1[[#This Row],[Total Population]]</f>
        <v>0.46920085309246018</v>
      </c>
      <c r="Y7636" s="24">
        <f>Table1[[#This Row],[Female Ballots]]/Table1[[#This Row],[Female Voters]]</f>
        <v>0.83283454467721252</v>
      </c>
      <c r="Z7636" s="24">
        <f>Table1[[#This Row],[Male Ballots]]/Table1[[#This Row],[Male Voters]]</f>
        <v>0.83911368015414256</v>
      </c>
      <c r="AA7636" s="64">
        <f>Table1[[#This Row],[Total Ballots]]/Table1[[#This Row],[Total Voters]]</f>
        <v>0.83519428316212596</v>
      </c>
    </row>
    <row r="7637" spans="1:27" x14ac:dyDescent="0.35">
      <c r="A7637" s="8" t="s">
        <v>60</v>
      </c>
      <c r="B7637" s="17">
        <v>2008</v>
      </c>
      <c r="C7637" s="17" t="s">
        <v>82</v>
      </c>
      <c r="D7637" s="17" t="s">
        <v>69</v>
      </c>
      <c r="E7637" s="35" t="s">
        <v>75</v>
      </c>
      <c r="F7637" s="35" t="s">
        <v>78</v>
      </c>
      <c r="G7637" s="51" t="s">
        <v>66</v>
      </c>
      <c r="H7637" s="10">
        <v>2761</v>
      </c>
      <c r="I7637" s="10">
        <v>3051</v>
      </c>
      <c r="J7637" s="53">
        <v>5812</v>
      </c>
      <c r="K7637" s="55">
        <v>2129</v>
      </c>
      <c r="L7637" s="57">
        <v>2015</v>
      </c>
      <c r="M7637" s="57">
        <v>53</v>
      </c>
      <c r="N7637" s="59">
        <v>4197</v>
      </c>
      <c r="O7637" s="61">
        <v>1915</v>
      </c>
      <c r="P7637" s="10">
        <v>1826</v>
      </c>
      <c r="Q7637" s="10">
        <v>44</v>
      </c>
      <c r="R7637" s="11">
        <v>3785</v>
      </c>
      <c r="S7637" s="24">
        <f>Table1[[#This Row],[Female Voters]]/Table1[[#This Row],[Female Population]]</f>
        <v>0.77109742846794638</v>
      </c>
      <c r="T7637" s="24">
        <f>Table1[[#This Row],[Male Voters]]/Table1[[#This Row],[Male Population]]</f>
        <v>0.66043920026220915</v>
      </c>
      <c r="U7637" s="24">
        <f>Table1[[#This Row],[Total Voters]]/Table1[[#This Row],[Total Population]]</f>
        <v>0.72212663454920856</v>
      </c>
      <c r="V7637" s="24">
        <f>Table1[[#This Row],[Female Ballots]]/Table1[[#This Row],[Female Population]]</f>
        <v>0.69358927924664981</v>
      </c>
      <c r="W7637" s="24">
        <f>Table1[[#This Row],[Male Ballots]]/Table1[[#This Row],[Male Population]]</f>
        <v>0.59849229760734191</v>
      </c>
      <c r="X7637" s="24">
        <f>Table1[[#This Row],[Total Ballots]]/Table1[[#This Row],[Total Population]]</f>
        <v>0.65123881624225743</v>
      </c>
      <c r="Y7637" s="24">
        <f>Table1[[#This Row],[Female Ballots]]/Table1[[#This Row],[Female Voters]]</f>
        <v>0.89948332550493193</v>
      </c>
      <c r="Z7637" s="24">
        <f>Table1[[#This Row],[Male Ballots]]/Table1[[#This Row],[Male Voters]]</f>
        <v>0.90620347394540945</v>
      </c>
      <c r="AA7637" s="64">
        <f>Table1[[#This Row],[Total Ballots]]/Table1[[#This Row],[Total Voters]]</f>
        <v>0.90183464379318556</v>
      </c>
    </row>
    <row r="7638" spans="1:27" x14ac:dyDescent="0.35">
      <c r="A7638" s="8" t="s">
        <v>60</v>
      </c>
      <c r="B7638" s="17">
        <v>2008</v>
      </c>
      <c r="C7638" s="17" t="s">
        <v>82</v>
      </c>
      <c r="D7638" s="17" t="s">
        <v>69</v>
      </c>
      <c r="E7638" s="35" t="s">
        <v>75</v>
      </c>
      <c r="F7638" s="35" t="s">
        <v>78</v>
      </c>
      <c r="G7638" s="51" t="s">
        <v>67</v>
      </c>
      <c r="H7638" s="10">
        <v>2757</v>
      </c>
      <c r="I7638" s="10">
        <v>2471</v>
      </c>
      <c r="J7638" s="53">
        <v>5228</v>
      </c>
      <c r="K7638" s="55">
        <v>2064</v>
      </c>
      <c r="L7638" s="57">
        <v>1930</v>
      </c>
      <c r="M7638" s="57">
        <v>47</v>
      </c>
      <c r="N7638" s="59">
        <v>4041</v>
      </c>
      <c r="O7638" s="61">
        <v>1875</v>
      </c>
      <c r="P7638" s="10">
        <v>1742</v>
      </c>
      <c r="Q7638" s="10">
        <v>43</v>
      </c>
      <c r="R7638" s="11">
        <v>3660</v>
      </c>
      <c r="S7638" s="24">
        <f>Table1[[#This Row],[Female Voters]]/Table1[[#This Row],[Female Population]]</f>
        <v>0.74863982589771494</v>
      </c>
      <c r="T7638" s="24">
        <f>Table1[[#This Row],[Male Voters]]/Table1[[#This Row],[Male Population]]</f>
        <v>0.78106029947389721</v>
      </c>
      <c r="U7638" s="24">
        <f>Table1[[#This Row],[Total Voters]]/Table1[[#This Row],[Total Population]]</f>
        <v>0.77295332823259377</v>
      </c>
      <c r="V7638" s="24">
        <f>Table1[[#This Row],[Female Ballots]]/Table1[[#This Row],[Female Population]]</f>
        <v>0.6800870511425462</v>
      </c>
      <c r="W7638" s="24">
        <f>Table1[[#This Row],[Male Ballots]]/Table1[[#This Row],[Male Population]]</f>
        <v>0.70497774180493722</v>
      </c>
      <c r="X7638" s="24">
        <f>Table1[[#This Row],[Total Ballots]]/Table1[[#This Row],[Total Population]]</f>
        <v>0.70007651109410862</v>
      </c>
      <c r="Y7638" s="24">
        <f>Table1[[#This Row],[Female Ballots]]/Table1[[#This Row],[Female Voters]]</f>
        <v>0.90843023255813948</v>
      </c>
      <c r="Z7638" s="24">
        <f>Table1[[#This Row],[Male Ballots]]/Table1[[#This Row],[Male Voters]]</f>
        <v>0.90259067357512957</v>
      </c>
      <c r="AA7638" s="64">
        <f>Table1[[#This Row],[Total Ballots]]/Table1[[#This Row],[Total Voters]]</f>
        <v>0.90571640682999255</v>
      </c>
    </row>
    <row r="7639" spans="1:27" x14ac:dyDescent="0.35">
      <c r="A7639" s="8" t="s">
        <v>22</v>
      </c>
      <c r="B7639" s="17">
        <v>2008</v>
      </c>
      <c r="C7639" s="17" t="s">
        <v>82</v>
      </c>
      <c r="D7639" s="17"/>
      <c r="E7639" s="35" t="s">
        <v>74</v>
      </c>
      <c r="F7639" s="35" t="s">
        <v>78</v>
      </c>
      <c r="G7639" s="51" t="s">
        <v>79</v>
      </c>
      <c r="H7639" s="10">
        <v>917</v>
      </c>
      <c r="I7639" s="10">
        <v>872</v>
      </c>
      <c r="J7639" s="53">
        <v>1789</v>
      </c>
      <c r="K7639" s="55">
        <v>821</v>
      </c>
      <c r="L7639" s="57">
        <v>737</v>
      </c>
      <c r="M7639" s="57"/>
      <c r="N7639" s="59">
        <v>1558</v>
      </c>
      <c r="O7639" s="61">
        <v>649</v>
      </c>
      <c r="P7639" s="10">
        <v>587</v>
      </c>
      <c r="Q7639" s="10"/>
      <c r="R7639" s="11">
        <v>1236</v>
      </c>
      <c r="S7639" s="24">
        <f>Table1[[#This Row],[Female Voters]]/Table1[[#This Row],[Female Population]]</f>
        <v>0.89531079607415487</v>
      </c>
      <c r="T7639" s="24">
        <f>Table1[[#This Row],[Male Voters]]/Table1[[#This Row],[Male Population]]</f>
        <v>0.84518348623853212</v>
      </c>
      <c r="U7639" s="24">
        <f>Table1[[#This Row],[Total Voters]]/Table1[[#This Row],[Total Population]]</f>
        <v>0.87087758524315262</v>
      </c>
      <c r="V7639" s="24">
        <f>Table1[[#This Row],[Female Ballots]]/Table1[[#This Row],[Female Population]]</f>
        <v>0.70774263904034895</v>
      </c>
      <c r="W7639" s="24">
        <f>Table1[[#This Row],[Male Ballots]]/Table1[[#This Row],[Male Population]]</f>
        <v>0.67316513761467889</v>
      </c>
      <c r="X7639" s="24">
        <f>Table1[[#This Row],[Total Ballots]]/Table1[[#This Row],[Total Population]]</f>
        <v>0.69088876467300164</v>
      </c>
      <c r="Y7639" s="24">
        <f>Table1[[#This Row],[Female Ballots]]/Table1[[#This Row],[Female Voters]]</f>
        <v>0.79049939098660171</v>
      </c>
      <c r="Z7639" s="24">
        <f>Table1[[#This Row],[Male Ballots]]/Table1[[#This Row],[Male Voters]]</f>
        <v>0.79647218453188606</v>
      </c>
      <c r="AA7639" s="64">
        <f>Table1[[#This Row],[Total Ballots]]/Table1[[#This Row],[Total Voters]]</f>
        <v>0.79332477535301671</v>
      </c>
    </row>
    <row r="7640" spans="1:27" x14ac:dyDescent="0.35">
      <c r="A7640" s="8" t="s">
        <v>22</v>
      </c>
      <c r="B7640" s="17">
        <v>2008</v>
      </c>
      <c r="C7640" s="17" t="s">
        <v>82</v>
      </c>
      <c r="D7640" s="17"/>
      <c r="E7640" s="35" t="s">
        <v>74</v>
      </c>
      <c r="F7640" s="35" t="s">
        <v>78</v>
      </c>
      <c r="G7640" s="51" t="s">
        <v>62</v>
      </c>
      <c r="H7640" s="10">
        <v>58</v>
      </c>
      <c r="I7640" s="10">
        <v>77</v>
      </c>
      <c r="J7640" s="53">
        <v>135</v>
      </c>
      <c r="K7640" s="55">
        <v>74</v>
      </c>
      <c r="L7640" s="57">
        <v>79</v>
      </c>
      <c r="M7640" s="57"/>
      <c r="N7640" s="59">
        <v>153</v>
      </c>
      <c r="O7640" s="61">
        <v>39</v>
      </c>
      <c r="P7640" s="10">
        <v>54</v>
      </c>
      <c r="Q7640" s="10"/>
      <c r="R7640" s="11">
        <v>93</v>
      </c>
      <c r="S7640" s="24">
        <f>Table1[[#This Row],[Female Voters]]/Table1[[#This Row],[Female Population]]</f>
        <v>1.2758620689655173</v>
      </c>
      <c r="T7640" s="24">
        <f>Table1[[#This Row],[Male Voters]]/Table1[[#This Row],[Male Population]]</f>
        <v>1.025974025974026</v>
      </c>
      <c r="U7640" s="24">
        <f>Table1[[#This Row],[Total Voters]]/Table1[[#This Row],[Total Population]]</f>
        <v>1.1333333333333333</v>
      </c>
      <c r="V7640" s="24">
        <f>Table1[[#This Row],[Female Ballots]]/Table1[[#This Row],[Female Population]]</f>
        <v>0.67241379310344829</v>
      </c>
      <c r="W7640" s="24">
        <f>Table1[[#This Row],[Male Ballots]]/Table1[[#This Row],[Male Population]]</f>
        <v>0.70129870129870131</v>
      </c>
      <c r="X7640" s="24">
        <f>Table1[[#This Row],[Total Ballots]]/Table1[[#This Row],[Total Population]]</f>
        <v>0.68888888888888888</v>
      </c>
      <c r="Y7640" s="24">
        <f>Table1[[#This Row],[Female Ballots]]/Table1[[#This Row],[Female Voters]]</f>
        <v>0.52702702702702697</v>
      </c>
      <c r="Z7640" s="24">
        <f>Table1[[#This Row],[Male Ballots]]/Table1[[#This Row],[Male Voters]]</f>
        <v>0.68354430379746833</v>
      </c>
      <c r="AA7640" s="64">
        <f>Table1[[#This Row],[Total Ballots]]/Table1[[#This Row],[Total Voters]]</f>
        <v>0.60784313725490191</v>
      </c>
    </row>
    <row r="7641" spans="1:27" x14ac:dyDescent="0.35">
      <c r="A7641" s="8" t="s">
        <v>22</v>
      </c>
      <c r="B7641" s="17">
        <v>2008</v>
      </c>
      <c r="C7641" s="17" t="s">
        <v>82</v>
      </c>
      <c r="D7641" s="17"/>
      <c r="E7641" s="35" t="s">
        <v>74</v>
      </c>
      <c r="F7641" s="35" t="s">
        <v>78</v>
      </c>
      <c r="G7641" s="51" t="s">
        <v>63</v>
      </c>
      <c r="H7641" s="10">
        <v>97</v>
      </c>
      <c r="I7641" s="10">
        <v>94</v>
      </c>
      <c r="J7641" s="53">
        <v>191</v>
      </c>
      <c r="K7641" s="55">
        <v>81</v>
      </c>
      <c r="L7641" s="57">
        <v>82</v>
      </c>
      <c r="M7641" s="57"/>
      <c r="N7641" s="59">
        <v>163</v>
      </c>
      <c r="O7641" s="61">
        <v>61</v>
      </c>
      <c r="P7641" s="10">
        <v>58</v>
      </c>
      <c r="Q7641" s="10"/>
      <c r="R7641" s="11">
        <v>119</v>
      </c>
      <c r="S7641" s="24">
        <f>Table1[[#This Row],[Female Voters]]/Table1[[#This Row],[Female Population]]</f>
        <v>0.83505154639175261</v>
      </c>
      <c r="T7641" s="24">
        <f>Table1[[#This Row],[Male Voters]]/Table1[[#This Row],[Male Population]]</f>
        <v>0.87234042553191493</v>
      </c>
      <c r="U7641" s="24">
        <f>Table1[[#This Row],[Total Voters]]/Table1[[#This Row],[Total Population]]</f>
        <v>0.8534031413612565</v>
      </c>
      <c r="V7641" s="24">
        <f>Table1[[#This Row],[Female Ballots]]/Table1[[#This Row],[Female Population]]</f>
        <v>0.62886597938144329</v>
      </c>
      <c r="W7641" s="24">
        <f>Table1[[#This Row],[Male Ballots]]/Table1[[#This Row],[Male Population]]</f>
        <v>0.61702127659574468</v>
      </c>
      <c r="X7641" s="24">
        <f>Table1[[#This Row],[Total Ballots]]/Table1[[#This Row],[Total Population]]</f>
        <v>0.62303664921465973</v>
      </c>
      <c r="Y7641" s="24">
        <f>Table1[[#This Row],[Female Ballots]]/Table1[[#This Row],[Female Voters]]</f>
        <v>0.75308641975308643</v>
      </c>
      <c r="Z7641" s="24">
        <f>Table1[[#This Row],[Male Ballots]]/Table1[[#This Row],[Male Voters]]</f>
        <v>0.70731707317073167</v>
      </c>
      <c r="AA7641" s="64">
        <f>Table1[[#This Row],[Total Ballots]]/Table1[[#This Row],[Total Voters]]</f>
        <v>0.73006134969325154</v>
      </c>
    </row>
    <row r="7642" spans="1:27" x14ac:dyDescent="0.35">
      <c r="A7642" s="8" t="s">
        <v>22</v>
      </c>
      <c r="B7642" s="17">
        <v>2008</v>
      </c>
      <c r="C7642" s="17" t="s">
        <v>82</v>
      </c>
      <c r="D7642" s="17"/>
      <c r="E7642" s="35" t="s">
        <v>74</v>
      </c>
      <c r="F7642" s="35" t="s">
        <v>78</v>
      </c>
      <c r="G7642" s="51" t="s">
        <v>64</v>
      </c>
      <c r="H7642" s="10">
        <v>125</v>
      </c>
      <c r="I7642" s="10">
        <v>121</v>
      </c>
      <c r="J7642" s="53">
        <v>246</v>
      </c>
      <c r="K7642" s="55">
        <v>96</v>
      </c>
      <c r="L7642" s="57">
        <v>71</v>
      </c>
      <c r="M7642" s="57"/>
      <c r="N7642" s="59">
        <v>167</v>
      </c>
      <c r="O7642" s="61">
        <v>71</v>
      </c>
      <c r="P7642" s="10">
        <v>52</v>
      </c>
      <c r="Q7642" s="10"/>
      <c r="R7642" s="11">
        <v>123</v>
      </c>
      <c r="S7642" s="24">
        <f>Table1[[#This Row],[Female Voters]]/Table1[[#This Row],[Female Population]]</f>
        <v>0.76800000000000002</v>
      </c>
      <c r="T7642" s="24">
        <f>Table1[[#This Row],[Male Voters]]/Table1[[#This Row],[Male Population]]</f>
        <v>0.58677685950413228</v>
      </c>
      <c r="U7642" s="24">
        <f>Table1[[#This Row],[Total Voters]]/Table1[[#This Row],[Total Population]]</f>
        <v>0.67886178861788615</v>
      </c>
      <c r="V7642" s="24">
        <f>Table1[[#This Row],[Female Ballots]]/Table1[[#This Row],[Female Population]]</f>
        <v>0.56799999999999995</v>
      </c>
      <c r="W7642" s="24">
        <f>Table1[[#This Row],[Male Ballots]]/Table1[[#This Row],[Male Population]]</f>
        <v>0.42975206611570249</v>
      </c>
      <c r="X7642" s="24">
        <f>Table1[[#This Row],[Total Ballots]]/Table1[[#This Row],[Total Population]]</f>
        <v>0.5</v>
      </c>
      <c r="Y7642" s="24">
        <f>Table1[[#This Row],[Female Ballots]]/Table1[[#This Row],[Female Voters]]</f>
        <v>0.73958333333333337</v>
      </c>
      <c r="Z7642" s="24">
        <f>Table1[[#This Row],[Male Ballots]]/Table1[[#This Row],[Male Voters]]</f>
        <v>0.73239436619718312</v>
      </c>
      <c r="AA7642" s="64">
        <f>Table1[[#This Row],[Total Ballots]]/Table1[[#This Row],[Total Voters]]</f>
        <v>0.73652694610778446</v>
      </c>
    </row>
    <row r="7643" spans="1:27" x14ac:dyDescent="0.35">
      <c r="A7643" s="8" t="s">
        <v>22</v>
      </c>
      <c r="B7643" s="17">
        <v>2008</v>
      </c>
      <c r="C7643" s="17" t="s">
        <v>82</v>
      </c>
      <c r="D7643" s="17"/>
      <c r="E7643" s="35" t="s">
        <v>74</v>
      </c>
      <c r="F7643" s="35" t="s">
        <v>78</v>
      </c>
      <c r="G7643" s="51" t="s">
        <v>65</v>
      </c>
      <c r="H7643" s="10">
        <v>178</v>
      </c>
      <c r="I7643" s="10">
        <v>181</v>
      </c>
      <c r="J7643" s="53">
        <v>359</v>
      </c>
      <c r="K7643" s="55">
        <v>156</v>
      </c>
      <c r="L7643" s="57">
        <v>147</v>
      </c>
      <c r="M7643" s="57"/>
      <c r="N7643" s="59">
        <v>303</v>
      </c>
      <c r="O7643" s="61">
        <v>139</v>
      </c>
      <c r="P7643" s="10">
        <v>120</v>
      </c>
      <c r="Q7643" s="10"/>
      <c r="R7643" s="11">
        <v>259</v>
      </c>
      <c r="S7643" s="24">
        <f>Table1[[#This Row],[Female Voters]]/Table1[[#This Row],[Female Population]]</f>
        <v>0.8764044943820225</v>
      </c>
      <c r="T7643" s="24">
        <f>Table1[[#This Row],[Male Voters]]/Table1[[#This Row],[Male Population]]</f>
        <v>0.81215469613259672</v>
      </c>
      <c r="U7643" s="24">
        <f>Table1[[#This Row],[Total Voters]]/Table1[[#This Row],[Total Population]]</f>
        <v>0.84401114206128136</v>
      </c>
      <c r="V7643" s="24">
        <f>Table1[[#This Row],[Female Ballots]]/Table1[[#This Row],[Female Population]]</f>
        <v>0.7808988764044944</v>
      </c>
      <c r="W7643" s="24">
        <f>Table1[[#This Row],[Male Ballots]]/Table1[[#This Row],[Male Population]]</f>
        <v>0.66298342541436461</v>
      </c>
      <c r="X7643" s="24">
        <f>Table1[[#This Row],[Total Ballots]]/Table1[[#This Row],[Total Population]]</f>
        <v>0.7214484679665738</v>
      </c>
      <c r="Y7643" s="24">
        <f>Table1[[#This Row],[Female Ballots]]/Table1[[#This Row],[Female Voters]]</f>
        <v>0.89102564102564108</v>
      </c>
      <c r="Z7643" s="24">
        <f>Table1[[#This Row],[Male Ballots]]/Table1[[#This Row],[Male Voters]]</f>
        <v>0.81632653061224492</v>
      </c>
      <c r="AA7643" s="64">
        <f>Table1[[#This Row],[Total Ballots]]/Table1[[#This Row],[Total Voters]]</f>
        <v>0.8547854785478548</v>
      </c>
    </row>
    <row r="7644" spans="1:27" x14ac:dyDescent="0.35">
      <c r="A7644" s="8" t="s">
        <v>22</v>
      </c>
      <c r="B7644" s="17">
        <v>2008</v>
      </c>
      <c r="C7644" s="17" t="s">
        <v>82</v>
      </c>
      <c r="D7644" s="17"/>
      <c r="E7644" s="35" t="s">
        <v>74</v>
      </c>
      <c r="F7644" s="35" t="s">
        <v>78</v>
      </c>
      <c r="G7644" s="51" t="s">
        <v>66</v>
      </c>
      <c r="H7644" s="10">
        <v>191</v>
      </c>
      <c r="I7644" s="10">
        <v>179</v>
      </c>
      <c r="J7644" s="53">
        <v>370</v>
      </c>
      <c r="K7644" s="55">
        <v>169</v>
      </c>
      <c r="L7644" s="57">
        <v>154</v>
      </c>
      <c r="M7644" s="57"/>
      <c r="N7644" s="59">
        <v>323</v>
      </c>
      <c r="O7644" s="61">
        <v>138</v>
      </c>
      <c r="P7644" s="10">
        <v>134</v>
      </c>
      <c r="Q7644" s="10"/>
      <c r="R7644" s="11">
        <v>272</v>
      </c>
      <c r="S7644" s="24">
        <f>Table1[[#This Row],[Female Voters]]/Table1[[#This Row],[Female Population]]</f>
        <v>0.88481675392670156</v>
      </c>
      <c r="T7644" s="24">
        <f>Table1[[#This Row],[Male Voters]]/Table1[[#This Row],[Male Population]]</f>
        <v>0.86033519553072624</v>
      </c>
      <c r="U7644" s="24">
        <f>Table1[[#This Row],[Total Voters]]/Table1[[#This Row],[Total Population]]</f>
        <v>0.87297297297297294</v>
      </c>
      <c r="V7644" s="24">
        <f>Table1[[#This Row],[Female Ballots]]/Table1[[#This Row],[Female Population]]</f>
        <v>0.72251308900523559</v>
      </c>
      <c r="W7644" s="24">
        <f>Table1[[#This Row],[Male Ballots]]/Table1[[#This Row],[Male Population]]</f>
        <v>0.74860335195530725</v>
      </c>
      <c r="X7644" s="24">
        <f>Table1[[#This Row],[Total Ballots]]/Table1[[#This Row],[Total Population]]</f>
        <v>0.73513513513513518</v>
      </c>
      <c r="Y7644" s="24">
        <f>Table1[[#This Row],[Female Ballots]]/Table1[[#This Row],[Female Voters]]</f>
        <v>0.81656804733727806</v>
      </c>
      <c r="Z7644" s="24">
        <f>Table1[[#This Row],[Male Ballots]]/Table1[[#This Row],[Male Voters]]</f>
        <v>0.87012987012987009</v>
      </c>
      <c r="AA7644" s="64">
        <f>Table1[[#This Row],[Total Ballots]]/Table1[[#This Row],[Total Voters]]</f>
        <v>0.84210526315789469</v>
      </c>
    </row>
    <row r="7645" spans="1:27" x14ac:dyDescent="0.35">
      <c r="A7645" s="8" t="s">
        <v>22</v>
      </c>
      <c r="B7645" s="17">
        <v>2008</v>
      </c>
      <c r="C7645" s="17" t="s">
        <v>82</v>
      </c>
      <c r="D7645" s="17"/>
      <c r="E7645" s="35" t="s">
        <v>74</v>
      </c>
      <c r="F7645" s="35" t="s">
        <v>78</v>
      </c>
      <c r="G7645" s="51" t="s">
        <v>67</v>
      </c>
      <c r="H7645" s="10">
        <v>268</v>
      </c>
      <c r="I7645" s="10">
        <v>220</v>
      </c>
      <c r="J7645" s="53">
        <v>488</v>
      </c>
      <c r="K7645" s="55">
        <v>245</v>
      </c>
      <c r="L7645" s="57">
        <v>204</v>
      </c>
      <c r="M7645" s="57"/>
      <c r="N7645" s="59">
        <v>449</v>
      </c>
      <c r="O7645" s="61">
        <v>201</v>
      </c>
      <c r="P7645" s="10">
        <v>169</v>
      </c>
      <c r="Q7645" s="10"/>
      <c r="R7645" s="11">
        <v>370</v>
      </c>
      <c r="S7645" s="24">
        <f>Table1[[#This Row],[Female Voters]]/Table1[[#This Row],[Female Population]]</f>
        <v>0.91417910447761197</v>
      </c>
      <c r="T7645" s="24">
        <f>Table1[[#This Row],[Male Voters]]/Table1[[#This Row],[Male Population]]</f>
        <v>0.92727272727272725</v>
      </c>
      <c r="U7645" s="24">
        <f>Table1[[#This Row],[Total Voters]]/Table1[[#This Row],[Total Population]]</f>
        <v>0.92008196721311475</v>
      </c>
      <c r="V7645" s="24">
        <f>Table1[[#This Row],[Female Ballots]]/Table1[[#This Row],[Female Population]]</f>
        <v>0.75</v>
      </c>
      <c r="W7645" s="24">
        <f>Table1[[#This Row],[Male Ballots]]/Table1[[#This Row],[Male Population]]</f>
        <v>0.76818181818181819</v>
      </c>
      <c r="X7645" s="24">
        <f>Table1[[#This Row],[Total Ballots]]/Table1[[#This Row],[Total Population]]</f>
        <v>0.75819672131147542</v>
      </c>
      <c r="Y7645" s="24">
        <f>Table1[[#This Row],[Female Ballots]]/Table1[[#This Row],[Female Voters]]</f>
        <v>0.82040816326530608</v>
      </c>
      <c r="Z7645" s="24">
        <f>Table1[[#This Row],[Male Ballots]]/Table1[[#This Row],[Male Voters]]</f>
        <v>0.82843137254901966</v>
      </c>
      <c r="AA7645" s="64">
        <f>Table1[[#This Row],[Total Ballots]]/Table1[[#This Row],[Total Voters]]</f>
        <v>0.82405345211581293</v>
      </c>
    </row>
    <row r="7646" spans="1:27" x14ac:dyDescent="0.35">
      <c r="A7646" s="8" t="s">
        <v>56</v>
      </c>
      <c r="B7646" s="17">
        <v>2008</v>
      </c>
      <c r="C7646" s="17" t="s">
        <v>82</v>
      </c>
      <c r="D7646" s="17"/>
      <c r="E7646" s="35" t="s">
        <v>73</v>
      </c>
      <c r="F7646" s="35" t="s">
        <v>78</v>
      </c>
      <c r="G7646" s="51" t="s">
        <v>79</v>
      </c>
      <c r="H7646" s="10">
        <v>29169</v>
      </c>
      <c r="I7646" s="10">
        <v>30353</v>
      </c>
      <c r="J7646" s="53">
        <v>59522</v>
      </c>
      <c r="K7646" s="55">
        <v>17351</v>
      </c>
      <c r="L7646" s="57">
        <v>15522</v>
      </c>
      <c r="M7646" s="57"/>
      <c r="N7646" s="59">
        <v>32873</v>
      </c>
      <c r="O7646" s="61">
        <v>14313</v>
      </c>
      <c r="P7646" s="10">
        <v>12654</v>
      </c>
      <c r="Q7646" s="10"/>
      <c r="R7646" s="11">
        <v>26967</v>
      </c>
      <c r="S7646" s="24">
        <f>Table1[[#This Row],[Female Voters]]/Table1[[#This Row],[Female Population]]</f>
        <v>0.59484384106414345</v>
      </c>
      <c r="T7646" s="24">
        <f>Table1[[#This Row],[Male Voters]]/Table1[[#This Row],[Male Population]]</f>
        <v>0.51138272987843048</v>
      </c>
      <c r="U7646" s="24">
        <f>Table1[[#This Row],[Total Voters]]/Table1[[#This Row],[Total Population]]</f>
        <v>0.55228318940895804</v>
      </c>
      <c r="V7646" s="24">
        <f>Table1[[#This Row],[Female Ballots]]/Table1[[#This Row],[Female Population]]</f>
        <v>0.49069217319757275</v>
      </c>
      <c r="W7646" s="24">
        <f>Table1[[#This Row],[Male Ballots]]/Table1[[#This Row],[Male Population]]</f>
        <v>0.41689454090205252</v>
      </c>
      <c r="X7646" s="24">
        <f>Table1[[#This Row],[Total Ballots]]/Table1[[#This Row],[Total Population]]</f>
        <v>0.45305937300493937</v>
      </c>
      <c r="Y7646" s="24">
        <f>Table1[[#This Row],[Female Ballots]]/Table1[[#This Row],[Female Voters]]</f>
        <v>0.82490922713388282</v>
      </c>
      <c r="Z7646" s="24">
        <f>Table1[[#This Row],[Male Ballots]]/Table1[[#This Row],[Male Voters]]</f>
        <v>0.81522999613451874</v>
      </c>
      <c r="AA7646" s="64">
        <f>Table1[[#This Row],[Total Ballots]]/Table1[[#This Row],[Total Voters]]</f>
        <v>0.82033887993185894</v>
      </c>
    </row>
    <row r="7647" spans="1:27" x14ac:dyDescent="0.35">
      <c r="A7647" s="8" t="s">
        <v>56</v>
      </c>
      <c r="B7647" s="17">
        <v>2008</v>
      </c>
      <c r="C7647" s="17" t="s">
        <v>82</v>
      </c>
      <c r="D7647" s="17"/>
      <c r="E7647" s="35" t="s">
        <v>73</v>
      </c>
      <c r="F7647" s="35" t="s">
        <v>78</v>
      </c>
      <c r="G7647" s="51" t="s">
        <v>62</v>
      </c>
      <c r="H7647" s="10">
        <v>4122</v>
      </c>
      <c r="I7647" s="10">
        <v>4789</v>
      </c>
      <c r="J7647" s="53">
        <v>8911</v>
      </c>
      <c r="K7647" s="55">
        <v>1779</v>
      </c>
      <c r="L7647" s="57">
        <v>1622</v>
      </c>
      <c r="M7647" s="57"/>
      <c r="N7647" s="59">
        <v>3401</v>
      </c>
      <c r="O7647" s="61">
        <v>948</v>
      </c>
      <c r="P7647" s="10">
        <v>778</v>
      </c>
      <c r="Q7647" s="10"/>
      <c r="R7647" s="11">
        <v>1726</v>
      </c>
      <c r="S7647" s="24">
        <f>Table1[[#This Row],[Female Voters]]/Table1[[#This Row],[Female Population]]</f>
        <v>0.43158660844250363</v>
      </c>
      <c r="T7647" s="24">
        <f>Table1[[#This Row],[Male Voters]]/Table1[[#This Row],[Male Population]]</f>
        <v>0.33869283775318437</v>
      </c>
      <c r="U7647" s="24">
        <f>Table1[[#This Row],[Total Voters]]/Table1[[#This Row],[Total Population]]</f>
        <v>0.3816631130063966</v>
      </c>
      <c r="V7647" s="24">
        <f>Table1[[#This Row],[Female Ballots]]/Table1[[#This Row],[Female Population]]</f>
        <v>0.22998544395924309</v>
      </c>
      <c r="W7647" s="24">
        <f>Table1[[#This Row],[Male Ballots]]/Table1[[#This Row],[Male Population]]</f>
        <v>0.16245562747964085</v>
      </c>
      <c r="X7647" s="24">
        <f>Table1[[#This Row],[Total Ballots]]/Table1[[#This Row],[Total Population]]</f>
        <v>0.19369318819436651</v>
      </c>
      <c r="Y7647" s="24">
        <f>Table1[[#This Row],[Female Ballots]]/Table1[[#This Row],[Female Voters]]</f>
        <v>0.53288364249578413</v>
      </c>
      <c r="Z7647" s="24">
        <f>Table1[[#This Row],[Male Ballots]]/Table1[[#This Row],[Male Voters]]</f>
        <v>0.47965474722564733</v>
      </c>
      <c r="AA7647" s="64">
        <f>Table1[[#This Row],[Total Ballots]]/Table1[[#This Row],[Total Voters]]</f>
        <v>0.50749779476624524</v>
      </c>
    </row>
    <row r="7648" spans="1:27" x14ac:dyDescent="0.35">
      <c r="A7648" s="8" t="s">
        <v>56</v>
      </c>
      <c r="B7648" s="17">
        <v>2008</v>
      </c>
      <c r="C7648" s="17" t="s">
        <v>82</v>
      </c>
      <c r="D7648" s="17"/>
      <c r="E7648" s="35" t="s">
        <v>73</v>
      </c>
      <c r="F7648" s="35" t="s">
        <v>78</v>
      </c>
      <c r="G7648" s="51" t="s">
        <v>63</v>
      </c>
      <c r="H7648" s="10">
        <v>5314</v>
      </c>
      <c r="I7648" s="10">
        <v>5739</v>
      </c>
      <c r="J7648" s="53">
        <v>11053</v>
      </c>
      <c r="K7648" s="55">
        <v>2309</v>
      </c>
      <c r="L7648" s="57">
        <v>1856</v>
      </c>
      <c r="M7648" s="57"/>
      <c r="N7648" s="59">
        <v>4165</v>
      </c>
      <c r="O7648" s="61">
        <v>1596</v>
      </c>
      <c r="P7648" s="10">
        <v>1261</v>
      </c>
      <c r="Q7648" s="10"/>
      <c r="R7648" s="11">
        <v>2857</v>
      </c>
      <c r="S7648" s="24">
        <f>Table1[[#This Row],[Female Voters]]/Table1[[#This Row],[Female Population]]</f>
        <v>0.43451260820474219</v>
      </c>
      <c r="T7648" s="24">
        <f>Table1[[#This Row],[Male Voters]]/Table1[[#This Row],[Male Population]]</f>
        <v>0.32340128942324448</v>
      </c>
      <c r="U7648" s="24">
        <f>Table1[[#This Row],[Total Voters]]/Table1[[#This Row],[Total Population]]</f>
        <v>0.37682077264091196</v>
      </c>
      <c r="V7648" s="24">
        <f>Table1[[#This Row],[Female Ballots]]/Table1[[#This Row],[Female Population]]</f>
        <v>0.30033872788859617</v>
      </c>
      <c r="W7648" s="24">
        <f>Table1[[#This Row],[Male Ballots]]/Table1[[#This Row],[Male Population]]</f>
        <v>0.2197246907126677</v>
      </c>
      <c r="X7648" s="24">
        <f>Table1[[#This Row],[Total Ballots]]/Table1[[#This Row],[Total Population]]</f>
        <v>0.25848186012847191</v>
      </c>
      <c r="Y7648" s="24">
        <f>Table1[[#This Row],[Female Ballots]]/Table1[[#This Row],[Female Voters]]</f>
        <v>0.69120831528800342</v>
      </c>
      <c r="Z7648" s="24">
        <f>Table1[[#This Row],[Male Ballots]]/Table1[[#This Row],[Male Voters]]</f>
        <v>0.67941810344827591</v>
      </c>
      <c r="AA7648" s="64">
        <f>Table1[[#This Row],[Total Ballots]]/Table1[[#This Row],[Total Voters]]</f>
        <v>0.68595438175270107</v>
      </c>
    </row>
    <row r="7649" spans="1:27" x14ac:dyDescent="0.35">
      <c r="A7649" s="8" t="s">
        <v>56</v>
      </c>
      <c r="B7649" s="17">
        <v>2008</v>
      </c>
      <c r="C7649" s="17" t="s">
        <v>82</v>
      </c>
      <c r="D7649" s="17"/>
      <c r="E7649" s="35" t="s">
        <v>73</v>
      </c>
      <c r="F7649" s="35" t="s">
        <v>78</v>
      </c>
      <c r="G7649" s="51" t="s">
        <v>64</v>
      </c>
      <c r="H7649" s="10">
        <v>5140</v>
      </c>
      <c r="I7649" s="10">
        <v>5481</v>
      </c>
      <c r="J7649" s="53">
        <v>10621</v>
      </c>
      <c r="K7649" s="55">
        <v>2495</v>
      </c>
      <c r="L7649" s="57">
        <v>2193</v>
      </c>
      <c r="M7649" s="57"/>
      <c r="N7649" s="59">
        <v>4688</v>
      </c>
      <c r="O7649" s="61">
        <v>1956</v>
      </c>
      <c r="P7649" s="10">
        <v>1699</v>
      </c>
      <c r="Q7649" s="10"/>
      <c r="R7649" s="11">
        <v>3655</v>
      </c>
      <c r="S7649" s="24">
        <f>Table1[[#This Row],[Female Voters]]/Table1[[#This Row],[Female Population]]</f>
        <v>0.48540856031128404</v>
      </c>
      <c r="T7649" s="24">
        <f>Table1[[#This Row],[Male Voters]]/Table1[[#This Row],[Male Population]]</f>
        <v>0.40010946907498629</v>
      </c>
      <c r="U7649" s="24">
        <f>Table1[[#This Row],[Total Voters]]/Table1[[#This Row],[Total Population]]</f>
        <v>0.44138969965163355</v>
      </c>
      <c r="V7649" s="24">
        <f>Table1[[#This Row],[Female Ballots]]/Table1[[#This Row],[Female Population]]</f>
        <v>0.38054474708171204</v>
      </c>
      <c r="W7649" s="24">
        <f>Table1[[#This Row],[Male Ballots]]/Table1[[#This Row],[Male Population]]</f>
        <v>0.30997993066958585</v>
      </c>
      <c r="X7649" s="24">
        <f>Table1[[#This Row],[Total Ballots]]/Table1[[#This Row],[Total Population]]</f>
        <v>0.34412955465587042</v>
      </c>
      <c r="Y7649" s="24">
        <f>Table1[[#This Row],[Female Ballots]]/Table1[[#This Row],[Female Voters]]</f>
        <v>0.78396793587174352</v>
      </c>
      <c r="Z7649" s="24">
        <f>Table1[[#This Row],[Male Ballots]]/Table1[[#This Row],[Male Voters]]</f>
        <v>0.77473780209758325</v>
      </c>
      <c r="AA7649" s="64">
        <f>Table1[[#This Row],[Total Ballots]]/Table1[[#This Row],[Total Voters]]</f>
        <v>0.7796501706484642</v>
      </c>
    </row>
    <row r="7650" spans="1:27" x14ac:dyDescent="0.35">
      <c r="A7650" s="8" t="s">
        <v>56</v>
      </c>
      <c r="B7650" s="17">
        <v>2008</v>
      </c>
      <c r="C7650" s="17" t="s">
        <v>82</v>
      </c>
      <c r="D7650" s="17"/>
      <c r="E7650" s="35" t="s">
        <v>73</v>
      </c>
      <c r="F7650" s="35" t="s">
        <v>78</v>
      </c>
      <c r="G7650" s="51" t="s">
        <v>65</v>
      </c>
      <c r="H7650" s="10">
        <v>5196</v>
      </c>
      <c r="I7650" s="10">
        <v>5441</v>
      </c>
      <c r="J7650" s="53">
        <v>10637</v>
      </c>
      <c r="K7650" s="55">
        <v>3343</v>
      </c>
      <c r="L7650" s="57">
        <v>2991</v>
      </c>
      <c r="M7650" s="57"/>
      <c r="N7650" s="59">
        <v>6334</v>
      </c>
      <c r="O7650" s="61">
        <v>2844</v>
      </c>
      <c r="P7650" s="10">
        <v>2516</v>
      </c>
      <c r="Q7650" s="10"/>
      <c r="R7650" s="11">
        <v>5360</v>
      </c>
      <c r="S7650" s="24">
        <f>Table1[[#This Row],[Female Voters]]/Table1[[#This Row],[Female Population]]</f>
        <v>0.64337952270977672</v>
      </c>
      <c r="T7650" s="24">
        <f>Table1[[#This Row],[Male Voters]]/Table1[[#This Row],[Male Population]]</f>
        <v>0.54971512589597504</v>
      </c>
      <c r="U7650" s="24">
        <f>Table1[[#This Row],[Total Voters]]/Table1[[#This Row],[Total Population]]</f>
        <v>0.59546864717495529</v>
      </c>
      <c r="V7650" s="24">
        <f>Table1[[#This Row],[Female Ballots]]/Table1[[#This Row],[Female Population]]</f>
        <v>0.54734411085450352</v>
      </c>
      <c r="W7650" s="24">
        <f>Table1[[#This Row],[Male Ballots]]/Table1[[#This Row],[Male Population]]</f>
        <v>0.46241499724315382</v>
      </c>
      <c r="X7650" s="24">
        <f>Table1[[#This Row],[Total Ballots]]/Table1[[#This Row],[Total Population]]</f>
        <v>0.50390147598006951</v>
      </c>
      <c r="Y7650" s="24">
        <f>Table1[[#This Row],[Female Ballots]]/Table1[[#This Row],[Female Voters]]</f>
        <v>0.85073287466347591</v>
      </c>
      <c r="Z7650" s="24">
        <f>Table1[[#This Row],[Male Ballots]]/Table1[[#This Row],[Male Voters]]</f>
        <v>0.84119023737880305</v>
      </c>
      <c r="AA7650" s="64">
        <f>Table1[[#This Row],[Total Ballots]]/Table1[[#This Row],[Total Voters]]</f>
        <v>0.84622671297758134</v>
      </c>
    </row>
    <row r="7651" spans="1:27" x14ac:dyDescent="0.35">
      <c r="A7651" s="8" t="s">
        <v>56</v>
      </c>
      <c r="B7651" s="17">
        <v>2008</v>
      </c>
      <c r="C7651" s="17" t="s">
        <v>82</v>
      </c>
      <c r="D7651" s="17"/>
      <c r="E7651" s="35" t="s">
        <v>73</v>
      </c>
      <c r="F7651" s="35" t="s">
        <v>78</v>
      </c>
      <c r="G7651" s="51" t="s">
        <v>66</v>
      </c>
      <c r="H7651" s="10">
        <v>4212</v>
      </c>
      <c r="I7651" s="10">
        <v>4268</v>
      </c>
      <c r="J7651" s="53">
        <v>8480</v>
      </c>
      <c r="K7651" s="55">
        <v>3314</v>
      </c>
      <c r="L7651" s="57">
        <v>3116</v>
      </c>
      <c r="M7651" s="57"/>
      <c r="N7651" s="59">
        <v>6430</v>
      </c>
      <c r="O7651" s="61">
        <v>3064</v>
      </c>
      <c r="P7651" s="10">
        <v>2843</v>
      </c>
      <c r="Q7651" s="10"/>
      <c r="R7651" s="11">
        <v>5907</v>
      </c>
      <c r="S7651" s="24">
        <f>Table1[[#This Row],[Female Voters]]/Table1[[#This Row],[Female Population]]</f>
        <v>0.78679962013295346</v>
      </c>
      <c r="T7651" s="24">
        <f>Table1[[#This Row],[Male Voters]]/Table1[[#This Row],[Male Population]]</f>
        <v>0.73008434864104965</v>
      </c>
      <c r="U7651" s="24">
        <f>Table1[[#This Row],[Total Voters]]/Table1[[#This Row],[Total Population]]</f>
        <v>0.75825471698113212</v>
      </c>
      <c r="V7651" s="24">
        <f>Table1[[#This Row],[Female Ballots]]/Table1[[#This Row],[Female Population]]</f>
        <v>0.72744539411206077</v>
      </c>
      <c r="W7651" s="24">
        <f>Table1[[#This Row],[Male Ballots]]/Table1[[#This Row],[Male Population]]</f>
        <v>0.66611996251171512</v>
      </c>
      <c r="X7651" s="24">
        <f>Table1[[#This Row],[Total Ballots]]/Table1[[#This Row],[Total Population]]</f>
        <v>0.69658018867924532</v>
      </c>
      <c r="Y7651" s="24">
        <f>Table1[[#This Row],[Female Ballots]]/Table1[[#This Row],[Female Voters]]</f>
        <v>0.92456246228123118</v>
      </c>
      <c r="Z7651" s="24">
        <f>Table1[[#This Row],[Male Ballots]]/Table1[[#This Row],[Male Voters]]</f>
        <v>0.91238767650834407</v>
      </c>
      <c r="AA7651" s="64">
        <f>Table1[[#This Row],[Total Ballots]]/Table1[[#This Row],[Total Voters]]</f>
        <v>0.91866251944012445</v>
      </c>
    </row>
    <row r="7652" spans="1:27" x14ac:dyDescent="0.35">
      <c r="A7652" s="8" t="s">
        <v>56</v>
      </c>
      <c r="B7652" s="17">
        <v>2008</v>
      </c>
      <c r="C7652" s="17" t="s">
        <v>82</v>
      </c>
      <c r="D7652" s="17"/>
      <c r="E7652" s="35" t="s">
        <v>73</v>
      </c>
      <c r="F7652" s="35" t="s">
        <v>78</v>
      </c>
      <c r="G7652" s="51" t="s">
        <v>67</v>
      </c>
      <c r="H7652" s="10">
        <v>5185</v>
      </c>
      <c r="I7652" s="10">
        <v>4635</v>
      </c>
      <c r="J7652" s="53">
        <v>9820</v>
      </c>
      <c r="K7652" s="55">
        <v>4111</v>
      </c>
      <c r="L7652" s="57">
        <v>3744</v>
      </c>
      <c r="M7652" s="57"/>
      <c r="N7652" s="59">
        <v>7855</v>
      </c>
      <c r="O7652" s="61">
        <v>3905</v>
      </c>
      <c r="P7652" s="10">
        <v>3557</v>
      </c>
      <c r="Q7652" s="10"/>
      <c r="R7652" s="11">
        <v>7462</v>
      </c>
      <c r="S7652" s="24">
        <f>Table1[[#This Row],[Female Voters]]/Table1[[#This Row],[Female Population]]</f>
        <v>0.79286403085824497</v>
      </c>
      <c r="T7652" s="24">
        <f>Table1[[#This Row],[Male Voters]]/Table1[[#This Row],[Male Population]]</f>
        <v>0.80776699029126209</v>
      </c>
      <c r="U7652" s="24">
        <f>Table1[[#This Row],[Total Voters]]/Table1[[#This Row],[Total Population]]</f>
        <v>0.79989816700610994</v>
      </c>
      <c r="V7652" s="24">
        <f>Table1[[#This Row],[Female Ballots]]/Table1[[#This Row],[Female Population]]</f>
        <v>0.7531340405014465</v>
      </c>
      <c r="W7652" s="24">
        <f>Table1[[#This Row],[Male Ballots]]/Table1[[#This Row],[Male Population]]</f>
        <v>0.76742179072276162</v>
      </c>
      <c r="X7652" s="24">
        <f>Table1[[#This Row],[Total Ballots]]/Table1[[#This Row],[Total Population]]</f>
        <v>0.75987780040733199</v>
      </c>
      <c r="Y7652" s="24">
        <f>Table1[[#This Row],[Female Ballots]]/Table1[[#This Row],[Female Voters]]</f>
        <v>0.94989053758209685</v>
      </c>
      <c r="Z7652" s="24">
        <f>Table1[[#This Row],[Male Ballots]]/Table1[[#This Row],[Male Voters]]</f>
        <v>0.95005341880341876</v>
      </c>
      <c r="AA7652" s="64">
        <f>Table1[[#This Row],[Total Ballots]]/Table1[[#This Row],[Total Voters]]</f>
        <v>0.94996817313812854</v>
      </c>
    </row>
    <row r="7653" spans="1:27" x14ac:dyDescent="0.35">
      <c r="A7653" s="8" t="s">
        <v>54</v>
      </c>
      <c r="B7653" s="17">
        <v>2008</v>
      </c>
      <c r="C7653" s="17" t="s">
        <v>82</v>
      </c>
      <c r="D7653" s="17"/>
      <c r="E7653" s="35" t="s">
        <v>74</v>
      </c>
      <c r="F7653" s="35" t="s">
        <v>78</v>
      </c>
      <c r="G7653" s="51" t="s">
        <v>79</v>
      </c>
      <c r="H7653" s="10">
        <v>27390</v>
      </c>
      <c r="I7653" s="10">
        <v>28742</v>
      </c>
      <c r="J7653" s="53">
        <v>56132</v>
      </c>
      <c r="K7653" s="55">
        <v>19588</v>
      </c>
      <c r="L7653" s="57">
        <v>16954</v>
      </c>
      <c r="M7653" s="57">
        <v>122</v>
      </c>
      <c r="N7653" s="59">
        <v>36664</v>
      </c>
      <c r="O7653" s="61">
        <v>15026</v>
      </c>
      <c r="P7653" s="10">
        <v>12858</v>
      </c>
      <c r="Q7653" s="10">
        <v>78</v>
      </c>
      <c r="R7653" s="11">
        <v>27962</v>
      </c>
      <c r="S7653" s="24">
        <f>Table1[[#This Row],[Female Voters]]/Table1[[#This Row],[Female Population]]</f>
        <v>0.7151515151515152</v>
      </c>
      <c r="T7653" s="24">
        <f>Table1[[#This Row],[Male Voters]]/Table1[[#This Row],[Male Population]]</f>
        <v>0.58986848514369217</v>
      </c>
      <c r="U7653" s="24">
        <f>Table1[[#This Row],[Total Voters]]/Table1[[#This Row],[Total Population]]</f>
        <v>0.65317465973063493</v>
      </c>
      <c r="V7653" s="24">
        <f>Table1[[#This Row],[Female Ballots]]/Table1[[#This Row],[Female Population]]</f>
        <v>0.54859437751004014</v>
      </c>
      <c r="W7653" s="24">
        <f>Table1[[#This Row],[Male Ballots]]/Table1[[#This Row],[Male Population]]</f>
        <v>0.44735926518683461</v>
      </c>
      <c r="X7653" s="24">
        <f>Table1[[#This Row],[Total Ballots]]/Table1[[#This Row],[Total Population]]</f>
        <v>0.49814722439962944</v>
      </c>
      <c r="Y7653" s="24">
        <f>Table1[[#This Row],[Female Ballots]]/Table1[[#This Row],[Female Voters]]</f>
        <v>0.76710230753522568</v>
      </c>
      <c r="Z7653" s="24">
        <f>Table1[[#This Row],[Male Ballots]]/Table1[[#This Row],[Male Voters]]</f>
        <v>0.75840509614250329</v>
      </c>
      <c r="AA7653" s="64">
        <f>Table1[[#This Row],[Total Ballots]]/Table1[[#This Row],[Total Voters]]</f>
        <v>0.76265546585206201</v>
      </c>
    </row>
    <row r="7654" spans="1:27" x14ac:dyDescent="0.35">
      <c r="A7654" s="8" t="s">
        <v>54</v>
      </c>
      <c r="B7654" s="17">
        <v>2008</v>
      </c>
      <c r="C7654" s="17" t="s">
        <v>82</v>
      </c>
      <c r="D7654" s="17"/>
      <c r="E7654" s="35" t="s">
        <v>74</v>
      </c>
      <c r="F7654" s="35" t="s">
        <v>78</v>
      </c>
      <c r="G7654" s="51" t="s">
        <v>62</v>
      </c>
      <c r="H7654" s="10">
        <v>2940</v>
      </c>
      <c r="I7654" s="10">
        <v>3426</v>
      </c>
      <c r="J7654" s="53">
        <v>6366</v>
      </c>
      <c r="K7654" s="55">
        <v>1636</v>
      </c>
      <c r="L7654" s="57">
        <v>1468</v>
      </c>
      <c r="M7654" s="57">
        <v>29</v>
      </c>
      <c r="N7654" s="59">
        <v>3133</v>
      </c>
      <c r="O7654" s="61">
        <v>693</v>
      </c>
      <c r="P7654" s="10">
        <v>595</v>
      </c>
      <c r="Q7654" s="10">
        <v>13</v>
      </c>
      <c r="R7654" s="11">
        <v>1301</v>
      </c>
      <c r="S7654" s="24">
        <f>Table1[[#This Row],[Female Voters]]/Table1[[#This Row],[Female Population]]</f>
        <v>0.55646258503401358</v>
      </c>
      <c r="T7654" s="24">
        <f>Table1[[#This Row],[Male Voters]]/Table1[[#This Row],[Male Population]]</f>
        <v>0.42848803269118507</v>
      </c>
      <c r="U7654" s="24">
        <f>Table1[[#This Row],[Total Voters]]/Table1[[#This Row],[Total Population]]</f>
        <v>0.49214577442664154</v>
      </c>
      <c r="V7654" s="24">
        <f>Table1[[#This Row],[Female Ballots]]/Table1[[#This Row],[Female Population]]</f>
        <v>0.23571428571428571</v>
      </c>
      <c r="W7654" s="24">
        <f>Table1[[#This Row],[Male Ballots]]/Table1[[#This Row],[Male Population]]</f>
        <v>0.173671920607122</v>
      </c>
      <c r="X7654" s="24">
        <f>Table1[[#This Row],[Total Ballots]]/Table1[[#This Row],[Total Population]]</f>
        <v>0.2043669494187873</v>
      </c>
      <c r="Y7654" s="24">
        <f>Table1[[#This Row],[Female Ballots]]/Table1[[#This Row],[Female Voters]]</f>
        <v>0.42359413202933988</v>
      </c>
      <c r="Z7654" s="24">
        <f>Table1[[#This Row],[Male Ballots]]/Table1[[#This Row],[Male Voters]]</f>
        <v>0.40531335149863762</v>
      </c>
      <c r="AA7654" s="64">
        <f>Table1[[#This Row],[Total Ballots]]/Table1[[#This Row],[Total Voters]]</f>
        <v>0.41525694222789661</v>
      </c>
    </row>
    <row r="7655" spans="1:27" x14ac:dyDescent="0.35">
      <c r="A7655" s="8" t="s">
        <v>54</v>
      </c>
      <c r="B7655" s="17">
        <v>2008</v>
      </c>
      <c r="C7655" s="17" t="s">
        <v>82</v>
      </c>
      <c r="D7655" s="17"/>
      <c r="E7655" s="35" t="s">
        <v>74</v>
      </c>
      <c r="F7655" s="35" t="s">
        <v>78</v>
      </c>
      <c r="G7655" s="51" t="s">
        <v>63</v>
      </c>
      <c r="H7655" s="10">
        <v>3765</v>
      </c>
      <c r="I7655" s="10">
        <v>4507</v>
      </c>
      <c r="J7655" s="53">
        <v>8272</v>
      </c>
      <c r="K7655" s="55">
        <v>2311</v>
      </c>
      <c r="L7655" s="57">
        <v>1882</v>
      </c>
      <c r="M7655" s="57">
        <v>20</v>
      </c>
      <c r="N7655" s="59">
        <v>4213</v>
      </c>
      <c r="O7655" s="61">
        <v>1399</v>
      </c>
      <c r="P7655" s="10">
        <v>1063</v>
      </c>
      <c r="Q7655" s="10">
        <v>18</v>
      </c>
      <c r="R7655" s="11">
        <v>2480</v>
      </c>
      <c r="S7655" s="24">
        <f>Table1[[#This Row],[Female Voters]]/Table1[[#This Row],[Female Population]]</f>
        <v>0.61381142098273578</v>
      </c>
      <c r="T7655" s="24">
        <f>Table1[[#This Row],[Male Voters]]/Table1[[#This Row],[Male Population]]</f>
        <v>0.41757266474373195</v>
      </c>
      <c r="U7655" s="24">
        <f>Table1[[#This Row],[Total Voters]]/Table1[[#This Row],[Total Population]]</f>
        <v>0.50930851063829785</v>
      </c>
      <c r="V7655" s="24">
        <f>Table1[[#This Row],[Female Ballots]]/Table1[[#This Row],[Female Population]]</f>
        <v>0.37158034528552458</v>
      </c>
      <c r="W7655" s="24">
        <f>Table1[[#This Row],[Male Ballots]]/Table1[[#This Row],[Male Population]]</f>
        <v>0.23585533614377635</v>
      </c>
      <c r="X7655" s="24">
        <f>Table1[[#This Row],[Total Ballots]]/Table1[[#This Row],[Total Population]]</f>
        <v>0.29980657640232106</v>
      </c>
      <c r="Y7655" s="24">
        <f>Table1[[#This Row],[Female Ballots]]/Table1[[#This Row],[Female Voters]]</f>
        <v>0.60536564257897019</v>
      </c>
      <c r="Z7655" s="24">
        <f>Table1[[#This Row],[Male Ballots]]/Table1[[#This Row],[Male Voters]]</f>
        <v>0.56482465462274178</v>
      </c>
      <c r="AA7655" s="64">
        <f>Table1[[#This Row],[Total Ballots]]/Table1[[#This Row],[Total Voters]]</f>
        <v>0.58865416567766438</v>
      </c>
    </row>
    <row r="7656" spans="1:27" x14ac:dyDescent="0.35">
      <c r="A7656" s="8" t="s">
        <v>54</v>
      </c>
      <c r="B7656" s="17">
        <v>2008</v>
      </c>
      <c r="C7656" s="17" t="s">
        <v>82</v>
      </c>
      <c r="D7656" s="17"/>
      <c r="E7656" s="35" t="s">
        <v>74</v>
      </c>
      <c r="F7656" s="35" t="s">
        <v>78</v>
      </c>
      <c r="G7656" s="51" t="s">
        <v>64</v>
      </c>
      <c r="H7656" s="10">
        <v>4201</v>
      </c>
      <c r="I7656" s="10">
        <v>4802</v>
      </c>
      <c r="J7656" s="53">
        <v>9003</v>
      </c>
      <c r="K7656" s="55">
        <v>2637</v>
      </c>
      <c r="L7656" s="57">
        <v>2193</v>
      </c>
      <c r="M7656" s="57">
        <v>14</v>
      </c>
      <c r="N7656" s="59">
        <v>4844</v>
      </c>
      <c r="O7656" s="61">
        <v>1775</v>
      </c>
      <c r="P7656" s="10">
        <v>1500</v>
      </c>
      <c r="Q7656" s="10">
        <v>9</v>
      </c>
      <c r="R7656" s="11">
        <v>3284</v>
      </c>
      <c r="S7656" s="24">
        <f>Table1[[#This Row],[Female Voters]]/Table1[[#This Row],[Female Population]]</f>
        <v>0.62770768864556059</v>
      </c>
      <c r="T7656" s="24">
        <f>Table1[[#This Row],[Male Voters]]/Table1[[#This Row],[Male Population]]</f>
        <v>0.45668471470220739</v>
      </c>
      <c r="U7656" s="24">
        <f>Table1[[#This Row],[Total Voters]]/Table1[[#This Row],[Total Population]]</f>
        <v>0.53804287459735645</v>
      </c>
      <c r="V7656" s="24">
        <f>Table1[[#This Row],[Female Ballots]]/Table1[[#This Row],[Female Population]]</f>
        <v>0.42251844798857413</v>
      </c>
      <c r="W7656" s="24">
        <f>Table1[[#This Row],[Male Ballots]]/Table1[[#This Row],[Male Population]]</f>
        <v>0.31236984589754269</v>
      </c>
      <c r="X7656" s="24">
        <f>Table1[[#This Row],[Total Ballots]]/Table1[[#This Row],[Total Population]]</f>
        <v>0.36476729978895922</v>
      </c>
      <c r="Y7656" s="24">
        <f>Table1[[#This Row],[Female Ballots]]/Table1[[#This Row],[Female Voters]]</f>
        <v>0.67311338642396668</v>
      </c>
      <c r="Z7656" s="24">
        <f>Table1[[#This Row],[Male Ballots]]/Table1[[#This Row],[Male Voters]]</f>
        <v>0.6839945280437757</v>
      </c>
      <c r="AA7656" s="64">
        <f>Table1[[#This Row],[Total Ballots]]/Table1[[#This Row],[Total Voters]]</f>
        <v>0.67795210569777042</v>
      </c>
    </row>
    <row r="7657" spans="1:27" x14ac:dyDescent="0.35">
      <c r="A7657" s="8" t="s">
        <v>54</v>
      </c>
      <c r="B7657" s="17">
        <v>2008</v>
      </c>
      <c r="C7657" s="17" t="s">
        <v>82</v>
      </c>
      <c r="D7657" s="17"/>
      <c r="E7657" s="35" t="s">
        <v>74</v>
      </c>
      <c r="F7657" s="35" t="s">
        <v>78</v>
      </c>
      <c r="G7657" s="51" t="s">
        <v>65</v>
      </c>
      <c r="H7657" s="10">
        <v>5415</v>
      </c>
      <c r="I7657" s="10">
        <v>5630</v>
      </c>
      <c r="J7657" s="53">
        <v>11045</v>
      </c>
      <c r="K7657" s="55">
        <v>3911</v>
      </c>
      <c r="L7657" s="57">
        <v>3292</v>
      </c>
      <c r="M7657" s="57">
        <v>12</v>
      </c>
      <c r="N7657" s="59">
        <v>7215</v>
      </c>
      <c r="O7657" s="61">
        <v>3100</v>
      </c>
      <c r="P7657" s="10">
        <v>2500</v>
      </c>
      <c r="Q7657" s="10">
        <v>6</v>
      </c>
      <c r="R7657" s="11">
        <v>5606</v>
      </c>
      <c r="S7657" s="24">
        <f>Table1[[#This Row],[Female Voters]]/Table1[[#This Row],[Female Population]]</f>
        <v>0.72225300092336109</v>
      </c>
      <c r="T7657" s="24">
        <f>Table1[[#This Row],[Male Voters]]/Table1[[#This Row],[Male Population]]</f>
        <v>0.5847246891651865</v>
      </c>
      <c r="U7657" s="24">
        <f>Table1[[#This Row],[Total Voters]]/Table1[[#This Row],[Total Population]]</f>
        <v>0.65323675871435039</v>
      </c>
      <c r="V7657" s="24">
        <f>Table1[[#This Row],[Female Ballots]]/Table1[[#This Row],[Female Population]]</f>
        <v>0.5724838411819021</v>
      </c>
      <c r="W7657" s="24">
        <f>Table1[[#This Row],[Male Ballots]]/Table1[[#This Row],[Male Population]]</f>
        <v>0.44404973357015987</v>
      </c>
      <c r="X7657" s="24">
        <f>Table1[[#This Row],[Total Ballots]]/Table1[[#This Row],[Total Population]]</f>
        <v>0.50755998189225893</v>
      </c>
      <c r="Y7657" s="24">
        <f>Table1[[#This Row],[Female Ballots]]/Table1[[#This Row],[Female Voters]]</f>
        <v>0.79263615443620561</v>
      </c>
      <c r="Z7657" s="24">
        <f>Table1[[#This Row],[Male Ballots]]/Table1[[#This Row],[Male Voters]]</f>
        <v>0.75941676792223567</v>
      </c>
      <c r="AA7657" s="64">
        <f>Table1[[#This Row],[Total Ballots]]/Table1[[#This Row],[Total Voters]]</f>
        <v>0.776992376992377</v>
      </c>
    </row>
    <row r="7658" spans="1:27" x14ac:dyDescent="0.35">
      <c r="A7658" s="8" t="s">
        <v>54</v>
      </c>
      <c r="B7658" s="17">
        <v>2008</v>
      </c>
      <c r="C7658" s="17" t="s">
        <v>82</v>
      </c>
      <c r="D7658" s="17"/>
      <c r="E7658" s="35" t="s">
        <v>74</v>
      </c>
      <c r="F7658" s="35" t="s">
        <v>78</v>
      </c>
      <c r="G7658" s="51" t="s">
        <v>66</v>
      </c>
      <c r="H7658" s="10">
        <v>5084</v>
      </c>
      <c r="I7658" s="10">
        <v>5081</v>
      </c>
      <c r="J7658" s="53">
        <v>10165</v>
      </c>
      <c r="K7658" s="55">
        <v>4130</v>
      </c>
      <c r="L7658" s="57">
        <v>3775</v>
      </c>
      <c r="M7658" s="57">
        <v>26</v>
      </c>
      <c r="N7658" s="59">
        <v>7931</v>
      </c>
      <c r="O7658" s="61">
        <v>3573</v>
      </c>
      <c r="P7658" s="10">
        <v>3256</v>
      </c>
      <c r="Q7658" s="10">
        <v>17</v>
      </c>
      <c r="R7658" s="11">
        <v>6846</v>
      </c>
      <c r="S7658" s="24">
        <f>Table1[[#This Row],[Female Voters]]/Table1[[#This Row],[Female Population]]</f>
        <v>0.81235247836349334</v>
      </c>
      <c r="T7658" s="24">
        <f>Table1[[#This Row],[Male Voters]]/Table1[[#This Row],[Male Population]]</f>
        <v>0.74296398346782133</v>
      </c>
      <c r="U7658" s="24">
        <f>Table1[[#This Row],[Total Voters]]/Table1[[#This Row],[Total Population]]</f>
        <v>0.78022626660108219</v>
      </c>
      <c r="V7658" s="24">
        <f>Table1[[#This Row],[Female Ballots]]/Table1[[#This Row],[Female Population]]</f>
        <v>0.70279307631785992</v>
      </c>
      <c r="W7658" s="24">
        <f>Table1[[#This Row],[Male Ballots]]/Table1[[#This Row],[Male Population]]</f>
        <v>0.64081873646919896</v>
      </c>
      <c r="X7658" s="24">
        <f>Table1[[#This Row],[Total Ballots]]/Table1[[#This Row],[Total Population]]</f>
        <v>0.67348745696015744</v>
      </c>
      <c r="Y7658" s="24">
        <f>Table1[[#This Row],[Female Ballots]]/Table1[[#This Row],[Female Voters]]</f>
        <v>0.8651331719128329</v>
      </c>
      <c r="Z7658" s="24">
        <f>Table1[[#This Row],[Male Ballots]]/Table1[[#This Row],[Male Voters]]</f>
        <v>0.86251655629139068</v>
      </c>
      <c r="AA7658" s="64">
        <f>Table1[[#This Row],[Total Ballots]]/Table1[[#This Row],[Total Voters]]</f>
        <v>0.86319505736981461</v>
      </c>
    </row>
    <row r="7659" spans="1:27" x14ac:dyDescent="0.35">
      <c r="A7659" s="8" t="s">
        <v>54</v>
      </c>
      <c r="B7659" s="17">
        <v>2008</v>
      </c>
      <c r="C7659" s="17" t="s">
        <v>82</v>
      </c>
      <c r="D7659" s="17"/>
      <c r="E7659" s="35" t="s">
        <v>74</v>
      </c>
      <c r="F7659" s="35" t="s">
        <v>78</v>
      </c>
      <c r="G7659" s="51" t="s">
        <v>67</v>
      </c>
      <c r="H7659" s="10">
        <v>5985</v>
      </c>
      <c r="I7659" s="10">
        <v>5296</v>
      </c>
      <c r="J7659" s="53">
        <v>11281</v>
      </c>
      <c r="K7659" s="55">
        <v>4963</v>
      </c>
      <c r="L7659" s="57">
        <v>4344</v>
      </c>
      <c r="M7659" s="57">
        <v>21</v>
      </c>
      <c r="N7659" s="59">
        <v>9328</v>
      </c>
      <c r="O7659" s="61">
        <v>4486</v>
      </c>
      <c r="P7659" s="10">
        <v>3944</v>
      </c>
      <c r="Q7659" s="10">
        <v>15</v>
      </c>
      <c r="R7659" s="11">
        <v>8445</v>
      </c>
      <c r="S7659" s="24">
        <f>Table1[[#This Row],[Female Voters]]/Table1[[#This Row],[Female Population]]</f>
        <v>0.82923976608187133</v>
      </c>
      <c r="T7659" s="24">
        <f>Table1[[#This Row],[Male Voters]]/Table1[[#This Row],[Male Population]]</f>
        <v>0.8202416918429003</v>
      </c>
      <c r="U7659" s="24">
        <f>Table1[[#This Row],[Total Voters]]/Table1[[#This Row],[Total Population]]</f>
        <v>0.82687704990692312</v>
      </c>
      <c r="V7659" s="24">
        <f>Table1[[#This Row],[Female Ballots]]/Table1[[#This Row],[Female Population]]</f>
        <v>0.74954051796157062</v>
      </c>
      <c r="W7659" s="24">
        <f>Table1[[#This Row],[Male Ballots]]/Table1[[#This Row],[Male Population]]</f>
        <v>0.74471299093655585</v>
      </c>
      <c r="X7659" s="24">
        <f>Table1[[#This Row],[Total Ballots]]/Table1[[#This Row],[Total Population]]</f>
        <v>0.74860384717666872</v>
      </c>
      <c r="Y7659" s="24">
        <f>Table1[[#This Row],[Female Ballots]]/Table1[[#This Row],[Female Voters]]</f>
        <v>0.90388877694942571</v>
      </c>
      <c r="Z7659" s="24">
        <f>Table1[[#This Row],[Male Ballots]]/Table1[[#This Row],[Male Voters]]</f>
        <v>0.90791896869244937</v>
      </c>
      <c r="AA7659" s="64">
        <f>Table1[[#This Row],[Total Ballots]]/Table1[[#This Row],[Total Voters]]</f>
        <v>0.90533876500857635</v>
      </c>
    </row>
    <row r="7660" spans="1:27" x14ac:dyDescent="0.35">
      <c r="A7660" s="8" t="s">
        <v>30</v>
      </c>
      <c r="B7660" s="17">
        <v>2008</v>
      </c>
      <c r="C7660" s="17" t="s">
        <v>82</v>
      </c>
      <c r="D7660" s="17"/>
      <c r="E7660" s="35" t="s">
        <v>74</v>
      </c>
      <c r="F7660" s="35" t="s">
        <v>78</v>
      </c>
      <c r="G7660" s="51" t="s">
        <v>79</v>
      </c>
      <c r="H7660" s="10">
        <v>31202</v>
      </c>
      <c r="I7660" s="10">
        <v>30368</v>
      </c>
      <c r="J7660" s="53">
        <v>61570</v>
      </c>
      <c r="K7660" s="55">
        <v>25229</v>
      </c>
      <c r="L7660" s="57">
        <v>22334</v>
      </c>
      <c r="M7660" s="57"/>
      <c r="N7660" s="59">
        <v>47563</v>
      </c>
      <c r="O7660" s="61">
        <v>22748</v>
      </c>
      <c r="P7660" s="10">
        <v>19895</v>
      </c>
      <c r="Q7660" s="10"/>
      <c r="R7660" s="11">
        <v>42643</v>
      </c>
      <c r="S7660" s="24">
        <f>Table1[[#This Row],[Female Voters]]/Table1[[#This Row],[Female Population]]</f>
        <v>0.80856996346388055</v>
      </c>
      <c r="T7660" s="24">
        <f>Table1[[#This Row],[Male Voters]]/Table1[[#This Row],[Male Population]]</f>
        <v>0.73544520547945202</v>
      </c>
      <c r="U7660" s="24">
        <f>Table1[[#This Row],[Total Voters]]/Table1[[#This Row],[Total Population]]</f>
        <v>0.77250284229332467</v>
      </c>
      <c r="V7660" s="24">
        <f>Table1[[#This Row],[Female Ballots]]/Table1[[#This Row],[Female Population]]</f>
        <v>0.72905582975450289</v>
      </c>
      <c r="W7660" s="24">
        <f>Table1[[#This Row],[Male Ballots]]/Table1[[#This Row],[Male Population]]</f>
        <v>0.65513040042149628</v>
      </c>
      <c r="X7660" s="24">
        <f>Table1[[#This Row],[Total Ballots]]/Table1[[#This Row],[Total Population]]</f>
        <v>0.69259379567971413</v>
      </c>
      <c r="Y7660" s="24">
        <f>Table1[[#This Row],[Female Ballots]]/Table1[[#This Row],[Female Voters]]</f>
        <v>0.90166078718934561</v>
      </c>
      <c r="Z7660" s="24">
        <f>Table1[[#This Row],[Male Ballots]]/Table1[[#This Row],[Male Voters]]</f>
        <v>0.89079430464762244</v>
      </c>
      <c r="AA7660" s="64">
        <f>Table1[[#This Row],[Total Ballots]]/Table1[[#This Row],[Total Voters]]</f>
        <v>0.89655824905914261</v>
      </c>
    </row>
    <row r="7661" spans="1:27" x14ac:dyDescent="0.35">
      <c r="A7661" s="8" t="s">
        <v>30</v>
      </c>
      <c r="B7661" s="17">
        <v>2008</v>
      </c>
      <c r="C7661" s="17" t="s">
        <v>82</v>
      </c>
      <c r="D7661" s="17"/>
      <c r="E7661" s="35" t="s">
        <v>74</v>
      </c>
      <c r="F7661" s="35" t="s">
        <v>78</v>
      </c>
      <c r="G7661" s="51" t="s">
        <v>62</v>
      </c>
      <c r="H7661" s="10">
        <v>3170</v>
      </c>
      <c r="I7661" s="10">
        <v>3988</v>
      </c>
      <c r="J7661" s="53">
        <v>7158</v>
      </c>
      <c r="K7661" s="55">
        <v>2072</v>
      </c>
      <c r="L7661" s="57">
        <v>1759</v>
      </c>
      <c r="M7661" s="57"/>
      <c r="N7661" s="59">
        <v>3831</v>
      </c>
      <c r="O7661" s="61">
        <v>1446</v>
      </c>
      <c r="P7661" s="10">
        <v>1156</v>
      </c>
      <c r="Q7661" s="10"/>
      <c r="R7661" s="11">
        <v>2602</v>
      </c>
      <c r="S7661" s="24">
        <f>Table1[[#This Row],[Female Voters]]/Table1[[#This Row],[Female Population]]</f>
        <v>0.65362776025236591</v>
      </c>
      <c r="T7661" s="24">
        <f>Table1[[#This Row],[Male Voters]]/Table1[[#This Row],[Male Population]]</f>
        <v>0.44107321965897694</v>
      </c>
      <c r="U7661" s="24">
        <f>Table1[[#This Row],[Total Voters]]/Table1[[#This Row],[Total Population]]</f>
        <v>0.53520536462699075</v>
      </c>
      <c r="V7661" s="24">
        <f>Table1[[#This Row],[Female Ballots]]/Table1[[#This Row],[Female Population]]</f>
        <v>0.45615141955835964</v>
      </c>
      <c r="W7661" s="24">
        <f>Table1[[#This Row],[Male Ballots]]/Table1[[#This Row],[Male Population]]</f>
        <v>0.28986960882647944</v>
      </c>
      <c r="X7661" s="24">
        <f>Table1[[#This Row],[Total Ballots]]/Table1[[#This Row],[Total Population]]</f>
        <v>0.36350936015646829</v>
      </c>
      <c r="Y7661" s="24">
        <f>Table1[[#This Row],[Female Ballots]]/Table1[[#This Row],[Female Voters]]</f>
        <v>0.69787644787644787</v>
      </c>
      <c r="Z7661" s="24">
        <f>Table1[[#This Row],[Male Ballots]]/Table1[[#This Row],[Male Voters]]</f>
        <v>0.65719158612848205</v>
      </c>
      <c r="AA7661" s="64">
        <f>Table1[[#This Row],[Total Ballots]]/Table1[[#This Row],[Total Voters]]</f>
        <v>0.67919603236752801</v>
      </c>
    </row>
    <row r="7662" spans="1:27" x14ac:dyDescent="0.35">
      <c r="A7662" s="8" t="s">
        <v>30</v>
      </c>
      <c r="B7662" s="17">
        <v>2008</v>
      </c>
      <c r="C7662" s="17" t="s">
        <v>82</v>
      </c>
      <c r="D7662" s="17"/>
      <c r="E7662" s="35" t="s">
        <v>74</v>
      </c>
      <c r="F7662" s="35" t="s">
        <v>78</v>
      </c>
      <c r="G7662" s="51" t="s">
        <v>63</v>
      </c>
      <c r="H7662" s="10">
        <v>4329</v>
      </c>
      <c r="I7662" s="10">
        <v>4834</v>
      </c>
      <c r="J7662" s="53">
        <v>9163</v>
      </c>
      <c r="K7662" s="55">
        <v>2726</v>
      </c>
      <c r="L7662" s="57">
        <v>2327</v>
      </c>
      <c r="M7662" s="57"/>
      <c r="N7662" s="59">
        <v>5053</v>
      </c>
      <c r="O7662" s="61">
        <v>2117</v>
      </c>
      <c r="P7662" s="10">
        <v>1731</v>
      </c>
      <c r="Q7662" s="10"/>
      <c r="R7662" s="11">
        <v>3848</v>
      </c>
      <c r="S7662" s="24">
        <f>Table1[[#This Row],[Female Voters]]/Table1[[#This Row],[Female Population]]</f>
        <v>0.62970662970662972</v>
      </c>
      <c r="T7662" s="24">
        <f>Table1[[#This Row],[Male Voters]]/Table1[[#This Row],[Male Population]]</f>
        <v>0.48138187836160529</v>
      </c>
      <c r="U7662" s="24">
        <f>Table1[[#This Row],[Total Voters]]/Table1[[#This Row],[Total Population]]</f>
        <v>0.55145694641492959</v>
      </c>
      <c r="V7662" s="24">
        <f>Table1[[#This Row],[Female Ballots]]/Table1[[#This Row],[Female Population]]</f>
        <v>0.48902748902748905</v>
      </c>
      <c r="W7662" s="24">
        <f>Table1[[#This Row],[Male Ballots]]/Table1[[#This Row],[Male Population]]</f>
        <v>0.35808853951179148</v>
      </c>
      <c r="X7662" s="24">
        <f>Table1[[#This Row],[Total Ballots]]/Table1[[#This Row],[Total Population]]</f>
        <v>0.41994979810105859</v>
      </c>
      <c r="Y7662" s="24">
        <f>Table1[[#This Row],[Female Ballots]]/Table1[[#This Row],[Female Voters]]</f>
        <v>0.77659574468085102</v>
      </c>
      <c r="Z7662" s="24">
        <f>Table1[[#This Row],[Male Ballots]]/Table1[[#This Row],[Male Voters]]</f>
        <v>0.74387623549634718</v>
      </c>
      <c r="AA7662" s="64">
        <f>Table1[[#This Row],[Total Ballots]]/Table1[[#This Row],[Total Voters]]</f>
        <v>0.7615278052641995</v>
      </c>
    </row>
    <row r="7663" spans="1:27" x14ac:dyDescent="0.35">
      <c r="A7663" s="8" t="s">
        <v>30</v>
      </c>
      <c r="B7663" s="17">
        <v>2008</v>
      </c>
      <c r="C7663" s="17" t="s">
        <v>82</v>
      </c>
      <c r="D7663" s="17"/>
      <c r="E7663" s="35" t="s">
        <v>74</v>
      </c>
      <c r="F7663" s="35" t="s">
        <v>78</v>
      </c>
      <c r="G7663" s="51" t="s">
        <v>64</v>
      </c>
      <c r="H7663" s="10">
        <v>4599</v>
      </c>
      <c r="I7663" s="10">
        <v>4563</v>
      </c>
      <c r="J7663" s="53">
        <v>9162</v>
      </c>
      <c r="K7663" s="55">
        <v>3298</v>
      </c>
      <c r="L7663" s="57">
        <v>2913</v>
      </c>
      <c r="M7663" s="57"/>
      <c r="N7663" s="59">
        <v>6211</v>
      </c>
      <c r="O7663" s="61">
        <v>2784</v>
      </c>
      <c r="P7663" s="10">
        <v>2460</v>
      </c>
      <c r="Q7663" s="10"/>
      <c r="R7663" s="11">
        <v>5244</v>
      </c>
      <c r="S7663" s="24">
        <f>Table1[[#This Row],[Female Voters]]/Table1[[#This Row],[Female Population]]</f>
        <v>0.71711241574255269</v>
      </c>
      <c r="T7663" s="24">
        <f>Table1[[#This Row],[Male Voters]]/Table1[[#This Row],[Male Population]]</f>
        <v>0.63839579224194609</v>
      </c>
      <c r="U7663" s="24">
        <f>Table1[[#This Row],[Total Voters]]/Table1[[#This Row],[Total Population]]</f>
        <v>0.67790875354726043</v>
      </c>
      <c r="V7663" s="24">
        <f>Table1[[#This Row],[Female Ballots]]/Table1[[#This Row],[Female Population]]</f>
        <v>0.60534898891063271</v>
      </c>
      <c r="W7663" s="24">
        <f>Table1[[#This Row],[Male Ballots]]/Table1[[#This Row],[Male Population]]</f>
        <v>0.53911900065746221</v>
      </c>
      <c r="X7663" s="24">
        <f>Table1[[#This Row],[Total Ballots]]/Table1[[#This Row],[Total Population]]</f>
        <v>0.57236411263916176</v>
      </c>
      <c r="Y7663" s="24">
        <f>Table1[[#This Row],[Female Ballots]]/Table1[[#This Row],[Female Voters]]</f>
        <v>0.84414796846573681</v>
      </c>
      <c r="Z7663" s="24">
        <f>Table1[[#This Row],[Male Ballots]]/Table1[[#This Row],[Male Voters]]</f>
        <v>0.8444902162718847</v>
      </c>
      <c r="AA7663" s="64">
        <f>Table1[[#This Row],[Total Ballots]]/Table1[[#This Row],[Total Voters]]</f>
        <v>0.84430848494606348</v>
      </c>
    </row>
    <row r="7664" spans="1:27" x14ac:dyDescent="0.35">
      <c r="A7664" s="8" t="s">
        <v>30</v>
      </c>
      <c r="B7664" s="17">
        <v>2008</v>
      </c>
      <c r="C7664" s="17" t="s">
        <v>82</v>
      </c>
      <c r="D7664" s="17"/>
      <c r="E7664" s="35" t="s">
        <v>74</v>
      </c>
      <c r="F7664" s="35" t="s">
        <v>78</v>
      </c>
      <c r="G7664" s="51" t="s">
        <v>65</v>
      </c>
      <c r="H7664" s="10">
        <v>5903</v>
      </c>
      <c r="I7664" s="10">
        <v>5307</v>
      </c>
      <c r="J7664" s="53">
        <v>11210</v>
      </c>
      <c r="K7664" s="55">
        <v>4894</v>
      </c>
      <c r="L7664" s="57">
        <v>4246</v>
      </c>
      <c r="M7664" s="57"/>
      <c r="N7664" s="59">
        <v>9140</v>
      </c>
      <c r="O7664" s="61">
        <v>4470</v>
      </c>
      <c r="P7664" s="10">
        <v>3742</v>
      </c>
      <c r="Q7664" s="10"/>
      <c r="R7664" s="11">
        <v>8212</v>
      </c>
      <c r="S7664" s="24">
        <f>Table1[[#This Row],[Female Voters]]/Table1[[#This Row],[Female Population]]</f>
        <v>0.82906996442486869</v>
      </c>
      <c r="T7664" s="24">
        <f>Table1[[#This Row],[Male Voters]]/Table1[[#This Row],[Male Population]]</f>
        <v>0.80007537214999058</v>
      </c>
      <c r="U7664" s="24">
        <f>Table1[[#This Row],[Total Voters]]/Table1[[#This Row],[Total Population]]</f>
        <v>0.8153434433541481</v>
      </c>
      <c r="V7664" s="24">
        <f>Table1[[#This Row],[Female Ballots]]/Table1[[#This Row],[Female Population]]</f>
        <v>0.75724208029815343</v>
      </c>
      <c r="W7664" s="24">
        <f>Table1[[#This Row],[Male Ballots]]/Table1[[#This Row],[Male Population]]</f>
        <v>0.70510646316186165</v>
      </c>
      <c r="X7664" s="24">
        <f>Table1[[#This Row],[Total Ballots]]/Table1[[#This Row],[Total Population]]</f>
        <v>0.7325602140945584</v>
      </c>
      <c r="Y7664" s="24">
        <f>Table1[[#This Row],[Female Ballots]]/Table1[[#This Row],[Female Voters]]</f>
        <v>0.91336330200245197</v>
      </c>
      <c r="Z7664" s="24">
        <f>Table1[[#This Row],[Male Ballots]]/Table1[[#This Row],[Male Voters]]</f>
        <v>0.8813000471031559</v>
      </c>
      <c r="AA7664" s="64">
        <f>Table1[[#This Row],[Total Ballots]]/Table1[[#This Row],[Total Voters]]</f>
        <v>0.89846827133479212</v>
      </c>
    </row>
    <row r="7665" spans="1:27" x14ac:dyDescent="0.35">
      <c r="A7665" s="8" t="s">
        <v>30</v>
      </c>
      <c r="B7665" s="17">
        <v>2008</v>
      </c>
      <c r="C7665" s="17" t="s">
        <v>82</v>
      </c>
      <c r="D7665" s="17"/>
      <c r="E7665" s="35" t="s">
        <v>74</v>
      </c>
      <c r="F7665" s="35" t="s">
        <v>78</v>
      </c>
      <c r="G7665" s="51" t="s">
        <v>66</v>
      </c>
      <c r="H7665" s="10">
        <v>6058</v>
      </c>
      <c r="I7665" s="10">
        <v>5398</v>
      </c>
      <c r="J7665" s="53">
        <v>11456</v>
      </c>
      <c r="K7665" s="55">
        <v>5718</v>
      </c>
      <c r="L7665" s="57">
        <v>4998</v>
      </c>
      <c r="M7665" s="57"/>
      <c r="N7665" s="59">
        <v>10716</v>
      </c>
      <c r="O7665" s="61">
        <v>5519</v>
      </c>
      <c r="P7665" s="10">
        <v>4770</v>
      </c>
      <c r="Q7665" s="10"/>
      <c r="R7665" s="11">
        <v>10289</v>
      </c>
      <c r="S7665" s="24">
        <f>Table1[[#This Row],[Female Voters]]/Table1[[#This Row],[Female Population]]</f>
        <v>0.94387586662264777</v>
      </c>
      <c r="T7665" s="24">
        <f>Table1[[#This Row],[Male Voters]]/Table1[[#This Row],[Male Population]]</f>
        <v>0.92589848091885885</v>
      </c>
      <c r="U7665" s="24">
        <f>Table1[[#This Row],[Total Voters]]/Table1[[#This Row],[Total Population]]</f>
        <v>0.93540502793296088</v>
      </c>
      <c r="V7665" s="24">
        <f>Table1[[#This Row],[Female Ballots]]/Table1[[#This Row],[Female Population]]</f>
        <v>0.91102674149884455</v>
      </c>
      <c r="W7665" s="24">
        <f>Table1[[#This Row],[Male Ballots]]/Table1[[#This Row],[Male Population]]</f>
        <v>0.8836606150426084</v>
      </c>
      <c r="X7665" s="24">
        <f>Table1[[#This Row],[Total Ballots]]/Table1[[#This Row],[Total Population]]</f>
        <v>0.89813198324022347</v>
      </c>
      <c r="Y7665" s="24">
        <f>Table1[[#This Row],[Female Ballots]]/Table1[[#This Row],[Female Voters]]</f>
        <v>0.96519762154599509</v>
      </c>
      <c r="Z7665" s="24">
        <f>Table1[[#This Row],[Male Ballots]]/Table1[[#This Row],[Male Voters]]</f>
        <v>0.95438175270108039</v>
      </c>
      <c r="AA7665" s="64">
        <f>Table1[[#This Row],[Total Ballots]]/Table1[[#This Row],[Total Voters]]</f>
        <v>0.96015304217991793</v>
      </c>
    </row>
    <row r="7666" spans="1:27" x14ac:dyDescent="0.35">
      <c r="A7666" s="8" t="s">
        <v>30</v>
      </c>
      <c r="B7666" s="17">
        <v>2008</v>
      </c>
      <c r="C7666" s="17" t="s">
        <v>82</v>
      </c>
      <c r="D7666" s="17"/>
      <c r="E7666" s="35" t="s">
        <v>74</v>
      </c>
      <c r="F7666" s="35" t="s">
        <v>78</v>
      </c>
      <c r="G7666" s="51" t="s">
        <v>67</v>
      </c>
      <c r="H7666" s="10">
        <v>7143</v>
      </c>
      <c r="I7666" s="10">
        <v>6278</v>
      </c>
      <c r="J7666" s="53">
        <v>13421</v>
      </c>
      <c r="K7666" s="55">
        <v>6521</v>
      </c>
      <c r="L7666" s="57">
        <v>6091</v>
      </c>
      <c r="M7666" s="57"/>
      <c r="N7666" s="59">
        <v>12612</v>
      </c>
      <c r="O7666" s="61">
        <v>6412</v>
      </c>
      <c r="P7666" s="10">
        <v>6036</v>
      </c>
      <c r="Q7666" s="10"/>
      <c r="R7666" s="11">
        <v>12448</v>
      </c>
      <c r="S7666" s="24">
        <f>Table1[[#This Row],[Female Voters]]/Table1[[#This Row],[Female Population]]</f>
        <v>0.9129217415651687</v>
      </c>
      <c r="T7666" s="24">
        <f>Table1[[#This Row],[Male Voters]]/Table1[[#This Row],[Male Population]]</f>
        <v>0.97021344377190188</v>
      </c>
      <c r="U7666" s="24">
        <f>Table1[[#This Row],[Total Voters]]/Table1[[#This Row],[Total Population]]</f>
        <v>0.93972133224051857</v>
      </c>
      <c r="V7666" s="24">
        <f>Table1[[#This Row],[Female Ballots]]/Table1[[#This Row],[Female Population]]</f>
        <v>0.8976620467590648</v>
      </c>
      <c r="W7666" s="24">
        <f>Table1[[#This Row],[Male Ballots]]/Table1[[#This Row],[Male Population]]</f>
        <v>0.96145269194010829</v>
      </c>
      <c r="X7666" s="24">
        <f>Table1[[#This Row],[Total Ballots]]/Table1[[#This Row],[Total Population]]</f>
        <v>0.92750167647716264</v>
      </c>
      <c r="Y7666" s="24">
        <f>Table1[[#This Row],[Female Ballots]]/Table1[[#This Row],[Female Voters]]</f>
        <v>0.98328477227419109</v>
      </c>
      <c r="Z7666" s="24">
        <f>Table1[[#This Row],[Male Ballots]]/Table1[[#This Row],[Male Voters]]</f>
        <v>0.9909702840256116</v>
      </c>
      <c r="AA7666" s="64">
        <f>Table1[[#This Row],[Total Ballots]]/Table1[[#This Row],[Total Voters]]</f>
        <v>0.98699651125911825</v>
      </c>
    </row>
    <row r="7667" spans="1:27" x14ac:dyDescent="0.35">
      <c r="A7667" s="8" t="s">
        <v>24</v>
      </c>
      <c r="B7667" s="17">
        <v>2008</v>
      </c>
      <c r="C7667" s="17" t="s">
        <v>82</v>
      </c>
      <c r="D7667" s="17"/>
      <c r="E7667" s="35" t="s">
        <v>73</v>
      </c>
      <c r="F7667" s="35" t="s">
        <v>78</v>
      </c>
      <c r="G7667" s="51" t="s">
        <v>79</v>
      </c>
      <c r="H7667" s="10">
        <v>12641</v>
      </c>
      <c r="I7667" s="10">
        <v>12297</v>
      </c>
      <c r="J7667" s="53">
        <v>24938</v>
      </c>
      <c r="K7667" s="55">
        <v>11634</v>
      </c>
      <c r="L7667" s="57">
        <v>10464</v>
      </c>
      <c r="M7667" s="57">
        <v>16</v>
      </c>
      <c r="N7667" s="59">
        <v>22114</v>
      </c>
      <c r="O7667" s="61">
        <v>10503</v>
      </c>
      <c r="P7667" s="10">
        <v>9256</v>
      </c>
      <c r="Q7667" s="10">
        <v>14</v>
      </c>
      <c r="R7667" s="11">
        <v>19773</v>
      </c>
      <c r="S7667" s="24">
        <f>Table1[[#This Row],[Female Voters]]/Table1[[#This Row],[Female Population]]</f>
        <v>0.9203385808084803</v>
      </c>
      <c r="T7667" s="24">
        <f>Table1[[#This Row],[Male Voters]]/Table1[[#This Row],[Male Population]]</f>
        <v>0.85093925347645771</v>
      </c>
      <c r="U7667" s="24">
        <f>Table1[[#This Row],[Total Voters]]/Table1[[#This Row],[Total Population]]</f>
        <v>0.88675916272355437</v>
      </c>
      <c r="V7667" s="24">
        <f>Table1[[#This Row],[Female Ballots]]/Table1[[#This Row],[Female Population]]</f>
        <v>0.83086781109089469</v>
      </c>
      <c r="W7667" s="24">
        <f>Table1[[#This Row],[Male Ballots]]/Table1[[#This Row],[Male Population]]</f>
        <v>0.75270391152313576</v>
      </c>
      <c r="X7667" s="24">
        <f>Table1[[#This Row],[Total Ballots]]/Table1[[#This Row],[Total Population]]</f>
        <v>0.79288635816825725</v>
      </c>
      <c r="Y7667" s="24">
        <f>Table1[[#This Row],[Female Ballots]]/Table1[[#This Row],[Female Voters]]</f>
        <v>0.90278494069107784</v>
      </c>
      <c r="Z7667" s="24">
        <f>Table1[[#This Row],[Male Ballots]]/Table1[[#This Row],[Male Voters]]</f>
        <v>0.88455657492354745</v>
      </c>
      <c r="AA7667" s="64">
        <f>Table1[[#This Row],[Total Ballots]]/Table1[[#This Row],[Total Voters]]</f>
        <v>0.89413945916613913</v>
      </c>
    </row>
    <row r="7668" spans="1:27" x14ac:dyDescent="0.35">
      <c r="A7668" s="8" t="s">
        <v>24</v>
      </c>
      <c r="B7668" s="17">
        <v>2008</v>
      </c>
      <c r="C7668" s="17" t="s">
        <v>82</v>
      </c>
      <c r="D7668" s="17"/>
      <c r="E7668" s="35" t="s">
        <v>73</v>
      </c>
      <c r="F7668" s="35" t="s">
        <v>78</v>
      </c>
      <c r="G7668" s="51" t="s">
        <v>62</v>
      </c>
      <c r="H7668" s="10">
        <v>747</v>
      </c>
      <c r="I7668" s="10">
        <v>877</v>
      </c>
      <c r="J7668" s="53">
        <v>1624</v>
      </c>
      <c r="K7668" s="55">
        <v>622</v>
      </c>
      <c r="L7668" s="57">
        <v>630</v>
      </c>
      <c r="M7668" s="57"/>
      <c r="N7668" s="59">
        <v>1252</v>
      </c>
      <c r="O7668" s="61">
        <v>390</v>
      </c>
      <c r="P7668" s="10">
        <v>370</v>
      </c>
      <c r="Q7668" s="10"/>
      <c r="R7668" s="11">
        <v>760</v>
      </c>
      <c r="S7668" s="24">
        <f>Table1[[#This Row],[Female Voters]]/Table1[[#This Row],[Female Population]]</f>
        <v>0.83266398929049534</v>
      </c>
      <c r="T7668" s="24">
        <f>Table1[[#This Row],[Male Voters]]/Table1[[#This Row],[Male Population]]</f>
        <v>0.71835803876852911</v>
      </c>
      <c r="U7668" s="24">
        <f>Table1[[#This Row],[Total Voters]]/Table1[[#This Row],[Total Population]]</f>
        <v>0.77093596059113301</v>
      </c>
      <c r="V7668" s="24">
        <f>Table1[[#This Row],[Female Ballots]]/Table1[[#This Row],[Female Population]]</f>
        <v>0.52208835341365467</v>
      </c>
      <c r="W7668" s="24">
        <f>Table1[[#This Row],[Male Ballots]]/Table1[[#This Row],[Male Population]]</f>
        <v>0.42189281641961229</v>
      </c>
      <c r="X7668" s="24">
        <f>Table1[[#This Row],[Total Ballots]]/Table1[[#This Row],[Total Population]]</f>
        <v>0.46798029556650245</v>
      </c>
      <c r="Y7668" s="24">
        <f>Table1[[#This Row],[Female Ballots]]/Table1[[#This Row],[Female Voters]]</f>
        <v>0.62700964630225076</v>
      </c>
      <c r="Z7668" s="24">
        <f>Table1[[#This Row],[Male Ballots]]/Table1[[#This Row],[Male Voters]]</f>
        <v>0.58730158730158732</v>
      </c>
      <c r="AA7668" s="64">
        <f>Table1[[#This Row],[Total Ballots]]/Table1[[#This Row],[Total Voters]]</f>
        <v>0.60702875399361023</v>
      </c>
    </row>
    <row r="7669" spans="1:27" x14ac:dyDescent="0.35">
      <c r="A7669" s="8" t="s">
        <v>24</v>
      </c>
      <c r="B7669" s="17">
        <v>2008</v>
      </c>
      <c r="C7669" s="17" t="s">
        <v>82</v>
      </c>
      <c r="D7669" s="17"/>
      <c r="E7669" s="35" t="s">
        <v>73</v>
      </c>
      <c r="F7669" s="35" t="s">
        <v>78</v>
      </c>
      <c r="G7669" s="51" t="s">
        <v>63</v>
      </c>
      <c r="H7669" s="10">
        <v>1088</v>
      </c>
      <c r="I7669" s="10">
        <v>1168</v>
      </c>
      <c r="J7669" s="53">
        <v>2256</v>
      </c>
      <c r="K7669" s="55">
        <v>930</v>
      </c>
      <c r="L7669" s="57">
        <v>815</v>
      </c>
      <c r="M7669" s="57">
        <v>1</v>
      </c>
      <c r="N7669" s="59">
        <v>1746</v>
      </c>
      <c r="O7669" s="61">
        <v>712</v>
      </c>
      <c r="P7669" s="10">
        <v>570</v>
      </c>
      <c r="Q7669" s="10"/>
      <c r="R7669" s="11">
        <v>1282</v>
      </c>
      <c r="S7669" s="24">
        <f>Table1[[#This Row],[Female Voters]]/Table1[[#This Row],[Female Population]]</f>
        <v>0.85477941176470584</v>
      </c>
      <c r="T7669" s="24">
        <f>Table1[[#This Row],[Male Voters]]/Table1[[#This Row],[Male Population]]</f>
        <v>0.69777397260273977</v>
      </c>
      <c r="U7669" s="24">
        <f>Table1[[#This Row],[Total Voters]]/Table1[[#This Row],[Total Population]]</f>
        <v>0.77393617021276595</v>
      </c>
      <c r="V7669" s="24">
        <f>Table1[[#This Row],[Female Ballots]]/Table1[[#This Row],[Female Population]]</f>
        <v>0.65441176470588236</v>
      </c>
      <c r="W7669" s="24">
        <f>Table1[[#This Row],[Male Ballots]]/Table1[[#This Row],[Male Population]]</f>
        <v>0.48801369863013699</v>
      </c>
      <c r="X7669" s="24">
        <f>Table1[[#This Row],[Total Ballots]]/Table1[[#This Row],[Total Population]]</f>
        <v>0.56826241134751776</v>
      </c>
      <c r="Y7669" s="24">
        <f>Table1[[#This Row],[Female Ballots]]/Table1[[#This Row],[Female Voters]]</f>
        <v>0.7655913978494624</v>
      </c>
      <c r="Z7669" s="24">
        <f>Table1[[#This Row],[Male Ballots]]/Table1[[#This Row],[Male Voters]]</f>
        <v>0.69938650306748462</v>
      </c>
      <c r="AA7669" s="64">
        <f>Table1[[#This Row],[Total Ballots]]/Table1[[#This Row],[Total Voters]]</f>
        <v>0.73424971363115688</v>
      </c>
    </row>
    <row r="7670" spans="1:27" x14ac:dyDescent="0.35">
      <c r="A7670" s="8" t="s">
        <v>24</v>
      </c>
      <c r="B7670" s="17">
        <v>2008</v>
      </c>
      <c r="C7670" s="17" t="s">
        <v>82</v>
      </c>
      <c r="D7670" s="17"/>
      <c r="E7670" s="35" t="s">
        <v>73</v>
      </c>
      <c r="F7670" s="35" t="s">
        <v>78</v>
      </c>
      <c r="G7670" s="51" t="s">
        <v>64</v>
      </c>
      <c r="H7670" s="10">
        <v>1457</v>
      </c>
      <c r="I7670" s="10">
        <v>1529</v>
      </c>
      <c r="J7670" s="53">
        <v>2986</v>
      </c>
      <c r="K7670" s="55">
        <v>1195</v>
      </c>
      <c r="L7670" s="57">
        <v>987</v>
      </c>
      <c r="M7670" s="57">
        <v>3</v>
      </c>
      <c r="N7670" s="59">
        <v>2185</v>
      </c>
      <c r="O7670" s="61">
        <v>1003</v>
      </c>
      <c r="P7670" s="10">
        <v>802</v>
      </c>
      <c r="Q7670" s="10">
        <v>2</v>
      </c>
      <c r="R7670" s="11">
        <v>1807</v>
      </c>
      <c r="S7670" s="24">
        <f>Table1[[#This Row],[Female Voters]]/Table1[[#This Row],[Female Population]]</f>
        <v>0.82017844886753599</v>
      </c>
      <c r="T7670" s="24">
        <f>Table1[[#This Row],[Male Voters]]/Table1[[#This Row],[Male Population]]</f>
        <v>0.64551994767822107</v>
      </c>
      <c r="U7670" s="24">
        <f>Table1[[#This Row],[Total Voters]]/Table1[[#This Row],[Total Population]]</f>
        <v>0.73174815807099802</v>
      </c>
      <c r="V7670" s="24">
        <f>Table1[[#This Row],[Female Ballots]]/Table1[[#This Row],[Female Population]]</f>
        <v>0.68840082361015786</v>
      </c>
      <c r="W7670" s="24">
        <f>Table1[[#This Row],[Male Ballots]]/Table1[[#This Row],[Male Population]]</f>
        <v>0.52452583387835183</v>
      </c>
      <c r="X7670" s="24">
        <f>Table1[[#This Row],[Total Ballots]]/Table1[[#This Row],[Total Population]]</f>
        <v>0.60515740120562622</v>
      </c>
      <c r="Y7670" s="24">
        <f>Table1[[#This Row],[Female Ballots]]/Table1[[#This Row],[Female Voters]]</f>
        <v>0.8393305439330544</v>
      </c>
      <c r="Z7670" s="24">
        <f>Table1[[#This Row],[Male Ballots]]/Table1[[#This Row],[Male Voters]]</f>
        <v>0.81256332320162106</v>
      </c>
      <c r="AA7670" s="64">
        <f>Table1[[#This Row],[Total Ballots]]/Table1[[#This Row],[Total Voters]]</f>
        <v>0.8270022883295195</v>
      </c>
    </row>
    <row r="7671" spans="1:27" x14ac:dyDescent="0.35">
      <c r="A7671" s="8" t="s">
        <v>24</v>
      </c>
      <c r="B7671" s="17">
        <v>2008</v>
      </c>
      <c r="C7671" s="17" t="s">
        <v>82</v>
      </c>
      <c r="D7671" s="17"/>
      <c r="E7671" s="35" t="s">
        <v>73</v>
      </c>
      <c r="F7671" s="35" t="s">
        <v>78</v>
      </c>
      <c r="G7671" s="51" t="s">
        <v>65</v>
      </c>
      <c r="H7671" s="10">
        <v>2520</v>
      </c>
      <c r="I7671" s="10">
        <v>2256</v>
      </c>
      <c r="J7671" s="53">
        <v>4776</v>
      </c>
      <c r="K7671" s="55">
        <v>2186</v>
      </c>
      <c r="L7671" s="57">
        <v>1757</v>
      </c>
      <c r="M7671" s="57">
        <v>3</v>
      </c>
      <c r="N7671" s="59">
        <v>3946</v>
      </c>
      <c r="O7671" s="61">
        <v>1942</v>
      </c>
      <c r="P7671" s="10">
        <v>1512</v>
      </c>
      <c r="Q7671" s="10">
        <v>3</v>
      </c>
      <c r="R7671" s="11">
        <v>3457</v>
      </c>
      <c r="S7671" s="24">
        <f>Table1[[#This Row],[Female Voters]]/Table1[[#This Row],[Female Population]]</f>
        <v>0.86746031746031749</v>
      </c>
      <c r="T7671" s="24">
        <f>Table1[[#This Row],[Male Voters]]/Table1[[#This Row],[Male Population]]</f>
        <v>0.77881205673758869</v>
      </c>
      <c r="U7671" s="24">
        <f>Table1[[#This Row],[Total Voters]]/Table1[[#This Row],[Total Population]]</f>
        <v>0.82621440536013402</v>
      </c>
      <c r="V7671" s="24">
        <f>Table1[[#This Row],[Female Ballots]]/Table1[[#This Row],[Female Population]]</f>
        <v>0.77063492063492067</v>
      </c>
      <c r="W7671" s="24">
        <f>Table1[[#This Row],[Male Ballots]]/Table1[[#This Row],[Male Population]]</f>
        <v>0.67021276595744683</v>
      </c>
      <c r="X7671" s="24">
        <f>Table1[[#This Row],[Total Ballots]]/Table1[[#This Row],[Total Population]]</f>
        <v>0.72382747068676712</v>
      </c>
      <c r="Y7671" s="24">
        <f>Table1[[#This Row],[Female Ballots]]/Table1[[#This Row],[Female Voters]]</f>
        <v>0.88838060384263495</v>
      </c>
      <c r="Z7671" s="24">
        <f>Table1[[#This Row],[Male Ballots]]/Table1[[#This Row],[Male Voters]]</f>
        <v>0.8605577689243028</v>
      </c>
      <c r="AA7671" s="64">
        <f>Table1[[#This Row],[Total Ballots]]/Table1[[#This Row],[Total Voters]]</f>
        <v>0.87607704004054743</v>
      </c>
    </row>
    <row r="7672" spans="1:27" x14ac:dyDescent="0.35">
      <c r="A7672" s="8" t="s">
        <v>24</v>
      </c>
      <c r="B7672" s="17">
        <v>2008</v>
      </c>
      <c r="C7672" s="17" t="s">
        <v>82</v>
      </c>
      <c r="D7672" s="17"/>
      <c r="E7672" s="35" t="s">
        <v>73</v>
      </c>
      <c r="F7672" s="35" t="s">
        <v>78</v>
      </c>
      <c r="G7672" s="51" t="s">
        <v>66</v>
      </c>
      <c r="H7672" s="10">
        <v>3135</v>
      </c>
      <c r="I7672" s="10">
        <v>2851</v>
      </c>
      <c r="J7672" s="53">
        <v>5986</v>
      </c>
      <c r="K7672" s="55">
        <v>3209</v>
      </c>
      <c r="L7672" s="57">
        <v>2786</v>
      </c>
      <c r="M7672" s="57">
        <v>1</v>
      </c>
      <c r="N7672" s="59">
        <v>5996</v>
      </c>
      <c r="O7672" s="61">
        <v>2993</v>
      </c>
      <c r="P7672" s="10">
        <v>2553</v>
      </c>
      <c r="Q7672" s="10">
        <v>1</v>
      </c>
      <c r="R7672" s="11">
        <v>5547</v>
      </c>
      <c r="S7672" s="24">
        <f>Table1[[#This Row],[Female Voters]]/Table1[[#This Row],[Female Population]]</f>
        <v>1.023604465709729</v>
      </c>
      <c r="T7672" s="24">
        <f>Table1[[#This Row],[Male Voters]]/Table1[[#This Row],[Male Population]]</f>
        <v>0.97720098211153983</v>
      </c>
      <c r="U7672" s="24">
        <f>Table1[[#This Row],[Total Voters]]/Table1[[#This Row],[Total Population]]</f>
        <v>1.0016705646508519</v>
      </c>
      <c r="V7672" s="24">
        <f>Table1[[#This Row],[Female Ballots]]/Table1[[#This Row],[Female Population]]</f>
        <v>0.95470494417862839</v>
      </c>
      <c r="W7672" s="24">
        <f>Table1[[#This Row],[Male Ballots]]/Table1[[#This Row],[Male Population]]</f>
        <v>0.89547527183444409</v>
      </c>
      <c r="X7672" s="24">
        <f>Table1[[#This Row],[Total Ballots]]/Table1[[#This Row],[Total Population]]</f>
        <v>0.92666221182759778</v>
      </c>
      <c r="Y7672" s="24">
        <f>Table1[[#This Row],[Female Ballots]]/Table1[[#This Row],[Female Voters]]</f>
        <v>0.93268931131193522</v>
      </c>
      <c r="Z7672" s="24">
        <f>Table1[[#This Row],[Male Ballots]]/Table1[[#This Row],[Male Voters]]</f>
        <v>0.916367552045944</v>
      </c>
      <c r="AA7672" s="64">
        <f>Table1[[#This Row],[Total Ballots]]/Table1[[#This Row],[Total Voters]]</f>
        <v>0.92511674449633086</v>
      </c>
    </row>
    <row r="7673" spans="1:27" x14ac:dyDescent="0.35">
      <c r="A7673" s="8" t="s">
        <v>24</v>
      </c>
      <c r="B7673" s="17">
        <v>2008</v>
      </c>
      <c r="C7673" s="17" t="s">
        <v>82</v>
      </c>
      <c r="D7673" s="17"/>
      <c r="E7673" s="35" t="s">
        <v>73</v>
      </c>
      <c r="F7673" s="35" t="s">
        <v>78</v>
      </c>
      <c r="G7673" s="51" t="s">
        <v>67</v>
      </c>
      <c r="H7673" s="10">
        <v>3694</v>
      </c>
      <c r="I7673" s="10">
        <v>3616</v>
      </c>
      <c r="J7673" s="53">
        <v>7310</v>
      </c>
      <c r="K7673" s="55">
        <v>3492</v>
      </c>
      <c r="L7673" s="57">
        <v>3489</v>
      </c>
      <c r="M7673" s="57">
        <v>8</v>
      </c>
      <c r="N7673" s="59">
        <v>6989</v>
      </c>
      <c r="O7673" s="61">
        <v>3463</v>
      </c>
      <c r="P7673" s="10">
        <v>3449</v>
      </c>
      <c r="Q7673" s="10">
        <v>8</v>
      </c>
      <c r="R7673" s="11">
        <v>6920</v>
      </c>
      <c r="S7673" s="24">
        <f>Table1[[#This Row],[Female Voters]]/Table1[[#This Row],[Female Population]]</f>
        <v>0.94531672983216031</v>
      </c>
      <c r="T7673" s="24">
        <f>Table1[[#This Row],[Male Voters]]/Table1[[#This Row],[Male Population]]</f>
        <v>0.9648783185840708</v>
      </c>
      <c r="U7673" s="24">
        <f>Table1[[#This Row],[Total Voters]]/Table1[[#This Row],[Total Population]]</f>
        <v>0.95608755129958956</v>
      </c>
      <c r="V7673" s="24">
        <f>Table1[[#This Row],[Female Ballots]]/Table1[[#This Row],[Female Population]]</f>
        <v>0.93746616134271787</v>
      </c>
      <c r="W7673" s="24">
        <f>Table1[[#This Row],[Male Ballots]]/Table1[[#This Row],[Male Population]]</f>
        <v>0.95381637168141598</v>
      </c>
      <c r="X7673" s="24">
        <f>Table1[[#This Row],[Total Ballots]]/Table1[[#This Row],[Total Population]]</f>
        <v>0.94664842681258554</v>
      </c>
      <c r="Y7673" s="24">
        <f>Table1[[#This Row],[Female Ballots]]/Table1[[#This Row],[Female Voters]]</f>
        <v>0.99169530355097368</v>
      </c>
      <c r="Z7673" s="24">
        <f>Table1[[#This Row],[Male Ballots]]/Table1[[#This Row],[Male Voters]]</f>
        <v>0.9885353969618802</v>
      </c>
      <c r="AA7673" s="64">
        <f>Table1[[#This Row],[Total Ballots]]/Table1[[#This Row],[Total Voters]]</f>
        <v>0.99012734296752036</v>
      </c>
    </row>
    <row r="7674" spans="1:27" x14ac:dyDescent="0.35">
      <c r="A7674" s="8" t="s">
        <v>47</v>
      </c>
      <c r="B7674" s="17">
        <v>2008</v>
      </c>
      <c r="C7674" s="17" t="s">
        <v>82</v>
      </c>
      <c r="D7674" s="17" t="s">
        <v>69</v>
      </c>
      <c r="E7674" s="35" t="s">
        <v>73</v>
      </c>
      <c r="F7674" s="35" t="s">
        <v>77</v>
      </c>
      <c r="G7674" s="51" t="s">
        <v>79</v>
      </c>
      <c r="H7674" s="10">
        <v>748281</v>
      </c>
      <c r="I7674" s="10">
        <v>735000</v>
      </c>
      <c r="J7674" s="53">
        <v>1483281</v>
      </c>
      <c r="K7674" s="55">
        <v>576669</v>
      </c>
      <c r="L7674" s="57">
        <v>526019</v>
      </c>
      <c r="M7674" s="57">
        <v>2146</v>
      </c>
      <c r="N7674" s="59">
        <v>1104834</v>
      </c>
      <c r="O7674" s="61">
        <v>470356</v>
      </c>
      <c r="P7674" s="10">
        <v>415152</v>
      </c>
      <c r="Q7674" s="10">
        <v>973</v>
      </c>
      <c r="R7674" s="11">
        <v>886481</v>
      </c>
      <c r="S7674" s="24">
        <f>Table1[[#This Row],[Female Voters]]/Table1[[#This Row],[Female Population]]</f>
        <v>0.7706583489357608</v>
      </c>
      <c r="T7674" s="24">
        <f>Table1[[#This Row],[Male Voters]]/Table1[[#This Row],[Male Population]]</f>
        <v>0.71567210884353738</v>
      </c>
      <c r="U7674" s="24">
        <f>Table1[[#This Row],[Total Voters]]/Table1[[#This Row],[Total Population]]</f>
        <v>0.74485818937881632</v>
      </c>
      <c r="V7674" s="24">
        <f>Table1[[#This Row],[Female Ballots]]/Table1[[#This Row],[Female Population]]</f>
        <v>0.62858204337675283</v>
      </c>
      <c r="W7674" s="24">
        <f>Table1[[#This Row],[Male Ballots]]/Table1[[#This Row],[Male Population]]</f>
        <v>0.56483265306122454</v>
      </c>
      <c r="X7674" s="24">
        <f>Table1[[#This Row],[Total Ballots]]/Table1[[#This Row],[Total Population]]</f>
        <v>0.597648726033705</v>
      </c>
      <c r="Y7674" s="24">
        <f>Table1[[#This Row],[Female Ballots]]/Table1[[#This Row],[Female Voters]]</f>
        <v>0.81564294248520386</v>
      </c>
      <c r="Z7674" s="24">
        <f>Table1[[#This Row],[Male Ballots]]/Table1[[#This Row],[Male Voters]]</f>
        <v>0.78923384896743276</v>
      </c>
      <c r="AA7674" s="64">
        <f>Table1[[#This Row],[Total Ballots]]/Table1[[#This Row],[Total Voters]]</f>
        <v>0.80236578526728908</v>
      </c>
    </row>
    <row r="7675" spans="1:27" x14ac:dyDescent="0.35">
      <c r="A7675" s="8" t="s">
        <v>47</v>
      </c>
      <c r="B7675" s="17">
        <v>2008</v>
      </c>
      <c r="C7675" s="17" t="s">
        <v>82</v>
      </c>
      <c r="D7675" s="17" t="s">
        <v>69</v>
      </c>
      <c r="E7675" s="35" t="s">
        <v>73</v>
      </c>
      <c r="F7675" s="35" t="s">
        <v>77</v>
      </c>
      <c r="G7675" s="51" t="s">
        <v>62</v>
      </c>
      <c r="H7675" s="10">
        <v>90463</v>
      </c>
      <c r="I7675" s="10">
        <v>91563</v>
      </c>
      <c r="J7675" s="53">
        <v>182026</v>
      </c>
      <c r="K7675" s="55">
        <v>58284</v>
      </c>
      <c r="L7675" s="57">
        <v>50511</v>
      </c>
      <c r="M7675" s="57">
        <v>603</v>
      </c>
      <c r="N7675" s="59">
        <v>109398</v>
      </c>
      <c r="O7675" s="61">
        <v>33960</v>
      </c>
      <c r="P7675" s="10">
        <v>26845</v>
      </c>
      <c r="Q7675" s="10">
        <v>226</v>
      </c>
      <c r="R7675" s="11">
        <v>61031</v>
      </c>
      <c r="S7675" s="24">
        <f>Table1[[#This Row],[Female Voters]]/Table1[[#This Row],[Female Population]]</f>
        <v>0.64428550899262682</v>
      </c>
      <c r="T7675" s="24">
        <f>Table1[[#This Row],[Male Voters]]/Table1[[#This Row],[Male Population]]</f>
        <v>0.55165296025687227</v>
      </c>
      <c r="U7675" s="24">
        <f>Table1[[#This Row],[Total Voters]]/Table1[[#This Row],[Total Population]]</f>
        <v>0.60100205465153334</v>
      </c>
      <c r="V7675" s="24">
        <f>Table1[[#This Row],[Female Ballots]]/Table1[[#This Row],[Female Population]]</f>
        <v>0.37540209809535391</v>
      </c>
      <c r="W7675" s="24">
        <f>Table1[[#This Row],[Male Ballots]]/Table1[[#This Row],[Male Population]]</f>
        <v>0.29318611229426733</v>
      </c>
      <c r="X7675" s="24">
        <f>Table1[[#This Row],[Total Ballots]]/Table1[[#This Row],[Total Population]]</f>
        <v>0.33528726665421421</v>
      </c>
      <c r="Y7675" s="24">
        <f>Table1[[#This Row],[Female Ballots]]/Table1[[#This Row],[Female Voters]]</f>
        <v>0.58266419600576491</v>
      </c>
      <c r="Z7675" s="24">
        <f>Table1[[#This Row],[Male Ballots]]/Table1[[#This Row],[Male Voters]]</f>
        <v>0.53146839302330184</v>
      </c>
      <c r="AA7675" s="64">
        <f>Table1[[#This Row],[Total Ballots]]/Table1[[#This Row],[Total Voters]]</f>
        <v>0.55788040000731276</v>
      </c>
    </row>
    <row r="7676" spans="1:27" x14ac:dyDescent="0.35">
      <c r="A7676" s="8" t="s">
        <v>47</v>
      </c>
      <c r="B7676" s="17">
        <v>2008</v>
      </c>
      <c r="C7676" s="17" t="s">
        <v>82</v>
      </c>
      <c r="D7676" s="17" t="s">
        <v>69</v>
      </c>
      <c r="E7676" s="35" t="s">
        <v>73</v>
      </c>
      <c r="F7676" s="35" t="s">
        <v>77</v>
      </c>
      <c r="G7676" s="51" t="s">
        <v>63</v>
      </c>
      <c r="H7676" s="10">
        <v>147422</v>
      </c>
      <c r="I7676" s="10">
        <v>155017</v>
      </c>
      <c r="J7676" s="53">
        <v>302439</v>
      </c>
      <c r="K7676" s="55">
        <v>104065</v>
      </c>
      <c r="L7676" s="57">
        <v>94034</v>
      </c>
      <c r="M7676" s="57">
        <v>562</v>
      </c>
      <c r="N7676" s="59">
        <v>198661</v>
      </c>
      <c r="O7676" s="61">
        <v>76285</v>
      </c>
      <c r="P7676" s="10">
        <v>64704</v>
      </c>
      <c r="Q7676" s="10">
        <v>308</v>
      </c>
      <c r="R7676" s="11">
        <v>141297</v>
      </c>
      <c r="S7676" s="24">
        <f>Table1[[#This Row],[Female Voters]]/Table1[[#This Row],[Female Population]]</f>
        <v>0.70589871253951242</v>
      </c>
      <c r="T7676" s="24">
        <f>Table1[[#This Row],[Male Voters]]/Table1[[#This Row],[Male Population]]</f>
        <v>0.60660443693272348</v>
      </c>
      <c r="U7676" s="24">
        <f>Table1[[#This Row],[Total Voters]]/Table1[[#This Row],[Total Population]]</f>
        <v>0.65686303684379332</v>
      </c>
      <c r="V7676" s="24">
        <f>Table1[[#This Row],[Female Ballots]]/Table1[[#This Row],[Female Population]]</f>
        <v>0.51746008058498727</v>
      </c>
      <c r="W7676" s="24">
        <f>Table1[[#This Row],[Male Ballots]]/Table1[[#This Row],[Male Population]]</f>
        <v>0.41739938200326415</v>
      </c>
      <c r="X7676" s="24">
        <f>Table1[[#This Row],[Total Ballots]]/Table1[[#This Row],[Total Population]]</f>
        <v>0.46719173122513963</v>
      </c>
      <c r="Y7676" s="24">
        <f>Table1[[#This Row],[Female Ballots]]/Table1[[#This Row],[Female Voters]]</f>
        <v>0.73305145822322582</v>
      </c>
      <c r="Z7676" s="24">
        <f>Table1[[#This Row],[Male Ballots]]/Table1[[#This Row],[Male Voters]]</f>
        <v>0.68809154135738138</v>
      </c>
      <c r="AA7676" s="64">
        <f>Table1[[#This Row],[Total Ballots]]/Table1[[#This Row],[Total Voters]]</f>
        <v>0.71124679730797691</v>
      </c>
    </row>
    <row r="7677" spans="1:27" x14ac:dyDescent="0.35">
      <c r="A7677" s="8" t="s">
        <v>47</v>
      </c>
      <c r="B7677" s="17">
        <v>2008</v>
      </c>
      <c r="C7677" s="17" t="s">
        <v>82</v>
      </c>
      <c r="D7677" s="17" t="s">
        <v>69</v>
      </c>
      <c r="E7677" s="35" t="s">
        <v>73</v>
      </c>
      <c r="F7677" s="35" t="s">
        <v>77</v>
      </c>
      <c r="G7677" s="51" t="s">
        <v>64</v>
      </c>
      <c r="H7677" s="10">
        <v>145676</v>
      </c>
      <c r="I7677" s="10">
        <v>154070</v>
      </c>
      <c r="J7677" s="53">
        <v>299746</v>
      </c>
      <c r="K7677" s="55">
        <v>108886</v>
      </c>
      <c r="L7677" s="57">
        <v>105865</v>
      </c>
      <c r="M7677" s="57">
        <v>392</v>
      </c>
      <c r="N7677" s="59">
        <v>215143</v>
      </c>
      <c r="O7677" s="61">
        <v>87758</v>
      </c>
      <c r="P7677" s="10">
        <v>81875</v>
      </c>
      <c r="Q7677" s="10">
        <v>166</v>
      </c>
      <c r="R7677" s="11">
        <v>169799</v>
      </c>
      <c r="S7677" s="24">
        <f>Table1[[#This Row],[Female Voters]]/Table1[[#This Row],[Female Population]]</f>
        <v>0.74745325242318572</v>
      </c>
      <c r="T7677" s="24">
        <f>Table1[[#This Row],[Male Voters]]/Table1[[#This Row],[Male Population]]</f>
        <v>0.68712273641851107</v>
      </c>
      <c r="U7677" s="24">
        <f>Table1[[#This Row],[Total Voters]]/Table1[[#This Row],[Total Population]]</f>
        <v>0.71775102920472666</v>
      </c>
      <c r="V7677" s="24">
        <f>Table1[[#This Row],[Female Ballots]]/Table1[[#This Row],[Female Population]]</f>
        <v>0.60241906697053738</v>
      </c>
      <c r="W7677" s="24">
        <f>Table1[[#This Row],[Male Ballots]]/Table1[[#This Row],[Male Population]]</f>
        <v>0.53141429220484193</v>
      </c>
      <c r="X7677" s="24">
        <f>Table1[[#This Row],[Total Ballots]]/Table1[[#This Row],[Total Population]]</f>
        <v>0.56647628325315436</v>
      </c>
      <c r="Y7677" s="24">
        <f>Table1[[#This Row],[Female Ballots]]/Table1[[#This Row],[Female Voters]]</f>
        <v>0.8059621989971163</v>
      </c>
      <c r="Z7677" s="24">
        <f>Table1[[#This Row],[Male Ballots]]/Table1[[#This Row],[Male Voters]]</f>
        <v>0.77339063902139515</v>
      </c>
      <c r="AA7677" s="64">
        <f>Table1[[#This Row],[Total Ballots]]/Table1[[#This Row],[Total Voters]]</f>
        <v>0.78923785575175576</v>
      </c>
    </row>
    <row r="7678" spans="1:27" x14ac:dyDescent="0.35">
      <c r="A7678" s="8" t="s">
        <v>47</v>
      </c>
      <c r="B7678" s="17">
        <v>2008</v>
      </c>
      <c r="C7678" s="17" t="s">
        <v>82</v>
      </c>
      <c r="D7678" s="17" t="s">
        <v>69</v>
      </c>
      <c r="E7678" s="35" t="s">
        <v>73</v>
      </c>
      <c r="F7678" s="35" t="s">
        <v>77</v>
      </c>
      <c r="G7678" s="51" t="s">
        <v>65</v>
      </c>
      <c r="H7678" s="10">
        <v>144865</v>
      </c>
      <c r="I7678" s="10">
        <v>146145</v>
      </c>
      <c r="J7678" s="53">
        <v>291010</v>
      </c>
      <c r="K7678" s="55">
        <v>118239</v>
      </c>
      <c r="L7678" s="57">
        <v>112950</v>
      </c>
      <c r="M7678" s="57">
        <v>289</v>
      </c>
      <c r="N7678" s="59">
        <v>231478</v>
      </c>
      <c r="O7678" s="61">
        <v>102180</v>
      </c>
      <c r="P7678" s="10">
        <v>94374</v>
      </c>
      <c r="Q7678" s="10">
        <v>118</v>
      </c>
      <c r="R7678" s="11">
        <v>196672</v>
      </c>
      <c r="S7678" s="24">
        <f>Table1[[#This Row],[Female Voters]]/Table1[[#This Row],[Female Population]]</f>
        <v>0.81620129085700477</v>
      </c>
      <c r="T7678" s="24">
        <f>Table1[[#This Row],[Male Voters]]/Table1[[#This Row],[Male Population]]</f>
        <v>0.77286256799753672</v>
      </c>
      <c r="U7678" s="24">
        <f>Table1[[#This Row],[Total Voters]]/Table1[[#This Row],[Total Population]]</f>
        <v>0.79542971031923304</v>
      </c>
      <c r="V7678" s="24">
        <f>Table1[[#This Row],[Female Ballots]]/Table1[[#This Row],[Female Population]]</f>
        <v>0.70534635695302528</v>
      </c>
      <c r="W7678" s="24">
        <f>Table1[[#This Row],[Male Ballots]]/Table1[[#This Row],[Male Population]]</f>
        <v>0.6457559273324438</v>
      </c>
      <c r="X7678" s="24">
        <f>Table1[[#This Row],[Total Ballots]]/Table1[[#This Row],[Total Population]]</f>
        <v>0.67582557300436408</v>
      </c>
      <c r="Y7678" s="24">
        <f>Table1[[#This Row],[Female Ballots]]/Table1[[#This Row],[Female Voters]]</f>
        <v>0.86418186892649629</v>
      </c>
      <c r="Z7678" s="24">
        <f>Table1[[#This Row],[Male Ballots]]/Table1[[#This Row],[Male Voters]]</f>
        <v>0.83553784860557767</v>
      </c>
      <c r="AA7678" s="64">
        <f>Table1[[#This Row],[Total Ballots]]/Table1[[#This Row],[Total Voters]]</f>
        <v>0.84963581852271053</v>
      </c>
    </row>
    <row r="7679" spans="1:27" x14ac:dyDescent="0.35">
      <c r="A7679" s="8" t="s">
        <v>47</v>
      </c>
      <c r="B7679" s="17">
        <v>2008</v>
      </c>
      <c r="C7679" s="17" t="s">
        <v>82</v>
      </c>
      <c r="D7679" s="17" t="s">
        <v>69</v>
      </c>
      <c r="E7679" s="35" t="s">
        <v>73</v>
      </c>
      <c r="F7679" s="35" t="s">
        <v>77</v>
      </c>
      <c r="G7679" s="51" t="s">
        <v>66</v>
      </c>
      <c r="H7679" s="10">
        <v>106559</v>
      </c>
      <c r="I7679" s="10">
        <v>102803</v>
      </c>
      <c r="J7679" s="53">
        <v>209362</v>
      </c>
      <c r="K7679" s="55">
        <v>93956</v>
      </c>
      <c r="L7679" s="57">
        <v>87807</v>
      </c>
      <c r="M7679" s="57">
        <v>160</v>
      </c>
      <c r="N7679" s="59">
        <v>181923</v>
      </c>
      <c r="O7679" s="61">
        <v>85806</v>
      </c>
      <c r="P7679" s="10">
        <v>78786</v>
      </c>
      <c r="Q7679" s="10">
        <v>82</v>
      </c>
      <c r="R7679" s="11">
        <v>164674</v>
      </c>
      <c r="S7679" s="24">
        <f>Table1[[#This Row],[Female Voters]]/Table1[[#This Row],[Female Population]]</f>
        <v>0.88172749368894232</v>
      </c>
      <c r="T7679" s="24">
        <f>Table1[[#This Row],[Male Voters]]/Table1[[#This Row],[Male Population]]</f>
        <v>0.85412877056117043</v>
      </c>
      <c r="U7679" s="24">
        <f>Table1[[#This Row],[Total Voters]]/Table1[[#This Row],[Total Population]]</f>
        <v>0.86893992223994798</v>
      </c>
      <c r="V7679" s="24">
        <f>Table1[[#This Row],[Female Ballots]]/Table1[[#This Row],[Female Population]]</f>
        <v>0.8052440432061112</v>
      </c>
      <c r="W7679" s="24">
        <f>Table1[[#This Row],[Male Ballots]]/Table1[[#This Row],[Male Population]]</f>
        <v>0.76637841308133026</v>
      </c>
      <c r="X7679" s="24">
        <f>Table1[[#This Row],[Total Ballots]]/Table1[[#This Row],[Total Population]]</f>
        <v>0.7865515231990523</v>
      </c>
      <c r="Y7679" s="24">
        <f>Table1[[#This Row],[Female Ballots]]/Table1[[#This Row],[Female Voters]]</f>
        <v>0.91325726936012597</v>
      </c>
      <c r="Z7679" s="24">
        <f>Table1[[#This Row],[Male Ballots]]/Table1[[#This Row],[Male Voters]]</f>
        <v>0.89726331613652666</v>
      </c>
      <c r="AA7679" s="64">
        <f>Table1[[#This Row],[Total Ballots]]/Table1[[#This Row],[Total Voters]]</f>
        <v>0.9051851607548248</v>
      </c>
    </row>
    <row r="7680" spans="1:27" x14ac:dyDescent="0.35">
      <c r="A7680" s="8" t="s">
        <v>47</v>
      </c>
      <c r="B7680" s="17">
        <v>2008</v>
      </c>
      <c r="C7680" s="17" t="s">
        <v>82</v>
      </c>
      <c r="D7680" s="17" t="s">
        <v>69</v>
      </c>
      <c r="E7680" s="35" t="s">
        <v>73</v>
      </c>
      <c r="F7680" s="35" t="s">
        <v>77</v>
      </c>
      <c r="G7680" s="51" t="s">
        <v>67</v>
      </c>
      <c r="H7680" s="10">
        <v>113296</v>
      </c>
      <c r="I7680" s="10">
        <v>85402</v>
      </c>
      <c r="J7680" s="53">
        <v>198698</v>
      </c>
      <c r="K7680" s="55">
        <v>93239</v>
      </c>
      <c r="L7680" s="57">
        <v>74852</v>
      </c>
      <c r="M7680" s="57">
        <v>140</v>
      </c>
      <c r="N7680" s="59">
        <v>168231</v>
      </c>
      <c r="O7680" s="61">
        <v>84367</v>
      </c>
      <c r="P7680" s="10">
        <v>68568</v>
      </c>
      <c r="Q7680" s="10">
        <v>73</v>
      </c>
      <c r="R7680" s="11">
        <v>153008</v>
      </c>
      <c r="S7680" s="24">
        <f>Table1[[#This Row],[Female Voters]]/Table1[[#This Row],[Female Population]]</f>
        <v>0.82296815421550629</v>
      </c>
      <c r="T7680" s="24">
        <f>Table1[[#This Row],[Male Voters]]/Table1[[#This Row],[Male Population]]</f>
        <v>0.87646659328821341</v>
      </c>
      <c r="U7680" s="24">
        <f>Table1[[#This Row],[Total Voters]]/Table1[[#This Row],[Total Population]]</f>
        <v>0.84666680087368773</v>
      </c>
      <c r="V7680" s="24">
        <f>Table1[[#This Row],[Female Ballots]]/Table1[[#This Row],[Female Population]]</f>
        <v>0.74466000564891965</v>
      </c>
      <c r="W7680" s="24">
        <f>Table1[[#This Row],[Male Ballots]]/Table1[[#This Row],[Male Population]]</f>
        <v>0.80288517833306017</v>
      </c>
      <c r="X7680" s="24">
        <f>Table1[[#This Row],[Total Ballots]]/Table1[[#This Row],[Total Population]]</f>
        <v>0.77005304532506613</v>
      </c>
      <c r="Y7680" s="24">
        <f>Table1[[#This Row],[Female Ballots]]/Table1[[#This Row],[Female Voters]]</f>
        <v>0.9048466843273737</v>
      </c>
      <c r="Z7680" s="24">
        <f>Table1[[#This Row],[Male Ballots]]/Table1[[#This Row],[Male Voters]]</f>
        <v>0.91604766739699672</v>
      </c>
      <c r="AA7680" s="64">
        <f>Table1[[#This Row],[Total Ballots]]/Table1[[#This Row],[Total Voters]]</f>
        <v>0.90951132668770918</v>
      </c>
    </row>
    <row r="7681" spans="1:27" x14ac:dyDescent="0.35">
      <c r="A7681" s="8" t="s">
        <v>39</v>
      </c>
      <c r="B7681" s="17">
        <v>2008</v>
      </c>
      <c r="C7681" s="17" t="s">
        <v>82</v>
      </c>
      <c r="D7681" s="17" t="s">
        <v>70</v>
      </c>
      <c r="E7681" s="35" t="s">
        <v>74</v>
      </c>
      <c r="F7681" s="35" t="s">
        <v>78</v>
      </c>
      <c r="G7681" s="51" t="s">
        <v>79</v>
      </c>
      <c r="H7681" s="10">
        <v>94816</v>
      </c>
      <c r="I7681" s="10">
        <v>97006</v>
      </c>
      <c r="J7681" s="53">
        <v>191822</v>
      </c>
      <c r="K7681" s="55">
        <v>75385</v>
      </c>
      <c r="L7681" s="57">
        <v>69318</v>
      </c>
      <c r="M7681" s="57">
        <v>62</v>
      </c>
      <c r="N7681" s="59">
        <v>144765</v>
      </c>
      <c r="O7681" s="61">
        <v>63420</v>
      </c>
      <c r="P7681" s="10">
        <v>56890</v>
      </c>
      <c r="Q7681" s="10">
        <v>43</v>
      </c>
      <c r="R7681" s="11">
        <v>120353</v>
      </c>
      <c r="S7681" s="24">
        <f>Table1[[#This Row],[Female Voters]]/Table1[[#This Row],[Female Population]]</f>
        <v>0.79506623354708061</v>
      </c>
      <c r="T7681" s="24">
        <f>Table1[[#This Row],[Male Voters]]/Table1[[#This Row],[Male Population]]</f>
        <v>0.71457435622538812</v>
      </c>
      <c r="U7681" s="24">
        <f>Table1[[#This Row],[Total Voters]]/Table1[[#This Row],[Total Population]]</f>
        <v>0.75468402998613293</v>
      </c>
      <c r="V7681" s="24">
        <f>Table1[[#This Row],[Female Ballots]]/Table1[[#This Row],[Female Population]]</f>
        <v>0.66887445156935543</v>
      </c>
      <c r="W7681" s="24">
        <f>Table1[[#This Row],[Male Ballots]]/Table1[[#This Row],[Male Population]]</f>
        <v>0.58645856957301612</v>
      </c>
      <c r="X7681" s="24">
        <f>Table1[[#This Row],[Total Ballots]]/Table1[[#This Row],[Total Population]]</f>
        <v>0.62742021248866131</v>
      </c>
      <c r="Y7681" s="24">
        <f>Table1[[#This Row],[Female Ballots]]/Table1[[#This Row],[Female Voters]]</f>
        <v>0.84128142203356104</v>
      </c>
      <c r="Z7681" s="24">
        <f>Table1[[#This Row],[Male Ballots]]/Table1[[#This Row],[Male Voters]]</f>
        <v>0.82071034940419518</v>
      </c>
      <c r="AA7681" s="64">
        <f>Table1[[#This Row],[Total Ballots]]/Table1[[#This Row],[Total Voters]]</f>
        <v>0.83136807930093604</v>
      </c>
    </row>
    <row r="7682" spans="1:27" x14ac:dyDescent="0.35">
      <c r="A7682" s="8" t="s">
        <v>39</v>
      </c>
      <c r="B7682" s="17">
        <v>2008</v>
      </c>
      <c r="C7682" s="17" t="s">
        <v>82</v>
      </c>
      <c r="D7682" s="17" t="s">
        <v>70</v>
      </c>
      <c r="E7682" s="35" t="s">
        <v>74</v>
      </c>
      <c r="F7682" s="35" t="s">
        <v>78</v>
      </c>
      <c r="G7682" s="51" t="s">
        <v>62</v>
      </c>
      <c r="H7682" s="10">
        <v>11049</v>
      </c>
      <c r="I7682" s="10">
        <v>14821</v>
      </c>
      <c r="J7682" s="53">
        <v>25870</v>
      </c>
      <c r="K7682" s="55">
        <v>7347</v>
      </c>
      <c r="L7682" s="57">
        <v>6742</v>
      </c>
      <c r="M7682" s="57">
        <v>17</v>
      </c>
      <c r="N7682" s="59">
        <v>14106</v>
      </c>
      <c r="O7682" s="61">
        <v>4188</v>
      </c>
      <c r="P7682" s="10">
        <v>3505</v>
      </c>
      <c r="Q7682" s="10">
        <v>8</v>
      </c>
      <c r="R7682" s="11">
        <v>7701</v>
      </c>
      <c r="S7682" s="24">
        <f>Table1[[#This Row],[Female Voters]]/Table1[[#This Row],[Female Population]]</f>
        <v>0.66494705403203913</v>
      </c>
      <c r="T7682" s="24">
        <f>Table1[[#This Row],[Male Voters]]/Table1[[#This Row],[Male Population]]</f>
        <v>0.45489508130355577</v>
      </c>
      <c r="U7682" s="24">
        <f>Table1[[#This Row],[Total Voters]]/Table1[[#This Row],[Total Population]]</f>
        <v>0.54526478546579049</v>
      </c>
      <c r="V7682" s="24">
        <f>Table1[[#This Row],[Female Ballots]]/Table1[[#This Row],[Female Population]]</f>
        <v>0.37903882704317132</v>
      </c>
      <c r="W7682" s="24">
        <f>Table1[[#This Row],[Male Ballots]]/Table1[[#This Row],[Male Population]]</f>
        <v>0.23648876594021995</v>
      </c>
      <c r="X7682" s="24">
        <f>Table1[[#This Row],[Total Ballots]]/Table1[[#This Row],[Total Population]]</f>
        <v>0.29768071124855044</v>
      </c>
      <c r="Y7682" s="24">
        <f>Table1[[#This Row],[Female Ballots]]/Table1[[#This Row],[Female Voters]]</f>
        <v>0.57002858309514093</v>
      </c>
      <c r="Z7682" s="24">
        <f>Table1[[#This Row],[Male Ballots]]/Table1[[#This Row],[Male Voters]]</f>
        <v>0.51987540789083353</v>
      </c>
      <c r="AA7682" s="64">
        <f>Table1[[#This Row],[Total Ballots]]/Table1[[#This Row],[Total Voters]]</f>
        <v>0.54593789876648235</v>
      </c>
    </row>
    <row r="7683" spans="1:27" x14ac:dyDescent="0.35">
      <c r="A7683" s="8" t="s">
        <v>39</v>
      </c>
      <c r="B7683" s="17">
        <v>2008</v>
      </c>
      <c r="C7683" s="17" t="s">
        <v>82</v>
      </c>
      <c r="D7683" s="17" t="s">
        <v>70</v>
      </c>
      <c r="E7683" s="35" t="s">
        <v>74</v>
      </c>
      <c r="F7683" s="35" t="s">
        <v>78</v>
      </c>
      <c r="G7683" s="51" t="s">
        <v>63</v>
      </c>
      <c r="H7683" s="10">
        <v>14309</v>
      </c>
      <c r="I7683" s="10">
        <v>16428</v>
      </c>
      <c r="J7683" s="53">
        <v>30737</v>
      </c>
      <c r="K7683" s="55">
        <v>9739</v>
      </c>
      <c r="L7683" s="57">
        <v>9013</v>
      </c>
      <c r="M7683" s="57">
        <v>21</v>
      </c>
      <c r="N7683" s="59">
        <v>18773</v>
      </c>
      <c r="O7683" s="61">
        <v>6895</v>
      </c>
      <c r="P7683" s="10">
        <v>5958</v>
      </c>
      <c r="Q7683" s="10">
        <v>13</v>
      </c>
      <c r="R7683" s="11">
        <v>12866</v>
      </c>
      <c r="S7683" s="24">
        <f>Table1[[#This Row],[Female Voters]]/Table1[[#This Row],[Female Population]]</f>
        <v>0.68062058844084139</v>
      </c>
      <c r="T7683" s="24">
        <f>Table1[[#This Row],[Male Voters]]/Table1[[#This Row],[Male Population]]</f>
        <v>0.54863647431215001</v>
      </c>
      <c r="U7683" s="24">
        <f>Table1[[#This Row],[Total Voters]]/Table1[[#This Row],[Total Population]]</f>
        <v>0.61076227348147183</v>
      </c>
      <c r="V7683" s="24">
        <f>Table1[[#This Row],[Female Ballots]]/Table1[[#This Row],[Female Population]]</f>
        <v>0.48186456076595152</v>
      </c>
      <c r="W7683" s="24">
        <f>Table1[[#This Row],[Male Ballots]]/Table1[[#This Row],[Male Population]]</f>
        <v>0.36267348429510593</v>
      </c>
      <c r="X7683" s="24">
        <f>Table1[[#This Row],[Total Ballots]]/Table1[[#This Row],[Total Population]]</f>
        <v>0.41858346618082443</v>
      </c>
      <c r="Y7683" s="24">
        <f>Table1[[#This Row],[Female Ballots]]/Table1[[#This Row],[Female Voters]]</f>
        <v>0.70797823185131947</v>
      </c>
      <c r="Z7683" s="24">
        <f>Table1[[#This Row],[Male Ballots]]/Table1[[#This Row],[Male Voters]]</f>
        <v>0.66104515699545097</v>
      </c>
      <c r="AA7683" s="64">
        <f>Table1[[#This Row],[Total Ballots]]/Table1[[#This Row],[Total Voters]]</f>
        <v>0.68534597560326005</v>
      </c>
    </row>
    <row r="7684" spans="1:27" x14ac:dyDescent="0.35">
      <c r="A7684" s="8" t="s">
        <v>39</v>
      </c>
      <c r="B7684" s="17">
        <v>2008</v>
      </c>
      <c r="C7684" s="17" t="s">
        <v>82</v>
      </c>
      <c r="D7684" s="17" t="s">
        <v>70</v>
      </c>
      <c r="E7684" s="35" t="s">
        <v>74</v>
      </c>
      <c r="F7684" s="35" t="s">
        <v>78</v>
      </c>
      <c r="G7684" s="51" t="s">
        <v>64</v>
      </c>
      <c r="H7684" s="10">
        <v>16180</v>
      </c>
      <c r="I7684" s="10">
        <v>16475</v>
      </c>
      <c r="J7684" s="53">
        <v>32655</v>
      </c>
      <c r="K7684" s="55">
        <v>12152</v>
      </c>
      <c r="L7684" s="57">
        <v>10948</v>
      </c>
      <c r="M7684" s="57">
        <v>8</v>
      </c>
      <c r="N7684" s="59">
        <v>23108</v>
      </c>
      <c r="O7684" s="61">
        <v>9686</v>
      </c>
      <c r="P7684" s="10">
        <v>8393</v>
      </c>
      <c r="Q7684" s="10">
        <v>8</v>
      </c>
      <c r="R7684" s="11">
        <v>18087</v>
      </c>
      <c r="S7684" s="24">
        <f>Table1[[#This Row],[Female Voters]]/Table1[[#This Row],[Female Population]]</f>
        <v>0.75105067985166873</v>
      </c>
      <c r="T7684" s="24">
        <f>Table1[[#This Row],[Male Voters]]/Table1[[#This Row],[Male Population]]</f>
        <v>0.66452200303490139</v>
      </c>
      <c r="U7684" s="24">
        <f>Table1[[#This Row],[Total Voters]]/Table1[[#This Row],[Total Population]]</f>
        <v>0.70764048384627165</v>
      </c>
      <c r="V7684" s="24">
        <f>Table1[[#This Row],[Female Ballots]]/Table1[[#This Row],[Female Population]]</f>
        <v>0.59864029666254637</v>
      </c>
      <c r="W7684" s="24">
        <f>Table1[[#This Row],[Male Ballots]]/Table1[[#This Row],[Male Population]]</f>
        <v>0.5094385432473445</v>
      </c>
      <c r="X7684" s="24">
        <f>Table1[[#This Row],[Total Ballots]]/Table1[[#This Row],[Total Population]]</f>
        <v>0.55388148828663297</v>
      </c>
      <c r="Y7684" s="24">
        <f>Table1[[#This Row],[Female Ballots]]/Table1[[#This Row],[Female Voters]]</f>
        <v>0.79707044107965763</v>
      </c>
      <c r="Z7684" s="24">
        <f>Table1[[#This Row],[Male Ballots]]/Table1[[#This Row],[Male Voters]]</f>
        <v>0.76662404092071612</v>
      </c>
      <c r="AA7684" s="64">
        <f>Table1[[#This Row],[Total Ballots]]/Table1[[#This Row],[Total Voters]]</f>
        <v>0.78271594253072529</v>
      </c>
    </row>
    <row r="7685" spans="1:27" x14ac:dyDescent="0.35">
      <c r="A7685" s="8" t="s">
        <v>39</v>
      </c>
      <c r="B7685" s="17">
        <v>2008</v>
      </c>
      <c r="C7685" s="17" t="s">
        <v>82</v>
      </c>
      <c r="D7685" s="17" t="s">
        <v>70</v>
      </c>
      <c r="E7685" s="35" t="s">
        <v>74</v>
      </c>
      <c r="F7685" s="35" t="s">
        <v>78</v>
      </c>
      <c r="G7685" s="51" t="s">
        <v>65</v>
      </c>
      <c r="H7685" s="10">
        <v>19931</v>
      </c>
      <c r="I7685" s="10">
        <v>19449</v>
      </c>
      <c r="J7685" s="53">
        <v>39380</v>
      </c>
      <c r="K7685" s="55">
        <v>16614</v>
      </c>
      <c r="L7685" s="57">
        <v>15429</v>
      </c>
      <c r="M7685" s="57">
        <v>9</v>
      </c>
      <c r="N7685" s="59">
        <v>32052</v>
      </c>
      <c r="O7685" s="61">
        <v>14567</v>
      </c>
      <c r="P7685" s="10">
        <v>13232</v>
      </c>
      <c r="Q7685" s="10">
        <v>7</v>
      </c>
      <c r="R7685" s="11">
        <v>27806</v>
      </c>
      <c r="S7685" s="24">
        <f>Table1[[#This Row],[Female Voters]]/Table1[[#This Row],[Female Population]]</f>
        <v>0.83357583663639556</v>
      </c>
      <c r="T7685" s="24">
        <f>Table1[[#This Row],[Male Voters]]/Table1[[#This Row],[Male Population]]</f>
        <v>0.79330556840968691</v>
      </c>
      <c r="U7685" s="24">
        <f>Table1[[#This Row],[Total Voters]]/Table1[[#This Row],[Total Population]]</f>
        <v>0.81391569324530222</v>
      </c>
      <c r="V7685" s="24">
        <f>Table1[[#This Row],[Female Ballots]]/Table1[[#This Row],[Female Population]]</f>
        <v>0.73087150669810852</v>
      </c>
      <c r="W7685" s="24">
        <f>Table1[[#This Row],[Male Ballots]]/Table1[[#This Row],[Male Population]]</f>
        <v>0.68034346238881171</v>
      </c>
      <c r="X7685" s="24">
        <f>Table1[[#This Row],[Total Ballots]]/Table1[[#This Row],[Total Population]]</f>
        <v>0.70609446419502286</v>
      </c>
      <c r="Y7685" s="24">
        <f>Table1[[#This Row],[Female Ballots]]/Table1[[#This Row],[Female Voters]]</f>
        <v>0.87679065848079929</v>
      </c>
      <c r="Z7685" s="24">
        <f>Table1[[#This Row],[Male Ballots]]/Table1[[#This Row],[Male Voters]]</f>
        <v>0.85760580724609503</v>
      </c>
      <c r="AA7685" s="64">
        <f>Table1[[#This Row],[Total Ballots]]/Table1[[#This Row],[Total Voters]]</f>
        <v>0.86752776737801074</v>
      </c>
    </row>
    <row r="7686" spans="1:27" x14ac:dyDescent="0.35">
      <c r="A7686" s="8" t="s">
        <v>39</v>
      </c>
      <c r="B7686" s="17">
        <v>2008</v>
      </c>
      <c r="C7686" s="17" t="s">
        <v>82</v>
      </c>
      <c r="D7686" s="17" t="s">
        <v>70</v>
      </c>
      <c r="E7686" s="35" t="s">
        <v>74</v>
      </c>
      <c r="F7686" s="35" t="s">
        <v>78</v>
      </c>
      <c r="G7686" s="51" t="s">
        <v>66</v>
      </c>
      <c r="H7686" s="10">
        <v>16470</v>
      </c>
      <c r="I7686" s="10">
        <v>15878</v>
      </c>
      <c r="J7686" s="53">
        <v>32348</v>
      </c>
      <c r="K7686" s="55">
        <v>15174</v>
      </c>
      <c r="L7686" s="57">
        <v>14365</v>
      </c>
      <c r="M7686" s="57">
        <v>4</v>
      </c>
      <c r="N7686" s="59">
        <v>29543</v>
      </c>
      <c r="O7686" s="61">
        <v>14388</v>
      </c>
      <c r="P7686" s="10">
        <v>13382</v>
      </c>
      <c r="Q7686" s="10">
        <v>4</v>
      </c>
      <c r="R7686" s="11">
        <v>27774</v>
      </c>
      <c r="S7686" s="24">
        <f>Table1[[#This Row],[Female Voters]]/Table1[[#This Row],[Female Population]]</f>
        <v>0.92131147540983604</v>
      </c>
      <c r="T7686" s="24">
        <f>Table1[[#This Row],[Male Voters]]/Table1[[#This Row],[Male Population]]</f>
        <v>0.90471092077087789</v>
      </c>
      <c r="U7686" s="24">
        <f>Table1[[#This Row],[Total Voters]]/Table1[[#This Row],[Total Population]]</f>
        <v>0.91328675652281444</v>
      </c>
      <c r="V7686" s="24">
        <f>Table1[[#This Row],[Female Ballots]]/Table1[[#This Row],[Female Population]]</f>
        <v>0.87358834244080141</v>
      </c>
      <c r="W7686" s="24">
        <f>Table1[[#This Row],[Male Ballots]]/Table1[[#This Row],[Male Population]]</f>
        <v>0.84280136037284292</v>
      </c>
      <c r="X7686" s="24">
        <f>Table1[[#This Row],[Total Ballots]]/Table1[[#This Row],[Total Population]]</f>
        <v>0.85860022257944846</v>
      </c>
      <c r="Y7686" s="24">
        <f>Table1[[#This Row],[Female Ballots]]/Table1[[#This Row],[Female Voters]]</f>
        <v>0.94820086990905494</v>
      </c>
      <c r="Z7686" s="24">
        <f>Table1[[#This Row],[Male Ballots]]/Table1[[#This Row],[Male Voters]]</f>
        <v>0.93156978767838494</v>
      </c>
      <c r="AA7686" s="64">
        <f>Table1[[#This Row],[Total Ballots]]/Table1[[#This Row],[Total Voters]]</f>
        <v>0.94012117929797245</v>
      </c>
    </row>
    <row r="7687" spans="1:27" x14ac:dyDescent="0.35">
      <c r="A7687" s="8" t="s">
        <v>39</v>
      </c>
      <c r="B7687" s="17">
        <v>2008</v>
      </c>
      <c r="C7687" s="17" t="s">
        <v>82</v>
      </c>
      <c r="D7687" s="17" t="s">
        <v>70</v>
      </c>
      <c r="E7687" s="35" t="s">
        <v>74</v>
      </c>
      <c r="F7687" s="35" t="s">
        <v>78</v>
      </c>
      <c r="G7687" s="51" t="s">
        <v>67</v>
      </c>
      <c r="H7687" s="10">
        <v>16877</v>
      </c>
      <c r="I7687" s="10">
        <v>13955</v>
      </c>
      <c r="J7687" s="53">
        <v>30832</v>
      </c>
      <c r="K7687" s="55">
        <v>14359</v>
      </c>
      <c r="L7687" s="57">
        <v>12821</v>
      </c>
      <c r="M7687" s="57">
        <v>3</v>
      </c>
      <c r="N7687" s="59">
        <v>27183</v>
      </c>
      <c r="O7687" s="61">
        <v>13696</v>
      </c>
      <c r="P7687" s="10">
        <v>12420</v>
      </c>
      <c r="Q7687" s="10">
        <v>3</v>
      </c>
      <c r="R7687" s="11">
        <v>26119</v>
      </c>
      <c r="S7687" s="24">
        <f>Table1[[#This Row],[Female Voters]]/Table1[[#This Row],[Female Population]]</f>
        <v>0.85080286780825976</v>
      </c>
      <c r="T7687" s="24">
        <f>Table1[[#This Row],[Male Voters]]/Table1[[#This Row],[Male Population]]</f>
        <v>0.91873880329630953</v>
      </c>
      <c r="U7687" s="24">
        <f>Table1[[#This Row],[Total Voters]]/Table1[[#This Row],[Total Population]]</f>
        <v>0.88164893617021278</v>
      </c>
      <c r="V7687" s="24">
        <f>Table1[[#This Row],[Female Ballots]]/Table1[[#This Row],[Female Population]]</f>
        <v>0.81151863482846476</v>
      </c>
      <c r="W7687" s="24">
        <f>Table1[[#This Row],[Male Ballots]]/Table1[[#This Row],[Male Population]]</f>
        <v>0.89000358294518089</v>
      </c>
      <c r="X7687" s="24">
        <f>Table1[[#This Row],[Total Ballots]]/Table1[[#This Row],[Total Population]]</f>
        <v>0.84713933575505973</v>
      </c>
      <c r="Y7687" s="24">
        <f>Table1[[#This Row],[Female Ballots]]/Table1[[#This Row],[Female Voters]]</f>
        <v>0.9538268681663068</v>
      </c>
      <c r="Z7687" s="24">
        <f>Table1[[#This Row],[Male Ballots]]/Table1[[#This Row],[Male Voters]]</f>
        <v>0.96872318851883632</v>
      </c>
      <c r="AA7687" s="64">
        <f>Table1[[#This Row],[Total Ballots]]/Table1[[#This Row],[Total Voters]]</f>
        <v>0.96085788912187764</v>
      </c>
    </row>
    <row r="7688" spans="1:27" x14ac:dyDescent="0.35">
      <c r="A7688" s="8" t="s">
        <v>50</v>
      </c>
      <c r="B7688" s="17">
        <v>2008</v>
      </c>
      <c r="C7688" s="17" t="s">
        <v>82</v>
      </c>
      <c r="D7688" s="17"/>
      <c r="E7688" s="35" t="s">
        <v>74</v>
      </c>
      <c r="F7688" s="35" t="s">
        <v>78</v>
      </c>
      <c r="G7688" s="51" t="s">
        <v>79</v>
      </c>
      <c r="H7688" s="10">
        <v>16166.910000000002</v>
      </c>
      <c r="I7688" s="10">
        <v>16541.920000000002</v>
      </c>
      <c r="J7688" s="53">
        <v>32708.83</v>
      </c>
      <c r="K7688" s="55">
        <v>10684</v>
      </c>
      <c r="L7688" s="57">
        <v>9840</v>
      </c>
      <c r="M7688" s="57">
        <v>2</v>
      </c>
      <c r="N7688" s="59">
        <v>20526</v>
      </c>
      <c r="O7688" s="61">
        <v>9137</v>
      </c>
      <c r="P7688" s="10">
        <v>8331</v>
      </c>
      <c r="Q7688" s="10"/>
      <c r="R7688" s="11">
        <v>17468</v>
      </c>
      <c r="S7688" s="24">
        <f>Table1[[#This Row],[Female Voters]]/Table1[[#This Row],[Female Population]]</f>
        <v>0.66085603247621216</v>
      </c>
      <c r="T7688" s="24">
        <f>Table1[[#This Row],[Male Voters]]/Table1[[#This Row],[Male Population]]</f>
        <v>0.59485235087583543</v>
      </c>
      <c r="U7688" s="24">
        <f>Table1[[#This Row],[Total Voters]]/Table1[[#This Row],[Total Population]]</f>
        <v>0.62753696784629709</v>
      </c>
      <c r="V7688" s="24">
        <f>Table1[[#This Row],[Female Ballots]]/Table1[[#This Row],[Female Population]]</f>
        <v>0.56516675109838543</v>
      </c>
      <c r="W7688" s="24">
        <f>Table1[[#This Row],[Male Ballots]]/Table1[[#This Row],[Male Population]]</f>
        <v>0.5036295665799374</v>
      </c>
      <c r="X7688" s="24">
        <f>Table1[[#This Row],[Total Ballots]]/Table1[[#This Row],[Total Population]]</f>
        <v>0.53404539385847793</v>
      </c>
      <c r="Y7688" s="24">
        <f>Table1[[#This Row],[Female Ballots]]/Table1[[#This Row],[Female Voters]]</f>
        <v>0.85520404342942713</v>
      </c>
      <c r="Z7688" s="24">
        <f>Table1[[#This Row],[Male Ballots]]/Table1[[#This Row],[Male Voters]]</f>
        <v>0.84664634146341466</v>
      </c>
      <c r="AA7688" s="64">
        <f>Table1[[#This Row],[Total Ballots]]/Table1[[#This Row],[Total Voters]]</f>
        <v>0.85101822079314038</v>
      </c>
    </row>
    <row r="7689" spans="1:27" x14ac:dyDescent="0.35">
      <c r="A7689" s="8" t="s">
        <v>50</v>
      </c>
      <c r="B7689" s="17">
        <v>2008</v>
      </c>
      <c r="C7689" s="17" t="s">
        <v>82</v>
      </c>
      <c r="D7689" s="17"/>
      <c r="E7689" s="35" t="s">
        <v>74</v>
      </c>
      <c r="F7689" s="35" t="s">
        <v>78</v>
      </c>
      <c r="G7689" s="51" t="s">
        <v>62</v>
      </c>
      <c r="H7689" s="10">
        <v>4613.8500000000004</v>
      </c>
      <c r="I7689" s="10">
        <v>4865.87</v>
      </c>
      <c r="J7689" s="53">
        <v>9479.7199999999993</v>
      </c>
      <c r="K7689" s="55">
        <v>1335</v>
      </c>
      <c r="L7689" s="57">
        <v>1177</v>
      </c>
      <c r="M7689" s="57">
        <v>1</v>
      </c>
      <c r="N7689" s="59">
        <v>2513</v>
      </c>
      <c r="O7689" s="61">
        <v>878</v>
      </c>
      <c r="P7689" s="10">
        <v>750</v>
      </c>
      <c r="Q7689" s="10"/>
      <c r="R7689" s="11">
        <v>1628</v>
      </c>
      <c r="S7689" s="24">
        <f>Table1[[#This Row],[Female Voters]]/Table1[[#This Row],[Female Population]]</f>
        <v>0.28934620761403163</v>
      </c>
      <c r="T7689" s="24">
        <f>Table1[[#This Row],[Male Voters]]/Table1[[#This Row],[Male Population]]</f>
        <v>0.24188891195202503</v>
      </c>
      <c r="U7689" s="24">
        <f>Table1[[#This Row],[Total Voters]]/Table1[[#This Row],[Total Population]]</f>
        <v>0.26509221791360926</v>
      </c>
      <c r="V7689" s="24">
        <f>Table1[[#This Row],[Female Ballots]]/Table1[[#This Row],[Female Population]]</f>
        <v>0.19029660695514591</v>
      </c>
      <c r="W7689" s="24">
        <f>Table1[[#This Row],[Male Ballots]]/Table1[[#This Row],[Male Population]]</f>
        <v>0.1541348207001009</v>
      </c>
      <c r="X7689" s="24">
        <f>Table1[[#This Row],[Total Ballots]]/Table1[[#This Row],[Total Population]]</f>
        <v>0.17173503014856981</v>
      </c>
      <c r="Y7689" s="24">
        <f>Table1[[#This Row],[Female Ballots]]/Table1[[#This Row],[Female Voters]]</f>
        <v>0.65767790262172288</v>
      </c>
      <c r="Z7689" s="24">
        <f>Table1[[#This Row],[Male Ballots]]/Table1[[#This Row],[Male Voters]]</f>
        <v>0.63721325403568396</v>
      </c>
      <c r="AA7689" s="64">
        <f>Table1[[#This Row],[Total Ballots]]/Table1[[#This Row],[Total Voters]]</f>
        <v>0.64783127735773971</v>
      </c>
    </row>
    <row r="7690" spans="1:27" x14ac:dyDescent="0.35">
      <c r="A7690" s="8" t="s">
        <v>50</v>
      </c>
      <c r="B7690" s="17">
        <v>2008</v>
      </c>
      <c r="C7690" s="17" t="s">
        <v>82</v>
      </c>
      <c r="D7690" s="17"/>
      <c r="E7690" s="35" t="s">
        <v>74</v>
      </c>
      <c r="F7690" s="35" t="s">
        <v>78</v>
      </c>
      <c r="G7690" s="51" t="s">
        <v>63</v>
      </c>
      <c r="H7690" s="10">
        <v>2134.9899999999998</v>
      </c>
      <c r="I7690" s="10">
        <v>2452.9899999999998</v>
      </c>
      <c r="J7690" s="53">
        <v>4587.9799999999996</v>
      </c>
      <c r="K7690" s="55">
        <v>1465</v>
      </c>
      <c r="L7690" s="57">
        <v>1340</v>
      </c>
      <c r="M7690" s="57"/>
      <c r="N7690" s="59">
        <v>2805</v>
      </c>
      <c r="O7690" s="61">
        <v>1154</v>
      </c>
      <c r="P7690" s="10">
        <v>1010</v>
      </c>
      <c r="Q7690" s="10"/>
      <c r="R7690" s="11">
        <v>2164</v>
      </c>
      <c r="S7690" s="24">
        <f>Table1[[#This Row],[Female Voters]]/Table1[[#This Row],[Female Population]]</f>
        <v>0.6861858837746313</v>
      </c>
      <c r="T7690" s="24">
        <f>Table1[[#This Row],[Male Voters]]/Table1[[#This Row],[Male Population]]</f>
        <v>0.5462721005792931</v>
      </c>
      <c r="U7690" s="24">
        <f>Table1[[#This Row],[Total Voters]]/Table1[[#This Row],[Total Population]]</f>
        <v>0.61138017166596204</v>
      </c>
      <c r="V7690" s="24">
        <f>Table1[[#This Row],[Female Ballots]]/Table1[[#This Row],[Female Population]]</f>
        <v>0.54051775418151848</v>
      </c>
      <c r="W7690" s="24">
        <f>Table1[[#This Row],[Male Ballots]]/Table1[[#This Row],[Male Population]]</f>
        <v>0.41174240416797464</v>
      </c>
      <c r="X7690" s="24">
        <f>Table1[[#This Row],[Total Ballots]]/Table1[[#This Row],[Total Population]]</f>
        <v>0.47166726969167261</v>
      </c>
      <c r="Y7690" s="24">
        <f>Table1[[#This Row],[Female Ballots]]/Table1[[#This Row],[Female Voters]]</f>
        <v>0.78771331058020477</v>
      </c>
      <c r="Z7690" s="24">
        <f>Table1[[#This Row],[Male Ballots]]/Table1[[#This Row],[Male Voters]]</f>
        <v>0.75373134328358204</v>
      </c>
      <c r="AA7690" s="64">
        <f>Table1[[#This Row],[Total Ballots]]/Table1[[#This Row],[Total Voters]]</f>
        <v>0.7714795008912656</v>
      </c>
    </row>
    <row r="7691" spans="1:27" x14ac:dyDescent="0.35">
      <c r="A7691" s="8" t="s">
        <v>50</v>
      </c>
      <c r="B7691" s="17">
        <v>2008</v>
      </c>
      <c r="C7691" s="17" t="s">
        <v>82</v>
      </c>
      <c r="D7691" s="17"/>
      <c r="E7691" s="35" t="s">
        <v>74</v>
      </c>
      <c r="F7691" s="35" t="s">
        <v>78</v>
      </c>
      <c r="G7691" s="51" t="s">
        <v>64</v>
      </c>
      <c r="H7691" s="10">
        <v>2081.0100000000002</v>
      </c>
      <c r="I7691" s="10">
        <v>2145</v>
      </c>
      <c r="J7691" s="53">
        <v>4226.0200000000004</v>
      </c>
      <c r="K7691" s="55">
        <v>1526</v>
      </c>
      <c r="L7691" s="57">
        <v>1403</v>
      </c>
      <c r="M7691" s="57"/>
      <c r="N7691" s="59">
        <v>2929</v>
      </c>
      <c r="O7691" s="61">
        <v>1249</v>
      </c>
      <c r="P7691" s="10">
        <v>1150</v>
      </c>
      <c r="Q7691" s="10"/>
      <c r="R7691" s="11">
        <v>2399</v>
      </c>
      <c r="S7691" s="24">
        <f>Table1[[#This Row],[Female Voters]]/Table1[[#This Row],[Female Population]]</f>
        <v>0.73329777367720472</v>
      </c>
      <c r="T7691" s="24">
        <f>Table1[[#This Row],[Male Voters]]/Table1[[#This Row],[Male Population]]</f>
        <v>0.65407925407925405</v>
      </c>
      <c r="U7691" s="24">
        <f>Table1[[#This Row],[Total Voters]]/Table1[[#This Row],[Total Population]]</f>
        <v>0.69308711269705292</v>
      </c>
      <c r="V7691" s="24">
        <f>Table1[[#This Row],[Female Ballots]]/Table1[[#This Row],[Female Population]]</f>
        <v>0.60018933114208961</v>
      </c>
      <c r="W7691" s="24">
        <f>Table1[[#This Row],[Male Ballots]]/Table1[[#This Row],[Male Population]]</f>
        <v>0.53613053613053618</v>
      </c>
      <c r="X7691" s="24">
        <f>Table1[[#This Row],[Total Ballots]]/Table1[[#This Row],[Total Population]]</f>
        <v>0.56767360305914305</v>
      </c>
      <c r="Y7691" s="24">
        <f>Table1[[#This Row],[Female Ballots]]/Table1[[#This Row],[Female Voters]]</f>
        <v>0.81847968545216254</v>
      </c>
      <c r="Z7691" s="24">
        <f>Table1[[#This Row],[Male Ballots]]/Table1[[#This Row],[Male Voters]]</f>
        <v>0.81967213114754101</v>
      </c>
      <c r="AA7691" s="64">
        <f>Table1[[#This Row],[Total Ballots]]/Table1[[#This Row],[Total Voters]]</f>
        <v>0.81905087060430182</v>
      </c>
    </row>
    <row r="7692" spans="1:27" x14ac:dyDescent="0.35">
      <c r="A7692" s="8" t="s">
        <v>50</v>
      </c>
      <c r="B7692" s="17">
        <v>2008</v>
      </c>
      <c r="C7692" s="17" t="s">
        <v>82</v>
      </c>
      <c r="D7692" s="17"/>
      <c r="E7692" s="35" t="s">
        <v>74</v>
      </c>
      <c r="F7692" s="35" t="s">
        <v>78</v>
      </c>
      <c r="G7692" s="51" t="s">
        <v>65</v>
      </c>
      <c r="H7692" s="10">
        <v>2535.02</v>
      </c>
      <c r="I7692" s="10">
        <v>2541.02</v>
      </c>
      <c r="J7692" s="53">
        <v>5076.0200000000004</v>
      </c>
      <c r="K7692" s="55">
        <v>2053</v>
      </c>
      <c r="L7692" s="57">
        <v>1909</v>
      </c>
      <c r="M7692" s="57">
        <v>1</v>
      </c>
      <c r="N7692" s="59">
        <v>3963</v>
      </c>
      <c r="O7692" s="61">
        <v>1797</v>
      </c>
      <c r="P7692" s="10">
        <v>1655</v>
      </c>
      <c r="Q7692" s="10"/>
      <c r="R7692" s="11">
        <v>3452</v>
      </c>
      <c r="S7692" s="24">
        <f>Table1[[#This Row],[Female Voters]]/Table1[[#This Row],[Female Population]]</f>
        <v>0.80985554354600753</v>
      </c>
      <c r="T7692" s="24">
        <f>Table1[[#This Row],[Male Voters]]/Table1[[#This Row],[Male Population]]</f>
        <v>0.75127311079802594</v>
      </c>
      <c r="U7692" s="24">
        <f>Table1[[#This Row],[Total Voters]]/Table1[[#This Row],[Total Population]]</f>
        <v>0.78072978435861162</v>
      </c>
      <c r="V7692" s="24">
        <f>Table1[[#This Row],[Female Ballots]]/Table1[[#This Row],[Female Population]]</f>
        <v>0.70887014698108897</v>
      </c>
      <c r="W7692" s="24">
        <f>Table1[[#This Row],[Male Ballots]]/Table1[[#This Row],[Male Population]]</f>
        <v>0.65131325215858205</v>
      </c>
      <c r="X7692" s="24">
        <f>Table1[[#This Row],[Total Ballots]]/Table1[[#This Row],[Total Population]]</f>
        <v>0.6800603622523157</v>
      </c>
      <c r="Y7692" s="24">
        <f>Table1[[#This Row],[Female Ballots]]/Table1[[#This Row],[Female Voters]]</f>
        <v>0.87530443253774959</v>
      </c>
      <c r="Z7692" s="24">
        <f>Table1[[#This Row],[Male Ballots]]/Table1[[#This Row],[Male Voters]]</f>
        <v>0.86694604504976425</v>
      </c>
      <c r="AA7692" s="64">
        <f>Table1[[#This Row],[Total Ballots]]/Table1[[#This Row],[Total Voters]]</f>
        <v>0.87105727983850623</v>
      </c>
    </row>
    <row r="7693" spans="1:27" x14ac:dyDescent="0.35">
      <c r="A7693" s="8" t="s">
        <v>50</v>
      </c>
      <c r="B7693" s="17">
        <v>2008</v>
      </c>
      <c r="C7693" s="17" t="s">
        <v>82</v>
      </c>
      <c r="D7693" s="17"/>
      <c r="E7693" s="35" t="s">
        <v>74</v>
      </c>
      <c r="F7693" s="35" t="s">
        <v>78</v>
      </c>
      <c r="G7693" s="51" t="s">
        <v>66</v>
      </c>
      <c r="H7693" s="10">
        <v>2232.02</v>
      </c>
      <c r="I7693" s="10">
        <v>2258.02</v>
      </c>
      <c r="J7693" s="53">
        <v>4490.04</v>
      </c>
      <c r="K7693" s="55">
        <v>2055</v>
      </c>
      <c r="L7693" s="57">
        <v>1943</v>
      </c>
      <c r="M7693" s="57"/>
      <c r="N7693" s="59">
        <v>3998</v>
      </c>
      <c r="O7693" s="61">
        <v>1904</v>
      </c>
      <c r="P7693" s="10">
        <v>1799</v>
      </c>
      <c r="Q7693" s="10"/>
      <c r="R7693" s="11">
        <v>3703</v>
      </c>
      <c r="S7693" s="24">
        <f>Table1[[#This Row],[Female Voters]]/Table1[[#This Row],[Female Population]]</f>
        <v>0.92069067481474176</v>
      </c>
      <c r="T7693" s="24">
        <f>Table1[[#This Row],[Male Voters]]/Table1[[#This Row],[Male Population]]</f>
        <v>0.86048839248545184</v>
      </c>
      <c r="U7693" s="24">
        <f>Table1[[#This Row],[Total Voters]]/Table1[[#This Row],[Total Population]]</f>
        <v>0.8904152301538516</v>
      </c>
      <c r="V7693" s="24">
        <f>Table1[[#This Row],[Female Ballots]]/Table1[[#This Row],[Female Population]]</f>
        <v>0.85303895126387752</v>
      </c>
      <c r="W7693" s="24">
        <f>Table1[[#This Row],[Male Ballots]]/Table1[[#This Row],[Male Population]]</f>
        <v>0.79671570668107461</v>
      </c>
      <c r="X7693" s="24">
        <f>Table1[[#This Row],[Total Ballots]]/Table1[[#This Row],[Total Population]]</f>
        <v>0.82471425644314977</v>
      </c>
      <c r="Y7693" s="24">
        <f>Table1[[#This Row],[Female Ballots]]/Table1[[#This Row],[Female Voters]]</f>
        <v>0.92652068126520681</v>
      </c>
      <c r="Z7693" s="24">
        <f>Table1[[#This Row],[Male Ballots]]/Table1[[#This Row],[Male Voters]]</f>
        <v>0.92588780236747303</v>
      </c>
      <c r="AA7693" s="64">
        <f>Table1[[#This Row],[Total Ballots]]/Table1[[#This Row],[Total Voters]]</f>
        <v>0.9262131065532766</v>
      </c>
    </row>
    <row r="7694" spans="1:27" x14ac:dyDescent="0.35">
      <c r="A7694" s="8" t="s">
        <v>50</v>
      </c>
      <c r="B7694" s="17">
        <v>2008</v>
      </c>
      <c r="C7694" s="17" t="s">
        <v>82</v>
      </c>
      <c r="D7694" s="17"/>
      <c r="E7694" s="35" t="s">
        <v>74</v>
      </c>
      <c r="F7694" s="35" t="s">
        <v>78</v>
      </c>
      <c r="G7694" s="51" t="s">
        <v>67</v>
      </c>
      <c r="H7694" s="10">
        <v>2570.0200000000004</v>
      </c>
      <c r="I7694" s="10">
        <v>2279.02</v>
      </c>
      <c r="J7694" s="53">
        <v>4849.05</v>
      </c>
      <c r="K7694" s="55">
        <v>2250</v>
      </c>
      <c r="L7694" s="57">
        <v>2068</v>
      </c>
      <c r="M7694" s="57"/>
      <c r="N7694" s="59">
        <v>4318</v>
      </c>
      <c r="O7694" s="61">
        <v>2155</v>
      </c>
      <c r="P7694" s="10">
        <v>1967</v>
      </c>
      <c r="Q7694" s="10"/>
      <c r="R7694" s="11">
        <v>4122</v>
      </c>
      <c r="S7694" s="24">
        <f>Table1[[#This Row],[Female Voters]]/Table1[[#This Row],[Female Population]]</f>
        <v>0.87547956825238704</v>
      </c>
      <c r="T7694" s="24">
        <f>Table1[[#This Row],[Male Voters]]/Table1[[#This Row],[Male Population]]</f>
        <v>0.90740756992040439</v>
      </c>
      <c r="U7694" s="24">
        <f>Table1[[#This Row],[Total Voters]]/Table1[[#This Row],[Total Population]]</f>
        <v>0.89048370299336976</v>
      </c>
      <c r="V7694" s="24">
        <f>Table1[[#This Row],[Female Ballots]]/Table1[[#This Row],[Female Population]]</f>
        <v>0.83851487537061953</v>
      </c>
      <c r="W7694" s="24">
        <f>Table1[[#This Row],[Male Ballots]]/Table1[[#This Row],[Male Population]]</f>
        <v>0.86309027564479468</v>
      </c>
      <c r="X7694" s="24">
        <f>Table1[[#This Row],[Total Ballots]]/Table1[[#This Row],[Total Population]]</f>
        <v>0.85006341448324929</v>
      </c>
      <c r="Y7694" s="24">
        <f>Table1[[#This Row],[Female Ballots]]/Table1[[#This Row],[Female Voters]]</f>
        <v>0.95777777777777773</v>
      </c>
      <c r="Z7694" s="24">
        <f>Table1[[#This Row],[Male Ballots]]/Table1[[#This Row],[Male Voters]]</f>
        <v>0.95116054158607355</v>
      </c>
      <c r="AA7694" s="64">
        <f>Table1[[#This Row],[Total Ballots]]/Table1[[#This Row],[Total Voters]]</f>
        <v>0.95460861509958317</v>
      </c>
    </row>
    <row r="7695" spans="1:27" x14ac:dyDescent="0.35">
      <c r="A7695" s="8" t="s">
        <v>29</v>
      </c>
      <c r="B7695" s="17">
        <v>2008</v>
      </c>
      <c r="C7695" s="17" t="s">
        <v>82</v>
      </c>
      <c r="D7695" s="17" t="s">
        <v>69</v>
      </c>
      <c r="E7695" s="35" t="s">
        <v>74</v>
      </c>
      <c r="F7695" s="35" t="s">
        <v>78</v>
      </c>
      <c r="G7695" s="51" t="s">
        <v>79</v>
      </c>
      <c r="H7695" s="10">
        <v>7727</v>
      </c>
      <c r="I7695" s="10">
        <v>7834</v>
      </c>
      <c r="J7695" s="53">
        <v>15561</v>
      </c>
      <c r="K7695" s="55">
        <v>6154</v>
      </c>
      <c r="L7695" s="57">
        <v>5808</v>
      </c>
      <c r="M7695" s="57">
        <v>183</v>
      </c>
      <c r="N7695" s="59">
        <v>12145</v>
      </c>
      <c r="O7695" s="61">
        <v>5165</v>
      </c>
      <c r="P7695" s="10">
        <v>4777</v>
      </c>
      <c r="Q7695" s="10">
        <v>138</v>
      </c>
      <c r="R7695" s="11">
        <v>10080</v>
      </c>
      <c r="S7695" s="24">
        <f>Table1[[#This Row],[Female Voters]]/Table1[[#This Row],[Female Population]]</f>
        <v>0.7964281092273845</v>
      </c>
      <c r="T7695" s="24">
        <f>Table1[[#This Row],[Male Voters]]/Table1[[#This Row],[Male Population]]</f>
        <v>0.74138371202450859</v>
      </c>
      <c r="U7695" s="24">
        <f>Table1[[#This Row],[Total Voters]]/Table1[[#This Row],[Total Population]]</f>
        <v>0.78047683310841209</v>
      </c>
      <c r="V7695" s="24">
        <f>Table1[[#This Row],[Female Ballots]]/Table1[[#This Row],[Female Population]]</f>
        <v>0.6684353565419956</v>
      </c>
      <c r="W7695" s="24">
        <f>Table1[[#This Row],[Male Ballots]]/Table1[[#This Row],[Male Population]]</f>
        <v>0.6097778912432984</v>
      </c>
      <c r="X7695" s="24">
        <f>Table1[[#This Row],[Total Ballots]]/Table1[[#This Row],[Total Population]]</f>
        <v>0.64777327935222673</v>
      </c>
      <c r="Y7695" s="24">
        <f>Table1[[#This Row],[Female Ballots]]/Table1[[#This Row],[Female Voters]]</f>
        <v>0.83929151771205723</v>
      </c>
      <c r="Z7695" s="24">
        <f>Table1[[#This Row],[Male Ballots]]/Table1[[#This Row],[Male Voters]]</f>
        <v>0.82248622589531684</v>
      </c>
      <c r="AA7695" s="64">
        <f>Table1[[#This Row],[Total Ballots]]/Table1[[#This Row],[Total Voters]]</f>
        <v>0.82997118155619598</v>
      </c>
    </row>
    <row r="7696" spans="1:27" x14ac:dyDescent="0.35">
      <c r="A7696" s="8" t="s">
        <v>29</v>
      </c>
      <c r="B7696" s="17">
        <v>2008</v>
      </c>
      <c r="C7696" s="17" t="s">
        <v>82</v>
      </c>
      <c r="D7696" s="17" t="s">
        <v>69</v>
      </c>
      <c r="E7696" s="35" t="s">
        <v>74</v>
      </c>
      <c r="F7696" s="35" t="s">
        <v>78</v>
      </c>
      <c r="G7696" s="51" t="s">
        <v>62</v>
      </c>
      <c r="H7696" s="10">
        <v>631</v>
      </c>
      <c r="I7696" s="10">
        <v>658</v>
      </c>
      <c r="J7696" s="53">
        <v>1289</v>
      </c>
      <c r="K7696" s="55">
        <v>451</v>
      </c>
      <c r="L7696" s="57">
        <v>392</v>
      </c>
      <c r="M7696" s="57">
        <v>37</v>
      </c>
      <c r="N7696" s="59">
        <v>880</v>
      </c>
      <c r="O7696" s="61">
        <v>252</v>
      </c>
      <c r="P7696" s="10">
        <v>204</v>
      </c>
      <c r="Q7696" s="10">
        <v>14</v>
      </c>
      <c r="R7696" s="11">
        <v>470</v>
      </c>
      <c r="S7696" s="24">
        <f>Table1[[#This Row],[Female Voters]]/Table1[[#This Row],[Female Population]]</f>
        <v>0.71473851030110935</v>
      </c>
      <c r="T7696" s="24">
        <f>Table1[[#This Row],[Male Voters]]/Table1[[#This Row],[Male Population]]</f>
        <v>0.5957446808510638</v>
      </c>
      <c r="U7696" s="24">
        <f>Table1[[#This Row],[Total Voters]]/Table1[[#This Row],[Total Population]]</f>
        <v>0.68269976726144299</v>
      </c>
      <c r="V7696" s="24">
        <f>Table1[[#This Row],[Female Ballots]]/Table1[[#This Row],[Female Population]]</f>
        <v>0.39936608557844688</v>
      </c>
      <c r="W7696" s="24">
        <f>Table1[[#This Row],[Male Ballots]]/Table1[[#This Row],[Male Population]]</f>
        <v>0.3100303951367781</v>
      </c>
      <c r="X7696" s="24">
        <f>Table1[[#This Row],[Total Ballots]]/Table1[[#This Row],[Total Population]]</f>
        <v>0.36462373933281611</v>
      </c>
      <c r="Y7696" s="24">
        <f>Table1[[#This Row],[Female Ballots]]/Table1[[#This Row],[Female Voters]]</f>
        <v>0.55875831485587579</v>
      </c>
      <c r="Z7696" s="24">
        <f>Table1[[#This Row],[Male Ballots]]/Table1[[#This Row],[Male Voters]]</f>
        <v>0.52040816326530615</v>
      </c>
      <c r="AA7696" s="64">
        <f>Table1[[#This Row],[Total Ballots]]/Table1[[#This Row],[Total Voters]]</f>
        <v>0.53409090909090906</v>
      </c>
    </row>
    <row r="7697" spans="1:27" x14ac:dyDescent="0.35">
      <c r="A7697" s="8" t="s">
        <v>29</v>
      </c>
      <c r="B7697" s="17">
        <v>2008</v>
      </c>
      <c r="C7697" s="17" t="s">
        <v>82</v>
      </c>
      <c r="D7697" s="17" t="s">
        <v>69</v>
      </c>
      <c r="E7697" s="35" t="s">
        <v>74</v>
      </c>
      <c r="F7697" s="35" t="s">
        <v>78</v>
      </c>
      <c r="G7697" s="51" t="s">
        <v>63</v>
      </c>
      <c r="H7697" s="10">
        <v>947</v>
      </c>
      <c r="I7697" s="10">
        <v>984</v>
      </c>
      <c r="J7697" s="53">
        <v>1931</v>
      </c>
      <c r="K7697" s="55">
        <v>717</v>
      </c>
      <c r="L7697" s="57">
        <v>614</v>
      </c>
      <c r="M7697" s="57">
        <v>21</v>
      </c>
      <c r="N7697" s="59">
        <v>1352</v>
      </c>
      <c r="O7697" s="61">
        <v>476</v>
      </c>
      <c r="P7697" s="10">
        <v>382</v>
      </c>
      <c r="Q7697" s="10">
        <v>16</v>
      </c>
      <c r="R7697" s="11">
        <v>874</v>
      </c>
      <c r="S7697" s="24">
        <f>Table1[[#This Row],[Female Voters]]/Table1[[#This Row],[Female Population]]</f>
        <v>0.75712777191129887</v>
      </c>
      <c r="T7697" s="24">
        <f>Table1[[#This Row],[Male Voters]]/Table1[[#This Row],[Male Population]]</f>
        <v>0.62398373983739841</v>
      </c>
      <c r="U7697" s="24">
        <f>Table1[[#This Row],[Total Voters]]/Table1[[#This Row],[Total Population]]</f>
        <v>0.7001553599171414</v>
      </c>
      <c r="V7697" s="24">
        <f>Table1[[#This Row],[Female Ballots]]/Table1[[#This Row],[Female Population]]</f>
        <v>0.50263991552270326</v>
      </c>
      <c r="W7697" s="24">
        <f>Table1[[#This Row],[Male Ballots]]/Table1[[#This Row],[Male Population]]</f>
        <v>0.38821138211382111</v>
      </c>
      <c r="X7697" s="24">
        <f>Table1[[#This Row],[Total Ballots]]/Table1[[#This Row],[Total Population]]</f>
        <v>0.45261522527187986</v>
      </c>
      <c r="Y7697" s="24">
        <f>Table1[[#This Row],[Female Ballots]]/Table1[[#This Row],[Female Voters]]</f>
        <v>0.66387726638772659</v>
      </c>
      <c r="Z7697" s="24">
        <f>Table1[[#This Row],[Male Ballots]]/Table1[[#This Row],[Male Voters]]</f>
        <v>0.62214983713355054</v>
      </c>
      <c r="AA7697" s="64">
        <f>Table1[[#This Row],[Total Ballots]]/Table1[[#This Row],[Total Voters]]</f>
        <v>0.64644970414201186</v>
      </c>
    </row>
    <row r="7698" spans="1:27" x14ac:dyDescent="0.35">
      <c r="A7698" s="8" t="s">
        <v>29</v>
      </c>
      <c r="B7698" s="17">
        <v>2008</v>
      </c>
      <c r="C7698" s="17" t="s">
        <v>82</v>
      </c>
      <c r="D7698" s="17" t="s">
        <v>69</v>
      </c>
      <c r="E7698" s="35" t="s">
        <v>74</v>
      </c>
      <c r="F7698" s="35" t="s">
        <v>78</v>
      </c>
      <c r="G7698" s="51" t="s">
        <v>64</v>
      </c>
      <c r="H7698" s="10">
        <v>1223</v>
      </c>
      <c r="I7698" s="10">
        <v>1322</v>
      </c>
      <c r="J7698" s="53">
        <v>2545</v>
      </c>
      <c r="K7698" s="55">
        <v>794</v>
      </c>
      <c r="L7698" s="57">
        <v>791</v>
      </c>
      <c r="M7698" s="57">
        <v>24</v>
      </c>
      <c r="N7698" s="59">
        <v>1609</v>
      </c>
      <c r="O7698" s="61">
        <v>611</v>
      </c>
      <c r="P7698" s="10">
        <v>572</v>
      </c>
      <c r="Q7698" s="10">
        <v>18</v>
      </c>
      <c r="R7698" s="11">
        <v>1201</v>
      </c>
      <c r="S7698" s="24">
        <f>Table1[[#This Row],[Female Voters]]/Table1[[#This Row],[Female Population]]</f>
        <v>0.64922322158626333</v>
      </c>
      <c r="T7698" s="24">
        <f>Table1[[#This Row],[Male Voters]]/Table1[[#This Row],[Male Population]]</f>
        <v>0.59833585476550677</v>
      </c>
      <c r="U7698" s="24">
        <f>Table1[[#This Row],[Total Voters]]/Table1[[#This Row],[Total Population]]</f>
        <v>0.63222003929273085</v>
      </c>
      <c r="V7698" s="24">
        <f>Table1[[#This Row],[Female Ballots]]/Table1[[#This Row],[Female Population]]</f>
        <v>0.49959116925592806</v>
      </c>
      <c r="W7698" s="24">
        <f>Table1[[#This Row],[Male Ballots]]/Table1[[#This Row],[Male Population]]</f>
        <v>0.43267776096822996</v>
      </c>
      <c r="X7698" s="24">
        <f>Table1[[#This Row],[Total Ballots]]/Table1[[#This Row],[Total Population]]</f>
        <v>0.47190569744597249</v>
      </c>
      <c r="Y7698" s="24">
        <f>Table1[[#This Row],[Female Ballots]]/Table1[[#This Row],[Female Voters]]</f>
        <v>0.76952141057934509</v>
      </c>
      <c r="Z7698" s="24">
        <f>Table1[[#This Row],[Male Ballots]]/Table1[[#This Row],[Male Voters]]</f>
        <v>0.72313527180783821</v>
      </c>
      <c r="AA7698" s="64">
        <f>Table1[[#This Row],[Total Ballots]]/Table1[[#This Row],[Total Voters]]</f>
        <v>0.74642635177128647</v>
      </c>
    </row>
    <row r="7699" spans="1:27" x14ac:dyDescent="0.35">
      <c r="A7699" s="8" t="s">
        <v>29</v>
      </c>
      <c r="B7699" s="17">
        <v>2008</v>
      </c>
      <c r="C7699" s="17" t="s">
        <v>82</v>
      </c>
      <c r="D7699" s="17" t="s">
        <v>69</v>
      </c>
      <c r="E7699" s="35" t="s">
        <v>74</v>
      </c>
      <c r="F7699" s="35" t="s">
        <v>78</v>
      </c>
      <c r="G7699" s="51" t="s">
        <v>65</v>
      </c>
      <c r="H7699" s="10">
        <v>1602</v>
      </c>
      <c r="I7699" s="10">
        <v>1590</v>
      </c>
      <c r="J7699" s="53">
        <v>3192</v>
      </c>
      <c r="K7699" s="55">
        <v>1290</v>
      </c>
      <c r="L7699" s="57">
        <v>1139</v>
      </c>
      <c r="M7699" s="57">
        <v>23</v>
      </c>
      <c r="N7699" s="59">
        <v>2452</v>
      </c>
      <c r="O7699" s="61">
        <v>1092</v>
      </c>
      <c r="P7699" s="10">
        <v>933</v>
      </c>
      <c r="Q7699" s="10">
        <v>22</v>
      </c>
      <c r="R7699" s="11">
        <v>2047</v>
      </c>
      <c r="S7699" s="24">
        <f>Table1[[#This Row],[Female Voters]]/Table1[[#This Row],[Female Population]]</f>
        <v>0.80524344569288386</v>
      </c>
      <c r="T7699" s="24">
        <f>Table1[[#This Row],[Male Voters]]/Table1[[#This Row],[Male Population]]</f>
        <v>0.71635220125786159</v>
      </c>
      <c r="U7699" s="24">
        <f>Table1[[#This Row],[Total Voters]]/Table1[[#This Row],[Total Population]]</f>
        <v>0.76817042606516295</v>
      </c>
      <c r="V7699" s="24">
        <f>Table1[[#This Row],[Female Ballots]]/Table1[[#This Row],[Female Population]]</f>
        <v>0.68164794007490637</v>
      </c>
      <c r="W7699" s="24">
        <f>Table1[[#This Row],[Male Ballots]]/Table1[[#This Row],[Male Population]]</f>
        <v>0.58679245283018866</v>
      </c>
      <c r="X7699" s="24">
        <f>Table1[[#This Row],[Total Ballots]]/Table1[[#This Row],[Total Population]]</f>
        <v>0.64129072681704258</v>
      </c>
      <c r="Y7699" s="24">
        <f>Table1[[#This Row],[Female Ballots]]/Table1[[#This Row],[Female Voters]]</f>
        <v>0.84651162790697676</v>
      </c>
      <c r="Z7699" s="24">
        <f>Table1[[#This Row],[Male Ballots]]/Table1[[#This Row],[Male Voters]]</f>
        <v>0.8191395961369623</v>
      </c>
      <c r="AA7699" s="64">
        <f>Table1[[#This Row],[Total Ballots]]/Table1[[#This Row],[Total Voters]]</f>
        <v>0.83482871125611746</v>
      </c>
    </row>
    <row r="7700" spans="1:27" x14ac:dyDescent="0.35">
      <c r="A7700" s="8" t="s">
        <v>29</v>
      </c>
      <c r="B7700" s="17">
        <v>2008</v>
      </c>
      <c r="C7700" s="17" t="s">
        <v>82</v>
      </c>
      <c r="D7700" s="17" t="s">
        <v>69</v>
      </c>
      <c r="E7700" s="35" t="s">
        <v>74</v>
      </c>
      <c r="F7700" s="35" t="s">
        <v>78</v>
      </c>
      <c r="G7700" s="51" t="s">
        <v>66</v>
      </c>
      <c r="H7700" s="10">
        <v>1634</v>
      </c>
      <c r="I7700" s="10">
        <v>1633</v>
      </c>
      <c r="J7700" s="53">
        <v>3267</v>
      </c>
      <c r="K7700" s="55">
        <v>1448</v>
      </c>
      <c r="L7700" s="57">
        <v>1408</v>
      </c>
      <c r="M7700" s="57">
        <v>45</v>
      </c>
      <c r="N7700" s="59">
        <v>2901</v>
      </c>
      <c r="O7700" s="61">
        <v>1363</v>
      </c>
      <c r="P7700" s="10">
        <v>1272</v>
      </c>
      <c r="Q7700" s="10">
        <v>41</v>
      </c>
      <c r="R7700" s="11">
        <v>2676</v>
      </c>
      <c r="S7700" s="24">
        <f>Table1[[#This Row],[Female Voters]]/Table1[[#This Row],[Female Population]]</f>
        <v>0.88616891064871484</v>
      </c>
      <c r="T7700" s="24">
        <f>Table1[[#This Row],[Male Voters]]/Table1[[#This Row],[Male Population]]</f>
        <v>0.86221677893447646</v>
      </c>
      <c r="U7700" s="24">
        <f>Table1[[#This Row],[Total Voters]]/Table1[[#This Row],[Total Population]]</f>
        <v>0.88797061524334253</v>
      </c>
      <c r="V7700" s="24">
        <f>Table1[[#This Row],[Female Ballots]]/Table1[[#This Row],[Female Population]]</f>
        <v>0.83414932680538556</v>
      </c>
      <c r="W7700" s="24">
        <f>Table1[[#This Row],[Male Ballots]]/Table1[[#This Row],[Male Population]]</f>
        <v>0.7789344764237599</v>
      </c>
      <c r="X7700" s="24">
        <f>Table1[[#This Row],[Total Ballots]]/Table1[[#This Row],[Total Population]]</f>
        <v>0.81910009182736454</v>
      </c>
      <c r="Y7700" s="24">
        <f>Table1[[#This Row],[Female Ballots]]/Table1[[#This Row],[Female Voters]]</f>
        <v>0.94129834254143652</v>
      </c>
      <c r="Z7700" s="24">
        <f>Table1[[#This Row],[Male Ballots]]/Table1[[#This Row],[Male Voters]]</f>
        <v>0.90340909090909094</v>
      </c>
      <c r="AA7700" s="64">
        <f>Table1[[#This Row],[Total Ballots]]/Table1[[#This Row],[Total Voters]]</f>
        <v>0.92244053774560497</v>
      </c>
    </row>
    <row r="7701" spans="1:27" x14ac:dyDescent="0.35">
      <c r="A7701" s="8" t="s">
        <v>29</v>
      </c>
      <c r="B7701" s="17">
        <v>2008</v>
      </c>
      <c r="C7701" s="17" t="s">
        <v>82</v>
      </c>
      <c r="D7701" s="17" t="s">
        <v>69</v>
      </c>
      <c r="E7701" s="35" t="s">
        <v>74</v>
      </c>
      <c r="F7701" s="35" t="s">
        <v>78</v>
      </c>
      <c r="G7701" s="51" t="s">
        <v>67</v>
      </c>
      <c r="H7701" s="10">
        <v>1690</v>
      </c>
      <c r="I7701" s="10">
        <v>1647</v>
      </c>
      <c r="J7701" s="53">
        <v>3337</v>
      </c>
      <c r="K7701" s="55">
        <v>1454</v>
      </c>
      <c r="L7701" s="57">
        <v>1464</v>
      </c>
      <c r="M7701" s="57">
        <v>33</v>
      </c>
      <c r="N7701" s="59">
        <v>2951</v>
      </c>
      <c r="O7701" s="61">
        <v>1371</v>
      </c>
      <c r="P7701" s="10">
        <v>1414</v>
      </c>
      <c r="Q7701" s="10">
        <v>27</v>
      </c>
      <c r="R7701" s="11">
        <v>2812</v>
      </c>
      <c r="S7701" s="24">
        <f>Table1[[#This Row],[Female Voters]]/Table1[[#This Row],[Female Population]]</f>
        <v>0.86035502958579879</v>
      </c>
      <c r="T7701" s="24">
        <f>Table1[[#This Row],[Male Voters]]/Table1[[#This Row],[Male Population]]</f>
        <v>0.88888888888888884</v>
      </c>
      <c r="U7701" s="24">
        <f>Table1[[#This Row],[Total Voters]]/Table1[[#This Row],[Total Population]]</f>
        <v>0.88432724003596042</v>
      </c>
      <c r="V7701" s="24">
        <f>Table1[[#This Row],[Female Ballots]]/Table1[[#This Row],[Female Population]]</f>
        <v>0.81124260355029587</v>
      </c>
      <c r="W7701" s="24">
        <f>Table1[[#This Row],[Male Ballots]]/Table1[[#This Row],[Male Population]]</f>
        <v>0.85853066180935034</v>
      </c>
      <c r="X7701" s="24">
        <f>Table1[[#This Row],[Total Ballots]]/Table1[[#This Row],[Total Population]]</f>
        <v>0.8426730596344022</v>
      </c>
      <c r="Y7701" s="24">
        <f>Table1[[#This Row],[Female Ballots]]/Table1[[#This Row],[Female Voters]]</f>
        <v>0.94291609353507566</v>
      </c>
      <c r="Z7701" s="24">
        <f>Table1[[#This Row],[Male Ballots]]/Table1[[#This Row],[Male Voters]]</f>
        <v>0.96584699453551914</v>
      </c>
      <c r="AA7701" s="64">
        <f>Table1[[#This Row],[Total Ballots]]/Table1[[#This Row],[Total Voters]]</f>
        <v>0.95289732294137586</v>
      </c>
    </row>
    <row r="7702" spans="1:27" x14ac:dyDescent="0.35">
      <c r="A7702" s="8" t="s">
        <v>42</v>
      </c>
      <c r="B7702" s="17">
        <v>2008</v>
      </c>
      <c r="C7702" s="17" t="s">
        <v>82</v>
      </c>
      <c r="D7702" s="17"/>
      <c r="E7702" s="35" t="s">
        <v>74</v>
      </c>
      <c r="F7702" s="35" t="s">
        <v>78</v>
      </c>
      <c r="G7702" s="51" t="s">
        <v>79</v>
      </c>
      <c r="H7702" s="10">
        <v>28801</v>
      </c>
      <c r="I7702" s="10">
        <v>28251</v>
      </c>
      <c r="J7702" s="53">
        <v>57052</v>
      </c>
      <c r="K7702" s="55">
        <v>22011</v>
      </c>
      <c r="L7702" s="57">
        <v>19551</v>
      </c>
      <c r="M7702" s="57">
        <v>12</v>
      </c>
      <c r="N7702" s="59">
        <v>41574</v>
      </c>
      <c r="O7702" s="61">
        <v>17971</v>
      </c>
      <c r="P7702" s="10">
        <v>15885</v>
      </c>
      <c r="Q7702" s="10">
        <v>7</v>
      </c>
      <c r="R7702" s="11">
        <v>33863</v>
      </c>
      <c r="S7702" s="24">
        <f>Table1[[#This Row],[Female Voters]]/Table1[[#This Row],[Female Population]]</f>
        <v>0.76424429707301833</v>
      </c>
      <c r="T7702" s="24">
        <f>Table1[[#This Row],[Male Voters]]/Table1[[#This Row],[Male Population]]</f>
        <v>0.69204629924604444</v>
      </c>
      <c r="U7702" s="24">
        <f>Table1[[#This Row],[Total Voters]]/Table1[[#This Row],[Total Population]]</f>
        <v>0.72870363878566924</v>
      </c>
      <c r="V7702" s="24">
        <f>Table1[[#This Row],[Female Ballots]]/Table1[[#This Row],[Female Population]]</f>
        <v>0.62397138988229572</v>
      </c>
      <c r="W7702" s="24">
        <f>Table1[[#This Row],[Male Ballots]]/Table1[[#This Row],[Male Population]]</f>
        <v>0.56228098120420511</v>
      </c>
      <c r="X7702" s="24">
        <f>Table1[[#This Row],[Total Ballots]]/Table1[[#This Row],[Total Population]]</f>
        <v>0.59354623851924559</v>
      </c>
      <c r="Y7702" s="24">
        <f>Table1[[#This Row],[Female Ballots]]/Table1[[#This Row],[Female Voters]]</f>
        <v>0.81645540865930666</v>
      </c>
      <c r="Z7702" s="24">
        <f>Table1[[#This Row],[Male Ballots]]/Table1[[#This Row],[Male Voters]]</f>
        <v>0.81249040969771369</v>
      </c>
      <c r="AA7702" s="64">
        <f>Table1[[#This Row],[Total Ballots]]/Table1[[#This Row],[Total Voters]]</f>
        <v>0.81452350026458842</v>
      </c>
    </row>
    <row r="7703" spans="1:27" x14ac:dyDescent="0.35">
      <c r="A7703" s="8" t="s">
        <v>42</v>
      </c>
      <c r="B7703" s="17">
        <v>2008</v>
      </c>
      <c r="C7703" s="17" t="s">
        <v>82</v>
      </c>
      <c r="D7703" s="17"/>
      <c r="E7703" s="35" t="s">
        <v>74</v>
      </c>
      <c r="F7703" s="35" t="s">
        <v>78</v>
      </c>
      <c r="G7703" s="51" t="s">
        <v>62</v>
      </c>
      <c r="H7703" s="10">
        <v>3073</v>
      </c>
      <c r="I7703" s="10">
        <v>3407</v>
      </c>
      <c r="J7703" s="53">
        <v>6480</v>
      </c>
      <c r="K7703" s="55">
        <v>2122</v>
      </c>
      <c r="L7703" s="57">
        <v>1825</v>
      </c>
      <c r="M7703" s="57">
        <v>6</v>
      </c>
      <c r="N7703" s="59">
        <v>3953</v>
      </c>
      <c r="O7703" s="61">
        <v>1177</v>
      </c>
      <c r="P7703" s="10">
        <v>965</v>
      </c>
      <c r="Q7703" s="10">
        <v>4</v>
      </c>
      <c r="R7703" s="11">
        <v>2146</v>
      </c>
      <c r="S7703" s="24">
        <f>Table1[[#This Row],[Female Voters]]/Table1[[#This Row],[Female Population]]</f>
        <v>0.69053042629352424</v>
      </c>
      <c r="T7703" s="24">
        <f>Table1[[#This Row],[Male Voters]]/Table1[[#This Row],[Male Population]]</f>
        <v>0.53566187261520404</v>
      </c>
      <c r="U7703" s="24">
        <f>Table1[[#This Row],[Total Voters]]/Table1[[#This Row],[Total Population]]</f>
        <v>0.61003086419753083</v>
      </c>
      <c r="V7703" s="24">
        <f>Table1[[#This Row],[Female Ballots]]/Table1[[#This Row],[Female Population]]</f>
        <v>0.38301334201106413</v>
      </c>
      <c r="W7703" s="24">
        <f>Table1[[#This Row],[Male Ballots]]/Table1[[#This Row],[Male Population]]</f>
        <v>0.28324038743762842</v>
      </c>
      <c r="X7703" s="24">
        <f>Table1[[#This Row],[Total Ballots]]/Table1[[#This Row],[Total Population]]</f>
        <v>0.33117283950617282</v>
      </c>
      <c r="Y7703" s="24">
        <f>Table1[[#This Row],[Female Ballots]]/Table1[[#This Row],[Female Voters]]</f>
        <v>0.5546654099905749</v>
      </c>
      <c r="Z7703" s="24">
        <f>Table1[[#This Row],[Male Ballots]]/Table1[[#This Row],[Male Voters]]</f>
        <v>0.52876712328767128</v>
      </c>
      <c r="AA7703" s="64">
        <f>Table1[[#This Row],[Total Ballots]]/Table1[[#This Row],[Total Voters]]</f>
        <v>0.54287882620794337</v>
      </c>
    </row>
    <row r="7704" spans="1:27" x14ac:dyDescent="0.35">
      <c r="A7704" s="8" t="s">
        <v>42</v>
      </c>
      <c r="B7704" s="17">
        <v>2008</v>
      </c>
      <c r="C7704" s="17" t="s">
        <v>82</v>
      </c>
      <c r="D7704" s="17"/>
      <c r="E7704" s="35" t="s">
        <v>74</v>
      </c>
      <c r="F7704" s="35" t="s">
        <v>78</v>
      </c>
      <c r="G7704" s="51" t="s">
        <v>63</v>
      </c>
      <c r="H7704" s="10">
        <v>4024</v>
      </c>
      <c r="I7704" s="10">
        <v>4152</v>
      </c>
      <c r="J7704" s="53">
        <v>8176</v>
      </c>
      <c r="K7704" s="55">
        <v>2726</v>
      </c>
      <c r="L7704" s="57">
        <v>2375</v>
      </c>
      <c r="M7704" s="57">
        <v>2</v>
      </c>
      <c r="N7704" s="59">
        <v>5103</v>
      </c>
      <c r="O7704" s="61">
        <v>1860</v>
      </c>
      <c r="P7704" s="10">
        <v>1555</v>
      </c>
      <c r="Q7704" s="10"/>
      <c r="R7704" s="11">
        <v>3415</v>
      </c>
      <c r="S7704" s="24">
        <f>Table1[[#This Row],[Female Voters]]/Table1[[#This Row],[Female Population]]</f>
        <v>0.67743538767395628</v>
      </c>
      <c r="T7704" s="24">
        <f>Table1[[#This Row],[Male Voters]]/Table1[[#This Row],[Male Population]]</f>
        <v>0.57201348747591518</v>
      </c>
      <c r="U7704" s="24">
        <f>Table1[[#This Row],[Total Voters]]/Table1[[#This Row],[Total Population]]</f>
        <v>0.62414383561643838</v>
      </c>
      <c r="V7704" s="24">
        <f>Table1[[#This Row],[Female Ballots]]/Table1[[#This Row],[Female Population]]</f>
        <v>0.46222664015904574</v>
      </c>
      <c r="W7704" s="24">
        <f>Table1[[#This Row],[Male Ballots]]/Table1[[#This Row],[Male Population]]</f>
        <v>0.37451830443159922</v>
      </c>
      <c r="X7704" s="24">
        <f>Table1[[#This Row],[Total Ballots]]/Table1[[#This Row],[Total Population]]</f>
        <v>0.41768590998043054</v>
      </c>
      <c r="Y7704" s="24">
        <f>Table1[[#This Row],[Female Ballots]]/Table1[[#This Row],[Female Voters]]</f>
        <v>0.68231841526045489</v>
      </c>
      <c r="Z7704" s="24">
        <f>Table1[[#This Row],[Male Ballots]]/Table1[[#This Row],[Male Voters]]</f>
        <v>0.65473684210526317</v>
      </c>
      <c r="AA7704" s="64">
        <f>Table1[[#This Row],[Total Ballots]]/Table1[[#This Row],[Total Voters]]</f>
        <v>0.66921418773270624</v>
      </c>
    </row>
    <row r="7705" spans="1:27" x14ac:dyDescent="0.35">
      <c r="A7705" s="8" t="s">
        <v>42</v>
      </c>
      <c r="B7705" s="17">
        <v>2008</v>
      </c>
      <c r="C7705" s="17" t="s">
        <v>82</v>
      </c>
      <c r="D7705" s="17"/>
      <c r="E7705" s="35" t="s">
        <v>74</v>
      </c>
      <c r="F7705" s="35" t="s">
        <v>78</v>
      </c>
      <c r="G7705" s="51" t="s">
        <v>64</v>
      </c>
      <c r="H7705" s="10">
        <v>4454</v>
      </c>
      <c r="I7705" s="10">
        <v>4524</v>
      </c>
      <c r="J7705" s="53">
        <v>8978</v>
      </c>
      <c r="K7705" s="55">
        <v>3135</v>
      </c>
      <c r="L7705" s="57">
        <v>2639</v>
      </c>
      <c r="M7705" s="57">
        <v>1</v>
      </c>
      <c r="N7705" s="59">
        <v>5775</v>
      </c>
      <c r="O7705" s="61">
        <v>2411</v>
      </c>
      <c r="P7705" s="10">
        <v>2018</v>
      </c>
      <c r="Q7705" s="10">
        <v>1</v>
      </c>
      <c r="R7705" s="11">
        <v>4430</v>
      </c>
      <c r="S7705" s="24">
        <f>Table1[[#This Row],[Female Voters]]/Table1[[#This Row],[Female Population]]</f>
        <v>0.70386169735069604</v>
      </c>
      <c r="T7705" s="24">
        <f>Table1[[#This Row],[Male Voters]]/Table1[[#This Row],[Male Population]]</f>
        <v>0.58333333333333337</v>
      </c>
      <c r="U7705" s="24">
        <f>Table1[[#This Row],[Total Voters]]/Table1[[#This Row],[Total Population]]</f>
        <v>0.64323902873691241</v>
      </c>
      <c r="V7705" s="24">
        <f>Table1[[#This Row],[Female Ballots]]/Table1[[#This Row],[Female Population]]</f>
        <v>0.541311180960934</v>
      </c>
      <c r="W7705" s="24">
        <f>Table1[[#This Row],[Male Ballots]]/Table1[[#This Row],[Male Population]]</f>
        <v>0.44606542882404954</v>
      </c>
      <c r="X7705" s="24">
        <f>Table1[[#This Row],[Total Ballots]]/Table1[[#This Row],[Total Population]]</f>
        <v>0.49342838048563153</v>
      </c>
      <c r="Y7705" s="24">
        <f>Table1[[#This Row],[Female Ballots]]/Table1[[#This Row],[Female Voters]]</f>
        <v>0.76905901116427433</v>
      </c>
      <c r="Z7705" s="24">
        <f>Table1[[#This Row],[Male Ballots]]/Table1[[#This Row],[Male Voters]]</f>
        <v>0.76468359226979921</v>
      </c>
      <c r="AA7705" s="64">
        <f>Table1[[#This Row],[Total Ballots]]/Table1[[#This Row],[Total Voters]]</f>
        <v>0.76709956709956706</v>
      </c>
    </row>
    <row r="7706" spans="1:27" x14ac:dyDescent="0.35">
      <c r="A7706" s="8" t="s">
        <v>42</v>
      </c>
      <c r="B7706" s="17">
        <v>2008</v>
      </c>
      <c r="C7706" s="17" t="s">
        <v>82</v>
      </c>
      <c r="D7706" s="17"/>
      <c r="E7706" s="35" t="s">
        <v>74</v>
      </c>
      <c r="F7706" s="35" t="s">
        <v>78</v>
      </c>
      <c r="G7706" s="51" t="s">
        <v>65</v>
      </c>
      <c r="H7706" s="10">
        <v>5605</v>
      </c>
      <c r="I7706" s="10">
        <v>5527</v>
      </c>
      <c r="J7706" s="53">
        <v>11132</v>
      </c>
      <c r="K7706" s="55">
        <v>4183</v>
      </c>
      <c r="L7706" s="57">
        <v>3758</v>
      </c>
      <c r="M7706" s="57">
        <v>1</v>
      </c>
      <c r="N7706" s="59">
        <v>7942</v>
      </c>
      <c r="O7706" s="61">
        <v>3526</v>
      </c>
      <c r="P7706" s="10">
        <v>3097</v>
      </c>
      <c r="Q7706" s="10">
        <v>1</v>
      </c>
      <c r="R7706" s="11">
        <v>6624</v>
      </c>
      <c r="S7706" s="24">
        <f>Table1[[#This Row],[Female Voters]]/Table1[[#This Row],[Female Population]]</f>
        <v>0.74629794826048168</v>
      </c>
      <c r="T7706" s="24">
        <f>Table1[[#This Row],[Male Voters]]/Table1[[#This Row],[Male Population]]</f>
        <v>0.67993486520716484</v>
      </c>
      <c r="U7706" s="24">
        <f>Table1[[#This Row],[Total Voters]]/Table1[[#This Row],[Total Population]]</f>
        <v>0.7134387351778656</v>
      </c>
      <c r="V7706" s="24">
        <f>Table1[[#This Row],[Female Ballots]]/Table1[[#This Row],[Female Population]]</f>
        <v>0.62908117752007131</v>
      </c>
      <c r="W7706" s="24">
        <f>Table1[[#This Row],[Male Ballots]]/Table1[[#This Row],[Male Population]]</f>
        <v>0.56034014836258372</v>
      </c>
      <c r="X7706" s="24">
        <f>Table1[[#This Row],[Total Ballots]]/Table1[[#This Row],[Total Population]]</f>
        <v>0.5950413223140496</v>
      </c>
      <c r="Y7706" s="24">
        <f>Table1[[#This Row],[Female Ballots]]/Table1[[#This Row],[Female Voters]]</f>
        <v>0.84293569208701891</v>
      </c>
      <c r="Z7706" s="24">
        <f>Table1[[#This Row],[Male Ballots]]/Table1[[#This Row],[Male Voters]]</f>
        <v>0.82410856838744018</v>
      </c>
      <c r="AA7706" s="64">
        <f>Table1[[#This Row],[Total Ballots]]/Table1[[#This Row],[Total Voters]]</f>
        <v>0.83404683958700576</v>
      </c>
    </row>
    <row r="7707" spans="1:27" x14ac:dyDescent="0.35">
      <c r="A7707" s="8" t="s">
        <v>42</v>
      </c>
      <c r="B7707" s="17">
        <v>2008</v>
      </c>
      <c r="C7707" s="17" t="s">
        <v>82</v>
      </c>
      <c r="D7707" s="17"/>
      <c r="E7707" s="35" t="s">
        <v>74</v>
      </c>
      <c r="F7707" s="35" t="s">
        <v>78</v>
      </c>
      <c r="G7707" s="51" t="s">
        <v>66</v>
      </c>
      <c r="H7707" s="10">
        <v>4990</v>
      </c>
      <c r="I7707" s="10">
        <v>4952</v>
      </c>
      <c r="J7707" s="53">
        <v>9942</v>
      </c>
      <c r="K7707" s="55">
        <v>4275</v>
      </c>
      <c r="L7707" s="57">
        <v>4030</v>
      </c>
      <c r="M7707" s="57">
        <v>2</v>
      </c>
      <c r="N7707" s="59">
        <v>8307</v>
      </c>
      <c r="O7707" s="61">
        <v>3836</v>
      </c>
      <c r="P7707" s="10">
        <v>3620</v>
      </c>
      <c r="Q7707" s="10">
        <v>1</v>
      </c>
      <c r="R7707" s="11">
        <v>7457</v>
      </c>
      <c r="S7707" s="24">
        <f>Table1[[#This Row],[Female Voters]]/Table1[[#This Row],[Female Population]]</f>
        <v>0.85671342685370744</v>
      </c>
      <c r="T7707" s="24">
        <f>Table1[[#This Row],[Male Voters]]/Table1[[#This Row],[Male Population]]</f>
        <v>0.8138126009693053</v>
      </c>
      <c r="U7707" s="24">
        <f>Table1[[#This Row],[Total Voters]]/Table1[[#This Row],[Total Population]]</f>
        <v>0.83554616777308388</v>
      </c>
      <c r="V7707" s="24">
        <f>Table1[[#This Row],[Female Ballots]]/Table1[[#This Row],[Female Population]]</f>
        <v>0.76873747494989975</v>
      </c>
      <c r="W7707" s="24">
        <f>Table1[[#This Row],[Male Ballots]]/Table1[[#This Row],[Male Population]]</f>
        <v>0.73101777059773831</v>
      </c>
      <c r="X7707" s="24">
        <f>Table1[[#This Row],[Total Ballots]]/Table1[[#This Row],[Total Population]]</f>
        <v>0.75005029169181248</v>
      </c>
      <c r="Y7707" s="24">
        <f>Table1[[#This Row],[Female Ballots]]/Table1[[#This Row],[Female Voters]]</f>
        <v>0.89730994152046784</v>
      </c>
      <c r="Z7707" s="24">
        <f>Table1[[#This Row],[Male Ballots]]/Table1[[#This Row],[Male Voters]]</f>
        <v>0.8982630272952854</v>
      </c>
      <c r="AA7707" s="64">
        <f>Table1[[#This Row],[Total Ballots]]/Table1[[#This Row],[Total Voters]]</f>
        <v>0.89767665824003851</v>
      </c>
    </row>
    <row r="7708" spans="1:27" x14ac:dyDescent="0.35">
      <c r="A7708" s="8" t="s">
        <v>42</v>
      </c>
      <c r="B7708" s="17">
        <v>2008</v>
      </c>
      <c r="C7708" s="17" t="s">
        <v>82</v>
      </c>
      <c r="D7708" s="17"/>
      <c r="E7708" s="35" t="s">
        <v>74</v>
      </c>
      <c r="F7708" s="35" t="s">
        <v>78</v>
      </c>
      <c r="G7708" s="51" t="s">
        <v>67</v>
      </c>
      <c r="H7708" s="10">
        <v>6655</v>
      </c>
      <c r="I7708" s="10">
        <v>5689</v>
      </c>
      <c r="J7708" s="53">
        <v>12344</v>
      </c>
      <c r="K7708" s="55">
        <v>5570</v>
      </c>
      <c r="L7708" s="57">
        <v>4924</v>
      </c>
      <c r="M7708" s="57"/>
      <c r="N7708" s="59">
        <v>10494</v>
      </c>
      <c r="O7708" s="61">
        <v>5161</v>
      </c>
      <c r="P7708" s="10">
        <v>4630</v>
      </c>
      <c r="Q7708" s="10"/>
      <c r="R7708" s="11">
        <v>9791</v>
      </c>
      <c r="S7708" s="24">
        <f>Table1[[#This Row],[Female Voters]]/Table1[[#This Row],[Female Population]]</f>
        <v>0.83696468820435765</v>
      </c>
      <c r="T7708" s="24">
        <f>Table1[[#This Row],[Male Voters]]/Table1[[#This Row],[Male Population]]</f>
        <v>0.86552997011777111</v>
      </c>
      <c r="U7708" s="24">
        <f>Table1[[#This Row],[Total Voters]]/Table1[[#This Row],[Total Population]]</f>
        <v>0.85012961762799744</v>
      </c>
      <c r="V7708" s="24">
        <f>Table1[[#This Row],[Female Ballots]]/Table1[[#This Row],[Female Population]]</f>
        <v>0.77550713749060851</v>
      </c>
      <c r="W7708" s="24">
        <f>Table1[[#This Row],[Male Ballots]]/Table1[[#This Row],[Male Population]]</f>
        <v>0.81385129196695372</v>
      </c>
      <c r="X7708" s="24">
        <f>Table1[[#This Row],[Total Ballots]]/Table1[[#This Row],[Total Population]]</f>
        <v>0.79317887232663642</v>
      </c>
      <c r="Y7708" s="24">
        <f>Table1[[#This Row],[Female Ballots]]/Table1[[#This Row],[Female Voters]]</f>
        <v>0.92657091561938953</v>
      </c>
      <c r="Z7708" s="24">
        <f>Table1[[#This Row],[Male Ballots]]/Table1[[#This Row],[Male Voters]]</f>
        <v>0.94029244516653132</v>
      </c>
      <c r="AA7708" s="64">
        <f>Table1[[#This Row],[Total Ballots]]/Table1[[#This Row],[Total Voters]]</f>
        <v>0.93300933866971603</v>
      </c>
    </row>
    <row r="7709" spans="1:27" x14ac:dyDescent="0.35">
      <c r="A7709" s="8" t="s">
        <v>27</v>
      </c>
      <c r="B7709" s="17">
        <v>2008</v>
      </c>
      <c r="C7709" s="17" t="s">
        <v>82</v>
      </c>
      <c r="D7709" s="17"/>
      <c r="E7709" s="35" t="s">
        <v>74</v>
      </c>
      <c r="F7709" s="35" t="s">
        <v>78</v>
      </c>
      <c r="G7709" s="51" t="s">
        <v>79</v>
      </c>
      <c r="H7709" s="10">
        <v>4105</v>
      </c>
      <c r="I7709" s="10">
        <v>4047</v>
      </c>
      <c r="J7709" s="53">
        <v>8152</v>
      </c>
      <c r="K7709" s="55">
        <v>3545</v>
      </c>
      <c r="L7709" s="57">
        <v>3357</v>
      </c>
      <c r="M7709" s="57"/>
      <c r="N7709" s="59">
        <v>6902</v>
      </c>
      <c r="O7709" s="61">
        <v>3065</v>
      </c>
      <c r="P7709" s="10">
        <v>2859</v>
      </c>
      <c r="Q7709" s="10"/>
      <c r="R7709" s="11">
        <v>5924</v>
      </c>
      <c r="S7709" s="24">
        <f>Table1[[#This Row],[Female Voters]]/Table1[[#This Row],[Female Population]]</f>
        <v>0.86358099878197325</v>
      </c>
      <c r="T7709" s="24">
        <f>Table1[[#This Row],[Male Voters]]/Table1[[#This Row],[Male Population]]</f>
        <v>0.82950333580429947</v>
      </c>
      <c r="U7709" s="24">
        <f>Table1[[#This Row],[Total Voters]]/Table1[[#This Row],[Total Population]]</f>
        <v>0.84666339548577041</v>
      </c>
      <c r="V7709" s="24">
        <f>Table1[[#This Row],[Female Ballots]]/Table1[[#This Row],[Female Population]]</f>
        <v>0.74665042630937883</v>
      </c>
      <c r="W7709" s="24">
        <f>Table1[[#This Row],[Male Ballots]]/Table1[[#This Row],[Male Population]]</f>
        <v>0.70644922164566348</v>
      </c>
      <c r="X7709" s="24">
        <f>Table1[[#This Row],[Total Ballots]]/Table1[[#This Row],[Total Population]]</f>
        <v>0.72669283611383706</v>
      </c>
      <c r="Y7709" s="24">
        <f>Table1[[#This Row],[Female Ballots]]/Table1[[#This Row],[Female Voters]]</f>
        <v>0.86459802538787023</v>
      </c>
      <c r="Z7709" s="24">
        <f>Table1[[#This Row],[Male Ballots]]/Table1[[#This Row],[Male Voters]]</f>
        <v>0.85165326184092938</v>
      </c>
      <c r="AA7709" s="64">
        <f>Table1[[#This Row],[Total Ballots]]/Table1[[#This Row],[Total Voters]]</f>
        <v>0.85830194146624161</v>
      </c>
    </row>
    <row r="7710" spans="1:27" x14ac:dyDescent="0.35">
      <c r="A7710" s="8" t="s">
        <v>27</v>
      </c>
      <c r="B7710" s="17">
        <v>2008</v>
      </c>
      <c r="C7710" s="17" t="s">
        <v>82</v>
      </c>
      <c r="D7710" s="17"/>
      <c r="E7710" s="35" t="s">
        <v>74</v>
      </c>
      <c r="F7710" s="35" t="s">
        <v>78</v>
      </c>
      <c r="G7710" s="51" t="s">
        <v>62</v>
      </c>
      <c r="H7710" s="10">
        <v>294</v>
      </c>
      <c r="I7710" s="10">
        <v>331</v>
      </c>
      <c r="J7710" s="53">
        <v>625</v>
      </c>
      <c r="K7710" s="55">
        <v>276</v>
      </c>
      <c r="L7710" s="57">
        <v>263</v>
      </c>
      <c r="M7710" s="57"/>
      <c r="N7710" s="59">
        <v>539</v>
      </c>
      <c r="O7710" s="61">
        <v>174</v>
      </c>
      <c r="P7710" s="10">
        <v>154</v>
      </c>
      <c r="Q7710" s="10"/>
      <c r="R7710" s="11">
        <v>328</v>
      </c>
      <c r="S7710" s="24">
        <f>Table1[[#This Row],[Female Voters]]/Table1[[#This Row],[Female Population]]</f>
        <v>0.93877551020408168</v>
      </c>
      <c r="T7710" s="24">
        <f>Table1[[#This Row],[Male Voters]]/Table1[[#This Row],[Male Population]]</f>
        <v>0.79456193353474325</v>
      </c>
      <c r="U7710" s="24">
        <f>Table1[[#This Row],[Total Voters]]/Table1[[#This Row],[Total Population]]</f>
        <v>0.86240000000000006</v>
      </c>
      <c r="V7710" s="24">
        <f>Table1[[#This Row],[Female Ballots]]/Table1[[#This Row],[Female Population]]</f>
        <v>0.59183673469387754</v>
      </c>
      <c r="W7710" s="24">
        <f>Table1[[#This Row],[Male Ballots]]/Table1[[#This Row],[Male Population]]</f>
        <v>0.46525679758308158</v>
      </c>
      <c r="X7710" s="24">
        <f>Table1[[#This Row],[Total Ballots]]/Table1[[#This Row],[Total Population]]</f>
        <v>0.52480000000000004</v>
      </c>
      <c r="Y7710" s="24">
        <f>Table1[[#This Row],[Female Ballots]]/Table1[[#This Row],[Female Voters]]</f>
        <v>0.63043478260869568</v>
      </c>
      <c r="Z7710" s="24">
        <f>Table1[[#This Row],[Male Ballots]]/Table1[[#This Row],[Male Voters]]</f>
        <v>0.5855513307984791</v>
      </c>
      <c r="AA7710" s="64">
        <f>Table1[[#This Row],[Total Ballots]]/Table1[[#This Row],[Total Voters]]</f>
        <v>0.60853432282003705</v>
      </c>
    </row>
    <row r="7711" spans="1:27" x14ac:dyDescent="0.35">
      <c r="A7711" s="8" t="s">
        <v>27</v>
      </c>
      <c r="B7711" s="17">
        <v>2008</v>
      </c>
      <c r="C7711" s="17" t="s">
        <v>82</v>
      </c>
      <c r="D7711" s="17"/>
      <c r="E7711" s="35" t="s">
        <v>74</v>
      </c>
      <c r="F7711" s="35" t="s">
        <v>78</v>
      </c>
      <c r="G7711" s="51" t="s">
        <v>63</v>
      </c>
      <c r="H7711" s="10">
        <v>436</v>
      </c>
      <c r="I7711" s="10">
        <v>426</v>
      </c>
      <c r="J7711" s="53">
        <v>862</v>
      </c>
      <c r="K7711" s="55">
        <v>393</v>
      </c>
      <c r="L7711" s="57">
        <v>382</v>
      </c>
      <c r="M7711" s="57"/>
      <c r="N7711" s="59">
        <v>775</v>
      </c>
      <c r="O7711" s="61">
        <v>268</v>
      </c>
      <c r="P7711" s="10">
        <v>270</v>
      </c>
      <c r="Q7711" s="10"/>
      <c r="R7711" s="11">
        <v>538</v>
      </c>
      <c r="S7711" s="24">
        <f>Table1[[#This Row],[Female Voters]]/Table1[[#This Row],[Female Population]]</f>
        <v>0.90137614678899081</v>
      </c>
      <c r="T7711" s="24">
        <f>Table1[[#This Row],[Male Voters]]/Table1[[#This Row],[Male Population]]</f>
        <v>0.89671361502347413</v>
      </c>
      <c r="U7711" s="24">
        <f>Table1[[#This Row],[Total Voters]]/Table1[[#This Row],[Total Population]]</f>
        <v>0.89907192575406036</v>
      </c>
      <c r="V7711" s="24">
        <f>Table1[[#This Row],[Female Ballots]]/Table1[[#This Row],[Female Population]]</f>
        <v>0.61467889908256879</v>
      </c>
      <c r="W7711" s="24">
        <f>Table1[[#This Row],[Male Ballots]]/Table1[[#This Row],[Male Population]]</f>
        <v>0.63380281690140849</v>
      </c>
      <c r="X7711" s="24">
        <f>Table1[[#This Row],[Total Ballots]]/Table1[[#This Row],[Total Population]]</f>
        <v>0.62412993039443154</v>
      </c>
      <c r="Y7711" s="24">
        <f>Table1[[#This Row],[Female Ballots]]/Table1[[#This Row],[Female Voters]]</f>
        <v>0.68193384223918574</v>
      </c>
      <c r="Z7711" s="24">
        <f>Table1[[#This Row],[Male Ballots]]/Table1[[#This Row],[Male Voters]]</f>
        <v>0.70680628272251311</v>
      </c>
      <c r="AA7711" s="64">
        <f>Table1[[#This Row],[Total Ballots]]/Table1[[#This Row],[Total Voters]]</f>
        <v>0.69419354838709679</v>
      </c>
    </row>
    <row r="7712" spans="1:27" x14ac:dyDescent="0.35">
      <c r="A7712" s="8" t="s">
        <v>27</v>
      </c>
      <c r="B7712" s="17">
        <v>2008</v>
      </c>
      <c r="C7712" s="17" t="s">
        <v>82</v>
      </c>
      <c r="D7712" s="17"/>
      <c r="E7712" s="35" t="s">
        <v>74</v>
      </c>
      <c r="F7712" s="35" t="s">
        <v>78</v>
      </c>
      <c r="G7712" s="51" t="s">
        <v>64</v>
      </c>
      <c r="H7712" s="10">
        <v>579</v>
      </c>
      <c r="I7712" s="10">
        <v>579</v>
      </c>
      <c r="J7712" s="53">
        <v>1158</v>
      </c>
      <c r="K7712" s="55">
        <v>452</v>
      </c>
      <c r="L7712" s="57">
        <v>400</v>
      </c>
      <c r="M7712" s="57"/>
      <c r="N7712" s="59">
        <v>852</v>
      </c>
      <c r="O7712" s="61">
        <v>366</v>
      </c>
      <c r="P7712" s="10">
        <v>309</v>
      </c>
      <c r="Q7712" s="10"/>
      <c r="R7712" s="11">
        <v>675</v>
      </c>
      <c r="S7712" s="24">
        <f>Table1[[#This Row],[Female Voters]]/Table1[[#This Row],[Female Population]]</f>
        <v>0.78065630397236618</v>
      </c>
      <c r="T7712" s="24">
        <f>Table1[[#This Row],[Male Voters]]/Table1[[#This Row],[Male Population]]</f>
        <v>0.69084628670120896</v>
      </c>
      <c r="U7712" s="24">
        <f>Table1[[#This Row],[Total Voters]]/Table1[[#This Row],[Total Population]]</f>
        <v>0.73575129533678751</v>
      </c>
      <c r="V7712" s="24">
        <f>Table1[[#This Row],[Female Ballots]]/Table1[[#This Row],[Female Population]]</f>
        <v>0.63212435233160624</v>
      </c>
      <c r="W7712" s="24">
        <f>Table1[[#This Row],[Male Ballots]]/Table1[[#This Row],[Male Population]]</f>
        <v>0.53367875647668395</v>
      </c>
      <c r="X7712" s="24">
        <f>Table1[[#This Row],[Total Ballots]]/Table1[[#This Row],[Total Population]]</f>
        <v>0.58290155440414504</v>
      </c>
      <c r="Y7712" s="24">
        <f>Table1[[#This Row],[Female Ballots]]/Table1[[#This Row],[Female Voters]]</f>
        <v>0.80973451327433632</v>
      </c>
      <c r="Z7712" s="24">
        <f>Table1[[#This Row],[Male Ballots]]/Table1[[#This Row],[Male Voters]]</f>
        <v>0.77249999999999996</v>
      </c>
      <c r="AA7712" s="64">
        <f>Table1[[#This Row],[Total Ballots]]/Table1[[#This Row],[Total Voters]]</f>
        <v>0.79225352112676062</v>
      </c>
    </row>
    <row r="7713" spans="1:27" x14ac:dyDescent="0.35">
      <c r="A7713" s="8" t="s">
        <v>27</v>
      </c>
      <c r="B7713" s="17">
        <v>2008</v>
      </c>
      <c r="C7713" s="17" t="s">
        <v>82</v>
      </c>
      <c r="D7713" s="17"/>
      <c r="E7713" s="35" t="s">
        <v>74</v>
      </c>
      <c r="F7713" s="35" t="s">
        <v>78</v>
      </c>
      <c r="G7713" s="51" t="s">
        <v>65</v>
      </c>
      <c r="H7713" s="10">
        <v>858</v>
      </c>
      <c r="I7713" s="10">
        <v>852</v>
      </c>
      <c r="J7713" s="53">
        <v>1710</v>
      </c>
      <c r="K7713" s="55">
        <v>700</v>
      </c>
      <c r="L7713" s="57">
        <v>634</v>
      </c>
      <c r="M7713" s="57"/>
      <c r="N7713" s="59">
        <v>1334</v>
      </c>
      <c r="O7713" s="61">
        <v>615</v>
      </c>
      <c r="P7713" s="10">
        <v>542</v>
      </c>
      <c r="Q7713" s="10"/>
      <c r="R7713" s="11">
        <v>1157</v>
      </c>
      <c r="S7713" s="24">
        <f>Table1[[#This Row],[Female Voters]]/Table1[[#This Row],[Female Population]]</f>
        <v>0.81585081585081587</v>
      </c>
      <c r="T7713" s="24">
        <f>Table1[[#This Row],[Male Voters]]/Table1[[#This Row],[Male Population]]</f>
        <v>0.744131455399061</v>
      </c>
      <c r="U7713" s="24">
        <f>Table1[[#This Row],[Total Voters]]/Table1[[#This Row],[Total Population]]</f>
        <v>0.78011695906432743</v>
      </c>
      <c r="V7713" s="24">
        <f>Table1[[#This Row],[Female Ballots]]/Table1[[#This Row],[Female Population]]</f>
        <v>0.71678321678321677</v>
      </c>
      <c r="W7713" s="24">
        <f>Table1[[#This Row],[Male Ballots]]/Table1[[#This Row],[Male Population]]</f>
        <v>0.636150234741784</v>
      </c>
      <c r="X7713" s="24">
        <f>Table1[[#This Row],[Total Ballots]]/Table1[[#This Row],[Total Population]]</f>
        <v>0.67660818713450288</v>
      </c>
      <c r="Y7713" s="24">
        <f>Table1[[#This Row],[Female Ballots]]/Table1[[#This Row],[Female Voters]]</f>
        <v>0.87857142857142856</v>
      </c>
      <c r="Z7713" s="24">
        <f>Table1[[#This Row],[Male Ballots]]/Table1[[#This Row],[Male Voters]]</f>
        <v>0.85488958990536279</v>
      </c>
      <c r="AA7713" s="64">
        <f>Table1[[#This Row],[Total Ballots]]/Table1[[#This Row],[Total Voters]]</f>
        <v>0.86731634182908546</v>
      </c>
    </row>
    <row r="7714" spans="1:27" x14ac:dyDescent="0.35">
      <c r="A7714" s="8" t="s">
        <v>27</v>
      </c>
      <c r="B7714" s="17">
        <v>2008</v>
      </c>
      <c r="C7714" s="17" t="s">
        <v>82</v>
      </c>
      <c r="D7714" s="17"/>
      <c r="E7714" s="35" t="s">
        <v>74</v>
      </c>
      <c r="F7714" s="35" t="s">
        <v>78</v>
      </c>
      <c r="G7714" s="51" t="s">
        <v>66</v>
      </c>
      <c r="H7714" s="10">
        <v>840</v>
      </c>
      <c r="I7714" s="10">
        <v>853</v>
      </c>
      <c r="J7714" s="53">
        <v>1693</v>
      </c>
      <c r="K7714" s="55">
        <v>760</v>
      </c>
      <c r="L7714" s="57">
        <v>729</v>
      </c>
      <c r="M7714" s="57"/>
      <c r="N7714" s="59">
        <v>1489</v>
      </c>
      <c r="O7714" s="61">
        <v>707</v>
      </c>
      <c r="P7714" s="10">
        <v>670</v>
      </c>
      <c r="Q7714" s="10"/>
      <c r="R7714" s="11">
        <v>1377</v>
      </c>
      <c r="S7714" s="24">
        <f>Table1[[#This Row],[Female Voters]]/Table1[[#This Row],[Female Population]]</f>
        <v>0.90476190476190477</v>
      </c>
      <c r="T7714" s="24">
        <f>Table1[[#This Row],[Male Voters]]/Table1[[#This Row],[Male Population]]</f>
        <v>0.85463071512309496</v>
      </c>
      <c r="U7714" s="24">
        <f>Table1[[#This Row],[Total Voters]]/Table1[[#This Row],[Total Population]]</f>
        <v>0.87950383933845244</v>
      </c>
      <c r="V7714" s="24">
        <f>Table1[[#This Row],[Female Ballots]]/Table1[[#This Row],[Female Population]]</f>
        <v>0.84166666666666667</v>
      </c>
      <c r="W7714" s="24">
        <f>Table1[[#This Row],[Male Ballots]]/Table1[[#This Row],[Male Population]]</f>
        <v>0.78546307151230954</v>
      </c>
      <c r="X7714" s="24">
        <f>Table1[[#This Row],[Total Ballots]]/Table1[[#This Row],[Total Population]]</f>
        <v>0.81334908446544596</v>
      </c>
      <c r="Y7714" s="24">
        <f>Table1[[#This Row],[Female Ballots]]/Table1[[#This Row],[Female Voters]]</f>
        <v>0.93026315789473679</v>
      </c>
      <c r="Z7714" s="24">
        <f>Table1[[#This Row],[Male Ballots]]/Table1[[#This Row],[Male Voters]]</f>
        <v>0.91906721536351166</v>
      </c>
      <c r="AA7714" s="64">
        <f>Table1[[#This Row],[Total Ballots]]/Table1[[#This Row],[Total Voters]]</f>
        <v>0.92478173270651443</v>
      </c>
    </row>
    <row r="7715" spans="1:27" x14ac:dyDescent="0.35">
      <c r="A7715" s="8" t="s">
        <v>27</v>
      </c>
      <c r="B7715" s="17">
        <v>2008</v>
      </c>
      <c r="C7715" s="17" t="s">
        <v>82</v>
      </c>
      <c r="D7715" s="17"/>
      <c r="E7715" s="35" t="s">
        <v>74</v>
      </c>
      <c r="F7715" s="35" t="s">
        <v>78</v>
      </c>
      <c r="G7715" s="51" t="s">
        <v>67</v>
      </c>
      <c r="H7715" s="10">
        <v>1098</v>
      </c>
      <c r="I7715" s="10">
        <v>1006</v>
      </c>
      <c r="J7715" s="53">
        <v>2104</v>
      </c>
      <c r="K7715" s="55">
        <v>964</v>
      </c>
      <c r="L7715" s="57">
        <v>949</v>
      </c>
      <c r="M7715" s="57"/>
      <c r="N7715" s="59">
        <v>1913</v>
      </c>
      <c r="O7715" s="61">
        <v>935</v>
      </c>
      <c r="P7715" s="10">
        <v>914</v>
      </c>
      <c r="Q7715" s="10"/>
      <c r="R7715" s="11">
        <v>1849</v>
      </c>
      <c r="S7715" s="24">
        <f>Table1[[#This Row],[Female Voters]]/Table1[[#This Row],[Female Population]]</f>
        <v>0.87795992714025506</v>
      </c>
      <c r="T7715" s="24">
        <f>Table1[[#This Row],[Male Voters]]/Table1[[#This Row],[Male Population]]</f>
        <v>0.94333996023856859</v>
      </c>
      <c r="U7715" s="24">
        <f>Table1[[#This Row],[Total Voters]]/Table1[[#This Row],[Total Population]]</f>
        <v>0.90922053231939159</v>
      </c>
      <c r="V7715" s="24">
        <f>Table1[[#This Row],[Female Ballots]]/Table1[[#This Row],[Female Population]]</f>
        <v>0.85154826958105645</v>
      </c>
      <c r="W7715" s="24">
        <f>Table1[[#This Row],[Male Ballots]]/Table1[[#This Row],[Male Population]]</f>
        <v>0.90854870775347918</v>
      </c>
      <c r="X7715" s="24">
        <f>Table1[[#This Row],[Total Ballots]]/Table1[[#This Row],[Total Population]]</f>
        <v>0.87880228136882133</v>
      </c>
      <c r="Y7715" s="24">
        <f>Table1[[#This Row],[Female Ballots]]/Table1[[#This Row],[Female Voters]]</f>
        <v>0.96991701244813278</v>
      </c>
      <c r="Z7715" s="24">
        <f>Table1[[#This Row],[Male Ballots]]/Table1[[#This Row],[Male Voters]]</f>
        <v>0.96311907270811381</v>
      </c>
      <c r="AA7715" s="64">
        <f>Table1[[#This Row],[Total Ballots]]/Table1[[#This Row],[Total Voters]]</f>
        <v>0.96654469419759537</v>
      </c>
    </row>
    <row r="7716" spans="1:27" x14ac:dyDescent="0.35">
      <c r="A7716" s="8" t="s">
        <v>41</v>
      </c>
      <c r="B7716" s="17">
        <v>2008</v>
      </c>
      <c r="C7716" s="17" t="s">
        <v>82</v>
      </c>
      <c r="D7716" s="17"/>
      <c r="E7716" s="35" t="s">
        <v>74</v>
      </c>
      <c r="F7716" s="35" t="s">
        <v>78</v>
      </c>
      <c r="G7716" s="51" t="s">
        <v>79</v>
      </c>
      <c r="H7716" s="10">
        <v>22678</v>
      </c>
      <c r="I7716" s="10">
        <v>24391</v>
      </c>
      <c r="J7716" s="53">
        <v>47069</v>
      </c>
      <c r="K7716" s="55">
        <v>17203</v>
      </c>
      <c r="L7716" s="57">
        <v>15498</v>
      </c>
      <c r="M7716" s="57">
        <v>61</v>
      </c>
      <c r="N7716" s="59">
        <v>32762</v>
      </c>
      <c r="O7716" s="61">
        <v>14522</v>
      </c>
      <c r="P7716" s="10">
        <v>12997</v>
      </c>
      <c r="Q7716" s="10">
        <v>21</v>
      </c>
      <c r="R7716" s="11">
        <v>27540</v>
      </c>
      <c r="S7716" s="24">
        <f>Table1[[#This Row],[Female Voters]]/Table1[[#This Row],[Female Population]]</f>
        <v>0.75857659405591327</v>
      </c>
      <c r="T7716" s="24">
        <f>Table1[[#This Row],[Male Voters]]/Table1[[#This Row],[Male Population]]</f>
        <v>0.63539830265261776</v>
      </c>
      <c r="U7716" s="24">
        <f>Table1[[#This Row],[Total Voters]]/Table1[[#This Row],[Total Population]]</f>
        <v>0.69604198092162572</v>
      </c>
      <c r="V7716" s="24">
        <f>Table1[[#This Row],[Female Ballots]]/Table1[[#This Row],[Female Population]]</f>
        <v>0.64035629244201431</v>
      </c>
      <c r="W7716" s="24">
        <f>Table1[[#This Row],[Male Ballots]]/Table1[[#This Row],[Male Population]]</f>
        <v>0.53286048132507891</v>
      </c>
      <c r="X7716" s="24">
        <f>Table1[[#This Row],[Total Ballots]]/Table1[[#This Row],[Total Population]]</f>
        <v>0.58509847245533153</v>
      </c>
      <c r="Y7716" s="24">
        <f>Table1[[#This Row],[Female Ballots]]/Table1[[#This Row],[Female Voters]]</f>
        <v>0.84415508922862292</v>
      </c>
      <c r="Z7716" s="24">
        <f>Table1[[#This Row],[Male Ballots]]/Table1[[#This Row],[Male Voters]]</f>
        <v>0.83862433862433861</v>
      </c>
      <c r="AA7716" s="64">
        <f>Table1[[#This Row],[Total Ballots]]/Table1[[#This Row],[Total Voters]]</f>
        <v>0.8406080214883096</v>
      </c>
    </row>
    <row r="7717" spans="1:27" x14ac:dyDescent="0.35">
      <c r="A7717" s="8" t="s">
        <v>41</v>
      </c>
      <c r="B7717" s="17">
        <v>2008</v>
      </c>
      <c r="C7717" s="17" t="s">
        <v>82</v>
      </c>
      <c r="D7717" s="17"/>
      <c r="E7717" s="35" t="s">
        <v>74</v>
      </c>
      <c r="F7717" s="35" t="s">
        <v>78</v>
      </c>
      <c r="G7717" s="51" t="s">
        <v>62</v>
      </c>
      <c r="H7717" s="10">
        <v>2046</v>
      </c>
      <c r="I7717" s="10">
        <v>2648</v>
      </c>
      <c r="J7717" s="53">
        <v>4694</v>
      </c>
      <c r="K7717" s="55">
        <v>1317</v>
      </c>
      <c r="L7717" s="57">
        <v>1124</v>
      </c>
      <c r="M7717" s="57">
        <v>10</v>
      </c>
      <c r="N7717" s="59">
        <v>2451</v>
      </c>
      <c r="O7717" s="61">
        <v>753</v>
      </c>
      <c r="P7717" s="10">
        <v>593</v>
      </c>
      <c r="Q7717" s="10">
        <v>6</v>
      </c>
      <c r="R7717" s="11">
        <v>1352</v>
      </c>
      <c r="S7717" s="24">
        <f>Table1[[#This Row],[Female Voters]]/Table1[[#This Row],[Female Population]]</f>
        <v>0.64369501466275658</v>
      </c>
      <c r="T7717" s="24">
        <f>Table1[[#This Row],[Male Voters]]/Table1[[#This Row],[Male Population]]</f>
        <v>0.42447129909365561</v>
      </c>
      <c r="U7717" s="24">
        <f>Table1[[#This Row],[Total Voters]]/Table1[[#This Row],[Total Population]]</f>
        <v>0.52215594375798891</v>
      </c>
      <c r="V7717" s="24">
        <f>Table1[[#This Row],[Female Ballots]]/Table1[[#This Row],[Female Population]]</f>
        <v>0.36803519061583578</v>
      </c>
      <c r="W7717" s="24">
        <f>Table1[[#This Row],[Male Ballots]]/Table1[[#This Row],[Male Population]]</f>
        <v>0.22394259818731119</v>
      </c>
      <c r="X7717" s="24">
        <f>Table1[[#This Row],[Total Ballots]]/Table1[[#This Row],[Total Population]]</f>
        <v>0.28802726885385599</v>
      </c>
      <c r="Y7717" s="24">
        <f>Table1[[#This Row],[Female Ballots]]/Table1[[#This Row],[Female Voters]]</f>
        <v>0.57175398633257402</v>
      </c>
      <c r="Z7717" s="24">
        <f>Table1[[#This Row],[Male Ballots]]/Table1[[#This Row],[Male Voters]]</f>
        <v>0.52758007117437722</v>
      </c>
      <c r="AA7717" s="64">
        <f>Table1[[#This Row],[Total Ballots]]/Table1[[#This Row],[Total Voters]]</f>
        <v>0.55161158710730318</v>
      </c>
    </row>
    <row r="7718" spans="1:27" x14ac:dyDescent="0.35">
      <c r="A7718" s="8" t="s">
        <v>41</v>
      </c>
      <c r="B7718" s="17">
        <v>2008</v>
      </c>
      <c r="C7718" s="17" t="s">
        <v>82</v>
      </c>
      <c r="D7718" s="17"/>
      <c r="E7718" s="35" t="s">
        <v>74</v>
      </c>
      <c r="F7718" s="35" t="s">
        <v>78</v>
      </c>
      <c r="G7718" s="51" t="s">
        <v>63</v>
      </c>
      <c r="H7718" s="10">
        <v>2902</v>
      </c>
      <c r="I7718" s="10">
        <v>3707</v>
      </c>
      <c r="J7718" s="53">
        <v>6609</v>
      </c>
      <c r="K7718" s="55">
        <v>1687</v>
      </c>
      <c r="L7718" s="57">
        <v>1433</v>
      </c>
      <c r="M7718" s="57">
        <v>6</v>
      </c>
      <c r="N7718" s="59">
        <v>3126</v>
      </c>
      <c r="O7718" s="61">
        <v>1176</v>
      </c>
      <c r="P7718" s="10">
        <v>919</v>
      </c>
      <c r="Q7718" s="10">
        <v>3</v>
      </c>
      <c r="R7718" s="11">
        <v>2098</v>
      </c>
      <c r="S7718" s="24">
        <f>Table1[[#This Row],[Female Voters]]/Table1[[#This Row],[Female Population]]</f>
        <v>0.58132322536181946</v>
      </c>
      <c r="T7718" s="24">
        <f>Table1[[#This Row],[Male Voters]]/Table1[[#This Row],[Male Population]]</f>
        <v>0.38656595629889401</v>
      </c>
      <c r="U7718" s="24">
        <f>Table1[[#This Row],[Total Voters]]/Table1[[#This Row],[Total Population]]</f>
        <v>0.47299137539718566</v>
      </c>
      <c r="V7718" s="24">
        <f>Table1[[#This Row],[Female Ballots]]/Table1[[#This Row],[Female Population]]</f>
        <v>0.40523776705720194</v>
      </c>
      <c r="W7718" s="24">
        <f>Table1[[#This Row],[Male Ballots]]/Table1[[#This Row],[Male Population]]</f>
        <v>0.2479093606690046</v>
      </c>
      <c r="X7718" s="24">
        <f>Table1[[#This Row],[Total Ballots]]/Table1[[#This Row],[Total Population]]</f>
        <v>0.31744590709638371</v>
      </c>
      <c r="Y7718" s="24">
        <f>Table1[[#This Row],[Female Ballots]]/Table1[[#This Row],[Female Voters]]</f>
        <v>0.69709543568464727</v>
      </c>
      <c r="Z7718" s="24">
        <f>Table1[[#This Row],[Male Ballots]]/Table1[[#This Row],[Male Voters]]</f>
        <v>0.64131193300767619</v>
      </c>
      <c r="AA7718" s="64">
        <f>Table1[[#This Row],[Total Ballots]]/Table1[[#This Row],[Total Voters]]</f>
        <v>0.67114523352527189</v>
      </c>
    </row>
    <row r="7719" spans="1:27" x14ac:dyDescent="0.35">
      <c r="A7719" s="8" t="s">
        <v>41</v>
      </c>
      <c r="B7719" s="17">
        <v>2008</v>
      </c>
      <c r="C7719" s="17" t="s">
        <v>82</v>
      </c>
      <c r="D7719" s="17"/>
      <c r="E7719" s="35" t="s">
        <v>74</v>
      </c>
      <c r="F7719" s="35" t="s">
        <v>78</v>
      </c>
      <c r="G7719" s="51" t="s">
        <v>64</v>
      </c>
      <c r="H7719" s="10">
        <v>3376</v>
      </c>
      <c r="I7719" s="10">
        <v>3888</v>
      </c>
      <c r="J7719" s="53">
        <v>7264</v>
      </c>
      <c r="K7719" s="55">
        <v>2151</v>
      </c>
      <c r="L7719" s="57">
        <v>1873</v>
      </c>
      <c r="M7719" s="57">
        <v>5</v>
      </c>
      <c r="N7719" s="59">
        <v>4029</v>
      </c>
      <c r="O7719" s="61">
        <v>1640</v>
      </c>
      <c r="P7719" s="10">
        <v>1389</v>
      </c>
      <c r="Q7719" s="10">
        <v>1</v>
      </c>
      <c r="R7719" s="11">
        <v>3030</v>
      </c>
      <c r="S7719" s="24">
        <f>Table1[[#This Row],[Female Voters]]/Table1[[#This Row],[Female Population]]</f>
        <v>0.63714454976303314</v>
      </c>
      <c r="T7719" s="24">
        <f>Table1[[#This Row],[Male Voters]]/Table1[[#This Row],[Male Population]]</f>
        <v>0.48173868312757201</v>
      </c>
      <c r="U7719" s="24">
        <f>Table1[[#This Row],[Total Voters]]/Table1[[#This Row],[Total Population]]</f>
        <v>0.55465308370044053</v>
      </c>
      <c r="V7719" s="24">
        <f>Table1[[#This Row],[Female Ballots]]/Table1[[#This Row],[Female Population]]</f>
        <v>0.48578199052132703</v>
      </c>
      <c r="W7719" s="24">
        <f>Table1[[#This Row],[Male Ballots]]/Table1[[#This Row],[Male Population]]</f>
        <v>0.35725308641975306</v>
      </c>
      <c r="X7719" s="24">
        <f>Table1[[#This Row],[Total Ballots]]/Table1[[#This Row],[Total Population]]</f>
        <v>0.41712555066079293</v>
      </c>
      <c r="Y7719" s="24">
        <f>Table1[[#This Row],[Female Ballots]]/Table1[[#This Row],[Female Voters]]</f>
        <v>0.76243607624360765</v>
      </c>
      <c r="Z7719" s="24">
        <f>Table1[[#This Row],[Male Ballots]]/Table1[[#This Row],[Male Voters]]</f>
        <v>0.74159103043246133</v>
      </c>
      <c r="AA7719" s="64">
        <f>Table1[[#This Row],[Total Ballots]]/Table1[[#This Row],[Total Voters]]</f>
        <v>0.7520476545048399</v>
      </c>
    </row>
    <row r="7720" spans="1:27" x14ac:dyDescent="0.35">
      <c r="A7720" s="8" t="s">
        <v>41</v>
      </c>
      <c r="B7720" s="17">
        <v>2008</v>
      </c>
      <c r="C7720" s="17" t="s">
        <v>82</v>
      </c>
      <c r="D7720" s="17"/>
      <c r="E7720" s="35" t="s">
        <v>74</v>
      </c>
      <c r="F7720" s="35" t="s">
        <v>78</v>
      </c>
      <c r="G7720" s="51" t="s">
        <v>65</v>
      </c>
      <c r="H7720" s="10">
        <v>4472</v>
      </c>
      <c r="I7720" s="10">
        <v>4702</v>
      </c>
      <c r="J7720" s="53">
        <v>9174</v>
      </c>
      <c r="K7720" s="55">
        <v>3479</v>
      </c>
      <c r="L7720" s="57">
        <v>2975</v>
      </c>
      <c r="M7720" s="57">
        <v>12</v>
      </c>
      <c r="N7720" s="59">
        <v>6466</v>
      </c>
      <c r="O7720" s="61">
        <v>2880</v>
      </c>
      <c r="P7720" s="10">
        <v>2484</v>
      </c>
      <c r="Q7720" s="10">
        <v>4</v>
      </c>
      <c r="R7720" s="11">
        <v>5368</v>
      </c>
      <c r="S7720" s="24">
        <f>Table1[[#This Row],[Female Voters]]/Table1[[#This Row],[Female Population]]</f>
        <v>0.77795169946332732</v>
      </c>
      <c r="T7720" s="24">
        <f>Table1[[#This Row],[Male Voters]]/Table1[[#This Row],[Male Population]]</f>
        <v>0.63270948532539339</v>
      </c>
      <c r="U7720" s="24">
        <f>Table1[[#This Row],[Total Voters]]/Table1[[#This Row],[Total Population]]</f>
        <v>0.70481796381076955</v>
      </c>
      <c r="V7720" s="24">
        <f>Table1[[#This Row],[Female Ballots]]/Table1[[#This Row],[Female Population]]</f>
        <v>0.64400715563506261</v>
      </c>
      <c r="W7720" s="24">
        <f>Table1[[#This Row],[Male Ballots]]/Table1[[#This Row],[Male Population]]</f>
        <v>0.52828583581454702</v>
      </c>
      <c r="X7720" s="24">
        <f>Table1[[#This Row],[Total Ballots]]/Table1[[#This Row],[Total Population]]</f>
        <v>0.5851318944844125</v>
      </c>
      <c r="Y7720" s="24">
        <f>Table1[[#This Row],[Female Ballots]]/Table1[[#This Row],[Female Voters]]</f>
        <v>0.82782408738143143</v>
      </c>
      <c r="Z7720" s="24">
        <f>Table1[[#This Row],[Male Ballots]]/Table1[[#This Row],[Male Voters]]</f>
        <v>0.8349579831932773</v>
      </c>
      <c r="AA7720" s="64">
        <f>Table1[[#This Row],[Total Ballots]]/Table1[[#This Row],[Total Voters]]</f>
        <v>0.83018867924528306</v>
      </c>
    </row>
    <row r="7721" spans="1:27" x14ac:dyDescent="0.35">
      <c r="A7721" s="8" t="s">
        <v>41</v>
      </c>
      <c r="B7721" s="17">
        <v>2008</v>
      </c>
      <c r="C7721" s="17" t="s">
        <v>82</v>
      </c>
      <c r="D7721" s="17"/>
      <c r="E7721" s="35" t="s">
        <v>74</v>
      </c>
      <c r="F7721" s="35" t="s">
        <v>78</v>
      </c>
      <c r="G7721" s="51" t="s">
        <v>66</v>
      </c>
      <c r="H7721" s="10">
        <v>4528</v>
      </c>
      <c r="I7721" s="10">
        <v>4395</v>
      </c>
      <c r="J7721" s="53">
        <v>8923</v>
      </c>
      <c r="K7721" s="55">
        <v>3898</v>
      </c>
      <c r="L7721" s="57">
        <v>3590</v>
      </c>
      <c r="M7721" s="57">
        <v>16</v>
      </c>
      <c r="N7721" s="59">
        <v>7504</v>
      </c>
      <c r="O7721" s="61">
        <v>3606</v>
      </c>
      <c r="P7721" s="10">
        <v>3267</v>
      </c>
      <c r="Q7721" s="10">
        <v>5</v>
      </c>
      <c r="R7721" s="11">
        <v>6878</v>
      </c>
      <c r="S7721" s="24">
        <f>Table1[[#This Row],[Female Voters]]/Table1[[#This Row],[Female Population]]</f>
        <v>0.86086572438162545</v>
      </c>
      <c r="T7721" s="24">
        <f>Table1[[#This Row],[Male Voters]]/Table1[[#This Row],[Male Population]]</f>
        <v>0.81683731513083047</v>
      </c>
      <c r="U7721" s="24">
        <f>Table1[[#This Row],[Total Voters]]/Table1[[#This Row],[Total Population]]</f>
        <v>0.84097276700661217</v>
      </c>
      <c r="V7721" s="24">
        <f>Table1[[#This Row],[Female Ballots]]/Table1[[#This Row],[Female Population]]</f>
        <v>0.79637809187279152</v>
      </c>
      <c r="W7721" s="24">
        <f>Table1[[#This Row],[Male Ballots]]/Table1[[#This Row],[Male Population]]</f>
        <v>0.74334470989761092</v>
      </c>
      <c r="X7721" s="24">
        <f>Table1[[#This Row],[Total Ballots]]/Table1[[#This Row],[Total Population]]</f>
        <v>0.77081698980163627</v>
      </c>
      <c r="Y7721" s="24">
        <f>Table1[[#This Row],[Female Ballots]]/Table1[[#This Row],[Female Voters]]</f>
        <v>0.92508978963571065</v>
      </c>
      <c r="Z7721" s="24">
        <f>Table1[[#This Row],[Male Ballots]]/Table1[[#This Row],[Male Voters]]</f>
        <v>0.91002785515320339</v>
      </c>
      <c r="AA7721" s="64">
        <f>Table1[[#This Row],[Total Ballots]]/Table1[[#This Row],[Total Voters]]</f>
        <v>0.91657782515991471</v>
      </c>
    </row>
    <row r="7722" spans="1:27" x14ac:dyDescent="0.35">
      <c r="A7722" s="8" t="s">
        <v>41</v>
      </c>
      <c r="B7722" s="17">
        <v>2008</v>
      </c>
      <c r="C7722" s="17" t="s">
        <v>82</v>
      </c>
      <c r="D7722" s="17"/>
      <c r="E7722" s="35" t="s">
        <v>74</v>
      </c>
      <c r="F7722" s="35" t="s">
        <v>78</v>
      </c>
      <c r="G7722" s="51" t="s">
        <v>67</v>
      </c>
      <c r="H7722" s="10">
        <v>5354</v>
      </c>
      <c r="I7722" s="10">
        <v>5051</v>
      </c>
      <c r="J7722" s="53">
        <v>10405</v>
      </c>
      <c r="K7722" s="55">
        <v>4671</v>
      </c>
      <c r="L7722" s="57">
        <v>4503</v>
      </c>
      <c r="M7722" s="57">
        <v>12</v>
      </c>
      <c r="N7722" s="59">
        <v>9186</v>
      </c>
      <c r="O7722" s="61">
        <v>4467</v>
      </c>
      <c r="P7722" s="10">
        <v>4345</v>
      </c>
      <c r="Q7722" s="10">
        <v>2</v>
      </c>
      <c r="R7722" s="11">
        <v>8814</v>
      </c>
      <c r="S7722" s="24">
        <f>Table1[[#This Row],[Female Voters]]/Table1[[#This Row],[Female Population]]</f>
        <v>0.87243182667164731</v>
      </c>
      <c r="T7722" s="24">
        <f>Table1[[#This Row],[Male Voters]]/Table1[[#This Row],[Male Population]]</f>
        <v>0.89150663235002969</v>
      </c>
      <c r="U7722" s="24">
        <f>Table1[[#This Row],[Total Voters]]/Table1[[#This Row],[Total Population]]</f>
        <v>0.88284478616049977</v>
      </c>
      <c r="V7722" s="24">
        <f>Table1[[#This Row],[Female Ballots]]/Table1[[#This Row],[Female Population]]</f>
        <v>0.83432947329099738</v>
      </c>
      <c r="W7722" s="24">
        <f>Table1[[#This Row],[Male Ballots]]/Table1[[#This Row],[Male Population]]</f>
        <v>0.86022569788160763</v>
      </c>
      <c r="X7722" s="24">
        <f>Table1[[#This Row],[Total Ballots]]/Table1[[#This Row],[Total Population]]</f>
        <v>0.84709274387313793</v>
      </c>
      <c r="Y7722" s="24">
        <f>Table1[[#This Row],[Female Ballots]]/Table1[[#This Row],[Female Voters]]</f>
        <v>0.9563262684649968</v>
      </c>
      <c r="Z7722" s="24">
        <f>Table1[[#This Row],[Male Ballots]]/Table1[[#This Row],[Male Voters]]</f>
        <v>0.96491228070175439</v>
      </c>
      <c r="AA7722" s="64">
        <f>Table1[[#This Row],[Total Ballots]]/Table1[[#This Row],[Total Voters]]</f>
        <v>0.95950359242325278</v>
      </c>
    </row>
    <row r="7723" spans="1:27" x14ac:dyDescent="0.35">
      <c r="A7723" s="8" t="s">
        <v>49</v>
      </c>
      <c r="B7723" s="17">
        <v>2008</v>
      </c>
      <c r="C7723" s="17" t="s">
        <v>82</v>
      </c>
      <c r="D7723" s="17"/>
      <c r="E7723" s="35" t="s">
        <v>74</v>
      </c>
      <c r="F7723" s="35" t="s">
        <v>78</v>
      </c>
      <c r="G7723" s="51" t="s">
        <v>79</v>
      </c>
      <c r="H7723" s="10">
        <v>15300.97</v>
      </c>
      <c r="I7723" s="10">
        <v>15388.96</v>
      </c>
      <c r="J7723" s="53">
        <v>30689.919999999998</v>
      </c>
      <c r="K7723" s="55">
        <v>10756</v>
      </c>
      <c r="L7723" s="57">
        <v>9767</v>
      </c>
      <c r="M7723" s="57"/>
      <c r="N7723" s="59">
        <v>20523</v>
      </c>
      <c r="O7723" s="61">
        <v>8706</v>
      </c>
      <c r="P7723" s="10">
        <v>7920</v>
      </c>
      <c r="Q7723" s="10"/>
      <c r="R7723" s="11">
        <v>16626</v>
      </c>
      <c r="S7723" s="24">
        <f>Table1[[#This Row],[Female Voters]]/Table1[[#This Row],[Female Population]]</f>
        <v>0.70296196907777742</v>
      </c>
      <c r="T7723" s="24">
        <f>Table1[[#This Row],[Male Voters]]/Table1[[#This Row],[Male Population]]</f>
        <v>0.63467576756324018</v>
      </c>
      <c r="U7723" s="24">
        <f>Table1[[#This Row],[Total Voters]]/Table1[[#This Row],[Total Population]]</f>
        <v>0.66872119575417599</v>
      </c>
      <c r="V7723" s="24">
        <f>Table1[[#This Row],[Female Ballots]]/Table1[[#This Row],[Female Population]]</f>
        <v>0.56898353503078569</v>
      </c>
      <c r="W7723" s="24">
        <f>Table1[[#This Row],[Male Ballots]]/Table1[[#This Row],[Male Population]]</f>
        <v>0.51465466152358574</v>
      </c>
      <c r="X7723" s="24">
        <f>Table1[[#This Row],[Total Ballots]]/Table1[[#This Row],[Total Population]]</f>
        <v>0.54174139261360088</v>
      </c>
      <c r="Y7723" s="24">
        <f>Table1[[#This Row],[Female Ballots]]/Table1[[#This Row],[Female Voters]]</f>
        <v>0.80940870211974714</v>
      </c>
      <c r="Z7723" s="24">
        <f>Table1[[#This Row],[Male Ballots]]/Table1[[#This Row],[Male Voters]]</f>
        <v>0.81089382614927819</v>
      </c>
      <c r="AA7723" s="64">
        <f>Table1[[#This Row],[Total Ballots]]/Table1[[#This Row],[Total Voters]]</f>
        <v>0.81011548019295421</v>
      </c>
    </row>
    <row r="7724" spans="1:27" x14ac:dyDescent="0.35">
      <c r="A7724" s="8" t="s">
        <v>49</v>
      </c>
      <c r="B7724" s="17">
        <v>2008</v>
      </c>
      <c r="C7724" s="17" t="s">
        <v>82</v>
      </c>
      <c r="D7724" s="17"/>
      <c r="E7724" s="35" t="s">
        <v>74</v>
      </c>
      <c r="F7724" s="35" t="s">
        <v>78</v>
      </c>
      <c r="G7724" s="51" t="s">
        <v>62</v>
      </c>
      <c r="H7724" s="10">
        <v>1470</v>
      </c>
      <c r="I7724" s="10">
        <v>1611</v>
      </c>
      <c r="J7724" s="53">
        <v>3081.01</v>
      </c>
      <c r="K7724" s="55">
        <v>783</v>
      </c>
      <c r="L7724" s="57">
        <v>671</v>
      </c>
      <c r="M7724" s="57"/>
      <c r="N7724" s="59">
        <v>1454</v>
      </c>
      <c r="O7724" s="61">
        <v>410</v>
      </c>
      <c r="P7724" s="10">
        <v>352</v>
      </c>
      <c r="Q7724" s="10"/>
      <c r="R7724" s="11">
        <v>762</v>
      </c>
      <c r="S7724" s="24">
        <f>Table1[[#This Row],[Female Voters]]/Table1[[#This Row],[Female Population]]</f>
        <v>0.53265306122448974</v>
      </c>
      <c r="T7724" s="24">
        <f>Table1[[#This Row],[Male Voters]]/Table1[[#This Row],[Male Population]]</f>
        <v>0.4165114835505897</v>
      </c>
      <c r="U7724" s="24">
        <f>Table1[[#This Row],[Total Voters]]/Table1[[#This Row],[Total Population]]</f>
        <v>0.47192316805203482</v>
      </c>
      <c r="V7724" s="24">
        <f>Table1[[#This Row],[Female Ballots]]/Table1[[#This Row],[Female Population]]</f>
        <v>0.27891156462585032</v>
      </c>
      <c r="W7724" s="24">
        <f>Table1[[#This Row],[Male Ballots]]/Table1[[#This Row],[Male Population]]</f>
        <v>0.21849782743637491</v>
      </c>
      <c r="X7724" s="24">
        <f>Table1[[#This Row],[Total Ballots]]/Table1[[#This Row],[Total Population]]</f>
        <v>0.24732149522396873</v>
      </c>
      <c r="Y7724" s="24">
        <f>Table1[[#This Row],[Female Ballots]]/Table1[[#This Row],[Female Voters]]</f>
        <v>0.52362707535121333</v>
      </c>
      <c r="Z7724" s="24">
        <f>Table1[[#This Row],[Male Ballots]]/Table1[[#This Row],[Male Voters]]</f>
        <v>0.52459016393442626</v>
      </c>
      <c r="AA7724" s="64">
        <f>Table1[[#This Row],[Total Ballots]]/Table1[[#This Row],[Total Voters]]</f>
        <v>0.52407152682255842</v>
      </c>
    </row>
    <row r="7725" spans="1:27" x14ac:dyDescent="0.35">
      <c r="A7725" s="8" t="s">
        <v>49</v>
      </c>
      <c r="B7725" s="17">
        <v>2008</v>
      </c>
      <c r="C7725" s="17" t="s">
        <v>82</v>
      </c>
      <c r="D7725" s="17"/>
      <c r="E7725" s="35" t="s">
        <v>74</v>
      </c>
      <c r="F7725" s="35" t="s">
        <v>78</v>
      </c>
      <c r="G7725" s="51" t="s">
        <v>63</v>
      </c>
      <c r="H7725" s="10">
        <v>2042</v>
      </c>
      <c r="I7725" s="10">
        <v>2165</v>
      </c>
      <c r="J7725" s="53">
        <v>4207</v>
      </c>
      <c r="K7725" s="55">
        <v>1162</v>
      </c>
      <c r="L7725" s="57">
        <v>1022</v>
      </c>
      <c r="M7725" s="57"/>
      <c r="N7725" s="59">
        <v>2184</v>
      </c>
      <c r="O7725" s="61">
        <v>722</v>
      </c>
      <c r="P7725" s="10">
        <v>598</v>
      </c>
      <c r="Q7725" s="10"/>
      <c r="R7725" s="11">
        <v>1320</v>
      </c>
      <c r="S7725" s="24">
        <f>Table1[[#This Row],[Female Voters]]/Table1[[#This Row],[Female Population]]</f>
        <v>0.5690499510284035</v>
      </c>
      <c r="T7725" s="24">
        <f>Table1[[#This Row],[Male Voters]]/Table1[[#This Row],[Male Population]]</f>
        <v>0.47205542725173211</v>
      </c>
      <c r="U7725" s="24">
        <f>Table1[[#This Row],[Total Voters]]/Table1[[#This Row],[Total Population]]</f>
        <v>0.51913477537437602</v>
      </c>
      <c r="V7725" s="24">
        <f>Table1[[#This Row],[Female Ballots]]/Table1[[#This Row],[Female Population]]</f>
        <v>0.35357492654260531</v>
      </c>
      <c r="W7725" s="24">
        <f>Table1[[#This Row],[Male Ballots]]/Table1[[#This Row],[Male Population]]</f>
        <v>0.27621247113163971</v>
      </c>
      <c r="X7725" s="24">
        <f>Table1[[#This Row],[Total Ballots]]/Table1[[#This Row],[Total Population]]</f>
        <v>0.31376277632517235</v>
      </c>
      <c r="Y7725" s="24">
        <f>Table1[[#This Row],[Female Ballots]]/Table1[[#This Row],[Female Voters]]</f>
        <v>0.62134251290877796</v>
      </c>
      <c r="Z7725" s="24">
        <f>Table1[[#This Row],[Male Ballots]]/Table1[[#This Row],[Male Voters]]</f>
        <v>0.58512720156555775</v>
      </c>
      <c r="AA7725" s="64">
        <f>Table1[[#This Row],[Total Ballots]]/Table1[[#This Row],[Total Voters]]</f>
        <v>0.60439560439560436</v>
      </c>
    </row>
    <row r="7726" spans="1:27" x14ac:dyDescent="0.35">
      <c r="A7726" s="8" t="s">
        <v>49</v>
      </c>
      <c r="B7726" s="17">
        <v>2008</v>
      </c>
      <c r="C7726" s="17" t="s">
        <v>82</v>
      </c>
      <c r="D7726" s="17"/>
      <c r="E7726" s="35" t="s">
        <v>74</v>
      </c>
      <c r="F7726" s="35" t="s">
        <v>78</v>
      </c>
      <c r="G7726" s="51" t="s">
        <v>64</v>
      </c>
      <c r="H7726" s="10">
        <v>2396</v>
      </c>
      <c r="I7726" s="10">
        <v>2416</v>
      </c>
      <c r="J7726" s="53">
        <v>4812</v>
      </c>
      <c r="K7726" s="55">
        <v>1364</v>
      </c>
      <c r="L7726" s="57">
        <v>1167</v>
      </c>
      <c r="M7726" s="57"/>
      <c r="N7726" s="59">
        <v>2531</v>
      </c>
      <c r="O7726" s="61">
        <v>978</v>
      </c>
      <c r="P7726" s="10">
        <v>831</v>
      </c>
      <c r="Q7726" s="10"/>
      <c r="R7726" s="11">
        <v>1809</v>
      </c>
      <c r="S7726" s="24">
        <f>Table1[[#This Row],[Female Voters]]/Table1[[#This Row],[Female Population]]</f>
        <v>0.56928213689482465</v>
      </c>
      <c r="T7726" s="24">
        <f>Table1[[#This Row],[Male Voters]]/Table1[[#This Row],[Male Population]]</f>
        <v>0.48302980132450329</v>
      </c>
      <c r="U7726" s="24">
        <f>Table1[[#This Row],[Total Voters]]/Table1[[#This Row],[Total Population]]</f>
        <v>0.52597672485453029</v>
      </c>
      <c r="V7726" s="24">
        <f>Table1[[#This Row],[Female Ballots]]/Table1[[#This Row],[Female Population]]</f>
        <v>0.4081803005008347</v>
      </c>
      <c r="W7726" s="24">
        <f>Table1[[#This Row],[Male Ballots]]/Table1[[#This Row],[Male Population]]</f>
        <v>0.3439569536423841</v>
      </c>
      <c r="X7726" s="24">
        <f>Table1[[#This Row],[Total Ballots]]/Table1[[#This Row],[Total Population]]</f>
        <v>0.37593516209476308</v>
      </c>
      <c r="Y7726" s="24">
        <f>Table1[[#This Row],[Female Ballots]]/Table1[[#This Row],[Female Voters]]</f>
        <v>0.71700879765395897</v>
      </c>
      <c r="Z7726" s="24">
        <f>Table1[[#This Row],[Male Ballots]]/Table1[[#This Row],[Male Voters]]</f>
        <v>0.71208226221079696</v>
      </c>
      <c r="AA7726" s="64">
        <f>Table1[[#This Row],[Total Ballots]]/Table1[[#This Row],[Total Voters]]</f>
        <v>0.71473725800079024</v>
      </c>
    </row>
    <row r="7727" spans="1:27" x14ac:dyDescent="0.35">
      <c r="A7727" s="8" t="s">
        <v>49</v>
      </c>
      <c r="B7727" s="17">
        <v>2008</v>
      </c>
      <c r="C7727" s="17" t="s">
        <v>82</v>
      </c>
      <c r="D7727" s="17"/>
      <c r="E7727" s="35" t="s">
        <v>74</v>
      </c>
      <c r="F7727" s="35" t="s">
        <v>78</v>
      </c>
      <c r="G7727" s="51" t="s">
        <v>65</v>
      </c>
      <c r="H7727" s="10">
        <v>3108</v>
      </c>
      <c r="I7727" s="10">
        <v>2987</v>
      </c>
      <c r="J7727" s="53">
        <v>6094.98</v>
      </c>
      <c r="K7727" s="55">
        <v>2313</v>
      </c>
      <c r="L7727" s="57">
        <v>1959</v>
      </c>
      <c r="M7727" s="57"/>
      <c r="N7727" s="59">
        <v>4272</v>
      </c>
      <c r="O7727" s="61">
        <v>1911</v>
      </c>
      <c r="P7727" s="10">
        <v>1619</v>
      </c>
      <c r="Q7727" s="10"/>
      <c r="R7727" s="11">
        <v>3530</v>
      </c>
      <c r="S7727" s="24">
        <f>Table1[[#This Row],[Female Voters]]/Table1[[#This Row],[Female Population]]</f>
        <v>0.74420849420849422</v>
      </c>
      <c r="T7727" s="24">
        <f>Table1[[#This Row],[Male Voters]]/Table1[[#This Row],[Male Population]]</f>
        <v>0.65584198192166054</v>
      </c>
      <c r="U7727" s="24">
        <f>Table1[[#This Row],[Total Voters]]/Table1[[#This Row],[Total Population]]</f>
        <v>0.70090467893249864</v>
      </c>
      <c r="V7727" s="24">
        <f>Table1[[#This Row],[Female Ballots]]/Table1[[#This Row],[Female Population]]</f>
        <v>0.61486486486486491</v>
      </c>
      <c r="W7727" s="24">
        <f>Table1[[#This Row],[Male Ballots]]/Table1[[#This Row],[Male Population]]</f>
        <v>0.54201540006695681</v>
      </c>
      <c r="X7727" s="24">
        <f>Table1[[#This Row],[Total Ballots]]/Table1[[#This Row],[Total Population]]</f>
        <v>0.57916514902427907</v>
      </c>
      <c r="Y7727" s="24">
        <f>Table1[[#This Row],[Female Ballots]]/Table1[[#This Row],[Female Voters]]</f>
        <v>0.82619974059662771</v>
      </c>
      <c r="Z7727" s="24">
        <f>Table1[[#This Row],[Male Ballots]]/Table1[[#This Row],[Male Voters]]</f>
        <v>0.82644206227667172</v>
      </c>
      <c r="AA7727" s="64">
        <f>Table1[[#This Row],[Total Ballots]]/Table1[[#This Row],[Total Voters]]</f>
        <v>0.82631086142322097</v>
      </c>
    </row>
    <row r="7728" spans="1:27" x14ac:dyDescent="0.35">
      <c r="A7728" s="8" t="s">
        <v>49</v>
      </c>
      <c r="B7728" s="17">
        <v>2008</v>
      </c>
      <c r="C7728" s="17" t="s">
        <v>82</v>
      </c>
      <c r="D7728" s="17"/>
      <c r="E7728" s="35" t="s">
        <v>74</v>
      </c>
      <c r="F7728" s="35" t="s">
        <v>78</v>
      </c>
      <c r="G7728" s="51" t="s">
        <v>66</v>
      </c>
      <c r="H7728" s="10">
        <v>2944.99</v>
      </c>
      <c r="I7728" s="10">
        <v>3029.98</v>
      </c>
      <c r="J7728" s="53">
        <v>5974.98</v>
      </c>
      <c r="K7728" s="55">
        <v>2416</v>
      </c>
      <c r="L7728" s="57">
        <v>2319</v>
      </c>
      <c r="M7728" s="57"/>
      <c r="N7728" s="59">
        <v>4735</v>
      </c>
      <c r="O7728" s="61">
        <v>2186</v>
      </c>
      <c r="P7728" s="10">
        <v>2078</v>
      </c>
      <c r="Q7728" s="10"/>
      <c r="R7728" s="11">
        <v>4264</v>
      </c>
      <c r="S7728" s="24">
        <f>Table1[[#This Row],[Female Voters]]/Table1[[#This Row],[Female Population]]</f>
        <v>0.82037630008930429</v>
      </c>
      <c r="T7728" s="24">
        <f>Table1[[#This Row],[Male Voters]]/Table1[[#This Row],[Male Population]]</f>
        <v>0.76535158647911872</v>
      </c>
      <c r="U7728" s="24">
        <f>Table1[[#This Row],[Total Voters]]/Table1[[#This Row],[Total Population]]</f>
        <v>0.79247127187036615</v>
      </c>
      <c r="V7728" s="24">
        <f>Table1[[#This Row],[Female Ballots]]/Table1[[#This Row],[Female Population]]</f>
        <v>0.74227756291192848</v>
      </c>
      <c r="W7728" s="24">
        <f>Table1[[#This Row],[Male Ballots]]/Table1[[#This Row],[Male Population]]</f>
        <v>0.68581310767727843</v>
      </c>
      <c r="X7728" s="24">
        <f>Table1[[#This Row],[Total Ballots]]/Table1[[#This Row],[Total Population]]</f>
        <v>0.71364255612571093</v>
      </c>
      <c r="Y7728" s="24">
        <f>Table1[[#This Row],[Female Ballots]]/Table1[[#This Row],[Female Voters]]</f>
        <v>0.9048013245033113</v>
      </c>
      <c r="Z7728" s="24">
        <f>Table1[[#This Row],[Male Ballots]]/Table1[[#This Row],[Male Voters]]</f>
        <v>0.89607589478223371</v>
      </c>
      <c r="AA7728" s="64">
        <f>Table1[[#This Row],[Total Ballots]]/Table1[[#This Row],[Total Voters]]</f>
        <v>0.90052798310454063</v>
      </c>
    </row>
    <row r="7729" spans="1:27" x14ac:dyDescent="0.35">
      <c r="A7729" s="8" t="s">
        <v>49</v>
      </c>
      <c r="B7729" s="17">
        <v>2008</v>
      </c>
      <c r="C7729" s="17" t="s">
        <v>82</v>
      </c>
      <c r="D7729" s="17"/>
      <c r="E7729" s="35" t="s">
        <v>74</v>
      </c>
      <c r="F7729" s="35" t="s">
        <v>78</v>
      </c>
      <c r="G7729" s="51" t="s">
        <v>67</v>
      </c>
      <c r="H7729" s="10">
        <v>3339.98</v>
      </c>
      <c r="I7729" s="10">
        <v>3179.98</v>
      </c>
      <c r="J7729" s="53">
        <v>6519.9499999999989</v>
      </c>
      <c r="K7729" s="55">
        <v>2718</v>
      </c>
      <c r="L7729" s="57">
        <v>2629</v>
      </c>
      <c r="M7729" s="57"/>
      <c r="N7729" s="59">
        <v>5347</v>
      </c>
      <c r="O7729" s="61">
        <v>2499</v>
      </c>
      <c r="P7729" s="10">
        <v>2442</v>
      </c>
      <c r="Q7729" s="10"/>
      <c r="R7729" s="11">
        <v>4941</v>
      </c>
      <c r="S7729" s="24">
        <f>Table1[[#This Row],[Female Voters]]/Table1[[#This Row],[Female Population]]</f>
        <v>0.81377732800795211</v>
      </c>
      <c r="T7729" s="24">
        <f>Table1[[#This Row],[Male Voters]]/Table1[[#This Row],[Male Population]]</f>
        <v>0.82673475933810903</v>
      </c>
      <c r="U7729" s="24">
        <f>Table1[[#This Row],[Total Voters]]/Table1[[#This Row],[Total Population]]</f>
        <v>0.82009831363737462</v>
      </c>
      <c r="V7729" s="24">
        <f>Table1[[#This Row],[Female Ballots]]/Table1[[#This Row],[Female Population]]</f>
        <v>0.74820807310223414</v>
      </c>
      <c r="W7729" s="24">
        <f>Table1[[#This Row],[Male Ballots]]/Table1[[#This Row],[Male Population]]</f>
        <v>0.76792935804627704</v>
      </c>
      <c r="X7729" s="24">
        <f>Table1[[#This Row],[Total Ballots]]/Table1[[#This Row],[Total Population]]</f>
        <v>0.75782789745320145</v>
      </c>
      <c r="Y7729" s="24">
        <f>Table1[[#This Row],[Female Ballots]]/Table1[[#This Row],[Female Voters]]</f>
        <v>0.91942604856512145</v>
      </c>
      <c r="Z7729" s="24">
        <f>Table1[[#This Row],[Male Ballots]]/Table1[[#This Row],[Male Voters]]</f>
        <v>0.92887029288702927</v>
      </c>
      <c r="AA7729" s="64">
        <f>Table1[[#This Row],[Total Ballots]]/Table1[[#This Row],[Total Voters]]</f>
        <v>0.92406957172246118</v>
      </c>
    </row>
    <row r="7730" spans="1:27" x14ac:dyDescent="0.35">
      <c r="A7730" s="8" t="s">
        <v>34</v>
      </c>
      <c r="B7730" s="17">
        <v>2008</v>
      </c>
      <c r="C7730" s="17" t="s">
        <v>82</v>
      </c>
      <c r="D7730" s="17"/>
      <c r="E7730" s="35" t="s">
        <v>74</v>
      </c>
      <c r="F7730" s="35" t="s">
        <v>78</v>
      </c>
      <c r="G7730" s="51" t="s">
        <v>79</v>
      </c>
      <c r="H7730" s="10">
        <v>8501</v>
      </c>
      <c r="I7730" s="10">
        <v>8362</v>
      </c>
      <c r="J7730" s="53">
        <v>16863</v>
      </c>
      <c r="K7730" s="55">
        <v>6880</v>
      </c>
      <c r="L7730" s="57">
        <v>6174</v>
      </c>
      <c r="M7730" s="57"/>
      <c r="N7730" s="59">
        <v>13054</v>
      </c>
      <c r="O7730" s="61">
        <v>5684</v>
      </c>
      <c r="P7730" s="10">
        <v>4959</v>
      </c>
      <c r="Q7730" s="10"/>
      <c r="R7730" s="11">
        <v>10643</v>
      </c>
      <c r="S7730" s="24">
        <f>Table1[[#This Row],[Female Voters]]/Table1[[#This Row],[Female Population]]</f>
        <v>0.80931655099400068</v>
      </c>
      <c r="T7730" s="24">
        <f>Table1[[#This Row],[Male Voters]]/Table1[[#This Row],[Male Population]]</f>
        <v>0.738340110021526</v>
      </c>
      <c r="U7730" s="24">
        <f>Table1[[#This Row],[Total Voters]]/Table1[[#This Row],[Total Population]]</f>
        <v>0.77412085631263716</v>
      </c>
      <c r="V7730" s="24">
        <f>Table1[[#This Row],[Female Ballots]]/Table1[[#This Row],[Female Population]]</f>
        <v>0.66862722032702038</v>
      </c>
      <c r="W7730" s="24">
        <f>Table1[[#This Row],[Male Ballots]]/Table1[[#This Row],[Male Population]]</f>
        <v>0.59303994259746473</v>
      </c>
      <c r="X7730" s="24">
        <f>Table1[[#This Row],[Total Ballots]]/Table1[[#This Row],[Total Population]]</f>
        <v>0.63114511059716538</v>
      </c>
      <c r="Y7730" s="24">
        <f>Table1[[#This Row],[Female Ballots]]/Table1[[#This Row],[Female Voters]]</f>
        <v>0.8261627906976744</v>
      </c>
      <c r="Z7730" s="24">
        <f>Table1[[#This Row],[Male Ballots]]/Table1[[#This Row],[Male Voters]]</f>
        <v>0.80320699708454812</v>
      </c>
      <c r="AA7730" s="64">
        <f>Table1[[#This Row],[Total Ballots]]/Table1[[#This Row],[Total Voters]]</f>
        <v>0.81530565343955874</v>
      </c>
    </row>
    <row r="7731" spans="1:27" x14ac:dyDescent="0.35">
      <c r="A7731" s="8" t="s">
        <v>34</v>
      </c>
      <c r="B7731" s="17">
        <v>2008</v>
      </c>
      <c r="C7731" s="17" t="s">
        <v>82</v>
      </c>
      <c r="D7731" s="17"/>
      <c r="E7731" s="35" t="s">
        <v>74</v>
      </c>
      <c r="F7731" s="35" t="s">
        <v>78</v>
      </c>
      <c r="G7731" s="51" t="s">
        <v>62</v>
      </c>
      <c r="H7731" s="10">
        <v>620</v>
      </c>
      <c r="I7731" s="10">
        <v>719</v>
      </c>
      <c r="J7731" s="53">
        <v>1339</v>
      </c>
      <c r="K7731" s="55">
        <v>451</v>
      </c>
      <c r="L7731" s="57">
        <v>413</v>
      </c>
      <c r="M7731" s="57"/>
      <c r="N7731" s="59">
        <v>864</v>
      </c>
      <c r="O7731" s="61">
        <v>234</v>
      </c>
      <c r="P7731" s="10">
        <v>188</v>
      </c>
      <c r="Q7731" s="10"/>
      <c r="R7731" s="11">
        <v>422</v>
      </c>
      <c r="S7731" s="24">
        <f>Table1[[#This Row],[Female Voters]]/Table1[[#This Row],[Female Population]]</f>
        <v>0.72741935483870968</v>
      </c>
      <c r="T7731" s="24">
        <f>Table1[[#This Row],[Male Voters]]/Table1[[#This Row],[Male Population]]</f>
        <v>0.57440890125173849</v>
      </c>
      <c r="U7731" s="24">
        <f>Table1[[#This Row],[Total Voters]]/Table1[[#This Row],[Total Population]]</f>
        <v>0.64525765496639287</v>
      </c>
      <c r="V7731" s="24">
        <f>Table1[[#This Row],[Female Ballots]]/Table1[[#This Row],[Female Population]]</f>
        <v>0.3774193548387097</v>
      </c>
      <c r="W7731" s="24">
        <f>Table1[[#This Row],[Male Ballots]]/Table1[[#This Row],[Male Population]]</f>
        <v>0.26147426981919331</v>
      </c>
      <c r="X7731" s="24">
        <f>Table1[[#This Row],[Total Ballots]]/Table1[[#This Row],[Total Population]]</f>
        <v>0.31516056758775207</v>
      </c>
      <c r="Y7731" s="24">
        <f>Table1[[#This Row],[Female Ballots]]/Table1[[#This Row],[Female Voters]]</f>
        <v>0.51884700665188466</v>
      </c>
      <c r="Z7731" s="24">
        <f>Table1[[#This Row],[Male Ballots]]/Table1[[#This Row],[Male Voters]]</f>
        <v>0.4552058111380145</v>
      </c>
      <c r="AA7731" s="64">
        <f>Table1[[#This Row],[Total Ballots]]/Table1[[#This Row],[Total Voters]]</f>
        <v>0.48842592592592593</v>
      </c>
    </row>
    <row r="7732" spans="1:27" x14ac:dyDescent="0.35">
      <c r="A7732" s="8" t="s">
        <v>34</v>
      </c>
      <c r="B7732" s="17">
        <v>2008</v>
      </c>
      <c r="C7732" s="17" t="s">
        <v>82</v>
      </c>
      <c r="D7732" s="17"/>
      <c r="E7732" s="35" t="s">
        <v>74</v>
      </c>
      <c r="F7732" s="35" t="s">
        <v>78</v>
      </c>
      <c r="G7732" s="51" t="s">
        <v>63</v>
      </c>
      <c r="H7732" s="10">
        <v>826</v>
      </c>
      <c r="I7732" s="10">
        <v>929</v>
      </c>
      <c r="J7732" s="53">
        <v>1755</v>
      </c>
      <c r="K7732" s="55">
        <v>535</v>
      </c>
      <c r="L7732" s="57">
        <v>502</v>
      </c>
      <c r="M7732" s="57"/>
      <c r="N7732" s="59">
        <v>1037</v>
      </c>
      <c r="O7732" s="61">
        <v>340</v>
      </c>
      <c r="P7732" s="10">
        <v>299</v>
      </c>
      <c r="Q7732" s="10"/>
      <c r="R7732" s="11">
        <v>639</v>
      </c>
      <c r="S7732" s="24">
        <f>Table1[[#This Row],[Female Voters]]/Table1[[#This Row],[Female Population]]</f>
        <v>0.64769975786924938</v>
      </c>
      <c r="T7732" s="24">
        <f>Table1[[#This Row],[Male Voters]]/Table1[[#This Row],[Male Population]]</f>
        <v>0.54036598493003229</v>
      </c>
      <c r="U7732" s="24">
        <f>Table1[[#This Row],[Total Voters]]/Table1[[#This Row],[Total Population]]</f>
        <v>0.59088319088319086</v>
      </c>
      <c r="V7732" s="24">
        <f>Table1[[#This Row],[Female Ballots]]/Table1[[#This Row],[Female Population]]</f>
        <v>0.41162227602905571</v>
      </c>
      <c r="W7732" s="24">
        <f>Table1[[#This Row],[Male Ballots]]/Table1[[#This Row],[Male Population]]</f>
        <v>0.32185145317545749</v>
      </c>
      <c r="X7732" s="24">
        <f>Table1[[#This Row],[Total Ballots]]/Table1[[#This Row],[Total Population]]</f>
        <v>0.36410256410256409</v>
      </c>
      <c r="Y7732" s="24">
        <f>Table1[[#This Row],[Female Ballots]]/Table1[[#This Row],[Female Voters]]</f>
        <v>0.63551401869158874</v>
      </c>
      <c r="Z7732" s="24">
        <f>Table1[[#This Row],[Male Ballots]]/Table1[[#This Row],[Male Voters]]</f>
        <v>0.59561752988047811</v>
      </c>
      <c r="AA7732" s="64">
        <f>Table1[[#This Row],[Total Ballots]]/Table1[[#This Row],[Total Voters]]</f>
        <v>0.61620057859209254</v>
      </c>
    </row>
    <row r="7733" spans="1:27" x14ac:dyDescent="0.35">
      <c r="A7733" s="8" t="s">
        <v>34</v>
      </c>
      <c r="B7733" s="17">
        <v>2008</v>
      </c>
      <c r="C7733" s="17" t="s">
        <v>82</v>
      </c>
      <c r="D7733" s="17"/>
      <c r="E7733" s="35" t="s">
        <v>74</v>
      </c>
      <c r="F7733" s="35" t="s">
        <v>78</v>
      </c>
      <c r="G7733" s="51" t="s">
        <v>64</v>
      </c>
      <c r="H7733" s="10">
        <v>1070</v>
      </c>
      <c r="I7733" s="10">
        <v>1065</v>
      </c>
      <c r="J7733" s="53">
        <v>2135</v>
      </c>
      <c r="K7733" s="55">
        <v>680</v>
      </c>
      <c r="L7733" s="57">
        <v>621</v>
      </c>
      <c r="M7733" s="57"/>
      <c r="N7733" s="59">
        <v>1301</v>
      </c>
      <c r="O7733" s="61">
        <v>508</v>
      </c>
      <c r="P7733" s="10">
        <v>450</v>
      </c>
      <c r="Q7733" s="10"/>
      <c r="R7733" s="11">
        <v>958</v>
      </c>
      <c r="S7733" s="24">
        <f>Table1[[#This Row],[Female Voters]]/Table1[[#This Row],[Female Population]]</f>
        <v>0.63551401869158874</v>
      </c>
      <c r="T7733" s="24">
        <f>Table1[[#This Row],[Male Voters]]/Table1[[#This Row],[Male Population]]</f>
        <v>0.58309859154929577</v>
      </c>
      <c r="U7733" s="24">
        <f>Table1[[#This Row],[Total Voters]]/Table1[[#This Row],[Total Population]]</f>
        <v>0.60936768149882903</v>
      </c>
      <c r="V7733" s="24">
        <f>Table1[[#This Row],[Female Ballots]]/Table1[[#This Row],[Female Population]]</f>
        <v>0.47476635514018689</v>
      </c>
      <c r="W7733" s="24">
        <f>Table1[[#This Row],[Male Ballots]]/Table1[[#This Row],[Male Population]]</f>
        <v>0.42253521126760563</v>
      </c>
      <c r="X7733" s="24">
        <f>Table1[[#This Row],[Total Ballots]]/Table1[[#This Row],[Total Population]]</f>
        <v>0.44871194379391099</v>
      </c>
      <c r="Y7733" s="24">
        <f>Table1[[#This Row],[Female Ballots]]/Table1[[#This Row],[Female Voters]]</f>
        <v>0.74705882352941178</v>
      </c>
      <c r="Z7733" s="24">
        <f>Table1[[#This Row],[Male Ballots]]/Table1[[#This Row],[Male Voters]]</f>
        <v>0.72463768115942029</v>
      </c>
      <c r="AA7733" s="64">
        <f>Table1[[#This Row],[Total Ballots]]/Table1[[#This Row],[Total Voters]]</f>
        <v>0.73635664873174478</v>
      </c>
    </row>
    <row r="7734" spans="1:27" x14ac:dyDescent="0.35">
      <c r="A7734" s="8" t="s">
        <v>34</v>
      </c>
      <c r="B7734" s="17">
        <v>2008</v>
      </c>
      <c r="C7734" s="17" t="s">
        <v>82</v>
      </c>
      <c r="D7734" s="17"/>
      <c r="E7734" s="35" t="s">
        <v>74</v>
      </c>
      <c r="F7734" s="35" t="s">
        <v>78</v>
      </c>
      <c r="G7734" s="51" t="s">
        <v>65</v>
      </c>
      <c r="H7734" s="10">
        <v>1543</v>
      </c>
      <c r="I7734" s="10">
        <v>1523</v>
      </c>
      <c r="J7734" s="53">
        <v>3066</v>
      </c>
      <c r="K7734" s="55">
        <v>1254</v>
      </c>
      <c r="L7734" s="57">
        <v>1035</v>
      </c>
      <c r="M7734" s="57"/>
      <c r="N7734" s="59">
        <v>2289</v>
      </c>
      <c r="O7734" s="61">
        <v>992</v>
      </c>
      <c r="P7734" s="10">
        <v>785</v>
      </c>
      <c r="Q7734" s="10"/>
      <c r="R7734" s="11">
        <v>1777</v>
      </c>
      <c r="S7734" s="24">
        <f>Table1[[#This Row],[Female Voters]]/Table1[[#This Row],[Female Population]]</f>
        <v>0.81270252754374595</v>
      </c>
      <c r="T7734" s="24">
        <f>Table1[[#This Row],[Male Voters]]/Table1[[#This Row],[Male Population]]</f>
        <v>0.6795797767564018</v>
      </c>
      <c r="U7734" s="24">
        <f>Table1[[#This Row],[Total Voters]]/Table1[[#This Row],[Total Population]]</f>
        <v>0.74657534246575341</v>
      </c>
      <c r="V7734" s="24">
        <f>Table1[[#This Row],[Female Ballots]]/Table1[[#This Row],[Female Population]]</f>
        <v>0.64290343486714197</v>
      </c>
      <c r="W7734" s="24">
        <f>Table1[[#This Row],[Male Ballots]]/Table1[[#This Row],[Male Population]]</f>
        <v>0.51543007222587001</v>
      </c>
      <c r="X7734" s="24">
        <f>Table1[[#This Row],[Total Ballots]]/Table1[[#This Row],[Total Population]]</f>
        <v>0.57958251793868232</v>
      </c>
      <c r="Y7734" s="24">
        <f>Table1[[#This Row],[Female Ballots]]/Table1[[#This Row],[Female Voters]]</f>
        <v>0.7910685805422647</v>
      </c>
      <c r="Z7734" s="24">
        <f>Table1[[#This Row],[Male Ballots]]/Table1[[#This Row],[Male Voters]]</f>
        <v>0.75845410628019327</v>
      </c>
      <c r="AA7734" s="64">
        <f>Table1[[#This Row],[Total Ballots]]/Table1[[#This Row],[Total Voters]]</f>
        <v>0.7763215377894277</v>
      </c>
    </row>
    <row r="7735" spans="1:27" x14ac:dyDescent="0.35">
      <c r="A7735" s="8" t="s">
        <v>34</v>
      </c>
      <c r="B7735" s="17">
        <v>2008</v>
      </c>
      <c r="C7735" s="17" t="s">
        <v>82</v>
      </c>
      <c r="D7735" s="17"/>
      <c r="E7735" s="35" t="s">
        <v>74</v>
      </c>
      <c r="F7735" s="35" t="s">
        <v>78</v>
      </c>
      <c r="G7735" s="51" t="s">
        <v>66</v>
      </c>
      <c r="H7735" s="10">
        <v>1882</v>
      </c>
      <c r="I7735" s="10">
        <v>1766</v>
      </c>
      <c r="J7735" s="53">
        <v>3648</v>
      </c>
      <c r="K7735" s="55">
        <v>1629</v>
      </c>
      <c r="L7735" s="57">
        <v>1455</v>
      </c>
      <c r="M7735" s="57"/>
      <c r="N7735" s="59">
        <v>3084</v>
      </c>
      <c r="O7735" s="61">
        <v>1461</v>
      </c>
      <c r="P7735" s="10">
        <v>1253</v>
      </c>
      <c r="Q7735" s="10"/>
      <c r="R7735" s="11">
        <v>2714</v>
      </c>
      <c r="S7735" s="24">
        <f>Table1[[#This Row],[Female Voters]]/Table1[[#This Row],[Female Population]]</f>
        <v>0.86556854410201911</v>
      </c>
      <c r="T7735" s="24">
        <f>Table1[[#This Row],[Male Voters]]/Table1[[#This Row],[Male Population]]</f>
        <v>0.82389580973952437</v>
      </c>
      <c r="U7735" s="24">
        <f>Table1[[#This Row],[Total Voters]]/Table1[[#This Row],[Total Population]]</f>
        <v>0.84539473684210531</v>
      </c>
      <c r="V7735" s="24">
        <f>Table1[[#This Row],[Female Ballots]]/Table1[[#This Row],[Female Population]]</f>
        <v>0.77630180658873538</v>
      </c>
      <c r="W7735" s="24">
        <f>Table1[[#This Row],[Male Ballots]]/Table1[[#This Row],[Male Population]]</f>
        <v>0.70951302378255943</v>
      </c>
      <c r="X7735" s="24">
        <f>Table1[[#This Row],[Total Ballots]]/Table1[[#This Row],[Total Population]]</f>
        <v>0.74396929824561409</v>
      </c>
      <c r="Y7735" s="24">
        <f>Table1[[#This Row],[Female Ballots]]/Table1[[#This Row],[Female Voters]]</f>
        <v>0.89686924493554332</v>
      </c>
      <c r="Z7735" s="24">
        <f>Table1[[#This Row],[Male Ballots]]/Table1[[#This Row],[Male Voters]]</f>
        <v>0.86116838487972514</v>
      </c>
      <c r="AA7735" s="64">
        <f>Table1[[#This Row],[Total Ballots]]/Table1[[#This Row],[Total Voters]]</f>
        <v>0.88002594033722437</v>
      </c>
    </row>
    <row r="7736" spans="1:27" x14ac:dyDescent="0.35">
      <c r="A7736" s="8" t="s">
        <v>34</v>
      </c>
      <c r="B7736" s="17">
        <v>2008</v>
      </c>
      <c r="C7736" s="17" t="s">
        <v>82</v>
      </c>
      <c r="D7736" s="17"/>
      <c r="E7736" s="35" t="s">
        <v>74</v>
      </c>
      <c r="F7736" s="35" t="s">
        <v>78</v>
      </c>
      <c r="G7736" s="51" t="s">
        <v>67</v>
      </c>
      <c r="H7736" s="10">
        <v>2560</v>
      </c>
      <c r="I7736" s="10">
        <v>2360</v>
      </c>
      <c r="J7736" s="53">
        <v>4920</v>
      </c>
      <c r="K7736" s="55">
        <v>2331</v>
      </c>
      <c r="L7736" s="57">
        <v>2148</v>
      </c>
      <c r="M7736" s="57"/>
      <c r="N7736" s="59">
        <v>4479</v>
      </c>
      <c r="O7736" s="61">
        <v>2149</v>
      </c>
      <c r="P7736" s="10">
        <v>1984</v>
      </c>
      <c r="Q7736" s="10"/>
      <c r="R7736" s="11">
        <v>4133</v>
      </c>
      <c r="S7736" s="24">
        <f>Table1[[#This Row],[Female Voters]]/Table1[[#This Row],[Female Population]]</f>
        <v>0.91054687499999998</v>
      </c>
      <c r="T7736" s="24">
        <f>Table1[[#This Row],[Male Voters]]/Table1[[#This Row],[Male Population]]</f>
        <v>0.9101694915254237</v>
      </c>
      <c r="U7736" s="24">
        <f>Table1[[#This Row],[Total Voters]]/Table1[[#This Row],[Total Population]]</f>
        <v>0.91036585365853662</v>
      </c>
      <c r="V7736" s="24">
        <f>Table1[[#This Row],[Female Ballots]]/Table1[[#This Row],[Female Population]]</f>
        <v>0.83945312500000002</v>
      </c>
      <c r="W7736" s="24">
        <f>Table1[[#This Row],[Male Ballots]]/Table1[[#This Row],[Male Population]]</f>
        <v>0.84067796610169487</v>
      </c>
      <c r="X7736" s="24">
        <f>Table1[[#This Row],[Total Ballots]]/Table1[[#This Row],[Total Population]]</f>
        <v>0.84004065040650411</v>
      </c>
      <c r="Y7736" s="24">
        <f>Table1[[#This Row],[Female Ballots]]/Table1[[#This Row],[Female Voters]]</f>
        <v>0.92192192192192191</v>
      </c>
      <c r="Z7736" s="24">
        <f>Table1[[#This Row],[Male Ballots]]/Table1[[#This Row],[Male Voters]]</f>
        <v>0.92364990689013038</v>
      </c>
      <c r="AA7736" s="64">
        <f>Table1[[#This Row],[Total Ballots]]/Table1[[#This Row],[Total Voters]]</f>
        <v>0.92275061397633396</v>
      </c>
    </row>
    <row r="7737" spans="1:27" x14ac:dyDescent="0.35">
      <c r="A7737" s="8" t="s">
        <v>31</v>
      </c>
      <c r="B7737" s="17">
        <v>2008</v>
      </c>
      <c r="C7737" s="17" t="s">
        <v>82</v>
      </c>
      <c r="D7737" s="17"/>
      <c r="E7737" s="35" t="s">
        <v>73</v>
      </c>
      <c r="F7737" s="35" t="s">
        <v>78</v>
      </c>
      <c r="G7737" s="51" t="s">
        <v>79</v>
      </c>
      <c r="H7737" s="10">
        <v>4930</v>
      </c>
      <c r="I7737" s="10">
        <v>5036</v>
      </c>
      <c r="J7737" s="53">
        <v>9966</v>
      </c>
      <c r="K7737" s="55">
        <v>4033</v>
      </c>
      <c r="L7737" s="57">
        <v>3720</v>
      </c>
      <c r="M7737" s="57">
        <v>18</v>
      </c>
      <c r="N7737" s="59">
        <v>7771</v>
      </c>
      <c r="O7737" s="61">
        <v>3339</v>
      </c>
      <c r="P7737" s="10">
        <v>3109</v>
      </c>
      <c r="Q7737" s="10">
        <v>13</v>
      </c>
      <c r="R7737" s="11">
        <v>6461</v>
      </c>
      <c r="S7737" s="24">
        <f>Table1[[#This Row],[Female Voters]]/Table1[[#This Row],[Female Population]]</f>
        <v>0.81805273833671399</v>
      </c>
      <c r="T7737" s="24">
        <f>Table1[[#This Row],[Male Voters]]/Table1[[#This Row],[Male Population]]</f>
        <v>0.73868149324860999</v>
      </c>
      <c r="U7737" s="24">
        <f>Table1[[#This Row],[Total Voters]]/Table1[[#This Row],[Total Population]]</f>
        <v>0.77975115392333938</v>
      </c>
      <c r="V7737" s="24">
        <f>Table1[[#This Row],[Female Ballots]]/Table1[[#This Row],[Female Population]]</f>
        <v>0.67728194726166324</v>
      </c>
      <c r="W7737" s="24">
        <f>Table1[[#This Row],[Male Ballots]]/Table1[[#This Row],[Male Population]]</f>
        <v>0.61735504368546468</v>
      </c>
      <c r="X7737" s="24">
        <f>Table1[[#This Row],[Total Ballots]]/Table1[[#This Row],[Total Population]]</f>
        <v>0.64830423439694962</v>
      </c>
      <c r="Y7737" s="24">
        <f>Table1[[#This Row],[Female Ballots]]/Table1[[#This Row],[Female Voters]]</f>
        <v>0.82791966278204809</v>
      </c>
      <c r="Z7737" s="24">
        <f>Table1[[#This Row],[Male Ballots]]/Table1[[#This Row],[Male Voters]]</f>
        <v>0.83575268817204296</v>
      </c>
      <c r="AA7737" s="64">
        <f>Table1[[#This Row],[Total Ballots]]/Table1[[#This Row],[Total Voters]]</f>
        <v>0.83142452708789083</v>
      </c>
    </row>
    <row r="7738" spans="1:27" x14ac:dyDescent="0.35">
      <c r="A7738" s="8" t="s">
        <v>31</v>
      </c>
      <c r="B7738" s="17">
        <v>2008</v>
      </c>
      <c r="C7738" s="17" t="s">
        <v>82</v>
      </c>
      <c r="D7738" s="17"/>
      <c r="E7738" s="35" t="s">
        <v>73</v>
      </c>
      <c r="F7738" s="35" t="s">
        <v>78</v>
      </c>
      <c r="G7738" s="51" t="s">
        <v>62</v>
      </c>
      <c r="H7738" s="10">
        <v>353</v>
      </c>
      <c r="I7738" s="10">
        <v>394</v>
      </c>
      <c r="J7738" s="53">
        <v>747</v>
      </c>
      <c r="K7738" s="55">
        <v>307</v>
      </c>
      <c r="L7738" s="57">
        <v>256</v>
      </c>
      <c r="M7738" s="57">
        <v>5</v>
      </c>
      <c r="N7738" s="59">
        <v>568</v>
      </c>
      <c r="O7738" s="61">
        <v>156</v>
      </c>
      <c r="P7738" s="10">
        <v>145</v>
      </c>
      <c r="Q7738" s="10">
        <v>2</v>
      </c>
      <c r="R7738" s="11">
        <v>303</v>
      </c>
      <c r="S7738" s="24">
        <f>Table1[[#This Row],[Female Voters]]/Table1[[#This Row],[Female Population]]</f>
        <v>0.86968838526912184</v>
      </c>
      <c r="T7738" s="24">
        <f>Table1[[#This Row],[Male Voters]]/Table1[[#This Row],[Male Population]]</f>
        <v>0.64974619289340096</v>
      </c>
      <c r="U7738" s="24">
        <f>Table1[[#This Row],[Total Voters]]/Table1[[#This Row],[Total Population]]</f>
        <v>0.76037483266398931</v>
      </c>
      <c r="V7738" s="24">
        <f>Table1[[#This Row],[Female Ballots]]/Table1[[#This Row],[Female Population]]</f>
        <v>0.44192634560906513</v>
      </c>
      <c r="W7738" s="24">
        <f>Table1[[#This Row],[Male Ballots]]/Table1[[#This Row],[Male Population]]</f>
        <v>0.36802030456852791</v>
      </c>
      <c r="X7738" s="24">
        <f>Table1[[#This Row],[Total Ballots]]/Table1[[#This Row],[Total Population]]</f>
        <v>0.40562248995983935</v>
      </c>
      <c r="Y7738" s="24">
        <f>Table1[[#This Row],[Female Ballots]]/Table1[[#This Row],[Female Voters]]</f>
        <v>0.50814332247557004</v>
      </c>
      <c r="Z7738" s="24">
        <f>Table1[[#This Row],[Male Ballots]]/Table1[[#This Row],[Male Voters]]</f>
        <v>0.56640625</v>
      </c>
      <c r="AA7738" s="64">
        <f>Table1[[#This Row],[Total Ballots]]/Table1[[#This Row],[Total Voters]]</f>
        <v>0.53345070422535212</v>
      </c>
    </row>
    <row r="7739" spans="1:27" x14ac:dyDescent="0.35">
      <c r="A7739" s="8" t="s">
        <v>31</v>
      </c>
      <c r="B7739" s="17">
        <v>2008</v>
      </c>
      <c r="C7739" s="17" t="s">
        <v>82</v>
      </c>
      <c r="D7739" s="17"/>
      <c r="E7739" s="35" t="s">
        <v>73</v>
      </c>
      <c r="F7739" s="35" t="s">
        <v>78</v>
      </c>
      <c r="G7739" s="51" t="s">
        <v>63</v>
      </c>
      <c r="H7739" s="10">
        <v>515</v>
      </c>
      <c r="I7739" s="10">
        <v>486</v>
      </c>
      <c r="J7739" s="53">
        <v>1001</v>
      </c>
      <c r="K7739" s="55">
        <v>369</v>
      </c>
      <c r="L7739" s="57">
        <v>345</v>
      </c>
      <c r="M7739" s="57">
        <v>4</v>
      </c>
      <c r="N7739" s="59">
        <v>718</v>
      </c>
      <c r="O7739" s="61">
        <v>225</v>
      </c>
      <c r="P7739" s="10">
        <v>210</v>
      </c>
      <c r="Q7739" s="10">
        <v>3</v>
      </c>
      <c r="R7739" s="11">
        <v>438</v>
      </c>
      <c r="S7739" s="24">
        <f>Table1[[#This Row],[Female Voters]]/Table1[[#This Row],[Female Population]]</f>
        <v>0.71650485436893208</v>
      </c>
      <c r="T7739" s="24">
        <f>Table1[[#This Row],[Male Voters]]/Table1[[#This Row],[Male Population]]</f>
        <v>0.70987654320987659</v>
      </c>
      <c r="U7739" s="24">
        <f>Table1[[#This Row],[Total Voters]]/Table1[[#This Row],[Total Population]]</f>
        <v>0.71728271728271731</v>
      </c>
      <c r="V7739" s="24">
        <f>Table1[[#This Row],[Female Ballots]]/Table1[[#This Row],[Female Population]]</f>
        <v>0.43689320388349512</v>
      </c>
      <c r="W7739" s="24">
        <f>Table1[[#This Row],[Male Ballots]]/Table1[[#This Row],[Male Population]]</f>
        <v>0.43209876543209874</v>
      </c>
      <c r="X7739" s="24">
        <f>Table1[[#This Row],[Total Ballots]]/Table1[[#This Row],[Total Population]]</f>
        <v>0.43756243756243757</v>
      </c>
      <c r="Y7739" s="24">
        <f>Table1[[#This Row],[Female Ballots]]/Table1[[#This Row],[Female Voters]]</f>
        <v>0.6097560975609756</v>
      </c>
      <c r="Z7739" s="24">
        <f>Table1[[#This Row],[Male Ballots]]/Table1[[#This Row],[Male Voters]]</f>
        <v>0.60869565217391308</v>
      </c>
      <c r="AA7739" s="64">
        <f>Table1[[#This Row],[Total Ballots]]/Table1[[#This Row],[Total Voters]]</f>
        <v>0.61002785515320335</v>
      </c>
    </row>
    <row r="7740" spans="1:27" x14ac:dyDescent="0.35">
      <c r="A7740" s="8" t="s">
        <v>31</v>
      </c>
      <c r="B7740" s="17">
        <v>2008</v>
      </c>
      <c r="C7740" s="17" t="s">
        <v>82</v>
      </c>
      <c r="D7740" s="17"/>
      <c r="E7740" s="35" t="s">
        <v>73</v>
      </c>
      <c r="F7740" s="35" t="s">
        <v>78</v>
      </c>
      <c r="G7740" s="51" t="s">
        <v>64</v>
      </c>
      <c r="H7740" s="10">
        <v>738</v>
      </c>
      <c r="I7740" s="10">
        <v>752</v>
      </c>
      <c r="J7740" s="53">
        <v>1490</v>
      </c>
      <c r="K7740" s="55">
        <v>518</v>
      </c>
      <c r="L7740" s="57">
        <v>434</v>
      </c>
      <c r="M7740" s="57">
        <v>1</v>
      </c>
      <c r="N7740" s="59">
        <v>953</v>
      </c>
      <c r="O7740" s="61">
        <v>398</v>
      </c>
      <c r="P7740" s="10">
        <v>325</v>
      </c>
      <c r="Q7740" s="10">
        <v>1</v>
      </c>
      <c r="R7740" s="11">
        <v>724</v>
      </c>
      <c r="S7740" s="24">
        <f>Table1[[#This Row],[Female Voters]]/Table1[[#This Row],[Female Population]]</f>
        <v>0.70189701897018975</v>
      </c>
      <c r="T7740" s="24">
        <f>Table1[[#This Row],[Male Voters]]/Table1[[#This Row],[Male Population]]</f>
        <v>0.5771276595744681</v>
      </c>
      <c r="U7740" s="24">
        <f>Table1[[#This Row],[Total Voters]]/Table1[[#This Row],[Total Population]]</f>
        <v>0.63959731543624165</v>
      </c>
      <c r="V7740" s="24">
        <f>Table1[[#This Row],[Female Ballots]]/Table1[[#This Row],[Female Population]]</f>
        <v>0.53929539295392959</v>
      </c>
      <c r="W7740" s="24">
        <f>Table1[[#This Row],[Male Ballots]]/Table1[[#This Row],[Male Population]]</f>
        <v>0.43218085106382981</v>
      </c>
      <c r="X7740" s="24">
        <f>Table1[[#This Row],[Total Ballots]]/Table1[[#This Row],[Total Population]]</f>
        <v>0.48590604026845635</v>
      </c>
      <c r="Y7740" s="24">
        <f>Table1[[#This Row],[Female Ballots]]/Table1[[#This Row],[Female Voters]]</f>
        <v>0.76833976833976836</v>
      </c>
      <c r="Z7740" s="24">
        <f>Table1[[#This Row],[Male Ballots]]/Table1[[#This Row],[Male Voters]]</f>
        <v>0.74884792626728114</v>
      </c>
      <c r="AA7740" s="64">
        <f>Table1[[#This Row],[Total Ballots]]/Table1[[#This Row],[Total Voters]]</f>
        <v>0.75970619097586567</v>
      </c>
    </row>
    <row r="7741" spans="1:27" x14ac:dyDescent="0.35">
      <c r="A7741" s="8" t="s">
        <v>31</v>
      </c>
      <c r="B7741" s="17">
        <v>2008</v>
      </c>
      <c r="C7741" s="17" t="s">
        <v>82</v>
      </c>
      <c r="D7741" s="17"/>
      <c r="E7741" s="35" t="s">
        <v>73</v>
      </c>
      <c r="F7741" s="35" t="s">
        <v>78</v>
      </c>
      <c r="G7741" s="51" t="s">
        <v>65</v>
      </c>
      <c r="H7741" s="10">
        <v>1103</v>
      </c>
      <c r="I7741" s="10">
        <v>1096</v>
      </c>
      <c r="J7741" s="53">
        <v>2199</v>
      </c>
      <c r="K7741" s="55">
        <v>900</v>
      </c>
      <c r="L7741" s="57">
        <v>757</v>
      </c>
      <c r="M7741" s="57">
        <v>1</v>
      </c>
      <c r="N7741" s="59">
        <v>1658</v>
      </c>
      <c r="O7741" s="61">
        <v>746</v>
      </c>
      <c r="P7741" s="10">
        <v>633</v>
      </c>
      <c r="Q7741" s="10">
        <v>1</v>
      </c>
      <c r="R7741" s="11">
        <v>1380</v>
      </c>
      <c r="S7741" s="24">
        <f>Table1[[#This Row],[Female Voters]]/Table1[[#This Row],[Female Population]]</f>
        <v>0.81595648232094287</v>
      </c>
      <c r="T7741" s="24">
        <f>Table1[[#This Row],[Male Voters]]/Table1[[#This Row],[Male Population]]</f>
        <v>0.69069343065693434</v>
      </c>
      <c r="U7741" s="24">
        <f>Table1[[#This Row],[Total Voters]]/Table1[[#This Row],[Total Population]]</f>
        <v>0.75397908140063663</v>
      </c>
      <c r="V7741" s="24">
        <f>Table1[[#This Row],[Female Ballots]]/Table1[[#This Row],[Female Population]]</f>
        <v>0.67633726201269262</v>
      </c>
      <c r="W7741" s="24">
        <f>Table1[[#This Row],[Male Ballots]]/Table1[[#This Row],[Male Population]]</f>
        <v>0.57755474452554745</v>
      </c>
      <c r="X7741" s="24">
        <f>Table1[[#This Row],[Total Ballots]]/Table1[[#This Row],[Total Population]]</f>
        <v>0.62755798090040926</v>
      </c>
      <c r="Y7741" s="24">
        <f>Table1[[#This Row],[Female Ballots]]/Table1[[#This Row],[Female Voters]]</f>
        <v>0.8288888888888889</v>
      </c>
      <c r="Z7741" s="24">
        <f>Table1[[#This Row],[Male Ballots]]/Table1[[#This Row],[Male Voters]]</f>
        <v>0.8361955085865258</v>
      </c>
      <c r="AA7741" s="64">
        <f>Table1[[#This Row],[Total Ballots]]/Table1[[#This Row],[Total Voters]]</f>
        <v>0.83232810615199038</v>
      </c>
    </row>
    <row r="7742" spans="1:27" x14ac:dyDescent="0.35">
      <c r="A7742" s="8" t="s">
        <v>31</v>
      </c>
      <c r="B7742" s="17">
        <v>2008</v>
      </c>
      <c r="C7742" s="17" t="s">
        <v>82</v>
      </c>
      <c r="D7742" s="17"/>
      <c r="E7742" s="35" t="s">
        <v>73</v>
      </c>
      <c r="F7742" s="35" t="s">
        <v>78</v>
      </c>
      <c r="G7742" s="51" t="s">
        <v>66</v>
      </c>
      <c r="H7742" s="10">
        <v>1069</v>
      </c>
      <c r="I7742" s="10">
        <v>1185</v>
      </c>
      <c r="J7742" s="53">
        <v>2254</v>
      </c>
      <c r="K7742" s="55">
        <v>945</v>
      </c>
      <c r="L7742" s="57">
        <v>965</v>
      </c>
      <c r="M7742" s="57">
        <v>3</v>
      </c>
      <c r="N7742" s="59">
        <v>1913</v>
      </c>
      <c r="O7742" s="61">
        <v>881</v>
      </c>
      <c r="P7742" s="10">
        <v>878</v>
      </c>
      <c r="Q7742" s="10">
        <v>3</v>
      </c>
      <c r="R7742" s="11">
        <v>1762</v>
      </c>
      <c r="S7742" s="24">
        <f>Table1[[#This Row],[Female Voters]]/Table1[[#This Row],[Female Population]]</f>
        <v>0.88400374181478014</v>
      </c>
      <c r="T7742" s="24">
        <f>Table1[[#This Row],[Male Voters]]/Table1[[#This Row],[Male Population]]</f>
        <v>0.81434599156118148</v>
      </c>
      <c r="U7742" s="24">
        <f>Table1[[#This Row],[Total Voters]]/Table1[[#This Row],[Total Population]]</f>
        <v>0.84871339840283944</v>
      </c>
      <c r="V7742" s="24">
        <f>Table1[[#This Row],[Female Ballots]]/Table1[[#This Row],[Female Population]]</f>
        <v>0.8241347053320861</v>
      </c>
      <c r="W7742" s="24">
        <f>Table1[[#This Row],[Male Ballots]]/Table1[[#This Row],[Male Population]]</f>
        <v>0.74092827004219408</v>
      </c>
      <c r="X7742" s="24">
        <f>Table1[[#This Row],[Total Ballots]]/Table1[[#This Row],[Total Population]]</f>
        <v>0.78172138420585624</v>
      </c>
      <c r="Y7742" s="24">
        <f>Table1[[#This Row],[Female Ballots]]/Table1[[#This Row],[Female Voters]]</f>
        <v>0.93227513227513226</v>
      </c>
      <c r="Z7742" s="24">
        <f>Table1[[#This Row],[Male Ballots]]/Table1[[#This Row],[Male Voters]]</f>
        <v>0.90984455958549226</v>
      </c>
      <c r="AA7742" s="64">
        <f>Table1[[#This Row],[Total Ballots]]/Table1[[#This Row],[Total Voters]]</f>
        <v>0.92106638787245165</v>
      </c>
    </row>
    <row r="7743" spans="1:27" x14ac:dyDescent="0.35">
      <c r="A7743" s="8" t="s">
        <v>31</v>
      </c>
      <c r="B7743" s="17">
        <v>2008</v>
      </c>
      <c r="C7743" s="17" t="s">
        <v>82</v>
      </c>
      <c r="D7743" s="17"/>
      <c r="E7743" s="35" t="s">
        <v>73</v>
      </c>
      <c r="F7743" s="35" t="s">
        <v>78</v>
      </c>
      <c r="G7743" s="51" t="s">
        <v>67</v>
      </c>
      <c r="H7743" s="10">
        <v>1152</v>
      </c>
      <c r="I7743" s="10">
        <v>1123</v>
      </c>
      <c r="J7743" s="53">
        <v>2275</v>
      </c>
      <c r="K7743" s="55">
        <v>994</v>
      </c>
      <c r="L7743" s="57">
        <v>963</v>
      </c>
      <c r="M7743" s="57">
        <v>4</v>
      </c>
      <c r="N7743" s="59">
        <v>1961</v>
      </c>
      <c r="O7743" s="61">
        <v>933</v>
      </c>
      <c r="P7743" s="10">
        <v>918</v>
      </c>
      <c r="Q7743" s="10">
        <v>3</v>
      </c>
      <c r="R7743" s="11">
        <v>1854</v>
      </c>
      <c r="S7743" s="24">
        <f>Table1[[#This Row],[Female Voters]]/Table1[[#This Row],[Female Population]]</f>
        <v>0.86284722222222221</v>
      </c>
      <c r="T7743" s="24">
        <f>Table1[[#This Row],[Male Voters]]/Table1[[#This Row],[Male Population]]</f>
        <v>0.85752448797862868</v>
      </c>
      <c r="U7743" s="24">
        <f>Table1[[#This Row],[Total Voters]]/Table1[[#This Row],[Total Population]]</f>
        <v>0.86197802197802198</v>
      </c>
      <c r="V7743" s="24">
        <f>Table1[[#This Row],[Female Ballots]]/Table1[[#This Row],[Female Population]]</f>
        <v>0.80989583333333337</v>
      </c>
      <c r="W7743" s="24">
        <f>Table1[[#This Row],[Male Ballots]]/Table1[[#This Row],[Male Population]]</f>
        <v>0.81745325022261794</v>
      </c>
      <c r="X7743" s="24">
        <f>Table1[[#This Row],[Total Ballots]]/Table1[[#This Row],[Total Population]]</f>
        <v>0.81494505494505498</v>
      </c>
      <c r="Y7743" s="24">
        <f>Table1[[#This Row],[Female Ballots]]/Table1[[#This Row],[Female Voters]]</f>
        <v>0.93863179074446679</v>
      </c>
      <c r="Z7743" s="24">
        <f>Table1[[#This Row],[Male Ballots]]/Table1[[#This Row],[Male Voters]]</f>
        <v>0.95327102803738317</v>
      </c>
      <c r="AA7743" s="64">
        <f>Table1[[#This Row],[Total Ballots]]/Table1[[#This Row],[Total Voters]]</f>
        <v>0.94543600203977562</v>
      </c>
    </row>
    <row r="7744" spans="1:27" x14ac:dyDescent="0.35">
      <c r="A7744" s="8" t="s">
        <v>55</v>
      </c>
      <c r="B7744" s="17">
        <v>2008</v>
      </c>
      <c r="C7744" s="17" t="s">
        <v>82</v>
      </c>
      <c r="D7744" s="17" t="s">
        <v>70</v>
      </c>
      <c r="E7744" s="35" t="s">
        <v>75</v>
      </c>
      <c r="F7744" s="35" t="s">
        <v>77</v>
      </c>
      <c r="G7744" s="51" t="s">
        <v>79</v>
      </c>
      <c r="H7744" s="10">
        <v>302393</v>
      </c>
      <c r="I7744" s="10">
        <v>291204</v>
      </c>
      <c r="J7744" s="53">
        <v>593597</v>
      </c>
      <c r="K7744" s="55">
        <v>220226</v>
      </c>
      <c r="L7744" s="57">
        <v>189894</v>
      </c>
      <c r="M7744" s="57">
        <v>475</v>
      </c>
      <c r="N7744" s="59">
        <v>410595</v>
      </c>
      <c r="O7744" s="61">
        <v>173018</v>
      </c>
      <c r="P7744" s="10">
        <v>145490</v>
      </c>
      <c r="Q7744" s="10">
        <v>237</v>
      </c>
      <c r="R7744" s="11">
        <v>318745</v>
      </c>
      <c r="S7744" s="24">
        <f>Table1[[#This Row],[Female Voters]]/Table1[[#This Row],[Female Population]]</f>
        <v>0.72827744028466268</v>
      </c>
      <c r="T7744" s="24">
        <f>Table1[[#This Row],[Male Voters]]/Table1[[#This Row],[Male Population]]</f>
        <v>0.6520995590719908</v>
      </c>
      <c r="U7744" s="24">
        <f>Table1[[#This Row],[Total Voters]]/Table1[[#This Row],[Total Population]]</f>
        <v>0.69170666293798655</v>
      </c>
      <c r="V7744" s="24">
        <f>Table1[[#This Row],[Female Ballots]]/Table1[[#This Row],[Female Population]]</f>
        <v>0.57216271540677199</v>
      </c>
      <c r="W7744" s="24">
        <f>Table1[[#This Row],[Male Ballots]]/Table1[[#This Row],[Male Population]]</f>
        <v>0.49961538989849041</v>
      </c>
      <c r="X7744" s="24">
        <f>Table1[[#This Row],[Total Ballots]]/Table1[[#This Row],[Total Population]]</f>
        <v>0.53697205343018917</v>
      </c>
      <c r="Y7744" s="24">
        <f>Table1[[#This Row],[Female Ballots]]/Table1[[#This Row],[Female Voters]]</f>
        <v>0.78563838965426425</v>
      </c>
      <c r="Z7744" s="24">
        <f>Table1[[#This Row],[Male Ballots]]/Table1[[#This Row],[Male Voters]]</f>
        <v>0.76616428112525936</v>
      </c>
      <c r="AA7744" s="64">
        <f>Table1[[#This Row],[Total Ballots]]/Table1[[#This Row],[Total Voters]]</f>
        <v>0.7763002472022309</v>
      </c>
    </row>
    <row r="7745" spans="1:27" x14ac:dyDescent="0.35">
      <c r="A7745" s="8" t="s">
        <v>55</v>
      </c>
      <c r="B7745" s="17">
        <v>2008</v>
      </c>
      <c r="C7745" s="17" t="s">
        <v>82</v>
      </c>
      <c r="D7745" s="17" t="s">
        <v>70</v>
      </c>
      <c r="E7745" s="35" t="s">
        <v>75</v>
      </c>
      <c r="F7745" s="35" t="s">
        <v>77</v>
      </c>
      <c r="G7745" s="51" t="s">
        <v>62</v>
      </c>
      <c r="H7745" s="10">
        <v>39991</v>
      </c>
      <c r="I7745" s="10">
        <v>41459</v>
      </c>
      <c r="J7745" s="53">
        <v>81450</v>
      </c>
      <c r="K7745" s="55">
        <v>23369</v>
      </c>
      <c r="L7745" s="57">
        <v>20262</v>
      </c>
      <c r="M7745" s="57">
        <v>162</v>
      </c>
      <c r="N7745" s="59">
        <v>43793</v>
      </c>
      <c r="O7745" s="61">
        <v>12460</v>
      </c>
      <c r="P7745" s="10">
        <v>9791</v>
      </c>
      <c r="Q7745" s="10">
        <v>71</v>
      </c>
      <c r="R7745" s="11">
        <v>22322</v>
      </c>
      <c r="S7745" s="24">
        <f>Table1[[#This Row],[Female Voters]]/Table1[[#This Row],[Female Population]]</f>
        <v>0.58435648020804676</v>
      </c>
      <c r="T7745" s="24">
        <f>Table1[[#This Row],[Male Voters]]/Table1[[#This Row],[Male Population]]</f>
        <v>0.48872379941629079</v>
      </c>
      <c r="U7745" s="24">
        <f>Table1[[#This Row],[Total Voters]]/Table1[[#This Row],[Total Population]]</f>
        <v>0.53766728054020874</v>
      </c>
      <c r="V7745" s="24">
        <f>Table1[[#This Row],[Female Ballots]]/Table1[[#This Row],[Female Population]]</f>
        <v>0.31157010327323648</v>
      </c>
      <c r="W7745" s="24">
        <f>Table1[[#This Row],[Male Ballots]]/Table1[[#This Row],[Male Population]]</f>
        <v>0.23616102655635687</v>
      </c>
      <c r="X7745" s="24">
        <f>Table1[[#This Row],[Total Ballots]]/Table1[[#This Row],[Total Population]]</f>
        <v>0.27405770411295272</v>
      </c>
      <c r="Y7745" s="24">
        <f>Table1[[#This Row],[Female Ballots]]/Table1[[#This Row],[Female Voters]]</f>
        <v>0.53318498866019082</v>
      </c>
      <c r="Z7745" s="24">
        <f>Table1[[#This Row],[Male Ballots]]/Table1[[#This Row],[Male Voters]]</f>
        <v>0.48321982035337085</v>
      </c>
      <c r="AA7745" s="64">
        <f>Table1[[#This Row],[Total Ballots]]/Table1[[#This Row],[Total Voters]]</f>
        <v>0.50971616468385361</v>
      </c>
    </row>
    <row r="7746" spans="1:27" x14ac:dyDescent="0.35">
      <c r="A7746" s="8" t="s">
        <v>55</v>
      </c>
      <c r="B7746" s="17">
        <v>2008</v>
      </c>
      <c r="C7746" s="17" t="s">
        <v>82</v>
      </c>
      <c r="D7746" s="17" t="s">
        <v>70</v>
      </c>
      <c r="E7746" s="35" t="s">
        <v>75</v>
      </c>
      <c r="F7746" s="35" t="s">
        <v>77</v>
      </c>
      <c r="G7746" s="51" t="s">
        <v>63</v>
      </c>
      <c r="H7746" s="10">
        <v>55108</v>
      </c>
      <c r="I7746" s="10">
        <v>55009</v>
      </c>
      <c r="J7746" s="53">
        <v>110117</v>
      </c>
      <c r="K7746" s="55">
        <v>36172</v>
      </c>
      <c r="L7746" s="57">
        <v>29413</v>
      </c>
      <c r="M7746" s="57">
        <v>106</v>
      </c>
      <c r="N7746" s="59">
        <v>65691</v>
      </c>
      <c r="O7746" s="61">
        <v>24270</v>
      </c>
      <c r="P7746" s="10">
        <v>18598</v>
      </c>
      <c r="Q7746" s="10">
        <v>47</v>
      </c>
      <c r="R7746" s="11">
        <v>42915</v>
      </c>
      <c r="S7746" s="24">
        <f>Table1[[#This Row],[Female Voters]]/Table1[[#This Row],[Female Population]]</f>
        <v>0.65638382811932927</v>
      </c>
      <c r="T7746" s="24">
        <f>Table1[[#This Row],[Male Voters]]/Table1[[#This Row],[Male Population]]</f>
        <v>0.53469432274718687</v>
      </c>
      <c r="U7746" s="24">
        <f>Table1[[#This Row],[Total Voters]]/Table1[[#This Row],[Total Population]]</f>
        <v>0.59655639002152261</v>
      </c>
      <c r="V7746" s="24">
        <f>Table1[[#This Row],[Female Ballots]]/Table1[[#This Row],[Female Population]]</f>
        <v>0.44040792625390141</v>
      </c>
      <c r="W7746" s="24">
        <f>Table1[[#This Row],[Male Ballots]]/Table1[[#This Row],[Male Population]]</f>
        <v>0.33809013070588451</v>
      </c>
      <c r="X7746" s="24">
        <f>Table1[[#This Row],[Total Ballots]]/Table1[[#This Row],[Total Population]]</f>
        <v>0.38972184131423848</v>
      </c>
      <c r="Y7746" s="24">
        <f>Table1[[#This Row],[Female Ballots]]/Table1[[#This Row],[Female Voters]]</f>
        <v>0.67096096428176488</v>
      </c>
      <c r="Z7746" s="24">
        <f>Table1[[#This Row],[Male Ballots]]/Table1[[#This Row],[Male Voters]]</f>
        <v>0.63230544317138682</v>
      </c>
      <c r="AA7746" s="64">
        <f>Table1[[#This Row],[Total Ballots]]/Table1[[#This Row],[Total Voters]]</f>
        <v>0.6532858382426816</v>
      </c>
    </row>
    <row r="7747" spans="1:27" x14ac:dyDescent="0.35">
      <c r="A7747" s="8" t="s">
        <v>55</v>
      </c>
      <c r="B7747" s="17">
        <v>2008</v>
      </c>
      <c r="C7747" s="17" t="s">
        <v>82</v>
      </c>
      <c r="D7747" s="17" t="s">
        <v>70</v>
      </c>
      <c r="E7747" s="35" t="s">
        <v>75</v>
      </c>
      <c r="F7747" s="35" t="s">
        <v>77</v>
      </c>
      <c r="G7747" s="51" t="s">
        <v>64</v>
      </c>
      <c r="H7747" s="10">
        <v>56294</v>
      </c>
      <c r="I7747" s="10">
        <v>57019</v>
      </c>
      <c r="J7747" s="53">
        <v>113313</v>
      </c>
      <c r="K7747" s="55">
        <v>39505</v>
      </c>
      <c r="L7747" s="57">
        <v>34171</v>
      </c>
      <c r="M7747" s="57">
        <v>71</v>
      </c>
      <c r="N7747" s="59">
        <v>73747</v>
      </c>
      <c r="O7747" s="61">
        <v>29842</v>
      </c>
      <c r="P7747" s="10">
        <v>24888</v>
      </c>
      <c r="Q7747" s="10">
        <v>41</v>
      </c>
      <c r="R7747" s="11">
        <v>54771</v>
      </c>
      <c r="S7747" s="24">
        <f>Table1[[#This Row],[Female Voters]]/Table1[[#This Row],[Female Population]]</f>
        <v>0.70176217714143607</v>
      </c>
      <c r="T7747" s="24">
        <f>Table1[[#This Row],[Male Voters]]/Table1[[#This Row],[Male Population]]</f>
        <v>0.59929146424875923</v>
      </c>
      <c r="U7747" s="24">
        <f>Table1[[#This Row],[Total Voters]]/Table1[[#This Row],[Total Population]]</f>
        <v>0.65082558929690326</v>
      </c>
      <c r="V7747" s="24">
        <f>Table1[[#This Row],[Female Ballots]]/Table1[[#This Row],[Female Population]]</f>
        <v>0.53010978079369031</v>
      </c>
      <c r="W7747" s="24">
        <f>Table1[[#This Row],[Male Ballots]]/Table1[[#This Row],[Male Population]]</f>
        <v>0.43648608358617302</v>
      </c>
      <c r="X7747" s="24">
        <f>Table1[[#This Row],[Total Ballots]]/Table1[[#This Row],[Total Population]]</f>
        <v>0.48336024992719284</v>
      </c>
      <c r="Y7747" s="24">
        <f>Table1[[#This Row],[Female Ballots]]/Table1[[#This Row],[Female Voters]]</f>
        <v>0.75539805087963552</v>
      </c>
      <c r="Z7747" s="24">
        <f>Table1[[#This Row],[Male Ballots]]/Table1[[#This Row],[Male Voters]]</f>
        <v>0.72833689385736444</v>
      </c>
      <c r="AA7747" s="64">
        <f>Table1[[#This Row],[Total Ballots]]/Table1[[#This Row],[Total Voters]]</f>
        <v>0.74268783814934847</v>
      </c>
    </row>
    <row r="7748" spans="1:27" x14ac:dyDescent="0.35">
      <c r="A7748" s="8" t="s">
        <v>55</v>
      </c>
      <c r="B7748" s="17">
        <v>2008</v>
      </c>
      <c r="C7748" s="17" t="s">
        <v>82</v>
      </c>
      <c r="D7748" s="17" t="s">
        <v>70</v>
      </c>
      <c r="E7748" s="35" t="s">
        <v>75</v>
      </c>
      <c r="F7748" s="35" t="s">
        <v>77</v>
      </c>
      <c r="G7748" s="51" t="s">
        <v>65</v>
      </c>
      <c r="H7748" s="10">
        <v>59889</v>
      </c>
      <c r="I7748" s="10">
        <v>59448</v>
      </c>
      <c r="J7748" s="53">
        <v>119337</v>
      </c>
      <c r="K7748" s="55">
        <v>45827</v>
      </c>
      <c r="L7748" s="57">
        <v>41498</v>
      </c>
      <c r="M7748" s="57">
        <v>62</v>
      </c>
      <c r="N7748" s="59">
        <v>87387</v>
      </c>
      <c r="O7748" s="61">
        <v>37936</v>
      </c>
      <c r="P7748" s="10">
        <v>33509</v>
      </c>
      <c r="Q7748" s="10">
        <v>40</v>
      </c>
      <c r="R7748" s="11">
        <v>71485</v>
      </c>
      <c r="S7748" s="24">
        <f>Table1[[#This Row],[Female Voters]]/Table1[[#This Row],[Female Population]]</f>
        <v>0.7651989513934111</v>
      </c>
      <c r="T7748" s="24">
        <f>Table1[[#This Row],[Male Voters]]/Table1[[#This Row],[Male Population]]</f>
        <v>0.6980554434127304</v>
      </c>
      <c r="U7748" s="24">
        <f>Table1[[#This Row],[Total Voters]]/Table1[[#This Row],[Total Population]]</f>
        <v>0.7322707961487217</v>
      </c>
      <c r="V7748" s="24">
        <f>Table1[[#This Row],[Female Ballots]]/Table1[[#This Row],[Female Population]]</f>
        <v>0.63343852794336186</v>
      </c>
      <c r="W7748" s="24">
        <f>Table1[[#This Row],[Male Ballots]]/Table1[[#This Row],[Male Population]]</f>
        <v>0.56366908895168888</v>
      </c>
      <c r="X7748" s="24">
        <f>Table1[[#This Row],[Total Ballots]]/Table1[[#This Row],[Total Population]]</f>
        <v>0.59901790727100568</v>
      </c>
      <c r="Y7748" s="24">
        <f>Table1[[#This Row],[Female Ballots]]/Table1[[#This Row],[Female Voters]]</f>
        <v>0.82780893359809715</v>
      </c>
      <c r="Z7748" s="24">
        <f>Table1[[#This Row],[Male Ballots]]/Table1[[#This Row],[Male Voters]]</f>
        <v>0.8074846980577377</v>
      </c>
      <c r="AA7748" s="64">
        <f>Table1[[#This Row],[Total Ballots]]/Table1[[#This Row],[Total Voters]]</f>
        <v>0.81802785311316328</v>
      </c>
    </row>
    <row r="7749" spans="1:27" x14ac:dyDescent="0.35">
      <c r="A7749" s="8" t="s">
        <v>55</v>
      </c>
      <c r="B7749" s="17">
        <v>2008</v>
      </c>
      <c r="C7749" s="17" t="s">
        <v>82</v>
      </c>
      <c r="D7749" s="17" t="s">
        <v>70</v>
      </c>
      <c r="E7749" s="35" t="s">
        <v>75</v>
      </c>
      <c r="F7749" s="35" t="s">
        <v>77</v>
      </c>
      <c r="G7749" s="51" t="s">
        <v>66</v>
      </c>
      <c r="H7749" s="10">
        <v>43868</v>
      </c>
      <c r="I7749" s="10">
        <v>41776</v>
      </c>
      <c r="J7749" s="53">
        <v>85644</v>
      </c>
      <c r="K7749" s="55">
        <v>36731</v>
      </c>
      <c r="L7749" s="57">
        <v>33298</v>
      </c>
      <c r="M7749" s="57">
        <v>40</v>
      </c>
      <c r="N7749" s="59">
        <v>70069</v>
      </c>
      <c r="O7749" s="61">
        <v>33002</v>
      </c>
      <c r="P7749" s="10">
        <v>29521</v>
      </c>
      <c r="Q7749" s="10">
        <v>16</v>
      </c>
      <c r="R7749" s="11">
        <v>62539</v>
      </c>
      <c r="S7749" s="24">
        <f>Table1[[#This Row],[Female Voters]]/Table1[[#This Row],[Female Population]]</f>
        <v>0.83730737667548094</v>
      </c>
      <c r="T7749" s="24">
        <f>Table1[[#This Row],[Male Voters]]/Table1[[#This Row],[Male Population]]</f>
        <v>0.79706051321332827</v>
      </c>
      <c r="U7749" s="24">
        <f>Table1[[#This Row],[Total Voters]]/Table1[[#This Row],[Total Population]]</f>
        <v>0.81814254355237959</v>
      </c>
      <c r="V7749" s="24">
        <f>Table1[[#This Row],[Female Ballots]]/Table1[[#This Row],[Female Population]]</f>
        <v>0.75230236163034558</v>
      </c>
      <c r="W7749" s="24">
        <f>Table1[[#This Row],[Male Ballots]]/Table1[[#This Row],[Male Population]]</f>
        <v>0.70664975105323635</v>
      </c>
      <c r="X7749" s="24">
        <f>Table1[[#This Row],[Total Ballots]]/Table1[[#This Row],[Total Population]]</f>
        <v>0.73022044743356218</v>
      </c>
      <c r="Y7749" s="24">
        <f>Table1[[#This Row],[Female Ballots]]/Table1[[#This Row],[Female Voters]]</f>
        <v>0.89847812474476596</v>
      </c>
      <c r="Z7749" s="24">
        <f>Table1[[#This Row],[Male Ballots]]/Table1[[#This Row],[Male Voters]]</f>
        <v>0.88656976394978682</v>
      </c>
      <c r="AA7749" s="64">
        <f>Table1[[#This Row],[Total Ballots]]/Table1[[#This Row],[Total Voters]]</f>
        <v>0.89253450170546178</v>
      </c>
    </row>
    <row r="7750" spans="1:27" x14ac:dyDescent="0.35">
      <c r="A7750" s="8" t="s">
        <v>55</v>
      </c>
      <c r="B7750" s="17">
        <v>2008</v>
      </c>
      <c r="C7750" s="17" t="s">
        <v>82</v>
      </c>
      <c r="D7750" s="17" t="s">
        <v>70</v>
      </c>
      <c r="E7750" s="35" t="s">
        <v>75</v>
      </c>
      <c r="F7750" s="35" t="s">
        <v>77</v>
      </c>
      <c r="G7750" s="51" t="s">
        <v>67</v>
      </c>
      <c r="H7750" s="10">
        <v>47243</v>
      </c>
      <c r="I7750" s="10">
        <v>36493</v>
      </c>
      <c r="J7750" s="53">
        <v>83736</v>
      </c>
      <c r="K7750" s="55">
        <v>38622</v>
      </c>
      <c r="L7750" s="57">
        <v>31252</v>
      </c>
      <c r="M7750" s="57">
        <v>34</v>
      </c>
      <c r="N7750" s="59">
        <v>69908</v>
      </c>
      <c r="O7750" s="61">
        <v>35508</v>
      </c>
      <c r="P7750" s="10">
        <v>29183</v>
      </c>
      <c r="Q7750" s="10">
        <v>22</v>
      </c>
      <c r="R7750" s="11">
        <v>64713</v>
      </c>
      <c r="S7750" s="24">
        <f>Table1[[#This Row],[Female Voters]]/Table1[[#This Row],[Female Population]]</f>
        <v>0.81751793916559068</v>
      </c>
      <c r="T7750" s="24">
        <f>Table1[[#This Row],[Male Voters]]/Table1[[#This Row],[Male Population]]</f>
        <v>0.8563834159975886</v>
      </c>
      <c r="U7750" s="24">
        <f>Table1[[#This Row],[Total Voters]]/Table1[[#This Row],[Total Population]]</f>
        <v>0.83486194707174932</v>
      </c>
      <c r="V7750" s="24">
        <f>Table1[[#This Row],[Female Ballots]]/Table1[[#This Row],[Female Population]]</f>
        <v>0.75160341214571469</v>
      </c>
      <c r="W7750" s="24">
        <f>Table1[[#This Row],[Male Ballots]]/Table1[[#This Row],[Male Population]]</f>
        <v>0.79968761132271937</v>
      </c>
      <c r="X7750" s="24">
        <f>Table1[[#This Row],[Total Ballots]]/Table1[[#This Row],[Total Population]]</f>
        <v>0.77282172542275729</v>
      </c>
      <c r="Y7750" s="24">
        <f>Table1[[#This Row],[Female Ballots]]/Table1[[#This Row],[Female Voters]]</f>
        <v>0.91937237843716013</v>
      </c>
      <c r="Z7750" s="24">
        <f>Table1[[#This Row],[Male Ballots]]/Table1[[#This Row],[Male Voters]]</f>
        <v>0.93379623704082937</v>
      </c>
      <c r="AA7750" s="64">
        <f>Table1[[#This Row],[Total Ballots]]/Table1[[#This Row],[Total Voters]]</f>
        <v>0.92568804714767983</v>
      </c>
    </row>
    <row r="7751" spans="1:27" x14ac:dyDescent="0.35">
      <c r="A7751" s="8" t="s">
        <v>23</v>
      </c>
      <c r="B7751" s="17">
        <v>2008</v>
      </c>
      <c r="C7751" s="17" t="s">
        <v>82</v>
      </c>
      <c r="D7751" s="17" t="s">
        <v>69</v>
      </c>
      <c r="E7751" s="35" t="s">
        <v>74</v>
      </c>
      <c r="F7751" s="35" t="s">
        <v>78</v>
      </c>
      <c r="G7751" s="51" t="s">
        <v>79</v>
      </c>
      <c r="H7751" s="10">
        <v>6713</v>
      </c>
      <c r="I7751" s="10">
        <v>6347</v>
      </c>
      <c r="J7751" s="53">
        <v>13060</v>
      </c>
      <c r="K7751" s="55">
        <v>6097</v>
      </c>
      <c r="L7751" s="57">
        <v>5491</v>
      </c>
      <c r="M7751" s="57">
        <v>5</v>
      </c>
      <c r="N7751" s="59">
        <v>11593</v>
      </c>
      <c r="O7751" s="61">
        <v>5492</v>
      </c>
      <c r="P7751" s="10">
        <v>4905</v>
      </c>
      <c r="Q7751" s="10">
        <v>5</v>
      </c>
      <c r="R7751" s="11">
        <v>10402</v>
      </c>
      <c r="S7751" s="24">
        <f>Table1[[#This Row],[Female Voters]]/Table1[[#This Row],[Female Population]]</f>
        <v>0.90823774765380605</v>
      </c>
      <c r="T7751" s="24">
        <f>Table1[[#This Row],[Male Voters]]/Table1[[#This Row],[Male Population]]</f>
        <v>0.86513313376398293</v>
      </c>
      <c r="U7751" s="24">
        <f>Table1[[#This Row],[Total Voters]]/Table1[[#This Row],[Total Population]]</f>
        <v>0.88767228177641655</v>
      </c>
      <c r="V7751" s="24">
        <f>Table1[[#This Row],[Female Ballots]]/Table1[[#This Row],[Female Population]]</f>
        <v>0.81811410695665132</v>
      </c>
      <c r="W7751" s="24">
        <f>Table1[[#This Row],[Male Ballots]]/Table1[[#This Row],[Male Population]]</f>
        <v>0.77280605010241055</v>
      </c>
      <c r="X7751" s="24">
        <f>Table1[[#This Row],[Total Ballots]]/Table1[[#This Row],[Total Population]]</f>
        <v>0.79647779479326186</v>
      </c>
      <c r="Y7751" s="24">
        <f>Table1[[#This Row],[Female Ballots]]/Table1[[#This Row],[Female Voters]]</f>
        <v>0.90077087092012464</v>
      </c>
      <c r="Z7751" s="24">
        <f>Table1[[#This Row],[Male Ballots]]/Table1[[#This Row],[Male Voters]]</f>
        <v>0.89327991258422879</v>
      </c>
      <c r="AA7751" s="64">
        <f>Table1[[#This Row],[Total Ballots]]/Table1[[#This Row],[Total Voters]]</f>
        <v>0.89726559130509786</v>
      </c>
    </row>
    <row r="7752" spans="1:27" x14ac:dyDescent="0.35">
      <c r="A7752" s="8" t="s">
        <v>23</v>
      </c>
      <c r="B7752" s="17">
        <v>2008</v>
      </c>
      <c r="C7752" s="17" t="s">
        <v>82</v>
      </c>
      <c r="D7752" s="17" t="s">
        <v>69</v>
      </c>
      <c r="E7752" s="35" t="s">
        <v>74</v>
      </c>
      <c r="F7752" s="35" t="s">
        <v>78</v>
      </c>
      <c r="G7752" s="51" t="s">
        <v>62</v>
      </c>
      <c r="H7752" s="10">
        <v>358</v>
      </c>
      <c r="I7752" s="10">
        <v>392</v>
      </c>
      <c r="J7752" s="53">
        <v>750</v>
      </c>
      <c r="K7752" s="55">
        <v>364</v>
      </c>
      <c r="L7752" s="57">
        <v>364</v>
      </c>
      <c r="M7752" s="57"/>
      <c r="N7752" s="59">
        <v>728</v>
      </c>
      <c r="O7752" s="61">
        <v>244</v>
      </c>
      <c r="P7752" s="10">
        <v>235</v>
      </c>
      <c r="Q7752" s="10"/>
      <c r="R7752" s="11">
        <v>479</v>
      </c>
      <c r="S7752" s="24">
        <f>Table1[[#This Row],[Female Voters]]/Table1[[#This Row],[Female Population]]</f>
        <v>1.0167597765363128</v>
      </c>
      <c r="T7752" s="24">
        <f>Table1[[#This Row],[Male Voters]]/Table1[[#This Row],[Male Population]]</f>
        <v>0.9285714285714286</v>
      </c>
      <c r="U7752" s="24">
        <f>Table1[[#This Row],[Total Voters]]/Table1[[#This Row],[Total Population]]</f>
        <v>0.97066666666666668</v>
      </c>
      <c r="V7752" s="24">
        <f>Table1[[#This Row],[Female Ballots]]/Table1[[#This Row],[Female Population]]</f>
        <v>0.68156424581005581</v>
      </c>
      <c r="W7752" s="24">
        <f>Table1[[#This Row],[Male Ballots]]/Table1[[#This Row],[Male Population]]</f>
        <v>0.59948979591836737</v>
      </c>
      <c r="X7752" s="24">
        <f>Table1[[#This Row],[Total Ballots]]/Table1[[#This Row],[Total Population]]</f>
        <v>0.63866666666666672</v>
      </c>
      <c r="Y7752" s="24">
        <f>Table1[[#This Row],[Female Ballots]]/Table1[[#This Row],[Female Voters]]</f>
        <v>0.67032967032967028</v>
      </c>
      <c r="Z7752" s="24">
        <f>Table1[[#This Row],[Male Ballots]]/Table1[[#This Row],[Male Voters]]</f>
        <v>0.64560439560439564</v>
      </c>
      <c r="AA7752" s="64">
        <f>Table1[[#This Row],[Total Ballots]]/Table1[[#This Row],[Total Voters]]</f>
        <v>0.65796703296703296</v>
      </c>
    </row>
    <row r="7753" spans="1:27" x14ac:dyDescent="0.35">
      <c r="A7753" s="8" t="s">
        <v>23</v>
      </c>
      <c r="B7753" s="17">
        <v>2008</v>
      </c>
      <c r="C7753" s="17" t="s">
        <v>82</v>
      </c>
      <c r="D7753" s="17" t="s">
        <v>69</v>
      </c>
      <c r="E7753" s="35" t="s">
        <v>74</v>
      </c>
      <c r="F7753" s="35" t="s">
        <v>78</v>
      </c>
      <c r="G7753" s="51" t="s">
        <v>63</v>
      </c>
      <c r="H7753" s="10">
        <v>618</v>
      </c>
      <c r="I7753" s="10">
        <v>582</v>
      </c>
      <c r="J7753" s="53">
        <v>1200</v>
      </c>
      <c r="K7753" s="55">
        <v>496</v>
      </c>
      <c r="L7753" s="57">
        <v>396</v>
      </c>
      <c r="M7753" s="57">
        <v>2</v>
      </c>
      <c r="N7753" s="59">
        <v>894</v>
      </c>
      <c r="O7753" s="61">
        <v>389</v>
      </c>
      <c r="P7753" s="10">
        <v>304</v>
      </c>
      <c r="Q7753" s="10">
        <v>1</v>
      </c>
      <c r="R7753" s="11">
        <v>694</v>
      </c>
      <c r="S7753" s="24">
        <f>Table1[[#This Row],[Female Voters]]/Table1[[#This Row],[Female Population]]</f>
        <v>0.80258899676375406</v>
      </c>
      <c r="T7753" s="24">
        <f>Table1[[#This Row],[Male Voters]]/Table1[[#This Row],[Male Population]]</f>
        <v>0.68041237113402064</v>
      </c>
      <c r="U7753" s="24">
        <f>Table1[[#This Row],[Total Voters]]/Table1[[#This Row],[Total Population]]</f>
        <v>0.745</v>
      </c>
      <c r="V7753" s="24">
        <f>Table1[[#This Row],[Female Ballots]]/Table1[[#This Row],[Female Population]]</f>
        <v>0.62944983818770228</v>
      </c>
      <c r="W7753" s="24">
        <f>Table1[[#This Row],[Male Ballots]]/Table1[[#This Row],[Male Population]]</f>
        <v>0.5223367697594502</v>
      </c>
      <c r="X7753" s="24">
        <f>Table1[[#This Row],[Total Ballots]]/Table1[[#This Row],[Total Population]]</f>
        <v>0.57833333333333337</v>
      </c>
      <c r="Y7753" s="24">
        <f>Table1[[#This Row],[Female Ballots]]/Table1[[#This Row],[Female Voters]]</f>
        <v>0.78427419354838712</v>
      </c>
      <c r="Z7753" s="24">
        <f>Table1[[#This Row],[Male Ballots]]/Table1[[#This Row],[Male Voters]]</f>
        <v>0.76767676767676762</v>
      </c>
      <c r="AA7753" s="64">
        <f>Table1[[#This Row],[Total Ballots]]/Table1[[#This Row],[Total Voters]]</f>
        <v>0.77628635346756147</v>
      </c>
    </row>
    <row r="7754" spans="1:27" x14ac:dyDescent="0.35">
      <c r="A7754" s="8" t="s">
        <v>23</v>
      </c>
      <c r="B7754" s="17">
        <v>2008</v>
      </c>
      <c r="C7754" s="17" t="s">
        <v>82</v>
      </c>
      <c r="D7754" s="17" t="s">
        <v>69</v>
      </c>
      <c r="E7754" s="35" t="s">
        <v>74</v>
      </c>
      <c r="F7754" s="35" t="s">
        <v>78</v>
      </c>
      <c r="G7754" s="51" t="s">
        <v>64</v>
      </c>
      <c r="H7754" s="10">
        <v>862</v>
      </c>
      <c r="I7754" s="10">
        <v>836</v>
      </c>
      <c r="J7754" s="53">
        <v>1698</v>
      </c>
      <c r="K7754" s="55">
        <v>656</v>
      </c>
      <c r="L7754" s="57">
        <v>562</v>
      </c>
      <c r="M7754" s="57">
        <v>1</v>
      </c>
      <c r="N7754" s="59">
        <v>1219</v>
      </c>
      <c r="O7754" s="61">
        <v>547</v>
      </c>
      <c r="P7754" s="10">
        <v>462</v>
      </c>
      <c r="Q7754" s="10">
        <v>2</v>
      </c>
      <c r="R7754" s="11">
        <v>1011</v>
      </c>
      <c r="S7754" s="24">
        <f>Table1[[#This Row],[Female Voters]]/Table1[[#This Row],[Female Population]]</f>
        <v>0.76102088167053361</v>
      </c>
      <c r="T7754" s="24">
        <f>Table1[[#This Row],[Male Voters]]/Table1[[#This Row],[Male Population]]</f>
        <v>0.67224880382775121</v>
      </c>
      <c r="U7754" s="24">
        <f>Table1[[#This Row],[Total Voters]]/Table1[[#This Row],[Total Population]]</f>
        <v>0.71790341578327443</v>
      </c>
      <c r="V7754" s="24">
        <f>Table1[[#This Row],[Female Ballots]]/Table1[[#This Row],[Female Population]]</f>
        <v>0.63457076566125292</v>
      </c>
      <c r="W7754" s="24">
        <f>Table1[[#This Row],[Male Ballots]]/Table1[[#This Row],[Male Population]]</f>
        <v>0.55263157894736847</v>
      </c>
      <c r="X7754" s="24">
        <f>Table1[[#This Row],[Total Ballots]]/Table1[[#This Row],[Total Population]]</f>
        <v>0.59540636042402828</v>
      </c>
      <c r="Y7754" s="24">
        <f>Table1[[#This Row],[Female Ballots]]/Table1[[#This Row],[Female Voters]]</f>
        <v>0.83384146341463417</v>
      </c>
      <c r="Z7754" s="24">
        <f>Table1[[#This Row],[Male Ballots]]/Table1[[#This Row],[Male Voters]]</f>
        <v>0.8220640569395018</v>
      </c>
      <c r="AA7754" s="64">
        <f>Table1[[#This Row],[Total Ballots]]/Table1[[#This Row],[Total Voters]]</f>
        <v>0.82936833470057425</v>
      </c>
    </row>
    <row r="7755" spans="1:27" x14ac:dyDescent="0.35">
      <c r="A7755" s="8" t="s">
        <v>23</v>
      </c>
      <c r="B7755" s="17">
        <v>2008</v>
      </c>
      <c r="C7755" s="17" t="s">
        <v>82</v>
      </c>
      <c r="D7755" s="17" t="s">
        <v>69</v>
      </c>
      <c r="E7755" s="35" t="s">
        <v>74</v>
      </c>
      <c r="F7755" s="35" t="s">
        <v>78</v>
      </c>
      <c r="G7755" s="51" t="s">
        <v>65</v>
      </c>
      <c r="H7755" s="10">
        <v>1433</v>
      </c>
      <c r="I7755" s="10">
        <v>1282</v>
      </c>
      <c r="J7755" s="53">
        <v>2715</v>
      </c>
      <c r="K7755" s="55">
        <v>1266</v>
      </c>
      <c r="L7755" s="57">
        <v>997</v>
      </c>
      <c r="M7755" s="57">
        <v>1</v>
      </c>
      <c r="N7755" s="59">
        <v>2264</v>
      </c>
      <c r="O7755" s="61">
        <v>1124</v>
      </c>
      <c r="P7755" s="10">
        <v>862</v>
      </c>
      <c r="Q7755" s="10">
        <v>1</v>
      </c>
      <c r="R7755" s="11">
        <v>1987</v>
      </c>
      <c r="S7755" s="24">
        <f>Table1[[#This Row],[Female Voters]]/Table1[[#This Row],[Female Population]]</f>
        <v>0.88346127006280528</v>
      </c>
      <c r="T7755" s="24">
        <f>Table1[[#This Row],[Male Voters]]/Table1[[#This Row],[Male Population]]</f>
        <v>0.77769110764430582</v>
      </c>
      <c r="U7755" s="24">
        <f>Table1[[#This Row],[Total Voters]]/Table1[[#This Row],[Total Population]]</f>
        <v>0.83388581952117868</v>
      </c>
      <c r="V7755" s="24">
        <f>Table1[[#This Row],[Female Ballots]]/Table1[[#This Row],[Female Population]]</f>
        <v>0.78436845778087927</v>
      </c>
      <c r="W7755" s="24">
        <f>Table1[[#This Row],[Male Ballots]]/Table1[[#This Row],[Male Population]]</f>
        <v>0.67238689547581898</v>
      </c>
      <c r="X7755" s="24">
        <f>Table1[[#This Row],[Total Ballots]]/Table1[[#This Row],[Total Population]]</f>
        <v>0.73186003683241252</v>
      </c>
      <c r="Y7755" s="24">
        <f>Table1[[#This Row],[Female Ballots]]/Table1[[#This Row],[Female Voters]]</f>
        <v>0.88783570300157977</v>
      </c>
      <c r="Z7755" s="24">
        <f>Table1[[#This Row],[Male Ballots]]/Table1[[#This Row],[Male Voters]]</f>
        <v>0.86459378134403209</v>
      </c>
      <c r="AA7755" s="64">
        <f>Table1[[#This Row],[Total Ballots]]/Table1[[#This Row],[Total Voters]]</f>
        <v>0.87765017667844525</v>
      </c>
    </row>
    <row r="7756" spans="1:27" x14ac:dyDescent="0.35">
      <c r="A7756" s="8" t="s">
        <v>23</v>
      </c>
      <c r="B7756" s="17">
        <v>2008</v>
      </c>
      <c r="C7756" s="17" t="s">
        <v>82</v>
      </c>
      <c r="D7756" s="17" t="s">
        <v>69</v>
      </c>
      <c r="E7756" s="35" t="s">
        <v>74</v>
      </c>
      <c r="F7756" s="35" t="s">
        <v>78</v>
      </c>
      <c r="G7756" s="51" t="s">
        <v>66</v>
      </c>
      <c r="H7756" s="10">
        <v>1712</v>
      </c>
      <c r="I7756" s="10">
        <v>1582</v>
      </c>
      <c r="J7756" s="53">
        <v>3294</v>
      </c>
      <c r="K7756" s="55">
        <v>1701</v>
      </c>
      <c r="L7756" s="57">
        <v>1559</v>
      </c>
      <c r="M7756" s="57">
        <v>1</v>
      </c>
      <c r="N7756" s="59">
        <v>3261</v>
      </c>
      <c r="O7756" s="61">
        <v>1601</v>
      </c>
      <c r="P7756" s="10">
        <v>1436</v>
      </c>
      <c r="Q7756" s="10">
        <v>1</v>
      </c>
      <c r="R7756" s="11">
        <v>3038</v>
      </c>
      <c r="S7756" s="24">
        <f>Table1[[#This Row],[Female Voters]]/Table1[[#This Row],[Female Population]]</f>
        <v>0.99357476635514019</v>
      </c>
      <c r="T7756" s="24">
        <f>Table1[[#This Row],[Male Voters]]/Table1[[#This Row],[Male Population]]</f>
        <v>0.98546144121365364</v>
      </c>
      <c r="U7756" s="24">
        <f>Table1[[#This Row],[Total Voters]]/Table1[[#This Row],[Total Population]]</f>
        <v>0.98998178506375223</v>
      </c>
      <c r="V7756" s="24">
        <f>Table1[[#This Row],[Female Ballots]]/Table1[[#This Row],[Female Population]]</f>
        <v>0.93516355140186913</v>
      </c>
      <c r="W7756" s="24">
        <f>Table1[[#This Row],[Male Ballots]]/Table1[[#This Row],[Male Population]]</f>
        <v>0.90771175726927944</v>
      </c>
      <c r="X7756" s="24">
        <f>Table1[[#This Row],[Total Ballots]]/Table1[[#This Row],[Total Population]]</f>
        <v>0.92228293867638134</v>
      </c>
      <c r="Y7756" s="24">
        <f>Table1[[#This Row],[Female Ballots]]/Table1[[#This Row],[Female Voters]]</f>
        <v>0.9412110523221634</v>
      </c>
      <c r="Z7756" s="24">
        <f>Table1[[#This Row],[Male Ballots]]/Table1[[#This Row],[Male Voters]]</f>
        <v>0.92110327132777425</v>
      </c>
      <c r="AA7756" s="64">
        <f>Table1[[#This Row],[Total Ballots]]/Table1[[#This Row],[Total Voters]]</f>
        <v>0.93161606869058566</v>
      </c>
    </row>
    <row r="7757" spans="1:27" x14ac:dyDescent="0.35">
      <c r="A7757" s="8" t="s">
        <v>23</v>
      </c>
      <c r="B7757" s="17">
        <v>2008</v>
      </c>
      <c r="C7757" s="17" t="s">
        <v>82</v>
      </c>
      <c r="D7757" s="17" t="s">
        <v>69</v>
      </c>
      <c r="E7757" s="35" t="s">
        <v>74</v>
      </c>
      <c r="F7757" s="35" t="s">
        <v>78</v>
      </c>
      <c r="G7757" s="51" t="s">
        <v>67</v>
      </c>
      <c r="H7757" s="10">
        <v>1730</v>
      </c>
      <c r="I7757" s="10">
        <v>1673</v>
      </c>
      <c r="J7757" s="53">
        <v>3403</v>
      </c>
      <c r="K7757" s="55">
        <v>1614</v>
      </c>
      <c r="L7757" s="57">
        <v>1613</v>
      </c>
      <c r="M7757" s="57"/>
      <c r="N7757" s="59">
        <v>3227</v>
      </c>
      <c r="O7757" s="61">
        <v>1587</v>
      </c>
      <c r="P7757" s="10">
        <v>1606</v>
      </c>
      <c r="Q7757" s="10"/>
      <c r="R7757" s="11">
        <v>3193</v>
      </c>
      <c r="S7757" s="24">
        <f>Table1[[#This Row],[Female Voters]]/Table1[[#This Row],[Female Population]]</f>
        <v>0.93294797687861275</v>
      </c>
      <c r="T7757" s="24">
        <f>Table1[[#This Row],[Male Voters]]/Table1[[#This Row],[Male Population]]</f>
        <v>0.96413628212791391</v>
      </c>
      <c r="U7757" s="24">
        <f>Table1[[#This Row],[Total Voters]]/Table1[[#This Row],[Total Population]]</f>
        <v>0.94828092859241842</v>
      </c>
      <c r="V7757" s="24">
        <f>Table1[[#This Row],[Female Ballots]]/Table1[[#This Row],[Female Population]]</f>
        <v>0.9173410404624277</v>
      </c>
      <c r="W7757" s="24">
        <f>Table1[[#This Row],[Male Ballots]]/Table1[[#This Row],[Male Population]]</f>
        <v>0.95995218170950392</v>
      </c>
      <c r="X7757" s="24">
        <f>Table1[[#This Row],[Total Ballots]]/Table1[[#This Row],[Total Population]]</f>
        <v>0.93828974434322654</v>
      </c>
      <c r="Y7757" s="24">
        <f>Table1[[#This Row],[Female Ballots]]/Table1[[#This Row],[Female Voters]]</f>
        <v>0.98327137546468402</v>
      </c>
      <c r="Z7757" s="24">
        <f>Table1[[#This Row],[Male Ballots]]/Table1[[#This Row],[Male Voters]]</f>
        <v>0.99566026038437694</v>
      </c>
      <c r="AA7757" s="64">
        <f>Table1[[#This Row],[Total Ballots]]/Table1[[#This Row],[Total Voters]]</f>
        <v>0.98946389835760773</v>
      </c>
    </row>
    <row r="7758" spans="1:27" x14ac:dyDescent="0.35">
      <c r="A7758" s="8" t="s">
        <v>38</v>
      </c>
      <c r="B7758" s="17">
        <v>2008</v>
      </c>
      <c r="C7758" s="17" t="s">
        <v>82</v>
      </c>
      <c r="D7758" s="17" t="s">
        <v>69</v>
      </c>
      <c r="E7758" s="35" t="s">
        <v>74</v>
      </c>
      <c r="F7758" s="35" t="s">
        <v>78</v>
      </c>
      <c r="G7758" s="51" t="s">
        <v>79</v>
      </c>
      <c r="H7758" s="10">
        <v>44347</v>
      </c>
      <c r="I7758" s="10">
        <v>43170</v>
      </c>
      <c r="J7758" s="53">
        <v>87517</v>
      </c>
      <c r="K7758" s="55">
        <v>34456</v>
      </c>
      <c r="L7758" s="57">
        <v>30535</v>
      </c>
      <c r="M7758" s="57">
        <v>2</v>
      </c>
      <c r="N7758" s="59">
        <v>64993</v>
      </c>
      <c r="O7758" s="61">
        <v>29238</v>
      </c>
      <c r="P7758" s="10">
        <v>25523</v>
      </c>
      <c r="Q7758" s="10"/>
      <c r="R7758" s="11">
        <v>54761</v>
      </c>
      <c r="S7758" s="24">
        <f>Table1[[#This Row],[Female Voters]]/Table1[[#This Row],[Female Population]]</f>
        <v>0.77696349245721241</v>
      </c>
      <c r="T7758" s="24">
        <f>Table1[[#This Row],[Male Voters]]/Table1[[#This Row],[Male Population]]</f>
        <v>0.7073198980773685</v>
      </c>
      <c r="U7758" s="24">
        <f>Table1[[#This Row],[Total Voters]]/Table1[[#This Row],[Total Population]]</f>
        <v>0.74263285990150485</v>
      </c>
      <c r="V7758" s="24">
        <f>Table1[[#This Row],[Female Ballots]]/Table1[[#This Row],[Female Population]]</f>
        <v>0.65930051638216791</v>
      </c>
      <c r="W7758" s="24">
        <f>Table1[[#This Row],[Male Ballots]]/Table1[[#This Row],[Male Population]]</f>
        <v>0.59122075515404215</v>
      </c>
      <c r="X7758" s="24">
        <f>Table1[[#This Row],[Total Ballots]]/Table1[[#This Row],[Total Population]]</f>
        <v>0.62571843184752673</v>
      </c>
      <c r="Y7758" s="24">
        <f>Table1[[#This Row],[Female Ballots]]/Table1[[#This Row],[Female Voters]]</f>
        <v>0.84856048293475739</v>
      </c>
      <c r="Z7758" s="24">
        <f>Table1[[#This Row],[Male Ballots]]/Table1[[#This Row],[Male Voters]]</f>
        <v>0.83586048796463075</v>
      </c>
      <c r="AA7758" s="64">
        <f>Table1[[#This Row],[Total Ballots]]/Table1[[#This Row],[Total Voters]]</f>
        <v>0.8425676611327374</v>
      </c>
    </row>
    <row r="7759" spans="1:27" x14ac:dyDescent="0.35">
      <c r="A7759" s="8" t="s">
        <v>38</v>
      </c>
      <c r="B7759" s="17">
        <v>2008</v>
      </c>
      <c r="C7759" s="17" t="s">
        <v>82</v>
      </c>
      <c r="D7759" s="17" t="s">
        <v>69</v>
      </c>
      <c r="E7759" s="35" t="s">
        <v>74</v>
      </c>
      <c r="F7759" s="35" t="s">
        <v>78</v>
      </c>
      <c r="G7759" s="51" t="s">
        <v>62</v>
      </c>
      <c r="H7759" s="10">
        <v>4800</v>
      </c>
      <c r="I7759" s="10">
        <v>5140</v>
      </c>
      <c r="J7759" s="53">
        <v>9940</v>
      </c>
      <c r="K7759" s="55">
        <v>3142</v>
      </c>
      <c r="L7759" s="57">
        <v>2667</v>
      </c>
      <c r="M7759" s="57"/>
      <c r="N7759" s="59">
        <v>5809</v>
      </c>
      <c r="O7759" s="61">
        <v>1842</v>
      </c>
      <c r="P7759" s="10">
        <v>1477</v>
      </c>
      <c r="Q7759" s="10"/>
      <c r="R7759" s="11">
        <v>3319</v>
      </c>
      <c r="S7759" s="24">
        <f>Table1[[#This Row],[Female Voters]]/Table1[[#This Row],[Female Population]]</f>
        <v>0.65458333333333329</v>
      </c>
      <c r="T7759" s="24">
        <f>Table1[[#This Row],[Male Voters]]/Table1[[#This Row],[Male Population]]</f>
        <v>0.51887159533073934</v>
      </c>
      <c r="U7759" s="24">
        <f>Table1[[#This Row],[Total Voters]]/Table1[[#This Row],[Total Population]]</f>
        <v>0.58440643863179076</v>
      </c>
      <c r="V7759" s="24">
        <f>Table1[[#This Row],[Female Ballots]]/Table1[[#This Row],[Female Population]]</f>
        <v>0.38374999999999998</v>
      </c>
      <c r="W7759" s="24">
        <f>Table1[[#This Row],[Male Ballots]]/Table1[[#This Row],[Male Population]]</f>
        <v>0.28735408560311282</v>
      </c>
      <c r="X7759" s="24">
        <f>Table1[[#This Row],[Total Ballots]]/Table1[[#This Row],[Total Population]]</f>
        <v>0.33390342052313882</v>
      </c>
      <c r="Y7759" s="24">
        <f>Table1[[#This Row],[Female Ballots]]/Table1[[#This Row],[Female Voters]]</f>
        <v>0.58625079567154681</v>
      </c>
      <c r="Z7759" s="24">
        <f>Table1[[#This Row],[Male Ballots]]/Table1[[#This Row],[Male Voters]]</f>
        <v>0.5538057742782152</v>
      </c>
      <c r="AA7759" s="64">
        <f>Table1[[#This Row],[Total Ballots]]/Table1[[#This Row],[Total Voters]]</f>
        <v>0.57135479428473057</v>
      </c>
    </row>
    <row r="7760" spans="1:27" x14ac:dyDescent="0.35">
      <c r="A7760" s="8" t="s">
        <v>38</v>
      </c>
      <c r="B7760" s="17">
        <v>2008</v>
      </c>
      <c r="C7760" s="17" t="s">
        <v>82</v>
      </c>
      <c r="D7760" s="17" t="s">
        <v>69</v>
      </c>
      <c r="E7760" s="35" t="s">
        <v>74</v>
      </c>
      <c r="F7760" s="35" t="s">
        <v>78</v>
      </c>
      <c r="G7760" s="51" t="s">
        <v>63</v>
      </c>
      <c r="H7760" s="10">
        <v>6656</v>
      </c>
      <c r="I7760" s="10">
        <v>6990</v>
      </c>
      <c r="J7760" s="53">
        <v>13646</v>
      </c>
      <c r="K7760" s="55">
        <v>4198</v>
      </c>
      <c r="L7760" s="57">
        <v>3664</v>
      </c>
      <c r="M7760" s="57"/>
      <c r="N7760" s="59">
        <v>7862</v>
      </c>
      <c r="O7760" s="61">
        <v>3072</v>
      </c>
      <c r="P7760" s="10">
        <v>2545</v>
      </c>
      <c r="Q7760" s="10"/>
      <c r="R7760" s="11">
        <v>5617</v>
      </c>
      <c r="S7760" s="24">
        <f>Table1[[#This Row],[Female Voters]]/Table1[[#This Row],[Female Population]]</f>
        <v>0.63070913461538458</v>
      </c>
      <c r="T7760" s="24">
        <f>Table1[[#This Row],[Male Voters]]/Table1[[#This Row],[Male Population]]</f>
        <v>0.52417739628040061</v>
      </c>
      <c r="U7760" s="24">
        <f>Table1[[#This Row],[Total Voters]]/Table1[[#This Row],[Total Population]]</f>
        <v>0.57613952806683277</v>
      </c>
      <c r="V7760" s="24">
        <f>Table1[[#This Row],[Female Ballots]]/Table1[[#This Row],[Female Population]]</f>
        <v>0.46153846153846156</v>
      </c>
      <c r="W7760" s="24">
        <f>Table1[[#This Row],[Male Ballots]]/Table1[[#This Row],[Male Population]]</f>
        <v>0.36409155937052934</v>
      </c>
      <c r="X7760" s="24">
        <f>Table1[[#This Row],[Total Ballots]]/Table1[[#This Row],[Total Population]]</f>
        <v>0.41162245346621723</v>
      </c>
      <c r="Y7760" s="24">
        <f>Table1[[#This Row],[Female Ballots]]/Table1[[#This Row],[Female Voters]]</f>
        <v>0.7317770366841353</v>
      </c>
      <c r="Z7760" s="24">
        <f>Table1[[#This Row],[Male Ballots]]/Table1[[#This Row],[Male Voters]]</f>
        <v>0.69459606986899558</v>
      </c>
      <c r="AA7760" s="64">
        <f>Table1[[#This Row],[Total Ballots]]/Table1[[#This Row],[Total Voters]]</f>
        <v>0.7144492495548207</v>
      </c>
    </row>
    <row r="7761" spans="1:27" x14ac:dyDescent="0.35">
      <c r="A7761" s="8" t="s">
        <v>38</v>
      </c>
      <c r="B7761" s="17">
        <v>2008</v>
      </c>
      <c r="C7761" s="17" t="s">
        <v>82</v>
      </c>
      <c r="D7761" s="17" t="s">
        <v>69</v>
      </c>
      <c r="E7761" s="35" t="s">
        <v>74</v>
      </c>
      <c r="F7761" s="35" t="s">
        <v>78</v>
      </c>
      <c r="G7761" s="51" t="s">
        <v>64</v>
      </c>
      <c r="H7761" s="10">
        <v>7084</v>
      </c>
      <c r="I7761" s="10">
        <v>7297</v>
      </c>
      <c r="J7761" s="53">
        <v>14381</v>
      </c>
      <c r="K7761" s="55">
        <v>4877</v>
      </c>
      <c r="L7761" s="57">
        <v>4328</v>
      </c>
      <c r="M7761" s="57">
        <v>1</v>
      </c>
      <c r="N7761" s="59">
        <v>9206</v>
      </c>
      <c r="O7761" s="61">
        <v>3854</v>
      </c>
      <c r="P7761" s="10">
        <v>3342</v>
      </c>
      <c r="Q7761" s="10"/>
      <c r="R7761" s="11">
        <v>7196</v>
      </c>
      <c r="S7761" s="24">
        <f>Table1[[#This Row],[Female Voters]]/Table1[[#This Row],[Female Population]]</f>
        <v>0.68845285149632973</v>
      </c>
      <c r="T7761" s="24">
        <f>Table1[[#This Row],[Male Voters]]/Table1[[#This Row],[Male Population]]</f>
        <v>0.5931204604632041</v>
      </c>
      <c r="U7761" s="24">
        <f>Table1[[#This Row],[Total Voters]]/Table1[[#This Row],[Total Population]]</f>
        <v>0.64015019817815177</v>
      </c>
      <c r="V7761" s="24">
        <f>Table1[[#This Row],[Female Ballots]]/Table1[[#This Row],[Female Population]]</f>
        <v>0.54404291360813095</v>
      </c>
      <c r="W7761" s="24">
        <f>Table1[[#This Row],[Male Ballots]]/Table1[[#This Row],[Male Population]]</f>
        <v>0.45799643689187336</v>
      </c>
      <c r="X7761" s="24">
        <f>Table1[[#This Row],[Total Ballots]]/Table1[[#This Row],[Total Population]]</f>
        <v>0.50038244906473817</v>
      </c>
      <c r="Y7761" s="24">
        <f>Table1[[#This Row],[Female Ballots]]/Table1[[#This Row],[Female Voters]]</f>
        <v>0.7902399015788395</v>
      </c>
      <c r="Z7761" s="24">
        <f>Table1[[#This Row],[Male Ballots]]/Table1[[#This Row],[Male Voters]]</f>
        <v>0.77218114602587795</v>
      </c>
      <c r="AA7761" s="64">
        <f>Table1[[#This Row],[Total Ballots]]/Table1[[#This Row],[Total Voters]]</f>
        <v>0.78166413208776886</v>
      </c>
    </row>
    <row r="7762" spans="1:27" x14ac:dyDescent="0.35">
      <c r="A7762" s="8" t="s">
        <v>38</v>
      </c>
      <c r="B7762" s="17">
        <v>2008</v>
      </c>
      <c r="C7762" s="17" t="s">
        <v>82</v>
      </c>
      <c r="D7762" s="17" t="s">
        <v>69</v>
      </c>
      <c r="E7762" s="35" t="s">
        <v>74</v>
      </c>
      <c r="F7762" s="35" t="s">
        <v>78</v>
      </c>
      <c r="G7762" s="51" t="s">
        <v>65</v>
      </c>
      <c r="H7762" s="10">
        <v>8501</v>
      </c>
      <c r="I7762" s="10">
        <v>8291</v>
      </c>
      <c r="J7762" s="53">
        <v>16792</v>
      </c>
      <c r="K7762" s="55">
        <v>6817</v>
      </c>
      <c r="L7762" s="57">
        <v>6041</v>
      </c>
      <c r="M7762" s="57">
        <v>1</v>
      </c>
      <c r="N7762" s="59">
        <v>12859</v>
      </c>
      <c r="O7762" s="61">
        <v>5931</v>
      </c>
      <c r="P7762" s="10">
        <v>5129</v>
      </c>
      <c r="Q7762" s="10"/>
      <c r="R7762" s="11">
        <v>11060</v>
      </c>
      <c r="S7762" s="24">
        <f>Table1[[#This Row],[Female Voters]]/Table1[[#This Row],[Female Population]]</f>
        <v>0.80190565815786374</v>
      </c>
      <c r="T7762" s="24">
        <f>Table1[[#This Row],[Male Voters]]/Table1[[#This Row],[Male Population]]</f>
        <v>0.72862139669521164</v>
      </c>
      <c r="U7762" s="24">
        <f>Table1[[#This Row],[Total Voters]]/Table1[[#This Row],[Total Population]]</f>
        <v>0.76578132444020963</v>
      </c>
      <c r="V7762" s="24">
        <f>Table1[[#This Row],[Female Ballots]]/Table1[[#This Row],[Female Population]]</f>
        <v>0.69768262557346195</v>
      </c>
      <c r="W7762" s="24">
        <f>Table1[[#This Row],[Male Ballots]]/Table1[[#This Row],[Male Population]]</f>
        <v>0.6186226028223375</v>
      </c>
      <c r="X7762" s="24">
        <f>Table1[[#This Row],[Total Ballots]]/Table1[[#This Row],[Total Population]]</f>
        <v>0.65864697474988088</v>
      </c>
      <c r="Y7762" s="24">
        <f>Table1[[#This Row],[Female Ballots]]/Table1[[#This Row],[Female Voters]]</f>
        <v>0.87003080533959221</v>
      </c>
      <c r="Z7762" s="24">
        <f>Table1[[#This Row],[Male Ballots]]/Table1[[#This Row],[Male Voters]]</f>
        <v>0.84903161728190701</v>
      </c>
      <c r="AA7762" s="64">
        <f>Table1[[#This Row],[Total Ballots]]/Table1[[#This Row],[Total Voters]]</f>
        <v>0.86009798584648889</v>
      </c>
    </row>
    <row r="7763" spans="1:27" x14ac:dyDescent="0.35">
      <c r="A7763" s="8" t="s">
        <v>38</v>
      </c>
      <c r="B7763" s="17">
        <v>2008</v>
      </c>
      <c r="C7763" s="17" t="s">
        <v>82</v>
      </c>
      <c r="D7763" s="17" t="s">
        <v>69</v>
      </c>
      <c r="E7763" s="35" t="s">
        <v>74</v>
      </c>
      <c r="F7763" s="35" t="s">
        <v>78</v>
      </c>
      <c r="G7763" s="51" t="s">
        <v>66</v>
      </c>
      <c r="H7763" s="10">
        <v>7672</v>
      </c>
      <c r="I7763" s="10">
        <v>7301</v>
      </c>
      <c r="J7763" s="53">
        <v>14973</v>
      </c>
      <c r="K7763" s="55">
        <v>6974</v>
      </c>
      <c r="L7763" s="57">
        <v>6429</v>
      </c>
      <c r="M7763" s="57"/>
      <c r="N7763" s="59">
        <v>13403</v>
      </c>
      <c r="O7763" s="61">
        <v>6513</v>
      </c>
      <c r="P7763" s="10">
        <v>5907</v>
      </c>
      <c r="Q7763" s="10"/>
      <c r="R7763" s="11">
        <v>12420</v>
      </c>
      <c r="S7763" s="24">
        <f>Table1[[#This Row],[Female Voters]]/Table1[[#This Row],[Female Population]]</f>
        <v>0.90901981230448381</v>
      </c>
      <c r="T7763" s="24">
        <f>Table1[[#This Row],[Male Voters]]/Table1[[#This Row],[Male Population]]</f>
        <v>0.88056430625941651</v>
      </c>
      <c r="U7763" s="24">
        <f>Table1[[#This Row],[Total Voters]]/Table1[[#This Row],[Total Population]]</f>
        <v>0.89514459360181664</v>
      </c>
      <c r="V7763" s="24">
        <f>Table1[[#This Row],[Female Ballots]]/Table1[[#This Row],[Female Population]]</f>
        <v>0.84893117831074039</v>
      </c>
      <c r="W7763" s="24">
        <f>Table1[[#This Row],[Male Ballots]]/Table1[[#This Row],[Male Population]]</f>
        <v>0.80906725106149846</v>
      </c>
      <c r="X7763" s="24">
        <f>Table1[[#This Row],[Total Ballots]]/Table1[[#This Row],[Total Population]]</f>
        <v>0.82949308755760365</v>
      </c>
      <c r="Y7763" s="24">
        <f>Table1[[#This Row],[Female Ballots]]/Table1[[#This Row],[Female Voters]]</f>
        <v>0.93389733295096067</v>
      </c>
      <c r="Z7763" s="24">
        <f>Table1[[#This Row],[Male Ballots]]/Table1[[#This Row],[Male Voters]]</f>
        <v>0.91880541297246854</v>
      </c>
      <c r="AA7763" s="64">
        <f>Table1[[#This Row],[Total Ballots]]/Table1[[#This Row],[Total Voters]]</f>
        <v>0.92665821084831757</v>
      </c>
    </row>
    <row r="7764" spans="1:27" x14ac:dyDescent="0.35">
      <c r="A7764" s="8" t="s">
        <v>38</v>
      </c>
      <c r="B7764" s="17">
        <v>2008</v>
      </c>
      <c r="C7764" s="17" t="s">
        <v>82</v>
      </c>
      <c r="D7764" s="17" t="s">
        <v>69</v>
      </c>
      <c r="E7764" s="35" t="s">
        <v>74</v>
      </c>
      <c r="F7764" s="35" t="s">
        <v>78</v>
      </c>
      <c r="G7764" s="51" t="s">
        <v>67</v>
      </c>
      <c r="H7764" s="10">
        <v>9634</v>
      </c>
      <c r="I7764" s="10">
        <v>8151</v>
      </c>
      <c r="J7764" s="53">
        <v>17785</v>
      </c>
      <c r="K7764" s="55">
        <v>8448</v>
      </c>
      <c r="L7764" s="57">
        <v>7406</v>
      </c>
      <c r="M7764" s="57"/>
      <c r="N7764" s="59">
        <v>15854</v>
      </c>
      <c r="O7764" s="61">
        <v>8026</v>
      </c>
      <c r="P7764" s="10">
        <v>7123</v>
      </c>
      <c r="Q7764" s="10"/>
      <c r="R7764" s="11">
        <v>15149</v>
      </c>
      <c r="S7764" s="24">
        <f>Table1[[#This Row],[Female Voters]]/Table1[[#This Row],[Female Population]]</f>
        <v>0.87689433257214033</v>
      </c>
      <c r="T7764" s="24">
        <f>Table1[[#This Row],[Male Voters]]/Table1[[#This Row],[Male Population]]</f>
        <v>0.90860017175806651</v>
      </c>
      <c r="U7764" s="24">
        <f>Table1[[#This Row],[Total Voters]]/Table1[[#This Row],[Total Population]]</f>
        <v>0.89142535844813042</v>
      </c>
      <c r="V7764" s="24">
        <f>Table1[[#This Row],[Female Ballots]]/Table1[[#This Row],[Female Population]]</f>
        <v>0.83309113556155279</v>
      </c>
      <c r="W7764" s="24">
        <f>Table1[[#This Row],[Male Ballots]]/Table1[[#This Row],[Male Population]]</f>
        <v>0.87388050545945284</v>
      </c>
      <c r="X7764" s="24">
        <f>Table1[[#This Row],[Total Ballots]]/Table1[[#This Row],[Total Population]]</f>
        <v>0.85178521225752035</v>
      </c>
      <c r="Y7764" s="24">
        <f>Table1[[#This Row],[Female Ballots]]/Table1[[#This Row],[Female Voters]]</f>
        <v>0.95004734848484851</v>
      </c>
      <c r="Z7764" s="24">
        <f>Table1[[#This Row],[Male Ballots]]/Table1[[#This Row],[Male Voters]]</f>
        <v>0.96178773967053743</v>
      </c>
      <c r="AA7764" s="64">
        <f>Table1[[#This Row],[Total Ballots]]/Table1[[#This Row],[Total Voters]]</f>
        <v>0.95553172700895672</v>
      </c>
    </row>
    <row r="7765" spans="1:27" x14ac:dyDescent="0.35">
      <c r="A7765" s="8" t="s">
        <v>36</v>
      </c>
      <c r="B7765" s="17">
        <v>2008</v>
      </c>
      <c r="C7765" s="17" t="s">
        <v>82</v>
      </c>
      <c r="D7765" s="17" t="s">
        <v>69</v>
      </c>
      <c r="E7765" s="35" t="s">
        <v>74</v>
      </c>
      <c r="F7765" s="35" t="s">
        <v>78</v>
      </c>
      <c r="G7765" s="51" t="s">
        <v>79</v>
      </c>
      <c r="H7765" s="10">
        <v>4190</v>
      </c>
      <c r="I7765" s="10">
        <v>4233</v>
      </c>
      <c r="J7765" s="53">
        <v>8423</v>
      </c>
      <c r="K7765" s="55">
        <v>3331</v>
      </c>
      <c r="L7765" s="57">
        <v>3272</v>
      </c>
      <c r="M7765" s="57">
        <v>2</v>
      </c>
      <c r="N7765" s="59">
        <v>6605</v>
      </c>
      <c r="O7765" s="61">
        <v>2740</v>
      </c>
      <c r="P7765" s="10">
        <v>2654</v>
      </c>
      <c r="Q7765" s="10">
        <v>1</v>
      </c>
      <c r="R7765" s="11">
        <v>5395</v>
      </c>
      <c r="S7765" s="24">
        <f>Table1[[#This Row],[Female Voters]]/Table1[[#This Row],[Female Population]]</f>
        <v>0.79498806682577561</v>
      </c>
      <c r="T7765" s="24">
        <f>Table1[[#This Row],[Male Voters]]/Table1[[#This Row],[Male Population]]</f>
        <v>0.77297424994094022</v>
      </c>
      <c r="U7765" s="24">
        <f>Table1[[#This Row],[Total Voters]]/Table1[[#This Row],[Total Population]]</f>
        <v>0.78416241244212281</v>
      </c>
      <c r="V7765" s="24">
        <f>Table1[[#This Row],[Female Ballots]]/Table1[[#This Row],[Female Population]]</f>
        <v>0.65393794749403344</v>
      </c>
      <c r="W7765" s="24">
        <f>Table1[[#This Row],[Male Ballots]]/Table1[[#This Row],[Male Population]]</f>
        <v>0.62697850224427121</v>
      </c>
      <c r="X7765" s="24">
        <f>Table1[[#This Row],[Total Ballots]]/Table1[[#This Row],[Total Population]]</f>
        <v>0.64050813249436067</v>
      </c>
      <c r="Y7765" s="24">
        <f>Table1[[#This Row],[Female Ballots]]/Table1[[#This Row],[Female Voters]]</f>
        <v>0.82257580306214351</v>
      </c>
      <c r="Z7765" s="24">
        <f>Table1[[#This Row],[Male Ballots]]/Table1[[#This Row],[Male Voters]]</f>
        <v>0.81112469437652812</v>
      </c>
      <c r="AA7765" s="64">
        <f>Table1[[#This Row],[Total Ballots]]/Table1[[#This Row],[Total Voters]]</f>
        <v>0.81680545041635122</v>
      </c>
    </row>
    <row r="7766" spans="1:27" x14ac:dyDescent="0.35">
      <c r="A7766" s="8" t="s">
        <v>36</v>
      </c>
      <c r="B7766" s="17">
        <v>2008</v>
      </c>
      <c r="C7766" s="17" t="s">
        <v>82</v>
      </c>
      <c r="D7766" s="17" t="s">
        <v>69</v>
      </c>
      <c r="E7766" s="35" t="s">
        <v>74</v>
      </c>
      <c r="F7766" s="35" t="s">
        <v>78</v>
      </c>
      <c r="G7766" s="51" t="s">
        <v>62</v>
      </c>
      <c r="H7766" s="10">
        <v>344</v>
      </c>
      <c r="I7766" s="10">
        <v>377</v>
      </c>
      <c r="J7766" s="53">
        <v>721</v>
      </c>
      <c r="K7766" s="55">
        <v>274</v>
      </c>
      <c r="L7766" s="57">
        <v>293</v>
      </c>
      <c r="M7766" s="57"/>
      <c r="N7766" s="59">
        <v>567</v>
      </c>
      <c r="O7766" s="61">
        <v>140</v>
      </c>
      <c r="P7766" s="10">
        <v>143</v>
      </c>
      <c r="Q7766" s="10"/>
      <c r="R7766" s="11">
        <v>283</v>
      </c>
      <c r="S7766" s="24">
        <f>Table1[[#This Row],[Female Voters]]/Table1[[#This Row],[Female Population]]</f>
        <v>0.79651162790697672</v>
      </c>
      <c r="T7766" s="24">
        <f>Table1[[#This Row],[Male Voters]]/Table1[[#This Row],[Male Population]]</f>
        <v>0.77718832891246681</v>
      </c>
      <c r="U7766" s="24">
        <f>Table1[[#This Row],[Total Voters]]/Table1[[#This Row],[Total Population]]</f>
        <v>0.78640776699029125</v>
      </c>
      <c r="V7766" s="24">
        <f>Table1[[#This Row],[Female Ballots]]/Table1[[#This Row],[Female Population]]</f>
        <v>0.40697674418604651</v>
      </c>
      <c r="W7766" s="24">
        <f>Table1[[#This Row],[Male Ballots]]/Table1[[#This Row],[Male Population]]</f>
        <v>0.37931034482758619</v>
      </c>
      <c r="X7766" s="24">
        <f>Table1[[#This Row],[Total Ballots]]/Table1[[#This Row],[Total Population]]</f>
        <v>0.39251040221914008</v>
      </c>
      <c r="Y7766" s="24">
        <f>Table1[[#This Row],[Female Ballots]]/Table1[[#This Row],[Female Voters]]</f>
        <v>0.51094890510948909</v>
      </c>
      <c r="Z7766" s="24">
        <f>Table1[[#This Row],[Male Ballots]]/Table1[[#This Row],[Male Voters]]</f>
        <v>0.48805460750853241</v>
      </c>
      <c r="AA7766" s="64">
        <f>Table1[[#This Row],[Total Ballots]]/Table1[[#This Row],[Total Voters]]</f>
        <v>0.49911816578483242</v>
      </c>
    </row>
    <row r="7767" spans="1:27" x14ac:dyDescent="0.35">
      <c r="A7767" s="8" t="s">
        <v>36</v>
      </c>
      <c r="B7767" s="17">
        <v>2008</v>
      </c>
      <c r="C7767" s="17" t="s">
        <v>82</v>
      </c>
      <c r="D7767" s="17" t="s">
        <v>69</v>
      </c>
      <c r="E7767" s="35" t="s">
        <v>74</v>
      </c>
      <c r="F7767" s="35" t="s">
        <v>78</v>
      </c>
      <c r="G7767" s="51" t="s">
        <v>63</v>
      </c>
      <c r="H7767" s="10">
        <v>552</v>
      </c>
      <c r="I7767" s="10">
        <v>560</v>
      </c>
      <c r="J7767" s="53">
        <v>1112</v>
      </c>
      <c r="K7767" s="55">
        <v>360</v>
      </c>
      <c r="L7767" s="57">
        <v>347</v>
      </c>
      <c r="M7767" s="57">
        <v>2</v>
      </c>
      <c r="N7767" s="59">
        <v>709</v>
      </c>
      <c r="O7767" s="61">
        <v>252</v>
      </c>
      <c r="P7767" s="10">
        <v>239</v>
      </c>
      <c r="Q7767" s="10">
        <v>1</v>
      </c>
      <c r="R7767" s="11">
        <v>492</v>
      </c>
      <c r="S7767" s="24">
        <f>Table1[[#This Row],[Female Voters]]/Table1[[#This Row],[Female Population]]</f>
        <v>0.65217391304347827</v>
      </c>
      <c r="T7767" s="24">
        <f>Table1[[#This Row],[Male Voters]]/Table1[[#This Row],[Male Population]]</f>
        <v>0.61964285714285716</v>
      </c>
      <c r="U7767" s="24">
        <f>Table1[[#This Row],[Total Voters]]/Table1[[#This Row],[Total Population]]</f>
        <v>0.63758992805755399</v>
      </c>
      <c r="V7767" s="24">
        <f>Table1[[#This Row],[Female Ballots]]/Table1[[#This Row],[Female Population]]</f>
        <v>0.45652173913043476</v>
      </c>
      <c r="W7767" s="24">
        <f>Table1[[#This Row],[Male Ballots]]/Table1[[#This Row],[Male Population]]</f>
        <v>0.42678571428571427</v>
      </c>
      <c r="X7767" s="24">
        <f>Table1[[#This Row],[Total Ballots]]/Table1[[#This Row],[Total Population]]</f>
        <v>0.44244604316546765</v>
      </c>
      <c r="Y7767" s="24">
        <f>Table1[[#This Row],[Female Ballots]]/Table1[[#This Row],[Female Voters]]</f>
        <v>0.7</v>
      </c>
      <c r="Z7767" s="24">
        <f>Table1[[#This Row],[Male Ballots]]/Table1[[#This Row],[Male Voters]]</f>
        <v>0.68876080691642649</v>
      </c>
      <c r="AA7767" s="64">
        <f>Table1[[#This Row],[Total Ballots]]/Table1[[#This Row],[Total Voters]]</f>
        <v>0.69393511988716505</v>
      </c>
    </row>
    <row r="7768" spans="1:27" x14ac:dyDescent="0.35">
      <c r="A7768" s="8" t="s">
        <v>36</v>
      </c>
      <c r="B7768" s="17">
        <v>2008</v>
      </c>
      <c r="C7768" s="17" t="s">
        <v>82</v>
      </c>
      <c r="D7768" s="17" t="s">
        <v>69</v>
      </c>
      <c r="E7768" s="35" t="s">
        <v>74</v>
      </c>
      <c r="F7768" s="35" t="s">
        <v>78</v>
      </c>
      <c r="G7768" s="51" t="s">
        <v>64</v>
      </c>
      <c r="H7768" s="10">
        <v>758</v>
      </c>
      <c r="I7768" s="10">
        <v>728</v>
      </c>
      <c r="J7768" s="53">
        <v>1486</v>
      </c>
      <c r="K7768" s="55">
        <v>542</v>
      </c>
      <c r="L7768" s="57">
        <v>479</v>
      </c>
      <c r="M7768" s="57"/>
      <c r="N7768" s="59">
        <v>1021</v>
      </c>
      <c r="O7768" s="61">
        <v>409</v>
      </c>
      <c r="P7768" s="10">
        <v>358</v>
      </c>
      <c r="Q7768" s="10"/>
      <c r="R7768" s="11">
        <v>767</v>
      </c>
      <c r="S7768" s="24">
        <f>Table1[[#This Row],[Female Voters]]/Table1[[#This Row],[Female Population]]</f>
        <v>0.71503957783641159</v>
      </c>
      <c r="T7768" s="24">
        <f>Table1[[#This Row],[Male Voters]]/Table1[[#This Row],[Male Population]]</f>
        <v>0.65796703296703296</v>
      </c>
      <c r="U7768" s="24">
        <f>Table1[[#This Row],[Total Voters]]/Table1[[#This Row],[Total Population]]</f>
        <v>0.68707940780619114</v>
      </c>
      <c r="V7768" s="24">
        <f>Table1[[#This Row],[Female Ballots]]/Table1[[#This Row],[Female Population]]</f>
        <v>0.5395778364116095</v>
      </c>
      <c r="W7768" s="24">
        <f>Table1[[#This Row],[Male Ballots]]/Table1[[#This Row],[Male Population]]</f>
        <v>0.49175824175824173</v>
      </c>
      <c r="X7768" s="24">
        <f>Table1[[#This Row],[Total Ballots]]/Table1[[#This Row],[Total Population]]</f>
        <v>0.51615074024226115</v>
      </c>
      <c r="Y7768" s="24">
        <f>Table1[[#This Row],[Female Ballots]]/Table1[[#This Row],[Female Voters]]</f>
        <v>0.75461254612546125</v>
      </c>
      <c r="Z7768" s="24">
        <f>Table1[[#This Row],[Male Ballots]]/Table1[[#This Row],[Male Voters]]</f>
        <v>0.74739039665970775</v>
      </c>
      <c r="AA7768" s="64">
        <f>Table1[[#This Row],[Total Ballots]]/Table1[[#This Row],[Total Voters]]</f>
        <v>0.75122428991185108</v>
      </c>
    </row>
    <row r="7769" spans="1:27" x14ac:dyDescent="0.35">
      <c r="A7769" s="8" t="s">
        <v>36</v>
      </c>
      <c r="B7769" s="17">
        <v>2008</v>
      </c>
      <c r="C7769" s="17" t="s">
        <v>82</v>
      </c>
      <c r="D7769" s="17" t="s">
        <v>69</v>
      </c>
      <c r="E7769" s="35" t="s">
        <v>74</v>
      </c>
      <c r="F7769" s="35" t="s">
        <v>78</v>
      </c>
      <c r="G7769" s="51" t="s">
        <v>65</v>
      </c>
      <c r="H7769" s="10">
        <v>987</v>
      </c>
      <c r="I7769" s="10">
        <v>973</v>
      </c>
      <c r="J7769" s="53">
        <v>1960</v>
      </c>
      <c r="K7769" s="55">
        <v>802</v>
      </c>
      <c r="L7769" s="57">
        <v>776</v>
      </c>
      <c r="M7769" s="57"/>
      <c r="N7769" s="59">
        <v>1578</v>
      </c>
      <c r="O7769" s="61">
        <v>676</v>
      </c>
      <c r="P7769" s="10">
        <v>634</v>
      </c>
      <c r="Q7769" s="10"/>
      <c r="R7769" s="11">
        <v>1310</v>
      </c>
      <c r="S7769" s="24">
        <f>Table1[[#This Row],[Female Voters]]/Table1[[#This Row],[Female Population]]</f>
        <v>0.81256332320162106</v>
      </c>
      <c r="T7769" s="24">
        <f>Table1[[#This Row],[Male Voters]]/Table1[[#This Row],[Male Population]]</f>
        <v>0.79753340184994859</v>
      </c>
      <c r="U7769" s="24">
        <f>Table1[[#This Row],[Total Voters]]/Table1[[#This Row],[Total Population]]</f>
        <v>0.80510204081632653</v>
      </c>
      <c r="V7769" s="24">
        <f>Table1[[#This Row],[Female Ballots]]/Table1[[#This Row],[Female Population]]</f>
        <v>0.68490374873353599</v>
      </c>
      <c r="W7769" s="24">
        <f>Table1[[#This Row],[Male Ballots]]/Table1[[#This Row],[Male Population]]</f>
        <v>0.6515930113052415</v>
      </c>
      <c r="X7769" s="24">
        <f>Table1[[#This Row],[Total Ballots]]/Table1[[#This Row],[Total Population]]</f>
        <v>0.66836734693877553</v>
      </c>
      <c r="Y7769" s="24">
        <f>Table1[[#This Row],[Female Ballots]]/Table1[[#This Row],[Female Voters]]</f>
        <v>0.84289276807980051</v>
      </c>
      <c r="Z7769" s="24">
        <f>Table1[[#This Row],[Male Ballots]]/Table1[[#This Row],[Male Voters]]</f>
        <v>0.8170103092783505</v>
      </c>
      <c r="AA7769" s="64">
        <f>Table1[[#This Row],[Total Ballots]]/Table1[[#This Row],[Total Voters]]</f>
        <v>0.83016476552598228</v>
      </c>
    </row>
    <row r="7770" spans="1:27" x14ac:dyDescent="0.35">
      <c r="A7770" s="8" t="s">
        <v>36</v>
      </c>
      <c r="B7770" s="17">
        <v>2008</v>
      </c>
      <c r="C7770" s="17" t="s">
        <v>82</v>
      </c>
      <c r="D7770" s="17" t="s">
        <v>69</v>
      </c>
      <c r="E7770" s="35" t="s">
        <v>74</v>
      </c>
      <c r="F7770" s="35" t="s">
        <v>78</v>
      </c>
      <c r="G7770" s="51" t="s">
        <v>66</v>
      </c>
      <c r="H7770" s="10">
        <v>810</v>
      </c>
      <c r="I7770" s="10">
        <v>878</v>
      </c>
      <c r="J7770" s="53">
        <v>1688</v>
      </c>
      <c r="K7770" s="55">
        <v>716</v>
      </c>
      <c r="L7770" s="57">
        <v>740</v>
      </c>
      <c r="M7770" s="57"/>
      <c r="N7770" s="59">
        <v>1456</v>
      </c>
      <c r="O7770" s="61">
        <v>674</v>
      </c>
      <c r="P7770" s="10">
        <v>675</v>
      </c>
      <c r="Q7770" s="10"/>
      <c r="R7770" s="11">
        <v>1349</v>
      </c>
      <c r="S7770" s="24">
        <f>Table1[[#This Row],[Female Voters]]/Table1[[#This Row],[Female Population]]</f>
        <v>0.88395061728395063</v>
      </c>
      <c r="T7770" s="24">
        <f>Table1[[#This Row],[Male Voters]]/Table1[[#This Row],[Male Population]]</f>
        <v>0.84282460136674264</v>
      </c>
      <c r="U7770" s="24">
        <f>Table1[[#This Row],[Total Voters]]/Table1[[#This Row],[Total Population]]</f>
        <v>0.86255924170616116</v>
      </c>
      <c r="V7770" s="24">
        <f>Table1[[#This Row],[Female Ballots]]/Table1[[#This Row],[Female Population]]</f>
        <v>0.83209876543209882</v>
      </c>
      <c r="W7770" s="24">
        <f>Table1[[#This Row],[Male Ballots]]/Table1[[#This Row],[Male Population]]</f>
        <v>0.7687927107061503</v>
      </c>
      <c r="X7770" s="24">
        <f>Table1[[#This Row],[Total Ballots]]/Table1[[#This Row],[Total Population]]</f>
        <v>0.79917061611374407</v>
      </c>
      <c r="Y7770" s="24">
        <f>Table1[[#This Row],[Female Ballots]]/Table1[[#This Row],[Female Voters]]</f>
        <v>0.94134078212290506</v>
      </c>
      <c r="Z7770" s="24">
        <f>Table1[[#This Row],[Male Ballots]]/Table1[[#This Row],[Male Voters]]</f>
        <v>0.91216216216216217</v>
      </c>
      <c r="AA7770" s="64">
        <f>Table1[[#This Row],[Total Ballots]]/Table1[[#This Row],[Total Voters]]</f>
        <v>0.92651098901098905</v>
      </c>
    </row>
    <row r="7771" spans="1:27" x14ac:dyDescent="0.35">
      <c r="A7771" s="8" t="s">
        <v>36</v>
      </c>
      <c r="B7771" s="17">
        <v>2008</v>
      </c>
      <c r="C7771" s="17" t="s">
        <v>82</v>
      </c>
      <c r="D7771" s="17" t="s">
        <v>69</v>
      </c>
      <c r="E7771" s="35" t="s">
        <v>74</v>
      </c>
      <c r="F7771" s="35" t="s">
        <v>78</v>
      </c>
      <c r="G7771" s="51" t="s">
        <v>67</v>
      </c>
      <c r="H7771" s="10">
        <v>739</v>
      </c>
      <c r="I7771" s="10">
        <v>717</v>
      </c>
      <c r="J7771" s="53">
        <v>1456</v>
      </c>
      <c r="K7771" s="55">
        <v>637</v>
      </c>
      <c r="L7771" s="57">
        <v>637</v>
      </c>
      <c r="M7771" s="57"/>
      <c r="N7771" s="59">
        <v>1274</v>
      </c>
      <c r="O7771" s="61">
        <v>589</v>
      </c>
      <c r="P7771" s="10">
        <v>605</v>
      </c>
      <c r="Q7771" s="10"/>
      <c r="R7771" s="11">
        <v>1194</v>
      </c>
      <c r="S7771" s="24">
        <f>Table1[[#This Row],[Female Voters]]/Table1[[#This Row],[Female Population]]</f>
        <v>0.8619756427604871</v>
      </c>
      <c r="T7771" s="24">
        <f>Table1[[#This Row],[Male Voters]]/Table1[[#This Row],[Male Population]]</f>
        <v>0.88842398884239893</v>
      </c>
      <c r="U7771" s="24">
        <f>Table1[[#This Row],[Total Voters]]/Table1[[#This Row],[Total Population]]</f>
        <v>0.875</v>
      </c>
      <c r="V7771" s="24">
        <f>Table1[[#This Row],[Female Ballots]]/Table1[[#This Row],[Female Population]]</f>
        <v>0.79702300405953996</v>
      </c>
      <c r="W7771" s="24">
        <f>Table1[[#This Row],[Male Ballots]]/Table1[[#This Row],[Male Population]]</f>
        <v>0.84379358437935847</v>
      </c>
      <c r="X7771" s="24">
        <f>Table1[[#This Row],[Total Ballots]]/Table1[[#This Row],[Total Population]]</f>
        <v>0.82005494505494503</v>
      </c>
      <c r="Y7771" s="24">
        <f>Table1[[#This Row],[Female Ballots]]/Table1[[#This Row],[Female Voters]]</f>
        <v>0.92464678178963888</v>
      </c>
      <c r="Z7771" s="24">
        <f>Table1[[#This Row],[Male Ballots]]/Table1[[#This Row],[Male Voters]]</f>
        <v>0.94976452119309263</v>
      </c>
      <c r="AA7771" s="64">
        <f>Table1[[#This Row],[Total Ballots]]/Table1[[#This Row],[Total Voters]]</f>
        <v>0.93720565149136581</v>
      </c>
    </row>
    <row r="7772" spans="1:27" x14ac:dyDescent="0.35">
      <c r="A7772" s="8" t="s">
        <v>52</v>
      </c>
      <c r="B7772" s="17">
        <v>2008</v>
      </c>
      <c r="C7772" s="17" t="s">
        <v>82</v>
      </c>
      <c r="D7772" s="20" t="s">
        <v>69</v>
      </c>
      <c r="E7772" s="37" t="s">
        <v>75</v>
      </c>
      <c r="F7772" s="35" t="s">
        <v>78</v>
      </c>
      <c r="G7772" s="51" t="s">
        <v>79</v>
      </c>
      <c r="H7772" s="10">
        <v>263590</v>
      </c>
      <c r="I7772" s="10">
        <v>261680</v>
      </c>
      <c r="J7772" s="53">
        <v>525269.91999999993</v>
      </c>
      <c r="K7772" s="55">
        <v>194816</v>
      </c>
      <c r="L7772" s="57">
        <v>173410</v>
      </c>
      <c r="M7772" s="57">
        <v>4627</v>
      </c>
      <c r="N7772" s="59">
        <v>372853</v>
      </c>
      <c r="O7772" s="61">
        <v>163920</v>
      </c>
      <c r="P7772" s="10">
        <v>142742</v>
      </c>
      <c r="Q7772" s="10">
        <v>3402</v>
      </c>
      <c r="R7772" s="11">
        <v>310064</v>
      </c>
      <c r="S7772" s="24">
        <f>Table1[[#This Row],[Female Voters]]/Table1[[#This Row],[Female Population]]</f>
        <v>0.7390872187867521</v>
      </c>
      <c r="T7772" s="24">
        <f>Table1[[#This Row],[Male Voters]]/Table1[[#This Row],[Male Population]]</f>
        <v>0.66267960868236009</v>
      </c>
      <c r="U7772" s="24">
        <f>Table1[[#This Row],[Total Voters]]/Table1[[#This Row],[Total Population]]</f>
        <v>0.70983124257334218</v>
      </c>
      <c r="V7772" s="24">
        <f>Table1[[#This Row],[Female Ballots]]/Table1[[#This Row],[Female Population]]</f>
        <v>0.62187488144466785</v>
      </c>
      <c r="W7772" s="24">
        <f>Table1[[#This Row],[Male Ballots]]/Table1[[#This Row],[Male Population]]</f>
        <v>0.54548303271170895</v>
      </c>
      <c r="X7772" s="24">
        <f>Table1[[#This Row],[Total Ballots]]/Table1[[#This Row],[Total Population]]</f>
        <v>0.59029460510512399</v>
      </c>
      <c r="Y7772" s="24">
        <f>Table1[[#This Row],[Female Ballots]]/Table1[[#This Row],[Female Voters]]</f>
        <v>0.84140932982917216</v>
      </c>
      <c r="Z7772" s="24">
        <f>Table1[[#This Row],[Male Ballots]]/Table1[[#This Row],[Male Voters]]</f>
        <v>0.82314745401072598</v>
      </c>
      <c r="AA7772" s="64">
        <f>Table1[[#This Row],[Total Ballots]]/Table1[[#This Row],[Total Voters]]</f>
        <v>0.83159851201411816</v>
      </c>
    </row>
    <row r="7773" spans="1:27" x14ac:dyDescent="0.35">
      <c r="A7773" s="8" t="s">
        <v>52</v>
      </c>
      <c r="B7773" s="17">
        <v>2008</v>
      </c>
      <c r="C7773" s="17" t="s">
        <v>82</v>
      </c>
      <c r="D7773" s="20" t="s">
        <v>69</v>
      </c>
      <c r="E7773" s="37" t="s">
        <v>75</v>
      </c>
      <c r="F7773" s="35" t="s">
        <v>78</v>
      </c>
      <c r="G7773" s="51" t="s">
        <v>62</v>
      </c>
      <c r="H7773" s="10">
        <v>30591</v>
      </c>
      <c r="I7773" s="10">
        <v>33235</v>
      </c>
      <c r="J7773" s="53">
        <v>63825.99</v>
      </c>
      <c r="K7773" s="55">
        <v>19583</v>
      </c>
      <c r="L7773" s="57">
        <v>17191</v>
      </c>
      <c r="M7773" s="57">
        <v>985</v>
      </c>
      <c r="N7773" s="59">
        <v>37759</v>
      </c>
      <c r="O7773" s="61">
        <v>11860</v>
      </c>
      <c r="P7773" s="10">
        <v>9585</v>
      </c>
      <c r="Q7773" s="10">
        <v>568</v>
      </c>
      <c r="R7773" s="11">
        <v>22013</v>
      </c>
      <c r="S7773" s="24">
        <f>Table1[[#This Row],[Female Voters]]/Table1[[#This Row],[Female Population]]</f>
        <v>0.64015560132064986</v>
      </c>
      <c r="T7773" s="24">
        <f>Table1[[#This Row],[Male Voters]]/Table1[[#This Row],[Male Population]]</f>
        <v>0.51725590491951257</v>
      </c>
      <c r="U7773" s="24">
        <f>Table1[[#This Row],[Total Voters]]/Table1[[#This Row],[Total Population]]</f>
        <v>0.5915928605259394</v>
      </c>
      <c r="V7773" s="24">
        <f>Table1[[#This Row],[Female Ballots]]/Table1[[#This Row],[Female Population]]</f>
        <v>0.38769572750155273</v>
      </c>
      <c r="W7773" s="24">
        <f>Table1[[#This Row],[Male Ballots]]/Table1[[#This Row],[Male Population]]</f>
        <v>0.28840078230780802</v>
      </c>
      <c r="X7773" s="24">
        <f>Table1[[#This Row],[Total Ballots]]/Table1[[#This Row],[Total Population]]</f>
        <v>0.34489085089005278</v>
      </c>
      <c r="Y7773" s="24">
        <f>Table1[[#This Row],[Female Ballots]]/Table1[[#This Row],[Female Voters]]</f>
        <v>0.60562732982689071</v>
      </c>
      <c r="Z7773" s="24">
        <f>Table1[[#This Row],[Male Ballots]]/Table1[[#This Row],[Male Voters]]</f>
        <v>0.55755918794718162</v>
      </c>
      <c r="AA7773" s="64">
        <f>Table1[[#This Row],[Total Ballots]]/Table1[[#This Row],[Total Voters]]</f>
        <v>0.58298683757514769</v>
      </c>
    </row>
    <row r="7774" spans="1:27" x14ac:dyDescent="0.35">
      <c r="A7774" s="8" t="s">
        <v>52</v>
      </c>
      <c r="B7774" s="17">
        <v>2008</v>
      </c>
      <c r="C7774" s="17" t="s">
        <v>82</v>
      </c>
      <c r="D7774" s="20" t="s">
        <v>69</v>
      </c>
      <c r="E7774" s="37" t="s">
        <v>75</v>
      </c>
      <c r="F7774" s="35" t="s">
        <v>78</v>
      </c>
      <c r="G7774" s="51" t="s">
        <v>63</v>
      </c>
      <c r="H7774" s="10">
        <v>46766</v>
      </c>
      <c r="I7774" s="10">
        <v>49247</v>
      </c>
      <c r="J7774" s="53">
        <v>96012.98</v>
      </c>
      <c r="K7774" s="55">
        <v>29904</v>
      </c>
      <c r="L7774" s="57">
        <v>25920</v>
      </c>
      <c r="M7774" s="57">
        <v>978</v>
      </c>
      <c r="N7774" s="59">
        <v>56802</v>
      </c>
      <c r="O7774" s="61">
        <v>22444</v>
      </c>
      <c r="P7774" s="10">
        <v>18650</v>
      </c>
      <c r="Q7774" s="10">
        <v>710</v>
      </c>
      <c r="R7774" s="11">
        <v>41804</v>
      </c>
      <c r="S7774" s="24">
        <f>Table1[[#This Row],[Female Voters]]/Table1[[#This Row],[Female Population]]</f>
        <v>0.63943890860881836</v>
      </c>
      <c r="T7774" s="24">
        <f>Table1[[#This Row],[Male Voters]]/Table1[[#This Row],[Male Population]]</f>
        <v>0.5263264767396999</v>
      </c>
      <c r="U7774" s="24">
        <f>Table1[[#This Row],[Total Voters]]/Table1[[#This Row],[Total Population]]</f>
        <v>0.59160750973462128</v>
      </c>
      <c r="V7774" s="24">
        <f>Table1[[#This Row],[Female Ballots]]/Table1[[#This Row],[Female Population]]</f>
        <v>0.47992131035367575</v>
      </c>
      <c r="W7774" s="24">
        <f>Table1[[#This Row],[Male Ballots]]/Table1[[#This Row],[Male Population]]</f>
        <v>0.37870327126525472</v>
      </c>
      <c r="X7774" s="24">
        <f>Table1[[#This Row],[Total Ballots]]/Table1[[#This Row],[Total Population]]</f>
        <v>0.43539946369751259</v>
      </c>
      <c r="Y7774" s="24">
        <f>Table1[[#This Row],[Female Ballots]]/Table1[[#This Row],[Female Voters]]</f>
        <v>0.75053504547886574</v>
      </c>
      <c r="Z7774" s="24">
        <f>Table1[[#This Row],[Male Ballots]]/Table1[[#This Row],[Male Voters]]</f>
        <v>0.71952160493827155</v>
      </c>
      <c r="AA7774" s="64">
        <f>Table1[[#This Row],[Total Ballots]]/Table1[[#This Row],[Total Voters]]</f>
        <v>0.73596000140840112</v>
      </c>
    </row>
    <row r="7775" spans="1:27" x14ac:dyDescent="0.35">
      <c r="A7775" s="8" t="s">
        <v>52</v>
      </c>
      <c r="B7775" s="17">
        <v>2008</v>
      </c>
      <c r="C7775" s="17" t="s">
        <v>82</v>
      </c>
      <c r="D7775" s="20" t="s">
        <v>69</v>
      </c>
      <c r="E7775" s="37" t="s">
        <v>75</v>
      </c>
      <c r="F7775" s="35" t="s">
        <v>78</v>
      </c>
      <c r="G7775" s="51" t="s">
        <v>64</v>
      </c>
      <c r="H7775" s="10">
        <v>52216</v>
      </c>
      <c r="I7775" s="10">
        <v>54994</v>
      </c>
      <c r="J7775" s="53">
        <v>107209.98</v>
      </c>
      <c r="K7775" s="55">
        <v>36393</v>
      </c>
      <c r="L7775" s="57">
        <v>33076</v>
      </c>
      <c r="M7775" s="57">
        <v>899</v>
      </c>
      <c r="N7775" s="59">
        <v>70368</v>
      </c>
      <c r="O7775" s="61">
        <v>29783</v>
      </c>
      <c r="P7775" s="10">
        <v>26306</v>
      </c>
      <c r="Q7775" s="10">
        <v>693</v>
      </c>
      <c r="R7775" s="11">
        <v>56782</v>
      </c>
      <c r="S7775" s="24">
        <f>Table1[[#This Row],[Female Voters]]/Table1[[#This Row],[Female Population]]</f>
        <v>0.6969702773096369</v>
      </c>
      <c r="T7775" s="24">
        <f>Table1[[#This Row],[Male Voters]]/Table1[[#This Row],[Male Population]]</f>
        <v>0.60144743062879591</v>
      </c>
      <c r="U7775" s="24">
        <f>Table1[[#This Row],[Total Voters]]/Table1[[#This Row],[Total Population]]</f>
        <v>0.65635680558843501</v>
      </c>
      <c r="V7775" s="24">
        <f>Table1[[#This Row],[Female Ballots]]/Table1[[#This Row],[Female Population]]</f>
        <v>0.57038072621418723</v>
      </c>
      <c r="W7775" s="24">
        <f>Table1[[#This Row],[Male Ballots]]/Table1[[#This Row],[Male Population]]</f>
        <v>0.47834309197366986</v>
      </c>
      <c r="X7775" s="24">
        <f>Table1[[#This Row],[Total Ballots]]/Table1[[#This Row],[Total Population]]</f>
        <v>0.52963352852038592</v>
      </c>
      <c r="Y7775" s="24">
        <f>Table1[[#This Row],[Female Ballots]]/Table1[[#This Row],[Female Voters]]</f>
        <v>0.81837166488060886</v>
      </c>
      <c r="Z7775" s="24">
        <f>Table1[[#This Row],[Male Ballots]]/Table1[[#This Row],[Male Voters]]</f>
        <v>0.79531986939170396</v>
      </c>
      <c r="AA7775" s="64">
        <f>Table1[[#This Row],[Total Ballots]]/Table1[[#This Row],[Total Voters]]</f>
        <v>0.80692928603910874</v>
      </c>
    </row>
    <row r="7776" spans="1:27" x14ac:dyDescent="0.35">
      <c r="A7776" s="8" t="s">
        <v>52</v>
      </c>
      <c r="B7776" s="17">
        <v>2008</v>
      </c>
      <c r="C7776" s="17" t="s">
        <v>82</v>
      </c>
      <c r="D7776" s="20" t="s">
        <v>69</v>
      </c>
      <c r="E7776" s="37" t="s">
        <v>75</v>
      </c>
      <c r="F7776" s="35" t="s">
        <v>78</v>
      </c>
      <c r="G7776" s="51" t="s">
        <v>65</v>
      </c>
      <c r="H7776" s="10">
        <v>55950</v>
      </c>
      <c r="I7776" s="10">
        <v>56593</v>
      </c>
      <c r="J7776" s="53">
        <v>112542.98</v>
      </c>
      <c r="K7776" s="55">
        <v>44045</v>
      </c>
      <c r="L7776" s="57">
        <v>41600</v>
      </c>
      <c r="M7776" s="57">
        <v>808</v>
      </c>
      <c r="N7776" s="59">
        <v>86453</v>
      </c>
      <c r="O7776" s="61">
        <v>38985</v>
      </c>
      <c r="P7776" s="10">
        <v>35819</v>
      </c>
      <c r="Q7776" s="10">
        <v>650</v>
      </c>
      <c r="R7776" s="11">
        <v>75454</v>
      </c>
      <c r="S7776" s="24">
        <f>Table1[[#This Row],[Female Voters]]/Table1[[#This Row],[Female Population]]</f>
        <v>0.78722073279714033</v>
      </c>
      <c r="T7776" s="24">
        <f>Table1[[#This Row],[Male Voters]]/Table1[[#This Row],[Male Population]]</f>
        <v>0.73507324227377946</v>
      </c>
      <c r="U7776" s="24">
        <f>Table1[[#This Row],[Total Voters]]/Table1[[#This Row],[Total Population]]</f>
        <v>0.76817763311403342</v>
      </c>
      <c r="V7776" s="24">
        <f>Table1[[#This Row],[Female Ballots]]/Table1[[#This Row],[Female Population]]</f>
        <v>0.69678284182305628</v>
      </c>
      <c r="W7776" s="24">
        <f>Table1[[#This Row],[Male Ballots]]/Table1[[#This Row],[Male Population]]</f>
        <v>0.63292279963953135</v>
      </c>
      <c r="X7776" s="24">
        <f>Table1[[#This Row],[Total Ballots]]/Table1[[#This Row],[Total Population]]</f>
        <v>0.67044608202128642</v>
      </c>
      <c r="Y7776" s="24">
        <f>Table1[[#This Row],[Female Ballots]]/Table1[[#This Row],[Female Voters]]</f>
        <v>0.88511749347258484</v>
      </c>
      <c r="Z7776" s="24">
        <f>Table1[[#This Row],[Male Ballots]]/Table1[[#This Row],[Male Voters]]</f>
        <v>0.86103365384615382</v>
      </c>
      <c r="AA7776" s="64">
        <f>Table1[[#This Row],[Total Ballots]]/Table1[[#This Row],[Total Voters]]</f>
        <v>0.87277480249384054</v>
      </c>
    </row>
    <row r="7777" spans="1:27" x14ac:dyDescent="0.35">
      <c r="A7777" s="8" t="s">
        <v>52</v>
      </c>
      <c r="B7777" s="17">
        <v>2008</v>
      </c>
      <c r="C7777" s="17" t="s">
        <v>82</v>
      </c>
      <c r="D7777" s="20" t="s">
        <v>69</v>
      </c>
      <c r="E7777" s="37" t="s">
        <v>75</v>
      </c>
      <c r="F7777" s="35" t="s">
        <v>78</v>
      </c>
      <c r="G7777" s="51" t="s">
        <v>66</v>
      </c>
      <c r="H7777" s="10">
        <v>39222</v>
      </c>
      <c r="I7777" s="10">
        <v>38031</v>
      </c>
      <c r="J7777" s="53">
        <v>77252.989999999991</v>
      </c>
      <c r="K7777" s="55">
        <v>33190</v>
      </c>
      <c r="L7777" s="57">
        <v>30510</v>
      </c>
      <c r="M7777" s="57">
        <v>514</v>
      </c>
      <c r="N7777" s="59">
        <v>64214</v>
      </c>
      <c r="O7777" s="61">
        <v>31266</v>
      </c>
      <c r="P7777" s="10">
        <v>28389</v>
      </c>
      <c r="Q7777" s="10">
        <v>424</v>
      </c>
      <c r="R7777" s="11">
        <v>60079</v>
      </c>
      <c r="S7777" s="24">
        <f>Table1[[#This Row],[Female Voters]]/Table1[[#This Row],[Female Population]]</f>
        <v>0.84620876038957726</v>
      </c>
      <c r="T7777" s="24">
        <f>Table1[[#This Row],[Male Voters]]/Table1[[#This Row],[Male Population]]</f>
        <v>0.80224027766821804</v>
      </c>
      <c r="U7777" s="24">
        <f>Table1[[#This Row],[Total Voters]]/Table1[[#This Row],[Total Population]]</f>
        <v>0.83121701826686589</v>
      </c>
      <c r="V7777" s="24">
        <f>Table1[[#This Row],[Female Ballots]]/Table1[[#This Row],[Female Population]]</f>
        <v>0.79715465810004593</v>
      </c>
      <c r="W7777" s="24">
        <f>Table1[[#This Row],[Male Ballots]]/Table1[[#This Row],[Male Population]]</f>
        <v>0.74646998501222683</v>
      </c>
      <c r="X7777" s="24">
        <f>Table1[[#This Row],[Total Ballots]]/Table1[[#This Row],[Total Population]]</f>
        <v>0.77769158190511467</v>
      </c>
      <c r="Y7777" s="24">
        <f>Table1[[#This Row],[Female Ballots]]/Table1[[#This Row],[Female Voters]]</f>
        <v>0.9420307321482374</v>
      </c>
      <c r="Z7777" s="24">
        <f>Table1[[#This Row],[Male Ballots]]/Table1[[#This Row],[Male Voters]]</f>
        <v>0.93048180924287116</v>
      </c>
      <c r="AA7777" s="64">
        <f>Table1[[#This Row],[Total Ballots]]/Table1[[#This Row],[Total Voters]]</f>
        <v>0.93560594262933316</v>
      </c>
    </row>
    <row r="7778" spans="1:27" x14ac:dyDescent="0.35">
      <c r="A7778" s="8" t="s">
        <v>52</v>
      </c>
      <c r="B7778" s="17">
        <v>2008</v>
      </c>
      <c r="C7778" s="17" t="s">
        <v>82</v>
      </c>
      <c r="D7778" s="20" t="s">
        <v>69</v>
      </c>
      <c r="E7778" s="37" t="s">
        <v>75</v>
      </c>
      <c r="F7778" s="35" t="s">
        <v>78</v>
      </c>
      <c r="G7778" s="51" t="s">
        <v>67</v>
      </c>
      <c r="H7778" s="10">
        <v>38845</v>
      </c>
      <c r="I7778" s="10">
        <v>29580</v>
      </c>
      <c r="J7778" s="53">
        <v>68425</v>
      </c>
      <c r="K7778" s="55">
        <v>31701</v>
      </c>
      <c r="L7778" s="57">
        <v>25113</v>
      </c>
      <c r="M7778" s="57">
        <v>443</v>
      </c>
      <c r="N7778" s="59">
        <v>57257</v>
      </c>
      <c r="O7778" s="61">
        <v>29582</v>
      </c>
      <c r="P7778" s="10">
        <v>23993</v>
      </c>
      <c r="Q7778" s="10">
        <v>357</v>
      </c>
      <c r="R7778" s="11">
        <v>53932</v>
      </c>
      <c r="S7778" s="24">
        <f>Table1[[#This Row],[Female Voters]]/Table1[[#This Row],[Female Population]]</f>
        <v>0.81608958681941046</v>
      </c>
      <c r="T7778" s="24">
        <f>Table1[[#This Row],[Male Voters]]/Table1[[#This Row],[Male Population]]</f>
        <v>0.84898580121703859</v>
      </c>
      <c r="U7778" s="24">
        <f>Table1[[#This Row],[Total Voters]]/Table1[[#This Row],[Total Population]]</f>
        <v>0.83678480087687246</v>
      </c>
      <c r="V7778" s="24">
        <f>Table1[[#This Row],[Female Ballots]]/Table1[[#This Row],[Female Population]]</f>
        <v>0.7615394516668812</v>
      </c>
      <c r="W7778" s="24">
        <f>Table1[[#This Row],[Male Ballots]]/Table1[[#This Row],[Male Population]]</f>
        <v>0.8111223799864774</v>
      </c>
      <c r="X7778" s="24">
        <f>Table1[[#This Row],[Total Ballots]]/Table1[[#This Row],[Total Population]]</f>
        <v>0.7881914504932408</v>
      </c>
      <c r="Y7778" s="24">
        <f>Table1[[#This Row],[Female Ballots]]/Table1[[#This Row],[Female Voters]]</f>
        <v>0.93315668275448727</v>
      </c>
      <c r="Z7778" s="24">
        <f>Table1[[#This Row],[Male Ballots]]/Table1[[#This Row],[Male Voters]]</f>
        <v>0.95540158483653881</v>
      </c>
      <c r="AA7778" s="64">
        <f>Table1[[#This Row],[Total Ballots]]/Table1[[#This Row],[Total Voters]]</f>
        <v>0.9419284978255934</v>
      </c>
    </row>
    <row r="7779" spans="1:27" x14ac:dyDescent="0.35">
      <c r="A7779" s="8" t="s">
        <v>40</v>
      </c>
      <c r="B7779" s="17">
        <v>2008</v>
      </c>
      <c r="C7779" s="17" t="s">
        <v>82</v>
      </c>
      <c r="D7779" s="17" t="s">
        <v>69</v>
      </c>
      <c r="E7779" s="35" t="s">
        <v>73</v>
      </c>
      <c r="F7779" s="35" t="s">
        <v>78</v>
      </c>
      <c r="G7779" s="51" t="s">
        <v>79</v>
      </c>
      <c r="H7779" s="10">
        <v>179756</v>
      </c>
      <c r="I7779" s="10">
        <v>171749</v>
      </c>
      <c r="J7779" s="53">
        <v>351505.06</v>
      </c>
      <c r="K7779" s="55">
        <v>139084</v>
      </c>
      <c r="L7779" s="57">
        <v>118887</v>
      </c>
      <c r="M7779" s="57">
        <v>770</v>
      </c>
      <c r="N7779" s="59">
        <v>258741</v>
      </c>
      <c r="O7779" s="61">
        <v>117214</v>
      </c>
      <c r="P7779" s="10">
        <v>98321</v>
      </c>
      <c r="Q7779" s="10">
        <v>502</v>
      </c>
      <c r="R7779" s="11">
        <v>216037</v>
      </c>
      <c r="S7779" s="24">
        <f>Table1[[#This Row],[Female Voters]]/Table1[[#This Row],[Female Population]]</f>
        <v>0.7737377333719041</v>
      </c>
      <c r="T7779" s="24">
        <f>Table1[[#This Row],[Male Voters]]/Table1[[#This Row],[Male Population]]</f>
        <v>0.69221363734286667</v>
      </c>
      <c r="U7779" s="24">
        <f>Table1[[#This Row],[Total Voters]]/Table1[[#This Row],[Total Population]]</f>
        <v>0.73609466674533786</v>
      </c>
      <c r="V7779" s="24">
        <f>Table1[[#This Row],[Female Ballots]]/Table1[[#This Row],[Female Population]]</f>
        <v>0.65207280980885196</v>
      </c>
      <c r="W7779" s="24">
        <f>Table1[[#This Row],[Male Ballots]]/Table1[[#This Row],[Male Population]]</f>
        <v>0.57246912645779602</v>
      </c>
      <c r="X7779" s="24">
        <f>Table1[[#This Row],[Total Ballots]]/Table1[[#This Row],[Total Population]]</f>
        <v>0.61460566172219544</v>
      </c>
      <c r="Y7779" s="24">
        <f>Table1[[#This Row],[Female Ballots]]/Table1[[#This Row],[Female Voters]]</f>
        <v>0.84275689511374419</v>
      </c>
      <c r="Z7779" s="24">
        <f>Table1[[#This Row],[Male Ballots]]/Table1[[#This Row],[Male Voters]]</f>
        <v>0.82701220486680627</v>
      </c>
      <c r="AA7779" s="64">
        <f>Table1[[#This Row],[Total Ballots]]/Table1[[#This Row],[Total Voters]]</f>
        <v>0.83495464576545653</v>
      </c>
    </row>
    <row r="7780" spans="1:27" x14ac:dyDescent="0.35">
      <c r="A7780" s="8" t="s">
        <v>40</v>
      </c>
      <c r="B7780" s="17">
        <v>2008</v>
      </c>
      <c r="C7780" s="17" t="s">
        <v>82</v>
      </c>
      <c r="D7780" s="17" t="s">
        <v>69</v>
      </c>
      <c r="E7780" s="35" t="s">
        <v>73</v>
      </c>
      <c r="F7780" s="35" t="s">
        <v>78</v>
      </c>
      <c r="G7780" s="51" t="s">
        <v>62</v>
      </c>
      <c r="H7780" s="10">
        <v>27176</v>
      </c>
      <c r="I7780" s="10">
        <v>26654</v>
      </c>
      <c r="J7780" s="53">
        <v>53830.01</v>
      </c>
      <c r="K7780" s="55">
        <v>14610</v>
      </c>
      <c r="L7780" s="57">
        <v>12421</v>
      </c>
      <c r="M7780" s="57">
        <v>240</v>
      </c>
      <c r="N7780" s="59">
        <v>27271</v>
      </c>
      <c r="O7780" s="61">
        <v>9002</v>
      </c>
      <c r="P7780" s="10">
        <v>7055</v>
      </c>
      <c r="Q7780" s="10">
        <v>135</v>
      </c>
      <c r="R7780" s="11">
        <v>16192</v>
      </c>
      <c r="S7780" s="24">
        <f>Table1[[#This Row],[Female Voters]]/Table1[[#This Row],[Female Population]]</f>
        <v>0.53760671180453345</v>
      </c>
      <c r="T7780" s="24">
        <f>Table1[[#This Row],[Male Voters]]/Table1[[#This Row],[Male Population]]</f>
        <v>0.46600885420574772</v>
      </c>
      <c r="U7780" s="24">
        <f>Table1[[#This Row],[Total Voters]]/Table1[[#This Row],[Total Population]]</f>
        <v>0.50661331848164248</v>
      </c>
      <c r="V7780" s="24">
        <f>Table1[[#This Row],[Female Ballots]]/Table1[[#This Row],[Female Population]]</f>
        <v>0.33124816014130115</v>
      </c>
      <c r="W7780" s="24">
        <f>Table1[[#This Row],[Male Ballots]]/Table1[[#This Row],[Male Population]]</f>
        <v>0.26468822690778121</v>
      </c>
      <c r="X7780" s="24">
        <f>Table1[[#This Row],[Total Ballots]]/Table1[[#This Row],[Total Population]]</f>
        <v>0.30079875519250321</v>
      </c>
      <c r="Y7780" s="24">
        <f>Table1[[#This Row],[Female Ballots]]/Table1[[#This Row],[Female Voters]]</f>
        <v>0.61615331964407938</v>
      </c>
      <c r="Z7780" s="24">
        <f>Table1[[#This Row],[Male Ballots]]/Table1[[#This Row],[Male Voters]]</f>
        <v>0.56798969487158846</v>
      </c>
      <c r="AA7780" s="64">
        <f>Table1[[#This Row],[Total Ballots]]/Table1[[#This Row],[Total Voters]]</f>
        <v>0.59374427047046308</v>
      </c>
    </row>
    <row r="7781" spans="1:27" x14ac:dyDescent="0.35">
      <c r="A7781" s="8" t="s">
        <v>40</v>
      </c>
      <c r="B7781" s="17">
        <v>2008</v>
      </c>
      <c r="C7781" s="17" t="s">
        <v>82</v>
      </c>
      <c r="D7781" s="17" t="s">
        <v>69</v>
      </c>
      <c r="E7781" s="35" t="s">
        <v>73</v>
      </c>
      <c r="F7781" s="35" t="s">
        <v>78</v>
      </c>
      <c r="G7781" s="51" t="s">
        <v>63</v>
      </c>
      <c r="H7781" s="10">
        <v>29012</v>
      </c>
      <c r="I7781" s="10">
        <v>30578</v>
      </c>
      <c r="J7781" s="53">
        <v>59590.009999999995</v>
      </c>
      <c r="K7781" s="55">
        <v>20959</v>
      </c>
      <c r="L7781" s="57">
        <v>18005</v>
      </c>
      <c r="M7781" s="57">
        <v>170</v>
      </c>
      <c r="N7781" s="59">
        <v>39134</v>
      </c>
      <c r="O7781" s="61">
        <v>15439</v>
      </c>
      <c r="P7781" s="10">
        <v>12563</v>
      </c>
      <c r="Q7781" s="10">
        <v>109</v>
      </c>
      <c r="R7781" s="11">
        <v>28111</v>
      </c>
      <c r="S7781" s="24">
        <f>Table1[[#This Row],[Female Voters]]/Table1[[#This Row],[Female Population]]</f>
        <v>0.72242520336412519</v>
      </c>
      <c r="T7781" s="24">
        <f>Table1[[#This Row],[Male Voters]]/Table1[[#This Row],[Male Population]]</f>
        <v>0.58882202890967361</v>
      </c>
      <c r="U7781" s="24">
        <f>Table1[[#This Row],[Total Voters]]/Table1[[#This Row],[Total Population]]</f>
        <v>0.65672081612337374</v>
      </c>
      <c r="V7781" s="24">
        <f>Table1[[#This Row],[Female Ballots]]/Table1[[#This Row],[Female Population]]</f>
        <v>0.53215910657658905</v>
      </c>
      <c r="W7781" s="24">
        <f>Table1[[#This Row],[Male Ballots]]/Table1[[#This Row],[Male Population]]</f>
        <v>0.41085093858329519</v>
      </c>
      <c r="X7781" s="24">
        <f>Table1[[#This Row],[Total Ballots]]/Table1[[#This Row],[Total Population]]</f>
        <v>0.47174014570563089</v>
      </c>
      <c r="Y7781" s="24">
        <f>Table1[[#This Row],[Female Ballots]]/Table1[[#This Row],[Female Voters]]</f>
        <v>0.73662865594732574</v>
      </c>
      <c r="Z7781" s="24">
        <f>Table1[[#This Row],[Male Ballots]]/Table1[[#This Row],[Male Voters]]</f>
        <v>0.69775062482643713</v>
      </c>
      <c r="AA7781" s="64">
        <f>Table1[[#This Row],[Total Ballots]]/Table1[[#This Row],[Total Voters]]</f>
        <v>0.71832677467164108</v>
      </c>
    </row>
    <row r="7782" spans="1:27" x14ac:dyDescent="0.35">
      <c r="A7782" s="8" t="s">
        <v>40</v>
      </c>
      <c r="B7782" s="17">
        <v>2008</v>
      </c>
      <c r="C7782" s="17" t="s">
        <v>82</v>
      </c>
      <c r="D7782" s="17" t="s">
        <v>69</v>
      </c>
      <c r="E7782" s="35" t="s">
        <v>73</v>
      </c>
      <c r="F7782" s="35" t="s">
        <v>78</v>
      </c>
      <c r="G7782" s="51" t="s">
        <v>64</v>
      </c>
      <c r="H7782" s="10">
        <v>29272</v>
      </c>
      <c r="I7782" s="10">
        <v>30237</v>
      </c>
      <c r="J7782" s="53">
        <v>59509.009999999995</v>
      </c>
      <c r="K7782" s="55">
        <v>22203</v>
      </c>
      <c r="L7782" s="57">
        <v>19556</v>
      </c>
      <c r="M7782" s="57">
        <v>109</v>
      </c>
      <c r="N7782" s="59">
        <v>41868</v>
      </c>
      <c r="O7782" s="61">
        <v>18020</v>
      </c>
      <c r="P7782" s="10">
        <v>15498</v>
      </c>
      <c r="Q7782" s="10">
        <v>73</v>
      </c>
      <c r="R7782" s="11">
        <v>33591</v>
      </c>
      <c r="S7782" s="24">
        <f>Table1[[#This Row],[Female Voters]]/Table1[[#This Row],[Female Population]]</f>
        <v>0.75850642251981415</v>
      </c>
      <c r="T7782" s="24">
        <f>Table1[[#This Row],[Male Voters]]/Table1[[#This Row],[Male Population]]</f>
        <v>0.64675728412210209</v>
      </c>
      <c r="U7782" s="24">
        <f>Table1[[#This Row],[Total Voters]]/Table1[[#This Row],[Total Population]]</f>
        <v>0.70355732686529326</v>
      </c>
      <c r="V7782" s="24">
        <f>Table1[[#This Row],[Female Ballots]]/Table1[[#This Row],[Female Population]]</f>
        <v>0.61560535665482374</v>
      </c>
      <c r="W7782" s="24">
        <f>Table1[[#This Row],[Male Ballots]]/Table1[[#This Row],[Male Population]]</f>
        <v>0.51255084829844233</v>
      </c>
      <c r="X7782" s="24">
        <f>Table1[[#This Row],[Total Ballots]]/Table1[[#This Row],[Total Population]]</f>
        <v>0.56446914509248269</v>
      </c>
      <c r="Y7782" s="24">
        <f>Table1[[#This Row],[Female Ballots]]/Table1[[#This Row],[Female Voters]]</f>
        <v>0.81160203576093326</v>
      </c>
      <c r="Z7782" s="24">
        <f>Table1[[#This Row],[Male Ballots]]/Table1[[#This Row],[Male Voters]]</f>
        <v>0.79249335242380858</v>
      </c>
      <c r="AA7782" s="64">
        <f>Table1[[#This Row],[Total Ballots]]/Table1[[#This Row],[Total Voters]]</f>
        <v>0.80230725136142156</v>
      </c>
    </row>
    <row r="7783" spans="1:27" x14ac:dyDescent="0.35">
      <c r="A7783" s="8" t="s">
        <v>40</v>
      </c>
      <c r="B7783" s="17">
        <v>2008</v>
      </c>
      <c r="C7783" s="17" t="s">
        <v>82</v>
      </c>
      <c r="D7783" s="17" t="s">
        <v>69</v>
      </c>
      <c r="E7783" s="35" t="s">
        <v>73</v>
      </c>
      <c r="F7783" s="35" t="s">
        <v>78</v>
      </c>
      <c r="G7783" s="51" t="s">
        <v>65</v>
      </c>
      <c r="H7783" s="10">
        <v>34180</v>
      </c>
      <c r="I7783" s="10">
        <v>33385</v>
      </c>
      <c r="J7783" s="53">
        <v>67565.02</v>
      </c>
      <c r="K7783" s="55">
        <v>28315</v>
      </c>
      <c r="L7783" s="57">
        <v>24855</v>
      </c>
      <c r="M7783" s="57">
        <v>109</v>
      </c>
      <c r="N7783" s="59">
        <v>53279</v>
      </c>
      <c r="O7783" s="61">
        <v>24855</v>
      </c>
      <c r="P7783" s="10">
        <v>21353</v>
      </c>
      <c r="Q7783" s="10">
        <v>78</v>
      </c>
      <c r="R7783" s="11">
        <v>46286</v>
      </c>
      <c r="S7783" s="24">
        <f>Table1[[#This Row],[Female Voters]]/Table1[[#This Row],[Female Population]]</f>
        <v>0.82840842598010533</v>
      </c>
      <c r="T7783" s="24">
        <f>Table1[[#This Row],[Male Voters]]/Table1[[#This Row],[Male Population]]</f>
        <v>0.74449603115171481</v>
      </c>
      <c r="U7783" s="24">
        <f>Table1[[#This Row],[Total Voters]]/Table1[[#This Row],[Total Population]]</f>
        <v>0.78855893182596548</v>
      </c>
      <c r="V7783" s="24">
        <f>Table1[[#This Row],[Female Ballots]]/Table1[[#This Row],[Female Population]]</f>
        <v>0.72717963721474543</v>
      </c>
      <c r="W7783" s="24">
        <f>Table1[[#This Row],[Male Ballots]]/Table1[[#This Row],[Male Population]]</f>
        <v>0.63959862213568963</v>
      </c>
      <c r="X7783" s="24">
        <f>Table1[[#This Row],[Total Ballots]]/Table1[[#This Row],[Total Population]]</f>
        <v>0.68505862945056473</v>
      </c>
      <c r="Y7783" s="24">
        <f>Table1[[#This Row],[Female Ballots]]/Table1[[#This Row],[Female Voters]]</f>
        <v>0.87780328447819178</v>
      </c>
      <c r="Z7783" s="24">
        <f>Table1[[#This Row],[Male Ballots]]/Table1[[#This Row],[Male Voters]]</f>
        <v>0.85910279621806473</v>
      </c>
      <c r="AA7783" s="64">
        <f>Table1[[#This Row],[Total Ballots]]/Table1[[#This Row],[Total Voters]]</f>
        <v>0.86874753655286319</v>
      </c>
    </row>
    <row r="7784" spans="1:27" x14ac:dyDescent="0.35">
      <c r="A7784" s="8" t="s">
        <v>40</v>
      </c>
      <c r="B7784" s="17">
        <v>2008</v>
      </c>
      <c r="C7784" s="17" t="s">
        <v>82</v>
      </c>
      <c r="D7784" s="17" t="s">
        <v>69</v>
      </c>
      <c r="E7784" s="35" t="s">
        <v>73</v>
      </c>
      <c r="F7784" s="35" t="s">
        <v>78</v>
      </c>
      <c r="G7784" s="51" t="s">
        <v>66</v>
      </c>
      <c r="H7784" s="10">
        <v>27454</v>
      </c>
      <c r="I7784" s="10">
        <v>26221</v>
      </c>
      <c r="J7784" s="53">
        <v>53675.009999999995</v>
      </c>
      <c r="K7784" s="55">
        <v>24821</v>
      </c>
      <c r="L7784" s="57">
        <v>22362</v>
      </c>
      <c r="M7784" s="57">
        <v>63</v>
      </c>
      <c r="N7784" s="59">
        <v>47246</v>
      </c>
      <c r="O7784" s="61">
        <v>23397</v>
      </c>
      <c r="P7784" s="10">
        <v>20974</v>
      </c>
      <c r="Q7784" s="10">
        <v>47</v>
      </c>
      <c r="R7784" s="11">
        <v>44418</v>
      </c>
      <c r="S7784" s="24">
        <f>Table1[[#This Row],[Female Voters]]/Table1[[#This Row],[Female Population]]</f>
        <v>0.90409412107525311</v>
      </c>
      <c r="T7784" s="24">
        <f>Table1[[#This Row],[Male Voters]]/Table1[[#This Row],[Male Population]]</f>
        <v>0.85282788604553605</v>
      </c>
      <c r="U7784" s="24">
        <f>Table1[[#This Row],[Total Voters]]/Table1[[#This Row],[Total Population]]</f>
        <v>0.88022340377766128</v>
      </c>
      <c r="V7784" s="24">
        <f>Table1[[#This Row],[Female Ballots]]/Table1[[#This Row],[Female Population]]</f>
        <v>0.85222554090478619</v>
      </c>
      <c r="W7784" s="24">
        <f>Table1[[#This Row],[Male Ballots]]/Table1[[#This Row],[Male Population]]</f>
        <v>0.79989321536173297</v>
      </c>
      <c r="X7784" s="24">
        <f>Table1[[#This Row],[Total Ballots]]/Table1[[#This Row],[Total Population]]</f>
        <v>0.82753594270406294</v>
      </c>
      <c r="Y7784" s="24">
        <f>Table1[[#This Row],[Female Ballots]]/Table1[[#This Row],[Female Voters]]</f>
        <v>0.94262922525281012</v>
      </c>
      <c r="Z7784" s="24">
        <f>Table1[[#This Row],[Male Ballots]]/Table1[[#This Row],[Male Voters]]</f>
        <v>0.9379304176728378</v>
      </c>
      <c r="AA7784" s="64">
        <f>Table1[[#This Row],[Total Ballots]]/Table1[[#This Row],[Total Voters]]</f>
        <v>0.94014308089573717</v>
      </c>
    </row>
    <row r="7785" spans="1:27" x14ac:dyDescent="0.35">
      <c r="A7785" s="8" t="s">
        <v>40</v>
      </c>
      <c r="B7785" s="17">
        <v>2008</v>
      </c>
      <c r="C7785" s="17" t="s">
        <v>82</v>
      </c>
      <c r="D7785" s="17" t="s">
        <v>69</v>
      </c>
      <c r="E7785" s="35" t="s">
        <v>73</v>
      </c>
      <c r="F7785" s="35" t="s">
        <v>78</v>
      </c>
      <c r="G7785" s="51" t="s">
        <v>67</v>
      </c>
      <c r="H7785" s="10">
        <v>32662</v>
      </c>
      <c r="I7785" s="10">
        <v>24674</v>
      </c>
      <c r="J7785" s="53">
        <v>57336</v>
      </c>
      <c r="K7785" s="55">
        <v>28176</v>
      </c>
      <c r="L7785" s="57">
        <v>21688</v>
      </c>
      <c r="M7785" s="57">
        <v>79</v>
      </c>
      <c r="N7785" s="59">
        <v>49943</v>
      </c>
      <c r="O7785" s="61">
        <v>26501</v>
      </c>
      <c r="P7785" s="10">
        <v>20878</v>
      </c>
      <c r="Q7785" s="10">
        <v>60</v>
      </c>
      <c r="R7785" s="11">
        <v>47439</v>
      </c>
      <c r="S7785" s="24">
        <f>Table1[[#This Row],[Female Voters]]/Table1[[#This Row],[Female Population]]</f>
        <v>0.86265384850897064</v>
      </c>
      <c r="T7785" s="24">
        <f>Table1[[#This Row],[Male Voters]]/Table1[[#This Row],[Male Population]]</f>
        <v>0.87898192429277777</v>
      </c>
      <c r="U7785" s="24">
        <f>Table1[[#This Row],[Total Voters]]/Table1[[#This Row],[Total Population]]</f>
        <v>0.87105832286870377</v>
      </c>
      <c r="V7785" s="24">
        <f>Table1[[#This Row],[Female Ballots]]/Table1[[#This Row],[Female Population]]</f>
        <v>0.8113710121854143</v>
      </c>
      <c r="W7785" s="24">
        <f>Table1[[#This Row],[Male Ballots]]/Table1[[#This Row],[Male Population]]</f>
        <v>0.84615384615384615</v>
      </c>
      <c r="X7785" s="24">
        <f>Table1[[#This Row],[Total Ballots]]/Table1[[#This Row],[Total Population]]</f>
        <v>0.82738593553788198</v>
      </c>
      <c r="Y7785" s="24">
        <f>Table1[[#This Row],[Female Ballots]]/Table1[[#This Row],[Female Voters]]</f>
        <v>0.9405522430437252</v>
      </c>
      <c r="Z7785" s="24">
        <f>Table1[[#This Row],[Male Ballots]]/Table1[[#This Row],[Male Voters]]</f>
        <v>0.96265215787532277</v>
      </c>
      <c r="AA7785" s="64">
        <f>Table1[[#This Row],[Total Ballots]]/Table1[[#This Row],[Total Voters]]</f>
        <v>0.94986284364175155</v>
      </c>
    </row>
    <row r="7786" spans="1:27" x14ac:dyDescent="0.35">
      <c r="A7786" s="8" t="s">
        <v>28</v>
      </c>
      <c r="B7786" s="17">
        <v>2008</v>
      </c>
      <c r="C7786" s="17" t="s">
        <v>82</v>
      </c>
      <c r="D7786" s="17" t="s">
        <v>69</v>
      </c>
      <c r="E7786" s="35" t="s">
        <v>74</v>
      </c>
      <c r="F7786" s="35" t="s">
        <v>78</v>
      </c>
      <c r="G7786" s="51" t="s">
        <v>79</v>
      </c>
      <c r="H7786" s="10">
        <v>16327</v>
      </c>
      <c r="I7786" s="10">
        <v>16135</v>
      </c>
      <c r="J7786" s="53">
        <v>32462</v>
      </c>
      <c r="K7786" s="55">
        <v>13783</v>
      </c>
      <c r="L7786" s="57">
        <v>12875</v>
      </c>
      <c r="M7786" s="57">
        <v>218</v>
      </c>
      <c r="N7786" s="59">
        <v>26876</v>
      </c>
      <c r="O7786" s="61">
        <v>11291</v>
      </c>
      <c r="P7786" s="10">
        <v>10327</v>
      </c>
      <c r="Q7786" s="10">
        <v>177</v>
      </c>
      <c r="R7786" s="11">
        <v>21795</v>
      </c>
      <c r="S7786" s="24">
        <f>Table1[[#This Row],[Female Voters]]/Table1[[#This Row],[Female Population]]</f>
        <v>0.84418447969620869</v>
      </c>
      <c r="T7786" s="24">
        <f>Table1[[#This Row],[Male Voters]]/Table1[[#This Row],[Male Population]]</f>
        <v>0.79795475674000615</v>
      </c>
      <c r="U7786" s="24">
        <f>Table1[[#This Row],[Total Voters]]/Table1[[#This Row],[Total Population]]</f>
        <v>0.8279218778879921</v>
      </c>
      <c r="V7786" s="24">
        <f>Table1[[#This Row],[Female Ballots]]/Table1[[#This Row],[Female Population]]</f>
        <v>0.69155386782630002</v>
      </c>
      <c r="W7786" s="24">
        <f>Table1[[#This Row],[Male Ballots]]/Table1[[#This Row],[Male Population]]</f>
        <v>0.64003718624109085</v>
      </c>
      <c r="X7786" s="24">
        <f>Table1[[#This Row],[Total Ballots]]/Table1[[#This Row],[Total Population]]</f>
        <v>0.67140040662928968</v>
      </c>
      <c r="Y7786" s="24">
        <f>Table1[[#This Row],[Female Ballots]]/Table1[[#This Row],[Female Voters]]</f>
        <v>0.81919756221432194</v>
      </c>
      <c r="Z7786" s="24">
        <f>Table1[[#This Row],[Male Ballots]]/Table1[[#This Row],[Male Voters]]</f>
        <v>0.80209708737864083</v>
      </c>
      <c r="AA7786" s="64">
        <f>Table1[[#This Row],[Total Ballots]]/Table1[[#This Row],[Total Voters]]</f>
        <v>0.81094656942997467</v>
      </c>
    </row>
    <row r="7787" spans="1:27" x14ac:dyDescent="0.35">
      <c r="A7787" s="8" t="s">
        <v>28</v>
      </c>
      <c r="B7787" s="17">
        <v>2008</v>
      </c>
      <c r="C7787" s="17" t="s">
        <v>82</v>
      </c>
      <c r="D7787" s="17" t="s">
        <v>69</v>
      </c>
      <c r="E7787" s="35" t="s">
        <v>74</v>
      </c>
      <c r="F7787" s="35" t="s">
        <v>78</v>
      </c>
      <c r="G7787" s="51" t="s">
        <v>62</v>
      </c>
      <c r="H7787" s="10">
        <v>1304</v>
      </c>
      <c r="I7787" s="10">
        <v>1502</v>
      </c>
      <c r="J7787" s="53">
        <v>2806</v>
      </c>
      <c r="K7787" s="55">
        <v>1195</v>
      </c>
      <c r="L7787" s="57">
        <v>1162</v>
      </c>
      <c r="M7787" s="57">
        <v>35</v>
      </c>
      <c r="N7787" s="59">
        <v>2392</v>
      </c>
      <c r="O7787" s="61">
        <v>621</v>
      </c>
      <c r="P7787" s="10">
        <v>537</v>
      </c>
      <c r="Q7787" s="10">
        <v>22</v>
      </c>
      <c r="R7787" s="11">
        <v>1180</v>
      </c>
      <c r="S7787" s="24">
        <f>Table1[[#This Row],[Female Voters]]/Table1[[#This Row],[Female Population]]</f>
        <v>0.91641104294478526</v>
      </c>
      <c r="T7787" s="24">
        <f>Table1[[#This Row],[Male Voters]]/Table1[[#This Row],[Male Population]]</f>
        <v>0.77363515312916109</v>
      </c>
      <c r="U7787" s="24">
        <f>Table1[[#This Row],[Total Voters]]/Table1[[#This Row],[Total Population]]</f>
        <v>0.85245901639344257</v>
      </c>
      <c r="V7787" s="24">
        <f>Table1[[#This Row],[Female Ballots]]/Table1[[#This Row],[Female Population]]</f>
        <v>0.4762269938650307</v>
      </c>
      <c r="W7787" s="24">
        <f>Table1[[#This Row],[Male Ballots]]/Table1[[#This Row],[Male Population]]</f>
        <v>0.35752330226364848</v>
      </c>
      <c r="X7787" s="24">
        <f>Table1[[#This Row],[Total Ballots]]/Table1[[#This Row],[Total Population]]</f>
        <v>0.42052744119743407</v>
      </c>
      <c r="Y7787" s="24">
        <f>Table1[[#This Row],[Female Ballots]]/Table1[[#This Row],[Female Voters]]</f>
        <v>0.51966527196652723</v>
      </c>
      <c r="Z7787" s="24">
        <f>Table1[[#This Row],[Male Ballots]]/Table1[[#This Row],[Male Voters]]</f>
        <v>0.46213425129087782</v>
      </c>
      <c r="AA7787" s="64">
        <f>Table1[[#This Row],[Total Ballots]]/Table1[[#This Row],[Total Voters]]</f>
        <v>0.49331103678929766</v>
      </c>
    </row>
    <row r="7788" spans="1:27" x14ac:dyDescent="0.35">
      <c r="A7788" s="8" t="s">
        <v>28</v>
      </c>
      <c r="B7788" s="17">
        <v>2008</v>
      </c>
      <c r="C7788" s="17" t="s">
        <v>82</v>
      </c>
      <c r="D7788" s="17" t="s">
        <v>69</v>
      </c>
      <c r="E7788" s="35" t="s">
        <v>74</v>
      </c>
      <c r="F7788" s="35" t="s">
        <v>78</v>
      </c>
      <c r="G7788" s="51" t="s">
        <v>63</v>
      </c>
      <c r="H7788" s="10">
        <v>1914</v>
      </c>
      <c r="I7788" s="10">
        <v>1756</v>
      </c>
      <c r="J7788" s="53">
        <v>3670</v>
      </c>
      <c r="K7788" s="55">
        <v>1470</v>
      </c>
      <c r="L7788" s="57">
        <v>1318</v>
      </c>
      <c r="M7788" s="57">
        <v>27</v>
      </c>
      <c r="N7788" s="59">
        <v>2815</v>
      </c>
      <c r="O7788" s="61">
        <v>940</v>
      </c>
      <c r="P7788" s="10">
        <v>801</v>
      </c>
      <c r="Q7788" s="10">
        <v>21</v>
      </c>
      <c r="R7788" s="11">
        <v>1762</v>
      </c>
      <c r="S7788" s="24">
        <f>Table1[[#This Row],[Female Voters]]/Table1[[#This Row],[Female Population]]</f>
        <v>0.76802507836990597</v>
      </c>
      <c r="T7788" s="24">
        <f>Table1[[#This Row],[Male Voters]]/Table1[[#This Row],[Male Population]]</f>
        <v>0.75056947608200453</v>
      </c>
      <c r="U7788" s="24">
        <f>Table1[[#This Row],[Total Voters]]/Table1[[#This Row],[Total Population]]</f>
        <v>0.76702997275204354</v>
      </c>
      <c r="V7788" s="24">
        <f>Table1[[#This Row],[Female Ballots]]/Table1[[#This Row],[Female Population]]</f>
        <v>0.49111807732497387</v>
      </c>
      <c r="W7788" s="24">
        <f>Table1[[#This Row],[Male Ballots]]/Table1[[#This Row],[Male Population]]</f>
        <v>0.45615034168564922</v>
      </c>
      <c r="X7788" s="24">
        <f>Table1[[#This Row],[Total Ballots]]/Table1[[#This Row],[Total Population]]</f>
        <v>0.48010899182561306</v>
      </c>
      <c r="Y7788" s="24">
        <f>Table1[[#This Row],[Female Ballots]]/Table1[[#This Row],[Female Voters]]</f>
        <v>0.63945578231292521</v>
      </c>
      <c r="Z7788" s="24">
        <f>Table1[[#This Row],[Male Ballots]]/Table1[[#This Row],[Male Voters]]</f>
        <v>0.60773899848254931</v>
      </c>
      <c r="AA7788" s="64">
        <f>Table1[[#This Row],[Total Ballots]]/Table1[[#This Row],[Total Voters]]</f>
        <v>0.62593250444049731</v>
      </c>
    </row>
    <row r="7789" spans="1:27" x14ac:dyDescent="0.35">
      <c r="A7789" s="8" t="s">
        <v>28</v>
      </c>
      <c r="B7789" s="17">
        <v>2008</v>
      </c>
      <c r="C7789" s="17" t="s">
        <v>82</v>
      </c>
      <c r="D7789" s="17" t="s">
        <v>69</v>
      </c>
      <c r="E7789" s="35" t="s">
        <v>74</v>
      </c>
      <c r="F7789" s="35" t="s">
        <v>78</v>
      </c>
      <c r="G7789" s="51" t="s">
        <v>64</v>
      </c>
      <c r="H7789" s="10">
        <v>2637</v>
      </c>
      <c r="I7789" s="10">
        <v>2581</v>
      </c>
      <c r="J7789" s="53">
        <v>5218</v>
      </c>
      <c r="K7789" s="55">
        <v>1976</v>
      </c>
      <c r="L7789" s="57">
        <v>1723</v>
      </c>
      <c r="M7789" s="57">
        <v>31</v>
      </c>
      <c r="N7789" s="59">
        <v>3730</v>
      </c>
      <c r="O7789" s="61">
        <v>1551</v>
      </c>
      <c r="P7789" s="10">
        <v>1267</v>
      </c>
      <c r="Q7789" s="10">
        <v>25</v>
      </c>
      <c r="R7789" s="11">
        <v>2843</v>
      </c>
      <c r="S7789" s="24">
        <f>Table1[[#This Row],[Female Voters]]/Table1[[#This Row],[Female Population]]</f>
        <v>0.74933636708380735</v>
      </c>
      <c r="T7789" s="24">
        <f>Table1[[#This Row],[Male Voters]]/Table1[[#This Row],[Male Population]]</f>
        <v>0.6675707090275087</v>
      </c>
      <c r="U7789" s="24">
        <f>Table1[[#This Row],[Total Voters]]/Table1[[#This Row],[Total Population]]</f>
        <v>0.71483326945189729</v>
      </c>
      <c r="V7789" s="24">
        <f>Table1[[#This Row],[Female Ballots]]/Table1[[#This Row],[Female Population]]</f>
        <v>0.58816837315130832</v>
      </c>
      <c r="W7789" s="24">
        <f>Table1[[#This Row],[Male Ballots]]/Table1[[#This Row],[Male Population]]</f>
        <v>0.49089500193723362</v>
      </c>
      <c r="X7789" s="24">
        <f>Table1[[#This Row],[Total Ballots]]/Table1[[#This Row],[Total Population]]</f>
        <v>0.54484476811038707</v>
      </c>
      <c r="Y7789" s="24">
        <f>Table1[[#This Row],[Female Ballots]]/Table1[[#This Row],[Female Voters]]</f>
        <v>0.78491902834008098</v>
      </c>
      <c r="Z7789" s="24">
        <f>Table1[[#This Row],[Male Ballots]]/Table1[[#This Row],[Male Voters]]</f>
        <v>0.73534532791642482</v>
      </c>
      <c r="AA7789" s="64">
        <f>Table1[[#This Row],[Total Ballots]]/Table1[[#This Row],[Total Voters]]</f>
        <v>0.7621983914209115</v>
      </c>
    </row>
    <row r="7790" spans="1:27" x14ac:dyDescent="0.35">
      <c r="A7790" s="8" t="s">
        <v>28</v>
      </c>
      <c r="B7790" s="17">
        <v>2008</v>
      </c>
      <c r="C7790" s="17" t="s">
        <v>82</v>
      </c>
      <c r="D7790" s="17" t="s">
        <v>69</v>
      </c>
      <c r="E7790" s="35" t="s">
        <v>74</v>
      </c>
      <c r="F7790" s="35" t="s">
        <v>78</v>
      </c>
      <c r="G7790" s="51" t="s">
        <v>65</v>
      </c>
      <c r="H7790" s="10">
        <v>3659</v>
      </c>
      <c r="I7790" s="10">
        <v>3462</v>
      </c>
      <c r="J7790" s="53">
        <v>7121</v>
      </c>
      <c r="K7790" s="55">
        <v>3096</v>
      </c>
      <c r="L7790" s="57">
        <v>2754</v>
      </c>
      <c r="M7790" s="57">
        <v>40</v>
      </c>
      <c r="N7790" s="59">
        <v>5890</v>
      </c>
      <c r="O7790" s="61">
        <v>2597</v>
      </c>
      <c r="P7790" s="10">
        <v>2258</v>
      </c>
      <c r="Q7790" s="10">
        <v>34</v>
      </c>
      <c r="R7790" s="11">
        <v>4889</v>
      </c>
      <c r="S7790" s="24">
        <f>Table1[[#This Row],[Female Voters]]/Table1[[#This Row],[Female Population]]</f>
        <v>0.84613282317573102</v>
      </c>
      <c r="T7790" s="24">
        <f>Table1[[#This Row],[Male Voters]]/Table1[[#This Row],[Male Population]]</f>
        <v>0.79549393414211433</v>
      </c>
      <c r="U7790" s="24">
        <f>Table1[[#This Row],[Total Voters]]/Table1[[#This Row],[Total Population]]</f>
        <v>0.82713102092402757</v>
      </c>
      <c r="V7790" s="24">
        <f>Table1[[#This Row],[Female Ballots]]/Table1[[#This Row],[Female Population]]</f>
        <v>0.70975676414320854</v>
      </c>
      <c r="W7790" s="24">
        <f>Table1[[#This Row],[Male Ballots]]/Table1[[#This Row],[Male Population]]</f>
        <v>0.65222414789139227</v>
      </c>
      <c r="X7790" s="24">
        <f>Table1[[#This Row],[Total Ballots]]/Table1[[#This Row],[Total Population]]</f>
        <v>0.68656087628142115</v>
      </c>
      <c r="Y7790" s="24">
        <f>Table1[[#This Row],[Female Ballots]]/Table1[[#This Row],[Female Voters]]</f>
        <v>0.83882428940568476</v>
      </c>
      <c r="Z7790" s="24">
        <f>Table1[[#This Row],[Male Ballots]]/Table1[[#This Row],[Male Voters]]</f>
        <v>0.81989832970225129</v>
      </c>
      <c r="AA7790" s="64">
        <f>Table1[[#This Row],[Total Ballots]]/Table1[[#This Row],[Total Voters]]</f>
        <v>0.83005093378607808</v>
      </c>
    </row>
    <row r="7791" spans="1:27" x14ac:dyDescent="0.35">
      <c r="A7791" s="8" t="s">
        <v>28</v>
      </c>
      <c r="B7791" s="17">
        <v>2008</v>
      </c>
      <c r="C7791" s="17" t="s">
        <v>82</v>
      </c>
      <c r="D7791" s="17" t="s">
        <v>69</v>
      </c>
      <c r="E7791" s="35" t="s">
        <v>74</v>
      </c>
      <c r="F7791" s="35" t="s">
        <v>78</v>
      </c>
      <c r="G7791" s="51" t="s">
        <v>66</v>
      </c>
      <c r="H7791" s="10">
        <v>3334</v>
      </c>
      <c r="I7791" s="10">
        <v>3424</v>
      </c>
      <c r="J7791" s="53">
        <v>6758</v>
      </c>
      <c r="K7791" s="55">
        <v>3012</v>
      </c>
      <c r="L7791" s="57">
        <v>2897</v>
      </c>
      <c r="M7791" s="57">
        <v>41</v>
      </c>
      <c r="N7791" s="59">
        <v>5950</v>
      </c>
      <c r="O7791" s="61">
        <v>2763</v>
      </c>
      <c r="P7791" s="10">
        <v>2601</v>
      </c>
      <c r="Q7791" s="10">
        <v>36</v>
      </c>
      <c r="R7791" s="11">
        <v>5400</v>
      </c>
      <c r="S7791" s="24">
        <f>Table1[[#This Row],[Female Voters]]/Table1[[#This Row],[Female Population]]</f>
        <v>0.90341931613677262</v>
      </c>
      <c r="T7791" s="24">
        <f>Table1[[#This Row],[Male Voters]]/Table1[[#This Row],[Male Population]]</f>
        <v>0.84608644859813087</v>
      </c>
      <c r="U7791" s="24">
        <f>Table1[[#This Row],[Total Voters]]/Table1[[#This Row],[Total Population]]</f>
        <v>0.88043799940810896</v>
      </c>
      <c r="V7791" s="24">
        <f>Table1[[#This Row],[Female Ballots]]/Table1[[#This Row],[Female Population]]</f>
        <v>0.8287342531493701</v>
      </c>
      <c r="W7791" s="24">
        <f>Table1[[#This Row],[Male Ballots]]/Table1[[#This Row],[Male Population]]</f>
        <v>0.75963785046728971</v>
      </c>
      <c r="X7791" s="24">
        <f>Table1[[#This Row],[Total Ballots]]/Table1[[#This Row],[Total Population]]</f>
        <v>0.79905297425273747</v>
      </c>
      <c r="Y7791" s="24">
        <f>Table1[[#This Row],[Female Ballots]]/Table1[[#This Row],[Female Voters]]</f>
        <v>0.91733067729083662</v>
      </c>
      <c r="Z7791" s="24">
        <f>Table1[[#This Row],[Male Ballots]]/Table1[[#This Row],[Male Voters]]</f>
        <v>0.89782533655505692</v>
      </c>
      <c r="AA7791" s="64">
        <f>Table1[[#This Row],[Total Ballots]]/Table1[[#This Row],[Total Voters]]</f>
        <v>0.90756302521008403</v>
      </c>
    </row>
    <row r="7792" spans="1:27" x14ac:dyDescent="0.35">
      <c r="A7792" s="8" t="s">
        <v>28</v>
      </c>
      <c r="B7792" s="17">
        <v>2008</v>
      </c>
      <c r="C7792" s="17" t="s">
        <v>82</v>
      </c>
      <c r="D7792" s="17" t="s">
        <v>69</v>
      </c>
      <c r="E7792" s="35" t="s">
        <v>74</v>
      </c>
      <c r="F7792" s="35" t="s">
        <v>78</v>
      </c>
      <c r="G7792" s="51" t="s">
        <v>67</v>
      </c>
      <c r="H7792" s="10">
        <v>3479</v>
      </c>
      <c r="I7792" s="10">
        <v>3410</v>
      </c>
      <c r="J7792" s="53">
        <v>6889</v>
      </c>
      <c r="K7792" s="55">
        <v>3034</v>
      </c>
      <c r="L7792" s="57">
        <v>3021</v>
      </c>
      <c r="M7792" s="57">
        <v>44</v>
      </c>
      <c r="N7792" s="59">
        <v>6099</v>
      </c>
      <c r="O7792" s="61">
        <v>2819</v>
      </c>
      <c r="P7792" s="10">
        <v>2863</v>
      </c>
      <c r="Q7792" s="10">
        <v>39</v>
      </c>
      <c r="R7792" s="11">
        <v>5721</v>
      </c>
      <c r="S7792" s="24">
        <f>Table1[[#This Row],[Female Voters]]/Table1[[#This Row],[Female Population]]</f>
        <v>0.87208968094279971</v>
      </c>
      <c r="T7792" s="24">
        <f>Table1[[#This Row],[Male Voters]]/Table1[[#This Row],[Male Population]]</f>
        <v>0.8859237536656891</v>
      </c>
      <c r="U7792" s="24">
        <f>Table1[[#This Row],[Total Voters]]/Table1[[#This Row],[Total Population]]</f>
        <v>0.88532443025112495</v>
      </c>
      <c r="V7792" s="24">
        <f>Table1[[#This Row],[Female Ballots]]/Table1[[#This Row],[Female Population]]</f>
        <v>0.81029031330842194</v>
      </c>
      <c r="W7792" s="24">
        <f>Table1[[#This Row],[Male Ballots]]/Table1[[#This Row],[Male Population]]</f>
        <v>0.83958944281524928</v>
      </c>
      <c r="X7792" s="24">
        <f>Table1[[#This Row],[Total Ballots]]/Table1[[#This Row],[Total Population]]</f>
        <v>0.83045434751052405</v>
      </c>
      <c r="Y7792" s="24">
        <f>Table1[[#This Row],[Female Ballots]]/Table1[[#This Row],[Female Voters]]</f>
        <v>0.92913645352669738</v>
      </c>
      <c r="Z7792" s="24">
        <f>Table1[[#This Row],[Male Ballots]]/Table1[[#This Row],[Male Voters]]</f>
        <v>0.94769943727242634</v>
      </c>
      <c r="AA7792" s="64">
        <f>Table1[[#This Row],[Total Ballots]]/Table1[[#This Row],[Total Voters]]</f>
        <v>0.93802262666010816</v>
      </c>
    </row>
    <row r="7793" spans="1:27" x14ac:dyDescent="0.35">
      <c r="A7793" s="8" t="s">
        <v>43</v>
      </c>
      <c r="B7793" s="17">
        <v>2008</v>
      </c>
      <c r="C7793" s="17" t="s">
        <v>82</v>
      </c>
      <c r="D7793" s="17"/>
      <c r="E7793" s="35" t="s">
        <v>73</v>
      </c>
      <c r="F7793" s="35" t="s">
        <v>78</v>
      </c>
      <c r="G7793" s="51" t="s">
        <v>79</v>
      </c>
      <c r="H7793" s="10">
        <v>97476</v>
      </c>
      <c r="I7793" s="10">
        <v>90046</v>
      </c>
      <c r="J7793" s="53">
        <v>187522</v>
      </c>
      <c r="K7793" s="55">
        <v>78895</v>
      </c>
      <c r="L7793" s="57">
        <v>68038</v>
      </c>
      <c r="M7793" s="57">
        <v>1276</v>
      </c>
      <c r="N7793" s="59">
        <v>148209</v>
      </c>
      <c r="O7793" s="61">
        <v>67275</v>
      </c>
      <c r="P7793" s="10">
        <v>56297</v>
      </c>
      <c r="Q7793" s="10">
        <v>997</v>
      </c>
      <c r="R7793" s="11">
        <v>124569</v>
      </c>
      <c r="S7793" s="24">
        <f>Table1[[#This Row],[Female Voters]]/Table1[[#This Row],[Female Population]]</f>
        <v>0.80937871886413071</v>
      </c>
      <c r="T7793" s="24">
        <f>Table1[[#This Row],[Male Voters]]/Table1[[#This Row],[Male Population]]</f>
        <v>0.75559158652244407</v>
      </c>
      <c r="U7793" s="24">
        <f>Table1[[#This Row],[Total Voters]]/Table1[[#This Row],[Total Population]]</f>
        <v>0.79035526498224207</v>
      </c>
      <c r="V7793" s="24">
        <f>Table1[[#This Row],[Female Ballots]]/Table1[[#This Row],[Female Population]]</f>
        <v>0.69016988797242396</v>
      </c>
      <c r="W7793" s="24">
        <f>Table1[[#This Row],[Male Ballots]]/Table1[[#This Row],[Male Population]]</f>
        <v>0.62520267418874798</v>
      </c>
      <c r="X7793" s="24">
        <f>Table1[[#This Row],[Total Ballots]]/Table1[[#This Row],[Total Population]]</f>
        <v>0.66429005663335505</v>
      </c>
      <c r="Y7793" s="24">
        <f>Table1[[#This Row],[Female Ballots]]/Table1[[#This Row],[Female Voters]]</f>
        <v>0.85271563470435385</v>
      </c>
      <c r="Z7793" s="24">
        <f>Table1[[#This Row],[Male Ballots]]/Table1[[#This Row],[Male Voters]]</f>
        <v>0.82743466886151862</v>
      </c>
      <c r="AA7793" s="64">
        <f>Table1[[#This Row],[Total Ballots]]/Table1[[#This Row],[Total Voters]]</f>
        <v>0.84049551646661136</v>
      </c>
    </row>
    <row r="7794" spans="1:27" x14ac:dyDescent="0.35">
      <c r="A7794" s="8" t="s">
        <v>43</v>
      </c>
      <c r="B7794" s="17">
        <v>2008</v>
      </c>
      <c r="C7794" s="17" t="s">
        <v>82</v>
      </c>
      <c r="D7794" s="17"/>
      <c r="E7794" s="35" t="s">
        <v>73</v>
      </c>
      <c r="F7794" s="35" t="s">
        <v>78</v>
      </c>
      <c r="G7794" s="51" t="s">
        <v>62</v>
      </c>
      <c r="H7794" s="10">
        <v>11756</v>
      </c>
      <c r="I7794" s="10">
        <v>11579</v>
      </c>
      <c r="J7794" s="53">
        <v>23335</v>
      </c>
      <c r="K7794" s="55">
        <v>8008</v>
      </c>
      <c r="L7794" s="57">
        <v>7038</v>
      </c>
      <c r="M7794" s="57">
        <v>81</v>
      </c>
      <c r="N7794" s="59">
        <v>15127</v>
      </c>
      <c r="O7794" s="61">
        <v>5194</v>
      </c>
      <c r="P7794" s="10">
        <v>4056</v>
      </c>
      <c r="Q7794" s="10">
        <v>43</v>
      </c>
      <c r="R7794" s="11">
        <v>9293</v>
      </c>
      <c r="S7794" s="24">
        <f>Table1[[#This Row],[Female Voters]]/Table1[[#This Row],[Female Population]]</f>
        <v>0.68118407621640009</v>
      </c>
      <c r="T7794" s="24">
        <f>Table1[[#This Row],[Male Voters]]/Table1[[#This Row],[Male Population]]</f>
        <v>0.60782450988859138</v>
      </c>
      <c r="U7794" s="24">
        <f>Table1[[#This Row],[Total Voters]]/Table1[[#This Row],[Total Population]]</f>
        <v>0.64825369616455963</v>
      </c>
      <c r="V7794" s="24">
        <f>Table1[[#This Row],[Female Ballots]]/Table1[[#This Row],[Female Population]]</f>
        <v>0.44181694453895881</v>
      </c>
      <c r="W7794" s="24">
        <f>Table1[[#This Row],[Male Ballots]]/Table1[[#This Row],[Male Population]]</f>
        <v>0.35028931686674153</v>
      </c>
      <c r="X7794" s="24">
        <f>Table1[[#This Row],[Total Ballots]]/Table1[[#This Row],[Total Population]]</f>
        <v>0.39824298264409685</v>
      </c>
      <c r="Y7794" s="24">
        <f>Table1[[#This Row],[Female Ballots]]/Table1[[#This Row],[Female Voters]]</f>
        <v>0.64860139860139865</v>
      </c>
      <c r="Z7794" s="24">
        <f>Table1[[#This Row],[Male Ballots]]/Table1[[#This Row],[Male Voters]]</f>
        <v>0.5763000852514919</v>
      </c>
      <c r="AA7794" s="64">
        <f>Table1[[#This Row],[Total Ballots]]/Table1[[#This Row],[Total Voters]]</f>
        <v>0.61433198915845844</v>
      </c>
    </row>
    <row r="7795" spans="1:27" x14ac:dyDescent="0.35">
      <c r="A7795" s="8" t="s">
        <v>43</v>
      </c>
      <c r="B7795" s="17">
        <v>2008</v>
      </c>
      <c r="C7795" s="17" t="s">
        <v>82</v>
      </c>
      <c r="D7795" s="17"/>
      <c r="E7795" s="35" t="s">
        <v>73</v>
      </c>
      <c r="F7795" s="35" t="s">
        <v>78</v>
      </c>
      <c r="G7795" s="51" t="s">
        <v>63</v>
      </c>
      <c r="H7795" s="10">
        <v>16169</v>
      </c>
      <c r="I7795" s="10">
        <v>16006</v>
      </c>
      <c r="J7795" s="53">
        <v>32175</v>
      </c>
      <c r="K7795" s="55">
        <v>12197</v>
      </c>
      <c r="L7795" s="57">
        <v>10463</v>
      </c>
      <c r="M7795" s="57">
        <v>332</v>
      </c>
      <c r="N7795" s="59">
        <v>22992</v>
      </c>
      <c r="O7795" s="61">
        <v>9211</v>
      </c>
      <c r="P7795" s="10">
        <v>7419</v>
      </c>
      <c r="Q7795" s="10">
        <v>229</v>
      </c>
      <c r="R7795" s="11">
        <v>16859</v>
      </c>
      <c r="S7795" s="24">
        <f>Table1[[#This Row],[Female Voters]]/Table1[[#This Row],[Female Population]]</f>
        <v>0.75434473374976807</v>
      </c>
      <c r="T7795" s="24">
        <f>Table1[[#This Row],[Male Voters]]/Table1[[#This Row],[Male Population]]</f>
        <v>0.65369236536298891</v>
      </c>
      <c r="U7795" s="24">
        <f>Table1[[#This Row],[Total Voters]]/Table1[[#This Row],[Total Population]]</f>
        <v>0.71459207459207463</v>
      </c>
      <c r="V7795" s="24">
        <f>Table1[[#This Row],[Female Ballots]]/Table1[[#This Row],[Female Population]]</f>
        <v>0.56967035685571155</v>
      </c>
      <c r="W7795" s="24">
        <f>Table1[[#This Row],[Male Ballots]]/Table1[[#This Row],[Male Population]]</f>
        <v>0.46351368236911156</v>
      </c>
      <c r="X7795" s="24">
        <f>Table1[[#This Row],[Total Ballots]]/Table1[[#This Row],[Total Population]]</f>
        <v>0.523978243978244</v>
      </c>
      <c r="Y7795" s="24">
        <f>Table1[[#This Row],[Female Ballots]]/Table1[[#This Row],[Female Voters]]</f>
        <v>0.75518570140198404</v>
      </c>
      <c r="Z7795" s="24">
        <f>Table1[[#This Row],[Male Ballots]]/Table1[[#This Row],[Male Voters]]</f>
        <v>0.70907005638918097</v>
      </c>
      <c r="AA7795" s="64">
        <f>Table1[[#This Row],[Total Ballots]]/Table1[[#This Row],[Total Voters]]</f>
        <v>0.73325504523312457</v>
      </c>
    </row>
    <row r="7796" spans="1:27" x14ac:dyDescent="0.35">
      <c r="A7796" s="8" t="s">
        <v>43</v>
      </c>
      <c r="B7796" s="17">
        <v>2008</v>
      </c>
      <c r="C7796" s="17" t="s">
        <v>82</v>
      </c>
      <c r="D7796" s="17"/>
      <c r="E7796" s="35" t="s">
        <v>73</v>
      </c>
      <c r="F7796" s="35" t="s">
        <v>78</v>
      </c>
      <c r="G7796" s="51" t="s">
        <v>64</v>
      </c>
      <c r="H7796" s="10">
        <v>16896</v>
      </c>
      <c r="I7796" s="10">
        <v>16589</v>
      </c>
      <c r="J7796" s="53">
        <v>33485</v>
      </c>
      <c r="K7796" s="55">
        <v>12744</v>
      </c>
      <c r="L7796" s="57">
        <v>11370</v>
      </c>
      <c r="M7796" s="57">
        <v>253</v>
      </c>
      <c r="N7796" s="59">
        <v>24367</v>
      </c>
      <c r="O7796" s="61">
        <v>10499</v>
      </c>
      <c r="P7796" s="10">
        <v>8975</v>
      </c>
      <c r="Q7796" s="10">
        <v>212</v>
      </c>
      <c r="R7796" s="11">
        <v>19686</v>
      </c>
      <c r="S7796" s="24">
        <f>Table1[[#This Row],[Female Voters]]/Table1[[#This Row],[Female Population]]</f>
        <v>0.75426136363636365</v>
      </c>
      <c r="T7796" s="24">
        <f>Table1[[#This Row],[Male Voters]]/Table1[[#This Row],[Male Population]]</f>
        <v>0.68539393574055096</v>
      </c>
      <c r="U7796" s="24">
        <f>Table1[[#This Row],[Total Voters]]/Table1[[#This Row],[Total Population]]</f>
        <v>0.72769896968791992</v>
      </c>
      <c r="V7796" s="24">
        <f>Table1[[#This Row],[Female Ballots]]/Table1[[#This Row],[Female Population]]</f>
        <v>0.62138967803030298</v>
      </c>
      <c r="W7796" s="24">
        <f>Table1[[#This Row],[Male Ballots]]/Table1[[#This Row],[Male Population]]</f>
        <v>0.54102115859907163</v>
      </c>
      <c r="X7796" s="24">
        <f>Table1[[#This Row],[Total Ballots]]/Table1[[#This Row],[Total Population]]</f>
        <v>0.58790503210392708</v>
      </c>
      <c r="Y7796" s="24">
        <f>Table1[[#This Row],[Female Ballots]]/Table1[[#This Row],[Female Voters]]</f>
        <v>0.82383866917765225</v>
      </c>
      <c r="Z7796" s="24">
        <f>Table1[[#This Row],[Male Ballots]]/Table1[[#This Row],[Male Voters]]</f>
        <v>0.78935795954265608</v>
      </c>
      <c r="AA7796" s="64">
        <f>Table1[[#This Row],[Total Ballots]]/Table1[[#This Row],[Total Voters]]</f>
        <v>0.80789592481634998</v>
      </c>
    </row>
    <row r="7797" spans="1:27" x14ac:dyDescent="0.35">
      <c r="A7797" s="8" t="s">
        <v>43</v>
      </c>
      <c r="B7797" s="17">
        <v>2008</v>
      </c>
      <c r="C7797" s="17" t="s">
        <v>82</v>
      </c>
      <c r="D7797" s="17"/>
      <c r="E7797" s="35" t="s">
        <v>73</v>
      </c>
      <c r="F7797" s="35" t="s">
        <v>78</v>
      </c>
      <c r="G7797" s="51" t="s">
        <v>65</v>
      </c>
      <c r="H7797" s="10">
        <v>19362</v>
      </c>
      <c r="I7797" s="10">
        <v>17870</v>
      </c>
      <c r="J7797" s="53">
        <v>37232</v>
      </c>
      <c r="K7797" s="55">
        <v>16088</v>
      </c>
      <c r="L7797" s="57">
        <v>13678</v>
      </c>
      <c r="M7797" s="57">
        <v>244</v>
      </c>
      <c r="N7797" s="59">
        <v>30010</v>
      </c>
      <c r="O7797" s="61">
        <v>14139</v>
      </c>
      <c r="P7797" s="10">
        <v>11743</v>
      </c>
      <c r="Q7797" s="10">
        <v>200</v>
      </c>
      <c r="R7797" s="11">
        <v>26082</v>
      </c>
      <c r="S7797" s="24">
        <f>Table1[[#This Row],[Female Voters]]/Table1[[#This Row],[Female Population]]</f>
        <v>0.83090589815101745</v>
      </c>
      <c r="T7797" s="24">
        <f>Table1[[#This Row],[Male Voters]]/Table1[[#This Row],[Male Population]]</f>
        <v>0.76541689983212091</v>
      </c>
      <c r="U7797" s="24">
        <f>Table1[[#This Row],[Total Voters]]/Table1[[#This Row],[Total Population]]</f>
        <v>0.80602707348517399</v>
      </c>
      <c r="V7797" s="24">
        <f>Table1[[#This Row],[Female Ballots]]/Table1[[#This Row],[Female Population]]</f>
        <v>0.7302448094205144</v>
      </c>
      <c r="W7797" s="24">
        <f>Table1[[#This Row],[Male Ballots]]/Table1[[#This Row],[Male Population]]</f>
        <v>0.65713486289871292</v>
      </c>
      <c r="X7797" s="24">
        <f>Table1[[#This Row],[Total Ballots]]/Table1[[#This Row],[Total Population]]</f>
        <v>0.70052642887838423</v>
      </c>
      <c r="Y7797" s="24">
        <f>Table1[[#This Row],[Female Ballots]]/Table1[[#This Row],[Female Voters]]</f>
        <v>0.8788538040775733</v>
      </c>
      <c r="Z7797" s="24">
        <f>Table1[[#This Row],[Male Ballots]]/Table1[[#This Row],[Male Voters]]</f>
        <v>0.85853194911536779</v>
      </c>
      <c r="AA7797" s="64">
        <f>Table1[[#This Row],[Total Ballots]]/Table1[[#This Row],[Total Voters]]</f>
        <v>0.86911029656781069</v>
      </c>
    </row>
    <row r="7798" spans="1:27" x14ac:dyDescent="0.35">
      <c r="A7798" s="8" t="s">
        <v>43</v>
      </c>
      <c r="B7798" s="17">
        <v>2008</v>
      </c>
      <c r="C7798" s="17" t="s">
        <v>82</v>
      </c>
      <c r="D7798" s="17"/>
      <c r="E7798" s="35" t="s">
        <v>73</v>
      </c>
      <c r="F7798" s="35" t="s">
        <v>78</v>
      </c>
      <c r="G7798" s="51" t="s">
        <v>66</v>
      </c>
      <c r="H7798" s="10">
        <v>16393</v>
      </c>
      <c r="I7798" s="10">
        <v>14735</v>
      </c>
      <c r="J7798" s="53">
        <v>31128</v>
      </c>
      <c r="K7798" s="55">
        <v>15126</v>
      </c>
      <c r="L7798" s="57">
        <v>13245</v>
      </c>
      <c r="M7798" s="57">
        <v>193</v>
      </c>
      <c r="N7798" s="59">
        <v>28564</v>
      </c>
      <c r="O7798" s="61">
        <v>14263</v>
      </c>
      <c r="P7798" s="10">
        <v>12303</v>
      </c>
      <c r="Q7798" s="10">
        <v>159</v>
      </c>
      <c r="R7798" s="11">
        <v>26725</v>
      </c>
      <c r="S7798" s="24">
        <f>Table1[[#This Row],[Female Voters]]/Table1[[#This Row],[Female Population]]</f>
        <v>0.92271091319465626</v>
      </c>
      <c r="T7798" s="24">
        <f>Table1[[#This Row],[Male Voters]]/Table1[[#This Row],[Male Population]]</f>
        <v>0.89888021717000344</v>
      </c>
      <c r="U7798" s="24">
        <f>Table1[[#This Row],[Total Voters]]/Table1[[#This Row],[Total Population]]</f>
        <v>0.91763042919557958</v>
      </c>
      <c r="V7798" s="24">
        <f>Table1[[#This Row],[Female Ballots]]/Table1[[#This Row],[Female Population]]</f>
        <v>0.87006649179527851</v>
      </c>
      <c r="W7798" s="24">
        <f>Table1[[#This Row],[Male Ballots]]/Table1[[#This Row],[Male Population]]</f>
        <v>0.83495079742110623</v>
      </c>
      <c r="X7798" s="24">
        <f>Table1[[#This Row],[Total Ballots]]/Table1[[#This Row],[Total Population]]</f>
        <v>0.85855178617322025</v>
      </c>
      <c r="Y7798" s="24">
        <f>Table1[[#This Row],[Female Ballots]]/Table1[[#This Row],[Female Voters]]</f>
        <v>0.9429459209308475</v>
      </c>
      <c r="Z7798" s="24">
        <f>Table1[[#This Row],[Male Ballots]]/Table1[[#This Row],[Male Voters]]</f>
        <v>0.92887882219705553</v>
      </c>
      <c r="AA7798" s="64">
        <f>Table1[[#This Row],[Total Ballots]]/Table1[[#This Row],[Total Voters]]</f>
        <v>0.93561826074779442</v>
      </c>
    </row>
    <row r="7799" spans="1:27" x14ac:dyDescent="0.35">
      <c r="A7799" s="8" t="s">
        <v>43</v>
      </c>
      <c r="B7799" s="17">
        <v>2008</v>
      </c>
      <c r="C7799" s="17" t="s">
        <v>82</v>
      </c>
      <c r="D7799" s="17"/>
      <c r="E7799" s="35" t="s">
        <v>73</v>
      </c>
      <c r="F7799" s="35" t="s">
        <v>78</v>
      </c>
      <c r="G7799" s="51" t="s">
        <v>67</v>
      </c>
      <c r="H7799" s="10">
        <v>16900</v>
      </c>
      <c r="I7799" s="10">
        <v>13267</v>
      </c>
      <c r="J7799" s="53">
        <v>30167</v>
      </c>
      <c r="K7799" s="55">
        <v>14732</v>
      </c>
      <c r="L7799" s="57">
        <v>12244</v>
      </c>
      <c r="M7799" s="57">
        <v>173</v>
      </c>
      <c r="N7799" s="59">
        <v>27149</v>
      </c>
      <c r="O7799" s="61">
        <v>13969</v>
      </c>
      <c r="P7799" s="10">
        <v>11801</v>
      </c>
      <c r="Q7799" s="10">
        <v>154</v>
      </c>
      <c r="R7799" s="11">
        <v>25924</v>
      </c>
      <c r="S7799" s="24">
        <f>Table1[[#This Row],[Female Voters]]/Table1[[#This Row],[Female Population]]</f>
        <v>0.871715976331361</v>
      </c>
      <c r="T7799" s="24">
        <f>Table1[[#This Row],[Male Voters]]/Table1[[#This Row],[Male Population]]</f>
        <v>0.92289138463857689</v>
      </c>
      <c r="U7799" s="24">
        <f>Table1[[#This Row],[Total Voters]]/Table1[[#This Row],[Total Population]]</f>
        <v>0.89995690655351879</v>
      </c>
      <c r="V7799" s="24">
        <f>Table1[[#This Row],[Female Ballots]]/Table1[[#This Row],[Female Population]]</f>
        <v>0.82656804733727807</v>
      </c>
      <c r="W7799" s="24">
        <f>Table1[[#This Row],[Male Ballots]]/Table1[[#This Row],[Male Population]]</f>
        <v>0.88950026381246705</v>
      </c>
      <c r="X7799" s="24">
        <f>Table1[[#This Row],[Total Ballots]]/Table1[[#This Row],[Total Population]]</f>
        <v>0.8593496204461829</v>
      </c>
      <c r="Y7799" s="24">
        <f>Table1[[#This Row],[Female Ballots]]/Table1[[#This Row],[Female Voters]]</f>
        <v>0.94820798262286177</v>
      </c>
      <c r="Z7799" s="24">
        <f>Table1[[#This Row],[Male Ballots]]/Table1[[#This Row],[Male Voters]]</f>
        <v>0.96381901339431564</v>
      </c>
      <c r="AA7799" s="64">
        <f>Table1[[#This Row],[Total Ballots]]/Table1[[#This Row],[Total Voters]]</f>
        <v>0.95487863273048734</v>
      </c>
    </row>
    <row r="7800" spans="1:27" x14ac:dyDescent="0.35">
      <c r="A7800" s="8" t="s">
        <v>26</v>
      </c>
      <c r="B7800" s="17">
        <v>2008</v>
      </c>
      <c r="C7800" s="17" t="s">
        <v>82</v>
      </c>
      <c r="D7800" s="17"/>
      <c r="E7800" s="35" t="s">
        <v>73</v>
      </c>
      <c r="F7800" s="35" t="s">
        <v>78</v>
      </c>
      <c r="G7800" s="51" t="s">
        <v>79</v>
      </c>
      <c r="H7800" s="10">
        <v>1617</v>
      </c>
      <c r="I7800" s="10">
        <v>1617</v>
      </c>
      <c r="J7800" s="53">
        <v>3234</v>
      </c>
      <c r="K7800" s="55">
        <v>1391</v>
      </c>
      <c r="L7800" s="57">
        <v>1328</v>
      </c>
      <c r="M7800" s="57"/>
      <c r="N7800" s="59">
        <v>2719</v>
      </c>
      <c r="O7800" s="61">
        <v>1196</v>
      </c>
      <c r="P7800" s="10">
        <v>1119</v>
      </c>
      <c r="Q7800" s="10"/>
      <c r="R7800" s="11">
        <v>2315</v>
      </c>
      <c r="S7800" s="24">
        <f>Table1[[#This Row],[Female Voters]]/Table1[[#This Row],[Female Population]]</f>
        <v>0.86023500309214596</v>
      </c>
      <c r="T7800" s="24">
        <f>Table1[[#This Row],[Male Voters]]/Table1[[#This Row],[Male Population]]</f>
        <v>0.82127396413110698</v>
      </c>
      <c r="U7800" s="24">
        <f>Table1[[#This Row],[Total Voters]]/Table1[[#This Row],[Total Population]]</f>
        <v>0.84075448361162652</v>
      </c>
      <c r="V7800" s="24">
        <f>Table1[[#This Row],[Female Ballots]]/Table1[[#This Row],[Female Population]]</f>
        <v>0.73964131106988251</v>
      </c>
      <c r="W7800" s="24">
        <f>Table1[[#This Row],[Male Ballots]]/Table1[[#This Row],[Male Population]]</f>
        <v>0.69202226345083484</v>
      </c>
      <c r="X7800" s="24">
        <f>Table1[[#This Row],[Total Ballots]]/Table1[[#This Row],[Total Population]]</f>
        <v>0.71583178726035868</v>
      </c>
      <c r="Y7800" s="24">
        <f>Table1[[#This Row],[Female Ballots]]/Table1[[#This Row],[Female Voters]]</f>
        <v>0.85981308411214952</v>
      </c>
      <c r="Z7800" s="24">
        <f>Table1[[#This Row],[Male Ballots]]/Table1[[#This Row],[Male Voters]]</f>
        <v>0.84262048192771088</v>
      </c>
      <c r="AA7800" s="64">
        <f>Table1[[#This Row],[Total Ballots]]/Table1[[#This Row],[Total Voters]]</f>
        <v>0.8514159617506436</v>
      </c>
    </row>
    <row r="7801" spans="1:27" x14ac:dyDescent="0.35">
      <c r="A7801" s="8" t="s">
        <v>26</v>
      </c>
      <c r="B7801" s="17">
        <v>2008</v>
      </c>
      <c r="C7801" s="17" t="s">
        <v>82</v>
      </c>
      <c r="D7801" s="17"/>
      <c r="E7801" s="35" t="s">
        <v>73</v>
      </c>
      <c r="F7801" s="35" t="s">
        <v>78</v>
      </c>
      <c r="G7801" s="51" t="s">
        <v>62</v>
      </c>
      <c r="H7801" s="10">
        <v>81</v>
      </c>
      <c r="I7801" s="10">
        <v>101</v>
      </c>
      <c r="J7801" s="53">
        <v>182</v>
      </c>
      <c r="K7801" s="55">
        <v>75</v>
      </c>
      <c r="L7801" s="57">
        <v>95</v>
      </c>
      <c r="M7801" s="57"/>
      <c r="N7801" s="59">
        <v>170</v>
      </c>
      <c r="O7801" s="61">
        <v>50</v>
      </c>
      <c r="P7801" s="10">
        <v>48</v>
      </c>
      <c r="Q7801" s="10"/>
      <c r="R7801" s="11">
        <v>98</v>
      </c>
      <c r="S7801" s="24">
        <f>Table1[[#This Row],[Female Voters]]/Table1[[#This Row],[Female Population]]</f>
        <v>0.92592592592592593</v>
      </c>
      <c r="T7801" s="24">
        <f>Table1[[#This Row],[Male Voters]]/Table1[[#This Row],[Male Population]]</f>
        <v>0.94059405940594054</v>
      </c>
      <c r="U7801" s="24">
        <f>Table1[[#This Row],[Total Voters]]/Table1[[#This Row],[Total Population]]</f>
        <v>0.93406593406593408</v>
      </c>
      <c r="V7801" s="24">
        <f>Table1[[#This Row],[Female Ballots]]/Table1[[#This Row],[Female Population]]</f>
        <v>0.61728395061728392</v>
      </c>
      <c r="W7801" s="24">
        <f>Table1[[#This Row],[Male Ballots]]/Table1[[#This Row],[Male Population]]</f>
        <v>0.47524752475247523</v>
      </c>
      <c r="X7801" s="24">
        <f>Table1[[#This Row],[Total Ballots]]/Table1[[#This Row],[Total Population]]</f>
        <v>0.53846153846153844</v>
      </c>
      <c r="Y7801" s="24">
        <f>Table1[[#This Row],[Female Ballots]]/Table1[[#This Row],[Female Voters]]</f>
        <v>0.66666666666666663</v>
      </c>
      <c r="Z7801" s="24">
        <f>Table1[[#This Row],[Male Ballots]]/Table1[[#This Row],[Male Voters]]</f>
        <v>0.50526315789473686</v>
      </c>
      <c r="AA7801" s="64">
        <f>Table1[[#This Row],[Total Ballots]]/Table1[[#This Row],[Total Voters]]</f>
        <v>0.57647058823529407</v>
      </c>
    </row>
    <row r="7802" spans="1:27" x14ac:dyDescent="0.35">
      <c r="A7802" s="8" t="s">
        <v>26</v>
      </c>
      <c r="B7802" s="17">
        <v>2008</v>
      </c>
      <c r="C7802" s="17" t="s">
        <v>82</v>
      </c>
      <c r="D7802" s="17"/>
      <c r="E7802" s="35" t="s">
        <v>73</v>
      </c>
      <c r="F7802" s="35" t="s">
        <v>78</v>
      </c>
      <c r="G7802" s="51" t="s">
        <v>63</v>
      </c>
      <c r="H7802" s="10">
        <v>144</v>
      </c>
      <c r="I7802" s="10">
        <v>156</v>
      </c>
      <c r="J7802" s="53">
        <v>300</v>
      </c>
      <c r="K7802" s="55">
        <v>111</v>
      </c>
      <c r="L7802" s="57">
        <v>97</v>
      </c>
      <c r="M7802" s="57"/>
      <c r="N7802" s="59">
        <v>208</v>
      </c>
      <c r="O7802" s="61">
        <v>66</v>
      </c>
      <c r="P7802" s="10">
        <v>67</v>
      </c>
      <c r="Q7802" s="10"/>
      <c r="R7802" s="11">
        <v>133</v>
      </c>
      <c r="S7802" s="24">
        <f>Table1[[#This Row],[Female Voters]]/Table1[[#This Row],[Female Population]]</f>
        <v>0.77083333333333337</v>
      </c>
      <c r="T7802" s="24">
        <f>Table1[[#This Row],[Male Voters]]/Table1[[#This Row],[Male Population]]</f>
        <v>0.62179487179487181</v>
      </c>
      <c r="U7802" s="24">
        <f>Table1[[#This Row],[Total Voters]]/Table1[[#This Row],[Total Population]]</f>
        <v>0.69333333333333336</v>
      </c>
      <c r="V7802" s="24">
        <f>Table1[[#This Row],[Female Ballots]]/Table1[[#This Row],[Female Population]]</f>
        <v>0.45833333333333331</v>
      </c>
      <c r="W7802" s="24">
        <f>Table1[[#This Row],[Male Ballots]]/Table1[[#This Row],[Male Population]]</f>
        <v>0.42948717948717946</v>
      </c>
      <c r="X7802" s="24">
        <f>Table1[[#This Row],[Total Ballots]]/Table1[[#This Row],[Total Population]]</f>
        <v>0.44333333333333336</v>
      </c>
      <c r="Y7802" s="24">
        <f>Table1[[#This Row],[Female Ballots]]/Table1[[#This Row],[Female Voters]]</f>
        <v>0.59459459459459463</v>
      </c>
      <c r="Z7802" s="24">
        <f>Table1[[#This Row],[Male Ballots]]/Table1[[#This Row],[Male Voters]]</f>
        <v>0.69072164948453607</v>
      </c>
      <c r="AA7802" s="64">
        <f>Table1[[#This Row],[Total Ballots]]/Table1[[#This Row],[Total Voters]]</f>
        <v>0.63942307692307687</v>
      </c>
    </row>
    <row r="7803" spans="1:27" x14ac:dyDescent="0.35">
      <c r="A7803" s="8" t="s">
        <v>26</v>
      </c>
      <c r="B7803" s="17">
        <v>2008</v>
      </c>
      <c r="C7803" s="17" t="s">
        <v>82</v>
      </c>
      <c r="D7803" s="17"/>
      <c r="E7803" s="35" t="s">
        <v>73</v>
      </c>
      <c r="F7803" s="35" t="s">
        <v>78</v>
      </c>
      <c r="G7803" s="51" t="s">
        <v>64</v>
      </c>
      <c r="H7803" s="10">
        <v>208</v>
      </c>
      <c r="I7803" s="10">
        <v>206</v>
      </c>
      <c r="J7803" s="53">
        <v>414</v>
      </c>
      <c r="K7803" s="55">
        <v>159</v>
      </c>
      <c r="L7803" s="57">
        <v>136</v>
      </c>
      <c r="M7803" s="57"/>
      <c r="N7803" s="59">
        <v>295</v>
      </c>
      <c r="O7803" s="61">
        <v>131</v>
      </c>
      <c r="P7803" s="10">
        <v>102</v>
      </c>
      <c r="Q7803" s="10"/>
      <c r="R7803" s="11">
        <v>233</v>
      </c>
      <c r="S7803" s="24">
        <f>Table1[[#This Row],[Female Voters]]/Table1[[#This Row],[Female Population]]</f>
        <v>0.76442307692307687</v>
      </c>
      <c r="T7803" s="24">
        <f>Table1[[#This Row],[Male Voters]]/Table1[[#This Row],[Male Population]]</f>
        <v>0.66019417475728159</v>
      </c>
      <c r="U7803" s="24">
        <f>Table1[[#This Row],[Total Voters]]/Table1[[#This Row],[Total Population]]</f>
        <v>0.7125603864734299</v>
      </c>
      <c r="V7803" s="24">
        <f>Table1[[#This Row],[Female Ballots]]/Table1[[#This Row],[Female Population]]</f>
        <v>0.62980769230769229</v>
      </c>
      <c r="W7803" s="24">
        <f>Table1[[#This Row],[Male Ballots]]/Table1[[#This Row],[Male Population]]</f>
        <v>0.49514563106796117</v>
      </c>
      <c r="X7803" s="24">
        <f>Table1[[#This Row],[Total Ballots]]/Table1[[#This Row],[Total Population]]</f>
        <v>0.5628019323671497</v>
      </c>
      <c r="Y7803" s="24">
        <f>Table1[[#This Row],[Female Ballots]]/Table1[[#This Row],[Female Voters]]</f>
        <v>0.82389937106918243</v>
      </c>
      <c r="Z7803" s="24">
        <f>Table1[[#This Row],[Male Ballots]]/Table1[[#This Row],[Male Voters]]</f>
        <v>0.75</v>
      </c>
      <c r="AA7803" s="64">
        <f>Table1[[#This Row],[Total Ballots]]/Table1[[#This Row],[Total Voters]]</f>
        <v>0.78983050847457625</v>
      </c>
    </row>
    <row r="7804" spans="1:27" x14ac:dyDescent="0.35">
      <c r="A7804" s="8" t="s">
        <v>26</v>
      </c>
      <c r="B7804" s="17">
        <v>2008</v>
      </c>
      <c r="C7804" s="17" t="s">
        <v>82</v>
      </c>
      <c r="D7804" s="17"/>
      <c r="E7804" s="35" t="s">
        <v>73</v>
      </c>
      <c r="F7804" s="35" t="s">
        <v>78</v>
      </c>
      <c r="G7804" s="51" t="s">
        <v>65</v>
      </c>
      <c r="H7804" s="10">
        <v>299</v>
      </c>
      <c r="I7804" s="10">
        <v>306</v>
      </c>
      <c r="J7804" s="53">
        <v>605</v>
      </c>
      <c r="K7804" s="55">
        <v>245</v>
      </c>
      <c r="L7804" s="57">
        <v>227</v>
      </c>
      <c r="M7804" s="57"/>
      <c r="N7804" s="59">
        <v>472</v>
      </c>
      <c r="O7804" s="61">
        <v>193</v>
      </c>
      <c r="P7804" s="10">
        <v>186</v>
      </c>
      <c r="Q7804" s="10"/>
      <c r="R7804" s="11">
        <v>379</v>
      </c>
      <c r="S7804" s="24">
        <f>Table1[[#This Row],[Female Voters]]/Table1[[#This Row],[Female Population]]</f>
        <v>0.8193979933110368</v>
      </c>
      <c r="T7804" s="24">
        <f>Table1[[#This Row],[Male Voters]]/Table1[[#This Row],[Male Population]]</f>
        <v>0.74183006535947715</v>
      </c>
      <c r="U7804" s="24">
        <f>Table1[[#This Row],[Total Voters]]/Table1[[#This Row],[Total Population]]</f>
        <v>0.78016528925619832</v>
      </c>
      <c r="V7804" s="24">
        <f>Table1[[#This Row],[Female Ballots]]/Table1[[#This Row],[Female Population]]</f>
        <v>0.64548494983277593</v>
      </c>
      <c r="W7804" s="24">
        <f>Table1[[#This Row],[Male Ballots]]/Table1[[#This Row],[Male Population]]</f>
        <v>0.60784313725490191</v>
      </c>
      <c r="X7804" s="24">
        <f>Table1[[#This Row],[Total Ballots]]/Table1[[#This Row],[Total Population]]</f>
        <v>0.62644628099173549</v>
      </c>
      <c r="Y7804" s="24">
        <f>Table1[[#This Row],[Female Ballots]]/Table1[[#This Row],[Female Voters]]</f>
        <v>0.78775510204081634</v>
      </c>
      <c r="Z7804" s="24">
        <f>Table1[[#This Row],[Male Ballots]]/Table1[[#This Row],[Male Voters]]</f>
        <v>0.81938325991189431</v>
      </c>
      <c r="AA7804" s="64">
        <f>Table1[[#This Row],[Total Ballots]]/Table1[[#This Row],[Total Voters]]</f>
        <v>0.80296610169491522</v>
      </c>
    </row>
    <row r="7805" spans="1:27" x14ac:dyDescent="0.35">
      <c r="A7805" s="8" t="s">
        <v>26</v>
      </c>
      <c r="B7805" s="17">
        <v>2008</v>
      </c>
      <c r="C7805" s="17" t="s">
        <v>82</v>
      </c>
      <c r="D7805" s="17"/>
      <c r="E7805" s="35" t="s">
        <v>73</v>
      </c>
      <c r="F7805" s="35" t="s">
        <v>78</v>
      </c>
      <c r="G7805" s="51" t="s">
        <v>66</v>
      </c>
      <c r="H7805" s="10">
        <v>413</v>
      </c>
      <c r="I7805" s="10">
        <v>385</v>
      </c>
      <c r="J7805" s="53">
        <v>798</v>
      </c>
      <c r="K7805" s="55">
        <v>365</v>
      </c>
      <c r="L7805" s="57">
        <v>344</v>
      </c>
      <c r="M7805" s="57"/>
      <c r="N7805" s="59">
        <v>709</v>
      </c>
      <c r="O7805" s="61">
        <v>347</v>
      </c>
      <c r="P7805" s="10">
        <v>305</v>
      </c>
      <c r="Q7805" s="10"/>
      <c r="R7805" s="11">
        <v>652</v>
      </c>
      <c r="S7805" s="24">
        <f>Table1[[#This Row],[Female Voters]]/Table1[[#This Row],[Female Population]]</f>
        <v>0.88377723970944311</v>
      </c>
      <c r="T7805" s="24">
        <f>Table1[[#This Row],[Male Voters]]/Table1[[#This Row],[Male Population]]</f>
        <v>0.89350649350649347</v>
      </c>
      <c r="U7805" s="24">
        <f>Table1[[#This Row],[Total Voters]]/Table1[[#This Row],[Total Population]]</f>
        <v>0.88847117794486219</v>
      </c>
      <c r="V7805" s="24">
        <f>Table1[[#This Row],[Female Ballots]]/Table1[[#This Row],[Female Population]]</f>
        <v>0.84019370460048426</v>
      </c>
      <c r="W7805" s="24">
        <f>Table1[[#This Row],[Male Ballots]]/Table1[[#This Row],[Male Population]]</f>
        <v>0.79220779220779225</v>
      </c>
      <c r="X7805" s="24">
        <f>Table1[[#This Row],[Total Ballots]]/Table1[[#This Row],[Total Population]]</f>
        <v>0.81704260651629068</v>
      </c>
      <c r="Y7805" s="24">
        <f>Table1[[#This Row],[Female Ballots]]/Table1[[#This Row],[Female Voters]]</f>
        <v>0.9506849315068493</v>
      </c>
      <c r="Z7805" s="24">
        <f>Table1[[#This Row],[Male Ballots]]/Table1[[#This Row],[Male Voters]]</f>
        <v>0.88662790697674421</v>
      </c>
      <c r="AA7805" s="64">
        <f>Table1[[#This Row],[Total Ballots]]/Table1[[#This Row],[Total Voters]]</f>
        <v>0.91960507757404797</v>
      </c>
    </row>
    <row r="7806" spans="1:27" x14ac:dyDescent="0.35">
      <c r="A7806" s="8" t="s">
        <v>26</v>
      </c>
      <c r="B7806" s="17">
        <v>2008</v>
      </c>
      <c r="C7806" s="17" t="s">
        <v>82</v>
      </c>
      <c r="D7806" s="17"/>
      <c r="E7806" s="35" t="s">
        <v>73</v>
      </c>
      <c r="F7806" s="35" t="s">
        <v>78</v>
      </c>
      <c r="G7806" s="51" t="s">
        <v>67</v>
      </c>
      <c r="H7806" s="10">
        <v>472</v>
      </c>
      <c r="I7806" s="10">
        <v>463</v>
      </c>
      <c r="J7806" s="53">
        <v>935</v>
      </c>
      <c r="K7806" s="55">
        <v>436</v>
      </c>
      <c r="L7806" s="57">
        <v>429</v>
      </c>
      <c r="M7806" s="57"/>
      <c r="N7806" s="59">
        <v>865</v>
      </c>
      <c r="O7806" s="61">
        <v>409</v>
      </c>
      <c r="P7806" s="10">
        <v>411</v>
      </c>
      <c r="Q7806" s="10"/>
      <c r="R7806" s="11">
        <v>820</v>
      </c>
      <c r="S7806" s="24">
        <f>Table1[[#This Row],[Female Voters]]/Table1[[#This Row],[Female Population]]</f>
        <v>0.92372881355932202</v>
      </c>
      <c r="T7806" s="24">
        <f>Table1[[#This Row],[Male Voters]]/Table1[[#This Row],[Male Population]]</f>
        <v>0.92656587473002161</v>
      </c>
      <c r="U7806" s="24">
        <f>Table1[[#This Row],[Total Voters]]/Table1[[#This Row],[Total Population]]</f>
        <v>0.92513368983957223</v>
      </c>
      <c r="V7806" s="24">
        <f>Table1[[#This Row],[Female Ballots]]/Table1[[#This Row],[Female Population]]</f>
        <v>0.86652542372881358</v>
      </c>
      <c r="W7806" s="24">
        <f>Table1[[#This Row],[Male Ballots]]/Table1[[#This Row],[Male Population]]</f>
        <v>0.88768898488120951</v>
      </c>
      <c r="X7806" s="24">
        <f>Table1[[#This Row],[Total Ballots]]/Table1[[#This Row],[Total Population]]</f>
        <v>0.87700534759358284</v>
      </c>
      <c r="Y7806" s="24">
        <f>Table1[[#This Row],[Female Ballots]]/Table1[[#This Row],[Female Voters]]</f>
        <v>0.93807339449541283</v>
      </c>
      <c r="Z7806" s="24">
        <f>Table1[[#This Row],[Male Ballots]]/Table1[[#This Row],[Male Voters]]</f>
        <v>0.95804195804195802</v>
      </c>
      <c r="AA7806" s="64">
        <f>Table1[[#This Row],[Total Ballots]]/Table1[[#This Row],[Total Voters]]</f>
        <v>0.94797687861271673</v>
      </c>
    </row>
    <row r="7807" spans="1:27" x14ac:dyDescent="0.35">
      <c r="A7807" s="8" t="s">
        <v>45</v>
      </c>
      <c r="B7807" s="17">
        <v>2008</v>
      </c>
      <c r="C7807" s="17" t="s">
        <v>82</v>
      </c>
      <c r="D7807" s="17"/>
      <c r="E7807" s="35" t="s">
        <v>73</v>
      </c>
      <c r="F7807" s="35" t="s">
        <v>78</v>
      </c>
      <c r="G7807" s="51" t="s">
        <v>79</v>
      </c>
      <c r="H7807" s="10">
        <v>21999</v>
      </c>
      <c r="I7807" s="10">
        <v>22799</v>
      </c>
      <c r="J7807" s="53">
        <v>44797.99</v>
      </c>
      <c r="K7807" s="55">
        <v>16720</v>
      </c>
      <c r="L7807" s="57">
        <v>14549</v>
      </c>
      <c r="M7807" s="57">
        <v>59</v>
      </c>
      <c r="N7807" s="59">
        <v>31328</v>
      </c>
      <c r="O7807" s="61">
        <v>12914</v>
      </c>
      <c r="P7807" s="10">
        <v>11081</v>
      </c>
      <c r="Q7807" s="10">
        <v>29</v>
      </c>
      <c r="R7807" s="11">
        <v>24024</v>
      </c>
      <c r="S7807" s="24">
        <f>Table1[[#This Row],[Female Voters]]/Table1[[#This Row],[Female Population]]</f>
        <v>0.76003454702486473</v>
      </c>
      <c r="T7807" s="24">
        <f>Table1[[#This Row],[Male Voters]]/Table1[[#This Row],[Male Population]]</f>
        <v>0.63814202377297247</v>
      </c>
      <c r="U7807" s="24">
        <f>Table1[[#This Row],[Total Voters]]/Table1[[#This Row],[Total Population]]</f>
        <v>0.69931708989622077</v>
      </c>
      <c r="V7807" s="24">
        <f>Table1[[#This Row],[Female Ballots]]/Table1[[#This Row],[Female Population]]</f>
        <v>0.58702668303104688</v>
      </c>
      <c r="W7807" s="24">
        <f>Table1[[#This Row],[Male Ballots]]/Table1[[#This Row],[Male Population]]</f>
        <v>0.48603008903899292</v>
      </c>
      <c r="X7807" s="24">
        <f>Table1[[#This Row],[Total Ballots]]/Table1[[#This Row],[Total Population]]</f>
        <v>0.53627406051030413</v>
      </c>
      <c r="Y7807" s="24">
        <f>Table1[[#This Row],[Female Ballots]]/Table1[[#This Row],[Female Voters]]</f>
        <v>0.77236842105263159</v>
      </c>
      <c r="Z7807" s="24">
        <f>Table1[[#This Row],[Male Ballots]]/Table1[[#This Row],[Male Voters]]</f>
        <v>0.76163310193140421</v>
      </c>
      <c r="AA7807" s="64">
        <f>Table1[[#This Row],[Total Ballots]]/Table1[[#This Row],[Total Voters]]</f>
        <v>0.7668539325842697</v>
      </c>
    </row>
    <row r="7808" spans="1:27" x14ac:dyDescent="0.35">
      <c r="A7808" s="8" t="s">
        <v>45</v>
      </c>
      <c r="B7808" s="17">
        <v>2008</v>
      </c>
      <c r="C7808" s="17" t="s">
        <v>82</v>
      </c>
      <c r="D7808" s="17"/>
      <c r="E7808" s="35" t="s">
        <v>73</v>
      </c>
      <c r="F7808" s="35" t="s">
        <v>78</v>
      </c>
      <c r="G7808" s="51" t="s">
        <v>62</v>
      </c>
      <c r="H7808" s="10">
        <v>3735</v>
      </c>
      <c r="I7808" s="10">
        <v>4200</v>
      </c>
      <c r="J7808" s="53">
        <v>7934.99</v>
      </c>
      <c r="K7808" s="55">
        <v>1711</v>
      </c>
      <c r="L7808" s="57">
        <v>1605</v>
      </c>
      <c r="M7808" s="57">
        <v>12</v>
      </c>
      <c r="N7808" s="59">
        <v>3328</v>
      </c>
      <c r="O7808" s="61">
        <v>814</v>
      </c>
      <c r="P7808" s="10">
        <v>783</v>
      </c>
      <c r="Q7808" s="10">
        <v>3</v>
      </c>
      <c r="R7808" s="11">
        <v>1600</v>
      </c>
      <c r="S7808" s="24">
        <f>Table1[[#This Row],[Female Voters]]/Table1[[#This Row],[Female Population]]</f>
        <v>0.45809906291834002</v>
      </c>
      <c r="T7808" s="24">
        <f>Table1[[#This Row],[Male Voters]]/Table1[[#This Row],[Male Population]]</f>
        <v>0.38214285714285712</v>
      </c>
      <c r="U7808" s="24">
        <f>Table1[[#This Row],[Total Voters]]/Table1[[#This Row],[Total Population]]</f>
        <v>0.41940821601539513</v>
      </c>
      <c r="V7808" s="24">
        <f>Table1[[#This Row],[Female Ballots]]/Table1[[#This Row],[Female Population]]</f>
        <v>0.21793842034805891</v>
      </c>
      <c r="W7808" s="24">
        <f>Table1[[#This Row],[Male Ballots]]/Table1[[#This Row],[Male Population]]</f>
        <v>0.18642857142857142</v>
      </c>
      <c r="X7808" s="24">
        <f>Table1[[#This Row],[Total Ballots]]/Table1[[#This Row],[Total Population]]</f>
        <v>0.20163856539201688</v>
      </c>
      <c r="Y7808" s="24">
        <f>Table1[[#This Row],[Female Ballots]]/Table1[[#This Row],[Female Voters]]</f>
        <v>0.47574517825832846</v>
      </c>
      <c r="Z7808" s="24">
        <f>Table1[[#This Row],[Male Ballots]]/Table1[[#This Row],[Male Voters]]</f>
        <v>0.48785046728971965</v>
      </c>
      <c r="AA7808" s="64">
        <f>Table1[[#This Row],[Total Ballots]]/Table1[[#This Row],[Total Voters]]</f>
        <v>0.48076923076923078</v>
      </c>
    </row>
    <row r="7809" spans="1:27" x14ac:dyDescent="0.35">
      <c r="A7809" s="8" t="s">
        <v>45</v>
      </c>
      <c r="B7809" s="17">
        <v>2008</v>
      </c>
      <c r="C7809" s="17" t="s">
        <v>82</v>
      </c>
      <c r="D7809" s="17"/>
      <c r="E7809" s="35" t="s">
        <v>73</v>
      </c>
      <c r="F7809" s="35" t="s">
        <v>78</v>
      </c>
      <c r="G7809" s="51" t="s">
        <v>63</v>
      </c>
      <c r="H7809" s="10">
        <v>3084</v>
      </c>
      <c r="I7809" s="10">
        <v>3978</v>
      </c>
      <c r="J7809" s="53">
        <v>7062</v>
      </c>
      <c r="K7809" s="55">
        <v>2342</v>
      </c>
      <c r="L7809" s="57">
        <v>2040</v>
      </c>
      <c r="M7809" s="57">
        <v>14</v>
      </c>
      <c r="N7809" s="59">
        <v>4396</v>
      </c>
      <c r="O7809" s="61">
        <v>1398</v>
      </c>
      <c r="P7809" s="10">
        <v>1158</v>
      </c>
      <c r="Q7809" s="10">
        <v>8</v>
      </c>
      <c r="R7809" s="11">
        <v>2564</v>
      </c>
      <c r="S7809" s="24">
        <f>Table1[[#This Row],[Female Voters]]/Table1[[#This Row],[Female Population]]</f>
        <v>0.75940337224383914</v>
      </c>
      <c r="T7809" s="24">
        <f>Table1[[#This Row],[Male Voters]]/Table1[[#This Row],[Male Population]]</f>
        <v>0.51282051282051277</v>
      </c>
      <c r="U7809" s="24">
        <f>Table1[[#This Row],[Total Voters]]/Table1[[#This Row],[Total Population]]</f>
        <v>0.62248654772019263</v>
      </c>
      <c r="V7809" s="24">
        <f>Table1[[#This Row],[Female Ballots]]/Table1[[#This Row],[Female Population]]</f>
        <v>0.45330739299610895</v>
      </c>
      <c r="W7809" s="24">
        <f>Table1[[#This Row],[Male Ballots]]/Table1[[#This Row],[Male Population]]</f>
        <v>0.29110105580693818</v>
      </c>
      <c r="X7809" s="24">
        <f>Table1[[#This Row],[Total Ballots]]/Table1[[#This Row],[Total Population]]</f>
        <v>0.36306995185499857</v>
      </c>
      <c r="Y7809" s="24">
        <f>Table1[[#This Row],[Female Ballots]]/Table1[[#This Row],[Female Voters]]</f>
        <v>0.5969257045260461</v>
      </c>
      <c r="Z7809" s="24">
        <f>Table1[[#This Row],[Male Ballots]]/Table1[[#This Row],[Male Voters]]</f>
        <v>0.56764705882352939</v>
      </c>
      <c r="AA7809" s="64">
        <f>Table1[[#This Row],[Total Ballots]]/Table1[[#This Row],[Total Voters]]</f>
        <v>0.58325750682438582</v>
      </c>
    </row>
    <row r="7810" spans="1:27" x14ac:dyDescent="0.35">
      <c r="A7810" s="8" t="s">
        <v>45</v>
      </c>
      <c r="B7810" s="17">
        <v>2008</v>
      </c>
      <c r="C7810" s="17" t="s">
        <v>82</v>
      </c>
      <c r="D7810" s="17"/>
      <c r="E7810" s="35" t="s">
        <v>73</v>
      </c>
      <c r="F7810" s="35" t="s">
        <v>78</v>
      </c>
      <c r="G7810" s="51" t="s">
        <v>64</v>
      </c>
      <c r="H7810" s="10">
        <v>3275</v>
      </c>
      <c r="I7810" s="10">
        <v>3733</v>
      </c>
      <c r="J7810" s="53">
        <v>7008</v>
      </c>
      <c r="K7810" s="55">
        <v>2401</v>
      </c>
      <c r="L7810" s="57">
        <v>2097</v>
      </c>
      <c r="M7810" s="57">
        <v>10</v>
      </c>
      <c r="N7810" s="59">
        <v>4508</v>
      </c>
      <c r="O7810" s="61">
        <v>1730</v>
      </c>
      <c r="P7810" s="10">
        <v>1493</v>
      </c>
      <c r="Q7810" s="10">
        <v>4</v>
      </c>
      <c r="R7810" s="11">
        <v>3227</v>
      </c>
      <c r="S7810" s="24">
        <f>Table1[[#This Row],[Female Voters]]/Table1[[#This Row],[Female Population]]</f>
        <v>0.73312977099236643</v>
      </c>
      <c r="T7810" s="24">
        <f>Table1[[#This Row],[Male Voters]]/Table1[[#This Row],[Male Population]]</f>
        <v>0.56174658451647463</v>
      </c>
      <c r="U7810" s="24">
        <f>Table1[[#This Row],[Total Voters]]/Table1[[#This Row],[Total Population]]</f>
        <v>0.6432648401826484</v>
      </c>
      <c r="V7810" s="24">
        <f>Table1[[#This Row],[Female Ballots]]/Table1[[#This Row],[Female Population]]</f>
        <v>0.52824427480916025</v>
      </c>
      <c r="W7810" s="24">
        <f>Table1[[#This Row],[Male Ballots]]/Table1[[#This Row],[Male Population]]</f>
        <v>0.39994642378783818</v>
      </c>
      <c r="X7810" s="24">
        <f>Table1[[#This Row],[Total Ballots]]/Table1[[#This Row],[Total Population]]</f>
        <v>0.46047374429223742</v>
      </c>
      <c r="Y7810" s="24">
        <f>Table1[[#This Row],[Female Ballots]]/Table1[[#This Row],[Female Voters]]</f>
        <v>0.72053311120366514</v>
      </c>
      <c r="Z7810" s="24">
        <f>Table1[[#This Row],[Male Ballots]]/Table1[[#This Row],[Male Voters]]</f>
        <v>0.71196948020982354</v>
      </c>
      <c r="AA7810" s="64">
        <f>Table1[[#This Row],[Total Ballots]]/Table1[[#This Row],[Total Voters]]</f>
        <v>0.71583850931677018</v>
      </c>
    </row>
    <row r="7811" spans="1:27" x14ac:dyDescent="0.35">
      <c r="A7811" s="8" t="s">
        <v>45</v>
      </c>
      <c r="B7811" s="17">
        <v>2008</v>
      </c>
      <c r="C7811" s="17" t="s">
        <v>82</v>
      </c>
      <c r="D7811" s="17"/>
      <c r="E7811" s="35" t="s">
        <v>73</v>
      </c>
      <c r="F7811" s="35" t="s">
        <v>78</v>
      </c>
      <c r="G7811" s="51" t="s">
        <v>65</v>
      </c>
      <c r="H7811" s="10">
        <v>3846</v>
      </c>
      <c r="I7811" s="10">
        <v>4017</v>
      </c>
      <c r="J7811" s="53">
        <v>7863</v>
      </c>
      <c r="K7811" s="55">
        <v>3229</v>
      </c>
      <c r="L7811" s="57">
        <v>2852</v>
      </c>
      <c r="M7811" s="57">
        <v>10</v>
      </c>
      <c r="N7811" s="59">
        <v>6091</v>
      </c>
      <c r="O7811" s="61">
        <v>2672</v>
      </c>
      <c r="P7811" s="10">
        <v>2271</v>
      </c>
      <c r="Q7811" s="10">
        <v>6</v>
      </c>
      <c r="R7811" s="11">
        <v>4949</v>
      </c>
      <c r="S7811" s="24">
        <f>Table1[[#This Row],[Female Voters]]/Table1[[#This Row],[Female Population]]</f>
        <v>0.83957358294331774</v>
      </c>
      <c r="T7811" s="24">
        <f>Table1[[#This Row],[Male Voters]]/Table1[[#This Row],[Male Population]]</f>
        <v>0.70998257406024401</v>
      </c>
      <c r="U7811" s="24">
        <f>Table1[[#This Row],[Total Voters]]/Table1[[#This Row],[Total Population]]</f>
        <v>0.77464072237059645</v>
      </c>
      <c r="V7811" s="24">
        <f>Table1[[#This Row],[Female Ballots]]/Table1[[#This Row],[Female Population]]</f>
        <v>0.69474778991159647</v>
      </c>
      <c r="W7811" s="24">
        <f>Table1[[#This Row],[Male Ballots]]/Table1[[#This Row],[Male Population]]</f>
        <v>0.56534727408513819</v>
      </c>
      <c r="X7811" s="24">
        <f>Table1[[#This Row],[Total Ballots]]/Table1[[#This Row],[Total Population]]</f>
        <v>0.62940353554622919</v>
      </c>
      <c r="Y7811" s="24">
        <f>Table1[[#This Row],[Female Ballots]]/Table1[[#This Row],[Female Voters]]</f>
        <v>0.82750077423350887</v>
      </c>
      <c r="Z7811" s="24">
        <f>Table1[[#This Row],[Male Ballots]]/Table1[[#This Row],[Male Voters]]</f>
        <v>0.79628330995792429</v>
      </c>
      <c r="AA7811" s="64">
        <f>Table1[[#This Row],[Total Ballots]]/Table1[[#This Row],[Total Voters]]</f>
        <v>0.81251026104087998</v>
      </c>
    </row>
    <row r="7812" spans="1:27" x14ac:dyDescent="0.35">
      <c r="A7812" s="8" t="s">
        <v>45</v>
      </c>
      <c r="B7812" s="17">
        <v>2008</v>
      </c>
      <c r="C7812" s="17" t="s">
        <v>82</v>
      </c>
      <c r="D7812" s="17"/>
      <c r="E7812" s="35" t="s">
        <v>73</v>
      </c>
      <c r="F7812" s="35" t="s">
        <v>78</v>
      </c>
      <c r="G7812" s="51" t="s">
        <v>66</v>
      </c>
      <c r="H7812" s="10">
        <v>3240</v>
      </c>
      <c r="I7812" s="10">
        <v>3261</v>
      </c>
      <c r="J7812" s="53">
        <v>6501</v>
      </c>
      <c r="K7812" s="55">
        <v>2875</v>
      </c>
      <c r="L7812" s="57">
        <v>2756</v>
      </c>
      <c r="M7812" s="57">
        <v>8</v>
      </c>
      <c r="N7812" s="59">
        <v>5639</v>
      </c>
      <c r="O7812" s="61">
        <v>2584</v>
      </c>
      <c r="P7812" s="10">
        <v>2450</v>
      </c>
      <c r="Q7812" s="10">
        <v>5</v>
      </c>
      <c r="R7812" s="11">
        <v>5039</v>
      </c>
      <c r="S7812" s="24">
        <f>Table1[[#This Row],[Female Voters]]/Table1[[#This Row],[Female Population]]</f>
        <v>0.88734567901234573</v>
      </c>
      <c r="T7812" s="24">
        <f>Table1[[#This Row],[Male Voters]]/Table1[[#This Row],[Male Population]]</f>
        <v>0.84513952775222323</v>
      </c>
      <c r="U7812" s="24">
        <f>Table1[[#This Row],[Total Voters]]/Table1[[#This Row],[Total Population]]</f>
        <v>0.86740501461313646</v>
      </c>
      <c r="V7812" s="24">
        <f>Table1[[#This Row],[Female Ballots]]/Table1[[#This Row],[Female Population]]</f>
        <v>0.79753086419753083</v>
      </c>
      <c r="W7812" s="24">
        <f>Table1[[#This Row],[Male Ballots]]/Table1[[#This Row],[Male Population]]</f>
        <v>0.75130328120208523</v>
      </c>
      <c r="X7812" s="24">
        <f>Table1[[#This Row],[Total Ballots]]/Table1[[#This Row],[Total Population]]</f>
        <v>0.77511152130441474</v>
      </c>
      <c r="Y7812" s="24">
        <f>Table1[[#This Row],[Female Ballots]]/Table1[[#This Row],[Female Voters]]</f>
        <v>0.89878260869565219</v>
      </c>
      <c r="Z7812" s="24">
        <f>Table1[[#This Row],[Male Ballots]]/Table1[[#This Row],[Male Voters]]</f>
        <v>0.88896952104499272</v>
      </c>
      <c r="AA7812" s="64">
        <f>Table1[[#This Row],[Total Ballots]]/Table1[[#This Row],[Total Voters]]</f>
        <v>0.89359815570136547</v>
      </c>
    </row>
    <row r="7813" spans="1:27" x14ac:dyDescent="0.35">
      <c r="A7813" s="8" t="s">
        <v>45</v>
      </c>
      <c r="B7813" s="17">
        <v>2008</v>
      </c>
      <c r="C7813" s="17" t="s">
        <v>82</v>
      </c>
      <c r="D7813" s="17"/>
      <c r="E7813" s="35" t="s">
        <v>73</v>
      </c>
      <c r="F7813" s="35" t="s">
        <v>78</v>
      </c>
      <c r="G7813" s="51" t="s">
        <v>67</v>
      </c>
      <c r="H7813" s="10">
        <v>4819</v>
      </c>
      <c r="I7813" s="10">
        <v>3610</v>
      </c>
      <c r="J7813" s="53">
        <v>8429</v>
      </c>
      <c r="K7813" s="55">
        <v>4162</v>
      </c>
      <c r="L7813" s="57">
        <v>3199</v>
      </c>
      <c r="M7813" s="57">
        <v>5</v>
      </c>
      <c r="N7813" s="59">
        <v>7366</v>
      </c>
      <c r="O7813" s="61">
        <v>3716</v>
      </c>
      <c r="P7813" s="10">
        <v>2926</v>
      </c>
      <c r="Q7813" s="10">
        <v>3</v>
      </c>
      <c r="R7813" s="11">
        <v>6645</v>
      </c>
      <c r="S7813" s="24">
        <f>Table1[[#This Row],[Female Voters]]/Table1[[#This Row],[Female Population]]</f>
        <v>0.86366466071799131</v>
      </c>
      <c r="T7813" s="24">
        <f>Table1[[#This Row],[Male Voters]]/Table1[[#This Row],[Male Population]]</f>
        <v>0.88614958448753467</v>
      </c>
      <c r="U7813" s="24">
        <f>Table1[[#This Row],[Total Voters]]/Table1[[#This Row],[Total Population]]</f>
        <v>0.87388776841855498</v>
      </c>
      <c r="V7813" s="24">
        <f>Table1[[#This Row],[Female Ballots]]/Table1[[#This Row],[Female Population]]</f>
        <v>0.77111433907449678</v>
      </c>
      <c r="W7813" s="24">
        <f>Table1[[#This Row],[Male Ballots]]/Table1[[#This Row],[Male Population]]</f>
        <v>0.81052631578947365</v>
      </c>
      <c r="X7813" s="24">
        <f>Table1[[#This Row],[Total Ballots]]/Table1[[#This Row],[Total Population]]</f>
        <v>0.78834974492822396</v>
      </c>
      <c r="Y7813" s="24">
        <f>Table1[[#This Row],[Female Ballots]]/Table1[[#This Row],[Female Voters]]</f>
        <v>0.89283998077847193</v>
      </c>
      <c r="Z7813" s="24">
        <f>Table1[[#This Row],[Male Ballots]]/Table1[[#This Row],[Male Voters]]</f>
        <v>0.91466083150984678</v>
      </c>
      <c r="AA7813" s="64">
        <f>Table1[[#This Row],[Total Ballots]]/Table1[[#This Row],[Total Voters]]</f>
        <v>0.90211783871843609</v>
      </c>
    </row>
    <row r="7814" spans="1:27" x14ac:dyDescent="0.35">
      <c r="A7814" s="8" t="s">
        <v>35</v>
      </c>
      <c r="B7814" s="17">
        <v>2008</v>
      </c>
      <c r="C7814" s="17" t="s">
        <v>82</v>
      </c>
      <c r="D7814" s="17" t="s">
        <v>69</v>
      </c>
      <c r="E7814" s="35" t="s">
        <v>75</v>
      </c>
      <c r="F7814" s="35" t="s">
        <v>78</v>
      </c>
      <c r="G7814" s="51" t="s">
        <v>79</v>
      </c>
      <c r="H7814" s="10">
        <v>78951.989999999991</v>
      </c>
      <c r="I7814" s="10">
        <v>76297.989999999991</v>
      </c>
      <c r="J7814" s="53">
        <v>155249.90999999997</v>
      </c>
      <c r="K7814" s="55">
        <v>60561</v>
      </c>
      <c r="L7814" s="57">
        <v>54648</v>
      </c>
      <c r="M7814" s="57">
        <v>1</v>
      </c>
      <c r="N7814" s="59">
        <v>115210</v>
      </c>
      <c r="O7814" s="61">
        <v>53263</v>
      </c>
      <c r="P7814" s="10">
        <v>47273</v>
      </c>
      <c r="Q7814" s="10"/>
      <c r="R7814" s="11">
        <v>100536</v>
      </c>
      <c r="S7814" s="24">
        <f>Table1[[#This Row],[Female Voters]]/Table1[[#This Row],[Female Population]]</f>
        <v>0.767061096243426</v>
      </c>
      <c r="T7814" s="24">
        <f>Table1[[#This Row],[Male Voters]]/Table1[[#This Row],[Male Population]]</f>
        <v>0.71624429424680791</v>
      </c>
      <c r="U7814" s="24">
        <f>Table1[[#This Row],[Total Voters]]/Table1[[#This Row],[Total Population]]</f>
        <v>0.74209382794489231</v>
      </c>
      <c r="V7814" s="24">
        <f>Table1[[#This Row],[Female Ballots]]/Table1[[#This Row],[Female Population]]</f>
        <v>0.67462517410897438</v>
      </c>
      <c r="W7814" s="24">
        <f>Table1[[#This Row],[Male Ballots]]/Table1[[#This Row],[Male Population]]</f>
        <v>0.61958381865629752</v>
      </c>
      <c r="X7814" s="24">
        <f>Table1[[#This Row],[Total Ballots]]/Table1[[#This Row],[Total Population]]</f>
        <v>0.64757525463299792</v>
      </c>
      <c r="Y7814" s="24">
        <f>Table1[[#This Row],[Female Ballots]]/Table1[[#This Row],[Female Voters]]</f>
        <v>0.87949340334538728</v>
      </c>
      <c r="Z7814" s="24">
        <f>Table1[[#This Row],[Male Ballots]]/Table1[[#This Row],[Male Voters]]</f>
        <v>0.86504538134972919</v>
      </c>
      <c r="AA7814" s="64">
        <f>Table1[[#This Row],[Total Ballots]]/Table1[[#This Row],[Total Voters]]</f>
        <v>0.87263258397708532</v>
      </c>
    </row>
    <row r="7815" spans="1:27" x14ac:dyDescent="0.35">
      <c r="A7815" s="8" t="s">
        <v>35</v>
      </c>
      <c r="B7815" s="17">
        <v>2008</v>
      </c>
      <c r="C7815" s="17" t="s">
        <v>82</v>
      </c>
      <c r="D7815" s="17" t="s">
        <v>69</v>
      </c>
      <c r="E7815" s="35" t="s">
        <v>75</v>
      </c>
      <c r="F7815" s="35" t="s">
        <v>78</v>
      </c>
      <c r="G7815" s="51" t="s">
        <v>62</v>
      </c>
      <c r="H7815" s="10">
        <v>14787.99</v>
      </c>
      <c r="I7815" s="10">
        <v>14394.99</v>
      </c>
      <c r="J7815" s="53">
        <v>29182.99</v>
      </c>
      <c r="K7815" s="55">
        <v>7539</v>
      </c>
      <c r="L7815" s="57">
        <v>6509</v>
      </c>
      <c r="M7815" s="57"/>
      <c r="N7815" s="59">
        <v>14048</v>
      </c>
      <c r="O7815" s="61">
        <v>5565</v>
      </c>
      <c r="P7815" s="10">
        <v>4517</v>
      </c>
      <c r="Q7815" s="10"/>
      <c r="R7815" s="11">
        <v>10082</v>
      </c>
      <c r="S7815" s="24">
        <f>Table1[[#This Row],[Female Voters]]/Table1[[#This Row],[Female Population]]</f>
        <v>0.50980559224073052</v>
      </c>
      <c r="T7815" s="24">
        <f>Table1[[#This Row],[Male Voters]]/Table1[[#This Row],[Male Population]]</f>
        <v>0.45217120678791717</v>
      </c>
      <c r="U7815" s="24">
        <f>Table1[[#This Row],[Total Voters]]/Table1[[#This Row],[Total Population]]</f>
        <v>0.48137630859620617</v>
      </c>
      <c r="V7815" s="24">
        <f>Table1[[#This Row],[Female Ballots]]/Table1[[#This Row],[Female Population]]</f>
        <v>0.37631889120833867</v>
      </c>
      <c r="W7815" s="24">
        <f>Table1[[#This Row],[Male Ballots]]/Table1[[#This Row],[Male Population]]</f>
        <v>0.31378972823183621</v>
      </c>
      <c r="X7815" s="24">
        <f>Table1[[#This Row],[Total Ballots]]/Table1[[#This Row],[Total Population]]</f>
        <v>0.34547522375191847</v>
      </c>
      <c r="Y7815" s="24">
        <f>Table1[[#This Row],[Female Ballots]]/Table1[[#This Row],[Female Voters]]</f>
        <v>0.73816155988857934</v>
      </c>
      <c r="Z7815" s="24">
        <f>Table1[[#This Row],[Male Ballots]]/Table1[[#This Row],[Male Voters]]</f>
        <v>0.69396220617606386</v>
      </c>
      <c r="AA7815" s="64">
        <f>Table1[[#This Row],[Total Ballots]]/Table1[[#This Row],[Total Voters]]</f>
        <v>0.71768223234624151</v>
      </c>
    </row>
    <row r="7816" spans="1:27" x14ac:dyDescent="0.35">
      <c r="A7816" s="8" t="s">
        <v>35</v>
      </c>
      <c r="B7816" s="17">
        <v>2008</v>
      </c>
      <c r="C7816" s="17" t="s">
        <v>82</v>
      </c>
      <c r="D7816" s="17" t="s">
        <v>69</v>
      </c>
      <c r="E7816" s="35" t="s">
        <v>75</v>
      </c>
      <c r="F7816" s="35" t="s">
        <v>78</v>
      </c>
      <c r="G7816" s="51" t="s">
        <v>63</v>
      </c>
      <c r="H7816" s="10">
        <v>12174</v>
      </c>
      <c r="I7816" s="10">
        <v>13001</v>
      </c>
      <c r="J7816" s="53">
        <v>25174.98</v>
      </c>
      <c r="K7816" s="55">
        <v>9347</v>
      </c>
      <c r="L7816" s="57">
        <v>8642</v>
      </c>
      <c r="M7816" s="57">
        <v>1</v>
      </c>
      <c r="N7816" s="59">
        <v>17990</v>
      </c>
      <c r="O7816" s="61">
        <v>7656</v>
      </c>
      <c r="P7816" s="10">
        <v>6891</v>
      </c>
      <c r="Q7816" s="10"/>
      <c r="R7816" s="11">
        <v>14547</v>
      </c>
      <c r="S7816" s="24">
        <f>Table1[[#This Row],[Female Voters]]/Table1[[#This Row],[Female Population]]</f>
        <v>0.76778380154427472</v>
      </c>
      <c r="T7816" s="24">
        <f>Table1[[#This Row],[Male Voters]]/Table1[[#This Row],[Male Population]]</f>
        <v>0.6647180986077994</v>
      </c>
      <c r="U7816" s="24">
        <f>Table1[[#This Row],[Total Voters]]/Table1[[#This Row],[Total Population]]</f>
        <v>0.71459838299772238</v>
      </c>
      <c r="V7816" s="24">
        <f>Table1[[#This Row],[Female Ballots]]/Table1[[#This Row],[Female Population]]</f>
        <v>0.62888122227698373</v>
      </c>
      <c r="W7816" s="24">
        <f>Table1[[#This Row],[Male Ballots]]/Table1[[#This Row],[Male Population]]</f>
        <v>0.53003615106530266</v>
      </c>
      <c r="X7816" s="24">
        <f>Table1[[#This Row],[Total Ballots]]/Table1[[#This Row],[Total Population]]</f>
        <v>0.57783561297764685</v>
      </c>
      <c r="Y7816" s="24">
        <f>Table1[[#This Row],[Female Ballots]]/Table1[[#This Row],[Female Voters]]</f>
        <v>0.8190863378624158</v>
      </c>
      <c r="Z7816" s="24">
        <f>Table1[[#This Row],[Male Ballots]]/Table1[[#This Row],[Male Voters]]</f>
        <v>0.79738486461467251</v>
      </c>
      <c r="AA7816" s="64">
        <f>Table1[[#This Row],[Total Ballots]]/Table1[[#This Row],[Total Voters]]</f>
        <v>0.8086158977209561</v>
      </c>
    </row>
    <row r="7817" spans="1:27" x14ac:dyDescent="0.35">
      <c r="A7817" s="8" t="s">
        <v>35</v>
      </c>
      <c r="B7817" s="17">
        <v>2008</v>
      </c>
      <c r="C7817" s="17" t="s">
        <v>82</v>
      </c>
      <c r="D7817" s="17" t="s">
        <v>69</v>
      </c>
      <c r="E7817" s="35" t="s">
        <v>75</v>
      </c>
      <c r="F7817" s="35" t="s">
        <v>78</v>
      </c>
      <c r="G7817" s="51" t="s">
        <v>64</v>
      </c>
      <c r="H7817" s="10">
        <v>12224</v>
      </c>
      <c r="I7817" s="10">
        <v>12331</v>
      </c>
      <c r="J7817" s="53">
        <v>24554.98</v>
      </c>
      <c r="K7817" s="55">
        <v>9364</v>
      </c>
      <c r="L7817" s="57">
        <v>8595</v>
      </c>
      <c r="M7817" s="57"/>
      <c r="N7817" s="59">
        <v>17959</v>
      </c>
      <c r="O7817" s="61">
        <v>7963</v>
      </c>
      <c r="P7817" s="10">
        <v>7227</v>
      </c>
      <c r="Q7817" s="10"/>
      <c r="R7817" s="11">
        <v>15190</v>
      </c>
      <c r="S7817" s="24">
        <f>Table1[[#This Row],[Female Voters]]/Table1[[#This Row],[Female Population]]</f>
        <v>0.76603403141361259</v>
      </c>
      <c r="T7817" s="24">
        <f>Table1[[#This Row],[Male Voters]]/Table1[[#This Row],[Male Population]]</f>
        <v>0.69702376125212873</v>
      </c>
      <c r="U7817" s="24">
        <f>Table1[[#This Row],[Total Voters]]/Table1[[#This Row],[Total Population]]</f>
        <v>0.73137913368286189</v>
      </c>
      <c r="V7817" s="24">
        <f>Table1[[#This Row],[Female Ballots]]/Table1[[#This Row],[Female Population]]</f>
        <v>0.65142342931937169</v>
      </c>
      <c r="W7817" s="24">
        <f>Table1[[#This Row],[Male Ballots]]/Table1[[#This Row],[Male Population]]</f>
        <v>0.58608385370205174</v>
      </c>
      <c r="X7817" s="24">
        <f>Table1[[#This Row],[Total Ballots]]/Table1[[#This Row],[Total Population]]</f>
        <v>0.61861178465631006</v>
      </c>
      <c r="Y7817" s="24">
        <f>Table1[[#This Row],[Female Ballots]]/Table1[[#This Row],[Female Voters]]</f>
        <v>0.85038445108927807</v>
      </c>
      <c r="Z7817" s="24">
        <f>Table1[[#This Row],[Male Ballots]]/Table1[[#This Row],[Male Voters]]</f>
        <v>0.84083769633507854</v>
      </c>
      <c r="AA7817" s="64">
        <f>Table1[[#This Row],[Total Ballots]]/Table1[[#This Row],[Total Voters]]</f>
        <v>0.84581546856729217</v>
      </c>
    </row>
    <row r="7818" spans="1:27" x14ac:dyDescent="0.35">
      <c r="A7818" s="8" t="s">
        <v>35</v>
      </c>
      <c r="B7818" s="17">
        <v>2008</v>
      </c>
      <c r="C7818" s="17" t="s">
        <v>82</v>
      </c>
      <c r="D7818" s="17" t="s">
        <v>69</v>
      </c>
      <c r="E7818" s="35" t="s">
        <v>75</v>
      </c>
      <c r="F7818" s="35" t="s">
        <v>78</v>
      </c>
      <c r="G7818" s="51" t="s">
        <v>65</v>
      </c>
      <c r="H7818" s="10">
        <v>14051</v>
      </c>
      <c r="I7818" s="10">
        <v>13664</v>
      </c>
      <c r="J7818" s="53">
        <v>27714.98</v>
      </c>
      <c r="K7818" s="55">
        <v>11421</v>
      </c>
      <c r="L7818" s="57">
        <v>10268</v>
      </c>
      <c r="M7818" s="57"/>
      <c r="N7818" s="59">
        <v>21689</v>
      </c>
      <c r="O7818" s="61">
        <v>10219</v>
      </c>
      <c r="P7818" s="10">
        <v>8934</v>
      </c>
      <c r="Q7818" s="10"/>
      <c r="R7818" s="11">
        <v>19153</v>
      </c>
      <c r="S7818" s="24">
        <f>Table1[[#This Row],[Female Voters]]/Table1[[#This Row],[Female Population]]</f>
        <v>0.81282470998505441</v>
      </c>
      <c r="T7818" s="24">
        <f>Table1[[#This Row],[Male Voters]]/Table1[[#This Row],[Male Population]]</f>
        <v>0.75146370023419207</v>
      </c>
      <c r="U7818" s="24">
        <f>Table1[[#This Row],[Total Voters]]/Table1[[#This Row],[Total Population]]</f>
        <v>0.78257317883686006</v>
      </c>
      <c r="V7818" s="24">
        <f>Table1[[#This Row],[Female Ballots]]/Table1[[#This Row],[Female Population]]</f>
        <v>0.72727919721016299</v>
      </c>
      <c r="W7818" s="24">
        <f>Table1[[#This Row],[Male Ballots]]/Table1[[#This Row],[Male Population]]</f>
        <v>0.65383489461358313</v>
      </c>
      <c r="X7818" s="24">
        <f>Table1[[#This Row],[Total Ballots]]/Table1[[#This Row],[Total Population]]</f>
        <v>0.69107031648588602</v>
      </c>
      <c r="Y7818" s="24">
        <f>Table1[[#This Row],[Female Ballots]]/Table1[[#This Row],[Female Voters]]</f>
        <v>0.8947552753699326</v>
      </c>
      <c r="Z7818" s="24">
        <f>Table1[[#This Row],[Male Ballots]]/Table1[[#This Row],[Male Voters]]</f>
        <v>0.87008180755746012</v>
      </c>
      <c r="AA7818" s="64">
        <f>Table1[[#This Row],[Total Ballots]]/Table1[[#This Row],[Total Voters]]</f>
        <v>0.88307436949605789</v>
      </c>
    </row>
    <row r="7819" spans="1:27" x14ac:dyDescent="0.35">
      <c r="A7819" s="8" t="s">
        <v>35</v>
      </c>
      <c r="B7819" s="17">
        <v>2008</v>
      </c>
      <c r="C7819" s="17" t="s">
        <v>82</v>
      </c>
      <c r="D7819" s="17" t="s">
        <v>69</v>
      </c>
      <c r="E7819" s="35" t="s">
        <v>75</v>
      </c>
      <c r="F7819" s="35" t="s">
        <v>78</v>
      </c>
      <c r="G7819" s="51" t="s">
        <v>66</v>
      </c>
      <c r="H7819" s="10">
        <v>12176</v>
      </c>
      <c r="I7819" s="10">
        <v>11645</v>
      </c>
      <c r="J7819" s="53">
        <v>23820.98</v>
      </c>
      <c r="K7819" s="55">
        <v>11219</v>
      </c>
      <c r="L7819" s="57">
        <v>10398</v>
      </c>
      <c r="M7819" s="57"/>
      <c r="N7819" s="59">
        <v>21617</v>
      </c>
      <c r="O7819" s="61">
        <v>10712</v>
      </c>
      <c r="P7819" s="10">
        <v>9829</v>
      </c>
      <c r="Q7819" s="10"/>
      <c r="R7819" s="11">
        <v>20541</v>
      </c>
      <c r="S7819" s="24">
        <f>Table1[[#This Row],[Female Voters]]/Table1[[#This Row],[Female Population]]</f>
        <v>0.92140275952693829</v>
      </c>
      <c r="T7819" s="24">
        <f>Table1[[#This Row],[Male Voters]]/Table1[[#This Row],[Male Population]]</f>
        <v>0.89291541434091881</v>
      </c>
      <c r="U7819" s="24">
        <f>Table1[[#This Row],[Total Voters]]/Table1[[#This Row],[Total Population]]</f>
        <v>0.90747735819433129</v>
      </c>
      <c r="V7819" s="24">
        <f>Table1[[#This Row],[Female Ballots]]/Table1[[#This Row],[Female Population]]</f>
        <v>0.87976346911957948</v>
      </c>
      <c r="W7819" s="24">
        <f>Table1[[#This Row],[Male Ballots]]/Table1[[#This Row],[Male Population]]</f>
        <v>0.84405324173465002</v>
      </c>
      <c r="X7819" s="24">
        <f>Table1[[#This Row],[Total Ballots]]/Table1[[#This Row],[Total Population]]</f>
        <v>0.86230709231945957</v>
      </c>
      <c r="Y7819" s="24">
        <f>Table1[[#This Row],[Female Ballots]]/Table1[[#This Row],[Female Voters]]</f>
        <v>0.95480880648899191</v>
      </c>
      <c r="Z7819" s="24">
        <f>Table1[[#This Row],[Male Ballots]]/Table1[[#This Row],[Male Voters]]</f>
        <v>0.94527793806501248</v>
      </c>
      <c r="AA7819" s="64">
        <f>Table1[[#This Row],[Total Ballots]]/Table1[[#This Row],[Total Voters]]</f>
        <v>0.95022436045704772</v>
      </c>
    </row>
    <row r="7820" spans="1:27" x14ac:dyDescent="0.35">
      <c r="A7820" s="8" t="s">
        <v>35</v>
      </c>
      <c r="B7820" s="17">
        <v>2008</v>
      </c>
      <c r="C7820" s="17" t="s">
        <v>82</v>
      </c>
      <c r="D7820" s="17" t="s">
        <v>69</v>
      </c>
      <c r="E7820" s="35" t="s">
        <v>75</v>
      </c>
      <c r="F7820" s="35" t="s">
        <v>78</v>
      </c>
      <c r="G7820" s="51" t="s">
        <v>67</v>
      </c>
      <c r="H7820" s="10">
        <v>13539</v>
      </c>
      <c r="I7820" s="10">
        <v>11262</v>
      </c>
      <c r="J7820" s="53">
        <v>24801</v>
      </c>
      <c r="K7820" s="55">
        <v>11671</v>
      </c>
      <c r="L7820" s="57">
        <v>10236</v>
      </c>
      <c r="M7820" s="57"/>
      <c r="N7820" s="59">
        <v>21907</v>
      </c>
      <c r="O7820" s="61">
        <v>11148</v>
      </c>
      <c r="P7820" s="10">
        <v>9875</v>
      </c>
      <c r="Q7820" s="10"/>
      <c r="R7820" s="11">
        <v>21023</v>
      </c>
      <c r="S7820" s="24">
        <f>Table1[[#This Row],[Female Voters]]/Table1[[#This Row],[Female Population]]</f>
        <v>0.86202821478691194</v>
      </c>
      <c r="T7820" s="24">
        <f>Table1[[#This Row],[Male Voters]]/Table1[[#This Row],[Male Population]]</f>
        <v>0.90889717634523171</v>
      </c>
      <c r="U7820" s="24">
        <f>Table1[[#This Row],[Total Voters]]/Table1[[#This Row],[Total Population]]</f>
        <v>0.88331115680819317</v>
      </c>
      <c r="V7820" s="24">
        <f>Table1[[#This Row],[Female Ballots]]/Table1[[#This Row],[Female Population]]</f>
        <v>0.82339906935519613</v>
      </c>
      <c r="W7820" s="24">
        <f>Table1[[#This Row],[Male Ballots]]/Table1[[#This Row],[Male Population]]</f>
        <v>0.87684247913336888</v>
      </c>
      <c r="X7820" s="24">
        <f>Table1[[#This Row],[Total Ballots]]/Table1[[#This Row],[Total Population]]</f>
        <v>0.84766743276480783</v>
      </c>
      <c r="Y7820" s="24">
        <f>Table1[[#This Row],[Female Ballots]]/Table1[[#This Row],[Female Voters]]</f>
        <v>0.95518807300145658</v>
      </c>
      <c r="Z7820" s="24">
        <f>Table1[[#This Row],[Male Ballots]]/Table1[[#This Row],[Male Voters]]</f>
        <v>0.96473231731144982</v>
      </c>
      <c r="AA7820" s="64">
        <f>Table1[[#This Row],[Total Ballots]]/Table1[[#This Row],[Total Voters]]</f>
        <v>0.95964760122335324</v>
      </c>
    </row>
    <row r="7821" spans="1:27" x14ac:dyDescent="0.35">
      <c r="A7821" s="8" t="s">
        <v>57</v>
      </c>
      <c r="B7821" s="17">
        <v>2008</v>
      </c>
      <c r="C7821" s="17" t="s">
        <v>82</v>
      </c>
      <c r="D7821" s="17"/>
      <c r="E7821" s="35" t="s">
        <v>73</v>
      </c>
      <c r="F7821" s="35" t="s">
        <v>78</v>
      </c>
      <c r="G7821" s="51" t="s">
        <v>79</v>
      </c>
      <c r="H7821" s="10">
        <v>18353.650000000001</v>
      </c>
      <c r="I7821" s="10">
        <v>18927.36</v>
      </c>
      <c r="J7821" s="53">
        <v>37281.019999999997</v>
      </c>
      <c r="K7821" s="55">
        <v>10099</v>
      </c>
      <c r="L7821" s="57">
        <v>9384</v>
      </c>
      <c r="M7821" s="57">
        <v>1016</v>
      </c>
      <c r="N7821" s="59">
        <v>20499</v>
      </c>
      <c r="O7821" s="61">
        <v>8489</v>
      </c>
      <c r="P7821" s="10">
        <v>7641</v>
      </c>
      <c r="Q7821" s="10">
        <v>776</v>
      </c>
      <c r="R7821" s="11">
        <v>16906</v>
      </c>
      <c r="S7821" s="24">
        <f>Table1[[#This Row],[Female Voters]]/Table1[[#This Row],[Female Population]]</f>
        <v>0.5502447742002271</v>
      </c>
      <c r="T7821" s="24">
        <f>Table1[[#This Row],[Male Voters]]/Table1[[#This Row],[Male Population]]</f>
        <v>0.49579022114019067</v>
      </c>
      <c r="U7821" s="24">
        <f>Table1[[#This Row],[Total Voters]]/Table1[[#This Row],[Total Population]]</f>
        <v>0.54985083562627857</v>
      </c>
      <c r="V7821" s="24">
        <f>Table1[[#This Row],[Female Ballots]]/Table1[[#This Row],[Female Population]]</f>
        <v>0.46252380316721736</v>
      </c>
      <c r="W7821" s="24">
        <f>Table1[[#This Row],[Male Ballots]]/Table1[[#This Row],[Male Population]]</f>
        <v>0.40370130858186243</v>
      </c>
      <c r="X7821" s="24">
        <f>Table1[[#This Row],[Total Ballots]]/Table1[[#This Row],[Total Population]]</f>
        <v>0.45347471716170862</v>
      </c>
      <c r="Y7821" s="24">
        <f>Table1[[#This Row],[Female Ballots]]/Table1[[#This Row],[Female Voters]]</f>
        <v>0.84057827507674032</v>
      </c>
      <c r="Z7821" s="24">
        <f>Table1[[#This Row],[Male Ballots]]/Table1[[#This Row],[Male Voters]]</f>
        <v>0.8142583120204604</v>
      </c>
      <c r="AA7821" s="64">
        <f>Table1[[#This Row],[Total Ballots]]/Table1[[#This Row],[Total Voters]]</f>
        <v>0.82472315722718181</v>
      </c>
    </row>
    <row r="7822" spans="1:27" x14ac:dyDescent="0.35">
      <c r="A7822" s="8" t="s">
        <v>57</v>
      </c>
      <c r="B7822" s="17">
        <v>2008</v>
      </c>
      <c r="C7822" s="17" t="s">
        <v>82</v>
      </c>
      <c r="D7822" s="17"/>
      <c r="E7822" s="35" t="s">
        <v>73</v>
      </c>
      <c r="F7822" s="35" t="s">
        <v>78</v>
      </c>
      <c r="G7822" s="51" t="s">
        <v>62</v>
      </c>
      <c r="H7822" s="10">
        <v>7790.21</v>
      </c>
      <c r="I7822" s="10">
        <v>8351.1200000000008</v>
      </c>
      <c r="J7822" s="53">
        <v>16141.34</v>
      </c>
      <c r="K7822" s="55">
        <v>1902</v>
      </c>
      <c r="L7822" s="57">
        <v>1736</v>
      </c>
      <c r="M7822" s="57">
        <v>381</v>
      </c>
      <c r="N7822" s="59">
        <v>4019</v>
      </c>
      <c r="O7822" s="61">
        <v>1193</v>
      </c>
      <c r="P7822" s="10">
        <v>961</v>
      </c>
      <c r="Q7822" s="10">
        <v>239</v>
      </c>
      <c r="R7822" s="11">
        <v>2393</v>
      </c>
      <c r="S7822" s="24">
        <f>Table1[[#This Row],[Female Voters]]/Table1[[#This Row],[Female Population]]</f>
        <v>0.2441525966565728</v>
      </c>
      <c r="T7822" s="24">
        <f>Table1[[#This Row],[Male Voters]]/Table1[[#This Row],[Male Population]]</f>
        <v>0.20787630880648342</v>
      </c>
      <c r="U7822" s="24">
        <f>Table1[[#This Row],[Total Voters]]/Table1[[#This Row],[Total Population]]</f>
        <v>0.24898800223525433</v>
      </c>
      <c r="V7822" s="24">
        <f>Table1[[#This Row],[Female Ballots]]/Table1[[#This Row],[Female Population]]</f>
        <v>0.15314092944862848</v>
      </c>
      <c r="W7822" s="24">
        <f>Table1[[#This Row],[Male Ballots]]/Table1[[#This Row],[Male Population]]</f>
        <v>0.11507438523216046</v>
      </c>
      <c r="X7822" s="24">
        <f>Table1[[#This Row],[Total Ballots]]/Table1[[#This Row],[Total Population]]</f>
        <v>0.14825287119904543</v>
      </c>
      <c r="Y7822" s="24">
        <f>Table1[[#This Row],[Female Ballots]]/Table1[[#This Row],[Female Voters]]</f>
        <v>0.62723449001051523</v>
      </c>
      <c r="Z7822" s="24">
        <f>Table1[[#This Row],[Male Ballots]]/Table1[[#This Row],[Male Voters]]</f>
        <v>0.5535714285714286</v>
      </c>
      <c r="AA7822" s="64">
        <f>Table1[[#This Row],[Total Ballots]]/Table1[[#This Row],[Total Voters]]</f>
        <v>0.59542174670315995</v>
      </c>
    </row>
    <row r="7823" spans="1:27" x14ac:dyDescent="0.35">
      <c r="A7823" s="8" t="s">
        <v>57</v>
      </c>
      <c r="B7823" s="17">
        <v>2008</v>
      </c>
      <c r="C7823" s="17" t="s">
        <v>82</v>
      </c>
      <c r="D7823" s="17"/>
      <c r="E7823" s="35" t="s">
        <v>73</v>
      </c>
      <c r="F7823" s="35" t="s">
        <v>78</v>
      </c>
      <c r="G7823" s="51" t="s">
        <v>63</v>
      </c>
      <c r="H7823" s="10">
        <v>2703.13</v>
      </c>
      <c r="I7823" s="10">
        <v>3036.02</v>
      </c>
      <c r="J7823" s="53">
        <v>5739.15</v>
      </c>
      <c r="K7823" s="55">
        <v>1675</v>
      </c>
      <c r="L7823" s="57">
        <v>1627</v>
      </c>
      <c r="M7823" s="57">
        <v>238</v>
      </c>
      <c r="N7823" s="59">
        <v>3540</v>
      </c>
      <c r="O7823" s="61">
        <v>1292</v>
      </c>
      <c r="P7823" s="10">
        <v>1203</v>
      </c>
      <c r="Q7823" s="10">
        <v>202</v>
      </c>
      <c r="R7823" s="11">
        <v>2697</v>
      </c>
      <c r="S7823" s="24">
        <f>Table1[[#This Row],[Female Voters]]/Table1[[#This Row],[Female Population]]</f>
        <v>0.61965203301358052</v>
      </c>
      <c r="T7823" s="24">
        <f>Table1[[#This Row],[Male Voters]]/Table1[[#This Row],[Male Population]]</f>
        <v>0.53589897299754286</v>
      </c>
      <c r="U7823" s="24">
        <f>Table1[[#This Row],[Total Voters]]/Table1[[#This Row],[Total Population]]</f>
        <v>0.61681607903609426</v>
      </c>
      <c r="V7823" s="24">
        <f>Table1[[#This Row],[Female Ballots]]/Table1[[#This Row],[Female Population]]</f>
        <v>0.47796443382301257</v>
      </c>
      <c r="W7823" s="24">
        <f>Table1[[#This Row],[Male Ballots]]/Table1[[#This Row],[Male Population]]</f>
        <v>0.39624244899572469</v>
      </c>
      <c r="X7823" s="24">
        <f>Table1[[#This Row],[Total Ballots]]/Table1[[#This Row],[Total Population]]</f>
        <v>0.46993021614699043</v>
      </c>
      <c r="Y7823" s="24">
        <f>Table1[[#This Row],[Female Ballots]]/Table1[[#This Row],[Female Voters]]</f>
        <v>0.77134328358208959</v>
      </c>
      <c r="Z7823" s="24">
        <f>Table1[[#This Row],[Male Ballots]]/Table1[[#This Row],[Male Voters]]</f>
        <v>0.73939766441303012</v>
      </c>
      <c r="AA7823" s="64">
        <f>Table1[[#This Row],[Total Ballots]]/Table1[[#This Row],[Total Voters]]</f>
        <v>0.76186440677966105</v>
      </c>
    </row>
    <row r="7824" spans="1:27" x14ac:dyDescent="0.35">
      <c r="A7824" s="8" t="s">
        <v>57</v>
      </c>
      <c r="B7824" s="17">
        <v>2008</v>
      </c>
      <c r="C7824" s="17" t="s">
        <v>82</v>
      </c>
      <c r="D7824" s="17"/>
      <c r="E7824" s="35" t="s">
        <v>73</v>
      </c>
      <c r="F7824" s="35" t="s">
        <v>78</v>
      </c>
      <c r="G7824" s="51" t="s">
        <v>64</v>
      </c>
      <c r="H7824" s="10">
        <v>1885.28</v>
      </c>
      <c r="I7824" s="10">
        <v>1915.25</v>
      </c>
      <c r="J7824" s="53">
        <v>3800.5299999999997</v>
      </c>
      <c r="K7824" s="55">
        <v>1349</v>
      </c>
      <c r="L7824" s="57">
        <v>1213</v>
      </c>
      <c r="M7824" s="57">
        <v>136</v>
      </c>
      <c r="N7824" s="59">
        <v>2698</v>
      </c>
      <c r="O7824" s="61">
        <v>1144</v>
      </c>
      <c r="P7824" s="10">
        <v>1006</v>
      </c>
      <c r="Q7824" s="10">
        <v>112</v>
      </c>
      <c r="R7824" s="11">
        <v>2262</v>
      </c>
      <c r="S7824" s="24">
        <f>Table1[[#This Row],[Female Voters]]/Table1[[#This Row],[Female Population]]</f>
        <v>0.71554357973351435</v>
      </c>
      <c r="T7824" s="24">
        <f>Table1[[#This Row],[Male Voters]]/Table1[[#This Row],[Male Population]]</f>
        <v>0.63333768437540794</v>
      </c>
      <c r="U7824" s="24">
        <f>Table1[[#This Row],[Total Voters]]/Table1[[#This Row],[Total Population]]</f>
        <v>0.70990098749384956</v>
      </c>
      <c r="V7824" s="24">
        <f>Table1[[#This Row],[Female Ballots]]/Table1[[#This Row],[Female Population]]</f>
        <v>0.60680641602308416</v>
      </c>
      <c r="W7824" s="24">
        <f>Table1[[#This Row],[Male Ballots]]/Table1[[#This Row],[Male Population]]</f>
        <v>0.52525779924291871</v>
      </c>
      <c r="X7824" s="24">
        <f>Table1[[#This Row],[Total Ballots]]/Table1[[#This Row],[Total Population]]</f>
        <v>0.59518014592701551</v>
      </c>
      <c r="Y7824" s="24">
        <f>Table1[[#This Row],[Female Ballots]]/Table1[[#This Row],[Female Voters]]</f>
        <v>0.84803558191252781</v>
      </c>
      <c r="Z7824" s="24">
        <f>Table1[[#This Row],[Male Ballots]]/Table1[[#This Row],[Male Voters]]</f>
        <v>0.82934872217642208</v>
      </c>
      <c r="AA7824" s="64">
        <f>Table1[[#This Row],[Total Ballots]]/Table1[[#This Row],[Total Voters]]</f>
        <v>0.83839881393624904</v>
      </c>
    </row>
    <row r="7825" spans="1:27" x14ac:dyDescent="0.35">
      <c r="A7825" s="8" t="s">
        <v>57</v>
      </c>
      <c r="B7825" s="17">
        <v>2008</v>
      </c>
      <c r="C7825" s="17" t="s">
        <v>82</v>
      </c>
      <c r="D7825" s="17"/>
      <c r="E7825" s="35" t="s">
        <v>73</v>
      </c>
      <c r="F7825" s="35" t="s">
        <v>78</v>
      </c>
      <c r="G7825" s="51" t="s">
        <v>65</v>
      </c>
      <c r="H7825" s="10">
        <v>2118.34</v>
      </c>
      <c r="I7825" s="10">
        <v>2094.34</v>
      </c>
      <c r="J7825" s="53">
        <v>4212.67</v>
      </c>
      <c r="K7825" s="55">
        <v>1786</v>
      </c>
      <c r="L7825" s="57">
        <v>1646</v>
      </c>
      <c r="M7825" s="57">
        <v>113</v>
      </c>
      <c r="N7825" s="59">
        <v>3545</v>
      </c>
      <c r="O7825" s="61">
        <v>1610</v>
      </c>
      <c r="P7825" s="10">
        <v>1440</v>
      </c>
      <c r="Q7825" s="10">
        <v>91</v>
      </c>
      <c r="R7825" s="11">
        <v>3141</v>
      </c>
      <c r="S7825" s="24">
        <f>Table1[[#This Row],[Female Voters]]/Table1[[#This Row],[Female Population]]</f>
        <v>0.84311300357827346</v>
      </c>
      <c r="T7825" s="24">
        <f>Table1[[#This Row],[Male Voters]]/Table1[[#This Row],[Male Population]]</f>
        <v>0.7859277863193177</v>
      </c>
      <c r="U7825" s="24">
        <f>Table1[[#This Row],[Total Voters]]/Table1[[#This Row],[Total Population]]</f>
        <v>0.84150906669641812</v>
      </c>
      <c r="V7825" s="24">
        <f>Table1[[#This Row],[Female Ballots]]/Table1[[#This Row],[Female Population]]</f>
        <v>0.76002907937347164</v>
      </c>
      <c r="W7825" s="24">
        <f>Table1[[#This Row],[Male Ballots]]/Table1[[#This Row],[Male Population]]</f>
        <v>0.68756744368154166</v>
      </c>
      <c r="X7825" s="24">
        <f>Table1[[#This Row],[Total Ballots]]/Table1[[#This Row],[Total Population]]</f>
        <v>0.74560789238179115</v>
      </c>
      <c r="Y7825" s="24">
        <f>Table1[[#This Row],[Female Ballots]]/Table1[[#This Row],[Female Voters]]</f>
        <v>0.9014557670772676</v>
      </c>
      <c r="Z7825" s="24">
        <f>Table1[[#This Row],[Male Ballots]]/Table1[[#This Row],[Male Voters]]</f>
        <v>0.8748481166464156</v>
      </c>
      <c r="AA7825" s="64">
        <f>Table1[[#This Row],[Total Ballots]]/Table1[[#This Row],[Total Voters]]</f>
        <v>0.88603667136812414</v>
      </c>
    </row>
    <row r="7826" spans="1:27" x14ac:dyDescent="0.35">
      <c r="A7826" s="8" t="s">
        <v>57</v>
      </c>
      <c r="B7826" s="17">
        <v>2008</v>
      </c>
      <c r="C7826" s="17" t="s">
        <v>82</v>
      </c>
      <c r="D7826" s="17"/>
      <c r="E7826" s="35" t="s">
        <v>73</v>
      </c>
      <c r="F7826" s="35" t="s">
        <v>78</v>
      </c>
      <c r="G7826" s="51" t="s">
        <v>66</v>
      </c>
      <c r="H7826" s="10">
        <v>1689.28</v>
      </c>
      <c r="I7826" s="10">
        <v>1692.28</v>
      </c>
      <c r="J7826" s="53">
        <v>3381.5699999999997</v>
      </c>
      <c r="K7826" s="55">
        <v>1489</v>
      </c>
      <c r="L7826" s="57">
        <v>1551</v>
      </c>
      <c r="M7826" s="57">
        <v>73</v>
      </c>
      <c r="N7826" s="59">
        <v>3113</v>
      </c>
      <c r="O7826" s="61">
        <v>1430</v>
      </c>
      <c r="P7826" s="10">
        <v>1463</v>
      </c>
      <c r="Q7826" s="10">
        <v>70</v>
      </c>
      <c r="R7826" s="11">
        <v>2963</v>
      </c>
      <c r="S7826" s="24">
        <f>Table1[[#This Row],[Female Voters]]/Table1[[#This Row],[Female Population]]</f>
        <v>0.88144061375260463</v>
      </c>
      <c r="T7826" s="24">
        <f>Table1[[#This Row],[Male Voters]]/Table1[[#This Row],[Male Population]]</f>
        <v>0.91651499751814125</v>
      </c>
      <c r="U7826" s="24">
        <f>Table1[[#This Row],[Total Voters]]/Table1[[#This Row],[Total Population]]</f>
        <v>0.92057831125778866</v>
      </c>
      <c r="V7826" s="24">
        <f>Table1[[#This Row],[Female Ballots]]/Table1[[#This Row],[Female Population]]</f>
        <v>0.84651449138094337</v>
      </c>
      <c r="W7826" s="24">
        <f>Table1[[#This Row],[Male Ballots]]/Table1[[#This Row],[Male Population]]</f>
        <v>0.86451414659512615</v>
      </c>
      <c r="X7826" s="24">
        <f>Table1[[#This Row],[Total Ballots]]/Table1[[#This Row],[Total Population]]</f>
        <v>0.87622021723637256</v>
      </c>
      <c r="Y7826" s="24">
        <f>Table1[[#This Row],[Female Ballots]]/Table1[[#This Row],[Female Voters]]</f>
        <v>0.9603760913364674</v>
      </c>
      <c r="Z7826" s="24">
        <f>Table1[[#This Row],[Male Ballots]]/Table1[[#This Row],[Male Voters]]</f>
        <v>0.94326241134751776</v>
      </c>
      <c r="AA7826" s="64">
        <f>Table1[[#This Row],[Total Ballots]]/Table1[[#This Row],[Total Voters]]</f>
        <v>0.95181496948281397</v>
      </c>
    </row>
    <row r="7827" spans="1:27" x14ac:dyDescent="0.35">
      <c r="A7827" s="8" t="s">
        <v>57</v>
      </c>
      <c r="B7827" s="17">
        <v>2008</v>
      </c>
      <c r="C7827" s="17" t="s">
        <v>82</v>
      </c>
      <c r="D7827" s="17"/>
      <c r="E7827" s="35" t="s">
        <v>73</v>
      </c>
      <c r="F7827" s="35" t="s">
        <v>78</v>
      </c>
      <c r="G7827" s="51" t="s">
        <v>67</v>
      </c>
      <c r="H7827" s="10">
        <v>2167.41</v>
      </c>
      <c r="I7827" s="10">
        <v>1838.35</v>
      </c>
      <c r="J7827" s="53">
        <v>4005.76</v>
      </c>
      <c r="K7827" s="55">
        <v>1898</v>
      </c>
      <c r="L7827" s="57">
        <v>1611</v>
      </c>
      <c r="M7827" s="57">
        <v>75</v>
      </c>
      <c r="N7827" s="59">
        <v>3584</v>
      </c>
      <c r="O7827" s="61">
        <v>1820</v>
      </c>
      <c r="P7827" s="10">
        <v>1568</v>
      </c>
      <c r="Q7827" s="10">
        <v>62</v>
      </c>
      <c r="R7827" s="11">
        <v>3450</v>
      </c>
      <c r="S7827" s="24">
        <f>Table1[[#This Row],[Female Voters]]/Table1[[#This Row],[Female Population]]</f>
        <v>0.87569956768677826</v>
      </c>
      <c r="T7827" s="24">
        <f>Table1[[#This Row],[Male Voters]]/Table1[[#This Row],[Male Population]]</f>
        <v>0.87632931705061612</v>
      </c>
      <c r="U7827" s="24">
        <f>Table1[[#This Row],[Total Voters]]/Table1[[#This Row],[Total Population]]</f>
        <v>0.89471161527400533</v>
      </c>
      <c r="V7827" s="24">
        <f>Table1[[#This Row],[Female Ballots]]/Table1[[#This Row],[Female Population]]</f>
        <v>0.83971191422019831</v>
      </c>
      <c r="W7827" s="24">
        <f>Table1[[#This Row],[Male Ballots]]/Table1[[#This Row],[Male Population]]</f>
        <v>0.8529387766203389</v>
      </c>
      <c r="X7827" s="24">
        <f>Table1[[#This Row],[Total Ballots]]/Table1[[#This Row],[Total Population]]</f>
        <v>0.861259785908292</v>
      </c>
      <c r="Y7827" s="24">
        <f>Table1[[#This Row],[Female Ballots]]/Table1[[#This Row],[Female Voters]]</f>
        <v>0.95890410958904104</v>
      </c>
      <c r="Z7827" s="24">
        <f>Table1[[#This Row],[Male Ballots]]/Table1[[#This Row],[Male Voters]]</f>
        <v>0.97330850403476099</v>
      </c>
      <c r="AA7827" s="64">
        <f>Table1[[#This Row],[Total Ballots]]/Table1[[#This Row],[Total Voters]]</f>
        <v>0.9626116071428571</v>
      </c>
    </row>
    <row r="7828" spans="1:27" x14ac:dyDescent="0.35">
      <c r="A7828" s="8" t="s">
        <v>58</v>
      </c>
      <c r="B7828" s="17">
        <v>2008</v>
      </c>
      <c r="C7828" s="17" t="s">
        <v>82</v>
      </c>
      <c r="D7828" s="17" t="s">
        <v>69</v>
      </c>
      <c r="E7828" s="35" t="s">
        <v>74</v>
      </c>
      <c r="F7828" s="35" t="s">
        <v>78</v>
      </c>
      <c r="G7828" s="51" t="s">
        <v>79</v>
      </c>
      <c r="H7828" s="10">
        <v>83693</v>
      </c>
      <c r="I7828" s="10">
        <v>82440</v>
      </c>
      <c r="J7828" s="53">
        <v>166132.97</v>
      </c>
      <c r="K7828" s="55">
        <v>53018</v>
      </c>
      <c r="L7828" s="57">
        <v>44657</v>
      </c>
      <c r="M7828" s="57">
        <v>35</v>
      </c>
      <c r="N7828" s="59">
        <v>97710</v>
      </c>
      <c r="O7828" s="61">
        <v>41034</v>
      </c>
      <c r="P7828" s="10">
        <v>34320</v>
      </c>
      <c r="Q7828" s="10">
        <v>10</v>
      </c>
      <c r="R7828" s="11">
        <v>75364</v>
      </c>
      <c r="S7828" s="24">
        <f>Table1[[#This Row],[Female Voters]]/Table1[[#This Row],[Female Population]]</f>
        <v>0.63348189215346562</v>
      </c>
      <c r="T7828" s="24">
        <f>Table1[[#This Row],[Male Voters]]/Table1[[#This Row],[Male Population]]</f>
        <v>0.54169092673459485</v>
      </c>
      <c r="U7828" s="24">
        <f>Table1[[#This Row],[Total Voters]]/Table1[[#This Row],[Total Population]]</f>
        <v>0.58814334084318121</v>
      </c>
      <c r="V7828" s="24">
        <f>Table1[[#This Row],[Female Ballots]]/Table1[[#This Row],[Female Population]]</f>
        <v>0.49029190015891411</v>
      </c>
      <c r="W7828" s="24">
        <f>Table1[[#This Row],[Male Ballots]]/Table1[[#This Row],[Male Population]]</f>
        <v>0.41630276564774382</v>
      </c>
      <c r="X7828" s="24">
        <f>Table1[[#This Row],[Total Ballots]]/Table1[[#This Row],[Total Population]]</f>
        <v>0.45363662613146566</v>
      </c>
      <c r="Y7828" s="24">
        <f>Table1[[#This Row],[Female Ballots]]/Table1[[#This Row],[Female Voters]]</f>
        <v>0.77396355954581464</v>
      </c>
      <c r="Z7828" s="24">
        <f>Table1[[#This Row],[Male Ballots]]/Table1[[#This Row],[Male Voters]]</f>
        <v>0.76852453142844346</v>
      </c>
      <c r="AA7828" s="64">
        <f>Table1[[#This Row],[Total Ballots]]/Table1[[#This Row],[Total Voters]]</f>
        <v>0.77130283491966023</v>
      </c>
    </row>
    <row r="7829" spans="1:27" x14ac:dyDescent="0.35">
      <c r="A7829" s="8" t="s">
        <v>58</v>
      </c>
      <c r="B7829" s="17">
        <v>2008</v>
      </c>
      <c r="C7829" s="17" t="s">
        <v>82</v>
      </c>
      <c r="D7829" s="17" t="s">
        <v>69</v>
      </c>
      <c r="E7829" s="35" t="s">
        <v>74</v>
      </c>
      <c r="F7829" s="35" t="s">
        <v>78</v>
      </c>
      <c r="G7829" s="51" t="s">
        <v>62</v>
      </c>
      <c r="H7829" s="10">
        <v>11799</v>
      </c>
      <c r="I7829" s="10">
        <v>12905</v>
      </c>
      <c r="J7829" s="53">
        <v>24703.99</v>
      </c>
      <c r="K7829" s="55">
        <v>5686</v>
      </c>
      <c r="L7829" s="57">
        <v>4708</v>
      </c>
      <c r="M7829" s="57">
        <v>19</v>
      </c>
      <c r="N7829" s="59">
        <v>10413</v>
      </c>
      <c r="O7829" s="61">
        <v>2813</v>
      </c>
      <c r="P7829" s="10">
        <v>2183</v>
      </c>
      <c r="Q7829" s="10">
        <v>6</v>
      </c>
      <c r="R7829" s="11">
        <v>5002</v>
      </c>
      <c r="S7829" s="24">
        <f>Table1[[#This Row],[Female Voters]]/Table1[[#This Row],[Female Population]]</f>
        <v>0.48190524620730568</v>
      </c>
      <c r="T7829" s="24">
        <f>Table1[[#This Row],[Male Voters]]/Table1[[#This Row],[Male Population]]</f>
        <v>0.36481983727237505</v>
      </c>
      <c r="U7829" s="24">
        <f>Table1[[#This Row],[Total Voters]]/Table1[[#This Row],[Total Population]]</f>
        <v>0.42151085715303477</v>
      </c>
      <c r="V7829" s="24">
        <f>Table1[[#This Row],[Female Ballots]]/Table1[[#This Row],[Female Population]]</f>
        <v>0.23841003474870751</v>
      </c>
      <c r="W7829" s="24">
        <f>Table1[[#This Row],[Male Ballots]]/Table1[[#This Row],[Male Population]]</f>
        <v>0.16915924060441689</v>
      </c>
      <c r="X7829" s="24">
        <f>Table1[[#This Row],[Total Ballots]]/Table1[[#This Row],[Total Population]]</f>
        <v>0.20247741356760587</v>
      </c>
      <c r="Y7829" s="24">
        <f>Table1[[#This Row],[Female Ballots]]/Table1[[#This Row],[Female Voters]]</f>
        <v>0.49472388322194866</v>
      </c>
      <c r="Z7829" s="24">
        <f>Table1[[#This Row],[Male Ballots]]/Table1[[#This Row],[Male Voters]]</f>
        <v>0.46367884451996599</v>
      </c>
      <c r="AA7829" s="64">
        <f>Table1[[#This Row],[Total Ballots]]/Table1[[#This Row],[Total Voters]]</f>
        <v>0.48036108710266012</v>
      </c>
    </row>
    <row r="7830" spans="1:27" x14ac:dyDescent="0.35">
      <c r="A7830" s="8" t="s">
        <v>58</v>
      </c>
      <c r="B7830" s="17">
        <v>2008</v>
      </c>
      <c r="C7830" s="17" t="s">
        <v>82</v>
      </c>
      <c r="D7830" s="17" t="s">
        <v>69</v>
      </c>
      <c r="E7830" s="35" t="s">
        <v>74</v>
      </c>
      <c r="F7830" s="35" t="s">
        <v>78</v>
      </c>
      <c r="G7830" s="51" t="s">
        <v>63</v>
      </c>
      <c r="H7830" s="10">
        <v>15282</v>
      </c>
      <c r="I7830" s="10">
        <v>15619</v>
      </c>
      <c r="J7830" s="53">
        <v>30900.98</v>
      </c>
      <c r="K7830" s="55">
        <v>8095</v>
      </c>
      <c r="L7830" s="57">
        <v>6431</v>
      </c>
      <c r="M7830" s="57">
        <v>4</v>
      </c>
      <c r="N7830" s="59">
        <v>14530</v>
      </c>
      <c r="O7830" s="61">
        <v>5138</v>
      </c>
      <c r="P7830" s="10">
        <v>3884</v>
      </c>
      <c r="Q7830" s="10"/>
      <c r="R7830" s="11">
        <v>9022</v>
      </c>
      <c r="S7830" s="24">
        <f>Table1[[#This Row],[Female Voters]]/Table1[[#This Row],[Female Population]]</f>
        <v>0.52970815338306509</v>
      </c>
      <c r="T7830" s="24">
        <f>Table1[[#This Row],[Male Voters]]/Table1[[#This Row],[Male Population]]</f>
        <v>0.41174210896984442</v>
      </c>
      <c r="U7830" s="24">
        <f>Table1[[#This Row],[Total Voters]]/Table1[[#This Row],[Total Population]]</f>
        <v>0.47021162435625019</v>
      </c>
      <c r="V7830" s="24">
        <f>Table1[[#This Row],[Female Ballots]]/Table1[[#This Row],[Female Population]]</f>
        <v>0.3362125376259652</v>
      </c>
      <c r="W7830" s="24">
        <f>Table1[[#This Row],[Male Ballots]]/Table1[[#This Row],[Male Population]]</f>
        <v>0.24867148985210322</v>
      </c>
      <c r="X7830" s="24">
        <f>Table1[[#This Row],[Total Ballots]]/Table1[[#This Row],[Total Population]]</f>
        <v>0.29196485030571845</v>
      </c>
      <c r="Y7830" s="24">
        <f>Table1[[#This Row],[Female Ballots]]/Table1[[#This Row],[Female Voters]]</f>
        <v>0.63471278567016676</v>
      </c>
      <c r="Z7830" s="24">
        <f>Table1[[#This Row],[Male Ballots]]/Table1[[#This Row],[Male Voters]]</f>
        <v>0.60394961903280986</v>
      </c>
      <c r="AA7830" s="64">
        <f>Table1[[#This Row],[Total Ballots]]/Table1[[#This Row],[Total Voters]]</f>
        <v>0.62092222986923606</v>
      </c>
    </row>
    <row r="7831" spans="1:27" x14ac:dyDescent="0.35">
      <c r="A7831" s="8" t="s">
        <v>58</v>
      </c>
      <c r="B7831" s="17">
        <v>2008</v>
      </c>
      <c r="C7831" s="17" t="s">
        <v>82</v>
      </c>
      <c r="D7831" s="17" t="s">
        <v>69</v>
      </c>
      <c r="E7831" s="35" t="s">
        <v>74</v>
      </c>
      <c r="F7831" s="35" t="s">
        <v>78</v>
      </c>
      <c r="G7831" s="51" t="s">
        <v>64</v>
      </c>
      <c r="H7831" s="10">
        <v>14736</v>
      </c>
      <c r="I7831" s="10">
        <v>15267</v>
      </c>
      <c r="J7831" s="53">
        <v>30003</v>
      </c>
      <c r="K7831" s="55">
        <v>7932</v>
      </c>
      <c r="L7831" s="57">
        <v>6750</v>
      </c>
      <c r="M7831" s="57">
        <v>1</v>
      </c>
      <c r="N7831" s="59">
        <v>14683</v>
      </c>
      <c r="O7831" s="61">
        <v>5664</v>
      </c>
      <c r="P7831" s="10">
        <v>4753</v>
      </c>
      <c r="Q7831" s="10"/>
      <c r="R7831" s="11">
        <v>10417</v>
      </c>
      <c r="S7831" s="24">
        <f>Table1[[#This Row],[Female Voters]]/Table1[[#This Row],[Female Population]]</f>
        <v>0.53827361563517917</v>
      </c>
      <c r="T7831" s="24">
        <f>Table1[[#This Row],[Male Voters]]/Table1[[#This Row],[Male Population]]</f>
        <v>0.44213008449597169</v>
      </c>
      <c r="U7831" s="24">
        <f>Table1[[#This Row],[Total Voters]]/Table1[[#This Row],[Total Population]]</f>
        <v>0.48938439489384394</v>
      </c>
      <c r="V7831" s="24">
        <f>Table1[[#This Row],[Female Ballots]]/Table1[[#This Row],[Female Population]]</f>
        <v>0.38436482084690554</v>
      </c>
      <c r="W7831" s="24">
        <f>Table1[[#This Row],[Male Ballots]]/Table1[[#This Row],[Male Population]]</f>
        <v>0.31132508023842276</v>
      </c>
      <c r="X7831" s="24">
        <f>Table1[[#This Row],[Total Ballots]]/Table1[[#This Row],[Total Population]]</f>
        <v>0.34719861347198616</v>
      </c>
      <c r="Y7831" s="24">
        <f>Table1[[#This Row],[Female Ballots]]/Table1[[#This Row],[Female Voters]]</f>
        <v>0.71406959152798788</v>
      </c>
      <c r="Z7831" s="24">
        <f>Table1[[#This Row],[Male Ballots]]/Table1[[#This Row],[Male Voters]]</f>
        <v>0.70414814814814819</v>
      </c>
      <c r="AA7831" s="64">
        <f>Table1[[#This Row],[Total Ballots]]/Table1[[#This Row],[Total Voters]]</f>
        <v>0.70945991963495203</v>
      </c>
    </row>
    <row r="7832" spans="1:27" x14ac:dyDescent="0.35">
      <c r="A7832" s="8" t="s">
        <v>58</v>
      </c>
      <c r="B7832" s="17">
        <v>2008</v>
      </c>
      <c r="C7832" s="17" t="s">
        <v>82</v>
      </c>
      <c r="D7832" s="17" t="s">
        <v>69</v>
      </c>
      <c r="E7832" s="35" t="s">
        <v>74</v>
      </c>
      <c r="F7832" s="35" t="s">
        <v>78</v>
      </c>
      <c r="G7832" s="51" t="s">
        <v>65</v>
      </c>
      <c r="H7832" s="10">
        <v>15074</v>
      </c>
      <c r="I7832" s="10">
        <v>15269</v>
      </c>
      <c r="J7832" s="53">
        <v>30343</v>
      </c>
      <c r="K7832" s="55">
        <v>10155</v>
      </c>
      <c r="L7832" s="57">
        <v>8931</v>
      </c>
      <c r="M7832" s="57">
        <v>6</v>
      </c>
      <c r="N7832" s="59">
        <v>19092</v>
      </c>
      <c r="O7832" s="61">
        <v>8319</v>
      </c>
      <c r="P7832" s="10">
        <v>7188</v>
      </c>
      <c r="Q7832" s="10">
        <v>2</v>
      </c>
      <c r="R7832" s="11">
        <v>15509</v>
      </c>
      <c r="S7832" s="24">
        <f>Table1[[#This Row],[Female Voters]]/Table1[[#This Row],[Female Population]]</f>
        <v>0.67367652912299325</v>
      </c>
      <c r="T7832" s="24">
        <f>Table1[[#This Row],[Male Voters]]/Table1[[#This Row],[Male Population]]</f>
        <v>0.58491060318291965</v>
      </c>
      <c r="U7832" s="24">
        <f>Table1[[#This Row],[Total Voters]]/Table1[[#This Row],[Total Population]]</f>
        <v>0.62920607718419408</v>
      </c>
      <c r="V7832" s="24">
        <f>Table1[[#This Row],[Female Ballots]]/Table1[[#This Row],[Female Population]]</f>
        <v>0.55187740480297198</v>
      </c>
      <c r="W7832" s="24">
        <f>Table1[[#This Row],[Male Ballots]]/Table1[[#This Row],[Male Population]]</f>
        <v>0.47075774444953827</v>
      </c>
      <c r="X7832" s="24">
        <f>Table1[[#This Row],[Total Ballots]]/Table1[[#This Row],[Total Population]]</f>
        <v>0.51112282898856409</v>
      </c>
      <c r="Y7832" s="24">
        <f>Table1[[#This Row],[Female Ballots]]/Table1[[#This Row],[Female Voters]]</f>
        <v>0.81920236336779917</v>
      </c>
      <c r="Z7832" s="24">
        <f>Table1[[#This Row],[Male Ballots]]/Table1[[#This Row],[Male Voters]]</f>
        <v>0.80483708431306689</v>
      </c>
      <c r="AA7832" s="64">
        <f>Table1[[#This Row],[Total Ballots]]/Table1[[#This Row],[Total Voters]]</f>
        <v>0.81232977163209719</v>
      </c>
    </row>
    <row r="7833" spans="1:27" x14ac:dyDescent="0.35">
      <c r="A7833" s="8" t="s">
        <v>58</v>
      </c>
      <c r="B7833" s="17">
        <v>2008</v>
      </c>
      <c r="C7833" s="17" t="s">
        <v>82</v>
      </c>
      <c r="D7833" s="17" t="s">
        <v>69</v>
      </c>
      <c r="E7833" s="35" t="s">
        <v>74</v>
      </c>
      <c r="F7833" s="35" t="s">
        <v>78</v>
      </c>
      <c r="G7833" s="51" t="s">
        <v>66</v>
      </c>
      <c r="H7833" s="10">
        <v>11922</v>
      </c>
      <c r="I7833" s="10">
        <v>11563</v>
      </c>
      <c r="J7833" s="53">
        <v>23485</v>
      </c>
      <c r="K7833" s="55">
        <v>9417</v>
      </c>
      <c r="L7833" s="57">
        <v>8480</v>
      </c>
      <c r="M7833" s="57">
        <v>4</v>
      </c>
      <c r="N7833" s="59">
        <v>17901</v>
      </c>
      <c r="O7833" s="61">
        <v>8464</v>
      </c>
      <c r="P7833" s="10">
        <v>7598</v>
      </c>
      <c r="Q7833" s="10">
        <v>1</v>
      </c>
      <c r="R7833" s="11">
        <v>16063</v>
      </c>
      <c r="S7833" s="24">
        <f>Table1[[#This Row],[Female Voters]]/Table1[[#This Row],[Female Population]]</f>
        <v>0.78988424760946152</v>
      </c>
      <c r="T7833" s="24">
        <f>Table1[[#This Row],[Male Voters]]/Table1[[#This Row],[Male Population]]</f>
        <v>0.73337369194845625</v>
      </c>
      <c r="U7833" s="24">
        <f>Table1[[#This Row],[Total Voters]]/Table1[[#This Row],[Total Population]]</f>
        <v>0.76223121141153927</v>
      </c>
      <c r="V7833" s="24">
        <f>Table1[[#This Row],[Female Ballots]]/Table1[[#This Row],[Female Population]]</f>
        <v>0.7099479953028015</v>
      </c>
      <c r="W7833" s="24">
        <f>Table1[[#This Row],[Male Ballots]]/Table1[[#This Row],[Male Population]]</f>
        <v>0.65709590936608142</v>
      </c>
      <c r="X7833" s="24">
        <f>Table1[[#This Row],[Total Ballots]]/Table1[[#This Row],[Total Population]]</f>
        <v>0.68396849052586761</v>
      </c>
      <c r="Y7833" s="24">
        <f>Table1[[#This Row],[Female Ballots]]/Table1[[#This Row],[Female Voters]]</f>
        <v>0.89880004247637246</v>
      </c>
      <c r="Z7833" s="24">
        <f>Table1[[#This Row],[Male Ballots]]/Table1[[#This Row],[Male Voters]]</f>
        <v>0.89599056603773586</v>
      </c>
      <c r="AA7833" s="64">
        <f>Table1[[#This Row],[Total Ballots]]/Table1[[#This Row],[Total Voters]]</f>
        <v>0.89732417183397573</v>
      </c>
    </row>
    <row r="7834" spans="1:27" x14ac:dyDescent="0.35">
      <c r="A7834" s="8" t="s">
        <v>58</v>
      </c>
      <c r="B7834" s="17">
        <v>2008</v>
      </c>
      <c r="C7834" s="17" t="s">
        <v>82</v>
      </c>
      <c r="D7834" s="17" t="s">
        <v>69</v>
      </c>
      <c r="E7834" s="35" t="s">
        <v>74</v>
      </c>
      <c r="F7834" s="35" t="s">
        <v>78</v>
      </c>
      <c r="G7834" s="51" t="s">
        <v>67</v>
      </c>
      <c r="H7834" s="10">
        <v>14880</v>
      </c>
      <c r="I7834" s="10">
        <v>11817</v>
      </c>
      <c r="J7834" s="53">
        <v>26697</v>
      </c>
      <c r="K7834" s="55">
        <v>11733</v>
      </c>
      <c r="L7834" s="57">
        <v>9357</v>
      </c>
      <c r="M7834" s="57">
        <v>1</v>
      </c>
      <c r="N7834" s="59">
        <v>21091</v>
      </c>
      <c r="O7834" s="61">
        <v>10636</v>
      </c>
      <c r="P7834" s="10">
        <v>8714</v>
      </c>
      <c r="Q7834" s="10">
        <v>1</v>
      </c>
      <c r="R7834" s="11">
        <v>19351</v>
      </c>
      <c r="S7834" s="24">
        <f>Table1[[#This Row],[Female Voters]]/Table1[[#This Row],[Female Population]]</f>
        <v>0.78850806451612898</v>
      </c>
      <c r="T7834" s="24">
        <f>Table1[[#This Row],[Male Voters]]/Table1[[#This Row],[Male Population]]</f>
        <v>0.7918253363797918</v>
      </c>
      <c r="U7834" s="24">
        <f>Table1[[#This Row],[Total Voters]]/Table1[[#This Row],[Total Population]]</f>
        <v>0.79001385923512002</v>
      </c>
      <c r="V7834" s="24">
        <f>Table1[[#This Row],[Female Ballots]]/Table1[[#This Row],[Female Population]]</f>
        <v>0.71478494623655919</v>
      </c>
      <c r="W7834" s="24">
        <f>Table1[[#This Row],[Male Ballots]]/Table1[[#This Row],[Male Population]]</f>
        <v>0.73741220275873742</v>
      </c>
      <c r="X7834" s="24">
        <f>Table1[[#This Row],[Total Ballots]]/Table1[[#This Row],[Total Population]]</f>
        <v>0.72483799677866423</v>
      </c>
      <c r="Y7834" s="24">
        <f>Table1[[#This Row],[Female Ballots]]/Table1[[#This Row],[Female Voters]]</f>
        <v>0.90650302565413787</v>
      </c>
      <c r="Z7834" s="24">
        <f>Table1[[#This Row],[Male Ballots]]/Table1[[#This Row],[Male Voters]]</f>
        <v>0.9312813936090627</v>
      </c>
      <c r="AA7834" s="64">
        <f>Table1[[#This Row],[Total Ballots]]/Table1[[#This Row],[Total Voters]]</f>
        <v>0.91750035560191556</v>
      </c>
    </row>
    <row r="7835" spans="1:27" x14ac:dyDescent="0.35">
      <c r="A7835" s="8" t="s">
        <v>68</v>
      </c>
      <c r="B7835" s="17">
        <v>2008</v>
      </c>
      <c r="C7835" s="17" t="s">
        <v>82</v>
      </c>
      <c r="D7835" s="17"/>
      <c r="E7835" s="35" t="e">
        <v>#N/A</v>
      </c>
      <c r="F7835" s="35" t="s">
        <v>77</v>
      </c>
      <c r="G7835" s="51" t="s">
        <v>79</v>
      </c>
      <c r="H7835" s="10">
        <v>2540688.4</v>
      </c>
      <c r="I7835" s="10">
        <v>2490189.13</v>
      </c>
      <c r="J7835" s="53">
        <v>5030877.5200000005</v>
      </c>
      <c r="K7835" s="55">
        <v>1909638</v>
      </c>
      <c r="L7835" s="57">
        <v>1700364</v>
      </c>
      <c r="M7835" s="57">
        <v>13039</v>
      </c>
      <c r="N7835" s="59">
        <v>3623041</v>
      </c>
      <c r="O7835" s="61">
        <v>1575354</v>
      </c>
      <c r="P7835" s="10">
        <v>1370837</v>
      </c>
      <c r="Q7835" s="10">
        <v>8774</v>
      </c>
      <c r="R7835" s="11">
        <v>2954965</v>
      </c>
      <c r="S7835" s="24">
        <f>Table1[[#This Row],[Female Voters]]/Table1[[#This Row],[Female Population]]</f>
        <v>0.75162227686008254</v>
      </c>
      <c r="T7835" s="24">
        <f>Table1[[#This Row],[Male Voters]]/Table1[[#This Row],[Male Population]]</f>
        <v>0.68282524388017074</v>
      </c>
      <c r="U7835" s="24">
        <f>Table1[[#This Row],[Total Voters]]/Table1[[#This Row],[Total Population]]</f>
        <v>0.72016084382829493</v>
      </c>
      <c r="V7835" s="24">
        <f>Table1[[#This Row],[Female Ballots]]/Table1[[#This Row],[Female Population]]</f>
        <v>0.62005006202256052</v>
      </c>
      <c r="W7835" s="24">
        <f>Table1[[#This Row],[Male Ballots]]/Table1[[#This Row],[Male Population]]</f>
        <v>0.55049513448000642</v>
      </c>
      <c r="X7835" s="24">
        <f>Table1[[#This Row],[Total Ballots]]/Table1[[#This Row],[Total Population]]</f>
        <v>0.58736572064270798</v>
      </c>
      <c r="Y7835" s="24">
        <f>Table1[[#This Row],[Female Ballots]]/Table1[[#This Row],[Female Voters]]</f>
        <v>0.82494902175176654</v>
      </c>
      <c r="Z7835" s="24">
        <f>Table1[[#This Row],[Male Ballots]]/Table1[[#This Row],[Male Voters]]</f>
        <v>0.80620208378911806</v>
      </c>
      <c r="AA7835" s="64">
        <f>Table1[[#This Row],[Total Ballots]]/Table1[[#This Row],[Total Voters]]</f>
        <v>0.81560352201368957</v>
      </c>
    </row>
    <row r="7836" spans="1:27" x14ac:dyDescent="0.35">
      <c r="A7836" s="8" t="s">
        <v>68</v>
      </c>
      <c r="B7836" s="17">
        <v>2008</v>
      </c>
      <c r="C7836" s="17" t="s">
        <v>82</v>
      </c>
      <c r="D7836" s="17"/>
      <c r="E7836" s="35" t="e">
        <v>#N/A</v>
      </c>
      <c r="F7836" s="35" t="s">
        <v>77</v>
      </c>
      <c r="G7836" s="51" t="s">
        <v>62</v>
      </c>
      <c r="H7836" s="10">
        <v>323100.06</v>
      </c>
      <c r="I7836" s="10">
        <v>339385.99</v>
      </c>
      <c r="J7836" s="53">
        <v>662486.03</v>
      </c>
      <c r="K7836" s="55">
        <v>191723</v>
      </c>
      <c r="L7836" s="57">
        <v>167131</v>
      </c>
      <c r="M7836" s="57">
        <v>3003</v>
      </c>
      <c r="N7836" s="59">
        <v>361857</v>
      </c>
      <c r="O7836" s="61">
        <v>112474</v>
      </c>
      <c r="P7836" s="10">
        <v>90111</v>
      </c>
      <c r="Q7836" s="10">
        <v>1528</v>
      </c>
      <c r="R7836" s="11">
        <v>204113</v>
      </c>
      <c r="S7836" s="24">
        <f>Table1[[#This Row],[Female Voters]]/Table1[[#This Row],[Female Population]]</f>
        <v>0.59338583843036119</v>
      </c>
      <c r="T7836" s="24">
        <f>Table1[[#This Row],[Male Voters]]/Table1[[#This Row],[Male Population]]</f>
        <v>0.4924510879190977</v>
      </c>
      <c r="U7836" s="24">
        <f>Table1[[#This Row],[Total Voters]]/Table1[[#This Row],[Total Population]]</f>
        <v>0.54621076311601613</v>
      </c>
      <c r="V7836" s="24">
        <f>Table1[[#This Row],[Female Ballots]]/Table1[[#This Row],[Female Population]]</f>
        <v>0.34810887995502077</v>
      </c>
      <c r="W7836" s="24">
        <f>Table1[[#This Row],[Male Ballots]]/Table1[[#This Row],[Male Population]]</f>
        <v>0.26551184390375099</v>
      </c>
      <c r="X7836" s="24">
        <f>Table1[[#This Row],[Total Ballots]]/Table1[[#This Row],[Total Population]]</f>
        <v>0.30810159121393094</v>
      </c>
      <c r="Y7836" s="24">
        <f>Table1[[#This Row],[Female Ballots]]/Table1[[#This Row],[Female Voters]]</f>
        <v>0.58664844593502086</v>
      </c>
      <c r="Z7836" s="24">
        <f>Table1[[#This Row],[Male Ballots]]/Table1[[#This Row],[Male Voters]]</f>
        <v>0.53916388940412008</v>
      </c>
      <c r="AA7836" s="64">
        <f>Table1[[#This Row],[Total Ballots]]/Table1[[#This Row],[Total Voters]]</f>
        <v>0.56407088988191467</v>
      </c>
    </row>
    <row r="7837" spans="1:27" x14ac:dyDescent="0.35">
      <c r="A7837" s="8" t="s">
        <v>68</v>
      </c>
      <c r="B7837" s="17">
        <v>2008</v>
      </c>
      <c r="C7837" s="17" t="s">
        <v>82</v>
      </c>
      <c r="D7837" s="17"/>
      <c r="E7837" s="35" t="e">
        <v>#N/A</v>
      </c>
      <c r="F7837" s="35" t="s">
        <v>77</v>
      </c>
      <c r="G7837" s="51" t="s">
        <v>63</v>
      </c>
      <c r="H7837" s="10">
        <v>441328.11</v>
      </c>
      <c r="I7837" s="10">
        <v>461646.99</v>
      </c>
      <c r="J7837" s="53">
        <v>902975.11</v>
      </c>
      <c r="K7837" s="55">
        <v>295990</v>
      </c>
      <c r="L7837" s="57">
        <v>258116</v>
      </c>
      <c r="M7837" s="57">
        <v>2892</v>
      </c>
      <c r="N7837" s="59">
        <v>556998</v>
      </c>
      <c r="O7837" s="61">
        <v>213561</v>
      </c>
      <c r="P7837" s="10">
        <v>176292</v>
      </c>
      <c r="Q7837" s="10">
        <v>1924</v>
      </c>
      <c r="R7837" s="11">
        <v>391777</v>
      </c>
      <c r="S7837" s="24">
        <f>Table1[[#This Row],[Female Voters]]/Table1[[#This Row],[Female Population]]</f>
        <v>0.67068014317057667</v>
      </c>
      <c r="T7837" s="24">
        <f>Table1[[#This Row],[Male Voters]]/Table1[[#This Row],[Male Population]]</f>
        <v>0.5591198590940667</v>
      </c>
      <c r="U7837" s="24">
        <f>Table1[[#This Row],[Total Voters]]/Table1[[#This Row],[Total Population]]</f>
        <v>0.61684756737093227</v>
      </c>
      <c r="V7837" s="24">
        <f>Table1[[#This Row],[Female Ballots]]/Table1[[#This Row],[Female Population]]</f>
        <v>0.48390527401483674</v>
      </c>
      <c r="W7837" s="24">
        <f>Table1[[#This Row],[Male Ballots]]/Table1[[#This Row],[Male Population]]</f>
        <v>0.38187620372007625</v>
      </c>
      <c r="X7837" s="24">
        <f>Table1[[#This Row],[Total Ballots]]/Table1[[#This Row],[Total Population]]</f>
        <v>0.43387353168571835</v>
      </c>
      <c r="Y7837" s="24">
        <f>Table1[[#This Row],[Female Ballots]]/Table1[[#This Row],[Female Voters]]</f>
        <v>0.72151424034595768</v>
      </c>
      <c r="Z7837" s="24">
        <f>Table1[[#This Row],[Male Ballots]]/Table1[[#This Row],[Male Voters]]</f>
        <v>0.68299524244913135</v>
      </c>
      <c r="AA7837" s="64">
        <f>Table1[[#This Row],[Total Ballots]]/Table1[[#This Row],[Total Voters]]</f>
        <v>0.70337236399412562</v>
      </c>
    </row>
    <row r="7838" spans="1:27" x14ac:dyDescent="0.35">
      <c r="A7838" s="8" t="s">
        <v>68</v>
      </c>
      <c r="B7838" s="17">
        <v>2008</v>
      </c>
      <c r="C7838" s="17" t="s">
        <v>82</v>
      </c>
      <c r="D7838" s="17"/>
      <c r="E7838" s="35" t="e">
        <v>#N/A</v>
      </c>
      <c r="F7838" s="35" t="s">
        <v>77</v>
      </c>
      <c r="G7838" s="51" t="s">
        <v>64</v>
      </c>
      <c r="H7838" s="10">
        <v>457165.26</v>
      </c>
      <c r="I7838" s="10">
        <v>474299.24</v>
      </c>
      <c r="J7838" s="53">
        <v>931464.5</v>
      </c>
      <c r="K7838" s="55">
        <v>324409</v>
      </c>
      <c r="L7838" s="57">
        <v>296488</v>
      </c>
      <c r="M7838" s="57">
        <v>2280</v>
      </c>
      <c r="N7838" s="59">
        <v>623177</v>
      </c>
      <c r="O7838" s="61">
        <v>258301</v>
      </c>
      <c r="P7838" s="10">
        <v>228847</v>
      </c>
      <c r="Q7838" s="10">
        <v>1608</v>
      </c>
      <c r="R7838" s="11">
        <v>488756</v>
      </c>
      <c r="S7838" s="24">
        <f>Table1[[#This Row],[Female Voters]]/Table1[[#This Row],[Female Population]]</f>
        <v>0.7096099121792413</v>
      </c>
      <c r="T7838" s="24">
        <f>Table1[[#This Row],[Male Voters]]/Table1[[#This Row],[Male Population]]</f>
        <v>0.62510747434467739</v>
      </c>
      <c r="U7838" s="24">
        <f>Table1[[#This Row],[Total Voters]]/Table1[[#This Row],[Total Population]]</f>
        <v>0.66902925446970873</v>
      </c>
      <c r="V7838" s="24">
        <f>Table1[[#This Row],[Female Ballots]]/Table1[[#This Row],[Female Population]]</f>
        <v>0.56500574868702835</v>
      </c>
      <c r="W7838" s="24">
        <f>Table1[[#This Row],[Male Ballots]]/Table1[[#This Row],[Male Population]]</f>
        <v>0.48249497511317962</v>
      </c>
      <c r="X7838" s="24">
        <f>Table1[[#This Row],[Total Ballots]]/Table1[[#This Row],[Total Population]]</f>
        <v>0.52471779654511796</v>
      </c>
      <c r="Y7838" s="24">
        <f>Table1[[#This Row],[Female Ballots]]/Table1[[#This Row],[Female Voters]]</f>
        <v>0.79622020350853395</v>
      </c>
      <c r="Z7838" s="24">
        <f>Table1[[#This Row],[Male Ballots]]/Table1[[#This Row],[Male Voters]]</f>
        <v>0.77185923207684626</v>
      </c>
      <c r="AA7838" s="64">
        <f>Table1[[#This Row],[Total Ballots]]/Table1[[#This Row],[Total Voters]]</f>
        <v>0.78429723818433605</v>
      </c>
    </row>
    <row r="7839" spans="1:27" x14ac:dyDescent="0.35">
      <c r="A7839" s="8" t="s">
        <v>68</v>
      </c>
      <c r="B7839" s="17">
        <v>2008</v>
      </c>
      <c r="C7839" s="17" t="s">
        <v>82</v>
      </c>
      <c r="D7839" s="17"/>
      <c r="E7839" s="35" t="e">
        <v>#N/A</v>
      </c>
      <c r="F7839" s="35" t="s">
        <v>77</v>
      </c>
      <c r="G7839" s="51" t="s">
        <v>65</v>
      </c>
      <c r="H7839" s="10">
        <v>496328.32</v>
      </c>
      <c r="I7839" s="10">
        <v>493161.32</v>
      </c>
      <c r="J7839" s="53">
        <v>989489.64</v>
      </c>
      <c r="K7839" s="55">
        <v>393884</v>
      </c>
      <c r="L7839" s="57">
        <v>360723</v>
      </c>
      <c r="M7839" s="57">
        <v>2039</v>
      </c>
      <c r="N7839" s="59">
        <v>756646</v>
      </c>
      <c r="O7839" s="61">
        <v>339343</v>
      </c>
      <c r="P7839" s="10">
        <v>302778</v>
      </c>
      <c r="Q7839" s="10">
        <v>1501</v>
      </c>
      <c r="R7839" s="11">
        <v>643622</v>
      </c>
      <c r="S7839" s="24">
        <f>Table1[[#This Row],[Female Voters]]/Table1[[#This Row],[Female Population]]</f>
        <v>0.79359565861565184</v>
      </c>
      <c r="T7839" s="24">
        <f>Table1[[#This Row],[Male Voters]]/Table1[[#This Row],[Male Population]]</f>
        <v>0.73145030920105414</v>
      </c>
      <c r="U7839" s="24">
        <f>Table1[[#This Row],[Total Voters]]/Table1[[#This Row],[Total Population]]</f>
        <v>0.76468309461026795</v>
      </c>
      <c r="V7839" s="24">
        <f>Table1[[#This Row],[Female Ballots]]/Table1[[#This Row],[Female Population]]</f>
        <v>0.68370670446530235</v>
      </c>
      <c r="W7839" s="24">
        <f>Table1[[#This Row],[Male Ballots]]/Table1[[#This Row],[Male Population]]</f>
        <v>0.61395325975686821</v>
      </c>
      <c r="X7839" s="24">
        <f>Table1[[#This Row],[Total Ballots]]/Table1[[#This Row],[Total Population]]</f>
        <v>0.65045855356302673</v>
      </c>
      <c r="Y7839" s="24">
        <f>Table1[[#This Row],[Female Ballots]]/Table1[[#This Row],[Female Voters]]</f>
        <v>0.86153029826040151</v>
      </c>
      <c r="Z7839" s="24">
        <f>Table1[[#This Row],[Male Ballots]]/Table1[[#This Row],[Male Voters]]</f>
        <v>0.83936427674420544</v>
      </c>
      <c r="AA7839" s="64">
        <f>Table1[[#This Row],[Total Ballots]]/Table1[[#This Row],[Total Voters]]</f>
        <v>0.85062499504391753</v>
      </c>
    </row>
    <row r="7840" spans="1:27" x14ac:dyDescent="0.35">
      <c r="A7840" s="8" t="s">
        <v>68</v>
      </c>
      <c r="B7840" s="17">
        <v>2008</v>
      </c>
      <c r="C7840" s="17" t="s">
        <v>82</v>
      </c>
      <c r="D7840" s="17"/>
      <c r="E7840" s="35" t="e">
        <v>#N/A</v>
      </c>
      <c r="F7840" s="35" t="s">
        <v>77</v>
      </c>
      <c r="G7840" s="51" t="s">
        <v>66</v>
      </c>
      <c r="H7840" s="10">
        <v>391231.26</v>
      </c>
      <c r="I7840" s="10">
        <v>376982.26</v>
      </c>
      <c r="J7840" s="53">
        <v>768213.53</v>
      </c>
      <c r="K7840" s="55">
        <v>342320</v>
      </c>
      <c r="L7840" s="57">
        <v>315881</v>
      </c>
      <c r="M7840" s="57">
        <v>1467</v>
      </c>
      <c r="N7840" s="59">
        <v>659668</v>
      </c>
      <c r="O7840" s="61">
        <v>316277</v>
      </c>
      <c r="P7840" s="10">
        <v>287791</v>
      </c>
      <c r="Q7840" s="10">
        <v>1133</v>
      </c>
      <c r="R7840" s="11">
        <v>605201</v>
      </c>
      <c r="S7840" s="24">
        <f>Table1[[#This Row],[Female Voters]]/Table1[[#This Row],[Female Population]]</f>
        <v>0.87498120676757785</v>
      </c>
      <c r="T7840" s="24">
        <f>Table1[[#This Row],[Male Voters]]/Table1[[#This Row],[Male Population]]</f>
        <v>0.83792006552244658</v>
      </c>
      <c r="U7840" s="24">
        <f>Table1[[#This Row],[Total Voters]]/Table1[[#This Row],[Total Population]]</f>
        <v>0.85870395956186818</v>
      </c>
      <c r="V7840" s="24">
        <f>Table1[[#This Row],[Female Ballots]]/Table1[[#This Row],[Female Population]]</f>
        <v>0.80841444009356511</v>
      </c>
      <c r="W7840" s="24">
        <f>Table1[[#This Row],[Male Ballots]]/Table1[[#This Row],[Male Population]]</f>
        <v>0.76340727545110476</v>
      </c>
      <c r="X7840" s="24">
        <f>Table1[[#This Row],[Total Ballots]]/Table1[[#This Row],[Total Population]]</f>
        <v>0.78780309948459248</v>
      </c>
      <c r="Y7840" s="24">
        <f>Table1[[#This Row],[Female Ballots]]/Table1[[#This Row],[Female Voters]]</f>
        <v>0.92392206122925913</v>
      </c>
      <c r="Z7840" s="24">
        <f>Table1[[#This Row],[Male Ballots]]/Table1[[#This Row],[Male Voters]]</f>
        <v>0.91107410702131497</v>
      </c>
      <c r="AA7840" s="64">
        <f>Table1[[#This Row],[Total Ballots]]/Table1[[#This Row],[Total Voters]]</f>
        <v>0.91743270857461634</v>
      </c>
    </row>
    <row r="7841" spans="1:27" x14ac:dyDescent="0.35">
      <c r="A7841" s="14" t="s">
        <v>68</v>
      </c>
      <c r="B7841" s="17">
        <v>2008</v>
      </c>
      <c r="C7841" s="17" t="s">
        <v>82</v>
      </c>
      <c r="D7841" s="18"/>
      <c r="E7841" s="36" t="e">
        <v>#N/A</v>
      </c>
      <c r="F7841" s="36" t="s">
        <v>77</v>
      </c>
      <c r="G7841" s="52" t="s">
        <v>67</v>
      </c>
      <c r="H7841" s="15">
        <v>431535.39</v>
      </c>
      <c r="I7841" s="15">
        <v>344713.32999999996</v>
      </c>
      <c r="J7841" s="54">
        <v>776248.71</v>
      </c>
      <c r="K7841" s="56">
        <v>361312</v>
      </c>
      <c r="L7841" s="58">
        <v>302025</v>
      </c>
      <c r="M7841" s="58">
        <v>1358</v>
      </c>
      <c r="N7841" s="60">
        <v>664695</v>
      </c>
      <c r="O7841" s="62">
        <v>335398</v>
      </c>
      <c r="P7841" s="15">
        <v>285018</v>
      </c>
      <c r="Q7841" s="15">
        <v>1080</v>
      </c>
      <c r="R7841" s="28">
        <v>621496</v>
      </c>
      <c r="S7841" s="63">
        <f>Table1[[#This Row],[Female Voters]]/Table1[[#This Row],[Female Population]]</f>
        <v>0.8372708435338293</v>
      </c>
      <c r="T7841" s="63">
        <f>Table1[[#This Row],[Male Voters]]/Table1[[#This Row],[Male Population]]</f>
        <v>0.87616281041409116</v>
      </c>
      <c r="U7841" s="63">
        <f>Table1[[#This Row],[Total Voters]]/Table1[[#This Row],[Total Population]]</f>
        <v>0.85629127808792116</v>
      </c>
      <c r="V7841" s="63">
        <f>Table1[[#This Row],[Female Ballots]]/Table1[[#This Row],[Female Population]]</f>
        <v>0.77722014873449885</v>
      </c>
      <c r="W7841" s="63">
        <f>Table1[[#This Row],[Male Ballots]]/Table1[[#This Row],[Male Population]]</f>
        <v>0.82682616306134737</v>
      </c>
      <c r="X7841" s="63">
        <f>Table1[[#This Row],[Total Ballots]]/Table1[[#This Row],[Total Population]]</f>
        <v>0.80064029993685915</v>
      </c>
      <c r="Y7841" s="63">
        <f>Table1[[#This Row],[Female Ballots]]/Table1[[#This Row],[Female Voters]]</f>
        <v>0.92827805331680102</v>
      </c>
      <c r="Z7841" s="63">
        <f>Table1[[#This Row],[Male Ballots]]/Table1[[#This Row],[Male Voters]]</f>
        <v>0.94369009187981123</v>
      </c>
      <c r="AA7841" s="65">
        <f>Table1[[#This Row],[Total Ballots]]/Table1[[#This Row],[Total Voters]]</f>
        <v>0.93500928997510135</v>
      </c>
    </row>
    <row r="7842" spans="1:27" x14ac:dyDescent="0.35">
      <c r="A7842" s="8" t="s">
        <v>59</v>
      </c>
      <c r="B7842" s="16">
        <v>2007</v>
      </c>
      <c r="C7842" s="17" t="s">
        <v>82</v>
      </c>
      <c r="D7842" s="16"/>
      <c r="E7842" s="34" t="s">
        <v>73</v>
      </c>
      <c r="F7842" s="34" t="s">
        <v>78</v>
      </c>
      <c r="G7842" s="9" t="s">
        <v>79</v>
      </c>
      <c r="H7842" s="10">
        <v>5813.92</v>
      </c>
      <c r="I7842" s="10">
        <v>5951.96</v>
      </c>
      <c r="J7842" s="53">
        <v>11765.880000000001</v>
      </c>
      <c r="K7842" s="55">
        <v>3103</v>
      </c>
      <c r="L7842" s="57">
        <v>2713</v>
      </c>
      <c r="M7842" s="57"/>
      <c r="N7842" s="59">
        <v>5816</v>
      </c>
      <c r="O7842" s="61">
        <v>1724</v>
      </c>
      <c r="P7842" s="10">
        <v>1488</v>
      </c>
      <c r="Q7842" s="10"/>
      <c r="R7842" s="11">
        <v>3212</v>
      </c>
      <c r="S7842" s="24">
        <f>Table1[[#This Row],[Female Voters]]/Table1[[#This Row],[Female Population]]</f>
        <v>0.53371907422186748</v>
      </c>
      <c r="T7842" s="24">
        <f>Table1[[#This Row],[Male Voters]]/Table1[[#This Row],[Male Population]]</f>
        <v>0.4558162353241621</v>
      </c>
      <c r="U7842" s="24">
        <f>Table1[[#This Row],[Total Voters]]/Table1[[#This Row],[Total Population]]</f>
        <v>0.49431066779535399</v>
      </c>
      <c r="V7842" s="24">
        <f>Table1[[#This Row],[Female Ballots]]/Table1[[#This Row],[Female Population]]</f>
        <v>0.29652970801111816</v>
      </c>
      <c r="W7842" s="24">
        <f>Table1[[#This Row],[Male Ballots]]/Table1[[#This Row],[Male Population]]</f>
        <v>0.25000168011881801</v>
      </c>
      <c r="X7842" s="24">
        <f>Table1[[#This Row],[Total Ballots]]/Table1[[#This Row],[Total Population]]</f>
        <v>0.27299275532301875</v>
      </c>
      <c r="Y7842" s="24">
        <f>Table1[[#This Row],[Female Ballots]]/Table1[[#This Row],[Female Voters]]</f>
        <v>0.55559136319690627</v>
      </c>
      <c r="Z7842" s="24">
        <f>Table1[[#This Row],[Male Ballots]]/Table1[[#This Row],[Male Voters]]</f>
        <v>0.54847032805012896</v>
      </c>
      <c r="AA7842" s="24">
        <f>Table1[[#This Row],[Total Ballots]]/Table1[[#This Row],[Total Voters]]</f>
        <v>0.55226960110041268</v>
      </c>
    </row>
    <row r="7843" spans="1:27" x14ac:dyDescent="0.35">
      <c r="A7843" s="8" t="s">
        <v>59</v>
      </c>
      <c r="B7843" s="16">
        <v>2007</v>
      </c>
      <c r="C7843" s="17" t="s">
        <v>82</v>
      </c>
      <c r="D7843" s="16"/>
      <c r="E7843" s="34" t="s">
        <v>73</v>
      </c>
      <c r="F7843" s="34" t="s">
        <v>78</v>
      </c>
      <c r="G7843" s="9" t="s">
        <v>62</v>
      </c>
      <c r="H7843" s="10">
        <v>872.01</v>
      </c>
      <c r="I7843" s="10">
        <v>994.01</v>
      </c>
      <c r="J7843" s="53">
        <v>1866.02</v>
      </c>
      <c r="K7843" s="55">
        <v>269</v>
      </c>
      <c r="L7843" s="57">
        <v>235</v>
      </c>
      <c r="M7843" s="57"/>
      <c r="N7843" s="59">
        <v>504</v>
      </c>
      <c r="O7843" s="61">
        <v>45</v>
      </c>
      <c r="P7843" s="10">
        <v>34</v>
      </c>
      <c r="Q7843" s="10"/>
      <c r="R7843" s="11">
        <v>79</v>
      </c>
      <c r="S7843" s="24">
        <f>Table1[[#This Row],[Female Voters]]/Table1[[#This Row],[Female Population]]</f>
        <v>0.30848270088645774</v>
      </c>
      <c r="T7843" s="24">
        <f>Table1[[#This Row],[Male Voters]]/Table1[[#This Row],[Male Population]]</f>
        <v>0.23641613263448055</v>
      </c>
      <c r="U7843" s="24">
        <f>Table1[[#This Row],[Total Voters]]/Table1[[#This Row],[Total Population]]</f>
        <v>0.27009356812895896</v>
      </c>
      <c r="V7843" s="24">
        <f>Table1[[#This Row],[Female Ballots]]/Table1[[#This Row],[Female Population]]</f>
        <v>5.1604912787697389E-2</v>
      </c>
      <c r="W7843" s="24">
        <f>Table1[[#This Row],[Male Ballots]]/Table1[[#This Row],[Male Population]]</f>
        <v>3.4204887274775907E-2</v>
      </c>
      <c r="X7843" s="24">
        <f>Table1[[#This Row],[Total Ballots]]/Table1[[#This Row],[Total Population]]</f>
        <v>4.2336095004340789E-2</v>
      </c>
      <c r="Y7843" s="24">
        <f>Table1[[#This Row],[Female Ballots]]/Table1[[#This Row],[Female Voters]]</f>
        <v>0.16728624535315986</v>
      </c>
      <c r="Z7843" s="24">
        <f>Table1[[#This Row],[Male Ballots]]/Table1[[#This Row],[Male Voters]]</f>
        <v>0.14468085106382977</v>
      </c>
      <c r="AA7843" s="24">
        <f>Table1[[#This Row],[Total Ballots]]/Table1[[#This Row],[Total Voters]]</f>
        <v>0.15674603174603174</v>
      </c>
    </row>
    <row r="7844" spans="1:27" x14ac:dyDescent="0.35">
      <c r="A7844" s="8" t="s">
        <v>59</v>
      </c>
      <c r="B7844" s="16">
        <v>2007</v>
      </c>
      <c r="C7844" s="17" t="s">
        <v>82</v>
      </c>
      <c r="D7844" s="16"/>
      <c r="E7844" s="34" t="s">
        <v>73</v>
      </c>
      <c r="F7844" s="34" t="s">
        <v>78</v>
      </c>
      <c r="G7844" s="9" t="s">
        <v>63</v>
      </c>
      <c r="H7844" s="10">
        <v>1141.01</v>
      </c>
      <c r="I7844" s="10">
        <v>1172.02</v>
      </c>
      <c r="J7844" s="53">
        <v>2313.02</v>
      </c>
      <c r="K7844" s="55">
        <v>447</v>
      </c>
      <c r="L7844" s="57">
        <v>348</v>
      </c>
      <c r="M7844" s="57"/>
      <c r="N7844" s="59">
        <v>795</v>
      </c>
      <c r="O7844" s="61">
        <v>104</v>
      </c>
      <c r="P7844" s="10">
        <v>80</v>
      </c>
      <c r="Q7844" s="10"/>
      <c r="R7844" s="11">
        <v>184</v>
      </c>
      <c r="S7844" s="24">
        <f>Table1[[#This Row],[Female Voters]]/Table1[[#This Row],[Female Population]]</f>
        <v>0.39175817915706262</v>
      </c>
      <c r="T7844" s="24">
        <f>Table1[[#This Row],[Male Voters]]/Table1[[#This Row],[Male Population]]</f>
        <v>0.29692326069520997</v>
      </c>
      <c r="U7844" s="24">
        <f>Table1[[#This Row],[Total Voters]]/Table1[[#This Row],[Total Population]]</f>
        <v>0.34370649626894711</v>
      </c>
      <c r="V7844" s="24">
        <f>Table1[[#This Row],[Female Ballots]]/Table1[[#This Row],[Female Population]]</f>
        <v>9.1147316850860208E-2</v>
      </c>
      <c r="W7844" s="24">
        <f>Table1[[#This Row],[Male Ballots]]/Table1[[#This Row],[Male Population]]</f>
        <v>6.8258220849473555E-2</v>
      </c>
      <c r="X7844" s="24">
        <f>Table1[[#This Row],[Total Ballots]]/Table1[[#This Row],[Total Population]]</f>
        <v>7.9549679639605367E-2</v>
      </c>
      <c r="Y7844" s="24">
        <f>Table1[[#This Row],[Female Ballots]]/Table1[[#This Row],[Female Voters]]</f>
        <v>0.23266219239373601</v>
      </c>
      <c r="Z7844" s="24">
        <f>Table1[[#This Row],[Male Ballots]]/Table1[[#This Row],[Male Voters]]</f>
        <v>0.22988505747126436</v>
      </c>
      <c r="AA7844" s="24">
        <f>Table1[[#This Row],[Total Ballots]]/Table1[[#This Row],[Total Voters]]</f>
        <v>0.23144654088050315</v>
      </c>
    </row>
    <row r="7845" spans="1:27" x14ac:dyDescent="0.35">
      <c r="A7845" s="8" t="s">
        <v>59</v>
      </c>
      <c r="B7845" s="16">
        <v>2007</v>
      </c>
      <c r="C7845" s="17" t="s">
        <v>82</v>
      </c>
      <c r="D7845" s="16"/>
      <c r="E7845" s="34" t="s">
        <v>73</v>
      </c>
      <c r="F7845" s="34" t="s">
        <v>78</v>
      </c>
      <c r="G7845" s="9" t="s">
        <v>64</v>
      </c>
      <c r="H7845" s="10">
        <v>1054</v>
      </c>
      <c r="I7845" s="10">
        <v>1146</v>
      </c>
      <c r="J7845" s="53">
        <v>2200.0100000000002</v>
      </c>
      <c r="K7845" s="55">
        <v>450</v>
      </c>
      <c r="L7845" s="57">
        <v>382</v>
      </c>
      <c r="M7845" s="57"/>
      <c r="N7845" s="59">
        <v>832</v>
      </c>
      <c r="O7845" s="61">
        <v>217</v>
      </c>
      <c r="P7845" s="10">
        <v>164</v>
      </c>
      <c r="Q7845" s="10"/>
      <c r="R7845" s="11">
        <v>381</v>
      </c>
      <c r="S7845" s="24">
        <f>Table1[[#This Row],[Female Voters]]/Table1[[#This Row],[Female Population]]</f>
        <v>0.42694497153700189</v>
      </c>
      <c r="T7845" s="24">
        <f>Table1[[#This Row],[Male Voters]]/Table1[[#This Row],[Male Population]]</f>
        <v>0.33333333333333331</v>
      </c>
      <c r="U7845" s="24">
        <f>Table1[[#This Row],[Total Voters]]/Table1[[#This Row],[Total Population]]</f>
        <v>0.3781800991813673</v>
      </c>
      <c r="V7845" s="24">
        <f>Table1[[#This Row],[Female Ballots]]/Table1[[#This Row],[Female Population]]</f>
        <v>0.20588235294117646</v>
      </c>
      <c r="W7845" s="24">
        <f>Table1[[#This Row],[Male Ballots]]/Table1[[#This Row],[Male Population]]</f>
        <v>0.14310645724258289</v>
      </c>
      <c r="X7845" s="24">
        <f>Table1[[#This Row],[Total Ballots]]/Table1[[#This Row],[Total Population]]</f>
        <v>0.17318103099531365</v>
      </c>
      <c r="Y7845" s="24">
        <f>Table1[[#This Row],[Female Ballots]]/Table1[[#This Row],[Female Voters]]</f>
        <v>0.48222222222222222</v>
      </c>
      <c r="Z7845" s="24">
        <f>Table1[[#This Row],[Male Ballots]]/Table1[[#This Row],[Male Voters]]</f>
        <v>0.4293193717277487</v>
      </c>
      <c r="AA7845" s="24">
        <f>Table1[[#This Row],[Total Ballots]]/Table1[[#This Row],[Total Voters]]</f>
        <v>0.45793269230769229</v>
      </c>
    </row>
    <row r="7846" spans="1:27" x14ac:dyDescent="0.35">
      <c r="A7846" s="8" t="s">
        <v>59</v>
      </c>
      <c r="B7846" s="16">
        <v>2007</v>
      </c>
      <c r="C7846" s="17" t="s">
        <v>82</v>
      </c>
      <c r="D7846" s="16"/>
      <c r="E7846" s="34" t="s">
        <v>73</v>
      </c>
      <c r="F7846" s="34" t="s">
        <v>78</v>
      </c>
      <c r="G7846" s="9" t="s">
        <v>65</v>
      </c>
      <c r="H7846" s="10">
        <v>1030.98</v>
      </c>
      <c r="I7846" s="10">
        <v>1016.99</v>
      </c>
      <c r="J7846" s="53">
        <v>2047.97</v>
      </c>
      <c r="K7846" s="55">
        <v>627</v>
      </c>
      <c r="L7846" s="57">
        <v>552</v>
      </c>
      <c r="M7846" s="57"/>
      <c r="N7846" s="59">
        <v>1179</v>
      </c>
      <c r="O7846" s="61">
        <v>347</v>
      </c>
      <c r="P7846" s="10">
        <v>301</v>
      </c>
      <c r="Q7846" s="10"/>
      <c r="R7846" s="11">
        <v>648</v>
      </c>
      <c r="S7846" s="24">
        <f>Table1[[#This Row],[Female Voters]]/Table1[[#This Row],[Female Population]]</f>
        <v>0.60815922714310655</v>
      </c>
      <c r="T7846" s="24">
        <f>Table1[[#This Row],[Male Voters]]/Table1[[#This Row],[Male Population]]</f>
        <v>0.54277819840903052</v>
      </c>
      <c r="U7846" s="24">
        <f>Table1[[#This Row],[Total Voters]]/Table1[[#This Row],[Total Population]]</f>
        <v>0.57569202673867292</v>
      </c>
      <c r="V7846" s="24">
        <f>Table1[[#This Row],[Female Ballots]]/Table1[[#This Row],[Female Population]]</f>
        <v>0.33657296940774795</v>
      </c>
      <c r="W7846" s="24">
        <f>Table1[[#This Row],[Male Ballots]]/Table1[[#This Row],[Male Population]]</f>
        <v>0.29597144514695328</v>
      </c>
      <c r="X7846" s="24">
        <f>Table1[[#This Row],[Total Ballots]]/Table1[[#This Row],[Total Population]]</f>
        <v>0.31641088492507213</v>
      </c>
      <c r="Y7846" s="24">
        <f>Table1[[#This Row],[Female Ballots]]/Table1[[#This Row],[Female Voters]]</f>
        <v>0.5534290271132376</v>
      </c>
      <c r="Z7846" s="24">
        <f>Table1[[#This Row],[Male Ballots]]/Table1[[#This Row],[Male Voters]]</f>
        <v>0.54528985507246375</v>
      </c>
      <c r="AA7846" s="24">
        <f>Table1[[#This Row],[Total Ballots]]/Table1[[#This Row],[Total Voters]]</f>
        <v>0.54961832061068705</v>
      </c>
    </row>
    <row r="7847" spans="1:27" x14ac:dyDescent="0.35">
      <c r="A7847" s="8" t="s">
        <v>59</v>
      </c>
      <c r="B7847" s="16">
        <v>2007</v>
      </c>
      <c r="C7847" s="17" t="s">
        <v>82</v>
      </c>
      <c r="D7847" s="16"/>
      <c r="E7847" s="34" t="s">
        <v>73</v>
      </c>
      <c r="F7847" s="34" t="s">
        <v>78</v>
      </c>
      <c r="G7847" s="9" t="s">
        <v>66</v>
      </c>
      <c r="H7847" s="10">
        <v>783.97</v>
      </c>
      <c r="I7847" s="10">
        <v>778.98</v>
      </c>
      <c r="J7847" s="53">
        <v>1562.95</v>
      </c>
      <c r="K7847" s="55">
        <v>561</v>
      </c>
      <c r="L7847" s="57">
        <v>546</v>
      </c>
      <c r="M7847" s="57"/>
      <c r="N7847" s="59">
        <v>1107</v>
      </c>
      <c r="O7847" s="61">
        <v>388</v>
      </c>
      <c r="P7847" s="10">
        <v>382</v>
      </c>
      <c r="Q7847" s="10"/>
      <c r="R7847" s="11">
        <v>770</v>
      </c>
      <c r="S7847" s="24">
        <f>Table1[[#This Row],[Female Voters]]/Table1[[#This Row],[Female Population]]</f>
        <v>0.71558860670688929</v>
      </c>
      <c r="T7847" s="24">
        <f>Table1[[#This Row],[Male Voters]]/Table1[[#This Row],[Male Population]]</f>
        <v>0.70091658322421624</v>
      </c>
      <c r="U7847" s="24">
        <f>Table1[[#This Row],[Total Voters]]/Table1[[#This Row],[Total Population]]</f>
        <v>0.70827601650724592</v>
      </c>
      <c r="V7847" s="24">
        <f>Table1[[#This Row],[Female Ballots]]/Table1[[#This Row],[Female Population]]</f>
        <v>0.49491689733025496</v>
      </c>
      <c r="W7847" s="24">
        <f>Table1[[#This Row],[Male Ballots]]/Table1[[#This Row],[Male Population]]</f>
        <v>0.49038486225577038</v>
      </c>
      <c r="X7847" s="24">
        <f>Table1[[#This Row],[Total Ballots]]/Table1[[#This Row],[Total Population]]</f>
        <v>0.49265811446303465</v>
      </c>
      <c r="Y7847" s="24">
        <f>Table1[[#This Row],[Female Ballots]]/Table1[[#This Row],[Female Voters]]</f>
        <v>0.69162210338680929</v>
      </c>
      <c r="Z7847" s="24">
        <f>Table1[[#This Row],[Male Ballots]]/Table1[[#This Row],[Male Voters]]</f>
        <v>0.69963369963369959</v>
      </c>
      <c r="AA7847" s="24">
        <f>Table1[[#This Row],[Total Ballots]]/Table1[[#This Row],[Total Voters]]</f>
        <v>0.69557362240289067</v>
      </c>
    </row>
    <row r="7848" spans="1:27" x14ac:dyDescent="0.35">
      <c r="A7848" s="8" t="s">
        <v>59</v>
      </c>
      <c r="B7848" s="16">
        <v>2007</v>
      </c>
      <c r="C7848" s="17" t="s">
        <v>82</v>
      </c>
      <c r="D7848" s="16"/>
      <c r="E7848" s="34" t="s">
        <v>73</v>
      </c>
      <c r="F7848" s="34" t="s">
        <v>78</v>
      </c>
      <c r="G7848" s="9" t="s">
        <v>67</v>
      </c>
      <c r="H7848" s="10">
        <v>931.95</v>
      </c>
      <c r="I7848" s="10">
        <v>843.96</v>
      </c>
      <c r="J7848" s="53">
        <v>1775.91</v>
      </c>
      <c r="K7848" s="55">
        <v>749</v>
      </c>
      <c r="L7848" s="57">
        <v>650</v>
      </c>
      <c r="M7848" s="57"/>
      <c r="N7848" s="59">
        <v>1399</v>
      </c>
      <c r="O7848" s="61">
        <v>623</v>
      </c>
      <c r="P7848" s="10">
        <v>527</v>
      </c>
      <c r="Q7848" s="10"/>
      <c r="R7848" s="11">
        <v>1150</v>
      </c>
      <c r="S7848" s="24">
        <f>Table1[[#This Row],[Female Voters]]/Table1[[#This Row],[Female Population]]</f>
        <v>0.80369118514941784</v>
      </c>
      <c r="T7848" s="24">
        <f>Table1[[#This Row],[Male Voters]]/Table1[[#This Row],[Male Population]]</f>
        <v>0.77017868145409729</v>
      </c>
      <c r="U7848" s="24">
        <f>Table1[[#This Row],[Total Voters]]/Table1[[#This Row],[Total Population]]</f>
        <v>0.78776514575626011</v>
      </c>
      <c r="V7848" s="24">
        <f>Table1[[#This Row],[Female Ballots]]/Table1[[#This Row],[Female Population]]</f>
        <v>0.66849079886259988</v>
      </c>
      <c r="W7848" s="24">
        <f>Table1[[#This Row],[Male Ballots]]/Table1[[#This Row],[Male Population]]</f>
        <v>0.62443717711739888</v>
      </c>
      <c r="X7848" s="24">
        <f>Table1[[#This Row],[Total Ballots]]/Table1[[#This Row],[Total Population]]</f>
        <v>0.6475553378268043</v>
      </c>
      <c r="Y7848" s="24">
        <f>Table1[[#This Row],[Female Ballots]]/Table1[[#This Row],[Female Voters]]</f>
        <v>0.83177570093457942</v>
      </c>
      <c r="Z7848" s="24">
        <f>Table1[[#This Row],[Male Ballots]]/Table1[[#This Row],[Male Voters]]</f>
        <v>0.8107692307692308</v>
      </c>
      <c r="AA7848" s="24">
        <f>Table1[[#This Row],[Total Ballots]]/Table1[[#This Row],[Total Voters]]</f>
        <v>0.82201572551822732</v>
      </c>
    </row>
    <row r="7849" spans="1:27" x14ac:dyDescent="0.35">
      <c r="A7849" s="8" t="s">
        <v>37</v>
      </c>
      <c r="B7849" s="16">
        <v>2007</v>
      </c>
      <c r="C7849" s="17" t="s">
        <v>82</v>
      </c>
      <c r="D7849" s="16"/>
      <c r="E7849" s="34" t="s">
        <v>74</v>
      </c>
      <c r="F7849" s="34" t="s">
        <v>78</v>
      </c>
      <c r="G7849" s="9" t="s">
        <v>79</v>
      </c>
      <c r="H7849" s="10">
        <v>8682</v>
      </c>
      <c r="I7849" s="10">
        <v>7827</v>
      </c>
      <c r="J7849" s="53">
        <v>16509</v>
      </c>
      <c r="K7849" s="55">
        <v>6363</v>
      </c>
      <c r="L7849" s="57">
        <v>5360</v>
      </c>
      <c r="M7849" s="57">
        <v>34</v>
      </c>
      <c r="N7849" s="59">
        <v>11757</v>
      </c>
      <c r="O7849" s="61">
        <v>3367</v>
      </c>
      <c r="P7849" s="10">
        <v>2887</v>
      </c>
      <c r="Q7849" s="10">
        <v>8</v>
      </c>
      <c r="R7849" s="11">
        <v>6262</v>
      </c>
      <c r="S7849" s="24">
        <f>Table1[[#This Row],[Female Voters]]/Table1[[#This Row],[Female Population]]</f>
        <v>0.73289564616447822</v>
      </c>
      <c r="T7849" s="24">
        <f>Table1[[#This Row],[Male Voters]]/Table1[[#This Row],[Male Population]]</f>
        <v>0.68480899450619648</v>
      </c>
      <c r="U7849" s="24">
        <f>Table1[[#This Row],[Total Voters]]/Table1[[#This Row],[Total Population]]</f>
        <v>0.71215700526985282</v>
      </c>
      <c r="V7849" s="24">
        <f>Table1[[#This Row],[Female Ballots]]/Table1[[#This Row],[Female Population]]</f>
        <v>0.38781386777240268</v>
      </c>
      <c r="W7849" s="24">
        <f>Table1[[#This Row],[Male Ballots]]/Table1[[#This Row],[Male Population]]</f>
        <v>0.36885141177973679</v>
      </c>
      <c r="X7849" s="24">
        <f>Table1[[#This Row],[Total Ballots]]/Table1[[#This Row],[Total Population]]</f>
        <v>0.37930825610273183</v>
      </c>
      <c r="Y7849" s="24">
        <f>Table1[[#This Row],[Female Ballots]]/Table1[[#This Row],[Female Voters]]</f>
        <v>0.52915291529152919</v>
      </c>
      <c r="Z7849" s="24">
        <f>Table1[[#This Row],[Male Ballots]]/Table1[[#This Row],[Male Voters]]</f>
        <v>0.5386194029850746</v>
      </c>
      <c r="AA7849" s="24">
        <f>Table1[[#This Row],[Total Ballots]]/Table1[[#This Row],[Total Voters]]</f>
        <v>0.53261886535680869</v>
      </c>
    </row>
    <row r="7850" spans="1:27" x14ac:dyDescent="0.35">
      <c r="A7850" s="8" t="s">
        <v>37</v>
      </c>
      <c r="B7850" s="16">
        <v>2007</v>
      </c>
      <c r="C7850" s="17" t="s">
        <v>82</v>
      </c>
      <c r="D7850" s="16"/>
      <c r="E7850" s="34" t="s">
        <v>74</v>
      </c>
      <c r="F7850" s="34" t="s">
        <v>78</v>
      </c>
      <c r="G7850" s="9" t="s">
        <v>62</v>
      </c>
      <c r="H7850" s="10">
        <v>931</v>
      </c>
      <c r="I7850" s="10">
        <v>888</v>
      </c>
      <c r="J7850" s="53">
        <v>1819</v>
      </c>
      <c r="K7850" s="55">
        <v>426</v>
      </c>
      <c r="L7850" s="57">
        <v>343</v>
      </c>
      <c r="M7850" s="57">
        <v>3</v>
      </c>
      <c r="N7850" s="59">
        <v>772</v>
      </c>
      <c r="O7850" s="61">
        <v>38</v>
      </c>
      <c r="P7850" s="10">
        <v>39</v>
      </c>
      <c r="Q7850" s="10">
        <v>1</v>
      </c>
      <c r="R7850" s="11">
        <v>78</v>
      </c>
      <c r="S7850" s="24">
        <f>Table1[[#This Row],[Female Voters]]/Table1[[#This Row],[Female Population]]</f>
        <v>0.45757250268528465</v>
      </c>
      <c r="T7850" s="24">
        <f>Table1[[#This Row],[Male Voters]]/Table1[[#This Row],[Male Population]]</f>
        <v>0.38626126126126126</v>
      </c>
      <c r="U7850" s="24">
        <f>Table1[[#This Row],[Total Voters]]/Table1[[#This Row],[Total Population]]</f>
        <v>0.42440901594282571</v>
      </c>
      <c r="V7850" s="24">
        <f>Table1[[#This Row],[Female Ballots]]/Table1[[#This Row],[Female Population]]</f>
        <v>4.0816326530612242E-2</v>
      </c>
      <c r="W7850" s="24">
        <f>Table1[[#This Row],[Male Ballots]]/Table1[[#This Row],[Male Population]]</f>
        <v>4.3918918918918921E-2</v>
      </c>
      <c r="X7850" s="24">
        <f>Table1[[#This Row],[Total Ballots]]/Table1[[#This Row],[Total Population]]</f>
        <v>4.2880703683342493E-2</v>
      </c>
      <c r="Y7850" s="24">
        <f>Table1[[#This Row],[Female Ballots]]/Table1[[#This Row],[Female Voters]]</f>
        <v>8.9201877934272297E-2</v>
      </c>
      <c r="Z7850" s="24">
        <f>Table1[[#This Row],[Male Ballots]]/Table1[[#This Row],[Male Voters]]</f>
        <v>0.11370262390670553</v>
      </c>
      <c r="AA7850" s="24">
        <f>Table1[[#This Row],[Total Ballots]]/Table1[[#This Row],[Total Voters]]</f>
        <v>0.10103626943005181</v>
      </c>
    </row>
    <row r="7851" spans="1:27" x14ac:dyDescent="0.35">
      <c r="A7851" s="8" t="s">
        <v>37</v>
      </c>
      <c r="B7851" s="16">
        <v>2007</v>
      </c>
      <c r="C7851" s="17" t="s">
        <v>82</v>
      </c>
      <c r="D7851" s="16"/>
      <c r="E7851" s="34" t="s">
        <v>74</v>
      </c>
      <c r="F7851" s="34" t="s">
        <v>78</v>
      </c>
      <c r="G7851" s="9" t="s">
        <v>63</v>
      </c>
      <c r="H7851" s="10">
        <v>1217</v>
      </c>
      <c r="I7851" s="10">
        <v>1110</v>
      </c>
      <c r="J7851" s="53">
        <v>2327</v>
      </c>
      <c r="K7851" s="55">
        <v>773</v>
      </c>
      <c r="L7851" s="57">
        <v>587</v>
      </c>
      <c r="M7851" s="57">
        <v>9</v>
      </c>
      <c r="N7851" s="59">
        <v>1369</v>
      </c>
      <c r="O7851" s="61">
        <v>140</v>
      </c>
      <c r="P7851" s="10">
        <v>106</v>
      </c>
      <c r="Q7851" s="10">
        <v>1</v>
      </c>
      <c r="R7851" s="11">
        <v>247</v>
      </c>
      <c r="S7851" s="24">
        <f>Table1[[#This Row],[Female Voters]]/Table1[[#This Row],[Female Population]]</f>
        <v>0.63516844700082165</v>
      </c>
      <c r="T7851" s="24">
        <f>Table1[[#This Row],[Male Voters]]/Table1[[#This Row],[Male Population]]</f>
        <v>0.52882882882882887</v>
      </c>
      <c r="U7851" s="24">
        <f>Table1[[#This Row],[Total Voters]]/Table1[[#This Row],[Total Population]]</f>
        <v>0.58831113021057158</v>
      </c>
      <c r="V7851" s="24">
        <f>Table1[[#This Row],[Female Ballots]]/Table1[[#This Row],[Female Population]]</f>
        <v>0.11503697617091208</v>
      </c>
      <c r="W7851" s="24">
        <f>Table1[[#This Row],[Male Ballots]]/Table1[[#This Row],[Male Population]]</f>
        <v>9.5495495495495492E-2</v>
      </c>
      <c r="X7851" s="24">
        <f>Table1[[#This Row],[Total Ballots]]/Table1[[#This Row],[Total Population]]</f>
        <v>0.10614525139664804</v>
      </c>
      <c r="Y7851" s="24">
        <f>Table1[[#This Row],[Female Ballots]]/Table1[[#This Row],[Female Voters]]</f>
        <v>0.18111254851228978</v>
      </c>
      <c r="Z7851" s="24">
        <f>Table1[[#This Row],[Male Ballots]]/Table1[[#This Row],[Male Voters]]</f>
        <v>0.18057921635434412</v>
      </c>
      <c r="AA7851" s="24">
        <f>Table1[[#This Row],[Total Ballots]]/Table1[[#This Row],[Total Voters]]</f>
        <v>0.18042366691015341</v>
      </c>
    </row>
    <row r="7852" spans="1:27" x14ac:dyDescent="0.35">
      <c r="A7852" s="8" t="s">
        <v>37</v>
      </c>
      <c r="B7852" s="16">
        <v>2007</v>
      </c>
      <c r="C7852" s="17" t="s">
        <v>82</v>
      </c>
      <c r="D7852" s="16"/>
      <c r="E7852" s="34" t="s">
        <v>74</v>
      </c>
      <c r="F7852" s="34" t="s">
        <v>78</v>
      </c>
      <c r="G7852" s="9" t="s">
        <v>64</v>
      </c>
      <c r="H7852" s="10">
        <v>1326</v>
      </c>
      <c r="I7852" s="10">
        <v>1250</v>
      </c>
      <c r="J7852" s="53">
        <v>2576</v>
      </c>
      <c r="K7852" s="55">
        <v>870</v>
      </c>
      <c r="L7852" s="57">
        <v>763</v>
      </c>
      <c r="M7852" s="57">
        <v>5</v>
      </c>
      <c r="N7852" s="59">
        <v>1638</v>
      </c>
      <c r="O7852" s="61">
        <v>264</v>
      </c>
      <c r="P7852" s="10">
        <v>240</v>
      </c>
      <c r="Q7852" s="10"/>
      <c r="R7852" s="11">
        <v>504</v>
      </c>
      <c r="S7852" s="24">
        <f>Table1[[#This Row],[Female Voters]]/Table1[[#This Row],[Female Population]]</f>
        <v>0.65610859728506787</v>
      </c>
      <c r="T7852" s="24">
        <f>Table1[[#This Row],[Male Voters]]/Table1[[#This Row],[Male Population]]</f>
        <v>0.61040000000000005</v>
      </c>
      <c r="U7852" s="24">
        <f>Table1[[#This Row],[Total Voters]]/Table1[[#This Row],[Total Population]]</f>
        <v>0.63586956521739135</v>
      </c>
      <c r="V7852" s="24">
        <f>Table1[[#This Row],[Female Ballots]]/Table1[[#This Row],[Female Population]]</f>
        <v>0.19909502262443438</v>
      </c>
      <c r="W7852" s="24">
        <f>Table1[[#This Row],[Male Ballots]]/Table1[[#This Row],[Male Population]]</f>
        <v>0.192</v>
      </c>
      <c r="X7852" s="24">
        <f>Table1[[#This Row],[Total Ballots]]/Table1[[#This Row],[Total Population]]</f>
        <v>0.19565217391304349</v>
      </c>
      <c r="Y7852" s="24">
        <f>Table1[[#This Row],[Female Ballots]]/Table1[[#This Row],[Female Voters]]</f>
        <v>0.30344827586206896</v>
      </c>
      <c r="Z7852" s="24">
        <f>Table1[[#This Row],[Male Ballots]]/Table1[[#This Row],[Male Voters]]</f>
        <v>0.31454783748361731</v>
      </c>
      <c r="AA7852" s="24">
        <f>Table1[[#This Row],[Total Ballots]]/Table1[[#This Row],[Total Voters]]</f>
        <v>0.30769230769230771</v>
      </c>
    </row>
    <row r="7853" spans="1:27" x14ac:dyDescent="0.35">
      <c r="A7853" s="8" t="s">
        <v>37</v>
      </c>
      <c r="B7853" s="16">
        <v>2007</v>
      </c>
      <c r="C7853" s="17" t="s">
        <v>82</v>
      </c>
      <c r="D7853" s="16"/>
      <c r="E7853" s="34" t="s">
        <v>74</v>
      </c>
      <c r="F7853" s="34" t="s">
        <v>78</v>
      </c>
      <c r="G7853" s="9" t="s">
        <v>65</v>
      </c>
      <c r="H7853" s="10">
        <v>1652</v>
      </c>
      <c r="I7853" s="10">
        <v>1523</v>
      </c>
      <c r="J7853" s="53">
        <v>3175</v>
      </c>
      <c r="K7853" s="55">
        <v>1280</v>
      </c>
      <c r="L7853" s="57">
        <v>1104</v>
      </c>
      <c r="M7853" s="57">
        <v>6</v>
      </c>
      <c r="N7853" s="59">
        <v>2390</v>
      </c>
      <c r="O7853" s="61">
        <v>609</v>
      </c>
      <c r="P7853" s="10">
        <v>510</v>
      </c>
      <c r="Q7853" s="10">
        <v>2</v>
      </c>
      <c r="R7853" s="11">
        <v>1121</v>
      </c>
      <c r="S7853" s="24">
        <f>Table1[[#This Row],[Female Voters]]/Table1[[#This Row],[Female Population]]</f>
        <v>0.77481840193704599</v>
      </c>
      <c r="T7853" s="24">
        <f>Table1[[#This Row],[Male Voters]]/Table1[[#This Row],[Male Population]]</f>
        <v>0.72488509520682864</v>
      </c>
      <c r="U7853" s="24">
        <f>Table1[[#This Row],[Total Voters]]/Table1[[#This Row],[Total Population]]</f>
        <v>0.75275590551181104</v>
      </c>
      <c r="V7853" s="24">
        <f>Table1[[#This Row],[Female Ballots]]/Table1[[#This Row],[Female Population]]</f>
        <v>0.36864406779661019</v>
      </c>
      <c r="W7853" s="24">
        <f>Table1[[#This Row],[Male Ballots]]/Table1[[#This Row],[Male Population]]</f>
        <v>0.33486539724228498</v>
      </c>
      <c r="X7853" s="24">
        <f>Table1[[#This Row],[Total Ballots]]/Table1[[#This Row],[Total Population]]</f>
        <v>0.35307086614173228</v>
      </c>
      <c r="Y7853" s="24">
        <f>Table1[[#This Row],[Female Ballots]]/Table1[[#This Row],[Female Voters]]</f>
        <v>0.47578124999999999</v>
      </c>
      <c r="Z7853" s="24">
        <f>Table1[[#This Row],[Male Ballots]]/Table1[[#This Row],[Male Voters]]</f>
        <v>0.46195652173913043</v>
      </c>
      <c r="AA7853" s="24">
        <f>Table1[[#This Row],[Total Ballots]]/Table1[[#This Row],[Total Voters]]</f>
        <v>0.4690376569037657</v>
      </c>
    </row>
    <row r="7854" spans="1:27" x14ac:dyDescent="0.35">
      <c r="A7854" s="8" t="s">
        <v>37</v>
      </c>
      <c r="B7854" s="16">
        <v>2007</v>
      </c>
      <c r="C7854" s="17" t="s">
        <v>82</v>
      </c>
      <c r="D7854" s="16"/>
      <c r="E7854" s="34" t="s">
        <v>74</v>
      </c>
      <c r="F7854" s="34" t="s">
        <v>78</v>
      </c>
      <c r="G7854" s="9" t="s">
        <v>66</v>
      </c>
      <c r="H7854" s="10">
        <v>1449</v>
      </c>
      <c r="I7854" s="10">
        <v>1371</v>
      </c>
      <c r="J7854" s="53">
        <v>2820</v>
      </c>
      <c r="K7854" s="55">
        <v>1219</v>
      </c>
      <c r="L7854" s="57">
        <v>1090</v>
      </c>
      <c r="M7854" s="57">
        <v>3</v>
      </c>
      <c r="N7854" s="59">
        <v>2312</v>
      </c>
      <c r="O7854" s="61">
        <v>853</v>
      </c>
      <c r="P7854" s="10">
        <v>745</v>
      </c>
      <c r="Q7854" s="10">
        <v>1</v>
      </c>
      <c r="R7854" s="11">
        <v>1599</v>
      </c>
      <c r="S7854" s="24">
        <f>Table1[[#This Row],[Female Voters]]/Table1[[#This Row],[Female Population]]</f>
        <v>0.84126984126984128</v>
      </c>
      <c r="T7854" s="24">
        <f>Table1[[#This Row],[Male Voters]]/Table1[[#This Row],[Male Population]]</f>
        <v>0.79504011670313635</v>
      </c>
      <c r="U7854" s="24">
        <f>Table1[[#This Row],[Total Voters]]/Table1[[#This Row],[Total Population]]</f>
        <v>0.81985815602836876</v>
      </c>
      <c r="V7854" s="24">
        <f>Table1[[#This Row],[Female Ballots]]/Table1[[#This Row],[Female Population]]</f>
        <v>0.58868184955141478</v>
      </c>
      <c r="W7854" s="24">
        <f>Table1[[#This Row],[Male Ballots]]/Table1[[#This Row],[Male Population]]</f>
        <v>0.5433989788475565</v>
      </c>
      <c r="X7854" s="24">
        <f>Table1[[#This Row],[Total Ballots]]/Table1[[#This Row],[Total Population]]</f>
        <v>0.56702127659574464</v>
      </c>
      <c r="Y7854" s="24">
        <f>Table1[[#This Row],[Female Ballots]]/Table1[[#This Row],[Female Voters]]</f>
        <v>0.69975389663658738</v>
      </c>
      <c r="Z7854" s="24">
        <f>Table1[[#This Row],[Male Ballots]]/Table1[[#This Row],[Male Voters]]</f>
        <v>0.6834862385321101</v>
      </c>
      <c r="AA7854" s="24">
        <f>Table1[[#This Row],[Total Ballots]]/Table1[[#This Row],[Total Voters]]</f>
        <v>0.69160899653979235</v>
      </c>
    </row>
    <row r="7855" spans="1:27" x14ac:dyDescent="0.35">
      <c r="A7855" s="8" t="s">
        <v>37</v>
      </c>
      <c r="B7855" s="16">
        <v>2007</v>
      </c>
      <c r="C7855" s="17" t="s">
        <v>82</v>
      </c>
      <c r="D7855" s="16"/>
      <c r="E7855" s="34" t="s">
        <v>74</v>
      </c>
      <c r="F7855" s="34" t="s">
        <v>78</v>
      </c>
      <c r="G7855" s="9" t="s">
        <v>67</v>
      </c>
      <c r="H7855" s="10">
        <v>2107</v>
      </c>
      <c r="I7855" s="10">
        <v>1685</v>
      </c>
      <c r="J7855" s="53">
        <v>3792</v>
      </c>
      <c r="K7855" s="55">
        <v>1795</v>
      </c>
      <c r="L7855" s="57">
        <v>1473</v>
      </c>
      <c r="M7855" s="57">
        <v>8</v>
      </c>
      <c r="N7855" s="59">
        <v>3276</v>
      </c>
      <c r="O7855" s="61">
        <v>1463</v>
      </c>
      <c r="P7855" s="10">
        <v>1247</v>
      </c>
      <c r="Q7855" s="10">
        <v>3</v>
      </c>
      <c r="R7855" s="11">
        <v>2713</v>
      </c>
      <c r="S7855" s="24">
        <f>Table1[[#This Row],[Female Voters]]/Table1[[#This Row],[Female Population]]</f>
        <v>0.85192216421452305</v>
      </c>
      <c r="T7855" s="24">
        <f>Table1[[#This Row],[Male Voters]]/Table1[[#This Row],[Male Population]]</f>
        <v>0.87418397626112765</v>
      </c>
      <c r="U7855" s="24">
        <f>Table1[[#This Row],[Total Voters]]/Table1[[#This Row],[Total Population]]</f>
        <v>0.86392405063291144</v>
      </c>
      <c r="V7855" s="24">
        <f>Table1[[#This Row],[Female Ballots]]/Table1[[#This Row],[Female Population]]</f>
        <v>0.69435215946843853</v>
      </c>
      <c r="W7855" s="24">
        <f>Table1[[#This Row],[Male Ballots]]/Table1[[#This Row],[Male Population]]</f>
        <v>0.74005934718100885</v>
      </c>
      <c r="X7855" s="24">
        <f>Table1[[#This Row],[Total Ballots]]/Table1[[#This Row],[Total Population]]</f>
        <v>0.71545358649789026</v>
      </c>
      <c r="Y7855" s="24">
        <f>Table1[[#This Row],[Female Ballots]]/Table1[[#This Row],[Female Voters]]</f>
        <v>0.81504178272980499</v>
      </c>
      <c r="Z7855" s="24">
        <f>Table1[[#This Row],[Male Ballots]]/Table1[[#This Row],[Male Voters]]</f>
        <v>0.84657162253903595</v>
      </c>
      <c r="AA7855" s="24">
        <f>Table1[[#This Row],[Total Ballots]]/Table1[[#This Row],[Total Voters]]</f>
        <v>0.8281440781440782</v>
      </c>
    </row>
    <row r="7856" spans="1:27" x14ac:dyDescent="0.35">
      <c r="A7856" s="8" t="s">
        <v>48</v>
      </c>
      <c r="B7856" s="16">
        <v>2007</v>
      </c>
      <c r="C7856" s="17" t="s">
        <v>82</v>
      </c>
      <c r="D7856" s="16"/>
      <c r="E7856" s="34" t="s">
        <v>74</v>
      </c>
      <c r="F7856" s="34" t="s">
        <v>78</v>
      </c>
      <c r="G7856" s="9" t="s">
        <v>79</v>
      </c>
      <c r="H7856" s="10">
        <v>60234</v>
      </c>
      <c r="I7856" s="10">
        <v>58926</v>
      </c>
      <c r="J7856" s="53">
        <v>119160</v>
      </c>
      <c r="K7856" s="55">
        <v>41053</v>
      </c>
      <c r="L7856" s="57">
        <v>37212</v>
      </c>
      <c r="M7856" s="57">
        <v>180</v>
      </c>
      <c r="N7856" s="59">
        <v>78445</v>
      </c>
      <c r="O7856" s="61">
        <v>17231</v>
      </c>
      <c r="P7856" s="10">
        <v>16019</v>
      </c>
      <c r="Q7856" s="10">
        <v>44</v>
      </c>
      <c r="R7856" s="11">
        <v>33294</v>
      </c>
      <c r="S7856" s="24">
        <f>Table1[[#This Row],[Female Voters]]/Table1[[#This Row],[Female Population]]</f>
        <v>0.6815585881727928</v>
      </c>
      <c r="T7856" s="24">
        <f>Table1[[#This Row],[Male Voters]]/Table1[[#This Row],[Male Population]]</f>
        <v>0.63150392017106205</v>
      </c>
      <c r="U7856" s="24">
        <f>Table1[[#This Row],[Total Voters]]/Table1[[#This Row],[Total Population]]</f>
        <v>0.65831654917757632</v>
      </c>
      <c r="V7856" s="24">
        <f>Table1[[#This Row],[Female Ballots]]/Table1[[#This Row],[Female Population]]</f>
        <v>0.28606766942258527</v>
      </c>
      <c r="W7856" s="24">
        <f>Table1[[#This Row],[Male Ballots]]/Table1[[#This Row],[Male Population]]</f>
        <v>0.27184943827851882</v>
      </c>
      <c r="X7856" s="24">
        <f>Table1[[#This Row],[Total Ballots]]/Table1[[#This Row],[Total Population]]</f>
        <v>0.2794058408862034</v>
      </c>
      <c r="Y7856" s="24">
        <f>Table1[[#This Row],[Female Ballots]]/Table1[[#This Row],[Female Voters]]</f>
        <v>0.41972572041020145</v>
      </c>
      <c r="Z7856" s="24">
        <f>Table1[[#This Row],[Male Ballots]]/Table1[[#This Row],[Male Voters]]</f>
        <v>0.43047941524239491</v>
      </c>
      <c r="AA7856" s="24">
        <f>Table1[[#This Row],[Total Ballots]]/Table1[[#This Row],[Total Voters]]</f>
        <v>0.42442475619861048</v>
      </c>
    </row>
    <row r="7857" spans="1:27" x14ac:dyDescent="0.35">
      <c r="A7857" s="8" t="s">
        <v>48</v>
      </c>
      <c r="B7857" s="16">
        <v>2007</v>
      </c>
      <c r="C7857" s="17" t="s">
        <v>82</v>
      </c>
      <c r="D7857" s="16"/>
      <c r="E7857" s="34" t="s">
        <v>74</v>
      </c>
      <c r="F7857" s="34" t="s">
        <v>78</v>
      </c>
      <c r="G7857" s="9" t="s">
        <v>62</v>
      </c>
      <c r="H7857" s="10">
        <v>7586</v>
      </c>
      <c r="I7857" s="10">
        <v>7734</v>
      </c>
      <c r="J7857" s="53">
        <v>15320</v>
      </c>
      <c r="K7857" s="55">
        <v>3644</v>
      </c>
      <c r="L7857" s="57">
        <v>3165</v>
      </c>
      <c r="M7857" s="57">
        <v>42</v>
      </c>
      <c r="N7857" s="59">
        <v>6851</v>
      </c>
      <c r="O7857" s="61">
        <v>487</v>
      </c>
      <c r="P7857" s="10">
        <v>431</v>
      </c>
      <c r="Q7857" s="10">
        <v>3</v>
      </c>
      <c r="R7857" s="11">
        <v>921</v>
      </c>
      <c r="S7857" s="24">
        <f>Table1[[#This Row],[Female Voters]]/Table1[[#This Row],[Female Population]]</f>
        <v>0.48035855523332455</v>
      </c>
      <c r="T7857" s="24">
        <f>Table1[[#This Row],[Male Voters]]/Table1[[#This Row],[Male Population]]</f>
        <v>0.40923196276183088</v>
      </c>
      <c r="U7857" s="24">
        <f>Table1[[#This Row],[Total Voters]]/Table1[[#This Row],[Total Population]]</f>
        <v>0.44719321148825064</v>
      </c>
      <c r="V7857" s="24">
        <f>Table1[[#This Row],[Female Ballots]]/Table1[[#This Row],[Female Population]]</f>
        <v>6.4197205378328501E-2</v>
      </c>
      <c r="W7857" s="24">
        <f>Table1[[#This Row],[Male Ballots]]/Table1[[#This Row],[Male Population]]</f>
        <v>5.5727954486682184E-2</v>
      </c>
      <c r="X7857" s="24">
        <f>Table1[[#This Row],[Total Ballots]]/Table1[[#This Row],[Total Population]]</f>
        <v>6.0117493472584854E-2</v>
      </c>
      <c r="Y7857" s="24">
        <f>Table1[[#This Row],[Female Ballots]]/Table1[[#This Row],[Female Voters]]</f>
        <v>0.1336443468715697</v>
      </c>
      <c r="Z7857" s="24">
        <f>Table1[[#This Row],[Male Ballots]]/Table1[[#This Row],[Male Voters]]</f>
        <v>0.13617693522906793</v>
      </c>
      <c r="AA7857" s="24">
        <f>Table1[[#This Row],[Total Ballots]]/Table1[[#This Row],[Total Voters]]</f>
        <v>0.13443292949934316</v>
      </c>
    </row>
    <row r="7858" spans="1:27" x14ac:dyDescent="0.35">
      <c r="A7858" s="8" t="s">
        <v>48</v>
      </c>
      <c r="B7858" s="16">
        <v>2007</v>
      </c>
      <c r="C7858" s="17" t="s">
        <v>82</v>
      </c>
      <c r="D7858" s="16"/>
      <c r="E7858" s="34" t="s">
        <v>74</v>
      </c>
      <c r="F7858" s="34" t="s">
        <v>78</v>
      </c>
      <c r="G7858" s="9" t="s">
        <v>63</v>
      </c>
      <c r="H7858" s="10">
        <v>10243</v>
      </c>
      <c r="I7858" s="10">
        <v>10466</v>
      </c>
      <c r="J7858" s="53">
        <v>20709</v>
      </c>
      <c r="K7858" s="55">
        <v>5351</v>
      </c>
      <c r="L7858" s="57">
        <v>4597</v>
      </c>
      <c r="M7858" s="57">
        <v>39</v>
      </c>
      <c r="N7858" s="59">
        <v>9987</v>
      </c>
      <c r="O7858" s="61">
        <v>1122</v>
      </c>
      <c r="P7858" s="10">
        <v>928</v>
      </c>
      <c r="Q7858" s="10">
        <v>9</v>
      </c>
      <c r="R7858" s="11">
        <v>2059</v>
      </c>
      <c r="S7858" s="24">
        <f>Table1[[#This Row],[Female Voters]]/Table1[[#This Row],[Female Population]]</f>
        <v>0.52240554525041494</v>
      </c>
      <c r="T7858" s="24">
        <f>Table1[[#This Row],[Male Voters]]/Table1[[#This Row],[Male Population]]</f>
        <v>0.43923179820370722</v>
      </c>
      <c r="U7858" s="24">
        <f>Table1[[#This Row],[Total Voters]]/Table1[[#This Row],[Total Population]]</f>
        <v>0.48225409242358397</v>
      </c>
      <c r="V7858" s="24">
        <f>Table1[[#This Row],[Female Ballots]]/Table1[[#This Row],[Female Population]]</f>
        <v>0.10953822122425071</v>
      </c>
      <c r="W7858" s="24">
        <f>Table1[[#This Row],[Male Ballots]]/Table1[[#This Row],[Male Population]]</f>
        <v>8.8668068029810809E-2</v>
      </c>
      <c r="X7858" s="24">
        <f>Table1[[#This Row],[Total Ballots]]/Table1[[#This Row],[Total Population]]</f>
        <v>9.9425370611811295E-2</v>
      </c>
      <c r="Y7858" s="24">
        <f>Table1[[#This Row],[Female Ballots]]/Table1[[#This Row],[Female Voters]]</f>
        <v>0.20968043356381985</v>
      </c>
      <c r="Z7858" s="24">
        <f>Table1[[#This Row],[Male Ballots]]/Table1[[#This Row],[Male Voters]]</f>
        <v>0.20187078529475744</v>
      </c>
      <c r="AA7858" s="24">
        <f>Table1[[#This Row],[Total Ballots]]/Table1[[#This Row],[Total Voters]]</f>
        <v>0.20616801842395113</v>
      </c>
    </row>
    <row r="7859" spans="1:27" x14ac:dyDescent="0.35">
      <c r="A7859" s="8" t="s">
        <v>48</v>
      </c>
      <c r="B7859" s="16">
        <v>2007</v>
      </c>
      <c r="C7859" s="17" t="s">
        <v>82</v>
      </c>
      <c r="D7859" s="16"/>
      <c r="E7859" s="34" t="s">
        <v>74</v>
      </c>
      <c r="F7859" s="34" t="s">
        <v>78</v>
      </c>
      <c r="G7859" s="9" t="s">
        <v>64</v>
      </c>
      <c r="H7859" s="10">
        <v>11092</v>
      </c>
      <c r="I7859" s="10">
        <v>11162</v>
      </c>
      <c r="J7859" s="53">
        <v>22254</v>
      </c>
      <c r="K7859" s="55">
        <v>6884</v>
      </c>
      <c r="L7859" s="57">
        <v>5978</v>
      </c>
      <c r="M7859" s="57">
        <v>30</v>
      </c>
      <c r="N7859" s="59">
        <v>12892</v>
      </c>
      <c r="O7859" s="61">
        <v>2318</v>
      </c>
      <c r="P7859" s="10">
        <v>1978</v>
      </c>
      <c r="Q7859" s="10">
        <v>3</v>
      </c>
      <c r="R7859" s="11">
        <v>4299</v>
      </c>
      <c r="S7859" s="24">
        <f>Table1[[#This Row],[Female Voters]]/Table1[[#This Row],[Female Population]]</f>
        <v>0.6206274792643347</v>
      </c>
      <c r="T7859" s="24">
        <f>Table1[[#This Row],[Male Voters]]/Table1[[#This Row],[Male Population]]</f>
        <v>0.53556710266977248</v>
      </c>
      <c r="U7859" s="24">
        <f>Table1[[#This Row],[Total Voters]]/Table1[[#This Row],[Total Population]]</f>
        <v>0.57931158443425901</v>
      </c>
      <c r="V7859" s="24">
        <f>Table1[[#This Row],[Female Ballots]]/Table1[[#This Row],[Female Population]]</f>
        <v>0.20897944464478904</v>
      </c>
      <c r="W7859" s="24">
        <f>Table1[[#This Row],[Male Ballots]]/Table1[[#This Row],[Male Population]]</f>
        <v>0.17720838559397958</v>
      </c>
      <c r="X7859" s="24">
        <f>Table1[[#This Row],[Total Ballots]]/Table1[[#This Row],[Total Population]]</f>
        <v>0.19317875438123483</v>
      </c>
      <c r="Y7859" s="24">
        <f>Table1[[#This Row],[Female Ballots]]/Table1[[#This Row],[Female Voters]]</f>
        <v>0.33672283556072052</v>
      </c>
      <c r="Z7859" s="24">
        <f>Table1[[#This Row],[Male Ballots]]/Table1[[#This Row],[Male Voters]]</f>
        <v>0.33087989294078285</v>
      </c>
      <c r="AA7859" s="24">
        <f>Table1[[#This Row],[Total Ballots]]/Table1[[#This Row],[Total Voters]]</f>
        <v>0.33346261247285136</v>
      </c>
    </row>
    <row r="7860" spans="1:27" x14ac:dyDescent="0.35">
      <c r="A7860" s="8" t="s">
        <v>48</v>
      </c>
      <c r="B7860" s="16">
        <v>2007</v>
      </c>
      <c r="C7860" s="17" t="s">
        <v>82</v>
      </c>
      <c r="D7860" s="16"/>
      <c r="E7860" s="34" t="s">
        <v>74</v>
      </c>
      <c r="F7860" s="34" t="s">
        <v>78</v>
      </c>
      <c r="G7860" s="9" t="s">
        <v>65</v>
      </c>
      <c r="H7860" s="10">
        <v>12215</v>
      </c>
      <c r="I7860" s="10">
        <v>12181</v>
      </c>
      <c r="J7860" s="53">
        <v>24396</v>
      </c>
      <c r="K7860" s="55">
        <v>9384</v>
      </c>
      <c r="L7860" s="57">
        <v>8763</v>
      </c>
      <c r="M7860" s="57">
        <v>27</v>
      </c>
      <c r="N7860" s="59">
        <v>18174</v>
      </c>
      <c r="O7860" s="61">
        <v>3992</v>
      </c>
      <c r="P7860" s="10">
        <v>3752</v>
      </c>
      <c r="Q7860" s="10">
        <v>7</v>
      </c>
      <c r="R7860" s="11">
        <v>7751</v>
      </c>
      <c r="S7860" s="24">
        <f>Table1[[#This Row],[Female Voters]]/Table1[[#This Row],[Female Population]]</f>
        <v>0.76823577568563239</v>
      </c>
      <c r="T7860" s="24">
        <f>Table1[[#This Row],[Male Voters]]/Table1[[#This Row],[Male Population]]</f>
        <v>0.71939906411624666</v>
      </c>
      <c r="U7860" s="24">
        <f>Table1[[#This Row],[Total Voters]]/Table1[[#This Row],[Total Population]]</f>
        <v>0.74495818986719131</v>
      </c>
      <c r="V7860" s="24">
        <f>Table1[[#This Row],[Female Ballots]]/Table1[[#This Row],[Female Population]]</f>
        <v>0.32681129758493654</v>
      </c>
      <c r="W7860" s="24">
        <f>Table1[[#This Row],[Male Ballots]]/Table1[[#This Row],[Male Population]]</f>
        <v>0.30802068795665383</v>
      </c>
      <c r="X7860" s="24">
        <f>Table1[[#This Row],[Total Ballots]]/Table1[[#This Row],[Total Population]]</f>
        <v>0.31771601901951141</v>
      </c>
      <c r="Y7860" s="24">
        <f>Table1[[#This Row],[Female Ballots]]/Table1[[#This Row],[Female Voters]]</f>
        <v>0.42540494458653028</v>
      </c>
      <c r="Z7860" s="24">
        <f>Table1[[#This Row],[Male Ballots]]/Table1[[#This Row],[Male Voters]]</f>
        <v>0.42816387082049528</v>
      </c>
      <c r="AA7860" s="24">
        <f>Table1[[#This Row],[Total Ballots]]/Table1[[#This Row],[Total Voters]]</f>
        <v>0.42648839000770333</v>
      </c>
    </row>
    <row r="7861" spans="1:27" x14ac:dyDescent="0.35">
      <c r="A7861" s="8" t="s">
        <v>48</v>
      </c>
      <c r="B7861" s="16">
        <v>2007</v>
      </c>
      <c r="C7861" s="17" t="s">
        <v>82</v>
      </c>
      <c r="D7861" s="16"/>
      <c r="E7861" s="34" t="s">
        <v>74</v>
      </c>
      <c r="F7861" s="34" t="s">
        <v>78</v>
      </c>
      <c r="G7861" s="9" t="s">
        <v>66</v>
      </c>
      <c r="H7861" s="10">
        <v>9134</v>
      </c>
      <c r="I7861" s="10">
        <v>9376</v>
      </c>
      <c r="J7861" s="53">
        <v>18510</v>
      </c>
      <c r="K7861" s="55">
        <v>7628</v>
      </c>
      <c r="L7861" s="57">
        <v>7742</v>
      </c>
      <c r="M7861" s="57">
        <v>17</v>
      </c>
      <c r="N7861" s="59">
        <v>15387</v>
      </c>
      <c r="O7861" s="61">
        <v>4263</v>
      </c>
      <c r="P7861" s="10">
        <v>4376</v>
      </c>
      <c r="Q7861" s="10">
        <v>9</v>
      </c>
      <c r="R7861" s="11">
        <v>8648</v>
      </c>
      <c r="S7861" s="24">
        <f>Table1[[#This Row],[Female Voters]]/Table1[[#This Row],[Female Population]]</f>
        <v>0.83512152397635209</v>
      </c>
      <c r="T7861" s="24">
        <f>Table1[[#This Row],[Male Voters]]/Table1[[#This Row],[Male Population]]</f>
        <v>0.82572525597269619</v>
      </c>
      <c r="U7861" s="24">
        <f>Table1[[#This Row],[Total Voters]]/Table1[[#This Row],[Total Population]]</f>
        <v>0.83128038897893031</v>
      </c>
      <c r="V7861" s="24">
        <f>Table1[[#This Row],[Female Ballots]]/Table1[[#This Row],[Female Population]]</f>
        <v>0.46671775782789576</v>
      </c>
      <c r="W7861" s="24">
        <f>Table1[[#This Row],[Male Ballots]]/Table1[[#This Row],[Male Population]]</f>
        <v>0.46672354948805461</v>
      </c>
      <c r="X7861" s="24">
        <f>Table1[[#This Row],[Total Ballots]]/Table1[[#This Row],[Total Population]]</f>
        <v>0.46720691518098323</v>
      </c>
      <c r="Y7861" s="24">
        <f>Table1[[#This Row],[Female Ballots]]/Table1[[#This Row],[Female Voters]]</f>
        <v>0.55886208704771889</v>
      </c>
      <c r="Z7861" s="24">
        <f>Table1[[#This Row],[Male Ballots]]/Table1[[#This Row],[Male Voters]]</f>
        <v>0.56522862309480759</v>
      </c>
      <c r="AA7861" s="24">
        <f>Table1[[#This Row],[Total Ballots]]/Table1[[#This Row],[Total Voters]]</f>
        <v>0.56203288490284009</v>
      </c>
    </row>
    <row r="7862" spans="1:27" x14ac:dyDescent="0.35">
      <c r="A7862" s="8" t="s">
        <v>48</v>
      </c>
      <c r="B7862" s="16">
        <v>2007</v>
      </c>
      <c r="C7862" s="17" t="s">
        <v>82</v>
      </c>
      <c r="D7862" s="16"/>
      <c r="E7862" s="34" t="s">
        <v>74</v>
      </c>
      <c r="F7862" s="34" t="s">
        <v>78</v>
      </c>
      <c r="G7862" s="9" t="s">
        <v>67</v>
      </c>
      <c r="H7862" s="10">
        <v>9964</v>
      </c>
      <c r="I7862" s="10">
        <v>8007</v>
      </c>
      <c r="J7862" s="53">
        <v>17971</v>
      </c>
      <c r="K7862" s="55">
        <v>8162</v>
      </c>
      <c r="L7862" s="57">
        <v>6967</v>
      </c>
      <c r="M7862" s="57">
        <v>25</v>
      </c>
      <c r="N7862" s="59">
        <v>15154</v>
      </c>
      <c r="O7862" s="61">
        <v>5049</v>
      </c>
      <c r="P7862" s="10">
        <v>4554</v>
      </c>
      <c r="Q7862" s="10">
        <v>13</v>
      </c>
      <c r="R7862" s="11">
        <v>9616</v>
      </c>
      <c r="S7862" s="24">
        <f>Table1[[#This Row],[Female Voters]]/Table1[[#This Row],[Female Population]]</f>
        <v>0.81914893617021278</v>
      </c>
      <c r="T7862" s="24">
        <f>Table1[[#This Row],[Male Voters]]/Table1[[#This Row],[Male Population]]</f>
        <v>0.87011365055576373</v>
      </c>
      <c r="U7862" s="24">
        <f>Table1[[#This Row],[Total Voters]]/Table1[[#This Row],[Total Population]]</f>
        <v>0.84324745423181791</v>
      </c>
      <c r="V7862" s="24">
        <f>Table1[[#This Row],[Female Ballots]]/Table1[[#This Row],[Female Population]]</f>
        <v>0.50672420714572464</v>
      </c>
      <c r="W7862" s="24">
        <f>Table1[[#This Row],[Male Ballots]]/Table1[[#This Row],[Male Population]]</f>
        <v>0.56875234170101163</v>
      </c>
      <c r="X7862" s="24">
        <f>Table1[[#This Row],[Total Ballots]]/Table1[[#This Row],[Total Population]]</f>
        <v>0.53508430248734073</v>
      </c>
      <c r="Y7862" s="24">
        <f>Table1[[#This Row],[Female Ballots]]/Table1[[#This Row],[Female Voters]]</f>
        <v>0.6185983827493261</v>
      </c>
      <c r="Z7862" s="24">
        <f>Table1[[#This Row],[Male Ballots]]/Table1[[#This Row],[Male Voters]]</f>
        <v>0.65365293526625523</v>
      </c>
      <c r="AA7862" s="24">
        <f>Table1[[#This Row],[Total Ballots]]/Table1[[#This Row],[Total Voters]]</f>
        <v>0.63455193348290884</v>
      </c>
    </row>
    <row r="7863" spans="1:27" x14ac:dyDescent="0.35">
      <c r="A7863" s="8" t="s">
        <v>44</v>
      </c>
      <c r="B7863" s="16">
        <v>2007</v>
      </c>
      <c r="C7863" s="17" t="s">
        <v>82</v>
      </c>
      <c r="D7863" s="16"/>
      <c r="E7863" s="34" t="s">
        <v>74</v>
      </c>
      <c r="F7863" s="34" t="s">
        <v>78</v>
      </c>
      <c r="G7863" s="9" t="s">
        <v>79</v>
      </c>
      <c r="H7863" s="10">
        <v>26524</v>
      </c>
      <c r="I7863" s="10">
        <v>25992</v>
      </c>
      <c r="J7863" s="53">
        <v>52516</v>
      </c>
      <c r="K7863" s="55">
        <v>18832</v>
      </c>
      <c r="L7863" s="57">
        <v>16709</v>
      </c>
      <c r="M7863" s="57">
        <v>559</v>
      </c>
      <c r="N7863" s="59">
        <v>36100</v>
      </c>
      <c r="O7863" s="61">
        <v>9880</v>
      </c>
      <c r="P7863" s="10">
        <v>8836</v>
      </c>
      <c r="Q7863" s="10">
        <v>217</v>
      </c>
      <c r="R7863" s="11">
        <v>18933</v>
      </c>
      <c r="S7863" s="24">
        <f>Table1[[#This Row],[Female Voters]]/Table1[[#This Row],[Female Population]]</f>
        <v>0.70999849193183528</v>
      </c>
      <c r="T7863" s="24">
        <f>Table1[[#This Row],[Male Voters]]/Table1[[#This Row],[Male Population]]</f>
        <v>0.64285164666051098</v>
      </c>
      <c r="U7863" s="24">
        <f>Table1[[#This Row],[Total Voters]]/Table1[[#This Row],[Total Population]]</f>
        <v>0.68740955137481907</v>
      </c>
      <c r="V7863" s="24">
        <f>Table1[[#This Row],[Female Ballots]]/Table1[[#This Row],[Female Population]]</f>
        <v>0.37249283667621774</v>
      </c>
      <c r="W7863" s="24">
        <f>Table1[[#This Row],[Male Ballots]]/Table1[[#This Row],[Male Population]]</f>
        <v>0.33995075407817787</v>
      </c>
      <c r="X7863" s="24">
        <f>Table1[[#This Row],[Total Ballots]]/Table1[[#This Row],[Total Population]]</f>
        <v>0.36051869906314266</v>
      </c>
      <c r="Y7863" s="24">
        <f>Table1[[#This Row],[Female Ballots]]/Table1[[#This Row],[Female Voters]]</f>
        <v>0.52463891248937977</v>
      </c>
      <c r="Z7863" s="24">
        <f>Table1[[#This Row],[Male Ballots]]/Table1[[#This Row],[Male Voters]]</f>
        <v>0.52881680531450115</v>
      </c>
      <c r="AA7863" s="24">
        <f>Table1[[#This Row],[Total Ballots]]/Table1[[#This Row],[Total Voters]]</f>
        <v>0.52445983379501382</v>
      </c>
    </row>
    <row r="7864" spans="1:27" x14ac:dyDescent="0.35">
      <c r="A7864" s="8" t="s">
        <v>44</v>
      </c>
      <c r="B7864" s="16">
        <v>2007</v>
      </c>
      <c r="C7864" s="17" t="s">
        <v>82</v>
      </c>
      <c r="D7864" s="16"/>
      <c r="E7864" s="34" t="s">
        <v>74</v>
      </c>
      <c r="F7864" s="34" t="s">
        <v>78</v>
      </c>
      <c r="G7864" s="9" t="s">
        <v>62</v>
      </c>
      <c r="H7864" s="10">
        <v>3006</v>
      </c>
      <c r="I7864" s="10">
        <v>3296</v>
      </c>
      <c r="J7864" s="53">
        <v>6302</v>
      </c>
      <c r="K7864" s="55">
        <v>1604</v>
      </c>
      <c r="L7864" s="57">
        <v>1299</v>
      </c>
      <c r="M7864" s="57">
        <v>134</v>
      </c>
      <c r="N7864" s="59">
        <v>3037</v>
      </c>
      <c r="O7864" s="61">
        <v>225</v>
      </c>
      <c r="P7864" s="10">
        <v>179</v>
      </c>
      <c r="Q7864" s="10">
        <v>17</v>
      </c>
      <c r="R7864" s="11">
        <v>421</v>
      </c>
      <c r="S7864" s="24">
        <f>Table1[[#This Row],[Female Voters]]/Table1[[#This Row],[Female Population]]</f>
        <v>0.53359946773120426</v>
      </c>
      <c r="T7864" s="24">
        <f>Table1[[#This Row],[Male Voters]]/Table1[[#This Row],[Male Population]]</f>
        <v>0.39411407766990292</v>
      </c>
      <c r="U7864" s="24">
        <f>Table1[[#This Row],[Total Voters]]/Table1[[#This Row],[Total Population]]</f>
        <v>0.48191050460171375</v>
      </c>
      <c r="V7864" s="24">
        <f>Table1[[#This Row],[Female Ballots]]/Table1[[#This Row],[Female Population]]</f>
        <v>7.4850299401197598E-2</v>
      </c>
      <c r="W7864" s="24">
        <f>Table1[[#This Row],[Male Ballots]]/Table1[[#This Row],[Male Population]]</f>
        <v>5.4308252427184463E-2</v>
      </c>
      <c r="X7864" s="24">
        <f>Table1[[#This Row],[Total Ballots]]/Table1[[#This Row],[Total Population]]</f>
        <v>6.6804189146302762E-2</v>
      </c>
      <c r="Y7864" s="24">
        <f>Table1[[#This Row],[Female Ballots]]/Table1[[#This Row],[Female Voters]]</f>
        <v>0.14027431421446385</v>
      </c>
      <c r="Z7864" s="24">
        <f>Table1[[#This Row],[Male Ballots]]/Table1[[#This Row],[Male Voters]]</f>
        <v>0.13779830638953042</v>
      </c>
      <c r="AA7864" s="24">
        <f>Table1[[#This Row],[Total Ballots]]/Table1[[#This Row],[Total Voters]]</f>
        <v>0.13862364175172867</v>
      </c>
    </row>
    <row r="7865" spans="1:27" x14ac:dyDescent="0.35">
      <c r="A7865" s="8" t="s">
        <v>44</v>
      </c>
      <c r="B7865" s="16">
        <v>2007</v>
      </c>
      <c r="C7865" s="17" t="s">
        <v>82</v>
      </c>
      <c r="D7865" s="16"/>
      <c r="E7865" s="34" t="s">
        <v>74</v>
      </c>
      <c r="F7865" s="34" t="s">
        <v>78</v>
      </c>
      <c r="G7865" s="9" t="s">
        <v>63</v>
      </c>
      <c r="H7865" s="10">
        <v>3912</v>
      </c>
      <c r="I7865" s="10">
        <v>4085</v>
      </c>
      <c r="J7865" s="53">
        <v>7997</v>
      </c>
      <c r="K7865" s="55">
        <v>2259</v>
      </c>
      <c r="L7865" s="57">
        <v>2000</v>
      </c>
      <c r="M7865" s="57">
        <v>82</v>
      </c>
      <c r="N7865" s="59">
        <v>4341</v>
      </c>
      <c r="O7865" s="61">
        <v>478</v>
      </c>
      <c r="P7865" s="10">
        <v>362</v>
      </c>
      <c r="Q7865" s="10">
        <v>17</v>
      </c>
      <c r="R7865" s="11">
        <v>857</v>
      </c>
      <c r="S7865" s="24">
        <f>Table1[[#This Row],[Female Voters]]/Table1[[#This Row],[Female Population]]</f>
        <v>0.5774539877300614</v>
      </c>
      <c r="T7865" s="24">
        <f>Table1[[#This Row],[Male Voters]]/Table1[[#This Row],[Male Population]]</f>
        <v>0.48959608323133413</v>
      </c>
      <c r="U7865" s="24">
        <f>Table1[[#This Row],[Total Voters]]/Table1[[#This Row],[Total Population]]</f>
        <v>0.54282856071026631</v>
      </c>
      <c r="V7865" s="24">
        <f>Table1[[#This Row],[Female Ballots]]/Table1[[#This Row],[Female Population]]</f>
        <v>0.1221881390593047</v>
      </c>
      <c r="W7865" s="24">
        <f>Table1[[#This Row],[Male Ballots]]/Table1[[#This Row],[Male Population]]</f>
        <v>8.8616891064871486E-2</v>
      </c>
      <c r="X7865" s="24">
        <f>Table1[[#This Row],[Total Ballots]]/Table1[[#This Row],[Total Population]]</f>
        <v>0.10716518694510442</v>
      </c>
      <c r="Y7865" s="24">
        <f>Table1[[#This Row],[Female Ballots]]/Table1[[#This Row],[Female Voters]]</f>
        <v>0.21159805223550243</v>
      </c>
      <c r="Z7865" s="24">
        <f>Table1[[#This Row],[Male Ballots]]/Table1[[#This Row],[Male Voters]]</f>
        <v>0.18099999999999999</v>
      </c>
      <c r="AA7865" s="24">
        <f>Table1[[#This Row],[Total Ballots]]/Table1[[#This Row],[Total Voters]]</f>
        <v>0.19741994932043308</v>
      </c>
    </row>
    <row r="7866" spans="1:27" x14ac:dyDescent="0.35">
      <c r="A7866" s="8" t="s">
        <v>44</v>
      </c>
      <c r="B7866" s="16">
        <v>2007</v>
      </c>
      <c r="C7866" s="17" t="s">
        <v>82</v>
      </c>
      <c r="D7866" s="16"/>
      <c r="E7866" s="34" t="s">
        <v>74</v>
      </c>
      <c r="F7866" s="34" t="s">
        <v>78</v>
      </c>
      <c r="G7866" s="9" t="s">
        <v>64</v>
      </c>
      <c r="H7866" s="10">
        <v>4494</v>
      </c>
      <c r="I7866" s="10">
        <v>4507</v>
      </c>
      <c r="J7866" s="53">
        <v>9001</v>
      </c>
      <c r="K7866" s="55">
        <v>2569</v>
      </c>
      <c r="L7866" s="57">
        <v>2320</v>
      </c>
      <c r="M7866" s="57">
        <v>86</v>
      </c>
      <c r="N7866" s="59">
        <v>4975</v>
      </c>
      <c r="O7866" s="61">
        <v>887</v>
      </c>
      <c r="P7866" s="10">
        <v>793</v>
      </c>
      <c r="Q7866" s="10">
        <v>25</v>
      </c>
      <c r="R7866" s="11">
        <v>1705</v>
      </c>
      <c r="S7866" s="24">
        <f>Table1[[#This Row],[Female Voters]]/Table1[[#This Row],[Female Population]]</f>
        <v>0.57165109034267914</v>
      </c>
      <c r="T7866" s="24">
        <f>Table1[[#This Row],[Male Voters]]/Table1[[#This Row],[Male Population]]</f>
        <v>0.51475482582649212</v>
      </c>
      <c r="U7866" s="24">
        <f>Table1[[#This Row],[Total Voters]]/Table1[[#This Row],[Total Population]]</f>
        <v>0.55271636484835018</v>
      </c>
      <c r="V7866" s="24">
        <f>Table1[[#This Row],[Female Ballots]]/Table1[[#This Row],[Female Population]]</f>
        <v>0.19737427681352915</v>
      </c>
      <c r="W7866" s="24">
        <f>Table1[[#This Row],[Male Ballots]]/Table1[[#This Row],[Male Population]]</f>
        <v>0.17594852451741735</v>
      </c>
      <c r="X7866" s="24">
        <f>Table1[[#This Row],[Total Ballots]]/Table1[[#This Row],[Total Population]]</f>
        <v>0.18942339740028885</v>
      </c>
      <c r="Y7866" s="24">
        <f>Table1[[#This Row],[Female Ballots]]/Table1[[#This Row],[Female Voters]]</f>
        <v>0.34527053328143248</v>
      </c>
      <c r="Z7866" s="24">
        <f>Table1[[#This Row],[Male Ballots]]/Table1[[#This Row],[Male Voters]]</f>
        <v>0.34181034482758621</v>
      </c>
      <c r="AA7866" s="24">
        <f>Table1[[#This Row],[Total Ballots]]/Table1[[#This Row],[Total Voters]]</f>
        <v>0.34271356783919599</v>
      </c>
    </row>
    <row r="7867" spans="1:27" x14ac:dyDescent="0.35">
      <c r="A7867" s="8" t="s">
        <v>44</v>
      </c>
      <c r="B7867" s="16">
        <v>2007</v>
      </c>
      <c r="C7867" s="17" t="s">
        <v>82</v>
      </c>
      <c r="D7867" s="16"/>
      <c r="E7867" s="34" t="s">
        <v>74</v>
      </c>
      <c r="F7867" s="34" t="s">
        <v>78</v>
      </c>
      <c r="G7867" s="9" t="s">
        <v>65</v>
      </c>
      <c r="H7867" s="10">
        <v>5311</v>
      </c>
      <c r="I7867" s="10">
        <v>5244</v>
      </c>
      <c r="J7867" s="53">
        <v>10555</v>
      </c>
      <c r="K7867" s="55">
        <v>4010</v>
      </c>
      <c r="L7867" s="57">
        <v>3560</v>
      </c>
      <c r="M7867" s="57">
        <v>94</v>
      </c>
      <c r="N7867" s="59">
        <v>7664</v>
      </c>
      <c r="O7867" s="61">
        <v>2076</v>
      </c>
      <c r="P7867" s="10">
        <v>1756</v>
      </c>
      <c r="Q7867" s="10">
        <v>40</v>
      </c>
      <c r="R7867" s="11">
        <v>3872</v>
      </c>
      <c r="S7867" s="24">
        <f>Table1[[#This Row],[Female Voters]]/Table1[[#This Row],[Female Population]]</f>
        <v>0.75503671624929392</v>
      </c>
      <c r="T7867" s="24">
        <f>Table1[[#This Row],[Male Voters]]/Table1[[#This Row],[Male Population]]</f>
        <v>0.67887109077040431</v>
      </c>
      <c r="U7867" s="24">
        <f>Table1[[#This Row],[Total Voters]]/Table1[[#This Row],[Total Population]]</f>
        <v>0.72610137375651351</v>
      </c>
      <c r="V7867" s="24">
        <f>Table1[[#This Row],[Female Ballots]]/Table1[[#This Row],[Female Population]]</f>
        <v>0.39088683863679158</v>
      </c>
      <c r="W7867" s="24">
        <f>Table1[[#This Row],[Male Ballots]]/Table1[[#This Row],[Male Population]]</f>
        <v>0.33485888634630051</v>
      </c>
      <c r="X7867" s="24">
        <f>Table1[[#This Row],[Total Ballots]]/Table1[[#This Row],[Total Population]]</f>
        <v>0.36684036001894837</v>
      </c>
      <c r="Y7867" s="24">
        <f>Table1[[#This Row],[Female Ballots]]/Table1[[#This Row],[Female Voters]]</f>
        <v>0.51770573566084788</v>
      </c>
      <c r="Z7867" s="24">
        <f>Table1[[#This Row],[Male Ballots]]/Table1[[#This Row],[Male Voters]]</f>
        <v>0.49325842696629213</v>
      </c>
      <c r="AA7867" s="24">
        <f>Table1[[#This Row],[Total Ballots]]/Table1[[#This Row],[Total Voters]]</f>
        <v>0.50521920668058451</v>
      </c>
    </row>
    <row r="7868" spans="1:27" x14ac:dyDescent="0.35">
      <c r="A7868" s="8" t="s">
        <v>44</v>
      </c>
      <c r="B7868" s="16">
        <v>2007</v>
      </c>
      <c r="C7868" s="17" t="s">
        <v>82</v>
      </c>
      <c r="D7868" s="16"/>
      <c r="E7868" s="34" t="s">
        <v>74</v>
      </c>
      <c r="F7868" s="34" t="s">
        <v>78</v>
      </c>
      <c r="G7868" s="9" t="s">
        <v>66</v>
      </c>
      <c r="H7868" s="10">
        <v>4210</v>
      </c>
      <c r="I7868" s="10">
        <v>4271</v>
      </c>
      <c r="J7868" s="53">
        <v>8481</v>
      </c>
      <c r="K7868" s="55">
        <v>3670</v>
      </c>
      <c r="L7868" s="57">
        <v>3515</v>
      </c>
      <c r="M7868" s="57">
        <v>83</v>
      </c>
      <c r="N7868" s="59">
        <v>7268</v>
      </c>
      <c r="O7868" s="61">
        <v>2513</v>
      </c>
      <c r="P7868" s="10">
        <v>2409</v>
      </c>
      <c r="Q7868" s="10">
        <v>54</v>
      </c>
      <c r="R7868" s="11">
        <v>4976</v>
      </c>
      <c r="S7868" s="24">
        <f>Table1[[#This Row],[Female Voters]]/Table1[[#This Row],[Female Population]]</f>
        <v>0.87173396674584325</v>
      </c>
      <c r="T7868" s="24">
        <f>Table1[[#This Row],[Male Voters]]/Table1[[#This Row],[Male Population]]</f>
        <v>0.82299227347225479</v>
      </c>
      <c r="U7868" s="24">
        <f>Table1[[#This Row],[Total Voters]]/Table1[[#This Row],[Total Population]]</f>
        <v>0.85697441339464686</v>
      </c>
      <c r="V7868" s="24">
        <f>Table1[[#This Row],[Female Ballots]]/Table1[[#This Row],[Female Population]]</f>
        <v>0.59691211401425182</v>
      </c>
      <c r="W7868" s="24">
        <f>Table1[[#This Row],[Male Ballots]]/Table1[[#This Row],[Male Population]]</f>
        <v>0.56403652540388671</v>
      </c>
      <c r="X7868" s="24">
        <f>Table1[[#This Row],[Total Ballots]]/Table1[[#This Row],[Total Population]]</f>
        <v>0.58672326376606532</v>
      </c>
      <c r="Y7868" s="24">
        <f>Table1[[#This Row],[Female Ballots]]/Table1[[#This Row],[Female Voters]]</f>
        <v>0.68474114441416889</v>
      </c>
      <c r="Z7868" s="24">
        <f>Table1[[#This Row],[Male Ballots]]/Table1[[#This Row],[Male Voters]]</f>
        <v>0.68534850640113798</v>
      </c>
      <c r="AA7868" s="24">
        <f>Table1[[#This Row],[Total Ballots]]/Table1[[#This Row],[Total Voters]]</f>
        <v>0.68464501926252064</v>
      </c>
    </row>
    <row r="7869" spans="1:27" x14ac:dyDescent="0.35">
      <c r="A7869" s="8" t="s">
        <v>44</v>
      </c>
      <c r="B7869" s="16">
        <v>2007</v>
      </c>
      <c r="C7869" s="17" t="s">
        <v>82</v>
      </c>
      <c r="D7869" s="16"/>
      <c r="E7869" s="34" t="s">
        <v>74</v>
      </c>
      <c r="F7869" s="34" t="s">
        <v>78</v>
      </c>
      <c r="G7869" s="9" t="s">
        <v>67</v>
      </c>
      <c r="H7869" s="10">
        <v>5591</v>
      </c>
      <c r="I7869" s="10">
        <v>4589</v>
      </c>
      <c r="J7869" s="53">
        <v>10180</v>
      </c>
      <c r="K7869" s="55">
        <v>4720</v>
      </c>
      <c r="L7869" s="57">
        <v>4015</v>
      </c>
      <c r="M7869" s="57">
        <v>80</v>
      </c>
      <c r="N7869" s="59">
        <v>8815</v>
      </c>
      <c r="O7869" s="61">
        <v>3701</v>
      </c>
      <c r="P7869" s="10">
        <v>3337</v>
      </c>
      <c r="Q7869" s="10">
        <v>64</v>
      </c>
      <c r="R7869" s="11">
        <v>7102</v>
      </c>
      <c r="S7869" s="24">
        <f>Table1[[#This Row],[Female Voters]]/Table1[[#This Row],[Female Population]]</f>
        <v>0.84421391522089073</v>
      </c>
      <c r="T7869" s="24">
        <f>Table1[[#This Row],[Male Voters]]/Table1[[#This Row],[Male Population]]</f>
        <v>0.87491828285029416</v>
      </c>
      <c r="U7869" s="24">
        <f>Table1[[#This Row],[Total Voters]]/Table1[[#This Row],[Total Population]]</f>
        <v>0.86591355599214148</v>
      </c>
      <c r="V7869" s="24">
        <f>Table1[[#This Row],[Female Ballots]]/Table1[[#This Row],[Female Population]]</f>
        <v>0.66195671615095686</v>
      </c>
      <c r="W7869" s="24">
        <f>Table1[[#This Row],[Male Ballots]]/Table1[[#This Row],[Male Population]]</f>
        <v>0.72717367618217477</v>
      </c>
      <c r="X7869" s="24">
        <f>Table1[[#This Row],[Total Ballots]]/Table1[[#This Row],[Total Population]]</f>
        <v>0.69764243614931243</v>
      </c>
      <c r="Y7869" s="24">
        <f>Table1[[#This Row],[Female Ballots]]/Table1[[#This Row],[Female Voters]]</f>
        <v>0.78411016949152545</v>
      </c>
      <c r="Z7869" s="24">
        <f>Table1[[#This Row],[Male Ballots]]/Table1[[#This Row],[Male Voters]]</f>
        <v>0.83113325031133245</v>
      </c>
      <c r="AA7869" s="24">
        <f>Table1[[#This Row],[Total Ballots]]/Table1[[#This Row],[Total Voters]]</f>
        <v>0.80567214974475321</v>
      </c>
    </row>
    <row r="7870" spans="1:27" x14ac:dyDescent="0.35">
      <c r="A7870" s="8" t="s">
        <v>33</v>
      </c>
      <c r="B7870" s="16">
        <v>2007</v>
      </c>
      <c r="C7870" s="17" t="s">
        <v>82</v>
      </c>
      <c r="D7870" s="16"/>
      <c r="E7870" s="34" t="s">
        <v>74</v>
      </c>
      <c r="F7870" s="34" t="s">
        <v>78</v>
      </c>
      <c r="G7870" s="9" t="s">
        <v>79</v>
      </c>
      <c r="H7870" s="10">
        <v>28630</v>
      </c>
      <c r="I7870" s="10">
        <v>27717</v>
      </c>
      <c r="J7870" s="53">
        <v>56347</v>
      </c>
      <c r="K7870" s="55">
        <v>23138</v>
      </c>
      <c r="L7870" s="57">
        <v>20136</v>
      </c>
      <c r="M7870" s="57"/>
      <c r="N7870" s="59">
        <v>43274</v>
      </c>
      <c r="O7870" s="61">
        <v>13285</v>
      </c>
      <c r="P7870" s="10">
        <v>11623</v>
      </c>
      <c r="Q7870" s="10"/>
      <c r="R7870" s="11">
        <v>24908</v>
      </c>
      <c r="S7870" s="24">
        <f>Table1[[#This Row],[Female Voters]]/Table1[[#This Row],[Female Population]]</f>
        <v>0.80817324484806152</v>
      </c>
      <c r="T7870" s="24">
        <f>Table1[[#This Row],[Male Voters]]/Table1[[#This Row],[Male Population]]</f>
        <v>0.72648555038424067</v>
      </c>
      <c r="U7870" s="24">
        <f>Table1[[#This Row],[Total Voters]]/Table1[[#This Row],[Total Population]]</f>
        <v>0.76799119740181376</v>
      </c>
      <c r="V7870" s="24">
        <f>Table1[[#This Row],[Female Ballots]]/Table1[[#This Row],[Female Population]]</f>
        <v>0.46402375130981488</v>
      </c>
      <c r="W7870" s="24">
        <f>Table1[[#This Row],[Male Ballots]]/Table1[[#This Row],[Male Population]]</f>
        <v>0.41934552801529745</v>
      </c>
      <c r="X7870" s="24">
        <f>Table1[[#This Row],[Total Ballots]]/Table1[[#This Row],[Total Population]]</f>
        <v>0.44204660407830054</v>
      </c>
      <c r="Y7870" s="24">
        <f>Table1[[#This Row],[Female Ballots]]/Table1[[#This Row],[Female Voters]]</f>
        <v>0.57416371337194227</v>
      </c>
      <c r="Z7870" s="24">
        <f>Table1[[#This Row],[Male Ballots]]/Table1[[#This Row],[Male Voters]]</f>
        <v>0.57722487087802943</v>
      </c>
      <c r="AA7870" s="24">
        <f>Table1[[#This Row],[Total Ballots]]/Table1[[#This Row],[Total Voters]]</f>
        <v>0.57558811295466095</v>
      </c>
    </row>
    <row r="7871" spans="1:27" x14ac:dyDescent="0.35">
      <c r="A7871" s="8" t="s">
        <v>33</v>
      </c>
      <c r="B7871" s="16">
        <v>2007</v>
      </c>
      <c r="C7871" s="17" t="s">
        <v>82</v>
      </c>
      <c r="D7871" s="16"/>
      <c r="E7871" s="34" t="s">
        <v>74</v>
      </c>
      <c r="F7871" s="34" t="s">
        <v>78</v>
      </c>
      <c r="G7871" s="9" t="s">
        <v>62</v>
      </c>
      <c r="H7871" s="10">
        <v>2355</v>
      </c>
      <c r="I7871" s="10">
        <v>2936</v>
      </c>
      <c r="J7871" s="53">
        <v>5291</v>
      </c>
      <c r="K7871" s="55">
        <v>1388</v>
      </c>
      <c r="L7871" s="57">
        <v>1351</v>
      </c>
      <c r="M7871" s="57"/>
      <c r="N7871" s="59">
        <v>2739</v>
      </c>
      <c r="O7871" s="61">
        <v>161</v>
      </c>
      <c r="P7871" s="10">
        <v>179</v>
      </c>
      <c r="Q7871" s="10"/>
      <c r="R7871" s="11">
        <v>340</v>
      </c>
      <c r="S7871" s="24">
        <f>Table1[[#This Row],[Female Voters]]/Table1[[#This Row],[Female Population]]</f>
        <v>0.58938428874734605</v>
      </c>
      <c r="T7871" s="24">
        <f>Table1[[#This Row],[Male Voters]]/Table1[[#This Row],[Male Population]]</f>
        <v>0.46014986376021799</v>
      </c>
      <c r="U7871" s="24">
        <f>Table1[[#This Row],[Total Voters]]/Table1[[#This Row],[Total Population]]</f>
        <v>0.51767151767151764</v>
      </c>
      <c r="V7871" s="24">
        <f>Table1[[#This Row],[Female Ballots]]/Table1[[#This Row],[Female Population]]</f>
        <v>6.8365180467091294E-2</v>
      </c>
      <c r="W7871" s="24">
        <f>Table1[[#This Row],[Male Ballots]]/Table1[[#This Row],[Male Population]]</f>
        <v>6.0967302452316074E-2</v>
      </c>
      <c r="X7871" s="24">
        <f>Table1[[#This Row],[Total Ballots]]/Table1[[#This Row],[Total Population]]</f>
        <v>6.4260064260064254E-2</v>
      </c>
      <c r="Y7871" s="24">
        <f>Table1[[#This Row],[Female Ballots]]/Table1[[#This Row],[Female Voters]]</f>
        <v>0.11599423631123919</v>
      </c>
      <c r="Z7871" s="24">
        <f>Table1[[#This Row],[Male Ballots]]/Table1[[#This Row],[Male Voters]]</f>
        <v>0.13249444855662473</v>
      </c>
      <c r="AA7871" s="24">
        <f>Table1[[#This Row],[Total Ballots]]/Table1[[#This Row],[Total Voters]]</f>
        <v>0.12413289521723257</v>
      </c>
    </row>
    <row r="7872" spans="1:27" x14ac:dyDescent="0.35">
      <c r="A7872" s="8" t="s">
        <v>33</v>
      </c>
      <c r="B7872" s="16">
        <v>2007</v>
      </c>
      <c r="C7872" s="17" t="s">
        <v>82</v>
      </c>
      <c r="D7872" s="16"/>
      <c r="E7872" s="34" t="s">
        <v>74</v>
      </c>
      <c r="F7872" s="34" t="s">
        <v>78</v>
      </c>
      <c r="G7872" s="9" t="s">
        <v>63</v>
      </c>
      <c r="H7872" s="10">
        <v>3045</v>
      </c>
      <c r="I7872" s="10">
        <v>3503</v>
      </c>
      <c r="J7872" s="53">
        <v>6548</v>
      </c>
      <c r="K7872" s="55">
        <v>2078</v>
      </c>
      <c r="L7872" s="57">
        <v>1844</v>
      </c>
      <c r="M7872" s="57"/>
      <c r="N7872" s="59">
        <v>3922</v>
      </c>
      <c r="O7872" s="61">
        <v>441</v>
      </c>
      <c r="P7872" s="10">
        <v>352</v>
      </c>
      <c r="Q7872" s="10"/>
      <c r="R7872" s="11">
        <v>793</v>
      </c>
      <c r="S7872" s="24">
        <f>Table1[[#This Row],[Female Voters]]/Table1[[#This Row],[Female Population]]</f>
        <v>0.68243021346469623</v>
      </c>
      <c r="T7872" s="24">
        <f>Table1[[#This Row],[Male Voters]]/Table1[[#This Row],[Male Population]]</f>
        <v>0.52640593776762779</v>
      </c>
      <c r="U7872" s="24">
        <f>Table1[[#This Row],[Total Voters]]/Table1[[#This Row],[Total Population]]</f>
        <v>0.59896151496640193</v>
      </c>
      <c r="V7872" s="24">
        <f>Table1[[#This Row],[Female Ballots]]/Table1[[#This Row],[Female Population]]</f>
        <v>0.14482758620689656</v>
      </c>
      <c r="W7872" s="24">
        <f>Table1[[#This Row],[Male Ballots]]/Table1[[#This Row],[Male Population]]</f>
        <v>0.10048529831572937</v>
      </c>
      <c r="X7872" s="24">
        <f>Table1[[#This Row],[Total Ballots]]/Table1[[#This Row],[Total Population]]</f>
        <v>0.12110568112400732</v>
      </c>
      <c r="Y7872" s="24">
        <f>Table1[[#This Row],[Female Ballots]]/Table1[[#This Row],[Female Voters]]</f>
        <v>0.212223291626564</v>
      </c>
      <c r="Z7872" s="24">
        <f>Table1[[#This Row],[Male Ballots]]/Table1[[#This Row],[Male Voters]]</f>
        <v>0.19088937093275488</v>
      </c>
      <c r="AA7872" s="24">
        <f>Table1[[#This Row],[Total Ballots]]/Table1[[#This Row],[Total Voters]]</f>
        <v>0.20219275879653237</v>
      </c>
    </row>
    <row r="7873" spans="1:27" x14ac:dyDescent="0.35">
      <c r="A7873" s="8" t="s">
        <v>33</v>
      </c>
      <c r="B7873" s="16">
        <v>2007</v>
      </c>
      <c r="C7873" s="17" t="s">
        <v>82</v>
      </c>
      <c r="D7873" s="16"/>
      <c r="E7873" s="34" t="s">
        <v>74</v>
      </c>
      <c r="F7873" s="34" t="s">
        <v>78</v>
      </c>
      <c r="G7873" s="9" t="s">
        <v>64</v>
      </c>
      <c r="H7873" s="10">
        <v>3792</v>
      </c>
      <c r="I7873" s="10">
        <v>3865</v>
      </c>
      <c r="J7873" s="53">
        <v>7657</v>
      </c>
      <c r="K7873" s="55">
        <v>2482</v>
      </c>
      <c r="L7873" s="57">
        <v>2120</v>
      </c>
      <c r="M7873" s="57"/>
      <c r="N7873" s="59">
        <v>4602</v>
      </c>
      <c r="O7873" s="61">
        <v>816</v>
      </c>
      <c r="P7873" s="10">
        <v>679</v>
      </c>
      <c r="Q7873" s="10"/>
      <c r="R7873" s="11">
        <v>1495</v>
      </c>
      <c r="S7873" s="24">
        <f>Table1[[#This Row],[Female Voters]]/Table1[[#This Row],[Female Population]]</f>
        <v>0.65453586497890293</v>
      </c>
      <c r="T7873" s="24">
        <f>Table1[[#This Row],[Male Voters]]/Table1[[#This Row],[Male Population]]</f>
        <v>0.5485122897800776</v>
      </c>
      <c r="U7873" s="24">
        <f>Table1[[#This Row],[Total Voters]]/Table1[[#This Row],[Total Population]]</f>
        <v>0.60101867572156198</v>
      </c>
      <c r="V7873" s="24">
        <f>Table1[[#This Row],[Female Ballots]]/Table1[[#This Row],[Female Population]]</f>
        <v>0.21518987341772153</v>
      </c>
      <c r="W7873" s="24">
        <f>Table1[[#This Row],[Male Ballots]]/Table1[[#This Row],[Male Population]]</f>
        <v>0.17567917205692107</v>
      </c>
      <c r="X7873" s="24">
        <f>Table1[[#This Row],[Total Ballots]]/Table1[[#This Row],[Total Population]]</f>
        <v>0.19524617996604415</v>
      </c>
      <c r="Y7873" s="24">
        <f>Table1[[#This Row],[Female Ballots]]/Table1[[#This Row],[Female Voters]]</f>
        <v>0.32876712328767121</v>
      </c>
      <c r="Z7873" s="24">
        <f>Table1[[#This Row],[Male Ballots]]/Table1[[#This Row],[Male Voters]]</f>
        <v>0.32028301886792454</v>
      </c>
      <c r="AA7873" s="24">
        <f>Table1[[#This Row],[Total Ballots]]/Table1[[#This Row],[Total Voters]]</f>
        <v>0.3248587570621469</v>
      </c>
    </row>
    <row r="7874" spans="1:27" x14ac:dyDescent="0.35">
      <c r="A7874" s="8" t="s">
        <v>33</v>
      </c>
      <c r="B7874" s="16">
        <v>2007</v>
      </c>
      <c r="C7874" s="17" t="s">
        <v>82</v>
      </c>
      <c r="D7874" s="16"/>
      <c r="E7874" s="34" t="s">
        <v>74</v>
      </c>
      <c r="F7874" s="34" t="s">
        <v>78</v>
      </c>
      <c r="G7874" s="9" t="s">
        <v>65</v>
      </c>
      <c r="H7874" s="10">
        <v>5330</v>
      </c>
      <c r="I7874" s="10">
        <v>5007</v>
      </c>
      <c r="J7874" s="53">
        <v>10337</v>
      </c>
      <c r="K7874" s="55">
        <v>4508</v>
      </c>
      <c r="L7874" s="57">
        <v>3626</v>
      </c>
      <c r="M7874" s="57"/>
      <c r="N7874" s="59">
        <v>8134</v>
      </c>
      <c r="O7874" s="61">
        <v>2312</v>
      </c>
      <c r="P7874" s="10">
        <v>1739</v>
      </c>
      <c r="Q7874" s="10"/>
      <c r="R7874" s="11">
        <v>4051</v>
      </c>
      <c r="S7874" s="24">
        <f>Table1[[#This Row],[Female Voters]]/Table1[[#This Row],[Female Population]]</f>
        <v>0.84577861163227019</v>
      </c>
      <c r="T7874" s="24">
        <f>Table1[[#This Row],[Male Voters]]/Table1[[#This Row],[Male Population]]</f>
        <v>0.72418613940483323</v>
      </c>
      <c r="U7874" s="24">
        <f>Table1[[#This Row],[Total Voters]]/Table1[[#This Row],[Total Population]]</f>
        <v>0.78688207410273769</v>
      </c>
      <c r="V7874" s="24">
        <f>Table1[[#This Row],[Female Ballots]]/Table1[[#This Row],[Female Population]]</f>
        <v>0.43377110694183862</v>
      </c>
      <c r="W7874" s="24">
        <f>Table1[[#This Row],[Male Ballots]]/Table1[[#This Row],[Male Population]]</f>
        <v>0.34731376073497106</v>
      </c>
      <c r="X7874" s="24">
        <f>Table1[[#This Row],[Total Ballots]]/Table1[[#This Row],[Total Population]]</f>
        <v>0.39189319918738513</v>
      </c>
      <c r="Y7874" s="24">
        <f>Table1[[#This Row],[Female Ballots]]/Table1[[#This Row],[Female Voters]]</f>
        <v>0.51286601597160608</v>
      </c>
      <c r="Z7874" s="24">
        <f>Table1[[#This Row],[Male Ballots]]/Table1[[#This Row],[Male Voters]]</f>
        <v>0.47959183673469385</v>
      </c>
      <c r="AA7874" s="24">
        <f>Table1[[#This Row],[Total Ballots]]/Table1[[#This Row],[Total Voters]]</f>
        <v>0.49803294811900661</v>
      </c>
    </row>
    <row r="7875" spans="1:27" x14ac:dyDescent="0.35">
      <c r="A7875" s="8" t="s">
        <v>33</v>
      </c>
      <c r="B7875" s="16">
        <v>2007</v>
      </c>
      <c r="C7875" s="17" t="s">
        <v>82</v>
      </c>
      <c r="D7875" s="16"/>
      <c r="E7875" s="34" t="s">
        <v>74</v>
      </c>
      <c r="F7875" s="34" t="s">
        <v>78</v>
      </c>
      <c r="G7875" s="9" t="s">
        <v>66</v>
      </c>
      <c r="H7875" s="10">
        <v>5680</v>
      </c>
      <c r="I7875" s="10">
        <v>5149</v>
      </c>
      <c r="J7875" s="53">
        <v>10829</v>
      </c>
      <c r="K7875" s="55">
        <v>5213</v>
      </c>
      <c r="L7875" s="57">
        <v>4478</v>
      </c>
      <c r="M7875" s="57"/>
      <c r="N7875" s="59">
        <v>9691</v>
      </c>
      <c r="O7875" s="61">
        <v>3583</v>
      </c>
      <c r="P7875" s="10">
        <v>3023</v>
      </c>
      <c r="Q7875" s="10"/>
      <c r="R7875" s="11">
        <v>6606</v>
      </c>
      <c r="S7875" s="24">
        <f>Table1[[#This Row],[Female Voters]]/Table1[[#This Row],[Female Population]]</f>
        <v>0.9177816901408451</v>
      </c>
      <c r="T7875" s="24">
        <f>Table1[[#This Row],[Male Voters]]/Table1[[#This Row],[Male Population]]</f>
        <v>0.86968343367644207</v>
      </c>
      <c r="U7875" s="24">
        <f>Table1[[#This Row],[Total Voters]]/Table1[[#This Row],[Total Population]]</f>
        <v>0.89491181087819738</v>
      </c>
      <c r="V7875" s="24">
        <f>Table1[[#This Row],[Female Ballots]]/Table1[[#This Row],[Female Population]]</f>
        <v>0.6308098591549296</v>
      </c>
      <c r="W7875" s="24">
        <f>Table1[[#This Row],[Male Ballots]]/Table1[[#This Row],[Male Population]]</f>
        <v>0.58710429209555248</v>
      </c>
      <c r="X7875" s="24">
        <f>Table1[[#This Row],[Total Ballots]]/Table1[[#This Row],[Total Population]]</f>
        <v>0.61002862683534953</v>
      </c>
      <c r="Y7875" s="24">
        <f>Table1[[#This Row],[Female Ballots]]/Table1[[#This Row],[Female Voters]]</f>
        <v>0.68732016113562244</v>
      </c>
      <c r="Z7875" s="24">
        <f>Table1[[#This Row],[Male Ballots]]/Table1[[#This Row],[Male Voters]]</f>
        <v>0.67507815989280928</v>
      </c>
      <c r="AA7875" s="24">
        <f>Table1[[#This Row],[Total Ballots]]/Table1[[#This Row],[Total Voters]]</f>
        <v>0.68166339903002782</v>
      </c>
    </row>
    <row r="7876" spans="1:27" x14ac:dyDescent="0.35">
      <c r="A7876" s="8" t="s">
        <v>33</v>
      </c>
      <c r="B7876" s="16">
        <v>2007</v>
      </c>
      <c r="C7876" s="17" t="s">
        <v>82</v>
      </c>
      <c r="D7876" s="16"/>
      <c r="E7876" s="34" t="s">
        <v>74</v>
      </c>
      <c r="F7876" s="34" t="s">
        <v>78</v>
      </c>
      <c r="G7876" s="9" t="s">
        <v>67</v>
      </c>
      <c r="H7876" s="10">
        <v>8428</v>
      </c>
      <c r="I7876" s="10">
        <v>7257</v>
      </c>
      <c r="J7876" s="53">
        <v>15685</v>
      </c>
      <c r="K7876" s="55">
        <v>7469</v>
      </c>
      <c r="L7876" s="57">
        <v>6717</v>
      </c>
      <c r="M7876" s="57"/>
      <c r="N7876" s="59">
        <v>14186</v>
      </c>
      <c r="O7876" s="61">
        <v>5972</v>
      </c>
      <c r="P7876" s="10">
        <v>5651</v>
      </c>
      <c r="Q7876" s="10"/>
      <c r="R7876" s="11">
        <v>11623</v>
      </c>
      <c r="S7876" s="24">
        <f>Table1[[#This Row],[Female Voters]]/Table1[[#This Row],[Female Population]]</f>
        <v>0.88621262458471761</v>
      </c>
      <c r="T7876" s="24">
        <f>Table1[[#This Row],[Male Voters]]/Table1[[#This Row],[Male Population]]</f>
        <v>0.92558908639933857</v>
      </c>
      <c r="U7876" s="24">
        <f>Table1[[#This Row],[Total Voters]]/Table1[[#This Row],[Total Population]]</f>
        <v>0.90443098501753272</v>
      </c>
      <c r="V7876" s="24">
        <f>Table1[[#This Row],[Female Ballots]]/Table1[[#This Row],[Female Population]]</f>
        <v>0.70859041290934976</v>
      </c>
      <c r="W7876" s="24">
        <f>Table1[[#This Row],[Male Ballots]]/Table1[[#This Row],[Male Population]]</f>
        <v>0.77869643103210695</v>
      </c>
      <c r="X7876" s="24">
        <f>Table1[[#This Row],[Total Ballots]]/Table1[[#This Row],[Total Population]]</f>
        <v>0.74102645839974501</v>
      </c>
      <c r="Y7876" s="24">
        <f>Table1[[#This Row],[Female Ballots]]/Table1[[#This Row],[Female Voters]]</f>
        <v>0.79957156245816041</v>
      </c>
      <c r="Z7876" s="24">
        <f>Table1[[#This Row],[Male Ballots]]/Table1[[#This Row],[Male Voters]]</f>
        <v>0.84129819860056576</v>
      </c>
      <c r="AA7876" s="24">
        <f>Table1[[#This Row],[Total Ballots]]/Table1[[#This Row],[Total Voters]]</f>
        <v>0.81932891583251088</v>
      </c>
    </row>
    <row r="7877" spans="1:27" x14ac:dyDescent="0.35">
      <c r="A7877" s="8" t="s">
        <v>51</v>
      </c>
      <c r="B7877" s="16">
        <v>2007</v>
      </c>
      <c r="C7877" s="17" t="s">
        <v>82</v>
      </c>
      <c r="D7877" s="16" t="s">
        <v>69</v>
      </c>
      <c r="E7877" s="34" t="s">
        <v>74</v>
      </c>
      <c r="F7877" s="34" t="s">
        <v>78</v>
      </c>
      <c r="G7877" s="9" t="s">
        <v>79</v>
      </c>
      <c r="H7877" s="10">
        <v>153986</v>
      </c>
      <c r="I7877" s="10">
        <v>147217</v>
      </c>
      <c r="J7877" s="53">
        <v>301203</v>
      </c>
      <c r="K7877" s="55">
        <v>100047</v>
      </c>
      <c r="L7877" s="57">
        <v>88773</v>
      </c>
      <c r="M7877" s="57">
        <v>3</v>
      </c>
      <c r="N7877" s="59">
        <v>188823</v>
      </c>
      <c r="O7877" s="61">
        <v>43176</v>
      </c>
      <c r="P7877" s="10">
        <v>38644</v>
      </c>
      <c r="Q7877" s="10">
        <v>2</v>
      </c>
      <c r="R7877" s="11">
        <v>81822</v>
      </c>
      <c r="S7877" s="24">
        <f>Table1[[#This Row],[Female Voters]]/Table1[[#This Row],[Female Population]]</f>
        <v>0.6497149091475849</v>
      </c>
      <c r="T7877" s="24">
        <f>Table1[[#This Row],[Male Voters]]/Table1[[#This Row],[Male Population]]</f>
        <v>0.60300780480515159</v>
      </c>
      <c r="U7877" s="24">
        <f>Table1[[#This Row],[Total Voters]]/Table1[[#This Row],[Total Population]]</f>
        <v>0.62689614645272462</v>
      </c>
      <c r="V7877" s="24">
        <f>Table1[[#This Row],[Female Ballots]]/Table1[[#This Row],[Female Population]]</f>
        <v>0.28038912628420765</v>
      </c>
      <c r="W7877" s="24">
        <f>Table1[[#This Row],[Male Ballots]]/Table1[[#This Row],[Male Population]]</f>
        <v>0.2624968583791274</v>
      </c>
      <c r="X7877" s="24">
        <f>Table1[[#This Row],[Total Ballots]]/Table1[[#This Row],[Total Population]]</f>
        <v>0.27165068077011184</v>
      </c>
      <c r="Y7877" s="24">
        <f>Table1[[#This Row],[Female Ballots]]/Table1[[#This Row],[Female Voters]]</f>
        <v>0.43155716813097844</v>
      </c>
      <c r="Z7877" s="24">
        <f>Table1[[#This Row],[Male Ballots]]/Table1[[#This Row],[Male Voters]]</f>
        <v>0.43531253872235925</v>
      </c>
      <c r="AA7877" s="24">
        <f>Table1[[#This Row],[Total Ballots]]/Table1[[#This Row],[Total Voters]]</f>
        <v>0.43332644857882779</v>
      </c>
    </row>
    <row r="7878" spans="1:27" x14ac:dyDescent="0.35">
      <c r="A7878" s="8" t="s">
        <v>51</v>
      </c>
      <c r="B7878" s="16">
        <v>2007</v>
      </c>
      <c r="C7878" s="17" t="s">
        <v>82</v>
      </c>
      <c r="D7878" s="16" t="s">
        <v>69</v>
      </c>
      <c r="E7878" s="34" t="s">
        <v>74</v>
      </c>
      <c r="F7878" s="34" t="s">
        <v>78</v>
      </c>
      <c r="G7878" s="9" t="s">
        <v>62</v>
      </c>
      <c r="H7878" s="10">
        <v>17965</v>
      </c>
      <c r="I7878" s="10">
        <v>18024</v>
      </c>
      <c r="J7878" s="53">
        <v>35989</v>
      </c>
      <c r="K7878" s="55">
        <v>7657</v>
      </c>
      <c r="L7878" s="57">
        <v>6890</v>
      </c>
      <c r="M7878" s="57">
        <v>2</v>
      </c>
      <c r="N7878" s="59">
        <v>14549</v>
      </c>
      <c r="O7878" s="61">
        <v>1214</v>
      </c>
      <c r="P7878" s="10">
        <v>1022</v>
      </c>
      <c r="Q7878" s="10"/>
      <c r="R7878" s="11">
        <v>2236</v>
      </c>
      <c r="S7878" s="24">
        <f>Table1[[#This Row],[Female Voters]]/Table1[[#This Row],[Female Population]]</f>
        <v>0.42621764542165319</v>
      </c>
      <c r="T7878" s="24">
        <f>Table1[[#This Row],[Male Voters]]/Table1[[#This Row],[Male Population]]</f>
        <v>0.38226808699511761</v>
      </c>
      <c r="U7878" s="24">
        <f>Table1[[#This Row],[Total Voters]]/Table1[[#This Row],[Total Population]]</f>
        <v>0.40426241351524078</v>
      </c>
      <c r="V7878" s="24">
        <f>Table1[[#This Row],[Female Ballots]]/Table1[[#This Row],[Female Population]]</f>
        <v>6.75758419148344E-2</v>
      </c>
      <c r="W7878" s="24">
        <f>Table1[[#This Row],[Male Ballots]]/Table1[[#This Row],[Male Population]]</f>
        <v>5.6702174877940527E-2</v>
      </c>
      <c r="X7878" s="24">
        <f>Table1[[#This Row],[Total Ballots]]/Table1[[#This Row],[Total Population]]</f>
        <v>6.2130095306899329E-2</v>
      </c>
      <c r="Y7878" s="24">
        <f>Table1[[#This Row],[Female Ballots]]/Table1[[#This Row],[Female Voters]]</f>
        <v>0.15854773409951678</v>
      </c>
      <c r="Z7878" s="24">
        <f>Table1[[#This Row],[Male Ballots]]/Table1[[#This Row],[Male Voters]]</f>
        <v>0.14833091436865023</v>
      </c>
      <c r="AA7878" s="24">
        <f>Table1[[#This Row],[Total Ballots]]/Table1[[#This Row],[Total Voters]]</f>
        <v>0.15368753866245102</v>
      </c>
    </row>
    <row r="7879" spans="1:27" x14ac:dyDescent="0.35">
      <c r="A7879" s="8" t="s">
        <v>51</v>
      </c>
      <c r="B7879" s="16">
        <v>2007</v>
      </c>
      <c r="C7879" s="17" t="s">
        <v>82</v>
      </c>
      <c r="D7879" s="16" t="s">
        <v>69</v>
      </c>
      <c r="E7879" s="34" t="s">
        <v>74</v>
      </c>
      <c r="F7879" s="34" t="s">
        <v>78</v>
      </c>
      <c r="G7879" s="9" t="s">
        <v>63</v>
      </c>
      <c r="H7879" s="10">
        <v>26588</v>
      </c>
      <c r="I7879" s="10">
        <v>26007</v>
      </c>
      <c r="J7879" s="53">
        <v>52595</v>
      </c>
      <c r="K7879" s="55">
        <v>13728</v>
      </c>
      <c r="L7879" s="57">
        <v>11533</v>
      </c>
      <c r="M7879" s="57"/>
      <c r="N7879" s="59">
        <v>25261</v>
      </c>
      <c r="O7879" s="61">
        <v>2746</v>
      </c>
      <c r="P7879" s="10">
        <v>2111</v>
      </c>
      <c r="Q7879" s="10">
        <v>1</v>
      </c>
      <c r="R7879" s="11">
        <v>4858</v>
      </c>
      <c r="S7879" s="24">
        <f>Table1[[#This Row],[Female Voters]]/Table1[[#This Row],[Female Population]]</f>
        <v>0.51632315330224166</v>
      </c>
      <c r="T7879" s="24">
        <f>Table1[[#This Row],[Male Voters]]/Table1[[#This Row],[Male Population]]</f>
        <v>0.44345753066482102</v>
      </c>
      <c r="U7879" s="24">
        <f>Table1[[#This Row],[Total Voters]]/Table1[[#This Row],[Total Population]]</f>
        <v>0.4802928034984314</v>
      </c>
      <c r="V7879" s="24">
        <f>Table1[[#This Row],[Female Ballots]]/Table1[[#This Row],[Female Population]]</f>
        <v>0.10327967504137205</v>
      </c>
      <c r="W7879" s="24">
        <f>Table1[[#This Row],[Male Ballots]]/Table1[[#This Row],[Male Population]]</f>
        <v>8.1170454108509246E-2</v>
      </c>
      <c r="X7879" s="24">
        <f>Table1[[#This Row],[Total Ballots]]/Table1[[#This Row],[Total Population]]</f>
        <v>9.2366194505181104E-2</v>
      </c>
      <c r="Y7879" s="24">
        <f>Table1[[#This Row],[Female Ballots]]/Table1[[#This Row],[Female Voters]]</f>
        <v>0.20002913752913754</v>
      </c>
      <c r="Z7879" s="24">
        <f>Table1[[#This Row],[Male Ballots]]/Table1[[#This Row],[Male Voters]]</f>
        <v>0.18303997225353333</v>
      </c>
      <c r="AA7879" s="24">
        <f>Table1[[#This Row],[Total Ballots]]/Table1[[#This Row],[Total Voters]]</f>
        <v>0.19231226000554213</v>
      </c>
    </row>
    <row r="7880" spans="1:27" x14ac:dyDescent="0.35">
      <c r="A7880" s="8" t="s">
        <v>51</v>
      </c>
      <c r="B7880" s="16">
        <v>2007</v>
      </c>
      <c r="C7880" s="17" t="s">
        <v>82</v>
      </c>
      <c r="D7880" s="16" t="s">
        <v>69</v>
      </c>
      <c r="E7880" s="34" t="s">
        <v>74</v>
      </c>
      <c r="F7880" s="34" t="s">
        <v>78</v>
      </c>
      <c r="G7880" s="9" t="s">
        <v>64</v>
      </c>
      <c r="H7880" s="10">
        <v>30438</v>
      </c>
      <c r="I7880" s="10">
        <v>30886</v>
      </c>
      <c r="J7880" s="53">
        <v>61324</v>
      </c>
      <c r="K7880" s="55">
        <v>18872</v>
      </c>
      <c r="L7880" s="57">
        <v>16672</v>
      </c>
      <c r="M7880" s="57"/>
      <c r="N7880" s="59">
        <v>35544</v>
      </c>
      <c r="O7880" s="61">
        <v>5562</v>
      </c>
      <c r="P7880" s="10">
        <v>4681</v>
      </c>
      <c r="Q7880" s="10"/>
      <c r="R7880" s="11">
        <v>10243</v>
      </c>
      <c r="S7880" s="24">
        <f>Table1[[#This Row],[Female Voters]]/Table1[[#This Row],[Female Population]]</f>
        <v>0.62001445561469215</v>
      </c>
      <c r="T7880" s="24">
        <f>Table1[[#This Row],[Male Voters]]/Table1[[#This Row],[Male Population]]</f>
        <v>0.53979149129055237</v>
      </c>
      <c r="U7880" s="24">
        <f>Table1[[#This Row],[Total Voters]]/Table1[[#This Row],[Total Population]]</f>
        <v>0.57960994064314131</v>
      </c>
      <c r="V7880" s="24">
        <f>Table1[[#This Row],[Female Ballots]]/Table1[[#This Row],[Female Population]]</f>
        <v>0.18273211117681845</v>
      </c>
      <c r="W7880" s="24">
        <f>Table1[[#This Row],[Male Ballots]]/Table1[[#This Row],[Male Population]]</f>
        <v>0.15155733989509809</v>
      </c>
      <c r="X7880" s="24">
        <f>Table1[[#This Row],[Total Ballots]]/Table1[[#This Row],[Total Population]]</f>
        <v>0.16703085252103581</v>
      </c>
      <c r="Y7880" s="24">
        <f>Table1[[#This Row],[Female Ballots]]/Table1[[#This Row],[Female Voters]]</f>
        <v>0.29472233997456548</v>
      </c>
      <c r="Z7880" s="24">
        <f>Table1[[#This Row],[Male Ballots]]/Table1[[#This Row],[Male Voters]]</f>
        <v>0.28077015355086371</v>
      </c>
      <c r="AA7880" s="24">
        <f>Table1[[#This Row],[Total Ballots]]/Table1[[#This Row],[Total Voters]]</f>
        <v>0.28817803286067972</v>
      </c>
    </row>
    <row r="7881" spans="1:27" x14ac:dyDescent="0.35">
      <c r="A7881" s="14" t="s">
        <v>51</v>
      </c>
      <c r="B7881" s="16">
        <v>2007</v>
      </c>
      <c r="C7881" s="17" t="s">
        <v>82</v>
      </c>
      <c r="D7881" s="16" t="s">
        <v>69</v>
      </c>
      <c r="E7881" s="34" t="s">
        <v>74</v>
      </c>
      <c r="F7881" s="34" t="s">
        <v>78</v>
      </c>
      <c r="G7881" s="9" t="s">
        <v>65</v>
      </c>
      <c r="H7881" s="10">
        <v>31217</v>
      </c>
      <c r="I7881" s="10">
        <v>30574</v>
      </c>
      <c r="J7881" s="53">
        <v>61791</v>
      </c>
      <c r="K7881" s="55">
        <v>22016</v>
      </c>
      <c r="L7881" s="57">
        <v>20317</v>
      </c>
      <c r="M7881" s="57"/>
      <c r="N7881" s="59">
        <v>42333</v>
      </c>
      <c r="O7881" s="61">
        <v>9064</v>
      </c>
      <c r="P7881" s="10">
        <v>8364</v>
      </c>
      <c r="Q7881" s="10"/>
      <c r="R7881" s="11">
        <v>17428</v>
      </c>
      <c r="S7881" s="24">
        <f>Table1[[#This Row],[Female Voters]]/Table1[[#This Row],[Female Population]]</f>
        <v>0.70525675112919239</v>
      </c>
      <c r="T7881" s="24">
        <f>Table1[[#This Row],[Male Voters]]/Table1[[#This Row],[Male Population]]</f>
        <v>0.66451887224439066</v>
      </c>
      <c r="U7881" s="24">
        <f>Table1[[#This Row],[Total Voters]]/Table1[[#This Row],[Total Population]]</f>
        <v>0.68509977181142889</v>
      </c>
      <c r="V7881" s="24">
        <f>Table1[[#This Row],[Female Ballots]]/Table1[[#This Row],[Female Population]]</f>
        <v>0.29035461447288335</v>
      </c>
      <c r="W7881" s="24">
        <f>Table1[[#This Row],[Male Ballots]]/Table1[[#This Row],[Male Population]]</f>
        <v>0.27356577484136846</v>
      </c>
      <c r="X7881" s="24">
        <f>Table1[[#This Row],[Total Ballots]]/Table1[[#This Row],[Total Population]]</f>
        <v>0.2820475473774498</v>
      </c>
      <c r="Y7881" s="24">
        <f>Table1[[#This Row],[Female Ballots]]/Table1[[#This Row],[Female Voters]]</f>
        <v>0.41170058139534882</v>
      </c>
      <c r="Z7881" s="24">
        <f>Table1[[#This Row],[Male Ballots]]/Table1[[#This Row],[Male Voters]]</f>
        <v>0.41167495201063148</v>
      </c>
      <c r="AA7881" s="24">
        <f>Table1[[#This Row],[Total Ballots]]/Table1[[#This Row],[Total Voters]]</f>
        <v>0.4116882810100867</v>
      </c>
    </row>
    <row r="7882" spans="1:27" x14ac:dyDescent="0.35">
      <c r="A7882" s="8" t="s">
        <v>51</v>
      </c>
      <c r="B7882" s="16">
        <v>2007</v>
      </c>
      <c r="C7882" s="17" t="s">
        <v>82</v>
      </c>
      <c r="D7882" s="16" t="s">
        <v>69</v>
      </c>
      <c r="E7882" s="34" t="s">
        <v>74</v>
      </c>
      <c r="F7882" s="34" t="s">
        <v>78</v>
      </c>
      <c r="G7882" s="9" t="s">
        <v>66</v>
      </c>
      <c r="H7882" s="10">
        <v>23714</v>
      </c>
      <c r="I7882" s="10">
        <v>22576</v>
      </c>
      <c r="J7882" s="53">
        <v>46290</v>
      </c>
      <c r="K7882" s="55">
        <v>19314</v>
      </c>
      <c r="L7882" s="57">
        <v>17678</v>
      </c>
      <c r="M7882" s="57">
        <v>1</v>
      </c>
      <c r="N7882" s="59">
        <v>36993</v>
      </c>
      <c r="O7882" s="61">
        <v>11156</v>
      </c>
      <c r="P7882" s="10">
        <v>10220</v>
      </c>
      <c r="Q7882" s="10"/>
      <c r="R7882" s="11">
        <v>21376</v>
      </c>
      <c r="S7882" s="24">
        <f>Table1[[#This Row],[Female Voters]]/Table1[[#This Row],[Female Population]]</f>
        <v>0.81445559585055238</v>
      </c>
      <c r="T7882" s="24">
        <f>Table1[[#This Row],[Male Voters]]/Table1[[#This Row],[Male Population]]</f>
        <v>0.78304394046775339</v>
      </c>
      <c r="U7882" s="24">
        <f>Table1[[#This Row],[Total Voters]]/Table1[[#This Row],[Total Population]]</f>
        <v>0.7991574854180169</v>
      </c>
      <c r="V7882" s="24">
        <f>Table1[[#This Row],[Female Ballots]]/Table1[[#This Row],[Female Population]]</f>
        <v>0.47043940288437208</v>
      </c>
      <c r="W7882" s="24">
        <f>Table1[[#This Row],[Male Ballots]]/Table1[[#This Row],[Male Population]]</f>
        <v>0.45269312544294826</v>
      </c>
      <c r="X7882" s="24">
        <f>Table1[[#This Row],[Total Ballots]]/Table1[[#This Row],[Total Population]]</f>
        <v>0.46178440267876431</v>
      </c>
      <c r="Y7882" s="24">
        <f>Table1[[#This Row],[Female Ballots]]/Table1[[#This Row],[Female Voters]]</f>
        <v>0.5776120948534742</v>
      </c>
      <c r="Z7882" s="24">
        <f>Table1[[#This Row],[Male Ballots]]/Table1[[#This Row],[Male Voters]]</f>
        <v>0.57811969679828035</v>
      </c>
      <c r="AA7882" s="24">
        <f>Table1[[#This Row],[Total Ballots]]/Table1[[#This Row],[Total Voters]]</f>
        <v>0.57783905063120045</v>
      </c>
    </row>
    <row r="7883" spans="1:27" x14ac:dyDescent="0.35">
      <c r="A7883" s="8" t="s">
        <v>51</v>
      </c>
      <c r="B7883" s="16">
        <v>2007</v>
      </c>
      <c r="C7883" s="17" t="s">
        <v>82</v>
      </c>
      <c r="D7883" s="16" t="s">
        <v>69</v>
      </c>
      <c r="E7883" s="34" t="s">
        <v>74</v>
      </c>
      <c r="F7883" s="34" t="s">
        <v>78</v>
      </c>
      <c r="G7883" s="9" t="s">
        <v>67</v>
      </c>
      <c r="H7883" s="10">
        <v>24064</v>
      </c>
      <c r="I7883" s="10">
        <v>19150</v>
      </c>
      <c r="J7883" s="53">
        <v>43214</v>
      </c>
      <c r="K7883" s="55">
        <v>18460</v>
      </c>
      <c r="L7883" s="57">
        <v>15683</v>
      </c>
      <c r="M7883" s="57"/>
      <c r="N7883" s="59">
        <v>34143</v>
      </c>
      <c r="O7883" s="61">
        <v>13434</v>
      </c>
      <c r="P7883" s="10">
        <v>12246</v>
      </c>
      <c r="Q7883" s="10">
        <v>1</v>
      </c>
      <c r="R7883" s="11">
        <v>25681</v>
      </c>
      <c r="S7883" s="24">
        <f>Table1[[#This Row],[Female Voters]]/Table1[[#This Row],[Female Population]]</f>
        <v>0.76712101063829785</v>
      </c>
      <c r="T7883" s="24">
        <f>Table1[[#This Row],[Male Voters]]/Table1[[#This Row],[Male Population]]</f>
        <v>0.81895561357702351</v>
      </c>
      <c r="U7883" s="24">
        <f>Table1[[#This Row],[Total Voters]]/Table1[[#This Row],[Total Population]]</f>
        <v>0.7900911741565233</v>
      </c>
      <c r="V7883" s="24">
        <f>Table1[[#This Row],[Female Ballots]]/Table1[[#This Row],[Female Population]]</f>
        <v>0.55826130319148937</v>
      </c>
      <c r="W7883" s="24">
        <f>Table1[[#This Row],[Male Ballots]]/Table1[[#This Row],[Male Population]]</f>
        <v>0.63947780678851174</v>
      </c>
      <c r="X7883" s="24">
        <f>Table1[[#This Row],[Total Ballots]]/Table1[[#This Row],[Total Population]]</f>
        <v>0.5942750034710973</v>
      </c>
      <c r="Y7883" s="24">
        <f>Table1[[#This Row],[Female Ballots]]/Table1[[#This Row],[Female Voters]]</f>
        <v>0.72773564463705309</v>
      </c>
      <c r="Z7883" s="24">
        <f>Table1[[#This Row],[Male Ballots]]/Table1[[#This Row],[Male Voters]]</f>
        <v>0.78084550149843779</v>
      </c>
      <c r="AA7883" s="24">
        <f>Table1[[#This Row],[Total Ballots]]/Table1[[#This Row],[Total Voters]]</f>
        <v>0.75216003280320998</v>
      </c>
    </row>
    <row r="7884" spans="1:27" x14ac:dyDescent="0.35">
      <c r="A7884" s="8" t="s">
        <v>25</v>
      </c>
      <c r="B7884" s="16">
        <v>2007</v>
      </c>
      <c r="C7884" s="17" t="s">
        <v>82</v>
      </c>
      <c r="D7884" s="16"/>
      <c r="E7884" s="34" t="s">
        <v>74</v>
      </c>
      <c r="F7884" s="34" t="s">
        <v>78</v>
      </c>
      <c r="G7884" s="9" t="s">
        <v>79</v>
      </c>
      <c r="H7884" s="10">
        <v>1633</v>
      </c>
      <c r="I7884" s="10">
        <v>1590</v>
      </c>
      <c r="J7884" s="53">
        <v>3223</v>
      </c>
      <c r="K7884" s="55">
        <v>1298</v>
      </c>
      <c r="L7884" s="57">
        <v>1161</v>
      </c>
      <c r="M7884" s="57"/>
      <c r="N7884" s="59">
        <v>2459</v>
      </c>
      <c r="O7884" s="61">
        <v>848</v>
      </c>
      <c r="P7884" s="10">
        <v>741</v>
      </c>
      <c r="Q7884" s="10"/>
      <c r="R7884" s="11">
        <v>1589</v>
      </c>
      <c r="S7884" s="24">
        <f>Table1[[#This Row],[Female Voters]]/Table1[[#This Row],[Female Population]]</f>
        <v>0.79485609308022043</v>
      </c>
      <c r="T7884" s="24">
        <f>Table1[[#This Row],[Male Voters]]/Table1[[#This Row],[Male Population]]</f>
        <v>0.73018867924528297</v>
      </c>
      <c r="U7884" s="24">
        <f>Table1[[#This Row],[Total Voters]]/Table1[[#This Row],[Total Population]]</f>
        <v>0.7629537697797083</v>
      </c>
      <c r="V7884" s="24">
        <f>Table1[[#This Row],[Female Ballots]]/Table1[[#This Row],[Female Population]]</f>
        <v>0.51928965094917334</v>
      </c>
      <c r="W7884" s="24">
        <f>Table1[[#This Row],[Male Ballots]]/Table1[[#This Row],[Male Population]]</f>
        <v>0.46603773584905661</v>
      </c>
      <c r="X7884" s="24">
        <f>Table1[[#This Row],[Total Ballots]]/Table1[[#This Row],[Total Population]]</f>
        <v>0.49301892646602546</v>
      </c>
      <c r="Y7884" s="24">
        <f>Table1[[#This Row],[Female Ballots]]/Table1[[#This Row],[Female Voters]]</f>
        <v>0.65331278890600919</v>
      </c>
      <c r="Z7884" s="24">
        <f>Table1[[#This Row],[Male Ballots]]/Table1[[#This Row],[Male Voters]]</f>
        <v>0.63824289405684753</v>
      </c>
      <c r="AA7884" s="24">
        <f>Table1[[#This Row],[Total Ballots]]/Table1[[#This Row],[Total Voters]]</f>
        <v>0.64619764131760882</v>
      </c>
    </row>
    <row r="7885" spans="1:27" x14ac:dyDescent="0.35">
      <c r="A7885" s="8" t="s">
        <v>25</v>
      </c>
      <c r="B7885" s="16">
        <v>2007</v>
      </c>
      <c r="C7885" s="17" t="s">
        <v>82</v>
      </c>
      <c r="D7885" s="16"/>
      <c r="E7885" s="34" t="s">
        <v>74</v>
      </c>
      <c r="F7885" s="34" t="s">
        <v>78</v>
      </c>
      <c r="G7885" s="9" t="s">
        <v>62</v>
      </c>
      <c r="H7885" s="10">
        <v>122</v>
      </c>
      <c r="I7885" s="10">
        <v>132</v>
      </c>
      <c r="J7885" s="53">
        <v>254</v>
      </c>
      <c r="K7885" s="55">
        <v>89</v>
      </c>
      <c r="L7885" s="57">
        <v>67</v>
      </c>
      <c r="M7885" s="57"/>
      <c r="N7885" s="59">
        <v>156</v>
      </c>
      <c r="O7885" s="61">
        <v>21</v>
      </c>
      <c r="P7885" s="10">
        <v>15</v>
      </c>
      <c r="Q7885" s="10"/>
      <c r="R7885" s="11">
        <v>36</v>
      </c>
      <c r="S7885" s="24">
        <f>Table1[[#This Row],[Female Voters]]/Table1[[#This Row],[Female Population]]</f>
        <v>0.72950819672131151</v>
      </c>
      <c r="T7885" s="24">
        <f>Table1[[#This Row],[Male Voters]]/Table1[[#This Row],[Male Population]]</f>
        <v>0.50757575757575757</v>
      </c>
      <c r="U7885" s="24">
        <f>Table1[[#This Row],[Total Voters]]/Table1[[#This Row],[Total Population]]</f>
        <v>0.61417322834645671</v>
      </c>
      <c r="V7885" s="24">
        <f>Table1[[#This Row],[Female Ballots]]/Table1[[#This Row],[Female Population]]</f>
        <v>0.1721311475409836</v>
      </c>
      <c r="W7885" s="24">
        <f>Table1[[#This Row],[Male Ballots]]/Table1[[#This Row],[Male Population]]</f>
        <v>0.11363636363636363</v>
      </c>
      <c r="X7885" s="24">
        <f>Table1[[#This Row],[Total Ballots]]/Table1[[#This Row],[Total Population]]</f>
        <v>0.14173228346456693</v>
      </c>
      <c r="Y7885" s="24">
        <f>Table1[[#This Row],[Female Ballots]]/Table1[[#This Row],[Female Voters]]</f>
        <v>0.23595505617977527</v>
      </c>
      <c r="Z7885" s="24">
        <f>Table1[[#This Row],[Male Ballots]]/Table1[[#This Row],[Male Voters]]</f>
        <v>0.22388059701492538</v>
      </c>
      <c r="AA7885" s="24">
        <f>Table1[[#This Row],[Total Ballots]]/Table1[[#This Row],[Total Voters]]</f>
        <v>0.23076923076923078</v>
      </c>
    </row>
    <row r="7886" spans="1:27" x14ac:dyDescent="0.35">
      <c r="A7886" s="8" t="s">
        <v>25</v>
      </c>
      <c r="B7886" s="16">
        <v>2007</v>
      </c>
      <c r="C7886" s="17" t="s">
        <v>82</v>
      </c>
      <c r="D7886" s="16"/>
      <c r="E7886" s="34" t="s">
        <v>74</v>
      </c>
      <c r="F7886" s="34" t="s">
        <v>78</v>
      </c>
      <c r="G7886" s="9" t="s">
        <v>63</v>
      </c>
      <c r="H7886" s="10">
        <v>158</v>
      </c>
      <c r="I7886" s="10">
        <v>179</v>
      </c>
      <c r="J7886" s="53">
        <v>337</v>
      </c>
      <c r="K7886" s="55">
        <v>116</v>
      </c>
      <c r="L7886" s="57">
        <v>129</v>
      </c>
      <c r="M7886" s="57"/>
      <c r="N7886" s="59">
        <v>245</v>
      </c>
      <c r="O7886" s="61">
        <v>41</v>
      </c>
      <c r="P7886" s="10">
        <v>35</v>
      </c>
      <c r="Q7886" s="10"/>
      <c r="R7886" s="11">
        <v>76</v>
      </c>
      <c r="S7886" s="24">
        <f>Table1[[#This Row],[Female Voters]]/Table1[[#This Row],[Female Population]]</f>
        <v>0.73417721518987344</v>
      </c>
      <c r="T7886" s="24">
        <f>Table1[[#This Row],[Male Voters]]/Table1[[#This Row],[Male Population]]</f>
        <v>0.72067039106145248</v>
      </c>
      <c r="U7886" s="24">
        <f>Table1[[#This Row],[Total Voters]]/Table1[[#This Row],[Total Population]]</f>
        <v>0.72700296735905046</v>
      </c>
      <c r="V7886" s="24">
        <f>Table1[[#This Row],[Female Ballots]]/Table1[[#This Row],[Female Population]]</f>
        <v>0.25949367088607594</v>
      </c>
      <c r="W7886" s="24">
        <f>Table1[[#This Row],[Male Ballots]]/Table1[[#This Row],[Male Population]]</f>
        <v>0.19553072625698323</v>
      </c>
      <c r="X7886" s="24">
        <f>Table1[[#This Row],[Total Ballots]]/Table1[[#This Row],[Total Population]]</f>
        <v>0.22551928783382788</v>
      </c>
      <c r="Y7886" s="24">
        <f>Table1[[#This Row],[Female Ballots]]/Table1[[#This Row],[Female Voters]]</f>
        <v>0.35344827586206895</v>
      </c>
      <c r="Z7886" s="24">
        <f>Table1[[#This Row],[Male Ballots]]/Table1[[#This Row],[Male Voters]]</f>
        <v>0.27131782945736432</v>
      </c>
      <c r="AA7886" s="24">
        <f>Table1[[#This Row],[Total Ballots]]/Table1[[#This Row],[Total Voters]]</f>
        <v>0.31020408163265306</v>
      </c>
    </row>
    <row r="7887" spans="1:27" x14ac:dyDescent="0.35">
      <c r="A7887" s="8" t="s">
        <v>25</v>
      </c>
      <c r="B7887" s="16">
        <v>2007</v>
      </c>
      <c r="C7887" s="17" t="s">
        <v>82</v>
      </c>
      <c r="D7887" s="16"/>
      <c r="E7887" s="34" t="s">
        <v>74</v>
      </c>
      <c r="F7887" s="34" t="s">
        <v>78</v>
      </c>
      <c r="G7887" s="9" t="s">
        <v>64</v>
      </c>
      <c r="H7887" s="10">
        <v>237</v>
      </c>
      <c r="I7887" s="10">
        <v>235</v>
      </c>
      <c r="J7887" s="53">
        <v>472</v>
      </c>
      <c r="K7887" s="55">
        <v>175</v>
      </c>
      <c r="L7887" s="57">
        <v>142</v>
      </c>
      <c r="M7887" s="57"/>
      <c r="N7887" s="59">
        <v>317</v>
      </c>
      <c r="O7887" s="61">
        <v>72</v>
      </c>
      <c r="P7887" s="10">
        <v>63</v>
      </c>
      <c r="Q7887" s="10"/>
      <c r="R7887" s="11">
        <v>135</v>
      </c>
      <c r="S7887" s="24">
        <f>Table1[[#This Row],[Female Voters]]/Table1[[#This Row],[Female Population]]</f>
        <v>0.73839662447257381</v>
      </c>
      <c r="T7887" s="24">
        <f>Table1[[#This Row],[Male Voters]]/Table1[[#This Row],[Male Population]]</f>
        <v>0.60425531914893615</v>
      </c>
      <c r="U7887" s="24">
        <f>Table1[[#This Row],[Total Voters]]/Table1[[#This Row],[Total Population]]</f>
        <v>0.67161016949152541</v>
      </c>
      <c r="V7887" s="24">
        <f>Table1[[#This Row],[Female Ballots]]/Table1[[#This Row],[Female Population]]</f>
        <v>0.30379746835443039</v>
      </c>
      <c r="W7887" s="24">
        <f>Table1[[#This Row],[Male Ballots]]/Table1[[#This Row],[Male Population]]</f>
        <v>0.26808510638297872</v>
      </c>
      <c r="X7887" s="24">
        <f>Table1[[#This Row],[Total Ballots]]/Table1[[#This Row],[Total Population]]</f>
        <v>0.28601694915254239</v>
      </c>
      <c r="Y7887" s="24">
        <f>Table1[[#This Row],[Female Ballots]]/Table1[[#This Row],[Female Voters]]</f>
        <v>0.41142857142857142</v>
      </c>
      <c r="Z7887" s="24">
        <f>Table1[[#This Row],[Male Ballots]]/Table1[[#This Row],[Male Voters]]</f>
        <v>0.44366197183098594</v>
      </c>
      <c r="AA7887" s="24">
        <f>Table1[[#This Row],[Total Ballots]]/Table1[[#This Row],[Total Voters]]</f>
        <v>0.42586750788643535</v>
      </c>
    </row>
    <row r="7888" spans="1:27" x14ac:dyDescent="0.35">
      <c r="A7888" s="8" t="s">
        <v>25</v>
      </c>
      <c r="B7888" s="16">
        <v>2007</v>
      </c>
      <c r="C7888" s="17" t="s">
        <v>82</v>
      </c>
      <c r="D7888" s="16"/>
      <c r="E7888" s="34" t="s">
        <v>74</v>
      </c>
      <c r="F7888" s="34" t="s">
        <v>78</v>
      </c>
      <c r="G7888" s="9" t="s">
        <v>65</v>
      </c>
      <c r="H7888" s="10">
        <v>335</v>
      </c>
      <c r="I7888" s="10">
        <v>338</v>
      </c>
      <c r="J7888" s="53">
        <v>673</v>
      </c>
      <c r="K7888" s="55">
        <v>247</v>
      </c>
      <c r="L7888" s="57">
        <v>212</v>
      </c>
      <c r="M7888" s="57"/>
      <c r="N7888" s="59">
        <v>459</v>
      </c>
      <c r="O7888" s="61">
        <v>154</v>
      </c>
      <c r="P7888" s="10">
        <v>134</v>
      </c>
      <c r="Q7888" s="10"/>
      <c r="R7888" s="11">
        <v>288</v>
      </c>
      <c r="S7888" s="24">
        <f>Table1[[#This Row],[Female Voters]]/Table1[[#This Row],[Female Population]]</f>
        <v>0.73731343283582085</v>
      </c>
      <c r="T7888" s="24">
        <f>Table1[[#This Row],[Male Voters]]/Table1[[#This Row],[Male Population]]</f>
        <v>0.62721893491124259</v>
      </c>
      <c r="U7888" s="24">
        <f>Table1[[#This Row],[Total Voters]]/Table1[[#This Row],[Total Population]]</f>
        <v>0.68202080237741458</v>
      </c>
      <c r="V7888" s="24">
        <f>Table1[[#This Row],[Female Ballots]]/Table1[[#This Row],[Female Population]]</f>
        <v>0.45970149253731341</v>
      </c>
      <c r="W7888" s="24">
        <f>Table1[[#This Row],[Male Ballots]]/Table1[[#This Row],[Male Population]]</f>
        <v>0.39644970414201186</v>
      </c>
      <c r="X7888" s="24">
        <f>Table1[[#This Row],[Total Ballots]]/Table1[[#This Row],[Total Population]]</f>
        <v>0.42793462109955421</v>
      </c>
      <c r="Y7888" s="24">
        <f>Table1[[#This Row],[Female Ballots]]/Table1[[#This Row],[Female Voters]]</f>
        <v>0.62348178137651822</v>
      </c>
      <c r="Z7888" s="24">
        <f>Table1[[#This Row],[Male Ballots]]/Table1[[#This Row],[Male Voters]]</f>
        <v>0.63207547169811318</v>
      </c>
      <c r="AA7888" s="24">
        <f>Table1[[#This Row],[Total Ballots]]/Table1[[#This Row],[Total Voters]]</f>
        <v>0.62745098039215685</v>
      </c>
    </row>
    <row r="7889" spans="1:27" x14ac:dyDescent="0.35">
      <c r="A7889" s="8" t="s">
        <v>25</v>
      </c>
      <c r="B7889" s="16">
        <v>2007</v>
      </c>
      <c r="C7889" s="17" t="s">
        <v>82</v>
      </c>
      <c r="D7889" s="16"/>
      <c r="E7889" s="34" t="s">
        <v>74</v>
      </c>
      <c r="F7889" s="34" t="s">
        <v>78</v>
      </c>
      <c r="G7889" s="9" t="s">
        <v>66</v>
      </c>
      <c r="H7889" s="10">
        <v>323</v>
      </c>
      <c r="I7889" s="10">
        <v>317</v>
      </c>
      <c r="J7889" s="53">
        <v>640</v>
      </c>
      <c r="K7889" s="55">
        <v>295</v>
      </c>
      <c r="L7889" s="57">
        <v>269</v>
      </c>
      <c r="M7889" s="57"/>
      <c r="N7889" s="59">
        <v>564</v>
      </c>
      <c r="O7889" s="61">
        <v>232</v>
      </c>
      <c r="P7889" s="10">
        <v>199</v>
      </c>
      <c r="Q7889" s="10"/>
      <c r="R7889" s="11">
        <v>431</v>
      </c>
      <c r="S7889" s="24">
        <f>Table1[[#This Row],[Female Voters]]/Table1[[#This Row],[Female Population]]</f>
        <v>0.91331269349845201</v>
      </c>
      <c r="T7889" s="24">
        <f>Table1[[#This Row],[Male Voters]]/Table1[[#This Row],[Male Population]]</f>
        <v>0.8485804416403786</v>
      </c>
      <c r="U7889" s="24">
        <f>Table1[[#This Row],[Total Voters]]/Table1[[#This Row],[Total Population]]</f>
        <v>0.88124999999999998</v>
      </c>
      <c r="V7889" s="24">
        <f>Table1[[#This Row],[Female Ballots]]/Table1[[#This Row],[Female Population]]</f>
        <v>0.71826625386996901</v>
      </c>
      <c r="W7889" s="24">
        <f>Table1[[#This Row],[Male Ballots]]/Table1[[#This Row],[Male Population]]</f>
        <v>0.62776025236593058</v>
      </c>
      <c r="X7889" s="24">
        <f>Table1[[#This Row],[Total Ballots]]/Table1[[#This Row],[Total Population]]</f>
        <v>0.67343750000000002</v>
      </c>
      <c r="Y7889" s="24">
        <f>Table1[[#This Row],[Female Ballots]]/Table1[[#This Row],[Female Voters]]</f>
        <v>0.78644067796610173</v>
      </c>
      <c r="Z7889" s="24">
        <f>Table1[[#This Row],[Male Ballots]]/Table1[[#This Row],[Male Voters]]</f>
        <v>0.7397769516728625</v>
      </c>
      <c r="AA7889" s="24">
        <f>Table1[[#This Row],[Total Ballots]]/Table1[[#This Row],[Total Voters]]</f>
        <v>0.76418439716312059</v>
      </c>
    </row>
    <row r="7890" spans="1:27" x14ac:dyDescent="0.35">
      <c r="A7890" s="8" t="s">
        <v>25</v>
      </c>
      <c r="B7890" s="16">
        <v>2007</v>
      </c>
      <c r="C7890" s="17" t="s">
        <v>82</v>
      </c>
      <c r="D7890" s="16"/>
      <c r="E7890" s="34" t="s">
        <v>74</v>
      </c>
      <c r="F7890" s="34" t="s">
        <v>78</v>
      </c>
      <c r="G7890" s="9" t="s">
        <v>67</v>
      </c>
      <c r="H7890" s="10">
        <v>458</v>
      </c>
      <c r="I7890" s="10">
        <v>389</v>
      </c>
      <c r="J7890" s="53">
        <v>847</v>
      </c>
      <c r="K7890" s="55">
        <v>376</v>
      </c>
      <c r="L7890" s="57">
        <v>342</v>
      </c>
      <c r="M7890" s="57"/>
      <c r="N7890" s="59">
        <v>718</v>
      </c>
      <c r="O7890" s="61">
        <v>328</v>
      </c>
      <c r="P7890" s="10">
        <v>295</v>
      </c>
      <c r="Q7890" s="10"/>
      <c r="R7890" s="11">
        <v>623</v>
      </c>
      <c r="S7890" s="24">
        <f>Table1[[#This Row],[Female Voters]]/Table1[[#This Row],[Female Population]]</f>
        <v>0.82096069868995636</v>
      </c>
      <c r="T7890" s="24">
        <f>Table1[[#This Row],[Male Voters]]/Table1[[#This Row],[Male Population]]</f>
        <v>0.87917737789203088</v>
      </c>
      <c r="U7890" s="24">
        <f>Table1[[#This Row],[Total Voters]]/Table1[[#This Row],[Total Population]]</f>
        <v>0.84769775678866588</v>
      </c>
      <c r="V7890" s="24">
        <f>Table1[[#This Row],[Female Ballots]]/Table1[[#This Row],[Female Population]]</f>
        <v>0.71615720524017468</v>
      </c>
      <c r="W7890" s="24">
        <f>Table1[[#This Row],[Male Ballots]]/Table1[[#This Row],[Male Population]]</f>
        <v>0.75835475578406175</v>
      </c>
      <c r="X7890" s="24">
        <f>Table1[[#This Row],[Total Ballots]]/Table1[[#This Row],[Total Population]]</f>
        <v>0.73553719008264462</v>
      </c>
      <c r="Y7890" s="24">
        <f>Table1[[#This Row],[Female Ballots]]/Table1[[#This Row],[Female Voters]]</f>
        <v>0.87234042553191493</v>
      </c>
      <c r="Z7890" s="24">
        <f>Table1[[#This Row],[Male Ballots]]/Table1[[#This Row],[Male Voters]]</f>
        <v>0.86257309941520466</v>
      </c>
      <c r="AA7890" s="24">
        <f>Table1[[#This Row],[Total Ballots]]/Table1[[#This Row],[Total Voters]]</f>
        <v>0.86768802228412256</v>
      </c>
    </row>
    <row r="7891" spans="1:27" x14ac:dyDescent="0.35">
      <c r="A7891" s="8" t="s">
        <v>46</v>
      </c>
      <c r="B7891" s="16">
        <v>2007</v>
      </c>
      <c r="C7891" s="17" t="s">
        <v>82</v>
      </c>
      <c r="D7891" s="16" t="s">
        <v>69</v>
      </c>
      <c r="E7891" s="34" t="s">
        <v>74</v>
      </c>
      <c r="F7891" s="34" t="s">
        <v>78</v>
      </c>
      <c r="G7891" s="9" t="s">
        <v>79</v>
      </c>
      <c r="H7891" s="10">
        <v>38368</v>
      </c>
      <c r="I7891" s="10">
        <v>37017</v>
      </c>
      <c r="J7891" s="53">
        <v>75385</v>
      </c>
      <c r="K7891" s="55">
        <v>27758</v>
      </c>
      <c r="L7891" s="57">
        <v>24739</v>
      </c>
      <c r="M7891" s="57">
        <v>2</v>
      </c>
      <c r="N7891" s="59">
        <v>52499</v>
      </c>
      <c r="O7891" s="61">
        <v>13571</v>
      </c>
      <c r="P7891" s="10">
        <v>11999</v>
      </c>
      <c r="Q7891" s="10">
        <v>1</v>
      </c>
      <c r="R7891" s="11">
        <v>25571</v>
      </c>
      <c r="S7891" s="24">
        <f>Table1[[#This Row],[Female Voters]]/Table1[[#This Row],[Female Population]]</f>
        <v>0.72346747289407842</v>
      </c>
      <c r="T7891" s="24">
        <f>Table1[[#This Row],[Male Voters]]/Table1[[#This Row],[Male Population]]</f>
        <v>0.66831455817597318</v>
      </c>
      <c r="U7891" s="24">
        <f>Table1[[#This Row],[Total Voters]]/Table1[[#This Row],[Total Population]]</f>
        <v>0.69641175300126024</v>
      </c>
      <c r="V7891" s="24">
        <f>Table1[[#This Row],[Female Ballots]]/Table1[[#This Row],[Female Population]]</f>
        <v>0.35370621351125936</v>
      </c>
      <c r="W7891" s="24">
        <f>Table1[[#This Row],[Male Ballots]]/Table1[[#This Row],[Male Population]]</f>
        <v>0.32414836426506738</v>
      </c>
      <c r="X7891" s="24">
        <f>Table1[[#This Row],[Total Ballots]]/Table1[[#This Row],[Total Population]]</f>
        <v>0.33920541221728462</v>
      </c>
      <c r="Y7891" s="24">
        <f>Table1[[#This Row],[Female Ballots]]/Table1[[#This Row],[Female Voters]]</f>
        <v>0.48890409971899995</v>
      </c>
      <c r="Z7891" s="24">
        <f>Table1[[#This Row],[Male Ballots]]/Table1[[#This Row],[Male Voters]]</f>
        <v>0.48502364687335786</v>
      </c>
      <c r="AA7891" s="24">
        <f>Table1[[#This Row],[Total Ballots]]/Table1[[#This Row],[Total Voters]]</f>
        <v>0.48707594430370105</v>
      </c>
    </row>
    <row r="7892" spans="1:27" x14ac:dyDescent="0.35">
      <c r="A7892" s="8" t="s">
        <v>46</v>
      </c>
      <c r="B7892" s="16">
        <v>2007</v>
      </c>
      <c r="C7892" s="17" t="s">
        <v>82</v>
      </c>
      <c r="D7892" s="16" t="s">
        <v>69</v>
      </c>
      <c r="E7892" s="34" t="s">
        <v>74</v>
      </c>
      <c r="F7892" s="34" t="s">
        <v>78</v>
      </c>
      <c r="G7892" s="9" t="s">
        <v>62</v>
      </c>
      <c r="H7892" s="10">
        <v>4314</v>
      </c>
      <c r="I7892" s="10">
        <v>4360</v>
      </c>
      <c r="J7892" s="53">
        <v>8674</v>
      </c>
      <c r="K7892" s="55">
        <v>2080</v>
      </c>
      <c r="L7892" s="57">
        <v>1834</v>
      </c>
      <c r="M7892" s="57"/>
      <c r="N7892" s="59">
        <v>3914</v>
      </c>
      <c r="O7892" s="61">
        <v>308</v>
      </c>
      <c r="P7892" s="10">
        <v>233</v>
      </c>
      <c r="Q7892" s="10"/>
      <c r="R7892" s="11">
        <v>541</v>
      </c>
      <c r="S7892" s="24">
        <f>Table1[[#This Row],[Female Voters]]/Table1[[#This Row],[Female Population]]</f>
        <v>0.48215113583681041</v>
      </c>
      <c r="T7892" s="24">
        <f>Table1[[#This Row],[Male Voters]]/Table1[[#This Row],[Male Population]]</f>
        <v>0.42064220183486239</v>
      </c>
      <c r="U7892" s="24">
        <f>Table1[[#This Row],[Total Voters]]/Table1[[#This Row],[Total Population]]</f>
        <v>0.45123357159326721</v>
      </c>
      <c r="V7892" s="24">
        <f>Table1[[#This Row],[Female Ballots]]/Table1[[#This Row],[Female Population]]</f>
        <v>7.1395456652758454E-2</v>
      </c>
      <c r="W7892" s="24">
        <f>Table1[[#This Row],[Male Ballots]]/Table1[[#This Row],[Male Population]]</f>
        <v>5.3440366972477067E-2</v>
      </c>
      <c r="X7892" s="24">
        <f>Table1[[#This Row],[Total Ballots]]/Table1[[#This Row],[Total Population]]</f>
        <v>6.2370302052109756E-2</v>
      </c>
      <c r="Y7892" s="24">
        <f>Table1[[#This Row],[Female Ballots]]/Table1[[#This Row],[Female Voters]]</f>
        <v>0.14807692307692308</v>
      </c>
      <c r="Z7892" s="24">
        <f>Table1[[#This Row],[Male Ballots]]/Table1[[#This Row],[Male Voters]]</f>
        <v>0.12704471101417666</v>
      </c>
      <c r="AA7892" s="24">
        <f>Table1[[#This Row],[Total Ballots]]/Table1[[#This Row],[Total Voters]]</f>
        <v>0.13822176801226366</v>
      </c>
    </row>
    <row r="7893" spans="1:27" x14ac:dyDescent="0.35">
      <c r="A7893" s="8" t="s">
        <v>46</v>
      </c>
      <c r="B7893" s="16">
        <v>2007</v>
      </c>
      <c r="C7893" s="17" t="s">
        <v>82</v>
      </c>
      <c r="D7893" s="16" t="s">
        <v>69</v>
      </c>
      <c r="E7893" s="34" t="s">
        <v>74</v>
      </c>
      <c r="F7893" s="34" t="s">
        <v>78</v>
      </c>
      <c r="G7893" s="9" t="s">
        <v>63</v>
      </c>
      <c r="H7893" s="10">
        <v>5641</v>
      </c>
      <c r="I7893" s="10">
        <v>5630</v>
      </c>
      <c r="J7893" s="53">
        <v>11271</v>
      </c>
      <c r="K7893" s="55">
        <v>3509</v>
      </c>
      <c r="L7893" s="57">
        <v>2996</v>
      </c>
      <c r="M7893" s="57"/>
      <c r="N7893" s="59">
        <v>6505</v>
      </c>
      <c r="O7893" s="61">
        <v>723</v>
      </c>
      <c r="P7893" s="10">
        <v>583</v>
      </c>
      <c r="Q7893" s="10"/>
      <c r="R7893" s="11">
        <v>1306</v>
      </c>
      <c r="S7893" s="24">
        <f>Table1[[#This Row],[Female Voters]]/Table1[[#This Row],[Female Population]]</f>
        <v>0.62205282751285229</v>
      </c>
      <c r="T7893" s="24">
        <f>Table1[[#This Row],[Male Voters]]/Table1[[#This Row],[Male Population]]</f>
        <v>0.53214920071047955</v>
      </c>
      <c r="U7893" s="24">
        <f>Table1[[#This Row],[Total Voters]]/Table1[[#This Row],[Total Population]]</f>
        <v>0.57714488510336259</v>
      </c>
      <c r="V7893" s="24">
        <f>Table1[[#This Row],[Female Ballots]]/Table1[[#This Row],[Female Population]]</f>
        <v>0.12816876440347455</v>
      </c>
      <c r="W7893" s="24">
        <f>Table1[[#This Row],[Male Ballots]]/Table1[[#This Row],[Male Population]]</f>
        <v>0.10355239786856128</v>
      </c>
      <c r="X7893" s="24">
        <f>Table1[[#This Row],[Total Ballots]]/Table1[[#This Row],[Total Population]]</f>
        <v>0.11587259338124389</v>
      </c>
      <c r="Y7893" s="24">
        <f>Table1[[#This Row],[Female Ballots]]/Table1[[#This Row],[Female Voters]]</f>
        <v>0.20604160729552579</v>
      </c>
      <c r="Z7893" s="24">
        <f>Table1[[#This Row],[Male Ballots]]/Table1[[#This Row],[Male Voters]]</f>
        <v>0.19459279038718291</v>
      </c>
      <c r="AA7893" s="24">
        <f>Table1[[#This Row],[Total Ballots]]/Table1[[#This Row],[Total Voters]]</f>
        <v>0.20076863950807072</v>
      </c>
    </row>
    <row r="7894" spans="1:27" x14ac:dyDescent="0.35">
      <c r="A7894" s="8" t="s">
        <v>46</v>
      </c>
      <c r="B7894" s="16">
        <v>2007</v>
      </c>
      <c r="C7894" s="17" t="s">
        <v>82</v>
      </c>
      <c r="D7894" s="16" t="s">
        <v>69</v>
      </c>
      <c r="E7894" s="34" t="s">
        <v>74</v>
      </c>
      <c r="F7894" s="34" t="s">
        <v>78</v>
      </c>
      <c r="G7894" s="9" t="s">
        <v>64</v>
      </c>
      <c r="H7894" s="10">
        <v>6601</v>
      </c>
      <c r="I7894" s="10">
        <v>6663</v>
      </c>
      <c r="J7894" s="53">
        <v>13264</v>
      </c>
      <c r="K7894" s="55">
        <v>4419</v>
      </c>
      <c r="L7894" s="57">
        <v>3875</v>
      </c>
      <c r="M7894" s="57"/>
      <c r="N7894" s="59">
        <v>8294</v>
      </c>
      <c r="O7894" s="61">
        <v>1368</v>
      </c>
      <c r="P7894" s="10">
        <v>1101</v>
      </c>
      <c r="Q7894" s="10"/>
      <c r="R7894" s="11">
        <v>2469</v>
      </c>
      <c r="S7894" s="24">
        <f>Table1[[#This Row],[Female Voters]]/Table1[[#This Row],[Female Population]]</f>
        <v>0.66944402363278288</v>
      </c>
      <c r="T7894" s="24">
        <f>Table1[[#This Row],[Male Voters]]/Table1[[#This Row],[Male Population]]</f>
        <v>0.5815698634248837</v>
      </c>
      <c r="U7894" s="24">
        <f>Table1[[#This Row],[Total Voters]]/Table1[[#This Row],[Total Population]]</f>
        <v>0.62530156815440285</v>
      </c>
      <c r="V7894" s="24">
        <f>Table1[[#This Row],[Female Ballots]]/Table1[[#This Row],[Female Population]]</f>
        <v>0.20724132707165582</v>
      </c>
      <c r="W7894" s="24">
        <f>Table1[[#This Row],[Male Ballots]]/Table1[[#This Row],[Male Population]]</f>
        <v>0.16524088248536695</v>
      </c>
      <c r="X7894" s="24">
        <f>Table1[[#This Row],[Total Ballots]]/Table1[[#This Row],[Total Population]]</f>
        <v>0.18614294330518696</v>
      </c>
      <c r="Y7894" s="24">
        <f>Table1[[#This Row],[Female Ballots]]/Table1[[#This Row],[Female Voters]]</f>
        <v>0.30957230142566189</v>
      </c>
      <c r="Z7894" s="24">
        <f>Table1[[#This Row],[Male Ballots]]/Table1[[#This Row],[Male Voters]]</f>
        <v>0.28412903225806452</v>
      </c>
      <c r="AA7894" s="24">
        <f>Table1[[#This Row],[Total Ballots]]/Table1[[#This Row],[Total Voters]]</f>
        <v>0.29768507354714252</v>
      </c>
    </row>
    <row r="7895" spans="1:27" x14ac:dyDescent="0.35">
      <c r="A7895" s="8" t="s">
        <v>46</v>
      </c>
      <c r="B7895" s="16">
        <v>2007</v>
      </c>
      <c r="C7895" s="17" t="s">
        <v>82</v>
      </c>
      <c r="D7895" s="16" t="s">
        <v>69</v>
      </c>
      <c r="E7895" s="34" t="s">
        <v>74</v>
      </c>
      <c r="F7895" s="34" t="s">
        <v>78</v>
      </c>
      <c r="G7895" s="9" t="s">
        <v>65</v>
      </c>
      <c r="H7895" s="10">
        <v>7575</v>
      </c>
      <c r="I7895" s="10">
        <v>7649</v>
      </c>
      <c r="J7895" s="53">
        <v>15224</v>
      </c>
      <c r="K7895" s="55">
        <v>5725</v>
      </c>
      <c r="L7895" s="57">
        <v>5290</v>
      </c>
      <c r="M7895" s="57">
        <v>1</v>
      </c>
      <c r="N7895" s="59">
        <v>11016</v>
      </c>
      <c r="O7895" s="61">
        <v>2600</v>
      </c>
      <c r="P7895" s="10">
        <v>2361</v>
      </c>
      <c r="Q7895" s="10"/>
      <c r="R7895" s="11">
        <v>4961</v>
      </c>
      <c r="S7895" s="24">
        <f>Table1[[#This Row],[Female Voters]]/Table1[[#This Row],[Female Population]]</f>
        <v>0.75577557755775582</v>
      </c>
      <c r="T7895" s="24">
        <f>Table1[[#This Row],[Male Voters]]/Table1[[#This Row],[Male Population]]</f>
        <v>0.69159367237547387</v>
      </c>
      <c r="U7895" s="24">
        <f>Table1[[#This Row],[Total Voters]]/Table1[[#This Row],[Total Population]]</f>
        <v>0.72359432475039409</v>
      </c>
      <c r="V7895" s="24">
        <f>Table1[[#This Row],[Female Ballots]]/Table1[[#This Row],[Female Population]]</f>
        <v>0.34323432343234322</v>
      </c>
      <c r="W7895" s="24">
        <f>Table1[[#This Row],[Male Ballots]]/Table1[[#This Row],[Male Population]]</f>
        <v>0.30866779971238073</v>
      </c>
      <c r="X7895" s="24">
        <f>Table1[[#This Row],[Total Ballots]]/Table1[[#This Row],[Total Population]]</f>
        <v>0.32586705202312138</v>
      </c>
      <c r="Y7895" s="24">
        <f>Table1[[#This Row],[Female Ballots]]/Table1[[#This Row],[Female Voters]]</f>
        <v>0.45414847161572053</v>
      </c>
      <c r="Z7895" s="24">
        <f>Table1[[#This Row],[Male Ballots]]/Table1[[#This Row],[Male Voters]]</f>
        <v>0.44631379962192819</v>
      </c>
      <c r="AA7895" s="24">
        <f>Table1[[#This Row],[Total Ballots]]/Table1[[#This Row],[Total Voters]]</f>
        <v>0.45034495279593317</v>
      </c>
    </row>
    <row r="7896" spans="1:27" x14ac:dyDescent="0.35">
      <c r="A7896" s="8" t="s">
        <v>46</v>
      </c>
      <c r="B7896" s="16">
        <v>2007</v>
      </c>
      <c r="C7896" s="17" t="s">
        <v>82</v>
      </c>
      <c r="D7896" s="16" t="s">
        <v>69</v>
      </c>
      <c r="E7896" s="34" t="s">
        <v>74</v>
      </c>
      <c r="F7896" s="34" t="s">
        <v>78</v>
      </c>
      <c r="G7896" s="9" t="s">
        <v>66</v>
      </c>
      <c r="H7896" s="10">
        <v>6369</v>
      </c>
      <c r="I7896" s="10">
        <v>6292</v>
      </c>
      <c r="J7896" s="53">
        <v>12661</v>
      </c>
      <c r="K7896" s="55">
        <v>5500</v>
      </c>
      <c r="L7896" s="57">
        <v>5205</v>
      </c>
      <c r="M7896" s="57">
        <v>1</v>
      </c>
      <c r="N7896" s="59">
        <v>10706</v>
      </c>
      <c r="O7896" s="61">
        <v>3613</v>
      </c>
      <c r="P7896" s="10">
        <v>3334</v>
      </c>
      <c r="Q7896" s="10">
        <v>1</v>
      </c>
      <c r="R7896" s="11">
        <v>6948</v>
      </c>
      <c r="S7896" s="24">
        <f>Table1[[#This Row],[Female Voters]]/Table1[[#This Row],[Female Population]]</f>
        <v>0.86355785837651122</v>
      </c>
      <c r="T7896" s="24">
        <f>Table1[[#This Row],[Male Voters]]/Table1[[#This Row],[Male Population]]</f>
        <v>0.82724094087730449</v>
      </c>
      <c r="U7896" s="24">
        <f>Table1[[#This Row],[Total Voters]]/Table1[[#This Row],[Total Population]]</f>
        <v>0.84558881604928515</v>
      </c>
      <c r="V7896" s="24">
        <f>Table1[[#This Row],[Female Ballots]]/Table1[[#This Row],[Female Population]]</f>
        <v>0.56727900769351547</v>
      </c>
      <c r="W7896" s="24">
        <f>Table1[[#This Row],[Male Ballots]]/Table1[[#This Row],[Male Population]]</f>
        <v>0.52987921169739349</v>
      </c>
      <c r="X7896" s="24">
        <f>Table1[[#This Row],[Total Ballots]]/Table1[[#This Row],[Total Population]]</f>
        <v>0.54877181897164518</v>
      </c>
      <c r="Y7896" s="24">
        <f>Table1[[#This Row],[Female Ballots]]/Table1[[#This Row],[Female Voters]]</f>
        <v>0.65690909090909089</v>
      </c>
      <c r="Z7896" s="24">
        <f>Table1[[#This Row],[Male Ballots]]/Table1[[#This Row],[Male Voters]]</f>
        <v>0.64053794428434196</v>
      </c>
      <c r="AA7896" s="24">
        <f>Table1[[#This Row],[Total Ballots]]/Table1[[#This Row],[Total Voters]]</f>
        <v>0.6489818793200075</v>
      </c>
    </row>
    <row r="7897" spans="1:27" x14ac:dyDescent="0.35">
      <c r="A7897" s="8" t="s">
        <v>46</v>
      </c>
      <c r="B7897" s="16">
        <v>2007</v>
      </c>
      <c r="C7897" s="17" t="s">
        <v>82</v>
      </c>
      <c r="D7897" s="16" t="s">
        <v>69</v>
      </c>
      <c r="E7897" s="34" t="s">
        <v>74</v>
      </c>
      <c r="F7897" s="34" t="s">
        <v>78</v>
      </c>
      <c r="G7897" s="9" t="s">
        <v>67</v>
      </c>
      <c r="H7897" s="10">
        <v>7868</v>
      </c>
      <c r="I7897" s="10">
        <v>6423</v>
      </c>
      <c r="J7897" s="53">
        <v>14291</v>
      </c>
      <c r="K7897" s="55">
        <v>6525</v>
      </c>
      <c r="L7897" s="57">
        <v>5539</v>
      </c>
      <c r="M7897" s="57"/>
      <c r="N7897" s="59">
        <v>12064</v>
      </c>
      <c r="O7897" s="61">
        <v>4959</v>
      </c>
      <c r="P7897" s="10">
        <v>4387</v>
      </c>
      <c r="Q7897" s="10"/>
      <c r="R7897" s="11">
        <v>9346</v>
      </c>
      <c r="S7897" s="24">
        <f>Table1[[#This Row],[Female Voters]]/Table1[[#This Row],[Female Population]]</f>
        <v>0.82930859176410776</v>
      </c>
      <c r="T7897" s="24">
        <f>Table1[[#This Row],[Male Voters]]/Table1[[#This Row],[Male Population]]</f>
        <v>0.86236960921687689</v>
      </c>
      <c r="U7897" s="24">
        <f>Table1[[#This Row],[Total Voters]]/Table1[[#This Row],[Total Population]]</f>
        <v>0.84416765796655235</v>
      </c>
      <c r="V7897" s="24">
        <f>Table1[[#This Row],[Female Ballots]]/Table1[[#This Row],[Female Population]]</f>
        <v>0.63027452974072196</v>
      </c>
      <c r="W7897" s="24">
        <f>Table1[[#This Row],[Male Ballots]]/Table1[[#This Row],[Male Population]]</f>
        <v>0.68301416783434532</v>
      </c>
      <c r="X7897" s="24">
        <f>Table1[[#This Row],[Total Ballots]]/Table1[[#This Row],[Total Population]]</f>
        <v>0.65397802812959205</v>
      </c>
      <c r="Y7897" s="24">
        <f>Table1[[#This Row],[Female Ballots]]/Table1[[#This Row],[Female Voters]]</f>
        <v>0.76</v>
      </c>
      <c r="Z7897" s="24">
        <f>Table1[[#This Row],[Male Ballots]]/Table1[[#This Row],[Male Voters]]</f>
        <v>0.79202022025636398</v>
      </c>
      <c r="AA7897" s="24">
        <f>Table1[[#This Row],[Total Ballots]]/Table1[[#This Row],[Total Voters]]</f>
        <v>0.77470159151193629</v>
      </c>
    </row>
    <row r="7898" spans="1:27" x14ac:dyDescent="0.35">
      <c r="A7898" s="8" t="s">
        <v>53</v>
      </c>
      <c r="B7898" s="16">
        <v>2007</v>
      </c>
      <c r="C7898" s="17" t="s">
        <v>82</v>
      </c>
      <c r="D7898" s="16"/>
      <c r="E7898" s="34" t="s">
        <v>74</v>
      </c>
      <c r="F7898" s="34" t="s">
        <v>78</v>
      </c>
      <c r="G7898" s="9" t="s">
        <v>79</v>
      </c>
      <c r="H7898" s="10">
        <v>13213</v>
      </c>
      <c r="I7898" s="10">
        <v>12991</v>
      </c>
      <c r="J7898" s="53">
        <v>26204</v>
      </c>
      <c r="K7898" s="55">
        <v>9257</v>
      </c>
      <c r="L7898" s="57">
        <v>8251</v>
      </c>
      <c r="M7898" s="57">
        <v>431</v>
      </c>
      <c r="N7898" s="59">
        <v>17939</v>
      </c>
      <c r="O7898" s="61">
        <v>4686</v>
      </c>
      <c r="P7898" s="10">
        <v>4245</v>
      </c>
      <c r="Q7898" s="10">
        <v>166</v>
      </c>
      <c r="R7898" s="11">
        <v>9097</v>
      </c>
      <c r="S7898" s="24">
        <f>Table1[[#This Row],[Female Voters]]/Table1[[#This Row],[Female Population]]</f>
        <v>0.7005978960115038</v>
      </c>
      <c r="T7898" s="24">
        <f>Table1[[#This Row],[Male Voters]]/Table1[[#This Row],[Male Population]]</f>
        <v>0.6351320144715572</v>
      </c>
      <c r="U7898" s="24">
        <f>Table1[[#This Row],[Total Voters]]/Table1[[#This Row],[Total Population]]</f>
        <v>0.68459013891009002</v>
      </c>
      <c r="V7898" s="24">
        <f>Table1[[#This Row],[Female Ballots]]/Table1[[#This Row],[Female Population]]</f>
        <v>0.35465072277302656</v>
      </c>
      <c r="W7898" s="24">
        <f>Table1[[#This Row],[Male Ballots]]/Table1[[#This Row],[Male Population]]</f>
        <v>0.32676468324224461</v>
      </c>
      <c r="X7898" s="24">
        <f>Table1[[#This Row],[Total Ballots]]/Table1[[#This Row],[Total Population]]</f>
        <v>0.34716073881850101</v>
      </c>
      <c r="Y7898" s="24">
        <f>Table1[[#This Row],[Female Ballots]]/Table1[[#This Row],[Female Voters]]</f>
        <v>0.50621151560980882</v>
      </c>
      <c r="Z7898" s="24">
        <f>Table1[[#This Row],[Male Ballots]]/Table1[[#This Row],[Male Voters]]</f>
        <v>0.51448309295842931</v>
      </c>
      <c r="AA7898" s="24">
        <f>Table1[[#This Row],[Total Ballots]]/Table1[[#This Row],[Total Voters]]</f>
        <v>0.50710741958860583</v>
      </c>
    </row>
    <row r="7899" spans="1:27" x14ac:dyDescent="0.35">
      <c r="A7899" s="8" t="s">
        <v>53</v>
      </c>
      <c r="B7899" s="16">
        <v>2007</v>
      </c>
      <c r="C7899" s="17" t="s">
        <v>82</v>
      </c>
      <c r="D7899" s="16"/>
      <c r="E7899" s="34" t="s">
        <v>74</v>
      </c>
      <c r="F7899" s="34" t="s">
        <v>78</v>
      </c>
      <c r="G7899" s="9" t="s">
        <v>62</v>
      </c>
      <c r="H7899" s="10">
        <v>1505</v>
      </c>
      <c r="I7899" s="10">
        <v>1654</v>
      </c>
      <c r="J7899" s="53">
        <v>3159</v>
      </c>
      <c r="K7899" s="55">
        <v>824</v>
      </c>
      <c r="L7899" s="57">
        <v>645</v>
      </c>
      <c r="M7899" s="57">
        <v>87</v>
      </c>
      <c r="N7899" s="59">
        <v>1556</v>
      </c>
      <c r="O7899" s="61">
        <v>137</v>
      </c>
      <c r="P7899" s="10">
        <v>103</v>
      </c>
      <c r="Q7899" s="10">
        <v>12</v>
      </c>
      <c r="R7899" s="11">
        <v>252</v>
      </c>
      <c r="S7899" s="24">
        <f>Table1[[#This Row],[Female Voters]]/Table1[[#This Row],[Female Population]]</f>
        <v>0.54750830564784048</v>
      </c>
      <c r="T7899" s="24">
        <f>Table1[[#This Row],[Male Voters]]/Table1[[#This Row],[Male Population]]</f>
        <v>0.38996372430471582</v>
      </c>
      <c r="U7899" s="24">
        <f>Table1[[#This Row],[Total Voters]]/Table1[[#This Row],[Total Population]]</f>
        <v>0.49256093700538145</v>
      </c>
      <c r="V7899" s="24">
        <f>Table1[[#This Row],[Female Ballots]]/Table1[[#This Row],[Female Population]]</f>
        <v>9.102990033222591E-2</v>
      </c>
      <c r="W7899" s="24">
        <f>Table1[[#This Row],[Male Ballots]]/Table1[[#This Row],[Male Population]]</f>
        <v>6.2273276904474005E-2</v>
      </c>
      <c r="X7899" s="24">
        <f>Table1[[#This Row],[Total Ballots]]/Table1[[#This Row],[Total Population]]</f>
        <v>7.9772079772079771E-2</v>
      </c>
      <c r="Y7899" s="24">
        <f>Table1[[#This Row],[Female Ballots]]/Table1[[#This Row],[Female Voters]]</f>
        <v>0.16626213592233011</v>
      </c>
      <c r="Z7899" s="24">
        <f>Table1[[#This Row],[Male Ballots]]/Table1[[#This Row],[Male Voters]]</f>
        <v>0.15968992248062017</v>
      </c>
      <c r="AA7899" s="24">
        <f>Table1[[#This Row],[Total Ballots]]/Table1[[#This Row],[Total Voters]]</f>
        <v>0.16195372750642673</v>
      </c>
    </row>
    <row r="7900" spans="1:27" x14ac:dyDescent="0.35">
      <c r="A7900" s="8" t="s">
        <v>53</v>
      </c>
      <c r="B7900" s="16">
        <v>2007</v>
      </c>
      <c r="C7900" s="17" t="s">
        <v>82</v>
      </c>
      <c r="D7900" s="16"/>
      <c r="E7900" s="34" t="s">
        <v>74</v>
      </c>
      <c r="F7900" s="34" t="s">
        <v>78</v>
      </c>
      <c r="G7900" s="9" t="s">
        <v>63</v>
      </c>
      <c r="H7900" s="10">
        <v>2110</v>
      </c>
      <c r="I7900" s="10">
        <v>2114</v>
      </c>
      <c r="J7900" s="53">
        <v>4224</v>
      </c>
      <c r="K7900" s="55">
        <v>1181</v>
      </c>
      <c r="L7900" s="57">
        <v>1045</v>
      </c>
      <c r="M7900" s="57">
        <v>72</v>
      </c>
      <c r="N7900" s="59">
        <v>2298</v>
      </c>
      <c r="O7900" s="61">
        <v>280</v>
      </c>
      <c r="P7900" s="10">
        <v>226</v>
      </c>
      <c r="Q7900" s="10">
        <v>15</v>
      </c>
      <c r="R7900" s="11">
        <v>521</v>
      </c>
      <c r="S7900" s="24">
        <f>Table1[[#This Row],[Female Voters]]/Table1[[#This Row],[Female Population]]</f>
        <v>0.55971563981042649</v>
      </c>
      <c r="T7900" s="24">
        <f>Table1[[#This Row],[Male Voters]]/Table1[[#This Row],[Male Population]]</f>
        <v>0.49432355723746452</v>
      </c>
      <c r="U7900" s="24">
        <f>Table1[[#This Row],[Total Voters]]/Table1[[#This Row],[Total Population]]</f>
        <v>0.54403409090909094</v>
      </c>
      <c r="V7900" s="24">
        <f>Table1[[#This Row],[Female Ballots]]/Table1[[#This Row],[Female Population]]</f>
        <v>0.13270142180094788</v>
      </c>
      <c r="W7900" s="24">
        <f>Table1[[#This Row],[Male Ballots]]/Table1[[#This Row],[Male Population]]</f>
        <v>0.10690633869441817</v>
      </c>
      <c r="X7900" s="24">
        <f>Table1[[#This Row],[Total Ballots]]/Table1[[#This Row],[Total Population]]</f>
        <v>0.12334280303030302</v>
      </c>
      <c r="Y7900" s="24">
        <f>Table1[[#This Row],[Female Ballots]]/Table1[[#This Row],[Female Voters]]</f>
        <v>0.23708721422523285</v>
      </c>
      <c r="Z7900" s="24">
        <f>Table1[[#This Row],[Male Ballots]]/Table1[[#This Row],[Male Voters]]</f>
        <v>0.21626794258373205</v>
      </c>
      <c r="AA7900" s="24">
        <f>Table1[[#This Row],[Total Ballots]]/Table1[[#This Row],[Total Voters]]</f>
        <v>0.2267188859878155</v>
      </c>
    </row>
    <row r="7901" spans="1:27" x14ac:dyDescent="0.35">
      <c r="A7901" s="8" t="s">
        <v>53</v>
      </c>
      <c r="B7901" s="16">
        <v>2007</v>
      </c>
      <c r="C7901" s="17" t="s">
        <v>82</v>
      </c>
      <c r="D7901" s="16"/>
      <c r="E7901" s="34" t="s">
        <v>74</v>
      </c>
      <c r="F7901" s="34" t="s">
        <v>78</v>
      </c>
      <c r="G7901" s="9" t="s">
        <v>64</v>
      </c>
      <c r="H7901" s="10">
        <v>2417</v>
      </c>
      <c r="I7901" s="10">
        <v>2400</v>
      </c>
      <c r="J7901" s="53">
        <v>4817</v>
      </c>
      <c r="K7901" s="55">
        <v>1398</v>
      </c>
      <c r="L7901" s="57">
        <v>1161</v>
      </c>
      <c r="M7901" s="57">
        <v>76</v>
      </c>
      <c r="N7901" s="59">
        <v>2635</v>
      </c>
      <c r="O7901" s="61">
        <v>473</v>
      </c>
      <c r="P7901" s="10">
        <v>363</v>
      </c>
      <c r="Q7901" s="10">
        <v>27</v>
      </c>
      <c r="R7901" s="11">
        <v>863</v>
      </c>
      <c r="S7901" s="24">
        <f>Table1[[#This Row],[Female Voters]]/Table1[[#This Row],[Female Population]]</f>
        <v>0.57840297889946213</v>
      </c>
      <c r="T7901" s="24">
        <f>Table1[[#This Row],[Male Voters]]/Table1[[#This Row],[Male Population]]</f>
        <v>0.48375000000000001</v>
      </c>
      <c r="U7901" s="24">
        <f>Table1[[#This Row],[Total Voters]]/Table1[[#This Row],[Total Population]]</f>
        <v>0.54702096740709982</v>
      </c>
      <c r="V7901" s="24">
        <f>Table1[[#This Row],[Female Ballots]]/Table1[[#This Row],[Female Population]]</f>
        <v>0.19569714522134879</v>
      </c>
      <c r="W7901" s="24">
        <f>Table1[[#This Row],[Male Ballots]]/Table1[[#This Row],[Male Population]]</f>
        <v>0.15125</v>
      </c>
      <c r="X7901" s="24">
        <f>Table1[[#This Row],[Total Ballots]]/Table1[[#This Row],[Total Population]]</f>
        <v>0.17915715175420385</v>
      </c>
      <c r="Y7901" s="24">
        <f>Table1[[#This Row],[Female Ballots]]/Table1[[#This Row],[Female Voters]]</f>
        <v>0.33834048640915593</v>
      </c>
      <c r="Z7901" s="24">
        <f>Table1[[#This Row],[Male Ballots]]/Table1[[#This Row],[Male Voters]]</f>
        <v>0.31266149870801035</v>
      </c>
      <c r="AA7901" s="24">
        <f>Table1[[#This Row],[Total Ballots]]/Table1[[#This Row],[Total Voters]]</f>
        <v>0.32751423149905123</v>
      </c>
    </row>
    <row r="7902" spans="1:27" x14ac:dyDescent="0.35">
      <c r="A7902" s="8" t="s">
        <v>53</v>
      </c>
      <c r="B7902" s="16">
        <v>2007</v>
      </c>
      <c r="C7902" s="17" t="s">
        <v>82</v>
      </c>
      <c r="D7902" s="16"/>
      <c r="E7902" s="34" t="s">
        <v>74</v>
      </c>
      <c r="F7902" s="34" t="s">
        <v>78</v>
      </c>
      <c r="G7902" s="9" t="s">
        <v>65</v>
      </c>
      <c r="H7902" s="10">
        <v>2553</v>
      </c>
      <c r="I7902" s="10">
        <v>2590</v>
      </c>
      <c r="J7902" s="53">
        <v>5143</v>
      </c>
      <c r="K7902" s="55">
        <v>1982</v>
      </c>
      <c r="L7902" s="57">
        <v>1827</v>
      </c>
      <c r="M7902" s="57">
        <v>62</v>
      </c>
      <c r="N7902" s="59">
        <v>3871</v>
      </c>
      <c r="O7902" s="61">
        <v>976</v>
      </c>
      <c r="P7902" s="10">
        <v>861</v>
      </c>
      <c r="Q7902" s="10">
        <v>21</v>
      </c>
      <c r="R7902" s="11">
        <v>1858</v>
      </c>
      <c r="S7902" s="24">
        <f>Table1[[#This Row],[Female Voters]]/Table1[[#This Row],[Female Population]]</f>
        <v>0.77634155895025458</v>
      </c>
      <c r="T7902" s="24">
        <f>Table1[[#This Row],[Male Voters]]/Table1[[#This Row],[Male Population]]</f>
        <v>0.70540540540540542</v>
      </c>
      <c r="U7902" s="24">
        <f>Table1[[#This Row],[Total Voters]]/Table1[[#This Row],[Total Population]]</f>
        <v>0.75267353684619875</v>
      </c>
      <c r="V7902" s="24">
        <f>Table1[[#This Row],[Female Ballots]]/Table1[[#This Row],[Female Population]]</f>
        <v>0.38229533881707795</v>
      </c>
      <c r="W7902" s="24">
        <f>Table1[[#This Row],[Male Ballots]]/Table1[[#This Row],[Male Population]]</f>
        <v>0.33243243243243242</v>
      </c>
      <c r="X7902" s="24">
        <f>Table1[[#This Row],[Total Ballots]]/Table1[[#This Row],[Total Population]]</f>
        <v>0.36126774256270661</v>
      </c>
      <c r="Y7902" s="24">
        <f>Table1[[#This Row],[Female Ballots]]/Table1[[#This Row],[Female Voters]]</f>
        <v>0.49243188698284562</v>
      </c>
      <c r="Z7902" s="24">
        <f>Table1[[#This Row],[Male Ballots]]/Table1[[#This Row],[Male Voters]]</f>
        <v>0.47126436781609193</v>
      </c>
      <c r="AA7902" s="24">
        <f>Table1[[#This Row],[Total Ballots]]/Table1[[#This Row],[Total Voters]]</f>
        <v>0.47997933350555411</v>
      </c>
    </row>
    <row r="7903" spans="1:27" x14ac:dyDescent="0.35">
      <c r="A7903" s="8" t="s">
        <v>53</v>
      </c>
      <c r="B7903" s="16">
        <v>2007</v>
      </c>
      <c r="C7903" s="17" t="s">
        <v>82</v>
      </c>
      <c r="D7903" s="16"/>
      <c r="E7903" s="34" t="s">
        <v>74</v>
      </c>
      <c r="F7903" s="34" t="s">
        <v>78</v>
      </c>
      <c r="G7903" s="9" t="s">
        <v>66</v>
      </c>
      <c r="H7903" s="10">
        <v>2057</v>
      </c>
      <c r="I7903" s="10">
        <v>2015</v>
      </c>
      <c r="J7903" s="53">
        <v>4072</v>
      </c>
      <c r="K7903" s="55">
        <v>1760</v>
      </c>
      <c r="L7903" s="57">
        <v>1615</v>
      </c>
      <c r="M7903" s="57">
        <v>64</v>
      </c>
      <c r="N7903" s="59">
        <v>3439</v>
      </c>
      <c r="O7903" s="61">
        <v>1182</v>
      </c>
      <c r="P7903" s="10">
        <v>1116</v>
      </c>
      <c r="Q7903" s="10">
        <v>34</v>
      </c>
      <c r="R7903" s="11">
        <v>2332</v>
      </c>
      <c r="S7903" s="24">
        <f>Table1[[#This Row],[Female Voters]]/Table1[[#This Row],[Female Population]]</f>
        <v>0.85561497326203206</v>
      </c>
      <c r="T7903" s="24">
        <f>Table1[[#This Row],[Male Voters]]/Table1[[#This Row],[Male Population]]</f>
        <v>0.80148883374689828</v>
      </c>
      <c r="U7903" s="24">
        <f>Table1[[#This Row],[Total Voters]]/Table1[[#This Row],[Total Population]]</f>
        <v>0.84454813359528491</v>
      </c>
      <c r="V7903" s="24">
        <f>Table1[[#This Row],[Female Ballots]]/Table1[[#This Row],[Female Population]]</f>
        <v>0.57462323772484203</v>
      </c>
      <c r="W7903" s="24">
        <f>Table1[[#This Row],[Male Ballots]]/Table1[[#This Row],[Male Population]]</f>
        <v>0.55384615384615388</v>
      </c>
      <c r="X7903" s="24">
        <f>Table1[[#This Row],[Total Ballots]]/Table1[[#This Row],[Total Population]]</f>
        <v>0.57269155206286837</v>
      </c>
      <c r="Y7903" s="24">
        <f>Table1[[#This Row],[Female Ballots]]/Table1[[#This Row],[Female Voters]]</f>
        <v>0.67159090909090913</v>
      </c>
      <c r="Z7903" s="24">
        <f>Table1[[#This Row],[Male Ballots]]/Table1[[#This Row],[Male Voters]]</f>
        <v>0.69102167182662544</v>
      </c>
      <c r="AA7903" s="24">
        <f>Table1[[#This Row],[Total Ballots]]/Table1[[#This Row],[Total Voters]]</f>
        <v>0.67810410002907817</v>
      </c>
    </row>
    <row r="7904" spans="1:27" x14ac:dyDescent="0.35">
      <c r="A7904" s="8" t="s">
        <v>53</v>
      </c>
      <c r="B7904" s="16">
        <v>2007</v>
      </c>
      <c r="C7904" s="17" t="s">
        <v>82</v>
      </c>
      <c r="D7904" s="16"/>
      <c r="E7904" s="34" t="s">
        <v>74</v>
      </c>
      <c r="F7904" s="34" t="s">
        <v>78</v>
      </c>
      <c r="G7904" s="9" t="s">
        <v>67</v>
      </c>
      <c r="H7904" s="10">
        <v>2571</v>
      </c>
      <c r="I7904" s="10">
        <v>2218</v>
      </c>
      <c r="J7904" s="53">
        <v>4789</v>
      </c>
      <c r="K7904" s="55">
        <v>2112</v>
      </c>
      <c r="L7904" s="57">
        <v>1958</v>
      </c>
      <c r="M7904" s="57">
        <v>70</v>
      </c>
      <c r="N7904" s="59">
        <v>4140</v>
      </c>
      <c r="O7904" s="61">
        <v>1638</v>
      </c>
      <c r="P7904" s="10">
        <v>1576</v>
      </c>
      <c r="Q7904" s="10">
        <v>57</v>
      </c>
      <c r="R7904" s="11">
        <v>3271</v>
      </c>
      <c r="S7904" s="24">
        <f>Table1[[#This Row],[Female Voters]]/Table1[[#This Row],[Female Population]]</f>
        <v>0.8214702450408401</v>
      </c>
      <c r="T7904" s="24">
        <f>Table1[[#This Row],[Male Voters]]/Table1[[#This Row],[Male Population]]</f>
        <v>0.88277727682596929</v>
      </c>
      <c r="U7904" s="24">
        <f>Table1[[#This Row],[Total Voters]]/Table1[[#This Row],[Total Population]]</f>
        <v>0.86448110252662347</v>
      </c>
      <c r="V7904" s="24">
        <f>Table1[[#This Row],[Female Ballots]]/Table1[[#This Row],[Female Population]]</f>
        <v>0.63710618436406063</v>
      </c>
      <c r="W7904" s="24">
        <f>Table1[[#This Row],[Male Ballots]]/Table1[[#This Row],[Male Population]]</f>
        <v>0.71055004508566277</v>
      </c>
      <c r="X7904" s="24">
        <f>Table1[[#This Row],[Total Ballots]]/Table1[[#This Row],[Total Population]]</f>
        <v>0.68302359574023808</v>
      </c>
      <c r="Y7904" s="24">
        <f>Table1[[#This Row],[Female Ballots]]/Table1[[#This Row],[Female Voters]]</f>
        <v>0.77556818181818177</v>
      </c>
      <c r="Z7904" s="24">
        <f>Table1[[#This Row],[Male Ballots]]/Table1[[#This Row],[Male Voters]]</f>
        <v>0.80490296220633295</v>
      </c>
      <c r="AA7904" s="24">
        <f>Table1[[#This Row],[Total Ballots]]/Table1[[#This Row],[Total Voters]]</f>
        <v>0.7900966183574879</v>
      </c>
    </row>
    <row r="7905" spans="1:27" x14ac:dyDescent="0.35">
      <c r="A7905" s="8" t="s">
        <v>32</v>
      </c>
      <c r="B7905" s="16">
        <v>2007</v>
      </c>
      <c r="C7905" s="17" t="s">
        <v>82</v>
      </c>
      <c r="D7905" s="16"/>
      <c r="E7905" s="34" t="s">
        <v>74</v>
      </c>
      <c r="F7905" s="34" t="s">
        <v>78</v>
      </c>
      <c r="G7905" s="9" t="s">
        <v>79</v>
      </c>
      <c r="H7905" s="10">
        <v>2825</v>
      </c>
      <c r="I7905" s="10">
        <v>3018</v>
      </c>
      <c r="J7905" s="53">
        <v>5843</v>
      </c>
      <c r="K7905" s="55">
        <v>2083</v>
      </c>
      <c r="L7905" s="57">
        <v>1962</v>
      </c>
      <c r="M7905" s="57"/>
      <c r="N7905" s="59">
        <v>4045</v>
      </c>
      <c r="O7905" s="61">
        <v>1166</v>
      </c>
      <c r="P7905" s="10">
        <v>1108</v>
      </c>
      <c r="Q7905" s="10"/>
      <c r="R7905" s="11">
        <v>2274</v>
      </c>
      <c r="S7905" s="24">
        <f>Table1[[#This Row],[Female Voters]]/Table1[[#This Row],[Female Population]]</f>
        <v>0.73734513274336289</v>
      </c>
      <c r="T7905" s="24">
        <f>Table1[[#This Row],[Male Voters]]/Table1[[#This Row],[Male Population]]</f>
        <v>0.6500994035785288</v>
      </c>
      <c r="U7905" s="24">
        <f>Table1[[#This Row],[Total Voters]]/Table1[[#This Row],[Total Population]]</f>
        <v>0.69228136231387982</v>
      </c>
      <c r="V7905" s="24">
        <f>Table1[[#This Row],[Female Ballots]]/Table1[[#This Row],[Female Population]]</f>
        <v>0.41274336283185842</v>
      </c>
      <c r="W7905" s="24">
        <f>Table1[[#This Row],[Male Ballots]]/Table1[[#This Row],[Male Population]]</f>
        <v>0.36713055003313455</v>
      </c>
      <c r="X7905" s="24">
        <f>Table1[[#This Row],[Total Ballots]]/Table1[[#This Row],[Total Population]]</f>
        <v>0.38918363854184496</v>
      </c>
      <c r="Y7905" s="24">
        <f>Table1[[#This Row],[Female Ballots]]/Table1[[#This Row],[Female Voters]]</f>
        <v>0.55976956313010084</v>
      </c>
      <c r="Z7905" s="24">
        <f>Table1[[#This Row],[Male Ballots]]/Table1[[#This Row],[Male Voters]]</f>
        <v>0.56472986748216103</v>
      </c>
      <c r="AA7905" s="24">
        <f>Table1[[#This Row],[Total Ballots]]/Table1[[#This Row],[Total Voters]]</f>
        <v>0.56217552533992587</v>
      </c>
    </row>
    <row r="7906" spans="1:27" x14ac:dyDescent="0.35">
      <c r="A7906" s="8" t="s">
        <v>32</v>
      </c>
      <c r="B7906" s="16">
        <v>2007</v>
      </c>
      <c r="C7906" s="17" t="s">
        <v>82</v>
      </c>
      <c r="D7906" s="16"/>
      <c r="E7906" s="34" t="s">
        <v>74</v>
      </c>
      <c r="F7906" s="34" t="s">
        <v>78</v>
      </c>
      <c r="G7906" s="9" t="s">
        <v>62</v>
      </c>
      <c r="H7906" s="10">
        <v>267</v>
      </c>
      <c r="I7906" s="10">
        <v>377</v>
      </c>
      <c r="J7906" s="53">
        <v>644</v>
      </c>
      <c r="K7906" s="55">
        <v>126</v>
      </c>
      <c r="L7906" s="57">
        <v>119</v>
      </c>
      <c r="M7906" s="57"/>
      <c r="N7906" s="59">
        <v>245</v>
      </c>
      <c r="O7906" s="61">
        <v>17</v>
      </c>
      <c r="P7906" s="10">
        <v>25</v>
      </c>
      <c r="Q7906" s="10"/>
      <c r="R7906" s="11">
        <v>42</v>
      </c>
      <c r="S7906" s="24">
        <f>Table1[[#This Row],[Female Voters]]/Table1[[#This Row],[Female Population]]</f>
        <v>0.47191011235955055</v>
      </c>
      <c r="T7906" s="24">
        <f>Table1[[#This Row],[Male Voters]]/Table1[[#This Row],[Male Population]]</f>
        <v>0.3156498673740053</v>
      </c>
      <c r="U7906" s="24">
        <f>Table1[[#This Row],[Total Voters]]/Table1[[#This Row],[Total Population]]</f>
        <v>0.38043478260869568</v>
      </c>
      <c r="V7906" s="24">
        <f>Table1[[#This Row],[Female Ballots]]/Table1[[#This Row],[Female Population]]</f>
        <v>6.3670411985018729E-2</v>
      </c>
      <c r="W7906" s="24">
        <f>Table1[[#This Row],[Male Ballots]]/Table1[[#This Row],[Male Population]]</f>
        <v>6.6312997347480113E-2</v>
      </c>
      <c r="X7906" s="24">
        <f>Table1[[#This Row],[Total Ballots]]/Table1[[#This Row],[Total Population]]</f>
        <v>6.5217391304347824E-2</v>
      </c>
      <c r="Y7906" s="24">
        <f>Table1[[#This Row],[Female Ballots]]/Table1[[#This Row],[Female Voters]]</f>
        <v>0.13492063492063491</v>
      </c>
      <c r="Z7906" s="24">
        <f>Table1[[#This Row],[Male Ballots]]/Table1[[#This Row],[Male Voters]]</f>
        <v>0.21008403361344538</v>
      </c>
      <c r="AA7906" s="24">
        <f>Table1[[#This Row],[Total Ballots]]/Table1[[#This Row],[Total Voters]]</f>
        <v>0.17142857142857143</v>
      </c>
    </row>
    <row r="7907" spans="1:27" x14ac:dyDescent="0.35">
      <c r="A7907" s="8" t="s">
        <v>32</v>
      </c>
      <c r="B7907" s="16">
        <v>2007</v>
      </c>
      <c r="C7907" s="17" t="s">
        <v>82</v>
      </c>
      <c r="D7907" s="16"/>
      <c r="E7907" s="34" t="s">
        <v>74</v>
      </c>
      <c r="F7907" s="34" t="s">
        <v>78</v>
      </c>
      <c r="G7907" s="9" t="s">
        <v>63</v>
      </c>
      <c r="H7907" s="10">
        <v>316</v>
      </c>
      <c r="I7907" s="10">
        <v>326</v>
      </c>
      <c r="J7907" s="53">
        <v>642</v>
      </c>
      <c r="K7907" s="55">
        <v>194</v>
      </c>
      <c r="L7907" s="57">
        <v>175</v>
      </c>
      <c r="M7907" s="57"/>
      <c r="N7907" s="59">
        <v>369</v>
      </c>
      <c r="O7907" s="61">
        <v>46</v>
      </c>
      <c r="P7907" s="10">
        <v>43</v>
      </c>
      <c r="Q7907" s="10"/>
      <c r="R7907" s="11">
        <v>89</v>
      </c>
      <c r="S7907" s="24">
        <f>Table1[[#This Row],[Female Voters]]/Table1[[#This Row],[Female Population]]</f>
        <v>0.61392405063291144</v>
      </c>
      <c r="T7907" s="24">
        <f>Table1[[#This Row],[Male Voters]]/Table1[[#This Row],[Male Population]]</f>
        <v>0.53680981595092025</v>
      </c>
      <c r="U7907" s="24">
        <f>Table1[[#This Row],[Total Voters]]/Table1[[#This Row],[Total Population]]</f>
        <v>0.57476635514018692</v>
      </c>
      <c r="V7907" s="24">
        <f>Table1[[#This Row],[Female Ballots]]/Table1[[#This Row],[Female Population]]</f>
        <v>0.14556962025316456</v>
      </c>
      <c r="W7907" s="24">
        <f>Table1[[#This Row],[Male Ballots]]/Table1[[#This Row],[Male Population]]</f>
        <v>0.13190184049079753</v>
      </c>
      <c r="X7907" s="24">
        <f>Table1[[#This Row],[Total Ballots]]/Table1[[#This Row],[Total Population]]</f>
        <v>0.13862928348909656</v>
      </c>
      <c r="Y7907" s="24">
        <f>Table1[[#This Row],[Female Ballots]]/Table1[[#This Row],[Female Voters]]</f>
        <v>0.23711340206185566</v>
      </c>
      <c r="Z7907" s="24">
        <f>Table1[[#This Row],[Male Ballots]]/Table1[[#This Row],[Male Voters]]</f>
        <v>0.24571428571428572</v>
      </c>
      <c r="AA7907" s="24">
        <f>Table1[[#This Row],[Total Ballots]]/Table1[[#This Row],[Total Voters]]</f>
        <v>0.24119241192411925</v>
      </c>
    </row>
    <row r="7908" spans="1:27" x14ac:dyDescent="0.35">
      <c r="A7908" s="8" t="s">
        <v>32</v>
      </c>
      <c r="B7908" s="16">
        <v>2007</v>
      </c>
      <c r="C7908" s="17" t="s">
        <v>82</v>
      </c>
      <c r="D7908" s="16"/>
      <c r="E7908" s="34" t="s">
        <v>74</v>
      </c>
      <c r="F7908" s="34" t="s">
        <v>78</v>
      </c>
      <c r="G7908" s="9" t="s">
        <v>64</v>
      </c>
      <c r="H7908" s="10">
        <v>424</v>
      </c>
      <c r="I7908" s="10">
        <v>411</v>
      </c>
      <c r="J7908" s="53">
        <v>835</v>
      </c>
      <c r="K7908" s="55">
        <v>274</v>
      </c>
      <c r="L7908" s="57">
        <v>201</v>
      </c>
      <c r="M7908" s="57"/>
      <c r="N7908" s="59">
        <v>475</v>
      </c>
      <c r="O7908" s="61">
        <v>110</v>
      </c>
      <c r="P7908" s="10">
        <v>73</v>
      </c>
      <c r="Q7908" s="10"/>
      <c r="R7908" s="11">
        <v>183</v>
      </c>
      <c r="S7908" s="24">
        <f>Table1[[#This Row],[Female Voters]]/Table1[[#This Row],[Female Population]]</f>
        <v>0.64622641509433965</v>
      </c>
      <c r="T7908" s="24">
        <f>Table1[[#This Row],[Male Voters]]/Table1[[#This Row],[Male Population]]</f>
        <v>0.48905109489051096</v>
      </c>
      <c r="U7908" s="24">
        <f>Table1[[#This Row],[Total Voters]]/Table1[[#This Row],[Total Population]]</f>
        <v>0.56886227544910184</v>
      </c>
      <c r="V7908" s="24">
        <f>Table1[[#This Row],[Female Ballots]]/Table1[[#This Row],[Female Population]]</f>
        <v>0.25943396226415094</v>
      </c>
      <c r="W7908" s="24">
        <f>Table1[[#This Row],[Male Ballots]]/Table1[[#This Row],[Male Population]]</f>
        <v>0.17761557177615572</v>
      </c>
      <c r="X7908" s="24">
        <f>Table1[[#This Row],[Total Ballots]]/Table1[[#This Row],[Total Population]]</f>
        <v>0.21916167664670658</v>
      </c>
      <c r="Y7908" s="24">
        <f>Table1[[#This Row],[Female Ballots]]/Table1[[#This Row],[Female Voters]]</f>
        <v>0.40145985401459855</v>
      </c>
      <c r="Z7908" s="24">
        <f>Table1[[#This Row],[Male Ballots]]/Table1[[#This Row],[Male Voters]]</f>
        <v>0.36318407960199006</v>
      </c>
      <c r="AA7908" s="24">
        <f>Table1[[#This Row],[Total Ballots]]/Table1[[#This Row],[Total Voters]]</f>
        <v>0.38526315789473686</v>
      </c>
    </row>
    <row r="7909" spans="1:27" x14ac:dyDescent="0.35">
      <c r="A7909" s="8" t="s">
        <v>32</v>
      </c>
      <c r="B7909" s="16">
        <v>2007</v>
      </c>
      <c r="C7909" s="17" t="s">
        <v>82</v>
      </c>
      <c r="D7909" s="16"/>
      <c r="E7909" s="34" t="s">
        <v>74</v>
      </c>
      <c r="F7909" s="34" t="s">
        <v>78</v>
      </c>
      <c r="G7909" s="9" t="s">
        <v>65</v>
      </c>
      <c r="H7909" s="10">
        <v>615</v>
      </c>
      <c r="I7909" s="10">
        <v>614</v>
      </c>
      <c r="J7909" s="53">
        <v>1229</v>
      </c>
      <c r="K7909" s="55">
        <v>459</v>
      </c>
      <c r="L7909" s="57">
        <v>406</v>
      </c>
      <c r="M7909" s="57"/>
      <c r="N7909" s="59">
        <v>865</v>
      </c>
      <c r="O7909" s="61">
        <v>237</v>
      </c>
      <c r="P7909" s="10">
        <v>186</v>
      </c>
      <c r="Q7909" s="10"/>
      <c r="R7909" s="11">
        <v>423</v>
      </c>
      <c r="S7909" s="24">
        <f>Table1[[#This Row],[Female Voters]]/Table1[[#This Row],[Female Population]]</f>
        <v>0.74634146341463414</v>
      </c>
      <c r="T7909" s="24">
        <f>Table1[[#This Row],[Male Voters]]/Table1[[#This Row],[Male Population]]</f>
        <v>0.66123778501628661</v>
      </c>
      <c r="U7909" s="24">
        <f>Table1[[#This Row],[Total Voters]]/Table1[[#This Row],[Total Population]]</f>
        <v>0.70382424735557358</v>
      </c>
      <c r="V7909" s="24">
        <f>Table1[[#This Row],[Female Ballots]]/Table1[[#This Row],[Female Population]]</f>
        <v>0.38536585365853659</v>
      </c>
      <c r="W7909" s="24">
        <f>Table1[[#This Row],[Male Ballots]]/Table1[[#This Row],[Male Population]]</f>
        <v>0.30293159609120524</v>
      </c>
      <c r="X7909" s="24">
        <f>Table1[[#This Row],[Total Ballots]]/Table1[[#This Row],[Total Population]]</f>
        <v>0.34418226200162733</v>
      </c>
      <c r="Y7909" s="24">
        <f>Table1[[#This Row],[Female Ballots]]/Table1[[#This Row],[Female Voters]]</f>
        <v>0.5163398692810458</v>
      </c>
      <c r="Z7909" s="24">
        <f>Table1[[#This Row],[Male Ballots]]/Table1[[#This Row],[Male Voters]]</f>
        <v>0.45812807881773399</v>
      </c>
      <c r="AA7909" s="24">
        <f>Table1[[#This Row],[Total Ballots]]/Table1[[#This Row],[Total Voters]]</f>
        <v>0.48901734104046241</v>
      </c>
    </row>
    <row r="7910" spans="1:27" x14ac:dyDescent="0.35">
      <c r="A7910" s="8" t="s">
        <v>32</v>
      </c>
      <c r="B7910" s="16">
        <v>2007</v>
      </c>
      <c r="C7910" s="17" t="s">
        <v>82</v>
      </c>
      <c r="D7910" s="16"/>
      <c r="E7910" s="34" t="s">
        <v>74</v>
      </c>
      <c r="F7910" s="34" t="s">
        <v>78</v>
      </c>
      <c r="G7910" s="9" t="s">
        <v>66</v>
      </c>
      <c r="H7910" s="10">
        <v>605</v>
      </c>
      <c r="I7910" s="10">
        <v>682</v>
      </c>
      <c r="J7910" s="53">
        <v>1287</v>
      </c>
      <c r="K7910" s="55">
        <v>514</v>
      </c>
      <c r="L7910" s="57">
        <v>536</v>
      </c>
      <c r="M7910" s="57"/>
      <c r="N7910" s="59">
        <v>1050</v>
      </c>
      <c r="O7910" s="61">
        <v>358</v>
      </c>
      <c r="P7910" s="10">
        <v>360</v>
      </c>
      <c r="Q7910" s="10"/>
      <c r="R7910" s="11">
        <v>718</v>
      </c>
      <c r="S7910" s="24">
        <f>Table1[[#This Row],[Female Voters]]/Table1[[#This Row],[Female Population]]</f>
        <v>0.84958677685950412</v>
      </c>
      <c r="T7910" s="24">
        <f>Table1[[#This Row],[Male Voters]]/Table1[[#This Row],[Male Population]]</f>
        <v>0.78592375366568912</v>
      </c>
      <c r="U7910" s="24">
        <f>Table1[[#This Row],[Total Voters]]/Table1[[#This Row],[Total Population]]</f>
        <v>0.81585081585081587</v>
      </c>
      <c r="V7910" s="24">
        <f>Table1[[#This Row],[Female Ballots]]/Table1[[#This Row],[Female Population]]</f>
        <v>0.59173553719008265</v>
      </c>
      <c r="W7910" s="24">
        <f>Table1[[#This Row],[Male Ballots]]/Table1[[#This Row],[Male Population]]</f>
        <v>0.52785923753665687</v>
      </c>
      <c r="X7910" s="24">
        <f>Table1[[#This Row],[Total Ballots]]/Table1[[#This Row],[Total Population]]</f>
        <v>0.55788655788655783</v>
      </c>
      <c r="Y7910" s="24">
        <f>Table1[[#This Row],[Female Ballots]]/Table1[[#This Row],[Female Voters]]</f>
        <v>0.69649805447470814</v>
      </c>
      <c r="Z7910" s="24">
        <f>Table1[[#This Row],[Male Ballots]]/Table1[[#This Row],[Male Voters]]</f>
        <v>0.67164179104477617</v>
      </c>
      <c r="AA7910" s="24">
        <f>Table1[[#This Row],[Total Ballots]]/Table1[[#This Row],[Total Voters]]</f>
        <v>0.68380952380952376</v>
      </c>
    </row>
    <row r="7911" spans="1:27" x14ac:dyDescent="0.35">
      <c r="A7911" s="8" t="s">
        <v>32</v>
      </c>
      <c r="B7911" s="16">
        <v>2007</v>
      </c>
      <c r="C7911" s="17" t="s">
        <v>82</v>
      </c>
      <c r="D7911" s="16"/>
      <c r="E7911" s="34" t="s">
        <v>74</v>
      </c>
      <c r="F7911" s="34" t="s">
        <v>78</v>
      </c>
      <c r="G7911" s="9" t="s">
        <v>67</v>
      </c>
      <c r="H7911" s="10">
        <v>598</v>
      </c>
      <c r="I7911" s="10">
        <v>608</v>
      </c>
      <c r="J7911" s="53">
        <v>1206</v>
      </c>
      <c r="K7911" s="55">
        <v>516</v>
      </c>
      <c r="L7911" s="57">
        <v>525</v>
      </c>
      <c r="M7911" s="57"/>
      <c r="N7911" s="59">
        <v>1041</v>
      </c>
      <c r="O7911" s="61">
        <v>398</v>
      </c>
      <c r="P7911" s="10">
        <v>421</v>
      </c>
      <c r="Q7911" s="10"/>
      <c r="R7911" s="11">
        <v>819</v>
      </c>
      <c r="S7911" s="24">
        <f>Table1[[#This Row],[Female Voters]]/Table1[[#This Row],[Female Population]]</f>
        <v>0.86287625418060199</v>
      </c>
      <c r="T7911" s="24">
        <f>Table1[[#This Row],[Male Voters]]/Table1[[#This Row],[Male Population]]</f>
        <v>0.86348684210526316</v>
      </c>
      <c r="U7911" s="24">
        <f>Table1[[#This Row],[Total Voters]]/Table1[[#This Row],[Total Population]]</f>
        <v>0.86318407960199006</v>
      </c>
      <c r="V7911" s="24">
        <f>Table1[[#This Row],[Female Ballots]]/Table1[[#This Row],[Female Population]]</f>
        <v>0.66555183946488294</v>
      </c>
      <c r="W7911" s="24">
        <f>Table1[[#This Row],[Male Ballots]]/Table1[[#This Row],[Male Population]]</f>
        <v>0.69243421052631582</v>
      </c>
      <c r="X7911" s="24">
        <f>Table1[[#This Row],[Total Ballots]]/Table1[[#This Row],[Total Population]]</f>
        <v>0.67910447761194026</v>
      </c>
      <c r="Y7911" s="24">
        <f>Table1[[#This Row],[Female Ballots]]/Table1[[#This Row],[Female Voters]]</f>
        <v>0.77131782945736438</v>
      </c>
      <c r="Z7911" s="24">
        <f>Table1[[#This Row],[Male Ballots]]/Table1[[#This Row],[Male Voters]]</f>
        <v>0.8019047619047619</v>
      </c>
      <c r="AA7911" s="24">
        <f>Table1[[#This Row],[Total Ballots]]/Table1[[#This Row],[Total Voters]]</f>
        <v>0.78674351585014413</v>
      </c>
    </row>
    <row r="7912" spans="1:27" x14ac:dyDescent="0.35">
      <c r="A7912" s="8" t="s">
        <v>60</v>
      </c>
      <c r="B7912" s="16">
        <v>2007</v>
      </c>
      <c r="C7912" s="17" t="s">
        <v>82</v>
      </c>
      <c r="D7912" s="16" t="s">
        <v>69</v>
      </c>
      <c r="E7912" s="34" t="s">
        <v>75</v>
      </c>
      <c r="F7912" s="34" t="s">
        <v>78</v>
      </c>
      <c r="G7912" s="9" t="s">
        <v>79</v>
      </c>
      <c r="H7912" s="10">
        <v>21914</v>
      </c>
      <c r="I7912" s="10">
        <v>23845</v>
      </c>
      <c r="J7912" s="53">
        <v>45759</v>
      </c>
      <c r="K7912" s="55">
        <v>10512</v>
      </c>
      <c r="L7912" s="57">
        <v>9458</v>
      </c>
      <c r="M7912" s="57">
        <v>316</v>
      </c>
      <c r="N7912" s="59">
        <v>20286</v>
      </c>
      <c r="O7912" s="61">
        <v>5299</v>
      </c>
      <c r="P7912" s="10">
        <v>4853</v>
      </c>
      <c r="Q7912" s="10">
        <v>121</v>
      </c>
      <c r="R7912" s="11">
        <v>10273</v>
      </c>
      <c r="S7912" s="24">
        <f>Table1[[#This Row],[Female Voters]]/Table1[[#This Row],[Female Population]]</f>
        <v>0.47969334671899244</v>
      </c>
      <c r="T7912" s="24">
        <f>Table1[[#This Row],[Male Voters]]/Table1[[#This Row],[Male Population]]</f>
        <v>0.39664499895156219</v>
      </c>
      <c r="U7912" s="24">
        <f>Table1[[#This Row],[Total Voters]]/Table1[[#This Row],[Total Population]]</f>
        <v>0.44332262505736575</v>
      </c>
      <c r="V7912" s="24">
        <f>Table1[[#This Row],[Female Ballots]]/Table1[[#This Row],[Female Population]]</f>
        <v>0.24180888929451491</v>
      </c>
      <c r="W7912" s="24">
        <f>Table1[[#This Row],[Male Ballots]]/Table1[[#This Row],[Male Population]]</f>
        <v>0.20352275110085971</v>
      </c>
      <c r="X7912" s="24">
        <f>Table1[[#This Row],[Total Ballots]]/Table1[[#This Row],[Total Population]]</f>
        <v>0.22450228370375228</v>
      </c>
      <c r="Y7912" s="24">
        <f>Table1[[#This Row],[Female Ballots]]/Table1[[#This Row],[Female Voters]]</f>
        <v>0.50409056316590561</v>
      </c>
      <c r="Z7912" s="24">
        <f>Table1[[#This Row],[Male Ballots]]/Table1[[#This Row],[Male Voters]]</f>
        <v>0.51311059420596317</v>
      </c>
      <c r="AA7912" s="24">
        <f>Table1[[#This Row],[Total Ballots]]/Table1[[#This Row],[Total Voters]]</f>
        <v>0.50640836044562754</v>
      </c>
    </row>
    <row r="7913" spans="1:27" x14ac:dyDescent="0.35">
      <c r="A7913" s="8" t="s">
        <v>60</v>
      </c>
      <c r="B7913" s="16">
        <v>2007</v>
      </c>
      <c r="C7913" s="17" t="s">
        <v>82</v>
      </c>
      <c r="D7913" s="16" t="s">
        <v>69</v>
      </c>
      <c r="E7913" s="34" t="s">
        <v>75</v>
      </c>
      <c r="F7913" s="34" t="s">
        <v>78</v>
      </c>
      <c r="G7913" s="9" t="s">
        <v>62</v>
      </c>
      <c r="H7913" s="10">
        <v>3569</v>
      </c>
      <c r="I7913" s="10">
        <v>4021</v>
      </c>
      <c r="J7913" s="53">
        <v>7590</v>
      </c>
      <c r="K7913" s="55">
        <v>1013</v>
      </c>
      <c r="L7913" s="57">
        <v>880</v>
      </c>
      <c r="M7913" s="57">
        <v>20</v>
      </c>
      <c r="N7913" s="59">
        <v>1913</v>
      </c>
      <c r="O7913" s="61">
        <v>170</v>
      </c>
      <c r="P7913" s="10">
        <v>141</v>
      </c>
      <c r="Q7913" s="10">
        <v>2</v>
      </c>
      <c r="R7913" s="11">
        <v>313</v>
      </c>
      <c r="S7913" s="24">
        <f>Table1[[#This Row],[Female Voters]]/Table1[[#This Row],[Female Population]]</f>
        <v>0.2838330064443822</v>
      </c>
      <c r="T7913" s="24">
        <f>Table1[[#This Row],[Male Voters]]/Table1[[#This Row],[Male Population]]</f>
        <v>0.21885103208157175</v>
      </c>
      <c r="U7913" s="24">
        <f>Table1[[#This Row],[Total Voters]]/Table1[[#This Row],[Total Population]]</f>
        <v>0.25204216073781294</v>
      </c>
      <c r="V7913" s="24">
        <f>Table1[[#This Row],[Female Ballots]]/Table1[[#This Row],[Female Population]]</f>
        <v>4.7632390025217144E-2</v>
      </c>
      <c r="W7913" s="24">
        <f>Table1[[#This Row],[Male Ballots]]/Table1[[#This Row],[Male Population]]</f>
        <v>3.5065904003979111E-2</v>
      </c>
      <c r="X7913" s="24">
        <f>Table1[[#This Row],[Total Ballots]]/Table1[[#This Row],[Total Population]]</f>
        <v>4.1238471673254284E-2</v>
      </c>
      <c r="Y7913" s="24">
        <f>Table1[[#This Row],[Female Ballots]]/Table1[[#This Row],[Female Voters]]</f>
        <v>0.16781836130306022</v>
      </c>
      <c r="Z7913" s="24">
        <f>Table1[[#This Row],[Male Ballots]]/Table1[[#This Row],[Male Voters]]</f>
        <v>0.16022727272727272</v>
      </c>
      <c r="AA7913" s="24">
        <f>Table1[[#This Row],[Total Ballots]]/Table1[[#This Row],[Total Voters]]</f>
        <v>0.163617354939885</v>
      </c>
    </row>
    <row r="7914" spans="1:27" x14ac:dyDescent="0.35">
      <c r="A7914" s="8" t="s">
        <v>60</v>
      </c>
      <c r="B7914" s="16">
        <v>2007</v>
      </c>
      <c r="C7914" s="17" t="s">
        <v>82</v>
      </c>
      <c r="D7914" s="16" t="s">
        <v>69</v>
      </c>
      <c r="E7914" s="34" t="s">
        <v>75</v>
      </c>
      <c r="F7914" s="34" t="s">
        <v>78</v>
      </c>
      <c r="G7914" s="9" t="s">
        <v>63</v>
      </c>
      <c r="H7914" s="10">
        <v>5002</v>
      </c>
      <c r="I7914" s="10">
        <v>5654</v>
      </c>
      <c r="J7914" s="53">
        <v>10656</v>
      </c>
      <c r="K7914" s="55">
        <v>1881</v>
      </c>
      <c r="L7914" s="57">
        <v>1538</v>
      </c>
      <c r="M7914" s="57">
        <v>73</v>
      </c>
      <c r="N7914" s="59">
        <v>3492</v>
      </c>
      <c r="O7914" s="61">
        <v>486</v>
      </c>
      <c r="P7914" s="10">
        <v>367</v>
      </c>
      <c r="Q7914" s="10">
        <v>13</v>
      </c>
      <c r="R7914" s="11">
        <v>866</v>
      </c>
      <c r="S7914" s="24">
        <f>Table1[[#This Row],[Female Voters]]/Table1[[#This Row],[Female Population]]</f>
        <v>0.37604958016793283</v>
      </c>
      <c r="T7914" s="24">
        <f>Table1[[#This Row],[Male Voters]]/Table1[[#This Row],[Male Population]]</f>
        <v>0.2720198089847895</v>
      </c>
      <c r="U7914" s="24">
        <f>Table1[[#This Row],[Total Voters]]/Table1[[#This Row],[Total Population]]</f>
        <v>0.32770270270270269</v>
      </c>
      <c r="V7914" s="24">
        <f>Table1[[#This Row],[Female Ballots]]/Table1[[#This Row],[Female Population]]</f>
        <v>9.7161135545781693E-2</v>
      </c>
      <c r="W7914" s="24">
        <f>Table1[[#This Row],[Male Ballots]]/Table1[[#This Row],[Male Population]]</f>
        <v>6.4909798372833394E-2</v>
      </c>
      <c r="X7914" s="24">
        <f>Table1[[#This Row],[Total Ballots]]/Table1[[#This Row],[Total Population]]</f>
        <v>8.1268768768768762E-2</v>
      </c>
      <c r="Y7914" s="24">
        <f>Table1[[#This Row],[Female Ballots]]/Table1[[#This Row],[Female Voters]]</f>
        <v>0.25837320574162681</v>
      </c>
      <c r="Z7914" s="24">
        <f>Table1[[#This Row],[Male Ballots]]/Table1[[#This Row],[Male Voters]]</f>
        <v>0.23862158647594278</v>
      </c>
      <c r="AA7914" s="24">
        <f>Table1[[#This Row],[Total Ballots]]/Table1[[#This Row],[Total Voters]]</f>
        <v>0.24799541809851089</v>
      </c>
    </row>
    <row r="7915" spans="1:27" x14ac:dyDescent="0.35">
      <c r="A7915" s="8" t="s">
        <v>60</v>
      </c>
      <c r="B7915" s="16">
        <v>2007</v>
      </c>
      <c r="C7915" s="17" t="s">
        <v>82</v>
      </c>
      <c r="D7915" s="16" t="s">
        <v>69</v>
      </c>
      <c r="E7915" s="34" t="s">
        <v>75</v>
      </c>
      <c r="F7915" s="34" t="s">
        <v>78</v>
      </c>
      <c r="G7915" s="9" t="s">
        <v>64</v>
      </c>
      <c r="H7915" s="10">
        <v>4327</v>
      </c>
      <c r="I7915" s="10">
        <v>4902</v>
      </c>
      <c r="J7915" s="53">
        <v>9229</v>
      </c>
      <c r="K7915" s="55">
        <v>1682</v>
      </c>
      <c r="L7915" s="57">
        <v>1558</v>
      </c>
      <c r="M7915" s="57">
        <v>77</v>
      </c>
      <c r="N7915" s="59">
        <v>3317</v>
      </c>
      <c r="O7915" s="61">
        <v>615</v>
      </c>
      <c r="P7915" s="10">
        <v>585</v>
      </c>
      <c r="Q7915" s="10">
        <v>19</v>
      </c>
      <c r="R7915" s="11">
        <v>1219</v>
      </c>
      <c r="S7915" s="24">
        <f>Table1[[#This Row],[Female Voters]]/Table1[[#This Row],[Female Population]]</f>
        <v>0.38872197827594174</v>
      </c>
      <c r="T7915" s="24">
        <f>Table1[[#This Row],[Male Voters]]/Table1[[#This Row],[Male Population]]</f>
        <v>0.31782945736434109</v>
      </c>
      <c r="U7915" s="24">
        <f>Table1[[#This Row],[Total Voters]]/Table1[[#This Row],[Total Population]]</f>
        <v>0.35941055368945712</v>
      </c>
      <c r="V7915" s="24">
        <f>Table1[[#This Row],[Female Ballots]]/Table1[[#This Row],[Female Population]]</f>
        <v>0.14213080656343888</v>
      </c>
      <c r="W7915" s="24">
        <f>Table1[[#This Row],[Male Ballots]]/Table1[[#This Row],[Male Population]]</f>
        <v>0.1193390452876377</v>
      </c>
      <c r="X7915" s="24">
        <f>Table1[[#This Row],[Total Ballots]]/Table1[[#This Row],[Total Population]]</f>
        <v>0.13208364936612851</v>
      </c>
      <c r="Y7915" s="24">
        <f>Table1[[#This Row],[Female Ballots]]/Table1[[#This Row],[Female Voters]]</f>
        <v>0.36563614744351963</v>
      </c>
      <c r="Z7915" s="24">
        <f>Table1[[#This Row],[Male Ballots]]/Table1[[#This Row],[Male Voters]]</f>
        <v>0.37548138639281131</v>
      </c>
      <c r="AA7915" s="24">
        <f>Table1[[#This Row],[Total Ballots]]/Table1[[#This Row],[Total Voters]]</f>
        <v>0.36750075369309615</v>
      </c>
    </row>
    <row r="7916" spans="1:27" x14ac:dyDescent="0.35">
      <c r="A7916" s="8" t="s">
        <v>60</v>
      </c>
      <c r="B7916" s="16">
        <v>2007</v>
      </c>
      <c r="C7916" s="17" t="s">
        <v>82</v>
      </c>
      <c r="D7916" s="16" t="s">
        <v>69</v>
      </c>
      <c r="E7916" s="34" t="s">
        <v>75</v>
      </c>
      <c r="F7916" s="34" t="s">
        <v>78</v>
      </c>
      <c r="G7916" s="9" t="s">
        <v>65</v>
      </c>
      <c r="H7916" s="10">
        <v>3739</v>
      </c>
      <c r="I7916" s="10">
        <v>4027</v>
      </c>
      <c r="J7916" s="53">
        <v>7766</v>
      </c>
      <c r="K7916" s="55">
        <v>2114</v>
      </c>
      <c r="L7916" s="57">
        <v>1950</v>
      </c>
      <c r="M7916" s="57">
        <v>57</v>
      </c>
      <c r="N7916" s="59">
        <v>4121</v>
      </c>
      <c r="O7916" s="61">
        <v>1079</v>
      </c>
      <c r="P7916" s="10">
        <v>1019</v>
      </c>
      <c r="Q7916" s="10">
        <v>24</v>
      </c>
      <c r="R7916" s="11">
        <v>2122</v>
      </c>
      <c r="S7916" s="24">
        <f>Table1[[#This Row],[Female Voters]]/Table1[[#This Row],[Female Population]]</f>
        <v>0.56539181599358113</v>
      </c>
      <c r="T7916" s="24">
        <f>Table1[[#This Row],[Male Voters]]/Table1[[#This Row],[Male Population]]</f>
        <v>0.48423143779488453</v>
      </c>
      <c r="U7916" s="24">
        <f>Table1[[#This Row],[Total Voters]]/Table1[[#This Row],[Total Population]]</f>
        <v>0.53064640741694569</v>
      </c>
      <c r="V7916" s="24">
        <f>Table1[[#This Row],[Female Ballots]]/Table1[[#This Row],[Female Population]]</f>
        <v>0.28857983418026212</v>
      </c>
      <c r="W7916" s="24">
        <f>Table1[[#This Row],[Male Ballots]]/Table1[[#This Row],[Male Population]]</f>
        <v>0.25304196672460888</v>
      </c>
      <c r="X7916" s="24">
        <f>Table1[[#This Row],[Total Ballots]]/Table1[[#This Row],[Total Population]]</f>
        <v>0.27324233839814577</v>
      </c>
      <c r="Y7916" s="24">
        <f>Table1[[#This Row],[Female Ballots]]/Table1[[#This Row],[Female Voters]]</f>
        <v>0.51040681173131508</v>
      </c>
      <c r="Z7916" s="24">
        <f>Table1[[#This Row],[Male Ballots]]/Table1[[#This Row],[Male Voters]]</f>
        <v>0.52256410256410257</v>
      </c>
      <c r="AA7916" s="24">
        <f>Table1[[#This Row],[Total Ballots]]/Table1[[#This Row],[Total Voters]]</f>
        <v>0.51492356224217428</v>
      </c>
    </row>
    <row r="7917" spans="1:27" x14ac:dyDescent="0.35">
      <c r="A7917" s="8" t="s">
        <v>60</v>
      </c>
      <c r="B7917" s="16">
        <v>2007</v>
      </c>
      <c r="C7917" s="17" t="s">
        <v>82</v>
      </c>
      <c r="D7917" s="16" t="s">
        <v>69</v>
      </c>
      <c r="E7917" s="34" t="s">
        <v>75</v>
      </c>
      <c r="F7917" s="34" t="s">
        <v>78</v>
      </c>
      <c r="G7917" s="9" t="s">
        <v>66</v>
      </c>
      <c r="H7917" s="10">
        <v>2624</v>
      </c>
      <c r="I7917" s="10">
        <v>2889</v>
      </c>
      <c r="J7917" s="53">
        <v>5513</v>
      </c>
      <c r="K7917" s="55">
        <v>1867</v>
      </c>
      <c r="L7917" s="57">
        <v>1790</v>
      </c>
      <c r="M7917" s="57">
        <v>47</v>
      </c>
      <c r="N7917" s="59">
        <v>3704</v>
      </c>
      <c r="O7917" s="61">
        <v>1370</v>
      </c>
      <c r="P7917" s="10">
        <v>1264</v>
      </c>
      <c r="Q7917" s="10">
        <v>31</v>
      </c>
      <c r="R7917" s="11">
        <v>2665</v>
      </c>
      <c r="S7917" s="24">
        <f>Table1[[#This Row],[Female Voters]]/Table1[[#This Row],[Female Population]]</f>
        <v>0.71150914634146345</v>
      </c>
      <c r="T7917" s="24">
        <f>Table1[[#This Row],[Male Voters]]/Table1[[#This Row],[Male Population]]</f>
        <v>0.61959155417099343</v>
      </c>
      <c r="U7917" s="24">
        <f>Table1[[#This Row],[Total Voters]]/Table1[[#This Row],[Total Population]]</f>
        <v>0.67186649736985304</v>
      </c>
      <c r="V7917" s="24">
        <f>Table1[[#This Row],[Female Ballots]]/Table1[[#This Row],[Female Population]]</f>
        <v>0.52210365853658536</v>
      </c>
      <c r="W7917" s="24">
        <f>Table1[[#This Row],[Male Ballots]]/Table1[[#This Row],[Male Population]]</f>
        <v>0.43752163378331604</v>
      </c>
      <c r="X7917" s="24">
        <f>Table1[[#This Row],[Total Ballots]]/Table1[[#This Row],[Total Population]]</f>
        <v>0.48340286595320153</v>
      </c>
      <c r="Y7917" s="24">
        <f>Table1[[#This Row],[Female Ballots]]/Table1[[#This Row],[Female Voters]]</f>
        <v>0.73379753615425813</v>
      </c>
      <c r="Z7917" s="24">
        <f>Table1[[#This Row],[Male Ballots]]/Table1[[#This Row],[Male Voters]]</f>
        <v>0.70614525139664808</v>
      </c>
      <c r="AA7917" s="24">
        <f>Table1[[#This Row],[Total Ballots]]/Table1[[#This Row],[Total Voters]]</f>
        <v>0.71949244060475159</v>
      </c>
    </row>
    <row r="7918" spans="1:27" x14ac:dyDescent="0.35">
      <c r="A7918" s="8" t="s">
        <v>60</v>
      </c>
      <c r="B7918" s="16">
        <v>2007</v>
      </c>
      <c r="C7918" s="17" t="s">
        <v>82</v>
      </c>
      <c r="D7918" s="16" t="s">
        <v>69</v>
      </c>
      <c r="E7918" s="34" t="s">
        <v>75</v>
      </c>
      <c r="F7918" s="34" t="s">
        <v>78</v>
      </c>
      <c r="G7918" s="9" t="s">
        <v>67</v>
      </c>
      <c r="H7918" s="10">
        <v>2653</v>
      </c>
      <c r="I7918" s="10">
        <v>2352</v>
      </c>
      <c r="J7918" s="53">
        <v>5005</v>
      </c>
      <c r="K7918" s="55">
        <v>1955</v>
      </c>
      <c r="L7918" s="57">
        <v>1742</v>
      </c>
      <c r="M7918" s="57">
        <v>42</v>
      </c>
      <c r="N7918" s="59">
        <v>3739</v>
      </c>
      <c r="O7918" s="61">
        <v>1579</v>
      </c>
      <c r="P7918" s="10">
        <v>1477</v>
      </c>
      <c r="Q7918" s="10">
        <v>32</v>
      </c>
      <c r="R7918" s="11">
        <v>3088</v>
      </c>
      <c r="S7918" s="24">
        <f>Table1[[#This Row],[Female Voters]]/Table1[[#This Row],[Female Population]]</f>
        <v>0.73690162080663402</v>
      </c>
      <c r="T7918" s="24">
        <f>Table1[[#This Row],[Male Voters]]/Table1[[#This Row],[Male Population]]</f>
        <v>0.74064625850340138</v>
      </c>
      <c r="U7918" s="24">
        <f>Table1[[#This Row],[Total Voters]]/Table1[[#This Row],[Total Population]]</f>
        <v>0.747052947052947</v>
      </c>
      <c r="V7918" s="24">
        <f>Table1[[#This Row],[Female Ballots]]/Table1[[#This Row],[Female Population]]</f>
        <v>0.5951752732755371</v>
      </c>
      <c r="W7918" s="24">
        <f>Table1[[#This Row],[Male Ballots]]/Table1[[#This Row],[Male Population]]</f>
        <v>0.62797619047619047</v>
      </c>
      <c r="X7918" s="24">
        <f>Table1[[#This Row],[Total Ballots]]/Table1[[#This Row],[Total Population]]</f>
        <v>0.61698301698301694</v>
      </c>
      <c r="Y7918" s="24">
        <f>Table1[[#This Row],[Female Ballots]]/Table1[[#This Row],[Female Voters]]</f>
        <v>0.8076726342710997</v>
      </c>
      <c r="Z7918" s="24">
        <f>Table1[[#This Row],[Male Ballots]]/Table1[[#This Row],[Male Voters]]</f>
        <v>0.84787600459242252</v>
      </c>
      <c r="AA7918" s="24">
        <f>Table1[[#This Row],[Total Ballots]]/Table1[[#This Row],[Total Voters]]</f>
        <v>0.82588927520727462</v>
      </c>
    </row>
    <row r="7919" spans="1:27" x14ac:dyDescent="0.35">
      <c r="A7919" s="8" t="s">
        <v>22</v>
      </c>
      <c r="B7919" s="16">
        <v>2007</v>
      </c>
      <c r="C7919" s="17" t="s">
        <v>82</v>
      </c>
      <c r="D7919" s="16"/>
      <c r="E7919" s="34" t="s">
        <v>74</v>
      </c>
      <c r="F7919" s="34" t="s">
        <v>78</v>
      </c>
      <c r="G7919" s="9" t="s">
        <v>79</v>
      </c>
      <c r="H7919" s="10">
        <v>921</v>
      </c>
      <c r="I7919" s="10">
        <v>869</v>
      </c>
      <c r="J7919" s="53">
        <v>1790</v>
      </c>
      <c r="K7919" s="55">
        <v>787</v>
      </c>
      <c r="L7919" s="57">
        <v>693</v>
      </c>
      <c r="M7919" s="57"/>
      <c r="N7919" s="59">
        <v>1480</v>
      </c>
      <c r="O7919" s="61">
        <v>556</v>
      </c>
      <c r="P7919" s="10">
        <v>482</v>
      </c>
      <c r="Q7919" s="10"/>
      <c r="R7919" s="11">
        <v>1038</v>
      </c>
      <c r="S7919" s="24">
        <f>Table1[[#This Row],[Female Voters]]/Table1[[#This Row],[Female Population]]</f>
        <v>0.85450597176981546</v>
      </c>
      <c r="T7919" s="24">
        <f>Table1[[#This Row],[Male Voters]]/Table1[[#This Row],[Male Population]]</f>
        <v>0.79746835443037978</v>
      </c>
      <c r="U7919" s="24">
        <f>Table1[[#This Row],[Total Voters]]/Table1[[#This Row],[Total Population]]</f>
        <v>0.82681564245810057</v>
      </c>
      <c r="V7919" s="24">
        <f>Table1[[#This Row],[Female Ballots]]/Table1[[#This Row],[Female Population]]</f>
        <v>0.60369163952225846</v>
      </c>
      <c r="W7919" s="24">
        <f>Table1[[#This Row],[Male Ballots]]/Table1[[#This Row],[Male Population]]</f>
        <v>0.55466052934407362</v>
      </c>
      <c r="X7919" s="24">
        <f>Table1[[#This Row],[Total Ballots]]/Table1[[#This Row],[Total Population]]</f>
        <v>0.57988826815642458</v>
      </c>
      <c r="Y7919" s="24">
        <f>Table1[[#This Row],[Female Ballots]]/Table1[[#This Row],[Female Voters]]</f>
        <v>0.70648030495552727</v>
      </c>
      <c r="Z7919" s="24">
        <f>Table1[[#This Row],[Male Ballots]]/Table1[[#This Row],[Male Voters]]</f>
        <v>0.69552669552669555</v>
      </c>
      <c r="AA7919" s="24">
        <f>Table1[[#This Row],[Total Ballots]]/Table1[[#This Row],[Total Voters]]</f>
        <v>0.7013513513513514</v>
      </c>
    </row>
    <row r="7920" spans="1:27" x14ac:dyDescent="0.35">
      <c r="A7920" s="8" t="s">
        <v>22</v>
      </c>
      <c r="B7920" s="16">
        <v>2007</v>
      </c>
      <c r="C7920" s="17" t="s">
        <v>82</v>
      </c>
      <c r="D7920" s="16"/>
      <c r="E7920" s="34" t="s">
        <v>74</v>
      </c>
      <c r="F7920" s="34" t="s">
        <v>78</v>
      </c>
      <c r="G7920" s="9" t="s">
        <v>62</v>
      </c>
      <c r="H7920" s="10">
        <v>60</v>
      </c>
      <c r="I7920" s="10">
        <v>74</v>
      </c>
      <c r="J7920" s="53">
        <v>134</v>
      </c>
      <c r="K7920" s="55">
        <v>67</v>
      </c>
      <c r="L7920" s="57">
        <v>68</v>
      </c>
      <c r="M7920" s="57"/>
      <c r="N7920" s="59">
        <v>135</v>
      </c>
      <c r="O7920" s="61">
        <v>14</v>
      </c>
      <c r="P7920" s="10">
        <v>21</v>
      </c>
      <c r="Q7920" s="10"/>
      <c r="R7920" s="11">
        <v>35</v>
      </c>
      <c r="S7920" s="24">
        <f>Table1[[#This Row],[Female Voters]]/Table1[[#This Row],[Female Population]]</f>
        <v>1.1166666666666667</v>
      </c>
      <c r="T7920" s="24">
        <f>Table1[[#This Row],[Male Voters]]/Table1[[#This Row],[Male Population]]</f>
        <v>0.91891891891891897</v>
      </c>
      <c r="U7920" s="24">
        <f>Table1[[#This Row],[Total Voters]]/Table1[[#This Row],[Total Population]]</f>
        <v>1.0074626865671641</v>
      </c>
      <c r="V7920" s="24">
        <f>Table1[[#This Row],[Female Ballots]]/Table1[[#This Row],[Female Population]]</f>
        <v>0.23333333333333334</v>
      </c>
      <c r="W7920" s="24">
        <f>Table1[[#This Row],[Male Ballots]]/Table1[[#This Row],[Male Population]]</f>
        <v>0.28378378378378377</v>
      </c>
      <c r="X7920" s="24">
        <f>Table1[[#This Row],[Total Ballots]]/Table1[[#This Row],[Total Population]]</f>
        <v>0.26119402985074625</v>
      </c>
      <c r="Y7920" s="24">
        <f>Table1[[#This Row],[Female Ballots]]/Table1[[#This Row],[Female Voters]]</f>
        <v>0.20895522388059701</v>
      </c>
      <c r="Z7920" s="24">
        <f>Table1[[#This Row],[Male Ballots]]/Table1[[#This Row],[Male Voters]]</f>
        <v>0.30882352941176472</v>
      </c>
      <c r="AA7920" s="24">
        <f>Table1[[#This Row],[Total Ballots]]/Table1[[#This Row],[Total Voters]]</f>
        <v>0.25925925925925924</v>
      </c>
    </row>
    <row r="7921" spans="1:27" x14ac:dyDescent="0.35">
      <c r="A7921" s="14" t="s">
        <v>22</v>
      </c>
      <c r="B7921" s="16">
        <v>2007</v>
      </c>
      <c r="C7921" s="17" t="s">
        <v>82</v>
      </c>
      <c r="D7921" s="16"/>
      <c r="E7921" s="34" t="s">
        <v>74</v>
      </c>
      <c r="F7921" s="34" t="s">
        <v>78</v>
      </c>
      <c r="G7921" s="9" t="s">
        <v>63</v>
      </c>
      <c r="H7921" s="10">
        <v>96</v>
      </c>
      <c r="I7921" s="10">
        <v>93</v>
      </c>
      <c r="J7921" s="53">
        <v>189</v>
      </c>
      <c r="K7921" s="55">
        <v>71</v>
      </c>
      <c r="L7921" s="57">
        <v>69</v>
      </c>
      <c r="M7921" s="57"/>
      <c r="N7921" s="59">
        <v>140</v>
      </c>
      <c r="O7921" s="61">
        <v>23</v>
      </c>
      <c r="P7921" s="10">
        <v>27</v>
      </c>
      <c r="Q7921" s="10"/>
      <c r="R7921" s="11">
        <v>50</v>
      </c>
      <c r="S7921" s="24">
        <f>Table1[[#This Row],[Female Voters]]/Table1[[#This Row],[Female Population]]</f>
        <v>0.73958333333333337</v>
      </c>
      <c r="T7921" s="24">
        <f>Table1[[#This Row],[Male Voters]]/Table1[[#This Row],[Male Population]]</f>
        <v>0.74193548387096775</v>
      </c>
      <c r="U7921" s="24">
        <f>Table1[[#This Row],[Total Voters]]/Table1[[#This Row],[Total Population]]</f>
        <v>0.7407407407407407</v>
      </c>
      <c r="V7921" s="24">
        <f>Table1[[#This Row],[Female Ballots]]/Table1[[#This Row],[Female Population]]</f>
        <v>0.23958333333333334</v>
      </c>
      <c r="W7921" s="24">
        <f>Table1[[#This Row],[Male Ballots]]/Table1[[#This Row],[Male Population]]</f>
        <v>0.29032258064516131</v>
      </c>
      <c r="X7921" s="24">
        <f>Table1[[#This Row],[Total Ballots]]/Table1[[#This Row],[Total Population]]</f>
        <v>0.26455026455026454</v>
      </c>
      <c r="Y7921" s="24">
        <f>Table1[[#This Row],[Female Ballots]]/Table1[[#This Row],[Female Voters]]</f>
        <v>0.323943661971831</v>
      </c>
      <c r="Z7921" s="24">
        <f>Table1[[#This Row],[Male Ballots]]/Table1[[#This Row],[Male Voters]]</f>
        <v>0.39130434782608697</v>
      </c>
      <c r="AA7921" s="24">
        <f>Table1[[#This Row],[Total Ballots]]/Table1[[#This Row],[Total Voters]]</f>
        <v>0.35714285714285715</v>
      </c>
    </row>
    <row r="7922" spans="1:27" x14ac:dyDescent="0.35">
      <c r="A7922" s="8" t="s">
        <v>22</v>
      </c>
      <c r="B7922" s="16">
        <v>2007</v>
      </c>
      <c r="C7922" s="17" t="s">
        <v>82</v>
      </c>
      <c r="D7922" s="16"/>
      <c r="E7922" s="34" t="s">
        <v>74</v>
      </c>
      <c r="F7922" s="34" t="s">
        <v>78</v>
      </c>
      <c r="G7922" s="9" t="s">
        <v>64</v>
      </c>
      <c r="H7922" s="10">
        <v>135</v>
      </c>
      <c r="I7922" s="10">
        <v>131</v>
      </c>
      <c r="J7922" s="53">
        <v>266</v>
      </c>
      <c r="K7922" s="55">
        <v>90</v>
      </c>
      <c r="L7922" s="57">
        <v>67</v>
      </c>
      <c r="M7922" s="57"/>
      <c r="N7922" s="59">
        <v>157</v>
      </c>
      <c r="O7922" s="61">
        <v>51</v>
      </c>
      <c r="P7922" s="10">
        <v>32</v>
      </c>
      <c r="Q7922" s="10"/>
      <c r="R7922" s="11">
        <v>83</v>
      </c>
      <c r="S7922" s="24">
        <f>Table1[[#This Row],[Female Voters]]/Table1[[#This Row],[Female Population]]</f>
        <v>0.66666666666666663</v>
      </c>
      <c r="T7922" s="24">
        <f>Table1[[#This Row],[Male Voters]]/Table1[[#This Row],[Male Population]]</f>
        <v>0.51145038167938928</v>
      </c>
      <c r="U7922" s="24">
        <f>Table1[[#This Row],[Total Voters]]/Table1[[#This Row],[Total Population]]</f>
        <v>0.59022556390977443</v>
      </c>
      <c r="V7922" s="24">
        <f>Table1[[#This Row],[Female Ballots]]/Table1[[#This Row],[Female Population]]</f>
        <v>0.37777777777777777</v>
      </c>
      <c r="W7922" s="24">
        <f>Table1[[#This Row],[Male Ballots]]/Table1[[#This Row],[Male Population]]</f>
        <v>0.24427480916030533</v>
      </c>
      <c r="X7922" s="24">
        <f>Table1[[#This Row],[Total Ballots]]/Table1[[#This Row],[Total Population]]</f>
        <v>0.31203007518796994</v>
      </c>
      <c r="Y7922" s="24">
        <f>Table1[[#This Row],[Female Ballots]]/Table1[[#This Row],[Female Voters]]</f>
        <v>0.56666666666666665</v>
      </c>
      <c r="Z7922" s="24">
        <f>Table1[[#This Row],[Male Ballots]]/Table1[[#This Row],[Male Voters]]</f>
        <v>0.47761194029850745</v>
      </c>
      <c r="AA7922" s="24">
        <f>Table1[[#This Row],[Total Ballots]]/Table1[[#This Row],[Total Voters]]</f>
        <v>0.5286624203821656</v>
      </c>
    </row>
    <row r="7923" spans="1:27" x14ac:dyDescent="0.35">
      <c r="A7923" s="8" t="s">
        <v>22</v>
      </c>
      <c r="B7923" s="16">
        <v>2007</v>
      </c>
      <c r="C7923" s="17" t="s">
        <v>82</v>
      </c>
      <c r="D7923" s="16"/>
      <c r="E7923" s="34" t="s">
        <v>74</v>
      </c>
      <c r="F7923" s="34" t="s">
        <v>78</v>
      </c>
      <c r="G7923" s="9" t="s">
        <v>65</v>
      </c>
      <c r="H7923" s="10">
        <v>181</v>
      </c>
      <c r="I7923" s="10">
        <v>177</v>
      </c>
      <c r="J7923" s="53">
        <v>358</v>
      </c>
      <c r="K7923" s="55">
        <v>154</v>
      </c>
      <c r="L7923" s="57">
        <v>144</v>
      </c>
      <c r="M7923" s="57"/>
      <c r="N7923" s="59">
        <v>298</v>
      </c>
      <c r="O7923" s="61">
        <v>114</v>
      </c>
      <c r="P7923" s="10">
        <v>101</v>
      </c>
      <c r="Q7923" s="10"/>
      <c r="R7923" s="11">
        <v>215</v>
      </c>
      <c r="S7923" s="24">
        <f>Table1[[#This Row],[Female Voters]]/Table1[[#This Row],[Female Population]]</f>
        <v>0.850828729281768</v>
      </c>
      <c r="T7923" s="24">
        <f>Table1[[#This Row],[Male Voters]]/Table1[[#This Row],[Male Population]]</f>
        <v>0.81355932203389836</v>
      </c>
      <c r="U7923" s="24">
        <f>Table1[[#This Row],[Total Voters]]/Table1[[#This Row],[Total Population]]</f>
        <v>0.83240223463687146</v>
      </c>
      <c r="V7923" s="24">
        <f>Table1[[#This Row],[Female Ballots]]/Table1[[#This Row],[Female Population]]</f>
        <v>0.62983425414364635</v>
      </c>
      <c r="W7923" s="24">
        <f>Table1[[#This Row],[Male Ballots]]/Table1[[#This Row],[Male Population]]</f>
        <v>0.57062146892655363</v>
      </c>
      <c r="X7923" s="24">
        <f>Table1[[#This Row],[Total Ballots]]/Table1[[#This Row],[Total Population]]</f>
        <v>0.6005586592178771</v>
      </c>
      <c r="Y7923" s="24">
        <f>Table1[[#This Row],[Female Ballots]]/Table1[[#This Row],[Female Voters]]</f>
        <v>0.74025974025974028</v>
      </c>
      <c r="Z7923" s="24">
        <f>Table1[[#This Row],[Male Ballots]]/Table1[[#This Row],[Male Voters]]</f>
        <v>0.70138888888888884</v>
      </c>
      <c r="AA7923" s="24">
        <f>Table1[[#This Row],[Total Ballots]]/Table1[[#This Row],[Total Voters]]</f>
        <v>0.72147651006711411</v>
      </c>
    </row>
    <row r="7924" spans="1:27" x14ac:dyDescent="0.35">
      <c r="A7924" s="8" t="s">
        <v>22</v>
      </c>
      <c r="B7924" s="16">
        <v>2007</v>
      </c>
      <c r="C7924" s="17" t="s">
        <v>82</v>
      </c>
      <c r="D7924" s="16"/>
      <c r="E7924" s="34" t="s">
        <v>74</v>
      </c>
      <c r="F7924" s="34" t="s">
        <v>78</v>
      </c>
      <c r="G7924" s="9" t="s">
        <v>66</v>
      </c>
      <c r="H7924" s="10">
        <v>179</v>
      </c>
      <c r="I7924" s="10">
        <v>174</v>
      </c>
      <c r="J7924" s="53">
        <v>353</v>
      </c>
      <c r="K7924" s="55">
        <v>154</v>
      </c>
      <c r="L7924" s="57">
        <v>144</v>
      </c>
      <c r="M7924" s="57"/>
      <c r="N7924" s="59">
        <v>298</v>
      </c>
      <c r="O7924" s="61">
        <v>134</v>
      </c>
      <c r="P7924" s="10">
        <v>119</v>
      </c>
      <c r="Q7924" s="10"/>
      <c r="R7924" s="11">
        <v>253</v>
      </c>
      <c r="S7924" s="24">
        <f>Table1[[#This Row],[Female Voters]]/Table1[[#This Row],[Female Population]]</f>
        <v>0.86033519553072624</v>
      </c>
      <c r="T7924" s="24">
        <f>Table1[[#This Row],[Male Voters]]/Table1[[#This Row],[Male Population]]</f>
        <v>0.82758620689655171</v>
      </c>
      <c r="U7924" s="24">
        <f>Table1[[#This Row],[Total Voters]]/Table1[[#This Row],[Total Population]]</f>
        <v>0.84419263456090654</v>
      </c>
      <c r="V7924" s="24">
        <f>Table1[[#This Row],[Female Ballots]]/Table1[[#This Row],[Female Population]]</f>
        <v>0.74860335195530725</v>
      </c>
      <c r="W7924" s="24">
        <f>Table1[[#This Row],[Male Ballots]]/Table1[[#This Row],[Male Population]]</f>
        <v>0.68390804597701149</v>
      </c>
      <c r="X7924" s="24">
        <f>Table1[[#This Row],[Total Ballots]]/Table1[[#This Row],[Total Population]]</f>
        <v>0.71671388101983002</v>
      </c>
      <c r="Y7924" s="24">
        <f>Table1[[#This Row],[Female Ballots]]/Table1[[#This Row],[Female Voters]]</f>
        <v>0.87012987012987009</v>
      </c>
      <c r="Z7924" s="24">
        <f>Table1[[#This Row],[Male Ballots]]/Table1[[#This Row],[Male Voters]]</f>
        <v>0.82638888888888884</v>
      </c>
      <c r="AA7924" s="24">
        <f>Table1[[#This Row],[Total Ballots]]/Table1[[#This Row],[Total Voters]]</f>
        <v>0.84899328859060408</v>
      </c>
    </row>
    <row r="7925" spans="1:27" x14ac:dyDescent="0.35">
      <c r="A7925" s="8" t="s">
        <v>22</v>
      </c>
      <c r="B7925" s="16">
        <v>2007</v>
      </c>
      <c r="C7925" s="17" t="s">
        <v>82</v>
      </c>
      <c r="D7925" s="16"/>
      <c r="E7925" s="34" t="s">
        <v>74</v>
      </c>
      <c r="F7925" s="34" t="s">
        <v>78</v>
      </c>
      <c r="G7925" s="9" t="s">
        <v>67</v>
      </c>
      <c r="H7925" s="10">
        <v>270</v>
      </c>
      <c r="I7925" s="10">
        <v>220</v>
      </c>
      <c r="J7925" s="53">
        <v>490</v>
      </c>
      <c r="K7925" s="55">
        <v>251</v>
      </c>
      <c r="L7925" s="57">
        <v>201</v>
      </c>
      <c r="M7925" s="57"/>
      <c r="N7925" s="59">
        <v>452</v>
      </c>
      <c r="O7925" s="61">
        <v>220</v>
      </c>
      <c r="P7925" s="10">
        <v>182</v>
      </c>
      <c r="Q7925" s="10"/>
      <c r="R7925" s="11">
        <v>402</v>
      </c>
      <c r="S7925" s="24">
        <f>Table1[[#This Row],[Female Voters]]/Table1[[#This Row],[Female Population]]</f>
        <v>0.92962962962962958</v>
      </c>
      <c r="T7925" s="24">
        <f>Table1[[#This Row],[Male Voters]]/Table1[[#This Row],[Male Population]]</f>
        <v>0.91363636363636369</v>
      </c>
      <c r="U7925" s="24">
        <f>Table1[[#This Row],[Total Voters]]/Table1[[#This Row],[Total Population]]</f>
        <v>0.92244897959183669</v>
      </c>
      <c r="V7925" s="24">
        <f>Table1[[#This Row],[Female Ballots]]/Table1[[#This Row],[Female Population]]</f>
        <v>0.81481481481481477</v>
      </c>
      <c r="W7925" s="24">
        <f>Table1[[#This Row],[Male Ballots]]/Table1[[#This Row],[Male Population]]</f>
        <v>0.82727272727272727</v>
      </c>
      <c r="X7925" s="24">
        <f>Table1[[#This Row],[Total Ballots]]/Table1[[#This Row],[Total Population]]</f>
        <v>0.82040816326530608</v>
      </c>
      <c r="Y7925" s="24">
        <f>Table1[[#This Row],[Female Ballots]]/Table1[[#This Row],[Female Voters]]</f>
        <v>0.87649402390438247</v>
      </c>
      <c r="Z7925" s="24">
        <f>Table1[[#This Row],[Male Ballots]]/Table1[[#This Row],[Male Voters]]</f>
        <v>0.90547263681592038</v>
      </c>
      <c r="AA7925" s="24">
        <f>Table1[[#This Row],[Total Ballots]]/Table1[[#This Row],[Total Voters]]</f>
        <v>0.88938053097345138</v>
      </c>
    </row>
    <row r="7926" spans="1:27" x14ac:dyDescent="0.35">
      <c r="A7926" s="8" t="s">
        <v>56</v>
      </c>
      <c r="B7926" s="16">
        <v>2007</v>
      </c>
      <c r="C7926" s="17" t="s">
        <v>82</v>
      </c>
      <c r="D7926" s="16"/>
      <c r="E7926" s="34" t="s">
        <v>73</v>
      </c>
      <c r="F7926" s="34" t="s">
        <v>78</v>
      </c>
      <c r="G7926" s="9" t="s">
        <v>79</v>
      </c>
      <c r="H7926" s="10">
        <v>28341</v>
      </c>
      <c r="I7926" s="10">
        <v>29502</v>
      </c>
      <c r="J7926" s="53">
        <v>57843</v>
      </c>
      <c r="K7926" s="55">
        <v>15890</v>
      </c>
      <c r="L7926" s="57">
        <v>14242</v>
      </c>
      <c r="M7926" s="57"/>
      <c r="N7926" s="59">
        <v>30132</v>
      </c>
      <c r="O7926" s="61">
        <v>8536</v>
      </c>
      <c r="P7926" s="10">
        <v>7718</v>
      </c>
      <c r="Q7926" s="10"/>
      <c r="R7926" s="11">
        <v>16254</v>
      </c>
      <c r="S7926" s="24">
        <f>Table1[[#This Row],[Female Voters]]/Table1[[#This Row],[Female Population]]</f>
        <v>0.56067181821389511</v>
      </c>
      <c r="T7926" s="24">
        <f>Table1[[#This Row],[Male Voters]]/Table1[[#This Row],[Male Population]]</f>
        <v>0.48274693241136196</v>
      </c>
      <c r="U7926" s="24">
        <f>Table1[[#This Row],[Total Voters]]/Table1[[#This Row],[Total Population]]</f>
        <v>0.52092733779368294</v>
      </c>
      <c r="V7926" s="24">
        <f>Table1[[#This Row],[Female Ballots]]/Table1[[#This Row],[Female Population]]</f>
        <v>0.30118909001093824</v>
      </c>
      <c r="W7926" s="24">
        <f>Table1[[#This Row],[Male Ballots]]/Table1[[#This Row],[Male Population]]</f>
        <v>0.26160938241475157</v>
      </c>
      <c r="X7926" s="24">
        <f>Table1[[#This Row],[Total Ballots]]/Table1[[#This Row],[Total Population]]</f>
        <v>0.28100202271666408</v>
      </c>
      <c r="Y7926" s="24">
        <f>Table1[[#This Row],[Female Ballots]]/Table1[[#This Row],[Female Voters]]</f>
        <v>0.53719320327249842</v>
      </c>
      <c r="Z7926" s="24">
        <f>Table1[[#This Row],[Male Ballots]]/Table1[[#This Row],[Male Voters]]</f>
        <v>0.54191826990591208</v>
      </c>
      <c r="AA7926" s="24">
        <f>Table1[[#This Row],[Total Ballots]]/Table1[[#This Row],[Total Voters]]</f>
        <v>0.53942652329749108</v>
      </c>
    </row>
    <row r="7927" spans="1:27" x14ac:dyDescent="0.35">
      <c r="A7927" s="8" t="s">
        <v>56</v>
      </c>
      <c r="B7927" s="16">
        <v>2007</v>
      </c>
      <c r="C7927" s="17" t="s">
        <v>82</v>
      </c>
      <c r="D7927" s="16"/>
      <c r="E7927" s="34" t="s">
        <v>73</v>
      </c>
      <c r="F7927" s="34" t="s">
        <v>78</v>
      </c>
      <c r="G7927" s="9" t="s">
        <v>62</v>
      </c>
      <c r="H7927" s="10">
        <v>4020</v>
      </c>
      <c r="I7927" s="10">
        <v>4709</v>
      </c>
      <c r="J7927" s="53">
        <v>8729</v>
      </c>
      <c r="K7927" s="55">
        <v>1436</v>
      </c>
      <c r="L7927" s="57">
        <v>1267</v>
      </c>
      <c r="M7927" s="57"/>
      <c r="N7927" s="59">
        <v>2703</v>
      </c>
      <c r="O7927" s="61">
        <v>224</v>
      </c>
      <c r="P7927" s="10">
        <v>202</v>
      </c>
      <c r="Q7927" s="10"/>
      <c r="R7927" s="11">
        <v>426</v>
      </c>
      <c r="S7927" s="24">
        <f>Table1[[#This Row],[Female Voters]]/Table1[[#This Row],[Female Population]]</f>
        <v>0.35721393034825871</v>
      </c>
      <c r="T7927" s="24">
        <f>Table1[[#This Row],[Male Voters]]/Table1[[#This Row],[Male Population]]</f>
        <v>0.26905924824803568</v>
      </c>
      <c r="U7927" s="24">
        <f>Table1[[#This Row],[Total Voters]]/Table1[[#This Row],[Total Population]]</f>
        <v>0.30965746362699048</v>
      </c>
      <c r="V7927" s="24">
        <f>Table1[[#This Row],[Female Ballots]]/Table1[[#This Row],[Female Population]]</f>
        <v>5.5721393034825872E-2</v>
      </c>
      <c r="W7927" s="24">
        <f>Table1[[#This Row],[Male Ballots]]/Table1[[#This Row],[Male Population]]</f>
        <v>4.2896581015077512E-2</v>
      </c>
      <c r="X7927" s="24">
        <f>Table1[[#This Row],[Total Ballots]]/Table1[[#This Row],[Total Population]]</f>
        <v>4.8802841104364759E-2</v>
      </c>
      <c r="Y7927" s="24">
        <f>Table1[[#This Row],[Female Ballots]]/Table1[[#This Row],[Female Voters]]</f>
        <v>0.15598885793871867</v>
      </c>
      <c r="Z7927" s="24">
        <f>Table1[[#This Row],[Male Ballots]]/Table1[[#This Row],[Male Voters]]</f>
        <v>0.15943172849250198</v>
      </c>
      <c r="AA7927" s="24">
        <f>Table1[[#This Row],[Total Ballots]]/Table1[[#This Row],[Total Voters]]</f>
        <v>0.15760266370699222</v>
      </c>
    </row>
    <row r="7928" spans="1:27" x14ac:dyDescent="0.35">
      <c r="A7928" s="8" t="s">
        <v>56</v>
      </c>
      <c r="B7928" s="16">
        <v>2007</v>
      </c>
      <c r="C7928" s="17" t="s">
        <v>82</v>
      </c>
      <c r="D7928" s="16"/>
      <c r="E7928" s="34" t="s">
        <v>73</v>
      </c>
      <c r="F7928" s="34" t="s">
        <v>78</v>
      </c>
      <c r="G7928" s="9" t="s">
        <v>63</v>
      </c>
      <c r="H7928" s="10">
        <v>5106</v>
      </c>
      <c r="I7928" s="10">
        <v>5500</v>
      </c>
      <c r="J7928" s="53">
        <v>10606</v>
      </c>
      <c r="K7928" s="55">
        <v>1993</v>
      </c>
      <c r="L7928" s="57">
        <v>1564</v>
      </c>
      <c r="M7928" s="57"/>
      <c r="N7928" s="59">
        <v>3557</v>
      </c>
      <c r="O7928" s="61">
        <v>485</v>
      </c>
      <c r="P7928" s="10">
        <v>358</v>
      </c>
      <c r="Q7928" s="10"/>
      <c r="R7928" s="11">
        <v>843</v>
      </c>
      <c r="S7928" s="24">
        <f>Table1[[#This Row],[Female Voters]]/Table1[[#This Row],[Female Population]]</f>
        <v>0.39032510771641205</v>
      </c>
      <c r="T7928" s="24">
        <f>Table1[[#This Row],[Male Voters]]/Table1[[#This Row],[Male Population]]</f>
        <v>0.28436363636363637</v>
      </c>
      <c r="U7928" s="24">
        <f>Table1[[#This Row],[Total Voters]]/Table1[[#This Row],[Total Population]]</f>
        <v>0.33537620214972658</v>
      </c>
      <c r="V7928" s="24">
        <f>Table1[[#This Row],[Female Ballots]]/Table1[[#This Row],[Female Population]]</f>
        <v>9.4986290638464546E-2</v>
      </c>
      <c r="W7928" s="24">
        <f>Table1[[#This Row],[Male Ballots]]/Table1[[#This Row],[Male Population]]</f>
        <v>6.5090909090909088E-2</v>
      </c>
      <c r="X7928" s="24">
        <f>Table1[[#This Row],[Total Ballots]]/Table1[[#This Row],[Total Population]]</f>
        <v>7.9483311333207615E-2</v>
      </c>
      <c r="Y7928" s="24">
        <f>Table1[[#This Row],[Female Ballots]]/Table1[[#This Row],[Female Voters]]</f>
        <v>0.24335173105870547</v>
      </c>
      <c r="Z7928" s="24">
        <f>Table1[[#This Row],[Male Ballots]]/Table1[[#This Row],[Male Voters]]</f>
        <v>0.2289002557544757</v>
      </c>
      <c r="AA7928" s="24">
        <f>Table1[[#This Row],[Total Ballots]]/Table1[[#This Row],[Total Voters]]</f>
        <v>0.23699746977790273</v>
      </c>
    </row>
    <row r="7929" spans="1:27" x14ac:dyDescent="0.35">
      <c r="A7929" s="8" t="s">
        <v>56</v>
      </c>
      <c r="B7929" s="16">
        <v>2007</v>
      </c>
      <c r="C7929" s="17" t="s">
        <v>82</v>
      </c>
      <c r="D7929" s="16"/>
      <c r="E7929" s="34" t="s">
        <v>73</v>
      </c>
      <c r="F7929" s="34" t="s">
        <v>78</v>
      </c>
      <c r="G7929" s="9" t="s">
        <v>64</v>
      </c>
      <c r="H7929" s="10">
        <v>5114</v>
      </c>
      <c r="I7929" s="10">
        <v>5447</v>
      </c>
      <c r="J7929" s="53">
        <v>10561</v>
      </c>
      <c r="K7929" s="55">
        <v>2357</v>
      </c>
      <c r="L7929" s="57">
        <v>2087</v>
      </c>
      <c r="M7929" s="57"/>
      <c r="N7929" s="59">
        <v>4444</v>
      </c>
      <c r="O7929" s="61">
        <v>822</v>
      </c>
      <c r="P7929" s="10">
        <v>710</v>
      </c>
      <c r="Q7929" s="10"/>
      <c r="R7929" s="11">
        <v>1532</v>
      </c>
      <c r="S7929" s="24">
        <f>Table1[[#This Row],[Female Voters]]/Table1[[#This Row],[Female Population]]</f>
        <v>0.46089166992569419</v>
      </c>
      <c r="T7929" s="24">
        <f>Table1[[#This Row],[Male Voters]]/Table1[[#This Row],[Male Population]]</f>
        <v>0.38314668624931153</v>
      </c>
      <c r="U7929" s="24">
        <f>Table1[[#This Row],[Total Voters]]/Table1[[#This Row],[Total Population]]</f>
        <v>0.42079348546539153</v>
      </c>
      <c r="V7929" s="24">
        <f>Table1[[#This Row],[Female Ballots]]/Table1[[#This Row],[Female Population]]</f>
        <v>0.16073523660539696</v>
      </c>
      <c r="W7929" s="24">
        <f>Table1[[#This Row],[Male Ballots]]/Table1[[#This Row],[Male Population]]</f>
        <v>0.13034697998898476</v>
      </c>
      <c r="X7929" s="24">
        <f>Table1[[#This Row],[Total Ballots]]/Table1[[#This Row],[Total Population]]</f>
        <v>0.14506202064198467</v>
      </c>
      <c r="Y7929" s="24">
        <f>Table1[[#This Row],[Female Ballots]]/Table1[[#This Row],[Female Voters]]</f>
        <v>0.3487484089944845</v>
      </c>
      <c r="Z7929" s="24">
        <f>Table1[[#This Row],[Male Ballots]]/Table1[[#This Row],[Male Voters]]</f>
        <v>0.34020124580737904</v>
      </c>
      <c r="AA7929" s="24">
        <f>Table1[[#This Row],[Total Ballots]]/Table1[[#This Row],[Total Voters]]</f>
        <v>0.34473447344734476</v>
      </c>
    </row>
    <row r="7930" spans="1:27" x14ac:dyDescent="0.35">
      <c r="A7930" s="8" t="s">
        <v>56</v>
      </c>
      <c r="B7930" s="16">
        <v>2007</v>
      </c>
      <c r="C7930" s="17" t="s">
        <v>82</v>
      </c>
      <c r="D7930" s="16"/>
      <c r="E7930" s="34" t="s">
        <v>73</v>
      </c>
      <c r="F7930" s="34" t="s">
        <v>78</v>
      </c>
      <c r="G7930" s="9" t="s">
        <v>65</v>
      </c>
      <c r="H7930" s="10">
        <v>5086</v>
      </c>
      <c r="I7930" s="10">
        <v>5321</v>
      </c>
      <c r="J7930" s="53">
        <v>10407</v>
      </c>
      <c r="K7930" s="55">
        <v>3134</v>
      </c>
      <c r="L7930" s="57">
        <v>2873</v>
      </c>
      <c r="M7930" s="57"/>
      <c r="N7930" s="59">
        <v>6007</v>
      </c>
      <c r="O7930" s="61">
        <v>1729</v>
      </c>
      <c r="P7930" s="10">
        <v>1514</v>
      </c>
      <c r="Q7930" s="10"/>
      <c r="R7930" s="11">
        <v>3243</v>
      </c>
      <c r="S7930" s="24">
        <f>Table1[[#This Row],[Female Voters]]/Table1[[#This Row],[Female Population]]</f>
        <v>0.61620133700353907</v>
      </c>
      <c r="T7930" s="24">
        <f>Table1[[#This Row],[Male Voters]]/Table1[[#This Row],[Male Population]]</f>
        <v>0.53993610223642174</v>
      </c>
      <c r="U7930" s="24">
        <f>Table1[[#This Row],[Total Voters]]/Table1[[#This Row],[Total Population]]</f>
        <v>0.57720764869799168</v>
      </c>
      <c r="V7930" s="24">
        <f>Table1[[#This Row],[Female Ballots]]/Table1[[#This Row],[Female Population]]</f>
        <v>0.33995281163979552</v>
      </c>
      <c r="W7930" s="24">
        <f>Table1[[#This Row],[Male Ballots]]/Table1[[#This Row],[Male Population]]</f>
        <v>0.28453298252208231</v>
      </c>
      <c r="X7930" s="24">
        <f>Table1[[#This Row],[Total Ballots]]/Table1[[#This Row],[Total Population]]</f>
        <v>0.31161718074373018</v>
      </c>
      <c r="Y7930" s="24">
        <f>Table1[[#This Row],[Female Ballots]]/Table1[[#This Row],[Female Voters]]</f>
        <v>0.55169112954690491</v>
      </c>
      <c r="Z7930" s="24">
        <f>Table1[[#This Row],[Male Ballots]]/Table1[[#This Row],[Male Voters]]</f>
        <v>0.52697528715628261</v>
      </c>
      <c r="AA7930" s="24">
        <f>Table1[[#This Row],[Total Ballots]]/Table1[[#This Row],[Total Voters]]</f>
        <v>0.53987015148992845</v>
      </c>
    </row>
    <row r="7931" spans="1:27" x14ac:dyDescent="0.35">
      <c r="A7931" s="8" t="s">
        <v>56</v>
      </c>
      <c r="B7931" s="16">
        <v>2007</v>
      </c>
      <c r="C7931" s="17" t="s">
        <v>82</v>
      </c>
      <c r="D7931" s="16"/>
      <c r="E7931" s="34" t="s">
        <v>73</v>
      </c>
      <c r="F7931" s="34" t="s">
        <v>78</v>
      </c>
      <c r="G7931" s="9" t="s">
        <v>66</v>
      </c>
      <c r="H7931" s="10">
        <v>4020</v>
      </c>
      <c r="I7931" s="10">
        <v>4093</v>
      </c>
      <c r="J7931" s="53">
        <v>8113</v>
      </c>
      <c r="K7931" s="55">
        <v>3080</v>
      </c>
      <c r="L7931" s="57">
        <v>2934</v>
      </c>
      <c r="M7931" s="57"/>
      <c r="N7931" s="59">
        <v>6014</v>
      </c>
      <c r="O7931" s="61">
        <v>2174</v>
      </c>
      <c r="P7931" s="10">
        <v>2047</v>
      </c>
      <c r="Q7931" s="10"/>
      <c r="R7931" s="11">
        <v>4221</v>
      </c>
      <c r="S7931" s="24">
        <f>Table1[[#This Row],[Female Voters]]/Table1[[#This Row],[Female Population]]</f>
        <v>0.76616915422885568</v>
      </c>
      <c r="T7931" s="24">
        <f>Table1[[#This Row],[Male Voters]]/Table1[[#This Row],[Male Population]]</f>
        <v>0.71683361837283166</v>
      </c>
      <c r="U7931" s="24">
        <f>Table1[[#This Row],[Total Voters]]/Table1[[#This Row],[Total Population]]</f>
        <v>0.74127942807839275</v>
      </c>
      <c r="V7931" s="24">
        <f>Table1[[#This Row],[Female Ballots]]/Table1[[#This Row],[Female Population]]</f>
        <v>0.54079601990049753</v>
      </c>
      <c r="W7931" s="24">
        <f>Table1[[#This Row],[Male Ballots]]/Table1[[#This Row],[Male Population]]</f>
        <v>0.50012215978499874</v>
      </c>
      <c r="X7931" s="24">
        <f>Table1[[#This Row],[Total Ballots]]/Table1[[#This Row],[Total Population]]</f>
        <v>0.52027610008628122</v>
      </c>
      <c r="Y7931" s="24">
        <f>Table1[[#This Row],[Female Ballots]]/Table1[[#This Row],[Female Voters]]</f>
        <v>0.70584415584415583</v>
      </c>
      <c r="Z7931" s="24">
        <f>Table1[[#This Row],[Male Ballots]]/Table1[[#This Row],[Male Voters]]</f>
        <v>0.69768234492160874</v>
      </c>
      <c r="AA7931" s="24">
        <f>Table1[[#This Row],[Total Ballots]]/Table1[[#This Row],[Total Voters]]</f>
        <v>0.7018623212504157</v>
      </c>
    </row>
    <row r="7932" spans="1:27" x14ac:dyDescent="0.35">
      <c r="A7932" s="8" t="s">
        <v>56</v>
      </c>
      <c r="B7932" s="16">
        <v>2007</v>
      </c>
      <c r="C7932" s="17" t="s">
        <v>82</v>
      </c>
      <c r="D7932" s="16"/>
      <c r="E7932" s="34" t="s">
        <v>73</v>
      </c>
      <c r="F7932" s="34" t="s">
        <v>78</v>
      </c>
      <c r="G7932" s="9" t="s">
        <v>67</v>
      </c>
      <c r="H7932" s="10">
        <v>4995</v>
      </c>
      <c r="I7932" s="10">
        <v>4432</v>
      </c>
      <c r="J7932" s="53">
        <v>9427</v>
      </c>
      <c r="K7932" s="55">
        <v>3890</v>
      </c>
      <c r="L7932" s="57">
        <v>3517</v>
      </c>
      <c r="M7932" s="57"/>
      <c r="N7932" s="59">
        <v>7407</v>
      </c>
      <c r="O7932" s="61">
        <v>3102</v>
      </c>
      <c r="P7932" s="10">
        <v>2887</v>
      </c>
      <c r="Q7932" s="10"/>
      <c r="R7932" s="11">
        <v>5989</v>
      </c>
      <c r="S7932" s="24">
        <f>Table1[[#This Row],[Female Voters]]/Table1[[#This Row],[Female Population]]</f>
        <v>0.77877877877877877</v>
      </c>
      <c r="T7932" s="24">
        <f>Table1[[#This Row],[Male Voters]]/Table1[[#This Row],[Male Population]]</f>
        <v>0.79354693140794219</v>
      </c>
      <c r="U7932" s="24">
        <f>Table1[[#This Row],[Total Voters]]/Table1[[#This Row],[Total Population]]</f>
        <v>0.78572186273469824</v>
      </c>
      <c r="V7932" s="24">
        <f>Table1[[#This Row],[Female Ballots]]/Table1[[#This Row],[Female Population]]</f>
        <v>0.62102102102102097</v>
      </c>
      <c r="W7932" s="24">
        <f>Table1[[#This Row],[Male Ballots]]/Table1[[#This Row],[Male Population]]</f>
        <v>0.65139891696750907</v>
      </c>
      <c r="X7932" s="24">
        <f>Table1[[#This Row],[Total Ballots]]/Table1[[#This Row],[Total Population]]</f>
        <v>0.63530285350588733</v>
      </c>
      <c r="Y7932" s="24">
        <f>Table1[[#This Row],[Female Ballots]]/Table1[[#This Row],[Female Voters]]</f>
        <v>0.79742930591259642</v>
      </c>
      <c r="Z7932" s="24">
        <f>Table1[[#This Row],[Male Ballots]]/Table1[[#This Row],[Male Voters]]</f>
        <v>0.82087005970998006</v>
      </c>
      <c r="AA7932" s="24">
        <f>Table1[[#This Row],[Total Ballots]]/Table1[[#This Row],[Total Voters]]</f>
        <v>0.80855947077089241</v>
      </c>
    </row>
    <row r="7933" spans="1:27" x14ac:dyDescent="0.35">
      <c r="A7933" s="8" t="s">
        <v>54</v>
      </c>
      <c r="B7933" s="16">
        <v>2007</v>
      </c>
      <c r="C7933" s="17" t="s">
        <v>82</v>
      </c>
      <c r="D7933" s="16"/>
      <c r="E7933" s="34" t="s">
        <v>74</v>
      </c>
      <c r="F7933" s="34" t="s">
        <v>78</v>
      </c>
      <c r="G7933" s="9" t="s">
        <v>79</v>
      </c>
      <c r="H7933" s="10">
        <v>27294</v>
      </c>
      <c r="I7933" s="10">
        <v>28330</v>
      </c>
      <c r="J7933" s="53">
        <v>55624</v>
      </c>
      <c r="K7933" s="55">
        <v>18325</v>
      </c>
      <c r="L7933" s="57">
        <v>15736</v>
      </c>
      <c r="M7933" s="57">
        <v>110</v>
      </c>
      <c r="N7933" s="59">
        <v>34171</v>
      </c>
      <c r="O7933" s="61">
        <v>10076</v>
      </c>
      <c r="P7933" s="10">
        <v>8722</v>
      </c>
      <c r="Q7933" s="10">
        <v>43</v>
      </c>
      <c r="R7933" s="11">
        <v>18841</v>
      </c>
      <c r="S7933" s="24">
        <f>Table1[[#This Row],[Female Voters]]/Table1[[#This Row],[Female Population]]</f>
        <v>0.67139298014215576</v>
      </c>
      <c r="T7933" s="24">
        <f>Table1[[#This Row],[Male Voters]]/Table1[[#This Row],[Male Population]]</f>
        <v>0.55545358277444401</v>
      </c>
      <c r="U7933" s="24">
        <f>Table1[[#This Row],[Total Voters]]/Table1[[#This Row],[Total Population]]</f>
        <v>0.61432115633539475</v>
      </c>
      <c r="V7933" s="24">
        <f>Table1[[#This Row],[Female Ballots]]/Table1[[#This Row],[Female Population]]</f>
        <v>0.36916538433355317</v>
      </c>
      <c r="W7933" s="24">
        <f>Table1[[#This Row],[Male Ballots]]/Table1[[#This Row],[Male Population]]</f>
        <v>0.30787151429579951</v>
      </c>
      <c r="X7933" s="24">
        <f>Table1[[#This Row],[Total Ballots]]/Table1[[#This Row],[Total Population]]</f>
        <v>0.33872069610240185</v>
      </c>
      <c r="Y7933" s="24">
        <f>Table1[[#This Row],[Female Ballots]]/Table1[[#This Row],[Female Voters]]</f>
        <v>0.54984993178717601</v>
      </c>
      <c r="Z7933" s="24">
        <f>Table1[[#This Row],[Male Ballots]]/Table1[[#This Row],[Male Voters]]</f>
        <v>0.55427046263345192</v>
      </c>
      <c r="AA7933" s="24">
        <f>Table1[[#This Row],[Total Ballots]]/Table1[[#This Row],[Total Voters]]</f>
        <v>0.55137397208158967</v>
      </c>
    </row>
    <row r="7934" spans="1:27" x14ac:dyDescent="0.35">
      <c r="A7934" s="8" t="s">
        <v>54</v>
      </c>
      <c r="B7934" s="16">
        <v>2007</v>
      </c>
      <c r="C7934" s="17" t="s">
        <v>82</v>
      </c>
      <c r="D7934" s="16"/>
      <c r="E7934" s="34" t="s">
        <v>74</v>
      </c>
      <c r="F7934" s="34" t="s">
        <v>78</v>
      </c>
      <c r="G7934" s="9" t="s">
        <v>62</v>
      </c>
      <c r="H7934" s="10">
        <v>2943</v>
      </c>
      <c r="I7934" s="10">
        <v>3393</v>
      </c>
      <c r="J7934" s="53">
        <v>6336</v>
      </c>
      <c r="K7934" s="55">
        <v>1390</v>
      </c>
      <c r="L7934" s="57">
        <v>1157</v>
      </c>
      <c r="M7934" s="57">
        <v>31</v>
      </c>
      <c r="N7934" s="59">
        <v>2578</v>
      </c>
      <c r="O7934" s="61">
        <v>202</v>
      </c>
      <c r="P7934" s="10">
        <v>179</v>
      </c>
      <c r="Q7934" s="10">
        <v>5</v>
      </c>
      <c r="R7934" s="11">
        <v>386</v>
      </c>
      <c r="S7934" s="24">
        <f>Table1[[#This Row],[Female Voters]]/Table1[[#This Row],[Female Population]]</f>
        <v>0.47230716955487595</v>
      </c>
      <c r="T7934" s="24">
        <f>Table1[[#This Row],[Male Voters]]/Table1[[#This Row],[Male Population]]</f>
        <v>0.34099616858237547</v>
      </c>
      <c r="U7934" s="24">
        <f>Table1[[#This Row],[Total Voters]]/Table1[[#This Row],[Total Population]]</f>
        <v>0.40688131313131315</v>
      </c>
      <c r="V7934" s="24">
        <f>Table1[[#This Row],[Female Ballots]]/Table1[[#This Row],[Female Population]]</f>
        <v>6.8637444784233781E-2</v>
      </c>
      <c r="W7934" s="24">
        <f>Table1[[#This Row],[Male Ballots]]/Table1[[#This Row],[Male Population]]</f>
        <v>5.2755673445328617E-2</v>
      </c>
      <c r="X7934" s="24">
        <f>Table1[[#This Row],[Total Ballots]]/Table1[[#This Row],[Total Population]]</f>
        <v>6.0921717171717168E-2</v>
      </c>
      <c r="Y7934" s="24">
        <f>Table1[[#This Row],[Female Ballots]]/Table1[[#This Row],[Female Voters]]</f>
        <v>0.14532374100719425</v>
      </c>
      <c r="Z7934" s="24">
        <f>Table1[[#This Row],[Male Ballots]]/Table1[[#This Row],[Male Voters]]</f>
        <v>0.15471045808124459</v>
      </c>
      <c r="AA7934" s="24">
        <f>Table1[[#This Row],[Total Ballots]]/Table1[[#This Row],[Total Voters]]</f>
        <v>0.14972847168347556</v>
      </c>
    </row>
    <row r="7935" spans="1:27" x14ac:dyDescent="0.35">
      <c r="A7935" s="8" t="s">
        <v>54</v>
      </c>
      <c r="B7935" s="16">
        <v>2007</v>
      </c>
      <c r="C7935" s="17" t="s">
        <v>82</v>
      </c>
      <c r="D7935" s="16"/>
      <c r="E7935" s="34" t="s">
        <v>74</v>
      </c>
      <c r="F7935" s="34" t="s">
        <v>78</v>
      </c>
      <c r="G7935" s="9" t="s">
        <v>63</v>
      </c>
      <c r="H7935" s="10">
        <v>3724</v>
      </c>
      <c r="I7935" s="10">
        <v>4383</v>
      </c>
      <c r="J7935" s="53">
        <v>8107</v>
      </c>
      <c r="K7935" s="55">
        <v>2056</v>
      </c>
      <c r="L7935" s="57">
        <v>1693</v>
      </c>
      <c r="M7935" s="57">
        <v>10</v>
      </c>
      <c r="N7935" s="59">
        <v>3759</v>
      </c>
      <c r="O7935" s="61">
        <v>532</v>
      </c>
      <c r="P7935" s="10">
        <v>367</v>
      </c>
      <c r="Q7935" s="10">
        <v>5</v>
      </c>
      <c r="R7935" s="11">
        <v>904</v>
      </c>
      <c r="S7935" s="24">
        <f>Table1[[#This Row],[Female Voters]]/Table1[[#This Row],[Female Population]]</f>
        <v>0.55209452201933407</v>
      </c>
      <c r="T7935" s="24">
        <f>Table1[[#This Row],[Male Voters]]/Table1[[#This Row],[Male Population]]</f>
        <v>0.38626511521788731</v>
      </c>
      <c r="U7935" s="24">
        <f>Table1[[#This Row],[Total Voters]]/Table1[[#This Row],[Total Population]]</f>
        <v>0.4636733686937215</v>
      </c>
      <c r="V7935" s="24">
        <f>Table1[[#This Row],[Female Ballots]]/Table1[[#This Row],[Female Population]]</f>
        <v>0.14285714285714285</v>
      </c>
      <c r="W7935" s="24">
        <f>Table1[[#This Row],[Male Ballots]]/Table1[[#This Row],[Male Population]]</f>
        <v>8.3732603239790093E-2</v>
      </c>
      <c r="X7935" s="24">
        <f>Table1[[#This Row],[Total Ballots]]/Table1[[#This Row],[Total Population]]</f>
        <v>0.1115085728382879</v>
      </c>
      <c r="Y7935" s="24">
        <f>Table1[[#This Row],[Female Ballots]]/Table1[[#This Row],[Female Voters]]</f>
        <v>0.2587548638132296</v>
      </c>
      <c r="Z7935" s="24">
        <f>Table1[[#This Row],[Male Ballots]]/Table1[[#This Row],[Male Voters]]</f>
        <v>0.21677495569994093</v>
      </c>
      <c r="AA7935" s="24">
        <f>Table1[[#This Row],[Total Ballots]]/Table1[[#This Row],[Total Voters]]</f>
        <v>0.24048949188613994</v>
      </c>
    </row>
    <row r="7936" spans="1:27" x14ac:dyDescent="0.35">
      <c r="A7936" s="8" t="s">
        <v>54</v>
      </c>
      <c r="B7936" s="16">
        <v>2007</v>
      </c>
      <c r="C7936" s="17" t="s">
        <v>82</v>
      </c>
      <c r="D7936" s="16"/>
      <c r="E7936" s="34" t="s">
        <v>74</v>
      </c>
      <c r="F7936" s="34" t="s">
        <v>78</v>
      </c>
      <c r="G7936" s="9" t="s">
        <v>64</v>
      </c>
      <c r="H7936" s="10">
        <v>4358</v>
      </c>
      <c r="I7936" s="10">
        <v>4863</v>
      </c>
      <c r="J7936" s="53">
        <v>9221</v>
      </c>
      <c r="K7936" s="55">
        <v>2491</v>
      </c>
      <c r="L7936" s="57">
        <v>2049</v>
      </c>
      <c r="M7936" s="57">
        <v>12</v>
      </c>
      <c r="N7936" s="59">
        <v>4552</v>
      </c>
      <c r="O7936" s="61">
        <v>935</v>
      </c>
      <c r="P7936" s="10">
        <v>763</v>
      </c>
      <c r="Q7936" s="10">
        <v>5</v>
      </c>
      <c r="R7936" s="11">
        <v>1703</v>
      </c>
      <c r="S7936" s="24">
        <f>Table1[[#This Row],[Female Voters]]/Table1[[#This Row],[Female Population]]</f>
        <v>0.57159247361174848</v>
      </c>
      <c r="T7936" s="24">
        <f>Table1[[#This Row],[Male Voters]]/Table1[[#This Row],[Male Population]]</f>
        <v>0.42134484885872919</v>
      </c>
      <c r="U7936" s="24">
        <f>Table1[[#This Row],[Total Voters]]/Table1[[#This Row],[Total Population]]</f>
        <v>0.4936557857065394</v>
      </c>
      <c r="V7936" s="24">
        <f>Table1[[#This Row],[Female Ballots]]/Table1[[#This Row],[Female Population]]</f>
        <v>0.21454795777879762</v>
      </c>
      <c r="W7936" s="24">
        <f>Table1[[#This Row],[Male Ballots]]/Table1[[#This Row],[Male Population]]</f>
        <v>0.15689903351840429</v>
      </c>
      <c r="X7936" s="24">
        <f>Table1[[#This Row],[Total Ballots]]/Table1[[#This Row],[Total Population]]</f>
        <v>0.18468712720963018</v>
      </c>
      <c r="Y7936" s="24">
        <f>Table1[[#This Row],[Female Ballots]]/Table1[[#This Row],[Female Voters]]</f>
        <v>0.3753512645523886</v>
      </c>
      <c r="Z7936" s="24">
        <f>Table1[[#This Row],[Male Ballots]]/Table1[[#This Row],[Male Voters]]</f>
        <v>0.37237676915568568</v>
      </c>
      <c r="AA7936" s="24">
        <f>Table1[[#This Row],[Total Ballots]]/Table1[[#This Row],[Total Voters]]</f>
        <v>0.37412126537785589</v>
      </c>
    </row>
    <row r="7937" spans="1:27" x14ac:dyDescent="0.35">
      <c r="A7937" s="8" t="s">
        <v>54</v>
      </c>
      <c r="B7937" s="16">
        <v>2007</v>
      </c>
      <c r="C7937" s="17" t="s">
        <v>82</v>
      </c>
      <c r="D7937" s="16"/>
      <c r="E7937" s="34" t="s">
        <v>74</v>
      </c>
      <c r="F7937" s="34" t="s">
        <v>78</v>
      </c>
      <c r="G7937" s="9" t="s">
        <v>65</v>
      </c>
      <c r="H7937" s="10">
        <v>5434</v>
      </c>
      <c r="I7937" s="10">
        <v>5631</v>
      </c>
      <c r="J7937" s="53">
        <v>11065</v>
      </c>
      <c r="K7937" s="55">
        <v>3823</v>
      </c>
      <c r="L7937" s="57">
        <v>3210</v>
      </c>
      <c r="M7937" s="57">
        <v>12</v>
      </c>
      <c r="N7937" s="59">
        <v>7045</v>
      </c>
      <c r="O7937" s="61">
        <v>1977</v>
      </c>
      <c r="P7937" s="10">
        <v>1625</v>
      </c>
      <c r="Q7937" s="10">
        <v>4</v>
      </c>
      <c r="R7937" s="11">
        <v>3606</v>
      </c>
      <c r="S7937" s="24">
        <f>Table1[[#This Row],[Female Voters]]/Table1[[#This Row],[Female Population]]</f>
        <v>0.70353330879646669</v>
      </c>
      <c r="T7937" s="24">
        <f>Table1[[#This Row],[Male Voters]]/Table1[[#This Row],[Male Population]]</f>
        <v>0.57005860415556742</v>
      </c>
      <c r="U7937" s="24">
        <f>Table1[[#This Row],[Total Voters]]/Table1[[#This Row],[Total Population]]</f>
        <v>0.63669227293267061</v>
      </c>
      <c r="V7937" s="24">
        <f>Table1[[#This Row],[Female Ballots]]/Table1[[#This Row],[Female Population]]</f>
        <v>0.36382039013617962</v>
      </c>
      <c r="W7937" s="24">
        <f>Table1[[#This Row],[Male Ballots]]/Table1[[#This Row],[Male Population]]</f>
        <v>0.2885810690818682</v>
      </c>
      <c r="X7937" s="24">
        <f>Table1[[#This Row],[Total Ballots]]/Table1[[#This Row],[Total Population]]</f>
        <v>0.32589245368278358</v>
      </c>
      <c r="Y7937" s="24">
        <f>Table1[[#This Row],[Female Ballots]]/Table1[[#This Row],[Female Voters]]</f>
        <v>0.5171331415119016</v>
      </c>
      <c r="Z7937" s="24">
        <f>Table1[[#This Row],[Male Ballots]]/Table1[[#This Row],[Male Voters]]</f>
        <v>0.50623052959501558</v>
      </c>
      <c r="AA7937" s="24">
        <f>Table1[[#This Row],[Total Ballots]]/Table1[[#This Row],[Total Voters]]</f>
        <v>0.5118523775727466</v>
      </c>
    </row>
    <row r="7938" spans="1:27" x14ac:dyDescent="0.35">
      <c r="A7938" s="8" t="s">
        <v>54</v>
      </c>
      <c r="B7938" s="16">
        <v>2007</v>
      </c>
      <c r="C7938" s="17" t="s">
        <v>82</v>
      </c>
      <c r="D7938" s="16"/>
      <c r="E7938" s="34" t="s">
        <v>74</v>
      </c>
      <c r="F7938" s="34" t="s">
        <v>78</v>
      </c>
      <c r="G7938" s="9" t="s">
        <v>66</v>
      </c>
      <c r="H7938" s="10">
        <v>4921</v>
      </c>
      <c r="I7938" s="10">
        <v>4908</v>
      </c>
      <c r="J7938" s="53">
        <v>9829</v>
      </c>
      <c r="K7938" s="55">
        <v>3829</v>
      </c>
      <c r="L7938" s="57">
        <v>3523</v>
      </c>
      <c r="M7938" s="57">
        <v>27</v>
      </c>
      <c r="N7938" s="59">
        <v>7379</v>
      </c>
      <c r="O7938" s="61">
        <v>2653</v>
      </c>
      <c r="P7938" s="10">
        <v>2455</v>
      </c>
      <c r="Q7938" s="10">
        <v>11</v>
      </c>
      <c r="R7938" s="11">
        <v>5119</v>
      </c>
      <c r="S7938" s="24">
        <f>Table1[[#This Row],[Female Voters]]/Table1[[#This Row],[Female Population]]</f>
        <v>0.77809388335704122</v>
      </c>
      <c r="T7938" s="24">
        <f>Table1[[#This Row],[Male Voters]]/Table1[[#This Row],[Male Population]]</f>
        <v>0.71780766096169524</v>
      </c>
      <c r="U7938" s="24">
        <f>Table1[[#This Row],[Total Voters]]/Table1[[#This Row],[Total Population]]</f>
        <v>0.75073761318547161</v>
      </c>
      <c r="V7938" s="24">
        <f>Table1[[#This Row],[Female Ballots]]/Table1[[#This Row],[Female Population]]</f>
        <v>0.53911806543385488</v>
      </c>
      <c r="W7938" s="24">
        <f>Table1[[#This Row],[Male Ballots]]/Table1[[#This Row],[Male Population]]</f>
        <v>0.50020374898125508</v>
      </c>
      <c r="X7938" s="24">
        <f>Table1[[#This Row],[Total Ballots]]/Table1[[#This Row],[Total Population]]</f>
        <v>0.52080577881778412</v>
      </c>
      <c r="Y7938" s="24">
        <f>Table1[[#This Row],[Female Ballots]]/Table1[[#This Row],[Female Voters]]</f>
        <v>0.69287020109689212</v>
      </c>
      <c r="Z7938" s="24">
        <f>Table1[[#This Row],[Male Ballots]]/Table1[[#This Row],[Male Voters]]</f>
        <v>0.69684927618506953</v>
      </c>
      <c r="AA7938" s="24">
        <f>Table1[[#This Row],[Total Ballots]]/Table1[[#This Row],[Total Voters]]</f>
        <v>0.69372543705109091</v>
      </c>
    </row>
    <row r="7939" spans="1:27" x14ac:dyDescent="0.35">
      <c r="A7939" s="8" t="s">
        <v>54</v>
      </c>
      <c r="B7939" s="16">
        <v>2007</v>
      </c>
      <c r="C7939" s="17" t="s">
        <v>82</v>
      </c>
      <c r="D7939" s="16"/>
      <c r="E7939" s="34" t="s">
        <v>74</v>
      </c>
      <c r="F7939" s="34" t="s">
        <v>78</v>
      </c>
      <c r="G7939" s="9" t="s">
        <v>67</v>
      </c>
      <c r="H7939" s="10">
        <v>5914</v>
      </c>
      <c r="I7939" s="10">
        <v>5152</v>
      </c>
      <c r="J7939" s="53">
        <v>11066</v>
      </c>
      <c r="K7939" s="55">
        <v>4736</v>
      </c>
      <c r="L7939" s="57">
        <v>4104</v>
      </c>
      <c r="M7939" s="57">
        <v>18</v>
      </c>
      <c r="N7939" s="59">
        <v>8858</v>
      </c>
      <c r="O7939" s="61">
        <v>3777</v>
      </c>
      <c r="P7939" s="10">
        <v>3333</v>
      </c>
      <c r="Q7939" s="10">
        <v>13</v>
      </c>
      <c r="R7939" s="11">
        <v>7123</v>
      </c>
      <c r="S7939" s="24">
        <f>Table1[[#This Row],[Female Voters]]/Table1[[#This Row],[Female Population]]</f>
        <v>0.80081163341224215</v>
      </c>
      <c r="T7939" s="24">
        <f>Table1[[#This Row],[Male Voters]]/Table1[[#This Row],[Male Population]]</f>
        <v>0.79658385093167705</v>
      </c>
      <c r="U7939" s="24">
        <f>Table1[[#This Row],[Total Voters]]/Table1[[#This Row],[Total Population]]</f>
        <v>0.80046990782577265</v>
      </c>
      <c r="V7939" s="24">
        <f>Table1[[#This Row],[Female Ballots]]/Table1[[#This Row],[Female Population]]</f>
        <v>0.63865404125803182</v>
      </c>
      <c r="W7939" s="24">
        <f>Table1[[#This Row],[Male Ballots]]/Table1[[#This Row],[Male Population]]</f>
        <v>0.64693322981366463</v>
      </c>
      <c r="X7939" s="24">
        <f>Table1[[#This Row],[Total Ballots]]/Table1[[#This Row],[Total Population]]</f>
        <v>0.64368335441894087</v>
      </c>
      <c r="Y7939" s="24">
        <f>Table1[[#This Row],[Female Ballots]]/Table1[[#This Row],[Female Voters]]</f>
        <v>0.79750844594594594</v>
      </c>
      <c r="Z7939" s="24">
        <f>Table1[[#This Row],[Male Ballots]]/Table1[[#This Row],[Male Voters]]</f>
        <v>0.8121345029239766</v>
      </c>
      <c r="AA7939" s="24">
        <f>Table1[[#This Row],[Total Ballots]]/Table1[[#This Row],[Total Voters]]</f>
        <v>0.80413185820727029</v>
      </c>
    </row>
    <row r="7940" spans="1:27" x14ac:dyDescent="0.35">
      <c r="A7940" s="8" t="s">
        <v>30</v>
      </c>
      <c r="B7940" s="16">
        <v>2007</v>
      </c>
      <c r="C7940" s="17" t="s">
        <v>82</v>
      </c>
      <c r="D7940" s="16"/>
      <c r="E7940" s="34" t="s">
        <v>74</v>
      </c>
      <c r="F7940" s="34" t="s">
        <v>78</v>
      </c>
      <c r="G7940" s="9" t="s">
        <v>79</v>
      </c>
      <c r="H7940" s="10">
        <v>30874</v>
      </c>
      <c r="I7940" s="10">
        <v>30058</v>
      </c>
      <c r="J7940" s="53">
        <v>60932</v>
      </c>
      <c r="K7940" s="55">
        <v>22652</v>
      </c>
      <c r="L7940" s="57">
        <v>19807</v>
      </c>
      <c r="M7940" s="57"/>
      <c r="N7940" s="59">
        <v>42459</v>
      </c>
      <c r="O7940" s="61">
        <v>13356</v>
      </c>
      <c r="P7940" s="10">
        <v>11757</v>
      </c>
      <c r="Q7940" s="10"/>
      <c r="R7940" s="11">
        <v>25113</v>
      </c>
      <c r="S7940" s="24">
        <f>Table1[[#This Row],[Female Voters]]/Table1[[#This Row],[Female Population]]</f>
        <v>0.73369177949083375</v>
      </c>
      <c r="T7940" s="24">
        <f>Table1[[#This Row],[Male Voters]]/Table1[[#This Row],[Male Population]]</f>
        <v>0.65895934526581945</v>
      </c>
      <c r="U7940" s="24">
        <f>Table1[[#This Row],[Total Voters]]/Table1[[#This Row],[Total Population]]</f>
        <v>0.69682596993369661</v>
      </c>
      <c r="V7940" s="24">
        <f>Table1[[#This Row],[Female Ballots]]/Table1[[#This Row],[Female Population]]</f>
        <v>0.4325970071905163</v>
      </c>
      <c r="W7940" s="24">
        <f>Table1[[#This Row],[Male Ballots]]/Table1[[#This Row],[Male Population]]</f>
        <v>0.39114378867522787</v>
      </c>
      <c r="X7940" s="24">
        <f>Table1[[#This Row],[Total Ballots]]/Table1[[#This Row],[Total Population]]</f>
        <v>0.41214796822687588</v>
      </c>
      <c r="Y7940" s="24">
        <f>Table1[[#This Row],[Female Ballots]]/Table1[[#This Row],[Female Voters]]</f>
        <v>0.58961681087762674</v>
      </c>
      <c r="Z7940" s="24">
        <f>Table1[[#This Row],[Male Ballots]]/Table1[[#This Row],[Male Voters]]</f>
        <v>0.59357802796990966</v>
      </c>
      <c r="AA7940" s="24">
        <f>Table1[[#This Row],[Total Ballots]]/Table1[[#This Row],[Total Voters]]</f>
        <v>0.5914647071292306</v>
      </c>
    </row>
    <row r="7941" spans="1:27" x14ac:dyDescent="0.35">
      <c r="A7941" s="8" t="s">
        <v>30</v>
      </c>
      <c r="B7941" s="16">
        <v>2007</v>
      </c>
      <c r="C7941" s="17" t="s">
        <v>82</v>
      </c>
      <c r="D7941" s="16"/>
      <c r="E7941" s="34" t="s">
        <v>74</v>
      </c>
      <c r="F7941" s="34" t="s">
        <v>78</v>
      </c>
      <c r="G7941" s="9" t="s">
        <v>62</v>
      </c>
      <c r="H7941" s="10">
        <v>3185</v>
      </c>
      <c r="I7941" s="10">
        <v>3991</v>
      </c>
      <c r="J7941" s="53">
        <v>7176</v>
      </c>
      <c r="K7941" s="55">
        <v>1510</v>
      </c>
      <c r="L7941" s="57">
        <v>1267</v>
      </c>
      <c r="M7941" s="57"/>
      <c r="N7941" s="59">
        <v>2777</v>
      </c>
      <c r="O7941" s="61">
        <v>239</v>
      </c>
      <c r="P7941" s="10">
        <v>159</v>
      </c>
      <c r="Q7941" s="10"/>
      <c r="R7941" s="11">
        <v>398</v>
      </c>
      <c r="S7941" s="24">
        <f>Table1[[#This Row],[Female Voters]]/Table1[[#This Row],[Female Population]]</f>
        <v>0.47409733124018838</v>
      </c>
      <c r="T7941" s="24">
        <f>Table1[[#This Row],[Male Voters]]/Table1[[#This Row],[Male Population]]</f>
        <v>0.31746429466299175</v>
      </c>
      <c r="U7941" s="24">
        <f>Table1[[#This Row],[Total Voters]]/Table1[[#This Row],[Total Population]]</f>
        <v>0.38698439241917504</v>
      </c>
      <c r="V7941" s="24">
        <f>Table1[[#This Row],[Female Ballots]]/Table1[[#This Row],[Female Population]]</f>
        <v>7.5039246467817899E-2</v>
      </c>
      <c r="W7941" s="24">
        <f>Table1[[#This Row],[Male Ballots]]/Table1[[#This Row],[Male Population]]</f>
        <v>3.983963918817339E-2</v>
      </c>
      <c r="X7941" s="24">
        <f>Table1[[#This Row],[Total Ballots]]/Table1[[#This Row],[Total Population]]</f>
        <v>5.5462653288740248E-2</v>
      </c>
      <c r="Y7941" s="24">
        <f>Table1[[#This Row],[Female Ballots]]/Table1[[#This Row],[Female Voters]]</f>
        <v>0.15827814569536425</v>
      </c>
      <c r="Z7941" s="24">
        <f>Table1[[#This Row],[Male Ballots]]/Table1[[#This Row],[Male Voters]]</f>
        <v>0.1254932912391476</v>
      </c>
      <c r="AA7941" s="24">
        <f>Table1[[#This Row],[Total Ballots]]/Table1[[#This Row],[Total Voters]]</f>
        <v>0.14332012963629817</v>
      </c>
    </row>
    <row r="7942" spans="1:27" x14ac:dyDescent="0.35">
      <c r="A7942" s="8" t="s">
        <v>30</v>
      </c>
      <c r="B7942" s="16">
        <v>2007</v>
      </c>
      <c r="C7942" s="17" t="s">
        <v>82</v>
      </c>
      <c r="D7942" s="16"/>
      <c r="E7942" s="34" t="s">
        <v>74</v>
      </c>
      <c r="F7942" s="34" t="s">
        <v>78</v>
      </c>
      <c r="G7942" s="9" t="s">
        <v>63</v>
      </c>
      <c r="H7942" s="10">
        <v>4304</v>
      </c>
      <c r="I7942" s="10">
        <v>4787</v>
      </c>
      <c r="J7942" s="53">
        <v>9091</v>
      </c>
      <c r="K7942" s="55">
        <v>2071</v>
      </c>
      <c r="L7942" s="57">
        <v>1646</v>
      </c>
      <c r="M7942" s="57"/>
      <c r="N7942" s="59">
        <v>3717</v>
      </c>
      <c r="O7942" s="61">
        <v>469</v>
      </c>
      <c r="P7942" s="10">
        <v>333</v>
      </c>
      <c r="Q7942" s="10"/>
      <c r="R7942" s="11">
        <v>802</v>
      </c>
      <c r="S7942" s="24">
        <f>Table1[[#This Row],[Female Voters]]/Table1[[#This Row],[Female Population]]</f>
        <v>0.48118029739776952</v>
      </c>
      <c r="T7942" s="24">
        <f>Table1[[#This Row],[Male Voters]]/Table1[[#This Row],[Male Population]]</f>
        <v>0.34384792145393772</v>
      </c>
      <c r="U7942" s="24">
        <f>Table1[[#This Row],[Total Voters]]/Table1[[#This Row],[Total Population]]</f>
        <v>0.40886591134088657</v>
      </c>
      <c r="V7942" s="24">
        <f>Table1[[#This Row],[Female Ballots]]/Table1[[#This Row],[Female Population]]</f>
        <v>0.10896840148698884</v>
      </c>
      <c r="W7942" s="24">
        <f>Table1[[#This Row],[Male Ballots]]/Table1[[#This Row],[Male Population]]</f>
        <v>6.9563400877376225E-2</v>
      </c>
      <c r="X7942" s="24">
        <f>Table1[[#This Row],[Total Ballots]]/Table1[[#This Row],[Total Population]]</f>
        <v>8.8219117808821912E-2</v>
      </c>
      <c r="Y7942" s="24">
        <f>Table1[[#This Row],[Female Ballots]]/Table1[[#This Row],[Female Voters]]</f>
        <v>0.2264606470304201</v>
      </c>
      <c r="Z7942" s="24">
        <f>Table1[[#This Row],[Male Ballots]]/Table1[[#This Row],[Male Voters]]</f>
        <v>0.2023086269744836</v>
      </c>
      <c r="AA7942" s="24">
        <f>Table1[[#This Row],[Total Ballots]]/Table1[[#This Row],[Total Voters]]</f>
        <v>0.21576540220608018</v>
      </c>
    </row>
    <row r="7943" spans="1:27" x14ac:dyDescent="0.35">
      <c r="A7943" s="8" t="s">
        <v>30</v>
      </c>
      <c r="B7943" s="16">
        <v>2007</v>
      </c>
      <c r="C7943" s="17" t="s">
        <v>82</v>
      </c>
      <c r="D7943" s="16"/>
      <c r="E7943" s="34" t="s">
        <v>74</v>
      </c>
      <c r="F7943" s="34" t="s">
        <v>78</v>
      </c>
      <c r="G7943" s="9" t="s">
        <v>64</v>
      </c>
      <c r="H7943" s="10">
        <v>4778</v>
      </c>
      <c r="I7943" s="10">
        <v>4747</v>
      </c>
      <c r="J7943" s="53">
        <v>9525</v>
      </c>
      <c r="K7943" s="55">
        <v>3045</v>
      </c>
      <c r="L7943" s="57">
        <v>2611</v>
      </c>
      <c r="M7943" s="57"/>
      <c r="N7943" s="59">
        <v>5656</v>
      </c>
      <c r="O7943" s="61">
        <v>1131</v>
      </c>
      <c r="P7943" s="10">
        <v>920</v>
      </c>
      <c r="Q7943" s="10"/>
      <c r="R7943" s="11">
        <v>2051</v>
      </c>
      <c r="S7943" s="24">
        <f>Table1[[#This Row],[Female Voters]]/Table1[[#This Row],[Female Population]]</f>
        <v>0.63729593972373377</v>
      </c>
      <c r="T7943" s="24">
        <f>Table1[[#This Row],[Male Voters]]/Table1[[#This Row],[Male Population]]</f>
        <v>0.55003159890457132</v>
      </c>
      <c r="U7943" s="24">
        <f>Table1[[#This Row],[Total Voters]]/Table1[[#This Row],[Total Population]]</f>
        <v>0.59380577427821524</v>
      </c>
      <c r="V7943" s="24">
        <f>Table1[[#This Row],[Female Ballots]]/Table1[[#This Row],[Female Population]]</f>
        <v>0.23670992046881539</v>
      </c>
      <c r="W7943" s="24">
        <f>Table1[[#This Row],[Male Ballots]]/Table1[[#This Row],[Male Population]]</f>
        <v>0.19380661470402361</v>
      </c>
      <c r="X7943" s="24">
        <f>Table1[[#This Row],[Total Ballots]]/Table1[[#This Row],[Total Population]]</f>
        <v>0.21532808398950132</v>
      </c>
      <c r="Y7943" s="24">
        <f>Table1[[#This Row],[Female Ballots]]/Table1[[#This Row],[Female Voters]]</f>
        <v>0.37142857142857144</v>
      </c>
      <c r="Z7943" s="24">
        <f>Table1[[#This Row],[Male Ballots]]/Table1[[#This Row],[Male Voters]]</f>
        <v>0.35235541937954806</v>
      </c>
      <c r="AA7943" s="24">
        <f>Table1[[#This Row],[Total Ballots]]/Table1[[#This Row],[Total Voters]]</f>
        <v>0.36262376237623761</v>
      </c>
    </row>
    <row r="7944" spans="1:27" x14ac:dyDescent="0.35">
      <c r="A7944" s="8" t="s">
        <v>30</v>
      </c>
      <c r="B7944" s="16">
        <v>2007</v>
      </c>
      <c r="C7944" s="17" t="s">
        <v>82</v>
      </c>
      <c r="D7944" s="16"/>
      <c r="E7944" s="34" t="s">
        <v>74</v>
      </c>
      <c r="F7944" s="34" t="s">
        <v>78</v>
      </c>
      <c r="G7944" s="9" t="s">
        <v>65</v>
      </c>
      <c r="H7944" s="10">
        <v>5900</v>
      </c>
      <c r="I7944" s="10">
        <v>5305</v>
      </c>
      <c r="J7944" s="53">
        <v>11205</v>
      </c>
      <c r="K7944" s="55">
        <v>4658</v>
      </c>
      <c r="L7944" s="57">
        <v>3947</v>
      </c>
      <c r="M7944" s="57"/>
      <c r="N7944" s="59">
        <v>8605</v>
      </c>
      <c r="O7944" s="61">
        <v>2517</v>
      </c>
      <c r="P7944" s="10">
        <v>2053</v>
      </c>
      <c r="Q7944" s="10"/>
      <c r="R7944" s="11">
        <v>4570</v>
      </c>
      <c r="S7944" s="24">
        <f>Table1[[#This Row],[Female Voters]]/Table1[[#This Row],[Female Population]]</f>
        <v>0.7894915254237288</v>
      </c>
      <c r="T7944" s="24">
        <f>Table1[[#This Row],[Male Voters]]/Table1[[#This Row],[Male Population]]</f>
        <v>0.7440150801131008</v>
      </c>
      <c r="U7944" s="24">
        <f>Table1[[#This Row],[Total Voters]]/Table1[[#This Row],[Total Population]]</f>
        <v>0.76796073181615354</v>
      </c>
      <c r="V7944" s="24">
        <f>Table1[[#This Row],[Female Ballots]]/Table1[[#This Row],[Female Population]]</f>
        <v>0.42661016949152541</v>
      </c>
      <c r="W7944" s="24">
        <f>Table1[[#This Row],[Male Ballots]]/Table1[[#This Row],[Male Population]]</f>
        <v>0.38699340245051839</v>
      </c>
      <c r="X7944" s="24">
        <f>Table1[[#This Row],[Total Ballots]]/Table1[[#This Row],[Total Population]]</f>
        <v>0.40785363676929942</v>
      </c>
      <c r="Y7944" s="24">
        <f>Table1[[#This Row],[Female Ballots]]/Table1[[#This Row],[Female Voters]]</f>
        <v>0.54036066981537145</v>
      </c>
      <c r="Z7944" s="24">
        <f>Table1[[#This Row],[Male Ballots]]/Table1[[#This Row],[Male Voters]]</f>
        <v>0.52014187990879146</v>
      </c>
      <c r="AA7944" s="24">
        <f>Table1[[#This Row],[Total Ballots]]/Table1[[#This Row],[Total Voters]]</f>
        <v>0.5310865775711795</v>
      </c>
    </row>
    <row r="7945" spans="1:27" x14ac:dyDescent="0.35">
      <c r="A7945" s="8" t="s">
        <v>30</v>
      </c>
      <c r="B7945" s="16">
        <v>2007</v>
      </c>
      <c r="C7945" s="17" t="s">
        <v>82</v>
      </c>
      <c r="D7945" s="16"/>
      <c r="E7945" s="34" t="s">
        <v>74</v>
      </c>
      <c r="F7945" s="34" t="s">
        <v>78</v>
      </c>
      <c r="G7945" s="9" t="s">
        <v>66</v>
      </c>
      <c r="H7945" s="10">
        <v>5816</v>
      </c>
      <c r="I7945" s="10">
        <v>5203</v>
      </c>
      <c r="J7945" s="53">
        <v>11019</v>
      </c>
      <c r="K7945" s="55">
        <v>5343</v>
      </c>
      <c r="L7945" s="57">
        <v>4678</v>
      </c>
      <c r="M7945" s="57"/>
      <c r="N7945" s="59">
        <v>10021</v>
      </c>
      <c r="O7945" s="61">
        <v>3852</v>
      </c>
      <c r="P7945" s="10">
        <v>3322</v>
      </c>
      <c r="Q7945" s="10"/>
      <c r="R7945" s="11">
        <v>7174</v>
      </c>
      <c r="S7945" s="24">
        <f>Table1[[#This Row],[Female Voters]]/Table1[[#This Row],[Female Population]]</f>
        <v>0.91867262723521326</v>
      </c>
      <c r="T7945" s="24">
        <f>Table1[[#This Row],[Male Voters]]/Table1[[#This Row],[Male Population]]</f>
        <v>0.89909667499519508</v>
      </c>
      <c r="U7945" s="24">
        <f>Table1[[#This Row],[Total Voters]]/Table1[[#This Row],[Total Population]]</f>
        <v>0.90942916780107086</v>
      </c>
      <c r="V7945" s="24">
        <f>Table1[[#This Row],[Female Ballots]]/Table1[[#This Row],[Female Population]]</f>
        <v>0.66231086657496563</v>
      </c>
      <c r="W7945" s="24">
        <f>Table1[[#This Row],[Male Ballots]]/Table1[[#This Row],[Male Population]]</f>
        <v>0.63847780126849896</v>
      </c>
      <c r="X7945" s="24">
        <f>Table1[[#This Row],[Total Ballots]]/Table1[[#This Row],[Total Population]]</f>
        <v>0.65105726472456671</v>
      </c>
      <c r="Y7945" s="24">
        <f>Table1[[#This Row],[Female Ballots]]/Table1[[#This Row],[Female Voters]]</f>
        <v>0.72094329028635595</v>
      </c>
      <c r="Z7945" s="24">
        <f>Table1[[#This Row],[Male Ballots]]/Table1[[#This Row],[Male Voters]]</f>
        <v>0.71013253527148357</v>
      </c>
      <c r="AA7945" s="24">
        <f>Table1[[#This Row],[Total Ballots]]/Table1[[#This Row],[Total Voters]]</f>
        <v>0.71589661710408148</v>
      </c>
    </row>
    <row r="7946" spans="1:27" x14ac:dyDescent="0.35">
      <c r="A7946" s="8" t="s">
        <v>30</v>
      </c>
      <c r="B7946" s="16">
        <v>2007</v>
      </c>
      <c r="C7946" s="17" t="s">
        <v>82</v>
      </c>
      <c r="D7946" s="16"/>
      <c r="E7946" s="34" t="s">
        <v>74</v>
      </c>
      <c r="F7946" s="34" t="s">
        <v>78</v>
      </c>
      <c r="G7946" s="9" t="s">
        <v>67</v>
      </c>
      <c r="H7946" s="10">
        <v>6891</v>
      </c>
      <c r="I7946" s="10">
        <v>6025</v>
      </c>
      <c r="J7946" s="53">
        <v>12916</v>
      </c>
      <c r="K7946" s="55">
        <v>6025</v>
      </c>
      <c r="L7946" s="57">
        <v>5658</v>
      </c>
      <c r="M7946" s="57"/>
      <c r="N7946" s="59">
        <v>11683</v>
      </c>
      <c r="O7946" s="61">
        <v>5148</v>
      </c>
      <c r="P7946" s="10">
        <v>4970</v>
      </c>
      <c r="Q7946" s="10"/>
      <c r="R7946" s="11">
        <v>10118</v>
      </c>
      <c r="S7946" s="24">
        <f>Table1[[#This Row],[Female Voters]]/Table1[[#This Row],[Female Population]]</f>
        <v>0.87432883471194311</v>
      </c>
      <c r="T7946" s="24">
        <f>Table1[[#This Row],[Male Voters]]/Table1[[#This Row],[Male Population]]</f>
        <v>0.93908713692946055</v>
      </c>
      <c r="U7946" s="24">
        <f>Table1[[#This Row],[Total Voters]]/Table1[[#This Row],[Total Population]]</f>
        <v>0.90453700836172191</v>
      </c>
      <c r="V7946" s="24">
        <f>Table1[[#This Row],[Female Ballots]]/Table1[[#This Row],[Female Population]]</f>
        <v>0.74706138441445369</v>
      </c>
      <c r="W7946" s="24">
        <f>Table1[[#This Row],[Male Ballots]]/Table1[[#This Row],[Male Population]]</f>
        <v>0.82489626556016593</v>
      </c>
      <c r="X7946" s="24">
        <f>Table1[[#This Row],[Total Ballots]]/Table1[[#This Row],[Total Population]]</f>
        <v>0.78336946423041187</v>
      </c>
      <c r="Y7946" s="24">
        <f>Table1[[#This Row],[Female Ballots]]/Table1[[#This Row],[Female Voters]]</f>
        <v>0.85443983402489632</v>
      </c>
      <c r="Z7946" s="24">
        <f>Table1[[#This Row],[Male Ballots]]/Table1[[#This Row],[Male Voters]]</f>
        <v>0.87840226228349239</v>
      </c>
      <c r="AA7946" s="24">
        <f>Table1[[#This Row],[Total Ballots]]/Table1[[#This Row],[Total Voters]]</f>
        <v>0.86604468030471626</v>
      </c>
    </row>
    <row r="7947" spans="1:27" x14ac:dyDescent="0.35">
      <c r="A7947" s="8" t="s">
        <v>24</v>
      </c>
      <c r="B7947" s="16">
        <v>2007</v>
      </c>
      <c r="C7947" s="17" t="s">
        <v>82</v>
      </c>
      <c r="D7947" s="16"/>
      <c r="E7947" s="34" t="s">
        <v>73</v>
      </c>
      <c r="F7947" s="34" t="s">
        <v>78</v>
      </c>
      <c r="G7947" s="9" t="s">
        <v>79</v>
      </c>
      <c r="H7947" s="10">
        <v>12424</v>
      </c>
      <c r="I7947" s="10">
        <v>12052</v>
      </c>
      <c r="J7947" s="53">
        <v>24476</v>
      </c>
      <c r="K7947" s="55">
        <v>10958</v>
      </c>
      <c r="L7947" s="57">
        <v>9911</v>
      </c>
      <c r="M7947" s="57">
        <v>19</v>
      </c>
      <c r="N7947" s="59">
        <v>20888</v>
      </c>
      <c r="O7947" s="61">
        <v>6808</v>
      </c>
      <c r="P7947" s="10">
        <v>6075</v>
      </c>
      <c r="Q7947" s="10">
        <v>10</v>
      </c>
      <c r="R7947" s="11">
        <v>12893</v>
      </c>
      <c r="S7947" s="24">
        <f>Table1[[#This Row],[Female Voters]]/Table1[[#This Row],[Female Population]]</f>
        <v>0.88200257566001283</v>
      </c>
      <c r="T7947" s="24">
        <f>Table1[[#This Row],[Male Voters]]/Table1[[#This Row],[Male Population]]</f>
        <v>0.82235313640889474</v>
      </c>
      <c r="U7947" s="24">
        <f>Table1[[#This Row],[Total Voters]]/Table1[[#This Row],[Total Population]]</f>
        <v>0.85340741951299237</v>
      </c>
      <c r="V7947" s="24">
        <f>Table1[[#This Row],[Female Ballots]]/Table1[[#This Row],[Female Population]]</f>
        <v>0.54797166773985839</v>
      </c>
      <c r="W7947" s="24">
        <f>Table1[[#This Row],[Male Ballots]]/Table1[[#This Row],[Male Population]]</f>
        <v>0.50406571523398602</v>
      </c>
      <c r="X7947" s="24">
        <f>Table1[[#This Row],[Total Ballots]]/Table1[[#This Row],[Total Population]]</f>
        <v>0.52676090864520342</v>
      </c>
      <c r="Y7947" s="24">
        <f>Table1[[#This Row],[Female Ballots]]/Table1[[#This Row],[Female Voters]]</f>
        <v>0.62128125570359549</v>
      </c>
      <c r="Z7947" s="24">
        <f>Table1[[#This Row],[Male Ballots]]/Table1[[#This Row],[Male Voters]]</f>
        <v>0.61295530218948646</v>
      </c>
      <c r="AA7947" s="24">
        <f>Table1[[#This Row],[Total Ballots]]/Table1[[#This Row],[Total Voters]]</f>
        <v>0.61724435082343931</v>
      </c>
    </row>
    <row r="7948" spans="1:27" x14ac:dyDescent="0.35">
      <c r="A7948" s="8" t="s">
        <v>24</v>
      </c>
      <c r="B7948" s="16">
        <v>2007</v>
      </c>
      <c r="C7948" s="17" t="s">
        <v>82</v>
      </c>
      <c r="D7948" s="16"/>
      <c r="E7948" s="34" t="s">
        <v>73</v>
      </c>
      <c r="F7948" s="34" t="s">
        <v>78</v>
      </c>
      <c r="G7948" s="9" t="s">
        <v>62</v>
      </c>
      <c r="H7948" s="10">
        <v>735</v>
      </c>
      <c r="I7948" s="10">
        <v>859</v>
      </c>
      <c r="J7948" s="53">
        <v>1594</v>
      </c>
      <c r="K7948" s="55">
        <v>474</v>
      </c>
      <c r="L7948" s="57">
        <v>502</v>
      </c>
      <c r="M7948" s="57"/>
      <c r="N7948" s="59">
        <v>976</v>
      </c>
      <c r="O7948" s="61">
        <v>75</v>
      </c>
      <c r="P7948" s="10">
        <v>67</v>
      </c>
      <c r="Q7948" s="10"/>
      <c r="R7948" s="11">
        <v>142</v>
      </c>
      <c r="S7948" s="24">
        <f>Table1[[#This Row],[Female Voters]]/Table1[[#This Row],[Female Population]]</f>
        <v>0.64489795918367343</v>
      </c>
      <c r="T7948" s="24">
        <f>Table1[[#This Row],[Male Voters]]/Table1[[#This Row],[Male Population]]</f>
        <v>0.58440046565774151</v>
      </c>
      <c r="U7948" s="24">
        <f>Table1[[#This Row],[Total Voters]]/Table1[[#This Row],[Total Population]]</f>
        <v>0.61229611041405274</v>
      </c>
      <c r="V7948" s="24">
        <f>Table1[[#This Row],[Female Ballots]]/Table1[[#This Row],[Female Population]]</f>
        <v>0.10204081632653061</v>
      </c>
      <c r="W7948" s="24">
        <f>Table1[[#This Row],[Male Ballots]]/Table1[[#This Row],[Male Population]]</f>
        <v>7.7997671711292196E-2</v>
      </c>
      <c r="X7948" s="24">
        <f>Table1[[#This Row],[Total Ballots]]/Table1[[#This Row],[Total Population]]</f>
        <v>8.9084065244667499E-2</v>
      </c>
      <c r="Y7948" s="24">
        <f>Table1[[#This Row],[Female Ballots]]/Table1[[#This Row],[Female Voters]]</f>
        <v>0.15822784810126583</v>
      </c>
      <c r="Z7948" s="24">
        <f>Table1[[#This Row],[Male Ballots]]/Table1[[#This Row],[Male Voters]]</f>
        <v>0.13346613545816732</v>
      </c>
      <c r="AA7948" s="24">
        <f>Table1[[#This Row],[Total Ballots]]/Table1[[#This Row],[Total Voters]]</f>
        <v>0.14549180327868852</v>
      </c>
    </row>
    <row r="7949" spans="1:27" x14ac:dyDescent="0.35">
      <c r="A7949" s="8" t="s">
        <v>24</v>
      </c>
      <c r="B7949" s="16">
        <v>2007</v>
      </c>
      <c r="C7949" s="17" t="s">
        <v>82</v>
      </c>
      <c r="D7949" s="16"/>
      <c r="E7949" s="34" t="s">
        <v>73</v>
      </c>
      <c r="F7949" s="34" t="s">
        <v>78</v>
      </c>
      <c r="G7949" s="9" t="s">
        <v>63</v>
      </c>
      <c r="H7949" s="10">
        <v>1061</v>
      </c>
      <c r="I7949" s="10">
        <v>1128</v>
      </c>
      <c r="J7949" s="53">
        <v>2189</v>
      </c>
      <c r="K7949" s="55">
        <v>824</v>
      </c>
      <c r="L7949" s="57">
        <v>723</v>
      </c>
      <c r="M7949" s="57">
        <v>3</v>
      </c>
      <c r="N7949" s="59">
        <v>1550</v>
      </c>
      <c r="O7949" s="61">
        <v>193</v>
      </c>
      <c r="P7949" s="10">
        <v>140</v>
      </c>
      <c r="Q7949" s="10"/>
      <c r="R7949" s="11">
        <v>333</v>
      </c>
      <c r="S7949" s="24">
        <f>Table1[[#This Row],[Female Voters]]/Table1[[#This Row],[Female Population]]</f>
        <v>0.77662582469368524</v>
      </c>
      <c r="T7949" s="24">
        <f>Table1[[#This Row],[Male Voters]]/Table1[[#This Row],[Male Population]]</f>
        <v>0.64095744680851063</v>
      </c>
      <c r="U7949" s="24">
        <f>Table1[[#This Row],[Total Voters]]/Table1[[#This Row],[Total Population]]</f>
        <v>0.70808588396528094</v>
      </c>
      <c r="V7949" s="24">
        <f>Table1[[#This Row],[Female Ballots]]/Table1[[#This Row],[Female Population]]</f>
        <v>0.18190386427898209</v>
      </c>
      <c r="W7949" s="24">
        <f>Table1[[#This Row],[Male Ballots]]/Table1[[#This Row],[Male Population]]</f>
        <v>0.12411347517730496</v>
      </c>
      <c r="X7949" s="24">
        <f>Table1[[#This Row],[Total Ballots]]/Table1[[#This Row],[Total Population]]</f>
        <v>0.15212425765189586</v>
      </c>
      <c r="Y7949" s="24">
        <f>Table1[[#This Row],[Female Ballots]]/Table1[[#This Row],[Female Voters]]</f>
        <v>0.23422330097087379</v>
      </c>
      <c r="Z7949" s="24">
        <f>Table1[[#This Row],[Male Ballots]]/Table1[[#This Row],[Male Voters]]</f>
        <v>0.19363762102351315</v>
      </c>
      <c r="AA7949" s="24">
        <f>Table1[[#This Row],[Total Ballots]]/Table1[[#This Row],[Total Voters]]</f>
        <v>0.21483870967741936</v>
      </c>
    </row>
    <row r="7950" spans="1:27" x14ac:dyDescent="0.35">
      <c r="A7950" s="8" t="s">
        <v>24</v>
      </c>
      <c r="B7950" s="16">
        <v>2007</v>
      </c>
      <c r="C7950" s="17" t="s">
        <v>82</v>
      </c>
      <c r="D7950" s="16"/>
      <c r="E7950" s="34" t="s">
        <v>73</v>
      </c>
      <c r="F7950" s="34" t="s">
        <v>78</v>
      </c>
      <c r="G7950" s="9" t="s">
        <v>64</v>
      </c>
      <c r="H7950" s="10">
        <v>1532</v>
      </c>
      <c r="I7950" s="10">
        <v>1573</v>
      </c>
      <c r="J7950" s="53">
        <v>3105</v>
      </c>
      <c r="K7950" s="55">
        <v>1157</v>
      </c>
      <c r="L7950" s="57">
        <v>917</v>
      </c>
      <c r="M7950" s="57">
        <v>3</v>
      </c>
      <c r="N7950" s="59">
        <v>2077</v>
      </c>
      <c r="O7950" s="61">
        <v>444</v>
      </c>
      <c r="P7950" s="10">
        <v>322</v>
      </c>
      <c r="Q7950" s="10">
        <v>2</v>
      </c>
      <c r="R7950" s="11">
        <v>768</v>
      </c>
      <c r="S7950" s="24">
        <f>Table1[[#This Row],[Female Voters]]/Table1[[#This Row],[Female Population]]</f>
        <v>0.75522193211488253</v>
      </c>
      <c r="T7950" s="24">
        <f>Table1[[#This Row],[Male Voters]]/Table1[[#This Row],[Male Population]]</f>
        <v>0.58296249205340112</v>
      </c>
      <c r="U7950" s="24">
        <f>Table1[[#This Row],[Total Voters]]/Table1[[#This Row],[Total Population]]</f>
        <v>0.66892109500805152</v>
      </c>
      <c r="V7950" s="24">
        <f>Table1[[#This Row],[Female Ballots]]/Table1[[#This Row],[Female Population]]</f>
        <v>0.28981723237597912</v>
      </c>
      <c r="W7950" s="24">
        <f>Table1[[#This Row],[Male Ballots]]/Table1[[#This Row],[Male Population]]</f>
        <v>0.20470438652256834</v>
      </c>
      <c r="X7950" s="24">
        <f>Table1[[#This Row],[Total Ballots]]/Table1[[#This Row],[Total Population]]</f>
        <v>0.24734299516908212</v>
      </c>
      <c r="Y7950" s="24">
        <f>Table1[[#This Row],[Female Ballots]]/Table1[[#This Row],[Female Voters]]</f>
        <v>0.38375108038029387</v>
      </c>
      <c r="Z7950" s="24">
        <f>Table1[[#This Row],[Male Ballots]]/Table1[[#This Row],[Male Voters]]</f>
        <v>0.35114503816793891</v>
      </c>
      <c r="AA7950" s="24">
        <f>Table1[[#This Row],[Total Ballots]]/Table1[[#This Row],[Total Voters]]</f>
        <v>0.36976408281174772</v>
      </c>
    </row>
    <row r="7951" spans="1:27" x14ac:dyDescent="0.35">
      <c r="A7951" s="8" t="s">
        <v>24</v>
      </c>
      <c r="B7951" s="16">
        <v>2007</v>
      </c>
      <c r="C7951" s="17" t="s">
        <v>82</v>
      </c>
      <c r="D7951" s="16"/>
      <c r="E7951" s="34" t="s">
        <v>73</v>
      </c>
      <c r="F7951" s="34" t="s">
        <v>78</v>
      </c>
      <c r="G7951" s="9" t="s">
        <v>65</v>
      </c>
      <c r="H7951" s="10">
        <v>2565</v>
      </c>
      <c r="I7951" s="10">
        <v>2300</v>
      </c>
      <c r="J7951" s="53">
        <v>4865</v>
      </c>
      <c r="K7951" s="55">
        <v>2175</v>
      </c>
      <c r="L7951" s="57">
        <v>1787</v>
      </c>
      <c r="M7951" s="57">
        <v>3</v>
      </c>
      <c r="N7951" s="59">
        <v>3965</v>
      </c>
      <c r="O7951" s="61">
        <v>1161</v>
      </c>
      <c r="P7951" s="10">
        <v>867</v>
      </c>
      <c r="Q7951" s="10">
        <v>2</v>
      </c>
      <c r="R7951" s="11">
        <v>2030</v>
      </c>
      <c r="S7951" s="24">
        <f>Table1[[#This Row],[Female Voters]]/Table1[[#This Row],[Female Population]]</f>
        <v>0.84795321637426901</v>
      </c>
      <c r="T7951" s="24">
        <f>Table1[[#This Row],[Male Voters]]/Table1[[#This Row],[Male Population]]</f>
        <v>0.77695652173913043</v>
      </c>
      <c r="U7951" s="24">
        <f>Table1[[#This Row],[Total Voters]]/Table1[[#This Row],[Total Population]]</f>
        <v>0.81500513874614589</v>
      </c>
      <c r="V7951" s="24">
        <f>Table1[[#This Row],[Female Ballots]]/Table1[[#This Row],[Female Population]]</f>
        <v>0.45263157894736844</v>
      </c>
      <c r="W7951" s="24">
        <f>Table1[[#This Row],[Male Ballots]]/Table1[[#This Row],[Male Population]]</f>
        <v>0.37695652173913041</v>
      </c>
      <c r="X7951" s="24">
        <f>Table1[[#This Row],[Total Ballots]]/Table1[[#This Row],[Total Population]]</f>
        <v>0.41726618705035973</v>
      </c>
      <c r="Y7951" s="24">
        <f>Table1[[#This Row],[Female Ballots]]/Table1[[#This Row],[Female Voters]]</f>
        <v>0.53379310344827591</v>
      </c>
      <c r="Z7951" s="24">
        <f>Table1[[#This Row],[Male Ballots]]/Table1[[#This Row],[Male Voters]]</f>
        <v>0.48517067711247902</v>
      </c>
      <c r="AA7951" s="24">
        <f>Table1[[#This Row],[Total Ballots]]/Table1[[#This Row],[Total Voters]]</f>
        <v>0.5119798234552333</v>
      </c>
    </row>
    <row r="7952" spans="1:27" x14ac:dyDescent="0.35">
      <c r="A7952" s="8" t="s">
        <v>24</v>
      </c>
      <c r="B7952" s="16">
        <v>2007</v>
      </c>
      <c r="C7952" s="17" t="s">
        <v>82</v>
      </c>
      <c r="D7952" s="16"/>
      <c r="E7952" s="34" t="s">
        <v>73</v>
      </c>
      <c r="F7952" s="34" t="s">
        <v>78</v>
      </c>
      <c r="G7952" s="9" t="s">
        <v>66</v>
      </c>
      <c r="H7952" s="10">
        <v>2996</v>
      </c>
      <c r="I7952" s="10">
        <v>2738</v>
      </c>
      <c r="J7952" s="53">
        <v>5734</v>
      </c>
      <c r="K7952" s="55">
        <v>3068</v>
      </c>
      <c r="L7952" s="57">
        <v>2712</v>
      </c>
      <c r="M7952" s="57">
        <v>1</v>
      </c>
      <c r="N7952" s="59">
        <v>5781</v>
      </c>
      <c r="O7952" s="61">
        <v>2178</v>
      </c>
      <c r="P7952" s="10">
        <v>1825</v>
      </c>
      <c r="Q7952" s="10">
        <v>1</v>
      </c>
      <c r="R7952" s="11">
        <v>4004</v>
      </c>
      <c r="S7952" s="24">
        <f>Table1[[#This Row],[Female Voters]]/Table1[[#This Row],[Female Population]]</f>
        <v>1.0240320427236316</v>
      </c>
      <c r="T7952" s="24">
        <f>Table1[[#This Row],[Male Voters]]/Table1[[#This Row],[Male Population]]</f>
        <v>0.99050401753104456</v>
      </c>
      <c r="U7952" s="24">
        <f>Table1[[#This Row],[Total Voters]]/Table1[[#This Row],[Total Population]]</f>
        <v>1.0081967213114753</v>
      </c>
      <c r="V7952" s="24">
        <f>Table1[[#This Row],[Female Ballots]]/Table1[[#This Row],[Female Population]]</f>
        <v>0.72696929238985308</v>
      </c>
      <c r="W7952" s="24">
        <f>Table1[[#This Row],[Male Ballots]]/Table1[[#This Row],[Male Population]]</f>
        <v>0.66654492330168003</v>
      </c>
      <c r="X7952" s="24">
        <f>Table1[[#This Row],[Total Ballots]]/Table1[[#This Row],[Total Population]]</f>
        <v>0.6982908964073945</v>
      </c>
      <c r="Y7952" s="24">
        <f>Table1[[#This Row],[Female Ballots]]/Table1[[#This Row],[Female Voters]]</f>
        <v>0.70990873533246412</v>
      </c>
      <c r="Z7952" s="24">
        <f>Table1[[#This Row],[Male Ballots]]/Table1[[#This Row],[Male Voters]]</f>
        <v>0.67293510324483774</v>
      </c>
      <c r="AA7952" s="24">
        <f>Table1[[#This Row],[Total Ballots]]/Table1[[#This Row],[Total Voters]]</f>
        <v>0.69261373464798481</v>
      </c>
    </row>
    <row r="7953" spans="1:27" x14ac:dyDescent="0.35">
      <c r="A7953" s="8" t="s">
        <v>24</v>
      </c>
      <c r="B7953" s="16">
        <v>2007</v>
      </c>
      <c r="C7953" s="17" t="s">
        <v>82</v>
      </c>
      <c r="D7953" s="16"/>
      <c r="E7953" s="34" t="s">
        <v>73</v>
      </c>
      <c r="F7953" s="34" t="s">
        <v>78</v>
      </c>
      <c r="G7953" s="9" t="s">
        <v>67</v>
      </c>
      <c r="H7953" s="10">
        <v>3535</v>
      </c>
      <c r="I7953" s="10">
        <v>3454</v>
      </c>
      <c r="J7953" s="53">
        <v>6989</v>
      </c>
      <c r="K7953" s="55">
        <v>3260</v>
      </c>
      <c r="L7953" s="57">
        <v>3270</v>
      </c>
      <c r="M7953" s="57">
        <v>9</v>
      </c>
      <c r="N7953" s="59">
        <v>6539</v>
      </c>
      <c r="O7953" s="61">
        <v>2757</v>
      </c>
      <c r="P7953" s="10">
        <v>2854</v>
      </c>
      <c r="Q7953" s="10">
        <v>5</v>
      </c>
      <c r="R7953" s="11">
        <v>5616</v>
      </c>
      <c r="S7953" s="24">
        <f>Table1[[#This Row],[Female Voters]]/Table1[[#This Row],[Female Population]]</f>
        <v>0.92220650636492218</v>
      </c>
      <c r="T7953" s="24">
        <f>Table1[[#This Row],[Male Voters]]/Table1[[#This Row],[Male Population]]</f>
        <v>0.94672843080486391</v>
      </c>
      <c r="U7953" s="24">
        <f>Table1[[#This Row],[Total Voters]]/Table1[[#This Row],[Total Population]]</f>
        <v>0.93561310630991557</v>
      </c>
      <c r="V7953" s="24">
        <f>Table1[[#This Row],[Female Ballots]]/Table1[[#This Row],[Female Population]]</f>
        <v>0.77991513437057991</v>
      </c>
      <c r="W7953" s="24">
        <f>Table1[[#This Row],[Male Ballots]]/Table1[[#This Row],[Male Population]]</f>
        <v>0.82628836132020844</v>
      </c>
      <c r="X7953" s="24">
        <f>Table1[[#This Row],[Total Ballots]]/Table1[[#This Row],[Total Population]]</f>
        <v>0.80354843325225356</v>
      </c>
      <c r="Y7953" s="24">
        <f>Table1[[#This Row],[Female Ballots]]/Table1[[#This Row],[Female Voters]]</f>
        <v>0.84570552147239264</v>
      </c>
      <c r="Z7953" s="24">
        <f>Table1[[#This Row],[Male Ballots]]/Table1[[#This Row],[Male Voters]]</f>
        <v>0.87278287461773696</v>
      </c>
      <c r="AA7953" s="24">
        <f>Table1[[#This Row],[Total Ballots]]/Table1[[#This Row],[Total Voters]]</f>
        <v>0.85884691848906558</v>
      </c>
    </row>
    <row r="7954" spans="1:27" x14ac:dyDescent="0.35">
      <c r="A7954" s="8" t="s">
        <v>47</v>
      </c>
      <c r="B7954" s="16">
        <v>2007</v>
      </c>
      <c r="C7954" s="17" t="s">
        <v>82</v>
      </c>
      <c r="D7954" s="16" t="s">
        <v>69</v>
      </c>
      <c r="E7954" s="34" t="s">
        <v>73</v>
      </c>
      <c r="F7954" s="34" t="s">
        <v>77</v>
      </c>
      <c r="G7954" s="9" t="s">
        <v>79</v>
      </c>
      <c r="H7954" s="10">
        <v>739677</v>
      </c>
      <c r="I7954" s="10">
        <v>725912</v>
      </c>
      <c r="J7954" s="53">
        <v>1465589</v>
      </c>
      <c r="K7954" s="55">
        <v>518987</v>
      </c>
      <c r="L7954" s="57">
        <v>470588</v>
      </c>
      <c r="M7954" s="57">
        <v>496</v>
      </c>
      <c r="N7954" s="59">
        <v>990071</v>
      </c>
      <c r="O7954" s="61">
        <v>240460</v>
      </c>
      <c r="P7954" s="10">
        <v>217491</v>
      </c>
      <c r="Q7954" s="10">
        <v>110</v>
      </c>
      <c r="R7954" s="11">
        <v>458061</v>
      </c>
      <c r="S7954" s="24">
        <f>Table1[[#This Row],[Female Voters]]/Table1[[#This Row],[Female Population]]</f>
        <v>0.70164004017970005</v>
      </c>
      <c r="T7954" s="24">
        <f>Table1[[#This Row],[Male Voters]]/Table1[[#This Row],[Male Population]]</f>
        <v>0.64827141581899739</v>
      </c>
      <c r="U7954" s="24">
        <f>Table1[[#This Row],[Total Voters]]/Table1[[#This Row],[Total Population]]</f>
        <v>0.67554478097201875</v>
      </c>
      <c r="V7954" s="24">
        <f>Table1[[#This Row],[Female Ballots]]/Table1[[#This Row],[Female Population]]</f>
        <v>0.32508784239607286</v>
      </c>
      <c r="W7954" s="24">
        <f>Table1[[#This Row],[Male Ballots]]/Table1[[#This Row],[Male Population]]</f>
        <v>0.29961069661336359</v>
      </c>
      <c r="X7954" s="24">
        <f>Table1[[#This Row],[Total Ballots]]/Table1[[#This Row],[Total Population]]</f>
        <v>0.31254396696481757</v>
      </c>
      <c r="Y7954" s="24">
        <f>Table1[[#This Row],[Female Ballots]]/Table1[[#This Row],[Female Voters]]</f>
        <v>0.46332567097056382</v>
      </c>
      <c r="Z7954" s="24">
        <f>Table1[[#This Row],[Male Ballots]]/Table1[[#This Row],[Male Voters]]</f>
        <v>0.46216860608430305</v>
      </c>
      <c r="AA7954" s="24">
        <f>Table1[[#This Row],[Total Ballots]]/Table1[[#This Row],[Total Voters]]</f>
        <v>0.4626546985014206</v>
      </c>
    </row>
    <row r="7955" spans="1:27" x14ac:dyDescent="0.35">
      <c r="A7955" s="8" t="s">
        <v>47</v>
      </c>
      <c r="B7955" s="16">
        <v>2007</v>
      </c>
      <c r="C7955" s="17" t="s">
        <v>82</v>
      </c>
      <c r="D7955" s="16" t="s">
        <v>69</v>
      </c>
      <c r="E7955" s="34" t="s">
        <v>73</v>
      </c>
      <c r="F7955" s="34" t="s">
        <v>77</v>
      </c>
      <c r="G7955" s="9" t="s">
        <v>62</v>
      </c>
      <c r="H7955" s="10">
        <v>90128</v>
      </c>
      <c r="I7955" s="10">
        <v>91340</v>
      </c>
      <c r="J7955" s="53">
        <v>181468</v>
      </c>
      <c r="K7955" s="55">
        <v>41068</v>
      </c>
      <c r="L7955" s="57">
        <v>35570</v>
      </c>
      <c r="M7955" s="57">
        <v>123</v>
      </c>
      <c r="N7955" s="59">
        <v>76761</v>
      </c>
      <c r="O7955" s="61">
        <v>5382</v>
      </c>
      <c r="P7955" s="10">
        <v>4674</v>
      </c>
      <c r="Q7955" s="10">
        <v>15</v>
      </c>
      <c r="R7955" s="11">
        <v>10071</v>
      </c>
      <c r="S7955" s="24">
        <f>Table1[[#This Row],[Female Voters]]/Table1[[#This Row],[Female Population]]</f>
        <v>0.45566305698562043</v>
      </c>
      <c r="T7955" s="24">
        <f>Table1[[#This Row],[Male Voters]]/Table1[[#This Row],[Male Population]]</f>
        <v>0.38942412962557477</v>
      </c>
      <c r="U7955" s="24">
        <f>Table1[[#This Row],[Total Voters]]/Table1[[#This Row],[Total Population]]</f>
        <v>0.42300019838208391</v>
      </c>
      <c r="V7955" s="24">
        <f>Table1[[#This Row],[Female Ballots]]/Table1[[#This Row],[Female Population]]</f>
        <v>5.9715071897745428E-2</v>
      </c>
      <c r="W7955" s="24">
        <f>Table1[[#This Row],[Male Ballots]]/Table1[[#This Row],[Male Population]]</f>
        <v>5.1171447339610245E-2</v>
      </c>
      <c r="X7955" s="24">
        <f>Table1[[#This Row],[Total Ballots]]/Table1[[#This Row],[Total Population]]</f>
        <v>5.5497387969228734E-2</v>
      </c>
      <c r="Y7955" s="24">
        <f>Table1[[#This Row],[Female Ballots]]/Table1[[#This Row],[Female Voters]]</f>
        <v>0.13105093990454855</v>
      </c>
      <c r="Z7955" s="24">
        <f>Table1[[#This Row],[Male Ballots]]/Table1[[#This Row],[Male Voters]]</f>
        <v>0.13140286758504358</v>
      </c>
      <c r="AA7955" s="24">
        <f>Table1[[#This Row],[Total Ballots]]/Table1[[#This Row],[Total Voters]]</f>
        <v>0.13119943721421035</v>
      </c>
    </row>
    <row r="7956" spans="1:27" x14ac:dyDescent="0.35">
      <c r="A7956" s="8" t="s">
        <v>47</v>
      </c>
      <c r="B7956" s="16">
        <v>2007</v>
      </c>
      <c r="C7956" s="17" t="s">
        <v>82</v>
      </c>
      <c r="D7956" s="16" t="s">
        <v>69</v>
      </c>
      <c r="E7956" s="34" t="s">
        <v>73</v>
      </c>
      <c r="F7956" s="34" t="s">
        <v>77</v>
      </c>
      <c r="G7956" s="9" t="s">
        <v>63</v>
      </c>
      <c r="H7956" s="10">
        <v>144397</v>
      </c>
      <c r="I7956" s="10">
        <v>151889</v>
      </c>
      <c r="J7956" s="53">
        <v>296286</v>
      </c>
      <c r="K7956" s="55">
        <v>86257</v>
      </c>
      <c r="L7956" s="57">
        <v>76432</v>
      </c>
      <c r="M7956" s="57">
        <v>132</v>
      </c>
      <c r="N7956" s="59">
        <v>162821</v>
      </c>
      <c r="O7956" s="61">
        <v>19292</v>
      </c>
      <c r="P7956" s="10">
        <v>16205</v>
      </c>
      <c r="Q7956" s="10">
        <v>25</v>
      </c>
      <c r="R7956" s="11">
        <v>35522</v>
      </c>
      <c r="S7956" s="24">
        <f>Table1[[#This Row],[Female Voters]]/Table1[[#This Row],[Female Population]]</f>
        <v>0.59736005595684116</v>
      </c>
      <c r="T7956" s="24">
        <f>Table1[[#This Row],[Male Voters]]/Table1[[#This Row],[Male Population]]</f>
        <v>0.5032095806806286</v>
      </c>
      <c r="U7956" s="24">
        <f>Table1[[#This Row],[Total Voters]]/Table1[[#This Row],[Total Population]]</f>
        <v>0.54953997151401013</v>
      </c>
      <c r="V7956" s="24">
        <f>Table1[[#This Row],[Female Ballots]]/Table1[[#This Row],[Female Population]]</f>
        <v>0.13360388373719675</v>
      </c>
      <c r="W7956" s="24">
        <f>Table1[[#This Row],[Male Ballots]]/Table1[[#This Row],[Male Population]]</f>
        <v>0.10668975370171639</v>
      </c>
      <c r="X7956" s="24">
        <f>Table1[[#This Row],[Total Ballots]]/Table1[[#This Row],[Total Population]]</f>
        <v>0.11989091620933827</v>
      </c>
      <c r="Y7956" s="24">
        <f>Table1[[#This Row],[Female Ballots]]/Table1[[#This Row],[Female Voters]]</f>
        <v>0.22365721042929848</v>
      </c>
      <c r="Z7956" s="24">
        <f>Table1[[#This Row],[Male Ballots]]/Table1[[#This Row],[Male Voters]]</f>
        <v>0.21201852627171866</v>
      </c>
      <c r="AA7956" s="24">
        <f>Table1[[#This Row],[Total Ballots]]/Table1[[#This Row],[Total Voters]]</f>
        <v>0.21816596139318639</v>
      </c>
    </row>
    <row r="7957" spans="1:27" x14ac:dyDescent="0.35">
      <c r="A7957" s="8" t="s">
        <v>47</v>
      </c>
      <c r="B7957" s="16">
        <v>2007</v>
      </c>
      <c r="C7957" s="17" t="s">
        <v>82</v>
      </c>
      <c r="D7957" s="16" t="s">
        <v>69</v>
      </c>
      <c r="E7957" s="34" t="s">
        <v>73</v>
      </c>
      <c r="F7957" s="34" t="s">
        <v>77</v>
      </c>
      <c r="G7957" s="9" t="s">
        <v>64</v>
      </c>
      <c r="H7957" s="10">
        <v>147206</v>
      </c>
      <c r="I7957" s="10">
        <v>155434</v>
      </c>
      <c r="J7957" s="53">
        <v>302640</v>
      </c>
      <c r="K7957" s="55">
        <v>102054</v>
      </c>
      <c r="L7957" s="57">
        <v>98120</v>
      </c>
      <c r="M7957" s="57">
        <v>90</v>
      </c>
      <c r="N7957" s="59">
        <v>200264</v>
      </c>
      <c r="O7957" s="61">
        <v>36121</v>
      </c>
      <c r="P7957" s="10">
        <v>33821</v>
      </c>
      <c r="Q7957" s="10">
        <v>15</v>
      </c>
      <c r="R7957" s="11">
        <v>69957</v>
      </c>
      <c r="S7957" s="24">
        <f>Table1[[#This Row],[Female Voters]]/Table1[[#This Row],[Female Population]]</f>
        <v>0.69327337200929307</v>
      </c>
      <c r="T7957" s="24">
        <f>Table1[[#This Row],[Male Voters]]/Table1[[#This Row],[Male Population]]</f>
        <v>0.63126471685731567</v>
      </c>
      <c r="U7957" s="24">
        <f>Table1[[#This Row],[Total Voters]]/Table1[[#This Row],[Total Population]]</f>
        <v>0.66172349986782975</v>
      </c>
      <c r="V7957" s="24">
        <f>Table1[[#This Row],[Female Ballots]]/Table1[[#This Row],[Female Population]]</f>
        <v>0.24537722647174706</v>
      </c>
      <c r="W7957" s="24">
        <f>Table1[[#This Row],[Male Ballots]]/Table1[[#This Row],[Male Population]]</f>
        <v>0.21759074591144795</v>
      </c>
      <c r="X7957" s="24">
        <f>Table1[[#This Row],[Total Ballots]]/Table1[[#This Row],[Total Population]]</f>
        <v>0.23115582870737511</v>
      </c>
      <c r="Y7957" s="24">
        <f>Table1[[#This Row],[Female Ballots]]/Table1[[#This Row],[Female Voters]]</f>
        <v>0.3539400709428342</v>
      </c>
      <c r="Z7957" s="24">
        <f>Table1[[#This Row],[Male Ballots]]/Table1[[#This Row],[Male Voters]]</f>
        <v>0.34469017529555646</v>
      </c>
      <c r="AA7957" s="24">
        <f>Table1[[#This Row],[Total Ballots]]/Table1[[#This Row],[Total Voters]]</f>
        <v>0.34932389246195023</v>
      </c>
    </row>
    <row r="7958" spans="1:27" x14ac:dyDescent="0.35">
      <c r="A7958" s="8" t="s">
        <v>47</v>
      </c>
      <c r="B7958" s="16">
        <v>2007</v>
      </c>
      <c r="C7958" s="17" t="s">
        <v>82</v>
      </c>
      <c r="D7958" s="16" t="s">
        <v>69</v>
      </c>
      <c r="E7958" s="34" t="s">
        <v>73</v>
      </c>
      <c r="F7958" s="34" t="s">
        <v>77</v>
      </c>
      <c r="G7958" s="9" t="s">
        <v>65</v>
      </c>
      <c r="H7958" s="10">
        <v>144666</v>
      </c>
      <c r="I7958" s="10">
        <v>145270</v>
      </c>
      <c r="J7958" s="53">
        <v>289936</v>
      </c>
      <c r="K7958" s="55">
        <v>113023</v>
      </c>
      <c r="L7958" s="57">
        <v>107515</v>
      </c>
      <c r="M7958" s="57">
        <v>69</v>
      </c>
      <c r="N7958" s="59">
        <v>220607</v>
      </c>
      <c r="O7958" s="61">
        <v>56256</v>
      </c>
      <c r="P7958" s="10">
        <v>53671</v>
      </c>
      <c r="Q7958" s="10">
        <v>9</v>
      </c>
      <c r="R7958" s="11">
        <v>109936</v>
      </c>
      <c r="S7958" s="24">
        <f>Table1[[#This Row],[Female Voters]]/Table1[[#This Row],[Female Population]]</f>
        <v>0.78126857727454968</v>
      </c>
      <c r="T7958" s="24">
        <f>Table1[[#This Row],[Male Voters]]/Table1[[#This Row],[Male Population]]</f>
        <v>0.74010463275280514</v>
      </c>
      <c r="U7958" s="24">
        <f>Table1[[#This Row],[Total Voters]]/Table1[[#This Row],[Total Population]]</f>
        <v>0.76088171182605813</v>
      </c>
      <c r="V7958" s="24">
        <f>Table1[[#This Row],[Female Ballots]]/Table1[[#This Row],[Female Population]]</f>
        <v>0.38886815146613579</v>
      </c>
      <c r="W7958" s="24">
        <f>Table1[[#This Row],[Male Ballots]]/Table1[[#This Row],[Male Population]]</f>
        <v>0.3694568734081366</v>
      </c>
      <c r="X7958" s="24">
        <f>Table1[[#This Row],[Total Ballots]]/Table1[[#This Row],[Total Population]]</f>
        <v>0.37917333480492249</v>
      </c>
      <c r="Y7958" s="24">
        <f>Table1[[#This Row],[Female Ballots]]/Table1[[#This Row],[Female Voters]]</f>
        <v>0.4977393981755926</v>
      </c>
      <c r="Z7958" s="24">
        <f>Table1[[#This Row],[Male Ballots]]/Table1[[#This Row],[Male Voters]]</f>
        <v>0.49919546109845137</v>
      </c>
      <c r="AA7958" s="24">
        <f>Table1[[#This Row],[Total Ballots]]/Table1[[#This Row],[Total Voters]]</f>
        <v>0.49833414170901197</v>
      </c>
    </row>
    <row r="7959" spans="1:27" x14ac:dyDescent="0.35">
      <c r="A7959" s="8" t="s">
        <v>47</v>
      </c>
      <c r="B7959" s="16">
        <v>2007</v>
      </c>
      <c r="C7959" s="17" t="s">
        <v>82</v>
      </c>
      <c r="D7959" s="16" t="s">
        <v>69</v>
      </c>
      <c r="E7959" s="34" t="s">
        <v>73</v>
      </c>
      <c r="F7959" s="34" t="s">
        <v>77</v>
      </c>
      <c r="G7959" s="9" t="s">
        <v>66</v>
      </c>
      <c r="H7959" s="10">
        <v>102351</v>
      </c>
      <c r="I7959" s="10">
        <v>99209</v>
      </c>
      <c r="J7959" s="53">
        <v>201560</v>
      </c>
      <c r="K7959" s="55">
        <v>87721</v>
      </c>
      <c r="L7959" s="57">
        <v>82196</v>
      </c>
      <c r="M7959" s="57">
        <v>40</v>
      </c>
      <c r="N7959" s="59">
        <v>169957</v>
      </c>
      <c r="O7959" s="61">
        <v>56780</v>
      </c>
      <c r="P7959" s="10">
        <v>53370</v>
      </c>
      <c r="Q7959" s="10">
        <v>25</v>
      </c>
      <c r="R7959" s="11">
        <v>110175</v>
      </c>
      <c r="S7959" s="24">
        <f>Table1[[#This Row],[Female Voters]]/Table1[[#This Row],[Female Population]]</f>
        <v>0.85706050746939455</v>
      </c>
      <c r="T7959" s="24">
        <f>Table1[[#This Row],[Male Voters]]/Table1[[#This Row],[Male Population]]</f>
        <v>0.82851354211815464</v>
      </c>
      <c r="U7959" s="24">
        <f>Table1[[#This Row],[Total Voters]]/Table1[[#This Row],[Total Population]]</f>
        <v>0.84320797777336776</v>
      </c>
      <c r="V7959" s="24">
        <f>Table1[[#This Row],[Female Ballots]]/Table1[[#This Row],[Female Population]]</f>
        <v>0.5547576477025139</v>
      </c>
      <c r="W7959" s="24">
        <f>Table1[[#This Row],[Male Ballots]]/Table1[[#This Row],[Male Population]]</f>
        <v>0.53795522583636568</v>
      </c>
      <c r="X7959" s="24">
        <f>Table1[[#This Row],[Total Ballots]]/Table1[[#This Row],[Total Population]]</f>
        <v>0.54661143083945229</v>
      </c>
      <c r="Y7959" s="24">
        <f>Table1[[#This Row],[Female Ballots]]/Table1[[#This Row],[Female Voters]]</f>
        <v>0.64727944277881011</v>
      </c>
      <c r="Z7959" s="24">
        <f>Table1[[#This Row],[Male Ballots]]/Table1[[#This Row],[Male Voters]]</f>
        <v>0.64930166918098209</v>
      </c>
      <c r="AA7959" s="24">
        <f>Table1[[#This Row],[Total Ballots]]/Table1[[#This Row],[Total Voters]]</f>
        <v>0.64825220496949232</v>
      </c>
    </row>
    <row r="7960" spans="1:27" x14ac:dyDescent="0.35">
      <c r="A7960" s="8" t="s">
        <v>47</v>
      </c>
      <c r="B7960" s="16">
        <v>2007</v>
      </c>
      <c r="C7960" s="17" t="s">
        <v>82</v>
      </c>
      <c r="D7960" s="16" t="s">
        <v>69</v>
      </c>
      <c r="E7960" s="34" t="s">
        <v>73</v>
      </c>
      <c r="F7960" s="34" t="s">
        <v>77</v>
      </c>
      <c r="G7960" s="9" t="s">
        <v>67</v>
      </c>
      <c r="H7960" s="10">
        <v>110929</v>
      </c>
      <c r="I7960" s="10">
        <v>82770</v>
      </c>
      <c r="J7960" s="53">
        <v>193699</v>
      </c>
      <c r="K7960" s="55">
        <v>88864</v>
      </c>
      <c r="L7960" s="57">
        <v>70755</v>
      </c>
      <c r="M7960" s="57">
        <v>42</v>
      </c>
      <c r="N7960" s="59">
        <v>159661</v>
      </c>
      <c r="O7960" s="61">
        <v>66629</v>
      </c>
      <c r="P7960" s="10">
        <v>55750</v>
      </c>
      <c r="Q7960" s="10">
        <v>21</v>
      </c>
      <c r="R7960" s="11">
        <v>122400</v>
      </c>
      <c r="S7960" s="24">
        <f>Table1[[#This Row],[Female Voters]]/Table1[[#This Row],[Female Population]]</f>
        <v>0.80108898484616287</v>
      </c>
      <c r="T7960" s="24">
        <f>Table1[[#This Row],[Male Voters]]/Table1[[#This Row],[Male Population]]</f>
        <v>0.85483870967741937</v>
      </c>
      <c r="U7960" s="24">
        <f>Table1[[#This Row],[Total Voters]]/Table1[[#This Row],[Total Population]]</f>
        <v>0.82427374431463252</v>
      </c>
      <c r="V7960" s="24">
        <f>Table1[[#This Row],[Female Ballots]]/Table1[[#This Row],[Female Population]]</f>
        <v>0.60064545790550716</v>
      </c>
      <c r="W7960" s="24">
        <f>Table1[[#This Row],[Male Ballots]]/Table1[[#This Row],[Male Population]]</f>
        <v>0.67355321976561555</v>
      </c>
      <c r="X7960" s="24">
        <f>Table1[[#This Row],[Total Ballots]]/Table1[[#This Row],[Total Population]]</f>
        <v>0.63190827004785777</v>
      </c>
      <c r="Y7960" s="24">
        <f>Table1[[#This Row],[Female Ballots]]/Table1[[#This Row],[Female Voters]]</f>
        <v>0.74978619013323733</v>
      </c>
      <c r="Z7960" s="24">
        <f>Table1[[#This Row],[Male Ballots]]/Table1[[#This Row],[Male Voters]]</f>
        <v>0.78793018161260686</v>
      </c>
      <c r="AA7960" s="24">
        <f>Table1[[#This Row],[Total Ballots]]/Table1[[#This Row],[Total Voters]]</f>
        <v>0.76662428520427661</v>
      </c>
    </row>
    <row r="7961" spans="1:27" x14ac:dyDescent="0.35">
      <c r="A7961" s="14" t="s">
        <v>39</v>
      </c>
      <c r="B7961" s="16">
        <v>2007</v>
      </c>
      <c r="C7961" s="17" t="s">
        <v>82</v>
      </c>
      <c r="D7961" s="16" t="s">
        <v>70</v>
      </c>
      <c r="E7961" s="34" t="s">
        <v>74</v>
      </c>
      <c r="F7961" s="34" t="s">
        <v>78</v>
      </c>
      <c r="G7961" s="9" t="s">
        <v>79</v>
      </c>
      <c r="H7961" s="10">
        <v>93409</v>
      </c>
      <c r="I7961" s="10">
        <v>95493</v>
      </c>
      <c r="J7961" s="53">
        <v>188902</v>
      </c>
      <c r="K7961" s="55">
        <v>70012</v>
      </c>
      <c r="L7961" s="57">
        <v>64053</v>
      </c>
      <c r="M7961" s="57">
        <v>11</v>
      </c>
      <c r="N7961" s="59">
        <v>134076</v>
      </c>
      <c r="O7961" s="61">
        <v>36845</v>
      </c>
      <c r="P7961" s="10">
        <v>33906</v>
      </c>
      <c r="Q7961" s="10">
        <v>3</v>
      </c>
      <c r="R7961" s="11">
        <v>70754</v>
      </c>
      <c r="S7961" s="24">
        <f>Table1[[#This Row],[Female Voters]]/Table1[[#This Row],[Female Population]]</f>
        <v>0.74952092410795534</v>
      </c>
      <c r="T7961" s="24">
        <f>Table1[[#This Row],[Male Voters]]/Table1[[#This Row],[Male Population]]</f>
        <v>0.67076120762778424</v>
      </c>
      <c r="U7961" s="24">
        <f>Table1[[#This Row],[Total Voters]]/Table1[[#This Row],[Total Population]]</f>
        <v>0.70976485161618197</v>
      </c>
      <c r="V7961" s="24">
        <f>Table1[[#This Row],[Female Ballots]]/Table1[[#This Row],[Female Population]]</f>
        <v>0.39444807245554497</v>
      </c>
      <c r="W7961" s="24">
        <f>Table1[[#This Row],[Male Ballots]]/Table1[[#This Row],[Male Population]]</f>
        <v>0.35506267475102887</v>
      </c>
      <c r="X7961" s="24">
        <f>Table1[[#This Row],[Total Ballots]]/Table1[[#This Row],[Total Population]]</f>
        <v>0.37455400154577506</v>
      </c>
      <c r="Y7961" s="24">
        <f>Table1[[#This Row],[Female Ballots]]/Table1[[#This Row],[Female Voters]]</f>
        <v>0.5262669256698852</v>
      </c>
      <c r="Z7961" s="24">
        <f>Table1[[#This Row],[Male Ballots]]/Table1[[#This Row],[Male Voters]]</f>
        <v>0.52934288792094042</v>
      </c>
      <c r="AA7961" s="24">
        <f>Table1[[#This Row],[Total Ballots]]/Table1[[#This Row],[Total Voters]]</f>
        <v>0.52771562397446226</v>
      </c>
    </row>
    <row r="7962" spans="1:27" x14ac:dyDescent="0.35">
      <c r="A7962" s="8" t="s">
        <v>39</v>
      </c>
      <c r="B7962" s="16">
        <v>2007</v>
      </c>
      <c r="C7962" s="17" t="s">
        <v>82</v>
      </c>
      <c r="D7962" s="16" t="s">
        <v>70</v>
      </c>
      <c r="E7962" s="34" t="s">
        <v>74</v>
      </c>
      <c r="F7962" s="34" t="s">
        <v>78</v>
      </c>
      <c r="G7962" s="9" t="s">
        <v>62</v>
      </c>
      <c r="H7962" s="10">
        <v>10943</v>
      </c>
      <c r="I7962" s="10">
        <v>14634</v>
      </c>
      <c r="J7962" s="53">
        <v>25577</v>
      </c>
      <c r="K7962" s="55">
        <v>5703</v>
      </c>
      <c r="L7962" s="57">
        <v>5080</v>
      </c>
      <c r="M7962" s="57">
        <v>3</v>
      </c>
      <c r="N7962" s="59">
        <v>10786</v>
      </c>
      <c r="O7962" s="61">
        <v>815</v>
      </c>
      <c r="P7962" s="10">
        <v>691</v>
      </c>
      <c r="Q7962" s="10"/>
      <c r="R7962" s="11">
        <v>1506</v>
      </c>
      <c r="S7962" s="24">
        <f>Table1[[#This Row],[Female Voters]]/Table1[[#This Row],[Female Population]]</f>
        <v>0.52115507630448688</v>
      </c>
      <c r="T7962" s="24">
        <f>Table1[[#This Row],[Male Voters]]/Table1[[#This Row],[Male Population]]</f>
        <v>0.34713680470138036</v>
      </c>
      <c r="U7962" s="24">
        <f>Table1[[#This Row],[Total Voters]]/Table1[[#This Row],[Total Population]]</f>
        <v>0.42170700238495523</v>
      </c>
      <c r="V7962" s="24">
        <f>Table1[[#This Row],[Female Ballots]]/Table1[[#This Row],[Female Population]]</f>
        <v>7.447683450607695E-2</v>
      </c>
      <c r="W7962" s="24">
        <f>Table1[[#This Row],[Male Ballots]]/Table1[[#This Row],[Male Population]]</f>
        <v>4.7218805521388546E-2</v>
      </c>
      <c r="X7962" s="24">
        <f>Table1[[#This Row],[Total Ballots]]/Table1[[#This Row],[Total Population]]</f>
        <v>5.8881025921726553E-2</v>
      </c>
      <c r="Y7962" s="24">
        <f>Table1[[#This Row],[Female Ballots]]/Table1[[#This Row],[Female Voters]]</f>
        <v>0.14290724180256006</v>
      </c>
      <c r="Z7962" s="24">
        <f>Table1[[#This Row],[Male Ballots]]/Table1[[#This Row],[Male Voters]]</f>
        <v>0.13602362204724411</v>
      </c>
      <c r="AA7962" s="24">
        <f>Table1[[#This Row],[Total Ballots]]/Table1[[#This Row],[Total Voters]]</f>
        <v>0.13962544038568514</v>
      </c>
    </row>
    <row r="7963" spans="1:27" x14ac:dyDescent="0.35">
      <c r="A7963" s="8" t="s">
        <v>39</v>
      </c>
      <c r="B7963" s="16">
        <v>2007</v>
      </c>
      <c r="C7963" s="17" t="s">
        <v>82</v>
      </c>
      <c r="D7963" s="16" t="s">
        <v>70</v>
      </c>
      <c r="E7963" s="34" t="s">
        <v>74</v>
      </c>
      <c r="F7963" s="34" t="s">
        <v>78</v>
      </c>
      <c r="G7963" s="9" t="s">
        <v>63</v>
      </c>
      <c r="H7963" s="10">
        <v>14078</v>
      </c>
      <c r="I7963" s="10">
        <v>16039</v>
      </c>
      <c r="J7963" s="53">
        <v>30117</v>
      </c>
      <c r="K7963" s="55">
        <v>8592</v>
      </c>
      <c r="L7963" s="57">
        <v>7833</v>
      </c>
      <c r="M7963" s="57">
        <v>4</v>
      </c>
      <c r="N7963" s="59">
        <v>16429</v>
      </c>
      <c r="O7963" s="61">
        <v>1979</v>
      </c>
      <c r="P7963" s="10">
        <v>1567</v>
      </c>
      <c r="Q7963" s="10">
        <v>2</v>
      </c>
      <c r="R7963" s="11">
        <v>3548</v>
      </c>
      <c r="S7963" s="24">
        <f>Table1[[#This Row],[Female Voters]]/Table1[[#This Row],[Female Population]]</f>
        <v>0.61031396505185398</v>
      </c>
      <c r="T7963" s="24">
        <f>Table1[[#This Row],[Male Voters]]/Table1[[#This Row],[Male Population]]</f>
        <v>0.48837209302325579</v>
      </c>
      <c r="U7963" s="24">
        <f>Table1[[#This Row],[Total Voters]]/Table1[[#This Row],[Total Population]]</f>
        <v>0.54550586047747118</v>
      </c>
      <c r="V7963" s="24">
        <f>Table1[[#This Row],[Female Ballots]]/Table1[[#This Row],[Female Population]]</f>
        <v>0.14057394516266516</v>
      </c>
      <c r="W7963" s="24">
        <f>Table1[[#This Row],[Male Ballots]]/Table1[[#This Row],[Male Population]]</f>
        <v>9.7699357815325141E-2</v>
      </c>
      <c r="X7963" s="24">
        <f>Table1[[#This Row],[Total Ballots]]/Table1[[#This Row],[Total Population]]</f>
        <v>0.11780721851446027</v>
      </c>
      <c r="Y7963" s="24">
        <f>Table1[[#This Row],[Female Ballots]]/Table1[[#This Row],[Female Voters]]</f>
        <v>0.23033054003724396</v>
      </c>
      <c r="Z7963" s="24">
        <f>Table1[[#This Row],[Male Ballots]]/Table1[[#This Row],[Male Voters]]</f>
        <v>0.20005106600280864</v>
      </c>
      <c r="AA7963" s="24">
        <f>Table1[[#This Row],[Total Ballots]]/Table1[[#This Row],[Total Voters]]</f>
        <v>0.21595958366303489</v>
      </c>
    </row>
    <row r="7964" spans="1:27" x14ac:dyDescent="0.35">
      <c r="A7964" s="8" t="s">
        <v>39</v>
      </c>
      <c r="B7964" s="16">
        <v>2007</v>
      </c>
      <c r="C7964" s="17" t="s">
        <v>82</v>
      </c>
      <c r="D7964" s="16" t="s">
        <v>70</v>
      </c>
      <c r="E7964" s="34" t="s">
        <v>74</v>
      </c>
      <c r="F7964" s="34" t="s">
        <v>78</v>
      </c>
      <c r="G7964" s="9" t="s">
        <v>64</v>
      </c>
      <c r="H7964" s="10">
        <v>16619</v>
      </c>
      <c r="I7964" s="10">
        <v>16989</v>
      </c>
      <c r="J7964" s="53">
        <v>33608</v>
      </c>
      <c r="K7964" s="55">
        <v>11809</v>
      </c>
      <c r="L7964" s="57">
        <v>10540</v>
      </c>
      <c r="M7964" s="57">
        <v>2</v>
      </c>
      <c r="N7964" s="59">
        <v>22351</v>
      </c>
      <c r="O7964" s="61">
        <v>4279</v>
      </c>
      <c r="P7964" s="10">
        <v>3645</v>
      </c>
      <c r="Q7964" s="10"/>
      <c r="R7964" s="11">
        <v>7924</v>
      </c>
      <c r="S7964" s="24">
        <f>Table1[[#This Row],[Female Voters]]/Table1[[#This Row],[Female Population]]</f>
        <v>0.71057223659666646</v>
      </c>
      <c r="T7964" s="24">
        <f>Table1[[#This Row],[Male Voters]]/Table1[[#This Row],[Male Population]]</f>
        <v>0.62040143622343868</v>
      </c>
      <c r="U7964" s="24">
        <f>Table1[[#This Row],[Total Voters]]/Table1[[#This Row],[Total Population]]</f>
        <v>0.66504998809807192</v>
      </c>
      <c r="V7964" s="24">
        <f>Table1[[#This Row],[Female Ballots]]/Table1[[#This Row],[Female Population]]</f>
        <v>0.25747638245381793</v>
      </c>
      <c r="W7964" s="24">
        <f>Table1[[#This Row],[Male Ballots]]/Table1[[#This Row],[Male Population]]</f>
        <v>0.21455059155924422</v>
      </c>
      <c r="X7964" s="24">
        <f>Table1[[#This Row],[Total Ballots]]/Table1[[#This Row],[Total Population]]</f>
        <v>0.23577719590573673</v>
      </c>
      <c r="Y7964" s="24">
        <f>Table1[[#This Row],[Female Ballots]]/Table1[[#This Row],[Female Voters]]</f>
        <v>0.36235074942840206</v>
      </c>
      <c r="Z7964" s="24">
        <f>Table1[[#This Row],[Male Ballots]]/Table1[[#This Row],[Male Voters]]</f>
        <v>0.34582542694497154</v>
      </c>
      <c r="AA7964" s="24">
        <f>Table1[[#This Row],[Total Ballots]]/Table1[[#This Row],[Total Voters]]</f>
        <v>0.35452552458502973</v>
      </c>
    </row>
    <row r="7965" spans="1:27" x14ac:dyDescent="0.35">
      <c r="A7965" s="8" t="s">
        <v>39</v>
      </c>
      <c r="B7965" s="16">
        <v>2007</v>
      </c>
      <c r="C7965" s="17" t="s">
        <v>82</v>
      </c>
      <c r="D7965" s="16" t="s">
        <v>70</v>
      </c>
      <c r="E7965" s="34" t="s">
        <v>74</v>
      </c>
      <c r="F7965" s="34" t="s">
        <v>78</v>
      </c>
      <c r="G7965" s="9" t="s">
        <v>65</v>
      </c>
      <c r="H7965" s="10">
        <v>19850</v>
      </c>
      <c r="I7965" s="10">
        <v>19344</v>
      </c>
      <c r="J7965" s="53">
        <v>39194</v>
      </c>
      <c r="K7965" s="55">
        <v>16201</v>
      </c>
      <c r="L7965" s="57">
        <v>14967</v>
      </c>
      <c r="M7965" s="57">
        <v>1</v>
      </c>
      <c r="N7965" s="59">
        <v>31169</v>
      </c>
      <c r="O7965" s="61">
        <v>8576</v>
      </c>
      <c r="P7965" s="10">
        <v>7926</v>
      </c>
      <c r="Q7965" s="10"/>
      <c r="R7965" s="11">
        <v>16502</v>
      </c>
      <c r="S7965" s="24">
        <f>Table1[[#This Row],[Female Voters]]/Table1[[#This Row],[Female Population]]</f>
        <v>0.81617128463476074</v>
      </c>
      <c r="T7965" s="24">
        <f>Table1[[#This Row],[Male Voters]]/Table1[[#This Row],[Male Population]]</f>
        <v>0.77372828784119108</v>
      </c>
      <c r="U7965" s="24">
        <f>Table1[[#This Row],[Total Voters]]/Table1[[#This Row],[Total Population]]</f>
        <v>0.79524927284788482</v>
      </c>
      <c r="V7965" s="24">
        <f>Table1[[#This Row],[Female Ballots]]/Table1[[#This Row],[Female Population]]</f>
        <v>0.43204030226700252</v>
      </c>
      <c r="W7965" s="24">
        <f>Table1[[#This Row],[Male Ballots]]/Table1[[#This Row],[Male Population]]</f>
        <v>0.4097394540942928</v>
      </c>
      <c r="X7965" s="24">
        <f>Table1[[#This Row],[Total Ballots]]/Table1[[#This Row],[Total Population]]</f>
        <v>0.42103383170893505</v>
      </c>
      <c r="Y7965" s="24">
        <f>Table1[[#This Row],[Female Ballots]]/Table1[[#This Row],[Female Voters]]</f>
        <v>0.52935004012098019</v>
      </c>
      <c r="Z7965" s="24">
        <f>Table1[[#This Row],[Male Ballots]]/Table1[[#This Row],[Male Voters]]</f>
        <v>0.52956504309480856</v>
      </c>
      <c r="AA7965" s="24">
        <f>Table1[[#This Row],[Total Ballots]]/Table1[[#This Row],[Total Voters]]</f>
        <v>0.5294362988867144</v>
      </c>
    </row>
    <row r="7966" spans="1:27" x14ac:dyDescent="0.35">
      <c r="A7966" s="8" t="s">
        <v>39</v>
      </c>
      <c r="B7966" s="16">
        <v>2007</v>
      </c>
      <c r="C7966" s="17" t="s">
        <v>82</v>
      </c>
      <c r="D7966" s="16" t="s">
        <v>70</v>
      </c>
      <c r="E7966" s="34" t="s">
        <v>74</v>
      </c>
      <c r="F7966" s="34" t="s">
        <v>78</v>
      </c>
      <c r="G7966" s="9" t="s">
        <v>66</v>
      </c>
      <c r="H7966" s="10">
        <v>15659</v>
      </c>
      <c r="I7966" s="10">
        <v>15200</v>
      </c>
      <c r="J7966" s="53">
        <v>30859</v>
      </c>
      <c r="K7966" s="55">
        <v>14272</v>
      </c>
      <c r="L7966" s="57">
        <v>13632</v>
      </c>
      <c r="M7966" s="57"/>
      <c r="N7966" s="59">
        <v>27904</v>
      </c>
      <c r="O7966" s="61">
        <v>10089</v>
      </c>
      <c r="P7966" s="10">
        <v>9591</v>
      </c>
      <c r="Q7966" s="10"/>
      <c r="R7966" s="11">
        <v>19680</v>
      </c>
      <c r="S7966" s="24">
        <f>Table1[[#This Row],[Female Voters]]/Table1[[#This Row],[Female Population]]</f>
        <v>0.91142473976626859</v>
      </c>
      <c r="T7966" s="24">
        <f>Table1[[#This Row],[Male Voters]]/Table1[[#This Row],[Male Population]]</f>
        <v>0.89684210526315788</v>
      </c>
      <c r="U7966" s="24">
        <f>Table1[[#This Row],[Total Voters]]/Table1[[#This Row],[Total Population]]</f>
        <v>0.9042418743316375</v>
      </c>
      <c r="V7966" s="24">
        <f>Table1[[#This Row],[Female Ballots]]/Table1[[#This Row],[Female Population]]</f>
        <v>0.6442940162207037</v>
      </c>
      <c r="W7966" s="24">
        <f>Table1[[#This Row],[Male Ballots]]/Table1[[#This Row],[Male Population]]</f>
        <v>0.63098684210526312</v>
      </c>
      <c r="X7966" s="24">
        <f>Table1[[#This Row],[Total Ballots]]/Table1[[#This Row],[Total Population]]</f>
        <v>0.6377393953141709</v>
      </c>
      <c r="Y7966" s="24">
        <f>Table1[[#This Row],[Female Ballots]]/Table1[[#This Row],[Female Voters]]</f>
        <v>0.70690863228699552</v>
      </c>
      <c r="Z7966" s="24">
        <f>Table1[[#This Row],[Male Ballots]]/Table1[[#This Row],[Male Voters]]</f>
        <v>0.70356514084507038</v>
      </c>
      <c r="AA7966" s="24">
        <f>Table1[[#This Row],[Total Ballots]]/Table1[[#This Row],[Total Voters]]</f>
        <v>0.70527522935779818</v>
      </c>
    </row>
    <row r="7967" spans="1:27" x14ac:dyDescent="0.35">
      <c r="A7967" s="8" t="s">
        <v>39</v>
      </c>
      <c r="B7967" s="16">
        <v>2007</v>
      </c>
      <c r="C7967" s="17" t="s">
        <v>82</v>
      </c>
      <c r="D7967" s="16" t="s">
        <v>70</v>
      </c>
      <c r="E7967" s="34" t="s">
        <v>74</v>
      </c>
      <c r="F7967" s="34" t="s">
        <v>78</v>
      </c>
      <c r="G7967" s="9" t="s">
        <v>67</v>
      </c>
      <c r="H7967" s="10">
        <v>16260</v>
      </c>
      <c r="I7967" s="10">
        <v>13287</v>
      </c>
      <c r="J7967" s="53">
        <v>29547</v>
      </c>
      <c r="K7967" s="55">
        <v>13435</v>
      </c>
      <c r="L7967" s="57">
        <v>12001</v>
      </c>
      <c r="M7967" s="57">
        <v>1</v>
      </c>
      <c r="N7967" s="59">
        <v>25437</v>
      </c>
      <c r="O7967" s="61">
        <v>11107</v>
      </c>
      <c r="P7967" s="10">
        <v>10486</v>
      </c>
      <c r="Q7967" s="10">
        <v>1</v>
      </c>
      <c r="R7967" s="11">
        <v>21594</v>
      </c>
      <c r="S7967" s="24">
        <f>Table1[[#This Row],[Female Voters]]/Table1[[#This Row],[Female Population]]</f>
        <v>0.82626076260762604</v>
      </c>
      <c r="T7967" s="24">
        <f>Table1[[#This Row],[Male Voters]]/Table1[[#This Row],[Male Population]]</f>
        <v>0.90321366749454357</v>
      </c>
      <c r="U7967" s="24">
        <f>Table1[[#This Row],[Total Voters]]/Table1[[#This Row],[Total Population]]</f>
        <v>0.86089958371408259</v>
      </c>
      <c r="V7967" s="24">
        <f>Table1[[#This Row],[Female Ballots]]/Table1[[#This Row],[Female Population]]</f>
        <v>0.68308733087330875</v>
      </c>
      <c r="W7967" s="24">
        <f>Table1[[#This Row],[Male Ballots]]/Table1[[#This Row],[Male Population]]</f>
        <v>0.78919244374200348</v>
      </c>
      <c r="X7967" s="24">
        <f>Table1[[#This Row],[Total Ballots]]/Table1[[#This Row],[Total Population]]</f>
        <v>0.73083561782922124</v>
      </c>
      <c r="Y7967" s="24">
        <f>Table1[[#This Row],[Female Ballots]]/Table1[[#This Row],[Female Voters]]</f>
        <v>0.82672125046520284</v>
      </c>
      <c r="Z7967" s="24">
        <f>Table1[[#This Row],[Male Ballots]]/Table1[[#This Row],[Male Voters]]</f>
        <v>0.87376051995667026</v>
      </c>
      <c r="AA7967" s="24">
        <f>Table1[[#This Row],[Total Ballots]]/Table1[[#This Row],[Total Voters]]</f>
        <v>0.84892086330935257</v>
      </c>
    </row>
    <row r="7968" spans="1:27" x14ac:dyDescent="0.35">
      <c r="A7968" s="8" t="s">
        <v>50</v>
      </c>
      <c r="B7968" s="16">
        <v>2007</v>
      </c>
      <c r="C7968" s="17" t="s">
        <v>82</v>
      </c>
      <c r="D7968" s="16"/>
      <c r="E7968" s="34" t="s">
        <v>74</v>
      </c>
      <c r="F7968" s="34" t="s">
        <v>77</v>
      </c>
      <c r="G7968" s="9" t="s">
        <v>79</v>
      </c>
      <c r="H7968" s="10">
        <v>15767.949999999999</v>
      </c>
      <c r="I7968" s="10">
        <v>16046.97</v>
      </c>
      <c r="J7968" s="53">
        <v>31814.92</v>
      </c>
      <c r="K7968" s="55">
        <v>9601</v>
      </c>
      <c r="L7968" s="57">
        <v>8742</v>
      </c>
      <c r="M7968" s="57">
        <v>3</v>
      </c>
      <c r="N7968" s="59">
        <v>18346</v>
      </c>
      <c r="O7968" s="61">
        <v>5439</v>
      </c>
      <c r="P7968" s="10">
        <v>4911</v>
      </c>
      <c r="Q7968" s="10"/>
      <c r="R7968" s="11">
        <v>10350</v>
      </c>
      <c r="S7968" s="24">
        <f>Table1[[#This Row],[Female Voters]]/Table1[[#This Row],[Female Population]]</f>
        <v>0.60889335646041498</v>
      </c>
      <c r="T7968" s="24">
        <f>Table1[[#This Row],[Male Voters]]/Table1[[#This Row],[Male Population]]</f>
        <v>0.54477574271030604</v>
      </c>
      <c r="U7968" s="24">
        <f>Table1[[#This Row],[Total Voters]]/Table1[[#This Row],[Total Population]]</f>
        <v>0.57664768605421612</v>
      </c>
      <c r="V7968" s="24">
        <f>Table1[[#This Row],[Female Ballots]]/Table1[[#This Row],[Female Population]]</f>
        <v>0.34494021099762495</v>
      </c>
      <c r="W7968" s="24">
        <f>Table1[[#This Row],[Male Ballots]]/Table1[[#This Row],[Male Population]]</f>
        <v>0.30603908401399144</v>
      </c>
      <c r="X7968" s="24">
        <f>Table1[[#This Row],[Total Ballots]]/Table1[[#This Row],[Total Population]]</f>
        <v>0.32531906413720357</v>
      </c>
      <c r="Y7968" s="24">
        <f>Table1[[#This Row],[Female Ballots]]/Table1[[#This Row],[Female Voters]]</f>
        <v>0.56650348921987292</v>
      </c>
      <c r="Z7968" s="24">
        <f>Table1[[#This Row],[Male Ballots]]/Table1[[#This Row],[Male Voters]]</f>
        <v>0.561770761839396</v>
      </c>
      <c r="AA7968" s="24">
        <f>Table1[[#This Row],[Total Ballots]]/Table1[[#This Row],[Total Voters]]</f>
        <v>0.56415567426141944</v>
      </c>
    </row>
    <row r="7969" spans="1:27" x14ac:dyDescent="0.35">
      <c r="A7969" s="8" t="s">
        <v>50</v>
      </c>
      <c r="B7969" s="16">
        <v>2007</v>
      </c>
      <c r="C7969" s="17" t="s">
        <v>82</v>
      </c>
      <c r="D7969" s="16"/>
      <c r="E7969" s="34" t="s">
        <v>74</v>
      </c>
      <c r="F7969" s="34" t="s">
        <v>77</v>
      </c>
      <c r="G7969" s="9" t="s">
        <v>62</v>
      </c>
      <c r="H7969" s="10">
        <v>4523.75</v>
      </c>
      <c r="I7969" s="10">
        <v>4723.7700000000004</v>
      </c>
      <c r="J7969" s="53">
        <v>9247.52</v>
      </c>
      <c r="K7969" s="55">
        <v>877</v>
      </c>
      <c r="L7969" s="57">
        <v>767</v>
      </c>
      <c r="M7969" s="57"/>
      <c r="N7969" s="59">
        <v>1644</v>
      </c>
      <c r="O7969" s="61">
        <v>130</v>
      </c>
      <c r="P7969" s="10">
        <v>139</v>
      </c>
      <c r="Q7969" s="10"/>
      <c r="R7969" s="11">
        <v>269</v>
      </c>
      <c r="S7969" s="24">
        <f>Table1[[#This Row],[Female Voters]]/Table1[[#This Row],[Female Population]]</f>
        <v>0.19386570875932579</v>
      </c>
      <c r="T7969" s="24">
        <f>Table1[[#This Row],[Male Voters]]/Table1[[#This Row],[Male Population]]</f>
        <v>0.16237031015481276</v>
      </c>
      <c r="U7969" s="24">
        <f>Table1[[#This Row],[Total Voters]]/Table1[[#This Row],[Total Population]]</f>
        <v>0.17777739329030917</v>
      </c>
      <c r="V7969" s="24">
        <f>Table1[[#This Row],[Female Ballots]]/Table1[[#This Row],[Female Population]]</f>
        <v>2.8737220226581928E-2</v>
      </c>
      <c r="W7969" s="24">
        <f>Table1[[#This Row],[Male Ballots]]/Table1[[#This Row],[Male Population]]</f>
        <v>2.9425649428316786E-2</v>
      </c>
      <c r="X7969" s="24">
        <f>Table1[[#This Row],[Total Ballots]]/Table1[[#This Row],[Total Population]]</f>
        <v>2.9088880045677109E-2</v>
      </c>
      <c r="Y7969" s="24">
        <f>Table1[[#This Row],[Female Ballots]]/Table1[[#This Row],[Female Voters]]</f>
        <v>0.14823261117445838</v>
      </c>
      <c r="Z7969" s="24">
        <f>Table1[[#This Row],[Male Ballots]]/Table1[[#This Row],[Male Voters]]</f>
        <v>0.18122555410691005</v>
      </c>
      <c r="AA7969" s="24">
        <f>Table1[[#This Row],[Total Ballots]]/Table1[[#This Row],[Total Voters]]</f>
        <v>0.16362530413625304</v>
      </c>
    </row>
    <row r="7970" spans="1:27" x14ac:dyDescent="0.35">
      <c r="A7970" s="8" t="s">
        <v>50</v>
      </c>
      <c r="B7970" s="16">
        <v>2007</v>
      </c>
      <c r="C7970" s="17" t="s">
        <v>82</v>
      </c>
      <c r="D7970" s="16"/>
      <c r="E7970" s="34" t="s">
        <v>74</v>
      </c>
      <c r="F7970" s="34" t="s">
        <v>77</v>
      </c>
      <c r="G7970" s="9" t="s">
        <v>63</v>
      </c>
      <c r="H7970" s="10">
        <v>2055</v>
      </c>
      <c r="I7970" s="10">
        <v>2351.9899999999998</v>
      </c>
      <c r="J7970" s="53">
        <v>4407</v>
      </c>
      <c r="K7970" s="55">
        <v>1234</v>
      </c>
      <c r="L7970" s="57">
        <v>1096</v>
      </c>
      <c r="M7970" s="57"/>
      <c r="N7970" s="59">
        <v>2330</v>
      </c>
      <c r="O7970" s="61">
        <v>365</v>
      </c>
      <c r="P7970" s="10">
        <v>283</v>
      </c>
      <c r="Q7970" s="10"/>
      <c r="R7970" s="11">
        <v>648</v>
      </c>
      <c r="S7970" s="24">
        <f>Table1[[#This Row],[Female Voters]]/Table1[[#This Row],[Female Population]]</f>
        <v>0.60048661800486614</v>
      </c>
      <c r="T7970" s="24">
        <f>Table1[[#This Row],[Male Voters]]/Table1[[#This Row],[Male Population]]</f>
        <v>0.46598837580091756</v>
      </c>
      <c r="U7970" s="24">
        <f>Table1[[#This Row],[Total Voters]]/Table1[[#This Row],[Total Population]]</f>
        <v>0.52870433401406858</v>
      </c>
      <c r="V7970" s="24">
        <f>Table1[[#This Row],[Female Ballots]]/Table1[[#This Row],[Female Population]]</f>
        <v>0.17761557177615572</v>
      </c>
      <c r="W7970" s="24">
        <f>Table1[[#This Row],[Male Ballots]]/Table1[[#This Row],[Male Population]]</f>
        <v>0.12032364083180627</v>
      </c>
      <c r="X7970" s="24">
        <f>Table1[[#This Row],[Total Ballots]]/Table1[[#This Row],[Total Population]]</f>
        <v>0.14703880190605853</v>
      </c>
      <c r="Y7970" s="24">
        <f>Table1[[#This Row],[Female Ballots]]/Table1[[#This Row],[Female Voters]]</f>
        <v>0.29578606158833065</v>
      </c>
      <c r="Z7970" s="24">
        <f>Table1[[#This Row],[Male Ballots]]/Table1[[#This Row],[Male Voters]]</f>
        <v>0.25821167883211676</v>
      </c>
      <c r="AA7970" s="24">
        <f>Table1[[#This Row],[Total Ballots]]/Table1[[#This Row],[Total Voters]]</f>
        <v>0.27811158798283264</v>
      </c>
    </row>
    <row r="7971" spans="1:27" x14ac:dyDescent="0.35">
      <c r="A7971" s="8" t="s">
        <v>50</v>
      </c>
      <c r="B7971" s="16">
        <v>2007</v>
      </c>
      <c r="C7971" s="17" t="s">
        <v>82</v>
      </c>
      <c r="D7971" s="16"/>
      <c r="E7971" s="34" t="s">
        <v>74</v>
      </c>
      <c r="F7971" s="34" t="s">
        <v>77</v>
      </c>
      <c r="G7971" s="9" t="s">
        <v>64</v>
      </c>
      <c r="H7971" s="10">
        <v>2082.04</v>
      </c>
      <c r="I7971" s="10">
        <v>2147.0299999999997</v>
      </c>
      <c r="J7971" s="53">
        <v>4229.07</v>
      </c>
      <c r="K7971" s="55">
        <v>1466</v>
      </c>
      <c r="L7971" s="57">
        <v>1283</v>
      </c>
      <c r="M7971" s="57">
        <v>1</v>
      </c>
      <c r="N7971" s="59">
        <v>2750</v>
      </c>
      <c r="O7971" s="61">
        <v>652</v>
      </c>
      <c r="P7971" s="10">
        <v>539</v>
      </c>
      <c r="Q7971" s="10"/>
      <c r="R7971" s="11">
        <v>1191</v>
      </c>
      <c r="S7971" s="24">
        <f>Table1[[#This Row],[Female Voters]]/Table1[[#This Row],[Female Population]]</f>
        <v>0.70411711590555415</v>
      </c>
      <c r="T7971" s="24">
        <f>Table1[[#This Row],[Male Voters]]/Table1[[#This Row],[Male Population]]</f>
        <v>0.59756966600373551</v>
      </c>
      <c r="U7971" s="24">
        <f>Table1[[#This Row],[Total Voters]]/Table1[[#This Row],[Total Population]]</f>
        <v>0.6502611685311428</v>
      </c>
      <c r="V7971" s="24">
        <f>Table1[[#This Row],[Female Ballots]]/Table1[[#This Row],[Female Population]]</f>
        <v>0.31315440625540336</v>
      </c>
      <c r="W7971" s="24">
        <f>Table1[[#This Row],[Male Ballots]]/Table1[[#This Row],[Male Population]]</f>
        <v>0.25104446607639391</v>
      </c>
      <c r="X7971" s="24">
        <f>Table1[[#This Row],[Total Ballots]]/Table1[[#This Row],[Total Population]]</f>
        <v>0.28162220062566951</v>
      </c>
      <c r="Y7971" s="24">
        <f>Table1[[#This Row],[Female Ballots]]/Table1[[#This Row],[Female Voters]]</f>
        <v>0.44474761255115963</v>
      </c>
      <c r="Z7971" s="24">
        <f>Table1[[#This Row],[Male Ballots]]/Table1[[#This Row],[Male Voters]]</f>
        <v>0.4201091192517537</v>
      </c>
      <c r="AA7971" s="24">
        <f>Table1[[#This Row],[Total Ballots]]/Table1[[#This Row],[Total Voters]]</f>
        <v>0.43309090909090908</v>
      </c>
    </row>
    <row r="7972" spans="1:27" x14ac:dyDescent="0.35">
      <c r="A7972" s="8" t="s">
        <v>50</v>
      </c>
      <c r="B7972" s="16">
        <v>2007</v>
      </c>
      <c r="C7972" s="17" t="s">
        <v>82</v>
      </c>
      <c r="D7972" s="16"/>
      <c r="E7972" s="34" t="s">
        <v>74</v>
      </c>
      <c r="F7972" s="34" t="s">
        <v>77</v>
      </c>
      <c r="G7972" s="9" t="s">
        <v>65</v>
      </c>
      <c r="H7972" s="10">
        <v>2507.0500000000002</v>
      </c>
      <c r="I7972" s="10">
        <v>2502.0500000000002</v>
      </c>
      <c r="J7972" s="53">
        <v>5009.1000000000004</v>
      </c>
      <c r="K7972" s="55">
        <v>1958</v>
      </c>
      <c r="L7972" s="57">
        <v>1830</v>
      </c>
      <c r="M7972" s="57">
        <v>1</v>
      </c>
      <c r="N7972" s="59">
        <v>3789</v>
      </c>
      <c r="O7972" s="61">
        <v>1116</v>
      </c>
      <c r="P7972" s="10">
        <v>1008</v>
      </c>
      <c r="Q7972" s="10"/>
      <c r="R7972" s="11">
        <v>2124</v>
      </c>
      <c r="S7972" s="24">
        <f>Table1[[#This Row],[Female Voters]]/Table1[[#This Row],[Female Population]]</f>
        <v>0.78099758680520925</v>
      </c>
      <c r="T7972" s="24">
        <f>Table1[[#This Row],[Male Voters]]/Table1[[#This Row],[Male Population]]</f>
        <v>0.7314002517935293</v>
      </c>
      <c r="U7972" s="24">
        <f>Table1[[#This Row],[Total Voters]]/Table1[[#This Row],[Total Population]]</f>
        <v>0.75642330957657056</v>
      </c>
      <c r="V7972" s="24">
        <f>Table1[[#This Row],[Female Ballots]]/Table1[[#This Row],[Female Population]]</f>
        <v>0.44514469196864836</v>
      </c>
      <c r="W7972" s="24">
        <f>Table1[[#This Row],[Male Ballots]]/Table1[[#This Row],[Male Population]]</f>
        <v>0.40286964688955051</v>
      </c>
      <c r="X7972" s="24">
        <f>Table1[[#This Row],[Total Ballots]]/Table1[[#This Row],[Total Population]]</f>
        <v>0.42402826855123671</v>
      </c>
      <c r="Y7972" s="24">
        <f>Table1[[#This Row],[Female Ballots]]/Table1[[#This Row],[Female Voters]]</f>
        <v>0.56996935648621039</v>
      </c>
      <c r="Z7972" s="24">
        <f>Table1[[#This Row],[Male Ballots]]/Table1[[#This Row],[Male Voters]]</f>
        <v>0.55081967213114758</v>
      </c>
      <c r="AA7972" s="24">
        <f>Table1[[#This Row],[Total Ballots]]/Table1[[#This Row],[Total Voters]]</f>
        <v>0.56057007125890734</v>
      </c>
    </row>
    <row r="7973" spans="1:27" x14ac:dyDescent="0.35">
      <c r="A7973" s="8" t="s">
        <v>50</v>
      </c>
      <c r="B7973" s="16">
        <v>2007</v>
      </c>
      <c r="C7973" s="17" t="s">
        <v>82</v>
      </c>
      <c r="D7973" s="16"/>
      <c r="E7973" s="34" t="s">
        <v>74</v>
      </c>
      <c r="F7973" s="34" t="s">
        <v>77</v>
      </c>
      <c r="G7973" s="9" t="s">
        <v>66</v>
      </c>
      <c r="H7973" s="10">
        <v>2139.0500000000002</v>
      </c>
      <c r="I7973" s="10">
        <v>2166.06</v>
      </c>
      <c r="J7973" s="53">
        <v>4305.1000000000004</v>
      </c>
      <c r="K7973" s="55">
        <v>1930</v>
      </c>
      <c r="L7973" s="57">
        <v>1827</v>
      </c>
      <c r="M7973" s="57"/>
      <c r="N7973" s="59">
        <v>3757</v>
      </c>
      <c r="O7973" s="61">
        <v>1393</v>
      </c>
      <c r="P7973" s="10">
        <v>1292</v>
      </c>
      <c r="Q7973" s="10"/>
      <c r="R7973" s="11">
        <v>2685</v>
      </c>
      <c r="S7973" s="24">
        <f>Table1[[#This Row],[Female Voters]]/Table1[[#This Row],[Female Population]]</f>
        <v>0.90226969916551736</v>
      </c>
      <c r="T7973" s="24">
        <f>Table1[[#This Row],[Male Voters]]/Table1[[#This Row],[Male Population]]</f>
        <v>0.84346693997396194</v>
      </c>
      <c r="U7973" s="24">
        <f>Table1[[#This Row],[Total Voters]]/Table1[[#This Row],[Total Population]]</f>
        <v>0.87268588418387483</v>
      </c>
      <c r="V7973" s="24">
        <f>Table1[[#This Row],[Female Ballots]]/Table1[[#This Row],[Female Population]]</f>
        <v>0.65122367406091486</v>
      </c>
      <c r="W7973" s="24">
        <f>Table1[[#This Row],[Male Ballots]]/Table1[[#This Row],[Male Population]]</f>
        <v>0.59647470522515533</v>
      </c>
      <c r="X7973" s="24">
        <f>Table1[[#This Row],[Total Ballots]]/Table1[[#This Row],[Total Population]]</f>
        <v>0.62367889247636521</v>
      </c>
      <c r="Y7973" s="24">
        <f>Table1[[#This Row],[Female Ballots]]/Table1[[#This Row],[Female Voters]]</f>
        <v>0.72176165803108805</v>
      </c>
      <c r="Z7973" s="24">
        <f>Table1[[#This Row],[Male Ballots]]/Table1[[#This Row],[Male Voters]]</f>
        <v>0.70717022441160371</v>
      </c>
      <c r="AA7973" s="24">
        <f>Table1[[#This Row],[Total Ballots]]/Table1[[#This Row],[Total Voters]]</f>
        <v>0.71466595688048973</v>
      </c>
    </row>
    <row r="7974" spans="1:27" x14ac:dyDescent="0.35">
      <c r="A7974" s="8" t="s">
        <v>50</v>
      </c>
      <c r="B7974" s="16">
        <v>2007</v>
      </c>
      <c r="C7974" s="17" t="s">
        <v>82</v>
      </c>
      <c r="D7974" s="16"/>
      <c r="E7974" s="34" t="s">
        <v>74</v>
      </c>
      <c r="F7974" s="34" t="s">
        <v>77</v>
      </c>
      <c r="G7974" s="9" t="s">
        <v>67</v>
      </c>
      <c r="H7974" s="10">
        <v>2461.06</v>
      </c>
      <c r="I7974" s="10">
        <v>2156.0699999999997</v>
      </c>
      <c r="J7974" s="53">
        <v>4617.1299999999992</v>
      </c>
      <c r="K7974" s="55">
        <v>2136</v>
      </c>
      <c r="L7974" s="57">
        <v>1939</v>
      </c>
      <c r="M7974" s="57">
        <v>1</v>
      </c>
      <c r="N7974" s="59">
        <v>4076</v>
      </c>
      <c r="O7974" s="61">
        <v>1783</v>
      </c>
      <c r="P7974" s="10">
        <v>1650</v>
      </c>
      <c r="Q7974" s="10"/>
      <c r="R7974" s="11">
        <v>3433</v>
      </c>
      <c r="S7974" s="24">
        <f>Table1[[#This Row],[Female Voters]]/Table1[[#This Row],[Female Population]]</f>
        <v>0.86791870169764251</v>
      </c>
      <c r="T7974" s="24">
        <f>Table1[[#This Row],[Male Voters]]/Table1[[#This Row],[Male Population]]</f>
        <v>0.89932145060225333</v>
      </c>
      <c r="U7974" s="24">
        <f>Table1[[#This Row],[Total Voters]]/Table1[[#This Row],[Total Population]]</f>
        <v>0.88279948799362384</v>
      </c>
      <c r="V7974" s="24">
        <f>Table1[[#This Row],[Female Ballots]]/Table1[[#This Row],[Female Population]]</f>
        <v>0.72448457168862201</v>
      </c>
      <c r="W7974" s="24">
        <f>Table1[[#This Row],[Male Ballots]]/Table1[[#This Row],[Male Population]]</f>
        <v>0.76528127565431558</v>
      </c>
      <c r="X7974" s="24">
        <f>Table1[[#This Row],[Total Ballots]]/Table1[[#This Row],[Total Population]]</f>
        <v>0.7435354863302529</v>
      </c>
      <c r="Y7974" s="24">
        <f>Table1[[#This Row],[Female Ballots]]/Table1[[#This Row],[Female Voters]]</f>
        <v>0.83473782771535576</v>
      </c>
      <c r="Z7974" s="24">
        <f>Table1[[#This Row],[Male Ballots]]/Table1[[#This Row],[Male Voters]]</f>
        <v>0.85095410005157301</v>
      </c>
      <c r="AA7974" s="24">
        <f>Table1[[#This Row],[Total Ballots]]/Table1[[#This Row],[Total Voters]]</f>
        <v>0.84224730127576053</v>
      </c>
    </row>
    <row r="7975" spans="1:27" x14ac:dyDescent="0.35">
      <c r="A7975" s="8" t="s">
        <v>29</v>
      </c>
      <c r="B7975" s="16">
        <v>2007</v>
      </c>
      <c r="C7975" s="17" t="s">
        <v>82</v>
      </c>
      <c r="D7975" s="16"/>
      <c r="E7975" s="34" t="s">
        <v>74</v>
      </c>
      <c r="F7975" s="34" t="s">
        <v>78</v>
      </c>
      <c r="G7975" s="9" t="s">
        <v>79</v>
      </c>
      <c r="H7975" s="10">
        <v>7650</v>
      </c>
      <c r="I7975" s="10">
        <v>7712</v>
      </c>
      <c r="J7975" s="53">
        <v>15362</v>
      </c>
      <c r="K7975" s="55">
        <v>5785</v>
      </c>
      <c r="L7975" s="57">
        <v>5422</v>
      </c>
      <c r="M7975" s="57">
        <v>196</v>
      </c>
      <c r="N7975" s="59">
        <v>11403</v>
      </c>
      <c r="O7975" s="61">
        <v>3322</v>
      </c>
      <c r="P7975" s="10">
        <v>3005</v>
      </c>
      <c r="Q7975" s="10">
        <v>85</v>
      </c>
      <c r="R7975" s="11">
        <v>6412</v>
      </c>
      <c r="S7975" s="24">
        <f>Table1[[#This Row],[Female Voters]]/Table1[[#This Row],[Female Population]]</f>
        <v>0.75620915032679736</v>
      </c>
      <c r="T7975" s="24">
        <f>Table1[[#This Row],[Male Voters]]/Table1[[#This Row],[Male Population]]</f>
        <v>0.70306016597510368</v>
      </c>
      <c r="U7975" s="24">
        <f>Table1[[#This Row],[Total Voters]]/Table1[[#This Row],[Total Population]]</f>
        <v>0.7422861606561646</v>
      </c>
      <c r="V7975" s="24">
        <f>Table1[[#This Row],[Female Ballots]]/Table1[[#This Row],[Female Population]]</f>
        <v>0.43424836601307187</v>
      </c>
      <c r="W7975" s="24">
        <f>Table1[[#This Row],[Male Ballots]]/Table1[[#This Row],[Male Population]]</f>
        <v>0.38965248962655602</v>
      </c>
      <c r="X7975" s="24">
        <f>Table1[[#This Row],[Total Ballots]]/Table1[[#This Row],[Total Population]]</f>
        <v>0.41739356854576226</v>
      </c>
      <c r="Y7975" s="24">
        <f>Table1[[#This Row],[Female Ballots]]/Table1[[#This Row],[Female Voters]]</f>
        <v>0.57424373379429561</v>
      </c>
      <c r="Z7975" s="24">
        <f>Table1[[#This Row],[Male Ballots]]/Table1[[#This Row],[Male Voters]]</f>
        <v>0.55422353375138322</v>
      </c>
      <c r="AA7975" s="24">
        <f>Table1[[#This Row],[Total Ballots]]/Table1[[#This Row],[Total Voters]]</f>
        <v>0.56230816451810928</v>
      </c>
    </row>
    <row r="7976" spans="1:27" x14ac:dyDescent="0.35">
      <c r="A7976" s="8" t="s">
        <v>29</v>
      </c>
      <c r="B7976" s="16">
        <v>2007</v>
      </c>
      <c r="C7976" s="17" t="s">
        <v>82</v>
      </c>
      <c r="D7976" s="16"/>
      <c r="E7976" s="34" t="s">
        <v>74</v>
      </c>
      <c r="F7976" s="34" t="s">
        <v>78</v>
      </c>
      <c r="G7976" s="9" t="s">
        <v>62</v>
      </c>
      <c r="H7976" s="10">
        <v>635</v>
      </c>
      <c r="I7976" s="10">
        <v>664</v>
      </c>
      <c r="J7976" s="53">
        <v>1299</v>
      </c>
      <c r="K7976" s="55">
        <v>374</v>
      </c>
      <c r="L7976" s="57">
        <v>371</v>
      </c>
      <c r="M7976" s="57">
        <v>46</v>
      </c>
      <c r="N7976" s="59">
        <v>791</v>
      </c>
      <c r="O7976" s="61">
        <v>65</v>
      </c>
      <c r="P7976" s="10">
        <v>58</v>
      </c>
      <c r="Q7976" s="10">
        <v>6</v>
      </c>
      <c r="R7976" s="11">
        <v>129</v>
      </c>
      <c r="S7976" s="24">
        <f>Table1[[#This Row],[Female Voters]]/Table1[[#This Row],[Female Population]]</f>
        <v>0.58897637795275593</v>
      </c>
      <c r="T7976" s="24">
        <f>Table1[[#This Row],[Male Voters]]/Table1[[#This Row],[Male Population]]</f>
        <v>0.5587349397590361</v>
      </c>
      <c r="U7976" s="24">
        <f>Table1[[#This Row],[Total Voters]]/Table1[[#This Row],[Total Population]]</f>
        <v>0.60892994611239415</v>
      </c>
      <c r="V7976" s="24">
        <f>Table1[[#This Row],[Female Ballots]]/Table1[[#This Row],[Female Population]]</f>
        <v>0.10236220472440945</v>
      </c>
      <c r="W7976" s="24">
        <f>Table1[[#This Row],[Male Ballots]]/Table1[[#This Row],[Male Population]]</f>
        <v>8.7349397590361449E-2</v>
      </c>
      <c r="X7976" s="24">
        <f>Table1[[#This Row],[Total Ballots]]/Table1[[#This Row],[Total Population]]</f>
        <v>9.9307159353348731E-2</v>
      </c>
      <c r="Y7976" s="24">
        <f>Table1[[#This Row],[Female Ballots]]/Table1[[#This Row],[Female Voters]]</f>
        <v>0.17379679144385027</v>
      </c>
      <c r="Z7976" s="24">
        <f>Table1[[#This Row],[Male Ballots]]/Table1[[#This Row],[Male Voters]]</f>
        <v>0.15633423180592992</v>
      </c>
      <c r="AA7976" s="24">
        <f>Table1[[#This Row],[Total Ballots]]/Table1[[#This Row],[Total Voters]]</f>
        <v>0.16308470290771176</v>
      </c>
    </row>
    <row r="7977" spans="1:27" x14ac:dyDescent="0.35">
      <c r="A7977" s="8" t="s">
        <v>29</v>
      </c>
      <c r="B7977" s="16">
        <v>2007</v>
      </c>
      <c r="C7977" s="17" t="s">
        <v>82</v>
      </c>
      <c r="D7977" s="16"/>
      <c r="E7977" s="34" t="s">
        <v>74</v>
      </c>
      <c r="F7977" s="34" t="s">
        <v>78</v>
      </c>
      <c r="G7977" s="9" t="s">
        <v>63</v>
      </c>
      <c r="H7977" s="10">
        <v>942</v>
      </c>
      <c r="I7977" s="10">
        <v>963</v>
      </c>
      <c r="J7977" s="53">
        <v>1905</v>
      </c>
      <c r="K7977" s="55">
        <v>652</v>
      </c>
      <c r="L7977" s="57">
        <v>547</v>
      </c>
      <c r="M7977" s="57">
        <v>22</v>
      </c>
      <c r="N7977" s="59">
        <v>1221</v>
      </c>
      <c r="O7977" s="61">
        <v>180</v>
      </c>
      <c r="P7977" s="10">
        <v>131</v>
      </c>
      <c r="Q7977" s="10">
        <v>5</v>
      </c>
      <c r="R7977" s="11">
        <v>316</v>
      </c>
      <c r="S7977" s="24">
        <f>Table1[[#This Row],[Female Voters]]/Table1[[#This Row],[Female Population]]</f>
        <v>0.69214437367303605</v>
      </c>
      <c r="T7977" s="24">
        <f>Table1[[#This Row],[Male Voters]]/Table1[[#This Row],[Male Population]]</f>
        <v>0.56801661474558673</v>
      </c>
      <c r="U7977" s="24">
        <f>Table1[[#This Row],[Total Voters]]/Table1[[#This Row],[Total Population]]</f>
        <v>0.64094488188976373</v>
      </c>
      <c r="V7977" s="24">
        <f>Table1[[#This Row],[Female Ballots]]/Table1[[#This Row],[Female Population]]</f>
        <v>0.19108280254777071</v>
      </c>
      <c r="W7977" s="24">
        <f>Table1[[#This Row],[Male Ballots]]/Table1[[#This Row],[Male Population]]</f>
        <v>0.13603322949117341</v>
      </c>
      <c r="X7977" s="24">
        <f>Table1[[#This Row],[Total Ballots]]/Table1[[#This Row],[Total Population]]</f>
        <v>0.16587926509186351</v>
      </c>
      <c r="Y7977" s="24">
        <f>Table1[[#This Row],[Female Ballots]]/Table1[[#This Row],[Female Voters]]</f>
        <v>0.27607361963190186</v>
      </c>
      <c r="Z7977" s="24">
        <f>Table1[[#This Row],[Male Ballots]]/Table1[[#This Row],[Male Voters]]</f>
        <v>0.23948811700182815</v>
      </c>
      <c r="AA7977" s="24">
        <f>Table1[[#This Row],[Total Ballots]]/Table1[[#This Row],[Total Voters]]</f>
        <v>0.25880425880425878</v>
      </c>
    </row>
    <row r="7978" spans="1:27" x14ac:dyDescent="0.35">
      <c r="A7978" s="8" t="s">
        <v>29</v>
      </c>
      <c r="B7978" s="16">
        <v>2007</v>
      </c>
      <c r="C7978" s="17" t="s">
        <v>82</v>
      </c>
      <c r="D7978" s="16"/>
      <c r="E7978" s="34" t="s">
        <v>74</v>
      </c>
      <c r="F7978" s="34" t="s">
        <v>78</v>
      </c>
      <c r="G7978" s="9" t="s">
        <v>64</v>
      </c>
      <c r="H7978" s="10">
        <v>1267</v>
      </c>
      <c r="I7978" s="10">
        <v>1345</v>
      </c>
      <c r="J7978" s="53">
        <v>2612</v>
      </c>
      <c r="K7978" s="55">
        <v>759</v>
      </c>
      <c r="L7978" s="57">
        <v>749</v>
      </c>
      <c r="M7978" s="57">
        <v>23</v>
      </c>
      <c r="N7978" s="59">
        <v>1531</v>
      </c>
      <c r="O7978" s="61">
        <v>312</v>
      </c>
      <c r="P7978" s="10">
        <v>271</v>
      </c>
      <c r="Q7978" s="10">
        <v>11</v>
      </c>
      <c r="R7978" s="11">
        <v>594</v>
      </c>
      <c r="S7978" s="24">
        <f>Table1[[#This Row],[Female Voters]]/Table1[[#This Row],[Female Population]]</f>
        <v>0.59905288082083663</v>
      </c>
      <c r="T7978" s="24">
        <f>Table1[[#This Row],[Male Voters]]/Table1[[#This Row],[Male Population]]</f>
        <v>0.55687732342007434</v>
      </c>
      <c r="U7978" s="24">
        <f>Table1[[#This Row],[Total Voters]]/Table1[[#This Row],[Total Population]]</f>
        <v>0.58614088820826948</v>
      </c>
      <c r="V7978" s="24">
        <f>Table1[[#This Row],[Female Ballots]]/Table1[[#This Row],[Female Population]]</f>
        <v>0.24625098658247829</v>
      </c>
      <c r="W7978" s="24">
        <f>Table1[[#This Row],[Male Ballots]]/Table1[[#This Row],[Male Population]]</f>
        <v>0.20148698884758365</v>
      </c>
      <c r="X7978" s="24">
        <f>Table1[[#This Row],[Total Ballots]]/Table1[[#This Row],[Total Population]]</f>
        <v>0.22741194486983154</v>
      </c>
      <c r="Y7978" s="24">
        <f>Table1[[#This Row],[Female Ballots]]/Table1[[#This Row],[Female Voters]]</f>
        <v>0.41106719367588934</v>
      </c>
      <c r="Z7978" s="24">
        <f>Table1[[#This Row],[Male Ballots]]/Table1[[#This Row],[Male Voters]]</f>
        <v>0.36181575433911883</v>
      </c>
      <c r="AA7978" s="24">
        <f>Table1[[#This Row],[Total Ballots]]/Table1[[#This Row],[Total Voters]]</f>
        <v>0.38798171129980408</v>
      </c>
    </row>
    <row r="7979" spans="1:27" x14ac:dyDescent="0.35">
      <c r="A7979" s="8" t="s">
        <v>29</v>
      </c>
      <c r="B7979" s="16">
        <v>2007</v>
      </c>
      <c r="C7979" s="17" t="s">
        <v>82</v>
      </c>
      <c r="D7979" s="16"/>
      <c r="E7979" s="34" t="s">
        <v>74</v>
      </c>
      <c r="F7979" s="34" t="s">
        <v>78</v>
      </c>
      <c r="G7979" s="9" t="s">
        <v>65</v>
      </c>
      <c r="H7979" s="10">
        <v>1615</v>
      </c>
      <c r="I7979" s="10">
        <v>1602</v>
      </c>
      <c r="J7979" s="53">
        <v>3217</v>
      </c>
      <c r="K7979" s="55">
        <v>1267</v>
      </c>
      <c r="L7979" s="57">
        <v>1082</v>
      </c>
      <c r="M7979" s="57">
        <v>23</v>
      </c>
      <c r="N7979" s="59">
        <v>2372</v>
      </c>
      <c r="O7979" s="61">
        <v>653</v>
      </c>
      <c r="P7979" s="10">
        <v>528</v>
      </c>
      <c r="Q7979" s="10">
        <v>9</v>
      </c>
      <c r="R7979" s="11">
        <v>1190</v>
      </c>
      <c r="S7979" s="24">
        <f>Table1[[#This Row],[Female Voters]]/Table1[[#This Row],[Female Population]]</f>
        <v>0.78452012383900926</v>
      </c>
      <c r="T7979" s="24">
        <f>Table1[[#This Row],[Male Voters]]/Table1[[#This Row],[Male Population]]</f>
        <v>0.67540574282147314</v>
      </c>
      <c r="U7979" s="24">
        <f>Table1[[#This Row],[Total Voters]]/Table1[[#This Row],[Total Population]]</f>
        <v>0.73733291886851104</v>
      </c>
      <c r="V7979" s="24">
        <f>Table1[[#This Row],[Female Ballots]]/Table1[[#This Row],[Female Population]]</f>
        <v>0.40433436532507738</v>
      </c>
      <c r="W7979" s="24">
        <f>Table1[[#This Row],[Male Ballots]]/Table1[[#This Row],[Male Population]]</f>
        <v>0.32958801498127338</v>
      </c>
      <c r="X7979" s="24">
        <f>Table1[[#This Row],[Total Ballots]]/Table1[[#This Row],[Total Population]]</f>
        <v>0.36990985390115017</v>
      </c>
      <c r="Y7979" s="24">
        <f>Table1[[#This Row],[Female Ballots]]/Table1[[#This Row],[Female Voters]]</f>
        <v>0.51539068666140486</v>
      </c>
      <c r="Z7979" s="24">
        <f>Table1[[#This Row],[Male Ballots]]/Table1[[#This Row],[Male Voters]]</f>
        <v>0.4879852125693161</v>
      </c>
      <c r="AA7979" s="24">
        <f>Table1[[#This Row],[Total Ballots]]/Table1[[#This Row],[Total Voters]]</f>
        <v>0.50168634064080941</v>
      </c>
    </row>
    <row r="7980" spans="1:27" x14ac:dyDescent="0.35">
      <c r="A7980" s="8" t="s">
        <v>29</v>
      </c>
      <c r="B7980" s="16">
        <v>2007</v>
      </c>
      <c r="C7980" s="17" t="s">
        <v>82</v>
      </c>
      <c r="D7980" s="16"/>
      <c r="E7980" s="34" t="s">
        <v>74</v>
      </c>
      <c r="F7980" s="34" t="s">
        <v>78</v>
      </c>
      <c r="G7980" s="9" t="s">
        <v>66</v>
      </c>
      <c r="H7980" s="10">
        <v>1567</v>
      </c>
      <c r="I7980" s="10">
        <v>1572</v>
      </c>
      <c r="J7980" s="53">
        <v>3139</v>
      </c>
      <c r="K7980" s="55">
        <v>1362</v>
      </c>
      <c r="L7980" s="57">
        <v>1311</v>
      </c>
      <c r="M7980" s="57">
        <v>44</v>
      </c>
      <c r="N7980" s="59">
        <v>2717</v>
      </c>
      <c r="O7980" s="61">
        <v>976</v>
      </c>
      <c r="P7980" s="10">
        <v>891</v>
      </c>
      <c r="Q7980" s="10">
        <v>31</v>
      </c>
      <c r="R7980" s="11">
        <v>1898</v>
      </c>
      <c r="S7980" s="24">
        <f>Table1[[#This Row],[Female Voters]]/Table1[[#This Row],[Female Population]]</f>
        <v>0.8691767708998086</v>
      </c>
      <c r="T7980" s="24">
        <f>Table1[[#This Row],[Male Voters]]/Table1[[#This Row],[Male Population]]</f>
        <v>0.83396946564885499</v>
      </c>
      <c r="U7980" s="24">
        <f>Table1[[#This Row],[Total Voters]]/Table1[[#This Row],[Total Population]]</f>
        <v>0.86556228098120425</v>
      </c>
      <c r="V7980" s="24">
        <f>Table1[[#This Row],[Female Ballots]]/Table1[[#This Row],[Female Population]]</f>
        <v>0.6228462029355456</v>
      </c>
      <c r="W7980" s="24">
        <f>Table1[[#This Row],[Male Ballots]]/Table1[[#This Row],[Male Population]]</f>
        <v>0.56679389312977102</v>
      </c>
      <c r="X7980" s="24">
        <f>Table1[[#This Row],[Total Ballots]]/Table1[[#This Row],[Total Population]]</f>
        <v>0.60465116279069764</v>
      </c>
      <c r="Y7980" s="24">
        <f>Table1[[#This Row],[Female Ballots]]/Table1[[#This Row],[Female Voters]]</f>
        <v>0.71659324522760648</v>
      </c>
      <c r="Z7980" s="24">
        <f>Table1[[#This Row],[Male Ballots]]/Table1[[#This Row],[Male Voters]]</f>
        <v>0.6796338672768879</v>
      </c>
      <c r="AA7980" s="24">
        <f>Table1[[#This Row],[Total Ballots]]/Table1[[#This Row],[Total Voters]]</f>
        <v>0.69856459330143539</v>
      </c>
    </row>
    <row r="7981" spans="1:27" x14ac:dyDescent="0.35">
      <c r="A7981" s="8" t="s">
        <v>29</v>
      </c>
      <c r="B7981" s="16">
        <v>2007</v>
      </c>
      <c r="C7981" s="17" t="s">
        <v>82</v>
      </c>
      <c r="D7981" s="16"/>
      <c r="E7981" s="34" t="s">
        <v>74</v>
      </c>
      <c r="F7981" s="34" t="s">
        <v>78</v>
      </c>
      <c r="G7981" s="9" t="s">
        <v>67</v>
      </c>
      <c r="H7981" s="10">
        <v>1624</v>
      </c>
      <c r="I7981" s="10">
        <v>1566</v>
      </c>
      <c r="J7981" s="53">
        <v>3190</v>
      </c>
      <c r="K7981" s="55">
        <v>1371</v>
      </c>
      <c r="L7981" s="57">
        <v>1362</v>
      </c>
      <c r="M7981" s="57">
        <v>38</v>
      </c>
      <c r="N7981" s="59">
        <v>2771</v>
      </c>
      <c r="O7981" s="61">
        <v>1136</v>
      </c>
      <c r="P7981" s="10">
        <v>1126</v>
      </c>
      <c r="Q7981" s="10">
        <v>23</v>
      </c>
      <c r="R7981" s="11">
        <v>2285</v>
      </c>
      <c r="S7981" s="24">
        <f>Table1[[#This Row],[Female Voters]]/Table1[[#This Row],[Female Population]]</f>
        <v>0.84421182266009853</v>
      </c>
      <c r="T7981" s="24">
        <f>Table1[[#This Row],[Male Voters]]/Table1[[#This Row],[Male Population]]</f>
        <v>0.86973180076628354</v>
      </c>
      <c r="U7981" s="24">
        <f>Table1[[#This Row],[Total Voters]]/Table1[[#This Row],[Total Population]]</f>
        <v>0.86865203761755483</v>
      </c>
      <c r="V7981" s="24">
        <f>Table1[[#This Row],[Female Ballots]]/Table1[[#This Row],[Female Population]]</f>
        <v>0.69950738916256161</v>
      </c>
      <c r="W7981" s="24">
        <f>Table1[[#This Row],[Male Ballots]]/Table1[[#This Row],[Male Population]]</f>
        <v>0.71902937420178803</v>
      </c>
      <c r="X7981" s="24">
        <f>Table1[[#This Row],[Total Ballots]]/Table1[[#This Row],[Total Population]]</f>
        <v>0.71630094043887149</v>
      </c>
      <c r="Y7981" s="24">
        <f>Table1[[#This Row],[Female Ballots]]/Table1[[#This Row],[Female Voters]]</f>
        <v>0.82859226841721367</v>
      </c>
      <c r="Z7981" s="24">
        <f>Table1[[#This Row],[Male Ballots]]/Table1[[#This Row],[Male Voters]]</f>
        <v>0.82672540381791482</v>
      </c>
      <c r="AA7981" s="24">
        <f>Table1[[#This Row],[Total Ballots]]/Table1[[#This Row],[Total Voters]]</f>
        <v>0.82461205341032118</v>
      </c>
    </row>
    <row r="7982" spans="1:27" x14ac:dyDescent="0.35">
      <c r="A7982" s="8" t="s">
        <v>42</v>
      </c>
      <c r="B7982" s="16">
        <v>2007</v>
      </c>
      <c r="C7982" s="17" t="s">
        <v>82</v>
      </c>
      <c r="D7982" s="16"/>
      <c r="E7982" s="34" t="s">
        <v>74</v>
      </c>
      <c r="F7982" s="34" t="s">
        <v>78</v>
      </c>
      <c r="G7982" s="9" t="s">
        <v>79</v>
      </c>
      <c r="H7982" s="10">
        <v>28389</v>
      </c>
      <c r="I7982" s="10">
        <v>27768</v>
      </c>
      <c r="J7982" s="53">
        <v>56157</v>
      </c>
      <c r="K7982" s="55">
        <v>21147</v>
      </c>
      <c r="L7982" s="57">
        <v>18800</v>
      </c>
      <c r="M7982" s="57">
        <v>11</v>
      </c>
      <c r="N7982" s="59">
        <v>39958</v>
      </c>
      <c r="O7982" s="61">
        <v>11948</v>
      </c>
      <c r="P7982" s="10">
        <v>10525</v>
      </c>
      <c r="Q7982" s="10">
        <v>2</v>
      </c>
      <c r="R7982" s="11">
        <v>22475</v>
      </c>
      <c r="S7982" s="24">
        <f>Table1[[#This Row],[Female Voters]]/Table1[[#This Row],[Female Population]]</f>
        <v>0.74490119412448486</v>
      </c>
      <c r="T7982" s="24">
        <f>Table1[[#This Row],[Male Voters]]/Table1[[#This Row],[Male Population]]</f>
        <v>0.67703831748775567</v>
      </c>
      <c r="U7982" s="24">
        <f>Table1[[#This Row],[Total Voters]]/Table1[[#This Row],[Total Population]]</f>
        <v>0.71154085866410244</v>
      </c>
      <c r="V7982" s="24">
        <f>Table1[[#This Row],[Female Ballots]]/Table1[[#This Row],[Female Population]]</f>
        <v>0.42086723731022579</v>
      </c>
      <c r="W7982" s="24">
        <f>Table1[[#This Row],[Male Ballots]]/Table1[[#This Row],[Male Population]]</f>
        <v>0.37903341976375682</v>
      </c>
      <c r="X7982" s="24">
        <f>Table1[[#This Row],[Total Ballots]]/Table1[[#This Row],[Total Population]]</f>
        <v>0.40021724807236853</v>
      </c>
      <c r="Y7982" s="24">
        <f>Table1[[#This Row],[Female Ballots]]/Table1[[#This Row],[Female Voters]]</f>
        <v>0.56499739915827307</v>
      </c>
      <c r="Z7982" s="24">
        <f>Table1[[#This Row],[Male Ballots]]/Table1[[#This Row],[Male Voters]]</f>
        <v>0.55984042553191493</v>
      </c>
      <c r="AA7982" s="24">
        <f>Table1[[#This Row],[Total Ballots]]/Table1[[#This Row],[Total Voters]]</f>
        <v>0.56246558886831177</v>
      </c>
    </row>
    <row r="7983" spans="1:27" x14ac:dyDescent="0.35">
      <c r="A7983" s="8" t="s">
        <v>42</v>
      </c>
      <c r="B7983" s="16">
        <v>2007</v>
      </c>
      <c r="C7983" s="17" t="s">
        <v>82</v>
      </c>
      <c r="D7983" s="16"/>
      <c r="E7983" s="34" t="s">
        <v>74</v>
      </c>
      <c r="F7983" s="34" t="s">
        <v>78</v>
      </c>
      <c r="G7983" s="9" t="s">
        <v>62</v>
      </c>
      <c r="H7983" s="10">
        <v>3060</v>
      </c>
      <c r="I7983" s="10">
        <v>3379</v>
      </c>
      <c r="J7983" s="53">
        <v>6439</v>
      </c>
      <c r="K7983" s="55">
        <v>1922</v>
      </c>
      <c r="L7983" s="57">
        <v>1691</v>
      </c>
      <c r="M7983" s="57">
        <v>4</v>
      </c>
      <c r="N7983" s="59">
        <v>3617</v>
      </c>
      <c r="O7983" s="61">
        <v>363</v>
      </c>
      <c r="P7983" s="10">
        <v>302</v>
      </c>
      <c r="Q7983" s="10"/>
      <c r="R7983" s="11">
        <v>665</v>
      </c>
      <c r="S7983" s="24">
        <f>Table1[[#This Row],[Female Voters]]/Table1[[#This Row],[Female Population]]</f>
        <v>0.62810457516339868</v>
      </c>
      <c r="T7983" s="24">
        <f>Table1[[#This Row],[Male Voters]]/Table1[[#This Row],[Male Population]]</f>
        <v>0.50044391831902935</v>
      </c>
      <c r="U7983" s="24">
        <f>Table1[[#This Row],[Total Voters]]/Table1[[#This Row],[Total Population]]</f>
        <v>0.56173318838328934</v>
      </c>
      <c r="V7983" s="24">
        <f>Table1[[#This Row],[Female Ballots]]/Table1[[#This Row],[Female Population]]</f>
        <v>0.11862745098039215</v>
      </c>
      <c r="W7983" s="24">
        <f>Table1[[#This Row],[Male Ballots]]/Table1[[#This Row],[Male Population]]</f>
        <v>8.9375554897898793E-2</v>
      </c>
      <c r="X7983" s="24">
        <f>Table1[[#This Row],[Total Ballots]]/Table1[[#This Row],[Total Population]]</f>
        <v>0.103276906351918</v>
      </c>
      <c r="Y7983" s="24">
        <f>Table1[[#This Row],[Female Ballots]]/Table1[[#This Row],[Female Voters]]</f>
        <v>0.18886576482830386</v>
      </c>
      <c r="Z7983" s="24">
        <f>Table1[[#This Row],[Male Ballots]]/Table1[[#This Row],[Male Voters]]</f>
        <v>0.17859254878769959</v>
      </c>
      <c r="AA7983" s="24">
        <f>Table1[[#This Row],[Total Ballots]]/Table1[[#This Row],[Total Voters]]</f>
        <v>0.1838540226707216</v>
      </c>
    </row>
    <row r="7984" spans="1:27" x14ac:dyDescent="0.35">
      <c r="A7984" s="8" t="s">
        <v>42</v>
      </c>
      <c r="B7984" s="16">
        <v>2007</v>
      </c>
      <c r="C7984" s="17" t="s">
        <v>82</v>
      </c>
      <c r="D7984" s="16"/>
      <c r="E7984" s="34" t="s">
        <v>74</v>
      </c>
      <c r="F7984" s="34" t="s">
        <v>78</v>
      </c>
      <c r="G7984" s="9" t="s">
        <v>63</v>
      </c>
      <c r="H7984" s="10">
        <v>3911</v>
      </c>
      <c r="I7984" s="10">
        <v>4028</v>
      </c>
      <c r="J7984" s="53">
        <v>7939</v>
      </c>
      <c r="K7984" s="55">
        <v>2566</v>
      </c>
      <c r="L7984" s="57">
        <v>2189</v>
      </c>
      <c r="M7984" s="57">
        <v>2</v>
      </c>
      <c r="N7984" s="59">
        <v>4757</v>
      </c>
      <c r="O7984" s="61">
        <v>719</v>
      </c>
      <c r="P7984" s="10">
        <v>563</v>
      </c>
      <c r="Q7984" s="10"/>
      <c r="R7984" s="11">
        <v>1282</v>
      </c>
      <c r="S7984" s="24">
        <f>Table1[[#This Row],[Female Voters]]/Table1[[#This Row],[Female Population]]</f>
        <v>0.65609818460751723</v>
      </c>
      <c r="T7984" s="24">
        <f>Table1[[#This Row],[Male Voters]]/Table1[[#This Row],[Male Population]]</f>
        <v>0.5434458788480635</v>
      </c>
      <c r="U7984" s="24">
        <f>Table1[[#This Row],[Total Voters]]/Table1[[#This Row],[Total Population]]</f>
        <v>0.59919385313011719</v>
      </c>
      <c r="V7984" s="24">
        <f>Table1[[#This Row],[Female Ballots]]/Table1[[#This Row],[Female Population]]</f>
        <v>0.18384045001278446</v>
      </c>
      <c r="W7984" s="24">
        <f>Table1[[#This Row],[Male Ballots]]/Table1[[#This Row],[Male Population]]</f>
        <v>0.13977159880834161</v>
      </c>
      <c r="X7984" s="24">
        <f>Table1[[#This Row],[Total Ballots]]/Table1[[#This Row],[Total Population]]</f>
        <v>0.16148129487340976</v>
      </c>
      <c r="Y7984" s="24">
        <f>Table1[[#This Row],[Female Ballots]]/Table1[[#This Row],[Female Voters]]</f>
        <v>0.28020265003897116</v>
      </c>
      <c r="Z7984" s="24">
        <f>Table1[[#This Row],[Male Ballots]]/Table1[[#This Row],[Male Voters]]</f>
        <v>0.25719506624029237</v>
      </c>
      <c r="AA7984" s="24">
        <f>Table1[[#This Row],[Total Ballots]]/Table1[[#This Row],[Total Voters]]</f>
        <v>0.26949758250998529</v>
      </c>
    </row>
    <row r="7985" spans="1:27" x14ac:dyDescent="0.35">
      <c r="A7985" s="8" t="s">
        <v>42</v>
      </c>
      <c r="B7985" s="16">
        <v>2007</v>
      </c>
      <c r="C7985" s="17" t="s">
        <v>82</v>
      </c>
      <c r="D7985" s="16"/>
      <c r="E7985" s="34" t="s">
        <v>74</v>
      </c>
      <c r="F7985" s="34" t="s">
        <v>78</v>
      </c>
      <c r="G7985" s="9" t="s">
        <v>64</v>
      </c>
      <c r="H7985" s="10">
        <v>4552</v>
      </c>
      <c r="I7985" s="10">
        <v>4611</v>
      </c>
      <c r="J7985" s="53">
        <v>9163</v>
      </c>
      <c r="K7985" s="55">
        <v>3086</v>
      </c>
      <c r="L7985" s="57">
        <v>2627</v>
      </c>
      <c r="M7985" s="57">
        <v>1</v>
      </c>
      <c r="N7985" s="59">
        <v>5714</v>
      </c>
      <c r="O7985" s="61">
        <v>1320</v>
      </c>
      <c r="P7985" s="10">
        <v>981</v>
      </c>
      <c r="Q7985" s="10"/>
      <c r="R7985" s="11">
        <v>2301</v>
      </c>
      <c r="S7985" s="24">
        <f>Table1[[#This Row],[Female Voters]]/Table1[[#This Row],[Female Population]]</f>
        <v>0.67794376098418274</v>
      </c>
      <c r="T7985" s="24">
        <f>Table1[[#This Row],[Male Voters]]/Table1[[#This Row],[Male Population]]</f>
        <v>0.56972457167642598</v>
      </c>
      <c r="U7985" s="24">
        <f>Table1[[#This Row],[Total Voters]]/Table1[[#This Row],[Total Population]]</f>
        <v>0.62359489250245548</v>
      </c>
      <c r="V7985" s="24">
        <f>Table1[[#This Row],[Female Ballots]]/Table1[[#This Row],[Female Population]]</f>
        <v>0.28998242530755713</v>
      </c>
      <c r="W7985" s="24">
        <f>Table1[[#This Row],[Male Ballots]]/Table1[[#This Row],[Male Population]]</f>
        <v>0.21275211450878334</v>
      </c>
      <c r="X7985" s="24">
        <f>Table1[[#This Row],[Total Ballots]]/Table1[[#This Row],[Total Population]]</f>
        <v>0.25111862926988976</v>
      </c>
      <c r="Y7985" s="24">
        <f>Table1[[#This Row],[Female Ballots]]/Table1[[#This Row],[Female Voters]]</f>
        <v>0.42773817239144524</v>
      </c>
      <c r="Z7985" s="24">
        <f>Table1[[#This Row],[Male Ballots]]/Table1[[#This Row],[Male Voters]]</f>
        <v>0.37342976779596498</v>
      </c>
      <c r="AA7985" s="24">
        <f>Table1[[#This Row],[Total Ballots]]/Table1[[#This Row],[Total Voters]]</f>
        <v>0.40269513475673785</v>
      </c>
    </row>
    <row r="7986" spans="1:27" x14ac:dyDescent="0.35">
      <c r="A7986" s="8" t="s">
        <v>42</v>
      </c>
      <c r="B7986" s="16">
        <v>2007</v>
      </c>
      <c r="C7986" s="17" t="s">
        <v>82</v>
      </c>
      <c r="D7986" s="16"/>
      <c r="E7986" s="34" t="s">
        <v>74</v>
      </c>
      <c r="F7986" s="34" t="s">
        <v>78</v>
      </c>
      <c r="G7986" s="9" t="s">
        <v>65</v>
      </c>
      <c r="H7986" s="10">
        <v>5573</v>
      </c>
      <c r="I7986" s="10">
        <v>5497</v>
      </c>
      <c r="J7986" s="53">
        <v>11070</v>
      </c>
      <c r="K7986" s="55">
        <v>4130</v>
      </c>
      <c r="L7986" s="57">
        <v>3664</v>
      </c>
      <c r="M7986" s="57">
        <v>2</v>
      </c>
      <c r="N7986" s="59">
        <v>7796</v>
      </c>
      <c r="O7986" s="61">
        <v>2280</v>
      </c>
      <c r="P7986" s="10">
        <v>1968</v>
      </c>
      <c r="Q7986" s="10">
        <v>1</v>
      </c>
      <c r="R7986" s="11">
        <v>4249</v>
      </c>
      <c r="S7986" s="24">
        <f>Table1[[#This Row],[Female Voters]]/Table1[[#This Row],[Female Population]]</f>
        <v>0.74107303068365338</v>
      </c>
      <c r="T7986" s="24">
        <f>Table1[[#This Row],[Male Voters]]/Table1[[#This Row],[Male Population]]</f>
        <v>0.66654538839366928</v>
      </c>
      <c r="U7986" s="24">
        <f>Table1[[#This Row],[Total Voters]]/Table1[[#This Row],[Total Population]]</f>
        <v>0.70424570912375795</v>
      </c>
      <c r="V7986" s="24">
        <f>Table1[[#This Row],[Female Ballots]]/Table1[[#This Row],[Female Population]]</f>
        <v>0.4091153777139781</v>
      </c>
      <c r="W7986" s="24">
        <f>Table1[[#This Row],[Male Ballots]]/Table1[[#This Row],[Male Population]]</f>
        <v>0.35801346188830269</v>
      </c>
      <c r="X7986" s="24">
        <f>Table1[[#This Row],[Total Ballots]]/Table1[[#This Row],[Total Population]]</f>
        <v>0.38383017163504968</v>
      </c>
      <c r="Y7986" s="24">
        <f>Table1[[#This Row],[Female Ballots]]/Table1[[#This Row],[Female Voters]]</f>
        <v>0.55205811138014527</v>
      </c>
      <c r="Z7986" s="24">
        <f>Table1[[#This Row],[Male Ballots]]/Table1[[#This Row],[Male Voters]]</f>
        <v>0.53711790393013104</v>
      </c>
      <c r="AA7986" s="24">
        <f>Table1[[#This Row],[Total Ballots]]/Table1[[#This Row],[Total Voters]]</f>
        <v>0.5450230887634685</v>
      </c>
    </row>
    <row r="7987" spans="1:27" x14ac:dyDescent="0.35">
      <c r="A7987" s="8" t="s">
        <v>42</v>
      </c>
      <c r="B7987" s="16">
        <v>2007</v>
      </c>
      <c r="C7987" s="17" t="s">
        <v>82</v>
      </c>
      <c r="D7987" s="16"/>
      <c r="E7987" s="34" t="s">
        <v>74</v>
      </c>
      <c r="F7987" s="34" t="s">
        <v>78</v>
      </c>
      <c r="G7987" s="9" t="s">
        <v>66</v>
      </c>
      <c r="H7987" s="10">
        <v>4806</v>
      </c>
      <c r="I7987" s="10">
        <v>4777</v>
      </c>
      <c r="J7987" s="53">
        <v>9583</v>
      </c>
      <c r="K7987" s="55">
        <v>4072</v>
      </c>
      <c r="L7987" s="57">
        <v>3935</v>
      </c>
      <c r="M7987" s="57">
        <v>2</v>
      </c>
      <c r="N7987" s="59">
        <v>8009</v>
      </c>
      <c r="O7987" s="61">
        <v>2913</v>
      </c>
      <c r="P7987" s="10">
        <v>2726</v>
      </c>
      <c r="Q7987" s="10">
        <v>1</v>
      </c>
      <c r="R7987" s="11">
        <v>5640</v>
      </c>
      <c r="S7987" s="24">
        <f>Table1[[#This Row],[Female Voters]]/Table1[[#This Row],[Female Population]]</f>
        <v>0.84727424053266753</v>
      </c>
      <c r="T7987" s="24">
        <f>Table1[[#This Row],[Male Voters]]/Table1[[#This Row],[Male Population]]</f>
        <v>0.8237387481683065</v>
      </c>
      <c r="U7987" s="24">
        <f>Table1[[#This Row],[Total Voters]]/Table1[[#This Row],[Total Population]]</f>
        <v>0.83575080872378171</v>
      </c>
      <c r="V7987" s="24">
        <f>Table1[[#This Row],[Female Ballots]]/Table1[[#This Row],[Female Population]]</f>
        <v>0.60611735330836458</v>
      </c>
      <c r="W7987" s="24">
        <f>Table1[[#This Row],[Male Ballots]]/Table1[[#This Row],[Male Population]]</f>
        <v>0.57065103621519786</v>
      </c>
      <c r="X7987" s="24">
        <f>Table1[[#This Row],[Total Ballots]]/Table1[[#This Row],[Total Population]]</f>
        <v>0.58854221016383179</v>
      </c>
      <c r="Y7987" s="24">
        <f>Table1[[#This Row],[Female Ballots]]/Table1[[#This Row],[Female Voters]]</f>
        <v>0.71537328094302555</v>
      </c>
      <c r="Z7987" s="24">
        <f>Table1[[#This Row],[Male Ballots]]/Table1[[#This Row],[Male Voters]]</f>
        <v>0.69275730622617537</v>
      </c>
      <c r="AA7987" s="24">
        <f>Table1[[#This Row],[Total Ballots]]/Table1[[#This Row],[Total Voters]]</f>
        <v>0.70420776626295423</v>
      </c>
    </row>
    <row r="7988" spans="1:27" x14ac:dyDescent="0.35">
      <c r="A7988" s="8" t="s">
        <v>42</v>
      </c>
      <c r="B7988" s="16">
        <v>2007</v>
      </c>
      <c r="C7988" s="17" t="s">
        <v>82</v>
      </c>
      <c r="D7988" s="16"/>
      <c r="E7988" s="34" t="s">
        <v>74</v>
      </c>
      <c r="F7988" s="34" t="s">
        <v>78</v>
      </c>
      <c r="G7988" s="9" t="s">
        <v>67</v>
      </c>
      <c r="H7988" s="10">
        <v>6487</v>
      </c>
      <c r="I7988" s="10">
        <v>5476</v>
      </c>
      <c r="J7988" s="53">
        <v>11963</v>
      </c>
      <c r="K7988" s="55">
        <v>5371</v>
      </c>
      <c r="L7988" s="57">
        <v>4694</v>
      </c>
      <c r="M7988" s="57"/>
      <c r="N7988" s="59">
        <v>10065</v>
      </c>
      <c r="O7988" s="61">
        <v>4353</v>
      </c>
      <c r="P7988" s="10">
        <v>3985</v>
      </c>
      <c r="Q7988" s="10"/>
      <c r="R7988" s="11">
        <v>8338</v>
      </c>
      <c r="S7988" s="24">
        <f>Table1[[#This Row],[Female Voters]]/Table1[[#This Row],[Female Population]]</f>
        <v>0.82796361954678588</v>
      </c>
      <c r="T7988" s="24">
        <f>Table1[[#This Row],[Male Voters]]/Table1[[#This Row],[Male Population]]</f>
        <v>0.85719503287070853</v>
      </c>
      <c r="U7988" s="24">
        <f>Table1[[#This Row],[Total Voters]]/Table1[[#This Row],[Total Population]]</f>
        <v>0.8413441444453732</v>
      </c>
      <c r="V7988" s="24">
        <f>Table1[[#This Row],[Female Ballots]]/Table1[[#This Row],[Female Population]]</f>
        <v>0.67103437644519803</v>
      </c>
      <c r="W7988" s="24">
        <f>Table1[[#This Row],[Male Ballots]]/Table1[[#This Row],[Male Population]]</f>
        <v>0.72772096420745069</v>
      </c>
      <c r="X7988" s="24">
        <f>Table1[[#This Row],[Total Ballots]]/Table1[[#This Row],[Total Population]]</f>
        <v>0.69698236228370813</v>
      </c>
      <c r="Y7988" s="24">
        <f>Table1[[#This Row],[Female Ballots]]/Table1[[#This Row],[Female Voters]]</f>
        <v>0.81046360081921431</v>
      </c>
      <c r="Z7988" s="24">
        <f>Table1[[#This Row],[Male Ballots]]/Table1[[#This Row],[Male Voters]]</f>
        <v>0.84895611418832551</v>
      </c>
      <c r="AA7988" s="24">
        <f>Table1[[#This Row],[Total Ballots]]/Table1[[#This Row],[Total Voters]]</f>
        <v>0.82841530054644807</v>
      </c>
    </row>
    <row r="7989" spans="1:27" x14ac:dyDescent="0.35">
      <c r="A7989" s="8" t="s">
        <v>27</v>
      </c>
      <c r="B7989" s="16">
        <v>2007</v>
      </c>
      <c r="C7989" s="17" t="s">
        <v>82</v>
      </c>
      <c r="D7989" s="16"/>
      <c r="E7989" s="34" t="s">
        <v>74</v>
      </c>
      <c r="F7989" s="34" t="s">
        <v>78</v>
      </c>
      <c r="G7989" s="9" t="s">
        <v>79</v>
      </c>
      <c r="H7989" s="10">
        <v>4070</v>
      </c>
      <c r="I7989" s="10">
        <v>3993</v>
      </c>
      <c r="J7989" s="53">
        <v>8063</v>
      </c>
      <c r="K7989" s="55">
        <v>3411</v>
      </c>
      <c r="L7989" s="57">
        <v>3182</v>
      </c>
      <c r="M7989" s="57"/>
      <c r="N7989" s="59">
        <v>6593</v>
      </c>
      <c r="O7989" s="61">
        <v>2234</v>
      </c>
      <c r="P7989" s="10">
        <v>2071</v>
      </c>
      <c r="Q7989" s="10"/>
      <c r="R7989" s="11">
        <v>4305</v>
      </c>
      <c r="S7989" s="24">
        <f>Table1[[#This Row],[Female Voters]]/Table1[[#This Row],[Female Population]]</f>
        <v>0.83808353808353808</v>
      </c>
      <c r="T7989" s="24">
        <f>Table1[[#This Row],[Male Voters]]/Table1[[#This Row],[Male Population]]</f>
        <v>0.7968945654896068</v>
      </c>
      <c r="U7989" s="24">
        <f>Table1[[#This Row],[Total Voters]]/Table1[[#This Row],[Total Population]]</f>
        <v>0.81768572491628422</v>
      </c>
      <c r="V7989" s="24">
        <f>Table1[[#This Row],[Female Ballots]]/Table1[[#This Row],[Female Population]]</f>
        <v>0.54889434889434885</v>
      </c>
      <c r="W7989" s="24">
        <f>Table1[[#This Row],[Male Ballots]]/Table1[[#This Row],[Male Population]]</f>
        <v>0.5186576508890558</v>
      </c>
      <c r="X7989" s="24">
        <f>Table1[[#This Row],[Total Ballots]]/Table1[[#This Row],[Total Population]]</f>
        <v>0.5339203770308818</v>
      </c>
      <c r="Y7989" s="24">
        <f>Table1[[#This Row],[Female Ballots]]/Table1[[#This Row],[Female Voters]]</f>
        <v>0.65493990032248606</v>
      </c>
      <c r="Z7989" s="24">
        <f>Table1[[#This Row],[Male Ballots]]/Table1[[#This Row],[Male Voters]]</f>
        <v>0.65084852294154616</v>
      </c>
      <c r="AA7989" s="24">
        <f>Table1[[#This Row],[Total Ballots]]/Table1[[#This Row],[Total Voters]]</f>
        <v>0.65296526619141515</v>
      </c>
    </row>
    <row r="7990" spans="1:27" x14ac:dyDescent="0.35">
      <c r="A7990" s="8" t="s">
        <v>27</v>
      </c>
      <c r="B7990" s="16">
        <v>2007</v>
      </c>
      <c r="C7990" s="17" t="s">
        <v>82</v>
      </c>
      <c r="D7990" s="16"/>
      <c r="E7990" s="34" t="s">
        <v>74</v>
      </c>
      <c r="F7990" s="34" t="s">
        <v>78</v>
      </c>
      <c r="G7990" s="9" t="s">
        <v>62</v>
      </c>
      <c r="H7990" s="10">
        <v>291</v>
      </c>
      <c r="I7990" s="10">
        <v>319</v>
      </c>
      <c r="J7990" s="53">
        <v>610</v>
      </c>
      <c r="K7990" s="55">
        <v>253</v>
      </c>
      <c r="L7990" s="57">
        <v>239</v>
      </c>
      <c r="M7990" s="57"/>
      <c r="N7990" s="59">
        <v>492</v>
      </c>
      <c r="O7990" s="61">
        <v>63</v>
      </c>
      <c r="P7990" s="10">
        <v>59</v>
      </c>
      <c r="Q7990" s="10"/>
      <c r="R7990" s="11">
        <v>122</v>
      </c>
      <c r="S7990" s="24">
        <f>Table1[[#This Row],[Female Voters]]/Table1[[#This Row],[Female Population]]</f>
        <v>0.86941580756013748</v>
      </c>
      <c r="T7990" s="24">
        <f>Table1[[#This Row],[Male Voters]]/Table1[[#This Row],[Male Population]]</f>
        <v>0.7492163009404389</v>
      </c>
      <c r="U7990" s="24">
        <f>Table1[[#This Row],[Total Voters]]/Table1[[#This Row],[Total Population]]</f>
        <v>0.80655737704918029</v>
      </c>
      <c r="V7990" s="24">
        <f>Table1[[#This Row],[Female Ballots]]/Table1[[#This Row],[Female Population]]</f>
        <v>0.21649484536082475</v>
      </c>
      <c r="W7990" s="24">
        <f>Table1[[#This Row],[Male Ballots]]/Table1[[#This Row],[Male Population]]</f>
        <v>0.18495297805642633</v>
      </c>
      <c r="X7990" s="24">
        <f>Table1[[#This Row],[Total Ballots]]/Table1[[#This Row],[Total Population]]</f>
        <v>0.2</v>
      </c>
      <c r="Y7990" s="24">
        <f>Table1[[#This Row],[Female Ballots]]/Table1[[#This Row],[Female Voters]]</f>
        <v>0.24901185770750989</v>
      </c>
      <c r="Z7990" s="24">
        <f>Table1[[#This Row],[Male Ballots]]/Table1[[#This Row],[Male Voters]]</f>
        <v>0.24686192468619247</v>
      </c>
      <c r="AA7990" s="24">
        <f>Table1[[#This Row],[Total Ballots]]/Table1[[#This Row],[Total Voters]]</f>
        <v>0.24796747967479674</v>
      </c>
    </row>
    <row r="7991" spans="1:27" x14ac:dyDescent="0.35">
      <c r="A7991" s="8" t="s">
        <v>27</v>
      </c>
      <c r="B7991" s="16">
        <v>2007</v>
      </c>
      <c r="C7991" s="17" t="s">
        <v>82</v>
      </c>
      <c r="D7991" s="16"/>
      <c r="E7991" s="34" t="s">
        <v>74</v>
      </c>
      <c r="F7991" s="34" t="s">
        <v>78</v>
      </c>
      <c r="G7991" s="9" t="s">
        <v>63</v>
      </c>
      <c r="H7991" s="10">
        <v>426</v>
      </c>
      <c r="I7991" s="10">
        <v>415</v>
      </c>
      <c r="J7991" s="53">
        <v>841</v>
      </c>
      <c r="K7991" s="55">
        <v>367</v>
      </c>
      <c r="L7991" s="57">
        <v>328</v>
      </c>
      <c r="M7991" s="57"/>
      <c r="N7991" s="59">
        <v>695</v>
      </c>
      <c r="O7991" s="61">
        <v>132</v>
      </c>
      <c r="P7991" s="10">
        <v>126</v>
      </c>
      <c r="Q7991" s="10"/>
      <c r="R7991" s="11">
        <v>258</v>
      </c>
      <c r="S7991" s="24">
        <f>Table1[[#This Row],[Female Voters]]/Table1[[#This Row],[Female Population]]</f>
        <v>0.86150234741784038</v>
      </c>
      <c r="T7991" s="24">
        <f>Table1[[#This Row],[Male Voters]]/Table1[[#This Row],[Male Population]]</f>
        <v>0.7903614457831325</v>
      </c>
      <c r="U7991" s="24">
        <f>Table1[[#This Row],[Total Voters]]/Table1[[#This Row],[Total Population]]</f>
        <v>0.82639714625445893</v>
      </c>
      <c r="V7991" s="24">
        <f>Table1[[#This Row],[Female Ballots]]/Table1[[#This Row],[Female Population]]</f>
        <v>0.30985915492957744</v>
      </c>
      <c r="W7991" s="24">
        <f>Table1[[#This Row],[Male Ballots]]/Table1[[#This Row],[Male Population]]</f>
        <v>0.30361445783132529</v>
      </c>
      <c r="X7991" s="24">
        <f>Table1[[#This Row],[Total Ballots]]/Table1[[#This Row],[Total Population]]</f>
        <v>0.30677764565992865</v>
      </c>
      <c r="Y7991" s="24">
        <f>Table1[[#This Row],[Female Ballots]]/Table1[[#This Row],[Female Voters]]</f>
        <v>0.35967302452316074</v>
      </c>
      <c r="Z7991" s="24">
        <f>Table1[[#This Row],[Male Ballots]]/Table1[[#This Row],[Male Voters]]</f>
        <v>0.38414634146341464</v>
      </c>
      <c r="AA7991" s="24">
        <f>Table1[[#This Row],[Total Ballots]]/Table1[[#This Row],[Total Voters]]</f>
        <v>0.37122302158273379</v>
      </c>
    </row>
    <row r="7992" spans="1:27" x14ac:dyDescent="0.35">
      <c r="A7992" s="8" t="s">
        <v>27</v>
      </c>
      <c r="B7992" s="16">
        <v>2007</v>
      </c>
      <c r="C7992" s="17" t="s">
        <v>82</v>
      </c>
      <c r="D7992" s="16"/>
      <c r="E7992" s="34" t="s">
        <v>74</v>
      </c>
      <c r="F7992" s="34" t="s">
        <v>78</v>
      </c>
      <c r="G7992" s="9" t="s">
        <v>64</v>
      </c>
      <c r="H7992" s="10">
        <v>596</v>
      </c>
      <c r="I7992" s="10">
        <v>595</v>
      </c>
      <c r="J7992" s="53">
        <v>1191</v>
      </c>
      <c r="K7992" s="55">
        <v>435</v>
      </c>
      <c r="L7992" s="57">
        <v>377</v>
      </c>
      <c r="M7992" s="57"/>
      <c r="N7992" s="59">
        <v>812</v>
      </c>
      <c r="O7992" s="61">
        <v>232</v>
      </c>
      <c r="P7992" s="10">
        <v>182</v>
      </c>
      <c r="Q7992" s="10"/>
      <c r="R7992" s="11">
        <v>414</v>
      </c>
      <c r="S7992" s="24">
        <f>Table1[[#This Row],[Female Voters]]/Table1[[#This Row],[Female Population]]</f>
        <v>0.72986577181208057</v>
      </c>
      <c r="T7992" s="24">
        <f>Table1[[#This Row],[Male Voters]]/Table1[[#This Row],[Male Population]]</f>
        <v>0.63361344537815123</v>
      </c>
      <c r="U7992" s="24">
        <f>Table1[[#This Row],[Total Voters]]/Table1[[#This Row],[Total Population]]</f>
        <v>0.68178001679261124</v>
      </c>
      <c r="V7992" s="24">
        <f>Table1[[#This Row],[Female Ballots]]/Table1[[#This Row],[Female Population]]</f>
        <v>0.38926174496644295</v>
      </c>
      <c r="W7992" s="24">
        <f>Table1[[#This Row],[Male Ballots]]/Table1[[#This Row],[Male Population]]</f>
        <v>0.30588235294117649</v>
      </c>
      <c r="X7992" s="24">
        <f>Table1[[#This Row],[Total Ballots]]/Table1[[#This Row],[Total Population]]</f>
        <v>0.34760705289672544</v>
      </c>
      <c r="Y7992" s="24">
        <f>Table1[[#This Row],[Female Ballots]]/Table1[[#This Row],[Female Voters]]</f>
        <v>0.53333333333333333</v>
      </c>
      <c r="Z7992" s="24">
        <f>Table1[[#This Row],[Male Ballots]]/Table1[[#This Row],[Male Voters]]</f>
        <v>0.48275862068965519</v>
      </c>
      <c r="AA7992" s="24">
        <f>Table1[[#This Row],[Total Ballots]]/Table1[[#This Row],[Total Voters]]</f>
        <v>0.50985221674876846</v>
      </c>
    </row>
    <row r="7993" spans="1:27" x14ac:dyDescent="0.35">
      <c r="A7993" s="8" t="s">
        <v>27</v>
      </c>
      <c r="B7993" s="16">
        <v>2007</v>
      </c>
      <c r="C7993" s="17" t="s">
        <v>82</v>
      </c>
      <c r="D7993" s="16"/>
      <c r="E7993" s="34" t="s">
        <v>74</v>
      </c>
      <c r="F7993" s="34" t="s">
        <v>78</v>
      </c>
      <c r="G7993" s="9" t="s">
        <v>65</v>
      </c>
      <c r="H7993" s="10">
        <v>862</v>
      </c>
      <c r="I7993" s="10">
        <v>855</v>
      </c>
      <c r="J7993" s="53">
        <v>1717</v>
      </c>
      <c r="K7993" s="55">
        <v>692</v>
      </c>
      <c r="L7993" s="57">
        <v>641</v>
      </c>
      <c r="M7993" s="57"/>
      <c r="N7993" s="59">
        <v>1333</v>
      </c>
      <c r="O7993" s="61">
        <v>444</v>
      </c>
      <c r="P7993" s="10">
        <v>403</v>
      </c>
      <c r="Q7993" s="10"/>
      <c r="R7993" s="11">
        <v>847</v>
      </c>
      <c r="S7993" s="24">
        <f>Table1[[#This Row],[Female Voters]]/Table1[[#This Row],[Female Population]]</f>
        <v>0.80278422273781902</v>
      </c>
      <c r="T7993" s="24">
        <f>Table1[[#This Row],[Male Voters]]/Table1[[#This Row],[Male Population]]</f>
        <v>0.74970760233918132</v>
      </c>
      <c r="U7993" s="24">
        <f>Table1[[#This Row],[Total Voters]]/Table1[[#This Row],[Total Population]]</f>
        <v>0.77635410599883514</v>
      </c>
      <c r="V7993" s="24">
        <f>Table1[[#This Row],[Female Ballots]]/Table1[[#This Row],[Female Population]]</f>
        <v>0.51508120649651967</v>
      </c>
      <c r="W7993" s="24">
        <f>Table1[[#This Row],[Male Ballots]]/Table1[[#This Row],[Male Population]]</f>
        <v>0.47134502923976607</v>
      </c>
      <c r="X7993" s="24">
        <f>Table1[[#This Row],[Total Ballots]]/Table1[[#This Row],[Total Population]]</f>
        <v>0.49330227140361094</v>
      </c>
      <c r="Y7993" s="24">
        <f>Table1[[#This Row],[Female Ballots]]/Table1[[#This Row],[Female Voters]]</f>
        <v>0.64161849710982655</v>
      </c>
      <c r="Z7993" s="24">
        <f>Table1[[#This Row],[Male Ballots]]/Table1[[#This Row],[Male Voters]]</f>
        <v>0.62870514820592827</v>
      </c>
      <c r="AA7993" s="24">
        <f>Table1[[#This Row],[Total Ballots]]/Table1[[#This Row],[Total Voters]]</f>
        <v>0.63540885221305321</v>
      </c>
    </row>
    <row r="7994" spans="1:27" x14ac:dyDescent="0.35">
      <c r="A7994" s="8" t="s">
        <v>27</v>
      </c>
      <c r="B7994" s="16">
        <v>2007</v>
      </c>
      <c r="C7994" s="17" t="s">
        <v>82</v>
      </c>
      <c r="D7994" s="16"/>
      <c r="E7994" s="34" t="s">
        <v>74</v>
      </c>
      <c r="F7994" s="34" t="s">
        <v>78</v>
      </c>
      <c r="G7994" s="9" t="s">
        <v>66</v>
      </c>
      <c r="H7994" s="10">
        <v>826</v>
      </c>
      <c r="I7994" s="10">
        <v>836</v>
      </c>
      <c r="J7994" s="53">
        <v>1662</v>
      </c>
      <c r="K7994" s="55">
        <v>689</v>
      </c>
      <c r="L7994" s="57">
        <v>664</v>
      </c>
      <c r="M7994" s="57"/>
      <c r="N7994" s="59">
        <v>1353</v>
      </c>
      <c r="O7994" s="61">
        <v>561</v>
      </c>
      <c r="P7994" s="10">
        <v>521</v>
      </c>
      <c r="Q7994" s="10"/>
      <c r="R7994" s="11">
        <v>1082</v>
      </c>
      <c r="S7994" s="24">
        <f>Table1[[#This Row],[Female Voters]]/Table1[[#This Row],[Female Population]]</f>
        <v>0.83414043583535114</v>
      </c>
      <c r="T7994" s="24">
        <f>Table1[[#This Row],[Male Voters]]/Table1[[#This Row],[Male Population]]</f>
        <v>0.79425837320574166</v>
      </c>
      <c r="U7994" s="24">
        <f>Table1[[#This Row],[Total Voters]]/Table1[[#This Row],[Total Population]]</f>
        <v>0.8140794223826715</v>
      </c>
      <c r="V7994" s="24">
        <f>Table1[[#This Row],[Female Ballots]]/Table1[[#This Row],[Female Population]]</f>
        <v>0.67917675544794187</v>
      </c>
      <c r="W7994" s="24">
        <f>Table1[[#This Row],[Male Ballots]]/Table1[[#This Row],[Male Population]]</f>
        <v>0.62320574162679421</v>
      </c>
      <c r="X7994" s="24">
        <f>Table1[[#This Row],[Total Ballots]]/Table1[[#This Row],[Total Population]]</f>
        <v>0.65102286401925391</v>
      </c>
      <c r="Y7994" s="24">
        <f>Table1[[#This Row],[Female Ballots]]/Table1[[#This Row],[Female Voters]]</f>
        <v>0.81422351233671986</v>
      </c>
      <c r="Z7994" s="24">
        <f>Table1[[#This Row],[Male Ballots]]/Table1[[#This Row],[Male Voters]]</f>
        <v>0.78463855421686746</v>
      </c>
      <c r="AA7994" s="24">
        <f>Table1[[#This Row],[Total Ballots]]/Table1[[#This Row],[Total Voters]]</f>
        <v>0.79970436067997042</v>
      </c>
    </row>
    <row r="7995" spans="1:27" x14ac:dyDescent="0.35">
      <c r="A7995" s="8" t="s">
        <v>27</v>
      </c>
      <c r="B7995" s="16">
        <v>2007</v>
      </c>
      <c r="C7995" s="17" t="s">
        <v>82</v>
      </c>
      <c r="D7995" s="16"/>
      <c r="E7995" s="34" t="s">
        <v>74</v>
      </c>
      <c r="F7995" s="34" t="s">
        <v>78</v>
      </c>
      <c r="G7995" s="9" t="s">
        <v>67</v>
      </c>
      <c r="H7995" s="10">
        <v>1069</v>
      </c>
      <c r="I7995" s="10">
        <v>973</v>
      </c>
      <c r="J7995" s="53">
        <v>2042</v>
      </c>
      <c r="K7995" s="55">
        <v>975</v>
      </c>
      <c r="L7995" s="57">
        <v>933</v>
      </c>
      <c r="M7995" s="57"/>
      <c r="N7995" s="59">
        <v>1908</v>
      </c>
      <c r="O7995" s="61">
        <v>802</v>
      </c>
      <c r="P7995" s="10">
        <v>780</v>
      </c>
      <c r="Q7995" s="10"/>
      <c r="R7995" s="11">
        <v>1582</v>
      </c>
      <c r="S7995" s="24">
        <f>Table1[[#This Row],[Female Voters]]/Table1[[#This Row],[Female Population]]</f>
        <v>0.912067352666043</v>
      </c>
      <c r="T7995" s="24">
        <f>Table1[[#This Row],[Male Voters]]/Table1[[#This Row],[Male Population]]</f>
        <v>0.95889003083247693</v>
      </c>
      <c r="U7995" s="24">
        <f>Table1[[#This Row],[Total Voters]]/Table1[[#This Row],[Total Population]]</f>
        <v>0.93437806072477958</v>
      </c>
      <c r="V7995" s="24">
        <f>Table1[[#This Row],[Female Ballots]]/Table1[[#This Row],[Female Population]]</f>
        <v>0.75023386342376053</v>
      </c>
      <c r="W7995" s="24">
        <f>Table1[[#This Row],[Male Ballots]]/Table1[[#This Row],[Male Population]]</f>
        <v>0.80164439876670091</v>
      </c>
      <c r="X7995" s="24">
        <f>Table1[[#This Row],[Total Ballots]]/Table1[[#This Row],[Total Population]]</f>
        <v>0.77473065621939274</v>
      </c>
      <c r="Y7995" s="24">
        <f>Table1[[#This Row],[Female Ballots]]/Table1[[#This Row],[Female Voters]]</f>
        <v>0.82256410256410262</v>
      </c>
      <c r="Z7995" s="24">
        <f>Table1[[#This Row],[Male Ballots]]/Table1[[#This Row],[Male Voters]]</f>
        <v>0.83601286173633438</v>
      </c>
      <c r="AA7995" s="24">
        <f>Table1[[#This Row],[Total Ballots]]/Table1[[#This Row],[Total Voters]]</f>
        <v>0.82914046121593288</v>
      </c>
    </row>
    <row r="7996" spans="1:27" x14ac:dyDescent="0.35">
      <c r="A7996" s="8" t="s">
        <v>41</v>
      </c>
      <c r="B7996" s="16">
        <v>2007</v>
      </c>
      <c r="C7996" s="17" t="s">
        <v>82</v>
      </c>
      <c r="D7996" s="16"/>
      <c r="E7996" s="34" t="s">
        <v>74</v>
      </c>
      <c r="F7996" s="34" t="s">
        <v>78</v>
      </c>
      <c r="G7996" s="9" t="s">
        <v>79</v>
      </c>
      <c r="H7996" s="10">
        <v>22036</v>
      </c>
      <c r="I7996" s="10">
        <v>23698</v>
      </c>
      <c r="J7996" s="53">
        <v>45734</v>
      </c>
      <c r="K7996" s="55">
        <v>15796</v>
      </c>
      <c r="L7996" s="57">
        <v>14309</v>
      </c>
      <c r="M7996" s="57">
        <v>1</v>
      </c>
      <c r="N7996" s="59">
        <v>30106</v>
      </c>
      <c r="O7996" s="61">
        <v>9588</v>
      </c>
      <c r="P7996" s="10">
        <v>8864</v>
      </c>
      <c r="Q7996" s="10">
        <v>4</v>
      </c>
      <c r="R7996" s="11">
        <v>18456</v>
      </c>
      <c r="S7996" s="24">
        <f>Table1[[#This Row],[Female Voters]]/Table1[[#This Row],[Female Population]]</f>
        <v>0.71682701034670537</v>
      </c>
      <c r="T7996" s="24">
        <f>Table1[[#This Row],[Male Voters]]/Table1[[#This Row],[Male Population]]</f>
        <v>0.60380622837370246</v>
      </c>
      <c r="U7996" s="24">
        <f>Table1[[#This Row],[Total Voters]]/Table1[[#This Row],[Total Population]]</f>
        <v>0.65828486465211877</v>
      </c>
      <c r="V7996" s="24">
        <f>Table1[[#This Row],[Female Ballots]]/Table1[[#This Row],[Female Population]]</f>
        <v>0.43510618987111999</v>
      </c>
      <c r="W7996" s="24">
        <f>Table1[[#This Row],[Male Ballots]]/Table1[[#This Row],[Male Population]]</f>
        <v>0.37404000337581228</v>
      </c>
      <c r="X7996" s="24">
        <f>Table1[[#This Row],[Total Ballots]]/Table1[[#This Row],[Total Population]]</f>
        <v>0.40355096864477197</v>
      </c>
      <c r="Y7996" s="24">
        <f>Table1[[#This Row],[Female Ballots]]/Table1[[#This Row],[Female Voters]]</f>
        <v>0.60698911116738419</v>
      </c>
      <c r="Z7996" s="24">
        <f>Table1[[#This Row],[Male Ballots]]/Table1[[#This Row],[Male Voters]]</f>
        <v>0.61947026347054301</v>
      </c>
      <c r="AA7996" s="24">
        <f>Table1[[#This Row],[Total Ballots]]/Table1[[#This Row],[Total Voters]]</f>
        <v>0.61303394672158373</v>
      </c>
    </row>
    <row r="7997" spans="1:27" x14ac:dyDescent="0.35">
      <c r="A7997" s="8" t="s">
        <v>41</v>
      </c>
      <c r="B7997" s="16">
        <v>2007</v>
      </c>
      <c r="C7997" s="17" t="s">
        <v>82</v>
      </c>
      <c r="D7997" s="16"/>
      <c r="E7997" s="34" t="s">
        <v>74</v>
      </c>
      <c r="F7997" s="34" t="s">
        <v>78</v>
      </c>
      <c r="G7997" s="9" t="s">
        <v>62</v>
      </c>
      <c r="H7997" s="10">
        <v>2003</v>
      </c>
      <c r="I7997" s="10">
        <v>2613</v>
      </c>
      <c r="J7997" s="53">
        <v>4616</v>
      </c>
      <c r="K7997" s="55">
        <v>994</v>
      </c>
      <c r="L7997" s="57">
        <v>839</v>
      </c>
      <c r="M7997" s="57"/>
      <c r="N7997" s="59">
        <v>1833</v>
      </c>
      <c r="O7997" s="61">
        <v>206</v>
      </c>
      <c r="P7997" s="10">
        <v>172</v>
      </c>
      <c r="Q7997" s="10"/>
      <c r="R7997" s="11">
        <v>378</v>
      </c>
      <c r="S7997" s="24">
        <f>Table1[[#This Row],[Female Voters]]/Table1[[#This Row],[Female Population]]</f>
        <v>0.49625561657513728</v>
      </c>
      <c r="T7997" s="24">
        <f>Table1[[#This Row],[Male Voters]]/Table1[[#This Row],[Male Population]]</f>
        <v>0.32108687332567931</v>
      </c>
      <c r="U7997" s="24">
        <f>Table1[[#This Row],[Total Voters]]/Table1[[#This Row],[Total Population]]</f>
        <v>0.39709705372616982</v>
      </c>
      <c r="V7997" s="24">
        <f>Table1[[#This Row],[Female Ballots]]/Table1[[#This Row],[Female Population]]</f>
        <v>0.10284573140289566</v>
      </c>
      <c r="W7997" s="24">
        <f>Table1[[#This Row],[Male Ballots]]/Table1[[#This Row],[Male Population]]</f>
        <v>6.5824722541140454E-2</v>
      </c>
      <c r="X7997" s="24">
        <f>Table1[[#This Row],[Total Ballots]]/Table1[[#This Row],[Total Population]]</f>
        <v>8.1889081455805895E-2</v>
      </c>
      <c r="Y7997" s="24">
        <f>Table1[[#This Row],[Female Ballots]]/Table1[[#This Row],[Female Voters]]</f>
        <v>0.20724346076458752</v>
      </c>
      <c r="Z7997" s="24">
        <f>Table1[[#This Row],[Male Ballots]]/Table1[[#This Row],[Male Voters]]</f>
        <v>0.20500595947556616</v>
      </c>
      <c r="AA7997" s="24">
        <f>Table1[[#This Row],[Total Ballots]]/Table1[[#This Row],[Total Voters]]</f>
        <v>0.20621931260229132</v>
      </c>
    </row>
    <row r="7998" spans="1:27" x14ac:dyDescent="0.35">
      <c r="A7998" s="8" t="s">
        <v>41</v>
      </c>
      <c r="B7998" s="16">
        <v>2007</v>
      </c>
      <c r="C7998" s="17" t="s">
        <v>82</v>
      </c>
      <c r="D7998" s="16"/>
      <c r="E7998" s="34" t="s">
        <v>74</v>
      </c>
      <c r="F7998" s="34" t="s">
        <v>78</v>
      </c>
      <c r="G7998" s="9" t="s">
        <v>63</v>
      </c>
      <c r="H7998" s="10">
        <v>2791</v>
      </c>
      <c r="I7998" s="10">
        <v>3564</v>
      </c>
      <c r="J7998" s="53">
        <v>6355</v>
      </c>
      <c r="K7998" s="55">
        <v>1488</v>
      </c>
      <c r="L7998" s="57">
        <v>1158</v>
      </c>
      <c r="M7998" s="57"/>
      <c r="N7998" s="59">
        <v>2646</v>
      </c>
      <c r="O7998" s="61">
        <v>396</v>
      </c>
      <c r="P7998" s="10">
        <v>310</v>
      </c>
      <c r="Q7998" s="10"/>
      <c r="R7998" s="11">
        <v>706</v>
      </c>
      <c r="S7998" s="24">
        <f>Table1[[#This Row],[Female Voters]]/Table1[[#This Row],[Female Population]]</f>
        <v>0.53314224292368328</v>
      </c>
      <c r="T7998" s="24">
        <f>Table1[[#This Row],[Male Voters]]/Table1[[#This Row],[Male Population]]</f>
        <v>0.32491582491582494</v>
      </c>
      <c r="U7998" s="24">
        <f>Table1[[#This Row],[Total Voters]]/Table1[[#This Row],[Total Population]]</f>
        <v>0.41636506687647523</v>
      </c>
      <c r="V7998" s="24">
        <f>Table1[[#This Row],[Female Ballots]]/Table1[[#This Row],[Female Population]]</f>
        <v>0.14188462916517378</v>
      </c>
      <c r="W7998" s="24">
        <f>Table1[[#This Row],[Male Ballots]]/Table1[[#This Row],[Male Population]]</f>
        <v>8.6980920314253654E-2</v>
      </c>
      <c r="X7998" s="24">
        <f>Table1[[#This Row],[Total Ballots]]/Table1[[#This Row],[Total Population]]</f>
        <v>0.11109362706530292</v>
      </c>
      <c r="Y7998" s="24">
        <f>Table1[[#This Row],[Female Ballots]]/Table1[[#This Row],[Female Voters]]</f>
        <v>0.2661290322580645</v>
      </c>
      <c r="Z7998" s="24">
        <f>Table1[[#This Row],[Male Ballots]]/Table1[[#This Row],[Male Voters]]</f>
        <v>0.26770293609671847</v>
      </c>
      <c r="AA7998" s="24">
        <f>Table1[[#This Row],[Total Ballots]]/Table1[[#This Row],[Total Voters]]</f>
        <v>0.2668178382464097</v>
      </c>
    </row>
    <row r="7999" spans="1:27" x14ac:dyDescent="0.35">
      <c r="A7999" s="8" t="s">
        <v>41</v>
      </c>
      <c r="B7999" s="16">
        <v>2007</v>
      </c>
      <c r="C7999" s="17" t="s">
        <v>82</v>
      </c>
      <c r="D7999" s="16"/>
      <c r="E7999" s="34" t="s">
        <v>74</v>
      </c>
      <c r="F7999" s="34" t="s">
        <v>78</v>
      </c>
      <c r="G7999" s="9" t="s">
        <v>64</v>
      </c>
      <c r="H7999" s="10">
        <v>3421</v>
      </c>
      <c r="I7999" s="10">
        <v>3921</v>
      </c>
      <c r="J7999" s="53">
        <v>7342</v>
      </c>
      <c r="K7999" s="55">
        <v>2005</v>
      </c>
      <c r="L7999" s="57">
        <v>1728</v>
      </c>
      <c r="M7999" s="57"/>
      <c r="N7999" s="59">
        <v>3733</v>
      </c>
      <c r="O7999" s="61">
        <v>817</v>
      </c>
      <c r="P7999" s="10">
        <v>668</v>
      </c>
      <c r="Q7999" s="10"/>
      <c r="R7999" s="11">
        <v>1485</v>
      </c>
      <c r="S7999" s="24">
        <f>Table1[[#This Row],[Female Voters]]/Table1[[#This Row],[Female Population]]</f>
        <v>0.58608593978368895</v>
      </c>
      <c r="T7999" s="24">
        <f>Table1[[#This Row],[Male Voters]]/Table1[[#This Row],[Male Population]]</f>
        <v>0.44070390206579951</v>
      </c>
      <c r="U7999" s="24">
        <f>Table1[[#This Row],[Total Voters]]/Table1[[#This Row],[Total Population]]</f>
        <v>0.50844456551348405</v>
      </c>
      <c r="V7999" s="24">
        <f>Table1[[#This Row],[Female Ballots]]/Table1[[#This Row],[Female Population]]</f>
        <v>0.23881905875475007</v>
      </c>
      <c r="W7999" s="24">
        <f>Table1[[#This Row],[Male Ballots]]/Table1[[#This Row],[Male Population]]</f>
        <v>0.17036470288191788</v>
      </c>
      <c r="X7999" s="24">
        <f>Table1[[#This Row],[Total Ballots]]/Table1[[#This Row],[Total Population]]</f>
        <v>0.20226096431490057</v>
      </c>
      <c r="Y7999" s="24">
        <f>Table1[[#This Row],[Female Ballots]]/Table1[[#This Row],[Female Voters]]</f>
        <v>0.40748129675810474</v>
      </c>
      <c r="Z7999" s="24">
        <f>Table1[[#This Row],[Male Ballots]]/Table1[[#This Row],[Male Voters]]</f>
        <v>0.38657407407407407</v>
      </c>
      <c r="AA7999" s="24">
        <f>Table1[[#This Row],[Total Ballots]]/Table1[[#This Row],[Total Voters]]</f>
        <v>0.39780337530136617</v>
      </c>
    </row>
    <row r="8000" spans="1:27" x14ac:dyDescent="0.35">
      <c r="A8000" s="8" t="s">
        <v>41</v>
      </c>
      <c r="B8000" s="16">
        <v>2007</v>
      </c>
      <c r="C8000" s="17" t="s">
        <v>82</v>
      </c>
      <c r="D8000" s="16"/>
      <c r="E8000" s="34" t="s">
        <v>74</v>
      </c>
      <c r="F8000" s="34" t="s">
        <v>78</v>
      </c>
      <c r="G8000" s="9" t="s">
        <v>65</v>
      </c>
      <c r="H8000" s="10">
        <v>4391</v>
      </c>
      <c r="I8000" s="10">
        <v>4614</v>
      </c>
      <c r="J8000" s="53">
        <v>9005</v>
      </c>
      <c r="K8000" s="55">
        <v>3245</v>
      </c>
      <c r="L8000" s="57">
        <v>2920</v>
      </c>
      <c r="M8000" s="57">
        <v>1</v>
      </c>
      <c r="N8000" s="59">
        <v>6166</v>
      </c>
      <c r="O8000" s="61">
        <v>1783</v>
      </c>
      <c r="P8000" s="10">
        <v>1563</v>
      </c>
      <c r="Q8000" s="10">
        <v>1</v>
      </c>
      <c r="R8000" s="11">
        <v>3347</v>
      </c>
      <c r="S8000" s="24">
        <f>Table1[[#This Row],[Female Voters]]/Table1[[#This Row],[Female Population]]</f>
        <v>0.739011614666363</v>
      </c>
      <c r="T8000" s="24">
        <f>Table1[[#This Row],[Male Voters]]/Table1[[#This Row],[Male Population]]</f>
        <v>0.63285652362375377</v>
      </c>
      <c r="U8000" s="24">
        <f>Table1[[#This Row],[Total Voters]]/Table1[[#This Row],[Total Population]]</f>
        <v>0.68473070516379786</v>
      </c>
      <c r="V8000" s="24">
        <f>Table1[[#This Row],[Female Ballots]]/Table1[[#This Row],[Female Population]]</f>
        <v>0.40605784559325891</v>
      </c>
      <c r="W8000" s="24">
        <f>Table1[[#This Row],[Male Ballots]]/Table1[[#This Row],[Male Population]]</f>
        <v>0.33875162548764631</v>
      </c>
      <c r="X8000" s="24">
        <f>Table1[[#This Row],[Total Ballots]]/Table1[[#This Row],[Total Population]]</f>
        <v>0.37168239866740699</v>
      </c>
      <c r="Y8000" s="24">
        <f>Table1[[#This Row],[Female Ballots]]/Table1[[#This Row],[Female Voters]]</f>
        <v>0.54946070878274267</v>
      </c>
      <c r="Z8000" s="24">
        <f>Table1[[#This Row],[Male Ballots]]/Table1[[#This Row],[Male Voters]]</f>
        <v>0.53527397260273968</v>
      </c>
      <c r="AA8000" s="24">
        <f>Table1[[#This Row],[Total Ballots]]/Table1[[#This Row],[Total Voters]]</f>
        <v>0.54281543950697375</v>
      </c>
    </row>
    <row r="8001" spans="1:27" x14ac:dyDescent="0.35">
      <c r="A8001" s="14" t="s">
        <v>41</v>
      </c>
      <c r="B8001" s="16">
        <v>2007</v>
      </c>
      <c r="C8001" s="17" t="s">
        <v>82</v>
      </c>
      <c r="D8001" s="16"/>
      <c r="E8001" s="34" t="s">
        <v>74</v>
      </c>
      <c r="F8001" s="34" t="s">
        <v>78</v>
      </c>
      <c r="G8001" s="9" t="s">
        <v>66</v>
      </c>
      <c r="H8001" s="10">
        <v>4307</v>
      </c>
      <c r="I8001" s="10">
        <v>4174</v>
      </c>
      <c r="J8001" s="53">
        <v>8481</v>
      </c>
      <c r="K8001" s="55">
        <v>3667</v>
      </c>
      <c r="L8001" s="57">
        <v>3347</v>
      </c>
      <c r="M8001" s="57"/>
      <c r="N8001" s="59">
        <v>7014</v>
      </c>
      <c r="O8001" s="61">
        <v>2625</v>
      </c>
      <c r="P8001" s="10">
        <v>2438</v>
      </c>
      <c r="Q8001" s="10">
        <v>1</v>
      </c>
      <c r="R8001" s="11">
        <v>5064</v>
      </c>
      <c r="S8001" s="24">
        <f>Table1[[#This Row],[Female Voters]]/Table1[[#This Row],[Female Population]]</f>
        <v>0.85140469003947061</v>
      </c>
      <c r="T8001" s="24">
        <f>Table1[[#This Row],[Male Voters]]/Table1[[#This Row],[Male Population]]</f>
        <v>0.80186871106851942</v>
      </c>
      <c r="U8001" s="24">
        <f>Table1[[#This Row],[Total Voters]]/Table1[[#This Row],[Total Population]]</f>
        <v>0.82702511496285813</v>
      </c>
      <c r="V8001" s="24">
        <f>Table1[[#This Row],[Female Ballots]]/Table1[[#This Row],[Female Population]]</f>
        <v>0.60947295100998378</v>
      </c>
      <c r="W8001" s="24">
        <f>Table1[[#This Row],[Male Ballots]]/Table1[[#This Row],[Male Population]]</f>
        <v>0.58409199808337331</v>
      </c>
      <c r="X8001" s="24">
        <f>Table1[[#This Row],[Total Ballots]]/Table1[[#This Row],[Total Population]]</f>
        <v>0.59709939865581885</v>
      </c>
      <c r="Y8001" s="24">
        <f>Table1[[#This Row],[Female Ballots]]/Table1[[#This Row],[Female Voters]]</f>
        <v>0.71584401418052901</v>
      </c>
      <c r="Z8001" s="24">
        <f>Table1[[#This Row],[Male Ballots]]/Table1[[#This Row],[Male Voters]]</f>
        <v>0.72841350463101284</v>
      </c>
      <c r="AA8001" s="24">
        <f>Table1[[#This Row],[Total Ballots]]/Table1[[#This Row],[Total Voters]]</f>
        <v>0.7219846022241232</v>
      </c>
    </row>
    <row r="8002" spans="1:27" x14ac:dyDescent="0.35">
      <c r="A8002" s="8" t="s">
        <v>41</v>
      </c>
      <c r="B8002" s="16">
        <v>2007</v>
      </c>
      <c r="C8002" s="17" t="s">
        <v>82</v>
      </c>
      <c r="D8002" s="16"/>
      <c r="E8002" s="34" t="s">
        <v>74</v>
      </c>
      <c r="F8002" s="34" t="s">
        <v>78</v>
      </c>
      <c r="G8002" s="9" t="s">
        <v>67</v>
      </c>
      <c r="H8002" s="10">
        <v>5123</v>
      </c>
      <c r="I8002" s="10">
        <v>4812</v>
      </c>
      <c r="J8002" s="53">
        <v>9935</v>
      </c>
      <c r="K8002" s="55">
        <v>4397</v>
      </c>
      <c r="L8002" s="57">
        <v>4317</v>
      </c>
      <c r="M8002" s="57"/>
      <c r="N8002" s="59">
        <v>8714</v>
      </c>
      <c r="O8002" s="61">
        <v>3761</v>
      </c>
      <c r="P8002" s="10">
        <v>3713</v>
      </c>
      <c r="Q8002" s="10">
        <v>2</v>
      </c>
      <c r="R8002" s="11">
        <v>7476</v>
      </c>
      <c r="S8002" s="24">
        <f>Table1[[#This Row],[Female Voters]]/Table1[[#This Row],[Female Population]]</f>
        <v>0.85828616045285966</v>
      </c>
      <c r="T8002" s="24">
        <f>Table1[[#This Row],[Male Voters]]/Table1[[#This Row],[Male Population]]</f>
        <v>0.8971321695760599</v>
      </c>
      <c r="U8002" s="24">
        <f>Table1[[#This Row],[Total Voters]]/Table1[[#This Row],[Total Population]]</f>
        <v>0.87710115752390538</v>
      </c>
      <c r="V8002" s="24">
        <f>Table1[[#This Row],[Female Ballots]]/Table1[[#This Row],[Female Population]]</f>
        <v>0.73414015225453833</v>
      </c>
      <c r="W8002" s="24">
        <f>Table1[[#This Row],[Male Ballots]]/Table1[[#This Row],[Male Population]]</f>
        <v>0.77161263507896927</v>
      </c>
      <c r="X8002" s="24">
        <f>Table1[[#This Row],[Total Ballots]]/Table1[[#This Row],[Total Population]]</f>
        <v>0.75249119275289378</v>
      </c>
      <c r="Y8002" s="24">
        <f>Table1[[#This Row],[Female Ballots]]/Table1[[#This Row],[Female Voters]]</f>
        <v>0.85535592449397313</v>
      </c>
      <c r="Z8002" s="24">
        <f>Table1[[#This Row],[Male Ballots]]/Table1[[#This Row],[Male Voters]]</f>
        <v>0.86008802409080376</v>
      </c>
      <c r="AA8002" s="24">
        <f>Table1[[#This Row],[Total Ballots]]/Table1[[#This Row],[Total Voters]]</f>
        <v>0.85792976818912092</v>
      </c>
    </row>
    <row r="8003" spans="1:27" x14ac:dyDescent="0.35">
      <c r="A8003" s="8" t="s">
        <v>49</v>
      </c>
      <c r="B8003" s="16">
        <v>2007</v>
      </c>
      <c r="C8003" s="17" t="s">
        <v>82</v>
      </c>
      <c r="D8003" s="16"/>
      <c r="E8003" s="34" t="s">
        <v>74</v>
      </c>
      <c r="F8003" s="34" t="s">
        <v>78</v>
      </c>
      <c r="G8003" s="9" t="s">
        <v>79</v>
      </c>
      <c r="H8003" s="10">
        <v>15165.919999999998</v>
      </c>
      <c r="I8003" s="10">
        <v>15215.95</v>
      </c>
      <c r="J8003" s="53">
        <v>30381.91</v>
      </c>
      <c r="K8003" s="55">
        <v>10263</v>
      </c>
      <c r="L8003" s="57">
        <v>9275</v>
      </c>
      <c r="M8003" s="57"/>
      <c r="N8003" s="59">
        <v>19538</v>
      </c>
      <c r="O8003" s="61">
        <v>5199</v>
      </c>
      <c r="P8003" s="10">
        <v>4822</v>
      </c>
      <c r="Q8003" s="10"/>
      <c r="R8003" s="11">
        <v>10021</v>
      </c>
      <c r="S8003" s="24">
        <f>Table1[[#This Row],[Female Voters]]/Table1[[#This Row],[Female Population]]</f>
        <v>0.67671463386329356</v>
      </c>
      <c r="T8003" s="24">
        <f>Table1[[#This Row],[Male Voters]]/Table1[[#This Row],[Male Population]]</f>
        <v>0.60955773382536083</v>
      </c>
      <c r="U8003" s="24">
        <f>Table1[[#This Row],[Total Voters]]/Table1[[#This Row],[Total Population]]</f>
        <v>0.64308004335474633</v>
      </c>
      <c r="V8003" s="24">
        <f>Table1[[#This Row],[Female Ballots]]/Table1[[#This Row],[Female Population]]</f>
        <v>0.34280808549695635</v>
      </c>
      <c r="W8003" s="24">
        <f>Table1[[#This Row],[Male Ballots]]/Table1[[#This Row],[Male Population]]</f>
        <v>0.31690430107880219</v>
      </c>
      <c r="X8003" s="24">
        <f>Table1[[#This Row],[Total Ballots]]/Table1[[#This Row],[Total Population]]</f>
        <v>0.32983443108086358</v>
      </c>
      <c r="Y8003" s="24">
        <f>Table1[[#This Row],[Female Ballots]]/Table1[[#This Row],[Female Voters]]</f>
        <v>0.50657702426191176</v>
      </c>
      <c r="Z8003" s="24">
        <f>Table1[[#This Row],[Male Ballots]]/Table1[[#This Row],[Male Voters]]</f>
        <v>0.51989218328840969</v>
      </c>
      <c r="AA8003" s="24">
        <f>Table1[[#This Row],[Total Ballots]]/Table1[[#This Row],[Total Voters]]</f>
        <v>0.512897942471082</v>
      </c>
    </row>
    <row r="8004" spans="1:27" x14ac:dyDescent="0.35">
      <c r="A8004" s="8" t="s">
        <v>49</v>
      </c>
      <c r="B8004" s="16">
        <v>2007</v>
      </c>
      <c r="C8004" s="17" t="s">
        <v>82</v>
      </c>
      <c r="D8004" s="16"/>
      <c r="E8004" s="34" t="s">
        <v>74</v>
      </c>
      <c r="F8004" s="34" t="s">
        <v>78</v>
      </c>
      <c r="G8004" s="9" t="s">
        <v>62</v>
      </c>
      <c r="H8004" s="10">
        <v>1475</v>
      </c>
      <c r="I8004" s="10">
        <v>1615.01</v>
      </c>
      <c r="J8004" s="53">
        <v>3090.01</v>
      </c>
      <c r="K8004" s="55">
        <v>641</v>
      </c>
      <c r="L8004" s="57">
        <v>525</v>
      </c>
      <c r="M8004" s="57"/>
      <c r="N8004" s="59">
        <v>1166</v>
      </c>
      <c r="O8004" s="61">
        <v>94</v>
      </c>
      <c r="P8004" s="10">
        <v>77</v>
      </c>
      <c r="Q8004" s="10"/>
      <c r="R8004" s="11">
        <v>171</v>
      </c>
      <c r="S8004" s="24">
        <f>Table1[[#This Row],[Female Voters]]/Table1[[#This Row],[Female Population]]</f>
        <v>0.43457627118644065</v>
      </c>
      <c r="T8004" s="24">
        <f>Table1[[#This Row],[Male Voters]]/Table1[[#This Row],[Male Population]]</f>
        <v>0.32507538653011436</v>
      </c>
      <c r="U8004" s="24">
        <f>Table1[[#This Row],[Total Voters]]/Table1[[#This Row],[Total Population]]</f>
        <v>0.37734505713573741</v>
      </c>
      <c r="V8004" s="24">
        <f>Table1[[#This Row],[Female Ballots]]/Table1[[#This Row],[Female Population]]</f>
        <v>6.3728813559322028E-2</v>
      </c>
      <c r="W8004" s="24">
        <f>Table1[[#This Row],[Male Ballots]]/Table1[[#This Row],[Male Population]]</f>
        <v>4.7677723357750106E-2</v>
      </c>
      <c r="X8004" s="24">
        <f>Table1[[#This Row],[Total Ballots]]/Table1[[#This Row],[Total Population]]</f>
        <v>5.5339626732599567E-2</v>
      </c>
      <c r="Y8004" s="24">
        <f>Table1[[#This Row],[Female Ballots]]/Table1[[#This Row],[Female Voters]]</f>
        <v>0.14664586583463338</v>
      </c>
      <c r="Z8004" s="24">
        <f>Table1[[#This Row],[Male Ballots]]/Table1[[#This Row],[Male Voters]]</f>
        <v>0.14666666666666667</v>
      </c>
      <c r="AA8004" s="24">
        <f>Table1[[#This Row],[Total Ballots]]/Table1[[#This Row],[Total Voters]]</f>
        <v>0.14665523156089194</v>
      </c>
    </row>
    <row r="8005" spans="1:27" x14ac:dyDescent="0.35">
      <c r="A8005" s="8" t="s">
        <v>49</v>
      </c>
      <c r="B8005" s="16">
        <v>2007</v>
      </c>
      <c r="C8005" s="17" t="s">
        <v>82</v>
      </c>
      <c r="D8005" s="16"/>
      <c r="E8005" s="34" t="s">
        <v>74</v>
      </c>
      <c r="F8005" s="34" t="s">
        <v>78</v>
      </c>
      <c r="G8005" s="9" t="s">
        <v>63</v>
      </c>
      <c r="H8005" s="10">
        <v>2018</v>
      </c>
      <c r="I8005" s="10">
        <v>2133</v>
      </c>
      <c r="J8005" s="53">
        <v>4151.01</v>
      </c>
      <c r="K8005" s="55">
        <v>1087</v>
      </c>
      <c r="L8005" s="57">
        <v>946</v>
      </c>
      <c r="M8005" s="57"/>
      <c r="N8005" s="59">
        <v>2033</v>
      </c>
      <c r="O8005" s="61">
        <v>208</v>
      </c>
      <c r="P8005" s="10">
        <v>156</v>
      </c>
      <c r="Q8005" s="10"/>
      <c r="R8005" s="11">
        <v>364</v>
      </c>
      <c r="S8005" s="24">
        <f>Table1[[#This Row],[Female Voters]]/Table1[[#This Row],[Female Population]]</f>
        <v>0.53865213082259666</v>
      </c>
      <c r="T8005" s="24">
        <f>Table1[[#This Row],[Male Voters]]/Table1[[#This Row],[Male Population]]</f>
        <v>0.44350679793717768</v>
      </c>
      <c r="U8005" s="24">
        <f>Table1[[#This Row],[Total Voters]]/Table1[[#This Row],[Total Population]]</f>
        <v>0.48976032339117465</v>
      </c>
      <c r="V8005" s="24">
        <f>Table1[[#This Row],[Female Ballots]]/Table1[[#This Row],[Female Population]]</f>
        <v>0.10307234886025768</v>
      </c>
      <c r="W8005" s="24">
        <f>Table1[[#This Row],[Male Ballots]]/Table1[[#This Row],[Male Population]]</f>
        <v>7.3136427566807313E-2</v>
      </c>
      <c r="X8005" s="24">
        <f>Table1[[#This Row],[Total Ballots]]/Table1[[#This Row],[Total Population]]</f>
        <v>8.7689502072989464E-2</v>
      </c>
      <c r="Y8005" s="24">
        <f>Table1[[#This Row],[Female Ballots]]/Table1[[#This Row],[Female Voters]]</f>
        <v>0.19135234590616376</v>
      </c>
      <c r="Z8005" s="24">
        <f>Table1[[#This Row],[Male Ballots]]/Table1[[#This Row],[Male Voters]]</f>
        <v>0.16490486257928119</v>
      </c>
      <c r="AA8005" s="24">
        <f>Table1[[#This Row],[Total Ballots]]/Table1[[#This Row],[Total Voters]]</f>
        <v>0.17904574520413183</v>
      </c>
    </row>
    <row r="8006" spans="1:27" x14ac:dyDescent="0.35">
      <c r="A8006" s="8" t="s">
        <v>49</v>
      </c>
      <c r="B8006" s="16">
        <v>2007</v>
      </c>
      <c r="C8006" s="17" t="s">
        <v>82</v>
      </c>
      <c r="D8006" s="16"/>
      <c r="E8006" s="34" t="s">
        <v>74</v>
      </c>
      <c r="F8006" s="34" t="s">
        <v>78</v>
      </c>
      <c r="G8006" s="9" t="s">
        <v>64</v>
      </c>
      <c r="H8006" s="10">
        <v>2481</v>
      </c>
      <c r="I8006" s="10">
        <v>2476</v>
      </c>
      <c r="J8006" s="53">
        <v>4957</v>
      </c>
      <c r="K8006" s="55">
        <v>1315</v>
      </c>
      <c r="L8006" s="57">
        <v>1132</v>
      </c>
      <c r="M8006" s="57"/>
      <c r="N8006" s="59">
        <v>2447</v>
      </c>
      <c r="O8006" s="61">
        <v>422</v>
      </c>
      <c r="P8006" s="10">
        <v>355</v>
      </c>
      <c r="Q8006" s="10"/>
      <c r="R8006" s="11">
        <v>777</v>
      </c>
      <c r="S8006" s="24">
        <f>Table1[[#This Row],[Female Voters]]/Table1[[#This Row],[Female Population]]</f>
        <v>0.53002821442966541</v>
      </c>
      <c r="T8006" s="24">
        <f>Table1[[#This Row],[Male Voters]]/Table1[[#This Row],[Male Population]]</f>
        <v>0.45718901453957994</v>
      </c>
      <c r="U8006" s="24">
        <f>Table1[[#This Row],[Total Voters]]/Table1[[#This Row],[Total Population]]</f>
        <v>0.49364535001008675</v>
      </c>
      <c r="V8006" s="24">
        <f>Table1[[#This Row],[Female Ballots]]/Table1[[#This Row],[Female Population]]</f>
        <v>0.17009270455461509</v>
      </c>
      <c r="W8006" s="24">
        <f>Table1[[#This Row],[Male Ballots]]/Table1[[#This Row],[Male Population]]</f>
        <v>0.14337641357027464</v>
      </c>
      <c r="X8006" s="24">
        <f>Table1[[#This Row],[Total Ballots]]/Table1[[#This Row],[Total Population]]</f>
        <v>0.15674803308452692</v>
      </c>
      <c r="Y8006" s="24">
        <f>Table1[[#This Row],[Female Ballots]]/Table1[[#This Row],[Female Voters]]</f>
        <v>0.32091254752851711</v>
      </c>
      <c r="Z8006" s="24">
        <f>Table1[[#This Row],[Male Ballots]]/Table1[[#This Row],[Male Voters]]</f>
        <v>0.31360424028268552</v>
      </c>
      <c r="AA8006" s="24">
        <f>Table1[[#This Row],[Total Ballots]]/Table1[[#This Row],[Total Voters]]</f>
        <v>0.31753167143440947</v>
      </c>
    </row>
    <row r="8007" spans="1:27" x14ac:dyDescent="0.35">
      <c r="A8007" s="8" t="s">
        <v>49</v>
      </c>
      <c r="B8007" s="16">
        <v>2007</v>
      </c>
      <c r="C8007" s="17" t="s">
        <v>82</v>
      </c>
      <c r="D8007" s="16"/>
      <c r="E8007" s="34" t="s">
        <v>74</v>
      </c>
      <c r="F8007" s="34" t="s">
        <v>78</v>
      </c>
      <c r="G8007" s="9" t="s">
        <v>65</v>
      </c>
      <c r="H8007" s="10">
        <v>3112.99</v>
      </c>
      <c r="I8007" s="10">
        <v>3015.99</v>
      </c>
      <c r="J8007" s="53">
        <v>6128.98</v>
      </c>
      <c r="K8007" s="55">
        <v>2332</v>
      </c>
      <c r="L8007" s="57">
        <v>2005</v>
      </c>
      <c r="M8007" s="57"/>
      <c r="N8007" s="59">
        <v>4337</v>
      </c>
      <c r="O8007" s="61">
        <v>1038</v>
      </c>
      <c r="P8007" s="10">
        <v>911</v>
      </c>
      <c r="Q8007" s="10"/>
      <c r="R8007" s="11">
        <v>1949</v>
      </c>
      <c r="S8007" s="24">
        <f>Table1[[#This Row],[Female Voters]]/Table1[[#This Row],[Female Population]]</f>
        <v>0.74911901419535565</v>
      </c>
      <c r="T8007" s="24">
        <f>Table1[[#This Row],[Male Voters]]/Table1[[#This Row],[Male Population]]</f>
        <v>0.66479000261937216</v>
      </c>
      <c r="U8007" s="24">
        <f>Table1[[#This Row],[Total Voters]]/Table1[[#This Row],[Total Population]]</f>
        <v>0.70762182288080566</v>
      </c>
      <c r="V8007" s="24">
        <f>Table1[[#This Row],[Female Ballots]]/Table1[[#This Row],[Female Population]]</f>
        <v>0.33344148230479381</v>
      </c>
      <c r="W8007" s="24">
        <f>Table1[[#This Row],[Male Ballots]]/Table1[[#This Row],[Male Population]]</f>
        <v>0.30205670443204391</v>
      </c>
      <c r="X8007" s="24">
        <f>Table1[[#This Row],[Total Ballots]]/Table1[[#This Row],[Total Population]]</f>
        <v>0.31799744818876879</v>
      </c>
      <c r="Y8007" s="24">
        <f>Table1[[#This Row],[Female Ballots]]/Table1[[#This Row],[Female Voters]]</f>
        <v>0.44511149228130359</v>
      </c>
      <c r="Z8007" s="24">
        <f>Table1[[#This Row],[Male Ballots]]/Table1[[#This Row],[Male Voters]]</f>
        <v>0.45436408977556109</v>
      </c>
      <c r="AA8007" s="24">
        <f>Table1[[#This Row],[Total Ballots]]/Table1[[#This Row],[Total Voters]]</f>
        <v>0.44938897855660592</v>
      </c>
    </row>
    <row r="8008" spans="1:27" x14ac:dyDescent="0.35">
      <c r="A8008" s="8" t="s">
        <v>49</v>
      </c>
      <c r="B8008" s="16">
        <v>2007</v>
      </c>
      <c r="C8008" s="17" t="s">
        <v>82</v>
      </c>
      <c r="D8008" s="16"/>
      <c r="E8008" s="34" t="s">
        <v>74</v>
      </c>
      <c r="F8008" s="34" t="s">
        <v>78</v>
      </c>
      <c r="G8008" s="9" t="s">
        <v>66</v>
      </c>
      <c r="H8008" s="10">
        <v>2833.98</v>
      </c>
      <c r="I8008" s="10">
        <v>2930.98</v>
      </c>
      <c r="J8008" s="53">
        <v>5764.9699999999993</v>
      </c>
      <c r="K8008" s="55">
        <v>2279</v>
      </c>
      <c r="L8008" s="57">
        <v>2221</v>
      </c>
      <c r="M8008" s="57"/>
      <c r="N8008" s="59">
        <v>4500</v>
      </c>
      <c r="O8008" s="61">
        <v>1450</v>
      </c>
      <c r="P8008" s="10">
        <v>1367</v>
      </c>
      <c r="Q8008" s="10"/>
      <c r="R8008" s="11">
        <v>2817</v>
      </c>
      <c r="S8008" s="24">
        <f>Table1[[#This Row],[Female Voters]]/Table1[[#This Row],[Female Population]]</f>
        <v>0.80416940133663606</v>
      </c>
      <c r="T8008" s="24">
        <f>Table1[[#This Row],[Male Voters]]/Table1[[#This Row],[Male Population]]</f>
        <v>0.75776702672826157</v>
      </c>
      <c r="U8008" s="24">
        <f>Table1[[#This Row],[Total Voters]]/Table1[[#This Row],[Total Population]]</f>
        <v>0.78057648175098926</v>
      </c>
      <c r="V8008" s="24">
        <f>Table1[[#This Row],[Female Ballots]]/Table1[[#This Row],[Female Population]]</f>
        <v>0.51164792976661799</v>
      </c>
      <c r="W8008" s="24">
        <f>Table1[[#This Row],[Male Ballots]]/Table1[[#This Row],[Male Population]]</f>
        <v>0.46639690478952434</v>
      </c>
      <c r="X8008" s="24">
        <f>Table1[[#This Row],[Total Ballots]]/Table1[[#This Row],[Total Population]]</f>
        <v>0.48864087757611929</v>
      </c>
      <c r="Y8008" s="24">
        <f>Table1[[#This Row],[Female Ballots]]/Table1[[#This Row],[Female Voters]]</f>
        <v>0.63624396665204042</v>
      </c>
      <c r="Z8008" s="24">
        <f>Table1[[#This Row],[Male Ballots]]/Table1[[#This Row],[Male Voters]]</f>
        <v>0.61548851868527688</v>
      </c>
      <c r="AA8008" s="24">
        <f>Table1[[#This Row],[Total Ballots]]/Table1[[#This Row],[Total Voters]]</f>
        <v>0.626</v>
      </c>
    </row>
    <row r="8009" spans="1:27" x14ac:dyDescent="0.35">
      <c r="A8009" s="8" t="s">
        <v>49</v>
      </c>
      <c r="B8009" s="16">
        <v>2007</v>
      </c>
      <c r="C8009" s="17" t="s">
        <v>82</v>
      </c>
      <c r="D8009" s="16"/>
      <c r="E8009" s="34" t="s">
        <v>74</v>
      </c>
      <c r="F8009" s="34" t="s">
        <v>78</v>
      </c>
      <c r="G8009" s="9" t="s">
        <v>67</v>
      </c>
      <c r="H8009" s="10">
        <v>3244.95</v>
      </c>
      <c r="I8009" s="10">
        <v>3044.9700000000003</v>
      </c>
      <c r="J8009" s="53">
        <v>6289.94</v>
      </c>
      <c r="K8009" s="55">
        <v>2609</v>
      </c>
      <c r="L8009" s="57">
        <v>2446</v>
      </c>
      <c r="M8009" s="57"/>
      <c r="N8009" s="59">
        <v>5055</v>
      </c>
      <c r="O8009" s="61">
        <v>1987</v>
      </c>
      <c r="P8009" s="10">
        <v>1956</v>
      </c>
      <c r="Q8009" s="10"/>
      <c r="R8009" s="11">
        <v>3943</v>
      </c>
      <c r="S8009" s="24">
        <f>Table1[[#This Row],[Female Voters]]/Table1[[#This Row],[Female Population]]</f>
        <v>0.8040185519037274</v>
      </c>
      <c r="T8009" s="24">
        <f>Table1[[#This Row],[Male Voters]]/Table1[[#This Row],[Male Population]]</f>
        <v>0.80329198645635258</v>
      </c>
      <c r="U8009" s="24">
        <f>Table1[[#This Row],[Total Voters]]/Table1[[#This Row],[Total Population]]</f>
        <v>0.8036642638880499</v>
      </c>
      <c r="V8009" s="24">
        <f>Table1[[#This Row],[Female Ballots]]/Table1[[#This Row],[Female Population]]</f>
        <v>0.61233609146519985</v>
      </c>
      <c r="W8009" s="24">
        <f>Table1[[#This Row],[Male Ballots]]/Table1[[#This Row],[Male Population]]</f>
        <v>0.64237086079665806</v>
      </c>
      <c r="X8009" s="24">
        <f>Table1[[#This Row],[Total Ballots]]/Table1[[#This Row],[Total Population]]</f>
        <v>0.6268740242355253</v>
      </c>
      <c r="Y8009" s="24">
        <f>Table1[[#This Row],[Female Ballots]]/Table1[[#This Row],[Female Voters]]</f>
        <v>0.76159448064392488</v>
      </c>
      <c r="Z8009" s="24">
        <f>Table1[[#This Row],[Male Ballots]]/Table1[[#This Row],[Male Voters]]</f>
        <v>0.79967293540474249</v>
      </c>
      <c r="AA8009" s="24">
        <f>Table1[[#This Row],[Total Ballots]]/Table1[[#This Row],[Total Voters]]</f>
        <v>0.78001978239366965</v>
      </c>
    </row>
    <row r="8010" spans="1:27" x14ac:dyDescent="0.35">
      <c r="A8010" s="8" t="s">
        <v>34</v>
      </c>
      <c r="B8010" s="16">
        <v>2007</v>
      </c>
      <c r="C8010" s="17" t="s">
        <v>82</v>
      </c>
      <c r="D8010" s="16"/>
      <c r="E8010" s="34" t="s">
        <v>74</v>
      </c>
      <c r="F8010" s="34" t="s">
        <v>78</v>
      </c>
      <c r="G8010" s="9" t="s">
        <v>79</v>
      </c>
      <c r="H8010" s="10">
        <v>8497</v>
      </c>
      <c r="I8010" s="10">
        <v>8312</v>
      </c>
      <c r="J8010" s="53">
        <v>16809</v>
      </c>
      <c r="K8010" s="55">
        <v>6646</v>
      </c>
      <c r="L8010" s="57">
        <v>5887</v>
      </c>
      <c r="M8010" s="57"/>
      <c r="N8010" s="59">
        <v>12533</v>
      </c>
      <c r="O8010" s="61">
        <v>3740</v>
      </c>
      <c r="P8010" s="10">
        <v>3340</v>
      </c>
      <c r="Q8010" s="10"/>
      <c r="R8010" s="11">
        <v>7080</v>
      </c>
      <c r="S8010" s="24">
        <f>Table1[[#This Row],[Female Voters]]/Table1[[#This Row],[Female Population]]</f>
        <v>0.7821584088501824</v>
      </c>
      <c r="T8010" s="24">
        <f>Table1[[#This Row],[Male Voters]]/Table1[[#This Row],[Male Population]]</f>
        <v>0.70825312800769968</v>
      </c>
      <c r="U8010" s="24">
        <f>Table1[[#This Row],[Total Voters]]/Table1[[#This Row],[Total Population]]</f>
        <v>0.74561246951038129</v>
      </c>
      <c r="V8010" s="24">
        <f>Table1[[#This Row],[Female Ballots]]/Table1[[#This Row],[Female Population]]</f>
        <v>0.44015534894668706</v>
      </c>
      <c r="W8010" s="24">
        <f>Table1[[#This Row],[Male Ballots]]/Table1[[#This Row],[Male Population]]</f>
        <v>0.40182868142444661</v>
      </c>
      <c r="X8010" s="24">
        <f>Table1[[#This Row],[Total Ballots]]/Table1[[#This Row],[Total Population]]</f>
        <v>0.42120292700339101</v>
      </c>
      <c r="Y8010" s="24">
        <f>Table1[[#This Row],[Female Ballots]]/Table1[[#This Row],[Female Voters]]</f>
        <v>0.56274450797472164</v>
      </c>
      <c r="Z8010" s="24">
        <f>Table1[[#This Row],[Male Ballots]]/Table1[[#This Row],[Male Voters]]</f>
        <v>0.56735179208425346</v>
      </c>
      <c r="AA8010" s="24">
        <f>Table1[[#This Row],[Total Ballots]]/Table1[[#This Row],[Total Voters]]</f>
        <v>0.56490864118726558</v>
      </c>
    </row>
    <row r="8011" spans="1:27" x14ac:dyDescent="0.35">
      <c r="A8011" s="8" t="s">
        <v>34</v>
      </c>
      <c r="B8011" s="16">
        <v>2007</v>
      </c>
      <c r="C8011" s="17" t="s">
        <v>82</v>
      </c>
      <c r="D8011" s="16"/>
      <c r="E8011" s="34" t="s">
        <v>74</v>
      </c>
      <c r="F8011" s="34" t="s">
        <v>78</v>
      </c>
      <c r="G8011" s="9" t="s">
        <v>62</v>
      </c>
      <c r="H8011" s="10">
        <v>626</v>
      </c>
      <c r="I8011" s="10">
        <v>723</v>
      </c>
      <c r="J8011" s="53">
        <v>1349</v>
      </c>
      <c r="K8011" s="55">
        <v>399</v>
      </c>
      <c r="L8011" s="57">
        <v>338</v>
      </c>
      <c r="M8011" s="57"/>
      <c r="N8011" s="59">
        <v>737</v>
      </c>
      <c r="O8011" s="61">
        <v>57</v>
      </c>
      <c r="P8011" s="10">
        <v>52</v>
      </c>
      <c r="Q8011" s="10"/>
      <c r="R8011" s="11">
        <v>109</v>
      </c>
      <c r="S8011" s="24">
        <f>Table1[[#This Row],[Female Voters]]/Table1[[#This Row],[Female Population]]</f>
        <v>0.63738019169329074</v>
      </c>
      <c r="T8011" s="24">
        <f>Table1[[#This Row],[Male Voters]]/Table1[[#This Row],[Male Population]]</f>
        <v>0.46749654218533887</v>
      </c>
      <c r="U8011" s="24">
        <f>Table1[[#This Row],[Total Voters]]/Table1[[#This Row],[Total Population]]</f>
        <v>0.54633061527057081</v>
      </c>
      <c r="V8011" s="24">
        <f>Table1[[#This Row],[Female Ballots]]/Table1[[#This Row],[Female Population]]</f>
        <v>9.1054313099041537E-2</v>
      </c>
      <c r="W8011" s="24">
        <f>Table1[[#This Row],[Male Ballots]]/Table1[[#This Row],[Male Population]]</f>
        <v>7.1922544951590589E-2</v>
      </c>
      <c r="X8011" s="24">
        <f>Table1[[#This Row],[Total Ballots]]/Table1[[#This Row],[Total Population]]</f>
        <v>8.0800593031875464E-2</v>
      </c>
      <c r="Y8011" s="24">
        <f>Table1[[#This Row],[Female Ballots]]/Table1[[#This Row],[Female Voters]]</f>
        <v>0.14285714285714285</v>
      </c>
      <c r="Z8011" s="24">
        <f>Table1[[#This Row],[Male Ballots]]/Table1[[#This Row],[Male Voters]]</f>
        <v>0.15384615384615385</v>
      </c>
      <c r="AA8011" s="24">
        <f>Table1[[#This Row],[Total Ballots]]/Table1[[#This Row],[Total Voters]]</f>
        <v>0.14789687924016282</v>
      </c>
    </row>
    <row r="8012" spans="1:27" x14ac:dyDescent="0.35">
      <c r="A8012" s="8" t="s">
        <v>34</v>
      </c>
      <c r="B8012" s="16">
        <v>2007</v>
      </c>
      <c r="C8012" s="17" t="s">
        <v>82</v>
      </c>
      <c r="D8012" s="16"/>
      <c r="E8012" s="34" t="s">
        <v>74</v>
      </c>
      <c r="F8012" s="34" t="s">
        <v>78</v>
      </c>
      <c r="G8012" s="9" t="s">
        <v>63</v>
      </c>
      <c r="H8012" s="10">
        <v>829</v>
      </c>
      <c r="I8012" s="10">
        <v>911</v>
      </c>
      <c r="J8012" s="53">
        <v>1740</v>
      </c>
      <c r="K8012" s="55">
        <v>498</v>
      </c>
      <c r="L8012" s="57">
        <v>482</v>
      </c>
      <c r="M8012" s="57"/>
      <c r="N8012" s="59">
        <v>980</v>
      </c>
      <c r="O8012" s="61">
        <v>119</v>
      </c>
      <c r="P8012" s="10">
        <v>94</v>
      </c>
      <c r="Q8012" s="10"/>
      <c r="R8012" s="11">
        <v>213</v>
      </c>
      <c r="S8012" s="24">
        <f>Table1[[#This Row],[Female Voters]]/Table1[[#This Row],[Female Population]]</f>
        <v>0.60072376357056689</v>
      </c>
      <c r="T8012" s="24">
        <f>Table1[[#This Row],[Male Voters]]/Table1[[#This Row],[Male Population]]</f>
        <v>0.52908891328210761</v>
      </c>
      <c r="U8012" s="24">
        <f>Table1[[#This Row],[Total Voters]]/Table1[[#This Row],[Total Population]]</f>
        <v>0.56321839080459768</v>
      </c>
      <c r="V8012" s="24">
        <f>Table1[[#This Row],[Female Ballots]]/Table1[[#This Row],[Female Population]]</f>
        <v>0.14354644149577805</v>
      </c>
      <c r="W8012" s="24">
        <f>Table1[[#This Row],[Male Ballots]]/Table1[[#This Row],[Male Population]]</f>
        <v>0.10318331503841932</v>
      </c>
      <c r="X8012" s="24">
        <f>Table1[[#This Row],[Total Ballots]]/Table1[[#This Row],[Total Population]]</f>
        <v>0.12241379310344827</v>
      </c>
      <c r="Y8012" s="24">
        <f>Table1[[#This Row],[Female Ballots]]/Table1[[#This Row],[Female Voters]]</f>
        <v>0.23895582329317269</v>
      </c>
      <c r="Z8012" s="24">
        <f>Table1[[#This Row],[Male Ballots]]/Table1[[#This Row],[Male Voters]]</f>
        <v>0.19502074688796681</v>
      </c>
      <c r="AA8012" s="24">
        <f>Table1[[#This Row],[Total Ballots]]/Table1[[#This Row],[Total Voters]]</f>
        <v>0.2173469387755102</v>
      </c>
    </row>
    <row r="8013" spans="1:27" x14ac:dyDescent="0.35">
      <c r="A8013" s="8" t="s">
        <v>34</v>
      </c>
      <c r="B8013" s="16">
        <v>2007</v>
      </c>
      <c r="C8013" s="17" t="s">
        <v>82</v>
      </c>
      <c r="D8013" s="16"/>
      <c r="E8013" s="34" t="s">
        <v>74</v>
      </c>
      <c r="F8013" s="34" t="s">
        <v>78</v>
      </c>
      <c r="G8013" s="9" t="s">
        <v>64</v>
      </c>
      <c r="H8013" s="10">
        <v>1119</v>
      </c>
      <c r="I8013" s="10">
        <v>1101</v>
      </c>
      <c r="J8013" s="53">
        <v>2220</v>
      </c>
      <c r="K8013" s="55">
        <v>682</v>
      </c>
      <c r="L8013" s="57">
        <v>610</v>
      </c>
      <c r="M8013" s="57"/>
      <c r="N8013" s="59">
        <v>1292</v>
      </c>
      <c r="O8013" s="61">
        <v>232</v>
      </c>
      <c r="P8013" s="10">
        <v>210</v>
      </c>
      <c r="Q8013" s="10"/>
      <c r="R8013" s="11">
        <v>442</v>
      </c>
      <c r="S8013" s="24">
        <f>Table1[[#This Row],[Female Voters]]/Table1[[#This Row],[Female Population]]</f>
        <v>0.60947274352100089</v>
      </c>
      <c r="T8013" s="24">
        <f>Table1[[#This Row],[Male Voters]]/Table1[[#This Row],[Male Population]]</f>
        <v>0.55404178019981831</v>
      </c>
      <c r="U8013" s="24">
        <f>Table1[[#This Row],[Total Voters]]/Table1[[#This Row],[Total Population]]</f>
        <v>0.58198198198198203</v>
      </c>
      <c r="V8013" s="24">
        <f>Table1[[#This Row],[Female Ballots]]/Table1[[#This Row],[Female Population]]</f>
        <v>0.20732797140303844</v>
      </c>
      <c r="W8013" s="24">
        <f>Table1[[#This Row],[Male Ballots]]/Table1[[#This Row],[Male Population]]</f>
        <v>0.1907356948228883</v>
      </c>
      <c r="X8013" s="24">
        <f>Table1[[#This Row],[Total Ballots]]/Table1[[#This Row],[Total Population]]</f>
        <v>0.19909909909909909</v>
      </c>
      <c r="Y8013" s="24">
        <f>Table1[[#This Row],[Female Ballots]]/Table1[[#This Row],[Female Voters]]</f>
        <v>0.34017595307917886</v>
      </c>
      <c r="Z8013" s="24">
        <f>Table1[[#This Row],[Male Ballots]]/Table1[[#This Row],[Male Voters]]</f>
        <v>0.34426229508196721</v>
      </c>
      <c r="AA8013" s="24">
        <f>Table1[[#This Row],[Total Ballots]]/Table1[[#This Row],[Total Voters]]</f>
        <v>0.34210526315789475</v>
      </c>
    </row>
    <row r="8014" spans="1:27" x14ac:dyDescent="0.35">
      <c r="A8014" s="8" t="s">
        <v>34</v>
      </c>
      <c r="B8014" s="16">
        <v>2007</v>
      </c>
      <c r="C8014" s="17" t="s">
        <v>82</v>
      </c>
      <c r="D8014" s="16"/>
      <c r="E8014" s="34" t="s">
        <v>74</v>
      </c>
      <c r="F8014" s="34" t="s">
        <v>78</v>
      </c>
      <c r="G8014" s="9" t="s">
        <v>65</v>
      </c>
      <c r="H8014" s="10">
        <v>1560</v>
      </c>
      <c r="I8014" s="10">
        <v>1541</v>
      </c>
      <c r="J8014" s="53">
        <v>3101</v>
      </c>
      <c r="K8014" s="55">
        <v>1237</v>
      </c>
      <c r="L8014" s="57">
        <v>1018</v>
      </c>
      <c r="M8014" s="57"/>
      <c r="N8014" s="59">
        <v>2255</v>
      </c>
      <c r="O8014" s="61">
        <v>596</v>
      </c>
      <c r="P8014" s="10">
        <v>452</v>
      </c>
      <c r="Q8014" s="10"/>
      <c r="R8014" s="11">
        <v>1048</v>
      </c>
      <c r="S8014" s="24">
        <f>Table1[[#This Row],[Female Voters]]/Table1[[#This Row],[Female Population]]</f>
        <v>0.79294871794871791</v>
      </c>
      <c r="T8014" s="24">
        <f>Table1[[#This Row],[Male Voters]]/Table1[[#This Row],[Male Population]]</f>
        <v>0.66060999351070737</v>
      </c>
      <c r="U8014" s="24">
        <f>Table1[[#This Row],[Total Voters]]/Table1[[#This Row],[Total Population]]</f>
        <v>0.72718477910351498</v>
      </c>
      <c r="V8014" s="24">
        <f>Table1[[#This Row],[Female Ballots]]/Table1[[#This Row],[Female Population]]</f>
        <v>0.38205128205128203</v>
      </c>
      <c r="W8014" s="24">
        <f>Table1[[#This Row],[Male Ballots]]/Table1[[#This Row],[Male Population]]</f>
        <v>0.29331602855288774</v>
      </c>
      <c r="X8014" s="24">
        <f>Table1[[#This Row],[Total Ballots]]/Table1[[#This Row],[Total Population]]</f>
        <v>0.3379554982263786</v>
      </c>
      <c r="Y8014" s="24">
        <f>Table1[[#This Row],[Female Ballots]]/Table1[[#This Row],[Female Voters]]</f>
        <v>0.48181083265966046</v>
      </c>
      <c r="Z8014" s="24">
        <f>Table1[[#This Row],[Male Ballots]]/Table1[[#This Row],[Male Voters]]</f>
        <v>0.44400785854616898</v>
      </c>
      <c r="AA8014" s="24">
        <f>Table1[[#This Row],[Total Ballots]]/Table1[[#This Row],[Total Voters]]</f>
        <v>0.46474501108647448</v>
      </c>
    </row>
    <row r="8015" spans="1:27" x14ac:dyDescent="0.35">
      <c r="A8015" s="8" t="s">
        <v>34</v>
      </c>
      <c r="B8015" s="16">
        <v>2007</v>
      </c>
      <c r="C8015" s="17" t="s">
        <v>82</v>
      </c>
      <c r="D8015" s="16"/>
      <c r="E8015" s="34" t="s">
        <v>74</v>
      </c>
      <c r="F8015" s="34" t="s">
        <v>78</v>
      </c>
      <c r="G8015" s="9" t="s">
        <v>66</v>
      </c>
      <c r="H8015" s="10">
        <v>1845</v>
      </c>
      <c r="I8015" s="10">
        <v>1732</v>
      </c>
      <c r="J8015" s="53">
        <v>3577</v>
      </c>
      <c r="K8015" s="55">
        <v>1577</v>
      </c>
      <c r="L8015" s="57">
        <v>1367</v>
      </c>
      <c r="M8015" s="57"/>
      <c r="N8015" s="59">
        <v>2944</v>
      </c>
      <c r="O8015" s="61">
        <v>1007</v>
      </c>
      <c r="P8015" s="10">
        <v>887</v>
      </c>
      <c r="Q8015" s="10"/>
      <c r="R8015" s="11">
        <v>1894</v>
      </c>
      <c r="S8015" s="24">
        <f>Table1[[#This Row],[Female Voters]]/Table1[[#This Row],[Female Population]]</f>
        <v>0.85474254742547429</v>
      </c>
      <c r="T8015" s="24">
        <f>Table1[[#This Row],[Male Voters]]/Table1[[#This Row],[Male Population]]</f>
        <v>0.78926096997690531</v>
      </c>
      <c r="U8015" s="24">
        <f>Table1[[#This Row],[Total Voters]]/Table1[[#This Row],[Total Population]]</f>
        <v>0.82303606374056471</v>
      </c>
      <c r="V8015" s="24">
        <f>Table1[[#This Row],[Female Ballots]]/Table1[[#This Row],[Female Population]]</f>
        <v>0.54579945799457996</v>
      </c>
      <c r="W8015" s="24">
        <f>Table1[[#This Row],[Male Ballots]]/Table1[[#This Row],[Male Population]]</f>
        <v>0.51212471131639725</v>
      </c>
      <c r="X8015" s="24">
        <f>Table1[[#This Row],[Total Ballots]]/Table1[[#This Row],[Total Population]]</f>
        <v>0.52949398937657255</v>
      </c>
      <c r="Y8015" s="24">
        <f>Table1[[#This Row],[Female Ballots]]/Table1[[#This Row],[Female Voters]]</f>
        <v>0.63855421686746983</v>
      </c>
      <c r="Z8015" s="24">
        <f>Table1[[#This Row],[Male Ballots]]/Table1[[#This Row],[Male Voters]]</f>
        <v>0.64886613021214334</v>
      </c>
      <c r="AA8015" s="24">
        <f>Table1[[#This Row],[Total Ballots]]/Table1[[#This Row],[Total Voters]]</f>
        <v>0.64334239130434778</v>
      </c>
    </row>
    <row r="8016" spans="1:27" x14ac:dyDescent="0.35">
      <c r="A8016" s="8" t="s">
        <v>34</v>
      </c>
      <c r="B8016" s="16">
        <v>2007</v>
      </c>
      <c r="C8016" s="17" t="s">
        <v>82</v>
      </c>
      <c r="D8016" s="16"/>
      <c r="E8016" s="34" t="s">
        <v>74</v>
      </c>
      <c r="F8016" s="34" t="s">
        <v>78</v>
      </c>
      <c r="G8016" s="9" t="s">
        <v>67</v>
      </c>
      <c r="H8016" s="10">
        <v>2518</v>
      </c>
      <c r="I8016" s="10">
        <v>2304</v>
      </c>
      <c r="J8016" s="53">
        <v>4822</v>
      </c>
      <c r="K8016" s="55">
        <v>2253</v>
      </c>
      <c r="L8016" s="57">
        <v>2072</v>
      </c>
      <c r="M8016" s="57"/>
      <c r="N8016" s="59">
        <v>4325</v>
      </c>
      <c r="O8016" s="61">
        <v>1729</v>
      </c>
      <c r="P8016" s="10">
        <v>1645</v>
      </c>
      <c r="Q8016" s="10"/>
      <c r="R8016" s="11">
        <v>3374</v>
      </c>
      <c r="S8016" s="24">
        <f>Table1[[#This Row],[Female Voters]]/Table1[[#This Row],[Female Population]]</f>
        <v>0.89475774424146148</v>
      </c>
      <c r="T8016" s="24">
        <f>Table1[[#This Row],[Male Voters]]/Table1[[#This Row],[Male Population]]</f>
        <v>0.89930555555555558</v>
      </c>
      <c r="U8016" s="24">
        <f>Table1[[#This Row],[Total Voters]]/Table1[[#This Row],[Total Population]]</f>
        <v>0.89693073413521363</v>
      </c>
      <c r="V8016" s="24">
        <f>Table1[[#This Row],[Female Ballots]]/Table1[[#This Row],[Female Population]]</f>
        <v>0.6866560762509929</v>
      </c>
      <c r="W8016" s="24">
        <f>Table1[[#This Row],[Male Ballots]]/Table1[[#This Row],[Male Population]]</f>
        <v>0.71397569444444442</v>
      </c>
      <c r="X8016" s="24">
        <f>Table1[[#This Row],[Total Ballots]]/Table1[[#This Row],[Total Population]]</f>
        <v>0.69970966403981749</v>
      </c>
      <c r="Y8016" s="24">
        <f>Table1[[#This Row],[Female Ballots]]/Table1[[#This Row],[Female Voters]]</f>
        <v>0.76742121615623615</v>
      </c>
      <c r="Z8016" s="24">
        <f>Table1[[#This Row],[Male Ballots]]/Table1[[#This Row],[Male Voters]]</f>
        <v>0.79391891891891897</v>
      </c>
      <c r="AA8016" s="24">
        <f>Table1[[#This Row],[Total Ballots]]/Table1[[#This Row],[Total Voters]]</f>
        <v>0.78011560693641624</v>
      </c>
    </row>
    <row r="8017" spans="1:27" x14ac:dyDescent="0.35">
      <c r="A8017" s="8" t="s">
        <v>31</v>
      </c>
      <c r="B8017" s="16">
        <v>2007</v>
      </c>
      <c r="C8017" s="17" t="s">
        <v>82</v>
      </c>
      <c r="D8017" s="16"/>
      <c r="E8017" s="34" t="s">
        <v>73</v>
      </c>
      <c r="F8017" s="34" t="s">
        <v>78</v>
      </c>
      <c r="G8017" s="9" t="s">
        <v>79</v>
      </c>
      <c r="H8017" s="10">
        <v>4836</v>
      </c>
      <c r="I8017" s="10">
        <v>4919</v>
      </c>
      <c r="J8017" s="53">
        <v>9755</v>
      </c>
      <c r="K8017" s="55">
        <v>3737</v>
      </c>
      <c r="L8017" s="57">
        <v>3444</v>
      </c>
      <c r="M8017" s="57">
        <v>13</v>
      </c>
      <c r="N8017" s="59">
        <v>7194</v>
      </c>
      <c r="O8017" s="61">
        <v>2291</v>
      </c>
      <c r="P8017" s="10">
        <v>2190</v>
      </c>
      <c r="Q8017" s="10">
        <v>4</v>
      </c>
      <c r="R8017" s="11">
        <v>4485</v>
      </c>
      <c r="S8017" s="24">
        <f>Table1[[#This Row],[Female Voters]]/Table1[[#This Row],[Female Population]]</f>
        <v>0.77274607113316796</v>
      </c>
      <c r="T8017" s="24">
        <f>Table1[[#This Row],[Male Voters]]/Table1[[#This Row],[Male Population]]</f>
        <v>0.70014230534661515</v>
      </c>
      <c r="U8017" s="24">
        <f>Table1[[#This Row],[Total Voters]]/Table1[[#This Row],[Total Population]]</f>
        <v>0.73746796514607893</v>
      </c>
      <c r="V8017" s="24">
        <f>Table1[[#This Row],[Female Ballots]]/Table1[[#This Row],[Female Population]]</f>
        <v>0.47373862696443342</v>
      </c>
      <c r="W8017" s="24">
        <f>Table1[[#This Row],[Male Ballots]]/Table1[[#This Row],[Male Population]]</f>
        <v>0.4452124415531612</v>
      </c>
      <c r="X8017" s="24">
        <f>Table1[[#This Row],[Total Ballots]]/Table1[[#This Row],[Total Population]]</f>
        <v>0.45976422347514095</v>
      </c>
      <c r="Y8017" s="24">
        <f>Table1[[#This Row],[Female Ballots]]/Table1[[#This Row],[Female Voters]]</f>
        <v>0.61305860315761307</v>
      </c>
      <c r="Z8017" s="24">
        <f>Table1[[#This Row],[Male Ballots]]/Table1[[#This Row],[Male Voters]]</f>
        <v>0.63588850174216027</v>
      </c>
      <c r="AA8017" s="24">
        <f>Table1[[#This Row],[Total Ballots]]/Table1[[#This Row],[Total Voters]]</f>
        <v>0.62343619683069229</v>
      </c>
    </row>
    <row r="8018" spans="1:27" x14ac:dyDescent="0.35">
      <c r="A8018" s="8" t="s">
        <v>31</v>
      </c>
      <c r="B8018" s="16">
        <v>2007</v>
      </c>
      <c r="C8018" s="17" t="s">
        <v>82</v>
      </c>
      <c r="D8018" s="16"/>
      <c r="E8018" s="34" t="s">
        <v>73</v>
      </c>
      <c r="F8018" s="34" t="s">
        <v>78</v>
      </c>
      <c r="G8018" s="9" t="s">
        <v>62</v>
      </c>
      <c r="H8018" s="10">
        <v>350</v>
      </c>
      <c r="I8018" s="10">
        <v>390</v>
      </c>
      <c r="J8018" s="53">
        <v>740</v>
      </c>
      <c r="K8018" s="55">
        <v>246</v>
      </c>
      <c r="L8018" s="57">
        <v>187</v>
      </c>
      <c r="M8018" s="57">
        <v>3</v>
      </c>
      <c r="N8018" s="59">
        <v>436</v>
      </c>
      <c r="O8018" s="61">
        <v>47</v>
      </c>
      <c r="P8018" s="10">
        <v>45</v>
      </c>
      <c r="Q8018" s="10"/>
      <c r="R8018" s="11">
        <v>92</v>
      </c>
      <c r="S8018" s="24">
        <f>Table1[[#This Row],[Female Voters]]/Table1[[#This Row],[Female Population]]</f>
        <v>0.70285714285714285</v>
      </c>
      <c r="T8018" s="24">
        <f>Table1[[#This Row],[Male Voters]]/Table1[[#This Row],[Male Population]]</f>
        <v>0.4794871794871795</v>
      </c>
      <c r="U8018" s="24">
        <f>Table1[[#This Row],[Total Voters]]/Table1[[#This Row],[Total Population]]</f>
        <v>0.58918918918918917</v>
      </c>
      <c r="V8018" s="24">
        <f>Table1[[#This Row],[Female Ballots]]/Table1[[#This Row],[Female Population]]</f>
        <v>0.13428571428571429</v>
      </c>
      <c r="W8018" s="24">
        <f>Table1[[#This Row],[Male Ballots]]/Table1[[#This Row],[Male Population]]</f>
        <v>0.11538461538461539</v>
      </c>
      <c r="X8018" s="24">
        <f>Table1[[#This Row],[Total Ballots]]/Table1[[#This Row],[Total Population]]</f>
        <v>0.12432432432432433</v>
      </c>
      <c r="Y8018" s="24">
        <f>Table1[[#This Row],[Female Ballots]]/Table1[[#This Row],[Female Voters]]</f>
        <v>0.1910569105691057</v>
      </c>
      <c r="Z8018" s="24">
        <f>Table1[[#This Row],[Male Ballots]]/Table1[[#This Row],[Male Voters]]</f>
        <v>0.24064171122994651</v>
      </c>
      <c r="AA8018" s="24">
        <f>Table1[[#This Row],[Total Ballots]]/Table1[[#This Row],[Total Voters]]</f>
        <v>0.21100917431192662</v>
      </c>
    </row>
    <row r="8019" spans="1:27" x14ac:dyDescent="0.35">
      <c r="A8019" s="8" t="s">
        <v>31</v>
      </c>
      <c r="B8019" s="16">
        <v>2007</v>
      </c>
      <c r="C8019" s="17" t="s">
        <v>82</v>
      </c>
      <c r="D8019" s="16"/>
      <c r="E8019" s="34" t="s">
        <v>73</v>
      </c>
      <c r="F8019" s="34" t="s">
        <v>78</v>
      </c>
      <c r="G8019" s="9" t="s">
        <v>63</v>
      </c>
      <c r="H8019" s="10">
        <v>510</v>
      </c>
      <c r="I8019" s="10">
        <v>471</v>
      </c>
      <c r="J8019" s="53">
        <v>981</v>
      </c>
      <c r="K8019" s="55">
        <v>346</v>
      </c>
      <c r="L8019" s="57">
        <v>307</v>
      </c>
      <c r="M8019" s="57">
        <v>3</v>
      </c>
      <c r="N8019" s="59">
        <v>656</v>
      </c>
      <c r="O8019" s="61">
        <v>97</v>
      </c>
      <c r="P8019" s="10">
        <v>84</v>
      </c>
      <c r="Q8019" s="10"/>
      <c r="R8019" s="11">
        <v>181</v>
      </c>
      <c r="S8019" s="24">
        <f>Table1[[#This Row],[Female Voters]]/Table1[[#This Row],[Female Population]]</f>
        <v>0.67843137254901964</v>
      </c>
      <c r="T8019" s="24">
        <f>Table1[[#This Row],[Male Voters]]/Table1[[#This Row],[Male Population]]</f>
        <v>0.65180467091295113</v>
      </c>
      <c r="U8019" s="24">
        <f>Table1[[#This Row],[Total Voters]]/Table1[[#This Row],[Total Population]]</f>
        <v>0.66870540265035683</v>
      </c>
      <c r="V8019" s="24">
        <f>Table1[[#This Row],[Female Ballots]]/Table1[[#This Row],[Female Population]]</f>
        <v>0.19019607843137254</v>
      </c>
      <c r="W8019" s="24">
        <f>Table1[[#This Row],[Male Ballots]]/Table1[[#This Row],[Male Population]]</f>
        <v>0.17834394904458598</v>
      </c>
      <c r="X8019" s="24">
        <f>Table1[[#This Row],[Total Ballots]]/Table1[[#This Row],[Total Population]]</f>
        <v>0.18450560652395515</v>
      </c>
      <c r="Y8019" s="24">
        <f>Table1[[#This Row],[Female Ballots]]/Table1[[#This Row],[Female Voters]]</f>
        <v>0.28034682080924855</v>
      </c>
      <c r="Z8019" s="24">
        <f>Table1[[#This Row],[Male Ballots]]/Table1[[#This Row],[Male Voters]]</f>
        <v>0.2736156351791531</v>
      </c>
      <c r="AA8019" s="24">
        <f>Table1[[#This Row],[Total Ballots]]/Table1[[#This Row],[Total Voters]]</f>
        <v>0.27591463414634149</v>
      </c>
    </row>
    <row r="8020" spans="1:27" x14ac:dyDescent="0.35">
      <c r="A8020" s="8" t="s">
        <v>31</v>
      </c>
      <c r="B8020" s="16">
        <v>2007</v>
      </c>
      <c r="C8020" s="17" t="s">
        <v>82</v>
      </c>
      <c r="D8020" s="16"/>
      <c r="E8020" s="34" t="s">
        <v>73</v>
      </c>
      <c r="F8020" s="34" t="s">
        <v>78</v>
      </c>
      <c r="G8020" s="9" t="s">
        <v>64</v>
      </c>
      <c r="H8020" s="10">
        <v>766</v>
      </c>
      <c r="I8020" s="10">
        <v>766</v>
      </c>
      <c r="J8020" s="53">
        <v>1532</v>
      </c>
      <c r="K8020" s="55">
        <v>485</v>
      </c>
      <c r="L8020" s="57">
        <v>416</v>
      </c>
      <c r="M8020" s="57"/>
      <c r="N8020" s="59">
        <v>901</v>
      </c>
      <c r="O8020" s="61">
        <v>230</v>
      </c>
      <c r="P8020" s="10">
        <v>167</v>
      </c>
      <c r="Q8020" s="10"/>
      <c r="R8020" s="11">
        <v>397</v>
      </c>
      <c r="S8020" s="24">
        <f>Table1[[#This Row],[Female Voters]]/Table1[[#This Row],[Female Population]]</f>
        <v>0.63315926892950392</v>
      </c>
      <c r="T8020" s="24">
        <f>Table1[[#This Row],[Male Voters]]/Table1[[#This Row],[Male Population]]</f>
        <v>0.54308093994778073</v>
      </c>
      <c r="U8020" s="24">
        <f>Table1[[#This Row],[Total Voters]]/Table1[[#This Row],[Total Population]]</f>
        <v>0.58812010443864227</v>
      </c>
      <c r="V8020" s="24">
        <f>Table1[[#This Row],[Female Ballots]]/Table1[[#This Row],[Female Population]]</f>
        <v>0.30026109660574413</v>
      </c>
      <c r="W8020" s="24">
        <f>Table1[[#This Row],[Male Ballots]]/Table1[[#This Row],[Male Population]]</f>
        <v>0.21801566579634465</v>
      </c>
      <c r="X8020" s="24">
        <f>Table1[[#This Row],[Total Ballots]]/Table1[[#This Row],[Total Population]]</f>
        <v>0.25913838120104438</v>
      </c>
      <c r="Y8020" s="24">
        <f>Table1[[#This Row],[Female Ballots]]/Table1[[#This Row],[Female Voters]]</f>
        <v>0.47422680412371132</v>
      </c>
      <c r="Z8020" s="24">
        <f>Table1[[#This Row],[Male Ballots]]/Table1[[#This Row],[Male Voters]]</f>
        <v>0.40144230769230771</v>
      </c>
      <c r="AA8020" s="24">
        <f>Table1[[#This Row],[Total Ballots]]/Table1[[#This Row],[Total Voters]]</f>
        <v>0.44062153163152051</v>
      </c>
    </row>
    <row r="8021" spans="1:27" x14ac:dyDescent="0.35">
      <c r="A8021" s="8" t="s">
        <v>31</v>
      </c>
      <c r="B8021" s="16">
        <v>2007</v>
      </c>
      <c r="C8021" s="17" t="s">
        <v>82</v>
      </c>
      <c r="D8021" s="16"/>
      <c r="E8021" s="34" t="s">
        <v>73</v>
      </c>
      <c r="F8021" s="34" t="s">
        <v>78</v>
      </c>
      <c r="G8021" s="9" t="s">
        <v>65</v>
      </c>
      <c r="H8021" s="10">
        <v>1092</v>
      </c>
      <c r="I8021" s="10">
        <v>1099</v>
      </c>
      <c r="J8021" s="53">
        <v>2191</v>
      </c>
      <c r="K8021" s="55">
        <v>865</v>
      </c>
      <c r="L8021" s="57">
        <v>729</v>
      </c>
      <c r="M8021" s="57"/>
      <c r="N8021" s="59">
        <v>1594</v>
      </c>
      <c r="O8021" s="61">
        <v>499</v>
      </c>
      <c r="P8021" s="10">
        <v>434</v>
      </c>
      <c r="Q8021" s="10"/>
      <c r="R8021" s="11">
        <v>933</v>
      </c>
      <c r="S8021" s="24">
        <f>Table1[[#This Row],[Female Voters]]/Table1[[#This Row],[Female Population]]</f>
        <v>0.79212454212454209</v>
      </c>
      <c r="T8021" s="24">
        <f>Table1[[#This Row],[Male Voters]]/Table1[[#This Row],[Male Population]]</f>
        <v>0.66333030027297546</v>
      </c>
      <c r="U8021" s="24">
        <f>Table1[[#This Row],[Total Voters]]/Table1[[#This Row],[Total Population]]</f>
        <v>0.7275216795983569</v>
      </c>
      <c r="V8021" s="24">
        <f>Table1[[#This Row],[Female Ballots]]/Table1[[#This Row],[Female Population]]</f>
        <v>0.45695970695970695</v>
      </c>
      <c r="W8021" s="24">
        <f>Table1[[#This Row],[Male Ballots]]/Table1[[#This Row],[Male Population]]</f>
        <v>0.39490445859872614</v>
      </c>
      <c r="X8021" s="24">
        <f>Table1[[#This Row],[Total Ballots]]/Table1[[#This Row],[Total Population]]</f>
        <v>0.42583295298950252</v>
      </c>
      <c r="Y8021" s="24">
        <f>Table1[[#This Row],[Female Ballots]]/Table1[[#This Row],[Female Voters]]</f>
        <v>0.576878612716763</v>
      </c>
      <c r="Z8021" s="24">
        <f>Table1[[#This Row],[Male Ballots]]/Table1[[#This Row],[Male Voters]]</f>
        <v>0.59533607681755829</v>
      </c>
      <c r="AA8021" s="24">
        <f>Table1[[#This Row],[Total Ballots]]/Table1[[#This Row],[Total Voters]]</f>
        <v>0.58531994981179425</v>
      </c>
    </row>
    <row r="8022" spans="1:27" x14ac:dyDescent="0.35">
      <c r="A8022" s="8" t="s">
        <v>31</v>
      </c>
      <c r="B8022" s="16">
        <v>2007</v>
      </c>
      <c r="C8022" s="17" t="s">
        <v>82</v>
      </c>
      <c r="D8022" s="16"/>
      <c r="E8022" s="34" t="s">
        <v>73</v>
      </c>
      <c r="F8022" s="34" t="s">
        <v>78</v>
      </c>
      <c r="G8022" s="9" t="s">
        <v>66</v>
      </c>
      <c r="H8022" s="10">
        <v>1017</v>
      </c>
      <c r="I8022" s="10">
        <v>1136</v>
      </c>
      <c r="J8022" s="53">
        <v>2153</v>
      </c>
      <c r="K8022" s="55">
        <v>898</v>
      </c>
      <c r="L8022" s="57">
        <v>896</v>
      </c>
      <c r="M8022" s="57">
        <v>3</v>
      </c>
      <c r="N8022" s="59">
        <v>1797</v>
      </c>
      <c r="O8022" s="61">
        <v>658</v>
      </c>
      <c r="P8022" s="10">
        <v>677</v>
      </c>
      <c r="Q8022" s="10">
        <v>2</v>
      </c>
      <c r="R8022" s="11">
        <v>1337</v>
      </c>
      <c r="S8022" s="24">
        <f>Table1[[#This Row],[Female Voters]]/Table1[[#This Row],[Female Population]]</f>
        <v>0.8829891838741396</v>
      </c>
      <c r="T8022" s="24">
        <f>Table1[[#This Row],[Male Voters]]/Table1[[#This Row],[Male Population]]</f>
        <v>0.78873239436619713</v>
      </c>
      <c r="U8022" s="24">
        <f>Table1[[#This Row],[Total Voters]]/Table1[[#This Row],[Total Population]]</f>
        <v>0.83464932652113333</v>
      </c>
      <c r="V8022" s="24">
        <f>Table1[[#This Row],[Female Ballots]]/Table1[[#This Row],[Female Population]]</f>
        <v>0.64700098328416911</v>
      </c>
      <c r="W8022" s="24">
        <f>Table1[[#This Row],[Male Ballots]]/Table1[[#This Row],[Male Population]]</f>
        <v>0.59595070422535212</v>
      </c>
      <c r="X8022" s="24">
        <f>Table1[[#This Row],[Total Ballots]]/Table1[[#This Row],[Total Population]]</f>
        <v>0.62099396191360889</v>
      </c>
      <c r="Y8022" s="24">
        <f>Table1[[#This Row],[Female Ballots]]/Table1[[#This Row],[Female Voters]]</f>
        <v>0.732739420935412</v>
      </c>
      <c r="Z8022" s="24">
        <f>Table1[[#This Row],[Male Ballots]]/Table1[[#This Row],[Male Voters]]</f>
        <v>0.7555803571428571</v>
      </c>
      <c r="AA8022" s="24">
        <f>Table1[[#This Row],[Total Ballots]]/Table1[[#This Row],[Total Voters]]</f>
        <v>0.74401780745687252</v>
      </c>
    </row>
    <row r="8023" spans="1:27" x14ac:dyDescent="0.35">
      <c r="A8023" s="8" t="s">
        <v>31</v>
      </c>
      <c r="B8023" s="16">
        <v>2007</v>
      </c>
      <c r="C8023" s="17" t="s">
        <v>82</v>
      </c>
      <c r="D8023" s="16"/>
      <c r="E8023" s="34" t="s">
        <v>73</v>
      </c>
      <c r="F8023" s="34" t="s">
        <v>78</v>
      </c>
      <c r="G8023" s="9" t="s">
        <v>67</v>
      </c>
      <c r="H8023" s="10">
        <v>1101</v>
      </c>
      <c r="I8023" s="10">
        <v>1057</v>
      </c>
      <c r="J8023" s="53">
        <v>2158</v>
      </c>
      <c r="K8023" s="55">
        <v>897</v>
      </c>
      <c r="L8023" s="57">
        <v>909</v>
      </c>
      <c r="M8023" s="57">
        <v>4</v>
      </c>
      <c r="N8023" s="59">
        <v>1810</v>
      </c>
      <c r="O8023" s="61">
        <v>760</v>
      </c>
      <c r="P8023" s="10">
        <v>783</v>
      </c>
      <c r="Q8023" s="10">
        <v>2</v>
      </c>
      <c r="R8023" s="11">
        <v>1545</v>
      </c>
      <c r="S8023" s="24">
        <f>Table1[[#This Row],[Female Voters]]/Table1[[#This Row],[Female Population]]</f>
        <v>0.81471389645776571</v>
      </c>
      <c r="T8023" s="24">
        <f>Table1[[#This Row],[Male Voters]]/Table1[[#This Row],[Male Population]]</f>
        <v>0.85998107852412486</v>
      </c>
      <c r="U8023" s="24">
        <f>Table1[[#This Row],[Total Voters]]/Table1[[#This Row],[Total Population]]</f>
        <v>0.83873957367933272</v>
      </c>
      <c r="V8023" s="24">
        <f>Table1[[#This Row],[Female Ballots]]/Table1[[#This Row],[Female Population]]</f>
        <v>0.6902815622161671</v>
      </c>
      <c r="W8023" s="24">
        <f>Table1[[#This Row],[Male Ballots]]/Table1[[#This Row],[Male Population]]</f>
        <v>0.74077578051087989</v>
      </c>
      <c r="X8023" s="24">
        <f>Table1[[#This Row],[Total Ballots]]/Table1[[#This Row],[Total Population]]</f>
        <v>0.71594068582020387</v>
      </c>
      <c r="Y8023" s="24">
        <f>Table1[[#This Row],[Female Ballots]]/Table1[[#This Row],[Female Voters]]</f>
        <v>0.84726867335562983</v>
      </c>
      <c r="Z8023" s="24">
        <f>Table1[[#This Row],[Male Ballots]]/Table1[[#This Row],[Male Voters]]</f>
        <v>0.86138613861386137</v>
      </c>
      <c r="AA8023" s="24">
        <f>Table1[[#This Row],[Total Ballots]]/Table1[[#This Row],[Total Voters]]</f>
        <v>0.85359116022099446</v>
      </c>
    </row>
    <row r="8024" spans="1:27" x14ac:dyDescent="0.35">
      <c r="A8024" s="8" t="s">
        <v>55</v>
      </c>
      <c r="B8024" s="16">
        <v>2007</v>
      </c>
      <c r="C8024" s="17" t="s">
        <v>82</v>
      </c>
      <c r="D8024" s="16" t="s">
        <v>70</v>
      </c>
      <c r="E8024" s="34" t="s">
        <v>75</v>
      </c>
      <c r="F8024" s="34" t="s">
        <v>77</v>
      </c>
      <c r="G8024" s="9" t="s">
        <v>79</v>
      </c>
      <c r="H8024" s="10">
        <v>298610</v>
      </c>
      <c r="I8024" s="10">
        <v>287712</v>
      </c>
      <c r="J8024" s="53">
        <v>586322</v>
      </c>
      <c r="K8024" s="55">
        <v>201161</v>
      </c>
      <c r="L8024" s="57">
        <v>172027</v>
      </c>
      <c r="M8024" s="57">
        <v>111</v>
      </c>
      <c r="N8024" s="59">
        <v>373299</v>
      </c>
      <c r="O8024" s="61">
        <v>87206</v>
      </c>
      <c r="P8024" s="10">
        <v>76950</v>
      </c>
      <c r="Q8024" s="10">
        <v>7</v>
      </c>
      <c r="R8024" s="11">
        <v>164163</v>
      </c>
      <c r="S8024" s="24">
        <f>Table1[[#This Row],[Female Voters]]/Table1[[#This Row],[Female Population]]</f>
        <v>0.67365794849469207</v>
      </c>
      <c r="T8024" s="24">
        <f>Table1[[#This Row],[Male Voters]]/Table1[[#This Row],[Male Population]]</f>
        <v>0.59791388610833052</v>
      </c>
      <c r="U8024" s="24">
        <f>Table1[[#This Row],[Total Voters]]/Table1[[#This Row],[Total Population]]</f>
        <v>0.63667916264441726</v>
      </c>
      <c r="V8024" s="24">
        <f>Table1[[#This Row],[Female Ballots]]/Table1[[#This Row],[Female Population]]</f>
        <v>0.29203978433408123</v>
      </c>
      <c r="W8024" s="24">
        <f>Table1[[#This Row],[Male Ballots]]/Table1[[#This Row],[Male Population]]</f>
        <v>0.26745495495495497</v>
      </c>
      <c r="X8024" s="24">
        <f>Table1[[#This Row],[Total Ballots]]/Table1[[#This Row],[Total Population]]</f>
        <v>0.27998778828016002</v>
      </c>
      <c r="Y8024" s="24">
        <f>Table1[[#This Row],[Female Ballots]]/Table1[[#This Row],[Female Voters]]</f>
        <v>0.43351345439722411</v>
      </c>
      <c r="Z8024" s="24">
        <f>Table1[[#This Row],[Male Ballots]]/Table1[[#This Row],[Male Voters]]</f>
        <v>0.44731350311288343</v>
      </c>
      <c r="AA8024" s="24">
        <f>Table1[[#This Row],[Total Ballots]]/Table1[[#This Row],[Total Voters]]</f>
        <v>0.43976276389703695</v>
      </c>
    </row>
    <row r="8025" spans="1:27" x14ac:dyDescent="0.35">
      <c r="A8025" s="8" t="s">
        <v>55</v>
      </c>
      <c r="B8025" s="16">
        <v>2007</v>
      </c>
      <c r="C8025" s="17" t="s">
        <v>82</v>
      </c>
      <c r="D8025" s="16" t="s">
        <v>70</v>
      </c>
      <c r="E8025" s="34" t="s">
        <v>75</v>
      </c>
      <c r="F8025" s="34" t="s">
        <v>77</v>
      </c>
      <c r="G8025" s="9" t="s">
        <v>62</v>
      </c>
      <c r="H8025" s="10">
        <v>39757</v>
      </c>
      <c r="I8025" s="10">
        <v>41407</v>
      </c>
      <c r="J8025" s="53">
        <v>81164</v>
      </c>
      <c r="K8025" s="55">
        <v>18197</v>
      </c>
      <c r="L8025" s="57">
        <v>15373</v>
      </c>
      <c r="M8025" s="57">
        <v>43</v>
      </c>
      <c r="N8025" s="59">
        <v>33613</v>
      </c>
      <c r="O8025" s="61">
        <v>1941</v>
      </c>
      <c r="P8025" s="10">
        <v>1712</v>
      </c>
      <c r="Q8025" s="10">
        <v>1</v>
      </c>
      <c r="R8025" s="11">
        <v>3654</v>
      </c>
      <c r="S8025" s="24">
        <f>Table1[[#This Row],[Female Voters]]/Table1[[#This Row],[Female Population]]</f>
        <v>0.45770556128480522</v>
      </c>
      <c r="T8025" s="24">
        <f>Table1[[#This Row],[Male Voters]]/Table1[[#This Row],[Male Population]]</f>
        <v>0.37126572801700197</v>
      </c>
      <c r="U8025" s="24">
        <f>Table1[[#This Row],[Total Voters]]/Table1[[#This Row],[Total Population]]</f>
        <v>0.41413680942289682</v>
      </c>
      <c r="V8025" s="24">
        <f>Table1[[#This Row],[Female Ballots]]/Table1[[#This Row],[Female Population]]</f>
        <v>4.8821591166335492E-2</v>
      </c>
      <c r="W8025" s="24">
        <f>Table1[[#This Row],[Male Ballots]]/Table1[[#This Row],[Male Population]]</f>
        <v>4.1345666191706716E-2</v>
      </c>
      <c r="X8025" s="24">
        <f>Table1[[#This Row],[Total Ballots]]/Table1[[#This Row],[Total Population]]</f>
        <v>4.5019959587994679E-2</v>
      </c>
      <c r="Y8025" s="24">
        <f>Table1[[#This Row],[Female Ballots]]/Table1[[#This Row],[Female Voters]]</f>
        <v>0.10666593394515579</v>
      </c>
      <c r="Z8025" s="24">
        <f>Table1[[#This Row],[Male Ballots]]/Table1[[#This Row],[Male Voters]]</f>
        <v>0.11136407988030964</v>
      </c>
      <c r="AA8025" s="24">
        <f>Table1[[#This Row],[Total Ballots]]/Table1[[#This Row],[Total Voters]]</f>
        <v>0.10870794038021003</v>
      </c>
    </row>
    <row r="8026" spans="1:27" x14ac:dyDescent="0.35">
      <c r="A8026" s="8" t="s">
        <v>55</v>
      </c>
      <c r="B8026" s="16">
        <v>2007</v>
      </c>
      <c r="C8026" s="17" t="s">
        <v>82</v>
      </c>
      <c r="D8026" s="16" t="s">
        <v>70</v>
      </c>
      <c r="E8026" s="34" t="s">
        <v>75</v>
      </c>
      <c r="F8026" s="34" t="s">
        <v>77</v>
      </c>
      <c r="G8026" s="9" t="s">
        <v>63</v>
      </c>
      <c r="H8026" s="10">
        <v>53893</v>
      </c>
      <c r="I8026" s="10">
        <v>53916</v>
      </c>
      <c r="J8026" s="53">
        <v>107809</v>
      </c>
      <c r="K8026" s="55">
        <v>31033</v>
      </c>
      <c r="L8026" s="57">
        <v>24508</v>
      </c>
      <c r="M8026" s="57">
        <v>22</v>
      </c>
      <c r="N8026" s="59">
        <v>55563</v>
      </c>
      <c r="O8026" s="61">
        <v>5795</v>
      </c>
      <c r="P8026" s="10">
        <v>4370</v>
      </c>
      <c r="Q8026" s="10">
        <v>1</v>
      </c>
      <c r="R8026" s="11">
        <v>10166</v>
      </c>
      <c r="S8026" s="24">
        <f>Table1[[#This Row],[Female Voters]]/Table1[[#This Row],[Female Population]]</f>
        <v>0.57582617408568826</v>
      </c>
      <c r="T8026" s="24">
        <f>Table1[[#This Row],[Male Voters]]/Table1[[#This Row],[Male Population]]</f>
        <v>0.45455894354180576</v>
      </c>
      <c r="U8026" s="24">
        <f>Table1[[#This Row],[Total Voters]]/Table1[[#This Row],[Total Population]]</f>
        <v>0.51538368781827115</v>
      </c>
      <c r="V8026" s="24">
        <f>Table1[[#This Row],[Female Ballots]]/Table1[[#This Row],[Female Population]]</f>
        <v>0.10752787931642328</v>
      </c>
      <c r="W8026" s="24">
        <f>Table1[[#This Row],[Male Ballots]]/Table1[[#This Row],[Male Population]]</f>
        <v>8.1052006825432149E-2</v>
      </c>
      <c r="X8026" s="24">
        <f>Table1[[#This Row],[Total Ballots]]/Table1[[#This Row],[Total Population]]</f>
        <v>9.4296394549620161E-2</v>
      </c>
      <c r="Y8026" s="24">
        <f>Table1[[#This Row],[Female Ballots]]/Table1[[#This Row],[Female Voters]]</f>
        <v>0.18673669964231623</v>
      </c>
      <c r="Z8026" s="24">
        <f>Table1[[#This Row],[Male Ballots]]/Table1[[#This Row],[Male Voters]]</f>
        <v>0.17830912355149339</v>
      </c>
      <c r="AA8026" s="24">
        <f>Table1[[#This Row],[Total Ballots]]/Table1[[#This Row],[Total Voters]]</f>
        <v>0.18296348289329231</v>
      </c>
    </row>
    <row r="8027" spans="1:27" x14ac:dyDescent="0.35">
      <c r="A8027" s="8" t="s">
        <v>55</v>
      </c>
      <c r="B8027" s="16">
        <v>2007</v>
      </c>
      <c r="C8027" s="17" t="s">
        <v>82</v>
      </c>
      <c r="D8027" s="16" t="s">
        <v>70</v>
      </c>
      <c r="E8027" s="34" t="s">
        <v>75</v>
      </c>
      <c r="F8027" s="34" t="s">
        <v>77</v>
      </c>
      <c r="G8027" s="9" t="s">
        <v>64</v>
      </c>
      <c r="H8027" s="10">
        <v>57254</v>
      </c>
      <c r="I8027" s="10">
        <v>58033</v>
      </c>
      <c r="J8027" s="53">
        <v>115287</v>
      </c>
      <c r="K8027" s="55">
        <v>37395</v>
      </c>
      <c r="L8027" s="57">
        <v>31936</v>
      </c>
      <c r="M8027" s="57">
        <v>19</v>
      </c>
      <c r="N8027" s="59">
        <v>69350</v>
      </c>
      <c r="O8027" s="61">
        <v>11258</v>
      </c>
      <c r="P8027" s="10">
        <v>9546</v>
      </c>
      <c r="Q8027" s="10">
        <v>1</v>
      </c>
      <c r="R8027" s="11">
        <v>20805</v>
      </c>
      <c r="S8027" s="24">
        <f>Table1[[#This Row],[Female Voters]]/Table1[[#This Row],[Female Population]]</f>
        <v>0.6531421385405386</v>
      </c>
      <c r="T8027" s="24">
        <f>Table1[[#This Row],[Male Voters]]/Table1[[#This Row],[Male Population]]</f>
        <v>0.55030758361621834</v>
      </c>
      <c r="U8027" s="24">
        <f>Table1[[#This Row],[Total Voters]]/Table1[[#This Row],[Total Population]]</f>
        <v>0.60154223806673779</v>
      </c>
      <c r="V8027" s="24">
        <f>Table1[[#This Row],[Female Ballots]]/Table1[[#This Row],[Female Population]]</f>
        <v>0.19663254969085128</v>
      </c>
      <c r="W8027" s="24">
        <f>Table1[[#This Row],[Male Ballots]]/Table1[[#This Row],[Male Population]]</f>
        <v>0.16449261627005324</v>
      </c>
      <c r="X8027" s="24">
        <f>Table1[[#This Row],[Total Ballots]]/Table1[[#This Row],[Total Population]]</f>
        <v>0.18046267142002134</v>
      </c>
      <c r="Y8027" s="24">
        <f>Table1[[#This Row],[Female Ballots]]/Table1[[#This Row],[Female Voters]]</f>
        <v>0.30105629094798769</v>
      </c>
      <c r="Z8027" s="24">
        <f>Table1[[#This Row],[Male Ballots]]/Table1[[#This Row],[Male Voters]]</f>
        <v>0.29891032064128259</v>
      </c>
      <c r="AA8027" s="24">
        <f>Table1[[#This Row],[Total Ballots]]/Table1[[#This Row],[Total Voters]]</f>
        <v>0.3</v>
      </c>
    </row>
    <row r="8028" spans="1:27" x14ac:dyDescent="0.35">
      <c r="A8028" s="8" t="s">
        <v>55</v>
      </c>
      <c r="B8028" s="16">
        <v>2007</v>
      </c>
      <c r="C8028" s="17" t="s">
        <v>82</v>
      </c>
      <c r="D8028" s="16" t="s">
        <v>70</v>
      </c>
      <c r="E8028" s="34" t="s">
        <v>75</v>
      </c>
      <c r="F8028" s="34" t="s">
        <v>77</v>
      </c>
      <c r="G8028" s="9" t="s">
        <v>65</v>
      </c>
      <c r="H8028" s="10">
        <v>59337</v>
      </c>
      <c r="I8028" s="10">
        <v>58723</v>
      </c>
      <c r="J8028" s="53">
        <v>118060</v>
      </c>
      <c r="K8028" s="55">
        <v>43718</v>
      </c>
      <c r="L8028" s="57">
        <v>39371</v>
      </c>
      <c r="M8028" s="57">
        <v>16</v>
      </c>
      <c r="N8028" s="59">
        <v>83105</v>
      </c>
      <c r="O8028" s="61">
        <v>19348</v>
      </c>
      <c r="P8028" s="10">
        <v>17678</v>
      </c>
      <c r="Q8028" s="10">
        <v>2</v>
      </c>
      <c r="R8028" s="11">
        <v>37028</v>
      </c>
      <c r="S8028" s="24">
        <f>Table1[[#This Row],[Female Voters]]/Table1[[#This Row],[Female Population]]</f>
        <v>0.73677469369870396</v>
      </c>
      <c r="T8028" s="24">
        <f>Table1[[#This Row],[Male Voters]]/Table1[[#This Row],[Male Population]]</f>
        <v>0.67045280384176553</v>
      </c>
      <c r="U8028" s="24">
        <f>Table1[[#This Row],[Total Voters]]/Table1[[#This Row],[Total Population]]</f>
        <v>0.70392173471116382</v>
      </c>
      <c r="V8028" s="24">
        <f>Table1[[#This Row],[Female Ballots]]/Table1[[#This Row],[Female Population]]</f>
        <v>0.32606973726342753</v>
      </c>
      <c r="W8028" s="24">
        <f>Table1[[#This Row],[Male Ballots]]/Table1[[#This Row],[Male Population]]</f>
        <v>0.30104047817720486</v>
      </c>
      <c r="X8028" s="24">
        <f>Table1[[#This Row],[Total Ballots]]/Table1[[#This Row],[Total Population]]</f>
        <v>0.31363713366085044</v>
      </c>
      <c r="Y8028" s="24">
        <f>Table1[[#This Row],[Female Ballots]]/Table1[[#This Row],[Female Voters]]</f>
        <v>0.44256370373759091</v>
      </c>
      <c r="Z8028" s="24">
        <f>Table1[[#This Row],[Male Ballots]]/Table1[[#This Row],[Male Voters]]</f>
        <v>0.44901069314978032</v>
      </c>
      <c r="AA8028" s="24">
        <f>Table1[[#This Row],[Total Ballots]]/Table1[[#This Row],[Total Voters]]</f>
        <v>0.44555682570242466</v>
      </c>
    </row>
    <row r="8029" spans="1:27" x14ac:dyDescent="0.35">
      <c r="A8029" s="8" t="s">
        <v>55</v>
      </c>
      <c r="B8029" s="16">
        <v>2007</v>
      </c>
      <c r="C8029" s="17" t="s">
        <v>82</v>
      </c>
      <c r="D8029" s="16" t="s">
        <v>70</v>
      </c>
      <c r="E8029" s="34" t="s">
        <v>75</v>
      </c>
      <c r="F8029" s="34" t="s">
        <v>77</v>
      </c>
      <c r="G8029" s="9" t="s">
        <v>66</v>
      </c>
      <c r="H8029" s="10">
        <v>42271</v>
      </c>
      <c r="I8029" s="10">
        <v>40366</v>
      </c>
      <c r="J8029" s="53">
        <v>82637</v>
      </c>
      <c r="K8029" s="55">
        <v>34154</v>
      </c>
      <c r="L8029" s="57">
        <v>31361</v>
      </c>
      <c r="M8029" s="57">
        <v>4</v>
      </c>
      <c r="N8029" s="59">
        <v>65519</v>
      </c>
      <c r="O8029" s="61">
        <v>21444</v>
      </c>
      <c r="P8029" s="10">
        <v>19879</v>
      </c>
      <c r="Q8029" s="10">
        <v>1</v>
      </c>
      <c r="R8029" s="11">
        <v>41324</v>
      </c>
      <c r="S8029" s="24">
        <f>Table1[[#This Row],[Female Voters]]/Table1[[#This Row],[Female Population]]</f>
        <v>0.80797710013957558</v>
      </c>
      <c r="T8029" s="24">
        <f>Table1[[#This Row],[Male Voters]]/Table1[[#This Row],[Male Population]]</f>
        <v>0.77691621661794574</v>
      </c>
      <c r="U8029" s="24">
        <f>Table1[[#This Row],[Total Voters]]/Table1[[#This Row],[Total Population]]</f>
        <v>0.79285308033931534</v>
      </c>
      <c r="V8029" s="24">
        <f>Table1[[#This Row],[Female Ballots]]/Table1[[#This Row],[Female Population]]</f>
        <v>0.5072981476662487</v>
      </c>
      <c r="W8029" s="24">
        <f>Table1[[#This Row],[Male Ballots]]/Table1[[#This Row],[Male Population]]</f>
        <v>0.49246890947827382</v>
      </c>
      <c r="X8029" s="24">
        <f>Table1[[#This Row],[Total Ballots]]/Table1[[#This Row],[Total Population]]</f>
        <v>0.500066556143132</v>
      </c>
      <c r="Y8029" s="24">
        <f>Table1[[#This Row],[Female Ballots]]/Table1[[#This Row],[Female Voters]]</f>
        <v>0.62786203665749252</v>
      </c>
      <c r="Z8029" s="24">
        <f>Table1[[#This Row],[Male Ballots]]/Table1[[#This Row],[Male Voters]]</f>
        <v>0.63387647077580433</v>
      </c>
      <c r="AA8029" s="24">
        <f>Table1[[#This Row],[Total Ballots]]/Table1[[#This Row],[Total Voters]]</f>
        <v>0.63071780704833713</v>
      </c>
    </row>
    <row r="8030" spans="1:27" x14ac:dyDescent="0.35">
      <c r="A8030" s="8" t="s">
        <v>55</v>
      </c>
      <c r="B8030" s="16">
        <v>2007</v>
      </c>
      <c r="C8030" s="17" t="s">
        <v>82</v>
      </c>
      <c r="D8030" s="16" t="s">
        <v>70</v>
      </c>
      <c r="E8030" s="34" t="s">
        <v>75</v>
      </c>
      <c r="F8030" s="34" t="s">
        <v>77</v>
      </c>
      <c r="G8030" s="9" t="s">
        <v>67</v>
      </c>
      <c r="H8030" s="10">
        <v>46098</v>
      </c>
      <c r="I8030" s="10">
        <v>35267</v>
      </c>
      <c r="J8030" s="53">
        <v>81365</v>
      </c>
      <c r="K8030" s="55">
        <v>36664</v>
      </c>
      <c r="L8030" s="57">
        <v>29478</v>
      </c>
      <c r="M8030" s="57">
        <v>7</v>
      </c>
      <c r="N8030" s="59">
        <v>66149</v>
      </c>
      <c r="O8030" s="61">
        <v>27420</v>
      </c>
      <c r="P8030" s="10">
        <v>23765</v>
      </c>
      <c r="Q8030" s="10">
        <v>1</v>
      </c>
      <c r="R8030" s="11">
        <v>51186</v>
      </c>
      <c r="S8030" s="24">
        <f>Table1[[#This Row],[Female Voters]]/Table1[[#This Row],[Female Population]]</f>
        <v>0.79534903900386134</v>
      </c>
      <c r="T8030" s="24">
        <f>Table1[[#This Row],[Male Voters]]/Table1[[#This Row],[Male Population]]</f>
        <v>0.83585221311707825</v>
      </c>
      <c r="U8030" s="24">
        <f>Table1[[#This Row],[Total Voters]]/Table1[[#This Row],[Total Population]]</f>
        <v>0.81299084372887609</v>
      </c>
      <c r="V8030" s="24">
        <f>Table1[[#This Row],[Female Ballots]]/Table1[[#This Row],[Female Population]]</f>
        <v>0.59481973187556947</v>
      </c>
      <c r="W8030" s="24">
        <f>Table1[[#This Row],[Male Ballots]]/Table1[[#This Row],[Male Population]]</f>
        <v>0.67385941531743554</v>
      </c>
      <c r="X8030" s="24">
        <f>Table1[[#This Row],[Total Ballots]]/Table1[[#This Row],[Total Population]]</f>
        <v>0.62909113255085114</v>
      </c>
      <c r="Y8030" s="24">
        <f>Table1[[#This Row],[Female Ballots]]/Table1[[#This Row],[Female Voters]]</f>
        <v>0.74787257255073092</v>
      </c>
      <c r="Z8030" s="24">
        <f>Table1[[#This Row],[Male Ballots]]/Table1[[#This Row],[Male Voters]]</f>
        <v>0.80619445009837842</v>
      </c>
      <c r="AA8030" s="24">
        <f>Table1[[#This Row],[Total Ballots]]/Table1[[#This Row],[Total Voters]]</f>
        <v>0.77379854570741813</v>
      </c>
    </row>
    <row r="8031" spans="1:27" x14ac:dyDescent="0.35">
      <c r="A8031" s="8" t="s">
        <v>23</v>
      </c>
      <c r="B8031" s="16">
        <v>2007</v>
      </c>
      <c r="C8031" s="17" t="s">
        <v>82</v>
      </c>
      <c r="D8031" s="16" t="s">
        <v>69</v>
      </c>
      <c r="E8031" s="34" t="s">
        <v>74</v>
      </c>
      <c r="F8031" s="34" t="s">
        <v>78</v>
      </c>
      <c r="G8031" s="9" t="s">
        <v>79</v>
      </c>
      <c r="H8031" s="10">
        <v>6631</v>
      </c>
      <c r="I8031" s="10">
        <v>6253</v>
      </c>
      <c r="J8031" s="53">
        <v>12884</v>
      </c>
      <c r="K8031" s="55">
        <v>5687</v>
      </c>
      <c r="L8031" s="57">
        <v>5146</v>
      </c>
      <c r="M8031" s="57">
        <v>5</v>
      </c>
      <c r="N8031" s="59">
        <v>10838</v>
      </c>
      <c r="O8031" s="61">
        <v>3392</v>
      </c>
      <c r="P8031" s="10">
        <v>3091</v>
      </c>
      <c r="Q8031" s="10">
        <v>3</v>
      </c>
      <c r="R8031" s="11">
        <v>6486</v>
      </c>
      <c r="S8031" s="24">
        <f>Table1[[#This Row],[Female Voters]]/Table1[[#This Row],[Female Population]]</f>
        <v>0.85763836525410952</v>
      </c>
      <c r="T8031" s="24">
        <f>Table1[[#This Row],[Male Voters]]/Table1[[#This Row],[Male Population]]</f>
        <v>0.82296497681113068</v>
      </c>
      <c r="U8031" s="24">
        <f>Table1[[#This Row],[Total Voters]]/Table1[[#This Row],[Total Population]]</f>
        <v>0.84119838559453586</v>
      </c>
      <c r="V8031" s="24">
        <f>Table1[[#This Row],[Female Ballots]]/Table1[[#This Row],[Female Population]]</f>
        <v>0.51153672145981</v>
      </c>
      <c r="W8031" s="24">
        <f>Table1[[#This Row],[Male Ballots]]/Table1[[#This Row],[Male Population]]</f>
        <v>0.49432272509195585</v>
      </c>
      <c r="X8031" s="24">
        <f>Table1[[#This Row],[Total Ballots]]/Table1[[#This Row],[Total Population]]</f>
        <v>0.50341508848183791</v>
      </c>
      <c r="Y8031" s="24">
        <f>Table1[[#This Row],[Female Ballots]]/Table1[[#This Row],[Female Voters]]</f>
        <v>0.59644803938807811</v>
      </c>
      <c r="Z8031" s="24">
        <f>Table1[[#This Row],[Male Ballots]]/Table1[[#This Row],[Male Voters]]</f>
        <v>0.60066070734551102</v>
      </c>
      <c r="AA8031" s="24">
        <f>Table1[[#This Row],[Total Ballots]]/Table1[[#This Row],[Total Voters]]</f>
        <v>0.59844989850525931</v>
      </c>
    </row>
    <row r="8032" spans="1:27" x14ac:dyDescent="0.35">
      <c r="A8032" s="8" t="s">
        <v>23</v>
      </c>
      <c r="B8032" s="16">
        <v>2007</v>
      </c>
      <c r="C8032" s="17" t="s">
        <v>82</v>
      </c>
      <c r="D8032" s="16" t="s">
        <v>69</v>
      </c>
      <c r="E8032" s="34" t="s">
        <v>74</v>
      </c>
      <c r="F8032" s="34" t="s">
        <v>78</v>
      </c>
      <c r="G8032" s="9" t="s">
        <v>62</v>
      </c>
      <c r="H8032" s="10">
        <v>354</v>
      </c>
      <c r="I8032" s="10">
        <v>386</v>
      </c>
      <c r="J8032" s="53">
        <v>740</v>
      </c>
      <c r="K8032" s="55">
        <v>264</v>
      </c>
      <c r="L8032" s="57">
        <v>300</v>
      </c>
      <c r="M8032" s="57"/>
      <c r="N8032" s="59">
        <v>564</v>
      </c>
      <c r="O8032" s="61">
        <v>30</v>
      </c>
      <c r="P8032" s="10">
        <v>44</v>
      </c>
      <c r="Q8032" s="10"/>
      <c r="R8032" s="11">
        <v>74</v>
      </c>
      <c r="S8032" s="24">
        <f>Table1[[#This Row],[Female Voters]]/Table1[[#This Row],[Female Population]]</f>
        <v>0.74576271186440679</v>
      </c>
      <c r="T8032" s="24">
        <f>Table1[[#This Row],[Male Voters]]/Table1[[#This Row],[Male Population]]</f>
        <v>0.77720207253886009</v>
      </c>
      <c r="U8032" s="24">
        <f>Table1[[#This Row],[Total Voters]]/Table1[[#This Row],[Total Population]]</f>
        <v>0.76216216216216215</v>
      </c>
      <c r="V8032" s="24">
        <f>Table1[[#This Row],[Female Ballots]]/Table1[[#This Row],[Female Population]]</f>
        <v>8.4745762711864403E-2</v>
      </c>
      <c r="W8032" s="24">
        <f>Table1[[#This Row],[Male Ballots]]/Table1[[#This Row],[Male Population]]</f>
        <v>0.11398963730569948</v>
      </c>
      <c r="X8032" s="24">
        <f>Table1[[#This Row],[Total Ballots]]/Table1[[#This Row],[Total Population]]</f>
        <v>0.1</v>
      </c>
      <c r="Y8032" s="24">
        <f>Table1[[#This Row],[Female Ballots]]/Table1[[#This Row],[Female Voters]]</f>
        <v>0.11363636363636363</v>
      </c>
      <c r="Z8032" s="24">
        <f>Table1[[#This Row],[Male Ballots]]/Table1[[#This Row],[Male Voters]]</f>
        <v>0.14666666666666667</v>
      </c>
      <c r="AA8032" s="24">
        <f>Table1[[#This Row],[Total Ballots]]/Table1[[#This Row],[Total Voters]]</f>
        <v>0.13120567375886524</v>
      </c>
    </row>
    <row r="8033" spans="1:27" x14ac:dyDescent="0.35">
      <c r="A8033" s="8" t="s">
        <v>23</v>
      </c>
      <c r="B8033" s="16">
        <v>2007</v>
      </c>
      <c r="C8033" s="17" t="s">
        <v>82</v>
      </c>
      <c r="D8033" s="16" t="s">
        <v>69</v>
      </c>
      <c r="E8033" s="34" t="s">
        <v>74</v>
      </c>
      <c r="F8033" s="34" t="s">
        <v>78</v>
      </c>
      <c r="G8033" s="9" t="s">
        <v>63</v>
      </c>
      <c r="H8033" s="10">
        <v>599</v>
      </c>
      <c r="I8033" s="10">
        <v>565</v>
      </c>
      <c r="J8033" s="53">
        <v>1164</v>
      </c>
      <c r="K8033" s="55">
        <v>428</v>
      </c>
      <c r="L8033" s="57">
        <v>322</v>
      </c>
      <c r="M8033" s="57">
        <v>2</v>
      </c>
      <c r="N8033" s="59">
        <v>752</v>
      </c>
      <c r="O8033" s="61">
        <v>99</v>
      </c>
      <c r="P8033" s="10">
        <v>70</v>
      </c>
      <c r="Q8033" s="10">
        <v>1</v>
      </c>
      <c r="R8033" s="11">
        <v>170</v>
      </c>
      <c r="S8033" s="24">
        <f>Table1[[#This Row],[Female Voters]]/Table1[[#This Row],[Female Population]]</f>
        <v>0.71452420701168617</v>
      </c>
      <c r="T8033" s="24">
        <f>Table1[[#This Row],[Male Voters]]/Table1[[#This Row],[Male Population]]</f>
        <v>0.56991150442477878</v>
      </c>
      <c r="U8033" s="24">
        <f>Table1[[#This Row],[Total Voters]]/Table1[[#This Row],[Total Population]]</f>
        <v>0.64604810996563578</v>
      </c>
      <c r="V8033" s="24">
        <f>Table1[[#This Row],[Female Ballots]]/Table1[[#This Row],[Female Population]]</f>
        <v>0.1652754590984975</v>
      </c>
      <c r="W8033" s="24">
        <f>Table1[[#This Row],[Male Ballots]]/Table1[[#This Row],[Male Population]]</f>
        <v>0.12389380530973451</v>
      </c>
      <c r="X8033" s="24">
        <f>Table1[[#This Row],[Total Ballots]]/Table1[[#This Row],[Total Population]]</f>
        <v>0.14604810996563575</v>
      </c>
      <c r="Y8033" s="24">
        <f>Table1[[#This Row],[Female Ballots]]/Table1[[#This Row],[Female Voters]]</f>
        <v>0.23130841121495327</v>
      </c>
      <c r="Z8033" s="24">
        <f>Table1[[#This Row],[Male Ballots]]/Table1[[#This Row],[Male Voters]]</f>
        <v>0.21739130434782608</v>
      </c>
      <c r="AA8033" s="24">
        <f>Table1[[#This Row],[Total Ballots]]/Table1[[#This Row],[Total Voters]]</f>
        <v>0.22606382978723405</v>
      </c>
    </row>
    <row r="8034" spans="1:27" x14ac:dyDescent="0.35">
      <c r="A8034" s="8" t="s">
        <v>23</v>
      </c>
      <c r="B8034" s="16">
        <v>2007</v>
      </c>
      <c r="C8034" s="17" t="s">
        <v>82</v>
      </c>
      <c r="D8034" s="16" t="s">
        <v>69</v>
      </c>
      <c r="E8034" s="34" t="s">
        <v>74</v>
      </c>
      <c r="F8034" s="34" t="s">
        <v>78</v>
      </c>
      <c r="G8034" s="9" t="s">
        <v>64</v>
      </c>
      <c r="H8034" s="10">
        <v>900</v>
      </c>
      <c r="I8034" s="10">
        <v>859</v>
      </c>
      <c r="J8034" s="53">
        <v>1759</v>
      </c>
      <c r="K8034" s="55">
        <v>637</v>
      </c>
      <c r="L8034" s="57">
        <v>526</v>
      </c>
      <c r="M8034" s="57">
        <v>1</v>
      </c>
      <c r="N8034" s="59">
        <v>1164</v>
      </c>
      <c r="O8034" s="61">
        <v>249</v>
      </c>
      <c r="P8034" s="10">
        <v>195</v>
      </c>
      <c r="Q8034" s="10"/>
      <c r="R8034" s="11">
        <v>444</v>
      </c>
      <c r="S8034" s="24">
        <f>Table1[[#This Row],[Female Voters]]/Table1[[#This Row],[Female Population]]</f>
        <v>0.70777777777777773</v>
      </c>
      <c r="T8034" s="24">
        <f>Table1[[#This Row],[Male Voters]]/Table1[[#This Row],[Male Population]]</f>
        <v>0.61233993015133881</v>
      </c>
      <c r="U8034" s="24">
        <f>Table1[[#This Row],[Total Voters]]/Table1[[#This Row],[Total Population]]</f>
        <v>0.6617396247868107</v>
      </c>
      <c r="V8034" s="24">
        <f>Table1[[#This Row],[Female Ballots]]/Table1[[#This Row],[Female Population]]</f>
        <v>0.27666666666666667</v>
      </c>
      <c r="W8034" s="24">
        <f>Table1[[#This Row],[Male Ballots]]/Table1[[#This Row],[Male Population]]</f>
        <v>0.22700814901047731</v>
      </c>
      <c r="X8034" s="24">
        <f>Table1[[#This Row],[Total Ballots]]/Table1[[#This Row],[Total Population]]</f>
        <v>0.25241614553723707</v>
      </c>
      <c r="Y8034" s="24">
        <f>Table1[[#This Row],[Female Ballots]]/Table1[[#This Row],[Female Voters]]</f>
        <v>0.39089481946624804</v>
      </c>
      <c r="Z8034" s="24">
        <f>Table1[[#This Row],[Male Ballots]]/Table1[[#This Row],[Male Voters]]</f>
        <v>0.37072243346007605</v>
      </c>
      <c r="AA8034" s="24">
        <f>Table1[[#This Row],[Total Ballots]]/Table1[[#This Row],[Total Voters]]</f>
        <v>0.38144329896907214</v>
      </c>
    </row>
    <row r="8035" spans="1:27" x14ac:dyDescent="0.35">
      <c r="A8035" s="8" t="s">
        <v>23</v>
      </c>
      <c r="B8035" s="16">
        <v>2007</v>
      </c>
      <c r="C8035" s="17" t="s">
        <v>82</v>
      </c>
      <c r="D8035" s="16" t="s">
        <v>69</v>
      </c>
      <c r="E8035" s="34" t="s">
        <v>74</v>
      </c>
      <c r="F8035" s="34" t="s">
        <v>78</v>
      </c>
      <c r="G8035" s="9" t="s">
        <v>65</v>
      </c>
      <c r="H8035" s="10">
        <v>1472</v>
      </c>
      <c r="I8035" s="10">
        <v>1304</v>
      </c>
      <c r="J8035" s="53">
        <v>2776</v>
      </c>
      <c r="K8035" s="55">
        <v>1244</v>
      </c>
      <c r="L8035" s="57">
        <v>1002</v>
      </c>
      <c r="M8035" s="57">
        <v>1</v>
      </c>
      <c r="N8035" s="59">
        <v>2247</v>
      </c>
      <c r="O8035" s="61">
        <v>676</v>
      </c>
      <c r="P8035" s="10">
        <v>516</v>
      </c>
      <c r="Q8035" s="10">
        <v>1</v>
      </c>
      <c r="R8035" s="11">
        <v>1193</v>
      </c>
      <c r="S8035" s="24">
        <f>Table1[[#This Row],[Female Voters]]/Table1[[#This Row],[Female Population]]</f>
        <v>0.84510869565217395</v>
      </c>
      <c r="T8035" s="24">
        <f>Table1[[#This Row],[Male Voters]]/Table1[[#This Row],[Male Population]]</f>
        <v>0.76840490797546013</v>
      </c>
      <c r="U8035" s="24">
        <f>Table1[[#This Row],[Total Voters]]/Table1[[#This Row],[Total Population]]</f>
        <v>0.80943804034582134</v>
      </c>
      <c r="V8035" s="24">
        <f>Table1[[#This Row],[Female Ballots]]/Table1[[#This Row],[Female Population]]</f>
        <v>0.45923913043478259</v>
      </c>
      <c r="W8035" s="24">
        <f>Table1[[#This Row],[Male Ballots]]/Table1[[#This Row],[Male Population]]</f>
        <v>0.39570552147239263</v>
      </c>
      <c r="X8035" s="24">
        <f>Table1[[#This Row],[Total Ballots]]/Table1[[#This Row],[Total Population]]</f>
        <v>0.42975504322766572</v>
      </c>
      <c r="Y8035" s="24">
        <f>Table1[[#This Row],[Female Ballots]]/Table1[[#This Row],[Female Voters]]</f>
        <v>0.54340836012861737</v>
      </c>
      <c r="Z8035" s="24">
        <f>Table1[[#This Row],[Male Ballots]]/Table1[[#This Row],[Male Voters]]</f>
        <v>0.51497005988023947</v>
      </c>
      <c r="AA8035" s="24">
        <f>Table1[[#This Row],[Total Ballots]]/Table1[[#This Row],[Total Voters]]</f>
        <v>0.53093012906097015</v>
      </c>
    </row>
    <row r="8036" spans="1:27" x14ac:dyDescent="0.35">
      <c r="A8036" s="8" t="s">
        <v>23</v>
      </c>
      <c r="B8036" s="16">
        <v>2007</v>
      </c>
      <c r="C8036" s="17" t="s">
        <v>82</v>
      </c>
      <c r="D8036" s="16" t="s">
        <v>69</v>
      </c>
      <c r="E8036" s="34" t="s">
        <v>74</v>
      </c>
      <c r="F8036" s="34" t="s">
        <v>78</v>
      </c>
      <c r="G8036" s="9" t="s">
        <v>66</v>
      </c>
      <c r="H8036" s="10">
        <v>1646</v>
      </c>
      <c r="I8036" s="10">
        <v>1539</v>
      </c>
      <c r="J8036" s="53">
        <v>3185</v>
      </c>
      <c r="K8036" s="55">
        <v>1601</v>
      </c>
      <c r="L8036" s="57">
        <v>1471</v>
      </c>
      <c r="M8036" s="57">
        <v>1</v>
      </c>
      <c r="N8036" s="59">
        <v>3073</v>
      </c>
      <c r="O8036" s="61">
        <v>1085</v>
      </c>
      <c r="P8036" s="10">
        <v>979</v>
      </c>
      <c r="Q8036" s="10">
        <v>1</v>
      </c>
      <c r="R8036" s="11">
        <v>2065</v>
      </c>
      <c r="S8036" s="24">
        <f>Table1[[#This Row],[Female Voters]]/Table1[[#This Row],[Female Population]]</f>
        <v>0.97266099635479952</v>
      </c>
      <c r="T8036" s="24">
        <f>Table1[[#This Row],[Male Voters]]/Table1[[#This Row],[Male Population]]</f>
        <v>0.95581546458739441</v>
      </c>
      <c r="U8036" s="24">
        <f>Table1[[#This Row],[Total Voters]]/Table1[[#This Row],[Total Population]]</f>
        <v>0.96483516483516485</v>
      </c>
      <c r="V8036" s="24">
        <f>Table1[[#This Row],[Female Ballots]]/Table1[[#This Row],[Female Population]]</f>
        <v>0.65917375455650062</v>
      </c>
      <c r="W8036" s="24">
        <f>Table1[[#This Row],[Male Ballots]]/Table1[[#This Row],[Male Population]]</f>
        <v>0.63612735542560106</v>
      </c>
      <c r="X8036" s="24">
        <f>Table1[[#This Row],[Total Ballots]]/Table1[[#This Row],[Total Population]]</f>
        <v>0.64835164835164838</v>
      </c>
      <c r="Y8036" s="24">
        <f>Table1[[#This Row],[Female Ballots]]/Table1[[#This Row],[Female Voters]]</f>
        <v>0.67770143660212367</v>
      </c>
      <c r="Z8036" s="24">
        <f>Table1[[#This Row],[Male Ballots]]/Table1[[#This Row],[Male Voters]]</f>
        <v>0.6655336505778382</v>
      </c>
      <c r="AA8036" s="24">
        <f>Table1[[#This Row],[Total Ballots]]/Table1[[#This Row],[Total Voters]]</f>
        <v>0.67198177676537585</v>
      </c>
    </row>
    <row r="8037" spans="1:27" x14ac:dyDescent="0.35">
      <c r="A8037" s="8" t="s">
        <v>23</v>
      </c>
      <c r="B8037" s="16">
        <v>2007</v>
      </c>
      <c r="C8037" s="17" t="s">
        <v>82</v>
      </c>
      <c r="D8037" s="16" t="s">
        <v>69</v>
      </c>
      <c r="E8037" s="34" t="s">
        <v>74</v>
      </c>
      <c r="F8037" s="34" t="s">
        <v>78</v>
      </c>
      <c r="G8037" s="9" t="s">
        <v>67</v>
      </c>
      <c r="H8037" s="10">
        <v>1660</v>
      </c>
      <c r="I8037" s="10">
        <v>1600</v>
      </c>
      <c r="J8037" s="53">
        <v>3260</v>
      </c>
      <c r="K8037" s="55">
        <v>1513</v>
      </c>
      <c r="L8037" s="57">
        <v>1525</v>
      </c>
      <c r="M8037" s="57"/>
      <c r="N8037" s="59">
        <v>3038</v>
      </c>
      <c r="O8037" s="61">
        <v>1253</v>
      </c>
      <c r="P8037" s="10">
        <v>1287</v>
      </c>
      <c r="Q8037" s="10"/>
      <c r="R8037" s="11">
        <v>2540</v>
      </c>
      <c r="S8037" s="24">
        <f>Table1[[#This Row],[Female Voters]]/Table1[[#This Row],[Female Population]]</f>
        <v>0.91144578313253011</v>
      </c>
      <c r="T8037" s="24">
        <f>Table1[[#This Row],[Male Voters]]/Table1[[#This Row],[Male Population]]</f>
        <v>0.953125</v>
      </c>
      <c r="U8037" s="24">
        <f>Table1[[#This Row],[Total Voters]]/Table1[[#This Row],[Total Population]]</f>
        <v>0.9319018404907975</v>
      </c>
      <c r="V8037" s="24">
        <f>Table1[[#This Row],[Female Ballots]]/Table1[[#This Row],[Female Population]]</f>
        <v>0.75481927710843377</v>
      </c>
      <c r="W8037" s="24">
        <f>Table1[[#This Row],[Male Ballots]]/Table1[[#This Row],[Male Population]]</f>
        <v>0.80437499999999995</v>
      </c>
      <c r="X8037" s="24">
        <f>Table1[[#This Row],[Total Ballots]]/Table1[[#This Row],[Total Population]]</f>
        <v>0.77914110429447858</v>
      </c>
      <c r="Y8037" s="24">
        <f>Table1[[#This Row],[Female Ballots]]/Table1[[#This Row],[Female Voters]]</f>
        <v>0.82815598149372105</v>
      </c>
      <c r="Z8037" s="24">
        <f>Table1[[#This Row],[Male Ballots]]/Table1[[#This Row],[Male Voters]]</f>
        <v>0.84393442622950821</v>
      </c>
      <c r="AA8037" s="24">
        <f>Table1[[#This Row],[Total Ballots]]/Table1[[#This Row],[Total Voters]]</f>
        <v>0.83607636603028312</v>
      </c>
    </row>
    <row r="8038" spans="1:27" x14ac:dyDescent="0.35">
      <c r="A8038" s="8" t="s">
        <v>38</v>
      </c>
      <c r="B8038" s="16">
        <v>2007</v>
      </c>
      <c r="C8038" s="17" t="s">
        <v>82</v>
      </c>
      <c r="D8038" s="16" t="s">
        <v>69</v>
      </c>
      <c r="E8038" s="34" t="s">
        <v>74</v>
      </c>
      <c r="F8038" s="34" t="s">
        <v>78</v>
      </c>
      <c r="G8038" s="9" t="s">
        <v>79</v>
      </c>
      <c r="H8038" s="10">
        <v>43635</v>
      </c>
      <c r="I8038" s="10">
        <v>42399</v>
      </c>
      <c r="J8038" s="53">
        <v>86034</v>
      </c>
      <c r="K8038" s="55">
        <v>31519</v>
      </c>
      <c r="L8038" s="57">
        <v>27986</v>
      </c>
      <c r="M8038" s="57">
        <v>2</v>
      </c>
      <c r="N8038" s="59">
        <v>59507</v>
      </c>
      <c r="O8038" s="61">
        <v>17374</v>
      </c>
      <c r="P8038" s="10">
        <v>15487</v>
      </c>
      <c r="Q8038" s="10"/>
      <c r="R8038" s="11">
        <v>32861</v>
      </c>
      <c r="S8038" s="24">
        <f>Table1[[#This Row],[Female Voters]]/Table1[[#This Row],[Female Population]]</f>
        <v>0.72233298957259084</v>
      </c>
      <c r="T8038" s="24">
        <f>Table1[[#This Row],[Male Voters]]/Table1[[#This Row],[Male Population]]</f>
        <v>0.66006273732871057</v>
      </c>
      <c r="U8038" s="24">
        <f>Table1[[#This Row],[Total Voters]]/Table1[[#This Row],[Total Population]]</f>
        <v>0.69166841016342373</v>
      </c>
      <c r="V8038" s="24">
        <f>Table1[[#This Row],[Female Ballots]]/Table1[[#This Row],[Female Population]]</f>
        <v>0.39816660937320958</v>
      </c>
      <c r="W8038" s="24">
        <f>Table1[[#This Row],[Male Ballots]]/Table1[[#This Row],[Male Population]]</f>
        <v>0.36526804877473523</v>
      </c>
      <c r="X8038" s="24">
        <f>Table1[[#This Row],[Total Ballots]]/Table1[[#This Row],[Total Population]]</f>
        <v>0.38195364623288469</v>
      </c>
      <c r="Y8038" s="24">
        <f>Table1[[#This Row],[Female Ballots]]/Table1[[#This Row],[Female Voters]]</f>
        <v>0.55122307179796315</v>
      </c>
      <c r="Z8038" s="24">
        <f>Table1[[#This Row],[Male Ballots]]/Table1[[#This Row],[Male Voters]]</f>
        <v>0.55338383477453013</v>
      </c>
      <c r="AA8038" s="24">
        <f>Table1[[#This Row],[Total Ballots]]/Table1[[#This Row],[Total Voters]]</f>
        <v>0.55222074713899205</v>
      </c>
    </row>
    <row r="8039" spans="1:27" x14ac:dyDescent="0.35">
      <c r="A8039" s="8" t="s">
        <v>38</v>
      </c>
      <c r="B8039" s="16">
        <v>2007</v>
      </c>
      <c r="C8039" s="17" t="s">
        <v>82</v>
      </c>
      <c r="D8039" s="16" t="s">
        <v>69</v>
      </c>
      <c r="E8039" s="34" t="s">
        <v>74</v>
      </c>
      <c r="F8039" s="34" t="s">
        <v>78</v>
      </c>
      <c r="G8039" s="9" t="s">
        <v>62</v>
      </c>
      <c r="H8039" s="10">
        <v>4781</v>
      </c>
      <c r="I8039" s="10">
        <v>5131</v>
      </c>
      <c r="J8039" s="53">
        <v>9912</v>
      </c>
      <c r="K8039" s="55">
        <v>2362</v>
      </c>
      <c r="L8039" s="57">
        <v>2052</v>
      </c>
      <c r="M8039" s="57"/>
      <c r="N8039" s="59">
        <v>4414</v>
      </c>
      <c r="O8039" s="61">
        <v>325</v>
      </c>
      <c r="P8039" s="10">
        <v>319</v>
      </c>
      <c r="Q8039" s="10"/>
      <c r="R8039" s="11">
        <v>644</v>
      </c>
      <c r="S8039" s="24">
        <f>Table1[[#This Row],[Female Voters]]/Table1[[#This Row],[Female Population]]</f>
        <v>0.49403890399498013</v>
      </c>
      <c r="T8039" s="24">
        <f>Table1[[#This Row],[Male Voters]]/Table1[[#This Row],[Male Population]]</f>
        <v>0.39992204248684465</v>
      </c>
      <c r="U8039" s="24">
        <f>Table1[[#This Row],[Total Voters]]/Table1[[#This Row],[Total Population]]</f>
        <v>0.445318805488297</v>
      </c>
      <c r="V8039" s="24">
        <f>Table1[[#This Row],[Female Ballots]]/Table1[[#This Row],[Female Population]]</f>
        <v>6.7977410583559925E-2</v>
      </c>
      <c r="W8039" s="24">
        <f>Table1[[#This Row],[Male Ballots]]/Table1[[#This Row],[Male Population]]</f>
        <v>6.2171116741375952E-2</v>
      </c>
      <c r="X8039" s="24">
        <f>Table1[[#This Row],[Total Ballots]]/Table1[[#This Row],[Total Population]]</f>
        <v>6.4971751412429377E-2</v>
      </c>
      <c r="Y8039" s="24">
        <f>Table1[[#This Row],[Female Ballots]]/Table1[[#This Row],[Female Voters]]</f>
        <v>0.1375952582557155</v>
      </c>
      <c r="Z8039" s="24">
        <f>Table1[[#This Row],[Male Ballots]]/Table1[[#This Row],[Male Voters]]</f>
        <v>0.15545808966861599</v>
      </c>
      <c r="AA8039" s="24">
        <f>Table1[[#This Row],[Total Ballots]]/Table1[[#This Row],[Total Voters]]</f>
        <v>0.145899410965111</v>
      </c>
    </row>
    <row r="8040" spans="1:27" x14ac:dyDescent="0.35">
      <c r="A8040" s="8" t="s">
        <v>38</v>
      </c>
      <c r="B8040" s="16">
        <v>2007</v>
      </c>
      <c r="C8040" s="17" t="s">
        <v>82</v>
      </c>
      <c r="D8040" s="16" t="s">
        <v>69</v>
      </c>
      <c r="E8040" s="34" t="s">
        <v>74</v>
      </c>
      <c r="F8040" s="34" t="s">
        <v>78</v>
      </c>
      <c r="G8040" s="9" t="s">
        <v>63</v>
      </c>
      <c r="H8040" s="10">
        <v>6494</v>
      </c>
      <c r="I8040" s="10">
        <v>6783</v>
      </c>
      <c r="J8040" s="53">
        <v>13277</v>
      </c>
      <c r="K8040" s="55">
        <v>3575</v>
      </c>
      <c r="L8040" s="57">
        <v>3150</v>
      </c>
      <c r="M8040" s="57"/>
      <c r="N8040" s="59">
        <v>6725</v>
      </c>
      <c r="O8040" s="61">
        <v>787</v>
      </c>
      <c r="P8040" s="10">
        <v>690</v>
      </c>
      <c r="Q8040" s="10"/>
      <c r="R8040" s="11">
        <v>1477</v>
      </c>
      <c r="S8040" s="24">
        <f>Table1[[#This Row],[Female Voters]]/Table1[[#This Row],[Female Population]]</f>
        <v>0.55050816137973513</v>
      </c>
      <c r="T8040" s="24">
        <f>Table1[[#This Row],[Male Voters]]/Table1[[#This Row],[Male Population]]</f>
        <v>0.46439628482972134</v>
      </c>
      <c r="U8040" s="24">
        <f>Table1[[#This Row],[Total Voters]]/Table1[[#This Row],[Total Population]]</f>
        <v>0.50651502598478571</v>
      </c>
      <c r="V8040" s="24">
        <f>Table1[[#This Row],[Female Ballots]]/Table1[[#This Row],[Female Population]]</f>
        <v>0.12118878965198644</v>
      </c>
      <c r="W8040" s="24">
        <f>Table1[[#This Row],[Male Ballots]]/Table1[[#This Row],[Male Population]]</f>
        <v>0.10172490048651039</v>
      </c>
      <c r="X8040" s="24">
        <f>Table1[[#This Row],[Total Ballots]]/Table1[[#This Row],[Total Population]]</f>
        <v>0.11124501016795962</v>
      </c>
      <c r="Y8040" s="24">
        <f>Table1[[#This Row],[Female Ballots]]/Table1[[#This Row],[Female Voters]]</f>
        <v>0.22013986013986014</v>
      </c>
      <c r="Z8040" s="24">
        <f>Table1[[#This Row],[Male Ballots]]/Table1[[#This Row],[Male Voters]]</f>
        <v>0.21904761904761905</v>
      </c>
      <c r="AA8040" s="24">
        <f>Table1[[#This Row],[Total Ballots]]/Table1[[#This Row],[Total Voters]]</f>
        <v>0.21962825278810408</v>
      </c>
    </row>
    <row r="8041" spans="1:27" x14ac:dyDescent="0.35">
      <c r="A8041" s="14" t="s">
        <v>38</v>
      </c>
      <c r="B8041" s="16">
        <v>2007</v>
      </c>
      <c r="C8041" s="17" t="s">
        <v>82</v>
      </c>
      <c r="D8041" s="16" t="s">
        <v>69</v>
      </c>
      <c r="E8041" s="34" t="s">
        <v>74</v>
      </c>
      <c r="F8041" s="34" t="s">
        <v>78</v>
      </c>
      <c r="G8041" s="9" t="s">
        <v>64</v>
      </c>
      <c r="H8041" s="10">
        <v>7219</v>
      </c>
      <c r="I8041" s="10">
        <v>7395</v>
      </c>
      <c r="J8041" s="53">
        <v>14614</v>
      </c>
      <c r="K8041" s="55">
        <v>4651</v>
      </c>
      <c r="L8041" s="57">
        <v>4082</v>
      </c>
      <c r="M8041" s="57">
        <v>1</v>
      </c>
      <c r="N8041" s="59">
        <v>8734</v>
      </c>
      <c r="O8041" s="61">
        <v>1719</v>
      </c>
      <c r="P8041" s="10">
        <v>1400</v>
      </c>
      <c r="Q8041" s="10"/>
      <c r="R8041" s="11">
        <v>3119</v>
      </c>
      <c r="S8041" s="24">
        <f>Table1[[#This Row],[Female Voters]]/Table1[[#This Row],[Female Population]]</f>
        <v>0.64427205984208336</v>
      </c>
      <c r="T8041" s="24">
        <f>Table1[[#This Row],[Male Voters]]/Table1[[#This Row],[Male Population]]</f>
        <v>0.55199459093982417</v>
      </c>
      <c r="U8041" s="24">
        <f>Table1[[#This Row],[Total Voters]]/Table1[[#This Row],[Total Population]]</f>
        <v>0.59764609278773784</v>
      </c>
      <c r="V8041" s="24">
        <f>Table1[[#This Row],[Female Ballots]]/Table1[[#This Row],[Female Population]]</f>
        <v>0.23812162349355867</v>
      </c>
      <c r="W8041" s="24">
        <f>Table1[[#This Row],[Male Ballots]]/Table1[[#This Row],[Male Population]]</f>
        <v>0.18931710615280595</v>
      </c>
      <c r="X8041" s="24">
        <f>Table1[[#This Row],[Total Ballots]]/Table1[[#This Row],[Total Population]]</f>
        <v>0.21342548241412343</v>
      </c>
      <c r="Y8041" s="24">
        <f>Table1[[#This Row],[Female Ballots]]/Table1[[#This Row],[Female Voters]]</f>
        <v>0.36959793592775747</v>
      </c>
      <c r="Z8041" s="24">
        <f>Table1[[#This Row],[Male Ballots]]/Table1[[#This Row],[Male Voters]]</f>
        <v>0.34296913277804997</v>
      </c>
      <c r="AA8041" s="24">
        <f>Table1[[#This Row],[Total Ballots]]/Table1[[#This Row],[Total Voters]]</f>
        <v>0.35711014426379667</v>
      </c>
    </row>
    <row r="8042" spans="1:27" x14ac:dyDescent="0.35">
      <c r="A8042" s="8" t="s">
        <v>38</v>
      </c>
      <c r="B8042" s="16">
        <v>2007</v>
      </c>
      <c r="C8042" s="17" t="s">
        <v>82</v>
      </c>
      <c r="D8042" s="16" t="s">
        <v>69</v>
      </c>
      <c r="E8042" s="34" t="s">
        <v>74</v>
      </c>
      <c r="F8042" s="34" t="s">
        <v>78</v>
      </c>
      <c r="G8042" s="9" t="s">
        <v>65</v>
      </c>
      <c r="H8042" s="10">
        <v>8463</v>
      </c>
      <c r="I8042" s="10">
        <v>8245</v>
      </c>
      <c r="J8042" s="53">
        <v>16708</v>
      </c>
      <c r="K8042" s="55">
        <v>6564</v>
      </c>
      <c r="L8042" s="57">
        <v>5823</v>
      </c>
      <c r="M8042" s="57">
        <v>1</v>
      </c>
      <c r="N8042" s="59">
        <v>12388</v>
      </c>
      <c r="O8042" s="61">
        <v>3468</v>
      </c>
      <c r="P8042" s="10">
        <v>2972</v>
      </c>
      <c r="Q8042" s="10"/>
      <c r="R8042" s="11">
        <v>6440</v>
      </c>
      <c r="S8042" s="24">
        <f>Table1[[#This Row],[Female Voters]]/Table1[[#This Row],[Female Population]]</f>
        <v>0.77561148528890467</v>
      </c>
      <c r="T8042" s="24">
        <f>Table1[[#This Row],[Male Voters]]/Table1[[#This Row],[Male Population]]</f>
        <v>0.70624620982413588</v>
      </c>
      <c r="U8042" s="24">
        <f>Table1[[#This Row],[Total Voters]]/Table1[[#This Row],[Total Population]]</f>
        <v>0.74144122576011495</v>
      </c>
      <c r="V8042" s="24">
        <f>Table1[[#This Row],[Female Ballots]]/Table1[[#This Row],[Female Population]]</f>
        <v>0.40978376462247429</v>
      </c>
      <c r="W8042" s="24">
        <f>Table1[[#This Row],[Male Ballots]]/Table1[[#This Row],[Male Population]]</f>
        <v>0.36046088538508186</v>
      </c>
      <c r="X8042" s="24">
        <f>Table1[[#This Row],[Total Ballots]]/Table1[[#This Row],[Total Population]]</f>
        <v>0.38544409863538426</v>
      </c>
      <c r="Y8042" s="24">
        <f>Table1[[#This Row],[Female Ballots]]/Table1[[#This Row],[Female Voters]]</f>
        <v>0.52833638025594154</v>
      </c>
      <c r="Z8042" s="24">
        <f>Table1[[#This Row],[Male Ballots]]/Table1[[#This Row],[Male Voters]]</f>
        <v>0.51038983341919975</v>
      </c>
      <c r="AA8042" s="24">
        <f>Table1[[#This Row],[Total Ballots]]/Table1[[#This Row],[Total Voters]]</f>
        <v>0.5198579270261543</v>
      </c>
    </row>
    <row r="8043" spans="1:27" x14ac:dyDescent="0.35">
      <c r="A8043" s="8" t="s">
        <v>38</v>
      </c>
      <c r="B8043" s="16">
        <v>2007</v>
      </c>
      <c r="C8043" s="17" t="s">
        <v>82</v>
      </c>
      <c r="D8043" s="16" t="s">
        <v>69</v>
      </c>
      <c r="E8043" s="34" t="s">
        <v>74</v>
      </c>
      <c r="F8043" s="34" t="s">
        <v>78</v>
      </c>
      <c r="G8043" s="9" t="s">
        <v>66</v>
      </c>
      <c r="H8043" s="10">
        <v>7320</v>
      </c>
      <c r="I8043" s="10">
        <v>6998</v>
      </c>
      <c r="J8043" s="53">
        <v>14318</v>
      </c>
      <c r="K8043" s="55">
        <v>6480</v>
      </c>
      <c r="L8043" s="57">
        <v>5945</v>
      </c>
      <c r="M8043" s="57"/>
      <c r="N8043" s="59">
        <v>12425</v>
      </c>
      <c r="O8043" s="61">
        <v>4602</v>
      </c>
      <c r="P8043" s="10">
        <v>4175</v>
      </c>
      <c r="Q8043" s="10"/>
      <c r="R8043" s="11">
        <v>8777</v>
      </c>
      <c r="S8043" s="24">
        <f>Table1[[#This Row],[Female Voters]]/Table1[[#This Row],[Female Population]]</f>
        <v>0.88524590163934425</v>
      </c>
      <c r="T8043" s="24">
        <f>Table1[[#This Row],[Male Voters]]/Table1[[#This Row],[Male Population]]</f>
        <v>0.84952843669619893</v>
      </c>
      <c r="U8043" s="24">
        <f>Table1[[#This Row],[Total Voters]]/Table1[[#This Row],[Total Population]]</f>
        <v>0.86778879731806113</v>
      </c>
      <c r="V8043" s="24">
        <f>Table1[[#This Row],[Female Ballots]]/Table1[[#This Row],[Female Population]]</f>
        <v>0.62868852459016389</v>
      </c>
      <c r="W8043" s="24">
        <f>Table1[[#This Row],[Male Ballots]]/Table1[[#This Row],[Male Population]]</f>
        <v>0.59659902829379818</v>
      </c>
      <c r="X8043" s="24">
        <f>Table1[[#This Row],[Total Ballots]]/Table1[[#This Row],[Total Population]]</f>
        <v>0.61300460958234393</v>
      </c>
      <c r="Y8043" s="24">
        <f>Table1[[#This Row],[Female Ballots]]/Table1[[#This Row],[Female Voters]]</f>
        <v>0.71018518518518514</v>
      </c>
      <c r="Z8043" s="24">
        <f>Table1[[#This Row],[Male Ballots]]/Table1[[#This Row],[Male Voters]]</f>
        <v>0.70227081581160644</v>
      </c>
      <c r="AA8043" s="24">
        <f>Table1[[#This Row],[Total Ballots]]/Table1[[#This Row],[Total Voters]]</f>
        <v>0.70639839034205232</v>
      </c>
    </row>
    <row r="8044" spans="1:27" x14ac:dyDescent="0.35">
      <c r="A8044" s="8" t="s">
        <v>38</v>
      </c>
      <c r="B8044" s="16">
        <v>2007</v>
      </c>
      <c r="C8044" s="17" t="s">
        <v>82</v>
      </c>
      <c r="D8044" s="16" t="s">
        <v>69</v>
      </c>
      <c r="E8044" s="34" t="s">
        <v>74</v>
      </c>
      <c r="F8044" s="34" t="s">
        <v>78</v>
      </c>
      <c r="G8044" s="9" t="s">
        <v>67</v>
      </c>
      <c r="H8044" s="10">
        <v>9358</v>
      </c>
      <c r="I8044" s="10">
        <v>7847</v>
      </c>
      <c r="J8044" s="53">
        <v>17205</v>
      </c>
      <c r="K8044" s="55">
        <v>7887</v>
      </c>
      <c r="L8044" s="57">
        <v>6934</v>
      </c>
      <c r="M8044" s="57"/>
      <c r="N8044" s="59">
        <v>14821</v>
      </c>
      <c r="O8044" s="61">
        <v>6473</v>
      </c>
      <c r="P8044" s="10">
        <v>5931</v>
      </c>
      <c r="Q8044" s="10"/>
      <c r="R8044" s="11">
        <v>12404</v>
      </c>
      <c r="S8044" s="24">
        <f>Table1[[#This Row],[Female Voters]]/Table1[[#This Row],[Female Population]]</f>
        <v>0.84280829237016452</v>
      </c>
      <c r="T8044" s="24">
        <f>Table1[[#This Row],[Male Voters]]/Table1[[#This Row],[Male Population]]</f>
        <v>0.88364980247228242</v>
      </c>
      <c r="U8044" s="24">
        <f>Table1[[#This Row],[Total Voters]]/Table1[[#This Row],[Total Population]]</f>
        <v>0.86143562917756467</v>
      </c>
      <c r="V8044" s="24">
        <f>Table1[[#This Row],[Female Ballots]]/Table1[[#This Row],[Female Population]]</f>
        <v>0.69170762983543488</v>
      </c>
      <c r="W8044" s="24">
        <f>Table1[[#This Row],[Male Ballots]]/Table1[[#This Row],[Male Population]]</f>
        <v>0.75583025360010192</v>
      </c>
      <c r="X8044" s="24">
        <f>Table1[[#This Row],[Total Ballots]]/Table1[[#This Row],[Total Population]]</f>
        <v>0.72095321127579193</v>
      </c>
      <c r="Y8044" s="24">
        <f>Table1[[#This Row],[Female Ballots]]/Table1[[#This Row],[Female Voters]]</f>
        <v>0.82071763661721819</v>
      </c>
      <c r="Z8044" s="24">
        <f>Table1[[#This Row],[Male Ballots]]/Table1[[#This Row],[Male Voters]]</f>
        <v>0.85535044707239694</v>
      </c>
      <c r="AA8044" s="24">
        <f>Table1[[#This Row],[Total Ballots]]/Table1[[#This Row],[Total Voters]]</f>
        <v>0.83692058565548888</v>
      </c>
    </row>
    <row r="8045" spans="1:27" x14ac:dyDescent="0.35">
      <c r="A8045" s="8" t="s">
        <v>36</v>
      </c>
      <c r="B8045" s="16">
        <v>2007</v>
      </c>
      <c r="C8045" s="17" t="s">
        <v>82</v>
      </c>
      <c r="D8045" s="16" t="s">
        <v>69</v>
      </c>
      <c r="E8045" s="34" t="s">
        <v>74</v>
      </c>
      <c r="F8045" s="34" t="s">
        <v>78</v>
      </c>
      <c r="G8045" s="9" t="s">
        <v>79</v>
      </c>
      <c r="H8045" s="10">
        <v>4154</v>
      </c>
      <c r="I8045" s="10">
        <v>4190</v>
      </c>
      <c r="J8045" s="53">
        <v>8344</v>
      </c>
      <c r="K8045" s="55">
        <v>3233</v>
      </c>
      <c r="L8045" s="57">
        <v>3158</v>
      </c>
      <c r="M8045" s="57">
        <v>2</v>
      </c>
      <c r="N8045" s="59">
        <v>6393</v>
      </c>
      <c r="O8045" s="61">
        <v>1602</v>
      </c>
      <c r="P8045" s="10">
        <v>1515</v>
      </c>
      <c r="Q8045" s="10"/>
      <c r="R8045" s="11">
        <v>3117</v>
      </c>
      <c r="S8045" s="24">
        <f>Table1[[#This Row],[Female Voters]]/Table1[[#This Row],[Female Population]]</f>
        <v>0.77828598940779969</v>
      </c>
      <c r="T8045" s="24">
        <f>Table1[[#This Row],[Male Voters]]/Table1[[#This Row],[Male Population]]</f>
        <v>0.75369928400954656</v>
      </c>
      <c r="U8045" s="24">
        <f>Table1[[#This Row],[Total Voters]]/Table1[[#This Row],[Total Population]]</f>
        <v>0.76617929050814959</v>
      </c>
      <c r="V8045" s="24">
        <f>Table1[[#This Row],[Female Ballots]]/Table1[[#This Row],[Female Population]]</f>
        <v>0.38565238324506501</v>
      </c>
      <c r="W8045" s="24">
        <f>Table1[[#This Row],[Male Ballots]]/Table1[[#This Row],[Male Population]]</f>
        <v>0.36157517899761338</v>
      </c>
      <c r="X8045" s="24">
        <f>Table1[[#This Row],[Total Ballots]]/Table1[[#This Row],[Total Population]]</f>
        <v>0.37356184084372002</v>
      </c>
      <c r="Y8045" s="24">
        <f>Table1[[#This Row],[Female Ballots]]/Table1[[#This Row],[Female Voters]]</f>
        <v>0.4955150015465512</v>
      </c>
      <c r="Z8045" s="24">
        <f>Table1[[#This Row],[Male Ballots]]/Table1[[#This Row],[Male Voters]]</f>
        <v>0.47973400886637113</v>
      </c>
      <c r="AA8045" s="24">
        <f>Table1[[#This Row],[Total Ballots]]/Table1[[#This Row],[Total Voters]]</f>
        <v>0.48756452369779446</v>
      </c>
    </row>
    <row r="8046" spans="1:27" x14ac:dyDescent="0.35">
      <c r="A8046" s="8" t="s">
        <v>36</v>
      </c>
      <c r="B8046" s="16">
        <v>2007</v>
      </c>
      <c r="C8046" s="17" t="s">
        <v>82</v>
      </c>
      <c r="D8046" s="16" t="s">
        <v>69</v>
      </c>
      <c r="E8046" s="34" t="s">
        <v>74</v>
      </c>
      <c r="F8046" s="34" t="s">
        <v>78</v>
      </c>
      <c r="G8046" s="9" t="s">
        <v>62</v>
      </c>
      <c r="H8046" s="10">
        <v>347</v>
      </c>
      <c r="I8046" s="10">
        <v>378</v>
      </c>
      <c r="J8046" s="53">
        <v>725</v>
      </c>
      <c r="K8046" s="55">
        <v>261</v>
      </c>
      <c r="L8046" s="57">
        <v>250</v>
      </c>
      <c r="M8046" s="57"/>
      <c r="N8046" s="59">
        <v>511</v>
      </c>
      <c r="O8046" s="61">
        <v>48</v>
      </c>
      <c r="P8046" s="10">
        <v>33</v>
      </c>
      <c r="Q8046" s="10"/>
      <c r="R8046" s="11">
        <v>81</v>
      </c>
      <c r="S8046" s="24">
        <f>Table1[[#This Row],[Female Voters]]/Table1[[#This Row],[Female Population]]</f>
        <v>0.75216138328530258</v>
      </c>
      <c r="T8046" s="24">
        <f>Table1[[#This Row],[Male Voters]]/Table1[[#This Row],[Male Population]]</f>
        <v>0.66137566137566139</v>
      </c>
      <c r="U8046" s="24">
        <f>Table1[[#This Row],[Total Voters]]/Table1[[#This Row],[Total Population]]</f>
        <v>0.70482758620689656</v>
      </c>
      <c r="V8046" s="24">
        <f>Table1[[#This Row],[Female Ballots]]/Table1[[#This Row],[Female Population]]</f>
        <v>0.13832853025936601</v>
      </c>
      <c r="W8046" s="24">
        <f>Table1[[#This Row],[Male Ballots]]/Table1[[#This Row],[Male Population]]</f>
        <v>8.7301587301587297E-2</v>
      </c>
      <c r="X8046" s="24">
        <f>Table1[[#This Row],[Total Ballots]]/Table1[[#This Row],[Total Population]]</f>
        <v>0.11172413793103449</v>
      </c>
      <c r="Y8046" s="24">
        <f>Table1[[#This Row],[Female Ballots]]/Table1[[#This Row],[Female Voters]]</f>
        <v>0.18390804597701149</v>
      </c>
      <c r="Z8046" s="24">
        <f>Table1[[#This Row],[Male Ballots]]/Table1[[#This Row],[Male Voters]]</f>
        <v>0.13200000000000001</v>
      </c>
      <c r="AA8046" s="24">
        <f>Table1[[#This Row],[Total Ballots]]/Table1[[#This Row],[Total Voters]]</f>
        <v>0.15851272015655576</v>
      </c>
    </row>
    <row r="8047" spans="1:27" x14ac:dyDescent="0.35">
      <c r="A8047" s="8" t="s">
        <v>36</v>
      </c>
      <c r="B8047" s="16">
        <v>2007</v>
      </c>
      <c r="C8047" s="17" t="s">
        <v>82</v>
      </c>
      <c r="D8047" s="16" t="s">
        <v>69</v>
      </c>
      <c r="E8047" s="34" t="s">
        <v>74</v>
      </c>
      <c r="F8047" s="34" t="s">
        <v>78</v>
      </c>
      <c r="G8047" s="9" t="s">
        <v>63</v>
      </c>
      <c r="H8047" s="10">
        <v>550</v>
      </c>
      <c r="I8047" s="10">
        <v>545</v>
      </c>
      <c r="J8047" s="53">
        <v>1095</v>
      </c>
      <c r="K8047" s="55">
        <v>350</v>
      </c>
      <c r="L8047" s="57">
        <v>328</v>
      </c>
      <c r="M8047" s="57">
        <v>2</v>
      </c>
      <c r="N8047" s="59">
        <v>680</v>
      </c>
      <c r="O8047" s="61">
        <v>106</v>
      </c>
      <c r="P8047" s="10">
        <v>71</v>
      </c>
      <c r="Q8047" s="10"/>
      <c r="R8047" s="11">
        <v>177</v>
      </c>
      <c r="S8047" s="24">
        <f>Table1[[#This Row],[Female Voters]]/Table1[[#This Row],[Female Population]]</f>
        <v>0.63636363636363635</v>
      </c>
      <c r="T8047" s="24">
        <f>Table1[[#This Row],[Male Voters]]/Table1[[#This Row],[Male Population]]</f>
        <v>0.60183486238532113</v>
      </c>
      <c r="U8047" s="24">
        <f>Table1[[#This Row],[Total Voters]]/Table1[[#This Row],[Total Population]]</f>
        <v>0.62100456621004563</v>
      </c>
      <c r="V8047" s="24">
        <f>Table1[[#This Row],[Female Ballots]]/Table1[[#This Row],[Female Population]]</f>
        <v>0.19272727272727272</v>
      </c>
      <c r="W8047" s="24">
        <f>Table1[[#This Row],[Male Ballots]]/Table1[[#This Row],[Male Population]]</f>
        <v>0.13027522935779817</v>
      </c>
      <c r="X8047" s="24">
        <f>Table1[[#This Row],[Total Ballots]]/Table1[[#This Row],[Total Population]]</f>
        <v>0.16164383561643836</v>
      </c>
      <c r="Y8047" s="24">
        <f>Table1[[#This Row],[Female Ballots]]/Table1[[#This Row],[Female Voters]]</f>
        <v>0.30285714285714288</v>
      </c>
      <c r="Z8047" s="24">
        <f>Table1[[#This Row],[Male Ballots]]/Table1[[#This Row],[Male Voters]]</f>
        <v>0.21646341463414634</v>
      </c>
      <c r="AA8047" s="24">
        <f>Table1[[#This Row],[Total Ballots]]/Table1[[#This Row],[Total Voters]]</f>
        <v>0.26029411764705884</v>
      </c>
    </row>
    <row r="8048" spans="1:27" x14ac:dyDescent="0.35">
      <c r="A8048" s="8" t="s">
        <v>36</v>
      </c>
      <c r="B8048" s="16">
        <v>2007</v>
      </c>
      <c r="C8048" s="17" t="s">
        <v>82</v>
      </c>
      <c r="D8048" s="16" t="s">
        <v>69</v>
      </c>
      <c r="E8048" s="34" t="s">
        <v>74</v>
      </c>
      <c r="F8048" s="34" t="s">
        <v>78</v>
      </c>
      <c r="G8048" s="9" t="s">
        <v>64</v>
      </c>
      <c r="H8048" s="10">
        <v>776</v>
      </c>
      <c r="I8048" s="10">
        <v>754</v>
      </c>
      <c r="J8048" s="53">
        <v>1530</v>
      </c>
      <c r="K8048" s="55">
        <v>548</v>
      </c>
      <c r="L8048" s="57">
        <v>486</v>
      </c>
      <c r="M8048" s="57"/>
      <c r="N8048" s="59">
        <v>1034</v>
      </c>
      <c r="O8048" s="61">
        <v>187</v>
      </c>
      <c r="P8048" s="10">
        <v>166</v>
      </c>
      <c r="Q8048" s="10"/>
      <c r="R8048" s="11">
        <v>353</v>
      </c>
      <c r="S8048" s="24">
        <f>Table1[[#This Row],[Female Voters]]/Table1[[#This Row],[Female Population]]</f>
        <v>0.70618556701030932</v>
      </c>
      <c r="T8048" s="24">
        <f>Table1[[#This Row],[Male Voters]]/Table1[[#This Row],[Male Population]]</f>
        <v>0.64456233421750664</v>
      </c>
      <c r="U8048" s="24">
        <f>Table1[[#This Row],[Total Voters]]/Table1[[#This Row],[Total Population]]</f>
        <v>0.67581699346405233</v>
      </c>
      <c r="V8048" s="24">
        <f>Table1[[#This Row],[Female Ballots]]/Table1[[#This Row],[Female Population]]</f>
        <v>0.24097938144329897</v>
      </c>
      <c r="W8048" s="24">
        <f>Table1[[#This Row],[Male Ballots]]/Table1[[#This Row],[Male Population]]</f>
        <v>0.22015915119363394</v>
      </c>
      <c r="X8048" s="24">
        <f>Table1[[#This Row],[Total Ballots]]/Table1[[#This Row],[Total Population]]</f>
        <v>0.23071895424836603</v>
      </c>
      <c r="Y8048" s="24">
        <f>Table1[[#This Row],[Female Ballots]]/Table1[[#This Row],[Female Voters]]</f>
        <v>0.34124087591240876</v>
      </c>
      <c r="Z8048" s="24">
        <f>Table1[[#This Row],[Male Ballots]]/Table1[[#This Row],[Male Voters]]</f>
        <v>0.34156378600823045</v>
      </c>
      <c r="AA8048" s="24">
        <f>Table1[[#This Row],[Total Ballots]]/Table1[[#This Row],[Total Voters]]</f>
        <v>0.34139264990328821</v>
      </c>
    </row>
    <row r="8049" spans="1:27" x14ac:dyDescent="0.35">
      <c r="A8049" s="8" t="s">
        <v>36</v>
      </c>
      <c r="B8049" s="16">
        <v>2007</v>
      </c>
      <c r="C8049" s="17" t="s">
        <v>82</v>
      </c>
      <c r="D8049" s="16" t="s">
        <v>69</v>
      </c>
      <c r="E8049" s="34" t="s">
        <v>74</v>
      </c>
      <c r="F8049" s="34" t="s">
        <v>78</v>
      </c>
      <c r="G8049" s="9" t="s">
        <v>65</v>
      </c>
      <c r="H8049" s="10">
        <v>995</v>
      </c>
      <c r="I8049" s="10">
        <v>981</v>
      </c>
      <c r="J8049" s="53">
        <v>1976</v>
      </c>
      <c r="K8049" s="55">
        <v>783</v>
      </c>
      <c r="L8049" s="57">
        <v>804</v>
      </c>
      <c r="M8049" s="57"/>
      <c r="N8049" s="59">
        <v>1587</v>
      </c>
      <c r="O8049" s="61">
        <v>372</v>
      </c>
      <c r="P8049" s="10">
        <v>336</v>
      </c>
      <c r="Q8049" s="10"/>
      <c r="R8049" s="11">
        <v>708</v>
      </c>
      <c r="S8049" s="24">
        <f>Table1[[#This Row],[Female Voters]]/Table1[[#This Row],[Female Population]]</f>
        <v>0.7869346733668342</v>
      </c>
      <c r="T8049" s="24">
        <f>Table1[[#This Row],[Male Voters]]/Table1[[#This Row],[Male Population]]</f>
        <v>0.81957186544342508</v>
      </c>
      <c r="U8049" s="24">
        <f>Table1[[#This Row],[Total Voters]]/Table1[[#This Row],[Total Population]]</f>
        <v>0.80313765182186236</v>
      </c>
      <c r="V8049" s="24">
        <f>Table1[[#This Row],[Female Ballots]]/Table1[[#This Row],[Female Population]]</f>
        <v>0.37386934673366834</v>
      </c>
      <c r="W8049" s="24">
        <f>Table1[[#This Row],[Male Ballots]]/Table1[[#This Row],[Male Population]]</f>
        <v>0.34250764525993882</v>
      </c>
      <c r="X8049" s="24">
        <f>Table1[[#This Row],[Total Ballots]]/Table1[[#This Row],[Total Population]]</f>
        <v>0.3582995951417004</v>
      </c>
      <c r="Y8049" s="24">
        <f>Table1[[#This Row],[Female Ballots]]/Table1[[#This Row],[Female Voters]]</f>
        <v>0.47509578544061304</v>
      </c>
      <c r="Z8049" s="24">
        <f>Table1[[#This Row],[Male Ballots]]/Table1[[#This Row],[Male Voters]]</f>
        <v>0.41791044776119401</v>
      </c>
      <c r="AA8049" s="24">
        <f>Table1[[#This Row],[Total Ballots]]/Table1[[#This Row],[Total Voters]]</f>
        <v>0.44612476370510395</v>
      </c>
    </row>
    <row r="8050" spans="1:27" x14ac:dyDescent="0.35">
      <c r="A8050" s="8" t="s">
        <v>36</v>
      </c>
      <c r="B8050" s="16">
        <v>2007</v>
      </c>
      <c r="C8050" s="17" t="s">
        <v>82</v>
      </c>
      <c r="D8050" s="16" t="s">
        <v>69</v>
      </c>
      <c r="E8050" s="34" t="s">
        <v>74</v>
      </c>
      <c r="F8050" s="34" t="s">
        <v>78</v>
      </c>
      <c r="G8050" s="9" t="s">
        <v>66</v>
      </c>
      <c r="H8050" s="10">
        <v>774</v>
      </c>
      <c r="I8050" s="10">
        <v>849</v>
      </c>
      <c r="J8050" s="53">
        <v>1623</v>
      </c>
      <c r="K8050" s="55">
        <v>692</v>
      </c>
      <c r="L8050" s="57">
        <v>685</v>
      </c>
      <c r="M8050" s="57"/>
      <c r="N8050" s="59">
        <v>1377</v>
      </c>
      <c r="O8050" s="61">
        <v>424</v>
      </c>
      <c r="P8050" s="10">
        <v>439</v>
      </c>
      <c r="Q8050" s="10"/>
      <c r="R8050" s="11">
        <v>863</v>
      </c>
      <c r="S8050" s="24">
        <f>Table1[[#This Row],[Female Voters]]/Table1[[#This Row],[Female Population]]</f>
        <v>0.89405684754521964</v>
      </c>
      <c r="T8050" s="24">
        <f>Table1[[#This Row],[Male Voters]]/Table1[[#This Row],[Male Population]]</f>
        <v>0.806831566548881</v>
      </c>
      <c r="U8050" s="24">
        <f>Table1[[#This Row],[Total Voters]]/Table1[[#This Row],[Total Population]]</f>
        <v>0.84842883548983361</v>
      </c>
      <c r="V8050" s="24">
        <f>Table1[[#This Row],[Female Ballots]]/Table1[[#This Row],[Female Population]]</f>
        <v>0.54780361757105944</v>
      </c>
      <c r="W8050" s="24">
        <f>Table1[[#This Row],[Male Ballots]]/Table1[[#This Row],[Male Population]]</f>
        <v>0.5170789163722026</v>
      </c>
      <c r="X8050" s="24">
        <f>Table1[[#This Row],[Total Ballots]]/Table1[[#This Row],[Total Population]]</f>
        <v>0.53173136167590884</v>
      </c>
      <c r="Y8050" s="24">
        <f>Table1[[#This Row],[Female Ballots]]/Table1[[#This Row],[Female Voters]]</f>
        <v>0.61271676300578037</v>
      </c>
      <c r="Z8050" s="24">
        <f>Table1[[#This Row],[Male Ballots]]/Table1[[#This Row],[Male Voters]]</f>
        <v>0.64087591240875907</v>
      </c>
      <c r="AA8050" s="24">
        <f>Table1[[#This Row],[Total Ballots]]/Table1[[#This Row],[Total Voters]]</f>
        <v>0.62672476397966592</v>
      </c>
    </row>
    <row r="8051" spans="1:27" x14ac:dyDescent="0.35">
      <c r="A8051" s="8" t="s">
        <v>36</v>
      </c>
      <c r="B8051" s="16">
        <v>2007</v>
      </c>
      <c r="C8051" s="17" t="s">
        <v>82</v>
      </c>
      <c r="D8051" s="16" t="s">
        <v>69</v>
      </c>
      <c r="E8051" s="34" t="s">
        <v>74</v>
      </c>
      <c r="F8051" s="34" t="s">
        <v>78</v>
      </c>
      <c r="G8051" s="9" t="s">
        <v>67</v>
      </c>
      <c r="H8051" s="10">
        <v>712</v>
      </c>
      <c r="I8051" s="10">
        <v>683</v>
      </c>
      <c r="J8051" s="53">
        <v>1395</v>
      </c>
      <c r="K8051" s="55">
        <v>599</v>
      </c>
      <c r="L8051" s="57">
        <v>605</v>
      </c>
      <c r="M8051" s="57"/>
      <c r="N8051" s="59">
        <v>1204</v>
      </c>
      <c r="O8051" s="61">
        <v>465</v>
      </c>
      <c r="P8051" s="10">
        <v>470</v>
      </c>
      <c r="Q8051" s="10"/>
      <c r="R8051" s="11">
        <v>935</v>
      </c>
      <c r="S8051" s="24">
        <f>Table1[[#This Row],[Female Voters]]/Table1[[#This Row],[Female Population]]</f>
        <v>0.8412921348314607</v>
      </c>
      <c r="T8051" s="24">
        <f>Table1[[#This Row],[Male Voters]]/Table1[[#This Row],[Male Population]]</f>
        <v>0.88579795021961938</v>
      </c>
      <c r="U8051" s="24">
        <f>Table1[[#This Row],[Total Voters]]/Table1[[#This Row],[Total Population]]</f>
        <v>0.86308243727598566</v>
      </c>
      <c r="V8051" s="24">
        <f>Table1[[#This Row],[Female Ballots]]/Table1[[#This Row],[Female Population]]</f>
        <v>0.6530898876404494</v>
      </c>
      <c r="W8051" s="24">
        <f>Table1[[#This Row],[Male Ballots]]/Table1[[#This Row],[Male Population]]</f>
        <v>0.68814055636896043</v>
      </c>
      <c r="X8051" s="24">
        <f>Table1[[#This Row],[Total Ballots]]/Table1[[#This Row],[Total Population]]</f>
        <v>0.67025089605734767</v>
      </c>
      <c r="Y8051" s="24">
        <f>Table1[[#This Row],[Female Ballots]]/Table1[[#This Row],[Female Voters]]</f>
        <v>0.77629382303839733</v>
      </c>
      <c r="Z8051" s="24">
        <f>Table1[[#This Row],[Male Ballots]]/Table1[[#This Row],[Male Voters]]</f>
        <v>0.77685950413223137</v>
      </c>
      <c r="AA8051" s="24">
        <f>Table1[[#This Row],[Total Ballots]]/Table1[[#This Row],[Total Voters]]</f>
        <v>0.77657807308970095</v>
      </c>
    </row>
    <row r="8052" spans="1:27" x14ac:dyDescent="0.35">
      <c r="A8052" s="8" t="s">
        <v>52</v>
      </c>
      <c r="B8052" s="16">
        <v>2007</v>
      </c>
      <c r="C8052" s="17" t="s">
        <v>82</v>
      </c>
      <c r="D8052" s="16" t="s">
        <v>70</v>
      </c>
      <c r="E8052" s="34" t="s">
        <v>75</v>
      </c>
      <c r="F8052" s="34" t="s">
        <v>78</v>
      </c>
      <c r="G8052" s="9" t="s">
        <v>79</v>
      </c>
      <c r="H8052" s="10">
        <v>258968</v>
      </c>
      <c r="I8052" s="10">
        <v>256815</v>
      </c>
      <c r="J8052" s="53">
        <v>515783</v>
      </c>
      <c r="K8052" s="55">
        <v>175068</v>
      </c>
      <c r="L8052" s="57">
        <v>155396</v>
      </c>
      <c r="M8052" s="57">
        <v>3389</v>
      </c>
      <c r="N8052" s="59">
        <v>333853</v>
      </c>
      <c r="O8052" s="61">
        <v>88124</v>
      </c>
      <c r="P8052" s="10">
        <v>78295</v>
      </c>
      <c r="Q8052" s="10">
        <v>1103</v>
      </c>
      <c r="R8052" s="11">
        <v>167522</v>
      </c>
      <c r="S8052" s="24">
        <f>Table1[[#This Row],[Female Voters]]/Table1[[#This Row],[Female Population]]</f>
        <v>0.67602174786073954</v>
      </c>
      <c r="T8052" s="24">
        <f>Table1[[#This Row],[Male Voters]]/Table1[[#This Row],[Male Population]]</f>
        <v>0.60508926659268347</v>
      </c>
      <c r="U8052" s="24">
        <f>Table1[[#This Row],[Total Voters]]/Table1[[#This Row],[Total Population]]</f>
        <v>0.64727414435915875</v>
      </c>
      <c r="V8052" s="24">
        <f>Table1[[#This Row],[Female Ballots]]/Table1[[#This Row],[Female Population]]</f>
        <v>0.3402891476939236</v>
      </c>
      <c r="W8052" s="24">
        <f>Table1[[#This Row],[Male Ballots]]/Table1[[#This Row],[Male Population]]</f>
        <v>0.30486926386698598</v>
      </c>
      <c r="X8052" s="24">
        <f>Table1[[#This Row],[Total Ballots]]/Table1[[#This Row],[Total Population]]</f>
        <v>0.32479162748675316</v>
      </c>
      <c r="Y8052" s="24">
        <f>Table1[[#This Row],[Female Ballots]]/Table1[[#This Row],[Female Voters]]</f>
        <v>0.50337011903945894</v>
      </c>
      <c r="Z8052" s="24">
        <f>Table1[[#This Row],[Male Ballots]]/Table1[[#This Row],[Male Voters]]</f>
        <v>0.5038417977296713</v>
      </c>
      <c r="AA8052" s="24">
        <f>Table1[[#This Row],[Total Ballots]]/Table1[[#This Row],[Total Voters]]</f>
        <v>0.50178371918179554</v>
      </c>
    </row>
    <row r="8053" spans="1:27" x14ac:dyDescent="0.35">
      <c r="A8053" s="8" t="s">
        <v>52</v>
      </c>
      <c r="B8053" s="16">
        <v>2007</v>
      </c>
      <c r="C8053" s="17" t="s">
        <v>82</v>
      </c>
      <c r="D8053" s="16" t="s">
        <v>70</v>
      </c>
      <c r="E8053" s="34" t="s">
        <v>75</v>
      </c>
      <c r="F8053" s="34" t="s">
        <v>78</v>
      </c>
      <c r="G8053" s="9" t="s">
        <v>62</v>
      </c>
      <c r="H8053" s="10">
        <v>30235</v>
      </c>
      <c r="I8053" s="10">
        <v>32854</v>
      </c>
      <c r="J8053" s="53">
        <v>63089</v>
      </c>
      <c r="K8053" s="55">
        <v>14329</v>
      </c>
      <c r="L8053" s="57">
        <v>12455</v>
      </c>
      <c r="M8053" s="57">
        <v>692</v>
      </c>
      <c r="N8053" s="59">
        <v>27476</v>
      </c>
      <c r="O8053" s="61">
        <v>2330</v>
      </c>
      <c r="P8053" s="10">
        <v>1976</v>
      </c>
      <c r="Q8053" s="10">
        <v>130</v>
      </c>
      <c r="R8053" s="11">
        <v>4436</v>
      </c>
      <c r="S8053" s="24">
        <f>Table1[[#This Row],[Female Voters]]/Table1[[#This Row],[Female Population]]</f>
        <v>0.47392095253844879</v>
      </c>
      <c r="T8053" s="24">
        <f>Table1[[#This Row],[Male Voters]]/Table1[[#This Row],[Male Population]]</f>
        <v>0.37910147927193039</v>
      </c>
      <c r="U8053" s="24">
        <f>Table1[[#This Row],[Total Voters]]/Table1[[#This Row],[Total Population]]</f>
        <v>0.43551173738686616</v>
      </c>
      <c r="V8053" s="24">
        <f>Table1[[#This Row],[Female Ballots]]/Table1[[#This Row],[Female Population]]</f>
        <v>7.7063006449479082E-2</v>
      </c>
      <c r="W8053" s="24">
        <f>Table1[[#This Row],[Male Ballots]]/Table1[[#This Row],[Male Population]]</f>
        <v>6.0144883423631827E-2</v>
      </c>
      <c r="X8053" s="24">
        <f>Table1[[#This Row],[Total Ballots]]/Table1[[#This Row],[Total Population]]</f>
        <v>7.0313366830984797E-2</v>
      </c>
      <c r="Y8053" s="24">
        <f>Table1[[#This Row],[Female Ballots]]/Table1[[#This Row],[Female Voters]]</f>
        <v>0.16260729988135947</v>
      </c>
      <c r="Z8053" s="24">
        <f>Table1[[#This Row],[Male Ballots]]/Table1[[#This Row],[Male Voters]]</f>
        <v>0.15865114411882777</v>
      </c>
      <c r="AA8053" s="24">
        <f>Table1[[#This Row],[Total Ballots]]/Table1[[#This Row],[Total Voters]]</f>
        <v>0.16144999272092009</v>
      </c>
    </row>
    <row r="8054" spans="1:27" x14ac:dyDescent="0.35">
      <c r="A8054" s="8" t="s">
        <v>52</v>
      </c>
      <c r="B8054" s="16">
        <v>2007</v>
      </c>
      <c r="C8054" s="17" t="s">
        <v>82</v>
      </c>
      <c r="D8054" s="16" t="s">
        <v>70</v>
      </c>
      <c r="E8054" s="34" t="s">
        <v>75</v>
      </c>
      <c r="F8054" s="34" t="s">
        <v>78</v>
      </c>
      <c r="G8054" s="9" t="s">
        <v>63</v>
      </c>
      <c r="H8054" s="10">
        <v>45760</v>
      </c>
      <c r="I8054" s="10">
        <v>47965</v>
      </c>
      <c r="J8054" s="53">
        <v>93725</v>
      </c>
      <c r="K8054" s="55">
        <v>24806</v>
      </c>
      <c r="L8054" s="57">
        <v>21311</v>
      </c>
      <c r="M8054" s="57">
        <v>708</v>
      </c>
      <c r="N8054" s="59">
        <v>46825</v>
      </c>
      <c r="O8054" s="61">
        <v>6350</v>
      </c>
      <c r="P8054" s="10">
        <v>5109</v>
      </c>
      <c r="Q8054" s="10">
        <v>142</v>
      </c>
      <c r="R8054" s="11">
        <v>11601</v>
      </c>
      <c r="S8054" s="24">
        <f>Table1[[#This Row],[Female Voters]]/Table1[[#This Row],[Female Population]]</f>
        <v>0.54208916083916081</v>
      </c>
      <c r="T8054" s="24">
        <f>Table1[[#This Row],[Male Voters]]/Table1[[#This Row],[Male Population]]</f>
        <v>0.44430313770457625</v>
      </c>
      <c r="U8054" s="24">
        <f>Table1[[#This Row],[Total Voters]]/Table1[[#This Row],[Total Population]]</f>
        <v>0.4995998933048813</v>
      </c>
      <c r="V8054" s="24">
        <f>Table1[[#This Row],[Female Ballots]]/Table1[[#This Row],[Female Population]]</f>
        <v>0.13876748251748253</v>
      </c>
      <c r="W8054" s="24">
        <f>Table1[[#This Row],[Male Ballots]]/Table1[[#This Row],[Male Population]]</f>
        <v>0.10651516730949651</v>
      </c>
      <c r="X8054" s="24">
        <f>Table1[[#This Row],[Total Ballots]]/Table1[[#This Row],[Total Population]]</f>
        <v>0.12377700720192052</v>
      </c>
      <c r="Y8054" s="24">
        <f>Table1[[#This Row],[Female Ballots]]/Table1[[#This Row],[Female Voters]]</f>
        <v>0.25598645488994598</v>
      </c>
      <c r="Z8054" s="24">
        <f>Table1[[#This Row],[Male Ballots]]/Table1[[#This Row],[Male Voters]]</f>
        <v>0.23973534794237716</v>
      </c>
      <c r="AA8054" s="24">
        <f>Table1[[#This Row],[Total Ballots]]/Table1[[#This Row],[Total Voters]]</f>
        <v>0.24775226908702616</v>
      </c>
    </row>
    <row r="8055" spans="1:27" x14ac:dyDescent="0.35">
      <c r="A8055" s="8" t="s">
        <v>52</v>
      </c>
      <c r="B8055" s="16">
        <v>2007</v>
      </c>
      <c r="C8055" s="17" t="s">
        <v>82</v>
      </c>
      <c r="D8055" s="16" t="s">
        <v>70</v>
      </c>
      <c r="E8055" s="34" t="s">
        <v>75</v>
      </c>
      <c r="F8055" s="34" t="s">
        <v>78</v>
      </c>
      <c r="G8055" s="9" t="s">
        <v>64</v>
      </c>
      <c r="H8055" s="10">
        <v>52891</v>
      </c>
      <c r="I8055" s="10">
        <v>55692</v>
      </c>
      <c r="J8055" s="53">
        <v>108583</v>
      </c>
      <c r="K8055" s="55">
        <v>34411</v>
      </c>
      <c r="L8055" s="57">
        <v>31037</v>
      </c>
      <c r="M8055" s="57">
        <v>699</v>
      </c>
      <c r="N8055" s="59">
        <v>66147</v>
      </c>
      <c r="O8055" s="61">
        <v>13075</v>
      </c>
      <c r="P8055" s="10">
        <v>11360</v>
      </c>
      <c r="Q8055" s="10">
        <v>199</v>
      </c>
      <c r="R8055" s="11">
        <v>24634</v>
      </c>
      <c r="S8055" s="24">
        <f>Table1[[#This Row],[Female Voters]]/Table1[[#This Row],[Female Population]]</f>
        <v>0.65060218184568264</v>
      </c>
      <c r="T8055" s="24">
        <f>Table1[[#This Row],[Male Voters]]/Table1[[#This Row],[Male Population]]</f>
        <v>0.5572972778855132</v>
      </c>
      <c r="U8055" s="24">
        <f>Table1[[#This Row],[Total Voters]]/Table1[[#This Row],[Total Population]]</f>
        <v>0.60918375804683977</v>
      </c>
      <c r="V8055" s="24">
        <f>Table1[[#This Row],[Female Ballots]]/Table1[[#This Row],[Female Population]]</f>
        <v>0.2472065190675162</v>
      </c>
      <c r="W8055" s="24">
        <f>Table1[[#This Row],[Male Ballots]]/Table1[[#This Row],[Male Population]]</f>
        <v>0.20397902750843927</v>
      </c>
      <c r="X8055" s="24">
        <f>Table1[[#This Row],[Total Ballots]]/Table1[[#This Row],[Total Population]]</f>
        <v>0.22686792591842186</v>
      </c>
      <c r="Y8055" s="24">
        <f>Table1[[#This Row],[Female Ballots]]/Table1[[#This Row],[Female Voters]]</f>
        <v>0.37996570863967916</v>
      </c>
      <c r="Z8055" s="24">
        <f>Table1[[#This Row],[Male Ballots]]/Table1[[#This Row],[Male Voters]]</f>
        <v>0.36601475658085508</v>
      </c>
      <c r="AA8055" s="24">
        <f>Table1[[#This Row],[Total Ballots]]/Table1[[#This Row],[Total Voters]]</f>
        <v>0.37241295901552601</v>
      </c>
    </row>
    <row r="8056" spans="1:27" x14ac:dyDescent="0.35">
      <c r="A8056" s="8" t="s">
        <v>52</v>
      </c>
      <c r="B8056" s="16">
        <v>2007</v>
      </c>
      <c r="C8056" s="17" t="s">
        <v>82</v>
      </c>
      <c r="D8056" s="16" t="s">
        <v>70</v>
      </c>
      <c r="E8056" s="34" t="s">
        <v>75</v>
      </c>
      <c r="F8056" s="34" t="s">
        <v>78</v>
      </c>
      <c r="G8056" s="9" t="s">
        <v>65</v>
      </c>
      <c r="H8056" s="10">
        <v>55106</v>
      </c>
      <c r="I8056" s="10">
        <v>55544</v>
      </c>
      <c r="J8056" s="53">
        <v>110650</v>
      </c>
      <c r="K8056" s="55">
        <v>41492</v>
      </c>
      <c r="L8056" s="57">
        <v>39083</v>
      </c>
      <c r="M8056" s="57">
        <v>592</v>
      </c>
      <c r="N8056" s="59">
        <v>81167</v>
      </c>
      <c r="O8056" s="61">
        <v>21849</v>
      </c>
      <c r="P8056" s="10">
        <v>20552</v>
      </c>
      <c r="Q8056" s="10">
        <v>215</v>
      </c>
      <c r="R8056" s="11">
        <v>42616</v>
      </c>
      <c r="S8056" s="24">
        <f>Table1[[#This Row],[Female Voters]]/Table1[[#This Row],[Female Population]]</f>
        <v>0.75294886219286461</v>
      </c>
      <c r="T8056" s="24">
        <f>Table1[[#This Row],[Male Voters]]/Table1[[#This Row],[Male Population]]</f>
        <v>0.70364035719429641</v>
      </c>
      <c r="U8056" s="24">
        <f>Table1[[#This Row],[Total Voters]]/Table1[[#This Row],[Total Population]]</f>
        <v>0.73354722096701308</v>
      </c>
      <c r="V8056" s="24">
        <f>Table1[[#This Row],[Female Ballots]]/Table1[[#This Row],[Female Population]]</f>
        <v>0.39649040031938448</v>
      </c>
      <c r="W8056" s="24">
        <f>Table1[[#This Row],[Male Ballots]]/Table1[[#This Row],[Male Population]]</f>
        <v>0.37001296269624084</v>
      </c>
      <c r="X8056" s="24">
        <f>Table1[[#This Row],[Total Ballots]]/Table1[[#This Row],[Total Population]]</f>
        <v>0.38514234071396297</v>
      </c>
      <c r="Y8056" s="24">
        <f>Table1[[#This Row],[Female Ballots]]/Table1[[#This Row],[Female Voters]]</f>
        <v>0.52658343777113659</v>
      </c>
      <c r="Z8056" s="24">
        <f>Table1[[#This Row],[Male Ballots]]/Table1[[#This Row],[Male Voters]]</f>
        <v>0.52585523117467958</v>
      </c>
      <c r="AA8056" s="24">
        <f>Table1[[#This Row],[Total Ballots]]/Table1[[#This Row],[Total Voters]]</f>
        <v>0.52504096492416874</v>
      </c>
    </row>
    <row r="8057" spans="1:27" x14ac:dyDescent="0.35">
      <c r="A8057" s="8" t="s">
        <v>52</v>
      </c>
      <c r="B8057" s="16">
        <v>2007</v>
      </c>
      <c r="C8057" s="17" t="s">
        <v>82</v>
      </c>
      <c r="D8057" s="16" t="s">
        <v>70</v>
      </c>
      <c r="E8057" s="34" t="s">
        <v>75</v>
      </c>
      <c r="F8057" s="34" t="s">
        <v>78</v>
      </c>
      <c r="G8057" s="9" t="s">
        <v>66</v>
      </c>
      <c r="H8057" s="10">
        <v>37419</v>
      </c>
      <c r="I8057" s="10">
        <v>36393</v>
      </c>
      <c r="J8057" s="53">
        <v>73812</v>
      </c>
      <c r="K8057" s="55">
        <v>30225</v>
      </c>
      <c r="L8057" s="57">
        <v>28052</v>
      </c>
      <c r="M8057" s="57">
        <v>367</v>
      </c>
      <c r="N8057" s="59">
        <v>58644</v>
      </c>
      <c r="O8057" s="61">
        <v>21006</v>
      </c>
      <c r="P8057" s="10">
        <v>19560</v>
      </c>
      <c r="Q8057" s="10">
        <v>215</v>
      </c>
      <c r="R8057" s="11">
        <v>40781</v>
      </c>
      <c r="S8057" s="24">
        <f>Table1[[#This Row],[Female Voters]]/Table1[[#This Row],[Female Population]]</f>
        <v>0.80774472861380586</v>
      </c>
      <c r="T8057" s="24">
        <f>Table1[[#This Row],[Male Voters]]/Table1[[#This Row],[Male Population]]</f>
        <v>0.77080757288489543</v>
      </c>
      <c r="U8057" s="24">
        <f>Table1[[#This Row],[Total Voters]]/Table1[[#This Row],[Total Population]]</f>
        <v>0.79450495854332626</v>
      </c>
      <c r="V8057" s="24">
        <f>Table1[[#This Row],[Female Ballots]]/Table1[[#This Row],[Female Population]]</f>
        <v>0.5613725647398381</v>
      </c>
      <c r="W8057" s="24">
        <f>Table1[[#This Row],[Male Ballots]]/Table1[[#This Row],[Male Population]]</f>
        <v>0.53746599620806201</v>
      </c>
      <c r="X8057" s="24">
        <f>Table1[[#This Row],[Total Ballots]]/Table1[[#This Row],[Total Population]]</f>
        <v>0.55249823876876392</v>
      </c>
      <c r="Y8057" s="24">
        <f>Table1[[#This Row],[Female Ballots]]/Table1[[#This Row],[Female Voters]]</f>
        <v>0.69498759305210922</v>
      </c>
      <c r="Z8057" s="24">
        <f>Table1[[#This Row],[Male Ballots]]/Table1[[#This Row],[Male Voters]]</f>
        <v>0.69727648652502494</v>
      </c>
      <c r="AA8057" s="24">
        <f>Table1[[#This Row],[Total Ballots]]/Table1[[#This Row],[Total Voters]]</f>
        <v>0.69539935884318937</v>
      </c>
    </row>
    <row r="8058" spans="1:27" x14ac:dyDescent="0.35">
      <c r="A8058" s="8" t="s">
        <v>52</v>
      </c>
      <c r="B8058" s="16">
        <v>2007</v>
      </c>
      <c r="C8058" s="17" t="s">
        <v>82</v>
      </c>
      <c r="D8058" s="16" t="s">
        <v>70</v>
      </c>
      <c r="E8058" s="34" t="s">
        <v>75</v>
      </c>
      <c r="F8058" s="34" t="s">
        <v>78</v>
      </c>
      <c r="G8058" s="9" t="s">
        <v>67</v>
      </c>
      <c r="H8058" s="10">
        <v>37557</v>
      </c>
      <c r="I8058" s="10">
        <v>28367</v>
      </c>
      <c r="J8058" s="53">
        <v>65924</v>
      </c>
      <c r="K8058" s="55">
        <v>29805</v>
      </c>
      <c r="L8058" s="57">
        <v>23458</v>
      </c>
      <c r="M8058" s="57">
        <v>331</v>
      </c>
      <c r="N8058" s="59">
        <v>53594</v>
      </c>
      <c r="O8058" s="61">
        <v>23514</v>
      </c>
      <c r="P8058" s="10">
        <v>19738</v>
      </c>
      <c r="Q8058" s="10">
        <v>202</v>
      </c>
      <c r="R8058" s="11">
        <v>43454</v>
      </c>
      <c r="S8058" s="24">
        <f>Table1[[#This Row],[Female Voters]]/Table1[[#This Row],[Female Population]]</f>
        <v>0.79359373751897111</v>
      </c>
      <c r="T8058" s="24">
        <f>Table1[[#This Row],[Male Voters]]/Table1[[#This Row],[Male Population]]</f>
        <v>0.82694680438537738</v>
      </c>
      <c r="U8058" s="24">
        <f>Table1[[#This Row],[Total Voters]]/Table1[[#This Row],[Total Population]]</f>
        <v>0.81296644621078817</v>
      </c>
      <c r="V8058" s="24">
        <f>Table1[[#This Row],[Female Ballots]]/Table1[[#This Row],[Female Population]]</f>
        <v>0.62608834571451399</v>
      </c>
      <c r="W8058" s="24">
        <f>Table1[[#This Row],[Male Ballots]]/Table1[[#This Row],[Male Population]]</f>
        <v>0.69580850988825038</v>
      </c>
      <c r="X8058" s="24">
        <f>Table1[[#This Row],[Total Ballots]]/Table1[[#This Row],[Total Population]]</f>
        <v>0.65915296401917356</v>
      </c>
      <c r="Y8058" s="24">
        <f>Table1[[#This Row],[Female Ballots]]/Table1[[#This Row],[Female Voters]]</f>
        <v>0.78892803220936081</v>
      </c>
      <c r="Z8058" s="24">
        <f>Table1[[#This Row],[Male Ballots]]/Table1[[#This Row],[Male Voters]]</f>
        <v>0.84141870577201805</v>
      </c>
      <c r="AA8058" s="24">
        <f>Table1[[#This Row],[Total Ballots]]/Table1[[#This Row],[Total Voters]]</f>
        <v>0.81079971638616266</v>
      </c>
    </row>
    <row r="8059" spans="1:27" x14ac:dyDescent="0.35">
      <c r="A8059" s="8" t="s">
        <v>40</v>
      </c>
      <c r="B8059" s="16">
        <v>2007</v>
      </c>
      <c r="C8059" s="17" t="s">
        <v>82</v>
      </c>
      <c r="D8059" s="16" t="s">
        <v>69</v>
      </c>
      <c r="E8059" s="34" t="s">
        <v>73</v>
      </c>
      <c r="F8059" s="34" t="s">
        <v>78</v>
      </c>
      <c r="G8059" s="9" t="s">
        <v>79</v>
      </c>
      <c r="H8059" s="10">
        <v>176945</v>
      </c>
      <c r="I8059" s="10">
        <v>168697</v>
      </c>
      <c r="J8059" s="53">
        <v>345642</v>
      </c>
      <c r="K8059" s="55">
        <v>127560</v>
      </c>
      <c r="L8059" s="57">
        <v>108233</v>
      </c>
      <c r="M8059" s="57">
        <v>467</v>
      </c>
      <c r="N8059" s="59">
        <v>236260</v>
      </c>
      <c r="O8059" s="61">
        <v>69906</v>
      </c>
      <c r="P8059" s="10">
        <v>58857</v>
      </c>
      <c r="Q8059" s="10">
        <v>139</v>
      </c>
      <c r="R8059" s="11">
        <v>128902</v>
      </c>
      <c r="S8059" s="24">
        <f>Table1[[#This Row],[Female Voters]]/Table1[[#This Row],[Female Population]]</f>
        <v>0.72090197519003085</v>
      </c>
      <c r="T8059" s="24">
        <f>Table1[[#This Row],[Male Voters]]/Table1[[#This Row],[Male Population]]</f>
        <v>0.64158224509030981</v>
      </c>
      <c r="U8059" s="24">
        <f>Table1[[#This Row],[Total Voters]]/Table1[[#This Row],[Total Population]]</f>
        <v>0.68353961613461323</v>
      </c>
      <c r="V8059" s="24">
        <f>Table1[[#This Row],[Female Ballots]]/Table1[[#This Row],[Female Population]]</f>
        <v>0.39507191500183675</v>
      </c>
      <c r="W8059" s="24">
        <f>Table1[[#This Row],[Male Ballots]]/Table1[[#This Row],[Male Population]]</f>
        <v>0.34889180009128795</v>
      </c>
      <c r="X8059" s="24">
        <f>Table1[[#This Row],[Total Ballots]]/Table1[[#This Row],[Total Population]]</f>
        <v>0.37293500211201186</v>
      </c>
      <c r="Y8059" s="24">
        <f>Table1[[#This Row],[Female Ballots]]/Table1[[#This Row],[Female Voters]]</f>
        <v>0.54802445907808095</v>
      </c>
      <c r="Z8059" s="24">
        <f>Table1[[#This Row],[Male Ballots]]/Table1[[#This Row],[Male Voters]]</f>
        <v>0.5437990261750113</v>
      </c>
      <c r="AA8059" s="24">
        <f>Table1[[#This Row],[Total Ballots]]/Table1[[#This Row],[Total Voters]]</f>
        <v>0.54559383729789213</v>
      </c>
    </row>
    <row r="8060" spans="1:27" x14ac:dyDescent="0.35">
      <c r="A8060" s="8" t="s">
        <v>40</v>
      </c>
      <c r="B8060" s="16">
        <v>2007</v>
      </c>
      <c r="C8060" s="17" t="s">
        <v>82</v>
      </c>
      <c r="D8060" s="16" t="s">
        <v>69</v>
      </c>
      <c r="E8060" s="34" t="s">
        <v>73</v>
      </c>
      <c r="F8060" s="34" t="s">
        <v>78</v>
      </c>
      <c r="G8060" s="9" t="s">
        <v>62</v>
      </c>
      <c r="H8060" s="10">
        <v>26752</v>
      </c>
      <c r="I8060" s="10">
        <v>26314</v>
      </c>
      <c r="J8060" s="53">
        <v>53066</v>
      </c>
      <c r="K8060" s="55">
        <v>11064</v>
      </c>
      <c r="L8060" s="57">
        <v>9300</v>
      </c>
      <c r="M8060" s="57">
        <v>143</v>
      </c>
      <c r="N8060" s="59">
        <v>20507</v>
      </c>
      <c r="O8060" s="61">
        <v>1972</v>
      </c>
      <c r="P8060" s="10">
        <v>1580</v>
      </c>
      <c r="Q8060" s="10">
        <v>18</v>
      </c>
      <c r="R8060" s="11">
        <v>3570</v>
      </c>
      <c r="S8060" s="24">
        <f>Table1[[#This Row],[Female Voters]]/Table1[[#This Row],[Female Population]]</f>
        <v>0.41357655502392343</v>
      </c>
      <c r="T8060" s="24">
        <f>Table1[[#This Row],[Male Voters]]/Table1[[#This Row],[Male Population]]</f>
        <v>0.35342403283423274</v>
      </c>
      <c r="U8060" s="24">
        <f>Table1[[#This Row],[Total Voters]]/Table1[[#This Row],[Total Population]]</f>
        <v>0.38644329702634456</v>
      </c>
      <c r="V8060" s="24">
        <f>Table1[[#This Row],[Female Ballots]]/Table1[[#This Row],[Female Population]]</f>
        <v>7.3714114832535885E-2</v>
      </c>
      <c r="W8060" s="24">
        <f>Table1[[#This Row],[Male Ballots]]/Table1[[#This Row],[Male Population]]</f>
        <v>6.0044082997643841E-2</v>
      </c>
      <c r="X8060" s="24">
        <f>Table1[[#This Row],[Total Ballots]]/Table1[[#This Row],[Total Population]]</f>
        <v>6.7274714506463648E-2</v>
      </c>
      <c r="Y8060" s="24">
        <f>Table1[[#This Row],[Female Ballots]]/Table1[[#This Row],[Female Voters]]</f>
        <v>0.17823571945046998</v>
      </c>
      <c r="Z8060" s="24">
        <f>Table1[[#This Row],[Male Ballots]]/Table1[[#This Row],[Male Voters]]</f>
        <v>0.16989247311827957</v>
      </c>
      <c r="AA8060" s="24">
        <f>Table1[[#This Row],[Total Ballots]]/Table1[[#This Row],[Total Voters]]</f>
        <v>0.17408689715706832</v>
      </c>
    </row>
    <row r="8061" spans="1:27" x14ac:dyDescent="0.35">
      <c r="A8061" s="8" t="s">
        <v>40</v>
      </c>
      <c r="B8061" s="16">
        <v>2007</v>
      </c>
      <c r="C8061" s="17" t="s">
        <v>82</v>
      </c>
      <c r="D8061" s="16" t="s">
        <v>69</v>
      </c>
      <c r="E8061" s="34" t="s">
        <v>73</v>
      </c>
      <c r="F8061" s="34" t="s">
        <v>78</v>
      </c>
      <c r="G8061" s="9" t="s">
        <v>63</v>
      </c>
      <c r="H8061" s="10">
        <v>28228</v>
      </c>
      <c r="I8061" s="10">
        <v>29675</v>
      </c>
      <c r="J8061" s="53">
        <v>57903</v>
      </c>
      <c r="K8061" s="55">
        <v>18308</v>
      </c>
      <c r="L8061" s="57">
        <v>15353</v>
      </c>
      <c r="M8061" s="57">
        <v>93</v>
      </c>
      <c r="N8061" s="59">
        <v>33754</v>
      </c>
      <c r="O8061" s="61">
        <v>4995</v>
      </c>
      <c r="P8061" s="10">
        <v>3779</v>
      </c>
      <c r="Q8061" s="10">
        <v>20</v>
      </c>
      <c r="R8061" s="11">
        <v>8794</v>
      </c>
      <c r="S8061" s="24">
        <f>Table1[[#This Row],[Female Voters]]/Table1[[#This Row],[Female Population]]</f>
        <v>0.64857588210287653</v>
      </c>
      <c r="T8061" s="24">
        <f>Table1[[#This Row],[Male Voters]]/Table1[[#This Row],[Male Population]]</f>
        <v>0.51737152485256954</v>
      </c>
      <c r="U8061" s="24">
        <f>Table1[[#This Row],[Total Voters]]/Table1[[#This Row],[Total Population]]</f>
        <v>0.58294043486520564</v>
      </c>
      <c r="V8061" s="24">
        <f>Table1[[#This Row],[Female Ballots]]/Table1[[#This Row],[Female Population]]</f>
        <v>0.17695196259033583</v>
      </c>
      <c r="W8061" s="24">
        <f>Table1[[#This Row],[Male Ballots]]/Table1[[#This Row],[Male Population]]</f>
        <v>0.12734625105307498</v>
      </c>
      <c r="X8061" s="24">
        <f>Table1[[#This Row],[Total Ballots]]/Table1[[#This Row],[Total Population]]</f>
        <v>0.15187468697649517</v>
      </c>
      <c r="Y8061" s="24">
        <f>Table1[[#This Row],[Female Ballots]]/Table1[[#This Row],[Female Voters]]</f>
        <v>0.27283154904959578</v>
      </c>
      <c r="Z8061" s="24">
        <f>Table1[[#This Row],[Male Ballots]]/Table1[[#This Row],[Male Voters]]</f>
        <v>0.24614081938383378</v>
      </c>
      <c r="AA8061" s="24">
        <f>Table1[[#This Row],[Total Ballots]]/Table1[[#This Row],[Total Voters]]</f>
        <v>0.26053208508621201</v>
      </c>
    </row>
    <row r="8062" spans="1:27" x14ac:dyDescent="0.35">
      <c r="A8062" s="8" t="s">
        <v>40</v>
      </c>
      <c r="B8062" s="16">
        <v>2007</v>
      </c>
      <c r="C8062" s="17" t="s">
        <v>82</v>
      </c>
      <c r="D8062" s="16" t="s">
        <v>69</v>
      </c>
      <c r="E8062" s="34" t="s">
        <v>73</v>
      </c>
      <c r="F8062" s="34" t="s">
        <v>78</v>
      </c>
      <c r="G8062" s="9" t="s">
        <v>64</v>
      </c>
      <c r="H8062" s="10">
        <v>29845</v>
      </c>
      <c r="I8062" s="10">
        <v>30689</v>
      </c>
      <c r="J8062" s="53">
        <v>60534</v>
      </c>
      <c r="K8062" s="55">
        <v>21162</v>
      </c>
      <c r="L8062" s="57">
        <v>18422</v>
      </c>
      <c r="M8062" s="57">
        <v>76</v>
      </c>
      <c r="N8062" s="59">
        <v>39660</v>
      </c>
      <c r="O8062" s="61">
        <v>8749</v>
      </c>
      <c r="P8062" s="10">
        <v>7175</v>
      </c>
      <c r="Q8062" s="10">
        <v>25</v>
      </c>
      <c r="R8062" s="11">
        <v>15949</v>
      </c>
      <c r="S8062" s="24">
        <f>Table1[[#This Row],[Female Voters]]/Table1[[#This Row],[Female Population]]</f>
        <v>0.70906349472273411</v>
      </c>
      <c r="T8062" s="24">
        <f>Table1[[#This Row],[Male Voters]]/Table1[[#This Row],[Male Population]]</f>
        <v>0.60028023070155434</v>
      </c>
      <c r="U8062" s="24">
        <f>Table1[[#This Row],[Total Voters]]/Table1[[#This Row],[Total Population]]</f>
        <v>0.65516899593616806</v>
      </c>
      <c r="V8062" s="24">
        <f>Table1[[#This Row],[Female Ballots]]/Table1[[#This Row],[Female Population]]</f>
        <v>0.29314793097671304</v>
      </c>
      <c r="W8062" s="24">
        <f>Table1[[#This Row],[Male Ballots]]/Table1[[#This Row],[Male Population]]</f>
        <v>0.23379712600606081</v>
      </c>
      <c r="X8062" s="24">
        <f>Table1[[#This Row],[Total Ballots]]/Table1[[#This Row],[Total Population]]</f>
        <v>0.26347176793207122</v>
      </c>
      <c r="Y8062" s="24">
        <f>Table1[[#This Row],[Female Ballots]]/Table1[[#This Row],[Female Voters]]</f>
        <v>0.41342973253945753</v>
      </c>
      <c r="Z8062" s="24">
        <f>Table1[[#This Row],[Male Ballots]]/Table1[[#This Row],[Male Voters]]</f>
        <v>0.38947996960156334</v>
      </c>
      <c r="AA8062" s="24">
        <f>Table1[[#This Row],[Total Ballots]]/Table1[[#This Row],[Total Voters]]</f>
        <v>0.40214321734745334</v>
      </c>
    </row>
    <row r="8063" spans="1:27" x14ac:dyDescent="0.35">
      <c r="A8063" s="8" t="s">
        <v>40</v>
      </c>
      <c r="B8063" s="16">
        <v>2007</v>
      </c>
      <c r="C8063" s="17" t="s">
        <v>82</v>
      </c>
      <c r="D8063" s="16" t="s">
        <v>69</v>
      </c>
      <c r="E8063" s="34" t="s">
        <v>73</v>
      </c>
      <c r="F8063" s="34" t="s">
        <v>78</v>
      </c>
      <c r="G8063" s="9" t="s">
        <v>65</v>
      </c>
      <c r="H8063" s="10">
        <v>33968</v>
      </c>
      <c r="I8063" s="10">
        <v>33142</v>
      </c>
      <c r="J8063" s="53">
        <v>67110</v>
      </c>
      <c r="K8063" s="55">
        <v>27015</v>
      </c>
      <c r="L8063" s="57">
        <v>23765</v>
      </c>
      <c r="M8063" s="57">
        <v>55</v>
      </c>
      <c r="N8063" s="59">
        <v>50835</v>
      </c>
      <c r="O8063" s="61">
        <v>15372</v>
      </c>
      <c r="P8063" s="10">
        <v>13268</v>
      </c>
      <c r="Q8063" s="10">
        <v>20</v>
      </c>
      <c r="R8063" s="11">
        <v>28660</v>
      </c>
      <c r="S8063" s="24">
        <f>Table1[[#This Row],[Female Voters]]/Table1[[#This Row],[Female Population]]</f>
        <v>0.79530734809232217</v>
      </c>
      <c r="T8063" s="24">
        <f>Table1[[#This Row],[Male Voters]]/Table1[[#This Row],[Male Population]]</f>
        <v>0.71706595860237765</v>
      </c>
      <c r="U8063" s="24">
        <f>Table1[[#This Row],[Total Voters]]/Table1[[#This Row],[Total Population]]</f>
        <v>0.75748770675011179</v>
      </c>
      <c r="V8063" s="24">
        <f>Table1[[#This Row],[Female Ballots]]/Table1[[#This Row],[Female Population]]</f>
        <v>0.45254357041921811</v>
      </c>
      <c r="W8063" s="24">
        <f>Table1[[#This Row],[Male Ballots]]/Table1[[#This Row],[Male Population]]</f>
        <v>0.40033793977430449</v>
      </c>
      <c r="X8063" s="24">
        <f>Table1[[#This Row],[Total Ballots]]/Table1[[#This Row],[Total Population]]</f>
        <v>0.42706005066309044</v>
      </c>
      <c r="Y8063" s="24">
        <f>Table1[[#This Row],[Female Ballots]]/Table1[[#This Row],[Female Voters]]</f>
        <v>0.56901721265963356</v>
      </c>
      <c r="Z8063" s="24">
        <f>Table1[[#This Row],[Male Ballots]]/Table1[[#This Row],[Male Voters]]</f>
        <v>0.55830002103934362</v>
      </c>
      <c r="AA8063" s="24">
        <f>Table1[[#This Row],[Total Ballots]]/Table1[[#This Row],[Total Voters]]</f>
        <v>0.56378479394118231</v>
      </c>
    </row>
    <row r="8064" spans="1:27" x14ac:dyDescent="0.35">
      <c r="A8064" s="8" t="s">
        <v>40</v>
      </c>
      <c r="B8064" s="16">
        <v>2007</v>
      </c>
      <c r="C8064" s="17" t="s">
        <v>82</v>
      </c>
      <c r="D8064" s="16" t="s">
        <v>69</v>
      </c>
      <c r="E8064" s="34" t="s">
        <v>73</v>
      </c>
      <c r="F8064" s="34" t="s">
        <v>78</v>
      </c>
      <c r="G8064" s="9" t="s">
        <v>66</v>
      </c>
      <c r="H8064" s="10">
        <v>26212</v>
      </c>
      <c r="I8064" s="10">
        <v>25076</v>
      </c>
      <c r="J8064" s="53">
        <v>51288</v>
      </c>
      <c r="K8064" s="55">
        <v>22975</v>
      </c>
      <c r="L8064" s="57">
        <v>20896</v>
      </c>
      <c r="M8064" s="57">
        <v>46</v>
      </c>
      <c r="N8064" s="59">
        <v>43917</v>
      </c>
      <c r="O8064" s="61">
        <v>16934</v>
      </c>
      <c r="P8064" s="10">
        <v>15377</v>
      </c>
      <c r="Q8064" s="10">
        <v>19</v>
      </c>
      <c r="R8064" s="11">
        <v>32330</v>
      </c>
      <c r="S8064" s="24">
        <f>Table1[[#This Row],[Female Voters]]/Table1[[#This Row],[Female Population]]</f>
        <v>0.87650694338470925</v>
      </c>
      <c r="T8064" s="24">
        <f>Table1[[#This Row],[Male Voters]]/Table1[[#This Row],[Male Population]]</f>
        <v>0.83330674748763756</v>
      </c>
      <c r="U8064" s="24">
        <f>Table1[[#This Row],[Total Voters]]/Table1[[#This Row],[Total Population]]</f>
        <v>0.85628217126813289</v>
      </c>
      <c r="V8064" s="24">
        <f>Table1[[#This Row],[Female Ballots]]/Table1[[#This Row],[Female Population]]</f>
        <v>0.64603998168777654</v>
      </c>
      <c r="W8064" s="24">
        <f>Table1[[#This Row],[Male Ballots]]/Table1[[#This Row],[Male Population]]</f>
        <v>0.61321582389535811</v>
      </c>
      <c r="X8064" s="24">
        <f>Table1[[#This Row],[Total Ballots]]/Table1[[#This Row],[Total Population]]</f>
        <v>0.63036187802214938</v>
      </c>
      <c r="Y8064" s="24">
        <f>Table1[[#This Row],[Female Ballots]]/Table1[[#This Row],[Female Voters]]</f>
        <v>0.73706202393906417</v>
      </c>
      <c r="Z8064" s="24">
        <f>Table1[[#This Row],[Male Ballots]]/Table1[[#This Row],[Male Voters]]</f>
        <v>0.73588246554364467</v>
      </c>
      <c r="AA8064" s="24">
        <f>Table1[[#This Row],[Total Ballots]]/Table1[[#This Row],[Total Voters]]</f>
        <v>0.73616139535942804</v>
      </c>
    </row>
    <row r="8065" spans="1:27" x14ac:dyDescent="0.35">
      <c r="A8065" s="8" t="s">
        <v>40</v>
      </c>
      <c r="B8065" s="16">
        <v>2007</v>
      </c>
      <c r="C8065" s="17" t="s">
        <v>82</v>
      </c>
      <c r="D8065" s="16" t="s">
        <v>69</v>
      </c>
      <c r="E8065" s="34" t="s">
        <v>73</v>
      </c>
      <c r="F8065" s="34" t="s">
        <v>78</v>
      </c>
      <c r="G8065" s="9" t="s">
        <v>67</v>
      </c>
      <c r="H8065" s="10">
        <v>31940</v>
      </c>
      <c r="I8065" s="10">
        <v>23801</v>
      </c>
      <c r="J8065" s="53">
        <v>55741</v>
      </c>
      <c r="K8065" s="55">
        <v>27036</v>
      </c>
      <c r="L8065" s="57">
        <v>20497</v>
      </c>
      <c r="M8065" s="57">
        <v>54</v>
      </c>
      <c r="N8065" s="59">
        <v>47587</v>
      </c>
      <c r="O8065" s="61">
        <v>21884</v>
      </c>
      <c r="P8065" s="10">
        <v>17678</v>
      </c>
      <c r="Q8065" s="10">
        <v>37</v>
      </c>
      <c r="R8065" s="11">
        <v>39599</v>
      </c>
      <c r="S8065" s="24">
        <f>Table1[[#This Row],[Female Voters]]/Table1[[#This Row],[Female Population]]</f>
        <v>0.84646211646837821</v>
      </c>
      <c r="T8065" s="24">
        <f>Table1[[#This Row],[Male Voters]]/Table1[[#This Row],[Male Population]]</f>
        <v>0.86118230326456868</v>
      </c>
      <c r="U8065" s="24">
        <f>Table1[[#This Row],[Total Voters]]/Table1[[#This Row],[Total Population]]</f>
        <v>0.85371629500726576</v>
      </c>
      <c r="V8065" s="24">
        <f>Table1[[#This Row],[Female Ballots]]/Table1[[#This Row],[Female Population]]</f>
        <v>0.68515967438948022</v>
      </c>
      <c r="W8065" s="24">
        <f>Table1[[#This Row],[Male Ballots]]/Table1[[#This Row],[Male Population]]</f>
        <v>0.74274190160077302</v>
      </c>
      <c r="X8065" s="24">
        <f>Table1[[#This Row],[Total Ballots]]/Table1[[#This Row],[Total Population]]</f>
        <v>0.71041064925279418</v>
      </c>
      <c r="Y8065" s="24">
        <f>Table1[[#This Row],[Female Ballots]]/Table1[[#This Row],[Female Voters]]</f>
        <v>0.80943926616363371</v>
      </c>
      <c r="Z8065" s="24">
        <f>Table1[[#This Row],[Male Ballots]]/Table1[[#This Row],[Male Voters]]</f>
        <v>0.86246767819680925</v>
      </c>
      <c r="AA8065" s="24">
        <f>Table1[[#This Row],[Total Ballots]]/Table1[[#This Row],[Total Voters]]</f>
        <v>0.83213902956689856</v>
      </c>
    </row>
    <row r="8066" spans="1:27" x14ac:dyDescent="0.35">
      <c r="A8066" s="8" t="s">
        <v>28</v>
      </c>
      <c r="B8066" s="16">
        <v>2007</v>
      </c>
      <c r="C8066" s="17" t="s">
        <v>82</v>
      </c>
      <c r="D8066" s="16"/>
      <c r="E8066" s="34" t="s">
        <v>74</v>
      </c>
      <c r="F8066" s="34" t="s">
        <v>78</v>
      </c>
      <c r="G8066" s="9" t="s">
        <v>79</v>
      </c>
      <c r="H8066" s="10">
        <v>16048</v>
      </c>
      <c r="I8066" s="10">
        <v>15804</v>
      </c>
      <c r="J8066" s="53">
        <v>31852</v>
      </c>
      <c r="K8066" s="55">
        <v>12912</v>
      </c>
      <c r="L8066" s="57">
        <v>11978</v>
      </c>
      <c r="M8066" s="57">
        <v>222</v>
      </c>
      <c r="N8066" s="59">
        <v>25112</v>
      </c>
      <c r="O8066" s="61">
        <v>7339</v>
      </c>
      <c r="P8066" s="10">
        <v>6671</v>
      </c>
      <c r="Q8066" s="10">
        <v>101</v>
      </c>
      <c r="R8066" s="11">
        <v>14111</v>
      </c>
      <c r="S8066" s="24">
        <f>Table1[[#This Row],[Female Voters]]/Table1[[#This Row],[Female Population]]</f>
        <v>0.80458624127617151</v>
      </c>
      <c r="T8066" s="24">
        <f>Table1[[#This Row],[Male Voters]]/Table1[[#This Row],[Male Population]]</f>
        <v>0.75790939002784108</v>
      </c>
      <c r="U8066" s="24">
        <f>Table1[[#This Row],[Total Voters]]/Table1[[#This Row],[Total Population]]</f>
        <v>0.78839633304031143</v>
      </c>
      <c r="V8066" s="24">
        <f>Table1[[#This Row],[Female Ballots]]/Table1[[#This Row],[Female Population]]</f>
        <v>0.45731555333998009</v>
      </c>
      <c r="W8066" s="24">
        <f>Table1[[#This Row],[Male Ballots]]/Table1[[#This Row],[Male Population]]</f>
        <v>0.42210832700582129</v>
      </c>
      <c r="X8066" s="24">
        <f>Table1[[#This Row],[Total Ballots]]/Table1[[#This Row],[Total Population]]</f>
        <v>0.44301770689438652</v>
      </c>
      <c r="Y8066" s="24">
        <f>Table1[[#This Row],[Female Ballots]]/Table1[[#This Row],[Female Voters]]</f>
        <v>0.56838599752168528</v>
      </c>
      <c r="Z8066" s="24">
        <f>Table1[[#This Row],[Male Ballots]]/Table1[[#This Row],[Male Voters]]</f>
        <v>0.55693771915177825</v>
      </c>
      <c r="AA8066" s="24">
        <f>Table1[[#This Row],[Total Ballots]]/Table1[[#This Row],[Total Voters]]</f>
        <v>0.56192258681108631</v>
      </c>
    </row>
    <row r="8067" spans="1:27" x14ac:dyDescent="0.35">
      <c r="A8067" s="8" t="s">
        <v>28</v>
      </c>
      <c r="B8067" s="16">
        <v>2007</v>
      </c>
      <c r="C8067" s="17" t="s">
        <v>82</v>
      </c>
      <c r="D8067" s="16"/>
      <c r="E8067" s="34" t="s">
        <v>74</v>
      </c>
      <c r="F8067" s="34" t="s">
        <v>78</v>
      </c>
      <c r="G8067" s="9" t="s">
        <v>62</v>
      </c>
      <c r="H8067" s="10">
        <v>1299</v>
      </c>
      <c r="I8067" s="10">
        <v>1488</v>
      </c>
      <c r="J8067" s="53">
        <v>2787</v>
      </c>
      <c r="K8067" s="55">
        <v>1005</v>
      </c>
      <c r="L8067" s="57">
        <v>990</v>
      </c>
      <c r="M8067" s="57">
        <v>42</v>
      </c>
      <c r="N8067" s="59">
        <v>2037</v>
      </c>
      <c r="O8067" s="61">
        <v>191</v>
      </c>
      <c r="P8067" s="10">
        <v>160</v>
      </c>
      <c r="Q8067" s="10">
        <v>8</v>
      </c>
      <c r="R8067" s="11">
        <v>359</v>
      </c>
      <c r="S8067" s="24">
        <f>Table1[[#This Row],[Female Voters]]/Table1[[#This Row],[Female Population]]</f>
        <v>0.7736720554272517</v>
      </c>
      <c r="T8067" s="24">
        <f>Table1[[#This Row],[Male Voters]]/Table1[[#This Row],[Male Population]]</f>
        <v>0.66532258064516125</v>
      </c>
      <c r="U8067" s="24">
        <f>Table1[[#This Row],[Total Voters]]/Table1[[#This Row],[Total Population]]</f>
        <v>0.73089343379978466</v>
      </c>
      <c r="V8067" s="24">
        <f>Table1[[#This Row],[Female Ballots]]/Table1[[#This Row],[Female Population]]</f>
        <v>0.147036181678214</v>
      </c>
      <c r="W8067" s="24">
        <f>Table1[[#This Row],[Male Ballots]]/Table1[[#This Row],[Male Population]]</f>
        <v>0.10752688172043011</v>
      </c>
      <c r="X8067" s="24">
        <f>Table1[[#This Row],[Total Ballots]]/Table1[[#This Row],[Total Population]]</f>
        <v>0.12881234302116973</v>
      </c>
      <c r="Y8067" s="24">
        <f>Table1[[#This Row],[Female Ballots]]/Table1[[#This Row],[Female Voters]]</f>
        <v>0.1900497512437811</v>
      </c>
      <c r="Z8067" s="24">
        <f>Table1[[#This Row],[Male Ballots]]/Table1[[#This Row],[Male Voters]]</f>
        <v>0.16161616161616163</v>
      </c>
      <c r="AA8067" s="24">
        <f>Table1[[#This Row],[Total Ballots]]/Table1[[#This Row],[Total Voters]]</f>
        <v>0.17623956799214532</v>
      </c>
    </row>
    <row r="8068" spans="1:27" x14ac:dyDescent="0.35">
      <c r="A8068" s="8" t="s">
        <v>28</v>
      </c>
      <c r="B8068" s="16">
        <v>2007</v>
      </c>
      <c r="C8068" s="17" t="s">
        <v>82</v>
      </c>
      <c r="D8068" s="16"/>
      <c r="E8068" s="34" t="s">
        <v>74</v>
      </c>
      <c r="F8068" s="34" t="s">
        <v>78</v>
      </c>
      <c r="G8068" s="9" t="s">
        <v>63</v>
      </c>
      <c r="H8068" s="10">
        <v>1872</v>
      </c>
      <c r="I8068" s="10">
        <v>1720</v>
      </c>
      <c r="J8068" s="53">
        <v>3592</v>
      </c>
      <c r="K8068" s="55">
        <v>1326</v>
      </c>
      <c r="L8068" s="57">
        <v>1237</v>
      </c>
      <c r="M8068" s="57">
        <v>27</v>
      </c>
      <c r="N8068" s="59">
        <v>2590</v>
      </c>
      <c r="O8068" s="61">
        <v>354</v>
      </c>
      <c r="P8068" s="10">
        <v>258</v>
      </c>
      <c r="Q8068" s="10">
        <v>4</v>
      </c>
      <c r="R8068" s="11">
        <v>616</v>
      </c>
      <c r="S8068" s="24">
        <f>Table1[[#This Row],[Female Voters]]/Table1[[#This Row],[Female Population]]</f>
        <v>0.70833333333333337</v>
      </c>
      <c r="T8068" s="24">
        <f>Table1[[#This Row],[Male Voters]]/Table1[[#This Row],[Male Population]]</f>
        <v>0.71918604651162787</v>
      </c>
      <c r="U8068" s="24">
        <f>Table1[[#This Row],[Total Voters]]/Table1[[#This Row],[Total Population]]</f>
        <v>0.72104677060133626</v>
      </c>
      <c r="V8068" s="24">
        <f>Table1[[#This Row],[Female Ballots]]/Table1[[#This Row],[Female Population]]</f>
        <v>0.1891025641025641</v>
      </c>
      <c r="W8068" s="24">
        <f>Table1[[#This Row],[Male Ballots]]/Table1[[#This Row],[Male Population]]</f>
        <v>0.15</v>
      </c>
      <c r="X8068" s="24">
        <f>Table1[[#This Row],[Total Ballots]]/Table1[[#This Row],[Total Population]]</f>
        <v>0.17149220489977729</v>
      </c>
      <c r="Y8068" s="24">
        <f>Table1[[#This Row],[Female Ballots]]/Table1[[#This Row],[Female Voters]]</f>
        <v>0.2669683257918552</v>
      </c>
      <c r="Z8068" s="24">
        <f>Table1[[#This Row],[Male Ballots]]/Table1[[#This Row],[Male Voters]]</f>
        <v>0.2085691188358933</v>
      </c>
      <c r="AA8068" s="24">
        <f>Table1[[#This Row],[Total Ballots]]/Table1[[#This Row],[Total Voters]]</f>
        <v>0.23783783783783785</v>
      </c>
    </row>
    <row r="8069" spans="1:27" x14ac:dyDescent="0.35">
      <c r="A8069" s="8" t="s">
        <v>28</v>
      </c>
      <c r="B8069" s="16">
        <v>2007</v>
      </c>
      <c r="C8069" s="17" t="s">
        <v>82</v>
      </c>
      <c r="D8069" s="16"/>
      <c r="E8069" s="34" t="s">
        <v>74</v>
      </c>
      <c r="F8069" s="34" t="s">
        <v>78</v>
      </c>
      <c r="G8069" s="9" t="s">
        <v>64</v>
      </c>
      <c r="H8069" s="10">
        <v>2713</v>
      </c>
      <c r="I8069" s="10">
        <v>2654</v>
      </c>
      <c r="J8069" s="53">
        <v>5367</v>
      </c>
      <c r="K8069" s="55">
        <v>1932</v>
      </c>
      <c r="L8069" s="57">
        <v>1614</v>
      </c>
      <c r="M8069" s="57">
        <v>32</v>
      </c>
      <c r="N8069" s="59">
        <v>3578</v>
      </c>
      <c r="O8069" s="61">
        <v>805</v>
      </c>
      <c r="P8069" s="10">
        <v>599</v>
      </c>
      <c r="Q8069" s="10">
        <v>11</v>
      </c>
      <c r="R8069" s="11">
        <v>1415</v>
      </c>
      <c r="S8069" s="24">
        <f>Table1[[#This Row],[Female Voters]]/Table1[[#This Row],[Female Population]]</f>
        <v>0.71212679690379654</v>
      </c>
      <c r="T8069" s="24">
        <f>Table1[[#This Row],[Male Voters]]/Table1[[#This Row],[Male Population]]</f>
        <v>0.60813865862848526</v>
      </c>
      <c r="U8069" s="24">
        <f>Table1[[#This Row],[Total Voters]]/Table1[[#This Row],[Total Population]]</f>
        <v>0.66666666666666663</v>
      </c>
      <c r="V8069" s="24">
        <f>Table1[[#This Row],[Female Ballots]]/Table1[[#This Row],[Female Population]]</f>
        <v>0.29671949870991521</v>
      </c>
      <c r="W8069" s="24">
        <f>Table1[[#This Row],[Male Ballots]]/Table1[[#This Row],[Male Population]]</f>
        <v>0.22569706103993972</v>
      </c>
      <c r="X8069" s="24">
        <f>Table1[[#This Row],[Total Ballots]]/Table1[[#This Row],[Total Population]]</f>
        <v>0.26364822060741566</v>
      </c>
      <c r="Y8069" s="24">
        <f>Table1[[#This Row],[Female Ballots]]/Table1[[#This Row],[Female Voters]]</f>
        <v>0.41666666666666669</v>
      </c>
      <c r="Z8069" s="24">
        <f>Table1[[#This Row],[Male Ballots]]/Table1[[#This Row],[Male Voters]]</f>
        <v>0.37112763320941761</v>
      </c>
      <c r="AA8069" s="24">
        <f>Table1[[#This Row],[Total Ballots]]/Table1[[#This Row],[Total Voters]]</f>
        <v>0.39547233091112355</v>
      </c>
    </row>
    <row r="8070" spans="1:27" x14ac:dyDescent="0.35">
      <c r="A8070" s="8" t="s">
        <v>28</v>
      </c>
      <c r="B8070" s="16">
        <v>2007</v>
      </c>
      <c r="C8070" s="17" t="s">
        <v>82</v>
      </c>
      <c r="D8070" s="16"/>
      <c r="E8070" s="34" t="s">
        <v>74</v>
      </c>
      <c r="F8070" s="34" t="s">
        <v>78</v>
      </c>
      <c r="G8070" s="9" t="s">
        <v>65</v>
      </c>
      <c r="H8070" s="10">
        <v>3650</v>
      </c>
      <c r="I8070" s="10">
        <v>3458</v>
      </c>
      <c r="J8070" s="53">
        <v>7108</v>
      </c>
      <c r="K8070" s="55">
        <v>3039</v>
      </c>
      <c r="L8070" s="57">
        <v>2657</v>
      </c>
      <c r="M8070" s="57">
        <v>38</v>
      </c>
      <c r="N8070" s="59">
        <v>5734</v>
      </c>
      <c r="O8070" s="61">
        <v>1712</v>
      </c>
      <c r="P8070" s="10">
        <v>1389</v>
      </c>
      <c r="Q8070" s="10">
        <v>14</v>
      </c>
      <c r="R8070" s="11">
        <v>3115</v>
      </c>
      <c r="S8070" s="24">
        <f>Table1[[#This Row],[Female Voters]]/Table1[[#This Row],[Female Population]]</f>
        <v>0.83260273972602739</v>
      </c>
      <c r="T8070" s="24">
        <f>Table1[[#This Row],[Male Voters]]/Table1[[#This Row],[Male Population]]</f>
        <v>0.76836321573163679</v>
      </c>
      <c r="U8070" s="24">
        <f>Table1[[#This Row],[Total Voters]]/Table1[[#This Row],[Total Population]]</f>
        <v>0.80669667979741133</v>
      </c>
      <c r="V8070" s="24">
        <f>Table1[[#This Row],[Female Ballots]]/Table1[[#This Row],[Female Population]]</f>
        <v>0.46904109589041099</v>
      </c>
      <c r="W8070" s="24">
        <f>Table1[[#This Row],[Male Ballots]]/Table1[[#This Row],[Male Population]]</f>
        <v>0.40167727009832271</v>
      </c>
      <c r="X8070" s="24">
        <f>Table1[[#This Row],[Total Ballots]]/Table1[[#This Row],[Total Population]]</f>
        <v>0.43823860438942036</v>
      </c>
      <c r="Y8070" s="24">
        <f>Table1[[#This Row],[Female Ballots]]/Table1[[#This Row],[Female Voters]]</f>
        <v>0.56334320500164525</v>
      </c>
      <c r="Z8070" s="24">
        <f>Table1[[#This Row],[Male Ballots]]/Table1[[#This Row],[Male Voters]]</f>
        <v>0.52277004140007532</v>
      </c>
      <c r="AA8070" s="24">
        <f>Table1[[#This Row],[Total Ballots]]/Table1[[#This Row],[Total Voters]]</f>
        <v>0.54325078479246602</v>
      </c>
    </row>
    <row r="8071" spans="1:27" x14ac:dyDescent="0.35">
      <c r="A8071" s="8" t="s">
        <v>28</v>
      </c>
      <c r="B8071" s="16">
        <v>2007</v>
      </c>
      <c r="C8071" s="17" t="s">
        <v>82</v>
      </c>
      <c r="D8071" s="16"/>
      <c r="E8071" s="34" t="s">
        <v>74</v>
      </c>
      <c r="F8071" s="34" t="s">
        <v>78</v>
      </c>
      <c r="G8071" s="9" t="s">
        <v>66</v>
      </c>
      <c r="H8071" s="10">
        <v>3187</v>
      </c>
      <c r="I8071" s="10">
        <v>3284</v>
      </c>
      <c r="J8071" s="53">
        <v>6471</v>
      </c>
      <c r="K8071" s="55">
        <v>2814</v>
      </c>
      <c r="L8071" s="57">
        <v>2732</v>
      </c>
      <c r="M8071" s="57">
        <v>40</v>
      </c>
      <c r="N8071" s="59">
        <v>5586</v>
      </c>
      <c r="O8071" s="61">
        <v>1992</v>
      </c>
      <c r="P8071" s="10">
        <v>1923</v>
      </c>
      <c r="Q8071" s="10">
        <v>29</v>
      </c>
      <c r="R8071" s="11">
        <v>3944</v>
      </c>
      <c r="S8071" s="24">
        <f>Table1[[#This Row],[Female Voters]]/Table1[[#This Row],[Female Population]]</f>
        <v>0.88296203326011924</v>
      </c>
      <c r="T8071" s="24">
        <f>Table1[[#This Row],[Male Voters]]/Table1[[#This Row],[Male Population]]</f>
        <v>0.83191230207064559</v>
      </c>
      <c r="U8071" s="24">
        <f>Table1[[#This Row],[Total Voters]]/Table1[[#This Row],[Total Population]]</f>
        <v>0.86323597589244316</v>
      </c>
      <c r="V8071" s="24">
        <f>Table1[[#This Row],[Female Ballots]]/Table1[[#This Row],[Female Population]]</f>
        <v>0.62503922183871985</v>
      </c>
      <c r="W8071" s="24">
        <f>Table1[[#This Row],[Male Ballots]]/Table1[[#This Row],[Male Population]]</f>
        <v>0.58556638246041415</v>
      </c>
      <c r="X8071" s="24">
        <f>Table1[[#This Row],[Total Ballots]]/Table1[[#This Row],[Total Population]]</f>
        <v>0.60948848709627568</v>
      </c>
      <c r="Y8071" s="24">
        <f>Table1[[#This Row],[Female Ballots]]/Table1[[#This Row],[Female Voters]]</f>
        <v>0.70788912579957353</v>
      </c>
      <c r="Z8071" s="24">
        <f>Table1[[#This Row],[Male Ballots]]/Table1[[#This Row],[Male Voters]]</f>
        <v>0.70387994143484622</v>
      </c>
      <c r="AA8071" s="24">
        <f>Table1[[#This Row],[Total Ballots]]/Table1[[#This Row],[Total Voters]]</f>
        <v>0.70605084138918728</v>
      </c>
    </row>
    <row r="8072" spans="1:27" x14ac:dyDescent="0.35">
      <c r="A8072" s="8" t="s">
        <v>28</v>
      </c>
      <c r="B8072" s="16">
        <v>2007</v>
      </c>
      <c r="C8072" s="17" t="s">
        <v>82</v>
      </c>
      <c r="D8072" s="16"/>
      <c r="E8072" s="34" t="s">
        <v>74</v>
      </c>
      <c r="F8072" s="34" t="s">
        <v>78</v>
      </c>
      <c r="G8072" s="9" t="s">
        <v>67</v>
      </c>
      <c r="H8072" s="10">
        <v>3327</v>
      </c>
      <c r="I8072" s="10">
        <v>3200</v>
      </c>
      <c r="J8072" s="53">
        <v>6527</v>
      </c>
      <c r="K8072" s="55">
        <v>2796</v>
      </c>
      <c r="L8072" s="57">
        <v>2748</v>
      </c>
      <c r="M8072" s="57">
        <v>43</v>
      </c>
      <c r="N8072" s="59">
        <v>5587</v>
      </c>
      <c r="O8072" s="61">
        <v>2285</v>
      </c>
      <c r="P8072" s="10">
        <v>2342</v>
      </c>
      <c r="Q8072" s="10">
        <v>35</v>
      </c>
      <c r="R8072" s="11">
        <v>4662</v>
      </c>
      <c r="S8072" s="24">
        <f>Table1[[#This Row],[Female Voters]]/Table1[[#This Row],[Female Population]]</f>
        <v>0.8403967538322813</v>
      </c>
      <c r="T8072" s="24">
        <f>Table1[[#This Row],[Male Voters]]/Table1[[#This Row],[Male Population]]</f>
        <v>0.85875000000000001</v>
      </c>
      <c r="U8072" s="24">
        <f>Table1[[#This Row],[Total Voters]]/Table1[[#This Row],[Total Population]]</f>
        <v>0.85598284050865636</v>
      </c>
      <c r="V8072" s="24">
        <f>Table1[[#This Row],[Female Ballots]]/Table1[[#This Row],[Female Population]]</f>
        <v>0.68680492936579496</v>
      </c>
      <c r="W8072" s="24">
        <f>Table1[[#This Row],[Male Ballots]]/Table1[[#This Row],[Male Population]]</f>
        <v>0.73187500000000005</v>
      </c>
      <c r="X8072" s="24">
        <f>Table1[[#This Row],[Total Ballots]]/Table1[[#This Row],[Total Population]]</f>
        <v>0.71426382717940862</v>
      </c>
      <c r="Y8072" s="24">
        <f>Table1[[#This Row],[Female Ballots]]/Table1[[#This Row],[Female Voters]]</f>
        <v>0.81723891273247495</v>
      </c>
      <c r="Z8072" s="24">
        <f>Table1[[#This Row],[Male Ballots]]/Table1[[#This Row],[Male Voters]]</f>
        <v>0.8522561863173217</v>
      </c>
      <c r="AA8072" s="24">
        <f>Table1[[#This Row],[Total Ballots]]/Table1[[#This Row],[Total Voters]]</f>
        <v>0.83443708609271527</v>
      </c>
    </row>
    <row r="8073" spans="1:27" x14ac:dyDescent="0.35">
      <c r="A8073" s="8" t="s">
        <v>43</v>
      </c>
      <c r="B8073" s="16">
        <v>2007</v>
      </c>
      <c r="C8073" s="17" t="s">
        <v>82</v>
      </c>
      <c r="D8073" s="16"/>
      <c r="E8073" s="34" t="s">
        <v>73</v>
      </c>
      <c r="F8073" s="34" t="s">
        <v>78</v>
      </c>
      <c r="G8073" s="9" t="s">
        <v>79</v>
      </c>
      <c r="H8073" s="10">
        <v>95078</v>
      </c>
      <c r="I8073" s="10">
        <v>87868</v>
      </c>
      <c r="J8073" s="53">
        <v>182946</v>
      </c>
      <c r="K8073" s="55">
        <v>71481</v>
      </c>
      <c r="L8073" s="57">
        <v>61165</v>
      </c>
      <c r="M8073" s="57">
        <v>1776</v>
      </c>
      <c r="N8073" s="59">
        <v>134422</v>
      </c>
      <c r="O8073" s="61">
        <v>35699</v>
      </c>
      <c r="P8073" s="10">
        <v>30625</v>
      </c>
      <c r="Q8073" s="10">
        <v>425</v>
      </c>
      <c r="R8073" s="11">
        <v>66749</v>
      </c>
      <c r="S8073" s="24">
        <f>Table1[[#This Row],[Female Voters]]/Table1[[#This Row],[Female Population]]</f>
        <v>0.75181429983802772</v>
      </c>
      <c r="T8073" s="24">
        <f>Table1[[#This Row],[Male Voters]]/Table1[[#This Row],[Male Population]]</f>
        <v>0.69610096963627255</v>
      </c>
      <c r="U8073" s="24">
        <f>Table1[[#This Row],[Total Voters]]/Table1[[#This Row],[Total Population]]</f>
        <v>0.73476326347665433</v>
      </c>
      <c r="V8073" s="24">
        <f>Table1[[#This Row],[Female Ballots]]/Table1[[#This Row],[Female Population]]</f>
        <v>0.37547066618986519</v>
      </c>
      <c r="W8073" s="24">
        <f>Table1[[#This Row],[Male Ballots]]/Table1[[#This Row],[Male Population]]</f>
        <v>0.34853416488368916</v>
      </c>
      <c r="X8073" s="24">
        <f>Table1[[#This Row],[Total Ballots]]/Table1[[#This Row],[Total Population]]</f>
        <v>0.36485629639347128</v>
      </c>
      <c r="Y8073" s="24">
        <f>Table1[[#This Row],[Female Ballots]]/Table1[[#This Row],[Female Voters]]</f>
        <v>0.49941942614121237</v>
      </c>
      <c r="Z8073" s="24">
        <f>Table1[[#This Row],[Male Ballots]]/Table1[[#This Row],[Male Voters]]</f>
        <v>0.50069484182130308</v>
      </c>
      <c r="AA8073" s="24">
        <f>Table1[[#This Row],[Total Ballots]]/Table1[[#This Row],[Total Voters]]</f>
        <v>0.49656306259392063</v>
      </c>
    </row>
    <row r="8074" spans="1:27" x14ac:dyDescent="0.35">
      <c r="A8074" s="8" t="s">
        <v>43</v>
      </c>
      <c r="B8074" s="16">
        <v>2007</v>
      </c>
      <c r="C8074" s="17" t="s">
        <v>82</v>
      </c>
      <c r="D8074" s="16"/>
      <c r="E8074" s="34" t="s">
        <v>73</v>
      </c>
      <c r="F8074" s="34" t="s">
        <v>78</v>
      </c>
      <c r="G8074" s="9" t="s">
        <v>62</v>
      </c>
      <c r="H8074" s="10">
        <v>11572</v>
      </c>
      <c r="I8074" s="10">
        <v>11432</v>
      </c>
      <c r="J8074" s="53">
        <v>23004</v>
      </c>
      <c r="K8074" s="55">
        <v>6059</v>
      </c>
      <c r="L8074" s="57">
        <v>5144</v>
      </c>
      <c r="M8074" s="57">
        <v>61</v>
      </c>
      <c r="N8074" s="59">
        <v>11264</v>
      </c>
      <c r="O8074" s="61">
        <v>904</v>
      </c>
      <c r="P8074" s="10">
        <v>769</v>
      </c>
      <c r="Q8074" s="10">
        <v>5</v>
      </c>
      <c r="R8074" s="11">
        <v>1678</v>
      </c>
      <c r="S8074" s="24">
        <f>Table1[[#This Row],[Female Voters]]/Table1[[#This Row],[Female Population]]</f>
        <v>0.52359142758382304</v>
      </c>
      <c r="T8074" s="24">
        <f>Table1[[#This Row],[Male Voters]]/Table1[[#This Row],[Male Population]]</f>
        <v>0.44996501049685095</v>
      </c>
      <c r="U8074" s="24">
        <f>Table1[[#This Row],[Total Voters]]/Table1[[#This Row],[Total Population]]</f>
        <v>0.48965397322204834</v>
      </c>
      <c r="V8074" s="24">
        <f>Table1[[#This Row],[Female Ballots]]/Table1[[#This Row],[Female Population]]</f>
        <v>7.8119599032146561E-2</v>
      </c>
      <c r="W8074" s="24">
        <f>Table1[[#This Row],[Male Ballots]]/Table1[[#This Row],[Male Population]]</f>
        <v>6.7267319804058784E-2</v>
      </c>
      <c r="X8074" s="24">
        <f>Table1[[#This Row],[Total Ballots]]/Table1[[#This Row],[Total Population]]</f>
        <v>7.2943835854633973E-2</v>
      </c>
      <c r="Y8074" s="24">
        <f>Table1[[#This Row],[Female Ballots]]/Table1[[#This Row],[Female Voters]]</f>
        <v>0.14919953787753754</v>
      </c>
      <c r="Z8074" s="24">
        <f>Table1[[#This Row],[Male Ballots]]/Table1[[#This Row],[Male Voters]]</f>
        <v>0.14949455676516329</v>
      </c>
      <c r="AA8074" s="24">
        <f>Table1[[#This Row],[Total Ballots]]/Table1[[#This Row],[Total Voters]]</f>
        <v>0.14897017045454544</v>
      </c>
    </row>
    <row r="8075" spans="1:27" x14ac:dyDescent="0.35">
      <c r="A8075" s="8" t="s">
        <v>43</v>
      </c>
      <c r="B8075" s="16">
        <v>2007</v>
      </c>
      <c r="C8075" s="17" t="s">
        <v>82</v>
      </c>
      <c r="D8075" s="16"/>
      <c r="E8075" s="34" t="s">
        <v>73</v>
      </c>
      <c r="F8075" s="34" t="s">
        <v>78</v>
      </c>
      <c r="G8075" s="9" t="s">
        <v>63</v>
      </c>
      <c r="H8075" s="10">
        <v>15526</v>
      </c>
      <c r="I8075" s="10">
        <v>15395</v>
      </c>
      <c r="J8075" s="53">
        <v>30921</v>
      </c>
      <c r="K8075" s="55">
        <v>10205</v>
      </c>
      <c r="L8075" s="57">
        <v>8550</v>
      </c>
      <c r="M8075" s="57">
        <v>505</v>
      </c>
      <c r="N8075" s="59">
        <v>19260</v>
      </c>
      <c r="O8075" s="61">
        <v>2362</v>
      </c>
      <c r="P8075" s="10">
        <v>1738</v>
      </c>
      <c r="Q8075" s="10">
        <v>49</v>
      </c>
      <c r="R8075" s="11">
        <v>4149</v>
      </c>
      <c r="S8075" s="24">
        <f>Table1[[#This Row],[Female Voters]]/Table1[[#This Row],[Female Population]]</f>
        <v>0.65728455494010052</v>
      </c>
      <c r="T8075" s="24">
        <f>Table1[[#This Row],[Male Voters]]/Table1[[#This Row],[Male Population]]</f>
        <v>0.55537512179278992</v>
      </c>
      <c r="U8075" s="24">
        <f>Table1[[#This Row],[Total Voters]]/Table1[[#This Row],[Total Population]]</f>
        <v>0.62287765596196765</v>
      </c>
      <c r="V8075" s="24">
        <f>Table1[[#This Row],[Female Ballots]]/Table1[[#This Row],[Female Population]]</f>
        <v>0.15213190776761562</v>
      </c>
      <c r="W8075" s="24">
        <f>Table1[[#This Row],[Male Ballots]]/Table1[[#This Row],[Male Population]]</f>
        <v>0.11289379668723612</v>
      </c>
      <c r="X8075" s="24">
        <f>Table1[[#This Row],[Total Ballots]]/Table1[[#This Row],[Total Population]]</f>
        <v>0.13418065392451731</v>
      </c>
      <c r="Y8075" s="24">
        <f>Table1[[#This Row],[Female Ballots]]/Table1[[#This Row],[Female Voters]]</f>
        <v>0.23145516903478686</v>
      </c>
      <c r="Z8075" s="24">
        <f>Table1[[#This Row],[Male Ballots]]/Table1[[#This Row],[Male Voters]]</f>
        <v>0.20327485380116958</v>
      </c>
      <c r="AA8075" s="24">
        <f>Table1[[#This Row],[Total Ballots]]/Table1[[#This Row],[Total Voters]]</f>
        <v>0.21542056074766355</v>
      </c>
    </row>
    <row r="8076" spans="1:27" x14ac:dyDescent="0.35">
      <c r="A8076" s="8" t="s">
        <v>43</v>
      </c>
      <c r="B8076" s="16">
        <v>2007</v>
      </c>
      <c r="C8076" s="17" t="s">
        <v>82</v>
      </c>
      <c r="D8076" s="16"/>
      <c r="E8076" s="34" t="s">
        <v>73</v>
      </c>
      <c r="F8076" s="34" t="s">
        <v>78</v>
      </c>
      <c r="G8076" s="9" t="s">
        <v>64</v>
      </c>
      <c r="H8076" s="10">
        <v>17013</v>
      </c>
      <c r="I8076" s="10">
        <v>16610</v>
      </c>
      <c r="J8076" s="53">
        <v>33623</v>
      </c>
      <c r="K8076" s="55">
        <v>11882</v>
      </c>
      <c r="L8076" s="57">
        <v>10401</v>
      </c>
      <c r="M8076" s="57">
        <v>351</v>
      </c>
      <c r="N8076" s="59">
        <v>22634</v>
      </c>
      <c r="O8076" s="61">
        <v>4197</v>
      </c>
      <c r="P8076" s="10">
        <v>3511</v>
      </c>
      <c r="Q8076" s="10">
        <v>70</v>
      </c>
      <c r="R8076" s="11">
        <v>7778</v>
      </c>
      <c r="S8076" s="24">
        <f>Table1[[#This Row],[Female Voters]]/Table1[[#This Row],[Female Population]]</f>
        <v>0.69840710045259502</v>
      </c>
      <c r="T8076" s="24">
        <f>Table1[[#This Row],[Male Voters]]/Table1[[#This Row],[Male Population]]</f>
        <v>0.62618904274533416</v>
      </c>
      <c r="U8076" s="24">
        <f>Table1[[#This Row],[Total Voters]]/Table1[[#This Row],[Total Population]]</f>
        <v>0.67317015138446901</v>
      </c>
      <c r="V8076" s="24">
        <f>Table1[[#This Row],[Female Ballots]]/Table1[[#This Row],[Female Population]]</f>
        <v>0.2466937048139658</v>
      </c>
      <c r="W8076" s="24">
        <f>Table1[[#This Row],[Male Ballots]]/Table1[[#This Row],[Male Population]]</f>
        <v>0.21137868753762792</v>
      </c>
      <c r="X8076" s="24">
        <f>Table1[[#This Row],[Total Ballots]]/Table1[[#This Row],[Total Population]]</f>
        <v>0.23132974452012015</v>
      </c>
      <c r="Y8076" s="24">
        <f>Table1[[#This Row],[Female Ballots]]/Table1[[#This Row],[Female Voters]]</f>
        <v>0.3532233630701902</v>
      </c>
      <c r="Z8076" s="24">
        <f>Table1[[#This Row],[Male Ballots]]/Table1[[#This Row],[Male Voters]]</f>
        <v>0.33756369579848089</v>
      </c>
      <c r="AA8076" s="24">
        <f>Table1[[#This Row],[Total Ballots]]/Table1[[#This Row],[Total Voters]]</f>
        <v>0.343642308032164</v>
      </c>
    </row>
    <row r="8077" spans="1:27" x14ac:dyDescent="0.35">
      <c r="A8077" s="8" t="s">
        <v>43</v>
      </c>
      <c r="B8077" s="16">
        <v>2007</v>
      </c>
      <c r="C8077" s="17" t="s">
        <v>82</v>
      </c>
      <c r="D8077" s="16"/>
      <c r="E8077" s="34" t="s">
        <v>73</v>
      </c>
      <c r="F8077" s="34" t="s">
        <v>78</v>
      </c>
      <c r="G8077" s="9" t="s">
        <v>65</v>
      </c>
      <c r="H8077" s="10">
        <v>19222</v>
      </c>
      <c r="I8077" s="10">
        <v>17744</v>
      </c>
      <c r="J8077" s="53">
        <v>36966</v>
      </c>
      <c r="K8077" s="55">
        <v>15549</v>
      </c>
      <c r="L8077" s="57">
        <v>13130</v>
      </c>
      <c r="M8077" s="57">
        <v>364</v>
      </c>
      <c r="N8077" s="59">
        <v>29043</v>
      </c>
      <c r="O8077" s="61">
        <v>7820</v>
      </c>
      <c r="P8077" s="10">
        <v>6395</v>
      </c>
      <c r="Q8077" s="10">
        <v>99</v>
      </c>
      <c r="R8077" s="11">
        <v>14314</v>
      </c>
      <c r="S8077" s="24">
        <f>Table1[[#This Row],[Female Voters]]/Table1[[#This Row],[Female Population]]</f>
        <v>0.80891686609093749</v>
      </c>
      <c r="T8077" s="24">
        <f>Table1[[#This Row],[Male Voters]]/Table1[[#This Row],[Male Population]]</f>
        <v>0.73996844003606854</v>
      </c>
      <c r="U8077" s="24">
        <f>Table1[[#This Row],[Total Voters]]/Table1[[#This Row],[Total Population]]</f>
        <v>0.78566791105340039</v>
      </c>
      <c r="V8077" s="24">
        <f>Table1[[#This Row],[Female Ballots]]/Table1[[#This Row],[Female Population]]</f>
        <v>0.40682551243366977</v>
      </c>
      <c r="W8077" s="24">
        <f>Table1[[#This Row],[Male Ballots]]/Table1[[#This Row],[Male Population]]</f>
        <v>0.36040351668169524</v>
      </c>
      <c r="X8077" s="24">
        <f>Table1[[#This Row],[Total Ballots]]/Table1[[#This Row],[Total Population]]</f>
        <v>0.38722068928204295</v>
      </c>
      <c r="Y8077" s="24">
        <f>Table1[[#This Row],[Female Ballots]]/Table1[[#This Row],[Female Voters]]</f>
        <v>0.50292623319827645</v>
      </c>
      <c r="Z8077" s="24">
        <f>Table1[[#This Row],[Male Ballots]]/Table1[[#This Row],[Male Voters]]</f>
        <v>0.48705255140898707</v>
      </c>
      <c r="AA8077" s="24">
        <f>Table1[[#This Row],[Total Ballots]]/Table1[[#This Row],[Total Voters]]</f>
        <v>0.49285542127190718</v>
      </c>
    </row>
    <row r="8078" spans="1:27" x14ac:dyDescent="0.35">
      <c r="A8078" s="8" t="s">
        <v>43</v>
      </c>
      <c r="B8078" s="16">
        <v>2007</v>
      </c>
      <c r="C8078" s="17" t="s">
        <v>82</v>
      </c>
      <c r="D8078" s="16"/>
      <c r="E8078" s="34" t="s">
        <v>73</v>
      </c>
      <c r="F8078" s="34" t="s">
        <v>78</v>
      </c>
      <c r="G8078" s="9" t="s">
        <v>66</v>
      </c>
      <c r="H8078" s="10">
        <v>15504</v>
      </c>
      <c r="I8078" s="10">
        <v>14080</v>
      </c>
      <c r="J8078" s="53">
        <v>29584</v>
      </c>
      <c r="K8078" s="55">
        <v>14026</v>
      </c>
      <c r="L8078" s="57">
        <v>12487</v>
      </c>
      <c r="M8078" s="57">
        <v>268</v>
      </c>
      <c r="N8078" s="59">
        <v>26781</v>
      </c>
      <c r="O8078" s="61">
        <v>9533</v>
      </c>
      <c r="P8078" s="10">
        <v>8551</v>
      </c>
      <c r="Q8078" s="10">
        <v>99</v>
      </c>
      <c r="R8078" s="11">
        <v>18183</v>
      </c>
      <c r="S8078" s="24">
        <f>Table1[[#This Row],[Female Voters]]/Table1[[#This Row],[Female Population]]</f>
        <v>0.90466976264189891</v>
      </c>
      <c r="T8078" s="24">
        <f>Table1[[#This Row],[Male Voters]]/Table1[[#This Row],[Male Population]]</f>
        <v>0.88686079545454544</v>
      </c>
      <c r="U8078" s="24">
        <f>Table1[[#This Row],[Total Voters]]/Table1[[#This Row],[Total Population]]</f>
        <v>0.9052528393726339</v>
      </c>
      <c r="V8078" s="24">
        <f>Table1[[#This Row],[Female Ballots]]/Table1[[#This Row],[Female Population]]</f>
        <v>0.61487358101135192</v>
      </c>
      <c r="W8078" s="24">
        <f>Table1[[#This Row],[Male Ballots]]/Table1[[#This Row],[Male Population]]</f>
        <v>0.60731534090909089</v>
      </c>
      <c r="X8078" s="24">
        <f>Table1[[#This Row],[Total Ballots]]/Table1[[#This Row],[Total Population]]</f>
        <v>0.61462276906435909</v>
      </c>
      <c r="Y8078" s="24">
        <f>Table1[[#This Row],[Female Ballots]]/Table1[[#This Row],[Female Voters]]</f>
        <v>0.67966633395123344</v>
      </c>
      <c r="Z8078" s="24">
        <f>Table1[[#This Row],[Male Ballots]]/Table1[[#This Row],[Male Voters]]</f>
        <v>0.68479218387122609</v>
      </c>
      <c r="AA8078" s="24">
        <f>Table1[[#This Row],[Total Ballots]]/Table1[[#This Row],[Total Voters]]</f>
        <v>0.67895149546320155</v>
      </c>
    </row>
    <row r="8079" spans="1:27" x14ac:dyDescent="0.35">
      <c r="A8079" s="8" t="s">
        <v>43</v>
      </c>
      <c r="B8079" s="16">
        <v>2007</v>
      </c>
      <c r="C8079" s="17" t="s">
        <v>82</v>
      </c>
      <c r="D8079" s="16"/>
      <c r="E8079" s="34" t="s">
        <v>73</v>
      </c>
      <c r="F8079" s="34" t="s">
        <v>78</v>
      </c>
      <c r="G8079" s="9" t="s">
        <v>67</v>
      </c>
      <c r="H8079" s="10">
        <v>16241</v>
      </c>
      <c r="I8079" s="10">
        <v>12607</v>
      </c>
      <c r="J8079" s="53">
        <v>28848</v>
      </c>
      <c r="K8079" s="55">
        <v>13760</v>
      </c>
      <c r="L8079" s="57">
        <v>11453</v>
      </c>
      <c r="M8079" s="57">
        <v>227</v>
      </c>
      <c r="N8079" s="59">
        <v>25440</v>
      </c>
      <c r="O8079" s="61">
        <v>10883</v>
      </c>
      <c r="P8079" s="10">
        <v>9661</v>
      </c>
      <c r="Q8079" s="10">
        <v>103</v>
      </c>
      <c r="R8079" s="11">
        <v>20647</v>
      </c>
      <c r="S8079" s="24">
        <f>Table1[[#This Row],[Female Voters]]/Table1[[#This Row],[Female Population]]</f>
        <v>0.84723847053752843</v>
      </c>
      <c r="T8079" s="24">
        <f>Table1[[#This Row],[Male Voters]]/Table1[[#This Row],[Male Population]]</f>
        <v>0.90846355199492346</v>
      </c>
      <c r="U8079" s="24">
        <f>Table1[[#This Row],[Total Voters]]/Table1[[#This Row],[Total Population]]</f>
        <v>0.88186356073211314</v>
      </c>
      <c r="V8079" s="24">
        <f>Table1[[#This Row],[Female Ballots]]/Table1[[#This Row],[Female Population]]</f>
        <v>0.6700942060217967</v>
      </c>
      <c r="W8079" s="24">
        <f>Table1[[#This Row],[Male Ballots]]/Table1[[#This Row],[Male Population]]</f>
        <v>0.76632029824700565</v>
      </c>
      <c r="X8079" s="24">
        <f>Table1[[#This Row],[Total Ballots]]/Table1[[#This Row],[Total Population]]</f>
        <v>0.71571686078757624</v>
      </c>
      <c r="Y8079" s="24">
        <f>Table1[[#This Row],[Female Ballots]]/Table1[[#This Row],[Female Voters]]</f>
        <v>0.79091569767441861</v>
      </c>
      <c r="Z8079" s="24">
        <f>Table1[[#This Row],[Male Ballots]]/Table1[[#This Row],[Male Voters]]</f>
        <v>0.84353444512354836</v>
      </c>
      <c r="AA8079" s="24">
        <f>Table1[[#This Row],[Total Ballots]]/Table1[[#This Row],[Total Voters]]</f>
        <v>0.8115959119496855</v>
      </c>
    </row>
    <row r="8080" spans="1:27" x14ac:dyDescent="0.35">
      <c r="A8080" s="8" t="s">
        <v>26</v>
      </c>
      <c r="B8080" s="16">
        <v>2007</v>
      </c>
      <c r="C8080" s="17" t="s">
        <v>82</v>
      </c>
      <c r="D8080" s="16"/>
      <c r="E8080" s="34" t="s">
        <v>73</v>
      </c>
      <c r="F8080" s="34" t="s">
        <v>78</v>
      </c>
      <c r="G8080" s="9" t="s">
        <v>79</v>
      </c>
      <c r="H8080" s="10">
        <v>1586</v>
      </c>
      <c r="I8080" s="10">
        <v>1592</v>
      </c>
      <c r="J8080" s="53">
        <v>3178</v>
      </c>
      <c r="K8080" s="55">
        <v>1357</v>
      </c>
      <c r="L8080" s="57">
        <v>1299</v>
      </c>
      <c r="M8080" s="57">
        <v>3</v>
      </c>
      <c r="N8080" s="59">
        <v>2659</v>
      </c>
      <c r="O8080" s="61">
        <v>900</v>
      </c>
      <c r="P8080" s="10">
        <v>853</v>
      </c>
      <c r="Q8080" s="10"/>
      <c r="R8080" s="11">
        <v>1753</v>
      </c>
      <c r="S8080" s="24">
        <f>Table1[[#This Row],[Female Voters]]/Table1[[#This Row],[Female Population]]</f>
        <v>0.85561160151324089</v>
      </c>
      <c r="T8080" s="24">
        <f>Table1[[#This Row],[Male Voters]]/Table1[[#This Row],[Male Population]]</f>
        <v>0.81595477386934678</v>
      </c>
      <c r="U8080" s="24">
        <f>Table1[[#This Row],[Total Voters]]/Table1[[#This Row],[Total Population]]</f>
        <v>0.83668974197608559</v>
      </c>
      <c r="V8080" s="24">
        <f>Table1[[#This Row],[Female Ballots]]/Table1[[#This Row],[Female Population]]</f>
        <v>0.56746532156368223</v>
      </c>
      <c r="W8080" s="24">
        <f>Table1[[#This Row],[Male Ballots]]/Table1[[#This Row],[Male Population]]</f>
        <v>0.53580402010050254</v>
      </c>
      <c r="X8080" s="24">
        <f>Table1[[#This Row],[Total Ballots]]/Table1[[#This Row],[Total Population]]</f>
        <v>0.55160478288231596</v>
      </c>
      <c r="Y8080" s="24">
        <f>Table1[[#This Row],[Female Ballots]]/Table1[[#This Row],[Female Voters]]</f>
        <v>0.66322770817980836</v>
      </c>
      <c r="Z8080" s="24">
        <f>Table1[[#This Row],[Male Ballots]]/Table1[[#This Row],[Male Voters]]</f>
        <v>0.65665896843725946</v>
      </c>
      <c r="AA8080" s="24">
        <f>Table1[[#This Row],[Total Ballots]]/Table1[[#This Row],[Total Voters]]</f>
        <v>0.65927040240691992</v>
      </c>
    </row>
    <row r="8081" spans="1:27" x14ac:dyDescent="0.35">
      <c r="A8081" s="14" t="s">
        <v>26</v>
      </c>
      <c r="B8081" s="16">
        <v>2007</v>
      </c>
      <c r="C8081" s="17" t="s">
        <v>82</v>
      </c>
      <c r="D8081" s="16"/>
      <c r="E8081" s="34" t="s">
        <v>73</v>
      </c>
      <c r="F8081" s="34" t="s">
        <v>78</v>
      </c>
      <c r="G8081" s="9" t="s">
        <v>62</v>
      </c>
      <c r="H8081" s="10">
        <v>84</v>
      </c>
      <c r="I8081" s="10">
        <v>107</v>
      </c>
      <c r="J8081" s="53">
        <v>191</v>
      </c>
      <c r="K8081" s="55">
        <v>86</v>
      </c>
      <c r="L8081" s="57">
        <v>85</v>
      </c>
      <c r="M8081" s="57"/>
      <c r="N8081" s="59">
        <v>171</v>
      </c>
      <c r="O8081" s="61">
        <v>13</v>
      </c>
      <c r="P8081" s="10">
        <v>25</v>
      </c>
      <c r="Q8081" s="10"/>
      <c r="R8081" s="11">
        <v>38</v>
      </c>
      <c r="S8081" s="24">
        <f>Table1[[#This Row],[Female Voters]]/Table1[[#This Row],[Female Population]]</f>
        <v>1.0238095238095237</v>
      </c>
      <c r="T8081" s="24">
        <f>Table1[[#This Row],[Male Voters]]/Table1[[#This Row],[Male Population]]</f>
        <v>0.79439252336448596</v>
      </c>
      <c r="U8081" s="24">
        <f>Table1[[#This Row],[Total Voters]]/Table1[[#This Row],[Total Population]]</f>
        <v>0.89528795811518325</v>
      </c>
      <c r="V8081" s="24">
        <f>Table1[[#This Row],[Female Ballots]]/Table1[[#This Row],[Female Population]]</f>
        <v>0.15476190476190477</v>
      </c>
      <c r="W8081" s="24">
        <f>Table1[[#This Row],[Male Ballots]]/Table1[[#This Row],[Male Population]]</f>
        <v>0.23364485981308411</v>
      </c>
      <c r="X8081" s="24">
        <f>Table1[[#This Row],[Total Ballots]]/Table1[[#This Row],[Total Population]]</f>
        <v>0.19895287958115182</v>
      </c>
      <c r="Y8081" s="24">
        <f>Table1[[#This Row],[Female Ballots]]/Table1[[#This Row],[Female Voters]]</f>
        <v>0.15116279069767441</v>
      </c>
      <c r="Z8081" s="24">
        <f>Table1[[#This Row],[Male Ballots]]/Table1[[#This Row],[Male Voters]]</f>
        <v>0.29411764705882354</v>
      </c>
      <c r="AA8081" s="24">
        <f>Table1[[#This Row],[Total Ballots]]/Table1[[#This Row],[Total Voters]]</f>
        <v>0.22222222222222221</v>
      </c>
    </row>
    <row r="8082" spans="1:27" x14ac:dyDescent="0.35">
      <c r="A8082" s="8" t="s">
        <v>26</v>
      </c>
      <c r="B8082" s="16">
        <v>2007</v>
      </c>
      <c r="C8082" s="17" t="s">
        <v>82</v>
      </c>
      <c r="D8082" s="16"/>
      <c r="E8082" s="34" t="s">
        <v>73</v>
      </c>
      <c r="F8082" s="34" t="s">
        <v>78</v>
      </c>
      <c r="G8082" s="9" t="s">
        <v>63</v>
      </c>
      <c r="H8082" s="10">
        <v>144</v>
      </c>
      <c r="I8082" s="10">
        <v>152</v>
      </c>
      <c r="J8082" s="53">
        <v>296</v>
      </c>
      <c r="K8082" s="55">
        <v>108</v>
      </c>
      <c r="L8082" s="57">
        <v>110</v>
      </c>
      <c r="M8082" s="57"/>
      <c r="N8082" s="59">
        <v>218</v>
      </c>
      <c r="O8082" s="61">
        <v>34</v>
      </c>
      <c r="P8082" s="10">
        <v>35</v>
      </c>
      <c r="Q8082" s="10"/>
      <c r="R8082" s="11">
        <v>69</v>
      </c>
      <c r="S8082" s="24">
        <f>Table1[[#This Row],[Female Voters]]/Table1[[#This Row],[Female Population]]</f>
        <v>0.75</v>
      </c>
      <c r="T8082" s="24">
        <f>Table1[[#This Row],[Male Voters]]/Table1[[#This Row],[Male Population]]</f>
        <v>0.72368421052631582</v>
      </c>
      <c r="U8082" s="24">
        <f>Table1[[#This Row],[Total Voters]]/Table1[[#This Row],[Total Population]]</f>
        <v>0.73648648648648651</v>
      </c>
      <c r="V8082" s="24">
        <f>Table1[[#This Row],[Female Ballots]]/Table1[[#This Row],[Female Population]]</f>
        <v>0.2361111111111111</v>
      </c>
      <c r="W8082" s="24">
        <f>Table1[[#This Row],[Male Ballots]]/Table1[[#This Row],[Male Population]]</f>
        <v>0.23026315789473684</v>
      </c>
      <c r="X8082" s="24">
        <f>Table1[[#This Row],[Total Ballots]]/Table1[[#This Row],[Total Population]]</f>
        <v>0.23310810810810811</v>
      </c>
      <c r="Y8082" s="24">
        <f>Table1[[#This Row],[Female Ballots]]/Table1[[#This Row],[Female Voters]]</f>
        <v>0.31481481481481483</v>
      </c>
      <c r="Z8082" s="24">
        <f>Table1[[#This Row],[Male Ballots]]/Table1[[#This Row],[Male Voters]]</f>
        <v>0.31818181818181818</v>
      </c>
      <c r="AA8082" s="24">
        <f>Table1[[#This Row],[Total Ballots]]/Table1[[#This Row],[Total Voters]]</f>
        <v>0.3165137614678899</v>
      </c>
    </row>
    <row r="8083" spans="1:27" x14ac:dyDescent="0.35">
      <c r="A8083" s="8" t="s">
        <v>26</v>
      </c>
      <c r="B8083" s="16">
        <v>2007</v>
      </c>
      <c r="C8083" s="17" t="s">
        <v>82</v>
      </c>
      <c r="D8083" s="16"/>
      <c r="E8083" s="34" t="s">
        <v>73</v>
      </c>
      <c r="F8083" s="34" t="s">
        <v>78</v>
      </c>
      <c r="G8083" s="9" t="s">
        <v>64</v>
      </c>
      <c r="H8083" s="10">
        <v>213</v>
      </c>
      <c r="I8083" s="10">
        <v>213</v>
      </c>
      <c r="J8083" s="53">
        <v>426</v>
      </c>
      <c r="K8083" s="55">
        <v>156</v>
      </c>
      <c r="L8083" s="57">
        <v>144</v>
      </c>
      <c r="M8083" s="57"/>
      <c r="N8083" s="59">
        <v>300</v>
      </c>
      <c r="O8083" s="61">
        <v>76</v>
      </c>
      <c r="P8083" s="10">
        <v>63</v>
      </c>
      <c r="Q8083" s="10"/>
      <c r="R8083" s="11">
        <v>139</v>
      </c>
      <c r="S8083" s="24">
        <f>Table1[[#This Row],[Female Voters]]/Table1[[#This Row],[Female Population]]</f>
        <v>0.73239436619718312</v>
      </c>
      <c r="T8083" s="24">
        <f>Table1[[#This Row],[Male Voters]]/Table1[[#This Row],[Male Population]]</f>
        <v>0.676056338028169</v>
      </c>
      <c r="U8083" s="24">
        <f>Table1[[#This Row],[Total Voters]]/Table1[[#This Row],[Total Population]]</f>
        <v>0.70422535211267601</v>
      </c>
      <c r="V8083" s="24">
        <f>Table1[[#This Row],[Female Ballots]]/Table1[[#This Row],[Female Population]]</f>
        <v>0.35680751173708919</v>
      </c>
      <c r="W8083" s="24">
        <f>Table1[[#This Row],[Male Ballots]]/Table1[[#This Row],[Male Population]]</f>
        <v>0.29577464788732394</v>
      </c>
      <c r="X8083" s="24">
        <f>Table1[[#This Row],[Total Ballots]]/Table1[[#This Row],[Total Population]]</f>
        <v>0.32629107981220656</v>
      </c>
      <c r="Y8083" s="24">
        <f>Table1[[#This Row],[Female Ballots]]/Table1[[#This Row],[Female Voters]]</f>
        <v>0.48717948717948717</v>
      </c>
      <c r="Z8083" s="24">
        <f>Table1[[#This Row],[Male Ballots]]/Table1[[#This Row],[Male Voters]]</f>
        <v>0.4375</v>
      </c>
      <c r="AA8083" s="24">
        <f>Table1[[#This Row],[Total Ballots]]/Table1[[#This Row],[Total Voters]]</f>
        <v>0.46333333333333332</v>
      </c>
    </row>
    <row r="8084" spans="1:27" x14ac:dyDescent="0.35">
      <c r="A8084" s="8" t="s">
        <v>26</v>
      </c>
      <c r="B8084" s="16">
        <v>2007</v>
      </c>
      <c r="C8084" s="17" t="s">
        <v>82</v>
      </c>
      <c r="D8084" s="16"/>
      <c r="E8084" s="34" t="s">
        <v>73</v>
      </c>
      <c r="F8084" s="34" t="s">
        <v>78</v>
      </c>
      <c r="G8084" s="9" t="s">
        <v>65</v>
      </c>
      <c r="H8084" s="10">
        <v>301</v>
      </c>
      <c r="I8084" s="10">
        <v>321</v>
      </c>
      <c r="J8084" s="53">
        <v>622</v>
      </c>
      <c r="K8084" s="55">
        <v>246</v>
      </c>
      <c r="L8084" s="57">
        <v>224</v>
      </c>
      <c r="M8084" s="57">
        <v>1</v>
      </c>
      <c r="N8084" s="59">
        <v>471</v>
      </c>
      <c r="O8084" s="61">
        <v>155</v>
      </c>
      <c r="P8084" s="10">
        <v>121</v>
      </c>
      <c r="Q8084" s="10"/>
      <c r="R8084" s="11">
        <v>276</v>
      </c>
      <c r="S8084" s="24">
        <f>Table1[[#This Row],[Female Voters]]/Table1[[#This Row],[Female Population]]</f>
        <v>0.81727574750830567</v>
      </c>
      <c r="T8084" s="24">
        <f>Table1[[#This Row],[Male Voters]]/Table1[[#This Row],[Male Population]]</f>
        <v>0.69781931464174451</v>
      </c>
      <c r="U8084" s="24">
        <f>Table1[[#This Row],[Total Voters]]/Table1[[#This Row],[Total Population]]</f>
        <v>0.75723472668810288</v>
      </c>
      <c r="V8084" s="24">
        <f>Table1[[#This Row],[Female Ballots]]/Table1[[#This Row],[Female Population]]</f>
        <v>0.51495016611295685</v>
      </c>
      <c r="W8084" s="24">
        <f>Table1[[#This Row],[Male Ballots]]/Table1[[#This Row],[Male Population]]</f>
        <v>0.37694704049844235</v>
      </c>
      <c r="X8084" s="24">
        <f>Table1[[#This Row],[Total Ballots]]/Table1[[#This Row],[Total Population]]</f>
        <v>0.4437299035369775</v>
      </c>
      <c r="Y8084" s="24">
        <f>Table1[[#This Row],[Female Ballots]]/Table1[[#This Row],[Female Voters]]</f>
        <v>0.63008130081300817</v>
      </c>
      <c r="Z8084" s="24">
        <f>Table1[[#This Row],[Male Ballots]]/Table1[[#This Row],[Male Voters]]</f>
        <v>0.5401785714285714</v>
      </c>
      <c r="AA8084" s="24">
        <f>Table1[[#This Row],[Total Ballots]]/Table1[[#This Row],[Total Voters]]</f>
        <v>0.5859872611464968</v>
      </c>
    </row>
    <row r="8085" spans="1:27" x14ac:dyDescent="0.35">
      <c r="A8085" s="8" t="s">
        <v>26</v>
      </c>
      <c r="B8085" s="16">
        <v>2007</v>
      </c>
      <c r="C8085" s="17" t="s">
        <v>82</v>
      </c>
      <c r="D8085" s="16"/>
      <c r="E8085" s="34" t="s">
        <v>73</v>
      </c>
      <c r="F8085" s="34" t="s">
        <v>78</v>
      </c>
      <c r="G8085" s="9" t="s">
        <v>66</v>
      </c>
      <c r="H8085" s="10">
        <v>391</v>
      </c>
      <c r="I8085" s="10">
        <v>366</v>
      </c>
      <c r="J8085" s="53">
        <v>757</v>
      </c>
      <c r="K8085" s="55">
        <v>357</v>
      </c>
      <c r="L8085" s="57">
        <v>334</v>
      </c>
      <c r="M8085" s="57">
        <v>2</v>
      </c>
      <c r="N8085" s="59">
        <v>693</v>
      </c>
      <c r="O8085" s="61">
        <v>263</v>
      </c>
      <c r="P8085" s="10">
        <v>252</v>
      </c>
      <c r="Q8085" s="10"/>
      <c r="R8085" s="11">
        <v>515</v>
      </c>
      <c r="S8085" s="24">
        <f>Table1[[#This Row],[Female Voters]]/Table1[[#This Row],[Female Population]]</f>
        <v>0.91304347826086951</v>
      </c>
      <c r="T8085" s="24">
        <f>Table1[[#This Row],[Male Voters]]/Table1[[#This Row],[Male Population]]</f>
        <v>0.91256830601092898</v>
      </c>
      <c r="U8085" s="24">
        <f>Table1[[#This Row],[Total Voters]]/Table1[[#This Row],[Total Population]]</f>
        <v>0.91545574636723914</v>
      </c>
      <c r="V8085" s="24">
        <f>Table1[[#This Row],[Female Ballots]]/Table1[[#This Row],[Female Population]]</f>
        <v>0.67263427109974427</v>
      </c>
      <c r="W8085" s="24">
        <f>Table1[[#This Row],[Male Ballots]]/Table1[[#This Row],[Male Population]]</f>
        <v>0.68852459016393441</v>
      </c>
      <c r="X8085" s="24">
        <f>Table1[[#This Row],[Total Ballots]]/Table1[[#This Row],[Total Population]]</f>
        <v>0.68031704095112289</v>
      </c>
      <c r="Y8085" s="24">
        <f>Table1[[#This Row],[Female Ballots]]/Table1[[#This Row],[Female Voters]]</f>
        <v>0.73669467787114851</v>
      </c>
      <c r="Z8085" s="24">
        <f>Table1[[#This Row],[Male Ballots]]/Table1[[#This Row],[Male Voters]]</f>
        <v>0.75449101796407181</v>
      </c>
      <c r="AA8085" s="24">
        <f>Table1[[#This Row],[Total Ballots]]/Table1[[#This Row],[Total Voters]]</f>
        <v>0.74314574314574311</v>
      </c>
    </row>
    <row r="8086" spans="1:27" x14ac:dyDescent="0.35">
      <c r="A8086" s="8" t="s">
        <v>26</v>
      </c>
      <c r="B8086" s="16">
        <v>2007</v>
      </c>
      <c r="C8086" s="17" t="s">
        <v>82</v>
      </c>
      <c r="D8086" s="16"/>
      <c r="E8086" s="34" t="s">
        <v>73</v>
      </c>
      <c r="F8086" s="34" t="s">
        <v>78</v>
      </c>
      <c r="G8086" s="9" t="s">
        <v>67</v>
      </c>
      <c r="H8086" s="10">
        <v>453</v>
      </c>
      <c r="I8086" s="10">
        <v>433</v>
      </c>
      <c r="J8086" s="53">
        <v>886</v>
      </c>
      <c r="K8086" s="55">
        <v>404</v>
      </c>
      <c r="L8086" s="57">
        <v>402</v>
      </c>
      <c r="M8086" s="57"/>
      <c r="N8086" s="59">
        <v>806</v>
      </c>
      <c r="O8086" s="61">
        <v>359</v>
      </c>
      <c r="P8086" s="10">
        <v>357</v>
      </c>
      <c r="Q8086" s="10"/>
      <c r="R8086" s="11">
        <v>716</v>
      </c>
      <c r="S8086" s="24">
        <f>Table1[[#This Row],[Female Voters]]/Table1[[#This Row],[Female Population]]</f>
        <v>0.89183222958057395</v>
      </c>
      <c r="T8086" s="24">
        <f>Table1[[#This Row],[Male Voters]]/Table1[[#This Row],[Male Population]]</f>
        <v>0.92840646651270209</v>
      </c>
      <c r="U8086" s="24">
        <f>Table1[[#This Row],[Total Voters]]/Table1[[#This Row],[Total Population]]</f>
        <v>0.90970654627539504</v>
      </c>
      <c r="V8086" s="24">
        <f>Table1[[#This Row],[Female Ballots]]/Table1[[#This Row],[Female Population]]</f>
        <v>0.79249448123620314</v>
      </c>
      <c r="W8086" s="24">
        <f>Table1[[#This Row],[Male Ballots]]/Table1[[#This Row],[Male Population]]</f>
        <v>0.82448036951501158</v>
      </c>
      <c r="X8086" s="24">
        <f>Table1[[#This Row],[Total Ballots]]/Table1[[#This Row],[Total Population]]</f>
        <v>0.80812641083521441</v>
      </c>
      <c r="Y8086" s="24">
        <f>Table1[[#This Row],[Female Ballots]]/Table1[[#This Row],[Female Voters]]</f>
        <v>0.88861386138613863</v>
      </c>
      <c r="Z8086" s="24">
        <f>Table1[[#This Row],[Male Ballots]]/Table1[[#This Row],[Male Voters]]</f>
        <v>0.88805970149253732</v>
      </c>
      <c r="AA8086" s="24">
        <f>Table1[[#This Row],[Total Ballots]]/Table1[[#This Row],[Total Voters]]</f>
        <v>0.88833746898263022</v>
      </c>
    </row>
    <row r="8087" spans="1:27" x14ac:dyDescent="0.35">
      <c r="A8087" s="8" t="s">
        <v>45</v>
      </c>
      <c r="B8087" s="16">
        <v>2007</v>
      </c>
      <c r="C8087" s="17" t="s">
        <v>82</v>
      </c>
      <c r="D8087" s="16"/>
      <c r="E8087" s="34" t="s">
        <v>73</v>
      </c>
      <c r="F8087" s="34" t="s">
        <v>78</v>
      </c>
      <c r="G8087" s="9" t="s">
        <v>79</v>
      </c>
      <c r="H8087" s="10">
        <v>21825</v>
      </c>
      <c r="I8087" s="10">
        <v>22620</v>
      </c>
      <c r="J8087" s="53">
        <v>44445</v>
      </c>
      <c r="K8087" s="55">
        <v>15203</v>
      </c>
      <c r="L8087" s="57">
        <v>13274</v>
      </c>
      <c r="M8087" s="57">
        <v>49</v>
      </c>
      <c r="N8087" s="59">
        <v>28526</v>
      </c>
      <c r="O8087" s="61">
        <v>7565</v>
      </c>
      <c r="P8087" s="10">
        <v>6612</v>
      </c>
      <c r="Q8087" s="10">
        <v>14</v>
      </c>
      <c r="R8087" s="11">
        <v>14191</v>
      </c>
      <c r="S8087" s="24">
        <f>Table1[[#This Row],[Female Voters]]/Table1[[#This Row],[Female Population]]</f>
        <v>0.69658648339060714</v>
      </c>
      <c r="T8087" s="24">
        <f>Table1[[#This Row],[Male Voters]]/Table1[[#This Row],[Male Population]]</f>
        <v>0.58682581786030064</v>
      </c>
      <c r="U8087" s="24">
        <f>Table1[[#This Row],[Total Voters]]/Table1[[#This Row],[Total Population]]</f>
        <v>0.64182697716278547</v>
      </c>
      <c r="V8087" s="24">
        <f>Table1[[#This Row],[Female Ballots]]/Table1[[#This Row],[Female Population]]</f>
        <v>0.34662084765177548</v>
      </c>
      <c r="W8087" s="24">
        <f>Table1[[#This Row],[Male Ballots]]/Table1[[#This Row],[Male Population]]</f>
        <v>0.29230769230769232</v>
      </c>
      <c r="X8087" s="24">
        <f>Table1[[#This Row],[Total Ballots]]/Table1[[#This Row],[Total Population]]</f>
        <v>0.31929350883113961</v>
      </c>
      <c r="Y8087" s="24">
        <f>Table1[[#This Row],[Female Ballots]]/Table1[[#This Row],[Female Voters]]</f>
        <v>0.49759915806090904</v>
      </c>
      <c r="Z8087" s="24">
        <f>Table1[[#This Row],[Male Ballots]]/Table1[[#This Row],[Male Voters]]</f>
        <v>0.49811661895434683</v>
      </c>
      <c r="AA8087" s="24">
        <f>Table1[[#This Row],[Total Ballots]]/Table1[[#This Row],[Total Voters]]</f>
        <v>0.49747598681904226</v>
      </c>
    </row>
    <row r="8088" spans="1:27" x14ac:dyDescent="0.35">
      <c r="A8088" s="8" t="s">
        <v>45</v>
      </c>
      <c r="B8088" s="16">
        <v>2007</v>
      </c>
      <c r="C8088" s="17" t="s">
        <v>82</v>
      </c>
      <c r="D8088" s="16"/>
      <c r="E8088" s="34" t="s">
        <v>73</v>
      </c>
      <c r="F8088" s="34" t="s">
        <v>78</v>
      </c>
      <c r="G8088" s="9" t="s">
        <v>62</v>
      </c>
      <c r="H8088" s="10">
        <v>3741</v>
      </c>
      <c r="I8088" s="10">
        <v>4236</v>
      </c>
      <c r="J8088" s="53">
        <v>7977</v>
      </c>
      <c r="K8088" s="55">
        <v>1345</v>
      </c>
      <c r="L8088" s="57">
        <v>1205</v>
      </c>
      <c r="M8088" s="57">
        <v>14</v>
      </c>
      <c r="N8088" s="59">
        <v>2564</v>
      </c>
      <c r="O8088" s="61">
        <v>177</v>
      </c>
      <c r="P8088" s="10">
        <v>167</v>
      </c>
      <c r="Q8088" s="10"/>
      <c r="R8088" s="11">
        <v>344</v>
      </c>
      <c r="S8088" s="24">
        <f>Table1[[#This Row],[Female Voters]]/Table1[[#This Row],[Female Population]]</f>
        <v>0.359529537556803</v>
      </c>
      <c r="T8088" s="24">
        <f>Table1[[#This Row],[Male Voters]]/Table1[[#This Row],[Male Population]]</f>
        <v>0.28446647780925399</v>
      </c>
      <c r="U8088" s="24">
        <f>Table1[[#This Row],[Total Voters]]/Table1[[#This Row],[Total Population]]</f>
        <v>0.32142409427102919</v>
      </c>
      <c r="V8088" s="24">
        <f>Table1[[#This Row],[Female Ballots]]/Table1[[#This Row],[Female Population]]</f>
        <v>4.7313552526062549E-2</v>
      </c>
      <c r="W8088" s="24">
        <f>Table1[[#This Row],[Male Ballots]]/Table1[[#This Row],[Male Population]]</f>
        <v>3.9423984891406985E-2</v>
      </c>
      <c r="X8088" s="24">
        <f>Table1[[#This Row],[Total Ballots]]/Table1[[#This Row],[Total Population]]</f>
        <v>4.3123981446659146E-2</v>
      </c>
      <c r="Y8088" s="24">
        <f>Table1[[#This Row],[Female Ballots]]/Table1[[#This Row],[Female Voters]]</f>
        <v>0.13159851301115241</v>
      </c>
      <c r="Z8088" s="24">
        <f>Table1[[#This Row],[Male Ballots]]/Table1[[#This Row],[Male Voters]]</f>
        <v>0.13858921161825727</v>
      </c>
      <c r="AA8088" s="24">
        <f>Table1[[#This Row],[Total Ballots]]/Table1[[#This Row],[Total Voters]]</f>
        <v>0.13416536661466458</v>
      </c>
    </row>
    <row r="8089" spans="1:27" x14ac:dyDescent="0.35">
      <c r="A8089" s="8" t="s">
        <v>45</v>
      </c>
      <c r="B8089" s="16">
        <v>2007</v>
      </c>
      <c r="C8089" s="17" t="s">
        <v>82</v>
      </c>
      <c r="D8089" s="16"/>
      <c r="E8089" s="34" t="s">
        <v>73</v>
      </c>
      <c r="F8089" s="34" t="s">
        <v>78</v>
      </c>
      <c r="G8089" s="9" t="s">
        <v>63</v>
      </c>
      <c r="H8089" s="10">
        <v>3015</v>
      </c>
      <c r="I8089" s="10">
        <v>3884</v>
      </c>
      <c r="J8089" s="53">
        <v>6899</v>
      </c>
      <c r="K8089" s="55">
        <v>1915</v>
      </c>
      <c r="L8089" s="57">
        <v>1730</v>
      </c>
      <c r="M8089" s="57">
        <v>10</v>
      </c>
      <c r="N8089" s="59">
        <v>3655</v>
      </c>
      <c r="O8089" s="61">
        <v>367</v>
      </c>
      <c r="P8089" s="10">
        <v>326</v>
      </c>
      <c r="Q8089" s="10">
        <v>1</v>
      </c>
      <c r="R8089" s="11">
        <v>694</v>
      </c>
      <c r="S8089" s="24">
        <f>Table1[[#This Row],[Female Voters]]/Table1[[#This Row],[Female Population]]</f>
        <v>0.63515754560530679</v>
      </c>
      <c r="T8089" s="24">
        <f>Table1[[#This Row],[Male Voters]]/Table1[[#This Row],[Male Population]]</f>
        <v>0.4454170957775489</v>
      </c>
      <c r="U8089" s="24">
        <f>Table1[[#This Row],[Total Voters]]/Table1[[#This Row],[Total Population]]</f>
        <v>0.52978692564139729</v>
      </c>
      <c r="V8089" s="24">
        <f>Table1[[#This Row],[Female Ballots]]/Table1[[#This Row],[Female Population]]</f>
        <v>0.12172470978441127</v>
      </c>
      <c r="W8089" s="24">
        <f>Table1[[#This Row],[Male Ballots]]/Table1[[#This Row],[Male Population]]</f>
        <v>8.3934088568486095E-2</v>
      </c>
      <c r="X8089" s="24">
        <f>Table1[[#This Row],[Total Ballots]]/Table1[[#This Row],[Total Population]]</f>
        <v>0.10059428902739527</v>
      </c>
      <c r="Y8089" s="24">
        <f>Table1[[#This Row],[Female Ballots]]/Table1[[#This Row],[Female Voters]]</f>
        <v>0.19164490861618799</v>
      </c>
      <c r="Z8089" s="24">
        <f>Table1[[#This Row],[Male Ballots]]/Table1[[#This Row],[Male Voters]]</f>
        <v>0.18843930635838149</v>
      </c>
      <c r="AA8089" s="24">
        <f>Table1[[#This Row],[Total Ballots]]/Table1[[#This Row],[Total Voters]]</f>
        <v>0.18987688098495212</v>
      </c>
    </row>
    <row r="8090" spans="1:27" x14ac:dyDescent="0.35">
      <c r="A8090" s="8" t="s">
        <v>45</v>
      </c>
      <c r="B8090" s="16">
        <v>2007</v>
      </c>
      <c r="C8090" s="17" t="s">
        <v>82</v>
      </c>
      <c r="D8090" s="16"/>
      <c r="E8090" s="34" t="s">
        <v>73</v>
      </c>
      <c r="F8090" s="34" t="s">
        <v>78</v>
      </c>
      <c r="G8090" s="9" t="s">
        <v>64</v>
      </c>
      <c r="H8090" s="10">
        <v>3338</v>
      </c>
      <c r="I8090" s="10">
        <v>3814</v>
      </c>
      <c r="J8090" s="53">
        <v>7152</v>
      </c>
      <c r="K8090" s="55">
        <v>2287</v>
      </c>
      <c r="L8090" s="57">
        <v>2017</v>
      </c>
      <c r="M8090" s="57">
        <v>8</v>
      </c>
      <c r="N8090" s="59">
        <v>4312</v>
      </c>
      <c r="O8090" s="61">
        <v>724</v>
      </c>
      <c r="P8090" s="10">
        <v>617</v>
      </c>
      <c r="Q8090" s="10">
        <v>3</v>
      </c>
      <c r="R8090" s="11">
        <v>1344</v>
      </c>
      <c r="S8090" s="24">
        <f>Table1[[#This Row],[Female Voters]]/Table1[[#This Row],[Female Population]]</f>
        <v>0.68514080287597368</v>
      </c>
      <c r="T8090" s="24">
        <f>Table1[[#This Row],[Male Voters]]/Table1[[#This Row],[Male Population]]</f>
        <v>0.5288411116937598</v>
      </c>
      <c r="U8090" s="24">
        <f>Table1[[#This Row],[Total Voters]]/Table1[[#This Row],[Total Population]]</f>
        <v>0.6029082774049217</v>
      </c>
      <c r="V8090" s="24">
        <f>Table1[[#This Row],[Female Ballots]]/Table1[[#This Row],[Female Population]]</f>
        <v>0.21689634511683642</v>
      </c>
      <c r="W8090" s="24">
        <f>Table1[[#This Row],[Male Ballots]]/Table1[[#This Row],[Male Population]]</f>
        <v>0.16177241740954379</v>
      </c>
      <c r="X8090" s="24">
        <f>Table1[[#This Row],[Total Ballots]]/Table1[[#This Row],[Total Population]]</f>
        <v>0.18791946308724833</v>
      </c>
      <c r="Y8090" s="24">
        <f>Table1[[#This Row],[Female Ballots]]/Table1[[#This Row],[Female Voters]]</f>
        <v>0.3165719282903367</v>
      </c>
      <c r="Z8090" s="24">
        <f>Table1[[#This Row],[Male Ballots]]/Table1[[#This Row],[Male Voters]]</f>
        <v>0.30589985126425384</v>
      </c>
      <c r="AA8090" s="24">
        <f>Table1[[#This Row],[Total Ballots]]/Table1[[#This Row],[Total Voters]]</f>
        <v>0.31168831168831168</v>
      </c>
    </row>
    <row r="8091" spans="1:27" x14ac:dyDescent="0.35">
      <c r="A8091" s="8" t="s">
        <v>45</v>
      </c>
      <c r="B8091" s="16">
        <v>2007</v>
      </c>
      <c r="C8091" s="17" t="s">
        <v>82</v>
      </c>
      <c r="D8091" s="16"/>
      <c r="E8091" s="34" t="s">
        <v>73</v>
      </c>
      <c r="F8091" s="34" t="s">
        <v>78</v>
      </c>
      <c r="G8091" s="9" t="s">
        <v>65</v>
      </c>
      <c r="H8091" s="10">
        <v>3846</v>
      </c>
      <c r="I8091" s="10">
        <v>4018</v>
      </c>
      <c r="J8091" s="53">
        <v>7864</v>
      </c>
      <c r="K8091" s="55">
        <v>3032</v>
      </c>
      <c r="L8091" s="57">
        <v>2757</v>
      </c>
      <c r="M8091" s="57">
        <v>9</v>
      </c>
      <c r="N8091" s="59">
        <v>5798</v>
      </c>
      <c r="O8091" s="61">
        <v>1540</v>
      </c>
      <c r="P8091" s="10">
        <v>1347</v>
      </c>
      <c r="Q8091" s="10">
        <v>4</v>
      </c>
      <c r="R8091" s="11">
        <v>2891</v>
      </c>
      <c r="S8091" s="24">
        <f>Table1[[#This Row],[Female Voters]]/Table1[[#This Row],[Female Population]]</f>
        <v>0.78835153406136249</v>
      </c>
      <c r="T8091" s="24">
        <f>Table1[[#This Row],[Male Voters]]/Table1[[#This Row],[Male Population]]</f>
        <v>0.68616226978596317</v>
      </c>
      <c r="U8091" s="24">
        <f>Table1[[#This Row],[Total Voters]]/Table1[[#This Row],[Total Population]]</f>
        <v>0.73728382502543233</v>
      </c>
      <c r="V8091" s="24">
        <f>Table1[[#This Row],[Female Ballots]]/Table1[[#This Row],[Female Population]]</f>
        <v>0.40041601664066562</v>
      </c>
      <c r="W8091" s="24">
        <f>Table1[[#This Row],[Male Ballots]]/Table1[[#This Row],[Male Population]]</f>
        <v>0.3352414136386262</v>
      </c>
      <c r="X8091" s="24">
        <f>Table1[[#This Row],[Total Ballots]]/Table1[[#This Row],[Total Population]]</f>
        <v>0.36762461851475076</v>
      </c>
      <c r="Y8091" s="24">
        <f>Table1[[#This Row],[Female Ballots]]/Table1[[#This Row],[Female Voters]]</f>
        <v>0.5079155672823219</v>
      </c>
      <c r="Z8091" s="24">
        <f>Table1[[#This Row],[Male Ballots]]/Table1[[#This Row],[Male Voters]]</f>
        <v>0.48857453754080521</v>
      </c>
      <c r="AA8091" s="24">
        <f>Table1[[#This Row],[Total Ballots]]/Table1[[#This Row],[Total Voters]]</f>
        <v>0.49862021386685063</v>
      </c>
    </row>
    <row r="8092" spans="1:27" x14ac:dyDescent="0.35">
      <c r="A8092" s="8" t="s">
        <v>45</v>
      </c>
      <c r="B8092" s="16">
        <v>2007</v>
      </c>
      <c r="C8092" s="17" t="s">
        <v>82</v>
      </c>
      <c r="D8092" s="16"/>
      <c r="E8092" s="34" t="s">
        <v>73</v>
      </c>
      <c r="F8092" s="34" t="s">
        <v>78</v>
      </c>
      <c r="G8092" s="9" t="s">
        <v>66</v>
      </c>
      <c r="H8092" s="10">
        <v>3116</v>
      </c>
      <c r="I8092" s="10">
        <v>3138</v>
      </c>
      <c r="J8092" s="53">
        <v>6254</v>
      </c>
      <c r="K8092" s="55">
        <v>2662</v>
      </c>
      <c r="L8092" s="57">
        <v>2550</v>
      </c>
      <c r="M8092" s="57">
        <v>5</v>
      </c>
      <c r="N8092" s="59">
        <v>5217</v>
      </c>
      <c r="O8092" s="61">
        <v>1787</v>
      </c>
      <c r="P8092" s="10">
        <v>1737</v>
      </c>
      <c r="Q8092" s="10">
        <v>3</v>
      </c>
      <c r="R8092" s="11">
        <v>3527</v>
      </c>
      <c r="S8092" s="24">
        <f>Table1[[#This Row],[Female Voters]]/Table1[[#This Row],[Female Population]]</f>
        <v>0.85430038510911421</v>
      </c>
      <c r="T8092" s="24">
        <f>Table1[[#This Row],[Male Voters]]/Table1[[#This Row],[Male Population]]</f>
        <v>0.81261950286806883</v>
      </c>
      <c r="U8092" s="24">
        <f>Table1[[#This Row],[Total Voters]]/Table1[[#This Row],[Total Population]]</f>
        <v>0.83418612088263511</v>
      </c>
      <c r="V8092" s="24">
        <f>Table1[[#This Row],[Female Ballots]]/Table1[[#This Row],[Female Population]]</f>
        <v>0.57349165596919127</v>
      </c>
      <c r="W8092" s="24">
        <f>Table1[[#This Row],[Male Ballots]]/Table1[[#This Row],[Male Population]]</f>
        <v>0.55353728489483744</v>
      </c>
      <c r="X8092" s="24">
        <f>Table1[[#This Row],[Total Ballots]]/Table1[[#This Row],[Total Population]]</f>
        <v>0.56395906619763347</v>
      </c>
      <c r="Y8092" s="24">
        <f>Table1[[#This Row],[Female Ballots]]/Table1[[#This Row],[Female Voters]]</f>
        <v>0.67129977460555978</v>
      </c>
      <c r="Z8092" s="24">
        <f>Table1[[#This Row],[Male Ballots]]/Table1[[#This Row],[Male Voters]]</f>
        <v>0.68117647058823527</v>
      </c>
      <c r="AA8092" s="24">
        <f>Table1[[#This Row],[Total Ballots]]/Table1[[#This Row],[Total Voters]]</f>
        <v>0.67605903776116538</v>
      </c>
    </row>
    <row r="8093" spans="1:27" x14ac:dyDescent="0.35">
      <c r="A8093" s="8" t="s">
        <v>45</v>
      </c>
      <c r="B8093" s="16">
        <v>2007</v>
      </c>
      <c r="C8093" s="17" t="s">
        <v>82</v>
      </c>
      <c r="D8093" s="16"/>
      <c r="E8093" s="34" t="s">
        <v>73</v>
      </c>
      <c r="F8093" s="34" t="s">
        <v>78</v>
      </c>
      <c r="G8093" s="9" t="s">
        <v>67</v>
      </c>
      <c r="H8093" s="10">
        <v>4769</v>
      </c>
      <c r="I8093" s="10">
        <v>3530</v>
      </c>
      <c r="J8093" s="53">
        <v>8299</v>
      </c>
      <c r="K8093" s="55">
        <v>3962</v>
      </c>
      <c r="L8093" s="57">
        <v>3015</v>
      </c>
      <c r="M8093" s="57">
        <v>3</v>
      </c>
      <c r="N8093" s="59">
        <v>6980</v>
      </c>
      <c r="O8093" s="61">
        <v>2970</v>
      </c>
      <c r="P8093" s="10">
        <v>2418</v>
      </c>
      <c r="Q8093" s="10">
        <v>3</v>
      </c>
      <c r="R8093" s="11">
        <v>5391</v>
      </c>
      <c r="S8093" s="24">
        <f>Table1[[#This Row],[Female Voters]]/Table1[[#This Row],[Female Population]]</f>
        <v>0.83078213461941708</v>
      </c>
      <c r="T8093" s="24">
        <f>Table1[[#This Row],[Male Voters]]/Table1[[#This Row],[Male Population]]</f>
        <v>0.8541076487252125</v>
      </c>
      <c r="U8093" s="24">
        <f>Table1[[#This Row],[Total Voters]]/Table1[[#This Row],[Total Population]]</f>
        <v>0.84106518857693702</v>
      </c>
      <c r="V8093" s="24">
        <f>Table1[[#This Row],[Female Ballots]]/Table1[[#This Row],[Female Population]]</f>
        <v>0.62277206961627174</v>
      </c>
      <c r="W8093" s="24">
        <f>Table1[[#This Row],[Male Ballots]]/Table1[[#This Row],[Male Population]]</f>
        <v>0.68498583569405103</v>
      </c>
      <c r="X8093" s="24">
        <f>Table1[[#This Row],[Total Ballots]]/Table1[[#This Row],[Total Population]]</f>
        <v>0.64959633690806118</v>
      </c>
      <c r="Y8093" s="24">
        <f>Table1[[#This Row],[Female Ballots]]/Table1[[#This Row],[Female Voters]]</f>
        <v>0.74962140333165073</v>
      </c>
      <c r="Z8093" s="24">
        <f>Table1[[#This Row],[Male Ballots]]/Table1[[#This Row],[Male Voters]]</f>
        <v>0.80199004975124377</v>
      </c>
      <c r="AA8093" s="24">
        <f>Table1[[#This Row],[Total Ballots]]/Table1[[#This Row],[Total Voters]]</f>
        <v>0.77234957020057304</v>
      </c>
    </row>
    <row r="8094" spans="1:27" x14ac:dyDescent="0.35">
      <c r="A8094" s="8" t="s">
        <v>35</v>
      </c>
      <c r="B8094" s="16">
        <v>2007</v>
      </c>
      <c r="C8094" s="17" t="s">
        <v>82</v>
      </c>
      <c r="D8094" s="16"/>
      <c r="E8094" s="34" t="s">
        <v>75</v>
      </c>
      <c r="F8094" s="34" t="s">
        <v>78</v>
      </c>
      <c r="G8094" s="9" t="s">
        <v>79</v>
      </c>
      <c r="H8094" s="10">
        <v>77799</v>
      </c>
      <c r="I8094" s="10">
        <v>75047</v>
      </c>
      <c r="J8094" s="53">
        <v>152846.06</v>
      </c>
      <c r="K8094" s="55">
        <v>54118</v>
      </c>
      <c r="L8094" s="57">
        <v>48384</v>
      </c>
      <c r="M8094" s="57"/>
      <c r="N8094" s="59">
        <v>102502</v>
      </c>
      <c r="O8094" s="61">
        <v>29132</v>
      </c>
      <c r="P8094" s="10">
        <v>25625</v>
      </c>
      <c r="Q8094" s="10"/>
      <c r="R8094" s="11">
        <v>54757</v>
      </c>
      <c r="S8094" s="24">
        <f>Table1[[#This Row],[Female Voters]]/Table1[[#This Row],[Female Population]]</f>
        <v>0.69561305415236696</v>
      </c>
      <c r="T8094" s="24">
        <f>Table1[[#This Row],[Male Voters]]/Table1[[#This Row],[Male Population]]</f>
        <v>0.6447159779871281</v>
      </c>
      <c r="U8094" s="24">
        <f>Table1[[#This Row],[Total Voters]]/Table1[[#This Row],[Total Population]]</f>
        <v>0.670622455037441</v>
      </c>
      <c r="V8094" s="24">
        <f>Table1[[#This Row],[Female Ballots]]/Table1[[#This Row],[Female Population]]</f>
        <v>0.37445211378038279</v>
      </c>
      <c r="W8094" s="24">
        <f>Table1[[#This Row],[Male Ballots]]/Table1[[#This Row],[Male Population]]</f>
        <v>0.34145268964782072</v>
      </c>
      <c r="X8094" s="24">
        <f>Table1[[#This Row],[Total Ballots]]/Table1[[#This Row],[Total Population]]</f>
        <v>0.35824933923713836</v>
      </c>
      <c r="Y8094" s="24">
        <f>Table1[[#This Row],[Female Ballots]]/Table1[[#This Row],[Female Voters]]</f>
        <v>0.53830518496618496</v>
      </c>
      <c r="Z8094" s="24">
        <f>Table1[[#This Row],[Male Ballots]]/Table1[[#This Row],[Male Voters]]</f>
        <v>0.52961722883597884</v>
      </c>
      <c r="AA8094" s="24">
        <f>Table1[[#This Row],[Total Ballots]]/Table1[[#This Row],[Total Voters]]</f>
        <v>0.53420421064954826</v>
      </c>
    </row>
    <row r="8095" spans="1:27" x14ac:dyDescent="0.35">
      <c r="A8095" s="8" t="s">
        <v>35</v>
      </c>
      <c r="B8095" s="16">
        <v>2007</v>
      </c>
      <c r="C8095" s="17" t="s">
        <v>82</v>
      </c>
      <c r="D8095" s="16"/>
      <c r="E8095" s="34" t="s">
        <v>75</v>
      </c>
      <c r="F8095" s="34" t="s">
        <v>78</v>
      </c>
      <c r="G8095" s="9" t="s">
        <v>62</v>
      </c>
      <c r="H8095" s="10">
        <v>14734</v>
      </c>
      <c r="I8095" s="10">
        <v>14313</v>
      </c>
      <c r="J8095" s="53">
        <v>29047</v>
      </c>
      <c r="K8095" s="55">
        <v>5047</v>
      </c>
      <c r="L8095" s="57">
        <v>4150</v>
      </c>
      <c r="M8095" s="57"/>
      <c r="N8095" s="59">
        <v>9197</v>
      </c>
      <c r="O8095" s="61">
        <v>1011</v>
      </c>
      <c r="P8095" s="10">
        <v>794</v>
      </c>
      <c r="Q8095" s="10"/>
      <c r="R8095" s="11">
        <v>1805</v>
      </c>
      <c r="S8095" s="24">
        <f>Table1[[#This Row],[Female Voters]]/Table1[[#This Row],[Female Population]]</f>
        <v>0.34254106149043029</v>
      </c>
      <c r="T8095" s="24">
        <f>Table1[[#This Row],[Male Voters]]/Table1[[#This Row],[Male Population]]</f>
        <v>0.28994620275274224</v>
      </c>
      <c r="U8095" s="24">
        <f>Table1[[#This Row],[Total Voters]]/Table1[[#This Row],[Total Population]]</f>
        <v>0.31662478052810961</v>
      </c>
      <c r="V8095" s="24">
        <f>Table1[[#This Row],[Female Ballots]]/Table1[[#This Row],[Female Population]]</f>
        <v>6.8616804669471967E-2</v>
      </c>
      <c r="W8095" s="24">
        <f>Table1[[#This Row],[Male Ballots]]/Table1[[#This Row],[Male Population]]</f>
        <v>5.5474044574862012E-2</v>
      </c>
      <c r="X8095" s="24">
        <f>Table1[[#This Row],[Total Ballots]]/Table1[[#This Row],[Total Population]]</f>
        <v>6.2140668571625299E-2</v>
      </c>
      <c r="Y8095" s="24">
        <f>Table1[[#This Row],[Female Ballots]]/Table1[[#This Row],[Female Voters]]</f>
        <v>0.20031702001188825</v>
      </c>
      <c r="Z8095" s="24">
        <f>Table1[[#This Row],[Male Ballots]]/Table1[[#This Row],[Male Voters]]</f>
        <v>0.19132530120481928</v>
      </c>
      <c r="AA8095" s="24">
        <f>Table1[[#This Row],[Total Ballots]]/Table1[[#This Row],[Total Voters]]</f>
        <v>0.19625964988583233</v>
      </c>
    </row>
    <row r="8096" spans="1:27" x14ac:dyDescent="0.35">
      <c r="A8096" s="8" t="s">
        <v>35</v>
      </c>
      <c r="B8096" s="16">
        <v>2007</v>
      </c>
      <c r="C8096" s="17" t="s">
        <v>82</v>
      </c>
      <c r="D8096" s="16"/>
      <c r="E8096" s="34" t="s">
        <v>75</v>
      </c>
      <c r="F8096" s="34" t="s">
        <v>78</v>
      </c>
      <c r="G8096" s="9" t="s">
        <v>63</v>
      </c>
      <c r="H8096" s="10">
        <v>11844</v>
      </c>
      <c r="I8096" s="10">
        <v>12629</v>
      </c>
      <c r="J8096" s="53">
        <v>24473</v>
      </c>
      <c r="K8096" s="55">
        <v>7963</v>
      </c>
      <c r="L8096" s="57">
        <v>7207</v>
      </c>
      <c r="M8096" s="57"/>
      <c r="N8096" s="59">
        <v>15170</v>
      </c>
      <c r="O8096" s="61">
        <v>2372</v>
      </c>
      <c r="P8096" s="10">
        <v>1919</v>
      </c>
      <c r="Q8096" s="10"/>
      <c r="R8096" s="11">
        <v>4291</v>
      </c>
      <c r="S8096" s="24">
        <f>Table1[[#This Row],[Female Voters]]/Table1[[#This Row],[Female Population]]</f>
        <v>0.67232353934481592</v>
      </c>
      <c r="T8096" s="24">
        <f>Table1[[#This Row],[Male Voters]]/Table1[[#This Row],[Male Population]]</f>
        <v>0.57067067859688014</v>
      </c>
      <c r="U8096" s="24">
        <f>Table1[[#This Row],[Total Voters]]/Table1[[#This Row],[Total Population]]</f>
        <v>0.61986679197482941</v>
      </c>
      <c r="V8096" s="24">
        <f>Table1[[#This Row],[Female Ballots]]/Table1[[#This Row],[Female Population]]</f>
        <v>0.20027017899358324</v>
      </c>
      <c r="W8096" s="24">
        <f>Table1[[#This Row],[Male Ballots]]/Table1[[#This Row],[Male Population]]</f>
        <v>0.15195185683743764</v>
      </c>
      <c r="X8096" s="24">
        <f>Table1[[#This Row],[Total Ballots]]/Table1[[#This Row],[Total Population]]</f>
        <v>0.17533608466473255</v>
      </c>
      <c r="Y8096" s="24">
        <f>Table1[[#This Row],[Female Ballots]]/Table1[[#This Row],[Female Voters]]</f>
        <v>0.29787768428984052</v>
      </c>
      <c r="Z8096" s="24">
        <f>Table1[[#This Row],[Male Ballots]]/Table1[[#This Row],[Male Voters]]</f>
        <v>0.26626890523102537</v>
      </c>
      <c r="AA8096" s="24">
        <f>Table1[[#This Row],[Total Ballots]]/Table1[[#This Row],[Total Voters]]</f>
        <v>0.28286090969017796</v>
      </c>
    </row>
    <row r="8097" spans="1:27" x14ac:dyDescent="0.35">
      <c r="A8097" s="8" t="s">
        <v>35</v>
      </c>
      <c r="B8097" s="16">
        <v>2007</v>
      </c>
      <c r="C8097" s="17" t="s">
        <v>82</v>
      </c>
      <c r="D8097" s="16"/>
      <c r="E8097" s="34" t="s">
        <v>75</v>
      </c>
      <c r="F8097" s="34" t="s">
        <v>78</v>
      </c>
      <c r="G8097" s="9" t="s">
        <v>64</v>
      </c>
      <c r="H8097" s="10">
        <v>12395</v>
      </c>
      <c r="I8097" s="10">
        <v>12462</v>
      </c>
      <c r="J8097" s="53">
        <v>24857.02</v>
      </c>
      <c r="K8097" s="55">
        <v>8869</v>
      </c>
      <c r="L8097" s="57">
        <v>8037</v>
      </c>
      <c r="M8097" s="57"/>
      <c r="N8097" s="59">
        <v>16906</v>
      </c>
      <c r="O8097" s="61">
        <v>3714</v>
      </c>
      <c r="P8097" s="10">
        <v>3130</v>
      </c>
      <c r="Q8097" s="10"/>
      <c r="R8097" s="11">
        <v>6844</v>
      </c>
      <c r="S8097" s="24">
        <f>Table1[[#This Row],[Female Voters]]/Table1[[#This Row],[Female Population]]</f>
        <v>0.71553045582896324</v>
      </c>
      <c r="T8097" s="24">
        <f>Table1[[#This Row],[Male Voters]]/Table1[[#This Row],[Male Population]]</f>
        <v>0.64492055849783336</v>
      </c>
      <c r="U8097" s="24">
        <f>Table1[[#This Row],[Total Voters]]/Table1[[#This Row],[Total Population]]</f>
        <v>0.6801297983426815</v>
      </c>
      <c r="V8097" s="24">
        <f>Table1[[#This Row],[Female Ballots]]/Table1[[#This Row],[Female Population]]</f>
        <v>0.29963695038321903</v>
      </c>
      <c r="W8097" s="24">
        <f>Table1[[#This Row],[Male Ballots]]/Table1[[#This Row],[Male Population]]</f>
        <v>0.25116353715294493</v>
      </c>
      <c r="X8097" s="24">
        <f>Table1[[#This Row],[Total Ballots]]/Table1[[#This Row],[Total Population]]</f>
        <v>0.27533469418297124</v>
      </c>
      <c r="Y8097" s="24">
        <f>Table1[[#This Row],[Female Ballots]]/Table1[[#This Row],[Female Voters]]</f>
        <v>0.41876197993009356</v>
      </c>
      <c r="Z8097" s="24">
        <f>Table1[[#This Row],[Male Ballots]]/Table1[[#This Row],[Male Voters]]</f>
        <v>0.38944879930322257</v>
      </c>
      <c r="AA8097" s="24">
        <f>Table1[[#This Row],[Total Ballots]]/Table1[[#This Row],[Total Voters]]</f>
        <v>0.40482668874955635</v>
      </c>
    </row>
    <row r="8098" spans="1:27" x14ac:dyDescent="0.35">
      <c r="A8098" s="8" t="s">
        <v>35</v>
      </c>
      <c r="B8098" s="16">
        <v>2007</v>
      </c>
      <c r="C8098" s="17" t="s">
        <v>82</v>
      </c>
      <c r="D8098" s="16"/>
      <c r="E8098" s="34" t="s">
        <v>75</v>
      </c>
      <c r="F8098" s="34" t="s">
        <v>78</v>
      </c>
      <c r="G8098" s="9" t="s">
        <v>65</v>
      </c>
      <c r="H8098" s="10">
        <v>14086</v>
      </c>
      <c r="I8098" s="10">
        <v>13674</v>
      </c>
      <c r="J8098" s="53">
        <v>27760.02</v>
      </c>
      <c r="K8098" s="55">
        <v>11058</v>
      </c>
      <c r="L8098" s="57">
        <v>9808</v>
      </c>
      <c r="M8098" s="57"/>
      <c r="N8098" s="59">
        <v>20866</v>
      </c>
      <c r="O8098" s="61">
        <v>6041</v>
      </c>
      <c r="P8098" s="10">
        <v>5114</v>
      </c>
      <c r="Q8098" s="10"/>
      <c r="R8098" s="11">
        <v>11155</v>
      </c>
      <c r="S8098" s="24">
        <f>Table1[[#This Row],[Female Voters]]/Table1[[#This Row],[Female Population]]</f>
        <v>0.78503478631265089</v>
      </c>
      <c r="T8098" s="24">
        <f>Table1[[#This Row],[Male Voters]]/Table1[[#This Row],[Male Population]]</f>
        <v>0.71727365803715082</v>
      </c>
      <c r="U8098" s="24">
        <f>Table1[[#This Row],[Total Voters]]/Table1[[#This Row],[Total Population]]</f>
        <v>0.75165651897945318</v>
      </c>
      <c r="V8098" s="24">
        <f>Table1[[#This Row],[Female Ballots]]/Table1[[#This Row],[Female Population]]</f>
        <v>0.42886554025273321</v>
      </c>
      <c r="W8098" s="24">
        <f>Table1[[#This Row],[Male Ballots]]/Table1[[#This Row],[Male Population]]</f>
        <v>0.3739944420067281</v>
      </c>
      <c r="X8098" s="24">
        <f>Table1[[#This Row],[Total Ballots]]/Table1[[#This Row],[Total Population]]</f>
        <v>0.40183688628466407</v>
      </c>
      <c r="Y8098" s="24">
        <f>Table1[[#This Row],[Female Ballots]]/Table1[[#This Row],[Female Voters]]</f>
        <v>0.54630132031108702</v>
      </c>
      <c r="Z8098" s="24">
        <f>Table1[[#This Row],[Male Ballots]]/Table1[[#This Row],[Male Voters]]</f>
        <v>0.52141109298531807</v>
      </c>
      <c r="AA8098" s="24">
        <f>Table1[[#This Row],[Total Ballots]]/Table1[[#This Row],[Total Voters]]</f>
        <v>0.53460174446467934</v>
      </c>
    </row>
    <row r="8099" spans="1:27" x14ac:dyDescent="0.35">
      <c r="A8099" s="8" t="s">
        <v>35</v>
      </c>
      <c r="B8099" s="16">
        <v>2007</v>
      </c>
      <c r="C8099" s="17" t="s">
        <v>82</v>
      </c>
      <c r="D8099" s="16"/>
      <c r="E8099" s="34" t="s">
        <v>75</v>
      </c>
      <c r="F8099" s="34" t="s">
        <v>78</v>
      </c>
      <c r="G8099" s="9" t="s">
        <v>66</v>
      </c>
      <c r="H8099" s="10">
        <v>11623</v>
      </c>
      <c r="I8099" s="10">
        <v>11165</v>
      </c>
      <c r="J8099" s="53">
        <v>22788.02</v>
      </c>
      <c r="K8099" s="55">
        <v>10280</v>
      </c>
      <c r="L8099" s="57">
        <v>9718</v>
      </c>
      <c r="M8099" s="57"/>
      <c r="N8099" s="59">
        <v>19998</v>
      </c>
      <c r="O8099" s="61">
        <v>7262</v>
      </c>
      <c r="P8099" s="10">
        <v>6710</v>
      </c>
      <c r="Q8099" s="10"/>
      <c r="R8099" s="11">
        <v>13972</v>
      </c>
      <c r="S8099" s="24">
        <f>Table1[[#This Row],[Female Voters]]/Table1[[#This Row],[Female Population]]</f>
        <v>0.88445323926697061</v>
      </c>
      <c r="T8099" s="24">
        <f>Table1[[#This Row],[Male Voters]]/Table1[[#This Row],[Male Population]]</f>
        <v>0.87039856695029105</v>
      </c>
      <c r="U8099" s="24">
        <f>Table1[[#This Row],[Total Voters]]/Table1[[#This Row],[Total Population]]</f>
        <v>0.8775663703998855</v>
      </c>
      <c r="V8099" s="24">
        <f>Table1[[#This Row],[Female Ballots]]/Table1[[#This Row],[Female Population]]</f>
        <v>0.62479566377011098</v>
      </c>
      <c r="W8099" s="24">
        <f>Table1[[#This Row],[Male Ballots]]/Table1[[#This Row],[Male Population]]</f>
        <v>0.60098522167487689</v>
      </c>
      <c r="X8099" s="24">
        <f>Table1[[#This Row],[Total Ballots]]/Table1[[#This Row],[Total Population]]</f>
        <v>0.61312917927928801</v>
      </c>
      <c r="Y8099" s="24">
        <f>Table1[[#This Row],[Female Ballots]]/Table1[[#This Row],[Female Voters]]</f>
        <v>0.70642023346303506</v>
      </c>
      <c r="Z8099" s="24">
        <f>Table1[[#This Row],[Male Ballots]]/Table1[[#This Row],[Male Voters]]</f>
        <v>0.69047129038896893</v>
      </c>
      <c r="AA8099" s="24">
        <f>Table1[[#This Row],[Total Ballots]]/Table1[[#This Row],[Total Voters]]</f>
        <v>0.69866986698669864</v>
      </c>
    </row>
    <row r="8100" spans="1:27" x14ac:dyDescent="0.35">
      <c r="A8100" s="8" t="s">
        <v>35</v>
      </c>
      <c r="B8100" s="16">
        <v>2007</v>
      </c>
      <c r="C8100" s="17" t="s">
        <v>82</v>
      </c>
      <c r="D8100" s="16"/>
      <c r="E8100" s="34" t="s">
        <v>75</v>
      </c>
      <c r="F8100" s="34" t="s">
        <v>78</v>
      </c>
      <c r="G8100" s="9" t="s">
        <v>67</v>
      </c>
      <c r="H8100" s="10">
        <v>13117</v>
      </c>
      <c r="I8100" s="10">
        <v>10804</v>
      </c>
      <c r="J8100" s="53">
        <v>23921</v>
      </c>
      <c r="K8100" s="55">
        <v>10901</v>
      </c>
      <c r="L8100" s="57">
        <v>9464</v>
      </c>
      <c r="M8100" s="57"/>
      <c r="N8100" s="59">
        <v>20365</v>
      </c>
      <c r="O8100" s="61">
        <v>8732</v>
      </c>
      <c r="P8100" s="10">
        <v>7958</v>
      </c>
      <c r="Q8100" s="10"/>
      <c r="R8100" s="11">
        <v>16690</v>
      </c>
      <c r="S8100" s="24">
        <f>Table1[[#This Row],[Female Voters]]/Table1[[#This Row],[Female Population]]</f>
        <v>0.83105893115803919</v>
      </c>
      <c r="T8100" s="24">
        <f>Table1[[#This Row],[Male Voters]]/Table1[[#This Row],[Male Population]]</f>
        <v>0.87597186227323209</v>
      </c>
      <c r="U8100" s="24">
        <f>Table1[[#This Row],[Total Voters]]/Table1[[#This Row],[Total Population]]</f>
        <v>0.85134400735755189</v>
      </c>
      <c r="V8100" s="24">
        <f>Table1[[#This Row],[Female Ballots]]/Table1[[#This Row],[Female Population]]</f>
        <v>0.66570099870397192</v>
      </c>
      <c r="W8100" s="24">
        <f>Table1[[#This Row],[Male Ballots]]/Table1[[#This Row],[Male Population]]</f>
        <v>0.73657904479822289</v>
      </c>
      <c r="X8100" s="24">
        <f>Table1[[#This Row],[Total Ballots]]/Table1[[#This Row],[Total Population]]</f>
        <v>0.6977133062999038</v>
      </c>
      <c r="Y8100" s="24">
        <f>Table1[[#This Row],[Female Ballots]]/Table1[[#This Row],[Female Voters]]</f>
        <v>0.80102742867626819</v>
      </c>
      <c r="Z8100" s="24">
        <f>Table1[[#This Row],[Male Ballots]]/Table1[[#This Row],[Male Voters]]</f>
        <v>0.84087066779374475</v>
      </c>
      <c r="AA8100" s="24">
        <f>Table1[[#This Row],[Total Ballots]]/Table1[[#This Row],[Total Voters]]</f>
        <v>0.81954333415173086</v>
      </c>
    </row>
    <row r="8101" spans="1:27" x14ac:dyDescent="0.35">
      <c r="A8101" s="8" t="s">
        <v>57</v>
      </c>
      <c r="B8101" s="16">
        <v>2007</v>
      </c>
      <c r="C8101" s="17" t="s">
        <v>82</v>
      </c>
      <c r="D8101" s="16"/>
      <c r="E8101" s="34" t="s">
        <v>73</v>
      </c>
      <c r="F8101" s="34" t="s">
        <v>78</v>
      </c>
      <c r="G8101" s="9" t="s">
        <v>79</v>
      </c>
      <c r="H8101" s="10">
        <v>17760.560000000001</v>
      </c>
      <c r="I8101" s="10">
        <v>18297.210000000003</v>
      </c>
      <c r="J8101" s="53">
        <v>36057.719999999994</v>
      </c>
      <c r="K8101" s="55">
        <v>9189</v>
      </c>
      <c r="L8101" s="57">
        <v>8552</v>
      </c>
      <c r="M8101" s="57">
        <v>872</v>
      </c>
      <c r="N8101" s="59">
        <v>18613</v>
      </c>
      <c r="O8101" s="61">
        <v>5172</v>
      </c>
      <c r="P8101" s="10">
        <v>4677</v>
      </c>
      <c r="Q8101" s="10">
        <v>292</v>
      </c>
      <c r="R8101" s="11">
        <v>10141</v>
      </c>
      <c r="S8101" s="24">
        <f>Table1[[#This Row],[Female Voters]]/Table1[[#This Row],[Female Population]]</f>
        <v>0.51738233479124529</v>
      </c>
      <c r="T8101" s="24">
        <f>Table1[[#This Row],[Male Voters]]/Table1[[#This Row],[Male Population]]</f>
        <v>0.46739366274967598</v>
      </c>
      <c r="U8101" s="24">
        <f>Table1[[#This Row],[Total Voters]]/Table1[[#This Row],[Total Population]]</f>
        <v>0.51620013689162825</v>
      </c>
      <c r="V8101" s="24">
        <f>Table1[[#This Row],[Female Ballots]]/Table1[[#This Row],[Female Population]]</f>
        <v>0.29120703401244102</v>
      </c>
      <c r="W8101" s="24">
        <f>Table1[[#This Row],[Male Ballots]]/Table1[[#This Row],[Male Population]]</f>
        <v>0.25561274095886743</v>
      </c>
      <c r="X8101" s="24">
        <f>Table1[[#This Row],[Total Ballots]]/Table1[[#This Row],[Total Population]]</f>
        <v>0.28124351733831204</v>
      </c>
      <c r="Y8101" s="24">
        <f>Table1[[#This Row],[Female Ballots]]/Table1[[#This Row],[Female Voters]]</f>
        <v>0.56284688214169121</v>
      </c>
      <c r="Z8101" s="24">
        <f>Table1[[#This Row],[Male Ballots]]/Table1[[#This Row],[Male Voters]]</f>
        <v>0.54688961646398504</v>
      </c>
      <c r="AA8101" s="24">
        <f>Table1[[#This Row],[Total Ballots]]/Table1[[#This Row],[Total Voters]]</f>
        <v>0.54483425562778698</v>
      </c>
    </row>
    <row r="8102" spans="1:27" x14ac:dyDescent="0.35">
      <c r="A8102" s="8" t="s">
        <v>57</v>
      </c>
      <c r="B8102" s="16">
        <v>2007</v>
      </c>
      <c r="C8102" s="17" t="s">
        <v>82</v>
      </c>
      <c r="D8102" s="16"/>
      <c r="E8102" s="34" t="s">
        <v>73</v>
      </c>
      <c r="F8102" s="34" t="s">
        <v>78</v>
      </c>
      <c r="G8102" s="9" t="s">
        <v>62</v>
      </c>
      <c r="H8102" s="10">
        <v>7517.6</v>
      </c>
      <c r="I8102" s="10">
        <v>8055.53</v>
      </c>
      <c r="J8102" s="53">
        <v>15573.119999999999</v>
      </c>
      <c r="K8102" s="55">
        <v>1242</v>
      </c>
      <c r="L8102" s="57">
        <v>1221</v>
      </c>
      <c r="M8102" s="57">
        <v>242</v>
      </c>
      <c r="N8102" s="59">
        <v>2705</v>
      </c>
      <c r="O8102" s="61">
        <v>218</v>
      </c>
      <c r="P8102" s="10">
        <v>191</v>
      </c>
      <c r="Q8102" s="10">
        <v>30</v>
      </c>
      <c r="R8102" s="11">
        <v>439</v>
      </c>
      <c r="S8102" s="24">
        <f>Table1[[#This Row],[Female Voters]]/Table1[[#This Row],[Female Population]]</f>
        <v>0.16521230179844631</v>
      </c>
      <c r="T8102" s="24">
        <f>Table1[[#This Row],[Male Voters]]/Table1[[#This Row],[Male Population]]</f>
        <v>0.15157289464504509</v>
      </c>
      <c r="U8102" s="24">
        <f>Table1[[#This Row],[Total Voters]]/Table1[[#This Row],[Total Population]]</f>
        <v>0.17369672872231129</v>
      </c>
      <c r="V8102" s="24">
        <f>Table1[[#This Row],[Female Ballots]]/Table1[[#This Row],[Female Population]]</f>
        <v>2.8998616579759495E-2</v>
      </c>
      <c r="W8102" s="24">
        <f>Table1[[#This Row],[Male Ballots]]/Table1[[#This Row],[Male Population]]</f>
        <v>2.3710420046849805E-2</v>
      </c>
      <c r="X8102" s="24">
        <f>Table1[[#This Row],[Total Ballots]]/Table1[[#This Row],[Total Population]]</f>
        <v>2.8189598487650517E-2</v>
      </c>
      <c r="Y8102" s="24">
        <f>Table1[[#This Row],[Female Ballots]]/Table1[[#This Row],[Female Voters]]</f>
        <v>0.17552334943639292</v>
      </c>
      <c r="Z8102" s="24">
        <f>Table1[[#This Row],[Male Ballots]]/Table1[[#This Row],[Male Voters]]</f>
        <v>0.15642915642915642</v>
      </c>
      <c r="AA8102" s="24">
        <f>Table1[[#This Row],[Total Ballots]]/Table1[[#This Row],[Total Voters]]</f>
        <v>0.16229205175600739</v>
      </c>
    </row>
    <row r="8103" spans="1:27" x14ac:dyDescent="0.35">
      <c r="A8103" s="8" t="s">
        <v>57</v>
      </c>
      <c r="B8103" s="16">
        <v>2007</v>
      </c>
      <c r="C8103" s="17" t="s">
        <v>82</v>
      </c>
      <c r="D8103" s="16"/>
      <c r="E8103" s="34" t="s">
        <v>73</v>
      </c>
      <c r="F8103" s="34" t="s">
        <v>78</v>
      </c>
      <c r="G8103" s="9" t="s">
        <v>63</v>
      </c>
      <c r="H8103" s="10">
        <v>2571.17</v>
      </c>
      <c r="I8103" s="10">
        <v>2886.02</v>
      </c>
      <c r="J8103" s="53">
        <v>5457.19</v>
      </c>
      <c r="K8103" s="55">
        <v>1581</v>
      </c>
      <c r="L8103" s="57">
        <v>1494</v>
      </c>
      <c r="M8103" s="57">
        <v>253</v>
      </c>
      <c r="N8103" s="59">
        <v>3328</v>
      </c>
      <c r="O8103" s="61">
        <v>458</v>
      </c>
      <c r="P8103" s="10">
        <v>361</v>
      </c>
      <c r="Q8103" s="10">
        <v>63</v>
      </c>
      <c r="R8103" s="11">
        <v>882</v>
      </c>
      <c r="S8103" s="24">
        <f>Table1[[#This Row],[Female Voters]]/Table1[[#This Row],[Female Population]]</f>
        <v>0.6148951644582038</v>
      </c>
      <c r="T8103" s="24">
        <f>Table1[[#This Row],[Male Voters]]/Table1[[#This Row],[Male Population]]</f>
        <v>0.51766793022917379</v>
      </c>
      <c r="U8103" s="24">
        <f>Table1[[#This Row],[Total Voters]]/Table1[[#This Row],[Total Population]]</f>
        <v>0.60983766370604653</v>
      </c>
      <c r="V8103" s="24">
        <f>Table1[[#This Row],[Female Ballots]]/Table1[[#This Row],[Female Population]]</f>
        <v>0.17812902297397681</v>
      </c>
      <c r="W8103" s="24">
        <f>Table1[[#This Row],[Male Ballots]]/Table1[[#This Row],[Male Population]]</f>
        <v>0.12508575824145363</v>
      </c>
      <c r="X8103" s="24">
        <f>Table1[[#This Row],[Total Ballots]]/Table1[[#This Row],[Total Population]]</f>
        <v>0.16162164044132604</v>
      </c>
      <c r="Y8103" s="24">
        <f>Table1[[#This Row],[Female Ballots]]/Table1[[#This Row],[Female Voters]]</f>
        <v>0.28969006957621757</v>
      </c>
      <c r="Z8103" s="24">
        <f>Table1[[#This Row],[Male Ballots]]/Table1[[#This Row],[Male Voters]]</f>
        <v>0.24163319946452477</v>
      </c>
      <c r="AA8103" s="24">
        <f>Table1[[#This Row],[Total Ballots]]/Table1[[#This Row],[Total Voters]]</f>
        <v>0.26502403846153844</v>
      </c>
    </row>
    <row r="8104" spans="1:27" x14ac:dyDescent="0.35">
      <c r="A8104" s="8" t="s">
        <v>57</v>
      </c>
      <c r="B8104" s="16">
        <v>2007</v>
      </c>
      <c r="C8104" s="17" t="s">
        <v>82</v>
      </c>
      <c r="D8104" s="16"/>
      <c r="E8104" s="34" t="s">
        <v>73</v>
      </c>
      <c r="F8104" s="34" t="s">
        <v>78</v>
      </c>
      <c r="G8104" s="9" t="s">
        <v>64</v>
      </c>
      <c r="H8104" s="10">
        <v>1900.3899999999999</v>
      </c>
      <c r="I8104" s="10">
        <v>1933.3600000000001</v>
      </c>
      <c r="J8104" s="53">
        <v>3833.73</v>
      </c>
      <c r="K8104" s="55">
        <v>1340</v>
      </c>
      <c r="L8104" s="57">
        <v>1213</v>
      </c>
      <c r="M8104" s="57">
        <v>130</v>
      </c>
      <c r="N8104" s="59">
        <v>2683</v>
      </c>
      <c r="O8104" s="61">
        <v>647</v>
      </c>
      <c r="P8104" s="10">
        <v>571</v>
      </c>
      <c r="Q8104" s="10">
        <v>53</v>
      </c>
      <c r="R8104" s="11">
        <v>1271</v>
      </c>
      <c r="S8104" s="24">
        <f>Table1[[#This Row],[Female Voters]]/Table1[[#This Row],[Female Population]]</f>
        <v>0.70511842306052974</v>
      </c>
      <c r="T8104" s="24">
        <f>Table1[[#This Row],[Male Voters]]/Table1[[#This Row],[Male Population]]</f>
        <v>0.62740513923945873</v>
      </c>
      <c r="U8104" s="24">
        <f>Table1[[#This Row],[Total Voters]]/Table1[[#This Row],[Total Population]]</f>
        <v>0.69984062518748058</v>
      </c>
      <c r="V8104" s="24">
        <f>Table1[[#This Row],[Female Ballots]]/Table1[[#This Row],[Female Population]]</f>
        <v>0.3404564326269871</v>
      </c>
      <c r="W8104" s="24">
        <f>Table1[[#This Row],[Male Ballots]]/Table1[[#This Row],[Male Population]]</f>
        <v>0.29534075392063558</v>
      </c>
      <c r="X8104" s="24">
        <f>Table1[[#This Row],[Total Ballots]]/Table1[[#This Row],[Total Population]]</f>
        <v>0.33153091114919414</v>
      </c>
      <c r="Y8104" s="24">
        <f>Table1[[#This Row],[Female Ballots]]/Table1[[#This Row],[Female Voters]]</f>
        <v>0.48283582089552241</v>
      </c>
      <c r="Z8104" s="24">
        <f>Table1[[#This Row],[Male Ballots]]/Table1[[#This Row],[Male Voters]]</f>
        <v>0.47073371805441055</v>
      </c>
      <c r="AA8104" s="24">
        <f>Table1[[#This Row],[Total Ballots]]/Table1[[#This Row],[Total Voters]]</f>
        <v>0.47372344390607529</v>
      </c>
    </row>
    <row r="8105" spans="1:27" x14ac:dyDescent="0.35">
      <c r="A8105" s="8" t="s">
        <v>57</v>
      </c>
      <c r="B8105" s="16">
        <v>2007</v>
      </c>
      <c r="C8105" s="17" t="s">
        <v>82</v>
      </c>
      <c r="D8105" s="16"/>
      <c r="E8105" s="34" t="s">
        <v>73</v>
      </c>
      <c r="F8105" s="34" t="s">
        <v>78</v>
      </c>
      <c r="G8105" s="9" t="s">
        <v>65</v>
      </c>
      <c r="H8105" s="10">
        <v>2068.4499999999998</v>
      </c>
      <c r="I8105" s="10">
        <v>2054.4499999999998</v>
      </c>
      <c r="J8105" s="53">
        <v>4122.8999999999996</v>
      </c>
      <c r="K8105" s="55">
        <v>1735</v>
      </c>
      <c r="L8105" s="57">
        <v>1615</v>
      </c>
      <c r="M8105" s="57">
        <v>109</v>
      </c>
      <c r="N8105" s="59">
        <v>3459</v>
      </c>
      <c r="O8105" s="61">
        <v>1152</v>
      </c>
      <c r="P8105" s="10">
        <v>1022</v>
      </c>
      <c r="Q8105" s="10">
        <v>53</v>
      </c>
      <c r="R8105" s="11">
        <v>2227</v>
      </c>
      <c r="S8105" s="24">
        <f>Table1[[#This Row],[Female Voters]]/Table1[[#This Row],[Female Population]]</f>
        <v>0.8387923324228288</v>
      </c>
      <c r="T8105" s="24">
        <f>Table1[[#This Row],[Male Voters]]/Table1[[#This Row],[Male Population]]</f>
        <v>0.78609846917666537</v>
      </c>
      <c r="U8105" s="24">
        <f>Table1[[#This Row],[Total Voters]]/Table1[[#This Row],[Total Population]]</f>
        <v>0.83897256785272512</v>
      </c>
      <c r="V8105" s="24">
        <f>Table1[[#This Row],[Female Ballots]]/Table1[[#This Row],[Female Population]]</f>
        <v>0.55693877057700214</v>
      </c>
      <c r="W8105" s="24">
        <f>Table1[[#This Row],[Male Ballots]]/Table1[[#This Row],[Male Population]]</f>
        <v>0.49745674024678144</v>
      </c>
      <c r="X8105" s="24">
        <f>Table1[[#This Row],[Total Ballots]]/Table1[[#This Row],[Total Population]]</f>
        <v>0.54015377525528152</v>
      </c>
      <c r="Y8105" s="24">
        <f>Table1[[#This Row],[Female Ballots]]/Table1[[#This Row],[Female Voters]]</f>
        <v>0.66397694524495676</v>
      </c>
      <c r="Z8105" s="24">
        <f>Table1[[#This Row],[Male Ballots]]/Table1[[#This Row],[Male Voters]]</f>
        <v>0.63281733746130031</v>
      </c>
      <c r="AA8105" s="24">
        <f>Table1[[#This Row],[Total Ballots]]/Table1[[#This Row],[Total Voters]]</f>
        <v>0.6438276958658572</v>
      </c>
    </row>
    <row r="8106" spans="1:27" x14ac:dyDescent="0.35">
      <c r="A8106" s="8" t="s">
        <v>57</v>
      </c>
      <c r="B8106" s="16">
        <v>2007</v>
      </c>
      <c r="C8106" s="17" t="s">
        <v>82</v>
      </c>
      <c r="D8106" s="16"/>
      <c r="E8106" s="34" t="s">
        <v>73</v>
      </c>
      <c r="F8106" s="34" t="s">
        <v>78</v>
      </c>
      <c r="G8106" s="9" t="s">
        <v>66</v>
      </c>
      <c r="H8106" s="10">
        <v>1613.3899999999999</v>
      </c>
      <c r="I8106" s="10">
        <v>1613.38</v>
      </c>
      <c r="J8106" s="53">
        <v>3226.76</v>
      </c>
      <c r="K8106" s="55">
        <v>1453</v>
      </c>
      <c r="L8106" s="57">
        <v>1462</v>
      </c>
      <c r="M8106" s="57">
        <v>69</v>
      </c>
      <c r="N8106" s="59">
        <v>2984</v>
      </c>
      <c r="O8106" s="61">
        <v>1115</v>
      </c>
      <c r="P8106" s="10">
        <v>1139</v>
      </c>
      <c r="Q8106" s="10">
        <v>46</v>
      </c>
      <c r="R8106" s="11">
        <v>2300</v>
      </c>
      <c r="S8106" s="24">
        <f>Table1[[#This Row],[Female Voters]]/Table1[[#This Row],[Female Population]]</f>
        <v>0.90058820248049143</v>
      </c>
      <c r="T8106" s="24">
        <f>Table1[[#This Row],[Male Voters]]/Table1[[#This Row],[Male Population]]</f>
        <v>0.90617213551674114</v>
      </c>
      <c r="U8106" s="24">
        <f>Table1[[#This Row],[Total Voters]]/Table1[[#This Row],[Total Population]]</f>
        <v>0.92476663898151701</v>
      </c>
      <c r="V8106" s="24">
        <f>Table1[[#This Row],[Female Ballots]]/Table1[[#This Row],[Female Population]]</f>
        <v>0.69109142860684647</v>
      </c>
      <c r="W8106" s="24">
        <f>Table1[[#This Row],[Male Ballots]]/Table1[[#This Row],[Male Population]]</f>
        <v>0.70597131487932163</v>
      </c>
      <c r="X8106" s="24">
        <f>Table1[[#This Row],[Total Ballots]]/Table1[[#This Row],[Total Population]]</f>
        <v>0.71278929948307279</v>
      </c>
      <c r="Y8106" s="24">
        <f>Table1[[#This Row],[Female Ballots]]/Table1[[#This Row],[Female Voters]]</f>
        <v>0.76737783895388856</v>
      </c>
      <c r="Z8106" s="24">
        <f>Table1[[#This Row],[Male Ballots]]/Table1[[#This Row],[Male Voters]]</f>
        <v>0.77906976744186052</v>
      </c>
      <c r="AA8106" s="24">
        <f>Table1[[#This Row],[Total Ballots]]/Table1[[#This Row],[Total Voters]]</f>
        <v>0.77077747989276135</v>
      </c>
    </row>
    <row r="8107" spans="1:27" x14ac:dyDescent="0.35">
      <c r="A8107" s="8" t="s">
        <v>57</v>
      </c>
      <c r="B8107" s="16">
        <v>2007</v>
      </c>
      <c r="C8107" s="17" t="s">
        <v>82</v>
      </c>
      <c r="D8107" s="16"/>
      <c r="E8107" s="34" t="s">
        <v>73</v>
      </c>
      <c r="F8107" s="34" t="s">
        <v>78</v>
      </c>
      <c r="G8107" s="9" t="s">
        <v>67</v>
      </c>
      <c r="H8107" s="10">
        <v>2089.56</v>
      </c>
      <c r="I8107" s="10">
        <v>1754.4699999999998</v>
      </c>
      <c r="J8107" s="53">
        <v>3844.02</v>
      </c>
      <c r="K8107" s="55">
        <v>1838</v>
      </c>
      <c r="L8107" s="57">
        <v>1547</v>
      </c>
      <c r="M8107" s="57">
        <v>69</v>
      </c>
      <c r="N8107" s="59">
        <v>3454</v>
      </c>
      <c r="O8107" s="61">
        <v>1582</v>
      </c>
      <c r="P8107" s="10">
        <v>1393</v>
      </c>
      <c r="Q8107" s="10">
        <v>47</v>
      </c>
      <c r="R8107" s="11">
        <v>3022</v>
      </c>
      <c r="S8107" s="24">
        <f>Table1[[#This Row],[Female Voters]]/Table1[[#This Row],[Female Population]]</f>
        <v>0.87961101858764523</v>
      </c>
      <c r="T8107" s="24">
        <f>Table1[[#This Row],[Male Voters]]/Table1[[#This Row],[Male Population]]</f>
        <v>0.88174776428209101</v>
      </c>
      <c r="U8107" s="24">
        <f>Table1[[#This Row],[Total Voters]]/Table1[[#This Row],[Total Population]]</f>
        <v>0.89853850916488465</v>
      </c>
      <c r="V8107" s="24">
        <f>Table1[[#This Row],[Female Ballots]]/Table1[[#This Row],[Female Population]]</f>
        <v>0.75709718792473057</v>
      </c>
      <c r="W8107" s="24">
        <f>Table1[[#This Row],[Male Ballots]]/Table1[[#This Row],[Male Population]]</f>
        <v>0.79397196874269726</v>
      </c>
      <c r="X8107" s="24">
        <f>Table1[[#This Row],[Total Ballots]]/Table1[[#This Row],[Total Population]]</f>
        <v>0.78615615943725581</v>
      </c>
      <c r="Y8107" s="24">
        <f>Table1[[#This Row],[Female Ballots]]/Table1[[#This Row],[Female Voters]]</f>
        <v>0.86071817192600653</v>
      </c>
      <c r="Z8107" s="24">
        <f>Table1[[#This Row],[Male Ballots]]/Table1[[#This Row],[Male Voters]]</f>
        <v>0.90045248868778283</v>
      </c>
      <c r="AA8107" s="24">
        <f>Table1[[#This Row],[Total Ballots]]/Table1[[#This Row],[Total Voters]]</f>
        <v>0.87492762015055003</v>
      </c>
    </row>
    <row r="8108" spans="1:27" x14ac:dyDescent="0.35">
      <c r="A8108" s="8" t="s">
        <v>58</v>
      </c>
      <c r="B8108" s="16">
        <v>2007</v>
      </c>
      <c r="C8108" s="17" t="s">
        <v>82</v>
      </c>
      <c r="D8108" s="16" t="s">
        <v>69</v>
      </c>
      <c r="E8108" s="34" t="s">
        <v>74</v>
      </c>
      <c r="F8108" s="34" t="s">
        <v>78</v>
      </c>
      <c r="G8108" s="9" t="s">
        <v>79</v>
      </c>
      <c r="H8108" s="10">
        <v>82693</v>
      </c>
      <c r="I8108" s="10">
        <v>81351</v>
      </c>
      <c r="J8108" s="53">
        <v>164044</v>
      </c>
      <c r="K8108" s="55">
        <v>49539</v>
      </c>
      <c r="L8108" s="57">
        <v>41634</v>
      </c>
      <c r="M8108" s="57">
        <v>4</v>
      </c>
      <c r="N8108" s="59">
        <v>91177</v>
      </c>
      <c r="O8108" s="61">
        <v>24693</v>
      </c>
      <c r="P8108" s="10">
        <v>21368</v>
      </c>
      <c r="Q8108" s="10">
        <v>1</v>
      </c>
      <c r="R8108" s="11">
        <v>46062</v>
      </c>
      <c r="S8108" s="24">
        <f>Table1[[#This Row],[Female Voters]]/Table1[[#This Row],[Female Population]]</f>
        <v>0.59907126358942109</v>
      </c>
      <c r="T8108" s="24">
        <f>Table1[[#This Row],[Male Voters]]/Table1[[#This Row],[Male Population]]</f>
        <v>0.51178227680053101</v>
      </c>
      <c r="U8108" s="24">
        <f>Table1[[#This Row],[Total Voters]]/Table1[[#This Row],[Total Population]]</f>
        <v>0.5558081978005901</v>
      </c>
      <c r="V8108" s="24">
        <f>Table1[[#This Row],[Female Ballots]]/Table1[[#This Row],[Female Population]]</f>
        <v>0.29861052326073551</v>
      </c>
      <c r="W8108" s="24">
        <f>Table1[[#This Row],[Male Ballots]]/Table1[[#This Row],[Male Population]]</f>
        <v>0.26266425735393539</v>
      </c>
      <c r="X8108" s="24">
        <f>Table1[[#This Row],[Total Ballots]]/Table1[[#This Row],[Total Population]]</f>
        <v>0.28079051961668822</v>
      </c>
      <c r="Y8108" s="24">
        <f>Table1[[#This Row],[Female Ballots]]/Table1[[#This Row],[Female Voters]]</f>
        <v>0.4984557621268092</v>
      </c>
      <c r="Z8108" s="24">
        <f>Table1[[#This Row],[Male Ballots]]/Table1[[#This Row],[Male Voters]]</f>
        <v>0.5132343757505885</v>
      </c>
      <c r="AA8108" s="24">
        <f>Table1[[#This Row],[Total Ballots]]/Table1[[#This Row],[Total Voters]]</f>
        <v>0.50519319565241239</v>
      </c>
    </row>
    <row r="8109" spans="1:27" x14ac:dyDescent="0.35">
      <c r="A8109" s="8" t="s">
        <v>58</v>
      </c>
      <c r="B8109" s="16">
        <v>2007</v>
      </c>
      <c r="C8109" s="17" t="s">
        <v>82</v>
      </c>
      <c r="D8109" s="16" t="s">
        <v>69</v>
      </c>
      <c r="E8109" s="34" t="s">
        <v>74</v>
      </c>
      <c r="F8109" s="34" t="s">
        <v>78</v>
      </c>
      <c r="G8109" s="9" t="s">
        <v>62</v>
      </c>
      <c r="H8109" s="10">
        <v>11738</v>
      </c>
      <c r="I8109" s="10">
        <v>12834</v>
      </c>
      <c r="J8109" s="53">
        <v>24572</v>
      </c>
      <c r="K8109" s="55">
        <v>4641</v>
      </c>
      <c r="L8109" s="57">
        <v>3742</v>
      </c>
      <c r="M8109" s="57"/>
      <c r="N8109" s="59">
        <v>8383</v>
      </c>
      <c r="O8109" s="61">
        <v>630</v>
      </c>
      <c r="P8109" s="10">
        <v>520</v>
      </c>
      <c r="Q8109" s="10"/>
      <c r="R8109" s="11">
        <v>1150</v>
      </c>
      <c r="S8109" s="24">
        <f>Table1[[#This Row],[Female Voters]]/Table1[[#This Row],[Female Population]]</f>
        <v>0.39538251831657861</v>
      </c>
      <c r="T8109" s="24">
        <f>Table1[[#This Row],[Male Voters]]/Table1[[#This Row],[Male Population]]</f>
        <v>0.29156926912887643</v>
      </c>
      <c r="U8109" s="24">
        <f>Table1[[#This Row],[Total Voters]]/Table1[[#This Row],[Total Population]]</f>
        <v>0.34116067068207717</v>
      </c>
      <c r="V8109" s="24">
        <f>Table1[[#This Row],[Female Ballots]]/Table1[[#This Row],[Female Population]]</f>
        <v>5.3671835065598909E-2</v>
      </c>
      <c r="W8109" s="24">
        <f>Table1[[#This Row],[Male Ballots]]/Table1[[#This Row],[Male Population]]</f>
        <v>4.051737572074178E-2</v>
      </c>
      <c r="X8109" s="24">
        <f>Table1[[#This Row],[Total Ballots]]/Table1[[#This Row],[Total Population]]</f>
        <v>4.6801237180530683E-2</v>
      </c>
      <c r="Y8109" s="24">
        <f>Table1[[#This Row],[Female Ballots]]/Table1[[#This Row],[Female Voters]]</f>
        <v>0.13574660633484162</v>
      </c>
      <c r="Z8109" s="24">
        <f>Table1[[#This Row],[Male Ballots]]/Table1[[#This Row],[Male Voters]]</f>
        <v>0.13896312132549438</v>
      </c>
      <c r="AA8109" s="24">
        <f>Table1[[#This Row],[Total Ballots]]/Table1[[#This Row],[Total Voters]]</f>
        <v>0.13718239293808898</v>
      </c>
    </row>
    <row r="8110" spans="1:27" x14ac:dyDescent="0.35">
      <c r="A8110" s="8" t="s">
        <v>58</v>
      </c>
      <c r="B8110" s="16">
        <v>2007</v>
      </c>
      <c r="C8110" s="17" t="s">
        <v>82</v>
      </c>
      <c r="D8110" s="16" t="s">
        <v>69</v>
      </c>
      <c r="E8110" s="34" t="s">
        <v>74</v>
      </c>
      <c r="F8110" s="34" t="s">
        <v>78</v>
      </c>
      <c r="G8110" s="9" t="s">
        <v>63</v>
      </c>
      <c r="H8110" s="10">
        <v>14934</v>
      </c>
      <c r="I8110" s="10">
        <v>15289</v>
      </c>
      <c r="J8110" s="53">
        <v>30223</v>
      </c>
      <c r="K8110" s="55">
        <v>7318</v>
      </c>
      <c r="L8110" s="57">
        <v>5774</v>
      </c>
      <c r="M8110" s="57"/>
      <c r="N8110" s="59">
        <v>13092</v>
      </c>
      <c r="O8110" s="61">
        <v>1589</v>
      </c>
      <c r="P8110" s="10">
        <v>1278</v>
      </c>
      <c r="Q8110" s="10"/>
      <c r="R8110" s="11">
        <v>2867</v>
      </c>
      <c r="S8110" s="24">
        <f>Table1[[#This Row],[Female Voters]]/Table1[[#This Row],[Female Population]]</f>
        <v>0.49002276684076601</v>
      </c>
      <c r="T8110" s="24">
        <f>Table1[[#This Row],[Male Voters]]/Table1[[#This Row],[Male Population]]</f>
        <v>0.3776571391196285</v>
      </c>
      <c r="U8110" s="24">
        <f>Table1[[#This Row],[Total Voters]]/Table1[[#This Row],[Total Population]]</f>
        <v>0.43318002845515002</v>
      </c>
      <c r="V8110" s="24">
        <f>Table1[[#This Row],[Female Ballots]]/Table1[[#This Row],[Female Population]]</f>
        <v>0.1064014999330387</v>
      </c>
      <c r="W8110" s="24">
        <f>Table1[[#This Row],[Male Ballots]]/Table1[[#This Row],[Male Population]]</f>
        <v>8.3589508797174444E-2</v>
      </c>
      <c r="X8110" s="24">
        <f>Table1[[#This Row],[Total Ballots]]/Table1[[#This Row],[Total Population]]</f>
        <v>9.4861529298878339E-2</v>
      </c>
      <c r="Y8110" s="24">
        <f>Table1[[#This Row],[Female Ballots]]/Table1[[#This Row],[Female Voters]]</f>
        <v>0.21713582946160154</v>
      </c>
      <c r="Z8110" s="24">
        <f>Table1[[#This Row],[Male Ballots]]/Table1[[#This Row],[Male Voters]]</f>
        <v>0.22133702805680638</v>
      </c>
      <c r="AA8110" s="24">
        <f>Table1[[#This Row],[Total Ballots]]/Table1[[#This Row],[Total Voters]]</f>
        <v>0.21898869538649557</v>
      </c>
    </row>
    <row r="8111" spans="1:27" x14ac:dyDescent="0.35">
      <c r="A8111" s="8" t="s">
        <v>58</v>
      </c>
      <c r="B8111" s="16">
        <v>2007</v>
      </c>
      <c r="C8111" s="17" t="s">
        <v>82</v>
      </c>
      <c r="D8111" s="16" t="s">
        <v>69</v>
      </c>
      <c r="E8111" s="34" t="s">
        <v>74</v>
      </c>
      <c r="F8111" s="34" t="s">
        <v>78</v>
      </c>
      <c r="G8111" s="9" t="s">
        <v>64</v>
      </c>
      <c r="H8111" s="10">
        <v>14906</v>
      </c>
      <c r="I8111" s="10">
        <v>15436</v>
      </c>
      <c r="J8111" s="53">
        <v>30342</v>
      </c>
      <c r="K8111" s="55">
        <v>7630</v>
      </c>
      <c r="L8111" s="57">
        <v>6560</v>
      </c>
      <c r="M8111" s="57">
        <v>1</v>
      </c>
      <c r="N8111" s="59">
        <v>14191</v>
      </c>
      <c r="O8111" s="61">
        <v>2645</v>
      </c>
      <c r="P8111" s="10">
        <v>2181</v>
      </c>
      <c r="Q8111" s="10"/>
      <c r="R8111" s="11">
        <v>4826</v>
      </c>
      <c r="S8111" s="24">
        <f>Table1[[#This Row],[Female Voters]]/Table1[[#This Row],[Female Population]]</f>
        <v>0.51187441298805847</v>
      </c>
      <c r="T8111" s="24">
        <f>Table1[[#This Row],[Male Voters]]/Table1[[#This Row],[Male Population]]</f>
        <v>0.42498056491318997</v>
      </c>
      <c r="U8111" s="24">
        <f>Table1[[#This Row],[Total Voters]]/Table1[[#This Row],[Total Population]]</f>
        <v>0.46770153582492913</v>
      </c>
      <c r="V8111" s="24">
        <f>Table1[[#This Row],[Female Ballots]]/Table1[[#This Row],[Female Population]]</f>
        <v>0.17744532403059171</v>
      </c>
      <c r="W8111" s="24">
        <f>Table1[[#This Row],[Male Ballots]]/Table1[[#This Row],[Male Population]]</f>
        <v>0.14129308110909561</v>
      </c>
      <c r="X8111" s="24">
        <f>Table1[[#This Row],[Total Ballots]]/Table1[[#This Row],[Total Population]]</f>
        <v>0.15905345725397138</v>
      </c>
      <c r="Y8111" s="24">
        <f>Table1[[#This Row],[Female Ballots]]/Table1[[#This Row],[Female Voters]]</f>
        <v>0.34665792922673655</v>
      </c>
      <c r="Z8111" s="24">
        <f>Table1[[#This Row],[Male Ballots]]/Table1[[#This Row],[Male Voters]]</f>
        <v>0.33246951219512194</v>
      </c>
      <c r="AA8111" s="24">
        <f>Table1[[#This Row],[Total Ballots]]/Table1[[#This Row],[Total Voters]]</f>
        <v>0.34007469522937073</v>
      </c>
    </row>
    <row r="8112" spans="1:27" x14ac:dyDescent="0.35">
      <c r="A8112" s="8" t="s">
        <v>58</v>
      </c>
      <c r="B8112" s="16">
        <v>2007</v>
      </c>
      <c r="C8112" s="17" t="s">
        <v>82</v>
      </c>
      <c r="D8112" s="16" t="s">
        <v>69</v>
      </c>
      <c r="E8112" s="34" t="s">
        <v>74</v>
      </c>
      <c r="F8112" s="34" t="s">
        <v>78</v>
      </c>
      <c r="G8112" s="9" t="s">
        <v>65</v>
      </c>
      <c r="H8112" s="10">
        <v>14999</v>
      </c>
      <c r="I8112" s="10">
        <v>15117</v>
      </c>
      <c r="J8112" s="53">
        <v>30116</v>
      </c>
      <c r="K8112" s="55">
        <v>9879</v>
      </c>
      <c r="L8112" s="57">
        <v>8631</v>
      </c>
      <c r="M8112" s="57">
        <v>1</v>
      </c>
      <c r="N8112" s="59">
        <v>18511</v>
      </c>
      <c r="O8112" s="61">
        <v>5038</v>
      </c>
      <c r="P8112" s="10">
        <v>4458</v>
      </c>
      <c r="Q8112" s="10"/>
      <c r="R8112" s="11">
        <v>9496</v>
      </c>
      <c r="S8112" s="24">
        <f>Table1[[#This Row],[Female Voters]]/Table1[[#This Row],[Female Population]]</f>
        <v>0.6586439095939729</v>
      </c>
      <c r="T8112" s="24">
        <f>Table1[[#This Row],[Male Voters]]/Table1[[#This Row],[Male Population]]</f>
        <v>0.57094661639214128</v>
      </c>
      <c r="U8112" s="24">
        <f>Table1[[#This Row],[Total Voters]]/Table1[[#This Row],[Total Population]]</f>
        <v>0.61465666091114357</v>
      </c>
      <c r="V8112" s="24">
        <f>Table1[[#This Row],[Female Ballots]]/Table1[[#This Row],[Female Population]]</f>
        <v>0.33588905927061802</v>
      </c>
      <c r="W8112" s="24">
        <f>Table1[[#This Row],[Male Ballots]]/Table1[[#This Row],[Male Population]]</f>
        <v>0.2948997817027188</v>
      </c>
      <c r="X8112" s="24">
        <f>Table1[[#This Row],[Total Ballots]]/Table1[[#This Row],[Total Population]]</f>
        <v>0.31531411874086862</v>
      </c>
      <c r="Y8112" s="24">
        <f>Table1[[#This Row],[Female Ballots]]/Table1[[#This Row],[Female Voters]]</f>
        <v>0.50997064480210552</v>
      </c>
      <c r="Z8112" s="24">
        <f>Table1[[#This Row],[Male Ballots]]/Table1[[#This Row],[Male Voters]]</f>
        <v>0.51651025373653114</v>
      </c>
      <c r="AA8112" s="24">
        <f>Table1[[#This Row],[Total Ballots]]/Table1[[#This Row],[Total Voters]]</f>
        <v>0.51299227486359467</v>
      </c>
    </row>
    <row r="8113" spans="1:27" x14ac:dyDescent="0.35">
      <c r="A8113" s="8" t="s">
        <v>58</v>
      </c>
      <c r="B8113" s="16">
        <v>2007</v>
      </c>
      <c r="C8113" s="17" t="s">
        <v>82</v>
      </c>
      <c r="D8113" s="16" t="s">
        <v>69</v>
      </c>
      <c r="E8113" s="34" t="s">
        <v>74</v>
      </c>
      <c r="F8113" s="34" t="s">
        <v>78</v>
      </c>
      <c r="G8113" s="9" t="s">
        <v>66</v>
      </c>
      <c r="H8113" s="10">
        <v>11514</v>
      </c>
      <c r="I8113" s="10">
        <v>11230</v>
      </c>
      <c r="J8113" s="53">
        <v>22744</v>
      </c>
      <c r="K8113" s="55">
        <v>8823</v>
      </c>
      <c r="L8113" s="57">
        <v>8065</v>
      </c>
      <c r="M8113" s="57"/>
      <c r="N8113" s="59">
        <v>16888</v>
      </c>
      <c r="O8113" s="61">
        <v>6074</v>
      </c>
      <c r="P8113" s="10">
        <v>5590</v>
      </c>
      <c r="Q8113" s="10">
        <v>1</v>
      </c>
      <c r="R8113" s="11">
        <v>11665</v>
      </c>
      <c r="S8113" s="24">
        <f>Table1[[#This Row],[Female Voters]]/Table1[[#This Row],[Female Population]]</f>
        <v>0.76628452318916107</v>
      </c>
      <c r="T8113" s="24">
        <f>Table1[[#This Row],[Male Voters]]/Table1[[#This Row],[Male Population]]</f>
        <v>0.71816562778272486</v>
      </c>
      <c r="U8113" s="24">
        <f>Table1[[#This Row],[Total Voters]]/Table1[[#This Row],[Total Population]]</f>
        <v>0.74252550123109395</v>
      </c>
      <c r="V8113" s="24">
        <f>Table1[[#This Row],[Female Ballots]]/Table1[[#This Row],[Female Population]]</f>
        <v>0.52753170053847487</v>
      </c>
      <c r="W8113" s="24">
        <f>Table1[[#This Row],[Male Ballots]]/Table1[[#This Row],[Male Population]]</f>
        <v>0.49777382012466609</v>
      </c>
      <c r="X8113" s="24">
        <f>Table1[[#This Row],[Total Ballots]]/Table1[[#This Row],[Total Population]]</f>
        <v>0.51288251846640875</v>
      </c>
      <c r="Y8113" s="24">
        <f>Table1[[#This Row],[Female Ballots]]/Table1[[#This Row],[Female Voters]]</f>
        <v>0.68842797234500741</v>
      </c>
      <c r="Z8113" s="24">
        <f>Table1[[#This Row],[Male Ballots]]/Table1[[#This Row],[Male Voters]]</f>
        <v>0.69311841289522624</v>
      </c>
      <c r="AA8113" s="24">
        <f>Table1[[#This Row],[Total Ballots]]/Table1[[#This Row],[Total Voters]]</f>
        <v>0.69072714353387021</v>
      </c>
    </row>
    <row r="8114" spans="1:27" x14ac:dyDescent="0.35">
      <c r="A8114" s="8" t="s">
        <v>58</v>
      </c>
      <c r="B8114" s="16">
        <v>2007</v>
      </c>
      <c r="C8114" s="17" t="s">
        <v>82</v>
      </c>
      <c r="D8114" s="16" t="s">
        <v>69</v>
      </c>
      <c r="E8114" s="34" t="s">
        <v>74</v>
      </c>
      <c r="F8114" s="34" t="s">
        <v>78</v>
      </c>
      <c r="G8114" s="9" t="s">
        <v>67</v>
      </c>
      <c r="H8114" s="10">
        <v>14602</v>
      </c>
      <c r="I8114" s="10">
        <v>11445</v>
      </c>
      <c r="J8114" s="53">
        <v>26047</v>
      </c>
      <c r="K8114" s="55">
        <v>11248</v>
      </c>
      <c r="L8114" s="57">
        <v>8862</v>
      </c>
      <c r="M8114" s="57">
        <v>2</v>
      </c>
      <c r="N8114" s="59">
        <v>20112</v>
      </c>
      <c r="O8114" s="61">
        <v>8717</v>
      </c>
      <c r="P8114" s="10">
        <v>7341</v>
      </c>
      <c r="Q8114" s="10"/>
      <c r="R8114" s="11">
        <v>16058</v>
      </c>
      <c r="S8114" s="24">
        <f>Table1[[#This Row],[Female Voters]]/Table1[[#This Row],[Female Population]]</f>
        <v>0.77030543761128611</v>
      </c>
      <c r="T8114" s="24">
        <f>Table1[[#This Row],[Male Voters]]/Table1[[#This Row],[Male Population]]</f>
        <v>0.77431192660550463</v>
      </c>
      <c r="U8114" s="24">
        <f>Table1[[#This Row],[Total Voters]]/Table1[[#This Row],[Total Population]]</f>
        <v>0.77214266518217067</v>
      </c>
      <c r="V8114" s="24">
        <f>Table1[[#This Row],[Female Ballots]]/Table1[[#This Row],[Female Population]]</f>
        <v>0.5969730173948774</v>
      </c>
      <c r="W8114" s="24">
        <f>Table1[[#This Row],[Male Ballots]]/Table1[[#This Row],[Male Population]]</f>
        <v>0.64141546526867632</v>
      </c>
      <c r="X8114" s="24">
        <f>Table1[[#This Row],[Total Ballots]]/Table1[[#This Row],[Total Population]]</f>
        <v>0.6165009406073636</v>
      </c>
      <c r="Y8114" s="24">
        <f>Table1[[#This Row],[Female Ballots]]/Table1[[#This Row],[Female Voters]]</f>
        <v>0.77498221906116638</v>
      </c>
      <c r="Z8114" s="24">
        <f>Table1[[#This Row],[Male Ballots]]/Table1[[#This Row],[Male Voters]]</f>
        <v>0.82836831415030465</v>
      </c>
      <c r="AA8114" s="24">
        <f>Table1[[#This Row],[Total Ballots]]/Table1[[#This Row],[Total Voters]]</f>
        <v>0.79842879872712813</v>
      </c>
    </row>
    <row r="8115" spans="1:27" x14ac:dyDescent="0.35">
      <c r="A8115" s="8" t="s">
        <v>68</v>
      </c>
      <c r="B8115" s="16">
        <v>2007</v>
      </c>
      <c r="C8115" s="17" t="s">
        <v>82</v>
      </c>
      <c r="D8115" s="16"/>
      <c r="E8115" s="34" t="e">
        <v>#N/A</v>
      </c>
      <c r="F8115" s="34" t="s">
        <v>77</v>
      </c>
      <c r="G8115" s="9" t="s">
        <v>79</v>
      </c>
      <c r="H8115" s="10">
        <v>2502907.39</v>
      </c>
      <c r="I8115" s="10">
        <v>2450618.06</v>
      </c>
      <c r="J8115" s="53">
        <v>4953525.43</v>
      </c>
      <c r="K8115" s="55">
        <v>1735468</v>
      </c>
      <c r="L8115" s="57">
        <v>1538797</v>
      </c>
      <c r="M8115" s="57">
        <v>9287</v>
      </c>
      <c r="N8115" s="59">
        <v>3283552</v>
      </c>
      <c r="O8115" s="61">
        <v>852735</v>
      </c>
      <c r="P8115" s="10">
        <v>758948</v>
      </c>
      <c r="Q8115" s="10">
        <v>2905</v>
      </c>
      <c r="R8115" s="11">
        <v>1614588</v>
      </c>
      <c r="S8115" s="24">
        <f>Table1[[#This Row],[Female Voters]]/Table1[[#This Row],[Female Population]]</f>
        <v>0.69338082860508865</v>
      </c>
      <c r="T8115" s="24">
        <f>Table1[[#This Row],[Male Voters]]/Table1[[#This Row],[Male Population]]</f>
        <v>0.62792200266409526</v>
      </c>
      <c r="U8115" s="24">
        <f>Table1[[#This Row],[Total Voters]]/Table1[[#This Row],[Total Population]]</f>
        <v>0.6628717357770787</v>
      </c>
      <c r="V8115" s="24">
        <f>Table1[[#This Row],[Female Ballots]]/Table1[[#This Row],[Female Population]]</f>
        <v>0.34069778346852858</v>
      </c>
      <c r="W8115" s="24">
        <f>Table1[[#This Row],[Male Ballots]]/Table1[[#This Row],[Male Population]]</f>
        <v>0.3096965669142257</v>
      </c>
      <c r="X8115" s="24">
        <f>Table1[[#This Row],[Total Ballots]]/Table1[[#This Row],[Total Population]]</f>
        <v>0.32594725167283539</v>
      </c>
      <c r="Y8115" s="24">
        <f>Table1[[#This Row],[Female Ballots]]/Table1[[#This Row],[Female Voters]]</f>
        <v>0.49135737449494893</v>
      </c>
      <c r="Z8115" s="24">
        <f>Table1[[#This Row],[Male Ballots]]/Table1[[#This Row],[Male Voters]]</f>
        <v>0.49320865585259133</v>
      </c>
      <c r="AA8115" s="24">
        <f>Table1[[#This Row],[Total Ballots]]/Table1[[#This Row],[Total Voters]]</f>
        <v>0.49171994230638039</v>
      </c>
    </row>
    <row r="8116" spans="1:27" x14ac:dyDescent="0.35">
      <c r="A8116" s="8" t="s">
        <v>68</v>
      </c>
      <c r="B8116" s="16">
        <v>2007</v>
      </c>
      <c r="C8116" s="17" t="s">
        <v>82</v>
      </c>
      <c r="D8116" s="16"/>
      <c r="E8116" s="34" t="e">
        <v>#N/A</v>
      </c>
      <c r="F8116" s="34" t="s">
        <v>77</v>
      </c>
      <c r="G8116" s="9" t="s">
        <v>62</v>
      </c>
      <c r="H8116" s="10">
        <v>320381.36</v>
      </c>
      <c r="I8116" s="10">
        <v>336778.31</v>
      </c>
      <c r="J8116" s="53">
        <v>657159.65</v>
      </c>
      <c r="K8116" s="55">
        <v>142376</v>
      </c>
      <c r="L8116" s="57">
        <v>122963</v>
      </c>
      <c r="M8116" s="57">
        <v>1735</v>
      </c>
      <c r="N8116" s="59">
        <v>267074</v>
      </c>
      <c r="O8116" s="61">
        <v>20589</v>
      </c>
      <c r="P8116" s="10">
        <v>17588</v>
      </c>
      <c r="Q8116" s="10">
        <v>253</v>
      </c>
      <c r="R8116" s="11">
        <v>38430</v>
      </c>
      <c r="S8116" s="24">
        <f>Table1[[#This Row],[Female Voters]]/Table1[[#This Row],[Female Population]]</f>
        <v>0.44439539179183213</v>
      </c>
      <c r="T8116" s="24">
        <f>Table1[[#This Row],[Male Voters]]/Table1[[#This Row],[Male Population]]</f>
        <v>0.36511555628389492</v>
      </c>
      <c r="U8116" s="24">
        <f>Table1[[#This Row],[Total Voters]]/Table1[[#This Row],[Total Population]]</f>
        <v>0.40640657106686329</v>
      </c>
      <c r="V8116" s="24">
        <f>Table1[[#This Row],[Female Ballots]]/Table1[[#This Row],[Female Population]]</f>
        <v>6.4264038332317461E-2</v>
      </c>
      <c r="W8116" s="24">
        <f>Table1[[#This Row],[Male Ballots]]/Table1[[#This Row],[Male Population]]</f>
        <v>5.2224265867953312E-2</v>
      </c>
      <c r="X8116" s="24">
        <f>Table1[[#This Row],[Total Ballots]]/Table1[[#This Row],[Total Population]]</f>
        <v>5.8478940391425427E-2</v>
      </c>
      <c r="Y8116" s="24">
        <f>Table1[[#This Row],[Female Ballots]]/Table1[[#This Row],[Female Voters]]</f>
        <v>0.14461004663707366</v>
      </c>
      <c r="Z8116" s="24">
        <f>Table1[[#This Row],[Male Ballots]]/Table1[[#This Row],[Male Voters]]</f>
        <v>0.14303489667623595</v>
      </c>
      <c r="AA8116" s="24">
        <f>Table1[[#This Row],[Total Ballots]]/Table1[[#This Row],[Total Voters]]</f>
        <v>0.14389270389480069</v>
      </c>
    </row>
    <row r="8117" spans="1:27" x14ac:dyDescent="0.35">
      <c r="A8117" s="8" t="s">
        <v>68</v>
      </c>
      <c r="B8117" s="16">
        <v>2007</v>
      </c>
      <c r="C8117" s="17" t="s">
        <v>82</v>
      </c>
      <c r="D8117" s="16"/>
      <c r="E8117" s="34" t="e">
        <v>#N/A</v>
      </c>
      <c r="F8117" s="34" t="s">
        <v>77</v>
      </c>
      <c r="G8117" s="9" t="s">
        <v>63</v>
      </c>
      <c r="H8117" s="10">
        <v>431051.19</v>
      </c>
      <c r="I8117" s="10">
        <v>450306.02</v>
      </c>
      <c r="J8117" s="53">
        <v>881357.21</v>
      </c>
      <c r="K8117" s="55">
        <v>250535</v>
      </c>
      <c r="L8117" s="57">
        <v>214879</v>
      </c>
      <c r="M8117" s="57">
        <v>2073</v>
      </c>
      <c r="N8117" s="59">
        <v>467487</v>
      </c>
      <c r="O8117" s="61">
        <v>57464</v>
      </c>
      <c r="P8117" s="10">
        <v>45941</v>
      </c>
      <c r="Q8117" s="10">
        <v>374</v>
      </c>
      <c r="R8117" s="11">
        <v>103779</v>
      </c>
      <c r="S8117" s="24">
        <f>Table1[[#This Row],[Female Voters]]/Table1[[#This Row],[Female Population]]</f>
        <v>0.58121867149931772</v>
      </c>
      <c r="T8117" s="24">
        <f>Table1[[#This Row],[Male Voters]]/Table1[[#This Row],[Male Population]]</f>
        <v>0.47718438230072963</v>
      </c>
      <c r="U8117" s="24">
        <f>Table1[[#This Row],[Total Voters]]/Table1[[#This Row],[Total Population]]</f>
        <v>0.53041717330479432</v>
      </c>
      <c r="V8117" s="24">
        <f>Table1[[#This Row],[Female Ballots]]/Table1[[#This Row],[Female Population]]</f>
        <v>0.13331131274686889</v>
      </c>
      <c r="W8117" s="24">
        <f>Table1[[#This Row],[Male Ballots]]/Table1[[#This Row],[Male Population]]</f>
        <v>0.10202173179918847</v>
      </c>
      <c r="X8117" s="24">
        <f>Table1[[#This Row],[Total Ballots]]/Table1[[#This Row],[Total Population]]</f>
        <v>0.1177490792864791</v>
      </c>
      <c r="Y8117" s="24">
        <f>Table1[[#This Row],[Female Ballots]]/Table1[[#This Row],[Female Voters]]</f>
        <v>0.22936515856068015</v>
      </c>
      <c r="Z8117" s="24">
        <f>Table1[[#This Row],[Male Ballots]]/Table1[[#This Row],[Male Voters]]</f>
        <v>0.21379939407759715</v>
      </c>
      <c r="AA8117" s="24">
        <f>Table1[[#This Row],[Total Ballots]]/Table1[[#This Row],[Total Voters]]</f>
        <v>0.22199333885220338</v>
      </c>
    </row>
    <row r="8118" spans="1:27" x14ac:dyDescent="0.35">
      <c r="A8118" s="8" t="s">
        <v>68</v>
      </c>
      <c r="B8118" s="16">
        <v>2007</v>
      </c>
      <c r="C8118" s="17" t="s">
        <v>82</v>
      </c>
      <c r="D8118" s="16"/>
      <c r="E8118" s="34" t="e">
        <v>#N/A</v>
      </c>
      <c r="F8118" s="34" t="s">
        <v>77</v>
      </c>
      <c r="G8118" s="9" t="s">
        <v>64</v>
      </c>
      <c r="H8118" s="10">
        <v>463591.42000000004</v>
      </c>
      <c r="I8118" s="10">
        <v>480117.39</v>
      </c>
      <c r="J8118" s="53">
        <v>943708.81</v>
      </c>
      <c r="K8118" s="55">
        <v>306211</v>
      </c>
      <c r="L8118" s="57">
        <v>276960</v>
      </c>
      <c r="M8118" s="57">
        <v>1724</v>
      </c>
      <c r="N8118" s="59">
        <v>584895</v>
      </c>
      <c r="O8118" s="61">
        <v>108747</v>
      </c>
      <c r="P8118" s="10">
        <v>94820</v>
      </c>
      <c r="Q8118" s="10">
        <v>469</v>
      </c>
      <c r="R8118" s="11">
        <v>204036</v>
      </c>
      <c r="S8118" s="24">
        <f>Table1[[#This Row],[Female Voters]]/Table1[[#This Row],[Female Population]]</f>
        <v>0.66051912695019244</v>
      </c>
      <c r="T8118" s="24">
        <f>Table1[[#This Row],[Male Voters]]/Table1[[#This Row],[Male Population]]</f>
        <v>0.57685892193990307</v>
      </c>
      <c r="U8118" s="24">
        <f>Table1[[#This Row],[Total Voters]]/Table1[[#This Row],[Total Population]]</f>
        <v>0.61978334185520634</v>
      </c>
      <c r="V8118" s="24">
        <f>Table1[[#This Row],[Female Ballots]]/Table1[[#This Row],[Female Population]]</f>
        <v>0.23457509200666396</v>
      </c>
      <c r="W8118" s="24">
        <f>Table1[[#This Row],[Male Ballots]]/Table1[[#This Row],[Male Population]]</f>
        <v>0.19749336719505203</v>
      </c>
      <c r="X8118" s="24">
        <f>Table1[[#This Row],[Total Ballots]]/Table1[[#This Row],[Total Population]]</f>
        <v>0.21620652243354599</v>
      </c>
      <c r="Y8118" s="24">
        <f>Table1[[#This Row],[Female Ballots]]/Table1[[#This Row],[Female Voters]]</f>
        <v>0.35513747056768047</v>
      </c>
      <c r="Z8118" s="24">
        <f>Table1[[#This Row],[Male Ballots]]/Table1[[#This Row],[Male Voters]]</f>
        <v>0.34235990756787982</v>
      </c>
      <c r="AA8118" s="24">
        <f>Table1[[#This Row],[Total Ballots]]/Table1[[#This Row],[Total Voters]]</f>
        <v>0.34884209986407816</v>
      </c>
    </row>
    <row r="8119" spans="1:27" x14ac:dyDescent="0.35">
      <c r="A8119" s="8" t="s">
        <v>68</v>
      </c>
      <c r="B8119" s="16">
        <v>2007</v>
      </c>
      <c r="C8119" s="17" t="s">
        <v>82</v>
      </c>
      <c r="D8119" s="16"/>
      <c r="E8119" s="34" t="e">
        <v>#N/A</v>
      </c>
      <c r="F8119" s="34" t="s">
        <v>77</v>
      </c>
      <c r="G8119" s="9" t="s">
        <v>65</v>
      </c>
      <c r="H8119" s="10">
        <v>493481.48</v>
      </c>
      <c r="I8119" s="10">
        <v>489163.49</v>
      </c>
      <c r="J8119" s="53">
        <v>982644.97</v>
      </c>
      <c r="K8119" s="55">
        <v>376600</v>
      </c>
      <c r="L8119" s="57">
        <v>344609</v>
      </c>
      <c r="M8119" s="57">
        <v>1546</v>
      </c>
      <c r="N8119" s="59">
        <v>722755</v>
      </c>
      <c r="O8119" s="61">
        <v>188728</v>
      </c>
      <c r="P8119" s="10">
        <v>171175</v>
      </c>
      <c r="Q8119" s="10">
        <v>528</v>
      </c>
      <c r="R8119" s="11">
        <v>360431</v>
      </c>
      <c r="S8119" s="24">
        <f>Table1[[#This Row],[Female Voters]]/Table1[[#This Row],[Female Population]]</f>
        <v>0.76314920673416153</v>
      </c>
      <c r="T8119" s="24">
        <f>Table1[[#This Row],[Male Voters]]/Table1[[#This Row],[Male Population]]</f>
        <v>0.7044863466813519</v>
      </c>
      <c r="U8119" s="24">
        <f>Table1[[#This Row],[Total Voters]]/Table1[[#This Row],[Total Population]]</f>
        <v>0.73551997116517065</v>
      </c>
      <c r="V8119" s="24">
        <f>Table1[[#This Row],[Female Ballots]]/Table1[[#This Row],[Female Population]]</f>
        <v>0.38244191048466503</v>
      </c>
      <c r="W8119" s="24">
        <f>Table1[[#This Row],[Male Ballots]]/Table1[[#This Row],[Male Population]]</f>
        <v>0.34993412938484025</v>
      </c>
      <c r="X8119" s="24">
        <f>Table1[[#This Row],[Total Ballots]]/Table1[[#This Row],[Total Population]]</f>
        <v>0.36679676892865998</v>
      </c>
      <c r="Y8119" s="24">
        <f>Table1[[#This Row],[Female Ballots]]/Table1[[#This Row],[Female Voters]]</f>
        <v>0.50113648433351032</v>
      </c>
      <c r="Z8119" s="24">
        <f>Table1[[#This Row],[Male Ballots]]/Table1[[#This Row],[Male Voters]]</f>
        <v>0.49672237231180844</v>
      </c>
      <c r="AA8119" s="24">
        <f>Table1[[#This Row],[Total Ballots]]/Table1[[#This Row],[Total Voters]]</f>
        <v>0.49869042759994742</v>
      </c>
    </row>
    <row r="8120" spans="1:27" x14ac:dyDescent="0.35">
      <c r="A8120" s="8" t="s">
        <v>68</v>
      </c>
      <c r="B8120" s="16">
        <v>2007</v>
      </c>
      <c r="C8120" s="17" t="s">
        <v>82</v>
      </c>
      <c r="D8120" s="16"/>
      <c r="E8120" s="34" t="e">
        <v>#N/A</v>
      </c>
      <c r="F8120" s="34" t="s">
        <v>77</v>
      </c>
      <c r="G8120" s="9" t="s">
        <v>66</v>
      </c>
      <c r="H8120" s="10">
        <v>374822.40000000002</v>
      </c>
      <c r="I8120" s="10">
        <v>362663.39</v>
      </c>
      <c r="J8120" s="53">
        <v>737485.79</v>
      </c>
      <c r="K8120" s="55">
        <v>318024</v>
      </c>
      <c r="L8120" s="57">
        <v>295609</v>
      </c>
      <c r="M8120" s="57">
        <v>1135</v>
      </c>
      <c r="N8120" s="59">
        <v>614768</v>
      </c>
      <c r="O8120" s="61">
        <v>212475</v>
      </c>
      <c r="P8120" s="10">
        <v>197267</v>
      </c>
      <c r="Q8120" s="10">
        <v>616</v>
      </c>
      <c r="R8120" s="11">
        <v>410358</v>
      </c>
      <c r="S8120" s="24">
        <f>Table1[[#This Row],[Female Voters]]/Table1[[#This Row],[Female Population]]</f>
        <v>0.84846583341870707</v>
      </c>
      <c r="T8120" s="24">
        <f>Table1[[#This Row],[Male Voters]]/Table1[[#This Row],[Male Population]]</f>
        <v>0.81510571000839094</v>
      </c>
      <c r="U8120" s="24">
        <f>Table1[[#This Row],[Total Voters]]/Table1[[#This Row],[Total Population]]</f>
        <v>0.83359979044477583</v>
      </c>
      <c r="V8120" s="24">
        <f>Table1[[#This Row],[Female Ballots]]/Table1[[#This Row],[Female Population]]</f>
        <v>0.56686846890687426</v>
      </c>
      <c r="W8120" s="24">
        <f>Table1[[#This Row],[Male Ballots]]/Table1[[#This Row],[Male Population]]</f>
        <v>0.5439396571018652</v>
      </c>
      <c r="X8120" s="24">
        <f>Table1[[#This Row],[Total Ballots]]/Table1[[#This Row],[Total Population]]</f>
        <v>0.55642834826688659</v>
      </c>
      <c r="Y8120" s="24">
        <f>Table1[[#This Row],[Female Ballots]]/Table1[[#This Row],[Female Voters]]</f>
        <v>0.66810995396573847</v>
      </c>
      <c r="Z8120" s="24">
        <f>Table1[[#This Row],[Male Ballots]]/Table1[[#This Row],[Male Voters]]</f>
        <v>0.66732406658795906</v>
      </c>
      <c r="AA8120" s="24">
        <f>Table1[[#This Row],[Total Ballots]]/Table1[[#This Row],[Total Voters]]</f>
        <v>0.66750058558675796</v>
      </c>
    </row>
    <row r="8121" spans="1:27" x14ac:dyDescent="0.35">
      <c r="A8121" s="14" t="s">
        <v>68</v>
      </c>
      <c r="B8121" s="16">
        <v>2007</v>
      </c>
      <c r="C8121" s="17" t="s">
        <v>82</v>
      </c>
      <c r="D8121" s="16"/>
      <c r="E8121" s="34" t="e">
        <v>#N/A</v>
      </c>
      <c r="F8121" s="34" t="s">
        <v>77</v>
      </c>
      <c r="G8121" s="9" t="s">
        <v>67</v>
      </c>
      <c r="H8121" s="10">
        <v>419579.54</v>
      </c>
      <c r="I8121" s="10">
        <v>331589.46000000002</v>
      </c>
      <c r="J8121" s="53">
        <v>751169</v>
      </c>
      <c r="K8121" s="55">
        <v>341722</v>
      </c>
      <c r="L8121" s="57">
        <v>283777</v>
      </c>
      <c r="M8121" s="57">
        <v>1074</v>
      </c>
      <c r="N8121" s="59">
        <v>626573</v>
      </c>
      <c r="O8121" s="61">
        <v>264732</v>
      </c>
      <c r="P8121" s="10">
        <v>232157</v>
      </c>
      <c r="Q8121" s="10">
        <v>665</v>
      </c>
      <c r="R8121" s="11">
        <v>497554</v>
      </c>
      <c r="S8121" s="24">
        <f>Table1[[#This Row],[Female Voters]]/Table1[[#This Row],[Female Population]]</f>
        <v>0.81443914066925194</v>
      </c>
      <c r="T8121" s="24">
        <f>Table1[[#This Row],[Male Voters]]/Table1[[#This Row],[Male Population]]</f>
        <v>0.85580826362816231</v>
      </c>
      <c r="U8121" s="24">
        <f>Table1[[#This Row],[Total Voters]]/Table1[[#This Row],[Total Population]]</f>
        <v>0.83413053520579261</v>
      </c>
      <c r="V8121" s="24">
        <f>Table1[[#This Row],[Female Ballots]]/Table1[[#This Row],[Female Population]]</f>
        <v>0.63094592267296923</v>
      </c>
      <c r="W8121" s="24">
        <f>Table1[[#This Row],[Male Ballots]]/Table1[[#This Row],[Male Population]]</f>
        <v>0.70013383416951791</v>
      </c>
      <c r="X8121" s="24">
        <f>Table1[[#This Row],[Total Ballots]]/Table1[[#This Row],[Total Population]]</f>
        <v>0.66237291475020932</v>
      </c>
      <c r="Y8121" s="24">
        <f>Table1[[#This Row],[Female Ballots]]/Table1[[#This Row],[Female Voters]]</f>
        <v>0.77469990225973162</v>
      </c>
      <c r="Z8121" s="24">
        <f>Table1[[#This Row],[Male Ballots]]/Table1[[#This Row],[Male Voters]]</f>
        <v>0.81809660402358186</v>
      </c>
      <c r="AA8121" s="24">
        <f>Table1[[#This Row],[Total Ballots]]/Table1[[#This Row],[Total Voters]]</f>
        <v>0.7940878397249802</v>
      </c>
    </row>
    <row r="8122" spans="1:27" x14ac:dyDescent="0.35">
      <c r="A8122" s="8" t="s">
        <v>59</v>
      </c>
      <c r="B8122" s="17">
        <v>2006</v>
      </c>
      <c r="C8122" s="80" t="s">
        <v>82</v>
      </c>
      <c r="D8122" s="17"/>
      <c r="E8122" s="35" t="s">
        <v>73</v>
      </c>
      <c r="F8122" s="35" t="s">
        <v>78</v>
      </c>
      <c r="G8122" s="51" t="s">
        <v>79</v>
      </c>
      <c r="H8122" s="10">
        <v>5745.94</v>
      </c>
      <c r="I8122" s="10">
        <v>5880.96</v>
      </c>
      <c r="J8122" s="53">
        <v>11626.89</v>
      </c>
      <c r="K8122" s="55">
        <v>3127</v>
      </c>
      <c r="L8122" s="57">
        <v>2810</v>
      </c>
      <c r="M8122" s="57"/>
      <c r="N8122" s="59">
        <v>5937</v>
      </c>
      <c r="O8122" s="61">
        <v>1949</v>
      </c>
      <c r="P8122" s="10">
        <v>1736</v>
      </c>
      <c r="Q8122" s="10"/>
      <c r="R8122" s="11">
        <v>3685</v>
      </c>
      <c r="S8122" s="24">
        <f>Table1[[#This Row],[Female Voters]]/Table1[[#This Row],[Female Population]]</f>
        <v>0.54421034678399016</v>
      </c>
      <c r="T8122" s="24">
        <f>Table1[[#This Row],[Male Voters]]/Table1[[#This Row],[Male Population]]</f>
        <v>0.47781314615300902</v>
      </c>
      <c r="U8122" s="24">
        <f>Table1[[#This Row],[Total Voters]]/Table1[[#This Row],[Total Population]]</f>
        <v>0.51062665940763186</v>
      </c>
      <c r="V8122" s="24">
        <f>Table1[[#This Row],[Female Ballots]]/Table1[[#This Row],[Female Population]]</f>
        <v>0.33919602362711759</v>
      </c>
      <c r="W8122" s="24">
        <f>Table1[[#This Row],[Male Ballots]]/Table1[[#This Row],[Male Population]]</f>
        <v>0.29518990096854936</v>
      </c>
      <c r="X8122" s="24">
        <f>Table1[[#This Row],[Total Ballots]]/Table1[[#This Row],[Total Population]]</f>
        <v>0.31693771937293636</v>
      </c>
      <c r="Y8122" s="24">
        <f>Table1[[#This Row],[Female Ballots]]/Table1[[#This Row],[Female Voters]]</f>
        <v>0.62328110009593862</v>
      </c>
      <c r="Z8122" s="24">
        <f>Table1[[#This Row],[Male Ballots]]/Table1[[#This Row],[Male Voters]]</f>
        <v>0.61779359430604985</v>
      </c>
      <c r="AA8122" s="24">
        <f>Table1[[#This Row],[Total Ballots]]/Table1[[#This Row],[Total Voters]]</f>
        <v>0.62068384706080515</v>
      </c>
    </row>
    <row r="8123" spans="1:27" x14ac:dyDescent="0.35">
      <c r="A8123" s="8" t="s">
        <v>59</v>
      </c>
      <c r="B8123" s="17">
        <v>2006</v>
      </c>
      <c r="C8123" s="80" t="s">
        <v>82</v>
      </c>
      <c r="D8123" s="17"/>
      <c r="E8123" s="35" t="s">
        <v>73</v>
      </c>
      <c r="F8123" s="35" t="s">
        <v>78</v>
      </c>
      <c r="G8123" s="51" t="s">
        <v>62</v>
      </c>
      <c r="H8123" s="10">
        <v>862.01</v>
      </c>
      <c r="I8123" s="10">
        <v>985.01</v>
      </c>
      <c r="J8123" s="53">
        <v>1847.02</v>
      </c>
      <c r="K8123" s="55">
        <v>278</v>
      </c>
      <c r="L8123" s="57">
        <v>238</v>
      </c>
      <c r="M8123" s="57"/>
      <c r="N8123" s="59">
        <v>516</v>
      </c>
      <c r="O8123" s="61">
        <v>71</v>
      </c>
      <c r="P8123" s="10">
        <v>54</v>
      </c>
      <c r="Q8123" s="10"/>
      <c r="R8123" s="11">
        <v>125</v>
      </c>
      <c r="S8123" s="24">
        <f>Table1[[#This Row],[Female Voters]]/Table1[[#This Row],[Female Population]]</f>
        <v>0.32250205914084523</v>
      </c>
      <c r="T8123" s="24">
        <f>Table1[[#This Row],[Male Voters]]/Table1[[#This Row],[Male Population]]</f>
        <v>0.24162191246789372</v>
      </c>
      <c r="U8123" s="24">
        <f>Table1[[#This Row],[Total Voters]]/Table1[[#This Row],[Total Population]]</f>
        <v>0.27936892941061819</v>
      </c>
      <c r="V8123" s="24">
        <f>Table1[[#This Row],[Female Ballots]]/Table1[[#This Row],[Female Population]]</f>
        <v>8.2365633809352565E-2</v>
      </c>
      <c r="W8123" s="24">
        <f>Table1[[#This Row],[Male Ballots]]/Table1[[#This Row],[Male Population]]</f>
        <v>5.4821778459101939E-2</v>
      </c>
      <c r="X8123" s="24">
        <f>Table1[[#This Row],[Total Ballots]]/Table1[[#This Row],[Total Population]]</f>
        <v>6.7676581737068364E-2</v>
      </c>
      <c r="Y8123" s="24">
        <f>Table1[[#This Row],[Female Ballots]]/Table1[[#This Row],[Female Voters]]</f>
        <v>0.25539568345323743</v>
      </c>
      <c r="Z8123" s="24">
        <f>Table1[[#This Row],[Male Ballots]]/Table1[[#This Row],[Male Voters]]</f>
        <v>0.22689075630252101</v>
      </c>
      <c r="AA8123" s="24">
        <f>Table1[[#This Row],[Total Ballots]]/Table1[[#This Row],[Total Voters]]</f>
        <v>0.24224806201550386</v>
      </c>
    </row>
    <row r="8124" spans="1:27" x14ac:dyDescent="0.35">
      <c r="A8124" s="8" t="s">
        <v>59</v>
      </c>
      <c r="B8124" s="17">
        <v>2006</v>
      </c>
      <c r="C8124" s="80" t="s">
        <v>82</v>
      </c>
      <c r="D8124" s="17"/>
      <c r="E8124" s="35" t="s">
        <v>73</v>
      </c>
      <c r="F8124" s="35" t="s">
        <v>78</v>
      </c>
      <c r="G8124" s="51" t="s">
        <v>63</v>
      </c>
      <c r="H8124" s="10">
        <v>1114.02</v>
      </c>
      <c r="I8124" s="10">
        <v>1155.02</v>
      </c>
      <c r="J8124" s="53">
        <v>2269.0299999999997</v>
      </c>
      <c r="K8124" s="55">
        <v>444</v>
      </c>
      <c r="L8124" s="57">
        <v>379</v>
      </c>
      <c r="M8124" s="57"/>
      <c r="N8124" s="59">
        <v>823</v>
      </c>
      <c r="O8124" s="61">
        <v>140</v>
      </c>
      <c r="P8124" s="10">
        <v>108</v>
      </c>
      <c r="Q8124" s="10"/>
      <c r="R8124" s="11">
        <v>248</v>
      </c>
      <c r="S8124" s="24">
        <f>Table1[[#This Row],[Female Voters]]/Table1[[#This Row],[Female Population]]</f>
        <v>0.39855657887650131</v>
      </c>
      <c r="T8124" s="24">
        <f>Table1[[#This Row],[Male Voters]]/Table1[[#This Row],[Male Population]]</f>
        <v>0.32813284618448169</v>
      </c>
      <c r="U8124" s="24">
        <f>Table1[[#This Row],[Total Voters]]/Table1[[#This Row],[Total Population]]</f>
        <v>0.36271005672027257</v>
      </c>
      <c r="V8124" s="24">
        <f>Table1[[#This Row],[Female Ballots]]/Table1[[#This Row],[Female Population]]</f>
        <v>0.12567099333943735</v>
      </c>
      <c r="W8124" s="24">
        <f>Table1[[#This Row],[Male Ballots]]/Table1[[#This Row],[Male Population]]</f>
        <v>9.3504874374469707E-2</v>
      </c>
      <c r="X8124" s="24">
        <f>Table1[[#This Row],[Total Ballots]]/Table1[[#This Row],[Total Population]]</f>
        <v>0.1092978056702644</v>
      </c>
      <c r="Y8124" s="24">
        <f>Table1[[#This Row],[Female Ballots]]/Table1[[#This Row],[Female Voters]]</f>
        <v>0.31531531531531531</v>
      </c>
      <c r="Z8124" s="24">
        <f>Table1[[#This Row],[Male Ballots]]/Table1[[#This Row],[Male Voters]]</f>
        <v>0.28496042216358841</v>
      </c>
      <c r="AA8124" s="24">
        <f>Table1[[#This Row],[Total Ballots]]/Table1[[#This Row],[Total Voters]]</f>
        <v>0.30133657351154314</v>
      </c>
    </row>
    <row r="8125" spans="1:27" x14ac:dyDescent="0.35">
      <c r="A8125" s="8" t="s">
        <v>59</v>
      </c>
      <c r="B8125" s="17">
        <v>2006</v>
      </c>
      <c r="C8125" s="80" t="s">
        <v>82</v>
      </c>
      <c r="D8125" s="17"/>
      <c r="E8125" s="35" t="s">
        <v>73</v>
      </c>
      <c r="F8125" s="35" t="s">
        <v>78</v>
      </c>
      <c r="G8125" s="51" t="s">
        <v>64</v>
      </c>
      <c r="H8125" s="10">
        <v>1060</v>
      </c>
      <c r="I8125" s="10">
        <v>1138</v>
      </c>
      <c r="J8125" s="53">
        <v>2198.0100000000002</v>
      </c>
      <c r="K8125" s="55">
        <v>462</v>
      </c>
      <c r="L8125" s="57">
        <v>422</v>
      </c>
      <c r="M8125" s="57"/>
      <c r="N8125" s="59">
        <v>884</v>
      </c>
      <c r="O8125" s="61">
        <v>248</v>
      </c>
      <c r="P8125" s="10">
        <v>236</v>
      </c>
      <c r="Q8125" s="10"/>
      <c r="R8125" s="11">
        <v>484</v>
      </c>
      <c r="S8125" s="24">
        <f>Table1[[#This Row],[Female Voters]]/Table1[[#This Row],[Female Population]]</f>
        <v>0.4358490566037736</v>
      </c>
      <c r="T8125" s="24">
        <f>Table1[[#This Row],[Male Voters]]/Table1[[#This Row],[Male Population]]</f>
        <v>0.37082601054481545</v>
      </c>
      <c r="U8125" s="24">
        <f>Table1[[#This Row],[Total Voters]]/Table1[[#This Row],[Total Population]]</f>
        <v>0.40218197369438713</v>
      </c>
      <c r="V8125" s="24">
        <f>Table1[[#This Row],[Female Ballots]]/Table1[[#This Row],[Female Population]]</f>
        <v>0.2339622641509434</v>
      </c>
      <c r="W8125" s="24">
        <f>Table1[[#This Row],[Male Ballots]]/Table1[[#This Row],[Male Population]]</f>
        <v>0.20738137082601055</v>
      </c>
      <c r="X8125" s="24">
        <f>Table1[[#This Row],[Total Ballots]]/Table1[[#This Row],[Total Population]]</f>
        <v>0.22019918016751514</v>
      </c>
      <c r="Y8125" s="24">
        <f>Table1[[#This Row],[Female Ballots]]/Table1[[#This Row],[Female Voters]]</f>
        <v>0.53679653679653683</v>
      </c>
      <c r="Z8125" s="24">
        <f>Table1[[#This Row],[Male Ballots]]/Table1[[#This Row],[Male Voters]]</f>
        <v>0.55924170616113744</v>
      </c>
      <c r="AA8125" s="24">
        <f>Table1[[#This Row],[Total Ballots]]/Table1[[#This Row],[Total Voters]]</f>
        <v>0.54751131221719462</v>
      </c>
    </row>
    <row r="8126" spans="1:27" x14ac:dyDescent="0.35">
      <c r="A8126" s="8" t="s">
        <v>59</v>
      </c>
      <c r="B8126" s="17">
        <v>2006</v>
      </c>
      <c r="C8126" s="80" t="s">
        <v>82</v>
      </c>
      <c r="D8126" s="17"/>
      <c r="E8126" s="35" t="s">
        <v>73</v>
      </c>
      <c r="F8126" s="35" t="s">
        <v>78</v>
      </c>
      <c r="G8126" s="51" t="s">
        <v>65</v>
      </c>
      <c r="H8126" s="10">
        <v>1024.98</v>
      </c>
      <c r="I8126" s="10">
        <v>1012.99</v>
      </c>
      <c r="J8126" s="53">
        <v>2037.97</v>
      </c>
      <c r="K8126" s="55">
        <v>656</v>
      </c>
      <c r="L8126" s="57">
        <v>565</v>
      </c>
      <c r="M8126" s="57"/>
      <c r="N8126" s="59">
        <v>1221</v>
      </c>
      <c r="O8126" s="61">
        <v>442</v>
      </c>
      <c r="P8126" s="10">
        <v>382</v>
      </c>
      <c r="Q8126" s="10"/>
      <c r="R8126" s="11">
        <v>824</v>
      </c>
      <c r="S8126" s="24">
        <f>Table1[[#This Row],[Female Voters]]/Table1[[#This Row],[Female Population]]</f>
        <v>0.64001248804854727</v>
      </c>
      <c r="T8126" s="24">
        <f>Table1[[#This Row],[Male Voters]]/Table1[[#This Row],[Male Population]]</f>
        <v>0.55775476559492199</v>
      </c>
      <c r="U8126" s="24">
        <f>Table1[[#This Row],[Total Voters]]/Table1[[#This Row],[Total Population]]</f>
        <v>0.59912560047498242</v>
      </c>
      <c r="V8126" s="24">
        <f>Table1[[#This Row],[Female Ballots]]/Table1[[#This Row],[Female Population]]</f>
        <v>0.43122792639856389</v>
      </c>
      <c r="W8126" s="24">
        <f>Table1[[#This Row],[Male Ballots]]/Table1[[#This Row],[Male Population]]</f>
        <v>0.37710145213674368</v>
      </c>
      <c r="X8126" s="24">
        <f>Table1[[#This Row],[Total Ballots]]/Table1[[#This Row],[Total Population]]</f>
        <v>0.40432391055805533</v>
      </c>
      <c r="Y8126" s="24">
        <f>Table1[[#This Row],[Female Ballots]]/Table1[[#This Row],[Female Voters]]</f>
        <v>0.67378048780487809</v>
      </c>
      <c r="Z8126" s="24">
        <f>Table1[[#This Row],[Male Ballots]]/Table1[[#This Row],[Male Voters]]</f>
        <v>0.67610619469026545</v>
      </c>
      <c r="AA8126" s="24">
        <f>Table1[[#This Row],[Total Ballots]]/Table1[[#This Row],[Total Voters]]</f>
        <v>0.67485667485667489</v>
      </c>
    </row>
    <row r="8127" spans="1:27" x14ac:dyDescent="0.35">
      <c r="A8127" s="8" t="s">
        <v>59</v>
      </c>
      <c r="B8127" s="17">
        <v>2006</v>
      </c>
      <c r="C8127" s="80" t="s">
        <v>82</v>
      </c>
      <c r="D8127" s="17"/>
      <c r="E8127" s="35" t="s">
        <v>73</v>
      </c>
      <c r="F8127" s="35" t="s">
        <v>78</v>
      </c>
      <c r="G8127" s="51" t="s">
        <v>66</v>
      </c>
      <c r="H8127" s="10">
        <v>758.98</v>
      </c>
      <c r="I8127" s="10">
        <v>764.98</v>
      </c>
      <c r="J8127" s="53">
        <v>1523.95</v>
      </c>
      <c r="K8127" s="55">
        <v>542</v>
      </c>
      <c r="L8127" s="57">
        <v>552</v>
      </c>
      <c r="M8127" s="57"/>
      <c r="N8127" s="59">
        <v>1094</v>
      </c>
      <c r="O8127" s="61">
        <v>424</v>
      </c>
      <c r="P8127" s="10">
        <v>416</v>
      </c>
      <c r="Q8127" s="10"/>
      <c r="R8127" s="11">
        <v>840</v>
      </c>
      <c r="S8127" s="24">
        <f>Table1[[#This Row],[Female Voters]]/Table1[[#This Row],[Female Population]]</f>
        <v>0.7141163140003689</v>
      </c>
      <c r="T8127" s="24">
        <f>Table1[[#This Row],[Male Voters]]/Table1[[#This Row],[Male Population]]</f>
        <v>0.72158749248346366</v>
      </c>
      <c r="U8127" s="24">
        <f>Table1[[#This Row],[Total Voters]]/Table1[[#This Row],[Total Population]]</f>
        <v>0.71787132123757336</v>
      </c>
      <c r="V8127" s="24">
        <f>Table1[[#This Row],[Female Ballots]]/Table1[[#This Row],[Female Population]]</f>
        <v>0.55864449656117421</v>
      </c>
      <c r="W8127" s="24">
        <f>Table1[[#This Row],[Male Ballots]]/Table1[[#This Row],[Male Population]]</f>
        <v>0.54380506679913199</v>
      </c>
      <c r="X8127" s="24">
        <f>Table1[[#This Row],[Total Ballots]]/Table1[[#This Row],[Total Population]]</f>
        <v>0.55119918632501064</v>
      </c>
      <c r="Y8127" s="24">
        <f>Table1[[#This Row],[Female Ballots]]/Table1[[#This Row],[Female Voters]]</f>
        <v>0.78228782287822873</v>
      </c>
      <c r="Z8127" s="24">
        <f>Table1[[#This Row],[Male Ballots]]/Table1[[#This Row],[Male Voters]]</f>
        <v>0.75362318840579712</v>
      </c>
      <c r="AA8127" s="24">
        <f>Table1[[#This Row],[Total Ballots]]/Table1[[#This Row],[Total Voters]]</f>
        <v>0.76782449725776969</v>
      </c>
    </row>
    <row r="8128" spans="1:27" x14ac:dyDescent="0.35">
      <c r="A8128" s="8" t="s">
        <v>59</v>
      </c>
      <c r="B8128" s="17">
        <v>2006</v>
      </c>
      <c r="C8128" s="80" t="s">
        <v>82</v>
      </c>
      <c r="D8128" s="17"/>
      <c r="E8128" s="35" t="s">
        <v>73</v>
      </c>
      <c r="F8128" s="35" t="s">
        <v>78</v>
      </c>
      <c r="G8128" s="51" t="s">
        <v>67</v>
      </c>
      <c r="H8128" s="10">
        <v>925.95</v>
      </c>
      <c r="I8128" s="10">
        <v>824.96</v>
      </c>
      <c r="J8128" s="53">
        <v>1750.91</v>
      </c>
      <c r="K8128" s="55">
        <v>745</v>
      </c>
      <c r="L8128" s="57">
        <v>654</v>
      </c>
      <c r="M8128" s="57"/>
      <c r="N8128" s="59">
        <v>1399</v>
      </c>
      <c r="O8128" s="61">
        <v>624</v>
      </c>
      <c r="P8128" s="10">
        <v>540</v>
      </c>
      <c r="Q8128" s="10"/>
      <c r="R8128" s="11">
        <v>1164</v>
      </c>
      <c r="S8128" s="24">
        <f>Table1[[#This Row],[Female Voters]]/Table1[[#This Row],[Female Population]]</f>
        <v>0.80457908094389541</v>
      </c>
      <c r="T8128" s="24">
        <f>Table1[[#This Row],[Male Voters]]/Table1[[#This Row],[Male Population]]</f>
        <v>0.79276570985259887</v>
      </c>
      <c r="U8128" s="24">
        <f>Table1[[#This Row],[Total Voters]]/Table1[[#This Row],[Total Population]]</f>
        <v>0.79901308462456666</v>
      </c>
      <c r="V8128" s="24">
        <f>Table1[[#This Row],[Female Ballots]]/Table1[[#This Row],[Female Population]]</f>
        <v>0.67390247853555807</v>
      </c>
      <c r="W8128" s="24">
        <f>Table1[[#This Row],[Male Ballots]]/Table1[[#This Row],[Male Population]]</f>
        <v>0.65457719162141192</v>
      </c>
      <c r="X8128" s="24">
        <f>Table1[[#This Row],[Total Ballots]]/Table1[[#This Row],[Total Population]]</f>
        <v>0.66479716261829558</v>
      </c>
      <c r="Y8128" s="24">
        <f>Table1[[#This Row],[Female Ballots]]/Table1[[#This Row],[Female Voters]]</f>
        <v>0.8375838926174497</v>
      </c>
      <c r="Z8128" s="24">
        <f>Table1[[#This Row],[Male Ballots]]/Table1[[#This Row],[Male Voters]]</f>
        <v>0.82568807339449546</v>
      </c>
      <c r="AA8128" s="24">
        <f>Table1[[#This Row],[Total Ballots]]/Table1[[#This Row],[Total Voters]]</f>
        <v>0.83202287348105786</v>
      </c>
    </row>
    <row r="8129" spans="1:27" x14ac:dyDescent="0.35">
      <c r="A8129" s="8" t="s">
        <v>37</v>
      </c>
      <c r="B8129" s="17">
        <v>2006</v>
      </c>
      <c r="C8129" s="80" t="s">
        <v>82</v>
      </c>
      <c r="D8129" s="17"/>
      <c r="E8129" s="35" t="s">
        <v>74</v>
      </c>
      <c r="F8129" s="35" t="s">
        <v>78</v>
      </c>
      <c r="G8129" s="51" t="s">
        <v>79</v>
      </c>
      <c r="H8129" s="10">
        <v>8581</v>
      </c>
      <c r="I8129" s="10">
        <v>7688</v>
      </c>
      <c r="J8129" s="53">
        <v>16269</v>
      </c>
      <c r="K8129" s="55">
        <v>6152</v>
      </c>
      <c r="L8129" s="55">
        <v>5210</v>
      </c>
      <c r="M8129" s="55">
        <v>33</v>
      </c>
      <c r="N8129" s="55">
        <v>11395</v>
      </c>
      <c r="O8129" s="61">
        <v>4004</v>
      </c>
      <c r="P8129" s="10">
        <v>3491</v>
      </c>
      <c r="Q8129" s="10">
        <v>15</v>
      </c>
      <c r="R8129" s="11">
        <v>7510</v>
      </c>
      <c r="S8129" s="24">
        <f>Table1[[#This Row],[Female Voters]]/Table1[[#This Row],[Female Population]]</f>
        <v>0.71693275841976456</v>
      </c>
      <c r="T8129" s="24">
        <f>Table1[[#This Row],[Male Voters]]/Table1[[#This Row],[Male Population]]</f>
        <v>0.67767950052029136</v>
      </c>
      <c r="U8129" s="24">
        <f>Table1[[#This Row],[Total Voters]]/Table1[[#This Row],[Total Population]]</f>
        <v>0.70041182617247522</v>
      </c>
      <c r="V8129" s="24">
        <f>Table1[[#This Row],[Female Ballots]]/Table1[[#This Row],[Female Population]]</f>
        <v>0.46661228295070506</v>
      </c>
      <c r="W8129" s="24">
        <f>Table1[[#This Row],[Male Ballots]]/Table1[[#This Row],[Male Population]]</f>
        <v>0.45408428720083249</v>
      </c>
      <c r="X8129" s="24">
        <f>Table1[[#This Row],[Total Ballots]]/Table1[[#This Row],[Total Population]]</f>
        <v>0.46161411272973141</v>
      </c>
      <c r="Y8129" s="24">
        <f>Table1[[#This Row],[Female Ballots]]/Table1[[#This Row],[Female Voters]]</f>
        <v>0.65084525357607281</v>
      </c>
      <c r="Z8129" s="24">
        <f>Table1[[#This Row],[Male Ballots]]/Table1[[#This Row],[Male Voters]]</f>
        <v>0.67005758157389639</v>
      </c>
      <c r="AA8129" s="24">
        <f>Table1[[#This Row],[Total Ballots]]/Table1[[#This Row],[Total Voters]]</f>
        <v>0.65906099166301013</v>
      </c>
    </row>
    <row r="8130" spans="1:27" x14ac:dyDescent="0.35">
      <c r="A8130" s="8" t="s">
        <v>37</v>
      </c>
      <c r="B8130" s="17">
        <v>2006</v>
      </c>
      <c r="C8130" s="80" t="s">
        <v>82</v>
      </c>
      <c r="D8130" s="17"/>
      <c r="E8130" s="35" t="s">
        <v>74</v>
      </c>
      <c r="F8130" s="35" t="s">
        <v>78</v>
      </c>
      <c r="G8130" s="51" t="s">
        <v>62</v>
      </c>
      <c r="H8130" s="10">
        <v>921</v>
      </c>
      <c r="I8130" s="10">
        <v>882</v>
      </c>
      <c r="J8130" s="53">
        <v>1803</v>
      </c>
      <c r="K8130" s="55">
        <v>417</v>
      </c>
      <c r="L8130" s="55">
        <v>347</v>
      </c>
      <c r="M8130" s="55">
        <v>3</v>
      </c>
      <c r="N8130" s="55">
        <v>767</v>
      </c>
      <c r="O8130" s="61">
        <v>104</v>
      </c>
      <c r="P8130" s="10">
        <v>104</v>
      </c>
      <c r="Q8130" s="10">
        <v>1</v>
      </c>
      <c r="R8130" s="11">
        <v>209</v>
      </c>
      <c r="S8130" s="24">
        <f>Table1[[#This Row],[Female Voters]]/Table1[[#This Row],[Female Population]]</f>
        <v>0.45276872964169379</v>
      </c>
      <c r="T8130" s="24">
        <f>Table1[[#This Row],[Male Voters]]/Table1[[#This Row],[Male Population]]</f>
        <v>0.39342403628117911</v>
      </c>
      <c r="U8130" s="24">
        <f>Table1[[#This Row],[Total Voters]]/Table1[[#This Row],[Total Population]]</f>
        <v>0.42540210759844704</v>
      </c>
      <c r="V8130" s="24">
        <f>Table1[[#This Row],[Female Ballots]]/Table1[[#This Row],[Female Population]]</f>
        <v>0.11292073832790445</v>
      </c>
      <c r="W8130" s="24">
        <f>Table1[[#This Row],[Male Ballots]]/Table1[[#This Row],[Male Population]]</f>
        <v>0.11791383219954649</v>
      </c>
      <c r="X8130" s="24">
        <f>Table1[[#This Row],[Total Ballots]]/Table1[[#This Row],[Total Population]]</f>
        <v>0.11591791458679977</v>
      </c>
      <c r="Y8130" s="24">
        <f>Table1[[#This Row],[Female Ballots]]/Table1[[#This Row],[Female Voters]]</f>
        <v>0.24940047961630696</v>
      </c>
      <c r="Z8130" s="24">
        <f>Table1[[#This Row],[Male Ballots]]/Table1[[#This Row],[Male Voters]]</f>
        <v>0.29971181556195964</v>
      </c>
      <c r="AA8130" s="24">
        <f>Table1[[#This Row],[Total Ballots]]/Table1[[#This Row],[Total Voters]]</f>
        <v>0.27249022164276404</v>
      </c>
    </row>
    <row r="8131" spans="1:27" x14ac:dyDescent="0.35">
      <c r="A8131" s="8" t="s">
        <v>37</v>
      </c>
      <c r="B8131" s="17">
        <v>2006</v>
      </c>
      <c r="C8131" s="80" t="s">
        <v>82</v>
      </c>
      <c r="D8131" s="17"/>
      <c r="E8131" s="35" t="s">
        <v>74</v>
      </c>
      <c r="F8131" s="35" t="s">
        <v>78</v>
      </c>
      <c r="G8131" s="51" t="s">
        <v>63</v>
      </c>
      <c r="H8131" s="10">
        <v>1198</v>
      </c>
      <c r="I8131" s="10">
        <v>1091</v>
      </c>
      <c r="J8131" s="53">
        <v>2289</v>
      </c>
      <c r="K8131" s="55">
        <v>693</v>
      </c>
      <c r="L8131" s="55">
        <v>542</v>
      </c>
      <c r="M8131" s="55">
        <v>10</v>
      </c>
      <c r="N8131" s="55">
        <v>1245</v>
      </c>
      <c r="O8131" s="61">
        <v>245</v>
      </c>
      <c r="P8131" s="10">
        <v>181</v>
      </c>
      <c r="Q8131" s="10">
        <v>2</v>
      </c>
      <c r="R8131" s="11">
        <v>428</v>
      </c>
      <c r="S8131" s="24">
        <f>Table1[[#This Row],[Female Voters]]/Table1[[#This Row],[Female Population]]</f>
        <v>0.57846410684474125</v>
      </c>
      <c r="T8131" s="24">
        <f>Table1[[#This Row],[Male Voters]]/Table1[[#This Row],[Male Population]]</f>
        <v>0.49679193400549954</v>
      </c>
      <c r="U8131" s="24">
        <f>Table1[[#This Row],[Total Voters]]/Table1[[#This Row],[Total Population]]</f>
        <v>0.54390563564875494</v>
      </c>
      <c r="V8131" s="24">
        <f>Table1[[#This Row],[Female Ballots]]/Table1[[#This Row],[Female Population]]</f>
        <v>0.2045075125208681</v>
      </c>
      <c r="W8131" s="24">
        <f>Table1[[#This Row],[Male Ballots]]/Table1[[#This Row],[Male Population]]</f>
        <v>0.16590284142988085</v>
      </c>
      <c r="X8131" s="24">
        <f>Table1[[#This Row],[Total Ballots]]/Table1[[#This Row],[Total Population]]</f>
        <v>0.18698121450415028</v>
      </c>
      <c r="Y8131" s="24">
        <f>Table1[[#This Row],[Female Ballots]]/Table1[[#This Row],[Female Voters]]</f>
        <v>0.35353535353535354</v>
      </c>
      <c r="Z8131" s="24">
        <f>Table1[[#This Row],[Male Ballots]]/Table1[[#This Row],[Male Voters]]</f>
        <v>0.33394833948339481</v>
      </c>
      <c r="AA8131" s="24">
        <f>Table1[[#This Row],[Total Ballots]]/Table1[[#This Row],[Total Voters]]</f>
        <v>0.34377510040160641</v>
      </c>
    </row>
    <row r="8132" spans="1:27" x14ac:dyDescent="0.35">
      <c r="A8132" s="8" t="s">
        <v>37</v>
      </c>
      <c r="B8132" s="17">
        <v>2006</v>
      </c>
      <c r="C8132" s="80" t="s">
        <v>82</v>
      </c>
      <c r="D8132" s="17"/>
      <c r="E8132" s="35" t="s">
        <v>74</v>
      </c>
      <c r="F8132" s="35" t="s">
        <v>78</v>
      </c>
      <c r="G8132" s="51" t="s">
        <v>64</v>
      </c>
      <c r="H8132" s="10">
        <v>1358</v>
      </c>
      <c r="I8132" s="10">
        <v>1276</v>
      </c>
      <c r="J8132" s="53">
        <v>2634</v>
      </c>
      <c r="K8132" s="55">
        <v>867</v>
      </c>
      <c r="L8132" s="55">
        <v>742</v>
      </c>
      <c r="M8132" s="55">
        <v>2</v>
      </c>
      <c r="N8132" s="55">
        <v>1611</v>
      </c>
      <c r="O8132" s="61">
        <v>415</v>
      </c>
      <c r="P8132" s="10">
        <v>397</v>
      </c>
      <c r="Q8132" s="10"/>
      <c r="R8132" s="11">
        <v>812</v>
      </c>
      <c r="S8132" s="24">
        <f>Table1[[#This Row],[Female Voters]]/Table1[[#This Row],[Female Population]]</f>
        <v>0.6384388807069219</v>
      </c>
      <c r="T8132" s="24">
        <f>Table1[[#This Row],[Male Voters]]/Table1[[#This Row],[Male Population]]</f>
        <v>0.58150470219435735</v>
      </c>
      <c r="U8132" s="24">
        <f>Table1[[#This Row],[Total Voters]]/Table1[[#This Row],[Total Population]]</f>
        <v>0.61161731207289294</v>
      </c>
      <c r="V8132" s="24">
        <f>Table1[[#This Row],[Female Ballots]]/Table1[[#This Row],[Female Population]]</f>
        <v>0.30559646539027985</v>
      </c>
      <c r="W8132" s="24">
        <f>Table1[[#This Row],[Male Ballots]]/Table1[[#This Row],[Male Population]]</f>
        <v>0.31112852664576801</v>
      </c>
      <c r="X8132" s="24">
        <f>Table1[[#This Row],[Total Ballots]]/Table1[[#This Row],[Total Population]]</f>
        <v>0.30827638572513288</v>
      </c>
      <c r="Y8132" s="24">
        <f>Table1[[#This Row],[Female Ballots]]/Table1[[#This Row],[Female Voters]]</f>
        <v>0.47866205305651671</v>
      </c>
      <c r="Z8132" s="24">
        <f>Table1[[#This Row],[Male Ballots]]/Table1[[#This Row],[Male Voters]]</f>
        <v>0.53504043126684631</v>
      </c>
      <c r="AA8132" s="24">
        <f>Table1[[#This Row],[Total Ballots]]/Table1[[#This Row],[Total Voters]]</f>
        <v>0.50403476101800126</v>
      </c>
    </row>
    <row r="8133" spans="1:27" x14ac:dyDescent="0.35">
      <c r="A8133" s="8" t="s">
        <v>37</v>
      </c>
      <c r="B8133" s="17">
        <v>2006</v>
      </c>
      <c r="C8133" s="80" t="s">
        <v>82</v>
      </c>
      <c r="D8133" s="17"/>
      <c r="E8133" s="35" t="s">
        <v>74</v>
      </c>
      <c r="F8133" s="35" t="s">
        <v>78</v>
      </c>
      <c r="G8133" s="51" t="s">
        <v>65</v>
      </c>
      <c r="H8133" s="10">
        <v>1628</v>
      </c>
      <c r="I8133" s="10">
        <v>1502</v>
      </c>
      <c r="J8133" s="53">
        <v>3130</v>
      </c>
      <c r="K8133" s="55">
        <v>1251</v>
      </c>
      <c r="L8133" s="55">
        <v>1095</v>
      </c>
      <c r="M8133" s="55">
        <v>6</v>
      </c>
      <c r="N8133" s="55">
        <v>2352</v>
      </c>
      <c r="O8133" s="61">
        <v>823</v>
      </c>
      <c r="P8133" s="10">
        <v>716</v>
      </c>
      <c r="Q8133" s="10">
        <v>3</v>
      </c>
      <c r="R8133" s="11">
        <v>1542</v>
      </c>
      <c r="S8133" s="24">
        <f>Table1[[#This Row],[Female Voters]]/Table1[[#This Row],[Female Population]]</f>
        <v>0.76842751842751844</v>
      </c>
      <c r="T8133" s="24">
        <f>Table1[[#This Row],[Male Voters]]/Table1[[#This Row],[Male Population]]</f>
        <v>0.72902796271637815</v>
      </c>
      <c r="U8133" s="24">
        <f>Table1[[#This Row],[Total Voters]]/Table1[[#This Row],[Total Population]]</f>
        <v>0.75143769968051122</v>
      </c>
      <c r="V8133" s="24">
        <f>Table1[[#This Row],[Female Ballots]]/Table1[[#This Row],[Female Population]]</f>
        <v>0.50552825552825553</v>
      </c>
      <c r="W8133" s="24">
        <f>Table1[[#This Row],[Male Ballots]]/Table1[[#This Row],[Male Population]]</f>
        <v>0.47669773635153129</v>
      </c>
      <c r="X8133" s="24">
        <f>Table1[[#This Row],[Total Ballots]]/Table1[[#This Row],[Total Population]]</f>
        <v>0.49265175718849841</v>
      </c>
      <c r="Y8133" s="24">
        <f>Table1[[#This Row],[Female Ballots]]/Table1[[#This Row],[Female Voters]]</f>
        <v>0.65787370103916865</v>
      </c>
      <c r="Z8133" s="24">
        <f>Table1[[#This Row],[Male Ballots]]/Table1[[#This Row],[Male Voters]]</f>
        <v>0.65388127853881284</v>
      </c>
      <c r="AA8133" s="24">
        <f>Table1[[#This Row],[Total Ballots]]/Table1[[#This Row],[Total Voters]]</f>
        <v>0.65561224489795922</v>
      </c>
    </row>
    <row r="8134" spans="1:27" x14ac:dyDescent="0.35">
      <c r="A8134" s="8" t="s">
        <v>37</v>
      </c>
      <c r="B8134" s="17">
        <v>2006</v>
      </c>
      <c r="C8134" s="80" t="s">
        <v>82</v>
      </c>
      <c r="D8134" s="17"/>
      <c r="E8134" s="35" t="s">
        <v>74</v>
      </c>
      <c r="F8134" s="35" t="s">
        <v>78</v>
      </c>
      <c r="G8134" s="51" t="s">
        <v>66</v>
      </c>
      <c r="H8134" s="10">
        <v>1398</v>
      </c>
      <c r="I8134" s="10">
        <v>1320</v>
      </c>
      <c r="J8134" s="53">
        <v>2718</v>
      </c>
      <c r="K8134" s="55">
        <v>1188</v>
      </c>
      <c r="L8134" s="55">
        <v>1060</v>
      </c>
      <c r="M8134" s="55">
        <v>4</v>
      </c>
      <c r="N8134" s="55">
        <v>2252</v>
      </c>
      <c r="O8134" s="61">
        <v>966</v>
      </c>
      <c r="P8134" s="10">
        <v>850</v>
      </c>
      <c r="Q8134" s="10">
        <v>3</v>
      </c>
      <c r="R8134" s="11">
        <v>1819</v>
      </c>
      <c r="S8134" s="24">
        <f>Table1[[#This Row],[Female Voters]]/Table1[[#This Row],[Female Population]]</f>
        <v>0.84978540772532185</v>
      </c>
      <c r="T8134" s="24">
        <f>Table1[[#This Row],[Male Voters]]/Table1[[#This Row],[Male Population]]</f>
        <v>0.80303030303030298</v>
      </c>
      <c r="U8134" s="24">
        <f>Table1[[#This Row],[Total Voters]]/Table1[[#This Row],[Total Population]]</f>
        <v>0.82855040470934516</v>
      </c>
      <c r="V8134" s="24">
        <f>Table1[[#This Row],[Female Ballots]]/Table1[[#This Row],[Female Population]]</f>
        <v>0.69098712446351929</v>
      </c>
      <c r="W8134" s="24">
        <f>Table1[[#This Row],[Male Ballots]]/Table1[[#This Row],[Male Population]]</f>
        <v>0.64393939393939392</v>
      </c>
      <c r="X8134" s="24">
        <f>Table1[[#This Row],[Total Ballots]]/Table1[[#This Row],[Total Population]]</f>
        <v>0.66924208977189115</v>
      </c>
      <c r="Y8134" s="24">
        <f>Table1[[#This Row],[Female Ballots]]/Table1[[#This Row],[Female Voters]]</f>
        <v>0.81313131313131315</v>
      </c>
      <c r="Z8134" s="24">
        <f>Table1[[#This Row],[Male Ballots]]/Table1[[#This Row],[Male Voters]]</f>
        <v>0.80188679245283023</v>
      </c>
      <c r="AA8134" s="24">
        <f>Table1[[#This Row],[Total Ballots]]/Table1[[#This Row],[Total Voters]]</f>
        <v>0.80772646536412074</v>
      </c>
    </row>
    <row r="8135" spans="1:27" x14ac:dyDescent="0.35">
      <c r="A8135" s="8" t="s">
        <v>37</v>
      </c>
      <c r="B8135" s="17">
        <v>2006</v>
      </c>
      <c r="C8135" s="80" t="s">
        <v>82</v>
      </c>
      <c r="D8135" s="17"/>
      <c r="E8135" s="35" t="s">
        <v>74</v>
      </c>
      <c r="F8135" s="35" t="s">
        <v>78</v>
      </c>
      <c r="G8135" s="51" t="s">
        <v>67</v>
      </c>
      <c r="H8135" s="10">
        <v>2078</v>
      </c>
      <c r="I8135" s="10">
        <v>1617</v>
      </c>
      <c r="J8135" s="53">
        <v>3695</v>
      </c>
      <c r="K8135" s="55">
        <v>1736</v>
      </c>
      <c r="L8135" s="55">
        <v>1424</v>
      </c>
      <c r="M8135" s="55">
        <v>8</v>
      </c>
      <c r="N8135" s="55">
        <v>3168</v>
      </c>
      <c r="O8135" s="61">
        <v>1451</v>
      </c>
      <c r="P8135" s="10">
        <v>1243</v>
      </c>
      <c r="Q8135" s="10">
        <v>6</v>
      </c>
      <c r="R8135" s="11">
        <v>2700</v>
      </c>
      <c r="S8135" s="24">
        <f>Table1[[#This Row],[Female Voters]]/Table1[[#This Row],[Female Population]]</f>
        <v>0.83541867179980756</v>
      </c>
      <c r="T8135" s="24">
        <f>Table1[[#This Row],[Male Voters]]/Table1[[#This Row],[Male Population]]</f>
        <v>0.8806431663574521</v>
      </c>
      <c r="U8135" s="24">
        <f>Table1[[#This Row],[Total Voters]]/Table1[[#This Row],[Total Population]]</f>
        <v>0.85737483085250343</v>
      </c>
      <c r="V8135" s="24">
        <f>Table1[[#This Row],[Female Ballots]]/Table1[[#This Row],[Female Population]]</f>
        <v>0.69826756496631381</v>
      </c>
      <c r="W8135" s="24">
        <f>Table1[[#This Row],[Male Ballots]]/Table1[[#This Row],[Male Population]]</f>
        <v>0.76870748299319724</v>
      </c>
      <c r="X8135" s="24">
        <f>Table1[[#This Row],[Total Ballots]]/Table1[[#This Row],[Total Population]]</f>
        <v>0.73071718538565633</v>
      </c>
      <c r="Y8135" s="24">
        <f>Table1[[#This Row],[Female Ballots]]/Table1[[#This Row],[Female Voters]]</f>
        <v>0.83582949308755761</v>
      </c>
      <c r="Z8135" s="24">
        <f>Table1[[#This Row],[Male Ballots]]/Table1[[#This Row],[Male Voters]]</f>
        <v>0.8728932584269663</v>
      </c>
      <c r="AA8135" s="24">
        <f>Table1[[#This Row],[Total Ballots]]/Table1[[#This Row],[Total Voters]]</f>
        <v>0.85227272727272729</v>
      </c>
    </row>
    <row r="8136" spans="1:27" x14ac:dyDescent="0.35">
      <c r="A8136" s="8" t="s">
        <v>48</v>
      </c>
      <c r="B8136" s="17">
        <v>2006</v>
      </c>
      <c r="C8136" s="80" t="s">
        <v>82</v>
      </c>
      <c r="D8136" s="17"/>
      <c r="E8136" s="35" t="s">
        <v>74</v>
      </c>
      <c r="F8136" s="35" t="s">
        <v>78</v>
      </c>
      <c r="G8136" s="51" t="s">
        <v>79</v>
      </c>
      <c r="H8136" s="10">
        <v>59098</v>
      </c>
      <c r="I8136" s="10">
        <v>57692</v>
      </c>
      <c r="J8136" s="53">
        <v>116790</v>
      </c>
      <c r="K8136" s="55">
        <v>39716</v>
      </c>
      <c r="L8136" s="57">
        <v>36271</v>
      </c>
      <c r="M8136" s="57">
        <v>135</v>
      </c>
      <c r="N8136" s="59">
        <v>76122</v>
      </c>
      <c r="O8136" s="61">
        <v>26146</v>
      </c>
      <c r="P8136" s="10">
        <v>24600</v>
      </c>
      <c r="Q8136" s="10">
        <v>72</v>
      </c>
      <c r="R8136" s="11">
        <v>50818</v>
      </c>
      <c r="S8136" s="24">
        <f>Table1[[#This Row],[Female Voters]]/Table1[[#This Row],[Female Population]]</f>
        <v>0.67203627872347627</v>
      </c>
      <c r="T8136" s="24">
        <f>Table1[[#This Row],[Male Voters]]/Table1[[#This Row],[Male Population]]</f>
        <v>0.62870068640366084</v>
      </c>
      <c r="U8136" s="24">
        <f>Table1[[#This Row],[Total Voters]]/Table1[[#This Row],[Total Population]]</f>
        <v>0.65178525558695088</v>
      </c>
      <c r="V8136" s="24">
        <f>Table1[[#This Row],[Female Ballots]]/Table1[[#This Row],[Female Population]]</f>
        <v>0.4424176791092761</v>
      </c>
      <c r="W8136" s="24">
        <f>Table1[[#This Row],[Male Ballots]]/Table1[[#This Row],[Male Population]]</f>
        <v>0.42640227414546211</v>
      </c>
      <c r="X8136" s="24">
        <f>Table1[[#This Row],[Total Ballots]]/Table1[[#This Row],[Total Population]]</f>
        <v>0.43512287010874218</v>
      </c>
      <c r="Y8136" s="24">
        <f>Table1[[#This Row],[Female Ballots]]/Table1[[#This Row],[Female Voters]]</f>
        <v>0.65832410111793738</v>
      </c>
      <c r="Z8136" s="24">
        <f>Table1[[#This Row],[Male Ballots]]/Table1[[#This Row],[Male Voters]]</f>
        <v>0.67822778528300842</v>
      </c>
      <c r="AA8136" s="24">
        <f>Table1[[#This Row],[Total Ballots]]/Table1[[#This Row],[Total Voters]]</f>
        <v>0.66758624313601844</v>
      </c>
    </row>
    <row r="8137" spans="1:27" x14ac:dyDescent="0.35">
      <c r="A8137" s="8" t="s">
        <v>48</v>
      </c>
      <c r="B8137" s="17">
        <v>2006</v>
      </c>
      <c r="C8137" s="80" t="s">
        <v>82</v>
      </c>
      <c r="D8137" s="17"/>
      <c r="E8137" s="35" t="s">
        <v>74</v>
      </c>
      <c r="F8137" s="35" t="s">
        <v>78</v>
      </c>
      <c r="G8137" s="51" t="s">
        <v>62</v>
      </c>
      <c r="H8137" s="10">
        <v>7455</v>
      </c>
      <c r="I8137" s="10">
        <v>7601</v>
      </c>
      <c r="J8137" s="53">
        <v>15056</v>
      </c>
      <c r="K8137" s="55">
        <v>3439</v>
      </c>
      <c r="L8137" s="57">
        <v>3087</v>
      </c>
      <c r="M8137" s="57">
        <v>30</v>
      </c>
      <c r="N8137" s="59">
        <v>6556</v>
      </c>
      <c r="O8137" s="61">
        <v>1522</v>
      </c>
      <c r="P8137" s="10">
        <v>1327</v>
      </c>
      <c r="Q8137" s="10">
        <v>14</v>
      </c>
      <c r="R8137" s="11">
        <v>2863</v>
      </c>
      <c r="S8137" s="24">
        <f>Table1[[#This Row],[Female Voters]]/Table1[[#This Row],[Female Population]]</f>
        <v>0.46130114017437962</v>
      </c>
      <c r="T8137" s="24">
        <f>Table1[[#This Row],[Male Voters]]/Table1[[#This Row],[Male Population]]</f>
        <v>0.40613077226680699</v>
      </c>
      <c r="U8137" s="24">
        <f>Table1[[#This Row],[Total Voters]]/Table1[[#This Row],[Total Population]]</f>
        <v>0.43544102019128589</v>
      </c>
      <c r="V8137" s="24">
        <f>Table1[[#This Row],[Female Ballots]]/Table1[[#This Row],[Female Population]]</f>
        <v>0.20415828303152248</v>
      </c>
      <c r="W8137" s="24">
        <f>Table1[[#This Row],[Male Ballots]]/Table1[[#This Row],[Male Population]]</f>
        <v>0.17458229180371004</v>
      </c>
      <c r="X8137" s="24">
        <f>Table1[[#This Row],[Total Ballots]]/Table1[[#This Row],[Total Population]]</f>
        <v>0.1901567481402763</v>
      </c>
      <c r="Y8137" s="24">
        <f>Table1[[#This Row],[Female Ballots]]/Table1[[#This Row],[Female Voters]]</f>
        <v>0.44257051468450131</v>
      </c>
      <c r="Z8137" s="24">
        <f>Table1[[#This Row],[Male Ballots]]/Table1[[#This Row],[Male Voters]]</f>
        <v>0.42986718496922577</v>
      </c>
      <c r="AA8137" s="24">
        <f>Table1[[#This Row],[Total Ballots]]/Table1[[#This Row],[Total Voters]]</f>
        <v>0.43669920683343499</v>
      </c>
    </row>
    <row r="8138" spans="1:27" x14ac:dyDescent="0.35">
      <c r="A8138" s="8" t="s">
        <v>48</v>
      </c>
      <c r="B8138" s="17">
        <v>2006</v>
      </c>
      <c r="C8138" s="80" t="s">
        <v>82</v>
      </c>
      <c r="D8138" s="17"/>
      <c r="E8138" s="35" t="s">
        <v>74</v>
      </c>
      <c r="F8138" s="35" t="s">
        <v>78</v>
      </c>
      <c r="G8138" s="51" t="s">
        <v>63</v>
      </c>
      <c r="H8138" s="10">
        <v>9970</v>
      </c>
      <c r="I8138" s="10">
        <v>10130</v>
      </c>
      <c r="J8138" s="53">
        <v>20100</v>
      </c>
      <c r="K8138" s="55">
        <v>5064</v>
      </c>
      <c r="L8138" s="57">
        <v>4407</v>
      </c>
      <c r="M8138" s="57">
        <v>25</v>
      </c>
      <c r="N8138" s="59">
        <v>9496</v>
      </c>
      <c r="O8138" s="61">
        <v>2204</v>
      </c>
      <c r="P8138" s="10">
        <v>1896</v>
      </c>
      <c r="Q8138" s="10">
        <v>12</v>
      </c>
      <c r="R8138" s="11">
        <v>4112</v>
      </c>
      <c r="S8138" s="24">
        <f>Table1[[#This Row],[Female Voters]]/Table1[[#This Row],[Female Population]]</f>
        <v>0.50792377131394184</v>
      </c>
      <c r="T8138" s="24">
        <f>Table1[[#This Row],[Male Voters]]/Table1[[#This Row],[Male Population]]</f>
        <v>0.43504442250740377</v>
      </c>
      <c r="U8138" s="24">
        <f>Table1[[#This Row],[Total Voters]]/Table1[[#This Row],[Total Population]]</f>
        <v>0.47243781094527365</v>
      </c>
      <c r="V8138" s="24">
        <f>Table1[[#This Row],[Female Ballots]]/Table1[[#This Row],[Female Population]]</f>
        <v>0.22106318956870613</v>
      </c>
      <c r="W8138" s="24">
        <f>Table1[[#This Row],[Male Ballots]]/Table1[[#This Row],[Male Population]]</f>
        <v>0.18716683119447186</v>
      </c>
      <c r="X8138" s="24">
        <f>Table1[[#This Row],[Total Ballots]]/Table1[[#This Row],[Total Population]]</f>
        <v>0.2045771144278607</v>
      </c>
      <c r="Y8138" s="24">
        <f>Table1[[#This Row],[Female Ballots]]/Table1[[#This Row],[Female Voters]]</f>
        <v>0.43522906793048971</v>
      </c>
      <c r="Z8138" s="24">
        <f>Table1[[#This Row],[Male Ballots]]/Table1[[#This Row],[Male Voters]]</f>
        <v>0.43022464261402316</v>
      </c>
      <c r="AA8138" s="24">
        <f>Table1[[#This Row],[Total Ballots]]/Table1[[#This Row],[Total Voters]]</f>
        <v>0.43302443133951135</v>
      </c>
    </row>
    <row r="8139" spans="1:27" x14ac:dyDescent="0.35">
      <c r="A8139" s="8" t="s">
        <v>48</v>
      </c>
      <c r="B8139" s="17">
        <v>2006</v>
      </c>
      <c r="C8139" s="80" t="s">
        <v>82</v>
      </c>
      <c r="D8139" s="17"/>
      <c r="E8139" s="35" t="s">
        <v>74</v>
      </c>
      <c r="F8139" s="35" t="s">
        <v>78</v>
      </c>
      <c r="G8139" s="51" t="s">
        <v>64</v>
      </c>
      <c r="H8139" s="10">
        <v>11217</v>
      </c>
      <c r="I8139" s="10">
        <v>11241</v>
      </c>
      <c r="J8139" s="53">
        <v>22458</v>
      </c>
      <c r="K8139" s="55">
        <v>6952</v>
      </c>
      <c r="L8139" s="57">
        <v>6111</v>
      </c>
      <c r="M8139" s="57">
        <v>26</v>
      </c>
      <c r="N8139" s="59">
        <v>13089</v>
      </c>
      <c r="O8139" s="61">
        <v>3902</v>
      </c>
      <c r="P8139" s="10">
        <v>3568</v>
      </c>
      <c r="Q8139" s="10">
        <v>13</v>
      </c>
      <c r="R8139" s="11">
        <v>7483</v>
      </c>
      <c r="S8139" s="24">
        <f>Table1[[#This Row],[Female Voters]]/Table1[[#This Row],[Female Population]]</f>
        <v>0.61977355799233302</v>
      </c>
      <c r="T8139" s="24">
        <f>Table1[[#This Row],[Male Voters]]/Table1[[#This Row],[Male Population]]</f>
        <v>0.54363490792634106</v>
      </c>
      <c r="U8139" s="24">
        <f>Table1[[#This Row],[Total Voters]]/Table1[[#This Row],[Total Population]]</f>
        <v>0.58282126636387921</v>
      </c>
      <c r="V8139" s="24">
        <f>Table1[[#This Row],[Female Ballots]]/Table1[[#This Row],[Female Population]]</f>
        <v>0.34786484799857359</v>
      </c>
      <c r="W8139" s="24">
        <f>Table1[[#This Row],[Male Ballots]]/Table1[[#This Row],[Male Population]]</f>
        <v>0.31740948314206924</v>
      </c>
      <c r="X8139" s="24">
        <f>Table1[[#This Row],[Total Ballots]]/Table1[[#This Row],[Total Population]]</f>
        <v>0.33319975064564966</v>
      </c>
      <c r="Y8139" s="24">
        <f>Table1[[#This Row],[Female Ballots]]/Table1[[#This Row],[Female Voters]]</f>
        <v>0.56127733026467208</v>
      </c>
      <c r="Z8139" s="24">
        <f>Table1[[#This Row],[Male Ballots]]/Table1[[#This Row],[Male Voters]]</f>
        <v>0.58386516118474885</v>
      </c>
      <c r="AA8139" s="24">
        <f>Table1[[#This Row],[Total Ballots]]/Table1[[#This Row],[Total Voters]]</f>
        <v>0.5717014286805715</v>
      </c>
    </row>
    <row r="8140" spans="1:27" x14ac:dyDescent="0.35">
      <c r="A8140" s="8" t="s">
        <v>48</v>
      </c>
      <c r="B8140" s="17">
        <v>2006</v>
      </c>
      <c r="C8140" s="80" t="s">
        <v>82</v>
      </c>
      <c r="D8140" s="17"/>
      <c r="E8140" s="35" t="s">
        <v>74</v>
      </c>
      <c r="F8140" s="35" t="s">
        <v>78</v>
      </c>
      <c r="G8140" s="51" t="s">
        <v>65</v>
      </c>
      <c r="H8140" s="10">
        <v>12040</v>
      </c>
      <c r="I8140" s="10">
        <v>12053</v>
      </c>
      <c r="J8140" s="53">
        <v>24093</v>
      </c>
      <c r="K8140" s="55">
        <v>9323</v>
      </c>
      <c r="L8140" s="57">
        <v>8734</v>
      </c>
      <c r="M8140" s="57">
        <v>19</v>
      </c>
      <c r="N8140" s="59">
        <v>18076</v>
      </c>
      <c r="O8140" s="61">
        <v>6383</v>
      </c>
      <c r="P8140" s="10">
        <v>6152</v>
      </c>
      <c r="Q8140" s="10">
        <v>11</v>
      </c>
      <c r="R8140" s="11">
        <v>12546</v>
      </c>
      <c r="S8140" s="24">
        <f>Table1[[#This Row],[Female Voters]]/Table1[[#This Row],[Female Population]]</f>
        <v>0.77433554817275752</v>
      </c>
      <c r="T8140" s="24">
        <f>Table1[[#This Row],[Male Voters]]/Table1[[#This Row],[Male Population]]</f>
        <v>0.7246328714842778</v>
      </c>
      <c r="U8140" s="24">
        <f>Table1[[#This Row],[Total Voters]]/Table1[[#This Row],[Total Population]]</f>
        <v>0.75025941144730834</v>
      </c>
      <c r="V8140" s="24">
        <f>Table1[[#This Row],[Female Ballots]]/Table1[[#This Row],[Female Population]]</f>
        <v>0.53014950166112962</v>
      </c>
      <c r="W8140" s="24">
        <f>Table1[[#This Row],[Male Ballots]]/Table1[[#This Row],[Male Population]]</f>
        <v>0.51041234547415582</v>
      </c>
      <c r="X8140" s="24">
        <f>Table1[[#This Row],[Total Ballots]]/Table1[[#This Row],[Total Population]]</f>
        <v>0.52073216286888313</v>
      </c>
      <c r="Y8140" s="24">
        <f>Table1[[#This Row],[Female Ballots]]/Table1[[#This Row],[Female Voters]]</f>
        <v>0.68465086345596915</v>
      </c>
      <c r="Z8140" s="24">
        <f>Table1[[#This Row],[Male Ballots]]/Table1[[#This Row],[Male Voters]]</f>
        <v>0.704373711930387</v>
      </c>
      <c r="AA8140" s="24">
        <f>Table1[[#This Row],[Total Ballots]]/Table1[[#This Row],[Total Voters]]</f>
        <v>0.69406948439920335</v>
      </c>
    </row>
    <row r="8141" spans="1:27" x14ac:dyDescent="0.35">
      <c r="A8141" s="8" t="s">
        <v>48</v>
      </c>
      <c r="B8141" s="17">
        <v>2006</v>
      </c>
      <c r="C8141" s="80" t="s">
        <v>82</v>
      </c>
      <c r="D8141" s="17"/>
      <c r="E8141" s="35" t="s">
        <v>74</v>
      </c>
      <c r="F8141" s="35" t="s">
        <v>78</v>
      </c>
      <c r="G8141" s="51" t="s">
        <v>66</v>
      </c>
      <c r="H8141" s="10">
        <v>8728</v>
      </c>
      <c r="I8141" s="10">
        <v>8956</v>
      </c>
      <c r="J8141" s="53">
        <v>17684</v>
      </c>
      <c r="K8141" s="55">
        <v>7108</v>
      </c>
      <c r="L8141" s="57">
        <v>7316</v>
      </c>
      <c r="M8141" s="57">
        <v>16</v>
      </c>
      <c r="N8141" s="59">
        <v>14440</v>
      </c>
      <c r="O8141" s="61">
        <v>5703</v>
      </c>
      <c r="P8141" s="10">
        <v>5960</v>
      </c>
      <c r="Q8141" s="10">
        <v>9</v>
      </c>
      <c r="R8141" s="11">
        <v>11672</v>
      </c>
      <c r="S8141" s="24">
        <f>Table1[[#This Row],[Female Voters]]/Table1[[#This Row],[Female Population]]</f>
        <v>0.81439046746104493</v>
      </c>
      <c r="T8141" s="24">
        <f>Table1[[#This Row],[Male Voters]]/Table1[[#This Row],[Male Population]]</f>
        <v>0.81688253684680656</v>
      </c>
      <c r="U8141" s="24">
        <f>Table1[[#This Row],[Total Voters]]/Table1[[#This Row],[Total Population]]</f>
        <v>0.81655733996833291</v>
      </c>
      <c r="V8141" s="24">
        <f>Table1[[#This Row],[Female Ballots]]/Table1[[#This Row],[Female Population]]</f>
        <v>0.6534142988084326</v>
      </c>
      <c r="W8141" s="24">
        <f>Table1[[#This Row],[Male Ballots]]/Table1[[#This Row],[Male Population]]</f>
        <v>0.66547565877623938</v>
      </c>
      <c r="X8141" s="24">
        <f>Table1[[#This Row],[Total Ballots]]/Table1[[#This Row],[Total Population]]</f>
        <v>0.66003166704365523</v>
      </c>
      <c r="Y8141" s="24">
        <f>Table1[[#This Row],[Female Ballots]]/Table1[[#This Row],[Female Voters]]</f>
        <v>0.80233539673607202</v>
      </c>
      <c r="Z8141" s="24">
        <f>Table1[[#This Row],[Male Ballots]]/Table1[[#This Row],[Male Voters]]</f>
        <v>0.81465281574630943</v>
      </c>
      <c r="AA8141" s="24">
        <f>Table1[[#This Row],[Total Ballots]]/Table1[[#This Row],[Total Voters]]</f>
        <v>0.80831024930747919</v>
      </c>
    </row>
    <row r="8142" spans="1:27" x14ac:dyDescent="0.35">
      <c r="A8142" s="8" t="s">
        <v>48</v>
      </c>
      <c r="B8142" s="17">
        <v>2006</v>
      </c>
      <c r="C8142" s="80" t="s">
        <v>82</v>
      </c>
      <c r="D8142" s="17"/>
      <c r="E8142" s="35" t="s">
        <v>74</v>
      </c>
      <c r="F8142" s="35" t="s">
        <v>78</v>
      </c>
      <c r="G8142" s="51" t="s">
        <v>67</v>
      </c>
      <c r="H8142" s="10">
        <v>9688</v>
      </c>
      <c r="I8142" s="10">
        <v>7711</v>
      </c>
      <c r="J8142" s="53">
        <v>17399</v>
      </c>
      <c r="K8142" s="55">
        <v>7830</v>
      </c>
      <c r="L8142" s="57">
        <v>6616</v>
      </c>
      <c r="M8142" s="57">
        <v>19</v>
      </c>
      <c r="N8142" s="59">
        <v>14465</v>
      </c>
      <c r="O8142" s="61">
        <v>6432</v>
      </c>
      <c r="P8142" s="10">
        <v>5697</v>
      </c>
      <c r="Q8142" s="10">
        <v>13</v>
      </c>
      <c r="R8142" s="11">
        <v>12142</v>
      </c>
      <c r="S8142" s="24">
        <f>Table1[[#This Row],[Female Voters]]/Table1[[#This Row],[Female Population]]</f>
        <v>0.80821635012386461</v>
      </c>
      <c r="T8142" s="24">
        <f>Table1[[#This Row],[Male Voters]]/Table1[[#This Row],[Male Population]]</f>
        <v>0.8579950719751005</v>
      </c>
      <c r="U8142" s="24">
        <f>Table1[[#This Row],[Total Voters]]/Table1[[#This Row],[Total Population]]</f>
        <v>0.83136961894361749</v>
      </c>
      <c r="V8142" s="24">
        <f>Table1[[#This Row],[Female Ballots]]/Table1[[#This Row],[Female Population]]</f>
        <v>0.66391412056151944</v>
      </c>
      <c r="W8142" s="24">
        <f>Table1[[#This Row],[Male Ballots]]/Table1[[#This Row],[Male Population]]</f>
        <v>0.73881468032680586</v>
      </c>
      <c r="X8142" s="24">
        <f>Table1[[#This Row],[Total Ballots]]/Table1[[#This Row],[Total Population]]</f>
        <v>0.69785619863210524</v>
      </c>
      <c r="Y8142" s="24">
        <f>Table1[[#This Row],[Female Ballots]]/Table1[[#This Row],[Female Voters]]</f>
        <v>0.82145593869731803</v>
      </c>
      <c r="Z8142" s="24">
        <f>Table1[[#This Row],[Male Ballots]]/Table1[[#This Row],[Male Voters]]</f>
        <v>0.86109431680773885</v>
      </c>
      <c r="AA8142" s="24">
        <f>Table1[[#This Row],[Total Ballots]]/Table1[[#This Row],[Total Voters]]</f>
        <v>0.83940546145869344</v>
      </c>
    </row>
    <row r="8143" spans="1:27" x14ac:dyDescent="0.35">
      <c r="A8143" s="8" t="s">
        <v>44</v>
      </c>
      <c r="B8143" s="17">
        <v>2006</v>
      </c>
      <c r="C8143" s="80" t="s">
        <v>82</v>
      </c>
      <c r="D8143" s="17"/>
      <c r="E8143" s="35" t="s">
        <v>74</v>
      </c>
      <c r="F8143" s="35" t="s">
        <v>78</v>
      </c>
      <c r="G8143" s="51" t="s">
        <v>79</v>
      </c>
      <c r="H8143" s="10">
        <v>26130</v>
      </c>
      <c r="I8143" s="10">
        <v>25547</v>
      </c>
      <c r="J8143" s="53">
        <v>51677</v>
      </c>
      <c r="K8143" s="55">
        <v>18398</v>
      </c>
      <c r="L8143" s="57">
        <v>16415</v>
      </c>
      <c r="M8143" s="57">
        <v>585</v>
      </c>
      <c r="N8143" s="59">
        <v>35398</v>
      </c>
      <c r="O8143" s="61">
        <v>12170</v>
      </c>
      <c r="P8143" s="10">
        <v>10985</v>
      </c>
      <c r="Q8143" s="10">
        <v>314</v>
      </c>
      <c r="R8143" s="11">
        <v>23469</v>
      </c>
      <c r="S8143" s="24">
        <f>Table1[[#This Row],[Female Voters]]/Table1[[#This Row],[Female Population]]</f>
        <v>0.70409491006505931</v>
      </c>
      <c r="T8143" s="24">
        <f>Table1[[#This Row],[Male Voters]]/Table1[[#This Row],[Male Population]]</f>
        <v>0.64254119857517522</v>
      </c>
      <c r="U8143" s="24">
        <f>Table1[[#This Row],[Total Voters]]/Table1[[#This Row],[Total Population]]</f>
        <v>0.68498558352845562</v>
      </c>
      <c r="V8143" s="24">
        <f>Table1[[#This Row],[Female Ballots]]/Table1[[#This Row],[Female Population]]</f>
        <v>0.46574818216609259</v>
      </c>
      <c r="W8143" s="24">
        <f>Table1[[#This Row],[Male Ballots]]/Table1[[#This Row],[Male Population]]</f>
        <v>0.42999177985673465</v>
      </c>
      <c r="X8143" s="24">
        <f>Table1[[#This Row],[Total Ballots]]/Table1[[#This Row],[Total Population]]</f>
        <v>0.45414788010139906</v>
      </c>
      <c r="Y8143" s="24">
        <f>Table1[[#This Row],[Female Ballots]]/Table1[[#This Row],[Female Voters]]</f>
        <v>0.66148494401565383</v>
      </c>
      <c r="Z8143" s="24">
        <f>Table1[[#This Row],[Male Ballots]]/Table1[[#This Row],[Male Voters]]</f>
        <v>0.6692049954310082</v>
      </c>
      <c r="AA8143" s="24">
        <f>Table1[[#This Row],[Total Ballots]]/Table1[[#This Row],[Total Voters]]</f>
        <v>0.66300355952313694</v>
      </c>
    </row>
    <row r="8144" spans="1:27" x14ac:dyDescent="0.35">
      <c r="A8144" s="8" t="s">
        <v>44</v>
      </c>
      <c r="B8144" s="17">
        <v>2006</v>
      </c>
      <c r="C8144" s="80" t="s">
        <v>82</v>
      </c>
      <c r="D8144" s="17"/>
      <c r="E8144" s="35" t="s">
        <v>74</v>
      </c>
      <c r="F8144" s="35" t="s">
        <v>78</v>
      </c>
      <c r="G8144" s="51" t="s">
        <v>62</v>
      </c>
      <c r="H8144" s="10">
        <v>2973</v>
      </c>
      <c r="I8144" s="10">
        <v>3264</v>
      </c>
      <c r="J8144" s="53">
        <v>6237</v>
      </c>
      <c r="K8144" s="55">
        <v>1491</v>
      </c>
      <c r="L8144" s="57">
        <v>1248</v>
      </c>
      <c r="M8144" s="57">
        <v>154</v>
      </c>
      <c r="N8144" s="59">
        <v>2893</v>
      </c>
      <c r="O8144" s="61">
        <v>465</v>
      </c>
      <c r="P8144" s="10">
        <v>374</v>
      </c>
      <c r="Q8144" s="10">
        <v>42</v>
      </c>
      <c r="R8144" s="11">
        <v>881</v>
      </c>
      <c r="S8144" s="24">
        <f>Table1[[#This Row],[Female Voters]]/Table1[[#This Row],[Female Population]]</f>
        <v>0.50151362260343091</v>
      </c>
      <c r="T8144" s="24">
        <f>Table1[[#This Row],[Male Voters]]/Table1[[#This Row],[Male Population]]</f>
        <v>0.38235294117647056</v>
      </c>
      <c r="U8144" s="24">
        <f>Table1[[#This Row],[Total Voters]]/Table1[[#This Row],[Total Population]]</f>
        <v>0.46384479717813049</v>
      </c>
      <c r="V8144" s="24">
        <f>Table1[[#This Row],[Female Ballots]]/Table1[[#This Row],[Female Population]]</f>
        <v>0.15640766902119072</v>
      </c>
      <c r="W8144" s="24">
        <f>Table1[[#This Row],[Male Ballots]]/Table1[[#This Row],[Male Population]]</f>
        <v>0.11458333333333333</v>
      </c>
      <c r="X8144" s="24">
        <f>Table1[[#This Row],[Total Ballots]]/Table1[[#This Row],[Total Population]]</f>
        <v>0.14125380792047459</v>
      </c>
      <c r="Y8144" s="24">
        <f>Table1[[#This Row],[Female Ballots]]/Table1[[#This Row],[Female Voters]]</f>
        <v>0.3118712273641851</v>
      </c>
      <c r="Z8144" s="24">
        <f>Table1[[#This Row],[Male Ballots]]/Table1[[#This Row],[Male Voters]]</f>
        <v>0.29967948717948717</v>
      </c>
      <c r="AA8144" s="24">
        <f>Table1[[#This Row],[Total Ballots]]/Table1[[#This Row],[Total Voters]]</f>
        <v>0.30452817144832356</v>
      </c>
    </row>
    <row r="8145" spans="1:27" x14ac:dyDescent="0.35">
      <c r="A8145" s="8" t="s">
        <v>44</v>
      </c>
      <c r="B8145" s="17">
        <v>2006</v>
      </c>
      <c r="C8145" s="80" t="s">
        <v>82</v>
      </c>
      <c r="D8145" s="17"/>
      <c r="E8145" s="35" t="s">
        <v>74</v>
      </c>
      <c r="F8145" s="35" t="s">
        <v>78</v>
      </c>
      <c r="G8145" s="51" t="s">
        <v>63</v>
      </c>
      <c r="H8145" s="10">
        <v>3864</v>
      </c>
      <c r="I8145" s="10">
        <v>4020</v>
      </c>
      <c r="J8145" s="53">
        <v>7884</v>
      </c>
      <c r="K8145" s="55">
        <v>2170</v>
      </c>
      <c r="L8145" s="57">
        <v>1924</v>
      </c>
      <c r="M8145" s="57">
        <v>76</v>
      </c>
      <c r="N8145" s="59">
        <v>4170</v>
      </c>
      <c r="O8145" s="61">
        <v>828</v>
      </c>
      <c r="P8145" s="10">
        <v>677</v>
      </c>
      <c r="Q8145" s="10">
        <v>27</v>
      </c>
      <c r="R8145" s="11">
        <v>1532</v>
      </c>
      <c r="S8145" s="24">
        <f>Table1[[#This Row],[Female Voters]]/Table1[[#This Row],[Female Population]]</f>
        <v>0.56159420289855078</v>
      </c>
      <c r="T8145" s="24">
        <f>Table1[[#This Row],[Male Voters]]/Table1[[#This Row],[Male Population]]</f>
        <v>0.47860696517412937</v>
      </c>
      <c r="U8145" s="24">
        <f>Table1[[#This Row],[Total Voters]]/Table1[[#This Row],[Total Population]]</f>
        <v>0.52891933028919336</v>
      </c>
      <c r="V8145" s="24">
        <f>Table1[[#This Row],[Female Ballots]]/Table1[[#This Row],[Female Population]]</f>
        <v>0.21428571428571427</v>
      </c>
      <c r="W8145" s="24">
        <f>Table1[[#This Row],[Male Ballots]]/Table1[[#This Row],[Male Population]]</f>
        <v>0.16840796019900497</v>
      </c>
      <c r="X8145" s="24">
        <f>Table1[[#This Row],[Total Ballots]]/Table1[[#This Row],[Total Population]]</f>
        <v>0.19431760527650938</v>
      </c>
      <c r="Y8145" s="24">
        <f>Table1[[#This Row],[Female Ballots]]/Table1[[#This Row],[Female Voters]]</f>
        <v>0.38156682027649769</v>
      </c>
      <c r="Z8145" s="24">
        <f>Table1[[#This Row],[Male Ballots]]/Table1[[#This Row],[Male Voters]]</f>
        <v>0.35187110187110188</v>
      </c>
      <c r="AA8145" s="24">
        <f>Table1[[#This Row],[Total Ballots]]/Table1[[#This Row],[Total Voters]]</f>
        <v>0.3673860911270983</v>
      </c>
    </row>
    <row r="8146" spans="1:27" x14ac:dyDescent="0.35">
      <c r="A8146" s="8" t="s">
        <v>44</v>
      </c>
      <c r="B8146" s="17">
        <v>2006</v>
      </c>
      <c r="C8146" s="80" t="s">
        <v>82</v>
      </c>
      <c r="D8146" s="17"/>
      <c r="E8146" s="35" t="s">
        <v>74</v>
      </c>
      <c r="F8146" s="35" t="s">
        <v>78</v>
      </c>
      <c r="G8146" s="51" t="s">
        <v>64</v>
      </c>
      <c r="H8146" s="10">
        <v>4575</v>
      </c>
      <c r="I8146" s="10">
        <v>4573</v>
      </c>
      <c r="J8146" s="53">
        <v>9148</v>
      </c>
      <c r="K8146" s="55">
        <v>2600</v>
      </c>
      <c r="L8146" s="57">
        <v>2391</v>
      </c>
      <c r="M8146" s="57">
        <v>91</v>
      </c>
      <c r="N8146" s="59">
        <v>5082</v>
      </c>
      <c r="O8146" s="61">
        <v>1464</v>
      </c>
      <c r="P8146" s="10">
        <v>1273</v>
      </c>
      <c r="Q8146" s="10">
        <v>47</v>
      </c>
      <c r="R8146" s="11">
        <v>2784</v>
      </c>
      <c r="S8146" s="24">
        <f>Table1[[#This Row],[Female Voters]]/Table1[[#This Row],[Female Population]]</f>
        <v>0.56830601092896171</v>
      </c>
      <c r="T8146" s="24">
        <f>Table1[[#This Row],[Male Voters]]/Table1[[#This Row],[Male Population]]</f>
        <v>0.52285151979007216</v>
      </c>
      <c r="U8146" s="24">
        <f>Table1[[#This Row],[Total Voters]]/Table1[[#This Row],[Total Population]]</f>
        <v>0.55553126366418892</v>
      </c>
      <c r="V8146" s="24">
        <f>Table1[[#This Row],[Female Ballots]]/Table1[[#This Row],[Female Population]]</f>
        <v>0.32</v>
      </c>
      <c r="W8146" s="24">
        <f>Table1[[#This Row],[Male Ballots]]/Table1[[#This Row],[Male Population]]</f>
        <v>0.27837305926087907</v>
      </c>
      <c r="X8146" s="24">
        <f>Table1[[#This Row],[Total Ballots]]/Table1[[#This Row],[Total Population]]</f>
        <v>0.30432881504153914</v>
      </c>
      <c r="Y8146" s="24">
        <f>Table1[[#This Row],[Female Ballots]]/Table1[[#This Row],[Female Voters]]</f>
        <v>0.56307692307692303</v>
      </c>
      <c r="Z8146" s="24">
        <f>Table1[[#This Row],[Male Ballots]]/Table1[[#This Row],[Male Voters]]</f>
        <v>0.53241321622751991</v>
      </c>
      <c r="AA8146" s="24">
        <f>Table1[[#This Row],[Total Ballots]]/Table1[[#This Row],[Total Voters]]</f>
        <v>0.5478158205430933</v>
      </c>
    </row>
    <row r="8147" spans="1:27" x14ac:dyDescent="0.35">
      <c r="A8147" s="8" t="s">
        <v>44</v>
      </c>
      <c r="B8147" s="17">
        <v>2006</v>
      </c>
      <c r="C8147" s="80" t="s">
        <v>82</v>
      </c>
      <c r="D8147" s="17"/>
      <c r="E8147" s="35" t="s">
        <v>74</v>
      </c>
      <c r="F8147" s="35" t="s">
        <v>78</v>
      </c>
      <c r="G8147" s="51" t="s">
        <v>65</v>
      </c>
      <c r="H8147" s="10">
        <v>5211</v>
      </c>
      <c r="I8147" s="10">
        <v>5181</v>
      </c>
      <c r="J8147" s="53">
        <v>10392</v>
      </c>
      <c r="K8147" s="55">
        <v>4025</v>
      </c>
      <c r="L8147" s="57">
        <v>3571</v>
      </c>
      <c r="M8147" s="57">
        <v>99</v>
      </c>
      <c r="N8147" s="59">
        <v>7695</v>
      </c>
      <c r="O8147" s="61">
        <v>2772</v>
      </c>
      <c r="P8147" s="10">
        <v>2486</v>
      </c>
      <c r="Q8147" s="10">
        <v>64</v>
      </c>
      <c r="R8147" s="11">
        <v>5322</v>
      </c>
      <c r="S8147" s="24">
        <f>Table1[[#This Row],[Female Voters]]/Table1[[#This Row],[Female Population]]</f>
        <v>0.7724045288812128</v>
      </c>
      <c r="T8147" s="24">
        <f>Table1[[#This Row],[Male Voters]]/Table1[[#This Row],[Male Population]]</f>
        <v>0.68924917969503952</v>
      </c>
      <c r="U8147" s="24">
        <f>Table1[[#This Row],[Total Voters]]/Table1[[#This Row],[Total Population]]</f>
        <v>0.74047344110854507</v>
      </c>
      <c r="V8147" s="24">
        <f>Table1[[#This Row],[Female Ballots]]/Table1[[#This Row],[Female Population]]</f>
        <v>0.53195164075993095</v>
      </c>
      <c r="W8147" s="24">
        <f>Table1[[#This Row],[Male Ballots]]/Table1[[#This Row],[Male Population]]</f>
        <v>0.47983014861995754</v>
      </c>
      <c r="X8147" s="24">
        <f>Table1[[#This Row],[Total Ballots]]/Table1[[#This Row],[Total Population]]</f>
        <v>0.51212471131639725</v>
      </c>
      <c r="Y8147" s="24">
        <f>Table1[[#This Row],[Female Ballots]]/Table1[[#This Row],[Female Voters]]</f>
        <v>0.68869565217391304</v>
      </c>
      <c r="Z8147" s="24">
        <f>Table1[[#This Row],[Male Ballots]]/Table1[[#This Row],[Male Voters]]</f>
        <v>0.69616353962475497</v>
      </c>
      <c r="AA8147" s="24">
        <f>Table1[[#This Row],[Total Ballots]]/Table1[[#This Row],[Total Voters]]</f>
        <v>0.69161793372319691</v>
      </c>
    </row>
    <row r="8148" spans="1:27" x14ac:dyDescent="0.35">
      <c r="A8148" s="8" t="s">
        <v>44</v>
      </c>
      <c r="B8148" s="17">
        <v>2006</v>
      </c>
      <c r="C8148" s="80" t="s">
        <v>82</v>
      </c>
      <c r="D8148" s="17"/>
      <c r="E8148" s="35" t="s">
        <v>74</v>
      </c>
      <c r="F8148" s="35" t="s">
        <v>78</v>
      </c>
      <c r="G8148" s="51" t="s">
        <v>66</v>
      </c>
      <c r="H8148" s="10">
        <v>4010</v>
      </c>
      <c r="I8148" s="10">
        <v>4055</v>
      </c>
      <c r="J8148" s="53">
        <v>8065</v>
      </c>
      <c r="K8148" s="55">
        <v>3489</v>
      </c>
      <c r="L8148" s="57">
        <v>3381</v>
      </c>
      <c r="M8148" s="57">
        <v>89</v>
      </c>
      <c r="N8148" s="59">
        <v>6959</v>
      </c>
      <c r="O8148" s="61">
        <v>2836</v>
      </c>
      <c r="P8148" s="10">
        <v>2782</v>
      </c>
      <c r="Q8148" s="10">
        <v>67</v>
      </c>
      <c r="R8148" s="11">
        <v>5685</v>
      </c>
      <c r="S8148" s="24">
        <f>Table1[[#This Row],[Female Voters]]/Table1[[#This Row],[Female Population]]</f>
        <v>0.87007481296758105</v>
      </c>
      <c r="T8148" s="24">
        <f>Table1[[#This Row],[Male Voters]]/Table1[[#This Row],[Male Population]]</f>
        <v>0.83378545006165228</v>
      </c>
      <c r="U8148" s="24">
        <f>Table1[[#This Row],[Total Voters]]/Table1[[#This Row],[Total Population]]</f>
        <v>0.86286422814631125</v>
      </c>
      <c r="V8148" s="24">
        <f>Table1[[#This Row],[Female Ballots]]/Table1[[#This Row],[Female Population]]</f>
        <v>0.70723192019950121</v>
      </c>
      <c r="W8148" s="24">
        <f>Table1[[#This Row],[Male Ballots]]/Table1[[#This Row],[Male Population]]</f>
        <v>0.68606658446362512</v>
      </c>
      <c r="X8148" s="24">
        <f>Table1[[#This Row],[Total Ballots]]/Table1[[#This Row],[Total Population]]</f>
        <v>0.7048977061376317</v>
      </c>
      <c r="Y8148" s="24">
        <f>Table1[[#This Row],[Female Ballots]]/Table1[[#This Row],[Female Voters]]</f>
        <v>0.81284035540269417</v>
      </c>
      <c r="Z8148" s="24">
        <f>Table1[[#This Row],[Male Ballots]]/Table1[[#This Row],[Male Voters]]</f>
        <v>0.82283348121857436</v>
      </c>
      <c r="AA8148" s="24">
        <f>Table1[[#This Row],[Total Ballots]]/Table1[[#This Row],[Total Voters]]</f>
        <v>0.81692771949992815</v>
      </c>
    </row>
    <row r="8149" spans="1:27" x14ac:dyDescent="0.35">
      <c r="A8149" s="8" t="s">
        <v>44</v>
      </c>
      <c r="B8149" s="17">
        <v>2006</v>
      </c>
      <c r="C8149" s="80" t="s">
        <v>82</v>
      </c>
      <c r="D8149" s="17"/>
      <c r="E8149" s="35" t="s">
        <v>74</v>
      </c>
      <c r="F8149" s="35" t="s">
        <v>78</v>
      </c>
      <c r="G8149" s="51" t="s">
        <v>67</v>
      </c>
      <c r="H8149" s="10">
        <v>5497</v>
      </c>
      <c r="I8149" s="10">
        <v>4454</v>
      </c>
      <c r="J8149" s="53">
        <v>9951</v>
      </c>
      <c r="K8149" s="55">
        <v>4623</v>
      </c>
      <c r="L8149" s="57">
        <v>3900</v>
      </c>
      <c r="M8149" s="57">
        <v>76</v>
      </c>
      <c r="N8149" s="59">
        <v>8599</v>
      </c>
      <c r="O8149" s="61">
        <v>3805</v>
      </c>
      <c r="P8149" s="10">
        <v>3393</v>
      </c>
      <c r="Q8149" s="10">
        <v>67</v>
      </c>
      <c r="R8149" s="11">
        <v>7265</v>
      </c>
      <c r="S8149" s="24">
        <f>Table1[[#This Row],[Female Voters]]/Table1[[#This Row],[Female Population]]</f>
        <v>0.84100418410041844</v>
      </c>
      <c r="T8149" s="24">
        <f>Table1[[#This Row],[Male Voters]]/Table1[[#This Row],[Male Population]]</f>
        <v>0.87561742254153574</v>
      </c>
      <c r="U8149" s="24">
        <f>Table1[[#This Row],[Total Voters]]/Table1[[#This Row],[Total Population]]</f>
        <v>0.86413425786353126</v>
      </c>
      <c r="V8149" s="24">
        <f>Table1[[#This Row],[Female Ballots]]/Table1[[#This Row],[Female Population]]</f>
        <v>0.69219574313261778</v>
      </c>
      <c r="W8149" s="24">
        <f>Table1[[#This Row],[Male Ballots]]/Table1[[#This Row],[Male Population]]</f>
        <v>0.76178715761113602</v>
      </c>
      <c r="X8149" s="24">
        <f>Table1[[#This Row],[Total Ballots]]/Table1[[#This Row],[Total Population]]</f>
        <v>0.73007737915787363</v>
      </c>
      <c r="Y8149" s="24">
        <f>Table1[[#This Row],[Female Ballots]]/Table1[[#This Row],[Female Voters]]</f>
        <v>0.82305861994375951</v>
      </c>
      <c r="Z8149" s="24">
        <f>Table1[[#This Row],[Male Ballots]]/Table1[[#This Row],[Male Voters]]</f>
        <v>0.87</v>
      </c>
      <c r="AA8149" s="24">
        <f>Table1[[#This Row],[Total Ballots]]/Table1[[#This Row],[Total Voters]]</f>
        <v>0.84486568205605306</v>
      </c>
    </row>
    <row r="8150" spans="1:27" x14ac:dyDescent="0.35">
      <c r="A8150" s="8" t="s">
        <v>33</v>
      </c>
      <c r="B8150" s="17">
        <v>2006</v>
      </c>
      <c r="C8150" s="80" t="s">
        <v>82</v>
      </c>
      <c r="D8150" s="17"/>
      <c r="E8150" s="35" t="s">
        <v>74</v>
      </c>
      <c r="F8150" s="35" t="s">
        <v>78</v>
      </c>
      <c r="G8150" s="51" t="s">
        <v>79</v>
      </c>
      <c r="H8150" s="10">
        <v>28129</v>
      </c>
      <c r="I8150" s="10">
        <v>27263</v>
      </c>
      <c r="J8150" s="53">
        <v>55392</v>
      </c>
      <c r="K8150" s="55">
        <v>23097</v>
      </c>
      <c r="L8150" s="57">
        <v>20194</v>
      </c>
      <c r="M8150" s="57">
        <v>4</v>
      </c>
      <c r="N8150" s="59">
        <v>43295</v>
      </c>
      <c r="O8150" s="61">
        <v>17261</v>
      </c>
      <c r="P8150" s="10">
        <v>15204</v>
      </c>
      <c r="Q8150" s="10">
        <v>1</v>
      </c>
      <c r="R8150" s="11">
        <v>32466</v>
      </c>
      <c r="S8150" s="24">
        <f>Table1[[#This Row],[Female Voters]]/Table1[[#This Row],[Female Population]]</f>
        <v>0.8211098865939066</v>
      </c>
      <c r="T8150" s="24">
        <f>Table1[[#This Row],[Male Voters]]/Table1[[#This Row],[Male Population]]</f>
        <v>0.74071085353776178</v>
      </c>
      <c r="U8150" s="24">
        <f>Table1[[#This Row],[Total Voters]]/Table1[[#This Row],[Total Population]]</f>
        <v>0.78161106296938188</v>
      </c>
      <c r="V8150" s="24">
        <f>Table1[[#This Row],[Female Ballots]]/Table1[[#This Row],[Female Population]]</f>
        <v>0.61363717160226106</v>
      </c>
      <c r="W8150" s="24">
        <f>Table1[[#This Row],[Male Ballots]]/Table1[[#This Row],[Male Population]]</f>
        <v>0.55767890547628651</v>
      </c>
      <c r="X8150" s="24">
        <f>Table1[[#This Row],[Total Ballots]]/Table1[[#This Row],[Total Population]]</f>
        <v>0.58611351819757362</v>
      </c>
      <c r="Y8150" s="24">
        <f>Table1[[#This Row],[Female Ballots]]/Table1[[#This Row],[Female Voters]]</f>
        <v>0.74732649261808892</v>
      </c>
      <c r="Z8150" s="24">
        <f>Table1[[#This Row],[Male Ballots]]/Table1[[#This Row],[Male Voters]]</f>
        <v>0.75289690006932752</v>
      </c>
      <c r="AA8150" s="24">
        <f>Table1[[#This Row],[Total Ballots]]/Table1[[#This Row],[Total Voters]]</f>
        <v>0.74987873888439771</v>
      </c>
    </row>
    <row r="8151" spans="1:27" x14ac:dyDescent="0.35">
      <c r="A8151" s="8" t="s">
        <v>33</v>
      </c>
      <c r="B8151" s="17">
        <v>2006</v>
      </c>
      <c r="C8151" s="80" t="s">
        <v>82</v>
      </c>
      <c r="D8151" s="17"/>
      <c r="E8151" s="35" t="s">
        <v>74</v>
      </c>
      <c r="F8151" s="35" t="s">
        <v>78</v>
      </c>
      <c r="G8151" s="51" t="s">
        <v>62</v>
      </c>
      <c r="H8151" s="10">
        <v>2321</v>
      </c>
      <c r="I8151" s="10">
        <v>2915</v>
      </c>
      <c r="J8151" s="53">
        <v>5236</v>
      </c>
      <c r="K8151" s="55">
        <v>1412</v>
      </c>
      <c r="L8151" s="57">
        <v>1365</v>
      </c>
      <c r="M8151" s="57"/>
      <c r="N8151" s="59">
        <v>2777</v>
      </c>
      <c r="O8151" s="61">
        <v>516</v>
      </c>
      <c r="P8151" s="10">
        <v>483</v>
      </c>
      <c r="Q8151" s="10"/>
      <c r="R8151" s="11">
        <v>999</v>
      </c>
      <c r="S8151" s="24">
        <f>Table1[[#This Row],[Female Voters]]/Table1[[#This Row],[Female Population]]</f>
        <v>0.60835846617837142</v>
      </c>
      <c r="T8151" s="24">
        <f>Table1[[#This Row],[Male Voters]]/Table1[[#This Row],[Male Population]]</f>
        <v>0.46826758147512865</v>
      </c>
      <c r="U8151" s="24">
        <f>Table1[[#This Row],[Total Voters]]/Table1[[#This Row],[Total Population]]</f>
        <v>0.53036669213139798</v>
      </c>
      <c r="V8151" s="24">
        <f>Table1[[#This Row],[Female Ballots]]/Table1[[#This Row],[Female Population]]</f>
        <v>0.22231796639379578</v>
      </c>
      <c r="W8151" s="24">
        <f>Table1[[#This Row],[Male Ballots]]/Table1[[#This Row],[Male Population]]</f>
        <v>0.16569468267581475</v>
      </c>
      <c r="X8151" s="24">
        <f>Table1[[#This Row],[Total Ballots]]/Table1[[#This Row],[Total Population]]</f>
        <v>0.19079449961802902</v>
      </c>
      <c r="Y8151" s="24">
        <f>Table1[[#This Row],[Female Ballots]]/Table1[[#This Row],[Female Voters]]</f>
        <v>0.36543909348441928</v>
      </c>
      <c r="Z8151" s="24">
        <f>Table1[[#This Row],[Male Ballots]]/Table1[[#This Row],[Male Voters]]</f>
        <v>0.35384615384615387</v>
      </c>
      <c r="AA8151" s="24">
        <f>Table1[[#This Row],[Total Ballots]]/Table1[[#This Row],[Total Voters]]</f>
        <v>0.35974072740367302</v>
      </c>
    </row>
    <row r="8152" spans="1:27" x14ac:dyDescent="0.35">
      <c r="A8152" s="8" t="s">
        <v>33</v>
      </c>
      <c r="B8152" s="17">
        <v>2006</v>
      </c>
      <c r="C8152" s="80" t="s">
        <v>82</v>
      </c>
      <c r="D8152" s="17"/>
      <c r="E8152" s="35" t="s">
        <v>74</v>
      </c>
      <c r="F8152" s="35" t="s">
        <v>78</v>
      </c>
      <c r="G8152" s="51" t="s">
        <v>63</v>
      </c>
      <c r="H8152" s="10">
        <v>2962</v>
      </c>
      <c r="I8152" s="10">
        <v>3406</v>
      </c>
      <c r="J8152" s="53">
        <v>6368</v>
      </c>
      <c r="K8152" s="55">
        <v>2034</v>
      </c>
      <c r="L8152" s="57">
        <v>1847</v>
      </c>
      <c r="M8152" s="57">
        <v>1</v>
      </c>
      <c r="N8152" s="59">
        <v>3882</v>
      </c>
      <c r="O8152" s="61">
        <v>1006</v>
      </c>
      <c r="P8152" s="10">
        <v>875</v>
      </c>
      <c r="Q8152" s="10"/>
      <c r="R8152" s="11">
        <v>1881</v>
      </c>
      <c r="S8152" s="24">
        <f>Table1[[#This Row],[Female Voters]]/Table1[[#This Row],[Female Population]]</f>
        <v>0.68669817690749491</v>
      </c>
      <c r="T8152" s="24">
        <f>Table1[[#This Row],[Male Voters]]/Table1[[#This Row],[Male Population]]</f>
        <v>0.54227833235466827</v>
      </c>
      <c r="U8152" s="24">
        <f>Table1[[#This Row],[Total Voters]]/Table1[[#This Row],[Total Population]]</f>
        <v>0.60961055276381915</v>
      </c>
      <c r="V8152" s="24">
        <f>Table1[[#This Row],[Female Ballots]]/Table1[[#This Row],[Female Population]]</f>
        <v>0.33963538149898714</v>
      </c>
      <c r="W8152" s="24">
        <f>Table1[[#This Row],[Male Ballots]]/Table1[[#This Row],[Male Population]]</f>
        <v>0.25689958896065768</v>
      </c>
      <c r="X8152" s="24">
        <f>Table1[[#This Row],[Total Ballots]]/Table1[[#This Row],[Total Population]]</f>
        <v>0.29538316582914576</v>
      </c>
      <c r="Y8152" s="24">
        <f>Table1[[#This Row],[Female Ballots]]/Table1[[#This Row],[Female Voters]]</f>
        <v>0.49459193706981319</v>
      </c>
      <c r="Z8152" s="24">
        <f>Table1[[#This Row],[Male Ballots]]/Table1[[#This Row],[Male Voters]]</f>
        <v>0.47374120194910668</v>
      </c>
      <c r="AA8152" s="24">
        <f>Table1[[#This Row],[Total Ballots]]/Table1[[#This Row],[Total Voters]]</f>
        <v>0.48454404945904173</v>
      </c>
    </row>
    <row r="8153" spans="1:27" x14ac:dyDescent="0.35">
      <c r="A8153" s="8" t="s">
        <v>33</v>
      </c>
      <c r="B8153" s="17">
        <v>2006</v>
      </c>
      <c r="C8153" s="80" t="s">
        <v>82</v>
      </c>
      <c r="D8153" s="17"/>
      <c r="E8153" s="35" t="s">
        <v>74</v>
      </c>
      <c r="F8153" s="35" t="s">
        <v>78</v>
      </c>
      <c r="G8153" s="51" t="s">
        <v>64</v>
      </c>
      <c r="H8153" s="10">
        <v>3900</v>
      </c>
      <c r="I8153" s="10">
        <v>3934</v>
      </c>
      <c r="J8153" s="53">
        <v>7834</v>
      </c>
      <c r="K8153" s="55">
        <v>2599</v>
      </c>
      <c r="L8153" s="57">
        <v>2228</v>
      </c>
      <c r="M8153" s="57">
        <v>2</v>
      </c>
      <c r="N8153" s="59">
        <v>4829</v>
      </c>
      <c r="O8153" s="61">
        <v>1560</v>
      </c>
      <c r="P8153" s="10">
        <v>1335</v>
      </c>
      <c r="Q8153" s="10"/>
      <c r="R8153" s="11">
        <v>2895</v>
      </c>
      <c r="S8153" s="24">
        <f>Table1[[#This Row],[Female Voters]]/Table1[[#This Row],[Female Population]]</f>
        <v>0.66641025641025642</v>
      </c>
      <c r="T8153" s="24">
        <f>Table1[[#This Row],[Male Voters]]/Table1[[#This Row],[Male Population]]</f>
        <v>0.56634468734112864</v>
      </c>
      <c r="U8153" s="24">
        <f>Table1[[#This Row],[Total Voters]]/Table1[[#This Row],[Total Population]]</f>
        <v>0.61641562420219553</v>
      </c>
      <c r="V8153" s="24">
        <f>Table1[[#This Row],[Female Ballots]]/Table1[[#This Row],[Female Population]]</f>
        <v>0.4</v>
      </c>
      <c r="W8153" s="24">
        <f>Table1[[#This Row],[Male Ballots]]/Table1[[#This Row],[Male Population]]</f>
        <v>0.33934926283680733</v>
      </c>
      <c r="X8153" s="24">
        <f>Table1[[#This Row],[Total Ballots]]/Table1[[#This Row],[Total Population]]</f>
        <v>0.36954301761552211</v>
      </c>
      <c r="Y8153" s="24">
        <f>Table1[[#This Row],[Female Ballots]]/Table1[[#This Row],[Female Voters]]</f>
        <v>0.60023085802231624</v>
      </c>
      <c r="Z8153" s="24">
        <f>Table1[[#This Row],[Male Ballots]]/Table1[[#This Row],[Male Voters]]</f>
        <v>0.59919210053859961</v>
      </c>
      <c r="AA8153" s="24">
        <f>Table1[[#This Row],[Total Ballots]]/Table1[[#This Row],[Total Voters]]</f>
        <v>0.5995030026920688</v>
      </c>
    </row>
    <row r="8154" spans="1:27" x14ac:dyDescent="0.35">
      <c r="A8154" s="8" t="s">
        <v>33</v>
      </c>
      <c r="B8154" s="17">
        <v>2006</v>
      </c>
      <c r="C8154" s="80" t="s">
        <v>82</v>
      </c>
      <c r="D8154" s="17"/>
      <c r="E8154" s="35" t="s">
        <v>74</v>
      </c>
      <c r="F8154" s="35" t="s">
        <v>78</v>
      </c>
      <c r="G8154" s="51" t="s">
        <v>65</v>
      </c>
      <c r="H8154" s="10">
        <v>5303</v>
      </c>
      <c r="I8154" s="10">
        <v>5013</v>
      </c>
      <c r="J8154" s="53">
        <v>10316</v>
      </c>
      <c r="K8154" s="55">
        <v>4588</v>
      </c>
      <c r="L8154" s="57">
        <v>3708</v>
      </c>
      <c r="M8154" s="57"/>
      <c r="N8154" s="59">
        <v>8296</v>
      </c>
      <c r="O8154" s="61">
        <v>3360</v>
      </c>
      <c r="P8154" s="10">
        <v>2738</v>
      </c>
      <c r="Q8154" s="10"/>
      <c r="R8154" s="11">
        <v>6098</v>
      </c>
      <c r="S8154" s="24">
        <f>Table1[[#This Row],[Female Voters]]/Table1[[#This Row],[Female Population]]</f>
        <v>0.86517065811804639</v>
      </c>
      <c r="T8154" s="24">
        <f>Table1[[#This Row],[Male Voters]]/Table1[[#This Row],[Male Population]]</f>
        <v>0.73967684021543989</v>
      </c>
      <c r="U8154" s="24">
        <f>Table1[[#This Row],[Total Voters]]/Table1[[#This Row],[Total Population]]</f>
        <v>0.80418766963939514</v>
      </c>
      <c r="V8154" s="24">
        <f>Table1[[#This Row],[Female Ballots]]/Table1[[#This Row],[Female Population]]</f>
        <v>0.63360362059211772</v>
      </c>
      <c r="W8154" s="24">
        <f>Table1[[#This Row],[Male Ballots]]/Table1[[#This Row],[Male Population]]</f>
        <v>0.54617993217634153</v>
      </c>
      <c r="X8154" s="24">
        <f>Table1[[#This Row],[Total Ballots]]/Table1[[#This Row],[Total Population]]</f>
        <v>0.59112058937572698</v>
      </c>
      <c r="Y8154" s="24">
        <f>Table1[[#This Row],[Female Ballots]]/Table1[[#This Row],[Female Voters]]</f>
        <v>0.73234524847428073</v>
      </c>
      <c r="Z8154" s="24">
        <f>Table1[[#This Row],[Male Ballots]]/Table1[[#This Row],[Male Voters]]</f>
        <v>0.73840345199568502</v>
      </c>
      <c r="AA8154" s="24">
        <f>Table1[[#This Row],[Total Ballots]]/Table1[[#This Row],[Total Voters]]</f>
        <v>0.73505303760848606</v>
      </c>
    </row>
    <row r="8155" spans="1:27" x14ac:dyDescent="0.35">
      <c r="A8155" s="8" t="s">
        <v>33</v>
      </c>
      <c r="B8155" s="17">
        <v>2006</v>
      </c>
      <c r="C8155" s="80" t="s">
        <v>82</v>
      </c>
      <c r="D8155" s="17"/>
      <c r="E8155" s="35" t="s">
        <v>74</v>
      </c>
      <c r="F8155" s="35" t="s">
        <v>78</v>
      </c>
      <c r="G8155" s="51" t="s">
        <v>66</v>
      </c>
      <c r="H8155" s="10">
        <v>5413</v>
      </c>
      <c r="I8155" s="10">
        <v>4946</v>
      </c>
      <c r="J8155" s="53">
        <v>10359</v>
      </c>
      <c r="K8155" s="55">
        <v>5107</v>
      </c>
      <c r="L8155" s="57">
        <v>4437</v>
      </c>
      <c r="M8155" s="57">
        <v>1</v>
      </c>
      <c r="N8155" s="59">
        <v>9545</v>
      </c>
      <c r="O8155" s="61">
        <v>4377</v>
      </c>
      <c r="P8155" s="10">
        <v>3784</v>
      </c>
      <c r="Q8155" s="10">
        <v>1</v>
      </c>
      <c r="R8155" s="11">
        <v>8162</v>
      </c>
      <c r="S8155" s="24">
        <f>Table1[[#This Row],[Female Voters]]/Table1[[#This Row],[Female Population]]</f>
        <v>0.94346942545723256</v>
      </c>
      <c r="T8155" s="24">
        <f>Table1[[#This Row],[Male Voters]]/Table1[[#This Row],[Male Population]]</f>
        <v>0.89708855640921958</v>
      </c>
      <c r="U8155" s="24">
        <f>Table1[[#This Row],[Total Voters]]/Table1[[#This Row],[Total Population]]</f>
        <v>0.92142098658171634</v>
      </c>
      <c r="V8155" s="24">
        <f>Table1[[#This Row],[Female Ballots]]/Table1[[#This Row],[Female Population]]</f>
        <v>0.80860890448919265</v>
      </c>
      <c r="W8155" s="24">
        <f>Table1[[#This Row],[Male Ballots]]/Table1[[#This Row],[Male Population]]</f>
        <v>0.7650626769106349</v>
      </c>
      <c r="X8155" s="24">
        <f>Table1[[#This Row],[Total Ballots]]/Table1[[#This Row],[Total Population]]</f>
        <v>0.7879138913022492</v>
      </c>
      <c r="Y8155" s="24">
        <f>Table1[[#This Row],[Female Ballots]]/Table1[[#This Row],[Female Voters]]</f>
        <v>0.85705893871157235</v>
      </c>
      <c r="Z8155" s="24">
        <f>Table1[[#This Row],[Male Ballots]]/Table1[[#This Row],[Male Voters]]</f>
        <v>0.85282848771692588</v>
      </c>
      <c r="AA8155" s="24">
        <f>Table1[[#This Row],[Total Ballots]]/Table1[[#This Row],[Total Voters]]</f>
        <v>0.85510738606600312</v>
      </c>
    </row>
    <row r="8156" spans="1:27" x14ac:dyDescent="0.35">
      <c r="A8156" s="8" t="s">
        <v>33</v>
      </c>
      <c r="B8156" s="17">
        <v>2006</v>
      </c>
      <c r="C8156" s="80" t="s">
        <v>82</v>
      </c>
      <c r="D8156" s="17"/>
      <c r="E8156" s="35" t="s">
        <v>74</v>
      </c>
      <c r="F8156" s="35" t="s">
        <v>78</v>
      </c>
      <c r="G8156" s="51" t="s">
        <v>67</v>
      </c>
      <c r="H8156" s="10">
        <v>8230</v>
      </c>
      <c r="I8156" s="10">
        <v>7049</v>
      </c>
      <c r="J8156" s="53">
        <v>15279</v>
      </c>
      <c r="K8156" s="55">
        <v>7357</v>
      </c>
      <c r="L8156" s="57">
        <v>6609</v>
      </c>
      <c r="M8156" s="57"/>
      <c r="N8156" s="59">
        <v>13966</v>
      </c>
      <c r="O8156" s="61">
        <v>6442</v>
      </c>
      <c r="P8156" s="10">
        <v>5989</v>
      </c>
      <c r="Q8156" s="10"/>
      <c r="R8156" s="11">
        <v>12431</v>
      </c>
      <c r="S8156" s="24">
        <f>Table1[[#This Row],[Female Voters]]/Table1[[#This Row],[Female Population]]</f>
        <v>0.89392466585662211</v>
      </c>
      <c r="T8156" s="24">
        <f>Table1[[#This Row],[Male Voters]]/Table1[[#This Row],[Male Population]]</f>
        <v>0.93757979855298623</v>
      </c>
      <c r="U8156" s="24">
        <f>Table1[[#This Row],[Total Voters]]/Table1[[#This Row],[Total Population]]</f>
        <v>0.91406505661365267</v>
      </c>
      <c r="V8156" s="24">
        <f>Table1[[#This Row],[Female Ballots]]/Table1[[#This Row],[Female Population]]</f>
        <v>0.78274605103280681</v>
      </c>
      <c r="W8156" s="24">
        <f>Table1[[#This Row],[Male Ballots]]/Table1[[#This Row],[Male Population]]</f>
        <v>0.84962406015037595</v>
      </c>
      <c r="X8156" s="24">
        <f>Table1[[#This Row],[Total Ballots]]/Table1[[#This Row],[Total Population]]</f>
        <v>0.81360036651613321</v>
      </c>
      <c r="Y8156" s="24">
        <f>Table1[[#This Row],[Female Ballots]]/Table1[[#This Row],[Female Voters]]</f>
        <v>0.87562865298355308</v>
      </c>
      <c r="Z8156" s="24">
        <f>Table1[[#This Row],[Male Ballots]]/Table1[[#This Row],[Male Voters]]</f>
        <v>0.90618853079134509</v>
      </c>
      <c r="AA8156" s="24">
        <f>Table1[[#This Row],[Total Ballots]]/Table1[[#This Row],[Total Voters]]</f>
        <v>0.89009021910353714</v>
      </c>
    </row>
    <row r="8157" spans="1:27" x14ac:dyDescent="0.35">
      <c r="A8157" s="8" t="s">
        <v>51</v>
      </c>
      <c r="B8157" s="17">
        <v>2006</v>
      </c>
      <c r="C8157" s="80" t="s">
        <v>82</v>
      </c>
      <c r="D8157" s="17" t="s">
        <v>69</v>
      </c>
      <c r="E8157" s="35" t="s">
        <v>74</v>
      </c>
      <c r="F8157" s="35" t="s">
        <v>78</v>
      </c>
      <c r="G8157" s="51" t="s">
        <v>79</v>
      </c>
      <c r="H8157" s="10">
        <v>150639</v>
      </c>
      <c r="I8157" s="10">
        <v>144075</v>
      </c>
      <c r="J8157" s="53">
        <v>294714</v>
      </c>
      <c r="K8157" s="55">
        <v>99704</v>
      </c>
      <c r="L8157" s="57">
        <v>88613</v>
      </c>
      <c r="M8157" s="57">
        <v>29</v>
      </c>
      <c r="N8157" s="59">
        <v>188346</v>
      </c>
      <c r="O8157" s="61">
        <v>61065</v>
      </c>
      <c r="P8157" s="10">
        <v>55356</v>
      </c>
      <c r="Q8157" s="10">
        <v>7</v>
      </c>
      <c r="R8157" s="11">
        <v>116428</v>
      </c>
      <c r="S8157" s="24">
        <f>Table1[[#This Row],[Female Voters]]/Table1[[#This Row],[Female Population]]</f>
        <v>0.66187375115341973</v>
      </c>
      <c r="T8157" s="24">
        <f>Table1[[#This Row],[Male Voters]]/Table1[[#This Row],[Male Population]]</f>
        <v>0.61504771820232518</v>
      </c>
      <c r="U8157" s="24">
        <f>Table1[[#This Row],[Total Voters]]/Table1[[#This Row],[Total Population]]</f>
        <v>0.63908060017508495</v>
      </c>
      <c r="V8157" s="24">
        <f>Table1[[#This Row],[Female Ballots]]/Table1[[#This Row],[Female Population]]</f>
        <v>0.405373110549061</v>
      </c>
      <c r="W8157" s="24">
        <f>Table1[[#This Row],[Male Ballots]]/Table1[[#This Row],[Male Population]]</f>
        <v>0.38421655387818843</v>
      </c>
      <c r="X8157" s="24">
        <f>Table1[[#This Row],[Total Ballots]]/Table1[[#This Row],[Total Population]]</f>
        <v>0.39505418812815135</v>
      </c>
      <c r="Y8157" s="24">
        <f>Table1[[#This Row],[Female Ballots]]/Table1[[#This Row],[Female Voters]]</f>
        <v>0.61246289015485833</v>
      </c>
      <c r="Z8157" s="24">
        <f>Table1[[#This Row],[Male Ballots]]/Table1[[#This Row],[Male Voters]]</f>
        <v>0.62469389367248596</v>
      </c>
      <c r="AA8157" s="24">
        <f>Table1[[#This Row],[Total Ballots]]/Table1[[#This Row],[Total Voters]]</f>
        <v>0.61816019453558879</v>
      </c>
    </row>
    <row r="8158" spans="1:27" x14ac:dyDescent="0.35">
      <c r="A8158" s="8" t="s">
        <v>51</v>
      </c>
      <c r="B8158" s="17">
        <v>2006</v>
      </c>
      <c r="C8158" s="80" t="s">
        <v>82</v>
      </c>
      <c r="D8158" s="17" t="s">
        <v>69</v>
      </c>
      <c r="E8158" s="35" t="s">
        <v>74</v>
      </c>
      <c r="F8158" s="35" t="s">
        <v>78</v>
      </c>
      <c r="G8158" s="51" t="s">
        <v>62</v>
      </c>
      <c r="H8158" s="10">
        <v>17731</v>
      </c>
      <c r="I8158" s="10">
        <v>17773</v>
      </c>
      <c r="J8158" s="53">
        <v>35504</v>
      </c>
      <c r="K8158" s="55">
        <v>7651</v>
      </c>
      <c r="L8158" s="57">
        <v>6904</v>
      </c>
      <c r="M8158" s="57">
        <v>8</v>
      </c>
      <c r="N8158" s="59">
        <v>14563</v>
      </c>
      <c r="O8158" s="61">
        <v>2430</v>
      </c>
      <c r="P8158" s="10">
        <v>2167</v>
      </c>
      <c r="Q8158" s="10">
        <v>2</v>
      </c>
      <c r="R8158" s="11">
        <v>4599</v>
      </c>
      <c r="S8158" s="24">
        <f>Table1[[#This Row],[Female Voters]]/Table1[[#This Row],[Female Population]]</f>
        <v>0.43150414528227399</v>
      </c>
      <c r="T8158" s="24">
        <f>Table1[[#This Row],[Male Voters]]/Table1[[#This Row],[Male Population]]</f>
        <v>0.3884543971192258</v>
      </c>
      <c r="U8158" s="24">
        <f>Table1[[#This Row],[Total Voters]]/Table1[[#This Row],[Total Population]]</f>
        <v>0.41017913474538081</v>
      </c>
      <c r="V8158" s="24">
        <f>Table1[[#This Row],[Female Ballots]]/Table1[[#This Row],[Female Population]]</f>
        <v>0.13704810783373753</v>
      </c>
      <c r="W8158" s="24">
        <f>Table1[[#This Row],[Male Ballots]]/Table1[[#This Row],[Male Population]]</f>
        <v>0.12192651775164576</v>
      </c>
      <c r="X8158" s="24">
        <f>Table1[[#This Row],[Total Ballots]]/Table1[[#This Row],[Total Population]]</f>
        <v>0.12953470031545741</v>
      </c>
      <c r="Y8158" s="24">
        <f>Table1[[#This Row],[Female Ballots]]/Table1[[#This Row],[Female Voters]]</f>
        <v>0.31760554175924716</v>
      </c>
      <c r="Z8158" s="24">
        <f>Table1[[#This Row],[Male Ballots]]/Table1[[#This Row],[Male Voters]]</f>
        <v>0.3138760139049826</v>
      </c>
      <c r="AA8158" s="24">
        <f>Table1[[#This Row],[Total Ballots]]/Table1[[#This Row],[Total Voters]]</f>
        <v>0.31580031586898305</v>
      </c>
    </row>
    <row r="8159" spans="1:27" x14ac:dyDescent="0.35">
      <c r="A8159" s="8" t="s">
        <v>51</v>
      </c>
      <c r="B8159" s="17">
        <v>2006</v>
      </c>
      <c r="C8159" s="80" t="s">
        <v>82</v>
      </c>
      <c r="D8159" s="17" t="s">
        <v>69</v>
      </c>
      <c r="E8159" s="35" t="s">
        <v>74</v>
      </c>
      <c r="F8159" s="35" t="s">
        <v>78</v>
      </c>
      <c r="G8159" s="51" t="s">
        <v>63</v>
      </c>
      <c r="H8159" s="10">
        <v>26090</v>
      </c>
      <c r="I8159" s="10">
        <v>25582</v>
      </c>
      <c r="J8159" s="53">
        <v>51672</v>
      </c>
      <c r="K8159" s="55">
        <v>14052</v>
      </c>
      <c r="L8159" s="57">
        <v>11753</v>
      </c>
      <c r="M8159" s="57">
        <v>9</v>
      </c>
      <c r="N8159" s="59">
        <v>25814</v>
      </c>
      <c r="O8159" s="61">
        <v>5443</v>
      </c>
      <c r="P8159" s="10">
        <v>4506</v>
      </c>
      <c r="Q8159" s="10">
        <v>1</v>
      </c>
      <c r="R8159" s="11">
        <v>9950</v>
      </c>
      <c r="S8159" s="24">
        <f>Table1[[#This Row],[Female Voters]]/Table1[[#This Row],[Female Population]]</f>
        <v>0.53859716366423915</v>
      </c>
      <c r="T8159" s="24">
        <f>Table1[[#This Row],[Male Voters]]/Table1[[#This Row],[Male Population]]</f>
        <v>0.45942459541865371</v>
      </c>
      <c r="U8159" s="24">
        <f>Table1[[#This Row],[Total Voters]]/Table1[[#This Row],[Total Population]]</f>
        <v>0.49957423749806473</v>
      </c>
      <c r="V8159" s="24">
        <f>Table1[[#This Row],[Female Ballots]]/Table1[[#This Row],[Female Population]]</f>
        <v>0.20862399386738215</v>
      </c>
      <c r="W8159" s="24">
        <f>Table1[[#This Row],[Male Ballots]]/Table1[[#This Row],[Male Population]]</f>
        <v>0.17613947306700023</v>
      </c>
      <c r="X8159" s="24">
        <f>Table1[[#This Row],[Total Ballots]]/Table1[[#This Row],[Total Population]]</f>
        <v>0.19256076792073076</v>
      </c>
      <c r="Y8159" s="24">
        <f>Table1[[#This Row],[Female Ballots]]/Table1[[#This Row],[Female Voters]]</f>
        <v>0.38734699686877311</v>
      </c>
      <c r="Z8159" s="24">
        <f>Table1[[#This Row],[Male Ballots]]/Table1[[#This Row],[Male Voters]]</f>
        <v>0.38339147451714456</v>
      </c>
      <c r="AA8159" s="24">
        <f>Table1[[#This Row],[Total Ballots]]/Table1[[#This Row],[Total Voters]]</f>
        <v>0.3854497559463857</v>
      </c>
    </row>
    <row r="8160" spans="1:27" x14ac:dyDescent="0.35">
      <c r="A8160" s="8" t="s">
        <v>51</v>
      </c>
      <c r="B8160" s="17">
        <v>2006</v>
      </c>
      <c r="C8160" s="80" t="s">
        <v>82</v>
      </c>
      <c r="D8160" s="17" t="s">
        <v>69</v>
      </c>
      <c r="E8160" s="35" t="s">
        <v>74</v>
      </c>
      <c r="F8160" s="35" t="s">
        <v>78</v>
      </c>
      <c r="G8160" s="51" t="s">
        <v>64</v>
      </c>
      <c r="H8160" s="10">
        <v>30421</v>
      </c>
      <c r="I8160" s="10">
        <v>30813</v>
      </c>
      <c r="J8160" s="53">
        <v>61234</v>
      </c>
      <c r="K8160" s="55">
        <v>19263</v>
      </c>
      <c r="L8160" s="57">
        <v>17128</v>
      </c>
      <c r="M8160" s="57">
        <v>6</v>
      </c>
      <c r="N8160" s="59">
        <v>36397</v>
      </c>
      <c r="O8160" s="61">
        <v>9787</v>
      </c>
      <c r="P8160" s="10">
        <v>8891</v>
      </c>
      <c r="Q8160" s="10">
        <v>1</v>
      </c>
      <c r="R8160" s="11">
        <v>18679</v>
      </c>
      <c r="S8160" s="24">
        <f>Table1[[#This Row],[Female Voters]]/Table1[[#This Row],[Female Population]]</f>
        <v>0.6332138982939417</v>
      </c>
      <c r="T8160" s="24">
        <f>Table1[[#This Row],[Male Voters]]/Table1[[#This Row],[Male Population]]</f>
        <v>0.55586927595495406</v>
      </c>
      <c r="U8160" s="24">
        <f>Table1[[#This Row],[Total Voters]]/Table1[[#This Row],[Total Population]]</f>
        <v>0.59439200444197671</v>
      </c>
      <c r="V8160" s="24">
        <f>Table1[[#This Row],[Female Ballots]]/Table1[[#This Row],[Female Population]]</f>
        <v>0.32171854968607211</v>
      </c>
      <c r="W8160" s="24">
        <f>Table1[[#This Row],[Male Ballots]]/Table1[[#This Row],[Male Population]]</f>
        <v>0.28854704183299257</v>
      </c>
      <c r="X8160" s="24">
        <f>Table1[[#This Row],[Total Ballots]]/Table1[[#This Row],[Total Population]]</f>
        <v>0.30504294999510079</v>
      </c>
      <c r="Y8160" s="24">
        <f>Table1[[#This Row],[Female Ballots]]/Table1[[#This Row],[Female Voters]]</f>
        <v>0.50807247053937599</v>
      </c>
      <c r="Z8160" s="24">
        <f>Table1[[#This Row],[Male Ballots]]/Table1[[#This Row],[Male Voters]]</f>
        <v>0.51909154600653895</v>
      </c>
      <c r="AA8160" s="24">
        <f>Table1[[#This Row],[Total Ballots]]/Table1[[#This Row],[Total Voters]]</f>
        <v>0.51320163749759595</v>
      </c>
    </row>
    <row r="8161" spans="1:27" x14ac:dyDescent="0.35">
      <c r="A8161" s="8" t="s">
        <v>51</v>
      </c>
      <c r="B8161" s="17">
        <v>2006</v>
      </c>
      <c r="C8161" s="80" t="s">
        <v>82</v>
      </c>
      <c r="D8161" s="17" t="s">
        <v>69</v>
      </c>
      <c r="E8161" s="35" t="s">
        <v>74</v>
      </c>
      <c r="F8161" s="35" t="s">
        <v>78</v>
      </c>
      <c r="G8161" s="51" t="s">
        <v>65</v>
      </c>
      <c r="H8161" s="10">
        <v>30689</v>
      </c>
      <c r="I8161" s="10">
        <v>30081</v>
      </c>
      <c r="J8161" s="53">
        <v>60770</v>
      </c>
      <c r="K8161" s="55">
        <v>22148</v>
      </c>
      <c r="L8161" s="57">
        <v>20448</v>
      </c>
      <c r="M8161" s="57">
        <v>3</v>
      </c>
      <c r="N8161" s="59">
        <v>42599</v>
      </c>
      <c r="O8161" s="61">
        <v>14256</v>
      </c>
      <c r="P8161" s="10">
        <v>13406</v>
      </c>
      <c r="Q8161" s="10">
        <v>2</v>
      </c>
      <c r="R8161" s="11">
        <v>27664</v>
      </c>
      <c r="S8161" s="24">
        <f>Table1[[#This Row],[Female Voters]]/Table1[[#This Row],[Female Population]]</f>
        <v>0.72169181139822081</v>
      </c>
      <c r="T8161" s="24">
        <f>Table1[[#This Row],[Male Voters]]/Table1[[#This Row],[Male Population]]</f>
        <v>0.67976463548419264</v>
      </c>
      <c r="U8161" s="24">
        <f>Table1[[#This Row],[Total Voters]]/Table1[[#This Row],[Total Population]]</f>
        <v>0.70098732927431295</v>
      </c>
      <c r="V8161" s="24">
        <f>Table1[[#This Row],[Female Ballots]]/Table1[[#This Row],[Female Population]]</f>
        <v>0.46453126527420247</v>
      </c>
      <c r="W8161" s="24">
        <f>Table1[[#This Row],[Male Ballots]]/Table1[[#This Row],[Male Population]]</f>
        <v>0.44566337555267443</v>
      </c>
      <c r="X8161" s="24">
        <f>Table1[[#This Row],[Total Ballots]]/Table1[[#This Row],[Total Population]]</f>
        <v>0.45522461740990622</v>
      </c>
      <c r="Y8161" s="24">
        <f>Table1[[#This Row],[Female Ballots]]/Table1[[#This Row],[Female Voters]]</f>
        <v>0.64366985732346038</v>
      </c>
      <c r="Z8161" s="24">
        <f>Table1[[#This Row],[Male Ballots]]/Table1[[#This Row],[Male Voters]]</f>
        <v>0.65561424100156496</v>
      </c>
      <c r="AA8161" s="24">
        <f>Table1[[#This Row],[Total Ballots]]/Table1[[#This Row],[Total Voters]]</f>
        <v>0.64940491560834757</v>
      </c>
    </row>
    <row r="8162" spans="1:27" x14ac:dyDescent="0.35">
      <c r="A8162" s="8" t="s">
        <v>51</v>
      </c>
      <c r="B8162" s="17">
        <v>2006</v>
      </c>
      <c r="C8162" s="80" t="s">
        <v>82</v>
      </c>
      <c r="D8162" s="17" t="s">
        <v>69</v>
      </c>
      <c r="E8162" s="35" t="s">
        <v>74</v>
      </c>
      <c r="F8162" s="35" t="s">
        <v>78</v>
      </c>
      <c r="G8162" s="51" t="s">
        <v>66</v>
      </c>
      <c r="H8162" s="10">
        <v>22460</v>
      </c>
      <c r="I8162" s="10">
        <v>21506</v>
      </c>
      <c r="J8162" s="53">
        <v>43966</v>
      </c>
      <c r="K8162" s="55">
        <v>18674</v>
      </c>
      <c r="L8162" s="57">
        <v>17318</v>
      </c>
      <c r="M8162" s="57">
        <v>2</v>
      </c>
      <c r="N8162" s="59">
        <v>35994</v>
      </c>
      <c r="O8162" s="61">
        <v>14339</v>
      </c>
      <c r="P8162" s="10">
        <v>13484</v>
      </c>
      <c r="Q8162" s="10">
        <v>1</v>
      </c>
      <c r="R8162" s="11">
        <v>27824</v>
      </c>
      <c r="S8162" s="24">
        <f>Table1[[#This Row],[Female Voters]]/Table1[[#This Row],[Female Population]]</f>
        <v>0.83143365983971507</v>
      </c>
      <c r="T8162" s="24">
        <f>Table1[[#This Row],[Male Voters]]/Table1[[#This Row],[Male Population]]</f>
        <v>0.80526364735422673</v>
      </c>
      <c r="U8162" s="24">
        <f>Table1[[#This Row],[Total Voters]]/Table1[[#This Row],[Total Population]]</f>
        <v>0.81867806941727694</v>
      </c>
      <c r="V8162" s="24">
        <f>Table1[[#This Row],[Female Ballots]]/Table1[[#This Row],[Female Population]]</f>
        <v>0.63842386464826362</v>
      </c>
      <c r="W8162" s="24">
        <f>Table1[[#This Row],[Male Ballots]]/Table1[[#This Row],[Male Population]]</f>
        <v>0.62698781735329678</v>
      </c>
      <c r="X8162" s="24">
        <f>Table1[[#This Row],[Total Ballots]]/Table1[[#This Row],[Total Population]]</f>
        <v>0.63285265887276532</v>
      </c>
      <c r="Y8162" s="24">
        <f>Table1[[#This Row],[Female Ballots]]/Table1[[#This Row],[Female Voters]]</f>
        <v>0.76785905537110422</v>
      </c>
      <c r="Z8162" s="24">
        <f>Table1[[#This Row],[Male Ballots]]/Table1[[#This Row],[Male Voters]]</f>
        <v>0.77861184894329605</v>
      </c>
      <c r="AA8162" s="24">
        <f>Table1[[#This Row],[Total Ballots]]/Table1[[#This Row],[Total Voters]]</f>
        <v>0.77301772517641831</v>
      </c>
    </row>
    <row r="8163" spans="1:27" x14ac:dyDescent="0.35">
      <c r="A8163" s="8" t="s">
        <v>51</v>
      </c>
      <c r="B8163" s="17">
        <v>2006</v>
      </c>
      <c r="C8163" s="80" t="s">
        <v>82</v>
      </c>
      <c r="D8163" s="17" t="s">
        <v>69</v>
      </c>
      <c r="E8163" s="35" t="s">
        <v>74</v>
      </c>
      <c r="F8163" s="35" t="s">
        <v>78</v>
      </c>
      <c r="G8163" s="51" t="s">
        <v>67</v>
      </c>
      <c r="H8163" s="10">
        <v>23248</v>
      </c>
      <c r="I8163" s="10">
        <v>18320</v>
      </c>
      <c r="J8163" s="53">
        <v>41568</v>
      </c>
      <c r="K8163" s="55">
        <v>17916</v>
      </c>
      <c r="L8163" s="57">
        <v>15062</v>
      </c>
      <c r="M8163" s="57">
        <v>1</v>
      </c>
      <c r="N8163" s="59">
        <v>32979</v>
      </c>
      <c r="O8163" s="61">
        <v>14810</v>
      </c>
      <c r="P8163" s="10">
        <v>12902</v>
      </c>
      <c r="Q8163" s="10"/>
      <c r="R8163" s="11">
        <v>27712</v>
      </c>
      <c r="S8163" s="24">
        <f>Table1[[#This Row],[Female Voters]]/Table1[[#This Row],[Female Population]]</f>
        <v>0.77064693737095669</v>
      </c>
      <c r="T8163" s="24">
        <f>Table1[[#This Row],[Male Voters]]/Table1[[#This Row],[Male Population]]</f>
        <v>0.8221615720524017</v>
      </c>
      <c r="U8163" s="24">
        <f>Table1[[#This Row],[Total Voters]]/Table1[[#This Row],[Total Population]]</f>
        <v>0.79337471131639725</v>
      </c>
      <c r="V8163" s="24">
        <f>Table1[[#This Row],[Female Ballots]]/Table1[[#This Row],[Female Population]]</f>
        <v>0.63704404679972471</v>
      </c>
      <c r="W8163" s="24">
        <f>Table1[[#This Row],[Male Ballots]]/Table1[[#This Row],[Male Population]]</f>
        <v>0.70425764192139739</v>
      </c>
      <c r="X8163" s="24">
        <f>Table1[[#This Row],[Total Ballots]]/Table1[[#This Row],[Total Population]]</f>
        <v>0.66666666666666663</v>
      </c>
      <c r="Y8163" s="24">
        <f>Table1[[#This Row],[Female Ballots]]/Table1[[#This Row],[Female Voters]]</f>
        <v>0.82663540968966287</v>
      </c>
      <c r="Z8163" s="24">
        <f>Table1[[#This Row],[Male Ballots]]/Table1[[#This Row],[Male Voters]]</f>
        <v>0.8565927499668039</v>
      </c>
      <c r="AA8163" s="24">
        <f>Table1[[#This Row],[Total Ballots]]/Table1[[#This Row],[Total Voters]]</f>
        <v>0.84029230722581039</v>
      </c>
    </row>
    <row r="8164" spans="1:27" x14ac:dyDescent="0.35">
      <c r="A8164" s="8" t="s">
        <v>25</v>
      </c>
      <c r="B8164" s="17">
        <v>2006</v>
      </c>
      <c r="C8164" s="80" t="s">
        <v>82</v>
      </c>
      <c r="D8164" s="17"/>
      <c r="E8164" s="35" t="s">
        <v>74</v>
      </c>
      <c r="F8164" s="35" t="s">
        <v>78</v>
      </c>
      <c r="G8164" s="51" t="s">
        <v>79</v>
      </c>
      <c r="H8164" s="10">
        <v>1638</v>
      </c>
      <c r="I8164" s="10">
        <v>1592</v>
      </c>
      <c r="J8164" s="53">
        <v>3230</v>
      </c>
      <c r="K8164" s="55">
        <v>1291</v>
      </c>
      <c r="L8164" s="57">
        <v>1162</v>
      </c>
      <c r="M8164" s="57"/>
      <c r="N8164" s="59">
        <v>2453</v>
      </c>
      <c r="O8164" s="61">
        <v>1055</v>
      </c>
      <c r="P8164" s="10">
        <v>930</v>
      </c>
      <c r="Q8164" s="10"/>
      <c r="R8164" s="11">
        <v>1985</v>
      </c>
      <c r="S8164" s="24">
        <f>Table1[[#This Row],[Female Voters]]/Table1[[#This Row],[Female Population]]</f>
        <v>0.78815628815628813</v>
      </c>
      <c r="T8164" s="24">
        <f>Table1[[#This Row],[Male Voters]]/Table1[[#This Row],[Male Population]]</f>
        <v>0.72989949748743721</v>
      </c>
      <c r="U8164" s="24">
        <f>Table1[[#This Row],[Total Voters]]/Table1[[#This Row],[Total Population]]</f>
        <v>0.75944272445820438</v>
      </c>
      <c r="V8164" s="24">
        <f>Table1[[#This Row],[Female Ballots]]/Table1[[#This Row],[Female Population]]</f>
        <v>0.64407814407814412</v>
      </c>
      <c r="W8164" s="24">
        <f>Table1[[#This Row],[Male Ballots]]/Table1[[#This Row],[Male Population]]</f>
        <v>0.58417085427135673</v>
      </c>
      <c r="X8164" s="24">
        <f>Table1[[#This Row],[Total Ballots]]/Table1[[#This Row],[Total Population]]</f>
        <v>0.61455108359133126</v>
      </c>
      <c r="Y8164" s="24">
        <f>Table1[[#This Row],[Female Ballots]]/Table1[[#This Row],[Female Voters]]</f>
        <v>0.81719597211463979</v>
      </c>
      <c r="Z8164" s="24">
        <f>Table1[[#This Row],[Male Ballots]]/Table1[[#This Row],[Male Voters]]</f>
        <v>0.80034423407917388</v>
      </c>
      <c r="AA8164" s="24">
        <f>Table1[[#This Row],[Total Ballots]]/Table1[[#This Row],[Total Voters]]</f>
        <v>0.80921320831634735</v>
      </c>
    </row>
    <row r="8165" spans="1:27" x14ac:dyDescent="0.35">
      <c r="A8165" s="8" t="s">
        <v>25</v>
      </c>
      <c r="B8165" s="17">
        <v>2006</v>
      </c>
      <c r="C8165" s="80" t="s">
        <v>82</v>
      </c>
      <c r="D8165" s="17"/>
      <c r="E8165" s="35" t="s">
        <v>74</v>
      </c>
      <c r="F8165" s="35" t="s">
        <v>78</v>
      </c>
      <c r="G8165" s="51" t="s">
        <v>62</v>
      </c>
      <c r="H8165" s="10">
        <v>124</v>
      </c>
      <c r="I8165" s="10">
        <v>136</v>
      </c>
      <c r="J8165" s="53">
        <v>260</v>
      </c>
      <c r="K8165" s="55">
        <v>86</v>
      </c>
      <c r="L8165" s="57">
        <v>75</v>
      </c>
      <c r="M8165" s="57"/>
      <c r="N8165" s="59">
        <v>161</v>
      </c>
      <c r="O8165" s="61">
        <v>46</v>
      </c>
      <c r="P8165" s="10">
        <v>35</v>
      </c>
      <c r="Q8165" s="10"/>
      <c r="R8165" s="11">
        <v>81</v>
      </c>
      <c r="S8165" s="24">
        <f>Table1[[#This Row],[Female Voters]]/Table1[[#This Row],[Female Population]]</f>
        <v>0.69354838709677424</v>
      </c>
      <c r="T8165" s="24">
        <f>Table1[[#This Row],[Male Voters]]/Table1[[#This Row],[Male Population]]</f>
        <v>0.55147058823529416</v>
      </c>
      <c r="U8165" s="24">
        <f>Table1[[#This Row],[Total Voters]]/Table1[[#This Row],[Total Population]]</f>
        <v>0.61923076923076925</v>
      </c>
      <c r="V8165" s="24">
        <f>Table1[[#This Row],[Female Ballots]]/Table1[[#This Row],[Female Population]]</f>
        <v>0.37096774193548387</v>
      </c>
      <c r="W8165" s="24">
        <f>Table1[[#This Row],[Male Ballots]]/Table1[[#This Row],[Male Population]]</f>
        <v>0.25735294117647056</v>
      </c>
      <c r="X8165" s="24">
        <f>Table1[[#This Row],[Total Ballots]]/Table1[[#This Row],[Total Population]]</f>
        <v>0.31153846153846154</v>
      </c>
      <c r="Y8165" s="24">
        <f>Table1[[#This Row],[Female Ballots]]/Table1[[#This Row],[Female Voters]]</f>
        <v>0.53488372093023251</v>
      </c>
      <c r="Z8165" s="24">
        <f>Table1[[#This Row],[Male Ballots]]/Table1[[#This Row],[Male Voters]]</f>
        <v>0.46666666666666667</v>
      </c>
      <c r="AA8165" s="24">
        <f>Table1[[#This Row],[Total Ballots]]/Table1[[#This Row],[Total Voters]]</f>
        <v>0.50310559006211175</v>
      </c>
    </row>
    <row r="8166" spans="1:27" x14ac:dyDescent="0.35">
      <c r="A8166" s="8" t="s">
        <v>25</v>
      </c>
      <c r="B8166" s="17">
        <v>2006</v>
      </c>
      <c r="C8166" s="80" t="s">
        <v>82</v>
      </c>
      <c r="D8166" s="17"/>
      <c r="E8166" s="35" t="s">
        <v>74</v>
      </c>
      <c r="F8166" s="35" t="s">
        <v>78</v>
      </c>
      <c r="G8166" s="51" t="s">
        <v>63</v>
      </c>
      <c r="H8166" s="10">
        <v>160</v>
      </c>
      <c r="I8166" s="10">
        <v>182</v>
      </c>
      <c r="J8166" s="53">
        <v>342</v>
      </c>
      <c r="K8166" s="55">
        <v>106</v>
      </c>
      <c r="L8166" s="57">
        <v>116</v>
      </c>
      <c r="M8166" s="57"/>
      <c r="N8166" s="59">
        <v>222</v>
      </c>
      <c r="O8166" s="61">
        <v>56</v>
      </c>
      <c r="P8166" s="10">
        <v>51</v>
      </c>
      <c r="Q8166" s="10"/>
      <c r="R8166" s="11">
        <v>107</v>
      </c>
      <c r="S8166" s="24">
        <f>Table1[[#This Row],[Female Voters]]/Table1[[#This Row],[Female Population]]</f>
        <v>0.66249999999999998</v>
      </c>
      <c r="T8166" s="24">
        <f>Table1[[#This Row],[Male Voters]]/Table1[[#This Row],[Male Population]]</f>
        <v>0.63736263736263732</v>
      </c>
      <c r="U8166" s="24">
        <f>Table1[[#This Row],[Total Voters]]/Table1[[#This Row],[Total Population]]</f>
        <v>0.64912280701754388</v>
      </c>
      <c r="V8166" s="24">
        <f>Table1[[#This Row],[Female Ballots]]/Table1[[#This Row],[Female Population]]</f>
        <v>0.35</v>
      </c>
      <c r="W8166" s="24">
        <f>Table1[[#This Row],[Male Ballots]]/Table1[[#This Row],[Male Population]]</f>
        <v>0.28021978021978022</v>
      </c>
      <c r="X8166" s="24">
        <f>Table1[[#This Row],[Total Ballots]]/Table1[[#This Row],[Total Population]]</f>
        <v>0.3128654970760234</v>
      </c>
      <c r="Y8166" s="24">
        <f>Table1[[#This Row],[Female Ballots]]/Table1[[#This Row],[Female Voters]]</f>
        <v>0.52830188679245282</v>
      </c>
      <c r="Z8166" s="24">
        <f>Table1[[#This Row],[Male Ballots]]/Table1[[#This Row],[Male Voters]]</f>
        <v>0.43965517241379309</v>
      </c>
      <c r="AA8166" s="24">
        <f>Table1[[#This Row],[Total Ballots]]/Table1[[#This Row],[Total Voters]]</f>
        <v>0.481981981981982</v>
      </c>
    </row>
    <row r="8167" spans="1:27" x14ac:dyDescent="0.35">
      <c r="A8167" s="8" t="s">
        <v>25</v>
      </c>
      <c r="B8167" s="17">
        <v>2006</v>
      </c>
      <c r="C8167" s="80" t="s">
        <v>82</v>
      </c>
      <c r="D8167" s="17"/>
      <c r="E8167" s="35" t="s">
        <v>74</v>
      </c>
      <c r="F8167" s="35" t="s">
        <v>78</v>
      </c>
      <c r="G8167" s="51" t="s">
        <v>64</v>
      </c>
      <c r="H8167" s="10">
        <v>250</v>
      </c>
      <c r="I8167" s="10">
        <v>241</v>
      </c>
      <c r="J8167" s="53">
        <v>491</v>
      </c>
      <c r="K8167" s="55">
        <v>177</v>
      </c>
      <c r="L8167" s="57">
        <v>145</v>
      </c>
      <c r="M8167" s="57"/>
      <c r="N8167" s="59">
        <v>322</v>
      </c>
      <c r="O8167" s="61">
        <v>129</v>
      </c>
      <c r="P8167" s="10">
        <v>105</v>
      </c>
      <c r="Q8167" s="10"/>
      <c r="R8167" s="11">
        <v>234</v>
      </c>
      <c r="S8167" s="24">
        <f>Table1[[#This Row],[Female Voters]]/Table1[[#This Row],[Female Population]]</f>
        <v>0.70799999999999996</v>
      </c>
      <c r="T8167" s="24">
        <f>Table1[[#This Row],[Male Voters]]/Table1[[#This Row],[Male Population]]</f>
        <v>0.60165975103734437</v>
      </c>
      <c r="U8167" s="24">
        <f>Table1[[#This Row],[Total Voters]]/Table1[[#This Row],[Total Population]]</f>
        <v>0.65580448065173114</v>
      </c>
      <c r="V8167" s="24">
        <f>Table1[[#This Row],[Female Ballots]]/Table1[[#This Row],[Female Population]]</f>
        <v>0.51600000000000001</v>
      </c>
      <c r="W8167" s="24">
        <f>Table1[[#This Row],[Male Ballots]]/Table1[[#This Row],[Male Population]]</f>
        <v>0.43568464730290457</v>
      </c>
      <c r="X8167" s="24">
        <f>Table1[[#This Row],[Total Ballots]]/Table1[[#This Row],[Total Population]]</f>
        <v>0.47657841140529533</v>
      </c>
      <c r="Y8167" s="24">
        <f>Table1[[#This Row],[Female Ballots]]/Table1[[#This Row],[Female Voters]]</f>
        <v>0.72881355932203384</v>
      </c>
      <c r="Z8167" s="24">
        <f>Table1[[#This Row],[Male Ballots]]/Table1[[#This Row],[Male Voters]]</f>
        <v>0.72413793103448276</v>
      </c>
      <c r="AA8167" s="24">
        <f>Table1[[#This Row],[Total Ballots]]/Table1[[#This Row],[Total Voters]]</f>
        <v>0.72670807453416153</v>
      </c>
    </row>
    <row r="8168" spans="1:27" x14ac:dyDescent="0.35">
      <c r="A8168" s="8" t="s">
        <v>25</v>
      </c>
      <c r="B8168" s="17">
        <v>2006</v>
      </c>
      <c r="C8168" s="80" t="s">
        <v>82</v>
      </c>
      <c r="D8168" s="17"/>
      <c r="E8168" s="35" t="s">
        <v>74</v>
      </c>
      <c r="F8168" s="35" t="s">
        <v>78</v>
      </c>
      <c r="G8168" s="51" t="s">
        <v>65</v>
      </c>
      <c r="H8168" s="10">
        <v>338</v>
      </c>
      <c r="I8168" s="10">
        <v>337</v>
      </c>
      <c r="J8168" s="53">
        <v>675</v>
      </c>
      <c r="K8168" s="55">
        <v>263</v>
      </c>
      <c r="L8168" s="57">
        <v>224</v>
      </c>
      <c r="M8168" s="57"/>
      <c r="N8168" s="59">
        <v>487</v>
      </c>
      <c r="O8168" s="61">
        <v>220</v>
      </c>
      <c r="P8168" s="10">
        <v>186</v>
      </c>
      <c r="Q8168" s="10"/>
      <c r="R8168" s="11">
        <v>406</v>
      </c>
      <c r="S8168" s="24">
        <f>Table1[[#This Row],[Female Voters]]/Table1[[#This Row],[Female Population]]</f>
        <v>0.77810650887573962</v>
      </c>
      <c r="T8168" s="24">
        <f>Table1[[#This Row],[Male Voters]]/Table1[[#This Row],[Male Population]]</f>
        <v>0.66468842729970323</v>
      </c>
      <c r="U8168" s="24">
        <f>Table1[[#This Row],[Total Voters]]/Table1[[#This Row],[Total Population]]</f>
        <v>0.7214814814814815</v>
      </c>
      <c r="V8168" s="24">
        <f>Table1[[#This Row],[Female Ballots]]/Table1[[#This Row],[Female Population]]</f>
        <v>0.65088757396449703</v>
      </c>
      <c r="W8168" s="24">
        <f>Table1[[#This Row],[Male Ballots]]/Table1[[#This Row],[Male Population]]</f>
        <v>0.55192878338278928</v>
      </c>
      <c r="X8168" s="24">
        <f>Table1[[#This Row],[Total Ballots]]/Table1[[#This Row],[Total Population]]</f>
        <v>0.60148148148148151</v>
      </c>
      <c r="Y8168" s="24">
        <f>Table1[[#This Row],[Female Ballots]]/Table1[[#This Row],[Female Voters]]</f>
        <v>0.83650190114068446</v>
      </c>
      <c r="Z8168" s="24">
        <f>Table1[[#This Row],[Male Ballots]]/Table1[[#This Row],[Male Voters]]</f>
        <v>0.8303571428571429</v>
      </c>
      <c r="AA8168" s="24">
        <f>Table1[[#This Row],[Total Ballots]]/Table1[[#This Row],[Total Voters]]</f>
        <v>0.83367556468172488</v>
      </c>
    </row>
    <row r="8169" spans="1:27" x14ac:dyDescent="0.35">
      <c r="A8169" s="8" t="s">
        <v>25</v>
      </c>
      <c r="B8169" s="17">
        <v>2006</v>
      </c>
      <c r="C8169" s="80" t="s">
        <v>82</v>
      </c>
      <c r="D8169" s="17"/>
      <c r="E8169" s="35" t="s">
        <v>74</v>
      </c>
      <c r="F8169" s="35" t="s">
        <v>78</v>
      </c>
      <c r="G8169" s="51" t="s">
        <v>66</v>
      </c>
      <c r="H8169" s="10">
        <v>314</v>
      </c>
      <c r="I8169" s="10">
        <v>314</v>
      </c>
      <c r="J8169" s="53">
        <v>628</v>
      </c>
      <c r="K8169" s="55">
        <v>292</v>
      </c>
      <c r="L8169" s="57">
        <v>263</v>
      </c>
      <c r="M8169" s="57"/>
      <c r="N8169" s="59">
        <v>555</v>
      </c>
      <c r="O8169" s="61">
        <v>267</v>
      </c>
      <c r="P8169" s="10">
        <v>235</v>
      </c>
      <c r="Q8169" s="10"/>
      <c r="R8169" s="11">
        <v>502</v>
      </c>
      <c r="S8169" s="24">
        <f>Table1[[#This Row],[Female Voters]]/Table1[[#This Row],[Female Population]]</f>
        <v>0.92993630573248409</v>
      </c>
      <c r="T8169" s="24">
        <f>Table1[[#This Row],[Male Voters]]/Table1[[#This Row],[Male Population]]</f>
        <v>0.83757961783439494</v>
      </c>
      <c r="U8169" s="24">
        <f>Table1[[#This Row],[Total Voters]]/Table1[[#This Row],[Total Population]]</f>
        <v>0.88375796178343946</v>
      </c>
      <c r="V8169" s="24">
        <f>Table1[[#This Row],[Female Ballots]]/Table1[[#This Row],[Female Population]]</f>
        <v>0.85031847133757965</v>
      </c>
      <c r="W8169" s="24">
        <f>Table1[[#This Row],[Male Ballots]]/Table1[[#This Row],[Male Population]]</f>
        <v>0.74840764331210186</v>
      </c>
      <c r="X8169" s="24">
        <f>Table1[[#This Row],[Total Ballots]]/Table1[[#This Row],[Total Population]]</f>
        <v>0.79936305732484081</v>
      </c>
      <c r="Y8169" s="24">
        <f>Table1[[#This Row],[Female Ballots]]/Table1[[#This Row],[Female Voters]]</f>
        <v>0.91438356164383561</v>
      </c>
      <c r="Z8169" s="24">
        <f>Table1[[#This Row],[Male Ballots]]/Table1[[#This Row],[Male Voters]]</f>
        <v>0.89353612167300378</v>
      </c>
      <c r="AA8169" s="24">
        <f>Table1[[#This Row],[Total Ballots]]/Table1[[#This Row],[Total Voters]]</f>
        <v>0.90450450450450448</v>
      </c>
    </row>
    <row r="8170" spans="1:27" x14ac:dyDescent="0.35">
      <c r="A8170" s="8" t="s">
        <v>25</v>
      </c>
      <c r="B8170" s="17">
        <v>2006</v>
      </c>
      <c r="C8170" s="80" t="s">
        <v>82</v>
      </c>
      <c r="D8170" s="17"/>
      <c r="E8170" s="35" t="s">
        <v>74</v>
      </c>
      <c r="F8170" s="35" t="s">
        <v>78</v>
      </c>
      <c r="G8170" s="51" t="s">
        <v>67</v>
      </c>
      <c r="H8170" s="10">
        <v>452</v>
      </c>
      <c r="I8170" s="10">
        <v>382</v>
      </c>
      <c r="J8170" s="53">
        <v>834</v>
      </c>
      <c r="K8170" s="55">
        <v>367</v>
      </c>
      <c r="L8170" s="57">
        <v>339</v>
      </c>
      <c r="M8170" s="57"/>
      <c r="N8170" s="59">
        <v>706</v>
      </c>
      <c r="O8170" s="61">
        <v>337</v>
      </c>
      <c r="P8170" s="10">
        <v>318</v>
      </c>
      <c r="Q8170" s="10"/>
      <c r="R8170" s="11">
        <v>655</v>
      </c>
      <c r="S8170" s="24">
        <f>Table1[[#This Row],[Female Voters]]/Table1[[#This Row],[Female Population]]</f>
        <v>0.81194690265486724</v>
      </c>
      <c r="T8170" s="24">
        <f>Table1[[#This Row],[Male Voters]]/Table1[[#This Row],[Male Population]]</f>
        <v>0.88743455497382195</v>
      </c>
      <c r="U8170" s="24">
        <f>Table1[[#This Row],[Total Voters]]/Table1[[#This Row],[Total Population]]</f>
        <v>0.84652278177458029</v>
      </c>
      <c r="V8170" s="24">
        <f>Table1[[#This Row],[Female Ballots]]/Table1[[#This Row],[Female Population]]</f>
        <v>0.74557522123893805</v>
      </c>
      <c r="W8170" s="24">
        <f>Table1[[#This Row],[Male Ballots]]/Table1[[#This Row],[Male Population]]</f>
        <v>0.83246073298429324</v>
      </c>
      <c r="X8170" s="24">
        <f>Table1[[#This Row],[Total Ballots]]/Table1[[#This Row],[Total Population]]</f>
        <v>0.78537170263788969</v>
      </c>
      <c r="Y8170" s="24">
        <f>Table1[[#This Row],[Female Ballots]]/Table1[[#This Row],[Female Voters]]</f>
        <v>0.91825613079019075</v>
      </c>
      <c r="Z8170" s="24">
        <f>Table1[[#This Row],[Male Ballots]]/Table1[[#This Row],[Male Voters]]</f>
        <v>0.93805309734513276</v>
      </c>
      <c r="AA8170" s="24">
        <f>Table1[[#This Row],[Total Ballots]]/Table1[[#This Row],[Total Voters]]</f>
        <v>0.92776203966005666</v>
      </c>
    </row>
    <row r="8171" spans="1:27" x14ac:dyDescent="0.35">
      <c r="A8171" s="8" t="s">
        <v>46</v>
      </c>
      <c r="B8171" s="17">
        <v>2006</v>
      </c>
      <c r="C8171" s="80" t="s">
        <v>82</v>
      </c>
      <c r="D8171" s="17" t="s">
        <v>69</v>
      </c>
      <c r="E8171" s="35" t="s">
        <v>74</v>
      </c>
      <c r="F8171" s="35" t="s">
        <v>78</v>
      </c>
      <c r="G8171" s="51" t="s">
        <v>79</v>
      </c>
      <c r="H8171" s="10">
        <v>37772</v>
      </c>
      <c r="I8171" s="10">
        <v>36430</v>
      </c>
      <c r="J8171" s="53">
        <v>74202</v>
      </c>
      <c r="K8171" s="55">
        <v>27742</v>
      </c>
      <c r="L8171" s="57">
        <v>24813</v>
      </c>
      <c r="M8171" s="57">
        <v>2</v>
      </c>
      <c r="N8171" s="59">
        <v>52557</v>
      </c>
      <c r="O8171" s="61">
        <v>16557</v>
      </c>
      <c r="P8171" s="10">
        <v>14797</v>
      </c>
      <c r="Q8171" s="10">
        <v>1</v>
      </c>
      <c r="R8171" s="11">
        <v>31355</v>
      </c>
      <c r="S8171" s="24">
        <f>Table1[[#This Row],[Female Voters]]/Table1[[#This Row],[Female Population]]</f>
        <v>0.73445938790638565</v>
      </c>
      <c r="T8171" s="24">
        <f>Table1[[#This Row],[Male Voters]]/Table1[[#This Row],[Male Population]]</f>
        <v>0.68111446609936865</v>
      </c>
      <c r="U8171" s="24">
        <f>Table1[[#This Row],[Total Voters]]/Table1[[#This Row],[Total Population]]</f>
        <v>0.70829627233767289</v>
      </c>
      <c r="V8171" s="24">
        <f>Table1[[#This Row],[Female Ballots]]/Table1[[#This Row],[Female Population]]</f>
        <v>0.43834056973419466</v>
      </c>
      <c r="W8171" s="24">
        <f>Table1[[#This Row],[Male Ballots]]/Table1[[#This Row],[Male Population]]</f>
        <v>0.40617622838320067</v>
      </c>
      <c r="X8171" s="24">
        <f>Table1[[#This Row],[Total Ballots]]/Table1[[#This Row],[Total Population]]</f>
        <v>0.42256273415810897</v>
      </c>
      <c r="Y8171" s="24">
        <f>Table1[[#This Row],[Female Ballots]]/Table1[[#This Row],[Female Voters]]</f>
        <v>0.59682070506812779</v>
      </c>
      <c r="Z8171" s="24">
        <f>Table1[[#This Row],[Male Ballots]]/Table1[[#This Row],[Male Voters]]</f>
        <v>0.59634062789666709</v>
      </c>
      <c r="AA8171" s="24">
        <f>Table1[[#This Row],[Total Ballots]]/Table1[[#This Row],[Total Voters]]</f>
        <v>0.59659036855223857</v>
      </c>
    </row>
    <row r="8172" spans="1:27" x14ac:dyDescent="0.35">
      <c r="A8172" s="8" t="s">
        <v>46</v>
      </c>
      <c r="B8172" s="17">
        <v>2006</v>
      </c>
      <c r="C8172" s="80" t="s">
        <v>82</v>
      </c>
      <c r="D8172" s="17" t="s">
        <v>69</v>
      </c>
      <c r="E8172" s="35" t="s">
        <v>74</v>
      </c>
      <c r="F8172" s="35" t="s">
        <v>78</v>
      </c>
      <c r="G8172" s="51" t="s">
        <v>62</v>
      </c>
      <c r="H8172" s="10">
        <v>4271</v>
      </c>
      <c r="I8172" s="10">
        <v>4343</v>
      </c>
      <c r="J8172" s="53">
        <v>8614</v>
      </c>
      <c r="K8172" s="55">
        <v>2102</v>
      </c>
      <c r="L8172" s="57">
        <v>1888</v>
      </c>
      <c r="M8172" s="57"/>
      <c r="N8172" s="59">
        <v>3990</v>
      </c>
      <c r="O8172" s="61">
        <v>751</v>
      </c>
      <c r="P8172" s="10">
        <v>628</v>
      </c>
      <c r="Q8172" s="10"/>
      <c r="R8172" s="11">
        <v>1379</v>
      </c>
      <c r="S8172" s="24">
        <f>Table1[[#This Row],[Female Voters]]/Table1[[#This Row],[Female Population]]</f>
        <v>0.49215640365254038</v>
      </c>
      <c r="T8172" s="24">
        <f>Table1[[#This Row],[Male Voters]]/Table1[[#This Row],[Male Population]]</f>
        <v>0.43472254202164401</v>
      </c>
      <c r="U8172" s="24">
        <f>Table1[[#This Row],[Total Voters]]/Table1[[#This Row],[Total Population]]</f>
        <v>0.46319944276758762</v>
      </c>
      <c r="V8172" s="24">
        <f>Table1[[#This Row],[Female Ballots]]/Table1[[#This Row],[Female Population]]</f>
        <v>0.17583704050573637</v>
      </c>
      <c r="W8172" s="24">
        <f>Table1[[#This Row],[Male Ballots]]/Table1[[#This Row],[Male Population]]</f>
        <v>0.14460050656228413</v>
      </c>
      <c r="X8172" s="24">
        <f>Table1[[#This Row],[Total Ballots]]/Table1[[#This Row],[Total Population]]</f>
        <v>0.16008822846528906</v>
      </c>
      <c r="Y8172" s="24">
        <f>Table1[[#This Row],[Female Ballots]]/Table1[[#This Row],[Female Voters]]</f>
        <v>0.35727878211227404</v>
      </c>
      <c r="Z8172" s="24">
        <f>Table1[[#This Row],[Male Ballots]]/Table1[[#This Row],[Male Voters]]</f>
        <v>0.3326271186440678</v>
      </c>
      <c r="AA8172" s="24">
        <f>Table1[[#This Row],[Total Ballots]]/Table1[[#This Row],[Total Voters]]</f>
        <v>0.34561403508771932</v>
      </c>
    </row>
    <row r="8173" spans="1:27" x14ac:dyDescent="0.35">
      <c r="A8173" s="8" t="s">
        <v>46</v>
      </c>
      <c r="B8173" s="17">
        <v>2006</v>
      </c>
      <c r="C8173" s="80" t="s">
        <v>82</v>
      </c>
      <c r="D8173" s="17" t="s">
        <v>69</v>
      </c>
      <c r="E8173" s="35" t="s">
        <v>74</v>
      </c>
      <c r="F8173" s="35" t="s">
        <v>78</v>
      </c>
      <c r="G8173" s="51" t="s">
        <v>63</v>
      </c>
      <c r="H8173" s="10">
        <v>5582</v>
      </c>
      <c r="I8173" s="10">
        <v>5563</v>
      </c>
      <c r="J8173" s="53">
        <v>11145</v>
      </c>
      <c r="K8173" s="55">
        <v>3544</v>
      </c>
      <c r="L8173" s="57">
        <v>3098</v>
      </c>
      <c r="M8173" s="57"/>
      <c r="N8173" s="59">
        <v>6642</v>
      </c>
      <c r="O8173" s="61">
        <v>1290</v>
      </c>
      <c r="P8173" s="10">
        <v>1091</v>
      </c>
      <c r="Q8173" s="10"/>
      <c r="R8173" s="11">
        <v>2381</v>
      </c>
      <c r="S8173" s="24">
        <f>Table1[[#This Row],[Female Voters]]/Table1[[#This Row],[Female Population]]</f>
        <v>0.63489788606234321</v>
      </c>
      <c r="T8173" s="24">
        <f>Table1[[#This Row],[Male Voters]]/Table1[[#This Row],[Male Population]]</f>
        <v>0.55689376235843968</v>
      </c>
      <c r="U8173" s="24">
        <f>Table1[[#This Row],[Total Voters]]/Table1[[#This Row],[Total Population]]</f>
        <v>0.59596231493943475</v>
      </c>
      <c r="V8173" s="24">
        <f>Table1[[#This Row],[Female Ballots]]/Table1[[#This Row],[Female Population]]</f>
        <v>0.23109996417054818</v>
      </c>
      <c r="W8173" s="24">
        <f>Table1[[#This Row],[Male Ballots]]/Table1[[#This Row],[Male Population]]</f>
        <v>0.1961172029480496</v>
      </c>
      <c r="X8173" s="24">
        <f>Table1[[#This Row],[Total Ballots]]/Table1[[#This Row],[Total Population]]</f>
        <v>0.21363840287124272</v>
      </c>
      <c r="Y8173" s="24">
        <f>Table1[[#This Row],[Female Ballots]]/Table1[[#This Row],[Female Voters]]</f>
        <v>0.36399548532731379</v>
      </c>
      <c r="Z8173" s="24">
        <f>Table1[[#This Row],[Male Ballots]]/Table1[[#This Row],[Male Voters]]</f>
        <v>0.35216268560361524</v>
      </c>
      <c r="AA8173" s="24">
        <f>Table1[[#This Row],[Total Ballots]]/Table1[[#This Row],[Total Voters]]</f>
        <v>0.35847636254140319</v>
      </c>
    </row>
    <row r="8174" spans="1:27" x14ac:dyDescent="0.35">
      <c r="A8174" s="8" t="s">
        <v>46</v>
      </c>
      <c r="B8174" s="17">
        <v>2006</v>
      </c>
      <c r="C8174" s="80" t="s">
        <v>82</v>
      </c>
      <c r="D8174" s="17" t="s">
        <v>69</v>
      </c>
      <c r="E8174" s="35" t="s">
        <v>74</v>
      </c>
      <c r="F8174" s="35" t="s">
        <v>78</v>
      </c>
      <c r="G8174" s="51" t="s">
        <v>64</v>
      </c>
      <c r="H8174" s="10">
        <v>6667</v>
      </c>
      <c r="I8174" s="10">
        <v>6731</v>
      </c>
      <c r="J8174" s="53">
        <v>13398</v>
      </c>
      <c r="K8174" s="55">
        <v>4537</v>
      </c>
      <c r="L8174" s="57">
        <v>3991</v>
      </c>
      <c r="M8174" s="57"/>
      <c r="N8174" s="59">
        <v>8528</v>
      </c>
      <c r="O8174" s="61">
        <v>2102</v>
      </c>
      <c r="P8174" s="10">
        <v>1831</v>
      </c>
      <c r="Q8174" s="10"/>
      <c r="R8174" s="11">
        <v>3933</v>
      </c>
      <c r="S8174" s="24">
        <f>Table1[[#This Row],[Female Voters]]/Table1[[#This Row],[Female Population]]</f>
        <v>0.68051597420128995</v>
      </c>
      <c r="T8174" s="24">
        <f>Table1[[#This Row],[Male Voters]]/Table1[[#This Row],[Male Population]]</f>
        <v>0.59292824246025855</v>
      </c>
      <c r="U8174" s="24">
        <f>Table1[[#This Row],[Total Voters]]/Table1[[#This Row],[Total Population]]</f>
        <v>0.63651291237498131</v>
      </c>
      <c r="V8174" s="24">
        <f>Table1[[#This Row],[Female Ballots]]/Table1[[#This Row],[Female Population]]</f>
        <v>0.31528423578821058</v>
      </c>
      <c r="W8174" s="24">
        <f>Table1[[#This Row],[Male Ballots]]/Table1[[#This Row],[Male Population]]</f>
        <v>0.27202495914425789</v>
      </c>
      <c r="X8174" s="24">
        <f>Table1[[#This Row],[Total Ballots]]/Table1[[#This Row],[Total Population]]</f>
        <v>0.29355127630989702</v>
      </c>
      <c r="Y8174" s="24">
        <f>Table1[[#This Row],[Female Ballots]]/Table1[[#This Row],[Female Voters]]</f>
        <v>0.46330174123870399</v>
      </c>
      <c r="Z8174" s="24">
        <f>Table1[[#This Row],[Male Ballots]]/Table1[[#This Row],[Male Voters]]</f>
        <v>0.45878226008519168</v>
      </c>
      <c r="AA8174" s="24">
        <f>Table1[[#This Row],[Total Ballots]]/Table1[[#This Row],[Total Voters]]</f>
        <v>0.46118667917448403</v>
      </c>
    </row>
    <row r="8175" spans="1:27" x14ac:dyDescent="0.35">
      <c r="A8175" s="8" t="s">
        <v>46</v>
      </c>
      <c r="B8175" s="17">
        <v>2006</v>
      </c>
      <c r="C8175" s="80" t="s">
        <v>82</v>
      </c>
      <c r="D8175" s="17" t="s">
        <v>69</v>
      </c>
      <c r="E8175" s="35" t="s">
        <v>74</v>
      </c>
      <c r="F8175" s="35" t="s">
        <v>78</v>
      </c>
      <c r="G8175" s="51" t="s">
        <v>65</v>
      </c>
      <c r="H8175" s="10">
        <v>7489</v>
      </c>
      <c r="I8175" s="10">
        <v>7558</v>
      </c>
      <c r="J8175" s="53">
        <v>15047</v>
      </c>
      <c r="K8175" s="55">
        <v>5814</v>
      </c>
      <c r="L8175" s="57">
        <v>5421</v>
      </c>
      <c r="M8175" s="57">
        <v>1</v>
      </c>
      <c r="N8175" s="59">
        <v>11236</v>
      </c>
      <c r="O8175" s="61">
        <v>3494</v>
      </c>
      <c r="P8175" s="10">
        <v>3259</v>
      </c>
      <c r="Q8175" s="10"/>
      <c r="R8175" s="11">
        <v>6753</v>
      </c>
      <c r="S8175" s="24">
        <f>Table1[[#This Row],[Female Voters]]/Table1[[#This Row],[Female Population]]</f>
        <v>0.77633862999065295</v>
      </c>
      <c r="T8175" s="24">
        <f>Table1[[#This Row],[Male Voters]]/Table1[[#This Row],[Male Population]]</f>
        <v>0.71725324159830639</v>
      </c>
      <c r="U8175" s="24">
        <f>Table1[[#This Row],[Total Voters]]/Table1[[#This Row],[Total Population]]</f>
        <v>0.74672692231009508</v>
      </c>
      <c r="V8175" s="24">
        <f>Table1[[#This Row],[Female Ballots]]/Table1[[#This Row],[Female Population]]</f>
        <v>0.4665509413806917</v>
      </c>
      <c r="W8175" s="24">
        <f>Table1[[#This Row],[Male Ballots]]/Table1[[#This Row],[Male Population]]</f>
        <v>0.43119872982270441</v>
      </c>
      <c r="X8175" s="24">
        <f>Table1[[#This Row],[Total Ballots]]/Table1[[#This Row],[Total Population]]</f>
        <v>0.44879377949092841</v>
      </c>
      <c r="Y8175" s="24">
        <f>Table1[[#This Row],[Female Ballots]]/Table1[[#This Row],[Female Voters]]</f>
        <v>0.6009631922944616</v>
      </c>
      <c r="Z8175" s="24">
        <f>Table1[[#This Row],[Male Ballots]]/Table1[[#This Row],[Male Voters]]</f>
        <v>0.60118059398634938</v>
      </c>
      <c r="AA8175" s="24">
        <f>Table1[[#This Row],[Total Ballots]]/Table1[[#This Row],[Total Voters]]</f>
        <v>0.60101459594161621</v>
      </c>
    </row>
    <row r="8176" spans="1:27" x14ac:dyDescent="0.35">
      <c r="A8176" s="8" t="s">
        <v>46</v>
      </c>
      <c r="B8176" s="17">
        <v>2006</v>
      </c>
      <c r="C8176" s="80" t="s">
        <v>82</v>
      </c>
      <c r="D8176" s="17" t="s">
        <v>69</v>
      </c>
      <c r="E8176" s="35" t="s">
        <v>74</v>
      </c>
      <c r="F8176" s="35" t="s">
        <v>78</v>
      </c>
      <c r="G8176" s="51" t="s">
        <v>66</v>
      </c>
      <c r="H8176" s="10">
        <v>6082</v>
      </c>
      <c r="I8176" s="10">
        <v>6032</v>
      </c>
      <c r="J8176" s="53">
        <v>12114</v>
      </c>
      <c r="K8176" s="55">
        <v>5342</v>
      </c>
      <c r="L8176" s="57">
        <v>5060</v>
      </c>
      <c r="M8176" s="57">
        <v>1</v>
      </c>
      <c r="N8176" s="59">
        <v>10403</v>
      </c>
      <c r="O8176" s="61">
        <v>3904</v>
      </c>
      <c r="P8176" s="10">
        <v>3701</v>
      </c>
      <c r="Q8176" s="10">
        <v>1</v>
      </c>
      <c r="R8176" s="11">
        <v>7606</v>
      </c>
      <c r="S8176" s="24">
        <f>Table1[[#This Row],[Female Voters]]/Table1[[#This Row],[Female Population]]</f>
        <v>0.87832949687602757</v>
      </c>
      <c r="T8176" s="24">
        <f>Table1[[#This Row],[Male Voters]]/Table1[[#This Row],[Male Population]]</f>
        <v>0.83885941644562334</v>
      </c>
      <c r="U8176" s="24">
        <f>Table1[[#This Row],[Total Voters]]/Table1[[#This Row],[Total Population]]</f>
        <v>0.8587584612844642</v>
      </c>
      <c r="V8176" s="24">
        <f>Table1[[#This Row],[Female Ballots]]/Table1[[#This Row],[Female Population]]</f>
        <v>0.64189411377836236</v>
      </c>
      <c r="W8176" s="24">
        <f>Table1[[#This Row],[Male Ballots]]/Table1[[#This Row],[Male Population]]</f>
        <v>0.61356100795755963</v>
      </c>
      <c r="X8176" s="24">
        <f>Table1[[#This Row],[Total Ballots]]/Table1[[#This Row],[Total Population]]</f>
        <v>0.62786858180617466</v>
      </c>
      <c r="Y8176" s="24">
        <f>Table1[[#This Row],[Female Ballots]]/Table1[[#This Row],[Female Voters]]</f>
        <v>0.73081242980157246</v>
      </c>
      <c r="Z8176" s="24">
        <f>Table1[[#This Row],[Male Ballots]]/Table1[[#This Row],[Male Voters]]</f>
        <v>0.73142292490118577</v>
      </c>
      <c r="AA8176" s="24">
        <f>Table1[[#This Row],[Total Ballots]]/Table1[[#This Row],[Total Voters]]</f>
        <v>0.73113524944727482</v>
      </c>
    </row>
    <row r="8177" spans="1:27" x14ac:dyDescent="0.35">
      <c r="A8177" s="8" t="s">
        <v>46</v>
      </c>
      <c r="B8177" s="17">
        <v>2006</v>
      </c>
      <c r="C8177" s="80" t="s">
        <v>82</v>
      </c>
      <c r="D8177" s="17" t="s">
        <v>69</v>
      </c>
      <c r="E8177" s="35" t="s">
        <v>74</v>
      </c>
      <c r="F8177" s="35" t="s">
        <v>78</v>
      </c>
      <c r="G8177" s="51" t="s">
        <v>67</v>
      </c>
      <c r="H8177" s="10">
        <v>7681</v>
      </c>
      <c r="I8177" s="10">
        <v>6203</v>
      </c>
      <c r="J8177" s="53">
        <v>13884</v>
      </c>
      <c r="K8177" s="55">
        <v>6403</v>
      </c>
      <c r="L8177" s="57">
        <v>5355</v>
      </c>
      <c r="M8177" s="57"/>
      <c r="N8177" s="59">
        <v>11758</v>
      </c>
      <c r="O8177" s="61">
        <v>5016</v>
      </c>
      <c r="P8177" s="10">
        <v>4287</v>
      </c>
      <c r="Q8177" s="10"/>
      <c r="R8177" s="11">
        <v>9303</v>
      </c>
      <c r="S8177" s="24">
        <f>Table1[[#This Row],[Female Voters]]/Table1[[#This Row],[Female Population]]</f>
        <v>0.83361541465954958</v>
      </c>
      <c r="T8177" s="24">
        <f>Table1[[#This Row],[Male Voters]]/Table1[[#This Row],[Male Population]]</f>
        <v>0.86329195550540061</v>
      </c>
      <c r="U8177" s="24">
        <f>Table1[[#This Row],[Total Voters]]/Table1[[#This Row],[Total Population]]</f>
        <v>0.84687409968308847</v>
      </c>
      <c r="V8177" s="24">
        <f>Table1[[#This Row],[Female Ballots]]/Table1[[#This Row],[Female Population]]</f>
        <v>0.65303996875406845</v>
      </c>
      <c r="W8177" s="24">
        <f>Table1[[#This Row],[Male Ballots]]/Table1[[#This Row],[Male Population]]</f>
        <v>0.69111720135418342</v>
      </c>
      <c r="X8177" s="24">
        <f>Table1[[#This Row],[Total Ballots]]/Table1[[#This Row],[Total Population]]</f>
        <v>0.6700518582541054</v>
      </c>
      <c r="Y8177" s="24">
        <f>Table1[[#This Row],[Female Ballots]]/Table1[[#This Row],[Female Voters]]</f>
        <v>0.78338278931750738</v>
      </c>
      <c r="Z8177" s="24">
        <f>Table1[[#This Row],[Male Ballots]]/Table1[[#This Row],[Male Voters]]</f>
        <v>0.8005602240896359</v>
      </c>
      <c r="AA8177" s="24">
        <f>Table1[[#This Row],[Total Ballots]]/Table1[[#This Row],[Total Voters]]</f>
        <v>0.79120598741282533</v>
      </c>
    </row>
    <row r="8178" spans="1:27" x14ac:dyDescent="0.35">
      <c r="A8178" s="8" t="s">
        <v>53</v>
      </c>
      <c r="B8178" s="17">
        <v>2006</v>
      </c>
      <c r="C8178" s="80" t="s">
        <v>82</v>
      </c>
      <c r="D8178" s="17"/>
      <c r="E8178" s="35" t="s">
        <v>74</v>
      </c>
      <c r="F8178" s="35" t="s">
        <v>78</v>
      </c>
      <c r="G8178" s="51" t="s">
        <v>79</v>
      </c>
      <c r="H8178" s="10">
        <v>12890</v>
      </c>
      <c r="I8178" s="10">
        <v>12645</v>
      </c>
      <c r="J8178" s="53">
        <v>25535</v>
      </c>
      <c r="K8178" s="55">
        <v>8967</v>
      </c>
      <c r="L8178" s="57">
        <v>7989</v>
      </c>
      <c r="M8178" s="57">
        <v>408</v>
      </c>
      <c r="N8178" s="59">
        <v>17364</v>
      </c>
      <c r="O8178" s="61">
        <v>5158</v>
      </c>
      <c r="P8178" s="10">
        <v>4735</v>
      </c>
      <c r="Q8178" s="10">
        <v>126</v>
      </c>
      <c r="R8178" s="11">
        <v>10019</v>
      </c>
      <c r="S8178" s="24">
        <f>Table1[[#This Row],[Female Voters]]/Table1[[#This Row],[Female Population]]</f>
        <v>0.69565554693560905</v>
      </c>
      <c r="T8178" s="24">
        <f>Table1[[#This Row],[Male Voters]]/Table1[[#This Row],[Male Population]]</f>
        <v>0.63179122182680902</v>
      </c>
      <c r="U8178" s="24">
        <f>Table1[[#This Row],[Total Voters]]/Table1[[#This Row],[Total Population]]</f>
        <v>0.68000783238691986</v>
      </c>
      <c r="V8178" s="24">
        <f>Table1[[#This Row],[Female Ballots]]/Table1[[#This Row],[Female Population]]</f>
        <v>0.40015515903801396</v>
      </c>
      <c r="W8178" s="24">
        <f>Table1[[#This Row],[Male Ballots]]/Table1[[#This Row],[Male Population]]</f>
        <v>0.37445630684064846</v>
      </c>
      <c r="X8178" s="24">
        <f>Table1[[#This Row],[Total Ballots]]/Table1[[#This Row],[Total Population]]</f>
        <v>0.392363422753084</v>
      </c>
      <c r="Y8178" s="24">
        <f>Table1[[#This Row],[Female Ballots]]/Table1[[#This Row],[Female Voters]]</f>
        <v>0.5752202520352403</v>
      </c>
      <c r="Z8178" s="24">
        <f>Table1[[#This Row],[Male Ballots]]/Table1[[#This Row],[Male Voters]]</f>
        <v>0.59268994867943425</v>
      </c>
      <c r="AA8178" s="24">
        <f>Table1[[#This Row],[Total Ballots]]/Table1[[#This Row],[Total Voters]]</f>
        <v>0.57699838746832532</v>
      </c>
    </row>
    <row r="8179" spans="1:27" x14ac:dyDescent="0.35">
      <c r="A8179" s="8" t="s">
        <v>53</v>
      </c>
      <c r="B8179" s="17">
        <v>2006</v>
      </c>
      <c r="C8179" s="80" t="s">
        <v>82</v>
      </c>
      <c r="D8179" s="17"/>
      <c r="E8179" s="35" t="s">
        <v>74</v>
      </c>
      <c r="F8179" s="35" t="s">
        <v>78</v>
      </c>
      <c r="G8179" s="51" t="s">
        <v>62</v>
      </c>
      <c r="H8179" s="10">
        <v>1474</v>
      </c>
      <c r="I8179" s="10">
        <v>1617</v>
      </c>
      <c r="J8179" s="53">
        <v>3091</v>
      </c>
      <c r="K8179" s="55">
        <v>775</v>
      </c>
      <c r="L8179" s="57">
        <v>597</v>
      </c>
      <c r="M8179" s="57">
        <v>82</v>
      </c>
      <c r="N8179" s="59">
        <v>1454</v>
      </c>
      <c r="O8179" s="61">
        <v>259</v>
      </c>
      <c r="P8179" s="10">
        <v>206</v>
      </c>
      <c r="Q8179" s="10">
        <v>31</v>
      </c>
      <c r="R8179" s="11">
        <v>496</v>
      </c>
      <c r="S8179" s="24">
        <f>Table1[[#This Row],[Female Voters]]/Table1[[#This Row],[Female Population]]</f>
        <v>0.52578018995929443</v>
      </c>
      <c r="T8179" s="24">
        <f>Table1[[#This Row],[Male Voters]]/Table1[[#This Row],[Male Population]]</f>
        <v>0.36920222634508348</v>
      </c>
      <c r="U8179" s="24">
        <f>Table1[[#This Row],[Total Voters]]/Table1[[#This Row],[Total Population]]</f>
        <v>0.47039792947266257</v>
      </c>
      <c r="V8179" s="24">
        <f>Table1[[#This Row],[Female Ballots]]/Table1[[#This Row],[Female Population]]</f>
        <v>0.1757123473541384</v>
      </c>
      <c r="W8179" s="24">
        <f>Table1[[#This Row],[Male Ballots]]/Table1[[#This Row],[Male Population]]</f>
        <v>0.12739641311069883</v>
      </c>
      <c r="X8179" s="24">
        <f>Table1[[#This Row],[Total Ballots]]/Table1[[#This Row],[Total Population]]</f>
        <v>0.16046586865092202</v>
      </c>
      <c r="Y8179" s="24">
        <f>Table1[[#This Row],[Female Ballots]]/Table1[[#This Row],[Female Voters]]</f>
        <v>0.33419354838709675</v>
      </c>
      <c r="Z8179" s="24">
        <f>Table1[[#This Row],[Male Ballots]]/Table1[[#This Row],[Male Voters]]</f>
        <v>0.34505862646566166</v>
      </c>
      <c r="AA8179" s="24">
        <f>Table1[[#This Row],[Total Ballots]]/Table1[[#This Row],[Total Voters]]</f>
        <v>0.34112792297111416</v>
      </c>
    </row>
    <row r="8180" spans="1:27" x14ac:dyDescent="0.35">
      <c r="A8180" s="8" t="s">
        <v>53</v>
      </c>
      <c r="B8180" s="17">
        <v>2006</v>
      </c>
      <c r="C8180" s="80" t="s">
        <v>82</v>
      </c>
      <c r="D8180" s="17"/>
      <c r="E8180" s="35" t="s">
        <v>74</v>
      </c>
      <c r="F8180" s="35" t="s">
        <v>78</v>
      </c>
      <c r="G8180" s="51" t="s">
        <v>63</v>
      </c>
      <c r="H8180" s="10">
        <v>2039</v>
      </c>
      <c r="I8180" s="10">
        <v>2031</v>
      </c>
      <c r="J8180" s="53">
        <v>4070</v>
      </c>
      <c r="K8180" s="55">
        <v>1134</v>
      </c>
      <c r="L8180" s="57">
        <v>1017</v>
      </c>
      <c r="M8180" s="57">
        <v>80</v>
      </c>
      <c r="N8180" s="59">
        <v>2231</v>
      </c>
      <c r="O8180" s="61">
        <v>376</v>
      </c>
      <c r="P8180" s="10">
        <v>310</v>
      </c>
      <c r="Q8180" s="10">
        <v>27</v>
      </c>
      <c r="R8180" s="11">
        <v>713</v>
      </c>
      <c r="S8180" s="24">
        <f>Table1[[#This Row],[Female Voters]]/Table1[[#This Row],[Female Population]]</f>
        <v>0.55615497793035806</v>
      </c>
      <c r="T8180" s="24">
        <f>Table1[[#This Row],[Male Voters]]/Table1[[#This Row],[Male Population]]</f>
        <v>0.50073855243722309</v>
      </c>
      <c r="U8180" s="24">
        <f>Table1[[#This Row],[Total Voters]]/Table1[[#This Row],[Total Population]]</f>
        <v>0.5481572481572482</v>
      </c>
      <c r="V8180" s="24">
        <f>Table1[[#This Row],[Female Ballots]]/Table1[[#This Row],[Female Population]]</f>
        <v>0.18440411966650319</v>
      </c>
      <c r="W8180" s="24">
        <f>Table1[[#This Row],[Male Ballots]]/Table1[[#This Row],[Male Population]]</f>
        <v>0.15263417035942886</v>
      </c>
      <c r="X8180" s="24">
        <f>Table1[[#This Row],[Total Ballots]]/Table1[[#This Row],[Total Population]]</f>
        <v>0.17518427518427518</v>
      </c>
      <c r="Y8180" s="24">
        <f>Table1[[#This Row],[Female Ballots]]/Table1[[#This Row],[Female Voters]]</f>
        <v>0.33156966490299822</v>
      </c>
      <c r="Z8180" s="24">
        <f>Table1[[#This Row],[Male Ballots]]/Table1[[#This Row],[Male Voters]]</f>
        <v>0.30481809242871188</v>
      </c>
      <c r="AA8180" s="24">
        <f>Table1[[#This Row],[Total Ballots]]/Table1[[#This Row],[Total Voters]]</f>
        <v>0.31958762886597936</v>
      </c>
    </row>
    <row r="8181" spans="1:27" x14ac:dyDescent="0.35">
      <c r="A8181" s="8" t="s">
        <v>53</v>
      </c>
      <c r="B8181" s="17">
        <v>2006</v>
      </c>
      <c r="C8181" s="80" t="s">
        <v>82</v>
      </c>
      <c r="D8181" s="17"/>
      <c r="E8181" s="35" t="s">
        <v>74</v>
      </c>
      <c r="F8181" s="35" t="s">
        <v>78</v>
      </c>
      <c r="G8181" s="51" t="s">
        <v>64</v>
      </c>
      <c r="H8181" s="10">
        <v>2428</v>
      </c>
      <c r="I8181" s="10">
        <v>2405</v>
      </c>
      <c r="J8181" s="53">
        <v>4833</v>
      </c>
      <c r="K8181" s="55">
        <v>1389</v>
      </c>
      <c r="L8181" s="57">
        <v>1141</v>
      </c>
      <c r="M8181" s="57">
        <v>71</v>
      </c>
      <c r="N8181" s="59">
        <v>2601</v>
      </c>
      <c r="O8181" s="61">
        <v>677</v>
      </c>
      <c r="P8181" s="10">
        <v>538</v>
      </c>
      <c r="Q8181" s="10">
        <v>18</v>
      </c>
      <c r="R8181" s="11">
        <v>1233</v>
      </c>
      <c r="S8181" s="24">
        <f>Table1[[#This Row],[Female Voters]]/Table1[[#This Row],[Female Population]]</f>
        <v>0.57207578253706759</v>
      </c>
      <c r="T8181" s="24">
        <f>Table1[[#This Row],[Male Voters]]/Table1[[#This Row],[Male Population]]</f>
        <v>0.47442827442827445</v>
      </c>
      <c r="U8181" s="24">
        <f>Table1[[#This Row],[Total Voters]]/Table1[[#This Row],[Total Population]]</f>
        <v>0.53817504655493487</v>
      </c>
      <c r="V8181" s="24">
        <f>Table1[[#This Row],[Female Ballots]]/Table1[[#This Row],[Female Population]]</f>
        <v>0.27883031301482702</v>
      </c>
      <c r="W8181" s="24">
        <f>Table1[[#This Row],[Male Ballots]]/Table1[[#This Row],[Male Population]]</f>
        <v>0.22370062370062371</v>
      </c>
      <c r="X8181" s="24">
        <f>Table1[[#This Row],[Total Ballots]]/Table1[[#This Row],[Total Population]]</f>
        <v>0.25512104283054005</v>
      </c>
      <c r="Y8181" s="24">
        <f>Table1[[#This Row],[Female Ballots]]/Table1[[#This Row],[Female Voters]]</f>
        <v>0.48740100791936647</v>
      </c>
      <c r="Z8181" s="24">
        <f>Table1[[#This Row],[Male Ballots]]/Table1[[#This Row],[Male Voters]]</f>
        <v>0.4715162138475022</v>
      </c>
      <c r="AA8181" s="24">
        <f>Table1[[#This Row],[Total Ballots]]/Table1[[#This Row],[Total Voters]]</f>
        <v>0.47404844290657439</v>
      </c>
    </row>
    <row r="8182" spans="1:27" x14ac:dyDescent="0.35">
      <c r="A8182" s="8" t="s">
        <v>53</v>
      </c>
      <c r="B8182" s="17">
        <v>2006</v>
      </c>
      <c r="C8182" s="80" t="s">
        <v>82</v>
      </c>
      <c r="D8182" s="17"/>
      <c r="E8182" s="35" t="s">
        <v>74</v>
      </c>
      <c r="F8182" s="35" t="s">
        <v>78</v>
      </c>
      <c r="G8182" s="51" t="s">
        <v>65</v>
      </c>
      <c r="H8182" s="10">
        <v>2497</v>
      </c>
      <c r="I8182" s="10">
        <v>2534</v>
      </c>
      <c r="J8182" s="53">
        <v>5031</v>
      </c>
      <c r="K8182" s="55">
        <v>1930</v>
      </c>
      <c r="L8182" s="57">
        <v>1816</v>
      </c>
      <c r="M8182" s="57">
        <v>56</v>
      </c>
      <c r="N8182" s="59">
        <v>3802</v>
      </c>
      <c r="O8182" s="61">
        <v>1179</v>
      </c>
      <c r="P8182" s="10">
        <v>1144</v>
      </c>
      <c r="Q8182" s="10">
        <v>20</v>
      </c>
      <c r="R8182" s="11">
        <v>2343</v>
      </c>
      <c r="S8182" s="24">
        <f>Table1[[#This Row],[Female Voters]]/Table1[[#This Row],[Female Population]]</f>
        <v>0.77292751301561879</v>
      </c>
      <c r="T8182" s="24">
        <f>Table1[[#This Row],[Male Voters]]/Table1[[#This Row],[Male Population]]</f>
        <v>0.71665351223362272</v>
      </c>
      <c r="U8182" s="24">
        <f>Table1[[#This Row],[Total Voters]]/Table1[[#This Row],[Total Population]]</f>
        <v>0.75571456966805806</v>
      </c>
      <c r="V8182" s="24">
        <f>Table1[[#This Row],[Female Ballots]]/Table1[[#This Row],[Female Population]]</f>
        <v>0.4721665999199039</v>
      </c>
      <c r="W8182" s="24">
        <f>Table1[[#This Row],[Male Ballots]]/Table1[[#This Row],[Male Population]]</f>
        <v>0.45146014206787688</v>
      </c>
      <c r="X8182" s="24">
        <f>Table1[[#This Row],[Total Ballots]]/Table1[[#This Row],[Total Population]]</f>
        <v>0.46571258199165178</v>
      </c>
      <c r="Y8182" s="24">
        <f>Table1[[#This Row],[Female Ballots]]/Table1[[#This Row],[Female Voters]]</f>
        <v>0.61088082901554408</v>
      </c>
      <c r="Z8182" s="24">
        <f>Table1[[#This Row],[Male Ballots]]/Table1[[#This Row],[Male Voters]]</f>
        <v>0.62995594713656389</v>
      </c>
      <c r="AA8182" s="24">
        <f>Table1[[#This Row],[Total Ballots]]/Table1[[#This Row],[Total Voters]]</f>
        <v>0.61625460284061018</v>
      </c>
    </row>
    <row r="8183" spans="1:27" x14ac:dyDescent="0.35">
      <c r="A8183" s="8" t="s">
        <v>53</v>
      </c>
      <c r="B8183" s="17">
        <v>2006</v>
      </c>
      <c r="C8183" s="80" t="s">
        <v>82</v>
      </c>
      <c r="D8183" s="17"/>
      <c r="E8183" s="35" t="s">
        <v>74</v>
      </c>
      <c r="F8183" s="35" t="s">
        <v>78</v>
      </c>
      <c r="G8183" s="51" t="s">
        <v>66</v>
      </c>
      <c r="H8183" s="10">
        <v>1961</v>
      </c>
      <c r="I8183" s="10">
        <v>1918</v>
      </c>
      <c r="J8183" s="53">
        <v>3879</v>
      </c>
      <c r="K8183" s="55">
        <v>1681</v>
      </c>
      <c r="L8183" s="57">
        <v>1560</v>
      </c>
      <c r="M8183" s="57">
        <v>59</v>
      </c>
      <c r="N8183" s="59">
        <v>3300</v>
      </c>
      <c r="O8183" s="61">
        <v>1145</v>
      </c>
      <c r="P8183" s="10">
        <v>1108</v>
      </c>
      <c r="Q8183" s="10">
        <v>14</v>
      </c>
      <c r="R8183" s="11">
        <v>2267</v>
      </c>
      <c r="S8183" s="24">
        <f>Table1[[#This Row],[Female Voters]]/Table1[[#This Row],[Female Population]]</f>
        <v>0.85721570627231003</v>
      </c>
      <c r="T8183" s="24">
        <f>Table1[[#This Row],[Male Voters]]/Table1[[#This Row],[Male Population]]</f>
        <v>0.81334723670490094</v>
      </c>
      <c r="U8183" s="24">
        <f>Table1[[#This Row],[Total Voters]]/Table1[[#This Row],[Total Population]]</f>
        <v>0.85073472544470219</v>
      </c>
      <c r="V8183" s="24">
        <f>Table1[[#This Row],[Female Ballots]]/Table1[[#This Row],[Female Population]]</f>
        <v>0.58388577256501784</v>
      </c>
      <c r="W8183" s="24">
        <f>Table1[[#This Row],[Male Ballots]]/Table1[[#This Row],[Male Population]]</f>
        <v>0.5776850886339937</v>
      </c>
      <c r="X8183" s="24">
        <f>Table1[[#This Row],[Total Ballots]]/Table1[[#This Row],[Total Population]]</f>
        <v>0.58442897654034542</v>
      </c>
      <c r="Y8183" s="24">
        <f>Table1[[#This Row],[Female Ballots]]/Table1[[#This Row],[Female Voters]]</f>
        <v>0.68114217727543125</v>
      </c>
      <c r="Z8183" s="24">
        <f>Table1[[#This Row],[Male Ballots]]/Table1[[#This Row],[Male Voters]]</f>
        <v>0.71025641025641029</v>
      </c>
      <c r="AA8183" s="24">
        <f>Table1[[#This Row],[Total Ballots]]/Table1[[#This Row],[Total Voters]]</f>
        <v>0.68696969696969701</v>
      </c>
    </row>
    <row r="8184" spans="1:27" x14ac:dyDescent="0.35">
      <c r="A8184" s="8" t="s">
        <v>53</v>
      </c>
      <c r="B8184" s="17">
        <v>2006</v>
      </c>
      <c r="C8184" s="80" t="s">
        <v>82</v>
      </c>
      <c r="D8184" s="17"/>
      <c r="E8184" s="35" t="s">
        <v>74</v>
      </c>
      <c r="F8184" s="35" t="s">
        <v>78</v>
      </c>
      <c r="G8184" s="51" t="s">
        <v>67</v>
      </c>
      <c r="H8184" s="10">
        <v>2491</v>
      </c>
      <c r="I8184" s="10">
        <v>2140</v>
      </c>
      <c r="J8184" s="53">
        <v>4631</v>
      </c>
      <c r="K8184" s="55">
        <v>2058</v>
      </c>
      <c r="L8184" s="57">
        <v>1858</v>
      </c>
      <c r="M8184" s="57">
        <v>60</v>
      </c>
      <c r="N8184" s="59">
        <v>3976</v>
      </c>
      <c r="O8184" s="61">
        <v>1522</v>
      </c>
      <c r="P8184" s="10">
        <v>1429</v>
      </c>
      <c r="Q8184" s="10">
        <v>16</v>
      </c>
      <c r="R8184" s="11">
        <v>2967</v>
      </c>
      <c r="S8184" s="24">
        <f>Table1[[#This Row],[Female Voters]]/Table1[[#This Row],[Female Population]]</f>
        <v>0.82617422721798472</v>
      </c>
      <c r="T8184" s="24">
        <f>Table1[[#This Row],[Male Voters]]/Table1[[#This Row],[Male Population]]</f>
        <v>0.86822429906542054</v>
      </c>
      <c r="U8184" s="24">
        <f>Table1[[#This Row],[Total Voters]]/Table1[[#This Row],[Total Population]]</f>
        <v>0.85856186568775639</v>
      </c>
      <c r="V8184" s="24">
        <f>Table1[[#This Row],[Female Ballots]]/Table1[[#This Row],[Female Population]]</f>
        <v>0.61099959855479724</v>
      </c>
      <c r="W8184" s="24">
        <f>Table1[[#This Row],[Male Ballots]]/Table1[[#This Row],[Male Population]]</f>
        <v>0.66775700934579441</v>
      </c>
      <c r="X8184" s="24">
        <f>Table1[[#This Row],[Total Ballots]]/Table1[[#This Row],[Total Population]]</f>
        <v>0.64068235802202544</v>
      </c>
      <c r="Y8184" s="24">
        <f>Table1[[#This Row],[Female Ballots]]/Table1[[#This Row],[Female Voters]]</f>
        <v>0.73955296404275994</v>
      </c>
      <c r="Z8184" s="24">
        <f>Table1[[#This Row],[Male Ballots]]/Table1[[#This Row],[Male Voters]]</f>
        <v>0.76910656620021534</v>
      </c>
      <c r="AA8184" s="24">
        <f>Table1[[#This Row],[Total Ballots]]/Table1[[#This Row],[Total Voters]]</f>
        <v>0.74622736418511071</v>
      </c>
    </row>
    <row r="8185" spans="1:27" x14ac:dyDescent="0.35">
      <c r="A8185" s="8" t="s">
        <v>32</v>
      </c>
      <c r="B8185" s="17">
        <v>2006</v>
      </c>
      <c r="C8185" s="80" t="s">
        <v>82</v>
      </c>
      <c r="D8185" s="17"/>
      <c r="E8185" s="35" t="s">
        <v>74</v>
      </c>
      <c r="F8185" s="35" t="s">
        <v>78</v>
      </c>
      <c r="G8185" s="51" t="s">
        <v>79</v>
      </c>
      <c r="H8185" s="10">
        <v>2790</v>
      </c>
      <c r="I8185" s="10">
        <v>2983</v>
      </c>
      <c r="J8185" s="53">
        <v>5773</v>
      </c>
      <c r="K8185" s="55">
        <v>2044</v>
      </c>
      <c r="L8185" s="57">
        <v>1919</v>
      </c>
      <c r="M8185" s="57"/>
      <c r="N8185" s="59">
        <v>3963</v>
      </c>
      <c r="O8185" s="61">
        <v>1471</v>
      </c>
      <c r="P8185" s="10">
        <v>1388</v>
      </c>
      <c r="Q8185" s="10"/>
      <c r="R8185" s="11">
        <v>2859</v>
      </c>
      <c r="S8185" s="24">
        <f>Table1[[#This Row],[Female Voters]]/Table1[[#This Row],[Female Population]]</f>
        <v>0.73261648745519714</v>
      </c>
      <c r="T8185" s="24">
        <f>Table1[[#This Row],[Male Voters]]/Table1[[#This Row],[Male Population]]</f>
        <v>0.64331210191082799</v>
      </c>
      <c r="U8185" s="24">
        <f>Table1[[#This Row],[Total Voters]]/Table1[[#This Row],[Total Population]]</f>
        <v>0.68647150528321499</v>
      </c>
      <c r="V8185" s="24">
        <f>Table1[[#This Row],[Female Ballots]]/Table1[[#This Row],[Female Population]]</f>
        <v>0.52724014336917557</v>
      </c>
      <c r="W8185" s="24">
        <f>Table1[[#This Row],[Male Ballots]]/Table1[[#This Row],[Male Population]]</f>
        <v>0.46530338585316794</v>
      </c>
      <c r="X8185" s="24">
        <f>Table1[[#This Row],[Total Ballots]]/Table1[[#This Row],[Total Population]]</f>
        <v>0.49523644552225882</v>
      </c>
      <c r="Y8185" s="24">
        <f>Table1[[#This Row],[Female Ballots]]/Table1[[#This Row],[Female Voters]]</f>
        <v>0.71966731898238745</v>
      </c>
      <c r="Z8185" s="24">
        <f>Table1[[#This Row],[Male Ballots]]/Table1[[#This Row],[Male Voters]]</f>
        <v>0.72329338196977588</v>
      </c>
      <c r="AA8185" s="24">
        <f>Table1[[#This Row],[Total Ballots]]/Table1[[#This Row],[Total Voters]]</f>
        <v>0.72142316426949282</v>
      </c>
    </row>
    <row r="8186" spans="1:27" x14ac:dyDescent="0.35">
      <c r="A8186" s="8" t="s">
        <v>32</v>
      </c>
      <c r="B8186" s="17">
        <v>2006</v>
      </c>
      <c r="C8186" s="80" t="s">
        <v>82</v>
      </c>
      <c r="D8186" s="17"/>
      <c r="E8186" s="35" t="s">
        <v>74</v>
      </c>
      <c r="F8186" s="35" t="s">
        <v>78</v>
      </c>
      <c r="G8186" s="51" t="s">
        <v>62</v>
      </c>
      <c r="H8186" s="10">
        <v>268</v>
      </c>
      <c r="I8186" s="10">
        <v>372</v>
      </c>
      <c r="J8186" s="53">
        <v>640</v>
      </c>
      <c r="K8186" s="55">
        <v>124</v>
      </c>
      <c r="L8186" s="57">
        <v>121</v>
      </c>
      <c r="M8186" s="57"/>
      <c r="N8186" s="59">
        <v>245</v>
      </c>
      <c r="O8186" s="61">
        <v>44</v>
      </c>
      <c r="P8186" s="10">
        <v>39</v>
      </c>
      <c r="Q8186" s="10"/>
      <c r="R8186" s="11">
        <v>83</v>
      </c>
      <c r="S8186" s="24">
        <f>Table1[[#This Row],[Female Voters]]/Table1[[#This Row],[Female Population]]</f>
        <v>0.46268656716417911</v>
      </c>
      <c r="T8186" s="24">
        <f>Table1[[#This Row],[Male Voters]]/Table1[[#This Row],[Male Population]]</f>
        <v>0.32526881720430106</v>
      </c>
      <c r="U8186" s="24">
        <f>Table1[[#This Row],[Total Voters]]/Table1[[#This Row],[Total Population]]</f>
        <v>0.3828125</v>
      </c>
      <c r="V8186" s="24">
        <f>Table1[[#This Row],[Female Ballots]]/Table1[[#This Row],[Female Population]]</f>
        <v>0.16417910447761194</v>
      </c>
      <c r="W8186" s="24">
        <f>Table1[[#This Row],[Male Ballots]]/Table1[[#This Row],[Male Population]]</f>
        <v>0.10483870967741936</v>
      </c>
      <c r="X8186" s="24">
        <f>Table1[[#This Row],[Total Ballots]]/Table1[[#This Row],[Total Population]]</f>
        <v>0.12968750000000001</v>
      </c>
      <c r="Y8186" s="24">
        <f>Table1[[#This Row],[Female Ballots]]/Table1[[#This Row],[Female Voters]]</f>
        <v>0.35483870967741937</v>
      </c>
      <c r="Z8186" s="24">
        <f>Table1[[#This Row],[Male Ballots]]/Table1[[#This Row],[Male Voters]]</f>
        <v>0.32231404958677684</v>
      </c>
      <c r="AA8186" s="24">
        <f>Table1[[#This Row],[Total Ballots]]/Table1[[#This Row],[Total Voters]]</f>
        <v>0.33877551020408164</v>
      </c>
    </row>
    <row r="8187" spans="1:27" x14ac:dyDescent="0.35">
      <c r="A8187" s="8" t="s">
        <v>32</v>
      </c>
      <c r="B8187" s="17">
        <v>2006</v>
      </c>
      <c r="C8187" s="80" t="s">
        <v>82</v>
      </c>
      <c r="D8187" s="17"/>
      <c r="E8187" s="35" t="s">
        <v>74</v>
      </c>
      <c r="F8187" s="35" t="s">
        <v>78</v>
      </c>
      <c r="G8187" s="51" t="s">
        <v>63</v>
      </c>
      <c r="H8187" s="10">
        <v>314</v>
      </c>
      <c r="I8187" s="10">
        <v>321</v>
      </c>
      <c r="J8187" s="53">
        <v>635</v>
      </c>
      <c r="K8187" s="55">
        <v>191</v>
      </c>
      <c r="L8187" s="57">
        <v>170</v>
      </c>
      <c r="M8187" s="57"/>
      <c r="N8187" s="59">
        <v>361</v>
      </c>
      <c r="O8187" s="61">
        <v>75</v>
      </c>
      <c r="P8187" s="10">
        <v>61</v>
      </c>
      <c r="Q8187" s="10"/>
      <c r="R8187" s="11">
        <v>136</v>
      </c>
      <c r="S8187" s="24">
        <f>Table1[[#This Row],[Female Voters]]/Table1[[#This Row],[Female Population]]</f>
        <v>0.60828025477707004</v>
      </c>
      <c r="T8187" s="24">
        <f>Table1[[#This Row],[Male Voters]]/Table1[[#This Row],[Male Population]]</f>
        <v>0.52959501557632394</v>
      </c>
      <c r="U8187" s="24">
        <f>Table1[[#This Row],[Total Voters]]/Table1[[#This Row],[Total Population]]</f>
        <v>0.56850393700787405</v>
      </c>
      <c r="V8187" s="24">
        <f>Table1[[#This Row],[Female Ballots]]/Table1[[#This Row],[Female Population]]</f>
        <v>0.23885350318471338</v>
      </c>
      <c r="W8187" s="24">
        <f>Table1[[#This Row],[Male Ballots]]/Table1[[#This Row],[Male Population]]</f>
        <v>0.19003115264797507</v>
      </c>
      <c r="X8187" s="24">
        <f>Table1[[#This Row],[Total Ballots]]/Table1[[#This Row],[Total Population]]</f>
        <v>0.21417322834645669</v>
      </c>
      <c r="Y8187" s="24">
        <f>Table1[[#This Row],[Female Ballots]]/Table1[[#This Row],[Female Voters]]</f>
        <v>0.39267015706806285</v>
      </c>
      <c r="Z8187" s="24">
        <f>Table1[[#This Row],[Male Ballots]]/Table1[[#This Row],[Male Voters]]</f>
        <v>0.35882352941176471</v>
      </c>
      <c r="AA8187" s="24">
        <f>Table1[[#This Row],[Total Ballots]]/Table1[[#This Row],[Total Voters]]</f>
        <v>0.37673130193905818</v>
      </c>
    </row>
    <row r="8188" spans="1:27" x14ac:dyDescent="0.35">
      <c r="A8188" s="8" t="s">
        <v>32</v>
      </c>
      <c r="B8188" s="17">
        <v>2006</v>
      </c>
      <c r="C8188" s="80" t="s">
        <v>82</v>
      </c>
      <c r="D8188" s="17"/>
      <c r="E8188" s="35" t="s">
        <v>74</v>
      </c>
      <c r="F8188" s="35" t="s">
        <v>78</v>
      </c>
      <c r="G8188" s="51" t="s">
        <v>64</v>
      </c>
      <c r="H8188" s="10">
        <v>442</v>
      </c>
      <c r="I8188" s="10">
        <v>423</v>
      </c>
      <c r="J8188" s="53">
        <v>865</v>
      </c>
      <c r="K8188" s="55">
        <v>286</v>
      </c>
      <c r="L8188" s="57">
        <v>198</v>
      </c>
      <c r="M8188" s="57"/>
      <c r="N8188" s="59">
        <v>484</v>
      </c>
      <c r="O8188" s="61">
        <v>166</v>
      </c>
      <c r="P8188" s="10">
        <v>127</v>
      </c>
      <c r="Q8188" s="10"/>
      <c r="R8188" s="11">
        <v>293</v>
      </c>
      <c r="S8188" s="24">
        <f>Table1[[#This Row],[Female Voters]]/Table1[[#This Row],[Female Population]]</f>
        <v>0.6470588235294118</v>
      </c>
      <c r="T8188" s="24">
        <f>Table1[[#This Row],[Male Voters]]/Table1[[#This Row],[Male Population]]</f>
        <v>0.46808510638297873</v>
      </c>
      <c r="U8188" s="24">
        <f>Table1[[#This Row],[Total Voters]]/Table1[[#This Row],[Total Population]]</f>
        <v>0.55953757225433531</v>
      </c>
      <c r="V8188" s="24">
        <f>Table1[[#This Row],[Female Ballots]]/Table1[[#This Row],[Female Population]]</f>
        <v>0.3755656108597285</v>
      </c>
      <c r="W8188" s="24">
        <f>Table1[[#This Row],[Male Ballots]]/Table1[[#This Row],[Male Population]]</f>
        <v>0.30023640661938533</v>
      </c>
      <c r="X8188" s="24">
        <f>Table1[[#This Row],[Total Ballots]]/Table1[[#This Row],[Total Population]]</f>
        <v>0.33872832369942196</v>
      </c>
      <c r="Y8188" s="24">
        <f>Table1[[#This Row],[Female Ballots]]/Table1[[#This Row],[Female Voters]]</f>
        <v>0.58041958041958042</v>
      </c>
      <c r="Z8188" s="24">
        <f>Table1[[#This Row],[Male Ballots]]/Table1[[#This Row],[Male Voters]]</f>
        <v>0.64141414141414144</v>
      </c>
      <c r="AA8188" s="24">
        <f>Table1[[#This Row],[Total Ballots]]/Table1[[#This Row],[Total Voters]]</f>
        <v>0.60537190082644632</v>
      </c>
    </row>
    <row r="8189" spans="1:27" x14ac:dyDescent="0.35">
      <c r="A8189" s="8" t="s">
        <v>32</v>
      </c>
      <c r="B8189" s="17">
        <v>2006</v>
      </c>
      <c r="C8189" s="80" t="s">
        <v>82</v>
      </c>
      <c r="D8189" s="17"/>
      <c r="E8189" s="35" t="s">
        <v>74</v>
      </c>
      <c r="F8189" s="35" t="s">
        <v>78</v>
      </c>
      <c r="G8189" s="51" t="s">
        <v>65</v>
      </c>
      <c r="H8189" s="10">
        <v>612</v>
      </c>
      <c r="I8189" s="10">
        <v>628</v>
      </c>
      <c r="J8189" s="53">
        <v>1240</v>
      </c>
      <c r="K8189" s="55">
        <v>463</v>
      </c>
      <c r="L8189" s="57">
        <v>428</v>
      </c>
      <c r="M8189" s="57"/>
      <c r="N8189" s="59">
        <v>891</v>
      </c>
      <c r="O8189" s="61">
        <v>363</v>
      </c>
      <c r="P8189" s="10">
        <v>306</v>
      </c>
      <c r="Q8189" s="10"/>
      <c r="R8189" s="11">
        <v>669</v>
      </c>
      <c r="S8189" s="24">
        <f>Table1[[#This Row],[Female Voters]]/Table1[[#This Row],[Female Population]]</f>
        <v>0.75653594771241828</v>
      </c>
      <c r="T8189" s="24">
        <f>Table1[[#This Row],[Male Voters]]/Table1[[#This Row],[Male Population]]</f>
        <v>0.68152866242038213</v>
      </c>
      <c r="U8189" s="24">
        <f>Table1[[#This Row],[Total Voters]]/Table1[[#This Row],[Total Population]]</f>
        <v>0.71854838709677415</v>
      </c>
      <c r="V8189" s="24">
        <f>Table1[[#This Row],[Female Ballots]]/Table1[[#This Row],[Female Population]]</f>
        <v>0.59313725490196079</v>
      </c>
      <c r="W8189" s="24">
        <f>Table1[[#This Row],[Male Ballots]]/Table1[[#This Row],[Male Population]]</f>
        <v>0.48726114649681529</v>
      </c>
      <c r="X8189" s="24">
        <f>Table1[[#This Row],[Total Ballots]]/Table1[[#This Row],[Total Population]]</f>
        <v>0.5395161290322581</v>
      </c>
      <c r="Y8189" s="24">
        <f>Table1[[#This Row],[Female Ballots]]/Table1[[#This Row],[Female Voters]]</f>
        <v>0.78401727861771053</v>
      </c>
      <c r="Z8189" s="24">
        <f>Table1[[#This Row],[Male Ballots]]/Table1[[#This Row],[Male Voters]]</f>
        <v>0.71495327102803741</v>
      </c>
      <c r="AA8189" s="24">
        <f>Table1[[#This Row],[Total Ballots]]/Table1[[#This Row],[Total Voters]]</f>
        <v>0.75084175084175087</v>
      </c>
    </row>
    <row r="8190" spans="1:27" x14ac:dyDescent="0.35">
      <c r="A8190" s="8" t="s">
        <v>32</v>
      </c>
      <c r="B8190" s="17">
        <v>2006</v>
      </c>
      <c r="C8190" s="80" t="s">
        <v>82</v>
      </c>
      <c r="D8190" s="17"/>
      <c r="E8190" s="35" t="s">
        <v>74</v>
      </c>
      <c r="F8190" s="35" t="s">
        <v>78</v>
      </c>
      <c r="G8190" s="51" t="s">
        <v>66</v>
      </c>
      <c r="H8190" s="10">
        <v>583</v>
      </c>
      <c r="I8190" s="10">
        <v>654</v>
      </c>
      <c r="J8190" s="53">
        <v>1237</v>
      </c>
      <c r="K8190" s="55">
        <v>491</v>
      </c>
      <c r="L8190" s="57">
        <v>509</v>
      </c>
      <c r="M8190" s="57"/>
      <c r="N8190" s="59">
        <v>1000</v>
      </c>
      <c r="O8190" s="61">
        <v>415</v>
      </c>
      <c r="P8190" s="10">
        <v>427</v>
      </c>
      <c r="Q8190" s="10"/>
      <c r="R8190" s="11">
        <v>842</v>
      </c>
      <c r="S8190" s="24">
        <f>Table1[[#This Row],[Female Voters]]/Table1[[#This Row],[Female Population]]</f>
        <v>0.84219554030874788</v>
      </c>
      <c r="T8190" s="24">
        <f>Table1[[#This Row],[Male Voters]]/Table1[[#This Row],[Male Population]]</f>
        <v>0.77828746177370034</v>
      </c>
      <c r="U8190" s="24">
        <f>Table1[[#This Row],[Total Voters]]/Table1[[#This Row],[Total Population]]</f>
        <v>0.80840743734842357</v>
      </c>
      <c r="V8190" s="24">
        <f>Table1[[#This Row],[Female Ballots]]/Table1[[#This Row],[Female Population]]</f>
        <v>0.71183533447684388</v>
      </c>
      <c r="W8190" s="24">
        <f>Table1[[#This Row],[Male Ballots]]/Table1[[#This Row],[Male Population]]</f>
        <v>0.65290519877675846</v>
      </c>
      <c r="X8190" s="24">
        <f>Table1[[#This Row],[Total Ballots]]/Table1[[#This Row],[Total Population]]</f>
        <v>0.68067906224737262</v>
      </c>
      <c r="Y8190" s="24">
        <f>Table1[[#This Row],[Female Ballots]]/Table1[[#This Row],[Female Voters]]</f>
        <v>0.84521384928716903</v>
      </c>
      <c r="Z8190" s="24">
        <f>Table1[[#This Row],[Male Ballots]]/Table1[[#This Row],[Male Voters]]</f>
        <v>0.83889980353634575</v>
      </c>
      <c r="AA8190" s="24">
        <f>Table1[[#This Row],[Total Ballots]]/Table1[[#This Row],[Total Voters]]</f>
        <v>0.84199999999999997</v>
      </c>
    </row>
    <row r="8191" spans="1:27" x14ac:dyDescent="0.35">
      <c r="A8191" s="8" t="s">
        <v>32</v>
      </c>
      <c r="B8191" s="17">
        <v>2006</v>
      </c>
      <c r="C8191" s="80" t="s">
        <v>82</v>
      </c>
      <c r="D8191" s="17"/>
      <c r="E8191" s="35" t="s">
        <v>74</v>
      </c>
      <c r="F8191" s="35" t="s">
        <v>78</v>
      </c>
      <c r="G8191" s="51" t="s">
        <v>67</v>
      </c>
      <c r="H8191" s="10">
        <v>571</v>
      </c>
      <c r="I8191" s="10">
        <v>585</v>
      </c>
      <c r="J8191" s="53">
        <v>1156</v>
      </c>
      <c r="K8191" s="55">
        <v>489</v>
      </c>
      <c r="L8191" s="57">
        <v>493</v>
      </c>
      <c r="M8191" s="57"/>
      <c r="N8191" s="59">
        <v>982</v>
      </c>
      <c r="O8191" s="61">
        <v>408</v>
      </c>
      <c r="P8191" s="10">
        <v>428</v>
      </c>
      <c r="Q8191" s="10"/>
      <c r="R8191" s="11">
        <v>836</v>
      </c>
      <c r="S8191" s="24">
        <f>Table1[[#This Row],[Female Voters]]/Table1[[#This Row],[Female Population]]</f>
        <v>0.85639229422066554</v>
      </c>
      <c r="T8191" s="24">
        <f>Table1[[#This Row],[Male Voters]]/Table1[[#This Row],[Male Population]]</f>
        <v>0.84273504273504274</v>
      </c>
      <c r="U8191" s="24">
        <f>Table1[[#This Row],[Total Voters]]/Table1[[#This Row],[Total Population]]</f>
        <v>0.84948096885813151</v>
      </c>
      <c r="V8191" s="24">
        <f>Table1[[#This Row],[Female Ballots]]/Table1[[#This Row],[Female Population]]</f>
        <v>0.71453590192644478</v>
      </c>
      <c r="W8191" s="24">
        <f>Table1[[#This Row],[Male Ballots]]/Table1[[#This Row],[Male Population]]</f>
        <v>0.73162393162393158</v>
      </c>
      <c r="X8191" s="24">
        <f>Table1[[#This Row],[Total Ballots]]/Table1[[#This Row],[Total Population]]</f>
        <v>0.72318339100346019</v>
      </c>
      <c r="Y8191" s="24">
        <f>Table1[[#This Row],[Female Ballots]]/Table1[[#This Row],[Female Voters]]</f>
        <v>0.83435582822085885</v>
      </c>
      <c r="Z8191" s="24">
        <f>Table1[[#This Row],[Male Ballots]]/Table1[[#This Row],[Male Voters]]</f>
        <v>0.86815415821501019</v>
      </c>
      <c r="AA8191" s="24">
        <f>Table1[[#This Row],[Total Ballots]]/Table1[[#This Row],[Total Voters]]</f>
        <v>0.85132382892057024</v>
      </c>
    </row>
    <row r="8192" spans="1:27" x14ac:dyDescent="0.35">
      <c r="A8192" s="8" t="s">
        <v>60</v>
      </c>
      <c r="B8192" s="17">
        <v>2006</v>
      </c>
      <c r="C8192" s="80" t="s">
        <v>82</v>
      </c>
      <c r="D8192" s="17"/>
      <c r="E8192" s="35" t="s">
        <v>75</v>
      </c>
      <c r="F8192" s="35" t="s">
        <v>78</v>
      </c>
      <c r="G8192" s="51" t="s">
        <v>79</v>
      </c>
      <c r="H8192" s="10">
        <v>20934</v>
      </c>
      <c r="I8192" s="10">
        <v>22761</v>
      </c>
      <c r="J8192" s="53">
        <v>43695</v>
      </c>
      <c r="K8192" s="55">
        <v>10343</v>
      </c>
      <c r="L8192" s="57">
        <v>9365</v>
      </c>
      <c r="M8192" s="57">
        <v>332</v>
      </c>
      <c r="N8192" s="59">
        <v>20040</v>
      </c>
      <c r="O8192" s="61">
        <v>6662</v>
      </c>
      <c r="P8192" s="10">
        <v>6184</v>
      </c>
      <c r="Q8192" s="10">
        <v>178</v>
      </c>
      <c r="R8192" s="11">
        <v>13024</v>
      </c>
      <c r="S8192" s="24">
        <f>Table1[[#This Row],[Female Voters]]/Table1[[#This Row],[Female Population]]</f>
        <v>0.49407662176363809</v>
      </c>
      <c r="T8192" s="24">
        <f>Table1[[#This Row],[Male Voters]]/Table1[[#This Row],[Male Population]]</f>
        <v>0.41144940907692984</v>
      </c>
      <c r="U8192" s="24">
        <f>Table1[[#This Row],[Total Voters]]/Table1[[#This Row],[Total Population]]</f>
        <v>0.45863371095090971</v>
      </c>
      <c r="V8192" s="24">
        <f>Table1[[#This Row],[Female Ballots]]/Table1[[#This Row],[Female Population]]</f>
        <v>0.31823827266647559</v>
      </c>
      <c r="W8192" s="24">
        <f>Table1[[#This Row],[Male Ballots]]/Table1[[#This Row],[Male Population]]</f>
        <v>0.27169280787311628</v>
      </c>
      <c r="X8192" s="24">
        <f>Table1[[#This Row],[Total Ballots]]/Table1[[#This Row],[Total Population]]</f>
        <v>0.29806614029065109</v>
      </c>
      <c r="Y8192" s="24">
        <f>Table1[[#This Row],[Female Ballots]]/Table1[[#This Row],[Female Voters]]</f>
        <v>0.64410712559218797</v>
      </c>
      <c r="Z8192" s="24">
        <f>Table1[[#This Row],[Male Ballots]]/Table1[[#This Row],[Male Voters]]</f>
        <v>0.66033101975440467</v>
      </c>
      <c r="AA8192" s="24">
        <f>Table1[[#This Row],[Total Ballots]]/Table1[[#This Row],[Total Voters]]</f>
        <v>0.64990019960079837</v>
      </c>
    </row>
    <row r="8193" spans="1:27" x14ac:dyDescent="0.35">
      <c r="A8193" s="8" t="s">
        <v>60</v>
      </c>
      <c r="B8193" s="17">
        <v>2006</v>
      </c>
      <c r="C8193" s="80" t="s">
        <v>82</v>
      </c>
      <c r="D8193" s="17"/>
      <c r="E8193" s="35" t="s">
        <v>75</v>
      </c>
      <c r="F8193" s="35" t="s">
        <v>78</v>
      </c>
      <c r="G8193" s="51" t="s">
        <v>62</v>
      </c>
      <c r="H8193" s="10">
        <v>3424</v>
      </c>
      <c r="I8193" s="10">
        <v>3886</v>
      </c>
      <c r="J8193" s="53">
        <v>7310</v>
      </c>
      <c r="K8193" s="55">
        <v>1010</v>
      </c>
      <c r="L8193" s="57">
        <v>911</v>
      </c>
      <c r="M8193" s="57">
        <v>19</v>
      </c>
      <c r="N8193" s="59">
        <v>1940</v>
      </c>
      <c r="O8193" s="61">
        <v>342</v>
      </c>
      <c r="P8193" s="10">
        <v>298</v>
      </c>
      <c r="Q8193" s="10">
        <v>6</v>
      </c>
      <c r="R8193" s="11">
        <v>646</v>
      </c>
      <c r="S8193" s="24">
        <f>Table1[[#This Row],[Female Voters]]/Table1[[#This Row],[Female Population]]</f>
        <v>0.2949766355140187</v>
      </c>
      <c r="T8193" s="24">
        <f>Table1[[#This Row],[Male Voters]]/Table1[[#This Row],[Male Population]]</f>
        <v>0.23443129181677819</v>
      </c>
      <c r="U8193" s="24">
        <f>Table1[[#This Row],[Total Voters]]/Table1[[#This Row],[Total Population]]</f>
        <v>0.26538987688098498</v>
      </c>
      <c r="V8193" s="24">
        <f>Table1[[#This Row],[Female Ballots]]/Table1[[#This Row],[Female Population]]</f>
        <v>9.9883177570093462E-2</v>
      </c>
      <c r="W8193" s="24">
        <f>Table1[[#This Row],[Male Ballots]]/Table1[[#This Row],[Male Population]]</f>
        <v>7.6685537828100878E-2</v>
      </c>
      <c r="X8193" s="24">
        <f>Table1[[#This Row],[Total Ballots]]/Table1[[#This Row],[Total Population]]</f>
        <v>8.8372093023255813E-2</v>
      </c>
      <c r="Y8193" s="24">
        <f>Table1[[#This Row],[Female Ballots]]/Table1[[#This Row],[Female Voters]]</f>
        <v>0.33861386138613864</v>
      </c>
      <c r="Z8193" s="24">
        <f>Table1[[#This Row],[Male Ballots]]/Table1[[#This Row],[Male Voters]]</f>
        <v>0.32711306256860595</v>
      </c>
      <c r="AA8193" s="24">
        <f>Table1[[#This Row],[Total Ballots]]/Table1[[#This Row],[Total Voters]]</f>
        <v>0.33298969072164947</v>
      </c>
    </row>
    <row r="8194" spans="1:27" x14ac:dyDescent="0.35">
      <c r="A8194" s="8" t="s">
        <v>60</v>
      </c>
      <c r="B8194" s="17">
        <v>2006</v>
      </c>
      <c r="C8194" s="80" t="s">
        <v>82</v>
      </c>
      <c r="D8194" s="17"/>
      <c r="E8194" s="35" t="s">
        <v>75</v>
      </c>
      <c r="F8194" s="35" t="s">
        <v>78</v>
      </c>
      <c r="G8194" s="51" t="s">
        <v>63</v>
      </c>
      <c r="H8194" s="10">
        <v>4680</v>
      </c>
      <c r="I8194" s="10">
        <v>5299</v>
      </c>
      <c r="J8194" s="53">
        <v>9979</v>
      </c>
      <c r="K8194" s="55">
        <v>1799</v>
      </c>
      <c r="L8194" s="57">
        <v>1502</v>
      </c>
      <c r="M8194" s="57">
        <v>84</v>
      </c>
      <c r="N8194" s="59">
        <v>3385</v>
      </c>
      <c r="O8194" s="61">
        <v>781</v>
      </c>
      <c r="P8194" s="10">
        <v>639</v>
      </c>
      <c r="Q8194" s="10">
        <v>35</v>
      </c>
      <c r="R8194" s="11">
        <v>1455</v>
      </c>
      <c r="S8194" s="24">
        <f>Table1[[#This Row],[Female Voters]]/Table1[[#This Row],[Female Population]]</f>
        <v>0.38440170940170942</v>
      </c>
      <c r="T8194" s="24">
        <f>Table1[[#This Row],[Male Voters]]/Table1[[#This Row],[Male Population]]</f>
        <v>0.28344970749197962</v>
      </c>
      <c r="U8194" s="24">
        <f>Table1[[#This Row],[Total Voters]]/Table1[[#This Row],[Total Population]]</f>
        <v>0.33921234592644556</v>
      </c>
      <c r="V8194" s="24">
        <f>Table1[[#This Row],[Female Ballots]]/Table1[[#This Row],[Female Population]]</f>
        <v>0.16688034188034187</v>
      </c>
      <c r="W8194" s="24">
        <f>Table1[[#This Row],[Male Ballots]]/Table1[[#This Row],[Male Population]]</f>
        <v>0.12058879033779958</v>
      </c>
      <c r="X8194" s="24">
        <f>Table1[[#This Row],[Total Ballots]]/Table1[[#This Row],[Total Population]]</f>
        <v>0.14580619300531114</v>
      </c>
      <c r="Y8194" s="24">
        <f>Table1[[#This Row],[Female Ballots]]/Table1[[#This Row],[Female Voters]]</f>
        <v>0.43413007226236799</v>
      </c>
      <c r="Z8194" s="24">
        <f>Table1[[#This Row],[Male Ballots]]/Table1[[#This Row],[Male Voters]]</f>
        <v>0.42543275632490013</v>
      </c>
      <c r="AA8194" s="24">
        <f>Table1[[#This Row],[Total Ballots]]/Table1[[#This Row],[Total Voters]]</f>
        <v>0.42983751846381091</v>
      </c>
    </row>
    <row r="8195" spans="1:27" x14ac:dyDescent="0.35">
      <c r="A8195" s="8" t="s">
        <v>60</v>
      </c>
      <c r="B8195" s="17">
        <v>2006</v>
      </c>
      <c r="C8195" s="80" t="s">
        <v>82</v>
      </c>
      <c r="D8195" s="17"/>
      <c r="E8195" s="35" t="s">
        <v>75</v>
      </c>
      <c r="F8195" s="35" t="s">
        <v>78</v>
      </c>
      <c r="G8195" s="51" t="s">
        <v>64</v>
      </c>
      <c r="H8195" s="10">
        <v>4157</v>
      </c>
      <c r="I8195" s="10">
        <v>4695</v>
      </c>
      <c r="J8195" s="53">
        <v>8852</v>
      </c>
      <c r="K8195" s="55">
        <v>1748</v>
      </c>
      <c r="L8195" s="57">
        <v>1541</v>
      </c>
      <c r="M8195" s="57">
        <v>80</v>
      </c>
      <c r="N8195" s="59">
        <v>3369</v>
      </c>
      <c r="O8195" s="61">
        <v>981</v>
      </c>
      <c r="P8195" s="10">
        <v>887</v>
      </c>
      <c r="Q8195" s="10">
        <v>35</v>
      </c>
      <c r="R8195" s="11">
        <v>1903</v>
      </c>
      <c r="S8195" s="24">
        <f>Table1[[#This Row],[Female Voters]]/Table1[[#This Row],[Female Population]]</f>
        <v>0.42049554967524655</v>
      </c>
      <c r="T8195" s="24">
        <f>Table1[[#This Row],[Male Voters]]/Table1[[#This Row],[Male Population]]</f>
        <v>0.32822151224707136</v>
      </c>
      <c r="U8195" s="24">
        <f>Table1[[#This Row],[Total Voters]]/Table1[[#This Row],[Total Population]]</f>
        <v>0.38059195661997286</v>
      </c>
      <c r="V8195" s="24">
        <f>Table1[[#This Row],[Female Ballots]]/Table1[[#This Row],[Female Population]]</f>
        <v>0.23598749097907146</v>
      </c>
      <c r="W8195" s="24">
        <f>Table1[[#This Row],[Male Ballots]]/Table1[[#This Row],[Male Population]]</f>
        <v>0.18892438764643238</v>
      </c>
      <c r="X8195" s="24">
        <f>Table1[[#This Row],[Total Ballots]]/Table1[[#This Row],[Total Population]]</f>
        <v>0.21497966561229101</v>
      </c>
      <c r="Y8195" s="24">
        <f>Table1[[#This Row],[Female Ballots]]/Table1[[#This Row],[Female Voters]]</f>
        <v>0.56121281464530892</v>
      </c>
      <c r="Z8195" s="24">
        <f>Table1[[#This Row],[Male Ballots]]/Table1[[#This Row],[Male Voters]]</f>
        <v>0.57560025957170668</v>
      </c>
      <c r="AA8195" s="24">
        <f>Table1[[#This Row],[Total Ballots]]/Table1[[#This Row],[Total Voters]]</f>
        <v>0.5648560403680617</v>
      </c>
    </row>
    <row r="8196" spans="1:27" x14ac:dyDescent="0.35">
      <c r="A8196" s="8" t="s">
        <v>60</v>
      </c>
      <c r="B8196" s="17">
        <v>2006</v>
      </c>
      <c r="C8196" s="80" t="s">
        <v>82</v>
      </c>
      <c r="D8196" s="17"/>
      <c r="E8196" s="35" t="s">
        <v>75</v>
      </c>
      <c r="F8196" s="35" t="s">
        <v>78</v>
      </c>
      <c r="G8196" s="51" t="s">
        <v>65</v>
      </c>
      <c r="H8196" s="10">
        <v>3606</v>
      </c>
      <c r="I8196" s="10">
        <v>3893</v>
      </c>
      <c r="J8196" s="53">
        <v>7499</v>
      </c>
      <c r="K8196" s="55">
        <v>2125</v>
      </c>
      <c r="L8196" s="57">
        <v>2007</v>
      </c>
      <c r="M8196" s="57">
        <v>58</v>
      </c>
      <c r="N8196" s="59">
        <v>4190</v>
      </c>
      <c r="O8196" s="61">
        <v>1478</v>
      </c>
      <c r="P8196" s="10">
        <v>1452</v>
      </c>
      <c r="Q8196" s="10">
        <v>33</v>
      </c>
      <c r="R8196" s="11">
        <v>2963</v>
      </c>
      <c r="S8196" s="24">
        <f>Table1[[#This Row],[Female Voters]]/Table1[[#This Row],[Female Population]]</f>
        <v>0.58929561841375488</v>
      </c>
      <c r="T8196" s="24">
        <f>Table1[[#This Row],[Male Voters]]/Table1[[#This Row],[Male Population]]</f>
        <v>0.51554071410223479</v>
      </c>
      <c r="U8196" s="24">
        <f>Table1[[#This Row],[Total Voters]]/Table1[[#This Row],[Total Population]]</f>
        <v>0.55874116548873187</v>
      </c>
      <c r="V8196" s="24">
        <f>Table1[[#This Row],[Female Ballots]]/Table1[[#This Row],[Female Population]]</f>
        <v>0.40987243483083752</v>
      </c>
      <c r="W8196" s="24">
        <f>Table1[[#This Row],[Male Ballots]]/Table1[[#This Row],[Male Population]]</f>
        <v>0.37297713845363473</v>
      </c>
      <c r="X8196" s="24">
        <f>Table1[[#This Row],[Total Ballots]]/Table1[[#This Row],[Total Population]]</f>
        <v>0.39511934924656622</v>
      </c>
      <c r="Y8196" s="24">
        <f>Table1[[#This Row],[Female Ballots]]/Table1[[#This Row],[Female Voters]]</f>
        <v>0.69552941176470584</v>
      </c>
      <c r="Z8196" s="24">
        <f>Table1[[#This Row],[Male Ballots]]/Table1[[#This Row],[Male Voters]]</f>
        <v>0.72346786248131545</v>
      </c>
      <c r="AA8196" s="24">
        <f>Table1[[#This Row],[Total Ballots]]/Table1[[#This Row],[Total Voters]]</f>
        <v>0.7071599045346062</v>
      </c>
    </row>
    <row r="8197" spans="1:27" x14ac:dyDescent="0.35">
      <c r="A8197" s="8" t="s">
        <v>60</v>
      </c>
      <c r="B8197" s="17">
        <v>2006</v>
      </c>
      <c r="C8197" s="80" t="s">
        <v>82</v>
      </c>
      <c r="D8197" s="17"/>
      <c r="E8197" s="35" t="s">
        <v>75</v>
      </c>
      <c r="F8197" s="35" t="s">
        <v>78</v>
      </c>
      <c r="G8197" s="51" t="s">
        <v>66</v>
      </c>
      <c r="H8197" s="10">
        <v>2471</v>
      </c>
      <c r="I8197" s="10">
        <v>2724</v>
      </c>
      <c r="J8197" s="53">
        <v>5195</v>
      </c>
      <c r="K8197" s="55">
        <v>1756</v>
      </c>
      <c r="L8197" s="57">
        <v>1710</v>
      </c>
      <c r="M8197" s="57">
        <v>50</v>
      </c>
      <c r="N8197" s="59">
        <v>3516</v>
      </c>
      <c r="O8197" s="61">
        <v>1464</v>
      </c>
      <c r="P8197" s="10">
        <v>1419</v>
      </c>
      <c r="Q8197" s="10">
        <v>37</v>
      </c>
      <c r="R8197" s="11">
        <v>2920</v>
      </c>
      <c r="S8197" s="24">
        <f>Table1[[#This Row],[Female Voters]]/Table1[[#This Row],[Female Population]]</f>
        <v>0.71064346418454072</v>
      </c>
      <c r="T8197" s="24">
        <f>Table1[[#This Row],[Male Voters]]/Table1[[#This Row],[Male Population]]</f>
        <v>0.6277533039647577</v>
      </c>
      <c r="U8197" s="24">
        <f>Table1[[#This Row],[Total Voters]]/Table1[[#This Row],[Total Population]]</f>
        <v>0.67680461982675655</v>
      </c>
      <c r="V8197" s="24">
        <f>Table1[[#This Row],[Female Ballots]]/Table1[[#This Row],[Female Population]]</f>
        <v>0.59247268312424117</v>
      </c>
      <c r="W8197" s="24">
        <f>Table1[[#This Row],[Male Ballots]]/Table1[[#This Row],[Male Population]]</f>
        <v>0.52092511013215859</v>
      </c>
      <c r="X8197" s="24">
        <f>Table1[[#This Row],[Total Ballots]]/Table1[[#This Row],[Total Population]]</f>
        <v>0.56207892204042353</v>
      </c>
      <c r="Y8197" s="24">
        <f>Table1[[#This Row],[Female Ballots]]/Table1[[#This Row],[Female Voters]]</f>
        <v>0.83371298405466976</v>
      </c>
      <c r="Z8197" s="24">
        <f>Table1[[#This Row],[Male Ballots]]/Table1[[#This Row],[Male Voters]]</f>
        <v>0.8298245614035088</v>
      </c>
      <c r="AA8197" s="24">
        <f>Table1[[#This Row],[Total Ballots]]/Table1[[#This Row],[Total Voters]]</f>
        <v>0.83048919226393625</v>
      </c>
    </row>
    <row r="8198" spans="1:27" x14ac:dyDescent="0.35">
      <c r="A8198" s="8" t="s">
        <v>60</v>
      </c>
      <c r="B8198" s="17">
        <v>2006</v>
      </c>
      <c r="C8198" s="80" t="s">
        <v>82</v>
      </c>
      <c r="D8198" s="17"/>
      <c r="E8198" s="35" t="s">
        <v>75</v>
      </c>
      <c r="F8198" s="35" t="s">
        <v>78</v>
      </c>
      <c r="G8198" s="51" t="s">
        <v>67</v>
      </c>
      <c r="H8198" s="10">
        <v>2596</v>
      </c>
      <c r="I8198" s="10">
        <v>2264</v>
      </c>
      <c r="J8198" s="53">
        <v>4860</v>
      </c>
      <c r="K8198" s="55">
        <v>1905</v>
      </c>
      <c r="L8198" s="57">
        <v>1694</v>
      </c>
      <c r="M8198" s="57">
        <v>41</v>
      </c>
      <c r="N8198" s="59">
        <v>3640</v>
      </c>
      <c r="O8198" s="61">
        <v>1616</v>
      </c>
      <c r="P8198" s="10">
        <v>1489</v>
      </c>
      <c r="Q8198" s="10">
        <v>32</v>
      </c>
      <c r="R8198" s="11">
        <v>3137</v>
      </c>
      <c r="S8198" s="24">
        <f>Table1[[#This Row],[Female Voters]]/Table1[[#This Row],[Female Population]]</f>
        <v>0.73382126348228038</v>
      </c>
      <c r="T8198" s="24">
        <f>Table1[[#This Row],[Male Voters]]/Table1[[#This Row],[Male Population]]</f>
        <v>0.74823321554770317</v>
      </c>
      <c r="U8198" s="24">
        <f>Table1[[#This Row],[Total Voters]]/Table1[[#This Row],[Total Population]]</f>
        <v>0.74897119341563789</v>
      </c>
      <c r="V8198" s="24">
        <f>Table1[[#This Row],[Female Ballots]]/Table1[[#This Row],[Female Population]]</f>
        <v>0.62249614791987673</v>
      </c>
      <c r="W8198" s="24">
        <f>Table1[[#This Row],[Male Ballots]]/Table1[[#This Row],[Male Population]]</f>
        <v>0.65768551236749118</v>
      </c>
      <c r="X8198" s="24">
        <f>Table1[[#This Row],[Total Ballots]]/Table1[[#This Row],[Total Population]]</f>
        <v>0.64547325102880659</v>
      </c>
      <c r="Y8198" s="24">
        <f>Table1[[#This Row],[Female Ballots]]/Table1[[#This Row],[Female Voters]]</f>
        <v>0.84829396325459316</v>
      </c>
      <c r="Z8198" s="24">
        <f>Table1[[#This Row],[Male Ballots]]/Table1[[#This Row],[Male Voters]]</f>
        <v>0.87898465171192441</v>
      </c>
      <c r="AA8198" s="24">
        <f>Table1[[#This Row],[Total Ballots]]/Table1[[#This Row],[Total Voters]]</f>
        <v>0.86181318681318686</v>
      </c>
    </row>
    <row r="8199" spans="1:27" x14ac:dyDescent="0.35">
      <c r="A8199" s="8" t="s">
        <v>22</v>
      </c>
      <c r="B8199" s="17">
        <v>2006</v>
      </c>
      <c r="C8199" s="80" t="s">
        <v>82</v>
      </c>
      <c r="D8199" s="17"/>
      <c r="E8199" s="35" t="s">
        <v>74</v>
      </c>
      <c r="F8199" s="35" t="s">
        <v>78</v>
      </c>
      <c r="G8199" s="51" t="s">
        <v>79</v>
      </c>
      <c r="H8199" s="10">
        <v>922</v>
      </c>
      <c r="I8199" s="10">
        <v>868</v>
      </c>
      <c r="J8199" s="53">
        <v>1790</v>
      </c>
      <c r="K8199" s="55">
        <v>780</v>
      </c>
      <c r="L8199" s="55">
        <v>683</v>
      </c>
      <c r="M8199" s="55"/>
      <c r="N8199" s="55">
        <v>1463</v>
      </c>
      <c r="O8199" s="61">
        <v>666</v>
      </c>
      <c r="P8199" s="10">
        <v>562</v>
      </c>
      <c r="Q8199" s="10"/>
      <c r="R8199" s="11">
        <v>1228</v>
      </c>
      <c r="S8199" s="24">
        <f>Table1[[#This Row],[Female Voters]]/Table1[[#This Row],[Female Population]]</f>
        <v>0.84598698481561818</v>
      </c>
      <c r="T8199" s="24">
        <f>Table1[[#This Row],[Male Voters]]/Table1[[#This Row],[Male Population]]</f>
        <v>0.78686635944700456</v>
      </c>
      <c r="U8199" s="24">
        <f>Table1[[#This Row],[Total Voters]]/Table1[[#This Row],[Total Population]]</f>
        <v>0.81731843575418994</v>
      </c>
      <c r="V8199" s="24">
        <f>Table1[[#This Row],[Female Ballots]]/Table1[[#This Row],[Female Population]]</f>
        <v>0.72234273318872022</v>
      </c>
      <c r="W8199" s="24">
        <f>Table1[[#This Row],[Male Ballots]]/Table1[[#This Row],[Male Population]]</f>
        <v>0.64746543778801846</v>
      </c>
      <c r="X8199" s="24">
        <f>Table1[[#This Row],[Total Ballots]]/Table1[[#This Row],[Total Population]]</f>
        <v>0.68603351955307268</v>
      </c>
      <c r="Y8199" s="24">
        <f>Table1[[#This Row],[Female Ballots]]/Table1[[#This Row],[Female Voters]]</f>
        <v>0.85384615384615381</v>
      </c>
      <c r="Z8199" s="24">
        <f>Table1[[#This Row],[Male Ballots]]/Table1[[#This Row],[Male Voters]]</f>
        <v>0.8228404099560761</v>
      </c>
      <c r="AA8199" s="24">
        <f>Table1[[#This Row],[Total Ballots]]/Table1[[#This Row],[Total Voters]]</f>
        <v>0.83937115516062888</v>
      </c>
    </row>
    <row r="8200" spans="1:27" x14ac:dyDescent="0.35">
      <c r="A8200" s="8" t="s">
        <v>22</v>
      </c>
      <c r="B8200" s="17">
        <v>2006</v>
      </c>
      <c r="C8200" s="80" t="s">
        <v>82</v>
      </c>
      <c r="D8200" s="17"/>
      <c r="E8200" s="35" t="s">
        <v>74</v>
      </c>
      <c r="F8200" s="35" t="s">
        <v>78</v>
      </c>
      <c r="G8200" s="51" t="s">
        <v>62</v>
      </c>
      <c r="H8200" s="10">
        <v>61</v>
      </c>
      <c r="I8200" s="10">
        <v>74</v>
      </c>
      <c r="J8200" s="53">
        <v>135</v>
      </c>
      <c r="K8200" s="55">
        <v>73</v>
      </c>
      <c r="L8200" s="55">
        <v>66</v>
      </c>
      <c r="M8200" s="55"/>
      <c r="N8200" s="55">
        <v>139</v>
      </c>
      <c r="O8200" s="61">
        <v>42</v>
      </c>
      <c r="P8200" s="10">
        <v>31</v>
      </c>
      <c r="Q8200" s="10"/>
      <c r="R8200" s="11">
        <v>73</v>
      </c>
      <c r="S8200" s="24">
        <f>Table1[[#This Row],[Female Voters]]/Table1[[#This Row],[Female Population]]</f>
        <v>1.1967213114754098</v>
      </c>
      <c r="T8200" s="24">
        <f>Table1[[#This Row],[Male Voters]]/Table1[[#This Row],[Male Population]]</f>
        <v>0.89189189189189189</v>
      </c>
      <c r="U8200" s="24">
        <f>Table1[[#This Row],[Total Voters]]/Table1[[#This Row],[Total Population]]</f>
        <v>1.0296296296296297</v>
      </c>
      <c r="V8200" s="24">
        <f>Table1[[#This Row],[Female Ballots]]/Table1[[#This Row],[Female Population]]</f>
        <v>0.68852459016393441</v>
      </c>
      <c r="W8200" s="24">
        <f>Table1[[#This Row],[Male Ballots]]/Table1[[#This Row],[Male Population]]</f>
        <v>0.41891891891891891</v>
      </c>
      <c r="X8200" s="24">
        <f>Table1[[#This Row],[Total Ballots]]/Table1[[#This Row],[Total Population]]</f>
        <v>0.54074074074074074</v>
      </c>
      <c r="Y8200" s="24">
        <f>Table1[[#This Row],[Female Ballots]]/Table1[[#This Row],[Female Voters]]</f>
        <v>0.57534246575342463</v>
      </c>
      <c r="Z8200" s="24">
        <f>Table1[[#This Row],[Male Ballots]]/Table1[[#This Row],[Male Voters]]</f>
        <v>0.46969696969696972</v>
      </c>
      <c r="AA8200" s="24">
        <f>Table1[[#This Row],[Total Ballots]]/Table1[[#This Row],[Total Voters]]</f>
        <v>0.52517985611510787</v>
      </c>
    </row>
    <row r="8201" spans="1:27" x14ac:dyDescent="0.35">
      <c r="A8201" s="8" t="s">
        <v>22</v>
      </c>
      <c r="B8201" s="17">
        <v>2006</v>
      </c>
      <c r="C8201" s="80" t="s">
        <v>82</v>
      </c>
      <c r="D8201" s="17"/>
      <c r="E8201" s="35" t="s">
        <v>74</v>
      </c>
      <c r="F8201" s="35" t="s">
        <v>78</v>
      </c>
      <c r="G8201" s="51" t="s">
        <v>63</v>
      </c>
      <c r="H8201" s="10">
        <v>95</v>
      </c>
      <c r="I8201" s="10">
        <v>89</v>
      </c>
      <c r="J8201" s="53">
        <v>184</v>
      </c>
      <c r="K8201" s="55">
        <v>58</v>
      </c>
      <c r="L8201" s="55">
        <v>64</v>
      </c>
      <c r="M8201" s="55"/>
      <c r="N8201" s="55">
        <v>122</v>
      </c>
      <c r="O8201" s="61">
        <v>35</v>
      </c>
      <c r="P8201" s="10">
        <v>37</v>
      </c>
      <c r="Q8201" s="10"/>
      <c r="R8201" s="11">
        <v>72</v>
      </c>
      <c r="S8201" s="24">
        <f>Table1[[#This Row],[Female Voters]]/Table1[[#This Row],[Female Population]]</f>
        <v>0.61052631578947369</v>
      </c>
      <c r="T8201" s="24">
        <f>Table1[[#This Row],[Male Voters]]/Table1[[#This Row],[Male Population]]</f>
        <v>0.7191011235955056</v>
      </c>
      <c r="U8201" s="24">
        <f>Table1[[#This Row],[Total Voters]]/Table1[[#This Row],[Total Population]]</f>
        <v>0.66304347826086951</v>
      </c>
      <c r="V8201" s="24">
        <f>Table1[[#This Row],[Female Ballots]]/Table1[[#This Row],[Female Population]]</f>
        <v>0.36842105263157893</v>
      </c>
      <c r="W8201" s="24">
        <f>Table1[[#This Row],[Male Ballots]]/Table1[[#This Row],[Male Population]]</f>
        <v>0.4157303370786517</v>
      </c>
      <c r="X8201" s="24">
        <f>Table1[[#This Row],[Total Ballots]]/Table1[[#This Row],[Total Population]]</f>
        <v>0.39130434782608697</v>
      </c>
      <c r="Y8201" s="24">
        <f>Table1[[#This Row],[Female Ballots]]/Table1[[#This Row],[Female Voters]]</f>
        <v>0.60344827586206895</v>
      </c>
      <c r="Z8201" s="24">
        <f>Table1[[#This Row],[Male Ballots]]/Table1[[#This Row],[Male Voters]]</f>
        <v>0.578125</v>
      </c>
      <c r="AA8201" s="24">
        <f>Table1[[#This Row],[Total Ballots]]/Table1[[#This Row],[Total Voters]]</f>
        <v>0.5901639344262295</v>
      </c>
    </row>
    <row r="8202" spans="1:27" x14ac:dyDescent="0.35">
      <c r="A8202" s="8" t="s">
        <v>22</v>
      </c>
      <c r="B8202" s="17">
        <v>2006</v>
      </c>
      <c r="C8202" s="80" t="s">
        <v>82</v>
      </c>
      <c r="D8202" s="17"/>
      <c r="E8202" s="35" t="s">
        <v>74</v>
      </c>
      <c r="F8202" s="35" t="s">
        <v>78</v>
      </c>
      <c r="G8202" s="51" t="s">
        <v>64</v>
      </c>
      <c r="H8202" s="10">
        <v>138</v>
      </c>
      <c r="I8202" s="10">
        <v>135</v>
      </c>
      <c r="J8202" s="53">
        <v>273</v>
      </c>
      <c r="K8202" s="55">
        <v>98</v>
      </c>
      <c r="L8202" s="55">
        <v>64</v>
      </c>
      <c r="M8202" s="55"/>
      <c r="N8202" s="55">
        <v>162</v>
      </c>
      <c r="O8202" s="61">
        <v>69</v>
      </c>
      <c r="P8202" s="10">
        <v>45</v>
      </c>
      <c r="Q8202" s="10"/>
      <c r="R8202" s="11">
        <v>114</v>
      </c>
      <c r="S8202" s="24">
        <f>Table1[[#This Row],[Female Voters]]/Table1[[#This Row],[Female Population]]</f>
        <v>0.71014492753623193</v>
      </c>
      <c r="T8202" s="24">
        <f>Table1[[#This Row],[Male Voters]]/Table1[[#This Row],[Male Population]]</f>
        <v>0.47407407407407409</v>
      </c>
      <c r="U8202" s="24">
        <f>Table1[[#This Row],[Total Voters]]/Table1[[#This Row],[Total Population]]</f>
        <v>0.59340659340659341</v>
      </c>
      <c r="V8202" s="24">
        <f>Table1[[#This Row],[Female Ballots]]/Table1[[#This Row],[Female Population]]</f>
        <v>0.5</v>
      </c>
      <c r="W8202" s="24">
        <f>Table1[[#This Row],[Male Ballots]]/Table1[[#This Row],[Male Population]]</f>
        <v>0.33333333333333331</v>
      </c>
      <c r="X8202" s="24">
        <f>Table1[[#This Row],[Total Ballots]]/Table1[[#This Row],[Total Population]]</f>
        <v>0.4175824175824176</v>
      </c>
      <c r="Y8202" s="24">
        <f>Table1[[#This Row],[Female Ballots]]/Table1[[#This Row],[Female Voters]]</f>
        <v>0.70408163265306123</v>
      </c>
      <c r="Z8202" s="24">
        <f>Table1[[#This Row],[Male Ballots]]/Table1[[#This Row],[Male Voters]]</f>
        <v>0.703125</v>
      </c>
      <c r="AA8202" s="24">
        <f>Table1[[#This Row],[Total Ballots]]/Table1[[#This Row],[Total Voters]]</f>
        <v>0.70370370370370372</v>
      </c>
    </row>
    <row r="8203" spans="1:27" x14ac:dyDescent="0.35">
      <c r="A8203" s="8" t="s">
        <v>22</v>
      </c>
      <c r="B8203" s="17">
        <v>2006</v>
      </c>
      <c r="C8203" s="80" t="s">
        <v>82</v>
      </c>
      <c r="D8203" s="17"/>
      <c r="E8203" s="35" t="s">
        <v>74</v>
      </c>
      <c r="F8203" s="35" t="s">
        <v>78</v>
      </c>
      <c r="G8203" s="51" t="s">
        <v>65</v>
      </c>
      <c r="H8203" s="10">
        <v>184</v>
      </c>
      <c r="I8203" s="10">
        <v>185</v>
      </c>
      <c r="J8203" s="53">
        <v>369</v>
      </c>
      <c r="K8203" s="55">
        <v>160</v>
      </c>
      <c r="L8203" s="55">
        <v>158</v>
      </c>
      <c r="M8203" s="55"/>
      <c r="N8203" s="55">
        <v>318</v>
      </c>
      <c r="O8203" s="61">
        <v>146</v>
      </c>
      <c r="P8203" s="10">
        <v>138</v>
      </c>
      <c r="Q8203" s="10"/>
      <c r="R8203" s="11">
        <v>284</v>
      </c>
      <c r="S8203" s="24">
        <f>Table1[[#This Row],[Female Voters]]/Table1[[#This Row],[Female Population]]</f>
        <v>0.86956521739130432</v>
      </c>
      <c r="T8203" s="24">
        <f>Table1[[#This Row],[Male Voters]]/Table1[[#This Row],[Male Population]]</f>
        <v>0.8540540540540541</v>
      </c>
      <c r="U8203" s="24">
        <f>Table1[[#This Row],[Total Voters]]/Table1[[#This Row],[Total Population]]</f>
        <v>0.86178861788617889</v>
      </c>
      <c r="V8203" s="24">
        <f>Table1[[#This Row],[Female Ballots]]/Table1[[#This Row],[Female Population]]</f>
        <v>0.79347826086956519</v>
      </c>
      <c r="W8203" s="24">
        <f>Table1[[#This Row],[Male Ballots]]/Table1[[#This Row],[Male Population]]</f>
        <v>0.74594594594594599</v>
      </c>
      <c r="X8203" s="24">
        <f>Table1[[#This Row],[Total Ballots]]/Table1[[#This Row],[Total Population]]</f>
        <v>0.76964769647696474</v>
      </c>
      <c r="Y8203" s="24">
        <f>Table1[[#This Row],[Female Ballots]]/Table1[[#This Row],[Female Voters]]</f>
        <v>0.91249999999999998</v>
      </c>
      <c r="Z8203" s="24">
        <f>Table1[[#This Row],[Male Ballots]]/Table1[[#This Row],[Male Voters]]</f>
        <v>0.87341772151898733</v>
      </c>
      <c r="AA8203" s="24">
        <f>Table1[[#This Row],[Total Ballots]]/Table1[[#This Row],[Total Voters]]</f>
        <v>0.89308176100628933</v>
      </c>
    </row>
    <row r="8204" spans="1:27" x14ac:dyDescent="0.35">
      <c r="A8204" s="8" t="s">
        <v>22</v>
      </c>
      <c r="B8204" s="17">
        <v>2006</v>
      </c>
      <c r="C8204" s="80" t="s">
        <v>82</v>
      </c>
      <c r="D8204" s="17"/>
      <c r="E8204" s="35" t="s">
        <v>74</v>
      </c>
      <c r="F8204" s="35" t="s">
        <v>78</v>
      </c>
      <c r="G8204" s="51" t="s">
        <v>66</v>
      </c>
      <c r="H8204" s="10">
        <v>171</v>
      </c>
      <c r="I8204" s="10">
        <v>168</v>
      </c>
      <c r="J8204" s="53">
        <v>339</v>
      </c>
      <c r="K8204" s="55">
        <v>144</v>
      </c>
      <c r="L8204" s="55">
        <v>131</v>
      </c>
      <c r="M8204" s="55"/>
      <c r="N8204" s="55">
        <v>275</v>
      </c>
      <c r="O8204" s="61">
        <v>135</v>
      </c>
      <c r="P8204" s="10">
        <v>123</v>
      </c>
      <c r="Q8204" s="10"/>
      <c r="R8204" s="11">
        <v>258</v>
      </c>
      <c r="S8204" s="24">
        <f>Table1[[#This Row],[Female Voters]]/Table1[[#This Row],[Female Population]]</f>
        <v>0.84210526315789469</v>
      </c>
      <c r="T8204" s="24">
        <f>Table1[[#This Row],[Male Voters]]/Table1[[#This Row],[Male Population]]</f>
        <v>0.77976190476190477</v>
      </c>
      <c r="U8204" s="24">
        <f>Table1[[#This Row],[Total Voters]]/Table1[[#This Row],[Total Population]]</f>
        <v>0.8112094395280236</v>
      </c>
      <c r="V8204" s="24">
        <f>Table1[[#This Row],[Female Ballots]]/Table1[[#This Row],[Female Population]]</f>
        <v>0.78947368421052633</v>
      </c>
      <c r="W8204" s="24">
        <f>Table1[[#This Row],[Male Ballots]]/Table1[[#This Row],[Male Population]]</f>
        <v>0.7321428571428571</v>
      </c>
      <c r="X8204" s="24">
        <f>Table1[[#This Row],[Total Ballots]]/Table1[[#This Row],[Total Population]]</f>
        <v>0.76106194690265483</v>
      </c>
      <c r="Y8204" s="24">
        <f>Table1[[#This Row],[Female Ballots]]/Table1[[#This Row],[Female Voters]]</f>
        <v>0.9375</v>
      </c>
      <c r="Z8204" s="24">
        <f>Table1[[#This Row],[Male Ballots]]/Table1[[#This Row],[Male Voters]]</f>
        <v>0.93893129770992367</v>
      </c>
      <c r="AA8204" s="24">
        <f>Table1[[#This Row],[Total Ballots]]/Table1[[#This Row],[Total Voters]]</f>
        <v>0.93818181818181823</v>
      </c>
    </row>
    <row r="8205" spans="1:27" x14ac:dyDescent="0.35">
      <c r="A8205" s="8" t="s">
        <v>22</v>
      </c>
      <c r="B8205" s="17">
        <v>2006</v>
      </c>
      <c r="C8205" s="80" t="s">
        <v>82</v>
      </c>
      <c r="D8205" s="17"/>
      <c r="E8205" s="35" t="s">
        <v>74</v>
      </c>
      <c r="F8205" s="35" t="s">
        <v>78</v>
      </c>
      <c r="G8205" s="51" t="s">
        <v>67</v>
      </c>
      <c r="H8205" s="10">
        <v>273</v>
      </c>
      <c r="I8205" s="10">
        <v>217</v>
      </c>
      <c r="J8205" s="53">
        <v>490</v>
      </c>
      <c r="K8205" s="55">
        <v>247</v>
      </c>
      <c r="L8205" s="55">
        <v>200</v>
      </c>
      <c r="M8205" s="55"/>
      <c r="N8205" s="55">
        <v>447</v>
      </c>
      <c r="O8205" s="61">
        <v>239</v>
      </c>
      <c r="P8205" s="10">
        <v>188</v>
      </c>
      <c r="Q8205" s="10"/>
      <c r="R8205" s="11">
        <v>427</v>
      </c>
      <c r="S8205" s="24">
        <f>Table1[[#This Row],[Female Voters]]/Table1[[#This Row],[Female Population]]</f>
        <v>0.90476190476190477</v>
      </c>
      <c r="T8205" s="24">
        <f>Table1[[#This Row],[Male Voters]]/Table1[[#This Row],[Male Population]]</f>
        <v>0.92165898617511521</v>
      </c>
      <c r="U8205" s="24">
        <f>Table1[[#This Row],[Total Voters]]/Table1[[#This Row],[Total Population]]</f>
        <v>0.91224489795918362</v>
      </c>
      <c r="V8205" s="24">
        <f>Table1[[#This Row],[Female Ballots]]/Table1[[#This Row],[Female Population]]</f>
        <v>0.87545787545787546</v>
      </c>
      <c r="W8205" s="24">
        <f>Table1[[#This Row],[Male Ballots]]/Table1[[#This Row],[Male Population]]</f>
        <v>0.86635944700460832</v>
      </c>
      <c r="X8205" s="24">
        <f>Table1[[#This Row],[Total Ballots]]/Table1[[#This Row],[Total Population]]</f>
        <v>0.87142857142857144</v>
      </c>
      <c r="Y8205" s="24">
        <f>Table1[[#This Row],[Female Ballots]]/Table1[[#This Row],[Female Voters]]</f>
        <v>0.96761133603238869</v>
      </c>
      <c r="Z8205" s="24">
        <f>Table1[[#This Row],[Male Ballots]]/Table1[[#This Row],[Male Voters]]</f>
        <v>0.94</v>
      </c>
      <c r="AA8205" s="24">
        <f>Table1[[#This Row],[Total Ballots]]/Table1[[#This Row],[Total Voters]]</f>
        <v>0.95525727069351229</v>
      </c>
    </row>
    <row r="8206" spans="1:27" x14ac:dyDescent="0.35">
      <c r="A8206" s="8" t="s">
        <v>56</v>
      </c>
      <c r="B8206" s="17">
        <v>2006</v>
      </c>
      <c r="C8206" s="80" t="s">
        <v>82</v>
      </c>
      <c r="D8206" s="17"/>
      <c r="E8206" s="35" t="s">
        <v>73</v>
      </c>
      <c r="F8206" s="35" t="s">
        <v>78</v>
      </c>
      <c r="G8206" s="51" t="s">
        <v>79</v>
      </c>
      <c r="H8206" s="10">
        <v>27680</v>
      </c>
      <c r="I8206" s="10">
        <v>28799</v>
      </c>
      <c r="J8206" s="53">
        <v>56479</v>
      </c>
      <c r="K8206" s="55">
        <v>15768</v>
      </c>
      <c r="L8206" s="57">
        <v>14114</v>
      </c>
      <c r="M8206" s="57"/>
      <c r="N8206" s="59">
        <v>29882</v>
      </c>
      <c r="O8206" s="61">
        <v>9761</v>
      </c>
      <c r="P8206" s="10">
        <v>8975</v>
      </c>
      <c r="Q8206" s="10"/>
      <c r="R8206" s="11">
        <v>18736</v>
      </c>
      <c r="S8206" s="24">
        <f>Table1[[#This Row],[Female Voters]]/Table1[[#This Row],[Female Population]]</f>
        <v>0.56965317919075142</v>
      </c>
      <c r="T8206" s="24">
        <f>Table1[[#This Row],[Male Voters]]/Table1[[#This Row],[Male Population]]</f>
        <v>0.49008646133546302</v>
      </c>
      <c r="U8206" s="24">
        <f>Table1[[#This Row],[Total Voters]]/Table1[[#This Row],[Total Population]]</f>
        <v>0.52908160555250627</v>
      </c>
      <c r="V8206" s="24">
        <f>Table1[[#This Row],[Female Ballots]]/Table1[[#This Row],[Female Population]]</f>
        <v>0.35263728323699423</v>
      </c>
      <c r="W8206" s="24">
        <f>Table1[[#This Row],[Male Ballots]]/Table1[[#This Row],[Male Population]]</f>
        <v>0.3116427653737977</v>
      </c>
      <c r="X8206" s="24">
        <f>Table1[[#This Row],[Total Ballots]]/Table1[[#This Row],[Total Population]]</f>
        <v>0.33173391880167852</v>
      </c>
      <c r="Y8206" s="24">
        <f>Table1[[#This Row],[Female Ballots]]/Table1[[#This Row],[Female Voters]]</f>
        <v>0.6190385591070523</v>
      </c>
      <c r="Z8206" s="24">
        <f>Table1[[#This Row],[Male Ballots]]/Table1[[#This Row],[Male Voters]]</f>
        <v>0.63589343913844409</v>
      </c>
      <c r="AA8206" s="24">
        <f>Table1[[#This Row],[Total Ballots]]/Table1[[#This Row],[Total Voters]]</f>
        <v>0.62699953149052945</v>
      </c>
    </row>
    <row r="8207" spans="1:27" x14ac:dyDescent="0.35">
      <c r="A8207" s="8" t="s">
        <v>56</v>
      </c>
      <c r="B8207" s="17">
        <v>2006</v>
      </c>
      <c r="C8207" s="80" t="s">
        <v>82</v>
      </c>
      <c r="D8207" s="17"/>
      <c r="E8207" s="35" t="s">
        <v>73</v>
      </c>
      <c r="F8207" s="35" t="s">
        <v>78</v>
      </c>
      <c r="G8207" s="51" t="s">
        <v>62</v>
      </c>
      <c r="H8207" s="10">
        <v>3936</v>
      </c>
      <c r="I8207" s="10">
        <v>4610</v>
      </c>
      <c r="J8207" s="53">
        <v>8546</v>
      </c>
      <c r="K8207" s="55">
        <v>1412</v>
      </c>
      <c r="L8207" s="57">
        <v>1272</v>
      </c>
      <c r="M8207" s="57"/>
      <c r="N8207" s="59">
        <v>2684</v>
      </c>
      <c r="O8207" s="61">
        <v>457</v>
      </c>
      <c r="P8207" s="10">
        <v>459</v>
      </c>
      <c r="Q8207" s="10"/>
      <c r="R8207" s="11">
        <v>916</v>
      </c>
      <c r="S8207" s="24">
        <f>Table1[[#This Row],[Female Voters]]/Table1[[#This Row],[Female Population]]</f>
        <v>0.35873983739837401</v>
      </c>
      <c r="T8207" s="24">
        <f>Table1[[#This Row],[Male Voters]]/Table1[[#This Row],[Male Population]]</f>
        <v>0.27592190889370932</v>
      </c>
      <c r="U8207" s="24">
        <f>Table1[[#This Row],[Total Voters]]/Table1[[#This Row],[Total Population]]</f>
        <v>0.3140650596770419</v>
      </c>
      <c r="V8207" s="24">
        <f>Table1[[#This Row],[Female Ballots]]/Table1[[#This Row],[Female Population]]</f>
        <v>0.11610772357723577</v>
      </c>
      <c r="W8207" s="24">
        <f>Table1[[#This Row],[Male Ballots]]/Table1[[#This Row],[Male Population]]</f>
        <v>9.9566160520607377E-2</v>
      </c>
      <c r="X8207" s="24">
        <f>Table1[[#This Row],[Total Ballots]]/Table1[[#This Row],[Total Population]]</f>
        <v>0.10718464778843903</v>
      </c>
      <c r="Y8207" s="24">
        <f>Table1[[#This Row],[Female Ballots]]/Table1[[#This Row],[Female Voters]]</f>
        <v>0.32365439093484422</v>
      </c>
      <c r="Z8207" s="24">
        <f>Table1[[#This Row],[Male Ballots]]/Table1[[#This Row],[Male Voters]]</f>
        <v>0.36084905660377359</v>
      </c>
      <c r="AA8207" s="24">
        <f>Table1[[#This Row],[Total Ballots]]/Table1[[#This Row],[Total Voters]]</f>
        <v>0.3412816691505216</v>
      </c>
    </row>
    <row r="8208" spans="1:27" x14ac:dyDescent="0.35">
      <c r="A8208" s="8" t="s">
        <v>56</v>
      </c>
      <c r="B8208" s="17">
        <v>2006</v>
      </c>
      <c r="C8208" s="80" t="s">
        <v>82</v>
      </c>
      <c r="D8208" s="17"/>
      <c r="E8208" s="35" t="s">
        <v>73</v>
      </c>
      <c r="F8208" s="35" t="s">
        <v>78</v>
      </c>
      <c r="G8208" s="51" t="s">
        <v>63</v>
      </c>
      <c r="H8208" s="10">
        <v>4960</v>
      </c>
      <c r="I8208" s="10">
        <v>5346</v>
      </c>
      <c r="J8208" s="53">
        <v>10306</v>
      </c>
      <c r="K8208" s="55">
        <v>2000</v>
      </c>
      <c r="L8208" s="57">
        <v>1576</v>
      </c>
      <c r="M8208" s="57"/>
      <c r="N8208" s="59">
        <v>3576</v>
      </c>
      <c r="O8208" s="61">
        <v>856</v>
      </c>
      <c r="P8208" s="10">
        <v>618</v>
      </c>
      <c r="Q8208" s="10"/>
      <c r="R8208" s="11">
        <v>1474</v>
      </c>
      <c r="S8208" s="24">
        <f>Table1[[#This Row],[Female Voters]]/Table1[[#This Row],[Female Population]]</f>
        <v>0.40322580645161288</v>
      </c>
      <c r="T8208" s="24">
        <f>Table1[[#This Row],[Male Voters]]/Table1[[#This Row],[Male Population]]</f>
        <v>0.2947998503554059</v>
      </c>
      <c r="U8208" s="24">
        <f>Table1[[#This Row],[Total Voters]]/Table1[[#This Row],[Total Population]]</f>
        <v>0.34698234038424219</v>
      </c>
      <c r="V8208" s="24">
        <f>Table1[[#This Row],[Female Ballots]]/Table1[[#This Row],[Female Population]]</f>
        <v>0.17258064516129032</v>
      </c>
      <c r="W8208" s="24">
        <f>Table1[[#This Row],[Male Ballots]]/Table1[[#This Row],[Male Population]]</f>
        <v>0.11560044893378227</v>
      </c>
      <c r="X8208" s="24">
        <f>Table1[[#This Row],[Total Ballots]]/Table1[[#This Row],[Total Population]]</f>
        <v>0.14302348146710653</v>
      </c>
      <c r="Y8208" s="24">
        <f>Table1[[#This Row],[Female Ballots]]/Table1[[#This Row],[Female Voters]]</f>
        <v>0.42799999999999999</v>
      </c>
      <c r="Z8208" s="24">
        <f>Table1[[#This Row],[Male Ballots]]/Table1[[#This Row],[Male Voters]]</f>
        <v>0.39213197969543145</v>
      </c>
      <c r="AA8208" s="24">
        <f>Table1[[#This Row],[Total Ballots]]/Table1[[#This Row],[Total Voters]]</f>
        <v>0.4121923937360179</v>
      </c>
    </row>
    <row r="8209" spans="1:27" x14ac:dyDescent="0.35">
      <c r="A8209" s="8" t="s">
        <v>56</v>
      </c>
      <c r="B8209" s="17">
        <v>2006</v>
      </c>
      <c r="C8209" s="80" t="s">
        <v>82</v>
      </c>
      <c r="D8209" s="17"/>
      <c r="E8209" s="35" t="s">
        <v>73</v>
      </c>
      <c r="F8209" s="35" t="s">
        <v>78</v>
      </c>
      <c r="G8209" s="51" t="s">
        <v>64</v>
      </c>
      <c r="H8209" s="10">
        <v>5088</v>
      </c>
      <c r="I8209" s="10">
        <v>5402</v>
      </c>
      <c r="J8209" s="53">
        <v>10490</v>
      </c>
      <c r="K8209" s="55">
        <v>2424</v>
      </c>
      <c r="L8209" s="57">
        <v>2116</v>
      </c>
      <c r="M8209" s="57"/>
      <c r="N8209" s="59">
        <v>4540</v>
      </c>
      <c r="O8209" s="61">
        <v>1286</v>
      </c>
      <c r="P8209" s="10">
        <v>1180</v>
      </c>
      <c r="Q8209" s="10"/>
      <c r="R8209" s="11">
        <v>2466</v>
      </c>
      <c r="S8209" s="24">
        <f>Table1[[#This Row],[Female Voters]]/Table1[[#This Row],[Female Population]]</f>
        <v>0.47641509433962265</v>
      </c>
      <c r="T8209" s="24">
        <f>Table1[[#This Row],[Male Voters]]/Table1[[#This Row],[Male Population]]</f>
        <v>0.39170677526841913</v>
      </c>
      <c r="U8209" s="24">
        <f>Table1[[#This Row],[Total Voters]]/Table1[[#This Row],[Total Population]]</f>
        <v>0.43279313632030503</v>
      </c>
      <c r="V8209" s="24">
        <f>Table1[[#This Row],[Female Ballots]]/Table1[[#This Row],[Female Population]]</f>
        <v>0.25275157232704404</v>
      </c>
      <c r="W8209" s="24">
        <f>Table1[[#This Row],[Male Ballots]]/Table1[[#This Row],[Male Population]]</f>
        <v>0.21843761569788966</v>
      </c>
      <c r="X8209" s="24">
        <f>Table1[[#This Row],[Total Ballots]]/Table1[[#This Row],[Total Population]]</f>
        <v>0.23508102955195423</v>
      </c>
      <c r="Y8209" s="24">
        <f>Table1[[#This Row],[Female Ballots]]/Table1[[#This Row],[Female Voters]]</f>
        <v>0.53052805280528048</v>
      </c>
      <c r="Z8209" s="24">
        <f>Table1[[#This Row],[Male Ballots]]/Table1[[#This Row],[Male Voters]]</f>
        <v>0.55765595463137996</v>
      </c>
      <c r="AA8209" s="24">
        <f>Table1[[#This Row],[Total Ballots]]/Table1[[#This Row],[Total Voters]]</f>
        <v>0.54317180616740091</v>
      </c>
    </row>
    <row r="8210" spans="1:27" x14ac:dyDescent="0.35">
      <c r="A8210" s="8" t="s">
        <v>56</v>
      </c>
      <c r="B8210" s="17">
        <v>2006</v>
      </c>
      <c r="C8210" s="80" t="s">
        <v>82</v>
      </c>
      <c r="D8210" s="17"/>
      <c r="E8210" s="35" t="s">
        <v>73</v>
      </c>
      <c r="F8210" s="35" t="s">
        <v>78</v>
      </c>
      <c r="G8210" s="51" t="s">
        <v>65</v>
      </c>
      <c r="H8210" s="10">
        <v>4982</v>
      </c>
      <c r="I8210" s="10">
        <v>5214</v>
      </c>
      <c r="J8210" s="53">
        <v>10196</v>
      </c>
      <c r="K8210" s="55">
        <v>3169</v>
      </c>
      <c r="L8210" s="57">
        <v>2883</v>
      </c>
      <c r="M8210" s="57"/>
      <c r="N8210" s="59">
        <v>6052</v>
      </c>
      <c r="O8210" s="61">
        <v>2073</v>
      </c>
      <c r="P8210" s="10">
        <v>1928</v>
      </c>
      <c r="Q8210" s="10"/>
      <c r="R8210" s="11">
        <v>4001</v>
      </c>
      <c r="S8210" s="24">
        <f>Table1[[#This Row],[Female Voters]]/Table1[[#This Row],[Female Population]]</f>
        <v>0.63608992372541151</v>
      </c>
      <c r="T8210" s="24">
        <f>Table1[[#This Row],[Male Voters]]/Table1[[#This Row],[Male Population]]</f>
        <v>0.55293440736478716</v>
      </c>
      <c r="U8210" s="24">
        <f>Table1[[#This Row],[Total Voters]]/Table1[[#This Row],[Total Population]]</f>
        <v>0.59356610435464885</v>
      </c>
      <c r="V8210" s="24">
        <f>Table1[[#This Row],[Female Ballots]]/Table1[[#This Row],[Female Population]]</f>
        <v>0.41609795262946608</v>
      </c>
      <c r="W8210" s="24">
        <f>Table1[[#This Row],[Male Ballots]]/Table1[[#This Row],[Male Population]]</f>
        <v>0.36977368622938245</v>
      </c>
      <c r="X8210" s="24">
        <f>Table1[[#This Row],[Total Ballots]]/Table1[[#This Row],[Total Population]]</f>
        <v>0.39240878775990584</v>
      </c>
      <c r="Y8210" s="24">
        <f>Table1[[#This Row],[Female Ballots]]/Table1[[#This Row],[Female Voters]]</f>
        <v>0.65414957399810669</v>
      </c>
      <c r="Z8210" s="24">
        <f>Table1[[#This Row],[Male Ballots]]/Table1[[#This Row],[Male Voters]]</f>
        <v>0.66874783211932021</v>
      </c>
      <c r="AA8210" s="24">
        <f>Table1[[#This Row],[Total Ballots]]/Table1[[#This Row],[Total Voters]]</f>
        <v>0.6611037673496365</v>
      </c>
    </row>
    <row r="8211" spans="1:27" x14ac:dyDescent="0.35">
      <c r="A8211" s="8" t="s">
        <v>56</v>
      </c>
      <c r="B8211" s="17">
        <v>2006</v>
      </c>
      <c r="C8211" s="80" t="s">
        <v>82</v>
      </c>
      <c r="D8211" s="17"/>
      <c r="E8211" s="35" t="s">
        <v>73</v>
      </c>
      <c r="F8211" s="35" t="s">
        <v>78</v>
      </c>
      <c r="G8211" s="51" t="s">
        <v>66</v>
      </c>
      <c r="H8211" s="10">
        <v>3839</v>
      </c>
      <c r="I8211" s="10">
        <v>3921</v>
      </c>
      <c r="J8211" s="53">
        <v>7760</v>
      </c>
      <c r="K8211" s="55">
        <v>2988</v>
      </c>
      <c r="L8211" s="57">
        <v>2882</v>
      </c>
      <c r="M8211" s="57"/>
      <c r="N8211" s="59">
        <v>5870</v>
      </c>
      <c r="O8211" s="61">
        <v>2143</v>
      </c>
      <c r="P8211" s="10">
        <v>2125</v>
      </c>
      <c r="Q8211" s="10"/>
      <c r="R8211" s="11">
        <v>4268</v>
      </c>
      <c r="S8211" s="24">
        <f>Table1[[#This Row],[Female Voters]]/Table1[[#This Row],[Female Population]]</f>
        <v>0.77832768950247455</v>
      </c>
      <c r="T8211" s="24">
        <f>Table1[[#This Row],[Male Voters]]/Table1[[#This Row],[Male Population]]</f>
        <v>0.7350165774037235</v>
      </c>
      <c r="U8211" s="24">
        <f>Table1[[#This Row],[Total Voters]]/Table1[[#This Row],[Total Population]]</f>
        <v>0.75644329896907214</v>
      </c>
      <c r="V8211" s="24">
        <f>Table1[[#This Row],[Female Ballots]]/Table1[[#This Row],[Female Population]]</f>
        <v>0.55821828601198231</v>
      </c>
      <c r="W8211" s="24">
        <f>Table1[[#This Row],[Male Ballots]]/Table1[[#This Row],[Male Population]]</f>
        <v>0.5419535832695741</v>
      </c>
      <c r="X8211" s="24">
        <f>Table1[[#This Row],[Total Ballots]]/Table1[[#This Row],[Total Population]]</f>
        <v>0.55000000000000004</v>
      </c>
      <c r="Y8211" s="24">
        <f>Table1[[#This Row],[Female Ballots]]/Table1[[#This Row],[Female Voters]]</f>
        <v>0.71720214190093712</v>
      </c>
      <c r="Z8211" s="24">
        <f>Table1[[#This Row],[Male Ballots]]/Table1[[#This Row],[Male Voters]]</f>
        <v>0.73733518390006936</v>
      </c>
      <c r="AA8211" s="24">
        <f>Table1[[#This Row],[Total Ballots]]/Table1[[#This Row],[Total Voters]]</f>
        <v>0.72708688245315167</v>
      </c>
    </row>
    <row r="8212" spans="1:27" x14ac:dyDescent="0.35">
      <c r="A8212" s="8" t="s">
        <v>56</v>
      </c>
      <c r="B8212" s="17">
        <v>2006</v>
      </c>
      <c r="C8212" s="80" t="s">
        <v>82</v>
      </c>
      <c r="D8212" s="17"/>
      <c r="E8212" s="35" t="s">
        <v>73</v>
      </c>
      <c r="F8212" s="35" t="s">
        <v>78</v>
      </c>
      <c r="G8212" s="51" t="s">
        <v>67</v>
      </c>
      <c r="H8212" s="10">
        <v>4875</v>
      </c>
      <c r="I8212" s="10">
        <v>4306</v>
      </c>
      <c r="J8212" s="53">
        <v>9181</v>
      </c>
      <c r="K8212" s="55">
        <v>3775</v>
      </c>
      <c r="L8212" s="57">
        <v>3385</v>
      </c>
      <c r="M8212" s="57"/>
      <c r="N8212" s="59">
        <v>7160</v>
      </c>
      <c r="O8212" s="61">
        <v>2946</v>
      </c>
      <c r="P8212" s="10">
        <v>2665</v>
      </c>
      <c r="Q8212" s="10"/>
      <c r="R8212" s="11">
        <v>5611</v>
      </c>
      <c r="S8212" s="24">
        <f>Table1[[#This Row],[Female Voters]]/Table1[[#This Row],[Female Population]]</f>
        <v>0.77435897435897438</v>
      </c>
      <c r="T8212" s="24">
        <f>Table1[[#This Row],[Male Voters]]/Table1[[#This Row],[Male Population]]</f>
        <v>0.78611240130051097</v>
      </c>
      <c r="U8212" s="24">
        <f>Table1[[#This Row],[Total Voters]]/Table1[[#This Row],[Total Population]]</f>
        <v>0.77987147369567589</v>
      </c>
      <c r="V8212" s="24">
        <f>Table1[[#This Row],[Female Ballots]]/Table1[[#This Row],[Female Population]]</f>
        <v>0.60430769230769232</v>
      </c>
      <c r="W8212" s="24">
        <f>Table1[[#This Row],[Male Ballots]]/Table1[[#This Row],[Male Population]]</f>
        <v>0.6189038550859266</v>
      </c>
      <c r="X8212" s="24">
        <f>Table1[[#This Row],[Total Ballots]]/Table1[[#This Row],[Total Population]]</f>
        <v>0.61115346912101076</v>
      </c>
      <c r="Y8212" s="24">
        <f>Table1[[#This Row],[Female Ballots]]/Table1[[#This Row],[Female Voters]]</f>
        <v>0.78039735099337748</v>
      </c>
      <c r="Z8212" s="24">
        <f>Table1[[#This Row],[Male Ballots]]/Table1[[#This Row],[Male Voters]]</f>
        <v>0.78729689807976366</v>
      </c>
      <c r="AA8212" s="24">
        <f>Table1[[#This Row],[Total Ballots]]/Table1[[#This Row],[Total Voters]]</f>
        <v>0.78365921787709503</v>
      </c>
    </row>
    <row r="8213" spans="1:27" x14ac:dyDescent="0.35">
      <c r="A8213" s="8" t="s">
        <v>54</v>
      </c>
      <c r="B8213" s="17">
        <v>2006</v>
      </c>
      <c r="C8213" s="80" t="s">
        <v>82</v>
      </c>
      <c r="D8213" s="17"/>
      <c r="E8213" s="35" t="s">
        <v>74</v>
      </c>
      <c r="F8213" s="35" t="s">
        <v>78</v>
      </c>
      <c r="G8213" s="51" t="s">
        <v>79</v>
      </c>
      <c r="H8213" s="10">
        <v>27122</v>
      </c>
      <c r="I8213" s="10">
        <v>27889</v>
      </c>
      <c r="J8213" s="53">
        <v>55011</v>
      </c>
      <c r="K8213" s="55">
        <v>18308</v>
      </c>
      <c r="L8213" s="57">
        <v>15744</v>
      </c>
      <c r="M8213" s="57">
        <v>106</v>
      </c>
      <c r="N8213" s="59">
        <v>34158</v>
      </c>
      <c r="O8213" s="61">
        <v>11329</v>
      </c>
      <c r="P8213" s="10">
        <v>9819</v>
      </c>
      <c r="Q8213" s="10">
        <v>37</v>
      </c>
      <c r="R8213" s="11">
        <v>21185</v>
      </c>
      <c r="S8213" s="24">
        <f>Table1[[#This Row],[Female Voters]]/Table1[[#This Row],[Female Population]]</f>
        <v>0.67502396578423418</v>
      </c>
      <c r="T8213" s="24">
        <f>Table1[[#This Row],[Male Voters]]/Table1[[#This Row],[Male Population]]</f>
        <v>0.56452364731614613</v>
      </c>
      <c r="U8213" s="24">
        <f>Table1[[#This Row],[Total Voters]]/Table1[[#This Row],[Total Population]]</f>
        <v>0.62093035938266894</v>
      </c>
      <c r="V8213" s="24">
        <f>Table1[[#This Row],[Female Ballots]]/Table1[[#This Row],[Female Population]]</f>
        <v>0.41770518398348205</v>
      </c>
      <c r="W8213" s="24">
        <f>Table1[[#This Row],[Male Ballots]]/Table1[[#This Row],[Male Population]]</f>
        <v>0.352074294524723</v>
      </c>
      <c r="X8213" s="24">
        <f>Table1[[#This Row],[Total Ballots]]/Table1[[#This Row],[Total Population]]</f>
        <v>0.38510479722237373</v>
      </c>
      <c r="Y8213" s="24">
        <f>Table1[[#This Row],[Female Ballots]]/Table1[[#This Row],[Female Voters]]</f>
        <v>0.61880052436093513</v>
      </c>
      <c r="Z8213" s="24">
        <f>Table1[[#This Row],[Male Ballots]]/Table1[[#This Row],[Male Voters]]</f>
        <v>0.62366615853658536</v>
      </c>
      <c r="AA8213" s="24">
        <f>Table1[[#This Row],[Total Ballots]]/Table1[[#This Row],[Total Voters]]</f>
        <v>0.62020610105978102</v>
      </c>
    </row>
    <row r="8214" spans="1:27" x14ac:dyDescent="0.35">
      <c r="A8214" s="8" t="s">
        <v>54</v>
      </c>
      <c r="B8214" s="17">
        <v>2006</v>
      </c>
      <c r="C8214" s="80" t="s">
        <v>82</v>
      </c>
      <c r="D8214" s="17"/>
      <c r="E8214" s="35" t="s">
        <v>74</v>
      </c>
      <c r="F8214" s="35" t="s">
        <v>78</v>
      </c>
      <c r="G8214" s="51" t="s">
        <v>62</v>
      </c>
      <c r="H8214" s="10">
        <v>2918</v>
      </c>
      <c r="I8214" s="10">
        <v>3346</v>
      </c>
      <c r="J8214" s="53">
        <v>6264</v>
      </c>
      <c r="K8214" s="55">
        <v>1426</v>
      </c>
      <c r="L8214" s="57">
        <v>1165</v>
      </c>
      <c r="M8214" s="57">
        <v>32</v>
      </c>
      <c r="N8214" s="59">
        <v>2623</v>
      </c>
      <c r="O8214" s="61">
        <v>556</v>
      </c>
      <c r="P8214" s="10">
        <v>490</v>
      </c>
      <c r="Q8214" s="10">
        <v>13</v>
      </c>
      <c r="R8214" s="11">
        <v>1059</v>
      </c>
      <c r="S8214" s="24">
        <f>Table1[[#This Row],[Female Voters]]/Table1[[#This Row],[Female Population]]</f>
        <v>0.48869088416723783</v>
      </c>
      <c r="T8214" s="24">
        <f>Table1[[#This Row],[Male Voters]]/Table1[[#This Row],[Male Population]]</f>
        <v>0.3481769276748356</v>
      </c>
      <c r="U8214" s="24">
        <f>Table1[[#This Row],[Total Voters]]/Table1[[#This Row],[Total Population]]</f>
        <v>0.41874201787994891</v>
      </c>
      <c r="V8214" s="24">
        <f>Table1[[#This Row],[Female Ballots]]/Table1[[#This Row],[Female Population]]</f>
        <v>0.19054146675805347</v>
      </c>
      <c r="W8214" s="24">
        <f>Table1[[#This Row],[Male Ballots]]/Table1[[#This Row],[Male Population]]</f>
        <v>0.14644351464435146</v>
      </c>
      <c r="X8214" s="24">
        <f>Table1[[#This Row],[Total Ballots]]/Table1[[#This Row],[Total Population]]</f>
        <v>0.16906130268199235</v>
      </c>
      <c r="Y8214" s="24">
        <f>Table1[[#This Row],[Female Ballots]]/Table1[[#This Row],[Female Voters]]</f>
        <v>0.38990182328190742</v>
      </c>
      <c r="Z8214" s="24">
        <f>Table1[[#This Row],[Male Ballots]]/Table1[[#This Row],[Male Voters]]</f>
        <v>0.42060085836909872</v>
      </c>
      <c r="AA8214" s="24">
        <f>Table1[[#This Row],[Total Ballots]]/Table1[[#This Row],[Total Voters]]</f>
        <v>0.40373617994662603</v>
      </c>
    </row>
    <row r="8215" spans="1:27" x14ac:dyDescent="0.35">
      <c r="A8215" s="8" t="s">
        <v>54</v>
      </c>
      <c r="B8215" s="17">
        <v>2006</v>
      </c>
      <c r="C8215" s="80" t="s">
        <v>82</v>
      </c>
      <c r="D8215" s="17"/>
      <c r="E8215" s="35" t="s">
        <v>74</v>
      </c>
      <c r="F8215" s="35" t="s">
        <v>78</v>
      </c>
      <c r="G8215" s="51" t="s">
        <v>63</v>
      </c>
      <c r="H8215" s="10">
        <v>3682</v>
      </c>
      <c r="I8215" s="10">
        <v>4272</v>
      </c>
      <c r="J8215" s="53">
        <v>7954</v>
      </c>
      <c r="K8215" s="55">
        <v>2003</v>
      </c>
      <c r="L8215" s="57">
        <v>1709</v>
      </c>
      <c r="M8215" s="57">
        <v>11</v>
      </c>
      <c r="N8215" s="59">
        <v>3723</v>
      </c>
      <c r="O8215" s="61">
        <v>811</v>
      </c>
      <c r="P8215" s="10">
        <v>638</v>
      </c>
      <c r="Q8215" s="10">
        <v>5</v>
      </c>
      <c r="R8215" s="11">
        <v>1454</v>
      </c>
      <c r="S8215" s="24">
        <f>Table1[[#This Row],[Female Voters]]/Table1[[#This Row],[Female Population]]</f>
        <v>0.54399782726778922</v>
      </c>
      <c r="T8215" s="24">
        <f>Table1[[#This Row],[Male Voters]]/Table1[[#This Row],[Male Population]]</f>
        <v>0.40004681647940077</v>
      </c>
      <c r="U8215" s="24">
        <f>Table1[[#This Row],[Total Voters]]/Table1[[#This Row],[Total Population]]</f>
        <v>0.46806638169474479</v>
      </c>
      <c r="V8215" s="24">
        <f>Table1[[#This Row],[Female Ballots]]/Table1[[#This Row],[Female Population]]</f>
        <v>0.22026072786529061</v>
      </c>
      <c r="W8215" s="24">
        <f>Table1[[#This Row],[Male Ballots]]/Table1[[#This Row],[Male Population]]</f>
        <v>0.14934456928838952</v>
      </c>
      <c r="X8215" s="24">
        <f>Table1[[#This Row],[Total Ballots]]/Table1[[#This Row],[Total Population]]</f>
        <v>0.18280110636157909</v>
      </c>
      <c r="Y8215" s="24">
        <f>Table1[[#This Row],[Female Ballots]]/Table1[[#This Row],[Female Voters]]</f>
        <v>0.40489266100848725</v>
      </c>
      <c r="Z8215" s="24">
        <f>Table1[[#This Row],[Male Ballots]]/Table1[[#This Row],[Male Voters]]</f>
        <v>0.37331772966647164</v>
      </c>
      <c r="AA8215" s="24">
        <f>Table1[[#This Row],[Total Ballots]]/Table1[[#This Row],[Total Voters]]</f>
        <v>0.39054525919957023</v>
      </c>
    </row>
    <row r="8216" spans="1:27" x14ac:dyDescent="0.35">
      <c r="A8216" s="8" t="s">
        <v>54</v>
      </c>
      <c r="B8216" s="17">
        <v>2006</v>
      </c>
      <c r="C8216" s="80" t="s">
        <v>82</v>
      </c>
      <c r="D8216" s="17"/>
      <c r="E8216" s="35" t="s">
        <v>74</v>
      </c>
      <c r="F8216" s="35" t="s">
        <v>78</v>
      </c>
      <c r="G8216" s="51" t="s">
        <v>64</v>
      </c>
      <c r="H8216" s="10">
        <v>4481</v>
      </c>
      <c r="I8216" s="10">
        <v>4889</v>
      </c>
      <c r="J8216" s="53">
        <v>9370</v>
      </c>
      <c r="K8216" s="55">
        <v>2625</v>
      </c>
      <c r="L8216" s="57">
        <v>2101</v>
      </c>
      <c r="M8216" s="57">
        <v>11</v>
      </c>
      <c r="N8216" s="59">
        <v>4737</v>
      </c>
      <c r="O8216" s="61">
        <v>1326</v>
      </c>
      <c r="P8216" s="10">
        <v>1077</v>
      </c>
      <c r="Q8216" s="10">
        <v>1</v>
      </c>
      <c r="R8216" s="11">
        <v>2404</v>
      </c>
      <c r="S8216" s="24">
        <f>Table1[[#This Row],[Female Voters]]/Table1[[#This Row],[Female Population]]</f>
        <v>0.58580673956706097</v>
      </c>
      <c r="T8216" s="24">
        <f>Table1[[#This Row],[Male Voters]]/Table1[[#This Row],[Male Population]]</f>
        <v>0.42974023317651872</v>
      </c>
      <c r="U8216" s="24">
        <f>Table1[[#This Row],[Total Voters]]/Table1[[#This Row],[Total Population]]</f>
        <v>0.50554962646744928</v>
      </c>
      <c r="V8216" s="24">
        <f>Table1[[#This Row],[Female Ballots]]/Table1[[#This Row],[Female Population]]</f>
        <v>0.29591609015844678</v>
      </c>
      <c r="W8216" s="24">
        <f>Table1[[#This Row],[Male Ballots]]/Table1[[#This Row],[Male Population]]</f>
        <v>0.22029044794436489</v>
      </c>
      <c r="X8216" s="24">
        <f>Table1[[#This Row],[Total Ballots]]/Table1[[#This Row],[Total Population]]</f>
        <v>0.25656350053361793</v>
      </c>
      <c r="Y8216" s="24">
        <f>Table1[[#This Row],[Female Ballots]]/Table1[[#This Row],[Female Voters]]</f>
        <v>0.50514285714285712</v>
      </c>
      <c r="Z8216" s="24">
        <f>Table1[[#This Row],[Male Ballots]]/Table1[[#This Row],[Male Voters]]</f>
        <v>0.51261304140885289</v>
      </c>
      <c r="AA8216" s="24">
        <f>Table1[[#This Row],[Total Ballots]]/Table1[[#This Row],[Total Voters]]</f>
        <v>0.50749419463795653</v>
      </c>
    </row>
    <row r="8217" spans="1:27" x14ac:dyDescent="0.35">
      <c r="A8217" s="8" t="s">
        <v>54</v>
      </c>
      <c r="B8217" s="17">
        <v>2006</v>
      </c>
      <c r="C8217" s="80" t="s">
        <v>82</v>
      </c>
      <c r="D8217" s="17"/>
      <c r="E8217" s="35" t="s">
        <v>74</v>
      </c>
      <c r="F8217" s="35" t="s">
        <v>78</v>
      </c>
      <c r="G8217" s="51" t="s">
        <v>65</v>
      </c>
      <c r="H8217" s="10">
        <v>5436</v>
      </c>
      <c r="I8217" s="10">
        <v>5615</v>
      </c>
      <c r="J8217" s="53">
        <v>11051</v>
      </c>
      <c r="K8217" s="55">
        <v>3895</v>
      </c>
      <c r="L8217" s="57">
        <v>3293</v>
      </c>
      <c r="M8217" s="57">
        <v>11</v>
      </c>
      <c r="N8217" s="59">
        <v>7199</v>
      </c>
      <c r="O8217" s="61">
        <v>2428</v>
      </c>
      <c r="P8217" s="10">
        <v>2019</v>
      </c>
      <c r="Q8217" s="10">
        <v>3</v>
      </c>
      <c r="R8217" s="11">
        <v>4450</v>
      </c>
      <c r="S8217" s="24">
        <f>Table1[[#This Row],[Female Voters]]/Table1[[#This Row],[Female Population]]</f>
        <v>0.71651949963208239</v>
      </c>
      <c r="T8217" s="24">
        <f>Table1[[#This Row],[Male Voters]]/Table1[[#This Row],[Male Population]]</f>
        <v>0.5864648263579697</v>
      </c>
      <c r="U8217" s="24">
        <f>Table1[[#This Row],[Total Voters]]/Table1[[#This Row],[Total Population]]</f>
        <v>0.65143425934304588</v>
      </c>
      <c r="V8217" s="24">
        <f>Table1[[#This Row],[Female Ballots]]/Table1[[#This Row],[Female Population]]</f>
        <v>0.44665194996320823</v>
      </c>
      <c r="W8217" s="24">
        <f>Table1[[#This Row],[Male Ballots]]/Table1[[#This Row],[Male Population]]</f>
        <v>0.3595725734639359</v>
      </c>
      <c r="X8217" s="24">
        <f>Table1[[#This Row],[Total Ballots]]/Table1[[#This Row],[Total Population]]</f>
        <v>0.40267849063433175</v>
      </c>
      <c r="Y8217" s="24">
        <f>Table1[[#This Row],[Female Ballots]]/Table1[[#This Row],[Female Voters]]</f>
        <v>0.6233632862644416</v>
      </c>
      <c r="Z8217" s="24">
        <f>Table1[[#This Row],[Male Ballots]]/Table1[[#This Row],[Male Voters]]</f>
        <v>0.61311873671424233</v>
      </c>
      <c r="AA8217" s="24">
        <f>Table1[[#This Row],[Total Ballots]]/Table1[[#This Row],[Total Voters]]</f>
        <v>0.61814140852896238</v>
      </c>
    </row>
    <row r="8218" spans="1:27" x14ac:dyDescent="0.35">
      <c r="A8218" s="8" t="s">
        <v>54</v>
      </c>
      <c r="B8218" s="17">
        <v>2006</v>
      </c>
      <c r="C8218" s="80" t="s">
        <v>82</v>
      </c>
      <c r="D8218" s="17"/>
      <c r="E8218" s="35" t="s">
        <v>74</v>
      </c>
      <c r="F8218" s="35" t="s">
        <v>78</v>
      </c>
      <c r="G8218" s="51" t="s">
        <v>66</v>
      </c>
      <c r="H8218" s="10">
        <v>4748</v>
      </c>
      <c r="I8218" s="10">
        <v>4721</v>
      </c>
      <c r="J8218" s="53">
        <v>9469</v>
      </c>
      <c r="K8218" s="55">
        <v>3666</v>
      </c>
      <c r="L8218" s="57">
        <v>3432</v>
      </c>
      <c r="M8218" s="57">
        <v>23</v>
      </c>
      <c r="N8218" s="59">
        <v>7121</v>
      </c>
      <c r="O8218" s="61">
        <v>2597</v>
      </c>
      <c r="P8218" s="10">
        <v>2496</v>
      </c>
      <c r="Q8218" s="10">
        <v>5</v>
      </c>
      <c r="R8218" s="11">
        <v>5098</v>
      </c>
      <c r="S8218" s="24">
        <f>Table1[[#This Row],[Female Voters]]/Table1[[#This Row],[Female Population]]</f>
        <v>0.77211457455770849</v>
      </c>
      <c r="T8218" s="24">
        <f>Table1[[#This Row],[Male Voters]]/Table1[[#This Row],[Male Population]]</f>
        <v>0.72696462613852997</v>
      </c>
      <c r="U8218" s="24">
        <f>Table1[[#This Row],[Total Voters]]/Table1[[#This Row],[Total Population]]</f>
        <v>0.75203294962509237</v>
      </c>
      <c r="V8218" s="24">
        <f>Table1[[#This Row],[Female Ballots]]/Table1[[#This Row],[Female Population]]</f>
        <v>0.54696714406065716</v>
      </c>
      <c r="W8218" s="24">
        <f>Table1[[#This Row],[Male Ballots]]/Table1[[#This Row],[Male Population]]</f>
        <v>0.52870154628256727</v>
      </c>
      <c r="X8218" s="24">
        <f>Table1[[#This Row],[Total Ballots]]/Table1[[#This Row],[Total Population]]</f>
        <v>0.5383884253881086</v>
      </c>
      <c r="Y8218" s="24">
        <f>Table1[[#This Row],[Female Ballots]]/Table1[[#This Row],[Female Voters]]</f>
        <v>0.70840152755046371</v>
      </c>
      <c r="Z8218" s="24">
        <f>Table1[[#This Row],[Male Ballots]]/Table1[[#This Row],[Male Voters]]</f>
        <v>0.72727272727272729</v>
      </c>
      <c r="AA8218" s="24">
        <f>Table1[[#This Row],[Total Ballots]]/Table1[[#This Row],[Total Voters]]</f>
        <v>0.71591068670130598</v>
      </c>
    </row>
    <row r="8219" spans="1:27" x14ac:dyDescent="0.35">
      <c r="A8219" s="8" t="s">
        <v>54</v>
      </c>
      <c r="B8219" s="17">
        <v>2006</v>
      </c>
      <c r="C8219" s="80" t="s">
        <v>82</v>
      </c>
      <c r="D8219" s="17"/>
      <c r="E8219" s="35" t="s">
        <v>74</v>
      </c>
      <c r="F8219" s="35" t="s">
        <v>78</v>
      </c>
      <c r="G8219" s="51" t="s">
        <v>67</v>
      </c>
      <c r="H8219" s="10">
        <v>5857</v>
      </c>
      <c r="I8219" s="10">
        <v>5046</v>
      </c>
      <c r="J8219" s="53">
        <v>10903</v>
      </c>
      <c r="K8219" s="55">
        <v>4693</v>
      </c>
      <c r="L8219" s="57">
        <v>4044</v>
      </c>
      <c r="M8219" s="57">
        <v>18</v>
      </c>
      <c r="N8219" s="59">
        <v>8755</v>
      </c>
      <c r="O8219" s="61">
        <v>3611</v>
      </c>
      <c r="P8219" s="10">
        <v>3099</v>
      </c>
      <c r="Q8219" s="10">
        <v>10</v>
      </c>
      <c r="R8219" s="11">
        <v>6720</v>
      </c>
      <c r="S8219" s="24">
        <f>Table1[[#This Row],[Female Voters]]/Table1[[#This Row],[Female Population]]</f>
        <v>0.80126344544988903</v>
      </c>
      <c r="T8219" s="24">
        <f>Table1[[#This Row],[Male Voters]]/Table1[[#This Row],[Male Population]]</f>
        <v>0.80142687277051128</v>
      </c>
      <c r="U8219" s="24">
        <f>Table1[[#This Row],[Total Voters]]/Table1[[#This Row],[Total Population]]</f>
        <v>0.80299000275153631</v>
      </c>
      <c r="V8219" s="24">
        <f>Table1[[#This Row],[Female Ballots]]/Table1[[#This Row],[Female Population]]</f>
        <v>0.61652723237152129</v>
      </c>
      <c r="W8219" s="24">
        <f>Table1[[#This Row],[Male Ballots]]/Table1[[#This Row],[Male Population]]</f>
        <v>0.6141498216409037</v>
      </c>
      <c r="X8219" s="24">
        <f>Table1[[#This Row],[Total Ballots]]/Table1[[#This Row],[Total Population]]</f>
        <v>0.61634412547005413</v>
      </c>
      <c r="Y8219" s="24">
        <f>Table1[[#This Row],[Female Ballots]]/Table1[[#This Row],[Female Voters]]</f>
        <v>0.76944385254634562</v>
      </c>
      <c r="Z8219" s="24">
        <f>Table1[[#This Row],[Male Ballots]]/Table1[[#This Row],[Male Voters]]</f>
        <v>0.76632047477744802</v>
      </c>
      <c r="AA8219" s="24">
        <f>Table1[[#This Row],[Total Ballots]]/Table1[[#This Row],[Total Voters]]</f>
        <v>0.76756139348943464</v>
      </c>
    </row>
    <row r="8220" spans="1:27" x14ac:dyDescent="0.35">
      <c r="A8220" s="8" t="s">
        <v>30</v>
      </c>
      <c r="B8220" s="17">
        <v>2006</v>
      </c>
      <c r="C8220" s="80" t="s">
        <v>82</v>
      </c>
      <c r="D8220" s="17"/>
      <c r="E8220" s="35" t="s">
        <v>74</v>
      </c>
      <c r="F8220" s="35" t="s">
        <v>77</v>
      </c>
      <c r="G8220" s="51" t="s">
        <v>79</v>
      </c>
      <c r="H8220" s="10">
        <v>30292</v>
      </c>
      <c r="I8220" s="10">
        <v>29518</v>
      </c>
      <c r="J8220" s="53">
        <v>59810</v>
      </c>
      <c r="K8220" s="55">
        <v>23496</v>
      </c>
      <c r="L8220" s="55">
        <v>20402</v>
      </c>
      <c r="M8220" s="55">
        <v>158</v>
      </c>
      <c r="N8220" s="55">
        <v>44056</v>
      </c>
      <c r="O8220" s="61">
        <v>16074</v>
      </c>
      <c r="P8220" s="10">
        <v>14221</v>
      </c>
      <c r="Q8220" s="10">
        <v>90</v>
      </c>
      <c r="R8220" s="11">
        <v>30385</v>
      </c>
      <c r="S8220" s="24">
        <f>Table1[[#This Row],[Female Voters]]/Table1[[#This Row],[Female Population]]</f>
        <v>0.775650336722567</v>
      </c>
      <c r="T8220" s="24">
        <f>Table1[[#This Row],[Male Voters]]/Table1[[#This Row],[Male Population]]</f>
        <v>0.69117148858323729</v>
      </c>
      <c r="U8220" s="24">
        <f>Table1[[#This Row],[Total Voters]]/Table1[[#This Row],[Total Population]]</f>
        <v>0.73659923089784318</v>
      </c>
      <c r="V8220" s="24">
        <f>Table1[[#This Row],[Female Ballots]]/Table1[[#This Row],[Female Population]]</f>
        <v>0.53063515119503502</v>
      </c>
      <c r="W8220" s="24">
        <f>Table1[[#This Row],[Male Ballots]]/Table1[[#This Row],[Male Population]]</f>
        <v>0.48177383291550918</v>
      </c>
      <c r="X8220" s="24">
        <f>Table1[[#This Row],[Total Ballots]]/Table1[[#This Row],[Total Population]]</f>
        <v>0.50802541381039956</v>
      </c>
      <c r="Y8220" s="24">
        <f>Table1[[#This Row],[Female Ballots]]/Table1[[#This Row],[Female Voters]]</f>
        <v>0.68411644535240046</v>
      </c>
      <c r="Z8220" s="24">
        <f>Table1[[#This Row],[Male Ballots]]/Table1[[#This Row],[Male Voters]]</f>
        <v>0.69703950593079111</v>
      </c>
      <c r="AA8220" s="24">
        <f>Table1[[#This Row],[Total Ballots]]/Table1[[#This Row],[Total Voters]]</f>
        <v>0.68969039404394406</v>
      </c>
    </row>
    <row r="8221" spans="1:27" x14ac:dyDescent="0.35">
      <c r="A8221" s="8" t="s">
        <v>30</v>
      </c>
      <c r="B8221" s="17">
        <v>2006</v>
      </c>
      <c r="C8221" s="80" t="s">
        <v>82</v>
      </c>
      <c r="D8221" s="17"/>
      <c r="E8221" s="35" t="s">
        <v>74</v>
      </c>
      <c r="F8221" s="35" t="s">
        <v>77</v>
      </c>
      <c r="G8221" s="51" t="s">
        <v>62</v>
      </c>
      <c r="H8221" s="10">
        <v>3143</v>
      </c>
      <c r="I8221" s="10">
        <v>3946</v>
      </c>
      <c r="J8221" s="53">
        <v>7089</v>
      </c>
      <c r="K8221" s="55">
        <v>1717</v>
      </c>
      <c r="L8221" s="55">
        <v>1356</v>
      </c>
      <c r="M8221" s="55">
        <v>22</v>
      </c>
      <c r="N8221" s="55">
        <v>3095</v>
      </c>
      <c r="O8221" s="61">
        <v>493</v>
      </c>
      <c r="P8221" s="61">
        <v>352</v>
      </c>
      <c r="Q8221" s="61">
        <v>6</v>
      </c>
      <c r="R8221" s="61">
        <v>851</v>
      </c>
      <c r="S8221" s="24">
        <f>Table1[[#This Row],[Female Voters]]/Table1[[#This Row],[Female Population]]</f>
        <v>0.54629335030225901</v>
      </c>
      <c r="T8221" s="24">
        <f>Table1[[#This Row],[Male Voters]]/Table1[[#This Row],[Male Population]]</f>
        <v>0.34363912823112014</v>
      </c>
      <c r="U8221" s="24">
        <f>Table1[[#This Row],[Total Voters]]/Table1[[#This Row],[Total Population]]</f>
        <v>0.43659190294822964</v>
      </c>
      <c r="V8221" s="24">
        <f>Table1[[#This Row],[Female Ballots]]/Table1[[#This Row],[Female Population]]</f>
        <v>0.1568565065224308</v>
      </c>
      <c r="W8221" s="24">
        <f>Table1[[#This Row],[Male Ballots]]/Table1[[#This Row],[Male Population]]</f>
        <v>8.9204257475924989E-2</v>
      </c>
      <c r="X8221" s="24">
        <f>Table1[[#This Row],[Total Ballots]]/Table1[[#This Row],[Total Population]]</f>
        <v>0.12004514035830159</v>
      </c>
      <c r="Y8221" s="24">
        <f>Table1[[#This Row],[Female Ballots]]/Table1[[#This Row],[Female Voters]]</f>
        <v>0.28712871287128711</v>
      </c>
      <c r="Z8221" s="24">
        <f>Table1[[#This Row],[Male Ballots]]/Table1[[#This Row],[Male Voters]]</f>
        <v>0.25958702064896755</v>
      </c>
      <c r="AA8221" s="24">
        <f>Table1[[#This Row],[Total Ballots]]/Table1[[#This Row],[Total Voters]]</f>
        <v>0.27495961227786753</v>
      </c>
    </row>
    <row r="8222" spans="1:27" x14ac:dyDescent="0.35">
      <c r="A8222" s="8" t="s">
        <v>30</v>
      </c>
      <c r="B8222" s="17">
        <v>2006</v>
      </c>
      <c r="C8222" s="80" t="s">
        <v>82</v>
      </c>
      <c r="D8222" s="17"/>
      <c r="E8222" s="35" t="s">
        <v>74</v>
      </c>
      <c r="F8222" s="35" t="s">
        <v>77</v>
      </c>
      <c r="G8222" s="51" t="s">
        <v>63</v>
      </c>
      <c r="H8222" s="10">
        <v>4243</v>
      </c>
      <c r="I8222" s="10">
        <v>4728</v>
      </c>
      <c r="J8222" s="53">
        <v>8971</v>
      </c>
      <c r="K8222" s="55">
        <v>2373</v>
      </c>
      <c r="L8222" s="55">
        <v>1855</v>
      </c>
      <c r="M8222" s="55">
        <v>29</v>
      </c>
      <c r="N8222" s="55">
        <v>4257</v>
      </c>
      <c r="O8222" s="61">
        <v>792</v>
      </c>
      <c r="P8222" s="61">
        <v>584</v>
      </c>
      <c r="Q8222" s="61">
        <v>7</v>
      </c>
      <c r="R8222" s="61">
        <v>1383</v>
      </c>
      <c r="S8222" s="24">
        <f>Table1[[#This Row],[Female Voters]]/Table1[[#This Row],[Female Population]]</f>
        <v>0.55927409851520149</v>
      </c>
      <c r="T8222" s="24">
        <f>Table1[[#This Row],[Male Voters]]/Table1[[#This Row],[Male Population]]</f>
        <v>0.3923434856175973</v>
      </c>
      <c r="U8222" s="24">
        <f>Table1[[#This Row],[Total Voters]]/Table1[[#This Row],[Total Population]]</f>
        <v>0.47452903801136997</v>
      </c>
      <c r="V8222" s="24">
        <f>Table1[[#This Row],[Female Ballots]]/Table1[[#This Row],[Female Population]]</f>
        <v>0.18666038180532643</v>
      </c>
      <c r="W8222" s="24">
        <f>Table1[[#This Row],[Male Ballots]]/Table1[[#This Row],[Male Population]]</f>
        <v>0.12351945854483926</v>
      </c>
      <c r="X8222" s="24">
        <f>Table1[[#This Row],[Total Ballots]]/Table1[[#This Row],[Total Population]]</f>
        <v>0.15416341544978263</v>
      </c>
      <c r="Y8222" s="24">
        <f>Table1[[#This Row],[Female Ballots]]/Table1[[#This Row],[Female Voters]]</f>
        <v>0.33375474083438683</v>
      </c>
      <c r="Z8222" s="24">
        <f>Table1[[#This Row],[Male Ballots]]/Table1[[#This Row],[Male Voters]]</f>
        <v>0.31482479784366579</v>
      </c>
      <c r="AA8222" s="24">
        <f>Table1[[#This Row],[Total Ballots]]/Table1[[#This Row],[Total Voters]]</f>
        <v>0.32487667371388301</v>
      </c>
    </row>
    <row r="8223" spans="1:27" x14ac:dyDescent="0.35">
      <c r="A8223" s="8" t="s">
        <v>30</v>
      </c>
      <c r="B8223" s="17">
        <v>2006</v>
      </c>
      <c r="C8223" s="80" t="s">
        <v>82</v>
      </c>
      <c r="D8223" s="17"/>
      <c r="E8223" s="35" t="s">
        <v>74</v>
      </c>
      <c r="F8223" s="35" t="s">
        <v>77</v>
      </c>
      <c r="G8223" s="51" t="s">
        <v>64</v>
      </c>
      <c r="H8223" s="10">
        <v>4898</v>
      </c>
      <c r="I8223" s="10">
        <v>4854</v>
      </c>
      <c r="J8223" s="53">
        <v>9752</v>
      </c>
      <c r="K8223" s="55">
        <v>3428</v>
      </c>
      <c r="L8223" s="55">
        <v>3001</v>
      </c>
      <c r="M8223" s="55">
        <v>29</v>
      </c>
      <c r="N8223" s="55">
        <v>6458</v>
      </c>
      <c r="O8223" s="61">
        <v>1801</v>
      </c>
      <c r="P8223" s="61">
        <v>1597</v>
      </c>
      <c r="Q8223" s="61">
        <v>15</v>
      </c>
      <c r="R8223" s="61">
        <v>3413</v>
      </c>
      <c r="S8223" s="24">
        <f>Table1[[#This Row],[Female Voters]]/Table1[[#This Row],[Female Population]]</f>
        <v>0.6998775010208248</v>
      </c>
      <c r="T8223" s="24">
        <f>Table1[[#This Row],[Male Voters]]/Table1[[#This Row],[Male Population]]</f>
        <v>0.61825298722702926</v>
      </c>
      <c r="U8223" s="24">
        <f>Table1[[#This Row],[Total Voters]]/Table1[[#This Row],[Total Population]]</f>
        <v>0.66222313371616082</v>
      </c>
      <c r="V8223" s="24">
        <f>Table1[[#This Row],[Female Ballots]]/Table1[[#This Row],[Female Population]]</f>
        <v>0.36770110249081256</v>
      </c>
      <c r="W8223" s="24">
        <f>Table1[[#This Row],[Male Ballots]]/Table1[[#This Row],[Male Population]]</f>
        <v>0.32900700453234444</v>
      </c>
      <c r="X8223" s="24">
        <f>Table1[[#This Row],[Total Ballots]]/Table1[[#This Row],[Total Population]]</f>
        <v>0.34997949138638229</v>
      </c>
      <c r="Y8223" s="24">
        <f>Table1[[#This Row],[Female Ballots]]/Table1[[#This Row],[Female Voters]]</f>
        <v>0.52537922987164531</v>
      </c>
      <c r="Z8223" s="24">
        <f>Table1[[#This Row],[Male Ballots]]/Table1[[#This Row],[Male Voters]]</f>
        <v>0.53215594801732757</v>
      </c>
      <c r="AA8223" s="24">
        <f>Table1[[#This Row],[Total Ballots]]/Table1[[#This Row],[Total Voters]]</f>
        <v>0.52849179312480643</v>
      </c>
    </row>
    <row r="8224" spans="1:27" x14ac:dyDescent="0.35">
      <c r="A8224" s="8" t="s">
        <v>30</v>
      </c>
      <c r="B8224" s="17">
        <v>2006</v>
      </c>
      <c r="C8224" s="80" t="s">
        <v>82</v>
      </c>
      <c r="D8224" s="17"/>
      <c r="E8224" s="35" t="s">
        <v>74</v>
      </c>
      <c r="F8224" s="35" t="s">
        <v>77</v>
      </c>
      <c r="G8224" s="51" t="s">
        <v>65</v>
      </c>
      <c r="H8224" s="10">
        <v>5837</v>
      </c>
      <c r="I8224" s="10">
        <v>5257</v>
      </c>
      <c r="J8224" s="53">
        <v>11094</v>
      </c>
      <c r="K8224" s="55">
        <v>4906</v>
      </c>
      <c r="L8224" s="55">
        <v>4092</v>
      </c>
      <c r="M8224" s="55">
        <v>22</v>
      </c>
      <c r="N8224" s="55">
        <v>9020</v>
      </c>
      <c r="O8224" s="61">
        <v>3513</v>
      </c>
      <c r="P8224" s="61">
        <v>2867</v>
      </c>
      <c r="Q8224" s="61">
        <v>17</v>
      </c>
      <c r="R8224" s="61">
        <v>6397</v>
      </c>
      <c r="S8224" s="24">
        <f>Table1[[#This Row],[Female Voters]]/Table1[[#This Row],[Female Population]]</f>
        <v>0.84050025698132602</v>
      </c>
      <c r="T8224" s="24">
        <f>Table1[[#This Row],[Male Voters]]/Table1[[#This Row],[Male Population]]</f>
        <v>0.77839071713905272</v>
      </c>
      <c r="U8224" s="24">
        <f>Table1[[#This Row],[Total Voters]]/Table1[[#This Row],[Total Population]]</f>
        <v>0.81305210023436092</v>
      </c>
      <c r="V8224" s="24">
        <f>Table1[[#This Row],[Female Ballots]]/Table1[[#This Row],[Female Population]]</f>
        <v>0.6018502655473702</v>
      </c>
      <c r="W8224" s="24">
        <f>Table1[[#This Row],[Male Ballots]]/Table1[[#This Row],[Male Population]]</f>
        <v>0.54536808065436559</v>
      </c>
      <c r="X8224" s="24">
        <f>Table1[[#This Row],[Total Ballots]]/Table1[[#This Row],[Total Population]]</f>
        <v>0.57661799170722916</v>
      </c>
      <c r="Y8224" s="24">
        <f>Table1[[#This Row],[Female Ballots]]/Table1[[#This Row],[Female Voters]]</f>
        <v>0.7160619649408887</v>
      </c>
      <c r="Z8224" s="24">
        <f>Table1[[#This Row],[Male Ballots]]/Table1[[#This Row],[Male Voters]]</f>
        <v>0.70063538611925713</v>
      </c>
      <c r="AA8224" s="24">
        <f>Table1[[#This Row],[Total Ballots]]/Table1[[#This Row],[Total Voters]]</f>
        <v>0.7092017738359202</v>
      </c>
    </row>
    <row r="8225" spans="1:27" x14ac:dyDescent="0.35">
      <c r="A8225" s="8" t="s">
        <v>30</v>
      </c>
      <c r="B8225" s="17">
        <v>2006</v>
      </c>
      <c r="C8225" s="80" t="s">
        <v>82</v>
      </c>
      <c r="D8225" s="17"/>
      <c r="E8225" s="35" t="s">
        <v>74</v>
      </c>
      <c r="F8225" s="35" t="s">
        <v>77</v>
      </c>
      <c r="G8225" s="51" t="s">
        <v>66</v>
      </c>
      <c r="H8225" s="10">
        <v>5538</v>
      </c>
      <c r="I8225" s="10">
        <v>4959</v>
      </c>
      <c r="J8225" s="53">
        <v>10497</v>
      </c>
      <c r="K8225" s="55">
        <v>5230</v>
      </c>
      <c r="L8225" s="55">
        <v>4642</v>
      </c>
      <c r="M8225" s="55">
        <v>25</v>
      </c>
      <c r="N8225" s="55">
        <v>9897</v>
      </c>
      <c r="O8225" s="61">
        <v>4380</v>
      </c>
      <c r="P8225" s="10">
        <v>3866</v>
      </c>
      <c r="Q8225" s="61">
        <v>21</v>
      </c>
      <c r="R8225" s="11">
        <v>8267</v>
      </c>
      <c r="S8225" s="24">
        <f>Table1[[#This Row],[Female Voters]]/Table1[[#This Row],[Female Population]]</f>
        <v>0.94438425424340922</v>
      </c>
      <c r="T8225" s="24">
        <f>Table1[[#This Row],[Male Voters]]/Table1[[#This Row],[Male Population]]</f>
        <v>0.93607582173825366</v>
      </c>
      <c r="U8225" s="24">
        <f>Table1[[#This Row],[Total Voters]]/Table1[[#This Row],[Total Population]]</f>
        <v>0.9428408116604744</v>
      </c>
      <c r="V8225" s="24">
        <f>Table1[[#This Row],[Female Ballots]]/Table1[[#This Row],[Female Population]]</f>
        <v>0.79089924160346692</v>
      </c>
      <c r="W8225" s="24">
        <f>Table1[[#This Row],[Male Ballots]]/Table1[[#This Row],[Male Population]]</f>
        <v>0.77959265981044568</v>
      </c>
      <c r="X8225" s="24">
        <f>Table1[[#This Row],[Total Ballots]]/Table1[[#This Row],[Total Population]]</f>
        <v>0.78755835000476326</v>
      </c>
      <c r="Y8225" s="24">
        <f>Table1[[#This Row],[Female Ballots]]/Table1[[#This Row],[Female Voters]]</f>
        <v>0.83747609942638623</v>
      </c>
      <c r="Z8225" s="24">
        <f>Table1[[#This Row],[Male Ballots]]/Table1[[#This Row],[Male Voters]]</f>
        <v>0.83283067643257214</v>
      </c>
      <c r="AA8225" s="24">
        <f>Table1[[#This Row],[Total Ballots]]/Table1[[#This Row],[Total Voters]]</f>
        <v>0.83530362736182684</v>
      </c>
    </row>
    <row r="8226" spans="1:27" x14ac:dyDescent="0.35">
      <c r="A8226" s="8" t="s">
        <v>30</v>
      </c>
      <c r="B8226" s="17">
        <v>2006</v>
      </c>
      <c r="C8226" s="80" t="s">
        <v>82</v>
      </c>
      <c r="D8226" s="17"/>
      <c r="E8226" s="35" t="s">
        <v>74</v>
      </c>
      <c r="F8226" s="35" t="s">
        <v>77</v>
      </c>
      <c r="G8226" s="51" t="s">
        <v>67</v>
      </c>
      <c r="H8226" s="10">
        <v>6633</v>
      </c>
      <c r="I8226" s="10">
        <v>5774</v>
      </c>
      <c r="J8226" s="53">
        <v>12407</v>
      </c>
      <c r="K8226" s="55">
        <v>5842</v>
      </c>
      <c r="L8226" s="55">
        <v>5456</v>
      </c>
      <c r="M8226" s="55">
        <v>31</v>
      </c>
      <c r="N8226" s="55">
        <v>11329</v>
      </c>
      <c r="O8226" s="61">
        <v>5095</v>
      </c>
      <c r="P8226" s="10">
        <v>4955</v>
      </c>
      <c r="Q8226" s="61">
        <v>24</v>
      </c>
      <c r="R8226" s="11">
        <v>10074</v>
      </c>
      <c r="S8226" s="24">
        <f>Table1[[#This Row],[Female Voters]]/Table1[[#This Row],[Female Population]]</f>
        <v>0.88074777627016432</v>
      </c>
      <c r="T8226" s="24">
        <f>Table1[[#This Row],[Male Voters]]/Table1[[#This Row],[Male Population]]</f>
        <v>0.94492552822999654</v>
      </c>
      <c r="U8226" s="24">
        <f>Table1[[#This Row],[Total Voters]]/Table1[[#This Row],[Total Population]]</f>
        <v>0.91311356492302731</v>
      </c>
      <c r="V8226" s="24">
        <f>Table1[[#This Row],[Female Ballots]]/Table1[[#This Row],[Female Population]]</f>
        <v>0.76812905171114121</v>
      </c>
      <c r="W8226" s="24">
        <f>Table1[[#This Row],[Male Ballots]]/Table1[[#This Row],[Male Population]]</f>
        <v>0.85815725666782128</v>
      </c>
      <c r="X8226" s="24">
        <f>Table1[[#This Row],[Total Ballots]]/Table1[[#This Row],[Total Population]]</f>
        <v>0.81196098976384301</v>
      </c>
      <c r="Y8226" s="24">
        <f>Table1[[#This Row],[Female Ballots]]/Table1[[#This Row],[Female Voters]]</f>
        <v>0.87213283122218421</v>
      </c>
      <c r="Z8226" s="24">
        <f>Table1[[#This Row],[Male Ballots]]/Table1[[#This Row],[Male Voters]]</f>
        <v>0.90817448680351909</v>
      </c>
      <c r="AA8226" s="24">
        <f>Table1[[#This Row],[Total Ballots]]/Table1[[#This Row],[Total Voters]]</f>
        <v>0.88922234972195247</v>
      </c>
    </row>
    <row r="8227" spans="1:27" x14ac:dyDescent="0.35">
      <c r="A8227" s="8" t="s">
        <v>24</v>
      </c>
      <c r="B8227" s="17">
        <v>2006</v>
      </c>
      <c r="C8227" s="80" t="s">
        <v>82</v>
      </c>
      <c r="D8227" s="17"/>
      <c r="E8227" s="35" t="s">
        <v>73</v>
      </c>
      <c r="F8227" s="35" t="s">
        <v>78</v>
      </c>
      <c r="G8227" s="51" t="s">
        <v>79</v>
      </c>
      <c r="H8227" s="10">
        <v>12213</v>
      </c>
      <c r="I8227" s="10">
        <v>11801</v>
      </c>
      <c r="J8227" s="53">
        <v>24014</v>
      </c>
      <c r="K8227" s="55">
        <v>10847</v>
      </c>
      <c r="L8227" s="57">
        <v>9842</v>
      </c>
      <c r="M8227" s="57">
        <v>19</v>
      </c>
      <c r="N8227" s="59">
        <v>20708</v>
      </c>
      <c r="O8227" s="61">
        <v>8543</v>
      </c>
      <c r="P8227" s="10">
        <v>7634</v>
      </c>
      <c r="Q8227" s="10">
        <v>14</v>
      </c>
      <c r="R8227" s="11">
        <v>16191</v>
      </c>
      <c r="S8227" s="24">
        <f>Table1[[#This Row],[Female Voters]]/Table1[[#This Row],[Female Population]]</f>
        <v>0.88815196921313355</v>
      </c>
      <c r="T8227" s="24">
        <f>Table1[[#This Row],[Male Voters]]/Table1[[#This Row],[Male Population]]</f>
        <v>0.8339971188882298</v>
      </c>
      <c r="U8227" s="24">
        <f>Table1[[#This Row],[Total Voters]]/Table1[[#This Row],[Total Population]]</f>
        <v>0.86233030732072957</v>
      </c>
      <c r="V8227" s="24">
        <f>Table1[[#This Row],[Female Ballots]]/Table1[[#This Row],[Female Population]]</f>
        <v>0.69950053221976582</v>
      </c>
      <c r="W8227" s="24">
        <f>Table1[[#This Row],[Male Ballots]]/Table1[[#This Row],[Male Population]]</f>
        <v>0.64689433098889926</v>
      </c>
      <c r="X8227" s="24">
        <f>Table1[[#This Row],[Total Ballots]]/Table1[[#This Row],[Total Population]]</f>
        <v>0.67423169817606399</v>
      </c>
      <c r="Y8227" s="24">
        <f>Table1[[#This Row],[Female Ballots]]/Table1[[#This Row],[Female Voters]]</f>
        <v>0.7875910389969577</v>
      </c>
      <c r="Z8227" s="24">
        <f>Table1[[#This Row],[Male Ballots]]/Table1[[#This Row],[Male Voters]]</f>
        <v>0.77565535460272306</v>
      </c>
      <c r="AA8227" s="24">
        <f>Table1[[#This Row],[Total Ballots]]/Table1[[#This Row],[Total Voters]]</f>
        <v>0.78187174039018736</v>
      </c>
    </row>
    <row r="8228" spans="1:27" x14ac:dyDescent="0.35">
      <c r="A8228" s="8" t="s">
        <v>24</v>
      </c>
      <c r="B8228" s="17">
        <v>2006</v>
      </c>
      <c r="C8228" s="80" t="s">
        <v>82</v>
      </c>
      <c r="D8228" s="17"/>
      <c r="E8228" s="35" t="s">
        <v>73</v>
      </c>
      <c r="F8228" s="35" t="s">
        <v>78</v>
      </c>
      <c r="G8228" s="51" t="s">
        <v>62</v>
      </c>
      <c r="H8228" s="10">
        <v>726</v>
      </c>
      <c r="I8228" s="10">
        <v>849</v>
      </c>
      <c r="J8228" s="53">
        <v>1575</v>
      </c>
      <c r="K8228" s="55">
        <v>499</v>
      </c>
      <c r="L8228" s="57">
        <v>513</v>
      </c>
      <c r="M8228" s="55">
        <v>1</v>
      </c>
      <c r="N8228" s="59">
        <v>1013</v>
      </c>
      <c r="O8228" s="61">
        <v>214</v>
      </c>
      <c r="P8228" s="10">
        <v>190</v>
      </c>
      <c r="Q8228" s="10"/>
      <c r="R8228" s="11">
        <v>404</v>
      </c>
      <c r="S8228" s="24">
        <f>Table1[[#This Row],[Female Voters]]/Table1[[#This Row],[Female Population]]</f>
        <v>0.68732782369146006</v>
      </c>
      <c r="T8228" s="24">
        <f>Table1[[#This Row],[Male Voters]]/Table1[[#This Row],[Male Population]]</f>
        <v>0.60424028268551233</v>
      </c>
      <c r="U8228" s="24">
        <f>Table1[[#This Row],[Total Voters]]/Table1[[#This Row],[Total Population]]</f>
        <v>0.64317460317460318</v>
      </c>
      <c r="V8228" s="24">
        <f>Table1[[#This Row],[Female Ballots]]/Table1[[#This Row],[Female Population]]</f>
        <v>0.29476584022038566</v>
      </c>
      <c r="W8228" s="24">
        <f>Table1[[#This Row],[Male Ballots]]/Table1[[#This Row],[Male Population]]</f>
        <v>0.22379269729093051</v>
      </c>
      <c r="X8228" s="24">
        <f>Table1[[#This Row],[Total Ballots]]/Table1[[#This Row],[Total Population]]</f>
        <v>0.25650793650793652</v>
      </c>
      <c r="Y8228" s="24">
        <f>Table1[[#This Row],[Female Ballots]]/Table1[[#This Row],[Female Voters]]</f>
        <v>0.42885771543086171</v>
      </c>
      <c r="Z8228" s="24">
        <f>Table1[[#This Row],[Male Ballots]]/Table1[[#This Row],[Male Voters]]</f>
        <v>0.37037037037037035</v>
      </c>
      <c r="AA8228" s="24">
        <f>Table1[[#This Row],[Total Ballots]]/Table1[[#This Row],[Total Voters]]</f>
        <v>0.39881539980256664</v>
      </c>
    </row>
    <row r="8229" spans="1:27" x14ac:dyDescent="0.35">
      <c r="A8229" s="8" t="s">
        <v>24</v>
      </c>
      <c r="B8229" s="17">
        <v>2006</v>
      </c>
      <c r="C8229" s="80" t="s">
        <v>82</v>
      </c>
      <c r="D8229" s="17"/>
      <c r="E8229" s="35" t="s">
        <v>73</v>
      </c>
      <c r="F8229" s="35" t="s">
        <v>78</v>
      </c>
      <c r="G8229" s="51" t="s">
        <v>63</v>
      </c>
      <c r="H8229" s="10">
        <v>1050</v>
      </c>
      <c r="I8229" s="10">
        <v>1094</v>
      </c>
      <c r="J8229" s="53">
        <v>2144</v>
      </c>
      <c r="K8229" s="55">
        <v>826</v>
      </c>
      <c r="L8229" s="57">
        <v>708</v>
      </c>
      <c r="M8229" s="57">
        <v>2</v>
      </c>
      <c r="N8229" s="59">
        <v>1536</v>
      </c>
      <c r="O8229" s="61">
        <v>408</v>
      </c>
      <c r="P8229" s="10">
        <v>316</v>
      </c>
      <c r="Q8229" s="10">
        <v>1</v>
      </c>
      <c r="R8229" s="11">
        <v>725</v>
      </c>
      <c r="S8229" s="24">
        <f>Table1[[#This Row],[Female Voters]]/Table1[[#This Row],[Female Population]]</f>
        <v>0.78666666666666663</v>
      </c>
      <c r="T8229" s="24">
        <f>Table1[[#This Row],[Male Voters]]/Table1[[#This Row],[Male Population]]</f>
        <v>0.6471663619744058</v>
      </c>
      <c r="U8229" s="24">
        <f>Table1[[#This Row],[Total Voters]]/Table1[[#This Row],[Total Population]]</f>
        <v>0.71641791044776115</v>
      </c>
      <c r="V8229" s="24">
        <f>Table1[[#This Row],[Female Ballots]]/Table1[[#This Row],[Female Population]]</f>
        <v>0.38857142857142857</v>
      </c>
      <c r="W8229" s="24">
        <f>Table1[[#This Row],[Male Ballots]]/Table1[[#This Row],[Male Population]]</f>
        <v>0.28884826325411334</v>
      </c>
      <c r="X8229" s="24">
        <f>Table1[[#This Row],[Total Ballots]]/Table1[[#This Row],[Total Population]]</f>
        <v>0.33815298507462688</v>
      </c>
      <c r="Y8229" s="24">
        <f>Table1[[#This Row],[Female Ballots]]/Table1[[#This Row],[Female Voters]]</f>
        <v>0.49394673123486682</v>
      </c>
      <c r="Z8229" s="24">
        <f>Table1[[#This Row],[Male Ballots]]/Table1[[#This Row],[Male Voters]]</f>
        <v>0.4463276836158192</v>
      </c>
      <c r="AA8229" s="24">
        <f>Table1[[#This Row],[Total Ballots]]/Table1[[#This Row],[Total Voters]]</f>
        <v>0.47200520833333331</v>
      </c>
    </row>
    <row r="8230" spans="1:27" x14ac:dyDescent="0.35">
      <c r="A8230" s="8" t="s">
        <v>24</v>
      </c>
      <c r="B8230" s="17">
        <v>2006</v>
      </c>
      <c r="C8230" s="80" t="s">
        <v>82</v>
      </c>
      <c r="D8230" s="17"/>
      <c r="E8230" s="35" t="s">
        <v>73</v>
      </c>
      <c r="F8230" s="35" t="s">
        <v>78</v>
      </c>
      <c r="G8230" s="51" t="s">
        <v>64</v>
      </c>
      <c r="H8230" s="10">
        <v>1600</v>
      </c>
      <c r="I8230" s="10">
        <v>1601</v>
      </c>
      <c r="J8230" s="53">
        <v>3201</v>
      </c>
      <c r="K8230" s="55">
        <v>1200</v>
      </c>
      <c r="L8230" s="57">
        <v>956</v>
      </c>
      <c r="M8230" s="57">
        <v>3</v>
      </c>
      <c r="N8230" s="59">
        <v>2159</v>
      </c>
      <c r="O8230" s="61">
        <v>764</v>
      </c>
      <c r="P8230" s="10">
        <v>598</v>
      </c>
      <c r="Q8230" s="10">
        <v>2</v>
      </c>
      <c r="R8230" s="11">
        <v>1364</v>
      </c>
      <c r="S8230" s="24">
        <f>Table1[[#This Row],[Female Voters]]/Table1[[#This Row],[Female Population]]</f>
        <v>0.75</v>
      </c>
      <c r="T8230" s="24">
        <f>Table1[[#This Row],[Male Voters]]/Table1[[#This Row],[Male Population]]</f>
        <v>0.59712679575265459</v>
      </c>
      <c r="U8230" s="24">
        <f>Table1[[#This Row],[Total Voters]]/Table1[[#This Row],[Total Population]]</f>
        <v>0.67447672602311781</v>
      </c>
      <c r="V8230" s="24">
        <f>Table1[[#This Row],[Female Ballots]]/Table1[[#This Row],[Female Population]]</f>
        <v>0.47749999999999998</v>
      </c>
      <c r="W8230" s="24">
        <f>Table1[[#This Row],[Male Ballots]]/Table1[[#This Row],[Male Population]]</f>
        <v>0.3735165521549032</v>
      </c>
      <c r="X8230" s="24">
        <f>Table1[[#This Row],[Total Ballots]]/Table1[[#This Row],[Total Population]]</f>
        <v>0.42611683848797249</v>
      </c>
      <c r="Y8230" s="24">
        <f>Table1[[#This Row],[Female Ballots]]/Table1[[#This Row],[Female Voters]]</f>
        <v>0.63666666666666671</v>
      </c>
      <c r="Z8230" s="24">
        <f>Table1[[#This Row],[Male Ballots]]/Table1[[#This Row],[Male Voters]]</f>
        <v>0.62552301255230125</v>
      </c>
      <c r="AA8230" s="24">
        <f>Table1[[#This Row],[Total Ballots]]/Table1[[#This Row],[Total Voters]]</f>
        <v>0.63177396943029185</v>
      </c>
    </row>
    <row r="8231" spans="1:27" x14ac:dyDescent="0.35">
      <c r="A8231" s="8" t="s">
        <v>24</v>
      </c>
      <c r="B8231" s="17">
        <v>2006</v>
      </c>
      <c r="C8231" s="80" t="s">
        <v>82</v>
      </c>
      <c r="D8231" s="17"/>
      <c r="E8231" s="35" t="s">
        <v>73</v>
      </c>
      <c r="F8231" s="35" t="s">
        <v>78</v>
      </c>
      <c r="G8231" s="51" t="s">
        <v>65</v>
      </c>
      <c r="H8231" s="10">
        <v>2581</v>
      </c>
      <c r="I8231" s="10">
        <v>2323</v>
      </c>
      <c r="J8231" s="53">
        <v>4904</v>
      </c>
      <c r="K8231" s="55">
        <v>2247</v>
      </c>
      <c r="L8231" s="57">
        <v>1877</v>
      </c>
      <c r="M8231" s="55">
        <v>3</v>
      </c>
      <c r="N8231" s="59">
        <v>4127</v>
      </c>
      <c r="O8231" s="61">
        <v>1783</v>
      </c>
      <c r="P8231" s="10">
        <v>1426</v>
      </c>
      <c r="Q8231" s="10">
        <v>2</v>
      </c>
      <c r="R8231" s="11">
        <v>3211</v>
      </c>
      <c r="S8231" s="24">
        <f>Table1[[#This Row],[Female Voters]]/Table1[[#This Row],[Female Population]]</f>
        <v>0.87059279349089502</v>
      </c>
      <c r="T8231" s="24">
        <f>Table1[[#This Row],[Male Voters]]/Table1[[#This Row],[Male Population]]</f>
        <v>0.80800688764528628</v>
      </c>
      <c r="U8231" s="24">
        <f>Table1[[#This Row],[Total Voters]]/Table1[[#This Row],[Total Population]]</f>
        <v>0.84155791190864604</v>
      </c>
      <c r="V8231" s="24">
        <f>Table1[[#This Row],[Female Ballots]]/Table1[[#This Row],[Female Population]]</f>
        <v>0.69081751259201862</v>
      </c>
      <c r="W8231" s="24">
        <f>Table1[[#This Row],[Male Ballots]]/Table1[[#This Row],[Male Population]]</f>
        <v>0.61386138613861385</v>
      </c>
      <c r="X8231" s="24">
        <f>Table1[[#This Row],[Total Ballots]]/Table1[[#This Row],[Total Population]]</f>
        <v>0.65477161500815662</v>
      </c>
      <c r="Y8231" s="24">
        <f>Table1[[#This Row],[Female Ballots]]/Table1[[#This Row],[Female Voters]]</f>
        <v>0.79350244770805523</v>
      </c>
      <c r="Z8231" s="24">
        <f>Table1[[#This Row],[Male Ballots]]/Table1[[#This Row],[Male Voters]]</f>
        <v>0.7597229621736814</v>
      </c>
      <c r="AA8231" s="24">
        <f>Table1[[#This Row],[Total Ballots]]/Table1[[#This Row],[Total Voters]]</f>
        <v>0.77804700751150957</v>
      </c>
    </row>
    <row r="8232" spans="1:27" x14ac:dyDescent="0.35">
      <c r="A8232" s="8" t="s">
        <v>24</v>
      </c>
      <c r="B8232" s="17">
        <v>2006</v>
      </c>
      <c r="C8232" s="80" t="s">
        <v>82</v>
      </c>
      <c r="D8232" s="17"/>
      <c r="E8232" s="35" t="s">
        <v>73</v>
      </c>
      <c r="F8232" s="35" t="s">
        <v>78</v>
      </c>
      <c r="G8232" s="51" t="s">
        <v>66</v>
      </c>
      <c r="H8232" s="10">
        <v>2841</v>
      </c>
      <c r="I8232" s="10">
        <v>2614</v>
      </c>
      <c r="J8232" s="53">
        <v>5455</v>
      </c>
      <c r="K8232" s="55">
        <v>2966</v>
      </c>
      <c r="L8232" s="57">
        <v>2667</v>
      </c>
      <c r="M8232" s="57">
        <v>2</v>
      </c>
      <c r="N8232" s="59">
        <v>5635</v>
      </c>
      <c r="O8232" s="61">
        <v>2611</v>
      </c>
      <c r="P8232" s="10">
        <v>2299</v>
      </c>
      <c r="Q8232" s="10">
        <v>2</v>
      </c>
      <c r="R8232" s="11">
        <v>4912</v>
      </c>
      <c r="S8232" s="24">
        <f>Table1[[#This Row],[Female Voters]]/Table1[[#This Row],[Female Population]]</f>
        <v>1.0439985920450545</v>
      </c>
      <c r="T8232" s="24">
        <f>Table1[[#This Row],[Male Voters]]/Table1[[#This Row],[Male Population]]</f>
        <v>1.0202754399387912</v>
      </c>
      <c r="U8232" s="24">
        <f>Table1[[#This Row],[Total Voters]]/Table1[[#This Row],[Total Population]]</f>
        <v>1.0329972502291476</v>
      </c>
      <c r="V8232" s="24">
        <f>Table1[[#This Row],[Female Ballots]]/Table1[[#This Row],[Female Population]]</f>
        <v>0.91904259063709959</v>
      </c>
      <c r="W8232" s="24">
        <f>Table1[[#This Row],[Male Ballots]]/Table1[[#This Row],[Male Population]]</f>
        <v>0.87949502677888292</v>
      </c>
      <c r="X8232" s="24">
        <f>Table1[[#This Row],[Total Ballots]]/Table1[[#This Row],[Total Population]]</f>
        <v>0.90045829514207154</v>
      </c>
      <c r="Y8232" s="24">
        <f>Table1[[#This Row],[Female Ballots]]/Table1[[#This Row],[Female Voters]]</f>
        <v>0.88031018206338507</v>
      </c>
      <c r="Z8232" s="24">
        <f>Table1[[#This Row],[Male Ballots]]/Table1[[#This Row],[Male Voters]]</f>
        <v>0.86201724784401945</v>
      </c>
      <c r="AA8232" s="24">
        <f>Table1[[#This Row],[Total Ballots]]/Table1[[#This Row],[Total Voters]]</f>
        <v>0.87169476486246678</v>
      </c>
    </row>
    <row r="8233" spans="1:27" x14ac:dyDescent="0.35">
      <c r="A8233" s="8" t="s">
        <v>24</v>
      </c>
      <c r="B8233" s="17">
        <v>2006</v>
      </c>
      <c r="C8233" s="80" t="s">
        <v>82</v>
      </c>
      <c r="D8233" s="17"/>
      <c r="E8233" s="35" t="s">
        <v>73</v>
      </c>
      <c r="F8233" s="35" t="s">
        <v>78</v>
      </c>
      <c r="G8233" s="51" t="s">
        <v>67</v>
      </c>
      <c r="H8233" s="10">
        <v>3415</v>
      </c>
      <c r="I8233" s="10">
        <v>3320</v>
      </c>
      <c r="J8233" s="53">
        <v>6735</v>
      </c>
      <c r="K8233" s="55">
        <v>3109</v>
      </c>
      <c r="L8233" s="57">
        <v>3121</v>
      </c>
      <c r="M8233" s="57">
        <v>8</v>
      </c>
      <c r="N8233" s="59">
        <v>6238</v>
      </c>
      <c r="O8233" s="61">
        <v>2763</v>
      </c>
      <c r="P8233" s="10">
        <v>2805</v>
      </c>
      <c r="Q8233" s="10">
        <v>7</v>
      </c>
      <c r="R8233" s="11">
        <v>5575</v>
      </c>
      <c r="S8233" s="24">
        <f>Table1[[#This Row],[Female Voters]]/Table1[[#This Row],[Female Population]]</f>
        <v>0.9103953147877013</v>
      </c>
      <c r="T8233" s="24">
        <f>Table1[[#This Row],[Male Voters]]/Table1[[#This Row],[Male Population]]</f>
        <v>0.94006024096385543</v>
      </c>
      <c r="U8233" s="24">
        <f>Table1[[#This Row],[Total Voters]]/Table1[[#This Row],[Total Population]]</f>
        <v>0.92620638455827764</v>
      </c>
      <c r="V8233" s="24">
        <f>Table1[[#This Row],[Female Ballots]]/Table1[[#This Row],[Female Population]]</f>
        <v>0.8090775988286969</v>
      </c>
      <c r="W8233" s="24">
        <f>Table1[[#This Row],[Male Ballots]]/Table1[[#This Row],[Male Population]]</f>
        <v>0.84487951807228912</v>
      </c>
      <c r="X8233" s="24">
        <f>Table1[[#This Row],[Total Ballots]]/Table1[[#This Row],[Total Population]]</f>
        <v>0.82776540460282111</v>
      </c>
      <c r="Y8233" s="24">
        <f>Table1[[#This Row],[Female Ballots]]/Table1[[#This Row],[Female Voters]]</f>
        <v>0.88871019620456737</v>
      </c>
      <c r="Z8233" s="24">
        <f>Table1[[#This Row],[Male Ballots]]/Table1[[#This Row],[Male Voters]]</f>
        <v>0.8987504005126562</v>
      </c>
      <c r="AA8233" s="24">
        <f>Table1[[#This Row],[Total Ballots]]/Table1[[#This Row],[Total Voters]]</f>
        <v>0.89371593459442134</v>
      </c>
    </row>
    <row r="8234" spans="1:27" x14ac:dyDescent="0.35">
      <c r="A8234" s="8" t="s">
        <v>47</v>
      </c>
      <c r="B8234" s="17">
        <v>2006</v>
      </c>
      <c r="C8234" s="80" t="s">
        <v>82</v>
      </c>
      <c r="D8234" s="17" t="s">
        <v>69</v>
      </c>
      <c r="E8234" s="35" t="s">
        <v>73</v>
      </c>
      <c r="F8234" s="35" t="s">
        <v>77</v>
      </c>
      <c r="G8234" s="51" t="s">
        <v>79</v>
      </c>
      <c r="H8234" s="10">
        <v>729105</v>
      </c>
      <c r="I8234" s="10">
        <v>714817</v>
      </c>
      <c r="J8234" s="53">
        <v>1443922</v>
      </c>
      <c r="K8234" s="55">
        <v>512285</v>
      </c>
      <c r="L8234" s="57">
        <v>466881</v>
      </c>
      <c r="M8234" s="57">
        <v>392</v>
      </c>
      <c r="N8234" s="59">
        <v>979558</v>
      </c>
      <c r="O8234" s="61">
        <v>331840</v>
      </c>
      <c r="P8234" s="10">
        <v>304008</v>
      </c>
      <c r="Q8234" s="10">
        <v>177</v>
      </c>
      <c r="R8234" s="11">
        <v>636025</v>
      </c>
      <c r="S8234" s="24">
        <f>Table1[[#This Row],[Female Voters]]/Table1[[#This Row],[Female Population]]</f>
        <v>0.70262170743582886</v>
      </c>
      <c r="T8234" s="24">
        <f>Table1[[#This Row],[Male Voters]]/Table1[[#This Row],[Male Population]]</f>
        <v>0.65314758882343316</v>
      </c>
      <c r="U8234" s="24">
        <f>Table1[[#This Row],[Total Voters]]/Table1[[#This Row],[Total Population]]</f>
        <v>0.6784009108525253</v>
      </c>
      <c r="V8234" s="24">
        <f>Table1[[#This Row],[Female Ballots]]/Table1[[#This Row],[Female Population]]</f>
        <v>0.45513334842032355</v>
      </c>
      <c r="W8234" s="24">
        <f>Table1[[#This Row],[Male Ballots]]/Table1[[#This Row],[Male Population]]</f>
        <v>0.42529486567890801</v>
      </c>
      <c r="X8234" s="24">
        <f>Table1[[#This Row],[Total Ballots]]/Table1[[#This Row],[Total Population]]</f>
        <v>0.44048431979012714</v>
      </c>
      <c r="Y8234" s="24">
        <f>Table1[[#This Row],[Female Ballots]]/Table1[[#This Row],[Female Voters]]</f>
        <v>0.64776442800394307</v>
      </c>
      <c r="Z8234" s="24">
        <f>Table1[[#This Row],[Male Ballots]]/Table1[[#This Row],[Male Voters]]</f>
        <v>0.65114665193057764</v>
      </c>
      <c r="AA8234" s="24">
        <f>Table1[[#This Row],[Total Ballots]]/Table1[[#This Row],[Total Voters]]</f>
        <v>0.64929794866664348</v>
      </c>
    </row>
    <row r="8235" spans="1:27" x14ac:dyDescent="0.35">
      <c r="A8235" s="8" t="s">
        <v>47</v>
      </c>
      <c r="B8235" s="17">
        <v>2006</v>
      </c>
      <c r="C8235" s="80" t="s">
        <v>82</v>
      </c>
      <c r="D8235" s="17" t="s">
        <v>69</v>
      </c>
      <c r="E8235" s="35" t="s">
        <v>73</v>
      </c>
      <c r="F8235" s="35" t="s">
        <v>77</v>
      </c>
      <c r="G8235" s="51" t="s">
        <v>62</v>
      </c>
      <c r="H8235" s="10">
        <v>89233</v>
      </c>
      <c r="I8235" s="10">
        <v>90618</v>
      </c>
      <c r="J8235" s="53">
        <v>179851</v>
      </c>
      <c r="K8235" s="55">
        <v>41056</v>
      </c>
      <c r="L8235" s="57">
        <v>36015</v>
      </c>
      <c r="M8235" s="57">
        <v>104</v>
      </c>
      <c r="N8235" s="59">
        <v>77175</v>
      </c>
      <c r="O8235" s="61">
        <v>14823</v>
      </c>
      <c r="P8235" s="10">
        <v>12776</v>
      </c>
      <c r="Q8235" s="10">
        <v>44</v>
      </c>
      <c r="R8235" s="11">
        <v>27643</v>
      </c>
      <c r="S8235" s="24">
        <f>Table1[[#This Row],[Female Voters]]/Table1[[#This Row],[Female Population]]</f>
        <v>0.46009884235652732</v>
      </c>
      <c r="T8235" s="24">
        <f>Table1[[#This Row],[Male Voters]]/Table1[[#This Row],[Male Population]]</f>
        <v>0.39743759517976562</v>
      </c>
      <c r="U8235" s="24">
        <f>Table1[[#This Row],[Total Voters]]/Table1[[#This Row],[Total Population]]</f>
        <v>0.42910520375199468</v>
      </c>
      <c r="V8235" s="24">
        <f>Table1[[#This Row],[Female Ballots]]/Table1[[#This Row],[Female Population]]</f>
        <v>0.16611567469433955</v>
      </c>
      <c r="W8235" s="24">
        <f>Table1[[#This Row],[Male Ballots]]/Table1[[#This Row],[Male Population]]</f>
        <v>0.14098744178860712</v>
      </c>
      <c r="X8235" s="24">
        <f>Table1[[#This Row],[Total Ballots]]/Table1[[#This Row],[Total Population]]</f>
        <v>0.15369945121239248</v>
      </c>
      <c r="Y8235" s="24">
        <f>Table1[[#This Row],[Female Ballots]]/Table1[[#This Row],[Female Voters]]</f>
        <v>0.36104345284489475</v>
      </c>
      <c r="Z8235" s="24">
        <f>Table1[[#This Row],[Male Ballots]]/Table1[[#This Row],[Male Voters]]</f>
        <v>0.35474108010551159</v>
      </c>
      <c r="AA8235" s="24">
        <f>Table1[[#This Row],[Total Ballots]]/Table1[[#This Row],[Total Voters]]</f>
        <v>0.35818594104308388</v>
      </c>
    </row>
    <row r="8236" spans="1:27" x14ac:dyDescent="0.35">
      <c r="A8236" s="8" t="s">
        <v>47</v>
      </c>
      <c r="B8236" s="17">
        <v>2006</v>
      </c>
      <c r="C8236" s="80" t="s">
        <v>82</v>
      </c>
      <c r="D8236" s="17" t="s">
        <v>69</v>
      </c>
      <c r="E8236" s="35" t="s">
        <v>73</v>
      </c>
      <c r="F8236" s="35" t="s">
        <v>77</v>
      </c>
      <c r="G8236" s="51" t="s">
        <v>63</v>
      </c>
      <c r="H8236" s="10">
        <v>141805</v>
      </c>
      <c r="I8236" s="10">
        <v>149466</v>
      </c>
      <c r="J8236" s="53">
        <v>291271</v>
      </c>
      <c r="K8236" s="55">
        <v>84455</v>
      </c>
      <c r="L8236" s="57">
        <v>75644</v>
      </c>
      <c r="M8236" s="57">
        <v>104</v>
      </c>
      <c r="N8236" s="59">
        <v>160203</v>
      </c>
      <c r="O8236" s="61">
        <v>39552</v>
      </c>
      <c r="P8236" s="10">
        <v>34755</v>
      </c>
      <c r="Q8236" s="10">
        <v>40</v>
      </c>
      <c r="R8236" s="11">
        <v>74347</v>
      </c>
      <c r="S8236" s="24">
        <f>Table1[[#This Row],[Female Voters]]/Table1[[#This Row],[Female Population]]</f>
        <v>0.59557138323754455</v>
      </c>
      <c r="T8236" s="24">
        <f>Table1[[#This Row],[Male Voters]]/Table1[[#This Row],[Male Population]]</f>
        <v>0.50609503164599312</v>
      </c>
      <c r="U8236" s="24">
        <f>Table1[[#This Row],[Total Voters]]/Table1[[#This Row],[Total Population]]</f>
        <v>0.55001356125395251</v>
      </c>
      <c r="V8236" s="24">
        <f>Table1[[#This Row],[Female Ballots]]/Table1[[#This Row],[Female Population]]</f>
        <v>0.27891823278445754</v>
      </c>
      <c r="W8236" s="24">
        <f>Table1[[#This Row],[Male Ballots]]/Table1[[#This Row],[Male Population]]</f>
        <v>0.23252779896431294</v>
      </c>
      <c r="X8236" s="24">
        <f>Table1[[#This Row],[Total Ballots]]/Table1[[#This Row],[Total Population]]</f>
        <v>0.25525026521692856</v>
      </c>
      <c r="Y8236" s="24">
        <f>Table1[[#This Row],[Female Ballots]]/Table1[[#This Row],[Female Voters]]</f>
        <v>0.46832040731750635</v>
      </c>
      <c r="Z8236" s="24">
        <f>Table1[[#This Row],[Male Ballots]]/Table1[[#This Row],[Male Voters]]</f>
        <v>0.45945481465813548</v>
      </c>
      <c r="AA8236" s="24">
        <f>Table1[[#This Row],[Total Ballots]]/Table1[[#This Row],[Total Voters]]</f>
        <v>0.4640799485652578</v>
      </c>
    </row>
    <row r="8237" spans="1:27" x14ac:dyDescent="0.35">
      <c r="A8237" s="8" t="s">
        <v>47</v>
      </c>
      <c r="B8237" s="17">
        <v>2006</v>
      </c>
      <c r="C8237" s="80" t="s">
        <v>82</v>
      </c>
      <c r="D8237" s="17" t="s">
        <v>69</v>
      </c>
      <c r="E8237" s="35" t="s">
        <v>73</v>
      </c>
      <c r="F8237" s="35" t="s">
        <v>77</v>
      </c>
      <c r="G8237" s="51" t="s">
        <v>64</v>
      </c>
      <c r="H8237" s="10">
        <v>147804</v>
      </c>
      <c r="I8237" s="10">
        <v>155528</v>
      </c>
      <c r="J8237" s="53">
        <v>303332</v>
      </c>
      <c r="K8237" s="55">
        <v>102995</v>
      </c>
      <c r="L8237" s="57">
        <v>99496</v>
      </c>
      <c r="M8237" s="57">
        <v>69</v>
      </c>
      <c r="N8237" s="59">
        <v>202560</v>
      </c>
      <c r="O8237" s="61">
        <v>61673</v>
      </c>
      <c r="P8237" s="10">
        <v>59896</v>
      </c>
      <c r="Q8237" s="10">
        <v>32</v>
      </c>
      <c r="R8237" s="11">
        <v>121601</v>
      </c>
      <c r="S8237" s="24">
        <f>Table1[[#This Row],[Female Voters]]/Table1[[#This Row],[Female Population]]</f>
        <v>0.69683499769965629</v>
      </c>
      <c r="T8237" s="24">
        <f>Table1[[#This Row],[Male Voters]]/Table1[[#This Row],[Male Population]]</f>
        <v>0.63973046653978705</v>
      </c>
      <c r="U8237" s="24">
        <f>Table1[[#This Row],[Total Voters]]/Table1[[#This Row],[Total Population]]</f>
        <v>0.66778315509079156</v>
      </c>
      <c r="V8237" s="24">
        <f>Table1[[#This Row],[Female Ballots]]/Table1[[#This Row],[Female Population]]</f>
        <v>0.41726204974154962</v>
      </c>
      <c r="W8237" s="24">
        <f>Table1[[#This Row],[Male Ballots]]/Table1[[#This Row],[Male Population]]</f>
        <v>0.38511393446839154</v>
      </c>
      <c r="X8237" s="24">
        <f>Table1[[#This Row],[Total Ballots]]/Table1[[#This Row],[Total Population]]</f>
        <v>0.40088417971068002</v>
      </c>
      <c r="Y8237" s="24">
        <f>Table1[[#This Row],[Female Ballots]]/Table1[[#This Row],[Female Voters]]</f>
        <v>0.59879605806107095</v>
      </c>
      <c r="Z8237" s="24">
        <f>Table1[[#This Row],[Male Ballots]]/Table1[[#This Row],[Male Voters]]</f>
        <v>0.60199405001206074</v>
      </c>
      <c r="AA8237" s="24">
        <f>Table1[[#This Row],[Total Ballots]]/Table1[[#This Row],[Total Voters]]</f>
        <v>0.60032089257503951</v>
      </c>
    </row>
    <row r="8238" spans="1:27" x14ac:dyDescent="0.35">
      <c r="A8238" s="8" t="s">
        <v>47</v>
      </c>
      <c r="B8238" s="17">
        <v>2006</v>
      </c>
      <c r="C8238" s="80" t="s">
        <v>82</v>
      </c>
      <c r="D8238" s="17" t="s">
        <v>69</v>
      </c>
      <c r="E8238" s="35" t="s">
        <v>73</v>
      </c>
      <c r="F8238" s="35" t="s">
        <v>77</v>
      </c>
      <c r="G8238" s="51" t="s">
        <v>65</v>
      </c>
      <c r="H8238" s="10">
        <v>143340</v>
      </c>
      <c r="I8238" s="10">
        <v>143457</v>
      </c>
      <c r="J8238" s="53">
        <v>286797</v>
      </c>
      <c r="K8238" s="55">
        <v>112520</v>
      </c>
      <c r="L8238" s="57">
        <v>107568</v>
      </c>
      <c r="M8238" s="57">
        <v>52</v>
      </c>
      <c r="N8238" s="59">
        <v>220140</v>
      </c>
      <c r="O8238" s="61">
        <v>79036</v>
      </c>
      <c r="P8238" s="10">
        <v>76095</v>
      </c>
      <c r="Q8238" s="10">
        <v>25</v>
      </c>
      <c r="R8238" s="11">
        <v>155156</v>
      </c>
      <c r="S8238" s="24">
        <f>Table1[[#This Row],[Female Voters]]/Table1[[#This Row],[Female Population]]</f>
        <v>0.78498674480256736</v>
      </c>
      <c r="T8238" s="24">
        <f>Table1[[#This Row],[Male Voters]]/Table1[[#This Row],[Male Population]]</f>
        <v>0.7498274744348481</v>
      </c>
      <c r="U8238" s="24">
        <f>Table1[[#This Row],[Total Voters]]/Table1[[#This Row],[Total Population]]</f>
        <v>0.76758125084990425</v>
      </c>
      <c r="V8238" s="24">
        <f>Table1[[#This Row],[Female Ballots]]/Table1[[#This Row],[Female Population]]</f>
        <v>0.55138830752058043</v>
      </c>
      <c r="W8238" s="24">
        <f>Table1[[#This Row],[Male Ballots]]/Table1[[#This Row],[Male Population]]</f>
        <v>0.53043769213074299</v>
      </c>
      <c r="X8238" s="24">
        <f>Table1[[#This Row],[Total Ballots]]/Table1[[#This Row],[Total Population]]</f>
        <v>0.54099589605191123</v>
      </c>
      <c r="Y8238" s="24">
        <f>Table1[[#This Row],[Female Ballots]]/Table1[[#This Row],[Female Voters]]</f>
        <v>0.70241734802701739</v>
      </c>
      <c r="Z8238" s="24">
        <f>Table1[[#This Row],[Male Ballots]]/Table1[[#This Row],[Male Voters]]</f>
        <v>0.70741298527443108</v>
      </c>
      <c r="AA8238" s="24">
        <f>Table1[[#This Row],[Total Ballots]]/Table1[[#This Row],[Total Voters]]</f>
        <v>0.70480603252475693</v>
      </c>
    </row>
    <row r="8239" spans="1:27" x14ac:dyDescent="0.35">
      <c r="A8239" s="8" t="s">
        <v>47</v>
      </c>
      <c r="B8239" s="17">
        <v>2006</v>
      </c>
      <c r="C8239" s="80" t="s">
        <v>82</v>
      </c>
      <c r="D8239" s="17" t="s">
        <v>69</v>
      </c>
      <c r="E8239" s="35" t="s">
        <v>73</v>
      </c>
      <c r="F8239" s="35" t="s">
        <v>77</v>
      </c>
      <c r="G8239" s="51" t="s">
        <v>66</v>
      </c>
      <c r="H8239" s="10">
        <v>97751</v>
      </c>
      <c r="I8239" s="10">
        <v>95064</v>
      </c>
      <c r="J8239" s="53">
        <v>192815</v>
      </c>
      <c r="K8239" s="55">
        <v>84470</v>
      </c>
      <c r="L8239" s="57">
        <v>79389</v>
      </c>
      <c r="M8239" s="57">
        <v>34</v>
      </c>
      <c r="N8239" s="59">
        <v>163893</v>
      </c>
      <c r="O8239" s="61">
        <v>66483</v>
      </c>
      <c r="P8239" s="10">
        <v>62966</v>
      </c>
      <c r="Q8239" s="10">
        <v>20</v>
      </c>
      <c r="R8239" s="11">
        <v>129469</v>
      </c>
      <c r="S8239" s="24">
        <f>Table1[[#This Row],[Female Voters]]/Table1[[#This Row],[Female Population]]</f>
        <v>0.86413438225695904</v>
      </c>
      <c r="T8239" s="24">
        <f>Table1[[#This Row],[Male Voters]]/Table1[[#This Row],[Male Population]]</f>
        <v>0.83511108305983339</v>
      </c>
      <c r="U8239" s="24">
        <f>Table1[[#This Row],[Total Voters]]/Table1[[#This Row],[Total Population]]</f>
        <v>0.85000129657962298</v>
      </c>
      <c r="V8239" s="24">
        <f>Table1[[#This Row],[Female Ballots]]/Table1[[#This Row],[Female Population]]</f>
        <v>0.68012603451627096</v>
      </c>
      <c r="W8239" s="24">
        <f>Table1[[#This Row],[Male Ballots]]/Table1[[#This Row],[Male Population]]</f>
        <v>0.66235378271480261</v>
      </c>
      <c r="X8239" s="24">
        <f>Table1[[#This Row],[Total Ballots]]/Table1[[#This Row],[Total Population]]</f>
        <v>0.67146746881726005</v>
      </c>
      <c r="Y8239" s="24">
        <f>Table1[[#This Row],[Female Ballots]]/Table1[[#This Row],[Female Voters]]</f>
        <v>0.78706049485024265</v>
      </c>
      <c r="Z8239" s="24">
        <f>Table1[[#This Row],[Male Ballots]]/Table1[[#This Row],[Male Voters]]</f>
        <v>0.79313254984947534</v>
      </c>
      <c r="AA8239" s="24">
        <f>Table1[[#This Row],[Total Ballots]]/Table1[[#This Row],[Total Voters]]</f>
        <v>0.78996052302416819</v>
      </c>
    </row>
    <row r="8240" spans="1:27" x14ac:dyDescent="0.35">
      <c r="A8240" s="8" t="s">
        <v>47</v>
      </c>
      <c r="B8240" s="17">
        <v>2006</v>
      </c>
      <c r="C8240" s="80" t="s">
        <v>82</v>
      </c>
      <c r="D8240" s="17" t="s">
        <v>69</v>
      </c>
      <c r="E8240" s="35" t="s">
        <v>73</v>
      </c>
      <c r="F8240" s="35" t="s">
        <v>77</v>
      </c>
      <c r="G8240" s="51" t="s">
        <v>67</v>
      </c>
      <c r="H8240" s="10">
        <v>109172</v>
      </c>
      <c r="I8240" s="10">
        <v>80684</v>
      </c>
      <c r="J8240" s="53">
        <v>189856</v>
      </c>
      <c r="K8240" s="55">
        <v>86789</v>
      </c>
      <c r="L8240" s="57">
        <v>68769</v>
      </c>
      <c r="M8240" s="57">
        <v>29</v>
      </c>
      <c r="N8240" s="59">
        <v>155587</v>
      </c>
      <c r="O8240" s="61">
        <v>70273</v>
      </c>
      <c r="P8240" s="10">
        <v>57520</v>
      </c>
      <c r="Q8240" s="10">
        <v>16</v>
      </c>
      <c r="R8240" s="11">
        <v>127809</v>
      </c>
      <c r="S8240" s="24">
        <f>Table1[[#This Row],[Female Voters]]/Table1[[#This Row],[Female Population]]</f>
        <v>0.79497490198952114</v>
      </c>
      <c r="T8240" s="24">
        <f>Table1[[#This Row],[Male Voters]]/Table1[[#This Row],[Male Population]]</f>
        <v>0.85232512022210105</v>
      </c>
      <c r="U8240" s="24">
        <f>Table1[[#This Row],[Total Voters]]/Table1[[#This Row],[Total Population]]</f>
        <v>0.81950004213719874</v>
      </c>
      <c r="V8240" s="24">
        <f>Table1[[#This Row],[Female Ballots]]/Table1[[#This Row],[Female Population]]</f>
        <v>0.64369068992049239</v>
      </c>
      <c r="W8240" s="24">
        <f>Table1[[#This Row],[Male Ballots]]/Table1[[#This Row],[Male Population]]</f>
        <v>0.71290466511328143</v>
      </c>
      <c r="X8240" s="24">
        <f>Table1[[#This Row],[Total Ballots]]/Table1[[#This Row],[Total Population]]</f>
        <v>0.67318915388504974</v>
      </c>
      <c r="Y8240" s="24">
        <f>Table1[[#This Row],[Female Ballots]]/Table1[[#This Row],[Female Voters]]</f>
        <v>0.80969938586687251</v>
      </c>
      <c r="Z8240" s="24">
        <f>Table1[[#This Row],[Male Ballots]]/Table1[[#This Row],[Male Voters]]</f>
        <v>0.83642338844537512</v>
      </c>
      <c r="AA8240" s="24">
        <f>Table1[[#This Row],[Total Ballots]]/Table1[[#This Row],[Total Voters]]</f>
        <v>0.82146323278937183</v>
      </c>
    </row>
    <row r="8241" spans="1:27" x14ac:dyDescent="0.35">
      <c r="A8241" s="8" t="s">
        <v>39</v>
      </c>
      <c r="B8241" s="17">
        <v>2006</v>
      </c>
      <c r="C8241" s="80" t="s">
        <v>82</v>
      </c>
      <c r="D8241" s="17" t="s">
        <v>70</v>
      </c>
      <c r="E8241" s="35" t="s">
        <v>74</v>
      </c>
      <c r="F8241" s="35" t="s">
        <v>78</v>
      </c>
      <c r="G8241" s="51" t="s">
        <v>79</v>
      </c>
      <c r="H8241" s="10">
        <v>91733</v>
      </c>
      <c r="I8241" s="10">
        <v>93646</v>
      </c>
      <c r="J8241" s="53">
        <v>185379</v>
      </c>
      <c r="K8241" s="55">
        <v>69138</v>
      </c>
      <c r="L8241" s="57">
        <v>63606</v>
      </c>
      <c r="M8241" s="57">
        <v>64</v>
      </c>
      <c r="N8241" s="59">
        <v>132808</v>
      </c>
      <c r="O8241" s="61">
        <v>47207</v>
      </c>
      <c r="P8241" s="10">
        <v>43613</v>
      </c>
      <c r="Q8241" s="10">
        <v>25</v>
      </c>
      <c r="R8241" s="11">
        <v>90845</v>
      </c>
      <c r="S8241" s="24">
        <f>Table1[[#This Row],[Female Voters]]/Table1[[#This Row],[Female Population]]</f>
        <v>0.75368733171268787</v>
      </c>
      <c r="T8241" s="24">
        <f>Table1[[#This Row],[Male Voters]]/Table1[[#This Row],[Male Population]]</f>
        <v>0.67921747858958204</v>
      </c>
      <c r="U8241" s="24">
        <f>Table1[[#This Row],[Total Voters]]/Table1[[#This Row],[Total Population]]</f>
        <v>0.71641340173374546</v>
      </c>
      <c r="V8241" s="24">
        <f>Table1[[#This Row],[Female Ballots]]/Table1[[#This Row],[Female Population]]</f>
        <v>0.51461306182071886</v>
      </c>
      <c r="W8241" s="24">
        <f>Table1[[#This Row],[Male Ballots]]/Table1[[#This Row],[Male Population]]</f>
        <v>0.46572197424342737</v>
      </c>
      <c r="X8241" s="24">
        <f>Table1[[#This Row],[Total Ballots]]/Table1[[#This Row],[Total Population]]</f>
        <v>0.49005011355115735</v>
      </c>
      <c r="Y8241" s="24">
        <f>Table1[[#This Row],[Female Ballots]]/Table1[[#This Row],[Female Voters]]</f>
        <v>0.68279383262460591</v>
      </c>
      <c r="Z8241" s="24">
        <f>Table1[[#This Row],[Male Ballots]]/Table1[[#This Row],[Male Voters]]</f>
        <v>0.68567430745527147</v>
      </c>
      <c r="AA8241" s="24">
        <f>Table1[[#This Row],[Total Ballots]]/Table1[[#This Row],[Total Voters]]</f>
        <v>0.68403258839828929</v>
      </c>
    </row>
    <row r="8242" spans="1:27" x14ac:dyDescent="0.35">
      <c r="A8242" s="8" t="s">
        <v>39</v>
      </c>
      <c r="B8242" s="17">
        <v>2006</v>
      </c>
      <c r="C8242" s="80" t="s">
        <v>82</v>
      </c>
      <c r="D8242" s="17" t="s">
        <v>70</v>
      </c>
      <c r="E8242" s="35" t="s">
        <v>74</v>
      </c>
      <c r="F8242" s="35" t="s">
        <v>78</v>
      </c>
      <c r="G8242" s="51" t="s">
        <v>62</v>
      </c>
      <c r="H8242" s="10">
        <v>10763</v>
      </c>
      <c r="I8242" s="10">
        <v>14342</v>
      </c>
      <c r="J8242" s="53">
        <v>25105</v>
      </c>
      <c r="K8242" s="55">
        <v>5612</v>
      </c>
      <c r="L8242" s="57">
        <v>5159</v>
      </c>
      <c r="M8242" s="57">
        <v>19</v>
      </c>
      <c r="N8242" s="59">
        <v>10790</v>
      </c>
      <c r="O8242" s="61">
        <v>2002</v>
      </c>
      <c r="P8242" s="10">
        <v>1742</v>
      </c>
      <c r="Q8242" s="10">
        <v>9</v>
      </c>
      <c r="R8242" s="11">
        <v>3753</v>
      </c>
      <c r="S8242" s="24">
        <f>Table1[[#This Row],[Female Voters]]/Table1[[#This Row],[Female Population]]</f>
        <v>0.52141596209235341</v>
      </c>
      <c r="T8242" s="24">
        <f>Table1[[#This Row],[Male Voters]]/Table1[[#This Row],[Male Population]]</f>
        <v>0.35971273183656394</v>
      </c>
      <c r="U8242" s="24">
        <f>Table1[[#This Row],[Total Voters]]/Table1[[#This Row],[Total Population]]</f>
        <v>0.42979486158135832</v>
      </c>
      <c r="V8242" s="24">
        <f>Table1[[#This Row],[Female Ballots]]/Table1[[#This Row],[Female Population]]</f>
        <v>0.18600761869367277</v>
      </c>
      <c r="W8242" s="24">
        <f>Table1[[#This Row],[Male Ballots]]/Table1[[#This Row],[Male Population]]</f>
        <v>0.12146144191883977</v>
      </c>
      <c r="X8242" s="24">
        <f>Table1[[#This Row],[Total Ballots]]/Table1[[#This Row],[Total Population]]</f>
        <v>0.14949213304122685</v>
      </c>
      <c r="Y8242" s="24">
        <f>Table1[[#This Row],[Female Ballots]]/Table1[[#This Row],[Female Voters]]</f>
        <v>0.35673556664290806</v>
      </c>
      <c r="Z8242" s="24">
        <f>Table1[[#This Row],[Male Ballots]]/Table1[[#This Row],[Male Voters]]</f>
        <v>0.33766233766233766</v>
      </c>
      <c r="AA8242" s="24">
        <f>Table1[[#This Row],[Total Ballots]]/Table1[[#This Row],[Total Voters]]</f>
        <v>0.34782205746061168</v>
      </c>
    </row>
    <row r="8243" spans="1:27" x14ac:dyDescent="0.35">
      <c r="A8243" s="8" t="s">
        <v>39</v>
      </c>
      <c r="B8243" s="17">
        <v>2006</v>
      </c>
      <c r="C8243" s="80" t="s">
        <v>82</v>
      </c>
      <c r="D8243" s="17" t="s">
        <v>70</v>
      </c>
      <c r="E8243" s="35" t="s">
        <v>74</v>
      </c>
      <c r="F8243" s="35" t="s">
        <v>78</v>
      </c>
      <c r="G8243" s="51" t="s">
        <v>63</v>
      </c>
      <c r="H8243" s="10">
        <v>13852</v>
      </c>
      <c r="I8243" s="10">
        <v>15680</v>
      </c>
      <c r="J8243" s="53">
        <v>29532</v>
      </c>
      <c r="K8243" s="55">
        <v>8469</v>
      </c>
      <c r="L8243" s="57">
        <v>7721</v>
      </c>
      <c r="M8243" s="57">
        <v>10</v>
      </c>
      <c r="N8243" s="59">
        <v>16200</v>
      </c>
      <c r="O8243" s="61">
        <v>3503</v>
      </c>
      <c r="P8243" s="10">
        <v>2888</v>
      </c>
      <c r="Q8243" s="10">
        <v>2</v>
      </c>
      <c r="R8243" s="11">
        <v>6393</v>
      </c>
      <c r="S8243" s="24">
        <f>Table1[[#This Row],[Female Voters]]/Table1[[#This Row],[Female Population]]</f>
        <v>0.61139185677158536</v>
      </c>
      <c r="T8243" s="24">
        <f>Table1[[#This Row],[Male Voters]]/Table1[[#This Row],[Male Population]]</f>
        <v>0.49241071428571431</v>
      </c>
      <c r="U8243" s="24">
        <f>Table1[[#This Row],[Total Voters]]/Table1[[#This Row],[Total Population]]</f>
        <v>0.54855749695245837</v>
      </c>
      <c r="V8243" s="24">
        <f>Table1[[#This Row],[Female Ballots]]/Table1[[#This Row],[Female Population]]</f>
        <v>0.25288766965059195</v>
      </c>
      <c r="W8243" s="24">
        <f>Table1[[#This Row],[Male Ballots]]/Table1[[#This Row],[Male Population]]</f>
        <v>0.18418367346938774</v>
      </c>
      <c r="X8243" s="24">
        <f>Table1[[#This Row],[Total Ballots]]/Table1[[#This Row],[Total Population]]</f>
        <v>0.21647704185290531</v>
      </c>
      <c r="Y8243" s="24">
        <f>Table1[[#This Row],[Female Ballots]]/Table1[[#This Row],[Female Voters]]</f>
        <v>0.41362616601723934</v>
      </c>
      <c r="Z8243" s="24">
        <f>Table1[[#This Row],[Male Ballots]]/Table1[[#This Row],[Male Voters]]</f>
        <v>0.37404481284807667</v>
      </c>
      <c r="AA8243" s="24">
        <f>Table1[[#This Row],[Total Ballots]]/Table1[[#This Row],[Total Voters]]</f>
        <v>0.39462962962962961</v>
      </c>
    </row>
    <row r="8244" spans="1:27" x14ac:dyDescent="0.35">
      <c r="A8244" s="8" t="s">
        <v>39</v>
      </c>
      <c r="B8244" s="17">
        <v>2006</v>
      </c>
      <c r="C8244" s="80" t="s">
        <v>82</v>
      </c>
      <c r="D8244" s="17" t="s">
        <v>70</v>
      </c>
      <c r="E8244" s="35" t="s">
        <v>74</v>
      </c>
      <c r="F8244" s="35" t="s">
        <v>78</v>
      </c>
      <c r="G8244" s="51" t="s">
        <v>64</v>
      </c>
      <c r="H8244" s="10">
        <v>16948</v>
      </c>
      <c r="I8244" s="10">
        <v>17332</v>
      </c>
      <c r="J8244" s="53">
        <v>34280</v>
      </c>
      <c r="K8244" s="55">
        <v>12121</v>
      </c>
      <c r="L8244" s="57">
        <v>10996</v>
      </c>
      <c r="M8244" s="57">
        <v>9</v>
      </c>
      <c r="N8244" s="59">
        <v>23126</v>
      </c>
      <c r="O8244" s="61">
        <v>7069</v>
      </c>
      <c r="P8244" s="10">
        <v>6386</v>
      </c>
      <c r="Q8244" s="10">
        <v>1</v>
      </c>
      <c r="R8244" s="11">
        <v>13456</v>
      </c>
      <c r="S8244" s="24">
        <f>Table1[[#This Row],[Female Voters]]/Table1[[#This Row],[Female Population]]</f>
        <v>0.71518763275902764</v>
      </c>
      <c r="T8244" s="24">
        <f>Table1[[#This Row],[Male Voters]]/Table1[[#This Row],[Male Population]]</f>
        <v>0.63443341795522734</v>
      </c>
      <c r="U8244" s="24">
        <f>Table1[[#This Row],[Total Voters]]/Table1[[#This Row],[Total Population]]</f>
        <v>0.67462077012835475</v>
      </c>
      <c r="V8244" s="24">
        <f>Table1[[#This Row],[Female Ballots]]/Table1[[#This Row],[Female Population]]</f>
        <v>0.41709936275666748</v>
      </c>
      <c r="W8244" s="24">
        <f>Table1[[#This Row],[Male Ballots]]/Table1[[#This Row],[Male Population]]</f>
        <v>0.36845141933994924</v>
      </c>
      <c r="X8244" s="24">
        <f>Table1[[#This Row],[Total Ballots]]/Table1[[#This Row],[Total Population]]</f>
        <v>0.3925320886814469</v>
      </c>
      <c r="Y8244" s="24">
        <f>Table1[[#This Row],[Female Ballots]]/Table1[[#This Row],[Female Voters]]</f>
        <v>0.5832027060473558</v>
      </c>
      <c r="Z8244" s="24">
        <f>Table1[[#This Row],[Male Ballots]]/Table1[[#This Row],[Male Voters]]</f>
        <v>0.58075663877773731</v>
      </c>
      <c r="AA8244" s="24">
        <f>Table1[[#This Row],[Total Ballots]]/Table1[[#This Row],[Total Voters]]</f>
        <v>0.58185591974401107</v>
      </c>
    </row>
    <row r="8245" spans="1:27" x14ac:dyDescent="0.35">
      <c r="A8245" s="8" t="s">
        <v>39</v>
      </c>
      <c r="B8245" s="17">
        <v>2006</v>
      </c>
      <c r="C8245" s="80" t="s">
        <v>82</v>
      </c>
      <c r="D8245" s="17" t="s">
        <v>70</v>
      </c>
      <c r="E8245" s="35" t="s">
        <v>74</v>
      </c>
      <c r="F8245" s="35" t="s">
        <v>78</v>
      </c>
      <c r="G8245" s="51" t="s">
        <v>65</v>
      </c>
      <c r="H8245" s="10">
        <v>19656</v>
      </c>
      <c r="I8245" s="10">
        <v>19148</v>
      </c>
      <c r="J8245" s="53">
        <v>38804</v>
      </c>
      <c r="K8245" s="55">
        <v>16292</v>
      </c>
      <c r="L8245" s="57">
        <v>14992</v>
      </c>
      <c r="M8245" s="57">
        <v>12</v>
      </c>
      <c r="N8245" s="59">
        <v>31296</v>
      </c>
      <c r="O8245" s="61">
        <v>11925</v>
      </c>
      <c r="P8245" s="10">
        <v>11029</v>
      </c>
      <c r="Q8245" s="10">
        <v>5</v>
      </c>
      <c r="R8245" s="11">
        <v>22959</v>
      </c>
      <c r="S8245" s="24">
        <f>Table1[[#This Row],[Female Voters]]/Table1[[#This Row],[Female Population]]</f>
        <v>0.82885632885632887</v>
      </c>
      <c r="T8245" s="24">
        <f>Table1[[#This Row],[Male Voters]]/Table1[[#This Row],[Male Population]]</f>
        <v>0.78295383329851687</v>
      </c>
      <c r="U8245" s="24">
        <f>Table1[[#This Row],[Total Voters]]/Table1[[#This Row],[Total Population]]</f>
        <v>0.80651479228945466</v>
      </c>
      <c r="V8245" s="24">
        <f>Table1[[#This Row],[Female Ballots]]/Table1[[#This Row],[Female Population]]</f>
        <v>0.60668498168498164</v>
      </c>
      <c r="W8245" s="24">
        <f>Table1[[#This Row],[Male Ballots]]/Table1[[#This Row],[Male Population]]</f>
        <v>0.57598704825569247</v>
      </c>
      <c r="X8245" s="24">
        <f>Table1[[#This Row],[Total Ballots]]/Table1[[#This Row],[Total Population]]</f>
        <v>0.59166580764869603</v>
      </c>
      <c r="Y8245" s="24">
        <f>Table1[[#This Row],[Female Ballots]]/Table1[[#This Row],[Female Voters]]</f>
        <v>0.73195433341517313</v>
      </c>
      <c r="Z8245" s="24">
        <f>Table1[[#This Row],[Male Ballots]]/Table1[[#This Row],[Male Voters]]</f>
        <v>0.7356590181430096</v>
      </c>
      <c r="AA8245" s="24">
        <f>Table1[[#This Row],[Total Ballots]]/Table1[[#This Row],[Total Voters]]</f>
        <v>0.73360812883435578</v>
      </c>
    </row>
    <row r="8246" spans="1:27" x14ac:dyDescent="0.35">
      <c r="A8246" s="8" t="s">
        <v>39</v>
      </c>
      <c r="B8246" s="17">
        <v>2006</v>
      </c>
      <c r="C8246" s="80" t="s">
        <v>82</v>
      </c>
      <c r="D8246" s="17" t="s">
        <v>70</v>
      </c>
      <c r="E8246" s="35" t="s">
        <v>74</v>
      </c>
      <c r="F8246" s="35" t="s">
        <v>78</v>
      </c>
      <c r="G8246" s="51" t="s">
        <v>66</v>
      </c>
      <c r="H8246" s="10">
        <v>14759</v>
      </c>
      <c r="I8246" s="10">
        <v>14435</v>
      </c>
      <c r="J8246" s="53">
        <v>29194</v>
      </c>
      <c r="K8246" s="55">
        <v>13694</v>
      </c>
      <c r="L8246" s="57">
        <v>13264</v>
      </c>
      <c r="M8246" s="57">
        <v>9</v>
      </c>
      <c r="N8246" s="59">
        <v>26967</v>
      </c>
      <c r="O8246" s="61">
        <v>11505</v>
      </c>
      <c r="P8246" s="10">
        <v>11275</v>
      </c>
      <c r="Q8246" s="10">
        <v>5</v>
      </c>
      <c r="R8246" s="11">
        <v>22785</v>
      </c>
      <c r="S8246" s="24">
        <f>Table1[[#This Row],[Female Voters]]/Table1[[#This Row],[Female Population]]</f>
        <v>0.92784063960972962</v>
      </c>
      <c r="T8246" s="24">
        <f>Table1[[#This Row],[Male Voters]]/Table1[[#This Row],[Male Population]]</f>
        <v>0.91887772774506404</v>
      </c>
      <c r="U8246" s="24">
        <f>Table1[[#This Row],[Total Voters]]/Table1[[#This Row],[Total Population]]</f>
        <v>0.92371720216482844</v>
      </c>
      <c r="V8246" s="24">
        <f>Table1[[#This Row],[Female Ballots]]/Table1[[#This Row],[Female Population]]</f>
        <v>0.77952435801883602</v>
      </c>
      <c r="W8246" s="24">
        <f>Table1[[#This Row],[Male Ballots]]/Table1[[#This Row],[Male Population]]</f>
        <v>0.78108763422237615</v>
      </c>
      <c r="X8246" s="24">
        <f>Table1[[#This Row],[Total Ballots]]/Table1[[#This Row],[Total Population]]</f>
        <v>0.78046858943618547</v>
      </c>
      <c r="Y8246" s="24">
        <f>Table1[[#This Row],[Female Ballots]]/Table1[[#This Row],[Female Voters]]</f>
        <v>0.840148970351979</v>
      </c>
      <c r="Z8246" s="24">
        <f>Table1[[#This Row],[Male Ballots]]/Table1[[#This Row],[Male Voters]]</f>
        <v>0.85004523522316044</v>
      </c>
      <c r="AA8246" s="24">
        <f>Table1[[#This Row],[Total Ballots]]/Table1[[#This Row],[Total Voters]]</f>
        <v>0.84492157080876629</v>
      </c>
    </row>
    <row r="8247" spans="1:27" x14ac:dyDescent="0.35">
      <c r="A8247" s="8" t="s">
        <v>39</v>
      </c>
      <c r="B8247" s="17">
        <v>2006</v>
      </c>
      <c r="C8247" s="80" t="s">
        <v>82</v>
      </c>
      <c r="D8247" s="17" t="s">
        <v>70</v>
      </c>
      <c r="E8247" s="35" t="s">
        <v>74</v>
      </c>
      <c r="F8247" s="35" t="s">
        <v>78</v>
      </c>
      <c r="G8247" s="51" t="s">
        <v>67</v>
      </c>
      <c r="H8247" s="10">
        <v>15755</v>
      </c>
      <c r="I8247" s="10">
        <v>12709</v>
      </c>
      <c r="J8247" s="53">
        <v>28464</v>
      </c>
      <c r="K8247" s="55">
        <v>12950</v>
      </c>
      <c r="L8247" s="57">
        <v>11474</v>
      </c>
      <c r="M8247" s="57">
        <v>5</v>
      </c>
      <c r="N8247" s="59">
        <v>24429</v>
      </c>
      <c r="O8247" s="61">
        <v>11203</v>
      </c>
      <c r="P8247" s="10">
        <v>10293</v>
      </c>
      <c r="Q8247" s="10">
        <v>3</v>
      </c>
      <c r="R8247" s="11">
        <v>21499</v>
      </c>
      <c r="S8247" s="24">
        <f>Table1[[#This Row],[Female Voters]]/Table1[[#This Row],[Female Population]]</f>
        <v>0.82196128213265629</v>
      </c>
      <c r="T8247" s="24">
        <f>Table1[[#This Row],[Male Voters]]/Table1[[#This Row],[Male Population]]</f>
        <v>0.90282476984813909</v>
      </c>
      <c r="U8247" s="24">
        <f>Table1[[#This Row],[Total Voters]]/Table1[[#This Row],[Total Population]]</f>
        <v>0.8582419898819561</v>
      </c>
      <c r="V8247" s="24">
        <f>Table1[[#This Row],[Female Ballots]]/Table1[[#This Row],[Female Population]]</f>
        <v>0.7110758489368455</v>
      </c>
      <c r="W8247" s="24">
        <f>Table1[[#This Row],[Male Ballots]]/Table1[[#This Row],[Male Population]]</f>
        <v>0.80989849712801953</v>
      </c>
      <c r="X8247" s="24">
        <f>Table1[[#This Row],[Total Ballots]]/Table1[[#This Row],[Total Population]]</f>
        <v>0.75530494659921299</v>
      </c>
      <c r="Y8247" s="24">
        <f>Table1[[#This Row],[Female Ballots]]/Table1[[#This Row],[Female Voters]]</f>
        <v>0.86509652509652513</v>
      </c>
      <c r="Z8247" s="24">
        <f>Table1[[#This Row],[Male Ballots]]/Table1[[#This Row],[Male Voters]]</f>
        <v>0.89707164023008545</v>
      </c>
      <c r="AA8247" s="24">
        <f>Table1[[#This Row],[Total Ballots]]/Table1[[#This Row],[Total Voters]]</f>
        <v>0.88006058373244911</v>
      </c>
    </row>
    <row r="8248" spans="1:27" x14ac:dyDescent="0.35">
      <c r="A8248" s="8" t="s">
        <v>50</v>
      </c>
      <c r="B8248" s="17">
        <v>2006</v>
      </c>
      <c r="C8248" s="80" t="s">
        <v>82</v>
      </c>
      <c r="D8248" s="17"/>
      <c r="E8248" s="35" t="s">
        <v>74</v>
      </c>
      <c r="F8248" s="35" t="s">
        <v>77</v>
      </c>
      <c r="G8248" s="51" t="s">
        <v>79</v>
      </c>
      <c r="H8248" s="10">
        <v>15387.900000000001</v>
      </c>
      <c r="I8248" s="10">
        <v>15566.900000000001</v>
      </c>
      <c r="J8248" s="53">
        <v>30954.79</v>
      </c>
      <c r="K8248" s="55">
        <v>9579</v>
      </c>
      <c r="L8248" s="57">
        <v>8745</v>
      </c>
      <c r="M8248" s="57">
        <v>3</v>
      </c>
      <c r="N8248" s="59">
        <v>18327</v>
      </c>
      <c r="O8248" s="61">
        <v>6491</v>
      </c>
      <c r="P8248" s="10">
        <v>5964</v>
      </c>
      <c r="Q8248" s="10">
        <v>2</v>
      </c>
      <c r="R8248" s="11">
        <v>12457</v>
      </c>
      <c r="S8248" s="24">
        <f>Table1[[#This Row],[Female Voters]]/Table1[[#This Row],[Female Population]]</f>
        <v>0.62250209580254612</v>
      </c>
      <c r="T8248" s="24">
        <f>Table1[[#This Row],[Male Voters]]/Table1[[#This Row],[Male Population]]</f>
        <v>0.56176888140862979</v>
      </c>
      <c r="U8248" s="24">
        <f>Table1[[#This Row],[Total Voters]]/Table1[[#This Row],[Total Population]]</f>
        <v>0.5920569966715975</v>
      </c>
      <c r="V8248" s="24">
        <f>Table1[[#This Row],[Female Ballots]]/Table1[[#This Row],[Female Population]]</f>
        <v>0.42182494037522983</v>
      </c>
      <c r="W8248" s="24">
        <f>Table1[[#This Row],[Male Ballots]]/Table1[[#This Row],[Male Population]]</f>
        <v>0.38312059562276363</v>
      </c>
      <c r="X8248" s="24">
        <f>Table1[[#This Row],[Total Ballots]]/Table1[[#This Row],[Total Population]]</f>
        <v>0.40242560198276262</v>
      </c>
      <c r="Y8248" s="24">
        <f>Table1[[#This Row],[Female Ballots]]/Table1[[#This Row],[Female Voters]]</f>
        <v>0.67762814490030276</v>
      </c>
      <c r="Z8248" s="24">
        <f>Table1[[#This Row],[Male Ballots]]/Table1[[#This Row],[Male Voters]]</f>
        <v>0.68198970840480277</v>
      </c>
      <c r="AA8248" s="24">
        <f>Table1[[#This Row],[Total Ballots]]/Table1[[#This Row],[Total Voters]]</f>
        <v>0.67970753533038686</v>
      </c>
    </row>
    <row r="8249" spans="1:27" x14ac:dyDescent="0.35">
      <c r="A8249" s="8" t="s">
        <v>50</v>
      </c>
      <c r="B8249" s="17">
        <v>2006</v>
      </c>
      <c r="C8249" s="80" t="s">
        <v>82</v>
      </c>
      <c r="D8249" s="17"/>
      <c r="E8249" s="35" t="s">
        <v>74</v>
      </c>
      <c r="F8249" s="35" t="s">
        <v>77</v>
      </c>
      <c r="G8249" s="51" t="s">
        <v>62</v>
      </c>
      <c r="H8249" s="10">
        <v>4421.74</v>
      </c>
      <c r="I8249" s="10">
        <v>4589.76</v>
      </c>
      <c r="J8249" s="53">
        <v>9011.5</v>
      </c>
      <c r="K8249" s="55">
        <v>927</v>
      </c>
      <c r="L8249" s="57">
        <v>815</v>
      </c>
      <c r="M8249" s="57"/>
      <c r="N8249" s="59">
        <v>1742</v>
      </c>
      <c r="O8249" s="61">
        <v>318</v>
      </c>
      <c r="P8249" s="10">
        <v>268</v>
      </c>
      <c r="Q8249" s="10"/>
      <c r="R8249" s="11">
        <v>586</v>
      </c>
      <c r="S8249" s="24">
        <f>Table1[[#This Row],[Female Voters]]/Table1[[#This Row],[Female Population]]</f>
        <v>0.2096459764708011</v>
      </c>
      <c r="T8249" s="24">
        <f>Table1[[#This Row],[Male Voters]]/Table1[[#This Row],[Male Population]]</f>
        <v>0.177569197517953</v>
      </c>
      <c r="U8249" s="24">
        <f>Table1[[#This Row],[Total Voters]]/Table1[[#This Row],[Total Population]]</f>
        <v>0.19330855018587362</v>
      </c>
      <c r="V8249" s="24">
        <f>Table1[[#This Row],[Female Ballots]]/Table1[[#This Row],[Female Population]]</f>
        <v>7.1917389986747307E-2</v>
      </c>
      <c r="W8249" s="24">
        <f>Table1[[#This Row],[Male Ballots]]/Table1[[#This Row],[Male Population]]</f>
        <v>5.8390852680750192E-2</v>
      </c>
      <c r="X8249" s="24">
        <f>Table1[[#This Row],[Total Ballots]]/Table1[[#This Row],[Total Population]]</f>
        <v>6.5028019752538427E-2</v>
      </c>
      <c r="Y8249" s="24">
        <f>Table1[[#This Row],[Female Ballots]]/Table1[[#This Row],[Female Voters]]</f>
        <v>0.34304207119741098</v>
      </c>
      <c r="Z8249" s="24">
        <f>Table1[[#This Row],[Male Ballots]]/Table1[[#This Row],[Male Voters]]</f>
        <v>0.32883435582822085</v>
      </c>
      <c r="AA8249" s="24">
        <f>Table1[[#This Row],[Total Ballots]]/Table1[[#This Row],[Total Voters]]</f>
        <v>0.33639494833524686</v>
      </c>
    </row>
    <row r="8250" spans="1:27" x14ac:dyDescent="0.35">
      <c r="A8250" s="8" t="s">
        <v>50</v>
      </c>
      <c r="B8250" s="17">
        <v>2006</v>
      </c>
      <c r="C8250" s="80" t="s">
        <v>82</v>
      </c>
      <c r="D8250" s="17"/>
      <c r="E8250" s="35" t="s">
        <v>74</v>
      </c>
      <c r="F8250" s="35" t="s">
        <v>77</v>
      </c>
      <c r="G8250" s="51" t="s">
        <v>63</v>
      </c>
      <c r="H8250" s="10">
        <v>1990</v>
      </c>
      <c r="I8250" s="10">
        <v>2264.98</v>
      </c>
      <c r="J8250" s="53">
        <v>4254.9799999999996</v>
      </c>
      <c r="K8250" s="55">
        <v>1268</v>
      </c>
      <c r="L8250" s="57">
        <v>1091</v>
      </c>
      <c r="M8250" s="57"/>
      <c r="N8250" s="59">
        <v>2359</v>
      </c>
      <c r="O8250" s="61">
        <v>610</v>
      </c>
      <c r="P8250" s="10">
        <v>494</v>
      </c>
      <c r="Q8250" s="10"/>
      <c r="R8250" s="11">
        <v>1104</v>
      </c>
      <c r="S8250" s="24">
        <f>Table1[[#This Row],[Female Voters]]/Table1[[#This Row],[Female Population]]</f>
        <v>0.63718592964824117</v>
      </c>
      <c r="T8250" s="24">
        <f>Table1[[#This Row],[Male Voters]]/Table1[[#This Row],[Male Population]]</f>
        <v>0.48168195745657799</v>
      </c>
      <c r="U8250" s="24">
        <f>Table1[[#This Row],[Total Voters]]/Table1[[#This Row],[Total Population]]</f>
        <v>0.55440918641215708</v>
      </c>
      <c r="V8250" s="24">
        <f>Table1[[#This Row],[Female Ballots]]/Table1[[#This Row],[Female Population]]</f>
        <v>0.30653266331658291</v>
      </c>
      <c r="W8250" s="24">
        <f>Table1[[#This Row],[Male Ballots]]/Table1[[#This Row],[Male Population]]</f>
        <v>0.2181034711123277</v>
      </c>
      <c r="X8250" s="24">
        <f>Table1[[#This Row],[Total Ballots]]/Table1[[#This Row],[Total Population]]</f>
        <v>0.25946067901611763</v>
      </c>
      <c r="Y8250" s="24">
        <f>Table1[[#This Row],[Female Ballots]]/Table1[[#This Row],[Female Voters]]</f>
        <v>0.48107255520504733</v>
      </c>
      <c r="Z8250" s="24">
        <f>Table1[[#This Row],[Male Ballots]]/Table1[[#This Row],[Male Voters]]</f>
        <v>0.45279560036663613</v>
      </c>
      <c r="AA8250" s="24">
        <f>Table1[[#This Row],[Total Ballots]]/Table1[[#This Row],[Total Voters]]</f>
        <v>0.46799491309877067</v>
      </c>
    </row>
    <row r="8251" spans="1:27" x14ac:dyDescent="0.35">
      <c r="A8251" s="8" t="s">
        <v>50</v>
      </c>
      <c r="B8251" s="17">
        <v>2006</v>
      </c>
      <c r="C8251" s="80" t="s">
        <v>82</v>
      </c>
      <c r="D8251" s="17"/>
      <c r="E8251" s="35" t="s">
        <v>74</v>
      </c>
      <c r="F8251" s="35" t="s">
        <v>77</v>
      </c>
      <c r="G8251" s="51" t="s">
        <v>64</v>
      </c>
      <c r="H8251" s="10">
        <v>2096.0299999999997</v>
      </c>
      <c r="I8251" s="10">
        <v>2146.0299999999997</v>
      </c>
      <c r="J8251" s="53">
        <v>4242.05</v>
      </c>
      <c r="K8251" s="55">
        <v>1502</v>
      </c>
      <c r="L8251" s="57">
        <v>1319</v>
      </c>
      <c r="M8251" s="57">
        <v>1</v>
      </c>
      <c r="N8251" s="59">
        <v>2822</v>
      </c>
      <c r="O8251" s="61">
        <v>916</v>
      </c>
      <c r="P8251" s="10">
        <v>801</v>
      </c>
      <c r="Q8251" s="10"/>
      <c r="R8251" s="11">
        <v>1717</v>
      </c>
      <c r="S8251" s="24">
        <f>Table1[[#This Row],[Female Voters]]/Table1[[#This Row],[Female Population]]</f>
        <v>0.71659279685882371</v>
      </c>
      <c r="T8251" s="24">
        <f>Table1[[#This Row],[Male Voters]]/Table1[[#This Row],[Male Population]]</f>
        <v>0.61462328112840925</v>
      </c>
      <c r="U8251" s="24">
        <f>Table1[[#This Row],[Total Voters]]/Table1[[#This Row],[Total Population]]</f>
        <v>0.66524439834513971</v>
      </c>
      <c r="V8251" s="24">
        <f>Table1[[#This Row],[Female Ballots]]/Table1[[#This Row],[Female Population]]</f>
        <v>0.4370166457541162</v>
      </c>
      <c r="W8251" s="24">
        <f>Table1[[#This Row],[Male Ballots]]/Table1[[#This Row],[Male Population]]</f>
        <v>0.37324734509769208</v>
      </c>
      <c r="X8251" s="24">
        <f>Table1[[#This Row],[Total Ballots]]/Table1[[#This Row],[Total Population]]</f>
        <v>0.4047571339328862</v>
      </c>
      <c r="Y8251" s="24">
        <f>Table1[[#This Row],[Female Ballots]]/Table1[[#This Row],[Female Voters]]</f>
        <v>0.60985352862849529</v>
      </c>
      <c r="Z8251" s="24">
        <f>Table1[[#This Row],[Male Ballots]]/Table1[[#This Row],[Male Voters]]</f>
        <v>0.60727824109173612</v>
      </c>
      <c r="AA8251" s="24">
        <f>Table1[[#This Row],[Total Ballots]]/Table1[[#This Row],[Total Voters]]</f>
        <v>0.60843373493975905</v>
      </c>
    </row>
    <row r="8252" spans="1:27" x14ac:dyDescent="0.35">
      <c r="A8252" s="8" t="s">
        <v>50</v>
      </c>
      <c r="B8252" s="17">
        <v>2006</v>
      </c>
      <c r="C8252" s="80" t="s">
        <v>82</v>
      </c>
      <c r="D8252" s="17"/>
      <c r="E8252" s="35" t="s">
        <v>74</v>
      </c>
      <c r="F8252" s="35" t="s">
        <v>77</v>
      </c>
      <c r="G8252" s="51" t="s">
        <v>65</v>
      </c>
      <c r="H8252" s="10">
        <v>2452.04</v>
      </c>
      <c r="I8252" s="10">
        <v>2438.04</v>
      </c>
      <c r="J8252" s="53">
        <v>4890.08</v>
      </c>
      <c r="K8252" s="55">
        <v>1975</v>
      </c>
      <c r="L8252" s="57">
        <v>1894</v>
      </c>
      <c r="M8252" s="57">
        <v>1</v>
      </c>
      <c r="N8252" s="59">
        <v>3870</v>
      </c>
      <c r="O8252" s="61">
        <v>1414</v>
      </c>
      <c r="P8252" s="10">
        <v>1362</v>
      </c>
      <c r="Q8252" s="10">
        <v>1</v>
      </c>
      <c r="R8252" s="11">
        <v>2777</v>
      </c>
      <c r="S8252" s="24">
        <f>Table1[[#This Row],[Female Voters]]/Table1[[#This Row],[Female Population]]</f>
        <v>0.80545178708340814</v>
      </c>
      <c r="T8252" s="24">
        <f>Table1[[#This Row],[Male Voters]]/Table1[[#This Row],[Male Population]]</f>
        <v>0.77685353808797231</v>
      </c>
      <c r="U8252" s="24">
        <f>Table1[[#This Row],[Total Voters]]/Table1[[#This Row],[Total Population]]</f>
        <v>0.79139809573667508</v>
      </c>
      <c r="V8252" s="24">
        <f>Table1[[#This Row],[Female Ballots]]/Table1[[#This Row],[Female Population]]</f>
        <v>0.57666269718275398</v>
      </c>
      <c r="W8252" s="24">
        <f>Table1[[#This Row],[Male Ballots]]/Table1[[#This Row],[Male Population]]</f>
        <v>0.55864546931141412</v>
      </c>
      <c r="X8252" s="24">
        <f>Table1[[#This Row],[Total Ballots]]/Table1[[#This Row],[Total Population]]</f>
        <v>0.56788436998985703</v>
      </c>
      <c r="Y8252" s="24">
        <f>Table1[[#This Row],[Female Ballots]]/Table1[[#This Row],[Female Voters]]</f>
        <v>0.71594936708860757</v>
      </c>
      <c r="Z8252" s="24">
        <f>Table1[[#This Row],[Male Ballots]]/Table1[[#This Row],[Male Voters]]</f>
        <v>0.71911298838437165</v>
      </c>
      <c r="AA8252" s="24">
        <f>Table1[[#This Row],[Total Ballots]]/Table1[[#This Row],[Total Voters]]</f>
        <v>0.71757105943152455</v>
      </c>
    </row>
    <row r="8253" spans="1:27" x14ac:dyDescent="0.35">
      <c r="A8253" s="8" t="s">
        <v>50</v>
      </c>
      <c r="B8253" s="17">
        <v>2006</v>
      </c>
      <c r="C8253" s="80" t="s">
        <v>82</v>
      </c>
      <c r="D8253" s="17"/>
      <c r="E8253" s="35" t="s">
        <v>74</v>
      </c>
      <c r="F8253" s="35" t="s">
        <v>77</v>
      </c>
      <c r="G8253" s="51" t="s">
        <v>66</v>
      </c>
      <c r="H8253" s="10">
        <v>2036.04</v>
      </c>
      <c r="I8253" s="10">
        <v>2060.04</v>
      </c>
      <c r="J8253" s="53">
        <v>4096.08</v>
      </c>
      <c r="K8253" s="55">
        <v>1861</v>
      </c>
      <c r="L8253" s="57">
        <v>1730</v>
      </c>
      <c r="M8253" s="57"/>
      <c r="N8253" s="59">
        <v>3591</v>
      </c>
      <c r="O8253" s="61">
        <v>1545</v>
      </c>
      <c r="P8253" s="10">
        <v>1433</v>
      </c>
      <c r="Q8253" s="10"/>
      <c r="R8253" s="11">
        <v>2978</v>
      </c>
      <c r="S8253" s="24">
        <f>Table1[[#This Row],[Female Voters]]/Table1[[#This Row],[Female Population]]</f>
        <v>0.91402919392546322</v>
      </c>
      <c r="T8253" s="24">
        <f>Table1[[#This Row],[Male Voters]]/Table1[[#This Row],[Male Population]]</f>
        <v>0.8397895186501233</v>
      </c>
      <c r="U8253" s="24">
        <f>Table1[[#This Row],[Total Voters]]/Table1[[#This Row],[Total Population]]</f>
        <v>0.87669186148708034</v>
      </c>
      <c r="V8253" s="24">
        <f>Table1[[#This Row],[Female Ballots]]/Table1[[#This Row],[Female Population]]</f>
        <v>0.75882595626804972</v>
      </c>
      <c r="W8253" s="24">
        <f>Table1[[#This Row],[Male Ballots]]/Table1[[#This Row],[Male Population]]</f>
        <v>0.69561756082406168</v>
      </c>
      <c r="X8253" s="24">
        <f>Table1[[#This Row],[Total Ballots]]/Table1[[#This Row],[Total Population]]</f>
        <v>0.72703658131677118</v>
      </c>
      <c r="Y8253" s="24">
        <f>Table1[[#This Row],[Female Ballots]]/Table1[[#This Row],[Female Voters]]</f>
        <v>0.83019881783987104</v>
      </c>
      <c r="Z8253" s="24">
        <f>Table1[[#This Row],[Male Ballots]]/Table1[[#This Row],[Male Voters]]</f>
        <v>0.82832369942196526</v>
      </c>
      <c r="AA8253" s="24">
        <f>Table1[[#This Row],[Total Ballots]]/Table1[[#This Row],[Total Voters]]</f>
        <v>0.8292954608744082</v>
      </c>
    </row>
    <row r="8254" spans="1:27" x14ac:dyDescent="0.35">
      <c r="A8254" s="8" t="s">
        <v>50</v>
      </c>
      <c r="B8254" s="17">
        <v>2006</v>
      </c>
      <c r="C8254" s="80" t="s">
        <v>82</v>
      </c>
      <c r="D8254" s="17"/>
      <c r="E8254" s="35" t="s">
        <v>74</v>
      </c>
      <c r="F8254" s="35" t="s">
        <v>77</v>
      </c>
      <c r="G8254" s="51" t="s">
        <v>67</v>
      </c>
      <c r="H8254" s="10">
        <v>2392.0500000000002</v>
      </c>
      <c r="I8254" s="10">
        <v>2068.0500000000002</v>
      </c>
      <c r="J8254" s="53">
        <v>4460.1000000000004</v>
      </c>
      <c r="K8254" s="55">
        <v>2046</v>
      </c>
      <c r="L8254" s="57">
        <v>1896</v>
      </c>
      <c r="M8254" s="57">
        <v>1</v>
      </c>
      <c r="N8254" s="59">
        <v>3943</v>
      </c>
      <c r="O8254" s="61">
        <v>1688</v>
      </c>
      <c r="P8254" s="10">
        <v>1606</v>
      </c>
      <c r="Q8254" s="10">
        <v>1</v>
      </c>
      <c r="R8254" s="11">
        <v>3295</v>
      </c>
      <c r="S8254" s="24">
        <f>Table1[[#This Row],[Female Voters]]/Table1[[#This Row],[Female Population]]</f>
        <v>0.85533329152818705</v>
      </c>
      <c r="T8254" s="24">
        <f>Table1[[#This Row],[Male Voters]]/Table1[[#This Row],[Male Population]]</f>
        <v>0.91680568651628336</v>
      </c>
      <c r="U8254" s="24">
        <f>Table1[[#This Row],[Total Voters]]/Table1[[#This Row],[Total Population]]</f>
        <v>0.88406089549561662</v>
      </c>
      <c r="V8254" s="24">
        <f>Table1[[#This Row],[Female Ballots]]/Table1[[#This Row],[Female Population]]</f>
        <v>0.70567086808386104</v>
      </c>
      <c r="W8254" s="24">
        <f>Table1[[#This Row],[Male Ballots]]/Table1[[#This Row],[Male Population]]</f>
        <v>0.77657696864195735</v>
      </c>
      <c r="X8254" s="24">
        <f>Table1[[#This Row],[Total Ballots]]/Table1[[#This Row],[Total Population]]</f>
        <v>0.73877267325844709</v>
      </c>
      <c r="Y8254" s="24">
        <f>Table1[[#This Row],[Female Ballots]]/Table1[[#This Row],[Female Voters]]</f>
        <v>0.82502443792766378</v>
      </c>
      <c r="Z8254" s="24">
        <f>Table1[[#This Row],[Male Ballots]]/Table1[[#This Row],[Male Voters]]</f>
        <v>0.84704641350210974</v>
      </c>
      <c r="AA8254" s="24">
        <f>Table1[[#This Row],[Total Ballots]]/Table1[[#This Row],[Total Voters]]</f>
        <v>0.83565812832868369</v>
      </c>
    </row>
    <row r="8255" spans="1:27" x14ac:dyDescent="0.35">
      <c r="A8255" s="8" t="s">
        <v>29</v>
      </c>
      <c r="B8255" s="17">
        <v>2006</v>
      </c>
      <c r="C8255" s="80" t="s">
        <v>82</v>
      </c>
      <c r="D8255" s="17"/>
      <c r="E8255" s="35" t="s">
        <v>74</v>
      </c>
      <c r="F8255" s="35" t="s">
        <v>77</v>
      </c>
      <c r="G8255" s="51" t="s">
        <v>79</v>
      </c>
      <c r="H8255" s="10">
        <v>7563</v>
      </c>
      <c r="I8255" s="10">
        <v>7612</v>
      </c>
      <c r="J8255" s="53">
        <v>15175</v>
      </c>
      <c r="K8255" s="55">
        <v>5598</v>
      </c>
      <c r="L8255" s="57">
        <v>5271</v>
      </c>
      <c r="M8255" s="57">
        <v>213</v>
      </c>
      <c r="N8255" s="59">
        <v>11082</v>
      </c>
      <c r="O8255" s="61">
        <v>3798</v>
      </c>
      <c r="P8255" s="10">
        <v>3630</v>
      </c>
      <c r="Q8255" s="10">
        <v>114</v>
      </c>
      <c r="R8255" s="11">
        <v>7542</v>
      </c>
      <c r="S8255" s="24">
        <f>Table1[[#This Row],[Female Voters]]/Table1[[#This Row],[Female Population]]</f>
        <v>0.7401824672748909</v>
      </c>
      <c r="T8255" s="24">
        <f>Table1[[#This Row],[Male Voters]]/Table1[[#This Row],[Male Population]]</f>
        <v>0.69245927482921699</v>
      </c>
      <c r="U8255" s="24">
        <f>Table1[[#This Row],[Total Voters]]/Table1[[#This Row],[Total Population]]</f>
        <v>0.73028006589785832</v>
      </c>
      <c r="V8255" s="24">
        <f>Table1[[#This Row],[Female Ballots]]/Table1[[#This Row],[Female Population]]</f>
        <v>0.50218167393891311</v>
      </c>
      <c r="W8255" s="24">
        <f>Table1[[#This Row],[Male Ballots]]/Table1[[#This Row],[Male Population]]</f>
        <v>0.47687861271676302</v>
      </c>
      <c r="X8255" s="24">
        <f>Table1[[#This Row],[Total Ballots]]/Table1[[#This Row],[Total Population]]</f>
        <v>0.49700164744645797</v>
      </c>
      <c r="Y8255" s="24">
        <f>Table1[[#This Row],[Female Ballots]]/Table1[[#This Row],[Female Voters]]</f>
        <v>0.67845659163987138</v>
      </c>
      <c r="Z8255" s="24">
        <f>Table1[[#This Row],[Male Ballots]]/Table1[[#This Row],[Male Voters]]</f>
        <v>0.68867387592487195</v>
      </c>
      <c r="AA8255" s="24">
        <f>Table1[[#This Row],[Total Ballots]]/Table1[[#This Row],[Total Voters]]</f>
        <v>0.68056307525717374</v>
      </c>
    </row>
    <row r="8256" spans="1:27" x14ac:dyDescent="0.35">
      <c r="A8256" s="8" t="s">
        <v>29</v>
      </c>
      <c r="B8256" s="17">
        <v>2006</v>
      </c>
      <c r="C8256" s="80" t="s">
        <v>82</v>
      </c>
      <c r="D8256" s="17"/>
      <c r="E8256" s="35" t="s">
        <v>74</v>
      </c>
      <c r="F8256" s="35" t="s">
        <v>77</v>
      </c>
      <c r="G8256" s="51" t="s">
        <v>62</v>
      </c>
      <c r="H8256" s="10">
        <v>632</v>
      </c>
      <c r="I8256" s="10">
        <v>671</v>
      </c>
      <c r="J8256" s="53">
        <v>1303</v>
      </c>
      <c r="K8256" s="55">
        <v>347</v>
      </c>
      <c r="L8256" s="57">
        <v>350</v>
      </c>
      <c r="M8256" s="57">
        <v>54</v>
      </c>
      <c r="N8256" s="59">
        <v>751</v>
      </c>
      <c r="O8256" s="61">
        <v>111</v>
      </c>
      <c r="P8256" s="10">
        <v>107</v>
      </c>
      <c r="Q8256" s="10">
        <v>12</v>
      </c>
      <c r="R8256" s="11">
        <v>230</v>
      </c>
      <c r="S8256" s="24">
        <f>Table1[[#This Row],[Female Voters]]/Table1[[#This Row],[Female Population]]</f>
        <v>0.54905063291139244</v>
      </c>
      <c r="T8256" s="24">
        <f>Table1[[#This Row],[Male Voters]]/Table1[[#This Row],[Male Population]]</f>
        <v>0.5216095380029806</v>
      </c>
      <c r="U8256" s="24">
        <f>Table1[[#This Row],[Total Voters]]/Table1[[#This Row],[Total Population]]</f>
        <v>0.57636224098234845</v>
      </c>
      <c r="V8256" s="24">
        <f>Table1[[#This Row],[Female Ballots]]/Table1[[#This Row],[Female Population]]</f>
        <v>0.17563291139240506</v>
      </c>
      <c r="W8256" s="24">
        <f>Table1[[#This Row],[Male Ballots]]/Table1[[#This Row],[Male Population]]</f>
        <v>0.15946348733233978</v>
      </c>
      <c r="X8256" s="24">
        <f>Table1[[#This Row],[Total Ballots]]/Table1[[#This Row],[Total Population]]</f>
        <v>0.17651573292402148</v>
      </c>
      <c r="Y8256" s="24">
        <f>Table1[[#This Row],[Female Ballots]]/Table1[[#This Row],[Female Voters]]</f>
        <v>0.31988472622478387</v>
      </c>
      <c r="Z8256" s="24">
        <f>Table1[[#This Row],[Male Ballots]]/Table1[[#This Row],[Male Voters]]</f>
        <v>0.30571428571428572</v>
      </c>
      <c r="AA8256" s="24">
        <f>Table1[[#This Row],[Total Ballots]]/Table1[[#This Row],[Total Voters]]</f>
        <v>0.30625832223701732</v>
      </c>
    </row>
    <row r="8257" spans="1:27" x14ac:dyDescent="0.35">
      <c r="A8257" s="8" t="s">
        <v>29</v>
      </c>
      <c r="B8257" s="17">
        <v>2006</v>
      </c>
      <c r="C8257" s="80" t="s">
        <v>82</v>
      </c>
      <c r="D8257" s="17"/>
      <c r="E8257" s="35" t="s">
        <v>74</v>
      </c>
      <c r="F8257" s="35" t="s">
        <v>77</v>
      </c>
      <c r="G8257" s="51" t="s">
        <v>63</v>
      </c>
      <c r="H8257" s="10">
        <v>935</v>
      </c>
      <c r="I8257" s="10">
        <v>958</v>
      </c>
      <c r="J8257" s="53">
        <v>1893</v>
      </c>
      <c r="K8257" s="55">
        <v>616</v>
      </c>
      <c r="L8257" s="57">
        <v>526</v>
      </c>
      <c r="M8257" s="57">
        <v>26</v>
      </c>
      <c r="N8257" s="59">
        <v>1168</v>
      </c>
      <c r="O8257" s="61">
        <v>244</v>
      </c>
      <c r="P8257" s="10">
        <v>208</v>
      </c>
      <c r="Q8257" s="10">
        <v>10</v>
      </c>
      <c r="R8257" s="11">
        <v>462</v>
      </c>
      <c r="S8257" s="24">
        <f>Table1[[#This Row],[Female Voters]]/Table1[[#This Row],[Female Population]]</f>
        <v>0.6588235294117647</v>
      </c>
      <c r="T8257" s="24">
        <f>Table1[[#This Row],[Male Voters]]/Table1[[#This Row],[Male Population]]</f>
        <v>0.54906054279749483</v>
      </c>
      <c r="U8257" s="24">
        <f>Table1[[#This Row],[Total Voters]]/Table1[[#This Row],[Total Population]]</f>
        <v>0.61701003697834123</v>
      </c>
      <c r="V8257" s="24">
        <f>Table1[[#This Row],[Female Ballots]]/Table1[[#This Row],[Female Population]]</f>
        <v>0.26096256684491981</v>
      </c>
      <c r="W8257" s="24">
        <f>Table1[[#This Row],[Male Ballots]]/Table1[[#This Row],[Male Population]]</f>
        <v>0.21711899791231734</v>
      </c>
      <c r="X8257" s="24">
        <f>Table1[[#This Row],[Total Ballots]]/Table1[[#This Row],[Total Population]]</f>
        <v>0.24405705229793978</v>
      </c>
      <c r="Y8257" s="24">
        <f>Table1[[#This Row],[Female Ballots]]/Table1[[#This Row],[Female Voters]]</f>
        <v>0.39610389610389612</v>
      </c>
      <c r="Z8257" s="24">
        <f>Table1[[#This Row],[Male Ballots]]/Table1[[#This Row],[Male Voters]]</f>
        <v>0.39543726235741444</v>
      </c>
      <c r="AA8257" s="24">
        <f>Table1[[#This Row],[Total Ballots]]/Table1[[#This Row],[Total Voters]]</f>
        <v>0.39554794520547948</v>
      </c>
    </row>
    <row r="8258" spans="1:27" x14ac:dyDescent="0.35">
      <c r="A8258" s="8" t="s">
        <v>29</v>
      </c>
      <c r="B8258" s="17">
        <v>2006</v>
      </c>
      <c r="C8258" s="80" t="s">
        <v>82</v>
      </c>
      <c r="D8258" s="17"/>
      <c r="E8258" s="35" t="s">
        <v>74</v>
      </c>
      <c r="F8258" s="35" t="s">
        <v>77</v>
      </c>
      <c r="G8258" s="51" t="s">
        <v>64</v>
      </c>
      <c r="H8258" s="10">
        <v>1309</v>
      </c>
      <c r="I8258" s="10">
        <v>1369</v>
      </c>
      <c r="J8258" s="53">
        <v>2678</v>
      </c>
      <c r="K8258" s="55">
        <v>754</v>
      </c>
      <c r="L8258" s="57">
        <v>747</v>
      </c>
      <c r="M8258" s="57">
        <v>28</v>
      </c>
      <c r="N8258" s="59">
        <v>1529</v>
      </c>
      <c r="O8258" s="61">
        <v>428</v>
      </c>
      <c r="P8258" s="10">
        <v>415</v>
      </c>
      <c r="Q8258" s="10">
        <v>16</v>
      </c>
      <c r="R8258" s="11">
        <v>859</v>
      </c>
      <c r="S8258" s="24">
        <f>Table1[[#This Row],[Female Voters]]/Table1[[#This Row],[Female Population]]</f>
        <v>0.5760122230710466</v>
      </c>
      <c r="T8258" s="24">
        <f>Table1[[#This Row],[Male Voters]]/Table1[[#This Row],[Male Population]]</f>
        <v>0.54565376186997805</v>
      </c>
      <c r="U8258" s="24">
        <f>Table1[[#This Row],[Total Voters]]/Table1[[#This Row],[Total Population]]</f>
        <v>0.57094846900672147</v>
      </c>
      <c r="V8258" s="24">
        <f>Table1[[#This Row],[Female Ballots]]/Table1[[#This Row],[Female Population]]</f>
        <v>0.32696715049656228</v>
      </c>
      <c r="W8258" s="24">
        <f>Table1[[#This Row],[Male Ballots]]/Table1[[#This Row],[Male Population]]</f>
        <v>0.30314097881665447</v>
      </c>
      <c r="X8258" s="24">
        <f>Table1[[#This Row],[Total Ballots]]/Table1[[#This Row],[Total Population]]</f>
        <v>0.3207617625093353</v>
      </c>
      <c r="Y8258" s="24">
        <f>Table1[[#This Row],[Female Ballots]]/Table1[[#This Row],[Female Voters]]</f>
        <v>0.56763925729442966</v>
      </c>
      <c r="Z8258" s="24">
        <f>Table1[[#This Row],[Male Ballots]]/Table1[[#This Row],[Male Voters]]</f>
        <v>0.55555555555555558</v>
      </c>
      <c r="AA8258" s="24">
        <f>Table1[[#This Row],[Total Ballots]]/Table1[[#This Row],[Total Voters]]</f>
        <v>0.56180510137344675</v>
      </c>
    </row>
    <row r="8259" spans="1:27" x14ac:dyDescent="0.35">
      <c r="A8259" s="8" t="s">
        <v>29</v>
      </c>
      <c r="B8259" s="17">
        <v>2006</v>
      </c>
      <c r="C8259" s="80" t="s">
        <v>82</v>
      </c>
      <c r="D8259" s="17"/>
      <c r="E8259" s="35" t="s">
        <v>74</v>
      </c>
      <c r="F8259" s="35" t="s">
        <v>77</v>
      </c>
      <c r="G8259" s="51" t="s">
        <v>65</v>
      </c>
      <c r="H8259" s="10">
        <v>1621</v>
      </c>
      <c r="I8259" s="10">
        <v>1610</v>
      </c>
      <c r="J8259" s="53">
        <v>3231</v>
      </c>
      <c r="K8259" s="55">
        <v>1302</v>
      </c>
      <c r="L8259" s="57">
        <v>1103</v>
      </c>
      <c r="M8259" s="57">
        <v>23</v>
      </c>
      <c r="N8259" s="59">
        <v>2428</v>
      </c>
      <c r="O8259" s="61">
        <v>893</v>
      </c>
      <c r="P8259" s="10">
        <v>770</v>
      </c>
      <c r="Q8259" s="10">
        <v>12</v>
      </c>
      <c r="R8259" s="11">
        <v>1675</v>
      </c>
      <c r="S8259" s="24">
        <f>Table1[[#This Row],[Female Voters]]/Table1[[#This Row],[Female Population]]</f>
        <v>0.80320789636027146</v>
      </c>
      <c r="T8259" s="24">
        <f>Table1[[#This Row],[Male Voters]]/Table1[[#This Row],[Male Population]]</f>
        <v>0.68509316770186335</v>
      </c>
      <c r="U8259" s="24">
        <f>Table1[[#This Row],[Total Voters]]/Table1[[#This Row],[Total Population]]</f>
        <v>0.75147013308573196</v>
      </c>
      <c r="V8259" s="24">
        <f>Table1[[#This Row],[Female Ballots]]/Table1[[#This Row],[Female Population]]</f>
        <v>0.55089450956199881</v>
      </c>
      <c r="W8259" s="24">
        <f>Table1[[#This Row],[Male Ballots]]/Table1[[#This Row],[Male Population]]</f>
        <v>0.47826086956521741</v>
      </c>
      <c r="X8259" s="24">
        <f>Table1[[#This Row],[Total Ballots]]/Table1[[#This Row],[Total Population]]</f>
        <v>0.51841535128443206</v>
      </c>
      <c r="Y8259" s="24">
        <f>Table1[[#This Row],[Female Ballots]]/Table1[[#This Row],[Female Voters]]</f>
        <v>0.68586789554531491</v>
      </c>
      <c r="Z8259" s="24">
        <f>Table1[[#This Row],[Male Ballots]]/Table1[[#This Row],[Male Voters]]</f>
        <v>0.69809610154125112</v>
      </c>
      <c r="AA8259" s="24">
        <f>Table1[[#This Row],[Total Ballots]]/Table1[[#This Row],[Total Voters]]</f>
        <v>0.68986820428336082</v>
      </c>
    </row>
    <row r="8260" spans="1:27" x14ac:dyDescent="0.35">
      <c r="A8260" s="8" t="s">
        <v>29</v>
      </c>
      <c r="B8260" s="17">
        <v>2006</v>
      </c>
      <c r="C8260" s="80" t="s">
        <v>82</v>
      </c>
      <c r="D8260" s="17"/>
      <c r="E8260" s="35" t="s">
        <v>74</v>
      </c>
      <c r="F8260" s="35" t="s">
        <v>77</v>
      </c>
      <c r="G8260" s="51" t="s">
        <v>66</v>
      </c>
      <c r="H8260" s="10">
        <v>1485</v>
      </c>
      <c r="I8260" s="10">
        <v>1499</v>
      </c>
      <c r="J8260" s="53">
        <v>2984</v>
      </c>
      <c r="K8260" s="55">
        <v>1274</v>
      </c>
      <c r="L8260" s="57">
        <v>1260</v>
      </c>
      <c r="M8260" s="57">
        <v>45</v>
      </c>
      <c r="N8260" s="59">
        <v>2579</v>
      </c>
      <c r="O8260" s="61">
        <v>1031</v>
      </c>
      <c r="P8260" s="10">
        <v>1028</v>
      </c>
      <c r="Q8260" s="10">
        <v>38</v>
      </c>
      <c r="R8260" s="11">
        <v>2097</v>
      </c>
      <c r="S8260" s="24">
        <f>Table1[[#This Row],[Female Voters]]/Table1[[#This Row],[Female Population]]</f>
        <v>0.85791245791245796</v>
      </c>
      <c r="T8260" s="24">
        <f>Table1[[#This Row],[Male Voters]]/Table1[[#This Row],[Male Population]]</f>
        <v>0.84056037358238822</v>
      </c>
      <c r="U8260" s="24">
        <f>Table1[[#This Row],[Total Voters]]/Table1[[#This Row],[Total Population]]</f>
        <v>0.86427613941018766</v>
      </c>
      <c r="V8260" s="24">
        <f>Table1[[#This Row],[Female Ballots]]/Table1[[#This Row],[Female Population]]</f>
        <v>0.69427609427609427</v>
      </c>
      <c r="W8260" s="24">
        <f>Table1[[#This Row],[Male Ballots]]/Table1[[#This Row],[Male Population]]</f>
        <v>0.68579052701801202</v>
      </c>
      <c r="X8260" s="24">
        <f>Table1[[#This Row],[Total Ballots]]/Table1[[#This Row],[Total Population]]</f>
        <v>0.70274798927613946</v>
      </c>
      <c r="Y8260" s="24">
        <f>Table1[[#This Row],[Female Ballots]]/Table1[[#This Row],[Female Voters]]</f>
        <v>0.80926216640502358</v>
      </c>
      <c r="Z8260" s="24">
        <f>Table1[[#This Row],[Male Ballots]]/Table1[[#This Row],[Male Voters]]</f>
        <v>0.81587301587301586</v>
      </c>
      <c r="AA8260" s="24">
        <f>Table1[[#This Row],[Total Ballots]]/Table1[[#This Row],[Total Voters]]</f>
        <v>0.81310585498255139</v>
      </c>
    </row>
    <row r="8261" spans="1:27" x14ac:dyDescent="0.35">
      <c r="A8261" s="8" t="s">
        <v>29</v>
      </c>
      <c r="B8261" s="17">
        <v>2006</v>
      </c>
      <c r="C8261" s="80" t="s">
        <v>82</v>
      </c>
      <c r="D8261" s="17"/>
      <c r="E8261" s="35" t="s">
        <v>74</v>
      </c>
      <c r="F8261" s="35" t="s">
        <v>77</v>
      </c>
      <c r="G8261" s="51" t="s">
        <v>67</v>
      </c>
      <c r="H8261" s="10">
        <v>1581</v>
      </c>
      <c r="I8261" s="10">
        <v>1505</v>
      </c>
      <c r="J8261" s="53">
        <v>3086</v>
      </c>
      <c r="K8261" s="55">
        <v>1305</v>
      </c>
      <c r="L8261" s="57">
        <v>1285</v>
      </c>
      <c r="M8261" s="57">
        <v>37</v>
      </c>
      <c r="N8261" s="59">
        <v>2627</v>
      </c>
      <c r="O8261" s="61">
        <v>1091</v>
      </c>
      <c r="P8261" s="10">
        <v>1102</v>
      </c>
      <c r="Q8261" s="10">
        <v>26</v>
      </c>
      <c r="R8261" s="11">
        <v>2219</v>
      </c>
      <c r="S8261" s="24">
        <f>Table1[[#This Row],[Female Voters]]/Table1[[#This Row],[Female Population]]</f>
        <v>0.82542694497153701</v>
      </c>
      <c r="T8261" s="24">
        <f>Table1[[#This Row],[Male Voters]]/Table1[[#This Row],[Male Population]]</f>
        <v>0.85382059800664456</v>
      </c>
      <c r="U8261" s="24">
        <f>Table1[[#This Row],[Total Voters]]/Table1[[#This Row],[Total Population]]</f>
        <v>0.85126377187297475</v>
      </c>
      <c r="V8261" s="24">
        <f>Table1[[#This Row],[Female Ballots]]/Table1[[#This Row],[Female Population]]</f>
        <v>0.6900695762175838</v>
      </c>
      <c r="W8261" s="24">
        <f>Table1[[#This Row],[Male Ballots]]/Table1[[#This Row],[Male Population]]</f>
        <v>0.73222591362126244</v>
      </c>
      <c r="X8261" s="24">
        <f>Table1[[#This Row],[Total Ballots]]/Table1[[#This Row],[Total Population]]</f>
        <v>0.71905379131561897</v>
      </c>
      <c r="Y8261" s="24">
        <f>Table1[[#This Row],[Female Ballots]]/Table1[[#This Row],[Female Voters]]</f>
        <v>0.83601532567049808</v>
      </c>
      <c r="Z8261" s="24">
        <f>Table1[[#This Row],[Male Ballots]]/Table1[[#This Row],[Male Voters]]</f>
        <v>0.85758754863813225</v>
      </c>
      <c r="AA8261" s="24">
        <f>Table1[[#This Row],[Total Ballots]]/Table1[[#This Row],[Total Voters]]</f>
        <v>0.84468976018271791</v>
      </c>
    </row>
    <row r="8262" spans="1:27" x14ac:dyDescent="0.35">
      <c r="A8262" s="8" t="s">
        <v>42</v>
      </c>
      <c r="B8262" s="17">
        <v>2006</v>
      </c>
      <c r="C8262" s="80" t="s">
        <v>82</v>
      </c>
      <c r="D8262" s="17"/>
      <c r="E8262" s="35" t="s">
        <v>74</v>
      </c>
      <c r="F8262" s="35" t="s">
        <v>78</v>
      </c>
      <c r="G8262" s="51" t="s">
        <v>79</v>
      </c>
      <c r="H8262" s="10">
        <v>27944</v>
      </c>
      <c r="I8262" s="10">
        <v>27249</v>
      </c>
      <c r="J8262" s="53">
        <v>55193</v>
      </c>
      <c r="K8262" s="55">
        <v>20540</v>
      </c>
      <c r="L8262" s="57">
        <v>18201</v>
      </c>
      <c r="M8262" s="57">
        <v>9</v>
      </c>
      <c r="N8262" s="59">
        <v>38750</v>
      </c>
      <c r="O8262" s="61">
        <v>13424</v>
      </c>
      <c r="P8262" s="10">
        <v>12145</v>
      </c>
      <c r="Q8262" s="10">
        <v>2</v>
      </c>
      <c r="R8262" s="11">
        <v>25571</v>
      </c>
      <c r="S8262" s="24">
        <f>Table1[[#This Row],[Female Voters]]/Table1[[#This Row],[Female Population]]</f>
        <v>0.73504151159461784</v>
      </c>
      <c r="T8262" s="24">
        <f>Table1[[#This Row],[Male Voters]]/Table1[[#This Row],[Male Population]]</f>
        <v>0.66795111747220082</v>
      </c>
      <c r="U8262" s="24">
        <f>Table1[[#This Row],[Total Voters]]/Table1[[#This Row],[Total Population]]</f>
        <v>0.70208178573369806</v>
      </c>
      <c r="V8262" s="24">
        <f>Table1[[#This Row],[Female Ballots]]/Table1[[#This Row],[Female Population]]</f>
        <v>0.48038935012882911</v>
      </c>
      <c r="W8262" s="24">
        <f>Table1[[#This Row],[Male Ballots]]/Table1[[#This Row],[Male Population]]</f>
        <v>0.44570442952034939</v>
      </c>
      <c r="X8262" s="24">
        <f>Table1[[#This Row],[Total Ballots]]/Table1[[#This Row],[Total Population]]</f>
        <v>0.46330150562571343</v>
      </c>
      <c r="Y8262" s="24">
        <f>Table1[[#This Row],[Female Ballots]]/Table1[[#This Row],[Female Voters]]</f>
        <v>0.65355404089581304</v>
      </c>
      <c r="Z8262" s="24">
        <f>Table1[[#This Row],[Male Ballots]]/Table1[[#This Row],[Male Voters]]</f>
        <v>0.66727102906433711</v>
      </c>
      <c r="AA8262" s="24">
        <f>Table1[[#This Row],[Total Ballots]]/Table1[[#This Row],[Total Voters]]</f>
        <v>0.65989677419354842</v>
      </c>
    </row>
    <row r="8263" spans="1:27" x14ac:dyDescent="0.35">
      <c r="A8263" s="8" t="s">
        <v>42</v>
      </c>
      <c r="B8263" s="17">
        <v>2006</v>
      </c>
      <c r="C8263" s="80" t="s">
        <v>82</v>
      </c>
      <c r="D8263" s="17"/>
      <c r="E8263" s="35" t="s">
        <v>74</v>
      </c>
      <c r="F8263" s="35" t="s">
        <v>78</v>
      </c>
      <c r="G8263" s="51" t="s">
        <v>62</v>
      </c>
      <c r="H8263" s="10">
        <v>3031</v>
      </c>
      <c r="I8263" s="10">
        <v>3341</v>
      </c>
      <c r="J8263" s="53">
        <v>6372</v>
      </c>
      <c r="K8263" s="55">
        <v>1886</v>
      </c>
      <c r="L8263" s="57">
        <v>1668</v>
      </c>
      <c r="M8263" s="57">
        <v>3</v>
      </c>
      <c r="N8263" s="59">
        <v>3557</v>
      </c>
      <c r="O8263" s="61">
        <v>573</v>
      </c>
      <c r="P8263" s="10">
        <v>498</v>
      </c>
      <c r="Q8263" s="10">
        <v>1</v>
      </c>
      <c r="R8263" s="11">
        <v>1072</v>
      </c>
      <c r="S8263" s="24">
        <f>Table1[[#This Row],[Female Voters]]/Table1[[#This Row],[Female Population]]</f>
        <v>0.62223688551633127</v>
      </c>
      <c r="T8263" s="24">
        <f>Table1[[#This Row],[Male Voters]]/Table1[[#This Row],[Male Population]]</f>
        <v>0.49925172104160431</v>
      </c>
      <c r="U8263" s="24">
        <f>Table1[[#This Row],[Total Voters]]/Table1[[#This Row],[Total Population]]</f>
        <v>0.55822347771500314</v>
      </c>
      <c r="V8263" s="24">
        <f>Table1[[#This Row],[Female Ballots]]/Table1[[#This Row],[Female Population]]</f>
        <v>0.18904651930056088</v>
      </c>
      <c r="W8263" s="24">
        <f>Table1[[#This Row],[Male Ballots]]/Table1[[#This Row],[Male Population]]</f>
        <v>0.14905716851242143</v>
      </c>
      <c r="X8263" s="24">
        <f>Table1[[#This Row],[Total Ballots]]/Table1[[#This Row],[Total Population]]</f>
        <v>0.16823603264281231</v>
      </c>
      <c r="Y8263" s="24">
        <f>Table1[[#This Row],[Female Ballots]]/Table1[[#This Row],[Female Voters]]</f>
        <v>0.30381760339342523</v>
      </c>
      <c r="Z8263" s="24">
        <f>Table1[[#This Row],[Male Ballots]]/Table1[[#This Row],[Male Voters]]</f>
        <v>0.29856115107913667</v>
      </c>
      <c r="AA8263" s="24">
        <f>Table1[[#This Row],[Total Ballots]]/Table1[[#This Row],[Total Voters]]</f>
        <v>0.30137756536407084</v>
      </c>
    </row>
    <row r="8264" spans="1:27" x14ac:dyDescent="0.35">
      <c r="A8264" s="8" t="s">
        <v>42</v>
      </c>
      <c r="B8264" s="17">
        <v>2006</v>
      </c>
      <c r="C8264" s="80" t="s">
        <v>82</v>
      </c>
      <c r="D8264" s="17"/>
      <c r="E8264" s="35" t="s">
        <v>74</v>
      </c>
      <c r="F8264" s="35" t="s">
        <v>78</v>
      </c>
      <c r="G8264" s="51" t="s">
        <v>63</v>
      </c>
      <c r="H8264" s="10">
        <v>3820</v>
      </c>
      <c r="I8264" s="10">
        <v>3938</v>
      </c>
      <c r="J8264" s="53">
        <v>7758</v>
      </c>
      <c r="K8264" s="55">
        <v>2413</v>
      </c>
      <c r="L8264" s="57">
        <v>1994</v>
      </c>
      <c r="M8264" s="57">
        <v>3</v>
      </c>
      <c r="N8264" s="59">
        <v>4410</v>
      </c>
      <c r="O8264" s="61">
        <v>935</v>
      </c>
      <c r="P8264" s="10">
        <v>775</v>
      </c>
      <c r="Q8264" s="10"/>
      <c r="R8264" s="11">
        <v>1710</v>
      </c>
      <c r="S8264" s="24">
        <f>Table1[[#This Row],[Female Voters]]/Table1[[#This Row],[Female Population]]</f>
        <v>0.63167539267015704</v>
      </c>
      <c r="T8264" s="24">
        <f>Table1[[#This Row],[Male Voters]]/Table1[[#This Row],[Male Population]]</f>
        <v>0.50634840020314875</v>
      </c>
      <c r="U8264" s="24">
        <f>Table1[[#This Row],[Total Voters]]/Table1[[#This Row],[Total Population]]</f>
        <v>0.56844547563805103</v>
      </c>
      <c r="V8264" s="24">
        <f>Table1[[#This Row],[Female Ballots]]/Table1[[#This Row],[Female Population]]</f>
        <v>0.24476439790575916</v>
      </c>
      <c r="W8264" s="24">
        <f>Table1[[#This Row],[Male Ballots]]/Table1[[#This Row],[Male Population]]</f>
        <v>0.196800406297613</v>
      </c>
      <c r="X8264" s="24">
        <f>Table1[[#This Row],[Total Ballots]]/Table1[[#This Row],[Total Population]]</f>
        <v>0.22041763341067286</v>
      </c>
      <c r="Y8264" s="24">
        <f>Table1[[#This Row],[Female Ballots]]/Table1[[#This Row],[Female Voters]]</f>
        <v>0.38748445917944468</v>
      </c>
      <c r="Z8264" s="24">
        <f>Table1[[#This Row],[Male Ballots]]/Table1[[#This Row],[Male Voters]]</f>
        <v>0.38866599799398194</v>
      </c>
      <c r="AA8264" s="24">
        <f>Table1[[#This Row],[Total Ballots]]/Table1[[#This Row],[Total Voters]]</f>
        <v>0.38775510204081631</v>
      </c>
    </row>
    <row r="8265" spans="1:27" x14ac:dyDescent="0.35">
      <c r="A8265" s="8" t="s">
        <v>42</v>
      </c>
      <c r="B8265" s="17">
        <v>2006</v>
      </c>
      <c r="C8265" s="80" t="s">
        <v>82</v>
      </c>
      <c r="D8265" s="17"/>
      <c r="E8265" s="35" t="s">
        <v>74</v>
      </c>
      <c r="F8265" s="35" t="s">
        <v>78</v>
      </c>
      <c r="G8265" s="51" t="s">
        <v>64</v>
      </c>
      <c r="H8265" s="10">
        <v>4619</v>
      </c>
      <c r="I8265" s="10">
        <v>4635</v>
      </c>
      <c r="J8265" s="53">
        <v>9254</v>
      </c>
      <c r="K8265" s="55">
        <v>3062</v>
      </c>
      <c r="L8265" s="57">
        <v>2607</v>
      </c>
      <c r="M8265" s="57">
        <v>1</v>
      </c>
      <c r="N8265" s="59">
        <v>5670</v>
      </c>
      <c r="O8265" s="61">
        <v>1632</v>
      </c>
      <c r="P8265" s="10">
        <v>1379</v>
      </c>
      <c r="Q8265" s="10"/>
      <c r="R8265" s="11">
        <v>3011</v>
      </c>
      <c r="S8265" s="24">
        <f>Table1[[#This Row],[Female Voters]]/Table1[[#This Row],[Female Population]]</f>
        <v>0.66291405066031606</v>
      </c>
      <c r="T8265" s="24">
        <f>Table1[[#This Row],[Male Voters]]/Table1[[#This Row],[Male Population]]</f>
        <v>0.56245954692556632</v>
      </c>
      <c r="U8265" s="24">
        <f>Table1[[#This Row],[Total Voters]]/Table1[[#This Row],[Total Population]]</f>
        <v>0.61270801815431164</v>
      </c>
      <c r="V8265" s="24">
        <f>Table1[[#This Row],[Female Ballots]]/Table1[[#This Row],[Female Population]]</f>
        <v>0.35332323013639316</v>
      </c>
      <c r="W8265" s="24">
        <f>Table1[[#This Row],[Male Ballots]]/Table1[[#This Row],[Male Population]]</f>
        <v>0.29751887810140237</v>
      </c>
      <c r="X8265" s="24">
        <f>Table1[[#This Row],[Total Ballots]]/Table1[[#This Row],[Total Population]]</f>
        <v>0.325372811757078</v>
      </c>
      <c r="Y8265" s="24">
        <f>Table1[[#This Row],[Female Ballots]]/Table1[[#This Row],[Female Voters]]</f>
        <v>0.53298497713912474</v>
      </c>
      <c r="Z8265" s="24">
        <f>Table1[[#This Row],[Male Ballots]]/Table1[[#This Row],[Male Voters]]</f>
        <v>0.52896049098580744</v>
      </c>
      <c r="AA8265" s="24">
        <f>Table1[[#This Row],[Total Ballots]]/Table1[[#This Row],[Total Voters]]</f>
        <v>0.53104056437389768</v>
      </c>
    </row>
    <row r="8266" spans="1:27" x14ac:dyDescent="0.35">
      <c r="A8266" s="8" t="s">
        <v>42</v>
      </c>
      <c r="B8266" s="17">
        <v>2006</v>
      </c>
      <c r="C8266" s="80" t="s">
        <v>82</v>
      </c>
      <c r="D8266" s="17"/>
      <c r="E8266" s="35" t="s">
        <v>74</v>
      </c>
      <c r="F8266" s="35" t="s">
        <v>78</v>
      </c>
      <c r="G8266" s="51" t="s">
        <v>65</v>
      </c>
      <c r="H8266" s="10">
        <v>5509</v>
      </c>
      <c r="I8266" s="10">
        <v>5450</v>
      </c>
      <c r="J8266" s="53">
        <v>10959</v>
      </c>
      <c r="K8266" s="55">
        <v>4085</v>
      </c>
      <c r="L8266" s="57">
        <v>3637</v>
      </c>
      <c r="M8266" s="57">
        <v>1</v>
      </c>
      <c r="N8266" s="59">
        <v>7723</v>
      </c>
      <c r="O8266" s="61">
        <v>2806</v>
      </c>
      <c r="P8266" s="10">
        <v>2476</v>
      </c>
      <c r="Q8266" s="10">
        <v>1</v>
      </c>
      <c r="R8266" s="11">
        <v>5283</v>
      </c>
      <c r="S8266" s="24">
        <f>Table1[[#This Row],[Female Voters]]/Table1[[#This Row],[Female Population]]</f>
        <v>0.74151388636776183</v>
      </c>
      <c r="T8266" s="24">
        <f>Table1[[#This Row],[Male Voters]]/Table1[[#This Row],[Male Population]]</f>
        <v>0.66733944954128444</v>
      </c>
      <c r="U8266" s="24">
        <f>Table1[[#This Row],[Total Voters]]/Table1[[#This Row],[Total Population]]</f>
        <v>0.70471758372114246</v>
      </c>
      <c r="V8266" s="24">
        <f>Table1[[#This Row],[Female Ballots]]/Table1[[#This Row],[Female Population]]</f>
        <v>0.50934833908150301</v>
      </c>
      <c r="W8266" s="24">
        <f>Table1[[#This Row],[Male Ballots]]/Table1[[#This Row],[Male Population]]</f>
        <v>0.45431192660550457</v>
      </c>
      <c r="X8266" s="24">
        <f>Table1[[#This Row],[Total Ballots]]/Table1[[#This Row],[Total Population]]</f>
        <v>0.48206953189159596</v>
      </c>
      <c r="Y8266" s="24">
        <f>Table1[[#This Row],[Female Ballots]]/Table1[[#This Row],[Female Voters]]</f>
        <v>0.68690330477356176</v>
      </c>
      <c r="Z8266" s="24">
        <f>Table1[[#This Row],[Male Ballots]]/Table1[[#This Row],[Male Voters]]</f>
        <v>0.68078086334891397</v>
      </c>
      <c r="AA8266" s="24">
        <f>Table1[[#This Row],[Total Ballots]]/Table1[[#This Row],[Total Voters]]</f>
        <v>0.68406059821312959</v>
      </c>
    </row>
    <row r="8267" spans="1:27" x14ac:dyDescent="0.35">
      <c r="A8267" s="8" t="s">
        <v>42</v>
      </c>
      <c r="B8267" s="17">
        <v>2006</v>
      </c>
      <c r="C8267" s="80" t="s">
        <v>82</v>
      </c>
      <c r="D8267" s="17"/>
      <c r="E8267" s="35" t="s">
        <v>74</v>
      </c>
      <c r="F8267" s="35" t="s">
        <v>78</v>
      </c>
      <c r="G8267" s="51" t="s">
        <v>66</v>
      </c>
      <c r="H8267" s="10">
        <v>4606</v>
      </c>
      <c r="I8267" s="10">
        <v>4573</v>
      </c>
      <c r="J8267" s="53">
        <v>9179</v>
      </c>
      <c r="K8267" s="55">
        <v>3942</v>
      </c>
      <c r="L8267" s="57">
        <v>3788</v>
      </c>
      <c r="M8267" s="57">
        <v>1</v>
      </c>
      <c r="N8267" s="59">
        <v>7731</v>
      </c>
      <c r="O8267" s="61">
        <v>3176</v>
      </c>
      <c r="P8267" s="10">
        <v>3089</v>
      </c>
      <c r="Q8267" s="10"/>
      <c r="R8267" s="11">
        <v>6265</v>
      </c>
      <c r="S8267" s="24">
        <f>Table1[[#This Row],[Female Voters]]/Table1[[#This Row],[Female Population]]</f>
        <v>0.85584020842379505</v>
      </c>
      <c r="T8267" s="24">
        <f>Table1[[#This Row],[Male Voters]]/Table1[[#This Row],[Male Population]]</f>
        <v>0.82834025803630007</v>
      </c>
      <c r="U8267" s="24">
        <f>Table1[[#This Row],[Total Voters]]/Table1[[#This Row],[Total Population]]</f>
        <v>0.84224861095979953</v>
      </c>
      <c r="V8267" s="24">
        <f>Table1[[#This Row],[Female Ballots]]/Table1[[#This Row],[Female Population]]</f>
        <v>0.68953538862353447</v>
      </c>
      <c r="W8267" s="24">
        <f>Table1[[#This Row],[Male Ballots]]/Table1[[#This Row],[Male Population]]</f>
        <v>0.67548655149792258</v>
      </c>
      <c r="X8267" s="24">
        <f>Table1[[#This Row],[Total Ballots]]/Table1[[#This Row],[Total Population]]</f>
        <v>0.68253622398954139</v>
      </c>
      <c r="Y8267" s="24">
        <f>Table1[[#This Row],[Female Ballots]]/Table1[[#This Row],[Female Voters]]</f>
        <v>0.80568239472349057</v>
      </c>
      <c r="Z8267" s="24">
        <f>Table1[[#This Row],[Male Ballots]]/Table1[[#This Row],[Male Voters]]</f>
        <v>0.81546990496304117</v>
      </c>
      <c r="AA8267" s="24">
        <f>Table1[[#This Row],[Total Ballots]]/Table1[[#This Row],[Total Voters]]</f>
        <v>0.81037381968697453</v>
      </c>
    </row>
    <row r="8268" spans="1:27" x14ac:dyDescent="0.35">
      <c r="A8268" s="8" t="s">
        <v>42</v>
      </c>
      <c r="B8268" s="17">
        <v>2006</v>
      </c>
      <c r="C8268" s="80" t="s">
        <v>82</v>
      </c>
      <c r="D8268" s="17"/>
      <c r="E8268" s="35" t="s">
        <v>74</v>
      </c>
      <c r="F8268" s="35" t="s">
        <v>78</v>
      </c>
      <c r="G8268" s="51" t="s">
        <v>67</v>
      </c>
      <c r="H8268" s="10">
        <v>6359</v>
      </c>
      <c r="I8268" s="10">
        <v>5312</v>
      </c>
      <c r="J8268" s="53">
        <v>11671</v>
      </c>
      <c r="K8268" s="55">
        <v>5152</v>
      </c>
      <c r="L8268" s="57">
        <v>4507</v>
      </c>
      <c r="M8268" s="57"/>
      <c r="N8268" s="59">
        <v>9659</v>
      </c>
      <c r="O8268" s="61">
        <v>4302</v>
      </c>
      <c r="P8268" s="10">
        <v>3928</v>
      </c>
      <c r="Q8268" s="10"/>
      <c r="R8268" s="11">
        <v>8230</v>
      </c>
      <c r="S8268" s="24">
        <f>Table1[[#This Row],[Female Voters]]/Table1[[#This Row],[Female Population]]</f>
        <v>0.81019028149080041</v>
      </c>
      <c r="T8268" s="24">
        <f>Table1[[#This Row],[Male Voters]]/Table1[[#This Row],[Male Population]]</f>
        <v>0.84845632530120485</v>
      </c>
      <c r="U8268" s="24">
        <f>Table1[[#This Row],[Total Voters]]/Table1[[#This Row],[Total Population]]</f>
        <v>0.82760688886984835</v>
      </c>
      <c r="V8268" s="24">
        <f>Table1[[#This Row],[Female Ballots]]/Table1[[#This Row],[Female Population]]</f>
        <v>0.67652146563925142</v>
      </c>
      <c r="W8268" s="24">
        <f>Table1[[#This Row],[Male Ballots]]/Table1[[#This Row],[Male Population]]</f>
        <v>0.73945783132530118</v>
      </c>
      <c r="X8268" s="24">
        <f>Table1[[#This Row],[Total Ballots]]/Table1[[#This Row],[Total Population]]</f>
        <v>0.70516665238625653</v>
      </c>
      <c r="Y8268" s="24">
        <f>Table1[[#This Row],[Female Ballots]]/Table1[[#This Row],[Female Voters]]</f>
        <v>0.83501552795031053</v>
      </c>
      <c r="Z8268" s="24">
        <f>Table1[[#This Row],[Male Ballots]]/Table1[[#This Row],[Male Voters]]</f>
        <v>0.87153317062347457</v>
      </c>
      <c r="AA8268" s="24">
        <f>Table1[[#This Row],[Total Ballots]]/Table1[[#This Row],[Total Voters]]</f>
        <v>0.85205507816544157</v>
      </c>
    </row>
    <row r="8269" spans="1:27" x14ac:dyDescent="0.35">
      <c r="A8269" s="8" t="s">
        <v>27</v>
      </c>
      <c r="B8269" s="17">
        <v>2006</v>
      </c>
      <c r="C8269" s="80" t="s">
        <v>82</v>
      </c>
      <c r="D8269" s="17"/>
      <c r="E8269" s="35" t="s">
        <v>74</v>
      </c>
      <c r="F8269" s="35" t="s">
        <v>78</v>
      </c>
      <c r="G8269" s="51" t="s">
        <v>79</v>
      </c>
      <c r="H8269" s="10">
        <v>4027</v>
      </c>
      <c r="I8269" s="10">
        <v>3935</v>
      </c>
      <c r="J8269" s="53">
        <v>7962</v>
      </c>
      <c r="K8269" s="55">
        <v>3343</v>
      </c>
      <c r="L8269" s="57">
        <v>3116</v>
      </c>
      <c r="M8269" s="57"/>
      <c r="N8269" s="59">
        <v>6459</v>
      </c>
      <c r="O8269" s="61">
        <v>2503</v>
      </c>
      <c r="P8269" s="10">
        <v>2367</v>
      </c>
      <c r="Q8269" s="10"/>
      <c r="R8269" s="11">
        <v>4870</v>
      </c>
      <c r="S8269" s="24">
        <f>Table1[[#This Row],[Female Voters]]/Table1[[#This Row],[Female Population]]</f>
        <v>0.83014651105040971</v>
      </c>
      <c r="T8269" s="24">
        <f>Table1[[#This Row],[Male Voters]]/Table1[[#This Row],[Male Population]]</f>
        <v>0.7918678526048285</v>
      </c>
      <c r="U8269" s="24">
        <f>Table1[[#This Row],[Total Voters]]/Table1[[#This Row],[Total Population]]</f>
        <v>0.81122833458929922</v>
      </c>
      <c r="V8269" s="24">
        <f>Table1[[#This Row],[Female Ballots]]/Table1[[#This Row],[Female Population]]</f>
        <v>0.6215545070772287</v>
      </c>
      <c r="W8269" s="24">
        <f>Table1[[#This Row],[Male Ballots]]/Table1[[#This Row],[Male Population]]</f>
        <v>0.60152477763659462</v>
      </c>
      <c r="X8269" s="24">
        <f>Table1[[#This Row],[Total Ballots]]/Table1[[#This Row],[Total Population]]</f>
        <v>0.61165536297412715</v>
      </c>
      <c r="Y8269" s="24">
        <f>Table1[[#This Row],[Female Ballots]]/Table1[[#This Row],[Female Voters]]</f>
        <v>0.74872868680825611</v>
      </c>
      <c r="Z8269" s="24">
        <f>Table1[[#This Row],[Male Ballots]]/Table1[[#This Row],[Male Voters]]</f>
        <v>0.7596277278562259</v>
      </c>
      <c r="AA8269" s="24">
        <f>Table1[[#This Row],[Total Ballots]]/Table1[[#This Row],[Total Voters]]</f>
        <v>0.75398668524539403</v>
      </c>
    </row>
    <row r="8270" spans="1:27" x14ac:dyDescent="0.35">
      <c r="A8270" s="8" t="s">
        <v>27</v>
      </c>
      <c r="B8270" s="17">
        <v>2006</v>
      </c>
      <c r="C8270" s="80" t="s">
        <v>82</v>
      </c>
      <c r="D8270" s="17"/>
      <c r="E8270" s="35" t="s">
        <v>74</v>
      </c>
      <c r="F8270" s="35" t="s">
        <v>78</v>
      </c>
      <c r="G8270" s="51" t="s">
        <v>62</v>
      </c>
      <c r="H8270" s="10">
        <v>291</v>
      </c>
      <c r="I8270" s="10">
        <v>317</v>
      </c>
      <c r="J8270" s="53">
        <v>608</v>
      </c>
      <c r="K8270" s="55">
        <v>259</v>
      </c>
      <c r="L8270" s="57">
        <v>241</v>
      </c>
      <c r="M8270" s="57"/>
      <c r="N8270" s="59">
        <v>500</v>
      </c>
      <c r="O8270" s="61">
        <v>101</v>
      </c>
      <c r="P8270" s="10">
        <v>81</v>
      </c>
      <c r="Q8270" s="10"/>
      <c r="R8270" s="11">
        <v>182</v>
      </c>
      <c r="S8270" s="24">
        <f>Table1[[#This Row],[Female Voters]]/Table1[[#This Row],[Female Population]]</f>
        <v>0.89003436426116833</v>
      </c>
      <c r="T8270" s="24">
        <f>Table1[[#This Row],[Male Voters]]/Table1[[#This Row],[Male Population]]</f>
        <v>0.76025236593059942</v>
      </c>
      <c r="U8270" s="24">
        <f>Table1[[#This Row],[Total Voters]]/Table1[[#This Row],[Total Population]]</f>
        <v>0.82236842105263153</v>
      </c>
      <c r="V8270" s="24">
        <f>Table1[[#This Row],[Female Ballots]]/Table1[[#This Row],[Female Population]]</f>
        <v>0.34707903780068727</v>
      </c>
      <c r="W8270" s="24">
        <f>Table1[[#This Row],[Male Ballots]]/Table1[[#This Row],[Male Population]]</f>
        <v>0.25552050473186122</v>
      </c>
      <c r="X8270" s="24">
        <f>Table1[[#This Row],[Total Ballots]]/Table1[[#This Row],[Total Population]]</f>
        <v>0.29934210526315791</v>
      </c>
      <c r="Y8270" s="24">
        <f>Table1[[#This Row],[Female Ballots]]/Table1[[#This Row],[Female Voters]]</f>
        <v>0.38996138996138996</v>
      </c>
      <c r="Z8270" s="24">
        <f>Table1[[#This Row],[Male Ballots]]/Table1[[#This Row],[Male Voters]]</f>
        <v>0.33609958506224069</v>
      </c>
      <c r="AA8270" s="24">
        <f>Table1[[#This Row],[Total Ballots]]/Table1[[#This Row],[Total Voters]]</f>
        <v>0.36399999999999999</v>
      </c>
    </row>
    <row r="8271" spans="1:27" x14ac:dyDescent="0.35">
      <c r="A8271" s="8" t="s">
        <v>27</v>
      </c>
      <c r="B8271" s="17">
        <v>2006</v>
      </c>
      <c r="C8271" s="80" t="s">
        <v>82</v>
      </c>
      <c r="D8271" s="17"/>
      <c r="E8271" s="35" t="s">
        <v>74</v>
      </c>
      <c r="F8271" s="35" t="s">
        <v>78</v>
      </c>
      <c r="G8271" s="51" t="s">
        <v>63</v>
      </c>
      <c r="H8271" s="10">
        <v>424</v>
      </c>
      <c r="I8271" s="10">
        <v>413</v>
      </c>
      <c r="J8271" s="53">
        <v>837</v>
      </c>
      <c r="K8271" s="55">
        <v>340</v>
      </c>
      <c r="L8271" s="57">
        <v>309</v>
      </c>
      <c r="M8271" s="57"/>
      <c r="N8271" s="59">
        <v>649</v>
      </c>
      <c r="O8271" s="61">
        <v>166</v>
      </c>
      <c r="P8271" s="10">
        <v>163</v>
      </c>
      <c r="Q8271" s="10"/>
      <c r="R8271" s="11">
        <v>329</v>
      </c>
      <c r="S8271" s="24">
        <f>Table1[[#This Row],[Female Voters]]/Table1[[#This Row],[Female Population]]</f>
        <v>0.80188679245283023</v>
      </c>
      <c r="T8271" s="24">
        <f>Table1[[#This Row],[Male Voters]]/Table1[[#This Row],[Male Population]]</f>
        <v>0.74818401937046008</v>
      </c>
      <c r="U8271" s="24">
        <f>Table1[[#This Row],[Total Voters]]/Table1[[#This Row],[Total Population]]</f>
        <v>0.7753882915173238</v>
      </c>
      <c r="V8271" s="24">
        <f>Table1[[#This Row],[Female Ballots]]/Table1[[#This Row],[Female Population]]</f>
        <v>0.39150943396226418</v>
      </c>
      <c r="W8271" s="24">
        <f>Table1[[#This Row],[Male Ballots]]/Table1[[#This Row],[Male Population]]</f>
        <v>0.39467312348668282</v>
      </c>
      <c r="X8271" s="24">
        <f>Table1[[#This Row],[Total Ballots]]/Table1[[#This Row],[Total Population]]</f>
        <v>0.3930704898446834</v>
      </c>
      <c r="Y8271" s="24">
        <f>Table1[[#This Row],[Female Ballots]]/Table1[[#This Row],[Female Voters]]</f>
        <v>0.48823529411764705</v>
      </c>
      <c r="Z8271" s="24">
        <f>Table1[[#This Row],[Male Ballots]]/Table1[[#This Row],[Male Voters]]</f>
        <v>0.52750809061488668</v>
      </c>
      <c r="AA8271" s="24">
        <f>Table1[[#This Row],[Total Ballots]]/Table1[[#This Row],[Total Voters]]</f>
        <v>0.50693374422187987</v>
      </c>
    </row>
    <row r="8272" spans="1:27" x14ac:dyDescent="0.35">
      <c r="A8272" s="8" t="s">
        <v>27</v>
      </c>
      <c r="B8272" s="17">
        <v>2006</v>
      </c>
      <c r="C8272" s="80" t="s">
        <v>82</v>
      </c>
      <c r="D8272" s="17"/>
      <c r="E8272" s="35" t="s">
        <v>74</v>
      </c>
      <c r="F8272" s="35" t="s">
        <v>78</v>
      </c>
      <c r="G8272" s="51" t="s">
        <v>64</v>
      </c>
      <c r="H8272" s="10">
        <v>623</v>
      </c>
      <c r="I8272" s="10">
        <v>614</v>
      </c>
      <c r="J8272" s="53">
        <v>1237</v>
      </c>
      <c r="K8272" s="55">
        <v>455</v>
      </c>
      <c r="L8272" s="57">
        <v>383</v>
      </c>
      <c r="M8272" s="57"/>
      <c r="N8272" s="59">
        <v>838</v>
      </c>
      <c r="O8272" s="61">
        <v>316</v>
      </c>
      <c r="P8272" s="10">
        <v>261</v>
      </c>
      <c r="Q8272" s="10"/>
      <c r="R8272" s="11">
        <v>577</v>
      </c>
      <c r="S8272" s="24">
        <f>Table1[[#This Row],[Female Voters]]/Table1[[#This Row],[Female Population]]</f>
        <v>0.7303370786516854</v>
      </c>
      <c r="T8272" s="24">
        <f>Table1[[#This Row],[Male Voters]]/Table1[[#This Row],[Male Population]]</f>
        <v>0.62377850162866455</v>
      </c>
      <c r="U8272" s="24">
        <f>Table1[[#This Row],[Total Voters]]/Table1[[#This Row],[Total Population]]</f>
        <v>0.67744543249797895</v>
      </c>
      <c r="V8272" s="24">
        <f>Table1[[#This Row],[Female Ballots]]/Table1[[#This Row],[Female Population]]</f>
        <v>0.507223113964687</v>
      </c>
      <c r="W8272" s="24">
        <f>Table1[[#This Row],[Male Ballots]]/Table1[[#This Row],[Male Population]]</f>
        <v>0.42508143322475572</v>
      </c>
      <c r="X8272" s="24">
        <f>Table1[[#This Row],[Total Ballots]]/Table1[[#This Row],[Total Population]]</f>
        <v>0.46645109135004043</v>
      </c>
      <c r="Y8272" s="24">
        <f>Table1[[#This Row],[Female Ballots]]/Table1[[#This Row],[Female Voters]]</f>
        <v>0.69450549450549448</v>
      </c>
      <c r="Z8272" s="24">
        <f>Table1[[#This Row],[Male Ballots]]/Table1[[#This Row],[Male Voters]]</f>
        <v>0.68146214099216706</v>
      </c>
      <c r="AA8272" s="24">
        <f>Table1[[#This Row],[Total Ballots]]/Table1[[#This Row],[Total Voters]]</f>
        <v>0.6885441527446301</v>
      </c>
    </row>
    <row r="8273" spans="1:27" x14ac:dyDescent="0.35">
      <c r="A8273" s="8" t="s">
        <v>27</v>
      </c>
      <c r="B8273" s="17">
        <v>2006</v>
      </c>
      <c r="C8273" s="80" t="s">
        <v>82</v>
      </c>
      <c r="D8273" s="17"/>
      <c r="E8273" s="35" t="s">
        <v>74</v>
      </c>
      <c r="F8273" s="35" t="s">
        <v>78</v>
      </c>
      <c r="G8273" s="51" t="s">
        <v>65</v>
      </c>
      <c r="H8273" s="10">
        <v>846</v>
      </c>
      <c r="I8273" s="10">
        <v>843</v>
      </c>
      <c r="J8273" s="53">
        <v>1689</v>
      </c>
      <c r="K8273" s="55">
        <v>688</v>
      </c>
      <c r="L8273" s="57">
        <v>641</v>
      </c>
      <c r="M8273" s="57"/>
      <c r="N8273" s="59">
        <v>1329</v>
      </c>
      <c r="O8273" s="61">
        <v>543</v>
      </c>
      <c r="P8273" s="10">
        <v>497</v>
      </c>
      <c r="Q8273" s="10"/>
      <c r="R8273" s="11">
        <v>1040</v>
      </c>
      <c r="S8273" s="24">
        <f>Table1[[#This Row],[Female Voters]]/Table1[[#This Row],[Female Population]]</f>
        <v>0.81323877068557915</v>
      </c>
      <c r="T8273" s="24">
        <f>Table1[[#This Row],[Male Voters]]/Table1[[#This Row],[Male Population]]</f>
        <v>0.76037959667852906</v>
      </c>
      <c r="U8273" s="24">
        <f>Table1[[#This Row],[Total Voters]]/Table1[[#This Row],[Total Population]]</f>
        <v>0.78685612788632331</v>
      </c>
      <c r="V8273" s="24">
        <f>Table1[[#This Row],[Female Ballots]]/Table1[[#This Row],[Female Population]]</f>
        <v>0.64184397163120566</v>
      </c>
      <c r="W8273" s="24">
        <f>Table1[[#This Row],[Male Ballots]]/Table1[[#This Row],[Male Population]]</f>
        <v>0.58956109134045076</v>
      </c>
      <c r="X8273" s="24">
        <f>Table1[[#This Row],[Total Ballots]]/Table1[[#This Row],[Total Population]]</f>
        <v>0.61574896388395506</v>
      </c>
      <c r="Y8273" s="24">
        <f>Table1[[#This Row],[Female Ballots]]/Table1[[#This Row],[Female Voters]]</f>
        <v>0.78924418604651159</v>
      </c>
      <c r="Z8273" s="24">
        <f>Table1[[#This Row],[Male Ballots]]/Table1[[#This Row],[Male Voters]]</f>
        <v>0.77535101404056161</v>
      </c>
      <c r="AA8273" s="24">
        <f>Table1[[#This Row],[Total Ballots]]/Table1[[#This Row],[Total Voters]]</f>
        <v>0.78254326561324306</v>
      </c>
    </row>
    <row r="8274" spans="1:27" x14ac:dyDescent="0.35">
      <c r="A8274" s="8" t="s">
        <v>27</v>
      </c>
      <c r="B8274" s="17">
        <v>2006</v>
      </c>
      <c r="C8274" s="80" t="s">
        <v>82</v>
      </c>
      <c r="D8274" s="17"/>
      <c r="E8274" s="35" t="s">
        <v>74</v>
      </c>
      <c r="F8274" s="35" t="s">
        <v>78</v>
      </c>
      <c r="G8274" s="51" t="s">
        <v>66</v>
      </c>
      <c r="H8274" s="10">
        <v>793</v>
      </c>
      <c r="I8274" s="10">
        <v>792</v>
      </c>
      <c r="J8274" s="53">
        <v>1585</v>
      </c>
      <c r="K8274" s="55">
        <v>654</v>
      </c>
      <c r="L8274" s="57">
        <v>644</v>
      </c>
      <c r="M8274" s="57"/>
      <c r="N8274" s="59">
        <v>1298</v>
      </c>
      <c r="O8274" s="61">
        <v>562</v>
      </c>
      <c r="P8274" s="10">
        <v>560</v>
      </c>
      <c r="Q8274" s="10"/>
      <c r="R8274" s="11">
        <v>1122</v>
      </c>
      <c r="S8274" s="24">
        <f>Table1[[#This Row],[Female Voters]]/Table1[[#This Row],[Female Population]]</f>
        <v>0.82471626733921821</v>
      </c>
      <c r="T8274" s="24">
        <f>Table1[[#This Row],[Male Voters]]/Table1[[#This Row],[Male Population]]</f>
        <v>0.81313131313131315</v>
      </c>
      <c r="U8274" s="24">
        <f>Table1[[#This Row],[Total Voters]]/Table1[[#This Row],[Total Population]]</f>
        <v>0.81892744479495272</v>
      </c>
      <c r="V8274" s="24">
        <f>Table1[[#This Row],[Female Ballots]]/Table1[[#This Row],[Female Population]]</f>
        <v>0.70870113493064313</v>
      </c>
      <c r="W8274" s="24">
        <f>Table1[[#This Row],[Male Ballots]]/Table1[[#This Row],[Male Population]]</f>
        <v>0.70707070707070707</v>
      </c>
      <c r="X8274" s="24">
        <f>Table1[[#This Row],[Total Ballots]]/Table1[[#This Row],[Total Population]]</f>
        <v>0.7078864353312303</v>
      </c>
      <c r="Y8274" s="24">
        <f>Table1[[#This Row],[Female Ballots]]/Table1[[#This Row],[Female Voters]]</f>
        <v>0.85932721712538229</v>
      </c>
      <c r="Z8274" s="24">
        <f>Table1[[#This Row],[Male Ballots]]/Table1[[#This Row],[Male Voters]]</f>
        <v>0.86956521739130432</v>
      </c>
      <c r="AA8274" s="24">
        <f>Table1[[#This Row],[Total Ballots]]/Table1[[#This Row],[Total Voters]]</f>
        <v>0.86440677966101698</v>
      </c>
    </row>
    <row r="8275" spans="1:27" x14ac:dyDescent="0.35">
      <c r="A8275" s="8" t="s">
        <v>27</v>
      </c>
      <c r="B8275" s="17">
        <v>2006</v>
      </c>
      <c r="C8275" s="80" t="s">
        <v>82</v>
      </c>
      <c r="D8275" s="17"/>
      <c r="E8275" s="35" t="s">
        <v>74</v>
      </c>
      <c r="F8275" s="35" t="s">
        <v>78</v>
      </c>
      <c r="G8275" s="51" t="s">
        <v>67</v>
      </c>
      <c r="H8275" s="10">
        <v>1050</v>
      </c>
      <c r="I8275" s="10">
        <v>956</v>
      </c>
      <c r="J8275" s="53">
        <v>2006</v>
      </c>
      <c r="K8275" s="55">
        <v>947</v>
      </c>
      <c r="L8275" s="57">
        <v>898</v>
      </c>
      <c r="M8275" s="57"/>
      <c r="N8275" s="59">
        <v>1845</v>
      </c>
      <c r="O8275" s="61">
        <v>815</v>
      </c>
      <c r="P8275" s="10">
        <v>805</v>
      </c>
      <c r="Q8275" s="10"/>
      <c r="R8275" s="11">
        <v>1620</v>
      </c>
      <c r="S8275" s="24">
        <f>Table1[[#This Row],[Female Voters]]/Table1[[#This Row],[Female Population]]</f>
        <v>0.90190476190476188</v>
      </c>
      <c r="T8275" s="24">
        <f>Table1[[#This Row],[Male Voters]]/Table1[[#This Row],[Male Population]]</f>
        <v>0.93933054393305437</v>
      </c>
      <c r="U8275" s="24">
        <f>Table1[[#This Row],[Total Voters]]/Table1[[#This Row],[Total Population]]</f>
        <v>0.91974077766699902</v>
      </c>
      <c r="V8275" s="24">
        <f>Table1[[#This Row],[Female Ballots]]/Table1[[#This Row],[Female Population]]</f>
        <v>0.77619047619047621</v>
      </c>
      <c r="W8275" s="24">
        <f>Table1[[#This Row],[Male Ballots]]/Table1[[#This Row],[Male Population]]</f>
        <v>0.84205020920502094</v>
      </c>
      <c r="X8275" s="24">
        <f>Table1[[#This Row],[Total Ballots]]/Table1[[#This Row],[Total Population]]</f>
        <v>0.80757726819541376</v>
      </c>
      <c r="Y8275" s="24">
        <f>Table1[[#This Row],[Female Ballots]]/Table1[[#This Row],[Female Voters]]</f>
        <v>0.86061246040126715</v>
      </c>
      <c r="Z8275" s="24">
        <f>Table1[[#This Row],[Male Ballots]]/Table1[[#This Row],[Male Voters]]</f>
        <v>0.89643652561247211</v>
      </c>
      <c r="AA8275" s="24">
        <f>Table1[[#This Row],[Total Ballots]]/Table1[[#This Row],[Total Voters]]</f>
        <v>0.87804878048780488</v>
      </c>
    </row>
    <row r="8276" spans="1:27" x14ac:dyDescent="0.35">
      <c r="A8276" s="8" t="s">
        <v>41</v>
      </c>
      <c r="B8276" s="17">
        <v>2006</v>
      </c>
      <c r="C8276" s="80" t="s">
        <v>82</v>
      </c>
      <c r="D8276" s="17"/>
      <c r="E8276" s="35" t="s">
        <v>74</v>
      </c>
      <c r="F8276" s="35" t="s">
        <v>78</v>
      </c>
      <c r="G8276" s="51" t="s">
        <v>79</v>
      </c>
      <c r="H8276" s="10">
        <v>21263</v>
      </c>
      <c r="I8276" s="10">
        <v>22859</v>
      </c>
      <c r="J8276" s="53">
        <v>44122</v>
      </c>
      <c r="K8276" s="55">
        <v>15945</v>
      </c>
      <c r="L8276" s="57">
        <v>14466</v>
      </c>
      <c r="M8276" s="57"/>
      <c r="N8276" s="59">
        <v>30411</v>
      </c>
      <c r="O8276" s="61">
        <v>10828</v>
      </c>
      <c r="P8276" s="10">
        <v>9984</v>
      </c>
      <c r="Q8276" s="10"/>
      <c r="R8276" s="11">
        <v>20812</v>
      </c>
      <c r="S8276" s="24">
        <f>Table1[[#This Row],[Female Voters]]/Table1[[#This Row],[Female Population]]</f>
        <v>0.74989418238254246</v>
      </c>
      <c r="T8276" s="24">
        <f>Table1[[#This Row],[Male Voters]]/Table1[[#This Row],[Male Population]]</f>
        <v>0.63283608206833197</v>
      </c>
      <c r="U8276" s="24">
        <f>Table1[[#This Row],[Total Voters]]/Table1[[#This Row],[Total Population]]</f>
        <v>0.68924799419790583</v>
      </c>
      <c r="V8276" s="24">
        <f>Table1[[#This Row],[Female Ballots]]/Table1[[#This Row],[Female Population]]</f>
        <v>0.5092414052579598</v>
      </c>
      <c r="W8276" s="24">
        <f>Table1[[#This Row],[Male Ballots]]/Table1[[#This Row],[Male Population]]</f>
        <v>0.43676451288332824</v>
      </c>
      <c r="X8276" s="24">
        <f>Table1[[#This Row],[Total Ballots]]/Table1[[#This Row],[Total Population]]</f>
        <v>0.47169212637686414</v>
      </c>
      <c r="Y8276" s="24">
        <f>Table1[[#This Row],[Female Ballots]]/Table1[[#This Row],[Female Voters]]</f>
        <v>0.67908435246158672</v>
      </c>
      <c r="Z8276" s="24">
        <f>Table1[[#This Row],[Male Ballots]]/Table1[[#This Row],[Male Voters]]</f>
        <v>0.69017005391953545</v>
      </c>
      <c r="AA8276" s="24">
        <f>Table1[[#This Row],[Total Ballots]]/Table1[[#This Row],[Total Voters]]</f>
        <v>0.68435763375094538</v>
      </c>
    </row>
    <row r="8277" spans="1:27" x14ac:dyDescent="0.35">
      <c r="A8277" s="8" t="s">
        <v>41</v>
      </c>
      <c r="B8277" s="17">
        <v>2006</v>
      </c>
      <c r="C8277" s="80" t="s">
        <v>82</v>
      </c>
      <c r="D8277" s="17"/>
      <c r="E8277" s="35" t="s">
        <v>74</v>
      </c>
      <c r="F8277" s="35" t="s">
        <v>78</v>
      </c>
      <c r="G8277" s="51" t="s">
        <v>62</v>
      </c>
      <c r="H8277" s="10">
        <v>1938</v>
      </c>
      <c r="I8277" s="10">
        <v>2555</v>
      </c>
      <c r="J8277" s="53">
        <v>4493</v>
      </c>
      <c r="K8277" s="55">
        <v>1044</v>
      </c>
      <c r="L8277" s="57">
        <v>885</v>
      </c>
      <c r="M8277" s="57"/>
      <c r="N8277" s="59">
        <v>1929</v>
      </c>
      <c r="O8277" s="61">
        <v>496</v>
      </c>
      <c r="P8277" s="10">
        <v>454</v>
      </c>
      <c r="Q8277" s="10"/>
      <c r="R8277" s="11">
        <v>950</v>
      </c>
      <c r="S8277" s="24">
        <f>Table1[[#This Row],[Female Voters]]/Table1[[#This Row],[Female Population]]</f>
        <v>0.53869969040247678</v>
      </c>
      <c r="T8277" s="24">
        <f>Table1[[#This Row],[Male Voters]]/Table1[[#This Row],[Male Population]]</f>
        <v>0.34637964774951074</v>
      </c>
      <c r="U8277" s="24">
        <f>Table1[[#This Row],[Total Voters]]/Table1[[#This Row],[Total Population]]</f>
        <v>0.42933452036501224</v>
      </c>
      <c r="V8277" s="24">
        <f>Table1[[#This Row],[Female Ballots]]/Table1[[#This Row],[Female Population]]</f>
        <v>0.25593395252837975</v>
      </c>
      <c r="W8277" s="24">
        <f>Table1[[#This Row],[Male Ballots]]/Table1[[#This Row],[Male Population]]</f>
        <v>0.17769080234833659</v>
      </c>
      <c r="X8277" s="24">
        <f>Table1[[#This Row],[Total Ballots]]/Table1[[#This Row],[Total Population]]</f>
        <v>0.21144001780547519</v>
      </c>
      <c r="Y8277" s="24">
        <f>Table1[[#This Row],[Female Ballots]]/Table1[[#This Row],[Female Voters]]</f>
        <v>0.47509578544061304</v>
      </c>
      <c r="Z8277" s="24">
        <f>Table1[[#This Row],[Male Ballots]]/Table1[[#This Row],[Male Voters]]</f>
        <v>0.51299435028248586</v>
      </c>
      <c r="AA8277" s="24">
        <f>Table1[[#This Row],[Total Ballots]]/Table1[[#This Row],[Total Voters]]</f>
        <v>0.49248315189217212</v>
      </c>
    </row>
    <row r="8278" spans="1:27" x14ac:dyDescent="0.35">
      <c r="A8278" s="8" t="s">
        <v>41</v>
      </c>
      <c r="B8278" s="17">
        <v>2006</v>
      </c>
      <c r="C8278" s="80" t="s">
        <v>82</v>
      </c>
      <c r="D8278" s="17"/>
      <c r="E8278" s="35" t="s">
        <v>74</v>
      </c>
      <c r="F8278" s="35" t="s">
        <v>78</v>
      </c>
      <c r="G8278" s="51" t="s">
        <v>63</v>
      </c>
      <c r="H8278" s="10">
        <v>2671</v>
      </c>
      <c r="I8278" s="10">
        <v>3416</v>
      </c>
      <c r="J8278" s="53">
        <v>6087</v>
      </c>
      <c r="K8278" s="55">
        <v>1491</v>
      </c>
      <c r="L8278" s="57">
        <v>1187</v>
      </c>
      <c r="M8278" s="57"/>
      <c r="N8278" s="59">
        <v>2678</v>
      </c>
      <c r="O8278" s="61">
        <v>720</v>
      </c>
      <c r="P8278" s="10">
        <v>547</v>
      </c>
      <c r="Q8278" s="10"/>
      <c r="R8278" s="11">
        <v>1267</v>
      </c>
      <c r="S8278" s="24">
        <f>Table1[[#This Row],[Female Voters]]/Table1[[#This Row],[Female Population]]</f>
        <v>0.5582178959191314</v>
      </c>
      <c r="T8278" s="24">
        <f>Table1[[#This Row],[Male Voters]]/Table1[[#This Row],[Male Population]]</f>
        <v>0.34748243559718972</v>
      </c>
      <c r="U8278" s="24">
        <f>Table1[[#This Row],[Total Voters]]/Table1[[#This Row],[Total Population]]</f>
        <v>0.43995400032856907</v>
      </c>
      <c r="V8278" s="24">
        <f>Table1[[#This Row],[Female Ballots]]/Table1[[#This Row],[Female Population]]</f>
        <v>0.26956196181205538</v>
      </c>
      <c r="W8278" s="24">
        <f>Table1[[#This Row],[Male Ballots]]/Table1[[#This Row],[Male Population]]</f>
        <v>0.16012880562060891</v>
      </c>
      <c r="X8278" s="24">
        <f>Table1[[#This Row],[Total Ballots]]/Table1[[#This Row],[Total Population]]</f>
        <v>0.20814851322490555</v>
      </c>
      <c r="Y8278" s="24">
        <f>Table1[[#This Row],[Female Ballots]]/Table1[[#This Row],[Female Voters]]</f>
        <v>0.48289738430583501</v>
      </c>
      <c r="Z8278" s="24">
        <f>Table1[[#This Row],[Male Ballots]]/Table1[[#This Row],[Male Voters]]</f>
        <v>0.46082561078348777</v>
      </c>
      <c r="AA8278" s="24">
        <f>Table1[[#This Row],[Total Ballots]]/Table1[[#This Row],[Total Voters]]</f>
        <v>0.47311426437640031</v>
      </c>
    </row>
    <row r="8279" spans="1:27" x14ac:dyDescent="0.35">
      <c r="A8279" s="8" t="s">
        <v>41</v>
      </c>
      <c r="B8279" s="17">
        <v>2006</v>
      </c>
      <c r="C8279" s="80" t="s">
        <v>82</v>
      </c>
      <c r="D8279" s="17"/>
      <c r="E8279" s="35" t="s">
        <v>74</v>
      </c>
      <c r="F8279" s="35" t="s">
        <v>78</v>
      </c>
      <c r="G8279" s="51" t="s">
        <v>64</v>
      </c>
      <c r="H8279" s="10">
        <v>3427</v>
      </c>
      <c r="I8279" s="10">
        <v>3885</v>
      </c>
      <c r="J8279" s="53">
        <v>7312</v>
      </c>
      <c r="K8279" s="55">
        <v>2103</v>
      </c>
      <c r="L8279" s="57">
        <v>1803</v>
      </c>
      <c r="M8279" s="57"/>
      <c r="N8279" s="59">
        <v>3906</v>
      </c>
      <c r="O8279" s="61">
        <v>1163</v>
      </c>
      <c r="P8279" s="10">
        <v>959</v>
      </c>
      <c r="Q8279" s="10"/>
      <c r="R8279" s="11">
        <v>2122</v>
      </c>
      <c r="S8279" s="24">
        <f>Table1[[#This Row],[Female Voters]]/Table1[[#This Row],[Female Population]]</f>
        <v>0.61365625911876276</v>
      </c>
      <c r="T8279" s="24">
        <f>Table1[[#This Row],[Male Voters]]/Table1[[#This Row],[Male Population]]</f>
        <v>0.46409266409266409</v>
      </c>
      <c r="U8279" s="24">
        <f>Table1[[#This Row],[Total Voters]]/Table1[[#This Row],[Total Population]]</f>
        <v>0.5341903719912473</v>
      </c>
      <c r="V8279" s="24">
        <f>Table1[[#This Row],[Female Ballots]]/Table1[[#This Row],[Female Population]]</f>
        <v>0.33936387510942517</v>
      </c>
      <c r="W8279" s="24">
        <f>Table1[[#This Row],[Male Ballots]]/Table1[[#This Row],[Male Population]]</f>
        <v>0.24684684684684685</v>
      </c>
      <c r="X8279" s="24">
        <f>Table1[[#This Row],[Total Ballots]]/Table1[[#This Row],[Total Population]]</f>
        <v>0.29020787746170679</v>
      </c>
      <c r="Y8279" s="24">
        <f>Table1[[#This Row],[Female Ballots]]/Table1[[#This Row],[Female Voters]]</f>
        <v>0.55301949595815503</v>
      </c>
      <c r="Z8279" s="24">
        <f>Table1[[#This Row],[Male Ballots]]/Table1[[#This Row],[Male Voters]]</f>
        <v>0.5318912922906267</v>
      </c>
      <c r="AA8279" s="24">
        <f>Table1[[#This Row],[Total Ballots]]/Table1[[#This Row],[Total Voters]]</f>
        <v>0.54326676907322069</v>
      </c>
    </row>
    <row r="8280" spans="1:27" x14ac:dyDescent="0.35">
      <c r="A8280" s="8" t="s">
        <v>41</v>
      </c>
      <c r="B8280" s="17">
        <v>2006</v>
      </c>
      <c r="C8280" s="80" t="s">
        <v>82</v>
      </c>
      <c r="D8280" s="17"/>
      <c r="E8280" s="35" t="s">
        <v>74</v>
      </c>
      <c r="F8280" s="35" t="s">
        <v>78</v>
      </c>
      <c r="G8280" s="51" t="s">
        <v>65</v>
      </c>
      <c r="H8280" s="10">
        <v>4257</v>
      </c>
      <c r="I8280" s="10">
        <v>4480</v>
      </c>
      <c r="J8280" s="53">
        <v>8737</v>
      </c>
      <c r="K8280" s="55">
        <v>3334</v>
      </c>
      <c r="L8280" s="57">
        <v>3052</v>
      </c>
      <c r="M8280" s="57"/>
      <c r="N8280" s="59">
        <v>6386</v>
      </c>
      <c r="O8280" s="61">
        <v>2216</v>
      </c>
      <c r="P8280" s="10">
        <v>2022</v>
      </c>
      <c r="Q8280" s="10"/>
      <c r="R8280" s="11">
        <v>4238</v>
      </c>
      <c r="S8280" s="24">
        <f>Table1[[#This Row],[Female Voters]]/Table1[[#This Row],[Female Population]]</f>
        <v>0.7831806436457599</v>
      </c>
      <c r="T8280" s="24">
        <f>Table1[[#This Row],[Male Voters]]/Table1[[#This Row],[Male Population]]</f>
        <v>0.68125000000000002</v>
      </c>
      <c r="U8280" s="24">
        <f>Table1[[#This Row],[Total Voters]]/Table1[[#This Row],[Total Population]]</f>
        <v>0.73091450154515281</v>
      </c>
      <c r="V8280" s="24">
        <f>Table1[[#This Row],[Female Ballots]]/Table1[[#This Row],[Female Population]]</f>
        <v>0.52055438101949725</v>
      </c>
      <c r="W8280" s="24">
        <f>Table1[[#This Row],[Male Ballots]]/Table1[[#This Row],[Male Population]]</f>
        <v>0.45133928571428572</v>
      </c>
      <c r="X8280" s="24">
        <f>Table1[[#This Row],[Total Ballots]]/Table1[[#This Row],[Total Population]]</f>
        <v>0.48506352294838045</v>
      </c>
      <c r="Y8280" s="24">
        <f>Table1[[#This Row],[Female Ballots]]/Table1[[#This Row],[Female Voters]]</f>
        <v>0.66466706658668262</v>
      </c>
      <c r="Z8280" s="24">
        <f>Table1[[#This Row],[Male Ballots]]/Table1[[#This Row],[Male Voters]]</f>
        <v>0.6625163826998689</v>
      </c>
      <c r="AA8280" s="24">
        <f>Table1[[#This Row],[Total Ballots]]/Table1[[#This Row],[Total Voters]]</f>
        <v>0.66363921077356713</v>
      </c>
    </row>
    <row r="8281" spans="1:27" x14ac:dyDescent="0.35">
      <c r="A8281" s="8" t="s">
        <v>41</v>
      </c>
      <c r="B8281" s="17">
        <v>2006</v>
      </c>
      <c r="C8281" s="80" t="s">
        <v>82</v>
      </c>
      <c r="D8281" s="17"/>
      <c r="E8281" s="35" t="s">
        <v>74</v>
      </c>
      <c r="F8281" s="35" t="s">
        <v>78</v>
      </c>
      <c r="G8281" s="51" t="s">
        <v>66</v>
      </c>
      <c r="H8281" s="10">
        <v>4060</v>
      </c>
      <c r="I8281" s="10">
        <v>3938</v>
      </c>
      <c r="J8281" s="53">
        <v>7998</v>
      </c>
      <c r="K8281" s="55">
        <v>3653</v>
      </c>
      <c r="L8281" s="57">
        <v>3296</v>
      </c>
      <c r="M8281" s="57"/>
      <c r="N8281" s="59">
        <v>6949</v>
      </c>
      <c r="O8281" s="61">
        <v>2693</v>
      </c>
      <c r="P8281" s="10">
        <v>2454</v>
      </c>
      <c r="Q8281" s="10"/>
      <c r="R8281" s="11">
        <v>5147</v>
      </c>
      <c r="S8281" s="24">
        <f>Table1[[#This Row],[Female Voters]]/Table1[[#This Row],[Female Population]]</f>
        <v>0.89975369458128074</v>
      </c>
      <c r="T8281" s="24">
        <f>Table1[[#This Row],[Male Voters]]/Table1[[#This Row],[Male Population]]</f>
        <v>0.83697308278313864</v>
      </c>
      <c r="U8281" s="24">
        <f>Table1[[#This Row],[Total Voters]]/Table1[[#This Row],[Total Population]]</f>
        <v>0.86884221055263811</v>
      </c>
      <c r="V8281" s="24">
        <f>Table1[[#This Row],[Female Ballots]]/Table1[[#This Row],[Female Population]]</f>
        <v>0.66330049261083746</v>
      </c>
      <c r="W8281" s="24">
        <f>Table1[[#This Row],[Male Ballots]]/Table1[[#This Row],[Male Population]]</f>
        <v>0.62315896394108683</v>
      </c>
      <c r="X8281" s="24">
        <f>Table1[[#This Row],[Total Ballots]]/Table1[[#This Row],[Total Population]]</f>
        <v>0.64353588397099271</v>
      </c>
      <c r="Y8281" s="24">
        <f>Table1[[#This Row],[Female Ballots]]/Table1[[#This Row],[Female Voters]]</f>
        <v>0.73720229947987959</v>
      </c>
      <c r="Z8281" s="24">
        <f>Table1[[#This Row],[Male Ballots]]/Table1[[#This Row],[Male Voters]]</f>
        <v>0.74453883495145634</v>
      </c>
      <c r="AA8281" s="24">
        <f>Table1[[#This Row],[Total Ballots]]/Table1[[#This Row],[Total Voters]]</f>
        <v>0.74068211253417759</v>
      </c>
    </row>
    <row r="8282" spans="1:27" x14ac:dyDescent="0.35">
      <c r="A8282" s="8" t="s">
        <v>41</v>
      </c>
      <c r="B8282" s="17">
        <v>2006</v>
      </c>
      <c r="C8282" s="80" t="s">
        <v>82</v>
      </c>
      <c r="D8282" s="17"/>
      <c r="E8282" s="35" t="s">
        <v>74</v>
      </c>
      <c r="F8282" s="35" t="s">
        <v>78</v>
      </c>
      <c r="G8282" s="51" t="s">
        <v>67</v>
      </c>
      <c r="H8282" s="10">
        <v>4910</v>
      </c>
      <c r="I8282" s="10">
        <v>4585</v>
      </c>
      <c r="J8282" s="53">
        <v>9495</v>
      </c>
      <c r="K8282" s="55">
        <v>4320</v>
      </c>
      <c r="L8282" s="57">
        <v>4243</v>
      </c>
      <c r="M8282" s="57"/>
      <c r="N8282" s="59">
        <v>8563</v>
      </c>
      <c r="O8282" s="61">
        <v>3540</v>
      </c>
      <c r="P8282" s="10">
        <v>3548</v>
      </c>
      <c r="Q8282" s="10"/>
      <c r="R8282" s="11">
        <v>7088</v>
      </c>
      <c r="S8282" s="24">
        <f>Table1[[#This Row],[Female Voters]]/Table1[[#This Row],[Female Population]]</f>
        <v>0.87983706720977595</v>
      </c>
      <c r="T8282" s="24">
        <f>Table1[[#This Row],[Male Voters]]/Table1[[#This Row],[Male Population]]</f>
        <v>0.92540894220283532</v>
      </c>
      <c r="U8282" s="24">
        <f>Table1[[#This Row],[Total Voters]]/Table1[[#This Row],[Total Population]]</f>
        <v>0.90184307530279095</v>
      </c>
      <c r="V8282" s="24">
        <f>Table1[[#This Row],[Female Ballots]]/Table1[[#This Row],[Female Population]]</f>
        <v>0.72097759674134421</v>
      </c>
      <c r="W8282" s="24">
        <f>Table1[[#This Row],[Male Ballots]]/Table1[[#This Row],[Male Population]]</f>
        <v>0.77382769901853876</v>
      </c>
      <c r="X8282" s="24">
        <f>Table1[[#This Row],[Total Ballots]]/Table1[[#This Row],[Total Population]]</f>
        <v>0.74649815692469723</v>
      </c>
      <c r="Y8282" s="24">
        <f>Table1[[#This Row],[Female Ballots]]/Table1[[#This Row],[Female Voters]]</f>
        <v>0.81944444444444442</v>
      </c>
      <c r="Z8282" s="24">
        <f>Table1[[#This Row],[Male Ballots]]/Table1[[#This Row],[Male Voters]]</f>
        <v>0.83620080131982089</v>
      </c>
      <c r="AA8282" s="24">
        <f>Table1[[#This Row],[Total Ballots]]/Table1[[#This Row],[Total Voters]]</f>
        <v>0.82774728483008286</v>
      </c>
    </row>
    <row r="8283" spans="1:27" x14ac:dyDescent="0.35">
      <c r="A8283" s="8" t="s">
        <v>49</v>
      </c>
      <c r="B8283" s="17">
        <v>2006</v>
      </c>
      <c r="C8283" s="80" t="s">
        <v>82</v>
      </c>
      <c r="D8283" s="17"/>
      <c r="E8283" s="35" t="s">
        <v>74</v>
      </c>
      <c r="F8283" s="35" t="s">
        <v>78</v>
      </c>
      <c r="G8283" s="51" t="s">
        <v>79</v>
      </c>
      <c r="H8283" s="10">
        <v>15215.96</v>
      </c>
      <c r="I8283" s="10">
        <v>15210.97</v>
      </c>
      <c r="J8283" s="53">
        <v>30426.940000000002</v>
      </c>
      <c r="K8283" s="55">
        <v>10223</v>
      </c>
      <c r="L8283" s="57">
        <v>9280</v>
      </c>
      <c r="M8283" s="57"/>
      <c r="N8283" s="59">
        <v>19503</v>
      </c>
      <c r="O8283" s="61">
        <v>6782</v>
      </c>
      <c r="P8283" s="10">
        <v>6373</v>
      </c>
      <c r="Q8283" s="10"/>
      <c r="R8283" s="11">
        <v>13155</v>
      </c>
      <c r="S8283" s="24">
        <f>Table1[[#This Row],[Female Voters]]/Table1[[#This Row],[Female Population]]</f>
        <v>0.67186033612075746</v>
      </c>
      <c r="T8283" s="24">
        <f>Table1[[#This Row],[Male Voters]]/Table1[[#This Row],[Male Population]]</f>
        <v>0.61008601029388665</v>
      </c>
      <c r="U8283" s="24">
        <f>Table1[[#This Row],[Total Voters]]/Table1[[#This Row],[Total Population]]</f>
        <v>0.64097802802384984</v>
      </c>
      <c r="V8283" s="24">
        <f>Table1[[#This Row],[Female Ballots]]/Table1[[#This Row],[Female Population]]</f>
        <v>0.44571620850738308</v>
      </c>
      <c r="W8283" s="24">
        <f>Table1[[#This Row],[Male Ballots]]/Table1[[#This Row],[Male Population]]</f>
        <v>0.41897393788824777</v>
      </c>
      <c r="X8283" s="24">
        <f>Table1[[#This Row],[Total Ballots]]/Table1[[#This Row],[Total Population]]</f>
        <v>0.4323471239631721</v>
      </c>
      <c r="Y8283" s="24">
        <f>Table1[[#This Row],[Female Ballots]]/Table1[[#This Row],[Female Voters]]</f>
        <v>0.66340604519221369</v>
      </c>
      <c r="Z8283" s="24">
        <f>Table1[[#This Row],[Male Ballots]]/Table1[[#This Row],[Male Voters]]</f>
        <v>0.68674568965517246</v>
      </c>
      <c r="AA8283" s="24">
        <f>Table1[[#This Row],[Total Ballots]]/Table1[[#This Row],[Total Voters]]</f>
        <v>0.67451161359790801</v>
      </c>
    </row>
    <row r="8284" spans="1:27" x14ac:dyDescent="0.35">
      <c r="A8284" s="8" t="s">
        <v>49</v>
      </c>
      <c r="B8284" s="17">
        <v>2006</v>
      </c>
      <c r="C8284" s="80" t="s">
        <v>82</v>
      </c>
      <c r="D8284" s="17"/>
      <c r="E8284" s="35" t="s">
        <v>74</v>
      </c>
      <c r="F8284" s="35" t="s">
        <v>78</v>
      </c>
      <c r="G8284" s="51" t="s">
        <v>62</v>
      </c>
      <c r="H8284" s="10">
        <v>1485</v>
      </c>
      <c r="I8284" s="10">
        <v>1629</v>
      </c>
      <c r="J8284" s="53">
        <v>3114.01</v>
      </c>
      <c r="K8284" s="55">
        <v>682</v>
      </c>
      <c r="L8284" s="57">
        <v>556</v>
      </c>
      <c r="M8284" s="57"/>
      <c r="N8284" s="59">
        <v>1238</v>
      </c>
      <c r="O8284" s="61">
        <v>222</v>
      </c>
      <c r="P8284" s="10">
        <v>175</v>
      </c>
      <c r="Q8284" s="10"/>
      <c r="R8284" s="11">
        <v>397</v>
      </c>
      <c r="S8284" s="24">
        <f>Table1[[#This Row],[Female Voters]]/Table1[[#This Row],[Female Population]]</f>
        <v>0.45925925925925926</v>
      </c>
      <c r="T8284" s="24">
        <f>Table1[[#This Row],[Male Voters]]/Table1[[#This Row],[Male Population]]</f>
        <v>0.34131368937998774</v>
      </c>
      <c r="U8284" s="24">
        <f>Table1[[#This Row],[Total Voters]]/Table1[[#This Row],[Total Population]]</f>
        <v>0.39755813244016552</v>
      </c>
      <c r="V8284" s="24">
        <f>Table1[[#This Row],[Female Ballots]]/Table1[[#This Row],[Female Population]]</f>
        <v>0.14949494949494949</v>
      </c>
      <c r="W8284" s="24">
        <f>Table1[[#This Row],[Male Ballots]]/Table1[[#This Row],[Male Population]]</f>
        <v>0.10742786985880909</v>
      </c>
      <c r="X8284" s="24">
        <f>Table1[[#This Row],[Total Ballots]]/Table1[[#This Row],[Total Population]]</f>
        <v>0.12748835103291253</v>
      </c>
      <c r="Y8284" s="24">
        <f>Table1[[#This Row],[Female Ballots]]/Table1[[#This Row],[Female Voters]]</f>
        <v>0.3255131964809384</v>
      </c>
      <c r="Z8284" s="24">
        <f>Table1[[#This Row],[Male Ballots]]/Table1[[#This Row],[Male Voters]]</f>
        <v>0.31474820143884891</v>
      </c>
      <c r="AA8284" s="24">
        <f>Table1[[#This Row],[Total Ballots]]/Table1[[#This Row],[Total Voters]]</f>
        <v>0.32067851373182554</v>
      </c>
    </row>
    <row r="8285" spans="1:27" x14ac:dyDescent="0.35">
      <c r="A8285" s="8" t="s">
        <v>49</v>
      </c>
      <c r="B8285" s="17">
        <v>2006</v>
      </c>
      <c r="C8285" s="80" t="s">
        <v>82</v>
      </c>
      <c r="D8285" s="17"/>
      <c r="E8285" s="35" t="s">
        <v>74</v>
      </c>
      <c r="F8285" s="35" t="s">
        <v>78</v>
      </c>
      <c r="G8285" s="51" t="s">
        <v>63</v>
      </c>
      <c r="H8285" s="10">
        <v>2027</v>
      </c>
      <c r="I8285" s="10">
        <v>2135</v>
      </c>
      <c r="J8285" s="53">
        <v>4162.01</v>
      </c>
      <c r="K8285" s="55">
        <v>1072</v>
      </c>
      <c r="L8285" s="57">
        <v>949</v>
      </c>
      <c r="M8285" s="57"/>
      <c r="N8285" s="59">
        <v>2021</v>
      </c>
      <c r="O8285" s="61">
        <v>406</v>
      </c>
      <c r="P8285" s="10">
        <v>337</v>
      </c>
      <c r="Q8285" s="10"/>
      <c r="R8285" s="11">
        <v>743</v>
      </c>
      <c r="S8285" s="24">
        <f>Table1[[#This Row],[Female Voters]]/Table1[[#This Row],[Female Population]]</f>
        <v>0.52886038480513076</v>
      </c>
      <c r="T8285" s="24">
        <f>Table1[[#This Row],[Male Voters]]/Table1[[#This Row],[Male Population]]</f>
        <v>0.44449648711943796</v>
      </c>
      <c r="U8285" s="24">
        <f>Table1[[#This Row],[Total Voters]]/Table1[[#This Row],[Total Population]]</f>
        <v>0.48558268721122722</v>
      </c>
      <c r="V8285" s="24">
        <f>Table1[[#This Row],[Female Ballots]]/Table1[[#This Row],[Female Population]]</f>
        <v>0.20029600394671929</v>
      </c>
      <c r="W8285" s="24">
        <f>Table1[[#This Row],[Male Ballots]]/Table1[[#This Row],[Male Population]]</f>
        <v>0.15784543325526931</v>
      </c>
      <c r="X8285" s="24">
        <f>Table1[[#This Row],[Total Ballots]]/Table1[[#This Row],[Total Population]]</f>
        <v>0.17851951340818498</v>
      </c>
      <c r="Y8285" s="24">
        <f>Table1[[#This Row],[Female Ballots]]/Table1[[#This Row],[Female Voters]]</f>
        <v>0.3787313432835821</v>
      </c>
      <c r="Z8285" s="24">
        <f>Table1[[#This Row],[Male Ballots]]/Table1[[#This Row],[Male Voters]]</f>
        <v>0.35511064278187565</v>
      </c>
      <c r="AA8285" s="24">
        <f>Table1[[#This Row],[Total Ballots]]/Table1[[#This Row],[Total Voters]]</f>
        <v>0.36763978228599703</v>
      </c>
    </row>
    <row r="8286" spans="1:27" x14ac:dyDescent="0.35">
      <c r="A8286" s="8" t="s">
        <v>49</v>
      </c>
      <c r="B8286" s="17">
        <v>2006</v>
      </c>
      <c r="C8286" s="80" t="s">
        <v>82</v>
      </c>
      <c r="D8286" s="17"/>
      <c r="E8286" s="35" t="s">
        <v>74</v>
      </c>
      <c r="F8286" s="35" t="s">
        <v>78</v>
      </c>
      <c r="G8286" s="51" t="s">
        <v>64</v>
      </c>
      <c r="H8286" s="10">
        <v>2579</v>
      </c>
      <c r="I8286" s="10">
        <v>2546</v>
      </c>
      <c r="J8286" s="53">
        <v>5125</v>
      </c>
      <c r="K8286" s="55">
        <v>1371</v>
      </c>
      <c r="L8286" s="57">
        <v>1187</v>
      </c>
      <c r="M8286" s="57"/>
      <c r="N8286" s="59">
        <v>2558</v>
      </c>
      <c r="O8286" s="61">
        <v>755</v>
      </c>
      <c r="P8286" s="10">
        <v>661</v>
      </c>
      <c r="Q8286" s="10"/>
      <c r="R8286" s="11">
        <v>1416</v>
      </c>
      <c r="S8286" s="24">
        <f>Table1[[#This Row],[Female Voters]]/Table1[[#This Row],[Female Population]]</f>
        <v>0.53160139588987976</v>
      </c>
      <c r="T8286" s="24">
        <f>Table1[[#This Row],[Male Voters]]/Table1[[#This Row],[Male Population]]</f>
        <v>0.46622152395915162</v>
      </c>
      <c r="U8286" s="24">
        <f>Table1[[#This Row],[Total Voters]]/Table1[[#This Row],[Total Population]]</f>
        <v>0.49912195121951219</v>
      </c>
      <c r="V8286" s="24">
        <f>Table1[[#This Row],[Female Ballots]]/Table1[[#This Row],[Female Population]]</f>
        <v>0.29274912756882515</v>
      </c>
      <c r="W8286" s="24">
        <f>Table1[[#This Row],[Male Ballots]]/Table1[[#This Row],[Male Population]]</f>
        <v>0.25962293794186958</v>
      </c>
      <c r="X8286" s="24">
        <f>Table1[[#This Row],[Total Ballots]]/Table1[[#This Row],[Total Population]]</f>
        <v>0.27629268292682929</v>
      </c>
      <c r="Y8286" s="24">
        <f>Table1[[#This Row],[Female Ballots]]/Table1[[#This Row],[Female Voters]]</f>
        <v>0.55069292487235599</v>
      </c>
      <c r="Z8286" s="24">
        <f>Table1[[#This Row],[Male Ballots]]/Table1[[#This Row],[Male Voters]]</f>
        <v>0.55686604886267899</v>
      </c>
      <c r="AA8286" s="24">
        <f>Table1[[#This Row],[Total Ballots]]/Table1[[#This Row],[Total Voters]]</f>
        <v>0.55355746677091477</v>
      </c>
    </row>
    <row r="8287" spans="1:27" x14ac:dyDescent="0.35">
      <c r="A8287" s="8" t="s">
        <v>49</v>
      </c>
      <c r="B8287" s="17">
        <v>2006</v>
      </c>
      <c r="C8287" s="80" t="s">
        <v>82</v>
      </c>
      <c r="D8287" s="17"/>
      <c r="E8287" s="35" t="s">
        <v>74</v>
      </c>
      <c r="F8287" s="35" t="s">
        <v>78</v>
      </c>
      <c r="G8287" s="51" t="s">
        <v>65</v>
      </c>
      <c r="H8287" s="10">
        <v>3153</v>
      </c>
      <c r="I8287" s="10">
        <v>3068</v>
      </c>
      <c r="J8287" s="53">
        <v>6220.99</v>
      </c>
      <c r="K8287" s="55">
        <v>2349</v>
      </c>
      <c r="L8287" s="57">
        <v>2008</v>
      </c>
      <c r="M8287" s="57"/>
      <c r="N8287" s="59">
        <v>4357</v>
      </c>
      <c r="O8287" s="61">
        <v>1557</v>
      </c>
      <c r="P8287" s="10">
        <v>1402</v>
      </c>
      <c r="Q8287" s="10"/>
      <c r="R8287" s="11">
        <v>2959</v>
      </c>
      <c r="S8287" s="24">
        <f>Table1[[#This Row],[Female Voters]]/Table1[[#This Row],[Female Population]]</f>
        <v>0.74500475737392957</v>
      </c>
      <c r="T8287" s="24">
        <f>Table1[[#This Row],[Male Voters]]/Table1[[#This Row],[Male Population]]</f>
        <v>0.65449804432855285</v>
      </c>
      <c r="U8287" s="24">
        <f>Table1[[#This Row],[Total Voters]]/Table1[[#This Row],[Total Population]]</f>
        <v>0.70037084129696403</v>
      </c>
      <c r="V8287" s="24">
        <f>Table1[[#This Row],[Female Ballots]]/Table1[[#This Row],[Female Population]]</f>
        <v>0.49381541389153188</v>
      </c>
      <c r="W8287" s="24">
        <f>Table1[[#This Row],[Male Ballots]]/Table1[[#This Row],[Male Population]]</f>
        <v>0.45697522816166886</v>
      </c>
      <c r="X8287" s="24">
        <f>Table1[[#This Row],[Total Ballots]]/Table1[[#This Row],[Total Population]]</f>
        <v>0.4756477666737931</v>
      </c>
      <c r="Y8287" s="24">
        <f>Table1[[#This Row],[Female Ballots]]/Table1[[#This Row],[Female Voters]]</f>
        <v>0.66283524904214564</v>
      </c>
      <c r="Z8287" s="24">
        <f>Table1[[#This Row],[Male Ballots]]/Table1[[#This Row],[Male Voters]]</f>
        <v>0.69820717131474108</v>
      </c>
      <c r="AA8287" s="24">
        <f>Table1[[#This Row],[Total Ballots]]/Table1[[#This Row],[Total Voters]]</f>
        <v>0.67913702088593064</v>
      </c>
    </row>
    <row r="8288" spans="1:27" x14ac:dyDescent="0.35">
      <c r="A8288" s="8" t="s">
        <v>49</v>
      </c>
      <c r="B8288" s="17">
        <v>2006</v>
      </c>
      <c r="C8288" s="80" t="s">
        <v>82</v>
      </c>
      <c r="D8288" s="17"/>
      <c r="E8288" s="35" t="s">
        <v>74</v>
      </c>
      <c r="F8288" s="35" t="s">
        <v>78</v>
      </c>
      <c r="G8288" s="51" t="s">
        <v>66</v>
      </c>
      <c r="H8288" s="10">
        <v>2753.99</v>
      </c>
      <c r="I8288" s="10">
        <v>2855.99</v>
      </c>
      <c r="J8288" s="53">
        <v>5609.98</v>
      </c>
      <c r="K8288" s="55">
        <v>2228</v>
      </c>
      <c r="L8288" s="57">
        <v>2180</v>
      </c>
      <c r="M8288" s="57"/>
      <c r="N8288" s="59">
        <v>4408</v>
      </c>
      <c r="O8288" s="61">
        <v>1764</v>
      </c>
      <c r="P8288" s="10">
        <v>1784</v>
      </c>
      <c r="Q8288" s="10"/>
      <c r="R8288" s="11">
        <v>3548</v>
      </c>
      <c r="S8288" s="24">
        <f>Table1[[#This Row],[Female Voters]]/Table1[[#This Row],[Female Population]]</f>
        <v>0.80900802108940129</v>
      </c>
      <c r="T8288" s="24">
        <f>Table1[[#This Row],[Male Voters]]/Table1[[#This Row],[Male Population]]</f>
        <v>0.76330799477589217</v>
      </c>
      <c r="U8288" s="24">
        <f>Table1[[#This Row],[Total Voters]]/Table1[[#This Row],[Total Population]]</f>
        <v>0.78574255166685092</v>
      </c>
      <c r="V8288" s="24">
        <f>Table1[[#This Row],[Female Ballots]]/Table1[[#This Row],[Female Population]]</f>
        <v>0.64052520161656368</v>
      </c>
      <c r="W8288" s="24">
        <f>Table1[[#This Row],[Male Ballots]]/Table1[[#This Row],[Male Population]]</f>
        <v>0.6246520471010053</v>
      </c>
      <c r="X8288" s="24">
        <f>Table1[[#This Row],[Total Ballots]]/Table1[[#This Row],[Total Population]]</f>
        <v>0.63244432243965221</v>
      </c>
      <c r="Y8288" s="24">
        <f>Table1[[#This Row],[Female Ballots]]/Table1[[#This Row],[Female Voters]]</f>
        <v>0.79174147217235191</v>
      </c>
      <c r="Z8288" s="24">
        <f>Table1[[#This Row],[Male Ballots]]/Table1[[#This Row],[Male Voters]]</f>
        <v>0.81834862385321105</v>
      </c>
      <c r="AA8288" s="24">
        <f>Table1[[#This Row],[Total Ballots]]/Table1[[#This Row],[Total Voters]]</f>
        <v>0.8049001814882033</v>
      </c>
    </row>
    <row r="8289" spans="1:27" x14ac:dyDescent="0.35">
      <c r="A8289" s="8" t="s">
        <v>49</v>
      </c>
      <c r="B8289" s="17">
        <v>2006</v>
      </c>
      <c r="C8289" s="80" t="s">
        <v>82</v>
      </c>
      <c r="D8289" s="17"/>
      <c r="E8289" s="35" t="s">
        <v>74</v>
      </c>
      <c r="F8289" s="35" t="s">
        <v>78</v>
      </c>
      <c r="G8289" s="51" t="s">
        <v>67</v>
      </c>
      <c r="H8289" s="10">
        <v>3217.9700000000003</v>
      </c>
      <c r="I8289" s="10">
        <v>2976.98</v>
      </c>
      <c r="J8289" s="53">
        <v>6194.95</v>
      </c>
      <c r="K8289" s="55">
        <v>2521</v>
      </c>
      <c r="L8289" s="57">
        <v>2400</v>
      </c>
      <c r="M8289" s="57"/>
      <c r="N8289" s="59">
        <v>4921</v>
      </c>
      <c r="O8289" s="61">
        <v>2078</v>
      </c>
      <c r="P8289" s="10">
        <v>2014</v>
      </c>
      <c r="Q8289" s="10"/>
      <c r="R8289" s="11">
        <v>4092</v>
      </c>
      <c r="S8289" s="24">
        <f>Table1[[#This Row],[Female Voters]]/Table1[[#This Row],[Female Population]]</f>
        <v>0.78341314555449548</v>
      </c>
      <c r="T8289" s="24">
        <f>Table1[[#This Row],[Male Voters]]/Table1[[#This Row],[Male Population]]</f>
        <v>0.80618613494212255</v>
      </c>
      <c r="U8289" s="24">
        <f>Table1[[#This Row],[Total Voters]]/Table1[[#This Row],[Total Population]]</f>
        <v>0.79435669375862605</v>
      </c>
      <c r="V8289" s="24">
        <f>Table1[[#This Row],[Female Ballots]]/Table1[[#This Row],[Female Population]]</f>
        <v>0.64574871735908035</v>
      </c>
      <c r="W8289" s="24">
        <f>Table1[[#This Row],[Male Ballots]]/Table1[[#This Row],[Male Population]]</f>
        <v>0.67652453157226455</v>
      </c>
      <c r="X8289" s="24">
        <f>Table1[[#This Row],[Total Ballots]]/Table1[[#This Row],[Total Population]]</f>
        <v>0.6605380188702088</v>
      </c>
      <c r="Y8289" s="24">
        <f>Table1[[#This Row],[Female Ballots]]/Table1[[#This Row],[Female Voters]]</f>
        <v>0.82427608092026972</v>
      </c>
      <c r="Z8289" s="24">
        <f>Table1[[#This Row],[Male Ballots]]/Table1[[#This Row],[Male Voters]]</f>
        <v>0.83916666666666662</v>
      </c>
      <c r="AA8289" s="24">
        <f>Table1[[#This Row],[Total Ballots]]/Table1[[#This Row],[Total Voters]]</f>
        <v>0.83153830522251571</v>
      </c>
    </row>
    <row r="8290" spans="1:27" x14ac:dyDescent="0.35">
      <c r="A8290" s="8" t="s">
        <v>34</v>
      </c>
      <c r="B8290" s="17">
        <v>2006</v>
      </c>
      <c r="C8290" s="80" t="s">
        <v>82</v>
      </c>
      <c r="D8290" s="17"/>
      <c r="E8290" s="35" t="s">
        <v>74</v>
      </c>
      <c r="F8290" s="35" t="s">
        <v>78</v>
      </c>
      <c r="G8290" s="51" t="s">
        <v>79</v>
      </c>
      <c r="H8290" s="10">
        <v>8512</v>
      </c>
      <c r="I8290" s="10">
        <v>8309</v>
      </c>
      <c r="J8290" s="53">
        <v>16821</v>
      </c>
      <c r="K8290" s="55">
        <v>6511</v>
      </c>
      <c r="L8290" s="57">
        <v>5798</v>
      </c>
      <c r="M8290" s="57"/>
      <c r="N8290" s="59">
        <v>12309</v>
      </c>
      <c r="O8290" s="61">
        <v>4358</v>
      </c>
      <c r="P8290" s="10">
        <v>3928</v>
      </c>
      <c r="Q8290" s="10"/>
      <c r="R8290" s="11">
        <v>8286</v>
      </c>
      <c r="S8290" s="24">
        <f>Table1[[#This Row],[Female Voters]]/Table1[[#This Row],[Female Population]]</f>
        <v>0.76492011278195493</v>
      </c>
      <c r="T8290" s="24">
        <f>Table1[[#This Row],[Male Voters]]/Table1[[#This Row],[Male Population]]</f>
        <v>0.69779756890119149</v>
      </c>
      <c r="U8290" s="24">
        <f>Table1[[#This Row],[Total Voters]]/Table1[[#This Row],[Total Population]]</f>
        <v>0.73176386659532722</v>
      </c>
      <c r="V8290" s="24">
        <f>Table1[[#This Row],[Female Ballots]]/Table1[[#This Row],[Female Population]]</f>
        <v>0.51198308270676696</v>
      </c>
      <c r="W8290" s="24">
        <f>Table1[[#This Row],[Male Ballots]]/Table1[[#This Row],[Male Population]]</f>
        <v>0.47274040197376338</v>
      </c>
      <c r="X8290" s="24">
        <f>Table1[[#This Row],[Total Ballots]]/Table1[[#This Row],[Total Population]]</f>
        <v>0.49259853754235777</v>
      </c>
      <c r="Y8290" s="24">
        <f>Table1[[#This Row],[Female Ballots]]/Table1[[#This Row],[Female Voters]]</f>
        <v>0.6693288281369989</v>
      </c>
      <c r="Z8290" s="24">
        <f>Table1[[#This Row],[Male Ballots]]/Table1[[#This Row],[Male Voters]]</f>
        <v>0.67747499137633671</v>
      </c>
      <c r="AA8290" s="24">
        <f>Table1[[#This Row],[Total Ballots]]/Table1[[#This Row],[Total Voters]]</f>
        <v>0.67316597611503781</v>
      </c>
    </row>
    <row r="8291" spans="1:27" x14ac:dyDescent="0.35">
      <c r="A8291" s="8" t="s">
        <v>34</v>
      </c>
      <c r="B8291" s="17">
        <v>2006</v>
      </c>
      <c r="C8291" s="80" t="s">
        <v>82</v>
      </c>
      <c r="D8291" s="17"/>
      <c r="E8291" s="35" t="s">
        <v>74</v>
      </c>
      <c r="F8291" s="35" t="s">
        <v>78</v>
      </c>
      <c r="G8291" s="51" t="s">
        <v>62</v>
      </c>
      <c r="H8291" s="10">
        <v>622</v>
      </c>
      <c r="I8291" s="10">
        <v>729</v>
      </c>
      <c r="J8291" s="53">
        <v>1351</v>
      </c>
      <c r="K8291" s="55">
        <v>394</v>
      </c>
      <c r="L8291" s="57">
        <v>326</v>
      </c>
      <c r="M8291" s="57"/>
      <c r="N8291" s="59">
        <v>720</v>
      </c>
      <c r="O8291" s="61">
        <v>169</v>
      </c>
      <c r="P8291" s="10">
        <v>170</v>
      </c>
      <c r="Q8291" s="10"/>
      <c r="R8291" s="11">
        <v>339</v>
      </c>
      <c r="S8291" s="24">
        <f>Table1[[#This Row],[Female Voters]]/Table1[[#This Row],[Female Population]]</f>
        <v>0.63344051446945338</v>
      </c>
      <c r="T8291" s="24">
        <f>Table1[[#This Row],[Male Voters]]/Table1[[#This Row],[Male Population]]</f>
        <v>0.44718792866941015</v>
      </c>
      <c r="U8291" s="24">
        <f>Table1[[#This Row],[Total Voters]]/Table1[[#This Row],[Total Population]]</f>
        <v>0.53293856402664697</v>
      </c>
      <c r="V8291" s="24">
        <f>Table1[[#This Row],[Female Ballots]]/Table1[[#This Row],[Female Population]]</f>
        <v>0.27170418006430869</v>
      </c>
      <c r="W8291" s="24">
        <f>Table1[[#This Row],[Male Ballots]]/Table1[[#This Row],[Male Population]]</f>
        <v>0.23319615912208505</v>
      </c>
      <c r="X8291" s="24">
        <f>Table1[[#This Row],[Total Ballots]]/Table1[[#This Row],[Total Population]]</f>
        <v>0.25092524056254628</v>
      </c>
      <c r="Y8291" s="24">
        <f>Table1[[#This Row],[Female Ballots]]/Table1[[#This Row],[Female Voters]]</f>
        <v>0.42893401015228427</v>
      </c>
      <c r="Z8291" s="24">
        <f>Table1[[#This Row],[Male Ballots]]/Table1[[#This Row],[Male Voters]]</f>
        <v>0.5214723926380368</v>
      </c>
      <c r="AA8291" s="24">
        <f>Table1[[#This Row],[Total Ballots]]/Table1[[#This Row],[Total Voters]]</f>
        <v>0.47083333333333333</v>
      </c>
    </row>
    <row r="8292" spans="1:27" x14ac:dyDescent="0.35">
      <c r="A8292" s="8" t="s">
        <v>34</v>
      </c>
      <c r="B8292" s="17">
        <v>2006</v>
      </c>
      <c r="C8292" s="80" t="s">
        <v>82</v>
      </c>
      <c r="D8292" s="17"/>
      <c r="E8292" s="35" t="s">
        <v>74</v>
      </c>
      <c r="F8292" s="35" t="s">
        <v>78</v>
      </c>
      <c r="G8292" s="51" t="s">
        <v>63</v>
      </c>
      <c r="H8292" s="10">
        <v>829</v>
      </c>
      <c r="I8292" s="10">
        <v>905</v>
      </c>
      <c r="J8292" s="53">
        <v>1734</v>
      </c>
      <c r="K8292" s="55">
        <v>464</v>
      </c>
      <c r="L8292" s="57">
        <v>481</v>
      </c>
      <c r="M8292" s="57"/>
      <c r="N8292" s="59">
        <v>945</v>
      </c>
      <c r="O8292" s="61">
        <v>216</v>
      </c>
      <c r="P8292" s="10">
        <v>210</v>
      </c>
      <c r="Q8292" s="10"/>
      <c r="R8292" s="11">
        <v>426</v>
      </c>
      <c r="S8292" s="24">
        <f>Table1[[#This Row],[Female Voters]]/Table1[[#This Row],[Female Population]]</f>
        <v>0.55971049457177324</v>
      </c>
      <c r="T8292" s="24">
        <f>Table1[[#This Row],[Male Voters]]/Table1[[#This Row],[Male Population]]</f>
        <v>0.53149171270718232</v>
      </c>
      <c r="U8292" s="24">
        <f>Table1[[#This Row],[Total Voters]]/Table1[[#This Row],[Total Population]]</f>
        <v>0.54498269896193774</v>
      </c>
      <c r="V8292" s="24">
        <f>Table1[[#This Row],[Female Ballots]]/Table1[[#This Row],[Female Population]]</f>
        <v>0.26055488540410132</v>
      </c>
      <c r="W8292" s="24">
        <f>Table1[[#This Row],[Male Ballots]]/Table1[[#This Row],[Male Population]]</f>
        <v>0.23204419889502761</v>
      </c>
      <c r="X8292" s="24">
        <f>Table1[[#This Row],[Total Ballots]]/Table1[[#This Row],[Total Population]]</f>
        <v>0.24567474048442905</v>
      </c>
      <c r="Y8292" s="24">
        <f>Table1[[#This Row],[Female Ballots]]/Table1[[#This Row],[Female Voters]]</f>
        <v>0.46551724137931033</v>
      </c>
      <c r="Z8292" s="24">
        <f>Table1[[#This Row],[Male Ballots]]/Table1[[#This Row],[Male Voters]]</f>
        <v>0.43659043659043661</v>
      </c>
      <c r="AA8292" s="24">
        <f>Table1[[#This Row],[Total Ballots]]/Table1[[#This Row],[Total Voters]]</f>
        <v>0.4507936507936508</v>
      </c>
    </row>
    <row r="8293" spans="1:27" x14ac:dyDescent="0.35">
      <c r="A8293" s="8" t="s">
        <v>34</v>
      </c>
      <c r="B8293" s="17">
        <v>2006</v>
      </c>
      <c r="C8293" s="80" t="s">
        <v>82</v>
      </c>
      <c r="D8293" s="17"/>
      <c r="E8293" s="35" t="s">
        <v>74</v>
      </c>
      <c r="F8293" s="35" t="s">
        <v>78</v>
      </c>
      <c r="G8293" s="51" t="s">
        <v>64</v>
      </c>
      <c r="H8293" s="10">
        <v>1176</v>
      </c>
      <c r="I8293" s="10">
        <v>1140</v>
      </c>
      <c r="J8293" s="53">
        <v>2316</v>
      </c>
      <c r="K8293" s="55">
        <v>686</v>
      </c>
      <c r="L8293" s="57">
        <v>623</v>
      </c>
      <c r="M8293" s="57"/>
      <c r="N8293" s="59">
        <v>1309</v>
      </c>
      <c r="O8293" s="61">
        <v>403</v>
      </c>
      <c r="P8293" s="10">
        <v>351</v>
      </c>
      <c r="Q8293" s="10"/>
      <c r="R8293" s="11">
        <v>754</v>
      </c>
      <c r="S8293" s="24">
        <f>Table1[[#This Row],[Female Voters]]/Table1[[#This Row],[Female Population]]</f>
        <v>0.58333333333333337</v>
      </c>
      <c r="T8293" s="24">
        <f>Table1[[#This Row],[Male Voters]]/Table1[[#This Row],[Male Population]]</f>
        <v>0.54649122807017547</v>
      </c>
      <c r="U8293" s="24">
        <f>Table1[[#This Row],[Total Voters]]/Table1[[#This Row],[Total Population]]</f>
        <v>0.56519861830742657</v>
      </c>
      <c r="V8293" s="24">
        <f>Table1[[#This Row],[Female Ballots]]/Table1[[#This Row],[Female Population]]</f>
        <v>0.34268707482993199</v>
      </c>
      <c r="W8293" s="24">
        <f>Table1[[#This Row],[Male Ballots]]/Table1[[#This Row],[Male Population]]</f>
        <v>0.30789473684210528</v>
      </c>
      <c r="X8293" s="24">
        <f>Table1[[#This Row],[Total Ballots]]/Table1[[#This Row],[Total Population]]</f>
        <v>0.32556131260794474</v>
      </c>
      <c r="Y8293" s="24">
        <f>Table1[[#This Row],[Female Ballots]]/Table1[[#This Row],[Female Voters]]</f>
        <v>0.58746355685131191</v>
      </c>
      <c r="Z8293" s="24">
        <f>Table1[[#This Row],[Male Ballots]]/Table1[[#This Row],[Male Voters]]</f>
        <v>0.5634028892455859</v>
      </c>
      <c r="AA8293" s="24">
        <f>Table1[[#This Row],[Total Ballots]]/Table1[[#This Row],[Total Voters]]</f>
        <v>0.5760122230710466</v>
      </c>
    </row>
    <row r="8294" spans="1:27" x14ac:dyDescent="0.35">
      <c r="A8294" s="8" t="s">
        <v>34</v>
      </c>
      <c r="B8294" s="17">
        <v>2006</v>
      </c>
      <c r="C8294" s="80" t="s">
        <v>82</v>
      </c>
      <c r="D8294" s="17"/>
      <c r="E8294" s="35" t="s">
        <v>74</v>
      </c>
      <c r="F8294" s="35" t="s">
        <v>78</v>
      </c>
      <c r="G8294" s="51" t="s">
        <v>65</v>
      </c>
      <c r="H8294" s="10">
        <v>1581</v>
      </c>
      <c r="I8294" s="10">
        <v>1564</v>
      </c>
      <c r="J8294" s="53">
        <v>3145</v>
      </c>
      <c r="K8294" s="55">
        <v>1262</v>
      </c>
      <c r="L8294" s="57">
        <v>1007</v>
      </c>
      <c r="M8294" s="57"/>
      <c r="N8294" s="59">
        <v>2269</v>
      </c>
      <c r="O8294" s="61">
        <v>806</v>
      </c>
      <c r="P8294" s="10">
        <v>654</v>
      </c>
      <c r="Q8294" s="10"/>
      <c r="R8294" s="11">
        <v>1460</v>
      </c>
      <c r="S8294" s="24">
        <f>Table1[[#This Row],[Female Voters]]/Table1[[#This Row],[Female Population]]</f>
        <v>0.79822896900695761</v>
      </c>
      <c r="T8294" s="24">
        <f>Table1[[#This Row],[Male Voters]]/Table1[[#This Row],[Male Population]]</f>
        <v>0.64386189258312021</v>
      </c>
      <c r="U8294" s="24">
        <f>Table1[[#This Row],[Total Voters]]/Table1[[#This Row],[Total Population]]</f>
        <v>0.72146263910969788</v>
      </c>
      <c r="V8294" s="24">
        <f>Table1[[#This Row],[Female Ballots]]/Table1[[#This Row],[Female Population]]</f>
        <v>0.50980392156862742</v>
      </c>
      <c r="W8294" s="24">
        <f>Table1[[#This Row],[Male Ballots]]/Table1[[#This Row],[Male Population]]</f>
        <v>0.41815856777493604</v>
      </c>
      <c r="X8294" s="24">
        <f>Table1[[#This Row],[Total Ballots]]/Table1[[#This Row],[Total Population]]</f>
        <v>0.46422893481717009</v>
      </c>
      <c r="Y8294" s="24">
        <f>Table1[[#This Row],[Female Ballots]]/Table1[[#This Row],[Female Voters]]</f>
        <v>0.63866877971473845</v>
      </c>
      <c r="Z8294" s="24">
        <f>Table1[[#This Row],[Male Ballots]]/Table1[[#This Row],[Male Voters]]</f>
        <v>0.64945382323733858</v>
      </c>
      <c r="AA8294" s="24">
        <f>Table1[[#This Row],[Total Ballots]]/Table1[[#This Row],[Total Voters]]</f>
        <v>0.64345526663728514</v>
      </c>
    </row>
    <row r="8295" spans="1:27" x14ac:dyDescent="0.35">
      <c r="A8295" s="8" t="s">
        <v>34</v>
      </c>
      <c r="B8295" s="17">
        <v>2006</v>
      </c>
      <c r="C8295" s="80" t="s">
        <v>82</v>
      </c>
      <c r="D8295" s="17"/>
      <c r="E8295" s="35" t="s">
        <v>74</v>
      </c>
      <c r="F8295" s="35" t="s">
        <v>78</v>
      </c>
      <c r="G8295" s="51" t="s">
        <v>66</v>
      </c>
      <c r="H8295" s="10">
        <v>1800</v>
      </c>
      <c r="I8295" s="10">
        <v>1684</v>
      </c>
      <c r="J8295" s="53">
        <v>3484</v>
      </c>
      <c r="K8295" s="55">
        <v>1532</v>
      </c>
      <c r="L8295" s="57">
        <v>1360</v>
      </c>
      <c r="M8295" s="57"/>
      <c r="N8295" s="59">
        <v>2892</v>
      </c>
      <c r="O8295" s="61">
        <v>1058</v>
      </c>
      <c r="P8295" s="10">
        <v>951</v>
      </c>
      <c r="Q8295" s="10"/>
      <c r="R8295" s="11">
        <v>2009</v>
      </c>
      <c r="S8295" s="24">
        <f>Table1[[#This Row],[Female Voters]]/Table1[[#This Row],[Female Population]]</f>
        <v>0.85111111111111115</v>
      </c>
      <c r="T8295" s="24">
        <f>Table1[[#This Row],[Male Voters]]/Table1[[#This Row],[Male Population]]</f>
        <v>0.80760095011876487</v>
      </c>
      <c r="U8295" s="24">
        <f>Table1[[#This Row],[Total Voters]]/Table1[[#This Row],[Total Population]]</f>
        <v>0.8300803673938002</v>
      </c>
      <c r="V8295" s="24">
        <f>Table1[[#This Row],[Female Ballots]]/Table1[[#This Row],[Female Population]]</f>
        <v>0.58777777777777773</v>
      </c>
      <c r="W8295" s="24">
        <f>Table1[[#This Row],[Male Ballots]]/Table1[[#This Row],[Male Population]]</f>
        <v>0.56472684085510694</v>
      </c>
      <c r="X8295" s="24">
        <f>Table1[[#This Row],[Total Ballots]]/Table1[[#This Row],[Total Population]]</f>
        <v>0.57663605051664757</v>
      </c>
      <c r="Y8295" s="24">
        <f>Table1[[#This Row],[Female Ballots]]/Table1[[#This Row],[Female Voters]]</f>
        <v>0.69060052219321144</v>
      </c>
      <c r="Z8295" s="24">
        <f>Table1[[#This Row],[Male Ballots]]/Table1[[#This Row],[Male Voters]]</f>
        <v>0.6992647058823529</v>
      </c>
      <c r="AA8295" s="24">
        <f>Table1[[#This Row],[Total Ballots]]/Table1[[#This Row],[Total Voters]]</f>
        <v>0.69467496542185336</v>
      </c>
    </row>
    <row r="8296" spans="1:27" x14ac:dyDescent="0.35">
      <c r="A8296" s="8" t="s">
        <v>34</v>
      </c>
      <c r="B8296" s="17">
        <v>2006</v>
      </c>
      <c r="C8296" s="80" t="s">
        <v>82</v>
      </c>
      <c r="D8296" s="17"/>
      <c r="E8296" s="35" t="s">
        <v>74</v>
      </c>
      <c r="F8296" s="35" t="s">
        <v>78</v>
      </c>
      <c r="G8296" s="51" t="s">
        <v>67</v>
      </c>
      <c r="H8296" s="10">
        <v>2504</v>
      </c>
      <c r="I8296" s="10">
        <v>2287</v>
      </c>
      <c r="J8296" s="53">
        <v>4791</v>
      </c>
      <c r="K8296" s="55">
        <v>2173</v>
      </c>
      <c r="L8296" s="57">
        <v>2001</v>
      </c>
      <c r="M8296" s="57"/>
      <c r="N8296" s="59">
        <v>4174</v>
      </c>
      <c r="O8296" s="61">
        <v>1706</v>
      </c>
      <c r="P8296" s="10">
        <v>1592</v>
      </c>
      <c r="Q8296" s="10"/>
      <c r="R8296" s="11">
        <v>3298</v>
      </c>
      <c r="S8296" s="24">
        <f>Table1[[#This Row],[Female Voters]]/Table1[[#This Row],[Female Population]]</f>
        <v>0.86781150159744413</v>
      </c>
      <c r="T8296" s="24">
        <f>Table1[[#This Row],[Male Voters]]/Table1[[#This Row],[Male Population]]</f>
        <v>0.87494534324442497</v>
      </c>
      <c r="U8296" s="24">
        <f>Table1[[#This Row],[Total Voters]]/Table1[[#This Row],[Total Population]]</f>
        <v>0.87121686495512418</v>
      </c>
      <c r="V8296" s="24">
        <f>Table1[[#This Row],[Female Ballots]]/Table1[[#This Row],[Female Population]]</f>
        <v>0.68130990415335468</v>
      </c>
      <c r="W8296" s="24">
        <f>Table1[[#This Row],[Male Ballots]]/Table1[[#This Row],[Male Population]]</f>
        <v>0.69610843900306074</v>
      </c>
      <c r="X8296" s="24">
        <f>Table1[[#This Row],[Total Ballots]]/Table1[[#This Row],[Total Population]]</f>
        <v>0.68837403464829894</v>
      </c>
      <c r="Y8296" s="24">
        <f>Table1[[#This Row],[Female Ballots]]/Table1[[#This Row],[Female Voters]]</f>
        <v>0.7850897376898297</v>
      </c>
      <c r="Z8296" s="24">
        <f>Table1[[#This Row],[Male Ballots]]/Table1[[#This Row],[Male Voters]]</f>
        <v>0.79560219890054973</v>
      </c>
      <c r="AA8296" s="24">
        <f>Table1[[#This Row],[Total Ballots]]/Table1[[#This Row],[Total Voters]]</f>
        <v>0.79012937230474367</v>
      </c>
    </row>
    <row r="8297" spans="1:27" x14ac:dyDescent="0.35">
      <c r="A8297" s="8" t="s">
        <v>31</v>
      </c>
      <c r="B8297" s="17">
        <v>2006</v>
      </c>
      <c r="C8297" s="80" t="s">
        <v>82</v>
      </c>
      <c r="D8297" s="17"/>
      <c r="E8297" s="35" t="s">
        <v>73</v>
      </c>
      <c r="F8297" s="35" t="s">
        <v>78</v>
      </c>
      <c r="G8297" s="51" t="s">
        <v>79</v>
      </c>
      <c r="H8297" s="10">
        <v>4755</v>
      </c>
      <c r="I8297" s="10">
        <v>4824</v>
      </c>
      <c r="J8297" s="53">
        <v>9579</v>
      </c>
      <c r="K8297" s="55">
        <v>3794</v>
      </c>
      <c r="L8297" s="57">
        <v>3486</v>
      </c>
      <c r="M8297" s="57">
        <v>6</v>
      </c>
      <c r="N8297" s="59">
        <v>7286</v>
      </c>
      <c r="O8297" s="61">
        <v>687</v>
      </c>
      <c r="P8297" s="10">
        <v>630</v>
      </c>
      <c r="Q8297" s="10">
        <v>4</v>
      </c>
      <c r="R8297" s="11">
        <v>1321</v>
      </c>
      <c r="S8297" s="24">
        <f>Table1[[#This Row],[Female Voters]]/Table1[[#This Row],[Female Population]]</f>
        <v>0.79789695057833854</v>
      </c>
      <c r="T8297" s="24">
        <f>Table1[[#This Row],[Male Voters]]/Table1[[#This Row],[Male Population]]</f>
        <v>0.72263681592039797</v>
      </c>
      <c r="U8297" s="24">
        <f>Table1[[#This Row],[Total Voters]]/Table1[[#This Row],[Total Population]]</f>
        <v>0.76062219438354739</v>
      </c>
      <c r="V8297" s="24">
        <f>Table1[[#This Row],[Female Ballots]]/Table1[[#This Row],[Female Population]]</f>
        <v>0.1444794952681388</v>
      </c>
      <c r="W8297" s="24">
        <f>Table1[[#This Row],[Male Ballots]]/Table1[[#This Row],[Male Population]]</f>
        <v>0.13059701492537312</v>
      </c>
      <c r="X8297" s="24">
        <f>Table1[[#This Row],[Total Ballots]]/Table1[[#This Row],[Total Population]]</f>
        <v>0.13790583568222153</v>
      </c>
      <c r="Y8297" s="24">
        <f>Table1[[#This Row],[Female Ballots]]/Table1[[#This Row],[Female Voters]]</f>
        <v>0.18107538218239325</v>
      </c>
      <c r="Z8297" s="24">
        <f>Table1[[#This Row],[Male Ballots]]/Table1[[#This Row],[Male Voters]]</f>
        <v>0.18072289156626506</v>
      </c>
      <c r="AA8297" s="24">
        <f>Table1[[#This Row],[Total Ballots]]/Table1[[#This Row],[Total Voters]]</f>
        <v>0.18130661542684601</v>
      </c>
    </row>
    <row r="8298" spans="1:27" x14ac:dyDescent="0.35">
      <c r="A8298" s="8" t="s">
        <v>31</v>
      </c>
      <c r="B8298" s="17">
        <v>2006</v>
      </c>
      <c r="C8298" s="80" t="s">
        <v>82</v>
      </c>
      <c r="D8298" s="17"/>
      <c r="E8298" s="35" t="s">
        <v>73</v>
      </c>
      <c r="F8298" s="35" t="s">
        <v>78</v>
      </c>
      <c r="G8298" s="51" t="s">
        <v>62</v>
      </c>
      <c r="H8298" s="10">
        <v>346</v>
      </c>
      <c r="I8298" s="10">
        <v>389</v>
      </c>
      <c r="J8298" s="53">
        <v>735</v>
      </c>
      <c r="K8298" s="55">
        <v>257</v>
      </c>
      <c r="L8298" s="57">
        <v>207</v>
      </c>
      <c r="M8298" s="57">
        <v>2</v>
      </c>
      <c r="N8298" s="59">
        <v>466</v>
      </c>
      <c r="O8298" s="61">
        <v>53</v>
      </c>
      <c r="P8298" s="10">
        <v>41</v>
      </c>
      <c r="Q8298" s="10">
        <v>1</v>
      </c>
      <c r="R8298" s="11">
        <v>95</v>
      </c>
      <c r="S8298" s="24">
        <f>Table1[[#This Row],[Female Voters]]/Table1[[#This Row],[Female Population]]</f>
        <v>0.74277456647398843</v>
      </c>
      <c r="T8298" s="24">
        <f>Table1[[#This Row],[Male Voters]]/Table1[[#This Row],[Male Population]]</f>
        <v>0.53213367609254503</v>
      </c>
      <c r="U8298" s="24">
        <f>Table1[[#This Row],[Total Voters]]/Table1[[#This Row],[Total Population]]</f>
        <v>0.63401360544217689</v>
      </c>
      <c r="V8298" s="24">
        <f>Table1[[#This Row],[Female Ballots]]/Table1[[#This Row],[Female Population]]</f>
        <v>0.15317919075144509</v>
      </c>
      <c r="W8298" s="24">
        <f>Table1[[#This Row],[Male Ballots]]/Table1[[#This Row],[Male Population]]</f>
        <v>0.10539845758354756</v>
      </c>
      <c r="X8298" s="24">
        <f>Table1[[#This Row],[Total Ballots]]/Table1[[#This Row],[Total Population]]</f>
        <v>0.12925170068027211</v>
      </c>
      <c r="Y8298" s="24">
        <f>Table1[[#This Row],[Female Ballots]]/Table1[[#This Row],[Female Voters]]</f>
        <v>0.20622568093385213</v>
      </c>
      <c r="Z8298" s="24">
        <f>Table1[[#This Row],[Male Ballots]]/Table1[[#This Row],[Male Voters]]</f>
        <v>0.19806763285024154</v>
      </c>
      <c r="AA8298" s="24">
        <f>Table1[[#This Row],[Total Ballots]]/Table1[[#This Row],[Total Voters]]</f>
        <v>0.20386266094420602</v>
      </c>
    </row>
    <row r="8299" spans="1:27" x14ac:dyDescent="0.35">
      <c r="A8299" s="8" t="s">
        <v>31</v>
      </c>
      <c r="B8299" s="17">
        <v>2006</v>
      </c>
      <c r="C8299" s="80" t="s">
        <v>82</v>
      </c>
      <c r="D8299" s="17"/>
      <c r="E8299" s="35" t="s">
        <v>73</v>
      </c>
      <c r="F8299" s="35" t="s">
        <v>78</v>
      </c>
      <c r="G8299" s="51" t="s">
        <v>63</v>
      </c>
      <c r="H8299" s="10">
        <v>507</v>
      </c>
      <c r="I8299" s="10">
        <v>458</v>
      </c>
      <c r="J8299" s="53">
        <v>965</v>
      </c>
      <c r="K8299" s="55">
        <v>352</v>
      </c>
      <c r="L8299" s="57">
        <v>306</v>
      </c>
      <c r="M8299" s="57"/>
      <c r="N8299" s="59">
        <v>658</v>
      </c>
      <c r="O8299" s="61">
        <v>82</v>
      </c>
      <c r="P8299" s="10">
        <v>69</v>
      </c>
      <c r="Q8299" s="10"/>
      <c r="R8299" s="11">
        <v>151</v>
      </c>
      <c r="S8299" s="24">
        <f>Table1[[#This Row],[Female Voters]]/Table1[[#This Row],[Female Population]]</f>
        <v>0.6942800788954635</v>
      </c>
      <c r="T8299" s="24">
        <f>Table1[[#This Row],[Male Voters]]/Table1[[#This Row],[Male Population]]</f>
        <v>0.66812227074235808</v>
      </c>
      <c r="U8299" s="24">
        <f>Table1[[#This Row],[Total Voters]]/Table1[[#This Row],[Total Population]]</f>
        <v>0.68186528497409327</v>
      </c>
      <c r="V8299" s="24">
        <f>Table1[[#This Row],[Female Ballots]]/Table1[[#This Row],[Female Population]]</f>
        <v>0.16173570019723865</v>
      </c>
      <c r="W8299" s="24">
        <f>Table1[[#This Row],[Male Ballots]]/Table1[[#This Row],[Male Population]]</f>
        <v>0.15065502183406113</v>
      </c>
      <c r="X8299" s="24">
        <f>Table1[[#This Row],[Total Ballots]]/Table1[[#This Row],[Total Population]]</f>
        <v>0.15647668393782382</v>
      </c>
      <c r="Y8299" s="24">
        <f>Table1[[#This Row],[Female Ballots]]/Table1[[#This Row],[Female Voters]]</f>
        <v>0.23295454545454544</v>
      </c>
      <c r="Z8299" s="24">
        <f>Table1[[#This Row],[Male Ballots]]/Table1[[#This Row],[Male Voters]]</f>
        <v>0.22549019607843138</v>
      </c>
      <c r="AA8299" s="24">
        <f>Table1[[#This Row],[Total Ballots]]/Table1[[#This Row],[Total Voters]]</f>
        <v>0.22948328267477203</v>
      </c>
    </row>
    <row r="8300" spans="1:27" x14ac:dyDescent="0.35">
      <c r="A8300" s="8" t="s">
        <v>31</v>
      </c>
      <c r="B8300" s="17">
        <v>2006</v>
      </c>
      <c r="C8300" s="80" t="s">
        <v>82</v>
      </c>
      <c r="D8300" s="17"/>
      <c r="E8300" s="35" t="s">
        <v>73</v>
      </c>
      <c r="F8300" s="35" t="s">
        <v>78</v>
      </c>
      <c r="G8300" s="51" t="s">
        <v>64</v>
      </c>
      <c r="H8300" s="10">
        <v>792</v>
      </c>
      <c r="I8300" s="10">
        <v>783</v>
      </c>
      <c r="J8300" s="53">
        <v>1575</v>
      </c>
      <c r="K8300" s="55">
        <v>547</v>
      </c>
      <c r="L8300" s="57">
        <v>439</v>
      </c>
      <c r="M8300" s="57"/>
      <c r="N8300" s="59">
        <v>986</v>
      </c>
      <c r="O8300" s="61">
        <v>96</v>
      </c>
      <c r="P8300" s="10">
        <v>90</v>
      </c>
      <c r="Q8300" s="10"/>
      <c r="R8300" s="11">
        <v>186</v>
      </c>
      <c r="S8300" s="24">
        <f>Table1[[#This Row],[Female Voters]]/Table1[[#This Row],[Female Population]]</f>
        <v>0.69065656565656564</v>
      </c>
      <c r="T8300" s="24">
        <f>Table1[[#This Row],[Male Voters]]/Table1[[#This Row],[Male Population]]</f>
        <v>0.56066411238825031</v>
      </c>
      <c r="U8300" s="24">
        <f>Table1[[#This Row],[Total Voters]]/Table1[[#This Row],[Total Population]]</f>
        <v>0.62603174603174605</v>
      </c>
      <c r="V8300" s="24">
        <f>Table1[[#This Row],[Female Ballots]]/Table1[[#This Row],[Female Population]]</f>
        <v>0.12121212121212122</v>
      </c>
      <c r="W8300" s="24">
        <f>Table1[[#This Row],[Male Ballots]]/Table1[[#This Row],[Male Population]]</f>
        <v>0.11494252873563218</v>
      </c>
      <c r="X8300" s="24">
        <f>Table1[[#This Row],[Total Ballots]]/Table1[[#This Row],[Total Population]]</f>
        <v>0.1180952380952381</v>
      </c>
      <c r="Y8300" s="24">
        <f>Table1[[#This Row],[Female Ballots]]/Table1[[#This Row],[Female Voters]]</f>
        <v>0.17550274223034734</v>
      </c>
      <c r="Z8300" s="24">
        <f>Table1[[#This Row],[Male Ballots]]/Table1[[#This Row],[Male Voters]]</f>
        <v>0.20501138952164008</v>
      </c>
      <c r="AA8300" s="24">
        <f>Table1[[#This Row],[Total Ballots]]/Table1[[#This Row],[Total Voters]]</f>
        <v>0.18864097363083165</v>
      </c>
    </row>
    <row r="8301" spans="1:27" x14ac:dyDescent="0.35">
      <c r="A8301" s="8" t="s">
        <v>31</v>
      </c>
      <c r="B8301" s="17">
        <v>2006</v>
      </c>
      <c r="C8301" s="80" t="s">
        <v>82</v>
      </c>
      <c r="D8301" s="17"/>
      <c r="E8301" s="35" t="s">
        <v>73</v>
      </c>
      <c r="F8301" s="35" t="s">
        <v>78</v>
      </c>
      <c r="G8301" s="51" t="s">
        <v>65</v>
      </c>
      <c r="H8301" s="10">
        <v>1080</v>
      </c>
      <c r="I8301" s="10">
        <v>1093</v>
      </c>
      <c r="J8301" s="53">
        <v>2173</v>
      </c>
      <c r="K8301" s="55">
        <v>895</v>
      </c>
      <c r="L8301" s="57">
        <v>777</v>
      </c>
      <c r="M8301" s="57"/>
      <c r="N8301" s="59">
        <v>1672</v>
      </c>
      <c r="O8301" s="61">
        <v>159</v>
      </c>
      <c r="P8301" s="10">
        <v>111</v>
      </c>
      <c r="Q8301" s="10"/>
      <c r="R8301" s="11">
        <v>270</v>
      </c>
      <c r="S8301" s="24">
        <f>Table1[[#This Row],[Female Voters]]/Table1[[#This Row],[Female Population]]</f>
        <v>0.82870370370370372</v>
      </c>
      <c r="T8301" s="24">
        <f>Table1[[#This Row],[Male Voters]]/Table1[[#This Row],[Male Population]]</f>
        <v>0.71088746569075933</v>
      </c>
      <c r="U8301" s="24">
        <f>Table1[[#This Row],[Total Voters]]/Table1[[#This Row],[Total Population]]</f>
        <v>0.76944316612977448</v>
      </c>
      <c r="V8301" s="24">
        <f>Table1[[#This Row],[Female Ballots]]/Table1[[#This Row],[Female Population]]</f>
        <v>0.14722222222222223</v>
      </c>
      <c r="W8301" s="24">
        <f>Table1[[#This Row],[Male Ballots]]/Table1[[#This Row],[Male Population]]</f>
        <v>0.10155535224153706</v>
      </c>
      <c r="X8301" s="24">
        <f>Table1[[#This Row],[Total Ballots]]/Table1[[#This Row],[Total Population]]</f>
        <v>0.12425218591808559</v>
      </c>
      <c r="Y8301" s="24">
        <f>Table1[[#This Row],[Female Ballots]]/Table1[[#This Row],[Female Voters]]</f>
        <v>0.17765363128491621</v>
      </c>
      <c r="Z8301" s="24">
        <f>Table1[[#This Row],[Male Ballots]]/Table1[[#This Row],[Male Voters]]</f>
        <v>0.14285714285714285</v>
      </c>
      <c r="AA8301" s="24">
        <f>Table1[[#This Row],[Total Ballots]]/Table1[[#This Row],[Total Voters]]</f>
        <v>0.16148325358851676</v>
      </c>
    </row>
    <row r="8302" spans="1:27" x14ac:dyDescent="0.35">
      <c r="A8302" s="8" t="s">
        <v>31</v>
      </c>
      <c r="B8302" s="17">
        <v>2006</v>
      </c>
      <c r="C8302" s="80" t="s">
        <v>82</v>
      </c>
      <c r="D8302" s="17"/>
      <c r="E8302" s="35" t="s">
        <v>73</v>
      </c>
      <c r="F8302" s="35" t="s">
        <v>78</v>
      </c>
      <c r="G8302" s="51" t="s">
        <v>66</v>
      </c>
      <c r="H8302" s="10">
        <v>967</v>
      </c>
      <c r="I8302" s="10">
        <v>1081</v>
      </c>
      <c r="J8302" s="53">
        <v>2048</v>
      </c>
      <c r="K8302" s="55">
        <v>886</v>
      </c>
      <c r="L8302" s="57">
        <v>862</v>
      </c>
      <c r="M8302" s="57">
        <v>2</v>
      </c>
      <c r="N8302" s="59">
        <v>1750</v>
      </c>
      <c r="O8302" s="61">
        <v>130</v>
      </c>
      <c r="P8302" s="10">
        <v>132</v>
      </c>
      <c r="Q8302" s="10">
        <v>2</v>
      </c>
      <c r="R8302" s="11">
        <v>264</v>
      </c>
      <c r="S8302" s="24">
        <f>Table1[[#This Row],[Female Voters]]/Table1[[#This Row],[Female Population]]</f>
        <v>0.91623578076525336</v>
      </c>
      <c r="T8302" s="24">
        <f>Table1[[#This Row],[Male Voters]]/Table1[[#This Row],[Male Population]]</f>
        <v>0.79740980573543019</v>
      </c>
      <c r="U8302" s="24">
        <f>Table1[[#This Row],[Total Voters]]/Table1[[#This Row],[Total Population]]</f>
        <v>0.8544921875</v>
      </c>
      <c r="V8302" s="24">
        <f>Table1[[#This Row],[Female Ballots]]/Table1[[#This Row],[Female Population]]</f>
        <v>0.13443640124095141</v>
      </c>
      <c r="W8302" s="24">
        <f>Table1[[#This Row],[Male Ballots]]/Table1[[#This Row],[Male Population]]</f>
        <v>0.12210915818686402</v>
      </c>
      <c r="X8302" s="24">
        <f>Table1[[#This Row],[Total Ballots]]/Table1[[#This Row],[Total Population]]</f>
        <v>0.12890625</v>
      </c>
      <c r="Y8302" s="24">
        <f>Table1[[#This Row],[Female Ballots]]/Table1[[#This Row],[Female Voters]]</f>
        <v>0.14672686230248308</v>
      </c>
      <c r="Z8302" s="24">
        <f>Table1[[#This Row],[Male Ballots]]/Table1[[#This Row],[Male Voters]]</f>
        <v>0.1531322505800464</v>
      </c>
      <c r="AA8302" s="24">
        <f>Table1[[#This Row],[Total Ballots]]/Table1[[#This Row],[Total Voters]]</f>
        <v>0.15085714285714286</v>
      </c>
    </row>
    <row r="8303" spans="1:27" x14ac:dyDescent="0.35">
      <c r="A8303" s="8" t="s">
        <v>31</v>
      </c>
      <c r="B8303" s="17">
        <v>2006</v>
      </c>
      <c r="C8303" s="80" t="s">
        <v>82</v>
      </c>
      <c r="D8303" s="17"/>
      <c r="E8303" s="35" t="s">
        <v>73</v>
      </c>
      <c r="F8303" s="35" t="s">
        <v>78</v>
      </c>
      <c r="G8303" s="51" t="s">
        <v>67</v>
      </c>
      <c r="H8303" s="10">
        <v>1063</v>
      </c>
      <c r="I8303" s="10">
        <v>1020</v>
      </c>
      <c r="J8303" s="53">
        <v>2083</v>
      </c>
      <c r="K8303" s="55">
        <v>857</v>
      </c>
      <c r="L8303" s="57">
        <v>895</v>
      </c>
      <c r="M8303" s="57">
        <v>2</v>
      </c>
      <c r="N8303" s="59">
        <v>1754</v>
      </c>
      <c r="O8303" s="61">
        <v>167</v>
      </c>
      <c r="P8303" s="10">
        <v>187</v>
      </c>
      <c r="Q8303" s="10">
        <v>1</v>
      </c>
      <c r="R8303" s="11">
        <v>355</v>
      </c>
      <c r="S8303" s="24">
        <f>Table1[[#This Row],[Female Voters]]/Table1[[#This Row],[Female Population]]</f>
        <v>0.80620884289745998</v>
      </c>
      <c r="T8303" s="24">
        <f>Table1[[#This Row],[Male Voters]]/Table1[[#This Row],[Male Population]]</f>
        <v>0.87745098039215685</v>
      </c>
      <c r="U8303" s="24">
        <f>Table1[[#This Row],[Total Voters]]/Table1[[#This Row],[Total Population]]</f>
        <v>0.84205472875660103</v>
      </c>
      <c r="V8303" s="24">
        <f>Table1[[#This Row],[Female Ballots]]/Table1[[#This Row],[Female Population]]</f>
        <v>0.15710253998118531</v>
      </c>
      <c r="W8303" s="24">
        <f>Table1[[#This Row],[Male Ballots]]/Table1[[#This Row],[Male Population]]</f>
        <v>0.18333333333333332</v>
      </c>
      <c r="X8303" s="24">
        <f>Table1[[#This Row],[Total Ballots]]/Table1[[#This Row],[Total Population]]</f>
        <v>0.17042726836293806</v>
      </c>
      <c r="Y8303" s="24">
        <f>Table1[[#This Row],[Female Ballots]]/Table1[[#This Row],[Female Voters]]</f>
        <v>0.19486581096849476</v>
      </c>
      <c r="Z8303" s="24">
        <f>Table1[[#This Row],[Male Ballots]]/Table1[[#This Row],[Male Voters]]</f>
        <v>0.20893854748603352</v>
      </c>
      <c r="AA8303" s="24">
        <f>Table1[[#This Row],[Total Ballots]]/Table1[[#This Row],[Total Voters]]</f>
        <v>0.20239452679589509</v>
      </c>
    </row>
    <row r="8304" spans="1:27" x14ac:dyDescent="0.35">
      <c r="A8304" s="8" t="s">
        <v>55</v>
      </c>
      <c r="B8304" s="17">
        <v>2006</v>
      </c>
      <c r="C8304" s="80" t="s">
        <v>82</v>
      </c>
      <c r="D8304" s="17" t="s">
        <v>70</v>
      </c>
      <c r="E8304" s="35" t="s">
        <v>75</v>
      </c>
      <c r="F8304" s="35" t="s">
        <v>77</v>
      </c>
      <c r="G8304" s="51" t="s">
        <v>79</v>
      </c>
      <c r="H8304" s="10">
        <v>292875</v>
      </c>
      <c r="I8304" s="10">
        <v>282412</v>
      </c>
      <c r="J8304" s="53">
        <v>575287</v>
      </c>
      <c r="K8304" s="55">
        <v>201358</v>
      </c>
      <c r="L8304" s="57">
        <v>172267</v>
      </c>
      <c r="M8304" s="57">
        <v>1</v>
      </c>
      <c r="N8304" s="59">
        <v>373626</v>
      </c>
      <c r="O8304" s="61">
        <v>114889</v>
      </c>
      <c r="P8304" s="10">
        <v>101536</v>
      </c>
      <c r="Q8304" s="10">
        <v>4</v>
      </c>
      <c r="R8304" s="11">
        <v>216429</v>
      </c>
      <c r="S8304" s="24">
        <f>Table1[[#This Row],[Female Voters]]/Table1[[#This Row],[Female Population]]</f>
        <v>0.68752198036705081</v>
      </c>
      <c r="T8304" s="24">
        <f>Table1[[#This Row],[Male Voters]]/Table1[[#This Row],[Male Population]]</f>
        <v>0.60998470319958076</v>
      </c>
      <c r="U8304" s="24">
        <f>Table1[[#This Row],[Total Voters]]/Table1[[#This Row],[Total Population]]</f>
        <v>0.64946018248283033</v>
      </c>
      <c r="V8304" s="24">
        <f>Table1[[#This Row],[Female Ballots]]/Table1[[#This Row],[Female Population]]</f>
        <v>0.39227998292787025</v>
      </c>
      <c r="W8304" s="24">
        <f>Table1[[#This Row],[Male Ballots]]/Table1[[#This Row],[Male Population]]</f>
        <v>0.35953146466864017</v>
      </c>
      <c r="X8304" s="24">
        <f>Table1[[#This Row],[Total Ballots]]/Table1[[#This Row],[Total Population]]</f>
        <v>0.37621048276773156</v>
      </c>
      <c r="Y8304" s="24">
        <f>Table1[[#This Row],[Female Ballots]]/Table1[[#This Row],[Female Voters]]</f>
        <v>0.57057082410433158</v>
      </c>
      <c r="Z8304" s="24">
        <f>Table1[[#This Row],[Male Ballots]]/Table1[[#This Row],[Male Voters]]</f>
        <v>0.58941062420544854</v>
      </c>
      <c r="AA8304" s="24">
        <f>Table1[[#This Row],[Total Ballots]]/Table1[[#This Row],[Total Voters]]</f>
        <v>0.57926643220760865</v>
      </c>
    </row>
    <row r="8305" spans="1:27" x14ac:dyDescent="0.35">
      <c r="A8305" s="8" t="s">
        <v>55</v>
      </c>
      <c r="B8305" s="17">
        <v>2006</v>
      </c>
      <c r="C8305" s="80" t="s">
        <v>82</v>
      </c>
      <c r="D8305" s="17" t="s">
        <v>70</v>
      </c>
      <c r="E8305" s="35" t="s">
        <v>75</v>
      </c>
      <c r="F8305" s="35" t="s">
        <v>77</v>
      </c>
      <c r="G8305" s="51" t="s">
        <v>62</v>
      </c>
      <c r="H8305" s="10">
        <v>39146</v>
      </c>
      <c r="I8305" s="10">
        <v>41002</v>
      </c>
      <c r="J8305" s="53">
        <v>80148</v>
      </c>
      <c r="K8305" s="55">
        <v>18914</v>
      </c>
      <c r="L8305" s="57">
        <v>15883</v>
      </c>
      <c r="M8305" s="57">
        <v>1</v>
      </c>
      <c r="N8305" s="59">
        <v>34798</v>
      </c>
      <c r="O8305" s="61">
        <v>4798</v>
      </c>
      <c r="P8305" s="10">
        <v>3996</v>
      </c>
      <c r="Q8305" s="10"/>
      <c r="R8305" s="11">
        <v>8794</v>
      </c>
      <c r="S8305" s="24">
        <f>Table1[[#This Row],[Female Voters]]/Table1[[#This Row],[Female Population]]</f>
        <v>0.48316558524498032</v>
      </c>
      <c r="T8305" s="24">
        <f>Table1[[#This Row],[Male Voters]]/Table1[[#This Row],[Male Population]]</f>
        <v>0.38737134773913467</v>
      </c>
      <c r="U8305" s="24">
        <f>Table1[[#This Row],[Total Voters]]/Table1[[#This Row],[Total Population]]</f>
        <v>0.43417178220292457</v>
      </c>
      <c r="V8305" s="24">
        <f>Table1[[#This Row],[Female Ballots]]/Table1[[#This Row],[Female Population]]</f>
        <v>0.12256680120574261</v>
      </c>
      <c r="W8305" s="24">
        <f>Table1[[#This Row],[Male Ballots]]/Table1[[#This Row],[Male Population]]</f>
        <v>9.7458660553143756E-2</v>
      </c>
      <c r="X8305" s="24">
        <f>Table1[[#This Row],[Total Ballots]]/Table1[[#This Row],[Total Population]]</f>
        <v>0.10972201427359385</v>
      </c>
      <c r="Y8305" s="24">
        <f>Table1[[#This Row],[Female Ballots]]/Table1[[#This Row],[Female Voters]]</f>
        <v>0.25367452680554087</v>
      </c>
      <c r="Z8305" s="24">
        <f>Table1[[#This Row],[Male Ballots]]/Table1[[#This Row],[Male Voters]]</f>
        <v>0.25158975004722028</v>
      </c>
      <c r="AA8305" s="24">
        <f>Table1[[#This Row],[Total Ballots]]/Table1[[#This Row],[Total Voters]]</f>
        <v>0.2527156733145583</v>
      </c>
    </row>
    <row r="8306" spans="1:27" x14ac:dyDescent="0.35">
      <c r="A8306" s="8" t="s">
        <v>55</v>
      </c>
      <c r="B8306" s="17">
        <v>2006</v>
      </c>
      <c r="C8306" s="80" t="s">
        <v>82</v>
      </c>
      <c r="D8306" s="17" t="s">
        <v>70</v>
      </c>
      <c r="E8306" s="35" t="s">
        <v>75</v>
      </c>
      <c r="F8306" s="35" t="s">
        <v>77</v>
      </c>
      <c r="G8306" s="51" t="s">
        <v>63</v>
      </c>
      <c r="H8306" s="10">
        <v>52645</v>
      </c>
      <c r="I8306" s="10">
        <v>52856</v>
      </c>
      <c r="J8306" s="53">
        <v>105501</v>
      </c>
      <c r="K8306" s="55">
        <v>31076</v>
      </c>
      <c r="L8306" s="57">
        <v>24527</v>
      </c>
      <c r="M8306" s="57"/>
      <c r="N8306" s="59">
        <v>55603</v>
      </c>
      <c r="O8306" s="61">
        <v>10228</v>
      </c>
      <c r="P8306" s="10">
        <v>7975</v>
      </c>
      <c r="Q8306" s="10"/>
      <c r="R8306" s="11">
        <v>18203</v>
      </c>
      <c r="S8306" s="24">
        <f>Table1[[#This Row],[Female Voters]]/Table1[[#This Row],[Female Population]]</f>
        <v>0.59029347516383324</v>
      </c>
      <c r="T8306" s="24">
        <f>Table1[[#This Row],[Male Voters]]/Table1[[#This Row],[Male Population]]</f>
        <v>0.46403435749962163</v>
      </c>
      <c r="U8306" s="24">
        <f>Table1[[#This Row],[Total Voters]]/Table1[[#This Row],[Total Population]]</f>
        <v>0.52703765841082073</v>
      </c>
      <c r="V8306" s="24">
        <f>Table1[[#This Row],[Female Ballots]]/Table1[[#This Row],[Female Population]]</f>
        <v>0.19428245797321683</v>
      </c>
      <c r="W8306" s="24">
        <f>Table1[[#This Row],[Male Ballots]]/Table1[[#This Row],[Male Population]]</f>
        <v>0.15088164068412291</v>
      </c>
      <c r="X8306" s="24">
        <f>Table1[[#This Row],[Total Ballots]]/Table1[[#This Row],[Total Population]]</f>
        <v>0.17253864892275902</v>
      </c>
      <c r="Y8306" s="24">
        <f>Table1[[#This Row],[Female Ballots]]/Table1[[#This Row],[Female Voters]]</f>
        <v>0.32912858797786071</v>
      </c>
      <c r="Z8306" s="24">
        <f>Table1[[#This Row],[Male Ballots]]/Table1[[#This Row],[Male Voters]]</f>
        <v>0.3251518734455906</v>
      </c>
      <c r="AA8306" s="24">
        <f>Table1[[#This Row],[Total Ballots]]/Table1[[#This Row],[Total Voters]]</f>
        <v>0.32737442224340413</v>
      </c>
    </row>
    <row r="8307" spans="1:27" x14ac:dyDescent="0.35">
      <c r="A8307" s="8" t="s">
        <v>55</v>
      </c>
      <c r="B8307" s="17">
        <v>2006</v>
      </c>
      <c r="C8307" s="80" t="s">
        <v>82</v>
      </c>
      <c r="D8307" s="17" t="s">
        <v>70</v>
      </c>
      <c r="E8307" s="35" t="s">
        <v>75</v>
      </c>
      <c r="F8307" s="35" t="s">
        <v>77</v>
      </c>
      <c r="G8307" s="51" t="s">
        <v>64</v>
      </c>
      <c r="H8307" s="10">
        <v>57627</v>
      </c>
      <c r="I8307" s="10">
        <v>58377</v>
      </c>
      <c r="J8307" s="53">
        <v>116004</v>
      </c>
      <c r="K8307" s="55">
        <v>38686</v>
      </c>
      <c r="L8307" s="57">
        <v>33187</v>
      </c>
      <c r="M8307" s="57"/>
      <c r="N8307" s="59">
        <v>71873</v>
      </c>
      <c r="O8307" s="61">
        <v>18661</v>
      </c>
      <c r="P8307" s="10">
        <v>16431</v>
      </c>
      <c r="Q8307" s="10"/>
      <c r="R8307" s="11">
        <v>35092</v>
      </c>
      <c r="S8307" s="24">
        <f>Table1[[#This Row],[Female Voters]]/Table1[[#This Row],[Female Population]]</f>
        <v>0.67131726447672102</v>
      </c>
      <c r="T8307" s="24">
        <f>Table1[[#This Row],[Male Voters]]/Table1[[#This Row],[Male Population]]</f>
        <v>0.56849444130393822</v>
      </c>
      <c r="U8307" s="24">
        <f>Table1[[#This Row],[Total Voters]]/Table1[[#This Row],[Total Population]]</f>
        <v>0.61957346298403504</v>
      </c>
      <c r="V8307" s="24">
        <f>Table1[[#This Row],[Female Ballots]]/Table1[[#This Row],[Female Population]]</f>
        <v>0.32382390199038646</v>
      </c>
      <c r="W8307" s="24">
        <f>Table1[[#This Row],[Male Ballots]]/Table1[[#This Row],[Male Population]]</f>
        <v>0.28146359011254435</v>
      </c>
      <c r="X8307" s="24">
        <f>Table1[[#This Row],[Total Ballots]]/Table1[[#This Row],[Total Population]]</f>
        <v>0.30250681010999619</v>
      </c>
      <c r="Y8307" s="24">
        <f>Table1[[#This Row],[Female Ballots]]/Table1[[#This Row],[Female Voters]]</f>
        <v>0.48237088352375534</v>
      </c>
      <c r="Z8307" s="24">
        <f>Table1[[#This Row],[Male Ballots]]/Table1[[#This Row],[Male Voters]]</f>
        <v>0.49510350438424683</v>
      </c>
      <c r="AA8307" s="24">
        <f>Table1[[#This Row],[Total Ballots]]/Table1[[#This Row],[Total Voters]]</f>
        <v>0.4882501078290874</v>
      </c>
    </row>
    <row r="8308" spans="1:27" x14ac:dyDescent="0.35">
      <c r="A8308" s="8" t="s">
        <v>55</v>
      </c>
      <c r="B8308" s="17">
        <v>2006</v>
      </c>
      <c r="C8308" s="80" t="s">
        <v>82</v>
      </c>
      <c r="D8308" s="17" t="s">
        <v>70</v>
      </c>
      <c r="E8308" s="35" t="s">
        <v>75</v>
      </c>
      <c r="F8308" s="35" t="s">
        <v>77</v>
      </c>
      <c r="G8308" s="51" t="s">
        <v>65</v>
      </c>
      <c r="H8308" s="10">
        <v>58070</v>
      </c>
      <c r="I8308" s="10">
        <v>57392</v>
      </c>
      <c r="J8308" s="53">
        <v>115462</v>
      </c>
      <c r="K8308" s="55">
        <v>43653</v>
      </c>
      <c r="L8308" s="57">
        <v>39447</v>
      </c>
      <c r="M8308" s="57"/>
      <c r="N8308" s="59">
        <v>83100</v>
      </c>
      <c r="O8308" s="61">
        <v>26815</v>
      </c>
      <c r="P8308" s="10">
        <v>25101</v>
      </c>
      <c r="Q8308" s="10"/>
      <c r="R8308" s="11">
        <v>51916</v>
      </c>
      <c r="S8308" s="24">
        <f>Table1[[#This Row],[Female Voters]]/Table1[[#This Row],[Female Population]]</f>
        <v>0.75173066988117787</v>
      </c>
      <c r="T8308" s="24">
        <f>Table1[[#This Row],[Male Voters]]/Table1[[#This Row],[Male Population]]</f>
        <v>0.68732575968776133</v>
      </c>
      <c r="U8308" s="24">
        <f>Table1[[#This Row],[Total Voters]]/Table1[[#This Row],[Total Population]]</f>
        <v>0.7197173095910343</v>
      </c>
      <c r="V8308" s="24">
        <f>Table1[[#This Row],[Female Ballots]]/Table1[[#This Row],[Female Population]]</f>
        <v>0.46177027725159292</v>
      </c>
      <c r="W8308" s="24">
        <f>Table1[[#This Row],[Male Ballots]]/Table1[[#This Row],[Male Population]]</f>
        <v>0.43736060775020907</v>
      </c>
      <c r="X8308" s="24">
        <f>Table1[[#This Row],[Total Ballots]]/Table1[[#This Row],[Total Population]]</f>
        <v>0.44963711004486323</v>
      </c>
      <c r="Y8308" s="24">
        <f>Table1[[#This Row],[Female Ballots]]/Table1[[#This Row],[Female Voters]]</f>
        <v>0.61427622385632141</v>
      </c>
      <c r="Z8308" s="24">
        <f>Table1[[#This Row],[Male Ballots]]/Table1[[#This Row],[Male Voters]]</f>
        <v>0.63632215377595258</v>
      </c>
      <c r="AA8308" s="24">
        <f>Table1[[#This Row],[Total Ballots]]/Table1[[#This Row],[Total Voters]]</f>
        <v>0.62474127557160053</v>
      </c>
    </row>
    <row r="8309" spans="1:27" x14ac:dyDescent="0.35">
      <c r="A8309" s="8" t="s">
        <v>55</v>
      </c>
      <c r="B8309" s="17">
        <v>2006</v>
      </c>
      <c r="C8309" s="80" t="s">
        <v>82</v>
      </c>
      <c r="D8309" s="17" t="s">
        <v>70</v>
      </c>
      <c r="E8309" s="35" t="s">
        <v>75</v>
      </c>
      <c r="F8309" s="35" t="s">
        <v>77</v>
      </c>
      <c r="G8309" s="51" t="s">
        <v>66</v>
      </c>
      <c r="H8309" s="10">
        <v>40299</v>
      </c>
      <c r="I8309" s="10">
        <v>38583</v>
      </c>
      <c r="J8309" s="53">
        <v>78882</v>
      </c>
      <c r="K8309" s="55">
        <v>33096</v>
      </c>
      <c r="L8309" s="57">
        <v>30618</v>
      </c>
      <c r="M8309" s="57"/>
      <c r="N8309" s="59">
        <v>63714</v>
      </c>
      <c r="O8309" s="61">
        <v>25062</v>
      </c>
      <c r="P8309" s="10">
        <v>23711</v>
      </c>
      <c r="Q8309" s="10"/>
      <c r="R8309" s="11">
        <v>48773</v>
      </c>
      <c r="S8309" s="24">
        <f>Table1[[#This Row],[Female Voters]]/Table1[[#This Row],[Female Population]]</f>
        <v>0.8212610734757686</v>
      </c>
      <c r="T8309" s="24">
        <f>Table1[[#This Row],[Male Voters]]/Table1[[#This Row],[Male Population]]</f>
        <v>0.79356193142057385</v>
      </c>
      <c r="U8309" s="24">
        <f>Table1[[#This Row],[Total Voters]]/Table1[[#This Row],[Total Population]]</f>
        <v>0.80771278618696285</v>
      </c>
      <c r="V8309" s="24">
        <f>Table1[[#This Row],[Female Ballots]]/Table1[[#This Row],[Female Population]]</f>
        <v>0.62190128787314825</v>
      </c>
      <c r="W8309" s="24">
        <f>Table1[[#This Row],[Male Ballots]]/Table1[[#This Row],[Male Population]]</f>
        <v>0.61454526604981463</v>
      </c>
      <c r="X8309" s="24">
        <f>Table1[[#This Row],[Total Ballots]]/Table1[[#This Row],[Total Population]]</f>
        <v>0.61830328845617499</v>
      </c>
      <c r="Y8309" s="24">
        <f>Table1[[#This Row],[Female Ballots]]/Table1[[#This Row],[Female Voters]]</f>
        <v>0.75725163161711384</v>
      </c>
      <c r="Z8309" s="24">
        <f>Table1[[#This Row],[Male Ballots]]/Table1[[#This Row],[Male Voters]]</f>
        <v>0.77441374354954606</v>
      </c>
      <c r="AA8309" s="24">
        <f>Table1[[#This Row],[Total Ballots]]/Table1[[#This Row],[Total Voters]]</f>
        <v>0.7654989484257777</v>
      </c>
    </row>
    <row r="8310" spans="1:27" x14ac:dyDescent="0.35">
      <c r="A8310" s="8" t="s">
        <v>55</v>
      </c>
      <c r="B8310" s="17">
        <v>2006</v>
      </c>
      <c r="C8310" s="80" t="s">
        <v>82</v>
      </c>
      <c r="D8310" s="17" t="s">
        <v>70</v>
      </c>
      <c r="E8310" s="35" t="s">
        <v>75</v>
      </c>
      <c r="F8310" s="35" t="s">
        <v>77</v>
      </c>
      <c r="G8310" s="51" t="s">
        <v>67</v>
      </c>
      <c r="H8310" s="10">
        <v>45088</v>
      </c>
      <c r="I8310" s="10">
        <v>34202</v>
      </c>
      <c r="J8310" s="53">
        <v>79290</v>
      </c>
      <c r="K8310" s="55">
        <v>35933</v>
      </c>
      <c r="L8310" s="57">
        <v>28605</v>
      </c>
      <c r="M8310" s="57"/>
      <c r="N8310" s="59">
        <v>64538</v>
      </c>
      <c r="O8310" s="61">
        <v>29325</v>
      </c>
      <c r="P8310" s="10">
        <v>24322</v>
      </c>
      <c r="Q8310" s="10">
        <v>4</v>
      </c>
      <c r="R8310" s="11">
        <v>53651</v>
      </c>
      <c r="S8310" s="24">
        <f>Table1[[#This Row],[Female Voters]]/Table1[[#This Row],[Female Population]]</f>
        <v>0.79695262597586947</v>
      </c>
      <c r="T8310" s="24">
        <f>Table1[[#This Row],[Male Voters]]/Table1[[#This Row],[Male Population]]</f>
        <v>0.83635459914624877</v>
      </c>
      <c r="U8310" s="24">
        <f>Table1[[#This Row],[Total Voters]]/Table1[[#This Row],[Total Population]]</f>
        <v>0.81394879556060029</v>
      </c>
      <c r="V8310" s="24">
        <f>Table1[[#This Row],[Female Ballots]]/Table1[[#This Row],[Female Population]]</f>
        <v>0.65039478353442159</v>
      </c>
      <c r="W8310" s="24">
        <f>Table1[[#This Row],[Male Ballots]]/Table1[[#This Row],[Male Population]]</f>
        <v>0.71112800421028011</v>
      </c>
      <c r="X8310" s="24">
        <f>Table1[[#This Row],[Total Ballots]]/Table1[[#This Row],[Total Population]]</f>
        <v>0.6766427039979821</v>
      </c>
      <c r="Y8310" s="24">
        <f>Table1[[#This Row],[Female Ballots]]/Table1[[#This Row],[Female Voters]]</f>
        <v>0.81610219018729302</v>
      </c>
      <c r="Z8310" s="24">
        <f>Table1[[#This Row],[Male Ballots]]/Table1[[#This Row],[Male Voters]]</f>
        <v>0.85027093165530498</v>
      </c>
      <c r="AA8310" s="24">
        <f>Table1[[#This Row],[Total Ballots]]/Table1[[#This Row],[Total Voters]]</f>
        <v>0.83130868635532551</v>
      </c>
    </row>
    <row r="8311" spans="1:27" x14ac:dyDescent="0.35">
      <c r="A8311" s="8" t="s">
        <v>23</v>
      </c>
      <c r="B8311" s="17">
        <v>2006</v>
      </c>
      <c r="C8311" s="80" t="s">
        <v>82</v>
      </c>
      <c r="D8311" s="17" t="s">
        <v>69</v>
      </c>
      <c r="E8311" s="35" t="s">
        <v>74</v>
      </c>
      <c r="F8311" s="35" t="s">
        <v>78</v>
      </c>
      <c r="G8311" s="51" t="s">
        <v>79</v>
      </c>
      <c r="H8311" s="10">
        <v>6579</v>
      </c>
      <c r="I8311" s="10">
        <v>6182</v>
      </c>
      <c r="J8311" s="53">
        <v>12761</v>
      </c>
      <c r="K8311" s="55">
        <v>5556</v>
      </c>
      <c r="L8311" s="57">
        <v>5047</v>
      </c>
      <c r="M8311" s="57">
        <v>3</v>
      </c>
      <c r="N8311" s="59">
        <v>10606</v>
      </c>
      <c r="O8311" s="61">
        <v>4310</v>
      </c>
      <c r="P8311" s="10">
        <v>3930</v>
      </c>
      <c r="Q8311" s="10">
        <v>3</v>
      </c>
      <c r="R8311" s="11">
        <v>8243</v>
      </c>
      <c r="S8311" s="24">
        <f>Table1[[#This Row],[Female Voters]]/Table1[[#This Row],[Female Population]]</f>
        <v>0.84450524395804838</v>
      </c>
      <c r="T8311" s="24">
        <f>Table1[[#This Row],[Male Voters]]/Table1[[#This Row],[Male Population]]</f>
        <v>0.8164024587512132</v>
      </c>
      <c r="U8311" s="24">
        <f>Table1[[#This Row],[Total Voters]]/Table1[[#This Row],[Total Population]]</f>
        <v>0.83112608729723381</v>
      </c>
      <c r="V8311" s="24">
        <f>Table1[[#This Row],[Female Ballots]]/Table1[[#This Row],[Female Population]]</f>
        <v>0.65511475908192729</v>
      </c>
      <c r="W8311" s="24">
        <f>Table1[[#This Row],[Male Ballots]]/Table1[[#This Row],[Male Population]]</f>
        <v>0.63571659657068913</v>
      </c>
      <c r="X8311" s="24">
        <f>Table1[[#This Row],[Total Ballots]]/Table1[[#This Row],[Total Population]]</f>
        <v>0.6459525115586553</v>
      </c>
      <c r="Y8311" s="24">
        <f>Table1[[#This Row],[Female Ballots]]/Table1[[#This Row],[Female Voters]]</f>
        <v>0.77573794096472282</v>
      </c>
      <c r="Z8311" s="24">
        <f>Table1[[#This Row],[Male Ballots]]/Table1[[#This Row],[Male Voters]]</f>
        <v>0.77868040420051521</v>
      </c>
      <c r="AA8311" s="24">
        <f>Table1[[#This Row],[Total Ballots]]/Table1[[#This Row],[Total Voters]]</f>
        <v>0.77720158400905148</v>
      </c>
    </row>
    <row r="8312" spans="1:27" x14ac:dyDescent="0.35">
      <c r="A8312" s="8" t="s">
        <v>23</v>
      </c>
      <c r="B8312" s="17">
        <v>2006</v>
      </c>
      <c r="C8312" s="80" t="s">
        <v>82</v>
      </c>
      <c r="D8312" s="17" t="s">
        <v>69</v>
      </c>
      <c r="E8312" s="35" t="s">
        <v>74</v>
      </c>
      <c r="F8312" s="35" t="s">
        <v>78</v>
      </c>
      <c r="G8312" s="51" t="s">
        <v>62</v>
      </c>
      <c r="H8312" s="10">
        <v>354</v>
      </c>
      <c r="I8312" s="10">
        <v>382</v>
      </c>
      <c r="J8312" s="53">
        <v>736</v>
      </c>
      <c r="K8312" s="55">
        <v>258</v>
      </c>
      <c r="L8312" s="57">
        <v>278</v>
      </c>
      <c r="M8312" s="57"/>
      <c r="N8312" s="59">
        <v>536</v>
      </c>
      <c r="O8312" s="61">
        <v>104</v>
      </c>
      <c r="P8312" s="10">
        <v>111</v>
      </c>
      <c r="Q8312" s="10"/>
      <c r="R8312" s="11">
        <v>215</v>
      </c>
      <c r="S8312" s="24">
        <f>Table1[[#This Row],[Female Voters]]/Table1[[#This Row],[Female Population]]</f>
        <v>0.72881355932203384</v>
      </c>
      <c r="T8312" s="24">
        <f>Table1[[#This Row],[Male Voters]]/Table1[[#This Row],[Male Population]]</f>
        <v>0.72774869109947649</v>
      </c>
      <c r="U8312" s="24">
        <f>Table1[[#This Row],[Total Voters]]/Table1[[#This Row],[Total Population]]</f>
        <v>0.72826086956521741</v>
      </c>
      <c r="V8312" s="24">
        <f>Table1[[#This Row],[Female Ballots]]/Table1[[#This Row],[Female Population]]</f>
        <v>0.29378531073446329</v>
      </c>
      <c r="W8312" s="24">
        <f>Table1[[#This Row],[Male Ballots]]/Table1[[#This Row],[Male Population]]</f>
        <v>0.29057591623036649</v>
      </c>
      <c r="X8312" s="24">
        <f>Table1[[#This Row],[Total Ballots]]/Table1[[#This Row],[Total Population]]</f>
        <v>0.2921195652173913</v>
      </c>
      <c r="Y8312" s="24">
        <f>Table1[[#This Row],[Female Ballots]]/Table1[[#This Row],[Female Voters]]</f>
        <v>0.40310077519379844</v>
      </c>
      <c r="Z8312" s="24">
        <f>Table1[[#This Row],[Male Ballots]]/Table1[[#This Row],[Male Voters]]</f>
        <v>0.39928057553956836</v>
      </c>
      <c r="AA8312" s="24">
        <f>Table1[[#This Row],[Total Ballots]]/Table1[[#This Row],[Total Voters]]</f>
        <v>0.40111940298507465</v>
      </c>
    </row>
    <row r="8313" spans="1:27" x14ac:dyDescent="0.35">
      <c r="A8313" s="8" t="s">
        <v>23</v>
      </c>
      <c r="B8313" s="17">
        <v>2006</v>
      </c>
      <c r="C8313" s="80" t="s">
        <v>82</v>
      </c>
      <c r="D8313" s="17" t="s">
        <v>69</v>
      </c>
      <c r="E8313" s="35" t="s">
        <v>74</v>
      </c>
      <c r="F8313" s="35" t="s">
        <v>78</v>
      </c>
      <c r="G8313" s="51" t="s">
        <v>63</v>
      </c>
      <c r="H8313" s="10">
        <v>584</v>
      </c>
      <c r="I8313" s="10">
        <v>552</v>
      </c>
      <c r="J8313" s="53">
        <v>1136</v>
      </c>
      <c r="K8313" s="55">
        <v>425</v>
      </c>
      <c r="L8313" s="57">
        <v>324</v>
      </c>
      <c r="M8313" s="57"/>
      <c r="N8313" s="59">
        <v>749</v>
      </c>
      <c r="O8313" s="61">
        <v>203</v>
      </c>
      <c r="P8313" s="10">
        <v>148</v>
      </c>
      <c r="Q8313" s="10"/>
      <c r="R8313" s="11">
        <v>351</v>
      </c>
      <c r="S8313" s="24">
        <f>Table1[[#This Row],[Female Voters]]/Table1[[#This Row],[Female Population]]</f>
        <v>0.72773972602739723</v>
      </c>
      <c r="T8313" s="24">
        <f>Table1[[#This Row],[Male Voters]]/Table1[[#This Row],[Male Population]]</f>
        <v>0.58695652173913049</v>
      </c>
      <c r="U8313" s="24">
        <f>Table1[[#This Row],[Total Voters]]/Table1[[#This Row],[Total Population]]</f>
        <v>0.659330985915493</v>
      </c>
      <c r="V8313" s="24">
        <f>Table1[[#This Row],[Female Ballots]]/Table1[[#This Row],[Female Population]]</f>
        <v>0.3476027397260274</v>
      </c>
      <c r="W8313" s="24">
        <f>Table1[[#This Row],[Male Ballots]]/Table1[[#This Row],[Male Population]]</f>
        <v>0.26811594202898553</v>
      </c>
      <c r="X8313" s="24">
        <f>Table1[[#This Row],[Total Ballots]]/Table1[[#This Row],[Total Population]]</f>
        <v>0.30897887323943662</v>
      </c>
      <c r="Y8313" s="24">
        <f>Table1[[#This Row],[Female Ballots]]/Table1[[#This Row],[Female Voters]]</f>
        <v>0.47764705882352942</v>
      </c>
      <c r="Z8313" s="24">
        <f>Table1[[#This Row],[Male Ballots]]/Table1[[#This Row],[Male Voters]]</f>
        <v>0.4567901234567901</v>
      </c>
      <c r="AA8313" s="24">
        <f>Table1[[#This Row],[Total Ballots]]/Table1[[#This Row],[Total Voters]]</f>
        <v>0.46862483311081443</v>
      </c>
    </row>
    <row r="8314" spans="1:27" x14ac:dyDescent="0.35">
      <c r="A8314" s="8" t="s">
        <v>23</v>
      </c>
      <c r="B8314" s="17">
        <v>2006</v>
      </c>
      <c r="C8314" s="80" t="s">
        <v>82</v>
      </c>
      <c r="D8314" s="17" t="s">
        <v>69</v>
      </c>
      <c r="E8314" s="35" t="s">
        <v>74</v>
      </c>
      <c r="F8314" s="35" t="s">
        <v>78</v>
      </c>
      <c r="G8314" s="51" t="s">
        <v>64</v>
      </c>
      <c r="H8314" s="10">
        <v>937</v>
      </c>
      <c r="I8314" s="10">
        <v>875</v>
      </c>
      <c r="J8314" s="53">
        <v>1812</v>
      </c>
      <c r="K8314" s="55">
        <v>646</v>
      </c>
      <c r="L8314" s="57">
        <v>536</v>
      </c>
      <c r="M8314" s="57">
        <v>1</v>
      </c>
      <c r="N8314" s="59">
        <v>1183</v>
      </c>
      <c r="O8314" s="61">
        <v>416</v>
      </c>
      <c r="P8314" s="10">
        <v>346</v>
      </c>
      <c r="Q8314" s="10">
        <v>1</v>
      </c>
      <c r="R8314" s="11">
        <v>763</v>
      </c>
      <c r="S8314" s="24">
        <f>Table1[[#This Row],[Female Voters]]/Table1[[#This Row],[Female Population]]</f>
        <v>0.68943436499466382</v>
      </c>
      <c r="T8314" s="24">
        <f>Table1[[#This Row],[Male Voters]]/Table1[[#This Row],[Male Population]]</f>
        <v>0.61257142857142854</v>
      </c>
      <c r="U8314" s="24">
        <f>Table1[[#This Row],[Total Voters]]/Table1[[#This Row],[Total Population]]</f>
        <v>0.65286975717439288</v>
      </c>
      <c r="V8314" s="24">
        <f>Table1[[#This Row],[Female Ballots]]/Table1[[#This Row],[Female Population]]</f>
        <v>0.4439701173959445</v>
      </c>
      <c r="W8314" s="24">
        <f>Table1[[#This Row],[Male Ballots]]/Table1[[#This Row],[Male Population]]</f>
        <v>0.39542857142857141</v>
      </c>
      <c r="X8314" s="24">
        <f>Table1[[#This Row],[Total Ballots]]/Table1[[#This Row],[Total Population]]</f>
        <v>0.42108167770419425</v>
      </c>
      <c r="Y8314" s="24">
        <f>Table1[[#This Row],[Female Ballots]]/Table1[[#This Row],[Female Voters]]</f>
        <v>0.64396284829721362</v>
      </c>
      <c r="Z8314" s="24">
        <f>Table1[[#This Row],[Male Ballots]]/Table1[[#This Row],[Male Voters]]</f>
        <v>0.64552238805970152</v>
      </c>
      <c r="AA8314" s="24">
        <f>Table1[[#This Row],[Total Ballots]]/Table1[[#This Row],[Total Voters]]</f>
        <v>0.6449704142011834</v>
      </c>
    </row>
    <row r="8315" spans="1:27" x14ac:dyDescent="0.35">
      <c r="A8315" s="8" t="s">
        <v>23</v>
      </c>
      <c r="B8315" s="17">
        <v>2006</v>
      </c>
      <c r="C8315" s="80" t="s">
        <v>82</v>
      </c>
      <c r="D8315" s="17" t="s">
        <v>69</v>
      </c>
      <c r="E8315" s="35" t="s">
        <v>74</v>
      </c>
      <c r="F8315" s="35" t="s">
        <v>78</v>
      </c>
      <c r="G8315" s="51" t="s">
        <v>65</v>
      </c>
      <c r="H8315" s="10">
        <v>1505</v>
      </c>
      <c r="I8315" s="10">
        <v>1337</v>
      </c>
      <c r="J8315" s="53">
        <v>2842</v>
      </c>
      <c r="K8315" s="55">
        <v>1243</v>
      </c>
      <c r="L8315" s="57">
        <v>1032</v>
      </c>
      <c r="M8315" s="57">
        <v>1</v>
      </c>
      <c r="N8315" s="59">
        <v>2276</v>
      </c>
      <c r="O8315" s="61">
        <v>965</v>
      </c>
      <c r="P8315" s="10">
        <v>787</v>
      </c>
      <c r="Q8315" s="10">
        <v>1</v>
      </c>
      <c r="R8315" s="11">
        <v>1753</v>
      </c>
      <c r="S8315" s="24">
        <f>Table1[[#This Row],[Female Voters]]/Table1[[#This Row],[Female Population]]</f>
        <v>0.82591362126245849</v>
      </c>
      <c r="T8315" s="24">
        <f>Table1[[#This Row],[Male Voters]]/Table1[[#This Row],[Male Population]]</f>
        <v>0.77187733732236352</v>
      </c>
      <c r="U8315" s="24">
        <f>Table1[[#This Row],[Total Voters]]/Table1[[#This Row],[Total Population]]</f>
        <v>0.800844475721323</v>
      </c>
      <c r="V8315" s="24">
        <f>Table1[[#This Row],[Female Ballots]]/Table1[[#This Row],[Female Population]]</f>
        <v>0.64119601328903653</v>
      </c>
      <c r="W8315" s="24">
        <f>Table1[[#This Row],[Male Ballots]]/Table1[[#This Row],[Male Population]]</f>
        <v>0.58863126402393418</v>
      </c>
      <c r="X8315" s="24">
        <f>Table1[[#This Row],[Total Ballots]]/Table1[[#This Row],[Total Population]]</f>
        <v>0.61681914144968331</v>
      </c>
      <c r="Y8315" s="24">
        <f>Table1[[#This Row],[Female Ballots]]/Table1[[#This Row],[Female Voters]]</f>
        <v>0.77634754625905067</v>
      </c>
      <c r="Z8315" s="24">
        <f>Table1[[#This Row],[Male Ballots]]/Table1[[#This Row],[Male Voters]]</f>
        <v>0.76259689922480622</v>
      </c>
      <c r="AA8315" s="24">
        <f>Table1[[#This Row],[Total Ballots]]/Table1[[#This Row],[Total Voters]]</f>
        <v>0.77021089630931461</v>
      </c>
    </row>
    <row r="8316" spans="1:27" x14ac:dyDescent="0.35">
      <c r="A8316" s="8" t="s">
        <v>23</v>
      </c>
      <c r="B8316" s="17">
        <v>2006</v>
      </c>
      <c r="C8316" s="80" t="s">
        <v>82</v>
      </c>
      <c r="D8316" s="17" t="s">
        <v>69</v>
      </c>
      <c r="E8316" s="35" t="s">
        <v>74</v>
      </c>
      <c r="F8316" s="35" t="s">
        <v>78</v>
      </c>
      <c r="G8316" s="51" t="s">
        <v>66</v>
      </c>
      <c r="H8316" s="10">
        <v>1575</v>
      </c>
      <c r="I8316" s="10">
        <v>1495</v>
      </c>
      <c r="J8316" s="53">
        <v>3070</v>
      </c>
      <c r="K8316" s="55">
        <v>1553</v>
      </c>
      <c r="L8316" s="57">
        <v>1430</v>
      </c>
      <c r="M8316" s="57">
        <v>1</v>
      </c>
      <c r="N8316" s="59">
        <v>2984</v>
      </c>
      <c r="O8316" s="61">
        <v>1341</v>
      </c>
      <c r="P8316" s="10">
        <v>1229</v>
      </c>
      <c r="Q8316" s="10">
        <v>1</v>
      </c>
      <c r="R8316" s="11">
        <v>2571</v>
      </c>
      <c r="S8316" s="24">
        <f>Table1[[#This Row],[Female Voters]]/Table1[[#This Row],[Female Population]]</f>
        <v>0.98603174603174604</v>
      </c>
      <c r="T8316" s="24">
        <f>Table1[[#This Row],[Male Voters]]/Table1[[#This Row],[Male Population]]</f>
        <v>0.95652173913043481</v>
      </c>
      <c r="U8316" s="24">
        <f>Table1[[#This Row],[Total Voters]]/Table1[[#This Row],[Total Population]]</f>
        <v>0.97198697068403905</v>
      </c>
      <c r="V8316" s="24">
        <f>Table1[[#This Row],[Female Ballots]]/Table1[[#This Row],[Female Population]]</f>
        <v>0.85142857142857142</v>
      </c>
      <c r="W8316" s="24">
        <f>Table1[[#This Row],[Male Ballots]]/Table1[[#This Row],[Male Population]]</f>
        <v>0.82207357859531771</v>
      </c>
      <c r="X8316" s="24">
        <f>Table1[[#This Row],[Total Ballots]]/Table1[[#This Row],[Total Population]]</f>
        <v>0.8374592833876221</v>
      </c>
      <c r="Y8316" s="24">
        <f>Table1[[#This Row],[Female Ballots]]/Table1[[#This Row],[Female Voters]]</f>
        <v>0.86349001931745006</v>
      </c>
      <c r="Z8316" s="24">
        <f>Table1[[#This Row],[Male Ballots]]/Table1[[#This Row],[Male Voters]]</f>
        <v>0.85944055944055942</v>
      </c>
      <c r="AA8316" s="24">
        <f>Table1[[#This Row],[Total Ballots]]/Table1[[#This Row],[Total Voters]]</f>
        <v>0.86159517426273458</v>
      </c>
    </row>
    <row r="8317" spans="1:27" x14ac:dyDescent="0.35">
      <c r="A8317" s="8" t="s">
        <v>23</v>
      </c>
      <c r="B8317" s="17">
        <v>2006</v>
      </c>
      <c r="C8317" s="80" t="s">
        <v>82</v>
      </c>
      <c r="D8317" s="17" t="s">
        <v>69</v>
      </c>
      <c r="E8317" s="35" t="s">
        <v>74</v>
      </c>
      <c r="F8317" s="35" t="s">
        <v>78</v>
      </c>
      <c r="G8317" s="51" t="s">
        <v>67</v>
      </c>
      <c r="H8317" s="10">
        <v>1624</v>
      </c>
      <c r="I8317" s="10">
        <v>1541</v>
      </c>
      <c r="J8317" s="53">
        <v>3165</v>
      </c>
      <c r="K8317" s="55">
        <v>1431</v>
      </c>
      <c r="L8317" s="57">
        <v>1447</v>
      </c>
      <c r="M8317" s="57"/>
      <c r="N8317" s="59">
        <v>2878</v>
      </c>
      <c r="O8317" s="61">
        <v>1281</v>
      </c>
      <c r="P8317" s="10">
        <v>1309</v>
      </c>
      <c r="Q8317" s="10"/>
      <c r="R8317" s="11">
        <v>2590</v>
      </c>
      <c r="S8317" s="24">
        <f>Table1[[#This Row],[Female Voters]]/Table1[[#This Row],[Female Population]]</f>
        <v>0.88115763546798032</v>
      </c>
      <c r="T8317" s="24">
        <f>Table1[[#This Row],[Male Voters]]/Table1[[#This Row],[Male Population]]</f>
        <v>0.93900064892926671</v>
      </c>
      <c r="U8317" s="24">
        <f>Table1[[#This Row],[Total Voters]]/Table1[[#This Row],[Total Population]]</f>
        <v>0.90932069510268565</v>
      </c>
      <c r="V8317" s="24">
        <f>Table1[[#This Row],[Female Ballots]]/Table1[[#This Row],[Female Population]]</f>
        <v>0.78879310344827591</v>
      </c>
      <c r="W8317" s="24">
        <f>Table1[[#This Row],[Male Ballots]]/Table1[[#This Row],[Male Population]]</f>
        <v>0.84944841012329653</v>
      </c>
      <c r="X8317" s="24">
        <f>Table1[[#This Row],[Total Ballots]]/Table1[[#This Row],[Total Population]]</f>
        <v>0.81832543443917849</v>
      </c>
      <c r="Y8317" s="24">
        <f>Table1[[#This Row],[Female Ballots]]/Table1[[#This Row],[Female Voters]]</f>
        <v>0.89517819706498947</v>
      </c>
      <c r="Z8317" s="24">
        <f>Table1[[#This Row],[Male Ballots]]/Table1[[#This Row],[Male Voters]]</f>
        <v>0.9046302695231514</v>
      </c>
      <c r="AA8317" s="24">
        <f>Table1[[#This Row],[Total Ballots]]/Table1[[#This Row],[Total Voters]]</f>
        <v>0.89993050729673385</v>
      </c>
    </row>
    <row r="8318" spans="1:27" x14ac:dyDescent="0.35">
      <c r="A8318" s="8" t="s">
        <v>38</v>
      </c>
      <c r="B8318" s="17">
        <v>2006</v>
      </c>
      <c r="C8318" s="80" t="s">
        <v>82</v>
      </c>
      <c r="D8318" s="17"/>
      <c r="E8318" s="35" t="s">
        <v>74</v>
      </c>
      <c r="F8318" s="35" t="s">
        <v>78</v>
      </c>
      <c r="G8318" s="51" t="s">
        <v>79</v>
      </c>
      <c r="H8318" s="10">
        <v>42862</v>
      </c>
      <c r="I8318" s="10">
        <v>41596</v>
      </c>
      <c r="J8318" s="53">
        <v>84458</v>
      </c>
      <c r="K8318" s="55">
        <v>31571</v>
      </c>
      <c r="L8318" s="57">
        <v>28024</v>
      </c>
      <c r="M8318" s="57">
        <v>2</v>
      </c>
      <c r="N8318" s="59">
        <v>59597</v>
      </c>
      <c r="O8318" s="61">
        <v>21848</v>
      </c>
      <c r="P8318" s="10">
        <v>19596</v>
      </c>
      <c r="Q8318" s="10"/>
      <c r="R8318" s="11">
        <v>41444</v>
      </c>
      <c r="S8318" s="24">
        <f>Table1[[#This Row],[Female Voters]]/Table1[[#This Row],[Female Population]]</f>
        <v>0.73657318837198449</v>
      </c>
      <c r="T8318" s="24">
        <f>Table1[[#This Row],[Male Voters]]/Table1[[#This Row],[Male Population]]</f>
        <v>0.67371862679103756</v>
      </c>
      <c r="U8318" s="24">
        <f>Table1[[#This Row],[Total Voters]]/Table1[[#This Row],[Total Population]]</f>
        <v>0.70564067347083759</v>
      </c>
      <c r="V8318" s="24">
        <f>Table1[[#This Row],[Female Ballots]]/Table1[[#This Row],[Female Population]]</f>
        <v>0.50972889739162897</v>
      </c>
      <c r="W8318" s="24">
        <f>Table1[[#This Row],[Male Ballots]]/Table1[[#This Row],[Male Population]]</f>
        <v>0.47110299067218003</v>
      </c>
      <c r="X8318" s="24">
        <f>Table1[[#This Row],[Total Ballots]]/Table1[[#This Row],[Total Population]]</f>
        <v>0.49070543938999267</v>
      </c>
      <c r="Y8318" s="24">
        <f>Table1[[#This Row],[Female Ballots]]/Table1[[#This Row],[Female Voters]]</f>
        <v>0.69202749358588578</v>
      </c>
      <c r="Z8318" s="24">
        <f>Table1[[#This Row],[Male Ballots]]/Table1[[#This Row],[Male Voters]]</f>
        <v>0.69925777904653152</v>
      </c>
      <c r="AA8318" s="24">
        <f>Table1[[#This Row],[Total Ballots]]/Table1[[#This Row],[Total Voters]]</f>
        <v>0.69540413108042354</v>
      </c>
    </row>
    <row r="8319" spans="1:27" x14ac:dyDescent="0.35">
      <c r="A8319" s="8" t="s">
        <v>38</v>
      </c>
      <c r="B8319" s="17">
        <v>2006</v>
      </c>
      <c r="C8319" s="80" t="s">
        <v>82</v>
      </c>
      <c r="D8319" s="17"/>
      <c r="E8319" s="35" t="s">
        <v>74</v>
      </c>
      <c r="F8319" s="35" t="s">
        <v>78</v>
      </c>
      <c r="G8319" s="51" t="s">
        <v>62</v>
      </c>
      <c r="H8319" s="10">
        <v>4742</v>
      </c>
      <c r="I8319" s="10">
        <v>5105</v>
      </c>
      <c r="J8319" s="53">
        <v>9847</v>
      </c>
      <c r="K8319" s="55">
        <v>2405</v>
      </c>
      <c r="L8319" s="57">
        <v>2126</v>
      </c>
      <c r="M8319" s="57"/>
      <c r="N8319" s="59">
        <v>4531</v>
      </c>
      <c r="O8319" s="61">
        <v>791</v>
      </c>
      <c r="P8319" s="10">
        <v>729</v>
      </c>
      <c r="Q8319" s="10"/>
      <c r="R8319" s="11">
        <v>1520</v>
      </c>
      <c r="S8319" s="24">
        <f>Table1[[#This Row],[Female Voters]]/Table1[[#This Row],[Female Population]]</f>
        <v>0.50716997047659218</v>
      </c>
      <c r="T8319" s="24">
        <f>Table1[[#This Row],[Male Voters]]/Table1[[#This Row],[Male Population]]</f>
        <v>0.41645445641527912</v>
      </c>
      <c r="U8319" s="24">
        <f>Table1[[#This Row],[Total Voters]]/Table1[[#This Row],[Total Population]]</f>
        <v>0.46014014420635729</v>
      </c>
      <c r="V8319" s="24">
        <f>Table1[[#This Row],[Female Ballots]]/Table1[[#This Row],[Female Population]]</f>
        <v>0.16680725432307045</v>
      </c>
      <c r="W8319" s="24">
        <f>Table1[[#This Row],[Male Ballots]]/Table1[[#This Row],[Male Population]]</f>
        <v>0.14280117531831538</v>
      </c>
      <c r="X8319" s="24">
        <f>Table1[[#This Row],[Total Ballots]]/Table1[[#This Row],[Total Population]]</f>
        <v>0.1543617345384381</v>
      </c>
      <c r="Y8319" s="24">
        <f>Table1[[#This Row],[Female Ballots]]/Table1[[#This Row],[Female Voters]]</f>
        <v>0.32889812889812892</v>
      </c>
      <c r="Z8319" s="24">
        <f>Table1[[#This Row],[Male Ballots]]/Table1[[#This Row],[Male Voters]]</f>
        <v>0.34289746001881466</v>
      </c>
      <c r="AA8319" s="24">
        <f>Table1[[#This Row],[Total Ballots]]/Table1[[#This Row],[Total Voters]]</f>
        <v>0.33546678437431032</v>
      </c>
    </row>
    <row r="8320" spans="1:27" x14ac:dyDescent="0.35">
      <c r="A8320" s="8" t="s">
        <v>38</v>
      </c>
      <c r="B8320" s="17">
        <v>2006</v>
      </c>
      <c r="C8320" s="80" t="s">
        <v>82</v>
      </c>
      <c r="D8320" s="17"/>
      <c r="E8320" s="35" t="s">
        <v>74</v>
      </c>
      <c r="F8320" s="35" t="s">
        <v>78</v>
      </c>
      <c r="G8320" s="51" t="s">
        <v>63</v>
      </c>
      <c r="H8320" s="10">
        <v>6356</v>
      </c>
      <c r="I8320" s="10">
        <v>6607</v>
      </c>
      <c r="J8320" s="53">
        <v>12963</v>
      </c>
      <c r="K8320" s="55">
        <v>3611</v>
      </c>
      <c r="L8320" s="57">
        <v>3138</v>
      </c>
      <c r="M8320" s="57"/>
      <c r="N8320" s="59">
        <v>6749</v>
      </c>
      <c r="O8320" s="61">
        <v>1526</v>
      </c>
      <c r="P8320" s="10">
        <v>1336</v>
      </c>
      <c r="Q8320" s="10"/>
      <c r="R8320" s="11">
        <v>2862</v>
      </c>
      <c r="S8320" s="24">
        <f>Table1[[#This Row],[Female Voters]]/Table1[[#This Row],[Female Population]]</f>
        <v>0.56812460667086218</v>
      </c>
      <c r="T8320" s="24">
        <f>Table1[[#This Row],[Male Voters]]/Table1[[#This Row],[Male Population]]</f>
        <v>0.4749508097472378</v>
      </c>
      <c r="U8320" s="24">
        <f>Table1[[#This Row],[Total Voters]]/Table1[[#This Row],[Total Population]]</f>
        <v>0.52063565532669909</v>
      </c>
      <c r="V8320" s="24">
        <f>Table1[[#This Row],[Female Ballots]]/Table1[[#This Row],[Female Population]]</f>
        <v>0.24008810572687225</v>
      </c>
      <c r="W8320" s="24">
        <f>Table1[[#This Row],[Male Ballots]]/Table1[[#This Row],[Male Population]]</f>
        <v>0.20220977750870289</v>
      </c>
      <c r="X8320" s="24">
        <f>Table1[[#This Row],[Total Ballots]]/Table1[[#This Row],[Total Population]]</f>
        <v>0.22078222633649619</v>
      </c>
      <c r="Y8320" s="24">
        <f>Table1[[#This Row],[Female Ballots]]/Table1[[#This Row],[Female Voters]]</f>
        <v>0.4225976183882581</v>
      </c>
      <c r="Z8320" s="24">
        <f>Table1[[#This Row],[Male Ballots]]/Table1[[#This Row],[Male Voters]]</f>
        <v>0.42574888463989802</v>
      </c>
      <c r="AA8320" s="24">
        <f>Table1[[#This Row],[Total Ballots]]/Table1[[#This Row],[Total Voters]]</f>
        <v>0.42406282412209217</v>
      </c>
    </row>
    <row r="8321" spans="1:27" x14ac:dyDescent="0.35">
      <c r="A8321" s="8" t="s">
        <v>38</v>
      </c>
      <c r="B8321" s="17">
        <v>2006</v>
      </c>
      <c r="C8321" s="80" t="s">
        <v>82</v>
      </c>
      <c r="D8321" s="17"/>
      <c r="E8321" s="35" t="s">
        <v>74</v>
      </c>
      <c r="F8321" s="35" t="s">
        <v>78</v>
      </c>
      <c r="G8321" s="51" t="s">
        <v>64</v>
      </c>
      <c r="H8321" s="10">
        <v>7303</v>
      </c>
      <c r="I8321" s="10">
        <v>7426</v>
      </c>
      <c r="J8321" s="53">
        <v>14729</v>
      </c>
      <c r="K8321" s="55">
        <v>4796</v>
      </c>
      <c r="L8321" s="57">
        <v>4223</v>
      </c>
      <c r="M8321" s="57">
        <v>1</v>
      </c>
      <c r="N8321" s="59">
        <v>9020</v>
      </c>
      <c r="O8321" s="61">
        <v>2748</v>
      </c>
      <c r="P8321" s="10">
        <v>2379</v>
      </c>
      <c r="Q8321" s="10"/>
      <c r="R8321" s="11">
        <v>5127</v>
      </c>
      <c r="S8321" s="24">
        <f>Table1[[#This Row],[Female Voters]]/Table1[[#This Row],[Female Population]]</f>
        <v>0.65671641791044777</v>
      </c>
      <c r="T8321" s="24">
        <f>Table1[[#This Row],[Male Voters]]/Table1[[#This Row],[Male Population]]</f>
        <v>0.56867761917586857</v>
      </c>
      <c r="U8321" s="24">
        <f>Table1[[#This Row],[Total Voters]]/Table1[[#This Row],[Total Population]]</f>
        <v>0.61239731142643761</v>
      </c>
      <c r="V8321" s="24">
        <f>Table1[[#This Row],[Female Ballots]]/Table1[[#This Row],[Female Population]]</f>
        <v>0.37628371901958102</v>
      </c>
      <c r="W8321" s="24">
        <f>Table1[[#This Row],[Male Ballots]]/Table1[[#This Row],[Male Population]]</f>
        <v>0.32036089415566926</v>
      </c>
      <c r="X8321" s="24">
        <f>Table1[[#This Row],[Total Ballots]]/Table1[[#This Row],[Total Population]]</f>
        <v>0.34808880439948403</v>
      </c>
      <c r="Y8321" s="24">
        <f>Table1[[#This Row],[Female Ballots]]/Table1[[#This Row],[Female Voters]]</f>
        <v>0.57297748123436198</v>
      </c>
      <c r="Z8321" s="24">
        <f>Table1[[#This Row],[Male Ballots]]/Table1[[#This Row],[Male Voters]]</f>
        <v>0.56334359460099459</v>
      </c>
      <c r="AA8321" s="24">
        <f>Table1[[#This Row],[Total Ballots]]/Table1[[#This Row],[Total Voters]]</f>
        <v>0.56840354767184031</v>
      </c>
    </row>
    <row r="8322" spans="1:27" x14ac:dyDescent="0.35">
      <c r="A8322" s="8" t="s">
        <v>38</v>
      </c>
      <c r="B8322" s="17">
        <v>2006</v>
      </c>
      <c r="C8322" s="80" t="s">
        <v>82</v>
      </c>
      <c r="D8322" s="17"/>
      <c r="E8322" s="35" t="s">
        <v>74</v>
      </c>
      <c r="F8322" s="35" t="s">
        <v>78</v>
      </c>
      <c r="G8322" s="51" t="s">
        <v>65</v>
      </c>
      <c r="H8322" s="10">
        <v>8385</v>
      </c>
      <c r="I8322" s="10">
        <v>8179</v>
      </c>
      <c r="J8322" s="53">
        <v>16564</v>
      </c>
      <c r="K8322" s="55">
        <v>6691</v>
      </c>
      <c r="L8322" s="57">
        <v>5939</v>
      </c>
      <c r="M8322" s="57">
        <v>1</v>
      </c>
      <c r="N8322" s="59">
        <v>12631</v>
      </c>
      <c r="O8322" s="61">
        <v>4809</v>
      </c>
      <c r="P8322" s="10">
        <v>4248</v>
      </c>
      <c r="Q8322" s="10"/>
      <c r="R8322" s="11">
        <v>9057</v>
      </c>
      <c r="S8322" s="24">
        <f>Table1[[#This Row],[Female Voters]]/Table1[[#This Row],[Female Population]]</f>
        <v>0.7979725700655933</v>
      </c>
      <c r="T8322" s="24">
        <f>Table1[[#This Row],[Male Voters]]/Table1[[#This Row],[Male Population]]</f>
        <v>0.72612788849492604</v>
      </c>
      <c r="U8322" s="24">
        <f>Table1[[#This Row],[Total Voters]]/Table1[[#This Row],[Total Population]]</f>
        <v>0.76255735329630525</v>
      </c>
      <c r="V8322" s="24">
        <f>Table1[[#This Row],[Female Ballots]]/Table1[[#This Row],[Female Population]]</f>
        <v>0.57352415026833636</v>
      </c>
      <c r="W8322" s="24">
        <f>Table1[[#This Row],[Male Ballots]]/Table1[[#This Row],[Male Population]]</f>
        <v>0.51937889717569385</v>
      </c>
      <c r="X8322" s="24">
        <f>Table1[[#This Row],[Total Ballots]]/Table1[[#This Row],[Total Population]]</f>
        <v>0.54678821540690659</v>
      </c>
      <c r="Y8322" s="24">
        <f>Table1[[#This Row],[Female Ballots]]/Table1[[#This Row],[Female Voters]]</f>
        <v>0.71872664773576445</v>
      </c>
      <c r="Z8322" s="24">
        <f>Table1[[#This Row],[Male Ballots]]/Table1[[#This Row],[Male Voters]]</f>
        <v>0.71527193130156597</v>
      </c>
      <c r="AA8322" s="24">
        <f>Table1[[#This Row],[Total Ballots]]/Table1[[#This Row],[Total Voters]]</f>
        <v>0.71704536457920987</v>
      </c>
    </row>
    <row r="8323" spans="1:27" x14ac:dyDescent="0.35">
      <c r="A8323" s="8" t="s">
        <v>38</v>
      </c>
      <c r="B8323" s="17">
        <v>2006</v>
      </c>
      <c r="C8323" s="80" t="s">
        <v>82</v>
      </c>
      <c r="D8323" s="17"/>
      <c r="E8323" s="35" t="s">
        <v>74</v>
      </c>
      <c r="F8323" s="35" t="s">
        <v>78</v>
      </c>
      <c r="G8323" s="51" t="s">
        <v>66</v>
      </c>
      <c r="H8323" s="10">
        <v>6933</v>
      </c>
      <c r="I8323" s="10">
        <v>6673</v>
      </c>
      <c r="J8323" s="53">
        <v>13606</v>
      </c>
      <c r="K8323" s="55">
        <v>6333</v>
      </c>
      <c r="L8323" s="57">
        <v>5820</v>
      </c>
      <c r="M8323" s="57"/>
      <c r="N8323" s="59">
        <v>12153</v>
      </c>
      <c r="O8323" s="61">
        <v>5334</v>
      </c>
      <c r="P8323" s="10">
        <v>4914</v>
      </c>
      <c r="Q8323" s="10"/>
      <c r="R8323" s="11">
        <v>10248</v>
      </c>
      <c r="S8323" s="24">
        <f>Table1[[#This Row],[Female Voters]]/Table1[[#This Row],[Female Population]]</f>
        <v>0.91345737775854607</v>
      </c>
      <c r="T8323" s="24">
        <f>Table1[[#This Row],[Male Voters]]/Table1[[#This Row],[Male Population]]</f>
        <v>0.87217143713472201</v>
      </c>
      <c r="U8323" s="24">
        <f>Table1[[#This Row],[Total Voters]]/Table1[[#This Row],[Total Population]]</f>
        <v>0.89320887843598418</v>
      </c>
      <c r="V8323" s="24">
        <f>Table1[[#This Row],[Female Ballots]]/Table1[[#This Row],[Female Population]]</f>
        <v>0.7693639117265253</v>
      </c>
      <c r="W8323" s="24">
        <f>Table1[[#This Row],[Male Ballots]]/Table1[[#This Row],[Male Population]]</f>
        <v>0.7364004196013787</v>
      </c>
      <c r="X8323" s="24">
        <f>Table1[[#This Row],[Total Ballots]]/Table1[[#This Row],[Total Population]]</f>
        <v>0.75319711891812435</v>
      </c>
      <c r="Y8323" s="24">
        <f>Table1[[#This Row],[Female Ballots]]/Table1[[#This Row],[Female Voters]]</f>
        <v>0.84225485551871149</v>
      </c>
      <c r="Z8323" s="24">
        <f>Table1[[#This Row],[Male Ballots]]/Table1[[#This Row],[Male Voters]]</f>
        <v>0.84432989690721649</v>
      </c>
      <c r="AA8323" s="24">
        <f>Table1[[#This Row],[Total Ballots]]/Table1[[#This Row],[Total Voters]]</f>
        <v>0.84324858059738339</v>
      </c>
    </row>
    <row r="8324" spans="1:27" x14ac:dyDescent="0.35">
      <c r="A8324" s="8" t="s">
        <v>38</v>
      </c>
      <c r="B8324" s="17">
        <v>2006</v>
      </c>
      <c r="C8324" s="80" t="s">
        <v>82</v>
      </c>
      <c r="D8324" s="17"/>
      <c r="E8324" s="35" t="s">
        <v>74</v>
      </c>
      <c r="F8324" s="35" t="s">
        <v>78</v>
      </c>
      <c r="G8324" s="51" t="s">
        <v>67</v>
      </c>
      <c r="H8324" s="10">
        <v>9143</v>
      </c>
      <c r="I8324" s="10">
        <v>7606</v>
      </c>
      <c r="J8324" s="53">
        <v>16749</v>
      </c>
      <c r="K8324" s="55">
        <v>7735</v>
      </c>
      <c r="L8324" s="57">
        <v>6778</v>
      </c>
      <c r="M8324" s="57"/>
      <c r="N8324" s="59">
        <v>14513</v>
      </c>
      <c r="O8324" s="61">
        <v>6640</v>
      </c>
      <c r="P8324" s="10">
        <v>5990</v>
      </c>
      <c r="Q8324" s="10"/>
      <c r="R8324" s="11">
        <v>12630</v>
      </c>
      <c r="S8324" s="24">
        <f>Table1[[#This Row],[Female Voters]]/Table1[[#This Row],[Female Population]]</f>
        <v>0.84600240621240297</v>
      </c>
      <c r="T8324" s="24">
        <f>Table1[[#This Row],[Male Voters]]/Table1[[#This Row],[Male Population]]</f>
        <v>0.89113857480936098</v>
      </c>
      <c r="U8324" s="24">
        <f>Table1[[#This Row],[Total Voters]]/Table1[[#This Row],[Total Population]]</f>
        <v>0.8664994925070153</v>
      </c>
      <c r="V8324" s="24">
        <f>Table1[[#This Row],[Female Ballots]]/Table1[[#This Row],[Female Population]]</f>
        <v>0.72623865252105435</v>
      </c>
      <c r="W8324" s="24">
        <f>Table1[[#This Row],[Male Ballots]]/Table1[[#This Row],[Male Population]]</f>
        <v>0.78753615566657897</v>
      </c>
      <c r="X8324" s="24">
        <f>Table1[[#This Row],[Total Ballots]]/Table1[[#This Row],[Total Population]]</f>
        <v>0.75407487014150099</v>
      </c>
      <c r="Y8324" s="24">
        <f>Table1[[#This Row],[Female Ballots]]/Table1[[#This Row],[Female Voters]]</f>
        <v>0.85843568196509368</v>
      </c>
      <c r="Z8324" s="24">
        <f>Table1[[#This Row],[Male Ballots]]/Table1[[#This Row],[Male Voters]]</f>
        <v>0.88374151667158451</v>
      </c>
      <c r="AA8324" s="24">
        <f>Table1[[#This Row],[Total Ballots]]/Table1[[#This Row],[Total Voters]]</f>
        <v>0.87025425480603602</v>
      </c>
    </row>
    <row r="8325" spans="1:27" x14ac:dyDescent="0.35">
      <c r="A8325" s="8" t="s">
        <v>36</v>
      </c>
      <c r="B8325" s="17">
        <v>2006</v>
      </c>
      <c r="C8325" s="80" t="s">
        <v>82</v>
      </c>
      <c r="D8325" s="17" t="s">
        <v>69</v>
      </c>
      <c r="E8325" s="35" t="s">
        <v>74</v>
      </c>
      <c r="F8325" s="35" t="s">
        <v>78</v>
      </c>
      <c r="G8325" s="51" t="s">
        <v>79</v>
      </c>
      <c r="H8325" s="10">
        <v>4096</v>
      </c>
      <c r="I8325" s="10">
        <v>4121</v>
      </c>
      <c r="J8325" s="53">
        <v>8217</v>
      </c>
      <c r="K8325" s="55">
        <v>3164</v>
      </c>
      <c r="L8325" s="55">
        <v>3084</v>
      </c>
      <c r="M8325" s="55">
        <v>2</v>
      </c>
      <c r="N8325" s="55">
        <v>6250</v>
      </c>
      <c r="O8325" s="61">
        <v>2118</v>
      </c>
      <c r="P8325" s="10">
        <v>2033</v>
      </c>
      <c r="Q8325" s="10"/>
      <c r="R8325" s="11">
        <v>4151</v>
      </c>
      <c r="S8325" s="24">
        <f>Table1[[#This Row],[Female Voters]]/Table1[[#This Row],[Female Population]]</f>
        <v>0.7724609375</v>
      </c>
      <c r="T8325" s="24">
        <f>Table1[[#This Row],[Male Voters]]/Table1[[#This Row],[Male Population]]</f>
        <v>0.74836204804659068</v>
      </c>
      <c r="U8325" s="24">
        <f>Table1[[#This Row],[Total Voters]]/Table1[[#This Row],[Total Population]]</f>
        <v>0.76061823049774857</v>
      </c>
      <c r="V8325" s="24">
        <f>Table1[[#This Row],[Female Ballots]]/Table1[[#This Row],[Female Population]]</f>
        <v>0.51708984375</v>
      </c>
      <c r="W8325" s="24">
        <f>Table1[[#This Row],[Male Ballots]]/Table1[[#This Row],[Male Population]]</f>
        <v>0.49332686241203594</v>
      </c>
      <c r="X8325" s="24">
        <f>Table1[[#This Row],[Total Ballots]]/Table1[[#This Row],[Total Population]]</f>
        <v>0.50517220396738471</v>
      </c>
      <c r="Y8325" s="24">
        <f>Table1[[#This Row],[Female Ballots]]/Table1[[#This Row],[Female Voters]]</f>
        <v>0.66940581542351452</v>
      </c>
      <c r="Z8325" s="24">
        <f>Table1[[#This Row],[Male Ballots]]/Table1[[#This Row],[Male Voters]]</f>
        <v>0.65920881971465628</v>
      </c>
      <c r="AA8325" s="24">
        <f>Table1[[#This Row],[Total Ballots]]/Table1[[#This Row],[Total Voters]]</f>
        <v>0.66415999999999997</v>
      </c>
    </row>
    <row r="8326" spans="1:27" x14ac:dyDescent="0.35">
      <c r="A8326" s="8" t="s">
        <v>36</v>
      </c>
      <c r="B8326" s="17">
        <v>2006</v>
      </c>
      <c r="C8326" s="80" t="s">
        <v>82</v>
      </c>
      <c r="D8326" s="17" t="s">
        <v>69</v>
      </c>
      <c r="E8326" s="35" t="s">
        <v>74</v>
      </c>
      <c r="F8326" s="35" t="s">
        <v>78</v>
      </c>
      <c r="G8326" s="51" t="s">
        <v>62</v>
      </c>
      <c r="H8326" s="10">
        <v>350</v>
      </c>
      <c r="I8326" s="10">
        <v>378</v>
      </c>
      <c r="J8326" s="53">
        <v>728</v>
      </c>
      <c r="K8326" s="55">
        <v>253</v>
      </c>
      <c r="L8326" s="55">
        <v>236</v>
      </c>
      <c r="M8326" s="55"/>
      <c r="N8326" s="55">
        <v>489</v>
      </c>
      <c r="O8326" s="61">
        <v>91</v>
      </c>
      <c r="P8326" s="10">
        <v>69</v>
      </c>
      <c r="Q8326" s="10"/>
      <c r="R8326" s="11">
        <v>160</v>
      </c>
      <c r="S8326" s="24">
        <f>Table1[[#This Row],[Female Voters]]/Table1[[#This Row],[Female Population]]</f>
        <v>0.72285714285714286</v>
      </c>
      <c r="T8326" s="24">
        <f>Table1[[#This Row],[Male Voters]]/Table1[[#This Row],[Male Population]]</f>
        <v>0.6243386243386243</v>
      </c>
      <c r="U8326" s="24">
        <f>Table1[[#This Row],[Total Voters]]/Table1[[#This Row],[Total Population]]</f>
        <v>0.67170329670329665</v>
      </c>
      <c r="V8326" s="24">
        <f>Table1[[#This Row],[Female Ballots]]/Table1[[#This Row],[Female Population]]</f>
        <v>0.26</v>
      </c>
      <c r="W8326" s="24">
        <f>Table1[[#This Row],[Male Ballots]]/Table1[[#This Row],[Male Population]]</f>
        <v>0.18253968253968253</v>
      </c>
      <c r="X8326" s="24">
        <f>Table1[[#This Row],[Total Ballots]]/Table1[[#This Row],[Total Population]]</f>
        <v>0.21978021978021978</v>
      </c>
      <c r="Y8326" s="24">
        <f>Table1[[#This Row],[Female Ballots]]/Table1[[#This Row],[Female Voters]]</f>
        <v>0.35968379446640314</v>
      </c>
      <c r="Z8326" s="24">
        <f>Table1[[#This Row],[Male Ballots]]/Table1[[#This Row],[Male Voters]]</f>
        <v>0.2923728813559322</v>
      </c>
      <c r="AA8326" s="24">
        <f>Table1[[#This Row],[Total Ballots]]/Table1[[#This Row],[Total Voters]]</f>
        <v>0.32719836400817998</v>
      </c>
    </row>
    <row r="8327" spans="1:27" x14ac:dyDescent="0.35">
      <c r="A8327" s="8" t="s">
        <v>36</v>
      </c>
      <c r="B8327" s="17">
        <v>2006</v>
      </c>
      <c r="C8327" s="80" t="s">
        <v>82</v>
      </c>
      <c r="D8327" s="17" t="s">
        <v>69</v>
      </c>
      <c r="E8327" s="35" t="s">
        <v>74</v>
      </c>
      <c r="F8327" s="35" t="s">
        <v>78</v>
      </c>
      <c r="G8327" s="51" t="s">
        <v>63</v>
      </c>
      <c r="H8327" s="10">
        <v>540</v>
      </c>
      <c r="I8327" s="10">
        <v>537</v>
      </c>
      <c r="J8327" s="53">
        <v>1077</v>
      </c>
      <c r="K8327" s="55">
        <v>350</v>
      </c>
      <c r="L8327" s="55">
        <v>321</v>
      </c>
      <c r="M8327" s="55">
        <v>2</v>
      </c>
      <c r="N8327" s="55">
        <v>673</v>
      </c>
      <c r="O8327" s="61">
        <v>163</v>
      </c>
      <c r="P8327" s="10">
        <v>131</v>
      </c>
      <c r="Q8327" s="10"/>
      <c r="R8327" s="11">
        <v>294</v>
      </c>
      <c r="S8327" s="24">
        <f>Table1[[#This Row],[Female Voters]]/Table1[[#This Row],[Female Population]]</f>
        <v>0.64814814814814814</v>
      </c>
      <c r="T8327" s="24">
        <f>Table1[[#This Row],[Male Voters]]/Table1[[#This Row],[Male Population]]</f>
        <v>0.5977653631284916</v>
      </c>
      <c r="U8327" s="24">
        <f>Table1[[#This Row],[Total Voters]]/Table1[[#This Row],[Total Population]]</f>
        <v>0.62488393686165278</v>
      </c>
      <c r="V8327" s="24">
        <f>Table1[[#This Row],[Female Ballots]]/Table1[[#This Row],[Female Population]]</f>
        <v>0.30185185185185187</v>
      </c>
      <c r="W8327" s="24">
        <f>Table1[[#This Row],[Male Ballots]]/Table1[[#This Row],[Male Population]]</f>
        <v>0.24394785847299813</v>
      </c>
      <c r="X8327" s="24">
        <f>Table1[[#This Row],[Total Ballots]]/Table1[[#This Row],[Total Population]]</f>
        <v>0.27298050139275765</v>
      </c>
      <c r="Y8327" s="24">
        <f>Table1[[#This Row],[Female Ballots]]/Table1[[#This Row],[Female Voters]]</f>
        <v>0.46571428571428569</v>
      </c>
      <c r="Z8327" s="24">
        <f>Table1[[#This Row],[Male Ballots]]/Table1[[#This Row],[Male Voters]]</f>
        <v>0.40809968847352024</v>
      </c>
      <c r="AA8327" s="24">
        <f>Table1[[#This Row],[Total Ballots]]/Table1[[#This Row],[Total Voters]]</f>
        <v>0.43684992570579495</v>
      </c>
    </row>
    <row r="8328" spans="1:27" x14ac:dyDescent="0.35">
      <c r="A8328" s="8" t="s">
        <v>36</v>
      </c>
      <c r="B8328" s="17">
        <v>2006</v>
      </c>
      <c r="C8328" s="80" t="s">
        <v>82</v>
      </c>
      <c r="D8328" s="17" t="s">
        <v>69</v>
      </c>
      <c r="E8328" s="35" t="s">
        <v>74</v>
      </c>
      <c r="F8328" s="35" t="s">
        <v>78</v>
      </c>
      <c r="G8328" s="51" t="s">
        <v>64</v>
      </c>
      <c r="H8328" s="10">
        <v>788</v>
      </c>
      <c r="I8328" s="10">
        <v>774</v>
      </c>
      <c r="J8328" s="53">
        <v>1562</v>
      </c>
      <c r="K8328" s="55">
        <v>549</v>
      </c>
      <c r="L8328" s="55">
        <v>511</v>
      </c>
      <c r="M8328" s="55"/>
      <c r="N8328" s="55">
        <v>1060</v>
      </c>
      <c r="O8328" s="61">
        <v>305</v>
      </c>
      <c r="P8328" s="10">
        <v>286</v>
      </c>
      <c r="Q8328" s="10"/>
      <c r="R8328" s="11">
        <v>591</v>
      </c>
      <c r="S8328" s="24">
        <f>Table1[[#This Row],[Female Voters]]/Table1[[#This Row],[Female Population]]</f>
        <v>0.6967005076142132</v>
      </c>
      <c r="T8328" s="24">
        <f>Table1[[#This Row],[Male Voters]]/Table1[[#This Row],[Male Population]]</f>
        <v>0.66020671834625322</v>
      </c>
      <c r="U8328" s="24">
        <f>Table1[[#This Row],[Total Voters]]/Table1[[#This Row],[Total Population]]</f>
        <v>0.67861715749039697</v>
      </c>
      <c r="V8328" s="24">
        <f>Table1[[#This Row],[Female Ballots]]/Table1[[#This Row],[Female Population]]</f>
        <v>0.3870558375634518</v>
      </c>
      <c r="W8328" s="24">
        <f>Table1[[#This Row],[Male Ballots]]/Table1[[#This Row],[Male Population]]</f>
        <v>0.36950904392764861</v>
      </c>
      <c r="X8328" s="24">
        <f>Table1[[#This Row],[Total Ballots]]/Table1[[#This Row],[Total Population]]</f>
        <v>0.37836107554417414</v>
      </c>
      <c r="Y8328" s="24">
        <f>Table1[[#This Row],[Female Ballots]]/Table1[[#This Row],[Female Voters]]</f>
        <v>0.55555555555555558</v>
      </c>
      <c r="Z8328" s="24">
        <f>Table1[[#This Row],[Male Ballots]]/Table1[[#This Row],[Male Voters]]</f>
        <v>0.55968688845401171</v>
      </c>
      <c r="AA8328" s="24">
        <f>Table1[[#This Row],[Total Ballots]]/Table1[[#This Row],[Total Voters]]</f>
        <v>0.5575471698113208</v>
      </c>
    </row>
    <row r="8329" spans="1:27" x14ac:dyDescent="0.35">
      <c r="A8329" s="8" t="s">
        <v>36</v>
      </c>
      <c r="B8329" s="17">
        <v>2006</v>
      </c>
      <c r="C8329" s="80" t="s">
        <v>82</v>
      </c>
      <c r="D8329" s="17" t="s">
        <v>69</v>
      </c>
      <c r="E8329" s="35" t="s">
        <v>74</v>
      </c>
      <c r="F8329" s="35" t="s">
        <v>78</v>
      </c>
      <c r="G8329" s="51" t="s">
        <v>65</v>
      </c>
      <c r="H8329" s="10">
        <v>984</v>
      </c>
      <c r="I8329" s="10">
        <v>970</v>
      </c>
      <c r="J8329" s="53">
        <v>1954</v>
      </c>
      <c r="K8329" s="55">
        <v>781</v>
      </c>
      <c r="L8329" s="55">
        <v>788</v>
      </c>
      <c r="M8329" s="55"/>
      <c r="N8329" s="55">
        <v>1569</v>
      </c>
      <c r="O8329" s="61">
        <v>551</v>
      </c>
      <c r="P8329" s="10">
        <v>530</v>
      </c>
      <c r="Q8329" s="10"/>
      <c r="R8329" s="11">
        <v>1081</v>
      </c>
      <c r="S8329" s="24">
        <f>Table1[[#This Row],[Female Voters]]/Table1[[#This Row],[Female Population]]</f>
        <v>0.79369918699186992</v>
      </c>
      <c r="T8329" s="24">
        <f>Table1[[#This Row],[Male Voters]]/Table1[[#This Row],[Male Population]]</f>
        <v>0.81237113402061856</v>
      </c>
      <c r="U8329" s="24">
        <f>Table1[[#This Row],[Total Voters]]/Table1[[#This Row],[Total Population]]</f>
        <v>0.80296827021494366</v>
      </c>
      <c r="V8329" s="24">
        <f>Table1[[#This Row],[Female Ballots]]/Table1[[#This Row],[Female Population]]</f>
        <v>0.55995934959349591</v>
      </c>
      <c r="W8329" s="24">
        <f>Table1[[#This Row],[Male Ballots]]/Table1[[#This Row],[Male Population]]</f>
        <v>0.54639175257731953</v>
      </c>
      <c r="X8329" s="24">
        <f>Table1[[#This Row],[Total Ballots]]/Table1[[#This Row],[Total Population]]</f>
        <v>0.55322415557830096</v>
      </c>
      <c r="Y8329" s="24">
        <f>Table1[[#This Row],[Female Ballots]]/Table1[[#This Row],[Female Voters]]</f>
        <v>0.70550576184378999</v>
      </c>
      <c r="Z8329" s="24">
        <f>Table1[[#This Row],[Male Ballots]]/Table1[[#This Row],[Male Voters]]</f>
        <v>0.67258883248730961</v>
      </c>
      <c r="AA8329" s="24">
        <f>Table1[[#This Row],[Total Ballots]]/Table1[[#This Row],[Total Voters]]</f>
        <v>0.68897386870618227</v>
      </c>
    </row>
    <row r="8330" spans="1:27" x14ac:dyDescent="0.35">
      <c r="A8330" s="8" t="s">
        <v>36</v>
      </c>
      <c r="B8330" s="17">
        <v>2006</v>
      </c>
      <c r="C8330" s="80" t="s">
        <v>82</v>
      </c>
      <c r="D8330" s="17" t="s">
        <v>69</v>
      </c>
      <c r="E8330" s="35" t="s">
        <v>74</v>
      </c>
      <c r="F8330" s="35" t="s">
        <v>78</v>
      </c>
      <c r="G8330" s="51" t="s">
        <v>66</v>
      </c>
      <c r="H8330" s="10">
        <v>740</v>
      </c>
      <c r="I8330" s="10">
        <v>807</v>
      </c>
      <c r="J8330" s="53">
        <v>1547</v>
      </c>
      <c r="K8330" s="55">
        <v>672</v>
      </c>
      <c r="L8330" s="55">
        <v>655</v>
      </c>
      <c r="M8330" s="55"/>
      <c r="N8330" s="55">
        <v>1327</v>
      </c>
      <c r="O8330" s="61">
        <v>543</v>
      </c>
      <c r="P8330" s="10">
        <v>531</v>
      </c>
      <c r="Q8330" s="10"/>
      <c r="R8330" s="11">
        <v>1074</v>
      </c>
      <c r="S8330" s="24">
        <f>Table1[[#This Row],[Female Voters]]/Table1[[#This Row],[Female Population]]</f>
        <v>0.90810810810810816</v>
      </c>
      <c r="T8330" s="24">
        <f>Table1[[#This Row],[Male Voters]]/Table1[[#This Row],[Male Population]]</f>
        <v>0.81164807930607186</v>
      </c>
      <c r="U8330" s="24">
        <f>Table1[[#This Row],[Total Voters]]/Table1[[#This Row],[Total Population]]</f>
        <v>0.85778926955397539</v>
      </c>
      <c r="V8330" s="24">
        <f>Table1[[#This Row],[Female Ballots]]/Table1[[#This Row],[Female Population]]</f>
        <v>0.73378378378378384</v>
      </c>
      <c r="W8330" s="24">
        <f>Table1[[#This Row],[Male Ballots]]/Table1[[#This Row],[Male Population]]</f>
        <v>0.65799256505576209</v>
      </c>
      <c r="X8330" s="24">
        <f>Table1[[#This Row],[Total Ballots]]/Table1[[#This Row],[Total Population]]</f>
        <v>0.69424692954104716</v>
      </c>
      <c r="Y8330" s="24">
        <f>Table1[[#This Row],[Female Ballots]]/Table1[[#This Row],[Female Voters]]</f>
        <v>0.8080357142857143</v>
      </c>
      <c r="Z8330" s="24">
        <f>Table1[[#This Row],[Male Ballots]]/Table1[[#This Row],[Male Voters]]</f>
        <v>0.81068702290076333</v>
      </c>
      <c r="AA8330" s="24">
        <f>Table1[[#This Row],[Total Ballots]]/Table1[[#This Row],[Total Voters]]</f>
        <v>0.8093443858327054</v>
      </c>
    </row>
    <row r="8331" spans="1:27" x14ac:dyDescent="0.35">
      <c r="A8331" s="8" t="s">
        <v>36</v>
      </c>
      <c r="B8331" s="17">
        <v>2006</v>
      </c>
      <c r="C8331" s="80" t="s">
        <v>82</v>
      </c>
      <c r="D8331" s="17" t="s">
        <v>69</v>
      </c>
      <c r="E8331" s="35" t="s">
        <v>74</v>
      </c>
      <c r="F8331" s="35" t="s">
        <v>78</v>
      </c>
      <c r="G8331" s="51" t="s">
        <v>67</v>
      </c>
      <c r="H8331" s="10">
        <v>694</v>
      </c>
      <c r="I8331" s="10">
        <v>655</v>
      </c>
      <c r="J8331" s="53">
        <v>1349</v>
      </c>
      <c r="K8331" s="55">
        <v>559</v>
      </c>
      <c r="L8331" s="55">
        <v>573</v>
      </c>
      <c r="M8331" s="55"/>
      <c r="N8331" s="55">
        <v>1132</v>
      </c>
      <c r="O8331" s="61">
        <v>465</v>
      </c>
      <c r="P8331" s="10">
        <v>486</v>
      </c>
      <c r="Q8331" s="10"/>
      <c r="R8331" s="11">
        <v>951</v>
      </c>
      <c r="S8331" s="24">
        <f>Table1[[#This Row],[Female Voters]]/Table1[[#This Row],[Female Population]]</f>
        <v>0.8054755043227666</v>
      </c>
      <c r="T8331" s="24">
        <f>Table1[[#This Row],[Male Voters]]/Table1[[#This Row],[Male Population]]</f>
        <v>0.8748091603053435</v>
      </c>
      <c r="U8331" s="24">
        <f>Table1[[#This Row],[Total Voters]]/Table1[[#This Row],[Total Population]]</f>
        <v>0.83914010378057824</v>
      </c>
      <c r="V8331" s="24">
        <f>Table1[[#This Row],[Female Ballots]]/Table1[[#This Row],[Female Population]]</f>
        <v>0.67002881844380402</v>
      </c>
      <c r="W8331" s="24">
        <f>Table1[[#This Row],[Male Ballots]]/Table1[[#This Row],[Male Population]]</f>
        <v>0.74198473282442745</v>
      </c>
      <c r="X8331" s="24">
        <f>Table1[[#This Row],[Total Ballots]]/Table1[[#This Row],[Total Population]]</f>
        <v>0.7049666419570052</v>
      </c>
      <c r="Y8331" s="24">
        <f>Table1[[#This Row],[Female Ballots]]/Table1[[#This Row],[Female Voters]]</f>
        <v>0.83184257602862255</v>
      </c>
      <c r="Z8331" s="24">
        <f>Table1[[#This Row],[Male Ballots]]/Table1[[#This Row],[Male Voters]]</f>
        <v>0.84816753926701571</v>
      </c>
      <c r="AA8331" s="24">
        <f>Table1[[#This Row],[Total Ballots]]/Table1[[#This Row],[Total Voters]]</f>
        <v>0.84010600706713778</v>
      </c>
    </row>
    <row r="8332" spans="1:27" x14ac:dyDescent="0.35">
      <c r="A8332" s="8" t="s">
        <v>52</v>
      </c>
      <c r="B8332" s="17">
        <v>2006</v>
      </c>
      <c r="C8332" s="80" t="s">
        <v>82</v>
      </c>
      <c r="D8332" s="17" t="s">
        <v>70</v>
      </c>
      <c r="E8332" s="35" t="s">
        <v>75</v>
      </c>
      <c r="F8332" s="35" t="s">
        <v>78</v>
      </c>
      <c r="G8332" s="51" t="s">
        <v>79</v>
      </c>
      <c r="H8332" s="10">
        <v>253334</v>
      </c>
      <c r="I8332" s="10">
        <v>250925</v>
      </c>
      <c r="J8332" s="53">
        <v>504259</v>
      </c>
      <c r="K8332" s="55">
        <v>173448</v>
      </c>
      <c r="L8332" s="57">
        <v>154277</v>
      </c>
      <c r="M8332" s="57">
        <v>3389</v>
      </c>
      <c r="N8332" s="59">
        <v>331114</v>
      </c>
      <c r="O8332" s="61">
        <v>108590</v>
      </c>
      <c r="P8332" s="10">
        <v>97523</v>
      </c>
      <c r="Q8332" s="10">
        <v>1637</v>
      </c>
      <c r="R8332" s="11">
        <v>207750</v>
      </c>
      <c r="S8332" s="24">
        <f>Table1[[#This Row],[Female Voters]]/Table1[[#This Row],[Female Population]]</f>
        <v>0.68466135615432588</v>
      </c>
      <c r="T8332" s="24">
        <f>Table1[[#This Row],[Male Voters]]/Table1[[#This Row],[Male Population]]</f>
        <v>0.61483311746537805</v>
      </c>
      <c r="U8332" s="24">
        <f>Table1[[#This Row],[Total Voters]]/Table1[[#This Row],[Total Population]]</f>
        <v>0.65663478490220306</v>
      </c>
      <c r="V8332" s="24">
        <f>Table1[[#This Row],[Female Ballots]]/Table1[[#This Row],[Female Population]]</f>
        <v>0.42864360883260832</v>
      </c>
      <c r="W8332" s="24">
        <f>Table1[[#This Row],[Male Ballots]]/Table1[[#This Row],[Male Population]]</f>
        <v>0.38865398027298992</v>
      </c>
      <c r="X8332" s="24">
        <f>Table1[[#This Row],[Total Ballots]]/Table1[[#This Row],[Total Population]]</f>
        <v>0.4119906635280679</v>
      </c>
      <c r="Y8332" s="24">
        <f>Table1[[#This Row],[Female Ballots]]/Table1[[#This Row],[Female Voters]]</f>
        <v>0.62606660209399934</v>
      </c>
      <c r="Z8332" s="24">
        <f>Table1[[#This Row],[Male Ballots]]/Table1[[#This Row],[Male Voters]]</f>
        <v>0.63212922211347122</v>
      </c>
      <c r="AA8332" s="24">
        <f>Table1[[#This Row],[Total Ballots]]/Table1[[#This Row],[Total Voters]]</f>
        <v>0.62742741170714622</v>
      </c>
    </row>
    <row r="8333" spans="1:27" x14ac:dyDescent="0.35">
      <c r="A8333" s="8" t="s">
        <v>52</v>
      </c>
      <c r="B8333" s="17">
        <v>2006</v>
      </c>
      <c r="C8333" s="80" t="s">
        <v>82</v>
      </c>
      <c r="D8333" s="17" t="s">
        <v>70</v>
      </c>
      <c r="E8333" s="35" t="s">
        <v>75</v>
      </c>
      <c r="F8333" s="35" t="s">
        <v>78</v>
      </c>
      <c r="G8333" s="51" t="s">
        <v>62</v>
      </c>
      <c r="H8333" s="10">
        <v>29683</v>
      </c>
      <c r="I8333" s="10">
        <v>32266</v>
      </c>
      <c r="J8333" s="53">
        <v>61949</v>
      </c>
      <c r="K8333" s="55">
        <v>14239</v>
      </c>
      <c r="L8333" s="57">
        <v>12519</v>
      </c>
      <c r="M8333" s="57">
        <v>737</v>
      </c>
      <c r="N8333" s="59">
        <v>27495</v>
      </c>
      <c r="O8333" s="61">
        <v>4864</v>
      </c>
      <c r="P8333" s="10">
        <v>4178</v>
      </c>
      <c r="Q8333" s="10">
        <v>251</v>
      </c>
      <c r="R8333" s="11">
        <v>9293</v>
      </c>
      <c r="S8333" s="24">
        <f>Table1[[#This Row],[Female Voters]]/Table1[[#This Row],[Female Population]]</f>
        <v>0.47970218643668094</v>
      </c>
      <c r="T8333" s="24">
        <f>Table1[[#This Row],[Male Voters]]/Table1[[#This Row],[Male Population]]</f>
        <v>0.38799355358581789</v>
      </c>
      <c r="U8333" s="24">
        <f>Table1[[#This Row],[Total Voters]]/Table1[[#This Row],[Total Population]]</f>
        <v>0.44383283023131931</v>
      </c>
      <c r="V8333" s="24">
        <f>Table1[[#This Row],[Female Ballots]]/Table1[[#This Row],[Female Population]]</f>
        <v>0.16386483845972441</v>
      </c>
      <c r="W8333" s="24">
        <f>Table1[[#This Row],[Male Ballots]]/Table1[[#This Row],[Male Population]]</f>
        <v>0.12948614640798364</v>
      </c>
      <c r="X8333" s="24">
        <f>Table1[[#This Row],[Total Ballots]]/Table1[[#This Row],[Total Population]]</f>
        <v>0.15001049250189671</v>
      </c>
      <c r="Y8333" s="24">
        <f>Table1[[#This Row],[Female Ballots]]/Table1[[#This Row],[Female Voters]]</f>
        <v>0.34159702226279937</v>
      </c>
      <c r="Z8333" s="24">
        <f>Table1[[#This Row],[Male Ballots]]/Table1[[#This Row],[Male Voters]]</f>
        <v>0.33373272625609074</v>
      </c>
      <c r="AA8333" s="24">
        <f>Table1[[#This Row],[Total Ballots]]/Table1[[#This Row],[Total Voters]]</f>
        <v>0.33798872522276779</v>
      </c>
    </row>
    <row r="8334" spans="1:27" x14ac:dyDescent="0.35">
      <c r="A8334" s="8" t="s">
        <v>52</v>
      </c>
      <c r="B8334" s="17">
        <v>2006</v>
      </c>
      <c r="C8334" s="80" t="s">
        <v>82</v>
      </c>
      <c r="D8334" s="17" t="s">
        <v>70</v>
      </c>
      <c r="E8334" s="35" t="s">
        <v>75</v>
      </c>
      <c r="F8334" s="35" t="s">
        <v>78</v>
      </c>
      <c r="G8334" s="51" t="s">
        <v>63</v>
      </c>
      <c r="H8334" s="10">
        <v>44826</v>
      </c>
      <c r="I8334" s="10">
        <v>46887</v>
      </c>
      <c r="J8334" s="53">
        <v>91713</v>
      </c>
      <c r="K8334" s="55">
        <v>24685</v>
      </c>
      <c r="L8334" s="57">
        <v>21131</v>
      </c>
      <c r="M8334" s="57">
        <v>735</v>
      </c>
      <c r="N8334" s="59">
        <v>46551</v>
      </c>
      <c r="O8334" s="61">
        <v>10139</v>
      </c>
      <c r="P8334" s="10">
        <v>8462</v>
      </c>
      <c r="Q8334" s="10">
        <v>284</v>
      </c>
      <c r="R8334" s="11">
        <v>18885</v>
      </c>
      <c r="S8334" s="24">
        <f>Table1[[#This Row],[Female Voters]]/Table1[[#This Row],[Female Population]]</f>
        <v>0.5506848703877214</v>
      </c>
      <c r="T8334" s="24">
        <f>Table1[[#This Row],[Male Voters]]/Table1[[#This Row],[Male Population]]</f>
        <v>0.45067929276771812</v>
      </c>
      <c r="U8334" s="24">
        <f>Table1[[#This Row],[Total Voters]]/Table1[[#This Row],[Total Population]]</f>
        <v>0.50757253606358965</v>
      </c>
      <c r="V8334" s="24">
        <f>Table1[[#This Row],[Female Ballots]]/Table1[[#This Row],[Female Population]]</f>
        <v>0.22618569580154374</v>
      </c>
      <c r="W8334" s="24">
        <f>Table1[[#This Row],[Male Ballots]]/Table1[[#This Row],[Male Population]]</f>
        <v>0.18047646469170558</v>
      </c>
      <c r="X8334" s="24">
        <f>Table1[[#This Row],[Total Ballots]]/Table1[[#This Row],[Total Population]]</f>
        <v>0.20591410159955514</v>
      </c>
      <c r="Y8334" s="24">
        <f>Table1[[#This Row],[Female Ballots]]/Table1[[#This Row],[Female Voters]]</f>
        <v>0.41073526433056512</v>
      </c>
      <c r="Z8334" s="24">
        <f>Table1[[#This Row],[Male Ballots]]/Table1[[#This Row],[Male Voters]]</f>
        <v>0.40045430883536037</v>
      </c>
      <c r="AA8334" s="24">
        <f>Table1[[#This Row],[Total Ballots]]/Table1[[#This Row],[Total Voters]]</f>
        <v>0.40568408841915321</v>
      </c>
    </row>
    <row r="8335" spans="1:27" x14ac:dyDescent="0.35">
      <c r="A8335" s="8" t="s">
        <v>52</v>
      </c>
      <c r="B8335" s="17">
        <v>2006</v>
      </c>
      <c r="C8335" s="80" t="s">
        <v>82</v>
      </c>
      <c r="D8335" s="17" t="s">
        <v>70</v>
      </c>
      <c r="E8335" s="35" t="s">
        <v>75</v>
      </c>
      <c r="F8335" s="35" t="s">
        <v>78</v>
      </c>
      <c r="G8335" s="51" t="s">
        <v>64</v>
      </c>
      <c r="H8335" s="10">
        <v>53157</v>
      </c>
      <c r="I8335" s="10">
        <v>55846</v>
      </c>
      <c r="J8335" s="53">
        <v>109003</v>
      </c>
      <c r="K8335" s="55">
        <v>35426</v>
      </c>
      <c r="L8335" s="57">
        <v>32278</v>
      </c>
      <c r="M8335" s="57">
        <v>707</v>
      </c>
      <c r="N8335" s="59">
        <v>68411</v>
      </c>
      <c r="O8335" s="61">
        <v>19125</v>
      </c>
      <c r="P8335" s="10">
        <v>17532</v>
      </c>
      <c r="Q8335" s="10">
        <v>343</v>
      </c>
      <c r="R8335" s="11">
        <v>37000</v>
      </c>
      <c r="S8335" s="24">
        <f>Table1[[#This Row],[Female Voters]]/Table1[[#This Row],[Female Population]]</f>
        <v>0.66644092029271784</v>
      </c>
      <c r="T8335" s="24">
        <f>Table1[[#This Row],[Male Voters]]/Table1[[#This Row],[Male Population]]</f>
        <v>0.57798230849120802</v>
      </c>
      <c r="U8335" s="24">
        <f>Table1[[#This Row],[Total Voters]]/Table1[[#This Row],[Total Population]]</f>
        <v>0.62760657963542288</v>
      </c>
      <c r="V8335" s="24">
        <f>Table1[[#This Row],[Female Ballots]]/Table1[[#This Row],[Female Population]]</f>
        <v>0.35978328348100908</v>
      </c>
      <c r="W8335" s="24">
        <f>Table1[[#This Row],[Male Ballots]]/Table1[[#This Row],[Male Population]]</f>
        <v>0.31393474913154029</v>
      </c>
      <c r="X8335" s="24">
        <f>Table1[[#This Row],[Total Ballots]]/Table1[[#This Row],[Total Population]]</f>
        <v>0.33944019889360844</v>
      </c>
      <c r="Y8335" s="24">
        <f>Table1[[#This Row],[Female Ballots]]/Table1[[#This Row],[Female Voters]]</f>
        <v>0.5398577316095523</v>
      </c>
      <c r="Z8335" s="24">
        <f>Table1[[#This Row],[Male Ballots]]/Table1[[#This Row],[Male Voters]]</f>
        <v>0.54315632938843794</v>
      </c>
      <c r="AA8335" s="24">
        <f>Table1[[#This Row],[Total Ballots]]/Table1[[#This Row],[Total Voters]]</f>
        <v>0.54084869392349189</v>
      </c>
    </row>
    <row r="8336" spans="1:27" x14ac:dyDescent="0.35">
      <c r="A8336" s="8" t="s">
        <v>52</v>
      </c>
      <c r="B8336" s="17">
        <v>2006</v>
      </c>
      <c r="C8336" s="80" t="s">
        <v>82</v>
      </c>
      <c r="D8336" s="17" t="s">
        <v>70</v>
      </c>
      <c r="E8336" s="35" t="s">
        <v>75</v>
      </c>
      <c r="F8336" s="35" t="s">
        <v>78</v>
      </c>
      <c r="G8336" s="51" t="s">
        <v>65</v>
      </c>
      <c r="H8336" s="10">
        <v>53764</v>
      </c>
      <c r="I8336" s="10">
        <v>54041</v>
      </c>
      <c r="J8336" s="53">
        <v>107805</v>
      </c>
      <c r="K8336" s="55">
        <v>41269</v>
      </c>
      <c r="L8336" s="57">
        <v>38821</v>
      </c>
      <c r="M8336" s="57">
        <v>564</v>
      </c>
      <c r="N8336" s="59">
        <v>80654</v>
      </c>
      <c r="O8336" s="61">
        <v>27803</v>
      </c>
      <c r="P8336" s="10">
        <v>26386</v>
      </c>
      <c r="Q8336" s="10">
        <v>310</v>
      </c>
      <c r="R8336" s="11">
        <v>54499</v>
      </c>
      <c r="S8336" s="24">
        <f>Table1[[#This Row],[Female Voters]]/Table1[[#This Row],[Female Population]]</f>
        <v>0.76759541700766309</v>
      </c>
      <c r="T8336" s="24">
        <f>Table1[[#This Row],[Male Voters]]/Table1[[#This Row],[Male Population]]</f>
        <v>0.71836198441923726</v>
      </c>
      <c r="U8336" s="24">
        <f>Table1[[#This Row],[Total Voters]]/Table1[[#This Row],[Total Population]]</f>
        <v>0.74814711748063634</v>
      </c>
      <c r="V8336" s="24">
        <f>Table1[[#This Row],[Female Ballots]]/Table1[[#This Row],[Female Population]]</f>
        <v>0.5171304218436128</v>
      </c>
      <c r="W8336" s="24">
        <f>Table1[[#This Row],[Male Ballots]]/Table1[[#This Row],[Male Population]]</f>
        <v>0.48825891452785847</v>
      </c>
      <c r="X8336" s="24">
        <f>Table1[[#This Row],[Total Ballots]]/Table1[[#This Row],[Total Population]]</f>
        <v>0.50553313853717363</v>
      </c>
      <c r="Y8336" s="24">
        <f>Table1[[#This Row],[Female Ballots]]/Table1[[#This Row],[Female Voters]]</f>
        <v>0.67370181007535923</v>
      </c>
      <c r="Z8336" s="24">
        <f>Table1[[#This Row],[Male Ballots]]/Table1[[#This Row],[Male Voters]]</f>
        <v>0.67968367636073257</v>
      </c>
      <c r="AA8336" s="24">
        <f>Table1[[#This Row],[Total Ballots]]/Table1[[#This Row],[Total Voters]]</f>
        <v>0.67571354179581922</v>
      </c>
    </row>
    <row r="8337" spans="1:27" x14ac:dyDescent="0.35">
      <c r="A8337" s="8" t="s">
        <v>52</v>
      </c>
      <c r="B8337" s="17">
        <v>2006</v>
      </c>
      <c r="C8337" s="80" t="s">
        <v>82</v>
      </c>
      <c r="D8337" s="17" t="s">
        <v>70</v>
      </c>
      <c r="E8337" s="35" t="s">
        <v>75</v>
      </c>
      <c r="F8337" s="35" t="s">
        <v>78</v>
      </c>
      <c r="G8337" s="51" t="s">
        <v>66</v>
      </c>
      <c r="H8337" s="10">
        <v>35427</v>
      </c>
      <c r="I8337" s="10">
        <v>34547</v>
      </c>
      <c r="J8337" s="53">
        <v>69974</v>
      </c>
      <c r="K8337" s="55">
        <v>28880</v>
      </c>
      <c r="L8337" s="57">
        <v>26978</v>
      </c>
      <c r="M8337" s="57">
        <v>352</v>
      </c>
      <c r="N8337" s="59">
        <v>56210</v>
      </c>
      <c r="O8337" s="61">
        <v>22823</v>
      </c>
      <c r="P8337" s="10">
        <v>21608</v>
      </c>
      <c r="Q8337" s="10">
        <v>247</v>
      </c>
      <c r="R8337" s="11">
        <v>44678</v>
      </c>
      <c r="S8337" s="24">
        <f>Table1[[#This Row],[Female Voters]]/Table1[[#This Row],[Female Population]]</f>
        <v>0.81519744827391538</v>
      </c>
      <c r="T8337" s="24">
        <f>Table1[[#This Row],[Male Voters]]/Table1[[#This Row],[Male Population]]</f>
        <v>0.78090716994239728</v>
      </c>
      <c r="U8337" s="24">
        <f>Table1[[#This Row],[Total Voters]]/Table1[[#This Row],[Total Population]]</f>
        <v>0.80329836796524423</v>
      </c>
      <c r="V8337" s="24">
        <f>Table1[[#This Row],[Female Ballots]]/Table1[[#This Row],[Female Population]]</f>
        <v>0.64422615519236737</v>
      </c>
      <c r="W8337" s="24">
        <f>Table1[[#This Row],[Male Ballots]]/Table1[[#This Row],[Male Population]]</f>
        <v>0.62546675543462527</v>
      </c>
      <c r="X8337" s="24">
        <f>Table1[[#This Row],[Total Ballots]]/Table1[[#This Row],[Total Population]]</f>
        <v>0.63849429788207046</v>
      </c>
      <c r="Y8337" s="24">
        <f>Table1[[#This Row],[Female Ballots]]/Table1[[#This Row],[Female Voters]]</f>
        <v>0.79027008310249303</v>
      </c>
      <c r="Z8337" s="24">
        <f>Table1[[#This Row],[Male Ballots]]/Table1[[#This Row],[Male Voters]]</f>
        <v>0.80094892134331674</v>
      </c>
      <c r="AA8337" s="24">
        <f>Table1[[#This Row],[Total Ballots]]/Table1[[#This Row],[Total Voters]]</f>
        <v>0.79484077566269351</v>
      </c>
    </row>
    <row r="8338" spans="1:27" x14ac:dyDescent="0.35">
      <c r="A8338" s="8" t="s">
        <v>52</v>
      </c>
      <c r="B8338" s="17">
        <v>2006</v>
      </c>
      <c r="C8338" s="80" t="s">
        <v>82</v>
      </c>
      <c r="D8338" s="17" t="s">
        <v>70</v>
      </c>
      <c r="E8338" s="35" t="s">
        <v>75</v>
      </c>
      <c r="F8338" s="35" t="s">
        <v>78</v>
      </c>
      <c r="G8338" s="51" t="s">
        <v>67</v>
      </c>
      <c r="H8338" s="10">
        <v>36477</v>
      </c>
      <c r="I8338" s="10">
        <v>27338</v>
      </c>
      <c r="J8338" s="53">
        <v>63815</v>
      </c>
      <c r="K8338" s="55">
        <v>28949</v>
      </c>
      <c r="L8338" s="57">
        <v>22550</v>
      </c>
      <c r="M8338" s="57">
        <v>294</v>
      </c>
      <c r="N8338" s="59">
        <v>51793</v>
      </c>
      <c r="O8338" s="61">
        <v>23836</v>
      </c>
      <c r="P8338" s="10">
        <v>19357</v>
      </c>
      <c r="Q8338" s="10">
        <v>202</v>
      </c>
      <c r="R8338" s="11">
        <v>43395</v>
      </c>
      <c r="S8338" s="24">
        <f>Table1[[#This Row],[Female Voters]]/Table1[[#This Row],[Female Population]]</f>
        <v>0.7936233791156071</v>
      </c>
      <c r="T8338" s="24">
        <f>Table1[[#This Row],[Male Voters]]/Table1[[#This Row],[Male Population]]</f>
        <v>0.82485917038554391</v>
      </c>
      <c r="U8338" s="24">
        <f>Table1[[#This Row],[Total Voters]]/Table1[[#This Row],[Total Population]]</f>
        <v>0.81161169004152633</v>
      </c>
      <c r="V8338" s="24">
        <f>Table1[[#This Row],[Female Ballots]]/Table1[[#This Row],[Female Population]]</f>
        <v>0.65345286070674669</v>
      </c>
      <c r="W8338" s="24">
        <f>Table1[[#This Row],[Male Ballots]]/Table1[[#This Row],[Male Population]]</f>
        <v>0.70806203818860192</v>
      </c>
      <c r="X8338" s="24">
        <f>Table1[[#This Row],[Total Ballots]]/Table1[[#This Row],[Total Population]]</f>
        <v>0.68001253623756175</v>
      </c>
      <c r="Y8338" s="24">
        <f>Table1[[#This Row],[Female Ballots]]/Table1[[#This Row],[Female Voters]]</f>
        <v>0.82337904590832156</v>
      </c>
      <c r="Z8338" s="24">
        <f>Table1[[#This Row],[Male Ballots]]/Table1[[#This Row],[Male Voters]]</f>
        <v>0.85840354767184035</v>
      </c>
      <c r="AA8338" s="24">
        <f>Table1[[#This Row],[Total Ballots]]/Table1[[#This Row],[Total Voters]]</f>
        <v>0.83785453632730289</v>
      </c>
    </row>
    <row r="8339" spans="1:27" x14ac:dyDescent="0.35">
      <c r="A8339" s="8" t="s">
        <v>40</v>
      </c>
      <c r="B8339" s="17">
        <v>2006</v>
      </c>
      <c r="C8339" s="80" t="s">
        <v>82</v>
      </c>
      <c r="D8339" s="17"/>
      <c r="E8339" s="35" t="s">
        <v>73</v>
      </c>
      <c r="F8339" s="35" t="s">
        <v>78</v>
      </c>
      <c r="G8339" s="51" t="s">
        <v>79</v>
      </c>
      <c r="H8339" s="10">
        <v>173795</v>
      </c>
      <c r="I8339" s="10">
        <v>165358</v>
      </c>
      <c r="J8339" s="53">
        <v>339152.93</v>
      </c>
      <c r="K8339" s="55">
        <v>126726</v>
      </c>
      <c r="L8339" s="57">
        <v>107624</v>
      </c>
      <c r="M8339" s="57">
        <v>447</v>
      </c>
      <c r="N8339" s="59">
        <v>234797</v>
      </c>
      <c r="O8339" s="61">
        <v>81602</v>
      </c>
      <c r="P8339" s="10">
        <v>69484</v>
      </c>
      <c r="Q8339" s="10">
        <v>155</v>
      </c>
      <c r="R8339" s="11">
        <v>151241</v>
      </c>
      <c r="S8339" s="24">
        <f>Table1[[#This Row],[Female Voters]]/Table1[[#This Row],[Female Population]]</f>
        <v>0.72916942374636784</v>
      </c>
      <c r="T8339" s="24">
        <f>Table1[[#This Row],[Male Voters]]/Table1[[#This Row],[Male Population]]</f>
        <v>0.65085450960945346</v>
      </c>
      <c r="U8339" s="24">
        <f>Table1[[#This Row],[Total Voters]]/Table1[[#This Row],[Total Population]]</f>
        <v>0.69230420624701672</v>
      </c>
      <c r="V8339" s="24">
        <f>Table1[[#This Row],[Female Ballots]]/Table1[[#This Row],[Female Population]]</f>
        <v>0.46953019361891885</v>
      </c>
      <c r="W8339" s="24">
        <f>Table1[[#This Row],[Male Ballots]]/Table1[[#This Row],[Male Population]]</f>
        <v>0.42020343739038934</v>
      </c>
      <c r="X8339" s="24">
        <f>Table1[[#This Row],[Total Ballots]]/Table1[[#This Row],[Total Population]]</f>
        <v>0.44593747133483413</v>
      </c>
      <c r="Y8339" s="24">
        <f>Table1[[#This Row],[Female Ballots]]/Table1[[#This Row],[Female Voters]]</f>
        <v>0.64392468790934776</v>
      </c>
      <c r="Z8339" s="24">
        <f>Table1[[#This Row],[Male Ballots]]/Table1[[#This Row],[Male Voters]]</f>
        <v>0.64561807775217428</v>
      </c>
      <c r="AA8339" s="24">
        <f>Table1[[#This Row],[Total Ballots]]/Table1[[#This Row],[Total Voters]]</f>
        <v>0.64413514653083304</v>
      </c>
    </row>
    <row r="8340" spans="1:27" x14ac:dyDescent="0.35">
      <c r="A8340" s="8" t="s">
        <v>40</v>
      </c>
      <c r="B8340" s="17">
        <v>2006</v>
      </c>
      <c r="C8340" s="80" t="s">
        <v>82</v>
      </c>
      <c r="D8340" s="17"/>
      <c r="E8340" s="35" t="s">
        <v>73</v>
      </c>
      <c r="F8340" s="35" t="s">
        <v>78</v>
      </c>
      <c r="G8340" s="51" t="s">
        <v>62</v>
      </c>
      <c r="H8340" s="10">
        <v>26204</v>
      </c>
      <c r="I8340" s="10">
        <v>25851</v>
      </c>
      <c r="J8340" s="53">
        <v>52054.99</v>
      </c>
      <c r="K8340" s="55">
        <v>11319</v>
      </c>
      <c r="L8340" s="57">
        <v>9599</v>
      </c>
      <c r="M8340" s="57">
        <v>144</v>
      </c>
      <c r="N8340" s="59">
        <v>21062</v>
      </c>
      <c r="O8340" s="61">
        <v>4645</v>
      </c>
      <c r="P8340" s="10">
        <v>3859</v>
      </c>
      <c r="Q8340" s="10">
        <v>51</v>
      </c>
      <c r="R8340" s="11">
        <v>8555</v>
      </c>
      <c r="S8340" s="24">
        <f>Table1[[#This Row],[Female Voters]]/Table1[[#This Row],[Female Population]]</f>
        <v>0.43195695313692567</v>
      </c>
      <c r="T8340" s="24">
        <f>Table1[[#This Row],[Male Voters]]/Table1[[#This Row],[Male Population]]</f>
        <v>0.37132025840393024</v>
      </c>
      <c r="U8340" s="24">
        <f>Table1[[#This Row],[Total Voters]]/Table1[[#This Row],[Total Population]]</f>
        <v>0.40461058584393161</v>
      </c>
      <c r="V8340" s="24">
        <f>Table1[[#This Row],[Female Ballots]]/Table1[[#This Row],[Female Population]]</f>
        <v>0.17726301328041522</v>
      </c>
      <c r="W8340" s="24">
        <f>Table1[[#This Row],[Male Ballots]]/Table1[[#This Row],[Male Population]]</f>
        <v>0.14927855788944336</v>
      </c>
      <c r="X8340" s="24">
        <f>Table1[[#This Row],[Total Ballots]]/Table1[[#This Row],[Total Population]]</f>
        <v>0.16434543547121996</v>
      </c>
      <c r="Y8340" s="24">
        <f>Table1[[#This Row],[Female Ballots]]/Table1[[#This Row],[Female Voters]]</f>
        <v>0.41037194098418589</v>
      </c>
      <c r="Z8340" s="24">
        <f>Table1[[#This Row],[Male Ballots]]/Table1[[#This Row],[Male Voters]]</f>
        <v>0.40202104385873527</v>
      </c>
      <c r="AA8340" s="24">
        <f>Table1[[#This Row],[Total Ballots]]/Table1[[#This Row],[Total Voters]]</f>
        <v>0.40618174912164084</v>
      </c>
    </row>
    <row r="8341" spans="1:27" x14ac:dyDescent="0.35">
      <c r="A8341" s="8" t="s">
        <v>40</v>
      </c>
      <c r="B8341" s="17">
        <v>2006</v>
      </c>
      <c r="C8341" s="80" t="s">
        <v>82</v>
      </c>
      <c r="D8341" s="17"/>
      <c r="E8341" s="35" t="s">
        <v>73</v>
      </c>
      <c r="F8341" s="35" t="s">
        <v>78</v>
      </c>
      <c r="G8341" s="51" t="s">
        <v>63</v>
      </c>
      <c r="H8341" s="10">
        <v>27533</v>
      </c>
      <c r="I8341" s="10">
        <v>28904</v>
      </c>
      <c r="J8341" s="53">
        <v>56436.990000000005</v>
      </c>
      <c r="K8341" s="55">
        <v>18166</v>
      </c>
      <c r="L8341" s="57">
        <v>15156</v>
      </c>
      <c r="M8341" s="57">
        <v>89</v>
      </c>
      <c r="N8341" s="59">
        <v>33411</v>
      </c>
      <c r="O8341" s="61">
        <v>8107</v>
      </c>
      <c r="P8341" s="10">
        <v>6265</v>
      </c>
      <c r="Q8341" s="10">
        <v>38</v>
      </c>
      <c r="R8341" s="11">
        <v>14410</v>
      </c>
      <c r="S8341" s="24">
        <f>Table1[[#This Row],[Female Voters]]/Table1[[#This Row],[Female Population]]</f>
        <v>0.65979007009770096</v>
      </c>
      <c r="T8341" s="24">
        <f>Table1[[#This Row],[Male Voters]]/Table1[[#This Row],[Male Population]]</f>
        <v>0.52435649045114863</v>
      </c>
      <c r="U8341" s="24">
        <f>Table1[[#This Row],[Total Voters]]/Table1[[#This Row],[Total Population]]</f>
        <v>0.59200534968289409</v>
      </c>
      <c r="V8341" s="24">
        <f>Table1[[#This Row],[Female Ballots]]/Table1[[#This Row],[Female Population]]</f>
        <v>0.29444666400319619</v>
      </c>
      <c r="W8341" s="24">
        <f>Table1[[#This Row],[Male Ballots]]/Table1[[#This Row],[Male Population]]</f>
        <v>0.21675200664267921</v>
      </c>
      <c r="X8341" s="24">
        <f>Table1[[#This Row],[Total Ballots]]/Table1[[#This Row],[Total Population]]</f>
        <v>0.25532899610698584</v>
      </c>
      <c r="Y8341" s="24">
        <f>Table1[[#This Row],[Female Ballots]]/Table1[[#This Row],[Female Voters]]</f>
        <v>0.44627325773422877</v>
      </c>
      <c r="Z8341" s="24">
        <f>Table1[[#This Row],[Male Ballots]]/Table1[[#This Row],[Male Voters]]</f>
        <v>0.41336764317761943</v>
      </c>
      <c r="AA8341" s="24">
        <f>Table1[[#This Row],[Total Ballots]]/Table1[[#This Row],[Total Voters]]</f>
        <v>0.43129508245787318</v>
      </c>
    </row>
    <row r="8342" spans="1:27" x14ac:dyDescent="0.35">
      <c r="A8342" s="8" t="s">
        <v>40</v>
      </c>
      <c r="B8342" s="17">
        <v>2006</v>
      </c>
      <c r="C8342" s="80" t="s">
        <v>82</v>
      </c>
      <c r="D8342" s="17"/>
      <c r="E8342" s="35" t="s">
        <v>73</v>
      </c>
      <c r="F8342" s="35" t="s">
        <v>78</v>
      </c>
      <c r="G8342" s="51" t="s">
        <v>64</v>
      </c>
      <c r="H8342" s="10">
        <v>30233</v>
      </c>
      <c r="I8342" s="10">
        <v>30936</v>
      </c>
      <c r="J8342" s="53">
        <v>61168.98</v>
      </c>
      <c r="K8342" s="55">
        <v>21639</v>
      </c>
      <c r="L8342" s="57">
        <v>18925</v>
      </c>
      <c r="M8342" s="57">
        <v>70</v>
      </c>
      <c r="N8342" s="59">
        <v>40634</v>
      </c>
      <c r="O8342" s="61">
        <v>11988</v>
      </c>
      <c r="P8342" s="10">
        <v>10431</v>
      </c>
      <c r="Q8342" s="10">
        <v>29</v>
      </c>
      <c r="R8342" s="11">
        <v>22448</v>
      </c>
      <c r="S8342" s="24">
        <f>Table1[[#This Row],[Female Voters]]/Table1[[#This Row],[Female Population]]</f>
        <v>0.71574107763040384</v>
      </c>
      <c r="T8342" s="24">
        <f>Table1[[#This Row],[Male Voters]]/Table1[[#This Row],[Male Population]]</f>
        <v>0.61174683216964054</v>
      </c>
      <c r="U8342" s="24">
        <f>Table1[[#This Row],[Total Voters]]/Table1[[#This Row],[Total Population]]</f>
        <v>0.66429095270184324</v>
      </c>
      <c r="V8342" s="24">
        <f>Table1[[#This Row],[Female Ballots]]/Table1[[#This Row],[Female Population]]</f>
        <v>0.39652035854860584</v>
      </c>
      <c r="W8342" s="24">
        <f>Table1[[#This Row],[Male Ballots]]/Table1[[#This Row],[Male Population]]</f>
        <v>0.3371799844840962</v>
      </c>
      <c r="X8342" s="24">
        <f>Table1[[#This Row],[Total Ballots]]/Table1[[#This Row],[Total Population]]</f>
        <v>0.36698339583233197</v>
      </c>
      <c r="Y8342" s="24">
        <f>Table1[[#This Row],[Female Ballots]]/Table1[[#This Row],[Female Voters]]</f>
        <v>0.55399972272286147</v>
      </c>
      <c r="Z8342" s="24">
        <f>Table1[[#This Row],[Male Ballots]]/Table1[[#This Row],[Male Voters]]</f>
        <v>0.55117569352708062</v>
      </c>
      <c r="AA8342" s="24">
        <f>Table1[[#This Row],[Total Ballots]]/Table1[[#This Row],[Total Voters]]</f>
        <v>0.55244376630408032</v>
      </c>
    </row>
    <row r="8343" spans="1:27" x14ac:dyDescent="0.35">
      <c r="A8343" s="8" t="s">
        <v>40</v>
      </c>
      <c r="B8343" s="17">
        <v>2006</v>
      </c>
      <c r="C8343" s="80" t="s">
        <v>82</v>
      </c>
      <c r="D8343" s="17"/>
      <c r="E8343" s="35" t="s">
        <v>73</v>
      </c>
      <c r="F8343" s="35" t="s">
        <v>78</v>
      </c>
      <c r="G8343" s="51" t="s">
        <v>65</v>
      </c>
      <c r="H8343" s="10">
        <v>33497</v>
      </c>
      <c r="I8343" s="10">
        <v>32736</v>
      </c>
      <c r="J8343" s="53">
        <v>66232.98</v>
      </c>
      <c r="K8343" s="55">
        <v>27189</v>
      </c>
      <c r="L8343" s="57">
        <v>23918</v>
      </c>
      <c r="M8343" s="57">
        <v>51</v>
      </c>
      <c r="N8343" s="59">
        <v>51158</v>
      </c>
      <c r="O8343" s="61">
        <v>18620</v>
      </c>
      <c r="P8343" s="10">
        <v>16381</v>
      </c>
      <c r="Q8343" s="10">
        <v>15</v>
      </c>
      <c r="R8343" s="11">
        <v>35016</v>
      </c>
      <c r="S8343" s="24">
        <f>Table1[[#This Row],[Female Voters]]/Table1[[#This Row],[Female Population]]</f>
        <v>0.81168462847419176</v>
      </c>
      <c r="T8343" s="24">
        <f>Table1[[#This Row],[Male Voters]]/Table1[[#This Row],[Male Population]]</f>
        <v>0.73063294232649068</v>
      </c>
      <c r="U8343" s="24">
        <f>Table1[[#This Row],[Total Voters]]/Table1[[#This Row],[Total Population]]</f>
        <v>0.77239465897503035</v>
      </c>
      <c r="V8343" s="24">
        <f>Table1[[#This Row],[Female Ballots]]/Table1[[#This Row],[Female Population]]</f>
        <v>0.55587067498581966</v>
      </c>
      <c r="W8343" s="24">
        <f>Table1[[#This Row],[Male Ballots]]/Table1[[#This Row],[Male Population]]</f>
        <v>0.50039711632453565</v>
      </c>
      <c r="X8343" s="24">
        <f>Table1[[#This Row],[Total Ballots]]/Table1[[#This Row],[Total Population]]</f>
        <v>0.52867921690976316</v>
      </c>
      <c r="Y8343" s="24">
        <f>Table1[[#This Row],[Female Ballots]]/Table1[[#This Row],[Female Voters]]</f>
        <v>0.68483577917540184</v>
      </c>
      <c r="Z8343" s="24">
        <f>Table1[[#This Row],[Male Ballots]]/Table1[[#This Row],[Male Voters]]</f>
        <v>0.6848816790701564</v>
      </c>
      <c r="AA8343" s="24">
        <f>Table1[[#This Row],[Total Ballots]]/Table1[[#This Row],[Total Voters]]</f>
        <v>0.6844677274326596</v>
      </c>
    </row>
    <row r="8344" spans="1:27" x14ac:dyDescent="0.35">
      <c r="A8344" s="8" t="s">
        <v>40</v>
      </c>
      <c r="B8344" s="17">
        <v>2006</v>
      </c>
      <c r="C8344" s="80" t="s">
        <v>82</v>
      </c>
      <c r="D8344" s="17"/>
      <c r="E8344" s="35" t="s">
        <v>73</v>
      </c>
      <c r="F8344" s="35" t="s">
        <v>78</v>
      </c>
      <c r="G8344" s="51" t="s">
        <v>66</v>
      </c>
      <c r="H8344" s="10">
        <v>24902</v>
      </c>
      <c r="I8344" s="10">
        <v>23813</v>
      </c>
      <c r="J8344" s="53">
        <v>48714.990000000005</v>
      </c>
      <c r="K8344" s="55">
        <v>22016</v>
      </c>
      <c r="L8344" s="57">
        <v>20071</v>
      </c>
      <c r="M8344" s="57">
        <v>47</v>
      </c>
      <c r="N8344" s="59">
        <v>42134</v>
      </c>
      <c r="O8344" s="61">
        <v>17051</v>
      </c>
      <c r="P8344" s="10">
        <v>15873</v>
      </c>
      <c r="Q8344" s="10">
        <v>13</v>
      </c>
      <c r="R8344" s="11">
        <v>32937</v>
      </c>
      <c r="S8344" s="24">
        <f>Table1[[#This Row],[Female Voters]]/Table1[[#This Row],[Female Population]]</f>
        <v>0.88410569432174124</v>
      </c>
      <c r="T8344" s="24">
        <f>Table1[[#This Row],[Male Voters]]/Table1[[#This Row],[Male Population]]</f>
        <v>0.84285894259438121</v>
      </c>
      <c r="U8344" s="24">
        <f>Table1[[#This Row],[Total Voters]]/Table1[[#This Row],[Total Population]]</f>
        <v>0.86490831672140334</v>
      </c>
      <c r="V8344" s="24">
        <f>Table1[[#This Row],[Female Ballots]]/Table1[[#This Row],[Female Population]]</f>
        <v>0.68472411854469517</v>
      </c>
      <c r="W8344" s="24">
        <f>Table1[[#This Row],[Male Ballots]]/Table1[[#This Row],[Male Population]]</f>
        <v>0.66656868097257804</v>
      </c>
      <c r="X8344" s="24">
        <f>Table1[[#This Row],[Total Ballots]]/Table1[[#This Row],[Total Population]]</f>
        <v>0.67611632476985006</v>
      </c>
      <c r="Y8344" s="24">
        <f>Table1[[#This Row],[Female Ballots]]/Table1[[#This Row],[Female Voters]]</f>
        <v>0.77448219476744184</v>
      </c>
      <c r="Z8344" s="24">
        <f>Table1[[#This Row],[Male Ballots]]/Table1[[#This Row],[Male Voters]]</f>
        <v>0.7908425090927208</v>
      </c>
      <c r="AA8344" s="24">
        <f>Table1[[#This Row],[Total Ballots]]/Table1[[#This Row],[Total Voters]]</f>
        <v>0.78172022594579205</v>
      </c>
    </row>
    <row r="8345" spans="1:27" x14ac:dyDescent="0.35">
      <c r="A8345" s="8" t="s">
        <v>40</v>
      </c>
      <c r="B8345" s="17">
        <v>2006</v>
      </c>
      <c r="C8345" s="80" t="s">
        <v>82</v>
      </c>
      <c r="D8345" s="17"/>
      <c r="E8345" s="35" t="s">
        <v>73</v>
      </c>
      <c r="F8345" s="35" t="s">
        <v>78</v>
      </c>
      <c r="G8345" s="51" t="s">
        <v>67</v>
      </c>
      <c r="H8345" s="10">
        <v>31426</v>
      </c>
      <c r="I8345" s="10">
        <v>23118</v>
      </c>
      <c r="J8345" s="53">
        <v>54544</v>
      </c>
      <c r="K8345" s="55">
        <v>26397</v>
      </c>
      <c r="L8345" s="57">
        <v>19955</v>
      </c>
      <c r="M8345" s="57">
        <v>46</v>
      </c>
      <c r="N8345" s="59">
        <v>46398</v>
      </c>
      <c r="O8345" s="61">
        <v>21191</v>
      </c>
      <c r="P8345" s="10">
        <v>16675</v>
      </c>
      <c r="Q8345" s="10">
        <v>9</v>
      </c>
      <c r="R8345" s="11">
        <v>37875</v>
      </c>
      <c r="S8345" s="24">
        <f>Table1[[#This Row],[Female Voters]]/Table1[[#This Row],[Female Population]]</f>
        <v>0.8399732705403169</v>
      </c>
      <c r="T8345" s="24">
        <f>Table1[[#This Row],[Male Voters]]/Table1[[#This Row],[Male Population]]</f>
        <v>0.86318020590016442</v>
      </c>
      <c r="U8345" s="24">
        <f>Table1[[#This Row],[Total Voters]]/Table1[[#This Row],[Total Population]]</f>
        <v>0.85065268407157524</v>
      </c>
      <c r="V8345" s="24">
        <f>Table1[[#This Row],[Female Ballots]]/Table1[[#This Row],[Female Population]]</f>
        <v>0.67431426207598799</v>
      </c>
      <c r="W8345" s="24">
        <f>Table1[[#This Row],[Male Ballots]]/Table1[[#This Row],[Male Population]]</f>
        <v>0.72129942036508343</v>
      </c>
      <c r="X8345" s="24">
        <f>Table1[[#This Row],[Total Ballots]]/Table1[[#This Row],[Total Population]]</f>
        <v>0.69439351716045761</v>
      </c>
      <c r="Y8345" s="24">
        <f>Table1[[#This Row],[Female Ballots]]/Table1[[#This Row],[Female Voters]]</f>
        <v>0.80278061900973596</v>
      </c>
      <c r="Z8345" s="24">
        <f>Table1[[#This Row],[Male Ballots]]/Table1[[#This Row],[Male Voters]]</f>
        <v>0.83563016787772493</v>
      </c>
      <c r="AA8345" s="24">
        <f>Table1[[#This Row],[Total Ballots]]/Table1[[#This Row],[Total Voters]]</f>
        <v>0.81630673735936898</v>
      </c>
    </row>
    <row r="8346" spans="1:27" x14ac:dyDescent="0.35">
      <c r="A8346" s="8" t="s">
        <v>28</v>
      </c>
      <c r="B8346" s="17">
        <v>2006</v>
      </c>
      <c r="C8346" s="80" t="s">
        <v>82</v>
      </c>
      <c r="D8346" s="17"/>
      <c r="E8346" s="35" t="s">
        <v>74</v>
      </c>
      <c r="F8346" s="35" t="s">
        <v>78</v>
      </c>
      <c r="G8346" s="51" t="s">
        <v>79</v>
      </c>
      <c r="H8346" s="10">
        <v>15840</v>
      </c>
      <c r="I8346" s="10">
        <v>15548</v>
      </c>
      <c r="J8346" s="53">
        <v>31387.940000000002</v>
      </c>
      <c r="K8346" s="55">
        <v>12711</v>
      </c>
      <c r="L8346" s="57">
        <v>11772</v>
      </c>
      <c r="M8346" s="57">
        <v>226</v>
      </c>
      <c r="N8346" s="59">
        <v>24709</v>
      </c>
      <c r="O8346" s="61">
        <v>8968</v>
      </c>
      <c r="P8346" s="10">
        <v>8242</v>
      </c>
      <c r="Q8346" s="10">
        <v>145</v>
      </c>
      <c r="R8346" s="11">
        <v>17355</v>
      </c>
      <c r="S8346" s="24">
        <f>Table1[[#This Row],[Female Voters]]/Table1[[#This Row],[Female Population]]</f>
        <v>0.80246212121212124</v>
      </c>
      <c r="T8346" s="24">
        <f>Table1[[#This Row],[Male Voters]]/Table1[[#This Row],[Male Population]]</f>
        <v>0.75713918188834572</v>
      </c>
      <c r="U8346" s="24">
        <f>Table1[[#This Row],[Total Voters]]/Table1[[#This Row],[Total Population]]</f>
        <v>0.7872131780550109</v>
      </c>
      <c r="V8346" s="24">
        <f>Table1[[#This Row],[Female Ballots]]/Table1[[#This Row],[Female Population]]</f>
        <v>0.5661616161616162</v>
      </c>
      <c r="W8346" s="24">
        <f>Table1[[#This Row],[Male Ballots]]/Table1[[#This Row],[Male Population]]</f>
        <v>0.53010033444816052</v>
      </c>
      <c r="X8346" s="24">
        <f>Table1[[#This Row],[Total Ballots]]/Table1[[#This Row],[Total Population]]</f>
        <v>0.55291936966873256</v>
      </c>
      <c r="Y8346" s="24">
        <f>Table1[[#This Row],[Female Ballots]]/Table1[[#This Row],[Female Voters]]</f>
        <v>0.70553064275037369</v>
      </c>
      <c r="Z8346" s="24">
        <f>Table1[[#This Row],[Male Ballots]]/Table1[[#This Row],[Male Voters]]</f>
        <v>0.70013591573224598</v>
      </c>
      <c r="AA8346" s="24">
        <f>Table1[[#This Row],[Total Ballots]]/Table1[[#This Row],[Total Voters]]</f>
        <v>0.70237565259622003</v>
      </c>
    </row>
    <row r="8347" spans="1:27" x14ac:dyDescent="0.35">
      <c r="A8347" s="8" t="s">
        <v>28</v>
      </c>
      <c r="B8347" s="17">
        <v>2006</v>
      </c>
      <c r="C8347" s="80" t="s">
        <v>82</v>
      </c>
      <c r="D8347" s="17"/>
      <c r="E8347" s="35" t="s">
        <v>74</v>
      </c>
      <c r="F8347" s="35" t="s">
        <v>78</v>
      </c>
      <c r="G8347" s="51" t="s">
        <v>62</v>
      </c>
      <c r="H8347" s="10">
        <v>1304</v>
      </c>
      <c r="I8347" s="10">
        <v>1485</v>
      </c>
      <c r="J8347" s="53">
        <v>2789</v>
      </c>
      <c r="K8347" s="55">
        <v>996</v>
      </c>
      <c r="L8347" s="57">
        <v>964</v>
      </c>
      <c r="M8347" s="57">
        <v>42</v>
      </c>
      <c r="N8347" s="59">
        <v>2002</v>
      </c>
      <c r="O8347" s="61">
        <v>378</v>
      </c>
      <c r="P8347" s="10">
        <v>313</v>
      </c>
      <c r="Q8347" s="10">
        <v>18</v>
      </c>
      <c r="R8347" s="11">
        <v>709</v>
      </c>
      <c r="S8347" s="24">
        <f>Table1[[#This Row],[Female Voters]]/Table1[[#This Row],[Female Population]]</f>
        <v>0.76380368098159512</v>
      </c>
      <c r="T8347" s="24">
        <f>Table1[[#This Row],[Male Voters]]/Table1[[#This Row],[Male Population]]</f>
        <v>0.64915824915824916</v>
      </c>
      <c r="U8347" s="24">
        <f>Table1[[#This Row],[Total Voters]]/Table1[[#This Row],[Total Population]]</f>
        <v>0.71782000717102901</v>
      </c>
      <c r="V8347" s="24">
        <f>Table1[[#This Row],[Female Ballots]]/Table1[[#This Row],[Female Population]]</f>
        <v>0.28987730061349692</v>
      </c>
      <c r="W8347" s="24">
        <f>Table1[[#This Row],[Male Ballots]]/Table1[[#This Row],[Male Population]]</f>
        <v>0.21077441077441078</v>
      </c>
      <c r="X8347" s="24">
        <f>Table1[[#This Row],[Total Ballots]]/Table1[[#This Row],[Total Population]]</f>
        <v>0.25421297956256722</v>
      </c>
      <c r="Y8347" s="24">
        <f>Table1[[#This Row],[Female Ballots]]/Table1[[#This Row],[Female Voters]]</f>
        <v>0.37951807228915663</v>
      </c>
      <c r="Z8347" s="24">
        <f>Table1[[#This Row],[Male Ballots]]/Table1[[#This Row],[Male Voters]]</f>
        <v>0.32468879668049794</v>
      </c>
      <c r="AA8347" s="24">
        <f>Table1[[#This Row],[Total Ballots]]/Table1[[#This Row],[Total Voters]]</f>
        <v>0.35414585414585414</v>
      </c>
    </row>
    <row r="8348" spans="1:27" x14ac:dyDescent="0.35">
      <c r="A8348" s="8" t="s">
        <v>28</v>
      </c>
      <c r="B8348" s="17">
        <v>2006</v>
      </c>
      <c r="C8348" s="80" t="s">
        <v>82</v>
      </c>
      <c r="D8348" s="17"/>
      <c r="E8348" s="35" t="s">
        <v>74</v>
      </c>
      <c r="F8348" s="35" t="s">
        <v>78</v>
      </c>
      <c r="G8348" s="51" t="s">
        <v>63</v>
      </c>
      <c r="H8348" s="10">
        <v>1868</v>
      </c>
      <c r="I8348" s="10">
        <v>1704</v>
      </c>
      <c r="J8348" s="53">
        <v>3572</v>
      </c>
      <c r="K8348" s="55">
        <v>1335</v>
      </c>
      <c r="L8348" s="57">
        <v>1229</v>
      </c>
      <c r="M8348" s="57">
        <v>29</v>
      </c>
      <c r="N8348" s="59">
        <v>2593</v>
      </c>
      <c r="O8348" s="61">
        <v>552</v>
      </c>
      <c r="P8348" s="10">
        <v>460</v>
      </c>
      <c r="Q8348" s="10">
        <v>16</v>
      </c>
      <c r="R8348" s="11">
        <v>1028</v>
      </c>
      <c r="S8348" s="24">
        <f>Table1[[#This Row],[Female Voters]]/Table1[[#This Row],[Female Population]]</f>
        <v>0.71466809421841537</v>
      </c>
      <c r="T8348" s="24">
        <f>Table1[[#This Row],[Male Voters]]/Table1[[#This Row],[Male Population]]</f>
        <v>0.72124413145539901</v>
      </c>
      <c r="U8348" s="24">
        <f>Table1[[#This Row],[Total Voters]]/Table1[[#This Row],[Total Population]]</f>
        <v>0.72592385218365063</v>
      </c>
      <c r="V8348" s="24">
        <f>Table1[[#This Row],[Female Ballots]]/Table1[[#This Row],[Female Population]]</f>
        <v>0.2955032119914347</v>
      </c>
      <c r="W8348" s="24">
        <f>Table1[[#This Row],[Male Ballots]]/Table1[[#This Row],[Male Population]]</f>
        <v>0.2699530516431925</v>
      </c>
      <c r="X8348" s="24">
        <f>Table1[[#This Row],[Total Ballots]]/Table1[[#This Row],[Total Population]]</f>
        <v>0.28779395296752519</v>
      </c>
      <c r="Y8348" s="24">
        <f>Table1[[#This Row],[Female Ballots]]/Table1[[#This Row],[Female Voters]]</f>
        <v>0.41348314606741571</v>
      </c>
      <c r="Z8348" s="24">
        <f>Table1[[#This Row],[Male Ballots]]/Table1[[#This Row],[Male Voters]]</f>
        <v>0.37428803905614322</v>
      </c>
      <c r="AA8348" s="24">
        <f>Table1[[#This Row],[Total Ballots]]/Table1[[#This Row],[Total Voters]]</f>
        <v>0.39645198611646743</v>
      </c>
    </row>
    <row r="8349" spans="1:27" x14ac:dyDescent="0.35">
      <c r="A8349" s="8" t="s">
        <v>28</v>
      </c>
      <c r="B8349" s="17">
        <v>2006</v>
      </c>
      <c r="C8349" s="80" t="s">
        <v>82</v>
      </c>
      <c r="D8349" s="17"/>
      <c r="E8349" s="35" t="s">
        <v>74</v>
      </c>
      <c r="F8349" s="35" t="s">
        <v>78</v>
      </c>
      <c r="G8349" s="51" t="s">
        <v>64</v>
      </c>
      <c r="H8349" s="10">
        <v>2788</v>
      </c>
      <c r="I8349" s="10">
        <v>2719</v>
      </c>
      <c r="J8349" s="53">
        <v>5506.99</v>
      </c>
      <c r="K8349" s="55">
        <v>1951</v>
      </c>
      <c r="L8349" s="57">
        <v>1658</v>
      </c>
      <c r="M8349" s="57">
        <v>34</v>
      </c>
      <c r="N8349" s="59">
        <v>3643</v>
      </c>
      <c r="O8349" s="61">
        <v>1190</v>
      </c>
      <c r="P8349" s="10">
        <v>978</v>
      </c>
      <c r="Q8349" s="10">
        <v>17</v>
      </c>
      <c r="R8349" s="11">
        <v>2185</v>
      </c>
      <c r="S8349" s="24">
        <f>Table1[[#This Row],[Female Voters]]/Table1[[#This Row],[Female Population]]</f>
        <v>0.69978479196556675</v>
      </c>
      <c r="T8349" s="24">
        <f>Table1[[#This Row],[Male Voters]]/Table1[[#This Row],[Male Population]]</f>
        <v>0.60978300845899225</v>
      </c>
      <c r="U8349" s="24">
        <f>Table1[[#This Row],[Total Voters]]/Table1[[#This Row],[Total Population]]</f>
        <v>0.66152290089504429</v>
      </c>
      <c r="V8349" s="24">
        <f>Table1[[#This Row],[Female Ballots]]/Table1[[#This Row],[Female Population]]</f>
        <v>0.42682926829268292</v>
      </c>
      <c r="W8349" s="24">
        <f>Table1[[#This Row],[Male Ballots]]/Table1[[#This Row],[Male Population]]</f>
        <v>0.35969106289076869</v>
      </c>
      <c r="X8349" s="24">
        <f>Table1[[#This Row],[Total Ballots]]/Table1[[#This Row],[Total Population]]</f>
        <v>0.39676847061643478</v>
      </c>
      <c r="Y8349" s="24">
        <f>Table1[[#This Row],[Female Ballots]]/Table1[[#This Row],[Female Voters]]</f>
        <v>0.6099436186570989</v>
      </c>
      <c r="Z8349" s="24">
        <f>Table1[[#This Row],[Male Ballots]]/Table1[[#This Row],[Male Voters]]</f>
        <v>0.58986731001206272</v>
      </c>
      <c r="AA8349" s="24">
        <f>Table1[[#This Row],[Total Ballots]]/Table1[[#This Row],[Total Voters]]</f>
        <v>0.59978040076859729</v>
      </c>
    </row>
    <row r="8350" spans="1:27" x14ac:dyDescent="0.35">
      <c r="A8350" s="8" t="s">
        <v>28</v>
      </c>
      <c r="B8350" s="17">
        <v>2006</v>
      </c>
      <c r="C8350" s="80" t="s">
        <v>82</v>
      </c>
      <c r="D8350" s="17"/>
      <c r="E8350" s="35" t="s">
        <v>74</v>
      </c>
      <c r="F8350" s="35" t="s">
        <v>78</v>
      </c>
      <c r="G8350" s="51" t="s">
        <v>65</v>
      </c>
      <c r="H8350" s="10">
        <v>3628</v>
      </c>
      <c r="I8350" s="10">
        <v>3446</v>
      </c>
      <c r="J8350" s="53">
        <v>7073.98</v>
      </c>
      <c r="K8350" s="55">
        <v>3050</v>
      </c>
      <c r="L8350" s="57">
        <v>2666</v>
      </c>
      <c r="M8350" s="57">
        <v>40</v>
      </c>
      <c r="N8350" s="59">
        <v>5756</v>
      </c>
      <c r="O8350" s="61">
        <v>2269</v>
      </c>
      <c r="P8350" s="10">
        <v>1947</v>
      </c>
      <c r="Q8350" s="10">
        <v>28</v>
      </c>
      <c r="R8350" s="11">
        <v>4244</v>
      </c>
      <c r="S8350" s="24">
        <f>Table1[[#This Row],[Female Voters]]/Table1[[#This Row],[Female Population]]</f>
        <v>0.84068357221609702</v>
      </c>
      <c r="T8350" s="24">
        <f>Table1[[#This Row],[Male Voters]]/Table1[[#This Row],[Male Population]]</f>
        <v>0.77365060940220542</v>
      </c>
      <c r="U8350" s="24">
        <f>Table1[[#This Row],[Total Voters]]/Table1[[#This Row],[Total Population]]</f>
        <v>0.81368621341875447</v>
      </c>
      <c r="V8350" s="24">
        <f>Table1[[#This Row],[Female Ballots]]/Table1[[#This Row],[Female Population]]</f>
        <v>0.6254134509371555</v>
      </c>
      <c r="W8350" s="24">
        <f>Table1[[#This Row],[Male Ballots]]/Table1[[#This Row],[Male Population]]</f>
        <v>0.56500290191526403</v>
      </c>
      <c r="X8350" s="24">
        <f>Table1[[#This Row],[Total Ballots]]/Table1[[#This Row],[Total Population]]</f>
        <v>0.59994515110305657</v>
      </c>
      <c r="Y8350" s="24">
        <f>Table1[[#This Row],[Female Ballots]]/Table1[[#This Row],[Female Voters]]</f>
        <v>0.74393442622950823</v>
      </c>
      <c r="Z8350" s="24">
        <f>Table1[[#This Row],[Male Ballots]]/Table1[[#This Row],[Male Voters]]</f>
        <v>0.73030757689422354</v>
      </c>
      <c r="AA8350" s="24">
        <f>Table1[[#This Row],[Total Ballots]]/Table1[[#This Row],[Total Voters]]</f>
        <v>0.73731758165392636</v>
      </c>
    </row>
    <row r="8351" spans="1:27" x14ac:dyDescent="0.35">
      <c r="A8351" s="8" t="s">
        <v>28</v>
      </c>
      <c r="B8351" s="17">
        <v>2006</v>
      </c>
      <c r="C8351" s="80" t="s">
        <v>82</v>
      </c>
      <c r="D8351" s="17"/>
      <c r="E8351" s="35" t="s">
        <v>74</v>
      </c>
      <c r="F8351" s="35" t="s">
        <v>78</v>
      </c>
      <c r="G8351" s="51" t="s">
        <v>66</v>
      </c>
      <c r="H8351" s="10">
        <v>3028</v>
      </c>
      <c r="I8351" s="10">
        <v>3137</v>
      </c>
      <c r="J8351" s="53">
        <v>6164.98</v>
      </c>
      <c r="K8351" s="55">
        <v>2720</v>
      </c>
      <c r="L8351" s="57">
        <v>2656</v>
      </c>
      <c r="M8351" s="57">
        <v>39</v>
      </c>
      <c r="N8351" s="59">
        <v>5415</v>
      </c>
      <c r="O8351" s="61">
        <v>2267</v>
      </c>
      <c r="P8351" s="10">
        <v>2235</v>
      </c>
      <c r="Q8351" s="10">
        <v>33</v>
      </c>
      <c r="R8351" s="11">
        <v>4535</v>
      </c>
      <c r="S8351" s="24">
        <f>Table1[[#This Row],[Female Voters]]/Table1[[#This Row],[Female Population]]</f>
        <v>0.89828269484808454</v>
      </c>
      <c r="T8351" s="24">
        <f>Table1[[#This Row],[Male Voters]]/Table1[[#This Row],[Male Population]]</f>
        <v>0.84666879183933696</v>
      </c>
      <c r="U8351" s="24">
        <f>Table1[[#This Row],[Total Voters]]/Table1[[#This Row],[Total Population]]</f>
        <v>0.87834834825092711</v>
      </c>
      <c r="V8351" s="24">
        <f>Table1[[#This Row],[Female Ballots]]/Table1[[#This Row],[Female Population]]</f>
        <v>0.74867899603698806</v>
      </c>
      <c r="W8351" s="24">
        <f>Table1[[#This Row],[Male Ballots]]/Table1[[#This Row],[Male Population]]</f>
        <v>0.71246413771118899</v>
      </c>
      <c r="X8351" s="24">
        <f>Table1[[#This Row],[Total Ballots]]/Table1[[#This Row],[Total Population]]</f>
        <v>0.73560660375216147</v>
      </c>
      <c r="Y8351" s="24">
        <f>Table1[[#This Row],[Female Ballots]]/Table1[[#This Row],[Female Voters]]</f>
        <v>0.83345588235294121</v>
      </c>
      <c r="Z8351" s="24">
        <f>Table1[[#This Row],[Male Ballots]]/Table1[[#This Row],[Male Voters]]</f>
        <v>0.84149096385542166</v>
      </c>
      <c r="AA8351" s="24">
        <f>Table1[[#This Row],[Total Ballots]]/Table1[[#This Row],[Total Voters]]</f>
        <v>0.83748845798707294</v>
      </c>
    </row>
    <row r="8352" spans="1:27" x14ac:dyDescent="0.35">
      <c r="A8352" s="8" t="s">
        <v>28</v>
      </c>
      <c r="B8352" s="17">
        <v>2006</v>
      </c>
      <c r="C8352" s="80" t="s">
        <v>82</v>
      </c>
      <c r="D8352" s="17"/>
      <c r="E8352" s="35" t="s">
        <v>74</v>
      </c>
      <c r="F8352" s="35" t="s">
        <v>78</v>
      </c>
      <c r="G8352" s="51" t="s">
        <v>67</v>
      </c>
      <c r="H8352" s="10">
        <v>3224</v>
      </c>
      <c r="I8352" s="10">
        <v>3057</v>
      </c>
      <c r="J8352" s="53">
        <v>6280.99</v>
      </c>
      <c r="K8352" s="55">
        <v>2659</v>
      </c>
      <c r="L8352" s="57">
        <v>2599</v>
      </c>
      <c r="M8352" s="57">
        <v>42</v>
      </c>
      <c r="N8352" s="59">
        <v>5300</v>
      </c>
      <c r="O8352" s="61">
        <v>2312</v>
      </c>
      <c r="P8352" s="10">
        <v>2309</v>
      </c>
      <c r="Q8352" s="10">
        <v>33</v>
      </c>
      <c r="R8352" s="11">
        <v>4654</v>
      </c>
      <c r="S8352" s="24">
        <f>Table1[[#This Row],[Female Voters]]/Table1[[#This Row],[Female Population]]</f>
        <v>0.82475186104218368</v>
      </c>
      <c r="T8352" s="24">
        <f>Table1[[#This Row],[Male Voters]]/Table1[[#This Row],[Male Population]]</f>
        <v>0.85017991494929668</v>
      </c>
      <c r="U8352" s="24">
        <f>Table1[[#This Row],[Total Voters]]/Table1[[#This Row],[Total Population]]</f>
        <v>0.84381602263337474</v>
      </c>
      <c r="V8352" s="24">
        <f>Table1[[#This Row],[Female Ballots]]/Table1[[#This Row],[Female Population]]</f>
        <v>0.71712158808933002</v>
      </c>
      <c r="W8352" s="24">
        <f>Table1[[#This Row],[Male Ballots]]/Table1[[#This Row],[Male Population]]</f>
        <v>0.75531566895649327</v>
      </c>
      <c r="X8352" s="24">
        <f>Table1[[#This Row],[Total Ballots]]/Table1[[#This Row],[Total Population]]</f>
        <v>0.74096599421428788</v>
      </c>
      <c r="Y8352" s="24">
        <f>Table1[[#This Row],[Female Ballots]]/Table1[[#This Row],[Female Voters]]</f>
        <v>0.8694998119593832</v>
      </c>
      <c r="Z8352" s="24">
        <f>Table1[[#This Row],[Male Ballots]]/Table1[[#This Row],[Male Voters]]</f>
        <v>0.88841862254713355</v>
      </c>
      <c r="AA8352" s="24">
        <f>Table1[[#This Row],[Total Ballots]]/Table1[[#This Row],[Total Voters]]</f>
        <v>0.87811320754716982</v>
      </c>
    </row>
    <row r="8353" spans="1:27" x14ac:dyDescent="0.35">
      <c r="A8353" s="8" t="s">
        <v>43</v>
      </c>
      <c r="B8353" s="17">
        <v>2006</v>
      </c>
      <c r="C8353" s="80" t="s">
        <v>82</v>
      </c>
      <c r="D8353" s="17"/>
      <c r="E8353" s="35" t="s">
        <v>73</v>
      </c>
      <c r="F8353" s="35" t="s">
        <v>78</v>
      </c>
      <c r="G8353" s="51" t="s">
        <v>79</v>
      </c>
      <c r="H8353" s="10">
        <v>92651</v>
      </c>
      <c r="I8353" s="10">
        <v>85671</v>
      </c>
      <c r="J8353" s="53">
        <v>178322</v>
      </c>
      <c r="K8353" s="55">
        <v>72058</v>
      </c>
      <c r="L8353" s="57">
        <v>61921</v>
      </c>
      <c r="M8353" s="57">
        <v>1937</v>
      </c>
      <c r="N8353" s="59">
        <v>135916</v>
      </c>
      <c r="O8353" s="61">
        <v>44805</v>
      </c>
      <c r="P8353" s="10">
        <v>38917</v>
      </c>
      <c r="Q8353" s="10">
        <v>932</v>
      </c>
      <c r="R8353" s="11">
        <v>84654</v>
      </c>
      <c r="S8353" s="24">
        <f>Table1[[#This Row],[Female Voters]]/Table1[[#This Row],[Female Population]]</f>
        <v>0.77773580425467614</v>
      </c>
      <c r="T8353" s="24">
        <f>Table1[[#This Row],[Male Voters]]/Table1[[#This Row],[Male Population]]</f>
        <v>0.72277666888445335</v>
      </c>
      <c r="U8353" s="24">
        <f>Table1[[#This Row],[Total Voters]]/Table1[[#This Row],[Total Population]]</f>
        <v>0.76219423290452104</v>
      </c>
      <c r="V8353" s="24">
        <f>Table1[[#This Row],[Female Ballots]]/Table1[[#This Row],[Female Population]]</f>
        <v>0.48358895208902225</v>
      </c>
      <c r="W8353" s="24">
        <f>Table1[[#This Row],[Male Ballots]]/Table1[[#This Row],[Male Population]]</f>
        <v>0.45426106850626236</v>
      </c>
      <c r="X8353" s="24">
        <f>Table1[[#This Row],[Total Ballots]]/Table1[[#This Row],[Total Population]]</f>
        <v>0.47472549657361401</v>
      </c>
      <c r="Y8353" s="24">
        <f>Table1[[#This Row],[Female Ballots]]/Table1[[#This Row],[Female Voters]]</f>
        <v>0.62179077964972662</v>
      </c>
      <c r="Z8353" s="24">
        <f>Table1[[#This Row],[Male Ballots]]/Table1[[#This Row],[Male Voters]]</f>
        <v>0.62849437186091961</v>
      </c>
      <c r="AA8353" s="24">
        <f>Table1[[#This Row],[Total Ballots]]/Table1[[#This Row],[Total Voters]]</f>
        <v>0.62284057800406134</v>
      </c>
    </row>
    <row r="8354" spans="1:27" x14ac:dyDescent="0.35">
      <c r="A8354" s="8" t="s">
        <v>43</v>
      </c>
      <c r="B8354" s="17">
        <v>2006</v>
      </c>
      <c r="C8354" s="80" t="s">
        <v>82</v>
      </c>
      <c r="D8354" s="17"/>
      <c r="E8354" s="35" t="s">
        <v>73</v>
      </c>
      <c r="F8354" s="35" t="s">
        <v>78</v>
      </c>
      <c r="G8354" s="51" t="s">
        <v>62</v>
      </c>
      <c r="H8354" s="10">
        <v>11364</v>
      </c>
      <c r="I8354" s="10">
        <v>11272</v>
      </c>
      <c r="J8354" s="53">
        <v>22636</v>
      </c>
      <c r="K8354" s="55">
        <v>6458</v>
      </c>
      <c r="L8354" s="57">
        <v>5406</v>
      </c>
      <c r="M8354" s="57">
        <v>90</v>
      </c>
      <c r="N8354" s="59">
        <v>11954</v>
      </c>
      <c r="O8354" s="61">
        <v>2002</v>
      </c>
      <c r="P8354" s="10">
        <v>1678</v>
      </c>
      <c r="Q8354" s="10">
        <v>21</v>
      </c>
      <c r="R8354" s="11">
        <v>3701</v>
      </c>
      <c r="S8354" s="24">
        <f>Table1[[#This Row],[Female Voters]]/Table1[[#This Row],[Female Population]]</f>
        <v>0.56828581485392471</v>
      </c>
      <c r="T8354" s="24">
        <f>Table1[[#This Row],[Male Voters]]/Table1[[#This Row],[Male Population]]</f>
        <v>0.47959545777146911</v>
      </c>
      <c r="U8354" s="24">
        <f>Table1[[#This Row],[Total Voters]]/Table1[[#This Row],[Total Population]]</f>
        <v>0.52809683689697828</v>
      </c>
      <c r="V8354" s="24">
        <f>Table1[[#This Row],[Female Ballots]]/Table1[[#This Row],[Female Population]]</f>
        <v>0.17617036254839846</v>
      </c>
      <c r="W8354" s="24">
        <f>Table1[[#This Row],[Male Ballots]]/Table1[[#This Row],[Male Population]]</f>
        <v>0.14886444286728176</v>
      </c>
      <c r="X8354" s="24">
        <f>Table1[[#This Row],[Total Ballots]]/Table1[[#This Row],[Total Population]]</f>
        <v>0.16350061848383107</v>
      </c>
      <c r="Y8354" s="24">
        <f>Table1[[#This Row],[Female Ballots]]/Table1[[#This Row],[Female Voters]]</f>
        <v>0.31000309693403533</v>
      </c>
      <c r="Z8354" s="24">
        <f>Table1[[#This Row],[Male Ballots]]/Table1[[#This Row],[Male Voters]]</f>
        <v>0.31039585645578988</v>
      </c>
      <c r="AA8354" s="24">
        <f>Table1[[#This Row],[Total Ballots]]/Table1[[#This Row],[Total Voters]]</f>
        <v>0.3096034800066923</v>
      </c>
    </row>
    <row r="8355" spans="1:27" x14ac:dyDescent="0.35">
      <c r="A8355" s="8" t="s">
        <v>43</v>
      </c>
      <c r="B8355" s="17">
        <v>2006</v>
      </c>
      <c r="C8355" s="80" t="s">
        <v>82</v>
      </c>
      <c r="D8355" s="17"/>
      <c r="E8355" s="35" t="s">
        <v>73</v>
      </c>
      <c r="F8355" s="35" t="s">
        <v>78</v>
      </c>
      <c r="G8355" s="51" t="s">
        <v>63</v>
      </c>
      <c r="H8355" s="10">
        <v>14992</v>
      </c>
      <c r="I8355" s="10">
        <v>14910</v>
      </c>
      <c r="J8355" s="53">
        <v>29902</v>
      </c>
      <c r="K8355" s="55">
        <v>10418</v>
      </c>
      <c r="L8355" s="57">
        <v>8888</v>
      </c>
      <c r="M8355" s="57">
        <v>577</v>
      </c>
      <c r="N8355" s="59">
        <v>19883</v>
      </c>
      <c r="O8355" s="61">
        <v>3942</v>
      </c>
      <c r="P8355" s="10">
        <v>3171</v>
      </c>
      <c r="Q8355" s="10">
        <v>172</v>
      </c>
      <c r="R8355" s="11">
        <v>7285</v>
      </c>
      <c r="S8355" s="24">
        <f>Table1[[#This Row],[Female Voters]]/Table1[[#This Row],[Female Population]]</f>
        <v>0.6949039487726788</v>
      </c>
      <c r="T8355" s="24">
        <f>Table1[[#This Row],[Male Voters]]/Table1[[#This Row],[Male Population]]</f>
        <v>0.59610999329309189</v>
      </c>
      <c r="U8355" s="24">
        <f>Table1[[#This Row],[Total Voters]]/Table1[[#This Row],[Total Population]]</f>
        <v>0.66493880008026218</v>
      </c>
      <c r="V8355" s="24">
        <f>Table1[[#This Row],[Female Ballots]]/Table1[[#This Row],[Female Population]]</f>
        <v>0.26294023479188899</v>
      </c>
      <c r="W8355" s="24">
        <f>Table1[[#This Row],[Male Ballots]]/Table1[[#This Row],[Male Population]]</f>
        <v>0.21267605633802816</v>
      </c>
      <c r="X8355" s="24">
        <f>Table1[[#This Row],[Total Ballots]]/Table1[[#This Row],[Total Population]]</f>
        <v>0.24362918868303124</v>
      </c>
      <c r="Y8355" s="24">
        <f>Table1[[#This Row],[Female Ballots]]/Table1[[#This Row],[Female Voters]]</f>
        <v>0.37838356690343639</v>
      </c>
      <c r="Z8355" s="24">
        <f>Table1[[#This Row],[Male Ballots]]/Table1[[#This Row],[Male Voters]]</f>
        <v>0.35677317731773178</v>
      </c>
      <c r="AA8355" s="24">
        <f>Table1[[#This Row],[Total Ballots]]/Table1[[#This Row],[Total Voters]]</f>
        <v>0.36639340139817933</v>
      </c>
    </row>
    <row r="8356" spans="1:27" x14ac:dyDescent="0.35">
      <c r="A8356" s="8" t="s">
        <v>43</v>
      </c>
      <c r="B8356" s="17">
        <v>2006</v>
      </c>
      <c r="C8356" s="80" t="s">
        <v>82</v>
      </c>
      <c r="D8356" s="17"/>
      <c r="E8356" s="35" t="s">
        <v>73</v>
      </c>
      <c r="F8356" s="35" t="s">
        <v>78</v>
      </c>
      <c r="G8356" s="51" t="s">
        <v>64</v>
      </c>
      <c r="H8356" s="10">
        <v>17064</v>
      </c>
      <c r="I8356" s="10">
        <v>16525</v>
      </c>
      <c r="J8356" s="53">
        <v>33589</v>
      </c>
      <c r="K8356" s="55">
        <v>12386</v>
      </c>
      <c r="L8356" s="57">
        <v>10836</v>
      </c>
      <c r="M8356" s="57">
        <v>394</v>
      </c>
      <c r="N8356" s="59">
        <v>23616</v>
      </c>
      <c r="O8356" s="61">
        <v>6513</v>
      </c>
      <c r="P8356" s="10">
        <v>5667</v>
      </c>
      <c r="Q8356" s="10">
        <v>186</v>
      </c>
      <c r="R8356" s="11">
        <v>12366</v>
      </c>
      <c r="S8356" s="24">
        <f>Table1[[#This Row],[Female Voters]]/Table1[[#This Row],[Female Population]]</f>
        <v>0.72585560243788094</v>
      </c>
      <c r="T8356" s="24">
        <f>Table1[[#This Row],[Male Voters]]/Table1[[#This Row],[Male Population]]</f>
        <v>0.65573373676248103</v>
      </c>
      <c r="U8356" s="24">
        <f>Table1[[#This Row],[Total Voters]]/Table1[[#This Row],[Total Population]]</f>
        <v>0.7030873202536545</v>
      </c>
      <c r="V8356" s="24">
        <f>Table1[[#This Row],[Female Ballots]]/Table1[[#This Row],[Female Population]]</f>
        <v>0.38168073136427566</v>
      </c>
      <c r="W8356" s="24">
        <f>Table1[[#This Row],[Male Ballots]]/Table1[[#This Row],[Male Population]]</f>
        <v>0.34293494704992433</v>
      </c>
      <c r="X8356" s="24">
        <f>Table1[[#This Row],[Total Ballots]]/Table1[[#This Row],[Total Population]]</f>
        <v>0.36815624162672306</v>
      </c>
      <c r="Y8356" s="24">
        <f>Table1[[#This Row],[Female Ballots]]/Table1[[#This Row],[Female Voters]]</f>
        <v>0.52583562086226387</v>
      </c>
      <c r="Z8356" s="24">
        <f>Table1[[#This Row],[Male Ballots]]/Table1[[#This Row],[Male Voters]]</f>
        <v>0.52297895902547065</v>
      </c>
      <c r="AA8356" s="24">
        <f>Table1[[#This Row],[Total Ballots]]/Table1[[#This Row],[Total Voters]]</f>
        <v>0.52362804878048785</v>
      </c>
    </row>
    <row r="8357" spans="1:27" x14ac:dyDescent="0.35">
      <c r="A8357" s="8" t="s">
        <v>43</v>
      </c>
      <c r="B8357" s="17">
        <v>2006</v>
      </c>
      <c r="C8357" s="80" t="s">
        <v>82</v>
      </c>
      <c r="D8357" s="17"/>
      <c r="E8357" s="35" t="s">
        <v>73</v>
      </c>
      <c r="F8357" s="35" t="s">
        <v>78</v>
      </c>
      <c r="G8357" s="51" t="s">
        <v>65</v>
      </c>
      <c r="H8357" s="10">
        <v>18935</v>
      </c>
      <c r="I8357" s="10">
        <v>17514</v>
      </c>
      <c r="J8357" s="53">
        <v>36449</v>
      </c>
      <c r="K8357" s="55">
        <v>15896</v>
      </c>
      <c r="L8357" s="57">
        <v>13490</v>
      </c>
      <c r="M8357" s="57">
        <v>378</v>
      </c>
      <c r="N8357" s="59">
        <v>29764</v>
      </c>
      <c r="O8357" s="61">
        <v>10720</v>
      </c>
      <c r="P8357" s="10">
        <v>9003</v>
      </c>
      <c r="Q8357" s="10">
        <v>207</v>
      </c>
      <c r="R8357" s="11">
        <v>19930</v>
      </c>
      <c r="S8357" s="24">
        <f>Table1[[#This Row],[Female Voters]]/Table1[[#This Row],[Female Population]]</f>
        <v>0.83950356482703992</v>
      </c>
      <c r="T8357" s="24">
        <f>Table1[[#This Row],[Male Voters]]/Table1[[#This Row],[Male Population]]</f>
        <v>0.77024095009706517</v>
      </c>
      <c r="U8357" s="24">
        <f>Table1[[#This Row],[Total Voters]]/Table1[[#This Row],[Total Population]]</f>
        <v>0.816593047820242</v>
      </c>
      <c r="V8357" s="24">
        <f>Table1[[#This Row],[Female Ballots]]/Table1[[#This Row],[Female Population]]</f>
        <v>0.56614734618431473</v>
      </c>
      <c r="W8357" s="24">
        <f>Table1[[#This Row],[Male Ballots]]/Table1[[#This Row],[Male Population]]</f>
        <v>0.51404590613223711</v>
      </c>
      <c r="X8357" s="24">
        <f>Table1[[#This Row],[Total Ballots]]/Table1[[#This Row],[Total Population]]</f>
        <v>0.54679140717166452</v>
      </c>
      <c r="Y8357" s="24">
        <f>Table1[[#This Row],[Female Ballots]]/Table1[[#This Row],[Female Voters]]</f>
        <v>0.6743834927025667</v>
      </c>
      <c r="Z8357" s="24">
        <f>Table1[[#This Row],[Male Ballots]]/Table1[[#This Row],[Male Voters]]</f>
        <v>0.66738324684951811</v>
      </c>
      <c r="AA8357" s="24">
        <f>Table1[[#This Row],[Total Ballots]]/Table1[[#This Row],[Total Voters]]</f>
        <v>0.66960086009944897</v>
      </c>
    </row>
    <row r="8358" spans="1:27" x14ac:dyDescent="0.35">
      <c r="A8358" s="8" t="s">
        <v>43</v>
      </c>
      <c r="B8358" s="17">
        <v>2006</v>
      </c>
      <c r="C8358" s="80" t="s">
        <v>82</v>
      </c>
      <c r="D8358" s="17"/>
      <c r="E8358" s="35" t="s">
        <v>73</v>
      </c>
      <c r="F8358" s="35" t="s">
        <v>78</v>
      </c>
      <c r="G8358" s="51" t="s">
        <v>66</v>
      </c>
      <c r="H8358" s="10">
        <v>14574</v>
      </c>
      <c r="I8358" s="10">
        <v>13363</v>
      </c>
      <c r="J8358" s="53">
        <v>27937</v>
      </c>
      <c r="K8358" s="55">
        <v>13441</v>
      </c>
      <c r="L8358" s="57">
        <v>12242</v>
      </c>
      <c r="M8358" s="57">
        <v>259</v>
      </c>
      <c r="N8358" s="59">
        <v>25942</v>
      </c>
      <c r="O8358" s="61">
        <v>10651</v>
      </c>
      <c r="P8358" s="10">
        <v>9927</v>
      </c>
      <c r="Q8358" s="10">
        <v>169</v>
      </c>
      <c r="R8358" s="11">
        <v>20747</v>
      </c>
      <c r="S8358" s="24">
        <f>Table1[[#This Row],[Female Voters]]/Table1[[#This Row],[Female Population]]</f>
        <v>0.92225881707149715</v>
      </c>
      <c r="T8358" s="24">
        <f>Table1[[#This Row],[Male Voters]]/Table1[[#This Row],[Male Population]]</f>
        <v>0.9161116515752451</v>
      </c>
      <c r="U8358" s="24">
        <f>Table1[[#This Row],[Total Voters]]/Table1[[#This Row],[Total Population]]</f>
        <v>0.92858932598346278</v>
      </c>
      <c r="V8358" s="24">
        <f>Table1[[#This Row],[Female Ballots]]/Table1[[#This Row],[Female Population]]</f>
        <v>0.73082201180183892</v>
      </c>
      <c r="W8358" s="24">
        <f>Table1[[#This Row],[Male Ballots]]/Table1[[#This Row],[Male Population]]</f>
        <v>0.74287210955623739</v>
      </c>
      <c r="X8358" s="24">
        <f>Table1[[#This Row],[Total Ballots]]/Table1[[#This Row],[Total Population]]</f>
        <v>0.74263521494791851</v>
      </c>
      <c r="Y8358" s="24">
        <f>Table1[[#This Row],[Female Ballots]]/Table1[[#This Row],[Female Voters]]</f>
        <v>0.79242615876794886</v>
      </c>
      <c r="Z8358" s="24">
        <f>Table1[[#This Row],[Male Ballots]]/Table1[[#This Row],[Male Voters]]</f>
        <v>0.8108969122692371</v>
      </c>
      <c r="AA8358" s="24">
        <f>Table1[[#This Row],[Total Ballots]]/Table1[[#This Row],[Total Voters]]</f>
        <v>0.7997455863079177</v>
      </c>
    </row>
    <row r="8359" spans="1:27" x14ac:dyDescent="0.35">
      <c r="A8359" s="8" t="s">
        <v>43</v>
      </c>
      <c r="B8359" s="17">
        <v>2006</v>
      </c>
      <c r="C8359" s="80" t="s">
        <v>82</v>
      </c>
      <c r="D8359" s="17"/>
      <c r="E8359" s="35" t="s">
        <v>73</v>
      </c>
      <c r="F8359" s="35" t="s">
        <v>78</v>
      </c>
      <c r="G8359" s="51" t="s">
        <v>67</v>
      </c>
      <c r="H8359" s="10">
        <v>15722</v>
      </c>
      <c r="I8359" s="10">
        <v>12087</v>
      </c>
      <c r="J8359" s="53">
        <v>27809</v>
      </c>
      <c r="K8359" s="55">
        <v>13459</v>
      </c>
      <c r="L8359" s="57">
        <v>11059</v>
      </c>
      <c r="M8359" s="57">
        <v>239</v>
      </c>
      <c r="N8359" s="59">
        <v>24757</v>
      </c>
      <c r="O8359" s="61">
        <v>10977</v>
      </c>
      <c r="P8359" s="10">
        <v>9471</v>
      </c>
      <c r="Q8359" s="10">
        <v>177</v>
      </c>
      <c r="R8359" s="11">
        <v>20625</v>
      </c>
      <c r="S8359" s="24">
        <f>Table1[[#This Row],[Female Voters]]/Table1[[#This Row],[Female Population]]</f>
        <v>0.85606156977483783</v>
      </c>
      <c r="T8359" s="24">
        <f>Table1[[#This Row],[Male Voters]]/Table1[[#This Row],[Male Population]]</f>
        <v>0.91494994622321502</v>
      </c>
      <c r="U8359" s="24">
        <f>Table1[[#This Row],[Total Voters]]/Table1[[#This Row],[Total Population]]</f>
        <v>0.89025135747419903</v>
      </c>
      <c r="V8359" s="24">
        <f>Table1[[#This Row],[Female Ballots]]/Table1[[#This Row],[Female Population]]</f>
        <v>0.69819361404401481</v>
      </c>
      <c r="W8359" s="24">
        <f>Table1[[#This Row],[Male Ballots]]/Table1[[#This Row],[Male Population]]</f>
        <v>0.78356912385207245</v>
      </c>
      <c r="X8359" s="24">
        <f>Table1[[#This Row],[Total Ballots]]/Table1[[#This Row],[Total Population]]</f>
        <v>0.74166636700348809</v>
      </c>
      <c r="Y8359" s="24">
        <f>Table1[[#This Row],[Female Ballots]]/Table1[[#This Row],[Female Voters]]</f>
        <v>0.81558808232409541</v>
      </c>
      <c r="Z8359" s="24">
        <f>Table1[[#This Row],[Male Ballots]]/Table1[[#This Row],[Male Voters]]</f>
        <v>0.85640654670404193</v>
      </c>
      <c r="AA8359" s="24">
        <f>Table1[[#This Row],[Total Ballots]]/Table1[[#This Row],[Total Voters]]</f>
        <v>0.83309770973865982</v>
      </c>
    </row>
    <row r="8360" spans="1:27" x14ac:dyDescent="0.35">
      <c r="A8360" s="8" t="s">
        <v>26</v>
      </c>
      <c r="B8360" s="17">
        <v>2006</v>
      </c>
      <c r="C8360" s="80" t="s">
        <v>82</v>
      </c>
      <c r="D8360" s="17"/>
      <c r="E8360" s="35" t="s">
        <v>73</v>
      </c>
      <c r="F8360" s="35" t="s">
        <v>78</v>
      </c>
      <c r="G8360" s="51" t="s">
        <v>79</v>
      </c>
      <c r="H8360" s="10">
        <v>1559</v>
      </c>
      <c r="I8360" s="10">
        <v>1553</v>
      </c>
      <c r="J8360" s="53">
        <v>3112</v>
      </c>
      <c r="K8360" s="55">
        <v>1335</v>
      </c>
      <c r="L8360" s="55">
        <v>1295</v>
      </c>
      <c r="M8360" s="55">
        <v>3</v>
      </c>
      <c r="N8360" s="55">
        <v>2633</v>
      </c>
      <c r="O8360" s="61">
        <v>933</v>
      </c>
      <c r="P8360" s="10">
        <v>893</v>
      </c>
      <c r="Q8360" s="10">
        <v>3</v>
      </c>
      <c r="R8360" s="11">
        <v>1829</v>
      </c>
      <c r="S8360" s="24">
        <f>Table1[[#This Row],[Female Voters]]/Table1[[#This Row],[Female Population]]</f>
        <v>0.85631815266196276</v>
      </c>
      <c r="T8360" s="24">
        <f>Table1[[#This Row],[Male Voters]]/Table1[[#This Row],[Male Population]]</f>
        <v>0.83386992916934966</v>
      </c>
      <c r="U8360" s="24">
        <f>Table1[[#This Row],[Total Voters]]/Table1[[#This Row],[Total Population]]</f>
        <v>0.84607969151670948</v>
      </c>
      <c r="V8360" s="24">
        <f>Table1[[#This Row],[Female Ballots]]/Table1[[#This Row],[Female Population]]</f>
        <v>0.59846055163566392</v>
      </c>
      <c r="W8360" s="24">
        <f>Table1[[#This Row],[Male Ballots]]/Table1[[#This Row],[Male Population]]</f>
        <v>0.57501609787508046</v>
      </c>
      <c r="X8360" s="24">
        <f>Table1[[#This Row],[Total Ballots]]/Table1[[#This Row],[Total Population]]</f>
        <v>0.58772493573264784</v>
      </c>
      <c r="Y8360" s="24">
        <f>Table1[[#This Row],[Female Ballots]]/Table1[[#This Row],[Female Voters]]</f>
        <v>0.69887640449438204</v>
      </c>
      <c r="Z8360" s="24">
        <f>Table1[[#This Row],[Male Ballots]]/Table1[[#This Row],[Male Voters]]</f>
        <v>0.68957528957528957</v>
      </c>
      <c r="AA8360" s="24">
        <f>Table1[[#This Row],[Total Ballots]]/Table1[[#This Row],[Total Voters]]</f>
        <v>0.69464489175845046</v>
      </c>
    </row>
    <row r="8361" spans="1:27" x14ac:dyDescent="0.35">
      <c r="A8361" s="8" t="s">
        <v>26</v>
      </c>
      <c r="B8361" s="17">
        <v>2006</v>
      </c>
      <c r="C8361" s="80" t="s">
        <v>82</v>
      </c>
      <c r="D8361" s="17"/>
      <c r="E8361" s="35" t="s">
        <v>73</v>
      </c>
      <c r="F8361" s="35" t="s">
        <v>78</v>
      </c>
      <c r="G8361" s="51" t="s">
        <v>62</v>
      </c>
      <c r="H8361" s="10">
        <v>83</v>
      </c>
      <c r="I8361" s="10">
        <v>109</v>
      </c>
      <c r="J8361" s="53">
        <v>192</v>
      </c>
      <c r="K8361" s="55">
        <v>77</v>
      </c>
      <c r="L8361" s="55">
        <v>82</v>
      </c>
      <c r="M8361" s="55"/>
      <c r="N8361" s="55">
        <v>159</v>
      </c>
      <c r="O8361" s="61">
        <v>31</v>
      </c>
      <c r="P8361" s="10">
        <v>36</v>
      </c>
      <c r="Q8361" s="10"/>
      <c r="R8361" s="11">
        <v>67</v>
      </c>
      <c r="S8361" s="24">
        <f>Table1[[#This Row],[Female Voters]]/Table1[[#This Row],[Female Population]]</f>
        <v>0.92771084337349397</v>
      </c>
      <c r="T8361" s="24">
        <f>Table1[[#This Row],[Male Voters]]/Table1[[#This Row],[Male Population]]</f>
        <v>0.75229357798165142</v>
      </c>
      <c r="U8361" s="24">
        <f>Table1[[#This Row],[Total Voters]]/Table1[[#This Row],[Total Population]]</f>
        <v>0.828125</v>
      </c>
      <c r="V8361" s="24">
        <f>Table1[[#This Row],[Female Ballots]]/Table1[[#This Row],[Female Population]]</f>
        <v>0.37349397590361444</v>
      </c>
      <c r="W8361" s="24">
        <f>Table1[[#This Row],[Male Ballots]]/Table1[[#This Row],[Male Population]]</f>
        <v>0.33027522935779818</v>
      </c>
      <c r="X8361" s="24">
        <f>Table1[[#This Row],[Total Ballots]]/Table1[[#This Row],[Total Population]]</f>
        <v>0.34895833333333331</v>
      </c>
      <c r="Y8361" s="24">
        <f>Table1[[#This Row],[Female Ballots]]/Table1[[#This Row],[Female Voters]]</f>
        <v>0.40259740259740262</v>
      </c>
      <c r="Z8361" s="24">
        <f>Table1[[#This Row],[Male Ballots]]/Table1[[#This Row],[Male Voters]]</f>
        <v>0.43902439024390244</v>
      </c>
      <c r="AA8361" s="24">
        <f>Table1[[#This Row],[Total Ballots]]/Table1[[#This Row],[Total Voters]]</f>
        <v>0.42138364779874216</v>
      </c>
    </row>
    <row r="8362" spans="1:27" x14ac:dyDescent="0.35">
      <c r="A8362" s="8" t="s">
        <v>26</v>
      </c>
      <c r="B8362" s="17">
        <v>2006</v>
      </c>
      <c r="C8362" s="80" t="s">
        <v>82</v>
      </c>
      <c r="D8362" s="17"/>
      <c r="E8362" s="35" t="s">
        <v>73</v>
      </c>
      <c r="F8362" s="35" t="s">
        <v>78</v>
      </c>
      <c r="G8362" s="51" t="s">
        <v>63</v>
      </c>
      <c r="H8362" s="10">
        <v>146</v>
      </c>
      <c r="I8362" s="10">
        <v>151</v>
      </c>
      <c r="J8362" s="53">
        <v>297</v>
      </c>
      <c r="K8362" s="55">
        <v>109</v>
      </c>
      <c r="L8362" s="55">
        <v>110</v>
      </c>
      <c r="M8362" s="55"/>
      <c r="N8362" s="55">
        <v>219</v>
      </c>
      <c r="O8362" s="61">
        <v>56</v>
      </c>
      <c r="P8362" s="10">
        <v>43</v>
      </c>
      <c r="Q8362" s="10"/>
      <c r="R8362" s="11">
        <v>99</v>
      </c>
      <c r="S8362" s="24">
        <f>Table1[[#This Row],[Female Voters]]/Table1[[#This Row],[Female Population]]</f>
        <v>0.74657534246575341</v>
      </c>
      <c r="T8362" s="24">
        <f>Table1[[#This Row],[Male Voters]]/Table1[[#This Row],[Male Population]]</f>
        <v>0.72847682119205293</v>
      </c>
      <c r="U8362" s="24">
        <f>Table1[[#This Row],[Total Voters]]/Table1[[#This Row],[Total Population]]</f>
        <v>0.73737373737373735</v>
      </c>
      <c r="V8362" s="24">
        <f>Table1[[#This Row],[Female Ballots]]/Table1[[#This Row],[Female Population]]</f>
        <v>0.38356164383561642</v>
      </c>
      <c r="W8362" s="24">
        <f>Table1[[#This Row],[Male Ballots]]/Table1[[#This Row],[Male Population]]</f>
        <v>0.28476821192052981</v>
      </c>
      <c r="X8362" s="24">
        <f>Table1[[#This Row],[Total Ballots]]/Table1[[#This Row],[Total Population]]</f>
        <v>0.33333333333333331</v>
      </c>
      <c r="Y8362" s="24">
        <f>Table1[[#This Row],[Female Ballots]]/Table1[[#This Row],[Female Voters]]</f>
        <v>0.51376146788990829</v>
      </c>
      <c r="Z8362" s="24">
        <f>Table1[[#This Row],[Male Ballots]]/Table1[[#This Row],[Male Voters]]</f>
        <v>0.39090909090909093</v>
      </c>
      <c r="AA8362" s="24">
        <f>Table1[[#This Row],[Total Ballots]]/Table1[[#This Row],[Total Voters]]</f>
        <v>0.45205479452054792</v>
      </c>
    </row>
    <row r="8363" spans="1:27" x14ac:dyDescent="0.35">
      <c r="A8363" s="8" t="s">
        <v>26</v>
      </c>
      <c r="B8363" s="17">
        <v>2006</v>
      </c>
      <c r="C8363" s="80" t="s">
        <v>82</v>
      </c>
      <c r="D8363" s="17"/>
      <c r="E8363" s="35" t="s">
        <v>73</v>
      </c>
      <c r="F8363" s="35" t="s">
        <v>78</v>
      </c>
      <c r="G8363" s="51" t="s">
        <v>64</v>
      </c>
      <c r="H8363" s="10">
        <v>221</v>
      </c>
      <c r="I8363" s="10">
        <v>222</v>
      </c>
      <c r="J8363" s="53">
        <v>443</v>
      </c>
      <c r="K8363" s="55">
        <v>160</v>
      </c>
      <c r="L8363" s="55">
        <v>147</v>
      </c>
      <c r="M8363" s="55"/>
      <c r="N8363" s="55">
        <v>307</v>
      </c>
      <c r="O8363" s="61">
        <v>85</v>
      </c>
      <c r="P8363" s="10">
        <v>83</v>
      </c>
      <c r="Q8363" s="10"/>
      <c r="R8363" s="11">
        <v>168</v>
      </c>
      <c r="S8363" s="24">
        <f>Table1[[#This Row],[Female Voters]]/Table1[[#This Row],[Female Population]]</f>
        <v>0.72398190045248867</v>
      </c>
      <c r="T8363" s="24">
        <f>Table1[[#This Row],[Male Voters]]/Table1[[#This Row],[Male Population]]</f>
        <v>0.66216216216216217</v>
      </c>
      <c r="U8363" s="24">
        <f>Table1[[#This Row],[Total Voters]]/Table1[[#This Row],[Total Population]]</f>
        <v>0.69300225733634313</v>
      </c>
      <c r="V8363" s="24">
        <f>Table1[[#This Row],[Female Ballots]]/Table1[[#This Row],[Female Population]]</f>
        <v>0.38461538461538464</v>
      </c>
      <c r="W8363" s="24">
        <f>Table1[[#This Row],[Male Ballots]]/Table1[[#This Row],[Male Population]]</f>
        <v>0.37387387387387389</v>
      </c>
      <c r="X8363" s="24">
        <f>Table1[[#This Row],[Total Ballots]]/Table1[[#This Row],[Total Population]]</f>
        <v>0.37923250564334088</v>
      </c>
      <c r="Y8363" s="24">
        <f>Table1[[#This Row],[Female Ballots]]/Table1[[#This Row],[Female Voters]]</f>
        <v>0.53125</v>
      </c>
      <c r="Z8363" s="24">
        <f>Table1[[#This Row],[Male Ballots]]/Table1[[#This Row],[Male Voters]]</f>
        <v>0.56462585034013602</v>
      </c>
      <c r="AA8363" s="24">
        <f>Table1[[#This Row],[Total Ballots]]/Table1[[#This Row],[Total Voters]]</f>
        <v>0.54723127035830621</v>
      </c>
    </row>
    <row r="8364" spans="1:27" x14ac:dyDescent="0.35">
      <c r="A8364" s="8" t="s">
        <v>26</v>
      </c>
      <c r="B8364" s="17">
        <v>2006</v>
      </c>
      <c r="C8364" s="80" t="s">
        <v>82</v>
      </c>
      <c r="D8364" s="17"/>
      <c r="E8364" s="35" t="s">
        <v>73</v>
      </c>
      <c r="F8364" s="35" t="s">
        <v>78</v>
      </c>
      <c r="G8364" s="51" t="s">
        <v>65</v>
      </c>
      <c r="H8364" s="10">
        <v>304</v>
      </c>
      <c r="I8364" s="10">
        <v>311</v>
      </c>
      <c r="J8364" s="53">
        <v>615</v>
      </c>
      <c r="K8364" s="55">
        <v>255</v>
      </c>
      <c r="L8364" s="55">
        <v>241</v>
      </c>
      <c r="M8364" s="55">
        <v>1</v>
      </c>
      <c r="N8364" s="55">
        <v>497</v>
      </c>
      <c r="O8364" s="61">
        <v>176</v>
      </c>
      <c r="P8364" s="10">
        <v>150</v>
      </c>
      <c r="Q8364" s="10">
        <v>1</v>
      </c>
      <c r="R8364" s="11">
        <v>327</v>
      </c>
      <c r="S8364" s="24">
        <f>Table1[[#This Row],[Female Voters]]/Table1[[#This Row],[Female Population]]</f>
        <v>0.83881578947368418</v>
      </c>
      <c r="T8364" s="24">
        <f>Table1[[#This Row],[Male Voters]]/Table1[[#This Row],[Male Population]]</f>
        <v>0.77491961414791</v>
      </c>
      <c r="U8364" s="24">
        <f>Table1[[#This Row],[Total Voters]]/Table1[[#This Row],[Total Population]]</f>
        <v>0.80813008130081299</v>
      </c>
      <c r="V8364" s="24">
        <f>Table1[[#This Row],[Female Ballots]]/Table1[[#This Row],[Female Population]]</f>
        <v>0.57894736842105265</v>
      </c>
      <c r="W8364" s="24">
        <f>Table1[[#This Row],[Male Ballots]]/Table1[[#This Row],[Male Population]]</f>
        <v>0.48231511254019294</v>
      </c>
      <c r="X8364" s="24">
        <f>Table1[[#This Row],[Total Ballots]]/Table1[[#This Row],[Total Population]]</f>
        <v>0.53170731707317076</v>
      </c>
      <c r="Y8364" s="24">
        <f>Table1[[#This Row],[Female Ballots]]/Table1[[#This Row],[Female Voters]]</f>
        <v>0.69019607843137254</v>
      </c>
      <c r="Z8364" s="24">
        <f>Table1[[#This Row],[Male Ballots]]/Table1[[#This Row],[Male Voters]]</f>
        <v>0.62240663900414939</v>
      </c>
      <c r="AA8364" s="24">
        <f>Table1[[#This Row],[Total Ballots]]/Table1[[#This Row],[Total Voters]]</f>
        <v>0.65794768611670018</v>
      </c>
    </row>
    <row r="8365" spans="1:27" x14ac:dyDescent="0.35">
      <c r="A8365" s="8" t="s">
        <v>26</v>
      </c>
      <c r="B8365" s="17">
        <v>2006</v>
      </c>
      <c r="C8365" s="80" t="s">
        <v>82</v>
      </c>
      <c r="D8365" s="17"/>
      <c r="E8365" s="35" t="s">
        <v>73</v>
      </c>
      <c r="F8365" s="35" t="s">
        <v>78</v>
      </c>
      <c r="G8365" s="51" t="s">
        <v>66</v>
      </c>
      <c r="H8365" s="10">
        <v>365</v>
      </c>
      <c r="I8365" s="10">
        <v>345</v>
      </c>
      <c r="J8365" s="53">
        <v>710</v>
      </c>
      <c r="K8365" s="55">
        <v>346</v>
      </c>
      <c r="L8365" s="55">
        <v>327</v>
      </c>
      <c r="M8365" s="55">
        <v>2</v>
      </c>
      <c r="N8365" s="55">
        <v>675</v>
      </c>
      <c r="O8365" s="61">
        <v>266</v>
      </c>
      <c r="P8365" s="10">
        <v>254</v>
      </c>
      <c r="Q8365" s="10">
        <v>2</v>
      </c>
      <c r="R8365" s="11">
        <v>522</v>
      </c>
      <c r="S8365" s="24">
        <f>Table1[[#This Row],[Female Voters]]/Table1[[#This Row],[Female Population]]</f>
        <v>0.94794520547945205</v>
      </c>
      <c r="T8365" s="24">
        <f>Table1[[#This Row],[Male Voters]]/Table1[[#This Row],[Male Population]]</f>
        <v>0.94782608695652171</v>
      </c>
      <c r="U8365" s="24">
        <f>Table1[[#This Row],[Total Voters]]/Table1[[#This Row],[Total Population]]</f>
        <v>0.95070422535211263</v>
      </c>
      <c r="V8365" s="24">
        <f>Table1[[#This Row],[Female Ballots]]/Table1[[#This Row],[Female Population]]</f>
        <v>0.72876712328767124</v>
      </c>
      <c r="W8365" s="24">
        <f>Table1[[#This Row],[Male Ballots]]/Table1[[#This Row],[Male Population]]</f>
        <v>0.73623188405797102</v>
      </c>
      <c r="X8365" s="24">
        <f>Table1[[#This Row],[Total Ballots]]/Table1[[#This Row],[Total Population]]</f>
        <v>0.73521126760563382</v>
      </c>
      <c r="Y8365" s="24">
        <f>Table1[[#This Row],[Female Ballots]]/Table1[[#This Row],[Female Voters]]</f>
        <v>0.76878612716763006</v>
      </c>
      <c r="Z8365" s="24">
        <f>Table1[[#This Row],[Male Ballots]]/Table1[[#This Row],[Male Voters]]</f>
        <v>0.77675840978593269</v>
      </c>
      <c r="AA8365" s="24">
        <f>Table1[[#This Row],[Total Ballots]]/Table1[[#This Row],[Total Voters]]</f>
        <v>0.77333333333333332</v>
      </c>
    </row>
    <row r="8366" spans="1:27" x14ac:dyDescent="0.35">
      <c r="A8366" s="8" t="s">
        <v>26</v>
      </c>
      <c r="B8366" s="17">
        <v>2006</v>
      </c>
      <c r="C8366" s="80" t="s">
        <v>82</v>
      </c>
      <c r="D8366" s="17"/>
      <c r="E8366" s="35" t="s">
        <v>73</v>
      </c>
      <c r="F8366" s="35" t="s">
        <v>78</v>
      </c>
      <c r="G8366" s="51" t="s">
        <v>67</v>
      </c>
      <c r="H8366" s="10">
        <v>440</v>
      </c>
      <c r="I8366" s="10">
        <v>415</v>
      </c>
      <c r="J8366" s="53">
        <v>855</v>
      </c>
      <c r="K8366" s="55">
        <v>388</v>
      </c>
      <c r="L8366" s="55">
        <v>388</v>
      </c>
      <c r="M8366" s="55"/>
      <c r="N8366" s="55">
        <v>776</v>
      </c>
      <c r="O8366" s="61">
        <v>319</v>
      </c>
      <c r="P8366" s="10">
        <v>327</v>
      </c>
      <c r="Q8366" s="10"/>
      <c r="R8366" s="11">
        <v>646</v>
      </c>
      <c r="S8366" s="24">
        <f>Table1[[#This Row],[Female Voters]]/Table1[[#This Row],[Female Population]]</f>
        <v>0.88181818181818183</v>
      </c>
      <c r="T8366" s="24">
        <f>Table1[[#This Row],[Male Voters]]/Table1[[#This Row],[Male Population]]</f>
        <v>0.93493975903614457</v>
      </c>
      <c r="U8366" s="24">
        <f>Table1[[#This Row],[Total Voters]]/Table1[[#This Row],[Total Population]]</f>
        <v>0.90760233918128652</v>
      </c>
      <c r="V8366" s="24">
        <f>Table1[[#This Row],[Female Ballots]]/Table1[[#This Row],[Female Population]]</f>
        <v>0.72499999999999998</v>
      </c>
      <c r="W8366" s="24">
        <f>Table1[[#This Row],[Male Ballots]]/Table1[[#This Row],[Male Population]]</f>
        <v>0.78795180722891567</v>
      </c>
      <c r="X8366" s="24">
        <f>Table1[[#This Row],[Total Ballots]]/Table1[[#This Row],[Total Population]]</f>
        <v>0.75555555555555554</v>
      </c>
      <c r="Y8366" s="24">
        <f>Table1[[#This Row],[Female Ballots]]/Table1[[#This Row],[Female Voters]]</f>
        <v>0.82216494845360821</v>
      </c>
      <c r="Z8366" s="24">
        <f>Table1[[#This Row],[Male Ballots]]/Table1[[#This Row],[Male Voters]]</f>
        <v>0.84278350515463918</v>
      </c>
      <c r="AA8366" s="24">
        <f>Table1[[#This Row],[Total Ballots]]/Table1[[#This Row],[Total Voters]]</f>
        <v>0.83247422680412375</v>
      </c>
    </row>
    <row r="8367" spans="1:27" x14ac:dyDescent="0.35">
      <c r="A8367" s="8" t="s">
        <v>45</v>
      </c>
      <c r="B8367" s="17">
        <v>2006</v>
      </c>
      <c r="C8367" s="80" t="s">
        <v>82</v>
      </c>
      <c r="D8367" s="17"/>
      <c r="E8367" s="35" t="s">
        <v>73</v>
      </c>
      <c r="F8367" s="35" t="s">
        <v>78</v>
      </c>
      <c r="G8367" s="51" t="s">
        <v>79</v>
      </c>
      <c r="H8367" s="10">
        <v>21591</v>
      </c>
      <c r="I8367" s="10">
        <v>22356</v>
      </c>
      <c r="J8367" s="53">
        <v>43947</v>
      </c>
      <c r="K8367" s="55">
        <v>14488</v>
      </c>
      <c r="L8367" s="57">
        <v>12622</v>
      </c>
      <c r="M8367" s="57">
        <v>42</v>
      </c>
      <c r="N8367" s="59">
        <v>27152</v>
      </c>
      <c r="O8367" s="61">
        <v>8483</v>
      </c>
      <c r="P8367" s="10">
        <v>7413</v>
      </c>
      <c r="Q8367" s="10">
        <v>22</v>
      </c>
      <c r="R8367" s="11">
        <v>15918</v>
      </c>
      <c r="S8367" s="24">
        <f>Table1[[#This Row],[Female Voters]]/Table1[[#This Row],[Female Population]]</f>
        <v>0.67102033254596827</v>
      </c>
      <c r="T8367" s="24">
        <f>Table1[[#This Row],[Male Voters]]/Table1[[#This Row],[Male Population]]</f>
        <v>0.56459116120951869</v>
      </c>
      <c r="U8367" s="24">
        <f>Table1[[#This Row],[Total Voters]]/Table1[[#This Row],[Total Population]]</f>
        <v>0.61783511957585269</v>
      </c>
      <c r="V8367" s="24">
        <f>Table1[[#This Row],[Female Ballots]]/Table1[[#This Row],[Female Population]]</f>
        <v>0.39289518780973554</v>
      </c>
      <c r="W8367" s="24">
        <f>Table1[[#This Row],[Male Ballots]]/Table1[[#This Row],[Male Population]]</f>
        <v>0.33158883521202359</v>
      </c>
      <c r="X8367" s="24">
        <f>Table1[[#This Row],[Total Ballots]]/Table1[[#This Row],[Total Population]]</f>
        <v>0.36220902450679227</v>
      </c>
      <c r="Y8367" s="24">
        <f>Table1[[#This Row],[Female Ballots]]/Table1[[#This Row],[Female Voters]]</f>
        <v>0.5855190502484815</v>
      </c>
      <c r="Z8367" s="24">
        <f>Table1[[#This Row],[Male Ballots]]/Table1[[#This Row],[Male Voters]]</f>
        <v>0.5873078751386468</v>
      </c>
      <c r="AA8367" s="24">
        <f>Table1[[#This Row],[Total Ballots]]/Table1[[#This Row],[Total Voters]]</f>
        <v>0.58625515615792578</v>
      </c>
    </row>
    <row r="8368" spans="1:27" x14ac:dyDescent="0.35">
      <c r="A8368" s="8" t="s">
        <v>45</v>
      </c>
      <c r="B8368" s="17">
        <v>2006</v>
      </c>
      <c r="C8368" s="80" t="s">
        <v>82</v>
      </c>
      <c r="D8368" s="17"/>
      <c r="E8368" s="35" t="s">
        <v>73</v>
      </c>
      <c r="F8368" s="35" t="s">
        <v>78</v>
      </c>
      <c r="G8368" s="51" t="s">
        <v>62</v>
      </c>
      <c r="H8368" s="10">
        <v>3703</v>
      </c>
      <c r="I8368" s="10">
        <v>4241</v>
      </c>
      <c r="J8368" s="53">
        <v>7944</v>
      </c>
      <c r="K8368" s="55">
        <v>1227</v>
      </c>
      <c r="L8368" s="57">
        <v>1139</v>
      </c>
      <c r="M8368" s="57">
        <v>14</v>
      </c>
      <c r="N8368" s="59">
        <v>2380</v>
      </c>
      <c r="O8368" s="61">
        <v>162</v>
      </c>
      <c r="P8368" s="10">
        <v>177</v>
      </c>
      <c r="Q8368" s="10">
        <v>3</v>
      </c>
      <c r="R8368" s="11">
        <v>342</v>
      </c>
      <c r="S8368" s="24">
        <f>Table1[[#This Row],[Female Voters]]/Table1[[#This Row],[Female Population]]</f>
        <v>0.33135295706184176</v>
      </c>
      <c r="T8368" s="24">
        <f>Table1[[#This Row],[Male Voters]]/Table1[[#This Row],[Male Population]]</f>
        <v>0.26856873378920065</v>
      </c>
      <c r="U8368" s="24">
        <f>Table1[[#This Row],[Total Voters]]/Table1[[#This Row],[Total Population]]</f>
        <v>0.29959718026183285</v>
      </c>
      <c r="V8368" s="24">
        <f>Table1[[#This Row],[Female Ballots]]/Table1[[#This Row],[Female Population]]</f>
        <v>4.3748312179314068E-2</v>
      </c>
      <c r="W8368" s="24">
        <f>Table1[[#This Row],[Male Ballots]]/Table1[[#This Row],[Male Population]]</f>
        <v>4.1735439754774818E-2</v>
      </c>
      <c r="X8368" s="24">
        <f>Table1[[#This Row],[Total Ballots]]/Table1[[#This Row],[Total Population]]</f>
        <v>4.3051359516616317E-2</v>
      </c>
      <c r="Y8368" s="24">
        <f>Table1[[#This Row],[Female Ballots]]/Table1[[#This Row],[Female Voters]]</f>
        <v>0.13202933985330073</v>
      </c>
      <c r="Z8368" s="24">
        <f>Table1[[#This Row],[Male Ballots]]/Table1[[#This Row],[Male Voters]]</f>
        <v>0.15539947322212466</v>
      </c>
      <c r="AA8368" s="24">
        <f>Table1[[#This Row],[Total Ballots]]/Table1[[#This Row],[Total Voters]]</f>
        <v>0.14369747899159663</v>
      </c>
    </row>
    <row r="8369" spans="1:27" x14ac:dyDescent="0.35">
      <c r="A8369" s="8" t="s">
        <v>45</v>
      </c>
      <c r="B8369" s="17">
        <v>2006</v>
      </c>
      <c r="C8369" s="80" t="s">
        <v>82</v>
      </c>
      <c r="D8369" s="17"/>
      <c r="E8369" s="35" t="s">
        <v>73</v>
      </c>
      <c r="F8369" s="35" t="s">
        <v>78</v>
      </c>
      <c r="G8369" s="51" t="s">
        <v>63</v>
      </c>
      <c r="H8369" s="10">
        <v>2970</v>
      </c>
      <c r="I8369" s="10">
        <v>3811</v>
      </c>
      <c r="J8369" s="53">
        <v>6781</v>
      </c>
      <c r="K8369" s="55">
        <v>1722</v>
      </c>
      <c r="L8369" s="57">
        <v>1521</v>
      </c>
      <c r="M8369" s="57">
        <v>7</v>
      </c>
      <c r="N8369" s="59">
        <v>3250</v>
      </c>
      <c r="O8369" s="61">
        <v>521</v>
      </c>
      <c r="P8369" s="10">
        <v>446</v>
      </c>
      <c r="Q8369" s="10">
        <v>3</v>
      </c>
      <c r="R8369" s="11">
        <v>970</v>
      </c>
      <c r="S8369" s="24">
        <f>Table1[[#This Row],[Female Voters]]/Table1[[#This Row],[Female Population]]</f>
        <v>0.57979797979797976</v>
      </c>
      <c r="T8369" s="24">
        <f>Table1[[#This Row],[Male Voters]]/Table1[[#This Row],[Male Population]]</f>
        <v>0.39910784570978747</v>
      </c>
      <c r="U8369" s="24">
        <f>Table1[[#This Row],[Total Voters]]/Table1[[#This Row],[Total Population]]</f>
        <v>0.47928034213242887</v>
      </c>
      <c r="V8369" s="24">
        <f>Table1[[#This Row],[Female Ballots]]/Table1[[#This Row],[Female Population]]</f>
        <v>0.17542087542087542</v>
      </c>
      <c r="W8369" s="24">
        <f>Table1[[#This Row],[Male Ballots]]/Table1[[#This Row],[Male Population]]</f>
        <v>0.11702965101023353</v>
      </c>
      <c r="X8369" s="24">
        <f>Table1[[#This Row],[Total Ballots]]/Table1[[#This Row],[Total Population]]</f>
        <v>0.14304674826721722</v>
      </c>
      <c r="Y8369" s="24">
        <f>Table1[[#This Row],[Female Ballots]]/Table1[[#This Row],[Female Voters]]</f>
        <v>0.30255516840882696</v>
      </c>
      <c r="Z8369" s="24">
        <f>Table1[[#This Row],[Male Ballots]]/Table1[[#This Row],[Male Voters]]</f>
        <v>0.29322813938198555</v>
      </c>
      <c r="AA8369" s="24">
        <f>Table1[[#This Row],[Total Ballots]]/Table1[[#This Row],[Total Voters]]</f>
        <v>0.29846153846153844</v>
      </c>
    </row>
    <row r="8370" spans="1:27" x14ac:dyDescent="0.35">
      <c r="A8370" s="8" t="s">
        <v>45</v>
      </c>
      <c r="B8370" s="17">
        <v>2006</v>
      </c>
      <c r="C8370" s="80" t="s">
        <v>82</v>
      </c>
      <c r="D8370" s="17"/>
      <c r="E8370" s="35" t="s">
        <v>73</v>
      </c>
      <c r="F8370" s="35" t="s">
        <v>78</v>
      </c>
      <c r="G8370" s="51" t="s">
        <v>64</v>
      </c>
      <c r="H8370" s="10">
        <v>3399</v>
      </c>
      <c r="I8370" s="10">
        <v>3852</v>
      </c>
      <c r="J8370" s="53">
        <v>7251</v>
      </c>
      <c r="K8370" s="55">
        <v>2235</v>
      </c>
      <c r="L8370" s="57">
        <v>1962</v>
      </c>
      <c r="M8370" s="57">
        <v>7</v>
      </c>
      <c r="N8370" s="59">
        <v>4204</v>
      </c>
      <c r="O8370" s="61">
        <v>1075</v>
      </c>
      <c r="P8370" s="10">
        <v>941</v>
      </c>
      <c r="Q8370" s="10">
        <v>5</v>
      </c>
      <c r="R8370" s="11">
        <v>2021</v>
      </c>
      <c r="S8370" s="24">
        <f>Table1[[#This Row],[Female Voters]]/Table1[[#This Row],[Female Population]]</f>
        <v>0.6575463371579876</v>
      </c>
      <c r="T8370" s="24">
        <f>Table1[[#This Row],[Male Voters]]/Table1[[#This Row],[Male Population]]</f>
        <v>0.50934579439252337</v>
      </c>
      <c r="U8370" s="24">
        <f>Table1[[#This Row],[Total Voters]]/Table1[[#This Row],[Total Population]]</f>
        <v>0.57978209902082467</v>
      </c>
      <c r="V8370" s="24">
        <f>Table1[[#This Row],[Female Ballots]]/Table1[[#This Row],[Female Population]]</f>
        <v>0.3162694910267726</v>
      </c>
      <c r="W8370" s="24">
        <f>Table1[[#This Row],[Male Ballots]]/Table1[[#This Row],[Male Population]]</f>
        <v>0.24428868120456906</v>
      </c>
      <c r="X8370" s="24">
        <f>Table1[[#This Row],[Total Ballots]]/Table1[[#This Row],[Total Population]]</f>
        <v>0.27872017652737552</v>
      </c>
      <c r="Y8370" s="24">
        <f>Table1[[#This Row],[Female Ballots]]/Table1[[#This Row],[Female Voters]]</f>
        <v>0.48098434004474272</v>
      </c>
      <c r="Z8370" s="24">
        <f>Table1[[#This Row],[Male Ballots]]/Table1[[#This Row],[Male Voters]]</f>
        <v>0.4796126401630989</v>
      </c>
      <c r="AA8370" s="24">
        <f>Table1[[#This Row],[Total Ballots]]/Table1[[#This Row],[Total Voters]]</f>
        <v>0.480732635585157</v>
      </c>
    </row>
    <row r="8371" spans="1:27" x14ac:dyDescent="0.35">
      <c r="A8371" s="8" t="s">
        <v>45</v>
      </c>
      <c r="B8371" s="17">
        <v>2006</v>
      </c>
      <c r="C8371" s="80" t="s">
        <v>82</v>
      </c>
      <c r="D8371" s="17"/>
      <c r="E8371" s="35" t="s">
        <v>73</v>
      </c>
      <c r="F8371" s="35" t="s">
        <v>78</v>
      </c>
      <c r="G8371" s="51" t="s">
        <v>65</v>
      </c>
      <c r="H8371" s="10">
        <v>3791</v>
      </c>
      <c r="I8371" s="10">
        <v>3979</v>
      </c>
      <c r="J8371" s="53">
        <v>7770</v>
      </c>
      <c r="K8371" s="55">
        <v>2961</v>
      </c>
      <c r="L8371" s="57">
        <v>2687</v>
      </c>
      <c r="M8371" s="57">
        <v>8</v>
      </c>
      <c r="N8371" s="59">
        <v>5656</v>
      </c>
      <c r="O8371" s="61">
        <v>1919</v>
      </c>
      <c r="P8371" s="10">
        <v>1702</v>
      </c>
      <c r="Q8371" s="10">
        <v>6</v>
      </c>
      <c r="R8371" s="11">
        <v>3627</v>
      </c>
      <c r="S8371" s="24">
        <f>Table1[[#This Row],[Female Voters]]/Table1[[#This Row],[Female Population]]</f>
        <v>0.7810604062252704</v>
      </c>
      <c r="T8371" s="24">
        <f>Table1[[#This Row],[Male Voters]]/Table1[[#This Row],[Male Population]]</f>
        <v>0.67529530032671525</v>
      </c>
      <c r="U8371" s="24">
        <f>Table1[[#This Row],[Total Voters]]/Table1[[#This Row],[Total Population]]</f>
        <v>0.72792792792792793</v>
      </c>
      <c r="V8371" s="24">
        <f>Table1[[#This Row],[Female Ballots]]/Table1[[#This Row],[Female Population]]</f>
        <v>0.50619889211289892</v>
      </c>
      <c r="W8371" s="24">
        <f>Table1[[#This Row],[Male Ballots]]/Table1[[#This Row],[Male Population]]</f>
        <v>0.4277456647398844</v>
      </c>
      <c r="X8371" s="24">
        <f>Table1[[#This Row],[Total Ballots]]/Table1[[#This Row],[Total Population]]</f>
        <v>0.46679536679536682</v>
      </c>
      <c r="Y8371" s="24">
        <f>Table1[[#This Row],[Female Ballots]]/Table1[[#This Row],[Female Voters]]</f>
        <v>0.64809186085781834</v>
      </c>
      <c r="Z8371" s="24">
        <f>Table1[[#This Row],[Male Ballots]]/Table1[[#This Row],[Male Voters]]</f>
        <v>0.63342017119464089</v>
      </c>
      <c r="AA8371" s="24">
        <f>Table1[[#This Row],[Total Ballots]]/Table1[[#This Row],[Total Voters]]</f>
        <v>0.64126591230551622</v>
      </c>
    </row>
    <row r="8372" spans="1:27" x14ac:dyDescent="0.35">
      <c r="A8372" s="8" t="s">
        <v>45</v>
      </c>
      <c r="B8372" s="17">
        <v>2006</v>
      </c>
      <c r="C8372" s="80" t="s">
        <v>82</v>
      </c>
      <c r="D8372" s="17"/>
      <c r="E8372" s="35" t="s">
        <v>73</v>
      </c>
      <c r="F8372" s="35" t="s">
        <v>78</v>
      </c>
      <c r="G8372" s="51" t="s">
        <v>66</v>
      </c>
      <c r="H8372" s="10">
        <v>2981</v>
      </c>
      <c r="I8372" s="10">
        <v>2995</v>
      </c>
      <c r="J8372" s="53">
        <v>5976</v>
      </c>
      <c r="K8372" s="55">
        <v>2484</v>
      </c>
      <c r="L8372" s="57">
        <v>2413</v>
      </c>
      <c r="M8372" s="57">
        <v>5</v>
      </c>
      <c r="N8372" s="59">
        <v>4902</v>
      </c>
      <c r="O8372" s="61">
        <v>1825</v>
      </c>
      <c r="P8372" s="10">
        <v>1822</v>
      </c>
      <c r="Q8372" s="10">
        <v>5</v>
      </c>
      <c r="R8372" s="11">
        <v>3652</v>
      </c>
      <c r="S8372" s="24">
        <f>Table1[[#This Row],[Female Voters]]/Table1[[#This Row],[Female Population]]</f>
        <v>0.83327742368332769</v>
      </c>
      <c r="T8372" s="24">
        <f>Table1[[#This Row],[Male Voters]]/Table1[[#This Row],[Male Population]]</f>
        <v>0.80567612687813017</v>
      </c>
      <c r="U8372" s="24">
        <f>Table1[[#This Row],[Total Voters]]/Table1[[#This Row],[Total Population]]</f>
        <v>0.82028112449799195</v>
      </c>
      <c r="V8372" s="24">
        <f>Table1[[#This Row],[Female Ballots]]/Table1[[#This Row],[Female Population]]</f>
        <v>0.61221066756122111</v>
      </c>
      <c r="W8372" s="24">
        <f>Table1[[#This Row],[Male Ballots]]/Table1[[#This Row],[Male Population]]</f>
        <v>0.60834724540901508</v>
      </c>
      <c r="X8372" s="24">
        <f>Table1[[#This Row],[Total Ballots]]/Table1[[#This Row],[Total Population]]</f>
        <v>0.61111111111111116</v>
      </c>
      <c r="Y8372" s="24">
        <f>Table1[[#This Row],[Female Ballots]]/Table1[[#This Row],[Female Voters]]</f>
        <v>0.73470209339774561</v>
      </c>
      <c r="Z8372" s="24">
        <f>Table1[[#This Row],[Male Ballots]]/Table1[[#This Row],[Male Voters]]</f>
        <v>0.75507666804807294</v>
      </c>
      <c r="AA8372" s="24">
        <f>Table1[[#This Row],[Total Ballots]]/Table1[[#This Row],[Total Voters]]</f>
        <v>0.74500203998368009</v>
      </c>
    </row>
    <row r="8373" spans="1:27" x14ac:dyDescent="0.35">
      <c r="A8373" s="8" t="s">
        <v>45</v>
      </c>
      <c r="B8373" s="17">
        <v>2006</v>
      </c>
      <c r="C8373" s="80" t="s">
        <v>82</v>
      </c>
      <c r="D8373" s="17"/>
      <c r="E8373" s="35" t="s">
        <v>73</v>
      </c>
      <c r="F8373" s="35" t="s">
        <v>78</v>
      </c>
      <c r="G8373" s="51" t="s">
        <v>67</v>
      </c>
      <c r="H8373" s="10">
        <v>4747</v>
      </c>
      <c r="I8373" s="10">
        <v>3478</v>
      </c>
      <c r="J8373" s="53">
        <v>8225</v>
      </c>
      <c r="K8373" s="55">
        <v>3859</v>
      </c>
      <c r="L8373" s="57">
        <v>2900</v>
      </c>
      <c r="M8373" s="57">
        <v>1</v>
      </c>
      <c r="N8373" s="59">
        <v>6760</v>
      </c>
      <c r="O8373" s="61">
        <v>2981</v>
      </c>
      <c r="P8373" s="10">
        <v>2325</v>
      </c>
      <c r="Q8373" s="10"/>
      <c r="R8373" s="11">
        <v>5306</v>
      </c>
      <c r="S8373" s="24">
        <f>Table1[[#This Row],[Female Voters]]/Table1[[#This Row],[Female Population]]</f>
        <v>0.81293448493785547</v>
      </c>
      <c r="T8373" s="24">
        <f>Table1[[#This Row],[Male Voters]]/Table1[[#This Row],[Male Population]]</f>
        <v>0.83381253594019555</v>
      </c>
      <c r="U8373" s="24">
        <f>Table1[[#This Row],[Total Voters]]/Table1[[#This Row],[Total Population]]</f>
        <v>0.82188449848024314</v>
      </c>
      <c r="V8373" s="24">
        <f>Table1[[#This Row],[Female Ballots]]/Table1[[#This Row],[Female Population]]</f>
        <v>0.62797556351379824</v>
      </c>
      <c r="W8373" s="24">
        <f>Table1[[#This Row],[Male Ballots]]/Table1[[#This Row],[Male Population]]</f>
        <v>0.6684876365727429</v>
      </c>
      <c r="X8373" s="24">
        <f>Table1[[#This Row],[Total Ballots]]/Table1[[#This Row],[Total Population]]</f>
        <v>0.64510638297872336</v>
      </c>
      <c r="Y8373" s="24">
        <f>Table1[[#This Row],[Female Ballots]]/Table1[[#This Row],[Female Voters]]</f>
        <v>0.77247991707696295</v>
      </c>
      <c r="Z8373" s="24">
        <f>Table1[[#This Row],[Male Ballots]]/Table1[[#This Row],[Male Voters]]</f>
        <v>0.80172413793103448</v>
      </c>
      <c r="AA8373" s="24">
        <f>Table1[[#This Row],[Total Ballots]]/Table1[[#This Row],[Total Voters]]</f>
        <v>0.78491124260355027</v>
      </c>
    </row>
    <row r="8374" spans="1:27" x14ac:dyDescent="0.35">
      <c r="A8374" s="8" t="s">
        <v>35</v>
      </c>
      <c r="B8374" s="17">
        <v>2006</v>
      </c>
      <c r="C8374" s="80" t="s">
        <v>82</v>
      </c>
      <c r="D8374" s="17"/>
      <c r="E8374" s="35" t="s">
        <v>75</v>
      </c>
      <c r="F8374" s="35" t="s">
        <v>78</v>
      </c>
      <c r="G8374" s="51" t="s">
        <v>79</v>
      </c>
      <c r="H8374" s="10">
        <v>75526</v>
      </c>
      <c r="I8374" s="10">
        <v>72726</v>
      </c>
      <c r="J8374" s="53">
        <v>148251.99</v>
      </c>
      <c r="K8374" s="55">
        <v>53739</v>
      </c>
      <c r="L8374" s="57">
        <v>48160</v>
      </c>
      <c r="M8374" s="57">
        <v>16</v>
      </c>
      <c r="N8374" s="59">
        <v>101915</v>
      </c>
      <c r="O8374" s="61">
        <v>36710</v>
      </c>
      <c r="P8374" s="10">
        <v>32846</v>
      </c>
      <c r="Q8374" s="10">
        <v>9</v>
      </c>
      <c r="R8374" s="11">
        <v>69565</v>
      </c>
      <c r="S8374" s="24">
        <f>Table1[[#This Row],[Female Voters]]/Table1[[#This Row],[Female Population]]</f>
        <v>0.71152980430580193</v>
      </c>
      <c r="T8374" s="24">
        <f>Table1[[#This Row],[Male Voters]]/Table1[[#This Row],[Male Population]]</f>
        <v>0.66221158870280228</v>
      </c>
      <c r="U8374" s="24">
        <f>Table1[[#This Row],[Total Voters]]/Table1[[#This Row],[Total Population]]</f>
        <v>0.68744439787958334</v>
      </c>
      <c r="V8374" s="24">
        <f>Table1[[#This Row],[Female Ballots]]/Table1[[#This Row],[Female Population]]</f>
        <v>0.48605778142626382</v>
      </c>
      <c r="W8374" s="24">
        <f>Table1[[#This Row],[Male Ballots]]/Table1[[#This Row],[Male Population]]</f>
        <v>0.45164040370706487</v>
      </c>
      <c r="X8374" s="24">
        <f>Table1[[#This Row],[Total Ballots]]/Table1[[#This Row],[Total Population]]</f>
        <v>0.46923484804487281</v>
      </c>
      <c r="Y8374" s="24">
        <f>Table1[[#This Row],[Female Ballots]]/Table1[[#This Row],[Female Voters]]</f>
        <v>0.68311654478125761</v>
      </c>
      <c r="Z8374" s="24">
        <f>Table1[[#This Row],[Male Ballots]]/Table1[[#This Row],[Male Voters]]</f>
        <v>0.68201827242524915</v>
      </c>
      <c r="AA8374" s="24">
        <f>Table1[[#This Row],[Total Ballots]]/Table1[[#This Row],[Total Voters]]</f>
        <v>0.68257861943776676</v>
      </c>
    </row>
    <row r="8375" spans="1:27" x14ac:dyDescent="0.35">
      <c r="A8375" s="8" t="s">
        <v>35</v>
      </c>
      <c r="B8375" s="17">
        <v>2006</v>
      </c>
      <c r="C8375" s="80" t="s">
        <v>82</v>
      </c>
      <c r="D8375" s="17"/>
      <c r="E8375" s="35" t="s">
        <v>75</v>
      </c>
      <c r="F8375" s="35" t="s">
        <v>78</v>
      </c>
      <c r="G8375" s="51" t="s">
        <v>62</v>
      </c>
      <c r="H8375" s="10">
        <v>14405</v>
      </c>
      <c r="I8375" s="10">
        <v>13998</v>
      </c>
      <c r="J8375" s="53">
        <v>28402.99</v>
      </c>
      <c r="K8375" s="55">
        <v>5254</v>
      </c>
      <c r="L8375" s="57">
        <v>4356</v>
      </c>
      <c r="M8375" s="57">
        <v>5</v>
      </c>
      <c r="N8375" s="59">
        <v>9615</v>
      </c>
      <c r="O8375" s="61">
        <v>2039</v>
      </c>
      <c r="P8375" s="10">
        <v>1687</v>
      </c>
      <c r="Q8375" s="10">
        <v>2</v>
      </c>
      <c r="R8375" s="11">
        <v>3728</v>
      </c>
      <c r="S8375" s="24">
        <f>Table1[[#This Row],[Female Voters]]/Table1[[#This Row],[Female Population]]</f>
        <v>0.3647344671988893</v>
      </c>
      <c r="T8375" s="24">
        <f>Table1[[#This Row],[Male Voters]]/Table1[[#This Row],[Male Population]]</f>
        <v>0.31118731247321046</v>
      </c>
      <c r="U8375" s="24">
        <f>Table1[[#This Row],[Total Voters]]/Table1[[#This Row],[Total Population]]</f>
        <v>0.33852069799693624</v>
      </c>
      <c r="V8375" s="24">
        <f>Table1[[#This Row],[Female Ballots]]/Table1[[#This Row],[Female Population]]</f>
        <v>0.14154807358556057</v>
      </c>
      <c r="W8375" s="24">
        <f>Table1[[#This Row],[Male Ballots]]/Table1[[#This Row],[Male Population]]</f>
        <v>0.12051721674524932</v>
      </c>
      <c r="X8375" s="24">
        <f>Table1[[#This Row],[Total Ballots]]/Table1[[#This Row],[Total Population]]</f>
        <v>0.13125378701326867</v>
      </c>
      <c r="Y8375" s="24">
        <f>Table1[[#This Row],[Female Ballots]]/Table1[[#This Row],[Female Voters]]</f>
        <v>0.3880852683669585</v>
      </c>
      <c r="Z8375" s="24">
        <f>Table1[[#This Row],[Male Ballots]]/Table1[[#This Row],[Male Voters]]</f>
        <v>0.38728191000918272</v>
      </c>
      <c r="AA8375" s="24">
        <f>Table1[[#This Row],[Total Ballots]]/Table1[[#This Row],[Total Voters]]</f>
        <v>0.38772750910036402</v>
      </c>
    </row>
    <row r="8376" spans="1:27" x14ac:dyDescent="0.35">
      <c r="A8376" s="8" t="s">
        <v>35</v>
      </c>
      <c r="B8376" s="17">
        <v>2006</v>
      </c>
      <c r="C8376" s="80" t="s">
        <v>82</v>
      </c>
      <c r="D8376" s="17"/>
      <c r="E8376" s="35" t="s">
        <v>75</v>
      </c>
      <c r="F8376" s="35" t="s">
        <v>78</v>
      </c>
      <c r="G8376" s="51" t="s">
        <v>63</v>
      </c>
      <c r="H8376" s="10">
        <v>11431</v>
      </c>
      <c r="I8376" s="10">
        <v>12176</v>
      </c>
      <c r="J8376" s="53">
        <v>23607</v>
      </c>
      <c r="K8376" s="55">
        <v>7955</v>
      </c>
      <c r="L8376" s="57">
        <v>7196</v>
      </c>
      <c r="M8376" s="57">
        <v>3</v>
      </c>
      <c r="N8376" s="59">
        <v>15154</v>
      </c>
      <c r="O8376" s="61">
        <v>3881</v>
      </c>
      <c r="P8376" s="10">
        <v>3386</v>
      </c>
      <c r="Q8376" s="10">
        <v>1</v>
      </c>
      <c r="R8376" s="11">
        <v>7268</v>
      </c>
      <c r="S8376" s="24">
        <f>Table1[[#This Row],[Female Voters]]/Table1[[#This Row],[Female Population]]</f>
        <v>0.69591461814364453</v>
      </c>
      <c r="T8376" s="24">
        <f>Table1[[#This Row],[Male Voters]]/Table1[[#This Row],[Male Population]]</f>
        <v>0.59099868593955318</v>
      </c>
      <c r="U8376" s="24">
        <f>Table1[[#This Row],[Total Voters]]/Table1[[#This Row],[Total Population]]</f>
        <v>0.64192824162324735</v>
      </c>
      <c r="V8376" s="24">
        <f>Table1[[#This Row],[Female Ballots]]/Table1[[#This Row],[Female Population]]</f>
        <v>0.33951535298749014</v>
      </c>
      <c r="W8376" s="24">
        <f>Table1[[#This Row],[Male Ballots]]/Table1[[#This Row],[Male Population]]</f>
        <v>0.27808804204993431</v>
      </c>
      <c r="X8376" s="24">
        <f>Table1[[#This Row],[Total Ballots]]/Table1[[#This Row],[Total Population]]</f>
        <v>0.30787478290337611</v>
      </c>
      <c r="Y8376" s="24">
        <f>Table1[[#This Row],[Female Ballots]]/Table1[[#This Row],[Female Voters]]</f>
        <v>0.48786926461345065</v>
      </c>
      <c r="Z8376" s="24">
        <f>Table1[[#This Row],[Male Ballots]]/Table1[[#This Row],[Male Voters]]</f>
        <v>0.47053918843802112</v>
      </c>
      <c r="AA8376" s="24">
        <f>Table1[[#This Row],[Total Ballots]]/Table1[[#This Row],[Total Voters]]</f>
        <v>0.47960934406757294</v>
      </c>
    </row>
    <row r="8377" spans="1:27" x14ac:dyDescent="0.35">
      <c r="A8377" s="8" t="s">
        <v>35</v>
      </c>
      <c r="B8377" s="17">
        <v>2006</v>
      </c>
      <c r="C8377" s="80" t="s">
        <v>82</v>
      </c>
      <c r="D8377" s="17"/>
      <c r="E8377" s="35" t="s">
        <v>75</v>
      </c>
      <c r="F8377" s="35" t="s">
        <v>78</v>
      </c>
      <c r="G8377" s="51" t="s">
        <v>64</v>
      </c>
      <c r="H8377" s="10">
        <v>12353</v>
      </c>
      <c r="I8377" s="10">
        <v>12344</v>
      </c>
      <c r="J8377" s="53">
        <v>24697</v>
      </c>
      <c r="K8377" s="55">
        <v>8992</v>
      </c>
      <c r="L8377" s="57">
        <v>8181</v>
      </c>
      <c r="M8377" s="57">
        <v>1</v>
      </c>
      <c r="N8377" s="59">
        <v>17174</v>
      </c>
      <c r="O8377" s="61">
        <v>5451</v>
      </c>
      <c r="P8377" s="10">
        <v>4840</v>
      </c>
      <c r="Q8377" s="10"/>
      <c r="R8377" s="11">
        <v>10291</v>
      </c>
      <c r="S8377" s="24">
        <f>Table1[[#This Row],[Female Voters]]/Table1[[#This Row],[Female Population]]</f>
        <v>0.72792034323646082</v>
      </c>
      <c r="T8377" s="24">
        <f>Table1[[#This Row],[Male Voters]]/Table1[[#This Row],[Male Population]]</f>
        <v>0.66275113415424503</v>
      </c>
      <c r="U8377" s="24">
        <f>Table1[[#This Row],[Total Voters]]/Table1[[#This Row],[Total Population]]</f>
        <v>0.69538810381827754</v>
      </c>
      <c r="V8377" s="24">
        <f>Table1[[#This Row],[Female Ballots]]/Table1[[#This Row],[Female Population]]</f>
        <v>0.44126932728891766</v>
      </c>
      <c r="W8377" s="24">
        <f>Table1[[#This Row],[Male Ballots]]/Table1[[#This Row],[Male Population]]</f>
        <v>0.39209332469215813</v>
      </c>
      <c r="X8377" s="24">
        <f>Table1[[#This Row],[Total Ballots]]/Table1[[#This Row],[Total Population]]</f>
        <v>0.41669028626958737</v>
      </c>
      <c r="Y8377" s="24">
        <f>Table1[[#This Row],[Female Ballots]]/Table1[[#This Row],[Female Voters]]</f>
        <v>0.60620551601423489</v>
      </c>
      <c r="Z8377" s="24">
        <f>Table1[[#This Row],[Male Ballots]]/Table1[[#This Row],[Male Voters]]</f>
        <v>0.59161471702725832</v>
      </c>
      <c r="AA8377" s="24">
        <f>Table1[[#This Row],[Total Ballots]]/Table1[[#This Row],[Total Voters]]</f>
        <v>0.59921975078607193</v>
      </c>
    </row>
    <row r="8378" spans="1:27" x14ac:dyDescent="0.35">
      <c r="A8378" s="8" t="s">
        <v>35</v>
      </c>
      <c r="B8378" s="17">
        <v>2006</v>
      </c>
      <c r="C8378" s="80" t="s">
        <v>82</v>
      </c>
      <c r="D8378" s="17"/>
      <c r="E8378" s="35" t="s">
        <v>75</v>
      </c>
      <c r="F8378" s="35" t="s">
        <v>78</v>
      </c>
      <c r="G8378" s="51" t="s">
        <v>65</v>
      </c>
      <c r="H8378" s="10">
        <v>13830</v>
      </c>
      <c r="I8378" s="10">
        <v>13408</v>
      </c>
      <c r="J8378" s="53">
        <v>27238</v>
      </c>
      <c r="K8378" s="55">
        <v>11148</v>
      </c>
      <c r="L8378" s="57">
        <v>9916</v>
      </c>
      <c r="M8378" s="57">
        <v>3</v>
      </c>
      <c r="N8378" s="59">
        <v>21067</v>
      </c>
      <c r="O8378" s="61">
        <v>8102</v>
      </c>
      <c r="P8378" s="10">
        <v>7091</v>
      </c>
      <c r="Q8378" s="10">
        <v>3</v>
      </c>
      <c r="R8378" s="11">
        <v>15196</v>
      </c>
      <c r="S8378" s="24">
        <f>Table1[[#This Row],[Female Voters]]/Table1[[#This Row],[Female Population]]</f>
        <v>0.80607375271149673</v>
      </c>
      <c r="T8378" s="24">
        <f>Table1[[#This Row],[Male Voters]]/Table1[[#This Row],[Male Population]]</f>
        <v>0.73955847255369933</v>
      </c>
      <c r="U8378" s="24">
        <f>Table1[[#This Row],[Total Voters]]/Table1[[#This Row],[Total Population]]</f>
        <v>0.77344151552977458</v>
      </c>
      <c r="V8378" s="24">
        <f>Table1[[#This Row],[Female Ballots]]/Table1[[#This Row],[Female Population]]</f>
        <v>0.58582791033984094</v>
      </c>
      <c r="W8378" s="24">
        <f>Table1[[#This Row],[Male Ballots]]/Table1[[#This Row],[Male Population]]</f>
        <v>0.52886336515513122</v>
      </c>
      <c r="X8378" s="24">
        <f>Table1[[#This Row],[Total Ballots]]/Table1[[#This Row],[Total Population]]</f>
        <v>0.5578970555841104</v>
      </c>
      <c r="Y8378" s="24">
        <f>Table1[[#This Row],[Female Ballots]]/Table1[[#This Row],[Female Voters]]</f>
        <v>0.72676713311804808</v>
      </c>
      <c r="Z8378" s="24">
        <f>Table1[[#This Row],[Male Ballots]]/Table1[[#This Row],[Male Voters]]</f>
        <v>0.71510689794271887</v>
      </c>
      <c r="AA8378" s="24">
        <f>Table1[[#This Row],[Total Ballots]]/Table1[[#This Row],[Total Voters]]</f>
        <v>0.72131770066929324</v>
      </c>
    </row>
    <row r="8379" spans="1:27" x14ac:dyDescent="0.35">
      <c r="A8379" s="8" t="s">
        <v>35</v>
      </c>
      <c r="B8379" s="17">
        <v>2006</v>
      </c>
      <c r="C8379" s="80" t="s">
        <v>82</v>
      </c>
      <c r="D8379" s="17"/>
      <c r="E8379" s="35" t="s">
        <v>75</v>
      </c>
      <c r="F8379" s="35" t="s">
        <v>78</v>
      </c>
      <c r="G8379" s="51" t="s">
        <v>66</v>
      </c>
      <c r="H8379" s="10">
        <v>10864</v>
      </c>
      <c r="I8379" s="10">
        <v>10491</v>
      </c>
      <c r="J8379" s="53">
        <v>21355</v>
      </c>
      <c r="K8379" s="55">
        <v>9826</v>
      </c>
      <c r="L8379" s="57">
        <v>9408</v>
      </c>
      <c r="M8379" s="57">
        <v>2</v>
      </c>
      <c r="N8379" s="59">
        <v>19236</v>
      </c>
      <c r="O8379" s="61">
        <v>8186</v>
      </c>
      <c r="P8379" s="10">
        <v>7829</v>
      </c>
      <c r="Q8379" s="10">
        <v>2</v>
      </c>
      <c r="R8379" s="11">
        <v>16017</v>
      </c>
      <c r="S8379" s="24">
        <f>Table1[[#This Row],[Female Voters]]/Table1[[#This Row],[Female Population]]</f>
        <v>0.90445508100147276</v>
      </c>
      <c r="T8379" s="24">
        <f>Table1[[#This Row],[Male Voters]]/Table1[[#This Row],[Male Population]]</f>
        <v>0.89676865885044321</v>
      </c>
      <c r="U8379" s="24">
        <f>Table1[[#This Row],[Total Voters]]/Table1[[#This Row],[Total Population]]</f>
        <v>0.90077265277452589</v>
      </c>
      <c r="V8379" s="24">
        <f>Table1[[#This Row],[Female Ballots]]/Table1[[#This Row],[Female Population]]</f>
        <v>0.75349779086892488</v>
      </c>
      <c r="W8379" s="24">
        <f>Table1[[#This Row],[Male Ballots]]/Table1[[#This Row],[Male Population]]</f>
        <v>0.74625869793156041</v>
      </c>
      <c r="X8379" s="24">
        <f>Table1[[#This Row],[Total Ballots]]/Table1[[#This Row],[Total Population]]</f>
        <v>0.75003512058066024</v>
      </c>
      <c r="Y8379" s="24">
        <f>Table1[[#This Row],[Female Ballots]]/Table1[[#This Row],[Female Voters]]</f>
        <v>0.83309586810502745</v>
      </c>
      <c r="Z8379" s="24">
        <f>Table1[[#This Row],[Male Ballots]]/Table1[[#This Row],[Male Voters]]</f>
        <v>0.83216411564625847</v>
      </c>
      <c r="AA8379" s="24">
        <f>Table1[[#This Row],[Total Ballots]]/Table1[[#This Row],[Total Voters]]</f>
        <v>0.83265751715533376</v>
      </c>
    </row>
    <row r="8380" spans="1:27" x14ac:dyDescent="0.35">
      <c r="A8380" s="8" t="s">
        <v>35</v>
      </c>
      <c r="B8380" s="17">
        <v>2006</v>
      </c>
      <c r="C8380" s="80" t="s">
        <v>82</v>
      </c>
      <c r="D8380" s="17"/>
      <c r="E8380" s="35" t="s">
        <v>75</v>
      </c>
      <c r="F8380" s="35" t="s">
        <v>78</v>
      </c>
      <c r="G8380" s="51" t="s">
        <v>67</v>
      </c>
      <c r="H8380" s="10">
        <v>12643</v>
      </c>
      <c r="I8380" s="10">
        <v>10309</v>
      </c>
      <c r="J8380" s="53">
        <v>22952</v>
      </c>
      <c r="K8380" s="55">
        <v>10564</v>
      </c>
      <c r="L8380" s="57">
        <v>9103</v>
      </c>
      <c r="M8380" s="57">
        <v>2</v>
      </c>
      <c r="N8380" s="59">
        <v>19669</v>
      </c>
      <c r="O8380" s="61">
        <v>9051</v>
      </c>
      <c r="P8380" s="10">
        <v>8013</v>
      </c>
      <c r="Q8380" s="10">
        <v>1</v>
      </c>
      <c r="R8380" s="11">
        <v>17065</v>
      </c>
      <c r="S8380" s="24">
        <f>Table1[[#This Row],[Female Voters]]/Table1[[#This Row],[Female Population]]</f>
        <v>0.83556118009965985</v>
      </c>
      <c r="T8380" s="24">
        <f>Table1[[#This Row],[Male Voters]]/Table1[[#This Row],[Male Population]]</f>
        <v>0.88301484140071784</v>
      </c>
      <c r="U8380" s="24">
        <f>Table1[[#This Row],[Total Voters]]/Table1[[#This Row],[Total Population]]</f>
        <v>0.85696235622168004</v>
      </c>
      <c r="V8380" s="24">
        <f>Table1[[#This Row],[Female Ballots]]/Table1[[#This Row],[Female Population]]</f>
        <v>0.71589021592976354</v>
      </c>
      <c r="W8380" s="24">
        <f>Table1[[#This Row],[Male Ballots]]/Table1[[#This Row],[Male Population]]</f>
        <v>0.77728198661363856</v>
      </c>
      <c r="X8380" s="24">
        <f>Table1[[#This Row],[Total Ballots]]/Table1[[#This Row],[Total Population]]</f>
        <v>0.74350819100731957</v>
      </c>
      <c r="Y8380" s="24">
        <f>Table1[[#This Row],[Female Ballots]]/Table1[[#This Row],[Female Voters]]</f>
        <v>0.85677773570617188</v>
      </c>
      <c r="Z8380" s="24">
        <f>Table1[[#This Row],[Male Ballots]]/Table1[[#This Row],[Male Voters]]</f>
        <v>0.88025925519059656</v>
      </c>
      <c r="AA8380" s="24">
        <f>Table1[[#This Row],[Total Ballots]]/Table1[[#This Row],[Total Voters]]</f>
        <v>0.86760892775433418</v>
      </c>
    </row>
    <row r="8381" spans="1:27" x14ac:dyDescent="0.35">
      <c r="A8381" s="8" t="s">
        <v>57</v>
      </c>
      <c r="B8381" s="17">
        <v>2006</v>
      </c>
      <c r="C8381" s="80" t="s">
        <v>82</v>
      </c>
      <c r="D8381" s="17"/>
      <c r="E8381" s="35" t="s">
        <v>73</v>
      </c>
      <c r="F8381" s="35" t="s">
        <v>78</v>
      </c>
      <c r="G8381" s="51" t="s">
        <v>79</v>
      </c>
      <c r="H8381" s="10">
        <v>17755.560000000001</v>
      </c>
      <c r="I8381" s="10">
        <v>18247.169999999998</v>
      </c>
      <c r="J8381" s="53">
        <v>36002.740000000005</v>
      </c>
      <c r="K8381" s="55">
        <v>8724</v>
      </c>
      <c r="L8381" s="57">
        <v>8205</v>
      </c>
      <c r="M8381" s="57">
        <v>888</v>
      </c>
      <c r="N8381" s="59">
        <v>17817</v>
      </c>
      <c r="O8381" s="61">
        <v>6433</v>
      </c>
      <c r="P8381" s="10">
        <v>6055</v>
      </c>
      <c r="Q8381" s="10">
        <v>531</v>
      </c>
      <c r="R8381" s="11">
        <v>13019</v>
      </c>
      <c r="S8381" s="24">
        <f>Table1[[#This Row],[Female Voters]]/Table1[[#This Row],[Female Population]]</f>
        <v>0.49133905097896091</v>
      </c>
      <c r="T8381" s="24">
        <f>Table1[[#This Row],[Male Voters]]/Table1[[#This Row],[Male Population]]</f>
        <v>0.44965876900363183</v>
      </c>
      <c r="U8381" s="24">
        <f>Table1[[#This Row],[Total Voters]]/Table1[[#This Row],[Total Population]]</f>
        <v>0.49487900087604436</v>
      </c>
      <c r="V8381" s="24">
        <f>Table1[[#This Row],[Female Ballots]]/Table1[[#This Row],[Female Population]]</f>
        <v>0.36230904572990091</v>
      </c>
      <c r="W8381" s="24">
        <f>Table1[[#This Row],[Male Ballots]]/Table1[[#This Row],[Male Population]]</f>
        <v>0.33183227864923714</v>
      </c>
      <c r="X8381" s="24">
        <f>Table1[[#This Row],[Total Ballots]]/Table1[[#This Row],[Total Population]]</f>
        <v>0.36161136624601342</v>
      </c>
      <c r="Y8381" s="24">
        <f>Table1[[#This Row],[Female Ballots]]/Table1[[#This Row],[Female Voters]]</f>
        <v>0.73739110499770744</v>
      </c>
      <c r="Z8381" s="24">
        <f>Table1[[#This Row],[Male Ballots]]/Table1[[#This Row],[Male Voters]]</f>
        <v>0.73796465569774528</v>
      </c>
      <c r="AA8381" s="24">
        <f>Table1[[#This Row],[Total Ballots]]/Table1[[#This Row],[Total Voters]]</f>
        <v>0.73070662850086998</v>
      </c>
    </row>
    <row r="8382" spans="1:27" x14ac:dyDescent="0.35">
      <c r="A8382" s="8" t="s">
        <v>57</v>
      </c>
      <c r="B8382" s="17">
        <v>2006</v>
      </c>
      <c r="C8382" s="80" t="s">
        <v>82</v>
      </c>
      <c r="D8382" s="17"/>
      <c r="E8382" s="35" t="s">
        <v>73</v>
      </c>
      <c r="F8382" s="35" t="s">
        <v>78</v>
      </c>
      <c r="G8382" s="51" t="s">
        <v>62</v>
      </c>
      <c r="H8382" s="10">
        <v>7492.66</v>
      </c>
      <c r="I8382" s="10">
        <v>8015.57</v>
      </c>
      <c r="J8382" s="53">
        <v>15508.23</v>
      </c>
      <c r="K8382" s="55">
        <v>1135</v>
      </c>
      <c r="L8382" s="57">
        <v>1157</v>
      </c>
      <c r="M8382" s="57">
        <v>284</v>
      </c>
      <c r="N8382" s="59">
        <v>2576</v>
      </c>
      <c r="O8382" s="61">
        <v>409</v>
      </c>
      <c r="P8382" s="10">
        <v>406</v>
      </c>
      <c r="Q8382" s="10">
        <v>133</v>
      </c>
      <c r="R8382" s="11">
        <v>948</v>
      </c>
      <c r="S8382" s="24">
        <f>Table1[[#This Row],[Female Voters]]/Table1[[#This Row],[Female Population]]</f>
        <v>0.15148158330953226</v>
      </c>
      <c r="T8382" s="24">
        <f>Table1[[#This Row],[Male Voters]]/Table1[[#This Row],[Male Population]]</f>
        <v>0.14434407035307534</v>
      </c>
      <c r="U8382" s="24">
        <f>Table1[[#This Row],[Total Voters]]/Table1[[#This Row],[Total Population]]</f>
        <v>0.16610535180352626</v>
      </c>
      <c r="V8382" s="24">
        <f>Table1[[#This Row],[Female Ballots]]/Table1[[#This Row],[Female Population]]</f>
        <v>5.4586755571452594E-2</v>
      </c>
      <c r="W8382" s="24">
        <f>Table1[[#This Row],[Male Ballots]]/Table1[[#This Row],[Male Population]]</f>
        <v>5.0651419674458589E-2</v>
      </c>
      <c r="X8382" s="24">
        <f>Table1[[#This Row],[Total Ballots]]/Table1[[#This Row],[Total Population]]</f>
        <v>6.1128832884216965E-2</v>
      </c>
      <c r="Y8382" s="24">
        <f>Table1[[#This Row],[Female Ballots]]/Table1[[#This Row],[Female Voters]]</f>
        <v>0.36035242290748898</v>
      </c>
      <c r="Z8382" s="24">
        <f>Table1[[#This Row],[Male Ballots]]/Table1[[#This Row],[Male Voters]]</f>
        <v>0.35090751944684528</v>
      </c>
      <c r="AA8382" s="24">
        <f>Table1[[#This Row],[Total Ballots]]/Table1[[#This Row],[Total Voters]]</f>
        <v>0.36801242236024845</v>
      </c>
    </row>
    <row r="8383" spans="1:27" x14ac:dyDescent="0.35">
      <c r="A8383" s="8" t="s">
        <v>57</v>
      </c>
      <c r="B8383" s="17">
        <v>2006</v>
      </c>
      <c r="C8383" s="80" t="s">
        <v>82</v>
      </c>
      <c r="D8383" s="17"/>
      <c r="E8383" s="35" t="s">
        <v>73</v>
      </c>
      <c r="F8383" s="35" t="s">
        <v>78</v>
      </c>
      <c r="G8383" s="51" t="s">
        <v>63</v>
      </c>
      <c r="H8383" s="10">
        <v>2546.16</v>
      </c>
      <c r="I8383" s="10">
        <v>2851.01</v>
      </c>
      <c r="J8383" s="53">
        <v>5397.18</v>
      </c>
      <c r="K8383" s="55">
        <v>1399</v>
      </c>
      <c r="L8383" s="57">
        <v>1343</v>
      </c>
      <c r="M8383" s="57">
        <v>238</v>
      </c>
      <c r="N8383" s="59">
        <v>2980</v>
      </c>
      <c r="O8383" s="61">
        <v>810</v>
      </c>
      <c r="P8383" s="10">
        <v>754</v>
      </c>
      <c r="Q8383" s="10">
        <v>132</v>
      </c>
      <c r="R8383" s="11">
        <v>1696</v>
      </c>
      <c r="S8383" s="24">
        <f>Table1[[#This Row],[Female Voters]]/Table1[[#This Row],[Female Population]]</f>
        <v>0.54945486536588439</v>
      </c>
      <c r="T8383" s="24">
        <f>Table1[[#This Row],[Male Voters]]/Table1[[#This Row],[Male Population]]</f>
        <v>0.47106113272138644</v>
      </c>
      <c r="U8383" s="24">
        <f>Table1[[#This Row],[Total Voters]]/Table1[[#This Row],[Total Population]]</f>
        <v>0.55214019172975515</v>
      </c>
      <c r="V8383" s="24">
        <f>Table1[[#This Row],[Female Ballots]]/Table1[[#This Row],[Female Population]]</f>
        <v>0.31812611933264212</v>
      </c>
      <c r="W8383" s="24">
        <f>Table1[[#This Row],[Male Ballots]]/Table1[[#This Row],[Male Population]]</f>
        <v>0.26446767987485137</v>
      </c>
      <c r="X8383" s="24">
        <f>Table1[[#This Row],[Total Ballots]]/Table1[[#This Row],[Total Population]]</f>
        <v>0.31423817623277339</v>
      </c>
      <c r="Y8383" s="24">
        <f>Table1[[#This Row],[Female Ballots]]/Table1[[#This Row],[Female Voters]]</f>
        <v>0.57898498927805575</v>
      </c>
      <c r="Z8383" s="24">
        <f>Table1[[#This Row],[Male Ballots]]/Table1[[#This Row],[Male Voters]]</f>
        <v>0.56142963514519728</v>
      </c>
      <c r="AA8383" s="24">
        <f>Table1[[#This Row],[Total Ballots]]/Table1[[#This Row],[Total Voters]]</f>
        <v>0.56912751677852347</v>
      </c>
    </row>
    <row r="8384" spans="1:27" x14ac:dyDescent="0.35">
      <c r="A8384" s="8" t="s">
        <v>57</v>
      </c>
      <c r="B8384" s="17">
        <v>2006</v>
      </c>
      <c r="C8384" s="80" t="s">
        <v>82</v>
      </c>
      <c r="D8384" s="17"/>
      <c r="E8384" s="35" t="s">
        <v>73</v>
      </c>
      <c r="F8384" s="35" t="s">
        <v>78</v>
      </c>
      <c r="G8384" s="51" t="s">
        <v>64</v>
      </c>
      <c r="H8384" s="10">
        <v>1964.3899999999999</v>
      </c>
      <c r="I8384" s="10">
        <v>1983.35</v>
      </c>
      <c r="J8384" s="53">
        <v>3947.74</v>
      </c>
      <c r="K8384" s="55">
        <v>1302</v>
      </c>
      <c r="L8384" s="57">
        <v>1183</v>
      </c>
      <c r="M8384" s="57">
        <v>134</v>
      </c>
      <c r="N8384" s="59">
        <v>2619</v>
      </c>
      <c r="O8384" s="61">
        <v>950</v>
      </c>
      <c r="P8384" s="10">
        <v>875</v>
      </c>
      <c r="Q8384" s="10">
        <v>90</v>
      </c>
      <c r="R8384" s="11">
        <v>1915</v>
      </c>
      <c r="S8384" s="24">
        <f>Table1[[#This Row],[Female Voters]]/Table1[[#This Row],[Female Population]]</f>
        <v>0.66280117491944068</v>
      </c>
      <c r="T8384" s="24">
        <f>Table1[[#This Row],[Male Voters]]/Table1[[#This Row],[Male Population]]</f>
        <v>0.59646557591953009</v>
      </c>
      <c r="U8384" s="24">
        <f>Table1[[#This Row],[Total Voters]]/Table1[[#This Row],[Total Population]]</f>
        <v>0.66341755029459892</v>
      </c>
      <c r="V8384" s="24">
        <f>Table1[[#This Row],[Female Ballots]]/Table1[[#This Row],[Female Population]]</f>
        <v>0.48361068830527548</v>
      </c>
      <c r="W8384" s="24">
        <f>Table1[[#This Row],[Male Ballots]]/Table1[[#This Row],[Male Population]]</f>
        <v>0.44117276325409033</v>
      </c>
      <c r="X8384" s="24">
        <f>Table1[[#This Row],[Total Ballots]]/Table1[[#This Row],[Total Population]]</f>
        <v>0.48508767041395839</v>
      </c>
      <c r="Y8384" s="24">
        <f>Table1[[#This Row],[Female Ballots]]/Table1[[#This Row],[Female Voters]]</f>
        <v>0.72964669738863286</v>
      </c>
      <c r="Z8384" s="24">
        <f>Table1[[#This Row],[Male Ballots]]/Table1[[#This Row],[Male Voters]]</f>
        <v>0.73964497041420119</v>
      </c>
      <c r="AA8384" s="24">
        <f>Table1[[#This Row],[Total Ballots]]/Table1[[#This Row],[Total Voters]]</f>
        <v>0.73119511263841164</v>
      </c>
    </row>
    <row r="8385" spans="1:27" x14ac:dyDescent="0.35">
      <c r="A8385" s="8" t="s">
        <v>57</v>
      </c>
      <c r="B8385" s="17">
        <v>2006</v>
      </c>
      <c r="C8385" s="80" t="s">
        <v>82</v>
      </c>
      <c r="D8385" s="17"/>
      <c r="E8385" s="35" t="s">
        <v>73</v>
      </c>
      <c r="F8385" s="35" t="s">
        <v>78</v>
      </c>
      <c r="G8385" s="51" t="s">
        <v>65</v>
      </c>
      <c r="H8385" s="10">
        <v>2081.44</v>
      </c>
      <c r="I8385" s="10">
        <v>2069.44</v>
      </c>
      <c r="J8385" s="53">
        <v>4150.88</v>
      </c>
      <c r="K8385" s="55">
        <v>1711</v>
      </c>
      <c r="L8385" s="57">
        <v>1626</v>
      </c>
      <c r="M8385" s="57">
        <v>99</v>
      </c>
      <c r="N8385" s="59">
        <v>3436</v>
      </c>
      <c r="O8385" s="61">
        <v>1397</v>
      </c>
      <c r="P8385" s="10">
        <v>1364</v>
      </c>
      <c r="Q8385" s="10">
        <v>69</v>
      </c>
      <c r="R8385" s="11">
        <v>2830</v>
      </c>
      <c r="S8385" s="24">
        <f>Table1[[#This Row],[Female Voters]]/Table1[[#This Row],[Female Population]]</f>
        <v>0.8220270581904835</v>
      </c>
      <c r="T8385" s="24">
        <f>Table1[[#This Row],[Male Voters]]/Table1[[#This Row],[Male Population]]</f>
        <v>0.78571980825730625</v>
      </c>
      <c r="U8385" s="24">
        <f>Table1[[#This Row],[Total Voters]]/Table1[[#This Row],[Total Population]]</f>
        <v>0.82777627876498472</v>
      </c>
      <c r="V8385" s="24">
        <f>Table1[[#This Row],[Female Ballots]]/Table1[[#This Row],[Female Population]]</f>
        <v>0.67116995925897449</v>
      </c>
      <c r="W8385" s="24">
        <f>Table1[[#This Row],[Male Ballots]]/Table1[[#This Row],[Male Population]]</f>
        <v>0.65911550950981901</v>
      </c>
      <c r="X8385" s="24">
        <f>Table1[[#This Row],[Total Ballots]]/Table1[[#This Row],[Total Population]]</f>
        <v>0.68178313996068307</v>
      </c>
      <c r="Y8385" s="24">
        <f>Table1[[#This Row],[Female Ballots]]/Table1[[#This Row],[Female Voters]]</f>
        <v>0.81648158971361773</v>
      </c>
      <c r="Z8385" s="24">
        <f>Table1[[#This Row],[Male Ballots]]/Table1[[#This Row],[Male Voters]]</f>
        <v>0.8388683886838868</v>
      </c>
      <c r="AA8385" s="24">
        <f>Table1[[#This Row],[Total Ballots]]/Table1[[#This Row],[Total Voters]]</f>
        <v>0.8236321303841676</v>
      </c>
    </row>
    <row r="8386" spans="1:27" x14ac:dyDescent="0.35">
      <c r="A8386" s="8" t="s">
        <v>57</v>
      </c>
      <c r="B8386" s="17">
        <v>2006</v>
      </c>
      <c r="C8386" s="80" t="s">
        <v>82</v>
      </c>
      <c r="D8386" s="17"/>
      <c r="E8386" s="35" t="s">
        <v>73</v>
      </c>
      <c r="F8386" s="35" t="s">
        <v>78</v>
      </c>
      <c r="G8386" s="51" t="s">
        <v>66</v>
      </c>
      <c r="H8386" s="10">
        <v>1590.37</v>
      </c>
      <c r="I8386" s="10">
        <v>1584.3600000000001</v>
      </c>
      <c r="J8386" s="53">
        <v>3174.73</v>
      </c>
      <c r="K8386" s="55">
        <v>1405</v>
      </c>
      <c r="L8386" s="57">
        <v>1407</v>
      </c>
      <c r="M8386" s="57">
        <v>69</v>
      </c>
      <c r="N8386" s="59">
        <v>2881</v>
      </c>
      <c r="O8386" s="61">
        <v>1264</v>
      </c>
      <c r="P8386" s="10">
        <v>1266</v>
      </c>
      <c r="Q8386" s="10">
        <v>56</v>
      </c>
      <c r="R8386" s="11">
        <v>2586</v>
      </c>
      <c r="S8386" s="24">
        <f>Table1[[#This Row],[Female Voters]]/Table1[[#This Row],[Female Population]]</f>
        <v>0.88344221784867683</v>
      </c>
      <c r="T8386" s="24">
        <f>Table1[[#This Row],[Male Voters]]/Table1[[#This Row],[Male Population]]</f>
        <v>0.88805574490646055</v>
      </c>
      <c r="U8386" s="24">
        <f>Table1[[#This Row],[Total Voters]]/Table1[[#This Row],[Total Population]]</f>
        <v>0.90747874622408831</v>
      </c>
      <c r="V8386" s="24">
        <f>Table1[[#This Row],[Female Ballots]]/Table1[[#This Row],[Female Population]]</f>
        <v>0.79478360381546442</v>
      </c>
      <c r="W8386" s="24">
        <f>Table1[[#This Row],[Male Ballots]]/Table1[[#This Row],[Male Population]]</f>
        <v>0.79906081951071717</v>
      </c>
      <c r="X8386" s="24">
        <f>Table1[[#This Row],[Total Ballots]]/Table1[[#This Row],[Total Population]]</f>
        <v>0.81455745842953575</v>
      </c>
      <c r="Y8386" s="24">
        <f>Table1[[#This Row],[Female Ballots]]/Table1[[#This Row],[Female Voters]]</f>
        <v>0.89964412811387895</v>
      </c>
      <c r="Z8386" s="24">
        <f>Table1[[#This Row],[Male Ballots]]/Table1[[#This Row],[Male Voters]]</f>
        <v>0.89978678038379534</v>
      </c>
      <c r="AA8386" s="24">
        <f>Table1[[#This Row],[Total Ballots]]/Table1[[#This Row],[Total Voters]]</f>
        <v>0.89760499826449147</v>
      </c>
    </row>
    <row r="8387" spans="1:27" x14ac:dyDescent="0.35">
      <c r="A8387" s="8" t="s">
        <v>57</v>
      </c>
      <c r="B8387" s="17">
        <v>2006</v>
      </c>
      <c r="C8387" s="80" t="s">
        <v>82</v>
      </c>
      <c r="D8387" s="17"/>
      <c r="E8387" s="35" t="s">
        <v>73</v>
      </c>
      <c r="F8387" s="35" t="s">
        <v>78</v>
      </c>
      <c r="G8387" s="51" t="s">
        <v>67</v>
      </c>
      <c r="H8387" s="10">
        <v>2080.54</v>
      </c>
      <c r="I8387" s="10">
        <v>1743.4399999999998</v>
      </c>
      <c r="J8387" s="53">
        <v>3823.9799999999996</v>
      </c>
      <c r="K8387" s="55">
        <v>1772</v>
      </c>
      <c r="L8387" s="57">
        <v>1489</v>
      </c>
      <c r="M8387" s="57">
        <v>64</v>
      </c>
      <c r="N8387" s="59">
        <v>3325</v>
      </c>
      <c r="O8387" s="61">
        <v>1603</v>
      </c>
      <c r="P8387" s="10">
        <v>1390</v>
      </c>
      <c r="Q8387" s="10">
        <v>51</v>
      </c>
      <c r="R8387" s="11">
        <v>3044</v>
      </c>
      <c r="S8387" s="24">
        <f>Table1[[#This Row],[Female Voters]]/Table1[[#This Row],[Female Population]]</f>
        <v>0.85170196199063708</v>
      </c>
      <c r="T8387" s="24">
        <f>Table1[[#This Row],[Male Voters]]/Table1[[#This Row],[Male Population]]</f>
        <v>0.85405864268343057</v>
      </c>
      <c r="U8387" s="24">
        <f>Table1[[#This Row],[Total Voters]]/Table1[[#This Row],[Total Population]]</f>
        <v>0.86951291586253077</v>
      </c>
      <c r="V8387" s="24">
        <f>Table1[[#This Row],[Female Ballots]]/Table1[[#This Row],[Female Population]]</f>
        <v>0.77047305026579638</v>
      </c>
      <c r="W8387" s="24">
        <f>Table1[[#This Row],[Male Ballots]]/Table1[[#This Row],[Male Population]]</f>
        <v>0.79727435415041537</v>
      </c>
      <c r="X8387" s="24">
        <f>Table1[[#This Row],[Total Ballots]]/Table1[[#This Row],[Total Population]]</f>
        <v>0.79602926793550188</v>
      </c>
      <c r="Y8387" s="24">
        <f>Table1[[#This Row],[Female Ballots]]/Table1[[#This Row],[Female Voters]]</f>
        <v>0.90462753950338604</v>
      </c>
      <c r="Z8387" s="24">
        <f>Table1[[#This Row],[Male Ballots]]/Table1[[#This Row],[Male Voters]]</f>
        <v>0.93351242444593685</v>
      </c>
      <c r="AA8387" s="24">
        <f>Table1[[#This Row],[Total Ballots]]/Table1[[#This Row],[Total Voters]]</f>
        <v>0.91548872180451124</v>
      </c>
    </row>
    <row r="8388" spans="1:27" x14ac:dyDescent="0.35">
      <c r="A8388" s="8" t="s">
        <v>58</v>
      </c>
      <c r="B8388" s="17">
        <v>2006</v>
      </c>
      <c r="C8388" s="80" t="s">
        <v>82</v>
      </c>
      <c r="D8388" s="17" t="s">
        <v>69</v>
      </c>
      <c r="E8388" s="35" t="s">
        <v>74</v>
      </c>
      <c r="F8388" s="35" t="s">
        <v>78</v>
      </c>
      <c r="G8388" s="51" t="s">
        <v>79</v>
      </c>
      <c r="H8388" s="10">
        <v>81790</v>
      </c>
      <c r="I8388" s="10">
        <v>80307</v>
      </c>
      <c r="J8388" s="53">
        <v>162097</v>
      </c>
      <c r="K8388" s="55">
        <v>49471</v>
      </c>
      <c r="L8388" s="57">
        <v>41623</v>
      </c>
      <c r="M8388" s="57">
        <v>2</v>
      </c>
      <c r="N8388" s="59">
        <v>91096</v>
      </c>
      <c r="O8388" s="61">
        <v>29777</v>
      </c>
      <c r="P8388" s="10">
        <v>25783</v>
      </c>
      <c r="Q8388" s="10">
        <v>1</v>
      </c>
      <c r="R8388" s="11">
        <v>55561</v>
      </c>
      <c r="S8388" s="24">
        <f>Table1[[#This Row],[Female Voters]]/Table1[[#This Row],[Female Population]]</f>
        <v>0.60485389411908541</v>
      </c>
      <c r="T8388" s="24">
        <f>Table1[[#This Row],[Male Voters]]/Table1[[#This Row],[Male Population]]</f>
        <v>0.51829852939345267</v>
      </c>
      <c r="U8388" s="24">
        <f>Table1[[#This Row],[Total Voters]]/Table1[[#This Row],[Total Population]]</f>
        <v>0.5619844907678736</v>
      </c>
      <c r="V8388" s="24">
        <f>Table1[[#This Row],[Female Ballots]]/Table1[[#This Row],[Female Population]]</f>
        <v>0.36406651179850835</v>
      </c>
      <c r="W8388" s="24">
        <f>Table1[[#This Row],[Male Ballots]]/Table1[[#This Row],[Male Population]]</f>
        <v>0.32105544971173122</v>
      </c>
      <c r="X8388" s="24">
        <f>Table1[[#This Row],[Total Ballots]]/Table1[[#This Row],[Total Population]]</f>
        <v>0.34276390062740208</v>
      </c>
      <c r="Y8388" s="24">
        <f>Table1[[#This Row],[Female Ballots]]/Table1[[#This Row],[Female Voters]]</f>
        <v>0.60190818863576645</v>
      </c>
      <c r="Z8388" s="24">
        <f>Table1[[#This Row],[Male Ballots]]/Table1[[#This Row],[Male Voters]]</f>
        <v>0.61944117435071955</v>
      </c>
      <c r="AA8388" s="24">
        <f>Table1[[#This Row],[Total Ballots]]/Table1[[#This Row],[Total Voters]]</f>
        <v>0.60991701062615267</v>
      </c>
    </row>
    <row r="8389" spans="1:27" x14ac:dyDescent="0.35">
      <c r="A8389" s="8" t="s">
        <v>58</v>
      </c>
      <c r="B8389" s="17">
        <v>2006</v>
      </c>
      <c r="C8389" s="80" t="s">
        <v>82</v>
      </c>
      <c r="D8389" s="17" t="s">
        <v>69</v>
      </c>
      <c r="E8389" s="35" t="s">
        <v>74</v>
      </c>
      <c r="F8389" s="35" t="s">
        <v>78</v>
      </c>
      <c r="G8389" s="51" t="s">
        <v>62</v>
      </c>
      <c r="H8389" s="10">
        <v>11649</v>
      </c>
      <c r="I8389" s="10">
        <v>12760</v>
      </c>
      <c r="J8389" s="53">
        <v>24409</v>
      </c>
      <c r="K8389" s="55">
        <v>4798</v>
      </c>
      <c r="L8389" s="57">
        <v>3792</v>
      </c>
      <c r="M8389" s="57">
        <v>1</v>
      </c>
      <c r="N8389" s="59">
        <v>8591</v>
      </c>
      <c r="O8389" s="61">
        <v>1353</v>
      </c>
      <c r="P8389" s="10">
        <v>1012</v>
      </c>
      <c r="Q8389" s="10">
        <v>1</v>
      </c>
      <c r="R8389" s="11">
        <v>2366</v>
      </c>
      <c r="S8389" s="24">
        <f>Table1[[#This Row],[Female Voters]]/Table1[[#This Row],[Female Population]]</f>
        <v>0.41188084814147136</v>
      </c>
      <c r="T8389" s="24">
        <f>Table1[[#This Row],[Male Voters]]/Table1[[#This Row],[Male Population]]</f>
        <v>0.29717868338557996</v>
      </c>
      <c r="U8389" s="24">
        <f>Table1[[#This Row],[Total Voters]]/Table1[[#This Row],[Total Population]]</f>
        <v>0.35196034249662012</v>
      </c>
      <c r="V8389" s="24">
        <f>Table1[[#This Row],[Female Ballots]]/Table1[[#This Row],[Female Population]]</f>
        <v>0.11614730878186968</v>
      </c>
      <c r="W8389" s="24">
        <f>Table1[[#This Row],[Male Ballots]]/Table1[[#This Row],[Male Population]]</f>
        <v>7.9310344827586213E-2</v>
      </c>
      <c r="X8389" s="24">
        <f>Table1[[#This Row],[Total Ballots]]/Table1[[#This Row],[Total Population]]</f>
        <v>9.6931459707484943E-2</v>
      </c>
      <c r="Y8389" s="24">
        <f>Table1[[#This Row],[Female Ballots]]/Table1[[#This Row],[Female Voters]]</f>
        <v>0.28199249687369737</v>
      </c>
      <c r="Z8389" s="24">
        <f>Table1[[#This Row],[Male Ballots]]/Table1[[#This Row],[Male Voters]]</f>
        <v>0.2668776371308017</v>
      </c>
      <c r="AA8389" s="24">
        <f>Table1[[#This Row],[Total Ballots]]/Table1[[#This Row],[Total Voters]]</f>
        <v>0.27540449307414738</v>
      </c>
    </row>
    <row r="8390" spans="1:27" x14ac:dyDescent="0.35">
      <c r="A8390" s="8" t="s">
        <v>58</v>
      </c>
      <c r="B8390" s="17">
        <v>2006</v>
      </c>
      <c r="C8390" s="80" t="s">
        <v>82</v>
      </c>
      <c r="D8390" s="17" t="s">
        <v>69</v>
      </c>
      <c r="E8390" s="35" t="s">
        <v>74</v>
      </c>
      <c r="F8390" s="35" t="s">
        <v>78</v>
      </c>
      <c r="G8390" s="51" t="s">
        <v>63</v>
      </c>
      <c r="H8390" s="10">
        <v>14680</v>
      </c>
      <c r="I8390" s="10">
        <v>15069</v>
      </c>
      <c r="J8390" s="53">
        <v>29749</v>
      </c>
      <c r="K8390" s="55">
        <v>7248</v>
      </c>
      <c r="L8390" s="57">
        <v>5763</v>
      </c>
      <c r="M8390" s="57"/>
      <c r="N8390" s="59">
        <v>13011</v>
      </c>
      <c r="O8390" s="61">
        <v>2511</v>
      </c>
      <c r="P8390" s="10">
        <v>2022</v>
      </c>
      <c r="Q8390" s="10"/>
      <c r="R8390" s="11">
        <v>4533</v>
      </c>
      <c r="S8390" s="24">
        <f>Table1[[#This Row],[Female Voters]]/Table1[[#This Row],[Female Population]]</f>
        <v>0.49373297002724797</v>
      </c>
      <c r="T8390" s="24">
        <f>Table1[[#This Row],[Male Voters]]/Table1[[#This Row],[Male Population]]</f>
        <v>0.38244077244674496</v>
      </c>
      <c r="U8390" s="24">
        <f>Table1[[#This Row],[Total Voters]]/Table1[[#This Row],[Total Population]]</f>
        <v>0.43735923896601564</v>
      </c>
      <c r="V8390" s="24">
        <f>Table1[[#This Row],[Female Ballots]]/Table1[[#This Row],[Female Population]]</f>
        <v>0.1710490463215259</v>
      </c>
      <c r="W8390" s="24">
        <f>Table1[[#This Row],[Male Ballots]]/Table1[[#This Row],[Male Population]]</f>
        <v>0.13418275930718693</v>
      </c>
      <c r="X8390" s="24">
        <f>Table1[[#This Row],[Total Ballots]]/Table1[[#This Row],[Total Population]]</f>
        <v>0.1523748697435208</v>
      </c>
      <c r="Y8390" s="24">
        <f>Table1[[#This Row],[Female Ballots]]/Table1[[#This Row],[Female Voters]]</f>
        <v>0.34644039735099336</v>
      </c>
      <c r="Z8390" s="24">
        <f>Table1[[#This Row],[Male Ballots]]/Table1[[#This Row],[Male Voters]]</f>
        <v>0.35085892764185322</v>
      </c>
      <c r="AA8390" s="24">
        <f>Table1[[#This Row],[Total Ballots]]/Table1[[#This Row],[Total Voters]]</f>
        <v>0.34839750979940048</v>
      </c>
    </row>
    <row r="8391" spans="1:27" x14ac:dyDescent="0.35">
      <c r="A8391" s="8" t="s">
        <v>58</v>
      </c>
      <c r="B8391" s="17">
        <v>2006</v>
      </c>
      <c r="C8391" s="80" t="s">
        <v>82</v>
      </c>
      <c r="D8391" s="17" t="s">
        <v>69</v>
      </c>
      <c r="E8391" s="35" t="s">
        <v>74</v>
      </c>
      <c r="F8391" s="35" t="s">
        <v>78</v>
      </c>
      <c r="G8391" s="51" t="s">
        <v>64</v>
      </c>
      <c r="H8391" s="10">
        <v>15018</v>
      </c>
      <c r="I8391" s="10">
        <v>15517</v>
      </c>
      <c r="J8391" s="53">
        <v>30535</v>
      </c>
      <c r="K8391" s="55">
        <v>7873</v>
      </c>
      <c r="L8391" s="57">
        <v>6868</v>
      </c>
      <c r="M8391" s="57">
        <v>1</v>
      </c>
      <c r="N8391" s="59">
        <v>14742</v>
      </c>
      <c r="O8391" s="61">
        <v>3847</v>
      </c>
      <c r="P8391" s="10">
        <v>3423</v>
      </c>
      <c r="Q8391" s="10"/>
      <c r="R8391" s="11">
        <v>7270</v>
      </c>
      <c r="S8391" s="24">
        <f>Table1[[#This Row],[Female Voters]]/Table1[[#This Row],[Female Population]]</f>
        <v>0.52423758156878408</v>
      </c>
      <c r="T8391" s="24">
        <f>Table1[[#This Row],[Male Voters]]/Table1[[#This Row],[Male Population]]</f>
        <v>0.44261132950957016</v>
      </c>
      <c r="U8391" s="24">
        <f>Table1[[#This Row],[Total Voters]]/Table1[[#This Row],[Total Population]]</f>
        <v>0.48279024070738497</v>
      </c>
      <c r="V8391" s="24">
        <f>Table1[[#This Row],[Female Ballots]]/Table1[[#This Row],[Female Population]]</f>
        <v>0.25615927553602341</v>
      </c>
      <c r="W8391" s="24">
        <f>Table1[[#This Row],[Male Ballots]]/Table1[[#This Row],[Male Population]]</f>
        <v>0.22059676483856416</v>
      </c>
      <c r="X8391" s="24">
        <f>Table1[[#This Row],[Total Ballots]]/Table1[[#This Row],[Total Population]]</f>
        <v>0.23808744064188636</v>
      </c>
      <c r="Y8391" s="24">
        <f>Table1[[#This Row],[Female Ballots]]/Table1[[#This Row],[Female Voters]]</f>
        <v>0.48863203353232565</v>
      </c>
      <c r="Z8391" s="24">
        <f>Table1[[#This Row],[Male Ballots]]/Table1[[#This Row],[Male Voters]]</f>
        <v>0.49839836924868958</v>
      </c>
      <c r="AA8391" s="24">
        <f>Table1[[#This Row],[Total Ballots]]/Table1[[#This Row],[Total Voters]]</f>
        <v>0.4931488264821598</v>
      </c>
    </row>
    <row r="8392" spans="1:27" x14ac:dyDescent="0.35">
      <c r="A8392" s="8" t="s">
        <v>58</v>
      </c>
      <c r="B8392" s="17">
        <v>2006</v>
      </c>
      <c r="C8392" s="80" t="s">
        <v>82</v>
      </c>
      <c r="D8392" s="17" t="s">
        <v>69</v>
      </c>
      <c r="E8392" s="35" t="s">
        <v>74</v>
      </c>
      <c r="F8392" s="35" t="s">
        <v>78</v>
      </c>
      <c r="G8392" s="51" t="s">
        <v>65</v>
      </c>
      <c r="H8392" s="10">
        <v>14873</v>
      </c>
      <c r="I8392" s="10">
        <v>14927</v>
      </c>
      <c r="J8392" s="53">
        <v>29800</v>
      </c>
      <c r="K8392" s="55">
        <v>9928</v>
      </c>
      <c r="L8392" s="57">
        <v>8705</v>
      </c>
      <c r="M8392" s="57"/>
      <c r="N8392" s="59">
        <v>18633</v>
      </c>
      <c r="O8392" s="61">
        <v>6451</v>
      </c>
      <c r="P8392" s="10">
        <v>5815</v>
      </c>
      <c r="Q8392" s="10"/>
      <c r="R8392" s="11">
        <v>12266</v>
      </c>
      <c r="S8392" s="24">
        <f>Table1[[#This Row],[Female Voters]]/Table1[[#This Row],[Female Population]]</f>
        <v>0.66751832179116521</v>
      </c>
      <c r="T8392" s="24">
        <f>Table1[[#This Row],[Male Voters]]/Table1[[#This Row],[Male Population]]</f>
        <v>0.58317143431365981</v>
      </c>
      <c r="U8392" s="24">
        <f>Table1[[#This Row],[Total Voters]]/Table1[[#This Row],[Total Population]]</f>
        <v>0.62526845637583894</v>
      </c>
      <c r="V8392" s="24">
        <f>Table1[[#This Row],[Female Ballots]]/Table1[[#This Row],[Female Population]]</f>
        <v>0.43373899011631817</v>
      </c>
      <c r="W8392" s="24">
        <f>Table1[[#This Row],[Male Ballots]]/Table1[[#This Row],[Male Population]]</f>
        <v>0.3895625376833925</v>
      </c>
      <c r="X8392" s="24">
        <f>Table1[[#This Row],[Total Ballots]]/Table1[[#This Row],[Total Population]]</f>
        <v>0.41161073825503358</v>
      </c>
      <c r="Y8392" s="24">
        <f>Table1[[#This Row],[Female Ballots]]/Table1[[#This Row],[Female Voters]]</f>
        <v>0.64977840451248992</v>
      </c>
      <c r="Z8392" s="24">
        <f>Table1[[#This Row],[Male Ballots]]/Table1[[#This Row],[Male Voters]]</f>
        <v>0.6680068925904652</v>
      </c>
      <c r="AA8392" s="24">
        <f>Table1[[#This Row],[Total Ballots]]/Table1[[#This Row],[Total Voters]]</f>
        <v>0.65829442387162562</v>
      </c>
    </row>
    <row r="8393" spans="1:27" x14ac:dyDescent="0.35">
      <c r="A8393" s="8" t="s">
        <v>58</v>
      </c>
      <c r="B8393" s="17">
        <v>2006</v>
      </c>
      <c r="C8393" s="80" t="s">
        <v>82</v>
      </c>
      <c r="D8393" s="17" t="s">
        <v>69</v>
      </c>
      <c r="E8393" s="35" t="s">
        <v>74</v>
      </c>
      <c r="F8393" s="35" t="s">
        <v>78</v>
      </c>
      <c r="G8393" s="51" t="s">
        <v>66</v>
      </c>
      <c r="H8393" s="10">
        <v>11112</v>
      </c>
      <c r="I8393" s="10">
        <v>10848</v>
      </c>
      <c r="J8393" s="53">
        <v>21960</v>
      </c>
      <c r="K8393" s="55">
        <v>8542</v>
      </c>
      <c r="L8393" s="57">
        <v>7909</v>
      </c>
      <c r="M8393" s="57"/>
      <c r="N8393" s="59">
        <v>16451</v>
      </c>
      <c r="O8393" s="61">
        <v>6651</v>
      </c>
      <c r="P8393" s="10">
        <v>6300</v>
      </c>
      <c r="Q8393" s="10"/>
      <c r="R8393" s="11">
        <v>12951</v>
      </c>
      <c r="S8393" s="24">
        <f>Table1[[#This Row],[Female Voters]]/Table1[[#This Row],[Female Population]]</f>
        <v>0.76871850251979845</v>
      </c>
      <c r="T8393" s="24">
        <f>Table1[[#This Row],[Male Voters]]/Table1[[#This Row],[Male Population]]</f>
        <v>0.72907448377581119</v>
      </c>
      <c r="U8393" s="24">
        <f>Table1[[#This Row],[Total Voters]]/Table1[[#This Row],[Total Population]]</f>
        <v>0.74913479052823317</v>
      </c>
      <c r="V8393" s="24">
        <f>Table1[[#This Row],[Female Ballots]]/Table1[[#This Row],[Female Population]]</f>
        <v>0.59854211663066959</v>
      </c>
      <c r="W8393" s="24">
        <f>Table1[[#This Row],[Male Ballots]]/Table1[[#This Row],[Male Population]]</f>
        <v>0.58075221238938057</v>
      </c>
      <c r="X8393" s="24">
        <f>Table1[[#This Row],[Total Ballots]]/Table1[[#This Row],[Total Population]]</f>
        <v>0.58975409836065573</v>
      </c>
      <c r="Y8393" s="24">
        <f>Table1[[#This Row],[Female Ballots]]/Table1[[#This Row],[Female Voters]]</f>
        <v>0.77862327323811753</v>
      </c>
      <c r="Z8393" s="24">
        <f>Table1[[#This Row],[Male Ballots]]/Table1[[#This Row],[Male Voters]]</f>
        <v>0.79656088001011505</v>
      </c>
      <c r="AA8393" s="24">
        <f>Table1[[#This Row],[Total Ballots]]/Table1[[#This Row],[Total Voters]]</f>
        <v>0.7872469758677284</v>
      </c>
    </row>
    <row r="8394" spans="1:27" x14ac:dyDescent="0.35">
      <c r="A8394" s="8" t="s">
        <v>58</v>
      </c>
      <c r="B8394" s="17">
        <v>2006</v>
      </c>
      <c r="C8394" s="80" t="s">
        <v>82</v>
      </c>
      <c r="D8394" s="17" t="s">
        <v>69</v>
      </c>
      <c r="E8394" s="35" t="s">
        <v>74</v>
      </c>
      <c r="F8394" s="35" t="s">
        <v>78</v>
      </c>
      <c r="G8394" s="51" t="s">
        <v>67</v>
      </c>
      <c r="H8394" s="10">
        <v>14458</v>
      </c>
      <c r="I8394" s="10">
        <v>11186</v>
      </c>
      <c r="J8394" s="53">
        <v>25644</v>
      </c>
      <c r="K8394" s="55">
        <v>11082</v>
      </c>
      <c r="L8394" s="57">
        <v>8586</v>
      </c>
      <c r="M8394" s="57"/>
      <c r="N8394" s="59">
        <v>19668</v>
      </c>
      <c r="O8394" s="61">
        <v>8964</v>
      </c>
      <c r="P8394" s="10">
        <v>7211</v>
      </c>
      <c r="Q8394" s="10"/>
      <c r="R8394" s="11">
        <v>16175</v>
      </c>
      <c r="S8394" s="24">
        <f>Table1[[#This Row],[Female Voters]]/Table1[[#This Row],[Female Population]]</f>
        <v>0.76649605754599526</v>
      </c>
      <c r="T8394" s="24">
        <f>Table1[[#This Row],[Male Voters]]/Table1[[#This Row],[Male Population]]</f>
        <v>0.76756660110852848</v>
      </c>
      <c r="U8394" s="24">
        <f>Table1[[#This Row],[Total Voters]]/Table1[[#This Row],[Total Population]]</f>
        <v>0.76696303228825458</v>
      </c>
      <c r="V8394" s="24">
        <f>Table1[[#This Row],[Female Ballots]]/Table1[[#This Row],[Female Population]]</f>
        <v>0.62000276663438925</v>
      </c>
      <c r="W8394" s="24">
        <f>Table1[[#This Row],[Male Ballots]]/Table1[[#This Row],[Male Population]]</f>
        <v>0.64464509207938492</v>
      </c>
      <c r="X8394" s="24">
        <f>Table1[[#This Row],[Total Ballots]]/Table1[[#This Row],[Total Population]]</f>
        <v>0.63075183278739666</v>
      </c>
      <c r="Y8394" s="24">
        <f>Table1[[#This Row],[Female Ballots]]/Table1[[#This Row],[Female Voters]]</f>
        <v>0.80887926367081753</v>
      </c>
      <c r="Z8394" s="24">
        <f>Table1[[#This Row],[Male Ballots]]/Table1[[#This Row],[Male Voters]]</f>
        <v>0.83985557884928952</v>
      </c>
      <c r="AA8394" s="24">
        <f>Table1[[#This Row],[Total Ballots]]/Table1[[#This Row],[Total Voters]]</f>
        <v>0.82240187105958917</v>
      </c>
    </row>
    <row r="8395" spans="1:27" x14ac:dyDescent="0.35">
      <c r="A8395" s="8" t="s">
        <v>68</v>
      </c>
      <c r="B8395" s="17">
        <v>2006</v>
      </c>
      <c r="C8395" s="80" t="s">
        <v>82</v>
      </c>
      <c r="D8395" s="17"/>
      <c r="E8395" s="35" t="e">
        <v>#N/A</v>
      </c>
      <c r="F8395" s="35" t="s">
        <v>77</v>
      </c>
      <c r="G8395" s="51" t="s">
        <v>79</v>
      </c>
      <c r="H8395" s="10">
        <v>2458335.2400000002</v>
      </c>
      <c r="I8395" s="10">
        <v>2404462.89</v>
      </c>
      <c r="J8395" s="53">
        <v>4862798.1100000003</v>
      </c>
      <c r="K8395" s="55">
        <v>1721085</v>
      </c>
      <c r="L8395" s="57">
        <v>1530317</v>
      </c>
      <c r="M8395" s="57">
        <v>9456</v>
      </c>
      <c r="N8395" s="59">
        <v>3260858</v>
      </c>
      <c r="O8395" s="61">
        <v>1097255</v>
      </c>
      <c r="P8395" s="10">
        <v>987510</v>
      </c>
      <c r="Q8395" s="10">
        <v>4621</v>
      </c>
      <c r="R8395" s="11">
        <v>2089386</v>
      </c>
      <c r="S8395" s="24">
        <f>Table1[[#This Row],[Female Voters]]/Table1[[#This Row],[Female Population]]</f>
        <v>0.70010182988712311</v>
      </c>
      <c r="T8395" s="24">
        <f>Table1[[#This Row],[Male Voters]]/Table1[[#This Row],[Male Population]]</f>
        <v>0.63644858332581711</v>
      </c>
      <c r="U8395" s="24">
        <f>Table1[[#This Row],[Total Voters]]/Table1[[#This Row],[Total Population]]</f>
        <v>0.67057235900751799</v>
      </c>
      <c r="V8395" s="24">
        <f>Table1[[#This Row],[Female Ballots]]/Table1[[#This Row],[Female Population]]</f>
        <v>0.44634067077035428</v>
      </c>
      <c r="W8395" s="24">
        <f>Table1[[#This Row],[Male Ballots]]/Table1[[#This Row],[Male Population]]</f>
        <v>0.41069879019842137</v>
      </c>
      <c r="X8395" s="24">
        <f>Table1[[#This Row],[Total Ballots]]/Table1[[#This Row],[Total Population]]</f>
        <v>0.4296674368823426</v>
      </c>
      <c r="Y8395" s="24">
        <f>Table1[[#This Row],[Female Ballots]]/Table1[[#This Row],[Female Voters]]</f>
        <v>0.63753678638765665</v>
      </c>
      <c r="Z8395" s="24">
        <f>Table1[[#This Row],[Male Ballots]]/Table1[[#This Row],[Male Voters]]</f>
        <v>0.64529767361925672</v>
      </c>
      <c r="AA8395" s="24">
        <f>Table1[[#This Row],[Total Ballots]]/Table1[[#This Row],[Total Voters]]</f>
        <v>0.64074731251713501</v>
      </c>
    </row>
    <row r="8396" spans="1:27" x14ac:dyDescent="0.35">
      <c r="A8396" s="8" t="s">
        <v>68</v>
      </c>
      <c r="B8396" s="17">
        <v>2006</v>
      </c>
      <c r="C8396" s="80" t="s">
        <v>82</v>
      </c>
      <c r="D8396" s="17"/>
      <c r="E8396" s="35" t="e">
        <v>#N/A</v>
      </c>
      <c r="F8396" s="35" t="s">
        <v>77</v>
      </c>
      <c r="G8396" s="51" t="s">
        <v>62</v>
      </c>
      <c r="H8396" s="10">
        <v>315850.41000000003</v>
      </c>
      <c r="I8396" s="10">
        <v>332644.33</v>
      </c>
      <c r="J8396" s="53">
        <v>648494.74</v>
      </c>
      <c r="K8396" s="55">
        <v>143709</v>
      </c>
      <c r="L8396" s="57">
        <v>124912</v>
      </c>
      <c r="M8396" s="57">
        <v>1851</v>
      </c>
      <c r="N8396" s="59">
        <v>270472</v>
      </c>
      <c r="O8396" s="61">
        <v>48847</v>
      </c>
      <c r="P8396" s="10">
        <v>41800</v>
      </c>
      <c r="Q8396" s="10">
        <v>662</v>
      </c>
      <c r="R8396" s="11">
        <v>91309</v>
      </c>
      <c r="S8396" s="24">
        <f>Table1[[#This Row],[Female Voters]]/Table1[[#This Row],[Female Population]]</f>
        <v>0.45499070271904979</v>
      </c>
      <c r="T8396" s="24">
        <f>Table1[[#This Row],[Male Voters]]/Table1[[#This Row],[Male Population]]</f>
        <v>0.37551218744657394</v>
      </c>
      <c r="U8396" s="24">
        <f>Table1[[#This Row],[Total Voters]]/Table1[[#This Row],[Total Population]]</f>
        <v>0.417076628871346</v>
      </c>
      <c r="V8396" s="24">
        <f>Table1[[#This Row],[Female Ballots]]/Table1[[#This Row],[Female Population]]</f>
        <v>0.15465232418093108</v>
      </c>
      <c r="W8396" s="24">
        <f>Table1[[#This Row],[Male Ballots]]/Table1[[#This Row],[Male Population]]</f>
        <v>0.12565973993905141</v>
      </c>
      <c r="X8396" s="24">
        <f>Table1[[#This Row],[Total Ballots]]/Table1[[#This Row],[Total Population]]</f>
        <v>0.14080145044815628</v>
      </c>
      <c r="Y8396" s="24">
        <f>Table1[[#This Row],[Female Ballots]]/Table1[[#This Row],[Female Voters]]</f>
        <v>0.33990216339964791</v>
      </c>
      <c r="Z8396" s="24">
        <f>Table1[[#This Row],[Male Ballots]]/Table1[[#This Row],[Male Voters]]</f>
        <v>0.33463558345074934</v>
      </c>
      <c r="AA8396" s="24">
        <f>Table1[[#This Row],[Total Ballots]]/Table1[[#This Row],[Total Voters]]</f>
        <v>0.33759132183738055</v>
      </c>
    </row>
    <row r="8397" spans="1:27" x14ac:dyDescent="0.35">
      <c r="A8397" s="8" t="s">
        <v>68</v>
      </c>
      <c r="B8397" s="17">
        <v>2006</v>
      </c>
      <c r="C8397" s="80" t="s">
        <v>82</v>
      </c>
      <c r="D8397" s="17"/>
      <c r="E8397" s="35" t="e">
        <v>#N/A</v>
      </c>
      <c r="F8397" s="35" t="s">
        <v>77</v>
      </c>
      <c r="G8397" s="51" t="s">
        <v>63</v>
      </c>
      <c r="H8397" s="10">
        <v>421980.17000000004</v>
      </c>
      <c r="I8397" s="10">
        <v>440958</v>
      </c>
      <c r="J8397" s="53">
        <v>862938.15999999992</v>
      </c>
      <c r="K8397" s="55">
        <v>247930</v>
      </c>
      <c r="L8397" s="57">
        <v>213522</v>
      </c>
      <c r="M8397" s="57">
        <v>2150</v>
      </c>
      <c r="N8397" s="59">
        <v>463602</v>
      </c>
      <c r="O8397" s="61">
        <v>104419</v>
      </c>
      <c r="P8397" s="10">
        <v>87633</v>
      </c>
      <c r="Q8397" s="10">
        <v>815</v>
      </c>
      <c r="R8397" s="11">
        <v>192867</v>
      </c>
      <c r="S8397" s="24">
        <f>Table1[[#This Row],[Female Voters]]/Table1[[#This Row],[Female Population]]</f>
        <v>0.5875394571266227</v>
      </c>
      <c r="T8397" s="24">
        <f>Table1[[#This Row],[Male Voters]]/Table1[[#This Row],[Male Population]]</f>
        <v>0.48422298722327295</v>
      </c>
      <c r="U8397" s="24">
        <f>Table1[[#This Row],[Total Voters]]/Table1[[#This Row],[Total Population]]</f>
        <v>0.53723664277403149</v>
      </c>
      <c r="V8397" s="24">
        <f>Table1[[#This Row],[Female Ballots]]/Table1[[#This Row],[Female Population]]</f>
        <v>0.24745001643086686</v>
      </c>
      <c r="W8397" s="24">
        <f>Table1[[#This Row],[Male Ballots]]/Table1[[#This Row],[Male Population]]</f>
        <v>0.19873321268692257</v>
      </c>
      <c r="X8397" s="24">
        <f>Table1[[#This Row],[Total Ballots]]/Table1[[#This Row],[Total Population]]</f>
        <v>0.22350037226305999</v>
      </c>
      <c r="Y8397" s="24">
        <f>Table1[[#This Row],[Female Ballots]]/Table1[[#This Row],[Female Voters]]</f>
        <v>0.4211632315572944</v>
      </c>
      <c r="Z8397" s="24">
        <f>Table1[[#This Row],[Male Ballots]]/Table1[[#This Row],[Male Voters]]</f>
        <v>0.41041672520864358</v>
      </c>
      <c r="AA8397" s="24">
        <f>Table1[[#This Row],[Total Ballots]]/Table1[[#This Row],[Total Voters]]</f>
        <v>0.41601848136979563</v>
      </c>
    </row>
    <row r="8398" spans="1:27" x14ac:dyDescent="0.35">
      <c r="A8398" s="8" t="s">
        <v>68</v>
      </c>
      <c r="B8398" s="17">
        <v>2006</v>
      </c>
      <c r="C8398" s="80" t="s">
        <v>82</v>
      </c>
      <c r="D8398" s="17"/>
      <c r="E8398" s="35" t="e">
        <v>#N/A</v>
      </c>
      <c r="F8398" s="35" t="s">
        <v>77</v>
      </c>
      <c r="G8398" s="51" t="s">
        <v>64</v>
      </c>
      <c r="H8398" s="10">
        <v>466905.39</v>
      </c>
      <c r="I8398" s="10">
        <v>481725.37</v>
      </c>
      <c r="J8398" s="53">
        <v>948630.77</v>
      </c>
      <c r="K8398" s="55">
        <v>312892</v>
      </c>
      <c r="L8398" s="57">
        <v>284371</v>
      </c>
      <c r="M8398" s="57">
        <v>1779</v>
      </c>
      <c r="N8398" s="59">
        <v>599042</v>
      </c>
      <c r="O8398" s="61">
        <v>173482</v>
      </c>
      <c r="P8398" s="10">
        <v>159096</v>
      </c>
      <c r="Q8398" s="10">
        <v>852</v>
      </c>
      <c r="R8398" s="11">
        <v>333430</v>
      </c>
      <c r="S8398" s="24">
        <f>Table1[[#This Row],[Female Voters]]/Table1[[#This Row],[Female Population]]</f>
        <v>0.6701400470018134</v>
      </c>
      <c r="T8398" s="24">
        <f>Table1[[#This Row],[Male Voters]]/Table1[[#This Row],[Male Population]]</f>
        <v>0.59031767415529723</v>
      </c>
      <c r="U8398" s="24">
        <f>Table1[[#This Row],[Total Voters]]/Table1[[#This Row],[Total Population]]</f>
        <v>0.63148067609065639</v>
      </c>
      <c r="V8398" s="24">
        <f>Table1[[#This Row],[Female Ballots]]/Table1[[#This Row],[Female Population]]</f>
        <v>0.37155707283653333</v>
      </c>
      <c r="W8398" s="24">
        <f>Table1[[#This Row],[Male Ballots]]/Table1[[#This Row],[Male Population]]</f>
        <v>0.33026286325754445</v>
      </c>
      <c r="X8398" s="24">
        <f>Table1[[#This Row],[Total Ballots]]/Table1[[#This Row],[Total Population]]</f>
        <v>0.35148554162964796</v>
      </c>
      <c r="Y8398" s="24">
        <f>Table1[[#This Row],[Female Ballots]]/Table1[[#This Row],[Female Voters]]</f>
        <v>0.55444690180637413</v>
      </c>
      <c r="Z8398" s="24">
        <f>Table1[[#This Row],[Male Ballots]]/Table1[[#This Row],[Male Voters]]</f>
        <v>0.55946633095498488</v>
      </c>
      <c r="AA8398" s="24">
        <f>Table1[[#This Row],[Total Ballots]]/Table1[[#This Row],[Total Voters]]</f>
        <v>0.55660537992327752</v>
      </c>
    </row>
    <row r="8399" spans="1:27" x14ac:dyDescent="0.35">
      <c r="A8399" s="8" t="s">
        <v>68</v>
      </c>
      <c r="B8399" s="17">
        <v>2006</v>
      </c>
      <c r="C8399" s="80" t="s">
        <v>82</v>
      </c>
      <c r="D8399" s="17"/>
      <c r="E8399" s="35" t="e">
        <v>#N/A</v>
      </c>
      <c r="F8399" s="35" t="s">
        <v>77</v>
      </c>
      <c r="G8399" s="51" t="s">
        <v>65</v>
      </c>
      <c r="H8399" s="10">
        <v>486600.43</v>
      </c>
      <c r="I8399" s="10">
        <v>481847.44</v>
      </c>
      <c r="J8399" s="53">
        <v>968447.87</v>
      </c>
      <c r="K8399" s="55">
        <v>377440</v>
      </c>
      <c r="L8399" s="57">
        <v>346275</v>
      </c>
      <c r="M8399" s="57">
        <v>1513</v>
      </c>
      <c r="N8399" s="59">
        <v>725228</v>
      </c>
      <c r="O8399" s="61">
        <v>256665</v>
      </c>
      <c r="P8399" s="10">
        <v>237528</v>
      </c>
      <c r="Q8399" s="10">
        <v>839</v>
      </c>
      <c r="R8399" s="11">
        <v>495032</v>
      </c>
      <c r="S8399" s="24">
        <f>Table1[[#This Row],[Female Voters]]/Table1[[#This Row],[Female Population]]</f>
        <v>0.77566721426859409</v>
      </c>
      <c r="T8399" s="24">
        <f>Table1[[#This Row],[Male Voters]]/Table1[[#This Row],[Male Population]]</f>
        <v>0.71864032316950777</v>
      </c>
      <c r="U8399" s="24">
        <f>Table1[[#This Row],[Total Voters]]/Table1[[#This Row],[Total Population]]</f>
        <v>0.74885600192398583</v>
      </c>
      <c r="V8399" s="24">
        <f>Table1[[#This Row],[Female Ballots]]/Table1[[#This Row],[Female Population]]</f>
        <v>0.52746562513313033</v>
      </c>
      <c r="W8399" s="24">
        <f>Table1[[#This Row],[Male Ballots]]/Table1[[#This Row],[Male Population]]</f>
        <v>0.49295270718881479</v>
      </c>
      <c r="X8399" s="24">
        <f>Table1[[#This Row],[Total Ballots]]/Table1[[#This Row],[Total Population]]</f>
        <v>0.5111601928558116</v>
      </c>
      <c r="Y8399" s="24">
        <f>Table1[[#This Row],[Female Ballots]]/Table1[[#This Row],[Female Voters]]</f>
        <v>0.68001536668079698</v>
      </c>
      <c r="Z8399" s="24">
        <f>Table1[[#This Row],[Male Ballots]]/Table1[[#This Row],[Male Voters]]</f>
        <v>0.68595191682910983</v>
      </c>
      <c r="AA8399" s="24">
        <f>Table1[[#This Row],[Total Ballots]]/Table1[[#This Row],[Total Voters]]</f>
        <v>0.68258809643312168</v>
      </c>
    </row>
    <row r="8400" spans="1:27" x14ac:dyDescent="0.35">
      <c r="A8400" s="8" t="s">
        <v>68</v>
      </c>
      <c r="B8400" s="17">
        <v>2006</v>
      </c>
      <c r="C8400" s="80" t="s">
        <v>82</v>
      </c>
      <c r="D8400" s="17"/>
      <c r="E8400" s="35" t="e">
        <v>#N/A</v>
      </c>
      <c r="F8400" s="35" t="s">
        <v>77</v>
      </c>
      <c r="G8400" s="51" t="s">
        <v>66</v>
      </c>
      <c r="H8400" s="10">
        <v>356717.35</v>
      </c>
      <c r="I8400" s="10">
        <v>346236.34</v>
      </c>
      <c r="J8400" s="53">
        <v>702953.69</v>
      </c>
      <c r="K8400" s="55">
        <v>306172</v>
      </c>
      <c r="L8400" s="57">
        <v>286627</v>
      </c>
      <c r="M8400" s="57">
        <v>1139</v>
      </c>
      <c r="N8400" s="59">
        <v>593938</v>
      </c>
      <c r="O8400" s="61">
        <v>240917</v>
      </c>
      <c r="P8400" s="10">
        <v>228246</v>
      </c>
      <c r="Q8400" s="10">
        <v>754</v>
      </c>
      <c r="R8400" s="11">
        <v>469917</v>
      </c>
      <c r="S8400" s="24">
        <f>Table1[[#This Row],[Female Voters]]/Table1[[#This Row],[Female Population]]</f>
        <v>0.85830420079090641</v>
      </c>
      <c r="T8400" s="24">
        <f>Table1[[#This Row],[Male Voters]]/Table1[[#This Row],[Male Population]]</f>
        <v>0.82783626929512943</v>
      </c>
      <c r="U8400" s="24">
        <f>Table1[[#This Row],[Total Voters]]/Table1[[#This Row],[Total Population]]</f>
        <v>0.8449176787165027</v>
      </c>
      <c r="V8400" s="24">
        <f>Table1[[#This Row],[Female Ballots]]/Table1[[#This Row],[Female Population]]</f>
        <v>0.67537225200848805</v>
      </c>
      <c r="W8400" s="24">
        <f>Table1[[#This Row],[Male Ballots]]/Table1[[#This Row],[Male Population]]</f>
        <v>0.65922023089777337</v>
      </c>
      <c r="X8400" s="24">
        <f>Table1[[#This Row],[Total Ballots]]/Table1[[#This Row],[Total Population]]</f>
        <v>0.66848927132027725</v>
      </c>
      <c r="Y8400" s="24">
        <f>Table1[[#This Row],[Female Ballots]]/Table1[[#This Row],[Female Voters]]</f>
        <v>0.78686816560626049</v>
      </c>
      <c r="Z8400" s="24">
        <f>Table1[[#This Row],[Male Ballots]]/Table1[[#This Row],[Male Voters]]</f>
        <v>0.79631716481699211</v>
      </c>
      <c r="AA8400" s="24">
        <f>Table1[[#This Row],[Total Ballots]]/Table1[[#This Row],[Total Voters]]</f>
        <v>0.79118864258558974</v>
      </c>
    </row>
    <row r="8401" spans="1:27" x14ac:dyDescent="0.35">
      <c r="A8401" s="14" t="s">
        <v>68</v>
      </c>
      <c r="B8401" s="17">
        <v>2006</v>
      </c>
      <c r="C8401" s="80" t="s">
        <v>82</v>
      </c>
      <c r="D8401" s="18"/>
      <c r="E8401" s="36" t="e">
        <v>#N/A</v>
      </c>
      <c r="F8401" s="36" t="s">
        <v>77</v>
      </c>
      <c r="G8401" s="52" t="s">
        <v>67</v>
      </c>
      <c r="H8401" s="15">
        <v>410281.49</v>
      </c>
      <c r="I8401" s="15">
        <v>321051.40999999997</v>
      </c>
      <c r="J8401" s="54">
        <v>731332.88</v>
      </c>
      <c r="K8401" s="56">
        <v>332942</v>
      </c>
      <c r="L8401" s="58">
        <v>274610</v>
      </c>
      <c r="M8401" s="58">
        <v>1024</v>
      </c>
      <c r="N8401" s="60">
        <v>608576</v>
      </c>
      <c r="O8401" s="62">
        <v>272925</v>
      </c>
      <c r="P8401" s="15">
        <v>233207</v>
      </c>
      <c r="Q8401" s="15">
        <v>699</v>
      </c>
      <c r="R8401" s="28">
        <v>506831</v>
      </c>
      <c r="S8401" s="24">
        <f>Table1[[#This Row],[Female Voters]]/Table1[[#This Row],[Female Population]]</f>
        <v>0.81149651669637834</v>
      </c>
      <c r="T8401" s="24">
        <f>Table1[[#This Row],[Male Voters]]/Table1[[#This Row],[Male Population]]</f>
        <v>0.85534587747177315</v>
      </c>
      <c r="U8401" s="24">
        <f>Table1[[#This Row],[Total Voters]]/Table1[[#This Row],[Total Population]]</f>
        <v>0.8321463681490705</v>
      </c>
      <c r="V8401" s="24">
        <f>Table1[[#This Row],[Female Ballots]]/Table1[[#This Row],[Female Population]]</f>
        <v>0.665214021719576</v>
      </c>
      <c r="W8401" s="24">
        <f>Table1[[#This Row],[Male Ballots]]/Table1[[#This Row],[Male Population]]</f>
        <v>0.72638522285262663</v>
      </c>
      <c r="X8401" s="24">
        <f>Table1[[#This Row],[Total Ballots]]/Table1[[#This Row],[Total Population]]</f>
        <v>0.69302367480045479</v>
      </c>
      <c r="Y8401" s="24">
        <f>Table1[[#This Row],[Female Ballots]]/Table1[[#This Row],[Female Voters]]</f>
        <v>0.81973737167434568</v>
      </c>
      <c r="Z8401" s="24">
        <f>Table1[[#This Row],[Male Ballots]]/Table1[[#This Row],[Male Voters]]</f>
        <v>0.84922981683114229</v>
      </c>
      <c r="AA8401" s="24">
        <f>Table1[[#This Row],[Total Ballots]]/Table1[[#This Row],[Total Voters]]</f>
        <v>0.83281463613418871</v>
      </c>
    </row>
    <row r="8402" spans="1:27" x14ac:dyDescent="0.35">
      <c r="A8402" s="8" t="s">
        <v>59</v>
      </c>
      <c r="B8402" s="17">
        <v>2005</v>
      </c>
      <c r="C8402" s="80" t="s">
        <v>82</v>
      </c>
      <c r="D8402" s="17"/>
      <c r="E8402" s="35" t="s">
        <v>73</v>
      </c>
      <c r="F8402" s="35" t="s">
        <v>78</v>
      </c>
      <c r="G8402" s="51" t="s">
        <v>79</v>
      </c>
      <c r="H8402" s="10">
        <v>5738</v>
      </c>
      <c r="I8402" s="10">
        <v>5867</v>
      </c>
      <c r="J8402" s="53">
        <v>11605.01</v>
      </c>
      <c r="K8402" s="55">
        <v>3193</v>
      </c>
      <c r="L8402" s="57">
        <v>2892</v>
      </c>
      <c r="M8402" s="57"/>
      <c r="N8402" s="59">
        <v>6085</v>
      </c>
      <c r="O8402" s="61">
        <v>2024</v>
      </c>
      <c r="P8402" s="10">
        <v>1789</v>
      </c>
      <c r="Q8402" s="10"/>
      <c r="R8402" s="11">
        <v>3813</v>
      </c>
      <c r="S8402" s="24">
        <f>Table1[[#This Row],[Female Voters]]/Table1[[#This Row],[Female Population]]</f>
        <v>0.55646566747995818</v>
      </c>
      <c r="T8402" s="24">
        <f>Table1[[#This Row],[Male Voters]]/Table1[[#This Row],[Male Population]]</f>
        <v>0.49292653826487132</v>
      </c>
      <c r="U8402" s="24">
        <f>Table1[[#This Row],[Total Voters]]/Table1[[#This Row],[Total Population]]</f>
        <v>0.52434250379792868</v>
      </c>
      <c r="V8402" s="24">
        <f>Table1[[#This Row],[Female Ballots]]/Table1[[#This Row],[Female Population]]</f>
        <v>0.35273614499825723</v>
      </c>
      <c r="W8402" s="24">
        <f>Table1[[#This Row],[Male Ballots]]/Table1[[#This Row],[Male Population]]</f>
        <v>0.30492585648542697</v>
      </c>
      <c r="X8402" s="24">
        <f>Table1[[#This Row],[Total Ballots]]/Table1[[#This Row],[Total Population]]</f>
        <v>0.32856499046532489</v>
      </c>
      <c r="Y8402" s="24">
        <f>Table1[[#This Row],[Female Ballots]]/Table1[[#This Row],[Female Voters]]</f>
        <v>0.63388662699655496</v>
      </c>
      <c r="Z8402" s="24">
        <f>Table1[[#This Row],[Male Ballots]]/Table1[[#This Row],[Male Voters]]</f>
        <v>0.61860304287690182</v>
      </c>
      <c r="AA8402" s="64">
        <f>Table1[[#This Row],[Total Ballots]]/Table1[[#This Row],[Total Voters]]</f>
        <v>0.6266228430566968</v>
      </c>
    </row>
    <row r="8403" spans="1:27" x14ac:dyDescent="0.35">
      <c r="A8403" s="8" t="s">
        <v>59</v>
      </c>
      <c r="B8403" s="17">
        <v>2005</v>
      </c>
      <c r="C8403" s="80" t="s">
        <v>82</v>
      </c>
      <c r="D8403" s="17"/>
      <c r="E8403" s="35" t="s">
        <v>73</v>
      </c>
      <c r="F8403" s="35" t="s">
        <v>78</v>
      </c>
      <c r="G8403" s="51" t="s">
        <v>62</v>
      </c>
      <c r="H8403" s="10">
        <v>855</v>
      </c>
      <c r="I8403" s="10">
        <v>973</v>
      </c>
      <c r="J8403" s="53">
        <v>1828</v>
      </c>
      <c r="K8403" s="55">
        <v>308</v>
      </c>
      <c r="L8403" s="57">
        <v>271</v>
      </c>
      <c r="M8403" s="57"/>
      <c r="N8403" s="59">
        <v>579</v>
      </c>
      <c r="O8403" s="61">
        <v>90</v>
      </c>
      <c r="P8403" s="10">
        <v>74</v>
      </c>
      <c r="Q8403" s="10"/>
      <c r="R8403" s="11">
        <v>164</v>
      </c>
      <c r="S8403" s="24">
        <f>Table1[[#This Row],[Female Voters]]/Table1[[#This Row],[Female Population]]</f>
        <v>0.36023391812865496</v>
      </c>
      <c r="T8403" s="24">
        <f>Table1[[#This Row],[Male Voters]]/Table1[[#This Row],[Male Population]]</f>
        <v>0.27852004110996914</v>
      </c>
      <c r="U8403" s="24">
        <f>Table1[[#This Row],[Total Voters]]/Table1[[#This Row],[Total Population]]</f>
        <v>0.31673960612691465</v>
      </c>
      <c r="V8403" s="24">
        <f>Table1[[#This Row],[Female Ballots]]/Table1[[#This Row],[Female Population]]</f>
        <v>0.10526315789473684</v>
      </c>
      <c r="W8403" s="24">
        <f>Table1[[#This Row],[Male Ballots]]/Table1[[#This Row],[Male Population]]</f>
        <v>7.6053442959917783E-2</v>
      </c>
      <c r="X8403" s="24">
        <f>Table1[[#This Row],[Total Ballots]]/Table1[[#This Row],[Total Population]]</f>
        <v>8.9715536105032828E-2</v>
      </c>
      <c r="Y8403" s="24">
        <f>Table1[[#This Row],[Female Ballots]]/Table1[[#This Row],[Female Voters]]</f>
        <v>0.29220779220779219</v>
      </c>
      <c r="Z8403" s="24">
        <f>Table1[[#This Row],[Male Ballots]]/Table1[[#This Row],[Male Voters]]</f>
        <v>0.27306273062730629</v>
      </c>
      <c r="AA8403" s="64">
        <f>Table1[[#This Row],[Total Ballots]]/Table1[[#This Row],[Total Voters]]</f>
        <v>0.28324697754749567</v>
      </c>
    </row>
    <row r="8404" spans="1:27" x14ac:dyDescent="0.35">
      <c r="A8404" s="8" t="s">
        <v>59</v>
      </c>
      <c r="B8404" s="17">
        <v>2005</v>
      </c>
      <c r="C8404" s="80" t="s">
        <v>82</v>
      </c>
      <c r="D8404" s="17"/>
      <c r="E8404" s="35" t="s">
        <v>73</v>
      </c>
      <c r="F8404" s="35" t="s">
        <v>78</v>
      </c>
      <c r="G8404" s="51" t="s">
        <v>63</v>
      </c>
      <c r="H8404" s="10">
        <v>1094</v>
      </c>
      <c r="I8404" s="10">
        <v>1148</v>
      </c>
      <c r="J8404" s="53">
        <v>2242</v>
      </c>
      <c r="K8404" s="55">
        <v>458</v>
      </c>
      <c r="L8404" s="57">
        <v>413</v>
      </c>
      <c r="M8404" s="57"/>
      <c r="N8404" s="59">
        <v>871</v>
      </c>
      <c r="O8404" s="61">
        <v>161</v>
      </c>
      <c r="P8404" s="10">
        <v>143</v>
      </c>
      <c r="Q8404" s="10"/>
      <c r="R8404" s="11">
        <v>304</v>
      </c>
      <c r="S8404" s="24">
        <f>Table1[[#This Row],[Female Voters]]/Table1[[#This Row],[Female Population]]</f>
        <v>0.41864716636197441</v>
      </c>
      <c r="T8404" s="24">
        <f>Table1[[#This Row],[Male Voters]]/Table1[[#This Row],[Male Population]]</f>
        <v>0.3597560975609756</v>
      </c>
      <c r="U8404" s="24">
        <f>Table1[[#This Row],[Total Voters]]/Table1[[#This Row],[Total Population]]</f>
        <v>0.38849241748438895</v>
      </c>
      <c r="V8404" s="24">
        <f>Table1[[#This Row],[Female Ballots]]/Table1[[#This Row],[Female Population]]</f>
        <v>0.14716636197440586</v>
      </c>
      <c r="W8404" s="24">
        <f>Table1[[#This Row],[Male Ballots]]/Table1[[#This Row],[Male Population]]</f>
        <v>0.12456445993031359</v>
      </c>
      <c r="X8404" s="24">
        <f>Table1[[#This Row],[Total Ballots]]/Table1[[#This Row],[Total Population]]</f>
        <v>0.13559322033898305</v>
      </c>
      <c r="Y8404" s="24">
        <f>Table1[[#This Row],[Female Ballots]]/Table1[[#This Row],[Female Voters]]</f>
        <v>0.35152838427947597</v>
      </c>
      <c r="Z8404" s="24">
        <f>Table1[[#This Row],[Male Ballots]]/Table1[[#This Row],[Male Voters]]</f>
        <v>0.34624697336561744</v>
      </c>
      <c r="AA8404" s="64">
        <f>Table1[[#This Row],[Total Ballots]]/Table1[[#This Row],[Total Voters]]</f>
        <v>0.34902411021814006</v>
      </c>
    </row>
    <row r="8405" spans="1:27" x14ac:dyDescent="0.35">
      <c r="A8405" s="8" t="s">
        <v>59</v>
      </c>
      <c r="B8405" s="17">
        <v>2005</v>
      </c>
      <c r="C8405" s="80" t="s">
        <v>82</v>
      </c>
      <c r="D8405" s="17"/>
      <c r="E8405" s="35" t="s">
        <v>73</v>
      </c>
      <c r="F8405" s="35" t="s">
        <v>78</v>
      </c>
      <c r="G8405" s="51" t="s">
        <v>64</v>
      </c>
      <c r="H8405" s="10">
        <v>1059</v>
      </c>
      <c r="I8405" s="10">
        <v>1139</v>
      </c>
      <c r="J8405" s="53">
        <v>2198</v>
      </c>
      <c r="K8405" s="55">
        <v>483</v>
      </c>
      <c r="L8405" s="57">
        <v>456</v>
      </c>
      <c r="M8405" s="57"/>
      <c r="N8405" s="59">
        <v>939</v>
      </c>
      <c r="O8405" s="61">
        <v>265</v>
      </c>
      <c r="P8405" s="10">
        <v>237</v>
      </c>
      <c r="Q8405" s="10"/>
      <c r="R8405" s="11">
        <v>502</v>
      </c>
      <c r="S8405" s="24">
        <f>Table1[[#This Row],[Female Voters]]/Table1[[#This Row],[Female Population]]</f>
        <v>0.45609065155807366</v>
      </c>
      <c r="T8405" s="24">
        <f>Table1[[#This Row],[Male Voters]]/Table1[[#This Row],[Male Population]]</f>
        <v>0.40035118525021951</v>
      </c>
      <c r="U8405" s="24">
        <f>Table1[[#This Row],[Total Voters]]/Table1[[#This Row],[Total Population]]</f>
        <v>0.42720655141037306</v>
      </c>
      <c r="V8405" s="24">
        <f>Table1[[#This Row],[Female Ballots]]/Table1[[#This Row],[Female Population]]</f>
        <v>0.2502360717658168</v>
      </c>
      <c r="W8405" s="24">
        <f>Table1[[#This Row],[Male Ballots]]/Table1[[#This Row],[Male Population]]</f>
        <v>0.20807726075504829</v>
      </c>
      <c r="X8405" s="24">
        <f>Table1[[#This Row],[Total Ballots]]/Table1[[#This Row],[Total Population]]</f>
        <v>0.2283894449499545</v>
      </c>
      <c r="Y8405" s="24">
        <f>Table1[[#This Row],[Female Ballots]]/Table1[[#This Row],[Female Voters]]</f>
        <v>0.54865424430641818</v>
      </c>
      <c r="Z8405" s="24">
        <f>Table1[[#This Row],[Male Ballots]]/Table1[[#This Row],[Male Voters]]</f>
        <v>0.51973684210526316</v>
      </c>
      <c r="AA8405" s="64">
        <f>Table1[[#This Row],[Total Ballots]]/Table1[[#This Row],[Total Voters]]</f>
        <v>0.53461128860489882</v>
      </c>
    </row>
    <row r="8406" spans="1:27" x14ac:dyDescent="0.35">
      <c r="A8406" s="8" t="s">
        <v>59</v>
      </c>
      <c r="B8406" s="17">
        <v>2005</v>
      </c>
      <c r="C8406" s="80" t="s">
        <v>82</v>
      </c>
      <c r="D8406" s="17"/>
      <c r="E8406" s="35" t="s">
        <v>73</v>
      </c>
      <c r="F8406" s="35" t="s">
        <v>78</v>
      </c>
      <c r="G8406" s="51" t="s">
        <v>65</v>
      </c>
      <c r="H8406" s="10">
        <v>1041</v>
      </c>
      <c r="I8406" s="10">
        <v>1018</v>
      </c>
      <c r="J8406" s="53">
        <v>2059</v>
      </c>
      <c r="K8406" s="55">
        <v>677</v>
      </c>
      <c r="L8406" s="57">
        <v>573</v>
      </c>
      <c r="M8406" s="57"/>
      <c r="N8406" s="59">
        <v>1250</v>
      </c>
      <c r="O8406" s="61">
        <v>468</v>
      </c>
      <c r="P8406" s="10">
        <v>388</v>
      </c>
      <c r="Q8406" s="10"/>
      <c r="R8406" s="11">
        <v>856</v>
      </c>
      <c r="S8406" s="24">
        <f>Table1[[#This Row],[Female Voters]]/Table1[[#This Row],[Female Population]]</f>
        <v>0.65033621517771378</v>
      </c>
      <c r="T8406" s="24">
        <f>Table1[[#This Row],[Male Voters]]/Table1[[#This Row],[Male Population]]</f>
        <v>0.56286836935166995</v>
      </c>
      <c r="U8406" s="24">
        <f>Table1[[#This Row],[Total Voters]]/Table1[[#This Row],[Total Population]]</f>
        <v>0.60709082078678966</v>
      </c>
      <c r="V8406" s="24">
        <f>Table1[[#This Row],[Female Ballots]]/Table1[[#This Row],[Female Population]]</f>
        <v>0.44956772334293948</v>
      </c>
      <c r="W8406" s="24">
        <f>Table1[[#This Row],[Male Ballots]]/Table1[[#This Row],[Male Population]]</f>
        <v>0.38113948919449903</v>
      </c>
      <c r="X8406" s="24">
        <f>Table1[[#This Row],[Total Ballots]]/Table1[[#This Row],[Total Population]]</f>
        <v>0.41573579407479361</v>
      </c>
      <c r="Y8406" s="24">
        <f>Table1[[#This Row],[Female Ballots]]/Table1[[#This Row],[Female Voters]]</f>
        <v>0.69128508124076804</v>
      </c>
      <c r="Z8406" s="24">
        <f>Table1[[#This Row],[Male Ballots]]/Table1[[#This Row],[Male Voters]]</f>
        <v>0.67713787085514832</v>
      </c>
      <c r="AA8406" s="64">
        <f>Table1[[#This Row],[Total Ballots]]/Table1[[#This Row],[Total Voters]]</f>
        <v>0.68479999999999996</v>
      </c>
    </row>
    <row r="8407" spans="1:27" x14ac:dyDescent="0.35">
      <c r="A8407" s="8" t="s">
        <v>59</v>
      </c>
      <c r="B8407" s="17">
        <v>2005</v>
      </c>
      <c r="C8407" s="80" t="s">
        <v>82</v>
      </c>
      <c r="D8407" s="17"/>
      <c r="E8407" s="35" t="s">
        <v>73</v>
      </c>
      <c r="F8407" s="35" t="s">
        <v>78</v>
      </c>
      <c r="G8407" s="51" t="s">
        <v>66</v>
      </c>
      <c r="H8407" s="10">
        <v>742</v>
      </c>
      <c r="I8407" s="10">
        <v>756</v>
      </c>
      <c r="J8407" s="53">
        <v>1498.01</v>
      </c>
      <c r="K8407" s="55">
        <v>545</v>
      </c>
      <c r="L8407" s="57">
        <v>521</v>
      </c>
      <c r="M8407" s="57"/>
      <c r="N8407" s="59">
        <v>1066</v>
      </c>
      <c r="O8407" s="61">
        <v>433</v>
      </c>
      <c r="P8407" s="10">
        <v>405</v>
      </c>
      <c r="Q8407" s="10"/>
      <c r="R8407" s="11">
        <v>838</v>
      </c>
      <c r="S8407" s="24">
        <f>Table1[[#This Row],[Female Voters]]/Table1[[#This Row],[Female Population]]</f>
        <v>0.73450134770889486</v>
      </c>
      <c r="T8407" s="24">
        <f>Table1[[#This Row],[Male Voters]]/Table1[[#This Row],[Male Population]]</f>
        <v>0.68915343915343918</v>
      </c>
      <c r="U8407" s="24">
        <f>Table1[[#This Row],[Total Voters]]/Table1[[#This Row],[Total Population]]</f>
        <v>0.71161073691096854</v>
      </c>
      <c r="V8407" s="24">
        <f>Table1[[#This Row],[Female Ballots]]/Table1[[#This Row],[Female Population]]</f>
        <v>0.5835579514824798</v>
      </c>
      <c r="W8407" s="24">
        <f>Table1[[#This Row],[Male Ballots]]/Table1[[#This Row],[Male Population]]</f>
        <v>0.5357142857142857</v>
      </c>
      <c r="X8407" s="24">
        <f>Table1[[#This Row],[Total Ballots]]/Table1[[#This Row],[Total Population]]</f>
        <v>0.55940881569548939</v>
      </c>
      <c r="Y8407" s="24">
        <f>Table1[[#This Row],[Female Ballots]]/Table1[[#This Row],[Female Voters]]</f>
        <v>0.79449541284403669</v>
      </c>
      <c r="Z8407" s="24">
        <f>Table1[[#This Row],[Male Ballots]]/Table1[[#This Row],[Male Voters]]</f>
        <v>0.77735124760076779</v>
      </c>
      <c r="AA8407" s="64">
        <f>Table1[[#This Row],[Total Ballots]]/Table1[[#This Row],[Total Voters]]</f>
        <v>0.78611632270168852</v>
      </c>
    </row>
    <row r="8408" spans="1:27" x14ac:dyDescent="0.35">
      <c r="A8408" s="8" t="s">
        <v>59</v>
      </c>
      <c r="B8408" s="17">
        <v>2005</v>
      </c>
      <c r="C8408" s="80" t="s">
        <v>82</v>
      </c>
      <c r="D8408" s="17"/>
      <c r="E8408" s="35" t="s">
        <v>73</v>
      </c>
      <c r="F8408" s="35" t="s">
        <v>78</v>
      </c>
      <c r="G8408" s="51" t="s">
        <v>67</v>
      </c>
      <c r="H8408" s="10">
        <v>947</v>
      </c>
      <c r="I8408" s="10">
        <v>833</v>
      </c>
      <c r="J8408" s="53">
        <v>1780</v>
      </c>
      <c r="K8408" s="55">
        <v>722</v>
      </c>
      <c r="L8408" s="57">
        <v>658</v>
      </c>
      <c r="M8408" s="57"/>
      <c r="N8408" s="59">
        <v>1380</v>
      </c>
      <c r="O8408" s="61">
        <v>607</v>
      </c>
      <c r="P8408" s="10">
        <v>542</v>
      </c>
      <c r="Q8408" s="10"/>
      <c r="R8408" s="11">
        <v>1149</v>
      </c>
      <c r="S8408" s="24">
        <f>Table1[[#This Row],[Female Voters]]/Table1[[#This Row],[Female Population]]</f>
        <v>0.7624076029567054</v>
      </c>
      <c r="T8408" s="24">
        <f>Table1[[#This Row],[Male Voters]]/Table1[[#This Row],[Male Population]]</f>
        <v>0.78991596638655459</v>
      </c>
      <c r="U8408" s="24">
        <f>Table1[[#This Row],[Total Voters]]/Table1[[#This Row],[Total Population]]</f>
        <v>0.7752808988764045</v>
      </c>
      <c r="V8408" s="24">
        <f>Table1[[#This Row],[Female Ballots]]/Table1[[#This Row],[Female Population]]</f>
        <v>0.64097148891235478</v>
      </c>
      <c r="W8408" s="24">
        <f>Table1[[#This Row],[Male Ballots]]/Table1[[#This Row],[Male Population]]</f>
        <v>0.65066026410564226</v>
      </c>
      <c r="X8408" s="24">
        <f>Table1[[#This Row],[Total Ballots]]/Table1[[#This Row],[Total Population]]</f>
        <v>0.64550561797752803</v>
      </c>
      <c r="Y8408" s="24">
        <f>Table1[[#This Row],[Female Ballots]]/Table1[[#This Row],[Female Voters]]</f>
        <v>0.84072022160664817</v>
      </c>
      <c r="Z8408" s="24">
        <f>Table1[[#This Row],[Male Ballots]]/Table1[[#This Row],[Male Voters]]</f>
        <v>0.82370820668693012</v>
      </c>
      <c r="AA8408" s="64">
        <f>Table1[[#This Row],[Total Ballots]]/Table1[[#This Row],[Total Voters]]</f>
        <v>0.83260869565217388</v>
      </c>
    </row>
    <row r="8409" spans="1:27" x14ac:dyDescent="0.35">
      <c r="A8409" s="8" t="s">
        <v>37</v>
      </c>
      <c r="B8409" s="17">
        <v>2005</v>
      </c>
      <c r="C8409" s="80" t="s">
        <v>82</v>
      </c>
      <c r="D8409" s="17"/>
      <c r="E8409" s="35" t="s">
        <v>74</v>
      </c>
      <c r="F8409" s="35" t="s">
        <v>78</v>
      </c>
      <c r="G8409" s="51" t="s">
        <v>79</v>
      </c>
      <c r="H8409" s="10">
        <v>8450</v>
      </c>
      <c r="I8409" s="10">
        <v>7548</v>
      </c>
      <c r="J8409" s="53">
        <v>15998</v>
      </c>
      <c r="K8409" s="55">
        <v>6068</v>
      </c>
      <c r="L8409" s="57">
        <v>5100</v>
      </c>
      <c r="M8409" s="57">
        <v>50</v>
      </c>
      <c r="N8409" s="59">
        <v>11218</v>
      </c>
      <c r="O8409" s="61">
        <v>3489</v>
      </c>
      <c r="P8409" s="10">
        <v>2930</v>
      </c>
      <c r="Q8409" s="10">
        <v>19</v>
      </c>
      <c r="R8409" s="11">
        <v>6438</v>
      </c>
      <c r="S8409" s="24">
        <f>Table1[[#This Row],[Female Voters]]/Table1[[#This Row],[Female Population]]</f>
        <v>0.71810650887573968</v>
      </c>
      <c r="T8409" s="24">
        <f>Table1[[#This Row],[Male Voters]]/Table1[[#This Row],[Male Population]]</f>
        <v>0.67567567567567566</v>
      </c>
      <c r="U8409" s="24">
        <f>Table1[[#This Row],[Total Voters]]/Table1[[#This Row],[Total Population]]</f>
        <v>0.70121265158144763</v>
      </c>
      <c r="V8409" s="24">
        <f>Table1[[#This Row],[Female Ballots]]/Table1[[#This Row],[Female Population]]</f>
        <v>0.41289940828402366</v>
      </c>
      <c r="W8409" s="24">
        <f>Table1[[#This Row],[Male Ballots]]/Table1[[#This Row],[Male Population]]</f>
        <v>0.38818229994700582</v>
      </c>
      <c r="X8409" s="24">
        <f>Table1[[#This Row],[Total Ballots]]/Table1[[#This Row],[Total Population]]</f>
        <v>0.40242530316289538</v>
      </c>
      <c r="Y8409" s="24">
        <f>Table1[[#This Row],[Female Ballots]]/Table1[[#This Row],[Female Voters]]</f>
        <v>0.57498352010547138</v>
      </c>
      <c r="Z8409" s="24">
        <f>Table1[[#This Row],[Male Ballots]]/Table1[[#This Row],[Male Voters]]</f>
        <v>0.57450980392156858</v>
      </c>
      <c r="AA8409" s="64">
        <f>Table1[[#This Row],[Total Ballots]]/Table1[[#This Row],[Total Voters]]</f>
        <v>0.57389909074701373</v>
      </c>
    </row>
    <row r="8410" spans="1:27" x14ac:dyDescent="0.35">
      <c r="A8410" s="8" t="s">
        <v>37</v>
      </c>
      <c r="B8410" s="17">
        <v>2005</v>
      </c>
      <c r="C8410" s="80" t="s">
        <v>82</v>
      </c>
      <c r="D8410" s="17"/>
      <c r="E8410" s="35" t="s">
        <v>74</v>
      </c>
      <c r="F8410" s="35" t="s">
        <v>78</v>
      </c>
      <c r="G8410" s="51" t="s">
        <v>62</v>
      </c>
      <c r="H8410" s="10">
        <v>910</v>
      </c>
      <c r="I8410" s="10">
        <v>872</v>
      </c>
      <c r="J8410" s="53">
        <v>1782</v>
      </c>
      <c r="K8410" s="55">
        <v>444</v>
      </c>
      <c r="L8410" s="57">
        <v>349</v>
      </c>
      <c r="M8410" s="57">
        <v>7</v>
      </c>
      <c r="N8410" s="59">
        <v>800</v>
      </c>
      <c r="O8410" s="61">
        <v>94</v>
      </c>
      <c r="P8410" s="10">
        <v>74</v>
      </c>
      <c r="Q8410" s="10">
        <v>2</v>
      </c>
      <c r="R8410" s="11">
        <v>170</v>
      </c>
      <c r="S8410" s="24">
        <f>Table1[[#This Row],[Female Voters]]/Table1[[#This Row],[Female Population]]</f>
        <v>0.4879120879120879</v>
      </c>
      <c r="T8410" s="24">
        <f>Table1[[#This Row],[Male Voters]]/Table1[[#This Row],[Male Population]]</f>
        <v>0.40022935779816515</v>
      </c>
      <c r="U8410" s="24">
        <f>Table1[[#This Row],[Total Voters]]/Table1[[#This Row],[Total Population]]</f>
        <v>0.44893378226711561</v>
      </c>
      <c r="V8410" s="24">
        <f>Table1[[#This Row],[Female Ballots]]/Table1[[#This Row],[Female Population]]</f>
        <v>0.10329670329670329</v>
      </c>
      <c r="W8410" s="24">
        <f>Table1[[#This Row],[Male Ballots]]/Table1[[#This Row],[Male Population]]</f>
        <v>8.4862385321100922E-2</v>
      </c>
      <c r="X8410" s="24">
        <f>Table1[[#This Row],[Total Ballots]]/Table1[[#This Row],[Total Population]]</f>
        <v>9.5398428731762061E-2</v>
      </c>
      <c r="Y8410" s="24">
        <f>Table1[[#This Row],[Female Ballots]]/Table1[[#This Row],[Female Voters]]</f>
        <v>0.21171171171171171</v>
      </c>
      <c r="Z8410" s="24">
        <f>Table1[[#This Row],[Male Ballots]]/Table1[[#This Row],[Male Voters]]</f>
        <v>0.21203438395415472</v>
      </c>
      <c r="AA8410" s="64">
        <f>Table1[[#This Row],[Total Ballots]]/Table1[[#This Row],[Total Voters]]</f>
        <v>0.21249999999999999</v>
      </c>
    </row>
    <row r="8411" spans="1:27" x14ac:dyDescent="0.35">
      <c r="A8411" s="8" t="s">
        <v>37</v>
      </c>
      <c r="B8411" s="17">
        <v>2005</v>
      </c>
      <c r="C8411" s="80" t="s">
        <v>82</v>
      </c>
      <c r="D8411" s="17"/>
      <c r="E8411" s="35" t="s">
        <v>74</v>
      </c>
      <c r="F8411" s="35" t="s">
        <v>78</v>
      </c>
      <c r="G8411" s="51" t="s">
        <v>63</v>
      </c>
      <c r="H8411" s="10">
        <v>1181</v>
      </c>
      <c r="I8411" s="10">
        <v>1084</v>
      </c>
      <c r="J8411" s="53">
        <v>2265</v>
      </c>
      <c r="K8411" s="55">
        <v>687</v>
      </c>
      <c r="L8411" s="57">
        <v>534</v>
      </c>
      <c r="M8411" s="57">
        <v>12</v>
      </c>
      <c r="N8411" s="59">
        <v>1233</v>
      </c>
      <c r="O8411" s="61">
        <v>193</v>
      </c>
      <c r="P8411" s="10">
        <v>125</v>
      </c>
      <c r="Q8411" s="10">
        <v>1</v>
      </c>
      <c r="R8411" s="11">
        <v>319</v>
      </c>
      <c r="S8411" s="24">
        <f>Table1[[#This Row],[Female Voters]]/Table1[[#This Row],[Female Population]]</f>
        <v>0.58171041490262487</v>
      </c>
      <c r="T8411" s="24">
        <f>Table1[[#This Row],[Male Voters]]/Table1[[#This Row],[Male Population]]</f>
        <v>0.49261992619926198</v>
      </c>
      <c r="U8411" s="24">
        <f>Table1[[#This Row],[Total Voters]]/Table1[[#This Row],[Total Population]]</f>
        <v>0.54437086092715237</v>
      </c>
      <c r="V8411" s="24">
        <f>Table1[[#This Row],[Female Ballots]]/Table1[[#This Row],[Female Population]]</f>
        <v>0.1634208298052498</v>
      </c>
      <c r="W8411" s="24">
        <f>Table1[[#This Row],[Male Ballots]]/Table1[[#This Row],[Male Population]]</f>
        <v>0.11531365313653137</v>
      </c>
      <c r="X8411" s="24">
        <f>Table1[[#This Row],[Total Ballots]]/Table1[[#This Row],[Total Population]]</f>
        <v>0.14083885209713023</v>
      </c>
      <c r="Y8411" s="24">
        <f>Table1[[#This Row],[Female Ballots]]/Table1[[#This Row],[Female Voters]]</f>
        <v>0.28093158660844253</v>
      </c>
      <c r="Z8411" s="24">
        <f>Table1[[#This Row],[Male Ballots]]/Table1[[#This Row],[Male Voters]]</f>
        <v>0.23408239700374531</v>
      </c>
      <c r="AA8411" s="64">
        <f>Table1[[#This Row],[Total Ballots]]/Table1[[#This Row],[Total Voters]]</f>
        <v>0.25871857258718572</v>
      </c>
    </row>
    <row r="8412" spans="1:27" x14ac:dyDescent="0.35">
      <c r="A8412" s="8" t="s">
        <v>37</v>
      </c>
      <c r="B8412" s="17">
        <v>2005</v>
      </c>
      <c r="C8412" s="80" t="s">
        <v>82</v>
      </c>
      <c r="D8412" s="17"/>
      <c r="E8412" s="35" t="s">
        <v>74</v>
      </c>
      <c r="F8412" s="35" t="s">
        <v>78</v>
      </c>
      <c r="G8412" s="51" t="s">
        <v>64</v>
      </c>
      <c r="H8412" s="10">
        <v>1384</v>
      </c>
      <c r="I8412" s="10">
        <v>1293</v>
      </c>
      <c r="J8412" s="53">
        <v>2677</v>
      </c>
      <c r="K8412" s="55">
        <v>886</v>
      </c>
      <c r="L8412" s="57">
        <v>787</v>
      </c>
      <c r="M8412" s="57">
        <v>5</v>
      </c>
      <c r="N8412" s="59">
        <v>1678</v>
      </c>
      <c r="O8412" s="61">
        <v>363</v>
      </c>
      <c r="P8412" s="10">
        <v>323</v>
      </c>
      <c r="Q8412" s="10"/>
      <c r="R8412" s="11">
        <v>686</v>
      </c>
      <c r="S8412" s="24">
        <f>Table1[[#This Row],[Female Voters]]/Table1[[#This Row],[Female Population]]</f>
        <v>0.64017341040462428</v>
      </c>
      <c r="T8412" s="24">
        <f>Table1[[#This Row],[Male Voters]]/Table1[[#This Row],[Male Population]]</f>
        <v>0.60866202629543698</v>
      </c>
      <c r="U8412" s="24">
        <f>Table1[[#This Row],[Total Voters]]/Table1[[#This Row],[Total Population]]</f>
        <v>0.62682106836010465</v>
      </c>
      <c r="V8412" s="24">
        <f>Table1[[#This Row],[Female Ballots]]/Table1[[#This Row],[Female Population]]</f>
        <v>0.26228323699421963</v>
      </c>
      <c r="W8412" s="24">
        <f>Table1[[#This Row],[Male Ballots]]/Table1[[#This Row],[Male Population]]</f>
        <v>0.24980665119876258</v>
      </c>
      <c r="X8412" s="24">
        <f>Table1[[#This Row],[Total Ballots]]/Table1[[#This Row],[Total Population]]</f>
        <v>0.25625700410907731</v>
      </c>
      <c r="Y8412" s="24">
        <f>Table1[[#This Row],[Female Ballots]]/Table1[[#This Row],[Female Voters]]</f>
        <v>0.40970654627539504</v>
      </c>
      <c r="Z8412" s="24">
        <f>Table1[[#This Row],[Male Ballots]]/Table1[[#This Row],[Male Voters]]</f>
        <v>0.41041931385006353</v>
      </c>
      <c r="AA8412" s="64">
        <f>Table1[[#This Row],[Total Ballots]]/Table1[[#This Row],[Total Voters]]</f>
        <v>0.40882002383790228</v>
      </c>
    </row>
    <row r="8413" spans="1:27" x14ac:dyDescent="0.35">
      <c r="A8413" s="8" t="s">
        <v>37</v>
      </c>
      <c r="B8413" s="17">
        <v>2005</v>
      </c>
      <c r="C8413" s="80" t="s">
        <v>82</v>
      </c>
      <c r="D8413" s="17"/>
      <c r="E8413" s="35" t="s">
        <v>74</v>
      </c>
      <c r="F8413" s="35" t="s">
        <v>78</v>
      </c>
      <c r="G8413" s="51" t="s">
        <v>65</v>
      </c>
      <c r="H8413" s="10">
        <v>1593</v>
      </c>
      <c r="I8413" s="10">
        <v>1476</v>
      </c>
      <c r="J8413" s="53">
        <v>3069</v>
      </c>
      <c r="K8413" s="55">
        <v>1246</v>
      </c>
      <c r="L8413" s="57">
        <v>1063</v>
      </c>
      <c r="M8413" s="57">
        <v>8</v>
      </c>
      <c r="N8413" s="59">
        <v>2317</v>
      </c>
      <c r="O8413" s="61">
        <v>734</v>
      </c>
      <c r="P8413" s="10">
        <v>601</v>
      </c>
      <c r="Q8413" s="10">
        <v>6</v>
      </c>
      <c r="R8413" s="11">
        <v>1341</v>
      </c>
      <c r="S8413" s="24">
        <f>Table1[[#This Row],[Female Voters]]/Table1[[#This Row],[Female Population]]</f>
        <v>0.78217200251098551</v>
      </c>
      <c r="T8413" s="24">
        <f>Table1[[#This Row],[Male Voters]]/Table1[[#This Row],[Male Population]]</f>
        <v>0.72018970189701892</v>
      </c>
      <c r="U8413" s="24">
        <f>Table1[[#This Row],[Total Voters]]/Table1[[#This Row],[Total Population]]</f>
        <v>0.7549690452916259</v>
      </c>
      <c r="V8413" s="24">
        <f>Table1[[#This Row],[Female Ballots]]/Table1[[#This Row],[Female Population]]</f>
        <v>0.46076585059635905</v>
      </c>
      <c r="W8413" s="24">
        <f>Table1[[#This Row],[Male Ballots]]/Table1[[#This Row],[Male Population]]</f>
        <v>0.40718157181571818</v>
      </c>
      <c r="X8413" s="24">
        <f>Table1[[#This Row],[Total Ballots]]/Table1[[#This Row],[Total Population]]</f>
        <v>0.43695014662756598</v>
      </c>
      <c r="Y8413" s="24">
        <f>Table1[[#This Row],[Female Ballots]]/Table1[[#This Row],[Female Voters]]</f>
        <v>0.58908507223113959</v>
      </c>
      <c r="Z8413" s="24">
        <f>Table1[[#This Row],[Male Ballots]]/Table1[[#This Row],[Male Voters]]</f>
        <v>0.56538099717779866</v>
      </c>
      <c r="AA8413" s="64">
        <f>Table1[[#This Row],[Total Ballots]]/Table1[[#This Row],[Total Voters]]</f>
        <v>0.57876564523090201</v>
      </c>
    </row>
    <row r="8414" spans="1:27" x14ac:dyDescent="0.35">
      <c r="A8414" s="8" t="s">
        <v>37</v>
      </c>
      <c r="B8414" s="17">
        <v>2005</v>
      </c>
      <c r="C8414" s="80" t="s">
        <v>82</v>
      </c>
      <c r="D8414" s="17"/>
      <c r="E8414" s="35" t="s">
        <v>74</v>
      </c>
      <c r="F8414" s="35" t="s">
        <v>78</v>
      </c>
      <c r="G8414" s="51" t="s">
        <v>66</v>
      </c>
      <c r="H8414" s="10">
        <v>1339</v>
      </c>
      <c r="I8414" s="10">
        <v>1264</v>
      </c>
      <c r="J8414" s="53">
        <v>2603</v>
      </c>
      <c r="K8414" s="55">
        <v>1144</v>
      </c>
      <c r="L8414" s="57">
        <v>1009</v>
      </c>
      <c r="M8414" s="57">
        <v>7</v>
      </c>
      <c r="N8414" s="59">
        <v>2160</v>
      </c>
      <c r="O8414" s="61">
        <v>835</v>
      </c>
      <c r="P8414" s="10">
        <v>746</v>
      </c>
      <c r="Q8414" s="10">
        <v>4</v>
      </c>
      <c r="R8414" s="11">
        <v>1585</v>
      </c>
      <c r="S8414" s="24">
        <f>Table1[[#This Row],[Female Voters]]/Table1[[#This Row],[Female Population]]</f>
        <v>0.85436893203883491</v>
      </c>
      <c r="T8414" s="24">
        <f>Table1[[#This Row],[Male Voters]]/Table1[[#This Row],[Male Population]]</f>
        <v>0.79825949367088611</v>
      </c>
      <c r="U8414" s="24">
        <f>Table1[[#This Row],[Total Voters]]/Table1[[#This Row],[Total Population]]</f>
        <v>0.82981175566653864</v>
      </c>
      <c r="V8414" s="24">
        <f>Table1[[#This Row],[Female Ballots]]/Table1[[#This Row],[Female Population]]</f>
        <v>0.62359970126960418</v>
      </c>
      <c r="W8414" s="24">
        <f>Table1[[#This Row],[Male Ballots]]/Table1[[#This Row],[Male Population]]</f>
        <v>0.59018987341772156</v>
      </c>
      <c r="X8414" s="24">
        <f>Table1[[#This Row],[Total Ballots]]/Table1[[#This Row],[Total Population]]</f>
        <v>0.60891279293123324</v>
      </c>
      <c r="Y8414" s="24">
        <f>Table1[[#This Row],[Female Ballots]]/Table1[[#This Row],[Female Voters]]</f>
        <v>0.7298951048951049</v>
      </c>
      <c r="Z8414" s="24">
        <f>Table1[[#This Row],[Male Ballots]]/Table1[[#This Row],[Male Voters]]</f>
        <v>0.73934588701684834</v>
      </c>
      <c r="AA8414" s="64">
        <f>Table1[[#This Row],[Total Ballots]]/Table1[[#This Row],[Total Voters]]</f>
        <v>0.73379629629629628</v>
      </c>
    </row>
    <row r="8415" spans="1:27" x14ac:dyDescent="0.35">
      <c r="A8415" s="8" t="s">
        <v>37</v>
      </c>
      <c r="B8415" s="17">
        <v>2005</v>
      </c>
      <c r="C8415" s="80" t="s">
        <v>82</v>
      </c>
      <c r="D8415" s="17"/>
      <c r="E8415" s="35" t="s">
        <v>74</v>
      </c>
      <c r="F8415" s="35" t="s">
        <v>78</v>
      </c>
      <c r="G8415" s="51" t="s">
        <v>67</v>
      </c>
      <c r="H8415" s="10">
        <v>2043</v>
      </c>
      <c r="I8415" s="10">
        <v>1559</v>
      </c>
      <c r="J8415" s="53">
        <v>3602</v>
      </c>
      <c r="K8415" s="55">
        <v>1661</v>
      </c>
      <c r="L8415" s="57">
        <v>1358</v>
      </c>
      <c r="M8415" s="57">
        <v>11</v>
      </c>
      <c r="N8415" s="59">
        <v>3030</v>
      </c>
      <c r="O8415" s="61">
        <v>1270</v>
      </c>
      <c r="P8415" s="10">
        <v>1061</v>
      </c>
      <c r="Q8415" s="10">
        <v>6</v>
      </c>
      <c r="R8415" s="11">
        <v>2337</v>
      </c>
      <c r="S8415" s="24">
        <f>Table1[[#This Row],[Female Voters]]/Table1[[#This Row],[Female Population]]</f>
        <v>0.81302006852667641</v>
      </c>
      <c r="T8415" s="24">
        <f>Table1[[#This Row],[Male Voters]]/Table1[[#This Row],[Male Population]]</f>
        <v>0.87107119948685052</v>
      </c>
      <c r="U8415" s="24">
        <f>Table1[[#This Row],[Total Voters]]/Table1[[#This Row],[Total Population]]</f>
        <v>0.84119933370349809</v>
      </c>
      <c r="V8415" s="24">
        <f>Table1[[#This Row],[Female Ballots]]/Table1[[#This Row],[Female Population]]</f>
        <v>0.62163485070974056</v>
      </c>
      <c r="W8415" s="24">
        <f>Table1[[#This Row],[Male Ballots]]/Table1[[#This Row],[Male Population]]</f>
        <v>0.68056446440025653</v>
      </c>
      <c r="X8415" s="24">
        <f>Table1[[#This Row],[Total Ballots]]/Table1[[#This Row],[Total Population]]</f>
        <v>0.64880621876735145</v>
      </c>
      <c r="Y8415" s="24">
        <f>Table1[[#This Row],[Female Ballots]]/Table1[[#This Row],[Female Voters]]</f>
        <v>0.76459963877182424</v>
      </c>
      <c r="Z8415" s="24">
        <f>Table1[[#This Row],[Male Ballots]]/Table1[[#This Row],[Male Voters]]</f>
        <v>0.7812960235640648</v>
      </c>
      <c r="AA8415" s="64">
        <f>Table1[[#This Row],[Total Ballots]]/Table1[[#This Row],[Total Voters]]</f>
        <v>0.77128712871287131</v>
      </c>
    </row>
    <row r="8416" spans="1:27" x14ac:dyDescent="0.35">
      <c r="A8416" s="8" t="s">
        <v>48</v>
      </c>
      <c r="B8416" s="17">
        <v>2005</v>
      </c>
      <c r="C8416" s="80" t="s">
        <v>82</v>
      </c>
      <c r="D8416" s="17"/>
      <c r="E8416" s="35" t="s">
        <v>74</v>
      </c>
      <c r="F8416" s="35" t="s">
        <v>78</v>
      </c>
      <c r="G8416" s="51" t="s">
        <v>79</v>
      </c>
      <c r="H8416" s="10">
        <v>57893</v>
      </c>
      <c r="I8416" s="10">
        <v>56418</v>
      </c>
      <c r="J8416" s="53">
        <v>114311</v>
      </c>
      <c r="K8416" s="55">
        <v>40455</v>
      </c>
      <c r="L8416" s="57">
        <v>37126</v>
      </c>
      <c r="M8416" s="57">
        <v>105</v>
      </c>
      <c r="N8416" s="59">
        <v>77686</v>
      </c>
      <c r="O8416" s="61">
        <v>24222</v>
      </c>
      <c r="P8416" s="10">
        <v>22413</v>
      </c>
      <c r="Q8416" s="10">
        <v>44</v>
      </c>
      <c r="R8416" s="11">
        <v>46679</v>
      </c>
      <c r="S8416" s="24">
        <f>Table1[[#This Row],[Female Voters]]/Table1[[#This Row],[Female Population]]</f>
        <v>0.69878914549254656</v>
      </c>
      <c r="T8416" s="24">
        <f>Table1[[#This Row],[Male Voters]]/Table1[[#This Row],[Male Population]]</f>
        <v>0.65805239462582865</v>
      </c>
      <c r="U8416" s="24">
        <f>Table1[[#This Row],[Total Voters]]/Table1[[#This Row],[Total Population]]</f>
        <v>0.67960213802696157</v>
      </c>
      <c r="V8416" s="24">
        <f>Table1[[#This Row],[Female Ballots]]/Table1[[#This Row],[Female Population]]</f>
        <v>0.41839255177655332</v>
      </c>
      <c r="W8416" s="24">
        <f>Table1[[#This Row],[Male Ballots]]/Table1[[#This Row],[Male Population]]</f>
        <v>0.3972668297351909</v>
      </c>
      <c r="X8416" s="24">
        <f>Table1[[#This Row],[Total Ballots]]/Table1[[#This Row],[Total Population]]</f>
        <v>0.40835090236285221</v>
      </c>
      <c r="Y8416" s="24">
        <f>Table1[[#This Row],[Female Ballots]]/Table1[[#This Row],[Female Voters]]</f>
        <v>0.59873934000741569</v>
      </c>
      <c r="Z8416" s="24">
        <f>Table1[[#This Row],[Male Ballots]]/Table1[[#This Row],[Male Voters]]</f>
        <v>0.60370091041318752</v>
      </c>
      <c r="AA8416" s="64">
        <f>Table1[[#This Row],[Total Ballots]]/Table1[[#This Row],[Total Voters]]</f>
        <v>0.60086759519089672</v>
      </c>
    </row>
    <row r="8417" spans="1:27" x14ac:dyDescent="0.35">
      <c r="A8417" s="8" t="s">
        <v>48</v>
      </c>
      <c r="B8417" s="17">
        <v>2005</v>
      </c>
      <c r="C8417" s="80" t="s">
        <v>82</v>
      </c>
      <c r="D8417" s="17"/>
      <c r="E8417" s="35" t="s">
        <v>74</v>
      </c>
      <c r="F8417" s="35" t="s">
        <v>78</v>
      </c>
      <c r="G8417" s="51" t="s">
        <v>62</v>
      </c>
      <c r="H8417" s="10">
        <v>7282</v>
      </c>
      <c r="I8417" s="10">
        <v>7407</v>
      </c>
      <c r="J8417" s="53">
        <v>14689</v>
      </c>
      <c r="K8417" s="55">
        <v>3830</v>
      </c>
      <c r="L8417" s="57">
        <v>3488</v>
      </c>
      <c r="M8417" s="57">
        <v>22</v>
      </c>
      <c r="N8417" s="59">
        <v>7340</v>
      </c>
      <c r="O8417" s="61">
        <v>1247</v>
      </c>
      <c r="P8417" s="10">
        <v>1046</v>
      </c>
      <c r="Q8417" s="10">
        <v>10</v>
      </c>
      <c r="R8417" s="11">
        <v>2303</v>
      </c>
      <c r="S8417" s="24">
        <f>Table1[[#This Row],[Female Voters]]/Table1[[#This Row],[Female Population]]</f>
        <v>0.52595440812963468</v>
      </c>
      <c r="T8417" s="24">
        <f>Table1[[#This Row],[Male Voters]]/Table1[[#This Row],[Male Population]]</f>
        <v>0.47090589982449033</v>
      </c>
      <c r="U8417" s="24">
        <f>Table1[[#This Row],[Total Voters]]/Table1[[#This Row],[Total Population]]</f>
        <v>0.49969364830825785</v>
      </c>
      <c r="V8417" s="24">
        <f>Table1[[#This Row],[Female Ballots]]/Table1[[#This Row],[Female Population]]</f>
        <v>0.17124416369129361</v>
      </c>
      <c r="W8417" s="24">
        <f>Table1[[#This Row],[Male Ballots]]/Table1[[#This Row],[Male Population]]</f>
        <v>0.14121776697718375</v>
      </c>
      <c r="X8417" s="24">
        <f>Table1[[#This Row],[Total Ballots]]/Table1[[#This Row],[Total Population]]</f>
        <v>0.15678398801824495</v>
      </c>
      <c r="Y8417" s="24">
        <f>Table1[[#This Row],[Female Ballots]]/Table1[[#This Row],[Female Voters]]</f>
        <v>0.32558746736292427</v>
      </c>
      <c r="Z8417" s="24">
        <f>Table1[[#This Row],[Male Ballots]]/Table1[[#This Row],[Male Voters]]</f>
        <v>0.29988532110091742</v>
      </c>
      <c r="AA8417" s="64">
        <f>Table1[[#This Row],[Total Ballots]]/Table1[[#This Row],[Total Voters]]</f>
        <v>0.31376021798365122</v>
      </c>
    </row>
    <row r="8418" spans="1:27" x14ac:dyDescent="0.35">
      <c r="A8418" s="8" t="s">
        <v>48</v>
      </c>
      <c r="B8418" s="17">
        <v>2005</v>
      </c>
      <c r="C8418" s="80" t="s">
        <v>82</v>
      </c>
      <c r="D8418" s="17"/>
      <c r="E8418" s="35" t="s">
        <v>74</v>
      </c>
      <c r="F8418" s="35" t="s">
        <v>78</v>
      </c>
      <c r="G8418" s="51" t="s">
        <v>63</v>
      </c>
      <c r="H8418" s="10">
        <v>9739</v>
      </c>
      <c r="I8418" s="10">
        <v>9866</v>
      </c>
      <c r="J8418" s="53">
        <v>19605</v>
      </c>
      <c r="K8418" s="55">
        <v>5370</v>
      </c>
      <c r="L8418" s="57">
        <v>4712</v>
      </c>
      <c r="M8418" s="57">
        <v>23</v>
      </c>
      <c r="N8418" s="59">
        <v>10105</v>
      </c>
      <c r="O8418" s="61">
        <v>2032</v>
      </c>
      <c r="P8418" s="10">
        <v>1690</v>
      </c>
      <c r="Q8418" s="10">
        <v>7</v>
      </c>
      <c r="R8418" s="11">
        <v>3729</v>
      </c>
      <c r="S8418" s="24">
        <f>Table1[[#This Row],[Female Voters]]/Table1[[#This Row],[Female Population]]</f>
        <v>0.55139131327651714</v>
      </c>
      <c r="T8418" s="24">
        <f>Table1[[#This Row],[Male Voters]]/Table1[[#This Row],[Male Population]]</f>
        <v>0.4775998378268802</v>
      </c>
      <c r="U8418" s="24">
        <f>Table1[[#This Row],[Total Voters]]/Table1[[#This Row],[Total Population]]</f>
        <v>0.51542973731191022</v>
      </c>
      <c r="V8418" s="24">
        <f>Table1[[#This Row],[Female Ballots]]/Table1[[#This Row],[Female Population]]</f>
        <v>0.20864565150426123</v>
      </c>
      <c r="W8418" s="24">
        <f>Table1[[#This Row],[Male Ballots]]/Table1[[#This Row],[Male Population]]</f>
        <v>0.17129535779444557</v>
      </c>
      <c r="X8418" s="24">
        <f>Table1[[#This Row],[Total Ballots]]/Table1[[#This Row],[Total Population]]</f>
        <v>0.19020657995409335</v>
      </c>
      <c r="Y8418" s="24">
        <f>Table1[[#This Row],[Female Ballots]]/Table1[[#This Row],[Female Voters]]</f>
        <v>0.37839851024208565</v>
      </c>
      <c r="Z8418" s="24">
        <f>Table1[[#This Row],[Male Ballots]]/Table1[[#This Row],[Male Voters]]</f>
        <v>0.35865874363327677</v>
      </c>
      <c r="AA8418" s="64">
        <f>Table1[[#This Row],[Total Ballots]]/Table1[[#This Row],[Total Voters]]</f>
        <v>0.36902523503216228</v>
      </c>
    </row>
    <row r="8419" spans="1:27" x14ac:dyDescent="0.35">
      <c r="A8419" s="8" t="s">
        <v>48</v>
      </c>
      <c r="B8419" s="17">
        <v>2005</v>
      </c>
      <c r="C8419" s="80" t="s">
        <v>82</v>
      </c>
      <c r="D8419" s="17"/>
      <c r="E8419" s="35" t="s">
        <v>74</v>
      </c>
      <c r="F8419" s="35" t="s">
        <v>78</v>
      </c>
      <c r="G8419" s="51" t="s">
        <v>64</v>
      </c>
      <c r="H8419" s="10">
        <v>11268</v>
      </c>
      <c r="I8419" s="10">
        <v>11262</v>
      </c>
      <c r="J8419" s="53">
        <v>22530</v>
      </c>
      <c r="K8419" s="55">
        <v>7394</v>
      </c>
      <c r="L8419" s="57">
        <v>6609</v>
      </c>
      <c r="M8419" s="57">
        <v>21</v>
      </c>
      <c r="N8419" s="59">
        <v>14024</v>
      </c>
      <c r="O8419" s="61">
        <v>3694</v>
      </c>
      <c r="P8419" s="10">
        <v>3260</v>
      </c>
      <c r="Q8419" s="10">
        <v>6</v>
      </c>
      <c r="R8419" s="11">
        <v>6960</v>
      </c>
      <c r="S8419" s="24">
        <f>Table1[[#This Row],[Female Voters]]/Table1[[#This Row],[Female Population]]</f>
        <v>0.65619453319133836</v>
      </c>
      <c r="T8419" s="24">
        <f>Table1[[#This Row],[Male Voters]]/Table1[[#This Row],[Male Population]]</f>
        <v>0.58684070324986681</v>
      </c>
      <c r="U8419" s="24">
        <f>Table1[[#This Row],[Total Voters]]/Table1[[#This Row],[Total Population]]</f>
        <v>0.62245894363071463</v>
      </c>
      <c r="V8419" s="24">
        <f>Table1[[#This Row],[Female Ballots]]/Table1[[#This Row],[Female Population]]</f>
        <v>0.32783102591409302</v>
      </c>
      <c r="W8419" s="24">
        <f>Table1[[#This Row],[Male Ballots]]/Table1[[#This Row],[Male Population]]</f>
        <v>0.28946901083288934</v>
      </c>
      <c r="X8419" s="24">
        <f>Table1[[#This Row],[Total Ballots]]/Table1[[#This Row],[Total Population]]</f>
        <v>0.30892143808255657</v>
      </c>
      <c r="Y8419" s="24">
        <f>Table1[[#This Row],[Female Ballots]]/Table1[[#This Row],[Female Voters]]</f>
        <v>0.49959426562077358</v>
      </c>
      <c r="Z8419" s="24">
        <f>Table1[[#This Row],[Male Ballots]]/Table1[[#This Row],[Male Voters]]</f>
        <v>0.49326675745195947</v>
      </c>
      <c r="AA8419" s="64">
        <f>Table1[[#This Row],[Total Ballots]]/Table1[[#This Row],[Total Voters]]</f>
        <v>0.49629207073588133</v>
      </c>
    </row>
    <row r="8420" spans="1:27" x14ac:dyDescent="0.35">
      <c r="A8420" s="8" t="s">
        <v>48</v>
      </c>
      <c r="B8420" s="17">
        <v>2005</v>
      </c>
      <c r="C8420" s="80" t="s">
        <v>82</v>
      </c>
      <c r="D8420" s="17"/>
      <c r="E8420" s="35" t="s">
        <v>74</v>
      </c>
      <c r="F8420" s="35" t="s">
        <v>78</v>
      </c>
      <c r="G8420" s="51" t="s">
        <v>65</v>
      </c>
      <c r="H8420" s="10">
        <v>11822</v>
      </c>
      <c r="I8420" s="10">
        <v>11867</v>
      </c>
      <c r="J8420" s="53">
        <v>23689</v>
      </c>
      <c r="K8420" s="55">
        <v>9386</v>
      </c>
      <c r="L8420" s="57">
        <v>8921</v>
      </c>
      <c r="M8420" s="57">
        <v>16</v>
      </c>
      <c r="N8420" s="59">
        <v>18323</v>
      </c>
      <c r="O8420" s="61">
        <v>6097</v>
      </c>
      <c r="P8420" s="10">
        <v>5709</v>
      </c>
      <c r="Q8420" s="10">
        <v>6</v>
      </c>
      <c r="R8420" s="11">
        <v>11812</v>
      </c>
      <c r="S8420" s="24">
        <f>Table1[[#This Row],[Female Voters]]/Table1[[#This Row],[Female Population]]</f>
        <v>0.79394349517848084</v>
      </c>
      <c r="T8420" s="24">
        <f>Table1[[#This Row],[Male Voters]]/Table1[[#This Row],[Male Population]]</f>
        <v>0.75174854638914634</v>
      </c>
      <c r="U8420" s="24">
        <f>Table1[[#This Row],[Total Voters]]/Table1[[#This Row],[Total Population]]</f>
        <v>0.77348136265777367</v>
      </c>
      <c r="V8420" s="24">
        <f>Table1[[#This Row],[Female Ballots]]/Table1[[#This Row],[Female Population]]</f>
        <v>0.51573337844696332</v>
      </c>
      <c r="W8420" s="24">
        <f>Table1[[#This Row],[Male Ballots]]/Table1[[#This Row],[Male Population]]</f>
        <v>0.4810819920788742</v>
      </c>
      <c r="X8420" s="24">
        <f>Table1[[#This Row],[Total Ballots]]/Table1[[#This Row],[Total Population]]</f>
        <v>0.49862805521550085</v>
      </c>
      <c r="Y8420" s="24">
        <f>Table1[[#This Row],[Female Ballots]]/Table1[[#This Row],[Female Voters]]</f>
        <v>0.64958448753462605</v>
      </c>
      <c r="Z8420" s="24">
        <f>Table1[[#This Row],[Male Ballots]]/Table1[[#This Row],[Male Voters]]</f>
        <v>0.63995067817509244</v>
      </c>
      <c r="AA8420" s="64">
        <f>Table1[[#This Row],[Total Ballots]]/Table1[[#This Row],[Total Voters]]</f>
        <v>0.64465425967363421</v>
      </c>
    </row>
    <row r="8421" spans="1:27" x14ac:dyDescent="0.35">
      <c r="A8421" s="8" t="s">
        <v>48</v>
      </c>
      <c r="B8421" s="17">
        <v>2005</v>
      </c>
      <c r="C8421" s="80" t="s">
        <v>82</v>
      </c>
      <c r="D8421" s="17"/>
      <c r="E8421" s="35" t="s">
        <v>74</v>
      </c>
      <c r="F8421" s="35" t="s">
        <v>78</v>
      </c>
      <c r="G8421" s="51" t="s">
        <v>66</v>
      </c>
      <c r="H8421" s="10">
        <v>8306</v>
      </c>
      <c r="I8421" s="10">
        <v>8534</v>
      </c>
      <c r="J8421" s="53">
        <v>16840</v>
      </c>
      <c r="K8421" s="55">
        <v>6818</v>
      </c>
      <c r="L8421" s="57">
        <v>6972</v>
      </c>
      <c r="M8421" s="57">
        <v>12</v>
      </c>
      <c r="N8421" s="59">
        <v>13802</v>
      </c>
      <c r="O8421" s="61">
        <v>5127</v>
      </c>
      <c r="P8421" s="10">
        <v>5354</v>
      </c>
      <c r="Q8421" s="10">
        <v>9</v>
      </c>
      <c r="R8421" s="11">
        <v>10490</v>
      </c>
      <c r="S8421" s="24">
        <f>Table1[[#This Row],[Female Voters]]/Table1[[#This Row],[Female Population]]</f>
        <v>0.82085239585841563</v>
      </c>
      <c r="T8421" s="24">
        <f>Table1[[#This Row],[Male Voters]]/Table1[[#This Row],[Male Population]]</f>
        <v>0.81696742441996717</v>
      </c>
      <c r="U8421" s="24">
        <f>Table1[[#This Row],[Total Voters]]/Table1[[#This Row],[Total Population]]</f>
        <v>0.81959619952494067</v>
      </c>
      <c r="V8421" s="24">
        <f>Table1[[#This Row],[Female Ballots]]/Table1[[#This Row],[Female Population]]</f>
        <v>0.61726462797977366</v>
      </c>
      <c r="W8421" s="24">
        <f>Table1[[#This Row],[Male Ballots]]/Table1[[#This Row],[Male Population]]</f>
        <v>0.62737286149519567</v>
      </c>
      <c r="X8421" s="24">
        <f>Table1[[#This Row],[Total Ballots]]/Table1[[#This Row],[Total Population]]</f>
        <v>0.62292161520190026</v>
      </c>
      <c r="Y8421" s="24">
        <f>Table1[[#This Row],[Female Ballots]]/Table1[[#This Row],[Female Voters]]</f>
        <v>0.75198005280140801</v>
      </c>
      <c r="Z8421" s="24">
        <f>Table1[[#This Row],[Male Ballots]]/Table1[[#This Row],[Male Voters]]</f>
        <v>0.76792885829030411</v>
      </c>
      <c r="AA8421" s="64">
        <f>Table1[[#This Row],[Total Ballots]]/Table1[[#This Row],[Total Voters]]</f>
        <v>0.76003477756846838</v>
      </c>
    </row>
    <row r="8422" spans="1:27" x14ac:dyDescent="0.35">
      <c r="A8422" s="8" t="s">
        <v>48</v>
      </c>
      <c r="B8422" s="17">
        <v>2005</v>
      </c>
      <c r="C8422" s="80" t="s">
        <v>82</v>
      </c>
      <c r="D8422" s="17"/>
      <c r="E8422" s="35" t="s">
        <v>74</v>
      </c>
      <c r="F8422" s="35" t="s">
        <v>78</v>
      </c>
      <c r="G8422" s="51" t="s">
        <v>67</v>
      </c>
      <c r="H8422" s="10">
        <v>9476</v>
      </c>
      <c r="I8422" s="10">
        <v>7482</v>
      </c>
      <c r="J8422" s="53">
        <v>16958</v>
      </c>
      <c r="K8422" s="55">
        <v>7657</v>
      </c>
      <c r="L8422" s="57">
        <v>6424</v>
      </c>
      <c r="M8422" s="57">
        <v>11</v>
      </c>
      <c r="N8422" s="59">
        <v>14092</v>
      </c>
      <c r="O8422" s="61">
        <v>6025</v>
      </c>
      <c r="P8422" s="10">
        <v>5354</v>
      </c>
      <c r="Q8422" s="10">
        <v>6</v>
      </c>
      <c r="R8422" s="11">
        <v>11385</v>
      </c>
      <c r="S8422" s="24">
        <f>Table1[[#This Row],[Female Voters]]/Table1[[#This Row],[Female Population]]</f>
        <v>0.80804136766568169</v>
      </c>
      <c r="T8422" s="24">
        <f>Table1[[#This Row],[Male Voters]]/Table1[[#This Row],[Male Population]]</f>
        <v>0.85859395883453626</v>
      </c>
      <c r="U8422" s="24">
        <f>Table1[[#This Row],[Total Voters]]/Table1[[#This Row],[Total Population]]</f>
        <v>0.83099422101662934</v>
      </c>
      <c r="V8422" s="24">
        <f>Table1[[#This Row],[Female Ballots]]/Table1[[#This Row],[Female Population]]</f>
        <v>0.63581680033769528</v>
      </c>
      <c r="W8422" s="24">
        <f>Table1[[#This Row],[Male Ballots]]/Table1[[#This Row],[Male Population]]</f>
        <v>0.71558406843090083</v>
      </c>
      <c r="X8422" s="24">
        <f>Table1[[#This Row],[Total Ballots]]/Table1[[#This Row],[Total Population]]</f>
        <v>0.67136454770609744</v>
      </c>
      <c r="Y8422" s="24">
        <f>Table1[[#This Row],[Female Ballots]]/Table1[[#This Row],[Female Voters]]</f>
        <v>0.78686169518088023</v>
      </c>
      <c r="Z8422" s="24">
        <f>Table1[[#This Row],[Male Ballots]]/Table1[[#This Row],[Male Voters]]</f>
        <v>0.83343711083437111</v>
      </c>
      <c r="AA8422" s="64">
        <f>Table1[[#This Row],[Total Ballots]]/Table1[[#This Row],[Total Voters]]</f>
        <v>0.80790519443655973</v>
      </c>
    </row>
    <row r="8423" spans="1:27" x14ac:dyDescent="0.35">
      <c r="A8423" s="8" t="s">
        <v>44</v>
      </c>
      <c r="B8423" s="17">
        <v>2005</v>
      </c>
      <c r="C8423" s="80" t="s">
        <v>82</v>
      </c>
      <c r="D8423" s="17"/>
      <c r="E8423" s="35" t="s">
        <v>74</v>
      </c>
      <c r="F8423" s="35" t="s">
        <v>77</v>
      </c>
      <c r="G8423" s="51" t="s">
        <v>79</v>
      </c>
      <c r="H8423" s="10">
        <v>25704</v>
      </c>
      <c r="I8423" s="10">
        <v>25106</v>
      </c>
      <c r="J8423" s="53">
        <v>50810</v>
      </c>
      <c r="K8423" s="55">
        <v>18947</v>
      </c>
      <c r="L8423" s="57">
        <v>16975</v>
      </c>
      <c r="M8423" s="57">
        <v>646</v>
      </c>
      <c r="N8423" s="59">
        <v>36568</v>
      </c>
      <c r="O8423" s="61">
        <v>10562</v>
      </c>
      <c r="P8423" s="10">
        <v>9337</v>
      </c>
      <c r="Q8423" s="10">
        <v>220</v>
      </c>
      <c r="R8423" s="11">
        <v>20119</v>
      </c>
      <c r="S8423" s="24">
        <f>Table1[[#This Row],[Female Voters]]/Table1[[#This Row],[Female Population]]</f>
        <v>0.73712262682850915</v>
      </c>
      <c r="T8423" s="24">
        <f>Table1[[#This Row],[Male Voters]]/Table1[[#This Row],[Male Population]]</f>
        <v>0.676133195252131</v>
      </c>
      <c r="U8423" s="24">
        <f>Table1[[#This Row],[Total Voters]]/Table1[[#This Row],[Total Population]]</f>
        <v>0.71970084629010034</v>
      </c>
      <c r="V8423" s="24">
        <f>Table1[[#This Row],[Female Ballots]]/Table1[[#This Row],[Female Population]]</f>
        <v>0.41090880796763152</v>
      </c>
      <c r="W8423" s="24">
        <f>Table1[[#This Row],[Male Ballots]]/Table1[[#This Row],[Male Population]]</f>
        <v>0.37190313072572295</v>
      </c>
      <c r="X8423" s="24">
        <f>Table1[[#This Row],[Total Ballots]]/Table1[[#This Row],[Total Population]]</f>
        <v>0.39596536114938002</v>
      </c>
      <c r="Y8423" s="24">
        <f>Table1[[#This Row],[Female Ballots]]/Table1[[#This Row],[Female Voters]]</f>
        <v>0.55744972818915928</v>
      </c>
      <c r="Z8423" s="24">
        <f>Table1[[#This Row],[Male Ballots]]/Table1[[#This Row],[Male Voters]]</f>
        <v>0.55004418262150223</v>
      </c>
      <c r="AA8423" s="64">
        <f>Table1[[#This Row],[Total Ballots]]/Table1[[#This Row],[Total Voters]]</f>
        <v>0.55018048567053157</v>
      </c>
    </row>
    <row r="8424" spans="1:27" x14ac:dyDescent="0.35">
      <c r="A8424" s="8" t="s">
        <v>44</v>
      </c>
      <c r="B8424" s="17">
        <v>2005</v>
      </c>
      <c r="C8424" s="80" t="s">
        <v>82</v>
      </c>
      <c r="D8424" s="17"/>
      <c r="E8424" s="35" t="s">
        <v>74</v>
      </c>
      <c r="F8424" s="35" t="s">
        <v>77</v>
      </c>
      <c r="G8424" s="51" t="s">
        <v>62</v>
      </c>
      <c r="H8424" s="10">
        <v>2926</v>
      </c>
      <c r="I8424" s="10">
        <v>3199</v>
      </c>
      <c r="J8424" s="53">
        <v>6125</v>
      </c>
      <c r="K8424" s="55">
        <v>1680</v>
      </c>
      <c r="L8424" s="57">
        <v>1472</v>
      </c>
      <c r="M8424" s="57">
        <v>183</v>
      </c>
      <c r="N8424" s="59">
        <v>3335</v>
      </c>
      <c r="O8424" s="61">
        <v>343</v>
      </c>
      <c r="P8424" s="10">
        <v>264</v>
      </c>
      <c r="Q8424" s="10">
        <v>25</v>
      </c>
      <c r="R8424" s="11">
        <v>632</v>
      </c>
      <c r="S8424" s="24">
        <f>Table1[[#This Row],[Female Voters]]/Table1[[#This Row],[Female Population]]</f>
        <v>0.57416267942583732</v>
      </c>
      <c r="T8424" s="24">
        <f>Table1[[#This Row],[Male Voters]]/Table1[[#This Row],[Male Population]]</f>
        <v>0.46014379493591745</v>
      </c>
      <c r="U8424" s="24">
        <f>Table1[[#This Row],[Total Voters]]/Table1[[#This Row],[Total Population]]</f>
        <v>0.54448979591836733</v>
      </c>
      <c r="V8424" s="24">
        <f>Table1[[#This Row],[Female Ballots]]/Table1[[#This Row],[Female Population]]</f>
        <v>0.11722488038277512</v>
      </c>
      <c r="W8424" s="24">
        <f>Table1[[#This Row],[Male Ballots]]/Table1[[#This Row],[Male Population]]</f>
        <v>8.2525789309159117E-2</v>
      </c>
      <c r="X8424" s="24">
        <f>Table1[[#This Row],[Total Ballots]]/Table1[[#This Row],[Total Population]]</f>
        <v>0.10318367346938775</v>
      </c>
      <c r="Y8424" s="24">
        <f>Table1[[#This Row],[Female Ballots]]/Table1[[#This Row],[Female Voters]]</f>
        <v>0.20416666666666666</v>
      </c>
      <c r="Z8424" s="24">
        <f>Table1[[#This Row],[Male Ballots]]/Table1[[#This Row],[Male Voters]]</f>
        <v>0.17934782608695651</v>
      </c>
      <c r="AA8424" s="64">
        <f>Table1[[#This Row],[Total Ballots]]/Table1[[#This Row],[Total Voters]]</f>
        <v>0.18950524737631183</v>
      </c>
    </row>
    <row r="8425" spans="1:27" x14ac:dyDescent="0.35">
      <c r="A8425" s="8" t="s">
        <v>44</v>
      </c>
      <c r="B8425" s="17">
        <v>2005</v>
      </c>
      <c r="C8425" s="80" t="s">
        <v>82</v>
      </c>
      <c r="D8425" s="17"/>
      <c r="E8425" s="35" t="s">
        <v>74</v>
      </c>
      <c r="F8425" s="35" t="s">
        <v>77</v>
      </c>
      <c r="G8425" s="51" t="s">
        <v>63</v>
      </c>
      <c r="H8425" s="10">
        <v>3818</v>
      </c>
      <c r="I8425" s="10">
        <v>3983</v>
      </c>
      <c r="J8425" s="53">
        <v>7801</v>
      </c>
      <c r="K8425" s="55">
        <v>2266</v>
      </c>
      <c r="L8425" s="57">
        <v>2053</v>
      </c>
      <c r="M8425" s="57">
        <v>106</v>
      </c>
      <c r="N8425" s="59">
        <v>4425</v>
      </c>
      <c r="O8425" s="61">
        <v>601</v>
      </c>
      <c r="P8425" s="10">
        <v>473</v>
      </c>
      <c r="Q8425" s="10">
        <v>23</v>
      </c>
      <c r="R8425" s="11">
        <v>1097</v>
      </c>
      <c r="S8425" s="24">
        <f>Table1[[#This Row],[Female Voters]]/Table1[[#This Row],[Female Population]]</f>
        <v>0.59350445259298057</v>
      </c>
      <c r="T8425" s="24">
        <f>Table1[[#This Row],[Male Voters]]/Table1[[#This Row],[Male Population]]</f>
        <v>0.51544062264624657</v>
      </c>
      <c r="U8425" s="24">
        <f>Table1[[#This Row],[Total Voters]]/Table1[[#This Row],[Total Population]]</f>
        <v>0.56723496987565691</v>
      </c>
      <c r="V8425" s="24">
        <f>Table1[[#This Row],[Female Ballots]]/Table1[[#This Row],[Female Population]]</f>
        <v>0.1574122577265584</v>
      </c>
      <c r="W8425" s="24">
        <f>Table1[[#This Row],[Male Ballots]]/Table1[[#This Row],[Male Population]]</f>
        <v>0.11875470750690434</v>
      </c>
      <c r="X8425" s="24">
        <f>Table1[[#This Row],[Total Ballots]]/Table1[[#This Row],[Total Population]]</f>
        <v>0.14062299705166004</v>
      </c>
      <c r="Y8425" s="24">
        <f>Table1[[#This Row],[Female Ballots]]/Table1[[#This Row],[Female Voters]]</f>
        <v>0.26522506619594</v>
      </c>
      <c r="Z8425" s="24">
        <f>Table1[[#This Row],[Male Ballots]]/Table1[[#This Row],[Male Voters]]</f>
        <v>0.23039454456892353</v>
      </c>
      <c r="AA8425" s="64">
        <f>Table1[[#This Row],[Total Ballots]]/Table1[[#This Row],[Total Voters]]</f>
        <v>0.24790960451977401</v>
      </c>
    </row>
    <row r="8426" spans="1:27" x14ac:dyDescent="0.35">
      <c r="A8426" s="8" t="s">
        <v>44</v>
      </c>
      <c r="B8426" s="17">
        <v>2005</v>
      </c>
      <c r="C8426" s="80" t="s">
        <v>82</v>
      </c>
      <c r="D8426" s="17"/>
      <c r="E8426" s="35" t="s">
        <v>74</v>
      </c>
      <c r="F8426" s="35" t="s">
        <v>77</v>
      </c>
      <c r="G8426" s="51" t="s">
        <v>64</v>
      </c>
      <c r="H8426" s="10">
        <v>4634</v>
      </c>
      <c r="I8426" s="10">
        <v>4607</v>
      </c>
      <c r="J8426" s="53">
        <v>9241</v>
      </c>
      <c r="K8426" s="55">
        <v>2888</v>
      </c>
      <c r="L8426" s="57">
        <v>2617</v>
      </c>
      <c r="M8426" s="57">
        <v>87</v>
      </c>
      <c r="N8426" s="59">
        <v>5592</v>
      </c>
      <c r="O8426" s="61">
        <v>1194</v>
      </c>
      <c r="P8426" s="10">
        <v>1015</v>
      </c>
      <c r="Q8426" s="10">
        <v>31</v>
      </c>
      <c r="R8426" s="11">
        <v>2240</v>
      </c>
      <c r="S8426" s="24">
        <f>Table1[[#This Row],[Female Voters]]/Table1[[#This Row],[Female Population]]</f>
        <v>0.62321968062149335</v>
      </c>
      <c r="T8426" s="24">
        <f>Table1[[#This Row],[Male Voters]]/Table1[[#This Row],[Male Population]]</f>
        <v>0.56804862166268721</v>
      </c>
      <c r="U8426" s="24">
        <f>Table1[[#This Row],[Total Voters]]/Table1[[#This Row],[Total Population]]</f>
        <v>0.60512931500919809</v>
      </c>
      <c r="V8426" s="24">
        <f>Table1[[#This Row],[Female Ballots]]/Table1[[#This Row],[Female Population]]</f>
        <v>0.25766076823478634</v>
      </c>
      <c r="W8426" s="24">
        <f>Table1[[#This Row],[Male Ballots]]/Table1[[#This Row],[Male Population]]</f>
        <v>0.22031690905144347</v>
      </c>
      <c r="X8426" s="24">
        <f>Table1[[#This Row],[Total Ballots]]/Table1[[#This Row],[Total Population]]</f>
        <v>0.24239800887349855</v>
      </c>
      <c r="Y8426" s="24">
        <f>Table1[[#This Row],[Female Ballots]]/Table1[[#This Row],[Female Voters]]</f>
        <v>0.41343490304709141</v>
      </c>
      <c r="Z8426" s="24">
        <f>Table1[[#This Row],[Male Ballots]]/Table1[[#This Row],[Male Voters]]</f>
        <v>0.38784868169659914</v>
      </c>
      <c r="AA8426" s="64">
        <f>Table1[[#This Row],[Total Ballots]]/Table1[[#This Row],[Total Voters]]</f>
        <v>0.40057224606580832</v>
      </c>
    </row>
    <row r="8427" spans="1:27" x14ac:dyDescent="0.35">
      <c r="A8427" s="8" t="s">
        <v>44</v>
      </c>
      <c r="B8427" s="17">
        <v>2005</v>
      </c>
      <c r="C8427" s="80" t="s">
        <v>82</v>
      </c>
      <c r="D8427" s="17"/>
      <c r="E8427" s="35" t="s">
        <v>74</v>
      </c>
      <c r="F8427" s="35" t="s">
        <v>77</v>
      </c>
      <c r="G8427" s="51" t="s">
        <v>65</v>
      </c>
      <c r="H8427" s="10">
        <v>5106</v>
      </c>
      <c r="I8427" s="10">
        <v>5115</v>
      </c>
      <c r="J8427" s="53">
        <v>10221</v>
      </c>
      <c r="K8427" s="55">
        <v>4114</v>
      </c>
      <c r="L8427" s="57">
        <v>3747</v>
      </c>
      <c r="M8427" s="57">
        <v>104</v>
      </c>
      <c r="N8427" s="59">
        <v>7965</v>
      </c>
      <c r="O8427" s="61">
        <v>2358</v>
      </c>
      <c r="P8427" s="10">
        <v>2087</v>
      </c>
      <c r="Q8427" s="10">
        <v>41</v>
      </c>
      <c r="R8427" s="11">
        <v>4486</v>
      </c>
      <c r="S8427" s="24">
        <f>Table1[[#This Row],[Female Voters]]/Table1[[#This Row],[Female Population]]</f>
        <v>0.80571876224050132</v>
      </c>
      <c r="T8427" s="24">
        <f>Table1[[#This Row],[Male Voters]]/Table1[[#This Row],[Male Population]]</f>
        <v>0.73255131964809383</v>
      </c>
      <c r="U8427" s="24">
        <f>Table1[[#This Row],[Total Voters]]/Table1[[#This Row],[Total Population]]</f>
        <v>0.77927795714705017</v>
      </c>
      <c r="V8427" s="24">
        <f>Table1[[#This Row],[Female Ballots]]/Table1[[#This Row],[Female Population]]</f>
        <v>0.46180963572267919</v>
      </c>
      <c r="W8427" s="24">
        <f>Table1[[#This Row],[Male Ballots]]/Table1[[#This Row],[Male Population]]</f>
        <v>0.40801564027370479</v>
      </c>
      <c r="X8427" s="24">
        <f>Table1[[#This Row],[Total Ballots]]/Table1[[#This Row],[Total Population]]</f>
        <v>0.43890030329713337</v>
      </c>
      <c r="Y8427" s="24">
        <f>Table1[[#This Row],[Female Ballots]]/Table1[[#This Row],[Female Voters]]</f>
        <v>0.57316480311132723</v>
      </c>
      <c r="Z8427" s="24">
        <f>Table1[[#This Row],[Male Ballots]]/Table1[[#This Row],[Male Voters]]</f>
        <v>0.55697891646650655</v>
      </c>
      <c r="AA8427" s="64">
        <f>Table1[[#This Row],[Total Ballots]]/Table1[[#This Row],[Total Voters]]</f>
        <v>0.56321406151914621</v>
      </c>
    </row>
    <row r="8428" spans="1:27" x14ac:dyDescent="0.35">
      <c r="A8428" s="8" t="s">
        <v>44</v>
      </c>
      <c r="B8428" s="17">
        <v>2005</v>
      </c>
      <c r="C8428" s="80" t="s">
        <v>82</v>
      </c>
      <c r="D8428" s="17"/>
      <c r="E8428" s="35" t="s">
        <v>74</v>
      </c>
      <c r="F8428" s="35" t="s">
        <v>77</v>
      </c>
      <c r="G8428" s="51" t="s">
        <v>66</v>
      </c>
      <c r="H8428" s="10">
        <v>3800</v>
      </c>
      <c r="I8428" s="10">
        <v>3854</v>
      </c>
      <c r="J8428" s="53">
        <v>7654</v>
      </c>
      <c r="K8428" s="55">
        <v>3402</v>
      </c>
      <c r="L8428" s="57">
        <v>3212</v>
      </c>
      <c r="M8428" s="57">
        <v>86</v>
      </c>
      <c r="N8428" s="59">
        <v>6700</v>
      </c>
      <c r="O8428" s="61">
        <v>2504</v>
      </c>
      <c r="P8428" s="10">
        <v>2335</v>
      </c>
      <c r="Q8428" s="10">
        <v>50</v>
      </c>
      <c r="R8428" s="11">
        <v>4889</v>
      </c>
      <c r="S8428" s="24">
        <f>Table1[[#This Row],[Female Voters]]/Table1[[#This Row],[Female Population]]</f>
        <v>0.89526315789473687</v>
      </c>
      <c r="T8428" s="24">
        <f>Table1[[#This Row],[Male Voters]]/Table1[[#This Row],[Male Population]]</f>
        <v>0.83341982355993771</v>
      </c>
      <c r="U8428" s="24">
        <f>Table1[[#This Row],[Total Voters]]/Table1[[#This Row],[Total Population]]</f>
        <v>0.87535928926051743</v>
      </c>
      <c r="V8428" s="24">
        <f>Table1[[#This Row],[Female Ballots]]/Table1[[#This Row],[Female Population]]</f>
        <v>0.65894736842105261</v>
      </c>
      <c r="W8428" s="24">
        <f>Table1[[#This Row],[Male Ballots]]/Table1[[#This Row],[Male Population]]</f>
        <v>0.60586403736377792</v>
      </c>
      <c r="X8428" s="24">
        <f>Table1[[#This Row],[Total Ballots]]/Table1[[#This Row],[Total Population]]</f>
        <v>0.63875097987980145</v>
      </c>
      <c r="Y8428" s="24">
        <f>Table1[[#This Row],[Female Ballots]]/Table1[[#This Row],[Female Voters]]</f>
        <v>0.73603762492651381</v>
      </c>
      <c r="Z8428" s="24">
        <f>Table1[[#This Row],[Male Ballots]]/Table1[[#This Row],[Male Voters]]</f>
        <v>0.72696139476961397</v>
      </c>
      <c r="AA8428" s="64">
        <f>Table1[[#This Row],[Total Ballots]]/Table1[[#This Row],[Total Voters]]</f>
        <v>0.72970149253731342</v>
      </c>
    </row>
    <row r="8429" spans="1:27" x14ac:dyDescent="0.35">
      <c r="A8429" s="8" t="s">
        <v>44</v>
      </c>
      <c r="B8429" s="17">
        <v>2005</v>
      </c>
      <c r="C8429" s="80" t="s">
        <v>82</v>
      </c>
      <c r="D8429" s="17"/>
      <c r="E8429" s="35" t="s">
        <v>74</v>
      </c>
      <c r="F8429" s="35" t="s">
        <v>77</v>
      </c>
      <c r="G8429" s="51" t="s">
        <v>67</v>
      </c>
      <c r="H8429" s="10">
        <v>5420</v>
      </c>
      <c r="I8429" s="10">
        <v>4348</v>
      </c>
      <c r="J8429" s="53">
        <v>9768</v>
      </c>
      <c r="K8429" s="55">
        <v>4597</v>
      </c>
      <c r="L8429" s="57">
        <v>3874</v>
      </c>
      <c r="M8429" s="57">
        <v>80</v>
      </c>
      <c r="N8429" s="59">
        <v>8551</v>
      </c>
      <c r="O8429" s="61">
        <v>3562</v>
      </c>
      <c r="P8429" s="10">
        <v>3163</v>
      </c>
      <c r="Q8429" s="10">
        <v>50</v>
      </c>
      <c r="R8429" s="11">
        <v>6775</v>
      </c>
      <c r="S8429" s="24">
        <f>Table1[[#This Row],[Female Voters]]/Table1[[#This Row],[Female Population]]</f>
        <v>0.8481549815498155</v>
      </c>
      <c r="T8429" s="24">
        <f>Table1[[#This Row],[Male Voters]]/Table1[[#This Row],[Male Population]]</f>
        <v>0.89098436062557496</v>
      </c>
      <c r="U8429" s="24">
        <f>Table1[[#This Row],[Total Voters]]/Table1[[#This Row],[Total Population]]</f>
        <v>0.87540950040950039</v>
      </c>
      <c r="V8429" s="24">
        <f>Table1[[#This Row],[Female Ballots]]/Table1[[#This Row],[Female Population]]</f>
        <v>0.65719557195571954</v>
      </c>
      <c r="W8429" s="24">
        <f>Table1[[#This Row],[Male Ballots]]/Table1[[#This Row],[Male Population]]</f>
        <v>0.72746090156393739</v>
      </c>
      <c r="X8429" s="24">
        <f>Table1[[#This Row],[Total Ballots]]/Table1[[#This Row],[Total Population]]</f>
        <v>0.69359131859131862</v>
      </c>
      <c r="Y8429" s="24">
        <f>Table1[[#This Row],[Female Ballots]]/Table1[[#This Row],[Female Voters]]</f>
        <v>0.77485316510767888</v>
      </c>
      <c r="Z8429" s="24">
        <f>Table1[[#This Row],[Male Ballots]]/Table1[[#This Row],[Male Voters]]</f>
        <v>0.81646876613319563</v>
      </c>
      <c r="AA8429" s="64">
        <f>Table1[[#This Row],[Total Ballots]]/Table1[[#This Row],[Total Voters]]</f>
        <v>0.79230499356800377</v>
      </c>
    </row>
    <row r="8430" spans="1:27" x14ac:dyDescent="0.35">
      <c r="A8430" s="8" t="s">
        <v>33</v>
      </c>
      <c r="B8430" s="17">
        <v>2005</v>
      </c>
      <c r="C8430" s="80" t="s">
        <v>82</v>
      </c>
      <c r="D8430" s="17"/>
      <c r="E8430" s="35" t="s">
        <v>74</v>
      </c>
      <c r="F8430" s="35" t="s">
        <v>78</v>
      </c>
      <c r="G8430" s="51" t="s">
        <v>79</v>
      </c>
      <c r="H8430" s="10">
        <v>27478</v>
      </c>
      <c r="I8430" s="10">
        <v>26612</v>
      </c>
      <c r="J8430" s="53">
        <v>54090</v>
      </c>
      <c r="K8430" s="55">
        <v>22995</v>
      </c>
      <c r="L8430" s="57">
        <v>20133</v>
      </c>
      <c r="M8430" s="57">
        <v>6</v>
      </c>
      <c r="N8430" s="59">
        <v>43134</v>
      </c>
      <c r="O8430" s="61">
        <v>15664</v>
      </c>
      <c r="P8430" s="10">
        <v>13406</v>
      </c>
      <c r="Q8430" s="10">
        <v>2</v>
      </c>
      <c r="R8430" s="11">
        <v>29072</v>
      </c>
      <c r="S8430" s="24">
        <f>Table1[[#This Row],[Female Voters]]/Table1[[#This Row],[Female Population]]</f>
        <v>0.83685129922119517</v>
      </c>
      <c r="T8430" s="24">
        <f>Table1[[#This Row],[Male Voters]]/Table1[[#This Row],[Male Population]]</f>
        <v>0.7565384037276417</v>
      </c>
      <c r="U8430" s="24">
        <f>Table1[[#This Row],[Total Voters]]/Table1[[#This Row],[Total Population]]</f>
        <v>0.79744869661674989</v>
      </c>
      <c r="V8430" s="24">
        <f>Table1[[#This Row],[Female Ballots]]/Table1[[#This Row],[Female Population]]</f>
        <v>0.57005604483586869</v>
      </c>
      <c r="W8430" s="24">
        <f>Table1[[#This Row],[Male Ballots]]/Table1[[#This Row],[Male Population]]</f>
        <v>0.50375770329174807</v>
      </c>
      <c r="X8430" s="24">
        <f>Table1[[#This Row],[Total Ballots]]/Table1[[#This Row],[Total Population]]</f>
        <v>0.5374745794046959</v>
      </c>
      <c r="Y8430" s="24">
        <f>Table1[[#This Row],[Female Ballots]]/Table1[[#This Row],[Female Voters]]</f>
        <v>0.68119156338334419</v>
      </c>
      <c r="Z8430" s="24">
        <f>Table1[[#This Row],[Male Ballots]]/Table1[[#This Row],[Male Voters]]</f>
        <v>0.66587195152237622</v>
      </c>
      <c r="AA8430" s="64">
        <f>Table1[[#This Row],[Total Ballots]]/Table1[[#This Row],[Total Voters]]</f>
        <v>0.67399267399267404</v>
      </c>
    </row>
    <row r="8431" spans="1:27" x14ac:dyDescent="0.35">
      <c r="A8431" s="8" t="s">
        <v>33</v>
      </c>
      <c r="B8431" s="17">
        <v>2005</v>
      </c>
      <c r="C8431" s="80" t="s">
        <v>82</v>
      </c>
      <c r="D8431" s="17"/>
      <c r="E8431" s="35" t="s">
        <v>74</v>
      </c>
      <c r="F8431" s="35" t="s">
        <v>78</v>
      </c>
      <c r="G8431" s="51" t="s">
        <v>62</v>
      </c>
      <c r="H8431" s="10">
        <v>2260</v>
      </c>
      <c r="I8431" s="10">
        <v>2868</v>
      </c>
      <c r="J8431" s="53">
        <v>5128</v>
      </c>
      <c r="K8431" s="55">
        <v>1496</v>
      </c>
      <c r="L8431" s="57">
        <v>1439</v>
      </c>
      <c r="M8431" s="57"/>
      <c r="N8431" s="59">
        <v>2935</v>
      </c>
      <c r="O8431" s="61">
        <v>390</v>
      </c>
      <c r="P8431" s="10">
        <v>313</v>
      </c>
      <c r="Q8431" s="10"/>
      <c r="R8431" s="11">
        <v>703</v>
      </c>
      <c r="S8431" s="24">
        <f>Table1[[#This Row],[Female Voters]]/Table1[[#This Row],[Female Population]]</f>
        <v>0.66194690265486722</v>
      </c>
      <c r="T8431" s="24">
        <f>Table1[[#This Row],[Male Voters]]/Table1[[#This Row],[Male Population]]</f>
        <v>0.50174337517433754</v>
      </c>
      <c r="U8431" s="24">
        <f>Table1[[#This Row],[Total Voters]]/Table1[[#This Row],[Total Population]]</f>
        <v>0.57234789391575658</v>
      </c>
      <c r="V8431" s="24">
        <f>Table1[[#This Row],[Female Ballots]]/Table1[[#This Row],[Female Population]]</f>
        <v>0.17256637168141592</v>
      </c>
      <c r="W8431" s="24">
        <f>Table1[[#This Row],[Male Ballots]]/Table1[[#This Row],[Male Population]]</f>
        <v>0.10913528591352858</v>
      </c>
      <c r="X8431" s="24">
        <f>Table1[[#This Row],[Total Ballots]]/Table1[[#This Row],[Total Population]]</f>
        <v>0.13709048361934478</v>
      </c>
      <c r="Y8431" s="24">
        <f>Table1[[#This Row],[Female Ballots]]/Table1[[#This Row],[Female Voters]]</f>
        <v>0.26069518716577539</v>
      </c>
      <c r="Z8431" s="24">
        <f>Table1[[#This Row],[Male Ballots]]/Table1[[#This Row],[Male Voters]]</f>
        <v>0.21751216122307157</v>
      </c>
      <c r="AA8431" s="64">
        <f>Table1[[#This Row],[Total Ballots]]/Table1[[#This Row],[Total Voters]]</f>
        <v>0.23952299829642248</v>
      </c>
    </row>
    <row r="8432" spans="1:27" x14ac:dyDescent="0.35">
      <c r="A8432" s="8" t="s">
        <v>33</v>
      </c>
      <c r="B8432" s="17">
        <v>2005</v>
      </c>
      <c r="C8432" s="80" t="s">
        <v>82</v>
      </c>
      <c r="D8432" s="17"/>
      <c r="E8432" s="35" t="s">
        <v>74</v>
      </c>
      <c r="F8432" s="35" t="s">
        <v>78</v>
      </c>
      <c r="G8432" s="51" t="s">
        <v>63</v>
      </c>
      <c r="H8432" s="10">
        <v>2895</v>
      </c>
      <c r="I8432" s="10">
        <v>3323</v>
      </c>
      <c r="J8432" s="53">
        <v>6218</v>
      </c>
      <c r="K8432" s="55">
        <v>2030</v>
      </c>
      <c r="L8432" s="57">
        <v>1822</v>
      </c>
      <c r="M8432" s="57">
        <v>2</v>
      </c>
      <c r="N8432" s="59">
        <v>3854</v>
      </c>
      <c r="O8432" s="61">
        <v>726</v>
      </c>
      <c r="P8432" s="10">
        <v>557</v>
      </c>
      <c r="Q8432" s="10"/>
      <c r="R8432" s="11">
        <v>1283</v>
      </c>
      <c r="S8432" s="24">
        <f>Table1[[#This Row],[Female Voters]]/Table1[[#This Row],[Female Population]]</f>
        <v>0.70120898100172713</v>
      </c>
      <c r="T8432" s="24">
        <f>Table1[[#This Row],[Male Voters]]/Table1[[#This Row],[Male Population]]</f>
        <v>0.54829972916039726</v>
      </c>
      <c r="U8432" s="24">
        <f>Table1[[#This Row],[Total Voters]]/Table1[[#This Row],[Total Population]]</f>
        <v>0.61981344483756839</v>
      </c>
      <c r="V8432" s="24">
        <f>Table1[[#This Row],[Female Ballots]]/Table1[[#This Row],[Female Population]]</f>
        <v>0.25077720207253884</v>
      </c>
      <c r="W8432" s="24">
        <f>Table1[[#This Row],[Male Ballots]]/Table1[[#This Row],[Male Population]]</f>
        <v>0.16761962082455611</v>
      </c>
      <c r="X8432" s="24">
        <f>Table1[[#This Row],[Total Ballots]]/Table1[[#This Row],[Total Population]]</f>
        <v>0.20633644258604053</v>
      </c>
      <c r="Y8432" s="24">
        <f>Table1[[#This Row],[Female Ballots]]/Table1[[#This Row],[Female Voters]]</f>
        <v>0.35763546798029555</v>
      </c>
      <c r="Z8432" s="24">
        <f>Table1[[#This Row],[Male Ballots]]/Table1[[#This Row],[Male Voters]]</f>
        <v>0.30570801317233809</v>
      </c>
      <c r="AA8432" s="64">
        <f>Table1[[#This Row],[Total Ballots]]/Table1[[#This Row],[Total Voters]]</f>
        <v>0.33290088220031139</v>
      </c>
    </row>
    <row r="8433" spans="1:27" x14ac:dyDescent="0.35">
      <c r="A8433" s="8" t="s">
        <v>33</v>
      </c>
      <c r="B8433" s="17">
        <v>2005</v>
      </c>
      <c r="C8433" s="80" t="s">
        <v>82</v>
      </c>
      <c r="D8433" s="17"/>
      <c r="E8433" s="35" t="s">
        <v>74</v>
      </c>
      <c r="F8433" s="35" t="s">
        <v>78</v>
      </c>
      <c r="G8433" s="51" t="s">
        <v>64</v>
      </c>
      <c r="H8433" s="10">
        <v>3966</v>
      </c>
      <c r="I8433" s="10">
        <v>3964</v>
      </c>
      <c r="J8433" s="53">
        <v>7930</v>
      </c>
      <c r="K8433" s="55">
        <v>2794</v>
      </c>
      <c r="L8433" s="57">
        <v>2291</v>
      </c>
      <c r="M8433" s="57">
        <v>2</v>
      </c>
      <c r="N8433" s="59">
        <v>5087</v>
      </c>
      <c r="O8433" s="61">
        <v>1471</v>
      </c>
      <c r="P8433" s="10">
        <v>1112</v>
      </c>
      <c r="Q8433" s="10"/>
      <c r="R8433" s="11">
        <v>2583</v>
      </c>
      <c r="S8433" s="24">
        <f>Table1[[#This Row],[Female Voters]]/Table1[[#This Row],[Female Population]]</f>
        <v>0.70448814926878467</v>
      </c>
      <c r="T8433" s="24">
        <f>Table1[[#This Row],[Male Voters]]/Table1[[#This Row],[Male Population]]</f>
        <v>0.57795156407669024</v>
      </c>
      <c r="U8433" s="24">
        <f>Table1[[#This Row],[Total Voters]]/Table1[[#This Row],[Total Population]]</f>
        <v>0.64148802017654472</v>
      </c>
      <c r="V8433" s="24">
        <f>Table1[[#This Row],[Female Ballots]]/Table1[[#This Row],[Female Population]]</f>
        <v>0.3709026727181039</v>
      </c>
      <c r="W8433" s="24">
        <f>Table1[[#This Row],[Male Ballots]]/Table1[[#This Row],[Male Population]]</f>
        <v>0.28052472250252269</v>
      </c>
      <c r="X8433" s="24">
        <f>Table1[[#This Row],[Total Ballots]]/Table1[[#This Row],[Total Population]]</f>
        <v>0.32572509457755361</v>
      </c>
      <c r="Y8433" s="24">
        <f>Table1[[#This Row],[Female Ballots]]/Table1[[#This Row],[Female Voters]]</f>
        <v>0.52648532569792417</v>
      </c>
      <c r="Z8433" s="24">
        <f>Table1[[#This Row],[Male Ballots]]/Table1[[#This Row],[Male Voters]]</f>
        <v>0.48537756438236579</v>
      </c>
      <c r="AA8433" s="64">
        <f>Table1[[#This Row],[Total Ballots]]/Table1[[#This Row],[Total Voters]]</f>
        <v>0.5077648908983684</v>
      </c>
    </row>
    <row r="8434" spans="1:27" x14ac:dyDescent="0.35">
      <c r="A8434" s="8" t="s">
        <v>33</v>
      </c>
      <c r="B8434" s="17">
        <v>2005</v>
      </c>
      <c r="C8434" s="80" t="s">
        <v>82</v>
      </c>
      <c r="D8434" s="17"/>
      <c r="E8434" s="35" t="s">
        <v>74</v>
      </c>
      <c r="F8434" s="35" t="s">
        <v>78</v>
      </c>
      <c r="G8434" s="51" t="s">
        <v>65</v>
      </c>
      <c r="H8434" s="10">
        <v>5233</v>
      </c>
      <c r="I8434" s="10">
        <v>4950</v>
      </c>
      <c r="J8434" s="53">
        <v>10183</v>
      </c>
      <c r="K8434" s="55">
        <v>4611</v>
      </c>
      <c r="L8434" s="57">
        <v>3846</v>
      </c>
      <c r="M8434" s="57"/>
      <c r="N8434" s="59">
        <v>8457</v>
      </c>
      <c r="O8434" s="61">
        <v>3188</v>
      </c>
      <c r="P8434" s="10">
        <v>2559</v>
      </c>
      <c r="Q8434" s="10"/>
      <c r="R8434" s="11">
        <v>5747</v>
      </c>
      <c r="S8434" s="24">
        <f>Table1[[#This Row],[Female Voters]]/Table1[[#This Row],[Female Population]]</f>
        <v>0.881138926046245</v>
      </c>
      <c r="T8434" s="24">
        <f>Table1[[#This Row],[Male Voters]]/Table1[[#This Row],[Male Population]]</f>
        <v>0.77696969696969698</v>
      </c>
      <c r="U8434" s="24">
        <f>Table1[[#This Row],[Total Voters]]/Table1[[#This Row],[Total Population]]</f>
        <v>0.8305018167534125</v>
      </c>
      <c r="V8434" s="24">
        <f>Table1[[#This Row],[Female Ballots]]/Table1[[#This Row],[Female Population]]</f>
        <v>0.60921077775654497</v>
      </c>
      <c r="W8434" s="24">
        <f>Table1[[#This Row],[Male Ballots]]/Table1[[#This Row],[Male Population]]</f>
        <v>0.51696969696969697</v>
      </c>
      <c r="X8434" s="24">
        <f>Table1[[#This Row],[Total Ballots]]/Table1[[#This Row],[Total Population]]</f>
        <v>0.56437199253658055</v>
      </c>
      <c r="Y8434" s="24">
        <f>Table1[[#This Row],[Female Ballots]]/Table1[[#This Row],[Female Voters]]</f>
        <v>0.69139015397961401</v>
      </c>
      <c r="Z8434" s="24">
        <f>Table1[[#This Row],[Male Ballots]]/Table1[[#This Row],[Male Voters]]</f>
        <v>0.66536661466458658</v>
      </c>
      <c r="AA8434" s="64">
        <f>Table1[[#This Row],[Total Ballots]]/Table1[[#This Row],[Total Voters]]</f>
        <v>0.67955539789523467</v>
      </c>
    </row>
    <row r="8435" spans="1:27" x14ac:dyDescent="0.35">
      <c r="A8435" s="8" t="s">
        <v>33</v>
      </c>
      <c r="B8435" s="17">
        <v>2005</v>
      </c>
      <c r="C8435" s="80" t="s">
        <v>82</v>
      </c>
      <c r="D8435" s="17"/>
      <c r="E8435" s="35" t="s">
        <v>74</v>
      </c>
      <c r="F8435" s="35" t="s">
        <v>78</v>
      </c>
      <c r="G8435" s="51" t="s">
        <v>66</v>
      </c>
      <c r="H8435" s="10">
        <v>5105</v>
      </c>
      <c r="I8435" s="10">
        <v>4691</v>
      </c>
      <c r="J8435" s="53">
        <v>9796</v>
      </c>
      <c r="K8435" s="55">
        <v>4880</v>
      </c>
      <c r="L8435" s="57">
        <v>4288</v>
      </c>
      <c r="M8435" s="57">
        <v>1</v>
      </c>
      <c r="N8435" s="59">
        <v>9169</v>
      </c>
      <c r="O8435" s="61">
        <v>3956</v>
      </c>
      <c r="P8435" s="10">
        <v>3411</v>
      </c>
      <c r="Q8435" s="10">
        <v>1</v>
      </c>
      <c r="R8435" s="11">
        <v>7368</v>
      </c>
      <c r="S8435" s="24">
        <f>Table1[[#This Row],[Female Voters]]/Table1[[#This Row],[Female Population]]</f>
        <v>0.95592556317335942</v>
      </c>
      <c r="T8435" s="24">
        <f>Table1[[#This Row],[Male Voters]]/Table1[[#This Row],[Male Population]]</f>
        <v>0.91409081219356214</v>
      </c>
      <c r="U8435" s="24">
        <f>Table1[[#This Row],[Total Voters]]/Table1[[#This Row],[Total Population]]</f>
        <v>0.93599428338097179</v>
      </c>
      <c r="V8435" s="24">
        <f>Table1[[#This Row],[Female Ballots]]/Table1[[#This Row],[Female Population]]</f>
        <v>0.77492654260528893</v>
      </c>
      <c r="W8435" s="24">
        <f>Table1[[#This Row],[Male Ballots]]/Table1[[#This Row],[Male Population]]</f>
        <v>0.72713707098699643</v>
      </c>
      <c r="X8435" s="24">
        <f>Table1[[#This Row],[Total Ballots]]/Table1[[#This Row],[Total Population]]</f>
        <v>0.75214373213556551</v>
      </c>
      <c r="Y8435" s="24">
        <f>Table1[[#This Row],[Female Ballots]]/Table1[[#This Row],[Female Voters]]</f>
        <v>0.81065573770491806</v>
      </c>
      <c r="Z8435" s="24">
        <f>Table1[[#This Row],[Male Ballots]]/Table1[[#This Row],[Male Voters]]</f>
        <v>0.79547574626865669</v>
      </c>
      <c r="AA8435" s="64">
        <f>Table1[[#This Row],[Total Ballots]]/Table1[[#This Row],[Total Voters]]</f>
        <v>0.80357727124004796</v>
      </c>
    </row>
    <row r="8436" spans="1:27" x14ac:dyDescent="0.35">
      <c r="A8436" s="8" t="s">
        <v>33</v>
      </c>
      <c r="B8436" s="17">
        <v>2005</v>
      </c>
      <c r="C8436" s="80" t="s">
        <v>82</v>
      </c>
      <c r="D8436" s="17"/>
      <c r="E8436" s="35" t="s">
        <v>74</v>
      </c>
      <c r="F8436" s="35" t="s">
        <v>78</v>
      </c>
      <c r="G8436" s="51" t="s">
        <v>67</v>
      </c>
      <c r="H8436" s="10">
        <v>8019</v>
      </c>
      <c r="I8436" s="10">
        <v>6816</v>
      </c>
      <c r="J8436" s="53">
        <v>14835</v>
      </c>
      <c r="K8436" s="55">
        <v>7184</v>
      </c>
      <c r="L8436" s="57">
        <v>6447</v>
      </c>
      <c r="M8436" s="57">
        <v>1</v>
      </c>
      <c r="N8436" s="59">
        <v>13632</v>
      </c>
      <c r="O8436" s="61">
        <v>5933</v>
      </c>
      <c r="P8436" s="10">
        <v>5454</v>
      </c>
      <c r="Q8436" s="10">
        <v>1</v>
      </c>
      <c r="R8436" s="11">
        <v>11388</v>
      </c>
      <c r="S8436" s="24">
        <f>Table1[[#This Row],[Female Voters]]/Table1[[#This Row],[Female Population]]</f>
        <v>0.89587230327971068</v>
      </c>
      <c r="T8436" s="24">
        <f>Table1[[#This Row],[Male Voters]]/Table1[[#This Row],[Male Population]]</f>
        <v>0.945862676056338</v>
      </c>
      <c r="U8436" s="24">
        <f>Table1[[#This Row],[Total Voters]]/Table1[[#This Row],[Total Population]]</f>
        <v>0.91890798786653183</v>
      </c>
      <c r="V8436" s="24">
        <f>Table1[[#This Row],[Female Ballots]]/Table1[[#This Row],[Female Population]]</f>
        <v>0.73986781394188805</v>
      </c>
      <c r="W8436" s="24">
        <f>Table1[[#This Row],[Male Ballots]]/Table1[[#This Row],[Male Population]]</f>
        <v>0.80017605633802813</v>
      </c>
      <c r="X8436" s="24">
        <f>Table1[[#This Row],[Total Ballots]]/Table1[[#This Row],[Total Population]]</f>
        <v>0.76764408493427705</v>
      </c>
      <c r="Y8436" s="24">
        <f>Table1[[#This Row],[Female Ballots]]/Table1[[#This Row],[Female Voters]]</f>
        <v>0.82586302895322938</v>
      </c>
      <c r="Z8436" s="24">
        <f>Table1[[#This Row],[Male Ballots]]/Table1[[#This Row],[Male Voters]]</f>
        <v>0.84597487203350397</v>
      </c>
      <c r="AA8436" s="64">
        <f>Table1[[#This Row],[Total Ballots]]/Table1[[#This Row],[Total Voters]]</f>
        <v>0.835387323943662</v>
      </c>
    </row>
    <row r="8437" spans="1:27" x14ac:dyDescent="0.35">
      <c r="A8437" s="8" t="s">
        <v>51</v>
      </c>
      <c r="B8437" s="17">
        <v>2005</v>
      </c>
      <c r="C8437" s="80" t="s">
        <v>82</v>
      </c>
      <c r="D8437" s="17" t="s">
        <v>69</v>
      </c>
      <c r="E8437" s="35" t="s">
        <v>74</v>
      </c>
      <c r="F8437" s="35" t="s">
        <v>78</v>
      </c>
      <c r="G8437" s="51" t="s">
        <v>79</v>
      </c>
      <c r="H8437" s="10">
        <v>146440</v>
      </c>
      <c r="I8437" s="10">
        <v>140136</v>
      </c>
      <c r="J8437" s="53">
        <v>286576</v>
      </c>
      <c r="K8437" s="55">
        <v>101818</v>
      </c>
      <c r="L8437" s="57">
        <v>90399</v>
      </c>
      <c r="M8437" s="57">
        <v>24</v>
      </c>
      <c r="N8437" s="59">
        <v>192241</v>
      </c>
      <c r="O8437" s="61">
        <v>53138</v>
      </c>
      <c r="P8437" s="10">
        <v>47434</v>
      </c>
      <c r="Q8437" s="10">
        <v>6</v>
      </c>
      <c r="R8437" s="11">
        <v>100578</v>
      </c>
      <c r="S8437" s="24">
        <f>Table1[[#This Row],[Female Voters]]/Table1[[#This Row],[Female Population]]</f>
        <v>0.69528817263042886</v>
      </c>
      <c r="T8437" s="24">
        <f>Table1[[#This Row],[Male Voters]]/Table1[[#This Row],[Male Population]]</f>
        <v>0.64508049323514305</v>
      </c>
      <c r="U8437" s="24">
        <f>Table1[[#This Row],[Total Voters]]/Table1[[#This Row],[Total Population]]</f>
        <v>0.67082030595723297</v>
      </c>
      <c r="V8437" s="24">
        <f>Table1[[#This Row],[Female Ballots]]/Table1[[#This Row],[Female Population]]</f>
        <v>0.3628653373395247</v>
      </c>
      <c r="W8437" s="24">
        <f>Table1[[#This Row],[Male Ballots]]/Table1[[#This Row],[Male Population]]</f>
        <v>0.3384854712564937</v>
      </c>
      <c r="X8437" s="24">
        <f>Table1[[#This Row],[Total Ballots]]/Table1[[#This Row],[Total Population]]</f>
        <v>0.35096449109485789</v>
      </c>
      <c r="Y8437" s="24">
        <f>Table1[[#This Row],[Female Ballots]]/Table1[[#This Row],[Female Voters]]</f>
        <v>0.52189200337857744</v>
      </c>
      <c r="Z8437" s="24">
        <f>Table1[[#This Row],[Male Ballots]]/Table1[[#This Row],[Male Voters]]</f>
        <v>0.52471819378532947</v>
      </c>
      <c r="AA8437" s="64">
        <f>Table1[[#This Row],[Total Ballots]]/Table1[[#This Row],[Total Voters]]</f>
        <v>0.52318704126591098</v>
      </c>
    </row>
    <row r="8438" spans="1:27" x14ac:dyDescent="0.35">
      <c r="A8438" s="8" t="s">
        <v>51</v>
      </c>
      <c r="B8438" s="17">
        <v>2005</v>
      </c>
      <c r="C8438" s="80" t="s">
        <v>82</v>
      </c>
      <c r="D8438" s="17" t="s">
        <v>69</v>
      </c>
      <c r="E8438" s="35" t="s">
        <v>74</v>
      </c>
      <c r="F8438" s="35" t="s">
        <v>78</v>
      </c>
      <c r="G8438" s="51" t="s">
        <v>62</v>
      </c>
      <c r="H8438" s="10">
        <v>17319</v>
      </c>
      <c r="I8438" s="10">
        <v>17325</v>
      </c>
      <c r="J8438" s="53">
        <v>34644</v>
      </c>
      <c r="K8438" s="55">
        <v>8514</v>
      </c>
      <c r="L8438" s="57">
        <v>7509</v>
      </c>
      <c r="M8438" s="57">
        <v>5</v>
      </c>
      <c r="N8438" s="59">
        <v>16028</v>
      </c>
      <c r="O8438" s="61">
        <v>2064</v>
      </c>
      <c r="P8438" s="10">
        <v>1617</v>
      </c>
      <c r="Q8438" s="10"/>
      <c r="R8438" s="11">
        <v>3681</v>
      </c>
      <c r="S8438" s="24">
        <f>Table1[[#This Row],[Female Voters]]/Table1[[#This Row],[Female Population]]</f>
        <v>0.4915988221028928</v>
      </c>
      <c r="T8438" s="24">
        <f>Table1[[#This Row],[Male Voters]]/Table1[[#This Row],[Male Population]]</f>
        <v>0.43341991341991343</v>
      </c>
      <c r="U8438" s="24">
        <f>Table1[[#This Row],[Total Voters]]/Table1[[#This Row],[Total Population]]</f>
        <v>0.46264865488973561</v>
      </c>
      <c r="V8438" s="24">
        <f>Table1[[#This Row],[Female Ballots]]/Table1[[#This Row],[Female Population]]</f>
        <v>0.1191754720249437</v>
      </c>
      <c r="W8438" s="24">
        <f>Table1[[#This Row],[Male Ballots]]/Table1[[#This Row],[Male Population]]</f>
        <v>9.3333333333333338E-2</v>
      </c>
      <c r="X8438" s="24">
        <f>Table1[[#This Row],[Total Ballots]]/Table1[[#This Row],[Total Population]]</f>
        <v>0.10625216487703498</v>
      </c>
      <c r="Y8438" s="24">
        <f>Table1[[#This Row],[Female Ballots]]/Table1[[#This Row],[Female Voters]]</f>
        <v>0.24242424242424243</v>
      </c>
      <c r="Z8438" s="24">
        <f>Table1[[#This Row],[Male Ballots]]/Table1[[#This Row],[Male Voters]]</f>
        <v>0.21534159009188975</v>
      </c>
      <c r="AA8438" s="64">
        <f>Table1[[#This Row],[Total Ballots]]/Table1[[#This Row],[Total Voters]]</f>
        <v>0.22966059396056901</v>
      </c>
    </row>
    <row r="8439" spans="1:27" x14ac:dyDescent="0.35">
      <c r="A8439" s="8" t="s">
        <v>51</v>
      </c>
      <c r="B8439" s="17">
        <v>2005</v>
      </c>
      <c r="C8439" s="80" t="s">
        <v>82</v>
      </c>
      <c r="D8439" s="17" t="s">
        <v>69</v>
      </c>
      <c r="E8439" s="35" t="s">
        <v>74</v>
      </c>
      <c r="F8439" s="35" t="s">
        <v>78</v>
      </c>
      <c r="G8439" s="51" t="s">
        <v>63</v>
      </c>
      <c r="H8439" s="10">
        <v>25601</v>
      </c>
      <c r="I8439" s="10">
        <v>25224</v>
      </c>
      <c r="J8439" s="53">
        <v>50825</v>
      </c>
      <c r="K8439" s="55">
        <v>15259</v>
      </c>
      <c r="L8439" s="57">
        <v>12792</v>
      </c>
      <c r="M8439" s="57">
        <v>7</v>
      </c>
      <c r="N8439" s="59">
        <v>28058</v>
      </c>
      <c r="O8439" s="61">
        <v>4468</v>
      </c>
      <c r="P8439" s="10">
        <v>3635</v>
      </c>
      <c r="Q8439" s="10">
        <v>2</v>
      </c>
      <c r="R8439" s="11">
        <v>8105</v>
      </c>
      <c r="S8439" s="24">
        <f>Table1[[#This Row],[Female Voters]]/Table1[[#This Row],[Female Population]]</f>
        <v>0.59603140502324126</v>
      </c>
      <c r="T8439" s="24">
        <f>Table1[[#This Row],[Male Voters]]/Table1[[#This Row],[Male Population]]</f>
        <v>0.50713606089438634</v>
      </c>
      <c r="U8439" s="24">
        <f>Table1[[#This Row],[Total Voters]]/Table1[[#This Row],[Total Population]]</f>
        <v>0.55205115592720122</v>
      </c>
      <c r="V8439" s="24">
        <f>Table1[[#This Row],[Female Ballots]]/Table1[[#This Row],[Female Population]]</f>
        <v>0.17452443263935002</v>
      </c>
      <c r="W8439" s="24">
        <f>Table1[[#This Row],[Male Ballots]]/Table1[[#This Row],[Male Population]]</f>
        <v>0.14410878528385665</v>
      </c>
      <c r="X8439" s="24">
        <f>Table1[[#This Row],[Total Ballots]]/Table1[[#This Row],[Total Population]]</f>
        <v>0.15946876537137236</v>
      </c>
      <c r="Y8439" s="24">
        <f>Table1[[#This Row],[Female Ballots]]/Table1[[#This Row],[Female Voters]]</f>
        <v>0.29281080018349825</v>
      </c>
      <c r="Z8439" s="24">
        <f>Table1[[#This Row],[Male Ballots]]/Table1[[#This Row],[Male Voters]]</f>
        <v>0.28416197623514694</v>
      </c>
      <c r="AA8439" s="64">
        <f>Table1[[#This Row],[Total Ballots]]/Table1[[#This Row],[Total Voters]]</f>
        <v>0.28886592059305721</v>
      </c>
    </row>
    <row r="8440" spans="1:27" x14ac:dyDescent="0.35">
      <c r="A8440" s="8" t="s">
        <v>51</v>
      </c>
      <c r="B8440" s="17">
        <v>2005</v>
      </c>
      <c r="C8440" s="80" t="s">
        <v>82</v>
      </c>
      <c r="D8440" s="17" t="s">
        <v>69</v>
      </c>
      <c r="E8440" s="35" t="s">
        <v>74</v>
      </c>
      <c r="F8440" s="35" t="s">
        <v>78</v>
      </c>
      <c r="G8440" s="51" t="s">
        <v>64</v>
      </c>
      <c r="H8440" s="10">
        <v>30104</v>
      </c>
      <c r="I8440" s="10">
        <v>30402</v>
      </c>
      <c r="J8440" s="53">
        <v>60506</v>
      </c>
      <c r="K8440" s="55">
        <v>20164</v>
      </c>
      <c r="L8440" s="57">
        <v>18114</v>
      </c>
      <c r="M8440" s="57">
        <v>1</v>
      </c>
      <c r="N8440" s="59">
        <v>38279</v>
      </c>
      <c r="O8440" s="61">
        <v>8319</v>
      </c>
      <c r="P8440" s="10">
        <v>7354</v>
      </c>
      <c r="Q8440" s="10"/>
      <c r="R8440" s="11">
        <v>15673</v>
      </c>
      <c r="S8440" s="24">
        <f>Table1[[#This Row],[Female Voters]]/Table1[[#This Row],[Female Population]]</f>
        <v>0.66981132075471694</v>
      </c>
      <c r="T8440" s="24">
        <f>Table1[[#This Row],[Male Voters]]/Table1[[#This Row],[Male Population]]</f>
        <v>0.59581606473258342</v>
      </c>
      <c r="U8440" s="24">
        <f>Table1[[#This Row],[Total Voters]]/Table1[[#This Row],[Total Population]]</f>
        <v>0.63264800185105607</v>
      </c>
      <c r="V8440" s="24">
        <f>Table1[[#This Row],[Female Ballots]]/Table1[[#This Row],[Female Population]]</f>
        <v>0.27634201435025246</v>
      </c>
      <c r="W8440" s="24">
        <f>Table1[[#This Row],[Male Ballots]]/Table1[[#This Row],[Male Population]]</f>
        <v>0.24189198079073745</v>
      </c>
      <c r="X8440" s="24">
        <f>Table1[[#This Row],[Total Ballots]]/Table1[[#This Row],[Total Population]]</f>
        <v>0.25903216209962648</v>
      </c>
      <c r="Y8440" s="24">
        <f>Table1[[#This Row],[Female Ballots]]/Table1[[#This Row],[Female Voters]]</f>
        <v>0.41256695100178536</v>
      </c>
      <c r="Z8440" s="24">
        <f>Table1[[#This Row],[Male Ballots]]/Table1[[#This Row],[Male Voters]]</f>
        <v>0.40598432151926689</v>
      </c>
      <c r="AA8440" s="64">
        <f>Table1[[#This Row],[Total Ballots]]/Table1[[#This Row],[Total Voters]]</f>
        <v>0.40944120797304007</v>
      </c>
    </row>
    <row r="8441" spans="1:27" x14ac:dyDescent="0.35">
      <c r="A8441" s="8" t="s">
        <v>51</v>
      </c>
      <c r="B8441" s="17">
        <v>2005</v>
      </c>
      <c r="C8441" s="80" t="s">
        <v>82</v>
      </c>
      <c r="D8441" s="17" t="s">
        <v>69</v>
      </c>
      <c r="E8441" s="35" t="s">
        <v>74</v>
      </c>
      <c r="F8441" s="35" t="s">
        <v>78</v>
      </c>
      <c r="G8441" s="51" t="s">
        <v>65</v>
      </c>
      <c r="H8441" s="10">
        <v>29924</v>
      </c>
      <c r="I8441" s="10">
        <v>29333</v>
      </c>
      <c r="J8441" s="53">
        <v>59257</v>
      </c>
      <c r="K8441" s="55">
        <v>22552</v>
      </c>
      <c r="L8441" s="57">
        <v>20622</v>
      </c>
      <c r="M8441" s="57">
        <v>3</v>
      </c>
      <c r="N8441" s="59">
        <v>43177</v>
      </c>
      <c r="O8441" s="61">
        <v>12399</v>
      </c>
      <c r="P8441" s="10">
        <v>11344</v>
      </c>
      <c r="Q8441" s="10"/>
      <c r="R8441" s="11">
        <v>23743</v>
      </c>
      <c r="S8441" s="24">
        <f>Table1[[#This Row],[Female Voters]]/Table1[[#This Row],[Female Population]]</f>
        <v>0.75364256115492578</v>
      </c>
      <c r="T8441" s="24">
        <f>Table1[[#This Row],[Male Voters]]/Table1[[#This Row],[Male Population]]</f>
        <v>0.70303071625813929</v>
      </c>
      <c r="U8441" s="24">
        <f>Table1[[#This Row],[Total Voters]]/Table1[[#This Row],[Total Population]]</f>
        <v>0.72863965438682354</v>
      </c>
      <c r="V8441" s="24">
        <f>Table1[[#This Row],[Female Ballots]]/Table1[[#This Row],[Female Population]]</f>
        <v>0.4143496858708729</v>
      </c>
      <c r="W8441" s="24">
        <f>Table1[[#This Row],[Male Ballots]]/Table1[[#This Row],[Male Population]]</f>
        <v>0.3867316674053114</v>
      </c>
      <c r="X8441" s="24">
        <f>Table1[[#This Row],[Total Ballots]]/Table1[[#This Row],[Total Population]]</f>
        <v>0.40067840086403295</v>
      </c>
      <c r="Y8441" s="24">
        <f>Table1[[#This Row],[Female Ballots]]/Table1[[#This Row],[Female Voters]]</f>
        <v>0.54979602695991492</v>
      </c>
      <c r="Z8441" s="24">
        <f>Table1[[#This Row],[Male Ballots]]/Table1[[#This Row],[Male Voters]]</f>
        <v>0.55009213461351958</v>
      </c>
      <c r="AA8441" s="64">
        <f>Table1[[#This Row],[Total Ballots]]/Table1[[#This Row],[Total Voters]]</f>
        <v>0.54989925191652966</v>
      </c>
    </row>
    <row r="8442" spans="1:27" x14ac:dyDescent="0.35">
      <c r="A8442" s="8" t="s">
        <v>51</v>
      </c>
      <c r="B8442" s="17">
        <v>2005</v>
      </c>
      <c r="C8442" s="80" t="s">
        <v>82</v>
      </c>
      <c r="D8442" s="17" t="s">
        <v>69</v>
      </c>
      <c r="E8442" s="35" t="s">
        <v>74</v>
      </c>
      <c r="F8442" s="35" t="s">
        <v>78</v>
      </c>
      <c r="G8442" s="51" t="s">
        <v>66</v>
      </c>
      <c r="H8442" s="10">
        <v>21036</v>
      </c>
      <c r="I8442" s="10">
        <v>20344</v>
      </c>
      <c r="J8442" s="53">
        <v>41380</v>
      </c>
      <c r="K8442" s="55">
        <v>17903</v>
      </c>
      <c r="L8442" s="57">
        <v>16888</v>
      </c>
      <c r="M8442" s="57">
        <v>5</v>
      </c>
      <c r="N8442" s="59">
        <v>34796</v>
      </c>
      <c r="O8442" s="61">
        <v>12304</v>
      </c>
      <c r="P8442" s="10">
        <v>11706</v>
      </c>
      <c r="Q8442" s="10">
        <v>2</v>
      </c>
      <c r="R8442" s="11">
        <v>24012</v>
      </c>
      <c r="S8442" s="24">
        <f>Table1[[#This Row],[Female Voters]]/Table1[[#This Row],[Female Population]]</f>
        <v>0.85106484122456738</v>
      </c>
      <c r="T8442" s="24">
        <f>Table1[[#This Row],[Male Voters]]/Table1[[#This Row],[Male Population]]</f>
        <v>0.83012190326386159</v>
      </c>
      <c r="U8442" s="24">
        <f>Table1[[#This Row],[Total Voters]]/Table1[[#This Row],[Total Population]]</f>
        <v>0.84088931851135817</v>
      </c>
      <c r="V8442" s="24">
        <f>Table1[[#This Row],[Female Ballots]]/Table1[[#This Row],[Female Population]]</f>
        <v>0.58490207263738359</v>
      </c>
      <c r="W8442" s="24">
        <f>Table1[[#This Row],[Male Ballots]]/Table1[[#This Row],[Male Population]]</f>
        <v>0.57540306724341328</v>
      </c>
      <c r="X8442" s="24">
        <f>Table1[[#This Row],[Total Ballots]]/Table1[[#This Row],[Total Population]]</f>
        <v>0.58028032866118895</v>
      </c>
      <c r="Y8442" s="24">
        <f>Table1[[#This Row],[Female Ballots]]/Table1[[#This Row],[Female Voters]]</f>
        <v>0.68725911858347766</v>
      </c>
      <c r="Z8442" s="24">
        <f>Table1[[#This Row],[Male Ballots]]/Table1[[#This Row],[Male Voters]]</f>
        <v>0.69315490288962578</v>
      </c>
      <c r="AA8442" s="64">
        <f>Table1[[#This Row],[Total Ballots]]/Table1[[#This Row],[Total Voters]]</f>
        <v>0.69007931946200718</v>
      </c>
    </row>
    <row r="8443" spans="1:27" x14ac:dyDescent="0.35">
      <c r="A8443" s="8" t="s">
        <v>51</v>
      </c>
      <c r="B8443" s="17">
        <v>2005</v>
      </c>
      <c r="C8443" s="80" t="s">
        <v>82</v>
      </c>
      <c r="D8443" s="17" t="s">
        <v>69</v>
      </c>
      <c r="E8443" s="35" t="s">
        <v>74</v>
      </c>
      <c r="F8443" s="35" t="s">
        <v>78</v>
      </c>
      <c r="G8443" s="51" t="s">
        <v>67</v>
      </c>
      <c r="H8443" s="10">
        <v>22456</v>
      </c>
      <c r="I8443" s="10">
        <v>17508</v>
      </c>
      <c r="J8443" s="53">
        <v>39964</v>
      </c>
      <c r="K8443" s="55">
        <v>17426</v>
      </c>
      <c r="L8443" s="57">
        <v>14474</v>
      </c>
      <c r="M8443" s="57">
        <v>3</v>
      </c>
      <c r="N8443" s="59">
        <v>31903</v>
      </c>
      <c r="O8443" s="61">
        <v>13584</v>
      </c>
      <c r="P8443" s="10">
        <v>11778</v>
      </c>
      <c r="Q8443" s="10">
        <v>2</v>
      </c>
      <c r="R8443" s="11">
        <v>25364</v>
      </c>
      <c r="S8443" s="24">
        <f>Table1[[#This Row],[Female Voters]]/Table1[[#This Row],[Female Population]]</f>
        <v>0.77600641254007841</v>
      </c>
      <c r="T8443" s="24">
        <f>Table1[[#This Row],[Male Voters]]/Table1[[#This Row],[Male Population]]</f>
        <v>0.82670779072424039</v>
      </c>
      <c r="U8443" s="24">
        <f>Table1[[#This Row],[Total Voters]]/Table1[[#This Row],[Total Population]]</f>
        <v>0.79829346411770596</v>
      </c>
      <c r="V8443" s="24">
        <f>Table1[[#This Row],[Female Ballots]]/Table1[[#This Row],[Female Population]]</f>
        <v>0.60491628072675452</v>
      </c>
      <c r="W8443" s="24">
        <f>Table1[[#This Row],[Male Ballots]]/Table1[[#This Row],[Male Population]]</f>
        <v>0.67272104180945858</v>
      </c>
      <c r="X8443" s="24">
        <f>Table1[[#This Row],[Total Ballots]]/Table1[[#This Row],[Total Population]]</f>
        <v>0.63467120408367528</v>
      </c>
      <c r="Y8443" s="24">
        <f>Table1[[#This Row],[Female Ballots]]/Table1[[#This Row],[Female Voters]]</f>
        <v>0.77952484792838284</v>
      </c>
      <c r="Z8443" s="24">
        <f>Table1[[#This Row],[Male Ballots]]/Table1[[#This Row],[Male Voters]]</f>
        <v>0.81373497305513331</v>
      </c>
      <c r="AA8443" s="64">
        <f>Table1[[#This Row],[Total Ballots]]/Table1[[#This Row],[Total Voters]]</f>
        <v>0.79503494969125166</v>
      </c>
    </row>
    <row r="8444" spans="1:27" x14ac:dyDescent="0.35">
      <c r="A8444" s="8" t="s">
        <v>25</v>
      </c>
      <c r="B8444" s="17">
        <v>2005</v>
      </c>
      <c r="C8444" s="80" t="s">
        <v>82</v>
      </c>
      <c r="D8444" s="17"/>
      <c r="E8444" s="35" t="s">
        <v>74</v>
      </c>
      <c r="F8444" s="35" t="s">
        <v>78</v>
      </c>
      <c r="G8444" s="51" t="s">
        <v>79</v>
      </c>
      <c r="H8444" s="10">
        <v>1647</v>
      </c>
      <c r="I8444" s="10">
        <v>1579</v>
      </c>
      <c r="J8444" s="53">
        <v>3226</v>
      </c>
      <c r="K8444" s="55">
        <v>1287</v>
      </c>
      <c r="L8444" s="57">
        <v>1151</v>
      </c>
      <c r="M8444" s="57"/>
      <c r="N8444" s="59">
        <v>2438</v>
      </c>
      <c r="O8444" s="61">
        <v>933</v>
      </c>
      <c r="P8444" s="10">
        <v>804</v>
      </c>
      <c r="Q8444" s="10"/>
      <c r="R8444" s="11">
        <v>1737</v>
      </c>
      <c r="S8444" s="24">
        <f>Table1[[#This Row],[Female Voters]]/Table1[[#This Row],[Female Population]]</f>
        <v>0.78142076502732238</v>
      </c>
      <c r="T8444" s="24">
        <f>Table1[[#This Row],[Male Voters]]/Table1[[#This Row],[Male Population]]</f>
        <v>0.72894236858771377</v>
      </c>
      <c r="U8444" s="24">
        <f>Table1[[#This Row],[Total Voters]]/Table1[[#This Row],[Total Population]]</f>
        <v>0.75573465592064482</v>
      </c>
      <c r="V8444" s="24">
        <f>Table1[[#This Row],[Female Ballots]]/Table1[[#This Row],[Female Population]]</f>
        <v>0.56648451730418947</v>
      </c>
      <c r="W8444" s="24">
        <f>Table1[[#This Row],[Male Ballots]]/Table1[[#This Row],[Male Population]]</f>
        <v>0.50918302723242559</v>
      </c>
      <c r="X8444" s="24">
        <f>Table1[[#This Row],[Total Ballots]]/Table1[[#This Row],[Total Population]]</f>
        <v>0.53843769373837569</v>
      </c>
      <c r="Y8444" s="24">
        <f>Table1[[#This Row],[Female Ballots]]/Table1[[#This Row],[Female Voters]]</f>
        <v>0.72494172494172493</v>
      </c>
      <c r="Z8444" s="24">
        <f>Table1[[#This Row],[Male Ballots]]/Table1[[#This Row],[Male Voters]]</f>
        <v>0.69852302345786277</v>
      </c>
      <c r="AA8444" s="64">
        <f>Table1[[#This Row],[Total Ballots]]/Table1[[#This Row],[Total Voters]]</f>
        <v>0.71246923707957344</v>
      </c>
    </row>
    <row r="8445" spans="1:27" x14ac:dyDescent="0.35">
      <c r="A8445" s="8" t="s">
        <v>25</v>
      </c>
      <c r="B8445" s="17">
        <v>2005</v>
      </c>
      <c r="C8445" s="80" t="s">
        <v>82</v>
      </c>
      <c r="D8445" s="17"/>
      <c r="E8445" s="35" t="s">
        <v>74</v>
      </c>
      <c r="F8445" s="35" t="s">
        <v>78</v>
      </c>
      <c r="G8445" s="51" t="s">
        <v>62</v>
      </c>
      <c r="H8445" s="10">
        <v>132</v>
      </c>
      <c r="I8445" s="10">
        <v>142</v>
      </c>
      <c r="J8445" s="53">
        <v>274</v>
      </c>
      <c r="K8445" s="55">
        <v>93</v>
      </c>
      <c r="L8445" s="57">
        <v>74</v>
      </c>
      <c r="M8445" s="57"/>
      <c r="N8445" s="59">
        <v>167</v>
      </c>
      <c r="O8445" s="61">
        <v>29</v>
      </c>
      <c r="P8445" s="10">
        <v>20</v>
      </c>
      <c r="Q8445" s="10"/>
      <c r="R8445" s="11">
        <v>49</v>
      </c>
      <c r="S8445" s="24">
        <f>Table1[[#This Row],[Female Voters]]/Table1[[#This Row],[Female Population]]</f>
        <v>0.70454545454545459</v>
      </c>
      <c r="T8445" s="24">
        <f>Table1[[#This Row],[Male Voters]]/Table1[[#This Row],[Male Population]]</f>
        <v>0.52112676056338025</v>
      </c>
      <c r="U8445" s="24">
        <f>Table1[[#This Row],[Total Voters]]/Table1[[#This Row],[Total Population]]</f>
        <v>0.60948905109489049</v>
      </c>
      <c r="V8445" s="24">
        <f>Table1[[#This Row],[Female Ballots]]/Table1[[#This Row],[Female Population]]</f>
        <v>0.2196969696969697</v>
      </c>
      <c r="W8445" s="24">
        <f>Table1[[#This Row],[Male Ballots]]/Table1[[#This Row],[Male Population]]</f>
        <v>0.14084507042253522</v>
      </c>
      <c r="X8445" s="24">
        <f>Table1[[#This Row],[Total Ballots]]/Table1[[#This Row],[Total Population]]</f>
        <v>0.17883211678832117</v>
      </c>
      <c r="Y8445" s="24">
        <f>Table1[[#This Row],[Female Ballots]]/Table1[[#This Row],[Female Voters]]</f>
        <v>0.31182795698924731</v>
      </c>
      <c r="Z8445" s="24">
        <f>Table1[[#This Row],[Male Ballots]]/Table1[[#This Row],[Male Voters]]</f>
        <v>0.27027027027027029</v>
      </c>
      <c r="AA8445" s="64">
        <f>Table1[[#This Row],[Total Ballots]]/Table1[[#This Row],[Total Voters]]</f>
        <v>0.29341317365269459</v>
      </c>
    </row>
    <row r="8446" spans="1:27" x14ac:dyDescent="0.35">
      <c r="A8446" s="8" t="s">
        <v>25</v>
      </c>
      <c r="B8446" s="17">
        <v>2005</v>
      </c>
      <c r="C8446" s="80" t="s">
        <v>82</v>
      </c>
      <c r="D8446" s="17"/>
      <c r="E8446" s="35" t="s">
        <v>74</v>
      </c>
      <c r="F8446" s="35" t="s">
        <v>78</v>
      </c>
      <c r="G8446" s="51" t="s">
        <v>63</v>
      </c>
      <c r="H8446" s="10">
        <v>172</v>
      </c>
      <c r="I8446" s="10">
        <v>181</v>
      </c>
      <c r="J8446" s="53">
        <v>353</v>
      </c>
      <c r="K8446" s="55">
        <v>115</v>
      </c>
      <c r="L8446" s="57">
        <v>111</v>
      </c>
      <c r="M8446" s="57"/>
      <c r="N8446" s="59">
        <v>226</v>
      </c>
      <c r="O8446" s="61">
        <v>47</v>
      </c>
      <c r="P8446" s="10">
        <v>35</v>
      </c>
      <c r="Q8446" s="10"/>
      <c r="R8446" s="11">
        <v>82</v>
      </c>
      <c r="S8446" s="24">
        <f>Table1[[#This Row],[Female Voters]]/Table1[[#This Row],[Female Population]]</f>
        <v>0.66860465116279066</v>
      </c>
      <c r="T8446" s="24">
        <f>Table1[[#This Row],[Male Voters]]/Table1[[#This Row],[Male Population]]</f>
        <v>0.61325966850828728</v>
      </c>
      <c r="U8446" s="24">
        <f>Table1[[#This Row],[Total Voters]]/Table1[[#This Row],[Total Population]]</f>
        <v>0.64022662889518411</v>
      </c>
      <c r="V8446" s="24">
        <f>Table1[[#This Row],[Female Ballots]]/Table1[[#This Row],[Female Population]]</f>
        <v>0.27325581395348836</v>
      </c>
      <c r="W8446" s="24">
        <f>Table1[[#This Row],[Male Ballots]]/Table1[[#This Row],[Male Population]]</f>
        <v>0.19337016574585636</v>
      </c>
      <c r="X8446" s="24">
        <f>Table1[[#This Row],[Total Ballots]]/Table1[[#This Row],[Total Population]]</f>
        <v>0.23229461756373937</v>
      </c>
      <c r="Y8446" s="24">
        <f>Table1[[#This Row],[Female Ballots]]/Table1[[#This Row],[Female Voters]]</f>
        <v>0.40869565217391307</v>
      </c>
      <c r="Z8446" s="24">
        <f>Table1[[#This Row],[Male Ballots]]/Table1[[#This Row],[Male Voters]]</f>
        <v>0.31531531531531531</v>
      </c>
      <c r="AA8446" s="64">
        <f>Table1[[#This Row],[Total Ballots]]/Table1[[#This Row],[Total Voters]]</f>
        <v>0.36283185840707965</v>
      </c>
    </row>
    <row r="8447" spans="1:27" x14ac:dyDescent="0.35">
      <c r="A8447" s="8" t="s">
        <v>25</v>
      </c>
      <c r="B8447" s="17">
        <v>2005</v>
      </c>
      <c r="C8447" s="80" t="s">
        <v>82</v>
      </c>
      <c r="D8447" s="17"/>
      <c r="E8447" s="35" t="s">
        <v>74</v>
      </c>
      <c r="F8447" s="35" t="s">
        <v>78</v>
      </c>
      <c r="G8447" s="51" t="s">
        <v>64</v>
      </c>
      <c r="H8447" s="10">
        <v>256</v>
      </c>
      <c r="I8447" s="10">
        <v>248</v>
      </c>
      <c r="J8447" s="53">
        <v>504</v>
      </c>
      <c r="K8447" s="55">
        <v>183</v>
      </c>
      <c r="L8447" s="57">
        <v>151</v>
      </c>
      <c r="M8447" s="57"/>
      <c r="N8447" s="59">
        <v>334</v>
      </c>
      <c r="O8447" s="61">
        <v>98</v>
      </c>
      <c r="P8447" s="10">
        <v>87</v>
      </c>
      <c r="Q8447" s="10"/>
      <c r="R8447" s="11">
        <v>185</v>
      </c>
      <c r="S8447" s="24">
        <f>Table1[[#This Row],[Female Voters]]/Table1[[#This Row],[Female Population]]</f>
        <v>0.71484375</v>
      </c>
      <c r="T8447" s="24">
        <f>Table1[[#This Row],[Male Voters]]/Table1[[#This Row],[Male Population]]</f>
        <v>0.6088709677419355</v>
      </c>
      <c r="U8447" s="24">
        <f>Table1[[#This Row],[Total Voters]]/Table1[[#This Row],[Total Population]]</f>
        <v>0.66269841269841268</v>
      </c>
      <c r="V8447" s="24">
        <f>Table1[[#This Row],[Female Ballots]]/Table1[[#This Row],[Female Population]]</f>
        <v>0.3828125</v>
      </c>
      <c r="W8447" s="24">
        <f>Table1[[#This Row],[Male Ballots]]/Table1[[#This Row],[Male Population]]</f>
        <v>0.35080645161290325</v>
      </c>
      <c r="X8447" s="24">
        <f>Table1[[#This Row],[Total Ballots]]/Table1[[#This Row],[Total Population]]</f>
        <v>0.36706349206349204</v>
      </c>
      <c r="Y8447" s="24">
        <f>Table1[[#This Row],[Female Ballots]]/Table1[[#This Row],[Female Voters]]</f>
        <v>0.53551912568306015</v>
      </c>
      <c r="Z8447" s="24">
        <f>Table1[[#This Row],[Male Ballots]]/Table1[[#This Row],[Male Voters]]</f>
        <v>0.57615894039735094</v>
      </c>
      <c r="AA8447" s="64">
        <f>Table1[[#This Row],[Total Ballots]]/Table1[[#This Row],[Total Voters]]</f>
        <v>0.55389221556886226</v>
      </c>
    </row>
    <row r="8448" spans="1:27" x14ac:dyDescent="0.35">
      <c r="A8448" s="8" t="s">
        <v>25</v>
      </c>
      <c r="B8448" s="17">
        <v>2005</v>
      </c>
      <c r="C8448" s="80" t="s">
        <v>82</v>
      </c>
      <c r="D8448" s="17"/>
      <c r="E8448" s="35" t="s">
        <v>74</v>
      </c>
      <c r="F8448" s="35" t="s">
        <v>78</v>
      </c>
      <c r="G8448" s="51" t="s">
        <v>65</v>
      </c>
      <c r="H8448" s="10">
        <v>339</v>
      </c>
      <c r="I8448" s="10">
        <v>341</v>
      </c>
      <c r="J8448" s="53">
        <v>680</v>
      </c>
      <c r="K8448" s="55">
        <v>275</v>
      </c>
      <c r="L8448" s="57">
        <v>239</v>
      </c>
      <c r="M8448" s="57"/>
      <c r="N8448" s="59">
        <v>514</v>
      </c>
      <c r="O8448" s="61">
        <v>214</v>
      </c>
      <c r="P8448" s="10">
        <v>162</v>
      </c>
      <c r="Q8448" s="10"/>
      <c r="R8448" s="11">
        <v>376</v>
      </c>
      <c r="S8448" s="24">
        <f>Table1[[#This Row],[Female Voters]]/Table1[[#This Row],[Female Population]]</f>
        <v>0.8112094395280236</v>
      </c>
      <c r="T8448" s="24">
        <f>Table1[[#This Row],[Male Voters]]/Table1[[#This Row],[Male Population]]</f>
        <v>0.70087976539589447</v>
      </c>
      <c r="U8448" s="24">
        <f>Table1[[#This Row],[Total Voters]]/Table1[[#This Row],[Total Population]]</f>
        <v>0.75588235294117645</v>
      </c>
      <c r="V8448" s="24">
        <f>Table1[[#This Row],[Female Ballots]]/Table1[[#This Row],[Female Population]]</f>
        <v>0.63126843657817111</v>
      </c>
      <c r="W8448" s="24">
        <f>Table1[[#This Row],[Male Ballots]]/Table1[[#This Row],[Male Population]]</f>
        <v>0.47507331378299122</v>
      </c>
      <c r="X8448" s="24">
        <f>Table1[[#This Row],[Total Ballots]]/Table1[[#This Row],[Total Population]]</f>
        <v>0.55294117647058827</v>
      </c>
      <c r="Y8448" s="24">
        <f>Table1[[#This Row],[Female Ballots]]/Table1[[#This Row],[Female Voters]]</f>
        <v>0.7781818181818182</v>
      </c>
      <c r="Z8448" s="24">
        <f>Table1[[#This Row],[Male Ballots]]/Table1[[#This Row],[Male Voters]]</f>
        <v>0.67782426778242677</v>
      </c>
      <c r="AA8448" s="64">
        <f>Table1[[#This Row],[Total Ballots]]/Table1[[#This Row],[Total Voters]]</f>
        <v>0.73151750972762641</v>
      </c>
    </row>
    <row r="8449" spans="1:27" x14ac:dyDescent="0.35">
      <c r="A8449" s="8" t="s">
        <v>25</v>
      </c>
      <c r="B8449" s="17">
        <v>2005</v>
      </c>
      <c r="C8449" s="80" t="s">
        <v>82</v>
      </c>
      <c r="D8449" s="17"/>
      <c r="E8449" s="35" t="s">
        <v>74</v>
      </c>
      <c r="F8449" s="35" t="s">
        <v>78</v>
      </c>
      <c r="G8449" s="51" t="s">
        <v>66</v>
      </c>
      <c r="H8449" s="10">
        <v>303</v>
      </c>
      <c r="I8449" s="10">
        <v>296</v>
      </c>
      <c r="J8449" s="53">
        <v>599</v>
      </c>
      <c r="K8449" s="55">
        <v>264</v>
      </c>
      <c r="L8449" s="57">
        <v>262</v>
      </c>
      <c r="M8449" s="57"/>
      <c r="N8449" s="59">
        <v>526</v>
      </c>
      <c r="O8449" s="61">
        <v>231</v>
      </c>
      <c r="P8449" s="10">
        <v>225</v>
      </c>
      <c r="Q8449" s="10"/>
      <c r="R8449" s="11">
        <v>456</v>
      </c>
      <c r="S8449" s="24">
        <f>Table1[[#This Row],[Female Voters]]/Table1[[#This Row],[Female Population]]</f>
        <v>0.87128712871287128</v>
      </c>
      <c r="T8449" s="24">
        <f>Table1[[#This Row],[Male Voters]]/Table1[[#This Row],[Male Population]]</f>
        <v>0.88513513513513509</v>
      </c>
      <c r="U8449" s="24">
        <f>Table1[[#This Row],[Total Voters]]/Table1[[#This Row],[Total Population]]</f>
        <v>0.87813021702838068</v>
      </c>
      <c r="V8449" s="24">
        <f>Table1[[#This Row],[Female Ballots]]/Table1[[#This Row],[Female Population]]</f>
        <v>0.76237623762376239</v>
      </c>
      <c r="W8449" s="24">
        <f>Table1[[#This Row],[Male Ballots]]/Table1[[#This Row],[Male Population]]</f>
        <v>0.76013513513513509</v>
      </c>
      <c r="X8449" s="24">
        <f>Table1[[#This Row],[Total Ballots]]/Table1[[#This Row],[Total Population]]</f>
        <v>0.76126878130217024</v>
      </c>
      <c r="Y8449" s="24">
        <f>Table1[[#This Row],[Female Ballots]]/Table1[[#This Row],[Female Voters]]</f>
        <v>0.875</v>
      </c>
      <c r="Z8449" s="24">
        <f>Table1[[#This Row],[Male Ballots]]/Table1[[#This Row],[Male Voters]]</f>
        <v>0.85877862595419852</v>
      </c>
      <c r="AA8449" s="64">
        <f>Table1[[#This Row],[Total Ballots]]/Table1[[#This Row],[Total Voters]]</f>
        <v>0.86692015209125473</v>
      </c>
    </row>
    <row r="8450" spans="1:27" x14ac:dyDescent="0.35">
      <c r="A8450" s="8" t="s">
        <v>25</v>
      </c>
      <c r="B8450" s="17">
        <v>2005</v>
      </c>
      <c r="C8450" s="80" t="s">
        <v>82</v>
      </c>
      <c r="D8450" s="17"/>
      <c r="E8450" s="35" t="s">
        <v>74</v>
      </c>
      <c r="F8450" s="35" t="s">
        <v>78</v>
      </c>
      <c r="G8450" s="51" t="s">
        <v>67</v>
      </c>
      <c r="H8450" s="10">
        <v>445</v>
      </c>
      <c r="I8450" s="10">
        <v>371</v>
      </c>
      <c r="J8450" s="53">
        <v>816</v>
      </c>
      <c r="K8450" s="55">
        <v>357</v>
      </c>
      <c r="L8450" s="57">
        <v>314</v>
      </c>
      <c r="M8450" s="57"/>
      <c r="N8450" s="59">
        <v>671</v>
      </c>
      <c r="O8450" s="61">
        <v>314</v>
      </c>
      <c r="P8450" s="10">
        <v>275</v>
      </c>
      <c r="Q8450" s="10"/>
      <c r="R8450" s="11">
        <v>589</v>
      </c>
      <c r="S8450" s="24">
        <f>Table1[[#This Row],[Female Voters]]/Table1[[#This Row],[Female Population]]</f>
        <v>0.80224719101123598</v>
      </c>
      <c r="T8450" s="24">
        <f>Table1[[#This Row],[Male Voters]]/Table1[[#This Row],[Male Population]]</f>
        <v>0.84636118598382748</v>
      </c>
      <c r="U8450" s="24">
        <f>Table1[[#This Row],[Total Voters]]/Table1[[#This Row],[Total Population]]</f>
        <v>0.82230392156862742</v>
      </c>
      <c r="V8450" s="24">
        <f>Table1[[#This Row],[Female Ballots]]/Table1[[#This Row],[Female Population]]</f>
        <v>0.70561797752808986</v>
      </c>
      <c r="W8450" s="24">
        <f>Table1[[#This Row],[Male Ballots]]/Table1[[#This Row],[Male Population]]</f>
        <v>0.74123989218328845</v>
      </c>
      <c r="X8450" s="24">
        <f>Table1[[#This Row],[Total Ballots]]/Table1[[#This Row],[Total Population]]</f>
        <v>0.72181372549019607</v>
      </c>
      <c r="Y8450" s="24">
        <f>Table1[[#This Row],[Female Ballots]]/Table1[[#This Row],[Female Voters]]</f>
        <v>0.8795518207282913</v>
      </c>
      <c r="Z8450" s="24">
        <f>Table1[[#This Row],[Male Ballots]]/Table1[[#This Row],[Male Voters]]</f>
        <v>0.87579617834394907</v>
      </c>
      <c r="AA8450" s="64">
        <f>Table1[[#This Row],[Total Ballots]]/Table1[[#This Row],[Total Voters]]</f>
        <v>0.87779433681073027</v>
      </c>
    </row>
    <row r="8451" spans="1:27" x14ac:dyDescent="0.35">
      <c r="A8451" s="8" t="s">
        <v>46</v>
      </c>
      <c r="B8451" s="17">
        <v>2005</v>
      </c>
      <c r="C8451" s="80" t="s">
        <v>82</v>
      </c>
      <c r="D8451" s="17" t="s">
        <v>69</v>
      </c>
      <c r="E8451" s="35" t="s">
        <v>74</v>
      </c>
      <c r="F8451" s="35" t="s">
        <v>78</v>
      </c>
      <c r="G8451" s="51" t="s">
        <v>79</v>
      </c>
      <c r="H8451" s="10">
        <v>37138</v>
      </c>
      <c r="I8451" s="10">
        <v>35774</v>
      </c>
      <c r="J8451" s="53">
        <v>72912.070000000007</v>
      </c>
      <c r="K8451" s="55">
        <v>27604</v>
      </c>
      <c r="L8451" s="57">
        <v>24797</v>
      </c>
      <c r="M8451" s="57">
        <v>5</v>
      </c>
      <c r="N8451" s="59">
        <v>52406</v>
      </c>
      <c r="O8451" s="61">
        <v>15063</v>
      </c>
      <c r="P8451" s="10">
        <v>13291</v>
      </c>
      <c r="Q8451" s="10">
        <v>2</v>
      </c>
      <c r="R8451" s="11">
        <v>28356</v>
      </c>
      <c r="S8451" s="24">
        <f>Table1[[#This Row],[Female Voters]]/Table1[[#This Row],[Female Population]]</f>
        <v>0.74328181377564762</v>
      </c>
      <c r="T8451" s="24">
        <f>Table1[[#This Row],[Male Voters]]/Table1[[#This Row],[Male Population]]</f>
        <v>0.69315704142673451</v>
      </c>
      <c r="U8451" s="24">
        <f>Table1[[#This Row],[Total Voters]]/Table1[[#This Row],[Total Population]]</f>
        <v>0.71875616753165827</v>
      </c>
      <c r="V8451" s="24">
        <f>Table1[[#This Row],[Female Ballots]]/Table1[[#This Row],[Female Population]]</f>
        <v>0.40559534708384942</v>
      </c>
      <c r="W8451" s="24">
        <f>Table1[[#This Row],[Male Ballots]]/Table1[[#This Row],[Male Population]]</f>
        <v>0.3715268071783977</v>
      </c>
      <c r="X8451" s="24">
        <f>Table1[[#This Row],[Total Ballots]]/Table1[[#This Row],[Total Population]]</f>
        <v>0.38890680239910891</v>
      </c>
      <c r="Y8451" s="24">
        <f>Table1[[#This Row],[Female Ballots]]/Table1[[#This Row],[Female Voters]]</f>
        <v>0.54568178524851474</v>
      </c>
      <c r="Z8451" s="24">
        <f>Table1[[#This Row],[Male Ballots]]/Table1[[#This Row],[Male Voters]]</f>
        <v>0.53599225712787835</v>
      </c>
      <c r="AA8451" s="64">
        <f>Table1[[#This Row],[Total Ballots]]/Table1[[#This Row],[Total Voters]]</f>
        <v>0.54108308208983702</v>
      </c>
    </row>
    <row r="8452" spans="1:27" x14ac:dyDescent="0.35">
      <c r="A8452" s="8" t="s">
        <v>46</v>
      </c>
      <c r="B8452" s="17">
        <v>2005</v>
      </c>
      <c r="C8452" s="80" t="s">
        <v>82</v>
      </c>
      <c r="D8452" s="17" t="s">
        <v>69</v>
      </c>
      <c r="E8452" s="35" t="s">
        <v>74</v>
      </c>
      <c r="F8452" s="35" t="s">
        <v>78</v>
      </c>
      <c r="G8452" s="51" t="s">
        <v>62</v>
      </c>
      <c r="H8452" s="10">
        <v>4199</v>
      </c>
      <c r="I8452" s="10">
        <v>4292</v>
      </c>
      <c r="J8452" s="53">
        <v>8491.01</v>
      </c>
      <c r="K8452" s="55">
        <v>2207</v>
      </c>
      <c r="L8452" s="57">
        <v>1998</v>
      </c>
      <c r="M8452" s="57"/>
      <c r="N8452" s="59">
        <v>4205</v>
      </c>
      <c r="O8452" s="61">
        <v>632</v>
      </c>
      <c r="P8452" s="10">
        <v>476</v>
      </c>
      <c r="Q8452" s="10"/>
      <c r="R8452" s="11">
        <v>1108</v>
      </c>
      <c r="S8452" s="24">
        <f>Table1[[#This Row],[Female Voters]]/Table1[[#This Row],[Female Population]]</f>
        <v>0.52560133365086925</v>
      </c>
      <c r="T8452" s="24">
        <f>Table1[[#This Row],[Male Voters]]/Table1[[#This Row],[Male Population]]</f>
        <v>0.46551724137931033</v>
      </c>
      <c r="U8452" s="24">
        <f>Table1[[#This Row],[Total Voters]]/Table1[[#This Row],[Total Population]]</f>
        <v>0.49522966054686074</v>
      </c>
      <c r="V8452" s="24">
        <f>Table1[[#This Row],[Female Ballots]]/Table1[[#This Row],[Female Population]]</f>
        <v>0.15051202667301739</v>
      </c>
      <c r="W8452" s="24">
        <f>Table1[[#This Row],[Male Ballots]]/Table1[[#This Row],[Male Population]]</f>
        <v>0.11090400745573159</v>
      </c>
      <c r="X8452" s="24">
        <f>Table1[[#This Row],[Total Ballots]]/Table1[[#This Row],[Total Population]]</f>
        <v>0.13049095455075427</v>
      </c>
      <c r="Y8452" s="24">
        <f>Table1[[#This Row],[Female Ballots]]/Table1[[#This Row],[Female Voters]]</f>
        <v>0.28636157680108743</v>
      </c>
      <c r="Z8452" s="24">
        <f>Table1[[#This Row],[Male Ballots]]/Table1[[#This Row],[Male Voters]]</f>
        <v>0.23823823823823823</v>
      </c>
      <c r="AA8452" s="64">
        <f>Table1[[#This Row],[Total Ballots]]/Table1[[#This Row],[Total Voters]]</f>
        <v>0.26349583828775269</v>
      </c>
    </row>
    <row r="8453" spans="1:27" x14ac:dyDescent="0.35">
      <c r="A8453" s="8" t="s">
        <v>46</v>
      </c>
      <c r="B8453" s="17">
        <v>2005</v>
      </c>
      <c r="C8453" s="80" t="s">
        <v>82</v>
      </c>
      <c r="D8453" s="17" t="s">
        <v>69</v>
      </c>
      <c r="E8453" s="35" t="s">
        <v>74</v>
      </c>
      <c r="F8453" s="35" t="s">
        <v>78</v>
      </c>
      <c r="G8453" s="51" t="s">
        <v>63</v>
      </c>
      <c r="H8453" s="10">
        <v>5541</v>
      </c>
      <c r="I8453" s="10">
        <v>5537</v>
      </c>
      <c r="J8453" s="53">
        <v>11078.01</v>
      </c>
      <c r="K8453" s="55">
        <v>3656</v>
      </c>
      <c r="L8453" s="57">
        <v>3174</v>
      </c>
      <c r="M8453" s="57">
        <v>2</v>
      </c>
      <c r="N8453" s="59">
        <v>6832</v>
      </c>
      <c r="O8453" s="61">
        <v>1084</v>
      </c>
      <c r="P8453" s="10">
        <v>851</v>
      </c>
      <c r="Q8453" s="10">
        <v>2</v>
      </c>
      <c r="R8453" s="11">
        <v>1937</v>
      </c>
      <c r="S8453" s="24">
        <f>Table1[[#This Row],[Female Voters]]/Table1[[#This Row],[Female Population]]</f>
        <v>0.65980869879083193</v>
      </c>
      <c r="T8453" s="24">
        <f>Table1[[#This Row],[Male Voters]]/Table1[[#This Row],[Male Population]]</f>
        <v>0.57323460357594369</v>
      </c>
      <c r="U8453" s="24">
        <f>Table1[[#This Row],[Total Voters]]/Table1[[#This Row],[Total Population]]</f>
        <v>0.61671726239640512</v>
      </c>
      <c r="V8453" s="24">
        <f>Table1[[#This Row],[Female Ballots]]/Table1[[#This Row],[Female Population]]</f>
        <v>0.19563255730012633</v>
      </c>
      <c r="W8453" s="24">
        <f>Table1[[#This Row],[Male Ballots]]/Table1[[#This Row],[Male Population]]</f>
        <v>0.1536933357413762</v>
      </c>
      <c r="X8453" s="24">
        <f>Table1[[#This Row],[Total Ballots]]/Table1[[#This Row],[Total Population]]</f>
        <v>0.17485089831115877</v>
      </c>
      <c r="Y8453" s="24">
        <f>Table1[[#This Row],[Female Ballots]]/Table1[[#This Row],[Female Voters]]</f>
        <v>0.2964989059080963</v>
      </c>
      <c r="Z8453" s="24">
        <f>Table1[[#This Row],[Male Ballots]]/Table1[[#This Row],[Male Voters]]</f>
        <v>0.26811594202898553</v>
      </c>
      <c r="AA8453" s="64">
        <f>Table1[[#This Row],[Total Ballots]]/Table1[[#This Row],[Total Voters]]</f>
        <v>0.28351873536299765</v>
      </c>
    </row>
    <row r="8454" spans="1:27" x14ac:dyDescent="0.35">
      <c r="A8454" s="8" t="s">
        <v>46</v>
      </c>
      <c r="B8454" s="17">
        <v>2005</v>
      </c>
      <c r="C8454" s="80" t="s">
        <v>82</v>
      </c>
      <c r="D8454" s="17" t="s">
        <v>69</v>
      </c>
      <c r="E8454" s="35" t="s">
        <v>74</v>
      </c>
      <c r="F8454" s="35" t="s">
        <v>78</v>
      </c>
      <c r="G8454" s="51" t="s">
        <v>64</v>
      </c>
      <c r="H8454" s="10">
        <v>6700</v>
      </c>
      <c r="I8454" s="10">
        <v>6753</v>
      </c>
      <c r="J8454" s="53">
        <v>13453.02</v>
      </c>
      <c r="K8454" s="55">
        <v>4580</v>
      </c>
      <c r="L8454" s="57">
        <v>4098</v>
      </c>
      <c r="M8454" s="57"/>
      <c r="N8454" s="59">
        <v>8678</v>
      </c>
      <c r="O8454" s="61">
        <v>1854</v>
      </c>
      <c r="P8454" s="10">
        <v>1617</v>
      </c>
      <c r="Q8454" s="10"/>
      <c r="R8454" s="11">
        <v>3471</v>
      </c>
      <c r="S8454" s="24">
        <f>Table1[[#This Row],[Female Voters]]/Table1[[#This Row],[Female Population]]</f>
        <v>0.68358208955223876</v>
      </c>
      <c r="T8454" s="24">
        <f>Table1[[#This Row],[Male Voters]]/Table1[[#This Row],[Male Population]]</f>
        <v>0.60684140382052421</v>
      </c>
      <c r="U8454" s="24">
        <f>Table1[[#This Row],[Total Voters]]/Table1[[#This Row],[Total Population]]</f>
        <v>0.64505962230042024</v>
      </c>
      <c r="V8454" s="24">
        <f>Table1[[#This Row],[Female Ballots]]/Table1[[#This Row],[Female Population]]</f>
        <v>0.27671641791044777</v>
      </c>
      <c r="W8454" s="24">
        <f>Table1[[#This Row],[Male Ballots]]/Table1[[#This Row],[Male Population]]</f>
        <v>0.23944913371834739</v>
      </c>
      <c r="X8454" s="24">
        <f>Table1[[#This Row],[Total Ballots]]/Table1[[#This Row],[Total Population]]</f>
        <v>0.25800898236975783</v>
      </c>
      <c r="Y8454" s="24">
        <f>Table1[[#This Row],[Female Ballots]]/Table1[[#This Row],[Female Voters]]</f>
        <v>0.40480349344978167</v>
      </c>
      <c r="Z8454" s="24">
        <f>Table1[[#This Row],[Male Ballots]]/Table1[[#This Row],[Male Voters]]</f>
        <v>0.39458272327964861</v>
      </c>
      <c r="AA8454" s="64">
        <f>Table1[[#This Row],[Total Ballots]]/Table1[[#This Row],[Total Voters]]</f>
        <v>0.39997695321502652</v>
      </c>
    </row>
    <row r="8455" spans="1:27" x14ac:dyDescent="0.35">
      <c r="A8455" s="8" t="s">
        <v>46</v>
      </c>
      <c r="B8455" s="17">
        <v>2005</v>
      </c>
      <c r="C8455" s="80" t="s">
        <v>82</v>
      </c>
      <c r="D8455" s="17" t="s">
        <v>69</v>
      </c>
      <c r="E8455" s="35" t="s">
        <v>74</v>
      </c>
      <c r="F8455" s="35" t="s">
        <v>78</v>
      </c>
      <c r="G8455" s="51" t="s">
        <v>65</v>
      </c>
      <c r="H8455" s="10">
        <v>7375</v>
      </c>
      <c r="I8455" s="10">
        <v>7419</v>
      </c>
      <c r="J8455" s="53">
        <v>14794.02</v>
      </c>
      <c r="K8455" s="55">
        <v>5837</v>
      </c>
      <c r="L8455" s="57">
        <v>5422</v>
      </c>
      <c r="M8455" s="57">
        <v>2</v>
      </c>
      <c r="N8455" s="59">
        <v>11261</v>
      </c>
      <c r="O8455" s="61">
        <v>3341</v>
      </c>
      <c r="P8455" s="10">
        <v>2974</v>
      </c>
      <c r="Q8455" s="10"/>
      <c r="R8455" s="11">
        <v>6315</v>
      </c>
      <c r="S8455" s="24">
        <f>Table1[[#This Row],[Female Voters]]/Table1[[#This Row],[Female Population]]</f>
        <v>0.79145762711864409</v>
      </c>
      <c r="T8455" s="24">
        <f>Table1[[#This Row],[Male Voters]]/Table1[[#This Row],[Male Population]]</f>
        <v>0.73082625690793912</v>
      </c>
      <c r="U8455" s="24">
        <f>Table1[[#This Row],[Total Voters]]/Table1[[#This Row],[Total Population]]</f>
        <v>0.76118593864277595</v>
      </c>
      <c r="V8455" s="24">
        <f>Table1[[#This Row],[Female Ballots]]/Table1[[#This Row],[Female Population]]</f>
        <v>0.45301694915254237</v>
      </c>
      <c r="W8455" s="24">
        <f>Table1[[#This Row],[Male Ballots]]/Table1[[#This Row],[Male Population]]</f>
        <v>0.40086264995282384</v>
      </c>
      <c r="X8455" s="24">
        <f>Table1[[#This Row],[Total Ballots]]/Table1[[#This Row],[Total Population]]</f>
        <v>0.42686166437520023</v>
      </c>
      <c r="Y8455" s="24">
        <f>Table1[[#This Row],[Female Ballots]]/Table1[[#This Row],[Female Voters]]</f>
        <v>0.57238307349665929</v>
      </c>
      <c r="Z8455" s="24">
        <f>Table1[[#This Row],[Male Ballots]]/Table1[[#This Row],[Male Voters]]</f>
        <v>0.54850608631501296</v>
      </c>
      <c r="AA8455" s="64">
        <f>Table1[[#This Row],[Total Ballots]]/Table1[[#This Row],[Total Voters]]</f>
        <v>0.56078501021223692</v>
      </c>
    </row>
    <row r="8456" spans="1:27" x14ac:dyDescent="0.35">
      <c r="A8456" s="8" t="s">
        <v>46</v>
      </c>
      <c r="B8456" s="17">
        <v>2005</v>
      </c>
      <c r="C8456" s="80" t="s">
        <v>82</v>
      </c>
      <c r="D8456" s="17" t="s">
        <v>69</v>
      </c>
      <c r="E8456" s="35" t="s">
        <v>74</v>
      </c>
      <c r="F8456" s="35" t="s">
        <v>78</v>
      </c>
      <c r="G8456" s="51" t="s">
        <v>66</v>
      </c>
      <c r="H8456" s="10">
        <v>5781</v>
      </c>
      <c r="I8456" s="10">
        <v>5759</v>
      </c>
      <c r="J8456" s="53">
        <v>11540.01</v>
      </c>
      <c r="K8456" s="55">
        <v>5127</v>
      </c>
      <c r="L8456" s="57">
        <v>4934</v>
      </c>
      <c r="M8456" s="57">
        <v>1</v>
      </c>
      <c r="N8456" s="59">
        <v>10062</v>
      </c>
      <c r="O8456" s="61">
        <v>3567</v>
      </c>
      <c r="P8456" s="10">
        <v>3453</v>
      </c>
      <c r="Q8456" s="10"/>
      <c r="R8456" s="11">
        <v>7020</v>
      </c>
      <c r="S8456" s="24">
        <f>Table1[[#This Row],[Female Voters]]/Table1[[#This Row],[Female Population]]</f>
        <v>0.88687078360145299</v>
      </c>
      <c r="T8456" s="24">
        <f>Table1[[#This Row],[Male Voters]]/Table1[[#This Row],[Male Population]]</f>
        <v>0.85674596284077098</v>
      </c>
      <c r="U8456" s="24">
        <f>Table1[[#This Row],[Total Voters]]/Table1[[#This Row],[Total Population]]</f>
        <v>0.8719229879350191</v>
      </c>
      <c r="V8456" s="24">
        <f>Table1[[#This Row],[Female Ballots]]/Table1[[#This Row],[Female Population]]</f>
        <v>0.61702127659574468</v>
      </c>
      <c r="W8456" s="24">
        <f>Table1[[#This Row],[Male Ballots]]/Table1[[#This Row],[Male Population]]</f>
        <v>0.59958326098280956</v>
      </c>
      <c r="X8456" s="24">
        <f>Table1[[#This Row],[Total Ballots]]/Table1[[#This Row],[Total Population]]</f>
        <v>0.60831836367559478</v>
      </c>
      <c r="Y8456" s="24">
        <f>Table1[[#This Row],[Female Ballots]]/Table1[[#This Row],[Female Voters]]</f>
        <v>0.69572849619660615</v>
      </c>
      <c r="Z8456" s="24">
        <f>Table1[[#This Row],[Male Ballots]]/Table1[[#This Row],[Male Voters]]</f>
        <v>0.69983785974868262</v>
      </c>
      <c r="AA8456" s="64">
        <f>Table1[[#This Row],[Total Ballots]]/Table1[[#This Row],[Total Voters]]</f>
        <v>0.69767441860465118</v>
      </c>
    </row>
    <row r="8457" spans="1:27" x14ac:dyDescent="0.35">
      <c r="A8457" s="8" t="s">
        <v>46</v>
      </c>
      <c r="B8457" s="17">
        <v>2005</v>
      </c>
      <c r="C8457" s="80" t="s">
        <v>82</v>
      </c>
      <c r="D8457" s="17" t="s">
        <v>69</v>
      </c>
      <c r="E8457" s="35" t="s">
        <v>74</v>
      </c>
      <c r="F8457" s="35" t="s">
        <v>78</v>
      </c>
      <c r="G8457" s="51" t="s">
        <v>67</v>
      </c>
      <c r="H8457" s="10">
        <v>7542</v>
      </c>
      <c r="I8457" s="10">
        <v>6014</v>
      </c>
      <c r="J8457" s="53">
        <v>13556</v>
      </c>
      <c r="K8457" s="55">
        <v>6197</v>
      </c>
      <c r="L8457" s="57">
        <v>5171</v>
      </c>
      <c r="M8457" s="57"/>
      <c r="N8457" s="59">
        <v>11368</v>
      </c>
      <c r="O8457" s="61">
        <v>4585</v>
      </c>
      <c r="P8457" s="10">
        <v>3920</v>
      </c>
      <c r="Q8457" s="10"/>
      <c r="R8457" s="11">
        <v>8505</v>
      </c>
      <c r="S8457" s="24">
        <f>Table1[[#This Row],[Female Voters]]/Table1[[#This Row],[Female Population]]</f>
        <v>0.82166534075841957</v>
      </c>
      <c r="T8457" s="24">
        <f>Table1[[#This Row],[Male Voters]]/Table1[[#This Row],[Male Population]]</f>
        <v>0.85982707016960425</v>
      </c>
      <c r="U8457" s="24">
        <f>Table1[[#This Row],[Total Voters]]/Table1[[#This Row],[Total Population]]</f>
        <v>0.83859545588669226</v>
      </c>
      <c r="V8457" s="24">
        <f>Table1[[#This Row],[Female Ballots]]/Table1[[#This Row],[Female Population]]</f>
        <v>0.60792893131795278</v>
      </c>
      <c r="W8457" s="24">
        <f>Table1[[#This Row],[Male Ballots]]/Table1[[#This Row],[Male Population]]</f>
        <v>0.6518124376454939</v>
      </c>
      <c r="X8457" s="24">
        <f>Table1[[#This Row],[Total Ballots]]/Table1[[#This Row],[Total Population]]</f>
        <v>0.62739746237828264</v>
      </c>
      <c r="Y8457" s="24">
        <f>Table1[[#This Row],[Female Ballots]]/Table1[[#This Row],[Female Voters]]</f>
        <v>0.73987413264482815</v>
      </c>
      <c r="Z8457" s="24">
        <f>Table1[[#This Row],[Male Ballots]]/Table1[[#This Row],[Male Voters]]</f>
        <v>0.75807387352543032</v>
      </c>
      <c r="AA8457" s="64">
        <f>Table1[[#This Row],[Total Ballots]]/Table1[[#This Row],[Total Voters]]</f>
        <v>0.74815270935960587</v>
      </c>
    </row>
    <row r="8458" spans="1:27" x14ac:dyDescent="0.35">
      <c r="A8458" s="8" t="s">
        <v>53</v>
      </c>
      <c r="B8458" s="17">
        <v>2005</v>
      </c>
      <c r="C8458" s="80" t="s">
        <v>82</v>
      </c>
      <c r="D8458" s="17"/>
      <c r="E8458" s="35" t="s">
        <v>74</v>
      </c>
      <c r="F8458" s="35" t="s">
        <v>78</v>
      </c>
      <c r="G8458" s="51" t="s">
        <v>79</v>
      </c>
      <c r="H8458" s="10">
        <v>12514</v>
      </c>
      <c r="I8458" s="10">
        <v>12242</v>
      </c>
      <c r="J8458" s="53">
        <v>24756</v>
      </c>
      <c r="K8458" s="55">
        <v>8598</v>
      </c>
      <c r="L8458" s="57">
        <v>7718</v>
      </c>
      <c r="M8458" s="57">
        <v>281</v>
      </c>
      <c r="N8458" s="59">
        <v>16597</v>
      </c>
      <c r="O8458" s="61">
        <v>4693</v>
      </c>
      <c r="P8458" s="10">
        <v>4289</v>
      </c>
      <c r="Q8458" s="10">
        <v>72</v>
      </c>
      <c r="R8458" s="11">
        <v>9054</v>
      </c>
      <c r="S8458" s="24">
        <f>Table1[[#This Row],[Female Voters]]/Table1[[#This Row],[Female Population]]</f>
        <v>0.68707048106121149</v>
      </c>
      <c r="T8458" s="24">
        <f>Table1[[#This Row],[Male Voters]]/Table1[[#This Row],[Male Population]]</f>
        <v>0.63045254043456955</v>
      </c>
      <c r="U8458" s="24">
        <f>Table1[[#This Row],[Total Voters]]/Table1[[#This Row],[Total Population]]</f>
        <v>0.67042333171756341</v>
      </c>
      <c r="V8458" s="24">
        <f>Table1[[#This Row],[Female Ballots]]/Table1[[#This Row],[Female Population]]</f>
        <v>0.37501997762505995</v>
      </c>
      <c r="W8458" s="24">
        <f>Table1[[#This Row],[Male Ballots]]/Table1[[#This Row],[Male Population]]</f>
        <v>0.35035124979578502</v>
      </c>
      <c r="X8458" s="24">
        <f>Table1[[#This Row],[Total Ballots]]/Table1[[#This Row],[Total Population]]</f>
        <v>0.36572952011633542</v>
      </c>
      <c r="Y8458" s="24">
        <f>Table1[[#This Row],[Female Ballots]]/Table1[[#This Row],[Female Voters]]</f>
        <v>0.54582461037450569</v>
      </c>
      <c r="Z8458" s="24">
        <f>Table1[[#This Row],[Male Ballots]]/Table1[[#This Row],[Male Voters]]</f>
        <v>0.55571391552215599</v>
      </c>
      <c r="AA8458" s="64">
        <f>Table1[[#This Row],[Total Ballots]]/Table1[[#This Row],[Total Voters]]</f>
        <v>0.54552027474844855</v>
      </c>
    </row>
    <row r="8459" spans="1:27" x14ac:dyDescent="0.35">
      <c r="A8459" s="8" t="s">
        <v>53</v>
      </c>
      <c r="B8459" s="17">
        <v>2005</v>
      </c>
      <c r="C8459" s="80" t="s">
        <v>82</v>
      </c>
      <c r="D8459" s="17"/>
      <c r="E8459" s="35" t="s">
        <v>74</v>
      </c>
      <c r="F8459" s="35" t="s">
        <v>78</v>
      </c>
      <c r="G8459" s="51" t="s">
        <v>62</v>
      </c>
      <c r="H8459" s="10">
        <v>1441</v>
      </c>
      <c r="I8459" s="10">
        <v>1558</v>
      </c>
      <c r="J8459" s="53">
        <v>2999</v>
      </c>
      <c r="K8459" s="55">
        <v>751</v>
      </c>
      <c r="L8459" s="57">
        <v>608</v>
      </c>
      <c r="M8459" s="57">
        <v>60</v>
      </c>
      <c r="N8459" s="59">
        <v>1419</v>
      </c>
      <c r="O8459" s="61">
        <v>201</v>
      </c>
      <c r="P8459" s="10">
        <v>155</v>
      </c>
      <c r="Q8459" s="10">
        <v>16</v>
      </c>
      <c r="R8459" s="11">
        <v>372</v>
      </c>
      <c r="S8459" s="24">
        <f>Table1[[#This Row],[Female Voters]]/Table1[[#This Row],[Female Population]]</f>
        <v>0.52116585704371965</v>
      </c>
      <c r="T8459" s="24">
        <f>Table1[[#This Row],[Male Voters]]/Table1[[#This Row],[Male Population]]</f>
        <v>0.3902439024390244</v>
      </c>
      <c r="U8459" s="24">
        <f>Table1[[#This Row],[Total Voters]]/Table1[[#This Row],[Total Population]]</f>
        <v>0.47315771923974659</v>
      </c>
      <c r="V8459" s="24">
        <f>Table1[[#This Row],[Female Ballots]]/Table1[[#This Row],[Female Population]]</f>
        <v>0.13948646773074255</v>
      </c>
      <c r="W8459" s="24">
        <f>Table1[[#This Row],[Male Ballots]]/Table1[[#This Row],[Male Population]]</f>
        <v>9.9486521181001278E-2</v>
      </c>
      <c r="X8459" s="24">
        <f>Table1[[#This Row],[Total Ballots]]/Table1[[#This Row],[Total Population]]</f>
        <v>0.12404134711570523</v>
      </c>
      <c r="Y8459" s="24">
        <f>Table1[[#This Row],[Female Ballots]]/Table1[[#This Row],[Female Voters]]</f>
        <v>0.26764314247669774</v>
      </c>
      <c r="Z8459" s="24">
        <f>Table1[[#This Row],[Male Ballots]]/Table1[[#This Row],[Male Voters]]</f>
        <v>0.25493421052631576</v>
      </c>
      <c r="AA8459" s="64">
        <f>Table1[[#This Row],[Total Ballots]]/Table1[[#This Row],[Total Voters]]</f>
        <v>0.26215644820295986</v>
      </c>
    </row>
    <row r="8460" spans="1:27" x14ac:dyDescent="0.35">
      <c r="A8460" s="8" t="s">
        <v>53</v>
      </c>
      <c r="B8460" s="17">
        <v>2005</v>
      </c>
      <c r="C8460" s="80" t="s">
        <v>82</v>
      </c>
      <c r="D8460" s="17"/>
      <c r="E8460" s="35" t="s">
        <v>74</v>
      </c>
      <c r="F8460" s="35" t="s">
        <v>78</v>
      </c>
      <c r="G8460" s="51" t="s">
        <v>63</v>
      </c>
      <c r="H8460" s="10">
        <v>1976</v>
      </c>
      <c r="I8460" s="10">
        <v>1965</v>
      </c>
      <c r="J8460" s="53">
        <v>3941</v>
      </c>
      <c r="K8460" s="55">
        <v>1049</v>
      </c>
      <c r="L8460" s="57">
        <v>915</v>
      </c>
      <c r="M8460" s="57">
        <v>62</v>
      </c>
      <c r="N8460" s="59">
        <v>2026</v>
      </c>
      <c r="O8460" s="61">
        <v>311</v>
      </c>
      <c r="P8460" s="10">
        <v>262</v>
      </c>
      <c r="Q8460" s="10">
        <v>12</v>
      </c>
      <c r="R8460" s="11">
        <v>585</v>
      </c>
      <c r="S8460" s="24">
        <f>Table1[[#This Row],[Female Voters]]/Table1[[#This Row],[Female Population]]</f>
        <v>0.53087044534412953</v>
      </c>
      <c r="T8460" s="24">
        <f>Table1[[#This Row],[Male Voters]]/Table1[[#This Row],[Male Population]]</f>
        <v>0.46564885496183206</v>
      </c>
      <c r="U8460" s="24">
        <f>Table1[[#This Row],[Total Voters]]/Table1[[#This Row],[Total Population]]</f>
        <v>0.51408272012179645</v>
      </c>
      <c r="V8460" s="24">
        <f>Table1[[#This Row],[Female Ballots]]/Table1[[#This Row],[Female Population]]</f>
        <v>0.15738866396761134</v>
      </c>
      <c r="W8460" s="24">
        <f>Table1[[#This Row],[Male Ballots]]/Table1[[#This Row],[Male Population]]</f>
        <v>0.13333333333333333</v>
      </c>
      <c r="X8460" s="24">
        <f>Table1[[#This Row],[Total Ballots]]/Table1[[#This Row],[Total Population]]</f>
        <v>0.148439482364882</v>
      </c>
      <c r="Y8460" s="24">
        <f>Table1[[#This Row],[Female Ballots]]/Table1[[#This Row],[Female Voters]]</f>
        <v>0.29647283126787416</v>
      </c>
      <c r="Z8460" s="24">
        <f>Table1[[#This Row],[Male Ballots]]/Table1[[#This Row],[Male Voters]]</f>
        <v>0.28633879781420762</v>
      </c>
      <c r="AA8460" s="64">
        <f>Table1[[#This Row],[Total Ballots]]/Table1[[#This Row],[Total Voters]]</f>
        <v>0.28874629812438302</v>
      </c>
    </row>
    <row r="8461" spans="1:27" x14ac:dyDescent="0.35">
      <c r="A8461" s="8" t="s">
        <v>53</v>
      </c>
      <c r="B8461" s="17">
        <v>2005</v>
      </c>
      <c r="C8461" s="80" t="s">
        <v>82</v>
      </c>
      <c r="D8461" s="17"/>
      <c r="E8461" s="35" t="s">
        <v>74</v>
      </c>
      <c r="F8461" s="35" t="s">
        <v>78</v>
      </c>
      <c r="G8461" s="51" t="s">
        <v>64</v>
      </c>
      <c r="H8461" s="10">
        <v>2412</v>
      </c>
      <c r="I8461" s="10">
        <v>2382</v>
      </c>
      <c r="J8461" s="53">
        <v>4794</v>
      </c>
      <c r="K8461" s="55">
        <v>1379</v>
      </c>
      <c r="L8461" s="57">
        <v>1180</v>
      </c>
      <c r="M8461" s="57">
        <v>46</v>
      </c>
      <c r="N8461" s="59">
        <v>2605</v>
      </c>
      <c r="O8461" s="61">
        <v>622</v>
      </c>
      <c r="P8461" s="10">
        <v>496</v>
      </c>
      <c r="Q8461" s="10">
        <v>13</v>
      </c>
      <c r="R8461" s="11">
        <v>1131</v>
      </c>
      <c r="S8461" s="24">
        <f>Table1[[#This Row],[Female Voters]]/Table1[[#This Row],[Female Population]]</f>
        <v>0.57172470978441126</v>
      </c>
      <c r="T8461" s="24">
        <f>Table1[[#This Row],[Male Voters]]/Table1[[#This Row],[Male Population]]</f>
        <v>0.49538203190596136</v>
      </c>
      <c r="U8461" s="24">
        <f>Table1[[#This Row],[Total Voters]]/Table1[[#This Row],[Total Population]]</f>
        <v>0.54338756779307462</v>
      </c>
      <c r="V8461" s="24">
        <f>Table1[[#This Row],[Female Ballots]]/Table1[[#This Row],[Female Population]]</f>
        <v>0.25787728026533996</v>
      </c>
      <c r="W8461" s="24">
        <f>Table1[[#This Row],[Male Ballots]]/Table1[[#This Row],[Male Population]]</f>
        <v>0.20822837951301426</v>
      </c>
      <c r="X8461" s="24">
        <f>Table1[[#This Row],[Total Ballots]]/Table1[[#This Row],[Total Population]]</f>
        <v>0.23591989987484355</v>
      </c>
      <c r="Y8461" s="24">
        <f>Table1[[#This Row],[Female Ballots]]/Table1[[#This Row],[Female Voters]]</f>
        <v>0.45105148658448152</v>
      </c>
      <c r="Z8461" s="24">
        <f>Table1[[#This Row],[Male Ballots]]/Table1[[#This Row],[Male Voters]]</f>
        <v>0.42033898305084744</v>
      </c>
      <c r="AA8461" s="64">
        <f>Table1[[#This Row],[Total Ballots]]/Table1[[#This Row],[Total Voters]]</f>
        <v>0.43416506717850289</v>
      </c>
    </row>
    <row r="8462" spans="1:27" x14ac:dyDescent="0.35">
      <c r="A8462" s="8" t="s">
        <v>53</v>
      </c>
      <c r="B8462" s="17">
        <v>2005</v>
      </c>
      <c r="C8462" s="80" t="s">
        <v>82</v>
      </c>
      <c r="D8462" s="17"/>
      <c r="E8462" s="35" t="s">
        <v>74</v>
      </c>
      <c r="F8462" s="35" t="s">
        <v>78</v>
      </c>
      <c r="G8462" s="51" t="s">
        <v>65</v>
      </c>
      <c r="H8462" s="10">
        <v>2421</v>
      </c>
      <c r="I8462" s="10">
        <v>2461</v>
      </c>
      <c r="J8462" s="53">
        <v>4882</v>
      </c>
      <c r="K8462" s="55">
        <v>1873</v>
      </c>
      <c r="L8462" s="57">
        <v>1738</v>
      </c>
      <c r="M8462" s="57">
        <v>44</v>
      </c>
      <c r="N8462" s="59">
        <v>3655</v>
      </c>
      <c r="O8462" s="61">
        <v>1090</v>
      </c>
      <c r="P8462" s="10">
        <v>1019</v>
      </c>
      <c r="Q8462" s="10">
        <v>12</v>
      </c>
      <c r="R8462" s="11">
        <v>2121</v>
      </c>
      <c r="S8462" s="24">
        <f>Table1[[#This Row],[Female Voters]]/Table1[[#This Row],[Female Population]]</f>
        <v>0.77364725320115657</v>
      </c>
      <c r="T8462" s="24">
        <f>Table1[[#This Row],[Male Voters]]/Table1[[#This Row],[Male Population]]</f>
        <v>0.70621698496546115</v>
      </c>
      <c r="U8462" s="24">
        <f>Table1[[#This Row],[Total Voters]]/Table1[[#This Row],[Total Population]]</f>
        <v>0.74866857845145429</v>
      </c>
      <c r="V8462" s="24">
        <f>Table1[[#This Row],[Female Ballots]]/Table1[[#This Row],[Female Population]]</f>
        <v>0.45022717885171415</v>
      </c>
      <c r="W8462" s="24">
        <f>Table1[[#This Row],[Male Ballots]]/Table1[[#This Row],[Male Population]]</f>
        <v>0.41405932547744817</v>
      </c>
      <c r="X8462" s="24">
        <f>Table1[[#This Row],[Total Ballots]]/Table1[[#This Row],[Total Population]]</f>
        <v>0.43445309299467433</v>
      </c>
      <c r="Y8462" s="24">
        <f>Table1[[#This Row],[Female Ballots]]/Table1[[#This Row],[Female Voters]]</f>
        <v>0.58195408435664708</v>
      </c>
      <c r="Z8462" s="24">
        <f>Table1[[#This Row],[Male Ballots]]/Table1[[#This Row],[Male Voters]]</f>
        <v>0.58630609896432684</v>
      </c>
      <c r="AA8462" s="64">
        <f>Table1[[#This Row],[Total Ballots]]/Table1[[#This Row],[Total Voters]]</f>
        <v>0.58030095759233924</v>
      </c>
    </row>
    <row r="8463" spans="1:27" x14ac:dyDescent="0.35">
      <c r="A8463" s="8" t="s">
        <v>53</v>
      </c>
      <c r="B8463" s="17">
        <v>2005</v>
      </c>
      <c r="C8463" s="80" t="s">
        <v>82</v>
      </c>
      <c r="D8463" s="17"/>
      <c r="E8463" s="35" t="s">
        <v>74</v>
      </c>
      <c r="F8463" s="35" t="s">
        <v>78</v>
      </c>
      <c r="G8463" s="51" t="s">
        <v>66</v>
      </c>
      <c r="H8463" s="10">
        <v>1848</v>
      </c>
      <c r="I8463" s="10">
        <v>1816</v>
      </c>
      <c r="J8463" s="53">
        <v>3664</v>
      </c>
      <c r="K8463" s="55">
        <v>1580</v>
      </c>
      <c r="L8463" s="57">
        <v>1510</v>
      </c>
      <c r="M8463" s="57">
        <v>38</v>
      </c>
      <c r="N8463" s="59">
        <v>3128</v>
      </c>
      <c r="O8463" s="61">
        <v>1054</v>
      </c>
      <c r="P8463" s="10">
        <v>1042</v>
      </c>
      <c r="Q8463" s="10">
        <v>10</v>
      </c>
      <c r="R8463" s="11">
        <v>2106</v>
      </c>
      <c r="S8463" s="24">
        <f>Table1[[#This Row],[Female Voters]]/Table1[[#This Row],[Female Population]]</f>
        <v>0.85497835497835495</v>
      </c>
      <c r="T8463" s="24">
        <f>Table1[[#This Row],[Male Voters]]/Table1[[#This Row],[Male Population]]</f>
        <v>0.83149779735682816</v>
      </c>
      <c r="U8463" s="24">
        <f>Table1[[#This Row],[Total Voters]]/Table1[[#This Row],[Total Population]]</f>
        <v>0.85371179039301315</v>
      </c>
      <c r="V8463" s="24">
        <f>Table1[[#This Row],[Female Ballots]]/Table1[[#This Row],[Female Population]]</f>
        <v>0.57034632034632038</v>
      </c>
      <c r="W8463" s="24">
        <f>Table1[[#This Row],[Male Ballots]]/Table1[[#This Row],[Male Population]]</f>
        <v>0.57378854625550657</v>
      </c>
      <c r="X8463" s="24">
        <f>Table1[[#This Row],[Total Ballots]]/Table1[[#This Row],[Total Population]]</f>
        <v>0.57478165938864634</v>
      </c>
      <c r="Y8463" s="24">
        <f>Table1[[#This Row],[Female Ballots]]/Table1[[#This Row],[Female Voters]]</f>
        <v>0.66708860759493671</v>
      </c>
      <c r="Z8463" s="24">
        <f>Table1[[#This Row],[Male Ballots]]/Table1[[#This Row],[Male Voters]]</f>
        <v>0.69006622516556293</v>
      </c>
      <c r="AA8463" s="64">
        <f>Table1[[#This Row],[Total Ballots]]/Table1[[#This Row],[Total Voters]]</f>
        <v>0.67327365728900257</v>
      </c>
    </row>
    <row r="8464" spans="1:27" x14ac:dyDescent="0.35">
      <c r="A8464" s="8" t="s">
        <v>53</v>
      </c>
      <c r="B8464" s="17">
        <v>2005</v>
      </c>
      <c r="C8464" s="80" t="s">
        <v>82</v>
      </c>
      <c r="D8464" s="17"/>
      <c r="E8464" s="35" t="s">
        <v>74</v>
      </c>
      <c r="F8464" s="35" t="s">
        <v>78</v>
      </c>
      <c r="G8464" s="51" t="s">
        <v>67</v>
      </c>
      <c r="H8464" s="10">
        <v>2416</v>
      </c>
      <c r="I8464" s="10">
        <v>2060</v>
      </c>
      <c r="J8464" s="53">
        <v>4476</v>
      </c>
      <c r="K8464" s="55">
        <v>1966</v>
      </c>
      <c r="L8464" s="57">
        <v>1767</v>
      </c>
      <c r="M8464" s="57">
        <v>31</v>
      </c>
      <c r="N8464" s="59">
        <v>3764</v>
      </c>
      <c r="O8464" s="61">
        <v>1415</v>
      </c>
      <c r="P8464" s="10">
        <v>1315</v>
      </c>
      <c r="Q8464" s="10">
        <v>9</v>
      </c>
      <c r="R8464" s="11">
        <v>2739</v>
      </c>
      <c r="S8464" s="24">
        <f>Table1[[#This Row],[Female Voters]]/Table1[[#This Row],[Female Population]]</f>
        <v>0.8137417218543046</v>
      </c>
      <c r="T8464" s="24">
        <f>Table1[[#This Row],[Male Voters]]/Table1[[#This Row],[Male Population]]</f>
        <v>0.85776699029126213</v>
      </c>
      <c r="U8464" s="24">
        <f>Table1[[#This Row],[Total Voters]]/Table1[[#This Row],[Total Population]]</f>
        <v>0.84092940125111704</v>
      </c>
      <c r="V8464" s="24">
        <f>Table1[[#This Row],[Female Ballots]]/Table1[[#This Row],[Female Population]]</f>
        <v>0.58567880794701987</v>
      </c>
      <c r="W8464" s="24">
        <f>Table1[[#This Row],[Male Ballots]]/Table1[[#This Row],[Male Population]]</f>
        <v>0.63834951456310685</v>
      </c>
      <c r="X8464" s="24">
        <f>Table1[[#This Row],[Total Ballots]]/Table1[[#This Row],[Total Population]]</f>
        <v>0.61193029490616624</v>
      </c>
      <c r="Y8464" s="24">
        <f>Table1[[#This Row],[Female Ballots]]/Table1[[#This Row],[Female Voters]]</f>
        <v>0.71973550356052896</v>
      </c>
      <c r="Z8464" s="24">
        <f>Table1[[#This Row],[Male Ballots]]/Table1[[#This Row],[Male Voters]]</f>
        <v>0.74419920769666104</v>
      </c>
      <c r="AA8464" s="64">
        <f>Table1[[#This Row],[Total Ballots]]/Table1[[#This Row],[Total Voters]]</f>
        <v>0.72768331562167909</v>
      </c>
    </row>
    <row r="8465" spans="1:27" x14ac:dyDescent="0.35">
      <c r="A8465" s="8" t="s">
        <v>32</v>
      </c>
      <c r="B8465" s="17">
        <v>2005</v>
      </c>
      <c r="C8465" s="80" t="s">
        <v>82</v>
      </c>
      <c r="D8465" s="17"/>
      <c r="E8465" s="35" t="s">
        <v>74</v>
      </c>
      <c r="F8465" s="35" t="s">
        <v>78</v>
      </c>
      <c r="G8465" s="51" t="s">
        <v>79</v>
      </c>
      <c r="H8465" s="10">
        <v>2757</v>
      </c>
      <c r="I8465" s="10">
        <v>2915</v>
      </c>
      <c r="J8465" s="53">
        <v>5671.96</v>
      </c>
      <c r="K8465" s="55">
        <v>2033</v>
      </c>
      <c r="L8465" s="57">
        <v>1894</v>
      </c>
      <c r="M8465" s="57"/>
      <c r="N8465" s="59">
        <v>3927</v>
      </c>
      <c r="O8465" s="61">
        <v>1331</v>
      </c>
      <c r="P8465" s="10">
        <v>1231</v>
      </c>
      <c r="Q8465" s="10"/>
      <c r="R8465" s="11">
        <v>2562</v>
      </c>
      <c r="S8465" s="24">
        <f>Table1[[#This Row],[Female Voters]]/Table1[[#This Row],[Female Population]]</f>
        <v>0.73739571998549147</v>
      </c>
      <c r="T8465" s="24">
        <f>Table1[[#This Row],[Male Voters]]/Table1[[#This Row],[Male Population]]</f>
        <v>0.64974271012006857</v>
      </c>
      <c r="U8465" s="24">
        <f>Table1[[#This Row],[Total Voters]]/Table1[[#This Row],[Total Population]]</f>
        <v>0.69235326060127367</v>
      </c>
      <c r="V8465" s="24">
        <f>Table1[[#This Row],[Female Ballots]]/Table1[[#This Row],[Female Population]]</f>
        <v>0.48277112803772215</v>
      </c>
      <c r="W8465" s="24">
        <f>Table1[[#This Row],[Male Ballots]]/Table1[[#This Row],[Male Population]]</f>
        <v>0.42229845626072043</v>
      </c>
      <c r="X8465" s="24">
        <f>Table1[[#This Row],[Total Ballots]]/Table1[[#This Row],[Total Population]]</f>
        <v>0.45169571012489512</v>
      </c>
      <c r="Y8465" s="24">
        <f>Table1[[#This Row],[Female Ballots]]/Table1[[#This Row],[Female Voters]]</f>
        <v>0.65469749139203148</v>
      </c>
      <c r="Z8465" s="24">
        <f>Table1[[#This Row],[Male Ballots]]/Table1[[#This Row],[Male Voters]]</f>
        <v>0.64994720168954589</v>
      </c>
      <c r="AA8465" s="64">
        <f>Table1[[#This Row],[Total Ballots]]/Table1[[#This Row],[Total Voters]]</f>
        <v>0.65240641711229952</v>
      </c>
    </row>
    <row r="8466" spans="1:27" x14ac:dyDescent="0.35">
      <c r="A8466" s="8" t="s">
        <v>32</v>
      </c>
      <c r="B8466" s="17">
        <v>2005</v>
      </c>
      <c r="C8466" s="80" t="s">
        <v>82</v>
      </c>
      <c r="D8466" s="17"/>
      <c r="E8466" s="35" t="s">
        <v>74</v>
      </c>
      <c r="F8466" s="35" t="s">
        <v>78</v>
      </c>
      <c r="G8466" s="51" t="s">
        <v>62</v>
      </c>
      <c r="H8466" s="10">
        <v>267</v>
      </c>
      <c r="I8466" s="10">
        <v>361</v>
      </c>
      <c r="J8466" s="53">
        <v>628</v>
      </c>
      <c r="K8466" s="55">
        <v>131</v>
      </c>
      <c r="L8466" s="57">
        <v>116</v>
      </c>
      <c r="M8466" s="57"/>
      <c r="N8466" s="59">
        <v>247</v>
      </c>
      <c r="O8466" s="61">
        <v>43</v>
      </c>
      <c r="P8466" s="10">
        <v>41</v>
      </c>
      <c r="Q8466" s="10"/>
      <c r="R8466" s="11">
        <v>84</v>
      </c>
      <c r="S8466" s="24">
        <f>Table1[[#This Row],[Female Voters]]/Table1[[#This Row],[Female Population]]</f>
        <v>0.49063670411985016</v>
      </c>
      <c r="T8466" s="24">
        <f>Table1[[#This Row],[Male Voters]]/Table1[[#This Row],[Male Population]]</f>
        <v>0.32132963988919666</v>
      </c>
      <c r="U8466" s="24">
        <f>Table1[[#This Row],[Total Voters]]/Table1[[#This Row],[Total Population]]</f>
        <v>0.39331210191082805</v>
      </c>
      <c r="V8466" s="24">
        <f>Table1[[#This Row],[Female Ballots]]/Table1[[#This Row],[Female Population]]</f>
        <v>0.16104868913857678</v>
      </c>
      <c r="W8466" s="24">
        <f>Table1[[#This Row],[Male Ballots]]/Table1[[#This Row],[Male Population]]</f>
        <v>0.11357340720221606</v>
      </c>
      <c r="X8466" s="24">
        <f>Table1[[#This Row],[Total Ballots]]/Table1[[#This Row],[Total Population]]</f>
        <v>0.13375796178343949</v>
      </c>
      <c r="Y8466" s="24">
        <f>Table1[[#This Row],[Female Ballots]]/Table1[[#This Row],[Female Voters]]</f>
        <v>0.3282442748091603</v>
      </c>
      <c r="Z8466" s="24">
        <f>Table1[[#This Row],[Male Ballots]]/Table1[[#This Row],[Male Voters]]</f>
        <v>0.35344827586206895</v>
      </c>
      <c r="AA8466" s="64">
        <f>Table1[[#This Row],[Total Ballots]]/Table1[[#This Row],[Total Voters]]</f>
        <v>0.34008097165991902</v>
      </c>
    </row>
    <row r="8467" spans="1:27" x14ac:dyDescent="0.35">
      <c r="A8467" s="8" t="s">
        <v>32</v>
      </c>
      <c r="B8467" s="17">
        <v>2005</v>
      </c>
      <c r="C8467" s="80" t="s">
        <v>82</v>
      </c>
      <c r="D8467" s="17"/>
      <c r="E8467" s="35" t="s">
        <v>74</v>
      </c>
      <c r="F8467" s="35" t="s">
        <v>78</v>
      </c>
      <c r="G8467" s="51" t="s">
        <v>63</v>
      </c>
      <c r="H8467" s="10">
        <v>318</v>
      </c>
      <c r="I8467" s="10">
        <v>322</v>
      </c>
      <c r="J8467" s="53">
        <v>640</v>
      </c>
      <c r="K8467" s="55">
        <v>194</v>
      </c>
      <c r="L8467" s="57">
        <v>171</v>
      </c>
      <c r="M8467" s="57"/>
      <c r="N8467" s="59">
        <v>365</v>
      </c>
      <c r="O8467" s="61">
        <v>72</v>
      </c>
      <c r="P8467" s="10">
        <v>58</v>
      </c>
      <c r="Q8467" s="10"/>
      <c r="R8467" s="11">
        <v>130</v>
      </c>
      <c r="S8467" s="24">
        <f>Table1[[#This Row],[Female Voters]]/Table1[[#This Row],[Female Population]]</f>
        <v>0.61006289308176098</v>
      </c>
      <c r="T8467" s="24">
        <f>Table1[[#This Row],[Male Voters]]/Table1[[#This Row],[Male Population]]</f>
        <v>0.53105590062111796</v>
      </c>
      <c r="U8467" s="24">
        <f>Table1[[#This Row],[Total Voters]]/Table1[[#This Row],[Total Population]]</f>
        <v>0.5703125</v>
      </c>
      <c r="V8467" s="24">
        <f>Table1[[#This Row],[Female Ballots]]/Table1[[#This Row],[Female Population]]</f>
        <v>0.22641509433962265</v>
      </c>
      <c r="W8467" s="24">
        <f>Table1[[#This Row],[Male Ballots]]/Table1[[#This Row],[Male Population]]</f>
        <v>0.18012422360248448</v>
      </c>
      <c r="X8467" s="24">
        <f>Table1[[#This Row],[Total Ballots]]/Table1[[#This Row],[Total Population]]</f>
        <v>0.203125</v>
      </c>
      <c r="Y8467" s="24">
        <f>Table1[[#This Row],[Female Ballots]]/Table1[[#This Row],[Female Voters]]</f>
        <v>0.37113402061855671</v>
      </c>
      <c r="Z8467" s="24">
        <f>Table1[[#This Row],[Male Ballots]]/Table1[[#This Row],[Male Voters]]</f>
        <v>0.33918128654970758</v>
      </c>
      <c r="AA8467" s="64">
        <f>Table1[[#This Row],[Total Ballots]]/Table1[[#This Row],[Total Voters]]</f>
        <v>0.35616438356164382</v>
      </c>
    </row>
    <row r="8468" spans="1:27" x14ac:dyDescent="0.35">
      <c r="A8468" s="8" t="s">
        <v>32</v>
      </c>
      <c r="B8468" s="17">
        <v>2005</v>
      </c>
      <c r="C8468" s="80" t="s">
        <v>82</v>
      </c>
      <c r="D8468" s="17"/>
      <c r="E8468" s="35" t="s">
        <v>74</v>
      </c>
      <c r="F8468" s="35" t="s">
        <v>78</v>
      </c>
      <c r="G8468" s="51" t="s">
        <v>64</v>
      </c>
      <c r="H8468" s="10">
        <v>456</v>
      </c>
      <c r="I8468" s="10">
        <v>436</v>
      </c>
      <c r="J8468" s="53">
        <v>892</v>
      </c>
      <c r="K8468" s="55">
        <v>287</v>
      </c>
      <c r="L8468" s="57">
        <v>221</v>
      </c>
      <c r="M8468" s="57"/>
      <c r="N8468" s="59">
        <v>508</v>
      </c>
      <c r="O8468" s="61">
        <v>158</v>
      </c>
      <c r="P8468" s="10">
        <v>125</v>
      </c>
      <c r="Q8468" s="10"/>
      <c r="R8468" s="11">
        <v>283</v>
      </c>
      <c r="S8468" s="24">
        <f>Table1[[#This Row],[Female Voters]]/Table1[[#This Row],[Female Population]]</f>
        <v>0.62938596491228072</v>
      </c>
      <c r="T8468" s="24">
        <f>Table1[[#This Row],[Male Voters]]/Table1[[#This Row],[Male Population]]</f>
        <v>0.50688073394495414</v>
      </c>
      <c r="U8468" s="24">
        <f>Table1[[#This Row],[Total Voters]]/Table1[[#This Row],[Total Population]]</f>
        <v>0.56950672645739908</v>
      </c>
      <c r="V8468" s="24">
        <f>Table1[[#This Row],[Female Ballots]]/Table1[[#This Row],[Female Population]]</f>
        <v>0.34649122807017546</v>
      </c>
      <c r="W8468" s="24">
        <f>Table1[[#This Row],[Male Ballots]]/Table1[[#This Row],[Male Population]]</f>
        <v>0.28669724770642202</v>
      </c>
      <c r="X8468" s="24">
        <f>Table1[[#This Row],[Total Ballots]]/Table1[[#This Row],[Total Population]]</f>
        <v>0.31726457399103142</v>
      </c>
      <c r="Y8468" s="24">
        <f>Table1[[#This Row],[Female Ballots]]/Table1[[#This Row],[Female Voters]]</f>
        <v>0.55052264808362372</v>
      </c>
      <c r="Z8468" s="24">
        <f>Table1[[#This Row],[Male Ballots]]/Table1[[#This Row],[Male Voters]]</f>
        <v>0.56561085972850678</v>
      </c>
      <c r="AA8468" s="64">
        <f>Table1[[#This Row],[Total Ballots]]/Table1[[#This Row],[Total Voters]]</f>
        <v>0.55708661417322836</v>
      </c>
    </row>
    <row r="8469" spans="1:27" x14ac:dyDescent="0.35">
      <c r="A8469" s="8" t="s">
        <v>32</v>
      </c>
      <c r="B8469" s="17">
        <v>2005</v>
      </c>
      <c r="C8469" s="80" t="s">
        <v>82</v>
      </c>
      <c r="D8469" s="17"/>
      <c r="E8469" s="35" t="s">
        <v>74</v>
      </c>
      <c r="F8469" s="35" t="s">
        <v>78</v>
      </c>
      <c r="G8469" s="51" t="s">
        <v>65</v>
      </c>
      <c r="H8469" s="10">
        <v>606</v>
      </c>
      <c r="I8469" s="10">
        <v>627</v>
      </c>
      <c r="J8469" s="53">
        <v>1232.98</v>
      </c>
      <c r="K8469" s="55">
        <v>482</v>
      </c>
      <c r="L8469" s="57">
        <v>454</v>
      </c>
      <c r="M8469" s="57"/>
      <c r="N8469" s="59">
        <v>936</v>
      </c>
      <c r="O8469" s="61">
        <v>327</v>
      </c>
      <c r="P8469" s="10">
        <v>277</v>
      </c>
      <c r="Q8469" s="10"/>
      <c r="R8469" s="11">
        <v>604</v>
      </c>
      <c r="S8469" s="24">
        <f>Table1[[#This Row],[Female Voters]]/Table1[[#This Row],[Female Population]]</f>
        <v>0.79537953795379535</v>
      </c>
      <c r="T8469" s="24">
        <f>Table1[[#This Row],[Male Voters]]/Table1[[#This Row],[Male Population]]</f>
        <v>0.72408293460925044</v>
      </c>
      <c r="U8469" s="24">
        <f>Table1[[#This Row],[Total Voters]]/Table1[[#This Row],[Total Population]]</f>
        <v>0.75913640123927395</v>
      </c>
      <c r="V8469" s="24">
        <f>Table1[[#This Row],[Female Ballots]]/Table1[[#This Row],[Female Population]]</f>
        <v>0.53960396039603964</v>
      </c>
      <c r="W8469" s="24">
        <f>Table1[[#This Row],[Male Ballots]]/Table1[[#This Row],[Male Population]]</f>
        <v>0.44178628389154706</v>
      </c>
      <c r="X8469" s="24">
        <f>Table1[[#This Row],[Total Ballots]]/Table1[[#This Row],[Total Population]]</f>
        <v>0.48987007088517248</v>
      </c>
      <c r="Y8469" s="24">
        <f>Table1[[#This Row],[Female Ballots]]/Table1[[#This Row],[Female Voters]]</f>
        <v>0.67842323651452285</v>
      </c>
      <c r="Z8469" s="24">
        <f>Table1[[#This Row],[Male Ballots]]/Table1[[#This Row],[Male Voters]]</f>
        <v>0.61013215859030834</v>
      </c>
      <c r="AA8469" s="64">
        <f>Table1[[#This Row],[Total Ballots]]/Table1[[#This Row],[Total Voters]]</f>
        <v>0.64529914529914534</v>
      </c>
    </row>
    <row r="8470" spans="1:27" x14ac:dyDescent="0.35">
      <c r="A8470" s="8" t="s">
        <v>32</v>
      </c>
      <c r="B8470" s="17">
        <v>2005</v>
      </c>
      <c r="C8470" s="80" t="s">
        <v>82</v>
      </c>
      <c r="D8470" s="17"/>
      <c r="E8470" s="35" t="s">
        <v>74</v>
      </c>
      <c r="F8470" s="35" t="s">
        <v>78</v>
      </c>
      <c r="G8470" s="51" t="s">
        <v>66</v>
      </c>
      <c r="H8470" s="10">
        <v>545</v>
      </c>
      <c r="I8470" s="10">
        <v>604</v>
      </c>
      <c r="J8470" s="53">
        <v>1148.98</v>
      </c>
      <c r="K8470" s="55">
        <v>461</v>
      </c>
      <c r="L8470" s="57">
        <v>471</v>
      </c>
      <c r="M8470" s="57"/>
      <c r="N8470" s="59">
        <v>932</v>
      </c>
      <c r="O8470" s="61">
        <v>377</v>
      </c>
      <c r="P8470" s="10">
        <v>363</v>
      </c>
      <c r="Q8470" s="10"/>
      <c r="R8470" s="11">
        <v>740</v>
      </c>
      <c r="S8470" s="24">
        <f>Table1[[#This Row],[Female Voters]]/Table1[[#This Row],[Female Population]]</f>
        <v>0.84587155963302751</v>
      </c>
      <c r="T8470" s="24">
        <f>Table1[[#This Row],[Male Voters]]/Table1[[#This Row],[Male Population]]</f>
        <v>0.7798013245033113</v>
      </c>
      <c r="U8470" s="24">
        <f>Table1[[#This Row],[Total Voters]]/Table1[[#This Row],[Total Population]]</f>
        <v>0.8111542411530227</v>
      </c>
      <c r="V8470" s="24">
        <f>Table1[[#This Row],[Female Ballots]]/Table1[[#This Row],[Female Population]]</f>
        <v>0.69174311926605503</v>
      </c>
      <c r="W8470" s="24">
        <f>Table1[[#This Row],[Male Ballots]]/Table1[[#This Row],[Male Population]]</f>
        <v>0.60099337748344372</v>
      </c>
      <c r="X8470" s="24">
        <f>Table1[[#This Row],[Total Ballots]]/Table1[[#This Row],[Total Population]]</f>
        <v>0.64404950477815104</v>
      </c>
      <c r="Y8470" s="24">
        <f>Table1[[#This Row],[Female Ballots]]/Table1[[#This Row],[Female Voters]]</f>
        <v>0.81778741865509763</v>
      </c>
      <c r="Z8470" s="24">
        <f>Table1[[#This Row],[Male Ballots]]/Table1[[#This Row],[Male Voters]]</f>
        <v>0.77070063694267521</v>
      </c>
      <c r="AA8470" s="64">
        <f>Table1[[#This Row],[Total Ballots]]/Table1[[#This Row],[Total Voters]]</f>
        <v>0.79399141630901282</v>
      </c>
    </row>
    <row r="8471" spans="1:27" x14ac:dyDescent="0.35">
      <c r="A8471" s="8" t="s">
        <v>32</v>
      </c>
      <c r="B8471" s="17">
        <v>2005</v>
      </c>
      <c r="C8471" s="80" t="s">
        <v>82</v>
      </c>
      <c r="D8471" s="17"/>
      <c r="E8471" s="35" t="s">
        <v>74</v>
      </c>
      <c r="F8471" s="35" t="s">
        <v>78</v>
      </c>
      <c r="G8471" s="51" t="s">
        <v>67</v>
      </c>
      <c r="H8471" s="10">
        <v>565</v>
      </c>
      <c r="I8471" s="10">
        <v>565</v>
      </c>
      <c r="J8471" s="53">
        <v>1130</v>
      </c>
      <c r="K8471" s="55">
        <v>478</v>
      </c>
      <c r="L8471" s="57">
        <v>461</v>
      </c>
      <c r="M8471" s="57"/>
      <c r="N8471" s="59">
        <v>939</v>
      </c>
      <c r="O8471" s="61">
        <v>354</v>
      </c>
      <c r="P8471" s="10">
        <v>367</v>
      </c>
      <c r="Q8471" s="10"/>
      <c r="R8471" s="11">
        <v>721</v>
      </c>
      <c r="S8471" s="24">
        <f>Table1[[#This Row],[Female Voters]]/Table1[[#This Row],[Female Population]]</f>
        <v>0.84601769911504421</v>
      </c>
      <c r="T8471" s="24">
        <f>Table1[[#This Row],[Male Voters]]/Table1[[#This Row],[Male Population]]</f>
        <v>0.81592920353982301</v>
      </c>
      <c r="U8471" s="24">
        <f>Table1[[#This Row],[Total Voters]]/Table1[[#This Row],[Total Population]]</f>
        <v>0.83097345132743361</v>
      </c>
      <c r="V8471" s="24">
        <f>Table1[[#This Row],[Female Ballots]]/Table1[[#This Row],[Female Population]]</f>
        <v>0.6265486725663717</v>
      </c>
      <c r="W8471" s="24">
        <f>Table1[[#This Row],[Male Ballots]]/Table1[[#This Row],[Male Population]]</f>
        <v>0.64955752212389384</v>
      </c>
      <c r="X8471" s="24">
        <f>Table1[[#This Row],[Total Ballots]]/Table1[[#This Row],[Total Population]]</f>
        <v>0.63805309734513271</v>
      </c>
      <c r="Y8471" s="24">
        <f>Table1[[#This Row],[Female Ballots]]/Table1[[#This Row],[Female Voters]]</f>
        <v>0.7405857740585774</v>
      </c>
      <c r="Z8471" s="24">
        <f>Table1[[#This Row],[Male Ballots]]/Table1[[#This Row],[Male Voters]]</f>
        <v>0.79609544468546634</v>
      </c>
      <c r="AA8471" s="64">
        <f>Table1[[#This Row],[Total Ballots]]/Table1[[#This Row],[Total Voters]]</f>
        <v>0.76783812566560172</v>
      </c>
    </row>
    <row r="8472" spans="1:27" x14ac:dyDescent="0.35">
      <c r="A8472" s="8" t="s">
        <v>60</v>
      </c>
      <c r="B8472" s="17">
        <v>2005</v>
      </c>
      <c r="C8472" s="80" t="s">
        <v>82</v>
      </c>
      <c r="D8472" s="17"/>
      <c r="E8472" s="35" t="s">
        <v>75</v>
      </c>
      <c r="F8472" s="35" t="s">
        <v>78</v>
      </c>
      <c r="G8472" s="51" t="s">
        <v>79</v>
      </c>
      <c r="H8472" s="10">
        <v>19747</v>
      </c>
      <c r="I8472" s="10">
        <v>21487</v>
      </c>
      <c r="J8472" s="53">
        <v>41233.99</v>
      </c>
      <c r="K8472" s="55">
        <v>10284</v>
      </c>
      <c r="L8472" s="57">
        <v>9301</v>
      </c>
      <c r="M8472" s="57">
        <v>348</v>
      </c>
      <c r="N8472" s="59">
        <v>19933</v>
      </c>
      <c r="O8472" s="61">
        <v>6009</v>
      </c>
      <c r="P8472" s="10">
        <v>5471</v>
      </c>
      <c r="Q8472" s="10">
        <v>163</v>
      </c>
      <c r="R8472" s="11">
        <v>11643</v>
      </c>
      <c r="S8472" s="24">
        <f>Table1[[#This Row],[Female Voters]]/Table1[[#This Row],[Female Population]]</f>
        <v>0.52078796779257608</v>
      </c>
      <c r="T8472" s="24">
        <f>Table1[[#This Row],[Male Voters]]/Table1[[#This Row],[Male Population]]</f>
        <v>0.43286638432540608</v>
      </c>
      <c r="U8472" s="24">
        <f>Table1[[#This Row],[Total Voters]]/Table1[[#This Row],[Total Population]]</f>
        <v>0.48341186482317139</v>
      </c>
      <c r="V8472" s="24">
        <f>Table1[[#This Row],[Female Ballots]]/Table1[[#This Row],[Female Population]]</f>
        <v>0.30429938724869598</v>
      </c>
      <c r="W8472" s="24">
        <f>Table1[[#This Row],[Male Ballots]]/Table1[[#This Row],[Male Population]]</f>
        <v>0.25461907199702144</v>
      </c>
      <c r="X8472" s="24">
        <f>Table1[[#This Row],[Total Ballots]]/Table1[[#This Row],[Total Population]]</f>
        <v>0.28236413696564411</v>
      </c>
      <c r="Y8472" s="24">
        <f>Table1[[#This Row],[Female Ballots]]/Table1[[#This Row],[Female Voters]]</f>
        <v>0.58430571761960326</v>
      </c>
      <c r="Z8472" s="24">
        <f>Table1[[#This Row],[Male Ballots]]/Table1[[#This Row],[Male Voters]]</f>
        <v>0.58821632082571762</v>
      </c>
      <c r="AA8472" s="64">
        <f>Table1[[#This Row],[Total Ballots]]/Table1[[#This Row],[Total Voters]]</f>
        <v>0.58410675763808761</v>
      </c>
    </row>
    <row r="8473" spans="1:27" x14ac:dyDescent="0.35">
      <c r="A8473" s="8" t="s">
        <v>60</v>
      </c>
      <c r="B8473" s="17">
        <v>2005</v>
      </c>
      <c r="C8473" s="80" t="s">
        <v>82</v>
      </c>
      <c r="D8473" s="17"/>
      <c r="E8473" s="35" t="s">
        <v>75</v>
      </c>
      <c r="F8473" s="35" t="s">
        <v>78</v>
      </c>
      <c r="G8473" s="51" t="s">
        <v>62</v>
      </c>
      <c r="H8473" s="10">
        <v>3227</v>
      </c>
      <c r="I8473" s="10">
        <v>3692</v>
      </c>
      <c r="J8473" s="53">
        <v>6919</v>
      </c>
      <c r="K8473" s="55">
        <v>1072</v>
      </c>
      <c r="L8473" s="57">
        <v>958</v>
      </c>
      <c r="M8473" s="57">
        <v>22</v>
      </c>
      <c r="N8473" s="59">
        <v>2052</v>
      </c>
      <c r="O8473" s="61">
        <v>287</v>
      </c>
      <c r="P8473" s="10">
        <v>250</v>
      </c>
      <c r="Q8473" s="10">
        <v>10</v>
      </c>
      <c r="R8473" s="11">
        <v>547</v>
      </c>
      <c r="S8473" s="24">
        <f>Table1[[#This Row],[Female Voters]]/Table1[[#This Row],[Female Population]]</f>
        <v>0.33219708707778123</v>
      </c>
      <c r="T8473" s="24">
        <f>Table1[[#This Row],[Male Voters]]/Table1[[#This Row],[Male Population]]</f>
        <v>0.25947995666305523</v>
      </c>
      <c r="U8473" s="24">
        <f>Table1[[#This Row],[Total Voters]]/Table1[[#This Row],[Total Population]]</f>
        <v>0.29657464951582596</v>
      </c>
      <c r="V8473" s="24">
        <f>Table1[[#This Row],[Female Ballots]]/Table1[[#This Row],[Female Population]]</f>
        <v>8.8937093275488072E-2</v>
      </c>
      <c r="W8473" s="24">
        <f>Table1[[#This Row],[Male Ballots]]/Table1[[#This Row],[Male Population]]</f>
        <v>6.7713976164680389E-2</v>
      </c>
      <c r="X8473" s="24">
        <f>Table1[[#This Row],[Total Ballots]]/Table1[[#This Row],[Total Population]]</f>
        <v>7.9057667292961417E-2</v>
      </c>
      <c r="Y8473" s="24">
        <f>Table1[[#This Row],[Female Ballots]]/Table1[[#This Row],[Female Voters]]</f>
        <v>0.26772388059701491</v>
      </c>
      <c r="Z8473" s="24">
        <f>Table1[[#This Row],[Male Ballots]]/Table1[[#This Row],[Male Voters]]</f>
        <v>0.26096033402922758</v>
      </c>
      <c r="AA8473" s="64">
        <f>Table1[[#This Row],[Total Ballots]]/Table1[[#This Row],[Total Voters]]</f>
        <v>0.26656920077972712</v>
      </c>
    </row>
    <row r="8474" spans="1:27" x14ac:dyDescent="0.35">
      <c r="A8474" s="8" t="s">
        <v>60</v>
      </c>
      <c r="B8474" s="17">
        <v>2005</v>
      </c>
      <c r="C8474" s="80" t="s">
        <v>82</v>
      </c>
      <c r="D8474" s="17"/>
      <c r="E8474" s="35" t="s">
        <v>75</v>
      </c>
      <c r="F8474" s="35" t="s">
        <v>78</v>
      </c>
      <c r="G8474" s="51" t="s">
        <v>63</v>
      </c>
      <c r="H8474" s="10">
        <v>4348</v>
      </c>
      <c r="I8474" s="10">
        <v>4951</v>
      </c>
      <c r="J8474" s="53">
        <v>9299</v>
      </c>
      <c r="K8474" s="55">
        <v>1844</v>
      </c>
      <c r="L8474" s="57">
        <v>1504</v>
      </c>
      <c r="M8474" s="57">
        <v>96</v>
      </c>
      <c r="N8474" s="59">
        <v>3444</v>
      </c>
      <c r="O8474" s="61">
        <v>725</v>
      </c>
      <c r="P8474" s="10">
        <v>573</v>
      </c>
      <c r="Q8474" s="10">
        <v>31</v>
      </c>
      <c r="R8474" s="11">
        <v>1329</v>
      </c>
      <c r="S8474" s="24">
        <f>Table1[[#This Row],[Female Voters]]/Table1[[#This Row],[Female Population]]</f>
        <v>0.42410303587856485</v>
      </c>
      <c r="T8474" s="24">
        <f>Table1[[#This Row],[Male Voters]]/Table1[[#This Row],[Male Population]]</f>
        <v>0.30377701474449609</v>
      </c>
      <c r="U8474" s="24">
        <f>Table1[[#This Row],[Total Voters]]/Table1[[#This Row],[Total Population]]</f>
        <v>0.37036240455963004</v>
      </c>
      <c r="V8474" s="24">
        <f>Table1[[#This Row],[Female Ballots]]/Table1[[#This Row],[Female Population]]</f>
        <v>0.16674333026678934</v>
      </c>
      <c r="W8474" s="24">
        <f>Table1[[#This Row],[Male Ballots]]/Table1[[#This Row],[Male Population]]</f>
        <v>0.11573419511209856</v>
      </c>
      <c r="X8474" s="24">
        <f>Table1[[#This Row],[Total Ballots]]/Table1[[#This Row],[Total Population]]</f>
        <v>0.14291859339713947</v>
      </c>
      <c r="Y8474" s="24">
        <f>Table1[[#This Row],[Female Ballots]]/Table1[[#This Row],[Female Voters]]</f>
        <v>0.39316702819956617</v>
      </c>
      <c r="Z8474" s="24">
        <f>Table1[[#This Row],[Male Ballots]]/Table1[[#This Row],[Male Voters]]</f>
        <v>0.38098404255319152</v>
      </c>
      <c r="AA8474" s="64">
        <f>Table1[[#This Row],[Total Ballots]]/Table1[[#This Row],[Total Voters]]</f>
        <v>0.38588850174216027</v>
      </c>
    </row>
    <row r="8475" spans="1:27" x14ac:dyDescent="0.35">
      <c r="A8475" s="8" t="s">
        <v>60</v>
      </c>
      <c r="B8475" s="17">
        <v>2005</v>
      </c>
      <c r="C8475" s="80" t="s">
        <v>82</v>
      </c>
      <c r="D8475" s="17"/>
      <c r="E8475" s="35" t="s">
        <v>75</v>
      </c>
      <c r="F8475" s="35" t="s">
        <v>78</v>
      </c>
      <c r="G8475" s="51" t="s">
        <v>64</v>
      </c>
      <c r="H8475" s="10">
        <v>3930</v>
      </c>
      <c r="I8475" s="10">
        <v>4427</v>
      </c>
      <c r="J8475" s="53">
        <v>8357</v>
      </c>
      <c r="K8475" s="55">
        <v>1762</v>
      </c>
      <c r="L8475" s="57">
        <v>1587</v>
      </c>
      <c r="M8475" s="57">
        <v>79</v>
      </c>
      <c r="N8475" s="59">
        <v>3428</v>
      </c>
      <c r="O8475" s="61">
        <v>890</v>
      </c>
      <c r="P8475" s="10">
        <v>804</v>
      </c>
      <c r="Q8475" s="10">
        <v>27</v>
      </c>
      <c r="R8475" s="11">
        <v>1721</v>
      </c>
      <c r="S8475" s="24">
        <f>Table1[[#This Row],[Female Voters]]/Table1[[#This Row],[Female Population]]</f>
        <v>0.44834605597964378</v>
      </c>
      <c r="T8475" s="24">
        <f>Table1[[#This Row],[Male Voters]]/Table1[[#This Row],[Male Population]]</f>
        <v>0.35848204201490852</v>
      </c>
      <c r="U8475" s="24">
        <f>Table1[[#This Row],[Total Voters]]/Table1[[#This Row],[Total Population]]</f>
        <v>0.41019504606916357</v>
      </c>
      <c r="V8475" s="24">
        <f>Table1[[#This Row],[Female Ballots]]/Table1[[#This Row],[Female Population]]</f>
        <v>0.22646310432569974</v>
      </c>
      <c r="W8475" s="24">
        <f>Table1[[#This Row],[Male Ballots]]/Table1[[#This Row],[Male Population]]</f>
        <v>0.1816128303591597</v>
      </c>
      <c r="X8475" s="24">
        <f>Table1[[#This Row],[Total Ballots]]/Table1[[#This Row],[Total Population]]</f>
        <v>0.20593514419049899</v>
      </c>
      <c r="Y8475" s="24">
        <f>Table1[[#This Row],[Female Ballots]]/Table1[[#This Row],[Female Voters]]</f>
        <v>0.5051078320090806</v>
      </c>
      <c r="Z8475" s="24">
        <f>Table1[[#This Row],[Male Ballots]]/Table1[[#This Row],[Male Voters]]</f>
        <v>0.50661625708884683</v>
      </c>
      <c r="AA8475" s="64">
        <f>Table1[[#This Row],[Total Ballots]]/Table1[[#This Row],[Total Voters]]</f>
        <v>0.50204200700116686</v>
      </c>
    </row>
    <row r="8476" spans="1:27" x14ac:dyDescent="0.35">
      <c r="A8476" s="8" t="s">
        <v>60</v>
      </c>
      <c r="B8476" s="17">
        <v>2005</v>
      </c>
      <c r="C8476" s="80" t="s">
        <v>82</v>
      </c>
      <c r="D8476" s="17"/>
      <c r="E8476" s="35" t="s">
        <v>75</v>
      </c>
      <c r="F8476" s="35" t="s">
        <v>78</v>
      </c>
      <c r="G8476" s="51" t="s">
        <v>65</v>
      </c>
      <c r="H8476" s="10">
        <v>3433</v>
      </c>
      <c r="I8476" s="10">
        <v>3701</v>
      </c>
      <c r="J8476" s="53">
        <v>7134</v>
      </c>
      <c r="K8476" s="55">
        <v>2103</v>
      </c>
      <c r="L8476" s="57">
        <v>2034</v>
      </c>
      <c r="M8476" s="57">
        <v>60</v>
      </c>
      <c r="N8476" s="59">
        <v>4197</v>
      </c>
      <c r="O8476" s="61">
        <v>1357</v>
      </c>
      <c r="P8476" s="10">
        <v>1325</v>
      </c>
      <c r="Q8476" s="10">
        <v>31</v>
      </c>
      <c r="R8476" s="11">
        <v>2713</v>
      </c>
      <c r="S8476" s="24">
        <f>Table1[[#This Row],[Female Voters]]/Table1[[#This Row],[Female Population]]</f>
        <v>0.61258374599475673</v>
      </c>
      <c r="T8476" s="24">
        <f>Table1[[#This Row],[Male Voters]]/Table1[[#This Row],[Male Population]]</f>
        <v>0.5495811942718184</v>
      </c>
      <c r="U8476" s="24">
        <f>Table1[[#This Row],[Total Voters]]/Table1[[#This Row],[Total Population]]</f>
        <v>0.58830950378469304</v>
      </c>
      <c r="V8476" s="24">
        <f>Table1[[#This Row],[Female Ballots]]/Table1[[#This Row],[Female Population]]</f>
        <v>0.3952810952519662</v>
      </c>
      <c r="W8476" s="24">
        <f>Table1[[#This Row],[Male Ballots]]/Table1[[#This Row],[Male Population]]</f>
        <v>0.35801134828424752</v>
      </c>
      <c r="X8476" s="24">
        <f>Table1[[#This Row],[Total Ballots]]/Table1[[#This Row],[Total Population]]</f>
        <v>0.380291561536305</v>
      </c>
      <c r="Y8476" s="24">
        <f>Table1[[#This Row],[Female Ballots]]/Table1[[#This Row],[Female Voters]]</f>
        <v>0.6452686638135996</v>
      </c>
      <c r="Z8476" s="24">
        <f>Table1[[#This Row],[Male Ballots]]/Table1[[#This Row],[Male Voters]]</f>
        <v>0.65142576204523106</v>
      </c>
      <c r="AA8476" s="64">
        <f>Table1[[#This Row],[Total Ballots]]/Table1[[#This Row],[Total Voters]]</f>
        <v>0.646414105313319</v>
      </c>
    </row>
    <row r="8477" spans="1:27" x14ac:dyDescent="0.35">
      <c r="A8477" s="8" t="s">
        <v>60</v>
      </c>
      <c r="B8477" s="17">
        <v>2005</v>
      </c>
      <c r="C8477" s="80" t="s">
        <v>82</v>
      </c>
      <c r="D8477" s="17"/>
      <c r="E8477" s="35" t="s">
        <v>75</v>
      </c>
      <c r="F8477" s="35" t="s">
        <v>78</v>
      </c>
      <c r="G8477" s="51" t="s">
        <v>66</v>
      </c>
      <c r="H8477" s="10">
        <v>2292</v>
      </c>
      <c r="I8477" s="10">
        <v>2526</v>
      </c>
      <c r="J8477" s="53">
        <v>4817.99</v>
      </c>
      <c r="K8477" s="55">
        <v>1654</v>
      </c>
      <c r="L8477" s="57">
        <v>1637</v>
      </c>
      <c r="M8477" s="57">
        <v>50</v>
      </c>
      <c r="N8477" s="59">
        <v>3341</v>
      </c>
      <c r="O8477" s="61">
        <v>1288</v>
      </c>
      <c r="P8477" s="10">
        <v>1246</v>
      </c>
      <c r="Q8477" s="10">
        <v>37</v>
      </c>
      <c r="R8477" s="11">
        <v>2571</v>
      </c>
      <c r="S8477" s="24">
        <f>Table1[[#This Row],[Female Voters]]/Table1[[#This Row],[Female Population]]</f>
        <v>0.72164048865619546</v>
      </c>
      <c r="T8477" s="24">
        <f>Table1[[#This Row],[Male Voters]]/Table1[[#This Row],[Male Population]]</f>
        <v>0.6480601741884402</v>
      </c>
      <c r="U8477" s="24">
        <f>Table1[[#This Row],[Total Voters]]/Table1[[#This Row],[Total Population]]</f>
        <v>0.69344270120942553</v>
      </c>
      <c r="V8477" s="24">
        <f>Table1[[#This Row],[Female Ballots]]/Table1[[#This Row],[Female Population]]</f>
        <v>0.56195462478184988</v>
      </c>
      <c r="W8477" s="24">
        <f>Table1[[#This Row],[Male Ballots]]/Table1[[#This Row],[Male Population]]</f>
        <v>0.49326999208234362</v>
      </c>
      <c r="X8477" s="24">
        <f>Table1[[#This Row],[Total Ballots]]/Table1[[#This Row],[Total Population]]</f>
        <v>0.53362501790165606</v>
      </c>
      <c r="Y8477" s="24">
        <f>Table1[[#This Row],[Female Ballots]]/Table1[[#This Row],[Female Voters]]</f>
        <v>0.77871825876662637</v>
      </c>
      <c r="Z8477" s="24">
        <f>Table1[[#This Row],[Male Ballots]]/Table1[[#This Row],[Male Voters]]</f>
        <v>0.7611484422724496</v>
      </c>
      <c r="AA8477" s="64">
        <f>Table1[[#This Row],[Total Ballots]]/Table1[[#This Row],[Total Voters]]</f>
        <v>0.76953008081412755</v>
      </c>
    </row>
    <row r="8478" spans="1:27" x14ac:dyDescent="0.35">
      <c r="A8478" s="8" t="s">
        <v>60</v>
      </c>
      <c r="B8478" s="17">
        <v>2005</v>
      </c>
      <c r="C8478" s="80" t="s">
        <v>82</v>
      </c>
      <c r="D8478" s="17"/>
      <c r="E8478" s="35" t="s">
        <v>75</v>
      </c>
      <c r="F8478" s="35" t="s">
        <v>78</v>
      </c>
      <c r="G8478" s="51" t="s">
        <v>67</v>
      </c>
      <c r="H8478" s="10">
        <v>2517</v>
      </c>
      <c r="I8478" s="10">
        <v>2190</v>
      </c>
      <c r="J8478" s="53">
        <v>4707</v>
      </c>
      <c r="K8478" s="55">
        <v>1849</v>
      </c>
      <c r="L8478" s="57">
        <v>1581</v>
      </c>
      <c r="M8478" s="57">
        <v>41</v>
      </c>
      <c r="N8478" s="59">
        <v>3471</v>
      </c>
      <c r="O8478" s="61">
        <v>1462</v>
      </c>
      <c r="P8478" s="10">
        <v>1273</v>
      </c>
      <c r="Q8478" s="10">
        <v>27</v>
      </c>
      <c r="R8478" s="11">
        <v>2762</v>
      </c>
      <c r="S8478" s="24">
        <f>Table1[[#This Row],[Female Voters]]/Table1[[#This Row],[Female Population]]</f>
        <v>0.73460468812077873</v>
      </c>
      <c r="T8478" s="24">
        <f>Table1[[#This Row],[Male Voters]]/Table1[[#This Row],[Male Population]]</f>
        <v>0.72191780821917806</v>
      </c>
      <c r="U8478" s="24">
        <f>Table1[[#This Row],[Total Voters]]/Table1[[#This Row],[Total Population]]</f>
        <v>0.73741236456341619</v>
      </c>
      <c r="V8478" s="24">
        <f>Table1[[#This Row],[Female Ballots]]/Table1[[#This Row],[Female Population]]</f>
        <v>0.58085021851410412</v>
      </c>
      <c r="W8478" s="24">
        <f>Table1[[#This Row],[Male Ballots]]/Table1[[#This Row],[Male Population]]</f>
        <v>0.58127853881278535</v>
      </c>
      <c r="X8478" s="24">
        <f>Table1[[#This Row],[Total Ballots]]/Table1[[#This Row],[Total Population]]</f>
        <v>0.58678563841087739</v>
      </c>
      <c r="Y8478" s="24">
        <f>Table1[[#This Row],[Female Ballots]]/Table1[[#This Row],[Female Voters]]</f>
        <v>0.79069767441860461</v>
      </c>
      <c r="Z8478" s="24">
        <f>Table1[[#This Row],[Male Ballots]]/Table1[[#This Row],[Male Voters]]</f>
        <v>0.80518659076533838</v>
      </c>
      <c r="AA8478" s="64">
        <f>Table1[[#This Row],[Total Ballots]]/Table1[[#This Row],[Total Voters]]</f>
        <v>0.79573609910688559</v>
      </c>
    </row>
    <row r="8479" spans="1:27" x14ac:dyDescent="0.35">
      <c r="A8479" s="8" t="s">
        <v>22</v>
      </c>
      <c r="B8479" s="17">
        <v>2005</v>
      </c>
      <c r="C8479" s="80" t="s">
        <v>82</v>
      </c>
      <c r="D8479" s="17"/>
      <c r="E8479" s="35" t="s">
        <v>74</v>
      </c>
      <c r="F8479" s="35" t="s">
        <v>78</v>
      </c>
      <c r="G8479" s="51" t="s">
        <v>79</v>
      </c>
      <c r="H8479" s="10">
        <v>906</v>
      </c>
      <c r="I8479" s="10">
        <v>868</v>
      </c>
      <c r="J8479" s="53">
        <v>1774</v>
      </c>
      <c r="K8479" s="55">
        <v>795</v>
      </c>
      <c r="L8479" s="57">
        <v>723</v>
      </c>
      <c r="M8479" s="57"/>
      <c r="N8479" s="59">
        <v>1518</v>
      </c>
      <c r="O8479" s="61">
        <v>600</v>
      </c>
      <c r="P8479" s="10">
        <v>521</v>
      </c>
      <c r="Q8479" s="10"/>
      <c r="R8479" s="11">
        <v>1121</v>
      </c>
      <c r="S8479" s="24">
        <f>Table1[[#This Row],[Female Voters]]/Table1[[#This Row],[Female Population]]</f>
        <v>0.87748344370860931</v>
      </c>
      <c r="T8479" s="24">
        <f>Table1[[#This Row],[Male Voters]]/Table1[[#This Row],[Male Population]]</f>
        <v>0.83294930875576034</v>
      </c>
      <c r="U8479" s="24">
        <f>Table1[[#This Row],[Total Voters]]/Table1[[#This Row],[Total Population]]</f>
        <v>0.85569334836527622</v>
      </c>
      <c r="V8479" s="24">
        <f>Table1[[#This Row],[Female Ballots]]/Table1[[#This Row],[Female Population]]</f>
        <v>0.66225165562913912</v>
      </c>
      <c r="W8479" s="24">
        <f>Table1[[#This Row],[Male Ballots]]/Table1[[#This Row],[Male Population]]</f>
        <v>0.60023041474654382</v>
      </c>
      <c r="X8479" s="24">
        <f>Table1[[#This Row],[Total Ballots]]/Table1[[#This Row],[Total Population]]</f>
        <v>0.63190529875986468</v>
      </c>
      <c r="Y8479" s="24">
        <f>Table1[[#This Row],[Female Ballots]]/Table1[[#This Row],[Female Voters]]</f>
        <v>0.75471698113207553</v>
      </c>
      <c r="Z8479" s="24">
        <f>Table1[[#This Row],[Male Ballots]]/Table1[[#This Row],[Male Voters]]</f>
        <v>0.72060857538035961</v>
      </c>
      <c r="AA8479" s="64">
        <f>Table1[[#This Row],[Total Ballots]]/Table1[[#This Row],[Total Voters]]</f>
        <v>0.73847167325428198</v>
      </c>
    </row>
    <row r="8480" spans="1:27" x14ac:dyDescent="0.35">
      <c r="A8480" s="8" t="s">
        <v>22</v>
      </c>
      <c r="B8480" s="17">
        <v>2005</v>
      </c>
      <c r="C8480" s="80" t="s">
        <v>82</v>
      </c>
      <c r="D8480" s="17"/>
      <c r="E8480" s="35" t="s">
        <v>74</v>
      </c>
      <c r="F8480" s="35" t="s">
        <v>78</v>
      </c>
      <c r="G8480" s="51" t="s">
        <v>62</v>
      </c>
      <c r="H8480" s="10">
        <v>65</v>
      </c>
      <c r="I8480" s="10">
        <v>76</v>
      </c>
      <c r="J8480" s="53">
        <v>141</v>
      </c>
      <c r="K8480" s="55">
        <v>77</v>
      </c>
      <c r="L8480" s="57">
        <v>81</v>
      </c>
      <c r="M8480" s="57"/>
      <c r="N8480" s="59">
        <v>158</v>
      </c>
      <c r="O8480" s="61">
        <v>31</v>
      </c>
      <c r="P8480" s="10">
        <v>30</v>
      </c>
      <c r="Q8480" s="10"/>
      <c r="R8480" s="11">
        <v>61</v>
      </c>
      <c r="S8480" s="24">
        <f>Table1[[#This Row],[Female Voters]]/Table1[[#This Row],[Female Population]]</f>
        <v>1.1846153846153846</v>
      </c>
      <c r="T8480" s="24">
        <f>Table1[[#This Row],[Male Voters]]/Table1[[#This Row],[Male Population]]</f>
        <v>1.0657894736842106</v>
      </c>
      <c r="U8480" s="24">
        <f>Table1[[#This Row],[Total Voters]]/Table1[[#This Row],[Total Population]]</f>
        <v>1.1205673758865249</v>
      </c>
      <c r="V8480" s="24">
        <f>Table1[[#This Row],[Female Ballots]]/Table1[[#This Row],[Female Population]]</f>
        <v>0.47692307692307695</v>
      </c>
      <c r="W8480" s="24">
        <f>Table1[[#This Row],[Male Ballots]]/Table1[[#This Row],[Male Population]]</f>
        <v>0.39473684210526316</v>
      </c>
      <c r="X8480" s="24">
        <f>Table1[[#This Row],[Total Ballots]]/Table1[[#This Row],[Total Population]]</f>
        <v>0.43262411347517732</v>
      </c>
      <c r="Y8480" s="24">
        <f>Table1[[#This Row],[Female Ballots]]/Table1[[#This Row],[Female Voters]]</f>
        <v>0.40259740259740262</v>
      </c>
      <c r="Z8480" s="24">
        <f>Table1[[#This Row],[Male Ballots]]/Table1[[#This Row],[Male Voters]]</f>
        <v>0.37037037037037035</v>
      </c>
      <c r="AA8480" s="64">
        <f>Table1[[#This Row],[Total Ballots]]/Table1[[#This Row],[Total Voters]]</f>
        <v>0.38607594936708861</v>
      </c>
    </row>
    <row r="8481" spans="1:27" x14ac:dyDescent="0.35">
      <c r="A8481" s="8" t="s">
        <v>22</v>
      </c>
      <c r="B8481" s="17">
        <v>2005</v>
      </c>
      <c r="C8481" s="80" t="s">
        <v>82</v>
      </c>
      <c r="D8481" s="17"/>
      <c r="E8481" s="35" t="s">
        <v>74</v>
      </c>
      <c r="F8481" s="35" t="s">
        <v>78</v>
      </c>
      <c r="G8481" s="51" t="s">
        <v>63</v>
      </c>
      <c r="H8481" s="10">
        <v>97</v>
      </c>
      <c r="I8481" s="10">
        <v>89</v>
      </c>
      <c r="J8481" s="53">
        <v>186</v>
      </c>
      <c r="K8481" s="55">
        <v>56</v>
      </c>
      <c r="L8481" s="57">
        <v>65</v>
      </c>
      <c r="M8481" s="57"/>
      <c r="N8481" s="59">
        <v>121</v>
      </c>
      <c r="O8481" s="61">
        <v>30</v>
      </c>
      <c r="P8481" s="10">
        <v>31</v>
      </c>
      <c r="Q8481" s="10"/>
      <c r="R8481" s="11">
        <v>61</v>
      </c>
      <c r="S8481" s="24">
        <f>Table1[[#This Row],[Female Voters]]/Table1[[#This Row],[Female Population]]</f>
        <v>0.57731958762886593</v>
      </c>
      <c r="T8481" s="24">
        <f>Table1[[#This Row],[Male Voters]]/Table1[[#This Row],[Male Population]]</f>
        <v>0.7303370786516854</v>
      </c>
      <c r="U8481" s="24">
        <f>Table1[[#This Row],[Total Voters]]/Table1[[#This Row],[Total Population]]</f>
        <v>0.65053763440860213</v>
      </c>
      <c r="V8481" s="24">
        <f>Table1[[#This Row],[Female Ballots]]/Table1[[#This Row],[Female Population]]</f>
        <v>0.30927835051546393</v>
      </c>
      <c r="W8481" s="24">
        <f>Table1[[#This Row],[Male Ballots]]/Table1[[#This Row],[Male Population]]</f>
        <v>0.34831460674157305</v>
      </c>
      <c r="X8481" s="24">
        <f>Table1[[#This Row],[Total Ballots]]/Table1[[#This Row],[Total Population]]</f>
        <v>0.32795698924731181</v>
      </c>
      <c r="Y8481" s="24">
        <f>Table1[[#This Row],[Female Ballots]]/Table1[[#This Row],[Female Voters]]</f>
        <v>0.5357142857142857</v>
      </c>
      <c r="Z8481" s="24">
        <f>Table1[[#This Row],[Male Ballots]]/Table1[[#This Row],[Male Voters]]</f>
        <v>0.47692307692307695</v>
      </c>
      <c r="AA8481" s="64">
        <f>Table1[[#This Row],[Total Ballots]]/Table1[[#This Row],[Total Voters]]</f>
        <v>0.50413223140495866</v>
      </c>
    </row>
    <row r="8482" spans="1:27" x14ac:dyDescent="0.35">
      <c r="A8482" s="8" t="s">
        <v>22</v>
      </c>
      <c r="B8482" s="17">
        <v>2005</v>
      </c>
      <c r="C8482" s="80" t="s">
        <v>82</v>
      </c>
      <c r="D8482" s="17"/>
      <c r="E8482" s="35" t="s">
        <v>74</v>
      </c>
      <c r="F8482" s="35" t="s">
        <v>78</v>
      </c>
      <c r="G8482" s="51" t="s">
        <v>64</v>
      </c>
      <c r="H8482" s="10">
        <v>141</v>
      </c>
      <c r="I8482" s="10">
        <v>140</v>
      </c>
      <c r="J8482" s="53">
        <v>281</v>
      </c>
      <c r="K8482" s="55">
        <v>110</v>
      </c>
      <c r="L8482" s="57">
        <v>79</v>
      </c>
      <c r="M8482" s="57"/>
      <c r="N8482" s="59">
        <v>189</v>
      </c>
      <c r="O8482" s="61">
        <v>62</v>
      </c>
      <c r="P8482" s="10">
        <v>38</v>
      </c>
      <c r="Q8482" s="10"/>
      <c r="R8482" s="11">
        <v>100</v>
      </c>
      <c r="S8482" s="24">
        <f>Table1[[#This Row],[Female Voters]]/Table1[[#This Row],[Female Population]]</f>
        <v>0.78014184397163122</v>
      </c>
      <c r="T8482" s="24">
        <f>Table1[[#This Row],[Male Voters]]/Table1[[#This Row],[Male Population]]</f>
        <v>0.56428571428571428</v>
      </c>
      <c r="U8482" s="24">
        <f>Table1[[#This Row],[Total Voters]]/Table1[[#This Row],[Total Population]]</f>
        <v>0.67259786476868333</v>
      </c>
      <c r="V8482" s="24">
        <f>Table1[[#This Row],[Female Ballots]]/Table1[[#This Row],[Female Population]]</f>
        <v>0.43971631205673761</v>
      </c>
      <c r="W8482" s="24">
        <f>Table1[[#This Row],[Male Ballots]]/Table1[[#This Row],[Male Population]]</f>
        <v>0.27142857142857141</v>
      </c>
      <c r="X8482" s="24">
        <f>Table1[[#This Row],[Total Ballots]]/Table1[[#This Row],[Total Population]]</f>
        <v>0.35587188612099646</v>
      </c>
      <c r="Y8482" s="24">
        <f>Table1[[#This Row],[Female Ballots]]/Table1[[#This Row],[Female Voters]]</f>
        <v>0.5636363636363636</v>
      </c>
      <c r="Z8482" s="24">
        <f>Table1[[#This Row],[Male Ballots]]/Table1[[#This Row],[Male Voters]]</f>
        <v>0.48101265822784811</v>
      </c>
      <c r="AA8482" s="64">
        <f>Table1[[#This Row],[Total Ballots]]/Table1[[#This Row],[Total Voters]]</f>
        <v>0.52910052910052907</v>
      </c>
    </row>
    <row r="8483" spans="1:27" x14ac:dyDescent="0.35">
      <c r="A8483" s="8" t="s">
        <v>22</v>
      </c>
      <c r="B8483" s="17">
        <v>2005</v>
      </c>
      <c r="C8483" s="80" t="s">
        <v>82</v>
      </c>
      <c r="D8483" s="17"/>
      <c r="E8483" s="35" t="s">
        <v>74</v>
      </c>
      <c r="F8483" s="35" t="s">
        <v>78</v>
      </c>
      <c r="G8483" s="51" t="s">
        <v>65</v>
      </c>
      <c r="H8483" s="10">
        <v>185</v>
      </c>
      <c r="I8483" s="10">
        <v>189</v>
      </c>
      <c r="J8483" s="53">
        <v>374</v>
      </c>
      <c r="K8483" s="55">
        <v>170</v>
      </c>
      <c r="L8483" s="57">
        <v>168</v>
      </c>
      <c r="M8483" s="57"/>
      <c r="N8483" s="59">
        <v>338</v>
      </c>
      <c r="O8483" s="61">
        <v>143</v>
      </c>
      <c r="P8483" s="10">
        <v>137</v>
      </c>
      <c r="Q8483" s="10"/>
      <c r="R8483" s="11">
        <v>280</v>
      </c>
      <c r="S8483" s="24">
        <f>Table1[[#This Row],[Female Voters]]/Table1[[#This Row],[Female Population]]</f>
        <v>0.91891891891891897</v>
      </c>
      <c r="T8483" s="24">
        <f>Table1[[#This Row],[Male Voters]]/Table1[[#This Row],[Male Population]]</f>
        <v>0.88888888888888884</v>
      </c>
      <c r="U8483" s="24">
        <f>Table1[[#This Row],[Total Voters]]/Table1[[#This Row],[Total Population]]</f>
        <v>0.90374331550802134</v>
      </c>
      <c r="V8483" s="24">
        <f>Table1[[#This Row],[Female Ballots]]/Table1[[#This Row],[Female Population]]</f>
        <v>0.77297297297297296</v>
      </c>
      <c r="W8483" s="24">
        <f>Table1[[#This Row],[Male Ballots]]/Table1[[#This Row],[Male Population]]</f>
        <v>0.72486772486772488</v>
      </c>
      <c r="X8483" s="24">
        <f>Table1[[#This Row],[Total Ballots]]/Table1[[#This Row],[Total Population]]</f>
        <v>0.74866310160427807</v>
      </c>
      <c r="Y8483" s="24">
        <f>Table1[[#This Row],[Female Ballots]]/Table1[[#This Row],[Female Voters]]</f>
        <v>0.8411764705882353</v>
      </c>
      <c r="Z8483" s="24">
        <f>Table1[[#This Row],[Male Ballots]]/Table1[[#This Row],[Male Voters]]</f>
        <v>0.81547619047619047</v>
      </c>
      <c r="AA8483" s="64">
        <f>Table1[[#This Row],[Total Ballots]]/Table1[[#This Row],[Total Voters]]</f>
        <v>0.82840236686390534</v>
      </c>
    </row>
    <row r="8484" spans="1:27" x14ac:dyDescent="0.35">
      <c r="A8484" s="8" t="s">
        <v>22</v>
      </c>
      <c r="B8484" s="17">
        <v>2005</v>
      </c>
      <c r="C8484" s="80" t="s">
        <v>82</v>
      </c>
      <c r="D8484" s="17"/>
      <c r="E8484" s="35" t="s">
        <v>74</v>
      </c>
      <c r="F8484" s="35" t="s">
        <v>78</v>
      </c>
      <c r="G8484" s="51" t="s">
        <v>66</v>
      </c>
      <c r="H8484" s="10">
        <v>157</v>
      </c>
      <c r="I8484" s="10">
        <v>159</v>
      </c>
      <c r="J8484" s="53">
        <v>316</v>
      </c>
      <c r="K8484" s="55">
        <v>131</v>
      </c>
      <c r="L8484" s="57">
        <v>132</v>
      </c>
      <c r="M8484" s="57"/>
      <c r="N8484" s="59">
        <v>263</v>
      </c>
      <c r="O8484" s="61">
        <v>118</v>
      </c>
      <c r="P8484" s="10">
        <v>112</v>
      </c>
      <c r="Q8484" s="10"/>
      <c r="R8484" s="11">
        <v>230</v>
      </c>
      <c r="S8484" s="24">
        <f>Table1[[#This Row],[Female Voters]]/Table1[[#This Row],[Female Population]]</f>
        <v>0.83439490445859876</v>
      </c>
      <c r="T8484" s="24">
        <f>Table1[[#This Row],[Male Voters]]/Table1[[#This Row],[Male Population]]</f>
        <v>0.83018867924528306</v>
      </c>
      <c r="U8484" s="24">
        <f>Table1[[#This Row],[Total Voters]]/Table1[[#This Row],[Total Population]]</f>
        <v>0.83227848101265822</v>
      </c>
      <c r="V8484" s="24">
        <f>Table1[[#This Row],[Female Ballots]]/Table1[[#This Row],[Female Population]]</f>
        <v>0.75159235668789814</v>
      </c>
      <c r="W8484" s="24">
        <f>Table1[[#This Row],[Male Ballots]]/Table1[[#This Row],[Male Population]]</f>
        <v>0.70440251572327039</v>
      </c>
      <c r="X8484" s="24">
        <f>Table1[[#This Row],[Total Ballots]]/Table1[[#This Row],[Total Population]]</f>
        <v>0.72784810126582278</v>
      </c>
      <c r="Y8484" s="24">
        <f>Table1[[#This Row],[Female Ballots]]/Table1[[#This Row],[Female Voters]]</f>
        <v>0.9007633587786259</v>
      </c>
      <c r="Z8484" s="24">
        <f>Table1[[#This Row],[Male Ballots]]/Table1[[#This Row],[Male Voters]]</f>
        <v>0.84848484848484851</v>
      </c>
      <c r="AA8484" s="64">
        <f>Table1[[#This Row],[Total Ballots]]/Table1[[#This Row],[Total Voters]]</f>
        <v>0.87452471482889738</v>
      </c>
    </row>
    <row r="8485" spans="1:27" x14ac:dyDescent="0.35">
      <c r="A8485" s="8" t="s">
        <v>22</v>
      </c>
      <c r="B8485" s="17">
        <v>2005</v>
      </c>
      <c r="C8485" s="80" t="s">
        <v>82</v>
      </c>
      <c r="D8485" s="17"/>
      <c r="E8485" s="35" t="s">
        <v>74</v>
      </c>
      <c r="F8485" s="35" t="s">
        <v>78</v>
      </c>
      <c r="G8485" s="51" t="s">
        <v>67</v>
      </c>
      <c r="H8485" s="10">
        <v>261</v>
      </c>
      <c r="I8485" s="10">
        <v>215</v>
      </c>
      <c r="J8485" s="53">
        <v>476</v>
      </c>
      <c r="K8485" s="55">
        <v>251</v>
      </c>
      <c r="L8485" s="57">
        <v>198</v>
      </c>
      <c r="M8485" s="57"/>
      <c r="N8485" s="59">
        <v>449</v>
      </c>
      <c r="O8485" s="61">
        <v>216</v>
      </c>
      <c r="P8485" s="10">
        <v>173</v>
      </c>
      <c r="Q8485" s="10"/>
      <c r="R8485" s="11">
        <v>389</v>
      </c>
      <c r="S8485" s="24">
        <f>Table1[[#This Row],[Female Voters]]/Table1[[#This Row],[Female Population]]</f>
        <v>0.96168582375478928</v>
      </c>
      <c r="T8485" s="24">
        <f>Table1[[#This Row],[Male Voters]]/Table1[[#This Row],[Male Population]]</f>
        <v>0.92093023255813955</v>
      </c>
      <c r="U8485" s="24">
        <f>Table1[[#This Row],[Total Voters]]/Table1[[#This Row],[Total Population]]</f>
        <v>0.94327731092436973</v>
      </c>
      <c r="V8485" s="24">
        <f>Table1[[#This Row],[Female Ballots]]/Table1[[#This Row],[Female Population]]</f>
        <v>0.82758620689655171</v>
      </c>
      <c r="W8485" s="24">
        <f>Table1[[#This Row],[Male Ballots]]/Table1[[#This Row],[Male Population]]</f>
        <v>0.8046511627906977</v>
      </c>
      <c r="X8485" s="24">
        <f>Table1[[#This Row],[Total Ballots]]/Table1[[#This Row],[Total Population]]</f>
        <v>0.8172268907563025</v>
      </c>
      <c r="Y8485" s="24">
        <f>Table1[[#This Row],[Female Ballots]]/Table1[[#This Row],[Female Voters]]</f>
        <v>0.8605577689243028</v>
      </c>
      <c r="Z8485" s="24">
        <f>Table1[[#This Row],[Male Ballots]]/Table1[[#This Row],[Male Voters]]</f>
        <v>0.8737373737373737</v>
      </c>
      <c r="AA8485" s="64">
        <f>Table1[[#This Row],[Total Ballots]]/Table1[[#This Row],[Total Voters]]</f>
        <v>0.86636971046770606</v>
      </c>
    </row>
    <row r="8486" spans="1:27" x14ac:dyDescent="0.35">
      <c r="A8486" s="8" t="s">
        <v>56</v>
      </c>
      <c r="B8486" s="17">
        <v>2005</v>
      </c>
      <c r="C8486" s="80" t="s">
        <v>82</v>
      </c>
      <c r="D8486" s="17"/>
      <c r="E8486" s="35" t="s">
        <v>73</v>
      </c>
      <c r="F8486" s="35" t="s">
        <v>78</v>
      </c>
      <c r="G8486" s="51" t="s">
        <v>79</v>
      </c>
      <c r="H8486" s="10">
        <v>27075</v>
      </c>
      <c r="I8486" s="10">
        <v>28133</v>
      </c>
      <c r="J8486" s="53">
        <v>55208</v>
      </c>
      <c r="K8486" s="55">
        <v>15935</v>
      </c>
      <c r="L8486" s="57">
        <v>14356</v>
      </c>
      <c r="M8486" s="57"/>
      <c r="N8486" s="59">
        <v>30291</v>
      </c>
      <c r="O8486" s="61">
        <v>9609</v>
      </c>
      <c r="P8486" s="10">
        <v>8555</v>
      </c>
      <c r="Q8486" s="10"/>
      <c r="R8486" s="11">
        <v>18164</v>
      </c>
      <c r="S8486" s="24">
        <f>Table1[[#This Row],[Female Voters]]/Table1[[#This Row],[Female Population]]</f>
        <v>0.58855032317636191</v>
      </c>
      <c r="T8486" s="24">
        <f>Table1[[#This Row],[Male Voters]]/Table1[[#This Row],[Male Population]]</f>
        <v>0.51029040628443467</v>
      </c>
      <c r="U8486" s="24">
        <f>Table1[[#This Row],[Total Voters]]/Table1[[#This Row],[Total Population]]</f>
        <v>0.54867048253876249</v>
      </c>
      <c r="V8486" s="24">
        <f>Table1[[#This Row],[Female Ballots]]/Table1[[#This Row],[Female Population]]</f>
        <v>0.35490304709141274</v>
      </c>
      <c r="W8486" s="24">
        <f>Table1[[#This Row],[Male Ballots]]/Table1[[#This Row],[Male Population]]</f>
        <v>0.30409128070237801</v>
      </c>
      <c r="X8486" s="24">
        <f>Table1[[#This Row],[Total Ballots]]/Table1[[#This Row],[Total Population]]</f>
        <v>0.3290102883640052</v>
      </c>
      <c r="Y8486" s="24">
        <f>Table1[[#This Row],[Female Ballots]]/Table1[[#This Row],[Female Voters]]</f>
        <v>0.60301223721368058</v>
      </c>
      <c r="Z8486" s="24">
        <f>Table1[[#This Row],[Male Ballots]]/Table1[[#This Row],[Male Voters]]</f>
        <v>0.59591808303148508</v>
      </c>
      <c r="AA8486" s="64">
        <f>Table1[[#This Row],[Total Ballots]]/Table1[[#This Row],[Total Voters]]</f>
        <v>0.59965006107424645</v>
      </c>
    </row>
    <row r="8487" spans="1:27" x14ac:dyDescent="0.35">
      <c r="A8487" s="8" t="s">
        <v>56</v>
      </c>
      <c r="B8487" s="17">
        <v>2005</v>
      </c>
      <c r="C8487" s="80" t="s">
        <v>82</v>
      </c>
      <c r="D8487" s="17"/>
      <c r="E8487" s="35" t="s">
        <v>73</v>
      </c>
      <c r="F8487" s="35" t="s">
        <v>78</v>
      </c>
      <c r="G8487" s="51" t="s">
        <v>62</v>
      </c>
      <c r="H8487" s="10">
        <v>3831</v>
      </c>
      <c r="I8487" s="10">
        <v>4492</v>
      </c>
      <c r="J8487" s="53">
        <v>8323</v>
      </c>
      <c r="K8487" s="55">
        <v>1542</v>
      </c>
      <c r="L8487" s="57">
        <v>1390</v>
      </c>
      <c r="M8487" s="57"/>
      <c r="N8487" s="59">
        <v>2932</v>
      </c>
      <c r="O8487" s="61">
        <v>481</v>
      </c>
      <c r="P8487" s="10">
        <v>470</v>
      </c>
      <c r="Q8487" s="10"/>
      <c r="R8487" s="11">
        <v>951</v>
      </c>
      <c r="S8487" s="24">
        <f>Table1[[#This Row],[Female Voters]]/Table1[[#This Row],[Female Population]]</f>
        <v>0.40250587314017228</v>
      </c>
      <c r="T8487" s="24">
        <f>Table1[[#This Row],[Male Voters]]/Table1[[#This Row],[Male Population]]</f>
        <v>0.30943900267141583</v>
      </c>
      <c r="U8487" s="24">
        <f>Table1[[#This Row],[Total Voters]]/Table1[[#This Row],[Total Population]]</f>
        <v>0.35227682326084342</v>
      </c>
      <c r="V8487" s="24">
        <f>Table1[[#This Row],[Female Ballots]]/Table1[[#This Row],[Female Population]]</f>
        <v>0.12555468546071522</v>
      </c>
      <c r="W8487" s="24">
        <f>Table1[[#This Row],[Male Ballots]]/Table1[[#This Row],[Male Population]]</f>
        <v>0.10463045414069456</v>
      </c>
      <c r="X8487" s="24">
        <f>Table1[[#This Row],[Total Ballots]]/Table1[[#This Row],[Total Population]]</f>
        <v>0.11426168448876607</v>
      </c>
      <c r="Y8487" s="24">
        <f>Table1[[#This Row],[Female Ballots]]/Table1[[#This Row],[Female Voters]]</f>
        <v>0.3119325551232166</v>
      </c>
      <c r="Z8487" s="24">
        <f>Table1[[#This Row],[Male Ballots]]/Table1[[#This Row],[Male Voters]]</f>
        <v>0.33812949640287771</v>
      </c>
      <c r="AA8487" s="64">
        <f>Table1[[#This Row],[Total Ballots]]/Table1[[#This Row],[Total Voters]]</f>
        <v>0.32435197817189632</v>
      </c>
    </row>
    <row r="8488" spans="1:27" x14ac:dyDescent="0.35">
      <c r="A8488" s="8" t="s">
        <v>56</v>
      </c>
      <c r="B8488" s="17">
        <v>2005</v>
      </c>
      <c r="C8488" s="80" t="s">
        <v>82</v>
      </c>
      <c r="D8488" s="17"/>
      <c r="E8488" s="35" t="s">
        <v>73</v>
      </c>
      <c r="F8488" s="35" t="s">
        <v>78</v>
      </c>
      <c r="G8488" s="51" t="s">
        <v>63</v>
      </c>
      <c r="H8488" s="10">
        <v>4831</v>
      </c>
      <c r="I8488" s="10">
        <v>5221</v>
      </c>
      <c r="J8488" s="53">
        <v>10052</v>
      </c>
      <c r="K8488" s="55">
        <v>2104</v>
      </c>
      <c r="L8488" s="57">
        <v>1696</v>
      </c>
      <c r="M8488" s="57"/>
      <c r="N8488" s="59">
        <v>3800</v>
      </c>
      <c r="O8488" s="61">
        <v>860</v>
      </c>
      <c r="P8488" s="10">
        <v>604</v>
      </c>
      <c r="Q8488" s="10"/>
      <c r="R8488" s="11">
        <v>1464</v>
      </c>
      <c r="S8488" s="24">
        <f>Table1[[#This Row],[Female Voters]]/Table1[[#This Row],[Female Population]]</f>
        <v>0.43552059614986544</v>
      </c>
      <c r="T8488" s="24">
        <f>Table1[[#This Row],[Male Voters]]/Table1[[#This Row],[Male Population]]</f>
        <v>0.32484198429419653</v>
      </c>
      <c r="U8488" s="24">
        <f>Table1[[#This Row],[Total Voters]]/Table1[[#This Row],[Total Population]]</f>
        <v>0.37803422204536413</v>
      </c>
      <c r="V8488" s="24">
        <f>Table1[[#This Row],[Female Ballots]]/Table1[[#This Row],[Female Population]]</f>
        <v>0.1780169737114469</v>
      </c>
      <c r="W8488" s="24">
        <f>Table1[[#This Row],[Male Ballots]]/Table1[[#This Row],[Male Population]]</f>
        <v>0.11568665006703696</v>
      </c>
      <c r="X8488" s="24">
        <f>Table1[[#This Row],[Total Ballots]]/Table1[[#This Row],[Total Population]]</f>
        <v>0.14564265817747712</v>
      </c>
      <c r="Y8488" s="24">
        <f>Table1[[#This Row],[Female Ballots]]/Table1[[#This Row],[Female Voters]]</f>
        <v>0.40874524714828897</v>
      </c>
      <c r="Z8488" s="24">
        <f>Table1[[#This Row],[Male Ballots]]/Table1[[#This Row],[Male Voters]]</f>
        <v>0.35613207547169812</v>
      </c>
      <c r="AA8488" s="64">
        <f>Table1[[#This Row],[Total Ballots]]/Table1[[#This Row],[Total Voters]]</f>
        <v>0.38526315789473686</v>
      </c>
    </row>
    <row r="8489" spans="1:27" x14ac:dyDescent="0.35">
      <c r="A8489" s="8" t="s">
        <v>56</v>
      </c>
      <c r="B8489" s="17">
        <v>2005</v>
      </c>
      <c r="C8489" s="80" t="s">
        <v>82</v>
      </c>
      <c r="D8489" s="17"/>
      <c r="E8489" s="35" t="s">
        <v>73</v>
      </c>
      <c r="F8489" s="35" t="s">
        <v>78</v>
      </c>
      <c r="G8489" s="51" t="s">
        <v>64</v>
      </c>
      <c r="H8489" s="10">
        <v>5050</v>
      </c>
      <c r="I8489" s="10">
        <v>5337</v>
      </c>
      <c r="J8489" s="53">
        <v>10387</v>
      </c>
      <c r="K8489" s="55">
        <v>2487</v>
      </c>
      <c r="L8489" s="57">
        <v>2248</v>
      </c>
      <c r="M8489" s="57"/>
      <c r="N8489" s="59">
        <v>4735</v>
      </c>
      <c r="O8489" s="61">
        <v>1293</v>
      </c>
      <c r="P8489" s="10">
        <v>1162</v>
      </c>
      <c r="Q8489" s="10"/>
      <c r="R8489" s="11">
        <v>2455</v>
      </c>
      <c r="S8489" s="24">
        <f>Table1[[#This Row],[Female Voters]]/Table1[[#This Row],[Female Population]]</f>
        <v>0.49247524752475247</v>
      </c>
      <c r="T8489" s="24">
        <f>Table1[[#This Row],[Male Voters]]/Table1[[#This Row],[Male Population]]</f>
        <v>0.42121041783773655</v>
      </c>
      <c r="U8489" s="24">
        <f>Table1[[#This Row],[Total Voters]]/Table1[[#This Row],[Total Population]]</f>
        <v>0.45585828439395398</v>
      </c>
      <c r="V8489" s="24">
        <f>Table1[[#This Row],[Female Ballots]]/Table1[[#This Row],[Female Population]]</f>
        <v>0.25603960396039604</v>
      </c>
      <c r="W8489" s="24">
        <f>Table1[[#This Row],[Male Ballots]]/Table1[[#This Row],[Male Population]]</f>
        <v>0.21772531384673038</v>
      </c>
      <c r="X8489" s="24">
        <f>Table1[[#This Row],[Total Ballots]]/Table1[[#This Row],[Total Population]]</f>
        <v>0.23635313372484837</v>
      </c>
      <c r="Y8489" s="24">
        <f>Table1[[#This Row],[Female Ballots]]/Table1[[#This Row],[Female Voters]]</f>
        <v>0.51990349819059112</v>
      </c>
      <c r="Z8489" s="24">
        <f>Table1[[#This Row],[Male Ballots]]/Table1[[#This Row],[Male Voters]]</f>
        <v>0.51690391459074736</v>
      </c>
      <c r="AA8489" s="64">
        <f>Table1[[#This Row],[Total Ballots]]/Table1[[#This Row],[Total Voters]]</f>
        <v>0.51847940865892295</v>
      </c>
    </row>
    <row r="8490" spans="1:27" x14ac:dyDescent="0.35">
      <c r="A8490" s="8" t="s">
        <v>56</v>
      </c>
      <c r="B8490" s="17">
        <v>2005</v>
      </c>
      <c r="C8490" s="80" t="s">
        <v>82</v>
      </c>
      <c r="D8490" s="17"/>
      <c r="E8490" s="35" t="s">
        <v>73</v>
      </c>
      <c r="F8490" s="35" t="s">
        <v>78</v>
      </c>
      <c r="G8490" s="51" t="s">
        <v>65</v>
      </c>
      <c r="H8490" s="10">
        <v>4895</v>
      </c>
      <c r="I8490" s="10">
        <v>5113</v>
      </c>
      <c r="J8490" s="53">
        <v>10008</v>
      </c>
      <c r="K8490" s="55">
        <v>3200</v>
      </c>
      <c r="L8490" s="57">
        <v>2906</v>
      </c>
      <c r="M8490" s="57"/>
      <c r="N8490" s="59">
        <v>6106</v>
      </c>
      <c r="O8490" s="61">
        <v>2092</v>
      </c>
      <c r="P8490" s="10">
        <v>1854</v>
      </c>
      <c r="Q8490" s="10"/>
      <c r="R8490" s="11">
        <v>3946</v>
      </c>
      <c r="S8490" s="24">
        <f>Table1[[#This Row],[Female Voters]]/Table1[[#This Row],[Female Population]]</f>
        <v>0.65372829417773237</v>
      </c>
      <c r="T8490" s="24">
        <f>Table1[[#This Row],[Male Voters]]/Table1[[#This Row],[Male Population]]</f>
        <v>0.56835517308820649</v>
      </c>
      <c r="U8490" s="24">
        <f>Table1[[#This Row],[Total Voters]]/Table1[[#This Row],[Total Population]]</f>
        <v>0.61011191047162272</v>
      </c>
      <c r="V8490" s="24">
        <f>Table1[[#This Row],[Female Ballots]]/Table1[[#This Row],[Female Population]]</f>
        <v>0.42737487231869253</v>
      </c>
      <c r="W8490" s="24">
        <f>Table1[[#This Row],[Male Ballots]]/Table1[[#This Row],[Male Population]]</f>
        <v>0.36260512419323293</v>
      </c>
      <c r="X8490" s="24">
        <f>Table1[[#This Row],[Total Ballots]]/Table1[[#This Row],[Total Population]]</f>
        <v>0.39428457234212627</v>
      </c>
      <c r="Y8490" s="24">
        <f>Table1[[#This Row],[Female Ballots]]/Table1[[#This Row],[Female Voters]]</f>
        <v>0.65375000000000005</v>
      </c>
      <c r="Z8490" s="24">
        <f>Table1[[#This Row],[Male Ballots]]/Table1[[#This Row],[Male Voters]]</f>
        <v>0.63799036476256021</v>
      </c>
      <c r="AA8490" s="64">
        <f>Table1[[#This Row],[Total Ballots]]/Table1[[#This Row],[Total Voters]]</f>
        <v>0.64624959056665576</v>
      </c>
    </row>
    <row r="8491" spans="1:27" x14ac:dyDescent="0.35">
      <c r="A8491" s="8" t="s">
        <v>56</v>
      </c>
      <c r="B8491" s="17">
        <v>2005</v>
      </c>
      <c r="C8491" s="80" t="s">
        <v>82</v>
      </c>
      <c r="D8491" s="17"/>
      <c r="E8491" s="35" t="s">
        <v>73</v>
      </c>
      <c r="F8491" s="35" t="s">
        <v>78</v>
      </c>
      <c r="G8491" s="51" t="s">
        <v>66</v>
      </c>
      <c r="H8491" s="10">
        <v>3653</v>
      </c>
      <c r="I8491" s="10">
        <v>3751</v>
      </c>
      <c r="J8491" s="53">
        <v>7404</v>
      </c>
      <c r="K8491" s="55">
        <v>2883</v>
      </c>
      <c r="L8491" s="57">
        <v>2816</v>
      </c>
      <c r="M8491" s="57"/>
      <c r="N8491" s="59">
        <v>5699</v>
      </c>
      <c r="O8491" s="61">
        <v>2092</v>
      </c>
      <c r="P8491" s="10">
        <v>1955</v>
      </c>
      <c r="Q8491" s="10"/>
      <c r="R8491" s="11">
        <v>4047</v>
      </c>
      <c r="S8491" s="24">
        <f>Table1[[#This Row],[Female Voters]]/Table1[[#This Row],[Female Population]]</f>
        <v>0.78921434437448668</v>
      </c>
      <c r="T8491" s="24">
        <f>Table1[[#This Row],[Male Voters]]/Table1[[#This Row],[Male Population]]</f>
        <v>0.75073313782991202</v>
      </c>
      <c r="U8491" s="24">
        <f>Table1[[#This Row],[Total Voters]]/Table1[[#This Row],[Total Population]]</f>
        <v>0.76971907077255541</v>
      </c>
      <c r="V8491" s="24">
        <f>Table1[[#This Row],[Female Ballots]]/Table1[[#This Row],[Female Population]]</f>
        <v>0.57267998905009576</v>
      </c>
      <c r="W8491" s="24">
        <f>Table1[[#This Row],[Male Ballots]]/Table1[[#This Row],[Male Population]]</f>
        <v>0.52119434817382027</v>
      </c>
      <c r="X8491" s="24">
        <f>Table1[[#This Row],[Total Ballots]]/Table1[[#This Row],[Total Population]]</f>
        <v>0.54659643435980554</v>
      </c>
      <c r="Y8491" s="24">
        <f>Table1[[#This Row],[Female Ballots]]/Table1[[#This Row],[Female Voters]]</f>
        <v>0.72563302115851547</v>
      </c>
      <c r="Z8491" s="24">
        <f>Table1[[#This Row],[Male Ballots]]/Table1[[#This Row],[Male Voters]]</f>
        <v>0.69424715909090906</v>
      </c>
      <c r="AA8491" s="64">
        <f>Table1[[#This Row],[Total Ballots]]/Table1[[#This Row],[Total Voters]]</f>
        <v>0.7101245832602211</v>
      </c>
    </row>
    <row r="8492" spans="1:27" x14ac:dyDescent="0.35">
      <c r="A8492" s="8" t="s">
        <v>56</v>
      </c>
      <c r="B8492" s="17">
        <v>2005</v>
      </c>
      <c r="C8492" s="80" t="s">
        <v>82</v>
      </c>
      <c r="D8492" s="17"/>
      <c r="E8492" s="35" t="s">
        <v>73</v>
      </c>
      <c r="F8492" s="35" t="s">
        <v>78</v>
      </c>
      <c r="G8492" s="51" t="s">
        <v>67</v>
      </c>
      <c r="H8492" s="10">
        <v>4815</v>
      </c>
      <c r="I8492" s="10">
        <v>4219</v>
      </c>
      <c r="J8492" s="53">
        <v>9034</v>
      </c>
      <c r="K8492" s="55">
        <v>3719</v>
      </c>
      <c r="L8492" s="57">
        <v>3300</v>
      </c>
      <c r="M8492" s="57"/>
      <c r="N8492" s="59">
        <v>7019</v>
      </c>
      <c r="O8492" s="61">
        <v>2791</v>
      </c>
      <c r="P8492" s="10">
        <v>2510</v>
      </c>
      <c r="Q8492" s="10"/>
      <c r="R8492" s="11">
        <v>5301</v>
      </c>
      <c r="S8492" s="24">
        <f>Table1[[#This Row],[Female Voters]]/Table1[[#This Row],[Female Population]]</f>
        <v>0.77237798546209757</v>
      </c>
      <c r="T8492" s="24">
        <f>Table1[[#This Row],[Male Voters]]/Table1[[#This Row],[Male Population]]</f>
        <v>0.78217587105949282</v>
      </c>
      <c r="U8492" s="24">
        <f>Table1[[#This Row],[Total Voters]]/Table1[[#This Row],[Total Population]]</f>
        <v>0.77695373035200355</v>
      </c>
      <c r="V8492" s="24">
        <f>Table1[[#This Row],[Female Ballots]]/Table1[[#This Row],[Female Population]]</f>
        <v>0.57964693665628242</v>
      </c>
      <c r="W8492" s="24">
        <f>Table1[[#This Row],[Male Ballots]]/Table1[[#This Row],[Male Population]]</f>
        <v>0.5949277079876748</v>
      </c>
      <c r="X8492" s="24">
        <f>Table1[[#This Row],[Total Ballots]]/Table1[[#This Row],[Total Population]]</f>
        <v>0.58678326322780605</v>
      </c>
      <c r="Y8492" s="24">
        <f>Table1[[#This Row],[Female Ballots]]/Table1[[#This Row],[Female Voters]]</f>
        <v>0.75047055660123685</v>
      </c>
      <c r="Z8492" s="24">
        <f>Table1[[#This Row],[Male Ballots]]/Table1[[#This Row],[Male Voters]]</f>
        <v>0.76060606060606062</v>
      </c>
      <c r="AA8492" s="64">
        <f>Table1[[#This Row],[Total Ballots]]/Table1[[#This Row],[Total Voters]]</f>
        <v>0.75523578857387097</v>
      </c>
    </row>
    <row r="8493" spans="1:27" x14ac:dyDescent="0.35">
      <c r="A8493" s="8" t="s">
        <v>54</v>
      </c>
      <c r="B8493" s="17">
        <v>2005</v>
      </c>
      <c r="C8493" s="80" t="s">
        <v>82</v>
      </c>
      <c r="D8493" s="17"/>
      <c r="E8493" s="35" t="s">
        <v>74</v>
      </c>
      <c r="F8493" s="35" t="s">
        <v>78</v>
      </c>
      <c r="G8493" s="51" t="s">
        <v>79</v>
      </c>
      <c r="H8493" s="10">
        <v>26829</v>
      </c>
      <c r="I8493" s="10">
        <v>27315</v>
      </c>
      <c r="J8493" s="53">
        <v>54144</v>
      </c>
      <c r="K8493" s="55">
        <v>18134</v>
      </c>
      <c r="L8493" s="57">
        <v>15682</v>
      </c>
      <c r="M8493" s="57">
        <v>127</v>
      </c>
      <c r="N8493" s="59">
        <v>33943</v>
      </c>
      <c r="O8493" s="61">
        <v>11049</v>
      </c>
      <c r="P8493" s="10">
        <v>9434</v>
      </c>
      <c r="Q8493" s="10">
        <v>49</v>
      </c>
      <c r="R8493" s="11">
        <v>20532</v>
      </c>
      <c r="S8493" s="24">
        <f>Table1[[#This Row],[Female Voters]]/Table1[[#This Row],[Female Population]]</f>
        <v>0.67591039546759102</v>
      </c>
      <c r="T8493" s="24">
        <f>Table1[[#This Row],[Male Voters]]/Table1[[#This Row],[Male Population]]</f>
        <v>0.57411678564891089</v>
      </c>
      <c r="U8493" s="24">
        <f>Table1[[#This Row],[Total Voters]]/Table1[[#This Row],[Total Population]]</f>
        <v>0.62690233451536648</v>
      </c>
      <c r="V8493" s="24">
        <f>Table1[[#This Row],[Female Ballots]]/Table1[[#This Row],[Female Population]]</f>
        <v>0.41183048194118305</v>
      </c>
      <c r="W8493" s="24">
        <f>Table1[[#This Row],[Male Ballots]]/Table1[[#This Row],[Male Population]]</f>
        <v>0.34537799743730552</v>
      </c>
      <c r="X8493" s="24">
        <f>Table1[[#This Row],[Total Ballots]]/Table1[[#This Row],[Total Population]]</f>
        <v>0.37921099290780141</v>
      </c>
      <c r="Y8493" s="24">
        <f>Table1[[#This Row],[Female Ballots]]/Table1[[#This Row],[Female Voters]]</f>
        <v>0.60929745229954779</v>
      </c>
      <c r="Z8493" s="24">
        <f>Table1[[#This Row],[Male Ballots]]/Table1[[#This Row],[Male Voters]]</f>
        <v>0.60158143093993111</v>
      </c>
      <c r="AA8493" s="64">
        <f>Table1[[#This Row],[Total Ballots]]/Table1[[#This Row],[Total Voters]]</f>
        <v>0.60489644403853515</v>
      </c>
    </row>
    <row r="8494" spans="1:27" x14ac:dyDescent="0.35">
      <c r="A8494" s="8" t="s">
        <v>54</v>
      </c>
      <c r="B8494" s="17">
        <v>2005</v>
      </c>
      <c r="C8494" s="80" t="s">
        <v>82</v>
      </c>
      <c r="D8494" s="17"/>
      <c r="E8494" s="35" t="s">
        <v>74</v>
      </c>
      <c r="F8494" s="35" t="s">
        <v>78</v>
      </c>
      <c r="G8494" s="51" t="s">
        <v>62</v>
      </c>
      <c r="H8494" s="10">
        <v>2885</v>
      </c>
      <c r="I8494" s="10">
        <v>3267</v>
      </c>
      <c r="J8494" s="53">
        <v>6152</v>
      </c>
      <c r="K8494" s="55">
        <v>1427</v>
      </c>
      <c r="L8494" s="57">
        <v>1170</v>
      </c>
      <c r="M8494" s="57">
        <v>27</v>
      </c>
      <c r="N8494" s="59">
        <v>2624</v>
      </c>
      <c r="O8494" s="61">
        <v>556</v>
      </c>
      <c r="P8494" s="10">
        <v>444</v>
      </c>
      <c r="Q8494" s="10">
        <v>12</v>
      </c>
      <c r="R8494" s="11">
        <v>1012</v>
      </c>
      <c r="S8494" s="24">
        <f>Table1[[#This Row],[Female Voters]]/Table1[[#This Row],[Female Population]]</f>
        <v>0.49462738301559794</v>
      </c>
      <c r="T8494" s="24">
        <f>Table1[[#This Row],[Male Voters]]/Table1[[#This Row],[Male Population]]</f>
        <v>0.35812672176308541</v>
      </c>
      <c r="U8494" s="24">
        <f>Table1[[#This Row],[Total Voters]]/Table1[[#This Row],[Total Population]]</f>
        <v>0.42652795838751628</v>
      </c>
      <c r="V8494" s="24">
        <f>Table1[[#This Row],[Female Ballots]]/Table1[[#This Row],[Female Population]]</f>
        <v>0.1927209705372617</v>
      </c>
      <c r="W8494" s="24">
        <f>Table1[[#This Row],[Male Ballots]]/Table1[[#This Row],[Male Population]]</f>
        <v>0.13590449954086317</v>
      </c>
      <c r="X8494" s="24">
        <f>Table1[[#This Row],[Total Ballots]]/Table1[[#This Row],[Total Population]]</f>
        <v>0.16449934980494149</v>
      </c>
      <c r="Y8494" s="24">
        <f>Table1[[#This Row],[Female Ballots]]/Table1[[#This Row],[Female Voters]]</f>
        <v>0.38962859145059564</v>
      </c>
      <c r="Z8494" s="24">
        <f>Table1[[#This Row],[Male Ballots]]/Table1[[#This Row],[Male Voters]]</f>
        <v>0.37948717948717947</v>
      </c>
      <c r="AA8494" s="64">
        <f>Table1[[#This Row],[Total Ballots]]/Table1[[#This Row],[Total Voters]]</f>
        <v>0.38567073170731708</v>
      </c>
    </row>
    <row r="8495" spans="1:27" x14ac:dyDescent="0.35">
      <c r="A8495" s="8" t="s">
        <v>54</v>
      </c>
      <c r="B8495" s="17">
        <v>2005</v>
      </c>
      <c r="C8495" s="80" t="s">
        <v>82</v>
      </c>
      <c r="D8495" s="17"/>
      <c r="E8495" s="35" t="s">
        <v>74</v>
      </c>
      <c r="F8495" s="35" t="s">
        <v>78</v>
      </c>
      <c r="G8495" s="51" t="s">
        <v>63</v>
      </c>
      <c r="H8495" s="10">
        <v>3662</v>
      </c>
      <c r="I8495" s="10">
        <v>4185</v>
      </c>
      <c r="J8495" s="53">
        <v>7847</v>
      </c>
      <c r="K8495" s="55">
        <v>2035</v>
      </c>
      <c r="L8495" s="57">
        <v>1740</v>
      </c>
      <c r="M8495" s="57">
        <v>25</v>
      </c>
      <c r="N8495" s="59">
        <v>3800</v>
      </c>
      <c r="O8495" s="61">
        <v>750</v>
      </c>
      <c r="P8495" s="10">
        <v>555</v>
      </c>
      <c r="Q8495" s="10">
        <v>8</v>
      </c>
      <c r="R8495" s="11">
        <v>1313</v>
      </c>
      <c r="S8495" s="24">
        <f>Table1[[#This Row],[Female Voters]]/Table1[[#This Row],[Female Population]]</f>
        <v>0.55570726379027857</v>
      </c>
      <c r="T8495" s="24">
        <f>Table1[[#This Row],[Male Voters]]/Table1[[#This Row],[Male Population]]</f>
        <v>0.4157706093189964</v>
      </c>
      <c r="U8495" s="24">
        <f>Table1[[#This Row],[Total Voters]]/Table1[[#This Row],[Total Population]]</f>
        <v>0.48426150121065376</v>
      </c>
      <c r="V8495" s="24">
        <f>Table1[[#This Row],[Female Ballots]]/Table1[[#This Row],[Female Population]]</f>
        <v>0.20480611687602404</v>
      </c>
      <c r="W8495" s="24">
        <f>Table1[[#This Row],[Male Ballots]]/Table1[[#This Row],[Male Population]]</f>
        <v>0.13261648745519714</v>
      </c>
      <c r="X8495" s="24">
        <f>Table1[[#This Row],[Total Ballots]]/Table1[[#This Row],[Total Population]]</f>
        <v>0.16732509239199694</v>
      </c>
      <c r="Y8495" s="24">
        <f>Table1[[#This Row],[Female Ballots]]/Table1[[#This Row],[Female Voters]]</f>
        <v>0.36855036855036855</v>
      </c>
      <c r="Z8495" s="24">
        <f>Table1[[#This Row],[Male Ballots]]/Table1[[#This Row],[Male Voters]]</f>
        <v>0.31896551724137934</v>
      </c>
      <c r="AA8495" s="64">
        <f>Table1[[#This Row],[Total Ballots]]/Table1[[#This Row],[Total Voters]]</f>
        <v>0.34552631578947368</v>
      </c>
    </row>
    <row r="8496" spans="1:27" x14ac:dyDescent="0.35">
      <c r="A8496" s="8" t="s">
        <v>54</v>
      </c>
      <c r="B8496" s="17">
        <v>2005</v>
      </c>
      <c r="C8496" s="80" t="s">
        <v>82</v>
      </c>
      <c r="D8496" s="17"/>
      <c r="E8496" s="35" t="s">
        <v>74</v>
      </c>
      <c r="F8496" s="35" t="s">
        <v>78</v>
      </c>
      <c r="G8496" s="51" t="s">
        <v>64</v>
      </c>
      <c r="H8496" s="10">
        <v>4572</v>
      </c>
      <c r="I8496" s="10">
        <v>4877</v>
      </c>
      <c r="J8496" s="53">
        <v>9449</v>
      </c>
      <c r="K8496" s="55">
        <v>2678</v>
      </c>
      <c r="L8496" s="57">
        <v>2203</v>
      </c>
      <c r="M8496" s="57">
        <v>18</v>
      </c>
      <c r="N8496" s="59">
        <v>4899</v>
      </c>
      <c r="O8496" s="61">
        <v>1348</v>
      </c>
      <c r="P8496" s="10">
        <v>1055</v>
      </c>
      <c r="Q8496" s="10">
        <v>3</v>
      </c>
      <c r="R8496" s="11">
        <v>2406</v>
      </c>
      <c r="S8496" s="24">
        <f>Table1[[#This Row],[Female Voters]]/Table1[[#This Row],[Female Population]]</f>
        <v>0.58573928258967634</v>
      </c>
      <c r="T8496" s="24">
        <f>Table1[[#This Row],[Male Voters]]/Table1[[#This Row],[Male Population]]</f>
        <v>0.45171211810539263</v>
      </c>
      <c r="U8496" s="24">
        <f>Table1[[#This Row],[Total Voters]]/Table1[[#This Row],[Total Population]]</f>
        <v>0.51846756270504812</v>
      </c>
      <c r="V8496" s="24">
        <f>Table1[[#This Row],[Female Ballots]]/Table1[[#This Row],[Female Population]]</f>
        <v>0.29483814523184604</v>
      </c>
      <c r="W8496" s="24">
        <f>Table1[[#This Row],[Male Ballots]]/Table1[[#This Row],[Male Population]]</f>
        <v>0.21632150912446177</v>
      </c>
      <c r="X8496" s="24">
        <f>Table1[[#This Row],[Total Ballots]]/Table1[[#This Row],[Total Population]]</f>
        <v>0.25463011958937454</v>
      </c>
      <c r="Y8496" s="24">
        <f>Table1[[#This Row],[Female Ballots]]/Table1[[#This Row],[Female Voters]]</f>
        <v>0.50336071695294993</v>
      </c>
      <c r="Z8496" s="24">
        <f>Table1[[#This Row],[Male Ballots]]/Table1[[#This Row],[Male Voters]]</f>
        <v>0.47889241942805266</v>
      </c>
      <c r="AA8496" s="64">
        <f>Table1[[#This Row],[Total Ballots]]/Table1[[#This Row],[Total Voters]]</f>
        <v>0.49112063686466628</v>
      </c>
    </row>
    <row r="8497" spans="1:27" x14ac:dyDescent="0.35">
      <c r="A8497" s="8" t="s">
        <v>54</v>
      </c>
      <c r="B8497" s="17">
        <v>2005</v>
      </c>
      <c r="C8497" s="80" t="s">
        <v>82</v>
      </c>
      <c r="D8497" s="17"/>
      <c r="E8497" s="35" t="s">
        <v>74</v>
      </c>
      <c r="F8497" s="35" t="s">
        <v>78</v>
      </c>
      <c r="G8497" s="51" t="s">
        <v>65</v>
      </c>
      <c r="H8497" s="10">
        <v>5359</v>
      </c>
      <c r="I8497" s="10">
        <v>5519</v>
      </c>
      <c r="J8497" s="53">
        <v>10878</v>
      </c>
      <c r="K8497" s="55">
        <v>3900</v>
      </c>
      <c r="L8497" s="57">
        <v>3327</v>
      </c>
      <c r="M8497" s="57">
        <v>16</v>
      </c>
      <c r="N8497" s="59">
        <v>7243</v>
      </c>
      <c r="O8497" s="61">
        <v>2422</v>
      </c>
      <c r="P8497" s="10">
        <v>2041</v>
      </c>
      <c r="Q8497" s="10">
        <v>8</v>
      </c>
      <c r="R8497" s="11">
        <v>4471</v>
      </c>
      <c r="S8497" s="24">
        <f>Table1[[#This Row],[Female Voters]]/Table1[[#This Row],[Female Population]]</f>
        <v>0.72774771412576977</v>
      </c>
      <c r="T8497" s="24">
        <f>Table1[[#This Row],[Male Voters]]/Table1[[#This Row],[Male Population]]</f>
        <v>0.60282659902156188</v>
      </c>
      <c r="U8497" s="24">
        <f>Table1[[#This Row],[Total Voters]]/Table1[[#This Row],[Total Population]]</f>
        <v>0.66583930869645158</v>
      </c>
      <c r="V8497" s="24">
        <f>Table1[[#This Row],[Female Ballots]]/Table1[[#This Row],[Female Population]]</f>
        <v>0.4519499906699011</v>
      </c>
      <c r="W8497" s="24">
        <f>Table1[[#This Row],[Male Ballots]]/Table1[[#This Row],[Male Population]]</f>
        <v>0.36981337198767894</v>
      </c>
      <c r="X8497" s="24">
        <f>Table1[[#This Row],[Total Ballots]]/Table1[[#This Row],[Total Population]]</f>
        <v>0.41101305387019671</v>
      </c>
      <c r="Y8497" s="24">
        <f>Table1[[#This Row],[Female Ballots]]/Table1[[#This Row],[Female Voters]]</f>
        <v>0.62102564102564106</v>
      </c>
      <c r="Z8497" s="24">
        <f>Table1[[#This Row],[Male Ballots]]/Table1[[#This Row],[Male Voters]]</f>
        <v>0.61346558461076039</v>
      </c>
      <c r="AA8497" s="64">
        <f>Table1[[#This Row],[Total Ballots]]/Table1[[#This Row],[Total Voters]]</f>
        <v>0.61728565511528377</v>
      </c>
    </row>
    <row r="8498" spans="1:27" x14ac:dyDescent="0.35">
      <c r="A8498" s="8" t="s">
        <v>54</v>
      </c>
      <c r="B8498" s="17">
        <v>2005</v>
      </c>
      <c r="C8498" s="80" t="s">
        <v>82</v>
      </c>
      <c r="D8498" s="17"/>
      <c r="E8498" s="35" t="s">
        <v>74</v>
      </c>
      <c r="F8498" s="35" t="s">
        <v>78</v>
      </c>
      <c r="G8498" s="51" t="s">
        <v>66</v>
      </c>
      <c r="H8498" s="10">
        <v>4528</v>
      </c>
      <c r="I8498" s="10">
        <v>4503</v>
      </c>
      <c r="J8498" s="53">
        <v>9031</v>
      </c>
      <c r="K8498" s="55">
        <v>3495</v>
      </c>
      <c r="L8498" s="57">
        <v>3316</v>
      </c>
      <c r="M8498" s="57">
        <v>13</v>
      </c>
      <c r="N8498" s="59">
        <v>6824</v>
      </c>
      <c r="O8498" s="61">
        <v>2424</v>
      </c>
      <c r="P8498" s="10">
        <v>2333</v>
      </c>
      <c r="Q8498" s="10">
        <v>7</v>
      </c>
      <c r="R8498" s="11">
        <v>4764</v>
      </c>
      <c r="S8498" s="24">
        <f>Table1[[#This Row],[Female Voters]]/Table1[[#This Row],[Female Population]]</f>
        <v>0.77186395759717319</v>
      </c>
      <c r="T8498" s="24">
        <f>Table1[[#This Row],[Male Voters]]/Table1[[#This Row],[Male Population]]</f>
        <v>0.73639795691761045</v>
      </c>
      <c r="U8498" s="24">
        <f>Table1[[#This Row],[Total Voters]]/Table1[[#This Row],[Total Population]]</f>
        <v>0.75561953272062898</v>
      </c>
      <c r="V8498" s="24">
        <f>Table1[[#This Row],[Female Ballots]]/Table1[[#This Row],[Female Population]]</f>
        <v>0.53533568904593642</v>
      </c>
      <c r="W8498" s="24">
        <f>Table1[[#This Row],[Male Ballots]]/Table1[[#This Row],[Male Population]]</f>
        <v>0.51809904508105709</v>
      </c>
      <c r="X8498" s="24">
        <f>Table1[[#This Row],[Total Ballots]]/Table1[[#This Row],[Total Population]]</f>
        <v>0.52751633263204523</v>
      </c>
      <c r="Y8498" s="24">
        <f>Table1[[#This Row],[Female Ballots]]/Table1[[#This Row],[Female Voters]]</f>
        <v>0.6935622317596567</v>
      </c>
      <c r="Z8498" s="24">
        <f>Table1[[#This Row],[Male Ballots]]/Table1[[#This Row],[Male Voters]]</f>
        <v>0.70355850422195421</v>
      </c>
      <c r="AA8498" s="64">
        <f>Table1[[#This Row],[Total Ballots]]/Table1[[#This Row],[Total Voters]]</f>
        <v>0.6981242672919109</v>
      </c>
    </row>
    <row r="8499" spans="1:27" x14ac:dyDescent="0.35">
      <c r="A8499" s="8" t="s">
        <v>54</v>
      </c>
      <c r="B8499" s="17">
        <v>2005</v>
      </c>
      <c r="C8499" s="80" t="s">
        <v>82</v>
      </c>
      <c r="D8499" s="17"/>
      <c r="E8499" s="35" t="s">
        <v>74</v>
      </c>
      <c r="F8499" s="35" t="s">
        <v>78</v>
      </c>
      <c r="G8499" s="51" t="s">
        <v>67</v>
      </c>
      <c r="H8499" s="10">
        <v>5823</v>
      </c>
      <c r="I8499" s="10">
        <v>4964</v>
      </c>
      <c r="J8499" s="53">
        <v>10787</v>
      </c>
      <c r="K8499" s="55">
        <v>4599</v>
      </c>
      <c r="L8499" s="57">
        <v>3926</v>
      </c>
      <c r="M8499" s="57">
        <v>28</v>
      </c>
      <c r="N8499" s="59">
        <v>8553</v>
      </c>
      <c r="O8499" s="61">
        <v>3549</v>
      </c>
      <c r="P8499" s="10">
        <v>3006</v>
      </c>
      <c r="Q8499" s="10">
        <v>11</v>
      </c>
      <c r="R8499" s="11">
        <v>6566</v>
      </c>
      <c r="S8499" s="24">
        <f>Table1[[#This Row],[Female Voters]]/Table1[[#This Row],[Female Population]]</f>
        <v>0.78979907264296756</v>
      </c>
      <c r="T8499" s="24">
        <f>Table1[[#This Row],[Male Voters]]/Table1[[#This Row],[Male Population]]</f>
        <v>0.79089443996776798</v>
      </c>
      <c r="U8499" s="24">
        <f>Table1[[#This Row],[Total Voters]]/Table1[[#This Row],[Total Population]]</f>
        <v>0.79289885973857421</v>
      </c>
      <c r="V8499" s="24">
        <f>Table1[[#This Row],[Female Ballots]]/Table1[[#This Row],[Female Population]]</f>
        <v>0.60947964966512103</v>
      </c>
      <c r="W8499" s="24">
        <f>Table1[[#This Row],[Male Ballots]]/Table1[[#This Row],[Male Population]]</f>
        <v>0.60556003223207089</v>
      </c>
      <c r="X8499" s="24">
        <f>Table1[[#This Row],[Total Ballots]]/Table1[[#This Row],[Total Population]]</f>
        <v>0.60869565217391308</v>
      </c>
      <c r="Y8499" s="24">
        <f>Table1[[#This Row],[Female Ballots]]/Table1[[#This Row],[Female Voters]]</f>
        <v>0.77168949771689499</v>
      </c>
      <c r="Z8499" s="24">
        <f>Table1[[#This Row],[Male Ballots]]/Table1[[#This Row],[Male Voters]]</f>
        <v>0.76566479877738158</v>
      </c>
      <c r="AA8499" s="64">
        <f>Table1[[#This Row],[Total Ballots]]/Table1[[#This Row],[Total Voters]]</f>
        <v>0.76768385361861335</v>
      </c>
    </row>
    <row r="8500" spans="1:27" x14ac:dyDescent="0.35">
      <c r="A8500" s="8" t="s">
        <v>30</v>
      </c>
      <c r="B8500" s="17">
        <v>2005</v>
      </c>
      <c r="C8500" s="80" t="s">
        <v>82</v>
      </c>
      <c r="D8500" s="17"/>
      <c r="E8500" s="35" t="s">
        <v>74</v>
      </c>
      <c r="F8500" s="35" t="s">
        <v>77</v>
      </c>
      <c r="G8500" s="51" t="s">
        <v>79</v>
      </c>
      <c r="H8500" s="10">
        <v>29600</v>
      </c>
      <c r="I8500" s="10">
        <v>28867</v>
      </c>
      <c r="J8500" s="53">
        <v>58467</v>
      </c>
      <c r="K8500" s="55">
        <v>23212</v>
      </c>
      <c r="L8500" s="57">
        <v>20281</v>
      </c>
      <c r="M8500" s="57">
        <v>218</v>
      </c>
      <c r="N8500" s="59">
        <v>43711</v>
      </c>
      <c r="O8500" s="61">
        <v>13959</v>
      </c>
      <c r="P8500" s="10">
        <v>12316</v>
      </c>
      <c r="Q8500" s="10">
        <v>88</v>
      </c>
      <c r="R8500" s="11">
        <v>26363</v>
      </c>
      <c r="S8500" s="24">
        <f>Table1[[#This Row],[Female Voters]]/Table1[[#This Row],[Female Population]]</f>
        <v>0.78418918918918923</v>
      </c>
      <c r="T8500" s="24">
        <f>Table1[[#This Row],[Male Voters]]/Table1[[#This Row],[Male Population]]</f>
        <v>0.70256694495444627</v>
      </c>
      <c r="U8500" s="24">
        <f>Table1[[#This Row],[Total Voters]]/Table1[[#This Row],[Total Population]]</f>
        <v>0.74761831460481987</v>
      </c>
      <c r="V8500" s="24">
        <f>Table1[[#This Row],[Female Ballots]]/Table1[[#This Row],[Female Population]]</f>
        <v>0.47158783783783786</v>
      </c>
      <c r="W8500" s="24">
        <f>Table1[[#This Row],[Male Ballots]]/Table1[[#This Row],[Male Population]]</f>
        <v>0.4266463435757093</v>
      </c>
      <c r="X8500" s="24">
        <f>Table1[[#This Row],[Total Ballots]]/Table1[[#This Row],[Total Population]]</f>
        <v>0.45090392871192297</v>
      </c>
      <c r="Y8500" s="24">
        <f>Table1[[#This Row],[Female Ballots]]/Table1[[#This Row],[Female Voters]]</f>
        <v>0.6013699810442874</v>
      </c>
      <c r="Z8500" s="24">
        <f>Table1[[#This Row],[Male Ballots]]/Table1[[#This Row],[Male Voters]]</f>
        <v>0.60726788619890537</v>
      </c>
      <c r="AA8500" s="64">
        <f>Table1[[#This Row],[Total Ballots]]/Table1[[#This Row],[Total Voters]]</f>
        <v>0.60312049598499229</v>
      </c>
    </row>
    <row r="8501" spans="1:27" x14ac:dyDescent="0.35">
      <c r="A8501" s="8" t="s">
        <v>30</v>
      </c>
      <c r="B8501" s="17">
        <v>2005</v>
      </c>
      <c r="C8501" s="80" t="s">
        <v>82</v>
      </c>
      <c r="D8501" s="17"/>
      <c r="E8501" s="35" t="s">
        <v>74</v>
      </c>
      <c r="F8501" s="35" t="s">
        <v>77</v>
      </c>
      <c r="G8501" s="51" t="s">
        <v>62</v>
      </c>
      <c r="H8501" s="10">
        <v>3091</v>
      </c>
      <c r="I8501" s="10">
        <v>3850</v>
      </c>
      <c r="J8501" s="53">
        <v>6941</v>
      </c>
      <c r="K8501" s="55">
        <v>1750</v>
      </c>
      <c r="L8501" s="57">
        <v>1425</v>
      </c>
      <c r="M8501" s="57">
        <v>42</v>
      </c>
      <c r="N8501" s="59">
        <v>3217</v>
      </c>
      <c r="O8501" s="61">
        <v>421</v>
      </c>
      <c r="P8501" s="10">
        <v>288</v>
      </c>
      <c r="Q8501" s="10">
        <v>8</v>
      </c>
      <c r="R8501" s="11">
        <v>717</v>
      </c>
      <c r="S8501" s="24">
        <f>Table1[[#This Row],[Female Voters]]/Table1[[#This Row],[Female Population]]</f>
        <v>0.56615981882885802</v>
      </c>
      <c r="T8501" s="24">
        <f>Table1[[#This Row],[Male Voters]]/Table1[[#This Row],[Male Population]]</f>
        <v>0.37012987012987014</v>
      </c>
      <c r="U8501" s="24">
        <f>Table1[[#This Row],[Total Voters]]/Table1[[#This Row],[Total Population]]</f>
        <v>0.46347788503097537</v>
      </c>
      <c r="V8501" s="24">
        <f>Table1[[#This Row],[Female Ballots]]/Table1[[#This Row],[Female Population]]</f>
        <v>0.13620187641539955</v>
      </c>
      <c r="W8501" s="24">
        <f>Table1[[#This Row],[Male Ballots]]/Table1[[#This Row],[Male Population]]</f>
        <v>7.4805194805194805E-2</v>
      </c>
      <c r="X8501" s="24">
        <f>Table1[[#This Row],[Total Ballots]]/Table1[[#This Row],[Total Population]]</f>
        <v>0.10329923642126494</v>
      </c>
      <c r="Y8501" s="24">
        <f>Table1[[#This Row],[Female Ballots]]/Table1[[#This Row],[Female Voters]]</f>
        <v>0.24057142857142857</v>
      </c>
      <c r="Z8501" s="24">
        <f>Table1[[#This Row],[Male Ballots]]/Table1[[#This Row],[Male Voters]]</f>
        <v>0.20210526315789473</v>
      </c>
      <c r="AA8501" s="64">
        <f>Table1[[#This Row],[Total Ballots]]/Table1[[#This Row],[Total Voters]]</f>
        <v>0.22287845819086105</v>
      </c>
    </row>
    <row r="8502" spans="1:27" x14ac:dyDescent="0.35">
      <c r="A8502" s="8" t="s">
        <v>30</v>
      </c>
      <c r="B8502" s="17">
        <v>2005</v>
      </c>
      <c r="C8502" s="80" t="s">
        <v>82</v>
      </c>
      <c r="D8502" s="17"/>
      <c r="E8502" s="35" t="s">
        <v>74</v>
      </c>
      <c r="F8502" s="35" t="s">
        <v>77</v>
      </c>
      <c r="G8502" s="51" t="s">
        <v>63</v>
      </c>
      <c r="H8502" s="10">
        <v>4208</v>
      </c>
      <c r="I8502" s="10">
        <v>4676</v>
      </c>
      <c r="J8502" s="53">
        <v>8884</v>
      </c>
      <c r="K8502" s="55">
        <v>2410</v>
      </c>
      <c r="L8502" s="57">
        <v>1894</v>
      </c>
      <c r="M8502" s="57">
        <v>43</v>
      </c>
      <c r="N8502" s="59">
        <v>4347</v>
      </c>
      <c r="O8502" s="61">
        <v>660</v>
      </c>
      <c r="P8502" s="10">
        <v>458</v>
      </c>
      <c r="Q8502" s="10">
        <v>8</v>
      </c>
      <c r="R8502" s="11">
        <v>1126</v>
      </c>
      <c r="S8502" s="24">
        <f>Table1[[#This Row],[Female Voters]]/Table1[[#This Row],[Female Population]]</f>
        <v>0.57271863117870725</v>
      </c>
      <c r="T8502" s="24">
        <f>Table1[[#This Row],[Male Voters]]/Table1[[#This Row],[Male Population]]</f>
        <v>0.40504704875962361</v>
      </c>
      <c r="U8502" s="24">
        <f>Table1[[#This Row],[Total Voters]]/Table1[[#This Row],[Total Population]]</f>
        <v>0.48930661864025216</v>
      </c>
      <c r="V8502" s="24">
        <f>Table1[[#This Row],[Female Ballots]]/Table1[[#This Row],[Female Population]]</f>
        <v>0.15684410646387834</v>
      </c>
      <c r="W8502" s="24">
        <f>Table1[[#This Row],[Male Ballots]]/Table1[[#This Row],[Male Population]]</f>
        <v>9.7946963216424293E-2</v>
      </c>
      <c r="X8502" s="24">
        <f>Table1[[#This Row],[Total Ballots]]/Table1[[#This Row],[Total Population]]</f>
        <v>0.12674470959027465</v>
      </c>
      <c r="Y8502" s="24">
        <f>Table1[[#This Row],[Female Ballots]]/Table1[[#This Row],[Female Voters]]</f>
        <v>0.27385892116182575</v>
      </c>
      <c r="Z8502" s="24">
        <f>Table1[[#This Row],[Male Ballots]]/Table1[[#This Row],[Male Voters]]</f>
        <v>0.24181626187961985</v>
      </c>
      <c r="AA8502" s="64">
        <f>Table1[[#This Row],[Total Ballots]]/Table1[[#This Row],[Total Voters]]</f>
        <v>0.25902921555095471</v>
      </c>
    </row>
    <row r="8503" spans="1:27" x14ac:dyDescent="0.35">
      <c r="A8503" s="8" t="s">
        <v>30</v>
      </c>
      <c r="B8503" s="17">
        <v>2005</v>
      </c>
      <c r="C8503" s="80" t="s">
        <v>82</v>
      </c>
      <c r="D8503" s="17"/>
      <c r="E8503" s="35" t="s">
        <v>74</v>
      </c>
      <c r="F8503" s="35" t="s">
        <v>77</v>
      </c>
      <c r="G8503" s="51" t="s">
        <v>64</v>
      </c>
      <c r="H8503" s="10">
        <v>4964</v>
      </c>
      <c r="I8503" s="10">
        <v>4924</v>
      </c>
      <c r="J8503" s="53">
        <v>9888</v>
      </c>
      <c r="K8503" s="55">
        <v>3594</v>
      </c>
      <c r="L8503" s="57">
        <v>3109</v>
      </c>
      <c r="M8503" s="57">
        <v>37</v>
      </c>
      <c r="N8503" s="59">
        <v>6740</v>
      </c>
      <c r="O8503" s="61">
        <v>1647</v>
      </c>
      <c r="P8503" s="10">
        <v>1303</v>
      </c>
      <c r="Q8503" s="10">
        <v>13</v>
      </c>
      <c r="R8503" s="11">
        <v>2963</v>
      </c>
      <c r="S8503" s="24">
        <f>Table1[[#This Row],[Female Voters]]/Table1[[#This Row],[Female Population]]</f>
        <v>0.72401289282836423</v>
      </c>
      <c r="T8503" s="24">
        <f>Table1[[#This Row],[Male Voters]]/Table1[[#This Row],[Male Population]]</f>
        <v>0.63139723801787162</v>
      </c>
      <c r="U8503" s="24">
        <f>Table1[[#This Row],[Total Voters]]/Table1[[#This Row],[Total Population]]</f>
        <v>0.68163430420711979</v>
      </c>
      <c r="V8503" s="24">
        <f>Table1[[#This Row],[Female Ballots]]/Table1[[#This Row],[Female Population]]</f>
        <v>0.33178887993553585</v>
      </c>
      <c r="W8503" s="24">
        <f>Table1[[#This Row],[Male Ballots]]/Table1[[#This Row],[Male Population]]</f>
        <v>0.26462225832656378</v>
      </c>
      <c r="X8503" s="24">
        <f>Table1[[#This Row],[Total Ballots]]/Table1[[#This Row],[Total Population]]</f>
        <v>0.2996561488673139</v>
      </c>
      <c r="Y8503" s="24">
        <f>Table1[[#This Row],[Female Ballots]]/Table1[[#This Row],[Female Voters]]</f>
        <v>0.45826377295492488</v>
      </c>
      <c r="Z8503" s="24">
        <f>Table1[[#This Row],[Male Ballots]]/Table1[[#This Row],[Male Voters]]</f>
        <v>0.41910582180765521</v>
      </c>
      <c r="AA8503" s="64">
        <f>Table1[[#This Row],[Total Ballots]]/Table1[[#This Row],[Total Voters]]</f>
        <v>0.43961424332344212</v>
      </c>
    </row>
    <row r="8504" spans="1:27" x14ac:dyDescent="0.35">
      <c r="A8504" s="8" t="s">
        <v>30</v>
      </c>
      <c r="B8504" s="17">
        <v>2005</v>
      </c>
      <c r="C8504" s="80" t="s">
        <v>82</v>
      </c>
      <c r="D8504" s="17"/>
      <c r="E8504" s="35" t="s">
        <v>74</v>
      </c>
      <c r="F8504" s="35" t="s">
        <v>77</v>
      </c>
      <c r="G8504" s="51" t="s">
        <v>65</v>
      </c>
      <c r="H8504" s="10">
        <v>5706</v>
      </c>
      <c r="I8504" s="10">
        <v>5159</v>
      </c>
      <c r="J8504" s="53">
        <v>10865</v>
      </c>
      <c r="K8504" s="55">
        <v>4931</v>
      </c>
      <c r="L8504" s="57">
        <v>4162</v>
      </c>
      <c r="M8504" s="57">
        <v>31</v>
      </c>
      <c r="N8504" s="59">
        <v>9124</v>
      </c>
      <c r="O8504" s="61">
        <v>2982</v>
      </c>
      <c r="P8504" s="10">
        <v>2514</v>
      </c>
      <c r="Q8504" s="10">
        <v>15</v>
      </c>
      <c r="R8504" s="11">
        <v>5511</v>
      </c>
      <c r="S8504" s="24">
        <f>Table1[[#This Row],[Female Voters]]/Table1[[#This Row],[Female Population]]</f>
        <v>0.86417805818436733</v>
      </c>
      <c r="T8504" s="24">
        <f>Table1[[#This Row],[Male Voters]]/Table1[[#This Row],[Male Population]]</f>
        <v>0.80674549331265755</v>
      </c>
      <c r="U8504" s="24">
        <f>Table1[[#This Row],[Total Voters]]/Table1[[#This Row],[Total Population]]</f>
        <v>0.8397606994937874</v>
      </c>
      <c r="V8504" s="24">
        <f>Table1[[#This Row],[Female Ballots]]/Table1[[#This Row],[Female Population]]</f>
        <v>0.52260778128286012</v>
      </c>
      <c r="W8504" s="24">
        <f>Table1[[#This Row],[Male Ballots]]/Table1[[#This Row],[Male Population]]</f>
        <v>0.48730374103508434</v>
      </c>
      <c r="X8504" s="24">
        <f>Table1[[#This Row],[Total Ballots]]/Table1[[#This Row],[Total Population]]</f>
        <v>0.50722503451449608</v>
      </c>
      <c r="Y8504" s="24">
        <f>Table1[[#This Row],[Female Ballots]]/Table1[[#This Row],[Female Voters]]</f>
        <v>0.60474548773068348</v>
      </c>
      <c r="Z8504" s="24">
        <f>Table1[[#This Row],[Male Ballots]]/Table1[[#This Row],[Male Voters]]</f>
        <v>0.60403652090341187</v>
      </c>
      <c r="AA8504" s="64">
        <f>Table1[[#This Row],[Total Ballots]]/Table1[[#This Row],[Total Voters]]</f>
        <v>0.60401139850942565</v>
      </c>
    </row>
    <row r="8505" spans="1:27" x14ac:dyDescent="0.35">
      <c r="A8505" s="8" t="s">
        <v>30</v>
      </c>
      <c r="B8505" s="17">
        <v>2005</v>
      </c>
      <c r="C8505" s="80" t="s">
        <v>82</v>
      </c>
      <c r="D8505" s="17"/>
      <c r="E8505" s="35" t="s">
        <v>74</v>
      </c>
      <c r="F8505" s="35" t="s">
        <v>77</v>
      </c>
      <c r="G8505" s="51" t="s">
        <v>66</v>
      </c>
      <c r="H8505" s="10">
        <v>5214</v>
      </c>
      <c r="I8505" s="10">
        <v>4694</v>
      </c>
      <c r="J8505" s="53">
        <v>9908</v>
      </c>
      <c r="K8505" s="55">
        <v>4903</v>
      </c>
      <c r="L8505" s="57">
        <v>4402</v>
      </c>
      <c r="M8505" s="57">
        <v>33</v>
      </c>
      <c r="N8505" s="59">
        <v>9338</v>
      </c>
      <c r="O8505" s="61">
        <v>3679</v>
      </c>
      <c r="P8505" s="10">
        <v>3276</v>
      </c>
      <c r="Q8505" s="10">
        <v>24</v>
      </c>
      <c r="R8505" s="11">
        <v>6979</v>
      </c>
      <c r="S8505" s="24">
        <f>Table1[[#This Row],[Female Voters]]/Table1[[#This Row],[Female Population]]</f>
        <v>0.94035289604909855</v>
      </c>
      <c r="T8505" s="24">
        <f>Table1[[#This Row],[Male Voters]]/Table1[[#This Row],[Male Population]]</f>
        <v>0.93779292714103113</v>
      </c>
      <c r="U8505" s="24">
        <f>Table1[[#This Row],[Total Voters]]/Table1[[#This Row],[Total Population]]</f>
        <v>0.94247073072264842</v>
      </c>
      <c r="V8505" s="24">
        <f>Table1[[#This Row],[Female Ballots]]/Table1[[#This Row],[Female Population]]</f>
        <v>0.70560030686612962</v>
      </c>
      <c r="W8505" s="24">
        <f>Table1[[#This Row],[Male Ballots]]/Table1[[#This Row],[Male Population]]</f>
        <v>0.69791222837665101</v>
      </c>
      <c r="X8505" s="24">
        <f>Table1[[#This Row],[Total Ballots]]/Table1[[#This Row],[Total Population]]</f>
        <v>0.70438029874848607</v>
      </c>
      <c r="Y8505" s="24">
        <f>Table1[[#This Row],[Female Ballots]]/Table1[[#This Row],[Female Voters]]</f>
        <v>0.7503569243320416</v>
      </c>
      <c r="Z8505" s="24">
        <f>Table1[[#This Row],[Male Ballots]]/Table1[[#This Row],[Male Voters]]</f>
        <v>0.74420717855520213</v>
      </c>
      <c r="AA8505" s="64">
        <f>Table1[[#This Row],[Total Ballots]]/Table1[[#This Row],[Total Voters]]</f>
        <v>0.74737631184407793</v>
      </c>
    </row>
    <row r="8506" spans="1:27" x14ac:dyDescent="0.35">
      <c r="A8506" s="8" t="s">
        <v>30</v>
      </c>
      <c r="B8506" s="17">
        <v>2005</v>
      </c>
      <c r="C8506" s="80" t="s">
        <v>82</v>
      </c>
      <c r="D8506" s="17"/>
      <c r="E8506" s="35" t="s">
        <v>74</v>
      </c>
      <c r="F8506" s="35" t="s">
        <v>77</v>
      </c>
      <c r="G8506" s="51" t="s">
        <v>67</v>
      </c>
      <c r="H8506" s="10">
        <v>6417</v>
      </c>
      <c r="I8506" s="10">
        <v>5564</v>
      </c>
      <c r="J8506" s="53">
        <v>11981</v>
      </c>
      <c r="K8506" s="55">
        <v>5624</v>
      </c>
      <c r="L8506" s="57">
        <v>5289</v>
      </c>
      <c r="M8506" s="57">
        <v>32</v>
      </c>
      <c r="N8506" s="59">
        <v>10945</v>
      </c>
      <c r="O8506" s="61">
        <v>4570</v>
      </c>
      <c r="P8506" s="10">
        <v>4477</v>
      </c>
      <c r="Q8506" s="10">
        <v>20</v>
      </c>
      <c r="R8506" s="11">
        <v>9067</v>
      </c>
      <c r="S8506" s="24">
        <f>Table1[[#This Row],[Female Voters]]/Table1[[#This Row],[Female Population]]</f>
        <v>0.87642200405173754</v>
      </c>
      <c r="T8506" s="24">
        <f>Table1[[#This Row],[Male Voters]]/Table1[[#This Row],[Male Population]]</f>
        <v>0.95057512580877068</v>
      </c>
      <c r="U8506" s="24">
        <f>Table1[[#This Row],[Total Voters]]/Table1[[#This Row],[Total Population]]</f>
        <v>0.91352975544612303</v>
      </c>
      <c r="V8506" s="24">
        <f>Table1[[#This Row],[Female Ballots]]/Table1[[#This Row],[Female Population]]</f>
        <v>0.71217079632226898</v>
      </c>
      <c r="W8506" s="24">
        <f>Table1[[#This Row],[Male Ballots]]/Table1[[#This Row],[Male Population]]</f>
        <v>0.80463695183321349</v>
      </c>
      <c r="X8506" s="24">
        <f>Table1[[#This Row],[Total Ballots]]/Table1[[#This Row],[Total Population]]</f>
        <v>0.75678157082046571</v>
      </c>
      <c r="Y8506" s="24">
        <f>Table1[[#This Row],[Female Ballots]]/Table1[[#This Row],[Female Voters]]</f>
        <v>0.81258890469416789</v>
      </c>
      <c r="Z8506" s="24">
        <f>Table1[[#This Row],[Male Ballots]]/Table1[[#This Row],[Male Voters]]</f>
        <v>0.84647381357534501</v>
      </c>
      <c r="AA8506" s="64">
        <f>Table1[[#This Row],[Total Ballots]]/Table1[[#This Row],[Total Voters]]</f>
        <v>0.82841480127912293</v>
      </c>
    </row>
    <row r="8507" spans="1:27" x14ac:dyDescent="0.35">
      <c r="A8507" s="8" t="s">
        <v>24</v>
      </c>
      <c r="B8507" s="17">
        <v>2005</v>
      </c>
      <c r="C8507" s="80" t="s">
        <v>82</v>
      </c>
      <c r="D8507" s="17"/>
      <c r="E8507" s="35" t="s">
        <v>73</v>
      </c>
      <c r="F8507" s="35" t="s">
        <v>78</v>
      </c>
      <c r="G8507" s="51" t="s">
        <v>79</v>
      </c>
      <c r="H8507" s="10">
        <v>11944</v>
      </c>
      <c r="I8507" s="10">
        <v>11502</v>
      </c>
      <c r="J8507" s="53">
        <v>23446</v>
      </c>
      <c r="K8507" s="55">
        <v>11095</v>
      </c>
      <c r="L8507" s="57">
        <v>10120</v>
      </c>
      <c r="M8507" s="57">
        <v>20</v>
      </c>
      <c r="N8507" s="59">
        <v>21235</v>
      </c>
      <c r="O8507" s="61">
        <v>7426</v>
      </c>
      <c r="P8507" s="10">
        <v>6602</v>
      </c>
      <c r="Q8507" s="10">
        <v>11</v>
      </c>
      <c r="R8507" s="11">
        <v>14039</v>
      </c>
      <c r="S8507" s="24">
        <f>Table1[[#This Row],[Female Voters]]/Table1[[#This Row],[Female Population]]</f>
        <v>0.92891828533154719</v>
      </c>
      <c r="T8507" s="24">
        <f>Table1[[#This Row],[Male Voters]]/Table1[[#This Row],[Male Population]]</f>
        <v>0.87984698313336807</v>
      </c>
      <c r="U8507" s="24">
        <f>Table1[[#This Row],[Total Voters]]/Table1[[#This Row],[Total Population]]</f>
        <v>0.90569820011942337</v>
      </c>
      <c r="V8507" s="24">
        <f>Table1[[#This Row],[Female Ballots]]/Table1[[#This Row],[Female Population]]</f>
        <v>0.6217347622237106</v>
      </c>
      <c r="W8507" s="24">
        <f>Table1[[#This Row],[Male Ballots]]/Table1[[#This Row],[Male Population]]</f>
        <v>0.57398713267257873</v>
      </c>
      <c r="X8507" s="24">
        <f>Table1[[#This Row],[Total Ballots]]/Table1[[#This Row],[Total Population]]</f>
        <v>0.59878017572293785</v>
      </c>
      <c r="Y8507" s="24">
        <f>Table1[[#This Row],[Female Ballots]]/Table1[[#This Row],[Female Voters]]</f>
        <v>0.66931050022532668</v>
      </c>
      <c r="Z8507" s="24">
        <f>Table1[[#This Row],[Male Ballots]]/Table1[[#This Row],[Male Voters]]</f>
        <v>0.65237154150197629</v>
      </c>
      <c r="AA8507" s="64">
        <f>Table1[[#This Row],[Total Ballots]]/Table1[[#This Row],[Total Voters]]</f>
        <v>0.66112550035319051</v>
      </c>
    </row>
    <row r="8508" spans="1:27" x14ac:dyDescent="0.35">
      <c r="A8508" s="8" t="s">
        <v>24</v>
      </c>
      <c r="B8508" s="17">
        <v>2005</v>
      </c>
      <c r="C8508" s="80" t="s">
        <v>82</v>
      </c>
      <c r="D8508" s="17"/>
      <c r="E8508" s="35" t="s">
        <v>73</v>
      </c>
      <c r="F8508" s="35" t="s">
        <v>78</v>
      </c>
      <c r="G8508" s="51" t="s">
        <v>62</v>
      </c>
      <c r="H8508" s="10">
        <v>712</v>
      </c>
      <c r="I8508" s="10">
        <v>828</v>
      </c>
      <c r="J8508" s="53">
        <v>1540</v>
      </c>
      <c r="K8508" s="55">
        <v>589</v>
      </c>
      <c r="L8508" s="57">
        <v>608</v>
      </c>
      <c r="M8508" s="57">
        <v>1</v>
      </c>
      <c r="N8508" s="59">
        <v>1198</v>
      </c>
      <c r="O8508" s="61">
        <v>157</v>
      </c>
      <c r="P8508" s="10">
        <v>133</v>
      </c>
      <c r="Q8508" s="10"/>
      <c r="R8508" s="11">
        <v>290</v>
      </c>
      <c r="S8508" s="24">
        <f>Table1[[#This Row],[Female Voters]]/Table1[[#This Row],[Female Population]]</f>
        <v>0.827247191011236</v>
      </c>
      <c r="T8508" s="24">
        <f>Table1[[#This Row],[Male Voters]]/Table1[[#This Row],[Male Population]]</f>
        <v>0.7342995169082126</v>
      </c>
      <c r="U8508" s="24">
        <f>Table1[[#This Row],[Total Voters]]/Table1[[#This Row],[Total Population]]</f>
        <v>0.7779220779220779</v>
      </c>
      <c r="V8508" s="24">
        <f>Table1[[#This Row],[Female Ballots]]/Table1[[#This Row],[Female Population]]</f>
        <v>0.2205056179775281</v>
      </c>
      <c r="W8508" s="24">
        <f>Table1[[#This Row],[Male Ballots]]/Table1[[#This Row],[Male Population]]</f>
        <v>0.16062801932367149</v>
      </c>
      <c r="X8508" s="24">
        <f>Table1[[#This Row],[Total Ballots]]/Table1[[#This Row],[Total Population]]</f>
        <v>0.18831168831168832</v>
      </c>
      <c r="Y8508" s="24">
        <f>Table1[[#This Row],[Female Ballots]]/Table1[[#This Row],[Female Voters]]</f>
        <v>0.26655348047538202</v>
      </c>
      <c r="Z8508" s="24">
        <f>Table1[[#This Row],[Male Ballots]]/Table1[[#This Row],[Male Voters]]</f>
        <v>0.21875</v>
      </c>
      <c r="AA8508" s="64">
        <f>Table1[[#This Row],[Total Ballots]]/Table1[[#This Row],[Total Voters]]</f>
        <v>0.24207011686143573</v>
      </c>
    </row>
    <row r="8509" spans="1:27" x14ac:dyDescent="0.35">
      <c r="A8509" s="8" t="s">
        <v>24</v>
      </c>
      <c r="B8509" s="17">
        <v>2005</v>
      </c>
      <c r="C8509" s="80" t="s">
        <v>82</v>
      </c>
      <c r="D8509" s="17"/>
      <c r="E8509" s="35" t="s">
        <v>73</v>
      </c>
      <c r="F8509" s="35" t="s">
        <v>78</v>
      </c>
      <c r="G8509" s="51" t="s">
        <v>63</v>
      </c>
      <c r="H8509" s="10">
        <v>1044</v>
      </c>
      <c r="I8509" s="10">
        <v>1071</v>
      </c>
      <c r="J8509" s="53">
        <v>2115</v>
      </c>
      <c r="K8509" s="55">
        <v>918</v>
      </c>
      <c r="L8509" s="57">
        <v>780</v>
      </c>
      <c r="M8509" s="57">
        <v>2</v>
      </c>
      <c r="N8509" s="59">
        <v>1700</v>
      </c>
      <c r="O8509" s="61">
        <v>285</v>
      </c>
      <c r="P8509" s="10">
        <v>199</v>
      </c>
      <c r="Q8509" s="10">
        <v>1</v>
      </c>
      <c r="R8509" s="11">
        <v>485</v>
      </c>
      <c r="S8509" s="24">
        <f>Table1[[#This Row],[Female Voters]]/Table1[[#This Row],[Female Population]]</f>
        <v>0.87931034482758619</v>
      </c>
      <c r="T8509" s="24">
        <f>Table1[[#This Row],[Male Voters]]/Table1[[#This Row],[Male Population]]</f>
        <v>0.72829131652661061</v>
      </c>
      <c r="U8509" s="24">
        <f>Table1[[#This Row],[Total Voters]]/Table1[[#This Row],[Total Population]]</f>
        <v>0.80378250591016553</v>
      </c>
      <c r="V8509" s="24">
        <f>Table1[[#This Row],[Female Ballots]]/Table1[[#This Row],[Female Population]]</f>
        <v>0.27298850574712646</v>
      </c>
      <c r="W8509" s="24">
        <f>Table1[[#This Row],[Male Ballots]]/Table1[[#This Row],[Male Population]]</f>
        <v>0.1858076563958917</v>
      </c>
      <c r="X8509" s="24">
        <f>Table1[[#This Row],[Total Ballots]]/Table1[[#This Row],[Total Population]]</f>
        <v>0.2293144208037825</v>
      </c>
      <c r="Y8509" s="24">
        <f>Table1[[#This Row],[Female Ballots]]/Table1[[#This Row],[Female Voters]]</f>
        <v>0.31045751633986929</v>
      </c>
      <c r="Z8509" s="24">
        <f>Table1[[#This Row],[Male Ballots]]/Table1[[#This Row],[Male Voters]]</f>
        <v>0.25512820512820511</v>
      </c>
      <c r="AA8509" s="64">
        <f>Table1[[#This Row],[Total Ballots]]/Table1[[#This Row],[Total Voters]]</f>
        <v>0.28529411764705881</v>
      </c>
    </row>
    <row r="8510" spans="1:27" x14ac:dyDescent="0.35">
      <c r="A8510" s="8" t="s">
        <v>24</v>
      </c>
      <c r="B8510" s="17">
        <v>2005</v>
      </c>
      <c r="C8510" s="80" t="s">
        <v>82</v>
      </c>
      <c r="D8510" s="17"/>
      <c r="E8510" s="35" t="s">
        <v>73</v>
      </c>
      <c r="F8510" s="35" t="s">
        <v>78</v>
      </c>
      <c r="G8510" s="51" t="s">
        <v>64</v>
      </c>
      <c r="H8510" s="10">
        <v>1663</v>
      </c>
      <c r="I8510" s="10">
        <v>1629</v>
      </c>
      <c r="J8510" s="53">
        <v>3292</v>
      </c>
      <c r="K8510" s="55">
        <v>1325</v>
      </c>
      <c r="L8510" s="57">
        <v>1109</v>
      </c>
      <c r="M8510" s="57">
        <v>4</v>
      </c>
      <c r="N8510" s="59">
        <v>2438</v>
      </c>
      <c r="O8510" s="61">
        <v>672</v>
      </c>
      <c r="P8510" s="10">
        <v>518</v>
      </c>
      <c r="Q8510" s="10">
        <v>1</v>
      </c>
      <c r="R8510" s="11">
        <v>1191</v>
      </c>
      <c r="S8510" s="24">
        <f>Table1[[#This Row],[Female Voters]]/Table1[[#This Row],[Female Population]]</f>
        <v>0.79675285628382442</v>
      </c>
      <c r="T8510" s="24">
        <f>Table1[[#This Row],[Male Voters]]/Table1[[#This Row],[Male Population]]</f>
        <v>0.68078575813382447</v>
      </c>
      <c r="U8510" s="24">
        <f>Table1[[#This Row],[Total Voters]]/Table1[[#This Row],[Total Population]]</f>
        <v>0.74058323207776433</v>
      </c>
      <c r="V8510" s="24">
        <f>Table1[[#This Row],[Female Ballots]]/Table1[[#This Row],[Female Population]]</f>
        <v>0.40408899579073965</v>
      </c>
      <c r="W8510" s="24">
        <f>Table1[[#This Row],[Male Ballots]]/Table1[[#This Row],[Male Population]]</f>
        <v>0.31798649478207491</v>
      </c>
      <c r="X8510" s="24">
        <f>Table1[[#This Row],[Total Ballots]]/Table1[[#This Row],[Total Population]]</f>
        <v>0.36178614823815308</v>
      </c>
      <c r="Y8510" s="24">
        <f>Table1[[#This Row],[Female Ballots]]/Table1[[#This Row],[Female Voters]]</f>
        <v>0.50716981132075467</v>
      </c>
      <c r="Z8510" s="24">
        <f>Table1[[#This Row],[Male Ballots]]/Table1[[#This Row],[Male Voters]]</f>
        <v>0.46708746618575292</v>
      </c>
      <c r="AA8510" s="64">
        <f>Table1[[#This Row],[Total Ballots]]/Table1[[#This Row],[Total Voters]]</f>
        <v>0.4885151763740771</v>
      </c>
    </row>
    <row r="8511" spans="1:27" x14ac:dyDescent="0.35">
      <c r="A8511" s="8" t="s">
        <v>24</v>
      </c>
      <c r="B8511" s="17">
        <v>2005</v>
      </c>
      <c r="C8511" s="80" t="s">
        <v>82</v>
      </c>
      <c r="D8511" s="17"/>
      <c r="E8511" s="35" t="s">
        <v>73</v>
      </c>
      <c r="F8511" s="35" t="s">
        <v>78</v>
      </c>
      <c r="G8511" s="51" t="s">
        <v>65</v>
      </c>
      <c r="H8511" s="10">
        <v>2568</v>
      </c>
      <c r="I8511" s="10">
        <v>2320</v>
      </c>
      <c r="J8511" s="53">
        <v>4888</v>
      </c>
      <c r="K8511" s="55">
        <v>2392</v>
      </c>
      <c r="L8511" s="57">
        <v>2020</v>
      </c>
      <c r="M8511" s="57">
        <v>3</v>
      </c>
      <c r="N8511" s="59">
        <v>4415</v>
      </c>
      <c r="O8511" s="61">
        <v>1602</v>
      </c>
      <c r="P8511" s="10">
        <v>1271</v>
      </c>
      <c r="Q8511" s="10">
        <v>2</v>
      </c>
      <c r="R8511" s="11">
        <v>2875</v>
      </c>
      <c r="S8511" s="24">
        <f>Table1[[#This Row],[Female Voters]]/Table1[[#This Row],[Female Population]]</f>
        <v>0.93146417445482865</v>
      </c>
      <c r="T8511" s="24">
        <f>Table1[[#This Row],[Male Voters]]/Table1[[#This Row],[Male Population]]</f>
        <v>0.87068965517241381</v>
      </c>
      <c r="U8511" s="24">
        <f>Table1[[#This Row],[Total Voters]]/Table1[[#This Row],[Total Population]]</f>
        <v>0.90323240589198039</v>
      </c>
      <c r="V8511" s="24">
        <f>Table1[[#This Row],[Female Ballots]]/Table1[[#This Row],[Female Population]]</f>
        <v>0.62383177570093462</v>
      </c>
      <c r="W8511" s="24">
        <f>Table1[[#This Row],[Male Ballots]]/Table1[[#This Row],[Male Population]]</f>
        <v>0.5478448275862069</v>
      </c>
      <c r="X8511" s="24">
        <f>Table1[[#This Row],[Total Ballots]]/Table1[[#This Row],[Total Population]]</f>
        <v>0.58817512274959083</v>
      </c>
      <c r="Y8511" s="24">
        <f>Table1[[#This Row],[Female Ballots]]/Table1[[#This Row],[Female Voters]]</f>
        <v>0.66973244147157196</v>
      </c>
      <c r="Z8511" s="24">
        <f>Table1[[#This Row],[Male Ballots]]/Table1[[#This Row],[Male Voters]]</f>
        <v>0.62920792079207921</v>
      </c>
      <c r="AA8511" s="64">
        <f>Table1[[#This Row],[Total Ballots]]/Table1[[#This Row],[Total Voters]]</f>
        <v>0.65118912797281991</v>
      </c>
    </row>
    <row r="8512" spans="1:27" x14ac:dyDescent="0.35">
      <c r="A8512" s="8" t="s">
        <v>24</v>
      </c>
      <c r="B8512" s="17">
        <v>2005</v>
      </c>
      <c r="C8512" s="80" t="s">
        <v>82</v>
      </c>
      <c r="D8512" s="17"/>
      <c r="E8512" s="35" t="s">
        <v>73</v>
      </c>
      <c r="F8512" s="35" t="s">
        <v>78</v>
      </c>
      <c r="G8512" s="51" t="s">
        <v>66</v>
      </c>
      <c r="H8512" s="10">
        <v>2658</v>
      </c>
      <c r="I8512" s="10">
        <v>2461</v>
      </c>
      <c r="J8512" s="53">
        <v>5119</v>
      </c>
      <c r="K8512" s="55">
        <v>2855</v>
      </c>
      <c r="L8512" s="57">
        <v>2576</v>
      </c>
      <c r="M8512" s="57">
        <v>3</v>
      </c>
      <c r="N8512" s="59">
        <v>5434</v>
      </c>
      <c r="O8512" s="61">
        <v>2230</v>
      </c>
      <c r="P8512" s="10">
        <v>1952</v>
      </c>
      <c r="Q8512" s="10">
        <v>1</v>
      </c>
      <c r="R8512" s="11">
        <v>4183</v>
      </c>
      <c r="S8512" s="24">
        <f>Table1[[#This Row],[Female Voters]]/Table1[[#This Row],[Female Population]]</f>
        <v>1.0741158765989465</v>
      </c>
      <c r="T8512" s="24">
        <f>Table1[[#This Row],[Male Voters]]/Table1[[#This Row],[Male Population]]</f>
        <v>1.0467289719626167</v>
      </c>
      <c r="U8512" s="24">
        <f>Table1[[#This Row],[Total Voters]]/Table1[[#This Row],[Total Population]]</f>
        <v>1.061535456143778</v>
      </c>
      <c r="V8512" s="24">
        <f>Table1[[#This Row],[Female Ballots]]/Table1[[#This Row],[Female Population]]</f>
        <v>0.8389766741911211</v>
      </c>
      <c r="W8512" s="24">
        <f>Table1[[#This Row],[Male Ballots]]/Table1[[#This Row],[Male Population]]</f>
        <v>0.79317350670459164</v>
      </c>
      <c r="X8512" s="24">
        <f>Table1[[#This Row],[Total Ballots]]/Table1[[#This Row],[Total Population]]</f>
        <v>0.81715178745848793</v>
      </c>
      <c r="Y8512" s="24">
        <f>Table1[[#This Row],[Female Ballots]]/Table1[[#This Row],[Female Voters]]</f>
        <v>0.78108581436077062</v>
      </c>
      <c r="Z8512" s="24">
        <f>Table1[[#This Row],[Male Ballots]]/Table1[[#This Row],[Male Voters]]</f>
        <v>0.75776397515527949</v>
      </c>
      <c r="AA8512" s="64">
        <f>Table1[[#This Row],[Total Ballots]]/Table1[[#This Row],[Total Voters]]</f>
        <v>0.76978284873021718</v>
      </c>
    </row>
    <row r="8513" spans="1:27" x14ac:dyDescent="0.35">
      <c r="A8513" s="8" t="s">
        <v>24</v>
      </c>
      <c r="B8513" s="17">
        <v>2005</v>
      </c>
      <c r="C8513" s="80" t="s">
        <v>82</v>
      </c>
      <c r="D8513" s="17"/>
      <c r="E8513" s="35" t="s">
        <v>73</v>
      </c>
      <c r="F8513" s="35" t="s">
        <v>78</v>
      </c>
      <c r="G8513" s="51" t="s">
        <v>67</v>
      </c>
      <c r="H8513" s="10">
        <v>3299</v>
      </c>
      <c r="I8513" s="10">
        <v>3193</v>
      </c>
      <c r="J8513" s="53">
        <v>6492</v>
      </c>
      <c r="K8513" s="55">
        <v>3016</v>
      </c>
      <c r="L8513" s="57">
        <v>3027</v>
      </c>
      <c r="M8513" s="57">
        <v>7</v>
      </c>
      <c r="N8513" s="59">
        <v>6050</v>
      </c>
      <c r="O8513" s="61">
        <v>2480</v>
      </c>
      <c r="P8513" s="10">
        <v>2529</v>
      </c>
      <c r="Q8513" s="10">
        <v>6</v>
      </c>
      <c r="R8513" s="11">
        <v>5015</v>
      </c>
      <c r="S8513" s="24">
        <f>Table1[[#This Row],[Female Voters]]/Table1[[#This Row],[Female Population]]</f>
        <v>0.91421642922097601</v>
      </c>
      <c r="T8513" s="24">
        <f>Table1[[#This Row],[Male Voters]]/Table1[[#This Row],[Male Population]]</f>
        <v>0.94801127466332602</v>
      </c>
      <c r="U8513" s="24">
        <f>Table1[[#This Row],[Total Voters]]/Table1[[#This Row],[Total Population]]</f>
        <v>0.93191620455945778</v>
      </c>
      <c r="V8513" s="24">
        <f>Table1[[#This Row],[Female Ballots]]/Table1[[#This Row],[Female Population]]</f>
        <v>0.75174295240982114</v>
      </c>
      <c r="W8513" s="24">
        <f>Table1[[#This Row],[Male Ballots]]/Table1[[#This Row],[Male Population]]</f>
        <v>0.79204509865330408</v>
      </c>
      <c r="X8513" s="24">
        <f>Table1[[#This Row],[Total Ballots]]/Table1[[#This Row],[Total Population]]</f>
        <v>0.77248921749845967</v>
      </c>
      <c r="Y8513" s="24">
        <f>Table1[[#This Row],[Female Ballots]]/Table1[[#This Row],[Female Voters]]</f>
        <v>0.82228116710875332</v>
      </c>
      <c r="Z8513" s="24">
        <f>Table1[[#This Row],[Male Ballots]]/Table1[[#This Row],[Male Voters]]</f>
        <v>0.83548067393458869</v>
      </c>
      <c r="AA8513" s="64">
        <f>Table1[[#This Row],[Total Ballots]]/Table1[[#This Row],[Total Voters]]</f>
        <v>0.82892561983471069</v>
      </c>
    </row>
    <row r="8514" spans="1:27" x14ac:dyDescent="0.35">
      <c r="A8514" s="8" t="s">
        <v>47</v>
      </c>
      <c r="B8514" s="17">
        <v>2005</v>
      </c>
      <c r="C8514" s="80" t="s">
        <v>82</v>
      </c>
      <c r="D8514" s="17" t="s">
        <v>69</v>
      </c>
      <c r="E8514" s="35" t="s">
        <v>73</v>
      </c>
      <c r="F8514" s="35" t="s">
        <v>77</v>
      </c>
      <c r="G8514" s="51" t="s">
        <v>79</v>
      </c>
      <c r="H8514" s="10">
        <v>716604.08</v>
      </c>
      <c r="I8514" s="10">
        <v>701855.08</v>
      </c>
      <c r="J8514" s="53">
        <v>1418459.18</v>
      </c>
      <c r="K8514" s="55">
        <v>537267</v>
      </c>
      <c r="L8514" s="57">
        <v>487409</v>
      </c>
      <c r="M8514" s="57">
        <v>271</v>
      </c>
      <c r="N8514" s="59">
        <v>1024947</v>
      </c>
      <c r="O8514" s="61">
        <v>284555</v>
      </c>
      <c r="P8514" s="10">
        <v>258100</v>
      </c>
      <c r="Q8514" s="10">
        <v>73</v>
      </c>
      <c r="R8514" s="11">
        <v>542728</v>
      </c>
      <c r="S8514" s="24">
        <f>Table1[[#This Row],[Female Voters]]/Table1[[#This Row],[Female Population]]</f>
        <v>0.74974035872081557</v>
      </c>
      <c r="T8514" s="24">
        <f>Table1[[#This Row],[Male Voters]]/Table1[[#This Row],[Male Population]]</f>
        <v>0.69445817789051267</v>
      </c>
      <c r="U8514" s="24">
        <f>Table1[[#This Row],[Total Voters]]/Table1[[#This Row],[Total Population]]</f>
        <v>0.72257771986078589</v>
      </c>
      <c r="V8514" s="24">
        <f>Table1[[#This Row],[Female Ballots]]/Table1[[#This Row],[Female Population]]</f>
        <v>0.39708816617399112</v>
      </c>
      <c r="W8514" s="24">
        <f>Table1[[#This Row],[Male Ballots]]/Table1[[#This Row],[Male Population]]</f>
        <v>0.36773973339339516</v>
      </c>
      <c r="X8514" s="24">
        <f>Table1[[#This Row],[Total Ballots]]/Table1[[#This Row],[Total Population]]</f>
        <v>0.38261798975420641</v>
      </c>
      <c r="Y8514" s="24">
        <f>Table1[[#This Row],[Female Ballots]]/Table1[[#This Row],[Female Voters]]</f>
        <v>0.52963424144792071</v>
      </c>
      <c r="Z8514" s="24">
        <f>Table1[[#This Row],[Male Ballots]]/Table1[[#This Row],[Male Voters]]</f>
        <v>0.52953474392142941</v>
      </c>
      <c r="AA8514" s="64">
        <f>Table1[[#This Row],[Total Ballots]]/Table1[[#This Row],[Total Voters]]</f>
        <v>0.52951811166821305</v>
      </c>
    </row>
    <row r="8515" spans="1:27" x14ac:dyDescent="0.35">
      <c r="A8515" s="8" t="s">
        <v>47</v>
      </c>
      <c r="B8515" s="17">
        <v>2005</v>
      </c>
      <c r="C8515" s="80" t="s">
        <v>82</v>
      </c>
      <c r="D8515" s="17" t="s">
        <v>69</v>
      </c>
      <c r="E8515" s="35" t="s">
        <v>73</v>
      </c>
      <c r="F8515" s="35" t="s">
        <v>77</v>
      </c>
      <c r="G8515" s="51" t="s">
        <v>62</v>
      </c>
      <c r="H8515" s="10">
        <v>87711.010000000009</v>
      </c>
      <c r="I8515" s="10">
        <v>89000.01</v>
      </c>
      <c r="J8515" s="53">
        <v>176711.02000000002</v>
      </c>
      <c r="K8515" s="55">
        <v>48662</v>
      </c>
      <c r="L8515" s="57">
        <v>41906</v>
      </c>
      <c r="M8515" s="57">
        <v>74</v>
      </c>
      <c r="N8515" s="59">
        <v>90642</v>
      </c>
      <c r="O8515" s="61">
        <v>10909</v>
      </c>
      <c r="P8515" s="10">
        <v>8998</v>
      </c>
      <c r="Q8515" s="10">
        <v>18</v>
      </c>
      <c r="R8515" s="11">
        <v>19925</v>
      </c>
      <c r="S8515" s="24">
        <f>Table1[[#This Row],[Female Voters]]/Table1[[#This Row],[Female Population]]</f>
        <v>0.55479922075917254</v>
      </c>
      <c r="T8515" s="24">
        <f>Table1[[#This Row],[Male Voters]]/Table1[[#This Row],[Male Population]]</f>
        <v>0.47085387967933939</v>
      </c>
      <c r="U8515" s="24">
        <f>Table1[[#This Row],[Total Voters]]/Table1[[#This Row],[Total Population]]</f>
        <v>0.51293914776792071</v>
      </c>
      <c r="V8515" s="24">
        <f>Table1[[#This Row],[Female Ballots]]/Table1[[#This Row],[Female Population]]</f>
        <v>0.12437435163498857</v>
      </c>
      <c r="W8515" s="24">
        <f>Table1[[#This Row],[Male Ballots]]/Table1[[#This Row],[Male Population]]</f>
        <v>0.1011011122358301</v>
      </c>
      <c r="X8515" s="24">
        <f>Table1[[#This Row],[Total Ballots]]/Table1[[#This Row],[Total Population]]</f>
        <v>0.11275471105310805</v>
      </c>
      <c r="Y8515" s="24">
        <f>Table1[[#This Row],[Female Ballots]]/Table1[[#This Row],[Female Voters]]</f>
        <v>0.22417903086597346</v>
      </c>
      <c r="Z8515" s="24">
        <f>Table1[[#This Row],[Male Ballots]]/Table1[[#This Row],[Male Voters]]</f>
        <v>0.21471865603970791</v>
      </c>
      <c r="AA8515" s="64">
        <f>Table1[[#This Row],[Total Ballots]]/Table1[[#This Row],[Total Voters]]</f>
        <v>0.21982083360914367</v>
      </c>
    </row>
    <row r="8516" spans="1:27" x14ac:dyDescent="0.35">
      <c r="A8516" s="8" t="s">
        <v>47</v>
      </c>
      <c r="B8516" s="17">
        <v>2005</v>
      </c>
      <c r="C8516" s="80" t="s">
        <v>82</v>
      </c>
      <c r="D8516" s="17" t="s">
        <v>69</v>
      </c>
      <c r="E8516" s="35" t="s">
        <v>73</v>
      </c>
      <c r="F8516" s="35" t="s">
        <v>77</v>
      </c>
      <c r="G8516" s="51" t="s">
        <v>63</v>
      </c>
      <c r="H8516" s="10">
        <v>139611.01999999999</v>
      </c>
      <c r="I8516" s="10">
        <v>147838.01999999999</v>
      </c>
      <c r="J8516" s="53">
        <v>287449.03999999998</v>
      </c>
      <c r="K8516" s="55">
        <v>94749</v>
      </c>
      <c r="L8516" s="57">
        <v>84393</v>
      </c>
      <c r="M8516" s="57">
        <v>75</v>
      </c>
      <c r="N8516" s="59">
        <v>179217</v>
      </c>
      <c r="O8516" s="61">
        <v>31590</v>
      </c>
      <c r="P8516" s="10">
        <v>26887</v>
      </c>
      <c r="Q8516" s="10">
        <v>15</v>
      </c>
      <c r="R8516" s="11">
        <v>58492</v>
      </c>
      <c r="S8516" s="24">
        <f>Table1[[#This Row],[Female Voters]]/Table1[[#This Row],[Female Population]]</f>
        <v>0.67866419140838596</v>
      </c>
      <c r="T8516" s="24">
        <f>Table1[[#This Row],[Male Voters]]/Table1[[#This Row],[Male Population]]</f>
        <v>0.57084774268486549</v>
      </c>
      <c r="U8516" s="24">
        <f>Table1[[#This Row],[Total Voters]]/Table1[[#This Row],[Total Population]]</f>
        <v>0.6234739903810429</v>
      </c>
      <c r="V8516" s="24">
        <f>Table1[[#This Row],[Female Ballots]]/Table1[[#This Row],[Female Population]]</f>
        <v>0.22627153644461592</v>
      </c>
      <c r="W8516" s="24">
        <f>Table1[[#This Row],[Male Ballots]]/Table1[[#This Row],[Male Population]]</f>
        <v>0.18186796603471828</v>
      </c>
      <c r="X8516" s="24">
        <f>Table1[[#This Row],[Total Ballots]]/Table1[[#This Row],[Total Population]]</f>
        <v>0.20348650320766423</v>
      </c>
      <c r="Y8516" s="24">
        <f>Table1[[#This Row],[Female Ballots]]/Table1[[#This Row],[Female Voters]]</f>
        <v>0.33340721274103158</v>
      </c>
      <c r="Z8516" s="24">
        <f>Table1[[#This Row],[Male Ballots]]/Table1[[#This Row],[Male Voters]]</f>
        <v>0.31859277428222721</v>
      </c>
      <c r="AA8516" s="64">
        <f>Table1[[#This Row],[Total Ballots]]/Table1[[#This Row],[Total Voters]]</f>
        <v>0.32637528805861049</v>
      </c>
    </row>
    <row r="8517" spans="1:27" x14ac:dyDescent="0.35">
      <c r="A8517" s="8" t="s">
        <v>47</v>
      </c>
      <c r="B8517" s="17">
        <v>2005</v>
      </c>
      <c r="C8517" s="80" t="s">
        <v>82</v>
      </c>
      <c r="D8517" s="17" t="s">
        <v>69</v>
      </c>
      <c r="E8517" s="35" t="s">
        <v>73</v>
      </c>
      <c r="F8517" s="35" t="s">
        <v>77</v>
      </c>
      <c r="G8517" s="51" t="s">
        <v>64</v>
      </c>
      <c r="H8517" s="10">
        <v>147345.01999999999</v>
      </c>
      <c r="I8517" s="10">
        <v>154375.01999999999</v>
      </c>
      <c r="J8517" s="53">
        <v>301720.03999999998</v>
      </c>
      <c r="K8517" s="55">
        <v>109429</v>
      </c>
      <c r="L8517" s="57">
        <v>105618</v>
      </c>
      <c r="M8517" s="57">
        <v>51</v>
      </c>
      <c r="N8517" s="59">
        <v>215098</v>
      </c>
      <c r="O8517" s="61">
        <v>50806</v>
      </c>
      <c r="P8517" s="10">
        <v>49140</v>
      </c>
      <c r="Q8517" s="10">
        <v>10</v>
      </c>
      <c r="R8517" s="11">
        <v>99956</v>
      </c>
      <c r="S8517" s="24">
        <f>Table1[[#This Row],[Female Voters]]/Table1[[#This Row],[Female Population]]</f>
        <v>0.74267185955792747</v>
      </c>
      <c r="T8517" s="24">
        <f>Table1[[#This Row],[Male Voters]]/Table1[[#This Row],[Male Population]]</f>
        <v>0.68416509354946164</v>
      </c>
      <c r="U8517" s="24">
        <f>Table1[[#This Row],[Total Voters]]/Table1[[#This Row],[Total Population]]</f>
        <v>0.71290591105582513</v>
      </c>
      <c r="V8517" s="24">
        <f>Table1[[#This Row],[Female Ballots]]/Table1[[#This Row],[Female Population]]</f>
        <v>0.34480975332590136</v>
      </c>
      <c r="W8517" s="24">
        <f>Table1[[#This Row],[Male Ballots]]/Table1[[#This Row],[Male Population]]</f>
        <v>0.31831574823439701</v>
      </c>
      <c r="X8517" s="24">
        <f>Table1[[#This Row],[Total Ballots]]/Table1[[#This Row],[Total Population]]</f>
        <v>0.33128724230581436</v>
      </c>
      <c r="Y8517" s="24">
        <f>Table1[[#This Row],[Female Ballots]]/Table1[[#This Row],[Female Voters]]</f>
        <v>0.46428277696040354</v>
      </c>
      <c r="Z8517" s="24">
        <f>Table1[[#This Row],[Male Ballots]]/Table1[[#This Row],[Male Voters]]</f>
        <v>0.46526160313582909</v>
      </c>
      <c r="AA8517" s="64">
        <f>Table1[[#This Row],[Total Ballots]]/Table1[[#This Row],[Total Voters]]</f>
        <v>0.46469981124882609</v>
      </c>
    </row>
    <row r="8518" spans="1:27" x14ac:dyDescent="0.35">
      <c r="A8518" s="8" t="s">
        <v>47</v>
      </c>
      <c r="B8518" s="17">
        <v>2005</v>
      </c>
      <c r="C8518" s="80" t="s">
        <v>82</v>
      </c>
      <c r="D8518" s="17" t="s">
        <v>69</v>
      </c>
      <c r="E8518" s="35" t="s">
        <v>73</v>
      </c>
      <c r="F8518" s="35" t="s">
        <v>77</v>
      </c>
      <c r="G8518" s="51" t="s">
        <v>65</v>
      </c>
      <c r="H8518" s="10">
        <v>141438.01999999999</v>
      </c>
      <c r="I8518" s="10">
        <v>140973.01999999999</v>
      </c>
      <c r="J8518" s="53">
        <v>282411.03999999998</v>
      </c>
      <c r="K8518" s="55">
        <v>115250</v>
      </c>
      <c r="L8518" s="57">
        <v>109705</v>
      </c>
      <c r="M8518" s="57">
        <v>31</v>
      </c>
      <c r="N8518" s="59">
        <v>224986</v>
      </c>
      <c r="O8518" s="61">
        <v>67659</v>
      </c>
      <c r="P8518" s="10">
        <v>65184</v>
      </c>
      <c r="Q8518" s="10">
        <v>14</v>
      </c>
      <c r="R8518" s="11">
        <v>132857</v>
      </c>
      <c r="S8518" s="24">
        <f>Table1[[#This Row],[Female Voters]]/Table1[[#This Row],[Female Population]]</f>
        <v>0.81484455169833403</v>
      </c>
      <c r="T8518" s="24">
        <f>Table1[[#This Row],[Male Voters]]/Table1[[#This Row],[Male Population]]</f>
        <v>0.77819855175125008</v>
      </c>
      <c r="U8518" s="24">
        <f>Table1[[#This Row],[Total Voters]]/Table1[[#This Row],[Total Population]]</f>
        <v>0.79666149028734856</v>
      </c>
      <c r="V8518" s="24">
        <f>Table1[[#This Row],[Female Ballots]]/Table1[[#This Row],[Female Population]]</f>
        <v>0.47836501104865581</v>
      </c>
      <c r="W8518" s="24">
        <f>Table1[[#This Row],[Male Ballots]]/Table1[[#This Row],[Male Population]]</f>
        <v>0.46238634882050483</v>
      </c>
      <c r="X8518" s="24">
        <f>Table1[[#This Row],[Total Ballots]]/Table1[[#This Row],[Total Population]]</f>
        <v>0.47043840779029039</v>
      </c>
      <c r="Y8518" s="24">
        <f>Table1[[#This Row],[Female Ballots]]/Table1[[#This Row],[Female Voters]]</f>
        <v>0.58706290672451189</v>
      </c>
      <c r="Z8518" s="24">
        <f>Table1[[#This Row],[Male Ballots]]/Table1[[#This Row],[Male Voters]]</f>
        <v>0.59417528827309607</v>
      </c>
      <c r="AA8518" s="64">
        <f>Table1[[#This Row],[Total Ballots]]/Table1[[#This Row],[Total Voters]]</f>
        <v>0.59051229854302045</v>
      </c>
    </row>
    <row r="8519" spans="1:27" x14ac:dyDescent="0.35">
      <c r="A8519" s="8" t="s">
        <v>47</v>
      </c>
      <c r="B8519" s="17">
        <v>2005</v>
      </c>
      <c r="C8519" s="80" t="s">
        <v>82</v>
      </c>
      <c r="D8519" s="17" t="s">
        <v>69</v>
      </c>
      <c r="E8519" s="35" t="s">
        <v>73</v>
      </c>
      <c r="F8519" s="35" t="s">
        <v>77</v>
      </c>
      <c r="G8519" s="51" t="s">
        <v>66</v>
      </c>
      <c r="H8519" s="10">
        <v>92873.010000000009</v>
      </c>
      <c r="I8519" s="10">
        <v>90850.010000000009</v>
      </c>
      <c r="J8519" s="53">
        <v>183723.02</v>
      </c>
      <c r="K8519" s="55">
        <v>81826</v>
      </c>
      <c r="L8519" s="57">
        <v>77198</v>
      </c>
      <c r="M8519" s="57">
        <v>21</v>
      </c>
      <c r="N8519" s="59">
        <v>159045</v>
      </c>
      <c r="O8519" s="61">
        <v>57254</v>
      </c>
      <c r="P8519" s="10">
        <v>54332</v>
      </c>
      <c r="Q8519" s="10">
        <v>8</v>
      </c>
      <c r="R8519" s="11">
        <v>111594</v>
      </c>
      <c r="S8519" s="24">
        <f>Table1[[#This Row],[Female Voters]]/Table1[[#This Row],[Female Population]]</f>
        <v>0.88105252537847101</v>
      </c>
      <c r="T8519" s="24">
        <f>Table1[[#This Row],[Male Voters]]/Table1[[#This Row],[Male Population]]</f>
        <v>0.8497302311799414</v>
      </c>
      <c r="U8519" s="24">
        <f>Table1[[#This Row],[Total Voters]]/Table1[[#This Row],[Total Population]]</f>
        <v>0.86567812786878862</v>
      </c>
      <c r="V8519" s="24">
        <f>Table1[[#This Row],[Female Ballots]]/Table1[[#This Row],[Female Population]]</f>
        <v>0.61647619690586097</v>
      </c>
      <c r="W8519" s="24">
        <f>Table1[[#This Row],[Male Ballots]]/Table1[[#This Row],[Male Population]]</f>
        <v>0.59804066064494643</v>
      </c>
      <c r="X8519" s="24">
        <f>Table1[[#This Row],[Total Ballots]]/Table1[[#This Row],[Total Population]]</f>
        <v>0.60740347072457224</v>
      </c>
      <c r="Y8519" s="24">
        <f>Table1[[#This Row],[Female Ballots]]/Table1[[#This Row],[Female Voters]]</f>
        <v>0.69970425048273166</v>
      </c>
      <c r="Z8519" s="24">
        <f>Table1[[#This Row],[Male Ballots]]/Table1[[#This Row],[Male Voters]]</f>
        <v>0.7038006165962849</v>
      </c>
      <c r="AA8519" s="64">
        <f>Table1[[#This Row],[Total Ballots]]/Table1[[#This Row],[Total Voters]]</f>
        <v>0.70165047628029797</v>
      </c>
    </row>
    <row r="8520" spans="1:27" x14ac:dyDescent="0.35">
      <c r="A8520" s="8" t="s">
        <v>47</v>
      </c>
      <c r="B8520" s="17">
        <v>2005</v>
      </c>
      <c r="C8520" s="80" t="s">
        <v>82</v>
      </c>
      <c r="D8520" s="17" t="s">
        <v>69</v>
      </c>
      <c r="E8520" s="35" t="s">
        <v>73</v>
      </c>
      <c r="F8520" s="35" t="s">
        <v>77</v>
      </c>
      <c r="G8520" s="51" t="s">
        <v>67</v>
      </c>
      <c r="H8520" s="10">
        <v>107626</v>
      </c>
      <c r="I8520" s="10">
        <v>78819</v>
      </c>
      <c r="J8520" s="53">
        <v>186445.02000000002</v>
      </c>
      <c r="K8520" s="55">
        <v>87351</v>
      </c>
      <c r="L8520" s="57">
        <v>68589</v>
      </c>
      <c r="M8520" s="57">
        <v>19</v>
      </c>
      <c r="N8520" s="59">
        <v>155959</v>
      </c>
      <c r="O8520" s="61">
        <v>66337</v>
      </c>
      <c r="P8520" s="10">
        <v>53559</v>
      </c>
      <c r="Q8520" s="10">
        <v>8</v>
      </c>
      <c r="R8520" s="11">
        <v>119904</v>
      </c>
      <c r="S8520" s="24">
        <f>Table1[[#This Row],[Female Voters]]/Table1[[#This Row],[Female Population]]</f>
        <v>0.81161615223087358</v>
      </c>
      <c r="T8520" s="24">
        <f>Table1[[#This Row],[Male Voters]]/Table1[[#This Row],[Male Population]]</f>
        <v>0.8702089597685837</v>
      </c>
      <c r="U8520" s="24">
        <f>Table1[[#This Row],[Total Voters]]/Table1[[#This Row],[Total Population]]</f>
        <v>0.83648788259402151</v>
      </c>
      <c r="V8520" s="24">
        <f>Table1[[#This Row],[Female Ballots]]/Table1[[#This Row],[Female Population]]</f>
        <v>0.61636593388214744</v>
      </c>
      <c r="W8520" s="24">
        <f>Table1[[#This Row],[Male Ballots]]/Table1[[#This Row],[Male Population]]</f>
        <v>0.67951889772770524</v>
      </c>
      <c r="X8520" s="24">
        <f>Table1[[#This Row],[Total Ballots]]/Table1[[#This Row],[Total Population]]</f>
        <v>0.64310647718024316</v>
      </c>
      <c r="Y8520" s="24">
        <f>Table1[[#This Row],[Female Ballots]]/Table1[[#This Row],[Female Voters]]</f>
        <v>0.75943034424334011</v>
      </c>
      <c r="Z8520" s="24">
        <f>Table1[[#This Row],[Male Ballots]]/Table1[[#This Row],[Male Voters]]</f>
        <v>0.78086865240782055</v>
      </c>
      <c r="AA8520" s="64">
        <f>Table1[[#This Row],[Total Ballots]]/Table1[[#This Row],[Total Voters]]</f>
        <v>0.76881744561070542</v>
      </c>
    </row>
    <row r="8521" spans="1:27" x14ac:dyDescent="0.35">
      <c r="A8521" s="8" t="s">
        <v>39</v>
      </c>
      <c r="B8521" s="17">
        <v>2005</v>
      </c>
      <c r="C8521" s="80" t="s">
        <v>82</v>
      </c>
      <c r="D8521" s="17" t="s">
        <v>70</v>
      </c>
      <c r="E8521" s="35" t="s">
        <v>74</v>
      </c>
      <c r="F8521" s="35" t="s">
        <v>78</v>
      </c>
      <c r="G8521" s="51" t="s">
        <v>79</v>
      </c>
      <c r="H8521" s="10">
        <v>89707</v>
      </c>
      <c r="I8521" s="10">
        <v>91444</v>
      </c>
      <c r="J8521" s="53">
        <v>181151</v>
      </c>
      <c r="K8521" s="55">
        <v>70211</v>
      </c>
      <c r="L8521" s="57">
        <v>64708</v>
      </c>
      <c r="M8521" s="57">
        <v>29</v>
      </c>
      <c r="N8521" s="59">
        <v>134948</v>
      </c>
      <c r="O8521" s="61">
        <v>41755</v>
      </c>
      <c r="P8521" s="10">
        <v>38345</v>
      </c>
      <c r="Q8521" s="10">
        <v>10</v>
      </c>
      <c r="R8521" s="11">
        <v>80110</v>
      </c>
      <c r="S8521" s="24">
        <f>Table1[[#This Row],[Female Voters]]/Table1[[#This Row],[Female Population]]</f>
        <v>0.78267024869854085</v>
      </c>
      <c r="T8521" s="24">
        <f>Table1[[#This Row],[Male Voters]]/Table1[[#This Row],[Male Population]]</f>
        <v>0.70762433839289618</v>
      </c>
      <c r="U8521" s="24">
        <f>Table1[[#This Row],[Total Voters]]/Table1[[#This Row],[Total Population]]</f>
        <v>0.74494758516375836</v>
      </c>
      <c r="V8521" s="24">
        <f>Table1[[#This Row],[Female Ballots]]/Table1[[#This Row],[Female Population]]</f>
        <v>0.46545977459952959</v>
      </c>
      <c r="W8521" s="24">
        <f>Table1[[#This Row],[Male Ballots]]/Table1[[#This Row],[Male Population]]</f>
        <v>0.41932767595468262</v>
      </c>
      <c r="X8521" s="24">
        <f>Table1[[#This Row],[Total Ballots]]/Table1[[#This Row],[Total Population]]</f>
        <v>0.44222775474604059</v>
      </c>
      <c r="Y8521" s="24">
        <f>Table1[[#This Row],[Female Ballots]]/Table1[[#This Row],[Female Voters]]</f>
        <v>0.59470738203415419</v>
      </c>
      <c r="Z8521" s="24">
        <f>Table1[[#This Row],[Male Ballots]]/Table1[[#This Row],[Male Voters]]</f>
        <v>0.59258515175866977</v>
      </c>
      <c r="AA8521" s="64">
        <f>Table1[[#This Row],[Total Ballots]]/Table1[[#This Row],[Total Voters]]</f>
        <v>0.59363606722589446</v>
      </c>
    </row>
    <row r="8522" spans="1:27" x14ac:dyDescent="0.35">
      <c r="A8522" s="8" t="s">
        <v>39</v>
      </c>
      <c r="B8522" s="17">
        <v>2005</v>
      </c>
      <c r="C8522" s="80" t="s">
        <v>82</v>
      </c>
      <c r="D8522" s="17" t="s">
        <v>70</v>
      </c>
      <c r="E8522" s="35" t="s">
        <v>74</v>
      </c>
      <c r="F8522" s="35" t="s">
        <v>78</v>
      </c>
      <c r="G8522" s="51" t="s">
        <v>62</v>
      </c>
      <c r="H8522" s="10">
        <v>10500</v>
      </c>
      <c r="I8522" s="10">
        <v>13889</v>
      </c>
      <c r="J8522" s="53">
        <v>24389</v>
      </c>
      <c r="K8522" s="55">
        <v>6159</v>
      </c>
      <c r="L8522" s="57">
        <v>5710</v>
      </c>
      <c r="M8522" s="57">
        <v>10</v>
      </c>
      <c r="N8522" s="59">
        <v>11879</v>
      </c>
      <c r="O8522" s="61">
        <v>1500</v>
      </c>
      <c r="P8522" s="10">
        <v>1345</v>
      </c>
      <c r="Q8522" s="10">
        <v>2</v>
      </c>
      <c r="R8522" s="11">
        <v>2847</v>
      </c>
      <c r="S8522" s="24">
        <f>Table1[[#This Row],[Female Voters]]/Table1[[#This Row],[Female Population]]</f>
        <v>0.58657142857142852</v>
      </c>
      <c r="T8522" s="24">
        <f>Table1[[#This Row],[Male Voters]]/Table1[[#This Row],[Male Population]]</f>
        <v>0.41111671106631148</v>
      </c>
      <c r="U8522" s="24">
        <f>Table1[[#This Row],[Total Voters]]/Table1[[#This Row],[Total Population]]</f>
        <v>0.48706384025585303</v>
      </c>
      <c r="V8522" s="24">
        <f>Table1[[#This Row],[Female Ballots]]/Table1[[#This Row],[Female Population]]</f>
        <v>0.14285714285714285</v>
      </c>
      <c r="W8522" s="24">
        <f>Table1[[#This Row],[Male Ballots]]/Table1[[#This Row],[Male Population]]</f>
        <v>9.6839225286197705E-2</v>
      </c>
      <c r="X8522" s="24">
        <f>Table1[[#This Row],[Total Ballots]]/Table1[[#This Row],[Total Population]]</f>
        <v>0.11673295338062241</v>
      </c>
      <c r="Y8522" s="24">
        <f>Table1[[#This Row],[Female Ballots]]/Table1[[#This Row],[Female Voters]]</f>
        <v>0.24354603019970775</v>
      </c>
      <c r="Z8522" s="24">
        <f>Table1[[#This Row],[Male Ballots]]/Table1[[#This Row],[Male Voters]]</f>
        <v>0.23555166374781086</v>
      </c>
      <c r="AA8522" s="64">
        <f>Table1[[#This Row],[Total Ballots]]/Table1[[#This Row],[Total Voters]]</f>
        <v>0.23966663860594326</v>
      </c>
    </row>
    <row r="8523" spans="1:27" x14ac:dyDescent="0.35">
      <c r="A8523" s="8" t="s">
        <v>39</v>
      </c>
      <c r="B8523" s="17">
        <v>2005</v>
      </c>
      <c r="C8523" s="80" t="s">
        <v>82</v>
      </c>
      <c r="D8523" s="17" t="s">
        <v>70</v>
      </c>
      <c r="E8523" s="35" t="s">
        <v>74</v>
      </c>
      <c r="F8523" s="35" t="s">
        <v>78</v>
      </c>
      <c r="G8523" s="51" t="s">
        <v>63</v>
      </c>
      <c r="H8523" s="10">
        <v>13678</v>
      </c>
      <c r="I8523" s="10">
        <v>15405</v>
      </c>
      <c r="J8523" s="53">
        <v>29083</v>
      </c>
      <c r="K8523" s="55">
        <v>8952</v>
      </c>
      <c r="L8523" s="57">
        <v>8144</v>
      </c>
      <c r="M8523" s="57">
        <v>2</v>
      </c>
      <c r="N8523" s="59">
        <v>17098</v>
      </c>
      <c r="O8523" s="61">
        <v>2949</v>
      </c>
      <c r="P8523" s="10">
        <v>2327</v>
      </c>
      <c r="Q8523" s="10">
        <v>2</v>
      </c>
      <c r="R8523" s="11">
        <v>5278</v>
      </c>
      <c r="S8523" s="24">
        <f>Table1[[#This Row],[Female Voters]]/Table1[[#This Row],[Female Population]]</f>
        <v>0.65448164936394204</v>
      </c>
      <c r="T8523" s="24">
        <f>Table1[[#This Row],[Male Voters]]/Table1[[#This Row],[Male Population]]</f>
        <v>0.52865952612788059</v>
      </c>
      <c r="U8523" s="24">
        <f>Table1[[#This Row],[Total Voters]]/Table1[[#This Row],[Total Population]]</f>
        <v>0.58790358628752193</v>
      </c>
      <c r="V8523" s="24">
        <f>Table1[[#This Row],[Female Ballots]]/Table1[[#This Row],[Female Population]]</f>
        <v>0.21560169615440855</v>
      </c>
      <c r="W8523" s="24">
        <f>Table1[[#This Row],[Male Ballots]]/Table1[[#This Row],[Male Population]]</f>
        <v>0.15105485232067511</v>
      </c>
      <c r="X8523" s="24">
        <f>Table1[[#This Row],[Total Ballots]]/Table1[[#This Row],[Total Population]]</f>
        <v>0.18148059003541589</v>
      </c>
      <c r="Y8523" s="24">
        <f>Table1[[#This Row],[Female Ballots]]/Table1[[#This Row],[Female Voters]]</f>
        <v>0.32942359249329761</v>
      </c>
      <c r="Z8523" s="24">
        <f>Table1[[#This Row],[Male Ballots]]/Table1[[#This Row],[Male Voters]]</f>
        <v>0.2857318271119843</v>
      </c>
      <c r="AA8523" s="64">
        <f>Table1[[#This Row],[Total Ballots]]/Table1[[#This Row],[Total Voters]]</f>
        <v>0.30869107497952974</v>
      </c>
    </row>
    <row r="8524" spans="1:27" x14ac:dyDescent="0.35">
      <c r="A8524" s="8" t="s">
        <v>39</v>
      </c>
      <c r="B8524" s="17">
        <v>2005</v>
      </c>
      <c r="C8524" s="80" t="s">
        <v>82</v>
      </c>
      <c r="D8524" s="17" t="s">
        <v>70</v>
      </c>
      <c r="E8524" s="35" t="s">
        <v>74</v>
      </c>
      <c r="F8524" s="35" t="s">
        <v>78</v>
      </c>
      <c r="G8524" s="51" t="s">
        <v>64</v>
      </c>
      <c r="H8524" s="10">
        <v>17134</v>
      </c>
      <c r="I8524" s="10">
        <v>17509</v>
      </c>
      <c r="J8524" s="53">
        <v>34643</v>
      </c>
      <c r="K8524" s="55">
        <v>12793</v>
      </c>
      <c r="L8524" s="57">
        <v>11641</v>
      </c>
      <c r="M8524" s="57">
        <v>5</v>
      </c>
      <c r="N8524" s="59">
        <v>24439</v>
      </c>
      <c r="O8524" s="61">
        <v>6270</v>
      </c>
      <c r="P8524" s="10">
        <v>5594</v>
      </c>
      <c r="Q8524" s="10">
        <v>1</v>
      </c>
      <c r="R8524" s="11">
        <v>11865</v>
      </c>
      <c r="S8524" s="24">
        <f>Table1[[#This Row],[Female Voters]]/Table1[[#This Row],[Female Population]]</f>
        <v>0.74664409945138321</v>
      </c>
      <c r="T8524" s="24">
        <f>Table1[[#This Row],[Male Voters]]/Table1[[#This Row],[Male Population]]</f>
        <v>0.66485807299103317</v>
      </c>
      <c r="U8524" s="24">
        <f>Table1[[#This Row],[Total Voters]]/Table1[[#This Row],[Total Population]]</f>
        <v>0.70545276101954224</v>
      </c>
      <c r="V8524" s="24">
        <f>Table1[[#This Row],[Female Ballots]]/Table1[[#This Row],[Female Population]]</f>
        <v>0.3659390685187347</v>
      </c>
      <c r="W8524" s="24">
        <f>Table1[[#This Row],[Male Ballots]]/Table1[[#This Row],[Male Population]]</f>
        <v>0.31949283225769604</v>
      </c>
      <c r="X8524" s="24">
        <f>Table1[[#This Row],[Total Ballots]]/Table1[[#This Row],[Total Population]]</f>
        <v>0.34249343301677104</v>
      </c>
      <c r="Y8524" s="24">
        <f>Table1[[#This Row],[Female Ballots]]/Table1[[#This Row],[Female Voters]]</f>
        <v>0.49011177987962168</v>
      </c>
      <c r="Z8524" s="24">
        <f>Table1[[#This Row],[Male Ballots]]/Table1[[#This Row],[Male Voters]]</f>
        <v>0.48054290868482091</v>
      </c>
      <c r="AA8524" s="64">
        <f>Table1[[#This Row],[Total Ballots]]/Table1[[#This Row],[Total Voters]]</f>
        <v>0.48549449650149351</v>
      </c>
    </row>
    <row r="8525" spans="1:27" x14ac:dyDescent="0.35">
      <c r="A8525" s="8" t="s">
        <v>39</v>
      </c>
      <c r="B8525" s="17">
        <v>2005</v>
      </c>
      <c r="C8525" s="80" t="s">
        <v>82</v>
      </c>
      <c r="D8525" s="17" t="s">
        <v>70</v>
      </c>
      <c r="E8525" s="35" t="s">
        <v>74</v>
      </c>
      <c r="F8525" s="35" t="s">
        <v>78</v>
      </c>
      <c r="G8525" s="51" t="s">
        <v>65</v>
      </c>
      <c r="H8525" s="10">
        <v>19281</v>
      </c>
      <c r="I8525" s="10">
        <v>18783</v>
      </c>
      <c r="J8525" s="53">
        <v>38064</v>
      </c>
      <c r="K8525" s="55">
        <v>16517</v>
      </c>
      <c r="L8525" s="57">
        <v>15336</v>
      </c>
      <c r="M8525" s="57">
        <v>3</v>
      </c>
      <c r="N8525" s="59">
        <v>31856</v>
      </c>
      <c r="O8525" s="61">
        <v>10576</v>
      </c>
      <c r="P8525" s="10">
        <v>9785</v>
      </c>
      <c r="Q8525" s="10"/>
      <c r="R8525" s="11">
        <v>20361</v>
      </c>
      <c r="S8525" s="24">
        <f>Table1[[#This Row],[Female Voters]]/Table1[[#This Row],[Female Population]]</f>
        <v>0.85664643950002595</v>
      </c>
      <c r="T8525" s="24">
        <f>Table1[[#This Row],[Male Voters]]/Table1[[#This Row],[Male Population]]</f>
        <v>0.81648298993770962</v>
      </c>
      <c r="U8525" s="24">
        <f>Table1[[#This Row],[Total Voters]]/Table1[[#This Row],[Total Population]]</f>
        <v>0.83690626313577132</v>
      </c>
      <c r="V8525" s="24">
        <f>Table1[[#This Row],[Female Ballots]]/Table1[[#This Row],[Female Population]]</f>
        <v>0.54851926767283854</v>
      </c>
      <c r="W8525" s="24">
        <f>Table1[[#This Row],[Male Ballots]]/Table1[[#This Row],[Male Population]]</f>
        <v>0.52094979502741845</v>
      </c>
      <c r="X8525" s="24">
        <f>Table1[[#This Row],[Total Ballots]]/Table1[[#This Row],[Total Population]]</f>
        <v>0.53491488020176547</v>
      </c>
      <c r="Y8525" s="24">
        <f>Table1[[#This Row],[Female Ballots]]/Table1[[#This Row],[Female Voters]]</f>
        <v>0.64030998365320579</v>
      </c>
      <c r="Z8525" s="24">
        <f>Table1[[#This Row],[Male Ballots]]/Table1[[#This Row],[Male Voters]]</f>
        <v>0.63804121022430882</v>
      </c>
      <c r="AA8525" s="64">
        <f>Table1[[#This Row],[Total Ballots]]/Table1[[#This Row],[Total Voters]]</f>
        <v>0.6391574585635359</v>
      </c>
    </row>
    <row r="8526" spans="1:27" x14ac:dyDescent="0.35">
      <c r="A8526" s="8" t="s">
        <v>39</v>
      </c>
      <c r="B8526" s="17">
        <v>2005</v>
      </c>
      <c r="C8526" s="80" t="s">
        <v>82</v>
      </c>
      <c r="D8526" s="17" t="s">
        <v>70</v>
      </c>
      <c r="E8526" s="35" t="s">
        <v>74</v>
      </c>
      <c r="F8526" s="35" t="s">
        <v>78</v>
      </c>
      <c r="G8526" s="51" t="s">
        <v>66</v>
      </c>
      <c r="H8526" s="10">
        <v>13824</v>
      </c>
      <c r="I8526" s="10">
        <v>13640</v>
      </c>
      <c r="J8526" s="53">
        <v>27464</v>
      </c>
      <c r="K8526" s="55">
        <v>13167</v>
      </c>
      <c r="L8526" s="57">
        <v>12885</v>
      </c>
      <c r="M8526" s="57">
        <v>6</v>
      </c>
      <c r="N8526" s="59">
        <v>26058</v>
      </c>
      <c r="O8526" s="61">
        <v>10221</v>
      </c>
      <c r="P8526" s="10">
        <v>9960</v>
      </c>
      <c r="Q8526" s="10">
        <v>3</v>
      </c>
      <c r="R8526" s="11">
        <v>20184</v>
      </c>
      <c r="S8526" s="24">
        <f>Table1[[#This Row],[Female Voters]]/Table1[[#This Row],[Female Population]]</f>
        <v>0.95247395833333337</v>
      </c>
      <c r="T8526" s="24">
        <f>Table1[[#This Row],[Male Voters]]/Table1[[#This Row],[Male Population]]</f>
        <v>0.94464809384164228</v>
      </c>
      <c r="U8526" s="24">
        <f>Table1[[#This Row],[Total Voters]]/Table1[[#This Row],[Total Population]]</f>
        <v>0.94880570929216423</v>
      </c>
      <c r="V8526" s="24">
        <f>Table1[[#This Row],[Female Ballots]]/Table1[[#This Row],[Female Population]]</f>
        <v>0.73936631944444442</v>
      </c>
      <c r="W8526" s="24">
        <f>Table1[[#This Row],[Male Ballots]]/Table1[[#This Row],[Male Population]]</f>
        <v>0.73020527859237538</v>
      </c>
      <c r="X8526" s="24">
        <f>Table1[[#This Row],[Total Ballots]]/Table1[[#This Row],[Total Population]]</f>
        <v>0.73492572094378095</v>
      </c>
      <c r="Y8526" s="24">
        <f>Table1[[#This Row],[Female Ballots]]/Table1[[#This Row],[Female Voters]]</f>
        <v>0.77625882889040787</v>
      </c>
      <c r="Z8526" s="24">
        <f>Table1[[#This Row],[Male Ballots]]/Table1[[#This Row],[Male Voters]]</f>
        <v>0.77299185098952272</v>
      </c>
      <c r="AA8526" s="64">
        <f>Table1[[#This Row],[Total Ballots]]/Table1[[#This Row],[Total Voters]]</f>
        <v>0.77457978355975132</v>
      </c>
    </row>
    <row r="8527" spans="1:27" x14ac:dyDescent="0.35">
      <c r="A8527" s="8" t="s">
        <v>39</v>
      </c>
      <c r="B8527" s="17">
        <v>2005</v>
      </c>
      <c r="C8527" s="80" t="s">
        <v>82</v>
      </c>
      <c r="D8527" s="17" t="s">
        <v>70</v>
      </c>
      <c r="E8527" s="35" t="s">
        <v>74</v>
      </c>
      <c r="F8527" s="35" t="s">
        <v>78</v>
      </c>
      <c r="G8527" s="51" t="s">
        <v>67</v>
      </c>
      <c r="H8527" s="10">
        <v>15290</v>
      </c>
      <c r="I8527" s="10">
        <v>12218</v>
      </c>
      <c r="J8527" s="53">
        <v>27508</v>
      </c>
      <c r="K8527" s="55">
        <v>12623</v>
      </c>
      <c r="L8527" s="57">
        <v>10992</v>
      </c>
      <c r="M8527" s="57">
        <v>3</v>
      </c>
      <c r="N8527" s="59">
        <v>23618</v>
      </c>
      <c r="O8527" s="61">
        <v>10239</v>
      </c>
      <c r="P8527" s="10">
        <v>9334</v>
      </c>
      <c r="Q8527" s="10">
        <v>2</v>
      </c>
      <c r="R8527" s="11">
        <v>19575</v>
      </c>
      <c r="S8527" s="24">
        <f>Table1[[#This Row],[Female Voters]]/Table1[[#This Row],[Female Population]]</f>
        <v>0.82557226945716156</v>
      </c>
      <c r="T8527" s="24">
        <f>Table1[[#This Row],[Male Voters]]/Table1[[#This Row],[Male Population]]</f>
        <v>0.8996562448845965</v>
      </c>
      <c r="U8527" s="24">
        <f>Table1[[#This Row],[Total Voters]]/Table1[[#This Row],[Total Population]]</f>
        <v>0.85858659299112983</v>
      </c>
      <c r="V8527" s="24">
        <f>Table1[[#This Row],[Female Ballots]]/Table1[[#This Row],[Female Population]]</f>
        <v>0.66965336821451926</v>
      </c>
      <c r="W8527" s="24">
        <f>Table1[[#This Row],[Male Ballots]]/Table1[[#This Row],[Male Population]]</f>
        <v>0.7639548207562612</v>
      </c>
      <c r="X8527" s="24">
        <f>Table1[[#This Row],[Total Ballots]]/Table1[[#This Row],[Total Population]]</f>
        <v>0.71161116766031696</v>
      </c>
      <c r="Y8527" s="24">
        <f>Table1[[#This Row],[Female Ballots]]/Table1[[#This Row],[Female Voters]]</f>
        <v>0.81113839816208511</v>
      </c>
      <c r="Z8527" s="24">
        <f>Table1[[#This Row],[Male Ballots]]/Table1[[#This Row],[Male Voters]]</f>
        <v>0.84916302765647744</v>
      </c>
      <c r="AA8527" s="64">
        <f>Table1[[#This Row],[Total Ballots]]/Table1[[#This Row],[Total Voters]]</f>
        <v>0.82881700398001523</v>
      </c>
    </row>
    <row r="8528" spans="1:27" x14ac:dyDescent="0.35">
      <c r="A8528" s="8" t="s">
        <v>50</v>
      </c>
      <c r="B8528" s="17">
        <v>2005</v>
      </c>
      <c r="C8528" s="80" t="s">
        <v>82</v>
      </c>
      <c r="D8528" s="17"/>
      <c r="E8528" s="35" t="s">
        <v>74</v>
      </c>
      <c r="F8528" s="35" t="s">
        <v>77</v>
      </c>
      <c r="G8528" s="51" t="s">
        <v>79</v>
      </c>
      <c r="H8528" s="10">
        <v>15167.91</v>
      </c>
      <c r="I8528" s="10">
        <v>15263.920000000002</v>
      </c>
      <c r="J8528" s="53">
        <v>30431.86</v>
      </c>
      <c r="K8528" s="55">
        <v>10007</v>
      </c>
      <c r="L8528" s="57">
        <v>9168</v>
      </c>
      <c r="M8528" s="57">
        <v>8</v>
      </c>
      <c r="N8528" s="59">
        <v>19183</v>
      </c>
      <c r="O8528" s="61">
        <v>5391</v>
      </c>
      <c r="P8528" s="10">
        <v>4833</v>
      </c>
      <c r="Q8528" s="10">
        <v>2</v>
      </c>
      <c r="R8528" s="11">
        <v>10226</v>
      </c>
      <c r="S8528" s="24">
        <f>Table1[[#This Row],[Female Voters]]/Table1[[#This Row],[Female Population]]</f>
        <v>0.65974811295689384</v>
      </c>
      <c r="T8528" s="24">
        <f>Table1[[#This Row],[Male Voters]]/Table1[[#This Row],[Male Population]]</f>
        <v>0.60063207878447988</v>
      </c>
      <c r="U8528" s="24">
        <f>Table1[[#This Row],[Total Voters]]/Table1[[#This Row],[Total Population]]</f>
        <v>0.63035910391280714</v>
      </c>
      <c r="V8528" s="24">
        <f>Table1[[#This Row],[Female Ballots]]/Table1[[#This Row],[Female Population]]</f>
        <v>0.35542141270616717</v>
      </c>
      <c r="W8528" s="24">
        <f>Table1[[#This Row],[Male Ballots]]/Table1[[#This Row],[Male Population]]</f>
        <v>0.31662901797179227</v>
      </c>
      <c r="X8528" s="24">
        <f>Table1[[#This Row],[Total Ballots]]/Table1[[#This Row],[Total Population]]</f>
        <v>0.33602941128146618</v>
      </c>
      <c r="Y8528" s="24">
        <f>Table1[[#This Row],[Female Ballots]]/Table1[[#This Row],[Female Voters]]</f>
        <v>0.53872289397421802</v>
      </c>
      <c r="Z8528" s="24">
        <f>Table1[[#This Row],[Male Ballots]]/Table1[[#This Row],[Male Voters]]</f>
        <v>0.52715968586387429</v>
      </c>
      <c r="AA8528" s="64">
        <f>Table1[[#This Row],[Total Ballots]]/Table1[[#This Row],[Total Voters]]</f>
        <v>0.53307616118438206</v>
      </c>
    </row>
    <row r="8529" spans="1:27" x14ac:dyDescent="0.35">
      <c r="A8529" s="8" t="s">
        <v>50</v>
      </c>
      <c r="B8529" s="17">
        <v>2005</v>
      </c>
      <c r="C8529" s="80" t="s">
        <v>82</v>
      </c>
      <c r="D8529" s="17"/>
      <c r="E8529" s="35" t="s">
        <v>74</v>
      </c>
      <c r="F8529" s="35" t="s">
        <v>77</v>
      </c>
      <c r="G8529" s="51" t="s">
        <v>62</v>
      </c>
      <c r="H8529" s="10">
        <v>4319.8100000000004</v>
      </c>
      <c r="I8529" s="10">
        <v>4456.83</v>
      </c>
      <c r="J8529" s="53">
        <v>8776.64</v>
      </c>
      <c r="K8529" s="55">
        <v>1158</v>
      </c>
      <c r="L8529" s="57">
        <v>951</v>
      </c>
      <c r="M8529" s="57">
        <v>3</v>
      </c>
      <c r="N8529" s="59">
        <v>2112</v>
      </c>
      <c r="O8529" s="61">
        <v>215</v>
      </c>
      <c r="P8529" s="10">
        <v>164</v>
      </c>
      <c r="Q8529" s="10"/>
      <c r="R8529" s="11">
        <v>379</v>
      </c>
      <c r="S8529" s="24">
        <f>Table1[[#This Row],[Female Voters]]/Table1[[#This Row],[Female Population]]</f>
        <v>0.26806734555454981</v>
      </c>
      <c r="T8529" s="24">
        <f>Table1[[#This Row],[Male Voters]]/Table1[[#This Row],[Male Population]]</f>
        <v>0.21338036227542895</v>
      </c>
      <c r="U8529" s="24">
        <f>Table1[[#This Row],[Total Voters]]/Table1[[#This Row],[Total Population]]</f>
        <v>0.24063878659714882</v>
      </c>
      <c r="V8529" s="24">
        <f>Table1[[#This Row],[Female Ballots]]/Table1[[#This Row],[Female Population]]</f>
        <v>4.9770707507969095E-2</v>
      </c>
      <c r="W8529" s="24">
        <f>Table1[[#This Row],[Male Ballots]]/Table1[[#This Row],[Male Population]]</f>
        <v>3.6797454693133912E-2</v>
      </c>
      <c r="X8529" s="24">
        <f>Table1[[#This Row],[Total Ballots]]/Table1[[#This Row],[Total Population]]</f>
        <v>4.3182812556969416E-2</v>
      </c>
      <c r="Y8529" s="24">
        <f>Table1[[#This Row],[Female Ballots]]/Table1[[#This Row],[Female Voters]]</f>
        <v>0.18566493955094993</v>
      </c>
      <c r="Z8529" s="24">
        <f>Table1[[#This Row],[Male Ballots]]/Table1[[#This Row],[Male Voters]]</f>
        <v>0.17245005257623555</v>
      </c>
      <c r="AA8529" s="64">
        <f>Table1[[#This Row],[Total Ballots]]/Table1[[#This Row],[Total Voters]]</f>
        <v>0.17945075757575757</v>
      </c>
    </row>
    <row r="8530" spans="1:27" x14ac:dyDescent="0.35">
      <c r="A8530" s="8" t="s">
        <v>50</v>
      </c>
      <c r="B8530" s="17">
        <v>2005</v>
      </c>
      <c r="C8530" s="80" t="s">
        <v>82</v>
      </c>
      <c r="D8530" s="17"/>
      <c r="E8530" s="35" t="s">
        <v>74</v>
      </c>
      <c r="F8530" s="35" t="s">
        <v>77</v>
      </c>
      <c r="G8530" s="51" t="s">
        <v>63</v>
      </c>
      <c r="H8530" s="10">
        <v>1966.99</v>
      </c>
      <c r="I8530" s="10">
        <v>2218.98</v>
      </c>
      <c r="J8530" s="53">
        <v>4185.99</v>
      </c>
      <c r="K8530" s="55">
        <v>1390</v>
      </c>
      <c r="L8530" s="57">
        <v>1291</v>
      </c>
      <c r="M8530" s="57"/>
      <c r="N8530" s="59">
        <v>2681</v>
      </c>
      <c r="O8530" s="61">
        <v>415</v>
      </c>
      <c r="P8530" s="10">
        <v>301</v>
      </c>
      <c r="Q8530" s="10"/>
      <c r="R8530" s="11">
        <v>716</v>
      </c>
      <c r="S8530" s="24">
        <f>Table1[[#This Row],[Female Voters]]/Table1[[#This Row],[Female Population]]</f>
        <v>0.70666348074977503</v>
      </c>
      <c r="T8530" s="24">
        <f>Table1[[#This Row],[Male Voters]]/Table1[[#This Row],[Male Population]]</f>
        <v>0.5817988445141461</v>
      </c>
      <c r="U8530" s="24">
        <f>Table1[[#This Row],[Total Voters]]/Table1[[#This Row],[Total Population]]</f>
        <v>0.64046975745283674</v>
      </c>
      <c r="V8530" s="24">
        <f>Table1[[#This Row],[Female Ballots]]/Table1[[#This Row],[Female Population]]</f>
        <v>0.21098226223824218</v>
      </c>
      <c r="W8530" s="24">
        <f>Table1[[#This Row],[Male Ballots]]/Table1[[#This Row],[Male Population]]</f>
        <v>0.13564791030112935</v>
      </c>
      <c r="X8530" s="24">
        <f>Table1[[#This Row],[Total Ballots]]/Table1[[#This Row],[Total Population]]</f>
        <v>0.17104675357561772</v>
      </c>
      <c r="Y8530" s="24">
        <f>Table1[[#This Row],[Female Ballots]]/Table1[[#This Row],[Female Voters]]</f>
        <v>0.29856115107913667</v>
      </c>
      <c r="Z8530" s="24">
        <f>Table1[[#This Row],[Male Ballots]]/Table1[[#This Row],[Male Voters]]</f>
        <v>0.23315259488768397</v>
      </c>
      <c r="AA8530" s="64">
        <f>Table1[[#This Row],[Total Ballots]]/Table1[[#This Row],[Total Voters]]</f>
        <v>0.26706452816113391</v>
      </c>
    </row>
    <row r="8531" spans="1:27" x14ac:dyDescent="0.35">
      <c r="A8531" s="8" t="s">
        <v>50</v>
      </c>
      <c r="B8531" s="17">
        <v>2005</v>
      </c>
      <c r="C8531" s="80" t="s">
        <v>82</v>
      </c>
      <c r="D8531" s="17"/>
      <c r="E8531" s="35" t="s">
        <v>74</v>
      </c>
      <c r="F8531" s="35" t="s">
        <v>77</v>
      </c>
      <c r="G8531" s="51" t="s">
        <v>64</v>
      </c>
      <c r="H8531" s="10">
        <v>2141.02</v>
      </c>
      <c r="I8531" s="10">
        <v>2157.02</v>
      </c>
      <c r="J8531" s="53">
        <v>4298.04</v>
      </c>
      <c r="K8531" s="55">
        <v>1604</v>
      </c>
      <c r="L8531" s="57">
        <v>1425</v>
      </c>
      <c r="M8531" s="57">
        <v>2</v>
      </c>
      <c r="N8531" s="59">
        <v>3031</v>
      </c>
      <c r="O8531" s="61">
        <v>792</v>
      </c>
      <c r="P8531" s="10">
        <v>614</v>
      </c>
      <c r="Q8531" s="10">
        <v>1</v>
      </c>
      <c r="R8531" s="11">
        <v>1407</v>
      </c>
      <c r="S8531" s="24">
        <f>Table1[[#This Row],[Female Voters]]/Table1[[#This Row],[Female Population]]</f>
        <v>0.74917562657051318</v>
      </c>
      <c r="T8531" s="24">
        <f>Table1[[#This Row],[Male Voters]]/Table1[[#This Row],[Male Population]]</f>
        <v>0.6606336519828282</v>
      </c>
      <c r="U8531" s="24">
        <f>Table1[[#This Row],[Total Voters]]/Table1[[#This Row],[Total Population]]</f>
        <v>0.70520516328372929</v>
      </c>
      <c r="V8531" s="24">
        <f>Table1[[#This Row],[Female Ballots]]/Table1[[#This Row],[Female Population]]</f>
        <v>0.36991714229666234</v>
      </c>
      <c r="W8531" s="24">
        <f>Table1[[#This Row],[Male Ballots]]/Table1[[#This Row],[Male Population]]</f>
        <v>0.28465197355610983</v>
      </c>
      <c r="X8531" s="24">
        <f>Table1[[#This Row],[Total Ballots]]/Table1[[#This Row],[Total Population]]</f>
        <v>0.32735851690538015</v>
      </c>
      <c r="Y8531" s="24">
        <f>Table1[[#This Row],[Female Ballots]]/Table1[[#This Row],[Female Voters]]</f>
        <v>0.49376558603491272</v>
      </c>
      <c r="Z8531" s="24">
        <f>Table1[[#This Row],[Male Ballots]]/Table1[[#This Row],[Male Voters]]</f>
        <v>0.43087719298245614</v>
      </c>
      <c r="AA8531" s="64">
        <f>Table1[[#This Row],[Total Ballots]]/Table1[[#This Row],[Total Voters]]</f>
        <v>0.46420323325635104</v>
      </c>
    </row>
    <row r="8532" spans="1:27" x14ac:dyDescent="0.35">
      <c r="A8532" s="8" t="s">
        <v>50</v>
      </c>
      <c r="B8532" s="17">
        <v>2005</v>
      </c>
      <c r="C8532" s="80" t="s">
        <v>82</v>
      </c>
      <c r="D8532" s="17"/>
      <c r="E8532" s="35" t="s">
        <v>74</v>
      </c>
      <c r="F8532" s="35" t="s">
        <v>77</v>
      </c>
      <c r="G8532" s="51" t="s">
        <v>65</v>
      </c>
      <c r="H8532" s="10">
        <v>2413.02</v>
      </c>
      <c r="I8532" s="10">
        <v>2405.0299999999997</v>
      </c>
      <c r="J8532" s="53">
        <v>4818.0600000000004</v>
      </c>
      <c r="K8532" s="55">
        <v>1997</v>
      </c>
      <c r="L8532" s="57">
        <v>1926</v>
      </c>
      <c r="M8532" s="57">
        <v>2</v>
      </c>
      <c r="N8532" s="59">
        <v>3925</v>
      </c>
      <c r="O8532" s="61">
        <v>1144</v>
      </c>
      <c r="P8532" s="10">
        <v>1107</v>
      </c>
      <c r="Q8532" s="10"/>
      <c r="R8532" s="11">
        <v>2251</v>
      </c>
      <c r="S8532" s="24">
        <f>Table1[[#This Row],[Female Voters]]/Table1[[#This Row],[Female Population]]</f>
        <v>0.82759363784800788</v>
      </c>
      <c r="T8532" s="24">
        <f>Table1[[#This Row],[Male Voters]]/Table1[[#This Row],[Male Population]]</f>
        <v>0.80082161137283114</v>
      </c>
      <c r="U8532" s="24">
        <f>Table1[[#This Row],[Total Voters]]/Table1[[#This Row],[Total Population]]</f>
        <v>0.81464323814979467</v>
      </c>
      <c r="V8532" s="24">
        <f>Table1[[#This Row],[Female Ballots]]/Table1[[#This Row],[Female Population]]</f>
        <v>0.47409470290341565</v>
      </c>
      <c r="W8532" s="24">
        <f>Table1[[#This Row],[Male Ballots]]/Table1[[#This Row],[Male Population]]</f>
        <v>0.46028531868625344</v>
      </c>
      <c r="X8532" s="24">
        <f>Table1[[#This Row],[Total Ballots]]/Table1[[#This Row],[Total Population]]</f>
        <v>0.46720049148412429</v>
      </c>
      <c r="Y8532" s="24">
        <f>Table1[[#This Row],[Female Ballots]]/Table1[[#This Row],[Female Voters]]</f>
        <v>0.5728592889334001</v>
      </c>
      <c r="Z8532" s="24">
        <f>Table1[[#This Row],[Male Ballots]]/Table1[[#This Row],[Male Voters]]</f>
        <v>0.57476635514018692</v>
      </c>
      <c r="AA8532" s="64">
        <f>Table1[[#This Row],[Total Ballots]]/Table1[[#This Row],[Total Voters]]</f>
        <v>0.5735031847133758</v>
      </c>
    </row>
    <row r="8533" spans="1:27" x14ac:dyDescent="0.35">
      <c r="A8533" s="8" t="s">
        <v>50</v>
      </c>
      <c r="B8533" s="17">
        <v>2005</v>
      </c>
      <c r="C8533" s="80" t="s">
        <v>82</v>
      </c>
      <c r="D8533" s="17"/>
      <c r="E8533" s="35" t="s">
        <v>74</v>
      </c>
      <c r="F8533" s="35" t="s">
        <v>77</v>
      </c>
      <c r="G8533" s="51" t="s">
        <v>66</v>
      </c>
      <c r="H8533" s="10">
        <v>1956.02</v>
      </c>
      <c r="I8533" s="10">
        <v>1992.03</v>
      </c>
      <c r="J8533" s="53">
        <v>3948.0600000000004</v>
      </c>
      <c r="K8533" s="55">
        <v>1848</v>
      </c>
      <c r="L8533" s="57">
        <v>1725</v>
      </c>
      <c r="M8533" s="57">
        <v>1</v>
      </c>
      <c r="N8533" s="59">
        <v>3574</v>
      </c>
      <c r="O8533" s="61">
        <v>1349</v>
      </c>
      <c r="P8533" s="10">
        <v>1232</v>
      </c>
      <c r="Q8533" s="10">
        <v>1</v>
      </c>
      <c r="R8533" s="11">
        <v>2582</v>
      </c>
      <c r="S8533" s="24">
        <f>Table1[[#This Row],[Female Voters]]/Table1[[#This Row],[Female Population]]</f>
        <v>0.94477561579124958</v>
      </c>
      <c r="T8533" s="24">
        <f>Table1[[#This Row],[Male Voters]]/Table1[[#This Row],[Male Population]]</f>
        <v>0.86595081399376517</v>
      </c>
      <c r="U8533" s="24">
        <f>Table1[[#This Row],[Total Voters]]/Table1[[#This Row],[Total Population]]</f>
        <v>0.90525473270416346</v>
      </c>
      <c r="V8533" s="24">
        <f>Table1[[#This Row],[Female Ballots]]/Table1[[#This Row],[Female Population]]</f>
        <v>0.68966574983895867</v>
      </c>
      <c r="W8533" s="24">
        <f>Table1[[#This Row],[Male Ballots]]/Table1[[#This Row],[Male Population]]</f>
        <v>0.61846458135670646</v>
      </c>
      <c r="X8533" s="24">
        <f>Table1[[#This Row],[Total Ballots]]/Table1[[#This Row],[Total Population]]</f>
        <v>0.65399208725297986</v>
      </c>
      <c r="Y8533" s="24">
        <f>Table1[[#This Row],[Female Ballots]]/Table1[[#This Row],[Female Voters]]</f>
        <v>0.72997835497835495</v>
      </c>
      <c r="Z8533" s="24">
        <f>Table1[[#This Row],[Male Ballots]]/Table1[[#This Row],[Male Voters]]</f>
        <v>0.71420289855072461</v>
      </c>
      <c r="AA8533" s="64">
        <f>Table1[[#This Row],[Total Ballots]]/Table1[[#This Row],[Total Voters]]</f>
        <v>0.72243984331281474</v>
      </c>
    </row>
    <row r="8534" spans="1:27" x14ac:dyDescent="0.35">
      <c r="A8534" s="8" t="s">
        <v>50</v>
      </c>
      <c r="B8534" s="17">
        <v>2005</v>
      </c>
      <c r="C8534" s="80" t="s">
        <v>82</v>
      </c>
      <c r="D8534" s="17"/>
      <c r="E8534" s="35" t="s">
        <v>74</v>
      </c>
      <c r="F8534" s="35" t="s">
        <v>77</v>
      </c>
      <c r="G8534" s="51" t="s">
        <v>67</v>
      </c>
      <c r="H8534" s="10">
        <v>2371.0500000000002</v>
      </c>
      <c r="I8534" s="10">
        <v>2034.03</v>
      </c>
      <c r="J8534" s="53">
        <v>4405.0700000000006</v>
      </c>
      <c r="K8534" s="55">
        <v>2010</v>
      </c>
      <c r="L8534" s="57">
        <v>1850</v>
      </c>
      <c r="M8534" s="57"/>
      <c r="N8534" s="59">
        <v>3860</v>
      </c>
      <c r="O8534" s="61">
        <v>1476</v>
      </c>
      <c r="P8534" s="10">
        <v>1415</v>
      </c>
      <c r="Q8534" s="10"/>
      <c r="R8534" s="11">
        <v>2891</v>
      </c>
      <c r="S8534" s="24">
        <f>Table1[[#This Row],[Female Voters]]/Table1[[#This Row],[Female Population]]</f>
        <v>0.8477256911494907</v>
      </c>
      <c r="T8534" s="24">
        <f>Table1[[#This Row],[Male Voters]]/Table1[[#This Row],[Male Population]]</f>
        <v>0.90952444162573809</v>
      </c>
      <c r="U8534" s="24">
        <f>Table1[[#This Row],[Total Voters]]/Table1[[#This Row],[Total Population]]</f>
        <v>0.87626303327756416</v>
      </c>
      <c r="V8534" s="24">
        <f>Table1[[#This Row],[Female Ballots]]/Table1[[#This Row],[Female Population]]</f>
        <v>0.62250901499335731</v>
      </c>
      <c r="W8534" s="24">
        <f>Table1[[#This Row],[Male Ballots]]/Table1[[#This Row],[Male Population]]</f>
        <v>0.6956632891353618</v>
      </c>
      <c r="X8534" s="24">
        <f>Table1[[#This Row],[Total Ballots]]/Table1[[#This Row],[Total Population]]</f>
        <v>0.65628923036410314</v>
      </c>
      <c r="Y8534" s="24">
        <f>Table1[[#This Row],[Female Ballots]]/Table1[[#This Row],[Female Voters]]</f>
        <v>0.73432835820895526</v>
      </c>
      <c r="Z8534" s="24">
        <f>Table1[[#This Row],[Male Ballots]]/Table1[[#This Row],[Male Voters]]</f>
        <v>0.76486486486486482</v>
      </c>
      <c r="AA8534" s="64">
        <f>Table1[[#This Row],[Total Ballots]]/Table1[[#This Row],[Total Voters]]</f>
        <v>0.74896373056994814</v>
      </c>
    </row>
    <row r="8535" spans="1:27" x14ac:dyDescent="0.35">
      <c r="A8535" s="8" t="s">
        <v>29</v>
      </c>
      <c r="B8535" s="17">
        <v>2005</v>
      </c>
      <c r="C8535" s="80" t="s">
        <v>82</v>
      </c>
      <c r="D8535" s="17"/>
      <c r="E8535" s="35" t="s">
        <v>74</v>
      </c>
      <c r="F8535" s="35" t="s">
        <v>77</v>
      </c>
      <c r="G8535" s="51" t="s">
        <v>79</v>
      </c>
      <c r="H8535" s="10">
        <v>7441</v>
      </c>
      <c r="I8535" s="10">
        <v>7464</v>
      </c>
      <c r="J8535" s="53">
        <v>14905</v>
      </c>
      <c r="K8535" s="55">
        <v>5582</v>
      </c>
      <c r="L8535" s="57">
        <v>5229</v>
      </c>
      <c r="M8535" s="57">
        <v>304</v>
      </c>
      <c r="N8535" s="59">
        <v>11115</v>
      </c>
      <c r="O8535" s="61">
        <v>2994</v>
      </c>
      <c r="P8535" s="10">
        <v>2764</v>
      </c>
      <c r="Q8535" s="10">
        <v>114</v>
      </c>
      <c r="R8535" s="11">
        <v>5872</v>
      </c>
      <c r="S8535" s="24">
        <f>Table1[[#This Row],[Female Voters]]/Table1[[#This Row],[Female Population]]</f>
        <v>0.75016798817363262</v>
      </c>
      <c r="T8535" s="24">
        <f>Table1[[#This Row],[Male Voters]]/Table1[[#This Row],[Male Population]]</f>
        <v>0.70056270096463025</v>
      </c>
      <c r="U8535" s="24">
        <f>Table1[[#This Row],[Total Voters]]/Table1[[#This Row],[Total Population]]</f>
        <v>0.74572291177457228</v>
      </c>
      <c r="V8535" s="24">
        <f>Table1[[#This Row],[Female Ballots]]/Table1[[#This Row],[Female Population]]</f>
        <v>0.40236527348474665</v>
      </c>
      <c r="W8535" s="24">
        <f>Table1[[#This Row],[Male Ballots]]/Table1[[#This Row],[Male Population]]</f>
        <v>0.37031082529474812</v>
      </c>
      <c r="X8535" s="24">
        <f>Table1[[#This Row],[Total Ballots]]/Table1[[#This Row],[Total Population]]</f>
        <v>0.39396175779939618</v>
      </c>
      <c r="Y8535" s="24">
        <f>Table1[[#This Row],[Female Ballots]]/Table1[[#This Row],[Female Voters]]</f>
        <v>0.53636689358652812</v>
      </c>
      <c r="Z8535" s="24">
        <f>Table1[[#This Row],[Male Ballots]]/Table1[[#This Row],[Male Voters]]</f>
        <v>0.52859055268693822</v>
      </c>
      <c r="AA8535" s="64">
        <f>Table1[[#This Row],[Total Ballots]]/Table1[[#This Row],[Total Voters]]</f>
        <v>0.52829509671614938</v>
      </c>
    </row>
    <row r="8536" spans="1:27" x14ac:dyDescent="0.35">
      <c r="A8536" s="8" t="s">
        <v>29</v>
      </c>
      <c r="B8536" s="17">
        <v>2005</v>
      </c>
      <c r="C8536" s="80" t="s">
        <v>82</v>
      </c>
      <c r="D8536" s="17"/>
      <c r="E8536" s="35" t="s">
        <v>74</v>
      </c>
      <c r="F8536" s="35" t="s">
        <v>77</v>
      </c>
      <c r="G8536" s="51" t="s">
        <v>62</v>
      </c>
      <c r="H8536" s="10">
        <v>634</v>
      </c>
      <c r="I8536" s="10">
        <v>672</v>
      </c>
      <c r="J8536" s="53">
        <v>1306</v>
      </c>
      <c r="K8536" s="55">
        <v>363</v>
      </c>
      <c r="L8536" s="57">
        <v>341</v>
      </c>
      <c r="M8536" s="57">
        <v>83</v>
      </c>
      <c r="N8536" s="59">
        <v>787</v>
      </c>
      <c r="O8536" s="61">
        <v>71</v>
      </c>
      <c r="P8536" s="10">
        <v>59</v>
      </c>
      <c r="Q8536" s="10">
        <v>6</v>
      </c>
      <c r="R8536" s="11">
        <v>136</v>
      </c>
      <c r="S8536" s="24">
        <f>Table1[[#This Row],[Female Voters]]/Table1[[#This Row],[Female Population]]</f>
        <v>0.5725552050473186</v>
      </c>
      <c r="T8536" s="24">
        <f>Table1[[#This Row],[Male Voters]]/Table1[[#This Row],[Male Population]]</f>
        <v>0.50744047619047616</v>
      </c>
      <c r="U8536" s="24">
        <f>Table1[[#This Row],[Total Voters]]/Table1[[#This Row],[Total Population]]</f>
        <v>0.60260336906584988</v>
      </c>
      <c r="V8536" s="24">
        <f>Table1[[#This Row],[Female Ballots]]/Table1[[#This Row],[Female Population]]</f>
        <v>0.11198738170347003</v>
      </c>
      <c r="W8536" s="24">
        <f>Table1[[#This Row],[Male Ballots]]/Table1[[#This Row],[Male Population]]</f>
        <v>8.7797619047619041E-2</v>
      </c>
      <c r="X8536" s="24">
        <f>Table1[[#This Row],[Total Ballots]]/Table1[[#This Row],[Total Population]]</f>
        <v>0.10413476263399694</v>
      </c>
      <c r="Y8536" s="24">
        <f>Table1[[#This Row],[Female Ballots]]/Table1[[#This Row],[Female Voters]]</f>
        <v>0.19559228650137742</v>
      </c>
      <c r="Z8536" s="24">
        <f>Table1[[#This Row],[Male Ballots]]/Table1[[#This Row],[Male Voters]]</f>
        <v>0.17302052785923755</v>
      </c>
      <c r="AA8536" s="64">
        <f>Table1[[#This Row],[Total Ballots]]/Table1[[#This Row],[Total Voters]]</f>
        <v>0.17280813214739518</v>
      </c>
    </row>
    <row r="8537" spans="1:27" x14ac:dyDescent="0.35">
      <c r="A8537" s="8" t="s">
        <v>29</v>
      </c>
      <c r="B8537" s="17">
        <v>2005</v>
      </c>
      <c r="C8537" s="80" t="s">
        <v>82</v>
      </c>
      <c r="D8537" s="17"/>
      <c r="E8537" s="35" t="s">
        <v>74</v>
      </c>
      <c r="F8537" s="35" t="s">
        <v>77</v>
      </c>
      <c r="G8537" s="51" t="s">
        <v>63</v>
      </c>
      <c r="H8537" s="10">
        <v>937</v>
      </c>
      <c r="I8537" s="10">
        <v>958</v>
      </c>
      <c r="J8537" s="53">
        <v>1895</v>
      </c>
      <c r="K8537" s="55">
        <v>608</v>
      </c>
      <c r="L8537" s="57">
        <v>537</v>
      </c>
      <c r="M8537" s="57">
        <v>34</v>
      </c>
      <c r="N8537" s="59">
        <v>1179</v>
      </c>
      <c r="O8537" s="61">
        <v>165</v>
      </c>
      <c r="P8537" s="10">
        <v>138</v>
      </c>
      <c r="Q8537" s="10">
        <v>3</v>
      </c>
      <c r="R8537" s="11">
        <v>306</v>
      </c>
      <c r="S8537" s="24">
        <f>Table1[[#This Row],[Female Voters]]/Table1[[#This Row],[Female Population]]</f>
        <v>0.64887940234791885</v>
      </c>
      <c r="T8537" s="24">
        <f>Table1[[#This Row],[Male Voters]]/Table1[[#This Row],[Male Population]]</f>
        <v>0.56054279749478075</v>
      </c>
      <c r="U8537" s="24">
        <f>Table1[[#This Row],[Total Voters]]/Table1[[#This Row],[Total Population]]</f>
        <v>0.62216358839050134</v>
      </c>
      <c r="V8537" s="24">
        <f>Table1[[#This Row],[Female Ballots]]/Table1[[#This Row],[Female Population]]</f>
        <v>0.17609391675560299</v>
      </c>
      <c r="W8537" s="24">
        <f>Table1[[#This Row],[Male Ballots]]/Table1[[#This Row],[Male Population]]</f>
        <v>0.1440501043841336</v>
      </c>
      <c r="X8537" s="24">
        <f>Table1[[#This Row],[Total Ballots]]/Table1[[#This Row],[Total Population]]</f>
        <v>0.16147757255936676</v>
      </c>
      <c r="Y8537" s="24">
        <f>Table1[[#This Row],[Female Ballots]]/Table1[[#This Row],[Female Voters]]</f>
        <v>0.27138157894736842</v>
      </c>
      <c r="Z8537" s="24">
        <f>Table1[[#This Row],[Male Ballots]]/Table1[[#This Row],[Male Voters]]</f>
        <v>0.25698324022346369</v>
      </c>
      <c r="AA8537" s="64">
        <f>Table1[[#This Row],[Total Ballots]]/Table1[[#This Row],[Total Voters]]</f>
        <v>0.25954198473282442</v>
      </c>
    </row>
    <row r="8538" spans="1:27" x14ac:dyDescent="0.35">
      <c r="A8538" s="8" t="s">
        <v>29</v>
      </c>
      <c r="B8538" s="17">
        <v>2005</v>
      </c>
      <c r="C8538" s="80" t="s">
        <v>82</v>
      </c>
      <c r="D8538" s="17"/>
      <c r="E8538" s="35" t="s">
        <v>74</v>
      </c>
      <c r="F8538" s="35" t="s">
        <v>77</v>
      </c>
      <c r="G8538" s="51" t="s">
        <v>64</v>
      </c>
      <c r="H8538" s="10">
        <v>1328</v>
      </c>
      <c r="I8538" s="10">
        <v>1372</v>
      </c>
      <c r="J8538" s="53">
        <v>2700</v>
      </c>
      <c r="K8538" s="55">
        <v>829</v>
      </c>
      <c r="L8538" s="57">
        <v>727</v>
      </c>
      <c r="M8538" s="57">
        <v>40</v>
      </c>
      <c r="N8538" s="59">
        <v>1596</v>
      </c>
      <c r="O8538" s="61">
        <v>344</v>
      </c>
      <c r="P8538" s="10">
        <v>271</v>
      </c>
      <c r="Q8538" s="10">
        <v>14</v>
      </c>
      <c r="R8538" s="11">
        <v>629</v>
      </c>
      <c r="S8538" s="24">
        <f>Table1[[#This Row],[Female Voters]]/Table1[[#This Row],[Female Population]]</f>
        <v>0.62424698795180722</v>
      </c>
      <c r="T8538" s="24">
        <f>Table1[[#This Row],[Male Voters]]/Table1[[#This Row],[Male Population]]</f>
        <v>0.52988338192419826</v>
      </c>
      <c r="U8538" s="24">
        <f>Table1[[#This Row],[Total Voters]]/Table1[[#This Row],[Total Population]]</f>
        <v>0.59111111111111114</v>
      </c>
      <c r="V8538" s="24">
        <f>Table1[[#This Row],[Female Ballots]]/Table1[[#This Row],[Female Population]]</f>
        <v>0.25903614457831325</v>
      </c>
      <c r="W8538" s="24">
        <f>Table1[[#This Row],[Male Ballots]]/Table1[[#This Row],[Male Population]]</f>
        <v>0.19752186588921283</v>
      </c>
      <c r="X8538" s="24">
        <f>Table1[[#This Row],[Total Ballots]]/Table1[[#This Row],[Total Population]]</f>
        <v>0.23296296296296296</v>
      </c>
      <c r="Y8538" s="24">
        <f>Table1[[#This Row],[Female Ballots]]/Table1[[#This Row],[Female Voters]]</f>
        <v>0.41495778045838361</v>
      </c>
      <c r="Z8538" s="24">
        <f>Table1[[#This Row],[Male Ballots]]/Table1[[#This Row],[Male Voters]]</f>
        <v>0.37276478679504815</v>
      </c>
      <c r="AA8538" s="64">
        <f>Table1[[#This Row],[Total Ballots]]/Table1[[#This Row],[Total Voters]]</f>
        <v>0.39411027568922308</v>
      </c>
    </row>
    <row r="8539" spans="1:27" x14ac:dyDescent="0.35">
      <c r="A8539" s="8" t="s">
        <v>29</v>
      </c>
      <c r="B8539" s="17">
        <v>2005</v>
      </c>
      <c r="C8539" s="80" t="s">
        <v>82</v>
      </c>
      <c r="D8539" s="17"/>
      <c r="E8539" s="35" t="s">
        <v>74</v>
      </c>
      <c r="F8539" s="35" t="s">
        <v>77</v>
      </c>
      <c r="G8539" s="51" t="s">
        <v>65</v>
      </c>
      <c r="H8539" s="10">
        <v>1590</v>
      </c>
      <c r="I8539" s="10">
        <v>1591</v>
      </c>
      <c r="J8539" s="53">
        <v>3181</v>
      </c>
      <c r="K8539" s="55">
        <v>1334</v>
      </c>
      <c r="L8539" s="57">
        <v>1210</v>
      </c>
      <c r="M8539" s="57">
        <v>39</v>
      </c>
      <c r="N8539" s="59">
        <v>2583</v>
      </c>
      <c r="O8539" s="61">
        <v>711</v>
      </c>
      <c r="P8539" s="10">
        <v>601</v>
      </c>
      <c r="Q8539" s="10">
        <v>21</v>
      </c>
      <c r="R8539" s="11">
        <v>1333</v>
      </c>
      <c r="S8539" s="24">
        <f>Table1[[#This Row],[Female Voters]]/Table1[[#This Row],[Female Population]]</f>
        <v>0.83899371069182394</v>
      </c>
      <c r="T8539" s="24">
        <f>Table1[[#This Row],[Male Voters]]/Table1[[#This Row],[Male Population]]</f>
        <v>0.76052796983029536</v>
      </c>
      <c r="U8539" s="24">
        <f>Table1[[#This Row],[Total Voters]]/Table1[[#This Row],[Total Population]]</f>
        <v>0.81200880226343919</v>
      </c>
      <c r="V8539" s="24">
        <f>Table1[[#This Row],[Female Ballots]]/Table1[[#This Row],[Female Population]]</f>
        <v>0.44716981132075473</v>
      </c>
      <c r="W8539" s="24">
        <f>Table1[[#This Row],[Male Ballots]]/Table1[[#This Row],[Male Population]]</f>
        <v>0.37774984286612195</v>
      </c>
      <c r="X8539" s="24">
        <f>Table1[[#This Row],[Total Ballots]]/Table1[[#This Row],[Total Population]]</f>
        <v>0.41905061301477525</v>
      </c>
      <c r="Y8539" s="24">
        <f>Table1[[#This Row],[Female Ballots]]/Table1[[#This Row],[Female Voters]]</f>
        <v>0.53298350824587704</v>
      </c>
      <c r="Z8539" s="24">
        <f>Table1[[#This Row],[Male Ballots]]/Table1[[#This Row],[Male Voters]]</f>
        <v>0.49669421487603305</v>
      </c>
      <c r="AA8539" s="64">
        <f>Table1[[#This Row],[Total Ballots]]/Table1[[#This Row],[Total Voters]]</f>
        <v>0.51606658923732096</v>
      </c>
    </row>
    <row r="8540" spans="1:27" x14ac:dyDescent="0.35">
      <c r="A8540" s="8" t="s">
        <v>29</v>
      </c>
      <c r="B8540" s="17">
        <v>2005</v>
      </c>
      <c r="C8540" s="80" t="s">
        <v>82</v>
      </c>
      <c r="D8540" s="17"/>
      <c r="E8540" s="35" t="s">
        <v>74</v>
      </c>
      <c r="F8540" s="35" t="s">
        <v>77</v>
      </c>
      <c r="G8540" s="51" t="s">
        <v>66</v>
      </c>
      <c r="H8540" s="10">
        <v>1394</v>
      </c>
      <c r="I8540" s="10">
        <v>1407</v>
      </c>
      <c r="J8540" s="53">
        <v>2801</v>
      </c>
      <c r="K8540" s="55">
        <v>1175</v>
      </c>
      <c r="L8540" s="57">
        <v>1194</v>
      </c>
      <c r="M8540" s="57">
        <v>61</v>
      </c>
      <c r="N8540" s="59">
        <v>2430</v>
      </c>
      <c r="O8540" s="61">
        <v>799</v>
      </c>
      <c r="P8540" s="10">
        <v>784</v>
      </c>
      <c r="Q8540" s="10">
        <v>42</v>
      </c>
      <c r="R8540" s="11">
        <v>1625</v>
      </c>
      <c r="S8540" s="24">
        <f>Table1[[#This Row],[Female Voters]]/Table1[[#This Row],[Female Population]]</f>
        <v>0.84289813486370158</v>
      </c>
      <c r="T8540" s="24">
        <f>Table1[[#This Row],[Male Voters]]/Table1[[#This Row],[Male Population]]</f>
        <v>0.84861407249466947</v>
      </c>
      <c r="U8540" s="24">
        <f>Table1[[#This Row],[Total Voters]]/Table1[[#This Row],[Total Population]]</f>
        <v>0.86754730453409501</v>
      </c>
      <c r="V8540" s="24">
        <f>Table1[[#This Row],[Female Ballots]]/Table1[[#This Row],[Female Population]]</f>
        <v>0.57317073170731703</v>
      </c>
      <c r="W8540" s="24">
        <f>Table1[[#This Row],[Male Ballots]]/Table1[[#This Row],[Male Population]]</f>
        <v>0.55721393034825872</v>
      </c>
      <c r="X8540" s="24">
        <f>Table1[[#This Row],[Total Ballots]]/Table1[[#This Row],[Total Population]]</f>
        <v>0.58014994644769724</v>
      </c>
      <c r="Y8540" s="24">
        <f>Table1[[#This Row],[Female Ballots]]/Table1[[#This Row],[Female Voters]]</f>
        <v>0.68</v>
      </c>
      <c r="Z8540" s="24">
        <f>Table1[[#This Row],[Male Ballots]]/Table1[[#This Row],[Male Voters]]</f>
        <v>0.65661641541038529</v>
      </c>
      <c r="AA8540" s="64">
        <f>Table1[[#This Row],[Total Ballots]]/Table1[[#This Row],[Total Voters]]</f>
        <v>0.66872427983539096</v>
      </c>
    </row>
    <row r="8541" spans="1:27" x14ac:dyDescent="0.35">
      <c r="A8541" s="8" t="s">
        <v>29</v>
      </c>
      <c r="B8541" s="17">
        <v>2005</v>
      </c>
      <c r="C8541" s="80" t="s">
        <v>82</v>
      </c>
      <c r="D8541" s="17"/>
      <c r="E8541" s="35" t="s">
        <v>74</v>
      </c>
      <c r="F8541" s="35" t="s">
        <v>77</v>
      </c>
      <c r="G8541" s="51" t="s">
        <v>67</v>
      </c>
      <c r="H8541" s="10">
        <v>1558</v>
      </c>
      <c r="I8541" s="10">
        <v>1464</v>
      </c>
      <c r="J8541" s="53">
        <v>3022</v>
      </c>
      <c r="K8541" s="55">
        <v>1273</v>
      </c>
      <c r="L8541" s="57">
        <v>1220</v>
      </c>
      <c r="M8541" s="57">
        <v>47</v>
      </c>
      <c r="N8541" s="59">
        <v>2540</v>
      </c>
      <c r="O8541" s="61">
        <v>904</v>
      </c>
      <c r="P8541" s="10">
        <v>911</v>
      </c>
      <c r="Q8541" s="10">
        <v>28</v>
      </c>
      <c r="R8541" s="11">
        <v>1843</v>
      </c>
      <c r="S8541" s="24">
        <f>Table1[[#This Row],[Female Voters]]/Table1[[#This Row],[Female Population]]</f>
        <v>0.81707317073170727</v>
      </c>
      <c r="T8541" s="24">
        <f>Table1[[#This Row],[Male Voters]]/Table1[[#This Row],[Male Population]]</f>
        <v>0.83333333333333337</v>
      </c>
      <c r="U8541" s="24">
        <f>Table1[[#This Row],[Total Voters]]/Table1[[#This Row],[Total Population]]</f>
        <v>0.84050297816015884</v>
      </c>
      <c r="V8541" s="24">
        <f>Table1[[#This Row],[Female Ballots]]/Table1[[#This Row],[Female Population]]</f>
        <v>0.58023106546854941</v>
      </c>
      <c r="W8541" s="24">
        <f>Table1[[#This Row],[Male Ballots]]/Table1[[#This Row],[Male Population]]</f>
        <v>0.62226775956284153</v>
      </c>
      <c r="X8541" s="24">
        <f>Table1[[#This Row],[Total Ballots]]/Table1[[#This Row],[Total Population]]</f>
        <v>0.60986101919258773</v>
      </c>
      <c r="Y8541" s="24">
        <f>Table1[[#This Row],[Female Ballots]]/Table1[[#This Row],[Female Voters]]</f>
        <v>0.71013354281225449</v>
      </c>
      <c r="Z8541" s="24">
        <f>Table1[[#This Row],[Male Ballots]]/Table1[[#This Row],[Male Voters]]</f>
        <v>0.74672131147540988</v>
      </c>
      <c r="AA8541" s="64">
        <f>Table1[[#This Row],[Total Ballots]]/Table1[[#This Row],[Total Voters]]</f>
        <v>0.72559055118110238</v>
      </c>
    </row>
    <row r="8542" spans="1:27" x14ac:dyDescent="0.35">
      <c r="A8542" s="8" t="s">
        <v>42</v>
      </c>
      <c r="B8542" s="17">
        <v>2005</v>
      </c>
      <c r="C8542" s="80" t="s">
        <v>82</v>
      </c>
      <c r="D8542" s="17"/>
      <c r="E8542" s="35" t="s">
        <v>74</v>
      </c>
      <c r="F8542" s="35" t="s">
        <v>78</v>
      </c>
      <c r="G8542" s="51" t="s">
        <v>79</v>
      </c>
      <c r="H8542" s="10">
        <v>27387</v>
      </c>
      <c r="I8542" s="10">
        <v>26622</v>
      </c>
      <c r="J8542" s="53">
        <v>54009.03</v>
      </c>
      <c r="K8542" s="55">
        <v>20295</v>
      </c>
      <c r="L8542" s="57">
        <v>18005</v>
      </c>
      <c r="M8542" s="57">
        <v>6</v>
      </c>
      <c r="N8542" s="59">
        <v>38306</v>
      </c>
      <c r="O8542" s="61">
        <v>12698</v>
      </c>
      <c r="P8542" s="10">
        <v>11252</v>
      </c>
      <c r="Q8542" s="10">
        <v>1</v>
      </c>
      <c r="R8542" s="11">
        <v>23951</v>
      </c>
      <c r="S8542" s="24">
        <f>Table1[[#This Row],[Female Voters]]/Table1[[#This Row],[Female Population]]</f>
        <v>0.74104502136049955</v>
      </c>
      <c r="T8542" s="24">
        <f>Table1[[#This Row],[Male Voters]]/Table1[[#This Row],[Male Population]]</f>
        <v>0.67632033656374424</v>
      </c>
      <c r="U8542" s="24">
        <f>Table1[[#This Row],[Total Voters]]/Table1[[#This Row],[Total Population]]</f>
        <v>0.70925176771365828</v>
      </c>
      <c r="V8542" s="24">
        <f>Table1[[#This Row],[Female Ballots]]/Table1[[#This Row],[Female Population]]</f>
        <v>0.46365063716361776</v>
      </c>
      <c r="W8542" s="24">
        <f>Table1[[#This Row],[Male Ballots]]/Table1[[#This Row],[Male Population]]</f>
        <v>0.42265795206971679</v>
      </c>
      <c r="X8542" s="24">
        <f>Table1[[#This Row],[Total Ballots]]/Table1[[#This Row],[Total Population]]</f>
        <v>0.44346288018873881</v>
      </c>
      <c r="Y8542" s="24">
        <f>Table1[[#This Row],[Female Ballots]]/Table1[[#This Row],[Female Voters]]</f>
        <v>0.62567134762256715</v>
      </c>
      <c r="Z8542" s="24">
        <f>Table1[[#This Row],[Male Ballots]]/Table1[[#This Row],[Male Voters]]</f>
        <v>0.62493751735628988</v>
      </c>
      <c r="AA8542" s="64">
        <f>Table1[[#This Row],[Total Ballots]]/Table1[[#This Row],[Total Voters]]</f>
        <v>0.62525452931655612</v>
      </c>
    </row>
    <row r="8543" spans="1:27" x14ac:dyDescent="0.35">
      <c r="A8543" s="8" t="s">
        <v>42</v>
      </c>
      <c r="B8543" s="17">
        <v>2005</v>
      </c>
      <c r="C8543" s="80" t="s">
        <v>82</v>
      </c>
      <c r="D8543" s="17"/>
      <c r="E8543" s="35" t="s">
        <v>74</v>
      </c>
      <c r="F8543" s="35" t="s">
        <v>78</v>
      </c>
      <c r="G8543" s="51" t="s">
        <v>62</v>
      </c>
      <c r="H8543" s="10">
        <v>2979</v>
      </c>
      <c r="I8543" s="10">
        <v>3264</v>
      </c>
      <c r="J8543" s="53">
        <v>6243</v>
      </c>
      <c r="K8543" s="55">
        <v>1941</v>
      </c>
      <c r="L8543" s="57">
        <v>1764</v>
      </c>
      <c r="M8543" s="57">
        <v>2</v>
      </c>
      <c r="N8543" s="59">
        <v>3707</v>
      </c>
      <c r="O8543" s="61">
        <v>540</v>
      </c>
      <c r="P8543" s="10">
        <v>494</v>
      </c>
      <c r="Q8543" s="10"/>
      <c r="R8543" s="11">
        <v>1034</v>
      </c>
      <c r="S8543" s="24">
        <f>Table1[[#This Row],[Female Voters]]/Table1[[#This Row],[Female Population]]</f>
        <v>0.65156092648539776</v>
      </c>
      <c r="T8543" s="24">
        <f>Table1[[#This Row],[Male Voters]]/Table1[[#This Row],[Male Population]]</f>
        <v>0.5404411764705882</v>
      </c>
      <c r="U8543" s="24">
        <f>Table1[[#This Row],[Total Voters]]/Table1[[#This Row],[Total Population]]</f>
        <v>0.59378503924395321</v>
      </c>
      <c r="V8543" s="24">
        <f>Table1[[#This Row],[Female Ballots]]/Table1[[#This Row],[Female Population]]</f>
        <v>0.18126888217522658</v>
      </c>
      <c r="W8543" s="24">
        <f>Table1[[#This Row],[Male Ballots]]/Table1[[#This Row],[Male Population]]</f>
        <v>0.15134803921568626</v>
      </c>
      <c r="X8543" s="24">
        <f>Table1[[#This Row],[Total Ballots]]/Table1[[#This Row],[Total Population]]</f>
        <v>0.16562550056062791</v>
      </c>
      <c r="Y8543" s="24">
        <f>Table1[[#This Row],[Female Ballots]]/Table1[[#This Row],[Female Voters]]</f>
        <v>0.27820710973724883</v>
      </c>
      <c r="Z8543" s="24">
        <f>Table1[[#This Row],[Male Ballots]]/Table1[[#This Row],[Male Voters]]</f>
        <v>0.2800453514739229</v>
      </c>
      <c r="AA8543" s="64">
        <f>Table1[[#This Row],[Total Ballots]]/Table1[[#This Row],[Total Voters]]</f>
        <v>0.27893175074183979</v>
      </c>
    </row>
    <row r="8544" spans="1:27" x14ac:dyDescent="0.35">
      <c r="A8544" s="8" t="s">
        <v>42</v>
      </c>
      <c r="B8544" s="17">
        <v>2005</v>
      </c>
      <c r="C8544" s="80" t="s">
        <v>82</v>
      </c>
      <c r="D8544" s="17"/>
      <c r="E8544" s="35" t="s">
        <v>74</v>
      </c>
      <c r="F8544" s="35" t="s">
        <v>78</v>
      </c>
      <c r="G8544" s="51" t="s">
        <v>63</v>
      </c>
      <c r="H8544" s="10">
        <v>3737</v>
      </c>
      <c r="I8544" s="10">
        <v>3865</v>
      </c>
      <c r="J8544" s="53">
        <v>7602</v>
      </c>
      <c r="K8544" s="55">
        <v>2432</v>
      </c>
      <c r="L8544" s="57">
        <v>1975</v>
      </c>
      <c r="M8544" s="57">
        <v>3</v>
      </c>
      <c r="N8544" s="59">
        <v>4410</v>
      </c>
      <c r="O8544" s="61">
        <v>917</v>
      </c>
      <c r="P8544" s="10">
        <v>695</v>
      </c>
      <c r="Q8544" s="10"/>
      <c r="R8544" s="11">
        <v>1612</v>
      </c>
      <c r="S8544" s="24">
        <f>Table1[[#This Row],[Female Voters]]/Table1[[#This Row],[Female Population]]</f>
        <v>0.65078940326465073</v>
      </c>
      <c r="T8544" s="24">
        <f>Table1[[#This Row],[Male Voters]]/Table1[[#This Row],[Male Population]]</f>
        <v>0.51099611901681763</v>
      </c>
      <c r="U8544" s="24">
        <f>Table1[[#This Row],[Total Voters]]/Table1[[#This Row],[Total Population]]</f>
        <v>0.58011049723756902</v>
      </c>
      <c r="V8544" s="24">
        <f>Table1[[#This Row],[Female Ballots]]/Table1[[#This Row],[Female Population]]</f>
        <v>0.24538399785924539</v>
      </c>
      <c r="W8544" s="24">
        <f>Table1[[#This Row],[Male Ballots]]/Table1[[#This Row],[Male Population]]</f>
        <v>0.17981888745148772</v>
      </c>
      <c r="X8544" s="24">
        <f>Table1[[#This Row],[Total Ballots]]/Table1[[#This Row],[Total Population]]</f>
        <v>0.2120494606682452</v>
      </c>
      <c r="Y8544" s="24">
        <f>Table1[[#This Row],[Female Ballots]]/Table1[[#This Row],[Female Voters]]</f>
        <v>0.37705592105263158</v>
      </c>
      <c r="Z8544" s="24">
        <f>Table1[[#This Row],[Male Ballots]]/Table1[[#This Row],[Male Voters]]</f>
        <v>0.35189873417721518</v>
      </c>
      <c r="AA8544" s="64">
        <f>Table1[[#This Row],[Total Ballots]]/Table1[[#This Row],[Total Voters]]</f>
        <v>0.36553287981859411</v>
      </c>
    </row>
    <row r="8545" spans="1:27" x14ac:dyDescent="0.35">
      <c r="A8545" s="8" t="s">
        <v>42</v>
      </c>
      <c r="B8545" s="17">
        <v>2005</v>
      </c>
      <c r="C8545" s="80" t="s">
        <v>82</v>
      </c>
      <c r="D8545" s="17"/>
      <c r="E8545" s="35" t="s">
        <v>74</v>
      </c>
      <c r="F8545" s="35" t="s">
        <v>78</v>
      </c>
      <c r="G8545" s="51" t="s">
        <v>64</v>
      </c>
      <c r="H8545" s="10">
        <v>4658</v>
      </c>
      <c r="I8545" s="10">
        <v>4637</v>
      </c>
      <c r="J8545" s="53">
        <v>9295.01</v>
      </c>
      <c r="K8545" s="55">
        <v>3040</v>
      </c>
      <c r="L8545" s="57">
        <v>2595</v>
      </c>
      <c r="M8545" s="57">
        <v>1</v>
      </c>
      <c r="N8545" s="59">
        <v>5636</v>
      </c>
      <c r="O8545" s="61">
        <v>1543</v>
      </c>
      <c r="P8545" s="10">
        <v>1273</v>
      </c>
      <c r="Q8545" s="10">
        <v>1</v>
      </c>
      <c r="R8545" s="11">
        <v>2817</v>
      </c>
      <c r="S8545" s="24">
        <f>Table1[[#This Row],[Female Voters]]/Table1[[#This Row],[Female Population]]</f>
        <v>0.65264061829111208</v>
      </c>
      <c r="T8545" s="24">
        <f>Table1[[#This Row],[Male Voters]]/Table1[[#This Row],[Male Population]]</f>
        <v>0.55962907051973254</v>
      </c>
      <c r="U8545" s="24">
        <f>Table1[[#This Row],[Total Voters]]/Table1[[#This Row],[Total Population]]</f>
        <v>0.60634684631861613</v>
      </c>
      <c r="V8545" s="24">
        <f>Table1[[#This Row],[Female Ballots]]/Table1[[#This Row],[Female Population]]</f>
        <v>0.33125805066552166</v>
      </c>
      <c r="W8545" s="24">
        <f>Table1[[#This Row],[Male Ballots]]/Table1[[#This Row],[Male Population]]</f>
        <v>0.27453094673280137</v>
      </c>
      <c r="X8545" s="24">
        <f>Table1[[#This Row],[Total Ballots]]/Table1[[#This Row],[Total Population]]</f>
        <v>0.3030658385520833</v>
      </c>
      <c r="Y8545" s="24">
        <f>Table1[[#This Row],[Female Ballots]]/Table1[[#This Row],[Female Voters]]</f>
        <v>0.50756578947368425</v>
      </c>
      <c r="Z8545" s="24">
        <f>Table1[[#This Row],[Male Ballots]]/Table1[[#This Row],[Male Voters]]</f>
        <v>0.49055876685934491</v>
      </c>
      <c r="AA8545" s="64">
        <f>Table1[[#This Row],[Total Ballots]]/Table1[[#This Row],[Total Voters]]</f>
        <v>0.49982256919801277</v>
      </c>
    </row>
    <row r="8546" spans="1:27" x14ac:dyDescent="0.35">
      <c r="A8546" s="8" t="s">
        <v>42</v>
      </c>
      <c r="B8546" s="17">
        <v>2005</v>
      </c>
      <c r="C8546" s="80" t="s">
        <v>82</v>
      </c>
      <c r="D8546" s="17"/>
      <c r="E8546" s="35" t="s">
        <v>74</v>
      </c>
      <c r="F8546" s="35" t="s">
        <v>78</v>
      </c>
      <c r="G8546" s="51" t="s">
        <v>65</v>
      </c>
      <c r="H8546" s="10">
        <v>5396</v>
      </c>
      <c r="I8546" s="10">
        <v>5343</v>
      </c>
      <c r="J8546" s="53">
        <v>10739.02</v>
      </c>
      <c r="K8546" s="55">
        <v>4075</v>
      </c>
      <c r="L8546" s="57">
        <v>3707</v>
      </c>
      <c r="M8546" s="57"/>
      <c r="N8546" s="59">
        <v>7782</v>
      </c>
      <c r="O8546" s="61">
        <v>2676</v>
      </c>
      <c r="P8546" s="10">
        <v>2389</v>
      </c>
      <c r="Q8546" s="10"/>
      <c r="R8546" s="11">
        <v>5065</v>
      </c>
      <c r="S8546" s="24">
        <f>Table1[[#This Row],[Female Voters]]/Table1[[#This Row],[Female Population]]</f>
        <v>0.75518902891030393</v>
      </c>
      <c r="T8546" s="24">
        <f>Table1[[#This Row],[Male Voters]]/Table1[[#This Row],[Male Population]]</f>
        <v>0.69380497847651135</v>
      </c>
      <c r="U8546" s="24">
        <f>Table1[[#This Row],[Total Voters]]/Table1[[#This Row],[Total Population]]</f>
        <v>0.72464712795022257</v>
      </c>
      <c r="V8546" s="24">
        <f>Table1[[#This Row],[Female Ballots]]/Table1[[#This Row],[Female Population]]</f>
        <v>0.49592290585618976</v>
      </c>
      <c r="W8546" s="24">
        <f>Table1[[#This Row],[Male Ballots]]/Table1[[#This Row],[Male Population]]</f>
        <v>0.44712708216357849</v>
      </c>
      <c r="X8546" s="24">
        <f>Table1[[#This Row],[Total Ballots]]/Table1[[#This Row],[Total Population]]</f>
        <v>0.47164452622306319</v>
      </c>
      <c r="Y8546" s="24">
        <f>Table1[[#This Row],[Female Ballots]]/Table1[[#This Row],[Female Voters]]</f>
        <v>0.65668711656441714</v>
      </c>
      <c r="Z8546" s="24">
        <f>Table1[[#This Row],[Male Ballots]]/Table1[[#This Row],[Male Voters]]</f>
        <v>0.64445643377394124</v>
      </c>
      <c r="AA8546" s="64">
        <f>Table1[[#This Row],[Total Ballots]]/Table1[[#This Row],[Total Voters]]</f>
        <v>0.65086096119249548</v>
      </c>
    </row>
    <row r="8547" spans="1:27" x14ac:dyDescent="0.35">
      <c r="A8547" s="8" t="s">
        <v>42</v>
      </c>
      <c r="B8547" s="17">
        <v>2005</v>
      </c>
      <c r="C8547" s="80" t="s">
        <v>82</v>
      </c>
      <c r="D8547" s="17"/>
      <c r="E8547" s="35" t="s">
        <v>74</v>
      </c>
      <c r="F8547" s="35" t="s">
        <v>78</v>
      </c>
      <c r="G8547" s="51" t="s">
        <v>66</v>
      </c>
      <c r="H8547" s="10">
        <v>4388</v>
      </c>
      <c r="I8547" s="10">
        <v>4369</v>
      </c>
      <c r="J8547" s="53">
        <v>8757</v>
      </c>
      <c r="K8547" s="55">
        <v>3794</v>
      </c>
      <c r="L8547" s="57">
        <v>3594</v>
      </c>
      <c r="M8547" s="57"/>
      <c r="N8547" s="59">
        <v>7388</v>
      </c>
      <c r="O8547" s="61">
        <v>2935</v>
      </c>
      <c r="P8547" s="10">
        <v>2792</v>
      </c>
      <c r="Q8547" s="10"/>
      <c r="R8547" s="11">
        <v>5727</v>
      </c>
      <c r="S8547" s="24">
        <f>Table1[[#This Row],[Female Voters]]/Table1[[#This Row],[Female Population]]</f>
        <v>0.86463081130355512</v>
      </c>
      <c r="T8547" s="24">
        <f>Table1[[#This Row],[Male Voters]]/Table1[[#This Row],[Male Population]]</f>
        <v>0.82261387045090406</v>
      </c>
      <c r="U8547" s="24">
        <f>Table1[[#This Row],[Total Voters]]/Table1[[#This Row],[Total Population]]</f>
        <v>0.84366792280461345</v>
      </c>
      <c r="V8547" s="24">
        <f>Table1[[#This Row],[Female Ballots]]/Table1[[#This Row],[Female Population]]</f>
        <v>0.668869644484959</v>
      </c>
      <c r="W8547" s="24">
        <f>Table1[[#This Row],[Male Ballots]]/Table1[[#This Row],[Male Population]]</f>
        <v>0.63904783703364609</v>
      </c>
      <c r="X8547" s="24">
        <f>Table1[[#This Row],[Total Ballots]]/Table1[[#This Row],[Total Population]]</f>
        <v>0.65399109284001367</v>
      </c>
      <c r="Y8547" s="24">
        <f>Table1[[#This Row],[Female Ballots]]/Table1[[#This Row],[Female Voters]]</f>
        <v>0.77358987875593044</v>
      </c>
      <c r="Z8547" s="24">
        <f>Table1[[#This Row],[Male Ballots]]/Table1[[#This Row],[Male Voters]]</f>
        <v>0.77685030606566496</v>
      </c>
      <c r="AA8547" s="64">
        <f>Table1[[#This Row],[Total Ballots]]/Table1[[#This Row],[Total Voters]]</f>
        <v>0.77517596101786679</v>
      </c>
    </row>
    <row r="8548" spans="1:27" x14ac:dyDescent="0.35">
      <c r="A8548" s="8" t="s">
        <v>42</v>
      </c>
      <c r="B8548" s="17">
        <v>2005</v>
      </c>
      <c r="C8548" s="80" t="s">
        <v>82</v>
      </c>
      <c r="D8548" s="17"/>
      <c r="E8548" s="35" t="s">
        <v>74</v>
      </c>
      <c r="F8548" s="35" t="s">
        <v>78</v>
      </c>
      <c r="G8548" s="51" t="s">
        <v>67</v>
      </c>
      <c r="H8548" s="10">
        <v>6229</v>
      </c>
      <c r="I8548" s="10">
        <v>5144</v>
      </c>
      <c r="J8548" s="53">
        <v>11373</v>
      </c>
      <c r="K8548" s="55">
        <v>5013</v>
      </c>
      <c r="L8548" s="57">
        <v>4370</v>
      </c>
      <c r="M8548" s="57"/>
      <c r="N8548" s="59">
        <v>9383</v>
      </c>
      <c r="O8548" s="61">
        <v>4087</v>
      </c>
      <c r="P8548" s="10">
        <v>3609</v>
      </c>
      <c r="Q8548" s="10"/>
      <c r="R8548" s="11">
        <v>7696</v>
      </c>
      <c r="S8548" s="24">
        <f>Table1[[#This Row],[Female Voters]]/Table1[[#This Row],[Female Population]]</f>
        <v>0.80478407449028733</v>
      </c>
      <c r="T8548" s="24">
        <f>Table1[[#This Row],[Male Voters]]/Table1[[#This Row],[Male Population]]</f>
        <v>0.84953343701399686</v>
      </c>
      <c r="U8548" s="24">
        <f>Table1[[#This Row],[Total Voters]]/Table1[[#This Row],[Total Population]]</f>
        <v>0.82502418007561773</v>
      </c>
      <c r="V8548" s="24">
        <f>Table1[[#This Row],[Female Ballots]]/Table1[[#This Row],[Female Population]]</f>
        <v>0.65612457858404238</v>
      </c>
      <c r="W8548" s="24">
        <f>Table1[[#This Row],[Male Ballots]]/Table1[[#This Row],[Male Population]]</f>
        <v>0.70159409020217733</v>
      </c>
      <c r="X8548" s="24">
        <f>Table1[[#This Row],[Total Ballots]]/Table1[[#This Row],[Total Population]]</f>
        <v>0.67669040710454587</v>
      </c>
      <c r="Y8548" s="24">
        <f>Table1[[#This Row],[Female Ballots]]/Table1[[#This Row],[Female Voters]]</f>
        <v>0.81528027129463398</v>
      </c>
      <c r="Z8548" s="24">
        <f>Table1[[#This Row],[Male Ballots]]/Table1[[#This Row],[Male Voters]]</f>
        <v>0.82585812356979404</v>
      </c>
      <c r="AA8548" s="64">
        <f>Table1[[#This Row],[Total Ballots]]/Table1[[#This Row],[Total Voters]]</f>
        <v>0.82020675690077804</v>
      </c>
    </row>
    <row r="8549" spans="1:27" x14ac:dyDescent="0.35">
      <c r="A8549" s="8" t="s">
        <v>27</v>
      </c>
      <c r="B8549" s="17">
        <v>2005</v>
      </c>
      <c r="C8549" s="80" t="s">
        <v>82</v>
      </c>
      <c r="D8549" s="17"/>
      <c r="E8549" s="35" t="s">
        <v>74</v>
      </c>
      <c r="F8549" s="35" t="s">
        <v>77</v>
      </c>
      <c r="G8549" s="51" t="s">
        <v>79</v>
      </c>
      <c r="H8549" s="10">
        <v>3991</v>
      </c>
      <c r="I8549" s="10">
        <v>3885</v>
      </c>
      <c r="J8549" s="53">
        <v>7875.99</v>
      </c>
      <c r="K8549" s="55">
        <v>3434</v>
      </c>
      <c r="L8549" s="57">
        <v>3199</v>
      </c>
      <c r="M8549" s="57"/>
      <c r="N8549" s="59">
        <v>6633</v>
      </c>
      <c r="O8549" s="61">
        <v>2262</v>
      </c>
      <c r="P8549" s="10">
        <v>2091</v>
      </c>
      <c r="Q8549" s="10"/>
      <c r="R8549" s="11">
        <v>4353</v>
      </c>
      <c r="S8549" s="24">
        <f>Table1[[#This Row],[Female Voters]]/Table1[[#This Row],[Female Population]]</f>
        <v>0.86043598095715357</v>
      </c>
      <c r="T8549" s="24">
        <f>Table1[[#This Row],[Male Voters]]/Table1[[#This Row],[Male Population]]</f>
        <v>0.82342342342342345</v>
      </c>
      <c r="U8549" s="24">
        <f>Table1[[#This Row],[Total Voters]]/Table1[[#This Row],[Total Population]]</f>
        <v>0.84217984024865444</v>
      </c>
      <c r="V8549" s="24">
        <f>Table1[[#This Row],[Female Ballots]]/Table1[[#This Row],[Female Population]]</f>
        <v>0.5667752442996743</v>
      </c>
      <c r="W8549" s="24">
        <f>Table1[[#This Row],[Male Ballots]]/Table1[[#This Row],[Male Population]]</f>
        <v>0.53822393822393821</v>
      </c>
      <c r="X8549" s="24">
        <f>Table1[[#This Row],[Total Ballots]]/Table1[[#This Row],[Total Population]]</f>
        <v>0.55269242342867375</v>
      </c>
      <c r="Y8549" s="24">
        <f>Table1[[#This Row],[Female Ballots]]/Table1[[#This Row],[Female Voters]]</f>
        <v>0.65870704717530582</v>
      </c>
      <c r="Z8549" s="24">
        <f>Table1[[#This Row],[Male Ballots]]/Table1[[#This Row],[Male Voters]]</f>
        <v>0.65364176305095345</v>
      </c>
      <c r="AA8549" s="64">
        <f>Table1[[#This Row],[Total Ballots]]/Table1[[#This Row],[Total Voters]]</f>
        <v>0.65626413387607418</v>
      </c>
    </row>
    <row r="8550" spans="1:27" x14ac:dyDescent="0.35">
      <c r="A8550" s="8" t="s">
        <v>27</v>
      </c>
      <c r="B8550" s="17">
        <v>2005</v>
      </c>
      <c r="C8550" s="80" t="s">
        <v>82</v>
      </c>
      <c r="D8550" s="17"/>
      <c r="E8550" s="35" t="s">
        <v>74</v>
      </c>
      <c r="F8550" s="35" t="s">
        <v>77</v>
      </c>
      <c r="G8550" s="51" t="s">
        <v>62</v>
      </c>
      <c r="H8550" s="10">
        <v>289</v>
      </c>
      <c r="I8550" s="10">
        <v>311</v>
      </c>
      <c r="J8550" s="53">
        <v>600</v>
      </c>
      <c r="K8550" s="55">
        <v>283</v>
      </c>
      <c r="L8550" s="57">
        <v>269</v>
      </c>
      <c r="M8550" s="57"/>
      <c r="N8550" s="59">
        <v>552</v>
      </c>
      <c r="O8550" s="61">
        <v>88</v>
      </c>
      <c r="P8550" s="10">
        <v>80</v>
      </c>
      <c r="Q8550" s="10"/>
      <c r="R8550" s="11">
        <v>168</v>
      </c>
      <c r="S8550" s="24">
        <f>Table1[[#This Row],[Female Voters]]/Table1[[#This Row],[Female Population]]</f>
        <v>0.97923875432525953</v>
      </c>
      <c r="T8550" s="24">
        <f>Table1[[#This Row],[Male Voters]]/Table1[[#This Row],[Male Population]]</f>
        <v>0.864951768488746</v>
      </c>
      <c r="U8550" s="24">
        <f>Table1[[#This Row],[Total Voters]]/Table1[[#This Row],[Total Population]]</f>
        <v>0.92</v>
      </c>
      <c r="V8550" s="24">
        <f>Table1[[#This Row],[Female Ballots]]/Table1[[#This Row],[Female Population]]</f>
        <v>0.30449826989619377</v>
      </c>
      <c r="W8550" s="24">
        <f>Table1[[#This Row],[Male Ballots]]/Table1[[#This Row],[Male Population]]</f>
        <v>0.25723472668810288</v>
      </c>
      <c r="X8550" s="24">
        <f>Table1[[#This Row],[Total Ballots]]/Table1[[#This Row],[Total Population]]</f>
        <v>0.28000000000000003</v>
      </c>
      <c r="Y8550" s="24">
        <f>Table1[[#This Row],[Female Ballots]]/Table1[[#This Row],[Female Voters]]</f>
        <v>0.31095406360424027</v>
      </c>
      <c r="Z8550" s="24">
        <f>Table1[[#This Row],[Male Ballots]]/Table1[[#This Row],[Male Voters]]</f>
        <v>0.29739776951672864</v>
      </c>
      <c r="AA8550" s="64">
        <f>Table1[[#This Row],[Total Ballots]]/Table1[[#This Row],[Total Voters]]</f>
        <v>0.30434782608695654</v>
      </c>
    </row>
    <row r="8551" spans="1:27" x14ac:dyDescent="0.35">
      <c r="A8551" s="8" t="s">
        <v>27</v>
      </c>
      <c r="B8551" s="17">
        <v>2005</v>
      </c>
      <c r="C8551" s="80" t="s">
        <v>82</v>
      </c>
      <c r="D8551" s="17"/>
      <c r="E8551" s="35" t="s">
        <v>74</v>
      </c>
      <c r="F8551" s="35" t="s">
        <v>77</v>
      </c>
      <c r="G8551" s="51" t="s">
        <v>63</v>
      </c>
      <c r="H8551" s="10">
        <v>425</v>
      </c>
      <c r="I8551" s="10">
        <v>419</v>
      </c>
      <c r="J8551" s="53">
        <v>844</v>
      </c>
      <c r="K8551" s="55">
        <v>358</v>
      </c>
      <c r="L8551" s="57">
        <v>331</v>
      </c>
      <c r="M8551" s="57"/>
      <c r="N8551" s="59">
        <v>689</v>
      </c>
      <c r="O8551" s="61">
        <v>141</v>
      </c>
      <c r="P8551" s="10">
        <v>116</v>
      </c>
      <c r="Q8551" s="10"/>
      <c r="R8551" s="11">
        <v>257</v>
      </c>
      <c r="S8551" s="24">
        <f>Table1[[#This Row],[Female Voters]]/Table1[[#This Row],[Female Population]]</f>
        <v>0.84235294117647064</v>
      </c>
      <c r="T8551" s="24">
        <f>Table1[[#This Row],[Male Voters]]/Table1[[#This Row],[Male Population]]</f>
        <v>0.78997613365155128</v>
      </c>
      <c r="U8551" s="24">
        <f>Table1[[#This Row],[Total Voters]]/Table1[[#This Row],[Total Population]]</f>
        <v>0.81635071090047395</v>
      </c>
      <c r="V8551" s="24">
        <f>Table1[[#This Row],[Female Ballots]]/Table1[[#This Row],[Female Population]]</f>
        <v>0.33176470588235296</v>
      </c>
      <c r="W8551" s="24">
        <f>Table1[[#This Row],[Male Ballots]]/Table1[[#This Row],[Male Population]]</f>
        <v>0.27684964200477324</v>
      </c>
      <c r="X8551" s="24">
        <f>Table1[[#This Row],[Total Ballots]]/Table1[[#This Row],[Total Population]]</f>
        <v>0.30450236966824645</v>
      </c>
      <c r="Y8551" s="24">
        <f>Table1[[#This Row],[Female Ballots]]/Table1[[#This Row],[Female Voters]]</f>
        <v>0.39385474860335196</v>
      </c>
      <c r="Z8551" s="24">
        <f>Table1[[#This Row],[Male Ballots]]/Table1[[#This Row],[Male Voters]]</f>
        <v>0.35045317220543809</v>
      </c>
      <c r="AA8551" s="64">
        <f>Table1[[#This Row],[Total Ballots]]/Table1[[#This Row],[Total Voters]]</f>
        <v>0.37300435413642963</v>
      </c>
    </row>
    <row r="8552" spans="1:27" x14ac:dyDescent="0.35">
      <c r="A8552" s="8" t="s">
        <v>27</v>
      </c>
      <c r="B8552" s="17">
        <v>2005</v>
      </c>
      <c r="C8552" s="80" t="s">
        <v>82</v>
      </c>
      <c r="D8552" s="17"/>
      <c r="E8552" s="35" t="s">
        <v>74</v>
      </c>
      <c r="F8552" s="35" t="s">
        <v>77</v>
      </c>
      <c r="G8552" s="51" t="s">
        <v>64</v>
      </c>
      <c r="H8552" s="10">
        <v>650</v>
      </c>
      <c r="I8552" s="10">
        <v>631</v>
      </c>
      <c r="J8552" s="53">
        <v>1281</v>
      </c>
      <c r="K8552" s="55">
        <v>493</v>
      </c>
      <c r="L8552" s="57">
        <v>416</v>
      </c>
      <c r="M8552" s="57"/>
      <c r="N8552" s="59">
        <v>909</v>
      </c>
      <c r="O8552" s="61">
        <v>282</v>
      </c>
      <c r="P8552" s="10">
        <v>216</v>
      </c>
      <c r="Q8552" s="10"/>
      <c r="R8552" s="11">
        <v>498</v>
      </c>
      <c r="S8552" s="24">
        <f>Table1[[#This Row],[Female Voters]]/Table1[[#This Row],[Female Population]]</f>
        <v>0.75846153846153841</v>
      </c>
      <c r="T8552" s="24">
        <f>Table1[[#This Row],[Male Voters]]/Table1[[#This Row],[Male Population]]</f>
        <v>0.65927099841521397</v>
      </c>
      <c r="U8552" s="24">
        <f>Table1[[#This Row],[Total Voters]]/Table1[[#This Row],[Total Population]]</f>
        <v>0.70960187353629978</v>
      </c>
      <c r="V8552" s="24">
        <f>Table1[[#This Row],[Female Ballots]]/Table1[[#This Row],[Female Population]]</f>
        <v>0.43384615384615383</v>
      </c>
      <c r="W8552" s="24">
        <f>Table1[[#This Row],[Male Ballots]]/Table1[[#This Row],[Male Population]]</f>
        <v>0.34231378763866877</v>
      </c>
      <c r="X8552" s="24">
        <f>Table1[[#This Row],[Total Ballots]]/Table1[[#This Row],[Total Population]]</f>
        <v>0.38875878220140514</v>
      </c>
      <c r="Y8552" s="24">
        <f>Table1[[#This Row],[Female Ballots]]/Table1[[#This Row],[Female Voters]]</f>
        <v>0.57200811359026371</v>
      </c>
      <c r="Z8552" s="24">
        <f>Table1[[#This Row],[Male Ballots]]/Table1[[#This Row],[Male Voters]]</f>
        <v>0.51923076923076927</v>
      </c>
      <c r="AA8552" s="64">
        <f>Table1[[#This Row],[Total Ballots]]/Table1[[#This Row],[Total Voters]]</f>
        <v>0.54785478547854782</v>
      </c>
    </row>
    <row r="8553" spans="1:27" x14ac:dyDescent="0.35">
      <c r="A8553" s="8" t="s">
        <v>27</v>
      </c>
      <c r="B8553" s="17">
        <v>2005</v>
      </c>
      <c r="C8553" s="80" t="s">
        <v>82</v>
      </c>
      <c r="D8553" s="17"/>
      <c r="E8553" s="35" t="s">
        <v>74</v>
      </c>
      <c r="F8553" s="35" t="s">
        <v>77</v>
      </c>
      <c r="G8553" s="51" t="s">
        <v>65</v>
      </c>
      <c r="H8553" s="10">
        <v>828</v>
      </c>
      <c r="I8553" s="10">
        <v>833</v>
      </c>
      <c r="J8553" s="53">
        <v>1660.99</v>
      </c>
      <c r="K8553" s="55">
        <v>723</v>
      </c>
      <c r="L8553" s="57">
        <v>680</v>
      </c>
      <c r="M8553" s="57"/>
      <c r="N8553" s="59">
        <v>1403</v>
      </c>
      <c r="O8553" s="61">
        <v>504</v>
      </c>
      <c r="P8553" s="10">
        <v>461</v>
      </c>
      <c r="Q8553" s="10"/>
      <c r="R8553" s="11">
        <v>965</v>
      </c>
      <c r="S8553" s="24">
        <f>Table1[[#This Row],[Female Voters]]/Table1[[#This Row],[Female Population]]</f>
        <v>0.87318840579710144</v>
      </c>
      <c r="T8553" s="24">
        <f>Table1[[#This Row],[Male Voters]]/Table1[[#This Row],[Male Population]]</f>
        <v>0.81632653061224492</v>
      </c>
      <c r="U8553" s="24">
        <f>Table1[[#This Row],[Total Voters]]/Table1[[#This Row],[Total Population]]</f>
        <v>0.8446769697589992</v>
      </c>
      <c r="V8553" s="24">
        <f>Table1[[#This Row],[Female Ballots]]/Table1[[#This Row],[Female Population]]</f>
        <v>0.60869565217391308</v>
      </c>
      <c r="W8553" s="24">
        <f>Table1[[#This Row],[Male Ballots]]/Table1[[#This Row],[Male Population]]</f>
        <v>0.55342136854741897</v>
      </c>
      <c r="X8553" s="24">
        <f>Table1[[#This Row],[Total Ballots]]/Table1[[#This Row],[Total Population]]</f>
        <v>0.58097881383993888</v>
      </c>
      <c r="Y8553" s="24">
        <f>Table1[[#This Row],[Female Ballots]]/Table1[[#This Row],[Female Voters]]</f>
        <v>0.69709543568464727</v>
      </c>
      <c r="Z8553" s="24">
        <f>Table1[[#This Row],[Male Ballots]]/Table1[[#This Row],[Male Voters]]</f>
        <v>0.67794117647058827</v>
      </c>
      <c r="AA8553" s="64">
        <f>Table1[[#This Row],[Total Ballots]]/Table1[[#This Row],[Total Voters]]</f>
        <v>0.6878118317890235</v>
      </c>
    </row>
    <row r="8554" spans="1:27" x14ac:dyDescent="0.35">
      <c r="A8554" s="8" t="s">
        <v>27</v>
      </c>
      <c r="B8554" s="17">
        <v>2005</v>
      </c>
      <c r="C8554" s="80" t="s">
        <v>82</v>
      </c>
      <c r="D8554" s="17"/>
      <c r="E8554" s="35" t="s">
        <v>74</v>
      </c>
      <c r="F8554" s="35" t="s">
        <v>77</v>
      </c>
      <c r="G8554" s="51" t="s">
        <v>66</v>
      </c>
      <c r="H8554" s="10">
        <v>751</v>
      </c>
      <c r="I8554" s="10">
        <v>755</v>
      </c>
      <c r="J8554" s="53">
        <v>1506</v>
      </c>
      <c r="K8554" s="55">
        <v>634</v>
      </c>
      <c r="L8554" s="57">
        <v>631</v>
      </c>
      <c r="M8554" s="57"/>
      <c r="N8554" s="59">
        <v>1265</v>
      </c>
      <c r="O8554" s="61">
        <v>494</v>
      </c>
      <c r="P8554" s="10">
        <v>501</v>
      </c>
      <c r="Q8554" s="10"/>
      <c r="R8554" s="11">
        <v>995</v>
      </c>
      <c r="S8554" s="24">
        <f>Table1[[#This Row],[Female Voters]]/Table1[[#This Row],[Female Population]]</f>
        <v>0.84420772303595204</v>
      </c>
      <c r="T8554" s="24">
        <f>Table1[[#This Row],[Male Voters]]/Table1[[#This Row],[Male Population]]</f>
        <v>0.83576158940397349</v>
      </c>
      <c r="U8554" s="24">
        <f>Table1[[#This Row],[Total Voters]]/Table1[[#This Row],[Total Population]]</f>
        <v>0.83997343957503323</v>
      </c>
      <c r="V8554" s="24">
        <f>Table1[[#This Row],[Female Ballots]]/Table1[[#This Row],[Female Population]]</f>
        <v>0.65778961384820245</v>
      </c>
      <c r="W8554" s="24">
        <f>Table1[[#This Row],[Male Ballots]]/Table1[[#This Row],[Male Population]]</f>
        <v>0.66357615894039734</v>
      </c>
      <c r="X8554" s="24">
        <f>Table1[[#This Row],[Total Ballots]]/Table1[[#This Row],[Total Population]]</f>
        <v>0.66069057104913675</v>
      </c>
      <c r="Y8554" s="24">
        <f>Table1[[#This Row],[Female Ballots]]/Table1[[#This Row],[Female Voters]]</f>
        <v>0.77917981072555209</v>
      </c>
      <c r="Z8554" s="24">
        <f>Table1[[#This Row],[Male Ballots]]/Table1[[#This Row],[Male Voters]]</f>
        <v>0.79397781299524561</v>
      </c>
      <c r="AA8554" s="64">
        <f>Table1[[#This Row],[Total Ballots]]/Table1[[#This Row],[Total Voters]]</f>
        <v>0.7865612648221344</v>
      </c>
    </row>
    <row r="8555" spans="1:27" x14ac:dyDescent="0.35">
      <c r="A8555" s="8" t="s">
        <v>27</v>
      </c>
      <c r="B8555" s="17">
        <v>2005</v>
      </c>
      <c r="C8555" s="80" t="s">
        <v>82</v>
      </c>
      <c r="D8555" s="17"/>
      <c r="E8555" s="35" t="s">
        <v>74</v>
      </c>
      <c r="F8555" s="35" t="s">
        <v>77</v>
      </c>
      <c r="G8555" s="51" t="s">
        <v>67</v>
      </c>
      <c r="H8555" s="10">
        <v>1048</v>
      </c>
      <c r="I8555" s="10">
        <v>936</v>
      </c>
      <c r="J8555" s="53">
        <v>1984</v>
      </c>
      <c r="K8555" s="55">
        <v>943</v>
      </c>
      <c r="L8555" s="57">
        <v>872</v>
      </c>
      <c r="M8555" s="57"/>
      <c r="N8555" s="59">
        <v>1815</v>
      </c>
      <c r="O8555" s="61">
        <v>753</v>
      </c>
      <c r="P8555" s="10">
        <v>717</v>
      </c>
      <c r="Q8555" s="10"/>
      <c r="R8555" s="11">
        <v>1470</v>
      </c>
      <c r="S8555" s="24">
        <f>Table1[[#This Row],[Female Voters]]/Table1[[#This Row],[Female Population]]</f>
        <v>0.89980916030534353</v>
      </c>
      <c r="T8555" s="24">
        <f>Table1[[#This Row],[Male Voters]]/Table1[[#This Row],[Male Population]]</f>
        <v>0.93162393162393164</v>
      </c>
      <c r="U8555" s="24">
        <f>Table1[[#This Row],[Total Voters]]/Table1[[#This Row],[Total Population]]</f>
        <v>0.91481854838709675</v>
      </c>
      <c r="V8555" s="24">
        <f>Table1[[#This Row],[Female Ballots]]/Table1[[#This Row],[Female Population]]</f>
        <v>0.71851145038167941</v>
      </c>
      <c r="W8555" s="24">
        <f>Table1[[#This Row],[Male Ballots]]/Table1[[#This Row],[Male Population]]</f>
        <v>0.76602564102564108</v>
      </c>
      <c r="X8555" s="24">
        <f>Table1[[#This Row],[Total Ballots]]/Table1[[#This Row],[Total Population]]</f>
        <v>0.74092741935483875</v>
      </c>
      <c r="Y8555" s="24">
        <f>Table1[[#This Row],[Female Ballots]]/Table1[[#This Row],[Female Voters]]</f>
        <v>0.79851537645811244</v>
      </c>
      <c r="Z8555" s="24">
        <f>Table1[[#This Row],[Male Ballots]]/Table1[[#This Row],[Male Voters]]</f>
        <v>0.82224770642201839</v>
      </c>
      <c r="AA8555" s="64">
        <f>Table1[[#This Row],[Total Ballots]]/Table1[[#This Row],[Total Voters]]</f>
        <v>0.80991735537190079</v>
      </c>
    </row>
    <row r="8556" spans="1:27" x14ac:dyDescent="0.35">
      <c r="A8556" s="8" t="s">
        <v>41</v>
      </c>
      <c r="B8556" s="17">
        <v>2005</v>
      </c>
      <c r="C8556" s="80" t="s">
        <v>82</v>
      </c>
      <c r="D8556" s="17"/>
      <c r="E8556" s="35" t="s">
        <v>74</v>
      </c>
      <c r="F8556" s="35" t="s">
        <v>78</v>
      </c>
      <c r="G8556" s="51" t="s">
        <v>79</v>
      </c>
      <c r="H8556" s="10">
        <v>20624</v>
      </c>
      <c r="I8556" s="10">
        <v>22162</v>
      </c>
      <c r="J8556" s="53">
        <v>42785.96</v>
      </c>
      <c r="K8556" s="55">
        <v>16393</v>
      </c>
      <c r="L8556" s="57">
        <v>14778</v>
      </c>
      <c r="M8556" s="57">
        <v>1</v>
      </c>
      <c r="N8556" s="59">
        <v>31172</v>
      </c>
      <c r="O8556" s="61">
        <v>9616</v>
      </c>
      <c r="P8556" s="10">
        <v>8723</v>
      </c>
      <c r="Q8556" s="10"/>
      <c r="R8556" s="11">
        <v>18339</v>
      </c>
      <c r="S8556" s="24">
        <f>Table1[[#This Row],[Female Voters]]/Table1[[#This Row],[Female Population]]</f>
        <v>0.7948506594259116</v>
      </c>
      <c r="T8556" s="24">
        <f>Table1[[#This Row],[Male Voters]]/Table1[[#This Row],[Male Population]]</f>
        <v>0.66681707427127512</v>
      </c>
      <c r="U8556" s="24">
        <f>Table1[[#This Row],[Total Voters]]/Table1[[#This Row],[Total Population]]</f>
        <v>0.72855675085939409</v>
      </c>
      <c r="V8556" s="24">
        <f>Table1[[#This Row],[Female Ballots]]/Table1[[#This Row],[Female Population]]</f>
        <v>0.46625290923196278</v>
      </c>
      <c r="W8556" s="24">
        <f>Table1[[#This Row],[Male Ballots]]/Table1[[#This Row],[Male Population]]</f>
        <v>0.39360166049995488</v>
      </c>
      <c r="X8556" s="24">
        <f>Table1[[#This Row],[Total Ballots]]/Table1[[#This Row],[Total Population]]</f>
        <v>0.42862191242173836</v>
      </c>
      <c r="Y8556" s="24">
        <f>Table1[[#This Row],[Female Ballots]]/Table1[[#This Row],[Female Voters]]</f>
        <v>0.58659183797962544</v>
      </c>
      <c r="Z8556" s="24">
        <f>Table1[[#This Row],[Male Ballots]]/Table1[[#This Row],[Male Voters]]</f>
        <v>0.59026931925835702</v>
      </c>
      <c r="AA8556" s="64">
        <f>Table1[[#This Row],[Total Ballots]]/Table1[[#This Row],[Total Voters]]</f>
        <v>0.5883164378288207</v>
      </c>
    </row>
    <row r="8557" spans="1:27" x14ac:dyDescent="0.35">
      <c r="A8557" s="8" t="s">
        <v>41</v>
      </c>
      <c r="B8557" s="17">
        <v>2005</v>
      </c>
      <c r="C8557" s="80" t="s">
        <v>82</v>
      </c>
      <c r="D8557" s="17"/>
      <c r="E8557" s="35" t="s">
        <v>74</v>
      </c>
      <c r="F8557" s="35" t="s">
        <v>78</v>
      </c>
      <c r="G8557" s="51" t="s">
        <v>62</v>
      </c>
      <c r="H8557" s="10">
        <v>1886</v>
      </c>
      <c r="I8557" s="10">
        <v>2508</v>
      </c>
      <c r="J8557" s="53">
        <v>4394</v>
      </c>
      <c r="K8557" s="55">
        <v>1203</v>
      </c>
      <c r="L8557" s="57">
        <v>970</v>
      </c>
      <c r="M8557" s="57"/>
      <c r="N8557" s="59">
        <v>2173</v>
      </c>
      <c r="O8557" s="61">
        <v>415</v>
      </c>
      <c r="P8557" s="10">
        <v>360</v>
      </c>
      <c r="Q8557" s="10"/>
      <c r="R8557" s="11">
        <v>775</v>
      </c>
      <c r="S8557" s="24">
        <f>Table1[[#This Row],[Female Voters]]/Table1[[#This Row],[Female Population]]</f>
        <v>0.63785790031813361</v>
      </c>
      <c r="T8557" s="24">
        <f>Table1[[#This Row],[Male Voters]]/Table1[[#This Row],[Male Population]]</f>
        <v>0.38676236044657097</v>
      </c>
      <c r="U8557" s="24">
        <f>Table1[[#This Row],[Total Voters]]/Table1[[#This Row],[Total Population]]</f>
        <v>0.49453800637232592</v>
      </c>
      <c r="V8557" s="24">
        <f>Table1[[#This Row],[Female Ballots]]/Table1[[#This Row],[Female Population]]</f>
        <v>0.22004241781548251</v>
      </c>
      <c r="W8557" s="24">
        <f>Table1[[#This Row],[Male Ballots]]/Table1[[#This Row],[Male Population]]</f>
        <v>0.14354066985645933</v>
      </c>
      <c r="X8557" s="24">
        <f>Table1[[#This Row],[Total Ballots]]/Table1[[#This Row],[Total Population]]</f>
        <v>0.17637687756030951</v>
      </c>
      <c r="Y8557" s="24">
        <f>Table1[[#This Row],[Female Ballots]]/Table1[[#This Row],[Female Voters]]</f>
        <v>0.34497090606816294</v>
      </c>
      <c r="Z8557" s="24">
        <f>Table1[[#This Row],[Male Ballots]]/Table1[[#This Row],[Male Voters]]</f>
        <v>0.37113402061855671</v>
      </c>
      <c r="AA8557" s="64">
        <f>Table1[[#This Row],[Total Ballots]]/Table1[[#This Row],[Total Voters]]</f>
        <v>0.35664979291302346</v>
      </c>
    </row>
    <row r="8558" spans="1:27" x14ac:dyDescent="0.35">
      <c r="A8558" s="8" t="s">
        <v>41</v>
      </c>
      <c r="B8558" s="17">
        <v>2005</v>
      </c>
      <c r="C8558" s="80" t="s">
        <v>82</v>
      </c>
      <c r="D8558" s="17"/>
      <c r="E8558" s="35" t="s">
        <v>74</v>
      </c>
      <c r="F8558" s="35" t="s">
        <v>78</v>
      </c>
      <c r="G8558" s="51" t="s">
        <v>63</v>
      </c>
      <c r="H8558" s="10">
        <v>2592</v>
      </c>
      <c r="I8558" s="10">
        <v>3327</v>
      </c>
      <c r="J8558" s="53">
        <v>5919</v>
      </c>
      <c r="K8558" s="55">
        <v>1636</v>
      </c>
      <c r="L8558" s="57">
        <v>1323</v>
      </c>
      <c r="M8558" s="57"/>
      <c r="N8558" s="59">
        <v>2959</v>
      </c>
      <c r="O8558" s="61">
        <v>555</v>
      </c>
      <c r="P8558" s="10">
        <v>417</v>
      </c>
      <c r="Q8558" s="10"/>
      <c r="R8558" s="11">
        <v>972</v>
      </c>
      <c r="S8558" s="24">
        <f>Table1[[#This Row],[Female Voters]]/Table1[[#This Row],[Female Population]]</f>
        <v>0.63117283950617287</v>
      </c>
      <c r="T8558" s="24">
        <f>Table1[[#This Row],[Male Voters]]/Table1[[#This Row],[Male Population]]</f>
        <v>0.39765554553651938</v>
      </c>
      <c r="U8558" s="24">
        <f>Table1[[#This Row],[Total Voters]]/Table1[[#This Row],[Total Population]]</f>
        <v>0.49991552627132962</v>
      </c>
      <c r="V8558" s="24">
        <f>Table1[[#This Row],[Female Ballots]]/Table1[[#This Row],[Female Population]]</f>
        <v>0.21412037037037038</v>
      </c>
      <c r="W8558" s="24">
        <f>Table1[[#This Row],[Male Ballots]]/Table1[[#This Row],[Male Population]]</f>
        <v>0.12533814247069433</v>
      </c>
      <c r="X8558" s="24">
        <f>Table1[[#This Row],[Total Ballots]]/Table1[[#This Row],[Total Population]]</f>
        <v>0.16421692853522554</v>
      </c>
      <c r="Y8558" s="24">
        <f>Table1[[#This Row],[Female Ballots]]/Table1[[#This Row],[Female Voters]]</f>
        <v>0.33924205378973105</v>
      </c>
      <c r="Z8558" s="24">
        <f>Table1[[#This Row],[Male Ballots]]/Table1[[#This Row],[Male Voters]]</f>
        <v>0.31519274376417233</v>
      </c>
      <c r="AA8558" s="64">
        <f>Table1[[#This Row],[Total Ballots]]/Table1[[#This Row],[Total Voters]]</f>
        <v>0.32848935451165934</v>
      </c>
    </row>
    <row r="8559" spans="1:27" x14ac:dyDescent="0.35">
      <c r="A8559" s="8" t="s">
        <v>41</v>
      </c>
      <c r="B8559" s="17">
        <v>2005</v>
      </c>
      <c r="C8559" s="80" t="s">
        <v>82</v>
      </c>
      <c r="D8559" s="17"/>
      <c r="E8559" s="35" t="s">
        <v>74</v>
      </c>
      <c r="F8559" s="35" t="s">
        <v>78</v>
      </c>
      <c r="G8559" s="51" t="s">
        <v>64</v>
      </c>
      <c r="H8559" s="10">
        <v>3441</v>
      </c>
      <c r="I8559" s="10">
        <v>3864</v>
      </c>
      <c r="J8559" s="53">
        <v>7304.99</v>
      </c>
      <c r="K8559" s="55">
        <v>2301</v>
      </c>
      <c r="L8559" s="57">
        <v>1951</v>
      </c>
      <c r="M8559" s="57"/>
      <c r="N8559" s="59">
        <v>4252</v>
      </c>
      <c r="O8559" s="61">
        <v>1044</v>
      </c>
      <c r="P8559" s="10">
        <v>851</v>
      </c>
      <c r="Q8559" s="10"/>
      <c r="R8559" s="11">
        <v>1895</v>
      </c>
      <c r="S8559" s="24">
        <f>Table1[[#This Row],[Female Voters]]/Table1[[#This Row],[Female Population]]</f>
        <v>0.66870095902353965</v>
      </c>
      <c r="T8559" s="24">
        <f>Table1[[#This Row],[Male Voters]]/Table1[[#This Row],[Male Population]]</f>
        <v>0.50491718426501031</v>
      </c>
      <c r="U8559" s="24">
        <f>Table1[[#This Row],[Total Voters]]/Table1[[#This Row],[Total Population]]</f>
        <v>0.58206787415177841</v>
      </c>
      <c r="V8559" s="24">
        <f>Table1[[#This Row],[Female Ballots]]/Table1[[#This Row],[Female Population]]</f>
        <v>0.30340017436791633</v>
      </c>
      <c r="W8559" s="24">
        <f>Table1[[#This Row],[Male Ballots]]/Table1[[#This Row],[Male Population]]</f>
        <v>0.22023809523809523</v>
      </c>
      <c r="X8559" s="24">
        <f>Table1[[#This Row],[Total Ballots]]/Table1[[#This Row],[Total Population]]</f>
        <v>0.25941171719605366</v>
      </c>
      <c r="Y8559" s="24">
        <f>Table1[[#This Row],[Female Ballots]]/Table1[[#This Row],[Female Voters]]</f>
        <v>0.45371577574967403</v>
      </c>
      <c r="Z8559" s="24">
        <f>Table1[[#This Row],[Male Ballots]]/Table1[[#This Row],[Male Voters]]</f>
        <v>0.4361865709892363</v>
      </c>
      <c r="AA8559" s="64">
        <f>Table1[[#This Row],[Total Ballots]]/Table1[[#This Row],[Total Voters]]</f>
        <v>0.44567262464722485</v>
      </c>
    </row>
    <row r="8560" spans="1:27" x14ac:dyDescent="0.35">
      <c r="A8560" s="8" t="s">
        <v>41</v>
      </c>
      <c r="B8560" s="17">
        <v>2005</v>
      </c>
      <c r="C8560" s="80" t="s">
        <v>82</v>
      </c>
      <c r="D8560" s="17"/>
      <c r="E8560" s="35" t="s">
        <v>74</v>
      </c>
      <c r="F8560" s="35" t="s">
        <v>78</v>
      </c>
      <c r="G8560" s="51" t="s">
        <v>65</v>
      </c>
      <c r="H8560" s="10">
        <v>4132</v>
      </c>
      <c r="I8560" s="10">
        <v>4327</v>
      </c>
      <c r="J8560" s="53">
        <v>8458.98</v>
      </c>
      <c r="K8560" s="55">
        <v>3437</v>
      </c>
      <c r="L8560" s="57">
        <v>3162</v>
      </c>
      <c r="M8560" s="57">
        <v>1</v>
      </c>
      <c r="N8560" s="59">
        <v>6600</v>
      </c>
      <c r="O8560" s="61">
        <v>2027</v>
      </c>
      <c r="P8560" s="10">
        <v>1785</v>
      </c>
      <c r="Q8560" s="10"/>
      <c r="R8560" s="11">
        <v>3812</v>
      </c>
      <c r="S8560" s="24">
        <f>Table1[[#This Row],[Female Voters]]/Table1[[#This Row],[Female Population]]</f>
        <v>0.83180058083252661</v>
      </c>
      <c r="T8560" s="24">
        <f>Table1[[#This Row],[Male Voters]]/Table1[[#This Row],[Male Population]]</f>
        <v>0.73076034203836371</v>
      </c>
      <c r="U8560" s="24">
        <f>Table1[[#This Row],[Total Voters]]/Table1[[#This Row],[Total Population]]</f>
        <v>0.78023591496847144</v>
      </c>
      <c r="V8560" s="24">
        <f>Table1[[#This Row],[Female Ballots]]/Table1[[#This Row],[Female Population]]</f>
        <v>0.49056147144240075</v>
      </c>
      <c r="W8560" s="24">
        <f>Table1[[#This Row],[Male Ballots]]/Table1[[#This Row],[Male Population]]</f>
        <v>0.41252599953778601</v>
      </c>
      <c r="X8560" s="24">
        <f>Table1[[#This Row],[Total Ballots]]/Table1[[#This Row],[Total Population]]</f>
        <v>0.45064534967572922</v>
      </c>
      <c r="Y8560" s="24">
        <f>Table1[[#This Row],[Female Ballots]]/Table1[[#This Row],[Female Voters]]</f>
        <v>0.58975851032877513</v>
      </c>
      <c r="Z8560" s="24">
        <f>Table1[[#This Row],[Male Ballots]]/Table1[[#This Row],[Male Voters]]</f>
        <v>0.56451612903225812</v>
      </c>
      <c r="AA8560" s="64">
        <f>Table1[[#This Row],[Total Ballots]]/Table1[[#This Row],[Total Voters]]</f>
        <v>0.57757575757575763</v>
      </c>
    </row>
    <row r="8561" spans="1:27" x14ac:dyDescent="0.35">
      <c r="A8561" s="8" t="s">
        <v>41</v>
      </c>
      <c r="B8561" s="17">
        <v>2005</v>
      </c>
      <c r="C8561" s="80" t="s">
        <v>82</v>
      </c>
      <c r="D8561" s="17"/>
      <c r="E8561" s="35" t="s">
        <v>74</v>
      </c>
      <c r="F8561" s="35" t="s">
        <v>78</v>
      </c>
      <c r="G8561" s="51" t="s">
        <v>66</v>
      </c>
      <c r="H8561" s="10">
        <v>3808</v>
      </c>
      <c r="I8561" s="10">
        <v>3706</v>
      </c>
      <c r="J8561" s="53">
        <v>7513.99</v>
      </c>
      <c r="K8561" s="55">
        <v>3535</v>
      </c>
      <c r="L8561" s="57">
        <v>3180</v>
      </c>
      <c r="M8561" s="57"/>
      <c r="N8561" s="59">
        <v>6715</v>
      </c>
      <c r="O8561" s="61">
        <v>2392</v>
      </c>
      <c r="P8561" s="10">
        <v>2161</v>
      </c>
      <c r="Q8561" s="10"/>
      <c r="R8561" s="11">
        <v>4553</v>
      </c>
      <c r="S8561" s="24">
        <f>Table1[[#This Row],[Female Voters]]/Table1[[#This Row],[Female Population]]</f>
        <v>0.9283088235294118</v>
      </c>
      <c r="T8561" s="24">
        <f>Table1[[#This Row],[Male Voters]]/Table1[[#This Row],[Male Population]]</f>
        <v>0.85806799784133836</v>
      </c>
      <c r="U8561" s="24">
        <f>Table1[[#This Row],[Total Voters]]/Table1[[#This Row],[Total Population]]</f>
        <v>0.893666347706079</v>
      </c>
      <c r="V8561" s="24">
        <f>Table1[[#This Row],[Female Ballots]]/Table1[[#This Row],[Female Population]]</f>
        <v>0.62815126050420167</v>
      </c>
      <c r="W8561" s="24">
        <f>Table1[[#This Row],[Male Ballots]]/Table1[[#This Row],[Male Population]]</f>
        <v>0.58310847274689692</v>
      </c>
      <c r="X8561" s="24">
        <f>Table1[[#This Row],[Total Ballots]]/Table1[[#This Row],[Total Population]]</f>
        <v>0.60593639331433768</v>
      </c>
      <c r="Y8561" s="24">
        <f>Table1[[#This Row],[Female Ballots]]/Table1[[#This Row],[Female Voters]]</f>
        <v>0.67666195190947664</v>
      </c>
      <c r="Z8561" s="24">
        <f>Table1[[#This Row],[Male Ballots]]/Table1[[#This Row],[Male Voters]]</f>
        <v>0.67955974842767297</v>
      </c>
      <c r="AA8561" s="64">
        <f>Table1[[#This Row],[Total Ballots]]/Table1[[#This Row],[Total Voters]]</f>
        <v>0.67803425167535369</v>
      </c>
    </row>
    <row r="8562" spans="1:27" x14ac:dyDescent="0.35">
      <c r="A8562" s="8" t="s">
        <v>41</v>
      </c>
      <c r="B8562" s="17">
        <v>2005</v>
      </c>
      <c r="C8562" s="80" t="s">
        <v>82</v>
      </c>
      <c r="D8562" s="17"/>
      <c r="E8562" s="35" t="s">
        <v>74</v>
      </c>
      <c r="F8562" s="35" t="s">
        <v>78</v>
      </c>
      <c r="G8562" s="51" t="s">
        <v>67</v>
      </c>
      <c r="H8562" s="10">
        <v>4765</v>
      </c>
      <c r="I8562" s="10">
        <v>4430</v>
      </c>
      <c r="J8562" s="53">
        <v>9195</v>
      </c>
      <c r="K8562" s="55">
        <v>4281</v>
      </c>
      <c r="L8562" s="57">
        <v>4192</v>
      </c>
      <c r="M8562" s="57"/>
      <c r="N8562" s="59">
        <v>8473</v>
      </c>
      <c r="O8562" s="61">
        <v>3183</v>
      </c>
      <c r="P8562" s="10">
        <v>3149</v>
      </c>
      <c r="Q8562" s="10"/>
      <c r="R8562" s="11">
        <v>6332</v>
      </c>
      <c r="S8562" s="24">
        <f>Table1[[#This Row],[Female Voters]]/Table1[[#This Row],[Female Population]]</f>
        <v>0.89842602308499475</v>
      </c>
      <c r="T8562" s="24">
        <f>Table1[[#This Row],[Male Voters]]/Table1[[#This Row],[Male Population]]</f>
        <v>0.94627539503386005</v>
      </c>
      <c r="U8562" s="24">
        <f>Table1[[#This Row],[Total Voters]]/Table1[[#This Row],[Total Population]]</f>
        <v>0.92147906470908103</v>
      </c>
      <c r="V8562" s="24">
        <f>Table1[[#This Row],[Female Ballots]]/Table1[[#This Row],[Female Population]]</f>
        <v>0.66799580272822667</v>
      </c>
      <c r="W8562" s="24">
        <f>Table1[[#This Row],[Male Ballots]]/Table1[[#This Row],[Male Population]]</f>
        <v>0.71083521444695263</v>
      </c>
      <c r="X8562" s="24">
        <f>Table1[[#This Row],[Total Ballots]]/Table1[[#This Row],[Total Population]]</f>
        <v>0.68863512778684066</v>
      </c>
      <c r="Y8562" s="24">
        <f>Table1[[#This Row],[Female Ballots]]/Table1[[#This Row],[Female Voters]]</f>
        <v>0.74351786965662225</v>
      </c>
      <c r="Z8562" s="24">
        <f>Table1[[#This Row],[Male Ballots]]/Table1[[#This Row],[Male Voters]]</f>
        <v>0.75119274809160308</v>
      </c>
      <c r="AA8562" s="64">
        <f>Table1[[#This Row],[Total Ballots]]/Table1[[#This Row],[Total Voters]]</f>
        <v>0.7473150005901098</v>
      </c>
    </row>
    <row r="8563" spans="1:27" x14ac:dyDescent="0.35">
      <c r="A8563" s="8" t="s">
        <v>49</v>
      </c>
      <c r="B8563" s="17">
        <v>2005</v>
      </c>
      <c r="C8563" s="80" t="s">
        <v>82</v>
      </c>
      <c r="D8563" s="17"/>
      <c r="E8563" s="35" t="s">
        <v>74</v>
      </c>
      <c r="F8563" s="35" t="s">
        <v>78</v>
      </c>
      <c r="G8563" s="51" t="s">
        <v>79</v>
      </c>
      <c r="H8563" s="10">
        <v>15011.97</v>
      </c>
      <c r="I8563" s="10">
        <v>14964.97</v>
      </c>
      <c r="J8563" s="53">
        <v>29976.91</v>
      </c>
      <c r="K8563" s="55">
        <v>10252</v>
      </c>
      <c r="L8563" s="57">
        <v>9361</v>
      </c>
      <c r="M8563" s="57"/>
      <c r="N8563" s="59">
        <v>19613</v>
      </c>
      <c r="O8563" s="61">
        <v>6209</v>
      </c>
      <c r="P8563" s="10">
        <v>5642</v>
      </c>
      <c r="Q8563" s="10"/>
      <c r="R8563" s="11">
        <v>11851</v>
      </c>
      <c r="S8563" s="24">
        <f>Table1[[#This Row],[Female Voters]]/Table1[[#This Row],[Female Population]]</f>
        <v>0.68292169515393386</v>
      </c>
      <c r="T8563" s="24">
        <f>Table1[[#This Row],[Male Voters]]/Table1[[#This Row],[Male Population]]</f>
        <v>0.62552748184593754</v>
      </c>
      <c r="U8563" s="24">
        <f>Table1[[#This Row],[Total Voters]]/Table1[[#This Row],[Total Population]]</f>
        <v>0.65427023665881512</v>
      </c>
      <c r="V8563" s="24">
        <f>Table1[[#This Row],[Female Ballots]]/Table1[[#This Row],[Female Population]]</f>
        <v>0.41360327791755513</v>
      </c>
      <c r="W8563" s="24">
        <f>Table1[[#This Row],[Male Ballots]]/Table1[[#This Row],[Male Population]]</f>
        <v>0.37701378619536158</v>
      </c>
      <c r="X8563" s="24">
        <f>Table1[[#This Row],[Total Ballots]]/Table1[[#This Row],[Total Population]]</f>
        <v>0.39533761151499602</v>
      </c>
      <c r="Y8563" s="24">
        <f>Table1[[#This Row],[Female Ballots]]/Table1[[#This Row],[Female Voters]]</f>
        <v>0.60563792430745222</v>
      </c>
      <c r="Z8563" s="24">
        <f>Table1[[#This Row],[Male Ballots]]/Table1[[#This Row],[Male Voters]]</f>
        <v>0.60271338532208096</v>
      </c>
      <c r="AA8563" s="64">
        <f>Table1[[#This Row],[Total Ballots]]/Table1[[#This Row],[Total Voters]]</f>
        <v>0.60424208433182069</v>
      </c>
    </row>
    <row r="8564" spans="1:27" x14ac:dyDescent="0.35">
      <c r="A8564" s="8" t="s">
        <v>49</v>
      </c>
      <c r="B8564" s="17">
        <v>2005</v>
      </c>
      <c r="C8564" s="80" t="s">
        <v>82</v>
      </c>
      <c r="D8564" s="17"/>
      <c r="E8564" s="35" t="s">
        <v>74</v>
      </c>
      <c r="F8564" s="35" t="s">
        <v>78</v>
      </c>
      <c r="G8564" s="51" t="s">
        <v>62</v>
      </c>
      <c r="H8564" s="10">
        <v>1472</v>
      </c>
      <c r="I8564" s="10">
        <v>1617</v>
      </c>
      <c r="J8564" s="53">
        <v>3089</v>
      </c>
      <c r="K8564" s="55">
        <v>742</v>
      </c>
      <c r="L8564" s="57">
        <v>629</v>
      </c>
      <c r="M8564" s="57"/>
      <c r="N8564" s="59">
        <v>1371</v>
      </c>
      <c r="O8564" s="61">
        <v>194</v>
      </c>
      <c r="P8564" s="10">
        <v>138</v>
      </c>
      <c r="Q8564" s="10"/>
      <c r="R8564" s="11">
        <v>332</v>
      </c>
      <c r="S8564" s="24">
        <f>Table1[[#This Row],[Female Voters]]/Table1[[#This Row],[Female Population]]</f>
        <v>0.50407608695652173</v>
      </c>
      <c r="T8564" s="24">
        <f>Table1[[#This Row],[Male Voters]]/Table1[[#This Row],[Male Population]]</f>
        <v>0.38899196042053186</v>
      </c>
      <c r="U8564" s="24">
        <f>Table1[[#This Row],[Total Voters]]/Table1[[#This Row],[Total Population]]</f>
        <v>0.44383295564907738</v>
      </c>
      <c r="V8564" s="24">
        <f>Table1[[#This Row],[Female Ballots]]/Table1[[#This Row],[Female Population]]</f>
        <v>0.13179347826086957</v>
      </c>
      <c r="W8564" s="24">
        <f>Table1[[#This Row],[Male Ballots]]/Table1[[#This Row],[Male Population]]</f>
        <v>8.534322820037106E-2</v>
      </c>
      <c r="X8564" s="24">
        <f>Table1[[#This Row],[Total Ballots]]/Table1[[#This Row],[Total Population]]</f>
        <v>0.10747814826804791</v>
      </c>
      <c r="Y8564" s="24">
        <f>Table1[[#This Row],[Female Ballots]]/Table1[[#This Row],[Female Voters]]</f>
        <v>0.26145552560646901</v>
      </c>
      <c r="Z8564" s="24">
        <f>Table1[[#This Row],[Male Ballots]]/Table1[[#This Row],[Male Voters]]</f>
        <v>0.21939586645468998</v>
      </c>
      <c r="AA8564" s="64">
        <f>Table1[[#This Row],[Total Ballots]]/Table1[[#This Row],[Total Voters]]</f>
        <v>0.24215900802334062</v>
      </c>
    </row>
    <row r="8565" spans="1:27" x14ac:dyDescent="0.35">
      <c r="A8565" s="8" t="s">
        <v>49</v>
      </c>
      <c r="B8565" s="17">
        <v>2005</v>
      </c>
      <c r="C8565" s="80" t="s">
        <v>82</v>
      </c>
      <c r="D8565" s="17"/>
      <c r="E8565" s="35" t="s">
        <v>74</v>
      </c>
      <c r="F8565" s="35" t="s">
        <v>78</v>
      </c>
      <c r="G8565" s="51" t="s">
        <v>63</v>
      </c>
      <c r="H8565" s="10">
        <v>2020</v>
      </c>
      <c r="I8565" s="10">
        <v>2134</v>
      </c>
      <c r="J8565" s="53">
        <v>4154</v>
      </c>
      <c r="K8565" s="55">
        <v>1086</v>
      </c>
      <c r="L8565" s="57">
        <v>988</v>
      </c>
      <c r="M8565" s="57"/>
      <c r="N8565" s="59">
        <v>2074</v>
      </c>
      <c r="O8565" s="61">
        <v>370</v>
      </c>
      <c r="P8565" s="10">
        <v>290</v>
      </c>
      <c r="Q8565" s="10"/>
      <c r="R8565" s="11">
        <v>660</v>
      </c>
      <c r="S8565" s="24">
        <f>Table1[[#This Row],[Female Voters]]/Table1[[#This Row],[Female Population]]</f>
        <v>0.53762376237623766</v>
      </c>
      <c r="T8565" s="24">
        <f>Table1[[#This Row],[Male Voters]]/Table1[[#This Row],[Male Population]]</f>
        <v>0.46298031865042172</v>
      </c>
      <c r="U8565" s="24">
        <f>Table1[[#This Row],[Total Voters]]/Table1[[#This Row],[Total Population]]</f>
        <v>0.49927780452575832</v>
      </c>
      <c r="V8565" s="24">
        <f>Table1[[#This Row],[Female Ballots]]/Table1[[#This Row],[Female Population]]</f>
        <v>0.18316831683168316</v>
      </c>
      <c r="W8565" s="24">
        <f>Table1[[#This Row],[Male Ballots]]/Table1[[#This Row],[Male Population]]</f>
        <v>0.13589503280224929</v>
      </c>
      <c r="X8565" s="24">
        <f>Table1[[#This Row],[Total Ballots]]/Table1[[#This Row],[Total Population]]</f>
        <v>0.15888300433317284</v>
      </c>
      <c r="Y8565" s="24">
        <f>Table1[[#This Row],[Female Ballots]]/Table1[[#This Row],[Female Voters]]</f>
        <v>0.3406998158379374</v>
      </c>
      <c r="Z8565" s="24">
        <f>Table1[[#This Row],[Male Ballots]]/Table1[[#This Row],[Male Voters]]</f>
        <v>0.29352226720647773</v>
      </c>
      <c r="AA8565" s="64">
        <f>Table1[[#This Row],[Total Ballots]]/Table1[[#This Row],[Total Voters]]</f>
        <v>0.31822565091610416</v>
      </c>
    </row>
    <row r="8566" spans="1:27" x14ac:dyDescent="0.35">
      <c r="A8566" s="8" t="s">
        <v>49</v>
      </c>
      <c r="B8566" s="17">
        <v>2005</v>
      </c>
      <c r="C8566" s="80" t="s">
        <v>82</v>
      </c>
      <c r="D8566" s="17"/>
      <c r="E8566" s="35" t="s">
        <v>74</v>
      </c>
      <c r="F8566" s="35" t="s">
        <v>78</v>
      </c>
      <c r="G8566" s="51" t="s">
        <v>64</v>
      </c>
      <c r="H8566" s="10">
        <v>2623</v>
      </c>
      <c r="I8566" s="10">
        <v>2568</v>
      </c>
      <c r="J8566" s="53">
        <v>5191</v>
      </c>
      <c r="K8566" s="55">
        <v>1464</v>
      </c>
      <c r="L8566" s="57">
        <v>1242</v>
      </c>
      <c r="M8566" s="57"/>
      <c r="N8566" s="59">
        <v>2706</v>
      </c>
      <c r="O8566" s="61">
        <v>712</v>
      </c>
      <c r="P8566" s="10">
        <v>577</v>
      </c>
      <c r="Q8566" s="10"/>
      <c r="R8566" s="11">
        <v>1289</v>
      </c>
      <c r="S8566" s="24">
        <f>Table1[[#This Row],[Female Voters]]/Table1[[#This Row],[Female Population]]</f>
        <v>0.55813953488372092</v>
      </c>
      <c r="T8566" s="24">
        <f>Table1[[#This Row],[Male Voters]]/Table1[[#This Row],[Male Population]]</f>
        <v>0.48364485981308414</v>
      </c>
      <c r="U8566" s="24">
        <f>Table1[[#This Row],[Total Voters]]/Table1[[#This Row],[Total Population]]</f>
        <v>0.52128684261221347</v>
      </c>
      <c r="V8566" s="24">
        <f>Table1[[#This Row],[Female Ballots]]/Table1[[#This Row],[Female Population]]</f>
        <v>0.27144491040792984</v>
      </c>
      <c r="W8566" s="24">
        <f>Table1[[#This Row],[Male Ballots]]/Table1[[#This Row],[Male Population]]</f>
        <v>0.22468847352024923</v>
      </c>
      <c r="X8566" s="24">
        <f>Table1[[#This Row],[Total Ballots]]/Table1[[#This Row],[Total Population]]</f>
        <v>0.24831439029088809</v>
      </c>
      <c r="Y8566" s="24">
        <f>Table1[[#This Row],[Female Ballots]]/Table1[[#This Row],[Female Voters]]</f>
        <v>0.48633879781420764</v>
      </c>
      <c r="Z8566" s="24">
        <f>Table1[[#This Row],[Male Ballots]]/Table1[[#This Row],[Male Voters]]</f>
        <v>0.46457326892109502</v>
      </c>
      <c r="AA8566" s="64">
        <f>Table1[[#This Row],[Total Ballots]]/Table1[[#This Row],[Total Voters]]</f>
        <v>0.47634885439763486</v>
      </c>
    </row>
    <row r="8567" spans="1:27" x14ac:dyDescent="0.35">
      <c r="A8567" s="8" t="s">
        <v>49</v>
      </c>
      <c r="B8567" s="17">
        <v>2005</v>
      </c>
      <c r="C8567" s="80" t="s">
        <v>82</v>
      </c>
      <c r="D8567" s="17"/>
      <c r="E8567" s="35" t="s">
        <v>74</v>
      </c>
      <c r="F8567" s="35" t="s">
        <v>78</v>
      </c>
      <c r="G8567" s="51" t="s">
        <v>65</v>
      </c>
      <c r="H8567" s="10">
        <v>3125</v>
      </c>
      <c r="I8567" s="10">
        <v>3050.99</v>
      </c>
      <c r="J8567" s="53">
        <v>6175.98</v>
      </c>
      <c r="K8567" s="55">
        <v>2366</v>
      </c>
      <c r="L8567" s="57">
        <v>2082</v>
      </c>
      <c r="M8567" s="57"/>
      <c r="N8567" s="59">
        <v>4448</v>
      </c>
      <c r="O8567" s="61">
        <v>1410</v>
      </c>
      <c r="P8567" s="10">
        <v>1229</v>
      </c>
      <c r="Q8567" s="10"/>
      <c r="R8567" s="11">
        <v>2639</v>
      </c>
      <c r="S8567" s="24">
        <f>Table1[[#This Row],[Female Voters]]/Table1[[#This Row],[Female Population]]</f>
        <v>0.75712000000000002</v>
      </c>
      <c r="T8567" s="24">
        <f>Table1[[#This Row],[Male Voters]]/Table1[[#This Row],[Male Population]]</f>
        <v>0.68240145002114072</v>
      </c>
      <c r="U8567" s="24">
        <f>Table1[[#This Row],[Total Voters]]/Table1[[#This Row],[Total Population]]</f>
        <v>0.72020958617093978</v>
      </c>
      <c r="V8567" s="24">
        <f>Table1[[#This Row],[Female Ballots]]/Table1[[#This Row],[Female Population]]</f>
        <v>0.45119999999999999</v>
      </c>
      <c r="W8567" s="24">
        <f>Table1[[#This Row],[Male Ballots]]/Table1[[#This Row],[Male Population]]</f>
        <v>0.40282006824014505</v>
      </c>
      <c r="X8567" s="24">
        <f>Table1[[#This Row],[Total Ballots]]/Table1[[#This Row],[Total Population]]</f>
        <v>0.42730060654341501</v>
      </c>
      <c r="Y8567" s="24">
        <f>Table1[[#This Row],[Female Ballots]]/Table1[[#This Row],[Female Voters]]</f>
        <v>0.59594251901944206</v>
      </c>
      <c r="Z8567" s="24">
        <f>Table1[[#This Row],[Male Ballots]]/Table1[[#This Row],[Male Voters]]</f>
        <v>0.59029779058597498</v>
      </c>
      <c r="AA8567" s="64">
        <f>Table1[[#This Row],[Total Ballots]]/Table1[[#This Row],[Total Voters]]</f>
        <v>0.59330035971223016</v>
      </c>
    </row>
    <row r="8568" spans="1:27" x14ac:dyDescent="0.35">
      <c r="A8568" s="8" t="s">
        <v>49</v>
      </c>
      <c r="B8568" s="17">
        <v>2005</v>
      </c>
      <c r="C8568" s="80" t="s">
        <v>82</v>
      </c>
      <c r="D8568" s="17"/>
      <c r="E8568" s="35" t="s">
        <v>74</v>
      </c>
      <c r="F8568" s="35" t="s">
        <v>78</v>
      </c>
      <c r="G8568" s="51" t="s">
        <v>66</v>
      </c>
      <c r="H8568" s="10">
        <v>2602.9899999999998</v>
      </c>
      <c r="I8568" s="10">
        <v>2718.99</v>
      </c>
      <c r="J8568" s="53">
        <v>5321.98</v>
      </c>
      <c r="K8568" s="55">
        <v>2142</v>
      </c>
      <c r="L8568" s="57">
        <v>2114</v>
      </c>
      <c r="M8568" s="57"/>
      <c r="N8568" s="59">
        <v>4256</v>
      </c>
      <c r="O8568" s="61">
        <v>1624</v>
      </c>
      <c r="P8568" s="10">
        <v>1563</v>
      </c>
      <c r="Q8568" s="10"/>
      <c r="R8568" s="11">
        <v>3187</v>
      </c>
      <c r="S8568" s="24">
        <f>Table1[[#This Row],[Female Voters]]/Table1[[#This Row],[Female Population]]</f>
        <v>0.82289981905424159</v>
      </c>
      <c r="T8568" s="24">
        <f>Table1[[#This Row],[Male Voters]]/Table1[[#This Row],[Male Population]]</f>
        <v>0.77749458438611407</v>
      </c>
      <c r="U8568" s="24">
        <f>Table1[[#This Row],[Total Voters]]/Table1[[#This Row],[Total Population]]</f>
        <v>0.7997023664125007</v>
      </c>
      <c r="V8568" s="24">
        <f>Table1[[#This Row],[Female Ballots]]/Table1[[#This Row],[Female Population]]</f>
        <v>0.6238979020280524</v>
      </c>
      <c r="W8568" s="24">
        <f>Table1[[#This Row],[Male Ballots]]/Table1[[#This Row],[Male Population]]</f>
        <v>0.57484580671499352</v>
      </c>
      <c r="X8568" s="24">
        <f>Table1[[#This Row],[Total Ballots]]/Table1[[#This Row],[Total Population]]</f>
        <v>0.59883727484883453</v>
      </c>
      <c r="Y8568" s="24">
        <f>Table1[[#This Row],[Female Ballots]]/Table1[[#This Row],[Female Voters]]</f>
        <v>0.75816993464052285</v>
      </c>
      <c r="Z8568" s="24">
        <f>Table1[[#This Row],[Male Ballots]]/Table1[[#This Row],[Male Voters]]</f>
        <v>0.73935666982024595</v>
      </c>
      <c r="AA8568" s="64">
        <f>Table1[[#This Row],[Total Ballots]]/Table1[[#This Row],[Total Voters]]</f>
        <v>0.74882518796992481</v>
      </c>
    </row>
    <row r="8569" spans="1:27" x14ac:dyDescent="0.35">
      <c r="A8569" s="8" t="s">
        <v>49</v>
      </c>
      <c r="B8569" s="17">
        <v>2005</v>
      </c>
      <c r="C8569" s="80" t="s">
        <v>82</v>
      </c>
      <c r="D8569" s="17"/>
      <c r="E8569" s="35" t="s">
        <v>74</v>
      </c>
      <c r="F8569" s="35" t="s">
        <v>78</v>
      </c>
      <c r="G8569" s="51" t="s">
        <v>67</v>
      </c>
      <c r="H8569" s="10">
        <v>3168.98</v>
      </c>
      <c r="I8569" s="10">
        <v>2875.99</v>
      </c>
      <c r="J8569" s="53">
        <v>6044.95</v>
      </c>
      <c r="K8569" s="55">
        <v>2452</v>
      </c>
      <c r="L8569" s="57">
        <v>2306</v>
      </c>
      <c r="M8569" s="57"/>
      <c r="N8569" s="59">
        <v>4758</v>
      </c>
      <c r="O8569" s="61">
        <v>1899</v>
      </c>
      <c r="P8569" s="10">
        <v>1845</v>
      </c>
      <c r="Q8569" s="10"/>
      <c r="R8569" s="11">
        <v>3744</v>
      </c>
      <c r="S8569" s="24">
        <f>Table1[[#This Row],[Female Voters]]/Table1[[#This Row],[Female Population]]</f>
        <v>0.773750544339188</v>
      </c>
      <c r="T8569" s="24">
        <f>Table1[[#This Row],[Male Voters]]/Table1[[#This Row],[Male Population]]</f>
        <v>0.80181085469699132</v>
      </c>
      <c r="U8569" s="24">
        <f>Table1[[#This Row],[Total Voters]]/Table1[[#This Row],[Total Population]]</f>
        <v>0.78710328455983924</v>
      </c>
      <c r="V8569" s="24">
        <f>Table1[[#This Row],[Female Ballots]]/Table1[[#This Row],[Female Population]]</f>
        <v>0.59924644522843307</v>
      </c>
      <c r="W8569" s="24">
        <f>Table1[[#This Row],[Male Ballots]]/Table1[[#This Row],[Male Population]]</f>
        <v>0.6415182250285989</v>
      </c>
      <c r="X8569" s="24">
        <f>Table1[[#This Row],[Total Ballots]]/Table1[[#This Row],[Total Population]]</f>
        <v>0.61935996162085705</v>
      </c>
      <c r="Y8569" s="24">
        <f>Table1[[#This Row],[Female Ballots]]/Table1[[#This Row],[Female Voters]]</f>
        <v>0.7744698205546493</v>
      </c>
      <c r="Z8569" s="24">
        <f>Table1[[#This Row],[Male Ballots]]/Table1[[#This Row],[Male Voters]]</f>
        <v>0.80008673026886379</v>
      </c>
      <c r="AA8569" s="64">
        <f>Table1[[#This Row],[Total Ballots]]/Table1[[#This Row],[Total Voters]]</f>
        <v>0.78688524590163933</v>
      </c>
    </row>
    <row r="8570" spans="1:27" x14ac:dyDescent="0.35">
      <c r="A8570" s="8" t="s">
        <v>34</v>
      </c>
      <c r="B8570" s="17">
        <v>2005</v>
      </c>
      <c r="C8570" s="80" t="s">
        <v>82</v>
      </c>
      <c r="D8570" s="17"/>
      <c r="E8570" s="35" t="s">
        <v>74</v>
      </c>
      <c r="F8570" s="35" t="s">
        <v>78</v>
      </c>
      <c r="G8570" s="51" t="s">
        <v>79</v>
      </c>
      <c r="H8570" s="10">
        <v>8384</v>
      </c>
      <c r="I8570" s="10">
        <v>8168</v>
      </c>
      <c r="J8570" s="53">
        <v>16552</v>
      </c>
      <c r="K8570" s="55">
        <v>6524</v>
      </c>
      <c r="L8570" s="57">
        <v>5853</v>
      </c>
      <c r="M8570" s="57"/>
      <c r="N8570" s="59">
        <v>12377</v>
      </c>
      <c r="O8570" s="61">
        <v>4192</v>
      </c>
      <c r="P8570" s="10">
        <v>3723</v>
      </c>
      <c r="Q8570" s="10"/>
      <c r="R8570" s="11">
        <v>7915</v>
      </c>
      <c r="S8570" s="24">
        <f>Table1[[#This Row],[Female Voters]]/Table1[[#This Row],[Female Population]]</f>
        <v>0.77814885496183206</v>
      </c>
      <c r="T8570" s="24">
        <f>Table1[[#This Row],[Male Voters]]/Table1[[#This Row],[Male Population]]</f>
        <v>0.71657688540646425</v>
      </c>
      <c r="U8570" s="24">
        <f>Table1[[#This Row],[Total Voters]]/Table1[[#This Row],[Total Population]]</f>
        <v>0.74776462058965687</v>
      </c>
      <c r="V8570" s="24">
        <f>Table1[[#This Row],[Female Ballots]]/Table1[[#This Row],[Female Population]]</f>
        <v>0.5</v>
      </c>
      <c r="W8570" s="24">
        <f>Table1[[#This Row],[Male Ballots]]/Table1[[#This Row],[Male Population]]</f>
        <v>0.45580313418217433</v>
      </c>
      <c r="X8570" s="24">
        <f>Table1[[#This Row],[Total Ballots]]/Table1[[#This Row],[Total Population]]</f>
        <v>0.47818994683421945</v>
      </c>
      <c r="Y8570" s="24">
        <f>Table1[[#This Row],[Female Ballots]]/Table1[[#This Row],[Female Voters]]</f>
        <v>0.6425505824647455</v>
      </c>
      <c r="Z8570" s="24">
        <f>Table1[[#This Row],[Male Ballots]]/Table1[[#This Row],[Male Voters]]</f>
        <v>0.63608405945668889</v>
      </c>
      <c r="AA8570" s="64">
        <f>Table1[[#This Row],[Total Ballots]]/Table1[[#This Row],[Total Voters]]</f>
        <v>0.63949260725539303</v>
      </c>
    </row>
    <row r="8571" spans="1:27" x14ac:dyDescent="0.35">
      <c r="A8571" s="8" t="s">
        <v>34</v>
      </c>
      <c r="B8571" s="17">
        <v>2005</v>
      </c>
      <c r="C8571" s="80" t="s">
        <v>82</v>
      </c>
      <c r="D8571" s="17"/>
      <c r="E8571" s="35" t="s">
        <v>74</v>
      </c>
      <c r="F8571" s="35" t="s">
        <v>78</v>
      </c>
      <c r="G8571" s="51" t="s">
        <v>62</v>
      </c>
      <c r="H8571" s="10">
        <v>616</v>
      </c>
      <c r="I8571" s="10">
        <v>729</v>
      </c>
      <c r="J8571" s="53">
        <v>1345</v>
      </c>
      <c r="K8571" s="55">
        <v>403</v>
      </c>
      <c r="L8571" s="57">
        <v>372</v>
      </c>
      <c r="M8571" s="57"/>
      <c r="N8571" s="59">
        <v>775</v>
      </c>
      <c r="O8571" s="61">
        <v>144</v>
      </c>
      <c r="P8571" s="10">
        <v>148</v>
      </c>
      <c r="Q8571" s="10"/>
      <c r="R8571" s="11">
        <v>292</v>
      </c>
      <c r="S8571" s="24">
        <f>Table1[[#This Row],[Female Voters]]/Table1[[#This Row],[Female Population]]</f>
        <v>0.65422077922077926</v>
      </c>
      <c r="T8571" s="24">
        <f>Table1[[#This Row],[Male Voters]]/Table1[[#This Row],[Male Population]]</f>
        <v>0.51028806584362141</v>
      </c>
      <c r="U8571" s="24">
        <f>Table1[[#This Row],[Total Voters]]/Table1[[#This Row],[Total Population]]</f>
        <v>0.57620817843866168</v>
      </c>
      <c r="V8571" s="24">
        <f>Table1[[#This Row],[Female Ballots]]/Table1[[#This Row],[Female Population]]</f>
        <v>0.23376623376623376</v>
      </c>
      <c r="W8571" s="24">
        <f>Table1[[#This Row],[Male Ballots]]/Table1[[#This Row],[Male Population]]</f>
        <v>0.20301783264746229</v>
      </c>
      <c r="X8571" s="24">
        <f>Table1[[#This Row],[Total Ballots]]/Table1[[#This Row],[Total Population]]</f>
        <v>0.21710037174721189</v>
      </c>
      <c r="Y8571" s="24">
        <f>Table1[[#This Row],[Female Ballots]]/Table1[[#This Row],[Female Voters]]</f>
        <v>0.35732009925558311</v>
      </c>
      <c r="Z8571" s="24">
        <f>Table1[[#This Row],[Male Ballots]]/Table1[[#This Row],[Male Voters]]</f>
        <v>0.39784946236559138</v>
      </c>
      <c r="AA8571" s="64">
        <f>Table1[[#This Row],[Total Ballots]]/Table1[[#This Row],[Total Voters]]</f>
        <v>0.37677419354838709</v>
      </c>
    </row>
    <row r="8572" spans="1:27" x14ac:dyDescent="0.35">
      <c r="A8572" s="8" t="s">
        <v>34</v>
      </c>
      <c r="B8572" s="17">
        <v>2005</v>
      </c>
      <c r="C8572" s="80" t="s">
        <v>82</v>
      </c>
      <c r="D8572" s="17"/>
      <c r="E8572" s="35" t="s">
        <v>74</v>
      </c>
      <c r="F8572" s="35" t="s">
        <v>78</v>
      </c>
      <c r="G8572" s="51" t="s">
        <v>63</v>
      </c>
      <c r="H8572" s="10">
        <v>819</v>
      </c>
      <c r="I8572" s="10">
        <v>894</v>
      </c>
      <c r="J8572" s="53">
        <v>1713</v>
      </c>
      <c r="K8572" s="55">
        <v>488</v>
      </c>
      <c r="L8572" s="57">
        <v>474</v>
      </c>
      <c r="M8572" s="57"/>
      <c r="N8572" s="59">
        <v>962</v>
      </c>
      <c r="O8572" s="61">
        <v>203</v>
      </c>
      <c r="P8572" s="10">
        <v>186</v>
      </c>
      <c r="Q8572" s="10"/>
      <c r="R8572" s="11">
        <v>389</v>
      </c>
      <c r="S8572" s="24">
        <f>Table1[[#This Row],[Female Voters]]/Table1[[#This Row],[Female Population]]</f>
        <v>0.59584859584859584</v>
      </c>
      <c r="T8572" s="24">
        <f>Table1[[#This Row],[Male Voters]]/Table1[[#This Row],[Male Population]]</f>
        <v>0.53020134228187921</v>
      </c>
      <c r="U8572" s="24">
        <f>Table1[[#This Row],[Total Voters]]/Table1[[#This Row],[Total Population]]</f>
        <v>0.56158785755983653</v>
      </c>
      <c r="V8572" s="24">
        <f>Table1[[#This Row],[Female Ballots]]/Table1[[#This Row],[Female Population]]</f>
        <v>0.24786324786324787</v>
      </c>
      <c r="W8572" s="24">
        <f>Table1[[#This Row],[Male Ballots]]/Table1[[#This Row],[Male Population]]</f>
        <v>0.20805369127516779</v>
      </c>
      <c r="X8572" s="24">
        <f>Table1[[#This Row],[Total Ballots]]/Table1[[#This Row],[Total Population]]</f>
        <v>0.22708698190309398</v>
      </c>
      <c r="Y8572" s="24">
        <f>Table1[[#This Row],[Female Ballots]]/Table1[[#This Row],[Female Voters]]</f>
        <v>0.41598360655737704</v>
      </c>
      <c r="Z8572" s="24">
        <f>Table1[[#This Row],[Male Ballots]]/Table1[[#This Row],[Male Voters]]</f>
        <v>0.39240506329113922</v>
      </c>
      <c r="AA8572" s="64">
        <f>Table1[[#This Row],[Total Ballots]]/Table1[[#This Row],[Total Voters]]</f>
        <v>0.40436590436590436</v>
      </c>
    </row>
    <row r="8573" spans="1:27" x14ac:dyDescent="0.35">
      <c r="A8573" s="8" t="s">
        <v>34</v>
      </c>
      <c r="B8573" s="17">
        <v>2005</v>
      </c>
      <c r="C8573" s="80" t="s">
        <v>82</v>
      </c>
      <c r="D8573" s="17"/>
      <c r="E8573" s="35" t="s">
        <v>74</v>
      </c>
      <c r="F8573" s="35" t="s">
        <v>78</v>
      </c>
      <c r="G8573" s="51" t="s">
        <v>64</v>
      </c>
      <c r="H8573" s="10">
        <v>1202</v>
      </c>
      <c r="I8573" s="10">
        <v>1149</v>
      </c>
      <c r="J8573" s="53">
        <v>2351</v>
      </c>
      <c r="K8573" s="55">
        <v>720</v>
      </c>
      <c r="L8573" s="57">
        <v>663</v>
      </c>
      <c r="M8573" s="57"/>
      <c r="N8573" s="59">
        <v>1383</v>
      </c>
      <c r="O8573" s="61">
        <v>383</v>
      </c>
      <c r="P8573" s="10">
        <v>341</v>
      </c>
      <c r="Q8573" s="10"/>
      <c r="R8573" s="11">
        <v>724</v>
      </c>
      <c r="S8573" s="24">
        <f>Table1[[#This Row],[Female Voters]]/Table1[[#This Row],[Female Population]]</f>
        <v>0.59900166389351084</v>
      </c>
      <c r="T8573" s="24">
        <f>Table1[[#This Row],[Male Voters]]/Table1[[#This Row],[Male Population]]</f>
        <v>0.57702349869451697</v>
      </c>
      <c r="U8573" s="24">
        <f>Table1[[#This Row],[Total Voters]]/Table1[[#This Row],[Total Population]]</f>
        <v>0.58826031475967677</v>
      </c>
      <c r="V8573" s="24">
        <f>Table1[[#This Row],[Female Ballots]]/Table1[[#This Row],[Female Population]]</f>
        <v>0.31863560732113144</v>
      </c>
      <c r="W8573" s="24">
        <f>Table1[[#This Row],[Male Ballots]]/Table1[[#This Row],[Male Population]]</f>
        <v>0.29677980852915581</v>
      </c>
      <c r="X8573" s="24">
        <f>Table1[[#This Row],[Total Ballots]]/Table1[[#This Row],[Total Population]]</f>
        <v>0.30795406210123349</v>
      </c>
      <c r="Y8573" s="24">
        <f>Table1[[#This Row],[Female Ballots]]/Table1[[#This Row],[Female Voters]]</f>
        <v>0.53194444444444444</v>
      </c>
      <c r="Z8573" s="24">
        <f>Table1[[#This Row],[Male Ballots]]/Table1[[#This Row],[Male Voters]]</f>
        <v>0.51432880844645545</v>
      </c>
      <c r="AA8573" s="64">
        <f>Table1[[#This Row],[Total Ballots]]/Table1[[#This Row],[Total Voters]]</f>
        <v>0.52349963846710046</v>
      </c>
    </row>
    <row r="8574" spans="1:27" x14ac:dyDescent="0.35">
      <c r="A8574" s="8" t="s">
        <v>34</v>
      </c>
      <c r="B8574" s="17">
        <v>2005</v>
      </c>
      <c r="C8574" s="80" t="s">
        <v>82</v>
      </c>
      <c r="D8574" s="17"/>
      <c r="E8574" s="35" t="s">
        <v>74</v>
      </c>
      <c r="F8574" s="35" t="s">
        <v>78</v>
      </c>
      <c r="G8574" s="51" t="s">
        <v>65</v>
      </c>
      <c r="H8574" s="10">
        <v>1569</v>
      </c>
      <c r="I8574" s="10">
        <v>1553</v>
      </c>
      <c r="J8574" s="53">
        <v>3122</v>
      </c>
      <c r="K8574" s="55">
        <v>1283</v>
      </c>
      <c r="L8574" s="57">
        <v>1039</v>
      </c>
      <c r="M8574" s="57"/>
      <c r="N8574" s="59">
        <v>2322</v>
      </c>
      <c r="O8574" s="61">
        <v>819</v>
      </c>
      <c r="P8574" s="10">
        <v>628</v>
      </c>
      <c r="Q8574" s="10"/>
      <c r="R8574" s="11">
        <v>1447</v>
      </c>
      <c r="S8574" s="24">
        <f>Table1[[#This Row],[Female Voters]]/Table1[[#This Row],[Female Population]]</f>
        <v>0.81771829190567236</v>
      </c>
      <c r="T8574" s="24">
        <f>Table1[[#This Row],[Male Voters]]/Table1[[#This Row],[Male Population]]</f>
        <v>0.66902768834513848</v>
      </c>
      <c r="U8574" s="24">
        <f>Table1[[#This Row],[Total Voters]]/Table1[[#This Row],[Total Population]]</f>
        <v>0.74375400384368995</v>
      </c>
      <c r="V8574" s="24">
        <f>Table1[[#This Row],[Female Ballots]]/Table1[[#This Row],[Female Population]]</f>
        <v>0.52198852772466542</v>
      </c>
      <c r="W8574" s="24">
        <f>Table1[[#This Row],[Male Ballots]]/Table1[[#This Row],[Male Population]]</f>
        <v>0.40437862202189312</v>
      </c>
      <c r="X8574" s="24">
        <f>Table1[[#This Row],[Total Ballots]]/Table1[[#This Row],[Total Population]]</f>
        <v>0.46348494554772579</v>
      </c>
      <c r="Y8574" s="24">
        <f>Table1[[#This Row],[Female Ballots]]/Table1[[#This Row],[Female Voters]]</f>
        <v>0.63834762275915824</v>
      </c>
      <c r="Z8574" s="24">
        <f>Table1[[#This Row],[Male Ballots]]/Table1[[#This Row],[Male Voters]]</f>
        <v>0.60442733397497594</v>
      </c>
      <c r="AA8574" s="64">
        <f>Table1[[#This Row],[Total Ballots]]/Table1[[#This Row],[Total Voters]]</f>
        <v>0.62316968130921624</v>
      </c>
    </row>
    <row r="8575" spans="1:27" x14ac:dyDescent="0.35">
      <c r="A8575" s="8" t="s">
        <v>34</v>
      </c>
      <c r="B8575" s="17">
        <v>2005</v>
      </c>
      <c r="C8575" s="80" t="s">
        <v>82</v>
      </c>
      <c r="D8575" s="17"/>
      <c r="E8575" s="35" t="s">
        <v>74</v>
      </c>
      <c r="F8575" s="35" t="s">
        <v>78</v>
      </c>
      <c r="G8575" s="51" t="s">
        <v>66</v>
      </c>
      <c r="H8575" s="10">
        <v>1715</v>
      </c>
      <c r="I8575" s="10">
        <v>1609</v>
      </c>
      <c r="J8575" s="53">
        <v>3324</v>
      </c>
      <c r="K8575" s="55">
        <v>1481</v>
      </c>
      <c r="L8575" s="57">
        <v>1337</v>
      </c>
      <c r="M8575" s="57"/>
      <c r="N8575" s="59">
        <v>2818</v>
      </c>
      <c r="O8575" s="61">
        <v>1000</v>
      </c>
      <c r="P8575" s="10">
        <v>894</v>
      </c>
      <c r="Q8575" s="10"/>
      <c r="R8575" s="11">
        <v>1894</v>
      </c>
      <c r="S8575" s="24">
        <f>Table1[[#This Row],[Female Voters]]/Table1[[#This Row],[Female Population]]</f>
        <v>0.86355685131195337</v>
      </c>
      <c r="T8575" s="24">
        <f>Table1[[#This Row],[Male Voters]]/Table1[[#This Row],[Male Population]]</f>
        <v>0.83095090118085768</v>
      </c>
      <c r="U8575" s="24">
        <f>Table1[[#This Row],[Total Voters]]/Table1[[#This Row],[Total Population]]</f>
        <v>0.84777376654632974</v>
      </c>
      <c r="V8575" s="24">
        <f>Table1[[#This Row],[Female Ballots]]/Table1[[#This Row],[Female Population]]</f>
        <v>0.58309037900874638</v>
      </c>
      <c r="W8575" s="24">
        <f>Table1[[#This Row],[Male Ballots]]/Table1[[#This Row],[Male Population]]</f>
        <v>0.55562461155997511</v>
      </c>
      <c r="X8575" s="24">
        <f>Table1[[#This Row],[Total Ballots]]/Table1[[#This Row],[Total Population]]</f>
        <v>0.56979542719614917</v>
      </c>
      <c r="Y8575" s="24">
        <f>Table1[[#This Row],[Female Ballots]]/Table1[[#This Row],[Female Voters]]</f>
        <v>0.67521944632005404</v>
      </c>
      <c r="Z8575" s="24">
        <f>Table1[[#This Row],[Male Ballots]]/Table1[[#This Row],[Male Voters]]</f>
        <v>0.66866118175018696</v>
      </c>
      <c r="AA8575" s="64">
        <f>Table1[[#This Row],[Total Ballots]]/Table1[[#This Row],[Total Voters]]</f>
        <v>0.67210787792760829</v>
      </c>
    </row>
    <row r="8576" spans="1:27" x14ac:dyDescent="0.35">
      <c r="A8576" s="8" t="s">
        <v>34</v>
      </c>
      <c r="B8576" s="17">
        <v>2005</v>
      </c>
      <c r="C8576" s="80" t="s">
        <v>82</v>
      </c>
      <c r="D8576" s="17"/>
      <c r="E8576" s="35" t="s">
        <v>74</v>
      </c>
      <c r="F8576" s="35" t="s">
        <v>78</v>
      </c>
      <c r="G8576" s="51" t="s">
        <v>67</v>
      </c>
      <c r="H8576" s="10">
        <v>2463</v>
      </c>
      <c r="I8576" s="10">
        <v>2234</v>
      </c>
      <c r="J8576" s="53">
        <v>4697</v>
      </c>
      <c r="K8576" s="55">
        <v>2149</v>
      </c>
      <c r="L8576" s="57">
        <v>1968</v>
      </c>
      <c r="M8576" s="57"/>
      <c r="N8576" s="59">
        <v>4117</v>
      </c>
      <c r="O8576" s="61">
        <v>1643</v>
      </c>
      <c r="P8576" s="10">
        <v>1526</v>
      </c>
      <c r="Q8576" s="10"/>
      <c r="R8576" s="11">
        <v>3169</v>
      </c>
      <c r="S8576" s="24">
        <f>Table1[[#This Row],[Female Voters]]/Table1[[#This Row],[Female Population]]</f>
        <v>0.87251319529029636</v>
      </c>
      <c r="T8576" s="24">
        <f>Table1[[#This Row],[Male Voters]]/Table1[[#This Row],[Male Population]]</f>
        <v>0.88093106535362575</v>
      </c>
      <c r="U8576" s="24">
        <f>Table1[[#This Row],[Total Voters]]/Table1[[#This Row],[Total Population]]</f>
        <v>0.87651692569725359</v>
      </c>
      <c r="V8576" s="24">
        <f>Table1[[#This Row],[Female Ballots]]/Table1[[#This Row],[Female Population]]</f>
        <v>0.66707267559886319</v>
      </c>
      <c r="W8576" s="24">
        <f>Table1[[#This Row],[Male Ballots]]/Table1[[#This Row],[Male Population]]</f>
        <v>0.68307967770814682</v>
      </c>
      <c r="X8576" s="24">
        <f>Table1[[#This Row],[Total Ballots]]/Table1[[#This Row],[Total Population]]</f>
        <v>0.67468596976793693</v>
      </c>
      <c r="Y8576" s="24">
        <f>Table1[[#This Row],[Female Ballots]]/Table1[[#This Row],[Female Voters]]</f>
        <v>0.7645416472778036</v>
      </c>
      <c r="Z8576" s="24">
        <f>Table1[[#This Row],[Male Ballots]]/Table1[[#This Row],[Male Voters]]</f>
        <v>0.77540650406504064</v>
      </c>
      <c r="AA8576" s="64">
        <f>Table1[[#This Row],[Total Ballots]]/Table1[[#This Row],[Total Voters]]</f>
        <v>0.76973524410978866</v>
      </c>
    </row>
    <row r="8577" spans="1:27" x14ac:dyDescent="0.35">
      <c r="A8577" s="8" t="s">
        <v>31</v>
      </c>
      <c r="B8577" s="17">
        <v>2005</v>
      </c>
      <c r="C8577" s="80" t="s">
        <v>82</v>
      </c>
      <c r="D8577" s="17"/>
      <c r="E8577" s="35" t="s">
        <v>73</v>
      </c>
      <c r="F8577" s="35" t="s">
        <v>78</v>
      </c>
      <c r="G8577" s="51" t="s">
        <v>79</v>
      </c>
      <c r="H8577" s="10">
        <v>4678</v>
      </c>
      <c r="I8577" s="10">
        <v>4724</v>
      </c>
      <c r="J8577" s="53">
        <v>9402</v>
      </c>
      <c r="K8577" s="55">
        <v>3838</v>
      </c>
      <c r="L8577" s="57">
        <v>3513</v>
      </c>
      <c r="M8577" s="57">
        <v>3</v>
      </c>
      <c r="N8577" s="59">
        <v>7354</v>
      </c>
      <c r="O8577" s="61">
        <v>600</v>
      </c>
      <c r="P8577" s="10">
        <v>586</v>
      </c>
      <c r="Q8577" s="10">
        <v>2</v>
      </c>
      <c r="R8577" s="11">
        <v>1188</v>
      </c>
      <c r="S8577" s="24">
        <f>Table1[[#This Row],[Female Voters]]/Table1[[#This Row],[Female Population]]</f>
        <v>0.82043608379649424</v>
      </c>
      <c r="T8577" s="24">
        <f>Table1[[#This Row],[Male Voters]]/Table1[[#This Row],[Male Population]]</f>
        <v>0.74364944961896695</v>
      </c>
      <c r="U8577" s="24">
        <f>Table1[[#This Row],[Total Voters]]/Table1[[#This Row],[Total Population]]</f>
        <v>0.78217400553073813</v>
      </c>
      <c r="V8577" s="24">
        <f>Table1[[#This Row],[Female Ballots]]/Table1[[#This Row],[Female Population]]</f>
        <v>0.12825994014536127</v>
      </c>
      <c r="W8577" s="24">
        <f>Table1[[#This Row],[Male Ballots]]/Table1[[#This Row],[Male Population]]</f>
        <v>0.12404741744284505</v>
      </c>
      <c r="X8577" s="24">
        <f>Table1[[#This Row],[Total Ballots]]/Table1[[#This Row],[Total Population]]</f>
        <v>0.12635609444798979</v>
      </c>
      <c r="Y8577" s="24">
        <f>Table1[[#This Row],[Female Ballots]]/Table1[[#This Row],[Female Voters]]</f>
        <v>0.15633142261594579</v>
      </c>
      <c r="Z8577" s="24">
        <f>Table1[[#This Row],[Male Ballots]]/Table1[[#This Row],[Male Voters]]</f>
        <v>0.1668089951608312</v>
      </c>
      <c r="AA8577" s="64">
        <f>Table1[[#This Row],[Total Ballots]]/Table1[[#This Row],[Total Voters]]</f>
        <v>0.16154473755779167</v>
      </c>
    </row>
    <row r="8578" spans="1:27" x14ac:dyDescent="0.35">
      <c r="A8578" s="8" t="s">
        <v>31</v>
      </c>
      <c r="B8578" s="17">
        <v>2005</v>
      </c>
      <c r="C8578" s="80" t="s">
        <v>82</v>
      </c>
      <c r="D8578" s="17"/>
      <c r="E8578" s="35" t="s">
        <v>73</v>
      </c>
      <c r="F8578" s="35" t="s">
        <v>78</v>
      </c>
      <c r="G8578" s="51" t="s">
        <v>62</v>
      </c>
      <c r="H8578" s="10">
        <v>342</v>
      </c>
      <c r="I8578" s="10">
        <v>384</v>
      </c>
      <c r="J8578" s="53">
        <v>726</v>
      </c>
      <c r="K8578" s="55">
        <v>294</v>
      </c>
      <c r="L8578" s="57">
        <v>243</v>
      </c>
      <c r="M8578" s="57">
        <v>1</v>
      </c>
      <c r="N8578" s="59">
        <v>538</v>
      </c>
      <c r="O8578" s="61">
        <v>55</v>
      </c>
      <c r="P8578" s="10">
        <v>43</v>
      </c>
      <c r="Q8578" s="10"/>
      <c r="R8578" s="11">
        <v>98</v>
      </c>
      <c r="S8578" s="24">
        <f>Table1[[#This Row],[Female Voters]]/Table1[[#This Row],[Female Population]]</f>
        <v>0.85964912280701755</v>
      </c>
      <c r="T8578" s="24">
        <f>Table1[[#This Row],[Male Voters]]/Table1[[#This Row],[Male Population]]</f>
        <v>0.6328125</v>
      </c>
      <c r="U8578" s="24">
        <f>Table1[[#This Row],[Total Voters]]/Table1[[#This Row],[Total Population]]</f>
        <v>0.74104683195592291</v>
      </c>
      <c r="V8578" s="24">
        <f>Table1[[#This Row],[Female Ballots]]/Table1[[#This Row],[Female Population]]</f>
        <v>0.16081871345029239</v>
      </c>
      <c r="W8578" s="24">
        <f>Table1[[#This Row],[Male Ballots]]/Table1[[#This Row],[Male Population]]</f>
        <v>0.11197916666666667</v>
      </c>
      <c r="X8578" s="24">
        <f>Table1[[#This Row],[Total Ballots]]/Table1[[#This Row],[Total Population]]</f>
        <v>0.13498622589531681</v>
      </c>
      <c r="Y8578" s="24">
        <f>Table1[[#This Row],[Female Ballots]]/Table1[[#This Row],[Female Voters]]</f>
        <v>0.1870748299319728</v>
      </c>
      <c r="Z8578" s="24">
        <f>Table1[[#This Row],[Male Ballots]]/Table1[[#This Row],[Male Voters]]</f>
        <v>0.17695473251028807</v>
      </c>
      <c r="AA8578" s="64">
        <f>Table1[[#This Row],[Total Ballots]]/Table1[[#This Row],[Total Voters]]</f>
        <v>0.18215613382899629</v>
      </c>
    </row>
    <row r="8579" spans="1:27" x14ac:dyDescent="0.35">
      <c r="A8579" s="8" t="s">
        <v>31</v>
      </c>
      <c r="B8579" s="17">
        <v>2005</v>
      </c>
      <c r="C8579" s="80" t="s">
        <v>82</v>
      </c>
      <c r="D8579" s="17"/>
      <c r="E8579" s="35" t="s">
        <v>73</v>
      </c>
      <c r="F8579" s="35" t="s">
        <v>78</v>
      </c>
      <c r="G8579" s="51" t="s">
        <v>63</v>
      </c>
      <c r="H8579" s="10">
        <v>508</v>
      </c>
      <c r="I8579" s="10">
        <v>458</v>
      </c>
      <c r="J8579" s="53">
        <v>966</v>
      </c>
      <c r="K8579" s="55">
        <v>352</v>
      </c>
      <c r="L8579" s="57">
        <v>321</v>
      </c>
      <c r="M8579" s="57"/>
      <c r="N8579" s="59">
        <v>673</v>
      </c>
      <c r="O8579" s="61">
        <v>73</v>
      </c>
      <c r="P8579" s="10">
        <v>65</v>
      </c>
      <c r="Q8579" s="10"/>
      <c r="R8579" s="11">
        <v>138</v>
      </c>
      <c r="S8579" s="24">
        <f>Table1[[#This Row],[Female Voters]]/Table1[[#This Row],[Female Population]]</f>
        <v>0.69291338582677164</v>
      </c>
      <c r="T8579" s="24">
        <f>Table1[[#This Row],[Male Voters]]/Table1[[#This Row],[Male Population]]</f>
        <v>0.70087336244541487</v>
      </c>
      <c r="U8579" s="24">
        <f>Table1[[#This Row],[Total Voters]]/Table1[[#This Row],[Total Population]]</f>
        <v>0.69668737060041408</v>
      </c>
      <c r="V8579" s="24">
        <f>Table1[[#This Row],[Female Ballots]]/Table1[[#This Row],[Female Population]]</f>
        <v>0.1437007874015748</v>
      </c>
      <c r="W8579" s="24">
        <f>Table1[[#This Row],[Male Ballots]]/Table1[[#This Row],[Male Population]]</f>
        <v>0.14192139737991266</v>
      </c>
      <c r="X8579" s="24">
        <f>Table1[[#This Row],[Total Ballots]]/Table1[[#This Row],[Total Population]]</f>
        <v>0.14285714285714285</v>
      </c>
      <c r="Y8579" s="24">
        <f>Table1[[#This Row],[Female Ballots]]/Table1[[#This Row],[Female Voters]]</f>
        <v>0.20738636363636365</v>
      </c>
      <c r="Z8579" s="24">
        <f>Table1[[#This Row],[Male Ballots]]/Table1[[#This Row],[Male Voters]]</f>
        <v>0.20249221183800623</v>
      </c>
      <c r="AA8579" s="64">
        <f>Table1[[#This Row],[Total Ballots]]/Table1[[#This Row],[Total Voters]]</f>
        <v>0.2050520059435364</v>
      </c>
    </row>
    <row r="8580" spans="1:27" x14ac:dyDescent="0.35">
      <c r="A8580" s="8" t="s">
        <v>31</v>
      </c>
      <c r="B8580" s="17">
        <v>2005</v>
      </c>
      <c r="C8580" s="80" t="s">
        <v>82</v>
      </c>
      <c r="D8580" s="17"/>
      <c r="E8580" s="35" t="s">
        <v>73</v>
      </c>
      <c r="F8580" s="35" t="s">
        <v>78</v>
      </c>
      <c r="G8580" s="51" t="s">
        <v>64</v>
      </c>
      <c r="H8580" s="10">
        <v>819</v>
      </c>
      <c r="I8580" s="10">
        <v>801</v>
      </c>
      <c r="J8580" s="53">
        <v>1620</v>
      </c>
      <c r="K8580" s="55">
        <v>616</v>
      </c>
      <c r="L8580" s="57">
        <v>462</v>
      </c>
      <c r="M8580" s="57"/>
      <c r="N8580" s="59">
        <v>1078</v>
      </c>
      <c r="O8580" s="61">
        <v>88</v>
      </c>
      <c r="P8580" s="10">
        <v>83</v>
      </c>
      <c r="Q8580" s="10"/>
      <c r="R8580" s="11">
        <v>171</v>
      </c>
      <c r="S8580" s="24">
        <f>Table1[[#This Row],[Female Voters]]/Table1[[#This Row],[Female Population]]</f>
        <v>0.75213675213675213</v>
      </c>
      <c r="T8580" s="24">
        <f>Table1[[#This Row],[Male Voters]]/Table1[[#This Row],[Male Population]]</f>
        <v>0.57677902621722843</v>
      </c>
      <c r="U8580" s="24">
        <f>Table1[[#This Row],[Total Voters]]/Table1[[#This Row],[Total Population]]</f>
        <v>0.66543209876543208</v>
      </c>
      <c r="V8580" s="24">
        <f>Table1[[#This Row],[Female Ballots]]/Table1[[#This Row],[Female Population]]</f>
        <v>0.10744810744810745</v>
      </c>
      <c r="W8580" s="24">
        <f>Table1[[#This Row],[Male Ballots]]/Table1[[#This Row],[Male Population]]</f>
        <v>0.10362047440699126</v>
      </c>
      <c r="X8580" s="24">
        <f>Table1[[#This Row],[Total Ballots]]/Table1[[#This Row],[Total Population]]</f>
        <v>0.10555555555555556</v>
      </c>
      <c r="Y8580" s="24">
        <f>Table1[[#This Row],[Female Ballots]]/Table1[[#This Row],[Female Voters]]</f>
        <v>0.14285714285714285</v>
      </c>
      <c r="Z8580" s="24">
        <f>Table1[[#This Row],[Male Ballots]]/Table1[[#This Row],[Male Voters]]</f>
        <v>0.17965367965367965</v>
      </c>
      <c r="AA8580" s="64">
        <f>Table1[[#This Row],[Total Ballots]]/Table1[[#This Row],[Total Voters]]</f>
        <v>0.15862708719851576</v>
      </c>
    </row>
    <row r="8581" spans="1:27" x14ac:dyDescent="0.35">
      <c r="A8581" s="8" t="s">
        <v>31</v>
      </c>
      <c r="B8581" s="17">
        <v>2005</v>
      </c>
      <c r="C8581" s="80" t="s">
        <v>82</v>
      </c>
      <c r="D8581" s="17"/>
      <c r="E8581" s="35" t="s">
        <v>73</v>
      </c>
      <c r="F8581" s="35" t="s">
        <v>78</v>
      </c>
      <c r="G8581" s="51" t="s">
        <v>65</v>
      </c>
      <c r="H8581" s="10">
        <v>1059</v>
      </c>
      <c r="I8581" s="10">
        <v>1084</v>
      </c>
      <c r="J8581" s="53">
        <v>2143</v>
      </c>
      <c r="K8581" s="55">
        <v>899</v>
      </c>
      <c r="L8581" s="57">
        <v>817</v>
      </c>
      <c r="M8581" s="57">
        <v>1</v>
      </c>
      <c r="N8581" s="59">
        <v>1717</v>
      </c>
      <c r="O8581" s="61">
        <v>139</v>
      </c>
      <c r="P8581" s="10">
        <v>115</v>
      </c>
      <c r="Q8581" s="10"/>
      <c r="R8581" s="11">
        <v>254</v>
      </c>
      <c r="S8581" s="24">
        <f>Table1[[#This Row],[Female Voters]]/Table1[[#This Row],[Female Population]]</f>
        <v>0.84891406987724272</v>
      </c>
      <c r="T8581" s="24">
        <f>Table1[[#This Row],[Male Voters]]/Table1[[#This Row],[Male Population]]</f>
        <v>0.75369003690036895</v>
      </c>
      <c r="U8581" s="24">
        <f>Table1[[#This Row],[Total Voters]]/Table1[[#This Row],[Total Population]]</f>
        <v>0.80121325244983665</v>
      </c>
      <c r="V8581" s="24">
        <f>Table1[[#This Row],[Female Ballots]]/Table1[[#This Row],[Female Population]]</f>
        <v>0.13125590179414542</v>
      </c>
      <c r="W8581" s="24">
        <f>Table1[[#This Row],[Male Ballots]]/Table1[[#This Row],[Male Population]]</f>
        <v>0.10608856088560886</v>
      </c>
      <c r="X8581" s="24">
        <f>Table1[[#This Row],[Total Ballots]]/Table1[[#This Row],[Total Population]]</f>
        <v>0.11852543163789081</v>
      </c>
      <c r="Y8581" s="24">
        <f>Table1[[#This Row],[Female Ballots]]/Table1[[#This Row],[Female Voters]]</f>
        <v>0.1546162402669633</v>
      </c>
      <c r="Z8581" s="24">
        <f>Table1[[#This Row],[Male Ballots]]/Table1[[#This Row],[Male Voters]]</f>
        <v>0.14075887392900857</v>
      </c>
      <c r="AA8581" s="64">
        <f>Table1[[#This Row],[Total Ballots]]/Table1[[#This Row],[Total Voters]]</f>
        <v>0.14793244030285382</v>
      </c>
    </row>
    <row r="8582" spans="1:27" x14ac:dyDescent="0.35">
      <c r="A8582" s="8" t="s">
        <v>31</v>
      </c>
      <c r="B8582" s="17">
        <v>2005</v>
      </c>
      <c r="C8582" s="80" t="s">
        <v>82</v>
      </c>
      <c r="D8582" s="17"/>
      <c r="E8582" s="35" t="s">
        <v>73</v>
      </c>
      <c r="F8582" s="35" t="s">
        <v>78</v>
      </c>
      <c r="G8582" s="51" t="s">
        <v>66</v>
      </c>
      <c r="H8582" s="10">
        <v>916</v>
      </c>
      <c r="I8582" s="10">
        <v>1008</v>
      </c>
      <c r="J8582" s="53">
        <v>1924</v>
      </c>
      <c r="K8582" s="55">
        <v>844</v>
      </c>
      <c r="L8582" s="57">
        <v>814</v>
      </c>
      <c r="M8582" s="57">
        <v>1</v>
      </c>
      <c r="N8582" s="59">
        <v>1659</v>
      </c>
      <c r="O8582" s="61">
        <v>110</v>
      </c>
      <c r="P8582" s="10">
        <v>120</v>
      </c>
      <c r="Q8582" s="10">
        <v>2</v>
      </c>
      <c r="R8582" s="11">
        <v>232</v>
      </c>
      <c r="S8582" s="24">
        <f>Table1[[#This Row],[Female Voters]]/Table1[[#This Row],[Female Population]]</f>
        <v>0.92139737991266379</v>
      </c>
      <c r="T8582" s="24">
        <f>Table1[[#This Row],[Male Voters]]/Table1[[#This Row],[Male Population]]</f>
        <v>0.80753968253968256</v>
      </c>
      <c r="U8582" s="24">
        <f>Table1[[#This Row],[Total Voters]]/Table1[[#This Row],[Total Population]]</f>
        <v>0.86226611226611227</v>
      </c>
      <c r="V8582" s="24">
        <f>Table1[[#This Row],[Female Ballots]]/Table1[[#This Row],[Female Population]]</f>
        <v>0.12008733624454149</v>
      </c>
      <c r="W8582" s="24">
        <f>Table1[[#This Row],[Male Ballots]]/Table1[[#This Row],[Male Population]]</f>
        <v>0.11904761904761904</v>
      </c>
      <c r="X8582" s="24">
        <f>Table1[[#This Row],[Total Ballots]]/Table1[[#This Row],[Total Population]]</f>
        <v>0.12058212058212059</v>
      </c>
      <c r="Y8582" s="24">
        <f>Table1[[#This Row],[Female Ballots]]/Table1[[#This Row],[Female Voters]]</f>
        <v>0.13033175355450238</v>
      </c>
      <c r="Z8582" s="24">
        <f>Table1[[#This Row],[Male Ballots]]/Table1[[#This Row],[Male Voters]]</f>
        <v>0.14742014742014742</v>
      </c>
      <c r="AA8582" s="64">
        <f>Table1[[#This Row],[Total Ballots]]/Table1[[#This Row],[Total Voters]]</f>
        <v>0.13984327908378541</v>
      </c>
    </row>
    <row r="8583" spans="1:27" x14ac:dyDescent="0.35">
      <c r="A8583" s="8" t="s">
        <v>31</v>
      </c>
      <c r="B8583" s="17">
        <v>2005</v>
      </c>
      <c r="C8583" s="80" t="s">
        <v>82</v>
      </c>
      <c r="D8583" s="17"/>
      <c r="E8583" s="35" t="s">
        <v>73</v>
      </c>
      <c r="F8583" s="35" t="s">
        <v>78</v>
      </c>
      <c r="G8583" s="51" t="s">
        <v>67</v>
      </c>
      <c r="H8583" s="10">
        <v>1034</v>
      </c>
      <c r="I8583" s="10">
        <v>989</v>
      </c>
      <c r="J8583" s="53">
        <v>2023</v>
      </c>
      <c r="K8583" s="55">
        <v>833</v>
      </c>
      <c r="L8583" s="57">
        <v>856</v>
      </c>
      <c r="M8583" s="57"/>
      <c r="N8583" s="59">
        <v>1689</v>
      </c>
      <c r="O8583" s="61">
        <v>135</v>
      </c>
      <c r="P8583" s="10">
        <v>160</v>
      </c>
      <c r="Q8583" s="10"/>
      <c r="R8583" s="11">
        <v>295</v>
      </c>
      <c r="S8583" s="24">
        <f>Table1[[#This Row],[Female Voters]]/Table1[[#This Row],[Female Population]]</f>
        <v>0.80560928433268864</v>
      </c>
      <c r="T8583" s="24">
        <f>Table1[[#This Row],[Male Voters]]/Table1[[#This Row],[Male Population]]</f>
        <v>0.86552072800808899</v>
      </c>
      <c r="U8583" s="24">
        <f>Table1[[#This Row],[Total Voters]]/Table1[[#This Row],[Total Population]]</f>
        <v>0.83489866534849233</v>
      </c>
      <c r="V8583" s="24">
        <f>Table1[[#This Row],[Female Ballots]]/Table1[[#This Row],[Female Population]]</f>
        <v>0.13056092843326886</v>
      </c>
      <c r="W8583" s="24">
        <f>Table1[[#This Row],[Male Ballots]]/Table1[[#This Row],[Male Population]]</f>
        <v>0.16177957532861476</v>
      </c>
      <c r="X8583" s="24">
        <f>Table1[[#This Row],[Total Ballots]]/Table1[[#This Row],[Total Population]]</f>
        <v>0.1458230350963915</v>
      </c>
      <c r="Y8583" s="24">
        <f>Table1[[#This Row],[Female Ballots]]/Table1[[#This Row],[Female Voters]]</f>
        <v>0.16206482593037214</v>
      </c>
      <c r="Z8583" s="24">
        <f>Table1[[#This Row],[Male Ballots]]/Table1[[#This Row],[Male Voters]]</f>
        <v>0.18691588785046728</v>
      </c>
      <c r="AA8583" s="64">
        <f>Table1[[#This Row],[Total Ballots]]/Table1[[#This Row],[Total Voters]]</f>
        <v>0.17465956187092954</v>
      </c>
    </row>
    <row r="8584" spans="1:27" x14ac:dyDescent="0.35">
      <c r="A8584" s="8" t="s">
        <v>55</v>
      </c>
      <c r="B8584" s="17">
        <v>2005</v>
      </c>
      <c r="C8584" s="80" t="s">
        <v>82</v>
      </c>
      <c r="D8584" s="17" t="s">
        <v>70</v>
      </c>
      <c r="E8584" s="35" t="s">
        <v>75</v>
      </c>
      <c r="F8584" s="35" t="s">
        <v>77</v>
      </c>
      <c r="G8584" s="51" t="s">
        <v>79</v>
      </c>
      <c r="H8584" s="10">
        <v>285479</v>
      </c>
      <c r="I8584" s="10">
        <v>275451</v>
      </c>
      <c r="J8584" s="53">
        <v>560930.07000000007</v>
      </c>
      <c r="K8584" s="55">
        <v>209891</v>
      </c>
      <c r="L8584" s="57">
        <v>180222</v>
      </c>
      <c r="M8584" s="57">
        <v>2460</v>
      </c>
      <c r="N8584" s="59">
        <v>392573</v>
      </c>
      <c r="O8584" s="61">
        <v>98844</v>
      </c>
      <c r="P8584" s="10">
        <v>86722</v>
      </c>
      <c r="Q8584" s="10">
        <v>581</v>
      </c>
      <c r="R8584" s="11">
        <v>186147</v>
      </c>
      <c r="S8584" s="24">
        <f>Table1[[#This Row],[Female Voters]]/Table1[[#This Row],[Female Population]]</f>
        <v>0.7352239569285306</v>
      </c>
      <c r="T8584" s="24">
        <f>Table1[[#This Row],[Male Voters]]/Table1[[#This Row],[Male Population]]</f>
        <v>0.65427970855070416</v>
      </c>
      <c r="U8584" s="24">
        <f>Table1[[#This Row],[Total Voters]]/Table1[[#This Row],[Total Population]]</f>
        <v>0.69986085787841601</v>
      </c>
      <c r="V8584" s="24">
        <f>Table1[[#This Row],[Female Ballots]]/Table1[[#This Row],[Female Population]]</f>
        <v>0.34623912792184364</v>
      </c>
      <c r="W8584" s="24">
        <f>Table1[[#This Row],[Male Ballots]]/Table1[[#This Row],[Male Population]]</f>
        <v>0.31483639558396959</v>
      </c>
      <c r="X8584" s="24">
        <f>Table1[[#This Row],[Total Ballots]]/Table1[[#This Row],[Total Population]]</f>
        <v>0.33185420064928944</v>
      </c>
      <c r="Y8584" s="24">
        <f>Table1[[#This Row],[Female Ballots]]/Table1[[#This Row],[Female Voters]]</f>
        <v>0.47093014945852846</v>
      </c>
      <c r="Z8584" s="24">
        <f>Table1[[#This Row],[Male Ballots]]/Table1[[#This Row],[Male Voters]]</f>
        <v>0.48119541454428427</v>
      </c>
      <c r="AA8584" s="64">
        <f>Table1[[#This Row],[Total Ballots]]/Table1[[#This Row],[Total Voters]]</f>
        <v>0.47417168271888288</v>
      </c>
    </row>
    <row r="8585" spans="1:27" x14ac:dyDescent="0.35">
      <c r="A8585" s="8" t="s">
        <v>55</v>
      </c>
      <c r="B8585" s="17">
        <v>2005</v>
      </c>
      <c r="C8585" s="80" t="s">
        <v>82</v>
      </c>
      <c r="D8585" s="17" t="s">
        <v>70</v>
      </c>
      <c r="E8585" s="35" t="s">
        <v>75</v>
      </c>
      <c r="F8585" s="35" t="s">
        <v>77</v>
      </c>
      <c r="G8585" s="51" t="s">
        <v>62</v>
      </c>
      <c r="H8585" s="10">
        <v>38121</v>
      </c>
      <c r="I8585" s="10">
        <v>40088</v>
      </c>
      <c r="J8585" s="53">
        <v>78209.010000000009</v>
      </c>
      <c r="K8585" s="55">
        <v>21647</v>
      </c>
      <c r="L8585" s="57">
        <v>17746</v>
      </c>
      <c r="M8585" s="57">
        <v>713</v>
      </c>
      <c r="N8585" s="59">
        <v>40106</v>
      </c>
      <c r="O8585" s="61">
        <v>3657</v>
      </c>
      <c r="P8585" s="10">
        <v>2865</v>
      </c>
      <c r="Q8585" s="10">
        <v>87</v>
      </c>
      <c r="R8585" s="11">
        <v>6609</v>
      </c>
      <c r="S8585" s="24">
        <f>Table1[[#This Row],[Female Voters]]/Table1[[#This Row],[Female Population]]</f>
        <v>0.56784974161223467</v>
      </c>
      <c r="T8585" s="24">
        <f>Table1[[#This Row],[Male Voters]]/Table1[[#This Row],[Male Population]]</f>
        <v>0.44267611255238476</v>
      </c>
      <c r="U8585" s="24">
        <f>Table1[[#This Row],[Total Voters]]/Table1[[#This Row],[Total Population]]</f>
        <v>0.51280536603135618</v>
      </c>
      <c r="V8585" s="24">
        <f>Table1[[#This Row],[Female Ballots]]/Table1[[#This Row],[Female Population]]</f>
        <v>9.593137640670496E-2</v>
      </c>
      <c r="W8585" s="24">
        <f>Table1[[#This Row],[Male Ballots]]/Table1[[#This Row],[Male Population]]</f>
        <v>7.1467770904011171E-2</v>
      </c>
      <c r="X8585" s="24">
        <f>Table1[[#This Row],[Total Ballots]]/Table1[[#This Row],[Total Population]]</f>
        <v>8.4504330127692442E-2</v>
      </c>
      <c r="Y8585" s="24">
        <f>Table1[[#This Row],[Female Ballots]]/Table1[[#This Row],[Female Voters]]</f>
        <v>0.16893795907054096</v>
      </c>
      <c r="Z8585" s="24">
        <f>Table1[[#This Row],[Male Ballots]]/Table1[[#This Row],[Male Voters]]</f>
        <v>0.16144483263834103</v>
      </c>
      <c r="AA8585" s="64">
        <f>Table1[[#This Row],[Total Ballots]]/Table1[[#This Row],[Total Voters]]</f>
        <v>0.16478831097591382</v>
      </c>
    </row>
    <row r="8586" spans="1:27" x14ac:dyDescent="0.35">
      <c r="A8586" s="8" t="s">
        <v>55</v>
      </c>
      <c r="B8586" s="17">
        <v>2005</v>
      </c>
      <c r="C8586" s="80" t="s">
        <v>82</v>
      </c>
      <c r="D8586" s="17" t="s">
        <v>70</v>
      </c>
      <c r="E8586" s="35" t="s">
        <v>75</v>
      </c>
      <c r="F8586" s="35" t="s">
        <v>77</v>
      </c>
      <c r="G8586" s="51" t="s">
        <v>63</v>
      </c>
      <c r="H8586" s="10">
        <v>51368</v>
      </c>
      <c r="I8586" s="10">
        <v>51908</v>
      </c>
      <c r="J8586" s="53">
        <v>103276.02</v>
      </c>
      <c r="K8586" s="55">
        <v>34230</v>
      </c>
      <c r="L8586" s="57">
        <v>27455</v>
      </c>
      <c r="M8586" s="57">
        <v>631</v>
      </c>
      <c r="N8586" s="59">
        <v>62316</v>
      </c>
      <c r="O8586" s="61">
        <v>7936</v>
      </c>
      <c r="P8586" s="10">
        <v>6115</v>
      </c>
      <c r="Q8586" s="10">
        <v>105</v>
      </c>
      <c r="R8586" s="11">
        <v>14156</v>
      </c>
      <c r="S8586" s="24">
        <f>Table1[[#This Row],[Female Voters]]/Table1[[#This Row],[Female Population]]</f>
        <v>0.66636816695218815</v>
      </c>
      <c r="T8586" s="24">
        <f>Table1[[#This Row],[Male Voters]]/Table1[[#This Row],[Male Population]]</f>
        <v>0.52891654465592974</v>
      </c>
      <c r="U8586" s="24">
        <f>Table1[[#This Row],[Total Voters]]/Table1[[#This Row],[Total Population]]</f>
        <v>0.60339273337605381</v>
      </c>
      <c r="V8586" s="24">
        <f>Table1[[#This Row],[Female Ballots]]/Table1[[#This Row],[Female Population]]</f>
        <v>0.15449306961532472</v>
      </c>
      <c r="W8586" s="24">
        <f>Table1[[#This Row],[Male Ballots]]/Table1[[#This Row],[Male Population]]</f>
        <v>0.11780457732912075</v>
      </c>
      <c r="X8586" s="24">
        <f>Table1[[#This Row],[Total Ballots]]/Table1[[#This Row],[Total Population]]</f>
        <v>0.13706957336272252</v>
      </c>
      <c r="Y8586" s="24">
        <f>Table1[[#This Row],[Female Ballots]]/Table1[[#This Row],[Female Voters]]</f>
        <v>0.23184341221151036</v>
      </c>
      <c r="Z8586" s="24">
        <f>Table1[[#This Row],[Male Ballots]]/Table1[[#This Row],[Male Voters]]</f>
        <v>0.22272810052813696</v>
      </c>
      <c r="AA8586" s="64">
        <f>Table1[[#This Row],[Total Ballots]]/Table1[[#This Row],[Total Voters]]</f>
        <v>0.2271647730919828</v>
      </c>
    </row>
    <row r="8587" spans="1:27" x14ac:dyDescent="0.35">
      <c r="A8587" s="8" t="s">
        <v>55</v>
      </c>
      <c r="B8587" s="17">
        <v>2005</v>
      </c>
      <c r="C8587" s="80" t="s">
        <v>82</v>
      </c>
      <c r="D8587" s="17" t="s">
        <v>70</v>
      </c>
      <c r="E8587" s="35" t="s">
        <v>75</v>
      </c>
      <c r="F8587" s="35" t="s">
        <v>77</v>
      </c>
      <c r="G8587" s="51" t="s">
        <v>64</v>
      </c>
      <c r="H8587" s="10">
        <v>57433</v>
      </c>
      <c r="I8587" s="10">
        <v>58055</v>
      </c>
      <c r="J8587" s="53">
        <v>115488.02</v>
      </c>
      <c r="K8587" s="55">
        <v>41528</v>
      </c>
      <c r="L8587" s="57">
        <v>36191</v>
      </c>
      <c r="M8587" s="57">
        <v>462</v>
      </c>
      <c r="N8587" s="59">
        <v>78181</v>
      </c>
      <c r="O8587" s="61">
        <v>15541</v>
      </c>
      <c r="P8587" s="10">
        <v>13631</v>
      </c>
      <c r="Q8587" s="10">
        <v>132</v>
      </c>
      <c r="R8587" s="11">
        <v>29304</v>
      </c>
      <c r="S8587" s="24">
        <f>Table1[[#This Row],[Female Voters]]/Table1[[#This Row],[Female Population]]</f>
        <v>0.72306861908658782</v>
      </c>
      <c r="T8587" s="24">
        <f>Table1[[#This Row],[Male Voters]]/Table1[[#This Row],[Male Population]]</f>
        <v>0.62339161140297994</v>
      </c>
      <c r="U8587" s="24">
        <f>Table1[[#This Row],[Total Voters]]/Table1[[#This Row],[Total Population]]</f>
        <v>0.67696199138230961</v>
      </c>
      <c r="V8587" s="24">
        <f>Table1[[#This Row],[Female Ballots]]/Table1[[#This Row],[Female Population]]</f>
        <v>0.27059356119304234</v>
      </c>
      <c r="W8587" s="24">
        <f>Table1[[#This Row],[Male Ballots]]/Table1[[#This Row],[Male Population]]</f>
        <v>0.23479459133580224</v>
      </c>
      <c r="X8587" s="24">
        <f>Table1[[#This Row],[Total Ballots]]/Table1[[#This Row],[Total Population]]</f>
        <v>0.25374060443671992</v>
      </c>
      <c r="Y8587" s="24">
        <f>Table1[[#This Row],[Female Ballots]]/Table1[[#This Row],[Female Voters]]</f>
        <v>0.37422943556154886</v>
      </c>
      <c r="Z8587" s="24">
        <f>Table1[[#This Row],[Male Ballots]]/Table1[[#This Row],[Male Voters]]</f>
        <v>0.37664060125445553</v>
      </c>
      <c r="AA8587" s="64">
        <f>Table1[[#This Row],[Total Ballots]]/Table1[[#This Row],[Total Voters]]</f>
        <v>0.37482252721249409</v>
      </c>
    </row>
    <row r="8588" spans="1:27" x14ac:dyDescent="0.35">
      <c r="A8588" s="8" t="s">
        <v>55</v>
      </c>
      <c r="B8588" s="17">
        <v>2005</v>
      </c>
      <c r="C8588" s="80" t="s">
        <v>82</v>
      </c>
      <c r="D8588" s="17" t="s">
        <v>70</v>
      </c>
      <c r="E8588" s="35" t="s">
        <v>75</v>
      </c>
      <c r="F8588" s="35" t="s">
        <v>77</v>
      </c>
      <c r="G8588" s="51" t="s">
        <v>65</v>
      </c>
      <c r="H8588" s="10">
        <v>56396</v>
      </c>
      <c r="I8588" s="10">
        <v>55603</v>
      </c>
      <c r="J8588" s="53">
        <v>111999.02</v>
      </c>
      <c r="K8588" s="55">
        <v>44455</v>
      </c>
      <c r="L8588" s="57">
        <v>40451</v>
      </c>
      <c r="M8588" s="57">
        <v>327</v>
      </c>
      <c r="N8588" s="59">
        <v>85233</v>
      </c>
      <c r="O8588" s="61">
        <v>23088</v>
      </c>
      <c r="P8588" s="10">
        <v>21208</v>
      </c>
      <c r="Q8588" s="10">
        <v>113</v>
      </c>
      <c r="R8588" s="11">
        <v>44409</v>
      </c>
      <c r="S8588" s="24">
        <f>Table1[[#This Row],[Female Voters]]/Table1[[#This Row],[Female Population]]</f>
        <v>0.78826512518618341</v>
      </c>
      <c r="T8588" s="24">
        <f>Table1[[#This Row],[Male Voters]]/Table1[[#This Row],[Male Population]]</f>
        <v>0.7274967178029963</v>
      </c>
      <c r="U8588" s="24">
        <f>Table1[[#This Row],[Total Voters]]/Table1[[#This Row],[Total Population]]</f>
        <v>0.76101558745781883</v>
      </c>
      <c r="V8588" s="24">
        <f>Table1[[#This Row],[Female Ballots]]/Table1[[#This Row],[Female Population]]</f>
        <v>0.40939073693169731</v>
      </c>
      <c r="W8588" s="24">
        <f>Table1[[#This Row],[Male Ballots]]/Table1[[#This Row],[Male Population]]</f>
        <v>0.38141826879844615</v>
      </c>
      <c r="X8588" s="24">
        <f>Table1[[#This Row],[Total Ballots]]/Table1[[#This Row],[Total Population]]</f>
        <v>0.39651239805491156</v>
      </c>
      <c r="Y8588" s="24">
        <f>Table1[[#This Row],[Female Ballots]]/Table1[[#This Row],[Female Voters]]</f>
        <v>0.51935665279496124</v>
      </c>
      <c r="Z8588" s="24">
        <f>Table1[[#This Row],[Male Ballots]]/Table1[[#This Row],[Male Voters]]</f>
        <v>0.52428864552174237</v>
      </c>
      <c r="AA8588" s="64">
        <f>Table1[[#This Row],[Total Ballots]]/Table1[[#This Row],[Total Voters]]</f>
        <v>0.52103058674457081</v>
      </c>
    </row>
    <row r="8589" spans="1:27" x14ac:dyDescent="0.35">
      <c r="A8589" s="8" t="s">
        <v>55</v>
      </c>
      <c r="B8589" s="17">
        <v>2005</v>
      </c>
      <c r="C8589" s="80" t="s">
        <v>82</v>
      </c>
      <c r="D8589" s="17" t="s">
        <v>70</v>
      </c>
      <c r="E8589" s="35" t="s">
        <v>75</v>
      </c>
      <c r="F8589" s="35" t="s">
        <v>77</v>
      </c>
      <c r="G8589" s="51" t="s">
        <v>66</v>
      </c>
      <c r="H8589" s="10">
        <v>38099</v>
      </c>
      <c r="I8589" s="10">
        <v>36641</v>
      </c>
      <c r="J8589" s="53">
        <v>74740</v>
      </c>
      <c r="K8589" s="55">
        <v>32396</v>
      </c>
      <c r="L8589" s="57">
        <v>30134</v>
      </c>
      <c r="M8589" s="57">
        <v>181</v>
      </c>
      <c r="N8589" s="59">
        <v>62711</v>
      </c>
      <c r="O8589" s="61">
        <v>21823</v>
      </c>
      <c r="P8589" s="10">
        <v>20633</v>
      </c>
      <c r="Q8589" s="10">
        <v>77</v>
      </c>
      <c r="R8589" s="11">
        <v>42533</v>
      </c>
      <c r="S8589" s="24">
        <f>Table1[[#This Row],[Female Voters]]/Table1[[#This Row],[Female Population]]</f>
        <v>0.85031103178561118</v>
      </c>
      <c r="T8589" s="24">
        <f>Table1[[#This Row],[Male Voters]]/Table1[[#This Row],[Male Population]]</f>
        <v>0.82241205207281465</v>
      </c>
      <c r="U8589" s="24">
        <f>Table1[[#This Row],[Total Voters]]/Table1[[#This Row],[Total Population]]</f>
        <v>0.83905539202568902</v>
      </c>
      <c r="V8589" s="24">
        <f>Table1[[#This Row],[Female Ballots]]/Table1[[#This Row],[Female Population]]</f>
        <v>0.57279718627785503</v>
      </c>
      <c r="W8589" s="24">
        <f>Table1[[#This Row],[Male Ballots]]/Table1[[#This Row],[Male Population]]</f>
        <v>0.56311236047051116</v>
      </c>
      <c r="X8589" s="24">
        <f>Table1[[#This Row],[Total Ballots]]/Table1[[#This Row],[Total Population]]</f>
        <v>0.56907947551511906</v>
      </c>
      <c r="Y8589" s="24">
        <f>Table1[[#This Row],[Female Ballots]]/Table1[[#This Row],[Female Voters]]</f>
        <v>0.67363254722805288</v>
      </c>
      <c r="Z8589" s="24">
        <f>Table1[[#This Row],[Male Ballots]]/Table1[[#This Row],[Male Voters]]</f>
        <v>0.68470830291365237</v>
      </c>
      <c r="AA8589" s="64">
        <f>Table1[[#This Row],[Total Ballots]]/Table1[[#This Row],[Total Voters]]</f>
        <v>0.67823826760855355</v>
      </c>
    </row>
    <row r="8590" spans="1:27" x14ac:dyDescent="0.35">
      <c r="A8590" s="8" t="s">
        <v>55</v>
      </c>
      <c r="B8590" s="17">
        <v>2005</v>
      </c>
      <c r="C8590" s="80" t="s">
        <v>82</v>
      </c>
      <c r="D8590" s="17" t="s">
        <v>70</v>
      </c>
      <c r="E8590" s="35" t="s">
        <v>75</v>
      </c>
      <c r="F8590" s="35" t="s">
        <v>77</v>
      </c>
      <c r="G8590" s="51" t="s">
        <v>67</v>
      </c>
      <c r="H8590" s="10">
        <v>44062</v>
      </c>
      <c r="I8590" s="10">
        <v>33156</v>
      </c>
      <c r="J8590" s="53">
        <v>77218</v>
      </c>
      <c r="K8590" s="55">
        <v>35635</v>
      </c>
      <c r="L8590" s="57">
        <v>28245</v>
      </c>
      <c r="M8590" s="57">
        <v>146</v>
      </c>
      <c r="N8590" s="59">
        <v>64026</v>
      </c>
      <c r="O8590" s="61">
        <v>26799</v>
      </c>
      <c r="P8590" s="10">
        <v>22270</v>
      </c>
      <c r="Q8590" s="10">
        <v>67</v>
      </c>
      <c r="R8590" s="11">
        <v>49136</v>
      </c>
      <c r="S8590" s="24">
        <f>Table1[[#This Row],[Female Voters]]/Table1[[#This Row],[Female Population]]</f>
        <v>0.80874676592074801</v>
      </c>
      <c r="T8590" s="24">
        <f>Table1[[#This Row],[Male Voters]]/Table1[[#This Row],[Male Population]]</f>
        <v>0.85188201230546512</v>
      </c>
      <c r="U8590" s="24">
        <f>Table1[[#This Row],[Total Voters]]/Table1[[#This Row],[Total Population]]</f>
        <v>0.82915900437721779</v>
      </c>
      <c r="V8590" s="24">
        <f>Table1[[#This Row],[Female Ballots]]/Table1[[#This Row],[Female Population]]</f>
        <v>0.6082111570060369</v>
      </c>
      <c r="W8590" s="24">
        <f>Table1[[#This Row],[Male Ballots]]/Table1[[#This Row],[Male Population]]</f>
        <v>0.67167330196646158</v>
      </c>
      <c r="X8590" s="24">
        <f>Table1[[#This Row],[Total Ballots]]/Table1[[#This Row],[Total Population]]</f>
        <v>0.63632831723173355</v>
      </c>
      <c r="Y8590" s="24">
        <f>Table1[[#This Row],[Female Ballots]]/Table1[[#This Row],[Female Voters]]</f>
        <v>0.75204153220148728</v>
      </c>
      <c r="Z8590" s="24">
        <f>Table1[[#This Row],[Male Ballots]]/Table1[[#This Row],[Male Voters]]</f>
        <v>0.78845813418304123</v>
      </c>
      <c r="AA8590" s="64">
        <f>Table1[[#This Row],[Total Ballots]]/Table1[[#This Row],[Total Voters]]</f>
        <v>0.76743822821978569</v>
      </c>
    </row>
    <row r="8591" spans="1:27" x14ac:dyDescent="0.35">
      <c r="A8591" s="8" t="s">
        <v>23</v>
      </c>
      <c r="B8591" s="17">
        <v>2005</v>
      </c>
      <c r="C8591" s="80" t="s">
        <v>82</v>
      </c>
      <c r="D8591" s="17" t="s">
        <v>69</v>
      </c>
      <c r="E8591" s="35" t="s">
        <v>74</v>
      </c>
      <c r="F8591" s="35" t="s">
        <v>78</v>
      </c>
      <c r="G8591" s="51" t="s">
        <v>79</v>
      </c>
      <c r="H8591" s="10">
        <v>6455</v>
      </c>
      <c r="I8591" s="10">
        <v>6073</v>
      </c>
      <c r="J8591" s="53">
        <v>12528</v>
      </c>
      <c r="K8591" s="55">
        <v>5586</v>
      </c>
      <c r="L8591" s="57">
        <v>5095</v>
      </c>
      <c r="M8591" s="57">
        <v>7</v>
      </c>
      <c r="N8591" s="59">
        <v>10688</v>
      </c>
      <c r="O8591" s="61">
        <v>3775</v>
      </c>
      <c r="P8591" s="10">
        <v>3411</v>
      </c>
      <c r="Q8591" s="10">
        <v>4</v>
      </c>
      <c r="R8591" s="11">
        <v>7190</v>
      </c>
      <c r="S8591" s="24">
        <f>Table1[[#This Row],[Female Voters]]/Table1[[#This Row],[Female Population]]</f>
        <v>0.86537567776917124</v>
      </c>
      <c r="T8591" s="24">
        <f>Table1[[#This Row],[Male Voters]]/Table1[[#This Row],[Male Population]]</f>
        <v>0.83895932817388441</v>
      </c>
      <c r="U8591" s="24">
        <f>Table1[[#This Row],[Total Voters]]/Table1[[#This Row],[Total Population]]</f>
        <v>0.85312899106002549</v>
      </c>
      <c r="V8591" s="24">
        <f>Table1[[#This Row],[Female Ballots]]/Table1[[#This Row],[Female Population]]</f>
        <v>0.58481797056545315</v>
      </c>
      <c r="W8591" s="24">
        <f>Table1[[#This Row],[Male Ballots]]/Table1[[#This Row],[Male Population]]</f>
        <v>0.56166639222789394</v>
      </c>
      <c r="X8591" s="24">
        <f>Table1[[#This Row],[Total Ballots]]/Table1[[#This Row],[Total Population]]</f>
        <v>0.57391443167305234</v>
      </c>
      <c r="Y8591" s="24">
        <f>Table1[[#This Row],[Female Ballots]]/Table1[[#This Row],[Female Voters]]</f>
        <v>0.675796634443251</v>
      </c>
      <c r="Z8591" s="24">
        <f>Table1[[#This Row],[Male Ballots]]/Table1[[#This Row],[Male Voters]]</f>
        <v>0.66947988223748778</v>
      </c>
      <c r="AA8591" s="64">
        <f>Table1[[#This Row],[Total Ballots]]/Table1[[#This Row],[Total Voters]]</f>
        <v>0.67271706586826352</v>
      </c>
    </row>
    <row r="8592" spans="1:27" x14ac:dyDescent="0.35">
      <c r="A8592" s="8" t="s">
        <v>23</v>
      </c>
      <c r="B8592" s="17">
        <v>2005</v>
      </c>
      <c r="C8592" s="80" t="s">
        <v>82</v>
      </c>
      <c r="D8592" s="17" t="s">
        <v>69</v>
      </c>
      <c r="E8592" s="35" t="s">
        <v>74</v>
      </c>
      <c r="F8592" s="35" t="s">
        <v>78</v>
      </c>
      <c r="G8592" s="51" t="s">
        <v>62</v>
      </c>
      <c r="H8592" s="10">
        <v>354</v>
      </c>
      <c r="I8592" s="10">
        <v>383</v>
      </c>
      <c r="J8592" s="53">
        <v>737</v>
      </c>
      <c r="K8592" s="55">
        <v>298</v>
      </c>
      <c r="L8592" s="57">
        <v>285</v>
      </c>
      <c r="M8592" s="57"/>
      <c r="N8592" s="59">
        <v>583</v>
      </c>
      <c r="O8592" s="61">
        <v>73</v>
      </c>
      <c r="P8592" s="10">
        <v>73</v>
      </c>
      <c r="Q8592" s="10"/>
      <c r="R8592" s="11">
        <v>146</v>
      </c>
      <c r="S8592" s="24">
        <f>Table1[[#This Row],[Female Voters]]/Table1[[#This Row],[Female Population]]</f>
        <v>0.84180790960451979</v>
      </c>
      <c r="T8592" s="24">
        <f>Table1[[#This Row],[Male Voters]]/Table1[[#This Row],[Male Population]]</f>
        <v>0.74412532637075723</v>
      </c>
      <c r="U8592" s="24">
        <f>Table1[[#This Row],[Total Voters]]/Table1[[#This Row],[Total Population]]</f>
        <v>0.79104477611940294</v>
      </c>
      <c r="V8592" s="24">
        <f>Table1[[#This Row],[Female Ballots]]/Table1[[#This Row],[Female Population]]</f>
        <v>0.20621468926553671</v>
      </c>
      <c r="W8592" s="24">
        <f>Table1[[#This Row],[Male Ballots]]/Table1[[#This Row],[Male Population]]</f>
        <v>0.1906005221932115</v>
      </c>
      <c r="X8592" s="24">
        <f>Table1[[#This Row],[Total Ballots]]/Table1[[#This Row],[Total Population]]</f>
        <v>0.19810040705563092</v>
      </c>
      <c r="Y8592" s="24">
        <f>Table1[[#This Row],[Female Ballots]]/Table1[[#This Row],[Female Voters]]</f>
        <v>0.24496644295302014</v>
      </c>
      <c r="Z8592" s="24">
        <f>Table1[[#This Row],[Male Ballots]]/Table1[[#This Row],[Male Voters]]</f>
        <v>0.256140350877193</v>
      </c>
      <c r="AA8592" s="64">
        <f>Table1[[#This Row],[Total Ballots]]/Table1[[#This Row],[Total Voters]]</f>
        <v>0.2504288164665523</v>
      </c>
    </row>
    <row r="8593" spans="1:27" x14ac:dyDescent="0.35">
      <c r="A8593" s="8" t="s">
        <v>23</v>
      </c>
      <c r="B8593" s="17">
        <v>2005</v>
      </c>
      <c r="C8593" s="80" t="s">
        <v>82</v>
      </c>
      <c r="D8593" s="17" t="s">
        <v>69</v>
      </c>
      <c r="E8593" s="35" t="s">
        <v>74</v>
      </c>
      <c r="F8593" s="35" t="s">
        <v>78</v>
      </c>
      <c r="G8593" s="51" t="s">
        <v>63</v>
      </c>
      <c r="H8593" s="10">
        <v>579</v>
      </c>
      <c r="I8593" s="10">
        <v>549</v>
      </c>
      <c r="J8593" s="53">
        <v>1128</v>
      </c>
      <c r="K8593" s="55">
        <v>443</v>
      </c>
      <c r="L8593" s="57">
        <v>343</v>
      </c>
      <c r="M8593" s="57">
        <v>1</v>
      </c>
      <c r="N8593" s="59">
        <v>787</v>
      </c>
      <c r="O8593" s="61">
        <v>155</v>
      </c>
      <c r="P8593" s="10">
        <v>113</v>
      </c>
      <c r="Q8593" s="10"/>
      <c r="R8593" s="11">
        <v>268</v>
      </c>
      <c r="S8593" s="24">
        <f>Table1[[#This Row],[Female Voters]]/Table1[[#This Row],[Female Population]]</f>
        <v>0.76511226252158893</v>
      </c>
      <c r="T8593" s="24">
        <f>Table1[[#This Row],[Male Voters]]/Table1[[#This Row],[Male Population]]</f>
        <v>0.62477231329690341</v>
      </c>
      <c r="U8593" s="24">
        <f>Table1[[#This Row],[Total Voters]]/Table1[[#This Row],[Total Population]]</f>
        <v>0.69769503546099287</v>
      </c>
      <c r="V8593" s="24">
        <f>Table1[[#This Row],[Female Ballots]]/Table1[[#This Row],[Female Population]]</f>
        <v>0.26770293609671847</v>
      </c>
      <c r="W8593" s="24">
        <f>Table1[[#This Row],[Male Ballots]]/Table1[[#This Row],[Male Population]]</f>
        <v>0.2058287795992714</v>
      </c>
      <c r="X8593" s="24">
        <f>Table1[[#This Row],[Total Ballots]]/Table1[[#This Row],[Total Population]]</f>
        <v>0.23758865248226951</v>
      </c>
      <c r="Y8593" s="24">
        <f>Table1[[#This Row],[Female Ballots]]/Table1[[#This Row],[Female Voters]]</f>
        <v>0.34988713318284426</v>
      </c>
      <c r="Z8593" s="24">
        <f>Table1[[#This Row],[Male Ballots]]/Table1[[#This Row],[Male Voters]]</f>
        <v>0.32944606413994171</v>
      </c>
      <c r="AA8593" s="64">
        <f>Table1[[#This Row],[Total Ballots]]/Table1[[#This Row],[Total Voters]]</f>
        <v>0.34053367217280811</v>
      </c>
    </row>
    <row r="8594" spans="1:27" x14ac:dyDescent="0.35">
      <c r="A8594" s="8" t="s">
        <v>23</v>
      </c>
      <c r="B8594" s="17">
        <v>2005</v>
      </c>
      <c r="C8594" s="80" t="s">
        <v>82</v>
      </c>
      <c r="D8594" s="17" t="s">
        <v>69</v>
      </c>
      <c r="E8594" s="35" t="s">
        <v>74</v>
      </c>
      <c r="F8594" s="35" t="s">
        <v>78</v>
      </c>
      <c r="G8594" s="51" t="s">
        <v>64</v>
      </c>
      <c r="H8594" s="10">
        <v>969</v>
      </c>
      <c r="I8594" s="10">
        <v>889</v>
      </c>
      <c r="J8594" s="53">
        <v>1858</v>
      </c>
      <c r="K8594" s="55">
        <v>671</v>
      </c>
      <c r="L8594" s="57">
        <v>590</v>
      </c>
      <c r="M8594" s="57"/>
      <c r="N8594" s="59">
        <v>1261</v>
      </c>
      <c r="O8594" s="61">
        <v>345</v>
      </c>
      <c r="P8594" s="10">
        <v>291</v>
      </c>
      <c r="Q8594" s="10"/>
      <c r="R8594" s="11">
        <v>636</v>
      </c>
      <c r="S8594" s="24">
        <f>Table1[[#This Row],[Female Voters]]/Table1[[#This Row],[Female Population]]</f>
        <v>0.69246646026831782</v>
      </c>
      <c r="T8594" s="24">
        <f>Table1[[#This Row],[Male Voters]]/Table1[[#This Row],[Male Population]]</f>
        <v>0.6636670416197975</v>
      </c>
      <c r="U8594" s="24">
        <f>Table1[[#This Row],[Total Voters]]/Table1[[#This Row],[Total Population]]</f>
        <v>0.67868675995694294</v>
      </c>
      <c r="V8594" s="24">
        <f>Table1[[#This Row],[Female Ballots]]/Table1[[#This Row],[Female Population]]</f>
        <v>0.35603715170278638</v>
      </c>
      <c r="W8594" s="24">
        <f>Table1[[#This Row],[Male Ballots]]/Table1[[#This Row],[Male Population]]</f>
        <v>0.32733408323959506</v>
      </c>
      <c r="X8594" s="24">
        <f>Table1[[#This Row],[Total Ballots]]/Table1[[#This Row],[Total Population]]</f>
        <v>0.34230355220667386</v>
      </c>
      <c r="Y8594" s="24">
        <f>Table1[[#This Row],[Female Ballots]]/Table1[[#This Row],[Female Voters]]</f>
        <v>0.51415797317436662</v>
      </c>
      <c r="Z8594" s="24">
        <f>Table1[[#This Row],[Male Ballots]]/Table1[[#This Row],[Male Voters]]</f>
        <v>0.49322033898305084</v>
      </c>
      <c r="AA8594" s="64">
        <f>Table1[[#This Row],[Total Ballots]]/Table1[[#This Row],[Total Voters]]</f>
        <v>0.5043616177636796</v>
      </c>
    </row>
    <row r="8595" spans="1:27" x14ac:dyDescent="0.35">
      <c r="A8595" s="8" t="s">
        <v>23</v>
      </c>
      <c r="B8595" s="17">
        <v>2005</v>
      </c>
      <c r="C8595" s="80" t="s">
        <v>82</v>
      </c>
      <c r="D8595" s="17" t="s">
        <v>69</v>
      </c>
      <c r="E8595" s="35" t="s">
        <v>74</v>
      </c>
      <c r="F8595" s="35" t="s">
        <v>78</v>
      </c>
      <c r="G8595" s="51" t="s">
        <v>65</v>
      </c>
      <c r="H8595" s="10">
        <v>1502</v>
      </c>
      <c r="I8595" s="10">
        <v>1354</v>
      </c>
      <c r="J8595" s="53">
        <v>2856</v>
      </c>
      <c r="K8595" s="55">
        <v>1280</v>
      </c>
      <c r="L8595" s="57">
        <v>1077</v>
      </c>
      <c r="M8595" s="57">
        <v>1</v>
      </c>
      <c r="N8595" s="59">
        <v>2358</v>
      </c>
      <c r="O8595" s="61">
        <v>861</v>
      </c>
      <c r="P8595" s="10">
        <v>680</v>
      </c>
      <c r="Q8595" s="10">
        <v>1</v>
      </c>
      <c r="R8595" s="11">
        <v>1542</v>
      </c>
      <c r="S8595" s="24">
        <f>Table1[[#This Row],[Female Voters]]/Table1[[#This Row],[Female Population]]</f>
        <v>0.85219707057256988</v>
      </c>
      <c r="T8595" s="24">
        <f>Table1[[#This Row],[Male Voters]]/Table1[[#This Row],[Male Population]]</f>
        <v>0.79542097488921715</v>
      </c>
      <c r="U8595" s="24">
        <f>Table1[[#This Row],[Total Voters]]/Table1[[#This Row],[Total Population]]</f>
        <v>0.82563025210084029</v>
      </c>
      <c r="V8595" s="24">
        <f>Table1[[#This Row],[Female Ballots]]/Table1[[#This Row],[Female Population]]</f>
        <v>0.57323568575233019</v>
      </c>
      <c r="W8595" s="24">
        <f>Table1[[#This Row],[Male Ballots]]/Table1[[#This Row],[Male Population]]</f>
        <v>0.50221565731166917</v>
      </c>
      <c r="X8595" s="24">
        <f>Table1[[#This Row],[Total Ballots]]/Table1[[#This Row],[Total Population]]</f>
        <v>0.53991596638655459</v>
      </c>
      <c r="Y8595" s="24">
        <f>Table1[[#This Row],[Female Ballots]]/Table1[[#This Row],[Female Voters]]</f>
        <v>0.67265624999999996</v>
      </c>
      <c r="Z8595" s="24">
        <f>Table1[[#This Row],[Male Ballots]]/Table1[[#This Row],[Male Voters]]</f>
        <v>0.63138347260909933</v>
      </c>
      <c r="AA8595" s="64">
        <f>Table1[[#This Row],[Total Ballots]]/Table1[[#This Row],[Total Voters]]</f>
        <v>0.65394402035623411</v>
      </c>
    </row>
    <row r="8596" spans="1:27" x14ac:dyDescent="0.35">
      <c r="A8596" s="8" t="s">
        <v>23</v>
      </c>
      <c r="B8596" s="17">
        <v>2005</v>
      </c>
      <c r="C8596" s="80" t="s">
        <v>82</v>
      </c>
      <c r="D8596" s="17" t="s">
        <v>69</v>
      </c>
      <c r="E8596" s="35" t="s">
        <v>74</v>
      </c>
      <c r="F8596" s="35" t="s">
        <v>78</v>
      </c>
      <c r="G8596" s="51" t="s">
        <v>66</v>
      </c>
      <c r="H8596" s="10">
        <v>1462</v>
      </c>
      <c r="I8596" s="10">
        <v>1416</v>
      </c>
      <c r="J8596" s="53">
        <v>2878</v>
      </c>
      <c r="K8596" s="55">
        <v>1507</v>
      </c>
      <c r="L8596" s="57">
        <v>1395</v>
      </c>
      <c r="M8596" s="57">
        <v>3</v>
      </c>
      <c r="N8596" s="59">
        <v>2905</v>
      </c>
      <c r="O8596" s="61">
        <v>1179</v>
      </c>
      <c r="P8596" s="10">
        <v>1067</v>
      </c>
      <c r="Q8596" s="10">
        <v>2</v>
      </c>
      <c r="R8596" s="11">
        <v>2248</v>
      </c>
      <c r="S8596" s="24">
        <f>Table1[[#This Row],[Female Voters]]/Table1[[#This Row],[Female Population]]</f>
        <v>1.0307797537619698</v>
      </c>
      <c r="T8596" s="24">
        <f>Table1[[#This Row],[Male Voters]]/Table1[[#This Row],[Male Population]]</f>
        <v>0.98516949152542377</v>
      </c>
      <c r="U8596" s="24">
        <f>Table1[[#This Row],[Total Voters]]/Table1[[#This Row],[Total Population]]</f>
        <v>1.0093815149409313</v>
      </c>
      <c r="V8596" s="24">
        <f>Table1[[#This Row],[Female Ballots]]/Table1[[#This Row],[Female Population]]</f>
        <v>0.80642954856361149</v>
      </c>
      <c r="W8596" s="24">
        <f>Table1[[#This Row],[Male Ballots]]/Table1[[#This Row],[Male Population]]</f>
        <v>0.75353107344632764</v>
      </c>
      <c r="X8596" s="24">
        <f>Table1[[#This Row],[Total Ballots]]/Table1[[#This Row],[Total Population]]</f>
        <v>0.7810979847116053</v>
      </c>
      <c r="Y8596" s="24">
        <f>Table1[[#This Row],[Female Ballots]]/Table1[[#This Row],[Female Voters]]</f>
        <v>0.78234903782349041</v>
      </c>
      <c r="Z8596" s="24">
        <f>Table1[[#This Row],[Male Ballots]]/Table1[[#This Row],[Male Voters]]</f>
        <v>0.76487455197132614</v>
      </c>
      <c r="AA8596" s="64">
        <f>Table1[[#This Row],[Total Ballots]]/Table1[[#This Row],[Total Voters]]</f>
        <v>0.77383820998278829</v>
      </c>
    </row>
    <row r="8597" spans="1:27" x14ac:dyDescent="0.35">
      <c r="A8597" s="8" t="s">
        <v>23</v>
      </c>
      <c r="B8597" s="17">
        <v>2005</v>
      </c>
      <c r="C8597" s="80" t="s">
        <v>82</v>
      </c>
      <c r="D8597" s="17" t="s">
        <v>69</v>
      </c>
      <c r="E8597" s="35" t="s">
        <v>74</v>
      </c>
      <c r="F8597" s="35" t="s">
        <v>78</v>
      </c>
      <c r="G8597" s="51" t="s">
        <v>67</v>
      </c>
      <c r="H8597" s="10">
        <v>1589</v>
      </c>
      <c r="I8597" s="10">
        <v>1482</v>
      </c>
      <c r="J8597" s="53">
        <v>3071</v>
      </c>
      <c r="K8597" s="55">
        <v>1387</v>
      </c>
      <c r="L8597" s="57">
        <v>1405</v>
      </c>
      <c r="M8597" s="57">
        <v>2</v>
      </c>
      <c r="N8597" s="59">
        <v>2794</v>
      </c>
      <c r="O8597" s="61">
        <v>1162</v>
      </c>
      <c r="P8597" s="10">
        <v>1187</v>
      </c>
      <c r="Q8597" s="10">
        <v>1</v>
      </c>
      <c r="R8597" s="11">
        <v>2350</v>
      </c>
      <c r="S8597" s="24">
        <f>Table1[[#This Row],[Female Voters]]/Table1[[#This Row],[Female Population]]</f>
        <v>0.87287602265575837</v>
      </c>
      <c r="T8597" s="24">
        <f>Table1[[#This Row],[Male Voters]]/Table1[[#This Row],[Male Population]]</f>
        <v>0.94804318488529016</v>
      </c>
      <c r="U8597" s="24">
        <f>Table1[[#This Row],[Total Voters]]/Table1[[#This Row],[Total Population]]</f>
        <v>0.90980136763269293</v>
      </c>
      <c r="V8597" s="24">
        <f>Table1[[#This Row],[Female Ballots]]/Table1[[#This Row],[Female Population]]</f>
        <v>0.7312775330396476</v>
      </c>
      <c r="W8597" s="24">
        <f>Table1[[#This Row],[Male Ballots]]/Table1[[#This Row],[Male Population]]</f>
        <v>0.80094466936572195</v>
      </c>
      <c r="X8597" s="24">
        <f>Table1[[#This Row],[Total Ballots]]/Table1[[#This Row],[Total Population]]</f>
        <v>0.76522305437968086</v>
      </c>
      <c r="Y8597" s="24">
        <f>Table1[[#This Row],[Female Ballots]]/Table1[[#This Row],[Female Voters]]</f>
        <v>0.83777937995674112</v>
      </c>
      <c r="Z8597" s="24">
        <f>Table1[[#This Row],[Male Ballots]]/Table1[[#This Row],[Male Voters]]</f>
        <v>0.84483985765124558</v>
      </c>
      <c r="AA8597" s="64">
        <f>Table1[[#This Row],[Total Ballots]]/Table1[[#This Row],[Total Voters]]</f>
        <v>0.84108804581245522</v>
      </c>
    </row>
    <row r="8598" spans="1:27" x14ac:dyDescent="0.35">
      <c r="A8598" s="8" t="s">
        <v>38</v>
      </c>
      <c r="B8598" s="17">
        <v>2005</v>
      </c>
      <c r="C8598" s="80" t="s">
        <v>82</v>
      </c>
      <c r="D8598" s="17"/>
      <c r="E8598" s="35" t="s">
        <v>74</v>
      </c>
      <c r="F8598" s="35" t="s">
        <v>78</v>
      </c>
      <c r="G8598" s="51" t="s">
        <v>79</v>
      </c>
      <c r="H8598" s="10">
        <v>41959</v>
      </c>
      <c r="I8598" s="10">
        <v>40630</v>
      </c>
      <c r="J8598" s="53">
        <v>82589</v>
      </c>
      <c r="K8598" s="55">
        <v>31734</v>
      </c>
      <c r="L8598" s="57">
        <v>28251</v>
      </c>
      <c r="M8598" s="57">
        <v>3</v>
      </c>
      <c r="N8598" s="59">
        <v>59988</v>
      </c>
      <c r="O8598" s="61">
        <v>20235</v>
      </c>
      <c r="P8598" s="10">
        <v>17743</v>
      </c>
      <c r="Q8598" s="10">
        <v>1</v>
      </c>
      <c r="R8598" s="11">
        <v>37979</v>
      </c>
      <c r="S8598" s="24">
        <f>Table1[[#This Row],[Female Voters]]/Table1[[#This Row],[Female Population]]</f>
        <v>0.75630973092781051</v>
      </c>
      <c r="T8598" s="24">
        <f>Table1[[#This Row],[Male Voters]]/Table1[[#This Row],[Male Population]]</f>
        <v>0.69532365247354166</v>
      </c>
      <c r="U8598" s="24">
        <f>Table1[[#This Row],[Total Voters]]/Table1[[#This Row],[Total Population]]</f>
        <v>0.72634370194577969</v>
      </c>
      <c r="V8598" s="24">
        <f>Table1[[#This Row],[Female Ballots]]/Table1[[#This Row],[Female Population]]</f>
        <v>0.48225648847684643</v>
      </c>
      <c r="W8598" s="24">
        <f>Table1[[#This Row],[Male Ballots]]/Table1[[#This Row],[Male Population]]</f>
        <v>0.43669702190499632</v>
      </c>
      <c r="X8598" s="24">
        <f>Table1[[#This Row],[Total Ballots]]/Table1[[#This Row],[Total Population]]</f>
        <v>0.4598554286890506</v>
      </c>
      <c r="Y8598" s="24">
        <f>Table1[[#This Row],[Female Ballots]]/Table1[[#This Row],[Female Voters]]</f>
        <v>0.6376441671393458</v>
      </c>
      <c r="Z8598" s="24">
        <f>Table1[[#This Row],[Male Ballots]]/Table1[[#This Row],[Male Voters]]</f>
        <v>0.62804856465257863</v>
      </c>
      <c r="AA8598" s="64">
        <f>Table1[[#This Row],[Total Ballots]]/Table1[[#This Row],[Total Voters]]</f>
        <v>0.63310995532439818</v>
      </c>
    </row>
    <row r="8599" spans="1:27" x14ac:dyDescent="0.35">
      <c r="A8599" s="8" t="s">
        <v>38</v>
      </c>
      <c r="B8599" s="17">
        <v>2005</v>
      </c>
      <c r="C8599" s="80" t="s">
        <v>82</v>
      </c>
      <c r="D8599" s="17"/>
      <c r="E8599" s="35" t="s">
        <v>74</v>
      </c>
      <c r="F8599" s="35" t="s">
        <v>78</v>
      </c>
      <c r="G8599" s="51" t="s">
        <v>62</v>
      </c>
      <c r="H8599" s="10">
        <v>4669</v>
      </c>
      <c r="I8599" s="10">
        <v>5029</v>
      </c>
      <c r="J8599" s="53">
        <v>9698</v>
      </c>
      <c r="K8599" s="55">
        <v>2624</v>
      </c>
      <c r="L8599" s="57">
        <v>2299</v>
      </c>
      <c r="M8599" s="57"/>
      <c r="N8599" s="59">
        <v>4923</v>
      </c>
      <c r="O8599" s="61">
        <v>752</v>
      </c>
      <c r="P8599" s="10">
        <v>632</v>
      </c>
      <c r="Q8599" s="10"/>
      <c r="R8599" s="11">
        <v>1384</v>
      </c>
      <c r="S8599" s="24">
        <f>Table1[[#This Row],[Female Voters]]/Table1[[#This Row],[Female Population]]</f>
        <v>0.56200471192974943</v>
      </c>
      <c r="T8599" s="24">
        <f>Table1[[#This Row],[Male Voters]]/Table1[[#This Row],[Male Population]]</f>
        <v>0.45714853847683434</v>
      </c>
      <c r="U8599" s="24">
        <f>Table1[[#This Row],[Total Voters]]/Table1[[#This Row],[Total Population]]</f>
        <v>0.50763043926582796</v>
      </c>
      <c r="V8599" s="24">
        <f>Table1[[#This Row],[Female Ballots]]/Table1[[#This Row],[Female Population]]</f>
        <v>0.16106232597986722</v>
      </c>
      <c r="W8599" s="24">
        <f>Table1[[#This Row],[Male Ballots]]/Table1[[#This Row],[Male Population]]</f>
        <v>0.12567110757605887</v>
      </c>
      <c r="X8599" s="24">
        <f>Table1[[#This Row],[Total Ballots]]/Table1[[#This Row],[Total Population]]</f>
        <v>0.14270983707981028</v>
      </c>
      <c r="Y8599" s="24">
        <f>Table1[[#This Row],[Female Ballots]]/Table1[[#This Row],[Female Voters]]</f>
        <v>0.28658536585365851</v>
      </c>
      <c r="Z8599" s="24">
        <f>Table1[[#This Row],[Male Ballots]]/Table1[[#This Row],[Male Voters]]</f>
        <v>0.27490213136146152</v>
      </c>
      <c r="AA8599" s="64">
        <f>Table1[[#This Row],[Total Ballots]]/Table1[[#This Row],[Total Voters]]</f>
        <v>0.28112939264676012</v>
      </c>
    </row>
    <row r="8600" spans="1:27" x14ac:dyDescent="0.35">
      <c r="A8600" s="8" t="s">
        <v>38</v>
      </c>
      <c r="B8600" s="17">
        <v>2005</v>
      </c>
      <c r="C8600" s="80" t="s">
        <v>82</v>
      </c>
      <c r="D8600" s="17"/>
      <c r="E8600" s="35" t="s">
        <v>74</v>
      </c>
      <c r="F8600" s="35" t="s">
        <v>78</v>
      </c>
      <c r="G8600" s="51" t="s">
        <v>63</v>
      </c>
      <c r="H8600" s="10">
        <v>6243</v>
      </c>
      <c r="I8600" s="10">
        <v>6471</v>
      </c>
      <c r="J8600" s="53">
        <v>12714</v>
      </c>
      <c r="K8600" s="55">
        <v>3790</v>
      </c>
      <c r="L8600" s="57">
        <v>3247</v>
      </c>
      <c r="M8600" s="57">
        <v>1</v>
      </c>
      <c r="N8600" s="59">
        <v>7038</v>
      </c>
      <c r="O8600" s="61">
        <v>1325</v>
      </c>
      <c r="P8600" s="10">
        <v>1053</v>
      </c>
      <c r="Q8600" s="10">
        <v>1</v>
      </c>
      <c r="R8600" s="11">
        <v>2379</v>
      </c>
      <c r="S8600" s="24">
        <f>Table1[[#This Row],[Female Voters]]/Table1[[#This Row],[Female Population]]</f>
        <v>0.6070799295210636</v>
      </c>
      <c r="T8600" s="24">
        <f>Table1[[#This Row],[Male Voters]]/Table1[[#This Row],[Male Population]]</f>
        <v>0.5017771596352959</v>
      </c>
      <c r="U8600" s="24">
        <f>Table1[[#This Row],[Total Voters]]/Table1[[#This Row],[Total Population]]</f>
        <v>0.5535630014157622</v>
      </c>
      <c r="V8600" s="24">
        <f>Table1[[#This Row],[Female Ballots]]/Table1[[#This Row],[Female Population]]</f>
        <v>0.21223770623097871</v>
      </c>
      <c r="W8600" s="24">
        <f>Table1[[#This Row],[Male Ballots]]/Table1[[#This Row],[Male Population]]</f>
        <v>0.16272600834492351</v>
      </c>
      <c r="X8600" s="24">
        <f>Table1[[#This Row],[Total Ballots]]/Table1[[#This Row],[Total Population]]</f>
        <v>0.18711656441717792</v>
      </c>
      <c r="Y8600" s="24">
        <f>Table1[[#This Row],[Female Ballots]]/Table1[[#This Row],[Female Voters]]</f>
        <v>0.34960422163588389</v>
      </c>
      <c r="Z8600" s="24">
        <f>Table1[[#This Row],[Male Ballots]]/Table1[[#This Row],[Male Voters]]</f>
        <v>0.32429935324915304</v>
      </c>
      <c r="AA8600" s="64">
        <f>Table1[[#This Row],[Total Ballots]]/Table1[[#This Row],[Total Voters]]</f>
        <v>0.33802216538789431</v>
      </c>
    </row>
    <row r="8601" spans="1:27" x14ac:dyDescent="0.35">
      <c r="A8601" s="8" t="s">
        <v>38</v>
      </c>
      <c r="B8601" s="17">
        <v>2005</v>
      </c>
      <c r="C8601" s="80" t="s">
        <v>82</v>
      </c>
      <c r="D8601" s="17"/>
      <c r="E8601" s="35" t="s">
        <v>74</v>
      </c>
      <c r="F8601" s="35" t="s">
        <v>78</v>
      </c>
      <c r="G8601" s="51" t="s">
        <v>64</v>
      </c>
      <c r="H8601" s="10">
        <v>7333</v>
      </c>
      <c r="I8601" s="10">
        <v>7386</v>
      </c>
      <c r="J8601" s="53">
        <v>14719</v>
      </c>
      <c r="K8601" s="55">
        <v>5005</v>
      </c>
      <c r="L8601" s="57">
        <v>4465</v>
      </c>
      <c r="M8601" s="57">
        <v>1</v>
      </c>
      <c r="N8601" s="59">
        <v>9471</v>
      </c>
      <c r="O8601" s="61">
        <v>2605</v>
      </c>
      <c r="P8601" s="10">
        <v>2181</v>
      </c>
      <c r="Q8601" s="10"/>
      <c r="R8601" s="11">
        <v>4786</v>
      </c>
      <c r="S8601" s="24">
        <f>Table1[[#This Row],[Female Voters]]/Table1[[#This Row],[Female Population]]</f>
        <v>0.68253102413746081</v>
      </c>
      <c r="T8601" s="24">
        <f>Table1[[#This Row],[Male Voters]]/Table1[[#This Row],[Male Population]]</f>
        <v>0.60452206877877068</v>
      </c>
      <c r="U8601" s="24">
        <f>Table1[[#This Row],[Total Voters]]/Table1[[#This Row],[Total Population]]</f>
        <v>0.64345403899721454</v>
      </c>
      <c r="V8601" s="24">
        <f>Table1[[#This Row],[Female Ballots]]/Table1[[#This Row],[Female Population]]</f>
        <v>0.35524342015546162</v>
      </c>
      <c r="W8601" s="24">
        <f>Table1[[#This Row],[Male Ballots]]/Table1[[#This Row],[Male Population]]</f>
        <v>0.2952883834281072</v>
      </c>
      <c r="X8601" s="24">
        <f>Table1[[#This Row],[Total Ballots]]/Table1[[#This Row],[Total Population]]</f>
        <v>0.3251579591004824</v>
      </c>
      <c r="Y8601" s="24">
        <f>Table1[[#This Row],[Female Ballots]]/Table1[[#This Row],[Female Voters]]</f>
        <v>0.52047952047952051</v>
      </c>
      <c r="Z8601" s="24">
        <f>Table1[[#This Row],[Male Ballots]]/Table1[[#This Row],[Male Voters]]</f>
        <v>0.48846584546472566</v>
      </c>
      <c r="AA8601" s="64">
        <f>Table1[[#This Row],[Total Ballots]]/Table1[[#This Row],[Total Voters]]</f>
        <v>0.50533206630767602</v>
      </c>
    </row>
    <row r="8602" spans="1:27" x14ac:dyDescent="0.35">
      <c r="A8602" s="8" t="s">
        <v>38</v>
      </c>
      <c r="B8602" s="17">
        <v>2005</v>
      </c>
      <c r="C8602" s="80" t="s">
        <v>82</v>
      </c>
      <c r="D8602" s="17"/>
      <c r="E8602" s="35" t="s">
        <v>74</v>
      </c>
      <c r="F8602" s="35" t="s">
        <v>78</v>
      </c>
      <c r="G8602" s="51" t="s">
        <v>65</v>
      </c>
      <c r="H8602" s="10">
        <v>8233</v>
      </c>
      <c r="I8602" s="10">
        <v>8036</v>
      </c>
      <c r="J8602" s="53">
        <v>16269</v>
      </c>
      <c r="K8602" s="55">
        <v>6750</v>
      </c>
      <c r="L8602" s="57">
        <v>6110</v>
      </c>
      <c r="M8602" s="57">
        <v>1</v>
      </c>
      <c r="N8602" s="59">
        <v>12861</v>
      </c>
      <c r="O8602" s="61">
        <v>4492</v>
      </c>
      <c r="P8602" s="10">
        <v>3914</v>
      </c>
      <c r="Q8602" s="10"/>
      <c r="R8602" s="11">
        <v>8406</v>
      </c>
      <c r="S8602" s="24">
        <f>Table1[[#This Row],[Female Voters]]/Table1[[#This Row],[Female Population]]</f>
        <v>0.81987124984817195</v>
      </c>
      <c r="T8602" s="24">
        <f>Table1[[#This Row],[Male Voters]]/Table1[[#This Row],[Male Population]]</f>
        <v>0.76032852165256348</v>
      </c>
      <c r="U8602" s="24">
        <f>Table1[[#This Row],[Total Voters]]/Table1[[#This Row],[Total Population]]</f>
        <v>0.79052185137377839</v>
      </c>
      <c r="V8602" s="24">
        <f>Table1[[#This Row],[Female Ballots]]/Table1[[#This Row],[Female Population]]</f>
        <v>0.54560913397303534</v>
      </c>
      <c r="W8602" s="24">
        <f>Table1[[#This Row],[Male Ballots]]/Table1[[#This Row],[Male Population]]</f>
        <v>0.48705823792931807</v>
      </c>
      <c r="X8602" s="24">
        <f>Table1[[#This Row],[Total Ballots]]/Table1[[#This Row],[Total Population]]</f>
        <v>0.51668817997418404</v>
      </c>
      <c r="Y8602" s="24">
        <f>Table1[[#This Row],[Female Ballots]]/Table1[[#This Row],[Female Voters]]</f>
        <v>0.66548148148148145</v>
      </c>
      <c r="Z8602" s="24">
        <f>Table1[[#This Row],[Male Ballots]]/Table1[[#This Row],[Male Voters]]</f>
        <v>0.64058919803600656</v>
      </c>
      <c r="AA8602" s="64">
        <f>Table1[[#This Row],[Total Ballots]]/Table1[[#This Row],[Total Voters]]</f>
        <v>0.65360391882435265</v>
      </c>
    </row>
    <row r="8603" spans="1:27" x14ac:dyDescent="0.35">
      <c r="A8603" s="8" t="s">
        <v>38</v>
      </c>
      <c r="B8603" s="17">
        <v>2005</v>
      </c>
      <c r="C8603" s="80" t="s">
        <v>82</v>
      </c>
      <c r="D8603" s="17"/>
      <c r="E8603" s="35" t="s">
        <v>74</v>
      </c>
      <c r="F8603" s="35" t="s">
        <v>78</v>
      </c>
      <c r="G8603" s="51" t="s">
        <v>66</v>
      </c>
      <c r="H8603" s="10">
        <v>6524</v>
      </c>
      <c r="I8603" s="10">
        <v>6318</v>
      </c>
      <c r="J8603" s="53">
        <v>12842</v>
      </c>
      <c r="K8603" s="55">
        <v>6023</v>
      </c>
      <c r="L8603" s="57">
        <v>5549</v>
      </c>
      <c r="M8603" s="57"/>
      <c r="N8603" s="59">
        <v>11572</v>
      </c>
      <c r="O8603" s="61">
        <v>4832</v>
      </c>
      <c r="P8603" s="10">
        <v>4409</v>
      </c>
      <c r="Q8603" s="10"/>
      <c r="R8603" s="11">
        <v>9241</v>
      </c>
      <c r="S8603" s="24">
        <f>Table1[[#This Row],[Female Voters]]/Table1[[#This Row],[Female Population]]</f>
        <v>0.92320662170447576</v>
      </c>
      <c r="T8603" s="24">
        <f>Table1[[#This Row],[Male Voters]]/Table1[[#This Row],[Male Population]]</f>
        <v>0.87828426717315611</v>
      </c>
      <c r="U8603" s="24">
        <f>Table1[[#This Row],[Total Voters]]/Table1[[#This Row],[Total Population]]</f>
        <v>0.90110574676841615</v>
      </c>
      <c r="V8603" s="24">
        <f>Table1[[#This Row],[Female Ballots]]/Table1[[#This Row],[Female Population]]</f>
        <v>0.74064990803188224</v>
      </c>
      <c r="W8603" s="24">
        <f>Table1[[#This Row],[Male Ballots]]/Table1[[#This Row],[Male Population]]</f>
        <v>0.69784742006964229</v>
      </c>
      <c r="X8603" s="24">
        <f>Table1[[#This Row],[Total Ballots]]/Table1[[#This Row],[Total Population]]</f>
        <v>0.71959196386855628</v>
      </c>
      <c r="Y8603" s="24">
        <f>Table1[[#This Row],[Female Ballots]]/Table1[[#This Row],[Female Voters]]</f>
        <v>0.80225801095799432</v>
      </c>
      <c r="Z8603" s="24">
        <f>Table1[[#This Row],[Male Ballots]]/Table1[[#This Row],[Male Voters]]</f>
        <v>0.79455757794197157</v>
      </c>
      <c r="AA8603" s="64">
        <f>Table1[[#This Row],[Total Ballots]]/Table1[[#This Row],[Total Voters]]</f>
        <v>0.79856550293812656</v>
      </c>
    </row>
    <row r="8604" spans="1:27" x14ac:dyDescent="0.35">
      <c r="A8604" s="8" t="s">
        <v>38</v>
      </c>
      <c r="B8604" s="17">
        <v>2005</v>
      </c>
      <c r="C8604" s="80" t="s">
        <v>82</v>
      </c>
      <c r="D8604" s="17"/>
      <c r="E8604" s="35" t="s">
        <v>74</v>
      </c>
      <c r="F8604" s="35" t="s">
        <v>78</v>
      </c>
      <c r="G8604" s="51" t="s">
        <v>67</v>
      </c>
      <c r="H8604" s="10">
        <v>8957</v>
      </c>
      <c r="I8604" s="10">
        <v>7390</v>
      </c>
      <c r="J8604" s="53">
        <v>16347</v>
      </c>
      <c r="K8604" s="55">
        <v>7542</v>
      </c>
      <c r="L8604" s="57">
        <v>6581</v>
      </c>
      <c r="M8604" s="57"/>
      <c r="N8604" s="59">
        <v>14123</v>
      </c>
      <c r="O8604" s="61">
        <v>6229</v>
      </c>
      <c r="P8604" s="10">
        <v>5554</v>
      </c>
      <c r="Q8604" s="10"/>
      <c r="R8604" s="11">
        <v>11783</v>
      </c>
      <c r="S8604" s="24">
        <f>Table1[[#This Row],[Female Voters]]/Table1[[#This Row],[Female Population]]</f>
        <v>0.84202299877191022</v>
      </c>
      <c r="T8604" s="24">
        <f>Table1[[#This Row],[Male Voters]]/Table1[[#This Row],[Male Population]]</f>
        <v>0.89052774018944525</v>
      </c>
      <c r="U8604" s="24">
        <f>Table1[[#This Row],[Total Voters]]/Table1[[#This Row],[Total Population]]</f>
        <v>0.86395057197039216</v>
      </c>
      <c r="V8604" s="24">
        <f>Table1[[#This Row],[Female Ballots]]/Table1[[#This Row],[Female Population]]</f>
        <v>0.6954337389751033</v>
      </c>
      <c r="W8604" s="24">
        <f>Table1[[#This Row],[Male Ballots]]/Table1[[#This Row],[Male Population]]</f>
        <v>0.7515561569688769</v>
      </c>
      <c r="X8604" s="24">
        <f>Table1[[#This Row],[Total Ballots]]/Table1[[#This Row],[Total Population]]</f>
        <v>0.72080504068024709</v>
      </c>
      <c r="Y8604" s="24">
        <f>Table1[[#This Row],[Female Ballots]]/Table1[[#This Row],[Female Voters]]</f>
        <v>0.82590824714929723</v>
      </c>
      <c r="Z8604" s="24">
        <f>Table1[[#This Row],[Male Ballots]]/Table1[[#This Row],[Male Voters]]</f>
        <v>0.84394468925695187</v>
      </c>
      <c r="AA8604" s="64">
        <f>Table1[[#This Row],[Total Ballots]]/Table1[[#This Row],[Total Voters]]</f>
        <v>0.83431282305459176</v>
      </c>
    </row>
    <row r="8605" spans="1:27" x14ac:dyDescent="0.35">
      <c r="A8605" s="8" t="s">
        <v>36</v>
      </c>
      <c r="B8605" s="17">
        <v>2005</v>
      </c>
      <c r="C8605" s="80" t="s">
        <v>82</v>
      </c>
      <c r="D8605" s="17" t="s">
        <v>69</v>
      </c>
      <c r="E8605" s="35" t="s">
        <v>74</v>
      </c>
      <c r="F8605" s="35" t="s">
        <v>78</v>
      </c>
      <c r="G8605" s="51" t="s">
        <v>79</v>
      </c>
      <c r="H8605" s="10">
        <v>3977</v>
      </c>
      <c r="I8605" s="10">
        <v>3984</v>
      </c>
      <c r="J8605" s="53">
        <v>7961</v>
      </c>
      <c r="K8605" s="55">
        <v>3216</v>
      </c>
      <c r="L8605" s="57">
        <v>3137</v>
      </c>
      <c r="M8605" s="57">
        <v>2</v>
      </c>
      <c r="N8605" s="59">
        <v>6355</v>
      </c>
      <c r="O8605" s="61">
        <v>1528</v>
      </c>
      <c r="P8605" s="10">
        <v>1423</v>
      </c>
      <c r="Q8605" s="10"/>
      <c r="R8605" s="11">
        <v>2951</v>
      </c>
      <c r="S8605" s="24">
        <f>Table1[[#This Row],[Female Voters]]/Table1[[#This Row],[Female Population]]</f>
        <v>0.80864973598189593</v>
      </c>
      <c r="T8605" s="24">
        <f>Table1[[#This Row],[Male Voters]]/Table1[[#This Row],[Male Population]]</f>
        <v>0.78739959839357432</v>
      </c>
      <c r="U8605" s="24">
        <f>Table1[[#This Row],[Total Voters]]/Table1[[#This Row],[Total Population]]</f>
        <v>0.79826654942846376</v>
      </c>
      <c r="V8605" s="24">
        <f>Table1[[#This Row],[Female Ballots]]/Table1[[#This Row],[Female Population]]</f>
        <v>0.38420920291677141</v>
      </c>
      <c r="W8605" s="24">
        <f>Table1[[#This Row],[Male Ballots]]/Table1[[#This Row],[Male Population]]</f>
        <v>0.35717871485943775</v>
      </c>
      <c r="X8605" s="24">
        <f>Table1[[#This Row],[Total Ballots]]/Table1[[#This Row],[Total Population]]</f>
        <v>0.37068207511619145</v>
      </c>
      <c r="Y8605" s="24">
        <f>Table1[[#This Row],[Female Ballots]]/Table1[[#This Row],[Female Voters]]</f>
        <v>0.47512437810945274</v>
      </c>
      <c r="Z8605" s="24">
        <f>Table1[[#This Row],[Male Ballots]]/Table1[[#This Row],[Male Voters]]</f>
        <v>0.45361810647115081</v>
      </c>
      <c r="AA8605" s="64">
        <f>Table1[[#This Row],[Total Ballots]]/Table1[[#This Row],[Total Voters]]</f>
        <v>0.46435877261998426</v>
      </c>
    </row>
    <row r="8606" spans="1:27" x14ac:dyDescent="0.35">
      <c r="A8606" s="8" t="s">
        <v>36</v>
      </c>
      <c r="B8606" s="17">
        <v>2005</v>
      </c>
      <c r="C8606" s="80" t="s">
        <v>82</v>
      </c>
      <c r="D8606" s="17" t="s">
        <v>69</v>
      </c>
      <c r="E8606" s="35" t="s">
        <v>74</v>
      </c>
      <c r="F8606" s="35" t="s">
        <v>78</v>
      </c>
      <c r="G8606" s="51" t="s">
        <v>62</v>
      </c>
      <c r="H8606" s="10">
        <v>346</v>
      </c>
      <c r="I8606" s="10">
        <v>370</v>
      </c>
      <c r="J8606" s="53">
        <v>716</v>
      </c>
      <c r="K8606" s="55">
        <v>266</v>
      </c>
      <c r="L8606" s="57">
        <v>253</v>
      </c>
      <c r="M8606" s="57"/>
      <c r="N8606" s="59">
        <v>519</v>
      </c>
      <c r="O8606" s="61">
        <v>55</v>
      </c>
      <c r="P8606" s="10">
        <v>43</v>
      </c>
      <c r="Q8606" s="10"/>
      <c r="R8606" s="11">
        <v>98</v>
      </c>
      <c r="S8606" s="24">
        <f>Table1[[#This Row],[Female Voters]]/Table1[[#This Row],[Female Population]]</f>
        <v>0.76878612716763006</v>
      </c>
      <c r="T8606" s="24">
        <f>Table1[[#This Row],[Male Voters]]/Table1[[#This Row],[Male Population]]</f>
        <v>0.68378378378378379</v>
      </c>
      <c r="U8606" s="24">
        <f>Table1[[#This Row],[Total Voters]]/Table1[[#This Row],[Total Population]]</f>
        <v>0.72486033519553073</v>
      </c>
      <c r="V8606" s="24">
        <f>Table1[[#This Row],[Female Ballots]]/Table1[[#This Row],[Female Population]]</f>
        <v>0.15895953757225434</v>
      </c>
      <c r="W8606" s="24">
        <f>Table1[[#This Row],[Male Ballots]]/Table1[[#This Row],[Male Population]]</f>
        <v>0.11621621621621622</v>
      </c>
      <c r="X8606" s="24">
        <f>Table1[[#This Row],[Total Ballots]]/Table1[[#This Row],[Total Population]]</f>
        <v>0.13687150837988826</v>
      </c>
      <c r="Y8606" s="24">
        <f>Table1[[#This Row],[Female Ballots]]/Table1[[#This Row],[Female Voters]]</f>
        <v>0.20676691729323307</v>
      </c>
      <c r="Z8606" s="24">
        <f>Table1[[#This Row],[Male Ballots]]/Table1[[#This Row],[Male Voters]]</f>
        <v>0.16996047430830039</v>
      </c>
      <c r="AA8606" s="64">
        <f>Table1[[#This Row],[Total Ballots]]/Table1[[#This Row],[Total Voters]]</f>
        <v>0.18882466281310212</v>
      </c>
    </row>
    <row r="8607" spans="1:27" x14ac:dyDescent="0.35">
      <c r="A8607" s="8" t="s">
        <v>36</v>
      </c>
      <c r="B8607" s="17">
        <v>2005</v>
      </c>
      <c r="C8607" s="80" t="s">
        <v>82</v>
      </c>
      <c r="D8607" s="17" t="s">
        <v>69</v>
      </c>
      <c r="E8607" s="35" t="s">
        <v>74</v>
      </c>
      <c r="F8607" s="35" t="s">
        <v>78</v>
      </c>
      <c r="G8607" s="51" t="s">
        <v>63</v>
      </c>
      <c r="H8607" s="10">
        <v>534</v>
      </c>
      <c r="I8607" s="10">
        <v>530</v>
      </c>
      <c r="J8607" s="53">
        <v>1064</v>
      </c>
      <c r="K8607" s="55">
        <v>392</v>
      </c>
      <c r="L8607" s="57">
        <v>349</v>
      </c>
      <c r="M8607" s="57">
        <v>2</v>
      </c>
      <c r="N8607" s="59">
        <v>743</v>
      </c>
      <c r="O8607" s="61">
        <v>105</v>
      </c>
      <c r="P8607" s="10">
        <v>77</v>
      </c>
      <c r="Q8607" s="10"/>
      <c r="R8607" s="11">
        <v>182</v>
      </c>
      <c r="S8607" s="24">
        <f>Table1[[#This Row],[Female Voters]]/Table1[[#This Row],[Female Population]]</f>
        <v>0.73408239700374533</v>
      </c>
      <c r="T8607" s="24">
        <f>Table1[[#This Row],[Male Voters]]/Table1[[#This Row],[Male Population]]</f>
        <v>0.65849056603773581</v>
      </c>
      <c r="U8607" s="24">
        <f>Table1[[#This Row],[Total Voters]]/Table1[[#This Row],[Total Population]]</f>
        <v>0.69830827067669177</v>
      </c>
      <c r="V8607" s="24">
        <f>Table1[[#This Row],[Female Ballots]]/Table1[[#This Row],[Female Population]]</f>
        <v>0.19662921348314608</v>
      </c>
      <c r="W8607" s="24">
        <f>Table1[[#This Row],[Male Ballots]]/Table1[[#This Row],[Male Population]]</f>
        <v>0.14528301886792452</v>
      </c>
      <c r="X8607" s="24">
        <f>Table1[[#This Row],[Total Ballots]]/Table1[[#This Row],[Total Population]]</f>
        <v>0.17105263157894737</v>
      </c>
      <c r="Y8607" s="24">
        <f>Table1[[#This Row],[Female Ballots]]/Table1[[#This Row],[Female Voters]]</f>
        <v>0.26785714285714285</v>
      </c>
      <c r="Z8607" s="24">
        <f>Table1[[#This Row],[Male Ballots]]/Table1[[#This Row],[Male Voters]]</f>
        <v>0.22063037249283668</v>
      </c>
      <c r="AA8607" s="64">
        <f>Table1[[#This Row],[Total Ballots]]/Table1[[#This Row],[Total Voters]]</f>
        <v>0.2449528936742934</v>
      </c>
    </row>
    <row r="8608" spans="1:27" x14ac:dyDescent="0.35">
      <c r="A8608" s="8" t="s">
        <v>36</v>
      </c>
      <c r="B8608" s="17">
        <v>2005</v>
      </c>
      <c r="C8608" s="80" t="s">
        <v>82</v>
      </c>
      <c r="D8608" s="17" t="s">
        <v>69</v>
      </c>
      <c r="E8608" s="35" t="s">
        <v>74</v>
      </c>
      <c r="F8608" s="35" t="s">
        <v>78</v>
      </c>
      <c r="G8608" s="51" t="s">
        <v>64</v>
      </c>
      <c r="H8608" s="10">
        <v>801</v>
      </c>
      <c r="I8608" s="10">
        <v>783</v>
      </c>
      <c r="J8608" s="53">
        <v>1584</v>
      </c>
      <c r="K8608" s="55">
        <v>567</v>
      </c>
      <c r="L8608" s="57">
        <v>544</v>
      </c>
      <c r="M8608" s="57"/>
      <c r="N8608" s="59">
        <v>1111</v>
      </c>
      <c r="O8608" s="61">
        <v>196</v>
      </c>
      <c r="P8608" s="10">
        <v>183</v>
      </c>
      <c r="Q8608" s="10"/>
      <c r="R8608" s="11">
        <v>379</v>
      </c>
      <c r="S8608" s="24">
        <f>Table1[[#This Row],[Female Voters]]/Table1[[#This Row],[Female Population]]</f>
        <v>0.7078651685393258</v>
      </c>
      <c r="T8608" s="24">
        <f>Table1[[#This Row],[Male Voters]]/Table1[[#This Row],[Male Population]]</f>
        <v>0.69476372924648788</v>
      </c>
      <c r="U8608" s="24">
        <f>Table1[[#This Row],[Total Voters]]/Table1[[#This Row],[Total Population]]</f>
        <v>0.70138888888888884</v>
      </c>
      <c r="V8608" s="24">
        <f>Table1[[#This Row],[Female Ballots]]/Table1[[#This Row],[Female Population]]</f>
        <v>0.24469413233458176</v>
      </c>
      <c r="W8608" s="24">
        <f>Table1[[#This Row],[Male Ballots]]/Table1[[#This Row],[Male Population]]</f>
        <v>0.23371647509578544</v>
      </c>
      <c r="X8608" s="24">
        <f>Table1[[#This Row],[Total Ballots]]/Table1[[#This Row],[Total Population]]</f>
        <v>0.23926767676767677</v>
      </c>
      <c r="Y8608" s="24">
        <f>Table1[[#This Row],[Female Ballots]]/Table1[[#This Row],[Female Voters]]</f>
        <v>0.34567901234567899</v>
      </c>
      <c r="Z8608" s="24">
        <f>Table1[[#This Row],[Male Ballots]]/Table1[[#This Row],[Male Voters]]</f>
        <v>0.33639705882352944</v>
      </c>
      <c r="AA8608" s="64">
        <f>Table1[[#This Row],[Total Ballots]]/Table1[[#This Row],[Total Voters]]</f>
        <v>0.34113411341134114</v>
      </c>
    </row>
    <row r="8609" spans="1:27" x14ac:dyDescent="0.35">
      <c r="A8609" s="8" t="s">
        <v>36</v>
      </c>
      <c r="B8609" s="17">
        <v>2005</v>
      </c>
      <c r="C8609" s="80" t="s">
        <v>82</v>
      </c>
      <c r="D8609" s="17" t="s">
        <v>69</v>
      </c>
      <c r="E8609" s="35" t="s">
        <v>74</v>
      </c>
      <c r="F8609" s="35" t="s">
        <v>78</v>
      </c>
      <c r="G8609" s="51" t="s">
        <v>65</v>
      </c>
      <c r="H8609" s="10">
        <v>935</v>
      </c>
      <c r="I8609" s="10">
        <v>927</v>
      </c>
      <c r="J8609" s="53">
        <v>1862</v>
      </c>
      <c r="K8609" s="55">
        <v>823</v>
      </c>
      <c r="L8609" s="57">
        <v>797</v>
      </c>
      <c r="M8609" s="57"/>
      <c r="N8609" s="59">
        <v>1620</v>
      </c>
      <c r="O8609" s="61">
        <v>365</v>
      </c>
      <c r="P8609" s="10">
        <v>336</v>
      </c>
      <c r="Q8609" s="10"/>
      <c r="R8609" s="11">
        <v>701</v>
      </c>
      <c r="S8609" s="24">
        <f>Table1[[#This Row],[Female Voters]]/Table1[[#This Row],[Female Population]]</f>
        <v>0.88021390374331554</v>
      </c>
      <c r="T8609" s="24">
        <f>Table1[[#This Row],[Male Voters]]/Table1[[#This Row],[Male Population]]</f>
        <v>0.85976267529665584</v>
      </c>
      <c r="U8609" s="24">
        <f>Table1[[#This Row],[Total Voters]]/Table1[[#This Row],[Total Population]]</f>
        <v>0.87003222341568209</v>
      </c>
      <c r="V8609" s="24">
        <f>Table1[[#This Row],[Female Ballots]]/Table1[[#This Row],[Female Population]]</f>
        <v>0.39037433155080214</v>
      </c>
      <c r="W8609" s="24">
        <f>Table1[[#This Row],[Male Ballots]]/Table1[[#This Row],[Male Population]]</f>
        <v>0.36245954692556637</v>
      </c>
      <c r="X8609" s="24">
        <f>Table1[[#This Row],[Total Ballots]]/Table1[[#This Row],[Total Population]]</f>
        <v>0.37647690655209454</v>
      </c>
      <c r="Y8609" s="24">
        <f>Table1[[#This Row],[Female Ballots]]/Table1[[#This Row],[Female Voters]]</f>
        <v>0.44349939246658565</v>
      </c>
      <c r="Z8609" s="24">
        <f>Table1[[#This Row],[Male Ballots]]/Table1[[#This Row],[Male Voters]]</f>
        <v>0.42158092848180678</v>
      </c>
      <c r="AA8609" s="64">
        <f>Table1[[#This Row],[Total Ballots]]/Table1[[#This Row],[Total Voters]]</f>
        <v>0.43271604938271607</v>
      </c>
    </row>
    <row r="8610" spans="1:27" x14ac:dyDescent="0.35">
      <c r="A8610" s="8" t="s">
        <v>36</v>
      </c>
      <c r="B8610" s="17">
        <v>2005</v>
      </c>
      <c r="C8610" s="80" t="s">
        <v>82</v>
      </c>
      <c r="D8610" s="17" t="s">
        <v>69</v>
      </c>
      <c r="E8610" s="35" t="s">
        <v>74</v>
      </c>
      <c r="F8610" s="35" t="s">
        <v>78</v>
      </c>
      <c r="G8610" s="51" t="s">
        <v>66</v>
      </c>
      <c r="H8610" s="10">
        <v>686</v>
      </c>
      <c r="I8610" s="10">
        <v>749</v>
      </c>
      <c r="J8610" s="53">
        <v>1435</v>
      </c>
      <c r="K8610" s="55">
        <v>619</v>
      </c>
      <c r="L8610" s="57">
        <v>637</v>
      </c>
      <c r="M8610" s="57"/>
      <c r="N8610" s="59">
        <v>1256</v>
      </c>
      <c r="O8610" s="61">
        <v>407</v>
      </c>
      <c r="P8610" s="10">
        <v>382</v>
      </c>
      <c r="Q8610" s="10"/>
      <c r="R8610" s="11">
        <v>789</v>
      </c>
      <c r="S8610" s="24">
        <f>Table1[[#This Row],[Female Voters]]/Table1[[#This Row],[Female Population]]</f>
        <v>0.90233236151603502</v>
      </c>
      <c r="T8610" s="24">
        <f>Table1[[#This Row],[Male Voters]]/Table1[[#This Row],[Male Population]]</f>
        <v>0.85046728971962615</v>
      </c>
      <c r="U8610" s="24">
        <f>Table1[[#This Row],[Total Voters]]/Table1[[#This Row],[Total Population]]</f>
        <v>0.87526132404181189</v>
      </c>
      <c r="V8610" s="24">
        <f>Table1[[#This Row],[Female Ballots]]/Table1[[#This Row],[Female Population]]</f>
        <v>0.59329446064139946</v>
      </c>
      <c r="W8610" s="24">
        <f>Table1[[#This Row],[Male Ballots]]/Table1[[#This Row],[Male Population]]</f>
        <v>0.51001335113484647</v>
      </c>
      <c r="X8610" s="24">
        <f>Table1[[#This Row],[Total Ballots]]/Table1[[#This Row],[Total Population]]</f>
        <v>0.54982578397212545</v>
      </c>
      <c r="Y8610" s="24">
        <f>Table1[[#This Row],[Female Ballots]]/Table1[[#This Row],[Female Voters]]</f>
        <v>0.65751211631663975</v>
      </c>
      <c r="Z8610" s="24">
        <f>Table1[[#This Row],[Male Ballots]]/Table1[[#This Row],[Male Voters]]</f>
        <v>0.59968602825745687</v>
      </c>
      <c r="AA8610" s="64">
        <f>Table1[[#This Row],[Total Ballots]]/Table1[[#This Row],[Total Voters]]</f>
        <v>0.62818471337579618</v>
      </c>
    </row>
    <row r="8611" spans="1:27" x14ac:dyDescent="0.35">
      <c r="A8611" s="8" t="s">
        <v>36</v>
      </c>
      <c r="B8611" s="17">
        <v>2005</v>
      </c>
      <c r="C8611" s="80" t="s">
        <v>82</v>
      </c>
      <c r="D8611" s="17" t="s">
        <v>69</v>
      </c>
      <c r="E8611" s="35" t="s">
        <v>74</v>
      </c>
      <c r="F8611" s="35" t="s">
        <v>78</v>
      </c>
      <c r="G8611" s="51" t="s">
        <v>67</v>
      </c>
      <c r="H8611" s="10">
        <v>675</v>
      </c>
      <c r="I8611" s="10">
        <v>625</v>
      </c>
      <c r="J8611" s="53">
        <v>1300</v>
      </c>
      <c r="K8611" s="55">
        <v>549</v>
      </c>
      <c r="L8611" s="57">
        <v>557</v>
      </c>
      <c r="M8611" s="57"/>
      <c r="N8611" s="59">
        <v>1106</v>
      </c>
      <c r="O8611" s="61">
        <v>400</v>
      </c>
      <c r="P8611" s="10">
        <v>402</v>
      </c>
      <c r="Q8611" s="10"/>
      <c r="R8611" s="11">
        <v>802</v>
      </c>
      <c r="S8611" s="24">
        <f>Table1[[#This Row],[Female Voters]]/Table1[[#This Row],[Female Population]]</f>
        <v>0.81333333333333335</v>
      </c>
      <c r="T8611" s="24">
        <f>Table1[[#This Row],[Male Voters]]/Table1[[#This Row],[Male Population]]</f>
        <v>0.89119999999999999</v>
      </c>
      <c r="U8611" s="24">
        <f>Table1[[#This Row],[Total Voters]]/Table1[[#This Row],[Total Population]]</f>
        <v>0.85076923076923072</v>
      </c>
      <c r="V8611" s="24">
        <f>Table1[[#This Row],[Female Ballots]]/Table1[[#This Row],[Female Population]]</f>
        <v>0.59259259259259256</v>
      </c>
      <c r="W8611" s="24">
        <f>Table1[[#This Row],[Male Ballots]]/Table1[[#This Row],[Male Population]]</f>
        <v>0.64319999999999999</v>
      </c>
      <c r="X8611" s="24">
        <f>Table1[[#This Row],[Total Ballots]]/Table1[[#This Row],[Total Population]]</f>
        <v>0.61692307692307691</v>
      </c>
      <c r="Y8611" s="24">
        <f>Table1[[#This Row],[Female Ballots]]/Table1[[#This Row],[Female Voters]]</f>
        <v>0.72859744990892528</v>
      </c>
      <c r="Z8611" s="24">
        <f>Table1[[#This Row],[Male Ballots]]/Table1[[#This Row],[Male Voters]]</f>
        <v>0.7217235188509874</v>
      </c>
      <c r="AA8611" s="64">
        <f>Table1[[#This Row],[Total Ballots]]/Table1[[#This Row],[Total Voters]]</f>
        <v>0.72513562386980113</v>
      </c>
    </row>
    <row r="8612" spans="1:27" x14ac:dyDescent="0.35">
      <c r="A8612" s="8" t="s">
        <v>52</v>
      </c>
      <c r="B8612" s="17">
        <v>2005</v>
      </c>
      <c r="C8612" s="80" t="s">
        <v>82</v>
      </c>
      <c r="D8612" s="17" t="s">
        <v>70</v>
      </c>
      <c r="E8612" s="35" t="s">
        <v>75</v>
      </c>
      <c r="F8612" s="35" t="s">
        <v>77</v>
      </c>
      <c r="G8612" s="51" t="s">
        <v>79</v>
      </c>
      <c r="H8612" s="10">
        <v>247006</v>
      </c>
      <c r="I8612" s="10">
        <v>244383</v>
      </c>
      <c r="J8612" s="53">
        <v>491389</v>
      </c>
      <c r="K8612" s="55">
        <v>185225</v>
      </c>
      <c r="L8612" s="57">
        <v>165668</v>
      </c>
      <c r="M8612" s="57">
        <v>3422</v>
      </c>
      <c r="N8612" s="59">
        <v>354315</v>
      </c>
      <c r="O8612" s="61">
        <v>91676</v>
      </c>
      <c r="P8612" s="10">
        <v>81360</v>
      </c>
      <c r="Q8612" s="10">
        <v>984</v>
      </c>
      <c r="R8612" s="11">
        <v>174020</v>
      </c>
      <c r="S8612" s="24">
        <f>Table1[[#This Row],[Female Voters]]/Table1[[#This Row],[Female Population]]</f>
        <v>0.74988056970276029</v>
      </c>
      <c r="T8612" s="24">
        <f>Table1[[#This Row],[Male Voters]]/Table1[[#This Row],[Male Population]]</f>
        <v>0.6779031274679499</v>
      </c>
      <c r="U8612" s="24">
        <f>Table1[[#This Row],[Total Voters]]/Table1[[#This Row],[Total Population]]</f>
        <v>0.72104788670483055</v>
      </c>
      <c r="V8612" s="24">
        <f>Table1[[#This Row],[Female Ballots]]/Table1[[#This Row],[Female Population]]</f>
        <v>0.37114887897459981</v>
      </c>
      <c r="W8612" s="24">
        <f>Table1[[#This Row],[Male Ballots]]/Table1[[#This Row],[Male Population]]</f>
        <v>0.33292004763015431</v>
      </c>
      <c r="X8612" s="24">
        <f>Table1[[#This Row],[Total Ballots]]/Table1[[#This Row],[Total Population]]</f>
        <v>0.35413898154008333</v>
      </c>
      <c r="Y8612" s="24">
        <f>Table1[[#This Row],[Female Ballots]]/Table1[[#This Row],[Female Voters]]</f>
        <v>0.4949439870427858</v>
      </c>
      <c r="Z8612" s="24">
        <f>Table1[[#This Row],[Male Ballots]]/Table1[[#This Row],[Male Voters]]</f>
        <v>0.49110268730231549</v>
      </c>
      <c r="AA8612" s="64">
        <f>Table1[[#This Row],[Total Ballots]]/Table1[[#This Row],[Total Voters]]</f>
        <v>0.49114488520102167</v>
      </c>
    </row>
    <row r="8613" spans="1:27" x14ac:dyDescent="0.35">
      <c r="A8613" s="8" t="s">
        <v>52</v>
      </c>
      <c r="B8613" s="17">
        <v>2005</v>
      </c>
      <c r="C8613" s="80" t="s">
        <v>82</v>
      </c>
      <c r="D8613" s="17" t="s">
        <v>70</v>
      </c>
      <c r="E8613" s="35" t="s">
        <v>75</v>
      </c>
      <c r="F8613" s="35" t="s">
        <v>77</v>
      </c>
      <c r="G8613" s="51" t="s">
        <v>62</v>
      </c>
      <c r="H8613" s="10">
        <v>28900</v>
      </c>
      <c r="I8613" s="10">
        <v>31377</v>
      </c>
      <c r="J8613" s="53">
        <v>60277</v>
      </c>
      <c r="K8613" s="55">
        <v>17432</v>
      </c>
      <c r="L8613" s="57">
        <v>15042</v>
      </c>
      <c r="M8613" s="57">
        <v>822</v>
      </c>
      <c r="N8613" s="59">
        <v>33296</v>
      </c>
      <c r="O8613" s="61">
        <v>3540</v>
      </c>
      <c r="P8613" s="10">
        <v>2877</v>
      </c>
      <c r="Q8613" s="10">
        <v>140</v>
      </c>
      <c r="R8613" s="11">
        <v>6557</v>
      </c>
      <c r="S8613" s="24">
        <f>Table1[[#This Row],[Female Voters]]/Table1[[#This Row],[Female Population]]</f>
        <v>0.60318339100346019</v>
      </c>
      <c r="T8613" s="24">
        <f>Table1[[#This Row],[Male Voters]]/Table1[[#This Row],[Male Population]]</f>
        <v>0.47939573572999333</v>
      </c>
      <c r="U8613" s="24">
        <f>Table1[[#This Row],[Total Voters]]/Table1[[#This Row],[Total Population]]</f>
        <v>0.55238316439106128</v>
      </c>
      <c r="V8613" s="24">
        <f>Table1[[#This Row],[Female Ballots]]/Table1[[#This Row],[Female Population]]</f>
        <v>0.12249134948096886</v>
      </c>
      <c r="W8613" s="24">
        <f>Table1[[#This Row],[Male Ballots]]/Table1[[#This Row],[Male Population]]</f>
        <v>9.1691366287407969E-2</v>
      </c>
      <c r="X8613" s="24">
        <f>Table1[[#This Row],[Total Ballots]]/Table1[[#This Row],[Total Population]]</f>
        <v>0.10878112712975098</v>
      </c>
      <c r="Y8613" s="24">
        <f>Table1[[#This Row],[Female Ballots]]/Table1[[#This Row],[Female Voters]]</f>
        <v>0.20307480495640201</v>
      </c>
      <c r="Z8613" s="24">
        <f>Table1[[#This Row],[Male Ballots]]/Table1[[#This Row],[Male Voters]]</f>
        <v>0.19126445951336257</v>
      </c>
      <c r="AA8613" s="64">
        <f>Table1[[#This Row],[Total Ballots]]/Table1[[#This Row],[Total Voters]]</f>
        <v>0.19693056222969726</v>
      </c>
    </row>
    <row r="8614" spans="1:27" x14ac:dyDescent="0.35">
      <c r="A8614" s="8" t="s">
        <v>52</v>
      </c>
      <c r="B8614" s="17">
        <v>2005</v>
      </c>
      <c r="C8614" s="80" t="s">
        <v>82</v>
      </c>
      <c r="D8614" s="17" t="s">
        <v>70</v>
      </c>
      <c r="E8614" s="35" t="s">
        <v>75</v>
      </c>
      <c r="F8614" s="35" t="s">
        <v>77</v>
      </c>
      <c r="G8614" s="51" t="s">
        <v>63</v>
      </c>
      <c r="H8614" s="10">
        <v>44053</v>
      </c>
      <c r="I8614" s="10">
        <v>46086</v>
      </c>
      <c r="J8614" s="53">
        <v>90139</v>
      </c>
      <c r="K8614" s="55">
        <v>28604</v>
      </c>
      <c r="L8614" s="57">
        <v>24614</v>
      </c>
      <c r="M8614" s="57">
        <v>818</v>
      </c>
      <c r="N8614" s="59">
        <v>54036</v>
      </c>
      <c r="O8614" s="61">
        <v>8054</v>
      </c>
      <c r="P8614" s="10">
        <v>6313</v>
      </c>
      <c r="Q8614" s="10">
        <v>174</v>
      </c>
      <c r="R8614" s="11">
        <v>14541</v>
      </c>
      <c r="S8614" s="24">
        <f>Table1[[#This Row],[Female Voters]]/Table1[[#This Row],[Female Population]]</f>
        <v>0.64930878714275986</v>
      </c>
      <c r="T8614" s="24">
        <f>Table1[[#This Row],[Male Voters]]/Table1[[#This Row],[Male Population]]</f>
        <v>0.53408844334505057</v>
      </c>
      <c r="U8614" s="24">
        <f>Table1[[#This Row],[Total Voters]]/Table1[[#This Row],[Total Population]]</f>
        <v>0.59947414548641542</v>
      </c>
      <c r="V8614" s="24">
        <f>Table1[[#This Row],[Female Ballots]]/Table1[[#This Row],[Female Population]]</f>
        <v>0.18282523324177696</v>
      </c>
      <c r="W8614" s="24">
        <f>Table1[[#This Row],[Male Ballots]]/Table1[[#This Row],[Male Population]]</f>
        <v>0.13698303172329993</v>
      </c>
      <c r="X8614" s="24">
        <f>Table1[[#This Row],[Total Ballots]]/Table1[[#This Row],[Total Population]]</f>
        <v>0.16131752071800221</v>
      </c>
      <c r="Y8614" s="24">
        <f>Table1[[#This Row],[Female Ballots]]/Table1[[#This Row],[Female Voters]]</f>
        <v>0.28156901132708712</v>
      </c>
      <c r="Z8614" s="24">
        <f>Table1[[#This Row],[Male Ballots]]/Table1[[#This Row],[Male Voters]]</f>
        <v>0.25648005200292517</v>
      </c>
      <c r="AA8614" s="64">
        <f>Table1[[#This Row],[Total Ballots]]/Table1[[#This Row],[Total Voters]]</f>
        <v>0.26909837885853877</v>
      </c>
    </row>
    <row r="8615" spans="1:27" x14ac:dyDescent="0.35">
      <c r="A8615" s="8" t="s">
        <v>52</v>
      </c>
      <c r="B8615" s="17">
        <v>2005</v>
      </c>
      <c r="C8615" s="80" t="s">
        <v>82</v>
      </c>
      <c r="D8615" s="17" t="s">
        <v>70</v>
      </c>
      <c r="E8615" s="35" t="s">
        <v>75</v>
      </c>
      <c r="F8615" s="35" t="s">
        <v>77</v>
      </c>
      <c r="G8615" s="51" t="s">
        <v>64</v>
      </c>
      <c r="H8615" s="10">
        <v>53070</v>
      </c>
      <c r="I8615" s="10">
        <v>55552</v>
      </c>
      <c r="J8615" s="53">
        <v>108622</v>
      </c>
      <c r="K8615" s="55">
        <v>39206</v>
      </c>
      <c r="L8615" s="57">
        <v>36344</v>
      </c>
      <c r="M8615" s="57">
        <v>699</v>
      </c>
      <c r="N8615" s="59">
        <v>76249</v>
      </c>
      <c r="O8615" s="61">
        <v>16174</v>
      </c>
      <c r="P8615" s="10">
        <v>14737</v>
      </c>
      <c r="Q8615" s="10">
        <v>206</v>
      </c>
      <c r="R8615" s="11">
        <v>31117</v>
      </c>
      <c r="S8615" s="24">
        <f>Table1[[#This Row],[Female Voters]]/Table1[[#This Row],[Female Population]]</f>
        <v>0.73876012813265501</v>
      </c>
      <c r="T8615" s="24">
        <f>Table1[[#This Row],[Male Voters]]/Table1[[#This Row],[Male Population]]</f>
        <v>0.65423387096774188</v>
      </c>
      <c r="U8615" s="24">
        <f>Table1[[#This Row],[Total Voters]]/Table1[[#This Row],[Total Population]]</f>
        <v>0.70196645246819245</v>
      </c>
      <c r="V8615" s="24">
        <f>Table1[[#This Row],[Female Ballots]]/Table1[[#This Row],[Female Population]]</f>
        <v>0.3047672884869041</v>
      </c>
      <c r="W8615" s="24">
        <f>Table1[[#This Row],[Male Ballots]]/Table1[[#This Row],[Male Population]]</f>
        <v>0.26528297811059909</v>
      </c>
      <c r="X8615" s="24">
        <f>Table1[[#This Row],[Total Ballots]]/Table1[[#This Row],[Total Population]]</f>
        <v>0.28647051241921528</v>
      </c>
      <c r="Y8615" s="24">
        <f>Table1[[#This Row],[Female Ballots]]/Table1[[#This Row],[Female Voters]]</f>
        <v>0.41253889710758557</v>
      </c>
      <c r="Z8615" s="24">
        <f>Table1[[#This Row],[Male Ballots]]/Table1[[#This Row],[Male Voters]]</f>
        <v>0.4054864626898525</v>
      </c>
      <c r="AA8615" s="64">
        <f>Table1[[#This Row],[Total Ballots]]/Table1[[#This Row],[Total Voters]]</f>
        <v>0.4080971553725295</v>
      </c>
    </row>
    <row r="8616" spans="1:27" x14ac:dyDescent="0.35">
      <c r="A8616" s="8" t="s">
        <v>52</v>
      </c>
      <c r="B8616" s="17">
        <v>2005</v>
      </c>
      <c r="C8616" s="80" t="s">
        <v>82</v>
      </c>
      <c r="D8616" s="17" t="s">
        <v>70</v>
      </c>
      <c r="E8616" s="35" t="s">
        <v>75</v>
      </c>
      <c r="F8616" s="35" t="s">
        <v>77</v>
      </c>
      <c r="G8616" s="51" t="s">
        <v>65</v>
      </c>
      <c r="H8616" s="10">
        <v>52158</v>
      </c>
      <c r="I8616" s="10">
        <v>52294</v>
      </c>
      <c r="J8616" s="53">
        <v>104452</v>
      </c>
      <c r="K8616" s="55">
        <v>42621</v>
      </c>
      <c r="L8616" s="57">
        <v>40422</v>
      </c>
      <c r="M8616" s="57">
        <v>524</v>
      </c>
      <c r="N8616" s="59">
        <v>83567</v>
      </c>
      <c r="O8616" s="61">
        <v>23073</v>
      </c>
      <c r="P8616" s="10">
        <v>22091</v>
      </c>
      <c r="Q8616" s="10">
        <v>181</v>
      </c>
      <c r="R8616" s="11">
        <v>45345</v>
      </c>
      <c r="S8616" s="24">
        <f>Table1[[#This Row],[Female Voters]]/Table1[[#This Row],[Female Population]]</f>
        <v>0.81715173127803975</v>
      </c>
      <c r="T8616" s="24">
        <f>Table1[[#This Row],[Male Voters]]/Table1[[#This Row],[Male Population]]</f>
        <v>0.77297586721229972</v>
      </c>
      <c r="U8616" s="24">
        <f>Table1[[#This Row],[Total Voters]]/Table1[[#This Row],[Total Population]]</f>
        <v>0.80005169838777623</v>
      </c>
      <c r="V8616" s="24">
        <f>Table1[[#This Row],[Female Ballots]]/Table1[[#This Row],[Female Population]]</f>
        <v>0.44236742206372942</v>
      </c>
      <c r="W8616" s="24">
        <f>Table1[[#This Row],[Male Ballots]]/Table1[[#This Row],[Male Population]]</f>
        <v>0.42243852067158755</v>
      </c>
      <c r="X8616" s="24">
        <f>Table1[[#This Row],[Total Ballots]]/Table1[[#This Row],[Total Population]]</f>
        <v>0.43412285068739709</v>
      </c>
      <c r="Y8616" s="24">
        <f>Table1[[#This Row],[Female Ballots]]/Table1[[#This Row],[Female Voters]]</f>
        <v>0.54135285422678958</v>
      </c>
      <c r="Z8616" s="24">
        <f>Table1[[#This Row],[Male Ballots]]/Table1[[#This Row],[Male Voters]]</f>
        <v>0.54650932660432439</v>
      </c>
      <c r="AA8616" s="64">
        <f>Table1[[#This Row],[Total Ballots]]/Table1[[#This Row],[Total Voters]]</f>
        <v>0.54261849773235848</v>
      </c>
    </row>
    <row r="8617" spans="1:27" x14ac:dyDescent="0.35">
      <c r="A8617" s="8" t="s">
        <v>52</v>
      </c>
      <c r="B8617" s="17">
        <v>2005</v>
      </c>
      <c r="C8617" s="80" t="s">
        <v>82</v>
      </c>
      <c r="D8617" s="17" t="s">
        <v>70</v>
      </c>
      <c r="E8617" s="35" t="s">
        <v>75</v>
      </c>
      <c r="F8617" s="35" t="s">
        <v>77</v>
      </c>
      <c r="G8617" s="51" t="s">
        <v>66</v>
      </c>
      <c r="H8617" s="10">
        <v>33328</v>
      </c>
      <c r="I8617" s="10">
        <v>32684</v>
      </c>
      <c r="J8617" s="53">
        <v>66012</v>
      </c>
      <c r="K8617" s="55">
        <v>28483</v>
      </c>
      <c r="L8617" s="57">
        <v>26804</v>
      </c>
      <c r="M8617" s="57">
        <v>312</v>
      </c>
      <c r="N8617" s="59">
        <v>55599</v>
      </c>
      <c r="O8617" s="61">
        <v>19131</v>
      </c>
      <c r="P8617" s="10">
        <v>18045</v>
      </c>
      <c r="Q8617" s="10">
        <v>142</v>
      </c>
      <c r="R8617" s="11">
        <v>37318</v>
      </c>
      <c r="S8617" s="24">
        <f>Table1[[#This Row],[Female Voters]]/Table1[[#This Row],[Female Population]]</f>
        <v>0.85462674027844454</v>
      </c>
      <c r="T8617" s="24">
        <f>Table1[[#This Row],[Male Voters]]/Table1[[#This Row],[Male Population]]</f>
        <v>0.82009545955207441</v>
      </c>
      <c r="U8617" s="24">
        <f>Table1[[#This Row],[Total Voters]]/Table1[[#This Row],[Total Population]]</f>
        <v>0.84225595346300675</v>
      </c>
      <c r="V8617" s="24">
        <f>Table1[[#This Row],[Female Ballots]]/Table1[[#This Row],[Female Population]]</f>
        <v>0.57402184349495922</v>
      </c>
      <c r="W8617" s="24">
        <f>Table1[[#This Row],[Male Ballots]]/Table1[[#This Row],[Male Population]]</f>
        <v>0.55210500550728181</v>
      </c>
      <c r="X8617" s="24">
        <f>Table1[[#This Row],[Total Ballots]]/Table1[[#This Row],[Total Population]]</f>
        <v>0.56532145670484157</v>
      </c>
      <c r="Y8617" s="24">
        <f>Table1[[#This Row],[Female Ballots]]/Table1[[#This Row],[Female Voters]]</f>
        <v>0.67166379945932664</v>
      </c>
      <c r="Z8617" s="24">
        <f>Table1[[#This Row],[Male Ballots]]/Table1[[#This Row],[Male Voters]]</f>
        <v>0.67322041486345319</v>
      </c>
      <c r="AA8617" s="64">
        <f>Table1[[#This Row],[Total Ballots]]/Table1[[#This Row],[Total Voters]]</f>
        <v>0.67119912228637202</v>
      </c>
    </row>
    <row r="8618" spans="1:27" x14ac:dyDescent="0.35">
      <c r="A8618" s="8" t="s">
        <v>52</v>
      </c>
      <c r="B8618" s="17">
        <v>2005</v>
      </c>
      <c r="C8618" s="80" t="s">
        <v>82</v>
      </c>
      <c r="D8618" s="17" t="s">
        <v>70</v>
      </c>
      <c r="E8618" s="35" t="s">
        <v>75</v>
      </c>
      <c r="F8618" s="35" t="s">
        <v>77</v>
      </c>
      <c r="G8618" s="51" t="s">
        <v>67</v>
      </c>
      <c r="H8618" s="10">
        <v>35497</v>
      </c>
      <c r="I8618" s="10">
        <v>26390</v>
      </c>
      <c r="J8618" s="53">
        <v>61887</v>
      </c>
      <c r="K8618" s="55">
        <v>28879</v>
      </c>
      <c r="L8618" s="57">
        <v>22442</v>
      </c>
      <c r="M8618" s="57">
        <v>247</v>
      </c>
      <c r="N8618" s="59">
        <v>51568</v>
      </c>
      <c r="O8618" s="61">
        <v>21704</v>
      </c>
      <c r="P8618" s="10">
        <v>17297</v>
      </c>
      <c r="Q8618" s="10">
        <v>141</v>
      </c>
      <c r="R8618" s="11">
        <v>39142</v>
      </c>
      <c r="S8618" s="24">
        <f>Table1[[#This Row],[Female Voters]]/Table1[[#This Row],[Female Population]]</f>
        <v>0.81356170944023443</v>
      </c>
      <c r="T8618" s="24">
        <f>Table1[[#This Row],[Male Voters]]/Table1[[#This Row],[Male Population]]</f>
        <v>0.85039787798408484</v>
      </c>
      <c r="U8618" s="24">
        <f>Table1[[#This Row],[Total Voters]]/Table1[[#This Row],[Total Population]]</f>
        <v>0.83326062016255431</v>
      </c>
      <c r="V8618" s="24">
        <f>Table1[[#This Row],[Female Ballots]]/Table1[[#This Row],[Female Population]]</f>
        <v>0.61143195199594336</v>
      </c>
      <c r="W8618" s="24">
        <f>Table1[[#This Row],[Male Ballots]]/Table1[[#This Row],[Male Population]]</f>
        <v>0.65543766578249341</v>
      </c>
      <c r="X8618" s="24">
        <f>Table1[[#This Row],[Total Ballots]]/Table1[[#This Row],[Total Population]]</f>
        <v>0.63247531791814116</v>
      </c>
      <c r="Y8618" s="24">
        <f>Table1[[#This Row],[Female Ballots]]/Table1[[#This Row],[Female Voters]]</f>
        <v>0.75154956889088953</v>
      </c>
      <c r="Z8618" s="24">
        <f>Table1[[#This Row],[Male Ballots]]/Table1[[#This Row],[Male Voters]]</f>
        <v>0.77074235807860259</v>
      </c>
      <c r="AA8618" s="64">
        <f>Table1[[#This Row],[Total Ballots]]/Table1[[#This Row],[Total Voters]]</f>
        <v>0.75903661185231153</v>
      </c>
    </row>
    <row r="8619" spans="1:27" x14ac:dyDescent="0.35">
      <c r="A8619" s="8" t="s">
        <v>40</v>
      </c>
      <c r="B8619" s="17">
        <v>2005</v>
      </c>
      <c r="C8619" s="80" t="s">
        <v>82</v>
      </c>
      <c r="D8619" s="17"/>
      <c r="E8619" s="35" t="s">
        <v>73</v>
      </c>
      <c r="F8619" s="35" t="s">
        <v>77</v>
      </c>
      <c r="G8619" s="51" t="s">
        <v>79</v>
      </c>
      <c r="H8619" s="10">
        <v>170198</v>
      </c>
      <c r="I8619" s="10">
        <v>161532</v>
      </c>
      <c r="J8619" s="53">
        <v>331730.04000000004</v>
      </c>
      <c r="K8619" s="55">
        <v>133048</v>
      </c>
      <c r="L8619" s="57">
        <v>113875</v>
      </c>
      <c r="M8619" s="57">
        <v>402</v>
      </c>
      <c r="N8619" s="59">
        <v>247325</v>
      </c>
      <c r="O8619" s="61">
        <v>70365</v>
      </c>
      <c r="P8619" s="10">
        <v>59303</v>
      </c>
      <c r="Q8619" s="10">
        <v>108</v>
      </c>
      <c r="R8619" s="11">
        <v>129776</v>
      </c>
      <c r="S8619" s="24">
        <f>Table1[[#This Row],[Female Voters]]/Table1[[#This Row],[Female Population]]</f>
        <v>0.78172481462766896</v>
      </c>
      <c r="T8619" s="24">
        <f>Table1[[#This Row],[Male Voters]]/Table1[[#This Row],[Male Population]]</f>
        <v>0.70496867493747373</v>
      </c>
      <c r="U8619" s="24">
        <f>Table1[[#This Row],[Total Voters]]/Table1[[#This Row],[Total Population]]</f>
        <v>0.74556105922755733</v>
      </c>
      <c r="V8619" s="24">
        <f>Table1[[#This Row],[Female Ballots]]/Table1[[#This Row],[Female Population]]</f>
        <v>0.41343024007332635</v>
      </c>
      <c r="W8619" s="24">
        <f>Table1[[#This Row],[Male Ballots]]/Table1[[#This Row],[Male Population]]</f>
        <v>0.36712849466359609</v>
      </c>
      <c r="X8619" s="24">
        <f>Table1[[#This Row],[Total Ballots]]/Table1[[#This Row],[Total Population]]</f>
        <v>0.39120967157511566</v>
      </c>
      <c r="Y8619" s="24">
        <f>Table1[[#This Row],[Female Ballots]]/Table1[[#This Row],[Female Voters]]</f>
        <v>0.52886928025975588</v>
      </c>
      <c r="Z8619" s="24">
        <f>Table1[[#This Row],[Male Ballots]]/Table1[[#This Row],[Male Voters]]</f>
        <v>0.52077277716794734</v>
      </c>
      <c r="AA8619" s="64">
        <f>Table1[[#This Row],[Total Ballots]]/Table1[[#This Row],[Total Voters]]</f>
        <v>0.52471848781967045</v>
      </c>
    </row>
    <row r="8620" spans="1:27" x14ac:dyDescent="0.35">
      <c r="A8620" s="8" t="s">
        <v>40</v>
      </c>
      <c r="B8620" s="17">
        <v>2005</v>
      </c>
      <c r="C8620" s="80" t="s">
        <v>82</v>
      </c>
      <c r="D8620" s="17"/>
      <c r="E8620" s="35" t="s">
        <v>73</v>
      </c>
      <c r="F8620" s="35" t="s">
        <v>77</v>
      </c>
      <c r="G8620" s="51" t="s">
        <v>62</v>
      </c>
      <c r="H8620" s="10">
        <v>25469</v>
      </c>
      <c r="I8620" s="10">
        <v>25179</v>
      </c>
      <c r="J8620" s="53">
        <v>50648.01</v>
      </c>
      <c r="K8620" s="55">
        <v>13526</v>
      </c>
      <c r="L8620" s="57">
        <v>11629</v>
      </c>
      <c r="M8620" s="57">
        <v>136</v>
      </c>
      <c r="N8620" s="59">
        <v>25291</v>
      </c>
      <c r="O8620" s="61">
        <v>3647</v>
      </c>
      <c r="P8620" s="10">
        <v>3035</v>
      </c>
      <c r="Q8620" s="10">
        <v>36</v>
      </c>
      <c r="R8620" s="11">
        <v>6718</v>
      </c>
      <c r="S8620" s="24">
        <f>Table1[[#This Row],[Female Voters]]/Table1[[#This Row],[Female Population]]</f>
        <v>0.53107699556323373</v>
      </c>
      <c r="T8620" s="24">
        <f>Table1[[#This Row],[Male Voters]]/Table1[[#This Row],[Male Population]]</f>
        <v>0.4618531315779022</v>
      </c>
      <c r="U8620" s="24">
        <f>Table1[[#This Row],[Total Voters]]/Table1[[#This Row],[Total Population]]</f>
        <v>0.49934834557172136</v>
      </c>
      <c r="V8620" s="24">
        <f>Table1[[#This Row],[Female Ballots]]/Table1[[#This Row],[Female Population]]</f>
        <v>0.14319368644234168</v>
      </c>
      <c r="W8620" s="24">
        <f>Table1[[#This Row],[Male Ballots]]/Table1[[#This Row],[Male Population]]</f>
        <v>0.12053695539934071</v>
      </c>
      <c r="X8620" s="24">
        <f>Table1[[#This Row],[Total Ballots]]/Table1[[#This Row],[Total Population]]</f>
        <v>0.13264094680126623</v>
      </c>
      <c r="Y8620" s="24">
        <f>Table1[[#This Row],[Female Ballots]]/Table1[[#This Row],[Female Voters]]</f>
        <v>0.26962886293065208</v>
      </c>
      <c r="Z8620" s="24">
        <f>Table1[[#This Row],[Male Ballots]]/Table1[[#This Row],[Male Voters]]</f>
        <v>0.26098546736606759</v>
      </c>
      <c r="AA8620" s="64">
        <f>Table1[[#This Row],[Total Ballots]]/Table1[[#This Row],[Total Voters]]</f>
        <v>0.2656280890435333</v>
      </c>
    </row>
    <row r="8621" spans="1:27" x14ac:dyDescent="0.35">
      <c r="A8621" s="8" t="s">
        <v>40</v>
      </c>
      <c r="B8621" s="17">
        <v>2005</v>
      </c>
      <c r="C8621" s="80" t="s">
        <v>82</v>
      </c>
      <c r="D8621" s="17"/>
      <c r="E8621" s="35" t="s">
        <v>73</v>
      </c>
      <c r="F8621" s="35" t="s">
        <v>77</v>
      </c>
      <c r="G8621" s="51" t="s">
        <v>63</v>
      </c>
      <c r="H8621" s="10">
        <v>26909</v>
      </c>
      <c r="I8621" s="10">
        <v>28280</v>
      </c>
      <c r="J8621" s="53">
        <v>55189</v>
      </c>
      <c r="K8621" s="55">
        <v>20632</v>
      </c>
      <c r="L8621" s="57">
        <v>17356</v>
      </c>
      <c r="M8621" s="57">
        <v>89</v>
      </c>
      <c r="N8621" s="59">
        <v>38077</v>
      </c>
      <c r="O8621" s="61">
        <v>6270</v>
      </c>
      <c r="P8621" s="10">
        <v>4841</v>
      </c>
      <c r="Q8621" s="10">
        <v>21</v>
      </c>
      <c r="R8621" s="11">
        <v>11132</v>
      </c>
      <c r="S8621" s="24">
        <f>Table1[[#This Row],[Female Voters]]/Table1[[#This Row],[Female Population]]</f>
        <v>0.76673232004162173</v>
      </c>
      <c r="T8621" s="24">
        <f>Table1[[#This Row],[Male Voters]]/Table1[[#This Row],[Male Population]]</f>
        <v>0.61371994342291369</v>
      </c>
      <c r="U8621" s="24">
        <f>Table1[[#This Row],[Total Voters]]/Table1[[#This Row],[Total Population]]</f>
        <v>0.68993821232491981</v>
      </c>
      <c r="V8621" s="24">
        <f>Table1[[#This Row],[Female Ballots]]/Table1[[#This Row],[Female Population]]</f>
        <v>0.2330075439444052</v>
      </c>
      <c r="W8621" s="24">
        <f>Table1[[#This Row],[Male Ballots]]/Table1[[#This Row],[Male Population]]</f>
        <v>0.17118104667609618</v>
      </c>
      <c r="X8621" s="24">
        <f>Table1[[#This Row],[Total Ballots]]/Table1[[#This Row],[Total Population]]</f>
        <v>0.20170686187464892</v>
      </c>
      <c r="Y8621" s="24">
        <f>Table1[[#This Row],[Female Ballots]]/Table1[[#This Row],[Female Voters]]</f>
        <v>0.30389685924777043</v>
      </c>
      <c r="Z8621" s="24">
        <f>Table1[[#This Row],[Male Ballots]]/Table1[[#This Row],[Male Voters]]</f>
        <v>0.27892371514173775</v>
      </c>
      <c r="AA8621" s="64">
        <f>Table1[[#This Row],[Total Ballots]]/Table1[[#This Row],[Total Voters]]</f>
        <v>0.29235496493946478</v>
      </c>
    </row>
    <row r="8622" spans="1:27" x14ac:dyDescent="0.35">
      <c r="A8622" s="8" t="s">
        <v>40</v>
      </c>
      <c r="B8622" s="17">
        <v>2005</v>
      </c>
      <c r="C8622" s="80" t="s">
        <v>82</v>
      </c>
      <c r="D8622" s="17"/>
      <c r="E8622" s="35" t="s">
        <v>73</v>
      </c>
      <c r="F8622" s="35" t="s">
        <v>77</v>
      </c>
      <c r="G8622" s="51" t="s">
        <v>64</v>
      </c>
      <c r="H8622" s="10">
        <v>30433</v>
      </c>
      <c r="I8622" s="10">
        <v>30924</v>
      </c>
      <c r="J8622" s="53">
        <v>61357.009999999995</v>
      </c>
      <c r="K8622" s="55">
        <v>23462</v>
      </c>
      <c r="L8622" s="57">
        <v>20704</v>
      </c>
      <c r="M8622" s="57">
        <v>61</v>
      </c>
      <c r="N8622" s="59">
        <v>44227</v>
      </c>
      <c r="O8622" s="61">
        <v>10100</v>
      </c>
      <c r="P8622" s="10">
        <v>8633</v>
      </c>
      <c r="Q8622" s="10">
        <v>19</v>
      </c>
      <c r="R8622" s="11">
        <v>18752</v>
      </c>
      <c r="S8622" s="24">
        <f>Table1[[#This Row],[Female Voters]]/Table1[[#This Row],[Female Population]]</f>
        <v>0.77093944073867182</v>
      </c>
      <c r="T8622" s="24">
        <f>Table1[[#This Row],[Male Voters]]/Table1[[#This Row],[Male Population]]</f>
        <v>0.66951235286508859</v>
      </c>
      <c r="U8622" s="24">
        <f>Table1[[#This Row],[Total Voters]]/Table1[[#This Row],[Total Population]]</f>
        <v>0.72081413354399115</v>
      </c>
      <c r="V8622" s="24">
        <f>Table1[[#This Row],[Female Ballots]]/Table1[[#This Row],[Female Population]]</f>
        <v>0.33187658134262149</v>
      </c>
      <c r="W8622" s="24">
        <f>Table1[[#This Row],[Male Ballots]]/Table1[[#This Row],[Male Population]]</f>
        <v>0.27916828353382483</v>
      </c>
      <c r="X8622" s="24">
        <f>Table1[[#This Row],[Total Ballots]]/Table1[[#This Row],[Total Population]]</f>
        <v>0.30562115070470353</v>
      </c>
      <c r="Y8622" s="24">
        <f>Table1[[#This Row],[Female Ballots]]/Table1[[#This Row],[Female Voters]]</f>
        <v>0.43048333475407041</v>
      </c>
      <c r="Z8622" s="24">
        <f>Table1[[#This Row],[Male Ballots]]/Table1[[#This Row],[Male Voters]]</f>
        <v>0.41697256568778979</v>
      </c>
      <c r="AA8622" s="64">
        <f>Table1[[#This Row],[Total Ballots]]/Table1[[#This Row],[Total Voters]]</f>
        <v>0.42399439256562732</v>
      </c>
    </row>
    <row r="8623" spans="1:27" x14ac:dyDescent="0.35">
      <c r="A8623" s="8" t="s">
        <v>40</v>
      </c>
      <c r="B8623" s="17">
        <v>2005</v>
      </c>
      <c r="C8623" s="80" t="s">
        <v>82</v>
      </c>
      <c r="D8623" s="17"/>
      <c r="E8623" s="35" t="s">
        <v>73</v>
      </c>
      <c r="F8623" s="35" t="s">
        <v>77</v>
      </c>
      <c r="G8623" s="51" t="s">
        <v>65</v>
      </c>
      <c r="H8623" s="10">
        <v>32894</v>
      </c>
      <c r="I8623" s="10">
        <v>32127</v>
      </c>
      <c r="J8623" s="53">
        <v>65021.020000000004</v>
      </c>
      <c r="K8623" s="55">
        <v>28042</v>
      </c>
      <c r="L8623" s="57">
        <v>24996</v>
      </c>
      <c r="M8623" s="57">
        <v>41</v>
      </c>
      <c r="N8623" s="59">
        <v>53079</v>
      </c>
      <c r="O8623" s="61">
        <v>16068</v>
      </c>
      <c r="P8623" s="10">
        <v>13938</v>
      </c>
      <c r="Q8623" s="10">
        <v>16</v>
      </c>
      <c r="R8623" s="11">
        <v>30022</v>
      </c>
      <c r="S8623" s="24">
        <f>Table1[[#This Row],[Female Voters]]/Table1[[#This Row],[Female Population]]</f>
        <v>0.85249589590806829</v>
      </c>
      <c r="T8623" s="24">
        <f>Table1[[#This Row],[Male Voters]]/Table1[[#This Row],[Male Population]]</f>
        <v>0.77803716500140074</v>
      </c>
      <c r="U8623" s="24">
        <f>Table1[[#This Row],[Total Voters]]/Table1[[#This Row],[Total Population]]</f>
        <v>0.81633600949354523</v>
      </c>
      <c r="V8623" s="24">
        <f>Table1[[#This Row],[Female Ballots]]/Table1[[#This Row],[Female Population]]</f>
        <v>0.4884781419103788</v>
      </c>
      <c r="W8623" s="24">
        <f>Table1[[#This Row],[Male Ballots]]/Table1[[#This Row],[Male Population]]</f>
        <v>0.43384069474273973</v>
      </c>
      <c r="X8623" s="24">
        <f>Table1[[#This Row],[Total Ballots]]/Table1[[#This Row],[Total Population]]</f>
        <v>0.46172760747216818</v>
      </c>
      <c r="Y8623" s="24">
        <f>Table1[[#This Row],[Female Ballots]]/Table1[[#This Row],[Female Voters]]</f>
        <v>0.57299764638756157</v>
      </c>
      <c r="Z8623" s="24">
        <f>Table1[[#This Row],[Male Ballots]]/Table1[[#This Row],[Male Voters]]</f>
        <v>0.55760921747479597</v>
      </c>
      <c r="AA8623" s="64">
        <f>Table1[[#This Row],[Total Ballots]]/Table1[[#This Row],[Total Voters]]</f>
        <v>0.56560975150247739</v>
      </c>
    </row>
    <row r="8624" spans="1:27" x14ac:dyDescent="0.35">
      <c r="A8624" s="8" t="s">
        <v>40</v>
      </c>
      <c r="B8624" s="17">
        <v>2005</v>
      </c>
      <c r="C8624" s="80" t="s">
        <v>82</v>
      </c>
      <c r="D8624" s="17"/>
      <c r="E8624" s="35" t="s">
        <v>73</v>
      </c>
      <c r="F8624" s="35" t="s">
        <v>77</v>
      </c>
      <c r="G8624" s="51" t="s">
        <v>66</v>
      </c>
      <c r="H8624" s="10">
        <v>23516</v>
      </c>
      <c r="I8624" s="10">
        <v>22521</v>
      </c>
      <c r="J8624" s="53">
        <v>46037</v>
      </c>
      <c r="K8624" s="55">
        <v>21176</v>
      </c>
      <c r="L8624" s="57">
        <v>19547</v>
      </c>
      <c r="M8624" s="57">
        <v>39</v>
      </c>
      <c r="N8624" s="59">
        <v>40762</v>
      </c>
      <c r="O8624" s="61">
        <v>14649</v>
      </c>
      <c r="P8624" s="10">
        <v>13575</v>
      </c>
      <c r="Q8624" s="10">
        <v>8</v>
      </c>
      <c r="R8624" s="11">
        <v>28232</v>
      </c>
      <c r="S8624" s="24">
        <f>Table1[[#This Row],[Female Voters]]/Table1[[#This Row],[Female Population]]</f>
        <v>0.90049328117026706</v>
      </c>
      <c r="T8624" s="24">
        <f>Table1[[#This Row],[Male Voters]]/Table1[[#This Row],[Male Population]]</f>
        <v>0.86794547311398251</v>
      </c>
      <c r="U8624" s="24">
        <f>Table1[[#This Row],[Total Voters]]/Table1[[#This Row],[Total Population]]</f>
        <v>0.88541825053761103</v>
      </c>
      <c r="V8624" s="24">
        <f>Table1[[#This Row],[Female Ballots]]/Table1[[#This Row],[Female Population]]</f>
        <v>0.62293757441741793</v>
      </c>
      <c r="W8624" s="24">
        <f>Table1[[#This Row],[Male Ballots]]/Table1[[#This Row],[Male Population]]</f>
        <v>0.60277074730251767</v>
      </c>
      <c r="X8624" s="24">
        <f>Table1[[#This Row],[Total Ballots]]/Table1[[#This Row],[Total Population]]</f>
        <v>0.61324586745443888</v>
      </c>
      <c r="Y8624" s="24">
        <f>Table1[[#This Row],[Female Ballots]]/Table1[[#This Row],[Female Voters]]</f>
        <v>0.69177370608235733</v>
      </c>
      <c r="Z8624" s="24">
        <f>Table1[[#This Row],[Male Ballots]]/Table1[[#This Row],[Male Voters]]</f>
        <v>0.69447997135110251</v>
      </c>
      <c r="AA8624" s="64">
        <f>Table1[[#This Row],[Total Ballots]]/Table1[[#This Row],[Total Voters]]</f>
        <v>0.69260585839752709</v>
      </c>
    </row>
    <row r="8625" spans="1:27" x14ac:dyDescent="0.35">
      <c r="A8625" s="8" t="s">
        <v>40</v>
      </c>
      <c r="B8625" s="17">
        <v>2005</v>
      </c>
      <c r="C8625" s="80" t="s">
        <v>82</v>
      </c>
      <c r="D8625" s="17"/>
      <c r="E8625" s="35" t="s">
        <v>73</v>
      </c>
      <c r="F8625" s="35" t="s">
        <v>77</v>
      </c>
      <c r="G8625" s="51" t="s">
        <v>67</v>
      </c>
      <c r="H8625" s="10">
        <v>30977</v>
      </c>
      <c r="I8625" s="10">
        <v>22501</v>
      </c>
      <c r="J8625" s="53">
        <v>53478</v>
      </c>
      <c r="K8625" s="55">
        <v>26210</v>
      </c>
      <c r="L8625" s="57">
        <v>19643</v>
      </c>
      <c r="M8625" s="57">
        <v>36</v>
      </c>
      <c r="N8625" s="59">
        <v>45889</v>
      </c>
      <c r="O8625" s="61">
        <v>19631</v>
      </c>
      <c r="P8625" s="10">
        <v>15281</v>
      </c>
      <c r="Q8625" s="10">
        <v>8</v>
      </c>
      <c r="R8625" s="11">
        <v>34920</v>
      </c>
      <c r="S8625" s="24">
        <f>Table1[[#This Row],[Female Voters]]/Table1[[#This Row],[Female Population]]</f>
        <v>0.84611163121025279</v>
      </c>
      <c r="T8625" s="24">
        <f>Table1[[#This Row],[Male Voters]]/Table1[[#This Row],[Male Population]]</f>
        <v>0.87298342295897957</v>
      </c>
      <c r="U8625" s="24">
        <f>Table1[[#This Row],[Total Voters]]/Table1[[#This Row],[Total Population]]</f>
        <v>0.85809117768054155</v>
      </c>
      <c r="V8625" s="24">
        <f>Table1[[#This Row],[Female Ballots]]/Table1[[#This Row],[Female Population]]</f>
        <v>0.63372824999192945</v>
      </c>
      <c r="W8625" s="24">
        <f>Table1[[#This Row],[Male Ballots]]/Table1[[#This Row],[Male Population]]</f>
        <v>0.6791253722056797</v>
      </c>
      <c r="X8625" s="24">
        <f>Table1[[#This Row],[Total Ballots]]/Table1[[#This Row],[Total Population]]</f>
        <v>0.6529787950185123</v>
      </c>
      <c r="Y8625" s="24">
        <f>Table1[[#This Row],[Female Ballots]]/Table1[[#This Row],[Female Voters]]</f>
        <v>0.7489889355207936</v>
      </c>
      <c r="Z8625" s="24">
        <f>Table1[[#This Row],[Male Ballots]]/Table1[[#This Row],[Male Voters]]</f>
        <v>0.77793616046428749</v>
      </c>
      <c r="AA8625" s="64">
        <f>Table1[[#This Row],[Total Ballots]]/Table1[[#This Row],[Total Voters]]</f>
        <v>0.76096668046808602</v>
      </c>
    </row>
    <row r="8626" spans="1:27" x14ac:dyDescent="0.35">
      <c r="A8626" s="8" t="s">
        <v>28</v>
      </c>
      <c r="B8626" s="17">
        <v>2005</v>
      </c>
      <c r="C8626" s="80" t="s">
        <v>82</v>
      </c>
      <c r="D8626" s="17"/>
      <c r="E8626" s="35" t="s">
        <v>74</v>
      </c>
      <c r="F8626" s="35" t="s">
        <v>78</v>
      </c>
      <c r="G8626" s="51" t="s">
        <v>79</v>
      </c>
      <c r="H8626" s="10">
        <v>15564.04</v>
      </c>
      <c r="I8626" s="10">
        <v>15237.050000000001</v>
      </c>
      <c r="J8626" s="53">
        <v>30801.11</v>
      </c>
      <c r="K8626" s="55">
        <v>12803</v>
      </c>
      <c r="L8626" s="57">
        <v>11822</v>
      </c>
      <c r="M8626" s="57">
        <v>206</v>
      </c>
      <c r="N8626" s="59">
        <v>24831</v>
      </c>
      <c r="O8626" s="61">
        <v>8348</v>
      </c>
      <c r="P8626" s="10">
        <v>7559</v>
      </c>
      <c r="Q8626" s="10">
        <v>93</v>
      </c>
      <c r="R8626" s="11">
        <v>16000</v>
      </c>
      <c r="S8626" s="24">
        <f>Table1[[#This Row],[Female Voters]]/Table1[[#This Row],[Female Population]]</f>
        <v>0.82260132973186906</v>
      </c>
      <c r="T8626" s="24">
        <f>Table1[[#This Row],[Male Voters]]/Table1[[#This Row],[Male Population]]</f>
        <v>0.77587196996793995</v>
      </c>
      <c r="U8626" s="24">
        <f>Table1[[#This Row],[Total Voters]]/Table1[[#This Row],[Total Population]]</f>
        <v>0.80617224509116714</v>
      </c>
      <c r="V8626" s="24">
        <f>Table1[[#This Row],[Female Ballots]]/Table1[[#This Row],[Female Population]]</f>
        <v>0.53636459428271832</v>
      </c>
      <c r="W8626" s="24">
        <f>Table1[[#This Row],[Male Ballots]]/Table1[[#This Row],[Male Population]]</f>
        <v>0.49609340390692419</v>
      </c>
      <c r="X8626" s="24">
        <f>Table1[[#This Row],[Total Ballots]]/Table1[[#This Row],[Total Population]]</f>
        <v>0.51946179861699793</v>
      </c>
      <c r="Y8626" s="24">
        <f>Table1[[#This Row],[Female Ballots]]/Table1[[#This Row],[Female Voters]]</f>
        <v>0.6520346793720222</v>
      </c>
      <c r="Z8626" s="24">
        <f>Table1[[#This Row],[Male Ballots]]/Table1[[#This Row],[Male Voters]]</f>
        <v>0.63940111656234144</v>
      </c>
      <c r="AA8626" s="64">
        <f>Table1[[#This Row],[Total Ballots]]/Table1[[#This Row],[Total Voters]]</f>
        <v>0.64435584551568603</v>
      </c>
    </row>
    <row r="8627" spans="1:27" x14ac:dyDescent="0.35">
      <c r="A8627" s="8" t="s">
        <v>28</v>
      </c>
      <c r="B8627" s="17">
        <v>2005</v>
      </c>
      <c r="C8627" s="80" t="s">
        <v>82</v>
      </c>
      <c r="D8627" s="17"/>
      <c r="E8627" s="35" t="s">
        <v>74</v>
      </c>
      <c r="F8627" s="35" t="s">
        <v>78</v>
      </c>
      <c r="G8627" s="51" t="s">
        <v>62</v>
      </c>
      <c r="H8627" s="10">
        <v>1296</v>
      </c>
      <c r="I8627" s="10">
        <v>1458</v>
      </c>
      <c r="J8627" s="53">
        <v>2754.01</v>
      </c>
      <c r="K8627" s="55">
        <v>1064</v>
      </c>
      <c r="L8627" s="57">
        <v>1050</v>
      </c>
      <c r="M8627" s="57">
        <v>41</v>
      </c>
      <c r="N8627" s="59">
        <v>2155</v>
      </c>
      <c r="O8627" s="61">
        <v>339</v>
      </c>
      <c r="P8627" s="10">
        <v>302</v>
      </c>
      <c r="Q8627" s="10">
        <v>11</v>
      </c>
      <c r="R8627" s="11">
        <v>652</v>
      </c>
      <c r="S8627" s="24">
        <f>Table1[[#This Row],[Female Voters]]/Table1[[#This Row],[Female Population]]</f>
        <v>0.82098765432098764</v>
      </c>
      <c r="T8627" s="24">
        <f>Table1[[#This Row],[Male Voters]]/Table1[[#This Row],[Male Population]]</f>
        <v>0.72016460905349799</v>
      </c>
      <c r="U8627" s="24">
        <f>Table1[[#This Row],[Total Voters]]/Table1[[#This Row],[Total Population]]</f>
        <v>0.78249534315416425</v>
      </c>
      <c r="V8627" s="24">
        <f>Table1[[#This Row],[Female Ballots]]/Table1[[#This Row],[Female Population]]</f>
        <v>0.26157407407407407</v>
      </c>
      <c r="W8627" s="24">
        <f>Table1[[#This Row],[Male Ballots]]/Table1[[#This Row],[Male Population]]</f>
        <v>0.20713305898491083</v>
      </c>
      <c r="X8627" s="24">
        <f>Table1[[#This Row],[Total Ballots]]/Table1[[#This Row],[Total Population]]</f>
        <v>0.23674569082900931</v>
      </c>
      <c r="Y8627" s="24">
        <f>Table1[[#This Row],[Female Ballots]]/Table1[[#This Row],[Female Voters]]</f>
        <v>0.31860902255639095</v>
      </c>
      <c r="Z8627" s="24">
        <f>Table1[[#This Row],[Male Ballots]]/Table1[[#This Row],[Male Voters]]</f>
        <v>0.28761904761904761</v>
      </c>
      <c r="AA8627" s="64">
        <f>Table1[[#This Row],[Total Ballots]]/Table1[[#This Row],[Total Voters]]</f>
        <v>0.30255220417633411</v>
      </c>
    </row>
    <row r="8628" spans="1:27" x14ac:dyDescent="0.35">
      <c r="A8628" s="8" t="s">
        <v>28</v>
      </c>
      <c r="B8628" s="17">
        <v>2005</v>
      </c>
      <c r="C8628" s="80" t="s">
        <v>82</v>
      </c>
      <c r="D8628" s="17"/>
      <c r="E8628" s="35" t="s">
        <v>74</v>
      </c>
      <c r="F8628" s="35" t="s">
        <v>78</v>
      </c>
      <c r="G8628" s="51" t="s">
        <v>63</v>
      </c>
      <c r="H8628" s="10">
        <v>1872</v>
      </c>
      <c r="I8628" s="10">
        <v>1703</v>
      </c>
      <c r="J8628" s="53">
        <v>3575.02</v>
      </c>
      <c r="K8628" s="55">
        <v>1406</v>
      </c>
      <c r="L8628" s="57">
        <v>1262</v>
      </c>
      <c r="M8628" s="57">
        <v>33</v>
      </c>
      <c r="N8628" s="59">
        <v>2701</v>
      </c>
      <c r="O8628" s="61">
        <v>543</v>
      </c>
      <c r="P8628" s="10">
        <v>405</v>
      </c>
      <c r="Q8628" s="10">
        <v>14</v>
      </c>
      <c r="R8628" s="11">
        <v>962</v>
      </c>
      <c r="S8628" s="24">
        <f>Table1[[#This Row],[Female Voters]]/Table1[[#This Row],[Female Population]]</f>
        <v>0.75106837606837606</v>
      </c>
      <c r="T8628" s="24">
        <f>Table1[[#This Row],[Male Voters]]/Table1[[#This Row],[Male Population]]</f>
        <v>0.74104521432765702</v>
      </c>
      <c r="U8628" s="24">
        <f>Table1[[#This Row],[Total Voters]]/Table1[[#This Row],[Total Population]]</f>
        <v>0.75552024883776869</v>
      </c>
      <c r="V8628" s="24">
        <f>Table1[[#This Row],[Female Ballots]]/Table1[[#This Row],[Female Population]]</f>
        <v>0.29006410256410259</v>
      </c>
      <c r="W8628" s="24">
        <f>Table1[[#This Row],[Male Ballots]]/Table1[[#This Row],[Male Population]]</f>
        <v>0.23781561949500882</v>
      </c>
      <c r="X8628" s="24">
        <f>Table1[[#This Row],[Total Ballots]]/Table1[[#This Row],[Total Population]]</f>
        <v>0.26908940369564366</v>
      </c>
      <c r="Y8628" s="24">
        <f>Table1[[#This Row],[Female Ballots]]/Table1[[#This Row],[Female Voters]]</f>
        <v>0.38620199146514939</v>
      </c>
      <c r="Z8628" s="24">
        <f>Table1[[#This Row],[Male Ballots]]/Table1[[#This Row],[Male Voters]]</f>
        <v>0.32091917591125196</v>
      </c>
      <c r="AA8628" s="64">
        <f>Table1[[#This Row],[Total Ballots]]/Table1[[#This Row],[Total Voters]]</f>
        <v>0.35616438356164382</v>
      </c>
    </row>
    <row r="8629" spans="1:27" x14ac:dyDescent="0.35">
      <c r="A8629" s="8" t="s">
        <v>28</v>
      </c>
      <c r="B8629" s="17">
        <v>2005</v>
      </c>
      <c r="C8629" s="80" t="s">
        <v>82</v>
      </c>
      <c r="D8629" s="17"/>
      <c r="E8629" s="35" t="s">
        <v>74</v>
      </c>
      <c r="F8629" s="35" t="s">
        <v>78</v>
      </c>
      <c r="G8629" s="51" t="s">
        <v>64</v>
      </c>
      <c r="H8629" s="10">
        <v>2847.01</v>
      </c>
      <c r="I8629" s="10">
        <v>2763.01</v>
      </c>
      <c r="J8629" s="53">
        <v>5610.02</v>
      </c>
      <c r="K8629" s="55">
        <v>2066</v>
      </c>
      <c r="L8629" s="57">
        <v>1723</v>
      </c>
      <c r="M8629" s="57">
        <v>29</v>
      </c>
      <c r="N8629" s="59">
        <v>3818</v>
      </c>
      <c r="O8629" s="61">
        <v>1130</v>
      </c>
      <c r="P8629" s="10">
        <v>922</v>
      </c>
      <c r="Q8629" s="10">
        <v>11</v>
      </c>
      <c r="R8629" s="11">
        <v>2063</v>
      </c>
      <c r="S8629" s="24">
        <f>Table1[[#This Row],[Female Voters]]/Table1[[#This Row],[Female Population]]</f>
        <v>0.7256736014274624</v>
      </c>
      <c r="T8629" s="24">
        <f>Table1[[#This Row],[Male Voters]]/Table1[[#This Row],[Male Population]]</f>
        <v>0.62359528195699609</v>
      </c>
      <c r="U8629" s="24">
        <f>Table1[[#This Row],[Total Voters]]/Table1[[#This Row],[Total Population]]</f>
        <v>0.68056798371485305</v>
      </c>
      <c r="V8629" s="24">
        <f>Table1[[#This Row],[Female Ballots]]/Table1[[#This Row],[Female Population]]</f>
        <v>0.3969076329201513</v>
      </c>
      <c r="W8629" s="24">
        <f>Table1[[#This Row],[Male Ballots]]/Table1[[#This Row],[Male Population]]</f>
        <v>0.33369405105301825</v>
      </c>
      <c r="X8629" s="24">
        <f>Table1[[#This Row],[Total Ballots]]/Table1[[#This Row],[Total Population]]</f>
        <v>0.36773487438547453</v>
      </c>
      <c r="Y8629" s="24">
        <f>Table1[[#This Row],[Female Ballots]]/Table1[[#This Row],[Female Voters]]</f>
        <v>0.54695062923523718</v>
      </c>
      <c r="Z8629" s="24">
        <f>Table1[[#This Row],[Male Ballots]]/Table1[[#This Row],[Male Voters]]</f>
        <v>0.53511317469529884</v>
      </c>
      <c r="AA8629" s="64">
        <f>Table1[[#This Row],[Total Ballots]]/Table1[[#This Row],[Total Voters]]</f>
        <v>0.54033525405971716</v>
      </c>
    </row>
    <row r="8630" spans="1:27" x14ac:dyDescent="0.35">
      <c r="A8630" s="8" t="s">
        <v>28</v>
      </c>
      <c r="B8630" s="17">
        <v>2005</v>
      </c>
      <c r="C8630" s="80" t="s">
        <v>82</v>
      </c>
      <c r="D8630" s="17"/>
      <c r="E8630" s="35" t="s">
        <v>74</v>
      </c>
      <c r="F8630" s="35" t="s">
        <v>78</v>
      </c>
      <c r="G8630" s="51" t="s">
        <v>65</v>
      </c>
      <c r="H8630" s="10">
        <v>3550.02</v>
      </c>
      <c r="I8630" s="10">
        <v>3402.02</v>
      </c>
      <c r="J8630" s="53">
        <v>6952.02</v>
      </c>
      <c r="K8630" s="55">
        <v>3136</v>
      </c>
      <c r="L8630" s="57">
        <v>2700</v>
      </c>
      <c r="M8630" s="57">
        <v>38</v>
      </c>
      <c r="N8630" s="59">
        <v>5874</v>
      </c>
      <c r="O8630" s="61">
        <v>2146</v>
      </c>
      <c r="P8630" s="10">
        <v>1763</v>
      </c>
      <c r="Q8630" s="10">
        <v>18</v>
      </c>
      <c r="R8630" s="11">
        <v>3927</v>
      </c>
      <c r="S8630" s="24">
        <f>Table1[[#This Row],[Female Voters]]/Table1[[#This Row],[Female Population]]</f>
        <v>0.88337530492785954</v>
      </c>
      <c r="T8630" s="24">
        <f>Table1[[#This Row],[Male Voters]]/Table1[[#This Row],[Male Population]]</f>
        <v>0.79364612788872491</v>
      </c>
      <c r="U8630" s="24">
        <f>Table1[[#This Row],[Total Voters]]/Table1[[#This Row],[Total Population]]</f>
        <v>0.844934278094712</v>
      </c>
      <c r="V8630" s="24">
        <f>Table1[[#This Row],[Female Ballots]]/Table1[[#This Row],[Female Population]]</f>
        <v>0.60450363659923045</v>
      </c>
      <c r="W8630" s="24">
        <f>Table1[[#This Row],[Male Ballots]]/Table1[[#This Row],[Male Population]]</f>
        <v>0.51822152721030446</v>
      </c>
      <c r="X8630" s="24">
        <f>Table1[[#This Row],[Total Ballots]]/Table1[[#This Row],[Total Population]]</f>
        <v>0.56487179265882426</v>
      </c>
      <c r="Y8630" s="24">
        <f>Table1[[#This Row],[Female Ballots]]/Table1[[#This Row],[Female Voters]]</f>
        <v>0.68431122448979587</v>
      </c>
      <c r="Z8630" s="24">
        <f>Table1[[#This Row],[Male Ballots]]/Table1[[#This Row],[Male Voters]]</f>
        <v>0.65296296296296297</v>
      </c>
      <c r="AA8630" s="64">
        <f>Table1[[#This Row],[Total Ballots]]/Table1[[#This Row],[Total Voters]]</f>
        <v>0.6685393258426966</v>
      </c>
    </row>
    <row r="8631" spans="1:27" x14ac:dyDescent="0.35">
      <c r="A8631" s="8" t="s">
        <v>28</v>
      </c>
      <c r="B8631" s="17">
        <v>2005</v>
      </c>
      <c r="C8631" s="80" t="s">
        <v>82</v>
      </c>
      <c r="D8631" s="17"/>
      <c r="E8631" s="35" t="s">
        <v>74</v>
      </c>
      <c r="F8631" s="35" t="s">
        <v>78</v>
      </c>
      <c r="G8631" s="51" t="s">
        <v>66</v>
      </c>
      <c r="H8631" s="10">
        <v>2857.01</v>
      </c>
      <c r="I8631" s="10">
        <v>2988.02</v>
      </c>
      <c r="J8631" s="53">
        <v>5845.02</v>
      </c>
      <c r="K8631" s="55">
        <v>2549</v>
      </c>
      <c r="L8631" s="57">
        <v>2593</v>
      </c>
      <c r="M8631" s="57">
        <v>33</v>
      </c>
      <c r="N8631" s="59">
        <v>5175</v>
      </c>
      <c r="O8631" s="61">
        <v>2045</v>
      </c>
      <c r="P8631" s="10">
        <v>2035</v>
      </c>
      <c r="Q8631" s="10">
        <v>13</v>
      </c>
      <c r="R8631" s="11">
        <v>4093</v>
      </c>
      <c r="S8631" s="24">
        <f>Table1[[#This Row],[Female Voters]]/Table1[[#This Row],[Female Population]]</f>
        <v>0.89219148690414096</v>
      </c>
      <c r="T8631" s="24">
        <f>Table1[[#This Row],[Male Voters]]/Table1[[#This Row],[Male Population]]</f>
        <v>0.86779874298030135</v>
      </c>
      <c r="U8631" s="24">
        <f>Table1[[#This Row],[Total Voters]]/Table1[[#This Row],[Total Population]]</f>
        <v>0.8853690834248642</v>
      </c>
      <c r="V8631" s="24">
        <f>Table1[[#This Row],[Female Ballots]]/Table1[[#This Row],[Female Population]]</f>
        <v>0.7157832839227023</v>
      </c>
      <c r="W8631" s="24">
        <f>Table1[[#This Row],[Male Ballots]]/Table1[[#This Row],[Male Population]]</f>
        <v>0.68105300499996657</v>
      </c>
      <c r="X8631" s="24">
        <f>Table1[[#This Row],[Total Ballots]]/Table1[[#This Row],[Total Population]]</f>
        <v>0.70025423351844818</v>
      </c>
      <c r="Y8631" s="24">
        <f>Table1[[#This Row],[Female Ballots]]/Table1[[#This Row],[Female Voters]]</f>
        <v>0.80227540211847781</v>
      </c>
      <c r="Z8631" s="24">
        <f>Table1[[#This Row],[Male Ballots]]/Table1[[#This Row],[Male Voters]]</f>
        <v>0.78480524489008874</v>
      </c>
      <c r="AA8631" s="64">
        <f>Table1[[#This Row],[Total Ballots]]/Table1[[#This Row],[Total Voters]]</f>
        <v>0.79091787439613526</v>
      </c>
    </row>
    <row r="8632" spans="1:27" x14ac:dyDescent="0.35">
      <c r="A8632" s="8" t="s">
        <v>28</v>
      </c>
      <c r="B8632" s="17">
        <v>2005</v>
      </c>
      <c r="C8632" s="80" t="s">
        <v>82</v>
      </c>
      <c r="D8632" s="17"/>
      <c r="E8632" s="35" t="s">
        <v>74</v>
      </c>
      <c r="F8632" s="35" t="s">
        <v>78</v>
      </c>
      <c r="G8632" s="51" t="s">
        <v>67</v>
      </c>
      <c r="H8632" s="10">
        <v>3142</v>
      </c>
      <c r="I8632" s="10">
        <v>2923</v>
      </c>
      <c r="J8632" s="53">
        <v>6065.02</v>
      </c>
      <c r="K8632" s="55">
        <v>2582</v>
      </c>
      <c r="L8632" s="57">
        <v>2494</v>
      </c>
      <c r="M8632" s="57">
        <v>32</v>
      </c>
      <c r="N8632" s="59">
        <v>5108</v>
      </c>
      <c r="O8632" s="61">
        <v>2145</v>
      </c>
      <c r="P8632" s="10">
        <v>2132</v>
      </c>
      <c r="Q8632" s="10">
        <v>26</v>
      </c>
      <c r="R8632" s="11">
        <v>4303</v>
      </c>
      <c r="S8632" s="24">
        <f>Table1[[#This Row],[Female Voters]]/Table1[[#This Row],[Female Population]]</f>
        <v>0.82176957352005098</v>
      </c>
      <c r="T8632" s="24">
        <f>Table1[[#This Row],[Male Voters]]/Table1[[#This Row],[Male Population]]</f>
        <v>0.85323297981525825</v>
      </c>
      <c r="U8632" s="24">
        <f>Table1[[#This Row],[Total Voters]]/Table1[[#This Row],[Total Population]]</f>
        <v>0.84220662091798537</v>
      </c>
      <c r="V8632" s="24">
        <f>Table1[[#This Row],[Female Ballots]]/Table1[[#This Row],[Female Population]]</f>
        <v>0.68268618714194784</v>
      </c>
      <c r="W8632" s="24">
        <f>Table1[[#This Row],[Male Ballots]]/Table1[[#This Row],[Male Population]]</f>
        <v>0.72938761546356479</v>
      </c>
      <c r="X8632" s="24">
        <f>Table1[[#This Row],[Total Ballots]]/Table1[[#This Row],[Total Population]]</f>
        <v>0.70947828696360438</v>
      </c>
      <c r="Y8632" s="24">
        <f>Table1[[#This Row],[Female Ballots]]/Table1[[#This Row],[Female Voters]]</f>
        <v>0.83075135553834234</v>
      </c>
      <c r="Z8632" s="24">
        <f>Table1[[#This Row],[Male Ballots]]/Table1[[#This Row],[Male Voters]]</f>
        <v>0.85485164394546909</v>
      </c>
      <c r="AA8632" s="64">
        <f>Table1[[#This Row],[Total Ballots]]/Table1[[#This Row],[Total Voters]]</f>
        <v>0.84240407204385281</v>
      </c>
    </row>
    <row r="8633" spans="1:27" x14ac:dyDescent="0.35">
      <c r="A8633" s="8" t="s">
        <v>43</v>
      </c>
      <c r="B8633" s="17">
        <v>2005</v>
      </c>
      <c r="C8633" s="80" t="s">
        <v>82</v>
      </c>
      <c r="D8633" s="17"/>
      <c r="E8633" s="35" t="s">
        <v>73</v>
      </c>
      <c r="F8633" s="35" t="s">
        <v>78</v>
      </c>
      <c r="G8633" s="51" t="s">
        <v>79</v>
      </c>
      <c r="H8633" s="10">
        <v>90492</v>
      </c>
      <c r="I8633" s="10">
        <v>83716</v>
      </c>
      <c r="J8633" s="53">
        <v>174208</v>
      </c>
      <c r="K8633" s="55">
        <v>72982</v>
      </c>
      <c r="L8633" s="57">
        <v>62815</v>
      </c>
      <c r="M8633" s="57">
        <v>2179</v>
      </c>
      <c r="N8633" s="59">
        <v>137976</v>
      </c>
      <c r="O8633" s="61">
        <v>39575</v>
      </c>
      <c r="P8633" s="10">
        <v>33755</v>
      </c>
      <c r="Q8633" s="10">
        <v>855</v>
      </c>
      <c r="R8633" s="11">
        <v>74185</v>
      </c>
      <c r="S8633" s="24">
        <f>Table1[[#This Row],[Female Voters]]/Table1[[#This Row],[Female Population]]</f>
        <v>0.80650223224152406</v>
      </c>
      <c r="T8633" s="24">
        <f>Table1[[#This Row],[Male Voters]]/Table1[[#This Row],[Male Population]]</f>
        <v>0.75033446414066607</v>
      </c>
      <c r="U8633" s="24">
        <f>Table1[[#This Row],[Total Voters]]/Table1[[#This Row],[Total Population]]</f>
        <v>0.79201873622336516</v>
      </c>
      <c r="V8633" s="24">
        <f>Table1[[#This Row],[Female Ballots]]/Table1[[#This Row],[Female Population]]</f>
        <v>0.43733147681563012</v>
      </c>
      <c r="W8633" s="24">
        <f>Table1[[#This Row],[Male Ballots]]/Table1[[#This Row],[Male Population]]</f>
        <v>0.403208466720818</v>
      </c>
      <c r="X8633" s="24">
        <f>Table1[[#This Row],[Total Ballots]]/Table1[[#This Row],[Total Population]]</f>
        <v>0.42584152277736959</v>
      </c>
      <c r="Y8633" s="24">
        <f>Table1[[#This Row],[Female Ballots]]/Table1[[#This Row],[Female Voters]]</f>
        <v>0.54225699487544876</v>
      </c>
      <c r="Z8633" s="24">
        <f>Table1[[#This Row],[Male Ballots]]/Table1[[#This Row],[Male Voters]]</f>
        <v>0.53737164689962591</v>
      </c>
      <c r="AA8633" s="64">
        <f>Table1[[#This Row],[Total Ballots]]/Table1[[#This Row],[Total Voters]]</f>
        <v>0.53766597089348878</v>
      </c>
    </row>
    <row r="8634" spans="1:27" x14ac:dyDescent="0.35">
      <c r="A8634" s="8" t="s">
        <v>43</v>
      </c>
      <c r="B8634" s="17">
        <v>2005</v>
      </c>
      <c r="C8634" s="80" t="s">
        <v>82</v>
      </c>
      <c r="D8634" s="17"/>
      <c r="E8634" s="35" t="s">
        <v>73</v>
      </c>
      <c r="F8634" s="35" t="s">
        <v>78</v>
      </c>
      <c r="G8634" s="51" t="s">
        <v>62</v>
      </c>
      <c r="H8634" s="10">
        <v>11111</v>
      </c>
      <c r="I8634" s="10">
        <v>11050</v>
      </c>
      <c r="J8634" s="53">
        <v>22161</v>
      </c>
      <c r="K8634" s="55">
        <v>7288</v>
      </c>
      <c r="L8634" s="57">
        <v>6040</v>
      </c>
      <c r="M8634" s="57">
        <v>126</v>
      </c>
      <c r="N8634" s="59">
        <v>13454</v>
      </c>
      <c r="O8634" s="61">
        <v>1653</v>
      </c>
      <c r="P8634" s="10">
        <v>1271</v>
      </c>
      <c r="Q8634" s="10">
        <v>27</v>
      </c>
      <c r="R8634" s="11">
        <v>2951</v>
      </c>
      <c r="S8634" s="24">
        <f>Table1[[#This Row],[Female Voters]]/Table1[[#This Row],[Female Population]]</f>
        <v>0.65592655926559262</v>
      </c>
      <c r="T8634" s="24">
        <f>Table1[[#This Row],[Male Voters]]/Table1[[#This Row],[Male Population]]</f>
        <v>0.5466063348416289</v>
      </c>
      <c r="U8634" s="24">
        <f>Table1[[#This Row],[Total Voters]]/Table1[[#This Row],[Total Population]]</f>
        <v>0.60710256757366543</v>
      </c>
      <c r="V8634" s="24">
        <f>Table1[[#This Row],[Female Ballots]]/Table1[[#This Row],[Female Population]]</f>
        <v>0.14877148771487714</v>
      </c>
      <c r="W8634" s="24">
        <f>Table1[[#This Row],[Male Ballots]]/Table1[[#This Row],[Male Population]]</f>
        <v>0.11502262443438914</v>
      </c>
      <c r="X8634" s="24">
        <f>Table1[[#This Row],[Total Ballots]]/Table1[[#This Row],[Total Population]]</f>
        <v>0.13316186092685348</v>
      </c>
      <c r="Y8634" s="24">
        <f>Table1[[#This Row],[Female Ballots]]/Table1[[#This Row],[Female Voters]]</f>
        <v>0.22681119648737652</v>
      </c>
      <c r="Z8634" s="24">
        <f>Table1[[#This Row],[Male Ballots]]/Table1[[#This Row],[Male Voters]]</f>
        <v>0.21043046357615894</v>
      </c>
      <c r="AA8634" s="64">
        <f>Table1[[#This Row],[Total Ballots]]/Table1[[#This Row],[Total Voters]]</f>
        <v>0.21933997324215845</v>
      </c>
    </row>
    <row r="8635" spans="1:27" x14ac:dyDescent="0.35">
      <c r="A8635" s="8" t="s">
        <v>43</v>
      </c>
      <c r="B8635" s="17">
        <v>2005</v>
      </c>
      <c r="C8635" s="80" t="s">
        <v>82</v>
      </c>
      <c r="D8635" s="17"/>
      <c r="E8635" s="35" t="s">
        <v>73</v>
      </c>
      <c r="F8635" s="35" t="s">
        <v>78</v>
      </c>
      <c r="G8635" s="51" t="s">
        <v>63</v>
      </c>
      <c r="H8635" s="10">
        <v>14572</v>
      </c>
      <c r="I8635" s="10">
        <v>14568</v>
      </c>
      <c r="J8635" s="53">
        <v>29140</v>
      </c>
      <c r="K8635" s="55">
        <v>10959</v>
      </c>
      <c r="L8635" s="57">
        <v>9403</v>
      </c>
      <c r="M8635" s="57">
        <v>688</v>
      </c>
      <c r="N8635" s="59">
        <v>21050</v>
      </c>
      <c r="O8635" s="61">
        <v>3239</v>
      </c>
      <c r="P8635" s="10">
        <v>2464</v>
      </c>
      <c r="Q8635" s="10">
        <v>146</v>
      </c>
      <c r="R8635" s="11">
        <v>5849</v>
      </c>
      <c r="S8635" s="24">
        <f>Table1[[#This Row],[Female Voters]]/Table1[[#This Row],[Female Population]]</f>
        <v>0.75205874279440021</v>
      </c>
      <c r="T8635" s="24">
        <f>Table1[[#This Row],[Male Voters]]/Table1[[#This Row],[Male Population]]</f>
        <v>0.6454557935200439</v>
      </c>
      <c r="U8635" s="24">
        <f>Table1[[#This Row],[Total Voters]]/Table1[[#This Row],[Total Population]]</f>
        <v>0.72237474262182566</v>
      </c>
      <c r="V8635" s="24">
        <f>Table1[[#This Row],[Female Ballots]]/Table1[[#This Row],[Female Population]]</f>
        <v>0.22227559703541039</v>
      </c>
      <c r="W8635" s="24">
        <f>Table1[[#This Row],[Male Ballots]]/Table1[[#This Row],[Male Population]]</f>
        <v>0.16913783635365184</v>
      </c>
      <c r="X8635" s="24">
        <f>Table1[[#This Row],[Total Ballots]]/Table1[[#This Row],[Total Population]]</f>
        <v>0.20072065888812629</v>
      </c>
      <c r="Y8635" s="24">
        <f>Table1[[#This Row],[Female Ballots]]/Table1[[#This Row],[Female Voters]]</f>
        <v>0.29555616388356604</v>
      </c>
      <c r="Z8635" s="24">
        <f>Table1[[#This Row],[Male Ballots]]/Table1[[#This Row],[Male Voters]]</f>
        <v>0.26204402850154207</v>
      </c>
      <c r="AA8635" s="64">
        <f>Table1[[#This Row],[Total Ballots]]/Table1[[#This Row],[Total Voters]]</f>
        <v>0.27786223277909738</v>
      </c>
    </row>
    <row r="8636" spans="1:27" x14ac:dyDescent="0.35">
      <c r="A8636" s="8" t="s">
        <v>43</v>
      </c>
      <c r="B8636" s="17">
        <v>2005</v>
      </c>
      <c r="C8636" s="80" t="s">
        <v>82</v>
      </c>
      <c r="D8636" s="17"/>
      <c r="E8636" s="35" t="s">
        <v>73</v>
      </c>
      <c r="F8636" s="35" t="s">
        <v>78</v>
      </c>
      <c r="G8636" s="51" t="s">
        <v>64</v>
      </c>
      <c r="H8636" s="10">
        <v>17101</v>
      </c>
      <c r="I8636" s="10">
        <v>16418</v>
      </c>
      <c r="J8636" s="53">
        <v>33519</v>
      </c>
      <c r="K8636" s="55">
        <v>12840</v>
      </c>
      <c r="L8636" s="57">
        <v>11201</v>
      </c>
      <c r="M8636" s="57">
        <v>441</v>
      </c>
      <c r="N8636" s="59">
        <v>24482</v>
      </c>
      <c r="O8636" s="61">
        <v>5812</v>
      </c>
      <c r="P8636" s="10">
        <v>4844</v>
      </c>
      <c r="Q8636" s="10">
        <v>169</v>
      </c>
      <c r="R8636" s="11">
        <v>10825</v>
      </c>
      <c r="S8636" s="24">
        <f>Table1[[#This Row],[Female Voters]]/Table1[[#This Row],[Female Population]]</f>
        <v>0.75083328460323961</v>
      </c>
      <c r="T8636" s="24">
        <f>Table1[[#This Row],[Male Voters]]/Table1[[#This Row],[Male Population]]</f>
        <v>0.6822390059690584</v>
      </c>
      <c r="U8636" s="24">
        <f>Table1[[#This Row],[Total Voters]]/Table1[[#This Row],[Total Population]]</f>
        <v>0.7303917181300158</v>
      </c>
      <c r="V8636" s="24">
        <f>Table1[[#This Row],[Female Ballots]]/Table1[[#This Row],[Female Population]]</f>
        <v>0.33986316589673121</v>
      </c>
      <c r="W8636" s="24">
        <f>Table1[[#This Row],[Male Ballots]]/Table1[[#This Row],[Male Population]]</f>
        <v>0.29504202704348886</v>
      </c>
      <c r="X8636" s="24">
        <f>Table1[[#This Row],[Total Ballots]]/Table1[[#This Row],[Total Population]]</f>
        <v>0.32295116202750679</v>
      </c>
      <c r="Y8636" s="24">
        <f>Table1[[#This Row],[Female Ballots]]/Table1[[#This Row],[Female Voters]]</f>
        <v>0.45264797507788163</v>
      </c>
      <c r="Z8636" s="24">
        <f>Table1[[#This Row],[Male Ballots]]/Table1[[#This Row],[Male Voters]]</f>
        <v>0.4324613873761271</v>
      </c>
      <c r="AA8636" s="64">
        <f>Table1[[#This Row],[Total Ballots]]/Table1[[#This Row],[Total Voters]]</f>
        <v>0.44216158810554695</v>
      </c>
    </row>
    <row r="8637" spans="1:27" x14ac:dyDescent="0.35">
      <c r="A8637" s="8" t="s">
        <v>43</v>
      </c>
      <c r="B8637" s="17">
        <v>2005</v>
      </c>
      <c r="C8637" s="80" t="s">
        <v>82</v>
      </c>
      <c r="D8637" s="17"/>
      <c r="E8637" s="35" t="s">
        <v>73</v>
      </c>
      <c r="F8637" s="35" t="s">
        <v>78</v>
      </c>
      <c r="G8637" s="51" t="s">
        <v>65</v>
      </c>
      <c r="H8637" s="10">
        <v>18692</v>
      </c>
      <c r="I8637" s="10">
        <v>17316</v>
      </c>
      <c r="J8637" s="53">
        <v>36008</v>
      </c>
      <c r="K8637" s="55">
        <v>16112</v>
      </c>
      <c r="L8637" s="57">
        <v>13811</v>
      </c>
      <c r="M8637" s="57">
        <v>401</v>
      </c>
      <c r="N8637" s="59">
        <v>30324</v>
      </c>
      <c r="O8637" s="61">
        <v>9770</v>
      </c>
      <c r="P8637" s="10">
        <v>8168</v>
      </c>
      <c r="Q8637" s="10">
        <v>186</v>
      </c>
      <c r="R8637" s="11">
        <v>18124</v>
      </c>
      <c r="S8637" s="24">
        <f>Table1[[#This Row],[Female Voters]]/Table1[[#This Row],[Female Population]]</f>
        <v>0.86197303659319491</v>
      </c>
      <c r="T8637" s="24">
        <f>Table1[[#This Row],[Male Voters]]/Table1[[#This Row],[Male Population]]</f>
        <v>0.79758604758604756</v>
      </c>
      <c r="U8637" s="24">
        <f>Table1[[#This Row],[Total Voters]]/Table1[[#This Row],[Total Population]]</f>
        <v>0.84214618973561428</v>
      </c>
      <c r="V8637" s="24">
        <f>Table1[[#This Row],[Female Ballots]]/Table1[[#This Row],[Female Population]]</f>
        <v>0.52268350096297878</v>
      </c>
      <c r="W8637" s="24">
        <f>Table1[[#This Row],[Male Ballots]]/Table1[[#This Row],[Male Population]]</f>
        <v>0.4717024717024717</v>
      </c>
      <c r="X8637" s="24">
        <f>Table1[[#This Row],[Total Ballots]]/Table1[[#This Row],[Total Population]]</f>
        <v>0.50333259275716502</v>
      </c>
      <c r="Y8637" s="24">
        <f>Table1[[#This Row],[Female Ballots]]/Table1[[#This Row],[Female Voters]]</f>
        <v>0.6063803376365442</v>
      </c>
      <c r="Z8637" s="24">
        <f>Table1[[#This Row],[Male Ballots]]/Table1[[#This Row],[Male Voters]]</f>
        <v>0.59141264209687927</v>
      </c>
      <c r="AA8637" s="64">
        <f>Table1[[#This Row],[Total Ballots]]/Table1[[#This Row],[Total Voters]]</f>
        <v>0.59767840654267246</v>
      </c>
    </row>
    <row r="8638" spans="1:27" x14ac:dyDescent="0.35">
      <c r="A8638" s="8" t="s">
        <v>43</v>
      </c>
      <c r="B8638" s="17">
        <v>2005</v>
      </c>
      <c r="C8638" s="80" t="s">
        <v>82</v>
      </c>
      <c r="D8638" s="17"/>
      <c r="E8638" s="35" t="s">
        <v>73</v>
      </c>
      <c r="F8638" s="35" t="s">
        <v>78</v>
      </c>
      <c r="G8638" s="51" t="s">
        <v>66</v>
      </c>
      <c r="H8638" s="10">
        <v>13691</v>
      </c>
      <c r="I8638" s="10">
        <v>12693</v>
      </c>
      <c r="J8638" s="53">
        <v>26384</v>
      </c>
      <c r="K8638" s="55">
        <v>12709</v>
      </c>
      <c r="L8638" s="57">
        <v>11724</v>
      </c>
      <c r="M8638" s="57">
        <v>267</v>
      </c>
      <c r="N8638" s="59">
        <v>24700</v>
      </c>
      <c r="O8638" s="61">
        <v>9298</v>
      </c>
      <c r="P8638" s="10">
        <v>8684</v>
      </c>
      <c r="Q8638" s="10">
        <v>160</v>
      </c>
      <c r="R8638" s="11">
        <v>18142</v>
      </c>
      <c r="S8638" s="24">
        <f>Table1[[#This Row],[Female Voters]]/Table1[[#This Row],[Female Population]]</f>
        <v>0.92827404864509533</v>
      </c>
      <c r="T8638" s="24">
        <f>Table1[[#This Row],[Male Voters]]/Table1[[#This Row],[Male Population]]</f>
        <v>0.92365870952493501</v>
      </c>
      <c r="U8638" s="24">
        <f>Table1[[#This Row],[Total Voters]]/Table1[[#This Row],[Total Population]]</f>
        <v>0.93617343844754397</v>
      </c>
      <c r="V8638" s="24">
        <f>Table1[[#This Row],[Female Ballots]]/Table1[[#This Row],[Female Population]]</f>
        <v>0.67913227667810971</v>
      </c>
      <c r="W8638" s="24">
        <f>Table1[[#This Row],[Male Ballots]]/Table1[[#This Row],[Male Population]]</f>
        <v>0.68415662176002523</v>
      </c>
      <c r="X8638" s="24">
        <f>Table1[[#This Row],[Total Ballots]]/Table1[[#This Row],[Total Population]]</f>
        <v>0.6876137052759248</v>
      </c>
      <c r="Y8638" s="24">
        <f>Table1[[#This Row],[Female Ballots]]/Table1[[#This Row],[Female Voters]]</f>
        <v>0.73160752222834213</v>
      </c>
      <c r="Z8638" s="24">
        <f>Table1[[#This Row],[Male Ballots]]/Table1[[#This Row],[Male Voters]]</f>
        <v>0.7407028317980211</v>
      </c>
      <c r="AA8638" s="64">
        <f>Table1[[#This Row],[Total Ballots]]/Table1[[#This Row],[Total Voters]]</f>
        <v>0.7344939271255061</v>
      </c>
    </row>
    <row r="8639" spans="1:27" x14ac:dyDescent="0.35">
      <c r="A8639" s="8" t="s">
        <v>43</v>
      </c>
      <c r="B8639" s="17">
        <v>2005</v>
      </c>
      <c r="C8639" s="80" t="s">
        <v>82</v>
      </c>
      <c r="D8639" s="17"/>
      <c r="E8639" s="35" t="s">
        <v>73</v>
      </c>
      <c r="F8639" s="35" t="s">
        <v>78</v>
      </c>
      <c r="G8639" s="51" t="s">
        <v>67</v>
      </c>
      <c r="H8639" s="10">
        <v>15325</v>
      </c>
      <c r="I8639" s="10">
        <v>11671</v>
      </c>
      <c r="J8639" s="53">
        <v>26996</v>
      </c>
      <c r="K8639" s="55">
        <v>13074</v>
      </c>
      <c r="L8639" s="57">
        <v>10636</v>
      </c>
      <c r="M8639" s="57">
        <v>256</v>
      </c>
      <c r="N8639" s="59">
        <v>23966</v>
      </c>
      <c r="O8639" s="61">
        <v>9803</v>
      </c>
      <c r="P8639" s="10">
        <v>8324</v>
      </c>
      <c r="Q8639" s="10">
        <v>167</v>
      </c>
      <c r="R8639" s="11">
        <v>18294</v>
      </c>
      <c r="S8639" s="24">
        <f>Table1[[#This Row],[Female Voters]]/Table1[[#This Row],[Female Population]]</f>
        <v>0.85311582381729201</v>
      </c>
      <c r="T8639" s="24">
        <f>Table1[[#This Row],[Male Voters]]/Table1[[#This Row],[Male Population]]</f>
        <v>0.91131865307171622</v>
      </c>
      <c r="U8639" s="24">
        <f>Table1[[#This Row],[Total Voters]]/Table1[[#This Row],[Total Population]]</f>
        <v>0.88776114979997034</v>
      </c>
      <c r="V8639" s="24">
        <f>Table1[[#This Row],[Female Ballots]]/Table1[[#This Row],[Female Population]]</f>
        <v>0.639673735725938</v>
      </c>
      <c r="W8639" s="24">
        <f>Table1[[#This Row],[Male Ballots]]/Table1[[#This Row],[Male Population]]</f>
        <v>0.71322080370148233</v>
      </c>
      <c r="X8639" s="24">
        <f>Table1[[#This Row],[Total Ballots]]/Table1[[#This Row],[Total Population]]</f>
        <v>0.67765594902948589</v>
      </c>
      <c r="Y8639" s="24">
        <f>Table1[[#This Row],[Female Ballots]]/Table1[[#This Row],[Female Voters]]</f>
        <v>0.74980878078629343</v>
      </c>
      <c r="Z8639" s="24">
        <f>Table1[[#This Row],[Male Ballots]]/Table1[[#This Row],[Male Voters]]</f>
        <v>0.78262504701015423</v>
      </c>
      <c r="AA8639" s="64">
        <f>Table1[[#This Row],[Total Ballots]]/Table1[[#This Row],[Total Voters]]</f>
        <v>0.76333138613035134</v>
      </c>
    </row>
    <row r="8640" spans="1:27" x14ac:dyDescent="0.35">
      <c r="A8640" s="8" t="s">
        <v>26</v>
      </c>
      <c r="B8640" s="17">
        <v>2005</v>
      </c>
      <c r="C8640" s="80" t="s">
        <v>82</v>
      </c>
      <c r="D8640" s="17"/>
      <c r="E8640" s="35" t="s">
        <v>73</v>
      </c>
      <c r="F8640" s="35" t="s">
        <v>78</v>
      </c>
      <c r="G8640" s="51" t="s">
        <v>79</v>
      </c>
      <c r="H8640" s="10">
        <v>1529</v>
      </c>
      <c r="I8640" s="10">
        <v>1514</v>
      </c>
      <c r="J8640" s="53">
        <v>3043</v>
      </c>
      <c r="K8640" s="55">
        <v>1344</v>
      </c>
      <c r="L8640" s="57">
        <v>1272</v>
      </c>
      <c r="M8640" s="57">
        <v>3</v>
      </c>
      <c r="N8640" s="59">
        <v>2619</v>
      </c>
      <c r="O8640" s="61">
        <v>864</v>
      </c>
      <c r="P8640" s="10">
        <v>773</v>
      </c>
      <c r="Q8640" s="10">
        <v>2</v>
      </c>
      <c r="R8640" s="11">
        <v>1639</v>
      </c>
      <c r="S8640" s="24">
        <f>Table1[[#This Row],[Female Voters]]/Table1[[#This Row],[Female Population]]</f>
        <v>0.87900588620013076</v>
      </c>
      <c r="T8640" s="24">
        <f>Table1[[#This Row],[Male Voters]]/Table1[[#This Row],[Male Population]]</f>
        <v>0.84015852047556139</v>
      </c>
      <c r="U8640" s="24">
        <f>Table1[[#This Row],[Total Voters]]/Table1[[#This Row],[Total Population]]</f>
        <v>0.86066381860006569</v>
      </c>
      <c r="V8640" s="24">
        <f>Table1[[#This Row],[Female Ballots]]/Table1[[#This Row],[Female Population]]</f>
        <v>0.56507521255722692</v>
      </c>
      <c r="W8640" s="24">
        <f>Table1[[#This Row],[Male Ballots]]/Table1[[#This Row],[Male Population]]</f>
        <v>0.51056803170409515</v>
      </c>
      <c r="X8640" s="24">
        <f>Table1[[#This Row],[Total Ballots]]/Table1[[#This Row],[Total Population]]</f>
        <v>0.53861321064738743</v>
      </c>
      <c r="Y8640" s="24">
        <f>Table1[[#This Row],[Female Ballots]]/Table1[[#This Row],[Female Voters]]</f>
        <v>0.6428571428571429</v>
      </c>
      <c r="Z8640" s="24">
        <f>Table1[[#This Row],[Male Ballots]]/Table1[[#This Row],[Male Voters]]</f>
        <v>0.60770440251572322</v>
      </c>
      <c r="AA8640" s="64">
        <f>Table1[[#This Row],[Total Ballots]]/Table1[[#This Row],[Total Voters]]</f>
        <v>0.62581137838869794</v>
      </c>
    </row>
    <row r="8641" spans="1:27" x14ac:dyDescent="0.35">
      <c r="A8641" s="8" t="s">
        <v>26</v>
      </c>
      <c r="B8641" s="17">
        <v>2005</v>
      </c>
      <c r="C8641" s="80" t="s">
        <v>82</v>
      </c>
      <c r="D8641" s="17"/>
      <c r="E8641" s="35" t="s">
        <v>73</v>
      </c>
      <c r="F8641" s="35" t="s">
        <v>78</v>
      </c>
      <c r="G8641" s="51" t="s">
        <v>62</v>
      </c>
      <c r="H8641" s="10">
        <v>87</v>
      </c>
      <c r="I8641" s="10">
        <v>109</v>
      </c>
      <c r="J8641" s="53">
        <v>196</v>
      </c>
      <c r="K8641" s="55">
        <v>80</v>
      </c>
      <c r="L8641" s="57">
        <v>73</v>
      </c>
      <c r="M8641" s="57"/>
      <c r="N8641" s="59">
        <v>153</v>
      </c>
      <c r="O8641" s="61">
        <v>24</v>
      </c>
      <c r="P8641" s="10">
        <v>21</v>
      </c>
      <c r="Q8641" s="10"/>
      <c r="R8641" s="11">
        <v>45</v>
      </c>
      <c r="S8641" s="24">
        <f>Table1[[#This Row],[Female Voters]]/Table1[[#This Row],[Female Population]]</f>
        <v>0.91954022988505746</v>
      </c>
      <c r="T8641" s="24">
        <f>Table1[[#This Row],[Male Voters]]/Table1[[#This Row],[Male Population]]</f>
        <v>0.66972477064220182</v>
      </c>
      <c r="U8641" s="24">
        <f>Table1[[#This Row],[Total Voters]]/Table1[[#This Row],[Total Population]]</f>
        <v>0.78061224489795922</v>
      </c>
      <c r="V8641" s="24">
        <f>Table1[[#This Row],[Female Ballots]]/Table1[[#This Row],[Female Population]]</f>
        <v>0.27586206896551724</v>
      </c>
      <c r="W8641" s="24">
        <f>Table1[[#This Row],[Male Ballots]]/Table1[[#This Row],[Male Population]]</f>
        <v>0.19266055045871561</v>
      </c>
      <c r="X8641" s="24">
        <f>Table1[[#This Row],[Total Ballots]]/Table1[[#This Row],[Total Population]]</f>
        <v>0.22959183673469388</v>
      </c>
      <c r="Y8641" s="24">
        <f>Table1[[#This Row],[Female Ballots]]/Table1[[#This Row],[Female Voters]]</f>
        <v>0.3</v>
      </c>
      <c r="Z8641" s="24">
        <f>Table1[[#This Row],[Male Ballots]]/Table1[[#This Row],[Male Voters]]</f>
        <v>0.28767123287671231</v>
      </c>
      <c r="AA8641" s="64">
        <f>Table1[[#This Row],[Total Ballots]]/Table1[[#This Row],[Total Voters]]</f>
        <v>0.29411764705882354</v>
      </c>
    </row>
    <row r="8642" spans="1:27" x14ac:dyDescent="0.35">
      <c r="A8642" s="8" t="s">
        <v>26</v>
      </c>
      <c r="B8642" s="17">
        <v>2005</v>
      </c>
      <c r="C8642" s="80" t="s">
        <v>82</v>
      </c>
      <c r="D8642" s="17"/>
      <c r="E8642" s="35" t="s">
        <v>73</v>
      </c>
      <c r="F8642" s="35" t="s">
        <v>78</v>
      </c>
      <c r="G8642" s="51" t="s">
        <v>63</v>
      </c>
      <c r="H8642" s="10">
        <v>145</v>
      </c>
      <c r="I8642" s="10">
        <v>150</v>
      </c>
      <c r="J8642" s="53">
        <v>295</v>
      </c>
      <c r="K8642" s="55">
        <v>110</v>
      </c>
      <c r="L8642" s="57">
        <v>122</v>
      </c>
      <c r="M8642" s="57"/>
      <c r="N8642" s="59">
        <v>232</v>
      </c>
      <c r="O8642" s="61">
        <v>41</v>
      </c>
      <c r="P8642" s="10">
        <v>35</v>
      </c>
      <c r="Q8642" s="10"/>
      <c r="R8642" s="11">
        <v>76</v>
      </c>
      <c r="S8642" s="24">
        <f>Table1[[#This Row],[Female Voters]]/Table1[[#This Row],[Female Population]]</f>
        <v>0.75862068965517238</v>
      </c>
      <c r="T8642" s="24">
        <f>Table1[[#This Row],[Male Voters]]/Table1[[#This Row],[Male Population]]</f>
        <v>0.81333333333333335</v>
      </c>
      <c r="U8642" s="24">
        <f>Table1[[#This Row],[Total Voters]]/Table1[[#This Row],[Total Population]]</f>
        <v>0.78644067796610173</v>
      </c>
      <c r="V8642" s="24">
        <f>Table1[[#This Row],[Female Ballots]]/Table1[[#This Row],[Female Population]]</f>
        <v>0.28275862068965518</v>
      </c>
      <c r="W8642" s="24">
        <f>Table1[[#This Row],[Male Ballots]]/Table1[[#This Row],[Male Population]]</f>
        <v>0.23333333333333334</v>
      </c>
      <c r="X8642" s="24">
        <f>Table1[[#This Row],[Total Ballots]]/Table1[[#This Row],[Total Population]]</f>
        <v>0.25762711864406779</v>
      </c>
      <c r="Y8642" s="24">
        <f>Table1[[#This Row],[Female Ballots]]/Table1[[#This Row],[Female Voters]]</f>
        <v>0.37272727272727274</v>
      </c>
      <c r="Z8642" s="24">
        <f>Table1[[#This Row],[Male Ballots]]/Table1[[#This Row],[Male Voters]]</f>
        <v>0.28688524590163933</v>
      </c>
      <c r="AA8642" s="64">
        <f>Table1[[#This Row],[Total Ballots]]/Table1[[#This Row],[Total Voters]]</f>
        <v>0.32758620689655171</v>
      </c>
    </row>
    <row r="8643" spans="1:27" x14ac:dyDescent="0.35">
      <c r="A8643" s="8" t="s">
        <v>26</v>
      </c>
      <c r="B8643" s="17">
        <v>2005</v>
      </c>
      <c r="C8643" s="80" t="s">
        <v>82</v>
      </c>
      <c r="D8643" s="17"/>
      <c r="E8643" s="35" t="s">
        <v>73</v>
      </c>
      <c r="F8643" s="35" t="s">
        <v>78</v>
      </c>
      <c r="G8643" s="51" t="s">
        <v>64</v>
      </c>
      <c r="H8643" s="10">
        <v>232</v>
      </c>
      <c r="I8643" s="10">
        <v>228</v>
      </c>
      <c r="J8643" s="53">
        <v>460</v>
      </c>
      <c r="K8643" s="55">
        <v>170</v>
      </c>
      <c r="L8643" s="57">
        <v>161</v>
      </c>
      <c r="M8643" s="57"/>
      <c r="N8643" s="59">
        <v>331</v>
      </c>
      <c r="O8643" s="61">
        <v>90</v>
      </c>
      <c r="P8643" s="10">
        <v>74</v>
      </c>
      <c r="Q8643" s="10"/>
      <c r="R8643" s="11">
        <v>164</v>
      </c>
      <c r="S8643" s="24">
        <f>Table1[[#This Row],[Female Voters]]/Table1[[#This Row],[Female Population]]</f>
        <v>0.73275862068965514</v>
      </c>
      <c r="T8643" s="24">
        <f>Table1[[#This Row],[Male Voters]]/Table1[[#This Row],[Male Population]]</f>
        <v>0.70614035087719296</v>
      </c>
      <c r="U8643" s="24">
        <f>Table1[[#This Row],[Total Voters]]/Table1[[#This Row],[Total Population]]</f>
        <v>0.7195652173913043</v>
      </c>
      <c r="V8643" s="24">
        <f>Table1[[#This Row],[Female Ballots]]/Table1[[#This Row],[Female Population]]</f>
        <v>0.38793103448275862</v>
      </c>
      <c r="W8643" s="24">
        <f>Table1[[#This Row],[Male Ballots]]/Table1[[#This Row],[Male Population]]</f>
        <v>0.32456140350877194</v>
      </c>
      <c r="X8643" s="24">
        <f>Table1[[#This Row],[Total Ballots]]/Table1[[#This Row],[Total Population]]</f>
        <v>0.35652173913043478</v>
      </c>
      <c r="Y8643" s="24">
        <f>Table1[[#This Row],[Female Ballots]]/Table1[[#This Row],[Female Voters]]</f>
        <v>0.52941176470588236</v>
      </c>
      <c r="Z8643" s="24">
        <f>Table1[[#This Row],[Male Ballots]]/Table1[[#This Row],[Male Voters]]</f>
        <v>0.45962732919254656</v>
      </c>
      <c r="AA8643" s="64">
        <f>Table1[[#This Row],[Total Ballots]]/Table1[[#This Row],[Total Voters]]</f>
        <v>0.49546827794561932</v>
      </c>
    </row>
    <row r="8644" spans="1:27" x14ac:dyDescent="0.35">
      <c r="A8644" s="8" t="s">
        <v>26</v>
      </c>
      <c r="B8644" s="17">
        <v>2005</v>
      </c>
      <c r="C8644" s="80" t="s">
        <v>82</v>
      </c>
      <c r="D8644" s="17"/>
      <c r="E8644" s="35" t="s">
        <v>73</v>
      </c>
      <c r="F8644" s="35" t="s">
        <v>78</v>
      </c>
      <c r="G8644" s="51" t="s">
        <v>65</v>
      </c>
      <c r="H8644" s="10">
        <v>306</v>
      </c>
      <c r="I8644" s="10">
        <v>313</v>
      </c>
      <c r="J8644" s="53">
        <v>619</v>
      </c>
      <c r="K8644" s="55">
        <v>277</v>
      </c>
      <c r="L8644" s="57">
        <v>236</v>
      </c>
      <c r="M8644" s="57">
        <v>1</v>
      </c>
      <c r="N8644" s="59">
        <v>514</v>
      </c>
      <c r="O8644" s="61">
        <v>170</v>
      </c>
      <c r="P8644" s="10">
        <v>131</v>
      </c>
      <c r="Q8644" s="10">
        <v>1</v>
      </c>
      <c r="R8644" s="11">
        <v>302</v>
      </c>
      <c r="S8644" s="24">
        <f>Table1[[#This Row],[Female Voters]]/Table1[[#This Row],[Female Population]]</f>
        <v>0.90522875816993464</v>
      </c>
      <c r="T8644" s="24">
        <f>Table1[[#This Row],[Male Voters]]/Table1[[#This Row],[Male Population]]</f>
        <v>0.7539936102236422</v>
      </c>
      <c r="U8644" s="24">
        <f>Table1[[#This Row],[Total Voters]]/Table1[[#This Row],[Total Population]]</f>
        <v>0.8303715670436187</v>
      </c>
      <c r="V8644" s="24">
        <f>Table1[[#This Row],[Female Ballots]]/Table1[[#This Row],[Female Population]]</f>
        <v>0.55555555555555558</v>
      </c>
      <c r="W8644" s="24">
        <f>Table1[[#This Row],[Male Ballots]]/Table1[[#This Row],[Male Population]]</f>
        <v>0.41853035143769968</v>
      </c>
      <c r="X8644" s="24">
        <f>Table1[[#This Row],[Total Ballots]]/Table1[[#This Row],[Total Population]]</f>
        <v>0.4878836833602585</v>
      </c>
      <c r="Y8644" s="24">
        <f>Table1[[#This Row],[Female Ballots]]/Table1[[#This Row],[Female Voters]]</f>
        <v>0.61371841155234652</v>
      </c>
      <c r="Z8644" s="24">
        <f>Table1[[#This Row],[Male Ballots]]/Table1[[#This Row],[Male Voters]]</f>
        <v>0.55508474576271183</v>
      </c>
      <c r="AA8644" s="64">
        <f>Table1[[#This Row],[Total Ballots]]/Table1[[#This Row],[Total Voters]]</f>
        <v>0.58754863813229574</v>
      </c>
    </row>
    <row r="8645" spans="1:27" x14ac:dyDescent="0.35">
      <c r="A8645" s="8" t="s">
        <v>26</v>
      </c>
      <c r="B8645" s="17">
        <v>2005</v>
      </c>
      <c r="C8645" s="80" t="s">
        <v>82</v>
      </c>
      <c r="D8645" s="17"/>
      <c r="E8645" s="35" t="s">
        <v>73</v>
      </c>
      <c r="F8645" s="35" t="s">
        <v>78</v>
      </c>
      <c r="G8645" s="51" t="s">
        <v>66</v>
      </c>
      <c r="H8645" s="10">
        <v>334</v>
      </c>
      <c r="I8645" s="10">
        <v>322</v>
      </c>
      <c r="J8645" s="53">
        <v>656</v>
      </c>
      <c r="K8645" s="55">
        <v>333</v>
      </c>
      <c r="L8645" s="57">
        <v>318</v>
      </c>
      <c r="M8645" s="57">
        <v>2</v>
      </c>
      <c r="N8645" s="59">
        <v>653</v>
      </c>
      <c r="O8645" s="61">
        <v>241</v>
      </c>
      <c r="P8645" s="10">
        <v>230</v>
      </c>
      <c r="Q8645" s="10">
        <v>1</v>
      </c>
      <c r="R8645" s="11">
        <v>472</v>
      </c>
      <c r="S8645" s="24">
        <f>Table1[[#This Row],[Female Voters]]/Table1[[#This Row],[Female Population]]</f>
        <v>0.99700598802395213</v>
      </c>
      <c r="T8645" s="24">
        <f>Table1[[#This Row],[Male Voters]]/Table1[[#This Row],[Male Population]]</f>
        <v>0.98757763975155277</v>
      </c>
      <c r="U8645" s="24">
        <f>Table1[[#This Row],[Total Voters]]/Table1[[#This Row],[Total Population]]</f>
        <v>0.99542682926829273</v>
      </c>
      <c r="V8645" s="24">
        <f>Table1[[#This Row],[Female Ballots]]/Table1[[#This Row],[Female Population]]</f>
        <v>0.72155688622754488</v>
      </c>
      <c r="W8645" s="24">
        <f>Table1[[#This Row],[Male Ballots]]/Table1[[#This Row],[Male Population]]</f>
        <v>0.7142857142857143</v>
      </c>
      <c r="X8645" s="24">
        <f>Table1[[#This Row],[Total Ballots]]/Table1[[#This Row],[Total Population]]</f>
        <v>0.71951219512195119</v>
      </c>
      <c r="Y8645" s="24">
        <f>Table1[[#This Row],[Female Ballots]]/Table1[[#This Row],[Female Voters]]</f>
        <v>0.72372372372372373</v>
      </c>
      <c r="Z8645" s="24">
        <f>Table1[[#This Row],[Male Ballots]]/Table1[[#This Row],[Male Voters]]</f>
        <v>0.72327044025157228</v>
      </c>
      <c r="AA8645" s="64">
        <f>Table1[[#This Row],[Total Ballots]]/Table1[[#This Row],[Total Voters]]</f>
        <v>0.72281776416539045</v>
      </c>
    </row>
    <row r="8646" spans="1:27" x14ac:dyDescent="0.35">
      <c r="A8646" s="8" t="s">
        <v>26</v>
      </c>
      <c r="B8646" s="17">
        <v>2005</v>
      </c>
      <c r="C8646" s="80" t="s">
        <v>82</v>
      </c>
      <c r="D8646" s="17"/>
      <c r="E8646" s="35" t="s">
        <v>73</v>
      </c>
      <c r="F8646" s="35" t="s">
        <v>78</v>
      </c>
      <c r="G8646" s="51" t="s">
        <v>67</v>
      </c>
      <c r="H8646" s="10">
        <v>425</v>
      </c>
      <c r="I8646" s="10">
        <v>392</v>
      </c>
      <c r="J8646" s="53">
        <v>817</v>
      </c>
      <c r="K8646" s="55">
        <v>374</v>
      </c>
      <c r="L8646" s="57">
        <v>362</v>
      </c>
      <c r="M8646" s="57"/>
      <c r="N8646" s="59">
        <v>736</v>
      </c>
      <c r="O8646" s="61">
        <v>298</v>
      </c>
      <c r="P8646" s="10">
        <v>282</v>
      </c>
      <c r="Q8646" s="10"/>
      <c r="R8646" s="11">
        <v>580</v>
      </c>
      <c r="S8646" s="24">
        <f>Table1[[#This Row],[Female Voters]]/Table1[[#This Row],[Female Population]]</f>
        <v>0.88</v>
      </c>
      <c r="T8646" s="24">
        <f>Table1[[#This Row],[Male Voters]]/Table1[[#This Row],[Male Population]]</f>
        <v>0.92346938775510201</v>
      </c>
      <c r="U8646" s="24">
        <f>Table1[[#This Row],[Total Voters]]/Table1[[#This Row],[Total Population]]</f>
        <v>0.90085679314565481</v>
      </c>
      <c r="V8646" s="24">
        <f>Table1[[#This Row],[Female Ballots]]/Table1[[#This Row],[Female Population]]</f>
        <v>0.70117647058823529</v>
      </c>
      <c r="W8646" s="24">
        <f>Table1[[#This Row],[Male Ballots]]/Table1[[#This Row],[Male Population]]</f>
        <v>0.71938775510204078</v>
      </c>
      <c r="X8646" s="24">
        <f>Table1[[#This Row],[Total Ballots]]/Table1[[#This Row],[Total Population]]</f>
        <v>0.70991432068543447</v>
      </c>
      <c r="Y8646" s="24">
        <f>Table1[[#This Row],[Female Ballots]]/Table1[[#This Row],[Female Voters]]</f>
        <v>0.79679144385026734</v>
      </c>
      <c r="Z8646" s="24">
        <f>Table1[[#This Row],[Male Ballots]]/Table1[[#This Row],[Male Voters]]</f>
        <v>0.77900552486187846</v>
      </c>
      <c r="AA8646" s="64">
        <f>Table1[[#This Row],[Total Ballots]]/Table1[[#This Row],[Total Voters]]</f>
        <v>0.78804347826086951</v>
      </c>
    </row>
    <row r="8647" spans="1:27" x14ac:dyDescent="0.35">
      <c r="A8647" s="8" t="s">
        <v>45</v>
      </c>
      <c r="B8647" s="17">
        <v>2005</v>
      </c>
      <c r="C8647" s="80" t="s">
        <v>82</v>
      </c>
      <c r="D8647" s="17"/>
      <c r="E8647" s="35" t="s">
        <v>73</v>
      </c>
      <c r="F8647" s="35" t="s">
        <v>77</v>
      </c>
      <c r="G8647" s="51" t="s">
        <v>79</v>
      </c>
      <c r="H8647" s="10">
        <v>21480</v>
      </c>
      <c r="I8647" s="10">
        <v>22183</v>
      </c>
      <c r="J8647" s="53">
        <v>43662.99</v>
      </c>
      <c r="K8647" s="55">
        <v>15320</v>
      </c>
      <c r="L8647" s="57">
        <v>13287</v>
      </c>
      <c r="M8647" s="57">
        <v>44</v>
      </c>
      <c r="N8647" s="59">
        <v>28651</v>
      </c>
      <c r="O8647" s="61">
        <v>7339</v>
      </c>
      <c r="P8647" s="10">
        <v>6159</v>
      </c>
      <c r="Q8647" s="10">
        <v>14</v>
      </c>
      <c r="R8647" s="11">
        <v>13512</v>
      </c>
      <c r="S8647" s="24">
        <f>Table1[[#This Row],[Female Voters]]/Table1[[#This Row],[Female Population]]</f>
        <v>0.71322160148975788</v>
      </c>
      <c r="T8647" s="24">
        <f>Table1[[#This Row],[Male Voters]]/Table1[[#This Row],[Male Population]]</f>
        <v>0.59897218590812784</v>
      </c>
      <c r="U8647" s="24">
        <f>Table1[[#This Row],[Total Voters]]/Table1[[#This Row],[Total Population]]</f>
        <v>0.65618502076930607</v>
      </c>
      <c r="V8647" s="24">
        <f>Table1[[#This Row],[Female Ballots]]/Table1[[#This Row],[Female Population]]</f>
        <v>0.34166666666666667</v>
      </c>
      <c r="W8647" s="24">
        <f>Table1[[#This Row],[Male Ballots]]/Table1[[#This Row],[Male Population]]</f>
        <v>0.27764504350178065</v>
      </c>
      <c r="X8647" s="24">
        <f>Table1[[#This Row],[Total Ballots]]/Table1[[#This Row],[Total Population]]</f>
        <v>0.30946117066192674</v>
      </c>
      <c r="Y8647" s="24">
        <f>Table1[[#This Row],[Female Ballots]]/Table1[[#This Row],[Female Voters]]</f>
        <v>0.47904699738903395</v>
      </c>
      <c r="Z8647" s="24">
        <f>Table1[[#This Row],[Male Ballots]]/Table1[[#This Row],[Male Voters]]</f>
        <v>0.46353578685933622</v>
      </c>
      <c r="AA8647" s="64">
        <f>Table1[[#This Row],[Total Ballots]]/Table1[[#This Row],[Total Voters]]</f>
        <v>0.47160657568671249</v>
      </c>
    </row>
    <row r="8648" spans="1:27" x14ac:dyDescent="0.35">
      <c r="A8648" s="8" t="s">
        <v>45</v>
      </c>
      <c r="B8648" s="17">
        <v>2005</v>
      </c>
      <c r="C8648" s="80" t="s">
        <v>82</v>
      </c>
      <c r="D8648" s="17"/>
      <c r="E8648" s="35" t="s">
        <v>73</v>
      </c>
      <c r="F8648" s="35" t="s">
        <v>77</v>
      </c>
      <c r="G8648" s="51" t="s">
        <v>62</v>
      </c>
      <c r="H8648" s="10">
        <v>3672</v>
      </c>
      <c r="I8648" s="10">
        <v>4239</v>
      </c>
      <c r="J8648" s="53">
        <v>7910.99</v>
      </c>
      <c r="K8648" s="55">
        <v>1487</v>
      </c>
      <c r="L8648" s="57">
        <v>1333</v>
      </c>
      <c r="M8648" s="57">
        <v>18</v>
      </c>
      <c r="N8648" s="59">
        <v>2838</v>
      </c>
      <c r="O8648" s="61">
        <v>175</v>
      </c>
      <c r="P8648" s="10">
        <v>116</v>
      </c>
      <c r="Q8648" s="10">
        <v>2</v>
      </c>
      <c r="R8648" s="11">
        <v>293</v>
      </c>
      <c r="S8648" s="24">
        <f>Table1[[#This Row],[Female Voters]]/Table1[[#This Row],[Female Population]]</f>
        <v>0.40495642701525053</v>
      </c>
      <c r="T8648" s="24">
        <f>Table1[[#This Row],[Male Voters]]/Table1[[#This Row],[Male Population]]</f>
        <v>0.31446095777305966</v>
      </c>
      <c r="U8648" s="24">
        <f>Table1[[#This Row],[Total Voters]]/Table1[[#This Row],[Total Population]]</f>
        <v>0.35874144702496147</v>
      </c>
      <c r="V8648" s="24">
        <f>Table1[[#This Row],[Female Ballots]]/Table1[[#This Row],[Female Population]]</f>
        <v>4.7657952069716777E-2</v>
      </c>
      <c r="W8648" s="24">
        <f>Table1[[#This Row],[Male Ballots]]/Table1[[#This Row],[Male Population]]</f>
        <v>2.7364944562396791E-2</v>
      </c>
      <c r="X8648" s="24">
        <f>Table1[[#This Row],[Total Ballots]]/Table1[[#This Row],[Total Population]]</f>
        <v>3.7037083854233162E-2</v>
      </c>
      <c r="Y8648" s="24">
        <f>Table1[[#This Row],[Female Ballots]]/Table1[[#This Row],[Female Voters]]</f>
        <v>0.11768661735036987</v>
      </c>
      <c r="Z8648" s="24">
        <f>Table1[[#This Row],[Male Ballots]]/Table1[[#This Row],[Male Voters]]</f>
        <v>8.7021755438859719E-2</v>
      </c>
      <c r="AA8648" s="64">
        <f>Table1[[#This Row],[Total Ballots]]/Table1[[#This Row],[Total Voters]]</f>
        <v>0.10324171952078928</v>
      </c>
    </row>
    <row r="8649" spans="1:27" x14ac:dyDescent="0.35">
      <c r="A8649" s="8" t="s">
        <v>45</v>
      </c>
      <c r="B8649" s="17">
        <v>2005</v>
      </c>
      <c r="C8649" s="80" t="s">
        <v>82</v>
      </c>
      <c r="D8649" s="17"/>
      <c r="E8649" s="35" t="s">
        <v>73</v>
      </c>
      <c r="F8649" s="35" t="s">
        <v>77</v>
      </c>
      <c r="G8649" s="51" t="s">
        <v>63</v>
      </c>
      <c r="H8649" s="10">
        <v>2958</v>
      </c>
      <c r="I8649" s="10">
        <v>3779</v>
      </c>
      <c r="J8649" s="53">
        <v>6737</v>
      </c>
      <c r="K8649" s="55">
        <v>1905</v>
      </c>
      <c r="L8649" s="57">
        <v>1660</v>
      </c>
      <c r="M8649" s="57">
        <v>7</v>
      </c>
      <c r="N8649" s="59">
        <v>3572</v>
      </c>
      <c r="O8649" s="61">
        <v>396</v>
      </c>
      <c r="P8649" s="10">
        <v>293</v>
      </c>
      <c r="Q8649" s="10">
        <v>2</v>
      </c>
      <c r="R8649" s="11">
        <v>691</v>
      </c>
      <c r="S8649" s="24">
        <f>Table1[[#This Row],[Female Voters]]/Table1[[#This Row],[Female Population]]</f>
        <v>0.64401622718052742</v>
      </c>
      <c r="T8649" s="24">
        <f>Table1[[#This Row],[Male Voters]]/Table1[[#This Row],[Male Population]]</f>
        <v>0.43926964805504104</v>
      </c>
      <c r="U8649" s="24">
        <f>Table1[[#This Row],[Total Voters]]/Table1[[#This Row],[Total Population]]</f>
        <v>0.53020632328929795</v>
      </c>
      <c r="V8649" s="24">
        <f>Table1[[#This Row],[Female Ballots]]/Table1[[#This Row],[Female Population]]</f>
        <v>0.13387423935091278</v>
      </c>
      <c r="W8649" s="24">
        <f>Table1[[#This Row],[Male Ballots]]/Table1[[#This Row],[Male Population]]</f>
        <v>7.7533739084413869E-2</v>
      </c>
      <c r="X8649" s="24">
        <f>Table1[[#This Row],[Total Ballots]]/Table1[[#This Row],[Total Population]]</f>
        <v>0.10256790856464301</v>
      </c>
      <c r="Y8649" s="24">
        <f>Table1[[#This Row],[Female Ballots]]/Table1[[#This Row],[Female Voters]]</f>
        <v>0.20787401574803149</v>
      </c>
      <c r="Z8649" s="24">
        <f>Table1[[#This Row],[Male Ballots]]/Table1[[#This Row],[Male Voters]]</f>
        <v>0.17650602409638555</v>
      </c>
      <c r="AA8649" s="64">
        <f>Table1[[#This Row],[Total Ballots]]/Table1[[#This Row],[Total Voters]]</f>
        <v>0.19344904815229563</v>
      </c>
    </row>
    <row r="8650" spans="1:27" x14ac:dyDescent="0.35">
      <c r="A8650" s="8" t="s">
        <v>45</v>
      </c>
      <c r="B8650" s="17">
        <v>2005</v>
      </c>
      <c r="C8650" s="80" t="s">
        <v>82</v>
      </c>
      <c r="D8650" s="17"/>
      <c r="E8650" s="35" t="s">
        <v>73</v>
      </c>
      <c r="F8650" s="35" t="s">
        <v>77</v>
      </c>
      <c r="G8650" s="51" t="s">
        <v>64</v>
      </c>
      <c r="H8650" s="10">
        <v>3454</v>
      </c>
      <c r="I8650" s="10">
        <v>3888</v>
      </c>
      <c r="J8650" s="53">
        <v>7342</v>
      </c>
      <c r="K8650" s="55">
        <v>2492</v>
      </c>
      <c r="L8650" s="57">
        <v>2233</v>
      </c>
      <c r="M8650" s="57">
        <v>5</v>
      </c>
      <c r="N8650" s="59">
        <v>4730</v>
      </c>
      <c r="O8650" s="61">
        <v>876</v>
      </c>
      <c r="P8650" s="10">
        <v>757</v>
      </c>
      <c r="Q8650" s="10">
        <v>4</v>
      </c>
      <c r="R8650" s="11">
        <v>1637</v>
      </c>
      <c r="S8650" s="24">
        <f>Table1[[#This Row],[Female Voters]]/Table1[[#This Row],[Female Population]]</f>
        <v>0.72148233931673422</v>
      </c>
      <c r="T8650" s="24">
        <f>Table1[[#This Row],[Male Voters]]/Table1[[#This Row],[Male Population]]</f>
        <v>0.57433127572016462</v>
      </c>
      <c r="U8650" s="24">
        <f>Table1[[#This Row],[Total Voters]]/Table1[[#This Row],[Total Population]]</f>
        <v>0.64423862707709068</v>
      </c>
      <c r="V8650" s="24">
        <f>Table1[[#This Row],[Female Ballots]]/Table1[[#This Row],[Female Population]]</f>
        <v>0.25361899247249564</v>
      </c>
      <c r="W8650" s="24">
        <f>Table1[[#This Row],[Male Ballots]]/Table1[[#This Row],[Male Population]]</f>
        <v>0.19470164609053497</v>
      </c>
      <c r="X8650" s="24">
        <f>Table1[[#This Row],[Total Ballots]]/Table1[[#This Row],[Total Population]]</f>
        <v>0.22296377008989376</v>
      </c>
      <c r="Y8650" s="24">
        <f>Table1[[#This Row],[Female Ballots]]/Table1[[#This Row],[Female Voters]]</f>
        <v>0.35152487961476725</v>
      </c>
      <c r="Z8650" s="24">
        <f>Table1[[#This Row],[Male Ballots]]/Table1[[#This Row],[Male Voters]]</f>
        <v>0.33900582176444244</v>
      </c>
      <c r="AA8650" s="64">
        <f>Table1[[#This Row],[Total Ballots]]/Table1[[#This Row],[Total Voters]]</f>
        <v>0.34608879492600425</v>
      </c>
    </row>
    <row r="8651" spans="1:27" x14ac:dyDescent="0.35">
      <c r="A8651" s="8" t="s">
        <v>45</v>
      </c>
      <c r="B8651" s="17">
        <v>2005</v>
      </c>
      <c r="C8651" s="80" t="s">
        <v>82</v>
      </c>
      <c r="D8651" s="17"/>
      <c r="E8651" s="35" t="s">
        <v>73</v>
      </c>
      <c r="F8651" s="35" t="s">
        <v>77</v>
      </c>
      <c r="G8651" s="51" t="s">
        <v>65</v>
      </c>
      <c r="H8651" s="10">
        <v>3758</v>
      </c>
      <c r="I8651" s="10">
        <v>3945</v>
      </c>
      <c r="J8651" s="53">
        <v>7703</v>
      </c>
      <c r="K8651" s="55">
        <v>3107</v>
      </c>
      <c r="L8651" s="57">
        <v>2845</v>
      </c>
      <c r="M8651" s="57">
        <v>8</v>
      </c>
      <c r="N8651" s="59">
        <v>5960</v>
      </c>
      <c r="O8651" s="61">
        <v>1582</v>
      </c>
      <c r="P8651" s="10">
        <v>1417</v>
      </c>
      <c r="Q8651" s="10">
        <v>3</v>
      </c>
      <c r="R8651" s="11">
        <v>3002</v>
      </c>
      <c r="S8651" s="24">
        <f>Table1[[#This Row],[Female Voters]]/Table1[[#This Row],[Female Population]]</f>
        <v>0.82676955827567855</v>
      </c>
      <c r="T8651" s="24">
        <f>Table1[[#This Row],[Male Voters]]/Table1[[#This Row],[Male Population]]</f>
        <v>0.72116603295310522</v>
      </c>
      <c r="U8651" s="24">
        <f>Table1[[#This Row],[Total Voters]]/Table1[[#This Row],[Total Population]]</f>
        <v>0.77372452291315075</v>
      </c>
      <c r="V8651" s="24">
        <f>Table1[[#This Row],[Female Ballots]]/Table1[[#This Row],[Female Population]]</f>
        <v>0.42096860031931876</v>
      </c>
      <c r="W8651" s="24">
        <f>Table1[[#This Row],[Male Ballots]]/Table1[[#This Row],[Male Population]]</f>
        <v>0.35918884664131812</v>
      </c>
      <c r="X8651" s="24">
        <f>Table1[[#This Row],[Total Ballots]]/Table1[[#This Row],[Total Population]]</f>
        <v>0.38971829157471116</v>
      </c>
      <c r="Y8651" s="24">
        <f>Table1[[#This Row],[Female Ballots]]/Table1[[#This Row],[Female Voters]]</f>
        <v>0.50917283553266812</v>
      </c>
      <c r="Z8651" s="24">
        <f>Table1[[#This Row],[Male Ballots]]/Table1[[#This Row],[Male Voters]]</f>
        <v>0.49806678383128294</v>
      </c>
      <c r="AA8651" s="64">
        <f>Table1[[#This Row],[Total Ballots]]/Table1[[#This Row],[Total Voters]]</f>
        <v>0.50369127516778522</v>
      </c>
    </row>
    <row r="8652" spans="1:27" x14ac:dyDescent="0.35">
      <c r="A8652" s="8" t="s">
        <v>45</v>
      </c>
      <c r="B8652" s="17">
        <v>2005</v>
      </c>
      <c r="C8652" s="80" t="s">
        <v>82</v>
      </c>
      <c r="D8652" s="17"/>
      <c r="E8652" s="35" t="s">
        <v>73</v>
      </c>
      <c r="F8652" s="35" t="s">
        <v>77</v>
      </c>
      <c r="G8652" s="51" t="s">
        <v>66</v>
      </c>
      <c r="H8652" s="10">
        <v>2873</v>
      </c>
      <c r="I8652" s="10">
        <v>2885</v>
      </c>
      <c r="J8652" s="53">
        <v>5758</v>
      </c>
      <c r="K8652" s="55">
        <v>2440</v>
      </c>
      <c r="L8652" s="57">
        <v>2368</v>
      </c>
      <c r="M8652" s="57">
        <v>5</v>
      </c>
      <c r="N8652" s="59">
        <v>4813</v>
      </c>
      <c r="O8652" s="61">
        <v>1530</v>
      </c>
      <c r="P8652" s="10">
        <v>1480</v>
      </c>
      <c r="Q8652" s="10">
        <v>3</v>
      </c>
      <c r="R8652" s="11">
        <v>3013</v>
      </c>
      <c r="S8652" s="24">
        <f>Table1[[#This Row],[Female Voters]]/Table1[[#This Row],[Female Population]]</f>
        <v>0.84928646014618869</v>
      </c>
      <c r="T8652" s="24">
        <f>Table1[[#This Row],[Male Voters]]/Table1[[#This Row],[Male Population]]</f>
        <v>0.82079722703639513</v>
      </c>
      <c r="U8652" s="24">
        <f>Table1[[#This Row],[Total Voters]]/Table1[[#This Row],[Total Population]]</f>
        <v>0.83588051406738451</v>
      </c>
      <c r="V8652" s="24">
        <f>Table1[[#This Row],[Female Ballots]]/Table1[[#This Row],[Female Population]]</f>
        <v>0.53254437869822491</v>
      </c>
      <c r="W8652" s="24">
        <f>Table1[[#This Row],[Male Ballots]]/Table1[[#This Row],[Male Population]]</f>
        <v>0.51299826689774697</v>
      </c>
      <c r="X8652" s="24">
        <f>Table1[[#This Row],[Total Ballots]]/Table1[[#This Row],[Total Population]]</f>
        <v>0.52327196943383114</v>
      </c>
      <c r="Y8652" s="24">
        <f>Table1[[#This Row],[Female Ballots]]/Table1[[#This Row],[Female Voters]]</f>
        <v>0.62704918032786883</v>
      </c>
      <c r="Z8652" s="24">
        <f>Table1[[#This Row],[Male Ballots]]/Table1[[#This Row],[Male Voters]]</f>
        <v>0.625</v>
      </c>
      <c r="AA8652" s="64">
        <f>Table1[[#This Row],[Total Ballots]]/Table1[[#This Row],[Total Voters]]</f>
        <v>0.62601288177851655</v>
      </c>
    </row>
    <row r="8653" spans="1:27" x14ac:dyDescent="0.35">
      <c r="A8653" s="8" t="s">
        <v>45</v>
      </c>
      <c r="B8653" s="17">
        <v>2005</v>
      </c>
      <c r="C8653" s="80" t="s">
        <v>82</v>
      </c>
      <c r="D8653" s="17"/>
      <c r="E8653" s="35" t="s">
        <v>73</v>
      </c>
      <c r="F8653" s="35" t="s">
        <v>77</v>
      </c>
      <c r="G8653" s="51" t="s">
        <v>67</v>
      </c>
      <c r="H8653" s="10">
        <v>4765</v>
      </c>
      <c r="I8653" s="10">
        <v>3447</v>
      </c>
      <c r="J8653" s="53">
        <v>8212</v>
      </c>
      <c r="K8653" s="55">
        <v>3889</v>
      </c>
      <c r="L8653" s="57">
        <v>2848</v>
      </c>
      <c r="M8653" s="57">
        <v>1</v>
      </c>
      <c r="N8653" s="59">
        <v>6738</v>
      </c>
      <c r="O8653" s="61">
        <v>2780</v>
      </c>
      <c r="P8653" s="10">
        <v>2096</v>
      </c>
      <c r="Q8653" s="10"/>
      <c r="R8653" s="11">
        <v>4876</v>
      </c>
      <c r="S8653" s="24">
        <f>Table1[[#This Row],[Female Voters]]/Table1[[#This Row],[Female Population]]</f>
        <v>0.81615949632738716</v>
      </c>
      <c r="T8653" s="24">
        <f>Table1[[#This Row],[Male Voters]]/Table1[[#This Row],[Male Population]]</f>
        <v>0.82622570351029878</v>
      </c>
      <c r="U8653" s="24">
        <f>Table1[[#This Row],[Total Voters]]/Table1[[#This Row],[Total Population]]</f>
        <v>0.82050657574281538</v>
      </c>
      <c r="V8653" s="24">
        <f>Table1[[#This Row],[Female Ballots]]/Table1[[#This Row],[Female Population]]</f>
        <v>0.58342077649527802</v>
      </c>
      <c r="W8653" s="24">
        <f>Table1[[#This Row],[Male Ballots]]/Table1[[#This Row],[Male Population]]</f>
        <v>0.60806498404409637</v>
      </c>
      <c r="X8653" s="24">
        <f>Table1[[#This Row],[Total Ballots]]/Table1[[#This Row],[Total Population]]</f>
        <v>0.5937652216268875</v>
      </c>
      <c r="Y8653" s="24">
        <f>Table1[[#This Row],[Female Ballots]]/Table1[[#This Row],[Female Voters]]</f>
        <v>0.71483671895088707</v>
      </c>
      <c r="Z8653" s="24">
        <f>Table1[[#This Row],[Male Ballots]]/Table1[[#This Row],[Male Voters]]</f>
        <v>0.7359550561797753</v>
      </c>
      <c r="AA8653" s="64">
        <f>Table1[[#This Row],[Total Ballots]]/Table1[[#This Row],[Total Voters]]</f>
        <v>0.72365687147521518</v>
      </c>
    </row>
    <row r="8654" spans="1:27" x14ac:dyDescent="0.35">
      <c r="A8654" s="8" t="s">
        <v>35</v>
      </c>
      <c r="B8654" s="17">
        <v>2005</v>
      </c>
      <c r="C8654" s="80" t="s">
        <v>82</v>
      </c>
      <c r="D8654" s="17"/>
      <c r="E8654" s="35" t="s">
        <v>75</v>
      </c>
      <c r="F8654" s="35" t="s">
        <v>78</v>
      </c>
      <c r="G8654" s="51" t="s">
        <v>79</v>
      </c>
      <c r="H8654" s="10">
        <v>73273.989999999991</v>
      </c>
      <c r="I8654" s="10">
        <v>70457.989999999991</v>
      </c>
      <c r="J8654" s="53">
        <v>143731.98000000001</v>
      </c>
      <c r="K8654" s="55">
        <v>53436</v>
      </c>
      <c r="L8654" s="57">
        <v>48000</v>
      </c>
      <c r="M8654" s="57">
        <v>24</v>
      </c>
      <c r="N8654" s="59">
        <v>101460</v>
      </c>
      <c r="O8654" s="61">
        <v>33310</v>
      </c>
      <c r="P8654" s="10">
        <v>29472</v>
      </c>
      <c r="Q8654" s="10">
        <v>10</v>
      </c>
      <c r="R8654" s="11">
        <v>62792</v>
      </c>
      <c r="S8654" s="24">
        <f>Table1[[#This Row],[Female Voters]]/Table1[[#This Row],[Female Population]]</f>
        <v>0.72926286667342677</v>
      </c>
      <c r="T8654" s="24">
        <f>Table1[[#This Row],[Male Voters]]/Table1[[#This Row],[Male Population]]</f>
        <v>0.6812570157053871</v>
      </c>
      <c r="U8654" s="24">
        <f>Table1[[#This Row],[Total Voters]]/Table1[[#This Row],[Total Population]]</f>
        <v>0.70589718446792415</v>
      </c>
      <c r="V8654" s="24">
        <f>Table1[[#This Row],[Female Ballots]]/Table1[[#This Row],[Female Population]]</f>
        <v>0.45459514351545488</v>
      </c>
      <c r="W8654" s="24">
        <f>Table1[[#This Row],[Male Ballots]]/Table1[[#This Row],[Male Population]]</f>
        <v>0.41829180764310769</v>
      </c>
      <c r="X8654" s="24">
        <f>Table1[[#This Row],[Total Ballots]]/Table1[[#This Row],[Total Population]]</f>
        <v>0.4368686773813315</v>
      </c>
      <c r="Y8654" s="24">
        <f>Table1[[#This Row],[Female Ballots]]/Table1[[#This Row],[Female Voters]]</f>
        <v>0.62336252713526463</v>
      </c>
      <c r="Z8654" s="24">
        <f>Table1[[#This Row],[Male Ballots]]/Table1[[#This Row],[Male Voters]]</f>
        <v>0.61399999999999999</v>
      </c>
      <c r="AA8654" s="64">
        <f>Table1[[#This Row],[Total Ballots]]/Table1[[#This Row],[Total Voters]]</f>
        <v>0.61888428937512319</v>
      </c>
    </row>
    <row r="8655" spans="1:27" x14ac:dyDescent="0.35">
      <c r="A8655" s="8" t="s">
        <v>35</v>
      </c>
      <c r="B8655" s="17">
        <v>2005</v>
      </c>
      <c r="C8655" s="80" t="s">
        <v>82</v>
      </c>
      <c r="D8655" s="17"/>
      <c r="E8655" s="35" t="s">
        <v>75</v>
      </c>
      <c r="F8655" s="35" t="s">
        <v>78</v>
      </c>
      <c r="G8655" s="51" t="s">
        <v>62</v>
      </c>
      <c r="H8655" s="10">
        <v>14009.99</v>
      </c>
      <c r="I8655" s="10">
        <v>13572.99</v>
      </c>
      <c r="J8655" s="53">
        <v>27582.980000000003</v>
      </c>
      <c r="K8655" s="55">
        <v>5740</v>
      </c>
      <c r="L8655" s="57">
        <v>4720</v>
      </c>
      <c r="M8655" s="57">
        <v>10</v>
      </c>
      <c r="N8655" s="59">
        <v>10470</v>
      </c>
      <c r="O8655" s="61">
        <v>1724</v>
      </c>
      <c r="P8655" s="10">
        <v>1366</v>
      </c>
      <c r="Q8655" s="10">
        <v>3</v>
      </c>
      <c r="R8655" s="11">
        <v>3093</v>
      </c>
      <c r="S8655" s="24">
        <f>Table1[[#This Row],[Female Voters]]/Table1[[#This Row],[Female Population]]</f>
        <v>0.40970764433093815</v>
      </c>
      <c r="T8655" s="24">
        <f>Table1[[#This Row],[Male Voters]]/Table1[[#This Row],[Male Population]]</f>
        <v>0.34774946419322494</v>
      </c>
      <c r="U8655" s="24">
        <f>Table1[[#This Row],[Total Voters]]/Table1[[#This Row],[Total Population]]</f>
        <v>0.37958190159293881</v>
      </c>
      <c r="V8655" s="24">
        <f>Table1[[#This Row],[Female Ballots]]/Table1[[#This Row],[Female Population]]</f>
        <v>0.1230550485760518</v>
      </c>
      <c r="W8655" s="24">
        <f>Table1[[#This Row],[Male Ballots]]/Table1[[#This Row],[Male Population]]</f>
        <v>0.10064105256100535</v>
      </c>
      <c r="X8655" s="24">
        <f>Table1[[#This Row],[Total Ballots]]/Table1[[#This Row],[Total Population]]</f>
        <v>0.11213436691757017</v>
      </c>
      <c r="Y8655" s="24">
        <f>Table1[[#This Row],[Female Ballots]]/Table1[[#This Row],[Female Voters]]</f>
        <v>0.30034843205574913</v>
      </c>
      <c r="Z8655" s="24">
        <f>Table1[[#This Row],[Male Ballots]]/Table1[[#This Row],[Male Voters]]</f>
        <v>0.28940677966101697</v>
      </c>
      <c r="AA8655" s="64">
        <f>Table1[[#This Row],[Total Ballots]]/Table1[[#This Row],[Total Voters]]</f>
        <v>0.29541547277936964</v>
      </c>
    </row>
    <row r="8656" spans="1:27" x14ac:dyDescent="0.35">
      <c r="A8656" s="8" t="s">
        <v>35</v>
      </c>
      <c r="B8656" s="17">
        <v>2005</v>
      </c>
      <c r="C8656" s="80" t="s">
        <v>82</v>
      </c>
      <c r="D8656" s="17"/>
      <c r="E8656" s="35" t="s">
        <v>75</v>
      </c>
      <c r="F8656" s="35" t="s">
        <v>78</v>
      </c>
      <c r="G8656" s="51" t="s">
        <v>63</v>
      </c>
      <c r="H8656" s="10">
        <v>11058</v>
      </c>
      <c r="I8656" s="10">
        <v>11807</v>
      </c>
      <c r="J8656" s="53">
        <v>22865</v>
      </c>
      <c r="K8656" s="55">
        <v>7987</v>
      </c>
      <c r="L8656" s="57">
        <v>7392</v>
      </c>
      <c r="M8656" s="57">
        <v>6</v>
      </c>
      <c r="N8656" s="59">
        <v>15385</v>
      </c>
      <c r="O8656" s="61">
        <v>3511</v>
      </c>
      <c r="P8656" s="10">
        <v>2969</v>
      </c>
      <c r="Q8656" s="10"/>
      <c r="R8656" s="11">
        <v>6480</v>
      </c>
      <c r="S8656" s="24">
        <f>Table1[[#This Row],[Female Voters]]/Table1[[#This Row],[Female Population]]</f>
        <v>0.72228251039971059</v>
      </c>
      <c r="T8656" s="24">
        <f>Table1[[#This Row],[Male Voters]]/Table1[[#This Row],[Male Population]]</f>
        <v>0.62606928093503855</v>
      </c>
      <c r="U8656" s="24">
        <f>Table1[[#This Row],[Total Voters]]/Table1[[#This Row],[Total Population]]</f>
        <v>0.67286245353159846</v>
      </c>
      <c r="V8656" s="24">
        <f>Table1[[#This Row],[Female Ballots]]/Table1[[#This Row],[Female Population]]</f>
        <v>0.31750768674262975</v>
      </c>
      <c r="W8656" s="24">
        <f>Table1[[#This Row],[Male Ballots]]/Table1[[#This Row],[Male Population]]</f>
        <v>0.25146099771322095</v>
      </c>
      <c r="X8656" s="24">
        <f>Table1[[#This Row],[Total Ballots]]/Table1[[#This Row],[Total Population]]</f>
        <v>0.2834025803630002</v>
      </c>
      <c r="Y8656" s="24">
        <f>Table1[[#This Row],[Female Ballots]]/Table1[[#This Row],[Female Voters]]</f>
        <v>0.43958933266558159</v>
      </c>
      <c r="Z8656" s="24">
        <f>Table1[[#This Row],[Male Ballots]]/Table1[[#This Row],[Male Voters]]</f>
        <v>0.4016504329004329</v>
      </c>
      <c r="AA8656" s="64">
        <f>Table1[[#This Row],[Total Ballots]]/Table1[[#This Row],[Total Voters]]</f>
        <v>0.42118947026324344</v>
      </c>
    </row>
    <row r="8657" spans="1:27" x14ac:dyDescent="0.35">
      <c r="A8657" s="8" t="s">
        <v>35</v>
      </c>
      <c r="B8657" s="17">
        <v>2005</v>
      </c>
      <c r="C8657" s="80" t="s">
        <v>82</v>
      </c>
      <c r="D8657" s="17"/>
      <c r="E8657" s="35" t="s">
        <v>75</v>
      </c>
      <c r="F8657" s="35" t="s">
        <v>78</v>
      </c>
      <c r="G8657" s="51" t="s">
        <v>64</v>
      </c>
      <c r="H8657" s="10">
        <v>12259</v>
      </c>
      <c r="I8657" s="10">
        <v>12187</v>
      </c>
      <c r="J8657" s="53">
        <v>24446</v>
      </c>
      <c r="K8657" s="55">
        <v>9156</v>
      </c>
      <c r="L8657" s="57">
        <v>8328</v>
      </c>
      <c r="M8657" s="57">
        <v>1</v>
      </c>
      <c r="N8657" s="59">
        <v>17485</v>
      </c>
      <c r="O8657" s="61">
        <v>5028</v>
      </c>
      <c r="P8657" s="10">
        <v>4433</v>
      </c>
      <c r="Q8657" s="10">
        <v>1</v>
      </c>
      <c r="R8657" s="11">
        <v>9462</v>
      </c>
      <c r="S8657" s="24">
        <f>Table1[[#This Row],[Female Voters]]/Table1[[#This Row],[Female Population]]</f>
        <v>0.74687984338037361</v>
      </c>
      <c r="T8657" s="24">
        <f>Table1[[#This Row],[Male Voters]]/Table1[[#This Row],[Male Population]]</f>
        <v>0.6833511118404858</v>
      </c>
      <c r="U8657" s="24">
        <f>Table1[[#This Row],[Total Voters]]/Table1[[#This Row],[Total Population]]</f>
        <v>0.71524993864026831</v>
      </c>
      <c r="V8657" s="24">
        <f>Table1[[#This Row],[Female Ballots]]/Table1[[#This Row],[Female Population]]</f>
        <v>0.41014764662696795</v>
      </c>
      <c r="W8657" s="24">
        <f>Table1[[#This Row],[Male Ballots]]/Table1[[#This Row],[Male Population]]</f>
        <v>0.3637482563387216</v>
      </c>
      <c r="X8657" s="24">
        <f>Table1[[#This Row],[Total Ballots]]/Table1[[#This Row],[Total Population]]</f>
        <v>0.38705718726990102</v>
      </c>
      <c r="Y8657" s="24">
        <f>Table1[[#This Row],[Female Ballots]]/Table1[[#This Row],[Female Voters]]</f>
        <v>0.54914809960681521</v>
      </c>
      <c r="Z8657" s="24">
        <f>Table1[[#This Row],[Male Ballots]]/Table1[[#This Row],[Male Voters]]</f>
        <v>0.53230067243035539</v>
      </c>
      <c r="AA8657" s="64">
        <f>Table1[[#This Row],[Total Ballots]]/Table1[[#This Row],[Total Voters]]</f>
        <v>0.54114955676293963</v>
      </c>
    </row>
    <row r="8658" spans="1:27" x14ac:dyDescent="0.35">
      <c r="A8658" s="8" t="s">
        <v>35</v>
      </c>
      <c r="B8658" s="17">
        <v>2005</v>
      </c>
      <c r="C8658" s="80" t="s">
        <v>82</v>
      </c>
      <c r="D8658" s="17"/>
      <c r="E8658" s="35" t="s">
        <v>75</v>
      </c>
      <c r="F8658" s="35" t="s">
        <v>78</v>
      </c>
      <c r="G8658" s="51" t="s">
        <v>65</v>
      </c>
      <c r="H8658" s="10">
        <v>13556</v>
      </c>
      <c r="I8658" s="10">
        <v>13130</v>
      </c>
      <c r="J8658" s="53">
        <v>26686</v>
      </c>
      <c r="K8658" s="55">
        <v>11194</v>
      </c>
      <c r="L8658" s="57">
        <v>10005</v>
      </c>
      <c r="M8658" s="57">
        <v>3</v>
      </c>
      <c r="N8658" s="59">
        <v>21202</v>
      </c>
      <c r="O8658" s="61">
        <v>7616</v>
      </c>
      <c r="P8658" s="10">
        <v>6577</v>
      </c>
      <c r="Q8658" s="10">
        <v>3</v>
      </c>
      <c r="R8658" s="11">
        <v>14196</v>
      </c>
      <c r="S8658" s="24">
        <f>Table1[[#This Row],[Female Voters]]/Table1[[#This Row],[Female Population]]</f>
        <v>0.82575981115373265</v>
      </c>
      <c r="T8658" s="24">
        <f>Table1[[#This Row],[Male Voters]]/Table1[[#This Row],[Male Population]]</f>
        <v>0.76199543031226202</v>
      </c>
      <c r="U8658" s="24">
        <f>Table1[[#This Row],[Total Voters]]/Table1[[#This Row],[Total Population]]</f>
        <v>0.79449898823353071</v>
      </c>
      <c r="V8658" s="24">
        <f>Table1[[#This Row],[Female Ballots]]/Table1[[#This Row],[Female Population]]</f>
        <v>0.56181764532310419</v>
      </c>
      <c r="W8658" s="24">
        <f>Table1[[#This Row],[Male Ballots]]/Table1[[#This Row],[Male Population]]</f>
        <v>0.50091393754760094</v>
      </c>
      <c r="X8658" s="24">
        <f>Table1[[#This Row],[Total Ballots]]/Table1[[#This Row],[Total Population]]</f>
        <v>0.53196432586374875</v>
      </c>
      <c r="Y8658" s="24">
        <f>Table1[[#This Row],[Female Ballots]]/Table1[[#This Row],[Female Voters]]</f>
        <v>0.68036448097194924</v>
      </c>
      <c r="Z8658" s="24">
        <f>Table1[[#This Row],[Male Ballots]]/Table1[[#This Row],[Male Voters]]</f>
        <v>0.65737131434282858</v>
      </c>
      <c r="AA8658" s="64">
        <f>Table1[[#This Row],[Total Ballots]]/Table1[[#This Row],[Total Voters]]</f>
        <v>0.66955947552117723</v>
      </c>
    </row>
    <row r="8659" spans="1:27" x14ac:dyDescent="0.35">
      <c r="A8659" s="8" t="s">
        <v>35</v>
      </c>
      <c r="B8659" s="17">
        <v>2005</v>
      </c>
      <c r="C8659" s="80" t="s">
        <v>82</v>
      </c>
      <c r="D8659" s="17"/>
      <c r="E8659" s="35" t="s">
        <v>75</v>
      </c>
      <c r="F8659" s="35" t="s">
        <v>78</v>
      </c>
      <c r="G8659" s="51" t="s">
        <v>66</v>
      </c>
      <c r="H8659" s="10">
        <v>10116</v>
      </c>
      <c r="I8659" s="10">
        <v>9847</v>
      </c>
      <c r="J8659" s="53">
        <v>19963</v>
      </c>
      <c r="K8659" s="55">
        <v>9198</v>
      </c>
      <c r="L8659" s="57">
        <v>8872</v>
      </c>
      <c r="M8659" s="57">
        <v>2</v>
      </c>
      <c r="N8659" s="59">
        <v>18072</v>
      </c>
      <c r="O8659" s="61">
        <v>7237</v>
      </c>
      <c r="P8659" s="10">
        <v>6870</v>
      </c>
      <c r="Q8659" s="10">
        <v>2</v>
      </c>
      <c r="R8659" s="11">
        <v>14109</v>
      </c>
      <c r="S8659" s="24">
        <f>Table1[[#This Row],[Female Voters]]/Table1[[#This Row],[Female Population]]</f>
        <v>0.90925266903914592</v>
      </c>
      <c r="T8659" s="24">
        <f>Table1[[#This Row],[Male Voters]]/Table1[[#This Row],[Male Population]]</f>
        <v>0.90098507159540975</v>
      </c>
      <c r="U8659" s="24">
        <f>Table1[[#This Row],[Total Voters]]/Table1[[#This Row],[Total Population]]</f>
        <v>0.90527475830286031</v>
      </c>
      <c r="V8659" s="24">
        <f>Table1[[#This Row],[Female Ballots]]/Table1[[#This Row],[Female Population]]</f>
        <v>0.71540134440490311</v>
      </c>
      <c r="W8659" s="24">
        <f>Table1[[#This Row],[Male Ballots]]/Table1[[#This Row],[Male Population]]</f>
        <v>0.69767441860465118</v>
      </c>
      <c r="X8659" s="24">
        <f>Table1[[#This Row],[Total Ballots]]/Table1[[#This Row],[Total Population]]</f>
        <v>0.70675750137754845</v>
      </c>
      <c r="Y8659" s="24">
        <f>Table1[[#This Row],[Female Ballots]]/Table1[[#This Row],[Female Voters]]</f>
        <v>0.78680147858230054</v>
      </c>
      <c r="Z8659" s="24">
        <f>Table1[[#This Row],[Male Ballots]]/Table1[[#This Row],[Male Voters]]</f>
        <v>0.77434625788999101</v>
      </c>
      <c r="AA8659" s="64">
        <f>Table1[[#This Row],[Total Ballots]]/Table1[[#This Row],[Total Voters]]</f>
        <v>0.78071049136786186</v>
      </c>
    </row>
    <row r="8660" spans="1:27" x14ac:dyDescent="0.35">
      <c r="A8660" s="8" t="s">
        <v>35</v>
      </c>
      <c r="B8660" s="17">
        <v>2005</v>
      </c>
      <c r="C8660" s="80" t="s">
        <v>82</v>
      </c>
      <c r="D8660" s="17"/>
      <c r="E8660" s="35" t="s">
        <v>75</v>
      </c>
      <c r="F8660" s="35" t="s">
        <v>78</v>
      </c>
      <c r="G8660" s="51" t="s">
        <v>67</v>
      </c>
      <c r="H8660" s="10">
        <v>12275</v>
      </c>
      <c r="I8660" s="10">
        <v>9914</v>
      </c>
      <c r="J8660" s="53">
        <v>22189</v>
      </c>
      <c r="K8660" s="55">
        <v>10161</v>
      </c>
      <c r="L8660" s="57">
        <v>8683</v>
      </c>
      <c r="M8660" s="57">
        <v>2</v>
      </c>
      <c r="N8660" s="59">
        <v>18846</v>
      </c>
      <c r="O8660" s="61">
        <v>8194</v>
      </c>
      <c r="P8660" s="10">
        <v>7257</v>
      </c>
      <c r="Q8660" s="10">
        <v>1</v>
      </c>
      <c r="R8660" s="11">
        <v>15452</v>
      </c>
      <c r="S8660" s="24">
        <f>Table1[[#This Row],[Female Voters]]/Table1[[#This Row],[Female Population]]</f>
        <v>0.82778004073319755</v>
      </c>
      <c r="T8660" s="24">
        <f>Table1[[#This Row],[Male Voters]]/Table1[[#This Row],[Male Population]]</f>
        <v>0.8758321565462982</v>
      </c>
      <c r="U8660" s="24">
        <f>Table1[[#This Row],[Total Voters]]/Table1[[#This Row],[Total Population]]</f>
        <v>0.84933976294560365</v>
      </c>
      <c r="V8660" s="24">
        <f>Table1[[#This Row],[Female Ballots]]/Table1[[#This Row],[Female Population]]</f>
        <v>0.66753564154786149</v>
      </c>
      <c r="W8660" s="24">
        <f>Table1[[#This Row],[Male Ballots]]/Table1[[#This Row],[Male Population]]</f>
        <v>0.73199515836191242</v>
      </c>
      <c r="X8660" s="24">
        <f>Table1[[#This Row],[Total Ballots]]/Table1[[#This Row],[Total Population]]</f>
        <v>0.69638108972914503</v>
      </c>
      <c r="Y8660" s="24">
        <f>Table1[[#This Row],[Female Ballots]]/Table1[[#This Row],[Female Voters]]</f>
        <v>0.80641669127054427</v>
      </c>
      <c r="Z8660" s="24">
        <f>Table1[[#This Row],[Male Ballots]]/Table1[[#This Row],[Male Voters]]</f>
        <v>0.83577104687320047</v>
      </c>
      <c r="AA8660" s="64">
        <f>Table1[[#This Row],[Total Ballots]]/Table1[[#This Row],[Total Voters]]</f>
        <v>0.81990873394884856</v>
      </c>
    </row>
    <row r="8661" spans="1:27" x14ac:dyDescent="0.35">
      <c r="A8661" s="8" t="s">
        <v>57</v>
      </c>
      <c r="B8661" s="17">
        <v>2005</v>
      </c>
      <c r="C8661" s="80" t="s">
        <v>82</v>
      </c>
      <c r="D8661" s="17"/>
      <c r="E8661" s="35" t="s">
        <v>73</v>
      </c>
      <c r="F8661" s="35" t="s">
        <v>77</v>
      </c>
      <c r="G8661" s="51" t="s">
        <v>79</v>
      </c>
      <c r="H8661" s="10">
        <v>17555.62</v>
      </c>
      <c r="I8661" s="10">
        <v>18011.27</v>
      </c>
      <c r="J8661" s="53">
        <v>35566.89</v>
      </c>
      <c r="K8661" s="55">
        <v>9502</v>
      </c>
      <c r="L8661" s="57">
        <v>8905</v>
      </c>
      <c r="M8661" s="57">
        <v>648</v>
      </c>
      <c r="N8661" s="59">
        <v>19055</v>
      </c>
      <c r="O8661" s="61">
        <v>5246</v>
      </c>
      <c r="P8661" s="10">
        <v>4860</v>
      </c>
      <c r="Q8661" s="10">
        <v>233</v>
      </c>
      <c r="R8661" s="11">
        <v>10339</v>
      </c>
      <c r="S8661" s="24">
        <f>Table1[[#This Row],[Female Voters]]/Table1[[#This Row],[Female Population]]</f>
        <v>0.54125117768555031</v>
      </c>
      <c r="T8661" s="24">
        <f>Table1[[#This Row],[Male Voters]]/Table1[[#This Row],[Male Population]]</f>
        <v>0.49441266495921721</v>
      </c>
      <c r="U8661" s="24">
        <f>Table1[[#This Row],[Total Voters]]/Table1[[#This Row],[Total Population]]</f>
        <v>0.53575108759860646</v>
      </c>
      <c r="V8661" s="24">
        <f>Table1[[#This Row],[Female Ballots]]/Table1[[#This Row],[Female Population]]</f>
        <v>0.29882168786975338</v>
      </c>
      <c r="W8661" s="24">
        <f>Table1[[#This Row],[Male Ballots]]/Table1[[#This Row],[Male Population]]</f>
        <v>0.26983105577785466</v>
      </c>
      <c r="X8661" s="24">
        <f>Table1[[#This Row],[Total Ballots]]/Table1[[#This Row],[Total Population]]</f>
        <v>0.29069170793398019</v>
      </c>
      <c r="Y8661" s="24">
        <f>Table1[[#This Row],[Female Ballots]]/Table1[[#This Row],[Female Voters]]</f>
        <v>0.55209429593769732</v>
      </c>
      <c r="Z8661" s="24">
        <f>Table1[[#This Row],[Male Ballots]]/Table1[[#This Row],[Male Voters]]</f>
        <v>0.54576080853453113</v>
      </c>
      <c r="AA8661" s="64">
        <f>Table1[[#This Row],[Total Ballots]]/Table1[[#This Row],[Total Voters]]</f>
        <v>0.54258724744161635</v>
      </c>
    </row>
    <row r="8662" spans="1:27" x14ac:dyDescent="0.35">
      <c r="A8662" s="8" t="s">
        <v>57</v>
      </c>
      <c r="B8662" s="17">
        <v>2005</v>
      </c>
      <c r="C8662" s="80" t="s">
        <v>82</v>
      </c>
      <c r="D8662" s="17"/>
      <c r="E8662" s="35" t="s">
        <v>73</v>
      </c>
      <c r="F8662" s="35" t="s">
        <v>77</v>
      </c>
      <c r="G8662" s="51" t="s">
        <v>62</v>
      </c>
      <c r="H8662" s="10">
        <v>7331.02</v>
      </c>
      <c r="I8662" s="10">
        <v>7848.92</v>
      </c>
      <c r="J8662" s="53">
        <v>15179.94</v>
      </c>
      <c r="K8662" s="55">
        <v>1567</v>
      </c>
      <c r="L8662" s="57">
        <v>1497</v>
      </c>
      <c r="M8662" s="57">
        <v>241</v>
      </c>
      <c r="N8662" s="59">
        <v>3305</v>
      </c>
      <c r="O8662" s="61">
        <v>293</v>
      </c>
      <c r="P8662" s="10">
        <v>242</v>
      </c>
      <c r="Q8662" s="10">
        <v>62</v>
      </c>
      <c r="R8662" s="11">
        <v>597</v>
      </c>
      <c r="S8662" s="24">
        <f>Table1[[#This Row],[Female Voters]]/Table1[[#This Row],[Female Population]]</f>
        <v>0.21374924635316775</v>
      </c>
      <c r="T8662" s="24">
        <f>Table1[[#This Row],[Male Voters]]/Table1[[#This Row],[Male Population]]</f>
        <v>0.19072687707353367</v>
      </c>
      <c r="U8662" s="24">
        <f>Table1[[#This Row],[Total Voters]]/Table1[[#This Row],[Total Population]]</f>
        <v>0.21772154567145852</v>
      </c>
      <c r="V8662" s="24">
        <f>Table1[[#This Row],[Female Ballots]]/Table1[[#This Row],[Female Population]]</f>
        <v>3.9967153274714839E-2</v>
      </c>
      <c r="W8662" s="24">
        <f>Table1[[#This Row],[Male Ballots]]/Table1[[#This Row],[Male Population]]</f>
        <v>3.0832267369268637E-2</v>
      </c>
      <c r="X8662" s="24">
        <f>Table1[[#This Row],[Total Ballots]]/Table1[[#This Row],[Total Population]]</f>
        <v>3.9328218688611416E-2</v>
      </c>
      <c r="Y8662" s="24">
        <f>Table1[[#This Row],[Female Ballots]]/Table1[[#This Row],[Female Voters]]</f>
        <v>0.18698149329929803</v>
      </c>
      <c r="Z8662" s="24">
        <f>Table1[[#This Row],[Male Ballots]]/Table1[[#This Row],[Male Voters]]</f>
        <v>0.16165664662658652</v>
      </c>
      <c r="AA8662" s="64">
        <f>Table1[[#This Row],[Total Ballots]]/Table1[[#This Row],[Total Voters]]</f>
        <v>0.18063540090771557</v>
      </c>
    </row>
    <row r="8663" spans="1:27" x14ac:dyDescent="0.35">
      <c r="A8663" s="8" t="s">
        <v>57</v>
      </c>
      <c r="B8663" s="17">
        <v>2005</v>
      </c>
      <c r="C8663" s="80" t="s">
        <v>82</v>
      </c>
      <c r="D8663" s="17"/>
      <c r="E8663" s="35" t="s">
        <v>73</v>
      </c>
      <c r="F8663" s="35" t="s">
        <v>77</v>
      </c>
      <c r="G8663" s="51" t="s">
        <v>63</v>
      </c>
      <c r="H8663" s="10">
        <v>2511.13</v>
      </c>
      <c r="I8663" s="10">
        <v>2817</v>
      </c>
      <c r="J8663" s="53">
        <v>5328.1399999999994</v>
      </c>
      <c r="K8663" s="55">
        <v>1620</v>
      </c>
      <c r="L8663" s="57">
        <v>1543</v>
      </c>
      <c r="M8663" s="57">
        <v>170</v>
      </c>
      <c r="N8663" s="59">
        <v>3333</v>
      </c>
      <c r="O8663" s="61">
        <v>543</v>
      </c>
      <c r="P8663" s="10">
        <v>499</v>
      </c>
      <c r="Q8663" s="10">
        <v>61</v>
      </c>
      <c r="R8663" s="11">
        <v>1103</v>
      </c>
      <c r="S8663" s="24">
        <f>Table1[[#This Row],[Female Voters]]/Table1[[#This Row],[Female Population]]</f>
        <v>0.64512789063091114</v>
      </c>
      <c r="T8663" s="24">
        <f>Table1[[#This Row],[Male Voters]]/Table1[[#This Row],[Male Population]]</f>
        <v>0.54774582889598866</v>
      </c>
      <c r="U8663" s="24">
        <f>Table1[[#This Row],[Total Voters]]/Table1[[#This Row],[Total Population]]</f>
        <v>0.62554662602709399</v>
      </c>
      <c r="V8663" s="24">
        <f>Table1[[#This Row],[Female Ballots]]/Table1[[#This Row],[Female Population]]</f>
        <v>0.21623731148924985</v>
      </c>
      <c r="W8663" s="24">
        <f>Table1[[#This Row],[Male Ballots]]/Table1[[#This Row],[Male Population]]</f>
        <v>0.17713880014199504</v>
      </c>
      <c r="X8663" s="24">
        <f>Table1[[#This Row],[Total Ballots]]/Table1[[#This Row],[Total Population]]</f>
        <v>0.20701407996036142</v>
      </c>
      <c r="Y8663" s="24">
        <f>Table1[[#This Row],[Female Ballots]]/Table1[[#This Row],[Female Voters]]</f>
        <v>0.3351851851851852</v>
      </c>
      <c r="Z8663" s="24">
        <f>Table1[[#This Row],[Male Ballots]]/Table1[[#This Row],[Male Voters]]</f>
        <v>0.32339598185353208</v>
      </c>
      <c r="AA8663" s="64">
        <f>Table1[[#This Row],[Total Ballots]]/Table1[[#This Row],[Total Voters]]</f>
        <v>0.33093309330933091</v>
      </c>
    </row>
    <row r="8664" spans="1:27" x14ac:dyDescent="0.35">
      <c r="A8664" s="8" t="s">
        <v>57</v>
      </c>
      <c r="B8664" s="17">
        <v>2005</v>
      </c>
      <c r="C8664" s="80" t="s">
        <v>82</v>
      </c>
      <c r="D8664" s="17"/>
      <c r="E8664" s="35" t="s">
        <v>73</v>
      </c>
      <c r="F8664" s="35" t="s">
        <v>77</v>
      </c>
      <c r="G8664" s="51" t="s">
        <v>64</v>
      </c>
      <c r="H8664" s="10">
        <v>2016.3400000000001</v>
      </c>
      <c r="I8664" s="10">
        <v>2012.31</v>
      </c>
      <c r="J8664" s="53">
        <v>4028.65</v>
      </c>
      <c r="K8664" s="55">
        <v>1422</v>
      </c>
      <c r="L8664" s="57">
        <v>1300</v>
      </c>
      <c r="M8664" s="57">
        <v>79</v>
      </c>
      <c r="N8664" s="59">
        <v>2801</v>
      </c>
      <c r="O8664" s="61">
        <v>754</v>
      </c>
      <c r="P8664" s="10">
        <v>694</v>
      </c>
      <c r="Q8664" s="10">
        <v>28</v>
      </c>
      <c r="R8664" s="11">
        <v>1476</v>
      </c>
      <c r="S8664" s="24">
        <f>Table1[[#This Row],[Female Voters]]/Table1[[#This Row],[Female Population]]</f>
        <v>0.70523820387434655</v>
      </c>
      <c r="T8664" s="24">
        <f>Table1[[#This Row],[Male Voters]]/Table1[[#This Row],[Male Population]]</f>
        <v>0.64602372397890984</v>
      </c>
      <c r="U8664" s="24">
        <f>Table1[[#This Row],[Total Voters]]/Table1[[#This Row],[Total Population]]</f>
        <v>0.69527012771027519</v>
      </c>
      <c r="V8664" s="24">
        <f>Table1[[#This Row],[Female Ballots]]/Table1[[#This Row],[Female Population]]</f>
        <v>0.3739448704087604</v>
      </c>
      <c r="W8664" s="24">
        <f>Table1[[#This Row],[Male Ballots]]/Table1[[#This Row],[Male Population]]</f>
        <v>0.34487728033951032</v>
      </c>
      <c r="X8664" s="24">
        <f>Table1[[#This Row],[Total Ballots]]/Table1[[#This Row],[Total Population]]</f>
        <v>0.3663758330954538</v>
      </c>
      <c r="Y8664" s="24">
        <f>Table1[[#This Row],[Female Ballots]]/Table1[[#This Row],[Female Voters]]</f>
        <v>0.53023909985935302</v>
      </c>
      <c r="Z8664" s="24">
        <f>Table1[[#This Row],[Male Ballots]]/Table1[[#This Row],[Male Voters]]</f>
        <v>0.53384615384615386</v>
      </c>
      <c r="AA8664" s="64">
        <f>Table1[[#This Row],[Total Ballots]]/Table1[[#This Row],[Total Voters]]</f>
        <v>0.52695465905033911</v>
      </c>
    </row>
    <row r="8665" spans="1:27" x14ac:dyDescent="0.35">
      <c r="A8665" s="8" t="s">
        <v>57</v>
      </c>
      <c r="B8665" s="17">
        <v>2005</v>
      </c>
      <c r="C8665" s="80" t="s">
        <v>82</v>
      </c>
      <c r="D8665" s="17"/>
      <c r="E8665" s="35" t="s">
        <v>73</v>
      </c>
      <c r="F8665" s="35" t="s">
        <v>77</v>
      </c>
      <c r="G8665" s="51" t="s">
        <v>65</v>
      </c>
      <c r="H8665" s="10">
        <v>2069.37</v>
      </c>
      <c r="I8665" s="10">
        <v>2061.38</v>
      </c>
      <c r="J8665" s="53">
        <v>4130.75</v>
      </c>
      <c r="K8665" s="55">
        <v>1729</v>
      </c>
      <c r="L8665" s="57">
        <v>1700</v>
      </c>
      <c r="M8665" s="57">
        <v>70</v>
      </c>
      <c r="N8665" s="59">
        <v>3499</v>
      </c>
      <c r="O8665" s="61">
        <v>1144</v>
      </c>
      <c r="P8665" s="10">
        <v>1129</v>
      </c>
      <c r="Q8665" s="10">
        <v>33</v>
      </c>
      <c r="R8665" s="11">
        <v>2306</v>
      </c>
      <c r="S8665" s="24">
        <f>Table1[[#This Row],[Female Voters]]/Table1[[#This Row],[Female Population]]</f>
        <v>0.83551998917544956</v>
      </c>
      <c r="T8665" s="24">
        <f>Table1[[#This Row],[Male Voters]]/Table1[[#This Row],[Male Population]]</f>
        <v>0.82469025604206891</v>
      </c>
      <c r="U8665" s="24">
        <f>Table1[[#This Row],[Total Voters]]/Table1[[#This Row],[Total Population]]</f>
        <v>0.84706167160927193</v>
      </c>
      <c r="V8665" s="24">
        <f>Table1[[#This Row],[Female Ballots]]/Table1[[#This Row],[Female Population]]</f>
        <v>0.55282525599578614</v>
      </c>
      <c r="W8665" s="24">
        <f>Table1[[#This Row],[Male Ballots]]/Table1[[#This Row],[Male Population]]</f>
        <v>0.54769135239499744</v>
      </c>
      <c r="X8665" s="24">
        <f>Table1[[#This Row],[Total Ballots]]/Table1[[#This Row],[Total Population]]</f>
        <v>0.55825213338982027</v>
      </c>
      <c r="Y8665" s="24">
        <f>Table1[[#This Row],[Female Ballots]]/Table1[[#This Row],[Female Voters]]</f>
        <v>0.66165413533834583</v>
      </c>
      <c r="Z8665" s="24">
        <f>Table1[[#This Row],[Male Ballots]]/Table1[[#This Row],[Male Voters]]</f>
        <v>0.66411764705882348</v>
      </c>
      <c r="AA8665" s="64">
        <f>Table1[[#This Row],[Total Ballots]]/Table1[[#This Row],[Total Voters]]</f>
        <v>0.65904544155472988</v>
      </c>
    </row>
    <row r="8666" spans="1:27" x14ac:dyDescent="0.35">
      <c r="A8666" s="8" t="s">
        <v>57</v>
      </c>
      <c r="B8666" s="17">
        <v>2005</v>
      </c>
      <c r="C8666" s="80" t="s">
        <v>82</v>
      </c>
      <c r="D8666" s="17"/>
      <c r="E8666" s="35" t="s">
        <v>73</v>
      </c>
      <c r="F8666" s="35" t="s">
        <v>77</v>
      </c>
      <c r="G8666" s="51" t="s">
        <v>66</v>
      </c>
      <c r="H8666" s="10">
        <v>1545.3</v>
      </c>
      <c r="I8666" s="10">
        <v>1537.29</v>
      </c>
      <c r="J8666" s="53">
        <v>3082.59</v>
      </c>
      <c r="K8666" s="55">
        <v>1404</v>
      </c>
      <c r="L8666" s="57">
        <v>1375</v>
      </c>
      <c r="M8666" s="57">
        <v>50</v>
      </c>
      <c r="N8666" s="59">
        <v>2829</v>
      </c>
      <c r="O8666" s="61">
        <v>1076</v>
      </c>
      <c r="P8666" s="10">
        <v>1051</v>
      </c>
      <c r="Q8666" s="10">
        <v>23</v>
      </c>
      <c r="R8666" s="11">
        <v>2150</v>
      </c>
      <c r="S8666" s="24">
        <f>Table1[[#This Row],[Female Voters]]/Table1[[#This Row],[Female Population]]</f>
        <v>0.90856144437973207</v>
      </c>
      <c r="T8666" s="24">
        <f>Table1[[#This Row],[Male Voters]]/Table1[[#This Row],[Male Population]]</f>
        <v>0.89443110928972414</v>
      </c>
      <c r="U8666" s="24">
        <f>Table1[[#This Row],[Total Voters]]/Table1[[#This Row],[Total Population]]</f>
        <v>0.91773476200208259</v>
      </c>
      <c r="V8666" s="24">
        <f>Table1[[#This Row],[Female Ballots]]/Table1[[#This Row],[Female Population]]</f>
        <v>0.69630492461010807</v>
      </c>
      <c r="W8666" s="24">
        <f>Table1[[#This Row],[Male Ballots]]/Table1[[#This Row],[Male Population]]</f>
        <v>0.68367061517345462</v>
      </c>
      <c r="X8666" s="24">
        <f>Table1[[#This Row],[Total Ballots]]/Table1[[#This Row],[Total Population]]</f>
        <v>0.69746544302031732</v>
      </c>
      <c r="Y8666" s="24">
        <f>Table1[[#This Row],[Female Ballots]]/Table1[[#This Row],[Female Voters]]</f>
        <v>0.76638176638176636</v>
      </c>
      <c r="Z8666" s="24">
        <f>Table1[[#This Row],[Male Ballots]]/Table1[[#This Row],[Male Voters]]</f>
        <v>0.76436363636363636</v>
      </c>
      <c r="AA8666" s="64">
        <f>Table1[[#This Row],[Total Ballots]]/Table1[[#This Row],[Total Voters]]</f>
        <v>0.75998586072817254</v>
      </c>
    </row>
    <row r="8667" spans="1:27" x14ac:dyDescent="0.35">
      <c r="A8667" s="8" t="s">
        <v>57</v>
      </c>
      <c r="B8667" s="17">
        <v>2005</v>
      </c>
      <c r="C8667" s="80" t="s">
        <v>82</v>
      </c>
      <c r="D8667" s="17"/>
      <c r="E8667" s="35" t="s">
        <v>73</v>
      </c>
      <c r="F8667" s="35" t="s">
        <v>77</v>
      </c>
      <c r="G8667" s="51" t="s">
        <v>67</v>
      </c>
      <c r="H8667" s="10">
        <v>2082.46</v>
      </c>
      <c r="I8667" s="10">
        <v>1734.37</v>
      </c>
      <c r="J8667" s="53">
        <v>3816.8199999999997</v>
      </c>
      <c r="K8667" s="55">
        <v>1760</v>
      </c>
      <c r="L8667" s="57">
        <v>1490</v>
      </c>
      <c r="M8667" s="57">
        <v>38</v>
      </c>
      <c r="N8667" s="59">
        <v>3288</v>
      </c>
      <c r="O8667" s="61">
        <v>1436</v>
      </c>
      <c r="P8667" s="10">
        <v>1245</v>
      </c>
      <c r="Q8667" s="10">
        <v>26</v>
      </c>
      <c r="R8667" s="11">
        <v>2707</v>
      </c>
      <c r="S8667" s="24">
        <f>Table1[[#This Row],[Female Voters]]/Table1[[#This Row],[Female Population]]</f>
        <v>0.84515428867781373</v>
      </c>
      <c r="T8667" s="24">
        <f>Table1[[#This Row],[Male Voters]]/Table1[[#This Row],[Male Population]]</f>
        <v>0.85910157578832669</v>
      </c>
      <c r="U8667" s="24">
        <f>Table1[[#This Row],[Total Voters]]/Table1[[#This Row],[Total Population]]</f>
        <v>0.86145010768126351</v>
      </c>
      <c r="V8667" s="24">
        <f>Table1[[#This Row],[Female Ballots]]/Table1[[#This Row],[Female Population]]</f>
        <v>0.68956906735303436</v>
      </c>
      <c r="W8667" s="24">
        <f>Table1[[#This Row],[Male Ballots]]/Table1[[#This Row],[Male Population]]</f>
        <v>0.71783990728621927</v>
      </c>
      <c r="X8667" s="24">
        <f>Table1[[#This Row],[Total Ballots]]/Table1[[#This Row],[Total Population]]</f>
        <v>0.70922914887262178</v>
      </c>
      <c r="Y8667" s="24">
        <f>Table1[[#This Row],[Female Ballots]]/Table1[[#This Row],[Female Voters]]</f>
        <v>0.81590909090909092</v>
      </c>
      <c r="Z8667" s="24">
        <f>Table1[[#This Row],[Male Ballots]]/Table1[[#This Row],[Male Voters]]</f>
        <v>0.83557046979865768</v>
      </c>
      <c r="AA8667" s="64">
        <f>Table1[[#This Row],[Total Ballots]]/Table1[[#This Row],[Total Voters]]</f>
        <v>0.82329683698296841</v>
      </c>
    </row>
    <row r="8668" spans="1:27" x14ac:dyDescent="0.35">
      <c r="A8668" s="8" t="s">
        <v>58</v>
      </c>
      <c r="B8668" s="17">
        <v>2005</v>
      </c>
      <c r="C8668" s="80" t="s">
        <v>82</v>
      </c>
      <c r="D8668" s="17" t="s">
        <v>69</v>
      </c>
      <c r="E8668" s="35" t="s">
        <v>74</v>
      </c>
      <c r="F8668" s="35" t="s">
        <v>78</v>
      </c>
      <c r="G8668" s="51" t="s">
        <v>79</v>
      </c>
      <c r="H8668" s="10">
        <v>80825.010000000009</v>
      </c>
      <c r="I8668" s="10">
        <v>79257</v>
      </c>
      <c r="J8668" s="53">
        <v>160082.06</v>
      </c>
      <c r="K8668" s="55">
        <v>50356</v>
      </c>
      <c r="L8668" s="57">
        <v>42437</v>
      </c>
      <c r="M8668" s="57">
        <v>100</v>
      </c>
      <c r="N8668" s="59">
        <v>92893</v>
      </c>
      <c r="O8668" s="61">
        <v>28672</v>
      </c>
      <c r="P8668" s="10">
        <v>24136</v>
      </c>
      <c r="Q8668" s="10">
        <v>29</v>
      </c>
      <c r="R8668" s="11">
        <v>52837</v>
      </c>
      <c r="S8668" s="24">
        <f>Table1[[#This Row],[Female Voters]]/Table1[[#This Row],[Female Population]]</f>
        <v>0.62302497704608994</v>
      </c>
      <c r="T8668" s="24">
        <f>Table1[[#This Row],[Male Voters]]/Table1[[#This Row],[Male Population]]</f>
        <v>0.53543535586762048</v>
      </c>
      <c r="U8668" s="24">
        <f>Table1[[#This Row],[Total Voters]]/Table1[[#This Row],[Total Population]]</f>
        <v>0.58028363702965846</v>
      </c>
      <c r="V8668" s="24">
        <f>Table1[[#This Row],[Female Ballots]]/Table1[[#This Row],[Female Population]]</f>
        <v>0.35474168206103529</v>
      </c>
      <c r="W8668" s="24">
        <f>Table1[[#This Row],[Male Ballots]]/Table1[[#This Row],[Male Population]]</f>
        <v>0.30452830664799324</v>
      </c>
      <c r="X8668" s="24">
        <f>Table1[[#This Row],[Total Ballots]]/Table1[[#This Row],[Total Population]]</f>
        <v>0.3300619694674094</v>
      </c>
      <c r="Y8668" s="24">
        <f>Table1[[#This Row],[Female Ballots]]/Table1[[#This Row],[Female Voters]]</f>
        <v>0.56938597188021289</v>
      </c>
      <c r="Z8668" s="24">
        <f>Table1[[#This Row],[Male Ballots]]/Table1[[#This Row],[Male Voters]]</f>
        <v>0.56874896906001837</v>
      </c>
      <c r="AA8668" s="64">
        <f>Table1[[#This Row],[Total Ballots]]/Table1[[#This Row],[Total Voters]]</f>
        <v>0.56879420408426895</v>
      </c>
    </row>
    <row r="8669" spans="1:27" x14ac:dyDescent="0.35">
      <c r="A8669" s="8" t="s">
        <v>58</v>
      </c>
      <c r="B8669" s="17">
        <v>2005</v>
      </c>
      <c r="C8669" s="80" t="s">
        <v>82</v>
      </c>
      <c r="D8669" s="17" t="s">
        <v>69</v>
      </c>
      <c r="E8669" s="35" t="s">
        <v>74</v>
      </c>
      <c r="F8669" s="35" t="s">
        <v>78</v>
      </c>
      <c r="G8669" s="51" t="s">
        <v>62</v>
      </c>
      <c r="H8669" s="10">
        <v>11493.01</v>
      </c>
      <c r="I8669" s="10">
        <v>12590</v>
      </c>
      <c r="J8669" s="53">
        <v>24083.01</v>
      </c>
      <c r="K8669" s="55">
        <v>5304</v>
      </c>
      <c r="L8669" s="57">
        <v>4184</v>
      </c>
      <c r="M8669" s="57">
        <v>36</v>
      </c>
      <c r="N8669" s="59">
        <v>9524</v>
      </c>
      <c r="O8669" s="61">
        <v>1371</v>
      </c>
      <c r="P8669" s="10">
        <v>963</v>
      </c>
      <c r="Q8669" s="10">
        <v>6</v>
      </c>
      <c r="R8669" s="11">
        <v>2340</v>
      </c>
      <c r="S8669" s="24">
        <f>Table1[[#This Row],[Female Voters]]/Table1[[#This Row],[Female Population]]</f>
        <v>0.46149790176811817</v>
      </c>
      <c r="T8669" s="24">
        <f>Table1[[#This Row],[Male Voters]]/Table1[[#This Row],[Male Population]]</f>
        <v>0.33232724384432089</v>
      </c>
      <c r="U8669" s="24">
        <f>Table1[[#This Row],[Total Voters]]/Table1[[#This Row],[Total Population]]</f>
        <v>0.39546551697649091</v>
      </c>
      <c r="V8669" s="24">
        <f>Table1[[#This Row],[Female Ballots]]/Table1[[#This Row],[Female Population]]</f>
        <v>0.11928989881675905</v>
      </c>
      <c r="W8669" s="24">
        <f>Table1[[#This Row],[Male Ballots]]/Table1[[#This Row],[Male Population]]</f>
        <v>7.6489277204130263E-2</v>
      </c>
      <c r="X8669" s="24">
        <f>Table1[[#This Row],[Total Ballots]]/Table1[[#This Row],[Total Population]]</f>
        <v>9.7163934242438965E-2</v>
      </c>
      <c r="Y8669" s="24">
        <f>Table1[[#This Row],[Female Ballots]]/Table1[[#This Row],[Female Voters]]</f>
        <v>0.25848416289592763</v>
      </c>
      <c r="Z8669" s="24">
        <f>Table1[[#This Row],[Male Ballots]]/Table1[[#This Row],[Male Voters]]</f>
        <v>0.23016252390057362</v>
      </c>
      <c r="AA8669" s="64">
        <f>Table1[[#This Row],[Total Ballots]]/Table1[[#This Row],[Total Voters]]</f>
        <v>0.24569508609827803</v>
      </c>
    </row>
    <row r="8670" spans="1:27" x14ac:dyDescent="0.35">
      <c r="A8670" s="8" t="s">
        <v>58</v>
      </c>
      <c r="B8670" s="17">
        <v>2005</v>
      </c>
      <c r="C8670" s="80" t="s">
        <v>82</v>
      </c>
      <c r="D8670" s="17" t="s">
        <v>69</v>
      </c>
      <c r="E8670" s="35" t="s">
        <v>74</v>
      </c>
      <c r="F8670" s="35" t="s">
        <v>78</v>
      </c>
      <c r="G8670" s="51" t="s">
        <v>63</v>
      </c>
      <c r="H8670" s="10">
        <v>14464</v>
      </c>
      <c r="I8670" s="10">
        <v>14944</v>
      </c>
      <c r="J8670" s="53">
        <v>29408.02</v>
      </c>
      <c r="K8670" s="55">
        <v>7451</v>
      </c>
      <c r="L8670" s="57">
        <v>6014</v>
      </c>
      <c r="M8670" s="57">
        <v>15</v>
      </c>
      <c r="N8670" s="59">
        <v>13480</v>
      </c>
      <c r="O8670" s="61">
        <v>2403</v>
      </c>
      <c r="P8670" s="10">
        <v>1793</v>
      </c>
      <c r="Q8670" s="10">
        <v>4</v>
      </c>
      <c r="R8670" s="11">
        <v>4200</v>
      </c>
      <c r="S8670" s="24">
        <f>Table1[[#This Row],[Female Voters]]/Table1[[#This Row],[Female Population]]</f>
        <v>0.51514103982300885</v>
      </c>
      <c r="T8670" s="24">
        <f>Table1[[#This Row],[Male Voters]]/Table1[[#This Row],[Male Population]]</f>
        <v>0.40243576017130622</v>
      </c>
      <c r="U8670" s="24">
        <f>Table1[[#This Row],[Total Voters]]/Table1[[#This Row],[Total Population]]</f>
        <v>0.45837836073288851</v>
      </c>
      <c r="V8670" s="24">
        <f>Table1[[#This Row],[Female Ballots]]/Table1[[#This Row],[Female Population]]</f>
        <v>0.16613661504424779</v>
      </c>
      <c r="W8670" s="24">
        <f>Table1[[#This Row],[Male Ballots]]/Table1[[#This Row],[Male Population]]</f>
        <v>0.11998126338329765</v>
      </c>
      <c r="X8670" s="24">
        <f>Table1[[#This Row],[Total Ballots]]/Table1[[#This Row],[Total Population]]</f>
        <v>0.14281818361113738</v>
      </c>
      <c r="Y8670" s="24">
        <f>Table1[[#This Row],[Female Ballots]]/Table1[[#This Row],[Female Voters]]</f>
        <v>0.32250704603408936</v>
      </c>
      <c r="Z8670" s="24">
        <f>Table1[[#This Row],[Male Ballots]]/Table1[[#This Row],[Male Voters]]</f>
        <v>0.2981376787495843</v>
      </c>
      <c r="AA8670" s="64">
        <f>Table1[[#This Row],[Total Ballots]]/Table1[[#This Row],[Total Voters]]</f>
        <v>0.31157270029673589</v>
      </c>
    </row>
    <row r="8671" spans="1:27" x14ac:dyDescent="0.35">
      <c r="A8671" s="8" t="s">
        <v>58</v>
      </c>
      <c r="B8671" s="17">
        <v>2005</v>
      </c>
      <c r="C8671" s="80" t="s">
        <v>82</v>
      </c>
      <c r="D8671" s="17" t="s">
        <v>69</v>
      </c>
      <c r="E8671" s="35" t="s">
        <v>74</v>
      </c>
      <c r="F8671" s="35" t="s">
        <v>78</v>
      </c>
      <c r="G8671" s="51" t="s">
        <v>64</v>
      </c>
      <c r="H8671" s="10">
        <v>15055</v>
      </c>
      <c r="I8671" s="10">
        <v>15511</v>
      </c>
      <c r="J8671" s="53">
        <v>30566.02</v>
      </c>
      <c r="K8671" s="55">
        <v>8237</v>
      </c>
      <c r="L8671" s="57">
        <v>7188</v>
      </c>
      <c r="M8671" s="57">
        <v>15</v>
      </c>
      <c r="N8671" s="59">
        <v>15440</v>
      </c>
      <c r="O8671" s="61">
        <v>3720</v>
      </c>
      <c r="P8671" s="10">
        <v>3195</v>
      </c>
      <c r="Q8671" s="10">
        <v>3</v>
      </c>
      <c r="R8671" s="11">
        <v>6918</v>
      </c>
      <c r="S8671" s="24">
        <f>Table1[[#This Row],[Female Voters]]/Table1[[#This Row],[Female Population]]</f>
        <v>0.5471272002656925</v>
      </c>
      <c r="T8671" s="24">
        <f>Table1[[#This Row],[Male Voters]]/Table1[[#This Row],[Male Population]]</f>
        <v>0.46341306169814972</v>
      </c>
      <c r="U8671" s="24">
        <f>Table1[[#This Row],[Total Voters]]/Table1[[#This Row],[Total Population]]</f>
        <v>0.50513609557279615</v>
      </c>
      <c r="V8671" s="24">
        <f>Table1[[#This Row],[Female Ballots]]/Table1[[#This Row],[Female Population]]</f>
        <v>0.24709398870807042</v>
      </c>
      <c r="W8671" s="24">
        <f>Table1[[#This Row],[Male Ballots]]/Table1[[#This Row],[Male Population]]</f>
        <v>0.20598285088002063</v>
      </c>
      <c r="X8671" s="24">
        <f>Table1[[#This Row],[Total Ballots]]/Table1[[#This Row],[Total Population]]</f>
        <v>0.22632976095677487</v>
      </c>
      <c r="Y8671" s="24">
        <f>Table1[[#This Row],[Female Ballots]]/Table1[[#This Row],[Female Voters]]</f>
        <v>0.45162073570474687</v>
      </c>
      <c r="Z8671" s="24">
        <f>Table1[[#This Row],[Male Ballots]]/Table1[[#This Row],[Male Voters]]</f>
        <v>0.44449081803005008</v>
      </c>
      <c r="AA8671" s="64">
        <f>Table1[[#This Row],[Total Ballots]]/Table1[[#This Row],[Total Voters]]</f>
        <v>0.44805699481865285</v>
      </c>
    </row>
    <row r="8672" spans="1:27" x14ac:dyDescent="0.35">
      <c r="A8672" s="8" t="s">
        <v>58</v>
      </c>
      <c r="B8672" s="17">
        <v>2005</v>
      </c>
      <c r="C8672" s="80" t="s">
        <v>82</v>
      </c>
      <c r="D8672" s="17" t="s">
        <v>69</v>
      </c>
      <c r="E8672" s="35" t="s">
        <v>74</v>
      </c>
      <c r="F8672" s="35" t="s">
        <v>78</v>
      </c>
      <c r="G8672" s="51" t="s">
        <v>65</v>
      </c>
      <c r="H8672" s="10">
        <v>14717</v>
      </c>
      <c r="I8672" s="10">
        <v>14717</v>
      </c>
      <c r="J8672" s="53">
        <v>29434.010000000002</v>
      </c>
      <c r="K8672" s="55">
        <v>10109</v>
      </c>
      <c r="L8672" s="57">
        <v>8893</v>
      </c>
      <c r="M8672" s="57">
        <v>15</v>
      </c>
      <c r="N8672" s="59">
        <v>19017</v>
      </c>
      <c r="O8672" s="61">
        <v>6281</v>
      </c>
      <c r="P8672" s="10">
        <v>5467</v>
      </c>
      <c r="Q8672" s="10">
        <v>5</v>
      </c>
      <c r="R8672" s="11">
        <v>11753</v>
      </c>
      <c r="S8672" s="24">
        <f>Table1[[#This Row],[Female Voters]]/Table1[[#This Row],[Female Population]]</f>
        <v>0.68689270911191136</v>
      </c>
      <c r="T8672" s="24">
        <f>Table1[[#This Row],[Male Voters]]/Table1[[#This Row],[Male Population]]</f>
        <v>0.60426717401644359</v>
      </c>
      <c r="U8672" s="24">
        <f>Table1[[#This Row],[Total Voters]]/Table1[[#This Row],[Total Population]]</f>
        <v>0.64608933679101144</v>
      </c>
      <c r="V8672" s="24">
        <f>Table1[[#This Row],[Female Ballots]]/Table1[[#This Row],[Female Population]]</f>
        <v>0.42678535027519193</v>
      </c>
      <c r="W8672" s="24">
        <f>Table1[[#This Row],[Male Ballots]]/Table1[[#This Row],[Male Population]]</f>
        <v>0.3714751647754298</v>
      </c>
      <c r="X8672" s="24">
        <f>Table1[[#This Row],[Total Ballots]]/Table1[[#This Row],[Total Population]]</f>
        <v>0.3992999934429593</v>
      </c>
      <c r="Y8672" s="24">
        <f>Table1[[#This Row],[Female Ballots]]/Table1[[#This Row],[Female Voters]]</f>
        <v>0.62132752992383022</v>
      </c>
      <c r="Z8672" s="24">
        <f>Table1[[#This Row],[Male Ballots]]/Table1[[#This Row],[Male Voters]]</f>
        <v>0.61475317665579665</v>
      </c>
      <c r="AA8672" s="64">
        <f>Table1[[#This Row],[Total Ballots]]/Table1[[#This Row],[Total Voters]]</f>
        <v>0.61802597675763793</v>
      </c>
    </row>
    <row r="8673" spans="1:27" x14ac:dyDescent="0.35">
      <c r="A8673" s="8" t="s">
        <v>58</v>
      </c>
      <c r="B8673" s="17">
        <v>2005</v>
      </c>
      <c r="C8673" s="80" t="s">
        <v>82</v>
      </c>
      <c r="D8673" s="17" t="s">
        <v>69</v>
      </c>
      <c r="E8673" s="35" t="s">
        <v>74</v>
      </c>
      <c r="F8673" s="35" t="s">
        <v>78</v>
      </c>
      <c r="G8673" s="51" t="s">
        <v>66</v>
      </c>
      <c r="H8673" s="10">
        <v>10686</v>
      </c>
      <c r="I8673" s="10">
        <v>10464</v>
      </c>
      <c r="J8673" s="53">
        <v>21150</v>
      </c>
      <c r="K8673" s="55">
        <v>8268</v>
      </c>
      <c r="L8673" s="57">
        <v>7695</v>
      </c>
      <c r="M8673" s="57">
        <v>10</v>
      </c>
      <c r="N8673" s="59">
        <v>15973</v>
      </c>
      <c r="O8673" s="61">
        <v>6227</v>
      </c>
      <c r="P8673" s="10">
        <v>5794</v>
      </c>
      <c r="Q8673" s="10">
        <v>8</v>
      </c>
      <c r="R8673" s="11">
        <v>12029</v>
      </c>
      <c r="S8673" s="24">
        <f>Table1[[#This Row],[Female Voters]]/Table1[[#This Row],[Female Population]]</f>
        <v>0.77372262773722633</v>
      </c>
      <c r="T8673" s="24">
        <f>Table1[[#This Row],[Male Voters]]/Table1[[#This Row],[Male Population]]</f>
        <v>0.73537844036697253</v>
      </c>
      <c r="U8673" s="24">
        <f>Table1[[#This Row],[Total Voters]]/Table1[[#This Row],[Total Population]]</f>
        <v>0.75522458628841604</v>
      </c>
      <c r="V8673" s="24">
        <f>Table1[[#This Row],[Female Ballots]]/Table1[[#This Row],[Female Population]]</f>
        <v>0.58272506082725062</v>
      </c>
      <c r="W8673" s="24">
        <f>Table1[[#This Row],[Male Ballots]]/Table1[[#This Row],[Male Population]]</f>
        <v>0.55370795107033643</v>
      </c>
      <c r="X8673" s="24">
        <f>Table1[[#This Row],[Total Ballots]]/Table1[[#This Row],[Total Population]]</f>
        <v>0.56874704491725769</v>
      </c>
      <c r="Y8673" s="24">
        <f>Table1[[#This Row],[Female Ballots]]/Table1[[#This Row],[Female Voters]]</f>
        <v>0.75314465408805031</v>
      </c>
      <c r="Z8673" s="24">
        <f>Table1[[#This Row],[Male Ballots]]/Table1[[#This Row],[Male Voters]]</f>
        <v>0.75295646523716697</v>
      </c>
      <c r="AA8673" s="64">
        <f>Table1[[#This Row],[Total Ballots]]/Table1[[#This Row],[Total Voters]]</f>
        <v>0.75308332811619605</v>
      </c>
    </row>
    <row r="8674" spans="1:27" x14ac:dyDescent="0.35">
      <c r="A8674" s="8" t="s">
        <v>58</v>
      </c>
      <c r="B8674" s="17">
        <v>2005</v>
      </c>
      <c r="C8674" s="80" t="s">
        <v>82</v>
      </c>
      <c r="D8674" s="17" t="s">
        <v>69</v>
      </c>
      <c r="E8674" s="35" t="s">
        <v>74</v>
      </c>
      <c r="F8674" s="35" t="s">
        <v>78</v>
      </c>
      <c r="G8674" s="51" t="s">
        <v>67</v>
      </c>
      <c r="H8674" s="10">
        <v>14410</v>
      </c>
      <c r="I8674" s="10">
        <v>11031</v>
      </c>
      <c r="J8674" s="53">
        <v>25441</v>
      </c>
      <c r="K8674" s="55">
        <v>10987</v>
      </c>
      <c r="L8674" s="57">
        <v>8463</v>
      </c>
      <c r="M8674" s="57">
        <v>9</v>
      </c>
      <c r="N8674" s="59">
        <v>19459</v>
      </c>
      <c r="O8674" s="61">
        <v>8670</v>
      </c>
      <c r="P8674" s="10">
        <v>6924</v>
      </c>
      <c r="Q8674" s="10">
        <v>3</v>
      </c>
      <c r="R8674" s="11">
        <v>15597</v>
      </c>
      <c r="S8674" s="24">
        <f>Table1[[#This Row],[Female Voters]]/Table1[[#This Row],[Female Population]]</f>
        <v>0.76245662734212349</v>
      </c>
      <c r="T8674" s="24">
        <f>Table1[[#This Row],[Male Voters]]/Table1[[#This Row],[Male Population]]</f>
        <v>0.76720152298069078</v>
      </c>
      <c r="U8674" s="24">
        <f>Table1[[#This Row],[Total Voters]]/Table1[[#This Row],[Total Population]]</f>
        <v>0.76486773318658863</v>
      </c>
      <c r="V8674" s="24">
        <f>Table1[[#This Row],[Female Ballots]]/Table1[[#This Row],[Female Population]]</f>
        <v>0.60166551006245661</v>
      </c>
      <c r="W8674" s="24">
        <f>Table1[[#This Row],[Male Ballots]]/Table1[[#This Row],[Male Population]]</f>
        <v>0.62768561327168892</v>
      </c>
      <c r="X8674" s="24">
        <f>Table1[[#This Row],[Total Ballots]]/Table1[[#This Row],[Total Population]]</f>
        <v>0.61306552415392479</v>
      </c>
      <c r="Y8674" s="24">
        <f>Table1[[#This Row],[Female Ballots]]/Table1[[#This Row],[Female Voters]]</f>
        <v>0.78911440793665244</v>
      </c>
      <c r="Z8674" s="24">
        <f>Table1[[#This Row],[Male Ballots]]/Table1[[#This Row],[Male Voters]]</f>
        <v>0.81814959234314077</v>
      </c>
      <c r="AA8674" s="64">
        <f>Table1[[#This Row],[Total Ballots]]/Table1[[#This Row],[Total Voters]]</f>
        <v>0.80153142504753583</v>
      </c>
    </row>
    <row r="8675" spans="1:27" x14ac:dyDescent="0.35">
      <c r="A8675" s="8" t="s">
        <v>68</v>
      </c>
      <c r="B8675" s="17">
        <v>2005</v>
      </c>
      <c r="C8675" s="80" t="s">
        <v>82</v>
      </c>
      <c r="D8675" s="17"/>
      <c r="E8675" s="35" t="e">
        <v>#N/A</v>
      </c>
      <c r="F8675" s="35" t="s">
        <v>77</v>
      </c>
      <c r="G8675" s="51" t="s">
        <v>79</v>
      </c>
      <c r="H8675" s="10">
        <v>2406649.63</v>
      </c>
      <c r="I8675" s="10">
        <v>2351351.2599999998</v>
      </c>
      <c r="J8675" s="53">
        <v>4758000.9000000004</v>
      </c>
      <c r="K8675" s="55">
        <v>1780699</v>
      </c>
      <c r="L8675" s="57">
        <v>1584657</v>
      </c>
      <c r="M8675" s="57">
        <v>11952</v>
      </c>
      <c r="N8675" s="59">
        <v>3377308</v>
      </c>
      <c r="O8675" s="61">
        <v>959827</v>
      </c>
      <c r="P8675" s="10">
        <v>852563</v>
      </c>
      <c r="Q8675" s="10">
        <v>3792</v>
      </c>
      <c r="R8675" s="11">
        <v>1816182</v>
      </c>
      <c r="S8675" s="24">
        <f>Table1[[#This Row],[Female Voters]]/Table1[[#This Row],[Female Population]]</f>
        <v>0.73990786934781194</v>
      </c>
      <c r="T8675" s="24">
        <f>Table1[[#This Row],[Male Voters]]/Table1[[#This Row],[Male Population]]</f>
        <v>0.67393461238964358</v>
      </c>
      <c r="U8675" s="24">
        <f>Table1[[#This Row],[Total Voters]]/Table1[[#This Row],[Total Population]]</f>
        <v>0.70981659545293485</v>
      </c>
      <c r="V8675" s="24">
        <f>Table1[[#This Row],[Female Ballots]]/Table1[[#This Row],[Female Population]]</f>
        <v>0.39882290634885648</v>
      </c>
      <c r="W8675" s="24">
        <f>Table1[[#This Row],[Male Ballots]]/Table1[[#This Row],[Male Population]]</f>
        <v>0.3625842784544237</v>
      </c>
      <c r="X8675" s="24">
        <f>Table1[[#This Row],[Total Ballots]]/Table1[[#This Row],[Total Population]]</f>
        <v>0.38171115100041275</v>
      </c>
      <c r="Y8675" s="24">
        <f>Table1[[#This Row],[Female Ballots]]/Table1[[#This Row],[Female Voters]]</f>
        <v>0.53901698153365618</v>
      </c>
      <c r="Z8675" s="24">
        <f>Table1[[#This Row],[Male Ballots]]/Table1[[#This Row],[Male Voters]]</f>
        <v>0.53801106485504435</v>
      </c>
      <c r="AA8675" s="64">
        <f>Table1[[#This Row],[Total Ballots]]/Table1[[#This Row],[Total Voters]]</f>
        <v>0.53776025165605268</v>
      </c>
    </row>
    <row r="8676" spans="1:27" x14ac:dyDescent="0.35">
      <c r="A8676" s="8" t="s">
        <v>68</v>
      </c>
      <c r="B8676" s="17">
        <v>2005</v>
      </c>
      <c r="C8676" s="80" t="s">
        <v>82</v>
      </c>
      <c r="D8676" s="17"/>
      <c r="E8676" s="35" t="e">
        <v>#N/A</v>
      </c>
      <c r="F8676" s="35" t="s">
        <v>77</v>
      </c>
      <c r="G8676" s="51" t="s">
        <v>62</v>
      </c>
      <c r="H8676" s="10">
        <v>309009.84999999998</v>
      </c>
      <c r="I8676" s="10">
        <v>325326.77</v>
      </c>
      <c r="J8676" s="53">
        <v>634336.63</v>
      </c>
      <c r="K8676" s="55">
        <v>165442</v>
      </c>
      <c r="L8676" s="57">
        <v>142262</v>
      </c>
      <c r="M8676" s="57">
        <v>2685</v>
      </c>
      <c r="N8676" s="59">
        <v>310389</v>
      </c>
      <c r="O8676" s="61">
        <v>32480</v>
      </c>
      <c r="P8676" s="10">
        <v>26724</v>
      </c>
      <c r="Q8676" s="10">
        <v>446</v>
      </c>
      <c r="R8676" s="11">
        <v>59650</v>
      </c>
      <c r="S8676" s="24">
        <f>Table1[[#This Row],[Female Voters]]/Table1[[#This Row],[Female Population]]</f>
        <v>0.53539393647160438</v>
      </c>
      <c r="T8676" s="24">
        <f>Table1[[#This Row],[Male Voters]]/Table1[[#This Row],[Male Population]]</f>
        <v>0.43728955966335015</v>
      </c>
      <c r="U8676" s="24">
        <f>Table1[[#This Row],[Total Voters]]/Table1[[#This Row],[Total Population]]</f>
        <v>0.48931274865838981</v>
      </c>
      <c r="V8676" s="24">
        <f>Table1[[#This Row],[Female Ballots]]/Table1[[#This Row],[Female Population]]</f>
        <v>0.10510991801717648</v>
      </c>
      <c r="W8676" s="24">
        <f>Table1[[#This Row],[Male Ballots]]/Table1[[#This Row],[Male Population]]</f>
        <v>8.2145099833007898E-2</v>
      </c>
      <c r="X8676" s="24">
        <f>Table1[[#This Row],[Total Ballots]]/Table1[[#This Row],[Total Population]]</f>
        <v>9.4035244346523078E-2</v>
      </c>
      <c r="Y8676" s="24">
        <f>Table1[[#This Row],[Female Ballots]]/Table1[[#This Row],[Female Voters]]</f>
        <v>0.19632257830538799</v>
      </c>
      <c r="Z8676" s="24">
        <f>Table1[[#This Row],[Male Ballots]]/Table1[[#This Row],[Male Voters]]</f>
        <v>0.18785058553935696</v>
      </c>
      <c r="AA8676" s="64">
        <f>Table1[[#This Row],[Total Ballots]]/Table1[[#This Row],[Total Voters]]</f>
        <v>0.19217820219144363</v>
      </c>
    </row>
    <row r="8677" spans="1:27" x14ac:dyDescent="0.35">
      <c r="A8677" s="8" t="s">
        <v>68</v>
      </c>
      <c r="B8677" s="17">
        <v>2005</v>
      </c>
      <c r="C8677" s="80" t="s">
        <v>82</v>
      </c>
      <c r="D8677" s="17"/>
      <c r="E8677" s="35" t="e">
        <v>#N/A</v>
      </c>
      <c r="F8677" s="35" t="s">
        <v>77</v>
      </c>
      <c r="G8677" s="51" t="s">
        <v>63</v>
      </c>
      <c r="H8677" s="10">
        <v>414085.17000000004</v>
      </c>
      <c r="I8677" s="10">
        <v>433935.02</v>
      </c>
      <c r="J8677" s="53">
        <v>848020.2</v>
      </c>
      <c r="K8677" s="55">
        <v>272031</v>
      </c>
      <c r="L8677" s="57">
        <v>234913</v>
      </c>
      <c r="M8677" s="57">
        <v>2955</v>
      </c>
      <c r="N8677" s="59">
        <v>509899</v>
      </c>
      <c r="O8677" s="61">
        <v>80621</v>
      </c>
      <c r="P8677" s="10">
        <v>64437</v>
      </c>
      <c r="Q8677" s="10">
        <v>625</v>
      </c>
      <c r="R8677" s="11">
        <v>145683</v>
      </c>
      <c r="S8677" s="24">
        <f>Table1[[#This Row],[Female Voters]]/Table1[[#This Row],[Female Population]]</f>
        <v>0.65694456046324956</v>
      </c>
      <c r="T8677" s="24">
        <f>Table1[[#This Row],[Male Voters]]/Table1[[#This Row],[Male Population]]</f>
        <v>0.54135524715198136</v>
      </c>
      <c r="U8677" s="24">
        <f>Table1[[#This Row],[Total Voters]]/Table1[[#This Row],[Total Population]]</f>
        <v>0.60128166758291846</v>
      </c>
      <c r="V8677" s="24">
        <f>Table1[[#This Row],[Female Ballots]]/Table1[[#This Row],[Female Population]]</f>
        <v>0.19469666107578784</v>
      </c>
      <c r="W8677" s="24">
        <f>Table1[[#This Row],[Male Ballots]]/Table1[[#This Row],[Male Population]]</f>
        <v>0.14849458335950852</v>
      </c>
      <c r="X8677" s="24">
        <f>Table1[[#This Row],[Total Ballots]]/Table1[[#This Row],[Total Population]]</f>
        <v>0.1717918983533647</v>
      </c>
      <c r="Y8677" s="24">
        <f>Table1[[#This Row],[Female Ballots]]/Table1[[#This Row],[Female Voters]]</f>
        <v>0.29636695817756065</v>
      </c>
      <c r="Z8677" s="24">
        <f>Table1[[#This Row],[Male Ballots]]/Table1[[#This Row],[Male Voters]]</f>
        <v>0.27430154993550804</v>
      </c>
      <c r="AA8677" s="64">
        <f>Table1[[#This Row],[Total Ballots]]/Table1[[#This Row],[Total Voters]]</f>
        <v>0.28570952286629314</v>
      </c>
    </row>
    <row r="8678" spans="1:27" x14ac:dyDescent="0.35">
      <c r="A8678" s="8" t="s">
        <v>68</v>
      </c>
      <c r="B8678" s="17">
        <v>2005</v>
      </c>
      <c r="C8678" s="80" t="s">
        <v>82</v>
      </c>
      <c r="D8678" s="17"/>
      <c r="E8678" s="35" t="e">
        <v>#N/A</v>
      </c>
      <c r="F8678" s="35" t="s">
        <v>77</v>
      </c>
      <c r="G8678" s="51" t="s">
        <v>64</v>
      </c>
      <c r="H8678" s="10">
        <v>466903.4</v>
      </c>
      <c r="I8678" s="10">
        <v>479479.36</v>
      </c>
      <c r="J8678" s="53">
        <v>946382.76</v>
      </c>
      <c r="K8678" s="55">
        <v>333105</v>
      </c>
      <c r="L8678" s="57">
        <v>304571</v>
      </c>
      <c r="M8678" s="57">
        <v>2192</v>
      </c>
      <c r="N8678" s="59">
        <v>639868</v>
      </c>
      <c r="O8678" s="61">
        <v>141228</v>
      </c>
      <c r="P8678" s="10">
        <v>126803</v>
      </c>
      <c r="Q8678" s="10">
        <v>682</v>
      </c>
      <c r="R8678" s="11">
        <v>268713</v>
      </c>
      <c r="S8678" s="24">
        <f>Table1[[#This Row],[Female Voters]]/Table1[[#This Row],[Female Population]]</f>
        <v>0.71343451343468478</v>
      </c>
      <c r="T8678" s="24">
        <f>Table1[[#This Row],[Male Voters]]/Table1[[#This Row],[Male Population]]</f>
        <v>0.63521190985155229</v>
      </c>
      <c r="U8678" s="24">
        <f>Table1[[#This Row],[Total Voters]]/Table1[[#This Row],[Total Population]]</f>
        <v>0.67611967064995981</v>
      </c>
      <c r="V8678" s="24">
        <f>Table1[[#This Row],[Female Ballots]]/Table1[[#This Row],[Female Population]]</f>
        <v>0.30247798581034108</v>
      </c>
      <c r="W8678" s="24">
        <f>Table1[[#This Row],[Male Ballots]]/Table1[[#This Row],[Male Population]]</f>
        <v>0.26445976736099758</v>
      </c>
      <c r="X8678" s="24">
        <f>Table1[[#This Row],[Total Ballots]]/Table1[[#This Row],[Total Population]]</f>
        <v>0.28393691364369317</v>
      </c>
      <c r="Y8678" s="24">
        <f>Table1[[#This Row],[Female Ballots]]/Table1[[#This Row],[Female Voters]]</f>
        <v>0.42397442247939837</v>
      </c>
      <c r="Z8678" s="24">
        <f>Table1[[#This Row],[Male Ballots]]/Table1[[#This Row],[Male Voters]]</f>
        <v>0.41633313742936784</v>
      </c>
      <c r="AA8678" s="64">
        <f>Table1[[#This Row],[Total Ballots]]/Table1[[#This Row],[Total Voters]]</f>
        <v>0.41995067732719871</v>
      </c>
    </row>
    <row r="8679" spans="1:27" x14ac:dyDescent="0.35">
      <c r="A8679" s="8" t="s">
        <v>68</v>
      </c>
      <c r="B8679" s="17">
        <v>2005</v>
      </c>
      <c r="C8679" s="80" t="s">
        <v>82</v>
      </c>
      <c r="D8679" s="17"/>
      <c r="E8679" s="35" t="e">
        <v>#N/A</v>
      </c>
      <c r="F8679" s="35" t="s">
        <v>77</v>
      </c>
      <c r="G8679" s="51" t="s">
        <v>65</v>
      </c>
      <c r="H8679" s="10">
        <v>477203.42000000004</v>
      </c>
      <c r="I8679" s="10">
        <v>471776.42</v>
      </c>
      <c r="J8679" s="53">
        <v>948979.83</v>
      </c>
      <c r="K8679" s="55">
        <v>385265</v>
      </c>
      <c r="L8679" s="57">
        <v>354949</v>
      </c>
      <c r="M8679" s="57">
        <v>1794</v>
      </c>
      <c r="N8679" s="59">
        <v>742008</v>
      </c>
      <c r="O8679" s="61">
        <v>221027</v>
      </c>
      <c r="P8679" s="10">
        <v>202335</v>
      </c>
      <c r="Q8679" s="10">
        <v>725</v>
      </c>
      <c r="R8679" s="11">
        <v>424087</v>
      </c>
      <c r="S8679" s="24">
        <f>Table1[[#This Row],[Female Voters]]/Table1[[#This Row],[Female Population]]</f>
        <v>0.80733914270773655</v>
      </c>
      <c r="T8679" s="24">
        <f>Table1[[#This Row],[Male Voters]]/Table1[[#This Row],[Male Population]]</f>
        <v>0.75236697925682683</v>
      </c>
      <c r="U8679" s="24">
        <f>Table1[[#This Row],[Total Voters]]/Table1[[#This Row],[Total Population]]</f>
        <v>0.78190070699395164</v>
      </c>
      <c r="V8679" s="24">
        <f>Table1[[#This Row],[Female Ballots]]/Table1[[#This Row],[Female Population]]</f>
        <v>0.46317145002858523</v>
      </c>
      <c r="W8679" s="24">
        <f>Table1[[#This Row],[Male Ballots]]/Table1[[#This Row],[Male Population]]</f>
        <v>0.42887900162538856</v>
      </c>
      <c r="X8679" s="24">
        <f>Table1[[#This Row],[Total Ballots]]/Table1[[#This Row],[Total Population]]</f>
        <v>0.44688726418979846</v>
      </c>
      <c r="Y8679" s="24">
        <f>Table1[[#This Row],[Female Ballots]]/Table1[[#This Row],[Female Voters]]</f>
        <v>0.57370121864171419</v>
      </c>
      <c r="Z8679" s="24">
        <f>Table1[[#This Row],[Male Ballots]]/Table1[[#This Row],[Male Voters]]</f>
        <v>0.57003963949750525</v>
      </c>
      <c r="AA8679" s="64">
        <f>Table1[[#This Row],[Total Ballots]]/Table1[[#This Row],[Total Voters]]</f>
        <v>0.57153965994975797</v>
      </c>
    </row>
    <row r="8680" spans="1:27" x14ac:dyDescent="0.35">
      <c r="A8680" s="8" t="s">
        <v>68</v>
      </c>
      <c r="B8680" s="17">
        <v>2005</v>
      </c>
      <c r="C8680" s="80" t="s">
        <v>82</v>
      </c>
      <c r="D8680" s="17"/>
      <c r="E8680" s="35" t="e">
        <v>#N/A</v>
      </c>
      <c r="F8680" s="35" t="s">
        <v>77</v>
      </c>
      <c r="G8680" s="51" t="s">
        <v>66</v>
      </c>
      <c r="H8680" s="10">
        <v>337252.33</v>
      </c>
      <c r="I8680" s="10">
        <v>329132.32</v>
      </c>
      <c r="J8680" s="53">
        <v>666384.64000000001</v>
      </c>
      <c r="K8680" s="55">
        <v>295596</v>
      </c>
      <c r="L8680" s="57">
        <v>278629</v>
      </c>
      <c r="M8680" s="57">
        <v>1243</v>
      </c>
      <c r="N8680" s="59">
        <v>575468</v>
      </c>
      <c r="O8680" s="61">
        <v>217211</v>
      </c>
      <c r="P8680" s="10">
        <v>204341</v>
      </c>
      <c r="Q8680" s="10">
        <v>654</v>
      </c>
      <c r="R8680" s="11">
        <v>422206</v>
      </c>
      <c r="S8680" s="24">
        <f>Table1[[#This Row],[Female Voters]]/Table1[[#This Row],[Female Population]]</f>
        <v>0.87648319583144163</v>
      </c>
      <c r="T8680" s="24">
        <f>Table1[[#This Row],[Male Voters]]/Table1[[#This Row],[Male Population]]</f>
        <v>0.84655618141664113</v>
      </c>
      <c r="U8680" s="24">
        <f>Table1[[#This Row],[Total Voters]]/Table1[[#This Row],[Total Population]]</f>
        <v>0.86356732352054211</v>
      </c>
      <c r="V8680" s="24">
        <f>Table1[[#This Row],[Female Ballots]]/Table1[[#This Row],[Female Population]]</f>
        <v>0.64406078380540766</v>
      </c>
      <c r="W8680" s="24">
        <f>Table1[[#This Row],[Male Ballots]]/Table1[[#This Row],[Male Population]]</f>
        <v>0.62084756671724006</v>
      </c>
      <c r="X8680" s="24">
        <f>Table1[[#This Row],[Total Ballots]]/Table1[[#This Row],[Total Population]]</f>
        <v>0.63357702842610542</v>
      </c>
      <c r="Y8680" s="24">
        <f>Table1[[#This Row],[Female Ballots]]/Table1[[#This Row],[Female Voters]]</f>
        <v>0.73482388124331854</v>
      </c>
      <c r="Z8680" s="24">
        <f>Table1[[#This Row],[Male Ballots]]/Table1[[#This Row],[Male Voters]]</f>
        <v>0.73338022962433913</v>
      </c>
      <c r="AA8680" s="64">
        <f>Table1[[#This Row],[Total Ballots]]/Table1[[#This Row],[Total Voters]]</f>
        <v>0.73367415738147035</v>
      </c>
    </row>
    <row r="8681" spans="1:27" x14ac:dyDescent="0.35">
      <c r="A8681" s="14" t="s">
        <v>68</v>
      </c>
      <c r="B8681" s="18">
        <v>2005</v>
      </c>
      <c r="C8681" s="80" t="s">
        <v>82</v>
      </c>
      <c r="D8681" s="18"/>
      <c r="E8681" s="36" t="e">
        <v>#N/A</v>
      </c>
      <c r="F8681" s="36" t="s">
        <v>77</v>
      </c>
      <c r="G8681" s="52" t="s">
        <v>67</v>
      </c>
      <c r="H8681" s="15">
        <v>402195.46000000008</v>
      </c>
      <c r="I8681" s="15">
        <v>311701.37</v>
      </c>
      <c r="J8681" s="54">
        <v>713896.84000000008</v>
      </c>
      <c r="K8681" s="56">
        <v>329260</v>
      </c>
      <c r="L8681" s="58">
        <v>269333</v>
      </c>
      <c r="M8681" s="58">
        <v>1083</v>
      </c>
      <c r="N8681" s="60">
        <v>599676</v>
      </c>
      <c r="O8681" s="62">
        <v>267260</v>
      </c>
      <c r="P8681" s="15">
        <v>227923</v>
      </c>
      <c r="Q8681" s="15">
        <v>660</v>
      </c>
      <c r="R8681" s="28">
        <v>495843</v>
      </c>
      <c r="S8681" s="63">
        <f>Table1[[#This Row],[Female Voters]]/Table1[[#This Row],[Female Population]]</f>
        <v>0.8186566800132451</v>
      </c>
      <c r="T8681" s="63">
        <f>Table1[[#This Row],[Male Voters]]/Table1[[#This Row],[Male Population]]</f>
        <v>0.86407384093307005</v>
      </c>
      <c r="U8681" s="63">
        <f>Table1[[#This Row],[Total Voters]]/Table1[[#This Row],[Total Population]]</f>
        <v>0.84000371818426867</v>
      </c>
      <c r="V8681" s="63">
        <f>Table1[[#This Row],[Female Ballots]]/Table1[[#This Row],[Female Population]]</f>
        <v>0.66450277683393033</v>
      </c>
      <c r="W8681" s="63">
        <f>Table1[[#This Row],[Male Ballots]]/Table1[[#This Row],[Male Population]]</f>
        <v>0.73122232346941562</v>
      </c>
      <c r="X8681" s="63">
        <f>Table1[[#This Row],[Total Ballots]]/Table1[[#This Row],[Total Population]]</f>
        <v>0.69455833422655289</v>
      </c>
      <c r="Y8681" s="125">
        <f>IFERROR(Table1[[#This Row],[Female Ballots]]/Table1[[#This Row],[Female Voters]],"0.0%")</f>
        <v>0.81169896130717367</v>
      </c>
      <c r="Z8681" s="125">
        <f>IFERROR(Table1[[#This Row],[Male Ballots]]/Table1[[#This Row],[Male Voters]],"0.0%")</f>
        <v>0.84624980971511099</v>
      </c>
      <c r="AA8681" s="126">
        <f>IFERROR(Table1[[#This Row],[Total Ballots]]/Table1[[#This Row],[Total Voters]],"0.0%")</f>
        <v>0.82685149980989736</v>
      </c>
    </row>
    <row r="8682" spans="1:27" x14ac:dyDescent="0.35">
      <c r="A8682" s="8" t="s">
        <v>59</v>
      </c>
      <c r="B8682" s="17">
        <v>2004</v>
      </c>
      <c r="C8682" s="80" t="s">
        <v>82</v>
      </c>
      <c r="D8682" s="17"/>
      <c r="E8682" s="35" t="s">
        <v>73</v>
      </c>
      <c r="F8682" s="35" t="s">
        <v>77</v>
      </c>
      <c r="G8682" s="51" t="s">
        <v>79</v>
      </c>
      <c r="H8682" s="10">
        <v>5657</v>
      </c>
      <c r="I8682" s="10">
        <v>5796</v>
      </c>
      <c r="J8682" s="10">
        <v>11453</v>
      </c>
      <c r="K8682" s="55"/>
      <c r="L8682" s="57"/>
      <c r="M8682" s="57"/>
      <c r="N8682" s="59">
        <v>6477</v>
      </c>
      <c r="O8682" s="61"/>
      <c r="P8682" s="10"/>
      <c r="Q8682" s="10"/>
      <c r="R8682" s="11">
        <v>5204</v>
      </c>
      <c r="S8682" s="24">
        <f>Table1[[#This Row],[Female Voters]]/Table1[[#This Row],[Female Population]]</f>
        <v>0</v>
      </c>
      <c r="T8682" s="24">
        <f>Table1[[#This Row],[Male Voters]]/Table1[[#This Row],[Male Population]]</f>
        <v>0</v>
      </c>
      <c r="U8682" s="24">
        <f>Table1[[#This Row],[Total Voters]]/Table1[[#This Row],[Total Population]]</f>
        <v>0.56552868244128174</v>
      </c>
      <c r="V8682" s="24">
        <f>Table1[[#This Row],[Female Ballots]]/Table1[[#This Row],[Female Population]]</f>
        <v>0</v>
      </c>
      <c r="W8682" s="24">
        <f>Table1[[#This Row],[Male Ballots]]/Table1[[#This Row],[Male Population]]</f>
        <v>0</v>
      </c>
      <c r="X8682" s="24">
        <f>Table1[[#This Row],[Total Ballots]]/Table1[[#This Row],[Total Population]]</f>
        <v>0.45437876538898103</v>
      </c>
      <c r="Y8682" s="125" t="str">
        <f>IFERROR(Table1[[#This Row],[Female Ballots]]/Table1[[#This Row],[Female Voters]],"0.0%")</f>
        <v>0.0%</v>
      </c>
      <c r="Z8682" s="125" t="str">
        <f>IFERROR(Table1[[#This Row],[Male Ballots]]/Table1[[#This Row],[Male Voters]],"0.0%")</f>
        <v>0.0%</v>
      </c>
      <c r="AA8682" s="126">
        <f>IFERROR(Table1[[#This Row],[Total Ballots]]/Table1[[#This Row],[Total Voters]],"0.0%")</f>
        <v>0.803458391230508</v>
      </c>
    </row>
    <row r="8683" spans="1:27" x14ac:dyDescent="0.35">
      <c r="A8683" s="8" t="s">
        <v>59</v>
      </c>
      <c r="B8683" s="17">
        <v>2004</v>
      </c>
      <c r="C8683" s="80" t="s">
        <v>82</v>
      </c>
      <c r="D8683" s="17"/>
      <c r="E8683" s="35" t="s">
        <v>73</v>
      </c>
      <c r="F8683" s="35" t="s">
        <v>77</v>
      </c>
      <c r="G8683" s="51" t="s">
        <v>62</v>
      </c>
      <c r="H8683" s="10">
        <v>844</v>
      </c>
      <c r="I8683" s="10">
        <v>963</v>
      </c>
      <c r="J8683" s="10">
        <v>1807</v>
      </c>
      <c r="K8683" s="55"/>
      <c r="L8683" s="57"/>
      <c r="M8683" s="57"/>
      <c r="N8683" s="59"/>
      <c r="O8683" s="61"/>
      <c r="P8683" s="10"/>
      <c r="Q8683" s="10"/>
      <c r="R8683" s="11"/>
      <c r="S8683" s="24">
        <f>Table1[[#This Row],[Female Voters]]/Table1[[#This Row],[Female Population]]</f>
        <v>0</v>
      </c>
      <c r="T8683" s="24">
        <f>Table1[[#This Row],[Male Voters]]/Table1[[#This Row],[Male Population]]</f>
        <v>0</v>
      </c>
      <c r="U8683" s="24">
        <f>Table1[[#This Row],[Total Voters]]/Table1[[#This Row],[Total Population]]</f>
        <v>0</v>
      </c>
      <c r="V8683" s="24">
        <f>Table1[[#This Row],[Female Ballots]]/Table1[[#This Row],[Female Population]]</f>
        <v>0</v>
      </c>
      <c r="W8683" s="24">
        <f>Table1[[#This Row],[Male Ballots]]/Table1[[#This Row],[Male Population]]</f>
        <v>0</v>
      </c>
      <c r="X8683" s="24">
        <f>Table1[[#This Row],[Total Ballots]]/Table1[[#This Row],[Total Population]]</f>
        <v>0</v>
      </c>
      <c r="Y8683" s="125" t="str">
        <f>IFERROR(Table1[[#This Row],[Female Ballots]]/Table1[[#This Row],[Female Voters]],"0.0%")</f>
        <v>0.0%</v>
      </c>
      <c r="Z8683" s="125" t="str">
        <f>IFERROR(Table1[[#This Row],[Male Ballots]]/Table1[[#This Row],[Male Voters]],"0.0%")</f>
        <v>0.0%</v>
      </c>
      <c r="AA8683" s="126" t="str">
        <f>IFERROR(Table1[[#This Row],[Total Ballots]]/Table1[[#This Row],[Total Voters]],"0.0%")</f>
        <v>0.0%</v>
      </c>
    </row>
    <row r="8684" spans="1:27" x14ac:dyDescent="0.35">
      <c r="A8684" s="8" t="s">
        <v>59</v>
      </c>
      <c r="B8684" s="17">
        <v>2004</v>
      </c>
      <c r="C8684" s="80" t="s">
        <v>82</v>
      </c>
      <c r="D8684" s="17"/>
      <c r="E8684" s="35" t="s">
        <v>73</v>
      </c>
      <c r="F8684" s="35" t="s">
        <v>77</v>
      </c>
      <c r="G8684" s="51" t="s">
        <v>63</v>
      </c>
      <c r="H8684" s="10">
        <v>1087</v>
      </c>
      <c r="I8684" s="10">
        <v>1149</v>
      </c>
      <c r="J8684" s="10">
        <v>2236</v>
      </c>
      <c r="K8684" s="55"/>
      <c r="L8684" s="57"/>
      <c r="M8684" s="57"/>
      <c r="N8684" s="59"/>
      <c r="O8684" s="61"/>
      <c r="P8684" s="10"/>
      <c r="Q8684" s="10"/>
      <c r="R8684" s="11"/>
      <c r="S8684" s="24">
        <f>Table1[[#This Row],[Female Voters]]/Table1[[#This Row],[Female Population]]</f>
        <v>0</v>
      </c>
      <c r="T8684" s="24">
        <f>Table1[[#This Row],[Male Voters]]/Table1[[#This Row],[Male Population]]</f>
        <v>0</v>
      </c>
      <c r="U8684" s="24">
        <f>Table1[[#This Row],[Total Voters]]/Table1[[#This Row],[Total Population]]</f>
        <v>0</v>
      </c>
      <c r="V8684" s="24">
        <f>Table1[[#This Row],[Female Ballots]]/Table1[[#This Row],[Female Population]]</f>
        <v>0</v>
      </c>
      <c r="W8684" s="24">
        <f>Table1[[#This Row],[Male Ballots]]/Table1[[#This Row],[Male Population]]</f>
        <v>0</v>
      </c>
      <c r="X8684" s="24">
        <f>Table1[[#This Row],[Total Ballots]]/Table1[[#This Row],[Total Population]]</f>
        <v>0</v>
      </c>
      <c r="Y8684" s="125" t="str">
        <f>IFERROR(Table1[[#This Row],[Female Ballots]]/Table1[[#This Row],[Female Voters]],"0.0%")</f>
        <v>0.0%</v>
      </c>
      <c r="Z8684" s="125" t="str">
        <f>IFERROR(Table1[[#This Row],[Male Ballots]]/Table1[[#This Row],[Male Voters]],"0.0%")</f>
        <v>0.0%</v>
      </c>
      <c r="AA8684" s="126" t="str">
        <f>IFERROR(Table1[[#This Row],[Total Ballots]]/Table1[[#This Row],[Total Voters]],"0.0%")</f>
        <v>0.0%</v>
      </c>
    </row>
    <row r="8685" spans="1:27" x14ac:dyDescent="0.35">
      <c r="A8685" s="8" t="s">
        <v>59</v>
      </c>
      <c r="B8685" s="17">
        <v>2004</v>
      </c>
      <c r="C8685" s="80" t="s">
        <v>82</v>
      </c>
      <c r="D8685" s="17"/>
      <c r="E8685" s="35" t="s">
        <v>73</v>
      </c>
      <c r="F8685" s="35" t="s">
        <v>77</v>
      </c>
      <c r="G8685" s="51" t="s">
        <v>64</v>
      </c>
      <c r="H8685" s="10">
        <v>1060</v>
      </c>
      <c r="I8685" s="10">
        <v>1128</v>
      </c>
      <c r="J8685" s="10">
        <v>2188</v>
      </c>
      <c r="K8685" s="55"/>
      <c r="L8685" s="57"/>
      <c r="M8685" s="57"/>
      <c r="N8685" s="59"/>
      <c r="O8685" s="61"/>
      <c r="P8685" s="10"/>
      <c r="Q8685" s="10"/>
      <c r="R8685" s="11"/>
      <c r="S8685" s="24">
        <f>Table1[[#This Row],[Female Voters]]/Table1[[#This Row],[Female Population]]</f>
        <v>0</v>
      </c>
      <c r="T8685" s="24">
        <f>Table1[[#This Row],[Male Voters]]/Table1[[#This Row],[Male Population]]</f>
        <v>0</v>
      </c>
      <c r="U8685" s="24">
        <f>Table1[[#This Row],[Total Voters]]/Table1[[#This Row],[Total Population]]</f>
        <v>0</v>
      </c>
      <c r="V8685" s="24">
        <f>Table1[[#This Row],[Female Ballots]]/Table1[[#This Row],[Female Population]]</f>
        <v>0</v>
      </c>
      <c r="W8685" s="24">
        <f>Table1[[#This Row],[Male Ballots]]/Table1[[#This Row],[Male Population]]</f>
        <v>0</v>
      </c>
      <c r="X8685" s="24">
        <f>Table1[[#This Row],[Total Ballots]]/Table1[[#This Row],[Total Population]]</f>
        <v>0</v>
      </c>
      <c r="Y8685" s="125" t="str">
        <f>IFERROR(Table1[[#This Row],[Female Ballots]]/Table1[[#This Row],[Female Voters]],"0.0%")</f>
        <v>0.0%</v>
      </c>
      <c r="Z8685" s="125" t="str">
        <f>IFERROR(Table1[[#This Row],[Male Ballots]]/Table1[[#This Row],[Male Voters]],"0.0%")</f>
        <v>0.0%</v>
      </c>
      <c r="AA8685" s="126" t="str">
        <f>IFERROR(Table1[[#This Row],[Total Ballots]]/Table1[[#This Row],[Total Voters]],"0.0%")</f>
        <v>0.0%</v>
      </c>
    </row>
    <row r="8686" spans="1:27" x14ac:dyDescent="0.35">
      <c r="A8686" s="8" t="s">
        <v>59</v>
      </c>
      <c r="B8686" s="17">
        <v>2004</v>
      </c>
      <c r="C8686" s="80" t="s">
        <v>82</v>
      </c>
      <c r="D8686" s="17"/>
      <c r="E8686" s="35" t="s">
        <v>73</v>
      </c>
      <c r="F8686" s="35" t="s">
        <v>77</v>
      </c>
      <c r="G8686" s="51" t="s">
        <v>65</v>
      </c>
      <c r="H8686" s="10">
        <v>1041</v>
      </c>
      <c r="I8686" s="10">
        <v>1018</v>
      </c>
      <c r="J8686" s="10">
        <v>2059</v>
      </c>
      <c r="K8686" s="55"/>
      <c r="L8686" s="57"/>
      <c r="M8686" s="57"/>
      <c r="N8686" s="59"/>
      <c r="O8686" s="61"/>
      <c r="P8686" s="10"/>
      <c r="Q8686" s="10"/>
      <c r="R8686" s="11"/>
      <c r="S8686" s="24">
        <f>Table1[[#This Row],[Female Voters]]/Table1[[#This Row],[Female Population]]</f>
        <v>0</v>
      </c>
      <c r="T8686" s="24">
        <f>Table1[[#This Row],[Male Voters]]/Table1[[#This Row],[Male Population]]</f>
        <v>0</v>
      </c>
      <c r="U8686" s="24">
        <f>Table1[[#This Row],[Total Voters]]/Table1[[#This Row],[Total Population]]</f>
        <v>0</v>
      </c>
      <c r="V8686" s="24">
        <f>Table1[[#This Row],[Female Ballots]]/Table1[[#This Row],[Female Population]]</f>
        <v>0</v>
      </c>
      <c r="W8686" s="24">
        <f>Table1[[#This Row],[Male Ballots]]/Table1[[#This Row],[Male Population]]</f>
        <v>0</v>
      </c>
      <c r="X8686" s="24">
        <f>Table1[[#This Row],[Total Ballots]]/Table1[[#This Row],[Total Population]]</f>
        <v>0</v>
      </c>
      <c r="Y8686" s="125" t="str">
        <f>IFERROR(Table1[[#This Row],[Female Ballots]]/Table1[[#This Row],[Female Voters]],"0.0%")</f>
        <v>0.0%</v>
      </c>
      <c r="Z8686" s="125" t="str">
        <f>IFERROR(Table1[[#This Row],[Male Ballots]]/Table1[[#This Row],[Male Voters]],"0.0%")</f>
        <v>0.0%</v>
      </c>
      <c r="AA8686" s="126" t="str">
        <f>IFERROR(Table1[[#This Row],[Total Ballots]]/Table1[[#This Row],[Total Voters]],"0.0%")</f>
        <v>0.0%</v>
      </c>
    </row>
    <row r="8687" spans="1:27" x14ac:dyDescent="0.35">
      <c r="A8687" s="8" t="s">
        <v>59</v>
      </c>
      <c r="B8687" s="17">
        <v>2004</v>
      </c>
      <c r="C8687" s="80" t="s">
        <v>82</v>
      </c>
      <c r="D8687" s="17"/>
      <c r="E8687" s="35" t="s">
        <v>73</v>
      </c>
      <c r="F8687" s="35" t="s">
        <v>77</v>
      </c>
      <c r="G8687" s="51" t="s">
        <v>66</v>
      </c>
      <c r="H8687" s="10">
        <v>708</v>
      </c>
      <c r="I8687" s="10">
        <v>733</v>
      </c>
      <c r="J8687" s="10">
        <v>1441</v>
      </c>
      <c r="K8687" s="55"/>
      <c r="L8687" s="57"/>
      <c r="M8687" s="57"/>
      <c r="N8687" s="59"/>
      <c r="O8687" s="61"/>
      <c r="P8687" s="10"/>
      <c r="Q8687" s="10"/>
      <c r="R8687" s="11"/>
      <c r="S8687" s="24">
        <f>Table1[[#This Row],[Female Voters]]/Table1[[#This Row],[Female Population]]</f>
        <v>0</v>
      </c>
      <c r="T8687" s="24">
        <f>Table1[[#This Row],[Male Voters]]/Table1[[#This Row],[Male Population]]</f>
        <v>0</v>
      </c>
      <c r="U8687" s="24">
        <f>Table1[[#This Row],[Total Voters]]/Table1[[#This Row],[Total Population]]</f>
        <v>0</v>
      </c>
      <c r="V8687" s="24">
        <f>Table1[[#This Row],[Female Ballots]]/Table1[[#This Row],[Female Population]]</f>
        <v>0</v>
      </c>
      <c r="W8687" s="24">
        <f>Table1[[#This Row],[Male Ballots]]/Table1[[#This Row],[Male Population]]</f>
        <v>0</v>
      </c>
      <c r="X8687" s="24">
        <f>Table1[[#This Row],[Total Ballots]]/Table1[[#This Row],[Total Population]]</f>
        <v>0</v>
      </c>
      <c r="Y8687" s="125" t="str">
        <f>IFERROR(Table1[[#This Row],[Female Ballots]]/Table1[[#This Row],[Female Voters]],"0.0%")</f>
        <v>0.0%</v>
      </c>
      <c r="Z8687" s="125" t="str">
        <f>IFERROR(Table1[[#This Row],[Male Ballots]]/Table1[[#This Row],[Male Voters]],"0.0%")</f>
        <v>0.0%</v>
      </c>
      <c r="AA8687" s="126" t="str">
        <f>IFERROR(Table1[[#This Row],[Total Ballots]]/Table1[[#This Row],[Total Voters]],"0.0%")</f>
        <v>0.0%</v>
      </c>
    </row>
    <row r="8688" spans="1:27" x14ac:dyDescent="0.35">
      <c r="A8688" s="8" t="s">
        <v>59</v>
      </c>
      <c r="B8688" s="17">
        <v>2004</v>
      </c>
      <c r="C8688" s="80" t="s">
        <v>82</v>
      </c>
      <c r="D8688" s="17"/>
      <c r="E8688" s="35" t="s">
        <v>73</v>
      </c>
      <c r="F8688" s="35" t="s">
        <v>77</v>
      </c>
      <c r="G8688" s="51" t="s">
        <v>67</v>
      </c>
      <c r="H8688" s="10">
        <v>917</v>
      </c>
      <c r="I8688" s="10">
        <v>805</v>
      </c>
      <c r="J8688" s="10">
        <v>1722</v>
      </c>
      <c r="K8688" s="55"/>
      <c r="L8688" s="57"/>
      <c r="M8688" s="57"/>
      <c r="N8688" s="59"/>
      <c r="O8688" s="61"/>
      <c r="P8688" s="10"/>
      <c r="Q8688" s="10"/>
      <c r="R8688" s="11"/>
      <c r="S8688" s="24">
        <f>Table1[[#This Row],[Female Voters]]/Table1[[#This Row],[Female Population]]</f>
        <v>0</v>
      </c>
      <c r="T8688" s="24">
        <f>Table1[[#This Row],[Male Voters]]/Table1[[#This Row],[Male Population]]</f>
        <v>0</v>
      </c>
      <c r="U8688" s="24">
        <f>Table1[[#This Row],[Total Voters]]/Table1[[#This Row],[Total Population]]</f>
        <v>0</v>
      </c>
      <c r="V8688" s="24">
        <f>Table1[[#This Row],[Female Ballots]]/Table1[[#This Row],[Female Population]]</f>
        <v>0</v>
      </c>
      <c r="W8688" s="24">
        <f>Table1[[#This Row],[Male Ballots]]/Table1[[#This Row],[Male Population]]</f>
        <v>0</v>
      </c>
      <c r="X8688" s="24">
        <f>Table1[[#This Row],[Total Ballots]]/Table1[[#This Row],[Total Population]]</f>
        <v>0</v>
      </c>
      <c r="Y8688" s="125" t="str">
        <f>IFERROR(Table1[[#This Row],[Female Ballots]]/Table1[[#This Row],[Female Voters]],"0.0%")</f>
        <v>0.0%</v>
      </c>
      <c r="Z8688" s="125" t="str">
        <f>IFERROR(Table1[[#This Row],[Male Ballots]]/Table1[[#This Row],[Male Voters]],"0.0%")</f>
        <v>0.0%</v>
      </c>
      <c r="AA8688" s="126" t="str">
        <f>IFERROR(Table1[[#This Row],[Total Ballots]]/Table1[[#This Row],[Total Voters]],"0.0%")</f>
        <v>0.0%</v>
      </c>
    </row>
    <row r="8689" spans="1:27" x14ac:dyDescent="0.35">
      <c r="A8689" s="8" t="s">
        <v>37</v>
      </c>
      <c r="B8689" s="17">
        <v>2004</v>
      </c>
      <c r="C8689" s="80" t="s">
        <v>82</v>
      </c>
      <c r="D8689" s="17"/>
      <c r="E8689" s="35" t="s">
        <v>74</v>
      </c>
      <c r="F8689" s="35" t="s">
        <v>77</v>
      </c>
      <c r="G8689" s="51" t="s">
        <v>79</v>
      </c>
      <c r="H8689" s="10">
        <v>8364</v>
      </c>
      <c r="I8689" s="10">
        <v>7425</v>
      </c>
      <c r="J8689" s="10">
        <v>15789</v>
      </c>
      <c r="K8689" s="55"/>
      <c r="L8689" s="57"/>
      <c r="M8689" s="57"/>
      <c r="N8689" s="59">
        <v>11805</v>
      </c>
      <c r="O8689" s="61"/>
      <c r="P8689" s="10"/>
      <c r="Q8689" s="10"/>
      <c r="R8689" s="11">
        <v>8961</v>
      </c>
      <c r="S8689" s="24">
        <f>Table1[[#This Row],[Female Voters]]/Table1[[#This Row],[Female Population]]</f>
        <v>0</v>
      </c>
      <c r="T8689" s="24">
        <f>Table1[[#This Row],[Male Voters]]/Table1[[#This Row],[Male Population]]</f>
        <v>0</v>
      </c>
      <c r="U8689" s="24">
        <f>Table1[[#This Row],[Total Voters]]/Table1[[#This Row],[Total Population]]</f>
        <v>0.74767243017290519</v>
      </c>
      <c r="V8689" s="24">
        <f>Table1[[#This Row],[Female Ballots]]/Table1[[#This Row],[Female Population]]</f>
        <v>0</v>
      </c>
      <c r="W8689" s="24">
        <f>Table1[[#This Row],[Male Ballots]]/Table1[[#This Row],[Male Population]]</f>
        <v>0</v>
      </c>
      <c r="X8689" s="24">
        <f>Table1[[#This Row],[Total Ballots]]/Table1[[#This Row],[Total Population]]</f>
        <v>0.56754702641079235</v>
      </c>
      <c r="Y8689" s="125" t="str">
        <f>IFERROR(Table1[[#This Row],[Female Ballots]]/Table1[[#This Row],[Female Voters]],"0.0%")</f>
        <v>0.0%</v>
      </c>
      <c r="Z8689" s="125" t="str">
        <f>IFERROR(Table1[[#This Row],[Male Ballots]]/Table1[[#This Row],[Male Voters]],"0.0%")</f>
        <v>0.0%</v>
      </c>
      <c r="AA8689" s="126">
        <f>IFERROR(Table1[[#This Row],[Total Ballots]]/Table1[[#This Row],[Total Voters]],"0.0%")</f>
        <v>0.75908513341804318</v>
      </c>
    </row>
    <row r="8690" spans="1:27" x14ac:dyDescent="0.35">
      <c r="A8690" s="8" t="s">
        <v>37</v>
      </c>
      <c r="B8690" s="17">
        <v>2004</v>
      </c>
      <c r="C8690" s="80" t="s">
        <v>82</v>
      </c>
      <c r="D8690" s="17"/>
      <c r="E8690" s="35" t="s">
        <v>74</v>
      </c>
      <c r="F8690" s="35" t="s">
        <v>77</v>
      </c>
      <c r="G8690" s="51" t="s">
        <v>62</v>
      </c>
      <c r="H8690" s="10">
        <v>903</v>
      </c>
      <c r="I8690" s="10">
        <v>863</v>
      </c>
      <c r="J8690" s="10">
        <v>1766</v>
      </c>
      <c r="K8690" s="55"/>
      <c r="L8690" s="57"/>
      <c r="M8690" s="57"/>
      <c r="N8690" s="59"/>
      <c r="O8690" s="61"/>
      <c r="P8690" s="10"/>
      <c r="Q8690" s="10"/>
      <c r="R8690" s="11"/>
      <c r="S8690" s="24">
        <f>Table1[[#This Row],[Female Voters]]/Table1[[#This Row],[Female Population]]</f>
        <v>0</v>
      </c>
      <c r="T8690" s="24">
        <f>Table1[[#This Row],[Male Voters]]/Table1[[#This Row],[Male Population]]</f>
        <v>0</v>
      </c>
      <c r="U8690" s="24">
        <f>Table1[[#This Row],[Total Voters]]/Table1[[#This Row],[Total Population]]</f>
        <v>0</v>
      </c>
      <c r="V8690" s="24">
        <f>Table1[[#This Row],[Female Ballots]]/Table1[[#This Row],[Female Population]]</f>
        <v>0</v>
      </c>
      <c r="W8690" s="24">
        <f>Table1[[#This Row],[Male Ballots]]/Table1[[#This Row],[Male Population]]</f>
        <v>0</v>
      </c>
      <c r="X8690" s="24">
        <f>Table1[[#This Row],[Total Ballots]]/Table1[[#This Row],[Total Population]]</f>
        <v>0</v>
      </c>
      <c r="Y8690" s="125" t="str">
        <f>IFERROR(Table1[[#This Row],[Female Ballots]]/Table1[[#This Row],[Female Voters]],"0.0%")</f>
        <v>0.0%</v>
      </c>
      <c r="Z8690" s="125" t="str">
        <f>IFERROR(Table1[[#This Row],[Male Ballots]]/Table1[[#This Row],[Male Voters]],"0.0%")</f>
        <v>0.0%</v>
      </c>
      <c r="AA8690" s="126" t="str">
        <f>IFERROR(Table1[[#This Row],[Total Ballots]]/Table1[[#This Row],[Total Voters]],"0.0%")</f>
        <v>0.0%</v>
      </c>
    </row>
    <row r="8691" spans="1:27" x14ac:dyDescent="0.35">
      <c r="A8691" s="8" t="s">
        <v>37</v>
      </c>
      <c r="B8691" s="17">
        <v>2004</v>
      </c>
      <c r="C8691" s="80" t="s">
        <v>82</v>
      </c>
      <c r="D8691" s="17"/>
      <c r="E8691" s="35" t="s">
        <v>74</v>
      </c>
      <c r="F8691" s="35" t="s">
        <v>77</v>
      </c>
      <c r="G8691" s="51" t="s">
        <v>63</v>
      </c>
      <c r="H8691" s="10">
        <v>1174</v>
      </c>
      <c r="I8691" s="10">
        <v>1083</v>
      </c>
      <c r="J8691" s="10">
        <v>2257</v>
      </c>
      <c r="K8691" s="55"/>
      <c r="L8691" s="57"/>
      <c r="M8691" s="57"/>
      <c r="N8691" s="59"/>
      <c r="O8691" s="61"/>
      <c r="P8691" s="10"/>
      <c r="Q8691" s="10"/>
      <c r="R8691" s="11"/>
      <c r="S8691" s="24">
        <f>Table1[[#This Row],[Female Voters]]/Table1[[#This Row],[Female Population]]</f>
        <v>0</v>
      </c>
      <c r="T8691" s="24">
        <f>Table1[[#This Row],[Male Voters]]/Table1[[#This Row],[Male Population]]</f>
        <v>0</v>
      </c>
      <c r="U8691" s="24">
        <f>Table1[[#This Row],[Total Voters]]/Table1[[#This Row],[Total Population]]</f>
        <v>0</v>
      </c>
      <c r="V8691" s="24">
        <f>Table1[[#This Row],[Female Ballots]]/Table1[[#This Row],[Female Population]]</f>
        <v>0</v>
      </c>
      <c r="W8691" s="24">
        <f>Table1[[#This Row],[Male Ballots]]/Table1[[#This Row],[Male Population]]</f>
        <v>0</v>
      </c>
      <c r="X8691" s="24">
        <f>Table1[[#This Row],[Total Ballots]]/Table1[[#This Row],[Total Population]]</f>
        <v>0</v>
      </c>
      <c r="Y8691" s="125" t="str">
        <f>IFERROR(Table1[[#This Row],[Female Ballots]]/Table1[[#This Row],[Female Voters]],"0.0%")</f>
        <v>0.0%</v>
      </c>
      <c r="Z8691" s="125" t="str">
        <f>IFERROR(Table1[[#This Row],[Male Ballots]]/Table1[[#This Row],[Male Voters]],"0.0%")</f>
        <v>0.0%</v>
      </c>
      <c r="AA8691" s="126" t="str">
        <f>IFERROR(Table1[[#This Row],[Total Ballots]]/Table1[[#This Row],[Total Voters]],"0.0%")</f>
        <v>0.0%</v>
      </c>
    </row>
    <row r="8692" spans="1:27" x14ac:dyDescent="0.35">
      <c r="A8692" s="8" t="s">
        <v>37</v>
      </c>
      <c r="B8692" s="17">
        <v>2004</v>
      </c>
      <c r="C8692" s="80" t="s">
        <v>82</v>
      </c>
      <c r="D8692" s="17"/>
      <c r="E8692" s="35" t="s">
        <v>74</v>
      </c>
      <c r="F8692" s="35" t="s">
        <v>77</v>
      </c>
      <c r="G8692" s="51" t="s">
        <v>64</v>
      </c>
      <c r="H8692" s="10">
        <v>1415</v>
      </c>
      <c r="I8692" s="10">
        <v>1320</v>
      </c>
      <c r="J8692" s="10">
        <v>2735</v>
      </c>
      <c r="K8692" s="55"/>
      <c r="L8692" s="57"/>
      <c r="M8692" s="57"/>
      <c r="N8692" s="59"/>
      <c r="O8692" s="61"/>
      <c r="P8692" s="10"/>
      <c r="Q8692" s="10"/>
      <c r="R8692" s="11"/>
      <c r="S8692" s="24">
        <f>Table1[[#This Row],[Female Voters]]/Table1[[#This Row],[Female Population]]</f>
        <v>0</v>
      </c>
      <c r="T8692" s="24">
        <f>Table1[[#This Row],[Male Voters]]/Table1[[#This Row],[Male Population]]</f>
        <v>0</v>
      </c>
      <c r="U8692" s="24">
        <f>Table1[[#This Row],[Total Voters]]/Table1[[#This Row],[Total Population]]</f>
        <v>0</v>
      </c>
      <c r="V8692" s="24">
        <f>Table1[[#This Row],[Female Ballots]]/Table1[[#This Row],[Female Population]]</f>
        <v>0</v>
      </c>
      <c r="W8692" s="24">
        <f>Table1[[#This Row],[Male Ballots]]/Table1[[#This Row],[Male Population]]</f>
        <v>0</v>
      </c>
      <c r="X8692" s="24">
        <f>Table1[[#This Row],[Total Ballots]]/Table1[[#This Row],[Total Population]]</f>
        <v>0</v>
      </c>
      <c r="Y8692" s="125" t="str">
        <f>IFERROR(Table1[[#This Row],[Female Ballots]]/Table1[[#This Row],[Female Voters]],"0.0%")</f>
        <v>0.0%</v>
      </c>
      <c r="Z8692" s="125" t="str">
        <f>IFERROR(Table1[[#This Row],[Male Ballots]]/Table1[[#This Row],[Male Voters]],"0.0%")</f>
        <v>0.0%</v>
      </c>
      <c r="AA8692" s="126" t="str">
        <f>IFERROR(Table1[[#This Row],[Total Ballots]]/Table1[[#This Row],[Total Voters]],"0.0%")</f>
        <v>0.0%</v>
      </c>
    </row>
    <row r="8693" spans="1:27" x14ac:dyDescent="0.35">
      <c r="A8693" s="8" t="s">
        <v>37</v>
      </c>
      <c r="B8693" s="17">
        <v>2004</v>
      </c>
      <c r="C8693" s="80" t="s">
        <v>82</v>
      </c>
      <c r="D8693" s="17"/>
      <c r="E8693" s="35" t="s">
        <v>74</v>
      </c>
      <c r="F8693" s="35" t="s">
        <v>77</v>
      </c>
      <c r="G8693" s="51" t="s">
        <v>65</v>
      </c>
      <c r="H8693" s="10">
        <v>1575</v>
      </c>
      <c r="I8693" s="10">
        <v>1459</v>
      </c>
      <c r="J8693" s="10">
        <v>3034</v>
      </c>
      <c r="K8693" s="55"/>
      <c r="L8693" s="57"/>
      <c r="M8693" s="57"/>
      <c r="N8693" s="59"/>
      <c r="O8693" s="61"/>
      <c r="P8693" s="10"/>
      <c r="Q8693" s="10"/>
      <c r="R8693" s="11"/>
      <c r="S8693" s="24">
        <f>Table1[[#This Row],[Female Voters]]/Table1[[#This Row],[Female Population]]</f>
        <v>0</v>
      </c>
      <c r="T8693" s="24">
        <f>Table1[[#This Row],[Male Voters]]/Table1[[#This Row],[Male Population]]</f>
        <v>0</v>
      </c>
      <c r="U8693" s="24">
        <f>Table1[[#This Row],[Total Voters]]/Table1[[#This Row],[Total Population]]</f>
        <v>0</v>
      </c>
      <c r="V8693" s="24">
        <f>Table1[[#This Row],[Female Ballots]]/Table1[[#This Row],[Female Population]]</f>
        <v>0</v>
      </c>
      <c r="W8693" s="24">
        <f>Table1[[#This Row],[Male Ballots]]/Table1[[#This Row],[Male Population]]</f>
        <v>0</v>
      </c>
      <c r="X8693" s="24">
        <f>Table1[[#This Row],[Total Ballots]]/Table1[[#This Row],[Total Population]]</f>
        <v>0</v>
      </c>
      <c r="Y8693" s="125" t="str">
        <f>IFERROR(Table1[[#This Row],[Female Ballots]]/Table1[[#This Row],[Female Voters]],"0.0%")</f>
        <v>0.0%</v>
      </c>
      <c r="Z8693" s="125" t="str">
        <f>IFERROR(Table1[[#This Row],[Male Ballots]]/Table1[[#This Row],[Male Voters]],"0.0%")</f>
        <v>0.0%</v>
      </c>
      <c r="AA8693" s="126" t="str">
        <f>IFERROR(Table1[[#This Row],[Total Ballots]]/Table1[[#This Row],[Total Voters]],"0.0%")</f>
        <v>0.0%</v>
      </c>
    </row>
    <row r="8694" spans="1:27" x14ac:dyDescent="0.35">
      <c r="A8694" s="8" t="s">
        <v>37</v>
      </c>
      <c r="B8694" s="17">
        <v>2004</v>
      </c>
      <c r="C8694" s="80" t="s">
        <v>82</v>
      </c>
      <c r="D8694" s="17"/>
      <c r="E8694" s="35" t="s">
        <v>74</v>
      </c>
      <c r="F8694" s="35" t="s">
        <v>77</v>
      </c>
      <c r="G8694" s="51" t="s">
        <v>66</v>
      </c>
      <c r="H8694" s="10">
        <v>1280</v>
      </c>
      <c r="I8694" s="10">
        <v>1201</v>
      </c>
      <c r="J8694" s="10">
        <v>2481</v>
      </c>
      <c r="K8694" s="55"/>
      <c r="L8694" s="57"/>
      <c r="M8694" s="57"/>
      <c r="N8694" s="59"/>
      <c r="O8694" s="61"/>
      <c r="P8694" s="10"/>
      <c r="Q8694" s="10"/>
      <c r="R8694" s="11"/>
      <c r="S8694" s="24">
        <f>Table1[[#This Row],[Female Voters]]/Table1[[#This Row],[Female Population]]</f>
        <v>0</v>
      </c>
      <c r="T8694" s="24">
        <f>Table1[[#This Row],[Male Voters]]/Table1[[#This Row],[Male Population]]</f>
        <v>0</v>
      </c>
      <c r="U8694" s="24">
        <f>Table1[[#This Row],[Total Voters]]/Table1[[#This Row],[Total Population]]</f>
        <v>0</v>
      </c>
      <c r="V8694" s="24">
        <f>Table1[[#This Row],[Female Ballots]]/Table1[[#This Row],[Female Population]]</f>
        <v>0</v>
      </c>
      <c r="W8694" s="24">
        <f>Table1[[#This Row],[Male Ballots]]/Table1[[#This Row],[Male Population]]</f>
        <v>0</v>
      </c>
      <c r="X8694" s="24">
        <f>Table1[[#This Row],[Total Ballots]]/Table1[[#This Row],[Total Population]]</f>
        <v>0</v>
      </c>
      <c r="Y8694" s="125" t="str">
        <f>IFERROR(Table1[[#This Row],[Female Ballots]]/Table1[[#This Row],[Female Voters]],"0.0%")</f>
        <v>0.0%</v>
      </c>
      <c r="Z8694" s="125" t="str">
        <f>IFERROR(Table1[[#This Row],[Male Ballots]]/Table1[[#This Row],[Male Voters]],"0.0%")</f>
        <v>0.0%</v>
      </c>
      <c r="AA8694" s="126" t="str">
        <f>IFERROR(Table1[[#This Row],[Total Ballots]]/Table1[[#This Row],[Total Voters]],"0.0%")</f>
        <v>0.0%</v>
      </c>
    </row>
    <row r="8695" spans="1:27" x14ac:dyDescent="0.35">
      <c r="A8695" s="8" t="s">
        <v>37</v>
      </c>
      <c r="B8695" s="17">
        <v>2004</v>
      </c>
      <c r="C8695" s="80" t="s">
        <v>82</v>
      </c>
      <c r="D8695" s="17"/>
      <c r="E8695" s="35" t="s">
        <v>74</v>
      </c>
      <c r="F8695" s="35" t="s">
        <v>77</v>
      </c>
      <c r="G8695" s="51" t="s">
        <v>67</v>
      </c>
      <c r="H8695" s="10">
        <v>2017</v>
      </c>
      <c r="I8695" s="10">
        <v>1499</v>
      </c>
      <c r="J8695" s="10">
        <v>3516</v>
      </c>
      <c r="K8695" s="55"/>
      <c r="L8695" s="57"/>
      <c r="M8695" s="57"/>
      <c r="N8695" s="59"/>
      <c r="O8695" s="61"/>
      <c r="P8695" s="10"/>
      <c r="Q8695" s="10"/>
      <c r="R8695" s="11"/>
      <c r="S8695" s="24">
        <f>Table1[[#This Row],[Female Voters]]/Table1[[#This Row],[Female Population]]</f>
        <v>0</v>
      </c>
      <c r="T8695" s="24">
        <f>Table1[[#This Row],[Male Voters]]/Table1[[#This Row],[Male Population]]</f>
        <v>0</v>
      </c>
      <c r="U8695" s="24">
        <f>Table1[[#This Row],[Total Voters]]/Table1[[#This Row],[Total Population]]</f>
        <v>0</v>
      </c>
      <c r="V8695" s="24">
        <f>Table1[[#This Row],[Female Ballots]]/Table1[[#This Row],[Female Population]]</f>
        <v>0</v>
      </c>
      <c r="W8695" s="24">
        <f>Table1[[#This Row],[Male Ballots]]/Table1[[#This Row],[Male Population]]</f>
        <v>0</v>
      </c>
      <c r="X8695" s="24">
        <f>Table1[[#This Row],[Total Ballots]]/Table1[[#This Row],[Total Population]]</f>
        <v>0</v>
      </c>
      <c r="Y8695" s="125" t="str">
        <f>IFERROR(Table1[[#This Row],[Female Ballots]]/Table1[[#This Row],[Female Voters]],"0.0%")</f>
        <v>0.0%</v>
      </c>
      <c r="Z8695" s="125" t="str">
        <f>IFERROR(Table1[[#This Row],[Male Ballots]]/Table1[[#This Row],[Male Voters]],"0.0%")</f>
        <v>0.0%</v>
      </c>
      <c r="AA8695" s="126" t="str">
        <f>IFERROR(Table1[[#This Row],[Total Ballots]]/Table1[[#This Row],[Total Voters]],"0.0%")</f>
        <v>0.0%</v>
      </c>
    </row>
    <row r="8696" spans="1:27" x14ac:dyDescent="0.35">
      <c r="A8696" s="8" t="s">
        <v>48</v>
      </c>
      <c r="B8696" s="17">
        <v>2004</v>
      </c>
      <c r="C8696" s="80" t="s">
        <v>82</v>
      </c>
      <c r="D8696" s="17"/>
      <c r="E8696" s="35" t="s">
        <v>74</v>
      </c>
      <c r="F8696" s="35" t="s">
        <v>77</v>
      </c>
      <c r="G8696" s="51" t="s">
        <v>79</v>
      </c>
      <c r="H8696" s="10">
        <v>56484</v>
      </c>
      <c r="I8696" s="10">
        <v>54962</v>
      </c>
      <c r="J8696" s="10">
        <v>111446</v>
      </c>
      <c r="K8696" s="55"/>
      <c r="L8696" s="57"/>
      <c r="M8696" s="57"/>
      <c r="N8696" s="59">
        <v>85586</v>
      </c>
      <c r="O8696" s="61"/>
      <c r="P8696" s="10"/>
      <c r="Q8696" s="10"/>
      <c r="R8696" s="11">
        <v>67690</v>
      </c>
      <c r="S8696" s="24">
        <f>Table1[[#This Row],[Female Voters]]/Table1[[#This Row],[Female Population]]</f>
        <v>0</v>
      </c>
      <c r="T8696" s="24">
        <f>Table1[[#This Row],[Male Voters]]/Table1[[#This Row],[Male Population]]</f>
        <v>0</v>
      </c>
      <c r="U8696" s="24">
        <f>Table1[[#This Row],[Total Voters]]/Table1[[#This Row],[Total Population]]</f>
        <v>0.76795937045744123</v>
      </c>
      <c r="V8696" s="24">
        <f>Table1[[#This Row],[Female Ballots]]/Table1[[#This Row],[Female Population]]</f>
        <v>0</v>
      </c>
      <c r="W8696" s="24">
        <f>Table1[[#This Row],[Male Ballots]]/Table1[[#This Row],[Male Population]]</f>
        <v>0</v>
      </c>
      <c r="X8696" s="24">
        <f>Table1[[#This Row],[Total Ballots]]/Table1[[#This Row],[Total Population]]</f>
        <v>0.60737935861313996</v>
      </c>
      <c r="Y8696" s="125" t="str">
        <f>IFERROR(Table1[[#This Row],[Female Ballots]]/Table1[[#This Row],[Female Voters]],"0.0%")</f>
        <v>0.0%</v>
      </c>
      <c r="Z8696" s="125" t="str">
        <f>IFERROR(Table1[[#This Row],[Male Ballots]]/Table1[[#This Row],[Male Voters]],"0.0%")</f>
        <v>0.0%</v>
      </c>
      <c r="AA8696" s="126">
        <f>IFERROR(Table1[[#This Row],[Total Ballots]]/Table1[[#This Row],[Total Voters]],"0.0%")</f>
        <v>0.79090038090341874</v>
      </c>
    </row>
    <row r="8697" spans="1:27" x14ac:dyDescent="0.35">
      <c r="A8697" s="8" t="s">
        <v>48</v>
      </c>
      <c r="B8697" s="17">
        <v>2004</v>
      </c>
      <c r="C8697" s="80" t="s">
        <v>82</v>
      </c>
      <c r="D8697" s="17"/>
      <c r="E8697" s="35" t="s">
        <v>74</v>
      </c>
      <c r="F8697" s="35" t="s">
        <v>77</v>
      </c>
      <c r="G8697" s="51" t="s">
        <v>62</v>
      </c>
      <c r="H8697" s="10">
        <v>7095</v>
      </c>
      <c r="I8697" s="10">
        <v>7231</v>
      </c>
      <c r="J8697" s="10">
        <v>14326</v>
      </c>
      <c r="K8697" s="55"/>
      <c r="L8697" s="57"/>
      <c r="M8697" s="57"/>
      <c r="N8697" s="59"/>
      <c r="O8697" s="61"/>
      <c r="P8697" s="10"/>
      <c r="Q8697" s="10"/>
      <c r="R8697" s="11"/>
      <c r="S8697" s="24">
        <f>Table1[[#This Row],[Female Voters]]/Table1[[#This Row],[Female Population]]</f>
        <v>0</v>
      </c>
      <c r="T8697" s="24">
        <f>Table1[[#This Row],[Male Voters]]/Table1[[#This Row],[Male Population]]</f>
        <v>0</v>
      </c>
      <c r="U8697" s="24">
        <f>Table1[[#This Row],[Total Voters]]/Table1[[#This Row],[Total Population]]</f>
        <v>0</v>
      </c>
      <c r="V8697" s="24">
        <f>Table1[[#This Row],[Female Ballots]]/Table1[[#This Row],[Female Population]]</f>
        <v>0</v>
      </c>
      <c r="W8697" s="24">
        <f>Table1[[#This Row],[Male Ballots]]/Table1[[#This Row],[Male Population]]</f>
        <v>0</v>
      </c>
      <c r="X8697" s="24">
        <f>Table1[[#This Row],[Total Ballots]]/Table1[[#This Row],[Total Population]]</f>
        <v>0</v>
      </c>
      <c r="Y8697" s="125" t="str">
        <f>IFERROR(Table1[[#This Row],[Female Ballots]]/Table1[[#This Row],[Female Voters]],"0.0%")</f>
        <v>0.0%</v>
      </c>
      <c r="Z8697" s="125" t="str">
        <f>IFERROR(Table1[[#This Row],[Male Ballots]]/Table1[[#This Row],[Male Voters]],"0.0%")</f>
        <v>0.0%</v>
      </c>
      <c r="AA8697" s="126" t="str">
        <f>IFERROR(Table1[[#This Row],[Total Ballots]]/Table1[[#This Row],[Total Voters]],"0.0%")</f>
        <v>0.0%</v>
      </c>
    </row>
    <row r="8698" spans="1:27" x14ac:dyDescent="0.35">
      <c r="A8698" s="8" t="s">
        <v>48</v>
      </c>
      <c r="B8698" s="17">
        <v>2004</v>
      </c>
      <c r="C8698" s="80" t="s">
        <v>82</v>
      </c>
      <c r="D8698" s="17"/>
      <c r="E8698" s="35" t="s">
        <v>74</v>
      </c>
      <c r="F8698" s="35" t="s">
        <v>77</v>
      </c>
      <c r="G8698" s="51" t="s">
        <v>63</v>
      </c>
      <c r="H8698" s="10">
        <v>9577</v>
      </c>
      <c r="I8698" s="10">
        <v>9658</v>
      </c>
      <c r="J8698" s="10">
        <v>19235</v>
      </c>
      <c r="K8698" s="55"/>
      <c r="L8698" s="57"/>
      <c r="M8698" s="57"/>
      <c r="N8698" s="59"/>
      <c r="O8698" s="61"/>
      <c r="P8698" s="10"/>
      <c r="Q8698" s="10"/>
      <c r="R8698" s="11"/>
      <c r="S8698" s="24">
        <f>Table1[[#This Row],[Female Voters]]/Table1[[#This Row],[Female Population]]</f>
        <v>0</v>
      </c>
      <c r="T8698" s="24">
        <f>Table1[[#This Row],[Male Voters]]/Table1[[#This Row],[Male Population]]</f>
        <v>0</v>
      </c>
      <c r="U8698" s="24">
        <f>Table1[[#This Row],[Total Voters]]/Table1[[#This Row],[Total Population]]</f>
        <v>0</v>
      </c>
      <c r="V8698" s="24">
        <f>Table1[[#This Row],[Female Ballots]]/Table1[[#This Row],[Female Population]]</f>
        <v>0</v>
      </c>
      <c r="W8698" s="24">
        <f>Table1[[#This Row],[Male Ballots]]/Table1[[#This Row],[Male Population]]</f>
        <v>0</v>
      </c>
      <c r="X8698" s="24">
        <f>Table1[[#This Row],[Total Ballots]]/Table1[[#This Row],[Total Population]]</f>
        <v>0</v>
      </c>
      <c r="Y8698" s="125" t="str">
        <f>IFERROR(Table1[[#This Row],[Female Ballots]]/Table1[[#This Row],[Female Voters]],"0.0%")</f>
        <v>0.0%</v>
      </c>
      <c r="Z8698" s="125" t="str">
        <f>IFERROR(Table1[[#This Row],[Male Ballots]]/Table1[[#This Row],[Male Voters]],"0.0%")</f>
        <v>0.0%</v>
      </c>
      <c r="AA8698" s="126" t="str">
        <f>IFERROR(Table1[[#This Row],[Total Ballots]]/Table1[[#This Row],[Total Voters]],"0.0%")</f>
        <v>0.0%</v>
      </c>
    </row>
    <row r="8699" spans="1:27" x14ac:dyDescent="0.35">
      <c r="A8699" s="8" t="s">
        <v>48</v>
      </c>
      <c r="B8699" s="17">
        <v>2004</v>
      </c>
      <c r="C8699" s="80" t="s">
        <v>82</v>
      </c>
      <c r="D8699" s="17"/>
      <c r="E8699" s="35" t="s">
        <v>74</v>
      </c>
      <c r="F8699" s="35" t="s">
        <v>77</v>
      </c>
      <c r="G8699" s="51" t="s">
        <v>64</v>
      </c>
      <c r="H8699" s="10">
        <v>11280</v>
      </c>
      <c r="I8699" s="10">
        <v>11241</v>
      </c>
      <c r="J8699" s="10">
        <v>22521</v>
      </c>
      <c r="K8699" s="55"/>
      <c r="L8699" s="57"/>
      <c r="M8699" s="57"/>
      <c r="N8699" s="59"/>
      <c r="O8699" s="61"/>
      <c r="P8699" s="10"/>
      <c r="Q8699" s="10"/>
      <c r="R8699" s="11"/>
      <c r="S8699" s="24">
        <f>Table1[[#This Row],[Female Voters]]/Table1[[#This Row],[Female Population]]</f>
        <v>0</v>
      </c>
      <c r="T8699" s="24">
        <f>Table1[[#This Row],[Male Voters]]/Table1[[#This Row],[Male Population]]</f>
        <v>0</v>
      </c>
      <c r="U8699" s="24">
        <f>Table1[[#This Row],[Total Voters]]/Table1[[#This Row],[Total Population]]</f>
        <v>0</v>
      </c>
      <c r="V8699" s="24">
        <f>Table1[[#This Row],[Female Ballots]]/Table1[[#This Row],[Female Population]]</f>
        <v>0</v>
      </c>
      <c r="W8699" s="24">
        <f>Table1[[#This Row],[Male Ballots]]/Table1[[#This Row],[Male Population]]</f>
        <v>0</v>
      </c>
      <c r="X8699" s="24">
        <f>Table1[[#This Row],[Total Ballots]]/Table1[[#This Row],[Total Population]]</f>
        <v>0</v>
      </c>
      <c r="Y8699" s="125" t="str">
        <f>IFERROR(Table1[[#This Row],[Female Ballots]]/Table1[[#This Row],[Female Voters]],"0.0%")</f>
        <v>0.0%</v>
      </c>
      <c r="Z8699" s="125" t="str">
        <f>IFERROR(Table1[[#This Row],[Male Ballots]]/Table1[[#This Row],[Male Voters]],"0.0%")</f>
        <v>0.0%</v>
      </c>
      <c r="AA8699" s="126" t="str">
        <f>IFERROR(Table1[[#This Row],[Total Ballots]]/Table1[[#This Row],[Total Voters]],"0.0%")</f>
        <v>0.0%</v>
      </c>
    </row>
    <row r="8700" spans="1:27" x14ac:dyDescent="0.35">
      <c r="A8700" s="8" t="s">
        <v>48</v>
      </c>
      <c r="B8700" s="17">
        <v>2004</v>
      </c>
      <c r="C8700" s="80" t="s">
        <v>82</v>
      </c>
      <c r="D8700" s="17"/>
      <c r="E8700" s="35" t="s">
        <v>74</v>
      </c>
      <c r="F8700" s="35" t="s">
        <v>77</v>
      </c>
      <c r="G8700" s="51" t="s">
        <v>65</v>
      </c>
      <c r="H8700" s="10">
        <v>11538</v>
      </c>
      <c r="I8700" s="10">
        <v>11624</v>
      </c>
      <c r="J8700" s="10">
        <v>23162</v>
      </c>
      <c r="K8700" s="55"/>
      <c r="L8700" s="57"/>
      <c r="M8700" s="57"/>
      <c r="N8700" s="59"/>
      <c r="O8700" s="61"/>
      <c r="P8700" s="10"/>
      <c r="Q8700" s="10"/>
      <c r="R8700" s="11"/>
      <c r="S8700" s="24">
        <f>Table1[[#This Row],[Female Voters]]/Table1[[#This Row],[Female Population]]</f>
        <v>0</v>
      </c>
      <c r="T8700" s="24">
        <f>Table1[[#This Row],[Male Voters]]/Table1[[#This Row],[Male Population]]</f>
        <v>0</v>
      </c>
      <c r="U8700" s="24">
        <f>Table1[[#This Row],[Total Voters]]/Table1[[#This Row],[Total Population]]</f>
        <v>0</v>
      </c>
      <c r="V8700" s="24">
        <f>Table1[[#This Row],[Female Ballots]]/Table1[[#This Row],[Female Population]]</f>
        <v>0</v>
      </c>
      <c r="W8700" s="24">
        <f>Table1[[#This Row],[Male Ballots]]/Table1[[#This Row],[Male Population]]</f>
        <v>0</v>
      </c>
      <c r="X8700" s="24">
        <f>Table1[[#This Row],[Total Ballots]]/Table1[[#This Row],[Total Population]]</f>
        <v>0</v>
      </c>
      <c r="Y8700" s="125" t="str">
        <f>IFERROR(Table1[[#This Row],[Female Ballots]]/Table1[[#This Row],[Female Voters]],"0.0%")</f>
        <v>0.0%</v>
      </c>
      <c r="Z8700" s="125" t="str">
        <f>IFERROR(Table1[[#This Row],[Male Ballots]]/Table1[[#This Row],[Male Voters]],"0.0%")</f>
        <v>0.0%</v>
      </c>
      <c r="AA8700" s="126" t="str">
        <f>IFERROR(Table1[[#This Row],[Total Ballots]]/Table1[[#This Row],[Total Voters]],"0.0%")</f>
        <v>0.0%</v>
      </c>
    </row>
    <row r="8701" spans="1:27" x14ac:dyDescent="0.35">
      <c r="A8701" s="8" t="s">
        <v>48</v>
      </c>
      <c r="B8701" s="17">
        <v>2004</v>
      </c>
      <c r="C8701" s="80" t="s">
        <v>82</v>
      </c>
      <c r="D8701" s="17"/>
      <c r="E8701" s="35" t="s">
        <v>74</v>
      </c>
      <c r="F8701" s="35" t="s">
        <v>77</v>
      </c>
      <c r="G8701" s="51" t="s">
        <v>66</v>
      </c>
      <c r="H8701" s="10">
        <v>7788</v>
      </c>
      <c r="I8701" s="10">
        <v>8005</v>
      </c>
      <c r="J8701" s="10">
        <v>15793</v>
      </c>
      <c r="K8701" s="55"/>
      <c r="L8701" s="57"/>
      <c r="M8701" s="57"/>
      <c r="N8701" s="59"/>
      <c r="O8701" s="61"/>
      <c r="P8701" s="10"/>
      <c r="Q8701" s="10"/>
      <c r="R8701" s="11"/>
      <c r="S8701" s="24">
        <f>Table1[[#This Row],[Female Voters]]/Table1[[#This Row],[Female Population]]</f>
        <v>0</v>
      </c>
      <c r="T8701" s="24">
        <f>Table1[[#This Row],[Male Voters]]/Table1[[#This Row],[Male Population]]</f>
        <v>0</v>
      </c>
      <c r="U8701" s="24">
        <f>Table1[[#This Row],[Total Voters]]/Table1[[#This Row],[Total Population]]</f>
        <v>0</v>
      </c>
      <c r="V8701" s="24">
        <f>Table1[[#This Row],[Female Ballots]]/Table1[[#This Row],[Female Population]]</f>
        <v>0</v>
      </c>
      <c r="W8701" s="24">
        <f>Table1[[#This Row],[Male Ballots]]/Table1[[#This Row],[Male Population]]</f>
        <v>0</v>
      </c>
      <c r="X8701" s="24">
        <f>Table1[[#This Row],[Total Ballots]]/Table1[[#This Row],[Total Population]]</f>
        <v>0</v>
      </c>
      <c r="Y8701" s="125" t="str">
        <f>IFERROR(Table1[[#This Row],[Female Ballots]]/Table1[[#This Row],[Female Voters]],"0.0%")</f>
        <v>0.0%</v>
      </c>
      <c r="Z8701" s="125" t="str">
        <f>IFERROR(Table1[[#This Row],[Male Ballots]]/Table1[[#This Row],[Male Voters]],"0.0%")</f>
        <v>0.0%</v>
      </c>
      <c r="AA8701" s="126" t="str">
        <f>IFERROR(Table1[[#This Row],[Total Ballots]]/Table1[[#This Row],[Total Voters]],"0.0%")</f>
        <v>0.0%</v>
      </c>
    </row>
    <row r="8702" spans="1:27" x14ac:dyDescent="0.35">
      <c r="A8702" s="8" t="s">
        <v>48</v>
      </c>
      <c r="B8702" s="17">
        <v>2004</v>
      </c>
      <c r="C8702" s="80" t="s">
        <v>82</v>
      </c>
      <c r="D8702" s="17"/>
      <c r="E8702" s="35" t="s">
        <v>74</v>
      </c>
      <c r="F8702" s="35" t="s">
        <v>77</v>
      </c>
      <c r="G8702" s="51" t="s">
        <v>67</v>
      </c>
      <c r="H8702" s="10">
        <v>9206</v>
      </c>
      <c r="I8702" s="10">
        <v>7203</v>
      </c>
      <c r="J8702" s="10">
        <v>16409</v>
      </c>
      <c r="K8702" s="55"/>
      <c r="L8702" s="57"/>
      <c r="M8702" s="57"/>
      <c r="N8702" s="59"/>
      <c r="O8702" s="61"/>
      <c r="P8702" s="10"/>
      <c r="Q8702" s="10"/>
      <c r="R8702" s="11"/>
      <c r="S8702" s="24">
        <f>Table1[[#This Row],[Female Voters]]/Table1[[#This Row],[Female Population]]</f>
        <v>0</v>
      </c>
      <c r="T8702" s="24">
        <f>Table1[[#This Row],[Male Voters]]/Table1[[#This Row],[Male Population]]</f>
        <v>0</v>
      </c>
      <c r="U8702" s="24">
        <f>Table1[[#This Row],[Total Voters]]/Table1[[#This Row],[Total Population]]</f>
        <v>0</v>
      </c>
      <c r="V8702" s="24">
        <f>Table1[[#This Row],[Female Ballots]]/Table1[[#This Row],[Female Population]]</f>
        <v>0</v>
      </c>
      <c r="W8702" s="24">
        <f>Table1[[#This Row],[Male Ballots]]/Table1[[#This Row],[Male Population]]</f>
        <v>0</v>
      </c>
      <c r="X8702" s="24">
        <f>Table1[[#This Row],[Total Ballots]]/Table1[[#This Row],[Total Population]]</f>
        <v>0</v>
      </c>
      <c r="Y8702" s="125" t="str">
        <f>IFERROR(Table1[[#This Row],[Female Ballots]]/Table1[[#This Row],[Female Voters]],"0.0%")</f>
        <v>0.0%</v>
      </c>
      <c r="Z8702" s="125" t="str">
        <f>IFERROR(Table1[[#This Row],[Male Ballots]]/Table1[[#This Row],[Male Voters]],"0.0%")</f>
        <v>0.0%</v>
      </c>
      <c r="AA8702" s="126" t="str">
        <f>IFERROR(Table1[[#This Row],[Total Ballots]]/Table1[[#This Row],[Total Voters]],"0.0%")</f>
        <v>0.0%</v>
      </c>
    </row>
    <row r="8703" spans="1:27" x14ac:dyDescent="0.35">
      <c r="A8703" s="8" t="s">
        <v>44</v>
      </c>
      <c r="B8703" s="17">
        <v>2004</v>
      </c>
      <c r="C8703" s="80" t="s">
        <v>82</v>
      </c>
      <c r="D8703" s="17"/>
      <c r="E8703" s="35" t="s">
        <v>74</v>
      </c>
      <c r="F8703" s="35" t="s">
        <v>77</v>
      </c>
      <c r="G8703" s="51" t="s">
        <v>79</v>
      </c>
      <c r="H8703" s="10">
        <v>25252</v>
      </c>
      <c r="I8703" s="10">
        <v>24635</v>
      </c>
      <c r="J8703" s="10">
        <v>49887</v>
      </c>
      <c r="K8703" s="55"/>
      <c r="L8703" s="57"/>
      <c r="M8703" s="57"/>
      <c r="N8703" s="59">
        <v>37395</v>
      </c>
      <c r="O8703" s="61"/>
      <c r="P8703" s="10"/>
      <c r="Q8703" s="10"/>
      <c r="R8703" s="11">
        <v>29618</v>
      </c>
      <c r="S8703" s="24">
        <f>Table1[[#This Row],[Female Voters]]/Table1[[#This Row],[Female Population]]</f>
        <v>0</v>
      </c>
      <c r="T8703" s="24">
        <f>Table1[[#This Row],[Male Voters]]/Table1[[#This Row],[Male Population]]</f>
        <v>0</v>
      </c>
      <c r="U8703" s="24">
        <f>Table1[[#This Row],[Total Voters]]/Table1[[#This Row],[Total Population]]</f>
        <v>0.74959408262673644</v>
      </c>
      <c r="V8703" s="24">
        <f>Table1[[#This Row],[Female Ballots]]/Table1[[#This Row],[Female Population]]</f>
        <v>0</v>
      </c>
      <c r="W8703" s="24">
        <f>Table1[[#This Row],[Male Ballots]]/Table1[[#This Row],[Male Population]]</f>
        <v>0</v>
      </c>
      <c r="X8703" s="24">
        <f>Table1[[#This Row],[Total Ballots]]/Table1[[#This Row],[Total Population]]</f>
        <v>0.59370176599114</v>
      </c>
      <c r="Y8703" s="125" t="str">
        <f>IFERROR(Table1[[#This Row],[Female Ballots]]/Table1[[#This Row],[Female Voters]],"0.0%")</f>
        <v>0.0%</v>
      </c>
      <c r="Z8703" s="125" t="str">
        <f>IFERROR(Table1[[#This Row],[Male Ballots]]/Table1[[#This Row],[Male Voters]],"0.0%")</f>
        <v>0.0%</v>
      </c>
      <c r="AA8703" s="126">
        <f>IFERROR(Table1[[#This Row],[Total Ballots]]/Table1[[#This Row],[Total Voters]],"0.0%")</f>
        <v>0.79203102018986493</v>
      </c>
    </row>
    <row r="8704" spans="1:27" x14ac:dyDescent="0.35">
      <c r="A8704" s="8" t="s">
        <v>44</v>
      </c>
      <c r="B8704" s="17">
        <v>2004</v>
      </c>
      <c r="C8704" s="80" t="s">
        <v>82</v>
      </c>
      <c r="D8704" s="17"/>
      <c r="E8704" s="35" t="s">
        <v>74</v>
      </c>
      <c r="F8704" s="35" t="s">
        <v>77</v>
      </c>
      <c r="G8704" s="51" t="s">
        <v>62</v>
      </c>
      <c r="H8704" s="10">
        <v>2876</v>
      </c>
      <c r="I8704" s="10">
        <v>3147</v>
      </c>
      <c r="J8704" s="10">
        <v>6023</v>
      </c>
      <c r="K8704" s="55"/>
      <c r="L8704" s="57"/>
      <c r="M8704" s="57"/>
      <c r="N8704" s="59"/>
      <c r="O8704" s="61"/>
      <c r="P8704" s="10"/>
      <c r="Q8704" s="10"/>
      <c r="R8704" s="11"/>
      <c r="S8704" s="24">
        <f>Table1[[#This Row],[Female Voters]]/Table1[[#This Row],[Female Population]]</f>
        <v>0</v>
      </c>
      <c r="T8704" s="24">
        <f>Table1[[#This Row],[Male Voters]]/Table1[[#This Row],[Male Population]]</f>
        <v>0</v>
      </c>
      <c r="U8704" s="24">
        <f>Table1[[#This Row],[Total Voters]]/Table1[[#This Row],[Total Population]]</f>
        <v>0</v>
      </c>
      <c r="V8704" s="24">
        <f>Table1[[#This Row],[Female Ballots]]/Table1[[#This Row],[Female Population]]</f>
        <v>0</v>
      </c>
      <c r="W8704" s="24">
        <f>Table1[[#This Row],[Male Ballots]]/Table1[[#This Row],[Male Population]]</f>
        <v>0</v>
      </c>
      <c r="X8704" s="24">
        <f>Table1[[#This Row],[Total Ballots]]/Table1[[#This Row],[Total Population]]</f>
        <v>0</v>
      </c>
      <c r="Y8704" s="125" t="str">
        <f>IFERROR(Table1[[#This Row],[Female Ballots]]/Table1[[#This Row],[Female Voters]],"0.0%")</f>
        <v>0.0%</v>
      </c>
      <c r="Z8704" s="125" t="str">
        <f>IFERROR(Table1[[#This Row],[Male Ballots]]/Table1[[#This Row],[Male Voters]],"0.0%")</f>
        <v>0.0%</v>
      </c>
      <c r="AA8704" s="126" t="str">
        <f>IFERROR(Table1[[#This Row],[Total Ballots]]/Table1[[#This Row],[Total Voters]],"0.0%")</f>
        <v>0.0%</v>
      </c>
    </row>
    <row r="8705" spans="1:27" x14ac:dyDescent="0.35">
      <c r="A8705" s="8" t="s">
        <v>44</v>
      </c>
      <c r="B8705" s="17">
        <v>2004</v>
      </c>
      <c r="C8705" s="80" t="s">
        <v>82</v>
      </c>
      <c r="D8705" s="17"/>
      <c r="E8705" s="35" t="s">
        <v>74</v>
      </c>
      <c r="F8705" s="35" t="s">
        <v>77</v>
      </c>
      <c r="G8705" s="51" t="s">
        <v>63</v>
      </c>
      <c r="H8705" s="10">
        <v>3810</v>
      </c>
      <c r="I8705" s="10">
        <v>3976</v>
      </c>
      <c r="J8705" s="10">
        <v>7786</v>
      </c>
      <c r="K8705" s="55"/>
      <c r="L8705" s="57"/>
      <c r="M8705" s="57"/>
      <c r="N8705" s="59"/>
      <c r="O8705" s="61"/>
      <c r="P8705" s="10"/>
      <c r="Q8705" s="10"/>
      <c r="R8705" s="11"/>
      <c r="S8705" s="24">
        <f>Table1[[#This Row],[Female Voters]]/Table1[[#This Row],[Female Population]]</f>
        <v>0</v>
      </c>
      <c r="T8705" s="24">
        <f>Table1[[#This Row],[Male Voters]]/Table1[[#This Row],[Male Population]]</f>
        <v>0</v>
      </c>
      <c r="U8705" s="24">
        <f>Table1[[#This Row],[Total Voters]]/Table1[[#This Row],[Total Population]]</f>
        <v>0</v>
      </c>
      <c r="V8705" s="24">
        <f>Table1[[#This Row],[Female Ballots]]/Table1[[#This Row],[Female Population]]</f>
        <v>0</v>
      </c>
      <c r="W8705" s="24">
        <f>Table1[[#This Row],[Male Ballots]]/Table1[[#This Row],[Male Population]]</f>
        <v>0</v>
      </c>
      <c r="X8705" s="24">
        <f>Table1[[#This Row],[Total Ballots]]/Table1[[#This Row],[Total Population]]</f>
        <v>0</v>
      </c>
      <c r="Y8705" s="125" t="str">
        <f>IFERROR(Table1[[#This Row],[Female Ballots]]/Table1[[#This Row],[Female Voters]],"0.0%")</f>
        <v>0.0%</v>
      </c>
      <c r="Z8705" s="125" t="str">
        <f>IFERROR(Table1[[#This Row],[Male Ballots]]/Table1[[#This Row],[Male Voters]],"0.0%")</f>
        <v>0.0%</v>
      </c>
      <c r="AA8705" s="126" t="str">
        <f>IFERROR(Table1[[#This Row],[Total Ballots]]/Table1[[#This Row],[Total Voters]],"0.0%")</f>
        <v>0.0%</v>
      </c>
    </row>
    <row r="8706" spans="1:27" x14ac:dyDescent="0.35">
      <c r="A8706" s="8" t="s">
        <v>44</v>
      </c>
      <c r="B8706" s="17">
        <v>2004</v>
      </c>
      <c r="C8706" s="80" t="s">
        <v>82</v>
      </c>
      <c r="D8706" s="17"/>
      <c r="E8706" s="35" t="s">
        <v>74</v>
      </c>
      <c r="F8706" s="35" t="s">
        <v>77</v>
      </c>
      <c r="G8706" s="51" t="s">
        <v>64</v>
      </c>
      <c r="H8706" s="10">
        <v>4669</v>
      </c>
      <c r="I8706" s="10">
        <v>4644</v>
      </c>
      <c r="J8706" s="10">
        <v>9313</v>
      </c>
      <c r="K8706" s="55"/>
      <c r="L8706" s="57"/>
      <c r="M8706" s="57"/>
      <c r="N8706" s="59"/>
      <c r="O8706" s="61"/>
      <c r="P8706" s="10"/>
      <c r="Q8706" s="10"/>
      <c r="R8706" s="11"/>
      <c r="S8706" s="24">
        <f>Table1[[#This Row],[Female Voters]]/Table1[[#This Row],[Female Population]]</f>
        <v>0</v>
      </c>
      <c r="T8706" s="24">
        <f>Table1[[#This Row],[Male Voters]]/Table1[[#This Row],[Male Population]]</f>
        <v>0</v>
      </c>
      <c r="U8706" s="24">
        <f>Table1[[#This Row],[Total Voters]]/Table1[[#This Row],[Total Population]]</f>
        <v>0</v>
      </c>
      <c r="V8706" s="24">
        <f>Table1[[#This Row],[Female Ballots]]/Table1[[#This Row],[Female Population]]</f>
        <v>0</v>
      </c>
      <c r="W8706" s="24">
        <f>Table1[[#This Row],[Male Ballots]]/Table1[[#This Row],[Male Population]]</f>
        <v>0</v>
      </c>
      <c r="X8706" s="24">
        <f>Table1[[#This Row],[Total Ballots]]/Table1[[#This Row],[Total Population]]</f>
        <v>0</v>
      </c>
      <c r="Y8706" s="125" t="str">
        <f>IFERROR(Table1[[#This Row],[Female Ballots]]/Table1[[#This Row],[Female Voters]],"0.0%")</f>
        <v>0.0%</v>
      </c>
      <c r="Z8706" s="125" t="str">
        <f>IFERROR(Table1[[#This Row],[Male Ballots]]/Table1[[#This Row],[Male Voters]],"0.0%")</f>
        <v>0.0%</v>
      </c>
      <c r="AA8706" s="126" t="str">
        <f>IFERROR(Table1[[#This Row],[Total Ballots]]/Table1[[#This Row],[Total Voters]],"0.0%")</f>
        <v>0.0%</v>
      </c>
    </row>
    <row r="8707" spans="1:27" x14ac:dyDescent="0.35">
      <c r="A8707" s="8" t="s">
        <v>44</v>
      </c>
      <c r="B8707" s="17">
        <v>2004</v>
      </c>
      <c r="C8707" s="80" t="s">
        <v>82</v>
      </c>
      <c r="D8707" s="17"/>
      <c r="E8707" s="35" t="s">
        <v>74</v>
      </c>
      <c r="F8707" s="35" t="s">
        <v>77</v>
      </c>
      <c r="G8707" s="51" t="s">
        <v>65</v>
      </c>
      <c r="H8707" s="10">
        <v>4989</v>
      </c>
      <c r="I8707" s="10">
        <v>5024</v>
      </c>
      <c r="J8707" s="10">
        <v>10013</v>
      </c>
      <c r="K8707" s="55"/>
      <c r="L8707" s="57"/>
      <c r="M8707" s="57"/>
      <c r="N8707" s="59"/>
      <c r="O8707" s="61"/>
      <c r="P8707" s="10"/>
      <c r="Q8707" s="10"/>
      <c r="R8707" s="11"/>
      <c r="S8707" s="24">
        <f>Table1[[#This Row],[Female Voters]]/Table1[[#This Row],[Female Population]]</f>
        <v>0</v>
      </c>
      <c r="T8707" s="24">
        <f>Table1[[#This Row],[Male Voters]]/Table1[[#This Row],[Male Population]]</f>
        <v>0</v>
      </c>
      <c r="U8707" s="24">
        <f>Table1[[#This Row],[Total Voters]]/Table1[[#This Row],[Total Population]]</f>
        <v>0</v>
      </c>
      <c r="V8707" s="24">
        <f>Table1[[#This Row],[Female Ballots]]/Table1[[#This Row],[Female Population]]</f>
        <v>0</v>
      </c>
      <c r="W8707" s="24">
        <f>Table1[[#This Row],[Male Ballots]]/Table1[[#This Row],[Male Population]]</f>
        <v>0</v>
      </c>
      <c r="X8707" s="24">
        <f>Table1[[#This Row],[Total Ballots]]/Table1[[#This Row],[Total Population]]</f>
        <v>0</v>
      </c>
      <c r="Y8707" s="125" t="str">
        <f>IFERROR(Table1[[#This Row],[Female Ballots]]/Table1[[#This Row],[Female Voters]],"0.0%")</f>
        <v>0.0%</v>
      </c>
      <c r="Z8707" s="125" t="str">
        <f>IFERROR(Table1[[#This Row],[Male Ballots]]/Table1[[#This Row],[Male Voters]],"0.0%")</f>
        <v>0.0%</v>
      </c>
      <c r="AA8707" s="126" t="str">
        <f>IFERROR(Table1[[#This Row],[Total Ballots]]/Table1[[#This Row],[Total Voters]],"0.0%")</f>
        <v>0.0%</v>
      </c>
    </row>
    <row r="8708" spans="1:27" x14ac:dyDescent="0.35">
      <c r="A8708" s="8" t="s">
        <v>44</v>
      </c>
      <c r="B8708" s="17">
        <v>2004</v>
      </c>
      <c r="C8708" s="80" t="s">
        <v>82</v>
      </c>
      <c r="D8708" s="17"/>
      <c r="E8708" s="35" t="s">
        <v>74</v>
      </c>
      <c r="F8708" s="35" t="s">
        <v>77</v>
      </c>
      <c r="G8708" s="51" t="s">
        <v>66</v>
      </c>
      <c r="H8708" s="10">
        <v>3585</v>
      </c>
      <c r="I8708" s="10">
        <v>3624</v>
      </c>
      <c r="J8708" s="10">
        <v>7209</v>
      </c>
      <c r="K8708" s="55"/>
      <c r="L8708" s="57"/>
      <c r="M8708" s="57"/>
      <c r="N8708" s="59"/>
      <c r="O8708" s="61"/>
      <c r="P8708" s="10"/>
      <c r="Q8708" s="10"/>
      <c r="R8708" s="11"/>
      <c r="S8708" s="24">
        <f>Table1[[#This Row],[Female Voters]]/Table1[[#This Row],[Female Population]]</f>
        <v>0</v>
      </c>
      <c r="T8708" s="24">
        <f>Table1[[#This Row],[Male Voters]]/Table1[[#This Row],[Male Population]]</f>
        <v>0</v>
      </c>
      <c r="U8708" s="24">
        <f>Table1[[#This Row],[Total Voters]]/Table1[[#This Row],[Total Population]]</f>
        <v>0</v>
      </c>
      <c r="V8708" s="24">
        <f>Table1[[#This Row],[Female Ballots]]/Table1[[#This Row],[Female Population]]</f>
        <v>0</v>
      </c>
      <c r="W8708" s="24">
        <f>Table1[[#This Row],[Male Ballots]]/Table1[[#This Row],[Male Population]]</f>
        <v>0</v>
      </c>
      <c r="X8708" s="24">
        <f>Table1[[#This Row],[Total Ballots]]/Table1[[#This Row],[Total Population]]</f>
        <v>0</v>
      </c>
      <c r="Y8708" s="125" t="str">
        <f>IFERROR(Table1[[#This Row],[Female Ballots]]/Table1[[#This Row],[Female Voters]],"0.0%")</f>
        <v>0.0%</v>
      </c>
      <c r="Z8708" s="125" t="str">
        <f>IFERROR(Table1[[#This Row],[Male Ballots]]/Table1[[#This Row],[Male Voters]],"0.0%")</f>
        <v>0.0%</v>
      </c>
      <c r="AA8708" s="126" t="str">
        <f>IFERROR(Table1[[#This Row],[Total Ballots]]/Table1[[#This Row],[Total Voters]],"0.0%")</f>
        <v>0.0%</v>
      </c>
    </row>
    <row r="8709" spans="1:27" x14ac:dyDescent="0.35">
      <c r="A8709" s="8" t="s">
        <v>44</v>
      </c>
      <c r="B8709" s="17">
        <v>2004</v>
      </c>
      <c r="C8709" s="80" t="s">
        <v>82</v>
      </c>
      <c r="D8709" s="17"/>
      <c r="E8709" s="35" t="s">
        <v>74</v>
      </c>
      <c r="F8709" s="35" t="s">
        <v>77</v>
      </c>
      <c r="G8709" s="51" t="s">
        <v>67</v>
      </c>
      <c r="H8709" s="10">
        <v>5323</v>
      </c>
      <c r="I8709" s="10">
        <v>4220</v>
      </c>
      <c r="J8709" s="10">
        <v>9543</v>
      </c>
      <c r="K8709" s="55"/>
      <c r="L8709" s="57"/>
      <c r="M8709" s="57"/>
      <c r="N8709" s="59"/>
      <c r="O8709" s="61"/>
      <c r="P8709" s="10"/>
      <c r="Q8709" s="10"/>
      <c r="R8709" s="11"/>
      <c r="S8709" s="24">
        <f>Table1[[#This Row],[Female Voters]]/Table1[[#This Row],[Female Population]]</f>
        <v>0</v>
      </c>
      <c r="T8709" s="24">
        <f>Table1[[#This Row],[Male Voters]]/Table1[[#This Row],[Male Population]]</f>
        <v>0</v>
      </c>
      <c r="U8709" s="24">
        <f>Table1[[#This Row],[Total Voters]]/Table1[[#This Row],[Total Population]]</f>
        <v>0</v>
      </c>
      <c r="V8709" s="24">
        <f>Table1[[#This Row],[Female Ballots]]/Table1[[#This Row],[Female Population]]</f>
        <v>0</v>
      </c>
      <c r="W8709" s="24">
        <f>Table1[[#This Row],[Male Ballots]]/Table1[[#This Row],[Male Population]]</f>
        <v>0</v>
      </c>
      <c r="X8709" s="24">
        <f>Table1[[#This Row],[Total Ballots]]/Table1[[#This Row],[Total Population]]</f>
        <v>0</v>
      </c>
      <c r="Y8709" s="125" t="str">
        <f>IFERROR(Table1[[#This Row],[Female Ballots]]/Table1[[#This Row],[Female Voters]],"0.0%")</f>
        <v>0.0%</v>
      </c>
      <c r="Z8709" s="125" t="str">
        <f>IFERROR(Table1[[#This Row],[Male Ballots]]/Table1[[#This Row],[Male Voters]],"0.0%")</f>
        <v>0.0%</v>
      </c>
      <c r="AA8709" s="126" t="str">
        <f>IFERROR(Table1[[#This Row],[Total Ballots]]/Table1[[#This Row],[Total Voters]],"0.0%")</f>
        <v>0.0%</v>
      </c>
    </row>
    <row r="8710" spans="1:27" x14ac:dyDescent="0.35">
      <c r="A8710" s="8" t="s">
        <v>33</v>
      </c>
      <c r="B8710" s="17">
        <v>2004</v>
      </c>
      <c r="C8710" s="80" t="s">
        <v>82</v>
      </c>
      <c r="D8710" s="17"/>
      <c r="E8710" s="35" t="s">
        <v>74</v>
      </c>
      <c r="F8710" s="35" t="s">
        <v>78</v>
      </c>
      <c r="G8710" s="51" t="s">
        <v>79</v>
      </c>
      <c r="H8710" s="10">
        <v>26961</v>
      </c>
      <c r="I8710" s="10">
        <v>26125</v>
      </c>
      <c r="J8710" s="10">
        <v>53086</v>
      </c>
      <c r="K8710" s="55"/>
      <c r="L8710" s="57"/>
      <c r="M8710" s="57"/>
      <c r="N8710" s="59">
        <v>43520</v>
      </c>
      <c r="O8710" s="61"/>
      <c r="P8710" s="10"/>
      <c r="Q8710" s="10"/>
      <c r="R8710" s="11">
        <v>37363</v>
      </c>
      <c r="S8710" s="24">
        <f>Table1[[#This Row],[Female Voters]]/Table1[[#This Row],[Female Population]]</f>
        <v>0</v>
      </c>
      <c r="T8710" s="24">
        <f>Table1[[#This Row],[Male Voters]]/Table1[[#This Row],[Male Population]]</f>
        <v>0</v>
      </c>
      <c r="U8710" s="24">
        <f>Table1[[#This Row],[Total Voters]]/Table1[[#This Row],[Total Population]]</f>
        <v>0.81980183099122184</v>
      </c>
      <c r="V8710" s="24">
        <f>Table1[[#This Row],[Female Ballots]]/Table1[[#This Row],[Female Population]]</f>
        <v>0</v>
      </c>
      <c r="W8710" s="24">
        <f>Table1[[#This Row],[Male Ballots]]/Table1[[#This Row],[Male Population]]</f>
        <v>0</v>
      </c>
      <c r="X8710" s="24">
        <f>Table1[[#This Row],[Total Ballots]]/Table1[[#This Row],[Total Population]]</f>
        <v>0.70382021625287272</v>
      </c>
      <c r="Y8710" s="125" t="str">
        <f>IFERROR(Table1[[#This Row],[Female Ballots]]/Table1[[#This Row],[Female Voters]],"0.0%")</f>
        <v>0.0%</v>
      </c>
      <c r="Z8710" s="125" t="str">
        <f>IFERROR(Table1[[#This Row],[Male Ballots]]/Table1[[#This Row],[Male Voters]],"0.0%")</f>
        <v>0.0%</v>
      </c>
      <c r="AA8710" s="126">
        <f>IFERROR(Table1[[#This Row],[Total Ballots]]/Table1[[#This Row],[Total Voters]],"0.0%")</f>
        <v>0.85852481617647058</v>
      </c>
    </row>
    <row r="8711" spans="1:27" x14ac:dyDescent="0.35">
      <c r="A8711" s="8" t="s">
        <v>33</v>
      </c>
      <c r="B8711" s="17">
        <v>2004</v>
      </c>
      <c r="C8711" s="80" t="s">
        <v>82</v>
      </c>
      <c r="D8711" s="17"/>
      <c r="E8711" s="35" t="s">
        <v>74</v>
      </c>
      <c r="F8711" s="35" t="s">
        <v>78</v>
      </c>
      <c r="G8711" s="51" t="s">
        <v>62</v>
      </c>
      <c r="H8711" s="10">
        <v>2203</v>
      </c>
      <c r="I8711" s="10">
        <v>2835</v>
      </c>
      <c r="J8711" s="10">
        <v>5038</v>
      </c>
      <c r="K8711" s="55"/>
      <c r="L8711" s="57"/>
      <c r="M8711" s="57"/>
      <c r="N8711" s="59"/>
      <c r="O8711" s="61"/>
      <c r="P8711" s="10"/>
      <c r="Q8711" s="10"/>
      <c r="R8711" s="11"/>
      <c r="S8711" s="24">
        <f>Table1[[#This Row],[Female Voters]]/Table1[[#This Row],[Female Population]]</f>
        <v>0</v>
      </c>
      <c r="T8711" s="24">
        <f>Table1[[#This Row],[Male Voters]]/Table1[[#This Row],[Male Population]]</f>
        <v>0</v>
      </c>
      <c r="U8711" s="24">
        <f>Table1[[#This Row],[Total Voters]]/Table1[[#This Row],[Total Population]]</f>
        <v>0</v>
      </c>
      <c r="V8711" s="24">
        <f>Table1[[#This Row],[Female Ballots]]/Table1[[#This Row],[Female Population]]</f>
        <v>0</v>
      </c>
      <c r="W8711" s="24">
        <f>Table1[[#This Row],[Male Ballots]]/Table1[[#This Row],[Male Population]]</f>
        <v>0</v>
      </c>
      <c r="X8711" s="24">
        <f>Table1[[#This Row],[Total Ballots]]/Table1[[#This Row],[Total Population]]</f>
        <v>0</v>
      </c>
      <c r="Y8711" s="125" t="str">
        <f>IFERROR(Table1[[#This Row],[Female Ballots]]/Table1[[#This Row],[Female Voters]],"0.0%")</f>
        <v>0.0%</v>
      </c>
      <c r="Z8711" s="125" t="str">
        <f>IFERROR(Table1[[#This Row],[Male Ballots]]/Table1[[#This Row],[Male Voters]],"0.0%")</f>
        <v>0.0%</v>
      </c>
      <c r="AA8711" s="126" t="str">
        <f>IFERROR(Table1[[#This Row],[Total Ballots]]/Table1[[#This Row],[Total Voters]],"0.0%")</f>
        <v>0.0%</v>
      </c>
    </row>
    <row r="8712" spans="1:27" x14ac:dyDescent="0.35">
      <c r="A8712" s="8" t="s">
        <v>33</v>
      </c>
      <c r="B8712" s="17">
        <v>2004</v>
      </c>
      <c r="C8712" s="80" t="s">
        <v>82</v>
      </c>
      <c r="D8712" s="17"/>
      <c r="E8712" s="35" t="s">
        <v>74</v>
      </c>
      <c r="F8712" s="35" t="s">
        <v>78</v>
      </c>
      <c r="G8712" s="51" t="s">
        <v>63</v>
      </c>
      <c r="H8712" s="10">
        <v>2853</v>
      </c>
      <c r="I8712" s="10">
        <v>3269</v>
      </c>
      <c r="J8712" s="10">
        <v>6122</v>
      </c>
      <c r="K8712" s="55"/>
      <c r="L8712" s="57"/>
      <c r="M8712" s="57"/>
      <c r="N8712" s="59"/>
      <c r="O8712" s="61"/>
      <c r="P8712" s="10"/>
      <c r="Q8712" s="10"/>
      <c r="R8712" s="11"/>
      <c r="S8712" s="24">
        <f>Table1[[#This Row],[Female Voters]]/Table1[[#This Row],[Female Population]]</f>
        <v>0</v>
      </c>
      <c r="T8712" s="24">
        <f>Table1[[#This Row],[Male Voters]]/Table1[[#This Row],[Male Population]]</f>
        <v>0</v>
      </c>
      <c r="U8712" s="24">
        <f>Table1[[#This Row],[Total Voters]]/Table1[[#This Row],[Total Population]]</f>
        <v>0</v>
      </c>
      <c r="V8712" s="24">
        <f>Table1[[#This Row],[Female Ballots]]/Table1[[#This Row],[Female Population]]</f>
        <v>0</v>
      </c>
      <c r="W8712" s="24">
        <f>Table1[[#This Row],[Male Ballots]]/Table1[[#This Row],[Male Population]]</f>
        <v>0</v>
      </c>
      <c r="X8712" s="24">
        <f>Table1[[#This Row],[Total Ballots]]/Table1[[#This Row],[Total Population]]</f>
        <v>0</v>
      </c>
      <c r="Y8712" s="125" t="str">
        <f>IFERROR(Table1[[#This Row],[Female Ballots]]/Table1[[#This Row],[Female Voters]],"0.0%")</f>
        <v>0.0%</v>
      </c>
      <c r="Z8712" s="125" t="str">
        <f>IFERROR(Table1[[#This Row],[Male Ballots]]/Table1[[#This Row],[Male Voters]],"0.0%")</f>
        <v>0.0%</v>
      </c>
      <c r="AA8712" s="126" t="str">
        <f>IFERROR(Table1[[#This Row],[Total Ballots]]/Table1[[#This Row],[Total Voters]],"0.0%")</f>
        <v>0.0%</v>
      </c>
    </row>
    <row r="8713" spans="1:27" x14ac:dyDescent="0.35">
      <c r="A8713" s="8" t="s">
        <v>33</v>
      </c>
      <c r="B8713" s="17">
        <v>2004</v>
      </c>
      <c r="C8713" s="80" t="s">
        <v>82</v>
      </c>
      <c r="D8713" s="17"/>
      <c r="E8713" s="35" t="s">
        <v>74</v>
      </c>
      <c r="F8713" s="35" t="s">
        <v>78</v>
      </c>
      <c r="G8713" s="51" t="s">
        <v>64</v>
      </c>
      <c r="H8713" s="10">
        <v>4050</v>
      </c>
      <c r="I8713" s="10">
        <v>4009</v>
      </c>
      <c r="J8713" s="10">
        <v>8059</v>
      </c>
      <c r="K8713" s="55"/>
      <c r="L8713" s="57"/>
      <c r="M8713" s="57"/>
      <c r="N8713" s="59"/>
      <c r="O8713" s="61"/>
      <c r="P8713" s="10"/>
      <c r="Q8713" s="10"/>
      <c r="R8713" s="11"/>
      <c r="S8713" s="24">
        <f>Table1[[#This Row],[Female Voters]]/Table1[[#This Row],[Female Population]]</f>
        <v>0</v>
      </c>
      <c r="T8713" s="24">
        <f>Table1[[#This Row],[Male Voters]]/Table1[[#This Row],[Male Population]]</f>
        <v>0</v>
      </c>
      <c r="U8713" s="24">
        <f>Table1[[#This Row],[Total Voters]]/Table1[[#This Row],[Total Population]]</f>
        <v>0</v>
      </c>
      <c r="V8713" s="24">
        <f>Table1[[#This Row],[Female Ballots]]/Table1[[#This Row],[Female Population]]</f>
        <v>0</v>
      </c>
      <c r="W8713" s="24">
        <f>Table1[[#This Row],[Male Ballots]]/Table1[[#This Row],[Male Population]]</f>
        <v>0</v>
      </c>
      <c r="X8713" s="24">
        <f>Table1[[#This Row],[Total Ballots]]/Table1[[#This Row],[Total Population]]</f>
        <v>0</v>
      </c>
      <c r="Y8713" s="125" t="str">
        <f>IFERROR(Table1[[#This Row],[Female Ballots]]/Table1[[#This Row],[Female Voters]],"0.0%")</f>
        <v>0.0%</v>
      </c>
      <c r="Z8713" s="125" t="str">
        <f>IFERROR(Table1[[#This Row],[Male Ballots]]/Table1[[#This Row],[Male Voters]],"0.0%")</f>
        <v>0.0%</v>
      </c>
      <c r="AA8713" s="126" t="str">
        <f>IFERROR(Table1[[#This Row],[Total Ballots]]/Table1[[#This Row],[Total Voters]],"0.0%")</f>
        <v>0.0%</v>
      </c>
    </row>
    <row r="8714" spans="1:27" x14ac:dyDescent="0.35">
      <c r="A8714" s="8" t="s">
        <v>33</v>
      </c>
      <c r="B8714" s="17">
        <v>2004</v>
      </c>
      <c r="C8714" s="80" t="s">
        <v>82</v>
      </c>
      <c r="D8714" s="17"/>
      <c r="E8714" s="35" t="s">
        <v>74</v>
      </c>
      <c r="F8714" s="35" t="s">
        <v>78</v>
      </c>
      <c r="G8714" s="51" t="s">
        <v>65</v>
      </c>
      <c r="H8714" s="10">
        <v>5180</v>
      </c>
      <c r="I8714" s="10">
        <v>4913</v>
      </c>
      <c r="J8714" s="10">
        <v>10093</v>
      </c>
      <c r="K8714" s="55"/>
      <c r="L8714" s="57"/>
      <c r="M8714" s="57"/>
      <c r="N8714" s="59"/>
      <c r="O8714" s="61"/>
      <c r="P8714" s="10"/>
      <c r="Q8714" s="10"/>
      <c r="R8714" s="11"/>
      <c r="S8714" s="24">
        <f>Table1[[#This Row],[Female Voters]]/Table1[[#This Row],[Female Population]]</f>
        <v>0</v>
      </c>
      <c r="T8714" s="24">
        <f>Table1[[#This Row],[Male Voters]]/Table1[[#This Row],[Male Population]]</f>
        <v>0</v>
      </c>
      <c r="U8714" s="24">
        <f>Table1[[#This Row],[Total Voters]]/Table1[[#This Row],[Total Population]]</f>
        <v>0</v>
      </c>
      <c r="V8714" s="24">
        <f>Table1[[#This Row],[Female Ballots]]/Table1[[#This Row],[Female Population]]</f>
        <v>0</v>
      </c>
      <c r="W8714" s="24">
        <f>Table1[[#This Row],[Male Ballots]]/Table1[[#This Row],[Male Population]]</f>
        <v>0</v>
      </c>
      <c r="X8714" s="24">
        <f>Table1[[#This Row],[Total Ballots]]/Table1[[#This Row],[Total Population]]</f>
        <v>0</v>
      </c>
      <c r="Y8714" s="125" t="str">
        <f>IFERROR(Table1[[#This Row],[Female Ballots]]/Table1[[#This Row],[Female Voters]],"0.0%")</f>
        <v>0.0%</v>
      </c>
      <c r="Z8714" s="125" t="str">
        <f>IFERROR(Table1[[#This Row],[Male Ballots]]/Table1[[#This Row],[Male Voters]],"0.0%")</f>
        <v>0.0%</v>
      </c>
      <c r="AA8714" s="126" t="str">
        <f>IFERROR(Table1[[#This Row],[Total Ballots]]/Table1[[#This Row],[Total Voters]],"0.0%")</f>
        <v>0.0%</v>
      </c>
    </row>
    <row r="8715" spans="1:27" x14ac:dyDescent="0.35">
      <c r="A8715" s="8" t="s">
        <v>33</v>
      </c>
      <c r="B8715" s="17">
        <v>2004</v>
      </c>
      <c r="C8715" s="80" t="s">
        <v>82</v>
      </c>
      <c r="D8715" s="17"/>
      <c r="E8715" s="35" t="s">
        <v>74</v>
      </c>
      <c r="F8715" s="35" t="s">
        <v>78</v>
      </c>
      <c r="G8715" s="51" t="s">
        <v>66</v>
      </c>
      <c r="H8715" s="10">
        <v>4812</v>
      </c>
      <c r="I8715" s="10">
        <v>4455</v>
      </c>
      <c r="J8715" s="10">
        <v>9267</v>
      </c>
      <c r="K8715" s="55"/>
      <c r="L8715" s="57"/>
      <c r="M8715" s="57"/>
      <c r="N8715" s="59"/>
      <c r="O8715" s="61"/>
      <c r="P8715" s="10"/>
      <c r="Q8715" s="10"/>
      <c r="R8715" s="11"/>
      <c r="S8715" s="24">
        <f>Table1[[#This Row],[Female Voters]]/Table1[[#This Row],[Female Population]]</f>
        <v>0</v>
      </c>
      <c r="T8715" s="24">
        <f>Table1[[#This Row],[Male Voters]]/Table1[[#This Row],[Male Population]]</f>
        <v>0</v>
      </c>
      <c r="U8715" s="24">
        <f>Table1[[#This Row],[Total Voters]]/Table1[[#This Row],[Total Population]]</f>
        <v>0</v>
      </c>
      <c r="V8715" s="24">
        <f>Table1[[#This Row],[Female Ballots]]/Table1[[#This Row],[Female Population]]</f>
        <v>0</v>
      </c>
      <c r="W8715" s="24">
        <f>Table1[[#This Row],[Male Ballots]]/Table1[[#This Row],[Male Population]]</f>
        <v>0</v>
      </c>
      <c r="X8715" s="24">
        <f>Table1[[#This Row],[Total Ballots]]/Table1[[#This Row],[Total Population]]</f>
        <v>0</v>
      </c>
      <c r="Y8715" s="125" t="str">
        <f>IFERROR(Table1[[#This Row],[Female Ballots]]/Table1[[#This Row],[Female Voters]],"0.0%")</f>
        <v>0.0%</v>
      </c>
      <c r="Z8715" s="125" t="str">
        <f>IFERROR(Table1[[#This Row],[Male Ballots]]/Table1[[#This Row],[Male Voters]],"0.0%")</f>
        <v>0.0%</v>
      </c>
      <c r="AA8715" s="126" t="str">
        <f>IFERROR(Table1[[#This Row],[Total Ballots]]/Table1[[#This Row],[Total Voters]],"0.0%")</f>
        <v>0.0%</v>
      </c>
    </row>
    <row r="8716" spans="1:27" x14ac:dyDescent="0.35">
      <c r="A8716" s="8" t="s">
        <v>33</v>
      </c>
      <c r="B8716" s="17">
        <v>2004</v>
      </c>
      <c r="C8716" s="80" t="s">
        <v>82</v>
      </c>
      <c r="D8716" s="17"/>
      <c r="E8716" s="35" t="s">
        <v>74</v>
      </c>
      <c r="F8716" s="35" t="s">
        <v>78</v>
      </c>
      <c r="G8716" s="51" t="s">
        <v>67</v>
      </c>
      <c r="H8716" s="10">
        <v>7863</v>
      </c>
      <c r="I8716" s="10">
        <v>6644</v>
      </c>
      <c r="J8716" s="10">
        <v>14507</v>
      </c>
      <c r="K8716" s="55"/>
      <c r="L8716" s="57"/>
      <c r="M8716" s="57"/>
      <c r="N8716" s="59"/>
      <c r="O8716" s="61"/>
      <c r="P8716" s="10"/>
      <c r="Q8716" s="10"/>
      <c r="R8716" s="11"/>
      <c r="S8716" s="24">
        <f>Table1[[#This Row],[Female Voters]]/Table1[[#This Row],[Female Population]]</f>
        <v>0</v>
      </c>
      <c r="T8716" s="24">
        <f>Table1[[#This Row],[Male Voters]]/Table1[[#This Row],[Male Population]]</f>
        <v>0</v>
      </c>
      <c r="U8716" s="24">
        <f>Table1[[#This Row],[Total Voters]]/Table1[[#This Row],[Total Population]]</f>
        <v>0</v>
      </c>
      <c r="V8716" s="24">
        <f>Table1[[#This Row],[Female Ballots]]/Table1[[#This Row],[Female Population]]</f>
        <v>0</v>
      </c>
      <c r="W8716" s="24">
        <f>Table1[[#This Row],[Male Ballots]]/Table1[[#This Row],[Male Population]]</f>
        <v>0</v>
      </c>
      <c r="X8716" s="24">
        <f>Table1[[#This Row],[Total Ballots]]/Table1[[#This Row],[Total Population]]</f>
        <v>0</v>
      </c>
      <c r="Y8716" s="125" t="str">
        <f>IFERROR(Table1[[#This Row],[Female Ballots]]/Table1[[#This Row],[Female Voters]],"0.0%")</f>
        <v>0.0%</v>
      </c>
      <c r="Z8716" s="125" t="str">
        <f>IFERROR(Table1[[#This Row],[Male Ballots]]/Table1[[#This Row],[Male Voters]],"0.0%")</f>
        <v>0.0%</v>
      </c>
      <c r="AA8716" s="126" t="str">
        <f>IFERROR(Table1[[#This Row],[Total Ballots]]/Table1[[#This Row],[Total Voters]],"0.0%")</f>
        <v>0.0%</v>
      </c>
    </row>
    <row r="8717" spans="1:27" x14ac:dyDescent="0.35">
      <c r="A8717" s="8" t="s">
        <v>51</v>
      </c>
      <c r="B8717" s="17">
        <v>2004</v>
      </c>
      <c r="C8717" s="80" t="s">
        <v>82</v>
      </c>
      <c r="D8717" s="17" t="s">
        <v>69</v>
      </c>
      <c r="E8717" s="35" t="s">
        <v>74</v>
      </c>
      <c r="F8717" s="35" t="s">
        <v>77</v>
      </c>
      <c r="G8717" s="51" t="s">
        <v>79</v>
      </c>
      <c r="H8717" s="10">
        <v>142550</v>
      </c>
      <c r="I8717" s="10">
        <v>136496</v>
      </c>
      <c r="J8717" s="10">
        <v>279046</v>
      </c>
      <c r="K8717" s="55"/>
      <c r="L8717" s="57"/>
      <c r="M8717" s="57"/>
      <c r="N8717" s="59">
        <v>207611</v>
      </c>
      <c r="O8717" s="61"/>
      <c r="P8717" s="10"/>
      <c r="Q8717" s="10"/>
      <c r="R8717" s="11">
        <v>172277</v>
      </c>
      <c r="S8717" s="24">
        <f>Table1[[#This Row],[Female Voters]]/Table1[[#This Row],[Female Population]]</f>
        <v>0</v>
      </c>
      <c r="T8717" s="24">
        <f>Table1[[#This Row],[Male Voters]]/Table1[[#This Row],[Male Population]]</f>
        <v>0</v>
      </c>
      <c r="U8717" s="24">
        <f>Table1[[#This Row],[Total Voters]]/Table1[[#This Row],[Total Population]]</f>
        <v>0.74400278090350691</v>
      </c>
      <c r="V8717" s="24">
        <f>Table1[[#This Row],[Female Ballots]]/Table1[[#This Row],[Female Population]]</f>
        <v>0</v>
      </c>
      <c r="W8717" s="24">
        <f>Table1[[#This Row],[Male Ballots]]/Table1[[#This Row],[Male Population]]</f>
        <v>0</v>
      </c>
      <c r="X8717" s="24">
        <f>Table1[[#This Row],[Total Ballots]]/Table1[[#This Row],[Total Population]]</f>
        <v>0.61737849673530532</v>
      </c>
      <c r="Y8717" s="125" t="str">
        <f>IFERROR(Table1[[#This Row],[Female Ballots]]/Table1[[#This Row],[Female Voters]],"0.0%")</f>
        <v>0.0%</v>
      </c>
      <c r="Z8717" s="125" t="str">
        <f>IFERROR(Table1[[#This Row],[Male Ballots]]/Table1[[#This Row],[Male Voters]],"0.0%")</f>
        <v>0.0%</v>
      </c>
      <c r="AA8717" s="126">
        <f>IFERROR(Table1[[#This Row],[Total Ballots]]/Table1[[#This Row],[Total Voters]],"0.0%")</f>
        <v>0.82980670581038574</v>
      </c>
    </row>
    <row r="8718" spans="1:27" x14ac:dyDescent="0.35">
      <c r="A8718" s="8" t="s">
        <v>51</v>
      </c>
      <c r="B8718" s="17">
        <v>2004</v>
      </c>
      <c r="C8718" s="80" t="s">
        <v>82</v>
      </c>
      <c r="D8718" s="17" t="s">
        <v>69</v>
      </c>
      <c r="E8718" s="35" t="s">
        <v>74</v>
      </c>
      <c r="F8718" s="35" t="s">
        <v>77</v>
      </c>
      <c r="G8718" s="51" t="s">
        <v>62</v>
      </c>
      <c r="H8718" s="10">
        <v>16965</v>
      </c>
      <c r="I8718" s="10">
        <v>16972</v>
      </c>
      <c r="J8718" s="10">
        <v>33937</v>
      </c>
      <c r="K8718" s="55"/>
      <c r="L8718" s="57"/>
      <c r="M8718" s="57"/>
      <c r="N8718" s="59"/>
      <c r="O8718" s="61"/>
      <c r="P8718" s="10"/>
      <c r="Q8718" s="10"/>
      <c r="R8718" s="11"/>
      <c r="S8718" s="24">
        <f>Table1[[#This Row],[Female Voters]]/Table1[[#This Row],[Female Population]]</f>
        <v>0</v>
      </c>
      <c r="T8718" s="24">
        <f>Table1[[#This Row],[Male Voters]]/Table1[[#This Row],[Male Population]]</f>
        <v>0</v>
      </c>
      <c r="U8718" s="24">
        <f>Table1[[#This Row],[Total Voters]]/Table1[[#This Row],[Total Population]]</f>
        <v>0</v>
      </c>
      <c r="V8718" s="24">
        <f>Table1[[#This Row],[Female Ballots]]/Table1[[#This Row],[Female Population]]</f>
        <v>0</v>
      </c>
      <c r="W8718" s="24">
        <f>Table1[[#This Row],[Male Ballots]]/Table1[[#This Row],[Male Population]]</f>
        <v>0</v>
      </c>
      <c r="X8718" s="24">
        <f>Table1[[#This Row],[Total Ballots]]/Table1[[#This Row],[Total Population]]</f>
        <v>0</v>
      </c>
      <c r="Y8718" s="125" t="str">
        <f>IFERROR(Table1[[#This Row],[Female Ballots]]/Table1[[#This Row],[Female Voters]],"0.0%")</f>
        <v>0.0%</v>
      </c>
      <c r="Z8718" s="125" t="str">
        <f>IFERROR(Table1[[#This Row],[Male Ballots]]/Table1[[#This Row],[Male Voters]],"0.0%")</f>
        <v>0.0%</v>
      </c>
      <c r="AA8718" s="126" t="str">
        <f>IFERROR(Table1[[#This Row],[Total Ballots]]/Table1[[#This Row],[Total Voters]],"0.0%")</f>
        <v>0.0%</v>
      </c>
    </row>
    <row r="8719" spans="1:27" x14ac:dyDescent="0.35">
      <c r="A8719" s="8" t="s">
        <v>51</v>
      </c>
      <c r="B8719" s="17">
        <v>2004</v>
      </c>
      <c r="C8719" s="80" t="s">
        <v>82</v>
      </c>
      <c r="D8719" s="17" t="s">
        <v>69</v>
      </c>
      <c r="E8719" s="35" t="s">
        <v>74</v>
      </c>
      <c r="F8719" s="35" t="s">
        <v>77</v>
      </c>
      <c r="G8719" s="51" t="s">
        <v>63</v>
      </c>
      <c r="H8719" s="10">
        <v>25440</v>
      </c>
      <c r="I8719" s="10">
        <v>25142</v>
      </c>
      <c r="J8719" s="10">
        <v>50582</v>
      </c>
      <c r="K8719" s="55"/>
      <c r="L8719" s="57"/>
      <c r="M8719" s="57"/>
      <c r="N8719" s="59"/>
      <c r="O8719" s="61"/>
      <c r="P8719" s="10"/>
      <c r="Q8719" s="10"/>
      <c r="R8719" s="11"/>
      <c r="S8719" s="24">
        <f>Table1[[#This Row],[Female Voters]]/Table1[[#This Row],[Female Population]]</f>
        <v>0</v>
      </c>
      <c r="T8719" s="24">
        <f>Table1[[#This Row],[Male Voters]]/Table1[[#This Row],[Male Population]]</f>
        <v>0</v>
      </c>
      <c r="U8719" s="24">
        <f>Table1[[#This Row],[Total Voters]]/Table1[[#This Row],[Total Population]]</f>
        <v>0</v>
      </c>
      <c r="V8719" s="24">
        <f>Table1[[#This Row],[Female Ballots]]/Table1[[#This Row],[Female Population]]</f>
        <v>0</v>
      </c>
      <c r="W8719" s="24">
        <f>Table1[[#This Row],[Male Ballots]]/Table1[[#This Row],[Male Population]]</f>
        <v>0</v>
      </c>
      <c r="X8719" s="24">
        <f>Table1[[#This Row],[Total Ballots]]/Table1[[#This Row],[Total Population]]</f>
        <v>0</v>
      </c>
      <c r="Y8719" s="125" t="str">
        <f>IFERROR(Table1[[#This Row],[Female Ballots]]/Table1[[#This Row],[Female Voters]],"0.0%")</f>
        <v>0.0%</v>
      </c>
      <c r="Z8719" s="125" t="str">
        <f>IFERROR(Table1[[#This Row],[Male Ballots]]/Table1[[#This Row],[Male Voters]],"0.0%")</f>
        <v>0.0%</v>
      </c>
      <c r="AA8719" s="126" t="str">
        <f>IFERROR(Table1[[#This Row],[Total Ballots]]/Table1[[#This Row],[Total Voters]],"0.0%")</f>
        <v>0.0%</v>
      </c>
    </row>
    <row r="8720" spans="1:27" x14ac:dyDescent="0.35">
      <c r="A8720" s="8" t="s">
        <v>51</v>
      </c>
      <c r="B8720" s="17">
        <v>2004</v>
      </c>
      <c r="C8720" s="80" t="s">
        <v>82</v>
      </c>
      <c r="D8720" s="17" t="s">
        <v>69</v>
      </c>
      <c r="E8720" s="35" t="s">
        <v>74</v>
      </c>
      <c r="F8720" s="35" t="s">
        <v>77</v>
      </c>
      <c r="G8720" s="51" t="s">
        <v>64</v>
      </c>
      <c r="H8720" s="10">
        <v>29787</v>
      </c>
      <c r="I8720" s="10">
        <v>30027</v>
      </c>
      <c r="J8720" s="10">
        <v>59814</v>
      </c>
      <c r="K8720" s="55"/>
      <c r="L8720" s="57"/>
      <c r="M8720" s="57"/>
      <c r="N8720" s="59"/>
      <c r="O8720" s="61"/>
      <c r="P8720" s="10"/>
      <c r="Q8720" s="10"/>
      <c r="R8720" s="11"/>
      <c r="S8720" s="24">
        <f>Table1[[#This Row],[Female Voters]]/Table1[[#This Row],[Female Population]]</f>
        <v>0</v>
      </c>
      <c r="T8720" s="24">
        <f>Table1[[#This Row],[Male Voters]]/Table1[[#This Row],[Male Population]]</f>
        <v>0</v>
      </c>
      <c r="U8720" s="24">
        <f>Table1[[#This Row],[Total Voters]]/Table1[[#This Row],[Total Population]]</f>
        <v>0</v>
      </c>
      <c r="V8720" s="24">
        <f>Table1[[#This Row],[Female Ballots]]/Table1[[#This Row],[Female Population]]</f>
        <v>0</v>
      </c>
      <c r="W8720" s="24">
        <f>Table1[[#This Row],[Male Ballots]]/Table1[[#This Row],[Male Population]]</f>
        <v>0</v>
      </c>
      <c r="X8720" s="24">
        <f>Table1[[#This Row],[Total Ballots]]/Table1[[#This Row],[Total Population]]</f>
        <v>0</v>
      </c>
      <c r="Y8720" s="125" t="str">
        <f>IFERROR(Table1[[#This Row],[Female Ballots]]/Table1[[#This Row],[Female Voters]],"0.0%")</f>
        <v>0.0%</v>
      </c>
      <c r="Z8720" s="125" t="str">
        <f>IFERROR(Table1[[#This Row],[Male Ballots]]/Table1[[#This Row],[Male Voters]],"0.0%")</f>
        <v>0.0%</v>
      </c>
      <c r="AA8720" s="126" t="str">
        <f>IFERROR(Table1[[#This Row],[Total Ballots]]/Table1[[#This Row],[Total Voters]],"0.0%")</f>
        <v>0.0%</v>
      </c>
    </row>
    <row r="8721" spans="1:27" x14ac:dyDescent="0.35">
      <c r="A8721" s="8" t="s">
        <v>51</v>
      </c>
      <c r="B8721" s="17">
        <v>2004</v>
      </c>
      <c r="C8721" s="80" t="s">
        <v>82</v>
      </c>
      <c r="D8721" s="17" t="s">
        <v>69</v>
      </c>
      <c r="E8721" s="35" t="s">
        <v>74</v>
      </c>
      <c r="F8721" s="35" t="s">
        <v>77</v>
      </c>
      <c r="G8721" s="51" t="s">
        <v>65</v>
      </c>
      <c r="H8721" s="10">
        <v>29134</v>
      </c>
      <c r="I8721" s="10">
        <v>28543</v>
      </c>
      <c r="J8721" s="10">
        <v>57677</v>
      </c>
      <c r="K8721" s="55"/>
      <c r="L8721" s="57"/>
      <c r="M8721" s="57"/>
      <c r="N8721" s="59"/>
      <c r="O8721" s="61"/>
      <c r="P8721" s="10"/>
      <c r="Q8721" s="10"/>
      <c r="R8721" s="11"/>
      <c r="S8721" s="24">
        <f>Table1[[#This Row],[Female Voters]]/Table1[[#This Row],[Female Population]]</f>
        <v>0</v>
      </c>
      <c r="T8721" s="24">
        <f>Table1[[#This Row],[Male Voters]]/Table1[[#This Row],[Male Population]]</f>
        <v>0</v>
      </c>
      <c r="U8721" s="24">
        <f>Table1[[#This Row],[Total Voters]]/Table1[[#This Row],[Total Population]]</f>
        <v>0</v>
      </c>
      <c r="V8721" s="24">
        <f>Table1[[#This Row],[Female Ballots]]/Table1[[#This Row],[Female Population]]</f>
        <v>0</v>
      </c>
      <c r="W8721" s="24">
        <f>Table1[[#This Row],[Male Ballots]]/Table1[[#This Row],[Male Population]]</f>
        <v>0</v>
      </c>
      <c r="X8721" s="24">
        <f>Table1[[#This Row],[Total Ballots]]/Table1[[#This Row],[Total Population]]</f>
        <v>0</v>
      </c>
      <c r="Y8721" s="125" t="str">
        <f>IFERROR(Table1[[#This Row],[Female Ballots]]/Table1[[#This Row],[Female Voters]],"0.0%")</f>
        <v>0.0%</v>
      </c>
      <c r="Z8721" s="125" t="str">
        <f>IFERROR(Table1[[#This Row],[Male Ballots]]/Table1[[#This Row],[Male Voters]],"0.0%")</f>
        <v>0.0%</v>
      </c>
      <c r="AA8721" s="126" t="str">
        <f>IFERROR(Table1[[#This Row],[Total Ballots]]/Table1[[#This Row],[Total Voters]],"0.0%")</f>
        <v>0.0%</v>
      </c>
    </row>
    <row r="8722" spans="1:27" x14ac:dyDescent="0.35">
      <c r="A8722" s="8" t="s">
        <v>51</v>
      </c>
      <c r="B8722" s="17">
        <v>2004</v>
      </c>
      <c r="C8722" s="80" t="s">
        <v>82</v>
      </c>
      <c r="D8722" s="17" t="s">
        <v>69</v>
      </c>
      <c r="E8722" s="35" t="s">
        <v>74</v>
      </c>
      <c r="F8722" s="35" t="s">
        <v>77</v>
      </c>
      <c r="G8722" s="51" t="s">
        <v>66</v>
      </c>
      <c r="H8722" s="10">
        <v>19523</v>
      </c>
      <c r="I8722" s="10">
        <v>19049</v>
      </c>
      <c r="J8722" s="10">
        <v>38572</v>
      </c>
      <c r="K8722" s="55"/>
      <c r="L8722" s="57"/>
      <c r="M8722" s="57"/>
      <c r="N8722" s="59"/>
      <c r="O8722" s="61"/>
      <c r="P8722" s="10"/>
      <c r="Q8722" s="10"/>
      <c r="R8722" s="11"/>
      <c r="S8722" s="24">
        <f>Table1[[#This Row],[Female Voters]]/Table1[[#This Row],[Female Population]]</f>
        <v>0</v>
      </c>
      <c r="T8722" s="24">
        <f>Table1[[#This Row],[Male Voters]]/Table1[[#This Row],[Male Population]]</f>
        <v>0</v>
      </c>
      <c r="U8722" s="24">
        <f>Table1[[#This Row],[Total Voters]]/Table1[[#This Row],[Total Population]]</f>
        <v>0</v>
      </c>
      <c r="V8722" s="24">
        <f>Table1[[#This Row],[Female Ballots]]/Table1[[#This Row],[Female Population]]</f>
        <v>0</v>
      </c>
      <c r="W8722" s="24">
        <f>Table1[[#This Row],[Male Ballots]]/Table1[[#This Row],[Male Population]]</f>
        <v>0</v>
      </c>
      <c r="X8722" s="24">
        <f>Table1[[#This Row],[Total Ballots]]/Table1[[#This Row],[Total Population]]</f>
        <v>0</v>
      </c>
      <c r="Y8722" s="125" t="str">
        <f>IFERROR(Table1[[#This Row],[Female Ballots]]/Table1[[#This Row],[Female Voters]],"0.0%")</f>
        <v>0.0%</v>
      </c>
      <c r="Z8722" s="125" t="str">
        <f>IFERROR(Table1[[#This Row],[Male Ballots]]/Table1[[#This Row],[Male Voters]],"0.0%")</f>
        <v>0.0%</v>
      </c>
      <c r="AA8722" s="126" t="str">
        <f>IFERROR(Table1[[#This Row],[Total Ballots]]/Table1[[#This Row],[Total Voters]],"0.0%")</f>
        <v>0.0%</v>
      </c>
    </row>
    <row r="8723" spans="1:27" x14ac:dyDescent="0.35">
      <c r="A8723" s="8" t="s">
        <v>51</v>
      </c>
      <c r="B8723" s="17">
        <v>2004</v>
      </c>
      <c r="C8723" s="80" t="s">
        <v>82</v>
      </c>
      <c r="D8723" s="17" t="s">
        <v>69</v>
      </c>
      <c r="E8723" s="35" t="s">
        <v>74</v>
      </c>
      <c r="F8723" s="35" t="s">
        <v>77</v>
      </c>
      <c r="G8723" s="51" t="s">
        <v>67</v>
      </c>
      <c r="H8723" s="10">
        <v>21701</v>
      </c>
      <c r="I8723" s="10">
        <v>16763</v>
      </c>
      <c r="J8723" s="10">
        <v>38464</v>
      </c>
      <c r="K8723" s="55"/>
      <c r="L8723" s="57"/>
      <c r="M8723" s="57"/>
      <c r="N8723" s="59"/>
      <c r="O8723" s="61"/>
      <c r="P8723" s="10"/>
      <c r="Q8723" s="10"/>
      <c r="R8723" s="11"/>
      <c r="S8723" s="24">
        <f>Table1[[#This Row],[Female Voters]]/Table1[[#This Row],[Female Population]]</f>
        <v>0</v>
      </c>
      <c r="T8723" s="24">
        <f>Table1[[#This Row],[Male Voters]]/Table1[[#This Row],[Male Population]]</f>
        <v>0</v>
      </c>
      <c r="U8723" s="24">
        <f>Table1[[#This Row],[Total Voters]]/Table1[[#This Row],[Total Population]]</f>
        <v>0</v>
      </c>
      <c r="V8723" s="24">
        <f>Table1[[#This Row],[Female Ballots]]/Table1[[#This Row],[Female Population]]</f>
        <v>0</v>
      </c>
      <c r="W8723" s="24">
        <f>Table1[[#This Row],[Male Ballots]]/Table1[[#This Row],[Male Population]]</f>
        <v>0</v>
      </c>
      <c r="X8723" s="24">
        <f>Table1[[#This Row],[Total Ballots]]/Table1[[#This Row],[Total Population]]</f>
        <v>0</v>
      </c>
      <c r="Y8723" s="125" t="str">
        <f>IFERROR(Table1[[#This Row],[Female Ballots]]/Table1[[#This Row],[Female Voters]],"0.0%")</f>
        <v>0.0%</v>
      </c>
      <c r="Z8723" s="125" t="str">
        <f>IFERROR(Table1[[#This Row],[Male Ballots]]/Table1[[#This Row],[Male Voters]],"0.0%")</f>
        <v>0.0%</v>
      </c>
      <c r="AA8723" s="126" t="str">
        <f>IFERROR(Table1[[#This Row],[Total Ballots]]/Table1[[#This Row],[Total Voters]],"0.0%")</f>
        <v>0.0%</v>
      </c>
    </row>
    <row r="8724" spans="1:27" x14ac:dyDescent="0.35">
      <c r="A8724" s="8" t="s">
        <v>25</v>
      </c>
      <c r="B8724" s="17">
        <v>2004</v>
      </c>
      <c r="C8724" s="80" t="s">
        <v>82</v>
      </c>
      <c r="D8724" s="17"/>
      <c r="E8724" s="35" t="s">
        <v>74</v>
      </c>
      <c r="F8724" s="35" t="s">
        <v>77</v>
      </c>
      <c r="G8724" s="51" t="s">
        <v>79</v>
      </c>
      <c r="H8724" s="10">
        <v>1632</v>
      </c>
      <c r="I8724" s="10">
        <v>1572</v>
      </c>
      <c r="J8724" s="10">
        <v>3204</v>
      </c>
      <c r="K8724" s="55"/>
      <c r="L8724" s="57"/>
      <c r="M8724" s="57"/>
      <c r="N8724" s="59">
        <v>2542</v>
      </c>
      <c r="O8724" s="61"/>
      <c r="P8724" s="10"/>
      <c r="Q8724" s="10"/>
      <c r="R8724" s="11">
        <v>2145</v>
      </c>
      <c r="S8724" s="24">
        <f>Table1[[#This Row],[Female Voters]]/Table1[[#This Row],[Female Population]]</f>
        <v>0</v>
      </c>
      <c r="T8724" s="24">
        <f>Table1[[#This Row],[Male Voters]]/Table1[[#This Row],[Male Population]]</f>
        <v>0</v>
      </c>
      <c r="U8724" s="24">
        <f>Table1[[#This Row],[Total Voters]]/Table1[[#This Row],[Total Population]]</f>
        <v>0.79338327091136085</v>
      </c>
      <c r="V8724" s="24">
        <f>Table1[[#This Row],[Female Ballots]]/Table1[[#This Row],[Female Population]]</f>
        <v>0</v>
      </c>
      <c r="W8724" s="24">
        <f>Table1[[#This Row],[Male Ballots]]/Table1[[#This Row],[Male Population]]</f>
        <v>0</v>
      </c>
      <c r="X8724" s="24">
        <f>Table1[[#This Row],[Total Ballots]]/Table1[[#This Row],[Total Population]]</f>
        <v>0.66947565543071164</v>
      </c>
      <c r="Y8724" s="125" t="str">
        <f>IFERROR(Table1[[#This Row],[Female Ballots]]/Table1[[#This Row],[Female Voters]],"0.0%")</f>
        <v>0.0%</v>
      </c>
      <c r="Z8724" s="125" t="str">
        <f>IFERROR(Table1[[#This Row],[Male Ballots]]/Table1[[#This Row],[Male Voters]],"0.0%")</f>
        <v>0.0%</v>
      </c>
      <c r="AA8724" s="126">
        <f>IFERROR(Table1[[#This Row],[Total Ballots]]/Table1[[#This Row],[Total Voters]],"0.0%")</f>
        <v>0.84382376081825339</v>
      </c>
    </row>
    <row r="8725" spans="1:27" x14ac:dyDescent="0.35">
      <c r="A8725" s="8" t="s">
        <v>25</v>
      </c>
      <c r="B8725" s="17">
        <v>2004</v>
      </c>
      <c r="C8725" s="80" t="s">
        <v>82</v>
      </c>
      <c r="D8725" s="17"/>
      <c r="E8725" s="35" t="s">
        <v>74</v>
      </c>
      <c r="F8725" s="35" t="s">
        <v>77</v>
      </c>
      <c r="G8725" s="51" t="s">
        <v>62</v>
      </c>
      <c r="H8725" s="10">
        <v>129</v>
      </c>
      <c r="I8725" s="10">
        <v>145</v>
      </c>
      <c r="J8725" s="10">
        <v>274</v>
      </c>
      <c r="K8725" s="55"/>
      <c r="L8725" s="57"/>
      <c r="M8725" s="57"/>
      <c r="N8725" s="59"/>
      <c r="O8725" s="61"/>
      <c r="P8725" s="10"/>
      <c r="Q8725" s="10"/>
      <c r="R8725" s="11"/>
      <c r="S8725" s="24">
        <f>Table1[[#This Row],[Female Voters]]/Table1[[#This Row],[Female Population]]</f>
        <v>0</v>
      </c>
      <c r="T8725" s="24">
        <f>Table1[[#This Row],[Male Voters]]/Table1[[#This Row],[Male Population]]</f>
        <v>0</v>
      </c>
      <c r="U8725" s="24">
        <f>Table1[[#This Row],[Total Voters]]/Table1[[#This Row],[Total Population]]</f>
        <v>0</v>
      </c>
      <c r="V8725" s="24">
        <f>Table1[[#This Row],[Female Ballots]]/Table1[[#This Row],[Female Population]]</f>
        <v>0</v>
      </c>
      <c r="W8725" s="24">
        <f>Table1[[#This Row],[Male Ballots]]/Table1[[#This Row],[Male Population]]</f>
        <v>0</v>
      </c>
      <c r="X8725" s="24">
        <f>Table1[[#This Row],[Total Ballots]]/Table1[[#This Row],[Total Population]]</f>
        <v>0</v>
      </c>
      <c r="Y8725" s="125" t="str">
        <f>IFERROR(Table1[[#This Row],[Female Ballots]]/Table1[[#This Row],[Female Voters]],"0.0%")</f>
        <v>0.0%</v>
      </c>
      <c r="Z8725" s="125" t="str">
        <f>IFERROR(Table1[[#This Row],[Male Ballots]]/Table1[[#This Row],[Male Voters]],"0.0%")</f>
        <v>0.0%</v>
      </c>
      <c r="AA8725" s="126" t="str">
        <f>IFERROR(Table1[[#This Row],[Total Ballots]]/Table1[[#This Row],[Total Voters]],"0.0%")</f>
        <v>0.0%</v>
      </c>
    </row>
    <row r="8726" spans="1:27" x14ac:dyDescent="0.35">
      <c r="A8726" s="8" t="s">
        <v>25</v>
      </c>
      <c r="B8726" s="17">
        <v>2004</v>
      </c>
      <c r="C8726" s="80" t="s">
        <v>82</v>
      </c>
      <c r="D8726" s="17"/>
      <c r="E8726" s="35" t="s">
        <v>74</v>
      </c>
      <c r="F8726" s="35" t="s">
        <v>77</v>
      </c>
      <c r="G8726" s="51" t="s">
        <v>63</v>
      </c>
      <c r="H8726" s="10">
        <v>169</v>
      </c>
      <c r="I8726" s="10">
        <v>176</v>
      </c>
      <c r="J8726" s="10">
        <v>345</v>
      </c>
      <c r="K8726" s="55"/>
      <c r="L8726" s="57"/>
      <c r="M8726" s="57"/>
      <c r="N8726" s="59"/>
      <c r="O8726" s="61"/>
      <c r="P8726" s="10"/>
      <c r="Q8726" s="10"/>
      <c r="R8726" s="11"/>
      <c r="S8726" s="24">
        <f>Table1[[#This Row],[Female Voters]]/Table1[[#This Row],[Female Population]]</f>
        <v>0</v>
      </c>
      <c r="T8726" s="24">
        <f>Table1[[#This Row],[Male Voters]]/Table1[[#This Row],[Male Population]]</f>
        <v>0</v>
      </c>
      <c r="U8726" s="24">
        <f>Table1[[#This Row],[Total Voters]]/Table1[[#This Row],[Total Population]]</f>
        <v>0</v>
      </c>
      <c r="V8726" s="24">
        <f>Table1[[#This Row],[Female Ballots]]/Table1[[#This Row],[Female Population]]</f>
        <v>0</v>
      </c>
      <c r="W8726" s="24">
        <f>Table1[[#This Row],[Male Ballots]]/Table1[[#This Row],[Male Population]]</f>
        <v>0</v>
      </c>
      <c r="X8726" s="24">
        <f>Table1[[#This Row],[Total Ballots]]/Table1[[#This Row],[Total Population]]</f>
        <v>0</v>
      </c>
      <c r="Y8726" s="125" t="str">
        <f>IFERROR(Table1[[#This Row],[Female Ballots]]/Table1[[#This Row],[Female Voters]],"0.0%")</f>
        <v>0.0%</v>
      </c>
      <c r="Z8726" s="125" t="str">
        <f>IFERROR(Table1[[#This Row],[Male Ballots]]/Table1[[#This Row],[Male Voters]],"0.0%")</f>
        <v>0.0%</v>
      </c>
      <c r="AA8726" s="126" t="str">
        <f>IFERROR(Table1[[#This Row],[Total Ballots]]/Table1[[#This Row],[Total Voters]],"0.0%")</f>
        <v>0.0%</v>
      </c>
    </row>
    <row r="8727" spans="1:27" x14ac:dyDescent="0.35">
      <c r="A8727" s="8" t="s">
        <v>25</v>
      </c>
      <c r="B8727" s="17">
        <v>2004</v>
      </c>
      <c r="C8727" s="80" t="s">
        <v>82</v>
      </c>
      <c r="D8727" s="17"/>
      <c r="E8727" s="35" t="s">
        <v>74</v>
      </c>
      <c r="F8727" s="35" t="s">
        <v>77</v>
      </c>
      <c r="G8727" s="51" t="s">
        <v>64</v>
      </c>
      <c r="H8727" s="10">
        <v>260</v>
      </c>
      <c r="I8727" s="10">
        <v>253</v>
      </c>
      <c r="J8727" s="10">
        <v>513</v>
      </c>
      <c r="K8727" s="55"/>
      <c r="L8727" s="57"/>
      <c r="M8727" s="57"/>
      <c r="N8727" s="59"/>
      <c r="O8727" s="61"/>
      <c r="P8727" s="10"/>
      <c r="Q8727" s="10"/>
      <c r="R8727" s="11"/>
      <c r="S8727" s="24">
        <f>Table1[[#This Row],[Female Voters]]/Table1[[#This Row],[Female Population]]</f>
        <v>0</v>
      </c>
      <c r="T8727" s="24">
        <f>Table1[[#This Row],[Male Voters]]/Table1[[#This Row],[Male Population]]</f>
        <v>0</v>
      </c>
      <c r="U8727" s="24">
        <f>Table1[[#This Row],[Total Voters]]/Table1[[#This Row],[Total Population]]</f>
        <v>0</v>
      </c>
      <c r="V8727" s="24">
        <f>Table1[[#This Row],[Female Ballots]]/Table1[[#This Row],[Female Population]]</f>
        <v>0</v>
      </c>
      <c r="W8727" s="24">
        <f>Table1[[#This Row],[Male Ballots]]/Table1[[#This Row],[Male Population]]</f>
        <v>0</v>
      </c>
      <c r="X8727" s="24">
        <f>Table1[[#This Row],[Total Ballots]]/Table1[[#This Row],[Total Population]]</f>
        <v>0</v>
      </c>
      <c r="Y8727" s="125" t="str">
        <f>IFERROR(Table1[[#This Row],[Female Ballots]]/Table1[[#This Row],[Female Voters]],"0.0%")</f>
        <v>0.0%</v>
      </c>
      <c r="Z8727" s="125" t="str">
        <f>IFERROR(Table1[[#This Row],[Male Ballots]]/Table1[[#This Row],[Male Voters]],"0.0%")</f>
        <v>0.0%</v>
      </c>
      <c r="AA8727" s="126" t="str">
        <f>IFERROR(Table1[[#This Row],[Total Ballots]]/Table1[[#This Row],[Total Voters]],"0.0%")</f>
        <v>0.0%</v>
      </c>
    </row>
    <row r="8728" spans="1:27" x14ac:dyDescent="0.35">
      <c r="A8728" s="8" t="s">
        <v>25</v>
      </c>
      <c r="B8728" s="17">
        <v>2004</v>
      </c>
      <c r="C8728" s="80" t="s">
        <v>82</v>
      </c>
      <c r="D8728" s="17"/>
      <c r="E8728" s="35" t="s">
        <v>74</v>
      </c>
      <c r="F8728" s="35" t="s">
        <v>77</v>
      </c>
      <c r="G8728" s="51" t="s">
        <v>65</v>
      </c>
      <c r="H8728" s="10">
        <v>337</v>
      </c>
      <c r="I8728" s="10">
        <v>348</v>
      </c>
      <c r="J8728" s="10">
        <v>685</v>
      </c>
      <c r="K8728" s="55"/>
      <c r="L8728" s="57"/>
      <c r="M8728" s="57"/>
      <c r="N8728" s="59"/>
      <c r="O8728" s="61"/>
      <c r="P8728" s="10"/>
      <c r="Q8728" s="10"/>
      <c r="R8728" s="11"/>
      <c r="S8728" s="24">
        <f>Table1[[#This Row],[Female Voters]]/Table1[[#This Row],[Female Population]]</f>
        <v>0</v>
      </c>
      <c r="T8728" s="24">
        <f>Table1[[#This Row],[Male Voters]]/Table1[[#This Row],[Male Population]]</f>
        <v>0</v>
      </c>
      <c r="U8728" s="24">
        <f>Table1[[#This Row],[Total Voters]]/Table1[[#This Row],[Total Population]]</f>
        <v>0</v>
      </c>
      <c r="V8728" s="24">
        <f>Table1[[#This Row],[Female Ballots]]/Table1[[#This Row],[Female Population]]</f>
        <v>0</v>
      </c>
      <c r="W8728" s="24">
        <f>Table1[[#This Row],[Male Ballots]]/Table1[[#This Row],[Male Population]]</f>
        <v>0</v>
      </c>
      <c r="X8728" s="24">
        <f>Table1[[#This Row],[Total Ballots]]/Table1[[#This Row],[Total Population]]</f>
        <v>0</v>
      </c>
      <c r="Y8728" s="125" t="str">
        <f>IFERROR(Table1[[#This Row],[Female Ballots]]/Table1[[#This Row],[Female Voters]],"0.0%")</f>
        <v>0.0%</v>
      </c>
      <c r="Z8728" s="125" t="str">
        <f>IFERROR(Table1[[#This Row],[Male Ballots]]/Table1[[#This Row],[Male Voters]],"0.0%")</f>
        <v>0.0%</v>
      </c>
      <c r="AA8728" s="126" t="str">
        <f>IFERROR(Table1[[#This Row],[Total Ballots]]/Table1[[#This Row],[Total Voters]],"0.0%")</f>
        <v>0.0%</v>
      </c>
    </row>
    <row r="8729" spans="1:27" x14ac:dyDescent="0.35">
      <c r="A8729" s="8" t="s">
        <v>25</v>
      </c>
      <c r="B8729" s="17">
        <v>2004</v>
      </c>
      <c r="C8729" s="80" t="s">
        <v>82</v>
      </c>
      <c r="D8729" s="17"/>
      <c r="E8729" s="35" t="s">
        <v>74</v>
      </c>
      <c r="F8729" s="35" t="s">
        <v>77</v>
      </c>
      <c r="G8729" s="51" t="s">
        <v>66</v>
      </c>
      <c r="H8729" s="10">
        <v>295</v>
      </c>
      <c r="I8729" s="10">
        <v>291</v>
      </c>
      <c r="J8729" s="10">
        <v>586</v>
      </c>
      <c r="K8729" s="55"/>
      <c r="L8729" s="57"/>
      <c r="M8729" s="57"/>
      <c r="N8729" s="59"/>
      <c r="O8729" s="61"/>
      <c r="P8729" s="10"/>
      <c r="Q8729" s="10"/>
      <c r="R8729" s="11"/>
      <c r="S8729" s="24">
        <f>Table1[[#This Row],[Female Voters]]/Table1[[#This Row],[Female Population]]</f>
        <v>0</v>
      </c>
      <c r="T8729" s="24">
        <f>Table1[[#This Row],[Male Voters]]/Table1[[#This Row],[Male Population]]</f>
        <v>0</v>
      </c>
      <c r="U8729" s="24">
        <f>Table1[[#This Row],[Total Voters]]/Table1[[#This Row],[Total Population]]</f>
        <v>0</v>
      </c>
      <c r="V8729" s="24">
        <f>Table1[[#This Row],[Female Ballots]]/Table1[[#This Row],[Female Population]]</f>
        <v>0</v>
      </c>
      <c r="W8729" s="24">
        <f>Table1[[#This Row],[Male Ballots]]/Table1[[#This Row],[Male Population]]</f>
        <v>0</v>
      </c>
      <c r="X8729" s="24">
        <f>Table1[[#This Row],[Total Ballots]]/Table1[[#This Row],[Total Population]]</f>
        <v>0</v>
      </c>
      <c r="Y8729" s="125" t="str">
        <f>IFERROR(Table1[[#This Row],[Female Ballots]]/Table1[[#This Row],[Female Voters]],"0.0%")</f>
        <v>0.0%</v>
      </c>
      <c r="Z8729" s="125" t="str">
        <f>IFERROR(Table1[[#This Row],[Male Ballots]]/Table1[[#This Row],[Male Voters]],"0.0%")</f>
        <v>0.0%</v>
      </c>
      <c r="AA8729" s="126" t="str">
        <f>IFERROR(Table1[[#This Row],[Total Ballots]]/Table1[[#This Row],[Total Voters]],"0.0%")</f>
        <v>0.0%</v>
      </c>
    </row>
    <row r="8730" spans="1:27" x14ac:dyDescent="0.35">
      <c r="A8730" s="8" t="s">
        <v>25</v>
      </c>
      <c r="B8730" s="17">
        <v>2004</v>
      </c>
      <c r="C8730" s="80" t="s">
        <v>82</v>
      </c>
      <c r="D8730" s="17"/>
      <c r="E8730" s="35" t="s">
        <v>74</v>
      </c>
      <c r="F8730" s="35" t="s">
        <v>77</v>
      </c>
      <c r="G8730" s="51" t="s">
        <v>67</v>
      </c>
      <c r="H8730" s="10">
        <v>442</v>
      </c>
      <c r="I8730" s="10">
        <v>359</v>
      </c>
      <c r="J8730" s="10">
        <v>801</v>
      </c>
      <c r="K8730" s="55"/>
      <c r="L8730" s="57"/>
      <c r="M8730" s="57"/>
      <c r="N8730" s="59"/>
      <c r="O8730" s="61"/>
      <c r="P8730" s="10"/>
      <c r="Q8730" s="10"/>
      <c r="R8730" s="11"/>
      <c r="S8730" s="24">
        <f>Table1[[#This Row],[Female Voters]]/Table1[[#This Row],[Female Population]]</f>
        <v>0</v>
      </c>
      <c r="T8730" s="24">
        <f>Table1[[#This Row],[Male Voters]]/Table1[[#This Row],[Male Population]]</f>
        <v>0</v>
      </c>
      <c r="U8730" s="24">
        <f>Table1[[#This Row],[Total Voters]]/Table1[[#This Row],[Total Population]]</f>
        <v>0</v>
      </c>
      <c r="V8730" s="24">
        <f>Table1[[#This Row],[Female Ballots]]/Table1[[#This Row],[Female Population]]</f>
        <v>0</v>
      </c>
      <c r="W8730" s="24">
        <f>Table1[[#This Row],[Male Ballots]]/Table1[[#This Row],[Male Population]]</f>
        <v>0</v>
      </c>
      <c r="X8730" s="24">
        <f>Table1[[#This Row],[Total Ballots]]/Table1[[#This Row],[Total Population]]</f>
        <v>0</v>
      </c>
      <c r="Y8730" s="125" t="str">
        <f>IFERROR(Table1[[#This Row],[Female Ballots]]/Table1[[#This Row],[Female Voters]],"0.0%")</f>
        <v>0.0%</v>
      </c>
      <c r="Z8730" s="125" t="str">
        <f>IFERROR(Table1[[#This Row],[Male Ballots]]/Table1[[#This Row],[Male Voters]],"0.0%")</f>
        <v>0.0%</v>
      </c>
      <c r="AA8730" s="126" t="str">
        <f>IFERROR(Table1[[#This Row],[Total Ballots]]/Table1[[#This Row],[Total Voters]],"0.0%")</f>
        <v>0.0%</v>
      </c>
    </row>
    <row r="8731" spans="1:27" x14ac:dyDescent="0.35">
      <c r="A8731" s="8" t="s">
        <v>46</v>
      </c>
      <c r="B8731" s="17">
        <v>2004</v>
      </c>
      <c r="C8731" s="80" t="s">
        <v>82</v>
      </c>
      <c r="D8731" s="17" t="s">
        <v>69</v>
      </c>
      <c r="E8731" s="35" t="s">
        <v>74</v>
      </c>
      <c r="F8731" s="35" t="s">
        <v>77</v>
      </c>
      <c r="G8731" s="51" t="s">
        <v>79</v>
      </c>
      <c r="H8731" s="10">
        <v>36608</v>
      </c>
      <c r="I8731" s="10">
        <v>35232</v>
      </c>
      <c r="J8731" s="10">
        <v>71840</v>
      </c>
      <c r="K8731" s="55"/>
      <c r="L8731" s="57"/>
      <c r="M8731" s="57"/>
      <c r="N8731" s="59">
        <v>53914</v>
      </c>
      <c r="O8731" s="61"/>
      <c r="P8731" s="10"/>
      <c r="Q8731" s="10"/>
      <c r="R8731" s="11">
        <v>42723</v>
      </c>
      <c r="S8731" s="24">
        <f>Table1[[#This Row],[Female Voters]]/Table1[[#This Row],[Female Population]]</f>
        <v>0</v>
      </c>
      <c r="T8731" s="24">
        <f>Table1[[#This Row],[Male Voters]]/Table1[[#This Row],[Male Population]]</f>
        <v>0</v>
      </c>
      <c r="U8731" s="24">
        <f>Table1[[#This Row],[Total Voters]]/Table1[[#This Row],[Total Population]]</f>
        <v>0.75047327394209351</v>
      </c>
      <c r="V8731" s="24">
        <f>Table1[[#This Row],[Female Ballots]]/Table1[[#This Row],[Female Population]]</f>
        <v>0</v>
      </c>
      <c r="W8731" s="24">
        <f>Table1[[#This Row],[Male Ballots]]/Table1[[#This Row],[Male Population]]</f>
        <v>0</v>
      </c>
      <c r="X8731" s="24">
        <f>Table1[[#This Row],[Total Ballots]]/Table1[[#This Row],[Total Population]]</f>
        <v>0.59469654788418713</v>
      </c>
      <c r="Y8731" s="125" t="str">
        <f>IFERROR(Table1[[#This Row],[Female Ballots]]/Table1[[#This Row],[Female Voters]],"0.0%")</f>
        <v>0.0%</v>
      </c>
      <c r="Z8731" s="125" t="str">
        <f>IFERROR(Table1[[#This Row],[Male Ballots]]/Table1[[#This Row],[Male Voters]],"0.0%")</f>
        <v>0.0%</v>
      </c>
      <c r="AA8731" s="126">
        <f>IFERROR(Table1[[#This Row],[Total Ballots]]/Table1[[#This Row],[Total Voters]],"0.0%")</f>
        <v>0.79242868271691957</v>
      </c>
    </row>
    <row r="8732" spans="1:27" x14ac:dyDescent="0.35">
      <c r="A8732" s="8" t="s">
        <v>46</v>
      </c>
      <c r="B8732" s="17">
        <v>2004</v>
      </c>
      <c r="C8732" s="80" t="s">
        <v>82</v>
      </c>
      <c r="D8732" s="17" t="s">
        <v>69</v>
      </c>
      <c r="E8732" s="35" t="s">
        <v>74</v>
      </c>
      <c r="F8732" s="35" t="s">
        <v>77</v>
      </c>
      <c r="G8732" s="51" t="s">
        <v>62</v>
      </c>
      <c r="H8732" s="10">
        <v>4149</v>
      </c>
      <c r="I8732" s="10">
        <v>4272</v>
      </c>
      <c r="J8732" s="10">
        <v>8421</v>
      </c>
      <c r="K8732" s="55"/>
      <c r="L8732" s="57"/>
      <c r="M8732" s="57"/>
      <c r="N8732" s="59"/>
      <c r="O8732" s="61"/>
      <c r="P8732" s="10"/>
      <c r="Q8732" s="10"/>
      <c r="R8732" s="11"/>
      <c r="S8732" s="24">
        <f>Table1[[#This Row],[Female Voters]]/Table1[[#This Row],[Female Population]]</f>
        <v>0</v>
      </c>
      <c r="T8732" s="24">
        <f>Table1[[#This Row],[Male Voters]]/Table1[[#This Row],[Male Population]]</f>
        <v>0</v>
      </c>
      <c r="U8732" s="24">
        <f>Table1[[#This Row],[Total Voters]]/Table1[[#This Row],[Total Population]]</f>
        <v>0</v>
      </c>
      <c r="V8732" s="24">
        <f>Table1[[#This Row],[Female Ballots]]/Table1[[#This Row],[Female Population]]</f>
        <v>0</v>
      </c>
      <c r="W8732" s="24">
        <f>Table1[[#This Row],[Male Ballots]]/Table1[[#This Row],[Male Population]]</f>
        <v>0</v>
      </c>
      <c r="X8732" s="24">
        <f>Table1[[#This Row],[Total Ballots]]/Table1[[#This Row],[Total Population]]</f>
        <v>0</v>
      </c>
      <c r="Y8732" s="125" t="str">
        <f>IFERROR(Table1[[#This Row],[Female Ballots]]/Table1[[#This Row],[Female Voters]],"0.0%")</f>
        <v>0.0%</v>
      </c>
      <c r="Z8732" s="125" t="str">
        <f>IFERROR(Table1[[#This Row],[Male Ballots]]/Table1[[#This Row],[Male Voters]],"0.0%")</f>
        <v>0.0%</v>
      </c>
      <c r="AA8732" s="126" t="str">
        <f>IFERROR(Table1[[#This Row],[Total Ballots]]/Table1[[#This Row],[Total Voters]],"0.0%")</f>
        <v>0.0%</v>
      </c>
    </row>
    <row r="8733" spans="1:27" x14ac:dyDescent="0.35">
      <c r="A8733" s="8" t="s">
        <v>46</v>
      </c>
      <c r="B8733" s="17">
        <v>2004</v>
      </c>
      <c r="C8733" s="80" t="s">
        <v>82</v>
      </c>
      <c r="D8733" s="17" t="s">
        <v>69</v>
      </c>
      <c r="E8733" s="35" t="s">
        <v>74</v>
      </c>
      <c r="F8733" s="35" t="s">
        <v>77</v>
      </c>
      <c r="G8733" s="51" t="s">
        <v>63</v>
      </c>
      <c r="H8733" s="10">
        <v>5575</v>
      </c>
      <c r="I8733" s="10">
        <v>5565</v>
      </c>
      <c r="J8733" s="10">
        <v>11140</v>
      </c>
      <c r="K8733" s="55"/>
      <c r="L8733" s="57"/>
      <c r="M8733" s="57"/>
      <c r="N8733" s="59"/>
      <c r="O8733" s="61"/>
      <c r="P8733" s="10"/>
      <c r="Q8733" s="10"/>
      <c r="R8733" s="11"/>
      <c r="S8733" s="24">
        <f>Table1[[#This Row],[Female Voters]]/Table1[[#This Row],[Female Population]]</f>
        <v>0</v>
      </c>
      <c r="T8733" s="24">
        <f>Table1[[#This Row],[Male Voters]]/Table1[[#This Row],[Male Population]]</f>
        <v>0</v>
      </c>
      <c r="U8733" s="24">
        <f>Table1[[#This Row],[Total Voters]]/Table1[[#This Row],[Total Population]]</f>
        <v>0</v>
      </c>
      <c r="V8733" s="24">
        <f>Table1[[#This Row],[Female Ballots]]/Table1[[#This Row],[Female Population]]</f>
        <v>0</v>
      </c>
      <c r="W8733" s="24">
        <f>Table1[[#This Row],[Male Ballots]]/Table1[[#This Row],[Male Population]]</f>
        <v>0</v>
      </c>
      <c r="X8733" s="24">
        <f>Table1[[#This Row],[Total Ballots]]/Table1[[#This Row],[Total Population]]</f>
        <v>0</v>
      </c>
      <c r="Y8733" s="125" t="str">
        <f>IFERROR(Table1[[#This Row],[Female Ballots]]/Table1[[#This Row],[Female Voters]],"0.0%")</f>
        <v>0.0%</v>
      </c>
      <c r="Z8733" s="125" t="str">
        <f>IFERROR(Table1[[#This Row],[Male Ballots]]/Table1[[#This Row],[Male Voters]],"0.0%")</f>
        <v>0.0%</v>
      </c>
      <c r="AA8733" s="126" t="str">
        <f>IFERROR(Table1[[#This Row],[Total Ballots]]/Table1[[#This Row],[Total Voters]],"0.0%")</f>
        <v>0.0%</v>
      </c>
    </row>
    <row r="8734" spans="1:27" x14ac:dyDescent="0.35">
      <c r="A8734" s="8" t="s">
        <v>46</v>
      </c>
      <c r="B8734" s="17">
        <v>2004</v>
      </c>
      <c r="C8734" s="80" t="s">
        <v>82</v>
      </c>
      <c r="D8734" s="17" t="s">
        <v>69</v>
      </c>
      <c r="E8734" s="35" t="s">
        <v>74</v>
      </c>
      <c r="F8734" s="35" t="s">
        <v>77</v>
      </c>
      <c r="G8734" s="51" t="s">
        <v>64</v>
      </c>
      <c r="H8734" s="10">
        <v>6732</v>
      </c>
      <c r="I8734" s="10">
        <v>6797</v>
      </c>
      <c r="J8734" s="10">
        <v>13529</v>
      </c>
      <c r="K8734" s="55"/>
      <c r="L8734" s="57"/>
      <c r="M8734" s="57"/>
      <c r="N8734" s="59"/>
      <c r="O8734" s="61"/>
      <c r="P8734" s="10"/>
      <c r="Q8734" s="10"/>
      <c r="R8734" s="11"/>
      <c r="S8734" s="24">
        <f>Table1[[#This Row],[Female Voters]]/Table1[[#This Row],[Female Population]]</f>
        <v>0</v>
      </c>
      <c r="T8734" s="24">
        <f>Table1[[#This Row],[Male Voters]]/Table1[[#This Row],[Male Population]]</f>
        <v>0</v>
      </c>
      <c r="U8734" s="24">
        <f>Table1[[#This Row],[Total Voters]]/Table1[[#This Row],[Total Population]]</f>
        <v>0</v>
      </c>
      <c r="V8734" s="24">
        <f>Table1[[#This Row],[Female Ballots]]/Table1[[#This Row],[Female Population]]</f>
        <v>0</v>
      </c>
      <c r="W8734" s="24">
        <f>Table1[[#This Row],[Male Ballots]]/Table1[[#This Row],[Male Population]]</f>
        <v>0</v>
      </c>
      <c r="X8734" s="24">
        <f>Table1[[#This Row],[Total Ballots]]/Table1[[#This Row],[Total Population]]</f>
        <v>0</v>
      </c>
      <c r="Y8734" s="125" t="str">
        <f>IFERROR(Table1[[#This Row],[Female Ballots]]/Table1[[#This Row],[Female Voters]],"0.0%")</f>
        <v>0.0%</v>
      </c>
      <c r="Z8734" s="125" t="str">
        <f>IFERROR(Table1[[#This Row],[Male Ballots]]/Table1[[#This Row],[Male Voters]],"0.0%")</f>
        <v>0.0%</v>
      </c>
      <c r="AA8734" s="126" t="str">
        <f>IFERROR(Table1[[#This Row],[Total Ballots]]/Table1[[#This Row],[Total Voters]],"0.0%")</f>
        <v>0.0%</v>
      </c>
    </row>
    <row r="8735" spans="1:27" x14ac:dyDescent="0.35">
      <c r="A8735" s="8" t="s">
        <v>46</v>
      </c>
      <c r="B8735" s="17">
        <v>2004</v>
      </c>
      <c r="C8735" s="80" t="s">
        <v>82</v>
      </c>
      <c r="D8735" s="17" t="s">
        <v>69</v>
      </c>
      <c r="E8735" s="35" t="s">
        <v>74</v>
      </c>
      <c r="F8735" s="35" t="s">
        <v>77</v>
      </c>
      <c r="G8735" s="51" t="s">
        <v>65</v>
      </c>
      <c r="H8735" s="10">
        <v>7283</v>
      </c>
      <c r="I8735" s="10">
        <v>7311</v>
      </c>
      <c r="J8735" s="10">
        <v>14594</v>
      </c>
      <c r="K8735" s="55"/>
      <c r="L8735" s="57"/>
      <c r="M8735" s="57"/>
      <c r="N8735" s="59"/>
      <c r="O8735" s="61"/>
      <c r="P8735" s="10"/>
      <c r="Q8735" s="10"/>
      <c r="R8735" s="11"/>
      <c r="S8735" s="24">
        <f>Table1[[#This Row],[Female Voters]]/Table1[[#This Row],[Female Population]]</f>
        <v>0</v>
      </c>
      <c r="T8735" s="24">
        <f>Table1[[#This Row],[Male Voters]]/Table1[[#This Row],[Male Population]]</f>
        <v>0</v>
      </c>
      <c r="U8735" s="24">
        <f>Table1[[#This Row],[Total Voters]]/Table1[[#This Row],[Total Population]]</f>
        <v>0</v>
      </c>
      <c r="V8735" s="24">
        <f>Table1[[#This Row],[Female Ballots]]/Table1[[#This Row],[Female Population]]</f>
        <v>0</v>
      </c>
      <c r="W8735" s="24">
        <f>Table1[[#This Row],[Male Ballots]]/Table1[[#This Row],[Male Population]]</f>
        <v>0</v>
      </c>
      <c r="X8735" s="24">
        <f>Table1[[#This Row],[Total Ballots]]/Table1[[#This Row],[Total Population]]</f>
        <v>0</v>
      </c>
      <c r="Y8735" s="125" t="str">
        <f>IFERROR(Table1[[#This Row],[Female Ballots]]/Table1[[#This Row],[Female Voters]],"0.0%")</f>
        <v>0.0%</v>
      </c>
      <c r="Z8735" s="125" t="str">
        <f>IFERROR(Table1[[#This Row],[Male Ballots]]/Table1[[#This Row],[Male Voters]],"0.0%")</f>
        <v>0.0%</v>
      </c>
      <c r="AA8735" s="126" t="str">
        <f>IFERROR(Table1[[#This Row],[Total Ballots]]/Table1[[#This Row],[Total Voters]],"0.0%")</f>
        <v>0.0%</v>
      </c>
    </row>
    <row r="8736" spans="1:27" x14ac:dyDescent="0.35">
      <c r="A8736" s="8" t="s">
        <v>46</v>
      </c>
      <c r="B8736" s="17">
        <v>2004</v>
      </c>
      <c r="C8736" s="80" t="s">
        <v>82</v>
      </c>
      <c r="D8736" s="17" t="s">
        <v>69</v>
      </c>
      <c r="E8736" s="35" t="s">
        <v>74</v>
      </c>
      <c r="F8736" s="35" t="s">
        <v>77</v>
      </c>
      <c r="G8736" s="51" t="s">
        <v>66</v>
      </c>
      <c r="H8736" s="10">
        <v>5478</v>
      </c>
      <c r="I8736" s="10">
        <v>5460</v>
      </c>
      <c r="J8736" s="10">
        <v>10938</v>
      </c>
      <c r="K8736" s="55"/>
      <c r="L8736" s="57"/>
      <c r="M8736" s="57"/>
      <c r="N8736" s="59"/>
      <c r="O8736" s="61"/>
      <c r="P8736" s="10"/>
      <c r="Q8736" s="10"/>
      <c r="R8736" s="11"/>
      <c r="S8736" s="24">
        <f>Table1[[#This Row],[Female Voters]]/Table1[[#This Row],[Female Population]]</f>
        <v>0</v>
      </c>
      <c r="T8736" s="24">
        <f>Table1[[#This Row],[Male Voters]]/Table1[[#This Row],[Male Population]]</f>
        <v>0</v>
      </c>
      <c r="U8736" s="24">
        <f>Table1[[#This Row],[Total Voters]]/Table1[[#This Row],[Total Population]]</f>
        <v>0</v>
      </c>
      <c r="V8736" s="24">
        <f>Table1[[#This Row],[Female Ballots]]/Table1[[#This Row],[Female Population]]</f>
        <v>0</v>
      </c>
      <c r="W8736" s="24">
        <f>Table1[[#This Row],[Male Ballots]]/Table1[[#This Row],[Male Population]]</f>
        <v>0</v>
      </c>
      <c r="X8736" s="24">
        <f>Table1[[#This Row],[Total Ballots]]/Table1[[#This Row],[Total Population]]</f>
        <v>0</v>
      </c>
      <c r="Y8736" s="125" t="str">
        <f>IFERROR(Table1[[#This Row],[Female Ballots]]/Table1[[#This Row],[Female Voters]],"0.0%")</f>
        <v>0.0%</v>
      </c>
      <c r="Z8736" s="125" t="str">
        <f>IFERROR(Table1[[#This Row],[Male Ballots]]/Table1[[#This Row],[Male Voters]],"0.0%")</f>
        <v>0.0%</v>
      </c>
      <c r="AA8736" s="126" t="str">
        <f>IFERROR(Table1[[#This Row],[Total Ballots]]/Table1[[#This Row],[Total Voters]],"0.0%")</f>
        <v>0.0%</v>
      </c>
    </row>
    <row r="8737" spans="1:27" x14ac:dyDescent="0.35">
      <c r="A8737" s="8" t="s">
        <v>46</v>
      </c>
      <c r="B8737" s="17">
        <v>2004</v>
      </c>
      <c r="C8737" s="80" t="s">
        <v>82</v>
      </c>
      <c r="D8737" s="17" t="s">
        <v>69</v>
      </c>
      <c r="E8737" s="35" t="s">
        <v>74</v>
      </c>
      <c r="F8737" s="35" t="s">
        <v>77</v>
      </c>
      <c r="G8737" s="51" t="s">
        <v>67</v>
      </c>
      <c r="H8737" s="10">
        <v>7391</v>
      </c>
      <c r="I8737" s="10">
        <v>5827</v>
      </c>
      <c r="J8737" s="10">
        <v>13218</v>
      </c>
      <c r="K8737" s="55"/>
      <c r="L8737" s="57"/>
      <c r="M8737" s="57"/>
      <c r="N8737" s="59"/>
      <c r="O8737" s="61"/>
      <c r="P8737" s="10"/>
      <c r="Q8737" s="10"/>
      <c r="R8737" s="11"/>
      <c r="S8737" s="24">
        <f>Table1[[#This Row],[Female Voters]]/Table1[[#This Row],[Female Population]]</f>
        <v>0</v>
      </c>
      <c r="T8737" s="24">
        <f>Table1[[#This Row],[Male Voters]]/Table1[[#This Row],[Male Population]]</f>
        <v>0</v>
      </c>
      <c r="U8737" s="24">
        <f>Table1[[#This Row],[Total Voters]]/Table1[[#This Row],[Total Population]]</f>
        <v>0</v>
      </c>
      <c r="V8737" s="24">
        <f>Table1[[#This Row],[Female Ballots]]/Table1[[#This Row],[Female Population]]</f>
        <v>0</v>
      </c>
      <c r="W8737" s="24">
        <f>Table1[[#This Row],[Male Ballots]]/Table1[[#This Row],[Male Population]]</f>
        <v>0</v>
      </c>
      <c r="X8737" s="24">
        <f>Table1[[#This Row],[Total Ballots]]/Table1[[#This Row],[Total Population]]</f>
        <v>0</v>
      </c>
      <c r="Y8737" s="125" t="str">
        <f>IFERROR(Table1[[#This Row],[Female Ballots]]/Table1[[#This Row],[Female Voters]],"0.0%")</f>
        <v>0.0%</v>
      </c>
      <c r="Z8737" s="125" t="str">
        <f>IFERROR(Table1[[#This Row],[Male Ballots]]/Table1[[#This Row],[Male Voters]],"0.0%")</f>
        <v>0.0%</v>
      </c>
      <c r="AA8737" s="126" t="str">
        <f>IFERROR(Table1[[#This Row],[Total Ballots]]/Table1[[#This Row],[Total Voters]],"0.0%")</f>
        <v>0.0%</v>
      </c>
    </row>
    <row r="8738" spans="1:27" x14ac:dyDescent="0.35">
      <c r="A8738" s="8" t="s">
        <v>53</v>
      </c>
      <c r="B8738" s="17">
        <v>2004</v>
      </c>
      <c r="C8738" s="80" t="s">
        <v>82</v>
      </c>
      <c r="D8738" s="17"/>
      <c r="E8738" s="35" t="s">
        <v>74</v>
      </c>
      <c r="F8738" s="35" t="s">
        <v>77</v>
      </c>
      <c r="G8738" s="51" t="s">
        <v>79</v>
      </c>
      <c r="H8738" s="10">
        <v>12294</v>
      </c>
      <c r="I8738" s="10">
        <v>11977</v>
      </c>
      <c r="J8738" s="10">
        <v>24271</v>
      </c>
      <c r="K8738" s="55"/>
      <c r="L8738" s="57"/>
      <c r="M8738" s="57"/>
      <c r="N8738" s="59">
        <v>16994</v>
      </c>
      <c r="O8738" s="61"/>
      <c r="P8738" s="10"/>
      <c r="Q8738" s="10"/>
      <c r="R8738" s="11">
        <v>13263</v>
      </c>
      <c r="S8738" s="24">
        <f>Table1[[#This Row],[Female Voters]]/Table1[[#This Row],[Female Population]]</f>
        <v>0</v>
      </c>
      <c r="T8738" s="24">
        <f>Table1[[#This Row],[Male Voters]]/Table1[[#This Row],[Male Population]]</f>
        <v>0</v>
      </c>
      <c r="U8738" s="24">
        <f>Table1[[#This Row],[Total Voters]]/Table1[[#This Row],[Total Population]]</f>
        <v>0.7001771661653825</v>
      </c>
      <c r="V8738" s="24">
        <f>Table1[[#This Row],[Female Ballots]]/Table1[[#This Row],[Female Population]]</f>
        <v>0</v>
      </c>
      <c r="W8738" s="24">
        <f>Table1[[#This Row],[Male Ballots]]/Table1[[#This Row],[Male Population]]</f>
        <v>0</v>
      </c>
      <c r="X8738" s="24">
        <f>Table1[[#This Row],[Total Ballots]]/Table1[[#This Row],[Total Population]]</f>
        <v>0.54645461662065842</v>
      </c>
      <c r="Y8738" s="125" t="str">
        <f>IFERROR(Table1[[#This Row],[Female Ballots]]/Table1[[#This Row],[Female Voters]],"0.0%")</f>
        <v>0.0%</v>
      </c>
      <c r="Z8738" s="125" t="str">
        <f>IFERROR(Table1[[#This Row],[Male Ballots]]/Table1[[#This Row],[Male Voters]],"0.0%")</f>
        <v>0.0%</v>
      </c>
      <c r="AA8738" s="126">
        <f>IFERROR(Table1[[#This Row],[Total Ballots]]/Table1[[#This Row],[Total Voters]],"0.0%")</f>
        <v>0.78045192420854415</v>
      </c>
    </row>
    <row r="8739" spans="1:27" x14ac:dyDescent="0.35">
      <c r="A8739" s="8" t="s">
        <v>53</v>
      </c>
      <c r="B8739" s="17">
        <v>2004</v>
      </c>
      <c r="C8739" s="80" t="s">
        <v>82</v>
      </c>
      <c r="D8739" s="17"/>
      <c r="E8739" s="35" t="s">
        <v>74</v>
      </c>
      <c r="F8739" s="35" t="s">
        <v>77</v>
      </c>
      <c r="G8739" s="51" t="s">
        <v>62</v>
      </c>
      <c r="H8739" s="10">
        <v>1414</v>
      </c>
      <c r="I8739" s="10">
        <v>1527</v>
      </c>
      <c r="J8739" s="10">
        <v>2941</v>
      </c>
      <c r="K8739" s="55"/>
      <c r="L8739" s="57"/>
      <c r="M8739" s="57"/>
      <c r="N8739" s="59"/>
      <c r="O8739" s="61"/>
      <c r="P8739" s="10"/>
      <c r="Q8739" s="10"/>
      <c r="R8739" s="11"/>
      <c r="S8739" s="24">
        <f>Table1[[#This Row],[Female Voters]]/Table1[[#This Row],[Female Population]]</f>
        <v>0</v>
      </c>
      <c r="T8739" s="24">
        <f>Table1[[#This Row],[Male Voters]]/Table1[[#This Row],[Male Population]]</f>
        <v>0</v>
      </c>
      <c r="U8739" s="24">
        <f>Table1[[#This Row],[Total Voters]]/Table1[[#This Row],[Total Population]]</f>
        <v>0</v>
      </c>
      <c r="V8739" s="24">
        <f>Table1[[#This Row],[Female Ballots]]/Table1[[#This Row],[Female Population]]</f>
        <v>0</v>
      </c>
      <c r="W8739" s="24">
        <f>Table1[[#This Row],[Male Ballots]]/Table1[[#This Row],[Male Population]]</f>
        <v>0</v>
      </c>
      <c r="X8739" s="24">
        <f>Table1[[#This Row],[Total Ballots]]/Table1[[#This Row],[Total Population]]</f>
        <v>0</v>
      </c>
      <c r="Y8739" s="125" t="str">
        <f>IFERROR(Table1[[#This Row],[Female Ballots]]/Table1[[#This Row],[Female Voters]],"0.0%")</f>
        <v>0.0%</v>
      </c>
      <c r="Z8739" s="125" t="str">
        <f>IFERROR(Table1[[#This Row],[Male Ballots]]/Table1[[#This Row],[Male Voters]],"0.0%")</f>
        <v>0.0%</v>
      </c>
      <c r="AA8739" s="126" t="str">
        <f>IFERROR(Table1[[#This Row],[Total Ballots]]/Table1[[#This Row],[Total Voters]],"0.0%")</f>
        <v>0.0%</v>
      </c>
    </row>
    <row r="8740" spans="1:27" x14ac:dyDescent="0.35">
      <c r="A8740" s="8" t="s">
        <v>53</v>
      </c>
      <c r="B8740" s="17">
        <v>2004</v>
      </c>
      <c r="C8740" s="80" t="s">
        <v>82</v>
      </c>
      <c r="D8740" s="17"/>
      <c r="E8740" s="35" t="s">
        <v>74</v>
      </c>
      <c r="F8740" s="35" t="s">
        <v>77</v>
      </c>
      <c r="G8740" s="51" t="s">
        <v>63</v>
      </c>
      <c r="H8740" s="10">
        <v>1950</v>
      </c>
      <c r="I8740" s="10">
        <v>1935</v>
      </c>
      <c r="J8740" s="10">
        <v>3885</v>
      </c>
      <c r="K8740" s="55"/>
      <c r="L8740" s="57"/>
      <c r="M8740" s="57"/>
      <c r="N8740" s="59"/>
      <c r="O8740" s="61"/>
      <c r="P8740" s="10"/>
      <c r="Q8740" s="10"/>
      <c r="R8740" s="11"/>
      <c r="S8740" s="24">
        <f>Table1[[#This Row],[Female Voters]]/Table1[[#This Row],[Female Population]]</f>
        <v>0</v>
      </c>
      <c r="T8740" s="24">
        <f>Table1[[#This Row],[Male Voters]]/Table1[[#This Row],[Male Population]]</f>
        <v>0</v>
      </c>
      <c r="U8740" s="24">
        <f>Table1[[#This Row],[Total Voters]]/Table1[[#This Row],[Total Population]]</f>
        <v>0</v>
      </c>
      <c r="V8740" s="24">
        <f>Table1[[#This Row],[Female Ballots]]/Table1[[#This Row],[Female Population]]</f>
        <v>0</v>
      </c>
      <c r="W8740" s="24">
        <f>Table1[[#This Row],[Male Ballots]]/Table1[[#This Row],[Male Population]]</f>
        <v>0</v>
      </c>
      <c r="X8740" s="24">
        <f>Table1[[#This Row],[Total Ballots]]/Table1[[#This Row],[Total Population]]</f>
        <v>0</v>
      </c>
      <c r="Y8740" s="125" t="str">
        <f>IFERROR(Table1[[#This Row],[Female Ballots]]/Table1[[#This Row],[Female Voters]],"0.0%")</f>
        <v>0.0%</v>
      </c>
      <c r="Z8740" s="125" t="str">
        <f>IFERROR(Table1[[#This Row],[Male Ballots]]/Table1[[#This Row],[Male Voters]],"0.0%")</f>
        <v>0.0%</v>
      </c>
      <c r="AA8740" s="126" t="str">
        <f>IFERROR(Table1[[#This Row],[Total Ballots]]/Table1[[#This Row],[Total Voters]],"0.0%")</f>
        <v>0.0%</v>
      </c>
    </row>
    <row r="8741" spans="1:27" x14ac:dyDescent="0.35">
      <c r="A8741" s="8" t="s">
        <v>53</v>
      </c>
      <c r="B8741" s="17">
        <v>2004</v>
      </c>
      <c r="C8741" s="80" t="s">
        <v>82</v>
      </c>
      <c r="D8741" s="17"/>
      <c r="E8741" s="35" t="s">
        <v>74</v>
      </c>
      <c r="F8741" s="35" t="s">
        <v>77</v>
      </c>
      <c r="G8741" s="51" t="s">
        <v>64</v>
      </c>
      <c r="H8741" s="10">
        <v>2431</v>
      </c>
      <c r="I8741" s="10">
        <v>2392</v>
      </c>
      <c r="J8741" s="10">
        <v>4823</v>
      </c>
      <c r="K8741" s="55"/>
      <c r="L8741" s="57"/>
      <c r="M8741" s="57"/>
      <c r="N8741" s="59"/>
      <c r="O8741" s="61"/>
      <c r="P8741" s="10"/>
      <c r="Q8741" s="10"/>
      <c r="R8741" s="11"/>
      <c r="S8741" s="24">
        <f>Table1[[#This Row],[Female Voters]]/Table1[[#This Row],[Female Population]]</f>
        <v>0</v>
      </c>
      <c r="T8741" s="24">
        <f>Table1[[#This Row],[Male Voters]]/Table1[[#This Row],[Male Population]]</f>
        <v>0</v>
      </c>
      <c r="U8741" s="24">
        <f>Table1[[#This Row],[Total Voters]]/Table1[[#This Row],[Total Population]]</f>
        <v>0</v>
      </c>
      <c r="V8741" s="24">
        <f>Table1[[#This Row],[Female Ballots]]/Table1[[#This Row],[Female Population]]</f>
        <v>0</v>
      </c>
      <c r="W8741" s="24">
        <f>Table1[[#This Row],[Male Ballots]]/Table1[[#This Row],[Male Population]]</f>
        <v>0</v>
      </c>
      <c r="X8741" s="24">
        <f>Table1[[#This Row],[Total Ballots]]/Table1[[#This Row],[Total Population]]</f>
        <v>0</v>
      </c>
      <c r="Y8741" s="125" t="str">
        <f>IFERROR(Table1[[#This Row],[Female Ballots]]/Table1[[#This Row],[Female Voters]],"0.0%")</f>
        <v>0.0%</v>
      </c>
      <c r="Z8741" s="125" t="str">
        <f>IFERROR(Table1[[#This Row],[Male Ballots]]/Table1[[#This Row],[Male Voters]],"0.0%")</f>
        <v>0.0%</v>
      </c>
      <c r="AA8741" s="126" t="str">
        <f>IFERROR(Table1[[#This Row],[Total Ballots]]/Table1[[#This Row],[Total Voters]],"0.0%")</f>
        <v>0.0%</v>
      </c>
    </row>
    <row r="8742" spans="1:27" x14ac:dyDescent="0.35">
      <c r="A8742" s="8" t="s">
        <v>53</v>
      </c>
      <c r="B8742" s="17">
        <v>2004</v>
      </c>
      <c r="C8742" s="80" t="s">
        <v>82</v>
      </c>
      <c r="D8742" s="17"/>
      <c r="E8742" s="35" t="s">
        <v>74</v>
      </c>
      <c r="F8742" s="35" t="s">
        <v>77</v>
      </c>
      <c r="G8742" s="51" t="s">
        <v>65</v>
      </c>
      <c r="H8742" s="10">
        <v>2379</v>
      </c>
      <c r="I8742" s="10">
        <v>2411</v>
      </c>
      <c r="J8742" s="10">
        <v>4790</v>
      </c>
      <c r="K8742" s="55"/>
      <c r="L8742" s="57"/>
      <c r="M8742" s="57"/>
      <c r="N8742" s="59"/>
      <c r="O8742" s="61"/>
      <c r="P8742" s="10"/>
      <c r="Q8742" s="10"/>
      <c r="R8742" s="11"/>
      <c r="S8742" s="24">
        <f>Table1[[#This Row],[Female Voters]]/Table1[[#This Row],[Female Population]]</f>
        <v>0</v>
      </c>
      <c r="T8742" s="24">
        <f>Table1[[#This Row],[Male Voters]]/Table1[[#This Row],[Male Population]]</f>
        <v>0</v>
      </c>
      <c r="U8742" s="24">
        <f>Table1[[#This Row],[Total Voters]]/Table1[[#This Row],[Total Population]]</f>
        <v>0</v>
      </c>
      <c r="V8742" s="24">
        <f>Table1[[#This Row],[Female Ballots]]/Table1[[#This Row],[Female Population]]</f>
        <v>0</v>
      </c>
      <c r="W8742" s="24">
        <f>Table1[[#This Row],[Male Ballots]]/Table1[[#This Row],[Male Population]]</f>
        <v>0</v>
      </c>
      <c r="X8742" s="24">
        <f>Table1[[#This Row],[Total Ballots]]/Table1[[#This Row],[Total Population]]</f>
        <v>0</v>
      </c>
      <c r="Y8742" s="125" t="str">
        <f>IFERROR(Table1[[#This Row],[Female Ballots]]/Table1[[#This Row],[Female Voters]],"0.0%")</f>
        <v>0.0%</v>
      </c>
      <c r="Z8742" s="125" t="str">
        <f>IFERROR(Table1[[#This Row],[Male Ballots]]/Table1[[#This Row],[Male Voters]],"0.0%")</f>
        <v>0.0%</v>
      </c>
      <c r="AA8742" s="126" t="str">
        <f>IFERROR(Table1[[#This Row],[Total Ballots]]/Table1[[#This Row],[Total Voters]],"0.0%")</f>
        <v>0.0%</v>
      </c>
    </row>
    <row r="8743" spans="1:27" x14ac:dyDescent="0.35">
      <c r="A8743" s="8" t="s">
        <v>53</v>
      </c>
      <c r="B8743" s="17">
        <v>2004</v>
      </c>
      <c r="C8743" s="80" t="s">
        <v>82</v>
      </c>
      <c r="D8743" s="17"/>
      <c r="E8743" s="35" t="s">
        <v>74</v>
      </c>
      <c r="F8743" s="35" t="s">
        <v>77</v>
      </c>
      <c r="G8743" s="51" t="s">
        <v>66</v>
      </c>
      <c r="H8743" s="10">
        <v>1758</v>
      </c>
      <c r="I8743" s="10">
        <v>1721</v>
      </c>
      <c r="J8743" s="10">
        <v>3479</v>
      </c>
      <c r="K8743" s="55"/>
      <c r="L8743" s="57"/>
      <c r="M8743" s="57"/>
      <c r="N8743" s="59"/>
      <c r="O8743" s="61"/>
      <c r="P8743" s="10"/>
      <c r="Q8743" s="10"/>
      <c r="R8743" s="11"/>
      <c r="S8743" s="24">
        <f>Table1[[#This Row],[Female Voters]]/Table1[[#This Row],[Female Population]]</f>
        <v>0</v>
      </c>
      <c r="T8743" s="24">
        <f>Table1[[#This Row],[Male Voters]]/Table1[[#This Row],[Male Population]]</f>
        <v>0</v>
      </c>
      <c r="U8743" s="24">
        <f>Table1[[#This Row],[Total Voters]]/Table1[[#This Row],[Total Population]]</f>
        <v>0</v>
      </c>
      <c r="V8743" s="24">
        <f>Table1[[#This Row],[Female Ballots]]/Table1[[#This Row],[Female Population]]</f>
        <v>0</v>
      </c>
      <c r="W8743" s="24">
        <f>Table1[[#This Row],[Male Ballots]]/Table1[[#This Row],[Male Population]]</f>
        <v>0</v>
      </c>
      <c r="X8743" s="24">
        <f>Table1[[#This Row],[Total Ballots]]/Table1[[#This Row],[Total Population]]</f>
        <v>0</v>
      </c>
      <c r="Y8743" s="125" t="str">
        <f>IFERROR(Table1[[#This Row],[Female Ballots]]/Table1[[#This Row],[Female Voters]],"0.0%")</f>
        <v>0.0%</v>
      </c>
      <c r="Z8743" s="125" t="str">
        <f>IFERROR(Table1[[#This Row],[Male Ballots]]/Table1[[#This Row],[Male Voters]],"0.0%")</f>
        <v>0.0%</v>
      </c>
      <c r="AA8743" s="126" t="str">
        <f>IFERROR(Table1[[#This Row],[Total Ballots]]/Table1[[#This Row],[Total Voters]],"0.0%")</f>
        <v>0.0%</v>
      </c>
    </row>
    <row r="8744" spans="1:27" x14ac:dyDescent="0.35">
      <c r="A8744" s="8" t="s">
        <v>53</v>
      </c>
      <c r="B8744" s="17">
        <v>2004</v>
      </c>
      <c r="C8744" s="80" t="s">
        <v>82</v>
      </c>
      <c r="D8744" s="17"/>
      <c r="E8744" s="35" t="s">
        <v>74</v>
      </c>
      <c r="F8744" s="35" t="s">
        <v>77</v>
      </c>
      <c r="G8744" s="51" t="s">
        <v>67</v>
      </c>
      <c r="H8744" s="10">
        <v>2362</v>
      </c>
      <c r="I8744" s="10">
        <v>1991</v>
      </c>
      <c r="J8744" s="10">
        <v>4353</v>
      </c>
      <c r="K8744" s="55"/>
      <c r="L8744" s="57"/>
      <c r="M8744" s="57"/>
      <c r="N8744" s="59"/>
      <c r="O8744" s="61"/>
      <c r="P8744" s="10"/>
      <c r="Q8744" s="10"/>
      <c r="R8744" s="11"/>
      <c r="S8744" s="24">
        <f>Table1[[#This Row],[Female Voters]]/Table1[[#This Row],[Female Population]]</f>
        <v>0</v>
      </c>
      <c r="T8744" s="24">
        <f>Table1[[#This Row],[Male Voters]]/Table1[[#This Row],[Male Population]]</f>
        <v>0</v>
      </c>
      <c r="U8744" s="24">
        <f>Table1[[#This Row],[Total Voters]]/Table1[[#This Row],[Total Population]]</f>
        <v>0</v>
      </c>
      <c r="V8744" s="24">
        <f>Table1[[#This Row],[Female Ballots]]/Table1[[#This Row],[Female Population]]</f>
        <v>0</v>
      </c>
      <c r="W8744" s="24">
        <f>Table1[[#This Row],[Male Ballots]]/Table1[[#This Row],[Male Population]]</f>
        <v>0</v>
      </c>
      <c r="X8744" s="24">
        <f>Table1[[#This Row],[Total Ballots]]/Table1[[#This Row],[Total Population]]</f>
        <v>0</v>
      </c>
      <c r="Y8744" s="125" t="str">
        <f>IFERROR(Table1[[#This Row],[Female Ballots]]/Table1[[#This Row],[Female Voters]],"0.0%")</f>
        <v>0.0%</v>
      </c>
      <c r="Z8744" s="125" t="str">
        <f>IFERROR(Table1[[#This Row],[Male Ballots]]/Table1[[#This Row],[Male Voters]],"0.0%")</f>
        <v>0.0%</v>
      </c>
      <c r="AA8744" s="126" t="str">
        <f>IFERROR(Table1[[#This Row],[Total Ballots]]/Table1[[#This Row],[Total Voters]],"0.0%")</f>
        <v>0.0%</v>
      </c>
    </row>
    <row r="8745" spans="1:27" x14ac:dyDescent="0.35">
      <c r="A8745" s="8" t="s">
        <v>32</v>
      </c>
      <c r="B8745" s="17">
        <v>2004</v>
      </c>
      <c r="C8745" s="80" t="s">
        <v>82</v>
      </c>
      <c r="D8745" s="17"/>
      <c r="E8745" s="35" t="s">
        <v>74</v>
      </c>
      <c r="F8745" s="35" t="s">
        <v>78</v>
      </c>
      <c r="G8745" s="51" t="s">
        <v>79</v>
      </c>
      <c r="H8745" s="10">
        <v>2719</v>
      </c>
      <c r="I8745" s="10">
        <v>2881</v>
      </c>
      <c r="J8745" s="10">
        <v>5600</v>
      </c>
      <c r="K8745" s="55"/>
      <c r="L8745" s="57"/>
      <c r="M8745" s="57"/>
      <c r="N8745" s="59">
        <v>4088</v>
      </c>
      <c r="O8745" s="61"/>
      <c r="P8745" s="10"/>
      <c r="Q8745" s="10"/>
      <c r="R8745" s="11">
        <v>3385</v>
      </c>
      <c r="S8745" s="24">
        <f>Table1[[#This Row],[Female Voters]]/Table1[[#This Row],[Female Population]]</f>
        <v>0</v>
      </c>
      <c r="T8745" s="24">
        <f>Table1[[#This Row],[Male Voters]]/Table1[[#This Row],[Male Population]]</f>
        <v>0</v>
      </c>
      <c r="U8745" s="24">
        <f>Table1[[#This Row],[Total Voters]]/Table1[[#This Row],[Total Population]]</f>
        <v>0.73</v>
      </c>
      <c r="V8745" s="24">
        <f>Table1[[#This Row],[Female Ballots]]/Table1[[#This Row],[Female Population]]</f>
        <v>0</v>
      </c>
      <c r="W8745" s="24">
        <f>Table1[[#This Row],[Male Ballots]]/Table1[[#This Row],[Male Population]]</f>
        <v>0</v>
      </c>
      <c r="X8745" s="24">
        <f>Table1[[#This Row],[Total Ballots]]/Table1[[#This Row],[Total Population]]</f>
        <v>0.60446428571428568</v>
      </c>
      <c r="Y8745" s="125" t="str">
        <f>IFERROR(Table1[[#This Row],[Female Ballots]]/Table1[[#This Row],[Female Voters]],"0.0%")</f>
        <v>0.0%</v>
      </c>
      <c r="Z8745" s="125" t="str">
        <f>IFERROR(Table1[[#This Row],[Male Ballots]]/Table1[[#This Row],[Male Voters]],"0.0%")</f>
        <v>0.0%</v>
      </c>
      <c r="AA8745" s="126">
        <f>IFERROR(Table1[[#This Row],[Total Ballots]]/Table1[[#This Row],[Total Voters]],"0.0%")</f>
        <v>0.82803326810176126</v>
      </c>
    </row>
    <row r="8746" spans="1:27" x14ac:dyDescent="0.35">
      <c r="A8746" s="8" t="s">
        <v>32</v>
      </c>
      <c r="B8746" s="17">
        <v>2004</v>
      </c>
      <c r="C8746" s="80" t="s">
        <v>82</v>
      </c>
      <c r="D8746" s="17"/>
      <c r="E8746" s="35" t="s">
        <v>74</v>
      </c>
      <c r="F8746" s="35" t="s">
        <v>78</v>
      </c>
      <c r="G8746" s="51" t="s">
        <v>62</v>
      </c>
      <c r="H8746" s="10">
        <v>255</v>
      </c>
      <c r="I8746" s="10">
        <v>350</v>
      </c>
      <c r="J8746" s="10">
        <v>605</v>
      </c>
      <c r="K8746" s="55"/>
      <c r="L8746" s="57"/>
      <c r="M8746" s="57"/>
      <c r="N8746" s="59"/>
      <c r="O8746" s="61"/>
      <c r="P8746" s="10"/>
      <c r="Q8746" s="10"/>
      <c r="R8746" s="11"/>
      <c r="S8746" s="24">
        <f>Table1[[#This Row],[Female Voters]]/Table1[[#This Row],[Female Population]]</f>
        <v>0</v>
      </c>
      <c r="T8746" s="24">
        <f>Table1[[#This Row],[Male Voters]]/Table1[[#This Row],[Male Population]]</f>
        <v>0</v>
      </c>
      <c r="U8746" s="24">
        <f>Table1[[#This Row],[Total Voters]]/Table1[[#This Row],[Total Population]]</f>
        <v>0</v>
      </c>
      <c r="V8746" s="24">
        <f>Table1[[#This Row],[Female Ballots]]/Table1[[#This Row],[Female Population]]</f>
        <v>0</v>
      </c>
      <c r="W8746" s="24">
        <f>Table1[[#This Row],[Male Ballots]]/Table1[[#This Row],[Male Population]]</f>
        <v>0</v>
      </c>
      <c r="X8746" s="24">
        <f>Table1[[#This Row],[Total Ballots]]/Table1[[#This Row],[Total Population]]</f>
        <v>0</v>
      </c>
      <c r="Y8746" s="125" t="str">
        <f>IFERROR(Table1[[#This Row],[Female Ballots]]/Table1[[#This Row],[Female Voters]],"0.0%")</f>
        <v>0.0%</v>
      </c>
      <c r="Z8746" s="125" t="str">
        <f>IFERROR(Table1[[#This Row],[Male Ballots]]/Table1[[#This Row],[Male Voters]],"0.0%")</f>
        <v>0.0%</v>
      </c>
      <c r="AA8746" s="126" t="str">
        <f>IFERROR(Table1[[#This Row],[Total Ballots]]/Table1[[#This Row],[Total Voters]],"0.0%")</f>
        <v>0.0%</v>
      </c>
    </row>
    <row r="8747" spans="1:27" x14ac:dyDescent="0.35">
      <c r="A8747" s="8" t="s">
        <v>32</v>
      </c>
      <c r="B8747" s="17">
        <v>2004</v>
      </c>
      <c r="C8747" s="80" t="s">
        <v>82</v>
      </c>
      <c r="D8747" s="17"/>
      <c r="E8747" s="35" t="s">
        <v>74</v>
      </c>
      <c r="F8747" s="35" t="s">
        <v>78</v>
      </c>
      <c r="G8747" s="51" t="s">
        <v>63</v>
      </c>
      <c r="H8747" s="10">
        <v>324</v>
      </c>
      <c r="I8747" s="10">
        <v>320</v>
      </c>
      <c r="J8747" s="10">
        <v>644</v>
      </c>
      <c r="K8747" s="55"/>
      <c r="L8747" s="57"/>
      <c r="M8747" s="57"/>
      <c r="N8747" s="59"/>
      <c r="O8747" s="61"/>
      <c r="P8747" s="10"/>
      <c r="Q8747" s="10"/>
      <c r="R8747" s="11"/>
      <c r="S8747" s="24">
        <f>Table1[[#This Row],[Female Voters]]/Table1[[#This Row],[Female Population]]</f>
        <v>0</v>
      </c>
      <c r="T8747" s="24">
        <f>Table1[[#This Row],[Male Voters]]/Table1[[#This Row],[Male Population]]</f>
        <v>0</v>
      </c>
      <c r="U8747" s="24">
        <f>Table1[[#This Row],[Total Voters]]/Table1[[#This Row],[Total Population]]</f>
        <v>0</v>
      </c>
      <c r="V8747" s="24">
        <f>Table1[[#This Row],[Female Ballots]]/Table1[[#This Row],[Female Population]]</f>
        <v>0</v>
      </c>
      <c r="W8747" s="24">
        <f>Table1[[#This Row],[Male Ballots]]/Table1[[#This Row],[Male Population]]</f>
        <v>0</v>
      </c>
      <c r="X8747" s="24">
        <f>Table1[[#This Row],[Total Ballots]]/Table1[[#This Row],[Total Population]]</f>
        <v>0</v>
      </c>
      <c r="Y8747" s="125" t="str">
        <f>IFERROR(Table1[[#This Row],[Female Ballots]]/Table1[[#This Row],[Female Voters]],"0.0%")</f>
        <v>0.0%</v>
      </c>
      <c r="Z8747" s="125" t="str">
        <f>IFERROR(Table1[[#This Row],[Male Ballots]]/Table1[[#This Row],[Male Voters]],"0.0%")</f>
        <v>0.0%</v>
      </c>
      <c r="AA8747" s="126" t="str">
        <f>IFERROR(Table1[[#This Row],[Total Ballots]]/Table1[[#This Row],[Total Voters]],"0.0%")</f>
        <v>0.0%</v>
      </c>
    </row>
    <row r="8748" spans="1:27" x14ac:dyDescent="0.35">
      <c r="A8748" s="8" t="s">
        <v>32</v>
      </c>
      <c r="B8748" s="17">
        <v>2004</v>
      </c>
      <c r="C8748" s="80" t="s">
        <v>82</v>
      </c>
      <c r="D8748" s="17"/>
      <c r="E8748" s="35" t="s">
        <v>74</v>
      </c>
      <c r="F8748" s="35" t="s">
        <v>78</v>
      </c>
      <c r="G8748" s="51" t="s">
        <v>64</v>
      </c>
      <c r="H8748" s="10">
        <v>465</v>
      </c>
      <c r="I8748" s="10">
        <v>450</v>
      </c>
      <c r="J8748" s="10">
        <v>915</v>
      </c>
      <c r="K8748" s="55"/>
      <c r="L8748" s="57"/>
      <c r="M8748" s="57"/>
      <c r="N8748" s="59"/>
      <c r="O8748" s="61"/>
      <c r="P8748" s="10"/>
      <c r="Q8748" s="10"/>
      <c r="R8748" s="11"/>
      <c r="S8748" s="24">
        <f>Table1[[#This Row],[Female Voters]]/Table1[[#This Row],[Female Population]]</f>
        <v>0</v>
      </c>
      <c r="T8748" s="24">
        <f>Table1[[#This Row],[Male Voters]]/Table1[[#This Row],[Male Population]]</f>
        <v>0</v>
      </c>
      <c r="U8748" s="24">
        <f>Table1[[#This Row],[Total Voters]]/Table1[[#This Row],[Total Population]]</f>
        <v>0</v>
      </c>
      <c r="V8748" s="24">
        <f>Table1[[#This Row],[Female Ballots]]/Table1[[#This Row],[Female Population]]</f>
        <v>0</v>
      </c>
      <c r="W8748" s="24">
        <f>Table1[[#This Row],[Male Ballots]]/Table1[[#This Row],[Male Population]]</f>
        <v>0</v>
      </c>
      <c r="X8748" s="24">
        <f>Table1[[#This Row],[Total Ballots]]/Table1[[#This Row],[Total Population]]</f>
        <v>0</v>
      </c>
      <c r="Y8748" s="125" t="str">
        <f>IFERROR(Table1[[#This Row],[Female Ballots]]/Table1[[#This Row],[Female Voters]],"0.0%")</f>
        <v>0.0%</v>
      </c>
      <c r="Z8748" s="125" t="str">
        <f>IFERROR(Table1[[#This Row],[Male Ballots]]/Table1[[#This Row],[Male Voters]],"0.0%")</f>
        <v>0.0%</v>
      </c>
      <c r="AA8748" s="126" t="str">
        <f>IFERROR(Table1[[#This Row],[Total Ballots]]/Table1[[#This Row],[Total Voters]],"0.0%")</f>
        <v>0.0%</v>
      </c>
    </row>
    <row r="8749" spans="1:27" x14ac:dyDescent="0.35">
      <c r="A8749" s="8" t="s">
        <v>32</v>
      </c>
      <c r="B8749" s="17">
        <v>2004</v>
      </c>
      <c r="C8749" s="80" t="s">
        <v>82</v>
      </c>
      <c r="D8749" s="17"/>
      <c r="E8749" s="35" t="s">
        <v>74</v>
      </c>
      <c r="F8749" s="35" t="s">
        <v>78</v>
      </c>
      <c r="G8749" s="51" t="s">
        <v>65</v>
      </c>
      <c r="H8749" s="10">
        <v>611</v>
      </c>
      <c r="I8749" s="10">
        <v>650</v>
      </c>
      <c r="J8749" s="10">
        <v>1261</v>
      </c>
      <c r="K8749" s="55"/>
      <c r="L8749" s="57"/>
      <c r="M8749" s="57"/>
      <c r="N8749" s="59"/>
      <c r="O8749" s="61"/>
      <c r="P8749" s="10"/>
      <c r="Q8749" s="10"/>
      <c r="R8749" s="11"/>
      <c r="S8749" s="24">
        <f>Table1[[#This Row],[Female Voters]]/Table1[[#This Row],[Female Population]]</f>
        <v>0</v>
      </c>
      <c r="T8749" s="24">
        <f>Table1[[#This Row],[Male Voters]]/Table1[[#This Row],[Male Population]]</f>
        <v>0</v>
      </c>
      <c r="U8749" s="24">
        <f>Table1[[#This Row],[Total Voters]]/Table1[[#This Row],[Total Population]]</f>
        <v>0</v>
      </c>
      <c r="V8749" s="24">
        <f>Table1[[#This Row],[Female Ballots]]/Table1[[#This Row],[Female Population]]</f>
        <v>0</v>
      </c>
      <c r="W8749" s="24">
        <f>Table1[[#This Row],[Male Ballots]]/Table1[[#This Row],[Male Population]]</f>
        <v>0</v>
      </c>
      <c r="X8749" s="24">
        <f>Table1[[#This Row],[Total Ballots]]/Table1[[#This Row],[Total Population]]</f>
        <v>0</v>
      </c>
      <c r="Y8749" s="125" t="str">
        <f>IFERROR(Table1[[#This Row],[Female Ballots]]/Table1[[#This Row],[Female Voters]],"0.0%")</f>
        <v>0.0%</v>
      </c>
      <c r="Z8749" s="125" t="str">
        <f>IFERROR(Table1[[#This Row],[Male Ballots]]/Table1[[#This Row],[Male Voters]],"0.0%")</f>
        <v>0.0%</v>
      </c>
      <c r="AA8749" s="126" t="str">
        <f>IFERROR(Table1[[#This Row],[Total Ballots]]/Table1[[#This Row],[Total Voters]],"0.0%")</f>
        <v>0.0%</v>
      </c>
    </row>
    <row r="8750" spans="1:27" x14ac:dyDescent="0.35">
      <c r="A8750" s="8" t="s">
        <v>32</v>
      </c>
      <c r="B8750" s="17">
        <v>2004</v>
      </c>
      <c r="C8750" s="80" t="s">
        <v>82</v>
      </c>
      <c r="D8750" s="17"/>
      <c r="E8750" s="35" t="s">
        <v>74</v>
      </c>
      <c r="F8750" s="35" t="s">
        <v>78</v>
      </c>
      <c r="G8750" s="51" t="s">
        <v>66</v>
      </c>
      <c r="H8750" s="10">
        <v>528</v>
      </c>
      <c r="I8750" s="10">
        <v>575</v>
      </c>
      <c r="J8750" s="10">
        <v>1103</v>
      </c>
      <c r="K8750" s="55"/>
      <c r="L8750" s="57"/>
      <c r="M8750" s="57"/>
      <c r="N8750" s="59"/>
      <c r="O8750" s="61"/>
      <c r="P8750" s="10"/>
      <c r="Q8750" s="10"/>
      <c r="R8750" s="11"/>
      <c r="S8750" s="24">
        <f>Table1[[#This Row],[Female Voters]]/Table1[[#This Row],[Female Population]]</f>
        <v>0</v>
      </c>
      <c r="T8750" s="24">
        <f>Table1[[#This Row],[Male Voters]]/Table1[[#This Row],[Male Population]]</f>
        <v>0</v>
      </c>
      <c r="U8750" s="24">
        <f>Table1[[#This Row],[Total Voters]]/Table1[[#This Row],[Total Population]]</f>
        <v>0</v>
      </c>
      <c r="V8750" s="24">
        <f>Table1[[#This Row],[Female Ballots]]/Table1[[#This Row],[Female Population]]</f>
        <v>0</v>
      </c>
      <c r="W8750" s="24">
        <f>Table1[[#This Row],[Male Ballots]]/Table1[[#This Row],[Male Population]]</f>
        <v>0</v>
      </c>
      <c r="X8750" s="24">
        <f>Table1[[#This Row],[Total Ballots]]/Table1[[#This Row],[Total Population]]</f>
        <v>0</v>
      </c>
      <c r="Y8750" s="125" t="str">
        <f>IFERROR(Table1[[#This Row],[Female Ballots]]/Table1[[#This Row],[Female Voters]],"0.0%")</f>
        <v>0.0%</v>
      </c>
      <c r="Z8750" s="125" t="str">
        <f>IFERROR(Table1[[#This Row],[Male Ballots]]/Table1[[#This Row],[Male Voters]],"0.0%")</f>
        <v>0.0%</v>
      </c>
      <c r="AA8750" s="126" t="str">
        <f>IFERROR(Table1[[#This Row],[Total Ballots]]/Table1[[#This Row],[Total Voters]],"0.0%")</f>
        <v>0.0%</v>
      </c>
    </row>
    <row r="8751" spans="1:27" x14ac:dyDescent="0.35">
      <c r="A8751" s="8" t="s">
        <v>32</v>
      </c>
      <c r="B8751" s="17">
        <v>2004</v>
      </c>
      <c r="C8751" s="80" t="s">
        <v>82</v>
      </c>
      <c r="D8751" s="17"/>
      <c r="E8751" s="35" t="s">
        <v>74</v>
      </c>
      <c r="F8751" s="35" t="s">
        <v>78</v>
      </c>
      <c r="G8751" s="51" t="s">
        <v>67</v>
      </c>
      <c r="H8751" s="10">
        <v>536</v>
      </c>
      <c r="I8751" s="10">
        <v>536</v>
      </c>
      <c r="J8751" s="10">
        <v>1072</v>
      </c>
      <c r="K8751" s="55"/>
      <c r="L8751" s="57"/>
      <c r="M8751" s="57"/>
      <c r="N8751" s="59"/>
      <c r="O8751" s="61"/>
      <c r="P8751" s="10"/>
      <c r="Q8751" s="10"/>
      <c r="R8751" s="11"/>
      <c r="S8751" s="24">
        <f>Table1[[#This Row],[Female Voters]]/Table1[[#This Row],[Female Population]]</f>
        <v>0</v>
      </c>
      <c r="T8751" s="24">
        <f>Table1[[#This Row],[Male Voters]]/Table1[[#This Row],[Male Population]]</f>
        <v>0</v>
      </c>
      <c r="U8751" s="24">
        <f>Table1[[#This Row],[Total Voters]]/Table1[[#This Row],[Total Population]]</f>
        <v>0</v>
      </c>
      <c r="V8751" s="24">
        <f>Table1[[#This Row],[Female Ballots]]/Table1[[#This Row],[Female Population]]</f>
        <v>0</v>
      </c>
      <c r="W8751" s="24">
        <f>Table1[[#This Row],[Male Ballots]]/Table1[[#This Row],[Male Population]]</f>
        <v>0</v>
      </c>
      <c r="X8751" s="24">
        <f>Table1[[#This Row],[Total Ballots]]/Table1[[#This Row],[Total Population]]</f>
        <v>0</v>
      </c>
      <c r="Y8751" s="125" t="str">
        <f>IFERROR(Table1[[#This Row],[Female Ballots]]/Table1[[#This Row],[Female Voters]],"0.0%")</f>
        <v>0.0%</v>
      </c>
      <c r="Z8751" s="125" t="str">
        <f>IFERROR(Table1[[#This Row],[Male Ballots]]/Table1[[#This Row],[Male Voters]],"0.0%")</f>
        <v>0.0%</v>
      </c>
      <c r="AA8751" s="126" t="str">
        <f>IFERROR(Table1[[#This Row],[Total Ballots]]/Table1[[#This Row],[Total Voters]],"0.0%")</f>
        <v>0.0%</v>
      </c>
    </row>
    <row r="8752" spans="1:27" x14ac:dyDescent="0.35">
      <c r="A8752" s="8" t="s">
        <v>60</v>
      </c>
      <c r="B8752" s="17">
        <v>2004</v>
      </c>
      <c r="C8752" s="80" t="s">
        <v>82</v>
      </c>
      <c r="D8752" s="17"/>
      <c r="E8752" s="35" t="s">
        <v>75</v>
      </c>
      <c r="F8752" s="35" t="s">
        <v>77</v>
      </c>
      <c r="G8752" s="51" t="s">
        <v>79</v>
      </c>
      <c r="H8752" s="10">
        <v>18439</v>
      </c>
      <c r="I8752" s="10">
        <v>20070.010000000002</v>
      </c>
      <c r="J8752" s="10">
        <v>38508.949999999997</v>
      </c>
      <c r="K8752" s="55"/>
      <c r="L8752" s="57"/>
      <c r="M8752" s="57"/>
      <c r="N8752" s="59">
        <v>21235</v>
      </c>
      <c r="O8752" s="61"/>
      <c r="P8752" s="10"/>
      <c r="Q8752" s="10"/>
      <c r="R8752" s="11">
        <v>16523</v>
      </c>
      <c r="S8752" s="24">
        <f>Table1[[#This Row],[Female Voters]]/Table1[[#This Row],[Female Population]]</f>
        <v>0</v>
      </c>
      <c r="T8752" s="24">
        <f>Table1[[#This Row],[Male Voters]]/Table1[[#This Row],[Male Population]]</f>
        <v>0</v>
      </c>
      <c r="U8752" s="24">
        <f>Table1[[#This Row],[Total Voters]]/Table1[[#This Row],[Total Population]]</f>
        <v>0.55143025192844786</v>
      </c>
      <c r="V8752" s="24">
        <f>Table1[[#This Row],[Female Ballots]]/Table1[[#This Row],[Female Population]]</f>
        <v>0</v>
      </c>
      <c r="W8752" s="24">
        <f>Table1[[#This Row],[Male Ballots]]/Table1[[#This Row],[Male Population]]</f>
        <v>0</v>
      </c>
      <c r="X8752" s="24">
        <f>Table1[[#This Row],[Total Ballots]]/Table1[[#This Row],[Total Population]]</f>
        <v>0.42906908653702586</v>
      </c>
      <c r="Y8752" s="125" t="str">
        <f>IFERROR(Table1[[#This Row],[Female Ballots]]/Table1[[#This Row],[Female Voters]],"0.0%")</f>
        <v>0.0%</v>
      </c>
      <c r="Z8752" s="125" t="str">
        <f>IFERROR(Table1[[#This Row],[Male Ballots]]/Table1[[#This Row],[Male Voters]],"0.0%")</f>
        <v>0.0%</v>
      </c>
      <c r="AA8752" s="126">
        <f>IFERROR(Table1[[#This Row],[Total Ballots]]/Table1[[#This Row],[Total Voters]],"0.0%")</f>
        <v>0.77810218978102186</v>
      </c>
    </row>
    <row r="8753" spans="1:27" x14ac:dyDescent="0.35">
      <c r="A8753" s="8" t="s">
        <v>60</v>
      </c>
      <c r="B8753" s="17">
        <v>2004</v>
      </c>
      <c r="C8753" s="80" t="s">
        <v>82</v>
      </c>
      <c r="D8753" s="17"/>
      <c r="E8753" s="35" t="s">
        <v>75</v>
      </c>
      <c r="F8753" s="35" t="s">
        <v>77</v>
      </c>
      <c r="G8753" s="51" t="s">
        <v>62</v>
      </c>
      <c r="H8753" s="10">
        <v>3023</v>
      </c>
      <c r="I8753" s="10">
        <v>3495.01</v>
      </c>
      <c r="J8753" s="10">
        <v>6518.01</v>
      </c>
      <c r="K8753" s="55"/>
      <c r="L8753" s="57"/>
      <c r="M8753" s="57"/>
      <c r="N8753" s="59"/>
      <c r="O8753" s="61"/>
      <c r="P8753" s="10"/>
      <c r="Q8753" s="10"/>
      <c r="R8753" s="11"/>
      <c r="S8753" s="24">
        <f>Table1[[#This Row],[Female Voters]]/Table1[[#This Row],[Female Population]]</f>
        <v>0</v>
      </c>
      <c r="T8753" s="24">
        <f>Table1[[#This Row],[Male Voters]]/Table1[[#This Row],[Male Population]]</f>
        <v>0</v>
      </c>
      <c r="U8753" s="24">
        <f>Table1[[#This Row],[Total Voters]]/Table1[[#This Row],[Total Population]]</f>
        <v>0</v>
      </c>
      <c r="V8753" s="24">
        <f>Table1[[#This Row],[Female Ballots]]/Table1[[#This Row],[Female Population]]</f>
        <v>0</v>
      </c>
      <c r="W8753" s="24">
        <f>Table1[[#This Row],[Male Ballots]]/Table1[[#This Row],[Male Population]]</f>
        <v>0</v>
      </c>
      <c r="X8753" s="24">
        <f>Table1[[#This Row],[Total Ballots]]/Table1[[#This Row],[Total Population]]</f>
        <v>0</v>
      </c>
      <c r="Y8753" s="125" t="str">
        <f>IFERROR(Table1[[#This Row],[Female Ballots]]/Table1[[#This Row],[Female Voters]],"0.0%")</f>
        <v>0.0%</v>
      </c>
      <c r="Z8753" s="125" t="str">
        <f>IFERROR(Table1[[#This Row],[Male Ballots]]/Table1[[#This Row],[Male Voters]],"0.0%")</f>
        <v>0.0%</v>
      </c>
      <c r="AA8753" s="126" t="str">
        <f>IFERROR(Table1[[#This Row],[Total Ballots]]/Table1[[#This Row],[Total Voters]],"0.0%")</f>
        <v>0.0%</v>
      </c>
    </row>
    <row r="8754" spans="1:27" x14ac:dyDescent="0.35">
      <c r="A8754" s="8" t="s">
        <v>60</v>
      </c>
      <c r="B8754" s="17">
        <v>2004</v>
      </c>
      <c r="C8754" s="80" t="s">
        <v>82</v>
      </c>
      <c r="D8754" s="17"/>
      <c r="E8754" s="35" t="s">
        <v>75</v>
      </c>
      <c r="F8754" s="35" t="s">
        <v>77</v>
      </c>
      <c r="G8754" s="51" t="s">
        <v>63</v>
      </c>
      <c r="H8754" s="10">
        <v>4047</v>
      </c>
      <c r="I8754" s="10">
        <v>4627</v>
      </c>
      <c r="J8754" s="10">
        <v>8674.02</v>
      </c>
      <c r="K8754" s="55"/>
      <c r="L8754" s="57"/>
      <c r="M8754" s="57"/>
      <c r="N8754" s="59"/>
      <c r="O8754" s="61"/>
      <c r="P8754" s="10"/>
      <c r="Q8754" s="10"/>
      <c r="R8754" s="11"/>
      <c r="S8754" s="24">
        <f>Table1[[#This Row],[Female Voters]]/Table1[[#This Row],[Female Population]]</f>
        <v>0</v>
      </c>
      <c r="T8754" s="24">
        <f>Table1[[#This Row],[Male Voters]]/Table1[[#This Row],[Male Population]]</f>
        <v>0</v>
      </c>
      <c r="U8754" s="24">
        <f>Table1[[#This Row],[Total Voters]]/Table1[[#This Row],[Total Population]]</f>
        <v>0</v>
      </c>
      <c r="V8754" s="24">
        <f>Table1[[#This Row],[Female Ballots]]/Table1[[#This Row],[Female Population]]</f>
        <v>0</v>
      </c>
      <c r="W8754" s="24">
        <f>Table1[[#This Row],[Male Ballots]]/Table1[[#This Row],[Male Population]]</f>
        <v>0</v>
      </c>
      <c r="X8754" s="24">
        <f>Table1[[#This Row],[Total Ballots]]/Table1[[#This Row],[Total Population]]</f>
        <v>0</v>
      </c>
      <c r="Y8754" s="125" t="str">
        <f>IFERROR(Table1[[#This Row],[Female Ballots]]/Table1[[#This Row],[Female Voters]],"0.0%")</f>
        <v>0.0%</v>
      </c>
      <c r="Z8754" s="125" t="str">
        <f>IFERROR(Table1[[#This Row],[Male Ballots]]/Table1[[#This Row],[Male Voters]],"0.0%")</f>
        <v>0.0%</v>
      </c>
      <c r="AA8754" s="126" t="str">
        <f>IFERROR(Table1[[#This Row],[Total Ballots]]/Table1[[#This Row],[Total Voters]],"0.0%")</f>
        <v>0.0%</v>
      </c>
    </row>
    <row r="8755" spans="1:27" x14ac:dyDescent="0.35">
      <c r="A8755" s="8" t="s">
        <v>60</v>
      </c>
      <c r="B8755" s="17">
        <v>2004</v>
      </c>
      <c r="C8755" s="80" t="s">
        <v>82</v>
      </c>
      <c r="D8755" s="17"/>
      <c r="E8755" s="35" t="s">
        <v>75</v>
      </c>
      <c r="F8755" s="35" t="s">
        <v>77</v>
      </c>
      <c r="G8755" s="51" t="s">
        <v>64</v>
      </c>
      <c r="H8755" s="10">
        <v>3678</v>
      </c>
      <c r="I8755" s="10">
        <v>4128</v>
      </c>
      <c r="J8755" s="10">
        <v>7806</v>
      </c>
      <c r="K8755" s="55"/>
      <c r="L8755" s="57"/>
      <c r="M8755" s="57"/>
      <c r="N8755" s="59"/>
      <c r="O8755" s="61"/>
      <c r="P8755" s="10"/>
      <c r="Q8755" s="10"/>
      <c r="R8755" s="11"/>
      <c r="S8755" s="24">
        <f>Table1[[#This Row],[Female Voters]]/Table1[[#This Row],[Female Population]]</f>
        <v>0</v>
      </c>
      <c r="T8755" s="24">
        <f>Table1[[#This Row],[Male Voters]]/Table1[[#This Row],[Male Population]]</f>
        <v>0</v>
      </c>
      <c r="U8755" s="24">
        <f>Table1[[#This Row],[Total Voters]]/Table1[[#This Row],[Total Population]]</f>
        <v>0</v>
      </c>
      <c r="V8755" s="24">
        <f>Table1[[#This Row],[Female Ballots]]/Table1[[#This Row],[Female Population]]</f>
        <v>0</v>
      </c>
      <c r="W8755" s="24">
        <f>Table1[[#This Row],[Male Ballots]]/Table1[[#This Row],[Male Population]]</f>
        <v>0</v>
      </c>
      <c r="X8755" s="24">
        <f>Table1[[#This Row],[Total Ballots]]/Table1[[#This Row],[Total Population]]</f>
        <v>0</v>
      </c>
      <c r="Y8755" s="125" t="str">
        <f>IFERROR(Table1[[#This Row],[Female Ballots]]/Table1[[#This Row],[Female Voters]],"0.0%")</f>
        <v>0.0%</v>
      </c>
      <c r="Z8755" s="125" t="str">
        <f>IFERROR(Table1[[#This Row],[Male Ballots]]/Table1[[#This Row],[Male Voters]],"0.0%")</f>
        <v>0.0%</v>
      </c>
      <c r="AA8755" s="126" t="str">
        <f>IFERROR(Table1[[#This Row],[Total Ballots]]/Table1[[#This Row],[Total Voters]],"0.0%")</f>
        <v>0.0%</v>
      </c>
    </row>
    <row r="8756" spans="1:27" x14ac:dyDescent="0.35">
      <c r="A8756" s="8" t="s">
        <v>60</v>
      </c>
      <c r="B8756" s="17">
        <v>2004</v>
      </c>
      <c r="C8756" s="80" t="s">
        <v>82</v>
      </c>
      <c r="D8756" s="17"/>
      <c r="E8756" s="35" t="s">
        <v>75</v>
      </c>
      <c r="F8756" s="35" t="s">
        <v>77</v>
      </c>
      <c r="G8756" s="51" t="s">
        <v>65</v>
      </c>
      <c r="H8756" s="10">
        <v>3225</v>
      </c>
      <c r="I8756" s="10">
        <v>3477</v>
      </c>
      <c r="J8756" s="10">
        <v>6701.98</v>
      </c>
      <c r="K8756" s="55"/>
      <c r="L8756" s="57"/>
      <c r="M8756" s="57"/>
      <c r="N8756" s="59"/>
      <c r="O8756" s="61"/>
      <c r="P8756" s="10"/>
      <c r="Q8756" s="10"/>
      <c r="R8756" s="11"/>
      <c r="S8756" s="24">
        <f>Table1[[#This Row],[Female Voters]]/Table1[[#This Row],[Female Population]]</f>
        <v>0</v>
      </c>
      <c r="T8756" s="24">
        <f>Table1[[#This Row],[Male Voters]]/Table1[[#This Row],[Male Population]]</f>
        <v>0</v>
      </c>
      <c r="U8756" s="24">
        <f>Table1[[#This Row],[Total Voters]]/Table1[[#This Row],[Total Population]]</f>
        <v>0</v>
      </c>
      <c r="V8756" s="24">
        <f>Table1[[#This Row],[Female Ballots]]/Table1[[#This Row],[Female Population]]</f>
        <v>0</v>
      </c>
      <c r="W8756" s="24">
        <f>Table1[[#This Row],[Male Ballots]]/Table1[[#This Row],[Male Population]]</f>
        <v>0</v>
      </c>
      <c r="X8756" s="24">
        <f>Table1[[#This Row],[Total Ballots]]/Table1[[#This Row],[Total Population]]</f>
        <v>0</v>
      </c>
      <c r="Y8756" s="125" t="str">
        <f>IFERROR(Table1[[#This Row],[Female Ballots]]/Table1[[#This Row],[Female Voters]],"0.0%")</f>
        <v>0.0%</v>
      </c>
      <c r="Z8756" s="125" t="str">
        <f>IFERROR(Table1[[#This Row],[Male Ballots]]/Table1[[#This Row],[Male Voters]],"0.0%")</f>
        <v>0.0%</v>
      </c>
      <c r="AA8756" s="126" t="str">
        <f>IFERROR(Table1[[#This Row],[Total Ballots]]/Table1[[#This Row],[Total Voters]],"0.0%")</f>
        <v>0.0%</v>
      </c>
    </row>
    <row r="8757" spans="1:27" x14ac:dyDescent="0.35">
      <c r="A8757" s="8" t="s">
        <v>60</v>
      </c>
      <c r="B8757" s="17">
        <v>2004</v>
      </c>
      <c r="C8757" s="80" t="s">
        <v>82</v>
      </c>
      <c r="D8757" s="17"/>
      <c r="E8757" s="35" t="s">
        <v>75</v>
      </c>
      <c r="F8757" s="35" t="s">
        <v>77</v>
      </c>
      <c r="G8757" s="51" t="s">
        <v>66</v>
      </c>
      <c r="H8757" s="10">
        <v>2077</v>
      </c>
      <c r="I8757" s="10">
        <v>2287</v>
      </c>
      <c r="J8757" s="10">
        <v>4363.9799999999996</v>
      </c>
      <c r="K8757" s="55"/>
      <c r="L8757" s="57"/>
      <c r="M8757" s="57"/>
      <c r="N8757" s="59"/>
      <c r="O8757" s="61"/>
      <c r="P8757" s="10"/>
      <c r="Q8757" s="10"/>
      <c r="R8757" s="11"/>
      <c r="S8757" s="24">
        <f>Table1[[#This Row],[Female Voters]]/Table1[[#This Row],[Female Population]]</f>
        <v>0</v>
      </c>
      <c r="T8757" s="24">
        <f>Table1[[#This Row],[Male Voters]]/Table1[[#This Row],[Male Population]]</f>
        <v>0</v>
      </c>
      <c r="U8757" s="24">
        <f>Table1[[#This Row],[Total Voters]]/Table1[[#This Row],[Total Population]]</f>
        <v>0</v>
      </c>
      <c r="V8757" s="24">
        <f>Table1[[#This Row],[Female Ballots]]/Table1[[#This Row],[Female Population]]</f>
        <v>0</v>
      </c>
      <c r="W8757" s="24">
        <f>Table1[[#This Row],[Male Ballots]]/Table1[[#This Row],[Male Population]]</f>
        <v>0</v>
      </c>
      <c r="X8757" s="24">
        <f>Table1[[#This Row],[Total Ballots]]/Table1[[#This Row],[Total Population]]</f>
        <v>0</v>
      </c>
      <c r="Y8757" s="125" t="str">
        <f>IFERROR(Table1[[#This Row],[Female Ballots]]/Table1[[#This Row],[Female Voters]],"0.0%")</f>
        <v>0.0%</v>
      </c>
      <c r="Z8757" s="125" t="str">
        <f>IFERROR(Table1[[#This Row],[Male Ballots]]/Table1[[#This Row],[Male Voters]],"0.0%")</f>
        <v>0.0%</v>
      </c>
      <c r="AA8757" s="126" t="str">
        <f>IFERROR(Table1[[#This Row],[Total Ballots]]/Table1[[#This Row],[Total Voters]],"0.0%")</f>
        <v>0.0%</v>
      </c>
    </row>
    <row r="8758" spans="1:27" x14ac:dyDescent="0.35">
      <c r="A8758" s="8" t="s">
        <v>60</v>
      </c>
      <c r="B8758" s="17">
        <v>2004</v>
      </c>
      <c r="C8758" s="80" t="s">
        <v>82</v>
      </c>
      <c r="D8758" s="17"/>
      <c r="E8758" s="35" t="s">
        <v>75</v>
      </c>
      <c r="F8758" s="35" t="s">
        <v>77</v>
      </c>
      <c r="G8758" s="51" t="s">
        <v>67</v>
      </c>
      <c r="H8758" s="10">
        <v>2389</v>
      </c>
      <c r="I8758" s="10">
        <v>2056</v>
      </c>
      <c r="J8758" s="10">
        <v>4444.96</v>
      </c>
      <c r="K8758" s="55"/>
      <c r="L8758" s="57"/>
      <c r="M8758" s="57"/>
      <c r="N8758" s="59"/>
      <c r="O8758" s="61"/>
      <c r="P8758" s="10"/>
      <c r="Q8758" s="10"/>
      <c r="R8758" s="11"/>
      <c r="S8758" s="24">
        <f>Table1[[#This Row],[Female Voters]]/Table1[[#This Row],[Female Population]]</f>
        <v>0</v>
      </c>
      <c r="T8758" s="24">
        <f>Table1[[#This Row],[Male Voters]]/Table1[[#This Row],[Male Population]]</f>
        <v>0</v>
      </c>
      <c r="U8758" s="24">
        <f>Table1[[#This Row],[Total Voters]]/Table1[[#This Row],[Total Population]]</f>
        <v>0</v>
      </c>
      <c r="V8758" s="24">
        <f>Table1[[#This Row],[Female Ballots]]/Table1[[#This Row],[Female Population]]</f>
        <v>0</v>
      </c>
      <c r="W8758" s="24">
        <f>Table1[[#This Row],[Male Ballots]]/Table1[[#This Row],[Male Population]]</f>
        <v>0</v>
      </c>
      <c r="X8758" s="24">
        <f>Table1[[#This Row],[Total Ballots]]/Table1[[#This Row],[Total Population]]</f>
        <v>0</v>
      </c>
      <c r="Y8758" s="125" t="str">
        <f>IFERROR(Table1[[#This Row],[Female Ballots]]/Table1[[#This Row],[Female Voters]],"0.0%")</f>
        <v>0.0%</v>
      </c>
      <c r="Z8758" s="125" t="str">
        <f>IFERROR(Table1[[#This Row],[Male Ballots]]/Table1[[#This Row],[Male Voters]],"0.0%")</f>
        <v>0.0%</v>
      </c>
      <c r="AA8758" s="126" t="str">
        <f>IFERROR(Table1[[#This Row],[Total Ballots]]/Table1[[#This Row],[Total Voters]],"0.0%")</f>
        <v>0.0%</v>
      </c>
    </row>
    <row r="8759" spans="1:27" x14ac:dyDescent="0.35">
      <c r="A8759" s="8" t="s">
        <v>22</v>
      </c>
      <c r="B8759" s="17">
        <v>2004</v>
      </c>
      <c r="C8759" s="80" t="s">
        <v>82</v>
      </c>
      <c r="D8759" s="17"/>
      <c r="E8759" s="35" t="s">
        <v>74</v>
      </c>
      <c r="F8759" s="35" t="s">
        <v>77</v>
      </c>
      <c r="G8759" s="51" t="s">
        <v>79</v>
      </c>
      <c r="H8759" s="10">
        <v>905</v>
      </c>
      <c r="I8759" s="10">
        <v>866</v>
      </c>
      <c r="J8759" s="10">
        <v>1771</v>
      </c>
      <c r="K8759" s="55"/>
      <c r="L8759" s="57"/>
      <c r="M8759" s="57"/>
      <c r="N8759" s="59">
        <v>1524</v>
      </c>
      <c r="O8759" s="61"/>
      <c r="P8759" s="10"/>
      <c r="Q8759" s="10"/>
      <c r="R8759" s="11">
        <v>1331</v>
      </c>
      <c r="S8759" s="24">
        <f>Table1[[#This Row],[Female Voters]]/Table1[[#This Row],[Female Population]]</f>
        <v>0</v>
      </c>
      <c r="T8759" s="24">
        <f>Table1[[#This Row],[Male Voters]]/Table1[[#This Row],[Male Population]]</f>
        <v>0</v>
      </c>
      <c r="U8759" s="24">
        <f>Table1[[#This Row],[Total Voters]]/Table1[[#This Row],[Total Population]]</f>
        <v>0.86053077357425178</v>
      </c>
      <c r="V8759" s="24">
        <f>Table1[[#This Row],[Female Ballots]]/Table1[[#This Row],[Female Population]]</f>
        <v>0</v>
      </c>
      <c r="W8759" s="24">
        <f>Table1[[#This Row],[Male Ballots]]/Table1[[#This Row],[Male Population]]</f>
        <v>0</v>
      </c>
      <c r="X8759" s="24">
        <f>Table1[[#This Row],[Total Ballots]]/Table1[[#This Row],[Total Population]]</f>
        <v>0.75155279503105588</v>
      </c>
      <c r="Y8759" s="125" t="str">
        <f>IFERROR(Table1[[#This Row],[Female Ballots]]/Table1[[#This Row],[Female Voters]],"0.0%")</f>
        <v>0.0%</v>
      </c>
      <c r="Z8759" s="125" t="str">
        <f>IFERROR(Table1[[#This Row],[Male Ballots]]/Table1[[#This Row],[Male Voters]],"0.0%")</f>
        <v>0.0%</v>
      </c>
      <c r="AA8759" s="126">
        <f>IFERROR(Table1[[#This Row],[Total Ballots]]/Table1[[#This Row],[Total Voters]],"0.0%")</f>
        <v>0.87335958005249348</v>
      </c>
    </row>
    <row r="8760" spans="1:27" x14ac:dyDescent="0.35">
      <c r="A8760" s="8" t="s">
        <v>22</v>
      </c>
      <c r="B8760" s="17">
        <v>2004</v>
      </c>
      <c r="C8760" s="80" t="s">
        <v>82</v>
      </c>
      <c r="D8760" s="17"/>
      <c r="E8760" s="35" t="s">
        <v>74</v>
      </c>
      <c r="F8760" s="35" t="s">
        <v>77</v>
      </c>
      <c r="G8760" s="51" t="s">
        <v>62</v>
      </c>
      <c r="H8760" s="10">
        <v>61</v>
      </c>
      <c r="I8760" s="10">
        <v>73</v>
      </c>
      <c r="J8760" s="10">
        <v>134</v>
      </c>
      <c r="K8760" s="55"/>
      <c r="L8760" s="57"/>
      <c r="M8760" s="57"/>
      <c r="N8760" s="59"/>
      <c r="O8760" s="61"/>
      <c r="P8760" s="10"/>
      <c r="Q8760" s="10"/>
      <c r="R8760" s="11"/>
      <c r="S8760" s="24">
        <f>Table1[[#This Row],[Female Voters]]/Table1[[#This Row],[Female Population]]</f>
        <v>0</v>
      </c>
      <c r="T8760" s="24">
        <f>Table1[[#This Row],[Male Voters]]/Table1[[#This Row],[Male Population]]</f>
        <v>0</v>
      </c>
      <c r="U8760" s="24">
        <f>Table1[[#This Row],[Total Voters]]/Table1[[#This Row],[Total Population]]</f>
        <v>0</v>
      </c>
      <c r="V8760" s="24">
        <f>Table1[[#This Row],[Female Ballots]]/Table1[[#This Row],[Female Population]]</f>
        <v>0</v>
      </c>
      <c r="W8760" s="24">
        <f>Table1[[#This Row],[Male Ballots]]/Table1[[#This Row],[Male Population]]</f>
        <v>0</v>
      </c>
      <c r="X8760" s="24">
        <f>Table1[[#This Row],[Total Ballots]]/Table1[[#This Row],[Total Population]]</f>
        <v>0</v>
      </c>
      <c r="Y8760" s="125" t="str">
        <f>IFERROR(Table1[[#This Row],[Female Ballots]]/Table1[[#This Row],[Female Voters]],"0.0%")</f>
        <v>0.0%</v>
      </c>
      <c r="Z8760" s="125" t="str">
        <f>IFERROR(Table1[[#This Row],[Male Ballots]]/Table1[[#This Row],[Male Voters]],"0.0%")</f>
        <v>0.0%</v>
      </c>
      <c r="AA8760" s="126" t="str">
        <f>IFERROR(Table1[[#This Row],[Total Ballots]]/Table1[[#This Row],[Total Voters]],"0.0%")</f>
        <v>0.0%</v>
      </c>
    </row>
    <row r="8761" spans="1:27" x14ac:dyDescent="0.35">
      <c r="A8761" s="8" t="s">
        <v>22</v>
      </c>
      <c r="B8761" s="17">
        <v>2004</v>
      </c>
      <c r="C8761" s="80" t="s">
        <v>82</v>
      </c>
      <c r="D8761" s="17"/>
      <c r="E8761" s="35" t="s">
        <v>74</v>
      </c>
      <c r="F8761" s="35" t="s">
        <v>77</v>
      </c>
      <c r="G8761" s="51" t="s">
        <v>63</v>
      </c>
      <c r="H8761" s="10">
        <v>97</v>
      </c>
      <c r="I8761" s="10">
        <v>85</v>
      </c>
      <c r="J8761" s="10">
        <v>182</v>
      </c>
      <c r="K8761" s="55"/>
      <c r="L8761" s="57"/>
      <c r="M8761" s="57"/>
      <c r="N8761" s="59"/>
      <c r="O8761" s="61"/>
      <c r="P8761" s="10"/>
      <c r="Q8761" s="10"/>
      <c r="R8761" s="11"/>
      <c r="S8761" s="24">
        <f>Table1[[#This Row],[Female Voters]]/Table1[[#This Row],[Female Population]]</f>
        <v>0</v>
      </c>
      <c r="T8761" s="24">
        <f>Table1[[#This Row],[Male Voters]]/Table1[[#This Row],[Male Population]]</f>
        <v>0</v>
      </c>
      <c r="U8761" s="24">
        <f>Table1[[#This Row],[Total Voters]]/Table1[[#This Row],[Total Population]]</f>
        <v>0</v>
      </c>
      <c r="V8761" s="24">
        <f>Table1[[#This Row],[Female Ballots]]/Table1[[#This Row],[Female Population]]</f>
        <v>0</v>
      </c>
      <c r="W8761" s="24">
        <f>Table1[[#This Row],[Male Ballots]]/Table1[[#This Row],[Male Population]]</f>
        <v>0</v>
      </c>
      <c r="X8761" s="24">
        <f>Table1[[#This Row],[Total Ballots]]/Table1[[#This Row],[Total Population]]</f>
        <v>0</v>
      </c>
      <c r="Y8761" s="125" t="str">
        <f>IFERROR(Table1[[#This Row],[Female Ballots]]/Table1[[#This Row],[Female Voters]],"0.0%")</f>
        <v>0.0%</v>
      </c>
      <c r="Z8761" s="125" t="str">
        <f>IFERROR(Table1[[#This Row],[Male Ballots]]/Table1[[#This Row],[Male Voters]],"0.0%")</f>
        <v>0.0%</v>
      </c>
      <c r="AA8761" s="126" t="str">
        <f>IFERROR(Table1[[#This Row],[Total Ballots]]/Table1[[#This Row],[Total Voters]],"0.0%")</f>
        <v>0.0%</v>
      </c>
    </row>
    <row r="8762" spans="1:27" x14ac:dyDescent="0.35">
      <c r="A8762" s="8" t="s">
        <v>22</v>
      </c>
      <c r="B8762" s="17">
        <v>2004</v>
      </c>
      <c r="C8762" s="80" t="s">
        <v>82</v>
      </c>
      <c r="D8762" s="17"/>
      <c r="E8762" s="35" t="s">
        <v>74</v>
      </c>
      <c r="F8762" s="35" t="s">
        <v>77</v>
      </c>
      <c r="G8762" s="51" t="s">
        <v>64</v>
      </c>
      <c r="H8762" s="10">
        <v>144</v>
      </c>
      <c r="I8762" s="10">
        <v>146</v>
      </c>
      <c r="J8762" s="10">
        <v>290</v>
      </c>
      <c r="K8762" s="55"/>
      <c r="L8762" s="57"/>
      <c r="M8762" s="57"/>
      <c r="N8762" s="59"/>
      <c r="O8762" s="61"/>
      <c r="P8762" s="10"/>
      <c r="Q8762" s="10"/>
      <c r="R8762" s="11"/>
      <c r="S8762" s="24">
        <f>Table1[[#This Row],[Female Voters]]/Table1[[#This Row],[Female Population]]</f>
        <v>0</v>
      </c>
      <c r="T8762" s="24">
        <f>Table1[[#This Row],[Male Voters]]/Table1[[#This Row],[Male Population]]</f>
        <v>0</v>
      </c>
      <c r="U8762" s="24">
        <f>Table1[[#This Row],[Total Voters]]/Table1[[#This Row],[Total Population]]</f>
        <v>0</v>
      </c>
      <c r="V8762" s="24">
        <f>Table1[[#This Row],[Female Ballots]]/Table1[[#This Row],[Female Population]]</f>
        <v>0</v>
      </c>
      <c r="W8762" s="24">
        <f>Table1[[#This Row],[Male Ballots]]/Table1[[#This Row],[Male Population]]</f>
        <v>0</v>
      </c>
      <c r="X8762" s="24">
        <f>Table1[[#This Row],[Total Ballots]]/Table1[[#This Row],[Total Population]]</f>
        <v>0</v>
      </c>
      <c r="Y8762" s="125" t="str">
        <f>IFERROR(Table1[[#This Row],[Female Ballots]]/Table1[[#This Row],[Female Voters]],"0.0%")</f>
        <v>0.0%</v>
      </c>
      <c r="Z8762" s="125" t="str">
        <f>IFERROR(Table1[[#This Row],[Male Ballots]]/Table1[[#This Row],[Male Voters]],"0.0%")</f>
        <v>0.0%</v>
      </c>
      <c r="AA8762" s="126" t="str">
        <f>IFERROR(Table1[[#This Row],[Total Ballots]]/Table1[[#This Row],[Total Voters]],"0.0%")</f>
        <v>0.0%</v>
      </c>
    </row>
    <row r="8763" spans="1:27" x14ac:dyDescent="0.35">
      <c r="A8763" s="8" t="s">
        <v>22</v>
      </c>
      <c r="B8763" s="17">
        <v>2004</v>
      </c>
      <c r="C8763" s="80" t="s">
        <v>82</v>
      </c>
      <c r="D8763" s="17"/>
      <c r="E8763" s="35" t="s">
        <v>74</v>
      </c>
      <c r="F8763" s="35" t="s">
        <v>77</v>
      </c>
      <c r="G8763" s="51" t="s">
        <v>65</v>
      </c>
      <c r="H8763" s="10">
        <v>185</v>
      </c>
      <c r="I8763" s="10">
        <v>192</v>
      </c>
      <c r="J8763" s="10">
        <v>377</v>
      </c>
      <c r="K8763" s="55"/>
      <c r="L8763" s="57"/>
      <c r="M8763" s="57"/>
      <c r="N8763" s="59"/>
      <c r="O8763" s="61"/>
      <c r="P8763" s="10"/>
      <c r="Q8763" s="10"/>
      <c r="R8763" s="11"/>
      <c r="S8763" s="24">
        <f>Table1[[#This Row],[Female Voters]]/Table1[[#This Row],[Female Population]]</f>
        <v>0</v>
      </c>
      <c r="T8763" s="24">
        <f>Table1[[#This Row],[Male Voters]]/Table1[[#This Row],[Male Population]]</f>
        <v>0</v>
      </c>
      <c r="U8763" s="24">
        <f>Table1[[#This Row],[Total Voters]]/Table1[[#This Row],[Total Population]]</f>
        <v>0</v>
      </c>
      <c r="V8763" s="24">
        <f>Table1[[#This Row],[Female Ballots]]/Table1[[#This Row],[Female Population]]</f>
        <v>0</v>
      </c>
      <c r="W8763" s="24">
        <f>Table1[[#This Row],[Male Ballots]]/Table1[[#This Row],[Male Population]]</f>
        <v>0</v>
      </c>
      <c r="X8763" s="24">
        <f>Table1[[#This Row],[Total Ballots]]/Table1[[#This Row],[Total Population]]</f>
        <v>0</v>
      </c>
      <c r="Y8763" s="125" t="str">
        <f>IFERROR(Table1[[#This Row],[Female Ballots]]/Table1[[#This Row],[Female Voters]],"0.0%")</f>
        <v>0.0%</v>
      </c>
      <c r="Z8763" s="125" t="str">
        <f>IFERROR(Table1[[#This Row],[Male Ballots]]/Table1[[#This Row],[Male Voters]],"0.0%")</f>
        <v>0.0%</v>
      </c>
      <c r="AA8763" s="126" t="str">
        <f>IFERROR(Table1[[#This Row],[Total Ballots]]/Table1[[#This Row],[Total Voters]],"0.0%")</f>
        <v>0.0%</v>
      </c>
    </row>
    <row r="8764" spans="1:27" x14ac:dyDescent="0.35">
      <c r="A8764" s="8" t="s">
        <v>22</v>
      </c>
      <c r="B8764" s="17">
        <v>2004</v>
      </c>
      <c r="C8764" s="80" t="s">
        <v>82</v>
      </c>
      <c r="D8764" s="17"/>
      <c r="E8764" s="35" t="s">
        <v>74</v>
      </c>
      <c r="F8764" s="35" t="s">
        <v>77</v>
      </c>
      <c r="G8764" s="51" t="s">
        <v>66</v>
      </c>
      <c r="H8764" s="10">
        <v>147</v>
      </c>
      <c r="I8764" s="10">
        <v>154</v>
      </c>
      <c r="J8764" s="10">
        <v>301</v>
      </c>
      <c r="K8764" s="55"/>
      <c r="L8764" s="57"/>
      <c r="M8764" s="57"/>
      <c r="N8764" s="59"/>
      <c r="O8764" s="61"/>
      <c r="P8764" s="10"/>
      <c r="Q8764" s="10"/>
      <c r="R8764" s="11"/>
      <c r="S8764" s="24">
        <f>Table1[[#This Row],[Female Voters]]/Table1[[#This Row],[Female Population]]</f>
        <v>0</v>
      </c>
      <c r="T8764" s="24">
        <f>Table1[[#This Row],[Male Voters]]/Table1[[#This Row],[Male Population]]</f>
        <v>0</v>
      </c>
      <c r="U8764" s="24">
        <f>Table1[[#This Row],[Total Voters]]/Table1[[#This Row],[Total Population]]</f>
        <v>0</v>
      </c>
      <c r="V8764" s="24">
        <f>Table1[[#This Row],[Female Ballots]]/Table1[[#This Row],[Female Population]]</f>
        <v>0</v>
      </c>
      <c r="W8764" s="24">
        <f>Table1[[#This Row],[Male Ballots]]/Table1[[#This Row],[Male Population]]</f>
        <v>0</v>
      </c>
      <c r="X8764" s="24">
        <f>Table1[[#This Row],[Total Ballots]]/Table1[[#This Row],[Total Population]]</f>
        <v>0</v>
      </c>
      <c r="Y8764" s="125" t="str">
        <f>IFERROR(Table1[[#This Row],[Female Ballots]]/Table1[[#This Row],[Female Voters]],"0.0%")</f>
        <v>0.0%</v>
      </c>
      <c r="Z8764" s="125" t="str">
        <f>IFERROR(Table1[[#This Row],[Male Ballots]]/Table1[[#This Row],[Male Voters]],"0.0%")</f>
        <v>0.0%</v>
      </c>
      <c r="AA8764" s="126" t="str">
        <f>IFERROR(Table1[[#This Row],[Total Ballots]]/Table1[[#This Row],[Total Voters]],"0.0%")</f>
        <v>0.0%</v>
      </c>
    </row>
    <row r="8765" spans="1:27" x14ac:dyDescent="0.35">
      <c r="A8765" s="8" t="s">
        <v>22</v>
      </c>
      <c r="B8765" s="17">
        <v>2004</v>
      </c>
      <c r="C8765" s="80" t="s">
        <v>82</v>
      </c>
      <c r="D8765" s="17"/>
      <c r="E8765" s="35" t="s">
        <v>74</v>
      </c>
      <c r="F8765" s="35" t="s">
        <v>77</v>
      </c>
      <c r="G8765" s="51" t="s">
        <v>67</v>
      </c>
      <c r="H8765" s="10">
        <v>271</v>
      </c>
      <c r="I8765" s="10">
        <v>216</v>
      </c>
      <c r="J8765" s="10">
        <v>487</v>
      </c>
      <c r="K8765" s="55"/>
      <c r="L8765" s="57"/>
      <c r="M8765" s="57"/>
      <c r="N8765" s="59"/>
      <c r="O8765" s="61"/>
      <c r="P8765" s="10"/>
      <c r="Q8765" s="10"/>
      <c r="R8765" s="11"/>
      <c r="S8765" s="24">
        <f>Table1[[#This Row],[Female Voters]]/Table1[[#This Row],[Female Population]]</f>
        <v>0</v>
      </c>
      <c r="T8765" s="24">
        <f>Table1[[#This Row],[Male Voters]]/Table1[[#This Row],[Male Population]]</f>
        <v>0</v>
      </c>
      <c r="U8765" s="24">
        <f>Table1[[#This Row],[Total Voters]]/Table1[[#This Row],[Total Population]]</f>
        <v>0</v>
      </c>
      <c r="V8765" s="24">
        <f>Table1[[#This Row],[Female Ballots]]/Table1[[#This Row],[Female Population]]</f>
        <v>0</v>
      </c>
      <c r="W8765" s="24">
        <f>Table1[[#This Row],[Male Ballots]]/Table1[[#This Row],[Male Population]]</f>
        <v>0</v>
      </c>
      <c r="X8765" s="24">
        <f>Table1[[#This Row],[Total Ballots]]/Table1[[#This Row],[Total Population]]</f>
        <v>0</v>
      </c>
      <c r="Y8765" s="125" t="str">
        <f>IFERROR(Table1[[#This Row],[Female Ballots]]/Table1[[#This Row],[Female Voters]],"0.0%")</f>
        <v>0.0%</v>
      </c>
      <c r="Z8765" s="125" t="str">
        <f>IFERROR(Table1[[#This Row],[Male Ballots]]/Table1[[#This Row],[Male Voters]],"0.0%")</f>
        <v>0.0%</v>
      </c>
      <c r="AA8765" s="126" t="str">
        <f>IFERROR(Table1[[#This Row],[Total Ballots]]/Table1[[#This Row],[Total Voters]],"0.0%")</f>
        <v>0.0%</v>
      </c>
    </row>
    <row r="8766" spans="1:27" x14ac:dyDescent="0.35">
      <c r="A8766" s="8" t="s">
        <v>56</v>
      </c>
      <c r="B8766" s="17">
        <v>2004</v>
      </c>
      <c r="C8766" s="80" t="s">
        <v>82</v>
      </c>
      <c r="D8766" s="17"/>
      <c r="E8766" s="35" t="s">
        <v>73</v>
      </c>
      <c r="F8766" s="35" t="s">
        <v>77</v>
      </c>
      <c r="G8766" s="51" t="s">
        <v>79</v>
      </c>
      <c r="H8766" s="10">
        <v>26631</v>
      </c>
      <c r="I8766" s="10">
        <v>27650</v>
      </c>
      <c r="J8766" s="10">
        <v>54281</v>
      </c>
      <c r="K8766" s="55"/>
      <c r="L8766" s="57"/>
      <c r="M8766" s="57"/>
      <c r="N8766" s="59">
        <v>32760</v>
      </c>
      <c r="O8766" s="61"/>
      <c r="P8766" s="10"/>
      <c r="Q8766" s="10"/>
      <c r="R8766" s="11">
        <v>26263</v>
      </c>
      <c r="S8766" s="24">
        <f>Table1[[#This Row],[Female Voters]]/Table1[[#This Row],[Female Population]]</f>
        <v>0</v>
      </c>
      <c r="T8766" s="24">
        <f>Table1[[#This Row],[Male Voters]]/Table1[[#This Row],[Male Population]]</f>
        <v>0</v>
      </c>
      <c r="U8766" s="24">
        <f>Table1[[#This Row],[Total Voters]]/Table1[[#This Row],[Total Population]]</f>
        <v>0.60352609568725701</v>
      </c>
      <c r="V8766" s="24">
        <f>Table1[[#This Row],[Female Ballots]]/Table1[[#This Row],[Female Population]]</f>
        <v>0</v>
      </c>
      <c r="W8766" s="24">
        <f>Table1[[#This Row],[Male Ballots]]/Table1[[#This Row],[Male Population]]</f>
        <v>0</v>
      </c>
      <c r="X8766" s="24">
        <f>Table1[[#This Row],[Total Ballots]]/Table1[[#This Row],[Total Population]]</f>
        <v>0.48383412243694846</v>
      </c>
      <c r="Y8766" s="125" t="str">
        <f>IFERROR(Table1[[#This Row],[Female Ballots]]/Table1[[#This Row],[Female Voters]],"0.0%")</f>
        <v>0.0%</v>
      </c>
      <c r="Z8766" s="125" t="str">
        <f>IFERROR(Table1[[#This Row],[Male Ballots]]/Table1[[#This Row],[Male Voters]],"0.0%")</f>
        <v>0.0%</v>
      </c>
      <c r="AA8766" s="126">
        <f>IFERROR(Table1[[#This Row],[Total Ballots]]/Table1[[#This Row],[Total Voters]],"0.0%")</f>
        <v>0.80167887667887672</v>
      </c>
    </row>
    <row r="8767" spans="1:27" x14ac:dyDescent="0.35">
      <c r="A8767" s="8" t="s">
        <v>56</v>
      </c>
      <c r="B8767" s="17">
        <v>2004</v>
      </c>
      <c r="C8767" s="80" t="s">
        <v>82</v>
      </c>
      <c r="D8767" s="17"/>
      <c r="E8767" s="35" t="s">
        <v>73</v>
      </c>
      <c r="F8767" s="35" t="s">
        <v>77</v>
      </c>
      <c r="G8767" s="51" t="s">
        <v>62</v>
      </c>
      <c r="H8767" s="10">
        <v>3780</v>
      </c>
      <c r="I8767" s="10">
        <v>4452</v>
      </c>
      <c r="J8767" s="10">
        <v>8232</v>
      </c>
      <c r="K8767" s="55"/>
      <c r="L8767" s="57"/>
      <c r="M8767" s="57"/>
      <c r="N8767" s="59"/>
      <c r="O8767" s="61"/>
      <c r="P8767" s="10"/>
      <c r="Q8767" s="10"/>
      <c r="R8767" s="11"/>
      <c r="S8767" s="24">
        <f>Table1[[#This Row],[Female Voters]]/Table1[[#This Row],[Female Population]]</f>
        <v>0</v>
      </c>
      <c r="T8767" s="24">
        <f>Table1[[#This Row],[Male Voters]]/Table1[[#This Row],[Male Population]]</f>
        <v>0</v>
      </c>
      <c r="U8767" s="24">
        <f>Table1[[#This Row],[Total Voters]]/Table1[[#This Row],[Total Population]]</f>
        <v>0</v>
      </c>
      <c r="V8767" s="24">
        <f>Table1[[#This Row],[Female Ballots]]/Table1[[#This Row],[Female Population]]</f>
        <v>0</v>
      </c>
      <c r="W8767" s="24">
        <f>Table1[[#This Row],[Male Ballots]]/Table1[[#This Row],[Male Population]]</f>
        <v>0</v>
      </c>
      <c r="X8767" s="24">
        <f>Table1[[#This Row],[Total Ballots]]/Table1[[#This Row],[Total Population]]</f>
        <v>0</v>
      </c>
      <c r="Y8767" s="125" t="str">
        <f>IFERROR(Table1[[#This Row],[Female Ballots]]/Table1[[#This Row],[Female Voters]],"0.0%")</f>
        <v>0.0%</v>
      </c>
      <c r="Z8767" s="125" t="str">
        <f>IFERROR(Table1[[#This Row],[Male Ballots]]/Table1[[#This Row],[Male Voters]],"0.0%")</f>
        <v>0.0%</v>
      </c>
      <c r="AA8767" s="126" t="str">
        <f>IFERROR(Table1[[#This Row],[Total Ballots]]/Table1[[#This Row],[Total Voters]],"0.0%")</f>
        <v>0.0%</v>
      </c>
    </row>
    <row r="8768" spans="1:27" x14ac:dyDescent="0.35">
      <c r="A8768" s="8" t="s">
        <v>56</v>
      </c>
      <c r="B8768" s="17">
        <v>2004</v>
      </c>
      <c r="C8768" s="80" t="s">
        <v>82</v>
      </c>
      <c r="D8768" s="17"/>
      <c r="E8768" s="35" t="s">
        <v>73</v>
      </c>
      <c r="F8768" s="35" t="s">
        <v>77</v>
      </c>
      <c r="G8768" s="51" t="s">
        <v>63</v>
      </c>
      <c r="H8768" s="10">
        <v>4804</v>
      </c>
      <c r="I8768" s="10">
        <v>5195</v>
      </c>
      <c r="J8768" s="10">
        <v>9999</v>
      </c>
      <c r="K8768" s="55"/>
      <c r="L8768" s="57"/>
      <c r="M8768" s="57"/>
      <c r="N8768" s="59"/>
      <c r="O8768" s="61"/>
      <c r="P8768" s="10"/>
      <c r="Q8768" s="10"/>
      <c r="R8768" s="11"/>
      <c r="S8768" s="24">
        <f>Table1[[#This Row],[Female Voters]]/Table1[[#This Row],[Female Population]]</f>
        <v>0</v>
      </c>
      <c r="T8768" s="24">
        <f>Table1[[#This Row],[Male Voters]]/Table1[[#This Row],[Male Population]]</f>
        <v>0</v>
      </c>
      <c r="U8768" s="24">
        <f>Table1[[#This Row],[Total Voters]]/Table1[[#This Row],[Total Population]]</f>
        <v>0</v>
      </c>
      <c r="V8768" s="24">
        <f>Table1[[#This Row],[Female Ballots]]/Table1[[#This Row],[Female Population]]</f>
        <v>0</v>
      </c>
      <c r="W8768" s="24">
        <f>Table1[[#This Row],[Male Ballots]]/Table1[[#This Row],[Male Population]]</f>
        <v>0</v>
      </c>
      <c r="X8768" s="24">
        <f>Table1[[#This Row],[Total Ballots]]/Table1[[#This Row],[Total Population]]</f>
        <v>0</v>
      </c>
      <c r="Y8768" s="125" t="str">
        <f>IFERROR(Table1[[#This Row],[Female Ballots]]/Table1[[#This Row],[Female Voters]],"0.0%")</f>
        <v>0.0%</v>
      </c>
      <c r="Z8768" s="125" t="str">
        <f>IFERROR(Table1[[#This Row],[Male Ballots]]/Table1[[#This Row],[Male Voters]],"0.0%")</f>
        <v>0.0%</v>
      </c>
      <c r="AA8768" s="126" t="str">
        <f>IFERROR(Table1[[#This Row],[Total Ballots]]/Table1[[#This Row],[Total Voters]],"0.0%")</f>
        <v>0.0%</v>
      </c>
    </row>
    <row r="8769" spans="1:27" x14ac:dyDescent="0.35">
      <c r="A8769" s="8" t="s">
        <v>56</v>
      </c>
      <c r="B8769" s="17">
        <v>2004</v>
      </c>
      <c r="C8769" s="80" t="s">
        <v>82</v>
      </c>
      <c r="D8769" s="17"/>
      <c r="E8769" s="35" t="s">
        <v>73</v>
      </c>
      <c r="F8769" s="35" t="s">
        <v>77</v>
      </c>
      <c r="G8769" s="51" t="s">
        <v>64</v>
      </c>
      <c r="H8769" s="10">
        <v>5025</v>
      </c>
      <c r="I8769" s="10">
        <v>5303</v>
      </c>
      <c r="J8769" s="10">
        <v>10328</v>
      </c>
      <c r="K8769" s="55"/>
      <c r="L8769" s="57"/>
      <c r="M8769" s="57"/>
      <c r="N8769" s="59"/>
      <c r="O8769" s="61"/>
      <c r="P8769" s="10"/>
      <c r="Q8769" s="10"/>
      <c r="R8769" s="11"/>
      <c r="S8769" s="24">
        <f>Table1[[#This Row],[Female Voters]]/Table1[[#This Row],[Female Population]]</f>
        <v>0</v>
      </c>
      <c r="T8769" s="24">
        <f>Table1[[#This Row],[Male Voters]]/Table1[[#This Row],[Male Population]]</f>
        <v>0</v>
      </c>
      <c r="U8769" s="24">
        <f>Table1[[#This Row],[Total Voters]]/Table1[[#This Row],[Total Population]]</f>
        <v>0</v>
      </c>
      <c r="V8769" s="24">
        <f>Table1[[#This Row],[Female Ballots]]/Table1[[#This Row],[Female Population]]</f>
        <v>0</v>
      </c>
      <c r="W8769" s="24">
        <f>Table1[[#This Row],[Male Ballots]]/Table1[[#This Row],[Male Population]]</f>
        <v>0</v>
      </c>
      <c r="X8769" s="24">
        <f>Table1[[#This Row],[Total Ballots]]/Table1[[#This Row],[Total Population]]</f>
        <v>0</v>
      </c>
      <c r="Y8769" s="125" t="str">
        <f>IFERROR(Table1[[#This Row],[Female Ballots]]/Table1[[#This Row],[Female Voters]],"0.0%")</f>
        <v>0.0%</v>
      </c>
      <c r="Z8769" s="125" t="str">
        <f>IFERROR(Table1[[#This Row],[Male Ballots]]/Table1[[#This Row],[Male Voters]],"0.0%")</f>
        <v>0.0%</v>
      </c>
      <c r="AA8769" s="126" t="str">
        <f>IFERROR(Table1[[#This Row],[Total Ballots]]/Table1[[#This Row],[Total Voters]],"0.0%")</f>
        <v>0.0%</v>
      </c>
    </row>
    <row r="8770" spans="1:27" x14ac:dyDescent="0.35">
      <c r="A8770" s="8" t="s">
        <v>56</v>
      </c>
      <c r="B8770" s="17">
        <v>2004</v>
      </c>
      <c r="C8770" s="80" t="s">
        <v>82</v>
      </c>
      <c r="D8770" s="17"/>
      <c r="E8770" s="35" t="s">
        <v>73</v>
      </c>
      <c r="F8770" s="35" t="s">
        <v>77</v>
      </c>
      <c r="G8770" s="51" t="s">
        <v>65</v>
      </c>
      <c r="H8770" s="10">
        <v>4795</v>
      </c>
      <c r="I8770" s="10">
        <v>5012</v>
      </c>
      <c r="J8770" s="10">
        <v>9807</v>
      </c>
      <c r="K8770" s="55"/>
      <c r="L8770" s="57"/>
      <c r="M8770" s="57"/>
      <c r="N8770" s="59"/>
      <c r="O8770" s="61"/>
      <c r="P8770" s="10"/>
      <c r="Q8770" s="10"/>
      <c r="R8770" s="11"/>
      <c r="S8770" s="24">
        <f>Table1[[#This Row],[Female Voters]]/Table1[[#This Row],[Female Population]]</f>
        <v>0</v>
      </c>
      <c r="T8770" s="24">
        <f>Table1[[#This Row],[Male Voters]]/Table1[[#This Row],[Male Population]]</f>
        <v>0</v>
      </c>
      <c r="U8770" s="24">
        <f>Table1[[#This Row],[Total Voters]]/Table1[[#This Row],[Total Population]]</f>
        <v>0</v>
      </c>
      <c r="V8770" s="24">
        <f>Table1[[#This Row],[Female Ballots]]/Table1[[#This Row],[Female Population]]</f>
        <v>0</v>
      </c>
      <c r="W8770" s="24">
        <f>Table1[[#This Row],[Male Ballots]]/Table1[[#This Row],[Male Population]]</f>
        <v>0</v>
      </c>
      <c r="X8770" s="24">
        <f>Table1[[#This Row],[Total Ballots]]/Table1[[#This Row],[Total Population]]</f>
        <v>0</v>
      </c>
      <c r="Y8770" s="125" t="str">
        <f>IFERROR(Table1[[#This Row],[Female Ballots]]/Table1[[#This Row],[Female Voters]],"0.0%")</f>
        <v>0.0%</v>
      </c>
      <c r="Z8770" s="125" t="str">
        <f>IFERROR(Table1[[#This Row],[Male Ballots]]/Table1[[#This Row],[Male Voters]],"0.0%")</f>
        <v>0.0%</v>
      </c>
      <c r="AA8770" s="126" t="str">
        <f>IFERROR(Table1[[#This Row],[Total Ballots]]/Table1[[#This Row],[Total Voters]],"0.0%")</f>
        <v>0.0%</v>
      </c>
    </row>
    <row r="8771" spans="1:27" x14ac:dyDescent="0.35">
      <c r="A8771" s="8" t="s">
        <v>56</v>
      </c>
      <c r="B8771" s="17">
        <v>2004</v>
      </c>
      <c r="C8771" s="80" t="s">
        <v>82</v>
      </c>
      <c r="D8771" s="17"/>
      <c r="E8771" s="35" t="s">
        <v>73</v>
      </c>
      <c r="F8771" s="35" t="s">
        <v>77</v>
      </c>
      <c r="G8771" s="51" t="s">
        <v>66</v>
      </c>
      <c r="H8771" s="10">
        <v>3484</v>
      </c>
      <c r="I8771" s="10">
        <v>3567</v>
      </c>
      <c r="J8771" s="10">
        <v>7051</v>
      </c>
      <c r="K8771" s="55"/>
      <c r="L8771" s="57"/>
      <c r="M8771" s="57"/>
      <c r="N8771" s="59"/>
      <c r="O8771" s="61"/>
      <c r="P8771" s="10"/>
      <c r="Q8771" s="10"/>
      <c r="R8771" s="11"/>
      <c r="S8771" s="24">
        <f>Table1[[#This Row],[Female Voters]]/Table1[[#This Row],[Female Population]]</f>
        <v>0</v>
      </c>
      <c r="T8771" s="24">
        <f>Table1[[#This Row],[Male Voters]]/Table1[[#This Row],[Male Population]]</f>
        <v>0</v>
      </c>
      <c r="U8771" s="24">
        <f>Table1[[#This Row],[Total Voters]]/Table1[[#This Row],[Total Population]]</f>
        <v>0</v>
      </c>
      <c r="V8771" s="24">
        <f>Table1[[#This Row],[Female Ballots]]/Table1[[#This Row],[Female Population]]</f>
        <v>0</v>
      </c>
      <c r="W8771" s="24">
        <f>Table1[[#This Row],[Male Ballots]]/Table1[[#This Row],[Male Population]]</f>
        <v>0</v>
      </c>
      <c r="X8771" s="24">
        <f>Table1[[#This Row],[Total Ballots]]/Table1[[#This Row],[Total Population]]</f>
        <v>0</v>
      </c>
      <c r="Y8771" s="125" t="str">
        <f>IFERROR(Table1[[#This Row],[Female Ballots]]/Table1[[#This Row],[Female Voters]],"0.0%")</f>
        <v>0.0%</v>
      </c>
      <c r="Z8771" s="125" t="str">
        <f>IFERROR(Table1[[#This Row],[Male Ballots]]/Table1[[#This Row],[Male Voters]],"0.0%")</f>
        <v>0.0%</v>
      </c>
      <c r="AA8771" s="126" t="str">
        <f>IFERROR(Table1[[#This Row],[Total Ballots]]/Table1[[#This Row],[Total Voters]],"0.0%")</f>
        <v>0.0%</v>
      </c>
    </row>
    <row r="8772" spans="1:27" x14ac:dyDescent="0.35">
      <c r="A8772" s="8" t="s">
        <v>56</v>
      </c>
      <c r="B8772" s="17">
        <v>2004</v>
      </c>
      <c r="C8772" s="80" t="s">
        <v>82</v>
      </c>
      <c r="D8772" s="17"/>
      <c r="E8772" s="35" t="s">
        <v>73</v>
      </c>
      <c r="F8772" s="35" t="s">
        <v>77</v>
      </c>
      <c r="G8772" s="51" t="s">
        <v>67</v>
      </c>
      <c r="H8772" s="10">
        <v>4743</v>
      </c>
      <c r="I8772" s="10">
        <v>4121</v>
      </c>
      <c r="J8772" s="10">
        <v>8864</v>
      </c>
      <c r="K8772" s="55"/>
      <c r="L8772" s="57"/>
      <c r="M8772" s="57"/>
      <c r="N8772" s="59"/>
      <c r="O8772" s="61"/>
      <c r="P8772" s="10"/>
      <c r="Q8772" s="10"/>
      <c r="R8772" s="11"/>
      <c r="S8772" s="24">
        <f>Table1[[#This Row],[Female Voters]]/Table1[[#This Row],[Female Population]]</f>
        <v>0</v>
      </c>
      <c r="T8772" s="24">
        <f>Table1[[#This Row],[Male Voters]]/Table1[[#This Row],[Male Population]]</f>
        <v>0</v>
      </c>
      <c r="U8772" s="24">
        <f>Table1[[#This Row],[Total Voters]]/Table1[[#This Row],[Total Population]]</f>
        <v>0</v>
      </c>
      <c r="V8772" s="24">
        <f>Table1[[#This Row],[Female Ballots]]/Table1[[#This Row],[Female Population]]</f>
        <v>0</v>
      </c>
      <c r="W8772" s="24">
        <f>Table1[[#This Row],[Male Ballots]]/Table1[[#This Row],[Male Population]]</f>
        <v>0</v>
      </c>
      <c r="X8772" s="24">
        <f>Table1[[#This Row],[Total Ballots]]/Table1[[#This Row],[Total Population]]</f>
        <v>0</v>
      </c>
      <c r="Y8772" s="125" t="str">
        <f>IFERROR(Table1[[#This Row],[Female Ballots]]/Table1[[#This Row],[Female Voters]],"0.0%")</f>
        <v>0.0%</v>
      </c>
      <c r="Z8772" s="125" t="str">
        <f>IFERROR(Table1[[#This Row],[Male Ballots]]/Table1[[#This Row],[Male Voters]],"0.0%")</f>
        <v>0.0%</v>
      </c>
      <c r="AA8772" s="126" t="str">
        <f>IFERROR(Table1[[#This Row],[Total Ballots]]/Table1[[#This Row],[Total Voters]],"0.0%")</f>
        <v>0.0%</v>
      </c>
    </row>
    <row r="8773" spans="1:27" x14ac:dyDescent="0.35">
      <c r="A8773" s="8" t="s">
        <v>54</v>
      </c>
      <c r="B8773" s="17">
        <v>2004</v>
      </c>
      <c r="C8773" s="80" t="s">
        <v>82</v>
      </c>
      <c r="D8773" s="17"/>
      <c r="E8773" s="35" t="s">
        <v>74</v>
      </c>
      <c r="F8773" s="35" t="s">
        <v>77</v>
      </c>
      <c r="G8773" s="51" t="s">
        <v>79</v>
      </c>
      <c r="H8773" s="10">
        <v>26533</v>
      </c>
      <c r="I8773" s="10">
        <v>26756</v>
      </c>
      <c r="J8773" s="10">
        <v>53289</v>
      </c>
      <c r="K8773" s="55"/>
      <c r="L8773" s="57"/>
      <c r="M8773" s="57"/>
      <c r="N8773" s="59">
        <v>36647</v>
      </c>
      <c r="O8773" s="61"/>
      <c r="P8773" s="10"/>
      <c r="Q8773" s="10"/>
      <c r="R8773" s="11">
        <v>28258</v>
      </c>
      <c r="S8773" s="24">
        <f>Table1[[#This Row],[Female Voters]]/Table1[[#This Row],[Female Population]]</f>
        <v>0</v>
      </c>
      <c r="T8773" s="24">
        <f>Table1[[#This Row],[Male Voters]]/Table1[[#This Row],[Male Population]]</f>
        <v>0</v>
      </c>
      <c r="U8773" s="24">
        <f>Table1[[#This Row],[Total Voters]]/Table1[[#This Row],[Total Population]]</f>
        <v>0.68770290303815051</v>
      </c>
      <c r="V8773" s="24">
        <f>Table1[[#This Row],[Female Ballots]]/Table1[[#This Row],[Female Population]]</f>
        <v>0</v>
      </c>
      <c r="W8773" s="24">
        <f>Table1[[#This Row],[Male Ballots]]/Table1[[#This Row],[Male Population]]</f>
        <v>0</v>
      </c>
      <c r="X8773" s="24">
        <f>Table1[[#This Row],[Total Ballots]]/Table1[[#This Row],[Total Population]]</f>
        <v>0.53027829383174763</v>
      </c>
      <c r="Y8773" s="125" t="str">
        <f>IFERROR(Table1[[#This Row],[Female Ballots]]/Table1[[#This Row],[Female Voters]],"0.0%")</f>
        <v>0.0%</v>
      </c>
      <c r="Z8773" s="125" t="str">
        <f>IFERROR(Table1[[#This Row],[Male Ballots]]/Table1[[#This Row],[Male Voters]],"0.0%")</f>
        <v>0.0%</v>
      </c>
      <c r="AA8773" s="126">
        <f>IFERROR(Table1[[#This Row],[Total Ballots]]/Table1[[#This Row],[Total Voters]],"0.0%")</f>
        <v>0.77108630992987148</v>
      </c>
    </row>
    <row r="8774" spans="1:27" x14ac:dyDescent="0.35">
      <c r="A8774" s="8" t="s">
        <v>54</v>
      </c>
      <c r="B8774" s="17">
        <v>2004</v>
      </c>
      <c r="C8774" s="80" t="s">
        <v>82</v>
      </c>
      <c r="D8774" s="17"/>
      <c r="E8774" s="35" t="s">
        <v>74</v>
      </c>
      <c r="F8774" s="35" t="s">
        <v>77</v>
      </c>
      <c r="G8774" s="51" t="s">
        <v>62</v>
      </c>
      <c r="H8774" s="10">
        <v>2848</v>
      </c>
      <c r="I8774" s="10">
        <v>3202</v>
      </c>
      <c r="J8774" s="10">
        <v>6050</v>
      </c>
      <c r="K8774" s="55"/>
      <c r="L8774" s="57"/>
      <c r="M8774" s="57"/>
      <c r="N8774" s="59"/>
      <c r="O8774" s="61"/>
      <c r="P8774" s="10"/>
      <c r="Q8774" s="10"/>
      <c r="R8774" s="11"/>
      <c r="S8774" s="24">
        <f>Table1[[#This Row],[Female Voters]]/Table1[[#This Row],[Female Population]]</f>
        <v>0</v>
      </c>
      <c r="T8774" s="24">
        <f>Table1[[#This Row],[Male Voters]]/Table1[[#This Row],[Male Population]]</f>
        <v>0</v>
      </c>
      <c r="U8774" s="24">
        <f>Table1[[#This Row],[Total Voters]]/Table1[[#This Row],[Total Population]]</f>
        <v>0</v>
      </c>
      <c r="V8774" s="24">
        <f>Table1[[#This Row],[Female Ballots]]/Table1[[#This Row],[Female Population]]</f>
        <v>0</v>
      </c>
      <c r="W8774" s="24">
        <f>Table1[[#This Row],[Male Ballots]]/Table1[[#This Row],[Male Population]]</f>
        <v>0</v>
      </c>
      <c r="X8774" s="24">
        <f>Table1[[#This Row],[Total Ballots]]/Table1[[#This Row],[Total Population]]</f>
        <v>0</v>
      </c>
      <c r="Y8774" s="125" t="str">
        <f>IFERROR(Table1[[#This Row],[Female Ballots]]/Table1[[#This Row],[Female Voters]],"0.0%")</f>
        <v>0.0%</v>
      </c>
      <c r="Z8774" s="125" t="str">
        <f>IFERROR(Table1[[#This Row],[Male Ballots]]/Table1[[#This Row],[Male Voters]],"0.0%")</f>
        <v>0.0%</v>
      </c>
      <c r="AA8774" s="126" t="str">
        <f>IFERROR(Table1[[#This Row],[Total Ballots]]/Table1[[#This Row],[Total Voters]],"0.0%")</f>
        <v>0.0%</v>
      </c>
    </row>
    <row r="8775" spans="1:27" x14ac:dyDescent="0.35">
      <c r="A8775" s="8" t="s">
        <v>54</v>
      </c>
      <c r="B8775" s="17">
        <v>2004</v>
      </c>
      <c r="C8775" s="80" t="s">
        <v>82</v>
      </c>
      <c r="D8775" s="17"/>
      <c r="E8775" s="35" t="s">
        <v>74</v>
      </c>
      <c r="F8775" s="35" t="s">
        <v>77</v>
      </c>
      <c r="G8775" s="51" t="s">
        <v>63</v>
      </c>
      <c r="H8775" s="10">
        <v>3664</v>
      </c>
      <c r="I8775" s="10">
        <v>4124</v>
      </c>
      <c r="J8775" s="10">
        <v>7788</v>
      </c>
      <c r="K8775" s="55"/>
      <c r="L8775" s="57"/>
      <c r="M8775" s="57"/>
      <c r="N8775" s="59"/>
      <c r="O8775" s="61"/>
      <c r="P8775" s="10"/>
      <c r="Q8775" s="10"/>
      <c r="R8775" s="11"/>
      <c r="S8775" s="24">
        <f>Table1[[#This Row],[Female Voters]]/Table1[[#This Row],[Female Population]]</f>
        <v>0</v>
      </c>
      <c r="T8775" s="24">
        <f>Table1[[#This Row],[Male Voters]]/Table1[[#This Row],[Male Population]]</f>
        <v>0</v>
      </c>
      <c r="U8775" s="24">
        <f>Table1[[#This Row],[Total Voters]]/Table1[[#This Row],[Total Population]]</f>
        <v>0</v>
      </c>
      <c r="V8775" s="24">
        <f>Table1[[#This Row],[Female Ballots]]/Table1[[#This Row],[Female Population]]</f>
        <v>0</v>
      </c>
      <c r="W8775" s="24">
        <f>Table1[[#This Row],[Male Ballots]]/Table1[[#This Row],[Male Population]]</f>
        <v>0</v>
      </c>
      <c r="X8775" s="24">
        <f>Table1[[#This Row],[Total Ballots]]/Table1[[#This Row],[Total Population]]</f>
        <v>0</v>
      </c>
      <c r="Y8775" s="125" t="str">
        <f>IFERROR(Table1[[#This Row],[Female Ballots]]/Table1[[#This Row],[Female Voters]],"0.0%")</f>
        <v>0.0%</v>
      </c>
      <c r="Z8775" s="125" t="str">
        <f>IFERROR(Table1[[#This Row],[Male Ballots]]/Table1[[#This Row],[Male Voters]],"0.0%")</f>
        <v>0.0%</v>
      </c>
      <c r="AA8775" s="126" t="str">
        <f>IFERROR(Table1[[#This Row],[Total Ballots]]/Table1[[#This Row],[Total Voters]],"0.0%")</f>
        <v>0.0%</v>
      </c>
    </row>
    <row r="8776" spans="1:27" x14ac:dyDescent="0.35">
      <c r="A8776" s="8" t="s">
        <v>54</v>
      </c>
      <c r="B8776" s="17">
        <v>2004</v>
      </c>
      <c r="C8776" s="80" t="s">
        <v>82</v>
      </c>
      <c r="D8776" s="17"/>
      <c r="E8776" s="35" t="s">
        <v>74</v>
      </c>
      <c r="F8776" s="35" t="s">
        <v>77</v>
      </c>
      <c r="G8776" s="51" t="s">
        <v>64</v>
      </c>
      <c r="H8776" s="10">
        <v>4664</v>
      </c>
      <c r="I8776" s="10">
        <v>4862</v>
      </c>
      <c r="J8776" s="10">
        <v>9526</v>
      </c>
      <c r="K8776" s="55"/>
      <c r="L8776" s="57"/>
      <c r="M8776" s="57"/>
      <c r="N8776" s="59"/>
      <c r="O8776" s="61"/>
      <c r="P8776" s="10"/>
      <c r="Q8776" s="10"/>
      <c r="R8776" s="11"/>
      <c r="S8776" s="24">
        <f>Table1[[#This Row],[Female Voters]]/Table1[[#This Row],[Female Population]]</f>
        <v>0</v>
      </c>
      <c r="T8776" s="24">
        <f>Table1[[#This Row],[Male Voters]]/Table1[[#This Row],[Male Population]]</f>
        <v>0</v>
      </c>
      <c r="U8776" s="24">
        <f>Table1[[#This Row],[Total Voters]]/Table1[[#This Row],[Total Population]]</f>
        <v>0</v>
      </c>
      <c r="V8776" s="24">
        <f>Table1[[#This Row],[Female Ballots]]/Table1[[#This Row],[Female Population]]</f>
        <v>0</v>
      </c>
      <c r="W8776" s="24">
        <f>Table1[[#This Row],[Male Ballots]]/Table1[[#This Row],[Male Population]]</f>
        <v>0</v>
      </c>
      <c r="X8776" s="24">
        <f>Table1[[#This Row],[Total Ballots]]/Table1[[#This Row],[Total Population]]</f>
        <v>0</v>
      </c>
      <c r="Y8776" s="125" t="str">
        <f>IFERROR(Table1[[#This Row],[Female Ballots]]/Table1[[#This Row],[Female Voters]],"0.0%")</f>
        <v>0.0%</v>
      </c>
      <c r="Z8776" s="125" t="str">
        <f>IFERROR(Table1[[#This Row],[Male Ballots]]/Table1[[#This Row],[Male Voters]],"0.0%")</f>
        <v>0.0%</v>
      </c>
      <c r="AA8776" s="126" t="str">
        <f>IFERROR(Table1[[#This Row],[Total Ballots]]/Table1[[#This Row],[Total Voters]],"0.0%")</f>
        <v>0.0%</v>
      </c>
    </row>
    <row r="8777" spans="1:27" x14ac:dyDescent="0.35">
      <c r="A8777" s="8" t="s">
        <v>54</v>
      </c>
      <c r="B8777" s="17">
        <v>2004</v>
      </c>
      <c r="C8777" s="80" t="s">
        <v>82</v>
      </c>
      <c r="D8777" s="17"/>
      <c r="E8777" s="35" t="s">
        <v>74</v>
      </c>
      <c r="F8777" s="35" t="s">
        <v>77</v>
      </c>
      <c r="G8777" s="51" t="s">
        <v>65</v>
      </c>
      <c r="H8777" s="10">
        <v>5306</v>
      </c>
      <c r="I8777" s="10">
        <v>5444</v>
      </c>
      <c r="J8777" s="10">
        <v>10750</v>
      </c>
      <c r="K8777" s="55"/>
      <c r="L8777" s="57"/>
      <c r="M8777" s="57"/>
      <c r="N8777" s="59"/>
      <c r="O8777" s="61"/>
      <c r="P8777" s="10"/>
      <c r="Q8777" s="10"/>
      <c r="R8777" s="11"/>
      <c r="S8777" s="24">
        <f>Table1[[#This Row],[Female Voters]]/Table1[[#This Row],[Female Population]]</f>
        <v>0</v>
      </c>
      <c r="T8777" s="24">
        <f>Table1[[#This Row],[Male Voters]]/Table1[[#This Row],[Male Population]]</f>
        <v>0</v>
      </c>
      <c r="U8777" s="24">
        <f>Table1[[#This Row],[Total Voters]]/Table1[[#This Row],[Total Population]]</f>
        <v>0</v>
      </c>
      <c r="V8777" s="24">
        <f>Table1[[#This Row],[Female Ballots]]/Table1[[#This Row],[Female Population]]</f>
        <v>0</v>
      </c>
      <c r="W8777" s="24">
        <f>Table1[[#This Row],[Male Ballots]]/Table1[[#This Row],[Male Population]]</f>
        <v>0</v>
      </c>
      <c r="X8777" s="24">
        <f>Table1[[#This Row],[Total Ballots]]/Table1[[#This Row],[Total Population]]</f>
        <v>0</v>
      </c>
      <c r="Y8777" s="125" t="str">
        <f>IFERROR(Table1[[#This Row],[Female Ballots]]/Table1[[#This Row],[Female Voters]],"0.0%")</f>
        <v>0.0%</v>
      </c>
      <c r="Z8777" s="125" t="str">
        <f>IFERROR(Table1[[#This Row],[Male Ballots]]/Table1[[#This Row],[Male Voters]],"0.0%")</f>
        <v>0.0%</v>
      </c>
      <c r="AA8777" s="126" t="str">
        <f>IFERROR(Table1[[#This Row],[Total Ballots]]/Table1[[#This Row],[Total Voters]],"0.0%")</f>
        <v>0.0%</v>
      </c>
    </row>
    <row r="8778" spans="1:27" x14ac:dyDescent="0.35">
      <c r="A8778" s="8" t="s">
        <v>54</v>
      </c>
      <c r="B8778" s="17">
        <v>2004</v>
      </c>
      <c r="C8778" s="80" t="s">
        <v>82</v>
      </c>
      <c r="D8778" s="17"/>
      <c r="E8778" s="35" t="s">
        <v>74</v>
      </c>
      <c r="F8778" s="35" t="s">
        <v>77</v>
      </c>
      <c r="G8778" s="51" t="s">
        <v>66</v>
      </c>
      <c r="H8778" s="10">
        <v>4300</v>
      </c>
      <c r="I8778" s="10">
        <v>4272</v>
      </c>
      <c r="J8778" s="10">
        <v>8572</v>
      </c>
      <c r="K8778" s="55"/>
      <c r="L8778" s="57"/>
      <c r="M8778" s="57"/>
      <c r="N8778" s="59"/>
      <c r="O8778" s="61"/>
      <c r="P8778" s="10"/>
      <c r="Q8778" s="10"/>
      <c r="R8778" s="11"/>
      <c r="S8778" s="24">
        <f>Table1[[#This Row],[Female Voters]]/Table1[[#This Row],[Female Population]]</f>
        <v>0</v>
      </c>
      <c r="T8778" s="24">
        <f>Table1[[#This Row],[Male Voters]]/Table1[[#This Row],[Male Population]]</f>
        <v>0</v>
      </c>
      <c r="U8778" s="24">
        <f>Table1[[#This Row],[Total Voters]]/Table1[[#This Row],[Total Population]]</f>
        <v>0</v>
      </c>
      <c r="V8778" s="24">
        <f>Table1[[#This Row],[Female Ballots]]/Table1[[#This Row],[Female Population]]</f>
        <v>0</v>
      </c>
      <c r="W8778" s="24">
        <f>Table1[[#This Row],[Male Ballots]]/Table1[[#This Row],[Male Population]]</f>
        <v>0</v>
      </c>
      <c r="X8778" s="24">
        <f>Table1[[#This Row],[Total Ballots]]/Table1[[#This Row],[Total Population]]</f>
        <v>0</v>
      </c>
      <c r="Y8778" s="125" t="str">
        <f>IFERROR(Table1[[#This Row],[Female Ballots]]/Table1[[#This Row],[Female Voters]],"0.0%")</f>
        <v>0.0%</v>
      </c>
      <c r="Z8778" s="125" t="str">
        <f>IFERROR(Table1[[#This Row],[Male Ballots]]/Table1[[#This Row],[Male Voters]],"0.0%")</f>
        <v>0.0%</v>
      </c>
      <c r="AA8778" s="126" t="str">
        <f>IFERROR(Table1[[#This Row],[Total Ballots]]/Table1[[#This Row],[Total Voters]],"0.0%")</f>
        <v>0.0%</v>
      </c>
    </row>
    <row r="8779" spans="1:27" x14ac:dyDescent="0.35">
      <c r="A8779" s="8" t="s">
        <v>54</v>
      </c>
      <c r="B8779" s="17">
        <v>2004</v>
      </c>
      <c r="C8779" s="80" t="s">
        <v>82</v>
      </c>
      <c r="D8779" s="17"/>
      <c r="E8779" s="35" t="s">
        <v>74</v>
      </c>
      <c r="F8779" s="35" t="s">
        <v>77</v>
      </c>
      <c r="G8779" s="51" t="s">
        <v>67</v>
      </c>
      <c r="H8779" s="10">
        <v>5751</v>
      </c>
      <c r="I8779" s="10">
        <v>4852</v>
      </c>
      <c r="J8779" s="10">
        <v>10603</v>
      </c>
      <c r="K8779" s="55"/>
      <c r="L8779" s="57"/>
      <c r="M8779" s="57"/>
      <c r="N8779" s="59"/>
      <c r="O8779" s="61"/>
      <c r="P8779" s="10"/>
      <c r="Q8779" s="10"/>
      <c r="R8779" s="11"/>
      <c r="S8779" s="24">
        <f>Table1[[#This Row],[Female Voters]]/Table1[[#This Row],[Female Population]]</f>
        <v>0</v>
      </c>
      <c r="T8779" s="24">
        <f>Table1[[#This Row],[Male Voters]]/Table1[[#This Row],[Male Population]]</f>
        <v>0</v>
      </c>
      <c r="U8779" s="24">
        <f>Table1[[#This Row],[Total Voters]]/Table1[[#This Row],[Total Population]]</f>
        <v>0</v>
      </c>
      <c r="V8779" s="24">
        <f>Table1[[#This Row],[Female Ballots]]/Table1[[#This Row],[Female Population]]</f>
        <v>0</v>
      </c>
      <c r="W8779" s="24">
        <f>Table1[[#This Row],[Male Ballots]]/Table1[[#This Row],[Male Population]]</f>
        <v>0</v>
      </c>
      <c r="X8779" s="24">
        <f>Table1[[#This Row],[Total Ballots]]/Table1[[#This Row],[Total Population]]</f>
        <v>0</v>
      </c>
      <c r="Y8779" s="125" t="str">
        <f>IFERROR(Table1[[#This Row],[Female Ballots]]/Table1[[#This Row],[Female Voters]],"0.0%")</f>
        <v>0.0%</v>
      </c>
      <c r="Z8779" s="125" t="str">
        <f>IFERROR(Table1[[#This Row],[Male Ballots]]/Table1[[#This Row],[Male Voters]],"0.0%")</f>
        <v>0.0%</v>
      </c>
      <c r="AA8779" s="126" t="str">
        <f>IFERROR(Table1[[#This Row],[Total Ballots]]/Table1[[#This Row],[Total Voters]],"0.0%")</f>
        <v>0.0%</v>
      </c>
    </row>
    <row r="8780" spans="1:27" x14ac:dyDescent="0.35">
      <c r="A8780" s="8" t="s">
        <v>30</v>
      </c>
      <c r="B8780" s="17">
        <v>2004</v>
      </c>
      <c r="C8780" s="80" t="s">
        <v>82</v>
      </c>
      <c r="D8780" s="17"/>
      <c r="E8780" s="35" t="s">
        <v>74</v>
      </c>
      <c r="F8780" s="35" t="s">
        <v>77</v>
      </c>
      <c r="G8780" s="51" t="s">
        <v>79</v>
      </c>
      <c r="H8780" s="10">
        <v>28856</v>
      </c>
      <c r="I8780" s="10">
        <v>28194</v>
      </c>
      <c r="J8780" s="10">
        <v>57050</v>
      </c>
      <c r="K8780" s="55"/>
      <c r="L8780" s="57"/>
      <c r="M8780" s="57"/>
      <c r="N8780" s="59">
        <v>43688</v>
      </c>
      <c r="O8780" s="61"/>
      <c r="P8780" s="10"/>
      <c r="Q8780" s="10"/>
      <c r="R8780" s="11">
        <v>39076</v>
      </c>
      <c r="S8780" s="24">
        <f>Table1[[#This Row],[Female Voters]]/Table1[[#This Row],[Female Population]]</f>
        <v>0</v>
      </c>
      <c r="T8780" s="24">
        <f>Table1[[#This Row],[Male Voters]]/Table1[[#This Row],[Male Population]]</f>
        <v>0</v>
      </c>
      <c r="U8780" s="24">
        <f>Table1[[#This Row],[Total Voters]]/Table1[[#This Row],[Total Population]]</f>
        <v>0.76578439964943035</v>
      </c>
      <c r="V8780" s="24">
        <f>Table1[[#This Row],[Female Ballots]]/Table1[[#This Row],[Female Population]]</f>
        <v>0</v>
      </c>
      <c r="W8780" s="24">
        <f>Table1[[#This Row],[Male Ballots]]/Table1[[#This Row],[Male Population]]</f>
        <v>0</v>
      </c>
      <c r="X8780" s="24">
        <f>Table1[[#This Row],[Total Ballots]]/Table1[[#This Row],[Total Population]]</f>
        <v>0.68494303242769505</v>
      </c>
      <c r="Y8780" s="125" t="str">
        <f>IFERROR(Table1[[#This Row],[Female Ballots]]/Table1[[#This Row],[Female Voters]],"0.0%")</f>
        <v>0.0%</v>
      </c>
      <c r="Z8780" s="125" t="str">
        <f>IFERROR(Table1[[#This Row],[Male Ballots]]/Table1[[#This Row],[Male Voters]],"0.0%")</f>
        <v>0.0%</v>
      </c>
      <c r="AA8780" s="126">
        <f>IFERROR(Table1[[#This Row],[Total Ballots]]/Table1[[#This Row],[Total Voters]],"0.0%")</f>
        <v>0.89443325398278706</v>
      </c>
    </row>
    <row r="8781" spans="1:27" x14ac:dyDescent="0.35">
      <c r="A8781" s="8" t="s">
        <v>30</v>
      </c>
      <c r="B8781" s="17">
        <v>2004</v>
      </c>
      <c r="C8781" s="80" t="s">
        <v>82</v>
      </c>
      <c r="D8781" s="17"/>
      <c r="E8781" s="35" t="s">
        <v>74</v>
      </c>
      <c r="F8781" s="35" t="s">
        <v>77</v>
      </c>
      <c r="G8781" s="51" t="s">
        <v>62</v>
      </c>
      <c r="H8781" s="10">
        <v>3029</v>
      </c>
      <c r="I8781" s="10">
        <v>3781</v>
      </c>
      <c r="J8781" s="10">
        <v>6810</v>
      </c>
      <c r="K8781" s="55"/>
      <c r="L8781" s="57"/>
      <c r="M8781" s="57"/>
      <c r="N8781" s="59"/>
      <c r="O8781" s="61"/>
      <c r="P8781" s="10"/>
      <c r="Q8781" s="10"/>
      <c r="R8781" s="11"/>
      <c r="S8781" s="24">
        <f>Table1[[#This Row],[Female Voters]]/Table1[[#This Row],[Female Population]]</f>
        <v>0</v>
      </c>
      <c r="T8781" s="24">
        <f>Table1[[#This Row],[Male Voters]]/Table1[[#This Row],[Male Population]]</f>
        <v>0</v>
      </c>
      <c r="U8781" s="24">
        <f>Table1[[#This Row],[Total Voters]]/Table1[[#This Row],[Total Population]]</f>
        <v>0</v>
      </c>
      <c r="V8781" s="24">
        <f>Table1[[#This Row],[Female Ballots]]/Table1[[#This Row],[Female Population]]</f>
        <v>0</v>
      </c>
      <c r="W8781" s="24">
        <f>Table1[[#This Row],[Male Ballots]]/Table1[[#This Row],[Male Population]]</f>
        <v>0</v>
      </c>
      <c r="X8781" s="24">
        <f>Table1[[#This Row],[Total Ballots]]/Table1[[#This Row],[Total Population]]</f>
        <v>0</v>
      </c>
      <c r="Y8781" s="125" t="str">
        <f>IFERROR(Table1[[#This Row],[Female Ballots]]/Table1[[#This Row],[Female Voters]],"0.0%")</f>
        <v>0.0%</v>
      </c>
      <c r="Z8781" s="125" t="str">
        <f>IFERROR(Table1[[#This Row],[Male Ballots]]/Table1[[#This Row],[Male Voters]],"0.0%")</f>
        <v>0.0%</v>
      </c>
      <c r="AA8781" s="126" t="str">
        <f>IFERROR(Table1[[#This Row],[Total Ballots]]/Table1[[#This Row],[Total Voters]],"0.0%")</f>
        <v>0.0%</v>
      </c>
    </row>
    <row r="8782" spans="1:27" x14ac:dyDescent="0.35">
      <c r="A8782" s="8" t="s">
        <v>30</v>
      </c>
      <c r="B8782" s="17">
        <v>2004</v>
      </c>
      <c r="C8782" s="80" t="s">
        <v>82</v>
      </c>
      <c r="D8782" s="17"/>
      <c r="E8782" s="35" t="s">
        <v>74</v>
      </c>
      <c r="F8782" s="35" t="s">
        <v>77</v>
      </c>
      <c r="G8782" s="51" t="s">
        <v>63</v>
      </c>
      <c r="H8782" s="10">
        <v>4201</v>
      </c>
      <c r="I8782" s="10">
        <v>4676</v>
      </c>
      <c r="J8782" s="10">
        <v>8877</v>
      </c>
      <c r="K8782" s="55"/>
      <c r="L8782" s="57"/>
      <c r="M8782" s="57"/>
      <c r="N8782" s="59"/>
      <c r="O8782" s="61"/>
      <c r="P8782" s="10"/>
      <c r="Q8782" s="10"/>
      <c r="R8782" s="11"/>
      <c r="S8782" s="24">
        <f>Table1[[#This Row],[Female Voters]]/Table1[[#This Row],[Female Population]]</f>
        <v>0</v>
      </c>
      <c r="T8782" s="24">
        <f>Table1[[#This Row],[Male Voters]]/Table1[[#This Row],[Male Population]]</f>
        <v>0</v>
      </c>
      <c r="U8782" s="24">
        <f>Table1[[#This Row],[Total Voters]]/Table1[[#This Row],[Total Population]]</f>
        <v>0</v>
      </c>
      <c r="V8782" s="24">
        <f>Table1[[#This Row],[Female Ballots]]/Table1[[#This Row],[Female Population]]</f>
        <v>0</v>
      </c>
      <c r="W8782" s="24">
        <f>Table1[[#This Row],[Male Ballots]]/Table1[[#This Row],[Male Population]]</f>
        <v>0</v>
      </c>
      <c r="X8782" s="24">
        <f>Table1[[#This Row],[Total Ballots]]/Table1[[#This Row],[Total Population]]</f>
        <v>0</v>
      </c>
      <c r="Y8782" s="125" t="str">
        <f>IFERROR(Table1[[#This Row],[Female Ballots]]/Table1[[#This Row],[Female Voters]],"0.0%")</f>
        <v>0.0%</v>
      </c>
      <c r="Z8782" s="125" t="str">
        <f>IFERROR(Table1[[#This Row],[Male Ballots]]/Table1[[#This Row],[Male Voters]],"0.0%")</f>
        <v>0.0%</v>
      </c>
      <c r="AA8782" s="126" t="str">
        <f>IFERROR(Table1[[#This Row],[Total Ballots]]/Table1[[#This Row],[Total Voters]],"0.0%")</f>
        <v>0.0%</v>
      </c>
    </row>
    <row r="8783" spans="1:27" x14ac:dyDescent="0.35">
      <c r="A8783" s="8" t="s">
        <v>30</v>
      </c>
      <c r="B8783" s="17">
        <v>2004</v>
      </c>
      <c r="C8783" s="80" t="s">
        <v>82</v>
      </c>
      <c r="D8783" s="17"/>
      <c r="E8783" s="35" t="s">
        <v>74</v>
      </c>
      <c r="F8783" s="35" t="s">
        <v>77</v>
      </c>
      <c r="G8783" s="51" t="s">
        <v>64</v>
      </c>
      <c r="H8783" s="10">
        <v>5014</v>
      </c>
      <c r="I8783" s="10">
        <v>4971</v>
      </c>
      <c r="J8783" s="10">
        <v>9985</v>
      </c>
      <c r="K8783" s="55"/>
      <c r="L8783" s="57"/>
      <c r="M8783" s="57"/>
      <c r="N8783" s="59"/>
      <c r="O8783" s="61"/>
      <c r="P8783" s="10"/>
      <c r="Q8783" s="10"/>
      <c r="R8783" s="11"/>
      <c r="S8783" s="24">
        <f>Table1[[#This Row],[Female Voters]]/Table1[[#This Row],[Female Population]]</f>
        <v>0</v>
      </c>
      <c r="T8783" s="24">
        <f>Table1[[#This Row],[Male Voters]]/Table1[[#This Row],[Male Population]]</f>
        <v>0</v>
      </c>
      <c r="U8783" s="24">
        <f>Table1[[#This Row],[Total Voters]]/Table1[[#This Row],[Total Population]]</f>
        <v>0</v>
      </c>
      <c r="V8783" s="24">
        <f>Table1[[#This Row],[Female Ballots]]/Table1[[#This Row],[Female Population]]</f>
        <v>0</v>
      </c>
      <c r="W8783" s="24">
        <f>Table1[[#This Row],[Male Ballots]]/Table1[[#This Row],[Male Population]]</f>
        <v>0</v>
      </c>
      <c r="X8783" s="24">
        <f>Table1[[#This Row],[Total Ballots]]/Table1[[#This Row],[Total Population]]</f>
        <v>0</v>
      </c>
      <c r="Y8783" s="125" t="str">
        <f>IFERROR(Table1[[#This Row],[Female Ballots]]/Table1[[#This Row],[Female Voters]],"0.0%")</f>
        <v>0.0%</v>
      </c>
      <c r="Z8783" s="125" t="str">
        <f>IFERROR(Table1[[#This Row],[Male Ballots]]/Table1[[#This Row],[Male Voters]],"0.0%")</f>
        <v>0.0%</v>
      </c>
      <c r="AA8783" s="126" t="str">
        <f>IFERROR(Table1[[#This Row],[Total Ballots]]/Table1[[#This Row],[Total Voters]],"0.0%")</f>
        <v>0.0%</v>
      </c>
    </row>
    <row r="8784" spans="1:27" x14ac:dyDescent="0.35">
      <c r="A8784" s="8" t="s">
        <v>30</v>
      </c>
      <c r="B8784" s="17">
        <v>2004</v>
      </c>
      <c r="C8784" s="80" t="s">
        <v>82</v>
      </c>
      <c r="D8784" s="17"/>
      <c r="E8784" s="35" t="s">
        <v>74</v>
      </c>
      <c r="F8784" s="35" t="s">
        <v>77</v>
      </c>
      <c r="G8784" s="51" t="s">
        <v>65</v>
      </c>
      <c r="H8784" s="10">
        <v>5579</v>
      </c>
      <c r="I8784" s="10">
        <v>5046</v>
      </c>
      <c r="J8784" s="10">
        <v>10625</v>
      </c>
      <c r="K8784" s="55"/>
      <c r="L8784" s="57"/>
      <c r="M8784" s="57"/>
      <c r="N8784" s="59"/>
      <c r="O8784" s="61"/>
      <c r="P8784" s="10"/>
      <c r="Q8784" s="10"/>
      <c r="R8784" s="11"/>
      <c r="S8784" s="24">
        <f>Table1[[#This Row],[Female Voters]]/Table1[[#This Row],[Female Population]]</f>
        <v>0</v>
      </c>
      <c r="T8784" s="24">
        <f>Table1[[#This Row],[Male Voters]]/Table1[[#This Row],[Male Population]]</f>
        <v>0</v>
      </c>
      <c r="U8784" s="24">
        <f>Table1[[#This Row],[Total Voters]]/Table1[[#This Row],[Total Population]]</f>
        <v>0</v>
      </c>
      <c r="V8784" s="24">
        <f>Table1[[#This Row],[Female Ballots]]/Table1[[#This Row],[Female Population]]</f>
        <v>0</v>
      </c>
      <c r="W8784" s="24">
        <f>Table1[[#This Row],[Male Ballots]]/Table1[[#This Row],[Male Population]]</f>
        <v>0</v>
      </c>
      <c r="X8784" s="24">
        <f>Table1[[#This Row],[Total Ballots]]/Table1[[#This Row],[Total Population]]</f>
        <v>0</v>
      </c>
      <c r="Y8784" s="125" t="str">
        <f>IFERROR(Table1[[#This Row],[Female Ballots]]/Table1[[#This Row],[Female Voters]],"0.0%")</f>
        <v>0.0%</v>
      </c>
      <c r="Z8784" s="125" t="str">
        <f>IFERROR(Table1[[#This Row],[Male Ballots]]/Table1[[#This Row],[Male Voters]],"0.0%")</f>
        <v>0.0%</v>
      </c>
      <c r="AA8784" s="126" t="str">
        <f>IFERROR(Table1[[#This Row],[Total Ballots]]/Table1[[#This Row],[Total Voters]],"0.0%")</f>
        <v>0.0%</v>
      </c>
    </row>
    <row r="8785" spans="1:27" x14ac:dyDescent="0.35">
      <c r="A8785" s="8" t="s">
        <v>30</v>
      </c>
      <c r="B8785" s="17">
        <v>2004</v>
      </c>
      <c r="C8785" s="80" t="s">
        <v>82</v>
      </c>
      <c r="D8785" s="17"/>
      <c r="E8785" s="35" t="s">
        <v>74</v>
      </c>
      <c r="F8785" s="35" t="s">
        <v>77</v>
      </c>
      <c r="G8785" s="51" t="s">
        <v>66</v>
      </c>
      <c r="H8785" s="10">
        <v>4874</v>
      </c>
      <c r="I8785" s="10">
        <v>4403</v>
      </c>
      <c r="J8785" s="10">
        <v>9277</v>
      </c>
      <c r="K8785" s="55"/>
      <c r="L8785" s="57"/>
      <c r="M8785" s="57"/>
      <c r="N8785" s="59"/>
      <c r="O8785" s="61"/>
      <c r="P8785" s="10"/>
      <c r="Q8785" s="10"/>
      <c r="R8785" s="11"/>
      <c r="S8785" s="24">
        <f>Table1[[#This Row],[Female Voters]]/Table1[[#This Row],[Female Population]]</f>
        <v>0</v>
      </c>
      <c r="T8785" s="24">
        <f>Table1[[#This Row],[Male Voters]]/Table1[[#This Row],[Male Population]]</f>
        <v>0</v>
      </c>
      <c r="U8785" s="24">
        <f>Table1[[#This Row],[Total Voters]]/Table1[[#This Row],[Total Population]]</f>
        <v>0</v>
      </c>
      <c r="V8785" s="24">
        <f>Table1[[#This Row],[Female Ballots]]/Table1[[#This Row],[Female Population]]</f>
        <v>0</v>
      </c>
      <c r="W8785" s="24">
        <f>Table1[[#This Row],[Male Ballots]]/Table1[[#This Row],[Male Population]]</f>
        <v>0</v>
      </c>
      <c r="X8785" s="24">
        <f>Table1[[#This Row],[Total Ballots]]/Table1[[#This Row],[Total Population]]</f>
        <v>0</v>
      </c>
      <c r="Y8785" s="125" t="str">
        <f>IFERROR(Table1[[#This Row],[Female Ballots]]/Table1[[#This Row],[Female Voters]],"0.0%")</f>
        <v>0.0%</v>
      </c>
      <c r="Z8785" s="125" t="str">
        <f>IFERROR(Table1[[#This Row],[Male Ballots]]/Table1[[#This Row],[Male Voters]],"0.0%")</f>
        <v>0.0%</v>
      </c>
      <c r="AA8785" s="126" t="str">
        <f>IFERROR(Table1[[#This Row],[Total Ballots]]/Table1[[#This Row],[Total Voters]],"0.0%")</f>
        <v>0.0%</v>
      </c>
    </row>
    <row r="8786" spans="1:27" x14ac:dyDescent="0.35">
      <c r="A8786" s="8" t="s">
        <v>30</v>
      </c>
      <c r="B8786" s="17">
        <v>2004</v>
      </c>
      <c r="C8786" s="80" t="s">
        <v>82</v>
      </c>
      <c r="D8786" s="17"/>
      <c r="E8786" s="35" t="s">
        <v>74</v>
      </c>
      <c r="F8786" s="35" t="s">
        <v>77</v>
      </c>
      <c r="G8786" s="51" t="s">
        <v>67</v>
      </c>
      <c r="H8786" s="10">
        <v>6159</v>
      </c>
      <c r="I8786" s="10">
        <v>5317</v>
      </c>
      <c r="J8786" s="10">
        <v>11476</v>
      </c>
      <c r="K8786" s="55"/>
      <c r="L8786" s="57"/>
      <c r="M8786" s="57"/>
      <c r="N8786" s="59"/>
      <c r="O8786" s="61"/>
      <c r="P8786" s="10"/>
      <c r="Q8786" s="10"/>
      <c r="R8786" s="11"/>
      <c r="S8786" s="24">
        <f>Table1[[#This Row],[Female Voters]]/Table1[[#This Row],[Female Population]]</f>
        <v>0</v>
      </c>
      <c r="T8786" s="24">
        <f>Table1[[#This Row],[Male Voters]]/Table1[[#This Row],[Male Population]]</f>
        <v>0</v>
      </c>
      <c r="U8786" s="24">
        <f>Table1[[#This Row],[Total Voters]]/Table1[[#This Row],[Total Population]]</f>
        <v>0</v>
      </c>
      <c r="V8786" s="24">
        <f>Table1[[#This Row],[Female Ballots]]/Table1[[#This Row],[Female Population]]</f>
        <v>0</v>
      </c>
      <c r="W8786" s="24">
        <f>Table1[[#This Row],[Male Ballots]]/Table1[[#This Row],[Male Population]]</f>
        <v>0</v>
      </c>
      <c r="X8786" s="24">
        <f>Table1[[#This Row],[Total Ballots]]/Table1[[#This Row],[Total Population]]</f>
        <v>0</v>
      </c>
      <c r="Y8786" s="125" t="str">
        <f>IFERROR(Table1[[#This Row],[Female Ballots]]/Table1[[#This Row],[Female Voters]],"0.0%")</f>
        <v>0.0%</v>
      </c>
      <c r="Z8786" s="125" t="str">
        <f>IFERROR(Table1[[#This Row],[Male Ballots]]/Table1[[#This Row],[Male Voters]],"0.0%")</f>
        <v>0.0%</v>
      </c>
      <c r="AA8786" s="126" t="str">
        <f>IFERROR(Table1[[#This Row],[Total Ballots]]/Table1[[#This Row],[Total Voters]],"0.0%")</f>
        <v>0.0%</v>
      </c>
    </row>
    <row r="8787" spans="1:27" x14ac:dyDescent="0.35">
      <c r="A8787" s="8" t="s">
        <v>24</v>
      </c>
      <c r="B8787" s="17">
        <v>2004</v>
      </c>
      <c r="C8787" s="80" t="s">
        <v>82</v>
      </c>
      <c r="D8787" s="17"/>
      <c r="E8787" s="35" t="s">
        <v>73</v>
      </c>
      <c r="F8787" s="35" t="s">
        <v>77</v>
      </c>
      <c r="G8787" s="51" t="s">
        <v>79</v>
      </c>
      <c r="H8787" s="10">
        <v>11646</v>
      </c>
      <c r="I8787" s="10">
        <v>11175</v>
      </c>
      <c r="J8787" s="10">
        <v>22821</v>
      </c>
      <c r="K8787" s="55"/>
      <c r="L8787" s="57"/>
      <c r="M8787" s="57"/>
      <c r="N8787" s="59">
        <v>21165</v>
      </c>
      <c r="O8787" s="61"/>
      <c r="P8787" s="10"/>
      <c r="Q8787" s="10"/>
      <c r="R8787" s="11">
        <v>18772</v>
      </c>
      <c r="S8787" s="24">
        <f>Table1[[#This Row],[Female Voters]]/Table1[[#This Row],[Female Population]]</f>
        <v>0</v>
      </c>
      <c r="T8787" s="24">
        <f>Table1[[#This Row],[Male Voters]]/Table1[[#This Row],[Male Population]]</f>
        <v>0</v>
      </c>
      <c r="U8787" s="24">
        <f>Table1[[#This Row],[Total Voters]]/Table1[[#This Row],[Total Population]]</f>
        <v>0.92743525700013141</v>
      </c>
      <c r="V8787" s="24">
        <f>Table1[[#This Row],[Female Ballots]]/Table1[[#This Row],[Female Population]]</f>
        <v>0</v>
      </c>
      <c r="W8787" s="24">
        <f>Table1[[#This Row],[Male Ballots]]/Table1[[#This Row],[Male Population]]</f>
        <v>0</v>
      </c>
      <c r="X8787" s="24">
        <f>Table1[[#This Row],[Total Ballots]]/Table1[[#This Row],[Total Population]]</f>
        <v>0.82257569782218132</v>
      </c>
      <c r="Y8787" s="125" t="str">
        <f>IFERROR(Table1[[#This Row],[Female Ballots]]/Table1[[#This Row],[Female Voters]],"0.0%")</f>
        <v>0.0%</v>
      </c>
      <c r="Z8787" s="125" t="str">
        <f>IFERROR(Table1[[#This Row],[Male Ballots]]/Table1[[#This Row],[Male Voters]],"0.0%")</f>
        <v>0.0%</v>
      </c>
      <c r="AA8787" s="126">
        <f>IFERROR(Table1[[#This Row],[Total Ballots]]/Table1[[#This Row],[Total Voters]],"0.0%")</f>
        <v>0.88693597921096146</v>
      </c>
    </row>
    <row r="8788" spans="1:27" x14ac:dyDescent="0.35">
      <c r="A8788" s="8" t="s">
        <v>24</v>
      </c>
      <c r="B8788" s="17">
        <v>2004</v>
      </c>
      <c r="C8788" s="80" t="s">
        <v>82</v>
      </c>
      <c r="D8788" s="17"/>
      <c r="E8788" s="35" t="s">
        <v>73</v>
      </c>
      <c r="F8788" s="35" t="s">
        <v>77</v>
      </c>
      <c r="G8788" s="51" t="s">
        <v>62</v>
      </c>
      <c r="H8788" s="10">
        <v>693</v>
      </c>
      <c r="I8788" s="10">
        <v>804</v>
      </c>
      <c r="J8788" s="10">
        <v>1497</v>
      </c>
      <c r="K8788" s="55"/>
      <c r="L8788" s="57"/>
      <c r="M8788" s="57"/>
      <c r="N8788" s="59"/>
      <c r="O8788" s="61"/>
      <c r="P8788" s="10"/>
      <c r="Q8788" s="10"/>
      <c r="R8788" s="11"/>
      <c r="S8788" s="24">
        <f>Table1[[#This Row],[Female Voters]]/Table1[[#This Row],[Female Population]]</f>
        <v>0</v>
      </c>
      <c r="T8788" s="24">
        <f>Table1[[#This Row],[Male Voters]]/Table1[[#This Row],[Male Population]]</f>
        <v>0</v>
      </c>
      <c r="U8788" s="24">
        <f>Table1[[#This Row],[Total Voters]]/Table1[[#This Row],[Total Population]]</f>
        <v>0</v>
      </c>
      <c r="V8788" s="24">
        <f>Table1[[#This Row],[Female Ballots]]/Table1[[#This Row],[Female Population]]</f>
        <v>0</v>
      </c>
      <c r="W8788" s="24">
        <f>Table1[[#This Row],[Male Ballots]]/Table1[[#This Row],[Male Population]]</f>
        <v>0</v>
      </c>
      <c r="X8788" s="24">
        <f>Table1[[#This Row],[Total Ballots]]/Table1[[#This Row],[Total Population]]</f>
        <v>0</v>
      </c>
      <c r="Y8788" s="125" t="str">
        <f>IFERROR(Table1[[#This Row],[Female Ballots]]/Table1[[#This Row],[Female Voters]],"0.0%")</f>
        <v>0.0%</v>
      </c>
      <c r="Z8788" s="125" t="str">
        <f>IFERROR(Table1[[#This Row],[Male Ballots]]/Table1[[#This Row],[Male Voters]],"0.0%")</f>
        <v>0.0%</v>
      </c>
      <c r="AA8788" s="126" t="str">
        <f>IFERROR(Table1[[#This Row],[Total Ballots]]/Table1[[#This Row],[Total Voters]],"0.0%")</f>
        <v>0.0%</v>
      </c>
    </row>
    <row r="8789" spans="1:27" x14ac:dyDescent="0.35">
      <c r="A8789" s="8" t="s">
        <v>24</v>
      </c>
      <c r="B8789" s="17">
        <v>2004</v>
      </c>
      <c r="C8789" s="80" t="s">
        <v>82</v>
      </c>
      <c r="D8789" s="17"/>
      <c r="E8789" s="35" t="s">
        <v>73</v>
      </c>
      <c r="F8789" s="35" t="s">
        <v>77</v>
      </c>
      <c r="G8789" s="51" t="s">
        <v>63</v>
      </c>
      <c r="H8789" s="10">
        <v>1030</v>
      </c>
      <c r="I8789" s="10">
        <v>1040</v>
      </c>
      <c r="J8789" s="10">
        <v>2070</v>
      </c>
      <c r="K8789" s="55"/>
      <c r="L8789" s="57"/>
      <c r="M8789" s="57"/>
      <c r="N8789" s="59"/>
      <c r="O8789" s="61"/>
      <c r="P8789" s="10"/>
      <c r="Q8789" s="10"/>
      <c r="R8789" s="11"/>
      <c r="S8789" s="24">
        <f>Table1[[#This Row],[Female Voters]]/Table1[[#This Row],[Female Population]]</f>
        <v>0</v>
      </c>
      <c r="T8789" s="24">
        <f>Table1[[#This Row],[Male Voters]]/Table1[[#This Row],[Male Population]]</f>
        <v>0</v>
      </c>
      <c r="U8789" s="24">
        <f>Table1[[#This Row],[Total Voters]]/Table1[[#This Row],[Total Population]]</f>
        <v>0</v>
      </c>
      <c r="V8789" s="24">
        <f>Table1[[#This Row],[Female Ballots]]/Table1[[#This Row],[Female Population]]</f>
        <v>0</v>
      </c>
      <c r="W8789" s="24">
        <f>Table1[[#This Row],[Male Ballots]]/Table1[[#This Row],[Male Population]]</f>
        <v>0</v>
      </c>
      <c r="X8789" s="24">
        <f>Table1[[#This Row],[Total Ballots]]/Table1[[#This Row],[Total Population]]</f>
        <v>0</v>
      </c>
      <c r="Y8789" s="125" t="str">
        <f>IFERROR(Table1[[#This Row],[Female Ballots]]/Table1[[#This Row],[Female Voters]],"0.0%")</f>
        <v>0.0%</v>
      </c>
      <c r="Z8789" s="125" t="str">
        <f>IFERROR(Table1[[#This Row],[Male Ballots]]/Table1[[#This Row],[Male Voters]],"0.0%")</f>
        <v>0.0%</v>
      </c>
      <c r="AA8789" s="126" t="str">
        <f>IFERROR(Table1[[#This Row],[Total Ballots]]/Table1[[#This Row],[Total Voters]],"0.0%")</f>
        <v>0.0%</v>
      </c>
    </row>
    <row r="8790" spans="1:27" x14ac:dyDescent="0.35">
      <c r="A8790" s="8" t="s">
        <v>24</v>
      </c>
      <c r="B8790" s="17">
        <v>2004</v>
      </c>
      <c r="C8790" s="80" t="s">
        <v>82</v>
      </c>
      <c r="D8790" s="17"/>
      <c r="E8790" s="35" t="s">
        <v>73</v>
      </c>
      <c r="F8790" s="35" t="s">
        <v>77</v>
      </c>
      <c r="G8790" s="51" t="s">
        <v>64</v>
      </c>
      <c r="H8790" s="10">
        <v>1692</v>
      </c>
      <c r="I8790" s="10">
        <v>1645</v>
      </c>
      <c r="J8790" s="10">
        <v>3337</v>
      </c>
      <c r="K8790" s="55"/>
      <c r="L8790" s="57"/>
      <c r="M8790" s="57"/>
      <c r="N8790" s="59"/>
      <c r="O8790" s="61"/>
      <c r="P8790" s="10"/>
      <c r="Q8790" s="10"/>
      <c r="R8790" s="11"/>
      <c r="S8790" s="24">
        <f>Table1[[#This Row],[Female Voters]]/Table1[[#This Row],[Female Population]]</f>
        <v>0</v>
      </c>
      <c r="T8790" s="24">
        <f>Table1[[#This Row],[Male Voters]]/Table1[[#This Row],[Male Population]]</f>
        <v>0</v>
      </c>
      <c r="U8790" s="24">
        <f>Table1[[#This Row],[Total Voters]]/Table1[[#This Row],[Total Population]]</f>
        <v>0</v>
      </c>
      <c r="V8790" s="24">
        <f>Table1[[#This Row],[Female Ballots]]/Table1[[#This Row],[Female Population]]</f>
        <v>0</v>
      </c>
      <c r="W8790" s="24">
        <f>Table1[[#This Row],[Male Ballots]]/Table1[[#This Row],[Male Population]]</f>
        <v>0</v>
      </c>
      <c r="X8790" s="24">
        <f>Table1[[#This Row],[Total Ballots]]/Table1[[#This Row],[Total Population]]</f>
        <v>0</v>
      </c>
      <c r="Y8790" s="125" t="str">
        <f>IFERROR(Table1[[#This Row],[Female Ballots]]/Table1[[#This Row],[Female Voters]],"0.0%")</f>
        <v>0.0%</v>
      </c>
      <c r="Z8790" s="125" t="str">
        <f>IFERROR(Table1[[#This Row],[Male Ballots]]/Table1[[#This Row],[Male Voters]],"0.0%")</f>
        <v>0.0%</v>
      </c>
      <c r="AA8790" s="126" t="str">
        <f>IFERROR(Table1[[#This Row],[Total Ballots]]/Table1[[#This Row],[Total Voters]],"0.0%")</f>
        <v>0.0%</v>
      </c>
    </row>
    <row r="8791" spans="1:27" x14ac:dyDescent="0.35">
      <c r="A8791" s="8" t="s">
        <v>24</v>
      </c>
      <c r="B8791" s="17">
        <v>2004</v>
      </c>
      <c r="C8791" s="80" t="s">
        <v>82</v>
      </c>
      <c r="D8791" s="17"/>
      <c r="E8791" s="35" t="s">
        <v>73</v>
      </c>
      <c r="F8791" s="35" t="s">
        <v>77</v>
      </c>
      <c r="G8791" s="51" t="s">
        <v>65</v>
      </c>
      <c r="H8791" s="10">
        <v>2564</v>
      </c>
      <c r="I8791" s="10">
        <v>2318</v>
      </c>
      <c r="J8791" s="10">
        <v>4882</v>
      </c>
      <c r="K8791" s="55"/>
      <c r="L8791" s="57"/>
      <c r="M8791" s="57"/>
      <c r="N8791" s="59"/>
      <c r="O8791" s="61"/>
      <c r="P8791" s="10"/>
      <c r="Q8791" s="10"/>
      <c r="R8791" s="11"/>
      <c r="S8791" s="24">
        <f>Table1[[#This Row],[Female Voters]]/Table1[[#This Row],[Female Population]]</f>
        <v>0</v>
      </c>
      <c r="T8791" s="24">
        <f>Table1[[#This Row],[Male Voters]]/Table1[[#This Row],[Male Population]]</f>
        <v>0</v>
      </c>
      <c r="U8791" s="24">
        <f>Table1[[#This Row],[Total Voters]]/Table1[[#This Row],[Total Population]]</f>
        <v>0</v>
      </c>
      <c r="V8791" s="24">
        <f>Table1[[#This Row],[Female Ballots]]/Table1[[#This Row],[Female Population]]</f>
        <v>0</v>
      </c>
      <c r="W8791" s="24">
        <f>Table1[[#This Row],[Male Ballots]]/Table1[[#This Row],[Male Population]]</f>
        <v>0</v>
      </c>
      <c r="X8791" s="24">
        <f>Table1[[#This Row],[Total Ballots]]/Table1[[#This Row],[Total Population]]</f>
        <v>0</v>
      </c>
      <c r="Y8791" s="125" t="str">
        <f>IFERROR(Table1[[#This Row],[Female Ballots]]/Table1[[#This Row],[Female Voters]],"0.0%")</f>
        <v>0.0%</v>
      </c>
      <c r="Z8791" s="125" t="str">
        <f>IFERROR(Table1[[#This Row],[Male Ballots]]/Table1[[#This Row],[Male Voters]],"0.0%")</f>
        <v>0.0%</v>
      </c>
      <c r="AA8791" s="126" t="str">
        <f>IFERROR(Table1[[#This Row],[Total Ballots]]/Table1[[#This Row],[Total Voters]],"0.0%")</f>
        <v>0.0%</v>
      </c>
    </row>
    <row r="8792" spans="1:27" x14ac:dyDescent="0.35">
      <c r="A8792" s="8" t="s">
        <v>24</v>
      </c>
      <c r="B8792" s="17">
        <v>2004</v>
      </c>
      <c r="C8792" s="80" t="s">
        <v>82</v>
      </c>
      <c r="D8792" s="17"/>
      <c r="E8792" s="35" t="s">
        <v>73</v>
      </c>
      <c r="F8792" s="35" t="s">
        <v>77</v>
      </c>
      <c r="G8792" s="51" t="s">
        <v>66</v>
      </c>
      <c r="H8792" s="10">
        <v>2488</v>
      </c>
      <c r="I8792" s="10">
        <v>2306</v>
      </c>
      <c r="J8792" s="10">
        <v>4794</v>
      </c>
      <c r="K8792" s="55"/>
      <c r="L8792" s="57"/>
      <c r="M8792" s="57"/>
      <c r="N8792" s="59"/>
      <c r="O8792" s="61"/>
      <c r="P8792" s="10"/>
      <c r="Q8792" s="10"/>
      <c r="R8792" s="11"/>
      <c r="S8792" s="24">
        <f>Table1[[#This Row],[Female Voters]]/Table1[[#This Row],[Female Population]]</f>
        <v>0</v>
      </c>
      <c r="T8792" s="24">
        <f>Table1[[#This Row],[Male Voters]]/Table1[[#This Row],[Male Population]]</f>
        <v>0</v>
      </c>
      <c r="U8792" s="24">
        <f>Table1[[#This Row],[Total Voters]]/Table1[[#This Row],[Total Population]]</f>
        <v>0</v>
      </c>
      <c r="V8792" s="24">
        <f>Table1[[#This Row],[Female Ballots]]/Table1[[#This Row],[Female Population]]</f>
        <v>0</v>
      </c>
      <c r="W8792" s="24">
        <f>Table1[[#This Row],[Male Ballots]]/Table1[[#This Row],[Male Population]]</f>
        <v>0</v>
      </c>
      <c r="X8792" s="24">
        <f>Table1[[#This Row],[Total Ballots]]/Table1[[#This Row],[Total Population]]</f>
        <v>0</v>
      </c>
      <c r="Y8792" s="125" t="str">
        <f>IFERROR(Table1[[#This Row],[Female Ballots]]/Table1[[#This Row],[Female Voters]],"0.0%")</f>
        <v>0.0%</v>
      </c>
      <c r="Z8792" s="125" t="str">
        <f>IFERROR(Table1[[#This Row],[Male Ballots]]/Table1[[#This Row],[Male Voters]],"0.0%")</f>
        <v>0.0%</v>
      </c>
      <c r="AA8792" s="126" t="str">
        <f>IFERROR(Table1[[#This Row],[Total Ballots]]/Table1[[#This Row],[Total Voters]],"0.0%")</f>
        <v>0.0%</v>
      </c>
    </row>
    <row r="8793" spans="1:27" x14ac:dyDescent="0.35">
      <c r="A8793" s="8" t="s">
        <v>24</v>
      </c>
      <c r="B8793" s="17">
        <v>2004</v>
      </c>
      <c r="C8793" s="80" t="s">
        <v>82</v>
      </c>
      <c r="D8793" s="17"/>
      <c r="E8793" s="35" t="s">
        <v>73</v>
      </c>
      <c r="F8793" s="35" t="s">
        <v>77</v>
      </c>
      <c r="G8793" s="51" t="s">
        <v>67</v>
      </c>
      <c r="H8793" s="10">
        <v>3179</v>
      </c>
      <c r="I8793" s="10">
        <v>3062</v>
      </c>
      <c r="J8793" s="10">
        <v>6241</v>
      </c>
      <c r="K8793" s="55"/>
      <c r="L8793" s="57"/>
      <c r="M8793" s="57"/>
      <c r="N8793" s="59"/>
      <c r="O8793" s="61"/>
      <c r="P8793" s="10"/>
      <c r="Q8793" s="10"/>
      <c r="R8793" s="11"/>
      <c r="S8793" s="24">
        <f>Table1[[#This Row],[Female Voters]]/Table1[[#This Row],[Female Population]]</f>
        <v>0</v>
      </c>
      <c r="T8793" s="24">
        <f>Table1[[#This Row],[Male Voters]]/Table1[[#This Row],[Male Population]]</f>
        <v>0</v>
      </c>
      <c r="U8793" s="24">
        <f>Table1[[#This Row],[Total Voters]]/Table1[[#This Row],[Total Population]]</f>
        <v>0</v>
      </c>
      <c r="V8793" s="24">
        <f>Table1[[#This Row],[Female Ballots]]/Table1[[#This Row],[Female Population]]</f>
        <v>0</v>
      </c>
      <c r="W8793" s="24">
        <f>Table1[[#This Row],[Male Ballots]]/Table1[[#This Row],[Male Population]]</f>
        <v>0</v>
      </c>
      <c r="X8793" s="24">
        <f>Table1[[#This Row],[Total Ballots]]/Table1[[#This Row],[Total Population]]</f>
        <v>0</v>
      </c>
      <c r="Y8793" s="125" t="str">
        <f>IFERROR(Table1[[#This Row],[Female Ballots]]/Table1[[#This Row],[Female Voters]],"0.0%")</f>
        <v>0.0%</v>
      </c>
      <c r="Z8793" s="125" t="str">
        <f>IFERROR(Table1[[#This Row],[Male Ballots]]/Table1[[#This Row],[Male Voters]],"0.0%")</f>
        <v>0.0%</v>
      </c>
      <c r="AA8793" s="126" t="str">
        <f>IFERROR(Table1[[#This Row],[Total Ballots]]/Table1[[#This Row],[Total Voters]],"0.0%")</f>
        <v>0.0%</v>
      </c>
    </row>
    <row r="8794" spans="1:27" x14ac:dyDescent="0.35">
      <c r="A8794" s="8" t="s">
        <v>47</v>
      </c>
      <c r="B8794" s="17">
        <v>2004</v>
      </c>
      <c r="C8794" s="80" t="s">
        <v>82</v>
      </c>
      <c r="D8794" s="17" t="s">
        <v>69</v>
      </c>
      <c r="E8794" s="35" t="s">
        <v>73</v>
      </c>
      <c r="F8794" s="35" t="s">
        <v>77</v>
      </c>
      <c r="G8794" s="51" t="s">
        <v>79</v>
      </c>
      <c r="H8794" s="10">
        <v>710401</v>
      </c>
      <c r="I8794" s="10">
        <v>695118</v>
      </c>
      <c r="J8794" s="10">
        <v>1405519</v>
      </c>
      <c r="K8794" s="55"/>
      <c r="L8794" s="57"/>
      <c r="M8794" s="57"/>
      <c r="N8794" s="59">
        <v>1082406</v>
      </c>
      <c r="O8794" s="61"/>
      <c r="P8794" s="10"/>
      <c r="Q8794" s="10"/>
      <c r="R8794" s="11">
        <v>898199</v>
      </c>
      <c r="S8794" s="24">
        <f>Table1[[#This Row],[Female Voters]]/Table1[[#This Row],[Female Population]]</f>
        <v>0</v>
      </c>
      <c r="T8794" s="24">
        <f>Table1[[#This Row],[Male Voters]]/Table1[[#This Row],[Male Population]]</f>
        <v>0</v>
      </c>
      <c r="U8794" s="24">
        <f>Table1[[#This Row],[Total Voters]]/Table1[[#This Row],[Total Population]]</f>
        <v>0.77011125427688987</v>
      </c>
      <c r="V8794" s="24">
        <f>Table1[[#This Row],[Female Ballots]]/Table1[[#This Row],[Female Population]]</f>
        <v>0</v>
      </c>
      <c r="W8794" s="24">
        <f>Table1[[#This Row],[Male Ballots]]/Table1[[#This Row],[Male Population]]</f>
        <v>0</v>
      </c>
      <c r="X8794" s="24">
        <f>Table1[[#This Row],[Total Ballots]]/Table1[[#This Row],[Total Population]]</f>
        <v>0.63905148205040274</v>
      </c>
      <c r="Y8794" s="125" t="str">
        <f>IFERROR(Table1[[#This Row],[Female Ballots]]/Table1[[#This Row],[Female Voters]],"0.0%")</f>
        <v>0.0%</v>
      </c>
      <c r="Z8794" s="125" t="str">
        <f>IFERROR(Table1[[#This Row],[Male Ballots]]/Table1[[#This Row],[Male Voters]],"0.0%")</f>
        <v>0.0%</v>
      </c>
      <c r="AA8794" s="126">
        <f>IFERROR(Table1[[#This Row],[Total Ballots]]/Table1[[#This Row],[Total Voters]],"0.0%")</f>
        <v>0.82981709266208803</v>
      </c>
    </row>
    <row r="8795" spans="1:27" x14ac:dyDescent="0.35">
      <c r="A8795" s="8" t="s">
        <v>47</v>
      </c>
      <c r="B8795" s="17">
        <v>2004</v>
      </c>
      <c r="C8795" s="80" t="s">
        <v>82</v>
      </c>
      <c r="D8795" s="17" t="s">
        <v>69</v>
      </c>
      <c r="E8795" s="35" t="s">
        <v>73</v>
      </c>
      <c r="F8795" s="35" t="s">
        <v>77</v>
      </c>
      <c r="G8795" s="51" t="s">
        <v>62</v>
      </c>
      <c r="H8795" s="10">
        <v>87026</v>
      </c>
      <c r="I8795" s="10">
        <v>88536</v>
      </c>
      <c r="J8795" s="10">
        <v>175562</v>
      </c>
      <c r="K8795" s="55"/>
      <c r="L8795" s="57"/>
      <c r="M8795" s="57"/>
      <c r="N8795" s="59"/>
      <c r="O8795" s="61"/>
      <c r="P8795" s="10"/>
      <c r="Q8795" s="10"/>
      <c r="R8795" s="11"/>
      <c r="S8795" s="24">
        <f>Table1[[#This Row],[Female Voters]]/Table1[[#This Row],[Female Population]]</f>
        <v>0</v>
      </c>
      <c r="T8795" s="24">
        <f>Table1[[#This Row],[Male Voters]]/Table1[[#This Row],[Male Population]]</f>
        <v>0</v>
      </c>
      <c r="U8795" s="24">
        <f>Table1[[#This Row],[Total Voters]]/Table1[[#This Row],[Total Population]]</f>
        <v>0</v>
      </c>
      <c r="V8795" s="24">
        <f>Table1[[#This Row],[Female Ballots]]/Table1[[#This Row],[Female Population]]</f>
        <v>0</v>
      </c>
      <c r="W8795" s="24">
        <f>Table1[[#This Row],[Male Ballots]]/Table1[[#This Row],[Male Population]]</f>
        <v>0</v>
      </c>
      <c r="X8795" s="24">
        <f>Table1[[#This Row],[Total Ballots]]/Table1[[#This Row],[Total Population]]</f>
        <v>0</v>
      </c>
      <c r="Y8795" s="125" t="str">
        <f>IFERROR(Table1[[#This Row],[Female Ballots]]/Table1[[#This Row],[Female Voters]],"0.0%")</f>
        <v>0.0%</v>
      </c>
      <c r="Z8795" s="125" t="str">
        <f>IFERROR(Table1[[#This Row],[Male Ballots]]/Table1[[#This Row],[Male Voters]],"0.0%")</f>
        <v>0.0%</v>
      </c>
      <c r="AA8795" s="126" t="str">
        <f>IFERROR(Table1[[#This Row],[Total Ballots]]/Table1[[#This Row],[Total Voters]],"0.0%")</f>
        <v>0.0%</v>
      </c>
    </row>
    <row r="8796" spans="1:27" x14ac:dyDescent="0.35">
      <c r="A8796" s="8" t="s">
        <v>47</v>
      </c>
      <c r="B8796" s="17">
        <v>2004</v>
      </c>
      <c r="C8796" s="80" t="s">
        <v>82</v>
      </c>
      <c r="D8796" s="17" t="s">
        <v>69</v>
      </c>
      <c r="E8796" s="35" t="s">
        <v>73</v>
      </c>
      <c r="F8796" s="35" t="s">
        <v>77</v>
      </c>
      <c r="G8796" s="51" t="s">
        <v>63</v>
      </c>
      <c r="H8796" s="10">
        <v>140072</v>
      </c>
      <c r="I8796" s="10">
        <v>148810</v>
      </c>
      <c r="J8796" s="10">
        <v>288882</v>
      </c>
      <c r="K8796" s="55"/>
      <c r="L8796" s="57"/>
      <c r="M8796" s="57"/>
      <c r="N8796" s="59"/>
      <c r="O8796" s="61"/>
      <c r="P8796" s="10"/>
      <c r="Q8796" s="10"/>
      <c r="R8796" s="11"/>
      <c r="S8796" s="24">
        <f>Table1[[#This Row],[Female Voters]]/Table1[[#This Row],[Female Population]]</f>
        <v>0</v>
      </c>
      <c r="T8796" s="24">
        <f>Table1[[#This Row],[Male Voters]]/Table1[[#This Row],[Male Population]]</f>
        <v>0</v>
      </c>
      <c r="U8796" s="24">
        <f>Table1[[#This Row],[Total Voters]]/Table1[[#This Row],[Total Population]]</f>
        <v>0</v>
      </c>
      <c r="V8796" s="24">
        <f>Table1[[#This Row],[Female Ballots]]/Table1[[#This Row],[Female Population]]</f>
        <v>0</v>
      </c>
      <c r="W8796" s="24">
        <f>Table1[[#This Row],[Male Ballots]]/Table1[[#This Row],[Male Population]]</f>
        <v>0</v>
      </c>
      <c r="X8796" s="24">
        <f>Table1[[#This Row],[Total Ballots]]/Table1[[#This Row],[Total Population]]</f>
        <v>0</v>
      </c>
      <c r="Y8796" s="125" t="str">
        <f>IFERROR(Table1[[#This Row],[Female Ballots]]/Table1[[#This Row],[Female Voters]],"0.0%")</f>
        <v>0.0%</v>
      </c>
      <c r="Z8796" s="125" t="str">
        <f>IFERROR(Table1[[#This Row],[Male Ballots]]/Table1[[#This Row],[Male Voters]],"0.0%")</f>
        <v>0.0%</v>
      </c>
      <c r="AA8796" s="126" t="str">
        <f>IFERROR(Table1[[#This Row],[Total Ballots]]/Table1[[#This Row],[Total Voters]],"0.0%")</f>
        <v>0.0%</v>
      </c>
    </row>
    <row r="8797" spans="1:27" x14ac:dyDescent="0.35">
      <c r="A8797" s="8" t="s">
        <v>47</v>
      </c>
      <c r="B8797" s="17">
        <v>2004</v>
      </c>
      <c r="C8797" s="80" t="s">
        <v>82</v>
      </c>
      <c r="D8797" s="17" t="s">
        <v>69</v>
      </c>
      <c r="E8797" s="35" t="s">
        <v>73</v>
      </c>
      <c r="F8797" s="35" t="s">
        <v>77</v>
      </c>
      <c r="G8797" s="51" t="s">
        <v>64</v>
      </c>
      <c r="H8797" s="10">
        <v>147688</v>
      </c>
      <c r="I8797" s="10">
        <v>154187</v>
      </c>
      <c r="J8797" s="10">
        <v>301875</v>
      </c>
      <c r="K8797" s="55"/>
      <c r="L8797" s="57"/>
      <c r="M8797" s="57"/>
      <c r="N8797" s="59"/>
      <c r="O8797" s="61"/>
      <c r="P8797" s="10"/>
      <c r="Q8797" s="10"/>
      <c r="R8797" s="11"/>
      <c r="S8797" s="24">
        <f>Table1[[#This Row],[Female Voters]]/Table1[[#This Row],[Female Population]]</f>
        <v>0</v>
      </c>
      <c r="T8797" s="24">
        <f>Table1[[#This Row],[Male Voters]]/Table1[[#This Row],[Male Population]]</f>
        <v>0</v>
      </c>
      <c r="U8797" s="24">
        <f>Table1[[#This Row],[Total Voters]]/Table1[[#This Row],[Total Population]]</f>
        <v>0</v>
      </c>
      <c r="V8797" s="24">
        <f>Table1[[#This Row],[Female Ballots]]/Table1[[#This Row],[Female Population]]</f>
        <v>0</v>
      </c>
      <c r="W8797" s="24">
        <f>Table1[[#This Row],[Male Ballots]]/Table1[[#This Row],[Male Population]]</f>
        <v>0</v>
      </c>
      <c r="X8797" s="24">
        <f>Table1[[#This Row],[Total Ballots]]/Table1[[#This Row],[Total Population]]</f>
        <v>0</v>
      </c>
      <c r="Y8797" s="125" t="str">
        <f>IFERROR(Table1[[#This Row],[Female Ballots]]/Table1[[#This Row],[Female Voters]],"0.0%")</f>
        <v>0.0%</v>
      </c>
      <c r="Z8797" s="125" t="str">
        <f>IFERROR(Table1[[#This Row],[Male Ballots]]/Table1[[#This Row],[Male Voters]],"0.0%")</f>
        <v>0.0%</v>
      </c>
      <c r="AA8797" s="126" t="str">
        <f>IFERROR(Table1[[#This Row],[Total Ballots]]/Table1[[#This Row],[Total Voters]],"0.0%")</f>
        <v>0.0%</v>
      </c>
    </row>
    <row r="8798" spans="1:27" x14ac:dyDescent="0.35">
      <c r="A8798" s="8" t="s">
        <v>47</v>
      </c>
      <c r="B8798" s="17">
        <v>2004</v>
      </c>
      <c r="C8798" s="80" t="s">
        <v>82</v>
      </c>
      <c r="D8798" s="17" t="s">
        <v>69</v>
      </c>
      <c r="E8798" s="35" t="s">
        <v>73</v>
      </c>
      <c r="F8798" s="35" t="s">
        <v>77</v>
      </c>
      <c r="G8798" s="51" t="s">
        <v>65</v>
      </c>
      <c r="H8798" s="10">
        <v>140144</v>
      </c>
      <c r="I8798" s="10">
        <v>139038</v>
      </c>
      <c r="J8798" s="10">
        <v>279182</v>
      </c>
      <c r="K8798" s="55"/>
      <c r="L8798" s="57"/>
      <c r="M8798" s="57"/>
      <c r="N8798" s="59"/>
      <c r="O8798" s="61"/>
      <c r="P8798" s="10"/>
      <c r="Q8798" s="10"/>
      <c r="R8798" s="11"/>
      <c r="S8798" s="24">
        <f>Table1[[#This Row],[Female Voters]]/Table1[[#This Row],[Female Population]]</f>
        <v>0</v>
      </c>
      <c r="T8798" s="24">
        <f>Table1[[#This Row],[Male Voters]]/Table1[[#This Row],[Male Population]]</f>
        <v>0</v>
      </c>
      <c r="U8798" s="24">
        <f>Table1[[#This Row],[Total Voters]]/Table1[[#This Row],[Total Population]]</f>
        <v>0</v>
      </c>
      <c r="V8798" s="24">
        <f>Table1[[#This Row],[Female Ballots]]/Table1[[#This Row],[Female Population]]</f>
        <v>0</v>
      </c>
      <c r="W8798" s="24">
        <f>Table1[[#This Row],[Male Ballots]]/Table1[[#This Row],[Male Population]]</f>
        <v>0</v>
      </c>
      <c r="X8798" s="24">
        <f>Table1[[#This Row],[Total Ballots]]/Table1[[#This Row],[Total Population]]</f>
        <v>0</v>
      </c>
      <c r="Y8798" s="125" t="str">
        <f>IFERROR(Table1[[#This Row],[Female Ballots]]/Table1[[#This Row],[Female Voters]],"0.0%")</f>
        <v>0.0%</v>
      </c>
      <c r="Z8798" s="125" t="str">
        <f>IFERROR(Table1[[#This Row],[Male Ballots]]/Table1[[#This Row],[Male Voters]],"0.0%")</f>
        <v>0.0%</v>
      </c>
      <c r="AA8798" s="126" t="str">
        <f>IFERROR(Table1[[#This Row],[Total Ballots]]/Table1[[#This Row],[Total Voters]],"0.0%")</f>
        <v>0.0%</v>
      </c>
    </row>
    <row r="8799" spans="1:27" x14ac:dyDescent="0.35">
      <c r="A8799" s="8" t="s">
        <v>47</v>
      </c>
      <c r="B8799" s="17">
        <v>2004</v>
      </c>
      <c r="C8799" s="80" t="s">
        <v>82</v>
      </c>
      <c r="D8799" s="17" t="s">
        <v>69</v>
      </c>
      <c r="E8799" s="35" t="s">
        <v>73</v>
      </c>
      <c r="F8799" s="35" t="s">
        <v>77</v>
      </c>
      <c r="G8799" s="51" t="s">
        <v>66</v>
      </c>
      <c r="H8799" s="10">
        <v>88213</v>
      </c>
      <c r="I8799" s="10">
        <v>86547</v>
      </c>
      <c r="J8799" s="10">
        <v>174760</v>
      </c>
      <c r="K8799" s="55"/>
      <c r="L8799" s="57"/>
      <c r="M8799" s="57"/>
      <c r="N8799" s="59"/>
      <c r="O8799" s="61"/>
      <c r="P8799" s="10"/>
      <c r="Q8799" s="10"/>
      <c r="R8799" s="11"/>
      <c r="S8799" s="24">
        <f>Table1[[#This Row],[Female Voters]]/Table1[[#This Row],[Female Population]]</f>
        <v>0</v>
      </c>
      <c r="T8799" s="24">
        <f>Table1[[#This Row],[Male Voters]]/Table1[[#This Row],[Male Population]]</f>
        <v>0</v>
      </c>
      <c r="U8799" s="24">
        <f>Table1[[#This Row],[Total Voters]]/Table1[[#This Row],[Total Population]]</f>
        <v>0</v>
      </c>
      <c r="V8799" s="24">
        <f>Table1[[#This Row],[Female Ballots]]/Table1[[#This Row],[Female Population]]</f>
        <v>0</v>
      </c>
      <c r="W8799" s="24">
        <f>Table1[[#This Row],[Male Ballots]]/Table1[[#This Row],[Male Population]]</f>
        <v>0</v>
      </c>
      <c r="X8799" s="24">
        <f>Table1[[#This Row],[Total Ballots]]/Table1[[#This Row],[Total Population]]</f>
        <v>0</v>
      </c>
      <c r="Y8799" s="125" t="str">
        <f>IFERROR(Table1[[#This Row],[Female Ballots]]/Table1[[#This Row],[Female Voters]],"0.0%")</f>
        <v>0.0%</v>
      </c>
      <c r="Z8799" s="125" t="str">
        <f>IFERROR(Table1[[#This Row],[Male Ballots]]/Table1[[#This Row],[Male Voters]],"0.0%")</f>
        <v>0.0%</v>
      </c>
      <c r="AA8799" s="126" t="str">
        <f>IFERROR(Table1[[#This Row],[Total Ballots]]/Table1[[#This Row],[Total Voters]],"0.0%")</f>
        <v>0.0%</v>
      </c>
    </row>
    <row r="8800" spans="1:27" x14ac:dyDescent="0.35">
      <c r="A8800" s="8" t="s">
        <v>47</v>
      </c>
      <c r="B8800" s="17">
        <v>2004</v>
      </c>
      <c r="C8800" s="80" t="s">
        <v>82</v>
      </c>
      <c r="D8800" s="17" t="s">
        <v>69</v>
      </c>
      <c r="E8800" s="35" t="s">
        <v>73</v>
      </c>
      <c r="F8800" s="35" t="s">
        <v>77</v>
      </c>
      <c r="G8800" s="51" t="s">
        <v>67</v>
      </c>
      <c r="H8800" s="10">
        <v>107258</v>
      </c>
      <c r="I8800" s="10">
        <v>78000</v>
      </c>
      <c r="J8800" s="10">
        <v>185258</v>
      </c>
      <c r="K8800" s="55"/>
      <c r="L8800" s="57"/>
      <c r="M8800" s="57"/>
      <c r="N8800" s="59"/>
      <c r="O8800" s="61"/>
      <c r="P8800" s="10"/>
      <c r="Q8800" s="10"/>
      <c r="R8800" s="11"/>
      <c r="S8800" s="24">
        <f>Table1[[#This Row],[Female Voters]]/Table1[[#This Row],[Female Population]]</f>
        <v>0</v>
      </c>
      <c r="T8800" s="24">
        <f>Table1[[#This Row],[Male Voters]]/Table1[[#This Row],[Male Population]]</f>
        <v>0</v>
      </c>
      <c r="U8800" s="24">
        <f>Table1[[#This Row],[Total Voters]]/Table1[[#This Row],[Total Population]]</f>
        <v>0</v>
      </c>
      <c r="V8800" s="24">
        <f>Table1[[#This Row],[Female Ballots]]/Table1[[#This Row],[Female Population]]</f>
        <v>0</v>
      </c>
      <c r="W8800" s="24">
        <f>Table1[[#This Row],[Male Ballots]]/Table1[[#This Row],[Male Population]]</f>
        <v>0</v>
      </c>
      <c r="X8800" s="24">
        <f>Table1[[#This Row],[Total Ballots]]/Table1[[#This Row],[Total Population]]</f>
        <v>0</v>
      </c>
      <c r="Y8800" s="125" t="str">
        <f>IFERROR(Table1[[#This Row],[Female Ballots]]/Table1[[#This Row],[Female Voters]],"0.0%")</f>
        <v>0.0%</v>
      </c>
      <c r="Z8800" s="125" t="str">
        <f>IFERROR(Table1[[#This Row],[Male Ballots]]/Table1[[#This Row],[Male Voters]],"0.0%")</f>
        <v>0.0%</v>
      </c>
      <c r="AA8800" s="126" t="str">
        <f>IFERROR(Table1[[#This Row],[Total Ballots]]/Table1[[#This Row],[Total Voters]],"0.0%")</f>
        <v>0.0%</v>
      </c>
    </row>
    <row r="8801" spans="1:27" x14ac:dyDescent="0.35">
      <c r="A8801" s="8" t="s">
        <v>39</v>
      </c>
      <c r="B8801" s="17">
        <v>2004</v>
      </c>
      <c r="C8801" s="80" t="s">
        <v>82</v>
      </c>
      <c r="D8801" s="17" t="s">
        <v>70</v>
      </c>
      <c r="E8801" s="35" t="s">
        <v>74</v>
      </c>
      <c r="F8801" s="35" t="s">
        <v>77</v>
      </c>
      <c r="G8801" s="51" t="s">
        <v>79</v>
      </c>
      <c r="H8801" s="10">
        <v>89638</v>
      </c>
      <c r="I8801" s="10">
        <v>91266</v>
      </c>
      <c r="J8801" s="10">
        <v>180904</v>
      </c>
      <c r="K8801" s="55"/>
      <c r="L8801" s="57"/>
      <c r="M8801" s="57"/>
      <c r="N8801" s="59">
        <v>138956</v>
      </c>
      <c r="O8801" s="61"/>
      <c r="P8801" s="10"/>
      <c r="Q8801" s="10"/>
      <c r="R8801" s="11">
        <v>119443</v>
      </c>
      <c r="S8801" s="24">
        <f>Table1[[#This Row],[Female Voters]]/Table1[[#This Row],[Female Population]]</f>
        <v>0</v>
      </c>
      <c r="T8801" s="24">
        <f>Table1[[#This Row],[Male Voters]]/Table1[[#This Row],[Male Population]]</f>
        <v>0</v>
      </c>
      <c r="U8801" s="24">
        <f>Table1[[#This Row],[Total Voters]]/Table1[[#This Row],[Total Population]]</f>
        <v>0.76812010790253393</v>
      </c>
      <c r="V8801" s="24">
        <f>Table1[[#This Row],[Female Ballots]]/Table1[[#This Row],[Female Population]]</f>
        <v>0</v>
      </c>
      <c r="W8801" s="24">
        <f>Table1[[#This Row],[Male Ballots]]/Table1[[#This Row],[Male Population]]</f>
        <v>0</v>
      </c>
      <c r="X8801" s="24">
        <f>Table1[[#This Row],[Total Ballots]]/Table1[[#This Row],[Total Population]]</f>
        <v>0.66025626851810904</v>
      </c>
      <c r="Y8801" s="125" t="str">
        <f>IFERROR(Table1[[#This Row],[Female Ballots]]/Table1[[#This Row],[Female Voters]],"0.0%")</f>
        <v>0.0%</v>
      </c>
      <c r="Z8801" s="125" t="str">
        <f>IFERROR(Table1[[#This Row],[Male Ballots]]/Table1[[#This Row],[Male Voters]],"0.0%")</f>
        <v>0.0%</v>
      </c>
      <c r="AA8801" s="126">
        <f>IFERROR(Table1[[#This Row],[Total Ballots]]/Table1[[#This Row],[Total Voters]],"0.0%")</f>
        <v>0.85957425372060225</v>
      </c>
    </row>
    <row r="8802" spans="1:27" x14ac:dyDescent="0.35">
      <c r="A8802" s="8" t="s">
        <v>39</v>
      </c>
      <c r="B8802" s="17">
        <v>2004</v>
      </c>
      <c r="C8802" s="80" t="s">
        <v>82</v>
      </c>
      <c r="D8802" s="17" t="s">
        <v>70</v>
      </c>
      <c r="E8802" s="35" t="s">
        <v>74</v>
      </c>
      <c r="F8802" s="35" t="s">
        <v>77</v>
      </c>
      <c r="G8802" s="51" t="s">
        <v>62</v>
      </c>
      <c r="H8802" s="10">
        <v>10476</v>
      </c>
      <c r="I8802" s="10">
        <v>13826</v>
      </c>
      <c r="J8802" s="10">
        <v>24302</v>
      </c>
      <c r="K8802" s="55"/>
      <c r="L8802" s="57"/>
      <c r="M8802" s="57"/>
      <c r="N8802" s="59"/>
      <c r="O8802" s="61"/>
      <c r="P8802" s="10"/>
      <c r="Q8802" s="10"/>
      <c r="R8802" s="11"/>
      <c r="S8802" s="24">
        <f>Table1[[#This Row],[Female Voters]]/Table1[[#This Row],[Female Population]]</f>
        <v>0</v>
      </c>
      <c r="T8802" s="24">
        <f>Table1[[#This Row],[Male Voters]]/Table1[[#This Row],[Male Population]]</f>
        <v>0</v>
      </c>
      <c r="U8802" s="24">
        <f>Table1[[#This Row],[Total Voters]]/Table1[[#This Row],[Total Population]]</f>
        <v>0</v>
      </c>
      <c r="V8802" s="24">
        <f>Table1[[#This Row],[Female Ballots]]/Table1[[#This Row],[Female Population]]</f>
        <v>0</v>
      </c>
      <c r="W8802" s="24">
        <f>Table1[[#This Row],[Male Ballots]]/Table1[[#This Row],[Male Population]]</f>
        <v>0</v>
      </c>
      <c r="X8802" s="24">
        <f>Table1[[#This Row],[Total Ballots]]/Table1[[#This Row],[Total Population]]</f>
        <v>0</v>
      </c>
      <c r="Y8802" s="125" t="str">
        <f>IFERROR(Table1[[#This Row],[Female Ballots]]/Table1[[#This Row],[Female Voters]],"0.0%")</f>
        <v>0.0%</v>
      </c>
      <c r="Z8802" s="125" t="str">
        <f>IFERROR(Table1[[#This Row],[Male Ballots]]/Table1[[#This Row],[Male Voters]],"0.0%")</f>
        <v>0.0%</v>
      </c>
      <c r="AA8802" s="126" t="str">
        <f>IFERROR(Table1[[#This Row],[Total Ballots]]/Table1[[#This Row],[Total Voters]],"0.0%")</f>
        <v>0.0%</v>
      </c>
    </row>
    <row r="8803" spans="1:27" x14ac:dyDescent="0.35">
      <c r="A8803" s="8" t="s">
        <v>39</v>
      </c>
      <c r="B8803" s="17">
        <v>2004</v>
      </c>
      <c r="C8803" s="80" t="s">
        <v>82</v>
      </c>
      <c r="D8803" s="17" t="s">
        <v>70</v>
      </c>
      <c r="E8803" s="35" t="s">
        <v>74</v>
      </c>
      <c r="F8803" s="35" t="s">
        <v>77</v>
      </c>
      <c r="G8803" s="51" t="s">
        <v>63</v>
      </c>
      <c r="H8803" s="10">
        <v>13926</v>
      </c>
      <c r="I8803" s="10">
        <v>15594</v>
      </c>
      <c r="J8803" s="10">
        <v>29520</v>
      </c>
      <c r="K8803" s="55"/>
      <c r="L8803" s="57"/>
      <c r="M8803" s="57"/>
      <c r="N8803" s="59"/>
      <c r="O8803" s="61"/>
      <c r="P8803" s="10"/>
      <c r="Q8803" s="10"/>
      <c r="R8803" s="11"/>
      <c r="S8803" s="24">
        <f>Table1[[#This Row],[Female Voters]]/Table1[[#This Row],[Female Population]]</f>
        <v>0</v>
      </c>
      <c r="T8803" s="24">
        <f>Table1[[#This Row],[Male Voters]]/Table1[[#This Row],[Male Population]]</f>
        <v>0</v>
      </c>
      <c r="U8803" s="24">
        <f>Table1[[#This Row],[Total Voters]]/Table1[[#This Row],[Total Population]]</f>
        <v>0</v>
      </c>
      <c r="V8803" s="24">
        <f>Table1[[#This Row],[Female Ballots]]/Table1[[#This Row],[Female Population]]</f>
        <v>0</v>
      </c>
      <c r="W8803" s="24">
        <f>Table1[[#This Row],[Male Ballots]]/Table1[[#This Row],[Male Population]]</f>
        <v>0</v>
      </c>
      <c r="X8803" s="24">
        <f>Table1[[#This Row],[Total Ballots]]/Table1[[#This Row],[Total Population]]</f>
        <v>0</v>
      </c>
      <c r="Y8803" s="125" t="str">
        <f>IFERROR(Table1[[#This Row],[Female Ballots]]/Table1[[#This Row],[Female Voters]],"0.0%")</f>
        <v>0.0%</v>
      </c>
      <c r="Z8803" s="125" t="str">
        <f>IFERROR(Table1[[#This Row],[Male Ballots]]/Table1[[#This Row],[Male Voters]],"0.0%")</f>
        <v>0.0%</v>
      </c>
      <c r="AA8803" s="126" t="str">
        <f>IFERROR(Table1[[#This Row],[Total Ballots]]/Table1[[#This Row],[Total Voters]],"0.0%")</f>
        <v>0.0%</v>
      </c>
    </row>
    <row r="8804" spans="1:27" x14ac:dyDescent="0.35">
      <c r="A8804" s="8" t="s">
        <v>39</v>
      </c>
      <c r="B8804" s="17">
        <v>2004</v>
      </c>
      <c r="C8804" s="80" t="s">
        <v>82</v>
      </c>
      <c r="D8804" s="17" t="s">
        <v>70</v>
      </c>
      <c r="E8804" s="35" t="s">
        <v>74</v>
      </c>
      <c r="F8804" s="35" t="s">
        <v>77</v>
      </c>
      <c r="G8804" s="51" t="s">
        <v>64</v>
      </c>
      <c r="H8804" s="10">
        <v>17668</v>
      </c>
      <c r="I8804" s="10">
        <v>18076</v>
      </c>
      <c r="J8804" s="10">
        <v>35744</v>
      </c>
      <c r="K8804" s="55"/>
      <c r="L8804" s="57"/>
      <c r="M8804" s="57"/>
      <c r="N8804" s="59"/>
      <c r="O8804" s="61"/>
      <c r="P8804" s="10"/>
      <c r="Q8804" s="10"/>
      <c r="R8804" s="11"/>
      <c r="S8804" s="24">
        <f>Table1[[#This Row],[Female Voters]]/Table1[[#This Row],[Female Population]]</f>
        <v>0</v>
      </c>
      <c r="T8804" s="24">
        <f>Table1[[#This Row],[Male Voters]]/Table1[[#This Row],[Male Population]]</f>
        <v>0</v>
      </c>
      <c r="U8804" s="24">
        <f>Table1[[#This Row],[Total Voters]]/Table1[[#This Row],[Total Population]]</f>
        <v>0</v>
      </c>
      <c r="V8804" s="24">
        <f>Table1[[#This Row],[Female Ballots]]/Table1[[#This Row],[Female Population]]</f>
        <v>0</v>
      </c>
      <c r="W8804" s="24">
        <f>Table1[[#This Row],[Male Ballots]]/Table1[[#This Row],[Male Population]]</f>
        <v>0</v>
      </c>
      <c r="X8804" s="24">
        <f>Table1[[#This Row],[Total Ballots]]/Table1[[#This Row],[Total Population]]</f>
        <v>0</v>
      </c>
      <c r="Y8804" s="125" t="str">
        <f>IFERROR(Table1[[#This Row],[Female Ballots]]/Table1[[#This Row],[Female Voters]],"0.0%")</f>
        <v>0.0%</v>
      </c>
      <c r="Z8804" s="125" t="str">
        <f>IFERROR(Table1[[#This Row],[Male Ballots]]/Table1[[#This Row],[Male Voters]],"0.0%")</f>
        <v>0.0%</v>
      </c>
      <c r="AA8804" s="126" t="str">
        <f>IFERROR(Table1[[#This Row],[Total Ballots]]/Table1[[#This Row],[Total Voters]],"0.0%")</f>
        <v>0.0%</v>
      </c>
    </row>
    <row r="8805" spans="1:27" x14ac:dyDescent="0.35">
      <c r="A8805" s="8" t="s">
        <v>39</v>
      </c>
      <c r="B8805" s="17">
        <v>2004</v>
      </c>
      <c r="C8805" s="80" t="s">
        <v>82</v>
      </c>
      <c r="D8805" s="17" t="s">
        <v>70</v>
      </c>
      <c r="E8805" s="35" t="s">
        <v>74</v>
      </c>
      <c r="F8805" s="35" t="s">
        <v>77</v>
      </c>
      <c r="G8805" s="51" t="s">
        <v>65</v>
      </c>
      <c r="H8805" s="10">
        <v>19323</v>
      </c>
      <c r="I8805" s="10">
        <v>18802</v>
      </c>
      <c r="J8805" s="10">
        <v>38125</v>
      </c>
      <c r="K8805" s="55"/>
      <c r="L8805" s="57"/>
      <c r="M8805" s="57"/>
      <c r="N8805" s="59"/>
      <c r="O8805" s="61"/>
      <c r="P8805" s="10"/>
      <c r="Q8805" s="10"/>
      <c r="R8805" s="11"/>
      <c r="S8805" s="24">
        <f>Table1[[#This Row],[Female Voters]]/Table1[[#This Row],[Female Population]]</f>
        <v>0</v>
      </c>
      <c r="T8805" s="24">
        <f>Table1[[#This Row],[Male Voters]]/Table1[[#This Row],[Male Population]]</f>
        <v>0</v>
      </c>
      <c r="U8805" s="24">
        <f>Table1[[#This Row],[Total Voters]]/Table1[[#This Row],[Total Population]]</f>
        <v>0</v>
      </c>
      <c r="V8805" s="24">
        <f>Table1[[#This Row],[Female Ballots]]/Table1[[#This Row],[Female Population]]</f>
        <v>0</v>
      </c>
      <c r="W8805" s="24">
        <f>Table1[[#This Row],[Male Ballots]]/Table1[[#This Row],[Male Population]]</f>
        <v>0</v>
      </c>
      <c r="X8805" s="24">
        <f>Table1[[#This Row],[Total Ballots]]/Table1[[#This Row],[Total Population]]</f>
        <v>0</v>
      </c>
      <c r="Y8805" s="125" t="str">
        <f>IFERROR(Table1[[#This Row],[Female Ballots]]/Table1[[#This Row],[Female Voters]],"0.0%")</f>
        <v>0.0%</v>
      </c>
      <c r="Z8805" s="125" t="str">
        <f>IFERROR(Table1[[#This Row],[Male Ballots]]/Table1[[#This Row],[Male Voters]],"0.0%")</f>
        <v>0.0%</v>
      </c>
      <c r="AA8805" s="126" t="str">
        <f>IFERROR(Table1[[#This Row],[Total Ballots]]/Table1[[#This Row],[Total Voters]],"0.0%")</f>
        <v>0.0%</v>
      </c>
    </row>
    <row r="8806" spans="1:27" x14ac:dyDescent="0.35">
      <c r="A8806" s="8" t="s">
        <v>39</v>
      </c>
      <c r="B8806" s="17">
        <v>2004</v>
      </c>
      <c r="C8806" s="80" t="s">
        <v>82</v>
      </c>
      <c r="D8806" s="17" t="s">
        <v>70</v>
      </c>
      <c r="E8806" s="35" t="s">
        <v>74</v>
      </c>
      <c r="F8806" s="35" t="s">
        <v>77</v>
      </c>
      <c r="G8806" s="51" t="s">
        <v>66</v>
      </c>
      <c r="H8806" s="10">
        <v>13112</v>
      </c>
      <c r="I8806" s="10">
        <v>13018</v>
      </c>
      <c r="J8806" s="10">
        <v>26130</v>
      </c>
      <c r="K8806" s="55"/>
      <c r="L8806" s="57"/>
      <c r="M8806" s="57"/>
      <c r="N8806" s="59"/>
      <c r="O8806" s="61"/>
      <c r="P8806" s="10"/>
      <c r="Q8806" s="10"/>
      <c r="R8806" s="11"/>
      <c r="S8806" s="24">
        <f>Table1[[#This Row],[Female Voters]]/Table1[[#This Row],[Female Population]]</f>
        <v>0</v>
      </c>
      <c r="T8806" s="24">
        <f>Table1[[#This Row],[Male Voters]]/Table1[[#This Row],[Male Population]]</f>
        <v>0</v>
      </c>
      <c r="U8806" s="24">
        <f>Table1[[#This Row],[Total Voters]]/Table1[[#This Row],[Total Population]]</f>
        <v>0</v>
      </c>
      <c r="V8806" s="24">
        <f>Table1[[#This Row],[Female Ballots]]/Table1[[#This Row],[Female Population]]</f>
        <v>0</v>
      </c>
      <c r="W8806" s="24">
        <f>Table1[[#This Row],[Male Ballots]]/Table1[[#This Row],[Male Population]]</f>
        <v>0</v>
      </c>
      <c r="X8806" s="24">
        <f>Table1[[#This Row],[Total Ballots]]/Table1[[#This Row],[Total Population]]</f>
        <v>0</v>
      </c>
      <c r="Y8806" s="125" t="str">
        <f>IFERROR(Table1[[#This Row],[Female Ballots]]/Table1[[#This Row],[Female Voters]],"0.0%")</f>
        <v>0.0%</v>
      </c>
      <c r="Z8806" s="125" t="str">
        <f>IFERROR(Table1[[#This Row],[Male Ballots]]/Table1[[#This Row],[Male Voters]],"0.0%")</f>
        <v>0.0%</v>
      </c>
      <c r="AA8806" s="126" t="str">
        <f>IFERROR(Table1[[#This Row],[Total Ballots]]/Table1[[#This Row],[Total Voters]],"0.0%")</f>
        <v>0.0%</v>
      </c>
    </row>
    <row r="8807" spans="1:27" x14ac:dyDescent="0.35">
      <c r="A8807" s="8" t="s">
        <v>39</v>
      </c>
      <c r="B8807" s="17">
        <v>2004</v>
      </c>
      <c r="C8807" s="80" t="s">
        <v>82</v>
      </c>
      <c r="D8807" s="17" t="s">
        <v>70</v>
      </c>
      <c r="E8807" s="35" t="s">
        <v>74</v>
      </c>
      <c r="F8807" s="35" t="s">
        <v>77</v>
      </c>
      <c r="G8807" s="51" t="s">
        <v>67</v>
      </c>
      <c r="H8807" s="10">
        <v>15133</v>
      </c>
      <c r="I8807" s="10">
        <v>11950</v>
      </c>
      <c r="J8807" s="10">
        <v>27083</v>
      </c>
      <c r="K8807" s="55"/>
      <c r="L8807" s="57"/>
      <c r="M8807" s="57"/>
      <c r="N8807" s="59"/>
      <c r="O8807" s="61"/>
      <c r="P8807" s="10"/>
      <c r="Q8807" s="10"/>
      <c r="R8807" s="11"/>
      <c r="S8807" s="24">
        <f>Table1[[#This Row],[Female Voters]]/Table1[[#This Row],[Female Population]]</f>
        <v>0</v>
      </c>
      <c r="T8807" s="24">
        <f>Table1[[#This Row],[Male Voters]]/Table1[[#This Row],[Male Population]]</f>
        <v>0</v>
      </c>
      <c r="U8807" s="24">
        <f>Table1[[#This Row],[Total Voters]]/Table1[[#This Row],[Total Population]]</f>
        <v>0</v>
      </c>
      <c r="V8807" s="24">
        <f>Table1[[#This Row],[Female Ballots]]/Table1[[#This Row],[Female Population]]</f>
        <v>0</v>
      </c>
      <c r="W8807" s="24">
        <f>Table1[[#This Row],[Male Ballots]]/Table1[[#This Row],[Male Population]]</f>
        <v>0</v>
      </c>
      <c r="X8807" s="24">
        <f>Table1[[#This Row],[Total Ballots]]/Table1[[#This Row],[Total Population]]</f>
        <v>0</v>
      </c>
      <c r="Y8807" s="125" t="str">
        <f>IFERROR(Table1[[#This Row],[Female Ballots]]/Table1[[#This Row],[Female Voters]],"0.0%")</f>
        <v>0.0%</v>
      </c>
      <c r="Z8807" s="125" t="str">
        <f>IFERROR(Table1[[#This Row],[Male Ballots]]/Table1[[#This Row],[Male Voters]],"0.0%")</f>
        <v>0.0%</v>
      </c>
      <c r="AA8807" s="126" t="str">
        <f>IFERROR(Table1[[#This Row],[Total Ballots]]/Table1[[#This Row],[Total Voters]],"0.0%")</f>
        <v>0.0%</v>
      </c>
    </row>
    <row r="8808" spans="1:27" x14ac:dyDescent="0.35">
      <c r="A8808" s="8" t="s">
        <v>50</v>
      </c>
      <c r="B8808" s="17">
        <v>2004</v>
      </c>
      <c r="C8808" s="80" t="s">
        <v>82</v>
      </c>
      <c r="D8808" s="17"/>
      <c r="E8808" s="35" t="s">
        <v>74</v>
      </c>
      <c r="F8808" s="35" t="s">
        <v>77</v>
      </c>
      <c r="G8808" s="51" t="s">
        <v>79</v>
      </c>
      <c r="H8808" s="10">
        <v>14829.940000000002</v>
      </c>
      <c r="I8808" s="10">
        <v>14831.94</v>
      </c>
      <c r="J8808" s="10">
        <v>29661.899999999994</v>
      </c>
      <c r="K8808" s="55"/>
      <c r="L8808" s="57"/>
      <c r="M8808" s="57"/>
      <c r="N8808" s="59">
        <v>19817</v>
      </c>
      <c r="O8808" s="61"/>
      <c r="P8808" s="10"/>
      <c r="Q8808" s="10"/>
      <c r="R8808" s="11">
        <v>16253</v>
      </c>
      <c r="S8808" s="24">
        <f>Table1[[#This Row],[Female Voters]]/Table1[[#This Row],[Female Population]]</f>
        <v>0</v>
      </c>
      <c r="T8808" s="24">
        <f>Table1[[#This Row],[Male Voters]]/Table1[[#This Row],[Male Population]]</f>
        <v>0</v>
      </c>
      <c r="U8808" s="24">
        <f>Table1[[#This Row],[Total Voters]]/Table1[[#This Row],[Total Population]]</f>
        <v>0.66809610982438761</v>
      </c>
      <c r="V8808" s="24">
        <f>Table1[[#This Row],[Female Ballots]]/Table1[[#This Row],[Female Population]]</f>
        <v>0</v>
      </c>
      <c r="W8808" s="24">
        <f>Table1[[#This Row],[Male Ballots]]/Table1[[#This Row],[Male Population]]</f>
        <v>0</v>
      </c>
      <c r="X8808" s="24">
        <f>Table1[[#This Row],[Total Ballots]]/Table1[[#This Row],[Total Population]]</f>
        <v>0.54794197269898437</v>
      </c>
      <c r="Y8808" s="125" t="str">
        <f>IFERROR(Table1[[#This Row],[Female Ballots]]/Table1[[#This Row],[Female Voters]],"0.0%")</f>
        <v>0.0%</v>
      </c>
      <c r="Z8808" s="125" t="str">
        <f>IFERROR(Table1[[#This Row],[Male Ballots]]/Table1[[#This Row],[Male Voters]],"0.0%")</f>
        <v>0.0%</v>
      </c>
      <c r="AA8808" s="126">
        <f>IFERROR(Table1[[#This Row],[Total Ballots]]/Table1[[#This Row],[Total Voters]],"0.0%")</f>
        <v>0.8201544128778322</v>
      </c>
    </row>
    <row r="8809" spans="1:27" x14ac:dyDescent="0.35">
      <c r="A8809" s="8" t="s">
        <v>50</v>
      </c>
      <c r="B8809" s="17">
        <v>2004</v>
      </c>
      <c r="C8809" s="80" t="s">
        <v>82</v>
      </c>
      <c r="D8809" s="17"/>
      <c r="E8809" s="35" t="s">
        <v>74</v>
      </c>
      <c r="F8809" s="35" t="s">
        <v>77</v>
      </c>
      <c r="G8809" s="51" t="s">
        <v>62</v>
      </c>
      <c r="H8809" s="10">
        <v>4244.7700000000004</v>
      </c>
      <c r="I8809" s="10">
        <v>4340.79</v>
      </c>
      <c r="J8809" s="10">
        <v>8585.57</v>
      </c>
      <c r="K8809" s="55"/>
      <c r="L8809" s="57"/>
      <c r="M8809" s="57"/>
      <c r="N8809" s="59"/>
      <c r="O8809" s="61"/>
      <c r="P8809" s="10"/>
      <c r="Q8809" s="10"/>
      <c r="R8809" s="11"/>
      <c r="S8809" s="24">
        <f>Table1[[#This Row],[Female Voters]]/Table1[[#This Row],[Female Population]]</f>
        <v>0</v>
      </c>
      <c r="T8809" s="24">
        <f>Table1[[#This Row],[Male Voters]]/Table1[[#This Row],[Male Population]]</f>
        <v>0</v>
      </c>
      <c r="U8809" s="24">
        <f>Table1[[#This Row],[Total Voters]]/Table1[[#This Row],[Total Population]]</f>
        <v>0</v>
      </c>
      <c r="V8809" s="24">
        <f>Table1[[#This Row],[Female Ballots]]/Table1[[#This Row],[Female Population]]</f>
        <v>0</v>
      </c>
      <c r="W8809" s="24">
        <f>Table1[[#This Row],[Male Ballots]]/Table1[[#This Row],[Male Population]]</f>
        <v>0</v>
      </c>
      <c r="X8809" s="24">
        <f>Table1[[#This Row],[Total Ballots]]/Table1[[#This Row],[Total Population]]</f>
        <v>0</v>
      </c>
      <c r="Y8809" s="125" t="str">
        <f>IFERROR(Table1[[#This Row],[Female Ballots]]/Table1[[#This Row],[Female Voters]],"0.0%")</f>
        <v>0.0%</v>
      </c>
      <c r="Z8809" s="125" t="str">
        <f>IFERROR(Table1[[#This Row],[Male Ballots]]/Table1[[#This Row],[Male Voters]],"0.0%")</f>
        <v>0.0%</v>
      </c>
      <c r="AA8809" s="126" t="str">
        <f>IFERROR(Table1[[#This Row],[Total Ballots]]/Table1[[#This Row],[Total Voters]],"0.0%")</f>
        <v>0.0%</v>
      </c>
    </row>
    <row r="8810" spans="1:27" x14ac:dyDescent="0.35">
      <c r="A8810" s="8" t="s">
        <v>50</v>
      </c>
      <c r="B8810" s="17">
        <v>2004</v>
      </c>
      <c r="C8810" s="80" t="s">
        <v>82</v>
      </c>
      <c r="D8810" s="17"/>
      <c r="E8810" s="35" t="s">
        <v>74</v>
      </c>
      <c r="F8810" s="35" t="s">
        <v>77</v>
      </c>
      <c r="G8810" s="51" t="s">
        <v>63</v>
      </c>
      <c r="H8810" s="10">
        <v>1936</v>
      </c>
      <c r="I8810" s="10">
        <v>2164.98</v>
      </c>
      <c r="J8810" s="10">
        <v>4100.99</v>
      </c>
      <c r="K8810" s="55"/>
      <c r="L8810" s="57"/>
      <c r="M8810" s="57"/>
      <c r="N8810" s="59"/>
      <c r="O8810" s="61"/>
      <c r="P8810" s="10"/>
      <c r="Q8810" s="10"/>
      <c r="R8810" s="11"/>
      <c r="S8810" s="24">
        <f>Table1[[#This Row],[Female Voters]]/Table1[[#This Row],[Female Population]]</f>
        <v>0</v>
      </c>
      <c r="T8810" s="24">
        <f>Table1[[#This Row],[Male Voters]]/Table1[[#This Row],[Male Population]]</f>
        <v>0</v>
      </c>
      <c r="U8810" s="24">
        <f>Table1[[#This Row],[Total Voters]]/Table1[[#This Row],[Total Population]]</f>
        <v>0</v>
      </c>
      <c r="V8810" s="24">
        <f>Table1[[#This Row],[Female Ballots]]/Table1[[#This Row],[Female Population]]</f>
        <v>0</v>
      </c>
      <c r="W8810" s="24">
        <f>Table1[[#This Row],[Male Ballots]]/Table1[[#This Row],[Male Population]]</f>
        <v>0</v>
      </c>
      <c r="X8810" s="24">
        <f>Table1[[#This Row],[Total Ballots]]/Table1[[#This Row],[Total Population]]</f>
        <v>0</v>
      </c>
      <c r="Y8810" s="125" t="str">
        <f>IFERROR(Table1[[#This Row],[Female Ballots]]/Table1[[#This Row],[Female Voters]],"0.0%")</f>
        <v>0.0%</v>
      </c>
      <c r="Z8810" s="125" t="str">
        <f>IFERROR(Table1[[#This Row],[Male Ballots]]/Table1[[#This Row],[Male Voters]],"0.0%")</f>
        <v>0.0%</v>
      </c>
      <c r="AA8810" s="126" t="str">
        <f>IFERROR(Table1[[#This Row],[Total Ballots]]/Table1[[#This Row],[Total Voters]],"0.0%")</f>
        <v>0.0%</v>
      </c>
    </row>
    <row r="8811" spans="1:27" x14ac:dyDescent="0.35">
      <c r="A8811" s="8" t="s">
        <v>50</v>
      </c>
      <c r="B8811" s="17">
        <v>2004</v>
      </c>
      <c r="C8811" s="80" t="s">
        <v>82</v>
      </c>
      <c r="D8811" s="17"/>
      <c r="E8811" s="35" t="s">
        <v>74</v>
      </c>
      <c r="F8811" s="35" t="s">
        <v>77</v>
      </c>
      <c r="G8811" s="51" t="s">
        <v>64</v>
      </c>
      <c r="H8811" s="10">
        <v>2144.04</v>
      </c>
      <c r="I8811" s="10">
        <v>2138.0299999999997</v>
      </c>
      <c r="J8811" s="10">
        <v>4282.07</v>
      </c>
      <c r="K8811" s="55"/>
      <c r="L8811" s="57"/>
      <c r="M8811" s="57"/>
      <c r="N8811" s="59"/>
      <c r="O8811" s="61"/>
      <c r="P8811" s="10"/>
      <c r="Q8811" s="10"/>
      <c r="R8811" s="11"/>
      <c r="S8811" s="24">
        <f>Table1[[#This Row],[Female Voters]]/Table1[[#This Row],[Female Population]]</f>
        <v>0</v>
      </c>
      <c r="T8811" s="24">
        <f>Table1[[#This Row],[Male Voters]]/Table1[[#This Row],[Male Population]]</f>
        <v>0</v>
      </c>
      <c r="U8811" s="24">
        <f>Table1[[#This Row],[Total Voters]]/Table1[[#This Row],[Total Population]]</f>
        <v>0</v>
      </c>
      <c r="V8811" s="24">
        <f>Table1[[#This Row],[Female Ballots]]/Table1[[#This Row],[Female Population]]</f>
        <v>0</v>
      </c>
      <c r="W8811" s="24">
        <f>Table1[[#This Row],[Male Ballots]]/Table1[[#This Row],[Male Population]]</f>
        <v>0</v>
      </c>
      <c r="X8811" s="24">
        <f>Table1[[#This Row],[Total Ballots]]/Table1[[#This Row],[Total Population]]</f>
        <v>0</v>
      </c>
      <c r="Y8811" s="125" t="str">
        <f>IFERROR(Table1[[#This Row],[Female Ballots]]/Table1[[#This Row],[Female Voters]],"0.0%")</f>
        <v>0.0%</v>
      </c>
      <c r="Z8811" s="125" t="str">
        <f>IFERROR(Table1[[#This Row],[Male Ballots]]/Table1[[#This Row],[Male Voters]],"0.0%")</f>
        <v>0.0%</v>
      </c>
      <c r="AA8811" s="126" t="str">
        <f>IFERROR(Table1[[#This Row],[Total Ballots]]/Table1[[#This Row],[Total Voters]],"0.0%")</f>
        <v>0.0%</v>
      </c>
    </row>
    <row r="8812" spans="1:27" x14ac:dyDescent="0.35">
      <c r="A8812" s="8" t="s">
        <v>50</v>
      </c>
      <c r="B8812" s="17">
        <v>2004</v>
      </c>
      <c r="C8812" s="80" t="s">
        <v>82</v>
      </c>
      <c r="D8812" s="17"/>
      <c r="E8812" s="35" t="s">
        <v>74</v>
      </c>
      <c r="F8812" s="35" t="s">
        <v>77</v>
      </c>
      <c r="G8812" s="51" t="s">
        <v>65</v>
      </c>
      <c r="H8812" s="10">
        <v>2360.04</v>
      </c>
      <c r="I8812" s="10">
        <v>2357.04</v>
      </c>
      <c r="J8812" s="10">
        <v>4717.09</v>
      </c>
      <c r="K8812" s="55"/>
      <c r="L8812" s="57"/>
      <c r="M8812" s="57"/>
      <c r="N8812" s="59"/>
      <c r="O8812" s="61"/>
      <c r="P8812" s="10"/>
      <c r="Q8812" s="10"/>
      <c r="R8812" s="11"/>
      <c r="S8812" s="24">
        <f>Table1[[#This Row],[Female Voters]]/Table1[[#This Row],[Female Population]]</f>
        <v>0</v>
      </c>
      <c r="T8812" s="24">
        <f>Table1[[#This Row],[Male Voters]]/Table1[[#This Row],[Male Population]]</f>
        <v>0</v>
      </c>
      <c r="U8812" s="24">
        <f>Table1[[#This Row],[Total Voters]]/Table1[[#This Row],[Total Population]]</f>
        <v>0</v>
      </c>
      <c r="V8812" s="24">
        <f>Table1[[#This Row],[Female Ballots]]/Table1[[#This Row],[Female Population]]</f>
        <v>0</v>
      </c>
      <c r="W8812" s="24">
        <f>Table1[[#This Row],[Male Ballots]]/Table1[[#This Row],[Male Population]]</f>
        <v>0</v>
      </c>
      <c r="X8812" s="24">
        <f>Table1[[#This Row],[Total Ballots]]/Table1[[#This Row],[Total Population]]</f>
        <v>0</v>
      </c>
      <c r="Y8812" s="125" t="str">
        <f>IFERROR(Table1[[#This Row],[Female Ballots]]/Table1[[#This Row],[Female Voters]],"0.0%")</f>
        <v>0.0%</v>
      </c>
      <c r="Z8812" s="125" t="str">
        <f>IFERROR(Table1[[#This Row],[Male Ballots]]/Table1[[#This Row],[Male Voters]],"0.0%")</f>
        <v>0.0%</v>
      </c>
      <c r="AA8812" s="126" t="str">
        <f>IFERROR(Table1[[#This Row],[Total Ballots]]/Table1[[#This Row],[Total Voters]],"0.0%")</f>
        <v>0.0%</v>
      </c>
    </row>
    <row r="8813" spans="1:27" x14ac:dyDescent="0.35">
      <c r="A8813" s="8" t="s">
        <v>50</v>
      </c>
      <c r="B8813" s="17">
        <v>2004</v>
      </c>
      <c r="C8813" s="80" t="s">
        <v>82</v>
      </c>
      <c r="D8813" s="17"/>
      <c r="E8813" s="35" t="s">
        <v>74</v>
      </c>
      <c r="F8813" s="35" t="s">
        <v>77</v>
      </c>
      <c r="G8813" s="51" t="s">
        <v>66</v>
      </c>
      <c r="H8813" s="10">
        <v>1853.04</v>
      </c>
      <c r="I8813" s="10">
        <v>1882.04</v>
      </c>
      <c r="J8813" s="10">
        <v>3735.08</v>
      </c>
      <c r="K8813" s="55"/>
      <c r="L8813" s="57"/>
      <c r="M8813" s="57"/>
      <c r="N8813" s="59"/>
      <c r="O8813" s="61"/>
      <c r="P8813" s="10"/>
      <c r="Q8813" s="10"/>
      <c r="R8813" s="11"/>
      <c r="S8813" s="24">
        <f>Table1[[#This Row],[Female Voters]]/Table1[[#This Row],[Female Population]]</f>
        <v>0</v>
      </c>
      <c r="T8813" s="24">
        <f>Table1[[#This Row],[Male Voters]]/Table1[[#This Row],[Male Population]]</f>
        <v>0</v>
      </c>
      <c r="U8813" s="24">
        <f>Table1[[#This Row],[Total Voters]]/Table1[[#This Row],[Total Population]]</f>
        <v>0</v>
      </c>
      <c r="V8813" s="24">
        <f>Table1[[#This Row],[Female Ballots]]/Table1[[#This Row],[Female Population]]</f>
        <v>0</v>
      </c>
      <c r="W8813" s="24">
        <f>Table1[[#This Row],[Male Ballots]]/Table1[[#This Row],[Male Population]]</f>
        <v>0</v>
      </c>
      <c r="X8813" s="24">
        <f>Table1[[#This Row],[Total Ballots]]/Table1[[#This Row],[Total Population]]</f>
        <v>0</v>
      </c>
      <c r="Y8813" s="125" t="str">
        <f>IFERROR(Table1[[#This Row],[Female Ballots]]/Table1[[#This Row],[Female Voters]],"0.0%")</f>
        <v>0.0%</v>
      </c>
      <c r="Z8813" s="125" t="str">
        <f>IFERROR(Table1[[#This Row],[Male Ballots]]/Table1[[#This Row],[Male Voters]],"0.0%")</f>
        <v>0.0%</v>
      </c>
      <c r="AA8813" s="126" t="str">
        <f>IFERROR(Table1[[#This Row],[Total Ballots]]/Table1[[#This Row],[Total Voters]],"0.0%")</f>
        <v>0.0%</v>
      </c>
    </row>
    <row r="8814" spans="1:27" x14ac:dyDescent="0.35">
      <c r="A8814" s="8" t="s">
        <v>50</v>
      </c>
      <c r="B8814" s="17">
        <v>2004</v>
      </c>
      <c r="C8814" s="80" t="s">
        <v>82</v>
      </c>
      <c r="D8814" s="17"/>
      <c r="E8814" s="35" t="s">
        <v>74</v>
      </c>
      <c r="F8814" s="35" t="s">
        <v>77</v>
      </c>
      <c r="G8814" s="51" t="s">
        <v>67</v>
      </c>
      <c r="H8814" s="10">
        <v>2292.0500000000002</v>
      </c>
      <c r="I8814" s="10">
        <v>1949.06</v>
      </c>
      <c r="J8814" s="10">
        <v>4241.1000000000004</v>
      </c>
      <c r="K8814" s="55"/>
      <c r="L8814" s="57"/>
      <c r="M8814" s="57"/>
      <c r="N8814" s="59"/>
      <c r="O8814" s="61"/>
      <c r="P8814" s="10"/>
      <c r="Q8814" s="10"/>
      <c r="R8814" s="11"/>
      <c r="S8814" s="24">
        <f>Table1[[#This Row],[Female Voters]]/Table1[[#This Row],[Female Population]]</f>
        <v>0</v>
      </c>
      <c r="T8814" s="24">
        <f>Table1[[#This Row],[Male Voters]]/Table1[[#This Row],[Male Population]]</f>
        <v>0</v>
      </c>
      <c r="U8814" s="24">
        <f>Table1[[#This Row],[Total Voters]]/Table1[[#This Row],[Total Population]]</f>
        <v>0</v>
      </c>
      <c r="V8814" s="24">
        <f>Table1[[#This Row],[Female Ballots]]/Table1[[#This Row],[Female Population]]</f>
        <v>0</v>
      </c>
      <c r="W8814" s="24">
        <f>Table1[[#This Row],[Male Ballots]]/Table1[[#This Row],[Male Population]]</f>
        <v>0</v>
      </c>
      <c r="X8814" s="24">
        <f>Table1[[#This Row],[Total Ballots]]/Table1[[#This Row],[Total Population]]</f>
        <v>0</v>
      </c>
      <c r="Y8814" s="125" t="str">
        <f>IFERROR(Table1[[#This Row],[Female Ballots]]/Table1[[#This Row],[Female Voters]],"0.0%")</f>
        <v>0.0%</v>
      </c>
      <c r="Z8814" s="125" t="str">
        <f>IFERROR(Table1[[#This Row],[Male Ballots]]/Table1[[#This Row],[Male Voters]],"0.0%")</f>
        <v>0.0%</v>
      </c>
      <c r="AA8814" s="126" t="str">
        <f>IFERROR(Table1[[#This Row],[Total Ballots]]/Table1[[#This Row],[Total Voters]],"0.0%")</f>
        <v>0.0%</v>
      </c>
    </row>
    <row r="8815" spans="1:27" x14ac:dyDescent="0.35">
      <c r="A8815" s="8" t="s">
        <v>29</v>
      </c>
      <c r="B8815" s="17">
        <v>2004</v>
      </c>
      <c r="C8815" s="80" t="s">
        <v>82</v>
      </c>
      <c r="D8815" s="17"/>
      <c r="E8815" s="35" t="s">
        <v>74</v>
      </c>
      <c r="F8815" s="35" t="s">
        <v>77</v>
      </c>
      <c r="G8815" s="51" t="s">
        <v>79</v>
      </c>
      <c r="H8815" s="10">
        <v>7371</v>
      </c>
      <c r="I8815" s="10">
        <v>7375</v>
      </c>
      <c r="J8815" s="10">
        <v>14746</v>
      </c>
      <c r="K8815" s="55"/>
      <c r="L8815" s="57"/>
      <c r="M8815" s="57"/>
      <c r="N8815" s="59">
        <v>12163</v>
      </c>
      <c r="O8815" s="61"/>
      <c r="P8815" s="10"/>
      <c r="Q8815" s="10"/>
      <c r="R8815" s="11">
        <v>9309</v>
      </c>
      <c r="S8815" s="24">
        <f>Table1[[#This Row],[Female Voters]]/Table1[[#This Row],[Female Population]]</f>
        <v>0</v>
      </c>
      <c r="T8815" s="24">
        <f>Table1[[#This Row],[Male Voters]]/Table1[[#This Row],[Male Population]]</f>
        <v>0</v>
      </c>
      <c r="U8815" s="24">
        <f>Table1[[#This Row],[Total Voters]]/Table1[[#This Row],[Total Population]]</f>
        <v>0.82483385324833858</v>
      </c>
      <c r="V8815" s="24">
        <f>Table1[[#This Row],[Female Ballots]]/Table1[[#This Row],[Female Population]]</f>
        <v>0</v>
      </c>
      <c r="W8815" s="24">
        <f>Table1[[#This Row],[Male Ballots]]/Table1[[#This Row],[Male Population]]</f>
        <v>0</v>
      </c>
      <c r="X8815" s="24">
        <f>Table1[[#This Row],[Total Ballots]]/Table1[[#This Row],[Total Population]]</f>
        <v>0.63128984131289845</v>
      </c>
      <c r="Y8815" s="125" t="str">
        <f>IFERROR(Table1[[#This Row],[Female Ballots]]/Table1[[#This Row],[Female Voters]],"0.0%")</f>
        <v>0.0%</v>
      </c>
      <c r="Z8815" s="125" t="str">
        <f>IFERROR(Table1[[#This Row],[Male Ballots]]/Table1[[#This Row],[Male Voters]],"0.0%")</f>
        <v>0.0%</v>
      </c>
      <c r="AA8815" s="126">
        <f>IFERROR(Table1[[#This Row],[Total Ballots]]/Table1[[#This Row],[Total Voters]],"0.0%")</f>
        <v>0.76535394228397602</v>
      </c>
    </row>
    <row r="8816" spans="1:27" x14ac:dyDescent="0.35">
      <c r="A8816" s="8" t="s">
        <v>29</v>
      </c>
      <c r="B8816" s="17">
        <v>2004</v>
      </c>
      <c r="C8816" s="80" t="s">
        <v>82</v>
      </c>
      <c r="D8816" s="17"/>
      <c r="E8816" s="35" t="s">
        <v>74</v>
      </c>
      <c r="F8816" s="35" t="s">
        <v>77</v>
      </c>
      <c r="G8816" s="51" t="s">
        <v>62</v>
      </c>
      <c r="H8816" s="10">
        <v>629</v>
      </c>
      <c r="I8816" s="10">
        <v>674</v>
      </c>
      <c r="J8816" s="10">
        <v>1303</v>
      </c>
      <c r="K8816" s="55"/>
      <c r="L8816" s="57"/>
      <c r="M8816" s="57"/>
      <c r="N8816" s="59"/>
      <c r="O8816" s="61"/>
      <c r="P8816" s="10"/>
      <c r="Q8816" s="10"/>
      <c r="R8816" s="11"/>
      <c r="S8816" s="24">
        <f>Table1[[#This Row],[Female Voters]]/Table1[[#This Row],[Female Population]]</f>
        <v>0</v>
      </c>
      <c r="T8816" s="24">
        <f>Table1[[#This Row],[Male Voters]]/Table1[[#This Row],[Male Population]]</f>
        <v>0</v>
      </c>
      <c r="U8816" s="24">
        <f>Table1[[#This Row],[Total Voters]]/Table1[[#This Row],[Total Population]]</f>
        <v>0</v>
      </c>
      <c r="V8816" s="24">
        <f>Table1[[#This Row],[Female Ballots]]/Table1[[#This Row],[Female Population]]</f>
        <v>0</v>
      </c>
      <c r="W8816" s="24">
        <f>Table1[[#This Row],[Male Ballots]]/Table1[[#This Row],[Male Population]]</f>
        <v>0</v>
      </c>
      <c r="X8816" s="24">
        <f>Table1[[#This Row],[Total Ballots]]/Table1[[#This Row],[Total Population]]</f>
        <v>0</v>
      </c>
      <c r="Y8816" s="125" t="str">
        <f>IFERROR(Table1[[#This Row],[Female Ballots]]/Table1[[#This Row],[Female Voters]],"0.0%")</f>
        <v>0.0%</v>
      </c>
      <c r="Z8816" s="125" t="str">
        <f>IFERROR(Table1[[#This Row],[Male Ballots]]/Table1[[#This Row],[Male Voters]],"0.0%")</f>
        <v>0.0%</v>
      </c>
      <c r="AA8816" s="126" t="str">
        <f>IFERROR(Table1[[#This Row],[Total Ballots]]/Table1[[#This Row],[Total Voters]],"0.0%")</f>
        <v>0.0%</v>
      </c>
    </row>
    <row r="8817" spans="1:27" x14ac:dyDescent="0.35">
      <c r="A8817" s="8" t="s">
        <v>29</v>
      </c>
      <c r="B8817" s="17">
        <v>2004</v>
      </c>
      <c r="C8817" s="80" t="s">
        <v>82</v>
      </c>
      <c r="D8817" s="17"/>
      <c r="E8817" s="35" t="s">
        <v>74</v>
      </c>
      <c r="F8817" s="35" t="s">
        <v>77</v>
      </c>
      <c r="G8817" s="51" t="s">
        <v>63</v>
      </c>
      <c r="H8817" s="10">
        <v>942</v>
      </c>
      <c r="I8817" s="10">
        <v>960</v>
      </c>
      <c r="J8817" s="10">
        <v>1902</v>
      </c>
      <c r="K8817" s="55"/>
      <c r="L8817" s="57"/>
      <c r="M8817" s="57"/>
      <c r="N8817" s="59"/>
      <c r="O8817" s="61"/>
      <c r="P8817" s="10"/>
      <c r="Q8817" s="10"/>
      <c r="R8817" s="11"/>
      <c r="S8817" s="24">
        <f>Table1[[#This Row],[Female Voters]]/Table1[[#This Row],[Female Population]]</f>
        <v>0</v>
      </c>
      <c r="T8817" s="24">
        <f>Table1[[#This Row],[Male Voters]]/Table1[[#This Row],[Male Population]]</f>
        <v>0</v>
      </c>
      <c r="U8817" s="24">
        <f>Table1[[#This Row],[Total Voters]]/Table1[[#This Row],[Total Population]]</f>
        <v>0</v>
      </c>
      <c r="V8817" s="24">
        <f>Table1[[#This Row],[Female Ballots]]/Table1[[#This Row],[Female Population]]</f>
        <v>0</v>
      </c>
      <c r="W8817" s="24">
        <f>Table1[[#This Row],[Male Ballots]]/Table1[[#This Row],[Male Population]]</f>
        <v>0</v>
      </c>
      <c r="X8817" s="24">
        <f>Table1[[#This Row],[Total Ballots]]/Table1[[#This Row],[Total Population]]</f>
        <v>0</v>
      </c>
      <c r="Y8817" s="125" t="str">
        <f>IFERROR(Table1[[#This Row],[Female Ballots]]/Table1[[#This Row],[Female Voters]],"0.0%")</f>
        <v>0.0%</v>
      </c>
      <c r="Z8817" s="125" t="str">
        <f>IFERROR(Table1[[#This Row],[Male Ballots]]/Table1[[#This Row],[Male Voters]],"0.0%")</f>
        <v>0.0%</v>
      </c>
      <c r="AA8817" s="126" t="str">
        <f>IFERROR(Table1[[#This Row],[Total Ballots]]/Table1[[#This Row],[Total Voters]],"0.0%")</f>
        <v>0.0%</v>
      </c>
    </row>
    <row r="8818" spans="1:27" x14ac:dyDescent="0.35">
      <c r="A8818" s="8" t="s">
        <v>29</v>
      </c>
      <c r="B8818" s="17">
        <v>2004</v>
      </c>
      <c r="C8818" s="80" t="s">
        <v>82</v>
      </c>
      <c r="D8818" s="17"/>
      <c r="E8818" s="35" t="s">
        <v>74</v>
      </c>
      <c r="F8818" s="35" t="s">
        <v>77</v>
      </c>
      <c r="G8818" s="51" t="s">
        <v>64</v>
      </c>
      <c r="H8818" s="10">
        <v>1359</v>
      </c>
      <c r="I8818" s="10">
        <v>1386</v>
      </c>
      <c r="J8818" s="10">
        <v>2745</v>
      </c>
      <c r="K8818" s="55"/>
      <c r="L8818" s="57"/>
      <c r="M8818" s="57"/>
      <c r="N8818" s="59"/>
      <c r="O8818" s="61"/>
      <c r="P8818" s="10"/>
      <c r="Q8818" s="10"/>
      <c r="R8818" s="11"/>
      <c r="S8818" s="24">
        <f>Table1[[#This Row],[Female Voters]]/Table1[[#This Row],[Female Population]]</f>
        <v>0</v>
      </c>
      <c r="T8818" s="24">
        <f>Table1[[#This Row],[Male Voters]]/Table1[[#This Row],[Male Population]]</f>
        <v>0</v>
      </c>
      <c r="U8818" s="24">
        <f>Table1[[#This Row],[Total Voters]]/Table1[[#This Row],[Total Population]]</f>
        <v>0</v>
      </c>
      <c r="V8818" s="24">
        <f>Table1[[#This Row],[Female Ballots]]/Table1[[#This Row],[Female Population]]</f>
        <v>0</v>
      </c>
      <c r="W8818" s="24">
        <f>Table1[[#This Row],[Male Ballots]]/Table1[[#This Row],[Male Population]]</f>
        <v>0</v>
      </c>
      <c r="X8818" s="24">
        <f>Table1[[#This Row],[Total Ballots]]/Table1[[#This Row],[Total Population]]</f>
        <v>0</v>
      </c>
      <c r="Y8818" s="125" t="str">
        <f>IFERROR(Table1[[#This Row],[Female Ballots]]/Table1[[#This Row],[Female Voters]],"0.0%")</f>
        <v>0.0%</v>
      </c>
      <c r="Z8818" s="125" t="str">
        <f>IFERROR(Table1[[#This Row],[Male Ballots]]/Table1[[#This Row],[Male Voters]],"0.0%")</f>
        <v>0.0%</v>
      </c>
      <c r="AA8818" s="126" t="str">
        <f>IFERROR(Table1[[#This Row],[Total Ballots]]/Table1[[#This Row],[Total Voters]],"0.0%")</f>
        <v>0.0%</v>
      </c>
    </row>
    <row r="8819" spans="1:27" x14ac:dyDescent="0.35">
      <c r="A8819" s="8" t="s">
        <v>29</v>
      </c>
      <c r="B8819" s="17">
        <v>2004</v>
      </c>
      <c r="C8819" s="80" t="s">
        <v>82</v>
      </c>
      <c r="D8819" s="17"/>
      <c r="E8819" s="35" t="s">
        <v>74</v>
      </c>
      <c r="F8819" s="35" t="s">
        <v>77</v>
      </c>
      <c r="G8819" s="51" t="s">
        <v>65</v>
      </c>
      <c r="H8819" s="10">
        <v>1596</v>
      </c>
      <c r="I8819" s="10">
        <v>1617</v>
      </c>
      <c r="J8819" s="10">
        <v>3213</v>
      </c>
      <c r="K8819" s="55"/>
      <c r="L8819" s="57"/>
      <c r="M8819" s="57"/>
      <c r="N8819" s="59"/>
      <c r="O8819" s="61"/>
      <c r="P8819" s="10"/>
      <c r="Q8819" s="10"/>
      <c r="R8819" s="11"/>
      <c r="S8819" s="24">
        <f>Table1[[#This Row],[Female Voters]]/Table1[[#This Row],[Female Population]]</f>
        <v>0</v>
      </c>
      <c r="T8819" s="24">
        <f>Table1[[#This Row],[Male Voters]]/Table1[[#This Row],[Male Population]]</f>
        <v>0</v>
      </c>
      <c r="U8819" s="24">
        <f>Table1[[#This Row],[Total Voters]]/Table1[[#This Row],[Total Population]]</f>
        <v>0</v>
      </c>
      <c r="V8819" s="24">
        <f>Table1[[#This Row],[Female Ballots]]/Table1[[#This Row],[Female Population]]</f>
        <v>0</v>
      </c>
      <c r="W8819" s="24">
        <f>Table1[[#This Row],[Male Ballots]]/Table1[[#This Row],[Male Population]]</f>
        <v>0</v>
      </c>
      <c r="X8819" s="24">
        <f>Table1[[#This Row],[Total Ballots]]/Table1[[#This Row],[Total Population]]</f>
        <v>0</v>
      </c>
      <c r="Y8819" s="125" t="str">
        <f>IFERROR(Table1[[#This Row],[Female Ballots]]/Table1[[#This Row],[Female Voters]],"0.0%")</f>
        <v>0.0%</v>
      </c>
      <c r="Z8819" s="125" t="str">
        <f>IFERROR(Table1[[#This Row],[Male Ballots]]/Table1[[#This Row],[Male Voters]],"0.0%")</f>
        <v>0.0%</v>
      </c>
      <c r="AA8819" s="126" t="str">
        <f>IFERROR(Table1[[#This Row],[Total Ballots]]/Table1[[#This Row],[Total Voters]],"0.0%")</f>
        <v>0.0%</v>
      </c>
    </row>
    <row r="8820" spans="1:27" x14ac:dyDescent="0.35">
      <c r="A8820" s="8" t="s">
        <v>29</v>
      </c>
      <c r="B8820" s="17">
        <v>2004</v>
      </c>
      <c r="C8820" s="80" t="s">
        <v>82</v>
      </c>
      <c r="D8820" s="17"/>
      <c r="E8820" s="35" t="s">
        <v>74</v>
      </c>
      <c r="F8820" s="35" t="s">
        <v>77</v>
      </c>
      <c r="G8820" s="51" t="s">
        <v>66</v>
      </c>
      <c r="H8820" s="10">
        <v>1327</v>
      </c>
      <c r="I8820" s="10">
        <v>1335</v>
      </c>
      <c r="J8820" s="10">
        <v>2662</v>
      </c>
      <c r="K8820" s="55"/>
      <c r="L8820" s="57"/>
      <c r="M8820" s="57"/>
      <c r="N8820" s="59"/>
      <c r="O8820" s="61"/>
      <c r="P8820" s="10"/>
      <c r="Q8820" s="10"/>
      <c r="R8820" s="11"/>
      <c r="S8820" s="24">
        <f>Table1[[#This Row],[Female Voters]]/Table1[[#This Row],[Female Population]]</f>
        <v>0</v>
      </c>
      <c r="T8820" s="24">
        <f>Table1[[#This Row],[Male Voters]]/Table1[[#This Row],[Male Population]]</f>
        <v>0</v>
      </c>
      <c r="U8820" s="24">
        <f>Table1[[#This Row],[Total Voters]]/Table1[[#This Row],[Total Population]]</f>
        <v>0</v>
      </c>
      <c r="V8820" s="24">
        <f>Table1[[#This Row],[Female Ballots]]/Table1[[#This Row],[Female Population]]</f>
        <v>0</v>
      </c>
      <c r="W8820" s="24">
        <f>Table1[[#This Row],[Male Ballots]]/Table1[[#This Row],[Male Population]]</f>
        <v>0</v>
      </c>
      <c r="X8820" s="24">
        <f>Table1[[#This Row],[Total Ballots]]/Table1[[#This Row],[Total Population]]</f>
        <v>0</v>
      </c>
      <c r="Y8820" s="125" t="str">
        <f>IFERROR(Table1[[#This Row],[Female Ballots]]/Table1[[#This Row],[Female Voters]],"0.0%")</f>
        <v>0.0%</v>
      </c>
      <c r="Z8820" s="125" t="str">
        <f>IFERROR(Table1[[#This Row],[Male Ballots]]/Table1[[#This Row],[Male Voters]],"0.0%")</f>
        <v>0.0%</v>
      </c>
      <c r="AA8820" s="126" t="str">
        <f>IFERROR(Table1[[#This Row],[Total Ballots]]/Table1[[#This Row],[Total Voters]],"0.0%")</f>
        <v>0.0%</v>
      </c>
    </row>
    <row r="8821" spans="1:27" x14ac:dyDescent="0.35">
      <c r="A8821" s="8" t="s">
        <v>29</v>
      </c>
      <c r="B8821" s="17">
        <v>2004</v>
      </c>
      <c r="C8821" s="80" t="s">
        <v>82</v>
      </c>
      <c r="D8821" s="17"/>
      <c r="E8821" s="35" t="s">
        <v>74</v>
      </c>
      <c r="F8821" s="35" t="s">
        <v>77</v>
      </c>
      <c r="G8821" s="51" t="s">
        <v>67</v>
      </c>
      <c r="H8821" s="10">
        <v>1518</v>
      </c>
      <c r="I8821" s="10">
        <v>1403</v>
      </c>
      <c r="J8821" s="10">
        <v>2921</v>
      </c>
      <c r="K8821" s="55"/>
      <c r="L8821" s="57"/>
      <c r="M8821" s="57"/>
      <c r="N8821" s="59"/>
      <c r="O8821" s="61"/>
      <c r="P8821" s="10"/>
      <c r="Q8821" s="10"/>
      <c r="R8821" s="11"/>
      <c r="S8821" s="24">
        <f>Table1[[#This Row],[Female Voters]]/Table1[[#This Row],[Female Population]]</f>
        <v>0</v>
      </c>
      <c r="T8821" s="24">
        <f>Table1[[#This Row],[Male Voters]]/Table1[[#This Row],[Male Population]]</f>
        <v>0</v>
      </c>
      <c r="U8821" s="24">
        <f>Table1[[#This Row],[Total Voters]]/Table1[[#This Row],[Total Population]]</f>
        <v>0</v>
      </c>
      <c r="V8821" s="24">
        <f>Table1[[#This Row],[Female Ballots]]/Table1[[#This Row],[Female Population]]</f>
        <v>0</v>
      </c>
      <c r="W8821" s="24">
        <f>Table1[[#This Row],[Male Ballots]]/Table1[[#This Row],[Male Population]]</f>
        <v>0</v>
      </c>
      <c r="X8821" s="24">
        <f>Table1[[#This Row],[Total Ballots]]/Table1[[#This Row],[Total Population]]</f>
        <v>0</v>
      </c>
      <c r="Y8821" s="125" t="str">
        <f>IFERROR(Table1[[#This Row],[Female Ballots]]/Table1[[#This Row],[Female Voters]],"0.0%")</f>
        <v>0.0%</v>
      </c>
      <c r="Z8821" s="125" t="str">
        <f>IFERROR(Table1[[#This Row],[Male Ballots]]/Table1[[#This Row],[Male Voters]],"0.0%")</f>
        <v>0.0%</v>
      </c>
      <c r="AA8821" s="126" t="str">
        <f>IFERROR(Table1[[#This Row],[Total Ballots]]/Table1[[#This Row],[Total Voters]],"0.0%")</f>
        <v>0.0%</v>
      </c>
    </row>
    <row r="8822" spans="1:27" x14ac:dyDescent="0.35">
      <c r="A8822" s="8" t="s">
        <v>42</v>
      </c>
      <c r="B8822" s="17">
        <v>2004</v>
      </c>
      <c r="C8822" s="80" t="s">
        <v>82</v>
      </c>
      <c r="D8822" s="17"/>
      <c r="E8822" s="35" t="s">
        <v>74</v>
      </c>
      <c r="F8822" s="35" t="s">
        <v>77</v>
      </c>
      <c r="G8822" s="51" t="s">
        <v>79</v>
      </c>
      <c r="H8822" s="10">
        <v>27043</v>
      </c>
      <c r="I8822" s="10">
        <v>26196</v>
      </c>
      <c r="J8822" s="10">
        <v>53239</v>
      </c>
      <c r="K8822" s="55"/>
      <c r="L8822" s="57"/>
      <c r="M8822" s="57"/>
      <c r="N8822" s="59">
        <v>38007</v>
      </c>
      <c r="O8822" s="61"/>
      <c r="P8822" s="10"/>
      <c r="Q8822" s="10"/>
      <c r="R8822" s="11">
        <v>32948</v>
      </c>
      <c r="S8822" s="24">
        <f>Table1[[#This Row],[Female Voters]]/Table1[[#This Row],[Female Population]]</f>
        <v>0</v>
      </c>
      <c r="T8822" s="24">
        <f>Table1[[#This Row],[Male Voters]]/Table1[[#This Row],[Male Population]]</f>
        <v>0</v>
      </c>
      <c r="U8822" s="24">
        <f>Table1[[#This Row],[Total Voters]]/Table1[[#This Row],[Total Population]]</f>
        <v>0.71389394992392796</v>
      </c>
      <c r="V8822" s="24">
        <f>Table1[[#This Row],[Female Ballots]]/Table1[[#This Row],[Female Population]]</f>
        <v>0</v>
      </c>
      <c r="W8822" s="24">
        <f>Table1[[#This Row],[Male Ballots]]/Table1[[#This Row],[Male Population]]</f>
        <v>0</v>
      </c>
      <c r="X8822" s="24">
        <f>Table1[[#This Row],[Total Ballots]]/Table1[[#This Row],[Total Population]]</f>
        <v>0.61886962565036907</v>
      </c>
      <c r="Y8822" s="125" t="str">
        <f>IFERROR(Table1[[#This Row],[Female Ballots]]/Table1[[#This Row],[Female Voters]],"0.0%")</f>
        <v>0.0%</v>
      </c>
      <c r="Z8822" s="125" t="str">
        <f>IFERROR(Table1[[#This Row],[Male Ballots]]/Table1[[#This Row],[Male Voters]],"0.0%")</f>
        <v>0.0%</v>
      </c>
      <c r="AA8822" s="126">
        <f>IFERROR(Table1[[#This Row],[Total Ballots]]/Table1[[#This Row],[Total Voters]],"0.0%")</f>
        <v>0.86689294077406798</v>
      </c>
    </row>
    <row r="8823" spans="1:27" x14ac:dyDescent="0.35">
      <c r="A8823" s="8" t="s">
        <v>42</v>
      </c>
      <c r="B8823" s="17">
        <v>2004</v>
      </c>
      <c r="C8823" s="80" t="s">
        <v>82</v>
      </c>
      <c r="D8823" s="17"/>
      <c r="E8823" s="35" t="s">
        <v>74</v>
      </c>
      <c r="F8823" s="35" t="s">
        <v>77</v>
      </c>
      <c r="G8823" s="51" t="s">
        <v>62</v>
      </c>
      <c r="H8823" s="10">
        <v>2953</v>
      </c>
      <c r="I8823" s="10">
        <v>3229</v>
      </c>
      <c r="J8823" s="10">
        <v>6182</v>
      </c>
      <c r="K8823" s="55"/>
      <c r="L8823" s="57"/>
      <c r="M8823" s="57"/>
      <c r="N8823" s="59"/>
      <c r="O8823" s="61"/>
      <c r="P8823" s="10"/>
      <c r="Q8823" s="10"/>
      <c r="R8823" s="11"/>
      <c r="S8823" s="24">
        <f>Table1[[#This Row],[Female Voters]]/Table1[[#This Row],[Female Population]]</f>
        <v>0</v>
      </c>
      <c r="T8823" s="24">
        <f>Table1[[#This Row],[Male Voters]]/Table1[[#This Row],[Male Population]]</f>
        <v>0</v>
      </c>
      <c r="U8823" s="24">
        <f>Table1[[#This Row],[Total Voters]]/Table1[[#This Row],[Total Population]]</f>
        <v>0</v>
      </c>
      <c r="V8823" s="24">
        <f>Table1[[#This Row],[Female Ballots]]/Table1[[#This Row],[Female Population]]</f>
        <v>0</v>
      </c>
      <c r="W8823" s="24">
        <f>Table1[[#This Row],[Male Ballots]]/Table1[[#This Row],[Male Population]]</f>
        <v>0</v>
      </c>
      <c r="X8823" s="24">
        <f>Table1[[#This Row],[Total Ballots]]/Table1[[#This Row],[Total Population]]</f>
        <v>0</v>
      </c>
      <c r="Y8823" s="125" t="str">
        <f>IFERROR(Table1[[#This Row],[Female Ballots]]/Table1[[#This Row],[Female Voters]],"0.0%")</f>
        <v>0.0%</v>
      </c>
      <c r="Z8823" s="125" t="str">
        <f>IFERROR(Table1[[#This Row],[Male Ballots]]/Table1[[#This Row],[Male Voters]],"0.0%")</f>
        <v>0.0%</v>
      </c>
      <c r="AA8823" s="126" t="str">
        <f>IFERROR(Table1[[#This Row],[Total Ballots]]/Table1[[#This Row],[Total Voters]],"0.0%")</f>
        <v>0.0%</v>
      </c>
    </row>
    <row r="8824" spans="1:27" x14ac:dyDescent="0.35">
      <c r="A8824" s="8" t="s">
        <v>42</v>
      </c>
      <c r="B8824" s="17">
        <v>2004</v>
      </c>
      <c r="C8824" s="80" t="s">
        <v>82</v>
      </c>
      <c r="D8824" s="17"/>
      <c r="E8824" s="35" t="s">
        <v>74</v>
      </c>
      <c r="F8824" s="35" t="s">
        <v>77</v>
      </c>
      <c r="G8824" s="51" t="s">
        <v>63</v>
      </c>
      <c r="H8824" s="10">
        <v>3710</v>
      </c>
      <c r="I8824" s="10">
        <v>3844</v>
      </c>
      <c r="J8824" s="10">
        <v>7554</v>
      </c>
      <c r="K8824" s="55"/>
      <c r="L8824" s="57"/>
      <c r="M8824" s="57"/>
      <c r="N8824" s="59"/>
      <c r="O8824" s="61"/>
      <c r="P8824" s="10"/>
      <c r="Q8824" s="10"/>
      <c r="R8824" s="11"/>
      <c r="S8824" s="24">
        <f>Table1[[#This Row],[Female Voters]]/Table1[[#This Row],[Female Population]]</f>
        <v>0</v>
      </c>
      <c r="T8824" s="24">
        <f>Table1[[#This Row],[Male Voters]]/Table1[[#This Row],[Male Population]]</f>
        <v>0</v>
      </c>
      <c r="U8824" s="24">
        <f>Table1[[#This Row],[Total Voters]]/Table1[[#This Row],[Total Population]]</f>
        <v>0</v>
      </c>
      <c r="V8824" s="24">
        <f>Table1[[#This Row],[Female Ballots]]/Table1[[#This Row],[Female Population]]</f>
        <v>0</v>
      </c>
      <c r="W8824" s="24">
        <f>Table1[[#This Row],[Male Ballots]]/Table1[[#This Row],[Male Population]]</f>
        <v>0</v>
      </c>
      <c r="X8824" s="24">
        <f>Table1[[#This Row],[Total Ballots]]/Table1[[#This Row],[Total Population]]</f>
        <v>0</v>
      </c>
      <c r="Y8824" s="125" t="str">
        <f>IFERROR(Table1[[#This Row],[Female Ballots]]/Table1[[#This Row],[Female Voters]],"0.0%")</f>
        <v>0.0%</v>
      </c>
      <c r="Z8824" s="125" t="str">
        <f>IFERROR(Table1[[#This Row],[Male Ballots]]/Table1[[#This Row],[Male Voters]],"0.0%")</f>
        <v>0.0%</v>
      </c>
      <c r="AA8824" s="126" t="str">
        <f>IFERROR(Table1[[#This Row],[Total Ballots]]/Table1[[#This Row],[Total Voters]],"0.0%")</f>
        <v>0.0%</v>
      </c>
    </row>
    <row r="8825" spans="1:27" x14ac:dyDescent="0.35">
      <c r="A8825" s="8" t="s">
        <v>42</v>
      </c>
      <c r="B8825" s="17">
        <v>2004</v>
      </c>
      <c r="C8825" s="80" t="s">
        <v>82</v>
      </c>
      <c r="D8825" s="17"/>
      <c r="E8825" s="35" t="s">
        <v>74</v>
      </c>
      <c r="F8825" s="35" t="s">
        <v>77</v>
      </c>
      <c r="G8825" s="51" t="s">
        <v>64</v>
      </c>
      <c r="H8825" s="10">
        <v>4721</v>
      </c>
      <c r="I8825" s="10">
        <v>4667</v>
      </c>
      <c r="J8825" s="10">
        <v>9388</v>
      </c>
      <c r="K8825" s="55"/>
      <c r="L8825" s="57"/>
      <c r="M8825" s="57"/>
      <c r="N8825" s="59"/>
      <c r="O8825" s="61"/>
      <c r="P8825" s="10"/>
      <c r="Q8825" s="10"/>
      <c r="R8825" s="11"/>
      <c r="S8825" s="24">
        <f>Table1[[#This Row],[Female Voters]]/Table1[[#This Row],[Female Population]]</f>
        <v>0</v>
      </c>
      <c r="T8825" s="24">
        <f>Table1[[#This Row],[Male Voters]]/Table1[[#This Row],[Male Population]]</f>
        <v>0</v>
      </c>
      <c r="U8825" s="24">
        <f>Table1[[#This Row],[Total Voters]]/Table1[[#This Row],[Total Population]]</f>
        <v>0</v>
      </c>
      <c r="V8825" s="24">
        <f>Table1[[#This Row],[Female Ballots]]/Table1[[#This Row],[Female Population]]</f>
        <v>0</v>
      </c>
      <c r="W8825" s="24">
        <f>Table1[[#This Row],[Male Ballots]]/Table1[[#This Row],[Male Population]]</f>
        <v>0</v>
      </c>
      <c r="X8825" s="24">
        <f>Table1[[#This Row],[Total Ballots]]/Table1[[#This Row],[Total Population]]</f>
        <v>0</v>
      </c>
      <c r="Y8825" s="125" t="str">
        <f>IFERROR(Table1[[#This Row],[Female Ballots]]/Table1[[#This Row],[Female Voters]],"0.0%")</f>
        <v>0.0%</v>
      </c>
      <c r="Z8825" s="125" t="str">
        <f>IFERROR(Table1[[#This Row],[Male Ballots]]/Table1[[#This Row],[Male Voters]],"0.0%")</f>
        <v>0.0%</v>
      </c>
      <c r="AA8825" s="126" t="str">
        <f>IFERROR(Table1[[#This Row],[Total Ballots]]/Table1[[#This Row],[Total Voters]],"0.0%")</f>
        <v>0.0%</v>
      </c>
    </row>
    <row r="8826" spans="1:27" x14ac:dyDescent="0.35">
      <c r="A8826" s="8" t="s">
        <v>42</v>
      </c>
      <c r="B8826" s="17">
        <v>2004</v>
      </c>
      <c r="C8826" s="80" t="s">
        <v>82</v>
      </c>
      <c r="D8826" s="17"/>
      <c r="E8826" s="35" t="s">
        <v>74</v>
      </c>
      <c r="F8826" s="35" t="s">
        <v>77</v>
      </c>
      <c r="G8826" s="51" t="s">
        <v>65</v>
      </c>
      <c r="H8826" s="10">
        <v>5325</v>
      </c>
      <c r="I8826" s="10">
        <v>5271</v>
      </c>
      <c r="J8826" s="10">
        <v>10596</v>
      </c>
      <c r="K8826" s="55"/>
      <c r="L8826" s="57"/>
      <c r="M8826" s="57"/>
      <c r="N8826" s="59"/>
      <c r="O8826" s="61"/>
      <c r="P8826" s="10"/>
      <c r="Q8826" s="10"/>
      <c r="R8826" s="11"/>
      <c r="S8826" s="24">
        <f>Table1[[#This Row],[Female Voters]]/Table1[[#This Row],[Female Population]]</f>
        <v>0</v>
      </c>
      <c r="T8826" s="24">
        <f>Table1[[#This Row],[Male Voters]]/Table1[[#This Row],[Male Population]]</f>
        <v>0</v>
      </c>
      <c r="U8826" s="24">
        <f>Table1[[#This Row],[Total Voters]]/Table1[[#This Row],[Total Population]]</f>
        <v>0</v>
      </c>
      <c r="V8826" s="24">
        <f>Table1[[#This Row],[Female Ballots]]/Table1[[#This Row],[Female Population]]</f>
        <v>0</v>
      </c>
      <c r="W8826" s="24">
        <f>Table1[[#This Row],[Male Ballots]]/Table1[[#This Row],[Male Population]]</f>
        <v>0</v>
      </c>
      <c r="X8826" s="24">
        <f>Table1[[#This Row],[Total Ballots]]/Table1[[#This Row],[Total Population]]</f>
        <v>0</v>
      </c>
      <c r="Y8826" s="125" t="str">
        <f>IFERROR(Table1[[#This Row],[Female Ballots]]/Table1[[#This Row],[Female Voters]],"0.0%")</f>
        <v>0.0%</v>
      </c>
      <c r="Z8826" s="125" t="str">
        <f>IFERROR(Table1[[#This Row],[Male Ballots]]/Table1[[#This Row],[Male Voters]],"0.0%")</f>
        <v>0.0%</v>
      </c>
      <c r="AA8826" s="126" t="str">
        <f>IFERROR(Table1[[#This Row],[Total Ballots]]/Table1[[#This Row],[Total Voters]],"0.0%")</f>
        <v>0.0%</v>
      </c>
    </row>
    <row r="8827" spans="1:27" x14ac:dyDescent="0.35">
      <c r="A8827" s="8" t="s">
        <v>42</v>
      </c>
      <c r="B8827" s="17">
        <v>2004</v>
      </c>
      <c r="C8827" s="80" t="s">
        <v>82</v>
      </c>
      <c r="D8827" s="17"/>
      <c r="E8827" s="35" t="s">
        <v>74</v>
      </c>
      <c r="F8827" s="35" t="s">
        <v>77</v>
      </c>
      <c r="G8827" s="51" t="s">
        <v>66</v>
      </c>
      <c r="H8827" s="10">
        <v>4188</v>
      </c>
      <c r="I8827" s="10">
        <v>4165</v>
      </c>
      <c r="J8827" s="10">
        <v>8353</v>
      </c>
      <c r="K8827" s="55"/>
      <c r="L8827" s="57"/>
      <c r="M8827" s="57"/>
      <c r="N8827" s="59"/>
      <c r="O8827" s="61"/>
      <c r="P8827" s="10"/>
      <c r="Q8827" s="10"/>
      <c r="R8827" s="11"/>
      <c r="S8827" s="24">
        <f>Table1[[#This Row],[Female Voters]]/Table1[[#This Row],[Female Population]]</f>
        <v>0</v>
      </c>
      <c r="T8827" s="24">
        <f>Table1[[#This Row],[Male Voters]]/Table1[[#This Row],[Male Population]]</f>
        <v>0</v>
      </c>
      <c r="U8827" s="24">
        <f>Table1[[#This Row],[Total Voters]]/Table1[[#This Row],[Total Population]]</f>
        <v>0</v>
      </c>
      <c r="V8827" s="24">
        <f>Table1[[#This Row],[Female Ballots]]/Table1[[#This Row],[Female Population]]</f>
        <v>0</v>
      </c>
      <c r="W8827" s="24">
        <f>Table1[[#This Row],[Male Ballots]]/Table1[[#This Row],[Male Population]]</f>
        <v>0</v>
      </c>
      <c r="X8827" s="24">
        <f>Table1[[#This Row],[Total Ballots]]/Table1[[#This Row],[Total Population]]</f>
        <v>0</v>
      </c>
      <c r="Y8827" s="125" t="str">
        <f>IFERROR(Table1[[#This Row],[Female Ballots]]/Table1[[#This Row],[Female Voters]],"0.0%")</f>
        <v>0.0%</v>
      </c>
      <c r="Z8827" s="125" t="str">
        <f>IFERROR(Table1[[#This Row],[Male Ballots]]/Table1[[#This Row],[Male Voters]],"0.0%")</f>
        <v>0.0%</v>
      </c>
      <c r="AA8827" s="126" t="str">
        <f>IFERROR(Table1[[#This Row],[Total Ballots]]/Table1[[#This Row],[Total Voters]],"0.0%")</f>
        <v>0.0%</v>
      </c>
    </row>
    <row r="8828" spans="1:27" x14ac:dyDescent="0.35">
      <c r="A8828" s="8" t="s">
        <v>42</v>
      </c>
      <c r="B8828" s="17">
        <v>2004</v>
      </c>
      <c r="C8828" s="80" t="s">
        <v>82</v>
      </c>
      <c r="D8828" s="17"/>
      <c r="E8828" s="35" t="s">
        <v>74</v>
      </c>
      <c r="F8828" s="35" t="s">
        <v>77</v>
      </c>
      <c r="G8828" s="51" t="s">
        <v>67</v>
      </c>
      <c r="H8828" s="10">
        <v>6146</v>
      </c>
      <c r="I8828" s="10">
        <v>5020</v>
      </c>
      <c r="J8828" s="10">
        <v>11166</v>
      </c>
      <c r="K8828" s="55"/>
      <c r="L8828" s="57"/>
      <c r="M8828" s="57"/>
      <c r="N8828" s="59"/>
      <c r="O8828" s="61"/>
      <c r="P8828" s="10"/>
      <c r="Q8828" s="10"/>
      <c r="R8828" s="11"/>
      <c r="S8828" s="24">
        <f>Table1[[#This Row],[Female Voters]]/Table1[[#This Row],[Female Population]]</f>
        <v>0</v>
      </c>
      <c r="T8828" s="24">
        <f>Table1[[#This Row],[Male Voters]]/Table1[[#This Row],[Male Population]]</f>
        <v>0</v>
      </c>
      <c r="U8828" s="24">
        <f>Table1[[#This Row],[Total Voters]]/Table1[[#This Row],[Total Population]]</f>
        <v>0</v>
      </c>
      <c r="V8828" s="24">
        <f>Table1[[#This Row],[Female Ballots]]/Table1[[#This Row],[Female Population]]</f>
        <v>0</v>
      </c>
      <c r="W8828" s="24">
        <f>Table1[[#This Row],[Male Ballots]]/Table1[[#This Row],[Male Population]]</f>
        <v>0</v>
      </c>
      <c r="X8828" s="24">
        <f>Table1[[#This Row],[Total Ballots]]/Table1[[#This Row],[Total Population]]</f>
        <v>0</v>
      </c>
      <c r="Y8828" s="125" t="str">
        <f>IFERROR(Table1[[#This Row],[Female Ballots]]/Table1[[#This Row],[Female Voters]],"0.0%")</f>
        <v>0.0%</v>
      </c>
      <c r="Z8828" s="125" t="str">
        <f>IFERROR(Table1[[#This Row],[Male Ballots]]/Table1[[#This Row],[Male Voters]],"0.0%")</f>
        <v>0.0%</v>
      </c>
      <c r="AA8828" s="126" t="str">
        <f>IFERROR(Table1[[#This Row],[Total Ballots]]/Table1[[#This Row],[Total Voters]],"0.0%")</f>
        <v>0.0%</v>
      </c>
    </row>
    <row r="8829" spans="1:27" x14ac:dyDescent="0.35">
      <c r="A8829" s="8" t="s">
        <v>27</v>
      </c>
      <c r="B8829" s="17">
        <v>2004</v>
      </c>
      <c r="C8829" s="80" t="s">
        <v>82</v>
      </c>
      <c r="D8829" s="17"/>
      <c r="E8829" s="35" t="s">
        <v>74</v>
      </c>
      <c r="F8829" s="35" t="s">
        <v>77</v>
      </c>
      <c r="G8829" s="51" t="s">
        <v>79</v>
      </c>
      <c r="H8829" s="10">
        <v>3972</v>
      </c>
      <c r="I8829" s="10">
        <v>3828</v>
      </c>
      <c r="J8829" s="10">
        <v>7800</v>
      </c>
      <c r="K8829" s="55"/>
      <c r="L8829" s="57"/>
      <c r="M8829" s="57"/>
      <c r="N8829" s="59">
        <v>6642</v>
      </c>
      <c r="O8829" s="61"/>
      <c r="P8829" s="10"/>
      <c r="Q8829" s="10"/>
      <c r="R8829" s="11">
        <v>5900</v>
      </c>
      <c r="S8829" s="24">
        <f>Table1[[#This Row],[Female Voters]]/Table1[[#This Row],[Female Population]]</f>
        <v>0</v>
      </c>
      <c r="T8829" s="24">
        <f>Table1[[#This Row],[Male Voters]]/Table1[[#This Row],[Male Population]]</f>
        <v>0</v>
      </c>
      <c r="U8829" s="24">
        <f>Table1[[#This Row],[Total Voters]]/Table1[[#This Row],[Total Population]]</f>
        <v>0.85153846153846158</v>
      </c>
      <c r="V8829" s="24">
        <f>Table1[[#This Row],[Female Ballots]]/Table1[[#This Row],[Female Population]]</f>
        <v>0</v>
      </c>
      <c r="W8829" s="24">
        <f>Table1[[#This Row],[Male Ballots]]/Table1[[#This Row],[Male Population]]</f>
        <v>0</v>
      </c>
      <c r="X8829" s="24">
        <f>Table1[[#This Row],[Total Ballots]]/Table1[[#This Row],[Total Population]]</f>
        <v>0.75641025641025639</v>
      </c>
      <c r="Y8829" s="125" t="str">
        <f>IFERROR(Table1[[#This Row],[Female Ballots]]/Table1[[#This Row],[Female Voters]],"0.0%")</f>
        <v>0.0%</v>
      </c>
      <c r="Z8829" s="125" t="str">
        <f>IFERROR(Table1[[#This Row],[Male Ballots]]/Table1[[#This Row],[Male Voters]],"0.0%")</f>
        <v>0.0%</v>
      </c>
      <c r="AA8829" s="126">
        <f>IFERROR(Table1[[#This Row],[Total Ballots]]/Table1[[#This Row],[Total Voters]],"0.0%")</f>
        <v>0.88828666064438422</v>
      </c>
    </row>
    <row r="8830" spans="1:27" x14ac:dyDescent="0.35">
      <c r="A8830" s="8" t="s">
        <v>27</v>
      </c>
      <c r="B8830" s="17">
        <v>2004</v>
      </c>
      <c r="C8830" s="80" t="s">
        <v>82</v>
      </c>
      <c r="D8830" s="17"/>
      <c r="E8830" s="35" t="s">
        <v>74</v>
      </c>
      <c r="F8830" s="35" t="s">
        <v>77</v>
      </c>
      <c r="G8830" s="51" t="s">
        <v>62</v>
      </c>
      <c r="H8830" s="10">
        <v>285</v>
      </c>
      <c r="I8830" s="10">
        <v>300</v>
      </c>
      <c r="J8830" s="10">
        <v>585</v>
      </c>
      <c r="K8830" s="55"/>
      <c r="L8830" s="57"/>
      <c r="M8830" s="57"/>
      <c r="N8830" s="59"/>
      <c r="O8830" s="61"/>
      <c r="P8830" s="10"/>
      <c r="Q8830" s="10"/>
      <c r="R8830" s="11"/>
      <c r="S8830" s="24">
        <f>Table1[[#This Row],[Female Voters]]/Table1[[#This Row],[Female Population]]</f>
        <v>0</v>
      </c>
      <c r="T8830" s="24">
        <f>Table1[[#This Row],[Male Voters]]/Table1[[#This Row],[Male Population]]</f>
        <v>0</v>
      </c>
      <c r="U8830" s="24">
        <f>Table1[[#This Row],[Total Voters]]/Table1[[#This Row],[Total Population]]</f>
        <v>0</v>
      </c>
      <c r="V8830" s="24">
        <f>Table1[[#This Row],[Female Ballots]]/Table1[[#This Row],[Female Population]]</f>
        <v>0</v>
      </c>
      <c r="W8830" s="24">
        <f>Table1[[#This Row],[Male Ballots]]/Table1[[#This Row],[Male Population]]</f>
        <v>0</v>
      </c>
      <c r="X8830" s="24">
        <f>Table1[[#This Row],[Total Ballots]]/Table1[[#This Row],[Total Population]]</f>
        <v>0</v>
      </c>
      <c r="Y8830" s="125" t="str">
        <f>IFERROR(Table1[[#This Row],[Female Ballots]]/Table1[[#This Row],[Female Voters]],"0.0%")</f>
        <v>0.0%</v>
      </c>
      <c r="Z8830" s="125" t="str">
        <f>IFERROR(Table1[[#This Row],[Male Ballots]]/Table1[[#This Row],[Male Voters]],"0.0%")</f>
        <v>0.0%</v>
      </c>
      <c r="AA8830" s="126" t="str">
        <f>IFERROR(Table1[[#This Row],[Total Ballots]]/Table1[[#This Row],[Total Voters]],"0.0%")</f>
        <v>0.0%</v>
      </c>
    </row>
    <row r="8831" spans="1:27" x14ac:dyDescent="0.35">
      <c r="A8831" s="8" t="s">
        <v>27</v>
      </c>
      <c r="B8831" s="17">
        <v>2004</v>
      </c>
      <c r="C8831" s="80" t="s">
        <v>82</v>
      </c>
      <c r="D8831" s="17"/>
      <c r="E8831" s="35" t="s">
        <v>74</v>
      </c>
      <c r="F8831" s="35" t="s">
        <v>77</v>
      </c>
      <c r="G8831" s="51" t="s">
        <v>63</v>
      </c>
      <c r="H8831" s="10">
        <v>434</v>
      </c>
      <c r="I8831" s="10">
        <v>422</v>
      </c>
      <c r="J8831" s="10">
        <v>856</v>
      </c>
      <c r="K8831" s="55"/>
      <c r="L8831" s="57"/>
      <c r="M8831" s="57"/>
      <c r="N8831" s="59"/>
      <c r="O8831" s="61"/>
      <c r="P8831" s="10"/>
      <c r="Q8831" s="10"/>
      <c r="R8831" s="11"/>
      <c r="S8831" s="24">
        <f>Table1[[#This Row],[Female Voters]]/Table1[[#This Row],[Female Population]]</f>
        <v>0</v>
      </c>
      <c r="T8831" s="24">
        <f>Table1[[#This Row],[Male Voters]]/Table1[[#This Row],[Male Population]]</f>
        <v>0</v>
      </c>
      <c r="U8831" s="24">
        <f>Table1[[#This Row],[Total Voters]]/Table1[[#This Row],[Total Population]]</f>
        <v>0</v>
      </c>
      <c r="V8831" s="24">
        <f>Table1[[#This Row],[Female Ballots]]/Table1[[#This Row],[Female Population]]</f>
        <v>0</v>
      </c>
      <c r="W8831" s="24">
        <f>Table1[[#This Row],[Male Ballots]]/Table1[[#This Row],[Male Population]]</f>
        <v>0</v>
      </c>
      <c r="X8831" s="24">
        <f>Table1[[#This Row],[Total Ballots]]/Table1[[#This Row],[Total Population]]</f>
        <v>0</v>
      </c>
      <c r="Y8831" s="125" t="str">
        <f>IFERROR(Table1[[#This Row],[Female Ballots]]/Table1[[#This Row],[Female Voters]],"0.0%")</f>
        <v>0.0%</v>
      </c>
      <c r="Z8831" s="125" t="str">
        <f>IFERROR(Table1[[#This Row],[Male Ballots]]/Table1[[#This Row],[Male Voters]],"0.0%")</f>
        <v>0.0%</v>
      </c>
      <c r="AA8831" s="126" t="str">
        <f>IFERROR(Table1[[#This Row],[Total Ballots]]/Table1[[#This Row],[Total Voters]],"0.0%")</f>
        <v>0.0%</v>
      </c>
    </row>
    <row r="8832" spans="1:27" x14ac:dyDescent="0.35">
      <c r="A8832" s="8" t="s">
        <v>27</v>
      </c>
      <c r="B8832" s="17">
        <v>2004</v>
      </c>
      <c r="C8832" s="80" t="s">
        <v>82</v>
      </c>
      <c r="D8832" s="17"/>
      <c r="E8832" s="35" t="s">
        <v>74</v>
      </c>
      <c r="F8832" s="35" t="s">
        <v>77</v>
      </c>
      <c r="G8832" s="51" t="s">
        <v>64</v>
      </c>
      <c r="H8832" s="10">
        <v>666</v>
      </c>
      <c r="I8832" s="10">
        <v>645</v>
      </c>
      <c r="J8832" s="10">
        <v>1311</v>
      </c>
      <c r="K8832" s="55"/>
      <c r="L8832" s="57"/>
      <c r="M8832" s="57"/>
      <c r="N8832" s="59"/>
      <c r="O8832" s="61"/>
      <c r="P8832" s="10"/>
      <c r="Q8832" s="10"/>
      <c r="R8832" s="11"/>
      <c r="S8832" s="24">
        <f>Table1[[#This Row],[Female Voters]]/Table1[[#This Row],[Female Population]]</f>
        <v>0</v>
      </c>
      <c r="T8832" s="24">
        <f>Table1[[#This Row],[Male Voters]]/Table1[[#This Row],[Male Population]]</f>
        <v>0</v>
      </c>
      <c r="U8832" s="24">
        <f>Table1[[#This Row],[Total Voters]]/Table1[[#This Row],[Total Population]]</f>
        <v>0</v>
      </c>
      <c r="V8832" s="24">
        <f>Table1[[#This Row],[Female Ballots]]/Table1[[#This Row],[Female Population]]</f>
        <v>0</v>
      </c>
      <c r="W8832" s="24">
        <f>Table1[[#This Row],[Male Ballots]]/Table1[[#This Row],[Male Population]]</f>
        <v>0</v>
      </c>
      <c r="X8832" s="24">
        <f>Table1[[#This Row],[Total Ballots]]/Table1[[#This Row],[Total Population]]</f>
        <v>0</v>
      </c>
      <c r="Y8832" s="125" t="str">
        <f>IFERROR(Table1[[#This Row],[Female Ballots]]/Table1[[#This Row],[Female Voters]],"0.0%")</f>
        <v>0.0%</v>
      </c>
      <c r="Z8832" s="125" t="str">
        <f>IFERROR(Table1[[#This Row],[Male Ballots]]/Table1[[#This Row],[Male Voters]],"0.0%")</f>
        <v>0.0%</v>
      </c>
      <c r="AA8832" s="126" t="str">
        <f>IFERROR(Table1[[#This Row],[Total Ballots]]/Table1[[#This Row],[Total Voters]],"0.0%")</f>
        <v>0.0%</v>
      </c>
    </row>
    <row r="8833" spans="1:27" x14ac:dyDescent="0.35">
      <c r="A8833" s="8" t="s">
        <v>27</v>
      </c>
      <c r="B8833" s="17">
        <v>2004</v>
      </c>
      <c r="C8833" s="80" t="s">
        <v>82</v>
      </c>
      <c r="D8833" s="17"/>
      <c r="E8833" s="35" t="s">
        <v>74</v>
      </c>
      <c r="F8833" s="35" t="s">
        <v>77</v>
      </c>
      <c r="G8833" s="51" t="s">
        <v>65</v>
      </c>
      <c r="H8833" s="10">
        <v>824</v>
      </c>
      <c r="I8833" s="10">
        <v>822</v>
      </c>
      <c r="J8833" s="10">
        <v>1646</v>
      </c>
      <c r="K8833" s="55"/>
      <c r="L8833" s="57"/>
      <c r="M8833" s="57"/>
      <c r="N8833" s="59"/>
      <c r="O8833" s="61"/>
      <c r="P8833" s="10"/>
      <c r="Q8833" s="10"/>
      <c r="R8833" s="11"/>
      <c r="S8833" s="24">
        <f>Table1[[#This Row],[Female Voters]]/Table1[[#This Row],[Female Population]]</f>
        <v>0</v>
      </c>
      <c r="T8833" s="24">
        <f>Table1[[#This Row],[Male Voters]]/Table1[[#This Row],[Male Population]]</f>
        <v>0</v>
      </c>
      <c r="U8833" s="24">
        <f>Table1[[#This Row],[Total Voters]]/Table1[[#This Row],[Total Population]]</f>
        <v>0</v>
      </c>
      <c r="V8833" s="24">
        <f>Table1[[#This Row],[Female Ballots]]/Table1[[#This Row],[Female Population]]</f>
        <v>0</v>
      </c>
      <c r="W8833" s="24">
        <f>Table1[[#This Row],[Male Ballots]]/Table1[[#This Row],[Male Population]]</f>
        <v>0</v>
      </c>
      <c r="X8833" s="24">
        <f>Table1[[#This Row],[Total Ballots]]/Table1[[#This Row],[Total Population]]</f>
        <v>0</v>
      </c>
      <c r="Y8833" s="125" t="str">
        <f>IFERROR(Table1[[#This Row],[Female Ballots]]/Table1[[#This Row],[Female Voters]],"0.0%")</f>
        <v>0.0%</v>
      </c>
      <c r="Z8833" s="125" t="str">
        <f>IFERROR(Table1[[#This Row],[Male Ballots]]/Table1[[#This Row],[Male Voters]],"0.0%")</f>
        <v>0.0%</v>
      </c>
      <c r="AA8833" s="126" t="str">
        <f>IFERROR(Table1[[#This Row],[Total Ballots]]/Table1[[#This Row],[Total Voters]],"0.0%")</f>
        <v>0.0%</v>
      </c>
    </row>
    <row r="8834" spans="1:27" x14ac:dyDescent="0.35">
      <c r="A8834" s="8" t="s">
        <v>27</v>
      </c>
      <c r="B8834" s="17">
        <v>2004</v>
      </c>
      <c r="C8834" s="80" t="s">
        <v>82</v>
      </c>
      <c r="D8834" s="17"/>
      <c r="E8834" s="35" t="s">
        <v>74</v>
      </c>
      <c r="F8834" s="35" t="s">
        <v>77</v>
      </c>
      <c r="G8834" s="51" t="s">
        <v>66</v>
      </c>
      <c r="H8834" s="10">
        <v>721</v>
      </c>
      <c r="I8834" s="10">
        <v>720</v>
      </c>
      <c r="J8834" s="10">
        <v>1441</v>
      </c>
      <c r="K8834" s="55"/>
      <c r="L8834" s="57"/>
      <c r="M8834" s="57"/>
      <c r="N8834" s="59"/>
      <c r="O8834" s="61"/>
      <c r="P8834" s="10"/>
      <c r="Q8834" s="10"/>
      <c r="R8834" s="11"/>
      <c r="S8834" s="24">
        <f>Table1[[#This Row],[Female Voters]]/Table1[[#This Row],[Female Population]]</f>
        <v>0</v>
      </c>
      <c r="T8834" s="24">
        <f>Table1[[#This Row],[Male Voters]]/Table1[[#This Row],[Male Population]]</f>
        <v>0</v>
      </c>
      <c r="U8834" s="24">
        <f>Table1[[#This Row],[Total Voters]]/Table1[[#This Row],[Total Population]]</f>
        <v>0</v>
      </c>
      <c r="V8834" s="24">
        <f>Table1[[#This Row],[Female Ballots]]/Table1[[#This Row],[Female Population]]</f>
        <v>0</v>
      </c>
      <c r="W8834" s="24">
        <f>Table1[[#This Row],[Male Ballots]]/Table1[[#This Row],[Male Population]]</f>
        <v>0</v>
      </c>
      <c r="X8834" s="24">
        <f>Table1[[#This Row],[Total Ballots]]/Table1[[#This Row],[Total Population]]</f>
        <v>0</v>
      </c>
      <c r="Y8834" s="125" t="str">
        <f>IFERROR(Table1[[#This Row],[Female Ballots]]/Table1[[#This Row],[Female Voters]],"0.0%")</f>
        <v>0.0%</v>
      </c>
      <c r="Z8834" s="125" t="str">
        <f>IFERROR(Table1[[#This Row],[Male Ballots]]/Table1[[#This Row],[Male Voters]],"0.0%")</f>
        <v>0.0%</v>
      </c>
      <c r="AA8834" s="126" t="str">
        <f>IFERROR(Table1[[#This Row],[Total Ballots]]/Table1[[#This Row],[Total Voters]],"0.0%")</f>
        <v>0.0%</v>
      </c>
    </row>
    <row r="8835" spans="1:27" x14ac:dyDescent="0.35">
      <c r="A8835" s="8" t="s">
        <v>27</v>
      </c>
      <c r="B8835" s="17">
        <v>2004</v>
      </c>
      <c r="C8835" s="80" t="s">
        <v>82</v>
      </c>
      <c r="D8835" s="17"/>
      <c r="E8835" s="35" t="s">
        <v>74</v>
      </c>
      <c r="F8835" s="35" t="s">
        <v>77</v>
      </c>
      <c r="G8835" s="51" t="s">
        <v>67</v>
      </c>
      <c r="H8835" s="10">
        <v>1042</v>
      </c>
      <c r="I8835" s="10">
        <v>919</v>
      </c>
      <c r="J8835" s="10">
        <v>1961</v>
      </c>
      <c r="K8835" s="55"/>
      <c r="L8835" s="57"/>
      <c r="M8835" s="57"/>
      <c r="N8835" s="59"/>
      <c r="O8835" s="61"/>
      <c r="P8835" s="10"/>
      <c r="Q8835" s="10"/>
      <c r="R8835" s="11"/>
      <c r="S8835" s="24">
        <f>Table1[[#This Row],[Female Voters]]/Table1[[#This Row],[Female Population]]</f>
        <v>0</v>
      </c>
      <c r="T8835" s="24">
        <f>Table1[[#This Row],[Male Voters]]/Table1[[#This Row],[Male Population]]</f>
        <v>0</v>
      </c>
      <c r="U8835" s="24">
        <f>Table1[[#This Row],[Total Voters]]/Table1[[#This Row],[Total Population]]</f>
        <v>0</v>
      </c>
      <c r="V8835" s="24">
        <f>Table1[[#This Row],[Female Ballots]]/Table1[[#This Row],[Female Population]]</f>
        <v>0</v>
      </c>
      <c r="W8835" s="24">
        <f>Table1[[#This Row],[Male Ballots]]/Table1[[#This Row],[Male Population]]</f>
        <v>0</v>
      </c>
      <c r="X8835" s="24">
        <f>Table1[[#This Row],[Total Ballots]]/Table1[[#This Row],[Total Population]]</f>
        <v>0</v>
      </c>
      <c r="Y8835" s="125" t="str">
        <f>IFERROR(Table1[[#This Row],[Female Ballots]]/Table1[[#This Row],[Female Voters]],"0.0%")</f>
        <v>0.0%</v>
      </c>
      <c r="Z8835" s="125" t="str">
        <f>IFERROR(Table1[[#This Row],[Male Ballots]]/Table1[[#This Row],[Male Voters]],"0.0%")</f>
        <v>0.0%</v>
      </c>
      <c r="AA8835" s="126" t="str">
        <f>IFERROR(Table1[[#This Row],[Total Ballots]]/Table1[[#This Row],[Total Voters]],"0.0%")</f>
        <v>0.0%</v>
      </c>
    </row>
    <row r="8836" spans="1:27" x14ac:dyDescent="0.35">
      <c r="A8836" s="8" t="s">
        <v>41</v>
      </c>
      <c r="B8836" s="17">
        <v>2004</v>
      </c>
      <c r="C8836" s="80" t="s">
        <v>82</v>
      </c>
      <c r="D8836" s="17"/>
      <c r="E8836" s="35" t="s">
        <v>74</v>
      </c>
      <c r="F8836" s="35" t="s">
        <v>77</v>
      </c>
      <c r="G8836" s="51" t="s">
        <v>79</v>
      </c>
      <c r="H8836" s="10">
        <v>19958</v>
      </c>
      <c r="I8836" s="10">
        <v>21464</v>
      </c>
      <c r="J8836" s="10">
        <v>41422</v>
      </c>
      <c r="K8836" s="55"/>
      <c r="L8836" s="57"/>
      <c r="M8836" s="57"/>
      <c r="N8836" s="59">
        <v>31083</v>
      </c>
      <c r="O8836" s="61"/>
      <c r="P8836" s="10"/>
      <c r="Q8836" s="10"/>
      <c r="R8836" s="11">
        <v>25839</v>
      </c>
      <c r="S8836" s="24">
        <f>Table1[[#This Row],[Female Voters]]/Table1[[#This Row],[Female Population]]</f>
        <v>0</v>
      </c>
      <c r="T8836" s="24">
        <f>Table1[[#This Row],[Male Voters]]/Table1[[#This Row],[Male Population]]</f>
        <v>0</v>
      </c>
      <c r="U8836" s="24">
        <f>Table1[[#This Row],[Total Voters]]/Table1[[#This Row],[Total Population]]</f>
        <v>0.75039833904688324</v>
      </c>
      <c r="V8836" s="24">
        <f>Table1[[#This Row],[Female Ballots]]/Table1[[#This Row],[Female Population]]</f>
        <v>0</v>
      </c>
      <c r="W8836" s="24">
        <f>Table1[[#This Row],[Male Ballots]]/Table1[[#This Row],[Male Population]]</f>
        <v>0</v>
      </c>
      <c r="X8836" s="24">
        <f>Table1[[#This Row],[Total Ballots]]/Table1[[#This Row],[Total Population]]</f>
        <v>0.6237989474192458</v>
      </c>
      <c r="Y8836" s="125" t="str">
        <f>IFERROR(Table1[[#This Row],[Female Ballots]]/Table1[[#This Row],[Female Voters]],"0.0%")</f>
        <v>0.0%</v>
      </c>
      <c r="Z8836" s="125" t="str">
        <f>IFERROR(Table1[[#This Row],[Male Ballots]]/Table1[[#This Row],[Male Voters]],"0.0%")</f>
        <v>0.0%</v>
      </c>
      <c r="AA8836" s="126">
        <f>IFERROR(Table1[[#This Row],[Total Ballots]]/Table1[[#This Row],[Total Voters]],"0.0%")</f>
        <v>0.83129041598301323</v>
      </c>
    </row>
    <row r="8837" spans="1:27" x14ac:dyDescent="0.35">
      <c r="A8837" s="8" t="s">
        <v>41</v>
      </c>
      <c r="B8837" s="17">
        <v>2004</v>
      </c>
      <c r="C8837" s="80" t="s">
        <v>82</v>
      </c>
      <c r="D8837" s="17"/>
      <c r="E8837" s="35" t="s">
        <v>74</v>
      </c>
      <c r="F8837" s="35" t="s">
        <v>77</v>
      </c>
      <c r="G8837" s="51" t="s">
        <v>62</v>
      </c>
      <c r="H8837" s="10">
        <v>1827</v>
      </c>
      <c r="I8837" s="10">
        <v>2465</v>
      </c>
      <c r="J8837" s="10">
        <v>4292</v>
      </c>
      <c r="K8837" s="55"/>
      <c r="L8837" s="57"/>
      <c r="M8837" s="57"/>
      <c r="N8837" s="59"/>
      <c r="O8837" s="61"/>
      <c r="P8837" s="10"/>
      <c r="Q8837" s="10"/>
      <c r="R8837" s="11"/>
      <c r="S8837" s="24">
        <f>Table1[[#This Row],[Female Voters]]/Table1[[#This Row],[Female Population]]</f>
        <v>0</v>
      </c>
      <c r="T8837" s="24">
        <f>Table1[[#This Row],[Male Voters]]/Table1[[#This Row],[Male Population]]</f>
        <v>0</v>
      </c>
      <c r="U8837" s="24">
        <f>Table1[[#This Row],[Total Voters]]/Table1[[#This Row],[Total Population]]</f>
        <v>0</v>
      </c>
      <c r="V8837" s="24">
        <f>Table1[[#This Row],[Female Ballots]]/Table1[[#This Row],[Female Population]]</f>
        <v>0</v>
      </c>
      <c r="W8837" s="24">
        <f>Table1[[#This Row],[Male Ballots]]/Table1[[#This Row],[Male Population]]</f>
        <v>0</v>
      </c>
      <c r="X8837" s="24">
        <f>Table1[[#This Row],[Total Ballots]]/Table1[[#This Row],[Total Population]]</f>
        <v>0</v>
      </c>
      <c r="Y8837" s="125" t="str">
        <f>IFERROR(Table1[[#This Row],[Female Ballots]]/Table1[[#This Row],[Female Voters]],"0.0%")</f>
        <v>0.0%</v>
      </c>
      <c r="Z8837" s="125" t="str">
        <f>IFERROR(Table1[[#This Row],[Male Ballots]]/Table1[[#This Row],[Male Voters]],"0.0%")</f>
        <v>0.0%</v>
      </c>
      <c r="AA8837" s="126" t="str">
        <f>IFERROR(Table1[[#This Row],[Total Ballots]]/Table1[[#This Row],[Total Voters]],"0.0%")</f>
        <v>0.0%</v>
      </c>
    </row>
    <row r="8838" spans="1:27" x14ac:dyDescent="0.35">
      <c r="A8838" s="8" t="s">
        <v>41</v>
      </c>
      <c r="B8838" s="17">
        <v>2004</v>
      </c>
      <c r="C8838" s="80" t="s">
        <v>82</v>
      </c>
      <c r="D8838" s="17"/>
      <c r="E8838" s="35" t="s">
        <v>74</v>
      </c>
      <c r="F8838" s="35" t="s">
        <v>77</v>
      </c>
      <c r="G8838" s="51" t="s">
        <v>63</v>
      </c>
      <c r="H8838" s="10">
        <v>2529</v>
      </c>
      <c r="I8838" s="10">
        <v>3273</v>
      </c>
      <c r="J8838" s="10">
        <v>5802</v>
      </c>
      <c r="K8838" s="55"/>
      <c r="L8838" s="57"/>
      <c r="M8838" s="57"/>
      <c r="N8838" s="59"/>
      <c r="O8838" s="61"/>
      <c r="P8838" s="10"/>
      <c r="Q8838" s="10"/>
      <c r="R8838" s="11"/>
      <c r="S8838" s="24">
        <f>Table1[[#This Row],[Female Voters]]/Table1[[#This Row],[Female Population]]</f>
        <v>0</v>
      </c>
      <c r="T8838" s="24">
        <f>Table1[[#This Row],[Male Voters]]/Table1[[#This Row],[Male Population]]</f>
        <v>0</v>
      </c>
      <c r="U8838" s="24">
        <f>Table1[[#This Row],[Total Voters]]/Table1[[#This Row],[Total Population]]</f>
        <v>0</v>
      </c>
      <c r="V8838" s="24">
        <f>Table1[[#This Row],[Female Ballots]]/Table1[[#This Row],[Female Population]]</f>
        <v>0</v>
      </c>
      <c r="W8838" s="24">
        <f>Table1[[#This Row],[Male Ballots]]/Table1[[#This Row],[Male Population]]</f>
        <v>0</v>
      </c>
      <c r="X8838" s="24">
        <f>Table1[[#This Row],[Total Ballots]]/Table1[[#This Row],[Total Population]]</f>
        <v>0</v>
      </c>
      <c r="Y8838" s="125" t="str">
        <f>IFERROR(Table1[[#This Row],[Female Ballots]]/Table1[[#This Row],[Female Voters]],"0.0%")</f>
        <v>0.0%</v>
      </c>
      <c r="Z8838" s="125" t="str">
        <f>IFERROR(Table1[[#This Row],[Male Ballots]]/Table1[[#This Row],[Male Voters]],"0.0%")</f>
        <v>0.0%</v>
      </c>
      <c r="AA8838" s="126" t="str">
        <f>IFERROR(Table1[[#This Row],[Total Ballots]]/Table1[[#This Row],[Total Voters]],"0.0%")</f>
        <v>0.0%</v>
      </c>
    </row>
    <row r="8839" spans="1:27" x14ac:dyDescent="0.35">
      <c r="A8839" s="8" t="s">
        <v>41</v>
      </c>
      <c r="B8839" s="17">
        <v>2004</v>
      </c>
      <c r="C8839" s="80" t="s">
        <v>82</v>
      </c>
      <c r="D8839" s="17"/>
      <c r="E8839" s="35" t="s">
        <v>74</v>
      </c>
      <c r="F8839" s="35" t="s">
        <v>77</v>
      </c>
      <c r="G8839" s="51" t="s">
        <v>64</v>
      </c>
      <c r="H8839" s="10">
        <v>3458</v>
      </c>
      <c r="I8839" s="10">
        <v>3835</v>
      </c>
      <c r="J8839" s="10">
        <v>7293</v>
      </c>
      <c r="K8839" s="55"/>
      <c r="L8839" s="57"/>
      <c r="M8839" s="57"/>
      <c r="N8839" s="59"/>
      <c r="O8839" s="61"/>
      <c r="P8839" s="10"/>
      <c r="Q8839" s="10"/>
      <c r="R8839" s="11"/>
      <c r="S8839" s="24">
        <f>Table1[[#This Row],[Female Voters]]/Table1[[#This Row],[Female Population]]</f>
        <v>0</v>
      </c>
      <c r="T8839" s="24">
        <f>Table1[[#This Row],[Male Voters]]/Table1[[#This Row],[Male Population]]</f>
        <v>0</v>
      </c>
      <c r="U8839" s="24">
        <f>Table1[[#This Row],[Total Voters]]/Table1[[#This Row],[Total Population]]</f>
        <v>0</v>
      </c>
      <c r="V8839" s="24">
        <f>Table1[[#This Row],[Female Ballots]]/Table1[[#This Row],[Female Population]]</f>
        <v>0</v>
      </c>
      <c r="W8839" s="24">
        <f>Table1[[#This Row],[Male Ballots]]/Table1[[#This Row],[Male Population]]</f>
        <v>0</v>
      </c>
      <c r="X8839" s="24">
        <f>Table1[[#This Row],[Total Ballots]]/Table1[[#This Row],[Total Population]]</f>
        <v>0</v>
      </c>
      <c r="Y8839" s="125" t="str">
        <f>IFERROR(Table1[[#This Row],[Female Ballots]]/Table1[[#This Row],[Female Voters]],"0.0%")</f>
        <v>0.0%</v>
      </c>
      <c r="Z8839" s="125" t="str">
        <f>IFERROR(Table1[[#This Row],[Male Ballots]]/Table1[[#This Row],[Male Voters]],"0.0%")</f>
        <v>0.0%</v>
      </c>
      <c r="AA8839" s="126" t="str">
        <f>IFERROR(Table1[[#This Row],[Total Ballots]]/Table1[[#This Row],[Total Voters]],"0.0%")</f>
        <v>0.0%</v>
      </c>
    </row>
    <row r="8840" spans="1:27" x14ac:dyDescent="0.35">
      <c r="A8840" s="8" t="s">
        <v>41</v>
      </c>
      <c r="B8840" s="17">
        <v>2004</v>
      </c>
      <c r="C8840" s="80" t="s">
        <v>82</v>
      </c>
      <c r="D8840" s="17"/>
      <c r="E8840" s="35" t="s">
        <v>74</v>
      </c>
      <c r="F8840" s="35" t="s">
        <v>77</v>
      </c>
      <c r="G8840" s="51" t="s">
        <v>65</v>
      </c>
      <c r="H8840" s="10">
        <v>3991</v>
      </c>
      <c r="I8840" s="10">
        <v>4176</v>
      </c>
      <c r="J8840" s="10">
        <v>8167</v>
      </c>
      <c r="K8840" s="55"/>
      <c r="L8840" s="57"/>
      <c r="M8840" s="57"/>
      <c r="N8840" s="59"/>
      <c r="O8840" s="61"/>
      <c r="P8840" s="10"/>
      <c r="Q8840" s="10"/>
      <c r="R8840" s="11"/>
      <c r="S8840" s="24">
        <f>Table1[[#This Row],[Female Voters]]/Table1[[#This Row],[Female Population]]</f>
        <v>0</v>
      </c>
      <c r="T8840" s="24">
        <f>Table1[[#This Row],[Male Voters]]/Table1[[#This Row],[Male Population]]</f>
        <v>0</v>
      </c>
      <c r="U8840" s="24">
        <f>Table1[[#This Row],[Total Voters]]/Table1[[#This Row],[Total Population]]</f>
        <v>0</v>
      </c>
      <c r="V8840" s="24">
        <f>Table1[[#This Row],[Female Ballots]]/Table1[[#This Row],[Female Population]]</f>
        <v>0</v>
      </c>
      <c r="W8840" s="24">
        <f>Table1[[#This Row],[Male Ballots]]/Table1[[#This Row],[Male Population]]</f>
        <v>0</v>
      </c>
      <c r="X8840" s="24">
        <f>Table1[[#This Row],[Total Ballots]]/Table1[[#This Row],[Total Population]]</f>
        <v>0</v>
      </c>
      <c r="Y8840" s="125" t="str">
        <f>IFERROR(Table1[[#This Row],[Female Ballots]]/Table1[[#This Row],[Female Voters]],"0.0%")</f>
        <v>0.0%</v>
      </c>
      <c r="Z8840" s="125" t="str">
        <f>IFERROR(Table1[[#This Row],[Male Ballots]]/Table1[[#This Row],[Male Voters]],"0.0%")</f>
        <v>0.0%</v>
      </c>
      <c r="AA8840" s="126" t="str">
        <f>IFERROR(Table1[[#This Row],[Total Ballots]]/Table1[[#This Row],[Total Voters]],"0.0%")</f>
        <v>0.0%</v>
      </c>
    </row>
    <row r="8841" spans="1:27" x14ac:dyDescent="0.35">
      <c r="A8841" s="8" t="s">
        <v>41</v>
      </c>
      <c r="B8841" s="17">
        <v>2004</v>
      </c>
      <c r="C8841" s="80" t="s">
        <v>82</v>
      </c>
      <c r="D8841" s="17"/>
      <c r="E8841" s="35" t="s">
        <v>74</v>
      </c>
      <c r="F8841" s="35" t="s">
        <v>77</v>
      </c>
      <c r="G8841" s="51" t="s">
        <v>66</v>
      </c>
      <c r="H8841" s="10">
        <v>3551</v>
      </c>
      <c r="I8841" s="10">
        <v>3454</v>
      </c>
      <c r="J8841" s="10">
        <v>7005</v>
      </c>
      <c r="K8841" s="55"/>
      <c r="L8841" s="57"/>
      <c r="M8841" s="57"/>
      <c r="N8841" s="59"/>
      <c r="O8841" s="61"/>
      <c r="P8841" s="10"/>
      <c r="Q8841" s="10"/>
      <c r="R8841" s="11"/>
      <c r="S8841" s="24">
        <f>Table1[[#This Row],[Female Voters]]/Table1[[#This Row],[Female Population]]</f>
        <v>0</v>
      </c>
      <c r="T8841" s="24">
        <f>Table1[[#This Row],[Male Voters]]/Table1[[#This Row],[Male Population]]</f>
        <v>0</v>
      </c>
      <c r="U8841" s="24">
        <f>Table1[[#This Row],[Total Voters]]/Table1[[#This Row],[Total Population]]</f>
        <v>0</v>
      </c>
      <c r="V8841" s="24">
        <f>Table1[[#This Row],[Female Ballots]]/Table1[[#This Row],[Female Population]]</f>
        <v>0</v>
      </c>
      <c r="W8841" s="24">
        <f>Table1[[#This Row],[Male Ballots]]/Table1[[#This Row],[Male Population]]</f>
        <v>0</v>
      </c>
      <c r="X8841" s="24">
        <f>Table1[[#This Row],[Total Ballots]]/Table1[[#This Row],[Total Population]]</f>
        <v>0</v>
      </c>
      <c r="Y8841" s="125" t="str">
        <f>IFERROR(Table1[[#This Row],[Female Ballots]]/Table1[[#This Row],[Female Voters]],"0.0%")</f>
        <v>0.0%</v>
      </c>
      <c r="Z8841" s="125" t="str">
        <f>IFERROR(Table1[[#This Row],[Male Ballots]]/Table1[[#This Row],[Male Voters]],"0.0%")</f>
        <v>0.0%</v>
      </c>
      <c r="AA8841" s="126" t="str">
        <f>IFERROR(Table1[[#This Row],[Total Ballots]]/Table1[[#This Row],[Total Voters]],"0.0%")</f>
        <v>0.0%</v>
      </c>
    </row>
    <row r="8842" spans="1:27" x14ac:dyDescent="0.35">
      <c r="A8842" s="8" t="s">
        <v>41</v>
      </c>
      <c r="B8842" s="17">
        <v>2004</v>
      </c>
      <c r="C8842" s="80" t="s">
        <v>82</v>
      </c>
      <c r="D8842" s="17"/>
      <c r="E8842" s="35" t="s">
        <v>74</v>
      </c>
      <c r="F8842" s="35" t="s">
        <v>77</v>
      </c>
      <c r="G8842" s="51" t="s">
        <v>67</v>
      </c>
      <c r="H8842" s="10">
        <v>4602</v>
      </c>
      <c r="I8842" s="10">
        <v>4261</v>
      </c>
      <c r="J8842" s="10">
        <v>8863</v>
      </c>
      <c r="K8842" s="55"/>
      <c r="L8842" s="57"/>
      <c r="M8842" s="57"/>
      <c r="N8842" s="59"/>
      <c r="O8842" s="61"/>
      <c r="P8842" s="10"/>
      <c r="Q8842" s="10"/>
      <c r="R8842" s="11"/>
      <c r="S8842" s="24">
        <f>Table1[[#This Row],[Female Voters]]/Table1[[#This Row],[Female Population]]</f>
        <v>0</v>
      </c>
      <c r="T8842" s="24">
        <f>Table1[[#This Row],[Male Voters]]/Table1[[#This Row],[Male Population]]</f>
        <v>0</v>
      </c>
      <c r="U8842" s="24">
        <f>Table1[[#This Row],[Total Voters]]/Table1[[#This Row],[Total Population]]</f>
        <v>0</v>
      </c>
      <c r="V8842" s="24">
        <f>Table1[[#This Row],[Female Ballots]]/Table1[[#This Row],[Female Population]]</f>
        <v>0</v>
      </c>
      <c r="W8842" s="24">
        <f>Table1[[#This Row],[Male Ballots]]/Table1[[#This Row],[Male Population]]</f>
        <v>0</v>
      </c>
      <c r="X8842" s="24">
        <f>Table1[[#This Row],[Total Ballots]]/Table1[[#This Row],[Total Population]]</f>
        <v>0</v>
      </c>
      <c r="Y8842" s="125" t="str">
        <f>IFERROR(Table1[[#This Row],[Female Ballots]]/Table1[[#This Row],[Female Voters]],"0.0%")</f>
        <v>0.0%</v>
      </c>
      <c r="Z8842" s="125" t="str">
        <f>IFERROR(Table1[[#This Row],[Male Ballots]]/Table1[[#This Row],[Male Voters]],"0.0%")</f>
        <v>0.0%</v>
      </c>
      <c r="AA8842" s="126" t="str">
        <f>IFERROR(Table1[[#This Row],[Total Ballots]]/Table1[[#This Row],[Total Voters]],"0.0%")</f>
        <v>0.0%</v>
      </c>
    </row>
    <row r="8843" spans="1:27" x14ac:dyDescent="0.35">
      <c r="A8843" s="8" t="s">
        <v>49</v>
      </c>
      <c r="B8843" s="17">
        <v>2004</v>
      </c>
      <c r="C8843" s="80" t="s">
        <v>82</v>
      </c>
      <c r="D8843" s="17"/>
      <c r="E8843" s="35" t="s">
        <v>74</v>
      </c>
      <c r="F8843" s="35" t="s">
        <v>78</v>
      </c>
      <c r="G8843" s="51" t="s">
        <v>79</v>
      </c>
      <c r="H8843" s="10">
        <v>14910</v>
      </c>
      <c r="I8843" s="10">
        <v>14816</v>
      </c>
      <c r="J8843" s="10">
        <v>29725.98</v>
      </c>
      <c r="K8843" s="55"/>
      <c r="L8843" s="57"/>
      <c r="M8843" s="57"/>
      <c r="N8843" s="59">
        <v>20066</v>
      </c>
      <c r="O8843" s="61"/>
      <c r="P8843" s="10"/>
      <c r="Q8843" s="10"/>
      <c r="R8843" s="11">
        <v>16613</v>
      </c>
      <c r="S8843" s="24">
        <f>Table1[[#This Row],[Female Voters]]/Table1[[#This Row],[Female Population]]</f>
        <v>0</v>
      </c>
      <c r="T8843" s="24">
        <f>Table1[[#This Row],[Male Voters]]/Table1[[#This Row],[Male Population]]</f>
        <v>0</v>
      </c>
      <c r="U8843" s="24">
        <f>Table1[[#This Row],[Total Voters]]/Table1[[#This Row],[Total Population]]</f>
        <v>0.67503241272449221</v>
      </c>
      <c r="V8843" s="24">
        <f>Table1[[#This Row],[Female Ballots]]/Table1[[#This Row],[Female Population]]</f>
        <v>0</v>
      </c>
      <c r="W8843" s="24">
        <f>Table1[[#This Row],[Male Ballots]]/Table1[[#This Row],[Male Population]]</f>
        <v>0</v>
      </c>
      <c r="X8843" s="24">
        <f>Table1[[#This Row],[Total Ballots]]/Table1[[#This Row],[Total Population]]</f>
        <v>0.55887139801614616</v>
      </c>
      <c r="Y8843" s="125" t="str">
        <f>IFERROR(Table1[[#This Row],[Female Ballots]]/Table1[[#This Row],[Female Voters]],"0.0%")</f>
        <v>0.0%</v>
      </c>
      <c r="Z8843" s="125" t="str">
        <f>IFERROR(Table1[[#This Row],[Male Ballots]]/Table1[[#This Row],[Male Voters]],"0.0%")</f>
        <v>0.0%</v>
      </c>
      <c r="AA8843" s="126">
        <f>IFERROR(Table1[[#This Row],[Total Ballots]]/Table1[[#This Row],[Total Voters]],"0.0%")</f>
        <v>0.82791787102561543</v>
      </c>
    </row>
    <row r="8844" spans="1:27" x14ac:dyDescent="0.35">
      <c r="A8844" s="8" t="s">
        <v>49</v>
      </c>
      <c r="B8844" s="17">
        <v>2004</v>
      </c>
      <c r="C8844" s="80" t="s">
        <v>82</v>
      </c>
      <c r="D8844" s="17"/>
      <c r="E8844" s="35" t="s">
        <v>74</v>
      </c>
      <c r="F8844" s="35" t="s">
        <v>78</v>
      </c>
      <c r="G8844" s="51" t="s">
        <v>62</v>
      </c>
      <c r="H8844" s="10">
        <v>1464</v>
      </c>
      <c r="I8844" s="10">
        <v>1613</v>
      </c>
      <c r="J8844" s="10">
        <v>3077</v>
      </c>
      <c r="K8844" s="55"/>
      <c r="L8844" s="57"/>
      <c r="M8844" s="57"/>
      <c r="N8844" s="59"/>
      <c r="O8844" s="61"/>
      <c r="P8844" s="10"/>
      <c r="Q8844" s="10"/>
      <c r="R8844" s="11"/>
      <c r="S8844" s="24">
        <f>Table1[[#This Row],[Female Voters]]/Table1[[#This Row],[Female Population]]</f>
        <v>0</v>
      </c>
      <c r="T8844" s="24">
        <f>Table1[[#This Row],[Male Voters]]/Table1[[#This Row],[Male Population]]</f>
        <v>0</v>
      </c>
      <c r="U8844" s="24">
        <f>Table1[[#This Row],[Total Voters]]/Table1[[#This Row],[Total Population]]</f>
        <v>0</v>
      </c>
      <c r="V8844" s="24">
        <f>Table1[[#This Row],[Female Ballots]]/Table1[[#This Row],[Female Population]]</f>
        <v>0</v>
      </c>
      <c r="W8844" s="24">
        <f>Table1[[#This Row],[Male Ballots]]/Table1[[#This Row],[Male Population]]</f>
        <v>0</v>
      </c>
      <c r="X8844" s="24">
        <f>Table1[[#This Row],[Total Ballots]]/Table1[[#This Row],[Total Population]]</f>
        <v>0</v>
      </c>
      <c r="Y8844" s="125" t="str">
        <f>IFERROR(Table1[[#This Row],[Female Ballots]]/Table1[[#This Row],[Female Voters]],"0.0%")</f>
        <v>0.0%</v>
      </c>
      <c r="Z8844" s="125" t="str">
        <f>IFERROR(Table1[[#This Row],[Male Ballots]]/Table1[[#This Row],[Male Voters]],"0.0%")</f>
        <v>0.0%</v>
      </c>
      <c r="AA8844" s="126" t="str">
        <f>IFERROR(Table1[[#This Row],[Total Ballots]]/Table1[[#This Row],[Total Voters]],"0.0%")</f>
        <v>0.0%</v>
      </c>
    </row>
    <row r="8845" spans="1:27" x14ac:dyDescent="0.35">
      <c r="A8845" s="8" t="s">
        <v>49</v>
      </c>
      <c r="B8845" s="17">
        <v>2004</v>
      </c>
      <c r="C8845" s="80" t="s">
        <v>82</v>
      </c>
      <c r="D8845" s="17"/>
      <c r="E8845" s="35" t="s">
        <v>74</v>
      </c>
      <c r="F8845" s="35" t="s">
        <v>78</v>
      </c>
      <c r="G8845" s="51" t="s">
        <v>63</v>
      </c>
      <c r="H8845" s="10">
        <v>2036</v>
      </c>
      <c r="I8845" s="10">
        <v>2139</v>
      </c>
      <c r="J8845" s="10">
        <v>4175</v>
      </c>
      <c r="K8845" s="55"/>
      <c r="L8845" s="57"/>
      <c r="M8845" s="57"/>
      <c r="N8845" s="59"/>
      <c r="O8845" s="61"/>
      <c r="P8845" s="10"/>
      <c r="Q8845" s="10"/>
      <c r="R8845" s="11"/>
      <c r="S8845" s="24">
        <f>Table1[[#This Row],[Female Voters]]/Table1[[#This Row],[Female Population]]</f>
        <v>0</v>
      </c>
      <c r="T8845" s="24">
        <f>Table1[[#This Row],[Male Voters]]/Table1[[#This Row],[Male Population]]</f>
        <v>0</v>
      </c>
      <c r="U8845" s="24">
        <f>Table1[[#This Row],[Total Voters]]/Table1[[#This Row],[Total Population]]</f>
        <v>0</v>
      </c>
      <c r="V8845" s="24">
        <f>Table1[[#This Row],[Female Ballots]]/Table1[[#This Row],[Female Population]]</f>
        <v>0</v>
      </c>
      <c r="W8845" s="24">
        <f>Table1[[#This Row],[Male Ballots]]/Table1[[#This Row],[Male Population]]</f>
        <v>0</v>
      </c>
      <c r="X8845" s="24">
        <f>Table1[[#This Row],[Total Ballots]]/Table1[[#This Row],[Total Population]]</f>
        <v>0</v>
      </c>
      <c r="Y8845" s="125" t="str">
        <f>IFERROR(Table1[[#This Row],[Female Ballots]]/Table1[[#This Row],[Female Voters]],"0.0%")</f>
        <v>0.0%</v>
      </c>
      <c r="Z8845" s="125" t="str">
        <f>IFERROR(Table1[[#This Row],[Male Ballots]]/Table1[[#This Row],[Male Voters]],"0.0%")</f>
        <v>0.0%</v>
      </c>
      <c r="AA8845" s="126" t="str">
        <f>IFERROR(Table1[[#This Row],[Total Ballots]]/Table1[[#This Row],[Total Voters]],"0.0%")</f>
        <v>0.0%</v>
      </c>
    </row>
    <row r="8846" spans="1:27" x14ac:dyDescent="0.35">
      <c r="A8846" s="8" t="s">
        <v>49</v>
      </c>
      <c r="B8846" s="17">
        <v>2004</v>
      </c>
      <c r="C8846" s="80" t="s">
        <v>82</v>
      </c>
      <c r="D8846" s="17"/>
      <c r="E8846" s="35" t="s">
        <v>74</v>
      </c>
      <c r="F8846" s="35" t="s">
        <v>78</v>
      </c>
      <c r="G8846" s="51" t="s">
        <v>64</v>
      </c>
      <c r="H8846" s="10">
        <v>2699</v>
      </c>
      <c r="I8846" s="10">
        <v>2612</v>
      </c>
      <c r="J8846" s="10">
        <v>5311</v>
      </c>
      <c r="K8846" s="55"/>
      <c r="L8846" s="57"/>
      <c r="M8846" s="57"/>
      <c r="N8846" s="59"/>
      <c r="O8846" s="61"/>
      <c r="P8846" s="10"/>
      <c r="Q8846" s="10"/>
      <c r="R8846" s="11"/>
      <c r="S8846" s="24">
        <f>Table1[[#This Row],[Female Voters]]/Table1[[#This Row],[Female Population]]</f>
        <v>0</v>
      </c>
      <c r="T8846" s="24">
        <f>Table1[[#This Row],[Male Voters]]/Table1[[#This Row],[Male Population]]</f>
        <v>0</v>
      </c>
      <c r="U8846" s="24">
        <f>Table1[[#This Row],[Total Voters]]/Table1[[#This Row],[Total Population]]</f>
        <v>0</v>
      </c>
      <c r="V8846" s="24">
        <f>Table1[[#This Row],[Female Ballots]]/Table1[[#This Row],[Female Population]]</f>
        <v>0</v>
      </c>
      <c r="W8846" s="24">
        <f>Table1[[#This Row],[Male Ballots]]/Table1[[#This Row],[Male Population]]</f>
        <v>0</v>
      </c>
      <c r="X8846" s="24">
        <f>Table1[[#This Row],[Total Ballots]]/Table1[[#This Row],[Total Population]]</f>
        <v>0</v>
      </c>
      <c r="Y8846" s="125" t="str">
        <f>IFERROR(Table1[[#This Row],[Female Ballots]]/Table1[[#This Row],[Female Voters]],"0.0%")</f>
        <v>0.0%</v>
      </c>
      <c r="Z8846" s="125" t="str">
        <f>IFERROR(Table1[[#This Row],[Male Ballots]]/Table1[[#This Row],[Male Voters]],"0.0%")</f>
        <v>0.0%</v>
      </c>
      <c r="AA8846" s="126" t="str">
        <f>IFERROR(Table1[[#This Row],[Total Ballots]]/Table1[[#This Row],[Total Voters]],"0.0%")</f>
        <v>0.0%</v>
      </c>
    </row>
    <row r="8847" spans="1:27" x14ac:dyDescent="0.35">
      <c r="A8847" s="8" t="s">
        <v>49</v>
      </c>
      <c r="B8847" s="17">
        <v>2004</v>
      </c>
      <c r="C8847" s="80" t="s">
        <v>82</v>
      </c>
      <c r="D8847" s="17"/>
      <c r="E8847" s="35" t="s">
        <v>74</v>
      </c>
      <c r="F8847" s="35" t="s">
        <v>78</v>
      </c>
      <c r="G8847" s="51" t="s">
        <v>65</v>
      </c>
      <c r="H8847" s="10">
        <v>3107</v>
      </c>
      <c r="I8847" s="10">
        <v>3057</v>
      </c>
      <c r="J8847" s="10">
        <v>6164</v>
      </c>
      <c r="K8847" s="55"/>
      <c r="L8847" s="57"/>
      <c r="M8847" s="57"/>
      <c r="N8847" s="59"/>
      <c r="O8847" s="61"/>
      <c r="P8847" s="10"/>
      <c r="Q8847" s="10"/>
      <c r="R8847" s="11"/>
      <c r="S8847" s="24">
        <f>Table1[[#This Row],[Female Voters]]/Table1[[#This Row],[Female Population]]</f>
        <v>0</v>
      </c>
      <c r="T8847" s="24">
        <f>Table1[[#This Row],[Male Voters]]/Table1[[#This Row],[Male Population]]</f>
        <v>0</v>
      </c>
      <c r="U8847" s="24">
        <f>Table1[[#This Row],[Total Voters]]/Table1[[#This Row],[Total Population]]</f>
        <v>0</v>
      </c>
      <c r="V8847" s="24">
        <f>Table1[[#This Row],[Female Ballots]]/Table1[[#This Row],[Female Population]]</f>
        <v>0</v>
      </c>
      <c r="W8847" s="24">
        <f>Table1[[#This Row],[Male Ballots]]/Table1[[#This Row],[Male Population]]</f>
        <v>0</v>
      </c>
      <c r="X8847" s="24">
        <f>Table1[[#This Row],[Total Ballots]]/Table1[[#This Row],[Total Population]]</f>
        <v>0</v>
      </c>
      <c r="Y8847" s="125" t="str">
        <f>IFERROR(Table1[[#This Row],[Female Ballots]]/Table1[[#This Row],[Female Voters]],"0.0%")</f>
        <v>0.0%</v>
      </c>
      <c r="Z8847" s="125" t="str">
        <f>IFERROR(Table1[[#This Row],[Male Ballots]]/Table1[[#This Row],[Male Voters]],"0.0%")</f>
        <v>0.0%</v>
      </c>
      <c r="AA8847" s="126" t="str">
        <f>IFERROR(Table1[[#This Row],[Total Ballots]]/Table1[[#This Row],[Total Voters]],"0.0%")</f>
        <v>0.0%</v>
      </c>
    </row>
    <row r="8848" spans="1:27" x14ac:dyDescent="0.35">
      <c r="A8848" s="8" t="s">
        <v>49</v>
      </c>
      <c r="B8848" s="17">
        <v>2004</v>
      </c>
      <c r="C8848" s="80" t="s">
        <v>82</v>
      </c>
      <c r="D8848" s="17"/>
      <c r="E8848" s="35" t="s">
        <v>74</v>
      </c>
      <c r="F8848" s="35" t="s">
        <v>78</v>
      </c>
      <c r="G8848" s="51" t="s">
        <v>66</v>
      </c>
      <c r="H8848" s="10">
        <v>2481</v>
      </c>
      <c r="I8848" s="10">
        <v>2605</v>
      </c>
      <c r="J8848" s="10">
        <v>5086</v>
      </c>
      <c r="K8848" s="55"/>
      <c r="L8848" s="57"/>
      <c r="M8848" s="57"/>
      <c r="N8848" s="59"/>
      <c r="O8848" s="61"/>
      <c r="P8848" s="10"/>
      <c r="Q8848" s="10"/>
      <c r="R8848" s="11"/>
      <c r="S8848" s="24">
        <f>Table1[[#This Row],[Female Voters]]/Table1[[#This Row],[Female Population]]</f>
        <v>0</v>
      </c>
      <c r="T8848" s="24">
        <f>Table1[[#This Row],[Male Voters]]/Table1[[#This Row],[Male Population]]</f>
        <v>0</v>
      </c>
      <c r="U8848" s="24">
        <f>Table1[[#This Row],[Total Voters]]/Table1[[#This Row],[Total Population]]</f>
        <v>0</v>
      </c>
      <c r="V8848" s="24">
        <f>Table1[[#This Row],[Female Ballots]]/Table1[[#This Row],[Female Population]]</f>
        <v>0</v>
      </c>
      <c r="W8848" s="24">
        <f>Table1[[#This Row],[Male Ballots]]/Table1[[#This Row],[Male Population]]</f>
        <v>0</v>
      </c>
      <c r="X8848" s="24">
        <f>Table1[[#This Row],[Total Ballots]]/Table1[[#This Row],[Total Population]]</f>
        <v>0</v>
      </c>
      <c r="Y8848" s="125" t="str">
        <f>IFERROR(Table1[[#This Row],[Female Ballots]]/Table1[[#This Row],[Female Voters]],"0.0%")</f>
        <v>0.0%</v>
      </c>
      <c r="Z8848" s="125" t="str">
        <f>IFERROR(Table1[[#This Row],[Male Ballots]]/Table1[[#This Row],[Male Voters]],"0.0%")</f>
        <v>0.0%</v>
      </c>
      <c r="AA8848" s="126" t="str">
        <f>IFERROR(Table1[[#This Row],[Total Ballots]]/Table1[[#This Row],[Total Voters]],"0.0%")</f>
        <v>0.0%</v>
      </c>
    </row>
    <row r="8849" spans="1:27" x14ac:dyDescent="0.35">
      <c r="A8849" s="8" t="s">
        <v>49</v>
      </c>
      <c r="B8849" s="17">
        <v>2004</v>
      </c>
      <c r="C8849" s="80" t="s">
        <v>82</v>
      </c>
      <c r="D8849" s="17"/>
      <c r="E8849" s="35" t="s">
        <v>74</v>
      </c>
      <c r="F8849" s="35" t="s">
        <v>78</v>
      </c>
      <c r="G8849" s="51" t="s">
        <v>67</v>
      </c>
      <c r="H8849" s="10">
        <v>3123</v>
      </c>
      <c r="I8849" s="10">
        <v>2790</v>
      </c>
      <c r="J8849" s="10">
        <v>5912.98</v>
      </c>
      <c r="K8849" s="55"/>
      <c r="L8849" s="57"/>
      <c r="M8849" s="57"/>
      <c r="N8849" s="59"/>
      <c r="O8849" s="61"/>
      <c r="P8849" s="10"/>
      <c r="Q8849" s="10"/>
      <c r="R8849" s="11"/>
      <c r="S8849" s="24">
        <f>Table1[[#This Row],[Female Voters]]/Table1[[#This Row],[Female Population]]</f>
        <v>0</v>
      </c>
      <c r="T8849" s="24">
        <f>Table1[[#This Row],[Male Voters]]/Table1[[#This Row],[Male Population]]</f>
        <v>0</v>
      </c>
      <c r="U8849" s="24">
        <f>Table1[[#This Row],[Total Voters]]/Table1[[#This Row],[Total Population]]</f>
        <v>0</v>
      </c>
      <c r="V8849" s="24">
        <f>Table1[[#This Row],[Female Ballots]]/Table1[[#This Row],[Female Population]]</f>
        <v>0</v>
      </c>
      <c r="W8849" s="24">
        <f>Table1[[#This Row],[Male Ballots]]/Table1[[#This Row],[Male Population]]</f>
        <v>0</v>
      </c>
      <c r="X8849" s="24">
        <f>Table1[[#This Row],[Total Ballots]]/Table1[[#This Row],[Total Population]]</f>
        <v>0</v>
      </c>
      <c r="Y8849" s="125" t="str">
        <f>IFERROR(Table1[[#This Row],[Female Ballots]]/Table1[[#This Row],[Female Voters]],"0.0%")</f>
        <v>0.0%</v>
      </c>
      <c r="Z8849" s="125" t="str">
        <f>IFERROR(Table1[[#This Row],[Male Ballots]]/Table1[[#This Row],[Male Voters]],"0.0%")</f>
        <v>0.0%</v>
      </c>
      <c r="AA8849" s="126" t="str">
        <f>IFERROR(Table1[[#This Row],[Total Ballots]]/Table1[[#This Row],[Total Voters]],"0.0%")</f>
        <v>0.0%</v>
      </c>
    </row>
    <row r="8850" spans="1:27" x14ac:dyDescent="0.35">
      <c r="A8850" s="8" t="s">
        <v>34</v>
      </c>
      <c r="B8850" s="17">
        <v>2004</v>
      </c>
      <c r="C8850" s="80" t="s">
        <v>82</v>
      </c>
      <c r="D8850" s="17"/>
      <c r="E8850" s="35" t="s">
        <v>74</v>
      </c>
      <c r="F8850" s="35" t="s">
        <v>77</v>
      </c>
      <c r="G8850" s="51" t="s">
        <v>79</v>
      </c>
      <c r="H8850" s="10">
        <v>8363</v>
      </c>
      <c r="I8850" s="10">
        <v>8132</v>
      </c>
      <c r="J8850" s="10">
        <v>16495</v>
      </c>
      <c r="K8850" s="55"/>
      <c r="L8850" s="57"/>
      <c r="M8850" s="57"/>
      <c r="N8850" s="59">
        <v>13195</v>
      </c>
      <c r="O8850" s="61"/>
      <c r="P8850" s="10"/>
      <c r="Q8850" s="10"/>
      <c r="R8850" s="11">
        <v>10621</v>
      </c>
      <c r="S8850" s="24">
        <f>Table1[[#This Row],[Female Voters]]/Table1[[#This Row],[Female Population]]</f>
        <v>0</v>
      </c>
      <c r="T8850" s="24">
        <f>Table1[[#This Row],[Male Voters]]/Table1[[#This Row],[Male Population]]</f>
        <v>0</v>
      </c>
      <c r="U8850" s="24">
        <f>Table1[[#This Row],[Total Voters]]/Table1[[#This Row],[Total Population]]</f>
        <v>0.79993937556835404</v>
      </c>
      <c r="V8850" s="24">
        <f>Table1[[#This Row],[Female Ballots]]/Table1[[#This Row],[Female Population]]</f>
        <v>0</v>
      </c>
      <c r="W8850" s="24">
        <f>Table1[[#This Row],[Male Ballots]]/Table1[[#This Row],[Male Population]]</f>
        <v>0</v>
      </c>
      <c r="X8850" s="24">
        <f>Table1[[#This Row],[Total Ballots]]/Table1[[#This Row],[Total Population]]</f>
        <v>0.64389208851167024</v>
      </c>
      <c r="Y8850" s="125" t="str">
        <f>IFERROR(Table1[[#This Row],[Female Ballots]]/Table1[[#This Row],[Female Voters]],"0.0%")</f>
        <v>0.0%</v>
      </c>
      <c r="Z8850" s="125" t="str">
        <f>IFERROR(Table1[[#This Row],[Male Ballots]]/Table1[[#This Row],[Male Voters]],"0.0%")</f>
        <v>0.0%</v>
      </c>
      <c r="AA8850" s="126">
        <f>IFERROR(Table1[[#This Row],[Total Ballots]]/Table1[[#This Row],[Total Voters]],"0.0%")</f>
        <v>0.80492610837438427</v>
      </c>
    </row>
    <row r="8851" spans="1:27" x14ac:dyDescent="0.35">
      <c r="A8851" s="8" t="s">
        <v>34</v>
      </c>
      <c r="B8851" s="17">
        <v>2004</v>
      </c>
      <c r="C8851" s="80" t="s">
        <v>82</v>
      </c>
      <c r="D8851" s="17"/>
      <c r="E8851" s="35" t="s">
        <v>74</v>
      </c>
      <c r="F8851" s="35" t="s">
        <v>77</v>
      </c>
      <c r="G8851" s="51" t="s">
        <v>62</v>
      </c>
      <c r="H8851" s="10">
        <v>606</v>
      </c>
      <c r="I8851" s="10">
        <v>720</v>
      </c>
      <c r="J8851" s="10">
        <v>1326</v>
      </c>
      <c r="K8851" s="55"/>
      <c r="L8851" s="57"/>
      <c r="M8851" s="57"/>
      <c r="N8851" s="59"/>
      <c r="O8851" s="61"/>
      <c r="P8851" s="10"/>
      <c r="Q8851" s="10"/>
      <c r="R8851" s="11"/>
      <c r="S8851" s="24">
        <f>Table1[[#This Row],[Female Voters]]/Table1[[#This Row],[Female Population]]</f>
        <v>0</v>
      </c>
      <c r="T8851" s="24">
        <f>Table1[[#This Row],[Male Voters]]/Table1[[#This Row],[Male Population]]</f>
        <v>0</v>
      </c>
      <c r="U8851" s="24">
        <f>Table1[[#This Row],[Total Voters]]/Table1[[#This Row],[Total Population]]</f>
        <v>0</v>
      </c>
      <c r="V8851" s="24">
        <f>Table1[[#This Row],[Female Ballots]]/Table1[[#This Row],[Female Population]]</f>
        <v>0</v>
      </c>
      <c r="W8851" s="24">
        <f>Table1[[#This Row],[Male Ballots]]/Table1[[#This Row],[Male Population]]</f>
        <v>0</v>
      </c>
      <c r="X8851" s="24">
        <f>Table1[[#This Row],[Total Ballots]]/Table1[[#This Row],[Total Population]]</f>
        <v>0</v>
      </c>
      <c r="Y8851" s="125" t="str">
        <f>IFERROR(Table1[[#This Row],[Female Ballots]]/Table1[[#This Row],[Female Voters]],"0.0%")</f>
        <v>0.0%</v>
      </c>
      <c r="Z8851" s="125" t="str">
        <f>IFERROR(Table1[[#This Row],[Male Ballots]]/Table1[[#This Row],[Male Voters]],"0.0%")</f>
        <v>0.0%</v>
      </c>
      <c r="AA8851" s="126" t="str">
        <f>IFERROR(Table1[[#This Row],[Total Ballots]]/Table1[[#This Row],[Total Voters]],"0.0%")</f>
        <v>0.0%</v>
      </c>
    </row>
    <row r="8852" spans="1:27" x14ac:dyDescent="0.35">
      <c r="A8852" s="8" t="s">
        <v>34</v>
      </c>
      <c r="B8852" s="17">
        <v>2004</v>
      </c>
      <c r="C8852" s="80" t="s">
        <v>82</v>
      </c>
      <c r="D8852" s="17"/>
      <c r="E8852" s="35" t="s">
        <v>74</v>
      </c>
      <c r="F8852" s="35" t="s">
        <v>77</v>
      </c>
      <c r="G8852" s="51" t="s">
        <v>63</v>
      </c>
      <c r="H8852" s="10">
        <v>822</v>
      </c>
      <c r="I8852" s="10">
        <v>890</v>
      </c>
      <c r="J8852" s="10">
        <v>1712</v>
      </c>
      <c r="K8852" s="55"/>
      <c r="L8852" s="57"/>
      <c r="M8852" s="57"/>
      <c r="N8852" s="59"/>
      <c r="O8852" s="61"/>
      <c r="P8852" s="10"/>
      <c r="Q8852" s="10"/>
      <c r="R8852" s="11"/>
      <c r="S8852" s="24">
        <f>Table1[[#This Row],[Female Voters]]/Table1[[#This Row],[Female Population]]</f>
        <v>0</v>
      </c>
      <c r="T8852" s="24">
        <f>Table1[[#This Row],[Male Voters]]/Table1[[#This Row],[Male Population]]</f>
        <v>0</v>
      </c>
      <c r="U8852" s="24">
        <f>Table1[[#This Row],[Total Voters]]/Table1[[#This Row],[Total Population]]</f>
        <v>0</v>
      </c>
      <c r="V8852" s="24">
        <f>Table1[[#This Row],[Female Ballots]]/Table1[[#This Row],[Female Population]]</f>
        <v>0</v>
      </c>
      <c r="W8852" s="24">
        <f>Table1[[#This Row],[Male Ballots]]/Table1[[#This Row],[Male Population]]</f>
        <v>0</v>
      </c>
      <c r="X8852" s="24">
        <f>Table1[[#This Row],[Total Ballots]]/Table1[[#This Row],[Total Population]]</f>
        <v>0</v>
      </c>
      <c r="Y8852" s="125" t="str">
        <f>IFERROR(Table1[[#This Row],[Female Ballots]]/Table1[[#This Row],[Female Voters]],"0.0%")</f>
        <v>0.0%</v>
      </c>
      <c r="Z8852" s="125" t="str">
        <f>IFERROR(Table1[[#This Row],[Male Ballots]]/Table1[[#This Row],[Male Voters]],"0.0%")</f>
        <v>0.0%</v>
      </c>
      <c r="AA8852" s="126" t="str">
        <f>IFERROR(Table1[[#This Row],[Total Ballots]]/Table1[[#This Row],[Total Voters]],"0.0%")</f>
        <v>0.0%</v>
      </c>
    </row>
    <row r="8853" spans="1:27" x14ac:dyDescent="0.35">
      <c r="A8853" s="8" t="s">
        <v>34</v>
      </c>
      <c r="B8853" s="17">
        <v>2004</v>
      </c>
      <c r="C8853" s="80" t="s">
        <v>82</v>
      </c>
      <c r="D8853" s="17"/>
      <c r="E8853" s="35" t="s">
        <v>74</v>
      </c>
      <c r="F8853" s="35" t="s">
        <v>77</v>
      </c>
      <c r="G8853" s="51" t="s">
        <v>64</v>
      </c>
      <c r="H8853" s="10">
        <v>1234</v>
      </c>
      <c r="I8853" s="10">
        <v>1166</v>
      </c>
      <c r="J8853" s="10">
        <v>2400</v>
      </c>
      <c r="K8853" s="55"/>
      <c r="L8853" s="57"/>
      <c r="M8853" s="57"/>
      <c r="N8853" s="59"/>
      <c r="O8853" s="61"/>
      <c r="P8853" s="10"/>
      <c r="Q8853" s="10"/>
      <c r="R8853" s="11"/>
      <c r="S8853" s="24">
        <f>Table1[[#This Row],[Female Voters]]/Table1[[#This Row],[Female Population]]</f>
        <v>0</v>
      </c>
      <c r="T8853" s="24">
        <f>Table1[[#This Row],[Male Voters]]/Table1[[#This Row],[Male Population]]</f>
        <v>0</v>
      </c>
      <c r="U8853" s="24">
        <f>Table1[[#This Row],[Total Voters]]/Table1[[#This Row],[Total Population]]</f>
        <v>0</v>
      </c>
      <c r="V8853" s="24">
        <f>Table1[[#This Row],[Female Ballots]]/Table1[[#This Row],[Female Population]]</f>
        <v>0</v>
      </c>
      <c r="W8853" s="24">
        <f>Table1[[#This Row],[Male Ballots]]/Table1[[#This Row],[Male Population]]</f>
        <v>0</v>
      </c>
      <c r="X8853" s="24">
        <f>Table1[[#This Row],[Total Ballots]]/Table1[[#This Row],[Total Population]]</f>
        <v>0</v>
      </c>
      <c r="Y8853" s="125" t="str">
        <f>IFERROR(Table1[[#This Row],[Female Ballots]]/Table1[[#This Row],[Female Voters]],"0.0%")</f>
        <v>0.0%</v>
      </c>
      <c r="Z8853" s="125" t="str">
        <f>IFERROR(Table1[[#This Row],[Male Ballots]]/Table1[[#This Row],[Male Voters]],"0.0%")</f>
        <v>0.0%</v>
      </c>
      <c r="AA8853" s="126" t="str">
        <f>IFERROR(Table1[[#This Row],[Total Ballots]]/Table1[[#This Row],[Total Voters]],"0.0%")</f>
        <v>0.0%</v>
      </c>
    </row>
    <row r="8854" spans="1:27" x14ac:dyDescent="0.35">
      <c r="A8854" s="8" t="s">
        <v>34</v>
      </c>
      <c r="B8854" s="17">
        <v>2004</v>
      </c>
      <c r="C8854" s="80" t="s">
        <v>82</v>
      </c>
      <c r="D8854" s="17"/>
      <c r="E8854" s="35" t="s">
        <v>74</v>
      </c>
      <c r="F8854" s="35" t="s">
        <v>77</v>
      </c>
      <c r="G8854" s="51" t="s">
        <v>65</v>
      </c>
      <c r="H8854" s="10">
        <v>1580</v>
      </c>
      <c r="I8854" s="10">
        <v>1573</v>
      </c>
      <c r="J8854" s="10">
        <v>3153</v>
      </c>
      <c r="K8854" s="55"/>
      <c r="L8854" s="57"/>
      <c r="M8854" s="57"/>
      <c r="N8854" s="59"/>
      <c r="O8854" s="61"/>
      <c r="P8854" s="10"/>
      <c r="Q8854" s="10"/>
      <c r="R8854" s="11"/>
      <c r="S8854" s="24">
        <f>Table1[[#This Row],[Female Voters]]/Table1[[#This Row],[Female Population]]</f>
        <v>0</v>
      </c>
      <c r="T8854" s="24">
        <f>Table1[[#This Row],[Male Voters]]/Table1[[#This Row],[Male Population]]</f>
        <v>0</v>
      </c>
      <c r="U8854" s="24">
        <f>Table1[[#This Row],[Total Voters]]/Table1[[#This Row],[Total Population]]</f>
        <v>0</v>
      </c>
      <c r="V8854" s="24">
        <f>Table1[[#This Row],[Female Ballots]]/Table1[[#This Row],[Female Population]]</f>
        <v>0</v>
      </c>
      <c r="W8854" s="24">
        <f>Table1[[#This Row],[Male Ballots]]/Table1[[#This Row],[Male Population]]</f>
        <v>0</v>
      </c>
      <c r="X8854" s="24">
        <f>Table1[[#This Row],[Total Ballots]]/Table1[[#This Row],[Total Population]]</f>
        <v>0</v>
      </c>
      <c r="Y8854" s="125" t="str">
        <f>IFERROR(Table1[[#This Row],[Female Ballots]]/Table1[[#This Row],[Female Voters]],"0.0%")</f>
        <v>0.0%</v>
      </c>
      <c r="Z8854" s="125" t="str">
        <f>IFERROR(Table1[[#This Row],[Male Ballots]]/Table1[[#This Row],[Male Voters]],"0.0%")</f>
        <v>0.0%</v>
      </c>
      <c r="AA8854" s="126" t="str">
        <f>IFERROR(Table1[[#This Row],[Total Ballots]]/Table1[[#This Row],[Total Voters]],"0.0%")</f>
        <v>0.0%</v>
      </c>
    </row>
    <row r="8855" spans="1:27" x14ac:dyDescent="0.35">
      <c r="A8855" s="8" t="s">
        <v>34</v>
      </c>
      <c r="B8855" s="17">
        <v>2004</v>
      </c>
      <c r="C8855" s="80" t="s">
        <v>82</v>
      </c>
      <c r="D8855" s="17"/>
      <c r="E8855" s="35" t="s">
        <v>74</v>
      </c>
      <c r="F8855" s="35" t="s">
        <v>77</v>
      </c>
      <c r="G8855" s="51" t="s">
        <v>66</v>
      </c>
      <c r="H8855" s="10">
        <v>1664</v>
      </c>
      <c r="I8855" s="10">
        <v>1561</v>
      </c>
      <c r="J8855" s="10">
        <v>3225</v>
      </c>
      <c r="K8855" s="55"/>
      <c r="L8855" s="57"/>
      <c r="M8855" s="57"/>
      <c r="N8855" s="59"/>
      <c r="O8855" s="61"/>
      <c r="P8855" s="10"/>
      <c r="Q8855" s="10"/>
      <c r="R8855" s="11"/>
      <c r="S8855" s="24">
        <f>Table1[[#This Row],[Female Voters]]/Table1[[#This Row],[Female Population]]</f>
        <v>0</v>
      </c>
      <c r="T8855" s="24">
        <f>Table1[[#This Row],[Male Voters]]/Table1[[#This Row],[Male Population]]</f>
        <v>0</v>
      </c>
      <c r="U8855" s="24">
        <f>Table1[[#This Row],[Total Voters]]/Table1[[#This Row],[Total Population]]</f>
        <v>0</v>
      </c>
      <c r="V8855" s="24">
        <f>Table1[[#This Row],[Female Ballots]]/Table1[[#This Row],[Female Population]]</f>
        <v>0</v>
      </c>
      <c r="W8855" s="24">
        <f>Table1[[#This Row],[Male Ballots]]/Table1[[#This Row],[Male Population]]</f>
        <v>0</v>
      </c>
      <c r="X8855" s="24">
        <f>Table1[[#This Row],[Total Ballots]]/Table1[[#This Row],[Total Population]]</f>
        <v>0</v>
      </c>
      <c r="Y8855" s="125" t="str">
        <f>IFERROR(Table1[[#This Row],[Female Ballots]]/Table1[[#This Row],[Female Voters]],"0.0%")</f>
        <v>0.0%</v>
      </c>
      <c r="Z8855" s="125" t="str">
        <f>IFERROR(Table1[[#This Row],[Male Ballots]]/Table1[[#This Row],[Male Voters]],"0.0%")</f>
        <v>0.0%</v>
      </c>
      <c r="AA8855" s="126" t="str">
        <f>IFERROR(Table1[[#This Row],[Total Ballots]]/Table1[[#This Row],[Total Voters]],"0.0%")</f>
        <v>0.0%</v>
      </c>
    </row>
    <row r="8856" spans="1:27" x14ac:dyDescent="0.35">
      <c r="A8856" s="8" t="s">
        <v>34</v>
      </c>
      <c r="B8856" s="17">
        <v>2004</v>
      </c>
      <c r="C8856" s="80" t="s">
        <v>82</v>
      </c>
      <c r="D8856" s="17"/>
      <c r="E8856" s="35" t="s">
        <v>74</v>
      </c>
      <c r="F8856" s="35" t="s">
        <v>77</v>
      </c>
      <c r="G8856" s="51" t="s">
        <v>67</v>
      </c>
      <c r="H8856" s="10">
        <v>2457</v>
      </c>
      <c r="I8856" s="10">
        <v>2222</v>
      </c>
      <c r="J8856" s="10">
        <v>4679</v>
      </c>
      <c r="K8856" s="55"/>
      <c r="L8856" s="57"/>
      <c r="M8856" s="57"/>
      <c r="N8856" s="59"/>
      <c r="O8856" s="61"/>
      <c r="P8856" s="10"/>
      <c r="Q8856" s="10"/>
      <c r="R8856" s="11"/>
      <c r="S8856" s="24">
        <f>Table1[[#This Row],[Female Voters]]/Table1[[#This Row],[Female Population]]</f>
        <v>0</v>
      </c>
      <c r="T8856" s="24">
        <f>Table1[[#This Row],[Male Voters]]/Table1[[#This Row],[Male Population]]</f>
        <v>0</v>
      </c>
      <c r="U8856" s="24">
        <f>Table1[[#This Row],[Total Voters]]/Table1[[#This Row],[Total Population]]</f>
        <v>0</v>
      </c>
      <c r="V8856" s="24">
        <f>Table1[[#This Row],[Female Ballots]]/Table1[[#This Row],[Female Population]]</f>
        <v>0</v>
      </c>
      <c r="W8856" s="24">
        <f>Table1[[#This Row],[Male Ballots]]/Table1[[#This Row],[Male Population]]</f>
        <v>0</v>
      </c>
      <c r="X8856" s="24">
        <f>Table1[[#This Row],[Total Ballots]]/Table1[[#This Row],[Total Population]]</f>
        <v>0</v>
      </c>
      <c r="Y8856" s="125" t="str">
        <f>IFERROR(Table1[[#This Row],[Female Ballots]]/Table1[[#This Row],[Female Voters]],"0.0%")</f>
        <v>0.0%</v>
      </c>
      <c r="Z8856" s="125" t="str">
        <f>IFERROR(Table1[[#This Row],[Male Ballots]]/Table1[[#This Row],[Male Voters]],"0.0%")</f>
        <v>0.0%</v>
      </c>
      <c r="AA8856" s="126" t="str">
        <f>IFERROR(Table1[[#This Row],[Total Ballots]]/Table1[[#This Row],[Total Voters]],"0.0%")</f>
        <v>0.0%</v>
      </c>
    </row>
    <row r="8857" spans="1:27" x14ac:dyDescent="0.35">
      <c r="A8857" s="8" t="s">
        <v>31</v>
      </c>
      <c r="B8857" s="17">
        <v>2004</v>
      </c>
      <c r="C8857" s="80" t="s">
        <v>82</v>
      </c>
      <c r="D8857" s="17"/>
      <c r="E8857" s="35" t="s">
        <v>73</v>
      </c>
      <c r="F8857" s="35" t="s">
        <v>78</v>
      </c>
      <c r="G8857" s="51" t="s">
        <v>79</v>
      </c>
      <c r="H8857" s="10">
        <v>4584</v>
      </c>
      <c r="I8857" s="10">
        <v>4618</v>
      </c>
      <c r="J8857" s="10">
        <v>9202</v>
      </c>
      <c r="K8857" s="55"/>
      <c r="L8857" s="57"/>
      <c r="M8857" s="57"/>
      <c r="N8857" s="59">
        <v>7486</v>
      </c>
      <c r="O8857" s="61"/>
      <c r="P8857" s="10"/>
      <c r="Q8857" s="10"/>
      <c r="R8857" s="11">
        <v>6268</v>
      </c>
      <c r="S8857" s="24">
        <f>Table1[[#This Row],[Female Voters]]/Table1[[#This Row],[Female Population]]</f>
        <v>0</v>
      </c>
      <c r="T8857" s="24">
        <f>Table1[[#This Row],[Male Voters]]/Table1[[#This Row],[Male Population]]</f>
        <v>0</v>
      </c>
      <c r="U8857" s="24">
        <f>Table1[[#This Row],[Total Voters]]/Table1[[#This Row],[Total Population]]</f>
        <v>0.81351880026081291</v>
      </c>
      <c r="V8857" s="24">
        <f>Table1[[#This Row],[Female Ballots]]/Table1[[#This Row],[Female Population]]</f>
        <v>0</v>
      </c>
      <c r="W8857" s="24">
        <f>Table1[[#This Row],[Male Ballots]]/Table1[[#This Row],[Male Population]]</f>
        <v>0</v>
      </c>
      <c r="X8857" s="24">
        <f>Table1[[#This Row],[Total Ballots]]/Table1[[#This Row],[Total Population]]</f>
        <v>0.68115627037600524</v>
      </c>
      <c r="Y8857" s="125" t="str">
        <f>IFERROR(Table1[[#This Row],[Female Ballots]]/Table1[[#This Row],[Female Voters]],"0.0%")</f>
        <v>0.0%</v>
      </c>
      <c r="Z8857" s="125" t="str">
        <f>IFERROR(Table1[[#This Row],[Male Ballots]]/Table1[[#This Row],[Male Voters]],"0.0%")</f>
        <v>0.0%</v>
      </c>
      <c r="AA8857" s="126">
        <f>IFERROR(Table1[[#This Row],[Total Ballots]]/Table1[[#This Row],[Total Voters]],"0.0%")</f>
        <v>0.8372962864012824</v>
      </c>
    </row>
    <row r="8858" spans="1:27" x14ac:dyDescent="0.35">
      <c r="A8858" s="8" t="s">
        <v>31</v>
      </c>
      <c r="B8858" s="17">
        <v>2004</v>
      </c>
      <c r="C8858" s="80" t="s">
        <v>82</v>
      </c>
      <c r="D8858" s="17"/>
      <c r="E8858" s="35" t="s">
        <v>73</v>
      </c>
      <c r="F8858" s="35" t="s">
        <v>78</v>
      </c>
      <c r="G8858" s="51" t="s">
        <v>62</v>
      </c>
      <c r="H8858" s="10">
        <v>332</v>
      </c>
      <c r="I8858" s="10">
        <v>378</v>
      </c>
      <c r="J8858" s="10">
        <v>710</v>
      </c>
      <c r="K8858" s="55"/>
      <c r="L8858" s="57"/>
      <c r="M8858" s="57"/>
      <c r="N8858" s="59"/>
      <c r="O8858" s="61"/>
      <c r="P8858" s="10"/>
      <c r="Q8858" s="10"/>
      <c r="R8858" s="11"/>
      <c r="S8858" s="24">
        <f>Table1[[#This Row],[Female Voters]]/Table1[[#This Row],[Female Population]]</f>
        <v>0</v>
      </c>
      <c r="T8858" s="24">
        <f>Table1[[#This Row],[Male Voters]]/Table1[[#This Row],[Male Population]]</f>
        <v>0</v>
      </c>
      <c r="U8858" s="24">
        <f>Table1[[#This Row],[Total Voters]]/Table1[[#This Row],[Total Population]]</f>
        <v>0</v>
      </c>
      <c r="V8858" s="24">
        <f>Table1[[#This Row],[Female Ballots]]/Table1[[#This Row],[Female Population]]</f>
        <v>0</v>
      </c>
      <c r="W8858" s="24">
        <f>Table1[[#This Row],[Male Ballots]]/Table1[[#This Row],[Male Population]]</f>
        <v>0</v>
      </c>
      <c r="X8858" s="24">
        <f>Table1[[#This Row],[Total Ballots]]/Table1[[#This Row],[Total Population]]</f>
        <v>0</v>
      </c>
      <c r="Y8858" s="125" t="str">
        <f>IFERROR(Table1[[#This Row],[Female Ballots]]/Table1[[#This Row],[Female Voters]],"0.0%")</f>
        <v>0.0%</v>
      </c>
      <c r="Z8858" s="125" t="str">
        <f>IFERROR(Table1[[#This Row],[Male Ballots]]/Table1[[#This Row],[Male Voters]],"0.0%")</f>
        <v>0.0%</v>
      </c>
      <c r="AA8858" s="126" t="str">
        <f>IFERROR(Table1[[#This Row],[Total Ballots]]/Table1[[#This Row],[Total Voters]],"0.0%")</f>
        <v>0.0%</v>
      </c>
    </row>
    <row r="8859" spans="1:27" x14ac:dyDescent="0.35">
      <c r="A8859" s="8" t="s">
        <v>31</v>
      </c>
      <c r="B8859" s="17">
        <v>2004</v>
      </c>
      <c r="C8859" s="80" t="s">
        <v>82</v>
      </c>
      <c r="D8859" s="17"/>
      <c r="E8859" s="35" t="s">
        <v>73</v>
      </c>
      <c r="F8859" s="35" t="s">
        <v>78</v>
      </c>
      <c r="G8859" s="51" t="s">
        <v>63</v>
      </c>
      <c r="H8859" s="10">
        <v>508</v>
      </c>
      <c r="I8859" s="10">
        <v>452</v>
      </c>
      <c r="J8859" s="10">
        <v>960</v>
      </c>
      <c r="K8859" s="55"/>
      <c r="L8859" s="57"/>
      <c r="M8859" s="57"/>
      <c r="N8859" s="59"/>
      <c r="O8859" s="61"/>
      <c r="P8859" s="10"/>
      <c r="Q8859" s="10"/>
      <c r="R8859" s="11"/>
      <c r="S8859" s="24">
        <f>Table1[[#This Row],[Female Voters]]/Table1[[#This Row],[Female Population]]</f>
        <v>0</v>
      </c>
      <c r="T8859" s="24">
        <f>Table1[[#This Row],[Male Voters]]/Table1[[#This Row],[Male Population]]</f>
        <v>0</v>
      </c>
      <c r="U8859" s="24">
        <f>Table1[[#This Row],[Total Voters]]/Table1[[#This Row],[Total Population]]</f>
        <v>0</v>
      </c>
      <c r="V8859" s="24">
        <f>Table1[[#This Row],[Female Ballots]]/Table1[[#This Row],[Female Population]]</f>
        <v>0</v>
      </c>
      <c r="W8859" s="24">
        <f>Table1[[#This Row],[Male Ballots]]/Table1[[#This Row],[Male Population]]</f>
        <v>0</v>
      </c>
      <c r="X8859" s="24">
        <f>Table1[[#This Row],[Total Ballots]]/Table1[[#This Row],[Total Population]]</f>
        <v>0</v>
      </c>
      <c r="Y8859" s="125" t="str">
        <f>IFERROR(Table1[[#This Row],[Female Ballots]]/Table1[[#This Row],[Female Voters]],"0.0%")</f>
        <v>0.0%</v>
      </c>
      <c r="Z8859" s="125" t="str">
        <f>IFERROR(Table1[[#This Row],[Male Ballots]]/Table1[[#This Row],[Male Voters]],"0.0%")</f>
        <v>0.0%</v>
      </c>
      <c r="AA8859" s="126" t="str">
        <f>IFERROR(Table1[[#This Row],[Total Ballots]]/Table1[[#This Row],[Total Voters]],"0.0%")</f>
        <v>0.0%</v>
      </c>
    </row>
    <row r="8860" spans="1:27" x14ac:dyDescent="0.35">
      <c r="A8860" s="8" t="s">
        <v>31</v>
      </c>
      <c r="B8860" s="17">
        <v>2004</v>
      </c>
      <c r="C8860" s="80" t="s">
        <v>82</v>
      </c>
      <c r="D8860" s="17"/>
      <c r="E8860" s="35" t="s">
        <v>73</v>
      </c>
      <c r="F8860" s="35" t="s">
        <v>78</v>
      </c>
      <c r="G8860" s="51" t="s">
        <v>64</v>
      </c>
      <c r="H8860" s="10">
        <v>843</v>
      </c>
      <c r="I8860" s="10">
        <v>819</v>
      </c>
      <c r="J8860" s="10">
        <v>1662</v>
      </c>
      <c r="K8860" s="55"/>
      <c r="L8860" s="57"/>
      <c r="M8860" s="57"/>
      <c r="N8860" s="59"/>
      <c r="O8860" s="61"/>
      <c r="P8860" s="10"/>
      <c r="Q8860" s="10"/>
      <c r="R8860" s="11"/>
      <c r="S8860" s="24">
        <f>Table1[[#This Row],[Female Voters]]/Table1[[#This Row],[Female Population]]</f>
        <v>0</v>
      </c>
      <c r="T8860" s="24">
        <f>Table1[[#This Row],[Male Voters]]/Table1[[#This Row],[Male Population]]</f>
        <v>0</v>
      </c>
      <c r="U8860" s="24">
        <f>Table1[[#This Row],[Total Voters]]/Table1[[#This Row],[Total Population]]</f>
        <v>0</v>
      </c>
      <c r="V8860" s="24">
        <f>Table1[[#This Row],[Female Ballots]]/Table1[[#This Row],[Female Population]]</f>
        <v>0</v>
      </c>
      <c r="W8860" s="24">
        <f>Table1[[#This Row],[Male Ballots]]/Table1[[#This Row],[Male Population]]</f>
        <v>0</v>
      </c>
      <c r="X8860" s="24">
        <f>Table1[[#This Row],[Total Ballots]]/Table1[[#This Row],[Total Population]]</f>
        <v>0</v>
      </c>
      <c r="Y8860" s="125" t="str">
        <f>IFERROR(Table1[[#This Row],[Female Ballots]]/Table1[[#This Row],[Female Voters]],"0.0%")</f>
        <v>0.0%</v>
      </c>
      <c r="Z8860" s="125" t="str">
        <f>IFERROR(Table1[[#This Row],[Male Ballots]]/Table1[[#This Row],[Male Voters]],"0.0%")</f>
        <v>0.0%</v>
      </c>
      <c r="AA8860" s="126" t="str">
        <f>IFERROR(Table1[[#This Row],[Total Ballots]]/Table1[[#This Row],[Total Voters]],"0.0%")</f>
        <v>0.0%</v>
      </c>
    </row>
    <row r="8861" spans="1:27" x14ac:dyDescent="0.35">
      <c r="A8861" s="8" t="s">
        <v>31</v>
      </c>
      <c r="B8861" s="17">
        <v>2004</v>
      </c>
      <c r="C8861" s="80" t="s">
        <v>82</v>
      </c>
      <c r="D8861" s="17"/>
      <c r="E8861" s="35" t="s">
        <v>73</v>
      </c>
      <c r="F8861" s="35" t="s">
        <v>78</v>
      </c>
      <c r="G8861" s="51" t="s">
        <v>65</v>
      </c>
      <c r="H8861" s="10">
        <v>1039</v>
      </c>
      <c r="I8861" s="10">
        <v>1073</v>
      </c>
      <c r="J8861" s="10">
        <v>2112</v>
      </c>
      <c r="K8861" s="55"/>
      <c r="L8861" s="57"/>
      <c r="M8861" s="57"/>
      <c r="N8861" s="59"/>
      <c r="O8861" s="61"/>
      <c r="P8861" s="10"/>
      <c r="Q8861" s="10"/>
      <c r="R8861" s="11"/>
      <c r="S8861" s="24">
        <f>Table1[[#This Row],[Female Voters]]/Table1[[#This Row],[Female Population]]</f>
        <v>0</v>
      </c>
      <c r="T8861" s="24">
        <f>Table1[[#This Row],[Male Voters]]/Table1[[#This Row],[Male Population]]</f>
        <v>0</v>
      </c>
      <c r="U8861" s="24">
        <f>Table1[[#This Row],[Total Voters]]/Table1[[#This Row],[Total Population]]</f>
        <v>0</v>
      </c>
      <c r="V8861" s="24">
        <f>Table1[[#This Row],[Female Ballots]]/Table1[[#This Row],[Female Population]]</f>
        <v>0</v>
      </c>
      <c r="W8861" s="24">
        <f>Table1[[#This Row],[Male Ballots]]/Table1[[#This Row],[Male Population]]</f>
        <v>0</v>
      </c>
      <c r="X8861" s="24">
        <f>Table1[[#This Row],[Total Ballots]]/Table1[[#This Row],[Total Population]]</f>
        <v>0</v>
      </c>
      <c r="Y8861" s="125" t="str">
        <f>IFERROR(Table1[[#This Row],[Female Ballots]]/Table1[[#This Row],[Female Voters]],"0.0%")</f>
        <v>0.0%</v>
      </c>
      <c r="Z8861" s="125" t="str">
        <f>IFERROR(Table1[[#This Row],[Male Ballots]]/Table1[[#This Row],[Male Voters]],"0.0%")</f>
        <v>0.0%</v>
      </c>
      <c r="AA8861" s="126" t="str">
        <f>IFERROR(Table1[[#This Row],[Total Ballots]]/Table1[[#This Row],[Total Voters]],"0.0%")</f>
        <v>0.0%</v>
      </c>
    </row>
    <row r="8862" spans="1:27" x14ac:dyDescent="0.35">
      <c r="A8862" s="8" t="s">
        <v>31</v>
      </c>
      <c r="B8862" s="17">
        <v>2004</v>
      </c>
      <c r="C8862" s="80" t="s">
        <v>82</v>
      </c>
      <c r="D8862" s="17"/>
      <c r="E8862" s="35" t="s">
        <v>73</v>
      </c>
      <c r="F8862" s="35" t="s">
        <v>78</v>
      </c>
      <c r="G8862" s="51" t="s">
        <v>66</v>
      </c>
      <c r="H8862" s="10">
        <v>860</v>
      </c>
      <c r="I8862" s="10">
        <v>947</v>
      </c>
      <c r="J8862" s="10">
        <v>1807</v>
      </c>
      <c r="K8862" s="55"/>
      <c r="L8862" s="57"/>
      <c r="M8862" s="57"/>
      <c r="N8862" s="59"/>
      <c r="O8862" s="61"/>
      <c r="P8862" s="10"/>
      <c r="Q8862" s="10"/>
      <c r="R8862" s="11"/>
      <c r="S8862" s="24">
        <f>Table1[[#This Row],[Female Voters]]/Table1[[#This Row],[Female Population]]</f>
        <v>0</v>
      </c>
      <c r="T8862" s="24">
        <f>Table1[[#This Row],[Male Voters]]/Table1[[#This Row],[Male Population]]</f>
        <v>0</v>
      </c>
      <c r="U8862" s="24">
        <f>Table1[[#This Row],[Total Voters]]/Table1[[#This Row],[Total Population]]</f>
        <v>0</v>
      </c>
      <c r="V8862" s="24">
        <f>Table1[[#This Row],[Female Ballots]]/Table1[[#This Row],[Female Population]]</f>
        <v>0</v>
      </c>
      <c r="W8862" s="24">
        <f>Table1[[#This Row],[Male Ballots]]/Table1[[#This Row],[Male Population]]</f>
        <v>0</v>
      </c>
      <c r="X8862" s="24">
        <f>Table1[[#This Row],[Total Ballots]]/Table1[[#This Row],[Total Population]]</f>
        <v>0</v>
      </c>
      <c r="Y8862" s="125" t="str">
        <f>IFERROR(Table1[[#This Row],[Female Ballots]]/Table1[[#This Row],[Female Voters]],"0.0%")</f>
        <v>0.0%</v>
      </c>
      <c r="Z8862" s="125" t="str">
        <f>IFERROR(Table1[[#This Row],[Male Ballots]]/Table1[[#This Row],[Male Voters]],"0.0%")</f>
        <v>0.0%</v>
      </c>
      <c r="AA8862" s="126" t="str">
        <f>IFERROR(Table1[[#This Row],[Total Ballots]]/Table1[[#This Row],[Total Voters]],"0.0%")</f>
        <v>0.0%</v>
      </c>
    </row>
    <row r="8863" spans="1:27" x14ac:dyDescent="0.35">
      <c r="A8863" s="8" t="s">
        <v>31</v>
      </c>
      <c r="B8863" s="17">
        <v>2004</v>
      </c>
      <c r="C8863" s="80" t="s">
        <v>82</v>
      </c>
      <c r="D8863" s="17"/>
      <c r="E8863" s="35" t="s">
        <v>73</v>
      </c>
      <c r="F8863" s="35" t="s">
        <v>78</v>
      </c>
      <c r="G8863" s="51" t="s">
        <v>67</v>
      </c>
      <c r="H8863" s="10">
        <v>1002</v>
      </c>
      <c r="I8863" s="10">
        <v>949</v>
      </c>
      <c r="J8863" s="10">
        <v>1951</v>
      </c>
      <c r="K8863" s="55"/>
      <c r="L8863" s="57"/>
      <c r="M8863" s="57"/>
      <c r="N8863" s="59"/>
      <c r="O8863" s="61"/>
      <c r="P8863" s="10"/>
      <c r="Q8863" s="10"/>
      <c r="R8863" s="11"/>
      <c r="S8863" s="24">
        <f>Table1[[#This Row],[Female Voters]]/Table1[[#This Row],[Female Population]]</f>
        <v>0</v>
      </c>
      <c r="T8863" s="24">
        <f>Table1[[#This Row],[Male Voters]]/Table1[[#This Row],[Male Population]]</f>
        <v>0</v>
      </c>
      <c r="U8863" s="24">
        <f>Table1[[#This Row],[Total Voters]]/Table1[[#This Row],[Total Population]]</f>
        <v>0</v>
      </c>
      <c r="V8863" s="24">
        <f>Table1[[#This Row],[Female Ballots]]/Table1[[#This Row],[Female Population]]</f>
        <v>0</v>
      </c>
      <c r="W8863" s="24">
        <f>Table1[[#This Row],[Male Ballots]]/Table1[[#This Row],[Male Population]]</f>
        <v>0</v>
      </c>
      <c r="X8863" s="24">
        <f>Table1[[#This Row],[Total Ballots]]/Table1[[#This Row],[Total Population]]</f>
        <v>0</v>
      </c>
      <c r="Y8863" s="125" t="str">
        <f>IFERROR(Table1[[#This Row],[Female Ballots]]/Table1[[#This Row],[Female Voters]],"0.0%")</f>
        <v>0.0%</v>
      </c>
      <c r="Z8863" s="125" t="str">
        <f>IFERROR(Table1[[#This Row],[Male Ballots]]/Table1[[#This Row],[Male Voters]],"0.0%")</f>
        <v>0.0%</v>
      </c>
      <c r="AA8863" s="126" t="str">
        <f>IFERROR(Table1[[#This Row],[Total Ballots]]/Table1[[#This Row],[Total Voters]],"0.0%")</f>
        <v>0.0%</v>
      </c>
    </row>
    <row r="8864" spans="1:27" x14ac:dyDescent="0.35">
      <c r="A8864" s="8" t="s">
        <v>55</v>
      </c>
      <c r="B8864" s="17">
        <v>2004</v>
      </c>
      <c r="C8864" s="80" t="s">
        <v>82</v>
      </c>
      <c r="D8864" s="17" t="s">
        <v>70</v>
      </c>
      <c r="E8864" s="35" t="s">
        <v>75</v>
      </c>
      <c r="F8864" s="35" t="s">
        <v>77</v>
      </c>
      <c r="G8864" s="51" t="s">
        <v>79</v>
      </c>
      <c r="H8864" s="10">
        <v>279545</v>
      </c>
      <c r="I8864" s="10">
        <v>269923</v>
      </c>
      <c r="J8864" s="10">
        <v>549468</v>
      </c>
      <c r="K8864" s="55"/>
      <c r="L8864" s="57"/>
      <c r="M8864" s="57"/>
      <c r="N8864" s="59">
        <v>405023</v>
      </c>
      <c r="O8864" s="61"/>
      <c r="P8864" s="10"/>
      <c r="Q8864" s="10"/>
      <c r="R8864" s="11">
        <v>317012</v>
      </c>
      <c r="S8864" s="24">
        <f>Table1[[#This Row],[Female Voters]]/Table1[[#This Row],[Female Population]]</f>
        <v>0</v>
      </c>
      <c r="T8864" s="24">
        <f>Table1[[#This Row],[Male Voters]]/Table1[[#This Row],[Male Population]]</f>
        <v>0</v>
      </c>
      <c r="U8864" s="24">
        <f>Table1[[#This Row],[Total Voters]]/Table1[[#This Row],[Total Population]]</f>
        <v>0.73711844911805602</v>
      </c>
      <c r="V8864" s="24">
        <f>Table1[[#This Row],[Female Ballots]]/Table1[[#This Row],[Female Population]]</f>
        <v>0</v>
      </c>
      <c r="W8864" s="24">
        <f>Table1[[#This Row],[Male Ballots]]/Table1[[#This Row],[Male Population]]</f>
        <v>0</v>
      </c>
      <c r="X8864" s="24">
        <f>Table1[[#This Row],[Total Ballots]]/Table1[[#This Row],[Total Population]]</f>
        <v>0.57694351627392315</v>
      </c>
      <c r="Y8864" s="125" t="str">
        <f>IFERROR(Table1[[#This Row],[Female Ballots]]/Table1[[#This Row],[Female Voters]],"0.0%")</f>
        <v>0.0%</v>
      </c>
      <c r="Z8864" s="125" t="str">
        <f>IFERROR(Table1[[#This Row],[Male Ballots]]/Table1[[#This Row],[Male Voters]],"0.0%")</f>
        <v>0.0%</v>
      </c>
      <c r="AA8864" s="126">
        <f>IFERROR(Table1[[#This Row],[Total Ballots]]/Table1[[#This Row],[Total Voters]],"0.0%")</f>
        <v>0.7827012293129032</v>
      </c>
    </row>
    <row r="8865" spans="1:27" x14ac:dyDescent="0.35">
      <c r="A8865" s="8" t="s">
        <v>55</v>
      </c>
      <c r="B8865" s="17">
        <v>2004</v>
      </c>
      <c r="C8865" s="80" t="s">
        <v>82</v>
      </c>
      <c r="D8865" s="17" t="s">
        <v>70</v>
      </c>
      <c r="E8865" s="35" t="s">
        <v>75</v>
      </c>
      <c r="F8865" s="35" t="s">
        <v>77</v>
      </c>
      <c r="G8865" s="51" t="s">
        <v>62</v>
      </c>
      <c r="H8865" s="10">
        <v>37355</v>
      </c>
      <c r="I8865" s="10">
        <v>39543</v>
      </c>
      <c r="J8865" s="10">
        <v>76898</v>
      </c>
      <c r="K8865" s="55"/>
      <c r="L8865" s="57"/>
      <c r="M8865" s="57"/>
      <c r="N8865" s="59"/>
      <c r="O8865" s="61"/>
      <c r="P8865" s="10"/>
      <c r="Q8865" s="10"/>
      <c r="R8865" s="11"/>
      <c r="S8865" s="24">
        <f>Table1[[#This Row],[Female Voters]]/Table1[[#This Row],[Female Population]]</f>
        <v>0</v>
      </c>
      <c r="T8865" s="24">
        <f>Table1[[#This Row],[Male Voters]]/Table1[[#This Row],[Male Population]]</f>
        <v>0</v>
      </c>
      <c r="U8865" s="24">
        <f>Table1[[#This Row],[Total Voters]]/Table1[[#This Row],[Total Population]]</f>
        <v>0</v>
      </c>
      <c r="V8865" s="24">
        <f>Table1[[#This Row],[Female Ballots]]/Table1[[#This Row],[Female Population]]</f>
        <v>0</v>
      </c>
      <c r="W8865" s="24">
        <f>Table1[[#This Row],[Male Ballots]]/Table1[[#This Row],[Male Population]]</f>
        <v>0</v>
      </c>
      <c r="X8865" s="24">
        <f>Table1[[#This Row],[Total Ballots]]/Table1[[#This Row],[Total Population]]</f>
        <v>0</v>
      </c>
      <c r="Y8865" s="125" t="str">
        <f>IFERROR(Table1[[#This Row],[Female Ballots]]/Table1[[#This Row],[Female Voters]],"0.0%")</f>
        <v>0.0%</v>
      </c>
      <c r="Z8865" s="125" t="str">
        <f>IFERROR(Table1[[#This Row],[Male Ballots]]/Table1[[#This Row],[Male Voters]],"0.0%")</f>
        <v>0.0%</v>
      </c>
      <c r="AA8865" s="126" t="str">
        <f>IFERROR(Table1[[#This Row],[Total Ballots]]/Table1[[#This Row],[Total Voters]],"0.0%")</f>
        <v>0.0%</v>
      </c>
    </row>
    <row r="8866" spans="1:27" x14ac:dyDescent="0.35">
      <c r="A8866" s="8" t="s">
        <v>55</v>
      </c>
      <c r="B8866" s="17">
        <v>2004</v>
      </c>
      <c r="C8866" s="80" t="s">
        <v>82</v>
      </c>
      <c r="D8866" s="17" t="s">
        <v>70</v>
      </c>
      <c r="E8866" s="35" t="s">
        <v>75</v>
      </c>
      <c r="F8866" s="35" t="s">
        <v>77</v>
      </c>
      <c r="G8866" s="51" t="s">
        <v>63</v>
      </c>
      <c r="H8866" s="10">
        <v>50897</v>
      </c>
      <c r="I8866" s="10">
        <v>51694</v>
      </c>
      <c r="J8866" s="10">
        <v>102591</v>
      </c>
      <c r="K8866" s="55"/>
      <c r="L8866" s="57"/>
      <c r="M8866" s="57"/>
      <c r="N8866" s="59"/>
      <c r="O8866" s="61"/>
      <c r="P8866" s="10"/>
      <c r="Q8866" s="10"/>
      <c r="R8866" s="11"/>
      <c r="S8866" s="24">
        <f>Table1[[#This Row],[Female Voters]]/Table1[[#This Row],[Female Population]]</f>
        <v>0</v>
      </c>
      <c r="T8866" s="24">
        <f>Table1[[#This Row],[Male Voters]]/Table1[[#This Row],[Male Population]]</f>
        <v>0</v>
      </c>
      <c r="U8866" s="24">
        <f>Table1[[#This Row],[Total Voters]]/Table1[[#This Row],[Total Population]]</f>
        <v>0</v>
      </c>
      <c r="V8866" s="24">
        <f>Table1[[#This Row],[Female Ballots]]/Table1[[#This Row],[Female Population]]</f>
        <v>0</v>
      </c>
      <c r="W8866" s="24">
        <f>Table1[[#This Row],[Male Ballots]]/Table1[[#This Row],[Male Population]]</f>
        <v>0</v>
      </c>
      <c r="X8866" s="24">
        <f>Table1[[#This Row],[Total Ballots]]/Table1[[#This Row],[Total Population]]</f>
        <v>0</v>
      </c>
      <c r="Y8866" s="125" t="str">
        <f>IFERROR(Table1[[#This Row],[Female Ballots]]/Table1[[#This Row],[Female Voters]],"0.0%")</f>
        <v>0.0%</v>
      </c>
      <c r="Z8866" s="125" t="str">
        <f>IFERROR(Table1[[#This Row],[Male Ballots]]/Table1[[#This Row],[Male Voters]],"0.0%")</f>
        <v>0.0%</v>
      </c>
      <c r="AA8866" s="126" t="str">
        <f>IFERROR(Table1[[#This Row],[Total Ballots]]/Table1[[#This Row],[Total Voters]],"0.0%")</f>
        <v>0.0%</v>
      </c>
    </row>
    <row r="8867" spans="1:27" x14ac:dyDescent="0.35">
      <c r="A8867" s="8" t="s">
        <v>55</v>
      </c>
      <c r="B8867" s="17">
        <v>2004</v>
      </c>
      <c r="C8867" s="80" t="s">
        <v>82</v>
      </c>
      <c r="D8867" s="17" t="s">
        <v>70</v>
      </c>
      <c r="E8867" s="35" t="s">
        <v>75</v>
      </c>
      <c r="F8867" s="35" t="s">
        <v>77</v>
      </c>
      <c r="G8867" s="51" t="s">
        <v>64</v>
      </c>
      <c r="H8867" s="10">
        <v>57352</v>
      </c>
      <c r="I8867" s="10">
        <v>57946</v>
      </c>
      <c r="J8867" s="10">
        <v>115298</v>
      </c>
      <c r="K8867" s="55"/>
      <c r="L8867" s="57"/>
      <c r="M8867" s="57"/>
      <c r="N8867" s="59"/>
      <c r="O8867" s="61"/>
      <c r="P8867" s="10"/>
      <c r="Q8867" s="10"/>
      <c r="R8867" s="11"/>
      <c r="S8867" s="24">
        <f>Table1[[#This Row],[Female Voters]]/Table1[[#This Row],[Female Population]]</f>
        <v>0</v>
      </c>
      <c r="T8867" s="24">
        <f>Table1[[#This Row],[Male Voters]]/Table1[[#This Row],[Male Population]]</f>
        <v>0</v>
      </c>
      <c r="U8867" s="24">
        <f>Table1[[#This Row],[Total Voters]]/Table1[[#This Row],[Total Population]]</f>
        <v>0</v>
      </c>
      <c r="V8867" s="24">
        <f>Table1[[#This Row],[Female Ballots]]/Table1[[#This Row],[Female Population]]</f>
        <v>0</v>
      </c>
      <c r="W8867" s="24">
        <f>Table1[[#This Row],[Male Ballots]]/Table1[[#This Row],[Male Population]]</f>
        <v>0</v>
      </c>
      <c r="X8867" s="24">
        <f>Table1[[#This Row],[Total Ballots]]/Table1[[#This Row],[Total Population]]</f>
        <v>0</v>
      </c>
      <c r="Y8867" s="125" t="str">
        <f>IFERROR(Table1[[#This Row],[Female Ballots]]/Table1[[#This Row],[Female Voters]],"0.0%")</f>
        <v>0.0%</v>
      </c>
      <c r="Z8867" s="125" t="str">
        <f>IFERROR(Table1[[#This Row],[Male Ballots]]/Table1[[#This Row],[Male Voters]],"0.0%")</f>
        <v>0.0%</v>
      </c>
      <c r="AA8867" s="126" t="str">
        <f>IFERROR(Table1[[#This Row],[Total Ballots]]/Table1[[#This Row],[Total Voters]],"0.0%")</f>
        <v>0.0%</v>
      </c>
    </row>
    <row r="8868" spans="1:27" x14ac:dyDescent="0.35">
      <c r="A8868" s="8" t="s">
        <v>55</v>
      </c>
      <c r="B8868" s="17">
        <v>2004</v>
      </c>
      <c r="C8868" s="80" t="s">
        <v>82</v>
      </c>
      <c r="D8868" s="17" t="s">
        <v>70</v>
      </c>
      <c r="E8868" s="35" t="s">
        <v>75</v>
      </c>
      <c r="F8868" s="35" t="s">
        <v>77</v>
      </c>
      <c r="G8868" s="51" t="s">
        <v>65</v>
      </c>
      <c r="H8868" s="10">
        <v>54761</v>
      </c>
      <c r="I8868" s="10">
        <v>53851</v>
      </c>
      <c r="J8868" s="10">
        <v>108612</v>
      </c>
      <c r="K8868" s="55"/>
      <c r="L8868" s="57"/>
      <c r="M8868" s="57"/>
      <c r="N8868" s="59"/>
      <c r="O8868" s="61"/>
      <c r="P8868" s="10"/>
      <c r="Q8868" s="10"/>
      <c r="R8868" s="11"/>
      <c r="S8868" s="24">
        <f>Table1[[#This Row],[Female Voters]]/Table1[[#This Row],[Female Population]]</f>
        <v>0</v>
      </c>
      <c r="T8868" s="24">
        <f>Table1[[#This Row],[Male Voters]]/Table1[[#This Row],[Male Population]]</f>
        <v>0</v>
      </c>
      <c r="U8868" s="24">
        <f>Table1[[#This Row],[Total Voters]]/Table1[[#This Row],[Total Population]]</f>
        <v>0</v>
      </c>
      <c r="V8868" s="24">
        <f>Table1[[#This Row],[Female Ballots]]/Table1[[#This Row],[Female Population]]</f>
        <v>0</v>
      </c>
      <c r="W8868" s="24">
        <f>Table1[[#This Row],[Male Ballots]]/Table1[[#This Row],[Male Population]]</f>
        <v>0</v>
      </c>
      <c r="X8868" s="24">
        <f>Table1[[#This Row],[Total Ballots]]/Table1[[#This Row],[Total Population]]</f>
        <v>0</v>
      </c>
      <c r="Y8868" s="125" t="str">
        <f>IFERROR(Table1[[#This Row],[Female Ballots]]/Table1[[#This Row],[Female Voters]],"0.0%")</f>
        <v>0.0%</v>
      </c>
      <c r="Z8868" s="125" t="str">
        <f>IFERROR(Table1[[#This Row],[Male Ballots]]/Table1[[#This Row],[Male Voters]],"0.0%")</f>
        <v>0.0%</v>
      </c>
      <c r="AA8868" s="126" t="str">
        <f>IFERROR(Table1[[#This Row],[Total Ballots]]/Table1[[#This Row],[Total Voters]],"0.0%")</f>
        <v>0.0%</v>
      </c>
    </row>
    <row r="8869" spans="1:27" x14ac:dyDescent="0.35">
      <c r="A8869" s="8" t="s">
        <v>55</v>
      </c>
      <c r="B8869" s="17">
        <v>2004</v>
      </c>
      <c r="C8869" s="80" t="s">
        <v>82</v>
      </c>
      <c r="D8869" s="17" t="s">
        <v>70</v>
      </c>
      <c r="E8869" s="35" t="s">
        <v>75</v>
      </c>
      <c r="F8869" s="35" t="s">
        <v>77</v>
      </c>
      <c r="G8869" s="51" t="s">
        <v>66</v>
      </c>
      <c r="H8869" s="10">
        <v>35897</v>
      </c>
      <c r="I8869" s="10">
        <v>34545</v>
      </c>
      <c r="J8869" s="10">
        <v>70442</v>
      </c>
      <c r="K8869" s="55"/>
      <c r="L8869" s="57"/>
      <c r="M8869" s="57"/>
      <c r="N8869" s="59"/>
      <c r="O8869" s="61"/>
      <c r="P8869" s="10"/>
      <c r="Q8869" s="10"/>
      <c r="R8869" s="11"/>
      <c r="S8869" s="24">
        <f>Table1[[#This Row],[Female Voters]]/Table1[[#This Row],[Female Population]]</f>
        <v>0</v>
      </c>
      <c r="T8869" s="24">
        <f>Table1[[#This Row],[Male Voters]]/Table1[[#This Row],[Male Population]]</f>
        <v>0</v>
      </c>
      <c r="U8869" s="24">
        <f>Table1[[#This Row],[Total Voters]]/Table1[[#This Row],[Total Population]]</f>
        <v>0</v>
      </c>
      <c r="V8869" s="24">
        <f>Table1[[#This Row],[Female Ballots]]/Table1[[#This Row],[Female Population]]</f>
        <v>0</v>
      </c>
      <c r="W8869" s="24">
        <f>Table1[[#This Row],[Male Ballots]]/Table1[[#This Row],[Male Population]]</f>
        <v>0</v>
      </c>
      <c r="X8869" s="24">
        <f>Table1[[#This Row],[Total Ballots]]/Table1[[#This Row],[Total Population]]</f>
        <v>0</v>
      </c>
      <c r="Y8869" s="125" t="str">
        <f>IFERROR(Table1[[#This Row],[Female Ballots]]/Table1[[#This Row],[Female Voters]],"0.0%")</f>
        <v>0.0%</v>
      </c>
      <c r="Z8869" s="125" t="str">
        <f>IFERROR(Table1[[#This Row],[Male Ballots]]/Table1[[#This Row],[Male Voters]],"0.0%")</f>
        <v>0.0%</v>
      </c>
      <c r="AA8869" s="126" t="str">
        <f>IFERROR(Table1[[#This Row],[Total Ballots]]/Table1[[#This Row],[Total Voters]],"0.0%")</f>
        <v>0.0%</v>
      </c>
    </row>
    <row r="8870" spans="1:27" x14ac:dyDescent="0.35">
      <c r="A8870" s="8" t="s">
        <v>55</v>
      </c>
      <c r="B8870" s="17">
        <v>2004</v>
      </c>
      <c r="C8870" s="80" t="s">
        <v>82</v>
      </c>
      <c r="D8870" s="17" t="s">
        <v>70</v>
      </c>
      <c r="E8870" s="35" t="s">
        <v>75</v>
      </c>
      <c r="F8870" s="35" t="s">
        <v>77</v>
      </c>
      <c r="G8870" s="51" t="s">
        <v>67</v>
      </c>
      <c r="H8870" s="10">
        <v>43283</v>
      </c>
      <c r="I8870" s="10">
        <v>32344</v>
      </c>
      <c r="J8870" s="10">
        <v>75627</v>
      </c>
      <c r="K8870" s="55"/>
      <c r="L8870" s="57"/>
      <c r="M8870" s="57"/>
      <c r="N8870" s="59"/>
      <c r="O8870" s="61"/>
      <c r="P8870" s="10"/>
      <c r="Q8870" s="10"/>
      <c r="R8870" s="11"/>
      <c r="S8870" s="24">
        <f>Table1[[#This Row],[Female Voters]]/Table1[[#This Row],[Female Population]]</f>
        <v>0</v>
      </c>
      <c r="T8870" s="24">
        <f>Table1[[#This Row],[Male Voters]]/Table1[[#This Row],[Male Population]]</f>
        <v>0</v>
      </c>
      <c r="U8870" s="24">
        <f>Table1[[#This Row],[Total Voters]]/Table1[[#This Row],[Total Population]]</f>
        <v>0</v>
      </c>
      <c r="V8870" s="24">
        <f>Table1[[#This Row],[Female Ballots]]/Table1[[#This Row],[Female Population]]</f>
        <v>0</v>
      </c>
      <c r="W8870" s="24">
        <f>Table1[[#This Row],[Male Ballots]]/Table1[[#This Row],[Male Population]]</f>
        <v>0</v>
      </c>
      <c r="X8870" s="24">
        <f>Table1[[#This Row],[Total Ballots]]/Table1[[#This Row],[Total Population]]</f>
        <v>0</v>
      </c>
      <c r="Y8870" s="125" t="str">
        <f>IFERROR(Table1[[#This Row],[Female Ballots]]/Table1[[#This Row],[Female Voters]],"0.0%")</f>
        <v>0.0%</v>
      </c>
      <c r="Z8870" s="125" t="str">
        <f>IFERROR(Table1[[#This Row],[Male Ballots]]/Table1[[#This Row],[Male Voters]],"0.0%")</f>
        <v>0.0%</v>
      </c>
      <c r="AA8870" s="126" t="str">
        <f>IFERROR(Table1[[#This Row],[Total Ballots]]/Table1[[#This Row],[Total Voters]],"0.0%")</f>
        <v>0.0%</v>
      </c>
    </row>
    <row r="8871" spans="1:27" x14ac:dyDescent="0.35">
      <c r="A8871" s="8" t="s">
        <v>23</v>
      </c>
      <c r="B8871" s="17">
        <v>2004</v>
      </c>
      <c r="C8871" s="80" t="s">
        <v>82</v>
      </c>
      <c r="D8871" s="17" t="s">
        <v>69</v>
      </c>
      <c r="E8871" s="35" t="s">
        <v>74</v>
      </c>
      <c r="F8871" s="35" t="s">
        <v>77</v>
      </c>
      <c r="G8871" s="51" t="s">
        <v>79</v>
      </c>
      <c r="H8871" s="10">
        <v>6333</v>
      </c>
      <c r="I8871" s="10">
        <v>5948</v>
      </c>
      <c r="J8871" s="10">
        <v>12281</v>
      </c>
      <c r="K8871" s="55"/>
      <c r="L8871" s="57"/>
      <c r="M8871" s="57"/>
      <c r="N8871" s="59">
        <v>11246</v>
      </c>
      <c r="O8871" s="61"/>
      <c r="P8871" s="10"/>
      <c r="Q8871" s="10"/>
      <c r="R8871" s="11">
        <v>10145</v>
      </c>
      <c r="S8871" s="24">
        <f>Table1[[#This Row],[Female Voters]]/Table1[[#This Row],[Female Population]]</f>
        <v>0</v>
      </c>
      <c r="T8871" s="24">
        <f>Table1[[#This Row],[Male Voters]]/Table1[[#This Row],[Male Population]]</f>
        <v>0</v>
      </c>
      <c r="U8871" s="24">
        <f>Table1[[#This Row],[Total Voters]]/Table1[[#This Row],[Total Population]]</f>
        <v>0.9157234752870288</v>
      </c>
      <c r="V8871" s="24">
        <f>Table1[[#This Row],[Female Ballots]]/Table1[[#This Row],[Female Population]]</f>
        <v>0</v>
      </c>
      <c r="W8871" s="24">
        <f>Table1[[#This Row],[Male Ballots]]/Table1[[#This Row],[Male Population]]</f>
        <v>0</v>
      </c>
      <c r="X8871" s="24">
        <f>Table1[[#This Row],[Total Ballots]]/Table1[[#This Row],[Total Population]]</f>
        <v>0.82607279537496947</v>
      </c>
      <c r="Y8871" s="125" t="str">
        <f>IFERROR(Table1[[#This Row],[Female Ballots]]/Table1[[#This Row],[Female Voters]],"0.0%")</f>
        <v>0.0%</v>
      </c>
      <c r="Z8871" s="125" t="str">
        <f>IFERROR(Table1[[#This Row],[Male Ballots]]/Table1[[#This Row],[Male Voters]],"0.0%")</f>
        <v>0.0%</v>
      </c>
      <c r="AA8871" s="126">
        <f>IFERROR(Table1[[#This Row],[Total Ballots]]/Table1[[#This Row],[Total Voters]],"0.0%")</f>
        <v>0.90209852391961587</v>
      </c>
    </row>
    <row r="8872" spans="1:27" x14ac:dyDescent="0.35">
      <c r="A8872" s="8" t="s">
        <v>23</v>
      </c>
      <c r="B8872" s="17">
        <v>2004</v>
      </c>
      <c r="C8872" s="80" t="s">
        <v>82</v>
      </c>
      <c r="D8872" s="17" t="s">
        <v>69</v>
      </c>
      <c r="E8872" s="35" t="s">
        <v>74</v>
      </c>
      <c r="F8872" s="35" t="s">
        <v>77</v>
      </c>
      <c r="G8872" s="51" t="s">
        <v>62</v>
      </c>
      <c r="H8872" s="10">
        <v>344</v>
      </c>
      <c r="I8872" s="10">
        <v>377</v>
      </c>
      <c r="J8872" s="10">
        <v>721</v>
      </c>
      <c r="K8872" s="55"/>
      <c r="L8872" s="57"/>
      <c r="M8872" s="57"/>
      <c r="N8872" s="59"/>
      <c r="O8872" s="61"/>
      <c r="P8872" s="10"/>
      <c r="Q8872" s="10"/>
      <c r="R8872" s="11"/>
      <c r="S8872" s="24">
        <f>Table1[[#This Row],[Female Voters]]/Table1[[#This Row],[Female Population]]</f>
        <v>0</v>
      </c>
      <c r="T8872" s="24">
        <f>Table1[[#This Row],[Male Voters]]/Table1[[#This Row],[Male Population]]</f>
        <v>0</v>
      </c>
      <c r="U8872" s="24">
        <f>Table1[[#This Row],[Total Voters]]/Table1[[#This Row],[Total Population]]</f>
        <v>0</v>
      </c>
      <c r="V8872" s="24">
        <f>Table1[[#This Row],[Female Ballots]]/Table1[[#This Row],[Female Population]]</f>
        <v>0</v>
      </c>
      <c r="W8872" s="24">
        <f>Table1[[#This Row],[Male Ballots]]/Table1[[#This Row],[Male Population]]</f>
        <v>0</v>
      </c>
      <c r="X8872" s="24">
        <f>Table1[[#This Row],[Total Ballots]]/Table1[[#This Row],[Total Population]]</f>
        <v>0</v>
      </c>
      <c r="Y8872" s="125" t="str">
        <f>IFERROR(Table1[[#This Row],[Female Ballots]]/Table1[[#This Row],[Female Voters]],"0.0%")</f>
        <v>0.0%</v>
      </c>
      <c r="Z8872" s="125" t="str">
        <f>IFERROR(Table1[[#This Row],[Male Ballots]]/Table1[[#This Row],[Male Voters]],"0.0%")</f>
        <v>0.0%</v>
      </c>
      <c r="AA8872" s="126" t="str">
        <f>IFERROR(Table1[[#This Row],[Total Ballots]]/Table1[[#This Row],[Total Voters]],"0.0%")</f>
        <v>0.0%</v>
      </c>
    </row>
    <row r="8873" spans="1:27" x14ac:dyDescent="0.35">
      <c r="A8873" s="8" t="s">
        <v>23</v>
      </c>
      <c r="B8873" s="17">
        <v>2004</v>
      </c>
      <c r="C8873" s="80" t="s">
        <v>82</v>
      </c>
      <c r="D8873" s="17" t="s">
        <v>69</v>
      </c>
      <c r="E8873" s="35" t="s">
        <v>74</v>
      </c>
      <c r="F8873" s="35" t="s">
        <v>77</v>
      </c>
      <c r="G8873" s="51" t="s">
        <v>63</v>
      </c>
      <c r="H8873" s="10">
        <v>562</v>
      </c>
      <c r="I8873" s="10">
        <v>536</v>
      </c>
      <c r="J8873" s="10">
        <v>1098</v>
      </c>
      <c r="K8873" s="55"/>
      <c r="L8873" s="57"/>
      <c r="M8873" s="57"/>
      <c r="N8873" s="59"/>
      <c r="O8873" s="61"/>
      <c r="P8873" s="10"/>
      <c r="Q8873" s="10"/>
      <c r="R8873" s="11"/>
      <c r="S8873" s="24">
        <f>Table1[[#This Row],[Female Voters]]/Table1[[#This Row],[Female Population]]</f>
        <v>0</v>
      </c>
      <c r="T8873" s="24">
        <f>Table1[[#This Row],[Male Voters]]/Table1[[#This Row],[Male Population]]</f>
        <v>0</v>
      </c>
      <c r="U8873" s="24">
        <f>Table1[[#This Row],[Total Voters]]/Table1[[#This Row],[Total Population]]</f>
        <v>0</v>
      </c>
      <c r="V8873" s="24">
        <f>Table1[[#This Row],[Female Ballots]]/Table1[[#This Row],[Female Population]]</f>
        <v>0</v>
      </c>
      <c r="W8873" s="24">
        <f>Table1[[#This Row],[Male Ballots]]/Table1[[#This Row],[Male Population]]</f>
        <v>0</v>
      </c>
      <c r="X8873" s="24">
        <f>Table1[[#This Row],[Total Ballots]]/Table1[[#This Row],[Total Population]]</f>
        <v>0</v>
      </c>
      <c r="Y8873" s="125" t="str">
        <f>IFERROR(Table1[[#This Row],[Female Ballots]]/Table1[[#This Row],[Female Voters]],"0.0%")</f>
        <v>0.0%</v>
      </c>
      <c r="Z8873" s="125" t="str">
        <f>IFERROR(Table1[[#This Row],[Male Ballots]]/Table1[[#This Row],[Male Voters]],"0.0%")</f>
        <v>0.0%</v>
      </c>
      <c r="AA8873" s="126" t="str">
        <f>IFERROR(Table1[[#This Row],[Total Ballots]]/Table1[[#This Row],[Total Voters]],"0.0%")</f>
        <v>0.0%</v>
      </c>
    </row>
    <row r="8874" spans="1:27" x14ac:dyDescent="0.35">
      <c r="A8874" s="8" t="s">
        <v>23</v>
      </c>
      <c r="B8874" s="17">
        <v>2004</v>
      </c>
      <c r="C8874" s="80" t="s">
        <v>82</v>
      </c>
      <c r="D8874" s="17" t="s">
        <v>69</v>
      </c>
      <c r="E8874" s="35" t="s">
        <v>74</v>
      </c>
      <c r="F8874" s="35" t="s">
        <v>77</v>
      </c>
      <c r="G8874" s="51" t="s">
        <v>64</v>
      </c>
      <c r="H8874" s="10">
        <v>991</v>
      </c>
      <c r="I8874" s="10">
        <v>895</v>
      </c>
      <c r="J8874" s="10">
        <v>1886</v>
      </c>
      <c r="K8874" s="55"/>
      <c r="L8874" s="57"/>
      <c r="M8874" s="57"/>
      <c r="N8874" s="59"/>
      <c r="O8874" s="61"/>
      <c r="P8874" s="10"/>
      <c r="Q8874" s="10"/>
      <c r="R8874" s="11"/>
      <c r="S8874" s="24">
        <f>Table1[[#This Row],[Female Voters]]/Table1[[#This Row],[Female Population]]</f>
        <v>0</v>
      </c>
      <c r="T8874" s="24">
        <f>Table1[[#This Row],[Male Voters]]/Table1[[#This Row],[Male Population]]</f>
        <v>0</v>
      </c>
      <c r="U8874" s="24">
        <f>Table1[[#This Row],[Total Voters]]/Table1[[#This Row],[Total Population]]</f>
        <v>0</v>
      </c>
      <c r="V8874" s="24">
        <f>Table1[[#This Row],[Female Ballots]]/Table1[[#This Row],[Female Population]]</f>
        <v>0</v>
      </c>
      <c r="W8874" s="24">
        <f>Table1[[#This Row],[Male Ballots]]/Table1[[#This Row],[Male Population]]</f>
        <v>0</v>
      </c>
      <c r="X8874" s="24">
        <f>Table1[[#This Row],[Total Ballots]]/Table1[[#This Row],[Total Population]]</f>
        <v>0</v>
      </c>
      <c r="Y8874" s="125" t="str">
        <f>IFERROR(Table1[[#This Row],[Female Ballots]]/Table1[[#This Row],[Female Voters]],"0.0%")</f>
        <v>0.0%</v>
      </c>
      <c r="Z8874" s="125" t="str">
        <f>IFERROR(Table1[[#This Row],[Male Ballots]]/Table1[[#This Row],[Male Voters]],"0.0%")</f>
        <v>0.0%</v>
      </c>
      <c r="AA8874" s="126" t="str">
        <f>IFERROR(Table1[[#This Row],[Total Ballots]]/Table1[[#This Row],[Total Voters]],"0.0%")</f>
        <v>0.0%</v>
      </c>
    </row>
    <row r="8875" spans="1:27" x14ac:dyDescent="0.35">
      <c r="A8875" s="8" t="s">
        <v>23</v>
      </c>
      <c r="B8875" s="17">
        <v>2004</v>
      </c>
      <c r="C8875" s="80" t="s">
        <v>82</v>
      </c>
      <c r="D8875" s="17" t="s">
        <v>69</v>
      </c>
      <c r="E8875" s="35" t="s">
        <v>74</v>
      </c>
      <c r="F8875" s="35" t="s">
        <v>77</v>
      </c>
      <c r="G8875" s="51" t="s">
        <v>65</v>
      </c>
      <c r="H8875" s="10">
        <v>1517</v>
      </c>
      <c r="I8875" s="10">
        <v>1365</v>
      </c>
      <c r="J8875" s="10">
        <v>2882</v>
      </c>
      <c r="K8875" s="55"/>
      <c r="L8875" s="57"/>
      <c r="M8875" s="57"/>
      <c r="N8875" s="59"/>
      <c r="O8875" s="61"/>
      <c r="P8875" s="10"/>
      <c r="Q8875" s="10"/>
      <c r="R8875" s="11"/>
      <c r="S8875" s="24">
        <f>Table1[[#This Row],[Female Voters]]/Table1[[#This Row],[Female Population]]</f>
        <v>0</v>
      </c>
      <c r="T8875" s="24">
        <f>Table1[[#This Row],[Male Voters]]/Table1[[#This Row],[Male Population]]</f>
        <v>0</v>
      </c>
      <c r="U8875" s="24">
        <f>Table1[[#This Row],[Total Voters]]/Table1[[#This Row],[Total Population]]</f>
        <v>0</v>
      </c>
      <c r="V8875" s="24">
        <f>Table1[[#This Row],[Female Ballots]]/Table1[[#This Row],[Female Population]]</f>
        <v>0</v>
      </c>
      <c r="W8875" s="24">
        <f>Table1[[#This Row],[Male Ballots]]/Table1[[#This Row],[Male Population]]</f>
        <v>0</v>
      </c>
      <c r="X8875" s="24">
        <f>Table1[[#This Row],[Total Ballots]]/Table1[[#This Row],[Total Population]]</f>
        <v>0</v>
      </c>
      <c r="Y8875" s="125" t="str">
        <f>IFERROR(Table1[[#This Row],[Female Ballots]]/Table1[[#This Row],[Female Voters]],"0.0%")</f>
        <v>0.0%</v>
      </c>
      <c r="Z8875" s="125" t="str">
        <f>IFERROR(Table1[[#This Row],[Male Ballots]]/Table1[[#This Row],[Male Voters]],"0.0%")</f>
        <v>0.0%</v>
      </c>
      <c r="AA8875" s="126" t="str">
        <f>IFERROR(Table1[[#This Row],[Total Ballots]]/Table1[[#This Row],[Total Voters]],"0.0%")</f>
        <v>0.0%</v>
      </c>
    </row>
    <row r="8876" spans="1:27" x14ac:dyDescent="0.35">
      <c r="A8876" s="8" t="s">
        <v>23</v>
      </c>
      <c r="B8876" s="17">
        <v>2004</v>
      </c>
      <c r="C8876" s="80" t="s">
        <v>82</v>
      </c>
      <c r="D8876" s="17" t="s">
        <v>69</v>
      </c>
      <c r="E8876" s="35" t="s">
        <v>74</v>
      </c>
      <c r="F8876" s="35" t="s">
        <v>77</v>
      </c>
      <c r="G8876" s="51" t="s">
        <v>66</v>
      </c>
      <c r="H8876" s="10">
        <v>1378</v>
      </c>
      <c r="I8876" s="10">
        <v>1341</v>
      </c>
      <c r="J8876" s="10">
        <v>2719</v>
      </c>
      <c r="K8876" s="55"/>
      <c r="L8876" s="57"/>
      <c r="M8876" s="57"/>
      <c r="N8876" s="59"/>
      <c r="O8876" s="61"/>
      <c r="P8876" s="10"/>
      <c r="Q8876" s="10"/>
      <c r="R8876" s="11"/>
      <c r="S8876" s="24">
        <f>Table1[[#This Row],[Female Voters]]/Table1[[#This Row],[Female Population]]</f>
        <v>0</v>
      </c>
      <c r="T8876" s="24">
        <f>Table1[[#This Row],[Male Voters]]/Table1[[#This Row],[Male Population]]</f>
        <v>0</v>
      </c>
      <c r="U8876" s="24">
        <f>Table1[[#This Row],[Total Voters]]/Table1[[#This Row],[Total Population]]</f>
        <v>0</v>
      </c>
      <c r="V8876" s="24">
        <f>Table1[[#This Row],[Female Ballots]]/Table1[[#This Row],[Female Population]]</f>
        <v>0</v>
      </c>
      <c r="W8876" s="24">
        <f>Table1[[#This Row],[Male Ballots]]/Table1[[#This Row],[Male Population]]</f>
        <v>0</v>
      </c>
      <c r="X8876" s="24">
        <f>Table1[[#This Row],[Total Ballots]]/Table1[[#This Row],[Total Population]]</f>
        <v>0</v>
      </c>
      <c r="Y8876" s="125" t="str">
        <f>IFERROR(Table1[[#This Row],[Female Ballots]]/Table1[[#This Row],[Female Voters]],"0.0%")</f>
        <v>0.0%</v>
      </c>
      <c r="Z8876" s="125" t="str">
        <f>IFERROR(Table1[[#This Row],[Male Ballots]]/Table1[[#This Row],[Male Voters]],"0.0%")</f>
        <v>0.0%</v>
      </c>
      <c r="AA8876" s="126" t="str">
        <f>IFERROR(Table1[[#This Row],[Total Ballots]]/Table1[[#This Row],[Total Voters]],"0.0%")</f>
        <v>0.0%</v>
      </c>
    </row>
    <row r="8877" spans="1:27" x14ac:dyDescent="0.35">
      <c r="A8877" s="8" t="s">
        <v>23</v>
      </c>
      <c r="B8877" s="17">
        <v>2004</v>
      </c>
      <c r="C8877" s="80" t="s">
        <v>82</v>
      </c>
      <c r="D8877" s="17" t="s">
        <v>69</v>
      </c>
      <c r="E8877" s="35" t="s">
        <v>74</v>
      </c>
      <c r="F8877" s="35" t="s">
        <v>77</v>
      </c>
      <c r="G8877" s="51" t="s">
        <v>67</v>
      </c>
      <c r="H8877" s="10">
        <v>1541</v>
      </c>
      <c r="I8877" s="10">
        <v>1434</v>
      </c>
      <c r="J8877" s="10">
        <v>2975</v>
      </c>
      <c r="K8877" s="55"/>
      <c r="L8877" s="57"/>
      <c r="M8877" s="57"/>
      <c r="N8877" s="59"/>
      <c r="O8877" s="61"/>
      <c r="P8877" s="10"/>
      <c r="Q8877" s="10"/>
      <c r="R8877" s="11"/>
      <c r="S8877" s="24">
        <f>Table1[[#This Row],[Female Voters]]/Table1[[#This Row],[Female Population]]</f>
        <v>0</v>
      </c>
      <c r="T8877" s="24">
        <f>Table1[[#This Row],[Male Voters]]/Table1[[#This Row],[Male Population]]</f>
        <v>0</v>
      </c>
      <c r="U8877" s="24">
        <f>Table1[[#This Row],[Total Voters]]/Table1[[#This Row],[Total Population]]</f>
        <v>0</v>
      </c>
      <c r="V8877" s="24">
        <f>Table1[[#This Row],[Female Ballots]]/Table1[[#This Row],[Female Population]]</f>
        <v>0</v>
      </c>
      <c r="W8877" s="24">
        <f>Table1[[#This Row],[Male Ballots]]/Table1[[#This Row],[Male Population]]</f>
        <v>0</v>
      </c>
      <c r="X8877" s="24">
        <f>Table1[[#This Row],[Total Ballots]]/Table1[[#This Row],[Total Population]]</f>
        <v>0</v>
      </c>
      <c r="Y8877" s="125" t="str">
        <f>IFERROR(Table1[[#This Row],[Female Ballots]]/Table1[[#This Row],[Female Voters]],"0.0%")</f>
        <v>0.0%</v>
      </c>
      <c r="Z8877" s="125" t="str">
        <f>IFERROR(Table1[[#This Row],[Male Ballots]]/Table1[[#This Row],[Male Voters]],"0.0%")</f>
        <v>0.0%</v>
      </c>
      <c r="AA8877" s="126" t="str">
        <f>IFERROR(Table1[[#This Row],[Total Ballots]]/Table1[[#This Row],[Total Voters]],"0.0%")</f>
        <v>0.0%</v>
      </c>
    </row>
    <row r="8878" spans="1:27" x14ac:dyDescent="0.35">
      <c r="A8878" s="8" t="s">
        <v>38</v>
      </c>
      <c r="B8878" s="17">
        <v>2004</v>
      </c>
      <c r="C8878" s="80" t="s">
        <v>82</v>
      </c>
      <c r="D8878" s="17"/>
      <c r="E8878" s="35" t="s">
        <v>74</v>
      </c>
      <c r="F8878" s="35" t="s">
        <v>77</v>
      </c>
      <c r="G8878" s="51" t="s">
        <v>79</v>
      </c>
      <c r="H8878" s="10">
        <v>41301</v>
      </c>
      <c r="I8878" s="10">
        <v>39909</v>
      </c>
      <c r="J8878" s="10">
        <v>81210</v>
      </c>
      <c r="K8878" s="55"/>
      <c r="L8878" s="57"/>
      <c r="M8878" s="57"/>
      <c r="N8878" s="59">
        <v>63185</v>
      </c>
      <c r="O8878" s="61"/>
      <c r="P8878" s="10"/>
      <c r="Q8878" s="10"/>
      <c r="R8878" s="11">
        <v>52577</v>
      </c>
      <c r="S8878" s="24">
        <f>Table1[[#This Row],[Female Voters]]/Table1[[#This Row],[Female Population]]</f>
        <v>0</v>
      </c>
      <c r="T8878" s="24">
        <f>Table1[[#This Row],[Male Voters]]/Table1[[#This Row],[Male Population]]</f>
        <v>0</v>
      </c>
      <c r="U8878" s="24">
        <f>Table1[[#This Row],[Total Voters]]/Table1[[#This Row],[Total Population]]</f>
        <v>0.77804457579115871</v>
      </c>
      <c r="V8878" s="24">
        <f>Table1[[#This Row],[Female Ballots]]/Table1[[#This Row],[Female Population]]</f>
        <v>0</v>
      </c>
      <c r="W8878" s="24">
        <f>Table1[[#This Row],[Male Ballots]]/Table1[[#This Row],[Male Population]]</f>
        <v>0</v>
      </c>
      <c r="X8878" s="24">
        <f>Table1[[#This Row],[Total Ballots]]/Table1[[#This Row],[Total Population]]</f>
        <v>0.64742026843984735</v>
      </c>
      <c r="Y8878" s="125" t="str">
        <f>IFERROR(Table1[[#This Row],[Female Ballots]]/Table1[[#This Row],[Female Voters]],"0.0%")</f>
        <v>0.0%</v>
      </c>
      <c r="Z8878" s="125" t="str">
        <f>IFERROR(Table1[[#This Row],[Male Ballots]]/Table1[[#This Row],[Male Voters]],"0.0%")</f>
        <v>0.0%</v>
      </c>
      <c r="AA8878" s="126">
        <f>IFERROR(Table1[[#This Row],[Total Ballots]]/Table1[[#This Row],[Total Voters]],"0.0%")</f>
        <v>0.83211205191105486</v>
      </c>
    </row>
    <row r="8879" spans="1:27" x14ac:dyDescent="0.35">
      <c r="A8879" s="8" t="s">
        <v>38</v>
      </c>
      <c r="B8879" s="17">
        <v>2004</v>
      </c>
      <c r="C8879" s="80" t="s">
        <v>82</v>
      </c>
      <c r="D8879" s="17"/>
      <c r="E8879" s="35" t="s">
        <v>74</v>
      </c>
      <c r="F8879" s="35" t="s">
        <v>77</v>
      </c>
      <c r="G8879" s="51" t="s">
        <v>62</v>
      </c>
      <c r="H8879" s="10">
        <v>4623</v>
      </c>
      <c r="I8879" s="10">
        <v>4996</v>
      </c>
      <c r="J8879" s="10">
        <v>9619</v>
      </c>
      <c r="K8879" s="55"/>
      <c r="L8879" s="57"/>
      <c r="M8879" s="57"/>
      <c r="N8879" s="59"/>
      <c r="O8879" s="61"/>
      <c r="P8879" s="10"/>
      <c r="Q8879" s="10"/>
      <c r="R8879" s="11"/>
      <c r="S8879" s="24">
        <f>Table1[[#This Row],[Female Voters]]/Table1[[#This Row],[Female Population]]</f>
        <v>0</v>
      </c>
      <c r="T8879" s="24">
        <f>Table1[[#This Row],[Male Voters]]/Table1[[#This Row],[Male Population]]</f>
        <v>0</v>
      </c>
      <c r="U8879" s="24">
        <f>Table1[[#This Row],[Total Voters]]/Table1[[#This Row],[Total Population]]</f>
        <v>0</v>
      </c>
      <c r="V8879" s="24">
        <f>Table1[[#This Row],[Female Ballots]]/Table1[[#This Row],[Female Population]]</f>
        <v>0</v>
      </c>
      <c r="W8879" s="24">
        <f>Table1[[#This Row],[Male Ballots]]/Table1[[#This Row],[Male Population]]</f>
        <v>0</v>
      </c>
      <c r="X8879" s="24">
        <f>Table1[[#This Row],[Total Ballots]]/Table1[[#This Row],[Total Population]]</f>
        <v>0</v>
      </c>
      <c r="Y8879" s="125" t="str">
        <f>IFERROR(Table1[[#This Row],[Female Ballots]]/Table1[[#This Row],[Female Voters]],"0.0%")</f>
        <v>0.0%</v>
      </c>
      <c r="Z8879" s="125" t="str">
        <f>IFERROR(Table1[[#This Row],[Male Ballots]]/Table1[[#This Row],[Male Voters]],"0.0%")</f>
        <v>0.0%</v>
      </c>
      <c r="AA8879" s="126" t="str">
        <f>IFERROR(Table1[[#This Row],[Total Ballots]]/Table1[[#This Row],[Total Voters]],"0.0%")</f>
        <v>0.0%</v>
      </c>
    </row>
    <row r="8880" spans="1:27" x14ac:dyDescent="0.35">
      <c r="A8880" s="8" t="s">
        <v>38</v>
      </c>
      <c r="B8880" s="17">
        <v>2004</v>
      </c>
      <c r="C8880" s="80" t="s">
        <v>82</v>
      </c>
      <c r="D8880" s="17"/>
      <c r="E8880" s="35" t="s">
        <v>74</v>
      </c>
      <c r="F8880" s="35" t="s">
        <v>77</v>
      </c>
      <c r="G8880" s="51" t="s">
        <v>63</v>
      </c>
      <c r="H8880" s="10">
        <v>6222</v>
      </c>
      <c r="I8880" s="10">
        <v>6420</v>
      </c>
      <c r="J8880" s="10">
        <v>12642</v>
      </c>
      <c r="K8880" s="55"/>
      <c r="L8880" s="57"/>
      <c r="M8880" s="57"/>
      <c r="N8880" s="59"/>
      <c r="O8880" s="61"/>
      <c r="P8880" s="10"/>
      <c r="Q8880" s="10"/>
      <c r="R8880" s="11"/>
      <c r="S8880" s="24">
        <f>Table1[[#This Row],[Female Voters]]/Table1[[#This Row],[Female Population]]</f>
        <v>0</v>
      </c>
      <c r="T8880" s="24">
        <f>Table1[[#This Row],[Male Voters]]/Table1[[#This Row],[Male Population]]</f>
        <v>0</v>
      </c>
      <c r="U8880" s="24">
        <f>Table1[[#This Row],[Total Voters]]/Table1[[#This Row],[Total Population]]</f>
        <v>0</v>
      </c>
      <c r="V8880" s="24">
        <f>Table1[[#This Row],[Female Ballots]]/Table1[[#This Row],[Female Population]]</f>
        <v>0</v>
      </c>
      <c r="W8880" s="24">
        <f>Table1[[#This Row],[Male Ballots]]/Table1[[#This Row],[Male Population]]</f>
        <v>0</v>
      </c>
      <c r="X8880" s="24">
        <f>Table1[[#This Row],[Total Ballots]]/Table1[[#This Row],[Total Population]]</f>
        <v>0</v>
      </c>
      <c r="Y8880" s="125" t="str">
        <f>IFERROR(Table1[[#This Row],[Female Ballots]]/Table1[[#This Row],[Female Voters]],"0.0%")</f>
        <v>0.0%</v>
      </c>
      <c r="Z8880" s="125" t="str">
        <f>IFERROR(Table1[[#This Row],[Male Ballots]]/Table1[[#This Row],[Male Voters]],"0.0%")</f>
        <v>0.0%</v>
      </c>
      <c r="AA8880" s="126" t="str">
        <f>IFERROR(Table1[[#This Row],[Total Ballots]]/Table1[[#This Row],[Total Voters]],"0.0%")</f>
        <v>0.0%</v>
      </c>
    </row>
    <row r="8881" spans="1:27" x14ac:dyDescent="0.35">
      <c r="A8881" s="8" t="s">
        <v>38</v>
      </c>
      <c r="B8881" s="17">
        <v>2004</v>
      </c>
      <c r="C8881" s="80" t="s">
        <v>82</v>
      </c>
      <c r="D8881" s="17"/>
      <c r="E8881" s="35" t="s">
        <v>74</v>
      </c>
      <c r="F8881" s="35" t="s">
        <v>77</v>
      </c>
      <c r="G8881" s="51" t="s">
        <v>64</v>
      </c>
      <c r="H8881" s="10">
        <v>7397</v>
      </c>
      <c r="I8881" s="10">
        <v>7400</v>
      </c>
      <c r="J8881" s="10">
        <v>14797</v>
      </c>
      <c r="K8881" s="55"/>
      <c r="L8881" s="57"/>
      <c r="M8881" s="57"/>
      <c r="N8881" s="59"/>
      <c r="O8881" s="61"/>
      <c r="P8881" s="10"/>
      <c r="Q8881" s="10"/>
      <c r="R8881" s="11"/>
      <c r="S8881" s="24">
        <f>Table1[[#This Row],[Female Voters]]/Table1[[#This Row],[Female Population]]</f>
        <v>0</v>
      </c>
      <c r="T8881" s="24">
        <f>Table1[[#This Row],[Male Voters]]/Table1[[#This Row],[Male Population]]</f>
        <v>0</v>
      </c>
      <c r="U8881" s="24">
        <f>Table1[[#This Row],[Total Voters]]/Table1[[#This Row],[Total Population]]</f>
        <v>0</v>
      </c>
      <c r="V8881" s="24">
        <f>Table1[[#This Row],[Female Ballots]]/Table1[[#This Row],[Female Population]]</f>
        <v>0</v>
      </c>
      <c r="W8881" s="24">
        <f>Table1[[#This Row],[Male Ballots]]/Table1[[#This Row],[Male Population]]</f>
        <v>0</v>
      </c>
      <c r="X8881" s="24">
        <f>Table1[[#This Row],[Total Ballots]]/Table1[[#This Row],[Total Population]]</f>
        <v>0</v>
      </c>
      <c r="Y8881" s="125" t="str">
        <f>IFERROR(Table1[[#This Row],[Female Ballots]]/Table1[[#This Row],[Female Voters]],"0.0%")</f>
        <v>0.0%</v>
      </c>
      <c r="Z8881" s="125" t="str">
        <f>IFERROR(Table1[[#This Row],[Male Ballots]]/Table1[[#This Row],[Male Voters]],"0.0%")</f>
        <v>0.0%</v>
      </c>
      <c r="AA8881" s="126" t="str">
        <f>IFERROR(Table1[[#This Row],[Total Ballots]]/Table1[[#This Row],[Total Voters]],"0.0%")</f>
        <v>0.0%</v>
      </c>
    </row>
    <row r="8882" spans="1:27" x14ac:dyDescent="0.35">
      <c r="A8882" s="8" t="s">
        <v>38</v>
      </c>
      <c r="B8882" s="17">
        <v>2004</v>
      </c>
      <c r="C8882" s="80" t="s">
        <v>82</v>
      </c>
      <c r="D8882" s="17"/>
      <c r="E8882" s="35" t="s">
        <v>74</v>
      </c>
      <c r="F8882" s="35" t="s">
        <v>77</v>
      </c>
      <c r="G8882" s="51" t="s">
        <v>65</v>
      </c>
      <c r="H8882" s="10">
        <v>8126</v>
      </c>
      <c r="I8882" s="10">
        <v>7936</v>
      </c>
      <c r="J8882" s="10">
        <v>16062</v>
      </c>
      <c r="K8882" s="55"/>
      <c r="L8882" s="57"/>
      <c r="M8882" s="57"/>
      <c r="N8882" s="59"/>
      <c r="O8882" s="61"/>
      <c r="P8882" s="10"/>
      <c r="Q8882" s="10"/>
      <c r="R8882" s="11"/>
      <c r="S8882" s="24">
        <f>Table1[[#This Row],[Female Voters]]/Table1[[#This Row],[Female Population]]</f>
        <v>0</v>
      </c>
      <c r="T8882" s="24">
        <f>Table1[[#This Row],[Male Voters]]/Table1[[#This Row],[Male Population]]</f>
        <v>0</v>
      </c>
      <c r="U8882" s="24">
        <f>Table1[[#This Row],[Total Voters]]/Table1[[#This Row],[Total Population]]</f>
        <v>0</v>
      </c>
      <c r="V8882" s="24">
        <f>Table1[[#This Row],[Female Ballots]]/Table1[[#This Row],[Female Population]]</f>
        <v>0</v>
      </c>
      <c r="W8882" s="24">
        <f>Table1[[#This Row],[Male Ballots]]/Table1[[#This Row],[Male Population]]</f>
        <v>0</v>
      </c>
      <c r="X8882" s="24">
        <f>Table1[[#This Row],[Total Ballots]]/Table1[[#This Row],[Total Population]]</f>
        <v>0</v>
      </c>
      <c r="Y8882" s="125" t="str">
        <f>IFERROR(Table1[[#This Row],[Female Ballots]]/Table1[[#This Row],[Female Voters]],"0.0%")</f>
        <v>0.0%</v>
      </c>
      <c r="Z8882" s="125" t="str">
        <f>IFERROR(Table1[[#This Row],[Male Ballots]]/Table1[[#This Row],[Male Voters]],"0.0%")</f>
        <v>0.0%</v>
      </c>
      <c r="AA8882" s="126" t="str">
        <f>IFERROR(Table1[[#This Row],[Total Ballots]]/Table1[[#This Row],[Total Voters]],"0.0%")</f>
        <v>0.0%</v>
      </c>
    </row>
    <row r="8883" spans="1:27" x14ac:dyDescent="0.35">
      <c r="A8883" s="8" t="s">
        <v>38</v>
      </c>
      <c r="B8883" s="17">
        <v>2004</v>
      </c>
      <c r="C8883" s="80" t="s">
        <v>82</v>
      </c>
      <c r="D8883" s="17"/>
      <c r="E8883" s="35" t="s">
        <v>74</v>
      </c>
      <c r="F8883" s="35" t="s">
        <v>77</v>
      </c>
      <c r="G8883" s="51" t="s">
        <v>66</v>
      </c>
      <c r="H8883" s="10">
        <v>6139</v>
      </c>
      <c r="I8883" s="10">
        <v>5951</v>
      </c>
      <c r="J8883" s="10">
        <v>12090</v>
      </c>
      <c r="K8883" s="55"/>
      <c r="L8883" s="57"/>
      <c r="M8883" s="57"/>
      <c r="N8883" s="59"/>
      <c r="O8883" s="61"/>
      <c r="P8883" s="10"/>
      <c r="Q8883" s="10"/>
      <c r="R8883" s="11"/>
      <c r="S8883" s="24">
        <f>Table1[[#This Row],[Female Voters]]/Table1[[#This Row],[Female Population]]</f>
        <v>0</v>
      </c>
      <c r="T8883" s="24">
        <f>Table1[[#This Row],[Male Voters]]/Table1[[#This Row],[Male Population]]</f>
        <v>0</v>
      </c>
      <c r="U8883" s="24">
        <f>Table1[[#This Row],[Total Voters]]/Table1[[#This Row],[Total Population]]</f>
        <v>0</v>
      </c>
      <c r="V8883" s="24">
        <f>Table1[[#This Row],[Female Ballots]]/Table1[[#This Row],[Female Population]]</f>
        <v>0</v>
      </c>
      <c r="W8883" s="24">
        <f>Table1[[#This Row],[Male Ballots]]/Table1[[#This Row],[Male Population]]</f>
        <v>0</v>
      </c>
      <c r="X8883" s="24">
        <f>Table1[[#This Row],[Total Ballots]]/Table1[[#This Row],[Total Population]]</f>
        <v>0</v>
      </c>
      <c r="Y8883" s="125" t="str">
        <f>IFERROR(Table1[[#This Row],[Female Ballots]]/Table1[[#This Row],[Female Voters]],"0.0%")</f>
        <v>0.0%</v>
      </c>
      <c r="Z8883" s="125" t="str">
        <f>IFERROR(Table1[[#This Row],[Male Ballots]]/Table1[[#This Row],[Male Voters]],"0.0%")</f>
        <v>0.0%</v>
      </c>
      <c r="AA8883" s="126" t="str">
        <f>IFERROR(Table1[[#This Row],[Total Ballots]]/Table1[[#This Row],[Total Voters]],"0.0%")</f>
        <v>0.0%</v>
      </c>
    </row>
    <row r="8884" spans="1:27" x14ac:dyDescent="0.35">
      <c r="A8884" s="8" t="s">
        <v>38</v>
      </c>
      <c r="B8884" s="17">
        <v>2004</v>
      </c>
      <c r="C8884" s="80" t="s">
        <v>82</v>
      </c>
      <c r="D8884" s="17"/>
      <c r="E8884" s="35" t="s">
        <v>74</v>
      </c>
      <c r="F8884" s="35" t="s">
        <v>77</v>
      </c>
      <c r="G8884" s="51" t="s">
        <v>67</v>
      </c>
      <c r="H8884" s="10">
        <v>8794</v>
      </c>
      <c r="I8884" s="10">
        <v>7206</v>
      </c>
      <c r="J8884" s="10">
        <v>16000</v>
      </c>
      <c r="K8884" s="55"/>
      <c r="L8884" s="57"/>
      <c r="M8884" s="57"/>
      <c r="N8884" s="59"/>
      <c r="O8884" s="61"/>
      <c r="P8884" s="10"/>
      <c r="Q8884" s="10"/>
      <c r="R8884" s="11"/>
      <c r="S8884" s="24">
        <f>Table1[[#This Row],[Female Voters]]/Table1[[#This Row],[Female Population]]</f>
        <v>0</v>
      </c>
      <c r="T8884" s="24">
        <f>Table1[[#This Row],[Male Voters]]/Table1[[#This Row],[Male Population]]</f>
        <v>0</v>
      </c>
      <c r="U8884" s="24">
        <f>Table1[[#This Row],[Total Voters]]/Table1[[#This Row],[Total Population]]</f>
        <v>0</v>
      </c>
      <c r="V8884" s="24">
        <f>Table1[[#This Row],[Female Ballots]]/Table1[[#This Row],[Female Population]]</f>
        <v>0</v>
      </c>
      <c r="W8884" s="24">
        <f>Table1[[#This Row],[Male Ballots]]/Table1[[#This Row],[Male Population]]</f>
        <v>0</v>
      </c>
      <c r="X8884" s="24">
        <f>Table1[[#This Row],[Total Ballots]]/Table1[[#This Row],[Total Population]]</f>
        <v>0</v>
      </c>
      <c r="Y8884" s="125" t="str">
        <f>IFERROR(Table1[[#This Row],[Female Ballots]]/Table1[[#This Row],[Female Voters]],"0.0%")</f>
        <v>0.0%</v>
      </c>
      <c r="Z8884" s="125" t="str">
        <f>IFERROR(Table1[[#This Row],[Male Ballots]]/Table1[[#This Row],[Male Voters]],"0.0%")</f>
        <v>0.0%</v>
      </c>
      <c r="AA8884" s="126" t="str">
        <f>IFERROR(Table1[[#This Row],[Total Ballots]]/Table1[[#This Row],[Total Voters]],"0.0%")</f>
        <v>0.0%</v>
      </c>
    </row>
    <row r="8885" spans="1:27" x14ac:dyDescent="0.35">
      <c r="A8885" s="8" t="s">
        <v>36</v>
      </c>
      <c r="B8885" s="17">
        <v>2004</v>
      </c>
      <c r="C8885" s="80" t="s">
        <v>82</v>
      </c>
      <c r="D8885" s="17"/>
      <c r="E8885" s="35" t="s">
        <v>74</v>
      </c>
      <c r="F8885" s="35" t="s">
        <v>78</v>
      </c>
      <c r="G8885" s="51" t="s">
        <v>79</v>
      </c>
      <c r="H8885" s="10">
        <v>3859</v>
      </c>
      <c r="I8885" s="10">
        <v>3881</v>
      </c>
      <c r="J8885" s="10">
        <v>7740</v>
      </c>
      <c r="K8885" s="55"/>
      <c r="L8885" s="57"/>
      <c r="M8885" s="57"/>
      <c r="N8885" s="59">
        <v>6305</v>
      </c>
      <c r="O8885" s="61"/>
      <c r="P8885" s="10"/>
      <c r="Q8885" s="10"/>
      <c r="R8885" s="11">
        <v>5193</v>
      </c>
      <c r="S8885" s="24">
        <f>Table1[[#This Row],[Female Voters]]/Table1[[#This Row],[Female Population]]</f>
        <v>0</v>
      </c>
      <c r="T8885" s="24">
        <f>Table1[[#This Row],[Male Voters]]/Table1[[#This Row],[Male Population]]</f>
        <v>0</v>
      </c>
      <c r="U8885" s="24">
        <f>Table1[[#This Row],[Total Voters]]/Table1[[#This Row],[Total Population]]</f>
        <v>0.81459948320413433</v>
      </c>
      <c r="V8885" s="24">
        <f>Table1[[#This Row],[Female Ballots]]/Table1[[#This Row],[Female Population]]</f>
        <v>0</v>
      </c>
      <c r="W8885" s="24">
        <f>Table1[[#This Row],[Male Ballots]]/Table1[[#This Row],[Male Population]]</f>
        <v>0</v>
      </c>
      <c r="X8885" s="24">
        <f>Table1[[#This Row],[Total Ballots]]/Table1[[#This Row],[Total Population]]</f>
        <v>0.67093023255813955</v>
      </c>
      <c r="Y8885" s="125" t="str">
        <f>IFERROR(Table1[[#This Row],[Female Ballots]]/Table1[[#This Row],[Female Voters]],"0.0%")</f>
        <v>0.0%</v>
      </c>
      <c r="Z8885" s="125" t="str">
        <f>IFERROR(Table1[[#This Row],[Male Ballots]]/Table1[[#This Row],[Male Voters]],"0.0%")</f>
        <v>0.0%</v>
      </c>
      <c r="AA8885" s="126">
        <f>IFERROR(Table1[[#This Row],[Total Ballots]]/Table1[[#This Row],[Total Voters]],"0.0%")</f>
        <v>0.82363203806502772</v>
      </c>
    </row>
    <row r="8886" spans="1:27" x14ac:dyDescent="0.35">
      <c r="A8886" s="8" t="s">
        <v>36</v>
      </c>
      <c r="B8886" s="17">
        <v>2004</v>
      </c>
      <c r="C8886" s="80" t="s">
        <v>82</v>
      </c>
      <c r="D8886" s="17"/>
      <c r="E8886" s="35" t="s">
        <v>74</v>
      </c>
      <c r="F8886" s="35" t="s">
        <v>78</v>
      </c>
      <c r="G8886" s="51" t="s">
        <v>62</v>
      </c>
      <c r="H8886" s="10">
        <v>338</v>
      </c>
      <c r="I8886" s="10">
        <v>367</v>
      </c>
      <c r="J8886" s="10">
        <v>705</v>
      </c>
      <c r="K8886" s="55"/>
      <c r="L8886" s="57"/>
      <c r="M8886" s="57"/>
      <c r="N8886" s="59"/>
      <c r="O8886" s="61"/>
      <c r="P8886" s="10"/>
      <c r="Q8886" s="10"/>
      <c r="R8886" s="11"/>
      <c r="S8886" s="24">
        <f>Table1[[#This Row],[Female Voters]]/Table1[[#This Row],[Female Population]]</f>
        <v>0</v>
      </c>
      <c r="T8886" s="24">
        <f>Table1[[#This Row],[Male Voters]]/Table1[[#This Row],[Male Population]]</f>
        <v>0</v>
      </c>
      <c r="U8886" s="24">
        <f>Table1[[#This Row],[Total Voters]]/Table1[[#This Row],[Total Population]]</f>
        <v>0</v>
      </c>
      <c r="V8886" s="24">
        <f>Table1[[#This Row],[Female Ballots]]/Table1[[#This Row],[Female Population]]</f>
        <v>0</v>
      </c>
      <c r="W8886" s="24">
        <f>Table1[[#This Row],[Male Ballots]]/Table1[[#This Row],[Male Population]]</f>
        <v>0</v>
      </c>
      <c r="X8886" s="24">
        <f>Table1[[#This Row],[Total Ballots]]/Table1[[#This Row],[Total Population]]</f>
        <v>0</v>
      </c>
      <c r="Y8886" s="125" t="str">
        <f>IFERROR(Table1[[#This Row],[Female Ballots]]/Table1[[#This Row],[Female Voters]],"0.0%")</f>
        <v>0.0%</v>
      </c>
      <c r="Z8886" s="125" t="str">
        <f>IFERROR(Table1[[#This Row],[Male Ballots]]/Table1[[#This Row],[Male Voters]],"0.0%")</f>
        <v>0.0%</v>
      </c>
      <c r="AA8886" s="126" t="str">
        <f>IFERROR(Table1[[#This Row],[Total Ballots]]/Table1[[#This Row],[Total Voters]],"0.0%")</f>
        <v>0.0%</v>
      </c>
    </row>
    <row r="8887" spans="1:27" x14ac:dyDescent="0.35">
      <c r="A8887" s="8" t="s">
        <v>36</v>
      </c>
      <c r="B8887" s="17">
        <v>2004</v>
      </c>
      <c r="C8887" s="80" t="s">
        <v>82</v>
      </c>
      <c r="D8887" s="17"/>
      <c r="E8887" s="35" t="s">
        <v>74</v>
      </c>
      <c r="F8887" s="35" t="s">
        <v>78</v>
      </c>
      <c r="G8887" s="51" t="s">
        <v>63</v>
      </c>
      <c r="H8887" s="10">
        <v>535</v>
      </c>
      <c r="I8887" s="10">
        <v>530</v>
      </c>
      <c r="J8887" s="10">
        <v>1065</v>
      </c>
      <c r="K8887" s="55"/>
      <c r="L8887" s="57"/>
      <c r="M8887" s="57"/>
      <c r="N8887" s="59"/>
      <c r="O8887" s="61"/>
      <c r="P8887" s="10"/>
      <c r="Q8887" s="10"/>
      <c r="R8887" s="11"/>
      <c r="S8887" s="24">
        <f>Table1[[#This Row],[Female Voters]]/Table1[[#This Row],[Female Population]]</f>
        <v>0</v>
      </c>
      <c r="T8887" s="24">
        <f>Table1[[#This Row],[Male Voters]]/Table1[[#This Row],[Male Population]]</f>
        <v>0</v>
      </c>
      <c r="U8887" s="24">
        <f>Table1[[#This Row],[Total Voters]]/Table1[[#This Row],[Total Population]]</f>
        <v>0</v>
      </c>
      <c r="V8887" s="24">
        <f>Table1[[#This Row],[Female Ballots]]/Table1[[#This Row],[Female Population]]</f>
        <v>0</v>
      </c>
      <c r="W8887" s="24">
        <f>Table1[[#This Row],[Male Ballots]]/Table1[[#This Row],[Male Population]]</f>
        <v>0</v>
      </c>
      <c r="X8887" s="24">
        <f>Table1[[#This Row],[Total Ballots]]/Table1[[#This Row],[Total Population]]</f>
        <v>0</v>
      </c>
      <c r="Y8887" s="125" t="str">
        <f>IFERROR(Table1[[#This Row],[Female Ballots]]/Table1[[#This Row],[Female Voters]],"0.0%")</f>
        <v>0.0%</v>
      </c>
      <c r="Z8887" s="125" t="str">
        <f>IFERROR(Table1[[#This Row],[Male Ballots]]/Table1[[#This Row],[Male Voters]],"0.0%")</f>
        <v>0.0%</v>
      </c>
      <c r="AA8887" s="126" t="str">
        <f>IFERROR(Table1[[#This Row],[Total Ballots]]/Table1[[#This Row],[Total Voters]],"0.0%")</f>
        <v>0.0%</v>
      </c>
    </row>
    <row r="8888" spans="1:27" x14ac:dyDescent="0.35">
      <c r="A8888" s="8" t="s">
        <v>36</v>
      </c>
      <c r="B8888" s="17">
        <v>2004</v>
      </c>
      <c r="C8888" s="80" t="s">
        <v>82</v>
      </c>
      <c r="D8888" s="17"/>
      <c r="E8888" s="35" t="s">
        <v>74</v>
      </c>
      <c r="F8888" s="35" t="s">
        <v>78</v>
      </c>
      <c r="G8888" s="51" t="s">
        <v>64</v>
      </c>
      <c r="H8888" s="10">
        <v>808</v>
      </c>
      <c r="I8888" s="10">
        <v>801</v>
      </c>
      <c r="J8888" s="10">
        <v>1609</v>
      </c>
      <c r="K8888" s="55"/>
      <c r="L8888" s="57"/>
      <c r="M8888" s="57"/>
      <c r="N8888" s="59"/>
      <c r="O8888" s="61"/>
      <c r="P8888" s="10"/>
      <c r="Q8888" s="10"/>
      <c r="R8888" s="11"/>
      <c r="S8888" s="24">
        <f>Table1[[#This Row],[Female Voters]]/Table1[[#This Row],[Female Population]]</f>
        <v>0</v>
      </c>
      <c r="T8888" s="24">
        <f>Table1[[#This Row],[Male Voters]]/Table1[[#This Row],[Male Population]]</f>
        <v>0</v>
      </c>
      <c r="U8888" s="24">
        <f>Table1[[#This Row],[Total Voters]]/Table1[[#This Row],[Total Population]]</f>
        <v>0</v>
      </c>
      <c r="V8888" s="24">
        <f>Table1[[#This Row],[Female Ballots]]/Table1[[#This Row],[Female Population]]</f>
        <v>0</v>
      </c>
      <c r="W8888" s="24">
        <f>Table1[[#This Row],[Male Ballots]]/Table1[[#This Row],[Male Population]]</f>
        <v>0</v>
      </c>
      <c r="X8888" s="24">
        <f>Table1[[#This Row],[Total Ballots]]/Table1[[#This Row],[Total Population]]</f>
        <v>0</v>
      </c>
      <c r="Y8888" s="125" t="str">
        <f>IFERROR(Table1[[#This Row],[Female Ballots]]/Table1[[#This Row],[Female Voters]],"0.0%")</f>
        <v>0.0%</v>
      </c>
      <c r="Z8888" s="125" t="str">
        <f>IFERROR(Table1[[#This Row],[Male Ballots]]/Table1[[#This Row],[Male Voters]],"0.0%")</f>
        <v>0.0%</v>
      </c>
      <c r="AA8888" s="126" t="str">
        <f>IFERROR(Table1[[#This Row],[Total Ballots]]/Table1[[#This Row],[Total Voters]],"0.0%")</f>
        <v>0.0%</v>
      </c>
    </row>
    <row r="8889" spans="1:27" x14ac:dyDescent="0.35">
      <c r="A8889" s="8" t="s">
        <v>36</v>
      </c>
      <c r="B8889" s="17">
        <v>2004</v>
      </c>
      <c r="C8889" s="80" t="s">
        <v>82</v>
      </c>
      <c r="D8889" s="17"/>
      <c r="E8889" s="35" t="s">
        <v>74</v>
      </c>
      <c r="F8889" s="35" t="s">
        <v>78</v>
      </c>
      <c r="G8889" s="51" t="s">
        <v>65</v>
      </c>
      <c r="H8889" s="10">
        <v>900</v>
      </c>
      <c r="I8889" s="10">
        <v>908</v>
      </c>
      <c r="J8889" s="10">
        <v>1808</v>
      </c>
      <c r="K8889" s="55"/>
      <c r="L8889" s="57"/>
      <c r="M8889" s="57"/>
      <c r="N8889" s="59"/>
      <c r="O8889" s="61"/>
      <c r="P8889" s="10"/>
      <c r="Q8889" s="10"/>
      <c r="R8889" s="11"/>
      <c r="S8889" s="24">
        <f>Table1[[#This Row],[Female Voters]]/Table1[[#This Row],[Female Population]]</f>
        <v>0</v>
      </c>
      <c r="T8889" s="24">
        <f>Table1[[#This Row],[Male Voters]]/Table1[[#This Row],[Male Population]]</f>
        <v>0</v>
      </c>
      <c r="U8889" s="24">
        <f>Table1[[#This Row],[Total Voters]]/Table1[[#This Row],[Total Population]]</f>
        <v>0</v>
      </c>
      <c r="V8889" s="24">
        <f>Table1[[#This Row],[Female Ballots]]/Table1[[#This Row],[Female Population]]</f>
        <v>0</v>
      </c>
      <c r="W8889" s="24">
        <f>Table1[[#This Row],[Male Ballots]]/Table1[[#This Row],[Male Population]]</f>
        <v>0</v>
      </c>
      <c r="X8889" s="24">
        <f>Table1[[#This Row],[Total Ballots]]/Table1[[#This Row],[Total Population]]</f>
        <v>0</v>
      </c>
      <c r="Y8889" s="125" t="str">
        <f>IFERROR(Table1[[#This Row],[Female Ballots]]/Table1[[#This Row],[Female Voters]],"0.0%")</f>
        <v>0.0%</v>
      </c>
      <c r="Z8889" s="125" t="str">
        <f>IFERROR(Table1[[#This Row],[Male Ballots]]/Table1[[#This Row],[Male Voters]],"0.0%")</f>
        <v>0.0%</v>
      </c>
      <c r="AA8889" s="126" t="str">
        <f>IFERROR(Table1[[#This Row],[Total Ballots]]/Table1[[#This Row],[Total Voters]],"0.0%")</f>
        <v>0.0%</v>
      </c>
    </row>
    <row r="8890" spans="1:27" x14ac:dyDescent="0.35">
      <c r="A8890" s="8" t="s">
        <v>36</v>
      </c>
      <c r="B8890" s="17">
        <v>2004</v>
      </c>
      <c r="C8890" s="80" t="s">
        <v>82</v>
      </c>
      <c r="D8890" s="17"/>
      <c r="E8890" s="35" t="s">
        <v>74</v>
      </c>
      <c r="F8890" s="35" t="s">
        <v>78</v>
      </c>
      <c r="G8890" s="51" t="s">
        <v>66</v>
      </c>
      <c r="H8890" s="10">
        <v>634</v>
      </c>
      <c r="I8890" s="10">
        <v>693</v>
      </c>
      <c r="J8890" s="10">
        <v>1327</v>
      </c>
      <c r="K8890" s="55"/>
      <c r="L8890" s="57"/>
      <c r="M8890" s="57"/>
      <c r="N8890" s="59"/>
      <c r="O8890" s="61"/>
      <c r="P8890" s="10"/>
      <c r="Q8890" s="10"/>
      <c r="R8890" s="11"/>
      <c r="S8890" s="24">
        <f>Table1[[#This Row],[Female Voters]]/Table1[[#This Row],[Female Population]]</f>
        <v>0</v>
      </c>
      <c r="T8890" s="24">
        <f>Table1[[#This Row],[Male Voters]]/Table1[[#This Row],[Male Population]]</f>
        <v>0</v>
      </c>
      <c r="U8890" s="24">
        <f>Table1[[#This Row],[Total Voters]]/Table1[[#This Row],[Total Population]]</f>
        <v>0</v>
      </c>
      <c r="V8890" s="24">
        <f>Table1[[#This Row],[Female Ballots]]/Table1[[#This Row],[Female Population]]</f>
        <v>0</v>
      </c>
      <c r="W8890" s="24">
        <f>Table1[[#This Row],[Male Ballots]]/Table1[[#This Row],[Male Population]]</f>
        <v>0</v>
      </c>
      <c r="X8890" s="24">
        <f>Table1[[#This Row],[Total Ballots]]/Table1[[#This Row],[Total Population]]</f>
        <v>0</v>
      </c>
      <c r="Y8890" s="125" t="str">
        <f>IFERROR(Table1[[#This Row],[Female Ballots]]/Table1[[#This Row],[Female Voters]],"0.0%")</f>
        <v>0.0%</v>
      </c>
      <c r="Z8890" s="125" t="str">
        <f>IFERROR(Table1[[#This Row],[Male Ballots]]/Table1[[#This Row],[Male Voters]],"0.0%")</f>
        <v>0.0%</v>
      </c>
      <c r="AA8890" s="126" t="str">
        <f>IFERROR(Table1[[#This Row],[Total Ballots]]/Table1[[#This Row],[Total Voters]],"0.0%")</f>
        <v>0.0%</v>
      </c>
    </row>
    <row r="8891" spans="1:27" x14ac:dyDescent="0.35">
      <c r="A8891" s="8" t="s">
        <v>36</v>
      </c>
      <c r="B8891" s="17">
        <v>2004</v>
      </c>
      <c r="C8891" s="80" t="s">
        <v>82</v>
      </c>
      <c r="D8891" s="17"/>
      <c r="E8891" s="35" t="s">
        <v>74</v>
      </c>
      <c r="F8891" s="35" t="s">
        <v>78</v>
      </c>
      <c r="G8891" s="51" t="s">
        <v>67</v>
      </c>
      <c r="H8891" s="10">
        <v>644</v>
      </c>
      <c r="I8891" s="10">
        <v>582</v>
      </c>
      <c r="J8891" s="10">
        <v>1226</v>
      </c>
      <c r="K8891" s="55"/>
      <c r="L8891" s="57"/>
      <c r="M8891" s="57"/>
      <c r="N8891" s="59"/>
      <c r="O8891" s="61"/>
      <c r="P8891" s="10"/>
      <c r="Q8891" s="10"/>
      <c r="R8891" s="11"/>
      <c r="S8891" s="24">
        <f>Table1[[#This Row],[Female Voters]]/Table1[[#This Row],[Female Population]]</f>
        <v>0</v>
      </c>
      <c r="T8891" s="24">
        <f>Table1[[#This Row],[Male Voters]]/Table1[[#This Row],[Male Population]]</f>
        <v>0</v>
      </c>
      <c r="U8891" s="24">
        <f>Table1[[#This Row],[Total Voters]]/Table1[[#This Row],[Total Population]]</f>
        <v>0</v>
      </c>
      <c r="V8891" s="24">
        <f>Table1[[#This Row],[Female Ballots]]/Table1[[#This Row],[Female Population]]</f>
        <v>0</v>
      </c>
      <c r="W8891" s="24">
        <f>Table1[[#This Row],[Male Ballots]]/Table1[[#This Row],[Male Population]]</f>
        <v>0</v>
      </c>
      <c r="X8891" s="24">
        <f>Table1[[#This Row],[Total Ballots]]/Table1[[#This Row],[Total Population]]</f>
        <v>0</v>
      </c>
      <c r="Y8891" s="125" t="str">
        <f>IFERROR(Table1[[#This Row],[Female Ballots]]/Table1[[#This Row],[Female Voters]],"0.0%")</f>
        <v>0.0%</v>
      </c>
      <c r="Z8891" s="125" t="str">
        <f>IFERROR(Table1[[#This Row],[Male Ballots]]/Table1[[#This Row],[Male Voters]],"0.0%")</f>
        <v>0.0%</v>
      </c>
      <c r="AA8891" s="126" t="str">
        <f>IFERROR(Table1[[#This Row],[Total Ballots]]/Table1[[#This Row],[Total Voters]],"0.0%")</f>
        <v>0.0%</v>
      </c>
    </row>
    <row r="8892" spans="1:27" x14ac:dyDescent="0.35">
      <c r="A8892" s="8" t="s">
        <v>52</v>
      </c>
      <c r="B8892" s="17">
        <v>2004</v>
      </c>
      <c r="C8892" s="80" t="s">
        <v>82</v>
      </c>
      <c r="D8892" s="17" t="s">
        <v>70</v>
      </c>
      <c r="E8892" s="35" t="s">
        <v>75</v>
      </c>
      <c r="F8892" s="35" t="s">
        <v>77</v>
      </c>
      <c r="G8892" s="51" t="s">
        <v>79</v>
      </c>
      <c r="H8892" s="10">
        <v>241480</v>
      </c>
      <c r="I8892" s="10">
        <v>238648</v>
      </c>
      <c r="J8892" s="10">
        <v>480128</v>
      </c>
      <c r="K8892" s="55"/>
      <c r="L8892" s="57"/>
      <c r="M8892" s="57"/>
      <c r="N8892" s="59">
        <v>352238</v>
      </c>
      <c r="O8892" s="61"/>
      <c r="P8892" s="10"/>
      <c r="Q8892" s="10"/>
      <c r="R8892" s="11">
        <v>297187</v>
      </c>
      <c r="S8892" s="24">
        <f>Table1[[#This Row],[Female Voters]]/Table1[[#This Row],[Female Population]]</f>
        <v>0</v>
      </c>
      <c r="T8892" s="24">
        <f>Table1[[#This Row],[Male Voters]]/Table1[[#This Row],[Male Population]]</f>
        <v>0</v>
      </c>
      <c r="U8892" s="24">
        <f>Table1[[#This Row],[Total Voters]]/Table1[[#This Row],[Total Population]]</f>
        <v>0.73363353105838447</v>
      </c>
      <c r="V8892" s="24">
        <f>Table1[[#This Row],[Female Ballots]]/Table1[[#This Row],[Female Population]]</f>
        <v>0</v>
      </c>
      <c r="W8892" s="24">
        <f>Table1[[#This Row],[Male Ballots]]/Table1[[#This Row],[Male Population]]</f>
        <v>0</v>
      </c>
      <c r="X8892" s="24">
        <f>Table1[[#This Row],[Total Ballots]]/Table1[[#This Row],[Total Population]]</f>
        <v>0.6189745234604106</v>
      </c>
      <c r="Y8892" s="125" t="str">
        <f>IFERROR(Table1[[#This Row],[Female Ballots]]/Table1[[#This Row],[Female Voters]],"0.0%")</f>
        <v>0.0%</v>
      </c>
      <c r="Z8892" s="125" t="str">
        <f>IFERROR(Table1[[#This Row],[Male Ballots]]/Table1[[#This Row],[Male Voters]],"0.0%")</f>
        <v>0.0%</v>
      </c>
      <c r="AA8892" s="126">
        <f>IFERROR(Table1[[#This Row],[Total Ballots]]/Table1[[#This Row],[Total Voters]],"0.0%")</f>
        <v>0.84371078645688424</v>
      </c>
    </row>
    <row r="8893" spans="1:27" x14ac:dyDescent="0.35">
      <c r="A8893" s="8" t="s">
        <v>52</v>
      </c>
      <c r="B8893" s="17">
        <v>2004</v>
      </c>
      <c r="C8893" s="80" t="s">
        <v>82</v>
      </c>
      <c r="D8893" s="17" t="s">
        <v>70</v>
      </c>
      <c r="E8893" s="35" t="s">
        <v>75</v>
      </c>
      <c r="F8893" s="35" t="s">
        <v>77</v>
      </c>
      <c r="G8893" s="51" t="s">
        <v>62</v>
      </c>
      <c r="H8893" s="10">
        <v>28271</v>
      </c>
      <c r="I8893" s="10">
        <v>30742</v>
      </c>
      <c r="J8893" s="10">
        <v>59013</v>
      </c>
      <c r="K8893" s="55"/>
      <c r="L8893" s="57"/>
      <c r="M8893" s="57"/>
      <c r="N8893" s="59"/>
      <c r="O8893" s="61"/>
      <c r="P8893" s="10"/>
      <c r="Q8893" s="10"/>
      <c r="R8893" s="11"/>
      <c r="S8893" s="24">
        <f>Table1[[#This Row],[Female Voters]]/Table1[[#This Row],[Female Population]]</f>
        <v>0</v>
      </c>
      <c r="T8893" s="24">
        <f>Table1[[#This Row],[Male Voters]]/Table1[[#This Row],[Male Population]]</f>
        <v>0</v>
      </c>
      <c r="U8893" s="24">
        <f>Table1[[#This Row],[Total Voters]]/Table1[[#This Row],[Total Population]]</f>
        <v>0</v>
      </c>
      <c r="V8893" s="24">
        <f>Table1[[#This Row],[Female Ballots]]/Table1[[#This Row],[Female Population]]</f>
        <v>0</v>
      </c>
      <c r="W8893" s="24">
        <f>Table1[[#This Row],[Male Ballots]]/Table1[[#This Row],[Male Population]]</f>
        <v>0</v>
      </c>
      <c r="X8893" s="24">
        <f>Table1[[#This Row],[Total Ballots]]/Table1[[#This Row],[Total Population]]</f>
        <v>0</v>
      </c>
      <c r="Y8893" s="125" t="str">
        <f>IFERROR(Table1[[#This Row],[Female Ballots]]/Table1[[#This Row],[Female Voters]],"0.0%")</f>
        <v>0.0%</v>
      </c>
      <c r="Z8893" s="125" t="str">
        <f>IFERROR(Table1[[#This Row],[Male Ballots]]/Table1[[#This Row],[Male Voters]],"0.0%")</f>
        <v>0.0%</v>
      </c>
      <c r="AA8893" s="126" t="str">
        <f>IFERROR(Table1[[#This Row],[Total Ballots]]/Table1[[#This Row],[Total Voters]],"0.0%")</f>
        <v>0.0%</v>
      </c>
    </row>
    <row r="8894" spans="1:27" x14ac:dyDescent="0.35">
      <c r="A8894" s="8" t="s">
        <v>52</v>
      </c>
      <c r="B8894" s="17">
        <v>2004</v>
      </c>
      <c r="C8894" s="80" t="s">
        <v>82</v>
      </c>
      <c r="D8894" s="17" t="s">
        <v>70</v>
      </c>
      <c r="E8894" s="35" t="s">
        <v>75</v>
      </c>
      <c r="F8894" s="35" t="s">
        <v>77</v>
      </c>
      <c r="G8894" s="51" t="s">
        <v>63</v>
      </c>
      <c r="H8894" s="10">
        <v>43899</v>
      </c>
      <c r="I8894" s="10">
        <v>45860</v>
      </c>
      <c r="J8894" s="10">
        <v>89759</v>
      </c>
      <c r="K8894" s="55"/>
      <c r="L8894" s="57"/>
      <c r="M8894" s="57"/>
      <c r="N8894" s="59"/>
      <c r="O8894" s="61"/>
      <c r="P8894" s="10"/>
      <c r="Q8894" s="10"/>
      <c r="R8894" s="11"/>
      <c r="S8894" s="24">
        <f>Table1[[#This Row],[Female Voters]]/Table1[[#This Row],[Female Population]]</f>
        <v>0</v>
      </c>
      <c r="T8894" s="24">
        <f>Table1[[#This Row],[Male Voters]]/Table1[[#This Row],[Male Population]]</f>
        <v>0</v>
      </c>
      <c r="U8894" s="24">
        <f>Table1[[#This Row],[Total Voters]]/Table1[[#This Row],[Total Population]]</f>
        <v>0</v>
      </c>
      <c r="V8894" s="24">
        <f>Table1[[#This Row],[Female Ballots]]/Table1[[#This Row],[Female Population]]</f>
        <v>0</v>
      </c>
      <c r="W8894" s="24">
        <f>Table1[[#This Row],[Male Ballots]]/Table1[[#This Row],[Male Population]]</f>
        <v>0</v>
      </c>
      <c r="X8894" s="24">
        <f>Table1[[#This Row],[Total Ballots]]/Table1[[#This Row],[Total Population]]</f>
        <v>0</v>
      </c>
      <c r="Y8894" s="125" t="str">
        <f>IFERROR(Table1[[#This Row],[Female Ballots]]/Table1[[#This Row],[Female Voters]],"0.0%")</f>
        <v>0.0%</v>
      </c>
      <c r="Z8894" s="125" t="str">
        <f>IFERROR(Table1[[#This Row],[Male Ballots]]/Table1[[#This Row],[Male Voters]],"0.0%")</f>
        <v>0.0%</v>
      </c>
      <c r="AA8894" s="126" t="str">
        <f>IFERROR(Table1[[#This Row],[Total Ballots]]/Table1[[#This Row],[Total Voters]],"0.0%")</f>
        <v>0.0%</v>
      </c>
    </row>
    <row r="8895" spans="1:27" x14ac:dyDescent="0.35">
      <c r="A8895" s="8" t="s">
        <v>52</v>
      </c>
      <c r="B8895" s="17">
        <v>2004</v>
      </c>
      <c r="C8895" s="80" t="s">
        <v>82</v>
      </c>
      <c r="D8895" s="17" t="s">
        <v>70</v>
      </c>
      <c r="E8895" s="35" t="s">
        <v>75</v>
      </c>
      <c r="F8895" s="35" t="s">
        <v>77</v>
      </c>
      <c r="G8895" s="51" t="s">
        <v>64</v>
      </c>
      <c r="H8895" s="10">
        <v>53009</v>
      </c>
      <c r="I8895" s="10">
        <v>55402</v>
      </c>
      <c r="J8895" s="10">
        <v>108411</v>
      </c>
      <c r="K8895" s="55"/>
      <c r="L8895" s="57"/>
      <c r="M8895" s="57"/>
      <c r="N8895" s="59"/>
      <c r="O8895" s="61"/>
      <c r="P8895" s="10"/>
      <c r="Q8895" s="10"/>
      <c r="R8895" s="11"/>
      <c r="S8895" s="24">
        <f>Table1[[#This Row],[Female Voters]]/Table1[[#This Row],[Female Population]]</f>
        <v>0</v>
      </c>
      <c r="T8895" s="24">
        <f>Table1[[#This Row],[Male Voters]]/Table1[[#This Row],[Male Population]]</f>
        <v>0</v>
      </c>
      <c r="U8895" s="24">
        <f>Table1[[#This Row],[Total Voters]]/Table1[[#This Row],[Total Population]]</f>
        <v>0</v>
      </c>
      <c r="V8895" s="24">
        <f>Table1[[#This Row],[Female Ballots]]/Table1[[#This Row],[Female Population]]</f>
        <v>0</v>
      </c>
      <c r="W8895" s="24">
        <f>Table1[[#This Row],[Male Ballots]]/Table1[[#This Row],[Male Population]]</f>
        <v>0</v>
      </c>
      <c r="X8895" s="24">
        <f>Table1[[#This Row],[Total Ballots]]/Table1[[#This Row],[Total Population]]</f>
        <v>0</v>
      </c>
      <c r="Y8895" s="125" t="str">
        <f>IFERROR(Table1[[#This Row],[Female Ballots]]/Table1[[#This Row],[Female Voters]],"0.0%")</f>
        <v>0.0%</v>
      </c>
      <c r="Z8895" s="125" t="str">
        <f>IFERROR(Table1[[#This Row],[Male Ballots]]/Table1[[#This Row],[Male Voters]],"0.0%")</f>
        <v>0.0%</v>
      </c>
      <c r="AA8895" s="126" t="str">
        <f>IFERROR(Table1[[#This Row],[Total Ballots]]/Table1[[#This Row],[Total Voters]],"0.0%")</f>
        <v>0.0%</v>
      </c>
    </row>
    <row r="8896" spans="1:27" x14ac:dyDescent="0.35">
      <c r="A8896" s="8" t="s">
        <v>52</v>
      </c>
      <c r="B8896" s="17">
        <v>2004</v>
      </c>
      <c r="C8896" s="80" t="s">
        <v>82</v>
      </c>
      <c r="D8896" s="17" t="s">
        <v>70</v>
      </c>
      <c r="E8896" s="35" t="s">
        <v>75</v>
      </c>
      <c r="F8896" s="35" t="s">
        <v>77</v>
      </c>
      <c r="G8896" s="51" t="s">
        <v>65</v>
      </c>
      <c r="H8896" s="10">
        <v>50545</v>
      </c>
      <c r="I8896" s="10">
        <v>50496</v>
      </c>
      <c r="J8896" s="10">
        <v>101041</v>
      </c>
      <c r="K8896" s="55"/>
      <c r="L8896" s="57"/>
      <c r="M8896" s="57"/>
      <c r="N8896" s="59"/>
      <c r="O8896" s="61"/>
      <c r="P8896" s="10"/>
      <c r="Q8896" s="10"/>
      <c r="R8896" s="11"/>
      <c r="S8896" s="24">
        <f>Table1[[#This Row],[Female Voters]]/Table1[[#This Row],[Female Population]]</f>
        <v>0</v>
      </c>
      <c r="T8896" s="24">
        <f>Table1[[#This Row],[Male Voters]]/Table1[[#This Row],[Male Population]]</f>
        <v>0</v>
      </c>
      <c r="U8896" s="24">
        <f>Table1[[#This Row],[Total Voters]]/Table1[[#This Row],[Total Population]]</f>
        <v>0</v>
      </c>
      <c r="V8896" s="24">
        <f>Table1[[#This Row],[Female Ballots]]/Table1[[#This Row],[Female Population]]</f>
        <v>0</v>
      </c>
      <c r="W8896" s="24">
        <f>Table1[[#This Row],[Male Ballots]]/Table1[[#This Row],[Male Population]]</f>
        <v>0</v>
      </c>
      <c r="X8896" s="24">
        <f>Table1[[#This Row],[Total Ballots]]/Table1[[#This Row],[Total Population]]</f>
        <v>0</v>
      </c>
      <c r="Y8896" s="125" t="str">
        <f>IFERROR(Table1[[#This Row],[Female Ballots]]/Table1[[#This Row],[Female Voters]],"0.0%")</f>
        <v>0.0%</v>
      </c>
      <c r="Z8896" s="125" t="str">
        <f>IFERROR(Table1[[#This Row],[Male Ballots]]/Table1[[#This Row],[Male Voters]],"0.0%")</f>
        <v>0.0%</v>
      </c>
      <c r="AA8896" s="126" t="str">
        <f>IFERROR(Table1[[#This Row],[Total Ballots]]/Table1[[#This Row],[Total Voters]],"0.0%")</f>
        <v>0.0%</v>
      </c>
    </row>
    <row r="8897" spans="1:27" x14ac:dyDescent="0.35">
      <c r="A8897" s="8" t="s">
        <v>52</v>
      </c>
      <c r="B8897" s="17">
        <v>2004</v>
      </c>
      <c r="C8897" s="80" t="s">
        <v>82</v>
      </c>
      <c r="D8897" s="17" t="s">
        <v>70</v>
      </c>
      <c r="E8897" s="35" t="s">
        <v>75</v>
      </c>
      <c r="F8897" s="35" t="s">
        <v>77</v>
      </c>
      <c r="G8897" s="51" t="s">
        <v>66</v>
      </c>
      <c r="H8897" s="10">
        <v>31085</v>
      </c>
      <c r="I8897" s="10">
        <v>30552</v>
      </c>
      <c r="J8897" s="10">
        <v>61637</v>
      </c>
      <c r="K8897" s="55"/>
      <c r="L8897" s="57"/>
      <c r="M8897" s="57"/>
      <c r="N8897" s="59"/>
      <c r="O8897" s="61"/>
      <c r="P8897" s="10"/>
      <c r="Q8897" s="10"/>
      <c r="R8897" s="11"/>
      <c r="S8897" s="24">
        <f>Table1[[#This Row],[Female Voters]]/Table1[[#This Row],[Female Population]]</f>
        <v>0</v>
      </c>
      <c r="T8897" s="24">
        <f>Table1[[#This Row],[Male Voters]]/Table1[[#This Row],[Male Population]]</f>
        <v>0</v>
      </c>
      <c r="U8897" s="24">
        <f>Table1[[#This Row],[Total Voters]]/Table1[[#This Row],[Total Population]]</f>
        <v>0</v>
      </c>
      <c r="V8897" s="24">
        <f>Table1[[#This Row],[Female Ballots]]/Table1[[#This Row],[Female Population]]</f>
        <v>0</v>
      </c>
      <c r="W8897" s="24">
        <f>Table1[[#This Row],[Male Ballots]]/Table1[[#This Row],[Male Population]]</f>
        <v>0</v>
      </c>
      <c r="X8897" s="24">
        <f>Table1[[#This Row],[Total Ballots]]/Table1[[#This Row],[Total Population]]</f>
        <v>0</v>
      </c>
      <c r="Y8897" s="125" t="str">
        <f>IFERROR(Table1[[#This Row],[Female Ballots]]/Table1[[#This Row],[Female Voters]],"0.0%")</f>
        <v>0.0%</v>
      </c>
      <c r="Z8897" s="125" t="str">
        <f>IFERROR(Table1[[#This Row],[Male Ballots]]/Table1[[#This Row],[Male Voters]],"0.0%")</f>
        <v>0.0%</v>
      </c>
      <c r="AA8897" s="126" t="str">
        <f>IFERROR(Table1[[#This Row],[Total Ballots]]/Table1[[#This Row],[Total Voters]],"0.0%")</f>
        <v>0.0%</v>
      </c>
    </row>
    <row r="8898" spans="1:27" x14ac:dyDescent="0.35">
      <c r="A8898" s="8" t="s">
        <v>52</v>
      </c>
      <c r="B8898" s="17">
        <v>2004</v>
      </c>
      <c r="C8898" s="80" t="s">
        <v>82</v>
      </c>
      <c r="D8898" s="17" t="s">
        <v>70</v>
      </c>
      <c r="E8898" s="35" t="s">
        <v>75</v>
      </c>
      <c r="F8898" s="35" t="s">
        <v>77</v>
      </c>
      <c r="G8898" s="51" t="s">
        <v>67</v>
      </c>
      <c r="H8898" s="10">
        <v>34671</v>
      </c>
      <c r="I8898" s="10">
        <v>25596</v>
      </c>
      <c r="J8898" s="10">
        <v>60267</v>
      </c>
      <c r="K8898" s="55"/>
      <c r="L8898" s="57"/>
      <c r="M8898" s="57"/>
      <c r="N8898" s="59"/>
      <c r="O8898" s="61"/>
      <c r="P8898" s="10"/>
      <c r="Q8898" s="10"/>
      <c r="R8898" s="11"/>
      <c r="S8898" s="24">
        <f>Table1[[#This Row],[Female Voters]]/Table1[[#This Row],[Female Population]]</f>
        <v>0</v>
      </c>
      <c r="T8898" s="24">
        <f>Table1[[#This Row],[Male Voters]]/Table1[[#This Row],[Male Population]]</f>
        <v>0</v>
      </c>
      <c r="U8898" s="24">
        <f>Table1[[#This Row],[Total Voters]]/Table1[[#This Row],[Total Population]]</f>
        <v>0</v>
      </c>
      <c r="V8898" s="24">
        <f>Table1[[#This Row],[Female Ballots]]/Table1[[#This Row],[Female Population]]</f>
        <v>0</v>
      </c>
      <c r="W8898" s="24">
        <f>Table1[[#This Row],[Male Ballots]]/Table1[[#This Row],[Male Population]]</f>
        <v>0</v>
      </c>
      <c r="X8898" s="24">
        <f>Table1[[#This Row],[Total Ballots]]/Table1[[#This Row],[Total Population]]</f>
        <v>0</v>
      </c>
      <c r="Y8898" s="125" t="str">
        <f>IFERROR(Table1[[#This Row],[Female Ballots]]/Table1[[#This Row],[Female Voters]],"0.0%")</f>
        <v>0.0%</v>
      </c>
      <c r="Z8898" s="125" t="str">
        <f>IFERROR(Table1[[#This Row],[Male Ballots]]/Table1[[#This Row],[Male Voters]],"0.0%")</f>
        <v>0.0%</v>
      </c>
      <c r="AA8898" s="126" t="str">
        <f>IFERROR(Table1[[#This Row],[Total Ballots]]/Table1[[#This Row],[Total Voters]],"0.0%")</f>
        <v>0.0%</v>
      </c>
    </row>
    <row r="8899" spans="1:27" x14ac:dyDescent="0.35">
      <c r="A8899" s="8" t="s">
        <v>40</v>
      </c>
      <c r="B8899" s="17">
        <v>2004</v>
      </c>
      <c r="C8899" s="80" t="s">
        <v>82</v>
      </c>
      <c r="D8899" s="17"/>
      <c r="E8899" s="35" t="s">
        <v>73</v>
      </c>
      <c r="F8899" s="35" t="s">
        <v>77</v>
      </c>
      <c r="G8899" s="51" t="s">
        <v>79</v>
      </c>
      <c r="H8899" s="10">
        <v>167370</v>
      </c>
      <c r="I8899" s="10">
        <v>158489</v>
      </c>
      <c r="J8899" s="10">
        <v>325859</v>
      </c>
      <c r="K8899" s="55"/>
      <c r="L8899" s="57"/>
      <c r="M8899" s="57"/>
      <c r="N8899" s="59">
        <v>251184</v>
      </c>
      <c r="O8899" s="61"/>
      <c r="P8899" s="10"/>
      <c r="Q8899" s="10"/>
      <c r="R8899" s="11">
        <v>203886</v>
      </c>
      <c r="S8899" s="24">
        <f>Table1[[#This Row],[Female Voters]]/Table1[[#This Row],[Female Population]]</f>
        <v>0</v>
      </c>
      <c r="T8899" s="24">
        <f>Table1[[#This Row],[Male Voters]]/Table1[[#This Row],[Male Population]]</f>
        <v>0</v>
      </c>
      <c r="U8899" s="24">
        <f>Table1[[#This Row],[Total Voters]]/Table1[[#This Row],[Total Population]]</f>
        <v>0.77083646607888689</v>
      </c>
      <c r="V8899" s="24">
        <f>Table1[[#This Row],[Female Ballots]]/Table1[[#This Row],[Female Population]]</f>
        <v>0</v>
      </c>
      <c r="W8899" s="24">
        <f>Table1[[#This Row],[Male Ballots]]/Table1[[#This Row],[Male Population]]</f>
        <v>0</v>
      </c>
      <c r="X8899" s="24">
        <f>Table1[[#This Row],[Total Ballots]]/Table1[[#This Row],[Total Population]]</f>
        <v>0.62568779748296044</v>
      </c>
      <c r="Y8899" s="125" t="str">
        <f>IFERROR(Table1[[#This Row],[Female Ballots]]/Table1[[#This Row],[Female Voters]],"0.0%")</f>
        <v>0.0%</v>
      </c>
      <c r="Z8899" s="125" t="str">
        <f>IFERROR(Table1[[#This Row],[Male Ballots]]/Table1[[#This Row],[Male Voters]],"0.0%")</f>
        <v>0.0%</v>
      </c>
      <c r="AA8899" s="126">
        <f>IFERROR(Table1[[#This Row],[Total Ballots]]/Table1[[#This Row],[Total Voters]],"0.0%")</f>
        <v>0.81169978979552837</v>
      </c>
    </row>
    <row r="8900" spans="1:27" x14ac:dyDescent="0.35">
      <c r="A8900" s="8" t="s">
        <v>40</v>
      </c>
      <c r="B8900" s="17">
        <v>2004</v>
      </c>
      <c r="C8900" s="80" t="s">
        <v>82</v>
      </c>
      <c r="D8900" s="17"/>
      <c r="E8900" s="35" t="s">
        <v>73</v>
      </c>
      <c r="F8900" s="35" t="s">
        <v>77</v>
      </c>
      <c r="G8900" s="51" t="s">
        <v>62</v>
      </c>
      <c r="H8900" s="10">
        <v>24883</v>
      </c>
      <c r="I8900" s="10">
        <v>24714</v>
      </c>
      <c r="J8900" s="10">
        <v>49597</v>
      </c>
      <c r="K8900" s="55"/>
      <c r="L8900" s="57"/>
      <c r="M8900" s="57"/>
      <c r="N8900" s="59"/>
      <c r="O8900" s="61"/>
      <c r="P8900" s="10"/>
      <c r="Q8900" s="10"/>
      <c r="R8900" s="11"/>
      <c r="S8900" s="24">
        <f>Table1[[#This Row],[Female Voters]]/Table1[[#This Row],[Female Population]]</f>
        <v>0</v>
      </c>
      <c r="T8900" s="24">
        <f>Table1[[#This Row],[Male Voters]]/Table1[[#This Row],[Male Population]]</f>
        <v>0</v>
      </c>
      <c r="U8900" s="24">
        <f>Table1[[#This Row],[Total Voters]]/Table1[[#This Row],[Total Population]]</f>
        <v>0</v>
      </c>
      <c r="V8900" s="24">
        <f>Table1[[#This Row],[Female Ballots]]/Table1[[#This Row],[Female Population]]</f>
        <v>0</v>
      </c>
      <c r="W8900" s="24">
        <f>Table1[[#This Row],[Male Ballots]]/Table1[[#This Row],[Male Population]]</f>
        <v>0</v>
      </c>
      <c r="X8900" s="24">
        <f>Table1[[#This Row],[Total Ballots]]/Table1[[#This Row],[Total Population]]</f>
        <v>0</v>
      </c>
      <c r="Y8900" s="125" t="str">
        <f>IFERROR(Table1[[#This Row],[Female Ballots]]/Table1[[#This Row],[Female Voters]],"0.0%")</f>
        <v>0.0%</v>
      </c>
      <c r="Z8900" s="125" t="str">
        <f>IFERROR(Table1[[#This Row],[Male Ballots]]/Table1[[#This Row],[Male Voters]],"0.0%")</f>
        <v>0.0%</v>
      </c>
      <c r="AA8900" s="126" t="str">
        <f>IFERROR(Table1[[#This Row],[Total Ballots]]/Table1[[#This Row],[Total Voters]],"0.0%")</f>
        <v>0.0%</v>
      </c>
    </row>
    <row r="8901" spans="1:27" x14ac:dyDescent="0.35">
      <c r="A8901" s="8" t="s">
        <v>40</v>
      </c>
      <c r="B8901" s="17">
        <v>2004</v>
      </c>
      <c r="C8901" s="80" t="s">
        <v>82</v>
      </c>
      <c r="D8901" s="17"/>
      <c r="E8901" s="35" t="s">
        <v>73</v>
      </c>
      <c r="F8901" s="35" t="s">
        <v>77</v>
      </c>
      <c r="G8901" s="51" t="s">
        <v>63</v>
      </c>
      <c r="H8901" s="10">
        <v>26676</v>
      </c>
      <c r="I8901" s="10">
        <v>28045</v>
      </c>
      <c r="J8901" s="10">
        <v>54721</v>
      </c>
      <c r="K8901" s="55"/>
      <c r="L8901" s="57"/>
      <c r="M8901" s="57"/>
      <c r="N8901" s="59"/>
      <c r="O8901" s="61"/>
      <c r="P8901" s="10"/>
      <c r="Q8901" s="10"/>
      <c r="R8901" s="11"/>
      <c r="S8901" s="24">
        <f>Table1[[#This Row],[Female Voters]]/Table1[[#This Row],[Female Population]]</f>
        <v>0</v>
      </c>
      <c r="T8901" s="24">
        <f>Table1[[#This Row],[Male Voters]]/Table1[[#This Row],[Male Population]]</f>
        <v>0</v>
      </c>
      <c r="U8901" s="24">
        <f>Table1[[#This Row],[Total Voters]]/Table1[[#This Row],[Total Population]]</f>
        <v>0</v>
      </c>
      <c r="V8901" s="24">
        <f>Table1[[#This Row],[Female Ballots]]/Table1[[#This Row],[Female Population]]</f>
        <v>0</v>
      </c>
      <c r="W8901" s="24">
        <f>Table1[[#This Row],[Male Ballots]]/Table1[[#This Row],[Male Population]]</f>
        <v>0</v>
      </c>
      <c r="X8901" s="24">
        <f>Table1[[#This Row],[Total Ballots]]/Table1[[#This Row],[Total Population]]</f>
        <v>0</v>
      </c>
      <c r="Y8901" s="125" t="str">
        <f>IFERROR(Table1[[#This Row],[Female Ballots]]/Table1[[#This Row],[Female Voters]],"0.0%")</f>
        <v>0.0%</v>
      </c>
      <c r="Z8901" s="125" t="str">
        <f>IFERROR(Table1[[#This Row],[Male Ballots]]/Table1[[#This Row],[Male Voters]],"0.0%")</f>
        <v>0.0%</v>
      </c>
      <c r="AA8901" s="126" t="str">
        <f>IFERROR(Table1[[#This Row],[Total Ballots]]/Table1[[#This Row],[Total Voters]],"0.0%")</f>
        <v>0.0%</v>
      </c>
    </row>
    <row r="8902" spans="1:27" x14ac:dyDescent="0.35">
      <c r="A8902" s="8" t="s">
        <v>40</v>
      </c>
      <c r="B8902" s="17">
        <v>2004</v>
      </c>
      <c r="C8902" s="80" t="s">
        <v>82</v>
      </c>
      <c r="D8902" s="17"/>
      <c r="E8902" s="35" t="s">
        <v>73</v>
      </c>
      <c r="F8902" s="35" t="s">
        <v>77</v>
      </c>
      <c r="G8902" s="51" t="s">
        <v>64</v>
      </c>
      <c r="H8902" s="10">
        <v>30694</v>
      </c>
      <c r="I8902" s="10">
        <v>31023</v>
      </c>
      <c r="J8902" s="10">
        <v>61717</v>
      </c>
      <c r="K8902" s="55"/>
      <c r="L8902" s="57"/>
      <c r="M8902" s="57"/>
      <c r="N8902" s="59"/>
      <c r="O8902" s="61"/>
      <c r="P8902" s="10"/>
      <c r="Q8902" s="10"/>
      <c r="R8902" s="11"/>
      <c r="S8902" s="24">
        <f>Table1[[#This Row],[Female Voters]]/Table1[[#This Row],[Female Population]]</f>
        <v>0</v>
      </c>
      <c r="T8902" s="24">
        <f>Table1[[#This Row],[Male Voters]]/Table1[[#This Row],[Male Population]]</f>
        <v>0</v>
      </c>
      <c r="U8902" s="24">
        <f>Table1[[#This Row],[Total Voters]]/Table1[[#This Row],[Total Population]]</f>
        <v>0</v>
      </c>
      <c r="V8902" s="24">
        <f>Table1[[#This Row],[Female Ballots]]/Table1[[#This Row],[Female Population]]</f>
        <v>0</v>
      </c>
      <c r="W8902" s="24">
        <f>Table1[[#This Row],[Male Ballots]]/Table1[[#This Row],[Male Population]]</f>
        <v>0</v>
      </c>
      <c r="X8902" s="24">
        <f>Table1[[#This Row],[Total Ballots]]/Table1[[#This Row],[Total Population]]</f>
        <v>0</v>
      </c>
      <c r="Y8902" s="125" t="str">
        <f>IFERROR(Table1[[#This Row],[Female Ballots]]/Table1[[#This Row],[Female Voters]],"0.0%")</f>
        <v>0.0%</v>
      </c>
      <c r="Z8902" s="125" t="str">
        <f>IFERROR(Table1[[#This Row],[Male Ballots]]/Table1[[#This Row],[Male Voters]],"0.0%")</f>
        <v>0.0%</v>
      </c>
      <c r="AA8902" s="126" t="str">
        <f>IFERROR(Table1[[#This Row],[Total Ballots]]/Table1[[#This Row],[Total Voters]],"0.0%")</f>
        <v>0.0%</v>
      </c>
    </row>
    <row r="8903" spans="1:27" x14ac:dyDescent="0.35">
      <c r="A8903" s="8" t="s">
        <v>40</v>
      </c>
      <c r="B8903" s="17">
        <v>2004</v>
      </c>
      <c r="C8903" s="80" t="s">
        <v>82</v>
      </c>
      <c r="D8903" s="17"/>
      <c r="E8903" s="35" t="s">
        <v>73</v>
      </c>
      <c r="F8903" s="35" t="s">
        <v>77</v>
      </c>
      <c r="G8903" s="51" t="s">
        <v>65</v>
      </c>
      <c r="H8903" s="10">
        <v>32315</v>
      </c>
      <c r="I8903" s="10">
        <v>31538</v>
      </c>
      <c r="J8903" s="10">
        <v>63853</v>
      </c>
      <c r="K8903" s="55"/>
      <c r="L8903" s="57"/>
      <c r="M8903" s="57"/>
      <c r="N8903" s="59"/>
      <c r="O8903" s="61"/>
      <c r="P8903" s="10"/>
      <c r="Q8903" s="10"/>
      <c r="R8903" s="11"/>
      <c r="S8903" s="24">
        <f>Table1[[#This Row],[Female Voters]]/Table1[[#This Row],[Female Population]]</f>
        <v>0</v>
      </c>
      <c r="T8903" s="24">
        <f>Table1[[#This Row],[Male Voters]]/Table1[[#This Row],[Male Population]]</f>
        <v>0</v>
      </c>
      <c r="U8903" s="24">
        <f>Table1[[#This Row],[Total Voters]]/Table1[[#This Row],[Total Population]]</f>
        <v>0</v>
      </c>
      <c r="V8903" s="24">
        <f>Table1[[#This Row],[Female Ballots]]/Table1[[#This Row],[Female Population]]</f>
        <v>0</v>
      </c>
      <c r="W8903" s="24">
        <f>Table1[[#This Row],[Male Ballots]]/Table1[[#This Row],[Male Population]]</f>
        <v>0</v>
      </c>
      <c r="X8903" s="24">
        <f>Table1[[#This Row],[Total Ballots]]/Table1[[#This Row],[Total Population]]</f>
        <v>0</v>
      </c>
      <c r="Y8903" s="125" t="str">
        <f>IFERROR(Table1[[#This Row],[Female Ballots]]/Table1[[#This Row],[Female Voters]],"0.0%")</f>
        <v>0.0%</v>
      </c>
      <c r="Z8903" s="125" t="str">
        <f>IFERROR(Table1[[#This Row],[Male Ballots]]/Table1[[#This Row],[Male Voters]],"0.0%")</f>
        <v>0.0%</v>
      </c>
      <c r="AA8903" s="126" t="str">
        <f>IFERROR(Table1[[#This Row],[Total Ballots]]/Table1[[#This Row],[Total Voters]],"0.0%")</f>
        <v>0.0%</v>
      </c>
    </row>
    <row r="8904" spans="1:27" x14ac:dyDescent="0.35">
      <c r="A8904" s="8" t="s">
        <v>40</v>
      </c>
      <c r="B8904" s="17">
        <v>2004</v>
      </c>
      <c r="C8904" s="80" t="s">
        <v>82</v>
      </c>
      <c r="D8904" s="17"/>
      <c r="E8904" s="35" t="s">
        <v>73</v>
      </c>
      <c r="F8904" s="35" t="s">
        <v>77</v>
      </c>
      <c r="G8904" s="51" t="s">
        <v>66</v>
      </c>
      <c r="H8904" s="10">
        <v>22105</v>
      </c>
      <c r="I8904" s="10">
        <v>21125</v>
      </c>
      <c r="J8904" s="10">
        <v>43230</v>
      </c>
      <c r="K8904" s="55"/>
      <c r="L8904" s="57"/>
      <c r="M8904" s="57"/>
      <c r="N8904" s="59"/>
      <c r="O8904" s="61"/>
      <c r="P8904" s="10"/>
      <c r="Q8904" s="10"/>
      <c r="R8904" s="11"/>
      <c r="S8904" s="24">
        <f>Table1[[#This Row],[Female Voters]]/Table1[[#This Row],[Female Population]]</f>
        <v>0</v>
      </c>
      <c r="T8904" s="24">
        <f>Table1[[#This Row],[Male Voters]]/Table1[[#This Row],[Male Population]]</f>
        <v>0</v>
      </c>
      <c r="U8904" s="24">
        <f>Table1[[#This Row],[Total Voters]]/Table1[[#This Row],[Total Population]]</f>
        <v>0</v>
      </c>
      <c r="V8904" s="24">
        <f>Table1[[#This Row],[Female Ballots]]/Table1[[#This Row],[Female Population]]</f>
        <v>0</v>
      </c>
      <c r="W8904" s="24">
        <f>Table1[[#This Row],[Male Ballots]]/Table1[[#This Row],[Male Population]]</f>
        <v>0</v>
      </c>
      <c r="X8904" s="24">
        <f>Table1[[#This Row],[Total Ballots]]/Table1[[#This Row],[Total Population]]</f>
        <v>0</v>
      </c>
      <c r="Y8904" s="125" t="str">
        <f>IFERROR(Table1[[#This Row],[Female Ballots]]/Table1[[#This Row],[Female Voters]],"0.0%")</f>
        <v>0.0%</v>
      </c>
      <c r="Z8904" s="125" t="str">
        <f>IFERROR(Table1[[#This Row],[Male Ballots]]/Table1[[#This Row],[Male Voters]],"0.0%")</f>
        <v>0.0%</v>
      </c>
      <c r="AA8904" s="126" t="str">
        <f>IFERROR(Table1[[#This Row],[Total Ballots]]/Table1[[#This Row],[Total Voters]],"0.0%")</f>
        <v>0.0%</v>
      </c>
    </row>
    <row r="8905" spans="1:27" x14ac:dyDescent="0.35">
      <c r="A8905" s="8" t="s">
        <v>40</v>
      </c>
      <c r="B8905" s="17">
        <v>2004</v>
      </c>
      <c r="C8905" s="80" t="s">
        <v>82</v>
      </c>
      <c r="D8905" s="17"/>
      <c r="E8905" s="35" t="s">
        <v>73</v>
      </c>
      <c r="F8905" s="35" t="s">
        <v>77</v>
      </c>
      <c r="G8905" s="51" t="s">
        <v>67</v>
      </c>
      <c r="H8905" s="10">
        <v>30697</v>
      </c>
      <c r="I8905" s="10">
        <v>22044</v>
      </c>
      <c r="J8905" s="10">
        <v>52741</v>
      </c>
      <c r="K8905" s="55"/>
      <c r="L8905" s="57"/>
      <c r="M8905" s="57"/>
      <c r="N8905" s="59"/>
      <c r="O8905" s="61"/>
      <c r="P8905" s="10"/>
      <c r="Q8905" s="10"/>
      <c r="R8905" s="11"/>
      <c r="S8905" s="24">
        <f>Table1[[#This Row],[Female Voters]]/Table1[[#This Row],[Female Population]]</f>
        <v>0</v>
      </c>
      <c r="T8905" s="24">
        <f>Table1[[#This Row],[Male Voters]]/Table1[[#This Row],[Male Population]]</f>
        <v>0</v>
      </c>
      <c r="U8905" s="24">
        <f>Table1[[#This Row],[Total Voters]]/Table1[[#This Row],[Total Population]]</f>
        <v>0</v>
      </c>
      <c r="V8905" s="24">
        <f>Table1[[#This Row],[Female Ballots]]/Table1[[#This Row],[Female Population]]</f>
        <v>0</v>
      </c>
      <c r="W8905" s="24">
        <f>Table1[[#This Row],[Male Ballots]]/Table1[[#This Row],[Male Population]]</f>
        <v>0</v>
      </c>
      <c r="X8905" s="24">
        <f>Table1[[#This Row],[Total Ballots]]/Table1[[#This Row],[Total Population]]</f>
        <v>0</v>
      </c>
      <c r="Y8905" s="125" t="str">
        <f>IFERROR(Table1[[#This Row],[Female Ballots]]/Table1[[#This Row],[Female Voters]],"0.0%")</f>
        <v>0.0%</v>
      </c>
      <c r="Z8905" s="125" t="str">
        <f>IFERROR(Table1[[#This Row],[Male Ballots]]/Table1[[#This Row],[Male Voters]],"0.0%")</f>
        <v>0.0%</v>
      </c>
      <c r="AA8905" s="126" t="str">
        <f>IFERROR(Table1[[#This Row],[Total Ballots]]/Table1[[#This Row],[Total Voters]],"0.0%")</f>
        <v>0.0%</v>
      </c>
    </row>
    <row r="8906" spans="1:27" x14ac:dyDescent="0.35">
      <c r="A8906" s="8" t="s">
        <v>28</v>
      </c>
      <c r="B8906" s="17">
        <v>2004</v>
      </c>
      <c r="C8906" s="80" t="s">
        <v>82</v>
      </c>
      <c r="D8906" s="17"/>
      <c r="E8906" s="35" t="s">
        <v>74</v>
      </c>
      <c r="F8906" s="35" t="s">
        <v>77</v>
      </c>
      <c r="G8906" s="51" t="s">
        <v>79</v>
      </c>
      <c r="H8906" s="10">
        <v>15305</v>
      </c>
      <c r="I8906" s="10">
        <v>14973</v>
      </c>
      <c r="J8906" s="10">
        <v>30278</v>
      </c>
      <c r="K8906" s="55"/>
      <c r="L8906" s="57"/>
      <c r="M8906" s="57"/>
      <c r="N8906" s="59">
        <v>28414</v>
      </c>
      <c r="O8906" s="61"/>
      <c r="P8906" s="10"/>
      <c r="Q8906" s="10"/>
      <c r="R8906" s="11">
        <v>20606</v>
      </c>
      <c r="S8906" s="24">
        <f>Table1[[#This Row],[Female Voters]]/Table1[[#This Row],[Female Population]]</f>
        <v>0</v>
      </c>
      <c r="T8906" s="24">
        <f>Table1[[#This Row],[Male Voters]]/Table1[[#This Row],[Male Population]]</f>
        <v>0</v>
      </c>
      <c r="U8906" s="24">
        <f>Table1[[#This Row],[Total Voters]]/Table1[[#This Row],[Total Population]]</f>
        <v>0.93843714908514431</v>
      </c>
      <c r="V8906" s="24">
        <f>Table1[[#This Row],[Female Ballots]]/Table1[[#This Row],[Female Population]]</f>
        <v>0</v>
      </c>
      <c r="W8906" s="24">
        <f>Table1[[#This Row],[Male Ballots]]/Table1[[#This Row],[Male Population]]</f>
        <v>0</v>
      </c>
      <c r="X8906" s="24">
        <f>Table1[[#This Row],[Total Ballots]]/Table1[[#This Row],[Total Population]]</f>
        <v>0.68056014267785192</v>
      </c>
      <c r="Y8906" s="125" t="str">
        <f>IFERROR(Table1[[#This Row],[Female Ballots]]/Table1[[#This Row],[Female Voters]],"0.0%")</f>
        <v>0.0%</v>
      </c>
      <c r="Z8906" s="125" t="str">
        <f>IFERROR(Table1[[#This Row],[Male Ballots]]/Table1[[#This Row],[Male Voters]],"0.0%")</f>
        <v>0.0%</v>
      </c>
      <c r="AA8906" s="126">
        <f>IFERROR(Table1[[#This Row],[Total Ballots]]/Table1[[#This Row],[Total Voters]],"0.0%")</f>
        <v>0.72520588442317169</v>
      </c>
    </row>
    <row r="8907" spans="1:27" x14ac:dyDescent="0.35">
      <c r="A8907" s="8" t="s">
        <v>28</v>
      </c>
      <c r="B8907" s="17">
        <v>2004</v>
      </c>
      <c r="C8907" s="80" t="s">
        <v>82</v>
      </c>
      <c r="D8907" s="17"/>
      <c r="E8907" s="35" t="s">
        <v>74</v>
      </c>
      <c r="F8907" s="35" t="s">
        <v>77</v>
      </c>
      <c r="G8907" s="51" t="s">
        <v>62</v>
      </c>
      <c r="H8907" s="10">
        <v>1287</v>
      </c>
      <c r="I8907" s="10">
        <v>1455</v>
      </c>
      <c r="J8907" s="10">
        <v>2742</v>
      </c>
      <c r="K8907" s="55"/>
      <c r="L8907" s="57"/>
      <c r="M8907" s="57"/>
      <c r="N8907" s="59"/>
      <c r="O8907" s="61"/>
      <c r="P8907" s="10"/>
      <c r="Q8907" s="10"/>
      <c r="R8907" s="11"/>
      <c r="S8907" s="24">
        <f>Table1[[#This Row],[Female Voters]]/Table1[[#This Row],[Female Population]]</f>
        <v>0</v>
      </c>
      <c r="T8907" s="24">
        <f>Table1[[#This Row],[Male Voters]]/Table1[[#This Row],[Male Population]]</f>
        <v>0</v>
      </c>
      <c r="U8907" s="24">
        <f>Table1[[#This Row],[Total Voters]]/Table1[[#This Row],[Total Population]]</f>
        <v>0</v>
      </c>
      <c r="V8907" s="24">
        <f>Table1[[#This Row],[Female Ballots]]/Table1[[#This Row],[Female Population]]</f>
        <v>0</v>
      </c>
      <c r="W8907" s="24">
        <f>Table1[[#This Row],[Male Ballots]]/Table1[[#This Row],[Male Population]]</f>
        <v>0</v>
      </c>
      <c r="X8907" s="24">
        <f>Table1[[#This Row],[Total Ballots]]/Table1[[#This Row],[Total Population]]</f>
        <v>0</v>
      </c>
      <c r="Y8907" s="125" t="str">
        <f>IFERROR(Table1[[#This Row],[Female Ballots]]/Table1[[#This Row],[Female Voters]],"0.0%")</f>
        <v>0.0%</v>
      </c>
      <c r="Z8907" s="125" t="str">
        <f>IFERROR(Table1[[#This Row],[Male Ballots]]/Table1[[#This Row],[Male Voters]],"0.0%")</f>
        <v>0.0%</v>
      </c>
      <c r="AA8907" s="126" t="str">
        <f>IFERROR(Table1[[#This Row],[Total Ballots]]/Table1[[#This Row],[Total Voters]],"0.0%")</f>
        <v>0.0%</v>
      </c>
    </row>
    <row r="8908" spans="1:27" x14ac:dyDescent="0.35">
      <c r="A8908" s="8" t="s">
        <v>28</v>
      </c>
      <c r="B8908" s="17">
        <v>2004</v>
      </c>
      <c r="C8908" s="80" t="s">
        <v>82</v>
      </c>
      <c r="D8908" s="17"/>
      <c r="E8908" s="35" t="s">
        <v>74</v>
      </c>
      <c r="F8908" s="35" t="s">
        <v>77</v>
      </c>
      <c r="G8908" s="51" t="s">
        <v>63</v>
      </c>
      <c r="H8908" s="10">
        <v>1885</v>
      </c>
      <c r="I8908" s="10">
        <v>1711</v>
      </c>
      <c r="J8908" s="10">
        <v>3596</v>
      </c>
      <c r="K8908" s="55"/>
      <c r="L8908" s="57"/>
      <c r="M8908" s="57"/>
      <c r="N8908" s="59"/>
      <c r="O8908" s="61"/>
      <c r="P8908" s="10"/>
      <c r="Q8908" s="10"/>
      <c r="R8908" s="11"/>
      <c r="S8908" s="24">
        <f>Table1[[#This Row],[Female Voters]]/Table1[[#This Row],[Female Population]]</f>
        <v>0</v>
      </c>
      <c r="T8908" s="24">
        <f>Table1[[#This Row],[Male Voters]]/Table1[[#This Row],[Male Population]]</f>
        <v>0</v>
      </c>
      <c r="U8908" s="24">
        <f>Table1[[#This Row],[Total Voters]]/Table1[[#This Row],[Total Population]]</f>
        <v>0</v>
      </c>
      <c r="V8908" s="24">
        <f>Table1[[#This Row],[Female Ballots]]/Table1[[#This Row],[Female Population]]</f>
        <v>0</v>
      </c>
      <c r="W8908" s="24">
        <f>Table1[[#This Row],[Male Ballots]]/Table1[[#This Row],[Male Population]]</f>
        <v>0</v>
      </c>
      <c r="X8908" s="24">
        <f>Table1[[#This Row],[Total Ballots]]/Table1[[#This Row],[Total Population]]</f>
        <v>0</v>
      </c>
      <c r="Y8908" s="125" t="str">
        <f>IFERROR(Table1[[#This Row],[Female Ballots]]/Table1[[#This Row],[Female Voters]],"0.0%")</f>
        <v>0.0%</v>
      </c>
      <c r="Z8908" s="125" t="str">
        <f>IFERROR(Table1[[#This Row],[Male Ballots]]/Table1[[#This Row],[Male Voters]],"0.0%")</f>
        <v>0.0%</v>
      </c>
      <c r="AA8908" s="126" t="str">
        <f>IFERROR(Table1[[#This Row],[Total Ballots]]/Table1[[#This Row],[Total Voters]],"0.0%")</f>
        <v>0.0%</v>
      </c>
    </row>
    <row r="8909" spans="1:27" x14ac:dyDescent="0.35">
      <c r="A8909" s="8" t="s">
        <v>28</v>
      </c>
      <c r="B8909" s="17">
        <v>2004</v>
      </c>
      <c r="C8909" s="80" t="s">
        <v>82</v>
      </c>
      <c r="D8909" s="17"/>
      <c r="E8909" s="35" t="s">
        <v>74</v>
      </c>
      <c r="F8909" s="35" t="s">
        <v>77</v>
      </c>
      <c r="G8909" s="51" t="s">
        <v>64</v>
      </c>
      <c r="H8909" s="10">
        <v>2896</v>
      </c>
      <c r="I8909" s="10">
        <v>2818</v>
      </c>
      <c r="J8909" s="10">
        <v>5714</v>
      </c>
      <c r="K8909" s="55"/>
      <c r="L8909" s="57"/>
      <c r="M8909" s="57"/>
      <c r="N8909" s="59"/>
      <c r="O8909" s="61"/>
      <c r="P8909" s="10"/>
      <c r="Q8909" s="10"/>
      <c r="R8909" s="11"/>
      <c r="S8909" s="24">
        <f>Table1[[#This Row],[Female Voters]]/Table1[[#This Row],[Female Population]]</f>
        <v>0</v>
      </c>
      <c r="T8909" s="24">
        <f>Table1[[#This Row],[Male Voters]]/Table1[[#This Row],[Male Population]]</f>
        <v>0</v>
      </c>
      <c r="U8909" s="24">
        <f>Table1[[#This Row],[Total Voters]]/Table1[[#This Row],[Total Population]]</f>
        <v>0</v>
      </c>
      <c r="V8909" s="24">
        <f>Table1[[#This Row],[Female Ballots]]/Table1[[#This Row],[Female Population]]</f>
        <v>0</v>
      </c>
      <c r="W8909" s="24">
        <f>Table1[[#This Row],[Male Ballots]]/Table1[[#This Row],[Male Population]]</f>
        <v>0</v>
      </c>
      <c r="X8909" s="24">
        <f>Table1[[#This Row],[Total Ballots]]/Table1[[#This Row],[Total Population]]</f>
        <v>0</v>
      </c>
      <c r="Y8909" s="125" t="str">
        <f>IFERROR(Table1[[#This Row],[Female Ballots]]/Table1[[#This Row],[Female Voters]],"0.0%")</f>
        <v>0.0%</v>
      </c>
      <c r="Z8909" s="125" t="str">
        <f>IFERROR(Table1[[#This Row],[Male Ballots]]/Table1[[#This Row],[Male Voters]],"0.0%")</f>
        <v>0.0%</v>
      </c>
      <c r="AA8909" s="126" t="str">
        <f>IFERROR(Table1[[#This Row],[Total Ballots]]/Table1[[#This Row],[Total Voters]],"0.0%")</f>
        <v>0.0%</v>
      </c>
    </row>
    <row r="8910" spans="1:27" x14ac:dyDescent="0.35">
      <c r="A8910" s="8" t="s">
        <v>28</v>
      </c>
      <c r="B8910" s="17">
        <v>2004</v>
      </c>
      <c r="C8910" s="80" t="s">
        <v>82</v>
      </c>
      <c r="D8910" s="17"/>
      <c r="E8910" s="35" t="s">
        <v>74</v>
      </c>
      <c r="F8910" s="35" t="s">
        <v>77</v>
      </c>
      <c r="G8910" s="51" t="s">
        <v>65</v>
      </c>
      <c r="H8910" s="10">
        <v>3507</v>
      </c>
      <c r="I8910" s="10">
        <v>3371</v>
      </c>
      <c r="J8910" s="10">
        <v>6878</v>
      </c>
      <c r="K8910" s="55"/>
      <c r="L8910" s="57"/>
      <c r="M8910" s="57"/>
      <c r="N8910" s="59"/>
      <c r="O8910" s="61"/>
      <c r="P8910" s="10"/>
      <c r="Q8910" s="10"/>
      <c r="R8910" s="11"/>
      <c r="S8910" s="24">
        <f>Table1[[#This Row],[Female Voters]]/Table1[[#This Row],[Female Population]]</f>
        <v>0</v>
      </c>
      <c r="T8910" s="24">
        <f>Table1[[#This Row],[Male Voters]]/Table1[[#This Row],[Male Population]]</f>
        <v>0</v>
      </c>
      <c r="U8910" s="24">
        <f>Table1[[#This Row],[Total Voters]]/Table1[[#This Row],[Total Population]]</f>
        <v>0</v>
      </c>
      <c r="V8910" s="24">
        <f>Table1[[#This Row],[Female Ballots]]/Table1[[#This Row],[Female Population]]</f>
        <v>0</v>
      </c>
      <c r="W8910" s="24">
        <f>Table1[[#This Row],[Male Ballots]]/Table1[[#This Row],[Male Population]]</f>
        <v>0</v>
      </c>
      <c r="X8910" s="24">
        <f>Table1[[#This Row],[Total Ballots]]/Table1[[#This Row],[Total Population]]</f>
        <v>0</v>
      </c>
      <c r="Y8910" s="125" t="str">
        <f>IFERROR(Table1[[#This Row],[Female Ballots]]/Table1[[#This Row],[Female Voters]],"0.0%")</f>
        <v>0.0%</v>
      </c>
      <c r="Z8910" s="125" t="str">
        <f>IFERROR(Table1[[#This Row],[Male Ballots]]/Table1[[#This Row],[Male Voters]],"0.0%")</f>
        <v>0.0%</v>
      </c>
      <c r="AA8910" s="126" t="str">
        <f>IFERROR(Table1[[#This Row],[Total Ballots]]/Table1[[#This Row],[Total Voters]],"0.0%")</f>
        <v>0.0%</v>
      </c>
    </row>
    <row r="8911" spans="1:27" x14ac:dyDescent="0.35">
      <c r="A8911" s="8" t="s">
        <v>28</v>
      </c>
      <c r="B8911" s="17">
        <v>2004</v>
      </c>
      <c r="C8911" s="80" t="s">
        <v>82</v>
      </c>
      <c r="D8911" s="17"/>
      <c r="E8911" s="35" t="s">
        <v>74</v>
      </c>
      <c r="F8911" s="35" t="s">
        <v>77</v>
      </c>
      <c r="G8911" s="51" t="s">
        <v>66</v>
      </c>
      <c r="H8911" s="10">
        <v>2691</v>
      </c>
      <c r="I8911" s="10">
        <v>2821</v>
      </c>
      <c r="J8911" s="10">
        <v>5512</v>
      </c>
      <c r="K8911" s="55"/>
      <c r="L8911" s="57"/>
      <c r="M8911" s="57"/>
      <c r="N8911" s="59"/>
      <c r="O8911" s="61"/>
      <c r="P8911" s="10"/>
      <c r="Q8911" s="10"/>
      <c r="R8911" s="11"/>
      <c r="S8911" s="24">
        <f>Table1[[#This Row],[Female Voters]]/Table1[[#This Row],[Female Population]]</f>
        <v>0</v>
      </c>
      <c r="T8911" s="24">
        <f>Table1[[#This Row],[Male Voters]]/Table1[[#This Row],[Male Population]]</f>
        <v>0</v>
      </c>
      <c r="U8911" s="24">
        <f>Table1[[#This Row],[Total Voters]]/Table1[[#This Row],[Total Population]]</f>
        <v>0</v>
      </c>
      <c r="V8911" s="24">
        <f>Table1[[#This Row],[Female Ballots]]/Table1[[#This Row],[Female Population]]</f>
        <v>0</v>
      </c>
      <c r="W8911" s="24">
        <f>Table1[[#This Row],[Male Ballots]]/Table1[[#This Row],[Male Population]]</f>
        <v>0</v>
      </c>
      <c r="X8911" s="24">
        <f>Table1[[#This Row],[Total Ballots]]/Table1[[#This Row],[Total Population]]</f>
        <v>0</v>
      </c>
      <c r="Y8911" s="125" t="str">
        <f>IFERROR(Table1[[#This Row],[Female Ballots]]/Table1[[#This Row],[Female Voters]],"0.0%")</f>
        <v>0.0%</v>
      </c>
      <c r="Z8911" s="125" t="str">
        <f>IFERROR(Table1[[#This Row],[Male Ballots]]/Table1[[#This Row],[Male Voters]],"0.0%")</f>
        <v>0.0%</v>
      </c>
      <c r="AA8911" s="126" t="str">
        <f>IFERROR(Table1[[#This Row],[Total Ballots]]/Table1[[#This Row],[Total Voters]],"0.0%")</f>
        <v>0.0%</v>
      </c>
    </row>
    <row r="8912" spans="1:27" x14ac:dyDescent="0.35">
      <c r="A8912" s="8" t="s">
        <v>28</v>
      </c>
      <c r="B8912" s="17">
        <v>2004</v>
      </c>
      <c r="C8912" s="80" t="s">
        <v>82</v>
      </c>
      <c r="D8912" s="17"/>
      <c r="E8912" s="35" t="s">
        <v>74</v>
      </c>
      <c r="F8912" s="35" t="s">
        <v>77</v>
      </c>
      <c r="G8912" s="51" t="s">
        <v>67</v>
      </c>
      <c r="H8912" s="10">
        <v>3039</v>
      </c>
      <c r="I8912" s="10">
        <v>2797</v>
      </c>
      <c r="J8912" s="10">
        <v>5836</v>
      </c>
      <c r="K8912" s="55"/>
      <c r="L8912" s="57"/>
      <c r="M8912" s="57"/>
      <c r="N8912" s="59"/>
      <c r="O8912" s="61"/>
      <c r="P8912" s="10"/>
      <c r="Q8912" s="10"/>
      <c r="R8912" s="11"/>
      <c r="S8912" s="24">
        <f>Table1[[#This Row],[Female Voters]]/Table1[[#This Row],[Female Population]]</f>
        <v>0</v>
      </c>
      <c r="T8912" s="24">
        <f>Table1[[#This Row],[Male Voters]]/Table1[[#This Row],[Male Population]]</f>
        <v>0</v>
      </c>
      <c r="U8912" s="24">
        <f>Table1[[#This Row],[Total Voters]]/Table1[[#This Row],[Total Population]]</f>
        <v>0</v>
      </c>
      <c r="V8912" s="24">
        <f>Table1[[#This Row],[Female Ballots]]/Table1[[#This Row],[Female Population]]</f>
        <v>0</v>
      </c>
      <c r="W8912" s="24">
        <f>Table1[[#This Row],[Male Ballots]]/Table1[[#This Row],[Male Population]]</f>
        <v>0</v>
      </c>
      <c r="X8912" s="24">
        <f>Table1[[#This Row],[Total Ballots]]/Table1[[#This Row],[Total Population]]</f>
        <v>0</v>
      </c>
      <c r="Y8912" s="125" t="str">
        <f>IFERROR(Table1[[#This Row],[Female Ballots]]/Table1[[#This Row],[Female Voters]],"0.0%")</f>
        <v>0.0%</v>
      </c>
      <c r="Z8912" s="125" t="str">
        <f>IFERROR(Table1[[#This Row],[Male Ballots]]/Table1[[#This Row],[Male Voters]],"0.0%")</f>
        <v>0.0%</v>
      </c>
      <c r="AA8912" s="126" t="str">
        <f>IFERROR(Table1[[#This Row],[Total Ballots]]/Table1[[#This Row],[Total Voters]],"0.0%")</f>
        <v>0.0%</v>
      </c>
    </row>
    <row r="8913" spans="1:27" x14ac:dyDescent="0.35">
      <c r="A8913" s="8" t="s">
        <v>43</v>
      </c>
      <c r="B8913" s="17">
        <v>2004</v>
      </c>
      <c r="C8913" s="80" t="s">
        <v>82</v>
      </c>
      <c r="D8913" s="17"/>
      <c r="E8913" s="35" t="s">
        <v>73</v>
      </c>
      <c r="F8913" s="35" t="s">
        <v>77</v>
      </c>
      <c r="G8913" s="51" t="s">
        <v>79</v>
      </c>
      <c r="H8913" s="10">
        <v>87776.909999999989</v>
      </c>
      <c r="I8913" s="10">
        <v>81223.92</v>
      </c>
      <c r="J8913" s="10">
        <v>169000.85</v>
      </c>
      <c r="K8913" s="55"/>
      <c r="L8913" s="57"/>
      <c r="M8913" s="57"/>
      <c r="N8913" s="59">
        <v>137742</v>
      </c>
      <c r="O8913" s="61"/>
      <c r="P8913" s="10"/>
      <c r="Q8913" s="10"/>
      <c r="R8913" s="11">
        <v>113996</v>
      </c>
      <c r="S8913" s="24">
        <f>Table1[[#This Row],[Female Voters]]/Table1[[#This Row],[Female Population]]</f>
        <v>0</v>
      </c>
      <c r="T8913" s="24">
        <f>Table1[[#This Row],[Male Voters]]/Table1[[#This Row],[Male Population]]</f>
        <v>0</v>
      </c>
      <c r="U8913" s="24">
        <f>Table1[[#This Row],[Total Voters]]/Table1[[#This Row],[Total Population]]</f>
        <v>0.8150373208182089</v>
      </c>
      <c r="V8913" s="24">
        <f>Table1[[#This Row],[Female Ballots]]/Table1[[#This Row],[Female Population]]</f>
        <v>0</v>
      </c>
      <c r="W8913" s="24">
        <f>Table1[[#This Row],[Male Ballots]]/Table1[[#This Row],[Male Population]]</f>
        <v>0</v>
      </c>
      <c r="X8913" s="24">
        <f>Table1[[#This Row],[Total Ballots]]/Table1[[#This Row],[Total Population]]</f>
        <v>0.67452915177645556</v>
      </c>
      <c r="Y8913" s="125" t="str">
        <f>IFERROR(Table1[[#This Row],[Female Ballots]]/Table1[[#This Row],[Female Voters]],"0.0%")</f>
        <v>0.0%</v>
      </c>
      <c r="Z8913" s="125" t="str">
        <f>IFERROR(Table1[[#This Row],[Male Ballots]]/Table1[[#This Row],[Male Voters]],"0.0%")</f>
        <v>0.0%</v>
      </c>
      <c r="AA8913" s="126">
        <f>IFERROR(Table1[[#This Row],[Total Ballots]]/Table1[[#This Row],[Total Voters]],"0.0%")</f>
        <v>0.82760523297178779</v>
      </c>
    </row>
    <row r="8914" spans="1:27" x14ac:dyDescent="0.35">
      <c r="A8914" s="8" t="s">
        <v>43</v>
      </c>
      <c r="B8914" s="17">
        <v>2004</v>
      </c>
      <c r="C8914" s="80" t="s">
        <v>82</v>
      </c>
      <c r="D8914" s="17"/>
      <c r="E8914" s="35" t="s">
        <v>73</v>
      </c>
      <c r="F8914" s="35" t="s">
        <v>77</v>
      </c>
      <c r="G8914" s="51" t="s">
        <v>62</v>
      </c>
      <c r="H8914" s="10">
        <v>10829.99</v>
      </c>
      <c r="I8914" s="10">
        <v>10808.99</v>
      </c>
      <c r="J8914" s="10">
        <v>21638.989999999998</v>
      </c>
      <c r="K8914" s="55"/>
      <c r="L8914" s="57"/>
      <c r="M8914" s="57"/>
      <c r="N8914" s="59"/>
      <c r="O8914" s="61"/>
      <c r="P8914" s="10"/>
      <c r="Q8914" s="10"/>
      <c r="R8914" s="11"/>
      <c r="S8914" s="24">
        <f>Table1[[#This Row],[Female Voters]]/Table1[[#This Row],[Female Population]]</f>
        <v>0</v>
      </c>
      <c r="T8914" s="24">
        <f>Table1[[#This Row],[Male Voters]]/Table1[[#This Row],[Male Population]]</f>
        <v>0</v>
      </c>
      <c r="U8914" s="24">
        <f>Table1[[#This Row],[Total Voters]]/Table1[[#This Row],[Total Population]]</f>
        <v>0</v>
      </c>
      <c r="V8914" s="24">
        <f>Table1[[#This Row],[Female Ballots]]/Table1[[#This Row],[Female Population]]</f>
        <v>0</v>
      </c>
      <c r="W8914" s="24">
        <f>Table1[[#This Row],[Male Ballots]]/Table1[[#This Row],[Male Population]]</f>
        <v>0</v>
      </c>
      <c r="X8914" s="24">
        <f>Table1[[#This Row],[Total Ballots]]/Table1[[#This Row],[Total Population]]</f>
        <v>0</v>
      </c>
      <c r="Y8914" s="125" t="str">
        <f>IFERROR(Table1[[#This Row],[Female Ballots]]/Table1[[#This Row],[Female Voters]],"0.0%")</f>
        <v>0.0%</v>
      </c>
      <c r="Z8914" s="125" t="str">
        <f>IFERROR(Table1[[#This Row],[Male Ballots]]/Table1[[#This Row],[Male Voters]],"0.0%")</f>
        <v>0.0%</v>
      </c>
      <c r="AA8914" s="126" t="str">
        <f>IFERROR(Table1[[#This Row],[Total Ballots]]/Table1[[#This Row],[Total Voters]],"0.0%")</f>
        <v>0.0%</v>
      </c>
    </row>
    <row r="8915" spans="1:27" x14ac:dyDescent="0.35">
      <c r="A8915" s="8" t="s">
        <v>43</v>
      </c>
      <c r="B8915" s="17">
        <v>2004</v>
      </c>
      <c r="C8915" s="80" t="s">
        <v>82</v>
      </c>
      <c r="D8915" s="17"/>
      <c r="E8915" s="35" t="s">
        <v>73</v>
      </c>
      <c r="F8915" s="35" t="s">
        <v>77</v>
      </c>
      <c r="G8915" s="51" t="s">
        <v>63</v>
      </c>
      <c r="H8915" s="10">
        <v>14234.98</v>
      </c>
      <c r="I8915" s="10">
        <v>14263.98</v>
      </c>
      <c r="J8915" s="10">
        <v>28498.98</v>
      </c>
      <c r="K8915" s="55"/>
      <c r="L8915" s="57"/>
      <c r="M8915" s="57"/>
      <c r="N8915" s="59"/>
      <c r="O8915" s="61"/>
      <c r="P8915" s="10"/>
      <c r="Q8915" s="10"/>
      <c r="R8915" s="11"/>
      <c r="S8915" s="24">
        <f>Table1[[#This Row],[Female Voters]]/Table1[[#This Row],[Female Population]]</f>
        <v>0</v>
      </c>
      <c r="T8915" s="24">
        <f>Table1[[#This Row],[Male Voters]]/Table1[[#This Row],[Male Population]]</f>
        <v>0</v>
      </c>
      <c r="U8915" s="24">
        <f>Table1[[#This Row],[Total Voters]]/Table1[[#This Row],[Total Population]]</f>
        <v>0</v>
      </c>
      <c r="V8915" s="24">
        <f>Table1[[#This Row],[Female Ballots]]/Table1[[#This Row],[Female Population]]</f>
        <v>0</v>
      </c>
      <c r="W8915" s="24">
        <f>Table1[[#This Row],[Male Ballots]]/Table1[[#This Row],[Male Population]]</f>
        <v>0</v>
      </c>
      <c r="X8915" s="24">
        <f>Table1[[#This Row],[Total Ballots]]/Table1[[#This Row],[Total Population]]</f>
        <v>0</v>
      </c>
      <c r="Y8915" s="125" t="str">
        <f>IFERROR(Table1[[#This Row],[Female Ballots]]/Table1[[#This Row],[Female Voters]],"0.0%")</f>
        <v>0.0%</v>
      </c>
      <c r="Z8915" s="125" t="str">
        <f>IFERROR(Table1[[#This Row],[Male Ballots]]/Table1[[#This Row],[Male Voters]],"0.0%")</f>
        <v>0.0%</v>
      </c>
      <c r="AA8915" s="126" t="str">
        <f>IFERROR(Table1[[#This Row],[Total Ballots]]/Table1[[#This Row],[Total Voters]],"0.0%")</f>
        <v>0.0%</v>
      </c>
    </row>
    <row r="8916" spans="1:27" x14ac:dyDescent="0.35">
      <c r="A8916" s="8" t="s">
        <v>43</v>
      </c>
      <c r="B8916" s="17">
        <v>2004</v>
      </c>
      <c r="C8916" s="80" t="s">
        <v>82</v>
      </c>
      <c r="D8916" s="17"/>
      <c r="E8916" s="35" t="s">
        <v>73</v>
      </c>
      <c r="F8916" s="35" t="s">
        <v>77</v>
      </c>
      <c r="G8916" s="51" t="s">
        <v>64</v>
      </c>
      <c r="H8916" s="10">
        <v>16983.98</v>
      </c>
      <c r="I8916" s="10">
        <v>16192.98</v>
      </c>
      <c r="J8916" s="10">
        <v>33176.959999999999</v>
      </c>
      <c r="K8916" s="55"/>
      <c r="L8916" s="57"/>
      <c r="M8916" s="57"/>
      <c r="N8916" s="59"/>
      <c r="O8916" s="61"/>
      <c r="P8916" s="10"/>
      <c r="Q8916" s="10"/>
      <c r="R8916" s="11"/>
      <c r="S8916" s="24">
        <f>Table1[[#This Row],[Female Voters]]/Table1[[#This Row],[Female Population]]</f>
        <v>0</v>
      </c>
      <c r="T8916" s="24">
        <f>Table1[[#This Row],[Male Voters]]/Table1[[#This Row],[Male Population]]</f>
        <v>0</v>
      </c>
      <c r="U8916" s="24">
        <f>Table1[[#This Row],[Total Voters]]/Table1[[#This Row],[Total Population]]</f>
        <v>0</v>
      </c>
      <c r="V8916" s="24">
        <f>Table1[[#This Row],[Female Ballots]]/Table1[[#This Row],[Female Population]]</f>
        <v>0</v>
      </c>
      <c r="W8916" s="24">
        <f>Table1[[#This Row],[Male Ballots]]/Table1[[#This Row],[Male Population]]</f>
        <v>0</v>
      </c>
      <c r="X8916" s="24">
        <f>Table1[[#This Row],[Total Ballots]]/Table1[[#This Row],[Total Population]]</f>
        <v>0</v>
      </c>
      <c r="Y8916" s="125" t="str">
        <f>IFERROR(Table1[[#This Row],[Female Ballots]]/Table1[[#This Row],[Female Voters]],"0.0%")</f>
        <v>0.0%</v>
      </c>
      <c r="Z8916" s="125" t="str">
        <f>IFERROR(Table1[[#This Row],[Male Ballots]]/Table1[[#This Row],[Male Voters]],"0.0%")</f>
        <v>0.0%</v>
      </c>
      <c r="AA8916" s="126" t="str">
        <f>IFERROR(Table1[[#This Row],[Total Ballots]]/Table1[[#This Row],[Total Voters]],"0.0%")</f>
        <v>0.0%</v>
      </c>
    </row>
    <row r="8917" spans="1:27" x14ac:dyDescent="0.35">
      <c r="A8917" s="8" t="s">
        <v>43</v>
      </c>
      <c r="B8917" s="17">
        <v>2004</v>
      </c>
      <c r="C8917" s="80" t="s">
        <v>82</v>
      </c>
      <c r="D8917" s="17"/>
      <c r="E8917" s="35" t="s">
        <v>73</v>
      </c>
      <c r="F8917" s="35" t="s">
        <v>77</v>
      </c>
      <c r="G8917" s="51" t="s">
        <v>65</v>
      </c>
      <c r="H8917" s="10">
        <v>18256.98</v>
      </c>
      <c r="I8917" s="10">
        <v>16926.98</v>
      </c>
      <c r="J8917" s="10">
        <v>35183.96</v>
      </c>
      <c r="K8917" s="55"/>
      <c r="L8917" s="57"/>
      <c r="M8917" s="57"/>
      <c r="N8917" s="59"/>
      <c r="O8917" s="61"/>
      <c r="P8917" s="10"/>
      <c r="Q8917" s="10"/>
      <c r="R8917" s="11"/>
      <c r="S8917" s="24">
        <f>Table1[[#This Row],[Female Voters]]/Table1[[#This Row],[Female Population]]</f>
        <v>0</v>
      </c>
      <c r="T8917" s="24">
        <f>Table1[[#This Row],[Male Voters]]/Table1[[#This Row],[Male Population]]</f>
        <v>0</v>
      </c>
      <c r="U8917" s="24">
        <f>Table1[[#This Row],[Total Voters]]/Table1[[#This Row],[Total Population]]</f>
        <v>0</v>
      </c>
      <c r="V8917" s="24">
        <f>Table1[[#This Row],[Female Ballots]]/Table1[[#This Row],[Female Population]]</f>
        <v>0</v>
      </c>
      <c r="W8917" s="24">
        <f>Table1[[#This Row],[Male Ballots]]/Table1[[#This Row],[Male Population]]</f>
        <v>0</v>
      </c>
      <c r="X8917" s="24">
        <f>Table1[[#This Row],[Total Ballots]]/Table1[[#This Row],[Total Population]]</f>
        <v>0</v>
      </c>
      <c r="Y8917" s="125" t="str">
        <f>IFERROR(Table1[[#This Row],[Female Ballots]]/Table1[[#This Row],[Female Voters]],"0.0%")</f>
        <v>0.0%</v>
      </c>
      <c r="Z8917" s="125" t="str">
        <f>IFERROR(Table1[[#This Row],[Male Ballots]]/Table1[[#This Row],[Male Voters]],"0.0%")</f>
        <v>0.0%</v>
      </c>
      <c r="AA8917" s="126" t="str">
        <f>IFERROR(Table1[[#This Row],[Total Ballots]]/Table1[[#This Row],[Total Voters]],"0.0%")</f>
        <v>0.0%</v>
      </c>
    </row>
    <row r="8918" spans="1:27" x14ac:dyDescent="0.35">
      <c r="A8918" s="8" t="s">
        <v>43</v>
      </c>
      <c r="B8918" s="17">
        <v>2004</v>
      </c>
      <c r="C8918" s="80" t="s">
        <v>82</v>
      </c>
      <c r="D8918" s="17"/>
      <c r="E8918" s="35" t="s">
        <v>73</v>
      </c>
      <c r="F8918" s="35" t="s">
        <v>77</v>
      </c>
      <c r="G8918" s="51" t="s">
        <v>66</v>
      </c>
      <c r="H8918" s="10">
        <v>12649.98</v>
      </c>
      <c r="I8918" s="10">
        <v>11838.99</v>
      </c>
      <c r="J8918" s="10">
        <v>24488.98</v>
      </c>
      <c r="K8918" s="55"/>
      <c r="L8918" s="57"/>
      <c r="M8918" s="57"/>
      <c r="N8918" s="59"/>
      <c r="O8918" s="61"/>
      <c r="P8918" s="10"/>
      <c r="Q8918" s="10"/>
      <c r="R8918" s="11"/>
      <c r="S8918" s="24">
        <f>Table1[[#This Row],[Female Voters]]/Table1[[#This Row],[Female Population]]</f>
        <v>0</v>
      </c>
      <c r="T8918" s="24">
        <f>Table1[[#This Row],[Male Voters]]/Table1[[#This Row],[Male Population]]</f>
        <v>0</v>
      </c>
      <c r="U8918" s="24">
        <f>Table1[[#This Row],[Total Voters]]/Table1[[#This Row],[Total Population]]</f>
        <v>0</v>
      </c>
      <c r="V8918" s="24">
        <f>Table1[[#This Row],[Female Ballots]]/Table1[[#This Row],[Female Population]]</f>
        <v>0</v>
      </c>
      <c r="W8918" s="24">
        <f>Table1[[#This Row],[Male Ballots]]/Table1[[#This Row],[Male Population]]</f>
        <v>0</v>
      </c>
      <c r="X8918" s="24">
        <f>Table1[[#This Row],[Total Ballots]]/Table1[[#This Row],[Total Population]]</f>
        <v>0</v>
      </c>
      <c r="Y8918" s="125" t="str">
        <f>IFERROR(Table1[[#This Row],[Female Ballots]]/Table1[[#This Row],[Female Voters]],"0.0%")</f>
        <v>0.0%</v>
      </c>
      <c r="Z8918" s="125" t="str">
        <f>IFERROR(Table1[[#This Row],[Male Ballots]]/Table1[[#This Row],[Male Voters]],"0.0%")</f>
        <v>0.0%</v>
      </c>
      <c r="AA8918" s="126" t="str">
        <f>IFERROR(Table1[[#This Row],[Total Ballots]]/Table1[[#This Row],[Total Voters]],"0.0%")</f>
        <v>0.0%</v>
      </c>
    </row>
    <row r="8919" spans="1:27" x14ac:dyDescent="0.35">
      <c r="A8919" s="8" t="s">
        <v>43</v>
      </c>
      <c r="B8919" s="17">
        <v>2004</v>
      </c>
      <c r="C8919" s="80" t="s">
        <v>82</v>
      </c>
      <c r="D8919" s="17"/>
      <c r="E8919" s="35" t="s">
        <v>73</v>
      </c>
      <c r="F8919" s="35" t="s">
        <v>77</v>
      </c>
      <c r="G8919" s="51" t="s">
        <v>67</v>
      </c>
      <c r="H8919" s="10">
        <v>14821</v>
      </c>
      <c r="I8919" s="10">
        <v>11192</v>
      </c>
      <c r="J8919" s="10">
        <v>26012.98</v>
      </c>
      <c r="K8919" s="55"/>
      <c r="L8919" s="57"/>
      <c r="M8919" s="57"/>
      <c r="N8919" s="59"/>
      <c r="O8919" s="61"/>
      <c r="P8919" s="10"/>
      <c r="Q8919" s="10"/>
      <c r="R8919" s="11"/>
      <c r="S8919" s="24">
        <f>Table1[[#This Row],[Female Voters]]/Table1[[#This Row],[Female Population]]</f>
        <v>0</v>
      </c>
      <c r="T8919" s="24">
        <f>Table1[[#This Row],[Male Voters]]/Table1[[#This Row],[Male Population]]</f>
        <v>0</v>
      </c>
      <c r="U8919" s="24">
        <f>Table1[[#This Row],[Total Voters]]/Table1[[#This Row],[Total Population]]</f>
        <v>0</v>
      </c>
      <c r="V8919" s="24">
        <f>Table1[[#This Row],[Female Ballots]]/Table1[[#This Row],[Female Population]]</f>
        <v>0</v>
      </c>
      <c r="W8919" s="24">
        <f>Table1[[#This Row],[Male Ballots]]/Table1[[#This Row],[Male Population]]</f>
        <v>0</v>
      </c>
      <c r="X8919" s="24">
        <f>Table1[[#This Row],[Total Ballots]]/Table1[[#This Row],[Total Population]]</f>
        <v>0</v>
      </c>
      <c r="Y8919" s="125" t="str">
        <f>IFERROR(Table1[[#This Row],[Female Ballots]]/Table1[[#This Row],[Female Voters]],"0.0%")</f>
        <v>0.0%</v>
      </c>
      <c r="Z8919" s="125" t="str">
        <f>IFERROR(Table1[[#This Row],[Male Ballots]]/Table1[[#This Row],[Male Voters]],"0.0%")</f>
        <v>0.0%</v>
      </c>
      <c r="AA8919" s="126" t="str">
        <f>IFERROR(Table1[[#This Row],[Total Ballots]]/Table1[[#This Row],[Total Voters]],"0.0%")</f>
        <v>0.0%</v>
      </c>
    </row>
    <row r="8920" spans="1:27" x14ac:dyDescent="0.35">
      <c r="A8920" s="8" t="s">
        <v>26</v>
      </c>
      <c r="B8920" s="17">
        <v>2004</v>
      </c>
      <c r="C8920" s="80" t="s">
        <v>82</v>
      </c>
      <c r="D8920" s="17"/>
      <c r="E8920" s="35" t="s">
        <v>73</v>
      </c>
      <c r="F8920" s="35" t="s">
        <v>77</v>
      </c>
      <c r="G8920" s="51" t="s">
        <v>79</v>
      </c>
      <c r="H8920" s="10">
        <v>1500</v>
      </c>
      <c r="I8920" s="10">
        <v>1491</v>
      </c>
      <c r="J8920" s="10">
        <v>2991</v>
      </c>
      <c r="K8920" s="55"/>
      <c r="L8920" s="57"/>
      <c r="M8920" s="57"/>
      <c r="N8920" s="59">
        <v>2592</v>
      </c>
      <c r="O8920" s="61"/>
      <c r="P8920" s="10"/>
      <c r="Q8920" s="10"/>
      <c r="R8920" s="11">
        <v>2255</v>
      </c>
      <c r="S8920" s="24">
        <f>Table1[[#This Row],[Female Voters]]/Table1[[#This Row],[Female Population]]</f>
        <v>0</v>
      </c>
      <c r="T8920" s="24">
        <f>Table1[[#This Row],[Male Voters]]/Table1[[#This Row],[Male Population]]</f>
        <v>0</v>
      </c>
      <c r="U8920" s="24">
        <f>Table1[[#This Row],[Total Voters]]/Table1[[#This Row],[Total Population]]</f>
        <v>0.86659979939819454</v>
      </c>
      <c r="V8920" s="24">
        <f>Table1[[#This Row],[Female Ballots]]/Table1[[#This Row],[Female Population]]</f>
        <v>0</v>
      </c>
      <c r="W8920" s="24">
        <f>Table1[[#This Row],[Male Ballots]]/Table1[[#This Row],[Male Population]]</f>
        <v>0</v>
      </c>
      <c r="X8920" s="24">
        <f>Table1[[#This Row],[Total Ballots]]/Table1[[#This Row],[Total Population]]</f>
        <v>0.75392845202273484</v>
      </c>
      <c r="Y8920" s="125" t="str">
        <f>IFERROR(Table1[[#This Row],[Female Ballots]]/Table1[[#This Row],[Female Voters]],"0.0%")</f>
        <v>0.0%</v>
      </c>
      <c r="Z8920" s="125" t="str">
        <f>IFERROR(Table1[[#This Row],[Male Ballots]]/Table1[[#This Row],[Male Voters]],"0.0%")</f>
        <v>0.0%</v>
      </c>
      <c r="AA8920" s="126">
        <f>IFERROR(Table1[[#This Row],[Total Ballots]]/Table1[[#This Row],[Total Voters]],"0.0%")</f>
        <v>0.86998456790123457</v>
      </c>
    </row>
    <row r="8921" spans="1:27" x14ac:dyDescent="0.35">
      <c r="A8921" s="8" t="s">
        <v>26</v>
      </c>
      <c r="B8921" s="17">
        <v>2004</v>
      </c>
      <c r="C8921" s="80" t="s">
        <v>82</v>
      </c>
      <c r="D8921" s="17"/>
      <c r="E8921" s="35" t="s">
        <v>73</v>
      </c>
      <c r="F8921" s="35" t="s">
        <v>77</v>
      </c>
      <c r="G8921" s="51" t="s">
        <v>62</v>
      </c>
      <c r="H8921" s="10">
        <v>85</v>
      </c>
      <c r="I8921" s="10">
        <v>111</v>
      </c>
      <c r="J8921" s="10">
        <v>196</v>
      </c>
      <c r="K8921" s="55"/>
      <c r="L8921" s="57"/>
      <c r="M8921" s="57"/>
      <c r="N8921" s="59"/>
      <c r="O8921" s="61"/>
      <c r="P8921" s="10"/>
      <c r="Q8921" s="10"/>
      <c r="R8921" s="11"/>
      <c r="S8921" s="24">
        <f>Table1[[#This Row],[Female Voters]]/Table1[[#This Row],[Female Population]]</f>
        <v>0</v>
      </c>
      <c r="T8921" s="24">
        <f>Table1[[#This Row],[Male Voters]]/Table1[[#This Row],[Male Population]]</f>
        <v>0</v>
      </c>
      <c r="U8921" s="24">
        <f>Table1[[#This Row],[Total Voters]]/Table1[[#This Row],[Total Population]]</f>
        <v>0</v>
      </c>
      <c r="V8921" s="24">
        <f>Table1[[#This Row],[Female Ballots]]/Table1[[#This Row],[Female Population]]</f>
        <v>0</v>
      </c>
      <c r="W8921" s="24">
        <f>Table1[[#This Row],[Male Ballots]]/Table1[[#This Row],[Male Population]]</f>
        <v>0</v>
      </c>
      <c r="X8921" s="24">
        <f>Table1[[#This Row],[Total Ballots]]/Table1[[#This Row],[Total Population]]</f>
        <v>0</v>
      </c>
      <c r="Y8921" s="125" t="str">
        <f>IFERROR(Table1[[#This Row],[Female Ballots]]/Table1[[#This Row],[Female Voters]],"0.0%")</f>
        <v>0.0%</v>
      </c>
      <c r="Z8921" s="125" t="str">
        <f>IFERROR(Table1[[#This Row],[Male Ballots]]/Table1[[#This Row],[Male Voters]],"0.0%")</f>
        <v>0.0%</v>
      </c>
      <c r="AA8921" s="126" t="str">
        <f>IFERROR(Table1[[#This Row],[Total Ballots]]/Table1[[#This Row],[Total Voters]],"0.0%")</f>
        <v>0.0%</v>
      </c>
    </row>
    <row r="8922" spans="1:27" x14ac:dyDescent="0.35">
      <c r="A8922" s="8" t="s">
        <v>26</v>
      </c>
      <c r="B8922" s="17">
        <v>2004</v>
      </c>
      <c r="C8922" s="80" t="s">
        <v>82</v>
      </c>
      <c r="D8922" s="17"/>
      <c r="E8922" s="35" t="s">
        <v>73</v>
      </c>
      <c r="F8922" s="35" t="s">
        <v>77</v>
      </c>
      <c r="G8922" s="51" t="s">
        <v>63</v>
      </c>
      <c r="H8922" s="10">
        <v>151</v>
      </c>
      <c r="I8922" s="10">
        <v>152</v>
      </c>
      <c r="J8922" s="10">
        <v>303</v>
      </c>
      <c r="K8922" s="55"/>
      <c r="L8922" s="57"/>
      <c r="M8922" s="57"/>
      <c r="N8922" s="59"/>
      <c r="O8922" s="61"/>
      <c r="P8922" s="10"/>
      <c r="Q8922" s="10"/>
      <c r="R8922" s="11"/>
      <c r="S8922" s="24">
        <f>Table1[[#This Row],[Female Voters]]/Table1[[#This Row],[Female Population]]</f>
        <v>0</v>
      </c>
      <c r="T8922" s="24">
        <f>Table1[[#This Row],[Male Voters]]/Table1[[#This Row],[Male Population]]</f>
        <v>0</v>
      </c>
      <c r="U8922" s="24">
        <f>Table1[[#This Row],[Total Voters]]/Table1[[#This Row],[Total Population]]</f>
        <v>0</v>
      </c>
      <c r="V8922" s="24">
        <f>Table1[[#This Row],[Female Ballots]]/Table1[[#This Row],[Female Population]]</f>
        <v>0</v>
      </c>
      <c r="W8922" s="24">
        <f>Table1[[#This Row],[Male Ballots]]/Table1[[#This Row],[Male Population]]</f>
        <v>0</v>
      </c>
      <c r="X8922" s="24">
        <f>Table1[[#This Row],[Total Ballots]]/Table1[[#This Row],[Total Population]]</f>
        <v>0</v>
      </c>
      <c r="Y8922" s="125" t="str">
        <f>IFERROR(Table1[[#This Row],[Female Ballots]]/Table1[[#This Row],[Female Voters]],"0.0%")</f>
        <v>0.0%</v>
      </c>
      <c r="Z8922" s="125" t="str">
        <f>IFERROR(Table1[[#This Row],[Male Ballots]]/Table1[[#This Row],[Male Voters]],"0.0%")</f>
        <v>0.0%</v>
      </c>
      <c r="AA8922" s="126" t="str">
        <f>IFERROR(Table1[[#This Row],[Total Ballots]]/Table1[[#This Row],[Total Voters]],"0.0%")</f>
        <v>0.0%</v>
      </c>
    </row>
    <row r="8923" spans="1:27" x14ac:dyDescent="0.35">
      <c r="A8923" s="8" t="s">
        <v>26</v>
      </c>
      <c r="B8923" s="17">
        <v>2004</v>
      </c>
      <c r="C8923" s="80" t="s">
        <v>82</v>
      </c>
      <c r="D8923" s="17"/>
      <c r="E8923" s="35" t="s">
        <v>73</v>
      </c>
      <c r="F8923" s="35" t="s">
        <v>77</v>
      </c>
      <c r="G8923" s="51" t="s">
        <v>64</v>
      </c>
      <c r="H8923" s="10">
        <v>234</v>
      </c>
      <c r="I8923" s="10">
        <v>236</v>
      </c>
      <c r="J8923" s="10">
        <v>470</v>
      </c>
      <c r="K8923" s="55"/>
      <c r="L8923" s="57"/>
      <c r="M8923" s="57"/>
      <c r="N8923" s="59"/>
      <c r="O8923" s="61"/>
      <c r="P8923" s="10"/>
      <c r="Q8923" s="10"/>
      <c r="R8923" s="11"/>
      <c r="S8923" s="24">
        <f>Table1[[#This Row],[Female Voters]]/Table1[[#This Row],[Female Population]]</f>
        <v>0</v>
      </c>
      <c r="T8923" s="24">
        <f>Table1[[#This Row],[Male Voters]]/Table1[[#This Row],[Male Population]]</f>
        <v>0</v>
      </c>
      <c r="U8923" s="24">
        <f>Table1[[#This Row],[Total Voters]]/Table1[[#This Row],[Total Population]]</f>
        <v>0</v>
      </c>
      <c r="V8923" s="24">
        <f>Table1[[#This Row],[Female Ballots]]/Table1[[#This Row],[Female Population]]</f>
        <v>0</v>
      </c>
      <c r="W8923" s="24">
        <f>Table1[[#This Row],[Male Ballots]]/Table1[[#This Row],[Male Population]]</f>
        <v>0</v>
      </c>
      <c r="X8923" s="24">
        <f>Table1[[#This Row],[Total Ballots]]/Table1[[#This Row],[Total Population]]</f>
        <v>0</v>
      </c>
      <c r="Y8923" s="125" t="str">
        <f>IFERROR(Table1[[#This Row],[Female Ballots]]/Table1[[#This Row],[Female Voters]],"0.0%")</f>
        <v>0.0%</v>
      </c>
      <c r="Z8923" s="125" t="str">
        <f>IFERROR(Table1[[#This Row],[Male Ballots]]/Table1[[#This Row],[Male Voters]],"0.0%")</f>
        <v>0.0%</v>
      </c>
      <c r="AA8923" s="126" t="str">
        <f>IFERROR(Table1[[#This Row],[Total Ballots]]/Table1[[#This Row],[Total Voters]],"0.0%")</f>
        <v>0.0%</v>
      </c>
    </row>
    <row r="8924" spans="1:27" x14ac:dyDescent="0.35">
      <c r="A8924" s="8" t="s">
        <v>26</v>
      </c>
      <c r="B8924" s="17">
        <v>2004</v>
      </c>
      <c r="C8924" s="80" t="s">
        <v>82</v>
      </c>
      <c r="D8924" s="17"/>
      <c r="E8924" s="35" t="s">
        <v>73</v>
      </c>
      <c r="F8924" s="35" t="s">
        <v>77</v>
      </c>
      <c r="G8924" s="51" t="s">
        <v>65</v>
      </c>
      <c r="H8924" s="10">
        <v>304</v>
      </c>
      <c r="I8924" s="10">
        <v>311</v>
      </c>
      <c r="J8924" s="10">
        <v>615</v>
      </c>
      <c r="K8924" s="55"/>
      <c r="L8924" s="57"/>
      <c r="M8924" s="57"/>
      <c r="N8924" s="59"/>
      <c r="O8924" s="61"/>
      <c r="P8924" s="10"/>
      <c r="Q8924" s="10"/>
      <c r="R8924" s="11"/>
      <c r="S8924" s="24">
        <f>Table1[[#This Row],[Female Voters]]/Table1[[#This Row],[Female Population]]</f>
        <v>0</v>
      </c>
      <c r="T8924" s="24">
        <f>Table1[[#This Row],[Male Voters]]/Table1[[#This Row],[Male Population]]</f>
        <v>0</v>
      </c>
      <c r="U8924" s="24">
        <f>Table1[[#This Row],[Total Voters]]/Table1[[#This Row],[Total Population]]</f>
        <v>0</v>
      </c>
      <c r="V8924" s="24">
        <f>Table1[[#This Row],[Female Ballots]]/Table1[[#This Row],[Female Population]]</f>
        <v>0</v>
      </c>
      <c r="W8924" s="24">
        <f>Table1[[#This Row],[Male Ballots]]/Table1[[#This Row],[Male Population]]</f>
        <v>0</v>
      </c>
      <c r="X8924" s="24">
        <f>Table1[[#This Row],[Total Ballots]]/Table1[[#This Row],[Total Population]]</f>
        <v>0</v>
      </c>
      <c r="Y8924" s="125" t="str">
        <f>IFERROR(Table1[[#This Row],[Female Ballots]]/Table1[[#This Row],[Female Voters]],"0.0%")</f>
        <v>0.0%</v>
      </c>
      <c r="Z8924" s="125" t="str">
        <f>IFERROR(Table1[[#This Row],[Male Ballots]]/Table1[[#This Row],[Male Voters]],"0.0%")</f>
        <v>0.0%</v>
      </c>
      <c r="AA8924" s="126" t="str">
        <f>IFERROR(Table1[[#This Row],[Total Ballots]]/Table1[[#This Row],[Total Voters]],"0.0%")</f>
        <v>0.0%</v>
      </c>
    </row>
    <row r="8925" spans="1:27" x14ac:dyDescent="0.35">
      <c r="A8925" s="8" t="s">
        <v>26</v>
      </c>
      <c r="B8925" s="17">
        <v>2004</v>
      </c>
      <c r="C8925" s="80" t="s">
        <v>82</v>
      </c>
      <c r="D8925" s="17"/>
      <c r="E8925" s="35" t="s">
        <v>73</v>
      </c>
      <c r="F8925" s="35" t="s">
        <v>77</v>
      </c>
      <c r="G8925" s="51" t="s">
        <v>66</v>
      </c>
      <c r="H8925" s="10">
        <v>314</v>
      </c>
      <c r="I8925" s="10">
        <v>302</v>
      </c>
      <c r="J8925" s="10">
        <v>616</v>
      </c>
      <c r="K8925" s="55"/>
      <c r="L8925" s="57"/>
      <c r="M8925" s="57"/>
      <c r="N8925" s="59"/>
      <c r="O8925" s="61"/>
      <c r="P8925" s="10"/>
      <c r="Q8925" s="10"/>
      <c r="R8925" s="11"/>
      <c r="S8925" s="24">
        <f>Table1[[#This Row],[Female Voters]]/Table1[[#This Row],[Female Population]]</f>
        <v>0</v>
      </c>
      <c r="T8925" s="24">
        <f>Table1[[#This Row],[Male Voters]]/Table1[[#This Row],[Male Population]]</f>
        <v>0</v>
      </c>
      <c r="U8925" s="24">
        <f>Table1[[#This Row],[Total Voters]]/Table1[[#This Row],[Total Population]]</f>
        <v>0</v>
      </c>
      <c r="V8925" s="24">
        <f>Table1[[#This Row],[Female Ballots]]/Table1[[#This Row],[Female Population]]</f>
        <v>0</v>
      </c>
      <c r="W8925" s="24">
        <f>Table1[[#This Row],[Male Ballots]]/Table1[[#This Row],[Male Population]]</f>
        <v>0</v>
      </c>
      <c r="X8925" s="24">
        <f>Table1[[#This Row],[Total Ballots]]/Table1[[#This Row],[Total Population]]</f>
        <v>0</v>
      </c>
      <c r="Y8925" s="125" t="str">
        <f>IFERROR(Table1[[#This Row],[Female Ballots]]/Table1[[#This Row],[Female Voters]],"0.0%")</f>
        <v>0.0%</v>
      </c>
      <c r="Z8925" s="125" t="str">
        <f>IFERROR(Table1[[#This Row],[Male Ballots]]/Table1[[#This Row],[Male Voters]],"0.0%")</f>
        <v>0.0%</v>
      </c>
      <c r="AA8925" s="126" t="str">
        <f>IFERROR(Table1[[#This Row],[Total Ballots]]/Table1[[#This Row],[Total Voters]],"0.0%")</f>
        <v>0.0%</v>
      </c>
    </row>
    <row r="8926" spans="1:27" x14ac:dyDescent="0.35">
      <c r="A8926" s="8" t="s">
        <v>26</v>
      </c>
      <c r="B8926" s="17">
        <v>2004</v>
      </c>
      <c r="C8926" s="80" t="s">
        <v>82</v>
      </c>
      <c r="D8926" s="17"/>
      <c r="E8926" s="35" t="s">
        <v>73</v>
      </c>
      <c r="F8926" s="35" t="s">
        <v>77</v>
      </c>
      <c r="G8926" s="51" t="s">
        <v>67</v>
      </c>
      <c r="H8926" s="10">
        <v>412</v>
      </c>
      <c r="I8926" s="10">
        <v>379</v>
      </c>
      <c r="J8926" s="10">
        <v>791</v>
      </c>
      <c r="K8926" s="55"/>
      <c r="L8926" s="57"/>
      <c r="M8926" s="57"/>
      <c r="N8926" s="59"/>
      <c r="O8926" s="61"/>
      <c r="P8926" s="10"/>
      <c r="Q8926" s="10"/>
      <c r="R8926" s="11"/>
      <c r="S8926" s="24">
        <f>Table1[[#This Row],[Female Voters]]/Table1[[#This Row],[Female Population]]</f>
        <v>0</v>
      </c>
      <c r="T8926" s="24">
        <f>Table1[[#This Row],[Male Voters]]/Table1[[#This Row],[Male Population]]</f>
        <v>0</v>
      </c>
      <c r="U8926" s="24">
        <f>Table1[[#This Row],[Total Voters]]/Table1[[#This Row],[Total Population]]</f>
        <v>0</v>
      </c>
      <c r="V8926" s="24">
        <f>Table1[[#This Row],[Female Ballots]]/Table1[[#This Row],[Female Population]]</f>
        <v>0</v>
      </c>
      <c r="W8926" s="24">
        <f>Table1[[#This Row],[Male Ballots]]/Table1[[#This Row],[Male Population]]</f>
        <v>0</v>
      </c>
      <c r="X8926" s="24">
        <f>Table1[[#This Row],[Total Ballots]]/Table1[[#This Row],[Total Population]]</f>
        <v>0</v>
      </c>
      <c r="Y8926" s="125" t="str">
        <f>IFERROR(Table1[[#This Row],[Female Ballots]]/Table1[[#This Row],[Female Voters]],"0.0%")</f>
        <v>0.0%</v>
      </c>
      <c r="Z8926" s="125" t="str">
        <f>IFERROR(Table1[[#This Row],[Male Ballots]]/Table1[[#This Row],[Male Voters]],"0.0%")</f>
        <v>0.0%</v>
      </c>
      <c r="AA8926" s="126" t="str">
        <f>IFERROR(Table1[[#This Row],[Total Ballots]]/Table1[[#This Row],[Total Voters]],"0.0%")</f>
        <v>0.0%</v>
      </c>
    </row>
    <row r="8927" spans="1:27" x14ac:dyDescent="0.35">
      <c r="A8927" s="8" t="s">
        <v>45</v>
      </c>
      <c r="B8927" s="17">
        <v>2004</v>
      </c>
      <c r="C8927" s="80" t="s">
        <v>82</v>
      </c>
      <c r="D8927" s="17"/>
      <c r="E8927" s="35" t="s">
        <v>73</v>
      </c>
      <c r="F8927" s="35" t="s">
        <v>77</v>
      </c>
      <c r="G8927" s="51" t="s">
        <v>79</v>
      </c>
      <c r="H8927" s="10">
        <v>21096</v>
      </c>
      <c r="I8927" s="10">
        <v>21802</v>
      </c>
      <c r="J8927" s="10">
        <v>42898</v>
      </c>
      <c r="K8927" s="55"/>
      <c r="L8927" s="57"/>
      <c r="M8927" s="57"/>
      <c r="N8927" s="59">
        <v>29279</v>
      </c>
      <c r="O8927" s="61"/>
      <c r="P8927" s="10"/>
      <c r="Q8927" s="10"/>
      <c r="R8927" s="11">
        <v>23269</v>
      </c>
      <c r="S8927" s="24">
        <f>Table1[[#This Row],[Female Voters]]/Table1[[#This Row],[Female Population]]</f>
        <v>0</v>
      </c>
      <c r="T8927" s="24">
        <f>Table1[[#This Row],[Male Voters]]/Table1[[#This Row],[Male Population]]</f>
        <v>0</v>
      </c>
      <c r="U8927" s="24">
        <f>Table1[[#This Row],[Total Voters]]/Table1[[#This Row],[Total Population]]</f>
        <v>0.68252599188773366</v>
      </c>
      <c r="V8927" s="24">
        <f>Table1[[#This Row],[Female Ballots]]/Table1[[#This Row],[Female Population]]</f>
        <v>0</v>
      </c>
      <c r="W8927" s="24">
        <f>Table1[[#This Row],[Male Ballots]]/Table1[[#This Row],[Male Population]]</f>
        <v>0</v>
      </c>
      <c r="X8927" s="24">
        <f>Table1[[#This Row],[Total Ballots]]/Table1[[#This Row],[Total Population]]</f>
        <v>0.54242622033661247</v>
      </c>
      <c r="Y8927" s="125" t="str">
        <f>IFERROR(Table1[[#This Row],[Female Ballots]]/Table1[[#This Row],[Female Voters]],"0.0%")</f>
        <v>0.0%</v>
      </c>
      <c r="Z8927" s="125" t="str">
        <f>IFERROR(Table1[[#This Row],[Male Ballots]]/Table1[[#This Row],[Male Voters]],"0.0%")</f>
        <v>0.0%</v>
      </c>
      <c r="AA8927" s="126">
        <f>IFERROR(Table1[[#This Row],[Total Ballots]]/Table1[[#This Row],[Total Voters]],"0.0%")</f>
        <v>0.7947334266880699</v>
      </c>
    </row>
    <row r="8928" spans="1:27" x14ac:dyDescent="0.35">
      <c r="A8928" s="8" t="s">
        <v>45</v>
      </c>
      <c r="B8928" s="17">
        <v>2004</v>
      </c>
      <c r="C8928" s="80" t="s">
        <v>82</v>
      </c>
      <c r="D8928" s="17"/>
      <c r="E8928" s="35" t="s">
        <v>73</v>
      </c>
      <c r="F8928" s="35" t="s">
        <v>77</v>
      </c>
      <c r="G8928" s="51" t="s">
        <v>62</v>
      </c>
      <c r="H8928" s="10">
        <v>3613</v>
      </c>
      <c r="I8928" s="10">
        <v>4218</v>
      </c>
      <c r="J8928" s="10">
        <v>7831</v>
      </c>
      <c r="K8928" s="55"/>
      <c r="L8928" s="57"/>
      <c r="M8928" s="57"/>
      <c r="N8928" s="59"/>
      <c r="O8928" s="61"/>
      <c r="P8928" s="10"/>
      <c r="Q8928" s="10"/>
      <c r="R8928" s="11"/>
      <c r="S8928" s="24">
        <f>Table1[[#This Row],[Female Voters]]/Table1[[#This Row],[Female Population]]</f>
        <v>0</v>
      </c>
      <c r="T8928" s="24">
        <f>Table1[[#This Row],[Male Voters]]/Table1[[#This Row],[Male Population]]</f>
        <v>0</v>
      </c>
      <c r="U8928" s="24">
        <f>Table1[[#This Row],[Total Voters]]/Table1[[#This Row],[Total Population]]</f>
        <v>0</v>
      </c>
      <c r="V8928" s="24">
        <f>Table1[[#This Row],[Female Ballots]]/Table1[[#This Row],[Female Population]]</f>
        <v>0</v>
      </c>
      <c r="W8928" s="24">
        <f>Table1[[#This Row],[Male Ballots]]/Table1[[#This Row],[Male Population]]</f>
        <v>0</v>
      </c>
      <c r="X8928" s="24">
        <f>Table1[[#This Row],[Total Ballots]]/Table1[[#This Row],[Total Population]]</f>
        <v>0</v>
      </c>
      <c r="Y8928" s="125" t="str">
        <f>IFERROR(Table1[[#This Row],[Female Ballots]]/Table1[[#This Row],[Female Voters]],"0.0%")</f>
        <v>0.0%</v>
      </c>
      <c r="Z8928" s="125" t="str">
        <f>IFERROR(Table1[[#This Row],[Male Ballots]]/Table1[[#This Row],[Male Voters]],"0.0%")</f>
        <v>0.0%</v>
      </c>
      <c r="AA8928" s="126" t="str">
        <f>IFERROR(Table1[[#This Row],[Total Ballots]]/Table1[[#This Row],[Total Voters]],"0.0%")</f>
        <v>0.0%</v>
      </c>
    </row>
    <row r="8929" spans="1:27" x14ac:dyDescent="0.35">
      <c r="A8929" s="8" t="s">
        <v>45</v>
      </c>
      <c r="B8929" s="17">
        <v>2004</v>
      </c>
      <c r="C8929" s="80" t="s">
        <v>82</v>
      </c>
      <c r="D8929" s="17"/>
      <c r="E8929" s="35" t="s">
        <v>73</v>
      </c>
      <c r="F8929" s="35" t="s">
        <v>77</v>
      </c>
      <c r="G8929" s="51" t="s">
        <v>63</v>
      </c>
      <c r="H8929" s="10">
        <v>2931</v>
      </c>
      <c r="I8929" s="10">
        <v>3756</v>
      </c>
      <c r="J8929" s="10">
        <v>6687</v>
      </c>
      <c r="K8929" s="55"/>
      <c r="L8929" s="57"/>
      <c r="M8929" s="57"/>
      <c r="N8929" s="59"/>
      <c r="O8929" s="61"/>
      <c r="P8929" s="10"/>
      <c r="Q8929" s="10"/>
      <c r="R8929" s="11"/>
      <c r="S8929" s="24">
        <f>Table1[[#This Row],[Female Voters]]/Table1[[#This Row],[Female Population]]</f>
        <v>0</v>
      </c>
      <c r="T8929" s="24">
        <f>Table1[[#This Row],[Male Voters]]/Table1[[#This Row],[Male Population]]</f>
        <v>0</v>
      </c>
      <c r="U8929" s="24">
        <f>Table1[[#This Row],[Total Voters]]/Table1[[#This Row],[Total Population]]</f>
        <v>0</v>
      </c>
      <c r="V8929" s="24">
        <f>Table1[[#This Row],[Female Ballots]]/Table1[[#This Row],[Female Population]]</f>
        <v>0</v>
      </c>
      <c r="W8929" s="24">
        <f>Table1[[#This Row],[Male Ballots]]/Table1[[#This Row],[Male Population]]</f>
        <v>0</v>
      </c>
      <c r="X8929" s="24">
        <f>Table1[[#This Row],[Total Ballots]]/Table1[[#This Row],[Total Population]]</f>
        <v>0</v>
      </c>
      <c r="Y8929" s="125" t="str">
        <f>IFERROR(Table1[[#This Row],[Female Ballots]]/Table1[[#This Row],[Female Voters]],"0.0%")</f>
        <v>0.0%</v>
      </c>
      <c r="Z8929" s="125" t="str">
        <f>IFERROR(Table1[[#This Row],[Male Ballots]]/Table1[[#This Row],[Male Voters]],"0.0%")</f>
        <v>0.0%</v>
      </c>
      <c r="AA8929" s="126" t="str">
        <f>IFERROR(Table1[[#This Row],[Total Ballots]]/Table1[[#This Row],[Total Voters]],"0.0%")</f>
        <v>0.0%</v>
      </c>
    </row>
    <row r="8930" spans="1:27" x14ac:dyDescent="0.35">
      <c r="A8930" s="8" t="s">
        <v>45</v>
      </c>
      <c r="B8930" s="17">
        <v>2004</v>
      </c>
      <c r="C8930" s="80" t="s">
        <v>82</v>
      </c>
      <c r="D8930" s="17"/>
      <c r="E8930" s="35" t="s">
        <v>73</v>
      </c>
      <c r="F8930" s="35" t="s">
        <v>77</v>
      </c>
      <c r="G8930" s="51" t="s">
        <v>64</v>
      </c>
      <c r="H8930" s="10">
        <v>3457</v>
      </c>
      <c r="I8930" s="10">
        <v>3885</v>
      </c>
      <c r="J8930" s="10">
        <v>7342</v>
      </c>
      <c r="K8930" s="55"/>
      <c r="L8930" s="57"/>
      <c r="M8930" s="57"/>
      <c r="N8930" s="59"/>
      <c r="O8930" s="61"/>
      <c r="P8930" s="10"/>
      <c r="Q8930" s="10"/>
      <c r="R8930" s="11"/>
      <c r="S8930" s="24">
        <f>Table1[[#This Row],[Female Voters]]/Table1[[#This Row],[Female Population]]</f>
        <v>0</v>
      </c>
      <c r="T8930" s="24">
        <f>Table1[[#This Row],[Male Voters]]/Table1[[#This Row],[Male Population]]</f>
        <v>0</v>
      </c>
      <c r="U8930" s="24">
        <f>Table1[[#This Row],[Total Voters]]/Table1[[#This Row],[Total Population]]</f>
        <v>0</v>
      </c>
      <c r="V8930" s="24">
        <f>Table1[[#This Row],[Female Ballots]]/Table1[[#This Row],[Female Population]]</f>
        <v>0</v>
      </c>
      <c r="W8930" s="24">
        <f>Table1[[#This Row],[Male Ballots]]/Table1[[#This Row],[Male Population]]</f>
        <v>0</v>
      </c>
      <c r="X8930" s="24">
        <f>Table1[[#This Row],[Total Ballots]]/Table1[[#This Row],[Total Population]]</f>
        <v>0</v>
      </c>
      <c r="Y8930" s="125" t="str">
        <f>IFERROR(Table1[[#This Row],[Female Ballots]]/Table1[[#This Row],[Female Voters]],"0.0%")</f>
        <v>0.0%</v>
      </c>
      <c r="Z8930" s="125" t="str">
        <f>IFERROR(Table1[[#This Row],[Male Ballots]]/Table1[[#This Row],[Male Voters]],"0.0%")</f>
        <v>0.0%</v>
      </c>
      <c r="AA8930" s="126" t="str">
        <f>IFERROR(Table1[[#This Row],[Total Ballots]]/Table1[[#This Row],[Total Voters]],"0.0%")</f>
        <v>0.0%</v>
      </c>
    </row>
    <row r="8931" spans="1:27" x14ac:dyDescent="0.35">
      <c r="A8931" s="8" t="s">
        <v>45</v>
      </c>
      <c r="B8931" s="17">
        <v>2004</v>
      </c>
      <c r="C8931" s="80" t="s">
        <v>82</v>
      </c>
      <c r="D8931" s="17"/>
      <c r="E8931" s="35" t="s">
        <v>73</v>
      </c>
      <c r="F8931" s="35" t="s">
        <v>77</v>
      </c>
      <c r="G8931" s="51" t="s">
        <v>65</v>
      </c>
      <c r="H8931" s="10">
        <v>3675</v>
      </c>
      <c r="I8931" s="10">
        <v>3863</v>
      </c>
      <c r="J8931" s="10">
        <v>7538</v>
      </c>
      <c r="K8931" s="55"/>
      <c r="L8931" s="57"/>
      <c r="M8931" s="57"/>
      <c r="N8931" s="59"/>
      <c r="O8931" s="61"/>
      <c r="P8931" s="10"/>
      <c r="Q8931" s="10"/>
      <c r="R8931" s="11"/>
      <c r="S8931" s="24">
        <f>Table1[[#This Row],[Female Voters]]/Table1[[#This Row],[Female Population]]</f>
        <v>0</v>
      </c>
      <c r="T8931" s="24">
        <f>Table1[[#This Row],[Male Voters]]/Table1[[#This Row],[Male Population]]</f>
        <v>0</v>
      </c>
      <c r="U8931" s="24">
        <f>Table1[[#This Row],[Total Voters]]/Table1[[#This Row],[Total Population]]</f>
        <v>0</v>
      </c>
      <c r="V8931" s="24">
        <f>Table1[[#This Row],[Female Ballots]]/Table1[[#This Row],[Female Population]]</f>
        <v>0</v>
      </c>
      <c r="W8931" s="24">
        <f>Table1[[#This Row],[Male Ballots]]/Table1[[#This Row],[Male Population]]</f>
        <v>0</v>
      </c>
      <c r="X8931" s="24">
        <f>Table1[[#This Row],[Total Ballots]]/Table1[[#This Row],[Total Population]]</f>
        <v>0</v>
      </c>
      <c r="Y8931" s="125" t="str">
        <f>IFERROR(Table1[[#This Row],[Female Ballots]]/Table1[[#This Row],[Female Voters]],"0.0%")</f>
        <v>0.0%</v>
      </c>
      <c r="Z8931" s="125" t="str">
        <f>IFERROR(Table1[[#This Row],[Male Ballots]]/Table1[[#This Row],[Male Voters]],"0.0%")</f>
        <v>0.0%</v>
      </c>
      <c r="AA8931" s="126" t="str">
        <f>IFERROR(Table1[[#This Row],[Total Ballots]]/Table1[[#This Row],[Total Voters]],"0.0%")</f>
        <v>0.0%</v>
      </c>
    </row>
    <row r="8932" spans="1:27" x14ac:dyDescent="0.35">
      <c r="A8932" s="8" t="s">
        <v>45</v>
      </c>
      <c r="B8932" s="17">
        <v>2004</v>
      </c>
      <c r="C8932" s="80" t="s">
        <v>82</v>
      </c>
      <c r="D8932" s="17"/>
      <c r="E8932" s="35" t="s">
        <v>73</v>
      </c>
      <c r="F8932" s="35" t="s">
        <v>77</v>
      </c>
      <c r="G8932" s="51" t="s">
        <v>66</v>
      </c>
      <c r="H8932" s="10">
        <v>2702</v>
      </c>
      <c r="I8932" s="10">
        <v>2698</v>
      </c>
      <c r="J8932" s="10">
        <v>5400</v>
      </c>
      <c r="K8932" s="55"/>
      <c r="L8932" s="57"/>
      <c r="M8932" s="57"/>
      <c r="N8932" s="59"/>
      <c r="O8932" s="61"/>
      <c r="P8932" s="10"/>
      <c r="Q8932" s="10"/>
      <c r="R8932" s="11"/>
      <c r="S8932" s="24">
        <f>Table1[[#This Row],[Female Voters]]/Table1[[#This Row],[Female Population]]</f>
        <v>0</v>
      </c>
      <c r="T8932" s="24">
        <f>Table1[[#This Row],[Male Voters]]/Table1[[#This Row],[Male Population]]</f>
        <v>0</v>
      </c>
      <c r="U8932" s="24">
        <f>Table1[[#This Row],[Total Voters]]/Table1[[#This Row],[Total Population]]</f>
        <v>0</v>
      </c>
      <c r="V8932" s="24">
        <f>Table1[[#This Row],[Female Ballots]]/Table1[[#This Row],[Female Population]]</f>
        <v>0</v>
      </c>
      <c r="W8932" s="24">
        <f>Table1[[#This Row],[Male Ballots]]/Table1[[#This Row],[Male Population]]</f>
        <v>0</v>
      </c>
      <c r="X8932" s="24">
        <f>Table1[[#This Row],[Total Ballots]]/Table1[[#This Row],[Total Population]]</f>
        <v>0</v>
      </c>
      <c r="Y8932" s="125" t="str">
        <f>IFERROR(Table1[[#This Row],[Female Ballots]]/Table1[[#This Row],[Female Voters]],"0.0%")</f>
        <v>0.0%</v>
      </c>
      <c r="Z8932" s="125" t="str">
        <f>IFERROR(Table1[[#This Row],[Male Ballots]]/Table1[[#This Row],[Male Voters]],"0.0%")</f>
        <v>0.0%</v>
      </c>
      <c r="AA8932" s="126" t="str">
        <f>IFERROR(Table1[[#This Row],[Total Ballots]]/Table1[[#This Row],[Total Voters]],"0.0%")</f>
        <v>0.0%</v>
      </c>
    </row>
    <row r="8933" spans="1:27" x14ac:dyDescent="0.35">
      <c r="A8933" s="8" t="s">
        <v>45</v>
      </c>
      <c r="B8933" s="17">
        <v>2004</v>
      </c>
      <c r="C8933" s="80" t="s">
        <v>82</v>
      </c>
      <c r="D8933" s="17"/>
      <c r="E8933" s="35" t="s">
        <v>73</v>
      </c>
      <c r="F8933" s="35" t="s">
        <v>77</v>
      </c>
      <c r="G8933" s="51" t="s">
        <v>67</v>
      </c>
      <c r="H8933" s="10">
        <v>4718</v>
      </c>
      <c r="I8933" s="10">
        <v>3382</v>
      </c>
      <c r="J8933" s="10">
        <v>8100</v>
      </c>
      <c r="K8933" s="55"/>
      <c r="L8933" s="57"/>
      <c r="M8933" s="57"/>
      <c r="N8933" s="59"/>
      <c r="O8933" s="61"/>
      <c r="P8933" s="10"/>
      <c r="Q8933" s="10"/>
      <c r="R8933" s="11"/>
      <c r="S8933" s="24">
        <f>Table1[[#This Row],[Female Voters]]/Table1[[#This Row],[Female Population]]</f>
        <v>0</v>
      </c>
      <c r="T8933" s="24">
        <f>Table1[[#This Row],[Male Voters]]/Table1[[#This Row],[Male Population]]</f>
        <v>0</v>
      </c>
      <c r="U8933" s="24">
        <f>Table1[[#This Row],[Total Voters]]/Table1[[#This Row],[Total Population]]</f>
        <v>0</v>
      </c>
      <c r="V8933" s="24">
        <f>Table1[[#This Row],[Female Ballots]]/Table1[[#This Row],[Female Population]]</f>
        <v>0</v>
      </c>
      <c r="W8933" s="24">
        <f>Table1[[#This Row],[Male Ballots]]/Table1[[#This Row],[Male Population]]</f>
        <v>0</v>
      </c>
      <c r="X8933" s="24">
        <f>Table1[[#This Row],[Total Ballots]]/Table1[[#This Row],[Total Population]]</f>
        <v>0</v>
      </c>
      <c r="Y8933" s="125" t="str">
        <f>IFERROR(Table1[[#This Row],[Female Ballots]]/Table1[[#This Row],[Female Voters]],"0.0%")</f>
        <v>0.0%</v>
      </c>
      <c r="Z8933" s="125" t="str">
        <f>IFERROR(Table1[[#This Row],[Male Ballots]]/Table1[[#This Row],[Male Voters]],"0.0%")</f>
        <v>0.0%</v>
      </c>
      <c r="AA8933" s="126" t="str">
        <f>IFERROR(Table1[[#This Row],[Total Ballots]]/Table1[[#This Row],[Total Voters]],"0.0%")</f>
        <v>0.0%</v>
      </c>
    </row>
    <row r="8934" spans="1:27" x14ac:dyDescent="0.35">
      <c r="A8934" s="8" t="s">
        <v>35</v>
      </c>
      <c r="B8934" s="17">
        <v>2004</v>
      </c>
      <c r="C8934" s="80" t="s">
        <v>82</v>
      </c>
      <c r="D8934" s="17"/>
      <c r="E8934" s="35" t="s">
        <v>75</v>
      </c>
      <c r="F8934" s="35" t="s">
        <v>77</v>
      </c>
      <c r="G8934" s="51" t="s">
        <v>79</v>
      </c>
      <c r="H8934" s="10">
        <v>71187</v>
      </c>
      <c r="I8934" s="10">
        <v>68308</v>
      </c>
      <c r="J8934" s="10">
        <v>139495</v>
      </c>
      <c r="K8934" s="55"/>
      <c r="L8934" s="57"/>
      <c r="M8934" s="57"/>
      <c r="N8934" s="59">
        <v>106094</v>
      </c>
      <c r="O8934" s="61"/>
      <c r="P8934" s="10"/>
      <c r="Q8934" s="10"/>
      <c r="R8934" s="11">
        <v>91515</v>
      </c>
      <c r="S8934" s="24">
        <f>Table1[[#This Row],[Female Voters]]/Table1[[#This Row],[Female Population]]</f>
        <v>0</v>
      </c>
      <c r="T8934" s="24">
        <f>Table1[[#This Row],[Male Voters]]/Table1[[#This Row],[Male Population]]</f>
        <v>0</v>
      </c>
      <c r="U8934" s="24">
        <f>Table1[[#This Row],[Total Voters]]/Table1[[#This Row],[Total Population]]</f>
        <v>0.76055772608337213</v>
      </c>
      <c r="V8934" s="24">
        <f>Table1[[#This Row],[Female Ballots]]/Table1[[#This Row],[Female Population]]</f>
        <v>0</v>
      </c>
      <c r="W8934" s="24">
        <f>Table1[[#This Row],[Male Ballots]]/Table1[[#This Row],[Male Population]]</f>
        <v>0</v>
      </c>
      <c r="X8934" s="24">
        <f>Table1[[#This Row],[Total Ballots]]/Table1[[#This Row],[Total Population]]</f>
        <v>0.65604501953475036</v>
      </c>
      <c r="Y8934" s="125" t="str">
        <f>IFERROR(Table1[[#This Row],[Female Ballots]]/Table1[[#This Row],[Female Voters]],"0.0%")</f>
        <v>0.0%</v>
      </c>
      <c r="Z8934" s="125" t="str">
        <f>IFERROR(Table1[[#This Row],[Male Ballots]]/Table1[[#This Row],[Male Voters]],"0.0%")</f>
        <v>0.0%</v>
      </c>
      <c r="AA8934" s="126">
        <f>IFERROR(Table1[[#This Row],[Total Ballots]]/Table1[[#This Row],[Total Voters]],"0.0%")</f>
        <v>0.86258412351311098</v>
      </c>
    </row>
    <row r="8935" spans="1:27" x14ac:dyDescent="0.35">
      <c r="A8935" s="8" t="s">
        <v>35</v>
      </c>
      <c r="B8935" s="17">
        <v>2004</v>
      </c>
      <c r="C8935" s="80" t="s">
        <v>82</v>
      </c>
      <c r="D8935" s="17"/>
      <c r="E8935" s="35" t="s">
        <v>75</v>
      </c>
      <c r="F8935" s="35" t="s">
        <v>77</v>
      </c>
      <c r="G8935" s="51" t="s">
        <v>62</v>
      </c>
      <c r="H8935" s="10">
        <v>13686</v>
      </c>
      <c r="I8935" s="10">
        <v>13229</v>
      </c>
      <c r="J8935" s="10">
        <v>26915</v>
      </c>
      <c r="K8935" s="55"/>
      <c r="L8935" s="57"/>
      <c r="M8935" s="57"/>
      <c r="N8935" s="59"/>
      <c r="O8935" s="61"/>
      <c r="P8935" s="10"/>
      <c r="Q8935" s="10"/>
      <c r="R8935" s="11"/>
      <c r="S8935" s="24">
        <f>Table1[[#This Row],[Female Voters]]/Table1[[#This Row],[Female Population]]</f>
        <v>0</v>
      </c>
      <c r="T8935" s="24">
        <f>Table1[[#This Row],[Male Voters]]/Table1[[#This Row],[Male Population]]</f>
        <v>0</v>
      </c>
      <c r="U8935" s="24">
        <f>Table1[[#This Row],[Total Voters]]/Table1[[#This Row],[Total Population]]</f>
        <v>0</v>
      </c>
      <c r="V8935" s="24">
        <f>Table1[[#This Row],[Female Ballots]]/Table1[[#This Row],[Female Population]]</f>
        <v>0</v>
      </c>
      <c r="W8935" s="24">
        <f>Table1[[#This Row],[Male Ballots]]/Table1[[#This Row],[Male Population]]</f>
        <v>0</v>
      </c>
      <c r="X8935" s="24">
        <f>Table1[[#This Row],[Total Ballots]]/Table1[[#This Row],[Total Population]]</f>
        <v>0</v>
      </c>
      <c r="Y8935" s="125" t="str">
        <f>IFERROR(Table1[[#This Row],[Female Ballots]]/Table1[[#This Row],[Female Voters]],"0.0%")</f>
        <v>0.0%</v>
      </c>
      <c r="Z8935" s="125" t="str">
        <f>IFERROR(Table1[[#This Row],[Male Ballots]]/Table1[[#This Row],[Male Voters]],"0.0%")</f>
        <v>0.0%</v>
      </c>
      <c r="AA8935" s="126" t="str">
        <f>IFERROR(Table1[[#This Row],[Total Ballots]]/Table1[[#This Row],[Total Voters]],"0.0%")</f>
        <v>0.0%</v>
      </c>
    </row>
    <row r="8936" spans="1:27" x14ac:dyDescent="0.35">
      <c r="A8936" s="8" t="s">
        <v>35</v>
      </c>
      <c r="B8936" s="17">
        <v>2004</v>
      </c>
      <c r="C8936" s="80" t="s">
        <v>82</v>
      </c>
      <c r="D8936" s="17"/>
      <c r="E8936" s="35" t="s">
        <v>75</v>
      </c>
      <c r="F8936" s="35" t="s">
        <v>77</v>
      </c>
      <c r="G8936" s="51" t="s">
        <v>63</v>
      </c>
      <c r="H8936" s="10">
        <v>10835</v>
      </c>
      <c r="I8936" s="10">
        <v>11572</v>
      </c>
      <c r="J8936" s="10">
        <v>22407</v>
      </c>
      <c r="K8936" s="55"/>
      <c r="L8936" s="57"/>
      <c r="M8936" s="57"/>
      <c r="N8936" s="59"/>
      <c r="O8936" s="61"/>
      <c r="P8936" s="10"/>
      <c r="Q8936" s="10"/>
      <c r="R8936" s="11"/>
      <c r="S8936" s="24">
        <f>Table1[[#This Row],[Female Voters]]/Table1[[#This Row],[Female Population]]</f>
        <v>0</v>
      </c>
      <c r="T8936" s="24">
        <f>Table1[[#This Row],[Male Voters]]/Table1[[#This Row],[Male Population]]</f>
        <v>0</v>
      </c>
      <c r="U8936" s="24">
        <f>Table1[[#This Row],[Total Voters]]/Table1[[#This Row],[Total Population]]</f>
        <v>0</v>
      </c>
      <c r="V8936" s="24">
        <f>Table1[[#This Row],[Female Ballots]]/Table1[[#This Row],[Female Population]]</f>
        <v>0</v>
      </c>
      <c r="W8936" s="24">
        <f>Table1[[#This Row],[Male Ballots]]/Table1[[#This Row],[Male Population]]</f>
        <v>0</v>
      </c>
      <c r="X8936" s="24">
        <f>Table1[[#This Row],[Total Ballots]]/Table1[[#This Row],[Total Population]]</f>
        <v>0</v>
      </c>
      <c r="Y8936" s="125" t="str">
        <f>IFERROR(Table1[[#This Row],[Female Ballots]]/Table1[[#This Row],[Female Voters]],"0.0%")</f>
        <v>0.0%</v>
      </c>
      <c r="Z8936" s="125" t="str">
        <f>IFERROR(Table1[[#This Row],[Male Ballots]]/Table1[[#This Row],[Male Voters]],"0.0%")</f>
        <v>0.0%</v>
      </c>
      <c r="AA8936" s="126" t="str">
        <f>IFERROR(Table1[[#This Row],[Total Ballots]]/Table1[[#This Row],[Total Voters]],"0.0%")</f>
        <v>0.0%</v>
      </c>
    </row>
    <row r="8937" spans="1:27" x14ac:dyDescent="0.35">
      <c r="A8937" s="8" t="s">
        <v>35</v>
      </c>
      <c r="B8937" s="17">
        <v>2004</v>
      </c>
      <c r="C8937" s="80" t="s">
        <v>82</v>
      </c>
      <c r="D8937" s="17"/>
      <c r="E8937" s="35" t="s">
        <v>75</v>
      </c>
      <c r="F8937" s="35" t="s">
        <v>77</v>
      </c>
      <c r="G8937" s="51" t="s">
        <v>64</v>
      </c>
      <c r="H8937" s="10">
        <v>12167</v>
      </c>
      <c r="I8937" s="10">
        <v>12029</v>
      </c>
      <c r="J8937" s="10">
        <v>24196</v>
      </c>
      <c r="K8937" s="55"/>
      <c r="L8937" s="57"/>
      <c r="M8937" s="57"/>
      <c r="N8937" s="59"/>
      <c r="O8937" s="61"/>
      <c r="P8937" s="10"/>
      <c r="Q8937" s="10"/>
      <c r="R8937" s="11"/>
      <c r="S8937" s="24">
        <f>Table1[[#This Row],[Female Voters]]/Table1[[#This Row],[Female Population]]</f>
        <v>0</v>
      </c>
      <c r="T8937" s="24">
        <f>Table1[[#This Row],[Male Voters]]/Table1[[#This Row],[Male Population]]</f>
        <v>0</v>
      </c>
      <c r="U8937" s="24">
        <f>Table1[[#This Row],[Total Voters]]/Table1[[#This Row],[Total Population]]</f>
        <v>0</v>
      </c>
      <c r="V8937" s="24">
        <f>Table1[[#This Row],[Female Ballots]]/Table1[[#This Row],[Female Population]]</f>
        <v>0</v>
      </c>
      <c r="W8937" s="24">
        <f>Table1[[#This Row],[Male Ballots]]/Table1[[#This Row],[Male Population]]</f>
        <v>0</v>
      </c>
      <c r="X8937" s="24">
        <f>Table1[[#This Row],[Total Ballots]]/Table1[[#This Row],[Total Population]]</f>
        <v>0</v>
      </c>
      <c r="Y8937" s="125" t="str">
        <f>IFERROR(Table1[[#This Row],[Female Ballots]]/Table1[[#This Row],[Female Voters]],"0.0%")</f>
        <v>0.0%</v>
      </c>
      <c r="Z8937" s="125" t="str">
        <f>IFERROR(Table1[[#This Row],[Male Ballots]]/Table1[[#This Row],[Male Voters]],"0.0%")</f>
        <v>0.0%</v>
      </c>
      <c r="AA8937" s="126" t="str">
        <f>IFERROR(Table1[[#This Row],[Total Ballots]]/Table1[[#This Row],[Total Voters]],"0.0%")</f>
        <v>0.0%</v>
      </c>
    </row>
    <row r="8938" spans="1:27" x14ac:dyDescent="0.35">
      <c r="A8938" s="8" t="s">
        <v>35</v>
      </c>
      <c r="B8938" s="17">
        <v>2004</v>
      </c>
      <c r="C8938" s="80" t="s">
        <v>82</v>
      </c>
      <c r="D8938" s="17"/>
      <c r="E8938" s="35" t="s">
        <v>75</v>
      </c>
      <c r="F8938" s="35" t="s">
        <v>77</v>
      </c>
      <c r="G8938" s="51" t="s">
        <v>65</v>
      </c>
      <c r="H8938" s="10">
        <v>13270</v>
      </c>
      <c r="I8938" s="10">
        <v>12837</v>
      </c>
      <c r="J8938" s="10">
        <v>26107</v>
      </c>
      <c r="K8938" s="55"/>
      <c r="L8938" s="57"/>
      <c r="M8938" s="57"/>
      <c r="N8938" s="59"/>
      <c r="O8938" s="61"/>
      <c r="P8938" s="10"/>
      <c r="Q8938" s="10"/>
      <c r="R8938" s="11"/>
      <c r="S8938" s="24">
        <f>Table1[[#This Row],[Female Voters]]/Table1[[#This Row],[Female Population]]</f>
        <v>0</v>
      </c>
      <c r="T8938" s="24">
        <f>Table1[[#This Row],[Male Voters]]/Table1[[#This Row],[Male Population]]</f>
        <v>0</v>
      </c>
      <c r="U8938" s="24">
        <f>Table1[[#This Row],[Total Voters]]/Table1[[#This Row],[Total Population]]</f>
        <v>0</v>
      </c>
      <c r="V8938" s="24">
        <f>Table1[[#This Row],[Female Ballots]]/Table1[[#This Row],[Female Population]]</f>
        <v>0</v>
      </c>
      <c r="W8938" s="24">
        <f>Table1[[#This Row],[Male Ballots]]/Table1[[#This Row],[Male Population]]</f>
        <v>0</v>
      </c>
      <c r="X8938" s="24">
        <f>Table1[[#This Row],[Total Ballots]]/Table1[[#This Row],[Total Population]]</f>
        <v>0</v>
      </c>
      <c r="Y8938" s="125" t="str">
        <f>IFERROR(Table1[[#This Row],[Female Ballots]]/Table1[[#This Row],[Female Voters]],"0.0%")</f>
        <v>0.0%</v>
      </c>
      <c r="Z8938" s="125" t="str">
        <f>IFERROR(Table1[[#This Row],[Male Ballots]]/Table1[[#This Row],[Male Voters]],"0.0%")</f>
        <v>0.0%</v>
      </c>
      <c r="AA8938" s="126" t="str">
        <f>IFERROR(Table1[[#This Row],[Total Ballots]]/Table1[[#This Row],[Total Voters]],"0.0%")</f>
        <v>0.0%</v>
      </c>
    </row>
    <row r="8939" spans="1:27" x14ac:dyDescent="0.35">
      <c r="A8939" s="8" t="s">
        <v>35</v>
      </c>
      <c r="B8939" s="17">
        <v>2004</v>
      </c>
      <c r="C8939" s="80" t="s">
        <v>82</v>
      </c>
      <c r="D8939" s="17"/>
      <c r="E8939" s="35" t="s">
        <v>75</v>
      </c>
      <c r="F8939" s="35" t="s">
        <v>77</v>
      </c>
      <c r="G8939" s="51" t="s">
        <v>66</v>
      </c>
      <c r="H8939" s="10">
        <v>9336</v>
      </c>
      <c r="I8939" s="10">
        <v>9138</v>
      </c>
      <c r="J8939" s="10">
        <v>18474</v>
      </c>
      <c r="K8939" s="55"/>
      <c r="L8939" s="57"/>
      <c r="M8939" s="57"/>
      <c r="N8939" s="59"/>
      <c r="O8939" s="61"/>
      <c r="P8939" s="10"/>
      <c r="Q8939" s="10"/>
      <c r="R8939" s="11"/>
      <c r="S8939" s="24">
        <f>Table1[[#This Row],[Female Voters]]/Table1[[#This Row],[Female Population]]</f>
        <v>0</v>
      </c>
      <c r="T8939" s="24">
        <f>Table1[[#This Row],[Male Voters]]/Table1[[#This Row],[Male Population]]</f>
        <v>0</v>
      </c>
      <c r="U8939" s="24">
        <f>Table1[[#This Row],[Total Voters]]/Table1[[#This Row],[Total Population]]</f>
        <v>0</v>
      </c>
      <c r="V8939" s="24">
        <f>Table1[[#This Row],[Female Ballots]]/Table1[[#This Row],[Female Population]]</f>
        <v>0</v>
      </c>
      <c r="W8939" s="24">
        <f>Table1[[#This Row],[Male Ballots]]/Table1[[#This Row],[Male Population]]</f>
        <v>0</v>
      </c>
      <c r="X8939" s="24">
        <f>Table1[[#This Row],[Total Ballots]]/Table1[[#This Row],[Total Population]]</f>
        <v>0</v>
      </c>
      <c r="Y8939" s="125" t="str">
        <f>IFERROR(Table1[[#This Row],[Female Ballots]]/Table1[[#This Row],[Female Voters]],"0.0%")</f>
        <v>0.0%</v>
      </c>
      <c r="Z8939" s="125" t="str">
        <f>IFERROR(Table1[[#This Row],[Male Ballots]]/Table1[[#This Row],[Male Voters]],"0.0%")</f>
        <v>0.0%</v>
      </c>
      <c r="AA8939" s="126" t="str">
        <f>IFERROR(Table1[[#This Row],[Total Ballots]]/Table1[[#This Row],[Total Voters]],"0.0%")</f>
        <v>0.0%</v>
      </c>
    </row>
    <row r="8940" spans="1:27" x14ac:dyDescent="0.35">
      <c r="A8940" s="8" t="s">
        <v>35</v>
      </c>
      <c r="B8940" s="17">
        <v>2004</v>
      </c>
      <c r="C8940" s="80" t="s">
        <v>82</v>
      </c>
      <c r="D8940" s="17"/>
      <c r="E8940" s="35" t="s">
        <v>75</v>
      </c>
      <c r="F8940" s="35" t="s">
        <v>77</v>
      </c>
      <c r="G8940" s="51" t="s">
        <v>67</v>
      </c>
      <c r="H8940" s="10">
        <v>11893</v>
      </c>
      <c r="I8940" s="10">
        <v>9503</v>
      </c>
      <c r="J8940" s="10">
        <v>21396</v>
      </c>
      <c r="K8940" s="55"/>
      <c r="L8940" s="57"/>
      <c r="M8940" s="57"/>
      <c r="N8940" s="59"/>
      <c r="O8940" s="61"/>
      <c r="P8940" s="10"/>
      <c r="Q8940" s="10"/>
      <c r="R8940" s="11"/>
      <c r="S8940" s="24">
        <f>Table1[[#This Row],[Female Voters]]/Table1[[#This Row],[Female Population]]</f>
        <v>0</v>
      </c>
      <c r="T8940" s="24">
        <f>Table1[[#This Row],[Male Voters]]/Table1[[#This Row],[Male Population]]</f>
        <v>0</v>
      </c>
      <c r="U8940" s="24">
        <f>Table1[[#This Row],[Total Voters]]/Table1[[#This Row],[Total Population]]</f>
        <v>0</v>
      </c>
      <c r="V8940" s="24">
        <f>Table1[[#This Row],[Female Ballots]]/Table1[[#This Row],[Female Population]]</f>
        <v>0</v>
      </c>
      <c r="W8940" s="24">
        <f>Table1[[#This Row],[Male Ballots]]/Table1[[#This Row],[Male Population]]</f>
        <v>0</v>
      </c>
      <c r="X8940" s="24">
        <f>Table1[[#This Row],[Total Ballots]]/Table1[[#This Row],[Total Population]]</f>
        <v>0</v>
      </c>
      <c r="Y8940" s="125" t="str">
        <f>IFERROR(Table1[[#This Row],[Female Ballots]]/Table1[[#This Row],[Female Voters]],"0.0%")</f>
        <v>0.0%</v>
      </c>
      <c r="Z8940" s="125" t="str">
        <f>IFERROR(Table1[[#This Row],[Male Ballots]]/Table1[[#This Row],[Male Voters]],"0.0%")</f>
        <v>0.0%</v>
      </c>
      <c r="AA8940" s="126" t="str">
        <f>IFERROR(Table1[[#This Row],[Total Ballots]]/Table1[[#This Row],[Total Voters]],"0.0%")</f>
        <v>0.0%</v>
      </c>
    </row>
    <row r="8941" spans="1:27" x14ac:dyDescent="0.35">
      <c r="A8941" s="8" t="s">
        <v>57</v>
      </c>
      <c r="B8941" s="17">
        <v>2004</v>
      </c>
      <c r="C8941" s="80" t="s">
        <v>82</v>
      </c>
      <c r="D8941" s="17"/>
      <c r="E8941" s="35" t="s">
        <v>73</v>
      </c>
      <c r="F8941" s="35" t="s">
        <v>77</v>
      </c>
      <c r="G8941" s="51" t="s">
        <v>79</v>
      </c>
      <c r="H8941" s="10">
        <v>17169.670000000002</v>
      </c>
      <c r="I8941" s="10">
        <v>17605.32</v>
      </c>
      <c r="J8941" s="10">
        <v>34774.979999999996</v>
      </c>
      <c r="K8941" s="55"/>
      <c r="L8941" s="57"/>
      <c r="M8941" s="57"/>
      <c r="N8941" s="59">
        <v>27310</v>
      </c>
      <c r="O8941" s="61"/>
      <c r="P8941" s="10"/>
      <c r="Q8941" s="10"/>
      <c r="R8941" s="11">
        <v>18122</v>
      </c>
      <c r="S8941" s="24">
        <f>Table1[[#This Row],[Female Voters]]/Table1[[#This Row],[Female Population]]</f>
        <v>0</v>
      </c>
      <c r="T8941" s="24">
        <f>Table1[[#This Row],[Male Voters]]/Table1[[#This Row],[Male Population]]</f>
        <v>0</v>
      </c>
      <c r="U8941" s="24">
        <f>Table1[[#This Row],[Total Voters]]/Table1[[#This Row],[Total Population]]</f>
        <v>0.78533474354262756</v>
      </c>
      <c r="V8941" s="24">
        <f>Table1[[#This Row],[Female Ballots]]/Table1[[#This Row],[Female Population]]</f>
        <v>0</v>
      </c>
      <c r="W8941" s="24">
        <f>Table1[[#This Row],[Male Ballots]]/Table1[[#This Row],[Male Population]]</f>
        <v>0</v>
      </c>
      <c r="X8941" s="24">
        <f>Table1[[#This Row],[Total Ballots]]/Table1[[#This Row],[Total Population]]</f>
        <v>0.52112179503769673</v>
      </c>
      <c r="Y8941" s="125" t="str">
        <f>IFERROR(Table1[[#This Row],[Female Ballots]]/Table1[[#This Row],[Female Voters]],"0.0%")</f>
        <v>0.0%</v>
      </c>
      <c r="Z8941" s="125" t="str">
        <f>IFERROR(Table1[[#This Row],[Male Ballots]]/Table1[[#This Row],[Male Voters]],"0.0%")</f>
        <v>0.0%</v>
      </c>
      <c r="AA8941" s="126">
        <f>IFERROR(Table1[[#This Row],[Total Ballots]]/Table1[[#This Row],[Total Voters]],"0.0%")</f>
        <v>0.66356645917246426</v>
      </c>
    </row>
    <row r="8942" spans="1:27" x14ac:dyDescent="0.35">
      <c r="A8942" s="8" t="s">
        <v>57</v>
      </c>
      <c r="B8942" s="17">
        <v>2004</v>
      </c>
      <c r="C8942" s="80" t="s">
        <v>82</v>
      </c>
      <c r="D8942" s="17"/>
      <c r="E8942" s="35" t="s">
        <v>73</v>
      </c>
      <c r="F8942" s="35" t="s">
        <v>77</v>
      </c>
      <c r="G8942" s="51" t="s">
        <v>62</v>
      </c>
      <c r="H8942" s="10">
        <v>7144.04</v>
      </c>
      <c r="I8942" s="10">
        <v>7657.9400000000005</v>
      </c>
      <c r="J8942" s="10">
        <v>14801.98</v>
      </c>
      <c r="K8942" s="55"/>
      <c r="L8942" s="57"/>
      <c r="M8942" s="57"/>
      <c r="N8942" s="59"/>
      <c r="O8942" s="61"/>
      <c r="P8942" s="10"/>
      <c r="Q8942" s="10"/>
      <c r="R8942" s="11"/>
      <c r="S8942" s="24">
        <f>Table1[[#This Row],[Female Voters]]/Table1[[#This Row],[Female Population]]</f>
        <v>0</v>
      </c>
      <c r="T8942" s="24">
        <f>Table1[[#This Row],[Male Voters]]/Table1[[#This Row],[Male Population]]</f>
        <v>0</v>
      </c>
      <c r="U8942" s="24">
        <f>Table1[[#This Row],[Total Voters]]/Table1[[#This Row],[Total Population]]</f>
        <v>0</v>
      </c>
      <c r="V8942" s="24">
        <f>Table1[[#This Row],[Female Ballots]]/Table1[[#This Row],[Female Population]]</f>
        <v>0</v>
      </c>
      <c r="W8942" s="24">
        <f>Table1[[#This Row],[Male Ballots]]/Table1[[#This Row],[Male Population]]</f>
        <v>0</v>
      </c>
      <c r="X8942" s="24">
        <f>Table1[[#This Row],[Total Ballots]]/Table1[[#This Row],[Total Population]]</f>
        <v>0</v>
      </c>
      <c r="Y8942" s="125" t="str">
        <f>IFERROR(Table1[[#This Row],[Female Ballots]]/Table1[[#This Row],[Female Voters]],"0.0%")</f>
        <v>0.0%</v>
      </c>
      <c r="Z8942" s="125" t="str">
        <f>IFERROR(Table1[[#This Row],[Male Ballots]]/Table1[[#This Row],[Male Voters]],"0.0%")</f>
        <v>0.0%</v>
      </c>
      <c r="AA8942" s="126" t="str">
        <f>IFERROR(Table1[[#This Row],[Total Ballots]]/Table1[[#This Row],[Total Voters]],"0.0%")</f>
        <v>0.0%</v>
      </c>
    </row>
    <row r="8943" spans="1:27" x14ac:dyDescent="0.35">
      <c r="A8943" s="8" t="s">
        <v>57</v>
      </c>
      <c r="B8943" s="17">
        <v>2004</v>
      </c>
      <c r="C8943" s="80" t="s">
        <v>82</v>
      </c>
      <c r="D8943" s="17"/>
      <c r="E8943" s="35" t="s">
        <v>73</v>
      </c>
      <c r="F8943" s="35" t="s">
        <v>77</v>
      </c>
      <c r="G8943" s="51" t="s">
        <v>63</v>
      </c>
      <c r="H8943" s="10">
        <v>2464.14</v>
      </c>
      <c r="I8943" s="10">
        <v>2766.01</v>
      </c>
      <c r="J8943" s="10">
        <v>5230.1499999999996</v>
      </c>
      <c r="K8943" s="55"/>
      <c r="L8943" s="57"/>
      <c r="M8943" s="57"/>
      <c r="N8943" s="59"/>
      <c r="O8943" s="61"/>
      <c r="P8943" s="10"/>
      <c r="Q8943" s="10"/>
      <c r="R8943" s="11"/>
      <c r="S8943" s="24">
        <f>Table1[[#This Row],[Female Voters]]/Table1[[#This Row],[Female Population]]</f>
        <v>0</v>
      </c>
      <c r="T8943" s="24">
        <f>Table1[[#This Row],[Male Voters]]/Table1[[#This Row],[Male Population]]</f>
        <v>0</v>
      </c>
      <c r="U8943" s="24">
        <f>Table1[[#This Row],[Total Voters]]/Table1[[#This Row],[Total Population]]</f>
        <v>0</v>
      </c>
      <c r="V8943" s="24">
        <f>Table1[[#This Row],[Female Ballots]]/Table1[[#This Row],[Female Population]]</f>
        <v>0</v>
      </c>
      <c r="W8943" s="24">
        <f>Table1[[#This Row],[Male Ballots]]/Table1[[#This Row],[Male Population]]</f>
        <v>0</v>
      </c>
      <c r="X8943" s="24">
        <f>Table1[[#This Row],[Total Ballots]]/Table1[[#This Row],[Total Population]]</f>
        <v>0</v>
      </c>
      <c r="Y8943" s="125" t="str">
        <f>IFERROR(Table1[[#This Row],[Female Ballots]]/Table1[[#This Row],[Female Voters]],"0.0%")</f>
        <v>0.0%</v>
      </c>
      <c r="Z8943" s="125" t="str">
        <f>IFERROR(Table1[[#This Row],[Male Ballots]]/Table1[[#This Row],[Male Voters]],"0.0%")</f>
        <v>0.0%</v>
      </c>
      <c r="AA8943" s="126" t="str">
        <f>IFERROR(Table1[[#This Row],[Total Ballots]]/Table1[[#This Row],[Total Voters]],"0.0%")</f>
        <v>0.0%</v>
      </c>
    </row>
    <row r="8944" spans="1:27" x14ac:dyDescent="0.35">
      <c r="A8944" s="8" t="s">
        <v>57</v>
      </c>
      <c r="B8944" s="17">
        <v>2004</v>
      </c>
      <c r="C8944" s="80" t="s">
        <v>82</v>
      </c>
      <c r="D8944" s="17"/>
      <c r="E8944" s="35" t="s">
        <v>73</v>
      </c>
      <c r="F8944" s="35" t="s">
        <v>77</v>
      </c>
      <c r="G8944" s="51" t="s">
        <v>64</v>
      </c>
      <c r="H8944" s="10">
        <v>2028.3600000000001</v>
      </c>
      <c r="I8944" s="10">
        <v>2008.3200000000002</v>
      </c>
      <c r="J8944" s="10">
        <v>4036.6800000000003</v>
      </c>
      <c r="K8944" s="55"/>
      <c r="L8944" s="57"/>
      <c r="M8944" s="57"/>
      <c r="N8944" s="59"/>
      <c r="O8944" s="61"/>
      <c r="P8944" s="10"/>
      <c r="Q8944" s="10"/>
      <c r="R8944" s="11"/>
      <c r="S8944" s="24">
        <f>Table1[[#This Row],[Female Voters]]/Table1[[#This Row],[Female Population]]</f>
        <v>0</v>
      </c>
      <c r="T8944" s="24">
        <f>Table1[[#This Row],[Male Voters]]/Table1[[#This Row],[Male Population]]</f>
        <v>0</v>
      </c>
      <c r="U8944" s="24">
        <f>Table1[[#This Row],[Total Voters]]/Table1[[#This Row],[Total Population]]</f>
        <v>0</v>
      </c>
      <c r="V8944" s="24">
        <f>Table1[[#This Row],[Female Ballots]]/Table1[[#This Row],[Female Population]]</f>
        <v>0</v>
      </c>
      <c r="W8944" s="24">
        <f>Table1[[#This Row],[Male Ballots]]/Table1[[#This Row],[Male Population]]</f>
        <v>0</v>
      </c>
      <c r="X8944" s="24">
        <f>Table1[[#This Row],[Total Ballots]]/Table1[[#This Row],[Total Population]]</f>
        <v>0</v>
      </c>
      <c r="Y8944" s="125" t="str">
        <f>IFERROR(Table1[[#This Row],[Female Ballots]]/Table1[[#This Row],[Female Voters]],"0.0%")</f>
        <v>0.0%</v>
      </c>
      <c r="Z8944" s="125" t="str">
        <f>IFERROR(Table1[[#This Row],[Male Ballots]]/Table1[[#This Row],[Male Voters]],"0.0%")</f>
        <v>0.0%</v>
      </c>
      <c r="AA8944" s="126" t="str">
        <f>IFERROR(Table1[[#This Row],[Total Ballots]]/Table1[[#This Row],[Total Voters]],"0.0%")</f>
        <v>0.0%</v>
      </c>
    </row>
    <row r="8945" spans="1:27" x14ac:dyDescent="0.35">
      <c r="A8945" s="8" t="s">
        <v>57</v>
      </c>
      <c r="B8945" s="17">
        <v>2004</v>
      </c>
      <c r="C8945" s="80" t="s">
        <v>82</v>
      </c>
      <c r="D8945" s="17"/>
      <c r="E8945" s="35" t="s">
        <v>73</v>
      </c>
      <c r="F8945" s="35" t="s">
        <v>77</v>
      </c>
      <c r="G8945" s="51" t="s">
        <v>65</v>
      </c>
      <c r="H8945" s="10">
        <v>2030.38</v>
      </c>
      <c r="I8945" s="10">
        <v>2032.39</v>
      </c>
      <c r="J8945" s="10">
        <v>4062.7599999999998</v>
      </c>
      <c r="K8945" s="55"/>
      <c r="L8945" s="57"/>
      <c r="M8945" s="57"/>
      <c r="N8945" s="59"/>
      <c r="O8945" s="61"/>
      <c r="P8945" s="10"/>
      <c r="Q8945" s="10"/>
      <c r="R8945" s="11"/>
      <c r="S8945" s="24">
        <f>Table1[[#This Row],[Female Voters]]/Table1[[#This Row],[Female Population]]</f>
        <v>0</v>
      </c>
      <c r="T8945" s="24">
        <f>Table1[[#This Row],[Male Voters]]/Table1[[#This Row],[Male Population]]</f>
        <v>0</v>
      </c>
      <c r="U8945" s="24">
        <f>Table1[[#This Row],[Total Voters]]/Table1[[#This Row],[Total Population]]</f>
        <v>0</v>
      </c>
      <c r="V8945" s="24">
        <f>Table1[[#This Row],[Female Ballots]]/Table1[[#This Row],[Female Population]]</f>
        <v>0</v>
      </c>
      <c r="W8945" s="24">
        <f>Table1[[#This Row],[Male Ballots]]/Table1[[#This Row],[Male Population]]</f>
        <v>0</v>
      </c>
      <c r="X8945" s="24">
        <f>Table1[[#This Row],[Total Ballots]]/Table1[[#This Row],[Total Population]]</f>
        <v>0</v>
      </c>
      <c r="Y8945" s="125" t="str">
        <f>IFERROR(Table1[[#This Row],[Female Ballots]]/Table1[[#This Row],[Female Voters]],"0.0%")</f>
        <v>0.0%</v>
      </c>
      <c r="Z8945" s="125" t="str">
        <f>IFERROR(Table1[[#This Row],[Male Ballots]]/Table1[[#This Row],[Male Voters]],"0.0%")</f>
        <v>0.0%</v>
      </c>
      <c r="AA8945" s="126" t="str">
        <f>IFERROR(Table1[[#This Row],[Total Ballots]]/Table1[[#This Row],[Total Voters]],"0.0%")</f>
        <v>0.0%</v>
      </c>
    </row>
    <row r="8946" spans="1:27" x14ac:dyDescent="0.35">
      <c r="A8946" s="8" t="s">
        <v>57</v>
      </c>
      <c r="B8946" s="17">
        <v>2004</v>
      </c>
      <c r="C8946" s="80" t="s">
        <v>82</v>
      </c>
      <c r="D8946" s="17"/>
      <c r="E8946" s="35" t="s">
        <v>73</v>
      </c>
      <c r="F8946" s="35" t="s">
        <v>77</v>
      </c>
      <c r="G8946" s="51" t="s">
        <v>66</v>
      </c>
      <c r="H8946" s="10">
        <v>1473.3</v>
      </c>
      <c r="I8946" s="10">
        <v>1453.29</v>
      </c>
      <c r="J8946" s="10">
        <v>2926.59</v>
      </c>
      <c r="K8946" s="55"/>
      <c r="L8946" s="57"/>
      <c r="M8946" s="57"/>
      <c r="N8946" s="59"/>
      <c r="O8946" s="61"/>
      <c r="P8946" s="10"/>
      <c r="Q8946" s="10"/>
      <c r="R8946" s="11"/>
      <c r="S8946" s="24">
        <f>Table1[[#This Row],[Female Voters]]/Table1[[#This Row],[Female Population]]</f>
        <v>0</v>
      </c>
      <c r="T8946" s="24">
        <f>Table1[[#This Row],[Male Voters]]/Table1[[#This Row],[Male Population]]</f>
        <v>0</v>
      </c>
      <c r="U8946" s="24">
        <f>Table1[[#This Row],[Total Voters]]/Table1[[#This Row],[Total Population]]</f>
        <v>0</v>
      </c>
      <c r="V8946" s="24">
        <f>Table1[[#This Row],[Female Ballots]]/Table1[[#This Row],[Female Population]]</f>
        <v>0</v>
      </c>
      <c r="W8946" s="24">
        <f>Table1[[#This Row],[Male Ballots]]/Table1[[#This Row],[Male Population]]</f>
        <v>0</v>
      </c>
      <c r="X8946" s="24">
        <f>Table1[[#This Row],[Total Ballots]]/Table1[[#This Row],[Total Population]]</f>
        <v>0</v>
      </c>
      <c r="Y8946" s="125" t="str">
        <f>IFERROR(Table1[[#This Row],[Female Ballots]]/Table1[[#This Row],[Female Voters]],"0.0%")</f>
        <v>0.0%</v>
      </c>
      <c r="Z8946" s="125" t="str">
        <f>IFERROR(Table1[[#This Row],[Male Ballots]]/Table1[[#This Row],[Male Voters]],"0.0%")</f>
        <v>0.0%</v>
      </c>
      <c r="AA8946" s="126" t="str">
        <f>IFERROR(Table1[[#This Row],[Total Ballots]]/Table1[[#This Row],[Total Voters]],"0.0%")</f>
        <v>0.0%</v>
      </c>
    </row>
    <row r="8947" spans="1:27" x14ac:dyDescent="0.35">
      <c r="A8947" s="8" t="s">
        <v>57</v>
      </c>
      <c r="B8947" s="17">
        <v>2004</v>
      </c>
      <c r="C8947" s="80" t="s">
        <v>82</v>
      </c>
      <c r="D8947" s="17"/>
      <c r="E8947" s="35" t="s">
        <v>73</v>
      </c>
      <c r="F8947" s="35" t="s">
        <v>77</v>
      </c>
      <c r="G8947" s="51" t="s">
        <v>67</v>
      </c>
      <c r="H8947" s="10">
        <v>2029.4499999999998</v>
      </c>
      <c r="I8947" s="10">
        <v>1687.37</v>
      </c>
      <c r="J8947" s="10">
        <v>3716.8199999999997</v>
      </c>
      <c r="K8947" s="55"/>
      <c r="L8947" s="57"/>
      <c r="M8947" s="57"/>
      <c r="N8947" s="59"/>
      <c r="O8947" s="61"/>
      <c r="P8947" s="10"/>
      <c r="Q8947" s="10"/>
      <c r="R8947" s="11"/>
      <c r="S8947" s="24">
        <f>Table1[[#This Row],[Female Voters]]/Table1[[#This Row],[Female Population]]</f>
        <v>0</v>
      </c>
      <c r="T8947" s="24">
        <f>Table1[[#This Row],[Male Voters]]/Table1[[#This Row],[Male Population]]</f>
        <v>0</v>
      </c>
      <c r="U8947" s="24">
        <f>Table1[[#This Row],[Total Voters]]/Table1[[#This Row],[Total Population]]</f>
        <v>0</v>
      </c>
      <c r="V8947" s="24">
        <f>Table1[[#This Row],[Female Ballots]]/Table1[[#This Row],[Female Population]]</f>
        <v>0</v>
      </c>
      <c r="W8947" s="24">
        <f>Table1[[#This Row],[Male Ballots]]/Table1[[#This Row],[Male Population]]</f>
        <v>0</v>
      </c>
      <c r="X8947" s="24">
        <f>Table1[[#This Row],[Total Ballots]]/Table1[[#This Row],[Total Population]]</f>
        <v>0</v>
      </c>
      <c r="Y8947" s="125" t="str">
        <f>IFERROR(Table1[[#This Row],[Female Ballots]]/Table1[[#This Row],[Female Voters]],"0.0%")</f>
        <v>0.0%</v>
      </c>
      <c r="Z8947" s="125" t="str">
        <f>IFERROR(Table1[[#This Row],[Male Ballots]]/Table1[[#This Row],[Male Voters]],"0.0%")</f>
        <v>0.0%</v>
      </c>
      <c r="AA8947" s="126" t="str">
        <f>IFERROR(Table1[[#This Row],[Total Ballots]]/Table1[[#This Row],[Total Voters]],"0.0%")</f>
        <v>0.0%</v>
      </c>
    </row>
    <row r="8948" spans="1:27" x14ac:dyDescent="0.35">
      <c r="A8948" s="8" t="s">
        <v>58</v>
      </c>
      <c r="B8948" s="17">
        <v>2004</v>
      </c>
      <c r="C8948" s="80" t="s">
        <v>82</v>
      </c>
      <c r="D8948" s="17" t="s">
        <v>69</v>
      </c>
      <c r="E8948" s="35" t="s">
        <v>74</v>
      </c>
      <c r="F8948" s="35" t="s">
        <v>77</v>
      </c>
      <c r="G8948" s="51" t="s">
        <v>79</v>
      </c>
      <c r="H8948" s="10">
        <v>80054</v>
      </c>
      <c r="I8948" s="10">
        <v>78373</v>
      </c>
      <c r="J8948" s="10">
        <v>158427.03</v>
      </c>
      <c r="K8948" s="55"/>
      <c r="L8948" s="57"/>
      <c r="M8948" s="57"/>
      <c r="N8948" s="59">
        <v>97052</v>
      </c>
      <c r="O8948" s="61"/>
      <c r="P8948" s="10"/>
      <c r="Q8948" s="10"/>
      <c r="R8948" s="11">
        <v>73647</v>
      </c>
      <c r="S8948" s="24">
        <f>Table1[[#This Row],[Female Voters]]/Table1[[#This Row],[Female Population]]</f>
        <v>0</v>
      </c>
      <c r="T8948" s="24">
        <f>Table1[[#This Row],[Male Voters]]/Table1[[#This Row],[Male Population]]</f>
        <v>0</v>
      </c>
      <c r="U8948" s="24">
        <f>Table1[[#This Row],[Total Voters]]/Table1[[#This Row],[Total Population]]</f>
        <v>0.61259748415406134</v>
      </c>
      <c r="V8948" s="24">
        <f>Table1[[#This Row],[Female Ballots]]/Table1[[#This Row],[Female Population]]</f>
        <v>0</v>
      </c>
      <c r="W8948" s="24">
        <f>Table1[[#This Row],[Male Ballots]]/Table1[[#This Row],[Male Population]]</f>
        <v>0</v>
      </c>
      <c r="X8948" s="24">
        <f>Table1[[#This Row],[Total Ballots]]/Table1[[#This Row],[Total Population]]</f>
        <v>0.46486385561857724</v>
      </c>
      <c r="Y8948" s="125" t="str">
        <f>IFERROR(Table1[[#This Row],[Female Ballots]]/Table1[[#This Row],[Female Voters]],"0.0%")</f>
        <v>0.0%</v>
      </c>
      <c r="Z8948" s="125" t="str">
        <f>IFERROR(Table1[[#This Row],[Male Ballots]]/Table1[[#This Row],[Male Voters]],"0.0%")</f>
        <v>0.0%</v>
      </c>
      <c r="AA8948" s="126">
        <f>IFERROR(Table1[[#This Row],[Total Ballots]]/Table1[[#This Row],[Total Voters]],"0.0%")</f>
        <v>0.75884062152248277</v>
      </c>
    </row>
    <row r="8949" spans="1:27" x14ac:dyDescent="0.35">
      <c r="A8949" s="8" t="s">
        <v>58</v>
      </c>
      <c r="B8949" s="17">
        <v>2004</v>
      </c>
      <c r="C8949" s="80" t="s">
        <v>82</v>
      </c>
      <c r="D8949" s="17" t="s">
        <v>69</v>
      </c>
      <c r="E8949" s="35" t="s">
        <v>74</v>
      </c>
      <c r="F8949" s="35" t="s">
        <v>77</v>
      </c>
      <c r="G8949" s="51" t="s">
        <v>62</v>
      </c>
      <c r="H8949" s="10">
        <v>11389</v>
      </c>
      <c r="I8949" s="10">
        <v>12522</v>
      </c>
      <c r="J8949" s="10">
        <v>23911.01</v>
      </c>
      <c r="K8949" s="55"/>
      <c r="L8949" s="57"/>
      <c r="M8949" s="57"/>
      <c r="N8949" s="59"/>
      <c r="O8949" s="61"/>
      <c r="P8949" s="10"/>
      <c r="Q8949" s="10"/>
      <c r="R8949" s="11"/>
      <c r="S8949" s="24">
        <f>Table1[[#This Row],[Female Voters]]/Table1[[#This Row],[Female Population]]</f>
        <v>0</v>
      </c>
      <c r="T8949" s="24">
        <f>Table1[[#This Row],[Male Voters]]/Table1[[#This Row],[Male Population]]</f>
        <v>0</v>
      </c>
      <c r="U8949" s="24">
        <f>Table1[[#This Row],[Total Voters]]/Table1[[#This Row],[Total Population]]</f>
        <v>0</v>
      </c>
      <c r="V8949" s="24">
        <f>Table1[[#This Row],[Female Ballots]]/Table1[[#This Row],[Female Population]]</f>
        <v>0</v>
      </c>
      <c r="W8949" s="24">
        <f>Table1[[#This Row],[Male Ballots]]/Table1[[#This Row],[Male Population]]</f>
        <v>0</v>
      </c>
      <c r="X8949" s="24">
        <f>Table1[[#This Row],[Total Ballots]]/Table1[[#This Row],[Total Population]]</f>
        <v>0</v>
      </c>
      <c r="Y8949" s="125" t="str">
        <f>IFERROR(Table1[[#This Row],[Female Ballots]]/Table1[[#This Row],[Female Voters]],"0.0%")</f>
        <v>0.0%</v>
      </c>
      <c r="Z8949" s="125" t="str">
        <f>IFERROR(Table1[[#This Row],[Male Ballots]]/Table1[[#This Row],[Male Voters]],"0.0%")</f>
        <v>0.0%</v>
      </c>
      <c r="AA8949" s="126" t="str">
        <f>IFERROR(Table1[[#This Row],[Total Ballots]]/Table1[[#This Row],[Total Voters]],"0.0%")</f>
        <v>0.0%</v>
      </c>
    </row>
    <row r="8950" spans="1:27" x14ac:dyDescent="0.35">
      <c r="A8950" s="8" t="s">
        <v>58</v>
      </c>
      <c r="B8950" s="17">
        <v>2004</v>
      </c>
      <c r="C8950" s="80" t="s">
        <v>82</v>
      </c>
      <c r="D8950" s="17" t="s">
        <v>69</v>
      </c>
      <c r="E8950" s="35" t="s">
        <v>74</v>
      </c>
      <c r="F8950" s="35" t="s">
        <v>77</v>
      </c>
      <c r="G8950" s="51" t="s">
        <v>63</v>
      </c>
      <c r="H8950" s="10">
        <v>14460</v>
      </c>
      <c r="I8950" s="10">
        <v>14989</v>
      </c>
      <c r="J8950" s="10">
        <v>29449.02</v>
      </c>
      <c r="K8950" s="55"/>
      <c r="L8950" s="57"/>
      <c r="M8950" s="57"/>
      <c r="N8950" s="59"/>
      <c r="O8950" s="61"/>
      <c r="P8950" s="10"/>
      <c r="Q8950" s="10"/>
      <c r="R8950" s="11"/>
      <c r="S8950" s="24">
        <f>Table1[[#This Row],[Female Voters]]/Table1[[#This Row],[Female Population]]</f>
        <v>0</v>
      </c>
      <c r="T8950" s="24">
        <f>Table1[[#This Row],[Male Voters]]/Table1[[#This Row],[Male Population]]</f>
        <v>0</v>
      </c>
      <c r="U8950" s="24">
        <f>Table1[[#This Row],[Total Voters]]/Table1[[#This Row],[Total Population]]</f>
        <v>0</v>
      </c>
      <c r="V8950" s="24">
        <f>Table1[[#This Row],[Female Ballots]]/Table1[[#This Row],[Female Population]]</f>
        <v>0</v>
      </c>
      <c r="W8950" s="24">
        <f>Table1[[#This Row],[Male Ballots]]/Table1[[#This Row],[Male Population]]</f>
        <v>0</v>
      </c>
      <c r="X8950" s="24">
        <f>Table1[[#This Row],[Total Ballots]]/Table1[[#This Row],[Total Population]]</f>
        <v>0</v>
      </c>
      <c r="Y8950" s="125" t="str">
        <f>IFERROR(Table1[[#This Row],[Female Ballots]]/Table1[[#This Row],[Female Voters]],"0.0%")</f>
        <v>0.0%</v>
      </c>
      <c r="Z8950" s="125" t="str">
        <f>IFERROR(Table1[[#This Row],[Male Ballots]]/Table1[[#This Row],[Male Voters]],"0.0%")</f>
        <v>0.0%</v>
      </c>
      <c r="AA8950" s="126" t="str">
        <f>IFERROR(Table1[[#This Row],[Total Ballots]]/Table1[[#This Row],[Total Voters]],"0.0%")</f>
        <v>0.0%</v>
      </c>
    </row>
    <row r="8951" spans="1:27" x14ac:dyDescent="0.35">
      <c r="A8951" s="8" t="s">
        <v>58</v>
      </c>
      <c r="B8951" s="17">
        <v>2004</v>
      </c>
      <c r="C8951" s="80" t="s">
        <v>82</v>
      </c>
      <c r="D8951" s="17" t="s">
        <v>69</v>
      </c>
      <c r="E8951" s="35" t="s">
        <v>74</v>
      </c>
      <c r="F8951" s="35" t="s">
        <v>77</v>
      </c>
      <c r="G8951" s="51" t="s">
        <v>64</v>
      </c>
      <c r="H8951" s="10">
        <v>15074</v>
      </c>
      <c r="I8951" s="10">
        <v>15508</v>
      </c>
      <c r="J8951" s="10">
        <v>30582</v>
      </c>
      <c r="K8951" s="55"/>
      <c r="L8951" s="57"/>
      <c r="M8951" s="57"/>
      <c r="N8951" s="59"/>
      <c r="O8951" s="61"/>
      <c r="P8951" s="10"/>
      <c r="Q8951" s="10"/>
      <c r="R8951" s="11"/>
      <c r="S8951" s="24">
        <f>Table1[[#This Row],[Female Voters]]/Table1[[#This Row],[Female Population]]</f>
        <v>0</v>
      </c>
      <c r="T8951" s="24">
        <f>Table1[[#This Row],[Male Voters]]/Table1[[#This Row],[Male Population]]</f>
        <v>0</v>
      </c>
      <c r="U8951" s="24">
        <f>Table1[[#This Row],[Total Voters]]/Table1[[#This Row],[Total Population]]</f>
        <v>0</v>
      </c>
      <c r="V8951" s="24">
        <f>Table1[[#This Row],[Female Ballots]]/Table1[[#This Row],[Female Population]]</f>
        <v>0</v>
      </c>
      <c r="W8951" s="24">
        <f>Table1[[#This Row],[Male Ballots]]/Table1[[#This Row],[Male Population]]</f>
        <v>0</v>
      </c>
      <c r="X8951" s="24">
        <f>Table1[[#This Row],[Total Ballots]]/Table1[[#This Row],[Total Population]]</f>
        <v>0</v>
      </c>
      <c r="Y8951" s="125" t="str">
        <f>IFERROR(Table1[[#This Row],[Female Ballots]]/Table1[[#This Row],[Female Voters]],"0.0%")</f>
        <v>0.0%</v>
      </c>
      <c r="Z8951" s="125" t="str">
        <f>IFERROR(Table1[[#This Row],[Male Ballots]]/Table1[[#This Row],[Male Voters]],"0.0%")</f>
        <v>0.0%</v>
      </c>
      <c r="AA8951" s="126" t="str">
        <f>IFERROR(Table1[[#This Row],[Total Ballots]]/Table1[[#This Row],[Total Voters]],"0.0%")</f>
        <v>0.0%</v>
      </c>
    </row>
    <row r="8952" spans="1:27" x14ac:dyDescent="0.35">
      <c r="A8952" s="8" t="s">
        <v>58</v>
      </c>
      <c r="B8952" s="17">
        <v>2004</v>
      </c>
      <c r="C8952" s="80" t="s">
        <v>82</v>
      </c>
      <c r="D8952" s="17" t="s">
        <v>69</v>
      </c>
      <c r="E8952" s="35" t="s">
        <v>74</v>
      </c>
      <c r="F8952" s="35" t="s">
        <v>77</v>
      </c>
      <c r="G8952" s="51" t="s">
        <v>65</v>
      </c>
      <c r="H8952" s="10">
        <v>14539</v>
      </c>
      <c r="I8952" s="10">
        <v>14451</v>
      </c>
      <c r="J8952" s="10">
        <v>28990</v>
      </c>
      <c r="K8952" s="55"/>
      <c r="L8952" s="57"/>
      <c r="M8952" s="57"/>
      <c r="N8952" s="59"/>
      <c r="O8952" s="61"/>
      <c r="P8952" s="10"/>
      <c r="Q8952" s="10"/>
      <c r="R8952" s="11"/>
      <c r="S8952" s="24">
        <f>Table1[[#This Row],[Female Voters]]/Table1[[#This Row],[Female Population]]</f>
        <v>0</v>
      </c>
      <c r="T8952" s="24">
        <f>Table1[[#This Row],[Male Voters]]/Table1[[#This Row],[Male Population]]</f>
        <v>0</v>
      </c>
      <c r="U8952" s="24">
        <f>Table1[[#This Row],[Total Voters]]/Table1[[#This Row],[Total Population]]</f>
        <v>0</v>
      </c>
      <c r="V8952" s="24">
        <f>Table1[[#This Row],[Female Ballots]]/Table1[[#This Row],[Female Population]]</f>
        <v>0</v>
      </c>
      <c r="W8952" s="24">
        <f>Table1[[#This Row],[Male Ballots]]/Table1[[#This Row],[Male Population]]</f>
        <v>0</v>
      </c>
      <c r="X8952" s="24">
        <f>Table1[[#This Row],[Total Ballots]]/Table1[[#This Row],[Total Population]]</f>
        <v>0</v>
      </c>
      <c r="Y8952" s="125" t="str">
        <f>IFERROR(Table1[[#This Row],[Female Ballots]]/Table1[[#This Row],[Female Voters]],"0.0%")</f>
        <v>0.0%</v>
      </c>
      <c r="Z8952" s="125" t="str">
        <f>IFERROR(Table1[[#This Row],[Male Ballots]]/Table1[[#This Row],[Male Voters]],"0.0%")</f>
        <v>0.0%</v>
      </c>
      <c r="AA8952" s="126" t="str">
        <f>IFERROR(Table1[[#This Row],[Total Ballots]]/Table1[[#This Row],[Total Voters]],"0.0%")</f>
        <v>0.0%</v>
      </c>
    </row>
    <row r="8953" spans="1:27" x14ac:dyDescent="0.35">
      <c r="A8953" s="8" t="s">
        <v>58</v>
      </c>
      <c r="B8953" s="17">
        <v>2004</v>
      </c>
      <c r="C8953" s="80" t="s">
        <v>82</v>
      </c>
      <c r="D8953" s="17" t="s">
        <v>69</v>
      </c>
      <c r="E8953" s="35" t="s">
        <v>74</v>
      </c>
      <c r="F8953" s="35" t="s">
        <v>77</v>
      </c>
      <c r="G8953" s="51" t="s">
        <v>66</v>
      </c>
      <c r="H8953" s="10">
        <v>10230</v>
      </c>
      <c r="I8953" s="10">
        <v>10039</v>
      </c>
      <c r="J8953" s="10">
        <v>20269</v>
      </c>
      <c r="K8953" s="55"/>
      <c r="L8953" s="57"/>
      <c r="M8953" s="57"/>
      <c r="N8953" s="59"/>
      <c r="O8953" s="61"/>
      <c r="P8953" s="10"/>
      <c r="Q8953" s="10"/>
      <c r="R8953" s="11"/>
      <c r="S8953" s="24">
        <f>Table1[[#This Row],[Female Voters]]/Table1[[#This Row],[Female Population]]</f>
        <v>0</v>
      </c>
      <c r="T8953" s="24">
        <f>Table1[[#This Row],[Male Voters]]/Table1[[#This Row],[Male Population]]</f>
        <v>0</v>
      </c>
      <c r="U8953" s="24">
        <f>Table1[[#This Row],[Total Voters]]/Table1[[#This Row],[Total Population]]</f>
        <v>0</v>
      </c>
      <c r="V8953" s="24">
        <f>Table1[[#This Row],[Female Ballots]]/Table1[[#This Row],[Female Population]]</f>
        <v>0</v>
      </c>
      <c r="W8953" s="24">
        <f>Table1[[#This Row],[Male Ballots]]/Table1[[#This Row],[Male Population]]</f>
        <v>0</v>
      </c>
      <c r="X8953" s="24">
        <f>Table1[[#This Row],[Total Ballots]]/Table1[[#This Row],[Total Population]]</f>
        <v>0</v>
      </c>
      <c r="Y8953" s="125" t="str">
        <f>IFERROR(Table1[[#This Row],[Female Ballots]]/Table1[[#This Row],[Female Voters]],"0.0%")</f>
        <v>0.0%</v>
      </c>
      <c r="Z8953" s="125" t="str">
        <f>IFERROR(Table1[[#This Row],[Male Ballots]]/Table1[[#This Row],[Male Voters]],"0.0%")</f>
        <v>0.0%</v>
      </c>
      <c r="AA8953" s="126" t="str">
        <f>IFERROR(Table1[[#This Row],[Total Ballots]]/Table1[[#This Row],[Total Voters]],"0.0%")</f>
        <v>0.0%</v>
      </c>
    </row>
    <row r="8954" spans="1:27" x14ac:dyDescent="0.35">
      <c r="A8954" s="8" t="s">
        <v>58</v>
      </c>
      <c r="B8954" s="17">
        <v>2004</v>
      </c>
      <c r="C8954" s="80" t="s">
        <v>82</v>
      </c>
      <c r="D8954" s="17" t="s">
        <v>69</v>
      </c>
      <c r="E8954" s="35" t="s">
        <v>74</v>
      </c>
      <c r="F8954" s="35" t="s">
        <v>77</v>
      </c>
      <c r="G8954" s="51" t="s">
        <v>67</v>
      </c>
      <c r="H8954" s="10">
        <v>14362</v>
      </c>
      <c r="I8954" s="10">
        <v>10864</v>
      </c>
      <c r="J8954" s="10">
        <v>25226</v>
      </c>
      <c r="K8954" s="55"/>
      <c r="L8954" s="57"/>
      <c r="M8954" s="57"/>
      <c r="N8954" s="59"/>
      <c r="O8954" s="61"/>
      <c r="P8954" s="10"/>
      <c r="Q8954" s="10"/>
      <c r="R8954" s="11"/>
      <c r="S8954" s="24">
        <f>Table1[[#This Row],[Female Voters]]/Table1[[#This Row],[Female Population]]</f>
        <v>0</v>
      </c>
      <c r="T8954" s="24">
        <f>Table1[[#This Row],[Male Voters]]/Table1[[#This Row],[Male Population]]</f>
        <v>0</v>
      </c>
      <c r="U8954" s="24">
        <f>Table1[[#This Row],[Total Voters]]/Table1[[#This Row],[Total Population]]</f>
        <v>0</v>
      </c>
      <c r="V8954" s="24">
        <f>Table1[[#This Row],[Female Ballots]]/Table1[[#This Row],[Female Population]]</f>
        <v>0</v>
      </c>
      <c r="W8954" s="24">
        <f>Table1[[#This Row],[Male Ballots]]/Table1[[#This Row],[Male Population]]</f>
        <v>0</v>
      </c>
      <c r="X8954" s="24">
        <f>Table1[[#This Row],[Total Ballots]]/Table1[[#This Row],[Total Population]]</f>
        <v>0</v>
      </c>
      <c r="Y8954" s="125" t="str">
        <f>IFERROR(Table1[[#This Row],[Female Ballots]]/Table1[[#This Row],[Female Voters]],"0.0%")</f>
        <v>0.0%</v>
      </c>
      <c r="Z8954" s="125" t="str">
        <f>IFERROR(Table1[[#This Row],[Male Ballots]]/Table1[[#This Row],[Male Voters]],"0.0%")</f>
        <v>0.0%</v>
      </c>
      <c r="AA8954" s="126" t="str">
        <f>IFERROR(Table1[[#This Row],[Total Ballots]]/Table1[[#This Row],[Total Voters]],"0.0%")</f>
        <v>0.0%</v>
      </c>
    </row>
    <row r="8955" spans="1:27" x14ac:dyDescent="0.35">
      <c r="A8955" s="8" t="s">
        <v>68</v>
      </c>
      <c r="B8955" s="17">
        <v>2004</v>
      </c>
      <c r="C8955" s="80" t="s">
        <v>82</v>
      </c>
      <c r="D8955" s="17"/>
      <c r="E8955" s="35" t="e">
        <v>#N/A</v>
      </c>
      <c r="F8955" s="35" t="s">
        <v>77</v>
      </c>
      <c r="G8955" s="51" t="s">
        <v>79</v>
      </c>
      <c r="H8955" s="10">
        <v>2366577.54</v>
      </c>
      <c r="I8955" s="10">
        <v>2310031.2200000002</v>
      </c>
      <c r="J8955" s="10">
        <v>4676608.72</v>
      </c>
      <c r="K8955" s="55"/>
      <c r="L8955" s="57"/>
      <c r="M8955" s="57"/>
      <c r="N8955" s="59">
        <v>3514436</v>
      </c>
      <c r="O8955" s="61"/>
      <c r="P8955" s="10"/>
      <c r="Q8955" s="10"/>
      <c r="R8955" s="11">
        <v>2883655</v>
      </c>
      <c r="S8955" s="24">
        <f>Table1[[#This Row],[Female Voters]]/Table1[[#This Row],[Female Population]]</f>
        <v>0</v>
      </c>
      <c r="T8955" s="24">
        <f>Table1[[#This Row],[Male Voters]]/Table1[[#This Row],[Male Population]]</f>
        <v>0</v>
      </c>
      <c r="U8955" s="24">
        <f>Table1[[#This Row],[Total Voters]]/Table1[[#This Row],[Total Population]]</f>
        <v>0.7514924190621618</v>
      </c>
      <c r="V8955" s="24">
        <f>Table1[[#This Row],[Female Ballots]]/Table1[[#This Row],[Female Population]]</f>
        <v>0</v>
      </c>
      <c r="W8955" s="24">
        <f>Table1[[#This Row],[Male Ballots]]/Table1[[#This Row],[Male Population]]</f>
        <v>0</v>
      </c>
      <c r="X8955" s="24">
        <f>Table1[[#This Row],[Total Ballots]]/Table1[[#This Row],[Total Population]]</f>
        <v>0.61661241567372349</v>
      </c>
      <c r="Y8955" s="125" t="str">
        <f>IFERROR(Table1[[#This Row],[Female Ballots]]/Table1[[#This Row],[Female Voters]],"0.0%")</f>
        <v>0.0%</v>
      </c>
      <c r="Z8955" s="125" t="str">
        <f>IFERROR(Table1[[#This Row],[Male Ballots]]/Table1[[#This Row],[Male Voters]],"0.0%")</f>
        <v>0.0%</v>
      </c>
      <c r="AA8955" s="126">
        <f>IFERROR(Table1[[#This Row],[Total Ballots]]/Table1[[#This Row],[Total Voters]],"0.0%")</f>
        <v>0.82051714699029943</v>
      </c>
    </row>
    <row r="8956" spans="1:27" x14ac:dyDescent="0.35">
      <c r="A8956" s="8" t="s">
        <v>68</v>
      </c>
      <c r="B8956" s="17">
        <v>2004</v>
      </c>
      <c r="C8956" s="80" t="s">
        <v>82</v>
      </c>
      <c r="D8956" s="17"/>
      <c r="E8956" s="35" t="e">
        <v>#N/A</v>
      </c>
      <c r="F8956" s="35" t="s">
        <v>77</v>
      </c>
      <c r="G8956" s="51" t="s">
        <v>62</v>
      </c>
      <c r="H8956" s="10">
        <v>303957.81</v>
      </c>
      <c r="I8956" s="10">
        <v>320934.75</v>
      </c>
      <c r="J8956" s="10">
        <v>624892.55000000005</v>
      </c>
      <c r="K8956" s="55"/>
      <c r="L8956" s="57"/>
      <c r="M8956" s="57"/>
      <c r="N8956" s="59"/>
      <c r="O8956" s="61"/>
      <c r="P8956" s="10"/>
      <c r="Q8956" s="10"/>
      <c r="R8956" s="11"/>
      <c r="S8956" s="24">
        <f>Table1[[#This Row],[Female Voters]]/Table1[[#This Row],[Female Population]]</f>
        <v>0</v>
      </c>
      <c r="T8956" s="24">
        <f>Table1[[#This Row],[Male Voters]]/Table1[[#This Row],[Male Population]]</f>
        <v>0</v>
      </c>
      <c r="U8956" s="24">
        <f>Table1[[#This Row],[Total Voters]]/Table1[[#This Row],[Total Population]]</f>
        <v>0</v>
      </c>
      <c r="V8956" s="24">
        <f>Table1[[#This Row],[Female Ballots]]/Table1[[#This Row],[Female Population]]</f>
        <v>0</v>
      </c>
      <c r="W8956" s="24">
        <f>Table1[[#This Row],[Male Ballots]]/Table1[[#This Row],[Male Population]]</f>
        <v>0</v>
      </c>
      <c r="X8956" s="24">
        <f>Table1[[#This Row],[Total Ballots]]/Table1[[#This Row],[Total Population]]</f>
        <v>0</v>
      </c>
      <c r="Y8956" s="125" t="str">
        <f>IFERROR(Table1[[#This Row],[Female Ballots]]/Table1[[#This Row],[Female Voters]],"0.0%")</f>
        <v>0.0%</v>
      </c>
      <c r="Z8956" s="125" t="str">
        <f>IFERROR(Table1[[#This Row],[Male Ballots]]/Table1[[#This Row],[Male Voters]],"0.0%")</f>
        <v>0.0%</v>
      </c>
      <c r="AA8956" s="126" t="str">
        <f>IFERROR(Table1[[#This Row],[Total Ballots]]/Table1[[#This Row],[Total Voters]],"0.0%")</f>
        <v>0.0%</v>
      </c>
    </row>
    <row r="8957" spans="1:27" x14ac:dyDescent="0.35">
      <c r="A8957" s="8" t="s">
        <v>68</v>
      </c>
      <c r="B8957" s="17">
        <v>2004</v>
      </c>
      <c r="C8957" s="80" t="s">
        <v>82</v>
      </c>
      <c r="D8957" s="17"/>
      <c r="E8957" s="35" t="e">
        <v>#N/A</v>
      </c>
      <c r="F8957" s="35" t="s">
        <v>77</v>
      </c>
      <c r="G8957" s="51" t="s">
        <v>63</v>
      </c>
      <c r="H8957" s="10">
        <v>412469.15</v>
      </c>
      <c r="I8957" s="10">
        <v>432864.01</v>
      </c>
      <c r="J8957" s="10">
        <v>845333.15999999992</v>
      </c>
      <c r="K8957" s="55"/>
      <c r="L8957" s="57"/>
      <c r="M8957" s="57"/>
      <c r="N8957" s="59"/>
      <c r="O8957" s="61"/>
      <c r="P8957" s="10"/>
      <c r="Q8957" s="10"/>
      <c r="R8957" s="11"/>
      <c r="S8957" s="24">
        <f>Table1[[#This Row],[Female Voters]]/Table1[[#This Row],[Female Population]]</f>
        <v>0</v>
      </c>
      <c r="T8957" s="24">
        <f>Table1[[#This Row],[Male Voters]]/Table1[[#This Row],[Male Population]]</f>
        <v>0</v>
      </c>
      <c r="U8957" s="24">
        <f>Table1[[#This Row],[Total Voters]]/Table1[[#This Row],[Total Population]]</f>
        <v>0</v>
      </c>
      <c r="V8957" s="24">
        <f>Table1[[#This Row],[Female Ballots]]/Table1[[#This Row],[Female Population]]</f>
        <v>0</v>
      </c>
      <c r="W8957" s="24">
        <f>Table1[[#This Row],[Male Ballots]]/Table1[[#This Row],[Male Population]]</f>
        <v>0</v>
      </c>
      <c r="X8957" s="24">
        <f>Table1[[#This Row],[Total Ballots]]/Table1[[#This Row],[Total Population]]</f>
        <v>0</v>
      </c>
      <c r="Y8957" s="125" t="str">
        <f>IFERROR(Table1[[#This Row],[Female Ballots]]/Table1[[#This Row],[Female Voters]],"0.0%")</f>
        <v>0.0%</v>
      </c>
      <c r="Z8957" s="125" t="str">
        <f>IFERROR(Table1[[#This Row],[Male Ballots]]/Table1[[#This Row],[Male Voters]],"0.0%")</f>
        <v>0.0%</v>
      </c>
      <c r="AA8957" s="126" t="str">
        <f>IFERROR(Table1[[#This Row],[Total Ballots]]/Table1[[#This Row],[Total Voters]],"0.0%")</f>
        <v>0.0%</v>
      </c>
    </row>
    <row r="8958" spans="1:27" x14ac:dyDescent="0.35">
      <c r="A8958" s="8" t="s">
        <v>68</v>
      </c>
      <c r="B8958" s="17">
        <v>2004</v>
      </c>
      <c r="C8958" s="80" t="s">
        <v>82</v>
      </c>
      <c r="D8958" s="17"/>
      <c r="E8958" s="35" t="e">
        <v>#N/A</v>
      </c>
      <c r="F8958" s="35" t="s">
        <v>77</v>
      </c>
      <c r="G8958" s="51" t="s">
        <v>64</v>
      </c>
      <c r="H8958" s="10">
        <v>467937.4</v>
      </c>
      <c r="I8958" s="10">
        <v>478991.35999999999</v>
      </c>
      <c r="J8958" s="10">
        <v>946928.75</v>
      </c>
      <c r="K8958" s="55"/>
      <c r="L8958" s="57"/>
      <c r="M8958" s="57"/>
      <c r="N8958" s="59"/>
      <c r="O8958" s="61"/>
      <c r="P8958" s="10"/>
      <c r="Q8958" s="10"/>
      <c r="R8958" s="11"/>
      <c r="S8958" s="24">
        <f>Table1[[#This Row],[Female Voters]]/Table1[[#This Row],[Female Population]]</f>
        <v>0</v>
      </c>
      <c r="T8958" s="24">
        <f>Table1[[#This Row],[Male Voters]]/Table1[[#This Row],[Male Population]]</f>
        <v>0</v>
      </c>
      <c r="U8958" s="24">
        <f>Table1[[#This Row],[Total Voters]]/Table1[[#This Row],[Total Population]]</f>
        <v>0</v>
      </c>
      <c r="V8958" s="24">
        <f>Table1[[#This Row],[Female Ballots]]/Table1[[#This Row],[Female Population]]</f>
        <v>0</v>
      </c>
      <c r="W8958" s="24">
        <f>Table1[[#This Row],[Male Ballots]]/Table1[[#This Row],[Male Population]]</f>
        <v>0</v>
      </c>
      <c r="X8958" s="24">
        <f>Table1[[#This Row],[Total Ballots]]/Table1[[#This Row],[Total Population]]</f>
        <v>0</v>
      </c>
      <c r="Y8958" s="125" t="str">
        <f>IFERROR(Table1[[#This Row],[Female Ballots]]/Table1[[#This Row],[Female Voters]],"0.0%")</f>
        <v>0.0%</v>
      </c>
      <c r="Z8958" s="125" t="str">
        <f>IFERROR(Table1[[#This Row],[Male Ballots]]/Table1[[#This Row],[Male Voters]],"0.0%")</f>
        <v>0.0%</v>
      </c>
      <c r="AA8958" s="126" t="str">
        <f>IFERROR(Table1[[#This Row],[Total Ballots]]/Table1[[#This Row],[Total Voters]],"0.0%")</f>
        <v>0.0%</v>
      </c>
    </row>
    <row r="8959" spans="1:27" x14ac:dyDescent="0.35">
      <c r="A8959" s="8" t="s">
        <v>68</v>
      </c>
      <c r="B8959" s="17">
        <v>2004</v>
      </c>
      <c r="C8959" s="80" t="s">
        <v>82</v>
      </c>
      <c r="D8959" s="17"/>
      <c r="E8959" s="35" t="e">
        <v>#N/A</v>
      </c>
      <c r="F8959" s="35" t="s">
        <v>77</v>
      </c>
      <c r="G8959" s="51" t="s">
        <v>65</v>
      </c>
      <c r="H8959" s="10">
        <v>468756.41000000003</v>
      </c>
      <c r="I8959" s="10">
        <v>462462.41000000003</v>
      </c>
      <c r="J8959" s="10">
        <v>931218.8</v>
      </c>
      <c r="K8959" s="55"/>
      <c r="L8959" s="57"/>
      <c r="M8959" s="57"/>
      <c r="N8959" s="59"/>
      <c r="O8959" s="61"/>
      <c r="P8959" s="10"/>
      <c r="Q8959" s="10"/>
      <c r="R8959" s="11"/>
      <c r="S8959" s="24">
        <f>Table1[[#This Row],[Female Voters]]/Table1[[#This Row],[Female Population]]</f>
        <v>0</v>
      </c>
      <c r="T8959" s="24">
        <f>Table1[[#This Row],[Male Voters]]/Table1[[#This Row],[Male Population]]</f>
        <v>0</v>
      </c>
      <c r="U8959" s="24">
        <f>Table1[[#This Row],[Total Voters]]/Table1[[#This Row],[Total Population]]</f>
        <v>0</v>
      </c>
      <c r="V8959" s="24">
        <f>Table1[[#This Row],[Female Ballots]]/Table1[[#This Row],[Female Population]]</f>
        <v>0</v>
      </c>
      <c r="W8959" s="24">
        <f>Table1[[#This Row],[Male Ballots]]/Table1[[#This Row],[Male Population]]</f>
        <v>0</v>
      </c>
      <c r="X8959" s="24">
        <f>Table1[[#This Row],[Total Ballots]]/Table1[[#This Row],[Total Population]]</f>
        <v>0</v>
      </c>
      <c r="Y8959" s="125" t="str">
        <f>IFERROR(Table1[[#This Row],[Female Ballots]]/Table1[[#This Row],[Female Voters]],"0.0%")</f>
        <v>0.0%</v>
      </c>
      <c r="Z8959" s="125" t="str">
        <f>IFERROR(Table1[[#This Row],[Male Ballots]]/Table1[[#This Row],[Male Voters]],"0.0%")</f>
        <v>0.0%</v>
      </c>
      <c r="AA8959" s="126" t="str">
        <f>IFERROR(Table1[[#This Row],[Total Ballots]]/Table1[[#This Row],[Total Voters]],"0.0%")</f>
        <v>0.0%</v>
      </c>
    </row>
    <row r="8960" spans="1:27" x14ac:dyDescent="0.35">
      <c r="A8960" s="8" t="s">
        <v>68</v>
      </c>
      <c r="B8960" s="17">
        <v>2004</v>
      </c>
      <c r="C8960" s="80" t="s">
        <v>82</v>
      </c>
      <c r="D8960" s="17"/>
      <c r="E8960" s="35" t="e">
        <v>#N/A</v>
      </c>
      <c r="F8960" s="35" t="s">
        <v>77</v>
      </c>
      <c r="G8960" s="51" t="s">
        <v>66</v>
      </c>
      <c r="H8960" s="10">
        <v>317729.31</v>
      </c>
      <c r="I8960" s="10">
        <v>310834.31</v>
      </c>
      <c r="J8960" s="10">
        <v>628563.62</v>
      </c>
      <c r="K8960" s="55"/>
      <c r="L8960" s="57"/>
      <c r="M8960" s="57"/>
      <c r="N8960" s="59"/>
      <c r="O8960" s="61"/>
      <c r="P8960" s="10"/>
      <c r="Q8960" s="10"/>
      <c r="R8960" s="11"/>
      <c r="S8960" s="24">
        <f>Table1[[#This Row],[Female Voters]]/Table1[[#This Row],[Female Population]]</f>
        <v>0</v>
      </c>
      <c r="T8960" s="24">
        <f>Table1[[#This Row],[Male Voters]]/Table1[[#This Row],[Male Population]]</f>
        <v>0</v>
      </c>
      <c r="U8960" s="24">
        <f>Table1[[#This Row],[Total Voters]]/Table1[[#This Row],[Total Population]]</f>
        <v>0</v>
      </c>
      <c r="V8960" s="24">
        <f>Table1[[#This Row],[Female Ballots]]/Table1[[#This Row],[Female Population]]</f>
        <v>0</v>
      </c>
      <c r="W8960" s="24">
        <f>Table1[[#This Row],[Male Ballots]]/Table1[[#This Row],[Male Population]]</f>
        <v>0</v>
      </c>
      <c r="X8960" s="24">
        <f>Table1[[#This Row],[Total Ballots]]/Table1[[#This Row],[Total Population]]</f>
        <v>0</v>
      </c>
      <c r="Y8960" s="125" t="str">
        <f>IFERROR(Table1[[#This Row],[Female Ballots]]/Table1[[#This Row],[Female Voters]],"0.0%")</f>
        <v>0.0%</v>
      </c>
      <c r="Z8960" s="125" t="str">
        <f>IFERROR(Table1[[#This Row],[Male Ballots]]/Table1[[#This Row],[Male Voters]],"0.0%")</f>
        <v>0.0%</v>
      </c>
      <c r="AA8960" s="126" t="str">
        <f>IFERROR(Table1[[#This Row],[Total Ballots]]/Table1[[#This Row],[Total Voters]],"0.0%")</f>
        <v>0.0%</v>
      </c>
    </row>
    <row r="8961" spans="1:27" x14ac:dyDescent="0.35">
      <c r="A8961" s="14" t="s">
        <v>68</v>
      </c>
      <c r="B8961" s="17">
        <v>2004</v>
      </c>
      <c r="C8961" s="80" t="s">
        <v>82</v>
      </c>
      <c r="D8961" s="18"/>
      <c r="E8961" s="36" t="e">
        <v>#N/A</v>
      </c>
      <c r="F8961" s="36" t="s">
        <v>77</v>
      </c>
      <c r="G8961" s="52" t="s">
        <v>67</v>
      </c>
      <c r="H8961" s="10">
        <v>395727.46000000008</v>
      </c>
      <c r="I8961" s="10">
        <v>303944.38</v>
      </c>
      <c r="J8961" s="10">
        <v>699671.84000000008</v>
      </c>
      <c r="K8961" s="56"/>
      <c r="L8961" s="58"/>
      <c r="M8961" s="58"/>
      <c r="N8961" s="60"/>
      <c r="O8961" s="62"/>
      <c r="P8961" s="15"/>
      <c r="Q8961" s="15"/>
      <c r="R8961" s="28"/>
      <c r="S8961" s="63">
        <f>Table1[[#This Row],[Female Voters]]/Table1[[#This Row],[Female Population]]</f>
        <v>0</v>
      </c>
      <c r="T8961" s="63">
        <f>Table1[[#This Row],[Male Voters]]/Table1[[#This Row],[Male Population]]</f>
        <v>0</v>
      </c>
      <c r="U8961" s="63">
        <f>Table1[[#This Row],[Total Voters]]/Table1[[#This Row],[Total Population]]</f>
        <v>0</v>
      </c>
      <c r="V8961" s="63">
        <f>Table1[[#This Row],[Female Ballots]]/Table1[[#This Row],[Female Population]]</f>
        <v>0</v>
      </c>
      <c r="W8961" s="63">
        <f>Table1[[#This Row],[Male Ballots]]/Table1[[#This Row],[Male Population]]</f>
        <v>0</v>
      </c>
      <c r="X8961" s="63">
        <f>Table1[[#This Row],[Total Ballots]]/Table1[[#This Row],[Total Population]]</f>
        <v>0</v>
      </c>
      <c r="Y8961" s="125" t="str">
        <f>IFERROR(Table1[[#This Row],[Female Ballots]]/Table1[[#This Row],[Female Voters]],"0.0%")</f>
        <v>0.0%</v>
      </c>
      <c r="Z8961" s="125" t="str">
        <f>IFERROR(Table1[[#This Row],[Male Ballots]]/Table1[[#This Row],[Male Voters]],"0.0%")</f>
        <v>0.0%</v>
      </c>
      <c r="AA8961" s="126" t="str">
        <f>IFERROR(Table1[[#This Row],[Total Ballots]]/Table1[[#This Row],[Total Voters]],"0.0%")</f>
        <v>0.0%</v>
      </c>
    </row>
    <row r="8962" spans="1:27" x14ac:dyDescent="0.35">
      <c r="A8962" s="8" t="s">
        <v>59</v>
      </c>
      <c r="B8962" s="17">
        <v>2003</v>
      </c>
      <c r="C8962" s="80" t="s">
        <v>82</v>
      </c>
      <c r="D8962" s="17"/>
      <c r="E8962" s="35" t="s">
        <v>73</v>
      </c>
      <c r="F8962" s="35" t="s">
        <v>77</v>
      </c>
      <c r="G8962" s="51" t="s">
        <v>79</v>
      </c>
      <c r="H8962" s="10">
        <v>5555</v>
      </c>
      <c r="I8962" s="10">
        <v>5686</v>
      </c>
      <c r="J8962" s="10">
        <v>11240.949999999999</v>
      </c>
      <c r="K8962" s="55"/>
      <c r="L8962" s="57"/>
      <c r="M8962" s="57"/>
      <c r="N8962" s="59">
        <v>6054</v>
      </c>
      <c r="O8962" s="61"/>
      <c r="P8962" s="10"/>
      <c r="Q8962" s="10"/>
      <c r="R8962" s="11">
        <v>3439</v>
      </c>
      <c r="S8962" s="24">
        <f>Table1[[#This Row],[Female Voters]]/Table1[[#This Row],[Female Population]]</f>
        <v>0</v>
      </c>
      <c r="T8962" s="24">
        <f>Table1[[#This Row],[Male Voters]]/Table1[[#This Row],[Male Population]]</f>
        <v>0</v>
      </c>
      <c r="U8962" s="24">
        <f>Table1[[#This Row],[Total Voters]]/Table1[[#This Row],[Total Population]]</f>
        <v>0.53856658022676029</v>
      </c>
      <c r="V8962" s="24">
        <f>Table1[[#This Row],[Female Ballots]]/Table1[[#This Row],[Female Population]]</f>
        <v>0</v>
      </c>
      <c r="W8962" s="24">
        <f>Table1[[#This Row],[Male Ballots]]/Table1[[#This Row],[Male Population]]</f>
        <v>0</v>
      </c>
      <c r="X8962" s="24">
        <f>Table1[[#This Row],[Total Ballots]]/Table1[[#This Row],[Total Population]]</f>
        <v>0.3059349965972627</v>
      </c>
      <c r="Y8962" s="125" t="str">
        <f>IFERROR(Table1[[#This Row],[Female Ballots]]/Table1[[#This Row],[Female Voters]],"0.0%")</f>
        <v>0.0%</v>
      </c>
      <c r="Z8962" s="125" t="str">
        <f>IFERROR(Table1[[#This Row],[Male Ballots]]/Table1[[#This Row],[Male Voters]],"0.0%")</f>
        <v>0.0%</v>
      </c>
      <c r="AA8962" s="126">
        <f>IFERROR(Table1[[#This Row],[Total Ballots]]/Table1[[#This Row],[Total Voters]],"0.0%")</f>
        <v>0.56805417905517008</v>
      </c>
    </row>
    <row r="8963" spans="1:27" x14ac:dyDescent="0.35">
      <c r="A8963" s="8" t="s">
        <v>59</v>
      </c>
      <c r="B8963" s="17">
        <v>2003</v>
      </c>
      <c r="C8963" s="80" t="s">
        <v>82</v>
      </c>
      <c r="D8963" s="17"/>
      <c r="E8963" s="35" t="s">
        <v>73</v>
      </c>
      <c r="F8963" s="35" t="s">
        <v>77</v>
      </c>
      <c r="G8963" s="51" t="s">
        <v>62</v>
      </c>
      <c r="H8963" s="10">
        <v>820</v>
      </c>
      <c r="I8963" s="10">
        <v>935</v>
      </c>
      <c r="J8963" s="10">
        <v>1755.01</v>
      </c>
      <c r="K8963" s="55"/>
      <c r="L8963" s="57"/>
      <c r="M8963" s="57"/>
      <c r="N8963" s="59"/>
      <c r="O8963" s="61"/>
      <c r="P8963" s="10"/>
      <c r="Q8963" s="10"/>
      <c r="R8963" s="11"/>
      <c r="S8963" s="24">
        <f>Table1[[#This Row],[Female Voters]]/Table1[[#This Row],[Female Population]]</f>
        <v>0</v>
      </c>
      <c r="T8963" s="24">
        <f>Table1[[#This Row],[Male Voters]]/Table1[[#This Row],[Male Population]]</f>
        <v>0</v>
      </c>
      <c r="U8963" s="24">
        <f>Table1[[#This Row],[Total Voters]]/Table1[[#This Row],[Total Population]]</f>
        <v>0</v>
      </c>
      <c r="V8963" s="24">
        <f>Table1[[#This Row],[Female Ballots]]/Table1[[#This Row],[Female Population]]</f>
        <v>0</v>
      </c>
      <c r="W8963" s="24">
        <f>Table1[[#This Row],[Male Ballots]]/Table1[[#This Row],[Male Population]]</f>
        <v>0</v>
      </c>
      <c r="X8963" s="24">
        <f>Table1[[#This Row],[Total Ballots]]/Table1[[#This Row],[Total Population]]</f>
        <v>0</v>
      </c>
      <c r="Y8963" s="125" t="str">
        <f>IFERROR(Table1[[#This Row],[Female Ballots]]/Table1[[#This Row],[Female Voters]],"0.0%")</f>
        <v>0.0%</v>
      </c>
      <c r="Z8963" s="125" t="str">
        <f>IFERROR(Table1[[#This Row],[Male Ballots]]/Table1[[#This Row],[Male Voters]],"0.0%")</f>
        <v>0.0%</v>
      </c>
      <c r="AA8963" s="126" t="str">
        <f>IFERROR(Table1[[#This Row],[Total Ballots]]/Table1[[#This Row],[Total Voters]],"0.0%")</f>
        <v>0.0%</v>
      </c>
    </row>
    <row r="8964" spans="1:27" x14ac:dyDescent="0.35">
      <c r="A8964" s="8" t="s">
        <v>59</v>
      </c>
      <c r="B8964" s="17">
        <v>2003</v>
      </c>
      <c r="C8964" s="80" t="s">
        <v>82</v>
      </c>
      <c r="D8964" s="17"/>
      <c r="E8964" s="35" t="s">
        <v>73</v>
      </c>
      <c r="F8964" s="35" t="s">
        <v>77</v>
      </c>
      <c r="G8964" s="51" t="s">
        <v>63</v>
      </c>
      <c r="H8964" s="10">
        <v>1067</v>
      </c>
      <c r="I8964" s="10">
        <v>1141</v>
      </c>
      <c r="J8964" s="10">
        <v>2208.0100000000002</v>
      </c>
      <c r="K8964" s="55"/>
      <c r="L8964" s="57"/>
      <c r="M8964" s="57"/>
      <c r="N8964" s="59"/>
      <c r="O8964" s="61"/>
      <c r="P8964" s="10"/>
      <c r="Q8964" s="10"/>
      <c r="R8964" s="11"/>
      <c r="S8964" s="24">
        <f>Table1[[#This Row],[Female Voters]]/Table1[[#This Row],[Female Population]]</f>
        <v>0</v>
      </c>
      <c r="T8964" s="24">
        <f>Table1[[#This Row],[Male Voters]]/Table1[[#This Row],[Male Population]]</f>
        <v>0</v>
      </c>
      <c r="U8964" s="24">
        <f>Table1[[#This Row],[Total Voters]]/Table1[[#This Row],[Total Population]]</f>
        <v>0</v>
      </c>
      <c r="V8964" s="24">
        <f>Table1[[#This Row],[Female Ballots]]/Table1[[#This Row],[Female Population]]</f>
        <v>0</v>
      </c>
      <c r="W8964" s="24">
        <f>Table1[[#This Row],[Male Ballots]]/Table1[[#This Row],[Male Population]]</f>
        <v>0</v>
      </c>
      <c r="X8964" s="24">
        <f>Table1[[#This Row],[Total Ballots]]/Table1[[#This Row],[Total Population]]</f>
        <v>0</v>
      </c>
      <c r="Y8964" s="125" t="str">
        <f>IFERROR(Table1[[#This Row],[Female Ballots]]/Table1[[#This Row],[Female Voters]],"0.0%")</f>
        <v>0.0%</v>
      </c>
      <c r="Z8964" s="125" t="str">
        <f>IFERROR(Table1[[#This Row],[Male Ballots]]/Table1[[#This Row],[Male Voters]],"0.0%")</f>
        <v>0.0%</v>
      </c>
      <c r="AA8964" s="126" t="str">
        <f>IFERROR(Table1[[#This Row],[Total Ballots]]/Table1[[#This Row],[Total Voters]],"0.0%")</f>
        <v>0.0%</v>
      </c>
    </row>
    <row r="8965" spans="1:27" x14ac:dyDescent="0.35">
      <c r="A8965" s="8" t="s">
        <v>59</v>
      </c>
      <c r="B8965" s="17">
        <v>2003</v>
      </c>
      <c r="C8965" s="80" t="s">
        <v>82</v>
      </c>
      <c r="D8965" s="17"/>
      <c r="E8965" s="35" t="s">
        <v>73</v>
      </c>
      <c r="F8965" s="35" t="s">
        <v>77</v>
      </c>
      <c r="G8965" s="51" t="s">
        <v>64</v>
      </c>
      <c r="H8965" s="10">
        <v>1047</v>
      </c>
      <c r="I8965" s="10">
        <v>1111</v>
      </c>
      <c r="J8965" s="10">
        <v>2158</v>
      </c>
      <c r="K8965" s="55"/>
      <c r="L8965" s="57"/>
      <c r="M8965" s="57"/>
      <c r="N8965" s="59"/>
      <c r="O8965" s="61"/>
      <c r="P8965" s="10"/>
      <c r="Q8965" s="10"/>
      <c r="R8965" s="11"/>
      <c r="S8965" s="24">
        <f>Table1[[#This Row],[Female Voters]]/Table1[[#This Row],[Female Population]]</f>
        <v>0</v>
      </c>
      <c r="T8965" s="24">
        <f>Table1[[#This Row],[Male Voters]]/Table1[[#This Row],[Male Population]]</f>
        <v>0</v>
      </c>
      <c r="U8965" s="24">
        <f>Table1[[#This Row],[Total Voters]]/Table1[[#This Row],[Total Population]]</f>
        <v>0</v>
      </c>
      <c r="V8965" s="24">
        <f>Table1[[#This Row],[Female Ballots]]/Table1[[#This Row],[Female Population]]</f>
        <v>0</v>
      </c>
      <c r="W8965" s="24">
        <f>Table1[[#This Row],[Male Ballots]]/Table1[[#This Row],[Male Population]]</f>
        <v>0</v>
      </c>
      <c r="X8965" s="24">
        <f>Table1[[#This Row],[Total Ballots]]/Table1[[#This Row],[Total Population]]</f>
        <v>0</v>
      </c>
      <c r="Y8965" s="125" t="str">
        <f>IFERROR(Table1[[#This Row],[Female Ballots]]/Table1[[#This Row],[Female Voters]],"0.0%")</f>
        <v>0.0%</v>
      </c>
      <c r="Z8965" s="125" t="str">
        <f>IFERROR(Table1[[#This Row],[Male Ballots]]/Table1[[#This Row],[Male Voters]],"0.0%")</f>
        <v>0.0%</v>
      </c>
      <c r="AA8965" s="126" t="str">
        <f>IFERROR(Table1[[#This Row],[Total Ballots]]/Table1[[#This Row],[Total Voters]],"0.0%")</f>
        <v>0.0%</v>
      </c>
    </row>
    <row r="8966" spans="1:27" x14ac:dyDescent="0.35">
      <c r="A8966" s="8" t="s">
        <v>59</v>
      </c>
      <c r="B8966" s="17">
        <v>2003</v>
      </c>
      <c r="C8966" s="80" t="s">
        <v>82</v>
      </c>
      <c r="D8966" s="17"/>
      <c r="E8966" s="35" t="s">
        <v>73</v>
      </c>
      <c r="F8966" s="35" t="s">
        <v>77</v>
      </c>
      <c r="G8966" s="51" t="s">
        <v>65</v>
      </c>
      <c r="H8966" s="10">
        <v>1020</v>
      </c>
      <c r="I8966" s="10">
        <v>998</v>
      </c>
      <c r="J8966" s="10">
        <v>2017.98</v>
      </c>
      <c r="K8966" s="55"/>
      <c r="L8966" s="57"/>
      <c r="M8966" s="57"/>
      <c r="N8966" s="59"/>
      <c r="O8966" s="61"/>
      <c r="P8966" s="10"/>
      <c r="Q8966" s="10"/>
      <c r="R8966" s="11"/>
      <c r="S8966" s="24">
        <f>Table1[[#This Row],[Female Voters]]/Table1[[#This Row],[Female Population]]</f>
        <v>0</v>
      </c>
      <c r="T8966" s="24">
        <f>Table1[[#This Row],[Male Voters]]/Table1[[#This Row],[Male Population]]</f>
        <v>0</v>
      </c>
      <c r="U8966" s="24">
        <f>Table1[[#This Row],[Total Voters]]/Table1[[#This Row],[Total Population]]</f>
        <v>0</v>
      </c>
      <c r="V8966" s="24">
        <f>Table1[[#This Row],[Female Ballots]]/Table1[[#This Row],[Female Population]]</f>
        <v>0</v>
      </c>
      <c r="W8966" s="24">
        <f>Table1[[#This Row],[Male Ballots]]/Table1[[#This Row],[Male Population]]</f>
        <v>0</v>
      </c>
      <c r="X8966" s="24">
        <f>Table1[[#This Row],[Total Ballots]]/Table1[[#This Row],[Total Population]]</f>
        <v>0</v>
      </c>
      <c r="Y8966" s="125" t="str">
        <f>IFERROR(Table1[[#This Row],[Female Ballots]]/Table1[[#This Row],[Female Voters]],"0.0%")</f>
        <v>0.0%</v>
      </c>
      <c r="Z8966" s="125" t="str">
        <f>IFERROR(Table1[[#This Row],[Male Ballots]]/Table1[[#This Row],[Male Voters]],"0.0%")</f>
        <v>0.0%</v>
      </c>
      <c r="AA8966" s="126" t="str">
        <f>IFERROR(Table1[[#This Row],[Total Ballots]]/Table1[[#This Row],[Total Voters]],"0.0%")</f>
        <v>0.0%</v>
      </c>
    </row>
    <row r="8967" spans="1:27" x14ac:dyDescent="0.35">
      <c r="A8967" s="8" t="s">
        <v>59</v>
      </c>
      <c r="B8967" s="17">
        <v>2003</v>
      </c>
      <c r="C8967" s="80" t="s">
        <v>82</v>
      </c>
      <c r="D8967" s="17"/>
      <c r="E8967" s="35" t="s">
        <v>73</v>
      </c>
      <c r="F8967" s="35" t="s">
        <v>77</v>
      </c>
      <c r="G8967" s="51" t="s">
        <v>66</v>
      </c>
      <c r="H8967" s="10">
        <v>680</v>
      </c>
      <c r="I8967" s="10">
        <v>709</v>
      </c>
      <c r="J8967" s="10">
        <v>1388.98</v>
      </c>
      <c r="K8967" s="55"/>
      <c r="L8967" s="57"/>
      <c r="M8967" s="57"/>
      <c r="N8967" s="59"/>
      <c r="O8967" s="61"/>
      <c r="P8967" s="10"/>
      <c r="Q8967" s="10"/>
      <c r="R8967" s="11"/>
      <c r="S8967" s="24">
        <f>Table1[[#This Row],[Female Voters]]/Table1[[#This Row],[Female Population]]</f>
        <v>0</v>
      </c>
      <c r="T8967" s="24">
        <f>Table1[[#This Row],[Male Voters]]/Table1[[#This Row],[Male Population]]</f>
        <v>0</v>
      </c>
      <c r="U8967" s="24">
        <f>Table1[[#This Row],[Total Voters]]/Table1[[#This Row],[Total Population]]</f>
        <v>0</v>
      </c>
      <c r="V8967" s="24">
        <f>Table1[[#This Row],[Female Ballots]]/Table1[[#This Row],[Female Population]]</f>
        <v>0</v>
      </c>
      <c r="W8967" s="24">
        <f>Table1[[#This Row],[Male Ballots]]/Table1[[#This Row],[Male Population]]</f>
        <v>0</v>
      </c>
      <c r="X8967" s="24">
        <f>Table1[[#This Row],[Total Ballots]]/Table1[[#This Row],[Total Population]]</f>
        <v>0</v>
      </c>
      <c r="Y8967" s="125" t="str">
        <f>IFERROR(Table1[[#This Row],[Female Ballots]]/Table1[[#This Row],[Female Voters]],"0.0%")</f>
        <v>0.0%</v>
      </c>
      <c r="Z8967" s="125" t="str">
        <f>IFERROR(Table1[[#This Row],[Male Ballots]]/Table1[[#This Row],[Male Voters]],"0.0%")</f>
        <v>0.0%</v>
      </c>
      <c r="AA8967" s="126" t="str">
        <f>IFERROR(Table1[[#This Row],[Total Ballots]]/Table1[[#This Row],[Total Voters]],"0.0%")</f>
        <v>0.0%</v>
      </c>
    </row>
    <row r="8968" spans="1:27" x14ac:dyDescent="0.35">
      <c r="A8968" s="8" t="s">
        <v>59</v>
      </c>
      <c r="B8968" s="17">
        <v>2003</v>
      </c>
      <c r="C8968" s="80" t="s">
        <v>82</v>
      </c>
      <c r="D8968" s="17"/>
      <c r="E8968" s="35" t="s">
        <v>73</v>
      </c>
      <c r="F8968" s="35" t="s">
        <v>77</v>
      </c>
      <c r="G8968" s="51" t="s">
        <v>67</v>
      </c>
      <c r="H8968" s="10">
        <v>921</v>
      </c>
      <c r="I8968" s="10">
        <v>792</v>
      </c>
      <c r="J8968" s="10">
        <v>1712.97</v>
      </c>
      <c r="K8968" s="55"/>
      <c r="L8968" s="57"/>
      <c r="M8968" s="57"/>
      <c r="N8968" s="59"/>
      <c r="O8968" s="61"/>
      <c r="P8968" s="10"/>
      <c r="Q8968" s="10"/>
      <c r="R8968" s="11"/>
      <c r="S8968" s="24">
        <f>Table1[[#This Row],[Female Voters]]/Table1[[#This Row],[Female Population]]</f>
        <v>0</v>
      </c>
      <c r="T8968" s="24">
        <f>Table1[[#This Row],[Male Voters]]/Table1[[#This Row],[Male Population]]</f>
        <v>0</v>
      </c>
      <c r="U8968" s="24">
        <f>Table1[[#This Row],[Total Voters]]/Table1[[#This Row],[Total Population]]</f>
        <v>0</v>
      </c>
      <c r="V8968" s="24">
        <f>Table1[[#This Row],[Female Ballots]]/Table1[[#This Row],[Female Population]]</f>
        <v>0</v>
      </c>
      <c r="W8968" s="24">
        <f>Table1[[#This Row],[Male Ballots]]/Table1[[#This Row],[Male Population]]</f>
        <v>0</v>
      </c>
      <c r="X8968" s="24">
        <f>Table1[[#This Row],[Total Ballots]]/Table1[[#This Row],[Total Population]]</f>
        <v>0</v>
      </c>
      <c r="Y8968" s="125" t="str">
        <f>IFERROR(Table1[[#This Row],[Female Ballots]]/Table1[[#This Row],[Female Voters]],"0.0%")</f>
        <v>0.0%</v>
      </c>
      <c r="Z8968" s="125" t="str">
        <f>IFERROR(Table1[[#This Row],[Male Ballots]]/Table1[[#This Row],[Male Voters]],"0.0%")</f>
        <v>0.0%</v>
      </c>
      <c r="AA8968" s="126" t="str">
        <f>IFERROR(Table1[[#This Row],[Total Ballots]]/Table1[[#This Row],[Total Voters]],"0.0%")</f>
        <v>0.0%</v>
      </c>
    </row>
    <row r="8969" spans="1:27" x14ac:dyDescent="0.35">
      <c r="A8969" s="8" t="s">
        <v>37</v>
      </c>
      <c r="B8969" s="17">
        <v>2003</v>
      </c>
      <c r="C8969" s="80" t="s">
        <v>82</v>
      </c>
      <c r="D8969" s="17"/>
      <c r="E8969" s="35" t="s">
        <v>74</v>
      </c>
      <c r="F8969" s="35" t="s">
        <v>77</v>
      </c>
      <c r="G8969" s="51" t="s">
        <v>79</v>
      </c>
      <c r="H8969" s="10">
        <v>8322</v>
      </c>
      <c r="I8969" s="10">
        <v>7333</v>
      </c>
      <c r="J8969" s="10">
        <v>15655</v>
      </c>
      <c r="K8969" s="55"/>
      <c r="L8969" s="57"/>
      <c r="M8969" s="57"/>
      <c r="N8969" s="59">
        <v>11124</v>
      </c>
      <c r="O8969" s="61"/>
      <c r="P8969" s="10"/>
      <c r="Q8969" s="10"/>
      <c r="R8969" s="11">
        <v>3900</v>
      </c>
      <c r="S8969" s="24">
        <f>Table1[[#This Row],[Female Voters]]/Table1[[#This Row],[Female Population]]</f>
        <v>0</v>
      </c>
      <c r="T8969" s="24">
        <f>Table1[[#This Row],[Male Voters]]/Table1[[#This Row],[Male Population]]</f>
        <v>0</v>
      </c>
      <c r="U8969" s="24">
        <f>Table1[[#This Row],[Total Voters]]/Table1[[#This Row],[Total Population]]</f>
        <v>0.71057170233152345</v>
      </c>
      <c r="V8969" s="24">
        <f>Table1[[#This Row],[Female Ballots]]/Table1[[#This Row],[Female Population]]</f>
        <v>0</v>
      </c>
      <c r="W8969" s="24">
        <f>Table1[[#This Row],[Male Ballots]]/Table1[[#This Row],[Male Population]]</f>
        <v>0</v>
      </c>
      <c r="X8969" s="24">
        <f>Table1[[#This Row],[Total Ballots]]/Table1[[#This Row],[Total Population]]</f>
        <v>0.2491216863621846</v>
      </c>
      <c r="Y8969" s="125" t="str">
        <f>IFERROR(Table1[[#This Row],[Female Ballots]]/Table1[[#This Row],[Female Voters]],"0.0%")</f>
        <v>0.0%</v>
      </c>
      <c r="Z8969" s="125" t="str">
        <f>IFERROR(Table1[[#This Row],[Male Ballots]]/Table1[[#This Row],[Male Voters]],"0.0%")</f>
        <v>0.0%</v>
      </c>
      <c r="AA8969" s="126">
        <f>IFERROR(Table1[[#This Row],[Total Ballots]]/Table1[[#This Row],[Total Voters]],"0.0%")</f>
        <v>0.35059331175836028</v>
      </c>
    </row>
    <row r="8970" spans="1:27" x14ac:dyDescent="0.35">
      <c r="A8970" s="8" t="s">
        <v>37</v>
      </c>
      <c r="B8970" s="17">
        <v>2003</v>
      </c>
      <c r="C8970" s="80" t="s">
        <v>82</v>
      </c>
      <c r="D8970" s="17"/>
      <c r="E8970" s="35" t="s">
        <v>74</v>
      </c>
      <c r="F8970" s="35" t="s">
        <v>77</v>
      </c>
      <c r="G8970" s="51" t="s">
        <v>62</v>
      </c>
      <c r="H8970" s="10">
        <v>889</v>
      </c>
      <c r="I8970" s="10">
        <v>855</v>
      </c>
      <c r="J8970" s="10">
        <v>1744</v>
      </c>
      <c r="K8970" s="55"/>
      <c r="L8970" s="57"/>
      <c r="M8970" s="57"/>
      <c r="N8970" s="59"/>
      <c r="O8970" s="61"/>
      <c r="P8970" s="10"/>
      <c r="Q8970" s="10"/>
      <c r="R8970" s="11"/>
      <c r="S8970" s="24">
        <f>Table1[[#This Row],[Female Voters]]/Table1[[#This Row],[Female Population]]</f>
        <v>0</v>
      </c>
      <c r="T8970" s="24">
        <f>Table1[[#This Row],[Male Voters]]/Table1[[#This Row],[Male Population]]</f>
        <v>0</v>
      </c>
      <c r="U8970" s="24">
        <f>Table1[[#This Row],[Total Voters]]/Table1[[#This Row],[Total Population]]</f>
        <v>0</v>
      </c>
      <c r="V8970" s="24">
        <f>Table1[[#This Row],[Female Ballots]]/Table1[[#This Row],[Female Population]]</f>
        <v>0</v>
      </c>
      <c r="W8970" s="24">
        <f>Table1[[#This Row],[Male Ballots]]/Table1[[#This Row],[Male Population]]</f>
        <v>0</v>
      </c>
      <c r="X8970" s="24">
        <f>Table1[[#This Row],[Total Ballots]]/Table1[[#This Row],[Total Population]]</f>
        <v>0</v>
      </c>
      <c r="Y8970" s="125" t="str">
        <f>IFERROR(Table1[[#This Row],[Female Ballots]]/Table1[[#This Row],[Female Voters]],"0.0%")</f>
        <v>0.0%</v>
      </c>
      <c r="Z8970" s="125" t="str">
        <f>IFERROR(Table1[[#This Row],[Male Ballots]]/Table1[[#This Row],[Male Voters]],"0.0%")</f>
        <v>0.0%</v>
      </c>
      <c r="AA8970" s="126" t="str">
        <f>IFERROR(Table1[[#This Row],[Total Ballots]]/Table1[[#This Row],[Total Voters]],"0.0%")</f>
        <v>0.0%</v>
      </c>
    </row>
    <row r="8971" spans="1:27" x14ac:dyDescent="0.35">
      <c r="A8971" s="8" t="s">
        <v>37</v>
      </c>
      <c r="B8971" s="17">
        <v>2003</v>
      </c>
      <c r="C8971" s="80" t="s">
        <v>82</v>
      </c>
      <c r="D8971" s="17"/>
      <c r="E8971" s="35" t="s">
        <v>74</v>
      </c>
      <c r="F8971" s="35" t="s">
        <v>77</v>
      </c>
      <c r="G8971" s="51" t="s">
        <v>63</v>
      </c>
      <c r="H8971" s="10">
        <v>1180</v>
      </c>
      <c r="I8971" s="10">
        <v>1088</v>
      </c>
      <c r="J8971" s="10">
        <v>2268</v>
      </c>
      <c r="K8971" s="55"/>
      <c r="L8971" s="57"/>
      <c r="M8971" s="57"/>
      <c r="N8971" s="59"/>
      <c r="O8971" s="61"/>
      <c r="P8971" s="10"/>
      <c r="Q8971" s="10"/>
      <c r="R8971" s="11"/>
      <c r="S8971" s="24">
        <f>Table1[[#This Row],[Female Voters]]/Table1[[#This Row],[Female Population]]</f>
        <v>0</v>
      </c>
      <c r="T8971" s="24">
        <f>Table1[[#This Row],[Male Voters]]/Table1[[#This Row],[Male Population]]</f>
        <v>0</v>
      </c>
      <c r="U8971" s="24">
        <f>Table1[[#This Row],[Total Voters]]/Table1[[#This Row],[Total Population]]</f>
        <v>0</v>
      </c>
      <c r="V8971" s="24">
        <f>Table1[[#This Row],[Female Ballots]]/Table1[[#This Row],[Female Population]]</f>
        <v>0</v>
      </c>
      <c r="W8971" s="24">
        <f>Table1[[#This Row],[Male Ballots]]/Table1[[#This Row],[Male Population]]</f>
        <v>0</v>
      </c>
      <c r="X8971" s="24">
        <f>Table1[[#This Row],[Total Ballots]]/Table1[[#This Row],[Total Population]]</f>
        <v>0</v>
      </c>
      <c r="Y8971" s="125" t="str">
        <f>IFERROR(Table1[[#This Row],[Female Ballots]]/Table1[[#This Row],[Female Voters]],"0.0%")</f>
        <v>0.0%</v>
      </c>
      <c r="Z8971" s="125" t="str">
        <f>IFERROR(Table1[[#This Row],[Male Ballots]]/Table1[[#This Row],[Male Voters]],"0.0%")</f>
        <v>0.0%</v>
      </c>
      <c r="AA8971" s="126" t="str">
        <f>IFERROR(Table1[[#This Row],[Total Ballots]]/Table1[[#This Row],[Total Voters]],"0.0%")</f>
        <v>0.0%</v>
      </c>
    </row>
    <row r="8972" spans="1:27" x14ac:dyDescent="0.35">
      <c r="A8972" s="8" t="s">
        <v>37</v>
      </c>
      <c r="B8972" s="17">
        <v>2003</v>
      </c>
      <c r="C8972" s="80" t="s">
        <v>82</v>
      </c>
      <c r="D8972" s="17"/>
      <c r="E8972" s="35" t="s">
        <v>74</v>
      </c>
      <c r="F8972" s="35" t="s">
        <v>77</v>
      </c>
      <c r="G8972" s="51" t="s">
        <v>64</v>
      </c>
      <c r="H8972" s="10">
        <v>1457</v>
      </c>
      <c r="I8972" s="10">
        <v>1348</v>
      </c>
      <c r="J8972" s="10">
        <v>2805</v>
      </c>
      <c r="K8972" s="55"/>
      <c r="L8972" s="57"/>
      <c r="M8972" s="57"/>
      <c r="N8972" s="59"/>
      <c r="O8972" s="61"/>
      <c r="P8972" s="10"/>
      <c r="Q8972" s="10"/>
      <c r="R8972" s="11"/>
      <c r="S8972" s="24">
        <f>Table1[[#This Row],[Female Voters]]/Table1[[#This Row],[Female Population]]</f>
        <v>0</v>
      </c>
      <c r="T8972" s="24">
        <f>Table1[[#This Row],[Male Voters]]/Table1[[#This Row],[Male Population]]</f>
        <v>0</v>
      </c>
      <c r="U8972" s="24">
        <f>Table1[[#This Row],[Total Voters]]/Table1[[#This Row],[Total Population]]</f>
        <v>0</v>
      </c>
      <c r="V8972" s="24">
        <f>Table1[[#This Row],[Female Ballots]]/Table1[[#This Row],[Female Population]]</f>
        <v>0</v>
      </c>
      <c r="W8972" s="24">
        <f>Table1[[#This Row],[Male Ballots]]/Table1[[#This Row],[Male Population]]</f>
        <v>0</v>
      </c>
      <c r="X8972" s="24">
        <f>Table1[[#This Row],[Total Ballots]]/Table1[[#This Row],[Total Population]]</f>
        <v>0</v>
      </c>
      <c r="Y8972" s="125" t="str">
        <f>IFERROR(Table1[[#This Row],[Female Ballots]]/Table1[[#This Row],[Female Voters]],"0.0%")</f>
        <v>0.0%</v>
      </c>
      <c r="Z8972" s="125" t="str">
        <f>IFERROR(Table1[[#This Row],[Male Ballots]]/Table1[[#This Row],[Male Voters]],"0.0%")</f>
        <v>0.0%</v>
      </c>
      <c r="AA8972" s="126" t="str">
        <f>IFERROR(Table1[[#This Row],[Total Ballots]]/Table1[[#This Row],[Total Voters]],"0.0%")</f>
        <v>0.0%</v>
      </c>
    </row>
    <row r="8973" spans="1:27" x14ac:dyDescent="0.35">
      <c r="A8973" s="8" t="s">
        <v>37</v>
      </c>
      <c r="B8973" s="17">
        <v>2003</v>
      </c>
      <c r="C8973" s="80" t="s">
        <v>82</v>
      </c>
      <c r="D8973" s="17"/>
      <c r="E8973" s="35" t="s">
        <v>74</v>
      </c>
      <c r="F8973" s="35" t="s">
        <v>77</v>
      </c>
      <c r="G8973" s="51" t="s">
        <v>65</v>
      </c>
      <c r="H8973" s="10">
        <v>1553</v>
      </c>
      <c r="I8973" s="10">
        <v>1439</v>
      </c>
      <c r="J8973" s="10">
        <v>2992</v>
      </c>
      <c r="K8973" s="55"/>
      <c r="L8973" s="57"/>
      <c r="M8973" s="57"/>
      <c r="N8973" s="59"/>
      <c r="O8973" s="61"/>
      <c r="P8973" s="10"/>
      <c r="Q8973" s="10"/>
      <c r="R8973" s="11"/>
      <c r="S8973" s="24">
        <f>Table1[[#This Row],[Female Voters]]/Table1[[#This Row],[Female Population]]</f>
        <v>0</v>
      </c>
      <c r="T8973" s="24">
        <f>Table1[[#This Row],[Male Voters]]/Table1[[#This Row],[Male Population]]</f>
        <v>0</v>
      </c>
      <c r="U8973" s="24">
        <f>Table1[[#This Row],[Total Voters]]/Table1[[#This Row],[Total Population]]</f>
        <v>0</v>
      </c>
      <c r="V8973" s="24">
        <f>Table1[[#This Row],[Female Ballots]]/Table1[[#This Row],[Female Population]]</f>
        <v>0</v>
      </c>
      <c r="W8973" s="24">
        <f>Table1[[#This Row],[Male Ballots]]/Table1[[#This Row],[Male Population]]</f>
        <v>0</v>
      </c>
      <c r="X8973" s="24">
        <f>Table1[[#This Row],[Total Ballots]]/Table1[[#This Row],[Total Population]]</f>
        <v>0</v>
      </c>
      <c r="Y8973" s="125" t="str">
        <f>IFERROR(Table1[[#This Row],[Female Ballots]]/Table1[[#This Row],[Female Voters]],"0.0%")</f>
        <v>0.0%</v>
      </c>
      <c r="Z8973" s="125" t="str">
        <f>IFERROR(Table1[[#This Row],[Male Ballots]]/Table1[[#This Row],[Male Voters]],"0.0%")</f>
        <v>0.0%</v>
      </c>
      <c r="AA8973" s="126" t="str">
        <f>IFERROR(Table1[[#This Row],[Total Ballots]]/Table1[[#This Row],[Total Voters]],"0.0%")</f>
        <v>0.0%</v>
      </c>
    </row>
    <row r="8974" spans="1:27" x14ac:dyDescent="0.35">
      <c r="A8974" s="8" t="s">
        <v>37</v>
      </c>
      <c r="B8974" s="17">
        <v>2003</v>
      </c>
      <c r="C8974" s="80" t="s">
        <v>82</v>
      </c>
      <c r="D8974" s="17"/>
      <c r="E8974" s="35" t="s">
        <v>74</v>
      </c>
      <c r="F8974" s="35" t="s">
        <v>77</v>
      </c>
      <c r="G8974" s="51" t="s">
        <v>66</v>
      </c>
      <c r="H8974" s="10">
        <v>1234</v>
      </c>
      <c r="I8974" s="10">
        <v>1149</v>
      </c>
      <c r="J8974" s="10">
        <v>2383</v>
      </c>
      <c r="K8974" s="55"/>
      <c r="L8974" s="57"/>
      <c r="M8974" s="57"/>
      <c r="N8974" s="59"/>
      <c r="O8974" s="61"/>
      <c r="P8974" s="10"/>
      <c r="Q8974" s="10"/>
      <c r="R8974" s="11"/>
      <c r="S8974" s="24">
        <f>Table1[[#This Row],[Female Voters]]/Table1[[#This Row],[Female Population]]</f>
        <v>0</v>
      </c>
      <c r="T8974" s="24">
        <f>Table1[[#This Row],[Male Voters]]/Table1[[#This Row],[Male Population]]</f>
        <v>0</v>
      </c>
      <c r="U8974" s="24">
        <f>Table1[[#This Row],[Total Voters]]/Table1[[#This Row],[Total Population]]</f>
        <v>0</v>
      </c>
      <c r="V8974" s="24">
        <f>Table1[[#This Row],[Female Ballots]]/Table1[[#This Row],[Female Population]]</f>
        <v>0</v>
      </c>
      <c r="W8974" s="24">
        <f>Table1[[#This Row],[Male Ballots]]/Table1[[#This Row],[Male Population]]</f>
        <v>0</v>
      </c>
      <c r="X8974" s="24">
        <f>Table1[[#This Row],[Total Ballots]]/Table1[[#This Row],[Total Population]]</f>
        <v>0</v>
      </c>
      <c r="Y8974" s="125" t="str">
        <f>IFERROR(Table1[[#This Row],[Female Ballots]]/Table1[[#This Row],[Female Voters]],"0.0%")</f>
        <v>0.0%</v>
      </c>
      <c r="Z8974" s="125" t="str">
        <f>IFERROR(Table1[[#This Row],[Male Ballots]]/Table1[[#This Row],[Male Voters]],"0.0%")</f>
        <v>0.0%</v>
      </c>
      <c r="AA8974" s="126" t="str">
        <f>IFERROR(Table1[[#This Row],[Total Ballots]]/Table1[[#This Row],[Total Voters]],"0.0%")</f>
        <v>0.0%</v>
      </c>
    </row>
    <row r="8975" spans="1:27" x14ac:dyDescent="0.35">
      <c r="A8975" s="8" t="s">
        <v>37</v>
      </c>
      <c r="B8975" s="17">
        <v>2003</v>
      </c>
      <c r="C8975" s="80" t="s">
        <v>82</v>
      </c>
      <c r="D8975" s="17"/>
      <c r="E8975" s="35" t="s">
        <v>74</v>
      </c>
      <c r="F8975" s="35" t="s">
        <v>77</v>
      </c>
      <c r="G8975" s="51" t="s">
        <v>67</v>
      </c>
      <c r="H8975" s="10">
        <v>2009</v>
      </c>
      <c r="I8975" s="10">
        <v>1454</v>
      </c>
      <c r="J8975" s="10">
        <v>3463</v>
      </c>
      <c r="K8975" s="55"/>
      <c r="L8975" s="57"/>
      <c r="M8975" s="57"/>
      <c r="N8975" s="59"/>
      <c r="O8975" s="61"/>
      <c r="P8975" s="10"/>
      <c r="Q8975" s="10"/>
      <c r="R8975" s="11"/>
      <c r="S8975" s="24">
        <f>Table1[[#This Row],[Female Voters]]/Table1[[#This Row],[Female Population]]</f>
        <v>0</v>
      </c>
      <c r="T8975" s="24">
        <f>Table1[[#This Row],[Male Voters]]/Table1[[#This Row],[Male Population]]</f>
        <v>0</v>
      </c>
      <c r="U8975" s="24">
        <f>Table1[[#This Row],[Total Voters]]/Table1[[#This Row],[Total Population]]</f>
        <v>0</v>
      </c>
      <c r="V8975" s="24">
        <f>Table1[[#This Row],[Female Ballots]]/Table1[[#This Row],[Female Population]]</f>
        <v>0</v>
      </c>
      <c r="W8975" s="24">
        <f>Table1[[#This Row],[Male Ballots]]/Table1[[#This Row],[Male Population]]</f>
        <v>0</v>
      </c>
      <c r="X8975" s="24">
        <f>Table1[[#This Row],[Total Ballots]]/Table1[[#This Row],[Total Population]]</f>
        <v>0</v>
      </c>
      <c r="Y8975" s="125" t="str">
        <f>IFERROR(Table1[[#This Row],[Female Ballots]]/Table1[[#This Row],[Female Voters]],"0.0%")</f>
        <v>0.0%</v>
      </c>
      <c r="Z8975" s="125" t="str">
        <f>IFERROR(Table1[[#This Row],[Male Ballots]]/Table1[[#This Row],[Male Voters]],"0.0%")</f>
        <v>0.0%</v>
      </c>
      <c r="AA8975" s="126" t="str">
        <f>IFERROR(Table1[[#This Row],[Total Ballots]]/Table1[[#This Row],[Total Voters]],"0.0%")</f>
        <v>0.0%</v>
      </c>
    </row>
    <row r="8976" spans="1:27" x14ac:dyDescent="0.35">
      <c r="A8976" s="8" t="s">
        <v>48</v>
      </c>
      <c r="B8976" s="17">
        <v>2003</v>
      </c>
      <c r="C8976" s="80" t="s">
        <v>82</v>
      </c>
      <c r="D8976" s="17"/>
      <c r="E8976" s="35" t="s">
        <v>74</v>
      </c>
      <c r="F8976" s="35" t="s">
        <v>77</v>
      </c>
      <c r="G8976" s="51" t="s">
        <v>79</v>
      </c>
      <c r="H8976" s="10">
        <v>54884</v>
      </c>
      <c r="I8976" s="10">
        <v>53292</v>
      </c>
      <c r="J8976" s="10">
        <v>108176</v>
      </c>
      <c r="K8976" s="55"/>
      <c r="L8976" s="57"/>
      <c r="M8976" s="57"/>
      <c r="N8976" s="59">
        <v>77539</v>
      </c>
      <c r="O8976" s="61"/>
      <c r="P8976" s="10"/>
      <c r="Q8976" s="10"/>
      <c r="R8976" s="11">
        <v>27129</v>
      </c>
      <c r="S8976" s="24">
        <f>Table1[[#This Row],[Female Voters]]/Table1[[#This Row],[Female Population]]</f>
        <v>0</v>
      </c>
      <c r="T8976" s="24">
        <f>Table1[[#This Row],[Male Voters]]/Table1[[#This Row],[Male Population]]</f>
        <v>0</v>
      </c>
      <c r="U8976" s="24">
        <f>Table1[[#This Row],[Total Voters]]/Table1[[#This Row],[Total Population]]</f>
        <v>0.71678560863777552</v>
      </c>
      <c r="V8976" s="24">
        <f>Table1[[#This Row],[Female Ballots]]/Table1[[#This Row],[Female Population]]</f>
        <v>0</v>
      </c>
      <c r="W8976" s="24">
        <f>Table1[[#This Row],[Male Ballots]]/Table1[[#This Row],[Male Population]]</f>
        <v>0</v>
      </c>
      <c r="X8976" s="24">
        <f>Table1[[#This Row],[Total Ballots]]/Table1[[#This Row],[Total Population]]</f>
        <v>0.25078575654488983</v>
      </c>
      <c r="Y8976" s="125" t="str">
        <f>IFERROR(Table1[[#This Row],[Female Ballots]]/Table1[[#This Row],[Female Voters]],"0.0%")</f>
        <v>0.0%</v>
      </c>
      <c r="Z8976" s="125" t="str">
        <f>IFERROR(Table1[[#This Row],[Male Ballots]]/Table1[[#This Row],[Male Voters]],"0.0%")</f>
        <v>0.0%</v>
      </c>
      <c r="AA8976" s="126">
        <f>IFERROR(Table1[[#This Row],[Total Ballots]]/Table1[[#This Row],[Total Voters]],"0.0%")</f>
        <v>0.34987554649918107</v>
      </c>
    </row>
    <row r="8977" spans="1:27" x14ac:dyDescent="0.35">
      <c r="A8977" s="8" t="s">
        <v>48</v>
      </c>
      <c r="B8977" s="17">
        <v>2003</v>
      </c>
      <c r="C8977" s="80" t="s">
        <v>82</v>
      </c>
      <c r="D8977" s="17"/>
      <c r="E8977" s="35" t="s">
        <v>74</v>
      </c>
      <c r="F8977" s="35" t="s">
        <v>77</v>
      </c>
      <c r="G8977" s="51" t="s">
        <v>62</v>
      </c>
      <c r="H8977" s="10">
        <v>6814</v>
      </c>
      <c r="I8977" s="10">
        <v>6961</v>
      </c>
      <c r="J8977" s="10">
        <v>13775</v>
      </c>
      <c r="K8977" s="55"/>
      <c r="L8977" s="57"/>
      <c r="M8977" s="57"/>
      <c r="N8977" s="59"/>
      <c r="O8977" s="61"/>
      <c r="P8977" s="10"/>
      <c r="Q8977" s="10"/>
      <c r="R8977" s="11"/>
      <c r="S8977" s="24">
        <f>Table1[[#This Row],[Female Voters]]/Table1[[#This Row],[Female Population]]</f>
        <v>0</v>
      </c>
      <c r="T8977" s="24">
        <f>Table1[[#This Row],[Male Voters]]/Table1[[#This Row],[Male Population]]</f>
        <v>0</v>
      </c>
      <c r="U8977" s="24">
        <f>Table1[[#This Row],[Total Voters]]/Table1[[#This Row],[Total Population]]</f>
        <v>0</v>
      </c>
      <c r="V8977" s="24">
        <f>Table1[[#This Row],[Female Ballots]]/Table1[[#This Row],[Female Population]]</f>
        <v>0</v>
      </c>
      <c r="W8977" s="24">
        <f>Table1[[#This Row],[Male Ballots]]/Table1[[#This Row],[Male Population]]</f>
        <v>0</v>
      </c>
      <c r="X8977" s="24">
        <f>Table1[[#This Row],[Total Ballots]]/Table1[[#This Row],[Total Population]]</f>
        <v>0</v>
      </c>
      <c r="Y8977" s="125" t="str">
        <f>IFERROR(Table1[[#This Row],[Female Ballots]]/Table1[[#This Row],[Female Voters]],"0.0%")</f>
        <v>0.0%</v>
      </c>
      <c r="Z8977" s="125" t="str">
        <f>IFERROR(Table1[[#This Row],[Male Ballots]]/Table1[[#This Row],[Male Voters]],"0.0%")</f>
        <v>0.0%</v>
      </c>
      <c r="AA8977" s="126" t="str">
        <f>IFERROR(Table1[[#This Row],[Total Ballots]]/Table1[[#This Row],[Total Voters]],"0.0%")</f>
        <v>0.0%</v>
      </c>
    </row>
    <row r="8978" spans="1:27" x14ac:dyDescent="0.35">
      <c r="A8978" s="8" t="s">
        <v>48</v>
      </c>
      <c r="B8978" s="17">
        <v>2003</v>
      </c>
      <c r="C8978" s="80" t="s">
        <v>82</v>
      </c>
      <c r="D8978" s="17"/>
      <c r="E8978" s="35" t="s">
        <v>74</v>
      </c>
      <c r="F8978" s="35" t="s">
        <v>77</v>
      </c>
      <c r="G8978" s="51" t="s">
        <v>63</v>
      </c>
      <c r="H8978" s="10">
        <v>9381</v>
      </c>
      <c r="I8978" s="10">
        <v>9398</v>
      </c>
      <c r="J8978" s="10">
        <v>18779</v>
      </c>
      <c r="K8978" s="55"/>
      <c r="L8978" s="57"/>
      <c r="M8978" s="57"/>
      <c r="N8978" s="59"/>
      <c r="O8978" s="61"/>
      <c r="P8978" s="10"/>
      <c r="Q8978" s="10"/>
      <c r="R8978" s="11"/>
      <c r="S8978" s="24">
        <f>Table1[[#This Row],[Female Voters]]/Table1[[#This Row],[Female Population]]</f>
        <v>0</v>
      </c>
      <c r="T8978" s="24">
        <f>Table1[[#This Row],[Male Voters]]/Table1[[#This Row],[Male Population]]</f>
        <v>0</v>
      </c>
      <c r="U8978" s="24">
        <f>Table1[[#This Row],[Total Voters]]/Table1[[#This Row],[Total Population]]</f>
        <v>0</v>
      </c>
      <c r="V8978" s="24">
        <f>Table1[[#This Row],[Female Ballots]]/Table1[[#This Row],[Female Population]]</f>
        <v>0</v>
      </c>
      <c r="W8978" s="24">
        <f>Table1[[#This Row],[Male Ballots]]/Table1[[#This Row],[Male Population]]</f>
        <v>0</v>
      </c>
      <c r="X8978" s="24">
        <f>Table1[[#This Row],[Total Ballots]]/Table1[[#This Row],[Total Population]]</f>
        <v>0</v>
      </c>
      <c r="Y8978" s="125" t="str">
        <f>IFERROR(Table1[[#This Row],[Female Ballots]]/Table1[[#This Row],[Female Voters]],"0.0%")</f>
        <v>0.0%</v>
      </c>
      <c r="Z8978" s="125" t="str">
        <f>IFERROR(Table1[[#This Row],[Male Ballots]]/Table1[[#This Row],[Male Voters]],"0.0%")</f>
        <v>0.0%</v>
      </c>
      <c r="AA8978" s="126" t="str">
        <f>IFERROR(Table1[[#This Row],[Total Ballots]]/Table1[[#This Row],[Total Voters]],"0.0%")</f>
        <v>0.0%</v>
      </c>
    </row>
    <row r="8979" spans="1:27" x14ac:dyDescent="0.35">
      <c r="A8979" s="8" t="s">
        <v>48</v>
      </c>
      <c r="B8979" s="17">
        <v>2003</v>
      </c>
      <c r="C8979" s="80" t="s">
        <v>82</v>
      </c>
      <c r="D8979" s="17"/>
      <c r="E8979" s="35" t="s">
        <v>74</v>
      </c>
      <c r="F8979" s="35" t="s">
        <v>77</v>
      </c>
      <c r="G8979" s="51" t="s">
        <v>64</v>
      </c>
      <c r="H8979" s="10">
        <v>11270</v>
      </c>
      <c r="I8979" s="10">
        <v>11178</v>
      </c>
      <c r="J8979" s="10">
        <v>22448</v>
      </c>
      <c r="K8979" s="55"/>
      <c r="L8979" s="57"/>
      <c r="M8979" s="57"/>
      <c r="N8979" s="59"/>
      <c r="O8979" s="61"/>
      <c r="P8979" s="10"/>
      <c r="Q8979" s="10"/>
      <c r="R8979" s="11"/>
      <c r="S8979" s="24">
        <f>Table1[[#This Row],[Female Voters]]/Table1[[#This Row],[Female Population]]</f>
        <v>0</v>
      </c>
      <c r="T8979" s="24">
        <f>Table1[[#This Row],[Male Voters]]/Table1[[#This Row],[Male Population]]</f>
        <v>0</v>
      </c>
      <c r="U8979" s="24">
        <f>Table1[[#This Row],[Total Voters]]/Table1[[#This Row],[Total Population]]</f>
        <v>0</v>
      </c>
      <c r="V8979" s="24">
        <f>Table1[[#This Row],[Female Ballots]]/Table1[[#This Row],[Female Population]]</f>
        <v>0</v>
      </c>
      <c r="W8979" s="24">
        <f>Table1[[#This Row],[Male Ballots]]/Table1[[#This Row],[Male Population]]</f>
        <v>0</v>
      </c>
      <c r="X8979" s="24">
        <f>Table1[[#This Row],[Total Ballots]]/Table1[[#This Row],[Total Population]]</f>
        <v>0</v>
      </c>
      <c r="Y8979" s="125" t="str">
        <f>IFERROR(Table1[[#This Row],[Female Ballots]]/Table1[[#This Row],[Female Voters]],"0.0%")</f>
        <v>0.0%</v>
      </c>
      <c r="Z8979" s="125" t="str">
        <f>IFERROR(Table1[[#This Row],[Male Ballots]]/Table1[[#This Row],[Male Voters]],"0.0%")</f>
        <v>0.0%</v>
      </c>
      <c r="AA8979" s="126" t="str">
        <f>IFERROR(Table1[[#This Row],[Total Ballots]]/Table1[[#This Row],[Total Voters]],"0.0%")</f>
        <v>0.0%</v>
      </c>
    </row>
    <row r="8980" spans="1:27" x14ac:dyDescent="0.35">
      <c r="A8980" s="8" t="s">
        <v>48</v>
      </c>
      <c r="B8980" s="17">
        <v>2003</v>
      </c>
      <c r="C8980" s="80" t="s">
        <v>82</v>
      </c>
      <c r="D8980" s="17"/>
      <c r="E8980" s="35" t="s">
        <v>74</v>
      </c>
      <c r="F8980" s="35" t="s">
        <v>77</v>
      </c>
      <c r="G8980" s="51" t="s">
        <v>65</v>
      </c>
      <c r="H8980" s="10">
        <v>11179</v>
      </c>
      <c r="I8980" s="10">
        <v>11344</v>
      </c>
      <c r="J8980" s="10">
        <v>22523</v>
      </c>
      <c r="K8980" s="55"/>
      <c r="L8980" s="57"/>
      <c r="M8980" s="57"/>
      <c r="N8980" s="59"/>
      <c r="O8980" s="61"/>
      <c r="P8980" s="10"/>
      <c r="Q8980" s="10"/>
      <c r="R8980" s="11"/>
      <c r="S8980" s="24">
        <f>Table1[[#This Row],[Female Voters]]/Table1[[#This Row],[Female Population]]</f>
        <v>0</v>
      </c>
      <c r="T8980" s="24">
        <f>Table1[[#This Row],[Male Voters]]/Table1[[#This Row],[Male Population]]</f>
        <v>0</v>
      </c>
      <c r="U8980" s="24">
        <f>Table1[[#This Row],[Total Voters]]/Table1[[#This Row],[Total Population]]</f>
        <v>0</v>
      </c>
      <c r="V8980" s="24">
        <f>Table1[[#This Row],[Female Ballots]]/Table1[[#This Row],[Female Population]]</f>
        <v>0</v>
      </c>
      <c r="W8980" s="24">
        <f>Table1[[#This Row],[Male Ballots]]/Table1[[#This Row],[Male Population]]</f>
        <v>0</v>
      </c>
      <c r="X8980" s="24">
        <f>Table1[[#This Row],[Total Ballots]]/Table1[[#This Row],[Total Population]]</f>
        <v>0</v>
      </c>
      <c r="Y8980" s="125" t="str">
        <f>IFERROR(Table1[[#This Row],[Female Ballots]]/Table1[[#This Row],[Female Voters]],"0.0%")</f>
        <v>0.0%</v>
      </c>
      <c r="Z8980" s="125" t="str">
        <f>IFERROR(Table1[[#This Row],[Male Ballots]]/Table1[[#This Row],[Male Voters]],"0.0%")</f>
        <v>0.0%</v>
      </c>
      <c r="AA8980" s="126" t="str">
        <f>IFERROR(Table1[[#This Row],[Total Ballots]]/Table1[[#This Row],[Total Voters]],"0.0%")</f>
        <v>0.0%</v>
      </c>
    </row>
    <row r="8981" spans="1:27" x14ac:dyDescent="0.35">
      <c r="A8981" s="8" t="s">
        <v>48</v>
      </c>
      <c r="B8981" s="17">
        <v>2003</v>
      </c>
      <c r="C8981" s="80" t="s">
        <v>82</v>
      </c>
      <c r="D8981" s="17"/>
      <c r="E8981" s="35" t="s">
        <v>74</v>
      </c>
      <c r="F8981" s="35" t="s">
        <v>77</v>
      </c>
      <c r="G8981" s="51" t="s">
        <v>66</v>
      </c>
      <c r="H8981" s="10">
        <v>7288</v>
      </c>
      <c r="I8981" s="10">
        <v>7475</v>
      </c>
      <c r="J8981" s="10">
        <v>14763</v>
      </c>
      <c r="K8981" s="55"/>
      <c r="L8981" s="57"/>
      <c r="M8981" s="57"/>
      <c r="N8981" s="59"/>
      <c r="O8981" s="61"/>
      <c r="P8981" s="10"/>
      <c r="Q8981" s="10"/>
      <c r="R8981" s="11"/>
      <c r="S8981" s="24">
        <f>Table1[[#This Row],[Female Voters]]/Table1[[#This Row],[Female Population]]</f>
        <v>0</v>
      </c>
      <c r="T8981" s="24">
        <f>Table1[[#This Row],[Male Voters]]/Table1[[#This Row],[Male Population]]</f>
        <v>0</v>
      </c>
      <c r="U8981" s="24">
        <f>Table1[[#This Row],[Total Voters]]/Table1[[#This Row],[Total Population]]</f>
        <v>0</v>
      </c>
      <c r="V8981" s="24">
        <f>Table1[[#This Row],[Female Ballots]]/Table1[[#This Row],[Female Population]]</f>
        <v>0</v>
      </c>
      <c r="W8981" s="24">
        <f>Table1[[#This Row],[Male Ballots]]/Table1[[#This Row],[Male Population]]</f>
        <v>0</v>
      </c>
      <c r="X8981" s="24">
        <f>Table1[[#This Row],[Total Ballots]]/Table1[[#This Row],[Total Population]]</f>
        <v>0</v>
      </c>
      <c r="Y8981" s="125" t="str">
        <f>IFERROR(Table1[[#This Row],[Female Ballots]]/Table1[[#This Row],[Female Voters]],"0.0%")</f>
        <v>0.0%</v>
      </c>
      <c r="Z8981" s="125" t="str">
        <f>IFERROR(Table1[[#This Row],[Male Ballots]]/Table1[[#This Row],[Male Voters]],"0.0%")</f>
        <v>0.0%</v>
      </c>
      <c r="AA8981" s="126" t="str">
        <f>IFERROR(Table1[[#This Row],[Total Ballots]]/Table1[[#This Row],[Total Voters]],"0.0%")</f>
        <v>0.0%</v>
      </c>
    </row>
    <row r="8982" spans="1:27" x14ac:dyDescent="0.35">
      <c r="A8982" s="8" t="s">
        <v>48</v>
      </c>
      <c r="B8982" s="17">
        <v>2003</v>
      </c>
      <c r="C8982" s="80" t="s">
        <v>82</v>
      </c>
      <c r="D8982" s="17"/>
      <c r="E8982" s="35" t="s">
        <v>74</v>
      </c>
      <c r="F8982" s="35" t="s">
        <v>77</v>
      </c>
      <c r="G8982" s="51" t="s">
        <v>67</v>
      </c>
      <c r="H8982" s="10">
        <v>8952</v>
      </c>
      <c r="I8982" s="10">
        <v>6936</v>
      </c>
      <c r="J8982" s="10">
        <v>15888</v>
      </c>
      <c r="K8982" s="55"/>
      <c r="L8982" s="57"/>
      <c r="M8982" s="57"/>
      <c r="N8982" s="59"/>
      <c r="O8982" s="61"/>
      <c r="P8982" s="10"/>
      <c r="Q8982" s="10"/>
      <c r="R8982" s="11"/>
      <c r="S8982" s="24">
        <f>Table1[[#This Row],[Female Voters]]/Table1[[#This Row],[Female Population]]</f>
        <v>0</v>
      </c>
      <c r="T8982" s="24">
        <f>Table1[[#This Row],[Male Voters]]/Table1[[#This Row],[Male Population]]</f>
        <v>0</v>
      </c>
      <c r="U8982" s="24">
        <f>Table1[[#This Row],[Total Voters]]/Table1[[#This Row],[Total Population]]</f>
        <v>0</v>
      </c>
      <c r="V8982" s="24">
        <f>Table1[[#This Row],[Female Ballots]]/Table1[[#This Row],[Female Population]]</f>
        <v>0</v>
      </c>
      <c r="W8982" s="24">
        <f>Table1[[#This Row],[Male Ballots]]/Table1[[#This Row],[Male Population]]</f>
        <v>0</v>
      </c>
      <c r="X8982" s="24">
        <f>Table1[[#This Row],[Total Ballots]]/Table1[[#This Row],[Total Population]]</f>
        <v>0</v>
      </c>
      <c r="Y8982" s="125" t="str">
        <f>IFERROR(Table1[[#This Row],[Female Ballots]]/Table1[[#This Row],[Female Voters]],"0.0%")</f>
        <v>0.0%</v>
      </c>
      <c r="Z8982" s="125" t="str">
        <f>IFERROR(Table1[[#This Row],[Male Ballots]]/Table1[[#This Row],[Male Voters]],"0.0%")</f>
        <v>0.0%</v>
      </c>
      <c r="AA8982" s="126" t="str">
        <f>IFERROR(Table1[[#This Row],[Total Ballots]]/Table1[[#This Row],[Total Voters]],"0.0%")</f>
        <v>0.0%</v>
      </c>
    </row>
    <row r="8983" spans="1:27" x14ac:dyDescent="0.35">
      <c r="A8983" s="8" t="s">
        <v>44</v>
      </c>
      <c r="B8983" s="17">
        <v>2003</v>
      </c>
      <c r="C8983" s="80" t="s">
        <v>82</v>
      </c>
      <c r="D8983" s="17"/>
      <c r="E8983" s="35" t="s">
        <v>74</v>
      </c>
      <c r="F8983" s="35" t="s">
        <v>77</v>
      </c>
      <c r="G8983" s="51" t="s">
        <v>79</v>
      </c>
      <c r="H8983" s="10">
        <v>24964</v>
      </c>
      <c r="I8983" s="10">
        <v>24317</v>
      </c>
      <c r="J8983" s="10">
        <v>49281</v>
      </c>
      <c r="K8983" s="55"/>
      <c r="L8983" s="57"/>
      <c r="M8983" s="57"/>
      <c r="N8983" s="59">
        <v>33327</v>
      </c>
      <c r="O8983" s="61"/>
      <c r="P8983" s="10"/>
      <c r="Q8983" s="10"/>
      <c r="R8983" s="11">
        <v>15737</v>
      </c>
      <c r="S8983" s="24">
        <f>Table1[[#This Row],[Female Voters]]/Table1[[#This Row],[Female Population]]</f>
        <v>0</v>
      </c>
      <c r="T8983" s="24">
        <f>Table1[[#This Row],[Male Voters]]/Table1[[#This Row],[Male Population]]</f>
        <v>0</v>
      </c>
      <c r="U8983" s="24">
        <f>Table1[[#This Row],[Total Voters]]/Table1[[#This Row],[Total Population]]</f>
        <v>0.67626468618737445</v>
      </c>
      <c r="V8983" s="24">
        <f>Table1[[#This Row],[Female Ballots]]/Table1[[#This Row],[Female Population]]</f>
        <v>0</v>
      </c>
      <c r="W8983" s="24">
        <f>Table1[[#This Row],[Male Ballots]]/Table1[[#This Row],[Male Population]]</f>
        <v>0</v>
      </c>
      <c r="X8983" s="24">
        <f>Table1[[#This Row],[Total Ballots]]/Table1[[#This Row],[Total Population]]</f>
        <v>0.31933199407479557</v>
      </c>
      <c r="Y8983" s="125" t="str">
        <f>IFERROR(Table1[[#This Row],[Female Ballots]]/Table1[[#This Row],[Female Voters]],"0.0%")</f>
        <v>0.0%</v>
      </c>
      <c r="Z8983" s="125" t="str">
        <f>IFERROR(Table1[[#This Row],[Male Ballots]]/Table1[[#This Row],[Male Voters]],"0.0%")</f>
        <v>0.0%</v>
      </c>
      <c r="AA8983" s="126">
        <f>IFERROR(Table1[[#This Row],[Total Ballots]]/Table1[[#This Row],[Total Voters]],"0.0%")</f>
        <v>0.4721997179464098</v>
      </c>
    </row>
    <row r="8984" spans="1:27" x14ac:dyDescent="0.35">
      <c r="A8984" s="8" t="s">
        <v>44</v>
      </c>
      <c r="B8984" s="17">
        <v>2003</v>
      </c>
      <c r="C8984" s="80" t="s">
        <v>82</v>
      </c>
      <c r="D8984" s="17"/>
      <c r="E8984" s="35" t="s">
        <v>74</v>
      </c>
      <c r="F8984" s="35" t="s">
        <v>77</v>
      </c>
      <c r="G8984" s="51" t="s">
        <v>62</v>
      </c>
      <c r="H8984" s="10">
        <v>2808</v>
      </c>
      <c r="I8984" s="10">
        <v>3089</v>
      </c>
      <c r="J8984" s="10">
        <v>5897</v>
      </c>
      <c r="K8984" s="55"/>
      <c r="L8984" s="57"/>
      <c r="M8984" s="57"/>
      <c r="N8984" s="59"/>
      <c r="O8984" s="61"/>
      <c r="P8984" s="10"/>
      <c r="Q8984" s="10"/>
      <c r="R8984" s="11"/>
      <c r="S8984" s="24">
        <f>Table1[[#This Row],[Female Voters]]/Table1[[#This Row],[Female Population]]</f>
        <v>0</v>
      </c>
      <c r="T8984" s="24">
        <f>Table1[[#This Row],[Male Voters]]/Table1[[#This Row],[Male Population]]</f>
        <v>0</v>
      </c>
      <c r="U8984" s="24">
        <f>Table1[[#This Row],[Total Voters]]/Table1[[#This Row],[Total Population]]</f>
        <v>0</v>
      </c>
      <c r="V8984" s="24">
        <f>Table1[[#This Row],[Female Ballots]]/Table1[[#This Row],[Female Population]]</f>
        <v>0</v>
      </c>
      <c r="W8984" s="24">
        <f>Table1[[#This Row],[Male Ballots]]/Table1[[#This Row],[Male Population]]</f>
        <v>0</v>
      </c>
      <c r="X8984" s="24">
        <f>Table1[[#This Row],[Total Ballots]]/Table1[[#This Row],[Total Population]]</f>
        <v>0</v>
      </c>
      <c r="Y8984" s="125" t="str">
        <f>IFERROR(Table1[[#This Row],[Female Ballots]]/Table1[[#This Row],[Female Voters]],"0.0%")</f>
        <v>0.0%</v>
      </c>
      <c r="Z8984" s="125" t="str">
        <f>IFERROR(Table1[[#This Row],[Male Ballots]]/Table1[[#This Row],[Male Voters]],"0.0%")</f>
        <v>0.0%</v>
      </c>
      <c r="AA8984" s="126" t="str">
        <f>IFERROR(Table1[[#This Row],[Total Ballots]]/Table1[[#This Row],[Total Voters]],"0.0%")</f>
        <v>0.0%</v>
      </c>
    </row>
    <row r="8985" spans="1:27" x14ac:dyDescent="0.35">
      <c r="A8985" s="8" t="s">
        <v>44</v>
      </c>
      <c r="B8985" s="17">
        <v>2003</v>
      </c>
      <c r="C8985" s="80" t="s">
        <v>82</v>
      </c>
      <c r="D8985" s="17"/>
      <c r="E8985" s="35" t="s">
        <v>74</v>
      </c>
      <c r="F8985" s="35" t="s">
        <v>77</v>
      </c>
      <c r="G8985" s="51" t="s">
        <v>63</v>
      </c>
      <c r="H8985" s="10">
        <v>3823</v>
      </c>
      <c r="I8985" s="10">
        <v>3984</v>
      </c>
      <c r="J8985" s="10">
        <v>7807</v>
      </c>
      <c r="K8985" s="55"/>
      <c r="L8985" s="57"/>
      <c r="M8985" s="57"/>
      <c r="N8985" s="59"/>
      <c r="O8985" s="61"/>
      <c r="P8985" s="10"/>
      <c r="Q8985" s="10"/>
      <c r="R8985" s="11"/>
      <c r="S8985" s="24">
        <f>Table1[[#This Row],[Female Voters]]/Table1[[#This Row],[Female Population]]</f>
        <v>0</v>
      </c>
      <c r="T8985" s="24">
        <f>Table1[[#This Row],[Male Voters]]/Table1[[#This Row],[Male Population]]</f>
        <v>0</v>
      </c>
      <c r="U8985" s="24">
        <f>Table1[[#This Row],[Total Voters]]/Table1[[#This Row],[Total Population]]</f>
        <v>0</v>
      </c>
      <c r="V8985" s="24">
        <f>Table1[[#This Row],[Female Ballots]]/Table1[[#This Row],[Female Population]]</f>
        <v>0</v>
      </c>
      <c r="W8985" s="24">
        <f>Table1[[#This Row],[Male Ballots]]/Table1[[#This Row],[Male Population]]</f>
        <v>0</v>
      </c>
      <c r="X8985" s="24">
        <f>Table1[[#This Row],[Total Ballots]]/Table1[[#This Row],[Total Population]]</f>
        <v>0</v>
      </c>
      <c r="Y8985" s="125" t="str">
        <f>IFERROR(Table1[[#This Row],[Female Ballots]]/Table1[[#This Row],[Female Voters]],"0.0%")</f>
        <v>0.0%</v>
      </c>
      <c r="Z8985" s="125" t="str">
        <f>IFERROR(Table1[[#This Row],[Male Ballots]]/Table1[[#This Row],[Male Voters]],"0.0%")</f>
        <v>0.0%</v>
      </c>
      <c r="AA8985" s="126" t="str">
        <f>IFERROR(Table1[[#This Row],[Total Ballots]]/Table1[[#This Row],[Total Voters]],"0.0%")</f>
        <v>0.0%</v>
      </c>
    </row>
    <row r="8986" spans="1:27" x14ac:dyDescent="0.35">
      <c r="A8986" s="8" t="s">
        <v>44</v>
      </c>
      <c r="B8986" s="17">
        <v>2003</v>
      </c>
      <c r="C8986" s="80" t="s">
        <v>82</v>
      </c>
      <c r="D8986" s="17"/>
      <c r="E8986" s="35" t="s">
        <v>74</v>
      </c>
      <c r="F8986" s="35" t="s">
        <v>77</v>
      </c>
      <c r="G8986" s="51" t="s">
        <v>64</v>
      </c>
      <c r="H8986" s="10">
        <v>4759</v>
      </c>
      <c r="I8986" s="10">
        <v>4698</v>
      </c>
      <c r="J8986" s="10">
        <v>9457</v>
      </c>
      <c r="K8986" s="55"/>
      <c r="L8986" s="57"/>
      <c r="M8986" s="57"/>
      <c r="N8986" s="59"/>
      <c r="O8986" s="61"/>
      <c r="P8986" s="10"/>
      <c r="Q8986" s="10"/>
      <c r="R8986" s="11"/>
      <c r="S8986" s="24">
        <f>Table1[[#This Row],[Female Voters]]/Table1[[#This Row],[Female Population]]</f>
        <v>0</v>
      </c>
      <c r="T8986" s="24">
        <f>Table1[[#This Row],[Male Voters]]/Table1[[#This Row],[Male Population]]</f>
        <v>0</v>
      </c>
      <c r="U8986" s="24">
        <f>Table1[[#This Row],[Total Voters]]/Table1[[#This Row],[Total Population]]</f>
        <v>0</v>
      </c>
      <c r="V8986" s="24">
        <f>Table1[[#This Row],[Female Ballots]]/Table1[[#This Row],[Female Population]]</f>
        <v>0</v>
      </c>
      <c r="W8986" s="24">
        <f>Table1[[#This Row],[Male Ballots]]/Table1[[#This Row],[Male Population]]</f>
        <v>0</v>
      </c>
      <c r="X8986" s="24">
        <f>Table1[[#This Row],[Total Ballots]]/Table1[[#This Row],[Total Population]]</f>
        <v>0</v>
      </c>
      <c r="Y8986" s="125" t="str">
        <f>IFERROR(Table1[[#This Row],[Female Ballots]]/Table1[[#This Row],[Female Voters]],"0.0%")</f>
        <v>0.0%</v>
      </c>
      <c r="Z8986" s="125" t="str">
        <f>IFERROR(Table1[[#This Row],[Male Ballots]]/Table1[[#This Row],[Male Voters]],"0.0%")</f>
        <v>0.0%</v>
      </c>
      <c r="AA8986" s="126" t="str">
        <f>IFERROR(Table1[[#This Row],[Total Ballots]]/Table1[[#This Row],[Total Voters]],"0.0%")</f>
        <v>0.0%</v>
      </c>
    </row>
    <row r="8987" spans="1:27" x14ac:dyDescent="0.35">
      <c r="A8987" s="8" t="s">
        <v>44</v>
      </c>
      <c r="B8987" s="17">
        <v>2003</v>
      </c>
      <c r="C8987" s="80" t="s">
        <v>82</v>
      </c>
      <c r="D8987" s="17"/>
      <c r="E8987" s="35" t="s">
        <v>74</v>
      </c>
      <c r="F8987" s="35" t="s">
        <v>77</v>
      </c>
      <c r="G8987" s="51" t="s">
        <v>65</v>
      </c>
      <c r="H8987" s="10">
        <v>4888</v>
      </c>
      <c r="I8987" s="10">
        <v>4983</v>
      </c>
      <c r="J8987" s="10">
        <v>9871</v>
      </c>
      <c r="K8987" s="55"/>
      <c r="L8987" s="57"/>
      <c r="M8987" s="57"/>
      <c r="N8987" s="59"/>
      <c r="O8987" s="61"/>
      <c r="P8987" s="10"/>
      <c r="Q8987" s="10"/>
      <c r="R8987" s="11"/>
      <c r="S8987" s="24">
        <f>Table1[[#This Row],[Female Voters]]/Table1[[#This Row],[Female Population]]</f>
        <v>0</v>
      </c>
      <c r="T8987" s="24">
        <f>Table1[[#This Row],[Male Voters]]/Table1[[#This Row],[Male Population]]</f>
        <v>0</v>
      </c>
      <c r="U8987" s="24">
        <f>Table1[[#This Row],[Total Voters]]/Table1[[#This Row],[Total Population]]</f>
        <v>0</v>
      </c>
      <c r="V8987" s="24">
        <f>Table1[[#This Row],[Female Ballots]]/Table1[[#This Row],[Female Population]]</f>
        <v>0</v>
      </c>
      <c r="W8987" s="24">
        <f>Table1[[#This Row],[Male Ballots]]/Table1[[#This Row],[Male Population]]</f>
        <v>0</v>
      </c>
      <c r="X8987" s="24">
        <f>Table1[[#This Row],[Total Ballots]]/Table1[[#This Row],[Total Population]]</f>
        <v>0</v>
      </c>
      <c r="Y8987" s="125" t="str">
        <f>IFERROR(Table1[[#This Row],[Female Ballots]]/Table1[[#This Row],[Female Voters]],"0.0%")</f>
        <v>0.0%</v>
      </c>
      <c r="Z8987" s="125" t="str">
        <f>IFERROR(Table1[[#This Row],[Male Ballots]]/Table1[[#This Row],[Male Voters]],"0.0%")</f>
        <v>0.0%</v>
      </c>
      <c r="AA8987" s="126" t="str">
        <f>IFERROR(Table1[[#This Row],[Total Ballots]]/Table1[[#This Row],[Total Voters]],"0.0%")</f>
        <v>0.0%</v>
      </c>
    </row>
    <row r="8988" spans="1:27" x14ac:dyDescent="0.35">
      <c r="A8988" s="8" t="s">
        <v>44</v>
      </c>
      <c r="B8988" s="17">
        <v>2003</v>
      </c>
      <c r="C8988" s="80" t="s">
        <v>82</v>
      </c>
      <c r="D8988" s="17"/>
      <c r="E8988" s="35" t="s">
        <v>74</v>
      </c>
      <c r="F8988" s="35" t="s">
        <v>77</v>
      </c>
      <c r="G8988" s="51" t="s">
        <v>66</v>
      </c>
      <c r="H8988" s="10">
        <v>3398</v>
      </c>
      <c r="I8988" s="10">
        <v>3424</v>
      </c>
      <c r="J8988" s="10">
        <v>6822</v>
      </c>
      <c r="K8988" s="55"/>
      <c r="L8988" s="57"/>
      <c r="M8988" s="57"/>
      <c r="N8988" s="59"/>
      <c r="O8988" s="61"/>
      <c r="P8988" s="10"/>
      <c r="Q8988" s="10"/>
      <c r="R8988" s="11"/>
      <c r="S8988" s="24">
        <f>Table1[[#This Row],[Female Voters]]/Table1[[#This Row],[Female Population]]</f>
        <v>0</v>
      </c>
      <c r="T8988" s="24">
        <f>Table1[[#This Row],[Male Voters]]/Table1[[#This Row],[Male Population]]</f>
        <v>0</v>
      </c>
      <c r="U8988" s="24">
        <f>Table1[[#This Row],[Total Voters]]/Table1[[#This Row],[Total Population]]</f>
        <v>0</v>
      </c>
      <c r="V8988" s="24">
        <f>Table1[[#This Row],[Female Ballots]]/Table1[[#This Row],[Female Population]]</f>
        <v>0</v>
      </c>
      <c r="W8988" s="24">
        <f>Table1[[#This Row],[Male Ballots]]/Table1[[#This Row],[Male Population]]</f>
        <v>0</v>
      </c>
      <c r="X8988" s="24">
        <f>Table1[[#This Row],[Total Ballots]]/Table1[[#This Row],[Total Population]]</f>
        <v>0</v>
      </c>
      <c r="Y8988" s="125" t="str">
        <f>IFERROR(Table1[[#This Row],[Female Ballots]]/Table1[[#This Row],[Female Voters]],"0.0%")</f>
        <v>0.0%</v>
      </c>
      <c r="Z8988" s="125" t="str">
        <f>IFERROR(Table1[[#This Row],[Male Ballots]]/Table1[[#This Row],[Male Voters]],"0.0%")</f>
        <v>0.0%</v>
      </c>
      <c r="AA8988" s="126" t="str">
        <f>IFERROR(Table1[[#This Row],[Total Ballots]]/Table1[[#This Row],[Total Voters]],"0.0%")</f>
        <v>0.0%</v>
      </c>
    </row>
    <row r="8989" spans="1:27" x14ac:dyDescent="0.35">
      <c r="A8989" s="8" t="s">
        <v>44</v>
      </c>
      <c r="B8989" s="17">
        <v>2003</v>
      </c>
      <c r="C8989" s="80" t="s">
        <v>82</v>
      </c>
      <c r="D8989" s="17"/>
      <c r="E8989" s="35" t="s">
        <v>74</v>
      </c>
      <c r="F8989" s="35" t="s">
        <v>77</v>
      </c>
      <c r="G8989" s="51" t="s">
        <v>67</v>
      </c>
      <c r="H8989" s="10">
        <v>5288</v>
      </c>
      <c r="I8989" s="10">
        <v>4139</v>
      </c>
      <c r="J8989" s="10">
        <v>9427</v>
      </c>
      <c r="K8989" s="55"/>
      <c r="L8989" s="57"/>
      <c r="M8989" s="57"/>
      <c r="N8989" s="59"/>
      <c r="O8989" s="61"/>
      <c r="P8989" s="10"/>
      <c r="Q8989" s="10"/>
      <c r="R8989" s="11"/>
      <c r="S8989" s="24">
        <f>Table1[[#This Row],[Female Voters]]/Table1[[#This Row],[Female Population]]</f>
        <v>0</v>
      </c>
      <c r="T8989" s="24">
        <f>Table1[[#This Row],[Male Voters]]/Table1[[#This Row],[Male Population]]</f>
        <v>0</v>
      </c>
      <c r="U8989" s="24">
        <f>Table1[[#This Row],[Total Voters]]/Table1[[#This Row],[Total Population]]</f>
        <v>0</v>
      </c>
      <c r="V8989" s="24">
        <f>Table1[[#This Row],[Female Ballots]]/Table1[[#This Row],[Female Population]]</f>
        <v>0</v>
      </c>
      <c r="W8989" s="24">
        <f>Table1[[#This Row],[Male Ballots]]/Table1[[#This Row],[Male Population]]</f>
        <v>0</v>
      </c>
      <c r="X8989" s="24">
        <f>Table1[[#This Row],[Total Ballots]]/Table1[[#This Row],[Total Population]]</f>
        <v>0</v>
      </c>
      <c r="Y8989" s="125" t="str">
        <f>IFERROR(Table1[[#This Row],[Female Ballots]]/Table1[[#This Row],[Female Voters]],"0.0%")</f>
        <v>0.0%</v>
      </c>
      <c r="Z8989" s="125" t="str">
        <f>IFERROR(Table1[[#This Row],[Male Ballots]]/Table1[[#This Row],[Male Voters]],"0.0%")</f>
        <v>0.0%</v>
      </c>
      <c r="AA8989" s="126" t="str">
        <f>IFERROR(Table1[[#This Row],[Total Ballots]]/Table1[[#This Row],[Total Voters]],"0.0%")</f>
        <v>0.0%</v>
      </c>
    </row>
    <row r="8990" spans="1:27" x14ac:dyDescent="0.35">
      <c r="A8990" s="8" t="s">
        <v>33</v>
      </c>
      <c r="B8990" s="17">
        <v>2003</v>
      </c>
      <c r="C8990" s="80" t="s">
        <v>82</v>
      </c>
      <c r="D8990" s="17"/>
      <c r="E8990" s="35" t="s">
        <v>74</v>
      </c>
      <c r="F8990" s="35" t="s">
        <v>78</v>
      </c>
      <c r="G8990" s="51" t="s">
        <v>79</v>
      </c>
      <c r="H8990" s="10">
        <v>26511</v>
      </c>
      <c r="I8990" s="10">
        <v>25691</v>
      </c>
      <c r="J8990" s="10">
        <v>52202</v>
      </c>
      <c r="K8990" s="55"/>
      <c r="L8990" s="57"/>
      <c r="M8990" s="57"/>
      <c r="N8990" s="59">
        <v>40110</v>
      </c>
      <c r="O8990" s="61"/>
      <c r="P8990" s="10"/>
      <c r="Q8990" s="10"/>
      <c r="R8990" s="11">
        <v>23110</v>
      </c>
      <c r="S8990" s="24">
        <f>Table1[[#This Row],[Female Voters]]/Table1[[#This Row],[Female Population]]</f>
        <v>0</v>
      </c>
      <c r="T8990" s="24">
        <f>Table1[[#This Row],[Male Voters]]/Table1[[#This Row],[Male Population]]</f>
        <v>0</v>
      </c>
      <c r="U8990" s="24">
        <f>Table1[[#This Row],[Total Voters]]/Table1[[#This Row],[Total Population]]</f>
        <v>0.76836136546492473</v>
      </c>
      <c r="V8990" s="24">
        <f>Table1[[#This Row],[Female Ballots]]/Table1[[#This Row],[Female Population]]</f>
        <v>0</v>
      </c>
      <c r="W8990" s="24">
        <f>Table1[[#This Row],[Male Ballots]]/Table1[[#This Row],[Male Population]]</f>
        <v>0</v>
      </c>
      <c r="X8990" s="24">
        <f>Table1[[#This Row],[Total Ballots]]/Table1[[#This Row],[Total Population]]</f>
        <v>0.44270334469943678</v>
      </c>
      <c r="Y8990" s="125" t="str">
        <f>IFERROR(Table1[[#This Row],[Female Ballots]]/Table1[[#This Row],[Female Voters]],"0.0%")</f>
        <v>0.0%</v>
      </c>
      <c r="Z8990" s="125" t="str">
        <f>IFERROR(Table1[[#This Row],[Male Ballots]]/Table1[[#This Row],[Male Voters]],"0.0%")</f>
        <v>0.0%</v>
      </c>
      <c r="AA8990" s="126">
        <f>IFERROR(Table1[[#This Row],[Total Ballots]]/Table1[[#This Row],[Total Voters]],"0.0%")</f>
        <v>0.57616554475193216</v>
      </c>
    </row>
    <row r="8991" spans="1:27" x14ac:dyDescent="0.35">
      <c r="A8991" s="8" t="s">
        <v>33</v>
      </c>
      <c r="B8991" s="17">
        <v>2003</v>
      </c>
      <c r="C8991" s="80" t="s">
        <v>82</v>
      </c>
      <c r="D8991" s="17"/>
      <c r="E8991" s="35" t="s">
        <v>74</v>
      </c>
      <c r="F8991" s="35" t="s">
        <v>78</v>
      </c>
      <c r="G8991" s="51" t="s">
        <v>62</v>
      </c>
      <c r="H8991" s="10">
        <v>2140</v>
      </c>
      <c r="I8991" s="10">
        <v>2779</v>
      </c>
      <c r="J8991" s="10">
        <v>4919</v>
      </c>
      <c r="K8991" s="55"/>
      <c r="L8991" s="57"/>
      <c r="M8991" s="57"/>
      <c r="N8991" s="59"/>
      <c r="O8991" s="61"/>
      <c r="P8991" s="10"/>
      <c r="Q8991" s="10"/>
      <c r="R8991" s="11"/>
      <c r="S8991" s="24">
        <f>Table1[[#This Row],[Female Voters]]/Table1[[#This Row],[Female Population]]</f>
        <v>0</v>
      </c>
      <c r="T8991" s="24">
        <f>Table1[[#This Row],[Male Voters]]/Table1[[#This Row],[Male Population]]</f>
        <v>0</v>
      </c>
      <c r="U8991" s="24">
        <f>Table1[[#This Row],[Total Voters]]/Table1[[#This Row],[Total Population]]</f>
        <v>0</v>
      </c>
      <c r="V8991" s="24">
        <f>Table1[[#This Row],[Female Ballots]]/Table1[[#This Row],[Female Population]]</f>
        <v>0</v>
      </c>
      <c r="W8991" s="24">
        <f>Table1[[#This Row],[Male Ballots]]/Table1[[#This Row],[Male Population]]</f>
        <v>0</v>
      </c>
      <c r="X8991" s="24">
        <f>Table1[[#This Row],[Total Ballots]]/Table1[[#This Row],[Total Population]]</f>
        <v>0</v>
      </c>
      <c r="Y8991" s="125" t="str">
        <f>IFERROR(Table1[[#This Row],[Female Ballots]]/Table1[[#This Row],[Female Voters]],"0.0%")</f>
        <v>0.0%</v>
      </c>
      <c r="Z8991" s="125" t="str">
        <f>IFERROR(Table1[[#This Row],[Male Ballots]]/Table1[[#This Row],[Male Voters]],"0.0%")</f>
        <v>0.0%</v>
      </c>
      <c r="AA8991" s="126" t="str">
        <f>IFERROR(Table1[[#This Row],[Total Ballots]]/Table1[[#This Row],[Total Voters]],"0.0%")</f>
        <v>0.0%</v>
      </c>
    </row>
    <row r="8992" spans="1:27" x14ac:dyDescent="0.35">
      <c r="A8992" s="8" t="s">
        <v>33</v>
      </c>
      <c r="B8992" s="17">
        <v>2003</v>
      </c>
      <c r="C8992" s="80" t="s">
        <v>82</v>
      </c>
      <c r="D8992" s="17"/>
      <c r="E8992" s="35" t="s">
        <v>74</v>
      </c>
      <c r="F8992" s="35" t="s">
        <v>78</v>
      </c>
      <c r="G8992" s="51" t="s">
        <v>63</v>
      </c>
      <c r="H8992" s="10">
        <v>2816</v>
      </c>
      <c r="I8992" s="10">
        <v>3228</v>
      </c>
      <c r="J8992" s="10">
        <v>6044</v>
      </c>
      <c r="K8992" s="55"/>
      <c r="L8992" s="57"/>
      <c r="M8992" s="57"/>
      <c r="N8992" s="59"/>
      <c r="O8992" s="61"/>
      <c r="P8992" s="10"/>
      <c r="Q8992" s="10"/>
      <c r="R8992" s="11"/>
      <c r="S8992" s="24">
        <f>Table1[[#This Row],[Female Voters]]/Table1[[#This Row],[Female Population]]</f>
        <v>0</v>
      </c>
      <c r="T8992" s="24">
        <f>Table1[[#This Row],[Male Voters]]/Table1[[#This Row],[Male Population]]</f>
        <v>0</v>
      </c>
      <c r="U8992" s="24">
        <f>Table1[[#This Row],[Total Voters]]/Table1[[#This Row],[Total Population]]</f>
        <v>0</v>
      </c>
      <c r="V8992" s="24">
        <f>Table1[[#This Row],[Female Ballots]]/Table1[[#This Row],[Female Population]]</f>
        <v>0</v>
      </c>
      <c r="W8992" s="24">
        <f>Table1[[#This Row],[Male Ballots]]/Table1[[#This Row],[Male Population]]</f>
        <v>0</v>
      </c>
      <c r="X8992" s="24">
        <f>Table1[[#This Row],[Total Ballots]]/Table1[[#This Row],[Total Population]]</f>
        <v>0</v>
      </c>
      <c r="Y8992" s="125" t="str">
        <f>IFERROR(Table1[[#This Row],[Female Ballots]]/Table1[[#This Row],[Female Voters]],"0.0%")</f>
        <v>0.0%</v>
      </c>
      <c r="Z8992" s="125" t="str">
        <f>IFERROR(Table1[[#This Row],[Male Ballots]]/Table1[[#This Row],[Male Voters]],"0.0%")</f>
        <v>0.0%</v>
      </c>
      <c r="AA8992" s="126" t="str">
        <f>IFERROR(Table1[[#This Row],[Total Ballots]]/Table1[[#This Row],[Total Voters]],"0.0%")</f>
        <v>0.0%</v>
      </c>
    </row>
    <row r="8993" spans="1:27" x14ac:dyDescent="0.35">
      <c r="A8993" s="8" t="s">
        <v>33</v>
      </c>
      <c r="B8993" s="17">
        <v>2003</v>
      </c>
      <c r="C8993" s="80" t="s">
        <v>82</v>
      </c>
      <c r="D8993" s="17"/>
      <c r="E8993" s="35" t="s">
        <v>74</v>
      </c>
      <c r="F8993" s="35" t="s">
        <v>78</v>
      </c>
      <c r="G8993" s="51" t="s">
        <v>64</v>
      </c>
      <c r="H8993" s="10">
        <v>4144</v>
      </c>
      <c r="I8993" s="10">
        <v>4049</v>
      </c>
      <c r="J8993" s="10">
        <v>8193</v>
      </c>
      <c r="K8993" s="55"/>
      <c r="L8993" s="57"/>
      <c r="M8993" s="57"/>
      <c r="N8993" s="59"/>
      <c r="O8993" s="61"/>
      <c r="P8993" s="10"/>
      <c r="Q8993" s="10"/>
      <c r="R8993" s="11"/>
      <c r="S8993" s="24">
        <f>Table1[[#This Row],[Female Voters]]/Table1[[#This Row],[Female Population]]</f>
        <v>0</v>
      </c>
      <c r="T8993" s="24">
        <f>Table1[[#This Row],[Male Voters]]/Table1[[#This Row],[Male Population]]</f>
        <v>0</v>
      </c>
      <c r="U8993" s="24">
        <f>Table1[[#This Row],[Total Voters]]/Table1[[#This Row],[Total Population]]</f>
        <v>0</v>
      </c>
      <c r="V8993" s="24">
        <f>Table1[[#This Row],[Female Ballots]]/Table1[[#This Row],[Female Population]]</f>
        <v>0</v>
      </c>
      <c r="W8993" s="24">
        <f>Table1[[#This Row],[Male Ballots]]/Table1[[#This Row],[Male Population]]</f>
        <v>0</v>
      </c>
      <c r="X8993" s="24">
        <f>Table1[[#This Row],[Total Ballots]]/Table1[[#This Row],[Total Population]]</f>
        <v>0</v>
      </c>
      <c r="Y8993" s="125" t="str">
        <f>IFERROR(Table1[[#This Row],[Female Ballots]]/Table1[[#This Row],[Female Voters]],"0.0%")</f>
        <v>0.0%</v>
      </c>
      <c r="Z8993" s="125" t="str">
        <f>IFERROR(Table1[[#This Row],[Male Ballots]]/Table1[[#This Row],[Male Voters]],"0.0%")</f>
        <v>0.0%</v>
      </c>
      <c r="AA8993" s="126" t="str">
        <f>IFERROR(Table1[[#This Row],[Total Ballots]]/Table1[[#This Row],[Total Voters]],"0.0%")</f>
        <v>0.0%</v>
      </c>
    </row>
    <row r="8994" spans="1:27" x14ac:dyDescent="0.35">
      <c r="A8994" s="8" t="s">
        <v>33</v>
      </c>
      <c r="B8994" s="17">
        <v>2003</v>
      </c>
      <c r="C8994" s="80" t="s">
        <v>82</v>
      </c>
      <c r="D8994" s="17"/>
      <c r="E8994" s="35" t="s">
        <v>74</v>
      </c>
      <c r="F8994" s="35" t="s">
        <v>78</v>
      </c>
      <c r="G8994" s="51" t="s">
        <v>65</v>
      </c>
      <c r="H8994" s="10">
        <v>5123</v>
      </c>
      <c r="I8994" s="10">
        <v>4891</v>
      </c>
      <c r="J8994" s="10">
        <v>10014</v>
      </c>
      <c r="K8994" s="55"/>
      <c r="L8994" s="57"/>
      <c r="M8994" s="57"/>
      <c r="N8994" s="59"/>
      <c r="O8994" s="61"/>
      <c r="P8994" s="10"/>
      <c r="Q8994" s="10"/>
      <c r="R8994" s="11"/>
      <c r="S8994" s="24">
        <f>Table1[[#This Row],[Female Voters]]/Table1[[#This Row],[Female Population]]</f>
        <v>0</v>
      </c>
      <c r="T8994" s="24">
        <f>Table1[[#This Row],[Male Voters]]/Table1[[#This Row],[Male Population]]</f>
        <v>0</v>
      </c>
      <c r="U8994" s="24">
        <f>Table1[[#This Row],[Total Voters]]/Table1[[#This Row],[Total Population]]</f>
        <v>0</v>
      </c>
      <c r="V8994" s="24">
        <f>Table1[[#This Row],[Female Ballots]]/Table1[[#This Row],[Female Population]]</f>
        <v>0</v>
      </c>
      <c r="W8994" s="24">
        <f>Table1[[#This Row],[Male Ballots]]/Table1[[#This Row],[Male Population]]</f>
        <v>0</v>
      </c>
      <c r="X8994" s="24">
        <f>Table1[[#This Row],[Total Ballots]]/Table1[[#This Row],[Total Population]]</f>
        <v>0</v>
      </c>
      <c r="Y8994" s="125" t="str">
        <f>IFERROR(Table1[[#This Row],[Female Ballots]]/Table1[[#This Row],[Female Voters]],"0.0%")</f>
        <v>0.0%</v>
      </c>
      <c r="Z8994" s="125" t="str">
        <f>IFERROR(Table1[[#This Row],[Male Ballots]]/Table1[[#This Row],[Male Voters]],"0.0%")</f>
        <v>0.0%</v>
      </c>
      <c r="AA8994" s="126" t="str">
        <f>IFERROR(Table1[[#This Row],[Total Ballots]]/Table1[[#This Row],[Total Voters]],"0.0%")</f>
        <v>0.0%</v>
      </c>
    </row>
    <row r="8995" spans="1:27" x14ac:dyDescent="0.35">
      <c r="A8995" s="8" t="s">
        <v>33</v>
      </c>
      <c r="B8995" s="17">
        <v>2003</v>
      </c>
      <c r="C8995" s="80" t="s">
        <v>82</v>
      </c>
      <c r="D8995" s="17"/>
      <c r="E8995" s="35" t="s">
        <v>74</v>
      </c>
      <c r="F8995" s="35" t="s">
        <v>78</v>
      </c>
      <c r="G8995" s="51" t="s">
        <v>66</v>
      </c>
      <c r="H8995" s="10">
        <v>4542</v>
      </c>
      <c r="I8995" s="10">
        <v>4239</v>
      </c>
      <c r="J8995" s="10">
        <v>8781</v>
      </c>
      <c r="K8995" s="55"/>
      <c r="L8995" s="57"/>
      <c r="M8995" s="57"/>
      <c r="N8995" s="59"/>
      <c r="O8995" s="61"/>
      <c r="P8995" s="10"/>
      <c r="Q8995" s="10"/>
      <c r="R8995" s="11"/>
      <c r="S8995" s="24">
        <f>Table1[[#This Row],[Female Voters]]/Table1[[#This Row],[Female Population]]</f>
        <v>0</v>
      </c>
      <c r="T8995" s="24">
        <f>Table1[[#This Row],[Male Voters]]/Table1[[#This Row],[Male Population]]</f>
        <v>0</v>
      </c>
      <c r="U8995" s="24">
        <f>Table1[[#This Row],[Total Voters]]/Table1[[#This Row],[Total Population]]</f>
        <v>0</v>
      </c>
      <c r="V8995" s="24">
        <f>Table1[[#This Row],[Female Ballots]]/Table1[[#This Row],[Female Population]]</f>
        <v>0</v>
      </c>
      <c r="W8995" s="24">
        <f>Table1[[#This Row],[Male Ballots]]/Table1[[#This Row],[Male Population]]</f>
        <v>0</v>
      </c>
      <c r="X8995" s="24">
        <f>Table1[[#This Row],[Total Ballots]]/Table1[[#This Row],[Total Population]]</f>
        <v>0</v>
      </c>
      <c r="Y8995" s="125" t="str">
        <f>IFERROR(Table1[[#This Row],[Female Ballots]]/Table1[[#This Row],[Female Voters]],"0.0%")</f>
        <v>0.0%</v>
      </c>
      <c r="Z8995" s="125" t="str">
        <f>IFERROR(Table1[[#This Row],[Male Ballots]]/Table1[[#This Row],[Male Voters]],"0.0%")</f>
        <v>0.0%</v>
      </c>
      <c r="AA8995" s="126" t="str">
        <f>IFERROR(Table1[[#This Row],[Total Ballots]]/Table1[[#This Row],[Total Voters]],"0.0%")</f>
        <v>0.0%</v>
      </c>
    </row>
    <row r="8996" spans="1:27" x14ac:dyDescent="0.35">
      <c r="A8996" s="8" t="s">
        <v>33</v>
      </c>
      <c r="B8996" s="17">
        <v>2003</v>
      </c>
      <c r="C8996" s="80" t="s">
        <v>82</v>
      </c>
      <c r="D8996" s="17"/>
      <c r="E8996" s="35" t="s">
        <v>74</v>
      </c>
      <c r="F8996" s="35" t="s">
        <v>78</v>
      </c>
      <c r="G8996" s="51" t="s">
        <v>67</v>
      </c>
      <c r="H8996" s="10">
        <v>7746</v>
      </c>
      <c r="I8996" s="10">
        <v>6505</v>
      </c>
      <c r="J8996" s="10">
        <v>14251</v>
      </c>
      <c r="K8996" s="55"/>
      <c r="L8996" s="57"/>
      <c r="M8996" s="57"/>
      <c r="N8996" s="59"/>
      <c r="O8996" s="61"/>
      <c r="P8996" s="10"/>
      <c r="Q8996" s="10"/>
      <c r="R8996" s="11"/>
      <c r="S8996" s="24">
        <f>Table1[[#This Row],[Female Voters]]/Table1[[#This Row],[Female Population]]</f>
        <v>0</v>
      </c>
      <c r="T8996" s="24">
        <f>Table1[[#This Row],[Male Voters]]/Table1[[#This Row],[Male Population]]</f>
        <v>0</v>
      </c>
      <c r="U8996" s="24">
        <f>Table1[[#This Row],[Total Voters]]/Table1[[#This Row],[Total Population]]</f>
        <v>0</v>
      </c>
      <c r="V8996" s="24">
        <f>Table1[[#This Row],[Female Ballots]]/Table1[[#This Row],[Female Population]]</f>
        <v>0</v>
      </c>
      <c r="W8996" s="24">
        <f>Table1[[#This Row],[Male Ballots]]/Table1[[#This Row],[Male Population]]</f>
        <v>0</v>
      </c>
      <c r="X8996" s="24">
        <f>Table1[[#This Row],[Total Ballots]]/Table1[[#This Row],[Total Population]]</f>
        <v>0</v>
      </c>
      <c r="Y8996" s="125" t="str">
        <f>IFERROR(Table1[[#This Row],[Female Ballots]]/Table1[[#This Row],[Female Voters]],"0.0%")</f>
        <v>0.0%</v>
      </c>
      <c r="Z8996" s="125" t="str">
        <f>IFERROR(Table1[[#This Row],[Male Ballots]]/Table1[[#This Row],[Male Voters]],"0.0%")</f>
        <v>0.0%</v>
      </c>
      <c r="AA8996" s="126" t="str">
        <f>IFERROR(Table1[[#This Row],[Total Ballots]]/Table1[[#This Row],[Total Voters]],"0.0%")</f>
        <v>0.0%</v>
      </c>
    </row>
    <row r="8997" spans="1:27" x14ac:dyDescent="0.35">
      <c r="A8997" s="8" t="s">
        <v>51</v>
      </c>
      <c r="B8997" s="17">
        <v>2003</v>
      </c>
      <c r="C8997" s="80" t="s">
        <v>82</v>
      </c>
      <c r="D8997" s="17" t="s">
        <v>69</v>
      </c>
      <c r="E8997" s="35" t="s">
        <v>74</v>
      </c>
      <c r="F8997" s="35" t="s">
        <v>77</v>
      </c>
      <c r="G8997" s="51" t="s">
        <v>79</v>
      </c>
      <c r="H8997" s="10">
        <v>137826</v>
      </c>
      <c r="I8997" s="10">
        <v>132069</v>
      </c>
      <c r="J8997" s="10">
        <v>269895</v>
      </c>
      <c r="K8997" s="55"/>
      <c r="L8997" s="57"/>
      <c r="M8997" s="57"/>
      <c r="N8997" s="59">
        <v>173952</v>
      </c>
      <c r="O8997" s="61"/>
      <c r="P8997" s="10"/>
      <c r="Q8997" s="10"/>
      <c r="R8997" s="11">
        <v>54680</v>
      </c>
      <c r="S8997" s="24">
        <f>Table1[[#This Row],[Female Voters]]/Table1[[#This Row],[Female Population]]</f>
        <v>0</v>
      </c>
      <c r="T8997" s="24">
        <f>Table1[[#This Row],[Male Voters]]/Table1[[#This Row],[Male Population]]</f>
        <v>0</v>
      </c>
      <c r="U8997" s="24">
        <f>Table1[[#This Row],[Total Voters]]/Table1[[#This Row],[Total Population]]</f>
        <v>0.64451731228811204</v>
      </c>
      <c r="V8997" s="24">
        <f>Table1[[#This Row],[Female Ballots]]/Table1[[#This Row],[Female Population]]</f>
        <v>0</v>
      </c>
      <c r="W8997" s="24">
        <f>Table1[[#This Row],[Male Ballots]]/Table1[[#This Row],[Male Population]]</f>
        <v>0</v>
      </c>
      <c r="X8997" s="24">
        <f>Table1[[#This Row],[Total Ballots]]/Table1[[#This Row],[Total Population]]</f>
        <v>0.20259730635988069</v>
      </c>
      <c r="Y8997" s="125" t="str">
        <f>IFERROR(Table1[[#This Row],[Female Ballots]]/Table1[[#This Row],[Female Voters]],"0.0%")</f>
        <v>0.0%</v>
      </c>
      <c r="Z8997" s="125" t="str">
        <f>IFERROR(Table1[[#This Row],[Male Ballots]]/Table1[[#This Row],[Male Voters]],"0.0%")</f>
        <v>0.0%</v>
      </c>
      <c r="AA8997" s="126">
        <f>IFERROR(Table1[[#This Row],[Total Ballots]]/Table1[[#This Row],[Total Voters]],"0.0%")</f>
        <v>0.31433958793230315</v>
      </c>
    </row>
    <row r="8998" spans="1:27" x14ac:dyDescent="0.35">
      <c r="A8998" s="8" t="s">
        <v>51</v>
      </c>
      <c r="B8998" s="17">
        <v>2003</v>
      </c>
      <c r="C8998" s="80" t="s">
        <v>82</v>
      </c>
      <c r="D8998" s="17" t="s">
        <v>69</v>
      </c>
      <c r="E8998" s="35" t="s">
        <v>74</v>
      </c>
      <c r="F8998" s="35" t="s">
        <v>77</v>
      </c>
      <c r="G8998" s="51" t="s">
        <v>62</v>
      </c>
      <c r="H8998" s="10">
        <v>16326</v>
      </c>
      <c r="I8998" s="10">
        <v>16365</v>
      </c>
      <c r="J8998" s="10">
        <v>32691</v>
      </c>
      <c r="K8998" s="55"/>
      <c r="L8998" s="57"/>
      <c r="M8998" s="57"/>
      <c r="N8998" s="59"/>
      <c r="O8998" s="61"/>
      <c r="P8998" s="10"/>
      <c r="Q8998" s="10"/>
      <c r="R8998" s="11"/>
      <c r="S8998" s="24">
        <f>Table1[[#This Row],[Female Voters]]/Table1[[#This Row],[Female Population]]</f>
        <v>0</v>
      </c>
      <c r="T8998" s="24">
        <f>Table1[[#This Row],[Male Voters]]/Table1[[#This Row],[Male Population]]</f>
        <v>0</v>
      </c>
      <c r="U8998" s="24">
        <f>Table1[[#This Row],[Total Voters]]/Table1[[#This Row],[Total Population]]</f>
        <v>0</v>
      </c>
      <c r="V8998" s="24">
        <f>Table1[[#This Row],[Female Ballots]]/Table1[[#This Row],[Female Population]]</f>
        <v>0</v>
      </c>
      <c r="W8998" s="24">
        <f>Table1[[#This Row],[Male Ballots]]/Table1[[#This Row],[Male Population]]</f>
        <v>0</v>
      </c>
      <c r="X8998" s="24">
        <f>Table1[[#This Row],[Total Ballots]]/Table1[[#This Row],[Total Population]]</f>
        <v>0</v>
      </c>
      <c r="Y8998" s="125" t="str">
        <f>IFERROR(Table1[[#This Row],[Female Ballots]]/Table1[[#This Row],[Female Voters]],"0.0%")</f>
        <v>0.0%</v>
      </c>
      <c r="Z8998" s="125" t="str">
        <f>IFERROR(Table1[[#This Row],[Male Ballots]]/Table1[[#This Row],[Male Voters]],"0.0%")</f>
        <v>0.0%</v>
      </c>
      <c r="AA8998" s="126" t="str">
        <f>IFERROR(Table1[[#This Row],[Total Ballots]]/Table1[[#This Row],[Total Voters]],"0.0%")</f>
        <v>0.0%</v>
      </c>
    </row>
    <row r="8999" spans="1:27" x14ac:dyDescent="0.35">
      <c r="A8999" s="8" t="s">
        <v>51</v>
      </c>
      <c r="B8999" s="17">
        <v>2003</v>
      </c>
      <c r="C8999" s="80" t="s">
        <v>82</v>
      </c>
      <c r="D8999" s="17" t="s">
        <v>69</v>
      </c>
      <c r="E8999" s="35" t="s">
        <v>74</v>
      </c>
      <c r="F8999" s="35" t="s">
        <v>77</v>
      </c>
      <c r="G8999" s="51" t="s">
        <v>63</v>
      </c>
      <c r="H8999" s="10">
        <v>25058</v>
      </c>
      <c r="I8999" s="10">
        <v>24859</v>
      </c>
      <c r="J8999" s="10">
        <v>49917</v>
      </c>
      <c r="K8999" s="55"/>
      <c r="L8999" s="57"/>
      <c r="M8999" s="57"/>
      <c r="N8999" s="59"/>
      <c r="O8999" s="61"/>
      <c r="P8999" s="10"/>
      <c r="Q8999" s="10"/>
      <c r="R8999" s="11"/>
      <c r="S8999" s="24">
        <f>Table1[[#This Row],[Female Voters]]/Table1[[#This Row],[Female Population]]</f>
        <v>0</v>
      </c>
      <c r="T8999" s="24">
        <f>Table1[[#This Row],[Male Voters]]/Table1[[#This Row],[Male Population]]</f>
        <v>0</v>
      </c>
      <c r="U8999" s="24">
        <f>Table1[[#This Row],[Total Voters]]/Table1[[#This Row],[Total Population]]</f>
        <v>0</v>
      </c>
      <c r="V8999" s="24">
        <f>Table1[[#This Row],[Female Ballots]]/Table1[[#This Row],[Female Population]]</f>
        <v>0</v>
      </c>
      <c r="W8999" s="24">
        <f>Table1[[#This Row],[Male Ballots]]/Table1[[#This Row],[Male Population]]</f>
        <v>0</v>
      </c>
      <c r="X8999" s="24">
        <f>Table1[[#This Row],[Total Ballots]]/Table1[[#This Row],[Total Population]]</f>
        <v>0</v>
      </c>
      <c r="Y8999" s="125" t="str">
        <f>IFERROR(Table1[[#This Row],[Female Ballots]]/Table1[[#This Row],[Female Voters]],"0.0%")</f>
        <v>0.0%</v>
      </c>
      <c r="Z8999" s="125" t="str">
        <f>IFERROR(Table1[[#This Row],[Male Ballots]]/Table1[[#This Row],[Male Voters]],"0.0%")</f>
        <v>0.0%</v>
      </c>
      <c r="AA8999" s="126" t="str">
        <f>IFERROR(Table1[[#This Row],[Total Ballots]]/Table1[[#This Row],[Total Voters]],"0.0%")</f>
        <v>0.0%</v>
      </c>
    </row>
    <row r="9000" spans="1:27" x14ac:dyDescent="0.35">
      <c r="A9000" s="8" t="s">
        <v>51</v>
      </c>
      <c r="B9000" s="17">
        <v>2003</v>
      </c>
      <c r="C9000" s="80" t="s">
        <v>82</v>
      </c>
      <c r="D9000" s="17" t="s">
        <v>69</v>
      </c>
      <c r="E9000" s="35" t="s">
        <v>74</v>
      </c>
      <c r="F9000" s="35" t="s">
        <v>77</v>
      </c>
      <c r="G9000" s="51" t="s">
        <v>64</v>
      </c>
      <c r="H9000" s="10">
        <v>29385</v>
      </c>
      <c r="I9000" s="10">
        <v>29522</v>
      </c>
      <c r="J9000" s="10">
        <v>58907</v>
      </c>
      <c r="K9000" s="55"/>
      <c r="L9000" s="57"/>
      <c r="M9000" s="57"/>
      <c r="N9000" s="59"/>
      <c r="O9000" s="61"/>
      <c r="P9000" s="10"/>
      <c r="Q9000" s="10"/>
      <c r="R9000" s="11"/>
      <c r="S9000" s="24">
        <f>Table1[[#This Row],[Female Voters]]/Table1[[#This Row],[Female Population]]</f>
        <v>0</v>
      </c>
      <c r="T9000" s="24">
        <f>Table1[[#This Row],[Male Voters]]/Table1[[#This Row],[Male Population]]</f>
        <v>0</v>
      </c>
      <c r="U9000" s="24">
        <f>Table1[[#This Row],[Total Voters]]/Table1[[#This Row],[Total Population]]</f>
        <v>0</v>
      </c>
      <c r="V9000" s="24">
        <f>Table1[[#This Row],[Female Ballots]]/Table1[[#This Row],[Female Population]]</f>
        <v>0</v>
      </c>
      <c r="W9000" s="24">
        <f>Table1[[#This Row],[Male Ballots]]/Table1[[#This Row],[Male Population]]</f>
        <v>0</v>
      </c>
      <c r="X9000" s="24">
        <f>Table1[[#This Row],[Total Ballots]]/Table1[[#This Row],[Total Population]]</f>
        <v>0</v>
      </c>
      <c r="Y9000" s="125" t="str">
        <f>IFERROR(Table1[[#This Row],[Female Ballots]]/Table1[[#This Row],[Female Voters]],"0.0%")</f>
        <v>0.0%</v>
      </c>
      <c r="Z9000" s="125" t="str">
        <f>IFERROR(Table1[[#This Row],[Male Ballots]]/Table1[[#This Row],[Male Voters]],"0.0%")</f>
        <v>0.0%</v>
      </c>
      <c r="AA9000" s="126" t="str">
        <f>IFERROR(Table1[[#This Row],[Total Ballots]]/Table1[[#This Row],[Total Voters]],"0.0%")</f>
        <v>0.0%</v>
      </c>
    </row>
    <row r="9001" spans="1:27" x14ac:dyDescent="0.35">
      <c r="A9001" s="8" t="s">
        <v>51</v>
      </c>
      <c r="B9001" s="17">
        <v>2003</v>
      </c>
      <c r="C9001" s="80" t="s">
        <v>82</v>
      </c>
      <c r="D9001" s="17" t="s">
        <v>69</v>
      </c>
      <c r="E9001" s="35" t="s">
        <v>74</v>
      </c>
      <c r="F9001" s="35" t="s">
        <v>77</v>
      </c>
      <c r="G9001" s="51" t="s">
        <v>65</v>
      </c>
      <c r="H9001" s="10">
        <v>28131</v>
      </c>
      <c r="I9001" s="10">
        <v>27640</v>
      </c>
      <c r="J9001" s="10">
        <v>55771</v>
      </c>
      <c r="K9001" s="55"/>
      <c r="L9001" s="57"/>
      <c r="M9001" s="57"/>
      <c r="N9001" s="59"/>
      <c r="O9001" s="61"/>
      <c r="P9001" s="10"/>
      <c r="Q9001" s="10"/>
      <c r="R9001" s="11"/>
      <c r="S9001" s="24">
        <f>Table1[[#This Row],[Female Voters]]/Table1[[#This Row],[Female Population]]</f>
        <v>0</v>
      </c>
      <c r="T9001" s="24">
        <f>Table1[[#This Row],[Male Voters]]/Table1[[#This Row],[Male Population]]</f>
        <v>0</v>
      </c>
      <c r="U9001" s="24">
        <f>Table1[[#This Row],[Total Voters]]/Table1[[#This Row],[Total Population]]</f>
        <v>0</v>
      </c>
      <c r="V9001" s="24">
        <f>Table1[[#This Row],[Female Ballots]]/Table1[[#This Row],[Female Population]]</f>
        <v>0</v>
      </c>
      <c r="W9001" s="24">
        <f>Table1[[#This Row],[Male Ballots]]/Table1[[#This Row],[Male Population]]</f>
        <v>0</v>
      </c>
      <c r="X9001" s="24">
        <f>Table1[[#This Row],[Total Ballots]]/Table1[[#This Row],[Total Population]]</f>
        <v>0</v>
      </c>
      <c r="Y9001" s="125" t="str">
        <f>IFERROR(Table1[[#This Row],[Female Ballots]]/Table1[[#This Row],[Female Voters]],"0.0%")</f>
        <v>0.0%</v>
      </c>
      <c r="Z9001" s="125" t="str">
        <f>IFERROR(Table1[[#This Row],[Male Ballots]]/Table1[[#This Row],[Male Voters]],"0.0%")</f>
        <v>0.0%</v>
      </c>
      <c r="AA9001" s="126" t="str">
        <f>IFERROR(Table1[[#This Row],[Total Ballots]]/Table1[[#This Row],[Total Voters]],"0.0%")</f>
        <v>0.0%</v>
      </c>
    </row>
    <row r="9002" spans="1:27" x14ac:dyDescent="0.35">
      <c r="A9002" s="8" t="s">
        <v>51</v>
      </c>
      <c r="B9002" s="17">
        <v>2003</v>
      </c>
      <c r="C9002" s="80" t="s">
        <v>82</v>
      </c>
      <c r="D9002" s="17" t="s">
        <v>69</v>
      </c>
      <c r="E9002" s="35" t="s">
        <v>74</v>
      </c>
      <c r="F9002" s="35" t="s">
        <v>77</v>
      </c>
      <c r="G9002" s="51" t="s">
        <v>66</v>
      </c>
      <c r="H9002" s="10">
        <v>18037</v>
      </c>
      <c r="I9002" s="10">
        <v>17711</v>
      </c>
      <c r="J9002" s="10">
        <v>35748</v>
      </c>
      <c r="K9002" s="55"/>
      <c r="L9002" s="57"/>
      <c r="M9002" s="57"/>
      <c r="N9002" s="59"/>
      <c r="O9002" s="61"/>
      <c r="P9002" s="10"/>
      <c r="Q9002" s="10"/>
      <c r="R9002" s="11"/>
      <c r="S9002" s="24">
        <f>Table1[[#This Row],[Female Voters]]/Table1[[#This Row],[Female Population]]</f>
        <v>0</v>
      </c>
      <c r="T9002" s="24">
        <f>Table1[[#This Row],[Male Voters]]/Table1[[#This Row],[Male Population]]</f>
        <v>0</v>
      </c>
      <c r="U9002" s="24">
        <f>Table1[[#This Row],[Total Voters]]/Table1[[#This Row],[Total Population]]</f>
        <v>0</v>
      </c>
      <c r="V9002" s="24">
        <f>Table1[[#This Row],[Female Ballots]]/Table1[[#This Row],[Female Population]]</f>
        <v>0</v>
      </c>
      <c r="W9002" s="24">
        <f>Table1[[#This Row],[Male Ballots]]/Table1[[#This Row],[Male Population]]</f>
        <v>0</v>
      </c>
      <c r="X9002" s="24">
        <f>Table1[[#This Row],[Total Ballots]]/Table1[[#This Row],[Total Population]]</f>
        <v>0</v>
      </c>
      <c r="Y9002" s="125" t="str">
        <f>IFERROR(Table1[[#This Row],[Female Ballots]]/Table1[[#This Row],[Female Voters]],"0.0%")</f>
        <v>0.0%</v>
      </c>
      <c r="Z9002" s="125" t="str">
        <f>IFERROR(Table1[[#This Row],[Male Ballots]]/Table1[[#This Row],[Male Voters]],"0.0%")</f>
        <v>0.0%</v>
      </c>
      <c r="AA9002" s="126" t="str">
        <f>IFERROR(Table1[[#This Row],[Total Ballots]]/Table1[[#This Row],[Total Voters]],"0.0%")</f>
        <v>0.0%</v>
      </c>
    </row>
    <row r="9003" spans="1:27" x14ac:dyDescent="0.35">
      <c r="A9003" s="8" t="s">
        <v>51</v>
      </c>
      <c r="B9003" s="17">
        <v>2003</v>
      </c>
      <c r="C9003" s="80" t="s">
        <v>82</v>
      </c>
      <c r="D9003" s="17" t="s">
        <v>69</v>
      </c>
      <c r="E9003" s="35" t="s">
        <v>74</v>
      </c>
      <c r="F9003" s="35" t="s">
        <v>77</v>
      </c>
      <c r="G9003" s="51" t="s">
        <v>67</v>
      </c>
      <c r="H9003" s="10">
        <v>20889</v>
      </c>
      <c r="I9003" s="10">
        <v>15972</v>
      </c>
      <c r="J9003" s="10">
        <v>36861</v>
      </c>
      <c r="K9003" s="55"/>
      <c r="L9003" s="57"/>
      <c r="M9003" s="57"/>
      <c r="N9003" s="59"/>
      <c r="O9003" s="61"/>
      <c r="P9003" s="10"/>
      <c r="Q9003" s="10"/>
      <c r="R9003" s="11"/>
      <c r="S9003" s="24">
        <f>Table1[[#This Row],[Female Voters]]/Table1[[#This Row],[Female Population]]</f>
        <v>0</v>
      </c>
      <c r="T9003" s="24">
        <f>Table1[[#This Row],[Male Voters]]/Table1[[#This Row],[Male Population]]</f>
        <v>0</v>
      </c>
      <c r="U9003" s="24">
        <f>Table1[[#This Row],[Total Voters]]/Table1[[#This Row],[Total Population]]</f>
        <v>0</v>
      </c>
      <c r="V9003" s="24">
        <f>Table1[[#This Row],[Female Ballots]]/Table1[[#This Row],[Female Population]]</f>
        <v>0</v>
      </c>
      <c r="W9003" s="24">
        <f>Table1[[#This Row],[Male Ballots]]/Table1[[#This Row],[Male Population]]</f>
        <v>0</v>
      </c>
      <c r="X9003" s="24">
        <f>Table1[[#This Row],[Total Ballots]]/Table1[[#This Row],[Total Population]]</f>
        <v>0</v>
      </c>
      <c r="Y9003" s="125" t="str">
        <f>IFERROR(Table1[[#This Row],[Female Ballots]]/Table1[[#This Row],[Female Voters]],"0.0%")</f>
        <v>0.0%</v>
      </c>
      <c r="Z9003" s="125" t="str">
        <f>IFERROR(Table1[[#This Row],[Male Ballots]]/Table1[[#This Row],[Male Voters]],"0.0%")</f>
        <v>0.0%</v>
      </c>
      <c r="AA9003" s="126" t="str">
        <f>IFERROR(Table1[[#This Row],[Total Ballots]]/Table1[[#This Row],[Total Voters]],"0.0%")</f>
        <v>0.0%</v>
      </c>
    </row>
    <row r="9004" spans="1:27" x14ac:dyDescent="0.35">
      <c r="A9004" s="8" t="s">
        <v>25</v>
      </c>
      <c r="B9004" s="17">
        <v>2003</v>
      </c>
      <c r="C9004" s="80" t="s">
        <v>82</v>
      </c>
      <c r="D9004" s="17"/>
      <c r="E9004" s="35" t="s">
        <v>74</v>
      </c>
      <c r="F9004" s="35" t="s">
        <v>77</v>
      </c>
      <c r="G9004" s="51" t="s">
        <v>79</v>
      </c>
      <c r="H9004" s="10">
        <v>1616</v>
      </c>
      <c r="I9004" s="10">
        <v>1557</v>
      </c>
      <c r="J9004" s="10">
        <v>3173</v>
      </c>
      <c r="K9004" s="55"/>
      <c r="L9004" s="57"/>
      <c r="M9004" s="57"/>
      <c r="N9004" s="59">
        <v>2443</v>
      </c>
      <c r="O9004" s="61"/>
      <c r="P9004" s="10"/>
      <c r="Q9004" s="10"/>
      <c r="R9004" s="11">
        <v>1390</v>
      </c>
      <c r="S9004" s="24">
        <f>Table1[[#This Row],[Female Voters]]/Table1[[#This Row],[Female Population]]</f>
        <v>0</v>
      </c>
      <c r="T9004" s="24">
        <f>Table1[[#This Row],[Male Voters]]/Table1[[#This Row],[Male Population]]</f>
        <v>0</v>
      </c>
      <c r="U9004" s="24">
        <f>Table1[[#This Row],[Total Voters]]/Table1[[#This Row],[Total Population]]</f>
        <v>0.76993381657737159</v>
      </c>
      <c r="V9004" s="24">
        <f>Table1[[#This Row],[Female Ballots]]/Table1[[#This Row],[Female Population]]</f>
        <v>0</v>
      </c>
      <c r="W9004" s="24">
        <f>Table1[[#This Row],[Male Ballots]]/Table1[[#This Row],[Male Population]]</f>
        <v>0</v>
      </c>
      <c r="X9004" s="24">
        <f>Table1[[#This Row],[Total Ballots]]/Table1[[#This Row],[Total Population]]</f>
        <v>0.43807122596911441</v>
      </c>
      <c r="Y9004" s="125" t="str">
        <f>IFERROR(Table1[[#This Row],[Female Ballots]]/Table1[[#This Row],[Female Voters]],"0.0%")</f>
        <v>0.0%</v>
      </c>
      <c r="Z9004" s="125" t="str">
        <f>IFERROR(Table1[[#This Row],[Male Ballots]]/Table1[[#This Row],[Male Voters]],"0.0%")</f>
        <v>0.0%</v>
      </c>
      <c r="AA9004" s="126">
        <f>IFERROR(Table1[[#This Row],[Total Ballots]]/Table1[[#This Row],[Total Voters]],"0.0%")</f>
        <v>0.5689725747032337</v>
      </c>
    </row>
    <row r="9005" spans="1:27" x14ac:dyDescent="0.35">
      <c r="A9005" s="8" t="s">
        <v>25</v>
      </c>
      <c r="B9005" s="17">
        <v>2003</v>
      </c>
      <c r="C9005" s="80" t="s">
        <v>82</v>
      </c>
      <c r="D9005" s="17"/>
      <c r="E9005" s="35" t="s">
        <v>74</v>
      </c>
      <c r="F9005" s="35" t="s">
        <v>77</v>
      </c>
      <c r="G9005" s="51" t="s">
        <v>62</v>
      </c>
      <c r="H9005" s="10">
        <v>128</v>
      </c>
      <c r="I9005" s="10">
        <v>149</v>
      </c>
      <c r="J9005" s="10">
        <v>277</v>
      </c>
      <c r="K9005" s="55"/>
      <c r="L9005" s="57"/>
      <c r="M9005" s="57"/>
      <c r="N9005" s="59"/>
      <c r="O9005" s="61"/>
      <c r="P9005" s="10"/>
      <c r="Q9005" s="10"/>
      <c r="R9005" s="11"/>
      <c r="S9005" s="24">
        <f>Table1[[#This Row],[Female Voters]]/Table1[[#This Row],[Female Population]]</f>
        <v>0</v>
      </c>
      <c r="T9005" s="24">
        <f>Table1[[#This Row],[Male Voters]]/Table1[[#This Row],[Male Population]]</f>
        <v>0</v>
      </c>
      <c r="U9005" s="24">
        <f>Table1[[#This Row],[Total Voters]]/Table1[[#This Row],[Total Population]]</f>
        <v>0</v>
      </c>
      <c r="V9005" s="24">
        <f>Table1[[#This Row],[Female Ballots]]/Table1[[#This Row],[Female Population]]</f>
        <v>0</v>
      </c>
      <c r="W9005" s="24">
        <f>Table1[[#This Row],[Male Ballots]]/Table1[[#This Row],[Male Population]]</f>
        <v>0</v>
      </c>
      <c r="X9005" s="24">
        <f>Table1[[#This Row],[Total Ballots]]/Table1[[#This Row],[Total Population]]</f>
        <v>0</v>
      </c>
      <c r="Y9005" s="125" t="str">
        <f>IFERROR(Table1[[#This Row],[Female Ballots]]/Table1[[#This Row],[Female Voters]],"0.0%")</f>
        <v>0.0%</v>
      </c>
      <c r="Z9005" s="125" t="str">
        <f>IFERROR(Table1[[#This Row],[Male Ballots]]/Table1[[#This Row],[Male Voters]],"0.0%")</f>
        <v>0.0%</v>
      </c>
      <c r="AA9005" s="126" t="str">
        <f>IFERROR(Table1[[#This Row],[Total Ballots]]/Table1[[#This Row],[Total Voters]],"0.0%")</f>
        <v>0.0%</v>
      </c>
    </row>
    <row r="9006" spans="1:27" x14ac:dyDescent="0.35">
      <c r="A9006" s="8" t="s">
        <v>25</v>
      </c>
      <c r="B9006" s="17">
        <v>2003</v>
      </c>
      <c r="C9006" s="80" t="s">
        <v>82</v>
      </c>
      <c r="D9006" s="17"/>
      <c r="E9006" s="35" t="s">
        <v>74</v>
      </c>
      <c r="F9006" s="35" t="s">
        <v>77</v>
      </c>
      <c r="G9006" s="51" t="s">
        <v>63</v>
      </c>
      <c r="H9006" s="10">
        <v>173</v>
      </c>
      <c r="I9006" s="10">
        <v>179</v>
      </c>
      <c r="J9006" s="10">
        <v>352</v>
      </c>
      <c r="K9006" s="55"/>
      <c r="L9006" s="57"/>
      <c r="M9006" s="57"/>
      <c r="N9006" s="59"/>
      <c r="O9006" s="61"/>
      <c r="P9006" s="10"/>
      <c r="Q9006" s="10"/>
      <c r="R9006" s="11"/>
      <c r="S9006" s="24">
        <f>Table1[[#This Row],[Female Voters]]/Table1[[#This Row],[Female Population]]</f>
        <v>0</v>
      </c>
      <c r="T9006" s="24">
        <f>Table1[[#This Row],[Male Voters]]/Table1[[#This Row],[Male Population]]</f>
        <v>0</v>
      </c>
      <c r="U9006" s="24">
        <f>Table1[[#This Row],[Total Voters]]/Table1[[#This Row],[Total Population]]</f>
        <v>0</v>
      </c>
      <c r="V9006" s="24">
        <f>Table1[[#This Row],[Female Ballots]]/Table1[[#This Row],[Female Population]]</f>
        <v>0</v>
      </c>
      <c r="W9006" s="24">
        <f>Table1[[#This Row],[Male Ballots]]/Table1[[#This Row],[Male Population]]</f>
        <v>0</v>
      </c>
      <c r="X9006" s="24">
        <f>Table1[[#This Row],[Total Ballots]]/Table1[[#This Row],[Total Population]]</f>
        <v>0</v>
      </c>
      <c r="Y9006" s="125" t="str">
        <f>IFERROR(Table1[[#This Row],[Female Ballots]]/Table1[[#This Row],[Female Voters]],"0.0%")</f>
        <v>0.0%</v>
      </c>
      <c r="Z9006" s="125" t="str">
        <f>IFERROR(Table1[[#This Row],[Male Ballots]]/Table1[[#This Row],[Male Voters]],"0.0%")</f>
        <v>0.0%</v>
      </c>
      <c r="AA9006" s="126" t="str">
        <f>IFERROR(Table1[[#This Row],[Total Ballots]]/Table1[[#This Row],[Total Voters]],"0.0%")</f>
        <v>0.0%</v>
      </c>
    </row>
    <row r="9007" spans="1:27" x14ac:dyDescent="0.35">
      <c r="A9007" s="8" t="s">
        <v>25</v>
      </c>
      <c r="B9007" s="17">
        <v>2003</v>
      </c>
      <c r="C9007" s="80" t="s">
        <v>82</v>
      </c>
      <c r="D9007" s="17"/>
      <c r="E9007" s="35" t="s">
        <v>74</v>
      </c>
      <c r="F9007" s="35" t="s">
        <v>77</v>
      </c>
      <c r="G9007" s="51" t="s">
        <v>64</v>
      </c>
      <c r="H9007" s="10">
        <v>271</v>
      </c>
      <c r="I9007" s="10">
        <v>257</v>
      </c>
      <c r="J9007" s="10">
        <v>528</v>
      </c>
      <c r="K9007" s="55"/>
      <c r="L9007" s="57"/>
      <c r="M9007" s="57"/>
      <c r="N9007" s="59"/>
      <c r="O9007" s="61"/>
      <c r="P9007" s="10"/>
      <c r="Q9007" s="10"/>
      <c r="R9007" s="11"/>
      <c r="S9007" s="24">
        <f>Table1[[#This Row],[Female Voters]]/Table1[[#This Row],[Female Population]]</f>
        <v>0</v>
      </c>
      <c r="T9007" s="24">
        <f>Table1[[#This Row],[Male Voters]]/Table1[[#This Row],[Male Population]]</f>
        <v>0</v>
      </c>
      <c r="U9007" s="24">
        <f>Table1[[#This Row],[Total Voters]]/Table1[[#This Row],[Total Population]]</f>
        <v>0</v>
      </c>
      <c r="V9007" s="24">
        <f>Table1[[#This Row],[Female Ballots]]/Table1[[#This Row],[Female Population]]</f>
        <v>0</v>
      </c>
      <c r="W9007" s="24">
        <f>Table1[[#This Row],[Male Ballots]]/Table1[[#This Row],[Male Population]]</f>
        <v>0</v>
      </c>
      <c r="X9007" s="24">
        <f>Table1[[#This Row],[Total Ballots]]/Table1[[#This Row],[Total Population]]</f>
        <v>0</v>
      </c>
      <c r="Y9007" s="125" t="str">
        <f>IFERROR(Table1[[#This Row],[Female Ballots]]/Table1[[#This Row],[Female Voters]],"0.0%")</f>
        <v>0.0%</v>
      </c>
      <c r="Z9007" s="125" t="str">
        <f>IFERROR(Table1[[#This Row],[Male Ballots]]/Table1[[#This Row],[Male Voters]],"0.0%")</f>
        <v>0.0%</v>
      </c>
      <c r="AA9007" s="126" t="str">
        <f>IFERROR(Table1[[#This Row],[Total Ballots]]/Table1[[#This Row],[Total Voters]],"0.0%")</f>
        <v>0.0%</v>
      </c>
    </row>
    <row r="9008" spans="1:27" x14ac:dyDescent="0.35">
      <c r="A9008" s="8" t="s">
        <v>25</v>
      </c>
      <c r="B9008" s="17">
        <v>2003</v>
      </c>
      <c r="C9008" s="80" t="s">
        <v>82</v>
      </c>
      <c r="D9008" s="17"/>
      <c r="E9008" s="35" t="s">
        <v>74</v>
      </c>
      <c r="F9008" s="35" t="s">
        <v>77</v>
      </c>
      <c r="G9008" s="51" t="s">
        <v>65</v>
      </c>
      <c r="H9008" s="10">
        <v>334</v>
      </c>
      <c r="I9008" s="10">
        <v>346</v>
      </c>
      <c r="J9008" s="10">
        <v>680</v>
      </c>
      <c r="K9008" s="55"/>
      <c r="L9008" s="57"/>
      <c r="M9008" s="57"/>
      <c r="N9008" s="59"/>
      <c r="O9008" s="61"/>
      <c r="P9008" s="10"/>
      <c r="Q9008" s="10"/>
      <c r="R9008" s="11"/>
      <c r="S9008" s="24">
        <f>Table1[[#This Row],[Female Voters]]/Table1[[#This Row],[Female Population]]</f>
        <v>0</v>
      </c>
      <c r="T9008" s="24">
        <f>Table1[[#This Row],[Male Voters]]/Table1[[#This Row],[Male Population]]</f>
        <v>0</v>
      </c>
      <c r="U9008" s="24">
        <f>Table1[[#This Row],[Total Voters]]/Table1[[#This Row],[Total Population]]</f>
        <v>0</v>
      </c>
      <c r="V9008" s="24">
        <f>Table1[[#This Row],[Female Ballots]]/Table1[[#This Row],[Female Population]]</f>
        <v>0</v>
      </c>
      <c r="W9008" s="24">
        <f>Table1[[#This Row],[Male Ballots]]/Table1[[#This Row],[Male Population]]</f>
        <v>0</v>
      </c>
      <c r="X9008" s="24">
        <f>Table1[[#This Row],[Total Ballots]]/Table1[[#This Row],[Total Population]]</f>
        <v>0</v>
      </c>
      <c r="Y9008" s="125" t="str">
        <f>IFERROR(Table1[[#This Row],[Female Ballots]]/Table1[[#This Row],[Female Voters]],"0.0%")</f>
        <v>0.0%</v>
      </c>
      <c r="Z9008" s="125" t="str">
        <f>IFERROR(Table1[[#This Row],[Male Ballots]]/Table1[[#This Row],[Male Voters]],"0.0%")</f>
        <v>0.0%</v>
      </c>
      <c r="AA9008" s="126" t="str">
        <f>IFERROR(Table1[[#This Row],[Total Ballots]]/Table1[[#This Row],[Total Voters]],"0.0%")</f>
        <v>0.0%</v>
      </c>
    </row>
    <row r="9009" spans="1:27" x14ac:dyDescent="0.35">
      <c r="A9009" s="8" t="s">
        <v>25</v>
      </c>
      <c r="B9009" s="17">
        <v>2003</v>
      </c>
      <c r="C9009" s="80" t="s">
        <v>82</v>
      </c>
      <c r="D9009" s="17"/>
      <c r="E9009" s="35" t="s">
        <v>74</v>
      </c>
      <c r="F9009" s="35" t="s">
        <v>77</v>
      </c>
      <c r="G9009" s="51" t="s">
        <v>66</v>
      </c>
      <c r="H9009" s="10">
        <v>279</v>
      </c>
      <c r="I9009" s="10">
        <v>274</v>
      </c>
      <c r="J9009" s="10">
        <v>553</v>
      </c>
      <c r="K9009" s="55"/>
      <c r="L9009" s="57"/>
      <c r="M9009" s="57"/>
      <c r="N9009" s="59"/>
      <c r="O9009" s="61"/>
      <c r="P9009" s="10"/>
      <c r="Q9009" s="10"/>
      <c r="R9009" s="11"/>
      <c r="S9009" s="24">
        <f>Table1[[#This Row],[Female Voters]]/Table1[[#This Row],[Female Population]]</f>
        <v>0</v>
      </c>
      <c r="T9009" s="24">
        <f>Table1[[#This Row],[Male Voters]]/Table1[[#This Row],[Male Population]]</f>
        <v>0</v>
      </c>
      <c r="U9009" s="24">
        <f>Table1[[#This Row],[Total Voters]]/Table1[[#This Row],[Total Population]]</f>
        <v>0</v>
      </c>
      <c r="V9009" s="24">
        <f>Table1[[#This Row],[Female Ballots]]/Table1[[#This Row],[Female Population]]</f>
        <v>0</v>
      </c>
      <c r="W9009" s="24">
        <f>Table1[[#This Row],[Male Ballots]]/Table1[[#This Row],[Male Population]]</f>
        <v>0</v>
      </c>
      <c r="X9009" s="24">
        <f>Table1[[#This Row],[Total Ballots]]/Table1[[#This Row],[Total Population]]</f>
        <v>0</v>
      </c>
      <c r="Y9009" s="125" t="str">
        <f>IFERROR(Table1[[#This Row],[Female Ballots]]/Table1[[#This Row],[Female Voters]],"0.0%")</f>
        <v>0.0%</v>
      </c>
      <c r="Z9009" s="125" t="str">
        <f>IFERROR(Table1[[#This Row],[Male Ballots]]/Table1[[#This Row],[Male Voters]],"0.0%")</f>
        <v>0.0%</v>
      </c>
      <c r="AA9009" s="126" t="str">
        <f>IFERROR(Table1[[#This Row],[Total Ballots]]/Table1[[#This Row],[Total Voters]],"0.0%")</f>
        <v>0.0%</v>
      </c>
    </row>
    <row r="9010" spans="1:27" x14ac:dyDescent="0.35">
      <c r="A9010" s="8" t="s">
        <v>25</v>
      </c>
      <c r="B9010" s="17">
        <v>2003</v>
      </c>
      <c r="C9010" s="80" t="s">
        <v>82</v>
      </c>
      <c r="D9010" s="17"/>
      <c r="E9010" s="35" t="s">
        <v>74</v>
      </c>
      <c r="F9010" s="35" t="s">
        <v>77</v>
      </c>
      <c r="G9010" s="51" t="s">
        <v>67</v>
      </c>
      <c r="H9010" s="10">
        <v>431</v>
      </c>
      <c r="I9010" s="10">
        <v>352</v>
      </c>
      <c r="J9010" s="10">
        <v>783</v>
      </c>
      <c r="K9010" s="55"/>
      <c r="L9010" s="57"/>
      <c r="M9010" s="57"/>
      <c r="N9010" s="59"/>
      <c r="O9010" s="61"/>
      <c r="P9010" s="10"/>
      <c r="Q9010" s="10"/>
      <c r="R9010" s="11"/>
      <c r="S9010" s="24">
        <f>Table1[[#This Row],[Female Voters]]/Table1[[#This Row],[Female Population]]</f>
        <v>0</v>
      </c>
      <c r="T9010" s="24">
        <f>Table1[[#This Row],[Male Voters]]/Table1[[#This Row],[Male Population]]</f>
        <v>0</v>
      </c>
      <c r="U9010" s="24">
        <f>Table1[[#This Row],[Total Voters]]/Table1[[#This Row],[Total Population]]</f>
        <v>0</v>
      </c>
      <c r="V9010" s="24">
        <f>Table1[[#This Row],[Female Ballots]]/Table1[[#This Row],[Female Population]]</f>
        <v>0</v>
      </c>
      <c r="W9010" s="24">
        <f>Table1[[#This Row],[Male Ballots]]/Table1[[#This Row],[Male Population]]</f>
        <v>0</v>
      </c>
      <c r="X9010" s="24">
        <f>Table1[[#This Row],[Total Ballots]]/Table1[[#This Row],[Total Population]]</f>
        <v>0</v>
      </c>
      <c r="Y9010" s="125" t="str">
        <f>IFERROR(Table1[[#This Row],[Female Ballots]]/Table1[[#This Row],[Female Voters]],"0.0%")</f>
        <v>0.0%</v>
      </c>
      <c r="Z9010" s="125" t="str">
        <f>IFERROR(Table1[[#This Row],[Male Ballots]]/Table1[[#This Row],[Male Voters]],"0.0%")</f>
        <v>0.0%</v>
      </c>
      <c r="AA9010" s="126" t="str">
        <f>IFERROR(Table1[[#This Row],[Total Ballots]]/Table1[[#This Row],[Total Voters]],"0.0%")</f>
        <v>0.0%</v>
      </c>
    </row>
    <row r="9011" spans="1:27" x14ac:dyDescent="0.35">
      <c r="A9011" s="8" t="s">
        <v>46</v>
      </c>
      <c r="B9011" s="17">
        <v>2003</v>
      </c>
      <c r="C9011" s="80" t="s">
        <v>82</v>
      </c>
      <c r="D9011" s="17" t="s">
        <v>69</v>
      </c>
      <c r="E9011" s="35" t="s">
        <v>74</v>
      </c>
      <c r="F9011" s="35" t="s">
        <v>77</v>
      </c>
      <c r="G9011" s="51" t="s">
        <v>79</v>
      </c>
      <c r="H9011" s="10">
        <v>36186</v>
      </c>
      <c r="I9011" s="10">
        <v>34797</v>
      </c>
      <c r="J9011" s="10">
        <v>70983</v>
      </c>
      <c r="K9011" s="55"/>
      <c r="L9011" s="57"/>
      <c r="M9011" s="57"/>
      <c r="N9011" s="59">
        <v>49473</v>
      </c>
      <c r="O9011" s="61"/>
      <c r="P9011" s="10"/>
      <c r="Q9011" s="10"/>
      <c r="R9011" s="11">
        <v>22026</v>
      </c>
      <c r="S9011" s="24">
        <f>Table1[[#This Row],[Female Voters]]/Table1[[#This Row],[Female Population]]</f>
        <v>0</v>
      </c>
      <c r="T9011" s="24">
        <f>Table1[[#This Row],[Male Voters]]/Table1[[#This Row],[Male Population]]</f>
        <v>0</v>
      </c>
      <c r="U9011" s="24">
        <f>Table1[[#This Row],[Total Voters]]/Table1[[#This Row],[Total Population]]</f>
        <v>0.69696969696969702</v>
      </c>
      <c r="V9011" s="24">
        <f>Table1[[#This Row],[Female Ballots]]/Table1[[#This Row],[Female Population]]</f>
        <v>0</v>
      </c>
      <c r="W9011" s="24">
        <f>Table1[[#This Row],[Male Ballots]]/Table1[[#This Row],[Male Population]]</f>
        <v>0</v>
      </c>
      <c r="X9011" s="24">
        <f>Table1[[#This Row],[Total Ballots]]/Table1[[#This Row],[Total Population]]</f>
        <v>0.3102996492117831</v>
      </c>
      <c r="Y9011" s="125" t="str">
        <f>IFERROR(Table1[[#This Row],[Female Ballots]]/Table1[[#This Row],[Female Voters]],"0.0%")</f>
        <v>0.0%</v>
      </c>
      <c r="Z9011" s="125" t="str">
        <f>IFERROR(Table1[[#This Row],[Male Ballots]]/Table1[[#This Row],[Male Voters]],"0.0%")</f>
        <v>0.0%</v>
      </c>
      <c r="AA9011" s="126">
        <f>IFERROR(Table1[[#This Row],[Total Ballots]]/Table1[[#This Row],[Total Voters]],"0.0%")</f>
        <v>0.44521254017342793</v>
      </c>
    </row>
    <row r="9012" spans="1:27" x14ac:dyDescent="0.35">
      <c r="A9012" s="8" t="s">
        <v>46</v>
      </c>
      <c r="B9012" s="17">
        <v>2003</v>
      </c>
      <c r="C9012" s="80" t="s">
        <v>82</v>
      </c>
      <c r="D9012" s="17" t="s">
        <v>69</v>
      </c>
      <c r="E9012" s="35" t="s">
        <v>74</v>
      </c>
      <c r="F9012" s="35" t="s">
        <v>77</v>
      </c>
      <c r="G9012" s="51" t="s">
        <v>62</v>
      </c>
      <c r="H9012" s="10">
        <v>4066</v>
      </c>
      <c r="I9012" s="10">
        <v>4217</v>
      </c>
      <c r="J9012" s="10">
        <v>8283</v>
      </c>
      <c r="K9012" s="55"/>
      <c r="L9012" s="57"/>
      <c r="M9012" s="57"/>
      <c r="N9012" s="59"/>
      <c r="O9012" s="61"/>
      <c r="P9012" s="10"/>
      <c r="Q9012" s="10"/>
      <c r="R9012" s="11"/>
      <c r="S9012" s="24">
        <f>Table1[[#This Row],[Female Voters]]/Table1[[#This Row],[Female Population]]</f>
        <v>0</v>
      </c>
      <c r="T9012" s="24">
        <f>Table1[[#This Row],[Male Voters]]/Table1[[#This Row],[Male Population]]</f>
        <v>0</v>
      </c>
      <c r="U9012" s="24">
        <f>Table1[[#This Row],[Total Voters]]/Table1[[#This Row],[Total Population]]</f>
        <v>0</v>
      </c>
      <c r="V9012" s="24">
        <f>Table1[[#This Row],[Female Ballots]]/Table1[[#This Row],[Female Population]]</f>
        <v>0</v>
      </c>
      <c r="W9012" s="24">
        <f>Table1[[#This Row],[Male Ballots]]/Table1[[#This Row],[Male Population]]</f>
        <v>0</v>
      </c>
      <c r="X9012" s="24">
        <f>Table1[[#This Row],[Total Ballots]]/Table1[[#This Row],[Total Population]]</f>
        <v>0</v>
      </c>
      <c r="Y9012" s="125" t="str">
        <f>IFERROR(Table1[[#This Row],[Female Ballots]]/Table1[[#This Row],[Female Voters]],"0.0%")</f>
        <v>0.0%</v>
      </c>
      <c r="Z9012" s="125" t="str">
        <f>IFERROR(Table1[[#This Row],[Male Ballots]]/Table1[[#This Row],[Male Voters]],"0.0%")</f>
        <v>0.0%</v>
      </c>
      <c r="AA9012" s="126" t="str">
        <f>IFERROR(Table1[[#This Row],[Total Ballots]]/Table1[[#This Row],[Total Voters]],"0.0%")</f>
        <v>0.0%</v>
      </c>
    </row>
    <row r="9013" spans="1:27" x14ac:dyDescent="0.35">
      <c r="A9013" s="8" t="s">
        <v>46</v>
      </c>
      <c r="B9013" s="17">
        <v>2003</v>
      </c>
      <c r="C9013" s="80" t="s">
        <v>82</v>
      </c>
      <c r="D9013" s="17" t="s">
        <v>69</v>
      </c>
      <c r="E9013" s="35" t="s">
        <v>74</v>
      </c>
      <c r="F9013" s="35" t="s">
        <v>77</v>
      </c>
      <c r="G9013" s="51" t="s">
        <v>63</v>
      </c>
      <c r="H9013" s="10">
        <v>5610</v>
      </c>
      <c r="I9013" s="10">
        <v>5595</v>
      </c>
      <c r="J9013" s="10">
        <v>11205</v>
      </c>
      <c r="K9013" s="55"/>
      <c r="L9013" s="57"/>
      <c r="M9013" s="57"/>
      <c r="N9013" s="59"/>
      <c r="O9013" s="61"/>
      <c r="P9013" s="10"/>
      <c r="Q9013" s="10"/>
      <c r="R9013" s="11"/>
      <c r="S9013" s="24">
        <f>Table1[[#This Row],[Female Voters]]/Table1[[#This Row],[Female Population]]</f>
        <v>0</v>
      </c>
      <c r="T9013" s="24">
        <f>Table1[[#This Row],[Male Voters]]/Table1[[#This Row],[Male Population]]</f>
        <v>0</v>
      </c>
      <c r="U9013" s="24">
        <f>Table1[[#This Row],[Total Voters]]/Table1[[#This Row],[Total Population]]</f>
        <v>0</v>
      </c>
      <c r="V9013" s="24">
        <f>Table1[[#This Row],[Female Ballots]]/Table1[[#This Row],[Female Population]]</f>
        <v>0</v>
      </c>
      <c r="W9013" s="24">
        <f>Table1[[#This Row],[Male Ballots]]/Table1[[#This Row],[Male Population]]</f>
        <v>0</v>
      </c>
      <c r="X9013" s="24">
        <f>Table1[[#This Row],[Total Ballots]]/Table1[[#This Row],[Total Population]]</f>
        <v>0</v>
      </c>
      <c r="Y9013" s="125" t="str">
        <f>IFERROR(Table1[[#This Row],[Female Ballots]]/Table1[[#This Row],[Female Voters]],"0.0%")</f>
        <v>0.0%</v>
      </c>
      <c r="Z9013" s="125" t="str">
        <f>IFERROR(Table1[[#This Row],[Male Ballots]]/Table1[[#This Row],[Male Voters]],"0.0%")</f>
        <v>0.0%</v>
      </c>
      <c r="AA9013" s="126" t="str">
        <f>IFERROR(Table1[[#This Row],[Total Ballots]]/Table1[[#This Row],[Total Voters]],"0.0%")</f>
        <v>0.0%</v>
      </c>
    </row>
    <row r="9014" spans="1:27" x14ac:dyDescent="0.35">
      <c r="A9014" s="8" t="s">
        <v>46</v>
      </c>
      <c r="B9014" s="17">
        <v>2003</v>
      </c>
      <c r="C9014" s="80" t="s">
        <v>82</v>
      </c>
      <c r="D9014" s="17" t="s">
        <v>69</v>
      </c>
      <c r="E9014" s="35" t="s">
        <v>74</v>
      </c>
      <c r="F9014" s="35" t="s">
        <v>77</v>
      </c>
      <c r="G9014" s="51" t="s">
        <v>64</v>
      </c>
      <c r="H9014" s="10">
        <v>6811</v>
      </c>
      <c r="I9014" s="10">
        <v>6854</v>
      </c>
      <c r="J9014" s="10">
        <v>13665</v>
      </c>
      <c r="K9014" s="55"/>
      <c r="L9014" s="57"/>
      <c r="M9014" s="57"/>
      <c r="N9014" s="59"/>
      <c r="O9014" s="61"/>
      <c r="P9014" s="10"/>
      <c r="Q9014" s="10"/>
      <c r="R9014" s="11"/>
      <c r="S9014" s="24">
        <f>Table1[[#This Row],[Female Voters]]/Table1[[#This Row],[Female Population]]</f>
        <v>0</v>
      </c>
      <c r="T9014" s="24">
        <f>Table1[[#This Row],[Male Voters]]/Table1[[#This Row],[Male Population]]</f>
        <v>0</v>
      </c>
      <c r="U9014" s="24">
        <f>Table1[[#This Row],[Total Voters]]/Table1[[#This Row],[Total Population]]</f>
        <v>0</v>
      </c>
      <c r="V9014" s="24">
        <f>Table1[[#This Row],[Female Ballots]]/Table1[[#This Row],[Female Population]]</f>
        <v>0</v>
      </c>
      <c r="W9014" s="24">
        <f>Table1[[#This Row],[Male Ballots]]/Table1[[#This Row],[Male Population]]</f>
        <v>0</v>
      </c>
      <c r="X9014" s="24">
        <f>Table1[[#This Row],[Total Ballots]]/Table1[[#This Row],[Total Population]]</f>
        <v>0</v>
      </c>
      <c r="Y9014" s="125" t="str">
        <f>IFERROR(Table1[[#This Row],[Female Ballots]]/Table1[[#This Row],[Female Voters]],"0.0%")</f>
        <v>0.0%</v>
      </c>
      <c r="Z9014" s="125" t="str">
        <f>IFERROR(Table1[[#This Row],[Male Ballots]]/Table1[[#This Row],[Male Voters]],"0.0%")</f>
        <v>0.0%</v>
      </c>
      <c r="AA9014" s="126" t="str">
        <f>IFERROR(Table1[[#This Row],[Total Ballots]]/Table1[[#This Row],[Total Voters]],"0.0%")</f>
        <v>0.0%</v>
      </c>
    </row>
    <row r="9015" spans="1:27" x14ac:dyDescent="0.35">
      <c r="A9015" s="8" t="s">
        <v>46</v>
      </c>
      <c r="B9015" s="17">
        <v>2003</v>
      </c>
      <c r="C9015" s="80" t="s">
        <v>82</v>
      </c>
      <c r="D9015" s="17" t="s">
        <v>69</v>
      </c>
      <c r="E9015" s="35" t="s">
        <v>74</v>
      </c>
      <c r="F9015" s="35" t="s">
        <v>77</v>
      </c>
      <c r="G9015" s="51" t="s">
        <v>65</v>
      </c>
      <c r="H9015" s="10">
        <v>7188</v>
      </c>
      <c r="I9015" s="10">
        <v>7229</v>
      </c>
      <c r="J9015" s="10">
        <v>14417</v>
      </c>
      <c r="K9015" s="55"/>
      <c r="L9015" s="57"/>
      <c r="M9015" s="57"/>
      <c r="N9015" s="59"/>
      <c r="O9015" s="61"/>
      <c r="P9015" s="10"/>
      <c r="Q9015" s="10"/>
      <c r="R9015" s="11"/>
      <c r="S9015" s="24">
        <f>Table1[[#This Row],[Female Voters]]/Table1[[#This Row],[Female Population]]</f>
        <v>0</v>
      </c>
      <c r="T9015" s="24">
        <f>Table1[[#This Row],[Male Voters]]/Table1[[#This Row],[Male Population]]</f>
        <v>0</v>
      </c>
      <c r="U9015" s="24">
        <f>Table1[[#This Row],[Total Voters]]/Table1[[#This Row],[Total Population]]</f>
        <v>0</v>
      </c>
      <c r="V9015" s="24">
        <f>Table1[[#This Row],[Female Ballots]]/Table1[[#This Row],[Female Population]]</f>
        <v>0</v>
      </c>
      <c r="W9015" s="24">
        <f>Table1[[#This Row],[Male Ballots]]/Table1[[#This Row],[Male Population]]</f>
        <v>0</v>
      </c>
      <c r="X9015" s="24">
        <f>Table1[[#This Row],[Total Ballots]]/Table1[[#This Row],[Total Population]]</f>
        <v>0</v>
      </c>
      <c r="Y9015" s="125" t="str">
        <f>IFERROR(Table1[[#This Row],[Female Ballots]]/Table1[[#This Row],[Female Voters]],"0.0%")</f>
        <v>0.0%</v>
      </c>
      <c r="Z9015" s="125" t="str">
        <f>IFERROR(Table1[[#This Row],[Male Ballots]]/Table1[[#This Row],[Male Voters]],"0.0%")</f>
        <v>0.0%</v>
      </c>
      <c r="AA9015" s="126" t="str">
        <f>IFERROR(Table1[[#This Row],[Total Ballots]]/Table1[[#This Row],[Total Voters]],"0.0%")</f>
        <v>0.0%</v>
      </c>
    </row>
    <row r="9016" spans="1:27" x14ac:dyDescent="0.35">
      <c r="A9016" s="8" t="s">
        <v>46</v>
      </c>
      <c r="B9016" s="17">
        <v>2003</v>
      </c>
      <c r="C9016" s="80" t="s">
        <v>82</v>
      </c>
      <c r="D9016" s="17" t="s">
        <v>69</v>
      </c>
      <c r="E9016" s="35" t="s">
        <v>74</v>
      </c>
      <c r="F9016" s="35" t="s">
        <v>77</v>
      </c>
      <c r="G9016" s="51" t="s">
        <v>66</v>
      </c>
      <c r="H9016" s="10">
        <v>5210</v>
      </c>
      <c r="I9016" s="10">
        <v>5211</v>
      </c>
      <c r="J9016" s="10">
        <v>10421</v>
      </c>
      <c r="K9016" s="55"/>
      <c r="L9016" s="57"/>
      <c r="M9016" s="57"/>
      <c r="N9016" s="59"/>
      <c r="O9016" s="61"/>
      <c r="P9016" s="10"/>
      <c r="Q9016" s="10"/>
      <c r="R9016" s="11"/>
      <c r="S9016" s="24">
        <f>Table1[[#This Row],[Female Voters]]/Table1[[#This Row],[Female Population]]</f>
        <v>0</v>
      </c>
      <c r="T9016" s="24">
        <f>Table1[[#This Row],[Male Voters]]/Table1[[#This Row],[Male Population]]</f>
        <v>0</v>
      </c>
      <c r="U9016" s="24">
        <f>Table1[[#This Row],[Total Voters]]/Table1[[#This Row],[Total Population]]</f>
        <v>0</v>
      </c>
      <c r="V9016" s="24">
        <f>Table1[[#This Row],[Female Ballots]]/Table1[[#This Row],[Female Population]]</f>
        <v>0</v>
      </c>
      <c r="W9016" s="24">
        <f>Table1[[#This Row],[Male Ballots]]/Table1[[#This Row],[Male Population]]</f>
        <v>0</v>
      </c>
      <c r="X9016" s="24">
        <f>Table1[[#This Row],[Total Ballots]]/Table1[[#This Row],[Total Population]]</f>
        <v>0</v>
      </c>
      <c r="Y9016" s="125" t="str">
        <f>IFERROR(Table1[[#This Row],[Female Ballots]]/Table1[[#This Row],[Female Voters]],"0.0%")</f>
        <v>0.0%</v>
      </c>
      <c r="Z9016" s="125" t="str">
        <f>IFERROR(Table1[[#This Row],[Male Ballots]]/Table1[[#This Row],[Male Voters]],"0.0%")</f>
        <v>0.0%</v>
      </c>
      <c r="AA9016" s="126" t="str">
        <f>IFERROR(Table1[[#This Row],[Total Ballots]]/Table1[[#This Row],[Total Voters]],"0.0%")</f>
        <v>0.0%</v>
      </c>
    </row>
    <row r="9017" spans="1:27" x14ac:dyDescent="0.35">
      <c r="A9017" s="8" t="s">
        <v>46</v>
      </c>
      <c r="B9017" s="17">
        <v>2003</v>
      </c>
      <c r="C9017" s="80" t="s">
        <v>82</v>
      </c>
      <c r="D9017" s="17" t="s">
        <v>69</v>
      </c>
      <c r="E9017" s="35" t="s">
        <v>74</v>
      </c>
      <c r="F9017" s="35" t="s">
        <v>77</v>
      </c>
      <c r="G9017" s="51" t="s">
        <v>67</v>
      </c>
      <c r="H9017" s="10">
        <v>7301</v>
      </c>
      <c r="I9017" s="10">
        <v>5691</v>
      </c>
      <c r="J9017" s="10">
        <v>12992</v>
      </c>
      <c r="K9017" s="55"/>
      <c r="L9017" s="57"/>
      <c r="M9017" s="57"/>
      <c r="N9017" s="59"/>
      <c r="O9017" s="61"/>
      <c r="P9017" s="10"/>
      <c r="Q9017" s="10"/>
      <c r="R9017" s="11"/>
      <c r="S9017" s="24">
        <f>Table1[[#This Row],[Female Voters]]/Table1[[#This Row],[Female Population]]</f>
        <v>0</v>
      </c>
      <c r="T9017" s="24">
        <f>Table1[[#This Row],[Male Voters]]/Table1[[#This Row],[Male Population]]</f>
        <v>0</v>
      </c>
      <c r="U9017" s="24">
        <f>Table1[[#This Row],[Total Voters]]/Table1[[#This Row],[Total Population]]</f>
        <v>0</v>
      </c>
      <c r="V9017" s="24">
        <f>Table1[[#This Row],[Female Ballots]]/Table1[[#This Row],[Female Population]]</f>
        <v>0</v>
      </c>
      <c r="W9017" s="24">
        <f>Table1[[#This Row],[Male Ballots]]/Table1[[#This Row],[Male Population]]</f>
        <v>0</v>
      </c>
      <c r="X9017" s="24">
        <f>Table1[[#This Row],[Total Ballots]]/Table1[[#This Row],[Total Population]]</f>
        <v>0</v>
      </c>
      <c r="Y9017" s="125" t="str">
        <f>IFERROR(Table1[[#This Row],[Female Ballots]]/Table1[[#This Row],[Female Voters]],"0.0%")</f>
        <v>0.0%</v>
      </c>
      <c r="Z9017" s="125" t="str">
        <f>IFERROR(Table1[[#This Row],[Male Ballots]]/Table1[[#This Row],[Male Voters]],"0.0%")</f>
        <v>0.0%</v>
      </c>
      <c r="AA9017" s="126" t="str">
        <f>IFERROR(Table1[[#This Row],[Total Ballots]]/Table1[[#This Row],[Total Voters]],"0.0%")</f>
        <v>0.0%</v>
      </c>
    </row>
    <row r="9018" spans="1:27" x14ac:dyDescent="0.35">
      <c r="A9018" s="8" t="s">
        <v>53</v>
      </c>
      <c r="B9018" s="17">
        <v>2003</v>
      </c>
      <c r="C9018" s="80" t="s">
        <v>82</v>
      </c>
      <c r="D9018" s="17"/>
      <c r="E9018" s="35" t="s">
        <v>74</v>
      </c>
      <c r="F9018" s="35" t="s">
        <v>77</v>
      </c>
      <c r="G9018" s="51" t="s">
        <v>79</v>
      </c>
      <c r="H9018" s="10">
        <v>12129</v>
      </c>
      <c r="I9018" s="10">
        <v>11783</v>
      </c>
      <c r="J9018" s="10">
        <v>23912</v>
      </c>
      <c r="K9018" s="55"/>
      <c r="L9018" s="57"/>
      <c r="M9018" s="57"/>
      <c r="N9018" s="59">
        <v>16523</v>
      </c>
      <c r="O9018" s="61"/>
      <c r="P9018" s="10"/>
      <c r="Q9018" s="10"/>
      <c r="R9018" s="11">
        <v>7432</v>
      </c>
      <c r="S9018" s="24">
        <f>Table1[[#This Row],[Female Voters]]/Table1[[#This Row],[Female Population]]</f>
        <v>0</v>
      </c>
      <c r="T9018" s="24">
        <f>Table1[[#This Row],[Male Voters]]/Table1[[#This Row],[Male Population]]</f>
        <v>0</v>
      </c>
      <c r="U9018" s="24">
        <f>Table1[[#This Row],[Total Voters]]/Table1[[#This Row],[Total Population]]</f>
        <v>0.69099197055871531</v>
      </c>
      <c r="V9018" s="24">
        <f>Table1[[#This Row],[Female Ballots]]/Table1[[#This Row],[Female Population]]</f>
        <v>0</v>
      </c>
      <c r="W9018" s="24">
        <f>Table1[[#This Row],[Male Ballots]]/Table1[[#This Row],[Male Population]]</f>
        <v>0</v>
      </c>
      <c r="X9018" s="24">
        <f>Table1[[#This Row],[Total Ballots]]/Table1[[#This Row],[Total Population]]</f>
        <v>0.31080628972900637</v>
      </c>
      <c r="Y9018" s="125" t="str">
        <f>IFERROR(Table1[[#This Row],[Female Ballots]]/Table1[[#This Row],[Female Voters]],"0.0%")</f>
        <v>0.0%</v>
      </c>
      <c r="Z9018" s="125" t="str">
        <f>IFERROR(Table1[[#This Row],[Male Ballots]]/Table1[[#This Row],[Male Voters]],"0.0%")</f>
        <v>0.0%</v>
      </c>
      <c r="AA9018" s="126">
        <f>IFERROR(Table1[[#This Row],[Total Ballots]]/Table1[[#This Row],[Total Voters]],"0.0%")</f>
        <v>0.44979725231495493</v>
      </c>
    </row>
    <row r="9019" spans="1:27" x14ac:dyDescent="0.35">
      <c r="A9019" s="8" t="s">
        <v>53</v>
      </c>
      <c r="B9019" s="17">
        <v>2003</v>
      </c>
      <c r="C9019" s="80" t="s">
        <v>82</v>
      </c>
      <c r="D9019" s="17"/>
      <c r="E9019" s="35" t="s">
        <v>74</v>
      </c>
      <c r="F9019" s="35" t="s">
        <v>77</v>
      </c>
      <c r="G9019" s="51" t="s">
        <v>62</v>
      </c>
      <c r="H9019" s="10">
        <v>1385</v>
      </c>
      <c r="I9019" s="10">
        <v>1493</v>
      </c>
      <c r="J9019" s="10">
        <v>2878</v>
      </c>
      <c r="K9019" s="55"/>
      <c r="L9019" s="57"/>
      <c r="M9019" s="57"/>
      <c r="N9019" s="59"/>
      <c r="O9019" s="61"/>
      <c r="P9019" s="10"/>
      <c r="Q9019" s="10"/>
      <c r="R9019" s="11"/>
      <c r="S9019" s="24">
        <f>Table1[[#This Row],[Female Voters]]/Table1[[#This Row],[Female Population]]</f>
        <v>0</v>
      </c>
      <c r="T9019" s="24">
        <f>Table1[[#This Row],[Male Voters]]/Table1[[#This Row],[Male Population]]</f>
        <v>0</v>
      </c>
      <c r="U9019" s="24">
        <f>Table1[[#This Row],[Total Voters]]/Table1[[#This Row],[Total Population]]</f>
        <v>0</v>
      </c>
      <c r="V9019" s="24">
        <f>Table1[[#This Row],[Female Ballots]]/Table1[[#This Row],[Female Population]]</f>
        <v>0</v>
      </c>
      <c r="W9019" s="24">
        <f>Table1[[#This Row],[Male Ballots]]/Table1[[#This Row],[Male Population]]</f>
        <v>0</v>
      </c>
      <c r="X9019" s="24">
        <f>Table1[[#This Row],[Total Ballots]]/Table1[[#This Row],[Total Population]]</f>
        <v>0</v>
      </c>
      <c r="Y9019" s="125" t="str">
        <f>IFERROR(Table1[[#This Row],[Female Ballots]]/Table1[[#This Row],[Female Voters]],"0.0%")</f>
        <v>0.0%</v>
      </c>
      <c r="Z9019" s="125" t="str">
        <f>IFERROR(Table1[[#This Row],[Male Ballots]]/Table1[[#This Row],[Male Voters]],"0.0%")</f>
        <v>0.0%</v>
      </c>
      <c r="AA9019" s="126" t="str">
        <f>IFERROR(Table1[[#This Row],[Total Ballots]]/Table1[[#This Row],[Total Voters]],"0.0%")</f>
        <v>0.0%</v>
      </c>
    </row>
    <row r="9020" spans="1:27" x14ac:dyDescent="0.35">
      <c r="A9020" s="8" t="s">
        <v>53</v>
      </c>
      <c r="B9020" s="17">
        <v>2003</v>
      </c>
      <c r="C9020" s="80" t="s">
        <v>82</v>
      </c>
      <c r="D9020" s="17"/>
      <c r="E9020" s="35" t="s">
        <v>74</v>
      </c>
      <c r="F9020" s="35" t="s">
        <v>77</v>
      </c>
      <c r="G9020" s="51" t="s">
        <v>63</v>
      </c>
      <c r="H9020" s="10">
        <v>1927</v>
      </c>
      <c r="I9020" s="10">
        <v>1905</v>
      </c>
      <c r="J9020" s="10">
        <v>3832</v>
      </c>
      <c r="K9020" s="55"/>
      <c r="L9020" s="57"/>
      <c r="M9020" s="57"/>
      <c r="N9020" s="59"/>
      <c r="O9020" s="61"/>
      <c r="P9020" s="10"/>
      <c r="Q9020" s="10"/>
      <c r="R9020" s="11"/>
      <c r="S9020" s="24">
        <f>Table1[[#This Row],[Female Voters]]/Table1[[#This Row],[Female Population]]</f>
        <v>0</v>
      </c>
      <c r="T9020" s="24">
        <f>Table1[[#This Row],[Male Voters]]/Table1[[#This Row],[Male Population]]</f>
        <v>0</v>
      </c>
      <c r="U9020" s="24">
        <f>Table1[[#This Row],[Total Voters]]/Table1[[#This Row],[Total Population]]</f>
        <v>0</v>
      </c>
      <c r="V9020" s="24">
        <f>Table1[[#This Row],[Female Ballots]]/Table1[[#This Row],[Female Population]]</f>
        <v>0</v>
      </c>
      <c r="W9020" s="24">
        <f>Table1[[#This Row],[Male Ballots]]/Table1[[#This Row],[Male Population]]</f>
        <v>0</v>
      </c>
      <c r="X9020" s="24">
        <f>Table1[[#This Row],[Total Ballots]]/Table1[[#This Row],[Total Population]]</f>
        <v>0</v>
      </c>
      <c r="Y9020" s="125" t="str">
        <f>IFERROR(Table1[[#This Row],[Female Ballots]]/Table1[[#This Row],[Female Voters]],"0.0%")</f>
        <v>0.0%</v>
      </c>
      <c r="Z9020" s="125" t="str">
        <f>IFERROR(Table1[[#This Row],[Male Ballots]]/Table1[[#This Row],[Male Voters]],"0.0%")</f>
        <v>0.0%</v>
      </c>
      <c r="AA9020" s="126" t="str">
        <f>IFERROR(Table1[[#This Row],[Total Ballots]]/Table1[[#This Row],[Total Voters]],"0.0%")</f>
        <v>0.0%</v>
      </c>
    </row>
    <row r="9021" spans="1:27" x14ac:dyDescent="0.35">
      <c r="A9021" s="8" t="s">
        <v>53</v>
      </c>
      <c r="B9021" s="17">
        <v>2003</v>
      </c>
      <c r="C9021" s="80" t="s">
        <v>82</v>
      </c>
      <c r="D9021" s="17"/>
      <c r="E9021" s="35" t="s">
        <v>74</v>
      </c>
      <c r="F9021" s="35" t="s">
        <v>77</v>
      </c>
      <c r="G9021" s="51" t="s">
        <v>64</v>
      </c>
      <c r="H9021" s="10">
        <v>2464</v>
      </c>
      <c r="I9021" s="10">
        <v>2407</v>
      </c>
      <c r="J9021" s="10">
        <v>4871</v>
      </c>
      <c r="K9021" s="55"/>
      <c r="L9021" s="57"/>
      <c r="M9021" s="57"/>
      <c r="N9021" s="59"/>
      <c r="O9021" s="61"/>
      <c r="P9021" s="10"/>
      <c r="Q9021" s="10"/>
      <c r="R9021" s="11"/>
      <c r="S9021" s="24">
        <f>Table1[[#This Row],[Female Voters]]/Table1[[#This Row],[Female Population]]</f>
        <v>0</v>
      </c>
      <c r="T9021" s="24">
        <f>Table1[[#This Row],[Male Voters]]/Table1[[#This Row],[Male Population]]</f>
        <v>0</v>
      </c>
      <c r="U9021" s="24">
        <f>Table1[[#This Row],[Total Voters]]/Table1[[#This Row],[Total Population]]</f>
        <v>0</v>
      </c>
      <c r="V9021" s="24">
        <f>Table1[[#This Row],[Female Ballots]]/Table1[[#This Row],[Female Population]]</f>
        <v>0</v>
      </c>
      <c r="W9021" s="24">
        <f>Table1[[#This Row],[Male Ballots]]/Table1[[#This Row],[Male Population]]</f>
        <v>0</v>
      </c>
      <c r="X9021" s="24">
        <f>Table1[[#This Row],[Total Ballots]]/Table1[[#This Row],[Total Population]]</f>
        <v>0</v>
      </c>
      <c r="Y9021" s="125" t="str">
        <f>IFERROR(Table1[[#This Row],[Female Ballots]]/Table1[[#This Row],[Female Voters]],"0.0%")</f>
        <v>0.0%</v>
      </c>
      <c r="Z9021" s="125" t="str">
        <f>IFERROR(Table1[[#This Row],[Male Ballots]]/Table1[[#This Row],[Male Voters]],"0.0%")</f>
        <v>0.0%</v>
      </c>
      <c r="AA9021" s="126" t="str">
        <f>IFERROR(Table1[[#This Row],[Total Ballots]]/Table1[[#This Row],[Total Voters]],"0.0%")</f>
        <v>0.0%</v>
      </c>
    </row>
    <row r="9022" spans="1:27" x14ac:dyDescent="0.35">
      <c r="A9022" s="8" t="s">
        <v>53</v>
      </c>
      <c r="B9022" s="17">
        <v>2003</v>
      </c>
      <c r="C9022" s="80" t="s">
        <v>82</v>
      </c>
      <c r="D9022" s="17"/>
      <c r="E9022" s="35" t="s">
        <v>74</v>
      </c>
      <c r="F9022" s="35" t="s">
        <v>77</v>
      </c>
      <c r="G9022" s="51" t="s">
        <v>65</v>
      </c>
      <c r="H9022" s="10">
        <v>2340</v>
      </c>
      <c r="I9022" s="10">
        <v>2380</v>
      </c>
      <c r="J9022" s="10">
        <v>4720</v>
      </c>
      <c r="K9022" s="55"/>
      <c r="L9022" s="57"/>
      <c r="M9022" s="57"/>
      <c r="N9022" s="59"/>
      <c r="O9022" s="61"/>
      <c r="P9022" s="10"/>
      <c r="Q9022" s="10"/>
      <c r="R9022" s="11"/>
      <c r="S9022" s="24">
        <f>Table1[[#This Row],[Female Voters]]/Table1[[#This Row],[Female Population]]</f>
        <v>0</v>
      </c>
      <c r="T9022" s="24">
        <f>Table1[[#This Row],[Male Voters]]/Table1[[#This Row],[Male Population]]</f>
        <v>0</v>
      </c>
      <c r="U9022" s="24">
        <f>Table1[[#This Row],[Total Voters]]/Table1[[#This Row],[Total Population]]</f>
        <v>0</v>
      </c>
      <c r="V9022" s="24">
        <f>Table1[[#This Row],[Female Ballots]]/Table1[[#This Row],[Female Population]]</f>
        <v>0</v>
      </c>
      <c r="W9022" s="24">
        <f>Table1[[#This Row],[Male Ballots]]/Table1[[#This Row],[Male Population]]</f>
        <v>0</v>
      </c>
      <c r="X9022" s="24">
        <f>Table1[[#This Row],[Total Ballots]]/Table1[[#This Row],[Total Population]]</f>
        <v>0</v>
      </c>
      <c r="Y9022" s="125" t="str">
        <f>IFERROR(Table1[[#This Row],[Female Ballots]]/Table1[[#This Row],[Female Voters]],"0.0%")</f>
        <v>0.0%</v>
      </c>
      <c r="Z9022" s="125" t="str">
        <f>IFERROR(Table1[[#This Row],[Male Ballots]]/Table1[[#This Row],[Male Voters]],"0.0%")</f>
        <v>0.0%</v>
      </c>
      <c r="AA9022" s="126" t="str">
        <f>IFERROR(Table1[[#This Row],[Total Ballots]]/Table1[[#This Row],[Total Voters]],"0.0%")</f>
        <v>0.0%</v>
      </c>
    </row>
    <row r="9023" spans="1:27" x14ac:dyDescent="0.35">
      <c r="A9023" s="8" t="s">
        <v>53</v>
      </c>
      <c r="B9023" s="17">
        <v>2003</v>
      </c>
      <c r="C9023" s="80" t="s">
        <v>82</v>
      </c>
      <c r="D9023" s="17"/>
      <c r="E9023" s="35" t="s">
        <v>74</v>
      </c>
      <c r="F9023" s="35" t="s">
        <v>77</v>
      </c>
      <c r="G9023" s="51" t="s">
        <v>66</v>
      </c>
      <c r="H9023" s="10">
        <v>1678</v>
      </c>
      <c r="I9023" s="10">
        <v>1637</v>
      </c>
      <c r="J9023" s="10">
        <v>3315</v>
      </c>
      <c r="K9023" s="55"/>
      <c r="L9023" s="57"/>
      <c r="M9023" s="57"/>
      <c r="N9023" s="59"/>
      <c r="O9023" s="61"/>
      <c r="P9023" s="10"/>
      <c r="Q9023" s="10"/>
      <c r="R9023" s="11"/>
      <c r="S9023" s="24">
        <f>Table1[[#This Row],[Female Voters]]/Table1[[#This Row],[Female Population]]</f>
        <v>0</v>
      </c>
      <c r="T9023" s="24">
        <f>Table1[[#This Row],[Male Voters]]/Table1[[#This Row],[Male Population]]</f>
        <v>0</v>
      </c>
      <c r="U9023" s="24">
        <f>Table1[[#This Row],[Total Voters]]/Table1[[#This Row],[Total Population]]</f>
        <v>0</v>
      </c>
      <c r="V9023" s="24">
        <f>Table1[[#This Row],[Female Ballots]]/Table1[[#This Row],[Female Population]]</f>
        <v>0</v>
      </c>
      <c r="W9023" s="24">
        <f>Table1[[#This Row],[Male Ballots]]/Table1[[#This Row],[Male Population]]</f>
        <v>0</v>
      </c>
      <c r="X9023" s="24">
        <f>Table1[[#This Row],[Total Ballots]]/Table1[[#This Row],[Total Population]]</f>
        <v>0</v>
      </c>
      <c r="Y9023" s="125" t="str">
        <f>IFERROR(Table1[[#This Row],[Female Ballots]]/Table1[[#This Row],[Female Voters]],"0.0%")</f>
        <v>0.0%</v>
      </c>
      <c r="Z9023" s="125" t="str">
        <f>IFERROR(Table1[[#This Row],[Male Ballots]]/Table1[[#This Row],[Male Voters]],"0.0%")</f>
        <v>0.0%</v>
      </c>
      <c r="AA9023" s="126" t="str">
        <f>IFERROR(Table1[[#This Row],[Total Ballots]]/Table1[[#This Row],[Total Voters]],"0.0%")</f>
        <v>0.0%</v>
      </c>
    </row>
    <row r="9024" spans="1:27" x14ac:dyDescent="0.35">
      <c r="A9024" s="8" t="s">
        <v>53</v>
      </c>
      <c r="B9024" s="17">
        <v>2003</v>
      </c>
      <c r="C9024" s="80" t="s">
        <v>82</v>
      </c>
      <c r="D9024" s="17"/>
      <c r="E9024" s="35" t="s">
        <v>74</v>
      </c>
      <c r="F9024" s="35" t="s">
        <v>77</v>
      </c>
      <c r="G9024" s="51" t="s">
        <v>67</v>
      </c>
      <c r="H9024" s="10">
        <v>2335</v>
      </c>
      <c r="I9024" s="10">
        <v>1961</v>
      </c>
      <c r="J9024" s="10">
        <v>4296</v>
      </c>
      <c r="K9024" s="55"/>
      <c r="L9024" s="57"/>
      <c r="M9024" s="57"/>
      <c r="N9024" s="59"/>
      <c r="O9024" s="61"/>
      <c r="P9024" s="10"/>
      <c r="Q9024" s="10"/>
      <c r="R9024" s="11"/>
      <c r="S9024" s="24">
        <f>Table1[[#This Row],[Female Voters]]/Table1[[#This Row],[Female Population]]</f>
        <v>0</v>
      </c>
      <c r="T9024" s="24">
        <f>Table1[[#This Row],[Male Voters]]/Table1[[#This Row],[Male Population]]</f>
        <v>0</v>
      </c>
      <c r="U9024" s="24">
        <f>Table1[[#This Row],[Total Voters]]/Table1[[#This Row],[Total Population]]</f>
        <v>0</v>
      </c>
      <c r="V9024" s="24">
        <f>Table1[[#This Row],[Female Ballots]]/Table1[[#This Row],[Female Population]]</f>
        <v>0</v>
      </c>
      <c r="W9024" s="24">
        <f>Table1[[#This Row],[Male Ballots]]/Table1[[#This Row],[Male Population]]</f>
        <v>0</v>
      </c>
      <c r="X9024" s="24">
        <f>Table1[[#This Row],[Total Ballots]]/Table1[[#This Row],[Total Population]]</f>
        <v>0</v>
      </c>
      <c r="Y9024" s="125" t="str">
        <f>IFERROR(Table1[[#This Row],[Female Ballots]]/Table1[[#This Row],[Female Voters]],"0.0%")</f>
        <v>0.0%</v>
      </c>
      <c r="Z9024" s="125" t="str">
        <f>IFERROR(Table1[[#This Row],[Male Ballots]]/Table1[[#This Row],[Male Voters]],"0.0%")</f>
        <v>0.0%</v>
      </c>
      <c r="AA9024" s="126" t="str">
        <f>IFERROR(Table1[[#This Row],[Total Ballots]]/Table1[[#This Row],[Total Voters]],"0.0%")</f>
        <v>0.0%</v>
      </c>
    </row>
    <row r="9025" spans="1:27" x14ac:dyDescent="0.35">
      <c r="A9025" s="8" t="s">
        <v>32</v>
      </c>
      <c r="B9025" s="17">
        <v>2003</v>
      </c>
      <c r="C9025" s="80" t="s">
        <v>82</v>
      </c>
      <c r="D9025" s="17"/>
      <c r="E9025" s="35" t="s">
        <v>74</v>
      </c>
      <c r="F9025" s="35" t="s">
        <v>78</v>
      </c>
      <c r="G9025" s="51" t="s">
        <v>79</v>
      </c>
      <c r="H9025" s="10">
        <v>2703</v>
      </c>
      <c r="I9025" s="10">
        <v>2869</v>
      </c>
      <c r="J9025" s="10">
        <v>5571.9699999999993</v>
      </c>
      <c r="K9025" s="55"/>
      <c r="L9025" s="57"/>
      <c r="M9025" s="57"/>
      <c r="N9025" s="59">
        <v>3896</v>
      </c>
      <c r="O9025" s="61"/>
      <c r="P9025" s="10"/>
      <c r="Q9025" s="10"/>
      <c r="R9025" s="11">
        <v>1977</v>
      </c>
      <c r="S9025" s="24">
        <f>Table1[[#This Row],[Female Voters]]/Table1[[#This Row],[Female Population]]</f>
        <v>0</v>
      </c>
      <c r="T9025" s="24">
        <f>Table1[[#This Row],[Male Voters]]/Table1[[#This Row],[Male Population]]</f>
        <v>0</v>
      </c>
      <c r="U9025" s="24">
        <f>Table1[[#This Row],[Total Voters]]/Table1[[#This Row],[Total Population]]</f>
        <v>0.69921410201418899</v>
      </c>
      <c r="V9025" s="24">
        <f>Table1[[#This Row],[Female Ballots]]/Table1[[#This Row],[Female Population]]</f>
        <v>0</v>
      </c>
      <c r="W9025" s="24">
        <f>Table1[[#This Row],[Male Ballots]]/Table1[[#This Row],[Male Population]]</f>
        <v>0</v>
      </c>
      <c r="X9025" s="24">
        <f>Table1[[#This Row],[Total Ballots]]/Table1[[#This Row],[Total Population]]</f>
        <v>0.35481167342968467</v>
      </c>
      <c r="Y9025" s="125" t="str">
        <f>IFERROR(Table1[[#This Row],[Female Ballots]]/Table1[[#This Row],[Female Voters]],"0.0%")</f>
        <v>0.0%</v>
      </c>
      <c r="Z9025" s="125" t="str">
        <f>IFERROR(Table1[[#This Row],[Male Ballots]]/Table1[[#This Row],[Male Voters]],"0.0%")</f>
        <v>0.0%</v>
      </c>
      <c r="AA9025" s="126">
        <f>IFERROR(Table1[[#This Row],[Total Ballots]]/Table1[[#This Row],[Total Voters]],"0.0%")</f>
        <v>0.50744353182751545</v>
      </c>
    </row>
    <row r="9026" spans="1:27" x14ac:dyDescent="0.35">
      <c r="A9026" s="8" t="s">
        <v>32</v>
      </c>
      <c r="B9026" s="17">
        <v>2003</v>
      </c>
      <c r="C9026" s="80" t="s">
        <v>82</v>
      </c>
      <c r="D9026" s="17"/>
      <c r="E9026" s="35" t="s">
        <v>74</v>
      </c>
      <c r="F9026" s="35" t="s">
        <v>78</v>
      </c>
      <c r="G9026" s="51" t="s">
        <v>62</v>
      </c>
      <c r="H9026" s="10">
        <v>254</v>
      </c>
      <c r="I9026" s="10">
        <v>346</v>
      </c>
      <c r="J9026" s="10">
        <v>600</v>
      </c>
      <c r="K9026" s="55"/>
      <c r="L9026" s="57"/>
      <c r="M9026" s="57"/>
      <c r="N9026" s="59"/>
      <c r="O9026" s="61"/>
      <c r="P9026" s="10"/>
      <c r="Q9026" s="10"/>
      <c r="R9026" s="11"/>
      <c r="S9026" s="24">
        <f>Table1[[#This Row],[Female Voters]]/Table1[[#This Row],[Female Population]]</f>
        <v>0</v>
      </c>
      <c r="T9026" s="24">
        <f>Table1[[#This Row],[Male Voters]]/Table1[[#This Row],[Male Population]]</f>
        <v>0</v>
      </c>
      <c r="U9026" s="24">
        <f>Table1[[#This Row],[Total Voters]]/Table1[[#This Row],[Total Population]]</f>
        <v>0</v>
      </c>
      <c r="V9026" s="24">
        <f>Table1[[#This Row],[Female Ballots]]/Table1[[#This Row],[Female Population]]</f>
        <v>0</v>
      </c>
      <c r="W9026" s="24">
        <f>Table1[[#This Row],[Male Ballots]]/Table1[[#This Row],[Male Population]]</f>
        <v>0</v>
      </c>
      <c r="X9026" s="24">
        <f>Table1[[#This Row],[Total Ballots]]/Table1[[#This Row],[Total Population]]</f>
        <v>0</v>
      </c>
      <c r="Y9026" s="125" t="str">
        <f>IFERROR(Table1[[#This Row],[Female Ballots]]/Table1[[#This Row],[Female Voters]],"0.0%")</f>
        <v>0.0%</v>
      </c>
      <c r="Z9026" s="125" t="str">
        <f>IFERROR(Table1[[#This Row],[Male Ballots]]/Table1[[#This Row],[Male Voters]],"0.0%")</f>
        <v>0.0%</v>
      </c>
      <c r="AA9026" s="126" t="str">
        <f>IFERROR(Table1[[#This Row],[Total Ballots]]/Table1[[#This Row],[Total Voters]],"0.0%")</f>
        <v>0.0%</v>
      </c>
    </row>
    <row r="9027" spans="1:27" x14ac:dyDescent="0.35">
      <c r="A9027" s="8" t="s">
        <v>32</v>
      </c>
      <c r="B9027" s="17">
        <v>2003</v>
      </c>
      <c r="C9027" s="80" t="s">
        <v>82</v>
      </c>
      <c r="D9027" s="17"/>
      <c r="E9027" s="35" t="s">
        <v>74</v>
      </c>
      <c r="F9027" s="35" t="s">
        <v>78</v>
      </c>
      <c r="G9027" s="51" t="s">
        <v>63</v>
      </c>
      <c r="H9027" s="10">
        <v>326</v>
      </c>
      <c r="I9027" s="10">
        <v>319</v>
      </c>
      <c r="J9027" s="10">
        <v>645</v>
      </c>
      <c r="K9027" s="55"/>
      <c r="L9027" s="57"/>
      <c r="M9027" s="57"/>
      <c r="N9027" s="59"/>
      <c r="O9027" s="61"/>
      <c r="P9027" s="10"/>
      <c r="Q9027" s="10"/>
      <c r="R9027" s="11"/>
      <c r="S9027" s="24">
        <f>Table1[[#This Row],[Female Voters]]/Table1[[#This Row],[Female Population]]</f>
        <v>0</v>
      </c>
      <c r="T9027" s="24">
        <f>Table1[[#This Row],[Male Voters]]/Table1[[#This Row],[Male Population]]</f>
        <v>0</v>
      </c>
      <c r="U9027" s="24">
        <f>Table1[[#This Row],[Total Voters]]/Table1[[#This Row],[Total Population]]</f>
        <v>0</v>
      </c>
      <c r="V9027" s="24">
        <f>Table1[[#This Row],[Female Ballots]]/Table1[[#This Row],[Female Population]]</f>
        <v>0</v>
      </c>
      <c r="W9027" s="24">
        <f>Table1[[#This Row],[Male Ballots]]/Table1[[#This Row],[Male Population]]</f>
        <v>0</v>
      </c>
      <c r="X9027" s="24">
        <f>Table1[[#This Row],[Total Ballots]]/Table1[[#This Row],[Total Population]]</f>
        <v>0</v>
      </c>
      <c r="Y9027" s="125" t="str">
        <f>IFERROR(Table1[[#This Row],[Female Ballots]]/Table1[[#This Row],[Female Voters]],"0.0%")</f>
        <v>0.0%</v>
      </c>
      <c r="Z9027" s="125" t="str">
        <f>IFERROR(Table1[[#This Row],[Male Ballots]]/Table1[[#This Row],[Male Voters]],"0.0%")</f>
        <v>0.0%</v>
      </c>
      <c r="AA9027" s="126" t="str">
        <f>IFERROR(Table1[[#This Row],[Total Ballots]]/Table1[[#This Row],[Total Voters]],"0.0%")</f>
        <v>0.0%</v>
      </c>
    </row>
    <row r="9028" spans="1:27" x14ac:dyDescent="0.35">
      <c r="A9028" s="8" t="s">
        <v>32</v>
      </c>
      <c r="B9028" s="17">
        <v>2003</v>
      </c>
      <c r="C9028" s="80" t="s">
        <v>82</v>
      </c>
      <c r="D9028" s="17"/>
      <c r="E9028" s="35" t="s">
        <v>74</v>
      </c>
      <c r="F9028" s="35" t="s">
        <v>78</v>
      </c>
      <c r="G9028" s="51" t="s">
        <v>64</v>
      </c>
      <c r="H9028" s="10">
        <v>487</v>
      </c>
      <c r="I9028" s="10">
        <v>464</v>
      </c>
      <c r="J9028" s="10">
        <v>951</v>
      </c>
      <c r="K9028" s="55"/>
      <c r="L9028" s="57"/>
      <c r="M9028" s="57"/>
      <c r="N9028" s="59"/>
      <c r="O9028" s="61"/>
      <c r="P9028" s="10"/>
      <c r="Q9028" s="10"/>
      <c r="R9028" s="11"/>
      <c r="S9028" s="24">
        <f>Table1[[#This Row],[Female Voters]]/Table1[[#This Row],[Female Population]]</f>
        <v>0</v>
      </c>
      <c r="T9028" s="24">
        <f>Table1[[#This Row],[Male Voters]]/Table1[[#This Row],[Male Population]]</f>
        <v>0</v>
      </c>
      <c r="U9028" s="24">
        <f>Table1[[#This Row],[Total Voters]]/Table1[[#This Row],[Total Population]]</f>
        <v>0</v>
      </c>
      <c r="V9028" s="24">
        <f>Table1[[#This Row],[Female Ballots]]/Table1[[#This Row],[Female Population]]</f>
        <v>0</v>
      </c>
      <c r="W9028" s="24">
        <f>Table1[[#This Row],[Male Ballots]]/Table1[[#This Row],[Male Population]]</f>
        <v>0</v>
      </c>
      <c r="X9028" s="24">
        <f>Table1[[#This Row],[Total Ballots]]/Table1[[#This Row],[Total Population]]</f>
        <v>0</v>
      </c>
      <c r="Y9028" s="125" t="str">
        <f>IFERROR(Table1[[#This Row],[Female Ballots]]/Table1[[#This Row],[Female Voters]],"0.0%")</f>
        <v>0.0%</v>
      </c>
      <c r="Z9028" s="125" t="str">
        <f>IFERROR(Table1[[#This Row],[Male Ballots]]/Table1[[#This Row],[Male Voters]],"0.0%")</f>
        <v>0.0%</v>
      </c>
      <c r="AA9028" s="126" t="str">
        <f>IFERROR(Table1[[#This Row],[Total Ballots]]/Table1[[#This Row],[Total Voters]],"0.0%")</f>
        <v>0.0%</v>
      </c>
    </row>
    <row r="9029" spans="1:27" x14ac:dyDescent="0.35">
      <c r="A9029" s="8" t="s">
        <v>32</v>
      </c>
      <c r="B9029" s="17">
        <v>2003</v>
      </c>
      <c r="C9029" s="80" t="s">
        <v>82</v>
      </c>
      <c r="D9029" s="17"/>
      <c r="E9029" s="35" t="s">
        <v>74</v>
      </c>
      <c r="F9029" s="35" t="s">
        <v>78</v>
      </c>
      <c r="G9029" s="51" t="s">
        <v>65</v>
      </c>
      <c r="H9029" s="10">
        <v>618</v>
      </c>
      <c r="I9029" s="10">
        <v>671</v>
      </c>
      <c r="J9029" s="10">
        <v>1288.99</v>
      </c>
      <c r="K9029" s="55"/>
      <c r="L9029" s="57"/>
      <c r="M9029" s="57"/>
      <c r="N9029" s="59"/>
      <c r="O9029" s="61"/>
      <c r="P9029" s="10"/>
      <c r="Q9029" s="10"/>
      <c r="R9029" s="11"/>
      <c r="S9029" s="24">
        <f>Table1[[#This Row],[Female Voters]]/Table1[[#This Row],[Female Population]]</f>
        <v>0</v>
      </c>
      <c r="T9029" s="24">
        <f>Table1[[#This Row],[Male Voters]]/Table1[[#This Row],[Male Population]]</f>
        <v>0</v>
      </c>
      <c r="U9029" s="24">
        <f>Table1[[#This Row],[Total Voters]]/Table1[[#This Row],[Total Population]]</f>
        <v>0</v>
      </c>
      <c r="V9029" s="24">
        <f>Table1[[#This Row],[Female Ballots]]/Table1[[#This Row],[Female Population]]</f>
        <v>0</v>
      </c>
      <c r="W9029" s="24">
        <f>Table1[[#This Row],[Male Ballots]]/Table1[[#This Row],[Male Population]]</f>
        <v>0</v>
      </c>
      <c r="X9029" s="24">
        <f>Table1[[#This Row],[Total Ballots]]/Table1[[#This Row],[Total Population]]</f>
        <v>0</v>
      </c>
      <c r="Y9029" s="125" t="str">
        <f>IFERROR(Table1[[#This Row],[Female Ballots]]/Table1[[#This Row],[Female Voters]],"0.0%")</f>
        <v>0.0%</v>
      </c>
      <c r="Z9029" s="125" t="str">
        <f>IFERROR(Table1[[#This Row],[Male Ballots]]/Table1[[#This Row],[Male Voters]],"0.0%")</f>
        <v>0.0%</v>
      </c>
      <c r="AA9029" s="126" t="str">
        <f>IFERROR(Table1[[#This Row],[Total Ballots]]/Table1[[#This Row],[Total Voters]],"0.0%")</f>
        <v>0.0%</v>
      </c>
    </row>
    <row r="9030" spans="1:27" x14ac:dyDescent="0.35">
      <c r="A9030" s="8" t="s">
        <v>32</v>
      </c>
      <c r="B9030" s="17">
        <v>2003</v>
      </c>
      <c r="C9030" s="80" t="s">
        <v>82</v>
      </c>
      <c r="D9030" s="17"/>
      <c r="E9030" s="35" t="s">
        <v>74</v>
      </c>
      <c r="F9030" s="35" t="s">
        <v>78</v>
      </c>
      <c r="G9030" s="51" t="s">
        <v>66</v>
      </c>
      <c r="H9030" s="10">
        <v>508</v>
      </c>
      <c r="I9030" s="10">
        <v>549</v>
      </c>
      <c r="J9030" s="10">
        <v>1056.98</v>
      </c>
      <c r="K9030" s="55"/>
      <c r="L9030" s="57"/>
      <c r="M9030" s="57"/>
      <c r="N9030" s="59"/>
      <c r="O9030" s="61"/>
      <c r="P9030" s="10"/>
      <c r="Q9030" s="10"/>
      <c r="R9030" s="11"/>
      <c r="S9030" s="24">
        <f>Table1[[#This Row],[Female Voters]]/Table1[[#This Row],[Female Population]]</f>
        <v>0</v>
      </c>
      <c r="T9030" s="24">
        <f>Table1[[#This Row],[Male Voters]]/Table1[[#This Row],[Male Population]]</f>
        <v>0</v>
      </c>
      <c r="U9030" s="24">
        <f>Table1[[#This Row],[Total Voters]]/Table1[[#This Row],[Total Population]]</f>
        <v>0</v>
      </c>
      <c r="V9030" s="24">
        <f>Table1[[#This Row],[Female Ballots]]/Table1[[#This Row],[Female Population]]</f>
        <v>0</v>
      </c>
      <c r="W9030" s="24">
        <f>Table1[[#This Row],[Male Ballots]]/Table1[[#This Row],[Male Population]]</f>
        <v>0</v>
      </c>
      <c r="X9030" s="24">
        <f>Table1[[#This Row],[Total Ballots]]/Table1[[#This Row],[Total Population]]</f>
        <v>0</v>
      </c>
      <c r="Y9030" s="125" t="str">
        <f>IFERROR(Table1[[#This Row],[Female Ballots]]/Table1[[#This Row],[Female Voters]],"0.0%")</f>
        <v>0.0%</v>
      </c>
      <c r="Z9030" s="125" t="str">
        <f>IFERROR(Table1[[#This Row],[Male Ballots]]/Table1[[#This Row],[Male Voters]],"0.0%")</f>
        <v>0.0%</v>
      </c>
      <c r="AA9030" s="126" t="str">
        <f>IFERROR(Table1[[#This Row],[Total Ballots]]/Table1[[#This Row],[Total Voters]],"0.0%")</f>
        <v>0.0%</v>
      </c>
    </row>
    <row r="9031" spans="1:27" x14ac:dyDescent="0.35">
      <c r="A9031" s="8" t="s">
        <v>32</v>
      </c>
      <c r="B9031" s="17">
        <v>2003</v>
      </c>
      <c r="C9031" s="80" t="s">
        <v>82</v>
      </c>
      <c r="D9031" s="17"/>
      <c r="E9031" s="35" t="s">
        <v>74</v>
      </c>
      <c r="F9031" s="35" t="s">
        <v>78</v>
      </c>
      <c r="G9031" s="51" t="s">
        <v>67</v>
      </c>
      <c r="H9031" s="10">
        <v>510</v>
      </c>
      <c r="I9031" s="10">
        <v>520</v>
      </c>
      <c r="J9031" s="10">
        <v>1030</v>
      </c>
      <c r="K9031" s="55"/>
      <c r="L9031" s="57"/>
      <c r="M9031" s="57"/>
      <c r="N9031" s="59"/>
      <c r="O9031" s="61"/>
      <c r="P9031" s="10"/>
      <c r="Q9031" s="10"/>
      <c r="R9031" s="11"/>
      <c r="S9031" s="24">
        <f>Table1[[#This Row],[Female Voters]]/Table1[[#This Row],[Female Population]]</f>
        <v>0</v>
      </c>
      <c r="T9031" s="24">
        <f>Table1[[#This Row],[Male Voters]]/Table1[[#This Row],[Male Population]]</f>
        <v>0</v>
      </c>
      <c r="U9031" s="24">
        <f>Table1[[#This Row],[Total Voters]]/Table1[[#This Row],[Total Population]]</f>
        <v>0</v>
      </c>
      <c r="V9031" s="24">
        <f>Table1[[#This Row],[Female Ballots]]/Table1[[#This Row],[Female Population]]</f>
        <v>0</v>
      </c>
      <c r="W9031" s="24">
        <f>Table1[[#This Row],[Male Ballots]]/Table1[[#This Row],[Male Population]]</f>
        <v>0</v>
      </c>
      <c r="X9031" s="24">
        <f>Table1[[#This Row],[Total Ballots]]/Table1[[#This Row],[Total Population]]</f>
        <v>0</v>
      </c>
      <c r="Y9031" s="125" t="str">
        <f>IFERROR(Table1[[#This Row],[Female Ballots]]/Table1[[#This Row],[Female Voters]],"0.0%")</f>
        <v>0.0%</v>
      </c>
      <c r="Z9031" s="125" t="str">
        <f>IFERROR(Table1[[#This Row],[Male Ballots]]/Table1[[#This Row],[Male Voters]],"0.0%")</f>
        <v>0.0%</v>
      </c>
      <c r="AA9031" s="126" t="str">
        <f>IFERROR(Table1[[#This Row],[Total Ballots]]/Table1[[#This Row],[Total Voters]],"0.0%")</f>
        <v>0.0%</v>
      </c>
    </row>
    <row r="9032" spans="1:27" x14ac:dyDescent="0.35">
      <c r="A9032" s="8" t="s">
        <v>60</v>
      </c>
      <c r="B9032" s="17">
        <v>2003</v>
      </c>
      <c r="C9032" s="80" t="s">
        <v>82</v>
      </c>
      <c r="D9032" s="17"/>
      <c r="E9032" s="35" t="s">
        <v>75</v>
      </c>
      <c r="F9032" s="35" t="s">
        <v>77</v>
      </c>
      <c r="G9032" s="51" t="s">
        <v>79</v>
      </c>
      <c r="H9032" s="10">
        <v>17279.97</v>
      </c>
      <c r="I9032" s="10">
        <v>18764</v>
      </c>
      <c r="J9032" s="10">
        <v>36043.939999999995</v>
      </c>
      <c r="K9032" s="55"/>
      <c r="L9032" s="57"/>
      <c r="M9032" s="57"/>
      <c r="N9032" s="59">
        <v>18363</v>
      </c>
      <c r="O9032" s="61"/>
      <c r="P9032" s="10"/>
      <c r="Q9032" s="10"/>
      <c r="R9032" s="11">
        <v>7288</v>
      </c>
      <c r="S9032" s="24">
        <f>Table1[[#This Row],[Female Voters]]/Table1[[#This Row],[Female Population]]</f>
        <v>0</v>
      </c>
      <c r="T9032" s="24">
        <f>Table1[[#This Row],[Male Voters]]/Table1[[#This Row],[Male Population]]</f>
        <v>0</v>
      </c>
      <c r="U9032" s="24">
        <f>Table1[[#This Row],[Total Voters]]/Table1[[#This Row],[Total Population]]</f>
        <v>0.50946150726030515</v>
      </c>
      <c r="V9032" s="24">
        <f>Table1[[#This Row],[Female Ballots]]/Table1[[#This Row],[Female Population]]</f>
        <v>0</v>
      </c>
      <c r="W9032" s="24">
        <f>Table1[[#This Row],[Male Ballots]]/Table1[[#This Row],[Male Population]]</f>
        <v>0</v>
      </c>
      <c r="X9032" s="24">
        <f>Table1[[#This Row],[Total Ballots]]/Table1[[#This Row],[Total Population]]</f>
        <v>0.20219765097822273</v>
      </c>
      <c r="Y9032" s="125" t="str">
        <f>IFERROR(Table1[[#This Row],[Female Ballots]]/Table1[[#This Row],[Female Voters]],"0.0%")</f>
        <v>0.0%</v>
      </c>
      <c r="Z9032" s="125" t="str">
        <f>IFERROR(Table1[[#This Row],[Male Ballots]]/Table1[[#This Row],[Male Voters]],"0.0%")</f>
        <v>0.0%</v>
      </c>
      <c r="AA9032" s="126">
        <f>IFERROR(Table1[[#This Row],[Total Ballots]]/Table1[[#This Row],[Total Voters]],"0.0%")</f>
        <v>0.39688504057071283</v>
      </c>
    </row>
    <row r="9033" spans="1:27" x14ac:dyDescent="0.35">
      <c r="A9033" s="8" t="s">
        <v>60</v>
      </c>
      <c r="B9033" s="17">
        <v>2003</v>
      </c>
      <c r="C9033" s="80" t="s">
        <v>82</v>
      </c>
      <c r="D9033" s="17"/>
      <c r="E9033" s="35" t="s">
        <v>75</v>
      </c>
      <c r="F9033" s="35" t="s">
        <v>77</v>
      </c>
      <c r="G9033" s="51" t="s">
        <v>62</v>
      </c>
      <c r="H9033" s="10">
        <v>2802</v>
      </c>
      <c r="I9033" s="10">
        <v>3282.01</v>
      </c>
      <c r="J9033" s="10">
        <v>6084.01</v>
      </c>
      <c r="K9033" s="55"/>
      <c r="L9033" s="57"/>
      <c r="M9033" s="57"/>
      <c r="N9033" s="59"/>
      <c r="O9033" s="61"/>
      <c r="P9033" s="10"/>
      <c r="Q9033" s="10"/>
      <c r="R9033" s="11"/>
      <c r="S9033" s="24">
        <f>Table1[[#This Row],[Female Voters]]/Table1[[#This Row],[Female Population]]</f>
        <v>0</v>
      </c>
      <c r="T9033" s="24">
        <f>Table1[[#This Row],[Male Voters]]/Table1[[#This Row],[Male Population]]</f>
        <v>0</v>
      </c>
      <c r="U9033" s="24">
        <f>Table1[[#This Row],[Total Voters]]/Table1[[#This Row],[Total Population]]</f>
        <v>0</v>
      </c>
      <c r="V9033" s="24">
        <f>Table1[[#This Row],[Female Ballots]]/Table1[[#This Row],[Female Population]]</f>
        <v>0</v>
      </c>
      <c r="W9033" s="24">
        <f>Table1[[#This Row],[Male Ballots]]/Table1[[#This Row],[Male Population]]</f>
        <v>0</v>
      </c>
      <c r="X9033" s="24">
        <f>Table1[[#This Row],[Total Ballots]]/Table1[[#This Row],[Total Population]]</f>
        <v>0</v>
      </c>
      <c r="Y9033" s="125" t="str">
        <f>IFERROR(Table1[[#This Row],[Female Ballots]]/Table1[[#This Row],[Female Voters]],"0.0%")</f>
        <v>0.0%</v>
      </c>
      <c r="Z9033" s="125" t="str">
        <f>IFERROR(Table1[[#This Row],[Male Ballots]]/Table1[[#This Row],[Male Voters]],"0.0%")</f>
        <v>0.0%</v>
      </c>
      <c r="AA9033" s="126" t="str">
        <f>IFERROR(Table1[[#This Row],[Total Ballots]]/Table1[[#This Row],[Total Voters]],"0.0%")</f>
        <v>0.0%</v>
      </c>
    </row>
    <row r="9034" spans="1:27" x14ac:dyDescent="0.35">
      <c r="A9034" s="8" t="s">
        <v>60</v>
      </c>
      <c r="B9034" s="17">
        <v>2003</v>
      </c>
      <c r="C9034" s="80" t="s">
        <v>82</v>
      </c>
      <c r="D9034" s="17"/>
      <c r="E9034" s="35" t="s">
        <v>75</v>
      </c>
      <c r="F9034" s="35" t="s">
        <v>77</v>
      </c>
      <c r="G9034" s="51" t="s">
        <v>63</v>
      </c>
      <c r="H9034" s="10">
        <v>3772</v>
      </c>
      <c r="I9034" s="10">
        <v>4310</v>
      </c>
      <c r="J9034" s="10">
        <v>8082.02</v>
      </c>
      <c r="K9034" s="55"/>
      <c r="L9034" s="57"/>
      <c r="M9034" s="57"/>
      <c r="N9034" s="59"/>
      <c r="O9034" s="61"/>
      <c r="P9034" s="10"/>
      <c r="Q9034" s="10"/>
      <c r="R9034" s="11"/>
      <c r="S9034" s="24">
        <f>Table1[[#This Row],[Female Voters]]/Table1[[#This Row],[Female Population]]</f>
        <v>0</v>
      </c>
      <c r="T9034" s="24">
        <f>Table1[[#This Row],[Male Voters]]/Table1[[#This Row],[Male Population]]</f>
        <v>0</v>
      </c>
      <c r="U9034" s="24">
        <f>Table1[[#This Row],[Total Voters]]/Table1[[#This Row],[Total Population]]</f>
        <v>0</v>
      </c>
      <c r="V9034" s="24">
        <f>Table1[[#This Row],[Female Ballots]]/Table1[[#This Row],[Female Population]]</f>
        <v>0</v>
      </c>
      <c r="W9034" s="24">
        <f>Table1[[#This Row],[Male Ballots]]/Table1[[#This Row],[Male Population]]</f>
        <v>0</v>
      </c>
      <c r="X9034" s="24">
        <f>Table1[[#This Row],[Total Ballots]]/Table1[[#This Row],[Total Population]]</f>
        <v>0</v>
      </c>
      <c r="Y9034" s="125" t="str">
        <f>IFERROR(Table1[[#This Row],[Female Ballots]]/Table1[[#This Row],[Female Voters]],"0.0%")</f>
        <v>0.0%</v>
      </c>
      <c r="Z9034" s="125" t="str">
        <f>IFERROR(Table1[[#This Row],[Male Ballots]]/Table1[[#This Row],[Male Voters]],"0.0%")</f>
        <v>0.0%</v>
      </c>
      <c r="AA9034" s="126" t="str">
        <f>IFERROR(Table1[[#This Row],[Total Ballots]]/Table1[[#This Row],[Total Voters]],"0.0%")</f>
        <v>0.0%</v>
      </c>
    </row>
    <row r="9035" spans="1:27" x14ac:dyDescent="0.35">
      <c r="A9035" s="8" t="s">
        <v>60</v>
      </c>
      <c r="B9035" s="17">
        <v>2003</v>
      </c>
      <c r="C9035" s="80" t="s">
        <v>82</v>
      </c>
      <c r="D9035" s="17"/>
      <c r="E9035" s="35" t="s">
        <v>75</v>
      </c>
      <c r="F9035" s="35" t="s">
        <v>77</v>
      </c>
      <c r="G9035" s="51" t="s">
        <v>64</v>
      </c>
      <c r="H9035" s="10">
        <v>3463</v>
      </c>
      <c r="I9035" s="10">
        <v>3845</v>
      </c>
      <c r="J9035" s="10">
        <v>7308</v>
      </c>
      <c r="K9035" s="55"/>
      <c r="L9035" s="57"/>
      <c r="M9035" s="57"/>
      <c r="N9035" s="59"/>
      <c r="O9035" s="61"/>
      <c r="P9035" s="10"/>
      <c r="Q9035" s="10"/>
      <c r="R9035" s="11"/>
      <c r="S9035" s="24">
        <f>Table1[[#This Row],[Female Voters]]/Table1[[#This Row],[Female Population]]</f>
        <v>0</v>
      </c>
      <c r="T9035" s="24">
        <f>Table1[[#This Row],[Male Voters]]/Table1[[#This Row],[Male Population]]</f>
        <v>0</v>
      </c>
      <c r="U9035" s="24">
        <f>Table1[[#This Row],[Total Voters]]/Table1[[#This Row],[Total Population]]</f>
        <v>0</v>
      </c>
      <c r="V9035" s="24">
        <f>Table1[[#This Row],[Female Ballots]]/Table1[[#This Row],[Female Population]]</f>
        <v>0</v>
      </c>
      <c r="W9035" s="24">
        <f>Table1[[#This Row],[Male Ballots]]/Table1[[#This Row],[Male Population]]</f>
        <v>0</v>
      </c>
      <c r="X9035" s="24">
        <f>Table1[[#This Row],[Total Ballots]]/Table1[[#This Row],[Total Population]]</f>
        <v>0</v>
      </c>
      <c r="Y9035" s="125" t="str">
        <f>IFERROR(Table1[[#This Row],[Female Ballots]]/Table1[[#This Row],[Female Voters]],"0.0%")</f>
        <v>0.0%</v>
      </c>
      <c r="Z9035" s="125" t="str">
        <f>IFERROR(Table1[[#This Row],[Male Ballots]]/Table1[[#This Row],[Male Voters]],"0.0%")</f>
        <v>0.0%</v>
      </c>
      <c r="AA9035" s="126" t="str">
        <f>IFERROR(Table1[[#This Row],[Total Ballots]]/Table1[[#This Row],[Total Voters]],"0.0%")</f>
        <v>0.0%</v>
      </c>
    </row>
    <row r="9036" spans="1:27" x14ac:dyDescent="0.35">
      <c r="A9036" s="8" t="s">
        <v>60</v>
      </c>
      <c r="B9036" s="17">
        <v>2003</v>
      </c>
      <c r="C9036" s="80" t="s">
        <v>82</v>
      </c>
      <c r="D9036" s="17"/>
      <c r="E9036" s="35" t="s">
        <v>75</v>
      </c>
      <c r="F9036" s="35" t="s">
        <v>77</v>
      </c>
      <c r="G9036" s="51" t="s">
        <v>65</v>
      </c>
      <c r="H9036" s="10">
        <v>3031.99</v>
      </c>
      <c r="I9036" s="10">
        <v>3278</v>
      </c>
      <c r="J9036" s="10">
        <v>6309.98</v>
      </c>
      <c r="K9036" s="55"/>
      <c r="L9036" s="57"/>
      <c r="M9036" s="57"/>
      <c r="N9036" s="59"/>
      <c r="O9036" s="61"/>
      <c r="P9036" s="10"/>
      <c r="Q9036" s="10"/>
      <c r="R9036" s="11"/>
      <c r="S9036" s="24">
        <f>Table1[[#This Row],[Female Voters]]/Table1[[#This Row],[Female Population]]</f>
        <v>0</v>
      </c>
      <c r="T9036" s="24">
        <f>Table1[[#This Row],[Male Voters]]/Table1[[#This Row],[Male Population]]</f>
        <v>0</v>
      </c>
      <c r="U9036" s="24">
        <f>Table1[[#This Row],[Total Voters]]/Table1[[#This Row],[Total Population]]</f>
        <v>0</v>
      </c>
      <c r="V9036" s="24">
        <f>Table1[[#This Row],[Female Ballots]]/Table1[[#This Row],[Female Population]]</f>
        <v>0</v>
      </c>
      <c r="W9036" s="24">
        <f>Table1[[#This Row],[Male Ballots]]/Table1[[#This Row],[Male Population]]</f>
        <v>0</v>
      </c>
      <c r="X9036" s="24">
        <f>Table1[[#This Row],[Total Ballots]]/Table1[[#This Row],[Total Population]]</f>
        <v>0</v>
      </c>
      <c r="Y9036" s="125" t="str">
        <f>IFERROR(Table1[[#This Row],[Female Ballots]]/Table1[[#This Row],[Female Voters]],"0.0%")</f>
        <v>0.0%</v>
      </c>
      <c r="Z9036" s="125" t="str">
        <f>IFERROR(Table1[[#This Row],[Male Ballots]]/Table1[[#This Row],[Male Voters]],"0.0%")</f>
        <v>0.0%</v>
      </c>
      <c r="AA9036" s="126" t="str">
        <f>IFERROR(Table1[[#This Row],[Total Ballots]]/Table1[[#This Row],[Total Voters]],"0.0%")</f>
        <v>0.0%</v>
      </c>
    </row>
    <row r="9037" spans="1:27" x14ac:dyDescent="0.35">
      <c r="A9037" s="8" t="s">
        <v>60</v>
      </c>
      <c r="B9037" s="17">
        <v>2003</v>
      </c>
      <c r="C9037" s="80" t="s">
        <v>82</v>
      </c>
      <c r="D9037" s="17"/>
      <c r="E9037" s="35" t="s">
        <v>75</v>
      </c>
      <c r="F9037" s="35" t="s">
        <v>77</v>
      </c>
      <c r="G9037" s="51" t="s">
        <v>66</v>
      </c>
      <c r="H9037" s="10">
        <v>1895.98</v>
      </c>
      <c r="I9037" s="10">
        <v>2081.9899999999998</v>
      </c>
      <c r="J9037" s="10">
        <v>3977.9799999999996</v>
      </c>
      <c r="K9037" s="55"/>
      <c r="L9037" s="57"/>
      <c r="M9037" s="57"/>
      <c r="N9037" s="59"/>
      <c r="O9037" s="61"/>
      <c r="P9037" s="10"/>
      <c r="Q9037" s="10"/>
      <c r="R9037" s="11"/>
      <c r="S9037" s="24">
        <f>Table1[[#This Row],[Female Voters]]/Table1[[#This Row],[Female Population]]</f>
        <v>0</v>
      </c>
      <c r="T9037" s="24">
        <f>Table1[[#This Row],[Male Voters]]/Table1[[#This Row],[Male Population]]</f>
        <v>0</v>
      </c>
      <c r="U9037" s="24">
        <f>Table1[[#This Row],[Total Voters]]/Table1[[#This Row],[Total Population]]</f>
        <v>0</v>
      </c>
      <c r="V9037" s="24">
        <f>Table1[[#This Row],[Female Ballots]]/Table1[[#This Row],[Female Population]]</f>
        <v>0</v>
      </c>
      <c r="W9037" s="24">
        <f>Table1[[#This Row],[Male Ballots]]/Table1[[#This Row],[Male Population]]</f>
        <v>0</v>
      </c>
      <c r="X9037" s="24">
        <f>Table1[[#This Row],[Total Ballots]]/Table1[[#This Row],[Total Population]]</f>
        <v>0</v>
      </c>
      <c r="Y9037" s="125" t="str">
        <f>IFERROR(Table1[[#This Row],[Female Ballots]]/Table1[[#This Row],[Female Voters]],"0.0%")</f>
        <v>0.0%</v>
      </c>
      <c r="Z9037" s="125" t="str">
        <f>IFERROR(Table1[[#This Row],[Male Ballots]]/Table1[[#This Row],[Male Voters]],"0.0%")</f>
        <v>0.0%</v>
      </c>
      <c r="AA9037" s="126" t="str">
        <f>IFERROR(Table1[[#This Row],[Total Ballots]]/Table1[[#This Row],[Total Voters]],"0.0%")</f>
        <v>0.0%</v>
      </c>
    </row>
    <row r="9038" spans="1:27" x14ac:dyDescent="0.35">
      <c r="A9038" s="8" t="s">
        <v>60</v>
      </c>
      <c r="B9038" s="17">
        <v>2003</v>
      </c>
      <c r="C9038" s="80" t="s">
        <v>82</v>
      </c>
      <c r="D9038" s="17"/>
      <c r="E9038" s="35" t="s">
        <v>75</v>
      </c>
      <c r="F9038" s="35" t="s">
        <v>77</v>
      </c>
      <c r="G9038" s="51" t="s">
        <v>67</v>
      </c>
      <c r="H9038" s="10">
        <v>2315</v>
      </c>
      <c r="I9038" s="10">
        <v>1967</v>
      </c>
      <c r="J9038" s="10">
        <v>4281.95</v>
      </c>
      <c r="K9038" s="55"/>
      <c r="L9038" s="57"/>
      <c r="M9038" s="57"/>
      <c r="N9038" s="59"/>
      <c r="O9038" s="61"/>
      <c r="P9038" s="10"/>
      <c r="Q9038" s="10"/>
      <c r="R9038" s="11"/>
      <c r="S9038" s="24">
        <f>Table1[[#This Row],[Female Voters]]/Table1[[#This Row],[Female Population]]</f>
        <v>0</v>
      </c>
      <c r="T9038" s="24">
        <f>Table1[[#This Row],[Male Voters]]/Table1[[#This Row],[Male Population]]</f>
        <v>0</v>
      </c>
      <c r="U9038" s="24">
        <f>Table1[[#This Row],[Total Voters]]/Table1[[#This Row],[Total Population]]</f>
        <v>0</v>
      </c>
      <c r="V9038" s="24">
        <f>Table1[[#This Row],[Female Ballots]]/Table1[[#This Row],[Female Population]]</f>
        <v>0</v>
      </c>
      <c r="W9038" s="24">
        <f>Table1[[#This Row],[Male Ballots]]/Table1[[#This Row],[Male Population]]</f>
        <v>0</v>
      </c>
      <c r="X9038" s="24">
        <f>Table1[[#This Row],[Total Ballots]]/Table1[[#This Row],[Total Population]]</f>
        <v>0</v>
      </c>
      <c r="Y9038" s="125" t="str">
        <f>IFERROR(Table1[[#This Row],[Female Ballots]]/Table1[[#This Row],[Female Voters]],"0.0%")</f>
        <v>0.0%</v>
      </c>
      <c r="Z9038" s="125" t="str">
        <f>IFERROR(Table1[[#This Row],[Male Ballots]]/Table1[[#This Row],[Male Voters]],"0.0%")</f>
        <v>0.0%</v>
      </c>
      <c r="AA9038" s="126" t="str">
        <f>IFERROR(Table1[[#This Row],[Total Ballots]]/Table1[[#This Row],[Total Voters]],"0.0%")</f>
        <v>0.0%</v>
      </c>
    </row>
    <row r="9039" spans="1:27" x14ac:dyDescent="0.35">
      <c r="A9039" s="8" t="s">
        <v>22</v>
      </c>
      <c r="B9039" s="17">
        <v>2003</v>
      </c>
      <c r="C9039" s="80" t="s">
        <v>82</v>
      </c>
      <c r="D9039" s="17"/>
      <c r="E9039" s="35" t="s">
        <v>74</v>
      </c>
      <c r="F9039" s="35" t="s">
        <v>77</v>
      </c>
      <c r="G9039" s="51" t="s">
        <v>79</v>
      </c>
      <c r="H9039" s="10">
        <v>910</v>
      </c>
      <c r="I9039" s="10">
        <v>859</v>
      </c>
      <c r="J9039" s="10">
        <v>1769</v>
      </c>
      <c r="K9039" s="55"/>
      <c r="L9039" s="57"/>
      <c r="M9039" s="57"/>
      <c r="N9039" s="59">
        <v>1473</v>
      </c>
      <c r="O9039" s="61"/>
      <c r="P9039" s="10"/>
      <c r="Q9039" s="10"/>
      <c r="R9039" s="11">
        <v>964</v>
      </c>
      <c r="S9039" s="24">
        <f>Table1[[#This Row],[Female Voters]]/Table1[[#This Row],[Female Population]]</f>
        <v>0</v>
      </c>
      <c r="T9039" s="24">
        <f>Table1[[#This Row],[Male Voters]]/Table1[[#This Row],[Male Population]]</f>
        <v>0</v>
      </c>
      <c r="U9039" s="24">
        <f>Table1[[#This Row],[Total Voters]]/Table1[[#This Row],[Total Population]]</f>
        <v>0.83267382702091575</v>
      </c>
      <c r="V9039" s="24">
        <f>Table1[[#This Row],[Female Ballots]]/Table1[[#This Row],[Female Population]]</f>
        <v>0</v>
      </c>
      <c r="W9039" s="24">
        <f>Table1[[#This Row],[Male Ballots]]/Table1[[#This Row],[Male Population]]</f>
        <v>0</v>
      </c>
      <c r="X9039" s="24">
        <f>Table1[[#This Row],[Total Ballots]]/Table1[[#This Row],[Total Population]]</f>
        <v>0.54494064443188239</v>
      </c>
      <c r="Y9039" s="125" t="str">
        <f>IFERROR(Table1[[#This Row],[Female Ballots]]/Table1[[#This Row],[Female Voters]],"0.0%")</f>
        <v>0.0%</v>
      </c>
      <c r="Z9039" s="125" t="str">
        <f>IFERROR(Table1[[#This Row],[Male Ballots]]/Table1[[#This Row],[Male Voters]],"0.0%")</f>
        <v>0.0%</v>
      </c>
      <c r="AA9039" s="126">
        <f>IFERROR(Table1[[#This Row],[Total Ballots]]/Table1[[#This Row],[Total Voters]],"0.0%")</f>
        <v>0.65444670739986421</v>
      </c>
    </row>
    <row r="9040" spans="1:27" x14ac:dyDescent="0.35">
      <c r="A9040" s="8" t="s">
        <v>22</v>
      </c>
      <c r="B9040" s="17">
        <v>2003</v>
      </c>
      <c r="C9040" s="80" t="s">
        <v>82</v>
      </c>
      <c r="D9040" s="17"/>
      <c r="E9040" s="35" t="s">
        <v>74</v>
      </c>
      <c r="F9040" s="35" t="s">
        <v>77</v>
      </c>
      <c r="G9040" s="51" t="s">
        <v>62</v>
      </c>
      <c r="H9040" s="10">
        <v>62</v>
      </c>
      <c r="I9040" s="10">
        <v>72</v>
      </c>
      <c r="J9040" s="10">
        <v>134</v>
      </c>
      <c r="K9040" s="55"/>
      <c r="L9040" s="57"/>
      <c r="M9040" s="57"/>
      <c r="N9040" s="59"/>
      <c r="O9040" s="61"/>
      <c r="P9040" s="10"/>
      <c r="Q9040" s="10"/>
      <c r="R9040" s="11"/>
      <c r="S9040" s="24">
        <f>Table1[[#This Row],[Female Voters]]/Table1[[#This Row],[Female Population]]</f>
        <v>0</v>
      </c>
      <c r="T9040" s="24">
        <f>Table1[[#This Row],[Male Voters]]/Table1[[#This Row],[Male Population]]</f>
        <v>0</v>
      </c>
      <c r="U9040" s="24">
        <f>Table1[[#This Row],[Total Voters]]/Table1[[#This Row],[Total Population]]</f>
        <v>0</v>
      </c>
      <c r="V9040" s="24">
        <f>Table1[[#This Row],[Female Ballots]]/Table1[[#This Row],[Female Population]]</f>
        <v>0</v>
      </c>
      <c r="W9040" s="24">
        <f>Table1[[#This Row],[Male Ballots]]/Table1[[#This Row],[Male Population]]</f>
        <v>0</v>
      </c>
      <c r="X9040" s="24">
        <f>Table1[[#This Row],[Total Ballots]]/Table1[[#This Row],[Total Population]]</f>
        <v>0</v>
      </c>
      <c r="Y9040" s="125" t="str">
        <f>IFERROR(Table1[[#This Row],[Female Ballots]]/Table1[[#This Row],[Female Voters]],"0.0%")</f>
        <v>0.0%</v>
      </c>
      <c r="Z9040" s="125" t="str">
        <f>IFERROR(Table1[[#This Row],[Male Ballots]]/Table1[[#This Row],[Male Voters]],"0.0%")</f>
        <v>0.0%</v>
      </c>
      <c r="AA9040" s="126" t="str">
        <f>IFERROR(Table1[[#This Row],[Total Ballots]]/Table1[[#This Row],[Total Voters]],"0.0%")</f>
        <v>0.0%</v>
      </c>
    </row>
    <row r="9041" spans="1:27" x14ac:dyDescent="0.35">
      <c r="A9041" s="8" t="s">
        <v>22</v>
      </c>
      <c r="B9041" s="17">
        <v>2003</v>
      </c>
      <c r="C9041" s="80" t="s">
        <v>82</v>
      </c>
      <c r="D9041" s="17"/>
      <c r="E9041" s="35" t="s">
        <v>74</v>
      </c>
      <c r="F9041" s="35" t="s">
        <v>77</v>
      </c>
      <c r="G9041" s="51" t="s">
        <v>63</v>
      </c>
      <c r="H9041" s="10">
        <v>97</v>
      </c>
      <c r="I9041" s="10">
        <v>85</v>
      </c>
      <c r="J9041" s="10">
        <v>182</v>
      </c>
      <c r="K9041" s="55"/>
      <c r="L9041" s="57"/>
      <c r="M9041" s="57"/>
      <c r="N9041" s="59"/>
      <c r="O9041" s="61"/>
      <c r="P9041" s="10"/>
      <c r="Q9041" s="10"/>
      <c r="R9041" s="11"/>
      <c r="S9041" s="24">
        <f>Table1[[#This Row],[Female Voters]]/Table1[[#This Row],[Female Population]]</f>
        <v>0</v>
      </c>
      <c r="T9041" s="24">
        <f>Table1[[#This Row],[Male Voters]]/Table1[[#This Row],[Male Population]]</f>
        <v>0</v>
      </c>
      <c r="U9041" s="24">
        <f>Table1[[#This Row],[Total Voters]]/Table1[[#This Row],[Total Population]]</f>
        <v>0</v>
      </c>
      <c r="V9041" s="24">
        <f>Table1[[#This Row],[Female Ballots]]/Table1[[#This Row],[Female Population]]</f>
        <v>0</v>
      </c>
      <c r="W9041" s="24">
        <f>Table1[[#This Row],[Male Ballots]]/Table1[[#This Row],[Male Population]]</f>
        <v>0</v>
      </c>
      <c r="X9041" s="24">
        <f>Table1[[#This Row],[Total Ballots]]/Table1[[#This Row],[Total Population]]</f>
        <v>0</v>
      </c>
      <c r="Y9041" s="125" t="str">
        <f>IFERROR(Table1[[#This Row],[Female Ballots]]/Table1[[#This Row],[Female Voters]],"0.0%")</f>
        <v>0.0%</v>
      </c>
      <c r="Z9041" s="125" t="str">
        <f>IFERROR(Table1[[#This Row],[Male Ballots]]/Table1[[#This Row],[Male Voters]],"0.0%")</f>
        <v>0.0%</v>
      </c>
      <c r="AA9041" s="126" t="str">
        <f>IFERROR(Table1[[#This Row],[Total Ballots]]/Table1[[#This Row],[Total Voters]],"0.0%")</f>
        <v>0.0%</v>
      </c>
    </row>
    <row r="9042" spans="1:27" x14ac:dyDescent="0.35">
      <c r="A9042" s="8" t="s">
        <v>22</v>
      </c>
      <c r="B9042" s="17">
        <v>2003</v>
      </c>
      <c r="C9042" s="80" t="s">
        <v>82</v>
      </c>
      <c r="D9042" s="17"/>
      <c r="E9042" s="35" t="s">
        <v>74</v>
      </c>
      <c r="F9042" s="35" t="s">
        <v>77</v>
      </c>
      <c r="G9042" s="51" t="s">
        <v>64</v>
      </c>
      <c r="H9042" s="10">
        <v>151</v>
      </c>
      <c r="I9042" s="10">
        <v>151</v>
      </c>
      <c r="J9042" s="10">
        <v>302</v>
      </c>
      <c r="K9042" s="55"/>
      <c r="L9042" s="57"/>
      <c r="M9042" s="57"/>
      <c r="N9042" s="59"/>
      <c r="O9042" s="61"/>
      <c r="P9042" s="10"/>
      <c r="Q9042" s="10"/>
      <c r="R9042" s="11"/>
      <c r="S9042" s="24">
        <f>Table1[[#This Row],[Female Voters]]/Table1[[#This Row],[Female Population]]</f>
        <v>0</v>
      </c>
      <c r="T9042" s="24">
        <f>Table1[[#This Row],[Male Voters]]/Table1[[#This Row],[Male Population]]</f>
        <v>0</v>
      </c>
      <c r="U9042" s="24">
        <f>Table1[[#This Row],[Total Voters]]/Table1[[#This Row],[Total Population]]</f>
        <v>0</v>
      </c>
      <c r="V9042" s="24">
        <f>Table1[[#This Row],[Female Ballots]]/Table1[[#This Row],[Female Population]]</f>
        <v>0</v>
      </c>
      <c r="W9042" s="24">
        <f>Table1[[#This Row],[Male Ballots]]/Table1[[#This Row],[Male Population]]</f>
        <v>0</v>
      </c>
      <c r="X9042" s="24">
        <f>Table1[[#This Row],[Total Ballots]]/Table1[[#This Row],[Total Population]]</f>
        <v>0</v>
      </c>
      <c r="Y9042" s="125" t="str">
        <f>IFERROR(Table1[[#This Row],[Female Ballots]]/Table1[[#This Row],[Female Voters]],"0.0%")</f>
        <v>0.0%</v>
      </c>
      <c r="Z9042" s="125" t="str">
        <f>IFERROR(Table1[[#This Row],[Male Ballots]]/Table1[[#This Row],[Male Voters]],"0.0%")</f>
        <v>0.0%</v>
      </c>
      <c r="AA9042" s="126" t="str">
        <f>IFERROR(Table1[[#This Row],[Total Ballots]]/Table1[[#This Row],[Total Voters]],"0.0%")</f>
        <v>0.0%</v>
      </c>
    </row>
    <row r="9043" spans="1:27" x14ac:dyDescent="0.35">
      <c r="A9043" s="8" t="s">
        <v>22</v>
      </c>
      <c r="B9043" s="17">
        <v>2003</v>
      </c>
      <c r="C9043" s="80" t="s">
        <v>82</v>
      </c>
      <c r="D9043" s="17"/>
      <c r="E9043" s="35" t="s">
        <v>74</v>
      </c>
      <c r="F9043" s="35" t="s">
        <v>77</v>
      </c>
      <c r="G9043" s="51" t="s">
        <v>65</v>
      </c>
      <c r="H9043" s="10">
        <v>192</v>
      </c>
      <c r="I9043" s="10">
        <v>193</v>
      </c>
      <c r="J9043" s="10">
        <v>385</v>
      </c>
      <c r="K9043" s="55"/>
      <c r="L9043" s="57"/>
      <c r="M9043" s="57"/>
      <c r="N9043" s="59"/>
      <c r="O9043" s="61"/>
      <c r="P9043" s="10"/>
      <c r="Q9043" s="10"/>
      <c r="R9043" s="11"/>
      <c r="S9043" s="24">
        <f>Table1[[#This Row],[Female Voters]]/Table1[[#This Row],[Female Population]]</f>
        <v>0</v>
      </c>
      <c r="T9043" s="24">
        <f>Table1[[#This Row],[Male Voters]]/Table1[[#This Row],[Male Population]]</f>
        <v>0</v>
      </c>
      <c r="U9043" s="24">
        <f>Table1[[#This Row],[Total Voters]]/Table1[[#This Row],[Total Population]]</f>
        <v>0</v>
      </c>
      <c r="V9043" s="24">
        <f>Table1[[#This Row],[Female Ballots]]/Table1[[#This Row],[Female Population]]</f>
        <v>0</v>
      </c>
      <c r="W9043" s="24">
        <f>Table1[[#This Row],[Male Ballots]]/Table1[[#This Row],[Male Population]]</f>
        <v>0</v>
      </c>
      <c r="X9043" s="24">
        <f>Table1[[#This Row],[Total Ballots]]/Table1[[#This Row],[Total Population]]</f>
        <v>0</v>
      </c>
      <c r="Y9043" s="125" t="str">
        <f>IFERROR(Table1[[#This Row],[Female Ballots]]/Table1[[#This Row],[Female Voters]],"0.0%")</f>
        <v>0.0%</v>
      </c>
      <c r="Z9043" s="125" t="str">
        <f>IFERROR(Table1[[#This Row],[Male Ballots]]/Table1[[#This Row],[Male Voters]],"0.0%")</f>
        <v>0.0%</v>
      </c>
      <c r="AA9043" s="126" t="str">
        <f>IFERROR(Table1[[#This Row],[Total Ballots]]/Table1[[#This Row],[Total Voters]],"0.0%")</f>
        <v>0.0%</v>
      </c>
    </row>
    <row r="9044" spans="1:27" x14ac:dyDescent="0.35">
      <c r="A9044" s="8" t="s">
        <v>22</v>
      </c>
      <c r="B9044" s="17">
        <v>2003</v>
      </c>
      <c r="C9044" s="80" t="s">
        <v>82</v>
      </c>
      <c r="D9044" s="17"/>
      <c r="E9044" s="35" t="s">
        <v>74</v>
      </c>
      <c r="F9044" s="35" t="s">
        <v>77</v>
      </c>
      <c r="G9044" s="51" t="s">
        <v>66</v>
      </c>
      <c r="H9044" s="10">
        <v>135</v>
      </c>
      <c r="I9044" s="10">
        <v>142</v>
      </c>
      <c r="J9044" s="10">
        <v>277</v>
      </c>
      <c r="K9044" s="55"/>
      <c r="L9044" s="57"/>
      <c r="M9044" s="57"/>
      <c r="N9044" s="59"/>
      <c r="O9044" s="61"/>
      <c r="P9044" s="10"/>
      <c r="Q9044" s="10"/>
      <c r="R9044" s="11"/>
      <c r="S9044" s="24">
        <f>Table1[[#This Row],[Female Voters]]/Table1[[#This Row],[Female Population]]</f>
        <v>0</v>
      </c>
      <c r="T9044" s="24">
        <f>Table1[[#This Row],[Male Voters]]/Table1[[#This Row],[Male Population]]</f>
        <v>0</v>
      </c>
      <c r="U9044" s="24">
        <f>Table1[[#This Row],[Total Voters]]/Table1[[#This Row],[Total Population]]</f>
        <v>0</v>
      </c>
      <c r="V9044" s="24">
        <f>Table1[[#This Row],[Female Ballots]]/Table1[[#This Row],[Female Population]]</f>
        <v>0</v>
      </c>
      <c r="W9044" s="24">
        <f>Table1[[#This Row],[Male Ballots]]/Table1[[#This Row],[Male Population]]</f>
        <v>0</v>
      </c>
      <c r="X9044" s="24">
        <f>Table1[[#This Row],[Total Ballots]]/Table1[[#This Row],[Total Population]]</f>
        <v>0</v>
      </c>
      <c r="Y9044" s="125" t="str">
        <f>IFERROR(Table1[[#This Row],[Female Ballots]]/Table1[[#This Row],[Female Voters]],"0.0%")</f>
        <v>0.0%</v>
      </c>
      <c r="Z9044" s="125" t="str">
        <f>IFERROR(Table1[[#This Row],[Male Ballots]]/Table1[[#This Row],[Male Voters]],"0.0%")</f>
        <v>0.0%</v>
      </c>
      <c r="AA9044" s="126" t="str">
        <f>IFERROR(Table1[[#This Row],[Total Ballots]]/Table1[[#This Row],[Total Voters]],"0.0%")</f>
        <v>0.0%</v>
      </c>
    </row>
    <row r="9045" spans="1:27" x14ac:dyDescent="0.35">
      <c r="A9045" s="8" t="s">
        <v>22</v>
      </c>
      <c r="B9045" s="17">
        <v>2003</v>
      </c>
      <c r="C9045" s="80" t="s">
        <v>82</v>
      </c>
      <c r="D9045" s="17"/>
      <c r="E9045" s="35" t="s">
        <v>74</v>
      </c>
      <c r="F9045" s="35" t="s">
        <v>77</v>
      </c>
      <c r="G9045" s="51" t="s">
        <v>67</v>
      </c>
      <c r="H9045" s="10">
        <v>273</v>
      </c>
      <c r="I9045" s="10">
        <v>216</v>
      </c>
      <c r="J9045" s="10">
        <v>489</v>
      </c>
      <c r="K9045" s="55"/>
      <c r="L9045" s="57"/>
      <c r="M9045" s="57"/>
      <c r="N9045" s="59"/>
      <c r="O9045" s="61"/>
      <c r="P9045" s="10"/>
      <c r="Q9045" s="10"/>
      <c r="R9045" s="11"/>
      <c r="S9045" s="24">
        <f>Table1[[#This Row],[Female Voters]]/Table1[[#This Row],[Female Population]]</f>
        <v>0</v>
      </c>
      <c r="T9045" s="24">
        <f>Table1[[#This Row],[Male Voters]]/Table1[[#This Row],[Male Population]]</f>
        <v>0</v>
      </c>
      <c r="U9045" s="24">
        <f>Table1[[#This Row],[Total Voters]]/Table1[[#This Row],[Total Population]]</f>
        <v>0</v>
      </c>
      <c r="V9045" s="24">
        <f>Table1[[#This Row],[Female Ballots]]/Table1[[#This Row],[Female Population]]</f>
        <v>0</v>
      </c>
      <c r="W9045" s="24">
        <f>Table1[[#This Row],[Male Ballots]]/Table1[[#This Row],[Male Population]]</f>
        <v>0</v>
      </c>
      <c r="X9045" s="24">
        <f>Table1[[#This Row],[Total Ballots]]/Table1[[#This Row],[Total Population]]</f>
        <v>0</v>
      </c>
      <c r="Y9045" s="125" t="str">
        <f>IFERROR(Table1[[#This Row],[Female Ballots]]/Table1[[#This Row],[Female Voters]],"0.0%")</f>
        <v>0.0%</v>
      </c>
      <c r="Z9045" s="125" t="str">
        <f>IFERROR(Table1[[#This Row],[Male Ballots]]/Table1[[#This Row],[Male Voters]],"0.0%")</f>
        <v>0.0%</v>
      </c>
      <c r="AA9045" s="126" t="str">
        <f>IFERROR(Table1[[#This Row],[Total Ballots]]/Table1[[#This Row],[Total Voters]],"0.0%")</f>
        <v>0.0%</v>
      </c>
    </row>
    <row r="9046" spans="1:27" x14ac:dyDescent="0.35">
      <c r="A9046" s="8" t="s">
        <v>56</v>
      </c>
      <c r="B9046" s="17">
        <v>2003</v>
      </c>
      <c r="C9046" s="80" t="s">
        <v>82</v>
      </c>
      <c r="D9046" s="17"/>
      <c r="E9046" s="35" t="s">
        <v>73</v>
      </c>
      <c r="F9046" s="35" t="s">
        <v>77</v>
      </c>
      <c r="G9046" s="51" t="s">
        <v>79</v>
      </c>
      <c r="H9046" s="10">
        <v>26062</v>
      </c>
      <c r="I9046" s="10">
        <v>27058</v>
      </c>
      <c r="J9046" s="10">
        <v>53120</v>
      </c>
      <c r="K9046" s="55"/>
      <c r="L9046" s="57"/>
      <c r="M9046" s="57"/>
      <c r="N9046" s="59">
        <v>32507</v>
      </c>
      <c r="O9046" s="61"/>
      <c r="P9046" s="10"/>
      <c r="Q9046" s="10"/>
      <c r="R9046" s="11">
        <v>13754</v>
      </c>
      <c r="S9046" s="24">
        <f>Table1[[#This Row],[Female Voters]]/Table1[[#This Row],[Female Population]]</f>
        <v>0</v>
      </c>
      <c r="T9046" s="24">
        <f>Table1[[#This Row],[Male Voters]]/Table1[[#This Row],[Male Population]]</f>
        <v>0</v>
      </c>
      <c r="U9046" s="24">
        <f>Table1[[#This Row],[Total Voters]]/Table1[[#This Row],[Total Population]]</f>
        <v>0.61195406626506021</v>
      </c>
      <c r="V9046" s="24">
        <f>Table1[[#This Row],[Female Ballots]]/Table1[[#This Row],[Female Population]]</f>
        <v>0</v>
      </c>
      <c r="W9046" s="24">
        <f>Table1[[#This Row],[Male Ballots]]/Table1[[#This Row],[Male Population]]</f>
        <v>0</v>
      </c>
      <c r="X9046" s="24">
        <f>Table1[[#This Row],[Total Ballots]]/Table1[[#This Row],[Total Population]]</f>
        <v>0.25892319277108433</v>
      </c>
      <c r="Y9046" s="125" t="str">
        <f>IFERROR(Table1[[#This Row],[Female Ballots]]/Table1[[#This Row],[Female Voters]],"0.0%")</f>
        <v>0.0%</v>
      </c>
      <c r="Z9046" s="125" t="str">
        <f>IFERROR(Table1[[#This Row],[Male Ballots]]/Table1[[#This Row],[Male Voters]],"0.0%")</f>
        <v>0.0%</v>
      </c>
      <c r="AA9046" s="126">
        <f>IFERROR(Table1[[#This Row],[Total Ballots]]/Table1[[#This Row],[Total Voters]],"0.0%")</f>
        <v>0.423108868859015</v>
      </c>
    </row>
    <row r="9047" spans="1:27" x14ac:dyDescent="0.35">
      <c r="A9047" s="8" t="s">
        <v>56</v>
      </c>
      <c r="B9047" s="17">
        <v>2003</v>
      </c>
      <c r="C9047" s="80" t="s">
        <v>82</v>
      </c>
      <c r="D9047" s="17"/>
      <c r="E9047" s="35" t="s">
        <v>73</v>
      </c>
      <c r="F9047" s="35" t="s">
        <v>77</v>
      </c>
      <c r="G9047" s="51" t="s">
        <v>62</v>
      </c>
      <c r="H9047" s="10">
        <v>3649</v>
      </c>
      <c r="I9047" s="10">
        <v>4323</v>
      </c>
      <c r="J9047" s="10">
        <v>7972</v>
      </c>
      <c r="K9047" s="55"/>
      <c r="L9047" s="57"/>
      <c r="M9047" s="57"/>
      <c r="N9047" s="59"/>
      <c r="O9047" s="61"/>
      <c r="P9047" s="10"/>
      <c r="Q9047" s="10"/>
      <c r="R9047" s="11"/>
      <c r="S9047" s="24">
        <f>Table1[[#This Row],[Female Voters]]/Table1[[#This Row],[Female Population]]</f>
        <v>0</v>
      </c>
      <c r="T9047" s="24">
        <f>Table1[[#This Row],[Male Voters]]/Table1[[#This Row],[Male Population]]</f>
        <v>0</v>
      </c>
      <c r="U9047" s="24">
        <f>Table1[[#This Row],[Total Voters]]/Table1[[#This Row],[Total Population]]</f>
        <v>0</v>
      </c>
      <c r="V9047" s="24">
        <f>Table1[[#This Row],[Female Ballots]]/Table1[[#This Row],[Female Population]]</f>
        <v>0</v>
      </c>
      <c r="W9047" s="24">
        <f>Table1[[#This Row],[Male Ballots]]/Table1[[#This Row],[Male Population]]</f>
        <v>0</v>
      </c>
      <c r="X9047" s="24">
        <f>Table1[[#This Row],[Total Ballots]]/Table1[[#This Row],[Total Population]]</f>
        <v>0</v>
      </c>
      <c r="Y9047" s="125" t="str">
        <f>IFERROR(Table1[[#This Row],[Female Ballots]]/Table1[[#This Row],[Female Voters]],"0.0%")</f>
        <v>0.0%</v>
      </c>
      <c r="Z9047" s="125" t="str">
        <f>IFERROR(Table1[[#This Row],[Male Ballots]]/Table1[[#This Row],[Male Voters]],"0.0%")</f>
        <v>0.0%</v>
      </c>
      <c r="AA9047" s="126" t="str">
        <f>IFERROR(Table1[[#This Row],[Total Ballots]]/Table1[[#This Row],[Total Voters]],"0.0%")</f>
        <v>0.0%</v>
      </c>
    </row>
    <row r="9048" spans="1:27" x14ac:dyDescent="0.35">
      <c r="A9048" s="8" t="s">
        <v>56</v>
      </c>
      <c r="B9048" s="17">
        <v>2003</v>
      </c>
      <c r="C9048" s="80" t="s">
        <v>82</v>
      </c>
      <c r="D9048" s="17"/>
      <c r="E9048" s="35" t="s">
        <v>73</v>
      </c>
      <c r="F9048" s="35" t="s">
        <v>77</v>
      </c>
      <c r="G9048" s="51" t="s">
        <v>63</v>
      </c>
      <c r="H9048" s="10">
        <v>4738</v>
      </c>
      <c r="I9048" s="10">
        <v>5139</v>
      </c>
      <c r="J9048" s="10">
        <v>9877</v>
      </c>
      <c r="K9048" s="55"/>
      <c r="L9048" s="57"/>
      <c r="M9048" s="57"/>
      <c r="N9048" s="59"/>
      <c r="O9048" s="61"/>
      <c r="P9048" s="10"/>
      <c r="Q9048" s="10"/>
      <c r="R9048" s="11"/>
      <c r="S9048" s="24">
        <f>Table1[[#This Row],[Female Voters]]/Table1[[#This Row],[Female Population]]</f>
        <v>0</v>
      </c>
      <c r="T9048" s="24">
        <f>Table1[[#This Row],[Male Voters]]/Table1[[#This Row],[Male Population]]</f>
        <v>0</v>
      </c>
      <c r="U9048" s="24">
        <f>Table1[[#This Row],[Total Voters]]/Table1[[#This Row],[Total Population]]</f>
        <v>0</v>
      </c>
      <c r="V9048" s="24">
        <f>Table1[[#This Row],[Female Ballots]]/Table1[[#This Row],[Female Population]]</f>
        <v>0</v>
      </c>
      <c r="W9048" s="24">
        <f>Table1[[#This Row],[Male Ballots]]/Table1[[#This Row],[Male Population]]</f>
        <v>0</v>
      </c>
      <c r="X9048" s="24">
        <f>Table1[[#This Row],[Total Ballots]]/Table1[[#This Row],[Total Population]]</f>
        <v>0</v>
      </c>
      <c r="Y9048" s="125" t="str">
        <f>IFERROR(Table1[[#This Row],[Female Ballots]]/Table1[[#This Row],[Female Voters]],"0.0%")</f>
        <v>0.0%</v>
      </c>
      <c r="Z9048" s="125" t="str">
        <f>IFERROR(Table1[[#This Row],[Male Ballots]]/Table1[[#This Row],[Male Voters]],"0.0%")</f>
        <v>0.0%</v>
      </c>
      <c r="AA9048" s="126" t="str">
        <f>IFERROR(Table1[[#This Row],[Total Ballots]]/Table1[[#This Row],[Total Voters]],"0.0%")</f>
        <v>0.0%</v>
      </c>
    </row>
    <row r="9049" spans="1:27" x14ac:dyDescent="0.35">
      <c r="A9049" s="8" t="s">
        <v>56</v>
      </c>
      <c r="B9049" s="17">
        <v>2003</v>
      </c>
      <c r="C9049" s="80" t="s">
        <v>82</v>
      </c>
      <c r="D9049" s="17"/>
      <c r="E9049" s="35" t="s">
        <v>73</v>
      </c>
      <c r="F9049" s="35" t="s">
        <v>77</v>
      </c>
      <c r="G9049" s="51" t="s">
        <v>64</v>
      </c>
      <c r="H9049" s="10">
        <v>5010</v>
      </c>
      <c r="I9049" s="10">
        <v>5258</v>
      </c>
      <c r="J9049" s="10">
        <v>10268</v>
      </c>
      <c r="K9049" s="55"/>
      <c r="L9049" s="57"/>
      <c r="M9049" s="57"/>
      <c r="N9049" s="59"/>
      <c r="O9049" s="61"/>
      <c r="P9049" s="10"/>
      <c r="Q9049" s="10"/>
      <c r="R9049" s="11"/>
      <c r="S9049" s="24">
        <f>Table1[[#This Row],[Female Voters]]/Table1[[#This Row],[Female Population]]</f>
        <v>0</v>
      </c>
      <c r="T9049" s="24">
        <f>Table1[[#This Row],[Male Voters]]/Table1[[#This Row],[Male Population]]</f>
        <v>0</v>
      </c>
      <c r="U9049" s="24">
        <f>Table1[[#This Row],[Total Voters]]/Table1[[#This Row],[Total Population]]</f>
        <v>0</v>
      </c>
      <c r="V9049" s="24">
        <f>Table1[[#This Row],[Female Ballots]]/Table1[[#This Row],[Female Population]]</f>
        <v>0</v>
      </c>
      <c r="W9049" s="24">
        <f>Table1[[#This Row],[Male Ballots]]/Table1[[#This Row],[Male Population]]</f>
        <v>0</v>
      </c>
      <c r="X9049" s="24">
        <f>Table1[[#This Row],[Total Ballots]]/Table1[[#This Row],[Total Population]]</f>
        <v>0</v>
      </c>
      <c r="Y9049" s="125" t="str">
        <f>IFERROR(Table1[[#This Row],[Female Ballots]]/Table1[[#This Row],[Female Voters]],"0.0%")</f>
        <v>0.0%</v>
      </c>
      <c r="Z9049" s="125" t="str">
        <f>IFERROR(Table1[[#This Row],[Male Ballots]]/Table1[[#This Row],[Male Voters]],"0.0%")</f>
        <v>0.0%</v>
      </c>
      <c r="AA9049" s="126" t="str">
        <f>IFERROR(Table1[[#This Row],[Total Ballots]]/Table1[[#This Row],[Total Voters]],"0.0%")</f>
        <v>0.0%</v>
      </c>
    </row>
    <row r="9050" spans="1:27" x14ac:dyDescent="0.35">
      <c r="A9050" s="8" t="s">
        <v>56</v>
      </c>
      <c r="B9050" s="17">
        <v>2003</v>
      </c>
      <c r="C9050" s="80" t="s">
        <v>82</v>
      </c>
      <c r="D9050" s="17"/>
      <c r="E9050" s="35" t="s">
        <v>73</v>
      </c>
      <c r="F9050" s="35" t="s">
        <v>77</v>
      </c>
      <c r="G9050" s="51" t="s">
        <v>65</v>
      </c>
      <c r="H9050" s="10">
        <v>4668</v>
      </c>
      <c r="I9050" s="10">
        <v>4903</v>
      </c>
      <c r="J9050" s="10">
        <v>9571</v>
      </c>
      <c r="K9050" s="55"/>
      <c r="L9050" s="57"/>
      <c r="M9050" s="57"/>
      <c r="N9050" s="59"/>
      <c r="O9050" s="61"/>
      <c r="P9050" s="10"/>
      <c r="Q9050" s="10"/>
      <c r="R9050" s="11"/>
      <c r="S9050" s="24">
        <f>Table1[[#This Row],[Female Voters]]/Table1[[#This Row],[Female Population]]</f>
        <v>0</v>
      </c>
      <c r="T9050" s="24">
        <f>Table1[[#This Row],[Male Voters]]/Table1[[#This Row],[Male Population]]</f>
        <v>0</v>
      </c>
      <c r="U9050" s="24">
        <f>Table1[[#This Row],[Total Voters]]/Table1[[#This Row],[Total Population]]</f>
        <v>0</v>
      </c>
      <c r="V9050" s="24">
        <f>Table1[[#This Row],[Female Ballots]]/Table1[[#This Row],[Female Population]]</f>
        <v>0</v>
      </c>
      <c r="W9050" s="24">
        <f>Table1[[#This Row],[Male Ballots]]/Table1[[#This Row],[Male Population]]</f>
        <v>0</v>
      </c>
      <c r="X9050" s="24">
        <f>Table1[[#This Row],[Total Ballots]]/Table1[[#This Row],[Total Population]]</f>
        <v>0</v>
      </c>
      <c r="Y9050" s="125" t="str">
        <f>IFERROR(Table1[[#This Row],[Female Ballots]]/Table1[[#This Row],[Female Voters]],"0.0%")</f>
        <v>0.0%</v>
      </c>
      <c r="Z9050" s="125" t="str">
        <f>IFERROR(Table1[[#This Row],[Male Ballots]]/Table1[[#This Row],[Male Voters]],"0.0%")</f>
        <v>0.0%</v>
      </c>
      <c r="AA9050" s="126" t="str">
        <f>IFERROR(Table1[[#This Row],[Total Ballots]]/Table1[[#This Row],[Total Voters]],"0.0%")</f>
        <v>0.0%</v>
      </c>
    </row>
    <row r="9051" spans="1:27" x14ac:dyDescent="0.35">
      <c r="A9051" s="8" t="s">
        <v>56</v>
      </c>
      <c r="B9051" s="17">
        <v>2003</v>
      </c>
      <c r="C9051" s="80" t="s">
        <v>82</v>
      </c>
      <c r="D9051" s="17"/>
      <c r="E9051" s="35" t="s">
        <v>73</v>
      </c>
      <c r="F9051" s="35" t="s">
        <v>77</v>
      </c>
      <c r="G9051" s="51" t="s">
        <v>66</v>
      </c>
      <c r="H9051" s="10">
        <v>3305</v>
      </c>
      <c r="I9051" s="10">
        <v>3388</v>
      </c>
      <c r="J9051" s="10">
        <v>6693</v>
      </c>
      <c r="K9051" s="55"/>
      <c r="L9051" s="57"/>
      <c r="M9051" s="57"/>
      <c r="N9051" s="59"/>
      <c r="O9051" s="61"/>
      <c r="P9051" s="10"/>
      <c r="Q9051" s="10"/>
      <c r="R9051" s="11"/>
      <c r="S9051" s="24">
        <f>Table1[[#This Row],[Female Voters]]/Table1[[#This Row],[Female Population]]</f>
        <v>0</v>
      </c>
      <c r="T9051" s="24">
        <f>Table1[[#This Row],[Male Voters]]/Table1[[#This Row],[Male Population]]</f>
        <v>0</v>
      </c>
      <c r="U9051" s="24">
        <f>Table1[[#This Row],[Total Voters]]/Table1[[#This Row],[Total Population]]</f>
        <v>0</v>
      </c>
      <c r="V9051" s="24">
        <f>Table1[[#This Row],[Female Ballots]]/Table1[[#This Row],[Female Population]]</f>
        <v>0</v>
      </c>
      <c r="W9051" s="24">
        <f>Table1[[#This Row],[Male Ballots]]/Table1[[#This Row],[Male Population]]</f>
        <v>0</v>
      </c>
      <c r="X9051" s="24">
        <f>Table1[[#This Row],[Total Ballots]]/Table1[[#This Row],[Total Population]]</f>
        <v>0</v>
      </c>
      <c r="Y9051" s="125" t="str">
        <f>IFERROR(Table1[[#This Row],[Female Ballots]]/Table1[[#This Row],[Female Voters]],"0.0%")</f>
        <v>0.0%</v>
      </c>
      <c r="Z9051" s="125" t="str">
        <f>IFERROR(Table1[[#This Row],[Male Ballots]]/Table1[[#This Row],[Male Voters]],"0.0%")</f>
        <v>0.0%</v>
      </c>
      <c r="AA9051" s="126" t="str">
        <f>IFERROR(Table1[[#This Row],[Total Ballots]]/Table1[[#This Row],[Total Voters]],"0.0%")</f>
        <v>0.0%</v>
      </c>
    </row>
    <row r="9052" spans="1:27" x14ac:dyDescent="0.35">
      <c r="A9052" s="8" t="s">
        <v>56</v>
      </c>
      <c r="B9052" s="17">
        <v>2003</v>
      </c>
      <c r="C9052" s="80" t="s">
        <v>82</v>
      </c>
      <c r="D9052" s="17"/>
      <c r="E9052" s="35" t="s">
        <v>73</v>
      </c>
      <c r="F9052" s="35" t="s">
        <v>77</v>
      </c>
      <c r="G9052" s="51" t="s">
        <v>67</v>
      </c>
      <c r="H9052" s="10">
        <v>4692</v>
      </c>
      <c r="I9052" s="10">
        <v>4047</v>
      </c>
      <c r="J9052" s="10">
        <v>8739</v>
      </c>
      <c r="K9052" s="55"/>
      <c r="L9052" s="57"/>
      <c r="M9052" s="57"/>
      <c r="N9052" s="59"/>
      <c r="O9052" s="61"/>
      <c r="P9052" s="10"/>
      <c r="Q9052" s="10"/>
      <c r="R9052" s="11"/>
      <c r="S9052" s="24">
        <f>Table1[[#This Row],[Female Voters]]/Table1[[#This Row],[Female Population]]</f>
        <v>0</v>
      </c>
      <c r="T9052" s="24">
        <f>Table1[[#This Row],[Male Voters]]/Table1[[#This Row],[Male Population]]</f>
        <v>0</v>
      </c>
      <c r="U9052" s="24">
        <f>Table1[[#This Row],[Total Voters]]/Table1[[#This Row],[Total Population]]</f>
        <v>0</v>
      </c>
      <c r="V9052" s="24">
        <f>Table1[[#This Row],[Female Ballots]]/Table1[[#This Row],[Female Population]]</f>
        <v>0</v>
      </c>
      <c r="W9052" s="24">
        <f>Table1[[#This Row],[Male Ballots]]/Table1[[#This Row],[Male Population]]</f>
        <v>0</v>
      </c>
      <c r="X9052" s="24">
        <f>Table1[[#This Row],[Total Ballots]]/Table1[[#This Row],[Total Population]]</f>
        <v>0</v>
      </c>
      <c r="Y9052" s="125" t="str">
        <f>IFERROR(Table1[[#This Row],[Female Ballots]]/Table1[[#This Row],[Female Voters]],"0.0%")</f>
        <v>0.0%</v>
      </c>
      <c r="Z9052" s="125" t="str">
        <f>IFERROR(Table1[[#This Row],[Male Ballots]]/Table1[[#This Row],[Male Voters]],"0.0%")</f>
        <v>0.0%</v>
      </c>
      <c r="AA9052" s="126" t="str">
        <f>IFERROR(Table1[[#This Row],[Total Ballots]]/Table1[[#This Row],[Total Voters]],"0.0%")</f>
        <v>0.0%</v>
      </c>
    </row>
    <row r="9053" spans="1:27" x14ac:dyDescent="0.35">
      <c r="A9053" s="8" t="s">
        <v>54</v>
      </c>
      <c r="B9053" s="17">
        <v>2003</v>
      </c>
      <c r="C9053" s="80" t="s">
        <v>82</v>
      </c>
      <c r="D9053" s="17"/>
      <c r="E9053" s="35" t="s">
        <v>74</v>
      </c>
      <c r="F9053" s="35" t="s">
        <v>77</v>
      </c>
      <c r="G9053" s="51" t="s">
        <v>79</v>
      </c>
      <c r="H9053" s="10">
        <v>26286</v>
      </c>
      <c r="I9053" s="10">
        <v>26224</v>
      </c>
      <c r="J9053" s="10">
        <v>52510</v>
      </c>
      <c r="K9053" s="55"/>
      <c r="L9053" s="57"/>
      <c r="M9053" s="57"/>
      <c r="N9053" s="59">
        <v>32889</v>
      </c>
      <c r="O9053" s="61"/>
      <c r="P9053" s="10"/>
      <c r="Q9053" s="10"/>
      <c r="R9053" s="11">
        <v>15857</v>
      </c>
      <c r="S9053" s="24">
        <f>Table1[[#This Row],[Female Voters]]/Table1[[#This Row],[Female Population]]</f>
        <v>0</v>
      </c>
      <c r="T9053" s="24">
        <f>Table1[[#This Row],[Male Voters]]/Table1[[#This Row],[Male Population]]</f>
        <v>0</v>
      </c>
      <c r="U9053" s="24">
        <f>Table1[[#This Row],[Total Voters]]/Table1[[#This Row],[Total Population]]</f>
        <v>0.62633784041135021</v>
      </c>
      <c r="V9053" s="24">
        <f>Table1[[#This Row],[Female Ballots]]/Table1[[#This Row],[Female Population]]</f>
        <v>0</v>
      </c>
      <c r="W9053" s="24">
        <f>Table1[[#This Row],[Male Ballots]]/Table1[[#This Row],[Male Population]]</f>
        <v>0</v>
      </c>
      <c r="X9053" s="24">
        <f>Table1[[#This Row],[Total Ballots]]/Table1[[#This Row],[Total Population]]</f>
        <v>0.30198057512854692</v>
      </c>
      <c r="Y9053" s="125" t="str">
        <f>IFERROR(Table1[[#This Row],[Female Ballots]]/Table1[[#This Row],[Female Voters]],"0.0%")</f>
        <v>0.0%</v>
      </c>
      <c r="Z9053" s="125" t="str">
        <f>IFERROR(Table1[[#This Row],[Male Ballots]]/Table1[[#This Row],[Male Voters]],"0.0%")</f>
        <v>0.0%</v>
      </c>
      <c r="AA9053" s="126">
        <f>IFERROR(Table1[[#This Row],[Total Ballots]]/Table1[[#This Row],[Total Voters]],"0.0%")</f>
        <v>0.48213688467268689</v>
      </c>
    </row>
    <row r="9054" spans="1:27" x14ac:dyDescent="0.35">
      <c r="A9054" s="8" t="s">
        <v>54</v>
      </c>
      <c r="B9054" s="17">
        <v>2003</v>
      </c>
      <c r="C9054" s="80" t="s">
        <v>82</v>
      </c>
      <c r="D9054" s="17"/>
      <c r="E9054" s="35" t="s">
        <v>74</v>
      </c>
      <c r="F9054" s="35" t="s">
        <v>77</v>
      </c>
      <c r="G9054" s="51" t="s">
        <v>62</v>
      </c>
      <c r="H9054" s="10">
        <v>2769</v>
      </c>
      <c r="I9054" s="10">
        <v>3106</v>
      </c>
      <c r="J9054" s="10">
        <v>5875</v>
      </c>
      <c r="K9054" s="55"/>
      <c r="L9054" s="57"/>
      <c r="M9054" s="57"/>
      <c r="N9054" s="59"/>
      <c r="O9054" s="61"/>
      <c r="P9054" s="10"/>
      <c r="Q9054" s="10"/>
      <c r="R9054" s="11"/>
      <c r="S9054" s="24">
        <f>Table1[[#This Row],[Female Voters]]/Table1[[#This Row],[Female Population]]</f>
        <v>0</v>
      </c>
      <c r="T9054" s="24">
        <f>Table1[[#This Row],[Male Voters]]/Table1[[#This Row],[Male Population]]</f>
        <v>0</v>
      </c>
      <c r="U9054" s="24">
        <f>Table1[[#This Row],[Total Voters]]/Table1[[#This Row],[Total Population]]</f>
        <v>0</v>
      </c>
      <c r="V9054" s="24">
        <f>Table1[[#This Row],[Female Ballots]]/Table1[[#This Row],[Female Population]]</f>
        <v>0</v>
      </c>
      <c r="W9054" s="24">
        <f>Table1[[#This Row],[Male Ballots]]/Table1[[#This Row],[Male Population]]</f>
        <v>0</v>
      </c>
      <c r="X9054" s="24">
        <f>Table1[[#This Row],[Total Ballots]]/Table1[[#This Row],[Total Population]]</f>
        <v>0</v>
      </c>
      <c r="Y9054" s="125" t="str">
        <f>IFERROR(Table1[[#This Row],[Female Ballots]]/Table1[[#This Row],[Female Voters]],"0.0%")</f>
        <v>0.0%</v>
      </c>
      <c r="Z9054" s="125" t="str">
        <f>IFERROR(Table1[[#This Row],[Male Ballots]]/Table1[[#This Row],[Male Voters]],"0.0%")</f>
        <v>0.0%</v>
      </c>
      <c r="AA9054" s="126" t="str">
        <f>IFERROR(Table1[[#This Row],[Total Ballots]]/Table1[[#This Row],[Total Voters]],"0.0%")</f>
        <v>0.0%</v>
      </c>
    </row>
    <row r="9055" spans="1:27" x14ac:dyDescent="0.35">
      <c r="A9055" s="8" t="s">
        <v>54</v>
      </c>
      <c r="B9055" s="17">
        <v>2003</v>
      </c>
      <c r="C9055" s="80" t="s">
        <v>82</v>
      </c>
      <c r="D9055" s="17"/>
      <c r="E9055" s="35" t="s">
        <v>74</v>
      </c>
      <c r="F9055" s="35" t="s">
        <v>77</v>
      </c>
      <c r="G9055" s="51" t="s">
        <v>63</v>
      </c>
      <c r="H9055" s="10">
        <v>3665</v>
      </c>
      <c r="I9055" s="10">
        <v>4056</v>
      </c>
      <c r="J9055" s="10">
        <v>7721</v>
      </c>
      <c r="K9055" s="55"/>
      <c r="L9055" s="57"/>
      <c r="M9055" s="57"/>
      <c r="N9055" s="59"/>
      <c r="O9055" s="61"/>
      <c r="P9055" s="10"/>
      <c r="Q9055" s="10"/>
      <c r="R9055" s="11"/>
      <c r="S9055" s="24">
        <f>Table1[[#This Row],[Female Voters]]/Table1[[#This Row],[Female Population]]</f>
        <v>0</v>
      </c>
      <c r="T9055" s="24">
        <f>Table1[[#This Row],[Male Voters]]/Table1[[#This Row],[Male Population]]</f>
        <v>0</v>
      </c>
      <c r="U9055" s="24">
        <f>Table1[[#This Row],[Total Voters]]/Table1[[#This Row],[Total Population]]</f>
        <v>0</v>
      </c>
      <c r="V9055" s="24">
        <f>Table1[[#This Row],[Female Ballots]]/Table1[[#This Row],[Female Population]]</f>
        <v>0</v>
      </c>
      <c r="W9055" s="24">
        <f>Table1[[#This Row],[Male Ballots]]/Table1[[#This Row],[Male Population]]</f>
        <v>0</v>
      </c>
      <c r="X9055" s="24">
        <f>Table1[[#This Row],[Total Ballots]]/Table1[[#This Row],[Total Population]]</f>
        <v>0</v>
      </c>
      <c r="Y9055" s="125" t="str">
        <f>IFERROR(Table1[[#This Row],[Female Ballots]]/Table1[[#This Row],[Female Voters]],"0.0%")</f>
        <v>0.0%</v>
      </c>
      <c r="Z9055" s="125" t="str">
        <f>IFERROR(Table1[[#This Row],[Male Ballots]]/Table1[[#This Row],[Male Voters]],"0.0%")</f>
        <v>0.0%</v>
      </c>
      <c r="AA9055" s="126" t="str">
        <f>IFERROR(Table1[[#This Row],[Total Ballots]]/Table1[[#This Row],[Total Voters]],"0.0%")</f>
        <v>0.0%</v>
      </c>
    </row>
    <row r="9056" spans="1:27" x14ac:dyDescent="0.35">
      <c r="A9056" s="8" t="s">
        <v>54</v>
      </c>
      <c r="B9056" s="17">
        <v>2003</v>
      </c>
      <c r="C9056" s="80" t="s">
        <v>82</v>
      </c>
      <c r="D9056" s="17"/>
      <c r="E9056" s="35" t="s">
        <v>74</v>
      </c>
      <c r="F9056" s="35" t="s">
        <v>77</v>
      </c>
      <c r="G9056" s="51" t="s">
        <v>64</v>
      </c>
      <c r="H9056" s="10">
        <v>4761</v>
      </c>
      <c r="I9056" s="10">
        <v>4848</v>
      </c>
      <c r="J9056" s="10">
        <v>9609</v>
      </c>
      <c r="K9056" s="55"/>
      <c r="L9056" s="57"/>
      <c r="M9056" s="57"/>
      <c r="N9056" s="59"/>
      <c r="O9056" s="61"/>
      <c r="P9056" s="10"/>
      <c r="Q9056" s="10"/>
      <c r="R9056" s="11"/>
      <c r="S9056" s="24">
        <f>Table1[[#This Row],[Female Voters]]/Table1[[#This Row],[Female Population]]</f>
        <v>0</v>
      </c>
      <c r="T9056" s="24">
        <f>Table1[[#This Row],[Male Voters]]/Table1[[#This Row],[Male Population]]</f>
        <v>0</v>
      </c>
      <c r="U9056" s="24">
        <f>Table1[[#This Row],[Total Voters]]/Table1[[#This Row],[Total Population]]</f>
        <v>0</v>
      </c>
      <c r="V9056" s="24">
        <f>Table1[[#This Row],[Female Ballots]]/Table1[[#This Row],[Female Population]]</f>
        <v>0</v>
      </c>
      <c r="W9056" s="24">
        <f>Table1[[#This Row],[Male Ballots]]/Table1[[#This Row],[Male Population]]</f>
        <v>0</v>
      </c>
      <c r="X9056" s="24">
        <f>Table1[[#This Row],[Total Ballots]]/Table1[[#This Row],[Total Population]]</f>
        <v>0</v>
      </c>
      <c r="Y9056" s="125" t="str">
        <f>IFERROR(Table1[[#This Row],[Female Ballots]]/Table1[[#This Row],[Female Voters]],"0.0%")</f>
        <v>0.0%</v>
      </c>
      <c r="Z9056" s="125" t="str">
        <f>IFERROR(Table1[[#This Row],[Male Ballots]]/Table1[[#This Row],[Male Voters]],"0.0%")</f>
        <v>0.0%</v>
      </c>
      <c r="AA9056" s="126" t="str">
        <f>IFERROR(Table1[[#This Row],[Total Ballots]]/Table1[[#This Row],[Total Voters]],"0.0%")</f>
        <v>0.0%</v>
      </c>
    </row>
    <row r="9057" spans="1:27" x14ac:dyDescent="0.35">
      <c r="A9057" s="8" t="s">
        <v>54</v>
      </c>
      <c r="B9057" s="17">
        <v>2003</v>
      </c>
      <c r="C9057" s="80" t="s">
        <v>82</v>
      </c>
      <c r="D9057" s="17"/>
      <c r="E9057" s="35" t="s">
        <v>74</v>
      </c>
      <c r="F9057" s="35" t="s">
        <v>77</v>
      </c>
      <c r="G9057" s="51" t="s">
        <v>65</v>
      </c>
      <c r="H9057" s="10">
        <v>5262</v>
      </c>
      <c r="I9057" s="10">
        <v>5390</v>
      </c>
      <c r="J9057" s="10">
        <v>10652</v>
      </c>
      <c r="K9057" s="55"/>
      <c r="L9057" s="57"/>
      <c r="M9057" s="57"/>
      <c r="N9057" s="59"/>
      <c r="O9057" s="61"/>
      <c r="P9057" s="10"/>
      <c r="Q9057" s="10"/>
      <c r="R9057" s="11"/>
      <c r="S9057" s="24">
        <f>Table1[[#This Row],[Female Voters]]/Table1[[#This Row],[Female Population]]</f>
        <v>0</v>
      </c>
      <c r="T9057" s="24">
        <f>Table1[[#This Row],[Male Voters]]/Table1[[#This Row],[Male Population]]</f>
        <v>0</v>
      </c>
      <c r="U9057" s="24">
        <f>Table1[[#This Row],[Total Voters]]/Table1[[#This Row],[Total Population]]</f>
        <v>0</v>
      </c>
      <c r="V9057" s="24">
        <f>Table1[[#This Row],[Female Ballots]]/Table1[[#This Row],[Female Population]]</f>
        <v>0</v>
      </c>
      <c r="W9057" s="24">
        <f>Table1[[#This Row],[Male Ballots]]/Table1[[#This Row],[Male Population]]</f>
        <v>0</v>
      </c>
      <c r="X9057" s="24">
        <f>Table1[[#This Row],[Total Ballots]]/Table1[[#This Row],[Total Population]]</f>
        <v>0</v>
      </c>
      <c r="Y9057" s="125" t="str">
        <f>IFERROR(Table1[[#This Row],[Female Ballots]]/Table1[[#This Row],[Female Voters]],"0.0%")</f>
        <v>0.0%</v>
      </c>
      <c r="Z9057" s="125" t="str">
        <f>IFERROR(Table1[[#This Row],[Male Ballots]]/Table1[[#This Row],[Male Voters]],"0.0%")</f>
        <v>0.0%</v>
      </c>
      <c r="AA9057" s="126" t="str">
        <f>IFERROR(Table1[[#This Row],[Total Ballots]]/Table1[[#This Row],[Total Voters]],"0.0%")</f>
        <v>0.0%</v>
      </c>
    </row>
    <row r="9058" spans="1:27" x14ac:dyDescent="0.35">
      <c r="A9058" s="8" t="s">
        <v>54</v>
      </c>
      <c r="B9058" s="17">
        <v>2003</v>
      </c>
      <c r="C9058" s="80" t="s">
        <v>82</v>
      </c>
      <c r="D9058" s="17"/>
      <c r="E9058" s="35" t="s">
        <v>74</v>
      </c>
      <c r="F9058" s="35" t="s">
        <v>77</v>
      </c>
      <c r="G9058" s="51" t="s">
        <v>66</v>
      </c>
      <c r="H9058" s="10">
        <v>4089</v>
      </c>
      <c r="I9058" s="10">
        <v>4042</v>
      </c>
      <c r="J9058" s="10">
        <v>8131</v>
      </c>
      <c r="K9058" s="55"/>
      <c r="L9058" s="57"/>
      <c r="M9058" s="57"/>
      <c r="N9058" s="59"/>
      <c r="O9058" s="61"/>
      <c r="P9058" s="10"/>
      <c r="Q9058" s="10"/>
      <c r="R9058" s="11"/>
      <c r="S9058" s="24">
        <f>Table1[[#This Row],[Female Voters]]/Table1[[#This Row],[Female Population]]</f>
        <v>0</v>
      </c>
      <c r="T9058" s="24">
        <f>Table1[[#This Row],[Male Voters]]/Table1[[#This Row],[Male Population]]</f>
        <v>0</v>
      </c>
      <c r="U9058" s="24">
        <f>Table1[[#This Row],[Total Voters]]/Table1[[#This Row],[Total Population]]</f>
        <v>0</v>
      </c>
      <c r="V9058" s="24">
        <f>Table1[[#This Row],[Female Ballots]]/Table1[[#This Row],[Female Population]]</f>
        <v>0</v>
      </c>
      <c r="W9058" s="24">
        <f>Table1[[#This Row],[Male Ballots]]/Table1[[#This Row],[Male Population]]</f>
        <v>0</v>
      </c>
      <c r="X9058" s="24">
        <f>Table1[[#This Row],[Total Ballots]]/Table1[[#This Row],[Total Population]]</f>
        <v>0</v>
      </c>
      <c r="Y9058" s="125" t="str">
        <f>IFERROR(Table1[[#This Row],[Female Ballots]]/Table1[[#This Row],[Female Voters]],"0.0%")</f>
        <v>0.0%</v>
      </c>
      <c r="Z9058" s="125" t="str">
        <f>IFERROR(Table1[[#This Row],[Male Ballots]]/Table1[[#This Row],[Male Voters]],"0.0%")</f>
        <v>0.0%</v>
      </c>
      <c r="AA9058" s="126" t="str">
        <f>IFERROR(Table1[[#This Row],[Total Ballots]]/Table1[[#This Row],[Total Voters]],"0.0%")</f>
        <v>0.0%</v>
      </c>
    </row>
    <row r="9059" spans="1:27" x14ac:dyDescent="0.35">
      <c r="A9059" s="8" t="s">
        <v>54</v>
      </c>
      <c r="B9059" s="17">
        <v>2003</v>
      </c>
      <c r="C9059" s="80" t="s">
        <v>82</v>
      </c>
      <c r="D9059" s="17"/>
      <c r="E9059" s="35" t="s">
        <v>74</v>
      </c>
      <c r="F9059" s="35" t="s">
        <v>77</v>
      </c>
      <c r="G9059" s="51" t="s">
        <v>67</v>
      </c>
      <c r="H9059" s="10">
        <v>5740</v>
      </c>
      <c r="I9059" s="10">
        <v>4782</v>
      </c>
      <c r="J9059" s="10">
        <v>10522</v>
      </c>
      <c r="K9059" s="55"/>
      <c r="L9059" s="57"/>
      <c r="M9059" s="57"/>
      <c r="N9059" s="59"/>
      <c r="O9059" s="61"/>
      <c r="P9059" s="10"/>
      <c r="Q9059" s="10"/>
      <c r="R9059" s="11"/>
      <c r="S9059" s="24">
        <f>Table1[[#This Row],[Female Voters]]/Table1[[#This Row],[Female Population]]</f>
        <v>0</v>
      </c>
      <c r="T9059" s="24">
        <f>Table1[[#This Row],[Male Voters]]/Table1[[#This Row],[Male Population]]</f>
        <v>0</v>
      </c>
      <c r="U9059" s="24">
        <f>Table1[[#This Row],[Total Voters]]/Table1[[#This Row],[Total Population]]</f>
        <v>0</v>
      </c>
      <c r="V9059" s="24">
        <f>Table1[[#This Row],[Female Ballots]]/Table1[[#This Row],[Female Population]]</f>
        <v>0</v>
      </c>
      <c r="W9059" s="24">
        <f>Table1[[#This Row],[Male Ballots]]/Table1[[#This Row],[Male Population]]</f>
        <v>0</v>
      </c>
      <c r="X9059" s="24">
        <f>Table1[[#This Row],[Total Ballots]]/Table1[[#This Row],[Total Population]]</f>
        <v>0</v>
      </c>
      <c r="Y9059" s="125" t="str">
        <f>IFERROR(Table1[[#This Row],[Female Ballots]]/Table1[[#This Row],[Female Voters]],"0.0%")</f>
        <v>0.0%</v>
      </c>
      <c r="Z9059" s="125" t="str">
        <f>IFERROR(Table1[[#This Row],[Male Ballots]]/Table1[[#This Row],[Male Voters]],"0.0%")</f>
        <v>0.0%</v>
      </c>
      <c r="AA9059" s="126" t="str">
        <f>IFERROR(Table1[[#This Row],[Total Ballots]]/Table1[[#This Row],[Total Voters]],"0.0%")</f>
        <v>0.0%</v>
      </c>
    </row>
    <row r="9060" spans="1:27" x14ac:dyDescent="0.35">
      <c r="A9060" s="8" t="s">
        <v>30</v>
      </c>
      <c r="B9060" s="17">
        <v>2003</v>
      </c>
      <c r="C9060" s="80" t="s">
        <v>82</v>
      </c>
      <c r="D9060" s="17"/>
      <c r="E9060" s="35" t="s">
        <v>74</v>
      </c>
      <c r="F9060" s="35" t="s">
        <v>77</v>
      </c>
      <c r="G9060" s="51" t="s">
        <v>79</v>
      </c>
      <c r="H9060" s="10">
        <v>28292</v>
      </c>
      <c r="I9060" s="10">
        <v>27674</v>
      </c>
      <c r="J9060" s="10">
        <v>55966</v>
      </c>
      <c r="K9060" s="55"/>
      <c r="L9060" s="57"/>
      <c r="M9060" s="57"/>
      <c r="N9060" s="59">
        <v>40279</v>
      </c>
      <c r="O9060" s="61"/>
      <c r="P9060" s="10"/>
      <c r="Q9060" s="10"/>
      <c r="R9060" s="11">
        <v>20490</v>
      </c>
      <c r="S9060" s="24">
        <f>Table1[[#This Row],[Female Voters]]/Table1[[#This Row],[Female Population]]</f>
        <v>0</v>
      </c>
      <c r="T9060" s="24">
        <f>Table1[[#This Row],[Male Voters]]/Table1[[#This Row],[Male Population]]</f>
        <v>0</v>
      </c>
      <c r="U9060" s="24">
        <f>Table1[[#This Row],[Total Voters]]/Table1[[#This Row],[Total Population]]</f>
        <v>0.71970482078404741</v>
      </c>
      <c r="V9060" s="24">
        <f>Table1[[#This Row],[Female Ballots]]/Table1[[#This Row],[Female Population]]</f>
        <v>0</v>
      </c>
      <c r="W9060" s="24">
        <f>Table1[[#This Row],[Male Ballots]]/Table1[[#This Row],[Male Population]]</f>
        <v>0</v>
      </c>
      <c r="X9060" s="24">
        <f>Table1[[#This Row],[Total Ballots]]/Table1[[#This Row],[Total Population]]</f>
        <v>0.36611514133581102</v>
      </c>
      <c r="Y9060" s="125" t="str">
        <f>IFERROR(Table1[[#This Row],[Female Ballots]]/Table1[[#This Row],[Female Voters]],"0.0%")</f>
        <v>0.0%</v>
      </c>
      <c r="Z9060" s="125" t="str">
        <f>IFERROR(Table1[[#This Row],[Male Ballots]]/Table1[[#This Row],[Male Voters]],"0.0%")</f>
        <v>0.0%</v>
      </c>
      <c r="AA9060" s="126">
        <f>IFERROR(Table1[[#This Row],[Total Ballots]]/Table1[[#This Row],[Total Voters]],"0.0%")</f>
        <v>0.50870180491074757</v>
      </c>
    </row>
    <row r="9061" spans="1:27" x14ac:dyDescent="0.35">
      <c r="A9061" s="8" t="s">
        <v>30</v>
      </c>
      <c r="B9061" s="17">
        <v>2003</v>
      </c>
      <c r="C9061" s="80" t="s">
        <v>82</v>
      </c>
      <c r="D9061" s="17"/>
      <c r="E9061" s="35" t="s">
        <v>74</v>
      </c>
      <c r="F9061" s="35" t="s">
        <v>77</v>
      </c>
      <c r="G9061" s="51" t="s">
        <v>62</v>
      </c>
      <c r="H9061" s="10">
        <v>2959</v>
      </c>
      <c r="I9061" s="10">
        <v>3684</v>
      </c>
      <c r="J9061" s="10">
        <v>6643</v>
      </c>
      <c r="K9061" s="55"/>
      <c r="L9061" s="57"/>
      <c r="M9061" s="57"/>
      <c r="N9061" s="59"/>
      <c r="O9061" s="61"/>
      <c r="P9061" s="10"/>
      <c r="Q9061" s="10"/>
      <c r="R9061" s="11"/>
      <c r="S9061" s="24">
        <f>Table1[[#This Row],[Female Voters]]/Table1[[#This Row],[Female Population]]</f>
        <v>0</v>
      </c>
      <c r="T9061" s="24">
        <f>Table1[[#This Row],[Male Voters]]/Table1[[#This Row],[Male Population]]</f>
        <v>0</v>
      </c>
      <c r="U9061" s="24">
        <f>Table1[[#This Row],[Total Voters]]/Table1[[#This Row],[Total Population]]</f>
        <v>0</v>
      </c>
      <c r="V9061" s="24">
        <f>Table1[[#This Row],[Female Ballots]]/Table1[[#This Row],[Female Population]]</f>
        <v>0</v>
      </c>
      <c r="W9061" s="24">
        <f>Table1[[#This Row],[Male Ballots]]/Table1[[#This Row],[Male Population]]</f>
        <v>0</v>
      </c>
      <c r="X9061" s="24">
        <f>Table1[[#This Row],[Total Ballots]]/Table1[[#This Row],[Total Population]]</f>
        <v>0</v>
      </c>
      <c r="Y9061" s="125" t="str">
        <f>IFERROR(Table1[[#This Row],[Female Ballots]]/Table1[[#This Row],[Female Voters]],"0.0%")</f>
        <v>0.0%</v>
      </c>
      <c r="Z9061" s="125" t="str">
        <f>IFERROR(Table1[[#This Row],[Male Ballots]]/Table1[[#This Row],[Male Voters]],"0.0%")</f>
        <v>0.0%</v>
      </c>
      <c r="AA9061" s="126" t="str">
        <f>IFERROR(Table1[[#This Row],[Total Ballots]]/Table1[[#This Row],[Total Voters]],"0.0%")</f>
        <v>0.0%</v>
      </c>
    </row>
    <row r="9062" spans="1:27" x14ac:dyDescent="0.35">
      <c r="A9062" s="8" t="s">
        <v>30</v>
      </c>
      <c r="B9062" s="17">
        <v>2003</v>
      </c>
      <c r="C9062" s="80" t="s">
        <v>82</v>
      </c>
      <c r="D9062" s="17"/>
      <c r="E9062" s="35" t="s">
        <v>74</v>
      </c>
      <c r="F9062" s="35" t="s">
        <v>77</v>
      </c>
      <c r="G9062" s="51" t="s">
        <v>63</v>
      </c>
      <c r="H9062" s="10">
        <v>4217</v>
      </c>
      <c r="I9062" s="10">
        <v>4700</v>
      </c>
      <c r="J9062" s="10">
        <v>8917</v>
      </c>
      <c r="K9062" s="55"/>
      <c r="L9062" s="57"/>
      <c r="M9062" s="57"/>
      <c r="N9062" s="59"/>
      <c r="O9062" s="61"/>
      <c r="P9062" s="10"/>
      <c r="Q9062" s="10"/>
      <c r="R9062" s="11"/>
      <c r="S9062" s="24">
        <f>Table1[[#This Row],[Female Voters]]/Table1[[#This Row],[Female Population]]</f>
        <v>0</v>
      </c>
      <c r="T9062" s="24">
        <f>Table1[[#This Row],[Male Voters]]/Table1[[#This Row],[Male Population]]</f>
        <v>0</v>
      </c>
      <c r="U9062" s="24">
        <f>Table1[[#This Row],[Total Voters]]/Table1[[#This Row],[Total Population]]</f>
        <v>0</v>
      </c>
      <c r="V9062" s="24">
        <f>Table1[[#This Row],[Female Ballots]]/Table1[[#This Row],[Female Population]]</f>
        <v>0</v>
      </c>
      <c r="W9062" s="24">
        <f>Table1[[#This Row],[Male Ballots]]/Table1[[#This Row],[Male Population]]</f>
        <v>0</v>
      </c>
      <c r="X9062" s="24">
        <f>Table1[[#This Row],[Total Ballots]]/Table1[[#This Row],[Total Population]]</f>
        <v>0</v>
      </c>
      <c r="Y9062" s="125" t="str">
        <f>IFERROR(Table1[[#This Row],[Female Ballots]]/Table1[[#This Row],[Female Voters]],"0.0%")</f>
        <v>0.0%</v>
      </c>
      <c r="Z9062" s="125" t="str">
        <f>IFERROR(Table1[[#This Row],[Male Ballots]]/Table1[[#This Row],[Male Voters]],"0.0%")</f>
        <v>0.0%</v>
      </c>
      <c r="AA9062" s="126" t="str">
        <f>IFERROR(Table1[[#This Row],[Total Ballots]]/Table1[[#This Row],[Total Voters]],"0.0%")</f>
        <v>0.0%</v>
      </c>
    </row>
    <row r="9063" spans="1:27" x14ac:dyDescent="0.35">
      <c r="A9063" s="8" t="s">
        <v>30</v>
      </c>
      <c r="B9063" s="17">
        <v>2003</v>
      </c>
      <c r="C9063" s="80" t="s">
        <v>82</v>
      </c>
      <c r="D9063" s="17"/>
      <c r="E9063" s="35" t="s">
        <v>74</v>
      </c>
      <c r="F9063" s="35" t="s">
        <v>77</v>
      </c>
      <c r="G9063" s="51" t="s">
        <v>64</v>
      </c>
      <c r="H9063" s="10">
        <v>5108</v>
      </c>
      <c r="I9063" s="10">
        <v>5045</v>
      </c>
      <c r="J9063" s="10">
        <v>10153</v>
      </c>
      <c r="K9063" s="55"/>
      <c r="L9063" s="57"/>
      <c r="M9063" s="57"/>
      <c r="N9063" s="59"/>
      <c r="O9063" s="61"/>
      <c r="P9063" s="10"/>
      <c r="Q9063" s="10"/>
      <c r="R9063" s="11"/>
      <c r="S9063" s="24">
        <f>Table1[[#This Row],[Female Voters]]/Table1[[#This Row],[Female Population]]</f>
        <v>0</v>
      </c>
      <c r="T9063" s="24">
        <f>Table1[[#This Row],[Male Voters]]/Table1[[#This Row],[Male Population]]</f>
        <v>0</v>
      </c>
      <c r="U9063" s="24">
        <f>Table1[[#This Row],[Total Voters]]/Table1[[#This Row],[Total Population]]</f>
        <v>0</v>
      </c>
      <c r="V9063" s="24">
        <f>Table1[[#This Row],[Female Ballots]]/Table1[[#This Row],[Female Population]]</f>
        <v>0</v>
      </c>
      <c r="W9063" s="24">
        <f>Table1[[#This Row],[Male Ballots]]/Table1[[#This Row],[Male Population]]</f>
        <v>0</v>
      </c>
      <c r="X9063" s="24">
        <f>Table1[[#This Row],[Total Ballots]]/Table1[[#This Row],[Total Population]]</f>
        <v>0</v>
      </c>
      <c r="Y9063" s="125" t="str">
        <f>IFERROR(Table1[[#This Row],[Female Ballots]]/Table1[[#This Row],[Female Voters]],"0.0%")</f>
        <v>0.0%</v>
      </c>
      <c r="Z9063" s="125" t="str">
        <f>IFERROR(Table1[[#This Row],[Male Ballots]]/Table1[[#This Row],[Male Voters]],"0.0%")</f>
        <v>0.0%</v>
      </c>
      <c r="AA9063" s="126" t="str">
        <f>IFERROR(Table1[[#This Row],[Total Ballots]]/Table1[[#This Row],[Total Voters]],"0.0%")</f>
        <v>0.0%</v>
      </c>
    </row>
    <row r="9064" spans="1:27" x14ac:dyDescent="0.35">
      <c r="A9064" s="8" t="s">
        <v>30</v>
      </c>
      <c r="B9064" s="17">
        <v>2003</v>
      </c>
      <c r="C9064" s="80" t="s">
        <v>82</v>
      </c>
      <c r="D9064" s="17"/>
      <c r="E9064" s="35" t="s">
        <v>74</v>
      </c>
      <c r="F9064" s="35" t="s">
        <v>77</v>
      </c>
      <c r="G9064" s="51" t="s">
        <v>65</v>
      </c>
      <c r="H9064" s="10">
        <v>5463</v>
      </c>
      <c r="I9064" s="10">
        <v>4963</v>
      </c>
      <c r="J9064" s="10">
        <v>10426</v>
      </c>
      <c r="K9064" s="55"/>
      <c r="L9064" s="57"/>
      <c r="M9064" s="57"/>
      <c r="N9064" s="59"/>
      <c r="O9064" s="61"/>
      <c r="P9064" s="10"/>
      <c r="Q9064" s="10"/>
      <c r="R9064" s="11"/>
      <c r="S9064" s="24">
        <f>Table1[[#This Row],[Female Voters]]/Table1[[#This Row],[Female Population]]</f>
        <v>0</v>
      </c>
      <c r="T9064" s="24">
        <f>Table1[[#This Row],[Male Voters]]/Table1[[#This Row],[Male Population]]</f>
        <v>0</v>
      </c>
      <c r="U9064" s="24">
        <f>Table1[[#This Row],[Total Voters]]/Table1[[#This Row],[Total Population]]</f>
        <v>0</v>
      </c>
      <c r="V9064" s="24">
        <f>Table1[[#This Row],[Female Ballots]]/Table1[[#This Row],[Female Population]]</f>
        <v>0</v>
      </c>
      <c r="W9064" s="24">
        <f>Table1[[#This Row],[Male Ballots]]/Table1[[#This Row],[Male Population]]</f>
        <v>0</v>
      </c>
      <c r="X9064" s="24">
        <f>Table1[[#This Row],[Total Ballots]]/Table1[[#This Row],[Total Population]]</f>
        <v>0</v>
      </c>
      <c r="Y9064" s="125" t="str">
        <f>IFERROR(Table1[[#This Row],[Female Ballots]]/Table1[[#This Row],[Female Voters]],"0.0%")</f>
        <v>0.0%</v>
      </c>
      <c r="Z9064" s="125" t="str">
        <f>IFERROR(Table1[[#This Row],[Male Ballots]]/Table1[[#This Row],[Male Voters]],"0.0%")</f>
        <v>0.0%</v>
      </c>
      <c r="AA9064" s="126" t="str">
        <f>IFERROR(Table1[[#This Row],[Total Ballots]]/Table1[[#This Row],[Total Voters]],"0.0%")</f>
        <v>0.0%</v>
      </c>
    </row>
    <row r="9065" spans="1:27" x14ac:dyDescent="0.35">
      <c r="A9065" s="8" t="s">
        <v>30</v>
      </c>
      <c r="B9065" s="17">
        <v>2003</v>
      </c>
      <c r="C9065" s="80" t="s">
        <v>82</v>
      </c>
      <c r="D9065" s="17"/>
      <c r="E9065" s="35" t="s">
        <v>74</v>
      </c>
      <c r="F9065" s="35" t="s">
        <v>77</v>
      </c>
      <c r="G9065" s="51" t="s">
        <v>66</v>
      </c>
      <c r="H9065" s="10">
        <v>4565</v>
      </c>
      <c r="I9065" s="10">
        <v>4135</v>
      </c>
      <c r="J9065" s="10">
        <v>8700</v>
      </c>
      <c r="K9065" s="55"/>
      <c r="L9065" s="57"/>
      <c r="M9065" s="57"/>
      <c r="N9065" s="59"/>
      <c r="O9065" s="61"/>
      <c r="P9065" s="10"/>
      <c r="Q9065" s="10"/>
      <c r="R9065" s="11"/>
      <c r="S9065" s="24">
        <f>Table1[[#This Row],[Female Voters]]/Table1[[#This Row],[Female Population]]</f>
        <v>0</v>
      </c>
      <c r="T9065" s="24">
        <f>Table1[[#This Row],[Male Voters]]/Table1[[#This Row],[Male Population]]</f>
        <v>0</v>
      </c>
      <c r="U9065" s="24">
        <f>Table1[[#This Row],[Total Voters]]/Table1[[#This Row],[Total Population]]</f>
        <v>0</v>
      </c>
      <c r="V9065" s="24">
        <f>Table1[[#This Row],[Female Ballots]]/Table1[[#This Row],[Female Population]]</f>
        <v>0</v>
      </c>
      <c r="W9065" s="24">
        <f>Table1[[#This Row],[Male Ballots]]/Table1[[#This Row],[Male Population]]</f>
        <v>0</v>
      </c>
      <c r="X9065" s="24">
        <f>Table1[[#This Row],[Total Ballots]]/Table1[[#This Row],[Total Population]]</f>
        <v>0</v>
      </c>
      <c r="Y9065" s="125" t="str">
        <f>IFERROR(Table1[[#This Row],[Female Ballots]]/Table1[[#This Row],[Female Voters]],"0.0%")</f>
        <v>0.0%</v>
      </c>
      <c r="Z9065" s="125" t="str">
        <f>IFERROR(Table1[[#This Row],[Male Ballots]]/Table1[[#This Row],[Male Voters]],"0.0%")</f>
        <v>0.0%</v>
      </c>
      <c r="AA9065" s="126" t="str">
        <f>IFERROR(Table1[[#This Row],[Total Ballots]]/Table1[[#This Row],[Total Voters]],"0.0%")</f>
        <v>0.0%</v>
      </c>
    </row>
    <row r="9066" spans="1:27" x14ac:dyDescent="0.35">
      <c r="A9066" s="8" t="s">
        <v>30</v>
      </c>
      <c r="B9066" s="17">
        <v>2003</v>
      </c>
      <c r="C9066" s="80" t="s">
        <v>82</v>
      </c>
      <c r="D9066" s="17"/>
      <c r="E9066" s="35" t="s">
        <v>74</v>
      </c>
      <c r="F9066" s="35" t="s">
        <v>77</v>
      </c>
      <c r="G9066" s="51" t="s">
        <v>67</v>
      </c>
      <c r="H9066" s="10">
        <v>5980</v>
      </c>
      <c r="I9066" s="10">
        <v>5147</v>
      </c>
      <c r="J9066" s="10">
        <v>11127</v>
      </c>
      <c r="K9066" s="55"/>
      <c r="L9066" s="57"/>
      <c r="M9066" s="57"/>
      <c r="N9066" s="59"/>
      <c r="O9066" s="61"/>
      <c r="P9066" s="10"/>
      <c r="Q9066" s="10"/>
      <c r="R9066" s="11"/>
      <c r="S9066" s="24">
        <f>Table1[[#This Row],[Female Voters]]/Table1[[#This Row],[Female Population]]</f>
        <v>0</v>
      </c>
      <c r="T9066" s="24">
        <f>Table1[[#This Row],[Male Voters]]/Table1[[#This Row],[Male Population]]</f>
        <v>0</v>
      </c>
      <c r="U9066" s="24">
        <f>Table1[[#This Row],[Total Voters]]/Table1[[#This Row],[Total Population]]</f>
        <v>0</v>
      </c>
      <c r="V9066" s="24">
        <f>Table1[[#This Row],[Female Ballots]]/Table1[[#This Row],[Female Population]]</f>
        <v>0</v>
      </c>
      <c r="W9066" s="24">
        <f>Table1[[#This Row],[Male Ballots]]/Table1[[#This Row],[Male Population]]</f>
        <v>0</v>
      </c>
      <c r="X9066" s="24">
        <f>Table1[[#This Row],[Total Ballots]]/Table1[[#This Row],[Total Population]]</f>
        <v>0</v>
      </c>
      <c r="Y9066" s="125" t="str">
        <f>IFERROR(Table1[[#This Row],[Female Ballots]]/Table1[[#This Row],[Female Voters]],"0.0%")</f>
        <v>0.0%</v>
      </c>
      <c r="Z9066" s="125" t="str">
        <f>IFERROR(Table1[[#This Row],[Male Ballots]]/Table1[[#This Row],[Male Voters]],"0.0%")</f>
        <v>0.0%</v>
      </c>
      <c r="AA9066" s="126" t="str">
        <f>IFERROR(Table1[[#This Row],[Total Ballots]]/Table1[[#This Row],[Total Voters]],"0.0%")</f>
        <v>0.0%</v>
      </c>
    </row>
    <row r="9067" spans="1:27" x14ac:dyDescent="0.35">
      <c r="A9067" s="8" t="s">
        <v>24</v>
      </c>
      <c r="B9067" s="17">
        <v>2003</v>
      </c>
      <c r="C9067" s="80" t="s">
        <v>82</v>
      </c>
      <c r="D9067" s="17"/>
      <c r="E9067" s="35" t="s">
        <v>73</v>
      </c>
      <c r="F9067" s="35" t="s">
        <v>77</v>
      </c>
      <c r="G9067" s="51" t="s">
        <v>79</v>
      </c>
      <c r="H9067" s="10">
        <v>11428</v>
      </c>
      <c r="I9067" s="10">
        <v>10921</v>
      </c>
      <c r="J9067" s="10">
        <v>22349</v>
      </c>
      <c r="K9067" s="55"/>
      <c r="L9067" s="57"/>
      <c r="M9067" s="57"/>
      <c r="N9067" s="59">
        <v>19270</v>
      </c>
      <c r="O9067" s="61"/>
      <c r="P9067" s="10"/>
      <c r="Q9067" s="10"/>
      <c r="R9067" s="11">
        <v>11333</v>
      </c>
      <c r="S9067" s="24">
        <f>Table1[[#This Row],[Female Voters]]/Table1[[#This Row],[Female Population]]</f>
        <v>0</v>
      </c>
      <c r="T9067" s="24">
        <f>Table1[[#This Row],[Male Voters]]/Table1[[#This Row],[Male Population]]</f>
        <v>0</v>
      </c>
      <c r="U9067" s="24">
        <f>Table1[[#This Row],[Total Voters]]/Table1[[#This Row],[Total Population]]</f>
        <v>0.86223097230301127</v>
      </c>
      <c r="V9067" s="24">
        <f>Table1[[#This Row],[Female Ballots]]/Table1[[#This Row],[Female Population]]</f>
        <v>0</v>
      </c>
      <c r="W9067" s="24">
        <f>Table1[[#This Row],[Male Ballots]]/Table1[[#This Row],[Male Population]]</f>
        <v>0</v>
      </c>
      <c r="X9067" s="24">
        <f>Table1[[#This Row],[Total Ballots]]/Table1[[#This Row],[Total Population]]</f>
        <v>0.50709203991230034</v>
      </c>
      <c r="Y9067" s="125" t="str">
        <f>IFERROR(Table1[[#This Row],[Female Ballots]]/Table1[[#This Row],[Female Voters]],"0.0%")</f>
        <v>0.0%</v>
      </c>
      <c r="Z9067" s="125" t="str">
        <f>IFERROR(Table1[[#This Row],[Male Ballots]]/Table1[[#This Row],[Male Voters]],"0.0%")</f>
        <v>0.0%</v>
      </c>
      <c r="AA9067" s="126">
        <f>IFERROR(Table1[[#This Row],[Total Ballots]]/Table1[[#This Row],[Total Voters]],"0.0%")</f>
        <v>0.58811624286455633</v>
      </c>
    </row>
    <row r="9068" spans="1:27" x14ac:dyDescent="0.35">
      <c r="A9068" s="8" t="s">
        <v>24</v>
      </c>
      <c r="B9068" s="17">
        <v>2003</v>
      </c>
      <c r="C9068" s="80" t="s">
        <v>82</v>
      </c>
      <c r="D9068" s="17"/>
      <c r="E9068" s="35" t="s">
        <v>73</v>
      </c>
      <c r="F9068" s="35" t="s">
        <v>77</v>
      </c>
      <c r="G9068" s="51" t="s">
        <v>62</v>
      </c>
      <c r="H9068" s="10">
        <v>672</v>
      </c>
      <c r="I9068" s="10">
        <v>776</v>
      </c>
      <c r="J9068" s="10">
        <v>1448</v>
      </c>
      <c r="K9068" s="55"/>
      <c r="L9068" s="57"/>
      <c r="M9068" s="57"/>
      <c r="N9068" s="59"/>
      <c r="O9068" s="61"/>
      <c r="P9068" s="10"/>
      <c r="Q9068" s="10"/>
      <c r="R9068" s="11"/>
      <c r="S9068" s="24">
        <f>Table1[[#This Row],[Female Voters]]/Table1[[#This Row],[Female Population]]</f>
        <v>0</v>
      </c>
      <c r="T9068" s="24">
        <f>Table1[[#This Row],[Male Voters]]/Table1[[#This Row],[Male Population]]</f>
        <v>0</v>
      </c>
      <c r="U9068" s="24">
        <f>Table1[[#This Row],[Total Voters]]/Table1[[#This Row],[Total Population]]</f>
        <v>0</v>
      </c>
      <c r="V9068" s="24">
        <f>Table1[[#This Row],[Female Ballots]]/Table1[[#This Row],[Female Population]]</f>
        <v>0</v>
      </c>
      <c r="W9068" s="24">
        <f>Table1[[#This Row],[Male Ballots]]/Table1[[#This Row],[Male Population]]</f>
        <v>0</v>
      </c>
      <c r="X9068" s="24">
        <f>Table1[[#This Row],[Total Ballots]]/Table1[[#This Row],[Total Population]]</f>
        <v>0</v>
      </c>
      <c r="Y9068" s="125" t="str">
        <f>IFERROR(Table1[[#This Row],[Female Ballots]]/Table1[[#This Row],[Female Voters]],"0.0%")</f>
        <v>0.0%</v>
      </c>
      <c r="Z9068" s="125" t="str">
        <f>IFERROR(Table1[[#This Row],[Male Ballots]]/Table1[[#This Row],[Male Voters]],"0.0%")</f>
        <v>0.0%</v>
      </c>
      <c r="AA9068" s="126" t="str">
        <f>IFERROR(Table1[[#This Row],[Total Ballots]]/Table1[[#This Row],[Total Voters]],"0.0%")</f>
        <v>0.0%</v>
      </c>
    </row>
    <row r="9069" spans="1:27" x14ac:dyDescent="0.35">
      <c r="A9069" s="8" t="s">
        <v>24</v>
      </c>
      <c r="B9069" s="17">
        <v>2003</v>
      </c>
      <c r="C9069" s="80" t="s">
        <v>82</v>
      </c>
      <c r="D9069" s="17"/>
      <c r="E9069" s="35" t="s">
        <v>73</v>
      </c>
      <c r="F9069" s="35" t="s">
        <v>77</v>
      </c>
      <c r="G9069" s="51" t="s">
        <v>63</v>
      </c>
      <c r="H9069" s="10">
        <v>1023</v>
      </c>
      <c r="I9069" s="10">
        <v>1014</v>
      </c>
      <c r="J9069" s="10">
        <v>2037</v>
      </c>
      <c r="K9069" s="55"/>
      <c r="L9069" s="57"/>
      <c r="M9069" s="57"/>
      <c r="N9069" s="59"/>
      <c r="O9069" s="61"/>
      <c r="P9069" s="10"/>
      <c r="Q9069" s="10"/>
      <c r="R9069" s="11"/>
      <c r="S9069" s="24">
        <f>Table1[[#This Row],[Female Voters]]/Table1[[#This Row],[Female Population]]</f>
        <v>0</v>
      </c>
      <c r="T9069" s="24">
        <f>Table1[[#This Row],[Male Voters]]/Table1[[#This Row],[Male Population]]</f>
        <v>0</v>
      </c>
      <c r="U9069" s="24">
        <f>Table1[[#This Row],[Total Voters]]/Table1[[#This Row],[Total Population]]</f>
        <v>0</v>
      </c>
      <c r="V9069" s="24">
        <f>Table1[[#This Row],[Female Ballots]]/Table1[[#This Row],[Female Population]]</f>
        <v>0</v>
      </c>
      <c r="W9069" s="24">
        <f>Table1[[#This Row],[Male Ballots]]/Table1[[#This Row],[Male Population]]</f>
        <v>0</v>
      </c>
      <c r="X9069" s="24">
        <f>Table1[[#This Row],[Total Ballots]]/Table1[[#This Row],[Total Population]]</f>
        <v>0</v>
      </c>
      <c r="Y9069" s="125" t="str">
        <f>IFERROR(Table1[[#This Row],[Female Ballots]]/Table1[[#This Row],[Female Voters]],"0.0%")</f>
        <v>0.0%</v>
      </c>
      <c r="Z9069" s="125" t="str">
        <f>IFERROR(Table1[[#This Row],[Male Ballots]]/Table1[[#This Row],[Male Voters]],"0.0%")</f>
        <v>0.0%</v>
      </c>
      <c r="AA9069" s="126" t="str">
        <f>IFERROR(Table1[[#This Row],[Total Ballots]]/Table1[[#This Row],[Total Voters]],"0.0%")</f>
        <v>0.0%</v>
      </c>
    </row>
    <row r="9070" spans="1:27" x14ac:dyDescent="0.35">
      <c r="A9070" s="8" t="s">
        <v>24</v>
      </c>
      <c r="B9070" s="17">
        <v>2003</v>
      </c>
      <c r="C9070" s="80" t="s">
        <v>82</v>
      </c>
      <c r="D9070" s="17"/>
      <c r="E9070" s="35" t="s">
        <v>73</v>
      </c>
      <c r="F9070" s="35" t="s">
        <v>77</v>
      </c>
      <c r="G9070" s="51" t="s">
        <v>64</v>
      </c>
      <c r="H9070" s="10">
        <v>1746</v>
      </c>
      <c r="I9070" s="10">
        <v>1660</v>
      </c>
      <c r="J9070" s="10">
        <v>3406</v>
      </c>
      <c r="K9070" s="55"/>
      <c r="L9070" s="57"/>
      <c r="M9070" s="57"/>
      <c r="N9070" s="59"/>
      <c r="O9070" s="61"/>
      <c r="P9070" s="10"/>
      <c r="Q9070" s="10"/>
      <c r="R9070" s="11"/>
      <c r="S9070" s="24">
        <f>Table1[[#This Row],[Female Voters]]/Table1[[#This Row],[Female Population]]</f>
        <v>0</v>
      </c>
      <c r="T9070" s="24">
        <f>Table1[[#This Row],[Male Voters]]/Table1[[#This Row],[Male Population]]</f>
        <v>0</v>
      </c>
      <c r="U9070" s="24">
        <f>Table1[[#This Row],[Total Voters]]/Table1[[#This Row],[Total Population]]</f>
        <v>0</v>
      </c>
      <c r="V9070" s="24">
        <f>Table1[[#This Row],[Female Ballots]]/Table1[[#This Row],[Female Population]]</f>
        <v>0</v>
      </c>
      <c r="W9070" s="24">
        <f>Table1[[#This Row],[Male Ballots]]/Table1[[#This Row],[Male Population]]</f>
        <v>0</v>
      </c>
      <c r="X9070" s="24">
        <f>Table1[[#This Row],[Total Ballots]]/Table1[[#This Row],[Total Population]]</f>
        <v>0</v>
      </c>
      <c r="Y9070" s="125" t="str">
        <f>IFERROR(Table1[[#This Row],[Female Ballots]]/Table1[[#This Row],[Female Voters]],"0.0%")</f>
        <v>0.0%</v>
      </c>
      <c r="Z9070" s="125" t="str">
        <f>IFERROR(Table1[[#This Row],[Male Ballots]]/Table1[[#This Row],[Male Voters]],"0.0%")</f>
        <v>0.0%</v>
      </c>
      <c r="AA9070" s="126" t="str">
        <f>IFERROR(Table1[[#This Row],[Total Ballots]]/Table1[[#This Row],[Total Voters]],"0.0%")</f>
        <v>0.0%</v>
      </c>
    </row>
    <row r="9071" spans="1:27" x14ac:dyDescent="0.35">
      <c r="A9071" s="8" t="s">
        <v>24</v>
      </c>
      <c r="B9071" s="17">
        <v>2003</v>
      </c>
      <c r="C9071" s="80" t="s">
        <v>82</v>
      </c>
      <c r="D9071" s="17"/>
      <c r="E9071" s="35" t="s">
        <v>73</v>
      </c>
      <c r="F9071" s="35" t="s">
        <v>77</v>
      </c>
      <c r="G9071" s="51" t="s">
        <v>65</v>
      </c>
      <c r="H9071" s="10">
        <v>2566</v>
      </c>
      <c r="I9071" s="10">
        <v>2338</v>
      </c>
      <c r="J9071" s="10">
        <v>4904</v>
      </c>
      <c r="K9071" s="55"/>
      <c r="L9071" s="57"/>
      <c r="M9071" s="57"/>
      <c r="N9071" s="59"/>
      <c r="O9071" s="61"/>
      <c r="P9071" s="10"/>
      <c r="Q9071" s="10"/>
      <c r="R9071" s="11"/>
      <c r="S9071" s="24">
        <f>Table1[[#This Row],[Female Voters]]/Table1[[#This Row],[Female Population]]</f>
        <v>0</v>
      </c>
      <c r="T9071" s="24">
        <f>Table1[[#This Row],[Male Voters]]/Table1[[#This Row],[Male Population]]</f>
        <v>0</v>
      </c>
      <c r="U9071" s="24">
        <f>Table1[[#This Row],[Total Voters]]/Table1[[#This Row],[Total Population]]</f>
        <v>0</v>
      </c>
      <c r="V9071" s="24">
        <f>Table1[[#This Row],[Female Ballots]]/Table1[[#This Row],[Female Population]]</f>
        <v>0</v>
      </c>
      <c r="W9071" s="24">
        <f>Table1[[#This Row],[Male Ballots]]/Table1[[#This Row],[Male Population]]</f>
        <v>0</v>
      </c>
      <c r="X9071" s="24">
        <f>Table1[[#This Row],[Total Ballots]]/Table1[[#This Row],[Total Population]]</f>
        <v>0</v>
      </c>
      <c r="Y9071" s="125" t="str">
        <f>IFERROR(Table1[[#This Row],[Female Ballots]]/Table1[[#This Row],[Female Voters]],"0.0%")</f>
        <v>0.0%</v>
      </c>
      <c r="Z9071" s="125" t="str">
        <f>IFERROR(Table1[[#This Row],[Male Ballots]]/Table1[[#This Row],[Male Voters]],"0.0%")</f>
        <v>0.0%</v>
      </c>
      <c r="AA9071" s="126" t="str">
        <f>IFERROR(Table1[[#This Row],[Total Ballots]]/Table1[[#This Row],[Total Voters]],"0.0%")</f>
        <v>0.0%</v>
      </c>
    </row>
    <row r="9072" spans="1:27" x14ac:dyDescent="0.35">
      <c r="A9072" s="8" t="s">
        <v>24</v>
      </c>
      <c r="B9072" s="17">
        <v>2003</v>
      </c>
      <c r="C9072" s="80" t="s">
        <v>82</v>
      </c>
      <c r="D9072" s="17"/>
      <c r="E9072" s="35" t="s">
        <v>73</v>
      </c>
      <c r="F9072" s="35" t="s">
        <v>77</v>
      </c>
      <c r="G9072" s="51" t="s">
        <v>66</v>
      </c>
      <c r="H9072" s="10">
        <v>2336</v>
      </c>
      <c r="I9072" s="10">
        <v>2175</v>
      </c>
      <c r="J9072" s="10">
        <v>4511</v>
      </c>
      <c r="K9072" s="55"/>
      <c r="L9072" s="57"/>
      <c r="M9072" s="57"/>
      <c r="N9072" s="59"/>
      <c r="O9072" s="61"/>
      <c r="P9072" s="10"/>
      <c r="Q9072" s="10"/>
      <c r="R9072" s="11"/>
      <c r="S9072" s="24">
        <f>Table1[[#This Row],[Female Voters]]/Table1[[#This Row],[Female Population]]</f>
        <v>0</v>
      </c>
      <c r="T9072" s="24">
        <f>Table1[[#This Row],[Male Voters]]/Table1[[#This Row],[Male Population]]</f>
        <v>0</v>
      </c>
      <c r="U9072" s="24">
        <f>Table1[[#This Row],[Total Voters]]/Table1[[#This Row],[Total Population]]</f>
        <v>0</v>
      </c>
      <c r="V9072" s="24">
        <f>Table1[[#This Row],[Female Ballots]]/Table1[[#This Row],[Female Population]]</f>
        <v>0</v>
      </c>
      <c r="W9072" s="24">
        <f>Table1[[#This Row],[Male Ballots]]/Table1[[#This Row],[Male Population]]</f>
        <v>0</v>
      </c>
      <c r="X9072" s="24">
        <f>Table1[[#This Row],[Total Ballots]]/Table1[[#This Row],[Total Population]]</f>
        <v>0</v>
      </c>
      <c r="Y9072" s="125" t="str">
        <f>IFERROR(Table1[[#This Row],[Female Ballots]]/Table1[[#This Row],[Female Voters]],"0.0%")</f>
        <v>0.0%</v>
      </c>
      <c r="Z9072" s="125" t="str">
        <f>IFERROR(Table1[[#This Row],[Male Ballots]]/Table1[[#This Row],[Male Voters]],"0.0%")</f>
        <v>0.0%</v>
      </c>
      <c r="AA9072" s="126" t="str">
        <f>IFERROR(Table1[[#This Row],[Total Ballots]]/Table1[[#This Row],[Total Voters]],"0.0%")</f>
        <v>0.0%</v>
      </c>
    </row>
    <row r="9073" spans="1:27" x14ac:dyDescent="0.35">
      <c r="A9073" s="8" t="s">
        <v>24</v>
      </c>
      <c r="B9073" s="17">
        <v>2003</v>
      </c>
      <c r="C9073" s="80" t="s">
        <v>82</v>
      </c>
      <c r="D9073" s="17"/>
      <c r="E9073" s="35" t="s">
        <v>73</v>
      </c>
      <c r="F9073" s="35" t="s">
        <v>77</v>
      </c>
      <c r="G9073" s="51" t="s">
        <v>67</v>
      </c>
      <c r="H9073" s="10">
        <v>3085</v>
      </c>
      <c r="I9073" s="10">
        <v>2958</v>
      </c>
      <c r="J9073" s="10">
        <v>6043</v>
      </c>
      <c r="K9073" s="55"/>
      <c r="L9073" s="57"/>
      <c r="M9073" s="57"/>
      <c r="N9073" s="59"/>
      <c r="O9073" s="61"/>
      <c r="P9073" s="10"/>
      <c r="Q9073" s="10"/>
      <c r="R9073" s="11"/>
      <c r="S9073" s="24">
        <f>Table1[[#This Row],[Female Voters]]/Table1[[#This Row],[Female Population]]</f>
        <v>0</v>
      </c>
      <c r="T9073" s="24">
        <f>Table1[[#This Row],[Male Voters]]/Table1[[#This Row],[Male Population]]</f>
        <v>0</v>
      </c>
      <c r="U9073" s="24">
        <f>Table1[[#This Row],[Total Voters]]/Table1[[#This Row],[Total Population]]</f>
        <v>0</v>
      </c>
      <c r="V9073" s="24">
        <f>Table1[[#This Row],[Female Ballots]]/Table1[[#This Row],[Female Population]]</f>
        <v>0</v>
      </c>
      <c r="W9073" s="24">
        <f>Table1[[#This Row],[Male Ballots]]/Table1[[#This Row],[Male Population]]</f>
        <v>0</v>
      </c>
      <c r="X9073" s="24">
        <f>Table1[[#This Row],[Total Ballots]]/Table1[[#This Row],[Total Population]]</f>
        <v>0</v>
      </c>
      <c r="Y9073" s="125" t="str">
        <f>IFERROR(Table1[[#This Row],[Female Ballots]]/Table1[[#This Row],[Female Voters]],"0.0%")</f>
        <v>0.0%</v>
      </c>
      <c r="Z9073" s="125" t="str">
        <f>IFERROR(Table1[[#This Row],[Male Ballots]]/Table1[[#This Row],[Male Voters]],"0.0%")</f>
        <v>0.0%</v>
      </c>
      <c r="AA9073" s="126" t="str">
        <f>IFERROR(Table1[[#This Row],[Total Ballots]]/Table1[[#This Row],[Total Voters]],"0.0%")</f>
        <v>0.0%</v>
      </c>
    </row>
    <row r="9074" spans="1:27" x14ac:dyDescent="0.35">
      <c r="A9074" s="8" t="s">
        <v>47</v>
      </c>
      <c r="B9074" s="17">
        <v>2003</v>
      </c>
      <c r="C9074" s="80" t="s">
        <v>82</v>
      </c>
      <c r="D9074" s="17" t="s">
        <v>69</v>
      </c>
      <c r="E9074" s="35" t="s">
        <v>73</v>
      </c>
      <c r="F9074" s="35" t="s">
        <v>77</v>
      </c>
      <c r="G9074" s="51" t="s">
        <v>79</v>
      </c>
      <c r="H9074" s="10">
        <v>704400</v>
      </c>
      <c r="I9074" s="10">
        <v>688607</v>
      </c>
      <c r="J9074" s="10">
        <v>1393007</v>
      </c>
      <c r="K9074" s="55"/>
      <c r="L9074" s="57"/>
      <c r="M9074" s="57"/>
      <c r="N9074" s="59">
        <v>1035764</v>
      </c>
      <c r="O9074" s="61"/>
      <c r="P9074" s="10"/>
      <c r="Q9074" s="10"/>
      <c r="R9074" s="11">
        <v>369779</v>
      </c>
      <c r="S9074" s="24">
        <f>Table1[[#This Row],[Female Voters]]/Table1[[#This Row],[Female Population]]</f>
        <v>0</v>
      </c>
      <c r="T9074" s="24">
        <f>Table1[[#This Row],[Male Voters]]/Table1[[#This Row],[Male Population]]</f>
        <v>0</v>
      </c>
      <c r="U9074" s="24">
        <f>Table1[[#This Row],[Total Voters]]/Table1[[#This Row],[Total Population]]</f>
        <v>0.74354543803441042</v>
      </c>
      <c r="V9074" s="24">
        <f>Table1[[#This Row],[Female Ballots]]/Table1[[#This Row],[Female Population]]</f>
        <v>0</v>
      </c>
      <c r="W9074" s="24">
        <f>Table1[[#This Row],[Male Ballots]]/Table1[[#This Row],[Male Population]]</f>
        <v>0</v>
      </c>
      <c r="X9074" s="24">
        <f>Table1[[#This Row],[Total Ballots]]/Table1[[#This Row],[Total Population]]</f>
        <v>0.26545379886820381</v>
      </c>
      <c r="Y9074" s="125" t="str">
        <f>IFERROR(Table1[[#This Row],[Female Ballots]]/Table1[[#This Row],[Female Voters]],"0.0%")</f>
        <v>0.0%</v>
      </c>
      <c r="Z9074" s="125" t="str">
        <f>IFERROR(Table1[[#This Row],[Male Ballots]]/Table1[[#This Row],[Male Voters]],"0.0%")</f>
        <v>0.0%</v>
      </c>
      <c r="AA9074" s="126">
        <f>IFERROR(Table1[[#This Row],[Total Ballots]]/Table1[[#This Row],[Total Voters]],"0.0%")</f>
        <v>0.35701086347855304</v>
      </c>
    </row>
    <row r="9075" spans="1:27" x14ac:dyDescent="0.35">
      <c r="A9075" s="8" t="s">
        <v>47</v>
      </c>
      <c r="B9075" s="17">
        <v>2003</v>
      </c>
      <c r="C9075" s="80" t="s">
        <v>82</v>
      </c>
      <c r="D9075" s="17" t="s">
        <v>69</v>
      </c>
      <c r="E9075" s="35" t="s">
        <v>73</v>
      </c>
      <c r="F9075" s="35" t="s">
        <v>77</v>
      </c>
      <c r="G9075" s="51" t="s">
        <v>62</v>
      </c>
      <c r="H9075" s="10">
        <v>85332</v>
      </c>
      <c r="I9075" s="10">
        <v>87196</v>
      </c>
      <c r="J9075" s="10">
        <v>172528</v>
      </c>
      <c r="K9075" s="55"/>
      <c r="L9075" s="57"/>
      <c r="M9075" s="57"/>
      <c r="N9075" s="59"/>
      <c r="O9075" s="61"/>
      <c r="P9075" s="10"/>
      <c r="Q9075" s="10"/>
      <c r="R9075" s="11"/>
      <c r="S9075" s="24">
        <f>Table1[[#This Row],[Female Voters]]/Table1[[#This Row],[Female Population]]</f>
        <v>0</v>
      </c>
      <c r="T9075" s="24">
        <f>Table1[[#This Row],[Male Voters]]/Table1[[#This Row],[Male Population]]</f>
        <v>0</v>
      </c>
      <c r="U9075" s="24">
        <f>Table1[[#This Row],[Total Voters]]/Table1[[#This Row],[Total Population]]</f>
        <v>0</v>
      </c>
      <c r="V9075" s="24">
        <f>Table1[[#This Row],[Female Ballots]]/Table1[[#This Row],[Female Population]]</f>
        <v>0</v>
      </c>
      <c r="W9075" s="24">
        <f>Table1[[#This Row],[Male Ballots]]/Table1[[#This Row],[Male Population]]</f>
        <v>0</v>
      </c>
      <c r="X9075" s="24">
        <f>Table1[[#This Row],[Total Ballots]]/Table1[[#This Row],[Total Population]]</f>
        <v>0</v>
      </c>
      <c r="Y9075" s="125" t="str">
        <f>IFERROR(Table1[[#This Row],[Female Ballots]]/Table1[[#This Row],[Female Voters]],"0.0%")</f>
        <v>0.0%</v>
      </c>
      <c r="Z9075" s="125" t="str">
        <f>IFERROR(Table1[[#This Row],[Male Ballots]]/Table1[[#This Row],[Male Voters]],"0.0%")</f>
        <v>0.0%</v>
      </c>
      <c r="AA9075" s="126" t="str">
        <f>IFERROR(Table1[[#This Row],[Total Ballots]]/Table1[[#This Row],[Total Voters]],"0.0%")</f>
        <v>0.0%</v>
      </c>
    </row>
    <row r="9076" spans="1:27" x14ac:dyDescent="0.35">
      <c r="A9076" s="8" t="s">
        <v>47</v>
      </c>
      <c r="B9076" s="17">
        <v>2003</v>
      </c>
      <c r="C9076" s="80" t="s">
        <v>82</v>
      </c>
      <c r="D9076" s="17" t="s">
        <v>69</v>
      </c>
      <c r="E9076" s="35" t="s">
        <v>73</v>
      </c>
      <c r="F9076" s="35" t="s">
        <v>77</v>
      </c>
      <c r="G9076" s="51" t="s">
        <v>63</v>
      </c>
      <c r="H9076" s="10">
        <v>140622</v>
      </c>
      <c r="I9076" s="10">
        <v>149736</v>
      </c>
      <c r="J9076" s="10">
        <v>290358</v>
      </c>
      <c r="K9076" s="55"/>
      <c r="L9076" s="57"/>
      <c r="M9076" s="57"/>
      <c r="N9076" s="59"/>
      <c r="O9076" s="61"/>
      <c r="P9076" s="10"/>
      <c r="Q9076" s="10"/>
      <c r="R9076" s="11"/>
      <c r="S9076" s="24">
        <f>Table1[[#This Row],[Female Voters]]/Table1[[#This Row],[Female Population]]</f>
        <v>0</v>
      </c>
      <c r="T9076" s="24">
        <f>Table1[[#This Row],[Male Voters]]/Table1[[#This Row],[Male Population]]</f>
        <v>0</v>
      </c>
      <c r="U9076" s="24">
        <f>Table1[[#This Row],[Total Voters]]/Table1[[#This Row],[Total Population]]</f>
        <v>0</v>
      </c>
      <c r="V9076" s="24">
        <f>Table1[[#This Row],[Female Ballots]]/Table1[[#This Row],[Female Population]]</f>
        <v>0</v>
      </c>
      <c r="W9076" s="24">
        <f>Table1[[#This Row],[Male Ballots]]/Table1[[#This Row],[Male Population]]</f>
        <v>0</v>
      </c>
      <c r="X9076" s="24">
        <f>Table1[[#This Row],[Total Ballots]]/Table1[[#This Row],[Total Population]]</f>
        <v>0</v>
      </c>
      <c r="Y9076" s="125" t="str">
        <f>IFERROR(Table1[[#This Row],[Female Ballots]]/Table1[[#This Row],[Female Voters]],"0.0%")</f>
        <v>0.0%</v>
      </c>
      <c r="Z9076" s="125" t="str">
        <f>IFERROR(Table1[[#This Row],[Male Ballots]]/Table1[[#This Row],[Male Voters]],"0.0%")</f>
        <v>0.0%</v>
      </c>
      <c r="AA9076" s="126" t="str">
        <f>IFERROR(Table1[[#This Row],[Total Ballots]]/Table1[[#This Row],[Total Voters]],"0.0%")</f>
        <v>0.0%</v>
      </c>
    </row>
    <row r="9077" spans="1:27" x14ac:dyDescent="0.35">
      <c r="A9077" s="8" t="s">
        <v>47</v>
      </c>
      <c r="B9077" s="17">
        <v>2003</v>
      </c>
      <c r="C9077" s="80" t="s">
        <v>82</v>
      </c>
      <c r="D9077" s="17" t="s">
        <v>69</v>
      </c>
      <c r="E9077" s="35" t="s">
        <v>73</v>
      </c>
      <c r="F9077" s="35" t="s">
        <v>77</v>
      </c>
      <c r="G9077" s="51" t="s">
        <v>64</v>
      </c>
      <c r="H9077" s="10">
        <v>148676</v>
      </c>
      <c r="I9077" s="10">
        <v>154359</v>
      </c>
      <c r="J9077" s="10">
        <v>303035</v>
      </c>
      <c r="K9077" s="55"/>
      <c r="L9077" s="57"/>
      <c r="M9077" s="57"/>
      <c r="N9077" s="59"/>
      <c r="O9077" s="61"/>
      <c r="P9077" s="10"/>
      <c r="Q9077" s="10"/>
      <c r="R9077" s="11"/>
      <c r="S9077" s="24">
        <f>Table1[[#This Row],[Female Voters]]/Table1[[#This Row],[Female Population]]</f>
        <v>0</v>
      </c>
      <c r="T9077" s="24">
        <f>Table1[[#This Row],[Male Voters]]/Table1[[#This Row],[Male Population]]</f>
        <v>0</v>
      </c>
      <c r="U9077" s="24">
        <f>Table1[[#This Row],[Total Voters]]/Table1[[#This Row],[Total Population]]</f>
        <v>0</v>
      </c>
      <c r="V9077" s="24">
        <f>Table1[[#This Row],[Female Ballots]]/Table1[[#This Row],[Female Population]]</f>
        <v>0</v>
      </c>
      <c r="W9077" s="24">
        <f>Table1[[#This Row],[Male Ballots]]/Table1[[#This Row],[Male Population]]</f>
        <v>0</v>
      </c>
      <c r="X9077" s="24">
        <f>Table1[[#This Row],[Total Ballots]]/Table1[[#This Row],[Total Population]]</f>
        <v>0</v>
      </c>
      <c r="Y9077" s="125" t="str">
        <f>IFERROR(Table1[[#This Row],[Female Ballots]]/Table1[[#This Row],[Female Voters]],"0.0%")</f>
        <v>0.0%</v>
      </c>
      <c r="Z9077" s="125" t="str">
        <f>IFERROR(Table1[[#This Row],[Male Ballots]]/Table1[[#This Row],[Male Voters]],"0.0%")</f>
        <v>0.0%</v>
      </c>
      <c r="AA9077" s="126" t="str">
        <f>IFERROR(Table1[[#This Row],[Total Ballots]]/Table1[[#This Row],[Total Voters]],"0.0%")</f>
        <v>0.0%</v>
      </c>
    </row>
    <row r="9078" spans="1:27" x14ac:dyDescent="0.35">
      <c r="A9078" s="8" t="s">
        <v>47</v>
      </c>
      <c r="B9078" s="17">
        <v>2003</v>
      </c>
      <c r="C9078" s="80" t="s">
        <v>82</v>
      </c>
      <c r="D9078" s="17" t="s">
        <v>69</v>
      </c>
      <c r="E9078" s="35" t="s">
        <v>73</v>
      </c>
      <c r="F9078" s="35" t="s">
        <v>77</v>
      </c>
      <c r="G9078" s="51" t="s">
        <v>65</v>
      </c>
      <c r="H9078" s="10">
        <v>138741</v>
      </c>
      <c r="I9078" s="10">
        <v>137479</v>
      </c>
      <c r="J9078" s="10">
        <v>276220</v>
      </c>
      <c r="K9078" s="55"/>
      <c r="L9078" s="57"/>
      <c r="M9078" s="57"/>
      <c r="N9078" s="59"/>
      <c r="O9078" s="61"/>
      <c r="P9078" s="10"/>
      <c r="Q9078" s="10"/>
      <c r="R9078" s="11"/>
      <c r="S9078" s="24">
        <f>Table1[[#This Row],[Female Voters]]/Table1[[#This Row],[Female Population]]</f>
        <v>0</v>
      </c>
      <c r="T9078" s="24">
        <f>Table1[[#This Row],[Male Voters]]/Table1[[#This Row],[Male Population]]</f>
        <v>0</v>
      </c>
      <c r="U9078" s="24">
        <f>Table1[[#This Row],[Total Voters]]/Table1[[#This Row],[Total Population]]</f>
        <v>0</v>
      </c>
      <c r="V9078" s="24">
        <f>Table1[[#This Row],[Female Ballots]]/Table1[[#This Row],[Female Population]]</f>
        <v>0</v>
      </c>
      <c r="W9078" s="24">
        <f>Table1[[#This Row],[Male Ballots]]/Table1[[#This Row],[Male Population]]</f>
        <v>0</v>
      </c>
      <c r="X9078" s="24">
        <f>Table1[[#This Row],[Total Ballots]]/Table1[[#This Row],[Total Population]]</f>
        <v>0</v>
      </c>
      <c r="Y9078" s="125" t="str">
        <f>IFERROR(Table1[[#This Row],[Female Ballots]]/Table1[[#This Row],[Female Voters]],"0.0%")</f>
        <v>0.0%</v>
      </c>
      <c r="Z9078" s="125" t="str">
        <f>IFERROR(Table1[[#This Row],[Male Ballots]]/Table1[[#This Row],[Male Voters]],"0.0%")</f>
        <v>0.0%</v>
      </c>
      <c r="AA9078" s="126" t="str">
        <f>IFERROR(Table1[[#This Row],[Total Ballots]]/Table1[[#This Row],[Total Voters]],"0.0%")</f>
        <v>0.0%</v>
      </c>
    </row>
    <row r="9079" spans="1:27" x14ac:dyDescent="0.35">
      <c r="A9079" s="8" t="s">
        <v>47</v>
      </c>
      <c r="B9079" s="17">
        <v>2003</v>
      </c>
      <c r="C9079" s="80" t="s">
        <v>82</v>
      </c>
      <c r="D9079" s="17" t="s">
        <v>69</v>
      </c>
      <c r="E9079" s="35" t="s">
        <v>73</v>
      </c>
      <c r="F9079" s="35" t="s">
        <v>77</v>
      </c>
      <c r="G9079" s="51" t="s">
        <v>66</v>
      </c>
      <c r="H9079" s="10">
        <v>83902</v>
      </c>
      <c r="I9079" s="10">
        <v>82530</v>
      </c>
      <c r="J9079" s="10">
        <v>166432</v>
      </c>
      <c r="K9079" s="55"/>
      <c r="L9079" s="57"/>
      <c r="M9079" s="57"/>
      <c r="N9079" s="59"/>
      <c r="O9079" s="61"/>
      <c r="P9079" s="10"/>
      <c r="Q9079" s="10"/>
      <c r="R9079" s="11"/>
      <c r="S9079" s="24">
        <f>Table1[[#This Row],[Female Voters]]/Table1[[#This Row],[Female Population]]</f>
        <v>0</v>
      </c>
      <c r="T9079" s="24">
        <f>Table1[[#This Row],[Male Voters]]/Table1[[#This Row],[Male Population]]</f>
        <v>0</v>
      </c>
      <c r="U9079" s="24">
        <f>Table1[[#This Row],[Total Voters]]/Table1[[#This Row],[Total Population]]</f>
        <v>0</v>
      </c>
      <c r="V9079" s="24">
        <f>Table1[[#This Row],[Female Ballots]]/Table1[[#This Row],[Female Population]]</f>
        <v>0</v>
      </c>
      <c r="W9079" s="24">
        <f>Table1[[#This Row],[Male Ballots]]/Table1[[#This Row],[Male Population]]</f>
        <v>0</v>
      </c>
      <c r="X9079" s="24">
        <f>Table1[[#This Row],[Total Ballots]]/Table1[[#This Row],[Total Population]]</f>
        <v>0</v>
      </c>
      <c r="Y9079" s="125" t="str">
        <f>IFERROR(Table1[[#This Row],[Female Ballots]]/Table1[[#This Row],[Female Voters]],"0.0%")</f>
        <v>0.0%</v>
      </c>
      <c r="Z9079" s="125" t="str">
        <f>IFERROR(Table1[[#This Row],[Male Ballots]]/Table1[[#This Row],[Male Voters]],"0.0%")</f>
        <v>0.0%</v>
      </c>
      <c r="AA9079" s="126" t="str">
        <f>IFERROR(Table1[[#This Row],[Total Ballots]]/Table1[[#This Row],[Total Voters]],"0.0%")</f>
        <v>0.0%</v>
      </c>
    </row>
    <row r="9080" spans="1:27" x14ac:dyDescent="0.35">
      <c r="A9080" s="8" t="s">
        <v>47</v>
      </c>
      <c r="B9080" s="17">
        <v>2003</v>
      </c>
      <c r="C9080" s="80" t="s">
        <v>82</v>
      </c>
      <c r="D9080" s="17" t="s">
        <v>69</v>
      </c>
      <c r="E9080" s="35" t="s">
        <v>73</v>
      </c>
      <c r="F9080" s="35" t="s">
        <v>77</v>
      </c>
      <c r="G9080" s="51" t="s">
        <v>67</v>
      </c>
      <c r="H9080" s="10">
        <v>107127</v>
      </c>
      <c r="I9080" s="10">
        <v>77307</v>
      </c>
      <c r="J9080" s="10">
        <v>184434</v>
      </c>
      <c r="K9080" s="55"/>
      <c r="L9080" s="57"/>
      <c r="M9080" s="57"/>
      <c r="N9080" s="59"/>
      <c r="O9080" s="61"/>
      <c r="P9080" s="10"/>
      <c r="Q9080" s="10"/>
      <c r="R9080" s="11"/>
      <c r="S9080" s="24">
        <f>Table1[[#This Row],[Female Voters]]/Table1[[#This Row],[Female Population]]</f>
        <v>0</v>
      </c>
      <c r="T9080" s="24">
        <f>Table1[[#This Row],[Male Voters]]/Table1[[#This Row],[Male Population]]</f>
        <v>0</v>
      </c>
      <c r="U9080" s="24">
        <f>Table1[[#This Row],[Total Voters]]/Table1[[#This Row],[Total Population]]</f>
        <v>0</v>
      </c>
      <c r="V9080" s="24">
        <f>Table1[[#This Row],[Female Ballots]]/Table1[[#This Row],[Female Population]]</f>
        <v>0</v>
      </c>
      <c r="W9080" s="24">
        <f>Table1[[#This Row],[Male Ballots]]/Table1[[#This Row],[Male Population]]</f>
        <v>0</v>
      </c>
      <c r="X9080" s="24">
        <f>Table1[[#This Row],[Total Ballots]]/Table1[[#This Row],[Total Population]]</f>
        <v>0</v>
      </c>
      <c r="Y9080" s="125" t="str">
        <f>IFERROR(Table1[[#This Row],[Female Ballots]]/Table1[[#This Row],[Female Voters]],"0.0%")</f>
        <v>0.0%</v>
      </c>
      <c r="Z9080" s="125" t="str">
        <f>IFERROR(Table1[[#This Row],[Male Ballots]]/Table1[[#This Row],[Male Voters]],"0.0%")</f>
        <v>0.0%</v>
      </c>
      <c r="AA9080" s="126" t="str">
        <f>IFERROR(Table1[[#This Row],[Total Ballots]]/Table1[[#This Row],[Total Voters]],"0.0%")</f>
        <v>0.0%</v>
      </c>
    </row>
    <row r="9081" spans="1:27" x14ac:dyDescent="0.35">
      <c r="A9081" s="8" t="s">
        <v>39</v>
      </c>
      <c r="B9081" s="17">
        <v>2003</v>
      </c>
      <c r="C9081" s="80" t="s">
        <v>82</v>
      </c>
      <c r="D9081" s="17" t="s">
        <v>70</v>
      </c>
      <c r="E9081" s="35" t="s">
        <v>74</v>
      </c>
      <c r="F9081" s="35" t="s">
        <v>77</v>
      </c>
      <c r="G9081" s="51" t="s">
        <v>79</v>
      </c>
      <c r="H9081" s="10">
        <v>88638</v>
      </c>
      <c r="I9081" s="10">
        <v>90142</v>
      </c>
      <c r="J9081" s="10">
        <v>178780</v>
      </c>
      <c r="K9081" s="55"/>
      <c r="L9081" s="57"/>
      <c r="M9081" s="57"/>
      <c r="N9081" s="59">
        <v>125228</v>
      </c>
      <c r="O9081" s="61"/>
      <c r="P9081" s="10"/>
      <c r="Q9081" s="10"/>
      <c r="R9081" s="11">
        <v>64040</v>
      </c>
      <c r="S9081" s="24">
        <f>Table1[[#This Row],[Female Voters]]/Table1[[#This Row],[Female Population]]</f>
        <v>0</v>
      </c>
      <c r="T9081" s="24">
        <f>Table1[[#This Row],[Male Voters]]/Table1[[#This Row],[Male Population]]</f>
        <v>0</v>
      </c>
      <c r="U9081" s="24">
        <f>Table1[[#This Row],[Total Voters]]/Table1[[#This Row],[Total Population]]</f>
        <v>0.70045866428012082</v>
      </c>
      <c r="V9081" s="24">
        <f>Table1[[#This Row],[Female Ballots]]/Table1[[#This Row],[Female Population]]</f>
        <v>0</v>
      </c>
      <c r="W9081" s="24">
        <f>Table1[[#This Row],[Male Ballots]]/Table1[[#This Row],[Male Population]]</f>
        <v>0</v>
      </c>
      <c r="X9081" s="24">
        <f>Table1[[#This Row],[Total Ballots]]/Table1[[#This Row],[Total Population]]</f>
        <v>0.35820561584069804</v>
      </c>
      <c r="Y9081" s="125" t="str">
        <f>IFERROR(Table1[[#This Row],[Female Ballots]]/Table1[[#This Row],[Female Voters]],"0.0%")</f>
        <v>0.0%</v>
      </c>
      <c r="Z9081" s="125" t="str">
        <f>IFERROR(Table1[[#This Row],[Male Ballots]]/Table1[[#This Row],[Male Voters]],"0.0%")</f>
        <v>0.0%</v>
      </c>
      <c r="AA9081" s="126">
        <f>IFERROR(Table1[[#This Row],[Total Ballots]]/Table1[[#This Row],[Total Voters]],"0.0%")</f>
        <v>0.51138722969303985</v>
      </c>
    </row>
    <row r="9082" spans="1:27" x14ac:dyDescent="0.35">
      <c r="A9082" s="8" t="s">
        <v>39</v>
      </c>
      <c r="B9082" s="17">
        <v>2003</v>
      </c>
      <c r="C9082" s="80" t="s">
        <v>82</v>
      </c>
      <c r="D9082" s="17" t="s">
        <v>70</v>
      </c>
      <c r="E9082" s="35" t="s">
        <v>74</v>
      </c>
      <c r="F9082" s="35" t="s">
        <v>77</v>
      </c>
      <c r="G9082" s="51" t="s">
        <v>62</v>
      </c>
      <c r="H9082" s="10">
        <v>10244</v>
      </c>
      <c r="I9082" s="10">
        <v>13469</v>
      </c>
      <c r="J9082" s="10">
        <v>23713</v>
      </c>
      <c r="K9082" s="55"/>
      <c r="L9082" s="57"/>
      <c r="M9082" s="57"/>
      <c r="N9082" s="59"/>
      <c r="O9082" s="61"/>
      <c r="P9082" s="10"/>
      <c r="Q9082" s="10"/>
      <c r="R9082" s="11"/>
      <c r="S9082" s="24">
        <f>Table1[[#This Row],[Female Voters]]/Table1[[#This Row],[Female Population]]</f>
        <v>0</v>
      </c>
      <c r="T9082" s="24">
        <f>Table1[[#This Row],[Male Voters]]/Table1[[#This Row],[Male Population]]</f>
        <v>0</v>
      </c>
      <c r="U9082" s="24">
        <f>Table1[[#This Row],[Total Voters]]/Table1[[#This Row],[Total Population]]</f>
        <v>0</v>
      </c>
      <c r="V9082" s="24">
        <f>Table1[[#This Row],[Female Ballots]]/Table1[[#This Row],[Female Population]]</f>
        <v>0</v>
      </c>
      <c r="W9082" s="24">
        <f>Table1[[#This Row],[Male Ballots]]/Table1[[#This Row],[Male Population]]</f>
        <v>0</v>
      </c>
      <c r="X9082" s="24">
        <f>Table1[[#This Row],[Total Ballots]]/Table1[[#This Row],[Total Population]]</f>
        <v>0</v>
      </c>
      <c r="Y9082" s="125" t="str">
        <f>IFERROR(Table1[[#This Row],[Female Ballots]]/Table1[[#This Row],[Female Voters]],"0.0%")</f>
        <v>0.0%</v>
      </c>
      <c r="Z9082" s="125" t="str">
        <f>IFERROR(Table1[[#This Row],[Male Ballots]]/Table1[[#This Row],[Male Voters]],"0.0%")</f>
        <v>0.0%</v>
      </c>
      <c r="AA9082" s="126" t="str">
        <f>IFERROR(Table1[[#This Row],[Total Ballots]]/Table1[[#This Row],[Total Voters]],"0.0%")</f>
        <v>0.0%</v>
      </c>
    </row>
    <row r="9083" spans="1:27" x14ac:dyDescent="0.35">
      <c r="A9083" s="8" t="s">
        <v>39</v>
      </c>
      <c r="B9083" s="17">
        <v>2003</v>
      </c>
      <c r="C9083" s="80" t="s">
        <v>82</v>
      </c>
      <c r="D9083" s="17" t="s">
        <v>70</v>
      </c>
      <c r="E9083" s="35" t="s">
        <v>74</v>
      </c>
      <c r="F9083" s="35" t="s">
        <v>77</v>
      </c>
      <c r="G9083" s="51" t="s">
        <v>63</v>
      </c>
      <c r="H9083" s="10">
        <v>14046</v>
      </c>
      <c r="I9083" s="10">
        <v>15638</v>
      </c>
      <c r="J9083" s="10">
        <v>29684</v>
      </c>
      <c r="K9083" s="55"/>
      <c r="L9083" s="57"/>
      <c r="M9083" s="57"/>
      <c r="N9083" s="59"/>
      <c r="O9083" s="61"/>
      <c r="P9083" s="10"/>
      <c r="Q9083" s="10"/>
      <c r="R9083" s="11"/>
      <c r="S9083" s="24">
        <f>Table1[[#This Row],[Female Voters]]/Table1[[#This Row],[Female Population]]</f>
        <v>0</v>
      </c>
      <c r="T9083" s="24">
        <f>Table1[[#This Row],[Male Voters]]/Table1[[#This Row],[Male Population]]</f>
        <v>0</v>
      </c>
      <c r="U9083" s="24">
        <f>Table1[[#This Row],[Total Voters]]/Table1[[#This Row],[Total Population]]</f>
        <v>0</v>
      </c>
      <c r="V9083" s="24">
        <f>Table1[[#This Row],[Female Ballots]]/Table1[[#This Row],[Female Population]]</f>
        <v>0</v>
      </c>
      <c r="W9083" s="24">
        <f>Table1[[#This Row],[Male Ballots]]/Table1[[#This Row],[Male Population]]</f>
        <v>0</v>
      </c>
      <c r="X9083" s="24">
        <f>Table1[[#This Row],[Total Ballots]]/Table1[[#This Row],[Total Population]]</f>
        <v>0</v>
      </c>
      <c r="Y9083" s="125" t="str">
        <f>IFERROR(Table1[[#This Row],[Female Ballots]]/Table1[[#This Row],[Female Voters]],"0.0%")</f>
        <v>0.0%</v>
      </c>
      <c r="Z9083" s="125" t="str">
        <f>IFERROR(Table1[[#This Row],[Male Ballots]]/Table1[[#This Row],[Male Voters]],"0.0%")</f>
        <v>0.0%</v>
      </c>
      <c r="AA9083" s="126" t="str">
        <f>IFERROR(Table1[[#This Row],[Total Ballots]]/Table1[[#This Row],[Total Voters]],"0.0%")</f>
        <v>0.0%</v>
      </c>
    </row>
    <row r="9084" spans="1:27" x14ac:dyDescent="0.35">
      <c r="A9084" s="8" t="s">
        <v>39</v>
      </c>
      <c r="B9084" s="17">
        <v>2003</v>
      </c>
      <c r="C9084" s="80" t="s">
        <v>82</v>
      </c>
      <c r="D9084" s="17" t="s">
        <v>70</v>
      </c>
      <c r="E9084" s="35" t="s">
        <v>74</v>
      </c>
      <c r="F9084" s="35" t="s">
        <v>77</v>
      </c>
      <c r="G9084" s="51" t="s">
        <v>64</v>
      </c>
      <c r="H9084" s="10">
        <v>18069</v>
      </c>
      <c r="I9084" s="10">
        <v>18476</v>
      </c>
      <c r="J9084" s="10">
        <v>36545</v>
      </c>
      <c r="K9084" s="55"/>
      <c r="L9084" s="57"/>
      <c r="M9084" s="57"/>
      <c r="N9084" s="59"/>
      <c r="O9084" s="61"/>
      <c r="P9084" s="10"/>
      <c r="Q9084" s="10"/>
      <c r="R9084" s="11"/>
      <c r="S9084" s="24">
        <f>Table1[[#This Row],[Female Voters]]/Table1[[#This Row],[Female Population]]</f>
        <v>0</v>
      </c>
      <c r="T9084" s="24">
        <f>Table1[[#This Row],[Male Voters]]/Table1[[#This Row],[Male Population]]</f>
        <v>0</v>
      </c>
      <c r="U9084" s="24">
        <f>Table1[[#This Row],[Total Voters]]/Table1[[#This Row],[Total Population]]</f>
        <v>0</v>
      </c>
      <c r="V9084" s="24">
        <f>Table1[[#This Row],[Female Ballots]]/Table1[[#This Row],[Female Population]]</f>
        <v>0</v>
      </c>
      <c r="W9084" s="24">
        <f>Table1[[#This Row],[Male Ballots]]/Table1[[#This Row],[Male Population]]</f>
        <v>0</v>
      </c>
      <c r="X9084" s="24">
        <f>Table1[[#This Row],[Total Ballots]]/Table1[[#This Row],[Total Population]]</f>
        <v>0</v>
      </c>
      <c r="Y9084" s="125" t="str">
        <f>IFERROR(Table1[[#This Row],[Female Ballots]]/Table1[[#This Row],[Female Voters]],"0.0%")</f>
        <v>0.0%</v>
      </c>
      <c r="Z9084" s="125" t="str">
        <f>IFERROR(Table1[[#This Row],[Male Ballots]]/Table1[[#This Row],[Male Voters]],"0.0%")</f>
        <v>0.0%</v>
      </c>
      <c r="AA9084" s="126" t="str">
        <f>IFERROR(Table1[[#This Row],[Total Ballots]]/Table1[[#This Row],[Total Voters]],"0.0%")</f>
        <v>0.0%</v>
      </c>
    </row>
    <row r="9085" spans="1:27" x14ac:dyDescent="0.35">
      <c r="A9085" s="8" t="s">
        <v>39</v>
      </c>
      <c r="B9085" s="17">
        <v>2003</v>
      </c>
      <c r="C9085" s="80" t="s">
        <v>82</v>
      </c>
      <c r="D9085" s="17" t="s">
        <v>70</v>
      </c>
      <c r="E9085" s="35" t="s">
        <v>74</v>
      </c>
      <c r="F9085" s="35" t="s">
        <v>77</v>
      </c>
      <c r="G9085" s="51" t="s">
        <v>65</v>
      </c>
      <c r="H9085" s="10">
        <v>19106</v>
      </c>
      <c r="I9085" s="10">
        <v>18647</v>
      </c>
      <c r="J9085" s="10">
        <v>37753</v>
      </c>
      <c r="K9085" s="55"/>
      <c r="L9085" s="57"/>
      <c r="M9085" s="57"/>
      <c r="N9085" s="59"/>
      <c r="O9085" s="61"/>
      <c r="P9085" s="10"/>
      <c r="Q9085" s="10"/>
      <c r="R9085" s="11"/>
      <c r="S9085" s="24">
        <f>Table1[[#This Row],[Female Voters]]/Table1[[#This Row],[Female Population]]</f>
        <v>0</v>
      </c>
      <c r="T9085" s="24">
        <f>Table1[[#This Row],[Male Voters]]/Table1[[#This Row],[Male Population]]</f>
        <v>0</v>
      </c>
      <c r="U9085" s="24">
        <f>Table1[[#This Row],[Total Voters]]/Table1[[#This Row],[Total Population]]</f>
        <v>0</v>
      </c>
      <c r="V9085" s="24">
        <f>Table1[[#This Row],[Female Ballots]]/Table1[[#This Row],[Female Population]]</f>
        <v>0</v>
      </c>
      <c r="W9085" s="24">
        <f>Table1[[#This Row],[Male Ballots]]/Table1[[#This Row],[Male Population]]</f>
        <v>0</v>
      </c>
      <c r="X9085" s="24">
        <f>Table1[[#This Row],[Total Ballots]]/Table1[[#This Row],[Total Population]]</f>
        <v>0</v>
      </c>
      <c r="Y9085" s="125" t="str">
        <f>IFERROR(Table1[[#This Row],[Female Ballots]]/Table1[[#This Row],[Female Voters]],"0.0%")</f>
        <v>0.0%</v>
      </c>
      <c r="Z9085" s="125" t="str">
        <f>IFERROR(Table1[[#This Row],[Male Ballots]]/Table1[[#This Row],[Male Voters]],"0.0%")</f>
        <v>0.0%</v>
      </c>
      <c r="AA9085" s="126" t="str">
        <f>IFERROR(Table1[[#This Row],[Total Ballots]]/Table1[[#This Row],[Total Voters]],"0.0%")</f>
        <v>0.0%</v>
      </c>
    </row>
    <row r="9086" spans="1:27" x14ac:dyDescent="0.35">
      <c r="A9086" s="8" t="s">
        <v>39</v>
      </c>
      <c r="B9086" s="17">
        <v>2003</v>
      </c>
      <c r="C9086" s="80" t="s">
        <v>82</v>
      </c>
      <c r="D9086" s="17" t="s">
        <v>70</v>
      </c>
      <c r="E9086" s="35" t="s">
        <v>74</v>
      </c>
      <c r="F9086" s="35" t="s">
        <v>77</v>
      </c>
      <c r="G9086" s="51" t="s">
        <v>66</v>
      </c>
      <c r="H9086" s="10">
        <v>12292</v>
      </c>
      <c r="I9086" s="10">
        <v>12300</v>
      </c>
      <c r="J9086" s="10">
        <v>24592</v>
      </c>
      <c r="K9086" s="55"/>
      <c r="L9086" s="57"/>
      <c r="M9086" s="57"/>
      <c r="N9086" s="59"/>
      <c r="O9086" s="61"/>
      <c r="P9086" s="10"/>
      <c r="Q9086" s="10"/>
      <c r="R9086" s="11"/>
      <c r="S9086" s="24">
        <f>Table1[[#This Row],[Female Voters]]/Table1[[#This Row],[Female Population]]</f>
        <v>0</v>
      </c>
      <c r="T9086" s="24">
        <f>Table1[[#This Row],[Male Voters]]/Table1[[#This Row],[Male Population]]</f>
        <v>0</v>
      </c>
      <c r="U9086" s="24">
        <f>Table1[[#This Row],[Total Voters]]/Table1[[#This Row],[Total Population]]</f>
        <v>0</v>
      </c>
      <c r="V9086" s="24">
        <f>Table1[[#This Row],[Female Ballots]]/Table1[[#This Row],[Female Population]]</f>
        <v>0</v>
      </c>
      <c r="W9086" s="24">
        <f>Table1[[#This Row],[Male Ballots]]/Table1[[#This Row],[Male Population]]</f>
        <v>0</v>
      </c>
      <c r="X9086" s="24">
        <f>Table1[[#This Row],[Total Ballots]]/Table1[[#This Row],[Total Population]]</f>
        <v>0</v>
      </c>
      <c r="Y9086" s="125" t="str">
        <f>IFERROR(Table1[[#This Row],[Female Ballots]]/Table1[[#This Row],[Female Voters]],"0.0%")</f>
        <v>0.0%</v>
      </c>
      <c r="Z9086" s="125" t="str">
        <f>IFERROR(Table1[[#This Row],[Male Ballots]]/Table1[[#This Row],[Male Voters]],"0.0%")</f>
        <v>0.0%</v>
      </c>
      <c r="AA9086" s="126" t="str">
        <f>IFERROR(Table1[[#This Row],[Total Ballots]]/Table1[[#This Row],[Total Voters]],"0.0%")</f>
        <v>0.0%</v>
      </c>
    </row>
    <row r="9087" spans="1:27" x14ac:dyDescent="0.35">
      <c r="A9087" s="8" t="s">
        <v>39</v>
      </c>
      <c r="B9087" s="17">
        <v>2003</v>
      </c>
      <c r="C9087" s="80" t="s">
        <v>82</v>
      </c>
      <c r="D9087" s="17" t="s">
        <v>70</v>
      </c>
      <c r="E9087" s="35" t="s">
        <v>74</v>
      </c>
      <c r="F9087" s="35" t="s">
        <v>77</v>
      </c>
      <c r="G9087" s="51" t="s">
        <v>67</v>
      </c>
      <c r="H9087" s="10">
        <v>14881</v>
      </c>
      <c r="I9087" s="10">
        <v>11612</v>
      </c>
      <c r="J9087" s="10">
        <v>26493</v>
      </c>
      <c r="K9087" s="55"/>
      <c r="L9087" s="57"/>
      <c r="M9087" s="57"/>
      <c r="N9087" s="59"/>
      <c r="O9087" s="61"/>
      <c r="P9087" s="10"/>
      <c r="Q9087" s="10"/>
      <c r="R9087" s="11"/>
      <c r="S9087" s="24">
        <f>Table1[[#This Row],[Female Voters]]/Table1[[#This Row],[Female Population]]</f>
        <v>0</v>
      </c>
      <c r="T9087" s="24">
        <f>Table1[[#This Row],[Male Voters]]/Table1[[#This Row],[Male Population]]</f>
        <v>0</v>
      </c>
      <c r="U9087" s="24">
        <f>Table1[[#This Row],[Total Voters]]/Table1[[#This Row],[Total Population]]</f>
        <v>0</v>
      </c>
      <c r="V9087" s="24">
        <f>Table1[[#This Row],[Female Ballots]]/Table1[[#This Row],[Female Population]]</f>
        <v>0</v>
      </c>
      <c r="W9087" s="24">
        <f>Table1[[#This Row],[Male Ballots]]/Table1[[#This Row],[Male Population]]</f>
        <v>0</v>
      </c>
      <c r="X9087" s="24">
        <f>Table1[[#This Row],[Total Ballots]]/Table1[[#This Row],[Total Population]]</f>
        <v>0</v>
      </c>
      <c r="Y9087" s="125" t="str">
        <f>IFERROR(Table1[[#This Row],[Female Ballots]]/Table1[[#This Row],[Female Voters]],"0.0%")</f>
        <v>0.0%</v>
      </c>
      <c r="Z9087" s="125" t="str">
        <f>IFERROR(Table1[[#This Row],[Male Ballots]]/Table1[[#This Row],[Male Voters]],"0.0%")</f>
        <v>0.0%</v>
      </c>
      <c r="AA9087" s="126" t="str">
        <f>IFERROR(Table1[[#This Row],[Total Ballots]]/Table1[[#This Row],[Total Voters]],"0.0%")</f>
        <v>0.0%</v>
      </c>
    </row>
    <row r="9088" spans="1:27" x14ac:dyDescent="0.35">
      <c r="A9088" s="8" t="s">
        <v>50</v>
      </c>
      <c r="B9088" s="17">
        <v>2003</v>
      </c>
      <c r="C9088" s="80" t="s">
        <v>82</v>
      </c>
      <c r="D9088" s="17"/>
      <c r="E9088" s="35" t="s">
        <v>74</v>
      </c>
      <c r="F9088" s="35" t="s">
        <v>77</v>
      </c>
      <c r="G9088" s="51" t="s">
        <v>79</v>
      </c>
      <c r="H9088" s="10">
        <v>14301.98</v>
      </c>
      <c r="I9088" s="10">
        <v>14215.95</v>
      </c>
      <c r="J9088" s="10">
        <v>28517.890000000003</v>
      </c>
      <c r="K9088" s="55"/>
      <c r="L9088" s="57"/>
      <c r="M9088" s="57"/>
      <c r="N9088" s="59">
        <v>17466</v>
      </c>
      <c r="O9088" s="61"/>
      <c r="P9088" s="10"/>
      <c r="Q9088" s="10"/>
      <c r="R9088" s="11">
        <v>7733</v>
      </c>
      <c r="S9088" s="24">
        <f>Table1[[#This Row],[Female Voters]]/Table1[[#This Row],[Female Population]]</f>
        <v>0</v>
      </c>
      <c r="T9088" s="24">
        <f>Table1[[#This Row],[Male Voters]]/Table1[[#This Row],[Male Population]]</f>
        <v>0</v>
      </c>
      <c r="U9088" s="24">
        <f>Table1[[#This Row],[Total Voters]]/Table1[[#This Row],[Total Population]]</f>
        <v>0.61245765377452532</v>
      </c>
      <c r="V9088" s="24">
        <f>Table1[[#This Row],[Female Ballots]]/Table1[[#This Row],[Female Population]]</f>
        <v>0</v>
      </c>
      <c r="W9088" s="24">
        <f>Table1[[#This Row],[Male Ballots]]/Table1[[#This Row],[Male Population]]</f>
        <v>0</v>
      </c>
      <c r="X9088" s="24">
        <f>Table1[[#This Row],[Total Ballots]]/Table1[[#This Row],[Total Population]]</f>
        <v>0.2711631190105579</v>
      </c>
      <c r="Y9088" s="125" t="str">
        <f>IFERROR(Table1[[#This Row],[Female Ballots]]/Table1[[#This Row],[Female Voters]],"0.0%")</f>
        <v>0.0%</v>
      </c>
      <c r="Z9088" s="125" t="str">
        <f>IFERROR(Table1[[#This Row],[Male Ballots]]/Table1[[#This Row],[Male Voters]],"0.0%")</f>
        <v>0.0%</v>
      </c>
      <c r="AA9088" s="126">
        <f>IFERROR(Table1[[#This Row],[Total Ballots]]/Table1[[#This Row],[Total Voters]],"0.0%")</f>
        <v>0.44274590633230276</v>
      </c>
    </row>
    <row r="9089" spans="1:27" x14ac:dyDescent="0.35">
      <c r="A9089" s="8" t="s">
        <v>50</v>
      </c>
      <c r="B9089" s="17">
        <v>2003</v>
      </c>
      <c r="C9089" s="80" t="s">
        <v>82</v>
      </c>
      <c r="D9089" s="17"/>
      <c r="E9089" s="35" t="s">
        <v>74</v>
      </c>
      <c r="F9089" s="35" t="s">
        <v>77</v>
      </c>
      <c r="G9089" s="51" t="s">
        <v>62</v>
      </c>
      <c r="H9089" s="10">
        <v>4050.8199999999997</v>
      </c>
      <c r="I9089" s="10">
        <v>4128.84</v>
      </c>
      <c r="J9089" s="10">
        <v>8179.66</v>
      </c>
      <c r="K9089" s="55"/>
      <c r="L9089" s="57"/>
      <c r="M9089" s="57"/>
      <c r="N9089" s="59"/>
      <c r="O9089" s="61"/>
      <c r="P9089" s="10"/>
      <c r="Q9089" s="10"/>
      <c r="R9089" s="11"/>
      <c r="S9089" s="24">
        <f>Table1[[#This Row],[Female Voters]]/Table1[[#This Row],[Female Population]]</f>
        <v>0</v>
      </c>
      <c r="T9089" s="24">
        <f>Table1[[#This Row],[Male Voters]]/Table1[[#This Row],[Male Population]]</f>
        <v>0</v>
      </c>
      <c r="U9089" s="24">
        <f>Table1[[#This Row],[Total Voters]]/Table1[[#This Row],[Total Population]]</f>
        <v>0</v>
      </c>
      <c r="V9089" s="24">
        <f>Table1[[#This Row],[Female Ballots]]/Table1[[#This Row],[Female Population]]</f>
        <v>0</v>
      </c>
      <c r="W9089" s="24">
        <f>Table1[[#This Row],[Male Ballots]]/Table1[[#This Row],[Male Population]]</f>
        <v>0</v>
      </c>
      <c r="X9089" s="24">
        <f>Table1[[#This Row],[Total Ballots]]/Table1[[#This Row],[Total Population]]</f>
        <v>0</v>
      </c>
      <c r="Y9089" s="125" t="str">
        <f>IFERROR(Table1[[#This Row],[Female Ballots]]/Table1[[#This Row],[Female Voters]],"0.0%")</f>
        <v>0.0%</v>
      </c>
      <c r="Z9089" s="125" t="str">
        <f>IFERROR(Table1[[#This Row],[Male Ballots]]/Table1[[#This Row],[Male Voters]],"0.0%")</f>
        <v>0.0%</v>
      </c>
      <c r="AA9089" s="126" t="str">
        <f>IFERROR(Table1[[#This Row],[Total Ballots]]/Table1[[#This Row],[Total Voters]],"0.0%")</f>
        <v>0.0%</v>
      </c>
    </row>
    <row r="9090" spans="1:27" x14ac:dyDescent="0.35">
      <c r="A9090" s="8" t="s">
        <v>50</v>
      </c>
      <c r="B9090" s="17">
        <v>2003</v>
      </c>
      <c r="C9090" s="80" t="s">
        <v>82</v>
      </c>
      <c r="D9090" s="17"/>
      <c r="E9090" s="35" t="s">
        <v>74</v>
      </c>
      <c r="F9090" s="35" t="s">
        <v>77</v>
      </c>
      <c r="G9090" s="51" t="s">
        <v>63</v>
      </c>
      <c r="H9090" s="10">
        <v>1884.01</v>
      </c>
      <c r="I9090" s="10">
        <v>2089.9899999999998</v>
      </c>
      <c r="J9090" s="10">
        <v>3973.99</v>
      </c>
      <c r="K9090" s="55"/>
      <c r="L9090" s="57"/>
      <c r="M9090" s="57"/>
      <c r="N9090" s="59"/>
      <c r="O9090" s="61"/>
      <c r="P9090" s="10"/>
      <c r="Q9090" s="10"/>
      <c r="R9090" s="11"/>
      <c r="S9090" s="24">
        <f>Table1[[#This Row],[Female Voters]]/Table1[[#This Row],[Female Population]]</f>
        <v>0</v>
      </c>
      <c r="T9090" s="24">
        <f>Table1[[#This Row],[Male Voters]]/Table1[[#This Row],[Male Population]]</f>
        <v>0</v>
      </c>
      <c r="U9090" s="24">
        <f>Table1[[#This Row],[Total Voters]]/Table1[[#This Row],[Total Population]]</f>
        <v>0</v>
      </c>
      <c r="V9090" s="24">
        <f>Table1[[#This Row],[Female Ballots]]/Table1[[#This Row],[Female Population]]</f>
        <v>0</v>
      </c>
      <c r="W9090" s="24">
        <f>Table1[[#This Row],[Male Ballots]]/Table1[[#This Row],[Male Population]]</f>
        <v>0</v>
      </c>
      <c r="X9090" s="24">
        <f>Table1[[#This Row],[Total Ballots]]/Table1[[#This Row],[Total Population]]</f>
        <v>0</v>
      </c>
      <c r="Y9090" s="125" t="str">
        <f>IFERROR(Table1[[#This Row],[Female Ballots]]/Table1[[#This Row],[Female Voters]],"0.0%")</f>
        <v>0.0%</v>
      </c>
      <c r="Z9090" s="125" t="str">
        <f>IFERROR(Table1[[#This Row],[Male Ballots]]/Table1[[#This Row],[Male Voters]],"0.0%")</f>
        <v>0.0%</v>
      </c>
      <c r="AA9090" s="126" t="str">
        <f>IFERROR(Table1[[#This Row],[Total Ballots]]/Table1[[#This Row],[Total Voters]],"0.0%")</f>
        <v>0.0%</v>
      </c>
    </row>
    <row r="9091" spans="1:27" x14ac:dyDescent="0.35">
      <c r="A9091" s="8" t="s">
        <v>50</v>
      </c>
      <c r="B9091" s="17">
        <v>2003</v>
      </c>
      <c r="C9091" s="80" t="s">
        <v>82</v>
      </c>
      <c r="D9091" s="17"/>
      <c r="E9091" s="35" t="s">
        <v>74</v>
      </c>
      <c r="F9091" s="35" t="s">
        <v>77</v>
      </c>
      <c r="G9091" s="51" t="s">
        <v>64</v>
      </c>
      <c r="H9091" s="10">
        <v>2135.0299999999997</v>
      </c>
      <c r="I9091" s="10">
        <v>2103.02</v>
      </c>
      <c r="J9091" s="10">
        <v>4238.05</v>
      </c>
      <c r="K9091" s="55"/>
      <c r="L9091" s="57"/>
      <c r="M9091" s="57"/>
      <c r="N9091" s="59"/>
      <c r="O9091" s="61"/>
      <c r="P9091" s="10"/>
      <c r="Q9091" s="10"/>
      <c r="R9091" s="11"/>
      <c r="S9091" s="24">
        <f>Table1[[#This Row],[Female Voters]]/Table1[[#This Row],[Female Population]]</f>
        <v>0</v>
      </c>
      <c r="T9091" s="24">
        <f>Table1[[#This Row],[Male Voters]]/Table1[[#This Row],[Male Population]]</f>
        <v>0</v>
      </c>
      <c r="U9091" s="24">
        <f>Table1[[#This Row],[Total Voters]]/Table1[[#This Row],[Total Population]]</f>
        <v>0</v>
      </c>
      <c r="V9091" s="24">
        <f>Table1[[#This Row],[Female Ballots]]/Table1[[#This Row],[Female Population]]</f>
        <v>0</v>
      </c>
      <c r="W9091" s="24">
        <f>Table1[[#This Row],[Male Ballots]]/Table1[[#This Row],[Male Population]]</f>
        <v>0</v>
      </c>
      <c r="X9091" s="24">
        <f>Table1[[#This Row],[Total Ballots]]/Table1[[#This Row],[Total Population]]</f>
        <v>0</v>
      </c>
      <c r="Y9091" s="125" t="str">
        <f>IFERROR(Table1[[#This Row],[Female Ballots]]/Table1[[#This Row],[Female Voters]],"0.0%")</f>
        <v>0.0%</v>
      </c>
      <c r="Z9091" s="125" t="str">
        <f>IFERROR(Table1[[#This Row],[Male Ballots]]/Table1[[#This Row],[Male Voters]],"0.0%")</f>
        <v>0.0%</v>
      </c>
      <c r="AA9091" s="126" t="str">
        <f>IFERROR(Table1[[#This Row],[Total Ballots]]/Table1[[#This Row],[Total Voters]],"0.0%")</f>
        <v>0.0%</v>
      </c>
    </row>
    <row r="9092" spans="1:27" x14ac:dyDescent="0.35">
      <c r="A9092" s="8" t="s">
        <v>50</v>
      </c>
      <c r="B9092" s="17">
        <v>2003</v>
      </c>
      <c r="C9092" s="80" t="s">
        <v>82</v>
      </c>
      <c r="D9092" s="17"/>
      <c r="E9092" s="35" t="s">
        <v>74</v>
      </c>
      <c r="F9092" s="35" t="s">
        <v>77</v>
      </c>
      <c r="G9092" s="51" t="s">
        <v>65</v>
      </c>
      <c r="H9092" s="10">
        <v>2271.04</v>
      </c>
      <c r="I9092" s="10">
        <v>2267.04</v>
      </c>
      <c r="J9092" s="10">
        <v>4538.0600000000004</v>
      </c>
      <c r="K9092" s="55"/>
      <c r="L9092" s="57"/>
      <c r="M9092" s="57"/>
      <c r="N9092" s="59"/>
      <c r="O9092" s="61"/>
      <c r="P9092" s="10"/>
      <c r="Q9092" s="10"/>
      <c r="R9092" s="11"/>
      <c r="S9092" s="24">
        <f>Table1[[#This Row],[Female Voters]]/Table1[[#This Row],[Female Population]]</f>
        <v>0</v>
      </c>
      <c r="T9092" s="24">
        <f>Table1[[#This Row],[Male Voters]]/Table1[[#This Row],[Male Population]]</f>
        <v>0</v>
      </c>
      <c r="U9092" s="24">
        <f>Table1[[#This Row],[Total Voters]]/Table1[[#This Row],[Total Population]]</f>
        <v>0</v>
      </c>
      <c r="V9092" s="24">
        <f>Table1[[#This Row],[Female Ballots]]/Table1[[#This Row],[Female Population]]</f>
        <v>0</v>
      </c>
      <c r="W9092" s="24">
        <f>Table1[[#This Row],[Male Ballots]]/Table1[[#This Row],[Male Population]]</f>
        <v>0</v>
      </c>
      <c r="X9092" s="24">
        <f>Table1[[#This Row],[Total Ballots]]/Table1[[#This Row],[Total Population]]</f>
        <v>0</v>
      </c>
      <c r="Y9092" s="125" t="str">
        <f>IFERROR(Table1[[#This Row],[Female Ballots]]/Table1[[#This Row],[Female Voters]],"0.0%")</f>
        <v>0.0%</v>
      </c>
      <c r="Z9092" s="125" t="str">
        <f>IFERROR(Table1[[#This Row],[Male Ballots]]/Table1[[#This Row],[Male Voters]],"0.0%")</f>
        <v>0.0%</v>
      </c>
      <c r="AA9092" s="126" t="str">
        <f>IFERROR(Table1[[#This Row],[Total Ballots]]/Table1[[#This Row],[Total Voters]],"0.0%")</f>
        <v>0.0%</v>
      </c>
    </row>
    <row r="9093" spans="1:27" x14ac:dyDescent="0.35">
      <c r="A9093" s="8" t="s">
        <v>50</v>
      </c>
      <c r="B9093" s="17">
        <v>2003</v>
      </c>
      <c r="C9093" s="80" t="s">
        <v>82</v>
      </c>
      <c r="D9093" s="17"/>
      <c r="E9093" s="35" t="s">
        <v>74</v>
      </c>
      <c r="F9093" s="35" t="s">
        <v>77</v>
      </c>
      <c r="G9093" s="51" t="s">
        <v>66</v>
      </c>
      <c r="H9093" s="10">
        <v>1736.03</v>
      </c>
      <c r="I9093" s="10">
        <v>1753.03</v>
      </c>
      <c r="J9093" s="10">
        <v>3489.06</v>
      </c>
      <c r="K9093" s="55"/>
      <c r="L9093" s="57"/>
      <c r="M9093" s="57"/>
      <c r="N9093" s="59"/>
      <c r="O9093" s="61"/>
      <c r="P9093" s="10"/>
      <c r="Q9093" s="10"/>
      <c r="R9093" s="11"/>
      <c r="S9093" s="24">
        <f>Table1[[#This Row],[Female Voters]]/Table1[[#This Row],[Female Population]]</f>
        <v>0</v>
      </c>
      <c r="T9093" s="24">
        <f>Table1[[#This Row],[Male Voters]]/Table1[[#This Row],[Male Population]]</f>
        <v>0</v>
      </c>
      <c r="U9093" s="24">
        <f>Table1[[#This Row],[Total Voters]]/Table1[[#This Row],[Total Population]]</f>
        <v>0</v>
      </c>
      <c r="V9093" s="24">
        <f>Table1[[#This Row],[Female Ballots]]/Table1[[#This Row],[Female Population]]</f>
        <v>0</v>
      </c>
      <c r="W9093" s="24">
        <f>Table1[[#This Row],[Male Ballots]]/Table1[[#This Row],[Male Population]]</f>
        <v>0</v>
      </c>
      <c r="X9093" s="24">
        <f>Table1[[#This Row],[Total Ballots]]/Table1[[#This Row],[Total Population]]</f>
        <v>0</v>
      </c>
      <c r="Y9093" s="125" t="str">
        <f>IFERROR(Table1[[#This Row],[Female Ballots]]/Table1[[#This Row],[Female Voters]],"0.0%")</f>
        <v>0.0%</v>
      </c>
      <c r="Z9093" s="125" t="str">
        <f>IFERROR(Table1[[#This Row],[Male Ballots]]/Table1[[#This Row],[Male Voters]],"0.0%")</f>
        <v>0.0%</v>
      </c>
      <c r="AA9093" s="126" t="str">
        <f>IFERROR(Table1[[#This Row],[Total Ballots]]/Table1[[#This Row],[Total Voters]],"0.0%")</f>
        <v>0.0%</v>
      </c>
    </row>
    <row r="9094" spans="1:27" x14ac:dyDescent="0.35">
      <c r="A9094" s="8" t="s">
        <v>50</v>
      </c>
      <c r="B9094" s="17">
        <v>2003</v>
      </c>
      <c r="C9094" s="80" t="s">
        <v>82</v>
      </c>
      <c r="D9094" s="17"/>
      <c r="E9094" s="35" t="s">
        <v>74</v>
      </c>
      <c r="F9094" s="35" t="s">
        <v>77</v>
      </c>
      <c r="G9094" s="51" t="s">
        <v>67</v>
      </c>
      <c r="H9094" s="10">
        <v>2225.0500000000002</v>
      </c>
      <c r="I9094" s="10">
        <v>1874.03</v>
      </c>
      <c r="J9094" s="10">
        <v>4099.0700000000006</v>
      </c>
      <c r="K9094" s="55"/>
      <c r="L9094" s="57"/>
      <c r="M9094" s="57"/>
      <c r="N9094" s="59"/>
      <c r="O9094" s="61"/>
      <c r="P9094" s="10"/>
      <c r="Q9094" s="10"/>
      <c r="R9094" s="11"/>
      <c r="S9094" s="24">
        <f>Table1[[#This Row],[Female Voters]]/Table1[[#This Row],[Female Population]]</f>
        <v>0</v>
      </c>
      <c r="T9094" s="24">
        <f>Table1[[#This Row],[Male Voters]]/Table1[[#This Row],[Male Population]]</f>
        <v>0</v>
      </c>
      <c r="U9094" s="24">
        <f>Table1[[#This Row],[Total Voters]]/Table1[[#This Row],[Total Population]]</f>
        <v>0</v>
      </c>
      <c r="V9094" s="24">
        <f>Table1[[#This Row],[Female Ballots]]/Table1[[#This Row],[Female Population]]</f>
        <v>0</v>
      </c>
      <c r="W9094" s="24">
        <f>Table1[[#This Row],[Male Ballots]]/Table1[[#This Row],[Male Population]]</f>
        <v>0</v>
      </c>
      <c r="X9094" s="24">
        <f>Table1[[#This Row],[Total Ballots]]/Table1[[#This Row],[Total Population]]</f>
        <v>0</v>
      </c>
      <c r="Y9094" s="125" t="str">
        <f>IFERROR(Table1[[#This Row],[Female Ballots]]/Table1[[#This Row],[Female Voters]],"0.0%")</f>
        <v>0.0%</v>
      </c>
      <c r="Z9094" s="125" t="str">
        <f>IFERROR(Table1[[#This Row],[Male Ballots]]/Table1[[#This Row],[Male Voters]],"0.0%")</f>
        <v>0.0%</v>
      </c>
      <c r="AA9094" s="126" t="str">
        <f>IFERROR(Table1[[#This Row],[Total Ballots]]/Table1[[#This Row],[Total Voters]],"0.0%")</f>
        <v>0.0%</v>
      </c>
    </row>
    <row r="9095" spans="1:27" x14ac:dyDescent="0.35">
      <c r="A9095" s="8" t="s">
        <v>29</v>
      </c>
      <c r="B9095" s="17">
        <v>2003</v>
      </c>
      <c r="C9095" s="80" t="s">
        <v>82</v>
      </c>
      <c r="D9095" s="17"/>
      <c r="E9095" s="35" t="s">
        <v>74</v>
      </c>
      <c r="F9095" s="35" t="s">
        <v>77</v>
      </c>
      <c r="G9095" s="51" t="s">
        <v>79</v>
      </c>
      <c r="H9095" s="10">
        <v>7253</v>
      </c>
      <c r="I9095" s="10">
        <v>7239</v>
      </c>
      <c r="J9095" s="10">
        <v>14492</v>
      </c>
      <c r="K9095" s="55"/>
      <c r="L9095" s="57"/>
      <c r="M9095" s="57"/>
      <c r="N9095" s="59">
        <v>11185</v>
      </c>
      <c r="O9095" s="61"/>
      <c r="P9095" s="10"/>
      <c r="Q9095" s="10"/>
      <c r="R9095" s="11">
        <v>4038</v>
      </c>
      <c r="S9095" s="24">
        <f>Table1[[#This Row],[Female Voters]]/Table1[[#This Row],[Female Population]]</f>
        <v>0</v>
      </c>
      <c r="T9095" s="24">
        <f>Table1[[#This Row],[Male Voters]]/Table1[[#This Row],[Male Population]]</f>
        <v>0</v>
      </c>
      <c r="U9095" s="24">
        <f>Table1[[#This Row],[Total Voters]]/Table1[[#This Row],[Total Population]]</f>
        <v>0.77180513386696104</v>
      </c>
      <c r="V9095" s="24">
        <f>Table1[[#This Row],[Female Ballots]]/Table1[[#This Row],[Female Population]]</f>
        <v>0</v>
      </c>
      <c r="W9095" s="24">
        <f>Table1[[#This Row],[Male Ballots]]/Table1[[#This Row],[Male Population]]</f>
        <v>0</v>
      </c>
      <c r="X9095" s="24">
        <f>Table1[[#This Row],[Total Ballots]]/Table1[[#This Row],[Total Population]]</f>
        <v>0.27863648909743305</v>
      </c>
      <c r="Y9095" s="125" t="str">
        <f>IFERROR(Table1[[#This Row],[Female Ballots]]/Table1[[#This Row],[Female Voters]],"0.0%")</f>
        <v>0.0%</v>
      </c>
      <c r="Z9095" s="125" t="str">
        <f>IFERROR(Table1[[#This Row],[Male Ballots]]/Table1[[#This Row],[Male Voters]],"0.0%")</f>
        <v>0.0%</v>
      </c>
      <c r="AA9095" s="126">
        <f>IFERROR(Table1[[#This Row],[Total Ballots]]/Table1[[#This Row],[Total Voters]],"0.0%")</f>
        <v>0.3610192221725525</v>
      </c>
    </row>
    <row r="9096" spans="1:27" x14ac:dyDescent="0.35">
      <c r="A9096" s="8" t="s">
        <v>29</v>
      </c>
      <c r="B9096" s="17">
        <v>2003</v>
      </c>
      <c r="C9096" s="80" t="s">
        <v>82</v>
      </c>
      <c r="D9096" s="17"/>
      <c r="E9096" s="35" t="s">
        <v>74</v>
      </c>
      <c r="F9096" s="35" t="s">
        <v>77</v>
      </c>
      <c r="G9096" s="51" t="s">
        <v>62</v>
      </c>
      <c r="H9096" s="10">
        <v>618</v>
      </c>
      <c r="I9096" s="10">
        <v>670</v>
      </c>
      <c r="J9096" s="10">
        <v>1288</v>
      </c>
      <c r="K9096" s="55"/>
      <c r="L9096" s="57"/>
      <c r="M9096" s="57"/>
      <c r="N9096" s="59"/>
      <c r="O9096" s="61"/>
      <c r="P9096" s="10"/>
      <c r="Q9096" s="10"/>
      <c r="R9096" s="11"/>
      <c r="S9096" s="24">
        <f>Table1[[#This Row],[Female Voters]]/Table1[[#This Row],[Female Population]]</f>
        <v>0</v>
      </c>
      <c r="T9096" s="24">
        <f>Table1[[#This Row],[Male Voters]]/Table1[[#This Row],[Male Population]]</f>
        <v>0</v>
      </c>
      <c r="U9096" s="24">
        <f>Table1[[#This Row],[Total Voters]]/Table1[[#This Row],[Total Population]]</f>
        <v>0</v>
      </c>
      <c r="V9096" s="24">
        <f>Table1[[#This Row],[Female Ballots]]/Table1[[#This Row],[Female Population]]</f>
        <v>0</v>
      </c>
      <c r="W9096" s="24">
        <f>Table1[[#This Row],[Male Ballots]]/Table1[[#This Row],[Male Population]]</f>
        <v>0</v>
      </c>
      <c r="X9096" s="24">
        <f>Table1[[#This Row],[Total Ballots]]/Table1[[#This Row],[Total Population]]</f>
        <v>0</v>
      </c>
      <c r="Y9096" s="125" t="str">
        <f>IFERROR(Table1[[#This Row],[Female Ballots]]/Table1[[#This Row],[Female Voters]],"0.0%")</f>
        <v>0.0%</v>
      </c>
      <c r="Z9096" s="125" t="str">
        <f>IFERROR(Table1[[#This Row],[Male Ballots]]/Table1[[#This Row],[Male Voters]],"0.0%")</f>
        <v>0.0%</v>
      </c>
      <c r="AA9096" s="126" t="str">
        <f>IFERROR(Table1[[#This Row],[Total Ballots]]/Table1[[#This Row],[Total Voters]],"0.0%")</f>
        <v>0.0%</v>
      </c>
    </row>
    <row r="9097" spans="1:27" x14ac:dyDescent="0.35">
      <c r="A9097" s="8" t="s">
        <v>29</v>
      </c>
      <c r="B9097" s="17">
        <v>2003</v>
      </c>
      <c r="C9097" s="80" t="s">
        <v>82</v>
      </c>
      <c r="D9097" s="17"/>
      <c r="E9097" s="35" t="s">
        <v>74</v>
      </c>
      <c r="F9097" s="35" t="s">
        <v>77</v>
      </c>
      <c r="G9097" s="51" t="s">
        <v>63</v>
      </c>
      <c r="H9097" s="10">
        <v>949</v>
      </c>
      <c r="I9097" s="10">
        <v>963</v>
      </c>
      <c r="J9097" s="10">
        <v>1912</v>
      </c>
      <c r="K9097" s="55"/>
      <c r="L9097" s="57"/>
      <c r="M9097" s="57"/>
      <c r="N9097" s="59"/>
      <c r="O9097" s="61"/>
      <c r="P9097" s="10"/>
      <c r="Q9097" s="10"/>
      <c r="R9097" s="11"/>
      <c r="S9097" s="24">
        <f>Table1[[#This Row],[Female Voters]]/Table1[[#This Row],[Female Population]]</f>
        <v>0</v>
      </c>
      <c r="T9097" s="24">
        <f>Table1[[#This Row],[Male Voters]]/Table1[[#This Row],[Male Population]]</f>
        <v>0</v>
      </c>
      <c r="U9097" s="24">
        <f>Table1[[#This Row],[Total Voters]]/Table1[[#This Row],[Total Population]]</f>
        <v>0</v>
      </c>
      <c r="V9097" s="24">
        <f>Table1[[#This Row],[Female Ballots]]/Table1[[#This Row],[Female Population]]</f>
        <v>0</v>
      </c>
      <c r="W9097" s="24">
        <f>Table1[[#This Row],[Male Ballots]]/Table1[[#This Row],[Male Population]]</f>
        <v>0</v>
      </c>
      <c r="X9097" s="24">
        <f>Table1[[#This Row],[Total Ballots]]/Table1[[#This Row],[Total Population]]</f>
        <v>0</v>
      </c>
      <c r="Y9097" s="125" t="str">
        <f>IFERROR(Table1[[#This Row],[Female Ballots]]/Table1[[#This Row],[Female Voters]],"0.0%")</f>
        <v>0.0%</v>
      </c>
      <c r="Z9097" s="125" t="str">
        <f>IFERROR(Table1[[#This Row],[Male Ballots]]/Table1[[#This Row],[Male Voters]],"0.0%")</f>
        <v>0.0%</v>
      </c>
      <c r="AA9097" s="126" t="str">
        <f>IFERROR(Table1[[#This Row],[Total Ballots]]/Table1[[#This Row],[Total Voters]],"0.0%")</f>
        <v>0.0%</v>
      </c>
    </row>
    <row r="9098" spans="1:27" x14ac:dyDescent="0.35">
      <c r="A9098" s="8" t="s">
        <v>29</v>
      </c>
      <c r="B9098" s="17">
        <v>2003</v>
      </c>
      <c r="C9098" s="80" t="s">
        <v>82</v>
      </c>
      <c r="D9098" s="17"/>
      <c r="E9098" s="35" t="s">
        <v>74</v>
      </c>
      <c r="F9098" s="35" t="s">
        <v>77</v>
      </c>
      <c r="G9098" s="51" t="s">
        <v>64</v>
      </c>
      <c r="H9098" s="10">
        <v>1388</v>
      </c>
      <c r="I9098" s="10">
        <v>1394</v>
      </c>
      <c r="J9098" s="10">
        <v>2782</v>
      </c>
      <c r="K9098" s="55"/>
      <c r="L9098" s="57"/>
      <c r="M9098" s="57"/>
      <c r="N9098" s="59"/>
      <c r="O9098" s="61"/>
      <c r="P9098" s="10"/>
      <c r="Q9098" s="10"/>
      <c r="R9098" s="11"/>
      <c r="S9098" s="24">
        <f>Table1[[#This Row],[Female Voters]]/Table1[[#This Row],[Female Population]]</f>
        <v>0</v>
      </c>
      <c r="T9098" s="24">
        <f>Table1[[#This Row],[Male Voters]]/Table1[[#This Row],[Male Population]]</f>
        <v>0</v>
      </c>
      <c r="U9098" s="24">
        <f>Table1[[#This Row],[Total Voters]]/Table1[[#This Row],[Total Population]]</f>
        <v>0</v>
      </c>
      <c r="V9098" s="24">
        <f>Table1[[#This Row],[Female Ballots]]/Table1[[#This Row],[Female Population]]</f>
        <v>0</v>
      </c>
      <c r="W9098" s="24">
        <f>Table1[[#This Row],[Male Ballots]]/Table1[[#This Row],[Male Population]]</f>
        <v>0</v>
      </c>
      <c r="X9098" s="24">
        <f>Table1[[#This Row],[Total Ballots]]/Table1[[#This Row],[Total Population]]</f>
        <v>0</v>
      </c>
      <c r="Y9098" s="125" t="str">
        <f>IFERROR(Table1[[#This Row],[Female Ballots]]/Table1[[#This Row],[Female Voters]],"0.0%")</f>
        <v>0.0%</v>
      </c>
      <c r="Z9098" s="125" t="str">
        <f>IFERROR(Table1[[#This Row],[Male Ballots]]/Table1[[#This Row],[Male Voters]],"0.0%")</f>
        <v>0.0%</v>
      </c>
      <c r="AA9098" s="126" t="str">
        <f>IFERROR(Table1[[#This Row],[Total Ballots]]/Table1[[#This Row],[Total Voters]],"0.0%")</f>
        <v>0.0%</v>
      </c>
    </row>
    <row r="9099" spans="1:27" x14ac:dyDescent="0.35">
      <c r="A9099" s="8" t="s">
        <v>29</v>
      </c>
      <c r="B9099" s="17">
        <v>2003</v>
      </c>
      <c r="C9099" s="80" t="s">
        <v>82</v>
      </c>
      <c r="D9099" s="17"/>
      <c r="E9099" s="35" t="s">
        <v>74</v>
      </c>
      <c r="F9099" s="35" t="s">
        <v>77</v>
      </c>
      <c r="G9099" s="51" t="s">
        <v>65</v>
      </c>
      <c r="H9099" s="10">
        <v>1574</v>
      </c>
      <c r="I9099" s="10">
        <v>1595</v>
      </c>
      <c r="J9099" s="10">
        <v>3169</v>
      </c>
      <c r="K9099" s="55"/>
      <c r="L9099" s="57"/>
      <c r="M9099" s="57"/>
      <c r="N9099" s="59"/>
      <c r="O9099" s="61"/>
      <c r="P9099" s="10"/>
      <c r="Q9099" s="10"/>
      <c r="R9099" s="11"/>
      <c r="S9099" s="24">
        <f>Table1[[#This Row],[Female Voters]]/Table1[[#This Row],[Female Population]]</f>
        <v>0</v>
      </c>
      <c r="T9099" s="24">
        <f>Table1[[#This Row],[Male Voters]]/Table1[[#This Row],[Male Population]]</f>
        <v>0</v>
      </c>
      <c r="U9099" s="24">
        <f>Table1[[#This Row],[Total Voters]]/Table1[[#This Row],[Total Population]]</f>
        <v>0</v>
      </c>
      <c r="V9099" s="24">
        <f>Table1[[#This Row],[Female Ballots]]/Table1[[#This Row],[Female Population]]</f>
        <v>0</v>
      </c>
      <c r="W9099" s="24">
        <f>Table1[[#This Row],[Male Ballots]]/Table1[[#This Row],[Male Population]]</f>
        <v>0</v>
      </c>
      <c r="X9099" s="24">
        <f>Table1[[#This Row],[Total Ballots]]/Table1[[#This Row],[Total Population]]</f>
        <v>0</v>
      </c>
      <c r="Y9099" s="125" t="str">
        <f>IFERROR(Table1[[#This Row],[Female Ballots]]/Table1[[#This Row],[Female Voters]],"0.0%")</f>
        <v>0.0%</v>
      </c>
      <c r="Z9099" s="125" t="str">
        <f>IFERROR(Table1[[#This Row],[Male Ballots]]/Table1[[#This Row],[Male Voters]],"0.0%")</f>
        <v>0.0%</v>
      </c>
      <c r="AA9099" s="126" t="str">
        <f>IFERROR(Table1[[#This Row],[Total Ballots]]/Table1[[#This Row],[Total Voters]],"0.0%")</f>
        <v>0.0%</v>
      </c>
    </row>
    <row r="9100" spans="1:27" x14ac:dyDescent="0.35">
      <c r="A9100" s="8" t="s">
        <v>29</v>
      </c>
      <c r="B9100" s="17">
        <v>2003</v>
      </c>
      <c r="C9100" s="80" t="s">
        <v>82</v>
      </c>
      <c r="D9100" s="17"/>
      <c r="E9100" s="35" t="s">
        <v>74</v>
      </c>
      <c r="F9100" s="35" t="s">
        <v>77</v>
      </c>
      <c r="G9100" s="51" t="s">
        <v>66</v>
      </c>
      <c r="H9100" s="10">
        <v>1235</v>
      </c>
      <c r="I9100" s="10">
        <v>1258</v>
      </c>
      <c r="J9100" s="10">
        <v>2493</v>
      </c>
      <c r="K9100" s="55"/>
      <c r="L9100" s="57"/>
      <c r="M9100" s="57"/>
      <c r="N9100" s="59"/>
      <c r="O9100" s="61"/>
      <c r="P9100" s="10"/>
      <c r="Q9100" s="10"/>
      <c r="R9100" s="11"/>
      <c r="S9100" s="24">
        <f>Table1[[#This Row],[Female Voters]]/Table1[[#This Row],[Female Population]]</f>
        <v>0</v>
      </c>
      <c r="T9100" s="24">
        <f>Table1[[#This Row],[Male Voters]]/Table1[[#This Row],[Male Population]]</f>
        <v>0</v>
      </c>
      <c r="U9100" s="24">
        <f>Table1[[#This Row],[Total Voters]]/Table1[[#This Row],[Total Population]]</f>
        <v>0</v>
      </c>
      <c r="V9100" s="24">
        <f>Table1[[#This Row],[Female Ballots]]/Table1[[#This Row],[Female Population]]</f>
        <v>0</v>
      </c>
      <c r="W9100" s="24">
        <f>Table1[[#This Row],[Male Ballots]]/Table1[[#This Row],[Male Population]]</f>
        <v>0</v>
      </c>
      <c r="X9100" s="24">
        <f>Table1[[#This Row],[Total Ballots]]/Table1[[#This Row],[Total Population]]</f>
        <v>0</v>
      </c>
      <c r="Y9100" s="125" t="str">
        <f>IFERROR(Table1[[#This Row],[Female Ballots]]/Table1[[#This Row],[Female Voters]],"0.0%")</f>
        <v>0.0%</v>
      </c>
      <c r="Z9100" s="125" t="str">
        <f>IFERROR(Table1[[#This Row],[Male Ballots]]/Table1[[#This Row],[Male Voters]],"0.0%")</f>
        <v>0.0%</v>
      </c>
      <c r="AA9100" s="126" t="str">
        <f>IFERROR(Table1[[#This Row],[Total Ballots]]/Table1[[#This Row],[Total Voters]],"0.0%")</f>
        <v>0.0%</v>
      </c>
    </row>
    <row r="9101" spans="1:27" x14ac:dyDescent="0.35">
      <c r="A9101" s="8" t="s">
        <v>29</v>
      </c>
      <c r="B9101" s="17">
        <v>2003</v>
      </c>
      <c r="C9101" s="80" t="s">
        <v>82</v>
      </c>
      <c r="D9101" s="17"/>
      <c r="E9101" s="35" t="s">
        <v>74</v>
      </c>
      <c r="F9101" s="35" t="s">
        <v>77</v>
      </c>
      <c r="G9101" s="51" t="s">
        <v>67</v>
      </c>
      <c r="H9101" s="10">
        <v>1489</v>
      </c>
      <c r="I9101" s="10">
        <v>1359</v>
      </c>
      <c r="J9101" s="10">
        <v>2848</v>
      </c>
      <c r="K9101" s="55"/>
      <c r="L9101" s="57"/>
      <c r="M9101" s="57"/>
      <c r="N9101" s="59"/>
      <c r="O9101" s="61"/>
      <c r="P9101" s="10"/>
      <c r="Q9101" s="10"/>
      <c r="R9101" s="11"/>
      <c r="S9101" s="24">
        <f>Table1[[#This Row],[Female Voters]]/Table1[[#This Row],[Female Population]]</f>
        <v>0</v>
      </c>
      <c r="T9101" s="24">
        <f>Table1[[#This Row],[Male Voters]]/Table1[[#This Row],[Male Population]]</f>
        <v>0</v>
      </c>
      <c r="U9101" s="24">
        <f>Table1[[#This Row],[Total Voters]]/Table1[[#This Row],[Total Population]]</f>
        <v>0</v>
      </c>
      <c r="V9101" s="24">
        <f>Table1[[#This Row],[Female Ballots]]/Table1[[#This Row],[Female Population]]</f>
        <v>0</v>
      </c>
      <c r="W9101" s="24">
        <f>Table1[[#This Row],[Male Ballots]]/Table1[[#This Row],[Male Population]]</f>
        <v>0</v>
      </c>
      <c r="X9101" s="24">
        <f>Table1[[#This Row],[Total Ballots]]/Table1[[#This Row],[Total Population]]</f>
        <v>0</v>
      </c>
      <c r="Y9101" s="125" t="str">
        <f>IFERROR(Table1[[#This Row],[Female Ballots]]/Table1[[#This Row],[Female Voters]],"0.0%")</f>
        <v>0.0%</v>
      </c>
      <c r="Z9101" s="125" t="str">
        <f>IFERROR(Table1[[#This Row],[Male Ballots]]/Table1[[#This Row],[Male Voters]],"0.0%")</f>
        <v>0.0%</v>
      </c>
      <c r="AA9101" s="126" t="str">
        <f>IFERROR(Table1[[#This Row],[Total Ballots]]/Table1[[#This Row],[Total Voters]],"0.0%")</f>
        <v>0.0%</v>
      </c>
    </row>
    <row r="9102" spans="1:27" x14ac:dyDescent="0.35">
      <c r="A9102" s="8" t="s">
        <v>42</v>
      </c>
      <c r="B9102" s="17">
        <v>2003</v>
      </c>
      <c r="C9102" s="80" t="s">
        <v>82</v>
      </c>
      <c r="D9102" s="17"/>
      <c r="E9102" s="35" t="s">
        <v>74</v>
      </c>
      <c r="F9102" s="35" t="s">
        <v>77</v>
      </c>
      <c r="G9102" s="51" t="s">
        <v>79</v>
      </c>
      <c r="H9102" s="10">
        <v>26694</v>
      </c>
      <c r="I9102" s="10">
        <v>25775</v>
      </c>
      <c r="J9102" s="10">
        <v>52469</v>
      </c>
      <c r="K9102" s="55"/>
      <c r="L9102" s="57"/>
      <c r="M9102" s="57"/>
      <c r="N9102" s="59">
        <v>34306</v>
      </c>
      <c r="O9102" s="61"/>
      <c r="P9102" s="10"/>
      <c r="Q9102" s="10"/>
      <c r="R9102" s="11">
        <v>16732</v>
      </c>
      <c r="S9102" s="24">
        <f>Table1[[#This Row],[Female Voters]]/Table1[[#This Row],[Female Population]]</f>
        <v>0</v>
      </c>
      <c r="T9102" s="24">
        <f>Table1[[#This Row],[Male Voters]]/Table1[[#This Row],[Male Population]]</f>
        <v>0</v>
      </c>
      <c r="U9102" s="24">
        <f>Table1[[#This Row],[Total Voters]]/Table1[[#This Row],[Total Population]]</f>
        <v>0.65383369227543886</v>
      </c>
      <c r="V9102" s="24">
        <f>Table1[[#This Row],[Female Ballots]]/Table1[[#This Row],[Female Population]]</f>
        <v>0</v>
      </c>
      <c r="W9102" s="24">
        <f>Table1[[#This Row],[Male Ballots]]/Table1[[#This Row],[Male Population]]</f>
        <v>0</v>
      </c>
      <c r="X9102" s="24">
        <f>Table1[[#This Row],[Total Ballots]]/Table1[[#This Row],[Total Population]]</f>
        <v>0.31889306066439232</v>
      </c>
      <c r="Y9102" s="125" t="str">
        <f>IFERROR(Table1[[#This Row],[Female Ballots]]/Table1[[#This Row],[Female Voters]],"0.0%")</f>
        <v>0.0%</v>
      </c>
      <c r="Z9102" s="125" t="str">
        <f>IFERROR(Table1[[#This Row],[Male Ballots]]/Table1[[#This Row],[Male Voters]],"0.0%")</f>
        <v>0.0%</v>
      </c>
      <c r="AA9102" s="126">
        <f>IFERROR(Table1[[#This Row],[Total Ballots]]/Table1[[#This Row],[Total Voters]],"0.0%")</f>
        <v>0.48772809421092522</v>
      </c>
    </row>
    <row r="9103" spans="1:27" x14ac:dyDescent="0.35">
      <c r="A9103" s="8" t="s">
        <v>42</v>
      </c>
      <c r="B9103" s="17">
        <v>2003</v>
      </c>
      <c r="C9103" s="80" t="s">
        <v>82</v>
      </c>
      <c r="D9103" s="17"/>
      <c r="E9103" s="35" t="s">
        <v>74</v>
      </c>
      <c r="F9103" s="35" t="s">
        <v>77</v>
      </c>
      <c r="G9103" s="51" t="s">
        <v>62</v>
      </c>
      <c r="H9103" s="10">
        <v>2880</v>
      </c>
      <c r="I9103" s="10">
        <v>3165</v>
      </c>
      <c r="J9103" s="10">
        <v>6045</v>
      </c>
      <c r="K9103" s="55"/>
      <c r="L9103" s="57"/>
      <c r="M9103" s="57"/>
      <c r="N9103" s="59"/>
      <c r="O9103" s="61"/>
      <c r="P9103" s="10"/>
      <c r="Q9103" s="10"/>
      <c r="R9103" s="11"/>
      <c r="S9103" s="24">
        <f>Table1[[#This Row],[Female Voters]]/Table1[[#This Row],[Female Population]]</f>
        <v>0</v>
      </c>
      <c r="T9103" s="24">
        <f>Table1[[#This Row],[Male Voters]]/Table1[[#This Row],[Male Population]]</f>
        <v>0</v>
      </c>
      <c r="U9103" s="24">
        <f>Table1[[#This Row],[Total Voters]]/Table1[[#This Row],[Total Population]]</f>
        <v>0</v>
      </c>
      <c r="V9103" s="24">
        <f>Table1[[#This Row],[Female Ballots]]/Table1[[#This Row],[Female Population]]</f>
        <v>0</v>
      </c>
      <c r="W9103" s="24">
        <f>Table1[[#This Row],[Male Ballots]]/Table1[[#This Row],[Male Population]]</f>
        <v>0</v>
      </c>
      <c r="X9103" s="24">
        <f>Table1[[#This Row],[Total Ballots]]/Table1[[#This Row],[Total Population]]</f>
        <v>0</v>
      </c>
      <c r="Y9103" s="125" t="str">
        <f>IFERROR(Table1[[#This Row],[Female Ballots]]/Table1[[#This Row],[Female Voters]],"0.0%")</f>
        <v>0.0%</v>
      </c>
      <c r="Z9103" s="125" t="str">
        <f>IFERROR(Table1[[#This Row],[Male Ballots]]/Table1[[#This Row],[Male Voters]],"0.0%")</f>
        <v>0.0%</v>
      </c>
      <c r="AA9103" s="126" t="str">
        <f>IFERROR(Table1[[#This Row],[Total Ballots]]/Table1[[#This Row],[Total Voters]],"0.0%")</f>
        <v>0.0%</v>
      </c>
    </row>
    <row r="9104" spans="1:27" x14ac:dyDescent="0.35">
      <c r="A9104" s="8" t="s">
        <v>42</v>
      </c>
      <c r="B9104" s="17">
        <v>2003</v>
      </c>
      <c r="C9104" s="80" t="s">
        <v>82</v>
      </c>
      <c r="D9104" s="17"/>
      <c r="E9104" s="35" t="s">
        <v>74</v>
      </c>
      <c r="F9104" s="35" t="s">
        <v>77</v>
      </c>
      <c r="G9104" s="51" t="s">
        <v>63</v>
      </c>
      <c r="H9104" s="10">
        <v>3680</v>
      </c>
      <c r="I9104" s="10">
        <v>3816</v>
      </c>
      <c r="J9104" s="10">
        <v>7496</v>
      </c>
      <c r="K9104" s="55"/>
      <c r="L9104" s="57"/>
      <c r="M9104" s="57"/>
      <c r="N9104" s="59"/>
      <c r="O9104" s="61"/>
      <c r="P9104" s="10"/>
      <c r="Q9104" s="10"/>
      <c r="R9104" s="11"/>
      <c r="S9104" s="24">
        <f>Table1[[#This Row],[Female Voters]]/Table1[[#This Row],[Female Population]]</f>
        <v>0</v>
      </c>
      <c r="T9104" s="24">
        <f>Table1[[#This Row],[Male Voters]]/Table1[[#This Row],[Male Population]]</f>
        <v>0</v>
      </c>
      <c r="U9104" s="24">
        <f>Table1[[#This Row],[Total Voters]]/Table1[[#This Row],[Total Population]]</f>
        <v>0</v>
      </c>
      <c r="V9104" s="24">
        <f>Table1[[#This Row],[Female Ballots]]/Table1[[#This Row],[Female Population]]</f>
        <v>0</v>
      </c>
      <c r="W9104" s="24">
        <f>Table1[[#This Row],[Male Ballots]]/Table1[[#This Row],[Male Population]]</f>
        <v>0</v>
      </c>
      <c r="X9104" s="24">
        <f>Table1[[#This Row],[Total Ballots]]/Table1[[#This Row],[Total Population]]</f>
        <v>0</v>
      </c>
      <c r="Y9104" s="125" t="str">
        <f>IFERROR(Table1[[#This Row],[Female Ballots]]/Table1[[#This Row],[Female Voters]],"0.0%")</f>
        <v>0.0%</v>
      </c>
      <c r="Z9104" s="125" t="str">
        <f>IFERROR(Table1[[#This Row],[Male Ballots]]/Table1[[#This Row],[Male Voters]],"0.0%")</f>
        <v>0.0%</v>
      </c>
      <c r="AA9104" s="126" t="str">
        <f>IFERROR(Table1[[#This Row],[Total Ballots]]/Table1[[#This Row],[Total Voters]],"0.0%")</f>
        <v>0.0%</v>
      </c>
    </row>
    <row r="9105" spans="1:27" x14ac:dyDescent="0.35">
      <c r="A9105" s="8" t="s">
        <v>42</v>
      </c>
      <c r="B9105" s="17">
        <v>2003</v>
      </c>
      <c r="C9105" s="80" t="s">
        <v>82</v>
      </c>
      <c r="D9105" s="17"/>
      <c r="E9105" s="35" t="s">
        <v>74</v>
      </c>
      <c r="F9105" s="35" t="s">
        <v>77</v>
      </c>
      <c r="G9105" s="51" t="s">
        <v>64</v>
      </c>
      <c r="H9105" s="10">
        <v>4790</v>
      </c>
      <c r="I9105" s="10">
        <v>4689</v>
      </c>
      <c r="J9105" s="10">
        <v>9479</v>
      </c>
      <c r="K9105" s="55"/>
      <c r="L9105" s="57"/>
      <c r="M9105" s="57"/>
      <c r="N9105" s="59"/>
      <c r="O9105" s="61"/>
      <c r="P9105" s="10"/>
      <c r="Q9105" s="10"/>
      <c r="R9105" s="11"/>
      <c r="S9105" s="24">
        <f>Table1[[#This Row],[Female Voters]]/Table1[[#This Row],[Female Population]]</f>
        <v>0</v>
      </c>
      <c r="T9105" s="24">
        <f>Table1[[#This Row],[Male Voters]]/Table1[[#This Row],[Male Population]]</f>
        <v>0</v>
      </c>
      <c r="U9105" s="24">
        <f>Table1[[#This Row],[Total Voters]]/Table1[[#This Row],[Total Population]]</f>
        <v>0</v>
      </c>
      <c r="V9105" s="24">
        <f>Table1[[#This Row],[Female Ballots]]/Table1[[#This Row],[Female Population]]</f>
        <v>0</v>
      </c>
      <c r="W9105" s="24">
        <f>Table1[[#This Row],[Male Ballots]]/Table1[[#This Row],[Male Population]]</f>
        <v>0</v>
      </c>
      <c r="X9105" s="24">
        <f>Table1[[#This Row],[Total Ballots]]/Table1[[#This Row],[Total Population]]</f>
        <v>0</v>
      </c>
      <c r="Y9105" s="125" t="str">
        <f>IFERROR(Table1[[#This Row],[Female Ballots]]/Table1[[#This Row],[Female Voters]],"0.0%")</f>
        <v>0.0%</v>
      </c>
      <c r="Z9105" s="125" t="str">
        <f>IFERROR(Table1[[#This Row],[Male Ballots]]/Table1[[#This Row],[Male Voters]],"0.0%")</f>
        <v>0.0%</v>
      </c>
      <c r="AA9105" s="126" t="str">
        <f>IFERROR(Table1[[#This Row],[Total Ballots]]/Table1[[#This Row],[Total Voters]],"0.0%")</f>
        <v>0.0%</v>
      </c>
    </row>
    <row r="9106" spans="1:27" x14ac:dyDescent="0.35">
      <c r="A9106" s="8" t="s">
        <v>42</v>
      </c>
      <c r="B9106" s="17">
        <v>2003</v>
      </c>
      <c r="C9106" s="80" t="s">
        <v>82</v>
      </c>
      <c r="D9106" s="17"/>
      <c r="E9106" s="35" t="s">
        <v>74</v>
      </c>
      <c r="F9106" s="35" t="s">
        <v>77</v>
      </c>
      <c r="G9106" s="51" t="s">
        <v>65</v>
      </c>
      <c r="H9106" s="10">
        <v>5252</v>
      </c>
      <c r="I9106" s="10">
        <v>5214</v>
      </c>
      <c r="J9106" s="10">
        <v>10466</v>
      </c>
      <c r="K9106" s="55"/>
      <c r="L9106" s="57"/>
      <c r="M9106" s="57"/>
      <c r="N9106" s="59"/>
      <c r="O9106" s="61"/>
      <c r="P9106" s="10"/>
      <c r="Q9106" s="10"/>
      <c r="R9106" s="11"/>
      <c r="S9106" s="24">
        <f>Table1[[#This Row],[Female Voters]]/Table1[[#This Row],[Female Population]]</f>
        <v>0</v>
      </c>
      <c r="T9106" s="24">
        <f>Table1[[#This Row],[Male Voters]]/Table1[[#This Row],[Male Population]]</f>
        <v>0</v>
      </c>
      <c r="U9106" s="24">
        <f>Table1[[#This Row],[Total Voters]]/Table1[[#This Row],[Total Population]]</f>
        <v>0</v>
      </c>
      <c r="V9106" s="24">
        <f>Table1[[#This Row],[Female Ballots]]/Table1[[#This Row],[Female Population]]</f>
        <v>0</v>
      </c>
      <c r="W9106" s="24">
        <f>Table1[[#This Row],[Male Ballots]]/Table1[[#This Row],[Male Population]]</f>
        <v>0</v>
      </c>
      <c r="X9106" s="24">
        <f>Table1[[#This Row],[Total Ballots]]/Table1[[#This Row],[Total Population]]</f>
        <v>0</v>
      </c>
      <c r="Y9106" s="125" t="str">
        <f>IFERROR(Table1[[#This Row],[Female Ballots]]/Table1[[#This Row],[Female Voters]],"0.0%")</f>
        <v>0.0%</v>
      </c>
      <c r="Z9106" s="125" t="str">
        <f>IFERROR(Table1[[#This Row],[Male Ballots]]/Table1[[#This Row],[Male Voters]],"0.0%")</f>
        <v>0.0%</v>
      </c>
      <c r="AA9106" s="126" t="str">
        <f>IFERROR(Table1[[#This Row],[Total Ballots]]/Table1[[#This Row],[Total Voters]],"0.0%")</f>
        <v>0.0%</v>
      </c>
    </row>
    <row r="9107" spans="1:27" x14ac:dyDescent="0.35">
      <c r="A9107" s="8" t="s">
        <v>42</v>
      </c>
      <c r="B9107" s="17">
        <v>2003</v>
      </c>
      <c r="C9107" s="80" t="s">
        <v>82</v>
      </c>
      <c r="D9107" s="17"/>
      <c r="E9107" s="35" t="s">
        <v>74</v>
      </c>
      <c r="F9107" s="35" t="s">
        <v>77</v>
      </c>
      <c r="G9107" s="51" t="s">
        <v>66</v>
      </c>
      <c r="H9107" s="10">
        <v>3995</v>
      </c>
      <c r="I9107" s="10">
        <v>3971</v>
      </c>
      <c r="J9107" s="10">
        <v>7966</v>
      </c>
      <c r="K9107" s="55"/>
      <c r="L9107" s="57"/>
      <c r="M9107" s="57"/>
      <c r="N9107" s="59"/>
      <c r="O9107" s="61"/>
      <c r="P9107" s="10"/>
      <c r="Q9107" s="10"/>
      <c r="R9107" s="11"/>
      <c r="S9107" s="24">
        <f>Table1[[#This Row],[Female Voters]]/Table1[[#This Row],[Female Population]]</f>
        <v>0</v>
      </c>
      <c r="T9107" s="24">
        <f>Table1[[#This Row],[Male Voters]]/Table1[[#This Row],[Male Population]]</f>
        <v>0</v>
      </c>
      <c r="U9107" s="24">
        <f>Table1[[#This Row],[Total Voters]]/Table1[[#This Row],[Total Population]]</f>
        <v>0</v>
      </c>
      <c r="V9107" s="24">
        <f>Table1[[#This Row],[Female Ballots]]/Table1[[#This Row],[Female Population]]</f>
        <v>0</v>
      </c>
      <c r="W9107" s="24">
        <f>Table1[[#This Row],[Male Ballots]]/Table1[[#This Row],[Male Population]]</f>
        <v>0</v>
      </c>
      <c r="X9107" s="24">
        <f>Table1[[#This Row],[Total Ballots]]/Table1[[#This Row],[Total Population]]</f>
        <v>0</v>
      </c>
      <c r="Y9107" s="125" t="str">
        <f>IFERROR(Table1[[#This Row],[Female Ballots]]/Table1[[#This Row],[Female Voters]],"0.0%")</f>
        <v>0.0%</v>
      </c>
      <c r="Z9107" s="125" t="str">
        <f>IFERROR(Table1[[#This Row],[Male Ballots]]/Table1[[#This Row],[Male Voters]],"0.0%")</f>
        <v>0.0%</v>
      </c>
      <c r="AA9107" s="126" t="str">
        <f>IFERROR(Table1[[#This Row],[Total Ballots]]/Table1[[#This Row],[Total Voters]],"0.0%")</f>
        <v>0.0%</v>
      </c>
    </row>
    <row r="9108" spans="1:27" x14ac:dyDescent="0.35">
      <c r="A9108" s="8" t="s">
        <v>42</v>
      </c>
      <c r="B9108" s="17">
        <v>2003</v>
      </c>
      <c r="C9108" s="80" t="s">
        <v>82</v>
      </c>
      <c r="D9108" s="17"/>
      <c r="E9108" s="35" t="s">
        <v>74</v>
      </c>
      <c r="F9108" s="35" t="s">
        <v>77</v>
      </c>
      <c r="G9108" s="51" t="s">
        <v>67</v>
      </c>
      <c r="H9108" s="10">
        <v>6097</v>
      </c>
      <c r="I9108" s="10">
        <v>4920</v>
      </c>
      <c r="J9108" s="10">
        <v>11017</v>
      </c>
      <c r="K9108" s="55"/>
      <c r="L9108" s="57"/>
      <c r="M9108" s="57"/>
      <c r="N9108" s="59"/>
      <c r="O9108" s="61"/>
      <c r="P9108" s="10"/>
      <c r="Q9108" s="10"/>
      <c r="R9108" s="11"/>
      <c r="S9108" s="24">
        <f>Table1[[#This Row],[Female Voters]]/Table1[[#This Row],[Female Population]]</f>
        <v>0</v>
      </c>
      <c r="T9108" s="24">
        <f>Table1[[#This Row],[Male Voters]]/Table1[[#This Row],[Male Population]]</f>
        <v>0</v>
      </c>
      <c r="U9108" s="24">
        <f>Table1[[#This Row],[Total Voters]]/Table1[[#This Row],[Total Population]]</f>
        <v>0</v>
      </c>
      <c r="V9108" s="24">
        <f>Table1[[#This Row],[Female Ballots]]/Table1[[#This Row],[Female Population]]</f>
        <v>0</v>
      </c>
      <c r="W9108" s="24">
        <f>Table1[[#This Row],[Male Ballots]]/Table1[[#This Row],[Male Population]]</f>
        <v>0</v>
      </c>
      <c r="X9108" s="24">
        <f>Table1[[#This Row],[Total Ballots]]/Table1[[#This Row],[Total Population]]</f>
        <v>0</v>
      </c>
      <c r="Y9108" s="125" t="str">
        <f>IFERROR(Table1[[#This Row],[Female Ballots]]/Table1[[#This Row],[Female Voters]],"0.0%")</f>
        <v>0.0%</v>
      </c>
      <c r="Z9108" s="125" t="str">
        <f>IFERROR(Table1[[#This Row],[Male Ballots]]/Table1[[#This Row],[Male Voters]],"0.0%")</f>
        <v>0.0%</v>
      </c>
      <c r="AA9108" s="126" t="str">
        <f>IFERROR(Table1[[#This Row],[Total Ballots]]/Table1[[#This Row],[Total Voters]],"0.0%")</f>
        <v>0.0%</v>
      </c>
    </row>
    <row r="9109" spans="1:27" x14ac:dyDescent="0.35">
      <c r="A9109" s="8" t="s">
        <v>27</v>
      </c>
      <c r="B9109" s="17">
        <v>2003</v>
      </c>
      <c r="C9109" s="80" t="s">
        <v>82</v>
      </c>
      <c r="D9109" s="17"/>
      <c r="E9109" s="35" t="s">
        <v>74</v>
      </c>
      <c r="F9109" s="35" t="s">
        <v>77</v>
      </c>
      <c r="G9109" s="51" t="s">
        <v>79</v>
      </c>
      <c r="H9109" s="10">
        <v>3905</v>
      </c>
      <c r="I9109" s="10">
        <v>3752</v>
      </c>
      <c r="J9109" s="10">
        <v>7657</v>
      </c>
      <c r="K9109" s="55"/>
      <c r="L9109" s="57"/>
      <c r="M9109" s="57"/>
      <c r="N9109" s="59">
        <v>6273</v>
      </c>
      <c r="O9109" s="61"/>
      <c r="P9109" s="10"/>
      <c r="Q9109" s="10"/>
      <c r="R9109" s="11">
        <v>3881</v>
      </c>
      <c r="S9109" s="24">
        <f>Table1[[#This Row],[Female Voters]]/Table1[[#This Row],[Female Population]]</f>
        <v>0</v>
      </c>
      <c r="T9109" s="24">
        <f>Table1[[#This Row],[Male Voters]]/Table1[[#This Row],[Male Population]]</f>
        <v>0</v>
      </c>
      <c r="U9109" s="24">
        <f>Table1[[#This Row],[Total Voters]]/Table1[[#This Row],[Total Population]]</f>
        <v>0.81925035914849154</v>
      </c>
      <c r="V9109" s="24">
        <f>Table1[[#This Row],[Female Ballots]]/Table1[[#This Row],[Female Population]]</f>
        <v>0</v>
      </c>
      <c r="W9109" s="24">
        <f>Table1[[#This Row],[Male Ballots]]/Table1[[#This Row],[Male Population]]</f>
        <v>0</v>
      </c>
      <c r="X9109" s="24">
        <f>Table1[[#This Row],[Total Ballots]]/Table1[[#This Row],[Total Population]]</f>
        <v>0.50685647120282096</v>
      </c>
      <c r="Y9109" s="125" t="str">
        <f>IFERROR(Table1[[#This Row],[Female Ballots]]/Table1[[#This Row],[Female Voters]],"0.0%")</f>
        <v>0.0%</v>
      </c>
      <c r="Z9109" s="125" t="str">
        <f>IFERROR(Table1[[#This Row],[Male Ballots]]/Table1[[#This Row],[Male Voters]],"0.0%")</f>
        <v>0.0%</v>
      </c>
      <c r="AA9109" s="126">
        <f>IFERROR(Table1[[#This Row],[Total Ballots]]/Table1[[#This Row],[Total Voters]],"0.0%")</f>
        <v>0.61868324565598598</v>
      </c>
    </row>
    <row r="9110" spans="1:27" x14ac:dyDescent="0.35">
      <c r="A9110" s="8" t="s">
        <v>27</v>
      </c>
      <c r="B9110" s="17">
        <v>2003</v>
      </c>
      <c r="C9110" s="80" t="s">
        <v>82</v>
      </c>
      <c r="D9110" s="17"/>
      <c r="E9110" s="35" t="s">
        <v>74</v>
      </c>
      <c r="F9110" s="35" t="s">
        <v>77</v>
      </c>
      <c r="G9110" s="51" t="s">
        <v>62</v>
      </c>
      <c r="H9110" s="10">
        <v>277</v>
      </c>
      <c r="I9110" s="10">
        <v>287</v>
      </c>
      <c r="J9110" s="10">
        <v>564</v>
      </c>
      <c r="K9110" s="55"/>
      <c r="L9110" s="57"/>
      <c r="M9110" s="57"/>
      <c r="N9110" s="59"/>
      <c r="O9110" s="61"/>
      <c r="P9110" s="10"/>
      <c r="Q9110" s="10"/>
      <c r="R9110" s="11"/>
      <c r="S9110" s="24">
        <f>Table1[[#This Row],[Female Voters]]/Table1[[#This Row],[Female Population]]</f>
        <v>0</v>
      </c>
      <c r="T9110" s="24">
        <f>Table1[[#This Row],[Male Voters]]/Table1[[#This Row],[Male Population]]</f>
        <v>0</v>
      </c>
      <c r="U9110" s="24">
        <f>Table1[[#This Row],[Total Voters]]/Table1[[#This Row],[Total Population]]</f>
        <v>0</v>
      </c>
      <c r="V9110" s="24">
        <f>Table1[[#This Row],[Female Ballots]]/Table1[[#This Row],[Female Population]]</f>
        <v>0</v>
      </c>
      <c r="W9110" s="24">
        <f>Table1[[#This Row],[Male Ballots]]/Table1[[#This Row],[Male Population]]</f>
        <v>0</v>
      </c>
      <c r="X9110" s="24">
        <f>Table1[[#This Row],[Total Ballots]]/Table1[[#This Row],[Total Population]]</f>
        <v>0</v>
      </c>
      <c r="Y9110" s="125" t="str">
        <f>IFERROR(Table1[[#This Row],[Female Ballots]]/Table1[[#This Row],[Female Voters]],"0.0%")</f>
        <v>0.0%</v>
      </c>
      <c r="Z9110" s="125" t="str">
        <f>IFERROR(Table1[[#This Row],[Male Ballots]]/Table1[[#This Row],[Male Voters]],"0.0%")</f>
        <v>0.0%</v>
      </c>
      <c r="AA9110" s="126" t="str">
        <f>IFERROR(Table1[[#This Row],[Total Ballots]]/Table1[[#This Row],[Total Voters]],"0.0%")</f>
        <v>0.0%</v>
      </c>
    </row>
    <row r="9111" spans="1:27" x14ac:dyDescent="0.35">
      <c r="A9111" s="8" t="s">
        <v>27</v>
      </c>
      <c r="B9111" s="17">
        <v>2003</v>
      </c>
      <c r="C9111" s="80" t="s">
        <v>82</v>
      </c>
      <c r="D9111" s="17"/>
      <c r="E9111" s="35" t="s">
        <v>74</v>
      </c>
      <c r="F9111" s="35" t="s">
        <v>77</v>
      </c>
      <c r="G9111" s="51" t="s">
        <v>63</v>
      </c>
      <c r="H9111" s="10">
        <v>428</v>
      </c>
      <c r="I9111" s="10">
        <v>417</v>
      </c>
      <c r="J9111" s="10">
        <v>845</v>
      </c>
      <c r="K9111" s="55"/>
      <c r="L9111" s="57"/>
      <c r="M9111" s="57"/>
      <c r="N9111" s="59"/>
      <c r="O9111" s="61"/>
      <c r="P9111" s="10"/>
      <c r="Q9111" s="10"/>
      <c r="R9111" s="11"/>
      <c r="S9111" s="24">
        <f>Table1[[#This Row],[Female Voters]]/Table1[[#This Row],[Female Population]]</f>
        <v>0</v>
      </c>
      <c r="T9111" s="24">
        <f>Table1[[#This Row],[Male Voters]]/Table1[[#This Row],[Male Population]]</f>
        <v>0</v>
      </c>
      <c r="U9111" s="24">
        <f>Table1[[#This Row],[Total Voters]]/Table1[[#This Row],[Total Population]]</f>
        <v>0</v>
      </c>
      <c r="V9111" s="24">
        <f>Table1[[#This Row],[Female Ballots]]/Table1[[#This Row],[Female Population]]</f>
        <v>0</v>
      </c>
      <c r="W9111" s="24">
        <f>Table1[[#This Row],[Male Ballots]]/Table1[[#This Row],[Male Population]]</f>
        <v>0</v>
      </c>
      <c r="X9111" s="24">
        <f>Table1[[#This Row],[Total Ballots]]/Table1[[#This Row],[Total Population]]</f>
        <v>0</v>
      </c>
      <c r="Y9111" s="125" t="str">
        <f>IFERROR(Table1[[#This Row],[Female Ballots]]/Table1[[#This Row],[Female Voters]],"0.0%")</f>
        <v>0.0%</v>
      </c>
      <c r="Z9111" s="125" t="str">
        <f>IFERROR(Table1[[#This Row],[Male Ballots]]/Table1[[#This Row],[Male Voters]],"0.0%")</f>
        <v>0.0%</v>
      </c>
      <c r="AA9111" s="126" t="str">
        <f>IFERROR(Table1[[#This Row],[Total Ballots]]/Table1[[#This Row],[Total Voters]],"0.0%")</f>
        <v>0.0%</v>
      </c>
    </row>
    <row r="9112" spans="1:27" x14ac:dyDescent="0.35">
      <c r="A9112" s="8" t="s">
        <v>27</v>
      </c>
      <c r="B9112" s="17">
        <v>2003</v>
      </c>
      <c r="C9112" s="80" t="s">
        <v>82</v>
      </c>
      <c r="D9112" s="17"/>
      <c r="E9112" s="35" t="s">
        <v>74</v>
      </c>
      <c r="F9112" s="35" t="s">
        <v>77</v>
      </c>
      <c r="G9112" s="51" t="s">
        <v>64</v>
      </c>
      <c r="H9112" s="10">
        <v>679</v>
      </c>
      <c r="I9112" s="10">
        <v>649</v>
      </c>
      <c r="J9112" s="10">
        <v>1328</v>
      </c>
      <c r="K9112" s="55"/>
      <c r="L9112" s="57"/>
      <c r="M9112" s="57"/>
      <c r="N9112" s="59"/>
      <c r="O9112" s="61"/>
      <c r="P9112" s="10"/>
      <c r="Q9112" s="10"/>
      <c r="R9112" s="11"/>
      <c r="S9112" s="24">
        <f>Table1[[#This Row],[Female Voters]]/Table1[[#This Row],[Female Population]]</f>
        <v>0</v>
      </c>
      <c r="T9112" s="24">
        <f>Table1[[#This Row],[Male Voters]]/Table1[[#This Row],[Male Population]]</f>
        <v>0</v>
      </c>
      <c r="U9112" s="24">
        <f>Table1[[#This Row],[Total Voters]]/Table1[[#This Row],[Total Population]]</f>
        <v>0</v>
      </c>
      <c r="V9112" s="24">
        <f>Table1[[#This Row],[Female Ballots]]/Table1[[#This Row],[Female Population]]</f>
        <v>0</v>
      </c>
      <c r="W9112" s="24">
        <f>Table1[[#This Row],[Male Ballots]]/Table1[[#This Row],[Male Population]]</f>
        <v>0</v>
      </c>
      <c r="X9112" s="24">
        <f>Table1[[#This Row],[Total Ballots]]/Table1[[#This Row],[Total Population]]</f>
        <v>0</v>
      </c>
      <c r="Y9112" s="125" t="str">
        <f>IFERROR(Table1[[#This Row],[Female Ballots]]/Table1[[#This Row],[Female Voters]],"0.0%")</f>
        <v>0.0%</v>
      </c>
      <c r="Z9112" s="125" t="str">
        <f>IFERROR(Table1[[#This Row],[Male Ballots]]/Table1[[#This Row],[Male Voters]],"0.0%")</f>
        <v>0.0%</v>
      </c>
      <c r="AA9112" s="126" t="str">
        <f>IFERROR(Table1[[#This Row],[Total Ballots]]/Table1[[#This Row],[Total Voters]],"0.0%")</f>
        <v>0.0%</v>
      </c>
    </row>
    <row r="9113" spans="1:27" x14ac:dyDescent="0.35">
      <c r="A9113" s="8" t="s">
        <v>27</v>
      </c>
      <c r="B9113" s="17">
        <v>2003</v>
      </c>
      <c r="C9113" s="80" t="s">
        <v>82</v>
      </c>
      <c r="D9113" s="17"/>
      <c r="E9113" s="35" t="s">
        <v>74</v>
      </c>
      <c r="F9113" s="35" t="s">
        <v>77</v>
      </c>
      <c r="G9113" s="51" t="s">
        <v>65</v>
      </c>
      <c r="H9113" s="10">
        <v>809</v>
      </c>
      <c r="I9113" s="10">
        <v>810</v>
      </c>
      <c r="J9113" s="10">
        <v>1619</v>
      </c>
      <c r="K9113" s="55"/>
      <c r="L9113" s="57"/>
      <c r="M9113" s="57"/>
      <c r="N9113" s="59"/>
      <c r="O9113" s="61"/>
      <c r="P9113" s="10"/>
      <c r="Q9113" s="10"/>
      <c r="R9113" s="11"/>
      <c r="S9113" s="24">
        <f>Table1[[#This Row],[Female Voters]]/Table1[[#This Row],[Female Population]]</f>
        <v>0</v>
      </c>
      <c r="T9113" s="24">
        <f>Table1[[#This Row],[Male Voters]]/Table1[[#This Row],[Male Population]]</f>
        <v>0</v>
      </c>
      <c r="U9113" s="24">
        <f>Table1[[#This Row],[Total Voters]]/Table1[[#This Row],[Total Population]]</f>
        <v>0</v>
      </c>
      <c r="V9113" s="24">
        <f>Table1[[#This Row],[Female Ballots]]/Table1[[#This Row],[Female Population]]</f>
        <v>0</v>
      </c>
      <c r="W9113" s="24">
        <f>Table1[[#This Row],[Male Ballots]]/Table1[[#This Row],[Male Population]]</f>
        <v>0</v>
      </c>
      <c r="X9113" s="24">
        <f>Table1[[#This Row],[Total Ballots]]/Table1[[#This Row],[Total Population]]</f>
        <v>0</v>
      </c>
      <c r="Y9113" s="125" t="str">
        <f>IFERROR(Table1[[#This Row],[Female Ballots]]/Table1[[#This Row],[Female Voters]],"0.0%")</f>
        <v>0.0%</v>
      </c>
      <c r="Z9113" s="125" t="str">
        <f>IFERROR(Table1[[#This Row],[Male Ballots]]/Table1[[#This Row],[Male Voters]],"0.0%")</f>
        <v>0.0%</v>
      </c>
      <c r="AA9113" s="126" t="str">
        <f>IFERROR(Table1[[#This Row],[Total Ballots]]/Table1[[#This Row],[Total Voters]],"0.0%")</f>
        <v>0.0%</v>
      </c>
    </row>
    <row r="9114" spans="1:27" x14ac:dyDescent="0.35">
      <c r="A9114" s="8" t="s">
        <v>27</v>
      </c>
      <c r="B9114" s="17">
        <v>2003</v>
      </c>
      <c r="C9114" s="80" t="s">
        <v>82</v>
      </c>
      <c r="D9114" s="17"/>
      <c r="E9114" s="35" t="s">
        <v>74</v>
      </c>
      <c r="F9114" s="35" t="s">
        <v>77</v>
      </c>
      <c r="G9114" s="51" t="s">
        <v>66</v>
      </c>
      <c r="H9114" s="10">
        <v>689</v>
      </c>
      <c r="I9114" s="10">
        <v>688</v>
      </c>
      <c r="J9114" s="10">
        <v>1377</v>
      </c>
      <c r="K9114" s="55"/>
      <c r="L9114" s="57"/>
      <c r="M9114" s="57"/>
      <c r="N9114" s="59"/>
      <c r="O9114" s="61"/>
      <c r="P9114" s="10"/>
      <c r="Q9114" s="10"/>
      <c r="R9114" s="11"/>
      <c r="S9114" s="24">
        <f>Table1[[#This Row],[Female Voters]]/Table1[[#This Row],[Female Population]]</f>
        <v>0</v>
      </c>
      <c r="T9114" s="24">
        <f>Table1[[#This Row],[Male Voters]]/Table1[[#This Row],[Male Population]]</f>
        <v>0</v>
      </c>
      <c r="U9114" s="24">
        <f>Table1[[#This Row],[Total Voters]]/Table1[[#This Row],[Total Population]]</f>
        <v>0</v>
      </c>
      <c r="V9114" s="24">
        <f>Table1[[#This Row],[Female Ballots]]/Table1[[#This Row],[Female Population]]</f>
        <v>0</v>
      </c>
      <c r="W9114" s="24">
        <f>Table1[[#This Row],[Male Ballots]]/Table1[[#This Row],[Male Population]]</f>
        <v>0</v>
      </c>
      <c r="X9114" s="24">
        <f>Table1[[#This Row],[Total Ballots]]/Table1[[#This Row],[Total Population]]</f>
        <v>0</v>
      </c>
      <c r="Y9114" s="125" t="str">
        <f>IFERROR(Table1[[#This Row],[Female Ballots]]/Table1[[#This Row],[Female Voters]],"0.0%")</f>
        <v>0.0%</v>
      </c>
      <c r="Z9114" s="125" t="str">
        <f>IFERROR(Table1[[#This Row],[Male Ballots]]/Table1[[#This Row],[Male Voters]],"0.0%")</f>
        <v>0.0%</v>
      </c>
      <c r="AA9114" s="126" t="str">
        <f>IFERROR(Table1[[#This Row],[Total Ballots]]/Table1[[#This Row],[Total Voters]],"0.0%")</f>
        <v>0.0%</v>
      </c>
    </row>
    <row r="9115" spans="1:27" x14ac:dyDescent="0.35">
      <c r="A9115" s="8" t="s">
        <v>27</v>
      </c>
      <c r="B9115" s="17">
        <v>2003</v>
      </c>
      <c r="C9115" s="80" t="s">
        <v>82</v>
      </c>
      <c r="D9115" s="17"/>
      <c r="E9115" s="35" t="s">
        <v>74</v>
      </c>
      <c r="F9115" s="35" t="s">
        <v>77</v>
      </c>
      <c r="G9115" s="51" t="s">
        <v>67</v>
      </c>
      <c r="H9115" s="10">
        <v>1023</v>
      </c>
      <c r="I9115" s="10">
        <v>901</v>
      </c>
      <c r="J9115" s="10">
        <v>1924</v>
      </c>
      <c r="K9115" s="55"/>
      <c r="L9115" s="57"/>
      <c r="M9115" s="57"/>
      <c r="N9115" s="59"/>
      <c r="O9115" s="61"/>
      <c r="P9115" s="10"/>
      <c r="Q9115" s="10"/>
      <c r="R9115" s="11"/>
      <c r="S9115" s="24">
        <f>Table1[[#This Row],[Female Voters]]/Table1[[#This Row],[Female Population]]</f>
        <v>0</v>
      </c>
      <c r="T9115" s="24">
        <f>Table1[[#This Row],[Male Voters]]/Table1[[#This Row],[Male Population]]</f>
        <v>0</v>
      </c>
      <c r="U9115" s="24">
        <f>Table1[[#This Row],[Total Voters]]/Table1[[#This Row],[Total Population]]</f>
        <v>0</v>
      </c>
      <c r="V9115" s="24">
        <f>Table1[[#This Row],[Female Ballots]]/Table1[[#This Row],[Female Population]]</f>
        <v>0</v>
      </c>
      <c r="W9115" s="24">
        <f>Table1[[#This Row],[Male Ballots]]/Table1[[#This Row],[Male Population]]</f>
        <v>0</v>
      </c>
      <c r="X9115" s="24">
        <f>Table1[[#This Row],[Total Ballots]]/Table1[[#This Row],[Total Population]]</f>
        <v>0</v>
      </c>
      <c r="Y9115" s="125" t="str">
        <f>IFERROR(Table1[[#This Row],[Female Ballots]]/Table1[[#This Row],[Female Voters]],"0.0%")</f>
        <v>0.0%</v>
      </c>
      <c r="Z9115" s="125" t="str">
        <f>IFERROR(Table1[[#This Row],[Male Ballots]]/Table1[[#This Row],[Male Voters]],"0.0%")</f>
        <v>0.0%</v>
      </c>
      <c r="AA9115" s="126" t="str">
        <f>IFERROR(Table1[[#This Row],[Total Ballots]]/Table1[[#This Row],[Total Voters]],"0.0%")</f>
        <v>0.0%</v>
      </c>
    </row>
    <row r="9116" spans="1:27" x14ac:dyDescent="0.35">
      <c r="A9116" s="8" t="s">
        <v>41</v>
      </c>
      <c r="B9116" s="17">
        <v>2003</v>
      </c>
      <c r="C9116" s="80" t="s">
        <v>82</v>
      </c>
      <c r="D9116" s="17"/>
      <c r="E9116" s="35" t="s">
        <v>74</v>
      </c>
      <c r="F9116" s="35" t="s">
        <v>77</v>
      </c>
      <c r="G9116" s="51" t="s">
        <v>79</v>
      </c>
      <c r="H9116" s="10">
        <v>19401</v>
      </c>
      <c r="I9116" s="10">
        <v>20849</v>
      </c>
      <c r="J9116" s="10">
        <v>40250</v>
      </c>
      <c r="K9116" s="55"/>
      <c r="L9116" s="57"/>
      <c r="M9116" s="57"/>
      <c r="N9116" s="59">
        <v>27245</v>
      </c>
      <c r="O9116" s="61"/>
      <c r="P9116" s="10"/>
      <c r="Q9116" s="10"/>
      <c r="R9116" s="11">
        <v>11804</v>
      </c>
      <c r="S9116" s="24">
        <f>Table1[[#This Row],[Female Voters]]/Table1[[#This Row],[Female Population]]</f>
        <v>0</v>
      </c>
      <c r="T9116" s="24">
        <f>Table1[[#This Row],[Male Voters]]/Table1[[#This Row],[Male Population]]</f>
        <v>0</v>
      </c>
      <c r="U9116" s="24">
        <f>Table1[[#This Row],[Total Voters]]/Table1[[#This Row],[Total Population]]</f>
        <v>0.67689440993788819</v>
      </c>
      <c r="V9116" s="24">
        <f>Table1[[#This Row],[Female Ballots]]/Table1[[#This Row],[Female Population]]</f>
        <v>0</v>
      </c>
      <c r="W9116" s="24">
        <f>Table1[[#This Row],[Male Ballots]]/Table1[[#This Row],[Male Population]]</f>
        <v>0</v>
      </c>
      <c r="X9116" s="24">
        <f>Table1[[#This Row],[Total Ballots]]/Table1[[#This Row],[Total Population]]</f>
        <v>0.29326708074534164</v>
      </c>
      <c r="Y9116" s="125" t="str">
        <f>IFERROR(Table1[[#This Row],[Female Ballots]]/Table1[[#This Row],[Female Voters]],"0.0%")</f>
        <v>0.0%</v>
      </c>
      <c r="Z9116" s="125" t="str">
        <f>IFERROR(Table1[[#This Row],[Male Ballots]]/Table1[[#This Row],[Male Voters]],"0.0%")</f>
        <v>0.0%</v>
      </c>
      <c r="AA9116" s="126">
        <f>IFERROR(Table1[[#This Row],[Total Ballots]]/Table1[[#This Row],[Total Voters]],"0.0%")</f>
        <v>0.43325380803817215</v>
      </c>
    </row>
    <row r="9117" spans="1:27" x14ac:dyDescent="0.35">
      <c r="A9117" s="8" t="s">
        <v>41</v>
      </c>
      <c r="B9117" s="17">
        <v>2003</v>
      </c>
      <c r="C9117" s="80" t="s">
        <v>82</v>
      </c>
      <c r="D9117" s="17"/>
      <c r="E9117" s="35" t="s">
        <v>74</v>
      </c>
      <c r="F9117" s="35" t="s">
        <v>77</v>
      </c>
      <c r="G9117" s="51" t="s">
        <v>62</v>
      </c>
      <c r="H9117" s="10">
        <v>1752</v>
      </c>
      <c r="I9117" s="10">
        <v>2397</v>
      </c>
      <c r="J9117" s="10">
        <v>4149</v>
      </c>
      <c r="K9117" s="55"/>
      <c r="L9117" s="57"/>
      <c r="M9117" s="57"/>
      <c r="N9117" s="59"/>
      <c r="O9117" s="61"/>
      <c r="P9117" s="10"/>
      <c r="Q9117" s="10"/>
      <c r="R9117" s="11"/>
      <c r="S9117" s="24">
        <f>Table1[[#This Row],[Female Voters]]/Table1[[#This Row],[Female Population]]</f>
        <v>0</v>
      </c>
      <c r="T9117" s="24">
        <f>Table1[[#This Row],[Male Voters]]/Table1[[#This Row],[Male Population]]</f>
        <v>0</v>
      </c>
      <c r="U9117" s="24">
        <f>Table1[[#This Row],[Total Voters]]/Table1[[#This Row],[Total Population]]</f>
        <v>0</v>
      </c>
      <c r="V9117" s="24">
        <f>Table1[[#This Row],[Female Ballots]]/Table1[[#This Row],[Female Population]]</f>
        <v>0</v>
      </c>
      <c r="W9117" s="24">
        <f>Table1[[#This Row],[Male Ballots]]/Table1[[#This Row],[Male Population]]</f>
        <v>0</v>
      </c>
      <c r="X9117" s="24">
        <f>Table1[[#This Row],[Total Ballots]]/Table1[[#This Row],[Total Population]]</f>
        <v>0</v>
      </c>
      <c r="Y9117" s="125" t="str">
        <f>IFERROR(Table1[[#This Row],[Female Ballots]]/Table1[[#This Row],[Female Voters]],"0.0%")</f>
        <v>0.0%</v>
      </c>
      <c r="Z9117" s="125" t="str">
        <f>IFERROR(Table1[[#This Row],[Male Ballots]]/Table1[[#This Row],[Male Voters]],"0.0%")</f>
        <v>0.0%</v>
      </c>
      <c r="AA9117" s="126" t="str">
        <f>IFERROR(Table1[[#This Row],[Total Ballots]]/Table1[[#This Row],[Total Voters]],"0.0%")</f>
        <v>0.0%</v>
      </c>
    </row>
    <row r="9118" spans="1:27" x14ac:dyDescent="0.35">
      <c r="A9118" s="8" t="s">
        <v>41</v>
      </c>
      <c r="B9118" s="17">
        <v>2003</v>
      </c>
      <c r="C9118" s="80" t="s">
        <v>82</v>
      </c>
      <c r="D9118" s="17"/>
      <c r="E9118" s="35" t="s">
        <v>74</v>
      </c>
      <c r="F9118" s="35" t="s">
        <v>77</v>
      </c>
      <c r="G9118" s="51" t="s">
        <v>63</v>
      </c>
      <c r="H9118" s="10">
        <v>2479</v>
      </c>
      <c r="I9118" s="10">
        <v>3208</v>
      </c>
      <c r="J9118" s="10">
        <v>5687</v>
      </c>
      <c r="K9118" s="55"/>
      <c r="L9118" s="57"/>
      <c r="M9118" s="57"/>
      <c r="N9118" s="59"/>
      <c r="O9118" s="61"/>
      <c r="P9118" s="10"/>
      <c r="Q9118" s="10"/>
      <c r="R9118" s="11"/>
      <c r="S9118" s="24">
        <f>Table1[[#This Row],[Female Voters]]/Table1[[#This Row],[Female Population]]</f>
        <v>0</v>
      </c>
      <c r="T9118" s="24">
        <f>Table1[[#This Row],[Male Voters]]/Table1[[#This Row],[Male Population]]</f>
        <v>0</v>
      </c>
      <c r="U9118" s="24">
        <f>Table1[[#This Row],[Total Voters]]/Table1[[#This Row],[Total Population]]</f>
        <v>0</v>
      </c>
      <c r="V9118" s="24">
        <f>Table1[[#This Row],[Female Ballots]]/Table1[[#This Row],[Female Population]]</f>
        <v>0</v>
      </c>
      <c r="W9118" s="24">
        <f>Table1[[#This Row],[Male Ballots]]/Table1[[#This Row],[Male Population]]</f>
        <v>0</v>
      </c>
      <c r="X9118" s="24">
        <f>Table1[[#This Row],[Total Ballots]]/Table1[[#This Row],[Total Population]]</f>
        <v>0</v>
      </c>
      <c r="Y9118" s="125" t="str">
        <f>IFERROR(Table1[[#This Row],[Female Ballots]]/Table1[[#This Row],[Female Voters]],"0.0%")</f>
        <v>0.0%</v>
      </c>
      <c r="Z9118" s="125" t="str">
        <f>IFERROR(Table1[[#This Row],[Male Ballots]]/Table1[[#This Row],[Male Voters]],"0.0%")</f>
        <v>0.0%</v>
      </c>
      <c r="AA9118" s="126" t="str">
        <f>IFERROR(Table1[[#This Row],[Total Ballots]]/Table1[[#This Row],[Total Voters]],"0.0%")</f>
        <v>0.0%</v>
      </c>
    </row>
    <row r="9119" spans="1:27" x14ac:dyDescent="0.35">
      <c r="A9119" s="8" t="s">
        <v>41</v>
      </c>
      <c r="B9119" s="17">
        <v>2003</v>
      </c>
      <c r="C9119" s="80" t="s">
        <v>82</v>
      </c>
      <c r="D9119" s="17"/>
      <c r="E9119" s="35" t="s">
        <v>74</v>
      </c>
      <c r="F9119" s="35" t="s">
        <v>77</v>
      </c>
      <c r="G9119" s="51" t="s">
        <v>64</v>
      </c>
      <c r="H9119" s="10">
        <v>3478</v>
      </c>
      <c r="I9119" s="10">
        <v>3818</v>
      </c>
      <c r="J9119" s="10">
        <v>7296</v>
      </c>
      <c r="K9119" s="55"/>
      <c r="L9119" s="57"/>
      <c r="M9119" s="57"/>
      <c r="N9119" s="59"/>
      <c r="O9119" s="61"/>
      <c r="P9119" s="10"/>
      <c r="Q9119" s="10"/>
      <c r="R9119" s="11"/>
      <c r="S9119" s="24">
        <f>Table1[[#This Row],[Female Voters]]/Table1[[#This Row],[Female Population]]</f>
        <v>0</v>
      </c>
      <c r="T9119" s="24">
        <f>Table1[[#This Row],[Male Voters]]/Table1[[#This Row],[Male Population]]</f>
        <v>0</v>
      </c>
      <c r="U9119" s="24">
        <f>Table1[[#This Row],[Total Voters]]/Table1[[#This Row],[Total Population]]</f>
        <v>0</v>
      </c>
      <c r="V9119" s="24">
        <f>Table1[[#This Row],[Female Ballots]]/Table1[[#This Row],[Female Population]]</f>
        <v>0</v>
      </c>
      <c r="W9119" s="24">
        <f>Table1[[#This Row],[Male Ballots]]/Table1[[#This Row],[Male Population]]</f>
        <v>0</v>
      </c>
      <c r="X9119" s="24">
        <f>Table1[[#This Row],[Total Ballots]]/Table1[[#This Row],[Total Population]]</f>
        <v>0</v>
      </c>
      <c r="Y9119" s="125" t="str">
        <f>IFERROR(Table1[[#This Row],[Female Ballots]]/Table1[[#This Row],[Female Voters]],"0.0%")</f>
        <v>0.0%</v>
      </c>
      <c r="Z9119" s="125" t="str">
        <f>IFERROR(Table1[[#This Row],[Male Ballots]]/Table1[[#This Row],[Male Voters]],"0.0%")</f>
        <v>0.0%</v>
      </c>
      <c r="AA9119" s="126" t="str">
        <f>IFERROR(Table1[[#This Row],[Total Ballots]]/Table1[[#This Row],[Total Voters]],"0.0%")</f>
        <v>0.0%</v>
      </c>
    </row>
    <row r="9120" spans="1:27" x14ac:dyDescent="0.35">
      <c r="A9120" s="8" t="s">
        <v>41</v>
      </c>
      <c r="B9120" s="17">
        <v>2003</v>
      </c>
      <c r="C9120" s="80" t="s">
        <v>82</v>
      </c>
      <c r="D9120" s="17"/>
      <c r="E9120" s="35" t="s">
        <v>74</v>
      </c>
      <c r="F9120" s="35" t="s">
        <v>77</v>
      </c>
      <c r="G9120" s="51" t="s">
        <v>65</v>
      </c>
      <c r="H9120" s="10">
        <v>3866</v>
      </c>
      <c r="I9120" s="10">
        <v>4046</v>
      </c>
      <c r="J9120" s="10">
        <v>7912</v>
      </c>
      <c r="K9120" s="55"/>
      <c r="L9120" s="57"/>
      <c r="M9120" s="57"/>
      <c r="N9120" s="59"/>
      <c r="O9120" s="61"/>
      <c r="P9120" s="10"/>
      <c r="Q9120" s="10"/>
      <c r="R9120" s="11"/>
      <c r="S9120" s="24">
        <f>Table1[[#This Row],[Female Voters]]/Table1[[#This Row],[Female Population]]</f>
        <v>0</v>
      </c>
      <c r="T9120" s="24">
        <f>Table1[[#This Row],[Male Voters]]/Table1[[#This Row],[Male Population]]</f>
        <v>0</v>
      </c>
      <c r="U9120" s="24">
        <f>Table1[[#This Row],[Total Voters]]/Table1[[#This Row],[Total Population]]</f>
        <v>0</v>
      </c>
      <c r="V9120" s="24">
        <f>Table1[[#This Row],[Female Ballots]]/Table1[[#This Row],[Female Population]]</f>
        <v>0</v>
      </c>
      <c r="W9120" s="24">
        <f>Table1[[#This Row],[Male Ballots]]/Table1[[#This Row],[Male Population]]</f>
        <v>0</v>
      </c>
      <c r="X9120" s="24">
        <f>Table1[[#This Row],[Total Ballots]]/Table1[[#This Row],[Total Population]]</f>
        <v>0</v>
      </c>
      <c r="Y9120" s="125" t="str">
        <f>IFERROR(Table1[[#This Row],[Female Ballots]]/Table1[[#This Row],[Female Voters]],"0.0%")</f>
        <v>0.0%</v>
      </c>
      <c r="Z9120" s="125" t="str">
        <f>IFERROR(Table1[[#This Row],[Male Ballots]]/Table1[[#This Row],[Male Voters]],"0.0%")</f>
        <v>0.0%</v>
      </c>
      <c r="AA9120" s="126" t="str">
        <f>IFERROR(Table1[[#This Row],[Total Ballots]]/Table1[[#This Row],[Total Voters]],"0.0%")</f>
        <v>0.0%</v>
      </c>
    </row>
    <row r="9121" spans="1:27" x14ac:dyDescent="0.35">
      <c r="A9121" s="8" t="s">
        <v>41</v>
      </c>
      <c r="B9121" s="17">
        <v>2003</v>
      </c>
      <c r="C9121" s="80" t="s">
        <v>82</v>
      </c>
      <c r="D9121" s="17"/>
      <c r="E9121" s="35" t="s">
        <v>74</v>
      </c>
      <c r="F9121" s="35" t="s">
        <v>77</v>
      </c>
      <c r="G9121" s="51" t="s">
        <v>66</v>
      </c>
      <c r="H9121" s="10">
        <v>3343</v>
      </c>
      <c r="I9121" s="10">
        <v>3252</v>
      </c>
      <c r="J9121" s="10">
        <v>6595</v>
      </c>
      <c r="K9121" s="55"/>
      <c r="L9121" s="57"/>
      <c r="M9121" s="57"/>
      <c r="N9121" s="59"/>
      <c r="O9121" s="61"/>
      <c r="P9121" s="10"/>
      <c r="Q9121" s="10"/>
      <c r="R9121" s="11"/>
      <c r="S9121" s="24">
        <f>Table1[[#This Row],[Female Voters]]/Table1[[#This Row],[Female Population]]</f>
        <v>0</v>
      </c>
      <c r="T9121" s="24">
        <f>Table1[[#This Row],[Male Voters]]/Table1[[#This Row],[Male Population]]</f>
        <v>0</v>
      </c>
      <c r="U9121" s="24">
        <f>Table1[[#This Row],[Total Voters]]/Table1[[#This Row],[Total Population]]</f>
        <v>0</v>
      </c>
      <c r="V9121" s="24">
        <f>Table1[[#This Row],[Female Ballots]]/Table1[[#This Row],[Female Population]]</f>
        <v>0</v>
      </c>
      <c r="W9121" s="24">
        <f>Table1[[#This Row],[Male Ballots]]/Table1[[#This Row],[Male Population]]</f>
        <v>0</v>
      </c>
      <c r="X9121" s="24">
        <f>Table1[[#This Row],[Total Ballots]]/Table1[[#This Row],[Total Population]]</f>
        <v>0</v>
      </c>
      <c r="Y9121" s="125" t="str">
        <f>IFERROR(Table1[[#This Row],[Female Ballots]]/Table1[[#This Row],[Female Voters]],"0.0%")</f>
        <v>0.0%</v>
      </c>
      <c r="Z9121" s="125" t="str">
        <f>IFERROR(Table1[[#This Row],[Male Ballots]]/Table1[[#This Row],[Male Voters]],"0.0%")</f>
        <v>0.0%</v>
      </c>
      <c r="AA9121" s="126" t="str">
        <f>IFERROR(Table1[[#This Row],[Total Ballots]]/Table1[[#This Row],[Total Voters]],"0.0%")</f>
        <v>0.0%</v>
      </c>
    </row>
    <row r="9122" spans="1:27" x14ac:dyDescent="0.35">
      <c r="A9122" s="8" t="s">
        <v>41</v>
      </c>
      <c r="B9122" s="17">
        <v>2003</v>
      </c>
      <c r="C9122" s="80" t="s">
        <v>82</v>
      </c>
      <c r="D9122" s="17"/>
      <c r="E9122" s="35" t="s">
        <v>74</v>
      </c>
      <c r="F9122" s="35" t="s">
        <v>77</v>
      </c>
      <c r="G9122" s="51" t="s">
        <v>67</v>
      </c>
      <c r="H9122" s="10">
        <v>4483</v>
      </c>
      <c r="I9122" s="10">
        <v>4128</v>
      </c>
      <c r="J9122" s="10">
        <v>8611</v>
      </c>
      <c r="K9122" s="55"/>
      <c r="L9122" s="57"/>
      <c r="M9122" s="57"/>
      <c r="N9122" s="59"/>
      <c r="O9122" s="61"/>
      <c r="P9122" s="10"/>
      <c r="Q9122" s="10"/>
      <c r="R9122" s="11"/>
      <c r="S9122" s="24">
        <f>Table1[[#This Row],[Female Voters]]/Table1[[#This Row],[Female Population]]</f>
        <v>0</v>
      </c>
      <c r="T9122" s="24">
        <f>Table1[[#This Row],[Male Voters]]/Table1[[#This Row],[Male Population]]</f>
        <v>0</v>
      </c>
      <c r="U9122" s="24">
        <f>Table1[[#This Row],[Total Voters]]/Table1[[#This Row],[Total Population]]</f>
        <v>0</v>
      </c>
      <c r="V9122" s="24">
        <f>Table1[[#This Row],[Female Ballots]]/Table1[[#This Row],[Female Population]]</f>
        <v>0</v>
      </c>
      <c r="W9122" s="24">
        <f>Table1[[#This Row],[Male Ballots]]/Table1[[#This Row],[Male Population]]</f>
        <v>0</v>
      </c>
      <c r="X9122" s="24">
        <f>Table1[[#This Row],[Total Ballots]]/Table1[[#This Row],[Total Population]]</f>
        <v>0</v>
      </c>
      <c r="Y9122" s="125" t="str">
        <f>IFERROR(Table1[[#This Row],[Female Ballots]]/Table1[[#This Row],[Female Voters]],"0.0%")</f>
        <v>0.0%</v>
      </c>
      <c r="Z9122" s="125" t="str">
        <f>IFERROR(Table1[[#This Row],[Male Ballots]]/Table1[[#This Row],[Male Voters]],"0.0%")</f>
        <v>0.0%</v>
      </c>
      <c r="AA9122" s="126" t="str">
        <f>IFERROR(Table1[[#This Row],[Total Ballots]]/Table1[[#This Row],[Total Voters]],"0.0%")</f>
        <v>0.0%</v>
      </c>
    </row>
    <row r="9123" spans="1:27" x14ac:dyDescent="0.35">
      <c r="A9123" s="8" t="s">
        <v>49</v>
      </c>
      <c r="B9123" s="17">
        <v>2003</v>
      </c>
      <c r="C9123" s="80" t="s">
        <v>82</v>
      </c>
      <c r="D9123" s="17"/>
      <c r="E9123" s="35" t="s">
        <v>74</v>
      </c>
      <c r="F9123" s="35" t="s">
        <v>77</v>
      </c>
      <c r="G9123" s="51" t="s">
        <v>79</v>
      </c>
      <c r="H9123" s="10">
        <v>14780</v>
      </c>
      <c r="I9123" s="10">
        <v>14635</v>
      </c>
      <c r="J9123" s="10">
        <v>29415.06</v>
      </c>
      <c r="K9123" s="55"/>
      <c r="L9123" s="57"/>
      <c r="M9123" s="57"/>
      <c r="N9123" s="59">
        <v>18962</v>
      </c>
      <c r="O9123" s="61"/>
      <c r="P9123" s="10"/>
      <c r="Q9123" s="10"/>
      <c r="R9123" s="11">
        <v>8818</v>
      </c>
      <c r="S9123" s="24">
        <f>Table1[[#This Row],[Female Voters]]/Table1[[#This Row],[Female Population]]</f>
        <v>0</v>
      </c>
      <c r="T9123" s="24">
        <f>Table1[[#This Row],[Male Voters]]/Table1[[#This Row],[Male Population]]</f>
        <v>0</v>
      </c>
      <c r="U9123" s="24">
        <f>Table1[[#This Row],[Total Voters]]/Table1[[#This Row],[Total Population]]</f>
        <v>0.64463577500776814</v>
      </c>
      <c r="V9123" s="24">
        <f>Table1[[#This Row],[Female Ballots]]/Table1[[#This Row],[Female Population]]</f>
        <v>0</v>
      </c>
      <c r="W9123" s="24">
        <f>Table1[[#This Row],[Male Ballots]]/Table1[[#This Row],[Male Population]]</f>
        <v>0</v>
      </c>
      <c r="X9123" s="24">
        <f>Table1[[#This Row],[Total Ballots]]/Table1[[#This Row],[Total Population]]</f>
        <v>0.29977841282662687</v>
      </c>
      <c r="Y9123" s="125" t="str">
        <f>IFERROR(Table1[[#This Row],[Female Ballots]]/Table1[[#This Row],[Female Voters]],"0.0%")</f>
        <v>0.0%</v>
      </c>
      <c r="Z9123" s="125" t="str">
        <f>IFERROR(Table1[[#This Row],[Male Ballots]]/Table1[[#This Row],[Male Voters]],"0.0%")</f>
        <v>0.0%</v>
      </c>
      <c r="AA9123" s="126">
        <f>IFERROR(Table1[[#This Row],[Total Ballots]]/Table1[[#This Row],[Total Voters]],"0.0%")</f>
        <v>0.46503533382554585</v>
      </c>
    </row>
    <row r="9124" spans="1:27" x14ac:dyDescent="0.35">
      <c r="A9124" s="8" t="s">
        <v>49</v>
      </c>
      <c r="B9124" s="17">
        <v>2003</v>
      </c>
      <c r="C9124" s="80" t="s">
        <v>82</v>
      </c>
      <c r="D9124" s="17"/>
      <c r="E9124" s="35" t="s">
        <v>74</v>
      </c>
      <c r="F9124" s="35" t="s">
        <v>77</v>
      </c>
      <c r="G9124" s="51" t="s">
        <v>62</v>
      </c>
      <c r="H9124" s="10">
        <v>1440</v>
      </c>
      <c r="I9124" s="10">
        <v>1595</v>
      </c>
      <c r="J9124" s="10">
        <v>3035.01</v>
      </c>
      <c r="K9124" s="55"/>
      <c r="L9124" s="57"/>
      <c r="M9124" s="57"/>
      <c r="N9124" s="59"/>
      <c r="O9124" s="61"/>
      <c r="P9124" s="10"/>
      <c r="Q9124" s="10"/>
      <c r="R9124" s="11"/>
      <c r="S9124" s="24">
        <f>Table1[[#This Row],[Female Voters]]/Table1[[#This Row],[Female Population]]</f>
        <v>0</v>
      </c>
      <c r="T9124" s="24">
        <f>Table1[[#This Row],[Male Voters]]/Table1[[#This Row],[Male Population]]</f>
        <v>0</v>
      </c>
      <c r="U9124" s="24">
        <f>Table1[[#This Row],[Total Voters]]/Table1[[#This Row],[Total Population]]</f>
        <v>0</v>
      </c>
      <c r="V9124" s="24">
        <f>Table1[[#This Row],[Female Ballots]]/Table1[[#This Row],[Female Population]]</f>
        <v>0</v>
      </c>
      <c r="W9124" s="24">
        <f>Table1[[#This Row],[Male Ballots]]/Table1[[#This Row],[Male Population]]</f>
        <v>0</v>
      </c>
      <c r="X9124" s="24">
        <f>Table1[[#This Row],[Total Ballots]]/Table1[[#This Row],[Total Population]]</f>
        <v>0</v>
      </c>
      <c r="Y9124" s="125" t="str">
        <f>IFERROR(Table1[[#This Row],[Female Ballots]]/Table1[[#This Row],[Female Voters]],"0.0%")</f>
        <v>0.0%</v>
      </c>
      <c r="Z9124" s="125" t="str">
        <f>IFERROR(Table1[[#This Row],[Male Ballots]]/Table1[[#This Row],[Male Voters]],"0.0%")</f>
        <v>0.0%</v>
      </c>
      <c r="AA9124" s="126" t="str">
        <f>IFERROR(Table1[[#This Row],[Total Ballots]]/Table1[[#This Row],[Total Voters]],"0.0%")</f>
        <v>0.0%</v>
      </c>
    </row>
    <row r="9125" spans="1:27" x14ac:dyDescent="0.35">
      <c r="A9125" s="8" t="s">
        <v>49</v>
      </c>
      <c r="B9125" s="17">
        <v>2003</v>
      </c>
      <c r="C9125" s="80" t="s">
        <v>82</v>
      </c>
      <c r="D9125" s="17"/>
      <c r="E9125" s="35" t="s">
        <v>74</v>
      </c>
      <c r="F9125" s="35" t="s">
        <v>77</v>
      </c>
      <c r="G9125" s="51" t="s">
        <v>63</v>
      </c>
      <c r="H9125" s="10">
        <v>2054</v>
      </c>
      <c r="I9125" s="10">
        <v>2149</v>
      </c>
      <c r="J9125" s="10">
        <v>4203.0200000000004</v>
      </c>
      <c r="K9125" s="55"/>
      <c r="L9125" s="57"/>
      <c r="M9125" s="57"/>
      <c r="N9125" s="59"/>
      <c r="O9125" s="61"/>
      <c r="P9125" s="10"/>
      <c r="Q9125" s="10"/>
      <c r="R9125" s="11"/>
      <c r="S9125" s="24">
        <f>Table1[[#This Row],[Female Voters]]/Table1[[#This Row],[Female Population]]</f>
        <v>0</v>
      </c>
      <c r="T9125" s="24">
        <f>Table1[[#This Row],[Male Voters]]/Table1[[#This Row],[Male Population]]</f>
        <v>0</v>
      </c>
      <c r="U9125" s="24">
        <f>Table1[[#This Row],[Total Voters]]/Table1[[#This Row],[Total Population]]</f>
        <v>0</v>
      </c>
      <c r="V9125" s="24">
        <f>Table1[[#This Row],[Female Ballots]]/Table1[[#This Row],[Female Population]]</f>
        <v>0</v>
      </c>
      <c r="W9125" s="24">
        <f>Table1[[#This Row],[Male Ballots]]/Table1[[#This Row],[Male Population]]</f>
        <v>0</v>
      </c>
      <c r="X9125" s="24">
        <f>Table1[[#This Row],[Total Ballots]]/Table1[[#This Row],[Total Population]]</f>
        <v>0</v>
      </c>
      <c r="Y9125" s="125" t="str">
        <f>IFERROR(Table1[[#This Row],[Female Ballots]]/Table1[[#This Row],[Female Voters]],"0.0%")</f>
        <v>0.0%</v>
      </c>
      <c r="Z9125" s="125" t="str">
        <f>IFERROR(Table1[[#This Row],[Male Ballots]]/Table1[[#This Row],[Male Voters]],"0.0%")</f>
        <v>0.0%</v>
      </c>
      <c r="AA9125" s="126" t="str">
        <f>IFERROR(Table1[[#This Row],[Total Ballots]]/Table1[[#This Row],[Total Voters]],"0.0%")</f>
        <v>0.0%</v>
      </c>
    </row>
    <row r="9126" spans="1:27" x14ac:dyDescent="0.35">
      <c r="A9126" s="8" t="s">
        <v>49</v>
      </c>
      <c r="B9126" s="17">
        <v>2003</v>
      </c>
      <c r="C9126" s="80" t="s">
        <v>82</v>
      </c>
      <c r="D9126" s="17"/>
      <c r="E9126" s="35" t="s">
        <v>74</v>
      </c>
      <c r="F9126" s="35" t="s">
        <v>77</v>
      </c>
      <c r="G9126" s="51" t="s">
        <v>64</v>
      </c>
      <c r="H9126" s="10">
        <v>2765</v>
      </c>
      <c r="I9126" s="10">
        <v>2642</v>
      </c>
      <c r="J9126" s="10">
        <v>5407.02</v>
      </c>
      <c r="K9126" s="55"/>
      <c r="L9126" s="57"/>
      <c r="M9126" s="57"/>
      <c r="N9126" s="59"/>
      <c r="O9126" s="61"/>
      <c r="P9126" s="10"/>
      <c r="Q9126" s="10"/>
      <c r="R9126" s="11"/>
      <c r="S9126" s="24">
        <f>Table1[[#This Row],[Female Voters]]/Table1[[#This Row],[Female Population]]</f>
        <v>0</v>
      </c>
      <c r="T9126" s="24">
        <f>Table1[[#This Row],[Male Voters]]/Table1[[#This Row],[Male Population]]</f>
        <v>0</v>
      </c>
      <c r="U9126" s="24">
        <f>Table1[[#This Row],[Total Voters]]/Table1[[#This Row],[Total Population]]</f>
        <v>0</v>
      </c>
      <c r="V9126" s="24">
        <f>Table1[[#This Row],[Female Ballots]]/Table1[[#This Row],[Female Population]]</f>
        <v>0</v>
      </c>
      <c r="W9126" s="24">
        <f>Table1[[#This Row],[Male Ballots]]/Table1[[#This Row],[Male Population]]</f>
        <v>0</v>
      </c>
      <c r="X9126" s="24">
        <f>Table1[[#This Row],[Total Ballots]]/Table1[[#This Row],[Total Population]]</f>
        <v>0</v>
      </c>
      <c r="Y9126" s="125" t="str">
        <f>IFERROR(Table1[[#This Row],[Female Ballots]]/Table1[[#This Row],[Female Voters]],"0.0%")</f>
        <v>0.0%</v>
      </c>
      <c r="Z9126" s="125" t="str">
        <f>IFERROR(Table1[[#This Row],[Male Ballots]]/Table1[[#This Row],[Male Voters]],"0.0%")</f>
        <v>0.0%</v>
      </c>
      <c r="AA9126" s="126" t="str">
        <f>IFERROR(Table1[[#This Row],[Total Ballots]]/Table1[[#This Row],[Total Voters]],"0.0%")</f>
        <v>0.0%</v>
      </c>
    </row>
    <row r="9127" spans="1:27" x14ac:dyDescent="0.35">
      <c r="A9127" s="8" t="s">
        <v>49</v>
      </c>
      <c r="B9127" s="17">
        <v>2003</v>
      </c>
      <c r="C9127" s="80" t="s">
        <v>82</v>
      </c>
      <c r="D9127" s="17"/>
      <c r="E9127" s="35" t="s">
        <v>74</v>
      </c>
      <c r="F9127" s="35" t="s">
        <v>77</v>
      </c>
      <c r="G9127" s="51" t="s">
        <v>65</v>
      </c>
      <c r="H9127" s="10">
        <v>3079</v>
      </c>
      <c r="I9127" s="10">
        <v>3064</v>
      </c>
      <c r="J9127" s="10">
        <v>6143.01</v>
      </c>
      <c r="K9127" s="55"/>
      <c r="L9127" s="57"/>
      <c r="M9127" s="57"/>
      <c r="N9127" s="59"/>
      <c r="O9127" s="61"/>
      <c r="P9127" s="10"/>
      <c r="Q9127" s="10"/>
      <c r="R9127" s="11"/>
      <c r="S9127" s="24">
        <f>Table1[[#This Row],[Female Voters]]/Table1[[#This Row],[Female Population]]</f>
        <v>0</v>
      </c>
      <c r="T9127" s="24">
        <f>Table1[[#This Row],[Male Voters]]/Table1[[#This Row],[Male Population]]</f>
        <v>0</v>
      </c>
      <c r="U9127" s="24">
        <f>Table1[[#This Row],[Total Voters]]/Table1[[#This Row],[Total Population]]</f>
        <v>0</v>
      </c>
      <c r="V9127" s="24">
        <f>Table1[[#This Row],[Female Ballots]]/Table1[[#This Row],[Female Population]]</f>
        <v>0</v>
      </c>
      <c r="W9127" s="24">
        <f>Table1[[#This Row],[Male Ballots]]/Table1[[#This Row],[Male Population]]</f>
        <v>0</v>
      </c>
      <c r="X9127" s="24">
        <f>Table1[[#This Row],[Total Ballots]]/Table1[[#This Row],[Total Population]]</f>
        <v>0</v>
      </c>
      <c r="Y9127" s="125" t="str">
        <f>IFERROR(Table1[[#This Row],[Female Ballots]]/Table1[[#This Row],[Female Voters]],"0.0%")</f>
        <v>0.0%</v>
      </c>
      <c r="Z9127" s="125" t="str">
        <f>IFERROR(Table1[[#This Row],[Male Ballots]]/Table1[[#This Row],[Male Voters]],"0.0%")</f>
        <v>0.0%</v>
      </c>
      <c r="AA9127" s="126" t="str">
        <f>IFERROR(Table1[[#This Row],[Total Ballots]]/Table1[[#This Row],[Total Voters]],"0.0%")</f>
        <v>0.0%</v>
      </c>
    </row>
    <row r="9128" spans="1:27" x14ac:dyDescent="0.35">
      <c r="A9128" s="8" t="s">
        <v>49</v>
      </c>
      <c r="B9128" s="17">
        <v>2003</v>
      </c>
      <c r="C9128" s="80" t="s">
        <v>82</v>
      </c>
      <c r="D9128" s="17"/>
      <c r="E9128" s="35" t="s">
        <v>74</v>
      </c>
      <c r="F9128" s="35" t="s">
        <v>77</v>
      </c>
      <c r="G9128" s="51" t="s">
        <v>66</v>
      </c>
      <c r="H9128" s="10">
        <v>2354</v>
      </c>
      <c r="I9128" s="10">
        <v>2468</v>
      </c>
      <c r="J9128" s="10">
        <v>4822</v>
      </c>
      <c r="K9128" s="55"/>
      <c r="L9128" s="57"/>
      <c r="M9128" s="57"/>
      <c r="N9128" s="59"/>
      <c r="O9128" s="61"/>
      <c r="P9128" s="10"/>
      <c r="Q9128" s="10"/>
      <c r="R9128" s="11"/>
      <c r="S9128" s="24">
        <f>Table1[[#This Row],[Female Voters]]/Table1[[#This Row],[Female Population]]</f>
        <v>0</v>
      </c>
      <c r="T9128" s="24">
        <f>Table1[[#This Row],[Male Voters]]/Table1[[#This Row],[Male Population]]</f>
        <v>0</v>
      </c>
      <c r="U9128" s="24">
        <f>Table1[[#This Row],[Total Voters]]/Table1[[#This Row],[Total Population]]</f>
        <v>0</v>
      </c>
      <c r="V9128" s="24">
        <f>Table1[[#This Row],[Female Ballots]]/Table1[[#This Row],[Female Population]]</f>
        <v>0</v>
      </c>
      <c r="W9128" s="24">
        <f>Table1[[#This Row],[Male Ballots]]/Table1[[#This Row],[Male Population]]</f>
        <v>0</v>
      </c>
      <c r="X9128" s="24">
        <f>Table1[[#This Row],[Total Ballots]]/Table1[[#This Row],[Total Population]]</f>
        <v>0</v>
      </c>
      <c r="Y9128" s="125" t="str">
        <f>IFERROR(Table1[[#This Row],[Female Ballots]]/Table1[[#This Row],[Female Voters]],"0.0%")</f>
        <v>0.0%</v>
      </c>
      <c r="Z9128" s="125" t="str">
        <f>IFERROR(Table1[[#This Row],[Male Ballots]]/Table1[[#This Row],[Male Voters]],"0.0%")</f>
        <v>0.0%</v>
      </c>
      <c r="AA9128" s="126" t="str">
        <f>IFERROR(Table1[[#This Row],[Total Ballots]]/Table1[[#This Row],[Total Voters]],"0.0%")</f>
        <v>0.0%</v>
      </c>
    </row>
    <row r="9129" spans="1:27" x14ac:dyDescent="0.35">
      <c r="A9129" s="8" t="s">
        <v>49</v>
      </c>
      <c r="B9129" s="17">
        <v>2003</v>
      </c>
      <c r="C9129" s="80" t="s">
        <v>82</v>
      </c>
      <c r="D9129" s="17"/>
      <c r="E9129" s="35" t="s">
        <v>74</v>
      </c>
      <c r="F9129" s="35" t="s">
        <v>77</v>
      </c>
      <c r="G9129" s="51" t="s">
        <v>67</v>
      </c>
      <c r="H9129" s="10">
        <v>3088</v>
      </c>
      <c r="I9129" s="10">
        <v>2717</v>
      </c>
      <c r="J9129" s="10">
        <v>5805</v>
      </c>
      <c r="K9129" s="55"/>
      <c r="L9129" s="57"/>
      <c r="M9129" s="57"/>
      <c r="N9129" s="59"/>
      <c r="O9129" s="61"/>
      <c r="P9129" s="10"/>
      <c r="Q9129" s="10"/>
      <c r="R9129" s="11"/>
      <c r="S9129" s="24">
        <f>Table1[[#This Row],[Female Voters]]/Table1[[#This Row],[Female Population]]</f>
        <v>0</v>
      </c>
      <c r="T9129" s="24">
        <f>Table1[[#This Row],[Male Voters]]/Table1[[#This Row],[Male Population]]</f>
        <v>0</v>
      </c>
      <c r="U9129" s="24">
        <f>Table1[[#This Row],[Total Voters]]/Table1[[#This Row],[Total Population]]</f>
        <v>0</v>
      </c>
      <c r="V9129" s="24">
        <f>Table1[[#This Row],[Female Ballots]]/Table1[[#This Row],[Female Population]]</f>
        <v>0</v>
      </c>
      <c r="W9129" s="24">
        <f>Table1[[#This Row],[Male Ballots]]/Table1[[#This Row],[Male Population]]</f>
        <v>0</v>
      </c>
      <c r="X9129" s="24">
        <f>Table1[[#This Row],[Total Ballots]]/Table1[[#This Row],[Total Population]]</f>
        <v>0</v>
      </c>
      <c r="Y9129" s="125" t="str">
        <f>IFERROR(Table1[[#This Row],[Female Ballots]]/Table1[[#This Row],[Female Voters]],"0.0%")</f>
        <v>0.0%</v>
      </c>
      <c r="Z9129" s="125" t="str">
        <f>IFERROR(Table1[[#This Row],[Male Ballots]]/Table1[[#This Row],[Male Voters]],"0.0%")</f>
        <v>0.0%</v>
      </c>
      <c r="AA9129" s="126" t="str">
        <f>IFERROR(Table1[[#This Row],[Total Ballots]]/Table1[[#This Row],[Total Voters]],"0.0%")</f>
        <v>0.0%</v>
      </c>
    </row>
    <row r="9130" spans="1:27" x14ac:dyDescent="0.35">
      <c r="A9130" s="8" t="s">
        <v>34</v>
      </c>
      <c r="B9130" s="17">
        <v>2003</v>
      </c>
      <c r="C9130" s="80" t="s">
        <v>82</v>
      </c>
      <c r="D9130" s="17"/>
      <c r="E9130" s="35" t="s">
        <v>74</v>
      </c>
      <c r="F9130" s="35" t="s">
        <v>77</v>
      </c>
      <c r="G9130" s="51" t="s">
        <v>79</v>
      </c>
      <c r="H9130" s="10">
        <v>8340</v>
      </c>
      <c r="I9130" s="10">
        <v>8084</v>
      </c>
      <c r="J9130" s="10">
        <v>16424</v>
      </c>
      <c r="K9130" s="55"/>
      <c r="L9130" s="57"/>
      <c r="M9130" s="57"/>
      <c r="N9130" s="59">
        <v>12264</v>
      </c>
      <c r="O9130" s="61"/>
      <c r="P9130" s="10"/>
      <c r="Q9130" s="10"/>
      <c r="R9130" s="11">
        <v>6443</v>
      </c>
      <c r="S9130" s="24">
        <f>Table1[[#This Row],[Female Voters]]/Table1[[#This Row],[Female Population]]</f>
        <v>0</v>
      </c>
      <c r="T9130" s="24">
        <f>Table1[[#This Row],[Male Voters]]/Table1[[#This Row],[Male Population]]</f>
        <v>0</v>
      </c>
      <c r="U9130" s="24">
        <f>Table1[[#This Row],[Total Voters]]/Table1[[#This Row],[Total Population]]</f>
        <v>0.74671212859230396</v>
      </c>
      <c r="V9130" s="24">
        <f>Table1[[#This Row],[Female Ballots]]/Table1[[#This Row],[Female Population]]</f>
        <v>0</v>
      </c>
      <c r="W9130" s="24">
        <f>Table1[[#This Row],[Male Ballots]]/Table1[[#This Row],[Male Population]]</f>
        <v>0</v>
      </c>
      <c r="X9130" s="24">
        <f>Table1[[#This Row],[Total Ballots]]/Table1[[#This Row],[Total Population]]</f>
        <v>0.39229176814417926</v>
      </c>
      <c r="Y9130" s="125" t="str">
        <f>IFERROR(Table1[[#This Row],[Female Ballots]]/Table1[[#This Row],[Female Voters]],"0.0%")</f>
        <v>0.0%</v>
      </c>
      <c r="Z9130" s="125" t="str">
        <f>IFERROR(Table1[[#This Row],[Male Ballots]]/Table1[[#This Row],[Male Voters]],"0.0%")</f>
        <v>0.0%</v>
      </c>
      <c r="AA9130" s="126">
        <f>IFERROR(Table1[[#This Row],[Total Ballots]]/Table1[[#This Row],[Total Voters]],"0.0%")</f>
        <v>0.5253587736464449</v>
      </c>
    </row>
    <row r="9131" spans="1:27" x14ac:dyDescent="0.35">
      <c r="A9131" s="8" t="s">
        <v>34</v>
      </c>
      <c r="B9131" s="17">
        <v>2003</v>
      </c>
      <c r="C9131" s="80" t="s">
        <v>82</v>
      </c>
      <c r="D9131" s="17"/>
      <c r="E9131" s="35" t="s">
        <v>74</v>
      </c>
      <c r="F9131" s="35" t="s">
        <v>77</v>
      </c>
      <c r="G9131" s="51" t="s">
        <v>62</v>
      </c>
      <c r="H9131" s="10">
        <v>592</v>
      </c>
      <c r="I9131" s="10">
        <v>710</v>
      </c>
      <c r="J9131" s="10">
        <v>1302</v>
      </c>
      <c r="K9131" s="55"/>
      <c r="L9131" s="57"/>
      <c r="M9131" s="57"/>
      <c r="N9131" s="59"/>
      <c r="O9131" s="61"/>
      <c r="P9131" s="10"/>
      <c r="Q9131" s="10"/>
      <c r="R9131" s="11"/>
      <c r="S9131" s="24">
        <f>Table1[[#This Row],[Female Voters]]/Table1[[#This Row],[Female Population]]</f>
        <v>0</v>
      </c>
      <c r="T9131" s="24">
        <f>Table1[[#This Row],[Male Voters]]/Table1[[#This Row],[Male Population]]</f>
        <v>0</v>
      </c>
      <c r="U9131" s="24">
        <f>Table1[[#This Row],[Total Voters]]/Table1[[#This Row],[Total Population]]</f>
        <v>0</v>
      </c>
      <c r="V9131" s="24">
        <f>Table1[[#This Row],[Female Ballots]]/Table1[[#This Row],[Female Population]]</f>
        <v>0</v>
      </c>
      <c r="W9131" s="24">
        <f>Table1[[#This Row],[Male Ballots]]/Table1[[#This Row],[Male Population]]</f>
        <v>0</v>
      </c>
      <c r="X9131" s="24">
        <f>Table1[[#This Row],[Total Ballots]]/Table1[[#This Row],[Total Population]]</f>
        <v>0</v>
      </c>
      <c r="Y9131" s="125" t="str">
        <f>IFERROR(Table1[[#This Row],[Female Ballots]]/Table1[[#This Row],[Female Voters]],"0.0%")</f>
        <v>0.0%</v>
      </c>
      <c r="Z9131" s="125" t="str">
        <f>IFERROR(Table1[[#This Row],[Male Ballots]]/Table1[[#This Row],[Male Voters]],"0.0%")</f>
        <v>0.0%</v>
      </c>
      <c r="AA9131" s="126" t="str">
        <f>IFERROR(Table1[[#This Row],[Total Ballots]]/Table1[[#This Row],[Total Voters]],"0.0%")</f>
        <v>0.0%</v>
      </c>
    </row>
    <row r="9132" spans="1:27" x14ac:dyDescent="0.35">
      <c r="A9132" s="8" t="s">
        <v>34</v>
      </c>
      <c r="B9132" s="17">
        <v>2003</v>
      </c>
      <c r="C9132" s="80" t="s">
        <v>82</v>
      </c>
      <c r="D9132" s="17"/>
      <c r="E9132" s="35" t="s">
        <v>74</v>
      </c>
      <c r="F9132" s="35" t="s">
        <v>77</v>
      </c>
      <c r="G9132" s="51" t="s">
        <v>63</v>
      </c>
      <c r="H9132" s="10">
        <v>824</v>
      </c>
      <c r="I9132" s="10">
        <v>888</v>
      </c>
      <c r="J9132" s="10">
        <v>1712</v>
      </c>
      <c r="K9132" s="55"/>
      <c r="L9132" s="57"/>
      <c r="M9132" s="57"/>
      <c r="N9132" s="59"/>
      <c r="O9132" s="61"/>
      <c r="P9132" s="10"/>
      <c r="Q9132" s="10"/>
      <c r="R9132" s="11"/>
      <c r="S9132" s="24">
        <f>Table1[[#This Row],[Female Voters]]/Table1[[#This Row],[Female Population]]</f>
        <v>0</v>
      </c>
      <c r="T9132" s="24">
        <f>Table1[[#This Row],[Male Voters]]/Table1[[#This Row],[Male Population]]</f>
        <v>0</v>
      </c>
      <c r="U9132" s="24">
        <f>Table1[[#This Row],[Total Voters]]/Table1[[#This Row],[Total Population]]</f>
        <v>0</v>
      </c>
      <c r="V9132" s="24">
        <f>Table1[[#This Row],[Female Ballots]]/Table1[[#This Row],[Female Population]]</f>
        <v>0</v>
      </c>
      <c r="W9132" s="24">
        <f>Table1[[#This Row],[Male Ballots]]/Table1[[#This Row],[Male Population]]</f>
        <v>0</v>
      </c>
      <c r="X9132" s="24">
        <f>Table1[[#This Row],[Total Ballots]]/Table1[[#This Row],[Total Population]]</f>
        <v>0</v>
      </c>
      <c r="Y9132" s="125" t="str">
        <f>IFERROR(Table1[[#This Row],[Female Ballots]]/Table1[[#This Row],[Female Voters]],"0.0%")</f>
        <v>0.0%</v>
      </c>
      <c r="Z9132" s="125" t="str">
        <f>IFERROR(Table1[[#This Row],[Male Ballots]]/Table1[[#This Row],[Male Voters]],"0.0%")</f>
        <v>0.0%</v>
      </c>
      <c r="AA9132" s="126" t="str">
        <f>IFERROR(Table1[[#This Row],[Total Ballots]]/Table1[[#This Row],[Total Voters]],"0.0%")</f>
        <v>0.0%</v>
      </c>
    </row>
    <row r="9133" spans="1:27" x14ac:dyDescent="0.35">
      <c r="A9133" s="8" t="s">
        <v>34</v>
      </c>
      <c r="B9133" s="17">
        <v>2003</v>
      </c>
      <c r="C9133" s="80" t="s">
        <v>82</v>
      </c>
      <c r="D9133" s="17"/>
      <c r="E9133" s="35" t="s">
        <v>74</v>
      </c>
      <c r="F9133" s="35" t="s">
        <v>77</v>
      </c>
      <c r="G9133" s="51" t="s">
        <v>64</v>
      </c>
      <c r="H9133" s="10">
        <v>1272</v>
      </c>
      <c r="I9133" s="10">
        <v>1177</v>
      </c>
      <c r="J9133" s="10">
        <v>2449</v>
      </c>
      <c r="K9133" s="55"/>
      <c r="L9133" s="57"/>
      <c r="M9133" s="57"/>
      <c r="N9133" s="59"/>
      <c r="O9133" s="61"/>
      <c r="P9133" s="10"/>
      <c r="Q9133" s="10"/>
      <c r="R9133" s="11"/>
      <c r="S9133" s="24">
        <f>Table1[[#This Row],[Female Voters]]/Table1[[#This Row],[Female Population]]</f>
        <v>0</v>
      </c>
      <c r="T9133" s="24">
        <f>Table1[[#This Row],[Male Voters]]/Table1[[#This Row],[Male Population]]</f>
        <v>0</v>
      </c>
      <c r="U9133" s="24">
        <f>Table1[[#This Row],[Total Voters]]/Table1[[#This Row],[Total Population]]</f>
        <v>0</v>
      </c>
      <c r="V9133" s="24">
        <f>Table1[[#This Row],[Female Ballots]]/Table1[[#This Row],[Female Population]]</f>
        <v>0</v>
      </c>
      <c r="W9133" s="24">
        <f>Table1[[#This Row],[Male Ballots]]/Table1[[#This Row],[Male Population]]</f>
        <v>0</v>
      </c>
      <c r="X9133" s="24">
        <f>Table1[[#This Row],[Total Ballots]]/Table1[[#This Row],[Total Population]]</f>
        <v>0</v>
      </c>
      <c r="Y9133" s="125" t="str">
        <f>IFERROR(Table1[[#This Row],[Female Ballots]]/Table1[[#This Row],[Female Voters]],"0.0%")</f>
        <v>0.0%</v>
      </c>
      <c r="Z9133" s="125" t="str">
        <f>IFERROR(Table1[[#This Row],[Male Ballots]]/Table1[[#This Row],[Male Voters]],"0.0%")</f>
        <v>0.0%</v>
      </c>
      <c r="AA9133" s="126" t="str">
        <f>IFERROR(Table1[[#This Row],[Total Ballots]]/Table1[[#This Row],[Total Voters]],"0.0%")</f>
        <v>0.0%</v>
      </c>
    </row>
    <row r="9134" spans="1:27" x14ac:dyDescent="0.35">
      <c r="A9134" s="8" t="s">
        <v>34</v>
      </c>
      <c r="B9134" s="17">
        <v>2003</v>
      </c>
      <c r="C9134" s="80" t="s">
        <v>82</v>
      </c>
      <c r="D9134" s="17"/>
      <c r="E9134" s="35" t="s">
        <v>74</v>
      </c>
      <c r="F9134" s="35" t="s">
        <v>77</v>
      </c>
      <c r="G9134" s="51" t="s">
        <v>65</v>
      </c>
      <c r="H9134" s="10">
        <v>1580</v>
      </c>
      <c r="I9134" s="10">
        <v>1589</v>
      </c>
      <c r="J9134" s="10">
        <v>3169</v>
      </c>
      <c r="K9134" s="55"/>
      <c r="L9134" s="57"/>
      <c r="M9134" s="57"/>
      <c r="N9134" s="59"/>
      <c r="O9134" s="61"/>
      <c r="P9134" s="10"/>
      <c r="Q9134" s="10"/>
      <c r="R9134" s="11"/>
      <c r="S9134" s="24">
        <f>Table1[[#This Row],[Female Voters]]/Table1[[#This Row],[Female Population]]</f>
        <v>0</v>
      </c>
      <c r="T9134" s="24">
        <f>Table1[[#This Row],[Male Voters]]/Table1[[#This Row],[Male Population]]</f>
        <v>0</v>
      </c>
      <c r="U9134" s="24">
        <f>Table1[[#This Row],[Total Voters]]/Table1[[#This Row],[Total Population]]</f>
        <v>0</v>
      </c>
      <c r="V9134" s="24">
        <f>Table1[[#This Row],[Female Ballots]]/Table1[[#This Row],[Female Population]]</f>
        <v>0</v>
      </c>
      <c r="W9134" s="24">
        <f>Table1[[#This Row],[Male Ballots]]/Table1[[#This Row],[Male Population]]</f>
        <v>0</v>
      </c>
      <c r="X9134" s="24">
        <f>Table1[[#This Row],[Total Ballots]]/Table1[[#This Row],[Total Population]]</f>
        <v>0</v>
      </c>
      <c r="Y9134" s="125" t="str">
        <f>IFERROR(Table1[[#This Row],[Female Ballots]]/Table1[[#This Row],[Female Voters]],"0.0%")</f>
        <v>0.0%</v>
      </c>
      <c r="Z9134" s="125" t="str">
        <f>IFERROR(Table1[[#This Row],[Male Ballots]]/Table1[[#This Row],[Male Voters]],"0.0%")</f>
        <v>0.0%</v>
      </c>
      <c r="AA9134" s="126" t="str">
        <f>IFERROR(Table1[[#This Row],[Total Ballots]]/Table1[[#This Row],[Total Voters]],"0.0%")</f>
        <v>0.0%</v>
      </c>
    </row>
    <row r="9135" spans="1:27" x14ac:dyDescent="0.35">
      <c r="A9135" s="8" t="s">
        <v>34</v>
      </c>
      <c r="B9135" s="17">
        <v>2003</v>
      </c>
      <c r="C9135" s="80" t="s">
        <v>82</v>
      </c>
      <c r="D9135" s="17"/>
      <c r="E9135" s="35" t="s">
        <v>74</v>
      </c>
      <c r="F9135" s="35" t="s">
        <v>77</v>
      </c>
      <c r="G9135" s="51" t="s">
        <v>66</v>
      </c>
      <c r="H9135" s="10">
        <v>1615</v>
      </c>
      <c r="I9135" s="10">
        <v>1507</v>
      </c>
      <c r="J9135" s="10">
        <v>3122</v>
      </c>
      <c r="K9135" s="55"/>
      <c r="L9135" s="57"/>
      <c r="M9135" s="57"/>
      <c r="N9135" s="59"/>
      <c r="O9135" s="61"/>
      <c r="P9135" s="10"/>
      <c r="Q9135" s="10"/>
      <c r="R9135" s="11"/>
      <c r="S9135" s="24">
        <f>Table1[[#This Row],[Female Voters]]/Table1[[#This Row],[Female Population]]</f>
        <v>0</v>
      </c>
      <c r="T9135" s="24">
        <f>Table1[[#This Row],[Male Voters]]/Table1[[#This Row],[Male Population]]</f>
        <v>0</v>
      </c>
      <c r="U9135" s="24">
        <f>Table1[[#This Row],[Total Voters]]/Table1[[#This Row],[Total Population]]</f>
        <v>0</v>
      </c>
      <c r="V9135" s="24">
        <f>Table1[[#This Row],[Female Ballots]]/Table1[[#This Row],[Female Population]]</f>
        <v>0</v>
      </c>
      <c r="W9135" s="24">
        <f>Table1[[#This Row],[Male Ballots]]/Table1[[#This Row],[Male Population]]</f>
        <v>0</v>
      </c>
      <c r="X9135" s="24">
        <f>Table1[[#This Row],[Total Ballots]]/Table1[[#This Row],[Total Population]]</f>
        <v>0</v>
      </c>
      <c r="Y9135" s="125" t="str">
        <f>IFERROR(Table1[[#This Row],[Female Ballots]]/Table1[[#This Row],[Female Voters]],"0.0%")</f>
        <v>0.0%</v>
      </c>
      <c r="Z9135" s="125" t="str">
        <f>IFERROR(Table1[[#This Row],[Male Ballots]]/Table1[[#This Row],[Male Voters]],"0.0%")</f>
        <v>0.0%</v>
      </c>
      <c r="AA9135" s="126" t="str">
        <f>IFERROR(Table1[[#This Row],[Total Ballots]]/Table1[[#This Row],[Total Voters]],"0.0%")</f>
        <v>0.0%</v>
      </c>
    </row>
    <row r="9136" spans="1:27" x14ac:dyDescent="0.35">
      <c r="A9136" s="8" t="s">
        <v>34</v>
      </c>
      <c r="B9136" s="17">
        <v>2003</v>
      </c>
      <c r="C9136" s="80" t="s">
        <v>82</v>
      </c>
      <c r="D9136" s="17"/>
      <c r="E9136" s="35" t="s">
        <v>74</v>
      </c>
      <c r="F9136" s="35" t="s">
        <v>77</v>
      </c>
      <c r="G9136" s="51" t="s">
        <v>67</v>
      </c>
      <c r="H9136" s="10">
        <v>2457</v>
      </c>
      <c r="I9136" s="10">
        <v>2213</v>
      </c>
      <c r="J9136" s="10">
        <v>4670</v>
      </c>
      <c r="K9136" s="55"/>
      <c r="L9136" s="57"/>
      <c r="M9136" s="57"/>
      <c r="N9136" s="59"/>
      <c r="O9136" s="61"/>
      <c r="P9136" s="10"/>
      <c r="Q9136" s="10"/>
      <c r="R9136" s="11"/>
      <c r="S9136" s="24">
        <f>Table1[[#This Row],[Female Voters]]/Table1[[#This Row],[Female Population]]</f>
        <v>0</v>
      </c>
      <c r="T9136" s="24">
        <f>Table1[[#This Row],[Male Voters]]/Table1[[#This Row],[Male Population]]</f>
        <v>0</v>
      </c>
      <c r="U9136" s="24">
        <f>Table1[[#This Row],[Total Voters]]/Table1[[#This Row],[Total Population]]</f>
        <v>0</v>
      </c>
      <c r="V9136" s="24">
        <f>Table1[[#This Row],[Female Ballots]]/Table1[[#This Row],[Female Population]]</f>
        <v>0</v>
      </c>
      <c r="W9136" s="24">
        <f>Table1[[#This Row],[Male Ballots]]/Table1[[#This Row],[Male Population]]</f>
        <v>0</v>
      </c>
      <c r="X9136" s="24">
        <f>Table1[[#This Row],[Total Ballots]]/Table1[[#This Row],[Total Population]]</f>
        <v>0</v>
      </c>
      <c r="Y9136" s="125" t="str">
        <f>IFERROR(Table1[[#This Row],[Female Ballots]]/Table1[[#This Row],[Female Voters]],"0.0%")</f>
        <v>0.0%</v>
      </c>
      <c r="Z9136" s="125" t="str">
        <f>IFERROR(Table1[[#This Row],[Male Ballots]]/Table1[[#This Row],[Male Voters]],"0.0%")</f>
        <v>0.0%</v>
      </c>
      <c r="AA9136" s="126" t="str">
        <f>IFERROR(Table1[[#This Row],[Total Ballots]]/Table1[[#This Row],[Total Voters]],"0.0%")</f>
        <v>0.0%</v>
      </c>
    </row>
    <row r="9137" spans="1:27" x14ac:dyDescent="0.35">
      <c r="A9137" s="8" t="s">
        <v>31</v>
      </c>
      <c r="B9137" s="17">
        <v>2003</v>
      </c>
      <c r="C9137" s="80" t="s">
        <v>82</v>
      </c>
      <c r="D9137" s="17"/>
      <c r="E9137" s="35" t="s">
        <v>73</v>
      </c>
      <c r="F9137" s="35" t="s">
        <v>78</v>
      </c>
      <c r="G9137" s="51" t="s">
        <v>79</v>
      </c>
      <c r="H9137" s="10">
        <v>4532</v>
      </c>
      <c r="I9137" s="10">
        <v>4556</v>
      </c>
      <c r="J9137" s="10">
        <v>9088</v>
      </c>
      <c r="K9137" s="55"/>
      <c r="L9137" s="57"/>
      <c r="M9137" s="57"/>
      <c r="N9137" s="59">
        <v>6804</v>
      </c>
      <c r="O9137" s="61"/>
      <c r="P9137" s="10"/>
      <c r="Q9137" s="10"/>
      <c r="R9137" s="11">
        <v>3626</v>
      </c>
      <c r="S9137" s="24">
        <f>Table1[[#This Row],[Female Voters]]/Table1[[#This Row],[Female Population]]</f>
        <v>0</v>
      </c>
      <c r="T9137" s="24">
        <f>Table1[[#This Row],[Male Voters]]/Table1[[#This Row],[Male Population]]</f>
        <v>0</v>
      </c>
      <c r="U9137" s="24">
        <f>Table1[[#This Row],[Total Voters]]/Table1[[#This Row],[Total Population]]</f>
        <v>0.74867957746478875</v>
      </c>
      <c r="V9137" s="24">
        <f>Table1[[#This Row],[Female Ballots]]/Table1[[#This Row],[Female Population]]</f>
        <v>0</v>
      </c>
      <c r="W9137" s="24">
        <f>Table1[[#This Row],[Male Ballots]]/Table1[[#This Row],[Male Population]]</f>
        <v>0</v>
      </c>
      <c r="X9137" s="24">
        <f>Table1[[#This Row],[Total Ballots]]/Table1[[#This Row],[Total Population]]</f>
        <v>0.398987676056338</v>
      </c>
      <c r="Y9137" s="125" t="str">
        <f>IFERROR(Table1[[#This Row],[Female Ballots]]/Table1[[#This Row],[Female Voters]],"0.0%")</f>
        <v>0.0%</v>
      </c>
      <c r="Z9137" s="125" t="str">
        <f>IFERROR(Table1[[#This Row],[Male Ballots]]/Table1[[#This Row],[Male Voters]],"0.0%")</f>
        <v>0.0%</v>
      </c>
      <c r="AA9137" s="126">
        <f>IFERROR(Table1[[#This Row],[Total Ballots]]/Table1[[#This Row],[Total Voters]],"0.0%")</f>
        <v>0.53292181069958844</v>
      </c>
    </row>
    <row r="9138" spans="1:27" x14ac:dyDescent="0.35">
      <c r="A9138" s="8" t="s">
        <v>31</v>
      </c>
      <c r="B9138" s="17">
        <v>2003</v>
      </c>
      <c r="C9138" s="80" t="s">
        <v>82</v>
      </c>
      <c r="D9138" s="17"/>
      <c r="E9138" s="35" t="s">
        <v>73</v>
      </c>
      <c r="F9138" s="35" t="s">
        <v>78</v>
      </c>
      <c r="G9138" s="51" t="s">
        <v>62</v>
      </c>
      <c r="H9138" s="10">
        <v>324</v>
      </c>
      <c r="I9138" s="10">
        <v>373</v>
      </c>
      <c r="J9138" s="10">
        <v>697</v>
      </c>
      <c r="K9138" s="55"/>
      <c r="L9138" s="57"/>
      <c r="M9138" s="57"/>
      <c r="N9138" s="59"/>
      <c r="O9138" s="61"/>
      <c r="P9138" s="10"/>
      <c r="Q9138" s="10"/>
      <c r="R9138" s="11"/>
      <c r="S9138" s="24">
        <f>Table1[[#This Row],[Female Voters]]/Table1[[#This Row],[Female Population]]</f>
        <v>0</v>
      </c>
      <c r="T9138" s="24">
        <f>Table1[[#This Row],[Male Voters]]/Table1[[#This Row],[Male Population]]</f>
        <v>0</v>
      </c>
      <c r="U9138" s="24">
        <f>Table1[[#This Row],[Total Voters]]/Table1[[#This Row],[Total Population]]</f>
        <v>0</v>
      </c>
      <c r="V9138" s="24">
        <f>Table1[[#This Row],[Female Ballots]]/Table1[[#This Row],[Female Population]]</f>
        <v>0</v>
      </c>
      <c r="W9138" s="24">
        <f>Table1[[#This Row],[Male Ballots]]/Table1[[#This Row],[Male Population]]</f>
        <v>0</v>
      </c>
      <c r="X9138" s="24">
        <f>Table1[[#This Row],[Total Ballots]]/Table1[[#This Row],[Total Population]]</f>
        <v>0</v>
      </c>
      <c r="Y9138" s="125" t="str">
        <f>IFERROR(Table1[[#This Row],[Female Ballots]]/Table1[[#This Row],[Female Voters]],"0.0%")</f>
        <v>0.0%</v>
      </c>
      <c r="Z9138" s="125" t="str">
        <f>IFERROR(Table1[[#This Row],[Male Ballots]]/Table1[[#This Row],[Male Voters]],"0.0%")</f>
        <v>0.0%</v>
      </c>
      <c r="AA9138" s="126" t="str">
        <f>IFERROR(Table1[[#This Row],[Total Ballots]]/Table1[[#This Row],[Total Voters]],"0.0%")</f>
        <v>0.0%</v>
      </c>
    </row>
    <row r="9139" spans="1:27" x14ac:dyDescent="0.35">
      <c r="A9139" s="8" t="s">
        <v>31</v>
      </c>
      <c r="B9139" s="17">
        <v>2003</v>
      </c>
      <c r="C9139" s="80" t="s">
        <v>82</v>
      </c>
      <c r="D9139" s="17"/>
      <c r="E9139" s="35" t="s">
        <v>73</v>
      </c>
      <c r="F9139" s="35" t="s">
        <v>78</v>
      </c>
      <c r="G9139" s="51" t="s">
        <v>63</v>
      </c>
      <c r="H9139" s="10">
        <v>510</v>
      </c>
      <c r="I9139" s="10">
        <v>445</v>
      </c>
      <c r="J9139" s="10">
        <v>955</v>
      </c>
      <c r="K9139" s="55"/>
      <c r="L9139" s="57"/>
      <c r="M9139" s="57"/>
      <c r="N9139" s="59"/>
      <c r="O9139" s="61"/>
      <c r="P9139" s="10"/>
      <c r="Q9139" s="10"/>
      <c r="R9139" s="11"/>
      <c r="S9139" s="24">
        <f>Table1[[#This Row],[Female Voters]]/Table1[[#This Row],[Female Population]]</f>
        <v>0</v>
      </c>
      <c r="T9139" s="24">
        <f>Table1[[#This Row],[Male Voters]]/Table1[[#This Row],[Male Population]]</f>
        <v>0</v>
      </c>
      <c r="U9139" s="24">
        <f>Table1[[#This Row],[Total Voters]]/Table1[[#This Row],[Total Population]]</f>
        <v>0</v>
      </c>
      <c r="V9139" s="24">
        <f>Table1[[#This Row],[Female Ballots]]/Table1[[#This Row],[Female Population]]</f>
        <v>0</v>
      </c>
      <c r="W9139" s="24">
        <f>Table1[[#This Row],[Male Ballots]]/Table1[[#This Row],[Male Population]]</f>
        <v>0</v>
      </c>
      <c r="X9139" s="24">
        <f>Table1[[#This Row],[Total Ballots]]/Table1[[#This Row],[Total Population]]</f>
        <v>0</v>
      </c>
      <c r="Y9139" s="125" t="str">
        <f>IFERROR(Table1[[#This Row],[Female Ballots]]/Table1[[#This Row],[Female Voters]],"0.0%")</f>
        <v>0.0%</v>
      </c>
      <c r="Z9139" s="125" t="str">
        <f>IFERROR(Table1[[#This Row],[Male Ballots]]/Table1[[#This Row],[Male Voters]],"0.0%")</f>
        <v>0.0%</v>
      </c>
      <c r="AA9139" s="126" t="str">
        <f>IFERROR(Table1[[#This Row],[Total Ballots]]/Table1[[#This Row],[Total Voters]],"0.0%")</f>
        <v>0.0%</v>
      </c>
    </row>
    <row r="9140" spans="1:27" x14ac:dyDescent="0.35">
      <c r="A9140" s="8" t="s">
        <v>31</v>
      </c>
      <c r="B9140" s="17">
        <v>2003</v>
      </c>
      <c r="C9140" s="80" t="s">
        <v>82</v>
      </c>
      <c r="D9140" s="17"/>
      <c r="E9140" s="35" t="s">
        <v>73</v>
      </c>
      <c r="F9140" s="35" t="s">
        <v>78</v>
      </c>
      <c r="G9140" s="51" t="s">
        <v>64</v>
      </c>
      <c r="H9140" s="10">
        <v>869</v>
      </c>
      <c r="I9140" s="10">
        <v>831</v>
      </c>
      <c r="J9140" s="10">
        <v>1700</v>
      </c>
      <c r="K9140" s="55"/>
      <c r="L9140" s="57"/>
      <c r="M9140" s="57"/>
      <c r="N9140" s="59"/>
      <c r="O9140" s="61"/>
      <c r="P9140" s="10"/>
      <c r="Q9140" s="10"/>
      <c r="R9140" s="11"/>
      <c r="S9140" s="24">
        <f>Table1[[#This Row],[Female Voters]]/Table1[[#This Row],[Female Population]]</f>
        <v>0</v>
      </c>
      <c r="T9140" s="24">
        <f>Table1[[#This Row],[Male Voters]]/Table1[[#This Row],[Male Population]]</f>
        <v>0</v>
      </c>
      <c r="U9140" s="24">
        <f>Table1[[#This Row],[Total Voters]]/Table1[[#This Row],[Total Population]]</f>
        <v>0</v>
      </c>
      <c r="V9140" s="24">
        <f>Table1[[#This Row],[Female Ballots]]/Table1[[#This Row],[Female Population]]</f>
        <v>0</v>
      </c>
      <c r="W9140" s="24">
        <f>Table1[[#This Row],[Male Ballots]]/Table1[[#This Row],[Male Population]]</f>
        <v>0</v>
      </c>
      <c r="X9140" s="24">
        <f>Table1[[#This Row],[Total Ballots]]/Table1[[#This Row],[Total Population]]</f>
        <v>0</v>
      </c>
      <c r="Y9140" s="125" t="str">
        <f>IFERROR(Table1[[#This Row],[Female Ballots]]/Table1[[#This Row],[Female Voters]],"0.0%")</f>
        <v>0.0%</v>
      </c>
      <c r="Z9140" s="125" t="str">
        <f>IFERROR(Table1[[#This Row],[Male Ballots]]/Table1[[#This Row],[Male Voters]],"0.0%")</f>
        <v>0.0%</v>
      </c>
      <c r="AA9140" s="126" t="str">
        <f>IFERROR(Table1[[#This Row],[Total Ballots]]/Table1[[#This Row],[Total Voters]],"0.0%")</f>
        <v>0.0%</v>
      </c>
    </row>
    <row r="9141" spans="1:27" x14ac:dyDescent="0.35">
      <c r="A9141" s="8" t="s">
        <v>31</v>
      </c>
      <c r="B9141" s="17">
        <v>2003</v>
      </c>
      <c r="C9141" s="80" t="s">
        <v>82</v>
      </c>
      <c r="D9141" s="17"/>
      <c r="E9141" s="35" t="s">
        <v>73</v>
      </c>
      <c r="F9141" s="35" t="s">
        <v>78</v>
      </c>
      <c r="G9141" s="51" t="s">
        <v>65</v>
      </c>
      <c r="H9141" s="10">
        <v>1028</v>
      </c>
      <c r="I9141" s="10">
        <v>1081</v>
      </c>
      <c r="J9141" s="10">
        <v>2109</v>
      </c>
      <c r="K9141" s="55"/>
      <c r="L9141" s="57"/>
      <c r="M9141" s="57"/>
      <c r="N9141" s="59"/>
      <c r="O9141" s="61"/>
      <c r="P9141" s="10"/>
      <c r="Q9141" s="10"/>
      <c r="R9141" s="11"/>
      <c r="S9141" s="24">
        <f>Table1[[#This Row],[Female Voters]]/Table1[[#This Row],[Female Population]]</f>
        <v>0</v>
      </c>
      <c r="T9141" s="24">
        <f>Table1[[#This Row],[Male Voters]]/Table1[[#This Row],[Male Population]]</f>
        <v>0</v>
      </c>
      <c r="U9141" s="24">
        <f>Table1[[#This Row],[Total Voters]]/Table1[[#This Row],[Total Population]]</f>
        <v>0</v>
      </c>
      <c r="V9141" s="24">
        <f>Table1[[#This Row],[Female Ballots]]/Table1[[#This Row],[Female Population]]</f>
        <v>0</v>
      </c>
      <c r="W9141" s="24">
        <f>Table1[[#This Row],[Male Ballots]]/Table1[[#This Row],[Male Population]]</f>
        <v>0</v>
      </c>
      <c r="X9141" s="24">
        <f>Table1[[#This Row],[Total Ballots]]/Table1[[#This Row],[Total Population]]</f>
        <v>0</v>
      </c>
      <c r="Y9141" s="125" t="str">
        <f>IFERROR(Table1[[#This Row],[Female Ballots]]/Table1[[#This Row],[Female Voters]],"0.0%")</f>
        <v>0.0%</v>
      </c>
      <c r="Z9141" s="125" t="str">
        <f>IFERROR(Table1[[#This Row],[Male Ballots]]/Table1[[#This Row],[Male Voters]],"0.0%")</f>
        <v>0.0%</v>
      </c>
      <c r="AA9141" s="126" t="str">
        <f>IFERROR(Table1[[#This Row],[Total Ballots]]/Table1[[#This Row],[Total Voters]],"0.0%")</f>
        <v>0.0%</v>
      </c>
    </row>
    <row r="9142" spans="1:27" x14ac:dyDescent="0.35">
      <c r="A9142" s="8" t="s">
        <v>31</v>
      </c>
      <c r="B9142" s="17">
        <v>2003</v>
      </c>
      <c r="C9142" s="80" t="s">
        <v>82</v>
      </c>
      <c r="D9142" s="17"/>
      <c r="E9142" s="35" t="s">
        <v>73</v>
      </c>
      <c r="F9142" s="35" t="s">
        <v>78</v>
      </c>
      <c r="G9142" s="51" t="s">
        <v>66</v>
      </c>
      <c r="H9142" s="10">
        <v>823</v>
      </c>
      <c r="I9142" s="10">
        <v>910</v>
      </c>
      <c r="J9142" s="10">
        <v>1733</v>
      </c>
      <c r="K9142" s="55"/>
      <c r="L9142" s="57"/>
      <c r="M9142" s="57"/>
      <c r="N9142" s="59"/>
      <c r="O9142" s="61"/>
      <c r="P9142" s="10"/>
      <c r="Q9142" s="10"/>
      <c r="R9142" s="11"/>
      <c r="S9142" s="24">
        <f>Table1[[#This Row],[Female Voters]]/Table1[[#This Row],[Female Population]]</f>
        <v>0</v>
      </c>
      <c r="T9142" s="24">
        <f>Table1[[#This Row],[Male Voters]]/Table1[[#This Row],[Male Population]]</f>
        <v>0</v>
      </c>
      <c r="U9142" s="24">
        <f>Table1[[#This Row],[Total Voters]]/Table1[[#This Row],[Total Population]]</f>
        <v>0</v>
      </c>
      <c r="V9142" s="24">
        <f>Table1[[#This Row],[Female Ballots]]/Table1[[#This Row],[Female Population]]</f>
        <v>0</v>
      </c>
      <c r="W9142" s="24">
        <f>Table1[[#This Row],[Male Ballots]]/Table1[[#This Row],[Male Population]]</f>
        <v>0</v>
      </c>
      <c r="X9142" s="24">
        <f>Table1[[#This Row],[Total Ballots]]/Table1[[#This Row],[Total Population]]</f>
        <v>0</v>
      </c>
      <c r="Y9142" s="125" t="str">
        <f>IFERROR(Table1[[#This Row],[Female Ballots]]/Table1[[#This Row],[Female Voters]],"0.0%")</f>
        <v>0.0%</v>
      </c>
      <c r="Z9142" s="125" t="str">
        <f>IFERROR(Table1[[#This Row],[Male Ballots]]/Table1[[#This Row],[Male Voters]],"0.0%")</f>
        <v>0.0%</v>
      </c>
      <c r="AA9142" s="126" t="str">
        <f>IFERROR(Table1[[#This Row],[Total Ballots]]/Table1[[#This Row],[Total Voters]],"0.0%")</f>
        <v>0.0%</v>
      </c>
    </row>
    <row r="9143" spans="1:27" x14ac:dyDescent="0.35">
      <c r="A9143" s="8" t="s">
        <v>31</v>
      </c>
      <c r="B9143" s="17">
        <v>2003</v>
      </c>
      <c r="C9143" s="80" t="s">
        <v>82</v>
      </c>
      <c r="D9143" s="17"/>
      <c r="E9143" s="35" t="s">
        <v>73</v>
      </c>
      <c r="F9143" s="35" t="s">
        <v>78</v>
      </c>
      <c r="G9143" s="51" t="s">
        <v>67</v>
      </c>
      <c r="H9143" s="10">
        <v>978</v>
      </c>
      <c r="I9143" s="10">
        <v>916</v>
      </c>
      <c r="J9143" s="10">
        <v>1894</v>
      </c>
      <c r="K9143" s="55"/>
      <c r="L9143" s="57"/>
      <c r="M9143" s="57"/>
      <c r="N9143" s="59"/>
      <c r="O9143" s="61"/>
      <c r="P9143" s="10"/>
      <c r="Q9143" s="10"/>
      <c r="R9143" s="11"/>
      <c r="S9143" s="24">
        <f>Table1[[#This Row],[Female Voters]]/Table1[[#This Row],[Female Population]]</f>
        <v>0</v>
      </c>
      <c r="T9143" s="24">
        <f>Table1[[#This Row],[Male Voters]]/Table1[[#This Row],[Male Population]]</f>
        <v>0</v>
      </c>
      <c r="U9143" s="24">
        <f>Table1[[#This Row],[Total Voters]]/Table1[[#This Row],[Total Population]]</f>
        <v>0</v>
      </c>
      <c r="V9143" s="24">
        <f>Table1[[#This Row],[Female Ballots]]/Table1[[#This Row],[Female Population]]</f>
        <v>0</v>
      </c>
      <c r="W9143" s="24">
        <f>Table1[[#This Row],[Male Ballots]]/Table1[[#This Row],[Male Population]]</f>
        <v>0</v>
      </c>
      <c r="X9143" s="24">
        <f>Table1[[#This Row],[Total Ballots]]/Table1[[#This Row],[Total Population]]</f>
        <v>0</v>
      </c>
      <c r="Y9143" s="125" t="str">
        <f>IFERROR(Table1[[#This Row],[Female Ballots]]/Table1[[#This Row],[Female Voters]],"0.0%")</f>
        <v>0.0%</v>
      </c>
      <c r="Z9143" s="125" t="str">
        <f>IFERROR(Table1[[#This Row],[Male Ballots]]/Table1[[#This Row],[Male Voters]],"0.0%")</f>
        <v>0.0%</v>
      </c>
      <c r="AA9143" s="126" t="str">
        <f>IFERROR(Table1[[#This Row],[Total Ballots]]/Table1[[#This Row],[Total Voters]],"0.0%")</f>
        <v>0.0%</v>
      </c>
    </row>
    <row r="9144" spans="1:27" x14ac:dyDescent="0.35">
      <c r="A9144" s="8" t="s">
        <v>55</v>
      </c>
      <c r="B9144" s="17">
        <v>2003</v>
      </c>
      <c r="C9144" s="80" t="s">
        <v>82</v>
      </c>
      <c r="D9144" s="17" t="s">
        <v>70</v>
      </c>
      <c r="E9144" s="35" t="s">
        <v>75</v>
      </c>
      <c r="F9144" s="35" t="s">
        <v>77</v>
      </c>
      <c r="G9144" s="51" t="s">
        <v>79</v>
      </c>
      <c r="H9144" s="10">
        <v>273995</v>
      </c>
      <c r="I9144" s="10">
        <v>264784</v>
      </c>
      <c r="J9144" s="10">
        <v>538779</v>
      </c>
      <c r="K9144" s="55"/>
      <c r="L9144" s="57"/>
      <c r="M9144" s="57"/>
      <c r="N9144" s="59">
        <v>355171</v>
      </c>
      <c r="O9144" s="61"/>
      <c r="P9144" s="10"/>
      <c r="Q9144" s="10"/>
      <c r="R9144" s="11">
        <v>141870</v>
      </c>
      <c r="S9144" s="24">
        <f>Table1[[#This Row],[Female Voters]]/Table1[[#This Row],[Female Population]]</f>
        <v>0</v>
      </c>
      <c r="T9144" s="24">
        <f>Table1[[#This Row],[Male Voters]]/Table1[[#This Row],[Male Population]]</f>
        <v>0</v>
      </c>
      <c r="U9144" s="24">
        <f>Table1[[#This Row],[Total Voters]]/Table1[[#This Row],[Total Population]]</f>
        <v>0.65921463160219684</v>
      </c>
      <c r="V9144" s="24">
        <f>Table1[[#This Row],[Female Ballots]]/Table1[[#This Row],[Female Population]]</f>
        <v>0</v>
      </c>
      <c r="W9144" s="24">
        <f>Table1[[#This Row],[Male Ballots]]/Table1[[#This Row],[Male Population]]</f>
        <v>0</v>
      </c>
      <c r="X9144" s="24">
        <f>Table1[[#This Row],[Total Ballots]]/Table1[[#This Row],[Total Population]]</f>
        <v>0.26331761260182746</v>
      </c>
      <c r="Y9144" s="125" t="str">
        <f>IFERROR(Table1[[#This Row],[Female Ballots]]/Table1[[#This Row],[Female Voters]],"0.0%")</f>
        <v>0.0%</v>
      </c>
      <c r="Z9144" s="125" t="str">
        <f>IFERROR(Table1[[#This Row],[Male Ballots]]/Table1[[#This Row],[Male Voters]],"0.0%")</f>
        <v>0.0%</v>
      </c>
      <c r="AA9144" s="126">
        <f>IFERROR(Table1[[#This Row],[Total Ballots]]/Table1[[#This Row],[Total Voters]],"0.0%")</f>
        <v>0.39944139583468247</v>
      </c>
    </row>
    <row r="9145" spans="1:27" x14ac:dyDescent="0.35">
      <c r="A9145" s="8" t="s">
        <v>55</v>
      </c>
      <c r="B9145" s="17">
        <v>2003</v>
      </c>
      <c r="C9145" s="80" t="s">
        <v>82</v>
      </c>
      <c r="D9145" s="17" t="s">
        <v>70</v>
      </c>
      <c r="E9145" s="35" t="s">
        <v>75</v>
      </c>
      <c r="F9145" s="35" t="s">
        <v>77</v>
      </c>
      <c r="G9145" s="51" t="s">
        <v>62</v>
      </c>
      <c r="H9145" s="10">
        <v>36236</v>
      </c>
      <c r="I9145" s="10">
        <v>38669</v>
      </c>
      <c r="J9145" s="10">
        <v>74905</v>
      </c>
      <c r="K9145" s="55"/>
      <c r="L9145" s="57"/>
      <c r="M9145" s="57"/>
      <c r="N9145" s="59"/>
      <c r="O9145" s="61"/>
      <c r="P9145" s="10"/>
      <c r="Q9145" s="10"/>
      <c r="R9145" s="11"/>
      <c r="S9145" s="24">
        <f>Table1[[#This Row],[Female Voters]]/Table1[[#This Row],[Female Population]]</f>
        <v>0</v>
      </c>
      <c r="T9145" s="24">
        <f>Table1[[#This Row],[Male Voters]]/Table1[[#This Row],[Male Population]]</f>
        <v>0</v>
      </c>
      <c r="U9145" s="24">
        <f>Table1[[#This Row],[Total Voters]]/Table1[[#This Row],[Total Population]]</f>
        <v>0</v>
      </c>
      <c r="V9145" s="24">
        <f>Table1[[#This Row],[Female Ballots]]/Table1[[#This Row],[Female Population]]</f>
        <v>0</v>
      </c>
      <c r="W9145" s="24">
        <f>Table1[[#This Row],[Male Ballots]]/Table1[[#This Row],[Male Population]]</f>
        <v>0</v>
      </c>
      <c r="X9145" s="24">
        <f>Table1[[#This Row],[Total Ballots]]/Table1[[#This Row],[Total Population]]</f>
        <v>0</v>
      </c>
      <c r="Y9145" s="125" t="str">
        <f>IFERROR(Table1[[#This Row],[Female Ballots]]/Table1[[#This Row],[Female Voters]],"0.0%")</f>
        <v>0.0%</v>
      </c>
      <c r="Z9145" s="125" t="str">
        <f>IFERROR(Table1[[#This Row],[Male Ballots]]/Table1[[#This Row],[Male Voters]],"0.0%")</f>
        <v>0.0%</v>
      </c>
      <c r="AA9145" s="126" t="str">
        <f>IFERROR(Table1[[#This Row],[Total Ballots]]/Table1[[#This Row],[Total Voters]],"0.0%")</f>
        <v>0.0%</v>
      </c>
    </row>
    <row r="9146" spans="1:27" x14ac:dyDescent="0.35">
      <c r="A9146" s="8" t="s">
        <v>55</v>
      </c>
      <c r="B9146" s="17">
        <v>2003</v>
      </c>
      <c r="C9146" s="80" t="s">
        <v>82</v>
      </c>
      <c r="D9146" s="17" t="s">
        <v>70</v>
      </c>
      <c r="E9146" s="35" t="s">
        <v>75</v>
      </c>
      <c r="F9146" s="35" t="s">
        <v>77</v>
      </c>
      <c r="G9146" s="51" t="s">
        <v>63</v>
      </c>
      <c r="H9146" s="10">
        <v>50493</v>
      </c>
      <c r="I9146" s="10">
        <v>51478</v>
      </c>
      <c r="J9146" s="10">
        <v>101971</v>
      </c>
      <c r="K9146" s="55"/>
      <c r="L9146" s="57"/>
      <c r="M9146" s="57"/>
      <c r="N9146" s="59"/>
      <c r="O9146" s="61"/>
      <c r="P9146" s="10"/>
      <c r="Q9146" s="10"/>
      <c r="R9146" s="11"/>
      <c r="S9146" s="24">
        <f>Table1[[#This Row],[Female Voters]]/Table1[[#This Row],[Female Population]]</f>
        <v>0</v>
      </c>
      <c r="T9146" s="24">
        <f>Table1[[#This Row],[Male Voters]]/Table1[[#This Row],[Male Population]]</f>
        <v>0</v>
      </c>
      <c r="U9146" s="24">
        <f>Table1[[#This Row],[Total Voters]]/Table1[[#This Row],[Total Population]]</f>
        <v>0</v>
      </c>
      <c r="V9146" s="24">
        <f>Table1[[#This Row],[Female Ballots]]/Table1[[#This Row],[Female Population]]</f>
        <v>0</v>
      </c>
      <c r="W9146" s="24">
        <f>Table1[[#This Row],[Male Ballots]]/Table1[[#This Row],[Male Population]]</f>
        <v>0</v>
      </c>
      <c r="X9146" s="24">
        <f>Table1[[#This Row],[Total Ballots]]/Table1[[#This Row],[Total Population]]</f>
        <v>0</v>
      </c>
      <c r="Y9146" s="125" t="str">
        <f>IFERROR(Table1[[#This Row],[Female Ballots]]/Table1[[#This Row],[Female Voters]],"0.0%")</f>
        <v>0.0%</v>
      </c>
      <c r="Z9146" s="125" t="str">
        <f>IFERROR(Table1[[#This Row],[Male Ballots]]/Table1[[#This Row],[Male Voters]],"0.0%")</f>
        <v>0.0%</v>
      </c>
      <c r="AA9146" s="126" t="str">
        <f>IFERROR(Table1[[#This Row],[Total Ballots]]/Table1[[#This Row],[Total Voters]],"0.0%")</f>
        <v>0.0%</v>
      </c>
    </row>
    <row r="9147" spans="1:27" x14ac:dyDescent="0.35">
      <c r="A9147" s="8" t="s">
        <v>55</v>
      </c>
      <c r="B9147" s="17">
        <v>2003</v>
      </c>
      <c r="C9147" s="80" t="s">
        <v>82</v>
      </c>
      <c r="D9147" s="17" t="s">
        <v>70</v>
      </c>
      <c r="E9147" s="35" t="s">
        <v>75</v>
      </c>
      <c r="F9147" s="35" t="s">
        <v>77</v>
      </c>
      <c r="G9147" s="51" t="s">
        <v>64</v>
      </c>
      <c r="H9147" s="10">
        <v>57547</v>
      </c>
      <c r="I9147" s="10">
        <v>57989</v>
      </c>
      <c r="J9147" s="10">
        <v>115536</v>
      </c>
      <c r="K9147" s="55"/>
      <c r="L9147" s="57"/>
      <c r="M9147" s="57"/>
      <c r="N9147" s="59"/>
      <c r="O9147" s="61"/>
      <c r="P9147" s="10"/>
      <c r="Q9147" s="10"/>
      <c r="R9147" s="11"/>
      <c r="S9147" s="24">
        <f>Table1[[#This Row],[Female Voters]]/Table1[[#This Row],[Female Population]]</f>
        <v>0</v>
      </c>
      <c r="T9147" s="24">
        <f>Table1[[#This Row],[Male Voters]]/Table1[[#This Row],[Male Population]]</f>
        <v>0</v>
      </c>
      <c r="U9147" s="24">
        <f>Table1[[#This Row],[Total Voters]]/Table1[[#This Row],[Total Population]]</f>
        <v>0</v>
      </c>
      <c r="V9147" s="24">
        <f>Table1[[#This Row],[Female Ballots]]/Table1[[#This Row],[Female Population]]</f>
        <v>0</v>
      </c>
      <c r="W9147" s="24">
        <f>Table1[[#This Row],[Male Ballots]]/Table1[[#This Row],[Male Population]]</f>
        <v>0</v>
      </c>
      <c r="X9147" s="24">
        <f>Table1[[#This Row],[Total Ballots]]/Table1[[#This Row],[Total Population]]</f>
        <v>0</v>
      </c>
      <c r="Y9147" s="125" t="str">
        <f>IFERROR(Table1[[#This Row],[Female Ballots]]/Table1[[#This Row],[Female Voters]],"0.0%")</f>
        <v>0.0%</v>
      </c>
      <c r="Z9147" s="125" t="str">
        <f>IFERROR(Table1[[#This Row],[Male Ballots]]/Table1[[#This Row],[Male Voters]],"0.0%")</f>
        <v>0.0%</v>
      </c>
      <c r="AA9147" s="126" t="str">
        <f>IFERROR(Table1[[#This Row],[Total Ballots]]/Table1[[#This Row],[Total Voters]],"0.0%")</f>
        <v>0.0%</v>
      </c>
    </row>
    <row r="9148" spans="1:27" x14ac:dyDescent="0.35">
      <c r="A9148" s="8" t="s">
        <v>55</v>
      </c>
      <c r="B9148" s="17">
        <v>2003</v>
      </c>
      <c r="C9148" s="80" t="s">
        <v>82</v>
      </c>
      <c r="D9148" s="17" t="s">
        <v>70</v>
      </c>
      <c r="E9148" s="35" t="s">
        <v>75</v>
      </c>
      <c r="F9148" s="35" t="s">
        <v>77</v>
      </c>
      <c r="G9148" s="51" t="s">
        <v>65</v>
      </c>
      <c r="H9148" s="10">
        <v>53169</v>
      </c>
      <c r="I9148" s="10">
        <v>52321</v>
      </c>
      <c r="J9148" s="10">
        <v>105490</v>
      </c>
      <c r="K9148" s="55"/>
      <c r="L9148" s="57"/>
      <c r="M9148" s="57"/>
      <c r="N9148" s="59"/>
      <c r="O9148" s="61"/>
      <c r="P9148" s="10"/>
      <c r="Q9148" s="10"/>
      <c r="R9148" s="11"/>
      <c r="S9148" s="24">
        <f>Table1[[#This Row],[Female Voters]]/Table1[[#This Row],[Female Population]]</f>
        <v>0</v>
      </c>
      <c r="T9148" s="24">
        <f>Table1[[#This Row],[Male Voters]]/Table1[[#This Row],[Male Population]]</f>
        <v>0</v>
      </c>
      <c r="U9148" s="24">
        <f>Table1[[#This Row],[Total Voters]]/Table1[[#This Row],[Total Population]]</f>
        <v>0</v>
      </c>
      <c r="V9148" s="24">
        <f>Table1[[#This Row],[Female Ballots]]/Table1[[#This Row],[Female Population]]</f>
        <v>0</v>
      </c>
      <c r="W9148" s="24">
        <f>Table1[[#This Row],[Male Ballots]]/Table1[[#This Row],[Male Population]]</f>
        <v>0</v>
      </c>
      <c r="X9148" s="24">
        <f>Table1[[#This Row],[Total Ballots]]/Table1[[#This Row],[Total Population]]</f>
        <v>0</v>
      </c>
      <c r="Y9148" s="125" t="str">
        <f>IFERROR(Table1[[#This Row],[Female Ballots]]/Table1[[#This Row],[Female Voters]],"0.0%")</f>
        <v>0.0%</v>
      </c>
      <c r="Z9148" s="125" t="str">
        <f>IFERROR(Table1[[#This Row],[Male Ballots]]/Table1[[#This Row],[Male Voters]],"0.0%")</f>
        <v>0.0%</v>
      </c>
      <c r="AA9148" s="126" t="str">
        <f>IFERROR(Table1[[#This Row],[Total Ballots]]/Table1[[#This Row],[Total Voters]],"0.0%")</f>
        <v>0.0%</v>
      </c>
    </row>
    <row r="9149" spans="1:27" x14ac:dyDescent="0.35">
      <c r="A9149" s="8" t="s">
        <v>55</v>
      </c>
      <c r="B9149" s="17">
        <v>2003</v>
      </c>
      <c r="C9149" s="80" t="s">
        <v>82</v>
      </c>
      <c r="D9149" s="17" t="s">
        <v>70</v>
      </c>
      <c r="E9149" s="35" t="s">
        <v>75</v>
      </c>
      <c r="F9149" s="35" t="s">
        <v>77</v>
      </c>
      <c r="G9149" s="51" t="s">
        <v>66</v>
      </c>
      <c r="H9149" s="10">
        <v>33863</v>
      </c>
      <c r="I9149" s="10">
        <v>32645</v>
      </c>
      <c r="J9149" s="10">
        <v>66508</v>
      </c>
      <c r="K9149" s="55"/>
      <c r="L9149" s="57"/>
      <c r="M9149" s="57"/>
      <c r="N9149" s="59"/>
      <c r="O9149" s="61"/>
      <c r="P9149" s="10"/>
      <c r="Q9149" s="10"/>
      <c r="R9149" s="11"/>
      <c r="S9149" s="24">
        <f>Table1[[#This Row],[Female Voters]]/Table1[[#This Row],[Female Population]]</f>
        <v>0</v>
      </c>
      <c r="T9149" s="24">
        <f>Table1[[#This Row],[Male Voters]]/Table1[[#This Row],[Male Population]]</f>
        <v>0</v>
      </c>
      <c r="U9149" s="24">
        <f>Table1[[#This Row],[Total Voters]]/Table1[[#This Row],[Total Population]]</f>
        <v>0</v>
      </c>
      <c r="V9149" s="24">
        <f>Table1[[#This Row],[Female Ballots]]/Table1[[#This Row],[Female Population]]</f>
        <v>0</v>
      </c>
      <c r="W9149" s="24">
        <f>Table1[[#This Row],[Male Ballots]]/Table1[[#This Row],[Male Population]]</f>
        <v>0</v>
      </c>
      <c r="X9149" s="24">
        <f>Table1[[#This Row],[Total Ballots]]/Table1[[#This Row],[Total Population]]</f>
        <v>0</v>
      </c>
      <c r="Y9149" s="125" t="str">
        <f>IFERROR(Table1[[#This Row],[Female Ballots]]/Table1[[#This Row],[Female Voters]],"0.0%")</f>
        <v>0.0%</v>
      </c>
      <c r="Z9149" s="125" t="str">
        <f>IFERROR(Table1[[#This Row],[Male Ballots]]/Table1[[#This Row],[Male Voters]],"0.0%")</f>
        <v>0.0%</v>
      </c>
      <c r="AA9149" s="126" t="str">
        <f>IFERROR(Table1[[#This Row],[Total Ballots]]/Table1[[#This Row],[Total Voters]],"0.0%")</f>
        <v>0.0%</v>
      </c>
    </row>
    <row r="9150" spans="1:27" x14ac:dyDescent="0.35">
      <c r="A9150" s="8" t="s">
        <v>55</v>
      </c>
      <c r="B9150" s="17">
        <v>2003</v>
      </c>
      <c r="C9150" s="80" t="s">
        <v>82</v>
      </c>
      <c r="D9150" s="17" t="s">
        <v>70</v>
      </c>
      <c r="E9150" s="35" t="s">
        <v>75</v>
      </c>
      <c r="F9150" s="35" t="s">
        <v>77</v>
      </c>
      <c r="G9150" s="51" t="s">
        <v>67</v>
      </c>
      <c r="H9150" s="10">
        <v>42687</v>
      </c>
      <c r="I9150" s="10">
        <v>31682</v>
      </c>
      <c r="J9150" s="10">
        <v>74369</v>
      </c>
      <c r="K9150" s="55"/>
      <c r="L9150" s="57"/>
      <c r="M9150" s="57"/>
      <c r="N9150" s="59"/>
      <c r="O9150" s="61"/>
      <c r="P9150" s="10"/>
      <c r="Q9150" s="10"/>
      <c r="R9150" s="11"/>
      <c r="S9150" s="24">
        <f>Table1[[#This Row],[Female Voters]]/Table1[[#This Row],[Female Population]]</f>
        <v>0</v>
      </c>
      <c r="T9150" s="24">
        <f>Table1[[#This Row],[Male Voters]]/Table1[[#This Row],[Male Population]]</f>
        <v>0</v>
      </c>
      <c r="U9150" s="24">
        <f>Table1[[#This Row],[Total Voters]]/Table1[[#This Row],[Total Population]]</f>
        <v>0</v>
      </c>
      <c r="V9150" s="24">
        <f>Table1[[#This Row],[Female Ballots]]/Table1[[#This Row],[Female Population]]</f>
        <v>0</v>
      </c>
      <c r="W9150" s="24">
        <f>Table1[[#This Row],[Male Ballots]]/Table1[[#This Row],[Male Population]]</f>
        <v>0</v>
      </c>
      <c r="X9150" s="24">
        <f>Table1[[#This Row],[Total Ballots]]/Table1[[#This Row],[Total Population]]</f>
        <v>0</v>
      </c>
      <c r="Y9150" s="125" t="str">
        <f>IFERROR(Table1[[#This Row],[Female Ballots]]/Table1[[#This Row],[Female Voters]],"0.0%")</f>
        <v>0.0%</v>
      </c>
      <c r="Z9150" s="125" t="str">
        <f>IFERROR(Table1[[#This Row],[Male Ballots]]/Table1[[#This Row],[Male Voters]],"0.0%")</f>
        <v>0.0%</v>
      </c>
      <c r="AA9150" s="126" t="str">
        <f>IFERROR(Table1[[#This Row],[Total Ballots]]/Table1[[#This Row],[Total Voters]],"0.0%")</f>
        <v>0.0%</v>
      </c>
    </row>
    <row r="9151" spans="1:27" x14ac:dyDescent="0.35">
      <c r="A9151" s="8" t="s">
        <v>23</v>
      </c>
      <c r="B9151" s="17">
        <v>2003</v>
      </c>
      <c r="C9151" s="80" t="s">
        <v>82</v>
      </c>
      <c r="D9151" s="17" t="s">
        <v>69</v>
      </c>
      <c r="E9151" s="35" t="s">
        <v>74</v>
      </c>
      <c r="F9151" s="35" t="s">
        <v>77</v>
      </c>
      <c r="G9151" s="51" t="s">
        <v>79</v>
      </c>
      <c r="H9151" s="10">
        <v>6251</v>
      </c>
      <c r="I9151" s="10">
        <v>5850</v>
      </c>
      <c r="J9151" s="10">
        <v>12101</v>
      </c>
      <c r="K9151" s="55"/>
      <c r="L9151" s="57"/>
      <c r="M9151" s="57"/>
      <c r="N9151" s="59">
        <v>9839</v>
      </c>
      <c r="O9151" s="61"/>
      <c r="P9151" s="10"/>
      <c r="Q9151" s="10"/>
      <c r="R9151" s="11">
        <v>5952</v>
      </c>
      <c r="S9151" s="24">
        <f>Table1[[#This Row],[Female Voters]]/Table1[[#This Row],[Female Population]]</f>
        <v>0</v>
      </c>
      <c r="T9151" s="24">
        <f>Table1[[#This Row],[Male Voters]]/Table1[[#This Row],[Male Population]]</f>
        <v>0</v>
      </c>
      <c r="U9151" s="24">
        <f>Table1[[#This Row],[Total Voters]]/Table1[[#This Row],[Total Population]]</f>
        <v>0.81307329972729525</v>
      </c>
      <c r="V9151" s="24">
        <f>Table1[[#This Row],[Female Ballots]]/Table1[[#This Row],[Female Population]]</f>
        <v>0</v>
      </c>
      <c r="W9151" s="24">
        <f>Table1[[#This Row],[Male Ballots]]/Table1[[#This Row],[Male Population]]</f>
        <v>0</v>
      </c>
      <c r="X9151" s="24">
        <f>Table1[[#This Row],[Total Ballots]]/Table1[[#This Row],[Total Population]]</f>
        <v>0.49186017684488886</v>
      </c>
      <c r="Y9151" s="125" t="str">
        <f>IFERROR(Table1[[#This Row],[Female Ballots]]/Table1[[#This Row],[Female Voters]],"0.0%")</f>
        <v>0.0%</v>
      </c>
      <c r="Z9151" s="125" t="str">
        <f>IFERROR(Table1[[#This Row],[Male Ballots]]/Table1[[#This Row],[Male Voters]],"0.0%")</f>
        <v>0.0%</v>
      </c>
      <c r="AA9151" s="126">
        <f>IFERROR(Table1[[#This Row],[Total Ballots]]/Table1[[#This Row],[Total Voters]],"0.0%")</f>
        <v>0.60493952637463155</v>
      </c>
    </row>
    <row r="9152" spans="1:27" x14ac:dyDescent="0.35">
      <c r="A9152" s="8" t="s">
        <v>23</v>
      </c>
      <c r="B9152" s="17">
        <v>2003</v>
      </c>
      <c r="C9152" s="80" t="s">
        <v>82</v>
      </c>
      <c r="D9152" s="17" t="s">
        <v>69</v>
      </c>
      <c r="E9152" s="35" t="s">
        <v>74</v>
      </c>
      <c r="F9152" s="35" t="s">
        <v>77</v>
      </c>
      <c r="G9152" s="51" t="s">
        <v>62</v>
      </c>
      <c r="H9152" s="10">
        <v>333</v>
      </c>
      <c r="I9152" s="10">
        <v>371</v>
      </c>
      <c r="J9152" s="10">
        <v>704</v>
      </c>
      <c r="K9152" s="55"/>
      <c r="L9152" s="57"/>
      <c r="M9152" s="57"/>
      <c r="N9152" s="59"/>
      <c r="O9152" s="61"/>
      <c r="P9152" s="10"/>
      <c r="Q9152" s="10"/>
      <c r="R9152" s="11"/>
      <c r="S9152" s="24">
        <f>Table1[[#This Row],[Female Voters]]/Table1[[#This Row],[Female Population]]</f>
        <v>0</v>
      </c>
      <c r="T9152" s="24">
        <f>Table1[[#This Row],[Male Voters]]/Table1[[#This Row],[Male Population]]</f>
        <v>0</v>
      </c>
      <c r="U9152" s="24">
        <f>Table1[[#This Row],[Total Voters]]/Table1[[#This Row],[Total Population]]</f>
        <v>0</v>
      </c>
      <c r="V9152" s="24">
        <f>Table1[[#This Row],[Female Ballots]]/Table1[[#This Row],[Female Population]]</f>
        <v>0</v>
      </c>
      <c r="W9152" s="24">
        <f>Table1[[#This Row],[Male Ballots]]/Table1[[#This Row],[Male Population]]</f>
        <v>0</v>
      </c>
      <c r="X9152" s="24">
        <f>Table1[[#This Row],[Total Ballots]]/Table1[[#This Row],[Total Population]]</f>
        <v>0</v>
      </c>
      <c r="Y9152" s="125" t="str">
        <f>IFERROR(Table1[[#This Row],[Female Ballots]]/Table1[[#This Row],[Female Voters]],"0.0%")</f>
        <v>0.0%</v>
      </c>
      <c r="Z9152" s="125" t="str">
        <f>IFERROR(Table1[[#This Row],[Male Ballots]]/Table1[[#This Row],[Male Voters]],"0.0%")</f>
        <v>0.0%</v>
      </c>
      <c r="AA9152" s="126" t="str">
        <f>IFERROR(Table1[[#This Row],[Total Ballots]]/Table1[[#This Row],[Total Voters]],"0.0%")</f>
        <v>0.0%</v>
      </c>
    </row>
    <row r="9153" spans="1:27" x14ac:dyDescent="0.35">
      <c r="A9153" s="8" t="s">
        <v>23</v>
      </c>
      <c r="B9153" s="17">
        <v>2003</v>
      </c>
      <c r="C9153" s="80" t="s">
        <v>82</v>
      </c>
      <c r="D9153" s="17" t="s">
        <v>69</v>
      </c>
      <c r="E9153" s="35" t="s">
        <v>74</v>
      </c>
      <c r="F9153" s="35" t="s">
        <v>77</v>
      </c>
      <c r="G9153" s="51" t="s">
        <v>63</v>
      </c>
      <c r="H9153" s="10">
        <v>553</v>
      </c>
      <c r="I9153" s="10">
        <v>526</v>
      </c>
      <c r="J9153" s="10">
        <v>1079</v>
      </c>
      <c r="K9153" s="55"/>
      <c r="L9153" s="57"/>
      <c r="M9153" s="57"/>
      <c r="N9153" s="59"/>
      <c r="O9153" s="61"/>
      <c r="P9153" s="10"/>
      <c r="Q9153" s="10"/>
      <c r="R9153" s="11"/>
      <c r="S9153" s="24">
        <f>Table1[[#This Row],[Female Voters]]/Table1[[#This Row],[Female Population]]</f>
        <v>0</v>
      </c>
      <c r="T9153" s="24">
        <f>Table1[[#This Row],[Male Voters]]/Table1[[#This Row],[Male Population]]</f>
        <v>0</v>
      </c>
      <c r="U9153" s="24">
        <f>Table1[[#This Row],[Total Voters]]/Table1[[#This Row],[Total Population]]</f>
        <v>0</v>
      </c>
      <c r="V9153" s="24">
        <f>Table1[[#This Row],[Female Ballots]]/Table1[[#This Row],[Female Population]]</f>
        <v>0</v>
      </c>
      <c r="W9153" s="24">
        <f>Table1[[#This Row],[Male Ballots]]/Table1[[#This Row],[Male Population]]</f>
        <v>0</v>
      </c>
      <c r="X9153" s="24">
        <f>Table1[[#This Row],[Total Ballots]]/Table1[[#This Row],[Total Population]]</f>
        <v>0</v>
      </c>
      <c r="Y9153" s="125" t="str">
        <f>IFERROR(Table1[[#This Row],[Female Ballots]]/Table1[[#This Row],[Female Voters]],"0.0%")</f>
        <v>0.0%</v>
      </c>
      <c r="Z9153" s="125" t="str">
        <f>IFERROR(Table1[[#This Row],[Male Ballots]]/Table1[[#This Row],[Male Voters]],"0.0%")</f>
        <v>0.0%</v>
      </c>
      <c r="AA9153" s="126" t="str">
        <f>IFERROR(Table1[[#This Row],[Total Ballots]]/Table1[[#This Row],[Total Voters]],"0.0%")</f>
        <v>0.0%</v>
      </c>
    </row>
    <row r="9154" spans="1:27" x14ac:dyDescent="0.35">
      <c r="A9154" s="8" t="s">
        <v>23</v>
      </c>
      <c r="B9154" s="17">
        <v>2003</v>
      </c>
      <c r="C9154" s="80" t="s">
        <v>82</v>
      </c>
      <c r="D9154" s="17" t="s">
        <v>69</v>
      </c>
      <c r="E9154" s="35" t="s">
        <v>74</v>
      </c>
      <c r="F9154" s="35" t="s">
        <v>77</v>
      </c>
      <c r="G9154" s="51" t="s">
        <v>64</v>
      </c>
      <c r="H9154" s="10">
        <v>1016</v>
      </c>
      <c r="I9154" s="10">
        <v>901</v>
      </c>
      <c r="J9154" s="10">
        <v>1917</v>
      </c>
      <c r="K9154" s="55"/>
      <c r="L9154" s="57"/>
      <c r="M9154" s="57"/>
      <c r="N9154" s="59"/>
      <c r="O9154" s="61"/>
      <c r="P9154" s="10"/>
      <c r="Q9154" s="10"/>
      <c r="R9154" s="11"/>
      <c r="S9154" s="24">
        <f>Table1[[#This Row],[Female Voters]]/Table1[[#This Row],[Female Population]]</f>
        <v>0</v>
      </c>
      <c r="T9154" s="24">
        <f>Table1[[#This Row],[Male Voters]]/Table1[[#This Row],[Male Population]]</f>
        <v>0</v>
      </c>
      <c r="U9154" s="24">
        <f>Table1[[#This Row],[Total Voters]]/Table1[[#This Row],[Total Population]]</f>
        <v>0</v>
      </c>
      <c r="V9154" s="24">
        <f>Table1[[#This Row],[Female Ballots]]/Table1[[#This Row],[Female Population]]</f>
        <v>0</v>
      </c>
      <c r="W9154" s="24">
        <f>Table1[[#This Row],[Male Ballots]]/Table1[[#This Row],[Male Population]]</f>
        <v>0</v>
      </c>
      <c r="X9154" s="24">
        <f>Table1[[#This Row],[Total Ballots]]/Table1[[#This Row],[Total Population]]</f>
        <v>0</v>
      </c>
      <c r="Y9154" s="125" t="str">
        <f>IFERROR(Table1[[#This Row],[Female Ballots]]/Table1[[#This Row],[Female Voters]],"0.0%")</f>
        <v>0.0%</v>
      </c>
      <c r="Z9154" s="125" t="str">
        <f>IFERROR(Table1[[#This Row],[Male Ballots]]/Table1[[#This Row],[Male Voters]],"0.0%")</f>
        <v>0.0%</v>
      </c>
      <c r="AA9154" s="126" t="str">
        <f>IFERROR(Table1[[#This Row],[Total Ballots]]/Table1[[#This Row],[Total Voters]],"0.0%")</f>
        <v>0.0%</v>
      </c>
    </row>
    <row r="9155" spans="1:27" x14ac:dyDescent="0.35">
      <c r="A9155" s="8" t="s">
        <v>23</v>
      </c>
      <c r="B9155" s="17">
        <v>2003</v>
      </c>
      <c r="C9155" s="80" t="s">
        <v>82</v>
      </c>
      <c r="D9155" s="17" t="s">
        <v>69</v>
      </c>
      <c r="E9155" s="35" t="s">
        <v>74</v>
      </c>
      <c r="F9155" s="35" t="s">
        <v>77</v>
      </c>
      <c r="G9155" s="51" t="s">
        <v>65</v>
      </c>
      <c r="H9155" s="10">
        <v>1534</v>
      </c>
      <c r="I9155" s="10">
        <v>1391</v>
      </c>
      <c r="J9155" s="10">
        <v>2925</v>
      </c>
      <c r="K9155" s="55"/>
      <c r="L9155" s="57"/>
      <c r="M9155" s="57"/>
      <c r="N9155" s="59"/>
      <c r="O9155" s="61"/>
      <c r="P9155" s="10"/>
      <c r="Q9155" s="10"/>
      <c r="R9155" s="11"/>
      <c r="S9155" s="24">
        <f>Table1[[#This Row],[Female Voters]]/Table1[[#This Row],[Female Population]]</f>
        <v>0</v>
      </c>
      <c r="T9155" s="24">
        <f>Table1[[#This Row],[Male Voters]]/Table1[[#This Row],[Male Population]]</f>
        <v>0</v>
      </c>
      <c r="U9155" s="24">
        <f>Table1[[#This Row],[Total Voters]]/Table1[[#This Row],[Total Population]]</f>
        <v>0</v>
      </c>
      <c r="V9155" s="24">
        <f>Table1[[#This Row],[Female Ballots]]/Table1[[#This Row],[Female Population]]</f>
        <v>0</v>
      </c>
      <c r="W9155" s="24">
        <f>Table1[[#This Row],[Male Ballots]]/Table1[[#This Row],[Male Population]]</f>
        <v>0</v>
      </c>
      <c r="X9155" s="24">
        <f>Table1[[#This Row],[Total Ballots]]/Table1[[#This Row],[Total Population]]</f>
        <v>0</v>
      </c>
      <c r="Y9155" s="125" t="str">
        <f>IFERROR(Table1[[#This Row],[Female Ballots]]/Table1[[#This Row],[Female Voters]],"0.0%")</f>
        <v>0.0%</v>
      </c>
      <c r="Z9155" s="125" t="str">
        <f>IFERROR(Table1[[#This Row],[Male Ballots]]/Table1[[#This Row],[Male Voters]],"0.0%")</f>
        <v>0.0%</v>
      </c>
      <c r="AA9155" s="126" t="str">
        <f>IFERROR(Table1[[#This Row],[Total Ballots]]/Table1[[#This Row],[Total Voters]],"0.0%")</f>
        <v>0.0%</v>
      </c>
    </row>
    <row r="9156" spans="1:27" x14ac:dyDescent="0.35">
      <c r="A9156" s="8" t="s">
        <v>23</v>
      </c>
      <c r="B9156" s="17">
        <v>2003</v>
      </c>
      <c r="C9156" s="80" t="s">
        <v>82</v>
      </c>
      <c r="D9156" s="17" t="s">
        <v>69</v>
      </c>
      <c r="E9156" s="35" t="s">
        <v>74</v>
      </c>
      <c r="F9156" s="35" t="s">
        <v>77</v>
      </c>
      <c r="G9156" s="51" t="s">
        <v>66</v>
      </c>
      <c r="H9156" s="10">
        <v>1302</v>
      </c>
      <c r="I9156" s="10">
        <v>1274</v>
      </c>
      <c r="J9156" s="10">
        <v>2576</v>
      </c>
      <c r="K9156" s="55"/>
      <c r="L9156" s="57"/>
      <c r="M9156" s="57"/>
      <c r="N9156" s="59"/>
      <c r="O9156" s="61"/>
      <c r="P9156" s="10"/>
      <c r="Q9156" s="10"/>
      <c r="R9156" s="11"/>
      <c r="S9156" s="24">
        <f>Table1[[#This Row],[Female Voters]]/Table1[[#This Row],[Female Population]]</f>
        <v>0</v>
      </c>
      <c r="T9156" s="24">
        <f>Table1[[#This Row],[Male Voters]]/Table1[[#This Row],[Male Population]]</f>
        <v>0</v>
      </c>
      <c r="U9156" s="24">
        <f>Table1[[#This Row],[Total Voters]]/Table1[[#This Row],[Total Population]]</f>
        <v>0</v>
      </c>
      <c r="V9156" s="24">
        <f>Table1[[#This Row],[Female Ballots]]/Table1[[#This Row],[Female Population]]</f>
        <v>0</v>
      </c>
      <c r="W9156" s="24">
        <f>Table1[[#This Row],[Male Ballots]]/Table1[[#This Row],[Male Population]]</f>
        <v>0</v>
      </c>
      <c r="X9156" s="24">
        <f>Table1[[#This Row],[Total Ballots]]/Table1[[#This Row],[Total Population]]</f>
        <v>0</v>
      </c>
      <c r="Y9156" s="125" t="str">
        <f>IFERROR(Table1[[#This Row],[Female Ballots]]/Table1[[#This Row],[Female Voters]],"0.0%")</f>
        <v>0.0%</v>
      </c>
      <c r="Z9156" s="125" t="str">
        <f>IFERROR(Table1[[#This Row],[Male Ballots]]/Table1[[#This Row],[Male Voters]],"0.0%")</f>
        <v>0.0%</v>
      </c>
      <c r="AA9156" s="126" t="str">
        <f>IFERROR(Table1[[#This Row],[Total Ballots]]/Table1[[#This Row],[Total Voters]],"0.0%")</f>
        <v>0.0%</v>
      </c>
    </row>
    <row r="9157" spans="1:27" x14ac:dyDescent="0.35">
      <c r="A9157" s="8" t="s">
        <v>23</v>
      </c>
      <c r="B9157" s="17">
        <v>2003</v>
      </c>
      <c r="C9157" s="80" t="s">
        <v>82</v>
      </c>
      <c r="D9157" s="17" t="s">
        <v>69</v>
      </c>
      <c r="E9157" s="35" t="s">
        <v>74</v>
      </c>
      <c r="F9157" s="35" t="s">
        <v>77</v>
      </c>
      <c r="G9157" s="51" t="s">
        <v>67</v>
      </c>
      <c r="H9157" s="10">
        <v>1513</v>
      </c>
      <c r="I9157" s="10">
        <v>1387</v>
      </c>
      <c r="J9157" s="10">
        <v>2900</v>
      </c>
      <c r="K9157" s="55"/>
      <c r="L9157" s="57"/>
      <c r="M9157" s="57"/>
      <c r="N9157" s="59"/>
      <c r="O9157" s="61"/>
      <c r="P9157" s="10"/>
      <c r="Q9157" s="10"/>
      <c r="R9157" s="11"/>
      <c r="S9157" s="24">
        <f>Table1[[#This Row],[Female Voters]]/Table1[[#This Row],[Female Population]]</f>
        <v>0</v>
      </c>
      <c r="T9157" s="24">
        <f>Table1[[#This Row],[Male Voters]]/Table1[[#This Row],[Male Population]]</f>
        <v>0</v>
      </c>
      <c r="U9157" s="24">
        <f>Table1[[#This Row],[Total Voters]]/Table1[[#This Row],[Total Population]]</f>
        <v>0</v>
      </c>
      <c r="V9157" s="24">
        <f>Table1[[#This Row],[Female Ballots]]/Table1[[#This Row],[Female Population]]</f>
        <v>0</v>
      </c>
      <c r="W9157" s="24">
        <f>Table1[[#This Row],[Male Ballots]]/Table1[[#This Row],[Male Population]]</f>
        <v>0</v>
      </c>
      <c r="X9157" s="24">
        <f>Table1[[#This Row],[Total Ballots]]/Table1[[#This Row],[Total Population]]</f>
        <v>0</v>
      </c>
      <c r="Y9157" s="125" t="str">
        <f>IFERROR(Table1[[#This Row],[Female Ballots]]/Table1[[#This Row],[Female Voters]],"0.0%")</f>
        <v>0.0%</v>
      </c>
      <c r="Z9157" s="125" t="str">
        <f>IFERROR(Table1[[#This Row],[Male Ballots]]/Table1[[#This Row],[Male Voters]],"0.0%")</f>
        <v>0.0%</v>
      </c>
      <c r="AA9157" s="126" t="str">
        <f>IFERROR(Table1[[#This Row],[Total Ballots]]/Table1[[#This Row],[Total Voters]],"0.0%")</f>
        <v>0.0%</v>
      </c>
    </row>
    <row r="9158" spans="1:27" x14ac:dyDescent="0.35">
      <c r="A9158" s="8" t="s">
        <v>38</v>
      </c>
      <c r="B9158" s="17">
        <v>2003</v>
      </c>
      <c r="C9158" s="80" t="s">
        <v>82</v>
      </c>
      <c r="D9158" s="17"/>
      <c r="E9158" s="35" t="s">
        <v>74</v>
      </c>
      <c r="F9158" s="35" t="s">
        <v>77</v>
      </c>
      <c r="G9158" s="51" t="s">
        <v>79</v>
      </c>
      <c r="H9158" s="10">
        <v>40468</v>
      </c>
      <c r="I9158" s="10">
        <v>39033</v>
      </c>
      <c r="J9158" s="10">
        <v>79501</v>
      </c>
      <c r="K9158" s="55"/>
      <c r="L9158" s="57"/>
      <c r="M9158" s="57"/>
      <c r="N9158" s="59">
        <v>54318</v>
      </c>
      <c r="O9158" s="61"/>
      <c r="P9158" s="10"/>
      <c r="Q9158" s="10"/>
      <c r="R9158" s="11">
        <v>26118</v>
      </c>
      <c r="S9158" s="24">
        <f>Table1[[#This Row],[Female Voters]]/Table1[[#This Row],[Female Population]]</f>
        <v>0</v>
      </c>
      <c r="T9158" s="24">
        <f>Table1[[#This Row],[Male Voters]]/Table1[[#This Row],[Male Population]]</f>
        <v>0</v>
      </c>
      <c r="U9158" s="24">
        <f>Table1[[#This Row],[Total Voters]]/Table1[[#This Row],[Total Population]]</f>
        <v>0.68323668884668121</v>
      </c>
      <c r="V9158" s="24">
        <f>Table1[[#This Row],[Female Ballots]]/Table1[[#This Row],[Female Population]]</f>
        <v>0</v>
      </c>
      <c r="W9158" s="24">
        <f>Table1[[#This Row],[Male Ballots]]/Table1[[#This Row],[Male Population]]</f>
        <v>0</v>
      </c>
      <c r="X9158" s="24">
        <f>Table1[[#This Row],[Total Ballots]]/Table1[[#This Row],[Total Population]]</f>
        <v>0.32852416950730179</v>
      </c>
      <c r="Y9158" s="125" t="str">
        <f>IFERROR(Table1[[#This Row],[Female Ballots]]/Table1[[#This Row],[Female Voters]],"0.0%")</f>
        <v>0.0%</v>
      </c>
      <c r="Z9158" s="125" t="str">
        <f>IFERROR(Table1[[#This Row],[Male Ballots]]/Table1[[#This Row],[Male Voters]],"0.0%")</f>
        <v>0.0%</v>
      </c>
      <c r="AA9158" s="126">
        <f>IFERROR(Table1[[#This Row],[Total Ballots]]/Table1[[#This Row],[Total Voters]],"0.0%")</f>
        <v>0.48083508229316246</v>
      </c>
    </row>
    <row r="9159" spans="1:27" x14ac:dyDescent="0.35">
      <c r="A9159" s="8" t="s">
        <v>38</v>
      </c>
      <c r="B9159" s="17">
        <v>2003</v>
      </c>
      <c r="C9159" s="80" t="s">
        <v>82</v>
      </c>
      <c r="D9159" s="17"/>
      <c r="E9159" s="35" t="s">
        <v>74</v>
      </c>
      <c r="F9159" s="35" t="s">
        <v>77</v>
      </c>
      <c r="G9159" s="51" t="s">
        <v>62</v>
      </c>
      <c r="H9159" s="10">
        <v>4512</v>
      </c>
      <c r="I9159" s="10">
        <v>4904</v>
      </c>
      <c r="J9159" s="10">
        <v>9416</v>
      </c>
      <c r="K9159" s="55"/>
      <c r="L9159" s="57"/>
      <c r="M9159" s="57"/>
      <c r="N9159" s="59"/>
      <c r="O9159" s="61"/>
      <c r="P9159" s="10"/>
      <c r="Q9159" s="10"/>
      <c r="R9159" s="11"/>
      <c r="S9159" s="24">
        <f>Table1[[#This Row],[Female Voters]]/Table1[[#This Row],[Female Population]]</f>
        <v>0</v>
      </c>
      <c r="T9159" s="24">
        <f>Table1[[#This Row],[Male Voters]]/Table1[[#This Row],[Male Population]]</f>
        <v>0</v>
      </c>
      <c r="U9159" s="24">
        <f>Table1[[#This Row],[Total Voters]]/Table1[[#This Row],[Total Population]]</f>
        <v>0</v>
      </c>
      <c r="V9159" s="24">
        <f>Table1[[#This Row],[Female Ballots]]/Table1[[#This Row],[Female Population]]</f>
        <v>0</v>
      </c>
      <c r="W9159" s="24">
        <f>Table1[[#This Row],[Male Ballots]]/Table1[[#This Row],[Male Population]]</f>
        <v>0</v>
      </c>
      <c r="X9159" s="24">
        <f>Table1[[#This Row],[Total Ballots]]/Table1[[#This Row],[Total Population]]</f>
        <v>0</v>
      </c>
      <c r="Y9159" s="125" t="str">
        <f>IFERROR(Table1[[#This Row],[Female Ballots]]/Table1[[#This Row],[Female Voters]],"0.0%")</f>
        <v>0.0%</v>
      </c>
      <c r="Z9159" s="125" t="str">
        <f>IFERROR(Table1[[#This Row],[Male Ballots]]/Table1[[#This Row],[Male Voters]],"0.0%")</f>
        <v>0.0%</v>
      </c>
      <c r="AA9159" s="126" t="str">
        <f>IFERROR(Table1[[#This Row],[Total Ballots]]/Table1[[#This Row],[Total Voters]],"0.0%")</f>
        <v>0.0%</v>
      </c>
    </row>
    <row r="9160" spans="1:27" x14ac:dyDescent="0.35">
      <c r="A9160" s="8" t="s">
        <v>38</v>
      </c>
      <c r="B9160" s="17">
        <v>2003</v>
      </c>
      <c r="C9160" s="80" t="s">
        <v>82</v>
      </c>
      <c r="D9160" s="17"/>
      <c r="E9160" s="35" t="s">
        <v>74</v>
      </c>
      <c r="F9160" s="35" t="s">
        <v>77</v>
      </c>
      <c r="G9160" s="51" t="s">
        <v>63</v>
      </c>
      <c r="H9160" s="10">
        <v>6169</v>
      </c>
      <c r="I9160" s="10">
        <v>6341</v>
      </c>
      <c r="J9160" s="10">
        <v>12510</v>
      </c>
      <c r="K9160" s="55"/>
      <c r="L9160" s="57"/>
      <c r="M9160" s="57"/>
      <c r="N9160" s="59"/>
      <c r="O9160" s="61"/>
      <c r="P9160" s="10"/>
      <c r="Q9160" s="10"/>
      <c r="R9160" s="11"/>
      <c r="S9160" s="24">
        <f>Table1[[#This Row],[Female Voters]]/Table1[[#This Row],[Female Population]]</f>
        <v>0</v>
      </c>
      <c r="T9160" s="24">
        <f>Table1[[#This Row],[Male Voters]]/Table1[[#This Row],[Male Population]]</f>
        <v>0</v>
      </c>
      <c r="U9160" s="24">
        <f>Table1[[#This Row],[Total Voters]]/Table1[[#This Row],[Total Population]]</f>
        <v>0</v>
      </c>
      <c r="V9160" s="24">
        <f>Table1[[#This Row],[Female Ballots]]/Table1[[#This Row],[Female Population]]</f>
        <v>0</v>
      </c>
      <c r="W9160" s="24">
        <f>Table1[[#This Row],[Male Ballots]]/Table1[[#This Row],[Male Population]]</f>
        <v>0</v>
      </c>
      <c r="X9160" s="24">
        <f>Table1[[#This Row],[Total Ballots]]/Table1[[#This Row],[Total Population]]</f>
        <v>0</v>
      </c>
      <c r="Y9160" s="125" t="str">
        <f>IFERROR(Table1[[#This Row],[Female Ballots]]/Table1[[#This Row],[Female Voters]],"0.0%")</f>
        <v>0.0%</v>
      </c>
      <c r="Z9160" s="125" t="str">
        <f>IFERROR(Table1[[#This Row],[Male Ballots]]/Table1[[#This Row],[Male Voters]],"0.0%")</f>
        <v>0.0%</v>
      </c>
      <c r="AA9160" s="126" t="str">
        <f>IFERROR(Table1[[#This Row],[Total Ballots]]/Table1[[#This Row],[Total Voters]],"0.0%")</f>
        <v>0.0%</v>
      </c>
    </row>
    <row r="9161" spans="1:27" x14ac:dyDescent="0.35">
      <c r="A9161" s="8" t="s">
        <v>38</v>
      </c>
      <c r="B9161" s="17">
        <v>2003</v>
      </c>
      <c r="C9161" s="80" t="s">
        <v>82</v>
      </c>
      <c r="D9161" s="17"/>
      <c r="E9161" s="35" t="s">
        <v>74</v>
      </c>
      <c r="F9161" s="35" t="s">
        <v>77</v>
      </c>
      <c r="G9161" s="51" t="s">
        <v>64</v>
      </c>
      <c r="H9161" s="10">
        <v>7452</v>
      </c>
      <c r="I9161" s="10">
        <v>7385</v>
      </c>
      <c r="J9161" s="10">
        <v>14837</v>
      </c>
      <c r="K9161" s="55"/>
      <c r="L9161" s="57"/>
      <c r="M9161" s="57"/>
      <c r="N9161" s="59"/>
      <c r="O9161" s="61"/>
      <c r="P9161" s="10"/>
      <c r="Q9161" s="10"/>
      <c r="R9161" s="11"/>
      <c r="S9161" s="24">
        <f>Table1[[#This Row],[Female Voters]]/Table1[[#This Row],[Female Population]]</f>
        <v>0</v>
      </c>
      <c r="T9161" s="24">
        <f>Table1[[#This Row],[Male Voters]]/Table1[[#This Row],[Male Population]]</f>
        <v>0</v>
      </c>
      <c r="U9161" s="24">
        <f>Table1[[#This Row],[Total Voters]]/Table1[[#This Row],[Total Population]]</f>
        <v>0</v>
      </c>
      <c r="V9161" s="24">
        <f>Table1[[#This Row],[Female Ballots]]/Table1[[#This Row],[Female Population]]</f>
        <v>0</v>
      </c>
      <c r="W9161" s="24">
        <f>Table1[[#This Row],[Male Ballots]]/Table1[[#This Row],[Male Population]]</f>
        <v>0</v>
      </c>
      <c r="X9161" s="24">
        <f>Table1[[#This Row],[Total Ballots]]/Table1[[#This Row],[Total Population]]</f>
        <v>0</v>
      </c>
      <c r="Y9161" s="125" t="str">
        <f>IFERROR(Table1[[#This Row],[Female Ballots]]/Table1[[#This Row],[Female Voters]],"0.0%")</f>
        <v>0.0%</v>
      </c>
      <c r="Z9161" s="125" t="str">
        <f>IFERROR(Table1[[#This Row],[Male Ballots]]/Table1[[#This Row],[Male Voters]],"0.0%")</f>
        <v>0.0%</v>
      </c>
      <c r="AA9161" s="126" t="str">
        <f>IFERROR(Table1[[#This Row],[Total Ballots]]/Table1[[#This Row],[Total Voters]],"0.0%")</f>
        <v>0.0%</v>
      </c>
    </row>
    <row r="9162" spans="1:27" x14ac:dyDescent="0.35">
      <c r="A9162" s="8" t="s">
        <v>38</v>
      </c>
      <c r="B9162" s="17">
        <v>2003</v>
      </c>
      <c r="C9162" s="80" t="s">
        <v>82</v>
      </c>
      <c r="D9162" s="17"/>
      <c r="E9162" s="35" t="s">
        <v>74</v>
      </c>
      <c r="F9162" s="35" t="s">
        <v>77</v>
      </c>
      <c r="G9162" s="51" t="s">
        <v>65</v>
      </c>
      <c r="H9162" s="10">
        <v>7967</v>
      </c>
      <c r="I9162" s="10">
        <v>7797</v>
      </c>
      <c r="J9162" s="10">
        <v>15764</v>
      </c>
      <c r="K9162" s="55"/>
      <c r="L9162" s="57"/>
      <c r="M9162" s="57"/>
      <c r="N9162" s="59"/>
      <c r="O9162" s="61"/>
      <c r="P9162" s="10"/>
      <c r="Q9162" s="10"/>
      <c r="R9162" s="11"/>
      <c r="S9162" s="24">
        <f>Table1[[#This Row],[Female Voters]]/Table1[[#This Row],[Female Population]]</f>
        <v>0</v>
      </c>
      <c r="T9162" s="24">
        <f>Table1[[#This Row],[Male Voters]]/Table1[[#This Row],[Male Population]]</f>
        <v>0</v>
      </c>
      <c r="U9162" s="24">
        <f>Table1[[#This Row],[Total Voters]]/Table1[[#This Row],[Total Population]]</f>
        <v>0</v>
      </c>
      <c r="V9162" s="24">
        <f>Table1[[#This Row],[Female Ballots]]/Table1[[#This Row],[Female Population]]</f>
        <v>0</v>
      </c>
      <c r="W9162" s="24">
        <f>Table1[[#This Row],[Male Ballots]]/Table1[[#This Row],[Male Population]]</f>
        <v>0</v>
      </c>
      <c r="X9162" s="24">
        <f>Table1[[#This Row],[Total Ballots]]/Table1[[#This Row],[Total Population]]</f>
        <v>0</v>
      </c>
      <c r="Y9162" s="125" t="str">
        <f>IFERROR(Table1[[#This Row],[Female Ballots]]/Table1[[#This Row],[Female Voters]],"0.0%")</f>
        <v>0.0%</v>
      </c>
      <c r="Z9162" s="125" t="str">
        <f>IFERROR(Table1[[#This Row],[Male Ballots]]/Table1[[#This Row],[Male Voters]],"0.0%")</f>
        <v>0.0%</v>
      </c>
      <c r="AA9162" s="126" t="str">
        <f>IFERROR(Table1[[#This Row],[Total Ballots]]/Table1[[#This Row],[Total Voters]],"0.0%")</f>
        <v>0.0%</v>
      </c>
    </row>
    <row r="9163" spans="1:27" x14ac:dyDescent="0.35">
      <c r="A9163" s="8" t="s">
        <v>38</v>
      </c>
      <c r="B9163" s="17">
        <v>2003</v>
      </c>
      <c r="C9163" s="80" t="s">
        <v>82</v>
      </c>
      <c r="D9163" s="17"/>
      <c r="E9163" s="35" t="s">
        <v>74</v>
      </c>
      <c r="F9163" s="35" t="s">
        <v>77</v>
      </c>
      <c r="G9163" s="51" t="s">
        <v>66</v>
      </c>
      <c r="H9163" s="10">
        <v>5733</v>
      </c>
      <c r="I9163" s="10">
        <v>5591</v>
      </c>
      <c r="J9163" s="10">
        <v>11324</v>
      </c>
      <c r="K9163" s="55"/>
      <c r="L9163" s="57"/>
      <c r="M9163" s="57"/>
      <c r="N9163" s="59"/>
      <c r="O9163" s="61"/>
      <c r="P9163" s="10"/>
      <c r="Q9163" s="10"/>
      <c r="R9163" s="11"/>
      <c r="S9163" s="24">
        <f>Table1[[#This Row],[Female Voters]]/Table1[[#This Row],[Female Population]]</f>
        <v>0</v>
      </c>
      <c r="T9163" s="24">
        <f>Table1[[#This Row],[Male Voters]]/Table1[[#This Row],[Male Population]]</f>
        <v>0</v>
      </c>
      <c r="U9163" s="24">
        <f>Table1[[#This Row],[Total Voters]]/Table1[[#This Row],[Total Population]]</f>
        <v>0</v>
      </c>
      <c r="V9163" s="24">
        <f>Table1[[#This Row],[Female Ballots]]/Table1[[#This Row],[Female Population]]</f>
        <v>0</v>
      </c>
      <c r="W9163" s="24">
        <f>Table1[[#This Row],[Male Ballots]]/Table1[[#This Row],[Male Population]]</f>
        <v>0</v>
      </c>
      <c r="X9163" s="24">
        <f>Table1[[#This Row],[Total Ballots]]/Table1[[#This Row],[Total Population]]</f>
        <v>0</v>
      </c>
      <c r="Y9163" s="125" t="str">
        <f>IFERROR(Table1[[#This Row],[Female Ballots]]/Table1[[#This Row],[Female Voters]],"0.0%")</f>
        <v>0.0%</v>
      </c>
      <c r="Z9163" s="125" t="str">
        <f>IFERROR(Table1[[#This Row],[Male Ballots]]/Table1[[#This Row],[Male Voters]],"0.0%")</f>
        <v>0.0%</v>
      </c>
      <c r="AA9163" s="126" t="str">
        <f>IFERROR(Table1[[#This Row],[Total Ballots]]/Table1[[#This Row],[Total Voters]],"0.0%")</f>
        <v>0.0%</v>
      </c>
    </row>
    <row r="9164" spans="1:27" x14ac:dyDescent="0.35">
      <c r="A9164" s="8" t="s">
        <v>38</v>
      </c>
      <c r="B9164" s="17">
        <v>2003</v>
      </c>
      <c r="C9164" s="80" t="s">
        <v>82</v>
      </c>
      <c r="D9164" s="17"/>
      <c r="E9164" s="35" t="s">
        <v>74</v>
      </c>
      <c r="F9164" s="35" t="s">
        <v>77</v>
      </c>
      <c r="G9164" s="51" t="s">
        <v>67</v>
      </c>
      <c r="H9164" s="10">
        <v>8635</v>
      </c>
      <c r="I9164" s="10">
        <v>7015</v>
      </c>
      <c r="J9164" s="10">
        <v>15650</v>
      </c>
      <c r="K9164" s="55"/>
      <c r="L9164" s="57"/>
      <c r="M9164" s="57"/>
      <c r="N9164" s="59"/>
      <c r="O9164" s="61"/>
      <c r="P9164" s="10"/>
      <c r="Q9164" s="10"/>
      <c r="R9164" s="11"/>
      <c r="S9164" s="24">
        <f>Table1[[#This Row],[Female Voters]]/Table1[[#This Row],[Female Population]]</f>
        <v>0</v>
      </c>
      <c r="T9164" s="24">
        <f>Table1[[#This Row],[Male Voters]]/Table1[[#This Row],[Male Population]]</f>
        <v>0</v>
      </c>
      <c r="U9164" s="24">
        <f>Table1[[#This Row],[Total Voters]]/Table1[[#This Row],[Total Population]]</f>
        <v>0</v>
      </c>
      <c r="V9164" s="24">
        <f>Table1[[#This Row],[Female Ballots]]/Table1[[#This Row],[Female Population]]</f>
        <v>0</v>
      </c>
      <c r="W9164" s="24">
        <f>Table1[[#This Row],[Male Ballots]]/Table1[[#This Row],[Male Population]]</f>
        <v>0</v>
      </c>
      <c r="X9164" s="24">
        <f>Table1[[#This Row],[Total Ballots]]/Table1[[#This Row],[Total Population]]</f>
        <v>0</v>
      </c>
      <c r="Y9164" s="125" t="str">
        <f>IFERROR(Table1[[#This Row],[Female Ballots]]/Table1[[#This Row],[Female Voters]],"0.0%")</f>
        <v>0.0%</v>
      </c>
      <c r="Z9164" s="125" t="str">
        <f>IFERROR(Table1[[#This Row],[Male Ballots]]/Table1[[#This Row],[Male Voters]],"0.0%")</f>
        <v>0.0%</v>
      </c>
      <c r="AA9164" s="126" t="str">
        <f>IFERROR(Table1[[#This Row],[Total Ballots]]/Table1[[#This Row],[Total Voters]],"0.0%")</f>
        <v>0.0%</v>
      </c>
    </row>
    <row r="9165" spans="1:27" x14ac:dyDescent="0.35">
      <c r="A9165" s="8" t="s">
        <v>36</v>
      </c>
      <c r="B9165" s="17">
        <v>2003</v>
      </c>
      <c r="C9165" s="80" t="s">
        <v>82</v>
      </c>
      <c r="D9165" s="17"/>
      <c r="E9165" s="35" t="s">
        <v>74</v>
      </c>
      <c r="F9165" s="35" t="s">
        <v>78</v>
      </c>
      <c r="G9165" s="51" t="s">
        <v>79</v>
      </c>
      <c r="H9165" s="10">
        <v>3781</v>
      </c>
      <c r="I9165" s="10">
        <v>3800</v>
      </c>
      <c r="J9165" s="10">
        <v>7581</v>
      </c>
      <c r="K9165" s="55"/>
      <c r="L9165" s="57"/>
      <c r="M9165" s="57"/>
      <c r="N9165" s="59">
        <v>5670</v>
      </c>
      <c r="O9165" s="61"/>
      <c r="P9165" s="10"/>
      <c r="Q9165" s="10"/>
      <c r="R9165" s="11">
        <v>2238</v>
      </c>
      <c r="S9165" s="24">
        <f>Table1[[#This Row],[Female Voters]]/Table1[[#This Row],[Female Population]]</f>
        <v>0</v>
      </c>
      <c r="T9165" s="24">
        <f>Table1[[#This Row],[Male Voters]]/Table1[[#This Row],[Male Population]]</f>
        <v>0</v>
      </c>
      <c r="U9165" s="24">
        <f>Table1[[#This Row],[Total Voters]]/Table1[[#This Row],[Total Population]]</f>
        <v>0.74792243767313016</v>
      </c>
      <c r="V9165" s="24">
        <f>Table1[[#This Row],[Female Ballots]]/Table1[[#This Row],[Female Population]]</f>
        <v>0</v>
      </c>
      <c r="W9165" s="24">
        <f>Table1[[#This Row],[Male Ballots]]/Table1[[#This Row],[Male Population]]</f>
        <v>0</v>
      </c>
      <c r="X9165" s="24">
        <f>Table1[[#This Row],[Total Ballots]]/Table1[[#This Row],[Total Population]]</f>
        <v>0.29521171349426195</v>
      </c>
      <c r="Y9165" s="125" t="str">
        <f>IFERROR(Table1[[#This Row],[Female Ballots]]/Table1[[#This Row],[Female Voters]],"0.0%")</f>
        <v>0.0%</v>
      </c>
      <c r="Z9165" s="125" t="str">
        <f>IFERROR(Table1[[#This Row],[Male Ballots]]/Table1[[#This Row],[Male Voters]],"0.0%")</f>
        <v>0.0%</v>
      </c>
      <c r="AA9165" s="126">
        <f>IFERROR(Table1[[#This Row],[Total Ballots]]/Table1[[#This Row],[Total Voters]],"0.0%")</f>
        <v>0.39470899470899473</v>
      </c>
    </row>
    <row r="9166" spans="1:27" x14ac:dyDescent="0.35">
      <c r="A9166" s="8" t="s">
        <v>36</v>
      </c>
      <c r="B9166" s="17">
        <v>2003</v>
      </c>
      <c r="C9166" s="80" t="s">
        <v>82</v>
      </c>
      <c r="D9166" s="17"/>
      <c r="E9166" s="35" t="s">
        <v>74</v>
      </c>
      <c r="F9166" s="35" t="s">
        <v>78</v>
      </c>
      <c r="G9166" s="51" t="s">
        <v>62</v>
      </c>
      <c r="H9166" s="10">
        <v>327</v>
      </c>
      <c r="I9166" s="10">
        <v>360</v>
      </c>
      <c r="J9166" s="10">
        <v>687</v>
      </c>
      <c r="K9166" s="55"/>
      <c r="L9166" s="57"/>
      <c r="M9166" s="57"/>
      <c r="N9166" s="59"/>
      <c r="O9166" s="61"/>
      <c r="P9166" s="10"/>
      <c r="Q9166" s="10"/>
      <c r="R9166" s="11"/>
      <c r="S9166" s="24">
        <f>Table1[[#This Row],[Female Voters]]/Table1[[#This Row],[Female Population]]</f>
        <v>0</v>
      </c>
      <c r="T9166" s="24">
        <f>Table1[[#This Row],[Male Voters]]/Table1[[#This Row],[Male Population]]</f>
        <v>0</v>
      </c>
      <c r="U9166" s="24">
        <f>Table1[[#This Row],[Total Voters]]/Table1[[#This Row],[Total Population]]</f>
        <v>0</v>
      </c>
      <c r="V9166" s="24">
        <f>Table1[[#This Row],[Female Ballots]]/Table1[[#This Row],[Female Population]]</f>
        <v>0</v>
      </c>
      <c r="W9166" s="24">
        <f>Table1[[#This Row],[Male Ballots]]/Table1[[#This Row],[Male Population]]</f>
        <v>0</v>
      </c>
      <c r="X9166" s="24">
        <f>Table1[[#This Row],[Total Ballots]]/Table1[[#This Row],[Total Population]]</f>
        <v>0</v>
      </c>
      <c r="Y9166" s="125" t="str">
        <f>IFERROR(Table1[[#This Row],[Female Ballots]]/Table1[[#This Row],[Female Voters]],"0.0%")</f>
        <v>0.0%</v>
      </c>
      <c r="Z9166" s="125" t="str">
        <f>IFERROR(Table1[[#This Row],[Male Ballots]]/Table1[[#This Row],[Male Voters]],"0.0%")</f>
        <v>0.0%</v>
      </c>
      <c r="AA9166" s="126" t="str">
        <f>IFERROR(Table1[[#This Row],[Total Ballots]]/Table1[[#This Row],[Total Voters]],"0.0%")</f>
        <v>0.0%</v>
      </c>
    </row>
    <row r="9167" spans="1:27" x14ac:dyDescent="0.35">
      <c r="A9167" s="8" t="s">
        <v>36</v>
      </c>
      <c r="B9167" s="17">
        <v>2003</v>
      </c>
      <c r="C9167" s="80" t="s">
        <v>82</v>
      </c>
      <c r="D9167" s="17"/>
      <c r="E9167" s="35" t="s">
        <v>74</v>
      </c>
      <c r="F9167" s="35" t="s">
        <v>78</v>
      </c>
      <c r="G9167" s="51" t="s">
        <v>63</v>
      </c>
      <c r="H9167" s="10">
        <v>528</v>
      </c>
      <c r="I9167" s="10">
        <v>524</v>
      </c>
      <c r="J9167" s="10">
        <v>1052</v>
      </c>
      <c r="K9167" s="55"/>
      <c r="L9167" s="57"/>
      <c r="M9167" s="57"/>
      <c r="N9167" s="59"/>
      <c r="O9167" s="61"/>
      <c r="P9167" s="10"/>
      <c r="Q9167" s="10"/>
      <c r="R9167" s="11"/>
      <c r="S9167" s="24">
        <f>Table1[[#This Row],[Female Voters]]/Table1[[#This Row],[Female Population]]</f>
        <v>0</v>
      </c>
      <c r="T9167" s="24">
        <f>Table1[[#This Row],[Male Voters]]/Table1[[#This Row],[Male Population]]</f>
        <v>0</v>
      </c>
      <c r="U9167" s="24">
        <f>Table1[[#This Row],[Total Voters]]/Table1[[#This Row],[Total Population]]</f>
        <v>0</v>
      </c>
      <c r="V9167" s="24">
        <f>Table1[[#This Row],[Female Ballots]]/Table1[[#This Row],[Female Population]]</f>
        <v>0</v>
      </c>
      <c r="W9167" s="24">
        <f>Table1[[#This Row],[Male Ballots]]/Table1[[#This Row],[Male Population]]</f>
        <v>0</v>
      </c>
      <c r="X9167" s="24">
        <f>Table1[[#This Row],[Total Ballots]]/Table1[[#This Row],[Total Population]]</f>
        <v>0</v>
      </c>
      <c r="Y9167" s="125" t="str">
        <f>IFERROR(Table1[[#This Row],[Female Ballots]]/Table1[[#This Row],[Female Voters]],"0.0%")</f>
        <v>0.0%</v>
      </c>
      <c r="Z9167" s="125" t="str">
        <f>IFERROR(Table1[[#This Row],[Male Ballots]]/Table1[[#This Row],[Male Voters]],"0.0%")</f>
        <v>0.0%</v>
      </c>
      <c r="AA9167" s="126" t="str">
        <f>IFERROR(Table1[[#This Row],[Total Ballots]]/Table1[[#This Row],[Total Voters]],"0.0%")</f>
        <v>0.0%</v>
      </c>
    </row>
    <row r="9168" spans="1:27" x14ac:dyDescent="0.35">
      <c r="A9168" s="8" t="s">
        <v>36</v>
      </c>
      <c r="B9168" s="17">
        <v>2003</v>
      </c>
      <c r="C9168" s="80" t="s">
        <v>82</v>
      </c>
      <c r="D9168" s="17"/>
      <c r="E9168" s="35" t="s">
        <v>74</v>
      </c>
      <c r="F9168" s="35" t="s">
        <v>78</v>
      </c>
      <c r="G9168" s="51" t="s">
        <v>64</v>
      </c>
      <c r="H9168" s="10">
        <v>817</v>
      </c>
      <c r="I9168" s="10">
        <v>815</v>
      </c>
      <c r="J9168" s="10">
        <v>1632</v>
      </c>
      <c r="K9168" s="55"/>
      <c r="L9168" s="57"/>
      <c r="M9168" s="57"/>
      <c r="N9168" s="59"/>
      <c r="O9168" s="61"/>
      <c r="P9168" s="10"/>
      <c r="Q9168" s="10"/>
      <c r="R9168" s="11"/>
      <c r="S9168" s="24">
        <f>Table1[[#This Row],[Female Voters]]/Table1[[#This Row],[Female Population]]</f>
        <v>0</v>
      </c>
      <c r="T9168" s="24">
        <f>Table1[[#This Row],[Male Voters]]/Table1[[#This Row],[Male Population]]</f>
        <v>0</v>
      </c>
      <c r="U9168" s="24">
        <f>Table1[[#This Row],[Total Voters]]/Table1[[#This Row],[Total Population]]</f>
        <v>0</v>
      </c>
      <c r="V9168" s="24">
        <f>Table1[[#This Row],[Female Ballots]]/Table1[[#This Row],[Female Population]]</f>
        <v>0</v>
      </c>
      <c r="W9168" s="24">
        <f>Table1[[#This Row],[Male Ballots]]/Table1[[#This Row],[Male Population]]</f>
        <v>0</v>
      </c>
      <c r="X9168" s="24">
        <f>Table1[[#This Row],[Total Ballots]]/Table1[[#This Row],[Total Population]]</f>
        <v>0</v>
      </c>
      <c r="Y9168" s="125" t="str">
        <f>IFERROR(Table1[[#This Row],[Female Ballots]]/Table1[[#This Row],[Female Voters]],"0.0%")</f>
        <v>0.0%</v>
      </c>
      <c r="Z9168" s="125" t="str">
        <f>IFERROR(Table1[[#This Row],[Male Ballots]]/Table1[[#This Row],[Male Voters]],"0.0%")</f>
        <v>0.0%</v>
      </c>
      <c r="AA9168" s="126" t="str">
        <f>IFERROR(Table1[[#This Row],[Total Ballots]]/Table1[[#This Row],[Total Voters]],"0.0%")</f>
        <v>0.0%</v>
      </c>
    </row>
    <row r="9169" spans="1:27" x14ac:dyDescent="0.35">
      <c r="A9169" s="8" t="s">
        <v>36</v>
      </c>
      <c r="B9169" s="17">
        <v>2003</v>
      </c>
      <c r="C9169" s="80" t="s">
        <v>82</v>
      </c>
      <c r="D9169" s="17"/>
      <c r="E9169" s="35" t="s">
        <v>74</v>
      </c>
      <c r="F9169" s="35" t="s">
        <v>78</v>
      </c>
      <c r="G9169" s="51" t="s">
        <v>65</v>
      </c>
      <c r="H9169" s="10">
        <v>890</v>
      </c>
      <c r="I9169" s="10">
        <v>900</v>
      </c>
      <c r="J9169" s="10">
        <v>1790</v>
      </c>
      <c r="K9169" s="55"/>
      <c r="L9169" s="57"/>
      <c r="M9169" s="57"/>
      <c r="N9169" s="59"/>
      <c r="O9169" s="61"/>
      <c r="P9169" s="10"/>
      <c r="Q9169" s="10"/>
      <c r="R9169" s="11"/>
      <c r="S9169" s="24">
        <f>Table1[[#This Row],[Female Voters]]/Table1[[#This Row],[Female Population]]</f>
        <v>0</v>
      </c>
      <c r="T9169" s="24">
        <f>Table1[[#This Row],[Male Voters]]/Table1[[#This Row],[Male Population]]</f>
        <v>0</v>
      </c>
      <c r="U9169" s="24">
        <f>Table1[[#This Row],[Total Voters]]/Table1[[#This Row],[Total Population]]</f>
        <v>0</v>
      </c>
      <c r="V9169" s="24">
        <f>Table1[[#This Row],[Female Ballots]]/Table1[[#This Row],[Female Population]]</f>
        <v>0</v>
      </c>
      <c r="W9169" s="24">
        <f>Table1[[#This Row],[Male Ballots]]/Table1[[#This Row],[Male Population]]</f>
        <v>0</v>
      </c>
      <c r="X9169" s="24">
        <f>Table1[[#This Row],[Total Ballots]]/Table1[[#This Row],[Total Population]]</f>
        <v>0</v>
      </c>
      <c r="Y9169" s="125" t="str">
        <f>IFERROR(Table1[[#This Row],[Female Ballots]]/Table1[[#This Row],[Female Voters]],"0.0%")</f>
        <v>0.0%</v>
      </c>
      <c r="Z9169" s="125" t="str">
        <f>IFERROR(Table1[[#This Row],[Male Ballots]]/Table1[[#This Row],[Male Voters]],"0.0%")</f>
        <v>0.0%</v>
      </c>
      <c r="AA9169" s="126" t="str">
        <f>IFERROR(Table1[[#This Row],[Total Ballots]]/Table1[[#This Row],[Total Voters]],"0.0%")</f>
        <v>0.0%</v>
      </c>
    </row>
    <row r="9170" spans="1:27" x14ac:dyDescent="0.35">
      <c r="A9170" s="8" t="s">
        <v>36</v>
      </c>
      <c r="B9170" s="17">
        <v>2003</v>
      </c>
      <c r="C9170" s="80" t="s">
        <v>82</v>
      </c>
      <c r="D9170" s="17"/>
      <c r="E9170" s="35" t="s">
        <v>74</v>
      </c>
      <c r="F9170" s="35" t="s">
        <v>78</v>
      </c>
      <c r="G9170" s="51" t="s">
        <v>66</v>
      </c>
      <c r="H9170" s="10">
        <v>590</v>
      </c>
      <c r="I9170" s="10">
        <v>643</v>
      </c>
      <c r="J9170" s="10">
        <v>1233</v>
      </c>
      <c r="K9170" s="55"/>
      <c r="L9170" s="57"/>
      <c r="M9170" s="57"/>
      <c r="N9170" s="59"/>
      <c r="O9170" s="61"/>
      <c r="P9170" s="10"/>
      <c r="Q9170" s="10"/>
      <c r="R9170" s="11"/>
      <c r="S9170" s="24">
        <f>Table1[[#This Row],[Female Voters]]/Table1[[#This Row],[Female Population]]</f>
        <v>0</v>
      </c>
      <c r="T9170" s="24">
        <f>Table1[[#This Row],[Male Voters]]/Table1[[#This Row],[Male Population]]</f>
        <v>0</v>
      </c>
      <c r="U9170" s="24">
        <f>Table1[[#This Row],[Total Voters]]/Table1[[#This Row],[Total Population]]</f>
        <v>0</v>
      </c>
      <c r="V9170" s="24">
        <f>Table1[[#This Row],[Female Ballots]]/Table1[[#This Row],[Female Population]]</f>
        <v>0</v>
      </c>
      <c r="W9170" s="24">
        <f>Table1[[#This Row],[Male Ballots]]/Table1[[#This Row],[Male Population]]</f>
        <v>0</v>
      </c>
      <c r="X9170" s="24">
        <f>Table1[[#This Row],[Total Ballots]]/Table1[[#This Row],[Total Population]]</f>
        <v>0</v>
      </c>
      <c r="Y9170" s="125" t="str">
        <f>IFERROR(Table1[[#This Row],[Female Ballots]]/Table1[[#This Row],[Female Voters]],"0.0%")</f>
        <v>0.0%</v>
      </c>
      <c r="Z9170" s="125" t="str">
        <f>IFERROR(Table1[[#This Row],[Male Ballots]]/Table1[[#This Row],[Male Voters]],"0.0%")</f>
        <v>0.0%</v>
      </c>
      <c r="AA9170" s="126" t="str">
        <f>IFERROR(Table1[[#This Row],[Total Ballots]]/Table1[[#This Row],[Total Voters]],"0.0%")</f>
        <v>0.0%</v>
      </c>
    </row>
    <row r="9171" spans="1:27" x14ac:dyDescent="0.35">
      <c r="A9171" s="8" t="s">
        <v>36</v>
      </c>
      <c r="B9171" s="17">
        <v>2003</v>
      </c>
      <c r="C9171" s="80" t="s">
        <v>82</v>
      </c>
      <c r="D9171" s="17"/>
      <c r="E9171" s="35" t="s">
        <v>74</v>
      </c>
      <c r="F9171" s="35" t="s">
        <v>78</v>
      </c>
      <c r="G9171" s="51" t="s">
        <v>67</v>
      </c>
      <c r="H9171" s="10">
        <v>629</v>
      </c>
      <c r="I9171" s="10">
        <v>558</v>
      </c>
      <c r="J9171" s="10">
        <v>1187</v>
      </c>
      <c r="K9171" s="55"/>
      <c r="L9171" s="57"/>
      <c r="M9171" s="57"/>
      <c r="N9171" s="59"/>
      <c r="O9171" s="61"/>
      <c r="P9171" s="10"/>
      <c r="Q9171" s="10"/>
      <c r="R9171" s="11"/>
      <c r="S9171" s="24">
        <f>Table1[[#This Row],[Female Voters]]/Table1[[#This Row],[Female Population]]</f>
        <v>0</v>
      </c>
      <c r="T9171" s="24">
        <f>Table1[[#This Row],[Male Voters]]/Table1[[#This Row],[Male Population]]</f>
        <v>0</v>
      </c>
      <c r="U9171" s="24">
        <f>Table1[[#This Row],[Total Voters]]/Table1[[#This Row],[Total Population]]</f>
        <v>0</v>
      </c>
      <c r="V9171" s="24">
        <f>Table1[[#This Row],[Female Ballots]]/Table1[[#This Row],[Female Population]]</f>
        <v>0</v>
      </c>
      <c r="W9171" s="24">
        <f>Table1[[#This Row],[Male Ballots]]/Table1[[#This Row],[Male Population]]</f>
        <v>0</v>
      </c>
      <c r="X9171" s="24">
        <f>Table1[[#This Row],[Total Ballots]]/Table1[[#This Row],[Total Population]]</f>
        <v>0</v>
      </c>
      <c r="Y9171" s="125" t="str">
        <f>IFERROR(Table1[[#This Row],[Female Ballots]]/Table1[[#This Row],[Female Voters]],"0.0%")</f>
        <v>0.0%</v>
      </c>
      <c r="Z9171" s="125" t="str">
        <f>IFERROR(Table1[[#This Row],[Male Ballots]]/Table1[[#This Row],[Male Voters]],"0.0%")</f>
        <v>0.0%</v>
      </c>
      <c r="AA9171" s="126" t="str">
        <f>IFERROR(Table1[[#This Row],[Total Ballots]]/Table1[[#This Row],[Total Voters]],"0.0%")</f>
        <v>0.0%</v>
      </c>
    </row>
    <row r="9172" spans="1:27" x14ac:dyDescent="0.35">
      <c r="A9172" s="8" t="s">
        <v>52</v>
      </c>
      <c r="B9172" s="17">
        <v>2003</v>
      </c>
      <c r="C9172" s="80" t="s">
        <v>82</v>
      </c>
      <c r="D9172" s="17" t="s">
        <v>70</v>
      </c>
      <c r="E9172" s="35" t="s">
        <v>75</v>
      </c>
      <c r="F9172" s="35" t="s">
        <v>77</v>
      </c>
      <c r="G9172" s="51" t="s">
        <v>79</v>
      </c>
      <c r="H9172" s="10">
        <v>237190</v>
      </c>
      <c r="I9172" s="10">
        <v>234159</v>
      </c>
      <c r="J9172" s="10">
        <v>471349</v>
      </c>
      <c r="K9172" s="55"/>
      <c r="L9172" s="57"/>
      <c r="M9172" s="57"/>
      <c r="N9172" s="59">
        <v>326072</v>
      </c>
      <c r="O9172" s="61"/>
      <c r="P9172" s="10"/>
      <c r="Q9172" s="10"/>
      <c r="R9172" s="11">
        <v>130835</v>
      </c>
      <c r="S9172" s="24">
        <f>Table1[[#This Row],[Female Voters]]/Table1[[#This Row],[Female Population]]</f>
        <v>0</v>
      </c>
      <c r="T9172" s="24">
        <f>Table1[[#This Row],[Male Voters]]/Table1[[#This Row],[Male Population]]</f>
        <v>0</v>
      </c>
      <c r="U9172" s="24">
        <f>Table1[[#This Row],[Total Voters]]/Table1[[#This Row],[Total Population]]</f>
        <v>0.69178464365045855</v>
      </c>
      <c r="V9172" s="24">
        <f>Table1[[#This Row],[Female Ballots]]/Table1[[#This Row],[Female Population]]</f>
        <v>0</v>
      </c>
      <c r="W9172" s="24">
        <f>Table1[[#This Row],[Male Ballots]]/Table1[[#This Row],[Male Population]]</f>
        <v>0</v>
      </c>
      <c r="X9172" s="24">
        <f>Table1[[#This Row],[Total Ballots]]/Table1[[#This Row],[Total Population]]</f>
        <v>0.27757563928214551</v>
      </c>
      <c r="Y9172" s="125" t="str">
        <f>IFERROR(Table1[[#This Row],[Female Ballots]]/Table1[[#This Row],[Female Voters]],"0.0%")</f>
        <v>0.0%</v>
      </c>
      <c r="Z9172" s="125" t="str">
        <f>IFERROR(Table1[[#This Row],[Male Ballots]]/Table1[[#This Row],[Male Voters]],"0.0%")</f>
        <v>0.0%</v>
      </c>
      <c r="AA9172" s="126">
        <f>IFERROR(Table1[[#This Row],[Total Ballots]]/Table1[[#This Row],[Total Voters]],"0.0%")</f>
        <v>0.40124573713781003</v>
      </c>
    </row>
    <row r="9173" spans="1:27" x14ac:dyDescent="0.35">
      <c r="A9173" s="8" t="s">
        <v>52</v>
      </c>
      <c r="B9173" s="17">
        <v>2003</v>
      </c>
      <c r="C9173" s="80" t="s">
        <v>82</v>
      </c>
      <c r="D9173" s="17" t="s">
        <v>70</v>
      </c>
      <c r="E9173" s="35" t="s">
        <v>75</v>
      </c>
      <c r="F9173" s="35" t="s">
        <v>77</v>
      </c>
      <c r="G9173" s="51" t="s">
        <v>62</v>
      </c>
      <c r="H9173" s="10">
        <v>27456</v>
      </c>
      <c r="I9173" s="10">
        <v>29969</v>
      </c>
      <c r="J9173" s="10">
        <v>57425</v>
      </c>
      <c r="K9173" s="55"/>
      <c r="L9173" s="57"/>
      <c r="M9173" s="57"/>
      <c r="N9173" s="59"/>
      <c r="O9173" s="61"/>
      <c r="P9173" s="10"/>
      <c r="Q9173" s="10"/>
      <c r="R9173" s="11"/>
      <c r="S9173" s="24">
        <f>Table1[[#This Row],[Female Voters]]/Table1[[#This Row],[Female Population]]</f>
        <v>0</v>
      </c>
      <c r="T9173" s="24">
        <f>Table1[[#This Row],[Male Voters]]/Table1[[#This Row],[Male Population]]</f>
        <v>0</v>
      </c>
      <c r="U9173" s="24">
        <f>Table1[[#This Row],[Total Voters]]/Table1[[#This Row],[Total Population]]</f>
        <v>0</v>
      </c>
      <c r="V9173" s="24">
        <f>Table1[[#This Row],[Female Ballots]]/Table1[[#This Row],[Female Population]]</f>
        <v>0</v>
      </c>
      <c r="W9173" s="24">
        <f>Table1[[#This Row],[Male Ballots]]/Table1[[#This Row],[Male Population]]</f>
        <v>0</v>
      </c>
      <c r="X9173" s="24">
        <f>Table1[[#This Row],[Total Ballots]]/Table1[[#This Row],[Total Population]]</f>
        <v>0</v>
      </c>
      <c r="Y9173" s="125" t="str">
        <f>IFERROR(Table1[[#This Row],[Female Ballots]]/Table1[[#This Row],[Female Voters]],"0.0%")</f>
        <v>0.0%</v>
      </c>
      <c r="Z9173" s="125" t="str">
        <f>IFERROR(Table1[[#This Row],[Male Ballots]]/Table1[[#This Row],[Male Voters]],"0.0%")</f>
        <v>0.0%</v>
      </c>
      <c r="AA9173" s="126" t="str">
        <f>IFERROR(Table1[[#This Row],[Total Ballots]]/Table1[[#This Row],[Total Voters]],"0.0%")</f>
        <v>0.0%</v>
      </c>
    </row>
    <row r="9174" spans="1:27" x14ac:dyDescent="0.35">
      <c r="A9174" s="8" t="s">
        <v>52</v>
      </c>
      <c r="B9174" s="17">
        <v>2003</v>
      </c>
      <c r="C9174" s="80" t="s">
        <v>82</v>
      </c>
      <c r="D9174" s="17" t="s">
        <v>70</v>
      </c>
      <c r="E9174" s="35" t="s">
        <v>75</v>
      </c>
      <c r="F9174" s="35" t="s">
        <v>77</v>
      </c>
      <c r="G9174" s="51" t="s">
        <v>63</v>
      </c>
      <c r="H9174" s="10">
        <v>43908</v>
      </c>
      <c r="I9174" s="10">
        <v>45772</v>
      </c>
      <c r="J9174" s="10">
        <v>89680</v>
      </c>
      <c r="K9174" s="55"/>
      <c r="L9174" s="57"/>
      <c r="M9174" s="57"/>
      <c r="N9174" s="59"/>
      <c r="O9174" s="61"/>
      <c r="P9174" s="10"/>
      <c r="Q9174" s="10"/>
      <c r="R9174" s="11"/>
      <c r="S9174" s="24">
        <f>Table1[[#This Row],[Female Voters]]/Table1[[#This Row],[Female Population]]</f>
        <v>0</v>
      </c>
      <c r="T9174" s="24">
        <f>Table1[[#This Row],[Male Voters]]/Table1[[#This Row],[Male Population]]</f>
        <v>0</v>
      </c>
      <c r="U9174" s="24">
        <f>Table1[[#This Row],[Total Voters]]/Table1[[#This Row],[Total Population]]</f>
        <v>0</v>
      </c>
      <c r="V9174" s="24">
        <f>Table1[[#This Row],[Female Ballots]]/Table1[[#This Row],[Female Population]]</f>
        <v>0</v>
      </c>
      <c r="W9174" s="24">
        <f>Table1[[#This Row],[Male Ballots]]/Table1[[#This Row],[Male Population]]</f>
        <v>0</v>
      </c>
      <c r="X9174" s="24">
        <f>Table1[[#This Row],[Total Ballots]]/Table1[[#This Row],[Total Population]]</f>
        <v>0</v>
      </c>
      <c r="Y9174" s="125" t="str">
        <f>IFERROR(Table1[[#This Row],[Female Ballots]]/Table1[[#This Row],[Female Voters]],"0.0%")</f>
        <v>0.0%</v>
      </c>
      <c r="Z9174" s="125" t="str">
        <f>IFERROR(Table1[[#This Row],[Male Ballots]]/Table1[[#This Row],[Male Voters]],"0.0%")</f>
        <v>0.0%</v>
      </c>
      <c r="AA9174" s="126" t="str">
        <f>IFERROR(Table1[[#This Row],[Total Ballots]]/Table1[[#This Row],[Total Voters]],"0.0%")</f>
        <v>0.0%</v>
      </c>
    </row>
    <row r="9175" spans="1:27" x14ac:dyDescent="0.35">
      <c r="A9175" s="8" t="s">
        <v>52</v>
      </c>
      <c r="B9175" s="17">
        <v>2003</v>
      </c>
      <c r="C9175" s="80" t="s">
        <v>82</v>
      </c>
      <c r="D9175" s="17" t="s">
        <v>70</v>
      </c>
      <c r="E9175" s="35" t="s">
        <v>75</v>
      </c>
      <c r="F9175" s="35" t="s">
        <v>77</v>
      </c>
      <c r="G9175" s="51" t="s">
        <v>64</v>
      </c>
      <c r="H9175" s="10">
        <v>53410</v>
      </c>
      <c r="I9175" s="10">
        <v>55596</v>
      </c>
      <c r="J9175" s="10">
        <v>109006</v>
      </c>
      <c r="K9175" s="55"/>
      <c r="L9175" s="57"/>
      <c r="M9175" s="57"/>
      <c r="N9175" s="59"/>
      <c r="O9175" s="61"/>
      <c r="P9175" s="10"/>
      <c r="Q9175" s="10"/>
      <c r="R9175" s="11"/>
      <c r="S9175" s="24">
        <f>Table1[[#This Row],[Female Voters]]/Table1[[#This Row],[Female Population]]</f>
        <v>0</v>
      </c>
      <c r="T9175" s="24">
        <f>Table1[[#This Row],[Male Voters]]/Table1[[#This Row],[Male Population]]</f>
        <v>0</v>
      </c>
      <c r="U9175" s="24">
        <f>Table1[[#This Row],[Total Voters]]/Table1[[#This Row],[Total Population]]</f>
        <v>0</v>
      </c>
      <c r="V9175" s="24">
        <f>Table1[[#This Row],[Female Ballots]]/Table1[[#This Row],[Female Population]]</f>
        <v>0</v>
      </c>
      <c r="W9175" s="24">
        <f>Table1[[#This Row],[Male Ballots]]/Table1[[#This Row],[Male Population]]</f>
        <v>0</v>
      </c>
      <c r="X9175" s="24">
        <f>Table1[[#This Row],[Total Ballots]]/Table1[[#This Row],[Total Population]]</f>
        <v>0</v>
      </c>
      <c r="Y9175" s="125" t="str">
        <f>IFERROR(Table1[[#This Row],[Female Ballots]]/Table1[[#This Row],[Female Voters]],"0.0%")</f>
        <v>0.0%</v>
      </c>
      <c r="Z9175" s="125" t="str">
        <f>IFERROR(Table1[[#This Row],[Male Ballots]]/Table1[[#This Row],[Male Voters]],"0.0%")</f>
        <v>0.0%</v>
      </c>
      <c r="AA9175" s="126" t="str">
        <f>IFERROR(Table1[[#This Row],[Total Ballots]]/Table1[[#This Row],[Total Voters]],"0.0%")</f>
        <v>0.0%</v>
      </c>
    </row>
    <row r="9176" spans="1:27" x14ac:dyDescent="0.35">
      <c r="A9176" s="8" t="s">
        <v>52</v>
      </c>
      <c r="B9176" s="17">
        <v>2003</v>
      </c>
      <c r="C9176" s="80" t="s">
        <v>82</v>
      </c>
      <c r="D9176" s="17" t="s">
        <v>70</v>
      </c>
      <c r="E9176" s="35" t="s">
        <v>75</v>
      </c>
      <c r="F9176" s="35" t="s">
        <v>77</v>
      </c>
      <c r="G9176" s="51" t="s">
        <v>65</v>
      </c>
      <c r="H9176" s="10">
        <v>49124</v>
      </c>
      <c r="I9176" s="10">
        <v>49097</v>
      </c>
      <c r="J9176" s="10">
        <v>98221</v>
      </c>
      <c r="K9176" s="55"/>
      <c r="L9176" s="57"/>
      <c r="M9176" s="57"/>
      <c r="N9176" s="59"/>
      <c r="O9176" s="61"/>
      <c r="P9176" s="10"/>
      <c r="Q9176" s="10"/>
      <c r="R9176" s="11"/>
      <c r="S9176" s="24">
        <f>Table1[[#This Row],[Female Voters]]/Table1[[#This Row],[Female Population]]</f>
        <v>0</v>
      </c>
      <c r="T9176" s="24">
        <f>Table1[[#This Row],[Male Voters]]/Table1[[#This Row],[Male Population]]</f>
        <v>0</v>
      </c>
      <c r="U9176" s="24">
        <f>Table1[[#This Row],[Total Voters]]/Table1[[#This Row],[Total Population]]</f>
        <v>0</v>
      </c>
      <c r="V9176" s="24">
        <f>Table1[[#This Row],[Female Ballots]]/Table1[[#This Row],[Female Population]]</f>
        <v>0</v>
      </c>
      <c r="W9176" s="24">
        <f>Table1[[#This Row],[Male Ballots]]/Table1[[#This Row],[Male Population]]</f>
        <v>0</v>
      </c>
      <c r="X9176" s="24">
        <f>Table1[[#This Row],[Total Ballots]]/Table1[[#This Row],[Total Population]]</f>
        <v>0</v>
      </c>
      <c r="Y9176" s="125" t="str">
        <f>IFERROR(Table1[[#This Row],[Female Ballots]]/Table1[[#This Row],[Female Voters]],"0.0%")</f>
        <v>0.0%</v>
      </c>
      <c r="Z9176" s="125" t="str">
        <f>IFERROR(Table1[[#This Row],[Male Ballots]]/Table1[[#This Row],[Male Voters]],"0.0%")</f>
        <v>0.0%</v>
      </c>
      <c r="AA9176" s="126" t="str">
        <f>IFERROR(Table1[[#This Row],[Total Ballots]]/Table1[[#This Row],[Total Voters]],"0.0%")</f>
        <v>0.0%</v>
      </c>
    </row>
    <row r="9177" spans="1:27" x14ac:dyDescent="0.35">
      <c r="A9177" s="8" t="s">
        <v>52</v>
      </c>
      <c r="B9177" s="17">
        <v>2003</v>
      </c>
      <c r="C9177" s="80" t="s">
        <v>82</v>
      </c>
      <c r="D9177" s="17" t="s">
        <v>70</v>
      </c>
      <c r="E9177" s="35" t="s">
        <v>75</v>
      </c>
      <c r="F9177" s="35" t="s">
        <v>77</v>
      </c>
      <c r="G9177" s="51" t="s">
        <v>66</v>
      </c>
      <c r="H9177" s="10">
        <v>29200</v>
      </c>
      <c r="I9177" s="10">
        <v>28719</v>
      </c>
      <c r="J9177" s="10">
        <v>57919</v>
      </c>
      <c r="K9177" s="55"/>
      <c r="L9177" s="57"/>
      <c r="M9177" s="57"/>
      <c r="N9177" s="59"/>
      <c r="O9177" s="61"/>
      <c r="P9177" s="10"/>
      <c r="Q9177" s="10"/>
      <c r="R9177" s="11"/>
      <c r="S9177" s="24">
        <f>Table1[[#This Row],[Female Voters]]/Table1[[#This Row],[Female Population]]</f>
        <v>0</v>
      </c>
      <c r="T9177" s="24">
        <f>Table1[[#This Row],[Male Voters]]/Table1[[#This Row],[Male Population]]</f>
        <v>0</v>
      </c>
      <c r="U9177" s="24">
        <f>Table1[[#This Row],[Total Voters]]/Table1[[#This Row],[Total Population]]</f>
        <v>0</v>
      </c>
      <c r="V9177" s="24">
        <f>Table1[[#This Row],[Female Ballots]]/Table1[[#This Row],[Female Population]]</f>
        <v>0</v>
      </c>
      <c r="W9177" s="24">
        <f>Table1[[#This Row],[Male Ballots]]/Table1[[#This Row],[Male Population]]</f>
        <v>0</v>
      </c>
      <c r="X9177" s="24">
        <f>Table1[[#This Row],[Total Ballots]]/Table1[[#This Row],[Total Population]]</f>
        <v>0</v>
      </c>
      <c r="Y9177" s="125" t="str">
        <f>IFERROR(Table1[[#This Row],[Female Ballots]]/Table1[[#This Row],[Female Voters]],"0.0%")</f>
        <v>0.0%</v>
      </c>
      <c r="Z9177" s="125" t="str">
        <f>IFERROR(Table1[[#This Row],[Male Ballots]]/Table1[[#This Row],[Male Voters]],"0.0%")</f>
        <v>0.0%</v>
      </c>
      <c r="AA9177" s="126" t="str">
        <f>IFERROR(Table1[[#This Row],[Total Ballots]]/Table1[[#This Row],[Total Voters]],"0.0%")</f>
        <v>0.0%</v>
      </c>
    </row>
    <row r="9178" spans="1:27" x14ac:dyDescent="0.35">
      <c r="A9178" s="8" t="s">
        <v>52</v>
      </c>
      <c r="B9178" s="17">
        <v>2003</v>
      </c>
      <c r="C9178" s="80" t="s">
        <v>82</v>
      </c>
      <c r="D9178" s="17" t="s">
        <v>70</v>
      </c>
      <c r="E9178" s="35" t="s">
        <v>75</v>
      </c>
      <c r="F9178" s="35" t="s">
        <v>77</v>
      </c>
      <c r="G9178" s="51" t="s">
        <v>67</v>
      </c>
      <c r="H9178" s="10">
        <v>34092</v>
      </c>
      <c r="I9178" s="10">
        <v>25006</v>
      </c>
      <c r="J9178" s="10">
        <v>59098</v>
      </c>
      <c r="K9178" s="55"/>
      <c r="L9178" s="57"/>
      <c r="M9178" s="57"/>
      <c r="N9178" s="59"/>
      <c r="O9178" s="61"/>
      <c r="P9178" s="10"/>
      <c r="Q9178" s="10"/>
      <c r="R9178" s="11"/>
      <c r="S9178" s="24">
        <f>Table1[[#This Row],[Female Voters]]/Table1[[#This Row],[Female Population]]</f>
        <v>0</v>
      </c>
      <c r="T9178" s="24">
        <f>Table1[[#This Row],[Male Voters]]/Table1[[#This Row],[Male Population]]</f>
        <v>0</v>
      </c>
      <c r="U9178" s="24">
        <f>Table1[[#This Row],[Total Voters]]/Table1[[#This Row],[Total Population]]</f>
        <v>0</v>
      </c>
      <c r="V9178" s="24">
        <f>Table1[[#This Row],[Female Ballots]]/Table1[[#This Row],[Female Population]]</f>
        <v>0</v>
      </c>
      <c r="W9178" s="24">
        <f>Table1[[#This Row],[Male Ballots]]/Table1[[#This Row],[Male Population]]</f>
        <v>0</v>
      </c>
      <c r="X9178" s="24">
        <f>Table1[[#This Row],[Total Ballots]]/Table1[[#This Row],[Total Population]]</f>
        <v>0</v>
      </c>
      <c r="Y9178" s="125" t="str">
        <f>IFERROR(Table1[[#This Row],[Female Ballots]]/Table1[[#This Row],[Female Voters]],"0.0%")</f>
        <v>0.0%</v>
      </c>
      <c r="Z9178" s="125" t="str">
        <f>IFERROR(Table1[[#This Row],[Male Ballots]]/Table1[[#This Row],[Male Voters]],"0.0%")</f>
        <v>0.0%</v>
      </c>
      <c r="AA9178" s="126" t="str">
        <f>IFERROR(Table1[[#This Row],[Total Ballots]]/Table1[[#This Row],[Total Voters]],"0.0%")</f>
        <v>0.0%</v>
      </c>
    </row>
    <row r="9179" spans="1:27" x14ac:dyDescent="0.35">
      <c r="A9179" s="8" t="s">
        <v>40</v>
      </c>
      <c r="B9179" s="17">
        <v>2003</v>
      </c>
      <c r="C9179" s="80" t="s">
        <v>82</v>
      </c>
      <c r="D9179" s="17"/>
      <c r="E9179" s="35" t="s">
        <v>73</v>
      </c>
      <c r="F9179" s="35" t="s">
        <v>77</v>
      </c>
      <c r="G9179" s="51" t="s">
        <v>79</v>
      </c>
      <c r="H9179" s="10">
        <v>165753</v>
      </c>
      <c r="I9179" s="10">
        <v>156576</v>
      </c>
      <c r="J9179" s="10">
        <v>322329</v>
      </c>
      <c r="K9179" s="55"/>
      <c r="L9179" s="57"/>
      <c r="M9179" s="57"/>
      <c r="N9179" s="59">
        <v>218828</v>
      </c>
      <c r="O9179" s="61"/>
      <c r="P9179" s="10"/>
      <c r="Q9179" s="10"/>
      <c r="R9179" s="11">
        <v>101636</v>
      </c>
      <c r="S9179" s="24">
        <f>Table1[[#This Row],[Female Voters]]/Table1[[#This Row],[Female Population]]</f>
        <v>0</v>
      </c>
      <c r="T9179" s="24">
        <f>Table1[[#This Row],[Male Voters]]/Table1[[#This Row],[Male Population]]</f>
        <v>0</v>
      </c>
      <c r="U9179" s="24">
        <f>Table1[[#This Row],[Total Voters]]/Table1[[#This Row],[Total Population]]</f>
        <v>0.6788964070871687</v>
      </c>
      <c r="V9179" s="24">
        <f>Table1[[#This Row],[Female Ballots]]/Table1[[#This Row],[Female Population]]</f>
        <v>0</v>
      </c>
      <c r="W9179" s="24">
        <f>Table1[[#This Row],[Male Ballots]]/Table1[[#This Row],[Male Population]]</f>
        <v>0</v>
      </c>
      <c r="X9179" s="24">
        <f>Table1[[#This Row],[Total Ballots]]/Table1[[#This Row],[Total Population]]</f>
        <v>0.3153175792435679</v>
      </c>
      <c r="Y9179" s="125" t="str">
        <f>IFERROR(Table1[[#This Row],[Female Ballots]]/Table1[[#This Row],[Female Voters]],"0.0%")</f>
        <v>0.0%</v>
      </c>
      <c r="Z9179" s="125" t="str">
        <f>IFERROR(Table1[[#This Row],[Male Ballots]]/Table1[[#This Row],[Male Voters]],"0.0%")</f>
        <v>0.0%</v>
      </c>
      <c r="AA9179" s="126">
        <f>IFERROR(Table1[[#This Row],[Total Ballots]]/Table1[[#This Row],[Total Voters]],"0.0%")</f>
        <v>0.46445610250973368</v>
      </c>
    </row>
    <row r="9180" spans="1:27" x14ac:dyDescent="0.35">
      <c r="A9180" s="8" t="s">
        <v>40</v>
      </c>
      <c r="B9180" s="17">
        <v>2003</v>
      </c>
      <c r="C9180" s="80" t="s">
        <v>82</v>
      </c>
      <c r="D9180" s="17"/>
      <c r="E9180" s="35" t="s">
        <v>73</v>
      </c>
      <c r="F9180" s="35" t="s">
        <v>77</v>
      </c>
      <c r="G9180" s="51" t="s">
        <v>62</v>
      </c>
      <c r="H9180" s="10">
        <v>24230</v>
      </c>
      <c r="I9180" s="10">
        <v>24174</v>
      </c>
      <c r="J9180" s="10">
        <v>48404</v>
      </c>
      <c r="K9180" s="55"/>
      <c r="L9180" s="57"/>
      <c r="M9180" s="57"/>
      <c r="N9180" s="59"/>
      <c r="O9180" s="61"/>
      <c r="P9180" s="10"/>
      <c r="Q9180" s="10"/>
      <c r="R9180" s="11"/>
      <c r="S9180" s="24">
        <f>Table1[[#This Row],[Female Voters]]/Table1[[#This Row],[Female Population]]</f>
        <v>0</v>
      </c>
      <c r="T9180" s="24">
        <f>Table1[[#This Row],[Male Voters]]/Table1[[#This Row],[Male Population]]</f>
        <v>0</v>
      </c>
      <c r="U9180" s="24">
        <f>Table1[[#This Row],[Total Voters]]/Table1[[#This Row],[Total Population]]</f>
        <v>0</v>
      </c>
      <c r="V9180" s="24">
        <f>Table1[[#This Row],[Female Ballots]]/Table1[[#This Row],[Female Population]]</f>
        <v>0</v>
      </c>
      <c r="W9180" s="24">
        <f>Table1[[#This Row],[Male Ballots]]/Table1[[#This Row],[Male Population]]</f>
        <v>0</v>
      </c>
      <c r="X9180" s="24">
        <f>Table1[[#This Row],[Total Ballots]]/Table1[[#This Row],[Total Population]]</f>
        <v>0</v>
      </c>
      <c r="Y9180" s="125" t="str">
        <f>IFERROR(Table1[[#This Row],[Female Ballots]]/Table1[[#This Row],[Female Voters]],"0.0%")</f>
        <v>0.0%</v>
      </c>
      <c r="Z9180" s="125" t="str">
        <f>IFERROR(Table1[[#This Row],[Male Ballots]]/Table1[[#This Row],[Male Voters]],"0.0%")</f>
        <v>0.0%</v>
      </c>
      <c r="AA9180" s="126" t="str">
        <f>IFERROR(Table1[[#This Row],[Total Ballots]]/Table1[[#This Row],[Total Voters]],"0.0%")</f>
        <v>0.0%</v>
      </c>
    </row>
    <row r="9181" spans="1:27" x14ac:dyDescent="0.35">
      <c r="A9181" s="8" t="s">
        <v>40</v>
      </c>
      <c r="B9181" s="17">
        <v>2003</v>
      </c>
      <c r="C9181" s="80" t="s">
        <v>82</v>
      </c>
      <c r="D9181" s="17"/>
      <c r="E9181" s="35" t="s">
        <v>73</v>
      </c>
      <c r="F9181" s="35" t="s">
        <v>77</v>
      </c>
      <c r="G9181" s="51" t="s">
        <v>63</v>
      </c>
      <c r="H9181" s="10">
        <v>26671</v>
      </c>
      <c r="I9181" s="10">
        <v>27992</v>
      </c>
      <c r="J9181" s="10">
        <v>54663</v>
      </c>
      <c r="K9181" s="55"/>
      <c r="L9181" s="57"/>
      <c r="M9181" s="57"/>
      <c r="N9181" s="59"/>
      <c r="O9181" s="61"/>
      <c r="P9181" s="10"/>
      <c r="Q9181" s="10"/>
      <c r="R9181" s="11"/>
      <c r="S9181" s="24">
        <f>Table1[[#This Row],[Female Voters]]/Table1[[#This Row],[Female Population]]</f>
        <v>0</v>
      </c>
      <c r="T9181" s="24">
        <f>Table1[[#This Row],[Male Voters]]/Table1[[#This Row],[Male Population]]</f>
        <v>0</v>
      </c>
      <c r="U9181" s="24">
        <f>Table1[[#This Row],[Total Voters]]/Table1[[#This Row],[Total Population]]</f>
        <v>0</v>
      </c>
      <c r="V9181" s="24">
        <f>Table1[[#This Row],[Female Ballots]]/Table1[[#This Row],[Female Population]]</f>
        <v>0</v>
      </c>
      <c r="W9181" s="24">
        <f>Table1[[#This Row],[Male Ballots]]/Table1[[#This Row],[Male Population]]</f>
        <v>0</v>
      </c>
      <c r="X9181" s="24">
        <f>Table1[[#This Row],[Total Ballots]]/Table1[[#This Row],[Total Population]]</f>
        <v>0</v>
      </c>
      <c r="Y9181" s="125" t="str">
        <f>IFERROR(Table1[[#This Row],[Female Ballots]]/Table1[[#This Row],[Female Voters]],"0.0%")</f>
        <v>0.0%</v>
      </c>
      <c r="Z9181" s="125" t="str">
        <f>IFERROR(Table1[[#This Row],[Male Ballots]]/Table1[[#This Row],[Male Voters]],"0.0%")</f>
        <v>0.0%</v>
      </c>
      <c r="AA9181" s="126" t="str">
        <f>IFERROR(Table1[[#This Row],[Total Ballots]]/Table1[[#This Row],[Total Voters]],"0.0%")</f>
        <v>0.0%</v>
      </c>
    </row>
    <row r="9182" spans="1:27" x14ac:dyDescent="0.35">
      <c r="A9182" s="8" t="s">
        <v>40</v>
      </c>
      <c r="B9182" s="17">
        <v>2003</v>
      </c>
      <c r="C9182" s="80" t="s">
        <v>82</v>
      </c>
      <c r="D9182" s="17"/>
      <c r="E9182" s="35" t="s">
        <v>73</v>
      </c>
      <c r="F9182" s="35" t="s">
        <v>77</v>
      </c>
      <c r="G9182" s="51" t="s">
        <v>64</v>
      </c>
      <c r="H9182" s="10">
        <v>31269</v>
      </c>
      <c r="I9182" s="10">
        <v>31372</v>
      </c>
      <c r="J9182" s="10">
        <v>62641</v>
      </c>
      <c r="K9182" s="55"/>
      <c r="L9182" s="57"/>
      <c r="M9182" s="57"/>
      <c r="N9182" s="59"/>
      <c r="O9182" s="61"/>
      <c r="P9182" s="10"/>
      <c r="Q9182" s="10"/>
      <c r="R9182" s="11"/>
      <c r="S9182" s="24">
        <f>Table1[[#This Row],[Female Voters]]/Table1[[#This Row],[Female Population]]</f>
        <v>0</v>
      </c>
      <c r="T9182" s="24">
        <f>Table1[[#This Row],[Male Voters]]/Table1[[#This Row],[Male Population]]</f>
        <v>0</v>
      </c>
      <c r="U9182" s="24">
        <f>Table1[[#This Row],[Total Voters]]/Table1[[#This Row],[Total Population]]</f>
        <v>0</v>
      </c>
      <c r="V9182" s="24">
        <f>Table1[[#This Row],[Female Ballots]]/Table1[[#This Row],[Female Population]]</f>
        <v>0</v>
      </c>
      <c r="W9182" s="24">
        <f>Table1[[#This Row],[Male Ballots]]/Table1[[#This Row],[Male Population]]</f>
        <v>0</v>
      </c>
      <c r="X9182" s="24">
        <f>Table1[[#This Row],[Total Ballots]]/Table1[[#This Row],[Total Population]]</f>
        <v>0</v>
      </c>
      <c r="Y9182" s="125" t="str">
        <f>IFERROR(Table1[[#This Row],[Female Ballots]]/Table1[[#This Row],[Female Voters]],"0.0%")</f>
        <v>0.0%</v>
      </c>
      <c r="Z9182" s="125" t="str">
        <f>IFERROR(Table1[[#This Row],[Male Ballots]]/Table1[[#This Row],[Male Voters]],"0.0%")</f>
        <v>0.0%</v>
      </c>
      <c r="AA9182" s="126" t="str">
        <f>IFERROR(Table1[[#This Row],[Total Ballots]]/Table1[[#This Row],[Total Voters]],"0.0%")</f>
        <v>0.0%</v>
      </c>
    </row>
    <row r="9183" spans="1:27" x14ac:dyDescent="0.35">
      <c r="A9183" s="8" t="s">
        <v>40</v>
      </c>
      <c r="B9183" s="17">
        <v>2003</v>
      </c>
      <c r="C9183" s="80" t="s">
        <v>82</v>
      </c>
      <c r="D9183" s="17"/>
      <c r="E9183" s="35" t="s">
        <v>73</v>
      </c>
      <c r="F9183" s="35" t="s">
        <v>77</v>
      </c>
      <c r="G9183" s="51" t="s">
        <v>65</v>
      </c>
      <c r="H9183" s="10">
        <v>31936</v>
      </c>
      <c r="I9183" s="10">
        <v>31260</v>
      </c>
      <c r="J9183" s="10">
        <v>63196</v>
      </c>
      <c r="K9183" s="55"/>
      <c r="L9183" s="57"/>
      <c r="M9183" s="57"/>
      <c r="N9183" s="59"/>
      <c r="O9183" s="61"/>
      <c r="P9183" s="10"/>
      <c r="Q9183" s="10"/>
      <c r="R9183" s="11"/>
      <c r="S9183" s="24">
        <f>Table1[[#This Row],[Female Voters]]/Table1[[#This Row],[Female Population]]</f>
        <v>0</v>
      </c>
      <c r="T9183" s="24">
        <f>Table1[[#This Row],[Male Voters]]/Table1[[#This Row],[Male Population]]</f>
        <v>0</v>
      </c>
      <c r="U9183" s="24">
        <f>Table1[[#This Row],[Total Voters]]/Table1[[#This Row],[Total Population]]</f>
        <v>0</v>
      </c>
      <c r="V9183" s="24">
        <f>Table1[[#This Row],[Female Ballots]]/Table1[[#This Row],[Female Population]]</f>
        <v>0</v>
      </c>
      <c r="W9183" s="24">
        <f>Table1[[#This Row],[Male Ballots]]/Table1[[#This Row],[Male Population]]</f>
        <v>0</v>
      </c>
      <c r="X9183" s="24">
        <f>Table1[[#This Row],[Total Ballots]]/Table1[[#This Row],[Total Population]]</f>
        <v>0</v>
      </c>
      <c r="Y9183" s="125" t="str">
        <f>IFERROR(Table1[[#This Row],[Female Ballots]]/Table1[[#This Row],[Female Voters]],"0.0%")</f>
        <v>0.0%</v>
      </c>
      <c r="Z9183" s="125" t="str">
        <f>IFERROR(Table1[[#This Row],[Male Ballots]]/Table1[[#This Row],[Male Voters]],"0.0%")</f>
        <v>0.0%</v>
      </c>
      <c r="AA9183" s="126" t="str">
        <f>IFERROR(Table1[[#This Row],[Total Ballots]]/Table1[[#This Row],[Total Voters]],"0.0%")</f>
        <v>0.0%</v>
      </c>
    </row>
    <row r="9184" spans="1:27" x14ac:dyDescent="0.35">
      <c r="A9184" s="8" t="s">
        <v>40</v>
      </c>
      <c r="B9184" s="17">
        <v>2003</v>
      </c>
      <c r="C9184" s="80" t="s">
        <v>82</v>
      </c>
      <c r="D9184" s="17"/>
      <c r="E9184" s="35" t="s">
        <v>73</v>
      </c>
      <c r="F9184" s="35" t="s">
        <v>77</v>
      </c>
      <c r="G9184" s="51" t="s">
        <v>66</v>
      </c>
      <c r="H9184" s="10">
        <v>20941</v>
      </c>
      <c r="I9184" s="10">
        <v>19970</v>
      </c>
      <c r="J9184" s="10">
        <v>40911</v>
      </c>
      <c r="K9184" s="55"/>
      <c r="L9184" s="57"/>
      <c r="M9184" s="57"/>
      <c r="N9184" s="59"/>
      <c r="O9184" s="61"/>
      <c r="P9184" s="10"/>
      <c r="Q9184" s="10"/>
      <c r="R9184" s="11"/>
      <c r="S9184" s="24">
        <f>Table1[[#This Row],[Female Voters]]/Table1[[#This Row],[Female Population]]</f>
        <v>0</v>
      </c>
      <c r="T9184" s="24">
        <f>Table1[[#This Row],[Male Voters]]/Table1[[#This Row],[Male Population]]</f>
        <v>0</v>
      </c>
      <c r="U9184" s="24">
        <f>Table1[[#This Row],[Total Voters]]/Table1[[#This Row],[Total Population]]</f>
        <v>0</v>
      </c>
      <c r="V9184" s="24">
        <f>Table1[[#This Row],[Female Ballots]]/Table1[[#This Row],[Female Population]]</f>
        <v>0</v>
      </c>
      <c r="W9184" s="24">
        <f>Table1[[#This Row],[Male Ballots]]/Table1[[#This Row],[Male Population]]</f>
        <v>0</v>
      </c>
      <c r="X9184" s="24">
        <f>Table1[[#This Row],[Total Ballots]]/Table1[[#This Row],[Total Population]]</f>
        <v>0</v>
      </c>
      <c r="Y9184" s="125" t="str">
        <f>IFERROR(Table1[[#This Row],[Female Ballots]]/Table1[[#This Row],[Female Voters]],"0.0%")</f>
        <v>0.0%</v>
      </c>
      <c r="Z9184" s="125" t="str">
        <f>IFERROR(Table1[[#This Row],[Male Ballots]]/Table1[[#This Row],[Male Voters]],"0.0%")</f>
        <v>0.0%</v>
      </c>
      <c r="AA9184" s="126" t="str">
        <f>IFERROR(Table1[[#This Row],[Total Ballots]]/Table1[[#This Row],[Total Voters]],"0.0%")</f>
        <v>0.0%</v>
      </c>
    </row>
    <row r="9185" spans="1:27" x14ac:dyDescent="0.35">
      <c r="A9185" s="8" t="s">
        <v>40</v>
      </c>
      <c r="B9185" s="17">
        <v>2003</v>
      </c>
      <c r="C9185" s="80" t="s">
        <v>82</v>
      </c>
      <c r="D9185" s="17"/>
      <c r="E9185" s="35" t="s">
        <v>73</v>
      </c>
      <c r="F9185" s="35" t="s">
        <v>77</v>
      </c>
      <c r="G9185" s="51" t="s">
        <v>67</v>
      </c>
      <c r="H9185" s="10">
        <v>30706</v>
      </c>
      <c r="I9185" s="10">
        <v>21808</v>
      </c>
      <c r="J9185" s="10">
        <v>52514</v>
      </c>
      <c r="K9185" s="55"/>
      <c r="L9185" s="57"/>
      <c r="M9185" s="57"/>
      <c r="N9185" s="59"/>
      <c r="O9185" s="61"/>
      <c r="P9185" s="10"/>
      <c r="Q9185" s="10"/>
      <c r="R9185" s="11"/>
      <c r="S9185" s="24">
        <f>Table1[[#This Row],[Female Voters]]/Table1[[#This Row],[Female Population]]</f>
        <v>0</v>
      </c>
      <c r="T9185" s="24">
        <f>Table1[[#This Row],[Male Voters]]/Table1[[#This Row],[Male Population]]</f>
        <v>0</v>
      </c>
      <c r="U9185" s="24">
        <f>Table1[[#This Row],[Total Voters]]/Table1[[#This Row],[Total Population]]</f>
        <v>0</v>
      </c>
      <c r="V9185" s="24">
        <f>Table1[[#This Row],[Female Ballots]]/Table1[[#This Row],[Female Population]]</f>
        <v>0</v>
      </c>
      <c r="W9185" s="24">
        <f>Table1[[#This Row],[Male Ballots]]/Table1[[#This Row],[Male Population]]</f>
        <v>0</v>
      </c>
      <c r="X9185" s="24">
        <f>Table1[[#This Row],[Total Ballots]]/Table1[[#This Row],[Total Population]]</f>
        <v>0</v>
      </c>
      <c r="Y9185" s="125" t="str">
        <f>IFERROR(Table1[[#This Row],[Female Ballots]]/Table1[[#This Row],[Female Voters]],"0.0%")</f>
        <v>0.0%</v>
      </c>
      <c r="Z9185" s="125" t="str">
        <f>IFERROR(Table1[[#This Row],[Male Ballots]]/Table1[[#This Row],[Male Voters]],"0.0%")</f>
        <v>0.0%</v>
      </c>
      <c r="AA9185" s="126" t="str">
        <f>IFERROR(Table1[[#This Row],[Total Ballots]]/Table1[[#This Row],[Total Voters]],"0.0%")</f>
        <v>0.0%</v>
      </c>
    </row>
    <row r="9186" spans="1:27" x14ac:dyDescent="0.35">
      <c r="A9186" s="8" t="s">
        <v>28</v>
      </c>
      <c r="B9186" s="17">
        <v>2003</v>
      </c>
      <c r="C9186" s="80" t="s">
        <v>82</v>
      </c>
      <c r="D9186" s="17"/>
      <c r="E9186" s="35" t="s">
        <v>74</v>
      </c>
      <c r="F9186" s="35" t="s">
        <v>77</v>
      </c>
      <c r="G9186" s="51" t="s">
        <v>79</v>
      </c>
      <c r="H9186" s="10">
        <v>15083</v>
      </c>
      <c r="I9186" s="10">
        <v>14714</v>
      </c>
      <c r="J9186" s="10">
        <v>29797</v>
      </c>
      <c r="K9186" s="55"/>
      <c r="L9186" s="57"/>
      <c r="M9186" s="57"/>
      <c r="N9186" s="59">
        <v>26631</v>
      </c>
      <c r="O9186" s="61"/>
      <c r="P9186" s="10"/>
      <c r="Q9186" s="10"/>
      <c r="R9186" s="11">
        <v>9311</v>
      </c>
      <c r="S9186" s="24">
        <f>Table1[[#This Row],[Female Voters]]/Table1[[#This Row],[Female Population]]</f>
        <v>0</v>
      </c>
      <c r="T9186" s="24">
        <f>Table1[[#This Row],[Male Voters]]/Table1[[#This Row],[Male Population]]</f>
        <v>0</v>
      </c>
      <c r="U9186" s="24">
        <f>Table1[[#This Row],[Total Voters]]/Table1[[#This Row],[Total Population]]</f>
        <v>0.89374769272074372</v>
      </c>
      <c r="V9186" s="24">
        <f>Table1[[#This Row],[Female Ballots]]/Table1[[#This Row],[Female Population]]</f>
        <v>0</v>
      </c>
      <c r="W9186" s="24">
        <f>Table1[[#This Row],[Male Ballots]]/Table1[[#This Row],[Male Population]]</f>
        <v>0</v>
      </c>
      <c r="X9186" s="24">
        <f>Table1[[#This Row],[Total Ballots]]/Table1[[#This Row],[Total Population]]</f>
        <v>0.31248112226063024</v>
      </c>
      <c r="Y9186" s="125" t="str">
        <f>IFERROR(Table1[[#This Row],[Female Ballots]]/Table1[[#This Row],[Female Voters]],"0.0%")</f>
        <v>0.0%</v>
      </c>
      <c r="Z9186" s="125" t="str">
        <f>IFERROR(Table1[[#This Row],[Male Ballots]]/Table1[[#This Row],[Male Voters]],"0.0%")</f>
        <v>0.0%</v>
      </c>
      <c r="AA9186" s="126">
        <f>IFERROR(Table1[[#This Row],[Total Ballots]]/Table1[[#This Row],[Total Voters]],"0.0%")</f>
        <v>0.34963013029927525</v>
      </c>
    </row>
    <row r="9187" spans="1:27" x14ac:dyDescent="0.35">
      <c r="A9187" s="8" t="s">
        <v>28</v>
      </c>
      <c r="B9187" s="17">
        <v>2003</v>
      </c>
      <c r="C9187" s="80" t="s">
        <v>82</v>
      </c>
      <c r="D9187" s="17"/>
      <c r="E9187" s="35" t="s">
        <v>74</v>
      </c>
      <c r="F9187" s="35" t="s">
        <v>77</v>
      </c>
      <c r="G9187" s="51" t="s">
        <v>62</v>
      </c>
      <c r="H9187" s="10">
        <v>1271</v>
      </c>
      <c r="I9187" s="10">
        <v>1434</v>
      </c>
      <c r="J9187" s="10">
        <v>2705</v>
      </c>
      <c r="K9187" s="55"/>
      <c r="L9187" s="57"/>
      <c r="M9187" s="57"/>
      <c r="N9187" s="59"/>
      <c r="O9187" s="61"/>
      <c r="P9187" s="10"/>
      <c r="Q9187" s="10"/>
      <c r="R9187" s="11"/>
      <c r="S9187" s="24">
        <f>Table1[[#This Row],[Female Voters]]/Table1[[#This Row],[Female Population]]</f>
        <v>0</v>
      </c>
      <c r="T9187" s="24">
        <f>Table1[[#This Row],[Male Voters]]/Table1[[#This Row],[Male Population]]</f>
        <v>0</v>
      </c>
      <c r="U9187" s="24">
        <f>Table1[[#This Row],[Total Voters]]/Table1[[#This Row],[Total Population]]</f>
        <v>0</v>
      </c>
      <c r="V9187" s="24">
        <f>Table1[[#This Row],[Female Ballots]]/Table1[[#This Row],[Female Population]]</f>
        <v>0</v>
      </c>
      <c r="W9187" s="24">
        <f>Table1[[#This Row],[Male Ballots]]/Table1[[#This Row],[Male Population]]</f>
        <v>0</v>
      </c>
      <c r="X9187" s="24">
        <f>Table1[[#This Row],[Total Ballots]]/Table1[[#This Row],[Total Population]]</f>
        <v>0</v>
      </c>
      <c r="Y9187" s="125" t="str">
        <f>IFERROR(Table1[[#This Row],[Female Ballots]]/Table1[[#This Row],[Female Voters]],"0.0%")</f>
        <v>0.0%</v>
      </c>
      <c r="Z9187" s="125" t="str">
        <f>IFERROR(Table1[[#This Row],[Male Ballots]]/Table1[[#This Row],[Male Voters]],"0.0%")</f>
        <v>0.0%</v>
      </c>
      <c r="AA9187" s="126" t="str">
        <f>IFERROR(Table1[[#This Row],[Total Ballots]]/Table1[[#This Row],[Total Voters]],"0.0%")</f>
        <v>0.0%</v>
      </c>
    </row>
    <row r="9188" spans="1:27" x14ac:dyDescent="0.35">
      <c r="A9188" s="8" t="s">
        <v>28</v>
      </c>
      <c r="B9188" s="17">
        <v>2003</v>
      </c>
      <c r="C9188" s="80" t="s">
        <v>82</v>
      </c>
      <c r="D9188" s="17"/>
      <c r="E9188" s="35" t="s">
        <v>74</v>
      </c>
      <c r="F9188" s="35" t="s">
        <v>77</v>
      </c>
      <c r="G9188" s="51" t="s">
        <v>63</v>
      </c>
      <c r="H9188" s="10">
        <v>1899</v>
      </c>
      <c r="I9188" s="10">
        <v>1718</v>
      </c>
      <c r="J9188" s="10">
        <v>3617</v>
      </c>
      <c r="K9188" s="55"/>
      <c r="L9188" s="57"/>
      <c r="M9188" s="57"/>
      <c r="N9188" s="59"/>
      <c r="O9188" s="61"/>
      <c r="P9188" s="10"/>
      <c r="Q9188" s="10"/>
      <c r="R9188" s="11"/>
      <c r="S9188" s="24">
        <f>Table1[[#This Row],[Female Voters]]/Table1[[#This Row],[Female Population]]</f>
        <v>0</v>
      </c>
      <c r="T9188" s="24">
        <f>Table1[[#This Row],[Male Voters]]/Table1[[#This Row],[Male Population]]</f>
        <v>0</v>
      </c>
      <c r="U9188" s="24">
        <f>Table1[[#This Row],[Total Voters]]/Table1[[#This Row],[Total Population]]</f>
        <v>0</v>
      </c>
      <c r="V9188" s="24">
        <f>Table1[[#This Row],[Female Ballots]]/Table1[[#This Row],[Female Population]]</f>
        <v>0</v>
      </c>
      <c r="W9188" s="24">
        <f>Table1[[#This Row],[Male Ballots]]/Table1[[#This Row],[Male Population]]</f>
        <v>0</v>
      </c>
      <c r="X9188" s="24">
        <f>Table1[[#This Row],[Total Ballots]]/Table1[[#This Row],[Total Population]]</f>
        <v>0</v>
      </c>
      <c r="Y9188" s="125" t="str">
        <f>IFERROR(Table1[[#This Row],[Female Ballots]]/Table1[[#This Row],[Female Voters]],"0.0%")</f>
        <v>0.0%</v>
      </c>
      <c r="Z9188" s="125" t="str">
        <f>IFERROR(Table1[[#This Row],[Male Ballots]]/Table1[[#This Row],[Male Voters]],"0.0%")</f>
        <v>0.0%</v>
      </c>
      <c r="AA9188" s="126" t="str">
        <f>IFERROR(Table1[[#This Row],[Total Ballots]]/Table1[[#This Row],[Total Voters]],"0.0%")</f>
        <v>0.0%</v>
      </c>
    </row>
    <row r="9189" spans="1:27" x14ac:dyDescent="0.35">
      <c r="A9189" s="8" t="s">
        <v>28</v>
      </c>
      <c r="B9189" s="17">
        <v>2003</v>
      </c>
      <c r="C9189" s="80" t="s">
        <v>82</v>
      </c>
      <c r="D9189" s="17"/>
      <c r="E9189" s="35" t="s">
        <v>74</v>
      </c>
      <c r="F9189" s="35" t="s">
        <v>77</v>
      </c>
      <c r="G9189" s="51" t="s">
        <v>64</v>
      </c>
      <c r="H9189" s="10">
        <v>2961</v>
      </c>
      <c r="I9189" s="10">
        <v>2867</v>
      </c>
      <c r="J9189" s="10">
        <v>5828</v>
      </c>
      <c r="K9189" s="55"/>
      <c r="L9189" s="57"/>
      <c r="M9189" s="57"/>
      <c r="N9189" s="59"/>
      <c r="O9189" s="61"/>
      <c r="P9189" s="10"/>
      <c r="Q9189" s="10"/>
      <c r="R9189" s="11"/>
      <c r="S9189" s="24">
        <f>Table1[[#This Row],[Female Voters]]/Table1[[#This Row],[Female Population]]</f>
        <v>0</v>
      </c>
      <c r="T9189" s="24">
        <f>Table1[[#This Row],[Male Voters]]/Table1[[#This Row],[Male Population]]</f>
        <v>0</v>
      </c>
      <c r="U9189" s="24">
        <f>Table1[[#This Row],[Total Voters]]/Table1[[#This Row],[Total Population]]</f>
        <v>0</v>
      </c>
      <c r="V9189" s="24">
        <f>Table1[[#This Row],[Female Ballots]]/Table1[[#This Row],[Female Population]]</f>
        <v>0</v>
      </c>
      <c r="W9189" s="24">
        <f>Table1[[#This Row],[Male Ballots]]/Table1[[#This Row],[Male Population]]</f>
        <v>0</v>
      </c>
      <c r="X9189" s="24">
        <f>Table1[[#This Row],[Total Ballots]]/Table1[[#This Row],[Total Population]]</f>
        <v>0</v>
      </c>
      <c r="Y9189" s="125" t="str">
        <f>IFERROR(Table1[[#This Row],[Female Ballots]]/Table1[[#This Row],[Female Voters]],"0.0%")</f>
        <v>0.0%</v>
      </c>
      <c r="Z9189" s="125" t="str">
        <f>IFERROR(Table1[[#This Row],[Male Ballots]]/Table1[[#This Row],[Male Voters]],"0.0%")</f>
        <v>0.0%</v>
      </c>
      <c r="AA9189" s="126" t="str">
        <f>IFERROR(Table1[[#This Row],[Total Ballots]]/Table1[[#This Row],[Total Voters]],"0.0%")</f>
        <v>0.0%</v>
      </c>
    </row>
    <row r="9190" spans="1:27" x14ac:dyDescent="0.35">
      <c r="A9190" s="8" t="s">
        <v>28</v>
      </c>
      <c r="B9190" s="17">
        <v>2003</v>
      </c>
      <c r="C9190" s="80" t="s">
        <v>82</v>
      </c>
      <c r="D9190" s="17"/>
      <c r="E9190" s="35" t="s">
        <v>74</v>
      </c>
      <c r="F9190" s="35" t="s">
        <v>77</v>
      </c>
      <c r="G9190" s="51" t="s">
        <v>65</v>
      </c>
      <c r="H9190" s="10">
        <v>3446</v>
      </c>
      <c r="I9190" s="10">
        <v>3340</v>
      </c>
      <c r="J9190" s="10">
        <v>6786</v>
      </c>
      <c r="K9190" s="55"/>
      <c r="L9190" s="57"/>
      <c r="M9190" s="57"/>
      <c r="N9190" s="59"/>
      <c r="O9190" s="61"/>
      <c r="P9190" s="10"/>
      <c r="Q9190" s="10"/>
      <c r="R9190" s="11"/>
      <c r="S9190" s="24">
        <f>Table1[[#This Row],[Female Voters]]/Table1[[#This Row],[Female Population]]</f>
        <v>0</v>
      </c>
      <c r="T9190" s="24">
        <f>Table1[[#This Row],[Male Voters]]/Table1[[#This Row],[Male Population]]</f>
        <v>0</v>
      </c>
      <c r="U9190" s="24">
        <f>Table1[[#This Row],[Total Voters]]/Table1[[#This Row],[Total Population]]</f>
        <v>0</v>
      </c>
      <c r="V9190" s="24">
        <f>Table1[[#This Row],[Female Ballots]]/Table1[[#This Row],[Female Population]]</f>
        <v>0</v>
      </c>
      <c r="W9190" s="24">
        <f>Table1[[#This Row],[Male Ballots]]/Table1[[#This Row],[Male Population]]</f>
        <v>0</v>
      </c>
      <c r="X9190" s="24">
        <f>Table1[[#This Row],[Total Ballots]]/Table1[[#This Row],[Total Population]]</f>
        <v>0</v>
      </c>
      <c r="Y9190" s="125" t="str">
        <f>IFERROR(Table1[[#This Row],[Female Ballots]]/Table1[[#This Row],[Female Voters]],"0.0%")</f>
        <v>0.0%</v>
      </c>
      <c r="Z9190" s="125" t="str">
        <f>IFERROR(Table1[[#This Row],[Male Ballots]]/Table1[[#This Row],[Male Voters]],"0.0%")</f>
        <v>0.0%</v>
      </c>
      <c r="AA9190" s="126" t="str">
        <f>IFERROR(Table1[[#This Row],[Total Ballots]]/Table1[[#This Row],[Total Voters]],"0.0%")</f>
        <v>0.0%</v>
      </c>
    </row>
    <row r="9191" spans="1:27" x14ac:dyDescent="0.35">
      <c r="A9191" s="8" t="s">
        <v>28</v>
      </c>
      <c r="B9191" s="17">
        <v>2003</v>
      </c>
      <c r="C9191" s="80" t="s">
        <v>82</v>
      </c>
      <c r="D9191" s="17"/>
      <c r="E9191" s="35" t="s">
        <v>74</v>
      </c>
      <c r="F9191" s="35" t="s">
        <v>77</v>
      </c>
      <c r="G9191" s="51" t="s">
        <v>66</v>
      </c>
      <c r="H9191" s="10">
        <v>2538</v>
      </c>
      <c r="I9191" s="10">
        <v>2672</v>
      </c>
      <c r="J9191" s="10">
        <v>5210</v>
      </c>
      <c r="K9191" s="55"/>
      <c r="L9191" s="57"/>
      <c r="M9191" s="57"/>
      <c r="N9191" s="59"/>
      <c r="O9191" s="61"/>
      <c r="P9191" s="10"/>
      <c r="Q9191" s="10"/>
      <c r="R9191" s="11"/>
      <c r="S9191" s="24">
        <f>Table1[[#This Row],[Female Voters]]/Table1[[#This Row],[Female Population]]</f>
        <v>0</v>
      </c>
      <c r="T9191" s="24">
        <f>Table1[[#This Row],[Male Voters]]/Table1[[#This Row],[Male Population]]</f>
        <v>0</v>
      </c>
      <c r="U9191" s="24">
        <f>Table1[[#This Row],[Total Voters]]/Table1[[#This Row],[Total Population]]</f>
        <v>0</v>
      </c>
      <c r="V9191" s="24">
        <f>Table1[[#This Row],[Female Ballots]]/Table1[[#This Row],[Female Population]]</f>
        <v>0</v>
      </c>
      <c r="W9191" s="24">
        <f>Table1[[#This Row],[Male Ballots]]/Table1[[#This Row],[Male Population]]</f>
        <v>0</v>
      </c>
      <c r="X9191" s="24">
        <f>Table1[[#This Row],[Total Ballots]]/Table1[[#This Row],[Total Population]]</f>
        <v>0</v>
      </c>
      <c r="Y9191" s="125" t="str">
        <f>IFERROR(Table1[[#This Row],[Female Ballots]]/Table1[[#This Row],[Female Voters]],"0.0%")</f>
        <v>0.0%</v>
      </c>
      <c r="Z9191" s="125" t="str">
        <f>IFERROR(Table1[[#This Row],[Male Ballots]]/Table1[[#This Row],[Male Voters]],"0.0%")</f>
        <v>0.0%</v>
      </c>
      <c r="AA9191" s="126" t="str">
        <f>IFERROR(Table1[[#This Row],[Total Ballots]]/Table1[[#This Row],[Total Voters]],"0.0%")</f>
        <v>0.0%</v>
      </c>
    </row>
    <row r="9192" spans="1:27" x14ac:dyDescent="0.35">
      <c r="A9192" s="8" t="s">
        <v>28</v>
      </c>
      <c r="B9192" s="17">
        <v>2003</v>
      </c>
      <c r="C9192" s="80" t="s">
        <v>82</v>
      </c>
      <c r="D9192" s="17"/>
      <c r="E9192" s="35" t="s">
        <v>74</v>
      </c>
      <c r="F9192" s="35" t="s">
        <v>77</v>
      </c>
      <c r="G9192" s="51" t="s">
        <v>67</v>
      </c>
      <c r="H9192" s="10">
        <v>2968</v>
      </c>
      <c r="I9192" s="10">
        <v>2683</v>
      </c>
      <c r="J9192" s="10">
        <v>5651</v>
      </c>
      <c r="K9192" s="55"/>
      <c r="L9192" s="57"/>
      <c r="M9192" s="57"/>
      <c r="N9192" s="59"/>
      <c r="O9192" s="61"/>
      <c r="P9192" s="10"/>
      <c r="Q9192" s="10"/>
      <c r="R9192" s="11"/>
      <c r="S9192" s="24">
        <f>Table1[[#This Row],[Female Voters]]/Table1[[#This Row],[Female Population]]</f>
        <v>0</v>
      </c>
      <c r="T9192" s="24">
        <f>Table1[[#This Row],[Male Voters]]/Table1[[#This Row],[Male Population]]</f>
        <v>0</v>
      </c>
      <c r="U9192" s="24">
        <f>Table1[[#This Row],[Total Voters]]/Table1[[#This Row],[Total Population]]</f>
        <v>0</v>
      </c>
      <c r="V9192" s="24">
        <f>Table1[[#This Row],[Female Ballots]]/Table1[[#This Row],[Female Population]]</f>
        <v>0</v>
      </c>
      <c r="W9192" s="24">
        <f>Table1[[#This Row],[Male Ballots]]/Table1[[#This Row],[Male Population]]</f>
        <v>0</v>
      </c>
      <c r="X9192" s="24">
        <f>Table1[[#This Row],[Total Ballots]]/Table1[[#This Row],[Total Population]]</f>
        <v>0</v>
      </c>
      <c r="Y9192" s="125" t="str">
        <f>IFERROR(Table1[[#This Row],[Female Ballots]]/Table1[[#This Row],[Female Voters]],"0.0%")</f>
        <v>0.0%</v>
      </c>
      <c r="Z9192" s="125" t="str">
        <f>IFERROR(Table1[[#This Row],[Male Ballots]]/Table1[[#This Row],[Male Voters]],"0.0%")</f>
        <v>0.0%</v>
      </c>
      <c r="AA9192" s="126" t="str">
        <f>IFERROR(Table1[[#This Row],[Total Ballots]]/Table1[[#This Row],[Total Voters]],"0.0%")</f>
        <v>0.0%</v>
      </c>
    </row>
    <row r="9193" spans="1:27" x14ac:dyDescent="0.35">
      <c r="A9193" s="8" t="s">
        <v>43</v>
      </c>
      <c r="B9193" s="17">
        <v>2003</v>
      </c>
      <c r="C9193" s="80" t="s">
        <v>82</v>
      </c>
      <c r="D9193" s="17"/>
      <c r="E9193" s="35" t="s">
        <v>73</v>
      </c>
      <c r="F9193" s="35" t="s">
        <v>77</v>
      </c>
      <c r="G9193" s="51" t="s">
        <v>79</v>
      </c>
      <c r="H9193" s="10">
        <v>85565</v>
      </c>
      <c r="I9193" s="10">
        <v>79221</v>
      </c>
      <c r="J9193" s="10">
        <v>164786</v>
      </c>
      <c r="K9193" s="55"/>
      <c r="L9193" s="57"/>
      <c r="M9193" s="57"/>
      <c r="N9193" s="59">
        <v>127138</v>
      </c>
      <c r="O9193" s="61"/>
      <c r="P9193" s="10"/>
      <c r="Q9193" s="10"/>
      <c r="R9193" s="11">
        <v>49949</v>
      </c>
      <c r="S9193" s="24">
        <f>Table1[[#This Row],[Female Voters]]/Table1[[#This Row],[Female Population]]</f>
        <v>0</v>
      </c>
      <c r="T9193" s="24">
        <f>Table1[[#This Row],[Male Voters]]/Table1[[#This Row],[Male Population]]</f>
        <v>0</v>
      </c>
      <c r="U9193" s="24">
        <f>Table1[[#This Row],[Total Voters]]/Table1[[#This Row],[Total Population]]</f>
        <v>0.77153398953794616</v>
      </c>
      <c r="V9193" s="24">
        <f>Table1[[#This Row],[Female Ballots]]/Table1[[#This Row],[Female Population]]</f>
        <v>0</v>
      </c>
      <c r="W9193" s="24">
        <f>Table1[[#This Row],[Male Ballots]]/Table1[[#This Row],[Male Population]]</f>
        <v>0</v>
      </c>
      <c r="X9193" s="24">
        <f>Table1[[#This Row],[Total Ballots]]/Table1[[#This Row],[Total Population]]</f>
        <v>0.30311434223781147</v>
      </c>
      <c r="Y9193" s="125" t="str">
        <f>IFERROR(Table1[[#This Row],[Female Ballots]]/Table1[[#This Row],[Female Voters]],"0.0%")</f>
        <v>0.0%</v>
      </c>
      <c r="Z9193" s="125" t="str">
        <f>IFERROR(Table1[[#This Row],[Male Ballots]]/Table1[[#This Row],[Male Voters]],"0.0%")</f>
        <v>0.0%</v>
      </c>
      <c r="AA9193" s="126">
        <f>IFERROR(Table1[[#This Row],[Total Ballots]]/Table1[[#This Row],[Total Voters]],"0.0%")</f>
        <v>0.39287231197596312</v>
      </c>
    </row>
    <row r="9194" spans="1:27" x14ac:dyDescent="0.35">
      <c r="A9194" s="8" t="s">
        <v>43</v>
      </c>
      <c r="B9194" s="17">
        <v>2003</v>
      </c>
      <c r="C9194" s="80" t="s">
        <v>82</v>
      </c>
      <c r="D9194" s="17"/>
      <c r="E9194" s="35" t="s">
        <v>73</v>
      </c>
      <c r="F9194" s="35" t="s">
        <v>77</v>
      </c>
      <c r="G9194" s="51" t="s">
        <v>62</v>
      </c>
      <c r="H9194" s="10">
        <v>10479</v>
      </c>
      <c r="I9194" s="10">
        <v>10531</v>
      </c>
      <c r="J9194" s="10">
        <v>21010</v>
      </c>
      <c r="K9194" s="55"/>
      <c r="L9194" s="57"/>
      <c r="M9194" s="57"/>
      <c r="N9194" s="59"/>
      <c r="O9194" s="61"/>
      <c r="P9194" s="10"/>
      <c r="Q9194" s="10"/>
      <c r="R9194" s="11"/>
      <c r="S9194" s="24">
        <f>Table1[[#This Row],[Female Voters]]/Table1[[#This Row],[Female Population]]</f>
        <v>0</v>
      </c>
      <c r="T9194" s="24">
        <f>Table1[[#This Row],[Male Voters]]/Table1[[#This Row],[Male Population]]</f>
        <v>0</v>
      </c>
      <c r="U9194" s="24">
        <f>Table1[[#This Row],[Total Voters]]/Table1[[#This Row],[Total Population]]</f>
        <v>0</v>
      </c>
      <c r="V9194" s="24">
        <f>Table1[[#This Row],[Female Ballots]]/Table1[[#This Row],[Female Population]]</f>
        <v>0</v>
      </c>
      <c r="W9194" s="24">
        <f>Table1[[#This Row],[Male Ballots]]/Table1[[#This Row],[Male Population]]</f>
        <v>0</v>
      </c>
      <c r="X9194" s="24">
        <f>Table1[[#This Row],[Total Ballots]]/Table1[[#This Row],[Total Population]]</f>
        <v>0</v>
      </c>
      <c r="Y9194" s="125" t="str">
        <f>IFERROR(Table1[[#This Row],[Female Ballots]]/Table1[[#This Row],[Female Voters]],"0.0%")</f>
        <v>0.0%</v>
      </c>
      <c r="Z9194" s="125" t="str">
        <f>IFERROR(Table1[[#This Row],[Male Ballots]]/Table1[[#This Row],[Male Voters]],"0.0%")</f>
        <v>0.0%</v>
      </c>
      <c r="AA9194" s="126" t="str">
        <f>IFERROR(Table1[[#This Row],[Total Ballots]]/Table1[[#This Row],[Total Voters]],"0.0%")</f>
        <v>0.0%</v>
      </c>
    </row>
    <row r="9195" spans="1:27" x14ac:dyDescent="0.35">
      <c r="A9195" s="8" t="s">
        <v>43</v>
      </c>
      <c r="B9195" s="17">
        <v>2003</v>
      </c>
      <c r="C9195" s="80" t="s">
        <v>82</v>
      </c>
      <c r="D9195" s="17"/>
      <c r="E9195" s="35" t="s">
        <v>73</v>
      </c>
      <c r="F9195" s="35" t="s">
        <v>77</v>
      </c>
      <c r="G9195" s="51" t="s">
        <v>63</v>
      </c>
      <c r="H9195" s="10">
        <v>13961</v>
      </c>
      <c r="I9195" s="10">
        <v>14023</v>
      </c>
      <c r="J9195" s="10">
        <v>27984</v>
      </c>
      <c r="K9195" s="55"/>
      <c r="L9195" s="57"/>
      <c r="M9195" s="57"/>
      <c r="N9195" s="59"/>
      <c r="O9195" s="61"/>
      <c r="P9195" s="10"/>
      <c r="Q9195" s="10"/>
      <c r="R9195" s="11"/>
      <c r="S9195" s="24">
        <f>Table1[[#This Row],[Female Voters]]/Table1[[#This Row],[Female Population]]</f>
        <v>0</v>
      </c>
      <c r="T9195" s="24">
        <f>Table1[[#This Row],[Male Voters]]/Table1[[#This Row],[Male Population]]</f>
        <v>0</v>
      </c>
      <c r="U9195" s="24">
        <f>Table1[[#This Row],[Total Voters]]/Table1[[#This Row],[Total Population]]</f>
        <v>0</v>
      </c>
      <c r="V9195" s="24">
        <f>Table1[[#This Row],[Female Ballots]]/Table1[[#This Row],[Female Population]]</f>
        <v>0</v>
      </c>
      <c r="W9195" s="24">
        <f>Table1[[#This Row],[Male Ballots]]/Table1[[#This Row],[Male Population]]</f>
        <v>0</v>
      </c>
      <c r="X9195" s="24">
        <f>Table1[[#This Row],[Total Ballots]]/Table1[[#This Row],[Total Population]]</f>
        <v>0</v>
      </c>
      <c r="Y9195" s="125" t="str">
        <f>IFERROR(Table1[[#This Row],[Female Ballots]]/Table1[[#This Row],[Female Voters]],"0.0%")</f>
        <v>0.0%</v>
      </c>
      <c r="Z9195" s="125" t="str">
        <f>IFERROR(Table1[[#This Row],[Male Ballots]]/Table1[[#This Row],[Male Voters]],"0.0%")</f>
        <v>0.0%</v>
      </c>
      <c r="AA9195" s="126" t="str">
        <f>IFERROR(Table1[[#This Row],[Total Ballots]]/Table1[[#This Row],[Total Voters]],"0.0%")</f>
        <v>0.0%</v>
      </c>
    </row>
    <row r="9196" spans="1:27" x14ac:dyDescent="0.35">
      <c r="A9196" s="8" t="s">
        <v>43</v>
      </c>
      <c r="B9196" s="17">
        <v>2003</v>
      </c>
      <c r="C9196" s="80" t="s">
        <v>82</v>
      </c>
      <c r="D9196" s="17"/>
      <c r="E9196" s="35" t="s">
        <v>73</v>
      </c>
      <c r="F9196" s="35" t="s">
        <v>77</v>
      </c>
      <c r="G9196" s="51" t="s">
        <v>64</v>
      </c>
      <c r="H9196" s="10">
        <v>17010</v>
      </c>
      <c r="I9196" s="10">
        <v>16066</v>
      </c>
      <c r="J9196" s="10">
        <v>33076</v>
      </c>
      <c r="K9196" s="55"/>
      <c r="L9196" s="57"/>
      <c r="M9196" s="57"/>
      <c r="N9196" s="59"/>
      <c r="O9196" s="61"/>
      <c r="P9196" s="10"/>
      <c r="Q9196" s="10"/>
      <c r="R9196" s="11"/>
      <c r="S9196" s="24">
        <f>Table1[[#This Row],[Female Voters]]/Table1[[#This Row],[Female Population]]</f>
        <v>0</v>
      </c>
      <c r="T9196" s="24">
        <f>Table1[[#This Row],[Male Voters]]/Table1[[#This Row],[Male Population]]</f>
        <v>0</v>
      </c>
      <c r="U9196" s="24">
        <f>Table1[[#This Row],[Total Voters]]/Table1[[#This Row],[Total Population]]</f>
        <v>0</v>
      </c>
      <c r="V9196" s="24">
        <f>Table1[[#This Row],[Female Ballots]]/Table1[[#This Row],[Female Population]]</f>
        <v>0</v>
      </c>
      <c r="W9196" s="24">
        <f>Table1[[#This Row],[Male Ballots]]/Table1[[#This Row],[Male Population]]</f>
        <v>0</v>
      </c>
      <c r="X9196" s="24">
        <f>Table1[[#This Row],[Total Ballots]]/Table1[[#This Row],[Total Population]]</f>
        <v>0</v>
      </c>
      <c r="Y9196" s="125" t="str">
        <f>IFERROR(Table1[[#This Row],[Female Ballots]]/Table1[[#This Row],[Female Voters]],"0.0%")</f>
        <v>0.0%</v>
      </c>
      <c r="Z9196" s="125" t="str">
        <f>IFERROR(Table1[[#This Row],[Male Ballots]]/Table1[[#This Row],[Male Voters]],"0.0%")</f>
        <v>0.0%</v>
      </c>
      <c r="AA9196" s="126" t="str">
        <f>IFERROR(Table1[[#This Row],[Total Ballots]]/Table1[[#This Row],[Total Voters]],"0.0%")</f>
        <v>0.0%</v>
      </c>
    </row>
    <row r="9197" spans="1:27" x14ac:dyDescent="0.35">
      <c r="A9197" s="8" t="s">
        <v>43</v>
      </c>
      <c r="B9197" s="17">
        <v>2003</v>
      </c>
      <c r="C9197" s="80" t="s">
        <v>82</v>
      </c>
      <c r="D9197" s="17"/>
      <c r="E9197" s="35" t="s">
        <v>73</v>
      </c>
      <c r="F9197" s="35" t="s">
        <v>77</v>
      </c>
      <c r="G9197" s="51" t="s">
        <v>65</v>
      </c>
      <c r="H9197" s="10">
        <v>17908</v>
      </c>
      <c r="I9197" s="10">
        <v>16675</v>
      </c>
      <c r="J9197" s="10">
        <v>34583</v>
      </c>
      <c r="K9197" s="55"/>
      <c r="L9197" s="57"/>
      <c r="M9197" s="57"/>
      <c r="N9197" s="59"/>
      <c r="O9197" s="61"/>
      <c r="P9197" s="10"/>
      <c r="Q9197" s="10"/>
      <c r="R9197" s="11"/>
      <c r="S9197" s="24">
        <f>Table1[[#This Row],[Female Voters]]/Table1[[#This Row],[Female Population]]</f>
        <v>0</v>
      </c>
      <c r="T9197" s="24">
        <f>Table1[[#This Row],[Male Voters]]/Table1[[#This Row],[Male Population]]</f>
        <v>0</v>
      </c>
      <c r="U9197" s="24">
        <f>Table1[[#This Row],[Total Voters]]/Table1[[#This Row],[Total Population]]</f>
        <v>0</v>
      </c>
      <c r="V9197" s="24">
        <f>Table1[[#This Row],[Female Ballots]]/Table1[[#This Row],[Female Population]]</f>
        <v>0</v>
      </c>
      <c r="W9197" s="24">
        <f>Table1[[#This Row],[Male Ballots]]/Table1[[#This Row],[Male Population]]</f>
        <v>0</v>
      </c>
      <c r="X9197" s="24">
        <f>Table1[[#This Row],[Total Ballots]]/Table1[[#This Row],[Total Population]]</f>
        <v>0</v>
      </c>
      <c r="Y9197" s="125" t="str">
        <f>IFERROR(Table1[[#This Row],[Female Ballots]]/Table1[[#This Row],[Female Voters]],"0.0%")</f>
        <v>0.0%</v>
      </c>
      <c r="Z9197" s="125" t="str">
        <f>IFERROR(Table1[[#This Row],[Male Ballots]]/Table1[[#This Row],[Male Voters]],"0.0%")</f>
        <v>0.0%</v>
      </c>
      <c r="AA9197" s="126" t="str">
        <f>IFERROR(Table1[[#This Row],[Total Ballots]]/Table1[[#This Row],[Total Voters]],"0.0%")</f>
        <v>0.0%</v>
      </c>
    </row>
    <row r="9198" spans="1:27" x14ac:dyDescent="0.35">
      <c r="A9198" s="8" t="s">
        <v>43</v>
      </c>
      <c r="B9198" s="17">
        <v>2003</v>
      </c>
      <c r="C9198" s="80" t="s">
        <v>82</v>
      </c>
      <c r="D9198" s="17"/>
      <c r="E9198" s="35" t="s">
        <v>73</v>
      </c>
      <c r="F9198" s="35" t="s">
        <v>77</v>
      </c>
      <c r="G9198" s="51" t="s">
        <v>66</v>
      </c>
      <c r="H9198" s="10">
        <v>11732</v>
      </c>
      <c r="I9198" s="10">
        <v>11107</v>
      </c>
      <c r="J9198" s="10">
        <v>22839</v>
      </c>
      <c r="K9198" s="55"/>
      <c r="L9198" s="57"/>
      <c r="M9198" s="57"/>
      <c r="N9198" s="59"/>
      <c r="O9198" s="61"/>
      <c r="P9198" s="10"/>
      <c r="Q9198" s="10"/>
      <c r="R9198" s="11"/>
      <c r="S9198" s="24">
        <f>Table1[[#This Row],[Female Voters]]/Table1[[#This Row],[Female Population]]</f>
        <v>0</v>
      </c>
      <c r="T9198" s="24">
        <f>Table1[[#This Row],[Male Voters]]/Table1[[#This Row],[Male Population]]</f>
        <v>0</v>
      </c>
      <c r="U9198" s="24">
        <f>Table1[[#This Row],[Total Voters]]/Table1[[#This Row],[Total Population]]</f>
        <v>0</v>
      </c>
      <c r="V9198" s="24">
        <f>Table1[[#This Row],[Female Ballots]]/Table1[[#This Row],[Female Population]]</f>
        <v>0</v>
      </c>
      <c r="W9198" s="24">
        <f>Table1[[#This Row],[Male Ballots]]/Table1[[#This Row],[Male Population]]</f>
        <v>0</v>
      </c>
      <c r="X9198" s="24">
        <f>Table1[[#This Row],[Total Ballots]]/Table1[[#This Row],[Total Population]]</f>
        <v>0</v>
      </c>
      <c r="Y9198" s="125" t="str">
        <f>IFERROR(Table1[[#This Row],[Female Ballots]]/Table1[[#This Row],[Female Voters]],"0.0%")</f>
        <v>0.0%</v>
      </c>
      <c r="Z9198" s="125" t="str">
        <f>IFERROR(Table1[[#This Row],[Male Ballots]]/Table1[[#This Row],[Male Voters]],"0.0%")</f>
        <v>0.0%</v>
      </c>
      <c r="AA9198" s="126" t="str">
        <f>IFERROR(Table1[[#This Row],[Total Ballots]]/Table1[[#This Row],[Total Voters]],"0.0%")</f>
        <v>0.0%</v>
      </c>
    </row>
    <row r="9199" spans="1:27" x14ac:dyDescent="0.35">
      <c r="A9199" s="8" t="s">
        <v>43</v>
      </c>
      <c r="B9199" s="17">
        <v>2003</v>
      </c>
      <c r="C9199" s="80" t="s">
        <v>82</v>
      </c>
      <c r="D9199" s="17"/>
      <c r="E9199" s="35" t="s">
        <v>73</v>
      </c>
      <c r="F9199" s="35" t="s">
        <v>77</v>
      </c>
      <c r="G9199" s="51" t="s">
        <v>67</v>
      </c>
      <c r="H9199" s="10">
        <v>14475</v>
      </c>
      <c r="I9199" s="10">
        <v>10819</v>
      </c>
      <c r="J9199" s="10">
        <v>25294</v>
      </c>
      <c r="K9199" s="55"/>
      <c r="L9199" s="57"/>
      <c r="M9199" s="57"/>
      <c r="N9199" s="59"/>
      <c r="O9199" s="61"/>
      <c r="P9199" s="10"/>
      <c r="Q9199" s="10"/>
      <c r="R9199" s="11"/>
      <c r="S9199" s="24">
        <f>Table1[[#This Row],[Female Voters]]/Table1[[#This Row],[Female Population]]</f>
        <v>0</v>
      </c>
      <c r="T9199" s="24">
        <f>Table1[[#This Row],[Male Voters]]/Table1[[#This Row],[Male Population]]</f>
        <v>0</v>
      </c>
      <c r="U9199" s="24">
        <f>Table1[[#This Row],[Total Voters]]/Table1[[#This Row],[Total Population]]</f>
        <v>0</v>
      </c>
      <c r="V9199" s="24">
        <f>Table1[[#This Row],[Female Ballots]]/Table1[[#This Row],[Female Population]]</f>
        <v>0</v>
      </c>
      <c r="W9199" s="24">
        <f>Table1[[#This Row],[Male Ballots]]/Table1[[#This Row],[Male Population]]</f>
        <v>0</v>
      </c>
      <c r="X9199" s="24">
        <f>Table1[[#This Row],[Total Ballots]]/Table1[[#This Row],[Total Population]]</f>
        <v>0</v>
      </c>
      <c r="Y9199" s="125" t="str">
        <f>IFERROR(Table1[[#This Row],[Female Ballots]]/Table1[[#This Row],[Female Voters]],"0.0%")</f>
        <v>0.0%</v>
      </c>
      <c r="Z9199" s="125" t="str">
        <f>IFERROR(Table1[[#This Row],[Male Ballots]]/Table1[[#This Row],[Male Voters]],"0.0%")</f>
        <v>0.0%</v>
      </c>
      <c r="AA9199" s="126" t="str">
        <f>IFERROR(Table1[[#This Row],[Total Ballots]]/Table1[[#This Row],[Total Voters]],"0.0%")</f>
        <v>0.0%</v>
      </c>
    </row>
    <row r="9200" spans="1:27" x14ac:dyDescent="0.35">
      <c r="A9200" s="8" t="s">
        <v>26</v>
      </c>
      <c r="B9200" s="17">
        <v>2003</v>
      </c>
      <c r="C9200" s="80" t="s">
        <v>82</v>
      </c>
      <c r="D9200" s="17"/>
      <c r="E9200" s="35" t="s">
        <v>73</v>
      </c>
      <c r="F9200" s="35" t="s">
        <v>77</v>
      </c>
      <c r="G9200" s="51" t="s">
        <v>79</v>
      </c>
      <c r="H9200" s="10">
        <v>1501</v>
      </c>
      <c r="I9200" s="10">
        <v>1481</v>
      </c>
      <c r="J9200" s="10">
        <v>2982</v>
      </c>
      <c r="K9200" s="55"/>
      <c r="L9200" s="57"/>
      <c r="M9200" s="57"/>
      <c r="N9200" s="59">
        <v>2515</v>
      </c>
      <c r="O9200" s="61"/>
      <c r="P9200" s="10"/>
      <c r="Q9200" s="10"/>
      <c r="R9200" s="11">
        <v>1539</v>
      </c>
      <c r="S9200" s="24">
        <f>Table1[[#This Row],[Female Voters]]/Table1[[#This Row],[Female Population]]</f>
        <v>0</v>
      </c>
      <c r="T9200" s="24">
        <f>Table1[[#This Row],[Male Voters]]/Table1[[#This Row],[Male Population]]</f>
        <v>0</v>
      </c>
      <c r="U9200" s="24">
        <f>Table1[[#This Row],[Total Voters]]/Table1[[#This Row],[Total Population]]</f>
        <v>0.84339369550637155</v>
      </c>
      <c r="V9200" s="24">
        <f>Table1[[#This Row],[Female Ballots]]/Table1[[#This Row],[Female Population]]</f>
        <v>0</v>
      </c>
      <c r="W9200" s="24">
        <f>Table1[[#This Row],[Male Ballots]]/Table1[[#This Row],[Male Population]]</f>
        <v>0</v>
      </c>
      <c r="X9200" s="24">
        <f>Table1[[#This Row],[Total Ballots]]/Table1[[#This Row],[Total Population]]</f>
        <v>0.51609657947686116</v>
      </c>
      <c r="Y9200" s="125" t="str">
        <f>IFERROR(Table1[[#This Row],[Female Ballots]]/Table1[[#This Row],[Female Voters]],"0.0%")</f>
        <v>0.0%</v>
      </c>
      <c r="Z9200" s="125" t="str">
        <f>IFERROR(Table1[[#This Row],[Male Ballots]]/Table1[[#This Row],[Male Voters]],"0.0%")</f>
        <v>0.0%</v>
      </c>
      <c r="AA9200" s="126">
        <f>IFERROR(Table1[[#This Row],[Total Ballots]]/Table1[[#This Row],[Total Voters]],"0.0%")</f>
        <v>0.61192842942345926</v>
      </c>
    </row>
    <row r="9201" spans="1:27" x14ac:dyDescent="0.35">
      <c r="A9201" s="8" t="s">
        <v>26</v>
      </c>
      <c r="B9201" s="17">
        <v>2003</v>
      </c>
      <c r="C9201" s="80" t="s">
        <v>82</v>
      </c>
      <c r="D9201" s="17"/>
      <c r="E9201" s="35" t="s">
        <v>73</v>
      </c>
      <c r="F9201" s="35" t="s">
        <v>77</v>
      </c>
      <c r="G9201" s="51" t="s">
        <v>62</v>
      </c>
      <c r="H9201" s="10">
        <v>88</v>
      </c>
      <c r="I9201" s="10">
        <v>110</v>
      </c>
      <c r="J9201" s="10">
        <v>198</v>
      </c>
      <c r="K9201" s="55"/>
      <c r="L9201" s="57"/>
      <c r="M9201" s="57"/>
      <c r="N9201" s="59"/>
      <c r="O9201" s="61"/>
      <c r="P9201" s="10"/>
      <c r="Q9201" s="10"/>
      <c r="R9201" s="11"/>
      <c r="S9201" s="24">
        <f>Table1[[#This Row],[Female Voters]]/Table1[[#This Row],[Female Population]]</f>
        <v>0</v>
      </c>
      <c r="T9201" s="24">
        <f>Table1[[#This Row],[Male Voters]]/Table1[[#This Row],[Male Population]]</f>
        <v>0</v>
      </c>
      <c r="U9201" s="24">
        <f>Table1[[#This Row],[Total Voters]]/Table1[[#This Row],[Total Population]]</f>
        <v>0</v>
      </c>
      <c r="V9201" s="24">
        <f>Table1[[#This Row],[Female Ballots]]/Table1[[#This Row],[Female Population]]</f>
        <v>0</v>
      </c>
      <c r="W9201" s="24">
        <f>Table1[[#This Row],[Male Ballots]]/Table1[[#This Row],[Male Population]]</f>
        <v>0</v>
      </c>
      <c r="X9201" s="24">
        <f>Table1[[#This Row],[Total Ballots]]/Table1[[#This Row],[Total Population]]</f>
        <v>0</v>
      </c>
      <c r="Y9201" s="125" t="str">
        <f>IFERROR(Table1[[#This Row],[Female Ballots]]/Table1[[#This Row],[Female Voters]],"0.0%")</f>
        <v>0.0%</v>
      </c>
      <c r="Z9201" s="125" t="str">
        <f>IFERROR(Table1[[#This Row],[Male Ballots]]/Table1[[#This Row],[Male Voters]],"0.0%")</f>
        <v>0.0%</v>
      </c>
      <c r="AA9201" s="126" t="str">
        <f>IFERROR(Table1[[#This Row],[Total Ballots]]/Table1[[#This Row],[Total Voters]],"0.0%")</f>
        <v>0.0%</v>
      </c>
    </row>
    <row r="9202" spans="1:27" x14ac:dyDescent="0.35">
      <c r="A9202" s="8" t="s">
        <v>26</v>
      </c>
      <c r="B9202" s="17">
        <v>2003</v>
      </c>
      <c r="C9202" s="80" t="s">
        <v>82</v>
      </c>
      <c r="D9202" s="17"/>
      <c r="E9202" s="35" t="s">
        <v>73</v>
      </c>
      <c r="F9202" s="35" t="s">
        <v>77</v>
      </c>
      <c r="G9202" s="51" t="s">
        <v>63</v>
      </c>
      <c r="H9202" s="10">
        <v>154</v>
      </c>
      <c r="I9202" s="10">
        <v>152</v>
      </c>
      <c r="J9202" s="10">
        <v>306</v>
      </c>
      <c r="K9202" s="55"/>
      <c r="L9202" s="57"/>
      <c r="M9202" s="57"/>
      <c r="N9202" s="59"/>
      <c r="O9202" s="61"/>
      <c r="P9202" s="10"/>
      <c r="Q9202" s="10"/>
      <c r="R9202" s="11"/>
      <c r="S9202" s="24">
        <f>Table1[[#This Row],[Female Voters]]/Table1[[#This Row],[Female Population]]</f>
        <v>0</v>
      </c>
      <c r="T9202" s="24">
        <f>Table1[[#This Row],[Male Voters]]/Table1[[#This Row],[Male Population]]</f>
        <v>0</v>
      </c>
      <c r="U9202" s="24">
        <f>Table1[[#This Row],[Total Voters]]/Table1[[#This Row],[Total Population]]</f>
        <v>0</v>
      </c>
      <c r="V9202" s="24">
        <f>Table1[[#This Row],[Female Ballots]]/Table1[[#This Row],[Female Population]]</f>
        <v>0</v>
      </c>
      <c r="W9202" s="24">
        <f>Table1[[#This Row],[Male Ballots]]/Table1[[#This Row],[Male Population]]</f>
        <v>0</v>
      </c>
      <c r="X9202" s="24">
        <f>Table1[[#This Row],[Total Ballots]]/Table1[[#This Row],[Total Population]]</f>
        <v>0</v>
      </c>
      <c r="Y9202" s="125" t="str">
        <f>IFERROR(Table1[[#This Row],[Female Ballots]]/Table1[[#This Row],[Female Voters]],"0.0%")</f>
        <v>0.0%</v>
      </c>
      <c r="Z9202" s="125" t="str">
        <f>IFERROR(Table1[[#This Row],[Male Ballots]]/Table1[[#This Row],[Male Voters]],"0.0%")</f>
        <v>0.0%</v>
      </c>
      <c r="AA9202" s="126" t="str">
        <f>IFERROR(Table1[[#This Row],[Total Ballots]]/Table1[[#This Row],[Total Voters]],"0.0%")</f>
        <v>0.0%</v>
      </c>
    </row>
    <row r="9203" spans="1:27" x14ac:dyDescent="0.35">
      <c r="A9203" s="8" t="s">
        <v>26</v>
      </c>
      <c r="B9203" s="17">
        <v>2003</v>
      </c>
      <c r="C9203" s="80" t="s">
        <v>82</v>
      </c>
      <c r="D9203" s="17"/>
      <c r="E9203" s="35" t="s">
        <v>73</v>
      </c>
      <c r="F9203" s="35" t="s">
        <v>77</v>
      </c>
      <c r="G9203" s="51" t="s">
        <v>64</v>
      </c>
      <c r="H9203" s="10">
        <v>241</v>
      </c>
      <c r="I9203" s="10">
        <v>242</v>
      </c>
      <c r="J9203" s="10">
        <v>483</v>
      </c>
      <c r="K9203" s="55"/>
      <c r="L9203" s="57"/>
      <c r="M9203" s="57"/>
      <c r="N9203" s="59"/>
      <c r="O9203" s="61"/>
      <c r="P9203" s="10"/>
      <c r="Q9203" s="10"/>
      <c r="R9203" s="11"/>
      <c r="S9203" s="24">
        <f>Table1[[#This Row],[Female Voters]]/Table1[[#This Row],[Female Population]]</f>
        <v>0</v>
      </c>
      <c r="T9203" s="24">
        <f>Table1[[#This Row],[Male Voters]]/Table1[[#This Row],[Male Population]]</f>
        <v>0</v>
      </c>
      <c r="U9203" s="24">
        <f>Table1[[#This Row],[Total Voters]]/Table1[[#This Row],[Total Population]]</f>
        <v>0</v>
      </c>
      <c r="V9203" s="24">
        <f>Table1[[#This Row],[Female Ballots]]/Table1[[#This Row],[Female Population]]</f>
        <v>0</v>
      </c>
      <c r="W9203" s="24">
        <f>Table1[[#This Row],[Male Ballots]]/Table1[[#This Row],[Male Population]]</f>
        <v>0</v>
      </c>
      <c r="X9203" s="24">
        <f>Table1[[#This Row],[Total Ballots]]/Table1[[#This Row],[Total Population]]</f>
        <v>0</v>
      </c>
      <c r="Y9203" s="125" t="str">
        <f>IFERROR(Table1[[#This Row],[Female Ballots]]/Table1[[#This Row],[Female Voters]],"0.0%")</f>
        <v>0.0%</v>
      </c>
      <c r="Z9203" s="125" t="str">
        <f>IFERROR(Table1[[#This Row],[Male Ballots]]/Table1[[#This Row],[Male Voters]],"0.0%")</f>
        <v>0.0%</v>
      </c>
      <c r="AA9203" s="126" t="str">
        <f>IFERROR(Table1[[#This Row],[Total Ballots]]/Table1[[#This Row],[Total Voters]],"0.0%")</f>
        <v>0.0%</v>
      </c>
    </row>
    <row r="9204" spans="1:27" x14ac:dyDescent="0.35">
      <c r="A9204" s="8" t="s">
        <v>26</v>
      </c>
      <c r="B9204" s="17">
        <v>2003</v>
      </c>
      <c r="C9204" s="80" t="s">
        <v>82</v>
      </c>
      <c r="D9204" s="17"/>
      <c r="E9204" s="35" t="s">
        <v>73</v>
      </c>
      <c r="F9204" s="35" t="s">
        <v>77</v>
      </c>
      <c r="G9204" s="51" t="s">
        <v>65</v>
      </c>
      <c r="H9204" s="10">
        <v>309</v>
      </c>
      <c r="I9204" s="10">
        <v>314</v>
      </c>
      <c r="J9204" s="10">
        <v>623</v>
      </c>
      <c r="K9204" s="55"/>
      <c r="L9204" s="57"/>
      <c r="M9204" s="57"/>
      <c r="N9204" s="59"/>
      <c r="O9204" s="61"/>
      <c r="P9204" s="10"/>
      <c r="Q9204" s="10"/>
      <c r="R9204" s="11"/>
      <c r="S9204" s="24">
        <f>Table1[[#This Row],[Female Voters]]/Table1[[#This Row],[Female Population]]</f>
        <v>0</v>
      </c>
      <c r="T9204" s="24">
        <f>Table1[[#This Row],[Male Voters]]/Table1[[#This Row],[Male Population]]</f>
        <v>0</v>
      </c>
      <c r="U9204" s="24">
        <f>Table1[[#This Row],[Total Voters]]/Table1[[#This Row],[Total Population]]</f>
        <v>0</v>
      </c>
      <c r="V9204" s="24">
        <f>Table1[[#This Row],[Female Ballots]]/Table1[[#This Row],[Female Population]]</f>
        <v>0</v>
      </c>
      <c r="W9204" s="24">
        <f>Table1[[#This Row],[Male Ballots]]/Table1[[#This Row],[Male Population]]</f>
        <v>0</v>
      </c>
      <c r="X9204" s="24">
        <f>Table1[[#This Row],[Total Ballots]]/Table1[[#This Row],[Total Population]]</f>
        <v>0</v>
      </c>
      <c r="Y9204" s="125" t="str">
        <f>IFERROR(Table1[[#This Row],[Female Ballots]]/Table1[[#This Row],[Female Voters]],"0.0%")</f>
        <v>0.0%</v>
      </c>
      <c r="Z9204" s="125" t="str">
        <f>IFERROR(Table1[[#This Row],[Male Ballots]]/Table1[[#This Row],[Male Voters]],"0.0%")</f>
        <v>0.0%</v>
      </c>
      <c r="AA9204" s="126" t="str">
        <f>IFERROR(Table1[[#This Row],[Total Ballots]]/Table1[[#This Row],[Total Voters]],"0.0%")</f>
        <v>0.0%</v>
      </c>
    </row>
    <row r="9205" spans="1:27" x14ac:dyDescent="0.35">
      <c r="A9205" s="8" t="s">
        <v>26</v>
      </c>
      <c r="B9205" s="17">
        <v>2003</v>
      </c>
      <c r="C9205" s="80" t="s">
        <v>82</v>
      </c>
      <c r="D9205" s="17"/>
      <c r="E9205" s="35" t="s">
        <v>73</v>
      </c>
      <c r="F9205" s="35" t="s">
        <v>77</v>
      </c>
      <c r="G9205" s="51" t="s">
        <v>66</v>
      </c>
      <c r="H9205" s="10">
        <v>309</v>
      </c>
      <c r="I9205" s="10">
        <v>295</v>
      </c>
      <c r="J9205" s="10">
        <v>604</v>
      </c>
      <c r="K9205" s="55"/>
      <c r="L9205" s="57"/>
      <c r="M9205" s="57"/>
      <c r="N9205" s="59"/>
      <c r="O9205" s="61"/>
      <c r="P9205" s="10"/>
      <c r="Q9205" s="10"/>
      <c r="R9205" s="11"/>
      <c r="S9205" s="24">
        <f>Table1[[#This Row],[Female Voters]]/Table1[[#This Row],[Female Population]]</f>
        <v>0</v>
      </c>
      <c r="T9205" s="24">
        <f>Table1[[#This Row],[Male Voters]]/Table1[[#This Row],[Male Population]]</f>
        <v>0</v>
      </c>
      <c r="U9205" s="24">
        <f>Table1[[#This Row],[Total Voters]]/Table1[[#This Row],[Total Population]]</f>
        <v>0</v>
      </c>
      <c r="V9205" s="24">
        <f>Table1[[#This Row],[Female Ballots]]/Table1[[#This Row],[Female Population]]</f>
        <v>0</v>
      </c>
      <c r="W9205" s="24">
        <f>Table1[[#This Row],[Male Ballots]]/Table1[[#This Row],[Male Population]]</f>
        <v>0</v>
      </c>
      <c r="X9205" s="24">
        <f>Table1[[#This Row],[Total Ballots]]/Table1[[#This Row],[Total Population]]</f>
        <v>0</v>
      </c>
      <c r="Y9205" s="125" t="str">
        <f>IFERROR(Table1[[#This Row],[Female Ballots]]/Table1[[#This Row],[Female Voters]],"0.0%")</f>
        <v>0.0%</v>
      </c>
      <c r="Z9205" s="125" t="str">
        <f>IFERROR(Table1[[#This Row],[Male Ballots]]/Table1[[#This Row],[Male Voters]],"0.0%")</f>
        <v>0.0%</v>
      </c>
      <c r="AA9205" s="126" t="str">
        <f>IFERROR(Table1[[#This Row],[Total Ballots]]/Table1[[#This Row],[Total Voters]],"0.0%")</f>
        <v>0.0%</v>
      </c>
    </row>
    <row r="9206" spans="1:27" x14ac:dyDescent="0.35">
      <c r="A9206" s="8" t="s">
        <v>26</v>
      </c>
      <c r="B9206" s="17">
        <v>2003</v>
      </c>
      <c r="C9206" s="80" t="s">
        <v>82</v>
      </c>
      <c r="D9206" s="17"/>
      <c r="E9206" s="35" t="s">
        <v>73</v>
      </c>
      <c r="F9206" s="35" t="s">
        <v>77</v>
      </c>
      <c r="G9206" s="51" t="s">
        <v>67</v>
      </c>
      <c r="H9206" s="10">
        <v>400</v>
      </c>
      <c r="I9206" s="10">
        <v>368</v>
      </c>
      <c r="J9206" s="10">
        <v>768</v>
      </c>
      <c r="K9206" s="55"/>
      <c r="L9206" s="57"/>
      <c r="M9206" s="57"/>
      <c r="N9206" s="59"/>
      <c r="O9206" s="61"/>
      <c r="P9206" s="10"/>
      <c r="Q9206" s="10"/>
      <c r="R9206" s="11"/>
      <c r="S9206" s="24">
        <f>Table1[[#This Row],[Female Voters]]/Table1[[#This Row],[Female Population]]</f>
        <v>0</v>
      </c>
      <c r="T9206" s="24">
        <f>Table1[[#This Row],[Male Voters]]/Table1[[#This Row],[Male Population]]</f>
        <v>0</v>
      </c>
      <c r="U9206" s="24">
        <f>Table1[[#This Row],[Total Voters]]/Table1[[#This Row],[Total Population]]</f>
        <v>0</v>
      </c>
      <c r="V9206" s="24">
        <f>Table1[[#This Row],[Female Ballots]]/Table1[[#This Row],[Female Population]]</f>
        <v>0</v>
      </c>
      <c r="W9206" s="24">
        <f>Table1[[#This Row],[Male Ballots]]/Table1[[#This Row],[Male Population]]</f>
        <v>0</v>
      </c>
      <c r="X9206" s="24">
        <f>Table1[[#This Row],[Total Ballots]]/Table1[[#This Row],[Total Population]]</f>
        <v>0</v>
      </c>
      <c r="Y9206" s="125" t="str">
        <f>IFERROR(Table1[[#This Row],[Female Ballots]]/Table1[[#This Row],[Female Voters]],"0.0%")</f>
        <v>0.0%</v>
      </c>
      <c r="Z9206" s="125" t="str">
        <f>IFERROR(Table1[[#This Row],[Male Ballots]]/Table1[[#This Row],[Male Voters]],"0.0%")</f>
        <v>0.0%</v>
      </c>
      <c r="AA9206" s="126" t="str">
        <f>IFERROR(Table1[[#This Row],[Total Ballots]]/Table1[[#This Row],[Total Voters]],"0.0%")</f>
        <v>0.0%</v>
      </c>
    </row>
    <row r="9207" spans="1:27" x14ac:dyDescent="0.35">
      <c r="A9207" s="8" t="s">
        <v>45</v>
      </c>
      <c r="B9207" s="17">
        <v>2003</v>
      </c>
      <c r="C9207" s="80" t="s">
        <v>82</v>
      </c>
      <c r="D9207" s="17"/>
      <c r="E9207" s="35" t="s">
        <v>73</v>
      </c>
      <c r="F9207" s="35" t="s">
        <v>77</v>
      </c>
      <c r="G9207" s="51" t="s">
        <v>79</v>
      </c>
      <c r="H9207" s="10">
        <v>20820</v>
      </c>
      <c r="I9207" s="10">
        <v>21496</v>
      </c>
      <c r="J9207" s="10">
        <v>42316</v>
      </c>
      <c r="K9207" s="55"/>
      <c r="L9207" s="57"/>
      <c r="M9207" s="57"/>
      <c r="N9207" s="59">
        <v>26843</v>
      </c>
      <c r="O9207" s="61"/>
      <c r="P9207" s="10"/>
      <c r="Q9207" s="10"/>
      <c r="R9207" s="11">
        <v>12295</v>
      </c>
      <c r="S9207" s="24">
        <f>Table1[[#This Row],[Female Voters]]/Table1[[#This Row],[Female Population]]</f>
        <v>0</v>
      </c>
      <c r="T9207" s="24">
        <f>Table1[[#This Row],[Male Voters]]/Table1[[#This Row],[Male Population]]</f>
        <v>0</v>
      </c>
      <c r="U9207" s="24">
        <f>Table1[[#This Row],[Total Voters]]/Table1[[#This Row],[Total Population]]</f>
        <v>0.63434634653558941</v>
      </c>
      <c r="V9207" s="24">
        <f>Table1[[#This Row],[Female Ballots]]/Table1[[#This Row],[Female Population]]</f>
        <v>0</v>
      </c>
      <c r="W9207" s="24">
        <f>Table1[[#This Row],[Male Ballots]]/Table1[[#This Row],[Male Population]]</f>
        <v>0</v>
      </c>
      <c r="X9207" s="24">
        <f>Table1[[#This Row],[Total Ballots]]/Table1[[#This Row],[Total Population]]</f>
        <v>0.29055203705454202</v>
      </c>
      <c r="Y9207" s="125" t="str">
        <f>IFERROR(Table1[[#This Row],[Female Ballots]]/Table1[[#This Row],[Female Voters]],"0.0%")</f>
        <v>0.0%</v>
      </c>
      <c r="Z9207" s="125" t="str">
        <f>IFERROR(Table1[[#This Row],[Male Ballots]]/Table1[[#This Row],[Male Voters]],"0.0%")</f>
        <v>0.0%</v>
      </c>
      <c r="AA9207" s="126">
        <f>IFERROR(Table1[[#This Row],[Total Ballots]]/Table1[[#This Row],[Total Voters]],"0.0%")</f>
        <v>0.45803375181611594</v>
      </c>
    </row>
    <row r="9208" spans="1:27" x14ac:dyDescent="0.35">
      <c r="A9208" s="8" t="s">
        <v>45</v>
      </c>
      <c r="B9208" s="17">
        <v>2003</v>
      </c>
      <c r="C9208" s="80" t="s">
        <v>82</v>
      </c>
      <c r="D9208" s="17"/>
      <c r="E9208" s="35" t="s">
        <v>73</v>
      </c>
      <c r="F9208" s="35" t="s">
        <v>77</v>
      </c>
      <c r="G9208" s="51" t="s">
        <v>62</v>
      </c>
      <c r="H9208" s="10">
        <v>3534</v>
      </c>
      <c r="I9208" s="10">
        <v>4164</v>
      </c>
      <c r="J9208" s="10">
        <v>7698</v>
      </c>
      <c r="K9208" s="55"/>
      <c r="L9208" s="57"/>
      <c r="M9208" s="57"/>
      <c r="N9208" s="59"/>
      <c r="O9208" s="61"/>
      <c r="P9208" s="10"/>
      <c r="Q9208" s="10"/>
      <c r="R9208" s="11"/>
      <c r="S9208" s="24">
        <f>Table1[[#This Row],[Female Voters]]/Table1[[#This Row],[Female Population]]</f>
        <v>0</v>
      </c>
      <c r="T9208" s="24">
        <f>Table1[[#This Row],[Male Voters]]/Table1[[#This Row],[Male Population]]</f>
        <v>0</v>
      </c>
      <c r="U9208" s="24">
        <f>Table1[[#This Row],[Total Voters]]/Table1[[#This Row],[Total Population]]</f>
        <v>0</v>
      </c>
      <c r="V9208" s="24">
        <f>Table1[[#This Row],[Female Ballots]]/Table1[[#This Row],[Female Population]]</f>
        <v>0</v>
      </c>
      <c r="W9208" s="24">
        <f>Table1[[#This Row],[Male Ballots]]/Table1[[#This Row],[Male Population]]</f>
        <v>0</v>
      </c>
      <c r="X9208" s="24">
        <f>Table1[[#This Row],[Total Ballots]]/Table1[[#This Row],[Total Population]]</f>
        <v>0</v>
      </c>
      <c r="Y9208" s="125" t="str">
        <f>IFERROR(Table1[[#This Row],[Female Ballots]]/Table1[[#This Row],[Female Voters]],"0.0%")</f>
        <v>0.0%</v>
      </c>
      <c r="Z9208" s="125" t="str">
        <f>IFERROR(Table1[[#This Row],[Male Ballots]]/Table1[[#This Row],[Male Voters]],"0.0%")</f>
        <v>0.0%</v>
      </c>
      <c r="AA9208" s="126" t="str">
        <f>IFERROR(Table1[[#This Row],[Total Ballots]]/Table1[[#This Row],[Total Voters]],"0.0%")</f>
        <v>0.0%</v>
      </c>
    </row>
    <row r="9209" spans="1:27" x14ac:dyDescent="0.35">
      <c r="A9209" s="8" t="s">
        <v>45</v>
      </c>
      <c r="B9209" s="17">
        <v>2003</v>
      </c>
      <c r="C9209" s="80" t="s">
        <v>82</v>
      </c>
      <c r="D9209" s="17"/>
      <c r="E9209" s="35" t="s">
        <v>73</v>
      </c>
      <c r="F9209" s="35" t="s">
        <v>77</v>
      </c>
      <c r="G9209" s="51" t="s">
        <v>63</v>
      </c>
      <c r="H9209" s="10">
        <v>2917</v>
      </c>
      <c r="I9209" s="10">
        <v>3732</v>
      </c>
      <c r="J9209" s="10">
        <v>6649</v>
      </c>
      <c r="K9209" s="55"/>
      <c r="L9209" s="57"/>
      <c r="M9209" s="57"/>
      <c r="N9209" s="59"/>
      <c r="O9209" s="61"/>
      <c r="P9209" s="10"/>
      <c r="Q9209" s="10"/>
      <c r="R9209" s="11"/>
      <c r="S9209" s="24">
        <f>Table1[[#This Row],[Female Voters]]/Table1[[#This Row],[Female Population]]</f>
        <v>0</v>
      </c>
      <c r="T9209" s="24">
        <f>Table1[[#This Row],[Male Voters]]/Table1[[#This Row],[Male Population]]</f>
        <v>0</v>
      </c>
      <c r="U9209" s="24">
        <f>Table1[[#This Row],[Total Voters]]/Table1[[#This Row],[Total Population]]</f>
        <v>0</v>
      </c>
      <c r="V9209" s="24">
        <f>Table1[[#This Row],[Female Ballots]]/Table1[[#This Row],[Female Population]]</f>
        <v>0</v>
      </c>
      <c r="W9209" s="24">
        <f>Table1[[#This Row],[Male Ballots]]/Table1[[#This Row],[Male Population]]</f>
        <v>0</v>
      </c>
      <c r="X9209" s="24">
        <f>Table1[[#This Row],[Total Ballots]]/Table1[[#This Row],[Total Population]]</f>
        <v>0</v>
      </c>
      <c r="Y9209" s="125" t="str">
        <f>IFERROR(Table1[[#This Row],[Female Ballots]]/Table1[[#This Row],[Female Voters]],"0.0%")</f>
        <v>0.0%</v>
      </c>
      <c r="Z9209" s="125" t="str">
        <f>IFERROR(Table1[[#This Row],[Male Ballots]]/Table1[[#This Row],[Male Voters]],"0.0%")</f>
        <v>0.0%</v>
      </c>
      <c r="AA9209" s="126" t="str">
        <f>IFERROR(Table1[[#This Row],[Total Ballots]]/Table1[[#This Row],[Total Voters]],"0.0%")</f>
        <v>0.0%</v>
      </c>
    </row>
    <row r="9210" spans="1:27" x14ac:dyDescent="0.35">
      <c r="A9210" s="8" t="s">
        <v>45</v>
      </c>
      <c r="B9210" s="17">
        <v>2003</v>
      </c>
      <c r="C9210" s="80" t="s">
        <v>82</v>
      </c>
      <c r="D9210" s="17"/>
      <c r="E9210" s="35" t="s">
        <v>73</v>
      </c>
      <c r="F9210" s="35" t="s">
        <v>77</v>
      </c>
      <c r="G9210" s="51" t="s">
        <v>64</v>
      </c>
      <c r="H9210" s="10">
        <v>3497</v>
      </c>
      <c r="I9210" s="10">
        <v>3907</v>
      </c>
      <c r="J9210" s="10">
        <v>7404</v>
      </c>
      <c r="K9210" s="55"/>
      <c r="L9210" s="57"/>
      <c r="M9210" s="57"/>
      <c r="N9210" s="59"/>
      <c r="O9210" s="61"/>
      <c r="P9210" s="10"/>
      <c r="Q9210" s="10"/>
      <c r="R9210" s="11"/>
      <c r="S9210" s="24">
        <f>Table1[[#This Row],[Female Voters]]/Table1[[#This Row],[Female Population]]</f>
        <v>0</v>
      </c>
      <c r="T9210" s="24">
        <f>Table1[[#This Row],[Male Voters]]/Table1[[#This Row],[Male Population]]</f>
        <v>0</v>
      </c>
      <c r="U9210" s="24">
        <f>Table1[[#This Row],[Total Voters]]/Table1[[#This Row],[Total Population]]</f>
        <v>0</v>
      </c>
      <c r="V9210" s="24">
        <f>Table1[[#This Row],[Female Ballots]]/Table1[[#This Row],[Female Population]]</f>
        <v>0</v>
      </c>
      <c r="W9210" s="24">
        <f>Table1[[#This Row],[Male Ballots]]/Table1[[#This Row],[Male Population]]</f>
        <v>0</v>
      </c>
      <c r="X9210" s="24">
        <f>Table1[[#This Row],[Total Ballots]]/Table1[[#This Row],[Total Population]]</f>
        <v>0</v>
      </c>
      <c r="Y9210" s="125" t="str">
        <f>IFERROR(Table1[[#This Row],[Female Ballots]]/Table1[[#This Row],[Female Voters]],"0.0%")</f>
        <v>0.0%</v>
      </c>
      <c r="Z9210" s="125" t="str">
        <f>IFERROR(Table1[[#This Row],[Male Ballots]]/Table1[[#This Row],[Male Voters]],"0.0%")</f>
        <v>0.0%</v>
      </c>
      <c r="AA9210" s="126" t="str">
        <f>IFERROR(Table1[[#This Row],[Total Ballots]]/Table1[[#This Row],[Total Voters]],"0.0%")</f>
        <v>0.0%</v>
      </c>
    </row>
    <row r="9211" spans="1:27" x14ac:dyDescent="0.35">
      <c r="A9211" s="8" t="s">
        <v>45</v>
      </c>
      <c r="B9211" s="17">
        <v>2003</v>
      </c>
      <c r="C9211" s="80" t="s">
        <v>82</v>
      </c>
      <c r="D9211" s="17"/>
      <c r="E9211" s="35" t="s">
        <v>73</v>
      </c>
      <c r="F9211" s="35" t="s">
        <v>77</v>
      </c>
      <c r="G9211" s="51" t="s">
        <v>65</v>
      </c>
      <c r="H9211" s="10">
        <v>3601</v>
      </c>
      <c r="I9211" s="10">
        <v>3814</v>
      </c>
      <c r="J9211" s="10">
        <v>7415</v>
      </c>
      <c r="K9211" s="55"/>
      <c r="L9211" s="57"/>
      <c r="M9211" s="57"/>
      <c r="N9211" s="59"/>
      <c r="O9211" s="61"/>
      <c r="P9211" s="10"/>
      <c r="Q9211" s="10"/>
      <c r="R9211" s="11"/>
      <c r="S9211" s="24">
        <f>Table1[[#This Row],[Female Voters]]/Table1[[#This Row],[Female Population]]</f>
        <v>0</v>
      </c>
      <c r="T9211" s="24">
        <f>Table1[[#This Row],[Male Voters]]/Table1[[#This Row],[Male Population]]</f>
        <v>0</v>
      </c>
      <c r="U9211" s="24">
        <f>Table1[[#This Row],[Total Voters]]/Table1[[#This Row],[Total Population]]</f>
        <v>0</v>
      </c>
      <c r="V9211" s="24">
        <f>Table1[[#This Row],[Female Ballots]]/Table1[[#This Row],[Female Population]]</f>
        <v>0</v>
      </c>
      <c r="W9211" s="24">
        <f>Table1[[#This Row],[Male Ballots]]/Table1[[#This Row],[Male Population]]</f>
        <v>0</v>
      </c>
      <c r="X9211" s="24">
        <f>Table1[[#This Row],[Total Ballots]]/Table1[[#This Row],[Total Population]]</f>
        <v>0</v>
      </c>
      <c r="Y9211" s="125" t="str">
        <f>IFERROR(Table1[[#This Row],[Female Ballots]]/Table1[[#This Row],[Female Voters]],"0.0%")</f>
        <v>0.0%</v>
      </c>
      <c r="Z9211" s="125" t="str">
        <f>IFERROR(Table1[[#This Row],[Male Ballots]]/Table1[[#This Row],[Male Voters]],"0.0%")</f>
        <v>0.0%</v>
      </c>
      <c r="AA9211" s="126" t="str">
        <f>IFERROR(Table1[[#This Row],[Total Ballots]]/Table1[[#This Row],[Total Voters]],"0.0%")</f>
        <v>0.0%</v>
      </c>
    </row>
    <row r="9212" spans="1:27" x14ac:dyDescent="0.35">
      <c r="A9212" s="8" t="s">
        <v>45</v>
      </c>
      <c r="B9212" s="17">
        <v>2003</v>
      </c>
      <c r="C9212" s="80" t="s">
        <v>82</v>
      </c>
      <c r="D9212" s="17"/>
      <c r="E9212" s="35" t="s">
        <v>73</v>
      </c>
      <c r="F9212" s="35" t="s">
        <v>77</v>
      </c>
      <c r="G9212" s="51" t="s">
        <v>66</v>
      </c>
      <c r="H9212" s="10">
        <v>2561</v>
      </c>
      <c r="I9212" s="10">
        <v>2534</v>
      </c>
      <c r="J9212" s="10">
        <v>5095</v>
      </c>
      <c r="K9212" s="55"/>
      <c r="L9212" s="57"/>
      <c r="M9212" s="57"/>
      <c r="N9212" s="59"/>
      <c r="O9212" s="61"/>
      <c r="P9212" s="10"/>
      <c r="Q9212" s="10"/>
      <c r="R9212" s="11"/>
      <c r="S9212" s="24">
        <f>Table1[[#This Row],[Female Voters]]/Table1[[#This Row],[Female Population]]</f>
        <v>0</v>
      </c>
      <c r="T9212" s="24">
        <f>Table1[[#This Row],[Male Voters]]/Table1[[#This Row],[Male Population]]</f>
        <v>0</v>
      </c>
      <c r="U9212" s="24">
        <f>Table1[[#This Row],[Total Voters]]/Table1[[#This Row],[Total Population]]</f>
        <v>0</v>
      </c>
      <c r="V9212" s="24">
        <f>Table1[[#This Row],[Female Ballots]]/Table1[[#This Row],[Female Population]]</f>
        <v>0</v>
      </c>
      <c r="W9212" s="24">
        <f>Table1[[#This Row],[Male Ballots]]/Table1[[#This Row],[Male Population]]</f>
        <v>0</v>
      </c>
      <c r="X9212" s="24">
        <f>Table1[[#This Row],[Total Ballots]]/Table1[[#This Row],[Total Population]]</f>
        <v>0</v>
      </c>
      <c r="Y9212" s="125" t="str">
        <f>IFERROR(Table1[[#This Row],[Female Ballots]]/Table1[[#This Row],[Female Voters]],"0.0%")</f>
        <v>0.0%</v>
      </c>
      <c r="Z9212" s="125" t="str">
        <f>IFERROR(Table1[[#This Row],[Male Ballots]]/Table1[[#This Row],[Male Voters]],"0.0%")</f>
        <v>0.0%</v>
      </c>
      <c r="AA9212" s="126" t="str">
        <f>IFERROR(Table1[[#This Row],[Total Ballots]]/Table1[[#This Row],[Total Voters]],"0.0%")</f>
        <v>0.0%</v>
      </c>
    </row>
    <row r="9213" spans="1:27" x14ac:dyDescent="0.35">
      <c r="A9213" s="8" t="s">
        <v>45</v>
      </c>
      <c r="B9213" s="17">
        <v>2003</v>
      </c>
      <c r="C9213" s="80" t="s">
        <v>82</v>
      </c>
      <c r="D9213" s="17"/>
      <c r="E9213" s="35" t="s">
        <v>73</v>
      </c>
      <c r="F9213" s="35" t="s">
        <v>77</v>
      </c>
      <c r="G9213" s="51" t="s">
        <v>67</v>
      </c>
      <c r="H9213" s="10">
        <v>4710</v>
      </c>
      <c r="I9213" s="10">
        <v>3345</v>
      </c>
      <c r="J9213" s="10">
        <v>8055</v>
      </c>
      <c r="K9213" s="55"/>
      <c r="L9213" s="57"/>
      <c r="M9213" s="57"/>
      <c r="N9213" s="59"/>
      <c r="O9213" s="61"/>
      <c r="P9213" s="10"/>
      <c r="Q9213" s="10"/>
      <c r="R9213" s="11"/>
      <c r="S9213" s="24">
        <f>Table1[[#This Row],[Female Voters]]/Table1[[#This Row],[Female Population]]</f>
        <v>0</v>
      </c>
      <c r="T9213" s="24">
        <f>Table1[[#This Row],[Male Voters]]/Table1[[#This Row],[Male Population]]</f>
        <v>0</v>
      </c>
      <c r="U9213" s="24">
        <f>Table1[[#This Row],[Total Voters]]/Table1[[#This Row],[Total Population]]</f>
        <v>0</v>
      </c>
      <c r="V9213" s="24">
        <f>Table1[[#This Row],[Female Ballots]]/Table1[[#This Row],[Female Population]]</f>
        <v>0</v>
      </c>
      <c r="W9213" s="24">
        <f>Table1[[#This Row],[Male Ballots]]/Table1[[#This Row],[Male Population]]</f>
        <v>0</v>
      </c>
      <c r="X9213" s="24">
        <f>Table1[[#This Row],[Total Ballots]]/Table1[[#This Row],[Total Population]]</f>
        <v>0</v>
      </c>
      <c r="Y9213" s="125" t="str">
        <f>IFERROR(Table1[[#This Row],[Female Ballots]]/Table1[[#This Row],[Female Voters]],"0.0%")</f>
        <v>0.0%</v>
      </c>
      <c r="Z9213" s="125" t="str">
        <f>IFERROR(Table1[[#This Row],[Male Ballots]]/Table1[[#This Row],[Male Voters]],"0.0%")</f>
        <v>0.0%</v>
      </c>
      <c r="AA9213" s="126" t="str">
        <f>IFERROR(Table1[[#This Row],[Total Ballots]]/Table1[[#This Row],[Total Voters]],"0.0%")</f>
        <v>0.0%</v>
      </c>
    </row>
    <row r="9214" spans="1:27" x14ac:dyDescent="0.35">
      <c r="A9214" s="8" t="s">
        <v>35</v>
      </c>
      <c r="B9214" s="17">
        <v>2003</v>
      </c>
      <c r="C9214" s="80" t="s">
        <v>82</v>
      </c>
      <c r="D9214" s="17"/>
      <c r="E9214" s="35" t="s">
        <v>75</v>
      </c>
      <c r="F9214" s="35" t="s">
        <v>77</v>
      </c>
      <c r="G9214" s="51" t="s">
        <v>79</v>
      </c>
      <c r="H9214" s="10">
        <v>69234</v>
      </c>
      <c r="I9214" s="10">
        <v>66313</v>
      </c>
      <c r="J9214" s="10">
        <v>135546.99</v>
      </c>
      <c r="K9214" s="55"/>
      <c r="L9214" s="57"/>
      <c r="M9214" s="57"/>
      <c r="N9214" s="59">
        <v>94753</v>
      </c>
      <c r="O9214" s="61"/>
      <c r="P9214" s="10"/>
      <c r="Q9214" s="10"/>
      <c r="R9214" s="11">
        <v>45786</v>
      </c>
      <c r="S9214" s="24">
        <f>Table1[[#This Row],[Female Voters]]/Table1[[#This Row],[Female Population]]</f>
        <v>0</v>
      </c>
      <c r="T9214" s="24">
        <f>Table1[[#This Row],[Male Voters]]/Table1[[#This Row],[Male Population]]</f>
        <v>0</v>
      </c>
      <c r="U9214" s="24">
        <f>Table1[[#This Row],[Total Voters]]/Table1[[#This Row],[Total Population]]</f>
        <v>0.69904171239804003</v>
      </c>
      <c r="V9214" s="24">
        <f>Table1[[#This Row],[Female Ballots]]/Table1[[#This Row],[Female Population]]</f>
        <v>0</v>
      </c>
      <c r="W9214" s="24">
        <f>Table1[[#This Row],[Male Ballots]]/Table1[[#This Row],[Male Population]]</f>
        <v>0</v>
      </c>
      <c r="X9214" s="24">
        <f>Table1[[#This Row],[Total Ballots]]/Table1[[#This Row],[Total Population]]</f>
        <v>0.33778691802746785</v>
      </c>
      <c r="Y9214" s="125" t="str">
        <f>IFERROR(Table1[[#This Row],[Female Ballots]]/Table1[[#This Row],[Female Voters]],"0.0%")</f>
        <v>0.0%</v>
      </c>
      <c r="Z9214" s="125" t="str">
        <f>IFERROR(Table1[[#This Row],[Male Ballots]]/Table1[[#This Row],[Male Voters]],"0.0%")</f>
        <v>0.0%</v>
      </c>
      <c r="AA9214" s="126">
        <f>IFERROR(Table1[[#This Row],[Total Ballots]]/Table1[[#This Row],[Total Voters]],"0.0%")</f>
        <v>0.48321425179150002</v>
      </c>
    </row>
    <row r="9215" spans="1:27" x14ac:dyDescent="0.35">
      <c r="A9215" s="8" t="s">
        <v>35</v>
      </c>
      <c r="B9215" s="17">
        <v>2003</v>
      </c>
      <c r="C9215" s="80" t="s">
        <v>82</v>
      </c>
      <c r="D9215" s="17"/>
      <c r="E9215" s="35" t="s">
        <v>75</v>
      </c>
      <c r="F9215" s="35" t="s">
        <v>77</v>
      </c>
      <c r="G9215" s="51" t="s">
        <v>62</v>
      </c>
      <c r="H9215" s="10">
        <v>13255</v>
      </c>
      <c r="I9215" s="10">
        <v>12815</v>
      </c>
      <c r="J9215" s="10">
        <v>26069.99</v>
      </c>
      <c r="K9215" s="55"/>
      <c r="L9215" s="57"/>
      <c r="M9215" s="57"/>
      <c r="N9215" s="59"/>
      <c r="O9215" s="61"/>
      <c r="P9215" s="10"/>
      <c r="Q9215" s="10"/>
      <c r="R9215" s="11"/>
      <c r="S9215" s="24">
        <f>Table1[[#This Row],[Female Voters]]/Table1[[#This Row],[Female Population]]</f>
        <v>0</v>
      </c>
      <c r="T9215" s="24">
        <f>Table1[[#This Row],[Male Voters]]/Table1[[#This Row],[Male Population]]</f>
        <v>0</v>
      </c>
      <c r="U9215" s="24">
        <f>Table1[[#This Row],[Total Voters]]/Table1[[#This Row],[Total Population]]</f>
        <v>0</v>
      </c>
      <c r="V9215" s="24">
        <f>Table1[[#This Row],[Female Ballots]]/Table1[[#This Row],[Female Population]]</f>
        <v>0</v>
      </c>
      <c r="W9215" s="24">
        <f>Table1[[#This Row],[Male Ballots]]/Table1[[#This Row],[Male Population]]</f>
        <v>0</v>
      </c>
      <c r="X9215" s="24">
        <f>Table1[[#This Row],[Total Ballots]]/Table1[[#This Row],[Total Population]]</f>
        <v>0</v>
      </c>
      <c r="Y9215" s="125" t="str">
        <f>IFERROR(Table1[[#This Row],[Female Ballots]]/Table1[[#This Row],[Female Voters]],"0.0%")</f>
        <v>0.0%</v>
      </c>
      <c r="Z9215" s="125" t="str">
        <f>IFERROR(Table1[[#This Row],[Male Ballots]]/Table1[[#This Row],[Male Voters]],"0.0%")</f>
        <v>0.0%</v>
      </c>
      <c r="AA9215" s="126" t="str">
        <f>IFERROR(Table1[[#This Row],[Total Ballots]]/Table1[[#This Row],[Total Voters]],"0.0%")</f>
        <v>0.0%</v>
      </c>
    </row>
    <row r="9216" spans="1:27" x14ac:dyDescent="0.35">
      <c r="A9216" s="8" t="s">
        <v>35</v>
      </c>
      <c r="B9216" s="17">
        <v>2003</v>
      </c>
      <c r="C9216" s="80" t="s">
        <v>82</v>
      </c>
      <c r="D9216" s="17"/>
      <c r="E9216" s="35" t="s">
        <v>75</v>
      </c>
      <c r="F9216" s="35" t="s">
        <v>77</v>
      </c>
      <c r="G9216" s="51" t="s">
        <v>63</v>
      </c>
      <c r="H9216" s="10">
        <v>10646</v>
      </c>
      <c r="I9216" s="10">
        <v>11356</v>
      </c>
      <c r="J9216" s="10">
        <v>22002</v>
      </c>
      <c r="K9216" s="55"/>
      <c r="L9216" s="57"/>
      <c r="M9216" s="57"/>
      <c r="N9216" s="59"/>
      <c r="O9216" s="61"/>
      <c r="P9216" s="10"/>
      <c r="Q9216" s="10"/>
      <c r="R9216" s="11"/>
      <c r="S9216" s="24">
        <f>Table1[[#This Row],[Female Voters]]/Table1[[#This Row],[Female Population]]</f>
        <v>0</v>
      </c>
      <c r="T9216" s="24">
        <f>Table1[[#This Row],[Male Voters]]/Table1[[#This Row],[Male Population]]</f>
        <v>0</v>
      </c>
      <c r="U9216" s="24">
        <f>Table1[[#This Row],[Total Voters]]/Table1[[#This Row],[Total Population]]</f>
        <v>0</v>
      </c>
      <c r="V9216" s="24">
        <f>Table1[[#This Row],[Female Ballots]]/Table1[[#This Row],[Female Population]]</f>
        <v>0</v>
      </c>
      <c r="W9216" s="24">
        <f>Table1[[#This Row],[Male Ballots]]/Table1[[#This Row],[Male Population]]</f>
        <v>0</v>
      </c>
      <c r="X9216" s="24">
        <f>Table1[[#This Row],[Total Ballots]]/Table1[[#This Row],[Total Population]]</f>
        <v>0</v>
      </c>
      <c r="Y9216" s="125" t="str">
        <f>IFERROR(Table1[[#This Row],[Female Ballots]]/Table1[[#This Row],[Female Voters]],"0.0%")</f>
        <v>0.0%</v>
      </c>
      <c r="Z9216" s="125" t="str">
        <f>IFERROR(Table1[[#This Row],[Male Ballots]]/Table1[[#This Row],[Male Voters]],"0.0%")</f>
        <v>0.0%</v>
      </c>
      <c r="AA9216" s="126" t="str">
        <f>IFERROR(Table1[[#This Row],[Total Ballots]]/Table1[[#This Row],[Total Voters]],"0.0%")</f>
        <v>0.0%</v>
      </c>
    </row>
    <row r="9217" spans="1:27" x14ac:dyDescent="0.35">
      <c r="A9217" s="8" t="s">
        <v>35</v>
      </c>
      <c r="B9217" s="17">
        <v>2003</v>
      </c>
      <c r="C9217" s="80" t="s">
        <v>82</v>
      </c>
      <c r="D9217" s="17"/>
      <c r="E9217" s="35" t="s">
        <v>75</v>
      </c>
      <c r="F9217" s="35" t="s">
        <v>77</v>
      </c>
      <c r="G9217" s="51" t="s">
        <v>64</v>
      </c>
      <c r="H9217" s="10">
        <v>12131</v>
      </c>
      <c r="I9217" s="10">
        <v>11913</v>
      </c>
      <c r="J9217" s="10">
        <v>24044</v>
      </c>
      <c r="K9217" s="55"/>
      <c r="L9217" s="57"/>
      <c r="M9217" s="57"/>
      <c r="N9217" s="59"/>
      <c r="O9217" s="61"/>
      <c r="P9217" s="10"/>
      <c r="Q9217" s="10"/>
      <c r="R9217" s="11"/>
      <c r="S9217" s="24">
        <f>Table1[[#This Row],[Female Voters]]/Table1[[#This Row],[Female Population]]</f>
        <v>0</v>
      </c>
      <c r="T9217" s="24">
        <f>Table1[[#This Row],[Male Voters]]/Table1[[#This Row],[Male Population]]</f>
        <v>0</v>
      </c>
      <c r="U9217" s="24">
        <f>Table1[[#This Row],[Total Voters]]/Table1[[#This Row],[Total Population]]</f>
        <v>0</v>
      </c>
      <c r="V9217" s="24">
        <f>Table1[[#This Row],[Female Ballots]]/Table1[[#This Row],[Female Population]]</f>
        <v>0</v>
      </c>
      <c r="W9217" s="24">
        <f>Table1[[#This Row],[Male Ballots]]/Table1[[#This Row],[Male Population]]</f>
        <v>0</v>
      </c>
      <c r="X9217" s="24">
        <f>Table1[[#This Row],[Total Ballots]]/Table1[[#This Row],[Total Population]]</f>
        <v>0</v>
      </c>
      <c r="Y9217" s="125" t="str">
        <f>IFERROR(Table1[[#This Row],[Female Ballots]]/Table1[[#This Row],[Female Voters]],"0.0%")</f>
        <v>0.0%</v>
      </c>
      <c r="Z9217" s="125" t="str">
        <f>IFERROR(Table1[[#This Row],[Male Ballots]]/Table1[[#This Row],[Male Voters]],"0.0%")</f>
        <v>0.0%</v>
      </c>
      <c r="AA9217" s="126" t="str">
        <f>IFERROR(Table1[[#This Row],[Total Ballots]]/Table1[[#This Row],[Total Voters]],"0.0%")</f>
        <v>0.0%</v>
      </c>
    </row>
    <row r="9218" spans="1:27" x14ac:dyDescent="0.35">
      <c r="A9218" s="8" t="s">
        <v>35</v>
      </c>
      <c r="B9218" s="17">
        <v>2003</v>
      </c>
      <c r="C9218" s="80" t="s">
        <v>82</v>
      </c>
      <c r="D9218" s="17"/>
      <c r="E9218" s="35" t="s">
        <v>75</v>
      </c>
      <c r="F9218" s="35" t="s">
        <v>77</v>
      </c>
      <c r="G9218" s="51" t="s">
        <v>65</v>
      </c>
      <c r="H9218" s="10">
        <v>12986</v>
      </c>
      <c r="I9218" s="10">
        <v>12583</v>
      </c>
      <c r="J9218" s="10">
        <v>25569</v>
      </c>
      <c r="K9218" s="55"/>
      <c r="L9218" s="57"/>
      <c r="M9218" s="57"/>
      <c r="N9218" s="59"/>
      <c r="O9218" s="61"/>
      <c r="P9218" s="10"/>
      <c r="Q9218" s="10"/>
      <c r="R9218" s="11"/>
      <c r="S9218" s="24">
        <f>Table1[[#This Row],[Female Voters]]/Table1[[#This Row],[Female Population]]</f>
        <v>0</v>
      </c>
      <c r="T9218" s="24">
        <f>Table1[[#This Row],[Male Voters]]/Table1[[#This Row],[Male Population]]</f>
        <v>0</v>
      </c>
      <c r="U9218" s="24">
        <f>Table1[[#This Row],[Total Voters]]/Table1[[#This Row],[Total Population]]</f>
        <v>0</v>
      </c>
      <c r="V9218" s="24">
        <f>Table1[[#This Row],[Female Ballots]]/Table1[[#This Row],[Female Population]]</f>
        <v>0</v>
      </c>
      <c r="W9218" s="24">
        <f>Table1[[#This Row],[Male Ballots]]/Table1[[#This Row],[Male Population]]</f>
        <v>0</v>
      </c>
      <c r="X9218" s="24">
        <f>Table1[[#This Row],[Total Ballots]]/Table1[[#This Row],[Total Population]]</f>
        <v>0</v>
      </c>
      <c r="Y9218" s="125" t="str">
        <f>IFERROR(Table1[[#This Row],[Female Ballots]]/Table1[[#This Row],[Female Voters]],"0.0%")</f>
        <v>0.0%</v>
      </c>
      <c r="Z9218" s="125" t="str">
        <f>IFERROR(Table1[[#This Row],[Male Ballots]]/Table1[[#This Row],[Male Voters]],"0.0%")</f>
        <v>0.0%</v>
      </c>
      <c r="AA9218" s="126" t="str">
        <f>IFERROR(Table1[[#This Row],[Total Ballots]]/Table1[[#This Row],[Total Voters]],"0.0%")</f>
        <v>0.0%</v>
      </c>
    </row>
    <row r="9219" spans="1:27" x14ac:dyDescent="0.35">
      <c r="A9219" s="8" t="s">
        <v>35</v>
      </c>
      <c r="B9219" s="17">
        <v>2003</v>
      </c>
      <c r="C9219" s="80" t="s">
        <v>82</v>
      </c>
      <c r="D9219" s="17"/>
      <c r="E9219" s="35" t="s">
        <v>75</v>
      </c>
      <c r="F9219" s="35" t="s">
        <v>77</v>
      </c>
      <c r="G9219" s="51" t="s">
        <v>66</v>
      </c>
      <c r="H9219" s="10">
        <v>8630</v>
      </c>
      <c r="I9219" s="10">
        <v>8481</v>
      </c>
      <c r="J9219" s="10">
        <v>17111</v>
      </c>
      <c r="K9219" s="55"/>
      <c r="L9219" s="57"/>
      <c r="M9219" s="57"/>
      <c r="N9219" s="59"/>
      <c r="O9219" s="61"/>
      <c r="P9219" s="10"/>
      <c r="Q9219" s="10"/>
      <c r="R9219" s="11"/>
      <c r="S9219" s="24">
        <f>Table1[[#This Row],[Female Voters]]/Table1[[#This Row],[Female Population]]</f>
        <v>0</v>
      </c>
      <c r="T9219" s="24">
        <f>Table1[[#This Row],[Male Voters]]/Table1[[#This Row],[Male Population]]</f>
        <v>0</v>
      </c>
      <c r="U9219" s="24">
        <f>Table1[[#This Row],[Total Voters]]/Table1[[#This Row],[Total Population]]</f>
        <v>0</v>
      </c>
      <c r="V9219" s="24">
        <f>Table1[[#This Row],[Female Ballots]]/Table1[[#This Row],[Female Population]]</f>
        <v>0</v>
      </c>
      <c r="W9219" s="24">
        <f>Table1[[#This Row],[Male Ballots]]/Table1[[#This Row],[Male Population]]</f>
        <v>0</v>
      </c>
      <c r="X9219" s="24">
        <f>Table1[[#This Row],[Total Ballots]]/Table1[[#This Row],[Total Population]]</f>
        <v>0</v>
      </c>
      <c r="Y9219" s="125" t="str">
        <f>IFERROR(Table1[[#This Row],[Female Ballots]]/Table1[[#This Row],[Female Voters]],"0.0%")</f>
        <v>0.0%</v>
      </c>
      <c r="Z9219" s="125" t="str">
        <f>IFERROR(Table1[[#This Row],[Male Ballots]]/Table1[[#This Row],[Male Voters]],"0.0%")</f>
        <v>0.0%</v>
      </c>
      <c r="AA9219" s="126" t="str">
        <f>IFERROR(Table1[[#This Row],[Total Ballots]]/Table1[[#This Row],[Total Voters]],"0.0%")</f>
        <v>0.0%</v>
      </c>
    </row>
    <row r="9220" spans="1:27" x14ac:dyDescent="0.35">
      <c r="A9220" s="8" t="s">
        <v>35</v>
      </c>
      <c r="B9220" s="17">
        <v>2003</v>
      </c>
      <c r="C9220" s="80" t="s">
        <v>82</v>
      </c>
      <c r="D9220" s="17"/>
      <c r="E9220" s="35" t="s">
        <v>75</v>
      </c>
      <c r="F9220" s="35" t="s">
        <v>77</v>
      </c>
      <c r="G9220" s="51" t="s">
        <v>67</v>
      </c>
      <c r="H9220" s="10">
        <v>11586</v>
      </c>
      <c r="I9220" s="10">
        <v>9165</v>
      </c>
      <c r="J9220" s="10">
        <v>20751</v>
      </c>
      <c r="K9220" s="55"/>
      <c r="L9220" s="57"/>
      <c r="M9220" s="57"/>
      <c r="N9220" s="59"/>
      <c r="O9220" s="61"/>
      <c r="P9220" s="10"/>
      <c r="Q9220" s="10"/>
      <c r="R9220" s="11"/>
      <c r="S9220" s="24">
        <f>Table1[[#This Row],[Female Voters]]/Table1[[#This Row],[Female Population]]</f>
        <v>0</v>
      </c>
      <c r="T9220" s="24">
        <f>Table1[[#This Row],[Male Voters]]/Table1[[#This Row],[Male Population]]</f>
        <v>0</v>
      </c>
      <c r="U9220" s="24">
        <f>Table1[[#This Row],[Total Voters]]/Table1[[#This Row],[Total Population]]</f>
        <v>0</v>
      </c>
      <c r="V9220" s="24">
        <f>Table1[[#This Row],[Female Ballots]]/Table1[[#This Row],[Female Population]]</f>
        <v>0</v>
      </c>
      <c r="W9220" s="24">
        <f>Table1[[#This Row],[Male Ballots]]/Table1[[#This Row],[Male Population]]</f>
        <v>0</v>
      </c>
      <c r="X9220" s="24">
        <f>Table1[[#This Row],[Total Ballots]]/Table1[[#This Row],[Total Population]]</f>
        <v>0</v>
      </c>
      <c r="Y9220" s="125" t="str">
        <f>IFERROR(Table1[[#This Row],[Female Ballots]]/Table1[[#This Row],[Female Voters]],"0.0%")</f>
        <v>0.0%</v>
      </c>
      <c r="Z9220" s="125" t="str">
        <f>IFERROR(Table1[[#This Row],[Male Ballots]]/Table1[[#This Row],[Male Voters]],"0.0%")</f>
        <v>0.0%</v>
      </c>
      <c r="AA9220" s="126" t="str">
        <f>IFERROR(Table1[[#This Row],[Total Ballots]]/Table1[[#This Row],[Total Voters]],"0.0%")</f>
        <v>0.0%</v>
      </c>
    </row>
    <row r="9221" spans="1:27" x14ac:dyDescent="0.35">
      <c r="A9221" s="8" t="s">
        <v>57</v>
      </c>
      <c r="B9221" s="17">
        <v>2003</v>
      </c>
      <c r="C9221" s="80" t="s">
        <v>82</v>
      </c>
      <c r="D9221" s="17"/>
      <c r="E9221" s="35" t="s">
        <v>73</v>
      </c>
      <c r="F9221" s="35" t="s">
        <v>77</v>
      </c>
      <c r="G9221" s="51" t="s">
        <v>79</v>
      </c>
      <c r="H9221" s="10">
        <v>16812.64</v>
      </c>
      <c r="I9221" s="10">
        <v>17201.38</v>
      </c>
      <c r="J9221" s="10">
        <v>34014.010000000009</v>
      </c>
      <c r="K9221" s="55"/>
      <c r="L9221" s="57"/>
      <c r="M9221" s="57"/>
      <c r="N9221" s="59">
        <v>19277</v>
      </c>
      <c r="O9221" s="61"/>
      <c r="P9221" s="10"/>
      <c r="Q9221" s="10"/>
      <c r="R9221" s="11">
        <v>7256</v>
      </c>
      <c r="S9221" s="24">
        <f>Table1[[#This Row],[Female Voters]]/Table1[[#This Row],[Female Population]]</f>
        <v>0</v>
      </c>
      <c r="T9221" s="24">
        <f>Table1[[#This Row],[Male Voters]]/Table1[[#This Row],[Male Population]]</f>
        <v>0</v>
      </c>
      <c r="U9221" s="24">
        <f>Table1[[#This Row],[Total Voters]]/Table1[[#This Row],[Total Population]]</f>
        <v>0.56673705922941742</v>
      </c>
      <c r="V9221" s="24">
        <f>Table1[[#This Row],[Female Ballots]]/Table1[[#This Row],[Female Population]]</f>
        <v>0</v>
      </c>
      <c r="W9221" s="24">
        <f>Table1[[#This Row],[Male Ballots]]/Table1[[#This Row],[Male Population]]</f>
        <v>0</v>
      </c>
      <c r="X9221" s="24">
        <f>Table1[[#This Row],[Total Ballots]]/Table1[[#This Row],[Total Population]]</f>
        <v>0.21332386272597667</v>
      </c>
      <c r="Y9221" s="125" t="str">
        <f>IFERROR(Table1[[#This Row],[Female Ballots]]/Table1[[#This Row],[Female Voters]],"0.0%")</f>
        <v>0.0%</v>
      </c>
      <c r="Z9221" s="125" t="str">
        <f>IFERROR(Table1[[#This Row],[Male Ballots]]/Table1[[#This Row],[Male Voters]],"0.0%")</f>
        <v>0.0%</v>
      </c>
      <c r="AA9221" s="126">
        <f>IFERROR(Table1[[#This Row],[Total Ballots]]/Table1[[#This Row],[Total Voters]],"0.0%")</f>
        <v>0.37640711729003473</v>
      </c>
    </row>
    <row r="9222" spans="1:27" x14ac:dyDescent="0.35">
      <c r="A9222" s="8" t="s">
        <v>57</v>
      </c>
      <c r="B9222" s="17">
        <v>2003</v>
      </c>
      <c r="C9222" s="80" t="s">
        <v>82</v>
      </c>
      <c r="D9222" s="17"/>
      <c r="E9222" s="35" t="s">
        <v>73</v>
      </c>
      <c r="F9222" s="35" t="s">
        <v>77</v>
      </c>
      <c r="G9222" s="51" t="s">
        <v>62</v>
      </c>
      <c r="H9222" s="10">
        <v>6918.39</v>
      </c>
      <c r="I9222" s="10">
        <v>7392.32</v>
      </c>
      <c r="J9222" s="10">
        <v>14310.710000000001</v>
      </c>
      <c r="K9222" s="55"/>
      <c r="L9222" s="57"/>
      <c r="M9222" s="57"/>
      <c r="N9222" s="59"/>
      <c r="O9222" s="61"/>
      <c r="P9222" s="10"/>
      <c r="Q9222" s="10"/>
      <c r="R9222" s="11"/>
      <c r="S9222" s="24">
        <f>Table1[[#This Row],[Female Voters]]/Table1[[#This Row],[Female Population]]</f>
        <v>0</v>
      </c>
      <c r="T9222" s="24">
        <f>Table1[[#This Row],[Male Voters]]/Table1[[#This Row],[Male Population]]</f>
        <v>0</v>
      </c>
      <c r="U9222" s="24">
        <f>Table1[[#This Row],[Total Voters]]/Table1[[#This Row],[Total Population]]</f>
        <v>0</v>
      </c>
      <c r="V9222" s="24">
        <f>Table1[[#This Row],[Female Ballots]]/Table1[[#This Row],[Female Population]]</f>
        <v>0</v>
      </c>
      <c r="W9222" s="24">
        <f>Table1[[#This Row],[Male Ballots]]/Table1[[#This Row],[Male Population]]</f>
        <v>0</v>
      </c>
      <c r="X9222" s="24">
        <f>Table1[[#This Row],[Total Ballots]]/Table1[[#This Row],[Total Population]]</f>
        <v>0</v>
      </c>
      <c r="Y9222" s="125" t="str">
        <f>IFERROR(Table1[[#This Row],[Female Ballots]]/Table1[[#This Row],[Female Voters]],"0.0%")</f>
        <v>0.0%</v>
      </c>
      <c r="Z9222" s="125" t="str">
        <f>IFERROR(Table1[[#This Row],[Male Ballots]]/Table1[[#This Row],[Male Voters]],"0.0%")</f>
        <v>0.0%</v>
      </c>
      <c r="AA9222" s="126" t="str">
        <f>IFERROR(Table1[[#This Row],[Total Ballots]]/Table1[[#This Row],[Total Voters]],"0.0%")</f>
        <v>0.0%</v>
      </c>
    </row>
    <row r="9223" spans="1:27" x14ac:dyDescent="0.35">
      <c r="A9223" s="8" t="s">
        <v>57</v>
      </c>
      <c r="B9223" s="17">
        <v>2003</v>
      </c>
      <c r="C9223" s="80" t="s">
        <v>82</v>
      </c>
      <c r="D9223" s="17"/>
      <c r="E9223" s="35" t="s">
        <v>73</v>
      </c>
      <c r="F9223" s="35" t="s">
        <v>77</v>
      </c>
      <c r="G9223" s="51" t="s">
        <v>63</v>
      </c>
      <c r="H9223" s="10">
        <v>2433.1</v>
      </c>
      <c r="I9223" s="10">
        <v>2732.99</v>
      </c>
      <c r="J9223" s="10">
        <v>5166.09</v>
      </c>
      <c r="K9223" s="55"/>
      <c r="L9223" s="57"/>
      <c r="M9223" s="57"/>
      <c r="N9223" s="59"/>
      <c r="O9223" s="61"/>
      <c r="P9223" s="10"/>
      <c r="Q9223" s="10"/>
      <c r="R9223" s="11"/>
      <c r="S9223" s="24">
        <f>Table1[[#This Row],[Female Voters]]/Table1[[#This Row],[Female Population]]</f>
        <v>0</v>
      </c>
      <c r="T9223" s="24">
        <f>Table1[[#This Row],[Male Voters]]/Table1[[#This Row],[Male Population]]</f>
        <v>0</v>
      </c>
      <c r="U9223" s="24">
        <f>Table1[[#This Row],[Total Voters]]/Table1[[#This Row],[Total Population]]</f>
        <v>0</v>
      </c>
      <c r="V9223" s="24">
        <f>Table1[[#This Row],[Female Ballots]]/Table1[[#This Row],[Female Population]]</f>
        <v>0</v>
      </c>
      <c r="W9223" s="24">
        <f>Table1[[#This Row],[Male Ballots]]/Table1[[#This Row],[Male Population]]</f>
        <v>0</v>
      </c>
      <c r="X9223" s="24">
        <f>Table1[[#This Row],[Total Ballots]]/Table1[[#This Row],[Total Population]]</f>
        <v>0</v>
      </c>
      <c r="Y9223" s="125" t="str">
        <f>IFERROR(Table1[[#This Row],[Female Ballots]]/Table1[[#This Row],[Female Voters]],"0.0%")</f>
        <v>0.0%</v>
      </c>
      <c r="Z9223" s="125" t="str">
        <f>IFERROR(Table1[[#This Row],[Male Ballots]]/Table1[[#This Row],[Male Voters]],"0.0%")</f>
        <v>0.0%</v>
      </c>
      <c r="AA9223" s="126" t="str">
        <f>IFERROR(Table1[[#This Row],[Total Ballots]]/Table1[[#This Row],[Total Voters]],"0.0%")</f>
        <v>0.0%</v>
      </c>
    </row>
    <row r="9224" spans="1:27" x14ac:dyDescent="0.35">
      <c r="A9224" s="8" t="s">
        <v>57</v>
      </c>
      <c r="B9224" s="17">
        <v>2003</v>
      </c>
      <c r="C9224" s="80" t="s">
        <v>82</v>
      </c>
      <c r="D9224" s="17"/>
      <c r="E9224" s="35" t="s">
        <v>73</v>
      </c>
      <c r="F9224" s="35" t="s">
        <v>77</v>
      </c>
      <c r="G9224" s="51" t="s">
        <v>64</v>
      </c>
      <c r="H9224" s="10">
        <v>2048.29</v>
      </c>
      <c r="I9224" s="10">
        <v>2016.2600000000002</v>
      </c>
      <c r="J9224" s="10">
        <v>4064.54</v>
      </c>
      <c r="K9224" s="55"/>
      <c r="L9224" s="57"/>
      <c r="M9224" s="57"/>
      <c r="N9224" s="59"/>
      <c r="O9224" s="61"/>
      <c r="P9224" s="10"/>
      <c r="Q9224" s="10"/>
      <c r="R9224" s="11"/>
      <c r="S9224" s="24">
        <f>Table1[[#This Row],[Female Voters]]/Table1[[#This Row],[Female Population]]</f>
        <v>0</v>
      </c>
      <c r="T9224" s="24">
        <f>Table1[[#This Row],[Male Voters]]/Table1[[#This Row],[Male Population]]</f>
        <v>0</v>
      </c>
      <c r="U9224" s="24">
        <f>Table1[[#This Row],[Total Voters]]/Table1[[#This Row],[Total Population]]</f>
        <v>0</v>
      </c>
      <c r="V9224" s="24">
        <f>Table1[[#This Row],[Female Ballots]]/Table1[[#This Row],[Female Population]]</f>
        <v>0</v>
      </c>
      <c r="W9224" s="24">
        <f>Table1[[#This Row],[Male Ballots]]/Table1[[#This Row],[Male Population]]</f>
        <v>0</v>
      </c>
      <c r="X9224" s="24">
        <f>Table1[[#This Row],[Total Ballots]]/Table1[[#This Row],[Total Population]]</f>
        <v>0</v>
      </c>
      <c r="Y9224" s="125" t="str">
        <f>IFERROR(Table1[[#This Row],[Female Ballots]]/Table1[[#This Row],[Female Voters]],"0.0%")</f>
        <v>0.0%</v>
      </c>
      <c r="Z9224" s="125" t="str">
        <f>IFERROR(Table1[[#This Row],[Male Ballots]]/Table1[[#This Row],[Male Voters]],"0.0%")</f>
        <v>0.0%</v>
      </c>
      <c r="AA9224" s="126" t="str">
        <f>IFERROR(Table1[[#This Row],[Total Ballots]]/Table1[[#This Row],[Total Voters]],"0.0%")</f>
        <v>0.0%</v>
      </c>
    </row>
    <row r="9225" spans="1:27" x14ac:dyDescent="0.35">
      <c r="A9225" s="8" t="s">
        <v>57</v>
      </c>
      <c r="B9225" s="17">
        <v>2003</v>
      </c>
      <c r="C9225" s="80" t="s">
        <v>82</v>
      </c>
      <c r="D9225" s="17"/>
      <c r="E9225" s="35" t="s">
        <v>73</v>
      </c>
      <c r="F9225" s="35" t="s">
        <v>77</v>
      </c>
      <c r="G9225" s="51" t="s">
        <v>65</v>
      </c>
      <c r="H9225" s="10">
        <v>1988.29</v>
      </c>
      <c r="I9225" s="10">
        <v>2002.29</v>
      </c>
      <c r="J9225" s="10">
        <v>3990.58</v>
      </c>
      <c r="K9225" s="55"/>
      <c r="L9225" s="57"/>
      <c r="M9225" s="57"/>
      <c r="N9225" s="59"/>
      <c r="O9225" s="61"/>
      <c r="P9225" s="10"/>
      <c r="Q9225" s="10"/>
      <c r="R9225" s="11"/>
      <c r="S9225" s="24">
        <f>Table1[[#This Row],[Female Voters]]/Table1[[#This Row],[Female Population]]</f>
        <v>0</v>
      </c>
      <c r="T9225" s="24">
        <f>Table1[[#This Row],[Male Voters]]/Table1[[#This Row],[Male Population]]</f>
        <v>0</v>
      </c>
      <c r="U9225" s="24">
        <f>Table1[[#This Row],[Total Voters]]/Table1[[#This Row],[Total Population]]</f>
        <v>0</v>
      </c>
      <c r="V9225" s="24">
        <f>Table1[[#This Row],[Female Ballots]]/Table1[[#This Row],[Female Population]]</f>
        <v>0</v>
      </c>
      <c r="W9225" s="24">
        <f>Table1[[#This Row],[Male Ballots]]/Table1[[#This Row],[Male Population]]</f>
        <v>0</v>
      </c>
      <c r="X9225" s="24">
        <f>Table1[[#This Row],[Total Ballots]]/Table1[[#This Row],[Total Population]]</f>
        <v>0</v>
      </c>
      <c r="Y9225" s="125" t="str">
        <f>IFERROR(Table1[[#This Row],[Female Ballots]]/Table1[[#This Row],[Female Voters]],"0.0%")</f>
        <v>0.0%</v>
      </c>
      <c r="Z9225" s="125" t="str">
        <f>IFERROR(Table1[[#This Row],[Male Ballots]]/Table1[[#This Row],[Male Voters]],"0.0%")</f>
        <v>0.0%</v>
      </c>
      <c r="AA9225" s="126" t="str">
        <f>IFERROR(Table1[[#This Row],[Total Ballots]]/Table1[[#This Row],[Total Voters]],"0.0%")</f>
        <v>0.0%</v>
      </c>
    </row>
    <row r="9226" spans="1:27" x14ac:dyDescent="0.35">
      <c r="A9226" s="8" t="s">
        <v>57</v>
      </c>
      <c r="B9226" s="17">
        <v>2003</v>
      </c>
      <c r="C9226" s="80" t="s">
        <v>82</v>
      </c>
      <c r="D9226" s="17"/>
      <c r="E9226" s="35" t="s">
        <v>73</v>
      </c>
      <c r="F9226" s="35" t="s">
        <v>77</v>
      </c>
      <c r="G9226" s="51" t="s">
        <v>66</v>
      </c>
      <c r="H9226" s="10">
        <v>1414.23</v>
      </c>
      <c r="I9226" s="10">
        <v>1391.22</v>
      </c>
      <c r="J9226" s="10">
        <v>2805.45</v>
      </c>
      <c r="K9226" s="55"/>
      <c r="L9226" s="57"/>
      <c r="M9226" s="57"/>
      <c r="N9226" s="59"/>
      <c r="O9226" s="61"/>
      <c r="P9226" s="10"/>
      <c r="Q9226" s="10"/>
      <c r="R9226" s="11"/>
      <c r="S9226" s="24">
        <f>Table1[[#This Row],[Female Voters]]/Table1[[#This Row],[Female Population]]</f>
        <v>0</v>
      </c>
      <c r="T9226" s="24">
        <f>Table1[[#This Row],[Male Voters]]/Table1[[#This Row],[Male Population]]</f>
        <v>0</v>
      </c>
      <c r="U9226" s="24">
        <f>Table1[[#This Row],[Total Voters]]/Table1[[#This Row],[Total Population]]</f>
        <v>0</v>
      </c>
      <c r="V9226" s="24">
        <f>Table1[[#This Row],[Female Ballots]]/Table1[[#This Row],[Female Population]]</f>
        <v>0</v>
      </c>
      <c r="W9226" s="24">
        <f>Table1[[#This Row],[Male Ballots]]/Table1[[#This Row],[Male Population]]</f>
        <v>0</v>
      </c>
      <c r="X9226" s="24">
        <f>Table1[[#This Row],[Total Ballots]]/Table1[[#This Row],[Total Population]]</f>
        <v>0</v>
      </c>
      <c r="Y9226" s="125" t="str">
        <f>IFERROR(Table1[[#This Row],[Female Ballots]]/Table1[[#This Row],[Female Voters]],"0.0%")</f>
        <v>0.0%</v>
      </c>
      <c r="Z9226" s="125" t="str">
        <f>IFERROR(Table1[[#This Row],[Male Ballots]]/Table1[[#This Row],[Male Voters]],"0.0%")</f>
        <v>0.0%</v>
      </c>
      <c r="AA9226" s="126" t="str">
        <f>IFERROR(Table1[[#This Row],[Total Ballots]]/Table1[[#This Row],[Total Voters]],"0.0%")</f>
        <v>0.0%</v>
      </c>
    </row>
    <row r="9227" spans="1:27" x14ac:dyDescent="0.35">
      <c r="A9227" s="8" t="s">
        <v>57</v>
      </c>
      <c r="B9227" s="17">
        <v>2003</v>
      </c>
      <c r="C9227" s="80" t="s">
        <v>82</v>
      </c>
      <c r="D9227" s="17"/>
      <c r="E9227" s="35" t="s">
        <v>73</v>
      </c>
      <c r="F9227" s="35" t="s">
        <v>77</v>
      </c>
      <c r="G9227" s="51" t="s">
        <v>67</v>
      </c>
      <c r="H9227" s="10">
        <v>2010.34</v>
      </c>
      <c r="I9227" s="10">
        <v>1666.3</v>
      </c>
      <c r="J9227" s="10">
        <v>3676.64</v>
      </c>
      <c r="K9227" s="55"/>
      <c r="L9227" s="57"/>
      <c r="M9227" s="57"/>
      <c r="N9227" s="59"/>
      <c r="O9227" s="61"/>
      <c r="P9227" s="10"/>
      <c r="Q9227" s="10"/>
      <c r="R9227" s="11"/>
      <c r="S9227" s="24">
        <f>Table1[[#This Row],[Female Voters]]/Table1[[#This Row],[Female Population]]</f>
        <v>0</v>
      </c>
      <c r="T9227" s="24">
        <f>Table1[[#This Row],[Male Voters]]/Table1[[#This Row],[Male Population]]</f>
        <v>0</v>
      </c>
      <c r="U9227" s="24">
        <f>Table1[[#This Row],[Total Voters]]/Table1[[#This Row],[Total Population]]</f>
        <v>0</v>
      </c>
      <c r="V9227" s="24">
        <f>Table1[[#This Row],[Female Ballots]]/Table1[[#This Row],[Female Population]]</f>
        <v>0</v>
      </c>
      <c r="W9227" s="24">
        <f>Table1[[#This Row],[Male Ballots]]/Table1[[#This Row],[Male Population]]</f>
        <v>0</v>
      </c>
      <c r="X9227" s="24">
        <f>Table1[[#This Row],[Total Ballots]]/Table1[[#This Row],[Total Population]]</f>
        <v>0</v>
      </c>
      <c r="Y9227" s="125" t="str">
        <f>IFERROR(Table1[[#This Row],[Female Ballots]]/Table1[[#This Row],[Female Voters]],"0.0%")</f>
        <v>0.0%</v>
      </c>
      <c r="Z9227" s="125" t="str">
        <f>IFERROR(Table1[[#This Row],[Male Ballots]]/Table1[[#This Row],[Male Voters]],"0.0%")</f>
        <v>0.0%</v>
      </c>
      <c r="AA9227" s="126" t="str">
        <f>IFERROR(Table1[[#This Row],[Total Ballots]]/Table1[[#This Row],[Total Voters]],"0.0%")</f>
        <v>0.0%</v>
      </c>
    </row>
    <row r="9228" spans="1:27" x14ac:dyDescent="0.35">
      <c r="A9228" s="8" t="s">
        <v>58</v>
      </c>
      <c r="B9228" s="17">
        <v>2003</v>
      </c>
      <c r="C9228" s="80" t="s">
        <v>82</v>
      </c>
      <c r="D9228" s="17" t="s">
        <v>69</v>
      </c>
      <c r="E9228" s="35" t="s">
        <v>74</v>
      </c>
      <c r="F9228" s="35" t="s">
        <v>77</v>
      </c>
      <c r="G9228" s="51" t="s">
        <v>79</v>
      </c>
      <c r="H9228" s="10">
        <v>79205</v>
      </c>
      <c r="I9228" s="10">
        <v>77401</v>
      </c>
      <c r="J9228" s="10">
        <v>156606.04</v>
      </c>
      <c r="K9228" s="55"/>
      <c r="L9228" s="57"/>
      <c r="M9228" s="57"/>
      <c r="N9228" s="59">
        <v>90269</v>
      </c>
      <c r="O9228" s="61"/>
      <c r="P9228" s="10"/>
      <c r="Q9228" s="10"/>
      <c r="R9228" s="11">
        <v>38417</v>
      </c>
      <c r="S9228" s="24">
        <f>Table1[[#This Row],[Female Voters]]/Table1[[#This Row],[Female Population]]</f>
        <v>0</v>
      </c>
      <c r="T9228" s="24">
        <f>Table1[[#This Row],[Male Voters]]/Table1[[#This Row],[Male Population]]</f>
        <v>0</v>
      </c>
      <c r="U9228" s="24">
        <f>Table1[[#This Row],[Total Voters]]/Table1[[#This Row],[Total Population]]</f>
        <v>0.57640816407847362</v>
      </c>
      <c r="V9228" s="24">
        <f>Table1[[#This Row],[Female Ballots]]/Table1[[#This Row],[Female Population]]</f>
        <v>0</v>
      </c>
      <c r="W9228" s="24">
        <f>Table1[[#This Row],[Male Ballots]]/Table1[[#This Row],[Male Population]]</f>
        <v>0</v>
      </c>
      <c r="X9228" s="24">
        <f>Table1[[#This Row],[Total Ballots]]/Table1[[#This Row],[Total Population]]</f>
        <v>0.24530982329928014</v>
      </c>
      <c r="Y9228" s="125" t="str">
        <f>IFERROR(Table1[[#This Row],[Female Ballots]]/Table1[[#This Row],[Female Voters]],"0.0%")</f>
        <v>0.0%</v>
      </c>
      <c r="Z9228" s="125" t="str">
        <f>IFERROR(Table1[[#This Row],[Male Ballots]]/Table1[[#This Row],[Male Voters]],"0.0%")</f>
        <v>0.0%</v>
      </c>
      <c r="AA9228" s="126">
        <f>IFERROR(Table1[[#This Row],[Total Ballots]]/Table1[[#This Row],[Total Voters]],"0.0%")</f>
        <v>0.42558353366050361</v>
      </c>
    </row>
    <row r="9229" spans="1:27" x14ac:dyDescent="0.35">
      <c r="A9229" s="8" t="s">
        <v>58</v>
      </c>
      <c r="B9229" s="17">
        <v>2003</v>
      </c>
      <c r="C9229" s="80" t="s">
        <v>82</v>
      </c>
      <c r="D9229" s="17" t="s">
        <v>69</v>
      </c>
      <c r="E9229" s="35" t="s">
        <v>74</v>
      </c>
      <c r="F9229" s="35" t="s">
        <v>77</v>
      </c>
      <c r="G9229" s="51" t="s">
        <v>62</v>
      </c>
      <c r="H9229" s="10">
        <v>11138</v>
      </c>
      <c r="I9229" s="10">
        <v>12310</v>
      </c>
      <c r="J9229" s="10">
        <v>23448.010000000002</v>
      </c>
      <c r="K9229" s="55"/>
      <c r="L9229" s="57"/>
      <c r="M9229" s="57"/>
      <c r="N9229" s="59"/>
      <c r="O9229" s="61"/>
      <c r="P9229" s="10"/>
      <c r="Q9229" s="10"/>
      <c r="R9229" s="11"/>
      <c r="S9229" s="24">
        <f>Table1[[#This Row],[Female Voters]]/Table1[[#This Row],[Female Population]]</f>
        <v>0</v>
      </c>
      <c r="T9229" s="24">
        <f>Table1[[#This Row],[Male Voters]]/Table1[[#This Row],[Male Population]]</f>
        <v>0</v>
      </c>
      <c r="U9229" s="24">
        <f>Table1[[#This Row],[Total Voters]]/Table1[[#This Row],[Total Population]]</f>
        <v>0</v>
      </c>
      <c r="V9229" s="24">
        <f>Table1[[#This Row],[Female Ballots]]/Table1[[#This Row],[Female Population]]</f>
        <v>0</v>
      </c>
      <c r="W9229" s="24">
        <f>Table1[[#This Row],[Male Ballots]]/Table1[[#This Row],[Male Population]]</f>
        <v>0</v>
      </c>
      <c r="X9229" s="24">
        <f>Table1[[#This Row],[Total Ballots]]/Table1[[#This Row],[Total Population]]</f>
        <v>0</v>
      </c>
      <c r="Y9229" s="125" t="str">
        <f>IFERROR(Table1[[#This Row],[Female Ballots]]/Table1[[#This Row],[Female Voters]],"0.0%")</f>
        <v>0.0%</v>
      </c>
      <c r="Z9229" s="125" t="str">
        <f>IFERROR(Table1[[#This Row],[Male Ballots]]/Table1[[#This Row],[Male Voters]],"0.0%")</f>
        <v>0.0%</v>
      </c>
      <c r="AA9229" s="126" t="str">
        <f>IFERROR(Table1[[#This Row],[Total Ballots]]/Table1[[#This Row],[Total Voters]],"0.0%")</f>
        <v>0.0%</v>
      </c>
    </row>
    <row r="9230" spans="1:27" x14ac:dyDescent="0.35">
      <c r="A9230" s="8" t="s">
        <v>58</v>
      </c>
      <c r="B9230" s="17">
        <v>2003</v>
      </c>
      <c r="C9230" s="80" t="s">
        <v>82</v>
      </c>
      <c r="D9230" s="17" t="s">
        <v>69</v>
      </c>
      <c r="E9230" s="35" t="s">
        <v>74</v>
      </c>
      <c r="F9230" s="35" t="s">
        <v>77</v>
      </c>
      <c r="G9230" s="51" t="s">
        <v>63</v>
      </c>
      <c r="H9230" s="10">
        <v>14440</v>
      </c>
      <c r="I9230" s="10">
        <v>15005</v>
      </c>
      <c r="J9230" s="10">
        <v>29445.02</v>
      </c>
      <c r="K9230" s="55"/>
      <c r="L9230" s="57"/>
      <c r="M9230" s="57"/>
      <c r="N9230" s="59"/>
      <c r="O9230" s="61"/>
      <c r="P9230" s="10"/>
      <c r="Q9230" s="10"/>
      <c r="R9230" s="11"/>
      <c r="S9230" s="24">
        <f>Table1[[#This Row],[Female Voters]]/Table1[[#This Row],[Female Population]]</f>
        <v>0</v>
      </c>
      <c r="T9230" s="24">
        <f>Table1[[#This Row],[Male Voters]]/Table1[[#This Row],[Male Population]]</f>
        <v>0</v>
      </c>
      <c r="U9230" s="24">
        <f>Table1[[#This Row],[Total Voters]]/Table1[[#This Row],[Total Population]]</f>
        <v>0</v>
      </c>
      <c r="V9230" s="24">
        <f>Table1[[#This Row],[Female Ballots]]/Table1[[#This Row],[Female Population]]</f>
        <v>0</v>
      </c>
      <c r="W9230" s="24">
        <f>Table1[[#This Row],[Male Ballots]]/Table1[[#This Row],[Male Population]]</f>
        <v>0</v>
      </c>
      <c r="X9230" s="24">
        <f>Table1[[#This Row],[Total Ballots]]/Table1[[#This Row],[Total Population]]</f>
        <v>0</v>
      </c>
      <c r="Y9230" s="125" t="str">
        <f>IFERROR(Table1[[#This Row],[Female Ballots]]/Table1[[#This Row],[Female Voters]],"0.0%")</f>
        <v>0.0%</v>
      </c>
      <c r="Z9230" s="125" t="str">
        <f>IFERROR(Table1[[#This Row],[Male Ballots]]/Table1[[#This Row],[Male Voters]],"0.0%")</f>
        <v>0.0%</v>
      </c>
      <c r="AA9230" s="126" t="str">
        <f>IFERROR(Table1[[#This Row],[Total Ballots]]/Table1[[#This Row],[Total Voters]],"0.0%")</f>
        <v>0.0%</v>
      </c>
    </row>
    <row r="9231" spans="1:27" x14ac:dyDescent="0.35">
      <c r="A9231" s="8" t="s">
        <v>58</v>
      </c>
      <c r="B9231" s="17">
        <v>2003</v>
      </c>
      <c r="C9231" s="80" t="s">
        <v>82</v>
      </c>
      <c r="D9231" s="17" t="s">
        <v>69</v>
      </c>
      <c r="E9231" s="35" t="s">
        <v>74</v>
      </c>
      <c r="F9231" s="35" t="s">
        <v>77</v>
      </c>
      <c r="G9231" s="51" t="s">
        <v>64</v>
      </c>
      <c r="H9231" s="10">
        <v>15156</v>
      </c>
      <c r="I9231" s="10">
        <v>15531</v>
      </c>
      <c r="J9231" s="10">
        <v>30687.010000000002</v>
      </c>
      <c r="K9231" s="55"/>
      <c r="L9231" s="57"/>
      <c r="M9231" s="57"/>
      <c r="N9231" s="59"/>
      <c r="O9231" s="61"/>
      <c r="P9231" s="10"/>
      <c r="Q9231" s="10"/>
      <c r="R9231" s="11"/>
      <c r="S9231" s="24">
        <f>Table1[[#This Row],[Female Voters]]/Table1[[#This Row],[Female Population]]</f>
        <v>0</v>
      </c>
      <c r="T9231" s="24">
        <f>Table1[[#This Row],[Male Voters]]/Table1[[#This Row],[Male Population]]</f>
        <v>0</v>
      </c>
      <c r="U9231" s="24">
        <f>Table1[[#This Row],[Total Voters]]/Table1[[#This Row],[Total Population]]</f>
        <v>0</v>
      </c>
      <c r="V9231" s="24">
        <f>Table1[[#This Row],[Female Ballots]]/Table1[[#This Row],[Female Population]]</f>
        <v>0</v>
      </c>
      <c r="W9231" s="24">
        <f>Table1[[#This Row],[Male Ballots]]/Table1[[#This Row],[Male Population]]</f>
        <v>0</v>
      </c>
      <c r="X9231" s="24">
        <f>Table1[[#This Row],[Total Ballots]]/Table1[[#This Row],[Total Population]]</f>
        <v>0</v>
      </c>
      <c r="Y9231" s="125" t="str">
        <f>IFERROR(Table1[[#This Row],[Female Ballots]]/Table1[[#This Row],[Female Voters]],"0.0%")</f>
        <v>0.0%</v>
      </c>
      <c r="Z9231" s="125" t="str">
        <f>IFERROR(Table1[[#This Row],[Male Ballots]]/Table1[[#This Row],[Male Voters]],"0.0%")</f>
        <v>0.0%</v>
      </c>
      <c r="AA9231" s="126" t="str">
        <f>IFERROR(Table1[[#This Row],[Total Ballots]]/Table1[[#This Row],[Total Voters]],"0.0%")</f>
        <v>0.0%</v>
      </c>
    </row>
    <row r="9232" spans="1:27" x14ac:dyDescent="0.35">
      <c r="A9232" s="8" t="s">
        <v>58</v>
      </c>
      <c r="B9232" s="17">
        <v>2003</v>
      </c>
      <c r="C9232" s="80" t="s">
        <v>82</v>
      </c>
      <c r="D9232" s="17" t="s">
        <v>69</v>
      </c>
      <c r="E9232" s="35" t="s">
        <v>74</v>
      </c>
      <c r="F9232" s="35" t="s">
        <v>77</v>
      </c>
      <c r="G9232" s="51" t="s">
        <v>65</v>
      </c>
      <c r="H9232" s="10">
        <v>14322</v>
      </c>
      <c r="I9232" s="10">
        <v>14211</v>
      </c>
      <c r="J9232" s="10">
        <v>28533</v>
      </c>
      <c r="K9232" s="55"/>
      <c r="L9232" s="57"/>
      <c r="M9232" s="57"/>
      <c r="N9232" s="59"/>
      <c r="O9232" s="61"/>
      <c r="P9232" s="10"/>
      <c r="Q9232" s="10"/>
      <c r="R9232" s="11"/>
      <c r="S9232" s="24">
        <f>Table1[[#This Row],[Female Voters]]/Table1[[#This Row],[Female Population]]</f>
        <v>0</v>
      </c>
      <c r="T9232" s="24">
        <f>Table1[[#This Row],[Male Voters]]/Table1[[#This Row],[Male Population]]</f>
        <v>0</v>
      </c>
      <c r="U9232" s="24">
        <f>Table1[[#This Row],[Total Voters]]/Table1[[#This Row],[Total Population]]</f>
        <v>0</v>
      </c>
      <c r="V9232" s="24">
        <f>Table1[[#This Row],[Female Ballots]]/Table1[[#This Row],[Female Population]]</f>
        <v>0</v>
      </c>
      <c r="W9232" s="24">
        <f>Table1[[#This Row],[Male Ballots]]/Table1[[#This Row],[Male Population]]</f>
        <v>0</v>
      </c>
      <c r="X9232" s="24">
        <f>Table1[[#This Row],[Total Ballots]]/Table1[[#This Row],[Total Population]]</f>
        <v>0</v>
      </c>
      <c r="Y9232" s="125" t="str">
        <f>IFERROR(Table1[[#This Row],[Female Ballots]]/Table1[[#This Row],[Female Voters]],"0.0%")</f>
        <v>0.0%</v>
      </c>
      <c r="Z9232" s="125" t="str">
        <f>IFERROR(Table1[[#This Row],[Male Ballots]]/Table1[[#This Row],[Male Voters]],"0.0%")</f>
        <v>0.0%</v>
      </c>
      <c r="AA9232" s="126" t="str">
        <f>IFERROR(Table1[[#This Row],[Total Ballots]]/Table1[[#This Row],[Total Voters]],"0.0%")</f>
        <v>0.0%</v>
      </c>
    </row>
    <row r="9233" spans="1:27" x14ac:dyDescent="0.35">
      <c r="A9233" s="8" t="s">
        <v>58</v>
      </c>
      <c r="B9233" s="17">
        <v>2003</v>
      </c>
      <c r="C9233" s="80" t="s">
        <v>82</v>
      </c>
      <c r="D9233" s="17" t="s">
        <v>69</v>
      </c>
      <c r="E9233" s="35" t="s">
        <v>74</v>
      </c>
      <c r="F9233" s="35" t="s">
        <v>77</v>
      </c>
      <c r="G9233" s="51" t="s">
        <v>66</v>
      </c>
      <c r="H9233" s="10">
        <v>9801</v>
      </c>
      <c r="I9233" s="10">
        <v>9626</v>
      </c>
      <c r="J9233" s="10">
        <v>19427</v>
      </c>
      <c r="K9233" s="55"/>
      <c r="L9233" s="57"/>
      <c r="M9233" s="57"/>
      <c r="N9233" s="59"/>
      <c r="O9233" s="61"/>
      <c r="P9233" s="10"/>
      <c r="Q9233" s="10"/>
      <c r="R9233" s="11"/>
      <c r="S9233" s="24">
        <f>Table1[[#This Row],[Female Voters]]/Table1[[#This Row],[Female Population]]</f>
        <v>0</v>
      </c>
      <c r="T9233" s="24">
        <f>Table1[[#This Row],[Male Voters]]/Table1[[#This Row],[Male Population]]</f>
        <v>0</v>
      </c>
      <c r="U9233" s="24">
        <f>Table1[[#This Row],[Total Voters]]/Table1[[#This Row],[Total Population]]</f>
        <v>0</v>
      </c>
      <c r="V9233" s="24">
        <f>Table1[[#This Row],[Female Ballots]]/Table1[[#This Row],[Female Population]]</f>
        <v>0</v>
      </c>
      <c r="W9233" s="24">
        <f>Table1[[#This Row],[Male Ballots]]/Table1[[#This Row],[Male Population]]</f>
        <v>0</v>
      </c>
      <c r="X9233" s="24">
        <f>Table1[[#This Row],[Total Ballots]]/Table1[[#This Row],[Total Population]]</f>
        <v>0</v>
      </c>
      <c r="Y9233" s="125" t="str">
        <f>IFERROR(Table1[[#This Row],[Female Ballots]]/Table1[[#This Row],[Female Voters]],"0.0%")</f>
        <v>0.0%</v>
      </c>
      <c r="Z9233" s="125" t="str">
        <f>IFERROR(Table1[[#This Row],[Male Ballots]]/Table1[[#This Row],[Male Voters]],"0.0%")</f>
        <v>0.0%</v>
      </c>
      <c r="AA9233" s="126" t="str">
        <f>IFERROR(Table1[[#This Row],[Total Ballots]]/Table1[[#This Row],[Total Voters]],"0.0%")</f>
        <v>0.0%</v>
      </c>
    </row>
    <row r="9234" spans="1:27" x14ac:dyDescent="0.35">
      <c r="A9234" s="8" t="s">
        <v>58</v>
      </c>
      <c r="B9234" s="17">
        <v>2003</v>
      </c>
      <c r="C9234" s="80" t="s">
        <v>82</v>
      </c>
      <c r="D9234" s="17" t="s">
        <v>69</v>
      </c>
      <c r="E9234" s="35" t="s">
        <v>74</v>
      </c>
      <c r="F9234" s="35" t="s">
        <v>77</v>
      </c>
      <c r="G9234" s="51" t="s">
        <v>67</v>
      </c>
      <c r="H9234" s="10">
        <v>14348</v>
      </c>
      <c r="I9234" s="10">
        <v>10718</v>
      </c>
      <c r="J9234" s="10">
        <v>25066</v>
      </c>
      <c r="K9234" s="55"/>
      <c r="L9234" s="57"/>
      <c r="M9234" s="57"/>
      <c r="N9234" s="59"/>
      <c r="O9234" s="61"/>
      <c r="P9234" s="10"/>
      <c r="Q9234" s="10"/>
      <c r="R9234" s="11"/>
      <c r="S9234" s="24">
        <f>Table1[[#This Row],[Female Voters]]/Table1[[#This Row],[Female Population]]</f>
        <v>0</v>
      </c>
      <c r="T9234" s="24">
        <f>Table1[[#This Row],[Male Voters]]/Table1[[#This Row],[Male Population]]</f>
        <v>0</v>
      </c>
      <c r="U9234" s="24">
        <f>Table1[[#This Row],[Total Voters]]/Table1[[#This Row],[Total Population]]</f>
        <v>0</v>
      </c>
      <c r="V9234" s="24">
        <f>Table1[[#This Row],[Female Ballots]]/Table1[[#This Row],[Female Population]]</f>
        <v>0</v>
      </c>
      <c r="W9234" s="24">
        <f>Table1[[#This Row],[Male Ballots]]/Table1[[#This Row],[Male Population]]</f>
        <v>0</v>
      </c>
      <c r="X9234" s="24">
        <f>Table1[[#This Row],[Total Ballots]]/Table1[[#This Row],[Total Population]]</f>
        <v>0</v>
      </c>
      <c r="Y9234" s="125" t="str">
        <f>IFERROR(Table1[[#This Row],[Female Ballots]]/Table1[[#This Row],[Female Voters]],"0.0%")</f>
        <v>0.0%</v>
      </c>
      <c r="Z9234" s="125" t="str">
        <f>IFERROR(Table1[[#This Row],[Male Ballots]]/Table1[[#This Row],[Male Voters]],"0.0%")</f>
        <v>0.0%</v>
      </c>
      <c r="AA9234" s="126" t="str">
        <f>IFERROR(Table1[[#This Row],[Total Ballots]]/Table1[[#This Row],[Total Voters]],"0.0%")</f>
        <v>0.0%</v>
      </c>
    </row>
    <row r="9235" spans="1:27" x14ac:dyDescent="0.35">
      <c r="A9235" s="8" t="s">
        <v>68</v>
      </c>
      <c r="B9235" s="17">
        <v>2003</v>
      </c>
      <c r="C9235" s="80" t="s">
        <v>82</v>
      </c>
      <c r="D9235" s="17"/>
      <c r="E9235" s="35" t="e">
        <v>#N/A</v>
      </c>
      <c r="F9235" s="35" t="s">
        <v>77</v>
      </c>
      <c r="G9235" s="51" t="s">
        <v>79</v>
      </c>
      <c r="H9235" s="10">
        <v>2328857.6000000001</v>
      </c>
      <c r="I9235" s="10">
        <v>2270778.36</v>
      </c>
      <c r="J9235" s="10">
        <v>4599635.93</v>
      </c>
      <c r="K9235" s="55"/>
      <c r="L9235" s="57"/>
      <c r="M9235" s="57"/>
      <c r="N9235" s="59">
        <v>3212043</v>
      </c>
      <c r="O9235" s="61"/>
      <c r="P9235" s="10"/>
      <c r="Q9235" s="10"/>
      <c r="R9235" s="11">
        <v>1300602</v>
      </c>
      <c r="S9235" s="24">
        <f>Table1[[#This Row],[Female Voters]]/Table1[[#This Row],[Female Population]]</f>
        <v>0</v>
      </c>
      <c r="T9235" s="24">
        <f>Table1[[#This Row],[Male Voters]]/Table1[[#This Row],[Male Population]]</f>
        <v>0</v>
      </c>
      <c r="U9235" s="24">
        <f>Table1[[#This Row],[Total Voters]]/Table1[[#This Row],[Total Population]]</f>
        <v>0.69832548681738826</v>
      </c>
      <c r="V9235" s="24">
        <f>Table1[[#This Row],[Female Ballots]]/Table1[[#This Row],[Female Population]]</f>
        <v>0</v>
      </c>
      <c r="W9235" s="24">
        <f>Table1[[#This Row],[Male Ballots]]/Table1[[#This Row],[Male Population]]</f>
        <v>0</v>
      </c>
      <c r="X9235" s="24">
        <f>Table1[[#This Row],[Total Ballots]]/Table1[[#This Row],[Total Population]]</f>
        <v>0.28276194459590631</v>
      </c>
      <c r="Y9235" s="125" t="str">
        <f>IFERROR(Table1[[#This Row],[Female Ballots]]/Table1[[#This Row],[Female Voters]],"0.0%")</f>
        <v>0.0%</v>
      </c>
      <c r="Z9235" s="125" t="str">
        <f>IFERROR(Table1[[#This Row],[Male Ballots]]/Table1[[#This Row],[Male Voters]],"0.0%")</f>
        <v>0.0%</v>
      </c>
      <c r="AA9235" s="126">
        <f>IFERROR(Table1[[#This Row],[Total Ballots]]/Table1[[#This Row],[Total Voters]],"0.0%")</f>
        <v>0.40491425550654209</v>
      </c>
    </row>
    <row r="9236" spans="1:27" x14ac:dyDescent="0.35">
      <c r="A9236" s="8" t="s">
        <v>68</v>
      </c>
      <c r="B9236" s="17">
        <v>2003</v>
      </c>
      <c r="C9236" s="80" t="s">
        <v>82</v>
      </c>
      <c r="D9236" s="17"/>
      <c r="E9236" s="35" t="e">
        <v>#N/A</v>
      </c>
      <c r="F9236" s="35" t="s">
        <v>77</v>
      </c>
      <c r="G9236" s="51" t="s">
        <v>62</v>
      </c>
      <c r="H9236" s="10">
        <v>295830.24</v>
      </c>
      <c r="I9236" s="10">
        <v>313626.19</v>
      </c>
      <c r="J9236" s="10">
        <v>609456.41999999993</v>
      </c>
      <c r="K9236" s="55"/>
      <c r="L9236" s="57"/>
      <c r="M9236" s="57"/>
      <c r="N9236" s="59"/>
      <c r="O9236" s="61"/>
      <c r="P9236" s="10"/>
      <c r="Q9236" s="10"/>
      <c r="R9236" s="11"/>
      <c r="S9236" s="24">
        <f>Table1[[#This Row],[Female Voters]]/Table1[[#This Row],[Female Population]]</f>
        <v>0</v>
      </c>
      <c r="T9236" s="24">
        <f>Table1[[#This Row],[Male Voters]]/Table1[[#This Row],[Male Population]]</f>
        <v>0</v>
      </c>
      <c r="U9236" s="24">
        <f>Table1[[#This Row],[Total Voters]]/Table1[[#This Row],[Total Population]]</f>
        <v>0</v>
      </c>
      <c r="V9236" s="24">
        <f>Table1[[#This Row],[Female Ballots]]/Table1[[#This Row],[Female Population]]</f>
        <v>0</v>
      </c>
      <c r="W9236" s="24">
        <f>Table1[[#This Row],[Male Ballots]]/Table1[[#This Row],[Male Population]]</f>
        <v>0</v>
      </c>
      <c r="X9236" s="24">
        <f>Table1[[#This Row],[Total Ballots]]/Table1[[#This Row],[Total Population]]</f>
        <v>0</v>
      </c>
      <c r="Y9236" s="125" t="str">
        <f>IFERROR(Table1[[#This Row],[Female Ballots]]/Table1[[#This Row],[Female Voters]],"0.0%")</f>
        <v>0.0%</v>
      </c>
      <c r="Z9236" s="125" t="str">
        <f>IFERROR(Table1[[#This Row],[Male Ballots]]/Table1[[#This Row],[Male Voters]],"0.0%")</f>
        <v>0.0%</v>
      </c>
      <c r="AA9236" s="126" t="str">
        <f>IFERROR(Table1[[#This Row],[Total Ballots]]/Table1[[#This Row],[Total Voters]],"0.0%")</f>
        <v>0.0%</v>
      </c>
    </row>
    <row r="9237" spans="1:27" x14ac:dyDescent="0.35">
      <c r="A9237" s="8" t="s">
        <v>68</v>
      </c>
      <c r="B9237" s="17">
        <v>2003</v>
      </c>
      <c r="C9237" s="80" t="s">
        <v>82</v>
      </c>
      <c r="D9237" s="17"/>
      <c r="E9237" s="35" t="e">
        <v>#N/A</v>
      </c>
      <c r="F9237" s="35" t="s">
        <v>77</v>
      </c>
      <c r="G9237" s="51" t="s">
        <v>63</v>
      </c>
      <c r="H9237" s="10">
        <v>411121.14</v>
      </c>
      <c r="I9237" s="10">
        <v>431702.02</v>
      </c>
      <c r="J9237" s="10">
        <v>842823.16</v>
      </c>
      <c r="K9237" s="55"/>
      <c r="L9237" s="57"/>
      <c r="M9237" s="57"/>
      <c r="N9237" s="59"/>
      <c r="O9237" s="61"/>
      <c r="P9237" s="10"/>
      <c r="Q9237" s="10"/>
      <c r="R9237" s="11"/>
      <c r="S9237" s="24">
        <f>Table1[[#This Row],[Female Voters]]/Table1[[#This Row],[Female Population]]</f>
        <v>0</v>
      </c>
      <c r="T9237" s="24">
        <f>Table1[[#This Row],[Male Voters]]/Table1[[#This Row],[Male Population]]</f>
        <v>0</v>
      </c>
      <c r="U9237" s="24">
        <f>Table1[[#This Row],[Total Voters]]/Table1[[#This Row],[Total Population]]</f>
        <v>0</v>
      </c>
      <c r="V9237" s="24">
        <f>Table1[[#This Row],[Female Ballots]]/Table1[[#This Row],[Female Population]]</f>
        <v>0</v>
      </c>
      <c r="W9237" s="24">
        <f>Table1[[#This Row],[Male Ballots]]/Table1[[#This Row],[Male Population]]</f>
        <v>0</v>
      </c>
      <c r="X9237" s="24">
        <f>Table1[[#This Row],[Total Ballots]]/Table1[[#This Row],[Total Population]]</f>
        <v>0</v>
      </c>
      <c r="Y9237" s="125" t="str">
        <f>IFERROR(Table1[[#This Row],[Female Ballots]]/Table1[[#This Row],[Female Voters]],"0.0%")</f>
        <v>0.0%</v>
      </c>
      <c r="Z9237" s="125" t="str">
        <f>IFERROR(Table1[[#This Row],[Male Ballots]]/Table1[[#This Row],[Male Voters]],"0.0%")</f>
        <v>0.0%</v>
      </c>
      <c r="AA9237" s="126" t="str">
        <f>IFERROR(Table1[[#This Row],[Total Ballots]]/Table1[[#This Row],[Total Voters]],"0.0%")</f>
        <v>0.0%</v>
      </c>
    </row>
    <row r="9238" spans="1:27" x14ac:dyDescent="0.35">
      <c r="A9238" s="8" t="s">
        <v>68</v>
      </c>
      <c r="B9238" s="17">
        <v>2003</v>
      </c>
      <c r="C9238" s="80" t="s">
        <v>82</v>
      </c>
      <c r="D9238" s="17"/>
      <c r="E9238" s="35" t="e">
        <v>#N/A</v>
      </c>
      <c r="F9238" s="35" t="s">
        <v>77</v>
      </c>
      <c r="G9238" s="51" t="s">
        <v>64</v>
      </c>
      <c r="H9238" s="10">
        <v>471010.32999999996</v>
      </c>
      <c r="I9238" s="10">
        <v>479433.31000000006</v>
      </c>
      <c r="J9238" s="10">
        <v>950443.6399999999</v>
      </c>
      <c r="K9238" s="55"/>
      <c r="L9238" s="57"/>
      <c r="M9238" s="57"/>
      <c r="N9238" s="59"/>
      <c r="O9238" s="61"/>
      <c r="P9238" s="10"/>
      <c r="Q9238" s="10"/>
      <c r="R9238" s="11"/>
      <c r="S9238" s="24">
        <f>Table1[[#This Row],[Female Voters]]/Table1[[#This Row],[Female Population]]</f>
        <v>0</v>
      </c>
      <c r="T9238" s="24">
        <f>Table1[[#This Row],[Male Voters]]/Table1[[#This Row],[Male Population]]</f>
        <v>0</v>
      </c>
      <c r="U9238" s="24">
        <f>Table1[[#This Row],[Total Voters]]/Table1[[#This Row],[Total Population]]</f>
        <v>0</v>
      </c>
      <c r="V9238" s="24">
        <f>Table1[[#This Row],[Female Ballots]]/Table1[[#This Row],[Female Population]]</f>
        <v>0</v>
      </c>
      <c r="W9238" s="24">
        <f>Table1[[#This Row],[Male Ballots]]/Table1[[#This Row],[Male Population]]</f>
        <v>0</v>
      </c>
      <c r="X9238" s="24">
        <f>Table1[[#This Row],[Total Ballots]]/Table1[[#This Row],[Total Population]]</f>
        <v>0</v>
      </c>
      <c r="Y9238" s="125" t="str">
        <f>IFERROR(Table1[[#This Row],[Female Ballots]]/Table1[[#This Row],[Female Voters]],"0.0%")</f>
        <v>0.0%</v>
      </c>
      <c r="Z9238" s="125" t="str">
        <f>IFERROR(Table1[[#This Row],[Male Ballots]]/Table1[[#This Row],[Male Voters]],"0.0%")</f>
        <v>0.0%</v>
      </c>
      <c r="AA9238" s="126" t="str">
        <f>IFERROR(Table1[[#This Row],[Total Ballots]]/Table1[[#This Row],[Total Voters]],"0.0%")</f>
        <v>0.0%</v>
      </c>
    </row>
    <row r="9239" spans="1:27" x14ac:dyDescent="0.35">
      <c r="A9239" s="8" t="s">
        <v>68</v>
      </c>
      <c r="B9239" s="17">
        <v>2003</v>
      </c>
      <c r="C9239" s="80" t="s">
        <v>82</v>
      </c>
      <c r="D9239" s="17"/>
      <c r="E9239" s="35" t="e">
        <v>#N/A</v>
      </c>
      <c r="F9239" s="35" t="s">
        <v>77</v>
      </c>
      <c r="G9239" s="51" t="s">
        <v>65</v>
      </c>
      <c r="H9239" s="10">
        <v>460043.31</v>
      </c>
      <c r="I9239" s="10">
        <v>454483.32</v>
      </c>
      <c r="J9239" s="10">
        <v>914526.63</v>
      </c>
      <c r="K9239" s="55"/>
      <c r="L9239" s="57"/>
      <c r="M9239" s="57"/>
      <c r="N9239" s="59"/>
      <c r="O9239" s="61"/>
      <c r="P9239" s="10"/>
      <c r="Q9239" s="10"/>
      <c r="R9239" s="11"/>
      <c r="S9239" s="24">
        <f>Table1[[#This Row],[Female Voters]]/Table1[[#This Row],[Female Population]]</f>
        <v>0</v>
      </c>
      <c r="T9239" s="24">
        <f>Table1[[#This Row],[Male Voters]]/Table1[[#This Row],[Male Population]]</f>
        <v>0</v>
      </c>
      <c r="U9239" s="24">
        <f>Table1[[#This Row],[Total Voters]]/Table1[[#This Row],[Total Population]]</f>
        <v>0</v>
      </c>
      <c r="V9239" s="24">
        <f>Table1[[#This Row],[Female Ballots]]/Table1[[#This Row],[Female Population]]</f>
        <v>0</v>
      </c>
      <c r="W9239" s="24">
        <f>Table1[[#This Row],[Male Ballots]]/Table1[[#This Row],[Male Population]]</f>
        <v>0</v>
      </c>
      <c r="X9239" s="24">
        <f>Table1[[#This Row],[Total Ballots]]/Table1[[#This Row],[Total Population]]</f>
        <v>0</v>
      </c>
      <c r="Y9239" s="125" t="str">
        <f>IFERROR(Table1[[#This Row],[Female Ballots]]/Table1[[#This Row],[Female Voters]],"0.0%")</f>
        <v>0.0%</v>
      </c>
      <c r="Z9239" s="125" t="str">
        <f>IFERROR(Table1[[#This Row],[Male Ballots]]/Table1[[#This Row],[Male Voters]],"0.0%")</f>
        <v>0.0%</v>
      </c>
      <c r="AA9239" s="126" t="str">
        <f>IFERROR(Table1[[#This Row],[Total Ballots]]/Table1[[#This Row],[Total Voters]],"0.0%")</f>
        <v>0.0%</v>
      </c>
    </row>
    <row r="9240" spans="1:27" x14ac:dyDescent="0.35">
      <c r="A9240" s="8" t="s">
        <v>68</v>
      </c>
      <c r="B9240" s="17">
        <v>2003</v>
      </c>
      <c r="C9240" s="80" t="s">
        <v>82</v>
      </c>
      <c r="D9240" s="17"/>
      <c r="E9240" s="35" t="e">
        <v>#N/A</v>
      </c>
      <c r="F9240" s="35" t="s">
        <v>77</v>
      </c>
      <c r="G9240" s="51" t="s">
        <v>66</v>
      </c>
      <c r="H9240" s="10">
        <v>299778.24</v>
      </c>
      <c r="I9240" s="10">
        <v>293927.23</v>
      </c>
      <c r="J9240" s="10">
        <v>593705.47</v>
      </c>
      <c r="K9240" s="55"/>
      <c r="L9240" s="57"/>
      <c r="M9240" s="57"/>
      <c r="N9240" s="59"/>
      <c r="O9240" s="61"/>
      <c r="P9240" s="10"/>
      <c r="Q9240" s="10"/>
      <c r="R9240" s="11"/>
      <c r="S9240" s="24">
        <f>Table1[[#This Row],[Female Voters]]/Table1[[#This Row],[Female Population]]</f>
        <v>0</v>
      </c>
      <c r="T9240" s="24">
        <f>Table1[[#This Row],[Male Voters]]/Table1[[#This Row],[Male Population]]</f>
        <v>0</v>
      </c>
      <c r="U9240" s="24">
        <f>Table1[[#This Row],[Total Voters]]/Table1[[#This Row],[Total Population]]</f>
        <v>0</v>
      </c>
      <c r="V9240" s="24">
        <f>Table1[[#This Row],[Female Ballots]]/Table1[[#This Row],[Female Population]]</f>
        <v>0</v>
      </c>
      <c r="W9240" s="24">
        <f>Table1[[#This Row],[Male Ballots]]/Table1[[#This Row],[Male Population]]</f>
        <v>0</v>
      </c>
      <c r="X9240" s="24">
        <f>Table1[[#This Row],[Total Ballots]]/Table1[[#This Row],[Total Population]]</f>
        <v>0</v>
      </c>
      <c r="Y9240" s="125" t="str">
        <f>IFERROR(Table1[[#This Row],[Female Ballots]]/Table1[[#This Row],[Female Voters]],"0.0%")</f>
        <v>0.0%</v>
      </c>
      <c r="Z9240" s="125" t="str">
        <f>IFERROR(Table1[[#This Row],[Male Ballots]]/Table1[[#This Row],[Male Voters]],"0.0%")</f>
        <v>0.0%</v>
      </c>
      <c r="AA9240" s="126" t="str">
        <f>IFERROR(Table1[[#This Row],[Total Ballots]]/Table1[[#This Row],[Total Voters]],"0.0%")</f>
        <v>0.0%</v>
      </c>
    </row>
    <row r="9241" spans="1:27" x14ac:dyDescent="0.35">
      <c r="A9241" s="14" t="s">
        <v>68</v>
      </c>
      <c r="B9241" s="17">
        <v>2003</v>
      </c>
      <c r="C9241" s="80" t="s">
        <v>82</v>
      </c>
      <c r="D9241" s="18"/>
      <c r="E9241" s="36" t="e">
        <v>#N/A</v>
      </c>
      <c r="F9241" s="36" t="s">
        <v>77</v>
      </c>
      <c r="G9241" s="52" t="s">
        <v>67</v>
      </c>
      <c r="H9241" s="10">
        <v>391074.34</v>
      </c>
      <c r="I9241" s="10">
        <v>297606.28999999998</v>
      </c>
      <c r="J9241" s="10">
        <v>688680.61</v>
      </c>
      <c r="K9241" s="56"/>
      <c r="L9241" s="58"/>
      <c r="M9241" s="58"/>
      <c r="N9241" s="60"/>
      <c r="O9241" s="62"/>
      <c r="P9241" s="15"/>
      <c r="Q9241" s="15"/>
      <c r="R9241" s="28"/>
      <c r="S9241" s="63">
        <f>Table1[[#This Row],[Female Voters]]/Table1[[#This Row],[Female Population]]</f>
        <v>0</v>
      </c>
      <c r="T9241" s="63">
        <f>Table1[[#This Row],[Male Voters]]/Table1[[#This Row],[Male Population]]</f>
        <v>0</v>
      </c>
      <c r="U9241" s="63">
        <f>Table1[[#This Row],[Total Voters]]/Table1[[#This Row],[Total Population]]</f>
        <v>0</v>
      </c>
      <c r="V9241" s="63">
        <f>Table1[[#This Row],[Female Ballots]]/Table1[[#This Row],[Female Population]]</f>
        <v>0</v>
      </c>
      <c r="W9241" s="63">
        <f>Table1[[#This Row],[Male Ballots]]/Table1[[#This Row],[Male Population]]</f>
        <v>0</v>
      </c>
      <c r="X9241" s="63">
        <f>Table1[[#This Row],[Total Ballots]]/Table1[[#This Row],[Total Population]]</f>
        <v>0</v>
      </c>
      <c r="Y9241" s="125" t="str">
        <f>IFERROR(Table1[[#This Row],[Female Ballots]]/Table1[[#This Row],[Female Voters]],"0.0%")</f>
        <v>0.0%</v>
      </c>
      <c r="Z9241" s="125" t="str">
        <f>IFERROR(Table1[[#This Row],[Male Ballots]]/Table1[[#This Row],[Male Voters]],"0.0%")</f>
        <v>0.0%</v>
      </c>
      <c r="AA9241" s="126" t="str">
        <f>IFERROR(Table1[[#This Row],[Total Ballots]]/Table1[[#This Row],[Total Voters]],"0.0%")</f>
        <v>0.0%</v>
      </c>
    </row>
    <row r="9242" spans="1:27" s="7" customFormat="1" x14ac:dyDescent="0.35">
      <c r="A9242" s="8" t="s">
        <v>59</v>
      </c>
      <c r="B9242" s="17">
        <v>2002</v>
      </c>
      <c r="C9242" s="16" t="s">
        <v>82</v>
      </c>
      <c r="D9242" s="17"/>
      <c r="E9242" s="35" t="s">
        <v>73</v>
      </c>
      <c r="F9242" s="35" t="s">
        <v>77</v>
      </c>
      <c r="G9242" s="51" t="s">
        <v>79</v>
      </c>
      <c r="H9242" s="10">
        <v>5491</v>
      </c>
      <c r="I9242" s="10">
        <v>5614</v>
      </c>
      <c r="J9242" s="53">
        <v>11105</v>
      </c>
      <c r="K9242" s="55"/>
      <c r="L9242" s="57"/>
      <c r="M9242" s="57"/>
      <c r="N9242" s="59">
        <v>6088</v>
      </c>
      <c r="O9242" s="53"/>
      <c r="P9242" s="92"/>
      <c r="Q9242" s="92"/>
      <c r="R9242" s="61">
        <v>3651</v>
      </c>
      <c r="S9242" s="24">
        <f>Table1[[#This Row],[Female Voters]]/Table1[[#This Row],[Female Population]]</f>
        <v>0</v>
      </c>
      <c r="T9242" s="24">
        <f>Table1[[#This Row],[Male Voters]]/Table1[[#This Row],[Male Population]]</f>
        <v>0</v>
      </c>
      <c r="U9242" s="24">
        <f>Table1[[#This Row],[Total Voters]]/Table1[[#This Row],[Total Population]]</f>
        <v>0.54822152183701034</v>
      </c>
      <c r="V9242" s="24">
        <f>Table1[[#This Row],[Female Ballots]]/Table1[[#This Row],[Female Population]]</f>
        <v>0</v>
      </c>
      <c r="W9242" s="24">
        <f>Table1[[#This Row],[Male Ballots]]/Table1[[#This Row],[Male Population]]</f>
        <v>0</v>
      </c>
      <c r="X9242" s="24">
        <f>Table1[[#This Row],[Total Ballots]]/Table1[[#This Row],[Total Population]]</f>
        <v>0.32877082395317425</v>
      </c>
      <c r="Y9242" s="125" t="str">
        <f>IFERROR(Table1[[#This Row],[Female Ballots]]/Table1[[#This Row],[Female Voters]],"0.0%")</f>
        <v>0.0%</v>
      </c>
      <c r="Z9242" s="125" t="str">
        <f>IFERROR(Table1[[#This Row],[Male Ballots]]/Table1[[#This Row],[Male Voters]],"0.0%")</f>
        <v>0.0%</v>
      </c>
      <c r="AA9242" s="126">
        <f>IFERROR(Table1[[#This Row],[Total Ballots]]/Table1[[#This Row],[Total Voters]],"0.0%")</f>
        <v>0.5997043363994744</v>
      </c>
    </row>
    <row r="9243" spans="1:27" s="7" customFormat="1" x14ac:dyDescent="0.35">
      <c r="A9243" s="8" t="s">
        <v>59</v>
      </c>
      <c r="B9243" s="17">
        <v>2002</v>
      </c>
      <c r="C9243" s="16" t="s">
        <v>82</v>
      </c>
      <c r="D9243" s="17"/>
      <c r="E9243" s="35" t="s">
        <v>73</v>
      </c>
      <c r="F9243" s="35" t="s">
        <v>77</v>
      </c>
      <c r="G9243" s="51" t="s">
        <v>62</v>
      </c>
      <c r="H9243" s="10">
        <v>801</v>
      </c>
      <c r="I9243" s="10">
        <v>912</v>
      </c>
      <c r="J9243" s="53">
        <v>1713</v>
      </c>
      <c r="K9243" s="55"/>
      <c r="L9243" s="57"/>
      <c r="M9243" s="57"/>
      <c r="N9243" s="59"/>
      <c r="O9243" s="53"/>
      <c r="P9243" s="92"/>
      <c r="Q9243" s="92"/>
      <c r="R9243" s="61"/>
      <c r="S9243" s="24">
        <f>Table1[[#This Row],[Female Voters]]/Table1[[#This Row],[Female Population]]</f>
        <v>0</v>
      </c>
      <c r="T9243" s="24">
        <f>Table1[[#This Row],[Male Voters]]/Table1[[#This Row],[Male Population]]</f>
        <v>0</v>
      </c>
      <c r="U9243" s="24">
        <f>Table1[[#This Row],[Total Voters]]/Table1[[#This Row],[Total Population]]</f>
        <v>0</v>
      </c>
      <c r="V9243" s="24">
        <f>Table1[[#This Row],[Female Ballots]]/Table1[[#This Row],[Female Population]]</f>
        <v>0</v>
      </c>
      <c r="W9243" s="24">
        <f>Table1[[#This Row],[Male Ballots]]/Table1[[#This Row],[Male Population]]</f>
        <v>0</v>
      </c>
      <c r="X9243" s="24">
        <f>Table1[[#This Row],[Total Ballots]]/Table1[[#This Row],[Total Population]]</f>
        <v>0</v>
      </c>
      <c r="Y9243" s="125" t="str">
        <f>IFERROR(Table1[[#This Row],[Female Ballots]]/Table1[[#This Row],[Female Voters]],"0.0%")</f>
        <v>0.0%</v>
      </c>
      <c r="Z9243" s="125" t="str">
        <f>IFERROR(Table1[[#This Row],[Male Ballots]]/Table1[[#This Row],[Male Voters]],"0.0%")</f>
        <v>0.0%</v>
      </c>
      <c r="AA9243" s="126" t="str">
        <f>IFERROR(Table1[[#This Row],[Total Ballots]]/Table1[[#This Row],[Total Voters]],"0.0%")</f>
        <v>0.0%</v>
      </c>
    </row>
    <row r="9244" spans="1:27" s="7" customFormat="1" x14ac:dyDescent="0.35">
      <c r="A9244" s="8" t="s">
        <v>59</v>
      </c>
      <c r="B9244" s="17">
        <v>2002</v>
      </c>
      <c r="C9244" s="16" t="s">
        <v>82</v>
      </c>
      <c r="D9244" s="17"/>
      <c r="E9244" s="35" t="s">
        <v>73</v>
      </c>
      <c r="F9244" s="35" t="s">
        <v>77</v>
      </c>
      <c r="G9244" s="51" t="s">
        <v>63</v>
      </c>
      <c r="H9244" s="10">
        <v>1054</v>
      </c>
      <c r="I9244" s="10">
        <v>1136</v>
      </c>
      <c r="J9244" s="53">
        <v>2190</v>
      </c>
      <c r="K9244" s="55"/>
      <c r="L9244" s="57"/>
      <c r="M9244" s="57"/>
      <c r="N9244" s="59"/>
      <c r="O9244" s="53"/>
      <c r="P9244" s="92"/>
      <c r="Q9244" s="92"/>
      <c r="R9244" s="61"/>
      <c r="S9244" s="24">
        <f>Table1[[#This Row],[Female Voters]]/Table1[[#This Row],[Female Population]]</f>
        <v>0</v>
      </c>
      <c r="T9244" s="24">
        <f>Table1[[#This Row],[Male Voters]]/Table1[[#This Row],[Male Population]]</f>
        <v>0</v>
      </c>
      <c r="U9244" s="24">
        <f>Table1[[#This Row],[Total Voters]]/Table1[[#This Row],[Total Population]]</f>
        <v>0</v>
      </c>
      <c r="V9244" s="24">
        <f>Table1[[#This Row],[Female Ballots]]/Table1[[#This Row],[Female Population]]</f>
        <v>0</v>
      </c>
      <c r="W9244" s="24">
        <f>Table1[[#This Row],[Male Ballots]]/Table1[[#This Row],[Male Population]]</f>
        <v>0</v>
      </c>
      <c r="X9244" s="24">
        <f>Table1[[#This Row],[Total Ballots]]/Table1[[#This Row],[Total Population]]</f>
        <v>0</v>
      </c>
      <c r="Y9244" s="125" t="str">
        <f>IFERROR(Table1[[#This Row],[Female Ballots]]/Table1[[#This Row],[Female Voters]],"0.0%")</f>
        <v>0.0%</v>
      </c>
      <c r="Z9244" s="125" t="str">
        <f>IFERROR(Table1[[#This Row],[Male Ballots]]/Table1[[#This Row],[Male Voters]],"0.0%")</f>
        <v>0.0%</v>
      </c>
      <c r="AA9244" s="126" t="str">
        <f>IFERROR(Table1[[#This Row],[Total Ballots]]/Table1[[#This Row],[Total Voters]],"0.0%")</f>
        <v>0.0%</v>
      </c>
    </row>
    <row r="9245" spans="1:27" s="7" customFormat="1" x14ac:dyDescent="0.35">
      <c r="A9245" s="8" t="s">
        <v>59</v>
      </c>
      <c r="B9245" s="17">
        <v>2002</v>
      </c>
      <c r="C9245" s="16" t="s">
        <v>82</v>
      </c>
      <c r="D9245" s="17"/>
      <c r="E9245" s="35" t="s">
        <v>73</v>
      </c>
      <c r="F9245" s="35" t="s">
        <v>77</v>
      </c>
      <c r="G9245" s="51" t="s">
        <v>64</v>
      </c>
      <c r="H9245" s="10">
        <v>1050</v>
      </c>
      <c r="I9245" s="10">
        <v>1103</v>
      </c>
      <c r="J9245" s="53">
        <v>2153</v>
      </c>
      <c r="K9245" s="55"/>
      <c r="L9245" s="57"/>
      <c r="M9245" s="57"/>
      <c r="N9245" s="59"/>
      <c r="O9245" s="53"/>
      <c r="P9245" s="92"/>
      <c r="Q9245" s="92"/>
      <c r="R9245" s="61"/>
      <c r="S9245" s="24">
        <f>Table1[[#This Row],[Female Voters]]/Table1[[#This Row],[Female Population]]</f>
        <v>0</v>
      </c>
      <c r="T9245" s="24">
        <f>Table1[[#This Row],[Male Voters]]/Table1[[#This Row],[Male Population]]</f>
        <v>0</v>
      </c>
      <c r="U9245" s="24">
        <f>Table1[[#This Row],[Total Voters]]/Table1[[#This Row],[Total Population]]</f>
        <v>0</v>
      </c>
      <c r="V9245" s="24">
        <f>Table1[[#This Row],[Female Ballots]]/Table1[[#This Row],[Female Population]]</f>
        <v>0</v>
      </c>
      <c r="W9245" s="24">
        <f>Table1[[#This Row],[Male Ballots]]/Table1[[#This Row],[Male Population]]</f>
        <v>0</v>
      </c>
      <c r="X9245" s="24">
        <f>Table1[[#This Row],[Total Ballots]]/Table1[[#This Row],[Total Population]]</f>
        <v>0</v>
      </c>
      <c r="Y9245" s="125" t="str">
        <f>IFERROR(Table1[[#This Row],[Female Ballots]]/Table1[[#This Row],[Female Voters]],"0.0%")</f>
        <v>0.0%</v>
      </c>
      <c r="Z9245" s="125" t="str">
        <f>IFERROR(Table1[[#This Row],[Male Ballots]]/Table1[[#This Row],[Male Voters]],"0.0%")</f>
        <v>0.0%</v>
      </c>
      <c r="AA9245" s="126" t="str">
        <f>IFERROR(Table1[[#This Row],[Total Ballots]]/Table1[[#This Row],[Total Voters]],"0.0%")</f>
        <v>0.0%</v>
      </c>
    </row>
    <row r="9246" spans="1:27" s="7" customFormat="1" x14ac:dyDescent="0.35">
      <c r="A9246" s="8" t="s">
        <v>59</v>
      </c>
      <c r="B9246" s="17">
        <v>2002</v>
      </c>
      <c r="C9246" s="16" t="s">
        <v>82</v>
      </c>
      <c r="D9246" s="17"/>
      <c r="E9246" s="35" t="s">
        <v>73</v>
      </c>
      <c r="F9246" s="35" t="s">
        <v>77</v>
      </c>
      <c r="G9246" s="51" t="s">
        <v>65</v>
      </c>
      <c r="H9246" s="10">
        <v>1005</v>
      </c>
      <c r="I9246" s="10">
        <v>990</v>
      </c>
      <c r="J9246" s="53">
        <v>1995</v>
      </c>
      <c r="K9246" s="55"/>
      <c r="L9246" s="57"/>
      <c r="M9246" s="57"/>
      <c r="N9246" s="59"/>
      <c r="O9246" s="53"/>
      <c r="P9246" s="92"/>
      <c r="Q9246" s="92"/>
      <c r="R9246" s="61"/>
      <c r="S9246" s="24">
        <f>Table1[[#This Row],[Female Voters]]/Table1[[#This Row],[Female Population]]</f>
        <v>0</v>
      </c>
      <c r="T9246" s="24">
        <f>Table1[[#This Row],[Male Voters]]/Table1[[#This Row],[Male Population]]</f>
        <v>0</v>
      </c>
      <c r="U9246" s="24">
        <f>Table1[[#This Row],[Total Voters]]/Table1[[#This Row],[Total Population]]</f>
        <v>0</v>
      </c>
      <c r="V9246" s="24">
        <f>Table1[[#This Row],[Female Ballots]]/Table1[[#This Row],[Female Population]]</f>
        <v>0</v>
      </c>
      <c r="W9246" s="24">
        <f>Table1[[#This Row],[Male Ballots]]/Table1[[#This Row],[Male Population]]</f>
        <v>0</v>
      </c>
      <c r="X9246" s="24">
        <f>Table1[[#This Row],[Total Ballots]]/Table1[[#This Row],[Total Population]]</f>
        <v>0</v>
      </c>
      <c r="Y9246" s="125" t="str">
        <f>IFERROR(Table1[[#This Row],[Female Ballots]]/Table1[[#This Row],[Female Voters]],"0.0%")</f>
        <v>0.0%</v>
      </c>
      <c r="Z9246" s="125" t="str">
        <f>IFERROR(Table1[[#This Row],[Male Ballots]]/Table1[[#This Row],[Male Voters]],"0.0%")</f>
        <v>0.0%</v>
      </c>
      <c r="AA9246" s="126" t="str">
        <f>IFERROR(Table1[[#This Row],[Total Ballots]]/Table1[[#This Row],[Total Voters]],"0.0%")</f>
        <v>0.0%</v>
      </c>
    </row>
    <row r="9247" spans="1:27" s="7" customFormat="1" x14ac:dyDescent="0.35">
      <c r="A9247" s="8" t="s">
        <v>59</v>
      </c>
      <c r="B9247" s="17">
        <v>2002</v>
      </c>
      <c r="C9247" s="16" t="s">
        <v>82</v>
      </c>
      <c r="D9247" s="17"/>
      <c r="E9247" s="35" t="s">
        <v>73</v>
      </c>
      <c r="F9247" s="35" t="s">
        <v>77</v>
      </c>
      <c r="G9247" s="51" t="s">
        <v>66</v>
      </c>
      <c r="H9247" s="10">
        <v>655</v>
      </c>
      <c r="I9247" s="10">
        <v>686</v>
      </c>
      <c r="J9247" s="53">
        <v>1341</v>
      </c>
      <c r="K9247" s="55"/>
      <c r="L9247" s="57"/>
      <c r="M9247" s="57"/>
      <c r="N9247" s="59"/>
      <c r="O9247" s="53"/>
      <c r="P9247" s="92"/>
      <c r="Q9247" s="92"/>
      <c r="R9247" s="61"/>
      <c r="S9247" s="24">
        <f>Table1[[#This Row],[Female Voters]]/Table1[[#This Row],[Female Population]]</f>
        <v>0</v>
      </c>
      <c r="T9247" s="24">
        <f>Table1[[#This Row],[Male Voters]]/Table1[[#This Row],[Male Population]]</f>
        <v>0</v>
      </c>
      <c r="U9247" s="24">
        <f>Table1[[#This Row],[Total Voters]]/Table1[[#This Row],[Total Population]]</f>
        <v>0</v>
      </c>
      <c r="V9247" s="24">
        <f>Table1[[#This Row],[Female Ballots]]/Table1[[#This Row],[Female Population]]</f>
        <v>0</v>
      </c>
      <c r="W9247" s="24">
        <f>Table1[[#This Row],[Male Ballots]]/Table1[[#This Row],[Male Population]]</f>
        <v>0</v>
      </c>
      <c r="X9247" s="24">
        <f>Table1[[#This Row],[Total Ballots]]/Table1[[#This Row],[Total Population]]</f>
        <v>0</v>
      </c>
      <c r="Y9247" s="125" t="str">
        <f>IFERROR(Table1[[#This Row],[Female Ballots]]/Table1[[#This Row],[Female Voters]],"0.0%")</f>
        <v>0.0%</v>
      </c>
      <c r="Z9247" s="125" t="str">
        <f>IFERROR(Table1[[#This Row],[Male Ballots]]/Table1[[#This Row],[Male Voters]],"0.0%")</f>
        <v>0.0%</v>
      </c>
      <c r="AA9247" s="126" t="str">
        <f>IFERROR(Table1[[#This Row],[Total Ballots]]/Table1[[#This Row],[Total Voters]],"0.0%")</f>
        <v>0.0%</v>
      </c>
    </row>
    <row r="9248" spans="1:27" s="7" customFormat="1" x14ac:dyDescent="0.35">
      <c r="A9248" s="8" t="s">
        <v>59</v>
      </c>
      <c r="B9248" s="17">
        <v>2002</v>
      </c>
      <c r="C9248" s="16" t="s">
        <v>82</v>
      </c>
      <c r="D9248" s="17"/>
      <c r="E9248" s="35" t="s">
        <v>73</v>
      </c>
      <c r="F9248" s="35" t="s">
        <v>77</v>
      </c>
      <c r="G9248" s="51" t="s">
        <v>67</v>
      </c>
      <c r="H9248" s="10">
        <v>926</v>
      </c>
      <c r="I9248" s="10">
        <v>787</v>
      </c>
      <c r="J9248" s="53">
        <v>1713</v>
      </c>
      <c r="K9248" s="55"/>
      <c r="L9248" s="57"/>
      <c r="M9248" s="57"/>
      <c r="N9248" s="59"/>
      <c r="O9248" s="53"/>
      <c r="P9248" s="92"/>
      <c r="Q9248" s="92"/>
      <c r="R9248" s="61"/>
      <c r="S9248" s="24">
        <f>Table1[[#This Row],[Female Voters]]/Table1[[#This Row],[Female Population]]</f>
        <v>0</v>
      </c>
      <c r="T9248" s="24">
        <f>Table1[[#This Row],[Male Voters]]/Table1[[#This Row],[Male Population]]</f>
        <v>0</v>
      </c>
      <c r="U9248" s="24">
        <f>Table1[[#This Row],[Total Voters]]/Table1[[#This Row],[Total Population]]</f>
        <v>0</v>
      </c>
      <c r="V9248" s="24">
        <f>Table1[[#This Row],[Female Ballots]]/Table1[[#This Row],[Female Population]]</f>
        <v>0</v>
      </c>
      <c r="W9248" s="24">
        <f>Table1[[#This Row],[Male Ballots]]/Table1[[#This Row],[Male Population]]</f>
        <v>0</v>
      </c>
      <c r="X9248" s="24">
        <f>Table1[[#This Row],[Total Ballots]]/Table1[[#This Row],[Total Population]]</f>
        <v>0</v>
      </c>
      <c r="Y9248" s="125" t="str">
        <f>IFERROR(Table1[[#This Row],[Female Ballots]]/Table1[[#This Row],[Female Voters]],"0.0%")</f>
        <v>0.0%</v>
      </c>
      <c r="Z9248" s="125" t="str">
        <f>IFERROR(Table1[[#This Row],[Male Ballots]]/Table1[[#This Row],[Male Voters]],"0.0%")</f>
        <v>0.0%</v>
      </c>
      <c r="AA9248" s="126" t="str">
        <f>IFERROR(Table1[[#This Row],[Total Ballots]]/Table1[[#This Row],[Total Voters]],"0.0%")</f>
        <v>0.0%</v>
      </c>
    </row>
    <row r="9249" spans="1:27" s="7" customFormat="1" x14ac:dyDescent="0.35">
      <c r="A9249" s="8" t="s">
        <v>37</v>
      </c>
      <c r="B9249" s="17">
        <v>2002</v>
      </c>
      <c r="C9249" s="16" t="s">
        <v>82</v>
      </c>
      <c r="D9249" s="17"/>
      <c r="E9249" s="35" t="s">
        <v>74</v>
      </c>
      <c r="F9249" s="35" t="s">
        <v>77</v>
      </c>
      <c r="G9249" s="51" t="s">
        <v>79</v>
      </c>
      <c r="H9249" s="10">
        <v>8287</v>
      </c>
      <c r="I9249" s="10">
        <v>7250</v>
      </c>
      <c r="J9249" s="53">
        <v>15537</v>
      </c>
      <c r="K9249" s="55"/>
      <c r="L9249" s="57"/>
      <c r="M9249" s="57"/>
      <c r="N9249" s="59">
        <v>11907</v>
      </c>
      <c r="O9249" s="53"/>
      <c r="P9249" s="92"/>
      <c r="Q9249" s="92"/>
      <c r="R9249" s="61">
        <v>6247</v>
      </c>
      <c r="S9249" s="24">
        <f>Table1[[#This Row],[Female Voters]]/Table1[[#This Row],[Female Population]]</f>
        <v>0</v>
      </c>
      <c r="T9249" s="24">
        <f>Table1[[#This Row],[Male Voters]]/Table1[[#This Row],[Male Population]]</f>
        <v>0</v>
      </c>
      <c r="U9249" s="24">
        <f>Table1[[#This Row],[Total Voters]]/Table1[[#This Row],[Total Population]]</f>
        <v>0.76636416296582355</v>
      </c>
      <c r="V9249" s="24">
        <f>Table1[[#This Row],[Female Ballots]]/Table1[[#This Row],[Female Population]]</f>
        <v>0</v>
      </c>
      <c r="W9249" s="24">
        <f>Table1[[#This Row],[Male Ballots]]/Table1[[#This Row],[Male Population]]</f>
        <v>0</v>
      </c>
      <c r="X9249" s="24">
        <f>Table1[[#This Row],[Total Ballots]]/Table1[[#This Row],[Total Population]]</f>
        <v>0.40207247216322328</v>
      </c>
      <c r="Y9249" s="125" t="str">
        <f>IFERROR(Table1[[#This Row],[Female Ballots]]/Table1[[#This Row],[Female Voters]],"0.0%")</f>
        <v>0.0%</v>
      </c>
      <c r="Z9249" s="125" t="str">
        <f>IFERROR(Table1[[#This Row],[Male Ballots]]/Table1[[#This Row],[Male Voters]],"0.0%")</f>
        <v>0.0%</v>
      </c>
      <c r="AA9249" s="126">
        <f>IFERROR(Table1[[#This Row],[Total Ballots]]/Table1[[#This Row],[Total Voters]],"0.0%")</f>
        <v>0.52464936591920719</v>
      </c>
    </row>
    <row r="9250" spans="1:27" s="7" customFormat="1" x14ac:dyDescent="0.35">
      <c r="A9250" s="8" t="s">
        <v>37</v>
      </c>
      <c r="B9250" s="17">
        <v>2002</v>
      </c>
      <c r="C9250" s="16" t="s">
        <v>82</v>
      </c>
      <c r="D9250" s="17"/>
      <c r="E9250" s="35" t="s">
        <v>74</v>
      </c>
      <c r="F9250" s="35" t="s">
        <v>77</v>
      </c>
      <c r="G9250" s="51" t="s">
        <v>62</v>
      </c>
      <c r="H9250" s="10">
        <v>881</v>
      </c>
      <c r="I9250" s="10">
        <v>845</v>
      </c>
      <c r="J9250" s="53">
        <v>1726</v>
      </c>
      <c r="K9250" s="55"/>
      <c r="L9250" s="57"/>
      <c r="M9250" s="57"/>
      <c r="N9250" s="59"/>
      <c r="O9250" s="53"/>
      <c r="P9250" s="92"/>
      <c r="Q9250" s="92"/>
      <c r="R9250" s="61"/>
      <c r="S9250" s="24">
        <f>Table1[[#This Row],[Female Voters]]/Table1[[#This Row],[Female Population]]</f>
        <v>0</v>
      </c>
      <c r="T9250" s="24">
        <f>Table1[[#This Row],[Male Voters]]/Table1[[#This Row],[Male Population]]</f>
        <v>0</v>
      </c>
      <c r="U9250" s="24">
        <f>Table1[[#This Row],[Total Voters]]/Table1[[#This Row],[Total Population]]</f>
        <v>0</v>
      </c>
      <c r="V9250" s="24">
        <f>Table1[[#This Row],[Female Ballots]]/Table1[[#This Row],[Female Population]]</f>
        <v>0</v>
      </c>
      <c r="W9250" s="24">
        <f>Table1[[#This Row],[Male Ballots]]/Table1[[#This Row],[Male Population]]</f>
        <v>0</v>
      </c>
      <c r="X9250" s="24">
        <f>Table1[[#This Row],[Total Ballots]]/Table1[[#This Row],[Total Population]]</f>
        <v>0</v>
      </c>
      <c r="Y9250" s="125" t="str">
        <f>IFERROR(Table1[[#This Row],[Female Ballots]]/Table1[[#This Row],[Female Voters]],"0.0%")</f>
        <v>0.0%</v>
      </c>
      <c r="Z9250" s="125" t="str">
        <f>IFERROR(Table1[[#This Row],[Male Ballots]]/Table1[[#This Row],[Male Voters]],"0.0%")</f>
        <v>0.0%</v>
      </c>
      <c r="AA9250" s="126" t="str">
        <f>IFERROR(Table1[[#This Row],[Total Ballots]]/Table1[[#This Row],[Total Voters]],"0.0%")</f>
        <v>0.0%</v>
      </c>
    </row>
    <row r="9251" spans="1:27" s="7" customFormat="1" x14ac:dyDescent="0.35">
      <c r="A9251" s="8" t="s">
        <v>37</v>
      </c>
      <c r="B9251" s="17">
        <v>2002</v>
      </c>
      <c r="C9251" s="16" t="s">
        <v>82</v>
      </c>
      <c r="D9251" s="17"/>
      <c r="E9251" s="35" t="s">
        <v>74</v>
      </c>
      <c r="F9251" s="35" t="s">
        <v>77</v>
      </c>
      <c r="G9251" s="51" t="s">
        <v>63</v>
      </c>
      <c r="H9251" s="10">
        <v>1187</v>
      </c>
      <c r="I9251" s="10">
        <v>1093</v>
      </c>
      <c r="J9251" s="53">
        <v>2280</v>
      </c>
      <c r="K9251" s="55"/>
      <c r="L9251" s="57"/>
      <c r="M9251" s="57"/>
      <c r="N9251" s="59"/>
      <c r="O9251" s="53"/>
      <c r="P9251" s="92"/>
      <c r="Q9251" s="92"/>
      <c r="R9251" s="61"/>
      <c r="S9251" s="24">
        <f>Table1[[#This Row],[Female Voters]]/Table1[[#This Row],[Female Population]]</f>
        <v>0</v>
      </c>
      <c r="T9251" s="24">
        <f>Table1[[#This Row],[Male Voters]]/Table1[[#This Row],[Male Population]]</f>
        <v>0</v>
      </c>
      <c r="U9251" s="24">
        <f>Table1[[#This Row],[Total Voters]]/Table1[[#This Row],[Total Population]]</f>
        <v>0</v>
      </c>
      <c r="V9251" s="24">
        <f>Table1[[#This Row],[Female Ballots]]/Table1[[#This Row],[Female Population]]</f>
        <v>0</v>
      </c>
      <c r="W9251" s="24">
        <f>Table1[[#This Row],[Male Ballots]]/Table1[[#This Row],[Male Population]]</f>
        <v>0</v>
      </c>
      <c r="X9251" s="24">
        <f>Table1[[#This Row],[Total Ballots]]/Table1[[#This Row],[Total Population]]</f>
        <v>0</v>
      </c>
      <c r="Y9251" s="125" t="str">
        <f>IFERROR(Table1[[#This Row],[Female Ballots]]/Table1[[#This Row],[Female Voters]],"0.0%")</f>
        <v>0.0%</v>
      </c>
      <c r="Z9251" s="125" t="str">
        <f>IFERROR(Table1[[#This Row],[Male Ballots]]/Table1[[#This Row],[Male Voters]],"0.0%")</f>
        <v>0.0%</v>
      </c>
      <c r="AA9251" s="126" t="str">
        <f>IFERROR(Table1[[#This Row],[Total Ballots]]/Table1[[#This Row],[Total Voters]],"0.0%")</f>
        <v>0.0%</v>
      </c>
    </row>
    <row r="9252" spans="1:27" s="7" customFormat="1" x14ac:dyDescent="0.35">
      <c r="A9252" s="8" t="s">
        <v>37</v>
      </c>
      <c r="B9252" s="17">
        <v>2002</v>
      </c>
      <c r="C9252" s="16" t="s">
        <v>82</v>
      </c>
      <c r="D9252" s="17"/>
      <c r="E9252" s="35" t="s">
        <v>74</v>
      </c>
      <c r="F9252" s="35" t="s">
        <v>77</v>
      </c>
      <c r="G9252" s="51" t="s">
        <v>64</v>
      </c>
      <c r="H9252" s="10">
        <v>1508</v>
      </c>
      <c r="I9252" s="10">
        <v>1392</v>
      </c>
      <c r="J9252" s="53">
        <v>2900</v>
      </c>
      <c r="K9252" s="55"/>
      <c r="L9252" s="57"/>
      <c r="M9252" s="57"/>
      <c r="N9252" s="59"/>
      <c r="O9252" s="53"/>
      <c r="P9252" s="92"/>
      <c r="Q9252" s="92"/>
      <c r="R9252" s="61"/>
      <c r="S9252" s="24">
        <f>Table1[[#This Row],[Female Voters]]/Table1[[#This Row],[Female Population]]</f>
        <v>0</v>
      </c>
      <c r="T9252" s="24">
        <f>Table1[[#This Row],[Male Voters]]/Table1[[#This Row],[Male Population]]</f>
        <v>0</v>
      </c>
      <c r="U9252" s="24">
        <f>Table1[[#This Row],[Total Voters]]/Table1[[#This Row],[Total Population]]</f>
        <v>0</v>
      </c>
      <c r="V9252" s="24">
        <f>Table1[[#This Row],[Female Ballots]]/Table1[[#This Row],[Female Population]]</f>
        <v>0</v>
      </c>
      <c r="W9252" s="24">
        <f>Table1[[#This Row],[Male Ballots]]/Table1[[#This Row],[Male Population]]</f>
        <v>0</v>
      </c>
      <c r="X9252" s="24">
        <f>Table1[[#This Row],[Total Ballots]]/Table1[[#This Row],[Total Population]]</f>
        <v>0</v>
      </c>
      <c r="Y9252" s="125" t="str">
        <f>IFERROR(Table1[[#This Row],[Female Ballots]]/Table1[[#This Row],[Female Voters]],"0.0%")</f>
        <v>0.0%</v>
      </c>
      <c r="Z9252" s="125" t="str">
        <f>IFERROR(Table1[[#This Row],[Male Ballots]]/Table1[[#This Row],[Male Voters]],"0.0%")</f>
        <v>0.0%</v>
      </c>
      <c r="AA9252" s="126" t="str">
        <f>IFERROR(Table1[[#This Row],[Total Ballots]]/Table1[[#This Row],[Total Voters]],"0.0%")</f>
        <v>0.0%</v>
      </c>
    </row>
    <row r="9253" spans="1:27" s="7" customFormat="1" x14ac:dyDescent="0.35">
      <c r="A9253" s="8" t="s">
        <v>37</v>
      </c>
      <c r="B9253" s="17">
        <v>2002</v>
      </c>
      <c r="C9253" s="16" t="s">
        <v>82</v>
      </c>
      <c r="D9253" s="17"/>
      <c r="E9253" s="35" t="s">
        <v>74</v>
      </c>
      <c r="F9253" s="35" t="s">
        <v>77</v>
      </c>
      <c r="G9253" s="51" t="s">
        <v>65</v>
      </c>
      <c r="H9253" s="10">
        <v>1516</v>
      </c>
      <c r="I9253" s="10">
        <v>1408</v>
      </c>
      <c r="J9253" s="53">
        <v>2924</v>
      </c>
      <c r="K9253" s="55"/>
      <c r="L9253" s="57"/>
      <c r="M9253" s="57"/>
      <c r="N9253" s="59"/>
      <c r="O9253" s="53"/>
      <c r="P9253" s="92"/>
      <c r="Q9253" s="92"/>
      <c r="R9253" s="61"/>
      <c r="S9253" s="24">
        <f>Table1[[#This Row],[Female Voters]]/Table1[[#This Row],[Female Population]]</f>
        <v>0</v>
      </c>
      <c r="T9253" s="24">
        <f>Table1[[#This Row],[Male Voters]]/Table1[[#This Row],[Male Population]]</f>
        <v>0</v>
      </c>
      <c r="U9253" s="24">
        <f>Table1[[#This Row],[Total Voters]]/Table1[[#This Row],[Total Population]]</f>
        <v>0</v>
      </c>
      <c r="V9253" s="24">
        <f>Table1[[#This Row],[Female Ballots]]/Table1[[#This Row],[Female Population]]</f>
        <v>0</v>
      </c>
      <c r="W9253" s="24">
        <f>Table1[[#This Row],[Male Ballots]]/Table1[[#This Row],[Male Population]]</f>
        <v>0</v>
      </c>
      <c r="X9253" s="24">
        <f>Table1[[#This Row],[Total Ballots]]/Table1[[#This Row],[Total Population]]</f>
        <v>0</v>
      </c>
      <c r="Y9253" s="125" t="str">
        <f>IFERROR(Table1[[#This Row],[Female Ballots]]/Table1[[#This Row],[Female Voters]],"0.0%")</f>
        <v>0.0%</v>
      </c>
      <c r="Z9253" s="125" t="str">
        <f>IFERROR(Table1[[#This Row],[Male Ballots]]/Table1[[#This Row],[Male Voters]],"0.0%")</f>
        <v>0.0%</v>
      </c>
      <c r="AA9253" s="126" t="str">
        <f>IFERROR(Table1[[#This Row],[Total Ballots]]/Table1[[#This Row],[Total Voters]],"0.0%")</f>
        <v>0.0%</v>
      </c>
    </row>
    <row r="9254" spans="1:27" s="7" customFormat="1" x14ac:dyDescent="0.35">
      <c r="A9254" s="8" t="s">
        <v>37</v>
      </c>
      <c r="B9254" s="17">
        <v>2002</v>
      </c>
      <c r="C9254" s="16" t="s">
        <v>82</v>
      </c>
      <c r="D9254" s="17"/>
      <c r="E9254" s="35" t="s">
        <v>74</v>
      </c>
      <c r="F9254" s="35" t="s">
        <v>77</v>
      </c>
      <c r="G9254" s="51" t="s">
        <v>66</v>
      </c>
      <c r="H9254" s="10">
        <v>1184</v>
      </c>
      <c r="I9254" s="10">
        <v>1092</v>
      </c>
      <c r="J9254" s="53">
        <v>2276</v>
      </c>
      <c r="K9254" s="55"/>
      <c r="L9254" s="57"/>
      <c r="M9254" s="57"/>
      <c r="N9254" s="59"/>
      <c r="O9254" s="53"/>
      <c r="P9254" s="92"/>
      <c r="Q9254" s="92"/>
      <c r="R9254" s="61"/>
      <c r="S9254" s="24">
        <f>Table1[[#This Row],[Female Voters]]/Table1[[#This Row],[Female Population]]</f>
        <v>0</v>
      </c>
      <c r="T9254" s="24">
        <f>Table1[[#This Row],[Male Voters]]/Table1[[#This Row],[Male Population]]</f>
        <v>0</v>
      </c>
      <c r="U9254" s="24">
        <f>Table1[[#This Row],[Total Voters]]/Table1[[#This Row],[Total Population]]</f>
        <v>0</v>
      </c>
      <c r="V9254" s="24">
        <f>Table1[[#This Row],[Female Ballots]]/Table1[[#This Row],[Female Population]]</f>
        <v>0</v>
      </c>
      <c r="W9254" s="24">
        <f>Table1[[#This Row],[Male Ballots]]/Table1[[#This Row],[Male Population]]</f>
        <v>0</v>
      </c>
      <c r="X9254" s="24">
        <f>Table1[[#This Row],[Total Ballots]]/Table1[[#This Row],[Total Population]]</f>
        <v>0</v>
      </c>
      <c r="Y9254" s="125" t="str">
        <f>IFERROR(Table1[[#This Row],[Female Ballots]]/Table1[[#This Row],[Female Voters]],"0.0%")</f>
        <v>0.0%</v>
      </c>
      <c r="Z9254" s="125" t="str">
        <f>IFERROR(Table1[[#This Row],[Male Ballots]]/Table1[[#This Row],[Male Voters]],"0.0%")</f>
        <v>0.0%</v>
      </c>
      <c r="AA9254" s="126" t="str">
        <f>IFERROR(Table1[[#This Row],[Total Ballots]]/Table1[[#This Row],[Total Voters]],"0.0%")</f>
        <v>0.0%</v>
      </c>
    </row>
    <row r="9255" spans="1:27" s="7" customFormat="1" x14ac:dyDescent="0.35">
      <c r="A9255" s="8" t="s">
        <v>37</v>
      </c>
      <c r="B9255" s="17">
        <v>2002</v>
      </c>
      <c r="C9255" s="16" t="s">
        <v>82</v>
      </c>
      <c r="D9255" s="17"/>
      <c r="E9255" s="35" t="s">
        <v>74</v>
      </c>
      <c r="F9255" s="35" t="s">
        <v>77</v>
      </c>
      <c r="G9255" s="51" t="s">
        <v>67</v>
      </c>
      <c r="H9255" s="10">
        <v>2011</v>
      </c>
      <c r="I9255" s="10">
        <v>1420</v>
      </c>
      <c r="J9255" s="53">
        <v>3431</v>
      </c>
      <c r="K9255" s="55"/>
      <c r="L9255" s="57"/>
      <c r="M9255" s="57"/>
      <c r="N9255" s="59"/>
      <c r="O9255" s="53"/>
      <c r="P9255" s="92"/>
      <c r="Q9255" s="92"/>
      <c r="R9255" s="61"/>
      <c r="S9255" s="24">
        <f>Table1[[#This Row],[Female Voters]]/Table1[[#This Row],[Female Population]]</f>
        <v>0</v>
      </c>
      <c r="T9255" s="24">
        <f>Table1[[#This Row],[Male Voters]]/Table1[[#This Row],[Male Population]]</f>
        <v>0</v>
      </c>
      <c r="U9255" s="24">
        <f>Table1[[#This Row],[Total Voters]]/Table1[[#This Row],[Total Population]]</f>
        <v>0</v>
      </c>
      <c r="V9255" s="24">
        <f>Table1[[#This Row],[Female Ballots]]/Table1[[#This Row],[Female Population]]</f>
        <v>0</v>
      </c>
      <c r="W9255" s="24">
        <f>Table1[[#This Row],[Male Ballots]]/Table1[[#This Row],[Male Population]]</f>
        <v>0</v>
      </c>
      <c r="X9255" s="24">
        <f>Table1[[#This Row],[Total Ballots]]/Table1[[#This Row],[Total Population]]</f>
        <v>0</v>
      </c>
      <c r="Y9255" s="125" t="str">
        <f>IFERROR(Table1[[#This Row],[Female Ballots]]/Table1[[#This Row],[Female Voters]],"0.0%")</f>
        <v>0.0%</v>
      </c>
      <c r="Z9255" s="125" t="str">
        <f>IFERROR(Table1[[#This Row],[Male Ballots]]/Table1[[#This Row],[Male Voters]],"0.0%")</f>
        <v>0.0%</v>
      </c>
      <c r="AA9255" s="126" t="str">
        <f>IFERROR(Table1[[#This Row],[Total Ballots]]/Table1[[#This Row],[Total Voters]],"0.0%")</f>
        <v>0.0%</v>
      </c>
    </row>
    <row r="9256" spans="1:27" s="7" customFormat="1" x14ac:dyDescent="0.35">
      <c r="A9256" s="8" t="s">
        <v>48</v>
      </c>
      <c r="B9256" s="17">
        <v>2002</v>
      </c>
      <c r="C9256" s="16" t="s">
        <v>82</v>
      </c>
      <c r="D9256" s="17"/>
      <c r="E9256" s="35" t="s">
        <v>74</v>
      </c>
      <c r="F9256" s="35" t="s">
        <v>77</v>
      </c>
      <c r="G9256" s="51" t="s">
        <v>79</v>
      </c>
      <c r="H9256" s="10">
        <v>53387.38</v>
      </c>
      <c r="I9256" s="10">
        <v>51699.79</v>
      </c>
      <c r="J9256" s="53">
        <v>105087.16999999998</v>
      </c>
      <c r="K9256" s="55"/>
      <c r="L9256" s="57"/>
      <c r="M9256" s="57"/>
      <c r="N9256" s="59">
        <v>77043</v>
      </c>
      <c r="O9256" s="53"/>
      <c r="P9256" s="92"/>
      <c r="Q9256" s="92"/>
      <c r="R9256" s="61">
        <v>41345</v>
      </c>
      <c r="S9256" s="24">
        <f>Table1[[#This Row],[Female Voters]]/Table1[[#This Row],[Female Population]]</f>
        <v>0</v>
      </c>
      <c r="T9256" s="24">
        <f>Table1[[#This Row],[Male Voters]]/Table1[[#This Row],[Male Population]]</f>
        <v>0</v>
      </c>
      <c r="U9256" s="24">
        <f>Table1[[#This Row],[Total Voters]]/Table1[[#This Row],[Total Population]]</f>
        <v>0.73313421609888263</v>
      </c>
      <c r="V9256" s="24">
        <f>Table1[[#This Row],[Female Ballots]]/Table1[[#This Row],[Female Population]]</f>
        <v>0</v>
      </c>
      <c r="W9256" s="24">
        <f>Table1[[#This Row],[Male Ballots]]/Table1[[#This Row],[Male Population]]</f>
        <v>0</v>
      </c>
      <c r="X9256" s="24">
        <f>Table1[[#This Row],[Total Ballots]]/Table1[[#This Row],[Total Population]]</f>
        <v>0.39343527854066301</v>
      </c>
      <c r="Y9256" s="125" t="str">
        <f>IFERROR(Table1[[#This Row],[Female Ballots]]/Table1[[#This Row],[Female Voters]],"0.0%")</f>
        <v>0.0%</v>
      </c>
      <c r="Z9256" s="125" t="str">
        <f>IFERROR(Table1[[#This Row],[Male Ballots]]/Table1[[#This Row],[Male Voters]],"0.0%")</f>
        <v>0.0%</v>
      </c>
      <c r="AA9256" s="126">
        <f>IFERROR(Table1[[#This Row],[Total Ballots]]/Table1[[#This Row],[Total Voters]],"0.0%")</f>
        <v>0.53664836519865533</v>
      </c>
    </row>
    <row r="9257" spans="1:27" s="7" customFormat="1" x14ac:dyDescent="0.35">
      <c r="A9257" s="8" t="s">
        <v>48</v>
      </c>
      <c r="B9257" s="17">
        <v>2002</v>
      </c>
      <c r="C9257" s="16" t="s">
        <v>82</v>
      </c>
      <c r="D9257" s="17"/>
      <c r="E9257" s="35" t="s">
        <v>74</v>
      </c>
      <c r="F9257" s="35" t="s">
        <v>77</v>
      </c>
      <c r="G9257" s="51" t="s">
        <v>62</v>
      </c>
      <c r="H9257" s="10">
        <v>6563.98</v>
      </c>
      <c r="I9257" s="10">
        <v>6676.9699999999993</v>
      </c>
      <c r="J9257" s="53">
        <v>13240.939999999999</v>
      </c>
      <c r="K9257" s="55"/>
      <c r="L9257" s="57"/>
      <c r="M9257" s="57"/>
      <c r="N9257" s="59"/>
      <c r="O9257" s="53"/>
      <c r="P9257" s="92"/>
      <c r="Q9257" s="92"/>
      <c r="R9257" s="61"/>
      <c r="S9257" s="24">
        <f>Table1[[#This Row],[Female Voters]]/Table1[[#This Row],[Female Population]]</f>
        <v>0</v>
      </c>
      <c r="T9257" s="24">
        <f>Table1[[#This Row],[Male Voters]]/Table1[[#This Row],[Male Population]]</f>
        <v>0</v>
      </c>
      <c r="U9257" s="24">
        <f>Table1[[#This Row],[Total Voters]]/Table1[[#This Row],[Total Population]]</f>
        <v>0</v>
      </c>
      <c r="V9257" s="24">
        <f>Table1[[#This Row],[Female Ballots]]/Table1[[#This Row],[Female Population]]</f>
        <v>0</v>
      </c>
      <c r="W9257" s="24">
        <f>Table1[[#This Row],[Male Ballots]]/Table1[[#This Row],[Male Population]]</f>
        <v>0</v>
      </c>
      <c r="X9257" s="24">
        <f>Table1[[#This Row],[Total Ballots]]/Table1[[#This Row],[Total Population]]</f>
        <v>0</v>
      </c>
      <c r="Y9257" s="125" t="str">
        <f>IFERROR(Table1[[#This Row],[Female Ballots]]/Table1[[#This Row],[Female Voters]],"0.0%")</f>
        <v>0.0%</v>
      </c>
      <c r="Z9257" s="125" t="str">
        <f>IFERROR(Table1[[#This Row],[Male Ballots]]/Table1[[#This Row],[Male Voters]],"0.0%")</f>
        <v>0.0%</v>
      </c>
      <c r="AA9257" s="126" t="str">
        <f>IFERROR(Table1[[#This Row],[Total Ballots]]/Table1[[#This Row],[Total Voters]],"0.0%")</f>
        <v>0.0%</v>
      </c>
    </row>
    <row r="9258" spans="1:27" s="7" customFormat="1" x14ac:dyDescent="0.35">
      <c r="A9258" s="8" t="s">
        <v>48</v>
      </c>
      <c r="B9258" s="17">
        <v>2002</v>
      </c>
      <c r="C9258" s="16" t="s">
        <v>82</v>
      </c>
      <c r="D9258" s="17"/>
      <c r="E9258" s="35" t="s">
        <v>74</v>
      </c>
      <c r="F9258" s="35" t="s">
        <v>77</v>
      </c>
      <c r="G9258" s="51" t="s">
        <v>63</v>
      </c>
      <c r="H9258" s="10">
        <v>9212.9599999999991</v>
      </c>
      <c r="I9258" s="10">
        <v>9170.9599999999991</v>
      </c>
      <c r="J9258" s="53">
        <v>18383.93</v>
      </c>
      <c r="K9258" s="55"/>
      <c r="L9258" s="57"/>
      <c r="M9258" s="57"/>
      <c r="N9258" s="59"/>
      <c r="O9258" s="53"/>
      <c r="P9258" s="92"/>
      <c r="Q9258" s="92"/>
      <c r="R9258" s="61"/>
      <c r="S9258" s="24">
        <f>Table1[[#This Row],[Female Voters]]/Table1[[#This Row],[Female Population]]</f>
        <v>0</v>
      </c>
      <c r="T9258" s="24">
        <f>Table1[[#This Row],[Male Voters]]/Table1[[#This Row],[Male Population]]</f>
        <v>0</v>
      </c>
      <c r="U9258" s="24">
        <f>Table1[[#This Row],[Total Voters]]/Table1[[#This Row],[Total Population]]</f>
        <v>0</v>
      </c>
      <c r="V9258" s="24">
        <f>Table1[[#This Row],[Female Ballots]]/Table1[[#This Row],[Female Population]]</f>
        <v>0</v>
      </c>
      <c r="W9258" s="24">
        <f>Table1[[#This Row],[Male Ballots]]/Table1[[#This Row],[Male Population]]</f>
        <v>0</v>
      </c>
      <c r="X9258" s="24">
        <f>Table1[[#This Row],[Total Ballots]]/Table1[[#This Row],[Total Population]]</f>
        <v>0</v>
      </c>
      <c r="Y9258" s="125" t="str">
        <f>IFERROR(Table1[[#This Row],[Female Ballots]]/Table1[[#This Row],[Female Voters]],"0.0%")</f>
        <v>0.0%</v>
      </c>
      <c r="Z9258" s="125" t="str">
        <f>IFERROR(Table1[[#This Row],[Male Ballots]]/Table1[[#This Row],[Male Voters]],"0.0%")</f>
        <v>0.0%</v>
      </c>
      <c r="AA9258" s="126" t="str">
        <f>IFERROR(Table1[[#This Row],[Total Ballots]]/Table1[[#This Row],[Total Voters]],"0.0%")</f>
        <v>0.0%</v>
      </c>
    </row>
    <row r="9259" spans="1:27" s="7" customFormat="1" x14ac:dyDescent="0.35">
      <c r="A9259" s="8" t="s">
        <v>48</v>
      </c>
      <c r="B9259" s="17">
        <v>2002</v>
      </c>
      <c r="C9259" s="16" t="s">
        <v>82</v>
      </c>
      <c r="D9259" s="17"/>
      <c r="E9259" s="35" t="s">
        <v>74</v>
      </c>
      <c r="F9259" s="35" t="s">
        <v>77</v>
      </c>
      <c r="G9259" s="51" t="s">
        <v>64</v>
      </c>
      <c r="H9259" s="10">
        <v>11326.55</v>
      </c>
      <c r="I9259" s="10">
        <v>11216.96</v>
      </c>
      <c r="J9259" s="53">
        <v>22543.51</v>
      </c>
      <c r="K9259" s="55"/>
      <c r="L9259" s="57"/>
      <c r="M9259" s="57"/>
      <c r="N9259" s="59"/>
      <c r="O9259" s="53"/>
      <c r="P9259" s="92"/>
      <c r="Q9259" s="92"/>
      <c r="R9259" s="61"/>
      <c r="S9259" s="24">
        <f>Table1[[#This Row],[Female Voters]]/Table1[[#This Row],[Female Population]]</f>
        <v>0</v>
      </c>
      <c r="T9259" s="24">
        <f>Table1[[#This Row],[Male Voters]]/Table1[[#This Row],[Male Population]]</f>
        <v>0</v>
      </c>
      <c r="U9259" s="24">
        <f>Table1[[#This Row],[Total Voters]]/Table1[[#This Row],[Total Population]]</f>
        <v>0</v>
      </c>
      <c r="V9259" s="24">
        <f>Table1[[#This Row],[Female Ballots]]/Table1[[#This Row],[Female Population]]</f>
        <v>0</v>
      </c>
      <c r="W9259" s="24">
        <f>Table1[[#This Row],[Male Ballots]]/Table1[[#This Row],[Male Population]]</f>
        <v>0</v>
      </c>
      <c r="X9259" s="24">
        <f>Table1[[#This Row],[Total Ballots]]/Table1[[#This Row],[Total Population]]</f>
        <v>0</v>
      </c>
      <c r="Y9259" s="125" t="str">
        <f>IFERROR(Table1[[#This Row],[Female Ballots]]/Table1[[#This Row],[Female Voters]],"0.0%")</f>
        <v>0.0%</v>
      </c>
      <c r="Z9259" s="125" t="str">
        <f>IFERROR(Table1[[#This Row],[Male Ballots]]/Table1[[#This Row],[Male Voters]],"0.0%")</f>
        <v>0.0%</v>
      </c>
      <c r="AA9259" s="126" t="str">
        <f>IFERROR(Table1[[#This Row],[Total Ballots]]/Table1[[#This Row],[Total Voters]],"0.0%")</f>
        <v>0.0%</v>
      </c>
    </row>
    <row r="9260" spans="1:27" s="7" customFormat="1" x14ac:dyDescent="0.35">
      <c r="A9260" s="8" t="s">
        <v>48</v>
      </c>
      <c r="B9260" s="17">
        <v>2002</v>
      </c>
      <c r="C9260" s="16" t="s">
        <v>82</v>
      </c>
      <c r="D9260" s="17"/>
      <c r="E9260" s="35" t="s">
        <v>74</v>
      </c>
      <c r="F9260" s="35" t="s">
        <v>77</v>
      </c>
      <c r="G9260" s="51" t="s">
        <v>65</v>
      </c>
      <c r="H9260" s="10">
        <v>10834.96</v>
      </c>
      <c r="I9260" s="10">
        <v>11031.96</v>
      </c>
      <c r="J9260" s="53">
        <v>21866.91</v>
      </c>
      <c r="K9260" s="55"/>
      <c r="L9260" s="57"/>
      <c r="M9260" s="57"/>
      <c r="N9260" s="59"/>
      <c r="O9260" s="53"/>
      <c r="P9260" s="92"/>
      <c r="Q9260" s="92"/>
      <c r="R9260" s="61"/>
      <c r="S9260" s="24">
        <f>Table1[[#This Row],[Female Voters]]/Table1[[#This Row],[Female Population]]</f>
        <v>0</v>
      </c>
      <c r="T9260" s="24">
        <f>Table1[[#This Row],[Male Voters]]/Table1[[#This Row],[Male Population]]</f>
        <v>0</v>
      </c>
      <c r="U9260" s="24">
        <f>Table1[[#This Row],[Total Voters]]/Table1[[#This Row],[Total Population]]</f>
        <v>0</v>
      </c>
      <c r="V9260" s="24">
        <f>Table1[[#This Row],[Female Ballots]]/Table1[[#This Row],[Female Population]]</f>
        <v>0</v>
      </c>
      <c r="W9260" s="24">
        <f>Table1[[#This Row],[Male Ballots]]/Table1[[#This Row],[Male Population]]</f>
        <v>0</v>
      </c>
      <c r="X9260" s="24">
        <f>Table1[[#This Row],[Total Ballots]]/Table1[[#This Row],[Total Population]]</f>
        <v>0</v>
      </c>
      <c r="Y9260" s="125" t="str">
        <f>IFERROR(Table1[[#This Row],[Female Ballots]]/Table1[[#This Row],[Female Voters]],"0.0%")</f>
        <v>0.0%</v>
      </c>
      <c r="Z9260" s="125" t="str">
        <f>IFERROR(Table1[[#This Row],[Male Ballots]]/Table1[[#This Row],[Male Voters]],"0.0%")</f>
        <v>0.0%</v>
      </c>
      <c r="AA9260" s="126" t="str">
        <f>IFERROR(Table1[[#This Row],[Total Ballots]]/Table1[[#This Row],[Total Voters]],"0.0%")</f>
        <v>0.0%</v>
      </c>
    </row>
    <row r="9261" spans="1:27" s="7" customFormat="1" x14ac:dyDescent="0.35">
      <c r="A9261" s="8" t="s">
        <v>48</v>
      </c>
      <c r="B9261" s="17">
        <v>2002</v>
      </c>
      <c r="C9261" s="16" t="s">
        <v>82</v>
      </c>
      <c r="D9261" s="17"/>
      <c r="E9261" s="35" t="s">
        <v>74</v>
      </c>
      <c r="F9261" s="35" t="s">
        <v>77</v>
      </c>
      <c r="G9261" s="51" t="s">
        <v>66</v>
      </c>
      <c r="H9261" s="10">
        <v>6749.9699999999993</v>
      </c>
      <c r="I9261" s="10">
        <v>6932.9699999999993</v>
      </c>
      <c r="J9261" s="53">
        <v>13682.95</v>
      </c>
      <c r="K9261" s="55"/>
      <c r="L9261" s="57"/>
      <c r="M9261" s="57"/>
      <c r="N9261" s="59"/>
      <c r="O9261" s="53"/>
      <c r="P9261" s="92"/>
      <c r="Q9261" s="92"/>
      <c r="R9261" s="61"/>
      <c r="S9261" s="24">
        <f>Table1[[#This Row],[Female Voters]]/Table1[[#This Row],[Female Population]]</f>
        <v>0</v>
      </c>
      <c r="T9261" s="24">
        <f>Table1[[#This Row],[Male Voters]]/Table1[[#This Row],[Male Population]]</f>
        <v>0</v>
      </c>
      <c r="U9261" s="24">
        <f>Table1[[#This Row],[Total Voters]]/Table1[[#This Row],[Total Population]]</f>
        <v>0</v>
      </c>
      <c r="V9261" s="24">
        <f>Table1[[#This Row],[Female Ballots]]/Table1[[#This Row],[Female Population]]</f>
        <v>0</v>
      </c>
      <c r="W9261" s="24">
        <f>Table1[[#This Row],[Male Ballots]]/Table1[[#This Row],[Male Population]]</f>
        <v>0</v>
      </c>
      <c r="X9261" s="24">
        <f>Table1[[#This Row],[Total Ballots]]/Table1[[#This Row],[Total Population]]</f>
        <v>0</v>
      </c>
      <c r="Y9261" s="125" t="str">
        <f>IFERROR(Table1[[#This Row],[Female Ballots]]/Table1[[#This Row],[Female Voters]],"0.0%")</f>
        <v>0.0%</v>
      </c>
      <c r="Z9261" s="125" t="str">
        <f>IFERROR(Table1[[#This Row],[Male Ballots]]/Table1[[#This Row],[Male Voters]],"0.0%")</f>
        <v>0.0%</v>
      </c>
      <c r="AA9261" s="126" t="str">
        <f>IFERROR(Table1[[#This Row],[Total Ballots]]/Table1[[#This Row],[Total Voters]],"0.0%")</f>
        <v>0.0%</v>
      </c>
    </row>
    <row r="9262" spans="1:27" s="7" customFormat="1" x14ac:dyDescent="0.35">
      <c r="A9262" s="8" t="s">
        <v>48</v>
      </c>
      <c r="B9262" s="17">
        <v>2002</v>
      </c>
      <c r="C9262" s="16" t="s">
        <v>82</v>
      </c>
      <c r="D9262" s="17"/>
      <c r="E9262" s="35" t="s">
        <v>74</v>
      </c>
      <c r="F9262" s="35" t="s">
        <v>77</v>
      </c>
      <c r="G9262" s="51" t="s">
        <v>67</v>
      </c>
      <c r="H9262" s="10">
        <v>8698.9599999999991</v>
      </c>
      <c r="I9262" s="10">
        <v>6669.9699999999993</v>
      </c>
      <c r="J9262" s="53">
        <v>15368.929999999998</v>
      </c>
      <c r="K9262" s="55"/>
      <c r="L9262" s="57"/>
      <c r="M9262" s="57"/>
      <c r="N9262" s="59"/>
      <c r="O9262" s="53"/>
      <c r="P9262" s="92"/>
      <c r="Q9262" s="92"/>
      <c r="R9262" s="61"/>
      <c r="S9262" s="24">
        <f>Table1[[#This Row],[Female Voters]]/Table1[[#This Row],[Female Population]]</f>
        <v>0</v>
      </c>
      <c r="T9262" s="24">
        <f>Table1[[#This Row],[Male Voters]]/Table1[[#This Row],[Male Population]]</f>
        <v>0</v>
      </c>
      <c r="U9262" s="24">
        <f>Table1[[#This Row],[Total Voters]]/Table1[[#This Row],[Total Population]]</f>
        <v>0</v>
      </c>
      <c r="V9262" s="24">
        <f>Table1[[#This Row],[Female Ballots]]/Table1[[#This Row],[Female Population]]</f>
        <v>0</v>
      </c>
      <c r="W9262" s="24">
        <f>Table1[[#This Row],[Male Ballots]]/Table1[[#This Row],[Male Population]]</f>
        <v>0</v>
      </c>
      <c r="X9262" s="24">
        <f>Table1[[#This Row],[Total Ballots]]/Table1[[#This Row],[Total Population]]</f>
        <v>0</v>
      </c>
      <c r="Y9262" s="125" t="str">
        <f>IFERROR(Table1[[#This Row],[Female Ballots]]/Table1[[#This Row],[Female Voters]],"0.0%")</f>
        <v>0.0%</v>
      </c>
      <c r="Z9262" s="125" t="str">
        <f>IFERROR(Table1[[#This Row],[Male Ballots]]/Table1[[#This Row],[Male Voters]],"0.0%")</f>
        <v>0.0%</v>
      </c>
      <c r="AA9262" s="126" t="str">
        <f>IFERROR(Table1[[#This Row],[Total Ballots]]/Table1[[#This Row],[Total Voters]],"0.0%")</f>
        <v>0.0%</v>
      </c>
    </row>
    <row r="9263" spans="1:27" s="7" customFormat="1" x14ac:dyDescent="0.35">
      <c r="A9263" s="8" t="s">
        <v>44</v>
      </c>
      <c r="B9263" s="17">
        <v>2002</v>
      </c>
      <c r="C9263" s="16" t="s">
        <v>82</v>
      </c>
      <c r="D9263" s="17"/>
      <c r="E9263" s="35" t="s">
        <v>74</v>
      </c>
      <c r="F9263" s="35" t="s">
        <v>77</v>
      </c>
      <c r="G9263" s="51" t="s">
        <v>79</v>
      </c>
      <c r="H9263" s="10">
        <v>24825</v>
      </c>
      <c r="I9263" s="10">
        <v>24134</v>
      </c>
      <c r="J9263" s="53">
        <v>48959</v>
      </c>
      <c r="K9263" s="55"/>
      <c r="L9263" s="57"/>
      <c r="M9263" s="57"/>
      <c r="N9263" s="59">
        <v>32703</v>
      </c>
      <c r="O9263" s="53"/>
      <c r="P9263" s="92"/>
      <c r="Q9263" s="92"/>
      <c r="R9263" s="61">
        <v>20378</v>
      </c>
      <c r="S9263" s="24">
        <f>Table1[[#This Row],[Female Voters]]/Table1[[#This Row],[Female Population]]</f>
        <v>0</v>
      </c>
      <c r="T9263" s="24">
        <f>Table1[[#This Row],[Male Voters]]/Table1[[#This Row],[Male Population]]</f>
        <v>0</v>
      </c>
      <c r="U9263" s="24">
        <f>Table1[[#This Row],[Total Voters]]/Table1[[#This Row],[Total Population]]</f>
        <v>0.66796707449090054</v>
      </c>
      <c r="V9263" s="24">
        <f>Table1[[#This Row],[Female Ballots]]/Table1[[#This Row],[Female Population]]</f>
        <v>0</v>
      </c>
      <c r="W9263" s="24">
        <f>Table1[[#This Row],[Male Ballots]]/Table1[[#This Row],[Male Population]]</f>
        <v>0</v>
      </c>
      <c r="X9263" s="24">
        <f>Table1[[#This Row],[Total Ballots]]/Table1[[#This Row],[Total Population]]</f>
        <v>0.41622582160583343</v>
      </c>
      <c r="Y9263" s="125" t="str">
        <f>IFERROR(Table1[[#This Row],[Female Ballots]]/Table1[[#This Row],[Female Voters]],"0.0%")</f>
        <v>0.0%</v>
      </c>
      <c r="Z9263" s="125" t="str">
        <f>IFERROR(Table1[[#This Row],[Male Ballots]]/Table1[[#This Row],[Male Voters]],"0.0%")</f>
        <v>0.0%</v>
      </c>
      <c r="AA9263" s="126">
        <f>IFERROR(Table1[[#This Row],[Total Ballots]]/Table1[[#This Row],[Total Voters]],"0.0%")</f>
        <v>0.6231232608629178</v>
      </c>
    </row>
    <row r="9264" spans="1:27" s="7" customFormat="1" x14ac:dyDescent="0.35">
      <c r="A9264" s="8" t="s">
        <v>44</v>
      </c>
      <c r="B9264" s="17">
        <v>2002</v>
      </c>
      <c r="C9264" s="16" t="s">
        <v>82</v>
      </c>
      <c r="D9264" s="17"/>
      <c r="E9264" s="35" t="s">
        <v>74</v>
      </c>
      <c r="F9264" s="35" t="s">
        <v>77</v>
      </c>
      <c r="G9264" s="51" t="s">
        <v>62</v>
      </c>
      <c r="H9264" s="10">
        <v>2773</v>
      </c>
      <c r="I9264" s="10">
        <v>3033</v>
      </c>
      <c r="J9264" s="53">
        <v>5806</v>
      </c>
      <c r="K9264" s="55"/>
      <c r="L9264" s="57"/>
      <c r="M9264" s="57"/>
      <c r="N9264" s="59"/>
      <c r="O9264" s="53"/>
      <c r="P9264" s="92"/>
      <c r="Q9264" s="92"/>
      <c r="R9264" s="61"/>
      <c r="S9264" s="24">
        <f>Table1[[#This Row],[Female Voters]]/Table1[[#This Row],[Female Population]]</f>
        <v>0</v>
      </c>
      <c r="T9264" s="24">
        <f>Table1[[#This Row],[Male Voters]]/Table1[[#This Row],[Male Population]]</f>
        <v>0</v>
      </c>
      <c r="U9264" s="24">
        <f>Table1[[#This Row],[Total Voters]]/Table1[[#This Row],[Total Population]]</f>
        <v>0</v>
      </c>
      <c r="V9264" s="24">
        <f>Table1[[#This Row],[Female Ballots]]/Table1[[#This Row],[Female Population]]</f>
        <v>0</v>
      </c>
      <c r="W9264" s="24">
        <f>Table1[[#This Row],[Male Ballots]]/Table1[[#This Row],[Male Population]]</f>
        <v>0</v>
      </c>
      <c r="X9264" s="24">
        <f>Table1[[#This Row],[Total Ballots]]/Table1[[#This Row],[Total Population]]</f>
        <v>0</v>
      </c>
      <c r="Y9264" s="125" t="str">
        <f>IFERROR(Table1[[#This Row],[Female Ballots]]/Table1[[#This Row],[Female Voters]],"0.0%")</f>
        <v>0.0%</v>
      </c>
      <c r="Z9264" s="125" t="str">
        <f>IFERROR(Table1[[#This Row],[Male Ballots]]/Table1[[#This Row],[Male Voters]],"0.0%")</f>
        <v>0.0%</v>
      </c>
      <c r="AA9264" s="126" t="str">
        <f>IFERROR(Table1[[#This Row],[Total Ballots]]/Table1[[#This Row],[Total Voters]],"0.0%")</f>
        <v>0.0%</v>
      </c>
    </row>
    <row r="9265" spans="1:27" s="7" customFormat="1" x14ac:dyDescent="0.35">
      <c r="A9265" s="8" t="s">
        <v>44</v>
      </c>
      <c r="B9265" s="17">
        <v>2002</v>
      </c>
      <c r="C9265" s="16" t="s">
        <v>82</v>
      </c>
      <c r="D9265" s="17"/>
      <c r="E9265" s="35" t="s">
        <v>74</v>
      </c>
      <c r="F9265" s="35" t="s">
        <v>77</v>
      </c>
      <c r="G9265" s="51" t="s">
        <v>63</v>
      </c>
      <c r="H9265" s="10">
        <v>3866</v>
      </c>
      <c r="I9265" s="10">
        <v>4020</v>
      </c>
      <c r="J9265" s="53">
        <v>7886</v>
      </c>
      <c r="K9265" s="55"/>
      <c r="L9265" s="57"/>
      <c r="M9265" s="57"/>
      <c r="N9265" s="59"/>
      <c r="O9265" s="53"/>
      <c r="P9265" s="92"/>
      <c r="Q9265" s="92"/>
      <c r="R9265" s="61"/>
      <c r="S9265" s="24">
        <f>Table1[[#This Row],[Female Voters]]/Table1[[#This Row],[Female Population]]</f>
        <v>0</v>
      </c>
      <c r="T9265" s="24">
        <f>Table1[[#This Row],[Male Voters]]/Table1[[#This Row],[Male Population]]</f>
        <v>0</v>
      </c>
      <c r="U9265" s="24">
        <f>Table1[[#This Row],[Total Voters]]/Table1[[#This Row],[Total Population]]</f>
        <v>0</v>
      </c>
      <c r="V9265" s="24">
        <f>Table1[[#This Row],[Female Ballots]]/Table1[[#This Row],[Female Population]]</f>
        <v>0</v>
      </c>
      <c r="W9265" s="24">
        <f>Table1[[#This Row],[Male Ballots]]/Table1[[#This Row],[Male Population]]</f>
        <v>0</v>
      </c>
      <c r="X9265" s="24">
        <f>Table1[[#This Row],[Total Ballots]]/Table1[[#This Row],[Total Population]]</f>
        <v>0</v>
      </c>
      <c r="Y9265" s="125" t="str">
        <f>IFERROR(Table1[[#This Row],[Female Ballots]]/Table1[[#This Row],[Female Voters]],"0.0%")</f>
        <v>0.0%</v>
      </c>
      <c r="Z9265" s="125" t="str">
        <f>IFERROR(Table1[[#This Row],[Male Ballots]]/Table1[[#This Row],[Male Voters]],"0.0%")</f>
        <v>0.0%</v>
      </c>
      <c r="AA9265" s="126" t="str">
        <f>IFERROR(Table1[[#This Row],[Total Ballots]]/Table1[[#This Row],[Total Voters]],"0.0%")</f>
        <v>0.0%</v>
      </c>
    </row>
    <row r="9266" spans="1:27" s="7" customFormat="1" x14ac:dyDescent="0.35">
      <c r="A9266" s="8" t="s">
        <v>44</v>
      </c>
      <c r="B9266" s="17">
        <v>2002</v>
      </c>
      <c r="C9266" s="16" t="s">
        <v>82</v>
      </c>
      <c r="D9266" s="17"/>
      <c r="E9266" s="35" t="s">
        <v>74</v>
      </c>
      <c r="F9266" s="35" t="s">
        <v>77</v>
      </c>
      <c r="G9266" s="51" t="s">
        <v>64</v>
      </c>
      <c r="H9266" s="10">
        <v>4894</v>
      </c>
      <c r="I9266" s="10">
        <v>4828</v>
      </c>
      <c r="J9266" s="53">
        <v>9722</v>
      </c>
      <c r="K9266" s="55"/>
      <c r="L9266" s="57"/>
      <c r="M9266" s="57"/>
      <c r="N9266" s="59"/>
      <c r="O9266" s="53"/>
      <c r="P9266" s="92"/>
      <c r="Q9266" s="92"/>
      <c r="R9266" s="61"/>
      <c r="S9266" s="24">
        <f>Table1[[#This Row],[Female Voters]]/Table1[[#This Row],[Female Population]]</f>
        <v>0</v>
      </c>
      <c r="T9266" s="24">
        <f>Table1[[#This Row],[Male Voters]]/Table1[[#This Row],[Male Population]]</f>
        <v>0</v>
      </c>
      <c r="U9266" s="24">
        <f>Table1[[#This Row],[Total Voters]]/Table1[[#This Row],[Total Population]]</f>
        <v>0</v>
      </c>
      <c r="V9266" s="24">
        <f>Table1[[#This Row],[Female Ballots]]/Table1[[#This Row],[Female Population]]</f>
        <v>0</v>
      </c>
      <c r="W9266" s="24">
        <f>Table1[[#This Row],[Male Ballots]]/Table1[[#This Row],[Male Population]]</f>
        <v>0</v>
      </c>
      <c r="X9266" s="24">
        <f>Table1[[#This Row],[Total Ballots]]/Table1[[#This Row],[Total Population]]</f>
        <v>0</v>
      </c>
      <c r="Y9266" s="125" t="str">
        <f>IFERROR(Table1[[#This Row],[Female Ballots]]/Table1[[#This Row],[Female Voters]],"0.0%")</f>
        <v>0.0%</v>
      </c>
      <c r="Z9266" s="125" t="str">
        <f>IFERROR(Table1[[#This Row],[Male Ballots]]/Table1[[#This Row],[Male Voters]],"0.0%")</f>
        <v>0.0%</v>
      </c>
      <c r="AA9266" s="126" t="str">
        <f>IFERROR(Table1[[#This Row],[Total Ballots]]/Table1[[#This Row],[Total Voters]],"0.0%")</f>
        <v>0.0%</v>
      </c>
    </row>
    <row r="9267" spans="1:27" s="7" customFormat="1" x14ac:dyDescent="0.35">
      <c r="A9267" s="8" t="s">
        <v>44</v>
      </c>
      <c r="B9267" s="17">
        <v>2002</v>
      </c>
      <c r="C9267" s="16" t="s">
        <v>82</v>
      </c>
      <c r="D9267" s="17"/>
      <c r="E9267" s="35" t="s">
        <v>74</v>
      </c>
      <c r="F9267" s="35" t="s">
        <v>77</v>
      </c>
      <c r="G9267" s="51" t="s">
        <v>65</v>
      </c>
      <c r="H9267" s="10">
        <v>4818</v>
      </c>
      <c r="I9267" s="10">
        <v>4941</v>
      </c>
      <c r="J9267" s="53">
        <v>9759</v>
      </c>
      <c r="K9267" s="55"/>
      <c r="L9267" s="57"/>
      <c r="M9267" s="57"/>
      <c r="N9267" s="59"/>
      <c r="O9267" s="53"/>
      <c r="P9267" s="92"/>
      <c r="Q9267" s="92"/>
      <c r="R9267" s="61"/>
      <c r="S9267" s="24">
        <f>Table1[[#This Row],[Female Voters]]/Table1[[#This Row],[Female Population]]</f>
        <v>0</v>
      </c>
      <c r="T9267" s="24">
        <f>Table1[[#This Row],[Male Voters]]/Table1[[#This Row],[Male Population]]</f>
        <v>0</v>
      </c>
      <c r="U9267" s="24">
        <f>Table1[[#This Row],[Total Voters]]/Table1[[#This Row],[Total Population]]</f>
        <v>0</v>
      </c>
      <c r="V9267" s="24">
        <f>Table1[[#This Row],[Female Ballots]]/Table1[[#This Row],[Female Population]]</f>
        <v>0</v>
      </c>
      <c r="W9267" s="24">
        <f>Table1[[#This Row],[Male Ballots]]/Table1[[#This Row],[Male Population]]</f>
        <v>0</v>
      </c>
      <c r="X9267" s="24">
        <f>Table1[[#This Row],[Total Ballots]]/Table1[[#This Row],[Total Population]]</f>
        <v>0</v>
      </c>
      <c r="Y9267" s="125" t="str">
        <f>IFERROR(Table1[[#This Row],[Female Ballots]]/Table1[[#This Row],[Female Voters]],"0.0%")</f>
        <v>0.0%</v>
      </c>
      <c r="Z9267" s="125" t="str">
        <f>IFERROR(Table1[[#This Row],[Male Ballots]]/Table1[[#This Row],[Male Voters]],"0.0%")</f>
        <v>0.0%</v>
      </c>
      <c r="AA9267" s="126" t="str">
        <f>IFERROR(Table1[[#This Row],[Total Ballots]]/Table1[[#This Row],[Total Voters]],"0.0%")</f>
        <v>0.0%</v>
      </c>
    </row>
    <row r="9268" spans="1:27" s="7" customFormat="1" x14ac:dyDescent="0.35">
      <c r="A9268" s="8" t="s">
        <v>44</v>
      </c>
      <c r="B9268" s="17">
        <v>2002</v>
      </c>
      <c r="C9268" s="16" t="s">
        <v>82</v>
      </c>
      <c r="D9268" s="17"/>
      <c r="E9268" s="35" t="s">
        <v>74</v>
      </c>
      <c r="F9268" s="35" t="s">
        <v>77</v>
      </c>
      <c r="G9268" s="51" t="s">
        <v>66</v>
      </c>
      <c r="H9268" s="10">
        <v>3204</v>
      </c>
      <c r="I9268" s="10">
        <v>3225</v>
      </c>
      <c r="J9268" s="53">
        <v>6429</v>
      </c>
      <c r="K9268" s="55"/>
      <c r="L9268" s="57"/>
      <c r="M9268" s="57"/>
      <c r="N9268" s="59"/>
      <c r="O9268" s="53"/>
      <c r="P9268" s="92"/>
      <c r="Q9268" s="92"/>
      <c r="R9268" s="61"/>
      <c r="S9268" s="24">
        <f>Table1[[#This Row],[Female Voters]]/Table1[[#This Row],[Female Population]]</f>
        <v>0</v>
      </c>
      <c r="T9268" s="24">
        <f>Table1[[#This Row],[Male Voters]]/Table1[[#This Row],[Male Population]]</f>
        <v>0</v>
      </c>
      <c r="U9268" s="24">
        <f>Table1[[#This Row],[Total Voters]]/Table1[[#This Row],[Total Population]]</f>
        <v>0</v>
      </c>
      <c r="V9268" s="24">
        <f>Table1[[#This Row],[Female Ballots]]/Table1[[#This Row],[Female Population]]</f>
        <v>0</v>
      </c>
      <c r="W9268" s="24">
        <f>Table1[[#This Row],[Male Ballots]]/Table1[[#This Row],[Male Population]]</f>
        <v>0</v>
      </c>
      <c r="X9268" s="24">
        <f>Table1[[#This Row],[Total Ballots]]/Table1[[#This Row],[Total Population]]</f>
        <v>0</v>
      </c>
      <c r="Y9268" s="125" t="str">
        <f>IFERROR(Table1[[#This Row],[Female Ballots]]/Table1[[#This Row],[Female Voters]],"0.0%")</f>
        <v>0.0%</v>
      </c>
      <c r="Z9268" s="125" t="str">
        <f>IFERROR(Table1[[#This Row],[Male Ballots]]/Table1[[#This Row],[Male Voters]],"0.0%")</f>
        <v>0.0%</v>
      </c>
      <c r="AA9268" s="126" t="str">
        <f>IFERROR(Table1[[#This Row],[Total Ballots]]/Table1[[#This Row],[Total Voters]],"0.0%")</f>
        <v>0.0%</v>
      </c>
    </row>
    <row r="9269" spans="1:27" s="7" customFormat="1" x14ac:dyDescent="0.35">
      <c r="A9269" s="8" t="s">
        <v>44</v>
      </c>
      <c r="B9269" s="17">
        <v>2002</v>
      </c>
      <c r="C9269" s="16" t="s">
        <v>82</v>
      </c>
      <c r="D9269" s="17"/>
      <c r="E9269" s="35" t="s">
        <v>74</v>
      </c>
      <c r="F9269" s="35" t="s">
        <v>77</v>
      </c>
      <c r="G9269" s="51" t="s">
        <v>67</v>
      </c>
      <c r="H9269" s="10">
        <v>5270</v>
      </c>
      <c r="I9269" s="10">
        <v>4087</v>
      </c>
      <c r="J9269" s="53">
        <v>9357</v>
      </c>
      <c r="K9269" s="55"/>
      <c r="L9269" s="57"/>
      <c r="M9269" s="57"/>
      <c r="N9269" s="59"/>
      <c r="O9269" s="53"/>
      <c r="P9269" s="92"/>
      <c r="Q9269" s="92"/>
      <c r="R9269" s="61"/>
      <c r="S9269" s="24">
        <f>Table1[[#This Row],[Female Voters]]/Table1[[#This Row],[Female Population]]</f>
        <v>0</v>
      </c>
      <c r="T9269" s="24">
        <f>Table1[[#This Row],[Male Voters]]/Table1[[#This Row],[Male Population]]</f>
        <v>0</v>
      </c>
      <c r="U9269" s="24">
        <f>Table1[[#This Row],[Total Voters]]/Table1[[#This Row],[Total Population]]</f>
        <v>0</v>
      </c>
      <c r="V9269" s="24">
        <f>Table1[[#This Row],[Female Ballots]]/Table1[[#This Row],[Female Population]]</f>
        <v>0</v>
      </c>
      <c r="W9269" s="24">
        <f>Table1[[#This Row],[Male Ballots]]/Table1[[#This Row],[Male Population]]</f>
        <v>0</v>
      </c>
      <c r="X9269" s="24">
        <f>Table1[[#This Row],[Total Ballots]]/Table1[[#This Row],[Total Population]]</f>
        <v>0</v>
      </c>
      <c r="Y9269" s="125" t="str">
        <f>IFERROR(Table1[[#This Row],[Female Ballots]]/Table1[[#This Row],[Female Voters]],"0.0%")</f>
        <v>0.0%</v>
      </c>
      <c r="Z9269" s="125" t="str">
        <f>IFERROR(Table1[[#This Row],[Male Ballots]]/Table1[[#This Row],[Male Voters]],"0.0%")</f>
        <v>0.0%</v>
      </c>
      <c r="AA9269" s="126" t="str">
        <f>IFERROR(Table1[[#This Row],[Total Ballots]]/Table1[[#This Row],[Total Voters]],"0.0%")</f>
        <v>0.0%</v>
      </c>
    </row>
    <row r="9270" spans="1:27" s="7" customFormat="1" x14ac:dyDescent="0.35">
      <c r="A9270" s="8" t="s">
        <v>33</v>
      </c>
      <c r="B9270" s="17">
        <v>2002</v>
      </c>
      <c r="C9270" s="16" t="s">
        <v>82</v>
      </c>
      <c r="D9270" s="17"/>
      <c r="E9270" s="35" t="s">
        <v>74</v>
      </c>
      <c r="F9270" s="35" t="s">
        <v>78</v>
      </c>
      <c r="G9270" s="51" t="s">
        <v>79</v>
      </c>
      <c r="H9270" s="10">
        <v>26168</v>
      </c>
      <c r="I9270" s="10">
        <v>25333</v>
      </c>
      <c r="J9270" s="53">
        <v>51501</v>
      </c>
      <c r="K9270" s="55"/>
      <c r="L9270" s="57"/>
      <c r="M9270" s="57"/>
      <c r="N9270" s="59">
        <v>39383</v>
      </c>
      <c r="O9270" s="53"/>
      <c r="P9270" s="92"/>
      <c r="Q9270" s="92"/>
      <c r="R9270" s="61">
        <v>27956</v>
      </c>
      <c r="S9270" s="24">
        <f>Table1[[#This Row],[Female Voters]]/Table1[[#This Row],[Female Population]]</f>
        <v>0</v>
      </c>
      <c r="T9270" s="24">
        <f>Table1[[#This Row],[Male Voters]]/Table1[[#This Row],[Male Population]]</f>
        <v>0</v>
      </c>
      <c r="U9270" s="24">
        <f>Table1[[#This Row],[Total Voters]]/Table1[[#This Row],[Total Population]]</f>
        <v>0.76470359798838861</v>
      </c>
      <c r="V9270" s="24">
        <f>Table1[[#This Row],[Female Ballots]]/Table1[[#This Row],[Female Population]]</f>
        <v>0</v>
      </c>
      <c r="W9270" s="24">
        <f>Table1[[#This Row],[Male Ballots]]/Table1[[#This Row],[Male Population]]</f>
        <v>0</v>
      </c>
      <c r="X9270" s="24">
        <f>Table1[[#This Row],[Total Ballots]]/Table1[[#This Row],[Total Population]]</f>
        <v>0.54282441117648206</v>
      </c>
      <c r="Y9270" s="125" t="str">
        <f>IFERROR(Table1[[#This Row],[Female Ballots]]/Table1[[#This Row],[Female Voters]],"0.0%")</f>
        <v>0.0%</v>
      </c>
      <c r="Z9270" s="125" t="str">
        <f>IFERROR(Table1[[#This Row],[Male Ballots]]/Table1[[#This Row],[Male Voters]],"0.0%")</f>
        <v>0.0%</v>
      </c>
      <c r="AA9270" s="126">
        <f>IFERROR(Table1[[#This Row],[Total Ballots]]/Table1[[#This Row],[Total Voters]],"0.0%")</f>
        <v>0.70984942741792145</v>
      </c>
    </row>
    <row r="9271" spans="1:27" s="7" customFormat="1" x14ac:dyDescent="0.35">
      <c r="A9271" s="8" t="s">
        <v>33</v>
      </c>
      <c r="B9271" s="17">
        <v>2002</v>
      </c>
      <c r="C9271" s="16" t="s">
        <v>82</v>
      </c>
      <c r="D9271" s="17"/>
      <c r="E9271" s="35" t="s">
        <v>74</v>
      </c>
      <c r="F9271" s="35" t="s">
        <v>78</v>
      </c>
      <c r="G9271" s="51" t="s">
        <v>62</v>
      </c>
      <c r="H9271" s="10">
        <v>2095</v>
      </c>
      <c r="I9271" s="10">
        <v>2727</v>
      </c>
      <c r="J9271" s="53">
        <v>4822</v>
      </c>
      <c r="K9271" s="55"/>
      <c r="L9271" s="57"/>
      <c r="M9271" s="57"/>
      <c r="N9271" s="59"/>
      <c r="O9271" s="53"/>
      <c r="P9271" s="92"/>
      <c r="Q9271" s="92"/>
      <c r="R9271" s="61"/>
      <c r="S9271" s="24">
        <f>Table1[[#This Row],[Female Voters]]/Table1[[#This Row],[Female Population]]</f>
        <v>0</v>
      </c>
      <c r="T9271" s="24">
        <f>Table1[[#This Row],[Male Voters]]/Table1[[#This Row],[Male Population]]</f>
        <v>0</v>
      </c>
      <c r="U9271" s="24">
        <f>Table1[[#This Row],[Total Voters]]/Table1[[#This Row],[Total Population]]</f>
        <v>0</v>
      </c>
      <c r="V9271" s="24">
        <f>Table1[[#This Row],[Female Ballots]]/Table1[[#This Row],[Female Population]]</f>
        <v>0</v>
      </c>
      <c r="W9271" s="24">
        <f>Table1[[#This Row],[Male Ballots]]/Table1[[#This Row],[Male Population]]</f>
        <v>0</v>
      </c>
      <c r="X9271" s="24">
        <f>Table1[[#This Row],[Total Ballots]]/Table1[[#This Row],[Total Population]]</f>
        <v>0</v>
      </c>
      <c r="Y9271" s="125" t="str">
        <f>IFERROR(Table1[[#This Row],[Female Ballots]]/Table1[[#This Row],[Female Voters]],"0.0%")</f>
        <v>0.0%</v>
      </c>
      <c r="Z9271" s="125" t="str">
        <f>IFERROR(Table1[[#This Row],[Male Ballots]]/Table1[[#This Row],[Male Voters]],"0.0%")</f>
        <v>0.0%</v>
      </c>
      <c r="AA9271" s="126" t="str">
        <f>IFERROR(Table1[[#This Row],[Total Ballots]]/Table1[[#This Row],[Total Voters]],"0.0%")</f>
        <v>0.0%</v>
      </c>
    </row>
    <row r="9272" spans="1:27" s="7" customFormat="1" x14ac:dyDescent="0.35">
      <c r="A9272" s="8" t="s">
        <v>33</v>
      </c>
      <c r="B9272" s="17">
        <v>2002</v>
      </c>
      <c r="C9272" s="16" t="s">
        <v>82</v>
      </c>
      <c r="D9272" s="17"/>
      <c r="E9272" s="35" t="s">
        <v>74</v>
      </c>
      <c r="F9272" s="35" t="s">
        <v>78</v>
      </c>
      <c r="G9272" s="51" t="s">
        <v>63</v>
      </c>
      <c r="H9272" s="10">
        <v>2796</v>
      </c>
      <c r="I9272" s="10">
        <v>3202</v>
      </c>
      <c r="J9272" s="53">
        <v>5998</v>
      </c>
      <c r="K9272" s="55"/>
      <c r="L9272" s="57"/>
      <c r="M9272" s="57"/>
      <c r="N9272" s="59"/>
      <c r="O9272" s="53"/>
      <c r="P9272" s="92"/>
      <c r="Q9272" s="92"/>
      <c r="R9272" s="61"/>
      <c r="S9272" s="24">
        <f>Table1[[#This Row],[Female Voters]]/Table1[[#This Row],[Female Population]]</f>
        <v>0</v>
      </c>
      <c r="T9272" s="24">
        <f>Table1[[#This Row],[Male Voters]]/Table1[[#This Row],[Male Population]]</f>
        <v>0</v>
      </c>
      <c r="U9272" s="24">
        <f>Table1[[#This Row],[Total Voters]]/Table1[[#This Row],[Total Population]]</f>
        <v>0</v>
      </c>
      <c r="V9272" s="24">
        <f>Table1[[#This Row],[Female Ballots]]/Table1[[#This Row],[Female Population]]</f>
        <v>0</v>
      </c>
      <c r="W9272" s="24">
        <f>Table1[[#This Row],[Male Ballots]]/Table1[[#This Row],[Male Population]]</f>
        <v>0</v>
      </c>
      <c r="X9272" s="24">
        <f>Table1[[#This Row],[Total Ballots]]/Table1[[#This Row],[Total Population]]</f>
        <v>0</v>
      </c>
      <c r="Y9272" s="125" t="str">
        <f>IFERROR(Table1[[#This Row],[Female Ballots]]/Table1[[#This Row],[Female Voters]],"0.0%")</f>
        <v>0.0%</v>
      </c>
      <c r="Z9272" s="125" t="str">
        <f>IFERROR(Table1[[#This Row],[Male Ballots]]/Table1[[#This Row],[Male Voters]],"0.0%")</f>
        <v>0.0%</v>
      </c>
      <c r="AA9272" s="126" t="str">
        <f>IFERROR(Table1[[#This Row],[Total Ballots]]/Table1[[#This Row],[Total Voters]],"0.0%")</f>
        <v>0.0%</v>
      </c>
    </row>
    <row r="9273" spans="1:27" s="7" customFormat="1" x14ac:dyDescent="0.35">
      <c r="A9273" s="8" t="s">
        <v>33</v>
      </c>
      <c r="B9273" s="17">
        <v>2002</v>
      </c>
      <c r="C9273" s="16" t="s">
        <v>82</v>
      </c>
      <c r="D9273" s="17"/>
      <c r="E9273" s="35" t="s">
        <v>74</v>
      </c>
      <c r="F9273" s="35" t="s">
        <v>78</v>
      </c>
      <c r="G9273" s="51" t="s">
        <v>64</v>
      </c>
      <c r="H9273" s="10">
        <v>4271</v>
      </c>
      <c r="I9273" s="10">
        <v>4146</v>
      </c>
      <c r="J9273" s="53">
        <v>8417</v>
      </c>
      <c r="K9273" s="55"/>
      <c r="L9273" s="57"/>
      <c r="M9273" s="57"/>
      <c r="N9273" s="59"/>
      <c r="O9273" s="53"/>
      <c r="P9273" s="92"/>
      <c r="Q9273" s="92"/>
      <c r="R9273" s="61"/>
      <c r="S9273" s="24">
        <f>Table1[[#This Row],[Female Voters]]/Table1[[#This Row],[Female Population]]</f>
        <v>0</v>
      </c>
      <c r="T9273" s="24">
        <f>Table1[[#This Row],[Male Voters]]/Table1[[#This Row],[Male Population]]</f>
        <v>0</v>
      </c>
      <c r="U9273" s="24">
        <f>Table1[[#This Row],[Total Voters]]/Table1[[#This Row],[Total Population]]</f>
        <v>0</v>
      </c>
      <c r="V9273" s="24">
        <f>Table1[[#This Row],[Female Ballots]]/Table1[[#This Row],[Female Population]]</f>
        <v>0</v>
      </c>
      <c r="W9273" s="24">
        <f>Table1[[#This Row],[Male Ballots]]/Table1[[#This Row],[Male Population]]</f>
        <v>0</v>
      </c>
      <c r="X9273" s="24">
        <f>Table1[[#This Row],[Total Ballots]]/Table1[[#This Row],[Total Population]]</f>
        <v>0</v>
      </c>
      <c r="Y9273" s="125" t="str">
        <f>IFERROR(Table1[[#This Row],[Female Ballots]]/Table1[[#This Row],[Female Voters]],"0.0%")</f>
        <v>0.0%</v>
      </c>
      <c r="Z9273" s="125" t="str">
        <f>IFERROR(Table1[[#This Row],[Male Ballots]]/Table1[[#This Row],[Male Voters]],"0.0%")</f>
        <v>0.0%</v>
      </c>
      <c r="AA9273" s="126" t="str">
        <f>IFERROR(Table1[[#This Row],[Total Ballots]]/Table1[[#This Row],[Total Voters]],"0.0%")</f>
        <v>0.0%</v>
      </c>
    </row>
    <row r="9274" spans="1:27" s="7" customFormat="1" x14ac:dyDescent="0.35">
      <c r="A9274" s="8" t="s">
        <v>33</v>
      </c>
      <c r="B9274" s="17">
        <v>2002</v>
      </c>
      <c r="C9274" s="16" t="s">
        <v>82</v>
      </c>
      <c r="D9274" s="17"/>
      <c r="E9274" s="35" t="s">
        <v>74</v>
      </c>
      <c r="F9274" s="35" t="s">
        <v>78</v>
      </c>
      <c r="G9274" s="51" t="s">
        <v>65</v>
      </c>
      <c r="H9274" s="10">
        <v>5077</v>
      </c>
      <c r="I9274" s="10">
        <v>4869</v>
      </c>
      <c r="J9274" s="53">
        <v>9946</v>
      </c>
      <c r="K9274" s="55"/>
      <c r="L9274" s="57"/>
      <c r="M9274" s="57"/>
      <c r="N9274" s="59"/>
      <c r="O9274" s="53"/>
      <c r="P9274" s="92"/>
      <c r="Q9274" s="92"/>
      <c r="R9274" s="61"/>
      <c r="S9274" s="24">
        <f>Table1[[#This Row],[Female Voters]]/Table1[[#This Row],[Female Population]]</f>
        <v>0</v>
      </c>
      <c r="T9274" s="24">
        <f>Table1[[#This Row],[Male Voters]]/Table1[[#This Row],[Male Population]]</f>
        <v>0</v>
      </c>
      <c r="U9274" s="24">
        <f>Table1[[#This Row],[Total Voters]]/Table1[[#This Row],[Total Population]]</f>
        <v>0</v>
      </c>
      <c r="V9274" s="24">
        <f>Table1[[#This Row],[Female Ballots]]/Table1[[#This Row],[Female Population]]</f>
        <v>0</v>
      </c>
      <c r="W9274" s="24">
        <f>Table1[[#This Row],[Male Ballots]]/Table1[[#This Row],[Male Population]]</f>
        <v>0</v>
      </c>
      <c r="X9274" s="24">
        <f>Table1[[#This Row],[Total Ballots]]/Table1[[#This Row],[Total Population]]</f>
        <v>0</v>
      </c>
      <c r="Y9274" s="125" t="str">
        <f>IFERROR(Table1[[#This Row],[Female Ballots]]/Table1[[#This Row],[Female Voters]],"0.0%")</f>
        <v>0.0%</v>
      </c>
      <c r="Z9274" s="125" t="str">
        <f>IFERROR(Table1[[#This Row],[Male Ballots]]/Table1[[#This Row],[Male Voters]],"0.0%")</f>
        <v>0.0%</v>
      </c>
      <c r="AA9274" s="126" t="str">
        <f>IFERROR(Table1[[#This Row],[Total Ballots]]/Table1[[#This Row],[Total Voters]],"0.0%")</f>
        <v>0.0%</v>
      </c>
    </row>
    <row r="9275" spans="1:27" s="7" customFormat="1" x14ac:dyDescent="0.35">
      <c r="A9275" s="8" t="s">
        <v>33</v>
      </c>
      <c r="B9275" s="17">
        <v>2002</v>
      </c>
      <c r="C9275" s="16" t="s">
        <v>82</v>
      </c>
      <c r="D9275" s="17"/>
      <c r="E9275" s="35" t="s">
        <v>74</v>
      </c>
      <c r="F9275" s="35" t="s">
        <v>78</v>
      </c>
      <c r="G9275" s="51" t="s">
        <v>66</v>
      </c>
      <c r="H9275" s="10">
        <v>4287</v>
      </c>
      <c r="I9275" s="10">
        <v>4024</v>
      </c>
      <c r="J9275" s="53">
        <v>8311</v>
      </c>
      <c r="K9275" s="55"/>
      <c r="L9275" s="57"/>
      <c r="M9275" s="57"/>
      <c r="N9275" s="59"/>
      <c r="O9275" s="53"/>
      <c r="P9275" s="92"/>
      <c r="Q9275" s="92"/>
      <c r="R9275" s="61"/>
      <c r="S9275" s="24">
        <f>Table1[[#This Row],[Female Voters]]/Table1[[#This Row],[Female Population]]</f>
        <v>0</v>
      </c>
      <c r="T9275" s="24">
        <f>Table1[[#This Row],[Male Voters]]/Table1[[#This Row],[Male Population]]</f>
        <v>0</v>
      </c>
      <c r="U9275" s="24">
        <f>Table1[[#This Row],[Total Voters]]/Table1[[#This Row],[Total Population]]</f>
        <v>0</v>
      </c>
      <c r="V9275" s="24">
        <f>Table1[[#This Row],[Female Ballots]]/Table1[[#This Row],[Female Population]]</f>
        <v>0</v>
      </c>
      <c r="W9275" s="24">
        <f>Table1[[#This Row],[Male Ballots]]/Table1[[#This Row],[Male Population]]</f>
        <v>0</v>
      </c>
      <c r="X9275" s="24">
        <f>Table1[[#This Row],[Total Ballots]]/Table1[[#This Row],[Total Population]]</f>
        <v>0</v>
      </c>
      <c r="Y9275" s="125" t="str">
        <f>IFERROR(Table1[[#This Row],[Female Ballots]]/Table1[[#This Row],[Female Voters]],"0.0%")</f>
        <v>0.0%</v>
      </c>
      <c r="Z9275" s="125" t="str">
        <f>IFERROR(Table1[[#This Row],[Male Ballots]]/Table1[[#This Row],[Male Voters]],"0.0%")</f>
        <v>0.0%</v>
      </c>
      <c r="AA9275" s="126" t="str">
        <f>IFERROR(Table1[[#This Row],[Total Ballots]]/Table1[[#This Row],[Total Voters]],"0.0%")</f>
        <v>0.0%</v>
      </c>
    </row>
    <row r="9276" spans="1:27" s="7" customFormat="1" x14ac:dyDescent="0.35">
      <c r="A9276" s="8" t="s">
        <v>33</v>
      </c>
      <c r="B9276" s="17">
        <v>2002</v>
      </c>
      <c r="C9276" s="16" t="s">
        <v>82</v>
      </c>
      <c r="D9276" s="17"/>
      <c r="E9276" s="35" t="s">
        <v>74</v>
      </c>
      <c r="F9276" s="35" t="s">
        <v>78</v>
      </c>
      <c r="G9276" s="51" t="s">
        <v>67</v>
      </c>
      <c r="H9276" s="10">
        <v>7642</v>
      </c>
      <c r="I9276" s="10">
        <v>6365</v>
      </c>
      <c r="J9276" s="53">
        <v>14007</v>
      </c>
      <c r="K9276" s="55"/>
      <c r="L9276" s="57"/>
      <c r="M9276" s="57"/>
      <c r="N9276" s="59"/>
      <c r="O9276" s="53"/>
      <c r="P9276" s="92"/>
      <c r="Q9276" s="92"/>
      <c r="R9276" s="61"/>
      <c r="S9276" s="24">
        <f>Table1[[#This Row],[Female Voters]]/Table1[[#This Row],[Female Population]]</f>
        <v>0</v>
      </c>
      <c r="T9276" s="24">
        <f>Table1[[#This Row],[Male Voters]]/Table1[[#This Row],[Male Population]]</f>
        <v>0</v>
      </c>
      <c r="U9276" s="24">
        <f>Table1[[#This Row],[Total Voters]]/Table1[[#This Row],[Total Population]]</f>
        <v>0</v>
      </c>
      <c r="V9276" s="24">
        <f>Table1[[#This Row],[Female Ballots]]/Table1[[#This Row],[Female Population]]</f>
        <v>0</v>
      </c>
      <c r="W9276" s="24">
        <f>Table1[[#This Row],[Male Ballots]]/Table1[[#This Row],[Male Population]]</f>
        <v>0</v>
      </c>
      <c r="X9276" s="24">
        <f>Table1[[#This Row],[Total Ballots]]/Table1[[#This Row],[Total Population]]</f>
        <v>0</v>
      </c>
      <c r="Y9276" s="125" t="str">
        <f>IFERROR(Table1[[#This Row],[Female Ballots]]/Table1[[#This Row],[Female Voters]],"0.0%")</f>
        <v>0.0%</v>
      </c>
      <c r="Z9276" s="125" t="str">
        <f>IFERROR(Table1[[#This Row],[Male Ballots]]/Table1[[#This Row],[Male Voters]],"0.0%")</f>
        <v>0.0%</v>
      </c>
      <c r="AA9276" s="126" t="str">
        <f>IFERROR(Table1[[#This Row],[Total Ballots]]/Table1[[#This Row],[Total Voters]],"0.0%")</f>
        <v>0.0%</v>
      </c>
    </row>
    <row r="9277" spans="1:27" s="7" customFormat="1" x14ac:dyDescent="0.35">
      <c r="A9277" s="8" t="s">
        <v>51</v>
      </c>
      <c r="B9277" s="17">
        <v>2002</v>
      </c>
      <c r="C9277" s="16" t="s">
        <v>82</v>
      </c>
      <c r="D9277" s="17" t="s">
        <v>69</v>
      </c>
      <c r="E9277" s="35" t="s">
        <v>74</v>
      </c>
      <c r="F9277" s="35" t="s">
        <v>77</v>
      </c>
      <c r="G9277" s="51" t="s">
        <v>79</v>
      </c>
      <c r="H9277" s="10">
        <v>133816</v>
      </c>
      <c r="I9277" s="10">
        <v>128323</v>
      </c>
      <c r="J9277" s="53">
        <v>262139</v>
      </c>
      <c r="K9277" s="55"/>
      <c r="L9277" s="57"/>
      <c r="M9277" s="57"/>
      <c r="N9277" s="59">
        <v>174687</v>
      </c>
      <c r="O9277" s="53"/>
      <c r="P9277" s="92"/>
      <c r="Q9277" s="92"/>
      <c r="R9277" s="61">
        <v>93975</v>
      </c>
      <c r="S9277" s="24">
        <f>Table1[[#This Row],[Female Voters]]/Table1[[#This Row],[Female Population]]</f>
        <v>0</v>
      </c>
      <c r="T9277" s="24">
        <f>Table1[[#This Row],[Male Voters]]/Table1[[#This Row],[Male Population]]</f>
        <v>0</v>
      </c>
      <c r="U9277" s="24">
        <f>Table1[[#This Row],[Total Voters]]/Table1[[#This Row],[Total Population]]</f>
        <v>0.66639073163474338</v>
      </c>
      <c r="V9277" s="24">
        <f>Table1[[#This Row],[Female Ballots]]/Table1[[#This Row],[Female Population]]</f>
        <v>0</v>
      </c>
      <c r="W9277" s="24">
        <f>Table1[[#This Row],[Male Ballots]]/Table1[[#This Row],[Male Population]]</f>
        <v>0</v>
      </c>
      <c r="X9277" s="24">
        <f>Table1[[#This Row],[Total Ballots]]/Table1[[#This Row],[Total Population]]</f>
        <v>0.35849301324869631</v>
      </c>
      <c r="Y9277" s="125" t="str">
        <f>IFERROR(Table1[[#This Row],[Female Ballots]]/Table1[[#This Row],[Female Voters]],"0.0%")</f>
        <v>0.0%</v>
      </c>
      <c r="Z9277" s="125" t="str">
        <f>IFERROR(Table1[[#This Row],[Male Ballots]]/Table1[[#This Row],[Male Voters]],"0.0%")</f>
        <v>0.0%</v>
      </c>
      <c r="AA9277" s="126">
        <f>IFERROR(Table1[[#This Row],[Total Ballots]]/Table1[[#This Row],[Total Voters]],"0.0%")</f>
        <v>0.53796218379158156</v>
      </c>
    </row>
    <row r="9278" spans="1:27" s="7" customFormat="1" x14ac:dyDescent="0.35">
      <c r="A9278" s="8" t="s">
        <v>51</v>
      </c>
      <c r="B9278" s="17">
        <v>2002</v>
      </c>
      <c r="C9278" s="16" t="s">
        <v>82</v>
      </c>
      <c r="D9278" s="17" t="s">
        <v>69</v>
      </c>
      <c r="E9278" s="35" t="s">
        <v>74</v>
      </c>
      <c r="F9278" s="35" t="s">
        <v>77</v>
      </c>
      <c r="G9278" s="51" t="s">
        <v>62</v>
      </c>
      <c r="H9278" s="10">
        <v>15814</v>
      </c>
      <c r="I9278" s="10">
        <v>15805</v>
      </c>
      <c r="J9278" s="53">
        <v>31619</v>
      </c>
      <c r="K9278" s="55"/>
      <c r="L9278" s="57"/>
      <c r="M9278" s="57"/>
      <c r="N9278" s="59"/>
      <c r="O9278" s="53"/>
      <c r="P9278" s="92"/>
      <c r="Q9278" s="92"/>
      <c r="R9278" s="61"/>
      <c r="S9278" s="24">
        <f>Table1[[#This Row],[Female Voters]]/Table1[[#This Row],[Female Population]]</f>
        <v>0</v>
      </c>
      <c r="T9278" s="24">
        <f>Table1[[#This Row],[Male Voters]]/Table1[[#This Row],[Male Population]]</f>
        <v>0</v>
      </c>
      <c r="U9278" s="24">
        <f>Table1[[#This Row],[Total Voters]]/Table1[[#This Row],[Total Population]]</f>
        <v>0</v>
      </c>
      <c r="V9278" s="24">
        <f>Table1[[#This Row],[Female Ballots]]/Table1[[#This Row],[Female Population]]</f>
        <v>0</v>
      </c>
      <c r="W9278" s="24">
        <f>Table1[[#This Row],[Male Ballots]]/Table1[[#This Row],[Male Population]]</f>
        <v>0</v>
      </c>
      <c r="X9278" s="24">
        <f>Table1[[#This Row],[Total Ballots]]/Table1[[#This Row],[Total Population]]</f>
        <v>0</v>
      </c>
      <c r="Y9278" s="125" t="str">
        <f>IFERROR(Table1[[#This Row],[Female Ballots]]/Table1[[#This Row],[Female Voters]],"0.0%")</f>
        <v>0.0%</v>
      </c>
      <c r="Z9278" s="125" t="str">
        <f>IFERROR(Table1[[#This Row],[Male Ballots]]/Table1[[#This Row],[Male Voters]],"0.0%")</f>
        <v>0.0%</v>
      </c>
      <c r="AA9278" s="126" t="str">
        <f>IFERROR(Table1[[#This Row],[Total Ballots]]/Table1[[#This Row],[Total Voters]],"0.0%")</f>
        <v>0.0%</v>
      </c>
    </row>
    <row r="9279" spans="1:27" s="7" customFormat="1" x14ac:dyDescent="0.35">
      <c r="A9279" s="8" t="s">
        <v>51</v>
      </c>
      <c r="B9279" s="17">
        <v>2002</v>
      </c>
      <c r="C9279" s="16" t="s">
        <v>82</v>
      </c>
      <c r="D9279" s="17" t="s">
        <v>69</v>
      </c>
      <c r="E9279" s="35" t="s">
        <v>74</v>
      </c>
      <c r="F9279" s="35" t="s">
        <v>77</v>
      </c>
      <c r="G9279" s="51" t="s">
        <v>63</v>
      </c>
      <c r="H9279" s="10">
        <v>24827</v>
      </c>
      <c r="I9279" s="10">
        <v>24704</v>
      </c>
      <c r="J9279" s="53">
        <v>49531</v>
      </c>
      <c r="K9279" s="55"/>
      <c r="L9279" s="57"/>
      <c r="M9279" s="57"/>
      <c r="N9279" s="59"/>
      <c r="O9279" s="53"/>
      <c r="P9279" s="92"/>
      <c r="Q9279" s="92"/>
      <c r="R9279" s="61"/>
      <c r="S9279" s="24">
        <f>Table1[[#This Row],[Female Voters]]/Table1[[#This Row],[Female Population]]</f>
        <v>0</v>
      </c>
      <c r="T9279" s="24">
        <f>Table1[[#This Row],[Male Voters]]/Table1[[#This Row],[Male Population]]</f>
        <v>0</v>
      </c>
      <c r="U9279" s="24">
        <f>Table1[[#This Row],[Total Voters]]/Table1[[#This Row],[Total Population]]</f>
        <v>0</v>
      </c>
      <c r="V9279" s="24">
        <f>Table1[[#This Row],[Female Ballots]]/Table1[[#This Row],[Female Population]]</f>
        <v>0</v>
      </c>
      <c r="W9279" s="24">
        <f>Table1[[#This Row],[Male Ballots]]/Table1[[#This Row],[Male Population]]</f>
        <v>0</v>
      </c>
      <c r="X9279" s="24">
        <f>Table1[[#This Row],[Total Ballots]]/Table1[[#This Row],[Total Population]]</f>
        <v>0</v>
      </c>
      <c r="Y9279" s="125" t="str">
        <f>IFERROR(Table1[[#This Row],[Female Ballots]]/Table1[[#This Row],[Female Voters]],"0.0%")</f>
        <v>0.0%</v>
      </c>
      <c r="Z9279" s="125" t="str">
        <f>IFERROR(Table1[[#This Row],[Male Ballots]]/Table1[[#This Row],[Male Voters]],"0.0%")</f>
        <v>0.0%</v>
      </c>
      <c r="AA9279" s="126" t="str">
        <f>IFERROR(Table1[[#This Row],[Total Ballots]]/Table1[[#This Row],[Total Voters]],"0.0%")</f>
        <v>0.0%</v>
      </c>
    </row>
    <row r="9280" spans="1:27" s="7" customFormat="1" x14ac:dyDescent="0.35">
      <c r="A9280" s="8" t="s">
        <v>51</v>
      </c>
      <c r="B9280" s="17">
        <v>2002</v>
      </c>
      <c r="C9280" s="16" t="s">
        <v>82</v>
      </c>
      <c r="D9280" s="17" t="s">
        <v>69</v>
      </c>
      <c r="E9280" s="35" t="s">
        <v>74</v>
      </c>
      <c r="F9280" s="35" t="s">
        <v>77</v>
      </c>
      <c r="G9280" s="51" t="s">
        <v>64</v>
      </c>
      <c r="H9280" s="10">
        <v>29241</v>
      </c>
      <c r="I9280" s="10">
        <v>29385</v>
      </c>
      <c r="J9280" s="53">
        <v>58626</v>
      </c>
      <c r="K9280" s="55"/>
      <c r="L9280" s="57"/>
      <c r="M9280" s="57"/>
      <c r="N9280" s="59"/>
      <c r="O9280" s="53"/>
      <c r="P9280" s="92"/>
      <c r="Q9280" s="92"/>
      <c r="R9280" s="61"/>
      <c r="S9280" s="24">
        <f>Table1[[#This Row],[Female Voters]]/Table1[[#This Row],[Female Population]]</f>
        <v>0</v>
      </c>
      <c r="T9280" s="24">
        <f>Table1[[#This Row],[Male Voters]]/Table1[[#This Row],[Male Population]]</f>
        <v>0</v>
      </c>
      <c r="U9280" s="24">
        <f>Table1[[#This Row],[Total Voters]]/Table1[[#This Row],[Total Population]]</f>
        <v>0</v>
      </c>
      <c r="V9280" s="24">
        <f>Table1[[#This Row],[Female Ballots]]/Table1[[#This Row],[Female Population]]</f>
        <v>0</v>
      </c>
      <c r="W9280" s="24">
        <f>Table1[[#This Row],[Male Ballots]]/Table1[[#This Row],[Male Population]]</f>
        <v>0</v>
      </c>
      <c r="X9280" s="24">
        <f>Table1[[#This Row],[Total Ballots]]/Table1[[#This Row],[Total Population]]</f>
        <v>0</v>
      </c>
      <c r="Y9280" s="125" t="str">
        <f>IFERROR(Table1[[#This Row],[Female Ballots]]/Table1[[#This Row],[Female Voters]],"0.0%")</f>
        <v>0.0%</v>
      </c>
      <c r="Z9280" s="125" t="str">
        <f>IFERROR(Table1[[#This Row],[Male Ballots]]/Table1[[#This Row],[Male Voters]],"0.0%")</f>
        <v>0.0%</v>
      </c>
      <c r="AA9280" s="126" t="str">
        <f>IFERROR(Table1[[#This Row],[Total Ballots]]/Table1[[#This Row],[Total Voters]],"0.0%")</f>
        <v>0.0%</v>
      </c>
    </row>
    <row r="9281" spans="1:27" s="7" customFormat="1" x14ac:dyDescent="0.35">
      <c r="A9281" s="8" t="s">
        <v>51</v>
      </c>
      <c r="B9281" s="17">
        <v>2002</v>
      </c>
      <c r="C9281" s="16" t="s">
        <v>82</v>
      </c>
      <c r="D9281" s="17" t="s">
        <v>69</v>
      </c>
      <c r="E9281" s="35" t="s">
        <v>74</v>
      </c>
      <c r="F9281" s="35" t="s">
        <v>77</v>
      </c>
      <c r="G9281" s="51" t="s">
        <v>65</v>
      </c>
      <c r="H9281" s="10">
        <v>27217</v>
      </c>
      <c r="I9281" s="10">
        <v>26771</v>
      </c>
      <c r="J9281" s="53">
        <v>53988</v>
      </c>
      <c r="K9281" s="55"/>
      <c r="L9281" s="57"/>
      <c r="M9281" s="57"/>
      <c r="N9281" s="59"/>
      <c r="O9281" s="53"/>
      <c r="P9281" s="92"/>
      <c r="Q9281" s="92"/>
      <c r="R9281" s="61"/>
      <c r="S9281" s="24">
        <f>Table1[[#This Row],[Female Voters]]/Table1[[#This Row],[Female Population]]</f>
        <v>0</v>
      </c>
      <c r="T9281" s="24">
        <f>Table1[[#This Row],[Male Voters]]/Table1[[#This Row],[Male Population]]</f>
        <v>0</v>
      </c>
      <c r="U9281" s="24">
        <f>Table1[[#This Row],[Total Voters]]/Table1[[#This Row],[Total Population]]</f>
        <v>0</v>
      </c>
      <c r="V9281" s="24">
        <f>Table1[[#This Row],[Female Ballots]]/Table1[[#This Row],[Female Population]]</f>
        <v>0</v>
      </c>
      <c r="W9281" s="24">
        <f>Table1[[#This Row],[Male Ballots]]/Table1[[#This Row],[Male Population]]</f>
        <v>0</v>
      </c>
      <c r="X9281" s="24">
        <f>Table1[[#This Row],[Total Ballots]]/Table1[[#This Row],[Total Population]]</f>
        <v>0</v>
      </c>
      <c r="Y9281" s="125" t="str">
        <f>IFERROR(Table1[[#This Row],[Female Ballots]]/Table1[[#This Row],[Female Voters]],"0.0%")</f>
        <v>0.0%</v>
      </c>
      <c r="Z9281" s="125" t="str">
        <f>IFERROR(Table1[[#This Row],[Male Ballots]]/Table1[[#This Row],[Male Voters]],"0.0%")</f>
        <v>0.0%</v>
      </c>
      <c r="AA9281" s="126" t="str">
        <f>IFERROR(Table1[[#This Row],[Total Ballots]]/Table1[[#This Row],[Total Voters]],"0.0%")</f>
        <v>0.0%</v>
      </c>
    </row>
    <row r="9282" spans="1:27" s="7" customFormat="1" x14ac:dyDescent="0.35">
      <c r="A9282" s="8" t="s">
        <v>51</v>
      </c>
      <c r="B9282" s="17">
        <v>2002</v>
      </c>
      <c r="C9282" s="16" t="s">
        <v>82</v>
      </c>
      <c r="D9282" s="17" t="s">
        <v>69</v>
      </c>
      <c r="E9282" s="35" t="s">
        <v>74</v>
      </c>
      <c r="F9282" s="35" t="s">
        <v>77</v>
      </c>
      <c r="G9282" s="51" t="s">
        <v>66</v>
      </c>
      <c r="H9282" s="10">
        <v>16550</v>
      </c>
      <c r="I9282" s="10">
        <v>16400</v>
      </c>
      <c r="J9282" s="53">
        <v>32950</v>
      </c>
      <c r="K9282" s="55"/>
      <c r="L9282" s="57"/>
      <c r="M9282" s="57"/>
      <c r="N9282" s="59"/>
      <c r="O9282" s="53"/>
      <c r="P9282" s="92"/>
      <c r="Q9282" s="92"/>
      <c r="R9282" s="61"/>
      <c r="S9282" s="24">
        <f>Table1[[#This Row],[Female Voters]]/Table1[[#This Row],[Female Population]]</f>
        <v>0</v>
      </c>
      <c r="T9282" s="24">
        <f>Table1[[#This Row],[Male Voters]]/Table1[[#This Row],[Male Population]]</f>
        <v>0</v>
      </c>
      <c r="U9282" s="24">
        <f>Table1[[#This Row],[Total Voters]]/Table1[[#This Row],[Total Population]]</f>
        <v>0</v>
      </c>
      <c r="V9282" s="24">
        <f>Table1[[#This Row],[Female Ballots]]/Table1[[#This Row],[Female Population]]</f>
        <v>0</v>
      </c>
      <c r="W9282" s="24">
        <f>Table1[[#This Row],[Male Ballots]]/Table1[[#This Row],[Male Population]]</f>
        <v>0</v>
      </c>
      <c r="X9282" s="24">
        <f>Table1[[#This Row],[Total Ballots]]/Table1[[#This Row],[Total Population]]</f>
        <v>0</v>
      </c>
      <c r="Y9282" s="125" t="str">
        <f>IFERROR(Table1[[#This Row],[Female Ballots]]/Table1[[#This Row],[Female Voters]],"0.0%")</f>
        <v>0.0%</v>
      </c>
      <c r="Z9282" s="125" t="str">
        <f>IFERROR(Table1[[#This Row],[Male Ballots]]/Table1[[#This Row],[Male Voters]],"0.0%")</f>
        <v>0.0%</v>
      </c>
      <c r="AA9282" s="126" t="str">
        <f>IFERROR(Table1[[#This Row],[Total Ballots]]/Table1[[#This Row],[Total Voters]],"0.0%")</f>
        <v>0.0%</v>
      </c>
    </row>
    <row r="9283" spans="1:27" s="7" customFormat="1" x14ac:dyDescent="0.35">
      <c r="A9283" s="8" t="s">
        <v>51</v>
      </c>
      <c r="B9283" s="17">
        <v>2002</v>
      </c>
      <c r="C9283" s="16" t="s">
        <v>82</v>
      </c>
      <c r="D9283" s="17" t="s">
        <v>69</v>
      </c>
      <c r="E9283" s="35" t="s">
        <v>74</v>
      </c>
      <c r="F9283" s="35" t="s">
        <v>77</v>
      </c>
      <c r="G9283" s="51" t="s">
        <v>67</v>
      </c>
      <c r="H9283" s="10">
        <v>20167</v>
      </c>
      <c r="I9283" s="10">
        <v>15258</v>
      </c>
      <c r="J9283" s="53">
        <v>35425</v>
      </c>
      <c r="K9283" s="55"/>
      <c r="L9283" s="57"/>
      <c r="M9283" s="57"/>
      <c r="N9283" s="59"/>
      <c r="O9283" s="53"/>
      <c r="P9283" s="92"/>
      <c r="Q9283" s="92"/>
      <c r="R9283" s="61"/>
      <c r="S9283" s="24">
        <f>Table1[[#This Row],[Female Voters]]/Table1[[#This Row],[Female Population]]</f>
        <v>0</v>
      </c>
      <c r="T9283" s="24">
        <f>Table1[[#This Row],[Male Voters]]/Table1[[#This Row],[Male Population]]</f>
        <v>0</v>
      </c>
      <c r="U9283" s="24">
        <f>Table1[[#This Row],[Total Voters]]/Table1[[#This Row],[Total Population]]</f>
        <v>0</v>
      </c>
      <c r="V9283" s="24">
        <f>Table1[[#This Row],[Female Ballots]]/Table1[[#This Row],[Female Population]]</f>
        <v>0</v>
      </c>
      <c r="W9283" s="24">
        <f>Table1[[#This Row],[Male Ballots]]/Table1[[#This Row],[Male Population]]</f>
        <v>0</v>
      </c>
      <c r="X9283" s="24">
        <f>Table1[[#This Row],[Total Ballots]]/Table1[[#This Row],[Total Population]]</f>
        <v>0</v>
      </c>
      <c r="Y9283" s="125" t="str">
        <f>IFERROR(Table1[[#This Row],[Female Ballots]]/Table1[[#This Row],[Female Voters]],"0.0%")</f>
        <v>0.0%</v>
      </c>
      <c r="Z9283" s="125" t="str">
        <f>IFERROR(Table1[[#This Row],[Male Ballots]]/Table1[[#This Row],[Male Voters]],"0.0%")</f>
        <v>0.0%</v>
      </c>
      <c r="AA9283" s="126" t="str">
        <f>IFERROR(Table1[[#This Row],[Total Ballots]]/Table1[[#This Row],[Total Voters]],"0.0%")</f>
        <v>0.0%</v>
      </c>
    </row>
    <row r="9284" spans="1:27" s="7" customFormat="1" x14ac:dyDescent="0.35">
      <c r="A9284" s="8" t="s">
        <v>25</v>
      </c>
      <c r="B9284" s="17">
        <v>2002</v>
      </c>
      <c r="C9284" s="16" t="s">
        <v>82</v>
      </c>
      <c r="D9284" s="17"/>
      <c r="E9284" s="35" t="s">
        <v>74</v>
      </c>
      <c r="F9284" s="35" t="s">
        <v>77</v>
      </c>
      <c r="G9284" s="51" t="s">
        <v>79</v>
      </c>
      <c r="H9284" s="10">
        <v>1619</v>
      </c>
      <c r="I9284" s="10">
        <v>1540</v>
      </c>
      <c r="J9284" s="53">
        <v>3159</v>
      </c>
      <c r="K9284" s="55"/>
      <c r="L9284" s="57"/>
      <c r="M9284" s="57"/>
      <c r="N9284" s="59">
        <v>2473</v>
      </c>
      <c r="O9284" s="53"/>
      <c r="P9284" s="92"/>
      <c r="Q9284" s="92"/>
      <c r="R9284" s="61">
        <v>1851</v>
      </c>
      <c r="S9284" s="24">
        <f>Table1[[#This Row],[Female Voters]]/Table1[[#This Row],[Female Population]]</f>
        <v>0</v>
      </c>
      <c r="T9284" s="24">
        <f>Table1[[#This Row],[Male Voters]]/Table1[[#This Row],[Male Population]]</f>
        <v>0</v>
      </c>
      <c r="U9284" s="24">
        <f>Table1[[#This Row],[Total Voters]]/Table1[[#This Row],[Total Population]]</f>
        <v>0.78284267173156064</v>
      </c>
      <c r="V9284" s="24">
        <f>Table1[[#This Row],[Female Ballots]]/Table1[[#This Row],[Female Population]]</f>
        <v>0</v>
      </c>
      <c r="W9284" s="24">
        <f>Table1[[#This Row],[Male Ballots]]/Table1[[#This Row],[Male Population]]</f>
        <v>0</v>
      </c>
      <c r="X9284" s="24">
        <f>Table1[[#This Row],[Total Ballots]]/Table1[[#This Row],[Total Population]]</f>
        <v>0.58594491927825265</v>
      </c>
      <c r="Y9284" s="125" t="str">
        <f>IFERROR(Table1[[#This Row],[Female Ballots]]/Table1[[#This Row],[Female Voters]],"0.0%")</f>
        <v>0.0%</v>
      </c>
      <c r="Z9284" s="125" t="str">
        <f>IFERROR(Table1[[#This Row],[Male Ballots]]/Table1[[#This Row],[Male Voters]],"0.0%")</f>
        <v>0.0%</v>
      </c>
      <c r="AA9284" s="126">
        <f>IFERROR(Table1[[#This Row],[Total Ballots]]/Table1[[#This Row],[Total Voters]],"0.0%")</f>
        <v>0.74848362312980188</v>
      </c>
    </row>
    <row r="9285" spans="1:27" s="7" customFormat="1" x14ac:dyDescent="0.35">
      <c r="A9285" s="8" t="s">
        <v>25</v>
      </c>
      <c r="B9285" s="17">
        <v>2002</v>
      </c>
      <c r="C9285" s="16" t="s">
        <v>82</v>
      </c>
      <c r="D9285" s="17"/>
      <c r="E9285" s="35" t="s">
        <v>74</v>
      </c>
      <c r="F9285" s="35" t="s">
        <v>77</v>
      </c>
      <c r="G9285" s="51" t="s">
        <v>62</v>
      </c>
      <c r="H9285" s="10">
        <v>128</v>
      </c>
      <c r="I9285" s="10">
        <v>151</v>
      </c>
      <c r="J9285" s="53">
        <v>279</v>
      </c>
      <c r="K9285" s="55"/>
      <c r="L9285" s="57"/>
      <c r="M9285" s="57"/>
      <c r="N9285" s="59"/>
      <c r="O9285" s="53"/>
      <c r="P9285" s="92"/>
      <c r="Q9285" s="92"/>
      <c r="R9285" s="61"/>
      <c r="S9285" s="24">
        <f>Table1[[#This Row],[Female Voters]]/Table1[[#This Row],[Female Population]]</f>
        <v>0</v>
      </c>
      <c r="T9285" s="24">
        <f>Table1[[#This Row],[Male Voters]]/Table1[[#This Row],[Male Population]]</f>
        <v>0</v>
      </c>
      <c r="U9285" s="24">
        <f>Table1[[#This Row],[Total Voters]]/Table1[[#This Row],[Total Population]]</f>
        <v>0</v>
      </c>
      <c r="V9285" s="24">
        <f>Table1[[#This Row],[Female Ballots]]/Table1[[#This Row],[Female Population]]</f>
        <v>0</v>
      </c>
      <c r="W9285" s="24">
        <f>Table1[[#This Row],[Male Ballots]]/Table1[[#This Row],[Male Population]]</f>
        <v>0</v>
      </c>
      <c r="X9285" s="24">
        <f>Table1[[#This Row],[Total Ballots]]/Table1[[#This Row],[Total Population]]</f>
        <v>0</v>
      </c>
      <c r="Y9285" s="125" t="str">
        <f>IFERROR(Table1[[#This Row],[Female Ballots]]/Table1[[#This Row],[Female Voters]],"0.0%")</f>
        <v>0.0%</v>
      </c>
      <c r="Z9285" s="125" t="str">
        <f>IFERROR(Table1[[#This Row],[Male Ballots]]/Table1[[#This Row],[Male Voters]],"0.0%")</f>
        <v>0.0%</v>
      </c>
      <c r="AA9285" s="126" t="str">
        <f>IFERROR(Table1[[#This Row],[Total Ballots]]/Table1[[#This Row],[Total Voters]],"0.0%")</f>
        <v>0.0%</v>
      </c>
    </row>
    <row r="9286" spans="1:27" s="7" customFormat="1" x14ac:dyDescent="0.35">
      <c r="A9286" s="8" t="s">
        <v>25</v>
      </c>
      <c r="B9286" s="17">
        <v>2002</v>
      </c>
      <c r="C9286" s="16" t="s">
        <v>82</v>
      </c>
      <c r="D9286" s="17"/>
      <c r="E9286" s="35" t="s">
        <v>74</v>
      </c>
      <c r="F9286" s="35" t="s">
        <v>77</v>
      </c>
      <c r="G9286" s="51" t="s">
        <v>63</v>
      </c>
      <c r="H9286" s="10">
        <v>176</v>
      </c>
      <c r="I9286" s="10">
        <v>179</v>
      </c>
      <c r="J9286" s="53">
        <v>355</v>
      </c>
      <c r="K9286" s="55"/>
      <c r="L9286" s="57"/>
      <c r="M9286" s="57"/>
      <c r="N9286" s="59"/>
      <c r="O9286" s="53"/>
      <c r="P9286" s="92"/>
      <c r="Q9286" s="92"/>
      <c r="R9286" s="61"/>
      <c r="S9286" s="24">
        <f>Table1[[#This Row],[Female Voters]]/Table1[[#This Row],[Female Population]]</f>
        <v>0</v>
      </c>
      <c r="T9286" s="24">
        <f>Table1[[#This Row],[Male Voters]]/Table1[[#This Row],[Male Population]]</f>
        <v>0</v>
      </c>
      <c r="U9286" s="24">
        <f>Table1[[#This Row],[Total Voters]]/Table1[[#This Row],[Total Population]]</f>
        <v>0</v>
      </c>
      <c r="V9286" s="24">
        <f>Table1[[#This Row],[Female Ballots]]/Table1[[#This Row],[Female Population]]</f>
        <v>0</v>
      </c>
      <c r="W9286" s="24">
        <f>Table1[[#This Row],[Male Ballots]]/Table1[[#This Row],[Male Population]]</f>
        <v>0</v>
      </c>
      <c r="X9286" s="24">
        <f>Table1[[#This Row],[Total Ballots]]/Table1[[#This Row],[Total Population]]</f>
        <v>0</v>
      </c>
      <c r="Y9286" s="125" t="str">
        <f>IFERROR(Table1[[#This Row],[Female Ballots]]/Table1[[#This Row],[Female Voters]],"0.0%")</f>
        <v>0.0%</v>
      </c>
      <c r="Z9286" s="125" t="str">
        <f>IFERROR(Table1[[#This Row],[Male Ballots]]/Table1[[#This Row],[Male Voters]],"0.0%")</f>
        <v>0.0%</v>
      </c>
      <c r="AA9286" s="126" t="str">
        <f>IFERROR(Table1[[#This Row],[Total Ballots]]/Table1[[#This Row],[Total Voters]],"0.0%")</f>
        <v>0.0%</v>
      </c>
    </row>
    <row r="9287" spans="1:27" s="7" customFormat="1" x14ac:dyDescent="0.35">
      <c r="A9287" s="8" t="s">
        <v>25</v>
      </c>
      <c r="B9287" s="17">
        <v>2002</v>
      </c>
      <c r="C9287" s="16" t="s">
        <v>82</v>
      </c>
      <c r="D9287" s="17"/>
      <c r="E9287" s="35" t="s">
        <v>74</v>
      </c>
      <c r="F9287" s="35" t="s">
        <v>77</v>
      </c>
      <c r="G9287" s="51" t="s">
        <v>64</v>
      </c>
      <c r="H9287" s="10">
        <v>284</v>
      </c>
      <c r="I9287" s="10">
        <v>266</v>
      </c>
      <c r="J9287" s="53">
        <v>550</v>
      </c>
      <c r="K9287" s="55"/>
      <c r="L9287" s="57"/>
      <c r="M9287" s="57"/>
      <c r="N9287" s="59"/>
      <c r="O9287" s="53"/>
      <c r="P9287" s="92"/>
      <c r="Q9287" s="92"/>
      <c r="R9287" s="61"/>
      <c r="S9287" s="24">
        <f>Table1[[#This Row],[Female Voters]]/Table1[[#This Row],[Female Population]]</f>
        <v>0</v>
      </c>
      <c r="T9287" s="24">
        <f>Table1[[#This Row],[Male Voters]]/Table1[[#This Row],[Male Population]]</f>
        <v>0</v>
      </c>
      <c r="U9287" s="24">
        <f>Table1[[#This Row],[Total Voters]]/Table1[[#This Row],[Total Population]]</f>
        <v>0</v>
      </c>
      <c r="V9287" s="24">
        <f>Table1[[#This Row],[Female Ballots]]/Table1[[#This Row],[Female Population]]</f>
        <v>0</v>
      </c>
      <c r="W9287" s="24">
        <f>Table1[[#This Row],[Male Ballots]]/Table1[[#This Row],[Male Population]]</f>
        <v>0</v>
      </c>
      <c r="X9287" s="24">
        <f>Table1[[#This Row],[Total Ballots]]/Table1[[#This Row],[Total Population]]</f>
        <v>0</v>
      </c>
      <c r="Y9287" s="125" t="str">
        <f>IFERROR(Table1[[#This Row],[Female Ballots]]/Table1[[#This Row],[Female Voters]],"0.0%")</f>
        <v>0.0%</v>
      </c>
      <c r="Z9287" s="125" t="str">
        <f>IFERROR(Table1[[#This Row],[Male Ballots]]/Table1[[#This Row],[Male Voters]],"0.0%")</f>
        <v>0.0%</v>
      </c>
      <c r="AA9287" s="126" t="str">
        <f>IFERROR(Table1[[#This Row],[Total Ballots]]/Table1[[#This Row],[Total Voters]],"0.0%")</f>
        <v>0.0%</v>
      </c>
    </row>
    <row r="9288" spans="1:27" s="7" customFormat="1" x14ac:dyDescent="0.35">
      <c r="A9288" s="8" t="s">
        <v>25</v>
      </c>
      <c r="B9288" s="17">
        <v>2002</v>
      </c>
      <c r="C9288" s="16" t="s">
        <v>82</v>
      </c>
      <c r="D9288" s="17"/>
      <c r="E9288" s="35" t="s">
        <v>74</v>
      </c>
      <c r="F9288" s="35" t="s">
        <v>77</v>
      </c>
      <c r="G9288" s="51" t="s">
        <v>65</v>
      </c>
      <c r="H9288" s="10">
        <v>329</v>
      </c>
      <c r="I9288" s="10">
        <v>345</v>
      </c>
      <c r="J9288" s="53">
        <v>674</v>
      </c>
      <c r="K9288" s="55"/>
      <c r="L9288" s="57"/>
      <c r="M9288" s="57"/>
      <c r="N9288" s="59"/>
      <c r="O9288" s="53"/>
      <c r="P9288" s="92"/>
      <c r="Q9288" s="92"/>
      <c r="R9288" s="61"/>
      <c r="S9288" s="24">
        <f>Table1[[#This Row],[Female Voters]]/Table1[[#This Row],[Female Population]]</f>
        <v>0</v>
      </c>
      <c r="T9288" s="24">
        <f>Table1[[#This Row],[Male Voters]]/Table1[[#This Row],[Male Population]]</f>
        <v>0</v>
      </c>
      <c r="U9288" s="24">
        <f>Table1[[#This Row],[Total Voters]]/Table1[[#This Row],[Total Population]]</f>
        <v>0</v>
      </c>
      <c r="V9288" s="24">
        <f>Table1[[#This Row],[Female Ballots]]/Table1[[#This Row],[Female Population]]</f>
        <v>0</v>
      </c>
      <c r="W9288" s="24">
        <f>Table1[[#This Row],[Male Ballots]]/Table1[[#This Row],[Male Population]]</f>
        <v>0</v>
      </c>
      <c r="X9288" s="24">
        <f>Table1[[#This Row],[Total Ballots]]/Table1[[#This Row],[Total Population]]</f>
        <v>0</v>
      </c>
      <c r="Y9288" s="125" t="str">
        <f>IFERROR(Table1[[#This Row],[Female Ballots]]/Table1[[#This Row],[Female Voters]],"0.0%")</f>
        <v>0.0%</v>
      </c>
      <c r="Z9288" s="125" t="str">
        <f>IFERROR(Table1[[#This Row],[Male Ballots]]/Table1[[#This Row],[Male Voters]],"0.0%")</f>
        <v>0.0%</v>
      </c>
      <c r="AA9288" s="126" t="str">
        <f>IFERROR(Table1[[#This Row],[Total Ballots]]/Table1[[#This Row],[Total Voters]],"0.0%")</f>
        <v>0.0%</v>
      </c>
    </row>
    <row r="9289" spans="1:27" s="7" customFormat="1" x14ac:dyDescent="0.35">
      <c r="A9289" s="8" t="s">
        <v>25</v>
      </c>
      <c r="B9289" s="17">
        <v>2002</v>
      </c>
      <c r="C9289" s="16" t="s">
        <v>82</v>
      </c>
      <c r="D9289" s="17"/>
      <c r="E9289" s="35" t="s">
        <v>74</v>
      </c>
      <c r="F9289" s="35" t="s">
        <v>77</v>
      </c>
      <c r="G9289" s="51" t="s">
        <v>66</v>
      </c>
      <c r="H9289" s="10">
        <v>273</v>
      </c>
      <c r="I9289" s="10">
        <v>259</v>
      </c>
      <c r="J9289" s="53">
        <v>532</v>
      </c>
      <c r="K9289" s="55"/>
      <c r="L9289" s="57"/>
      <c r="M9289" s="57"/>
      <c r="N9289" s="59"/>
      <c r="O9289" s="53"/>
      <c r="P9289" s="92"/>
      <c r="Q9289" s="92"/>
      <c r="R9289" s="61"/>
      <c r="S9289" s="24">
        <f>Table1[[#This Row],[Female Voters]]/Table1[[#This Row],[Female Population]]</f>
        <v>0</v>
      </c>
      <c r="T9289" s="24">
        <f>Table1[[#This Row],[Male Voters]]/Table1[[#This Row],[Male Population]]</f>
        <v>0</v>
      </c>
      <c r="U9289" s="24">
        <f>Table1[[#This Row],[Total Voters]]/Table1[[#This Row],[Total Population]]</f>
        <v>0</v>
      </c>
      <c r="V9289" s="24">
        <f>Table1[[#This Row],[Female Ballots]]/Table1[[#This Row],[Female Population]]</f>
        <v>0</v>
      </c>
      <c r="W9289" s="24">
        <f>Table1[[#This Row],[Male Ballots]]/Table1[[#This Row],[Male Population]]</f>
        <v>0</v>
      </c>
      <c r="X9289" s="24">
        <f>Table1[[#This Row],[Total Ballots]]/Table1[[#This Row],[Total Population]]</f>
        <v>0</v>
      </c>
      <c r="Y9289" s="125" t="str">
        <f>IFERROR(Table1[[#This Row],[Female Ballots]]/Table1[[#This Row],[Female Voters]],"0.0%")</f>
        <v>0.0%</v>
      </c>
      <c r="Z9289" s="125" t="str">
        <f>IFERROR(Table1[[#This Row],[Male Ballots]]/Table1[[#This Row],[Male Voters]],"0.0%")</f>
        <v>0.0%</v>
      </c>
      <c r="AA9289" s="126" t="str">
        <f>IFERROR(Table1[[#This Row],[Total Ballots]]/Table1[[#This Row],[Total Voters]],"0.0%")</f>
        <v>0.0%</v>
      </c>
    </row>
    <row r="9290" spans="1:27" s="7" customFormat="1" x14ac:dyDescent="0.35">
      <c r="A9290" s="8" t="s">
        <v>25</v>
      </c>
      <c r="B9290" s="17">
        <v>2002</v>
      </c>
      <c r="C9290" s="16" t="s">
        <v>82</v>
      </c>
      <c r="D9290" s="17"/>
      <c r="E9290" s="35" t="s">
        <v>74</v>
      </c>
      <c r="F9290" s="35" t="s">
        <v>77</v>
      </c>
      <c r="G9290" s="51" t="s">
        <v>67</v>
      </c>
      <c r="H9290" s="10">
        <v>429</v>
      </c>
      <c r="I9290" s="10">
        <v>340</v>
      </c>
      <c r="J9290" s="53">
        <v>769</v>
      </c>
      <c r="K9290" s="55"/>
      <c r="L9290" s="57"/>
      <c r="M9290" s="57"/>
      <c r="N9290" s="59"/>
      <c r="O9290" s="53"/>
      <c r="P9290" s="92"/>
      <c r="Q9290" s="92"/>
      <c r="R9290" s="61"/>
      <c r="S9290" s="24">
        <f>Table1[[#This Row],[Female Voters]]/Table1[[#This Row],[Female Population]]</f>
        <v>0</v>
      </c>
      <c r="T9290" s="24">
        <f>Table1[[#This Row],[Male Voters]]/Table1[[#This Row],[Male Population]]</f>
        <v>0</v>
      </c>
      <c r="U9290" s="24">
        <f>Table1[[#This Row],[Total Voters]]/Table1[[#This Row],[Total Population]]</f>
        <v>0</v>
      </c>
      <c r="V9290" s="24">
        <f>Table1[[#This Row],[Female Ballots]]/Table1[[#This Row],[Female Population]]</f>
        <v>0</v>
      </c>
      <c r="W9290" s="24">
        <f>Table1[[#This Row],[Male Ballots]]/Table1[[#This Row],[Male Population]]</f>
        <v>0</v>
      </c>
      <c r="X9290" s="24">
        <f>Table1[[#This Row],[Total Ballots]]/Table1[[#This Row],[Total Population]]</f>
        <v>0</v>
      </c>
      <c r="Y9290" s="125" t="str">
        <f>IFERROR(Table1[[#This Row],[Female Ballots]]/Table1[[#This Row],[Female Voters]],"0.0%")</f>
        <v>0.0%</v>
      </c>
      <c r="Z9290" s="125" t="str">
        <f>IFERROR(Table1[[#This Row],[Male Ballots]]/Table1[[#This Row],[Male Voters]],"0.0%")</f>
        <v>0.0%</v>
      </c>
      <c r="AA9290" s="126" t="str">
        <f>IFERROR(Table1[[#This Row],[Total Ballots]]/Table1[[#This Row],[Total Voters]],"0.0%")</f>
        <v>0.0%</v>
      </c>
    </row>
    <row r="9291" spans="1:27" s="7" customFormat="1" x14ac:dyDescent="0.35">
      <c r="A9291" s="8" t="s">
        <v>46</v>
      </c>
      <c r="B9291" s="17">
        <v>2002</v>
      </c>
      <c r="C9291" s="16" t="s">
        <v>82</v>
      </c>
      <c r="D9291" s="17" t="s">
        <v>69</v>
      </c>
      <c r="E9291" s="35" t="s">
        <v>74</v>
      </c>
      <c r="F9291" s="35" t="s">
        <v>77</v>
      </c>
      <c r="G9291" s="51" t="s">
        <v>79</v>
      </c>
      <c r="H9291" s="10">
        <v>35668</v>
      </c>
      <c r="I9291" s="10">
        <v>34287</v>
      </c>
      <c r="J9291" s="53">
        <v>69955</v>
      </c>
      <c r="K9291" s="55"/>
      <c r="L9291" s="57"/>
      <c r="M9291" s="57"/>
      <c r="N9291" s="59">
        <v>49860</v>
      </c>
      <c r="O9291" s="53"/>
      <c r="P9291" s="92"/>
      <c r="Q9291" s="92"/>
      <c r="R9291" s="61">
        <v>27576</v>
      </c>
      <c r="S9291" s="24">
        <f>Table1[[#This Row],[Female Voters]]/Table1[[#This Row],[Female Population]]</f>
        <v>0</v>
      </c>
      <c r="T9291" s="24">
        <f>Table1[[#This Row],[Male Voters]]/Table1[[#This Row],[Male Population]]</f>
        <v>0</v>
      </c>
      <c r="U9291" s="24">
        <f>Table1[[#This Row],[Total Voters]]/Table1[[#This Row],[Total Population]]</f>
        <v>0.71274390679722677</v>
      </c>
      <c r="V9291" s="24">
        <f>Table1[[#This Row],[Female Ballots]]/Table1[[#This Row],[Female Population]]</f>
        <v>0</v>
      </c>
      <c r="W9291" s="24">
        <f>Table1[[#This Row],[Male Ballots]]/Table1[[#This Row],[Male Population]]</f>
        <v>0</v>
      </c>
      <c r="X9291" s="24">
        <f>Table1[[#This Row],[Total Ballots]]/Table1[[#This Row],[Total Population]]</f>
        <v>0.39419626903009075</v>
      </c>
      <c r="Y9291" s="125" t="str">
        <f>IFERROR(Table1[[#This Row],[Female Ballots]]/Table1[[#This Row],[Female Voters]],"0.0%")</f>
        <v>0.0%</v>
      </c>
      <c r="Z9291" s="125" t="str">
        <f>IFERROR(Table1[[#This Row],[Male Ballots]]/Table1[[#This Row],[Male Voters]],"0.0%")</f>
        <v>0.0%</v>
      </c>
      <c r="AA9291" s="126">
        <f>IFERROR(Table1[[#This Row],[Total Ballots]]/Table1[[#This Row],[Total Voters]],"0.0%")</f>
        <v>0.55306859205776171</v>
      </c>
    </row>
    <row r="9292" spans="1:27" s="7" customFormat="1" x14ac:dyDescent="0.35">
      <c r="A9292" s="8" t="s">
        <v>46</v>
      </c>
      <c r="B9292" s="17">
        <v>2002</v>
      </c>
      <c r="C9292" s="16" t="s">
        <v>82</v>
      </c>
      <c r="D9292" s="17" t="s">
        <v>69</v>
      </c>
      <c r="E9292" s="35" t="s">
        <v>74</v>
      </c>
      <c r="F9292" s="35" t="s">
        <v>77</v>
      </c>
      <c r="G9292" s="51" t="s">
        <v>62</v>
      </c>
      <c r="H9292" s="10">
        <v>3970</v>
      </c>
      <c r="I9292" s="10">
        <v>4154</v>
      </c>
      <c r="J9292" s="53">
        <v>8124</v>
      </c>
      <c r="K9292" s="55"/>
      <c r="L9292" s="57"/>
      <c r="M9292" s="57"/>
      <c r="N9292" s="59"/>
      <c r="O9292" s="53"/>
      <c r="P9292" s="92"/>
      <c r="Q9292" s="92"/>
      <c r="R9292" s="61"/>
      <c r="S9292" s="24">
        <f>Table1[[#This Row],[Female Voters]]/Table1[[#This Row],[Female Population]]</f>
        <v>0</v>
      </c>
      <c r="T9292" s="24">
        <f>Table1[[#This Row],[Male Voters]]/Table1[[#This Row],[Male Population]]</f>
        <v>0</v>
      </c>
      <c r="U9292" s="24">
        <f>Table1[[#This Row],[Total Voters]]/Table1[[#This Row],[Total Population]]</f>
        <v>0</v>
      </c>
      <c r="V9292" s="24">
        <f>Table1[[#This Row],[Female Ballots]]/Table1[[#This Row],[Female Population]]</f>
        <v>0</v>
      </c>
      <c r="W9292" s="24">
        <f>Table1[[#This Row],[Male Ballots]]/Table1[[#This Row],[Male Population]]</f>
        <v>0</v>
      </c>
      <c r="X9292" s="24">
        <f>Table1[[#This Row],[Total Ballots]]/Table1[[#This Row],[Total Population]]</f>
        <v>0</v>
      </c>
      <c r="Y9292" s="125" t="str">
        <f>IFERROR(Table1[[#This Row],[Female Ballots]]/Table1[[#This Row],[Female Voters]],"0.0%")</f>
        <v>0.0%</v>
      </c>
      <c r="Z9292" s="125" t="str">
        <f>IFERROR(Table1[[#This Row],[Male Ballots]]/Table1[[#This Row],[Male Voters]],"0.0%")</f>
        <v>0.0%</v>
      </c>
      <c r="AA9292" s="126" t="str">
        <f>IFERROR(Table1[[#This Row],[Total Ballots]]/Table1[[#This Row],[Total Voters]],"0.0%")</f>
        <v>0.0%</v>
      </c>
    </row>
    <row r="9293" spans="1:27" s="7" customFormat="1" x14ac:dyDescent="0.35">
      <c r="A9293" s="8" t="s">
        <v>46</v>
      </c>
      <c r="B9293" s="17">
        <v>2002</v>
      </c>
      <c r="C9293" s="16" t="s">
        <v>82</v>
      </c>
      <c r="D9293" s="17" t="s">
        <v>69</v>
      </c>
      <c r="E9293" s="35" t="s">
        <v>74</v>
      </c>
      <c r="F9293" s="35" t="s">
        <v>77</v>
      </c>
      <c r="G9293" s="51" t="s">
        <v>63</v>
      </c>
      <c r="H9293" s="10">
        <v>5633</v>
      </c>
      <c r="I9293" s="10">
        <v>5613</v>
      </c>
      <c r="J9293" s="53">
        <v>11246</v>
      </c>
      <c r="K9293" s="55"/>
      <c r="L9293" s="57"/>
      <c r="M9293" s="57"/>
      <c r="N9293" s="59"/>
      <c r="O9293" s="53"/>
      <c r="P9293" s="92"/>
      <c r="Q9293" s="92"/>
      <c r="R9293" s="61"/>
      <c r="S9293" s="24">
        <f>Table1[[#This Row],[Female Voters]]/Table1[[#This Row],[Female Population]]</f>
        <v>0</v>
      </c>
      <c r="T9293" s="24">
        <f>Table1[[#This Row],[Male Voters]]/Table1[[#This Row],[Male Population]]</f>
        <v>0</v>
      </c>
      <c r="U9293" s="24">
        <f>Table1[[#This Row],[Total Voters]]/Table1[[#This Row],[Total Population]]</f>
        <v>0</v>
      </c>
      <c r="V9293" s="24">
        <f>Table1[[#This Row],[Female Ballots]]/Table1[[#This Row],[Female Population]]</f>
        <v>0</v>
      </c>
      <c r="W9293" s="24">
        <f>Table1[[#This Row],[Male Ballots]]/Table1[[#This Row],[Male Population]]</f>
        <v>0</v>
      </c>
      <c r="X9293" s="24">
        <f>Table1[[#This Row],[Total Ballots]]/Table1[[#This Row],[Total Population]]</f>
        <v>0</v>
      </c>
      <c r="Y9293" s="125" t="str">
        <f>IFERROR(Table1[[#This Row],[Female Ballots]]/Table1[[#This Row],[Female Voters]],"0.0%")</f>
        <v>0.0%</v>
      </c>
      <c r="Z9293" s="125" t="str">
        <f>IFERROR(Table1[[#This Row],[Male Ballots]]/Table1[[#This Row],[Male Voters]],"0.0%")</f>
        <v>0.0%</v>
      </c>
      <c r="AA9293" s="126" t="str">
        <f>IFERROR(Table1[[#This Row],[Total Ballots]]/Table1[[#This Row],[Total Voters]],"0.0%")</f>
        <v>0.0%</v>
      </c>
    </row>
    <row r="9294" spans="1:27" s="7" customFormat="1" x14ac:dyDescent="0.35">
      <c r="A9294" s="8" t="s">
        <v>46</v>
      </c>
      <c r="B9294" s="17">
        <v>2002</v>
      </c>
      <c r="C9294" s="16" t="s">
        <v>82</v>
      </c>
      <c r="D9294" s="17" t="s">
        <v>69</v>
      </c>
      <c r="E9294" s="35" t="s">
        <v>74</v>
      </c>
      <c r="F9294" s="35" t="s">
        <v>77</v>
      </c>
      <c r="G9294" s="51" t="s">
        <v>64</v>
      </c>
      <c r="H9294" s="10">
        <v>6899</v>
      </c>
      <c r="I9294" s="10">
        <v>6944</v>
      </c>
      <c r="J9294" s="53">
        <v>13843</v>
      </c>
      <c r="K9294" s="55"/>
      <c r="L9294" s="57"/>
      <c r="M9294" s="57"/>
      <c r="N9294" s="59"/>
      <c r="O9294" s="53"/>
      <c r="P9294" s="92"/>
      <c r="Q9294" s="92"/>
      <c r="R9294" s="61"/>
      <c r="S9294" s="24">
        <f>Table1[[#This Row],[Female Voters]]/Table1[[#This Row],[Female Population]]</f>
        <v>0</v>
      </c>
      <c r="T9294" s="24">
        <f>Table1[[#This Row],[Male Voters]]/Table1[[#This Row],[Male Population]]</f>
        <v>0</v>
      </c>
      <c r="U9294" s="24">
        <f>Table1[[#This Row],[Total Voters]]/Table1[[#This Row],[Total Population]]</f>
        <v>0</v>
      </c>
      <c r="V9294" s="24">
        <f>Table1[[#This Row],[Female Ballots]]/Table1[[#This Row],[Female Population]]</f>
        <v>0</v>
      </c>
      <c r="W9294" s="24">
        <f>Table1[[#This Row],[Male Ballots]]/Table1[[#This Row],[Male Population]]</f>
        <v>0</v>
      </c>
      <c r="X9294" s="24">
        <f>Table1[[#This Row],[Total Ballots]]/Table1[[#This Row],[Total Population]]</f>
        <v>0</v>
      </c>
      <c r="Y9294" s="125" t="str">
        <f>IFERROR(Table1[[#This Row],[Female Ballots]]/Table1[[#This Row],[Female Voters]],"0.0%")</f>
        <v>0.0%</v>
      </c>
      <c r="Z9294" s="125" t="str">
        <f>IFERROR(Table1[[#This Row],[Male Ballots]]/Table1[[#This Row],[Male Voters]],"0.0%")</f>
        <v>0.0%</v>
      </c>
      <c r="AA9294" s="126" t="str">
        <f>IFERROR(Table1[[#This Row],[Total Ballots]]/Table1[[#This Row],[Total Voters]],"0.0%")</f>
        <v>0.0%</v>
      </c>
    </row>
    <row r="9295" spans="1:27" s="7" customFormat="1" x14ac:dyDescent="0.35">
      <c r="A9295" s="8" t="s">
        <v>46</v>
      </c>
      <c r="B9295" s="17">
        <v>2002</v>
      </c>
      <c r="C9295" s="16" t="s">
        <v>82</v>
      </c>
      <c r="D9295" s="17" t="s">
        <v>69</v>
      </c>
      <c r="E9295" s="35" t="s">
        <v>74</v>
      </c>
      <c r="F9295" s="35" t="s">
        <v>77</v>
      </c>
      <c r="G9295" s="51" t="s">
        <v>65</v>
      </c>
      <c r="H9295" s="10">
        <v>7073</v>
      </c>
      <c r="I9295" s="10">
        <v>7112</v>
      </c>
      <c r="J9295" s="53">
        <v>14185</v>
      </c>
      <c r="K9295" s="55"/>
      <c r="L9295" s="57"/>
      <c r="M9295" s="57"/>
      <c r="N9295" s="59"/>
      <c r="O9295" s="53"/>
      <c r="P9295" s="92"/>
      <c r="Q9295" s="92"/>
      <c r="R9295" s="61"/>
      <c r="S9295" s="24">
        <f>Table1[[#This Row],[Female Voters]]/Table1[[#This Row],[Female Population]]</f>
        <v>0</v>
      </c>
      <c r="T9295" s="24">
        <f>Table1[[#This Row],[Male Voters]]/Table1[[#This Row],[Male Population]]</f>
        <v>0</v>
      </c>
      <c r="U9295" s="24">
        <f>Table1[[#This Row],[Total Voters]]/Table1[[#This Row],[Total Population]]</f>
        <v>0</v>
      </c>
      <c r="V9295" s="24">
        <f>Table1[[#This Row],[Female Ballots]]/Table1[[#This Row],[Female Population]]</f>
        <v>0</v>
      </c>
      <c r="W9295" s="24">
        <f>Table1[[#This Row],[Male Ballots]]/Table1[[#This Row],[Male Population]]</f>
        <v>0</v>
      </c>
      <c r="X9295" s="24">
        <f>Table1[[#This Row],[Total Ballots]]/Table1[[#This Row],[Total Population]]</f>
        <v>0</v>
      </c>
      <c r="Y9295" s="125" t="str">
        <f>IFERROR(Table1[[#This Row],[Female Ballots]]/Table1[[#This Row],[Female Voters]],"0.0%")</f>
        <v>0.0%</v>
      </c>
      <c r="Z9295" s="125" t="str">
        <f>IFERROR(Table1[[#This Row],[Male Ballots]]/Table1[[#This Row],[Male Voters]],"0.0%")</f>
        <v>0.0%</v>
      </c>
      <c r="AA9295" s="126" t="str">
        <f>IFERROR(Table1[[#This Row],[Total Ballots]]/Table1[[#This Row],[Total Voters]],"0.0%")</f>
        <v>0.0%</v>
      </c>
    </row>
    <row r="9296" spans="1:27" s="7" customFormat="1" x14ac:dyDescent="0.35">
      <c r="A9296" s="8" t="s">
        <v>46</v>
      </c>
      <c r="B9296" s="17">
        <v>2002</v>
      </c>
      <c r="C9296" s="16" t="s">
        <v>82</v>
      </c>
      <c r="D9296" s="17" t="s">
        <v>69</v>
      </c>
      <c r="E9296" s="35" t="s">
        <v>74</v>
      </c>
      <c r="F9296" s="35" t="s">
        <v>77</v>
      </c>
      <c r="G9296" s="51" t="s">
        <v>66</v>
      </c>
      <c r="H9296" s="10">
        <v>4902</v>
      </c>
      <c r="I9296" s="10">
        <v>4918</v>
      </c>
      <c r="J9296" s="53">
        <v>9820</v>
      </c>
      <c r="K9296" s="55"/>
      <c r="L9296" s="57"/>
      <c r="M9296" s="57"/>
      <c r="N9296" s="59"/>
      <c r="O9296" s="53"/>
      <c r="P9296" s="92"/>
      <c r="Q9296" s="92"/>
      <c r="R9296" s="61"/>
      <c r="S9296" s="24">
        <f>Table1[[#This Row],[Female Voters]]/Table1[[#This Row],[Female Population]]</f>
        <v>0</v>
      </c>
      <c r="T9296" s="24">
        <f>Table1[[#This Row],[Male Voters]]/Table1[[#This Row],[Male Population]]</f>
        <v>0</v>
      </c>
      <c r="U9296" s="24">
        <f>Table1[[#This Row],[Total Voters]]/Table1[[#This Row],[Total Population]]</f>
        <v>0</v>
      </c>
      <c r="V9296" s="24">
        <f>Table1[[#This Row],[Female Ballots]]/Table1[[#This Row],[Female Population]]</f>
        <v>0</v>
      </c>
      <c r="W9296" s="24">
        <f>Table1[[#This Row],[Male Ballots]]/Table1[[#This Row],[Male Population]]</f>
        <v>0</v>
      </c>
      <c r="X9296" s="24">
        <f>Table1[[#This Row],[Total Ballots]]/Table1[[#This Row],[Total Population]]</f>
        <v>0</v>
      </c>
      <c r="Y9296" s="125" t="str">
        <f>IFERROR(Table1[[#This Row],[Female Ballots]]/Table1[[#This Row],[Female Voters]],"0.0%")</f>
        <v>0.0%</v>
      </c>
      <c r="Z9296" s="125" t="str">
        <f>IFERROR(Table1[[#This Row],[Male Ballots]]/Table1[[#This Row],[Male Voters]],"0.0%")</f>
        <v>0.0%</v>
      </c>
      <c r="AA9296" s="126" t="str">
        <f>IFERROR(Table1[[#This Row],[Total Ballots]]/Table1[[#This Row],[Total Voters]],"0.0%")</f>
        <v>0.0%</v>
      </c>
    </row>
    <row r="9297" spans="1:27" s="7" customFormat="1" x14ac:dyDescent="0.35">
      <c r="A9297" s="8" t="s">
        <v>46</v>
      </c>
      <c r="B9297" s="17">
        <v>2002</v>
      </c>
      <c r="C9297" s="16" t="s">
        <v>82</v>
      </c>
      <c r="D9297" s="17" t="s">
        <v>69</v>
      </c>
      <c r="E9297" s="35" t="s">
        <v>74</v>
      </c>
      <c r="F9297" s="35" t="s">
        <v>77</v>
      </c>
      <c r="G9297" s="51" t="s">
        <v>67</v>
      </c>
      <c r="H9297" s="10">
        <v>7191</v>
      </c>
      <c r="I9297" s="10">
        <v>5546</v>
      </c>
      <c r="J9297" s="53">
        <v>12737</v>
      </c>
      <c r="K9297" s="55"/>
      <c r="L9297" s="57"/>
      <c r="M9297" s="57"/>
      <c r="N9297" s="59"/>
      <c r="O9297" s="53"/>
      <c r="P9297" s="92"/>
      <c r="Q9297" s="92"/>
      <c r="R9297" s="61"/>
      <c r="S9297" s="24">
        <f>Table1[[#This Row],[Female Voters]]/Table1[[#This Row],[Female Population]]</f>
        <v>0</v>
      </c>
      <c r="T9297" s="24">
        <f>Table1[[#This Row],[Male Voters]]/Table1[[#This Row],[Male Population]]</f>
        <v>0</v>
      </c>
      <c r="U9297" s="24">
        <f>Table1[[#This Row],[Total Voters]]/Table1[[#This Row],[Total Population]]</f>
        <v>0</v>
      </c>
      <c r="V9297" s="24">
        <f>Table1[[#This Row],[Female Ballots]]/Table1[[#This Row],[Female Population]]</f>
        <v>0</v>
      </c>
      <c r="W9297" s="24">
        <f>Table1[[#This Row],[Male Ballots]]/Table1[[#This Row],[Male Population]]</f>
        <v>0</v>
      </c>
      <c r="X9297" s="24">
        <f>Table1[[#This Row],[Total Ballots]]/Table1[[#This Row],[Total Population]]</f>
        <v>0</v>
      </c>
      <c r="Y9297" s="125" t="str">
        <f>IFERROR(Table1[[#This Row],[Female Ballots]]/Table1[[#This Row],[Female Voters]],"0.0%")</f>
        <v>0.0%</v>
      </c>
      <c r="Z9297" s="125" t="str">
        <f>IFERROR(Table1[[#This Row],[Male Ballots]]/Table1[[#This Row],[Male Voters]],"0.0%")</f>
        <v>0.0%</v>
      </c>
      <c r="AA9297" s="126" t="str">
        <f>IFERROR(Table1[[#This Row],[Total Ballots]]/Table1[[#This Row],[Total Voters]],"0.0%")</f>
        <v>0.0%</v>
      </c>
    </row>
    <row r="9298" spans="1:27" s="7" customFormat="1" x14ac:dyDescent="0.35">
      <c r="A9298" s="8" t="s">
        <v>53</v>
      </c>
      <c r="B9298" s="17">
        <v>2002</v>
      </c>
      <c r="C9298" s="16" t="s">
        <v>82</v>
      </c>
      <c r="D9298" s="17"/>
      <c r="E9298" s="35" t="s">
        <v>74</v>
      </c>
      <c r="F9298" s="35" t="s">
        <v>77</v>
      </c>
      <c r="G9298" s="51" t="s">
        <v>79</v>
      </c>
      <c r="H9298" s="10">
        <v>11853</v>
      </c>
      <c r="I9298" s="10">
        <v>11472</v>
      </c>
      <c r="J9298" s="53">
        <v>23325</v>
      </c>
      <c r="K9298" s="55"/>
      <c r="L9298" s="57"/>
      <c r="M9298" s="57"/>
      <c r="N9298" s="59">
        <v>16354</v>
      </c>
      <c r="O9298" s="53"/>
      <c r="P9298" s="92"/>
      <c r="Q9298" s="92"/>
      <c r="R9298" s="61">
        <v>9227</v>
      </c>
      <c r="S9298" s="24">
        <f>Table1[[#This Row],[Female Voters]]/Table1[[#This Row],[Female Population]]</f>
        <v>0</v>
      </c>
      <c r="T9298" s="24">
        <f>Table1[[#This Row],[Male Voters]]/Table1[[#This Row],[Male Population]]</f>
        <v>0</v>
      </c>
      <c r="U9298" s="24">
        <f>Table1[[#This Row],[Total Voters]]/Table1[[#This Row],[Total Population]]</f>
        <v>0.7011361200428724</v>
      </c>
      <c r="V9298" s="24">
        <f>Table1[[#This Row],[Female Ballots]]/Table1[[#This Row],[Female Population]]</f>
        <v>0</v>
      </c>
      <c r="W9298" s="24">
        <f>Table1[[#This Row],[Male Ballots]]/Table1[[#This Row],[Male Population]]</f>
        <v>0</v>
      </c>
      <c r="X9298" s="24">
        <f>Table1[[#This Row],[Total Ballots]]/Table1[[#This Row],[Total Population]]</f>
        <v>0.39558413719185426</v>
      </c>
      <c r="Y9298" s="125" t="str">
        <f>IFERROR(Table1[[#This Row],[Female Ballots]]/Table1[[#This Row],[Female Voters]],"0.0%")</f>
        <v>0.0%</v>
      </c>
      <c r="Z9298" s="125" t="str">
        <f>IFERROR(Table1[[#This Row],[Male Ballots]]/Table1[[#This Row],[Male Voters]],"0.0%")</f>
        <v>0.0%</v>
      </c>
      <c r="AA9298" s="126">
        <f>IFERROR(Table1[[#This Row],[Total Ballots]]/Table1[[#This Row],[Total Voters]],"0.0%")</f>
        <v>0.56420447596918188</v>
      </c>
    </row>
    <row r="9299" spans="1:27" s="7" customFormat="1" x14ac:dyDescent="0.35">
      <c r="A9299" s="8" t="s">
        <v>53</v>
      </c>
      <c r="B9299" s="17">
        <v>2002</v>
      </c>
      <c r="C9299" s="16" t="s">
        <v>82</v>
      </c>
      <c r="D9299" s="17"/>
      <c r="E9299" s="35" t="s">
        <v>74</v>
      </c>
      <c r="F9299" s="35" t="s">
        <v>77</v>
      </c>
      <c r="G9299" s="51" t="s">
        <v>62</v>
      </c>
      <c r="H9299" s="10">
        <v>1345</v>
      </c>
      <c r="I9299" s="10">
        <v>1438</v>
      </c>
      <c r="J9299" s="53">
        <v>2783</v>
      </c>
      <c r="K9299" s="55"/>
      <c r="L9299" s="57"/>
      <c r="M9299" s="57"/>
      <c r="N9299" s="59"/>
      <c r="O9299" s="53"/>
      <c r="P9299" s="92"/>
      <c r="Q9299" s="92"/>
      <c r="R9299" s="61"/>
      <c r="S9299" s="24">
        <f>Table1[[#This Row],[Female Voters]]/Table1[[#This Row],[Female Population]]</f>
        <v>0</v>
      </c>
      <c r="T9299" s="24">
        <f>Table1[[#This Row],[Male Voters]]/Table1[[#This Row],[Male Population]]</f>
        <v>0</v>
      </c>
      <c r="U9299" s="24">
        <f>Table1[[#This Row],[Total Voters]]/Table1[[#This Row],[Total Population]]</f>
        <v>0</v>
      </c>
      <c r="V9299" s="24">
        <f>Table1[[#This Row],[Female Ballots]]/Table1[[#This Row],[Female Population]]</f>
        <v>0</v>
      </c>
      <c r="W9299" s="24">
        <f>Table1[[#This Row],[Male Ballots]]/Table1[[#This Row],[Male Population]]</f>
        <v>0</v>
      </c>
      <c r="X9299" s="24">
        <f>Table1[[#This Row],[Total Ballots]]/Table1[[#This Row],[Total Population]]</f>
        <v>0</v>
      </c>
      <c r="Y9299" s="125" t="str">
        <f>IFERROR(Table1[[#This Row],[Female Ballots]]/Table1[[#This Row],[Female Voters]],"0.0%")</f>
        <v>0.0%</v>
      </c>
      <c r="Z9299" s="125" t="str">
        <f>IFERROR(Table1[[#This Row],[Male Ballots]]/Table1[[#This Row],[Male Voters]],"0.0%")</f>
        <v>0.0%</v>
      </c>
      <c r="AA9299" s="126" t="str">
        <f>IFERROR(Table1[[#This Row],[Total Ballots]]/Table1[[#This Row],[Total Voters]],"0.0%")</f>
        <v>0.0%</v>
      </c>
    </row>
    <row r="9300" spans="1:27" s="7" customFormat="1" x14ac:dyDescent="0.35">
      <c r="A9300" s="8" t="s">
        <v>53</v>
      </c>
      <c r="B9300" s="17">
        <v>2002</v>
      </c>
      <c r="C9300" s="16" t="s">
        <v>82</v>
      </c>
      <c r="D9300" s="17"/>
      <c r="E9300" s="35" t="s">
        <v>74</v>
      </c>
      <c r="F9300" s="35" t="s">
        <v>77</v>
      </c>
      <c r="G9300" s="51" t="s">
        <v>63</v>
      </c>
      <c r="H9300" s="10">
        <v>1906</v>
      </c>
      <c r="I9300" s="10">
        <v>1858</v>
      </c>
      <c r="J9300" s="53">
        <v>3764</v>
      </c>
      <c r="K9300" s="55"/>
      <c r="L9300" s="57"/>
      <c r="M9300" s="57"/>
      <c r="N9300" s="59"/>
      <c r="O9300" s="53"/>
      <c r="P9300" s="92"/>
      <c r="Q9300" s="92"/>
      <c r="R9300" s="61"/>
      <c r="S9300" s="24">
        <f>Table1[[#This Row],[Female Voters]]/Table1[[#This Row],[Female Population]]</f>
        <v>0</v>
      </c>
      <c r="T9300" s="24">
        <f>Table1[[#This Row],[Male Voters]]/Table1[[#This Row],[Male Population]]</f>
        <v>0</v>
      </c>
      <c r="U9300" s="24">
        <f>Table1[[#This Row],[Total Voters]]/Table1[[#This Row],[Total Population]]</f>
        <v>0</v>
      </c>
      <c r="V9300" s="24">
        <f>Table1[[#This Row],[Female Ballots]]/Table1[[#This Row],[Female Population]]</f>
        <v>0</v>
      </c>
      <c r="W9300" s="24">
        <f>Table1[[#This Row],[Male Ballots]]/Table1[[#This Row],[Male Population]]</f>
        <v>0</v>
      </c>
      <c r="X9300" s="24">
        <f>Table1[[#This Row],[Total Ballots]]/Table1[[#This Row],[Total Population]]</f>
        <v>0</v>
      </c>
      <c r="Y9300" s="125" t="str">
        <f>IFERROR(Table1[[#This Row],[Female Ballots]]/Table1[[#This Row],[Female Voters]],"0.0%")</f>
        <v>0.0%</v>
      </c>
      <c r="Z9300" s="125" t="str">
        <f>IFERROR(Table1[[#This Row],[Male Ballots]]/Table1[[#This Row],[Male Voters]],"0.0%")</f>
        <v>0.0%</v>
      </c>
      <c r="AA9300" s="126" t="str">
        <f>IFERROR(Table1[[#This Row],[Total Ballots]]/Table1[[#This Row],[Total Voters]],"0.0%")</f>
        <v>0.0%</v>
      </c>
    </row>
    <row r="9301" spans="1:27" s="7" customFormat="1" x14ac:dyDescent="0.35">
      <c r="A9301" s="8" t="s">
        <v>53</v>
      </c>
      <c r="B9301" s="17">
        <v>2002</v>
      </c>
      <c r="C9301" s="16" t="s">
        <v>82</v>
      </c>
      <c r="D9301" s="17"/>
      <c r="E9301" s="35" t="s">
        <v>74</v>
      </c>
      <c r="F9301" s="35" t="s">
        <v>77</v>
      </c>
      <c r="G9301" s="51" t="s">
        <v>64</v>
      </c>
      <c r="H9301" s="10">
        <v>2482</v>
      </c>
      <c r="I9301" s="10">
        <v>2428</v>
      </c>
      <c r="J9301" s="53">
        <v>4910</v>
      </c>
      <c r="K9301" s="55"/>
      <c r="L9301" s="57"/>
      <c r="M9301" s="57"/>
      <c r="N9301" s="59"/>
      <c r="O9301" s="53"/>
      <c r="P9301" s="92"/>
      <c r="Q9301" s="92"/>
      <c r="R9301" s="61"/>
      <c r="S9301" s="24">
        <f>Table1[[#This Row],[Female Voters]]/Table1[[#This Row],[Female Population]]</f>
        <v>0</v>
      </c>
      <c r="T9301" s="24">
        <f>Table1[[#This Row],[Male Voters]]/Table1[[#This Row],[Male Population]]</f>
        <v>0</v>
      </c>
      <c r="U9301" s="24">
        <f>Table1[[#This Row],[Total Voters]]/Table1[[#This Row],[Total Population]]</f>
        <v>0</v>
      </c>
      <c r="V9301" s="24">
        <f>Table1[[#This Row],[Female Ballots]]/Table1[[#This Row],[Female Population]]</f>
        <v>0</v>
      </c>
      <c r="W9301" s="24">
        <f>Table1[[#This Row],[Male Ballots]]/Table1[[#This Row],[Male Population]]</f>
        <v>0</v>
      </c>
      <c r="X9301" s="24">
        <f>Table1[[#This Row],[Total Ballots]]/Table1[[#This Row],[Total Population]]</f>
        <v>0</v>
      </c>
      <c r="Y9301" s="125" t="str">
        <f>IFERROR(Table1[[#This Row],[Female Ballots]]/Table1[[#This Row],[Female Voters]],"0.0%")</f>
        <v>0.0%</v>
      </c>
      <c r="Z9301" s="125" t="str">
        <f>IFERROR(Table1[[#This Row],[Male Ballots]]/Table1[[#This Row],[Male Voters]],"0.0%")</f>
        <v>0.0%</v>
      </c>
      <c r="AA9301" s="126" t="str">
        <f>IFERROR(Table1[[#This Row],[Total Ballots]]/Table1[[#This Row],[Total Voters]],"0.0%")</f>
        <v>0.0%</v>
      </c>
    </row>
    <row r="9302" spans="1:27" s="7" customFormat="1" x14ac:dyDescent="0.35">
      <c r="A9302" s="8" t="s">
        <v>53</v>
      </c>
      <c r="B9302" s="17">
        <v>2002</v>
      </c>
      <c r="C9302" s="16" t="s">
        <v>82</v>
      </c>
      <c r="D9302" s="17"/>
      <c r="E9302" s="35" t="s">
        <v>74</v>
      </c>
      <c r="F9302" s="35" t="s">
        <v>77</v>
      </c>
      <c r="G9302" s="51" t="s">
        <v>65</v>
      </c>
      <c r="H9302" s="10">
        <v>2278</v>
      </c>
      <c r="I9302" s="10">
        <v>2320</v>
      </c>
      <c r="J9302" s="53">
        <v>4598</v>
      </c>
      <c r="K9302" s="55"/>
      <c r="L9302" s="57"/>
      <c r="M9302" s="57"/>
      <c r="N9302" s="59"/>
      <c r="O9302" s="53"/>
      <c r="P9302" s="92"/>
      <c r="Q9302" s="92"/>
      <c r="R9302" s="61"/>
      <c r="S9302" s="24">
        <f>Table1[[#This Row],[Female Voters]]/Table1[[#This Row],[Female Population]]</f>
        <v>0</v>
      </c>
      <c r="T9302" s="24">
        <f>Table1[[#This Row],[Male Voters]]/Table1[[#This Row],[Male Population]]</f>
        <v>0</v>
      </c>
      <c r="U9302" s="24">
        <f>Table1[[#This Row],[Total Voters]]/Table1[[#This Row],[Total Population]]</f>
        <v>0</v>
      </c>
      <c r="V9302" s="24">
        <f>Table1[[#This Row],[Female Ballots]]/Table1[[#This Row],[Female Population]]</f>
        <v>0</v>
      </c>
      <c r="W9302" s="24">
        <f>Table1[[#This Row],[Male Ballots]]/Table1[[#This Row],[Male Population]]</f>
        <v>0</v>
      </c>
      <c r="X9302" s="24">
        <f>Table1[[#This Row],[Total Ballots]]/Table1[[#This Row],[Total Population]]</f>
        <v>0</v>
      </c>
      <c r="Y9302" s="125" t="str">
        <f>IFERROR(Table1[[#This Row],[Female Ballots]]/Table1[[#This Row],[Female Voters]],"0.0%")</f>
        <v>0.0%</v>
      </c>
      <c r="Z9302" s="125" t="str">
        <f>IFERROR(Table1[[#This Row],[Male Ballots]]/Table1[[#This Row],[Male Voters]],"0.0%")</f>
        <v>0.0%</v>
      </c>
      <c r="AA9302" s="126" t="str">
        <f>IFERROR(Table1[[#This Row],[Total Ballots]]/Table1[[#This Row],[Total Voters]],"0.0%")</f>
        <v>0.0%</v>
      </c>
    </row>
    <row r="9303" spans="1:27" s="7" customFormat="1" x14ac:dyDescent="0.35">
      <c r="A9303" s="8" t="s">
        <v>53</v>
      </c>
      <c r="B9303" s="17">
        <v>2002</v>
      </c>
      <c r="C9303" s="16" t="s">
        <v>82</v>
      </c>
      <c r="D9303" s="17"/>
      <c r="E9303" s="35" t="s">
        <v>74</v>
      </c>
      <c r="F9303" s="35" t="s">
        <v>77</v>
      </c>
      <c r="G9303" s="51" t="s">
        <v>66</v>
      </c>
      <c r="H9303" s="10">
        <v>1571</v>
      </c>
      <c r="I9303" s="10">
        <v>1534</v>
      </c>
      <c r="J9303" s="53">
        <v>3105</v>
      </c>
      <c r="K9303" s="55"/>
      <c r="L9303" s="57"/>
      <c r="M9303" s="57"/>
      <c r="N9303" s="59"/>
      <c r="O9303" s="53"/>
      <c r="P9303" s="92"/>
      <c r="Q9303" s="92"/>
      <c r="R9303" s="61"/>
      <c r="S9303" s="24">
        <f>Table1[[#This Row],[Female Voters]]/Table1[[#This Row],[Female Population]]</f>
        <v>0</v>
      </c>
      <c r="T9303" s="24">
        <f>Table1[[#This Row],[Male Voters]]/Table1[[#This Row],[Male Population]]</f>
        <v>0</v>
      </c>
      <c r="U9303" s="24">
        <f>Table1[[#This Row],[Total Voters]]/Table1[[#This Row],[Total Population]]</f>
        <v>0</v>
      </c>
      <c r="V9303" s="24">
        <f>Table1[[#This Row],[Female Ballots]]/Table1[[#This Row],[Female Population]]</f>
        <v>0</v>
      </c>
      <c r="W9303" s="24">
        <f>Table1[[#This Row],[Male Ballots]]/Table1[[#This Row],[Male Population]]</f>
        <v>0</v>
      </c>
      <c r="X9303" s="24">
        <f>Table1[[#This Row],[Total Ballots]]/Table1[[#This Row],[Total Population]]</f>
        <v>0</v>
      </c>
      <c r="Y9303" s="125" t="str">
        <f>IFERROR(Table1[[#This Row],[Female Ballots]]/Table1[[#This Row],[Female Voters]],"0.0%")</f>
        <v>0.0%</v>
      </c>
      <c r="Z9303" s="125" t="str">
        <f>IFERROR(Table1[[#This Row],[Male Ballots]]/Table1[[#This Row],[Male Voters]],"0.0%")</f>
        <v>0.0%</v>
      </c>
      <c r="AA9303" s="126" t="str">
        <f>IFERROR(Table1[[#This Row],[Total Ballots]]/Table1[[#This Row],[Total Voters]],"0.0%")</f>
        <v>0.0%</v>
      </c>
    </row>
    <row r="9304" spans="1:27" s="7" customFormat="1" x14ac:dyDescent="0.35">
      <c r="A9304" s="8" t="s">
        <v>53</v>
      </c>
      <c r="B9304" s="17">
        <v>2002</v>
      </c>
      <c r="C9304" s="16" t="s">
        <v>82</v>
      </c>
      <c r="D9304" s="17"/>
      <c r="E9304" s="35" t="s">
        <v>74</v>
      </c>
      <c r="F9304" s="35" t="s">
        <v>77</v>
      </c>
      <c r="G9304" s="51" t="s">
        <v>67</v>
      </c>
      <c r="H9304" s="10">
        <v>2271</v>
      </c>
      <c r="I9304" s="10">
        <v>1894</v>
      </c>
      <c r="J9304" s="53">
        <v>4165</v>
      </c>
      <c r="K9304" s="55"/>
      <c r="L9304" s="57"/>
      <c r="M9304" s="57"/>
      <c r="N9304" s="59"/>
      <c r="O9304" s="53"/>
      <c r="P9304" s="92"/>
      <c r="Q9304" s="92"/>
      <c r="R9304" s="61"/>
      <c r="S9304" s="24">
        <f>Table1[[#This Row],[Female Voters]]/Table1[[#This Row],[Female Population]]</f>
        <v>0</v>
      </c>
      <c r="T9304" s="24">
        <f>Table1[[#This Row],[Male Voters]]/Table1[[#This Row],[Male Population]]</f>
        <v>0</v>
      </c>
      <c r="U9304" s="24">
        <f>Table1[[#This Row],[Total Voters]]/Table1[[#This Row],[Total Population]]</f>
        <v>0</v>
      </c>
      <c r="V9304" s="24">
        <f>Table1[[#This Row],[Female Ballots]]/Table1[[#This Row],[Female Population]]</f>
        <v>0</v>
      </c>
      <c r="W9304" s="24">
        <f>Table1[[#This Row],[Male Ballots]]/Table1[[#This Row],[Male Population]]</f>
        <v>0</v>
      </c>
      <c r="X9304" s="24">
        <f>Table1[[#This Row],[Total Ballots]]/Table1[[#This Row],[Total Population]]</f>
        <v>0</v>
      </c>
      <c r="Y9304" s="125" t="str">
        <f>IFERROR(Table1[[#This Row],[Female Ballots]]/Table1[[#This Row],[Female Voters]],"0.0%")</f>
        <v>0.0%</v>
      </c>
      <c r="Z9304" s="125" t="str">
        <f>IFERROR(Table1[[#This Row],[Male Ballots]]/Table1[[#This Row],[Male Voters]],"0.0%")</f>
        <v>0.0%</v>
      </c>
      <c r="AA9304" s="126" t="str">
        <f>IFERROR(Table1[[#This Row],[Total Ballots]]/Table1[[#This Row],[Total Voters]],"0.0%")</f>
        <v>0.0%</v>
      </c>
    </row>
    <row r="9305" spans="1:27" s="7" customFormat="1" x14ac:dyDescent="0.35">
      <c r="A9305" s="8" t="s">
        <v>32</v>
      </c>
      <c r="B9305" s="17">
        <v>2002</v>
      </c>
      <c r="C9305" s="16" t="s">
        <v>82</v>
      </c>
      <c r="D9305" s="17"/>
      <c r="E9305" s="35" t="s">
        <v>74</v>
      </c>
      <c r="F9305" s="35" t="s">
        <v>78</v>
      </c>
      <c r="G9305" s="51" t="s">
        <v>79</v>
      </c>
      <c r="H9305" s="10">
        <v>2674</v>
      </c>
      <c r="I9305" s="10">
        <v>2827</v>
      </c>
      <c r="J9305" s="53">
        <v>5501</v>
      </c>
      <c r="K9305" s="55"/>
      <c r="L9305" s="57"/>
      <c r="M9305" s="57"/>
      <c r="N9305" s="59">
        <v>3878</v>
      </c>
      <c r="O9305" s="53"/>
      <c r="P9305" s="92"/>
      <c r="Q9305" s="92"/>
      <c r="R9305" s="61">
        <v>2765</v>
      </c>
      <c r="S9305" s="24">
        <f>Table1[[#This Row],[Female Voters]]/Table1[[#This Row],[Female Population]]</f>
        <v>0</v>
      </c>
      <c r="T9305" s="24">
        <f>Table1[[#This Row],[Male Voters]]/Table1[[#This Row],[Male Population]]</f>
        <v>0</v>
      </c>
      <c r="U9305" s="24">
        <f>Table1[[#This Row],[Total Voters]]/Table1[[#This Row],[Total Population]]</f>
        <v>0.70496273404835486</v>
      </c>
      <c r="V9305" s="24">
        <f>Table1[[#This Row],[Female Ballots]]/Table1[[#This Row],[Female Population]]</f>
        <v>0</v>
      </c>
      <c r="W9305" s="24">
        <f>Table1[[#This Row],[Male Ballots]]/Table1[[#This Row],[Male Population]]</f>
        <v>0</v>
      </c>
      <c r="X9305" s="24">
        <f>Table1[[#This Row],[Total Ballots]]/Table1[[#This Row],[Total Population]]</f>
        <v>0.50263588438465734</v>
      </c>
      <c r="Y9305" s="125" t="str">
        <f>IFERROR(Table1[[#This Row],[Female Ballots]]/Table1[[#This Row],[Female Voters]],"0.0%")</f>
        <v>0.0%</v>
      </c>
      <c r="Z9305" s="125" t="str">
        <f>IFERROR(Table1[[#This Row],[Male Ballots]]/Table1[[#This Row],[Male Voters]],"0.0%")</f>
        <v>0.0%</v>
      </c>
      <c r="AA9305" s="126">
        <f>IFERROR(Table1[[#This Row],[Total Ballots]]/Table1[[#This Row],[Total Voters]],"0.0%")</f>
        <v>0.71299638989169678</v>
      </c>
    </row>
    <row r="9306" spans="1:27" s="7" customFormat="1" x14ac:dyDescent="0.35">
      <c r="A9306" s="8" t="s">
        <v>32</v>
      </c>
      <c r="B9306" s="17">
        <v>2002</v>
      </c>
      <c r="C9306" s="16" t="s">
        <v>82</v>
      </c>
      <c r="D9306" s="17"/>
      <c r="E9306" s="35" t="s">
        <v>74</v>
      </c>
      <c r="F9306" s="35" t="s">
        <v>78</v>
      </c>
      <c r="G9306" s="51" t="s">
        <v>62</v>
      </c>
      <c r="H9306" s="10">
        <v>250</v>
      </c>
      <c r="I9306" s="10">
        <v>337</v>
      </c>
      <c r="J9306" s="53">
        <v>587</v>
      </c>
      <c r="K9306" s="55"/>
      <c r="L9306" s="57"/>
      <c r="M9306" s="57"/>
      <c r="N9306" s="59"/>
      <c r="O9306" s="53"/>
      <c r="P9306" s="92"/>
      <c r="Q9306" s="92"/>
      <c r="R9306" s="61"/>
      <c r="S9306" s="24">
        <f>Table1[[#This Row],[Female Voters]]/Table1[[#This Row],[Female Population]]</f>
        <v>0</v>
      </c>
      <c r="T9306" s="24">
        <f>Table1[[#This Row],[Male Voters]]/Table1[[#This Row],[Male Population]]</f>
        <v>0</v>
      </c>
      <c r="U9306" s="24">
        <f>Table1[[#This Row],[Total Voters]]/Table1[[#This Row],[Total Population]]</f>
        <v>0</v>
      </c>
      <c r="V9306" s="24">
        <f>Table1[[#This Row],[Female Ballots]]/Table1[[#This Row],[Female Population]]</f>
        <v>0</v>
      </c>
      <c r="W9306" s="24">
        <f>Table1[[#This Row],[Male Ballots]]/Table1[[#This Row],[Male Population]]</f>
        <v>0</v>
      </c>
      <c r="X9306" s="24">
        <f>Table1[[#This Row],[Total Ballots]]/Table1[[#This Row],[Total Population]]</f>
        <v>0</v>
      </c>
      <c r="Y9306" s="125" t="str">
        <f>IFERROR(Table1[[#This Row],[Female Ballots]]/Table1[[#This Row],[Female Voters]],"0.0%")</f>
        <v>0.0%</v>
      </c>
      <c r="Z9306" s="125" t="str">
        <f>IFERROR(Table1[[#This Row],[Male Ballots]]/Table1[[#This Row],[Male Voters]],"0.0%")</f>
        <v>0.0%</v>
      </c>
      <c r="AA9306" s="126" t="str">
        <f>IFERROR(Table1[[#This Row],[Total Ballots]]/Table1[[#This Row],[Total Voters]],"0.0%")</f>
        <v>0.0%</v>
      </c>
    </row>
    <row r="9307" spans="1:27" s="7" customFormat="1" x14ac:dyDescent="0.35">
      <c r="A9307" s="8" t="s">
        <v>32</v>
      </c>
      <c r="B9307" s="17">
        <v>2002</v>
      </c>
      <c r="C9307" s="16" t="s">
        <v>82</v>
      </c>
      <c r="D9307" s="17"/>
      <c r="E9307" s="35" t="s">
        <v>74</v>
      </c>
      <c r="F9307" s="35" t="s">
        <v>78</v>
      </c>
      <c r="G9307" s="51" t="s">
        <v>63</v>
      </c>
      <c r="H9307" s="10">
        <v>338</v>
      </c>
      <c r="I9307" s="10">
        <v>320</v>
      </c>
      <c r="J9307" s="53">
        <v>658</v>
      </c>
      <c r="K9307" s="55"/>
      <c r="L9307" s="57"/>
      <c r="M9307" s="57"/>
      <c r="N9307" s="59"/>
      <c r="O9307" s="53"/>
      <c r="P9307" s="92"/>
      <c r="Q9307" s="92"/>
      <c r="R9307" s="61"/>
      <c r="S9307" s="24">
        <f>Table1[[#This Row],[Female Voters]]/Table1[[#This Row],[Female Population]]</f>
        <v>0</v>
      </c>
      <c r="T9307" s="24">
        <f>Table1[[#This Row],[Male Voters]]/Table1[[#This Row],[Male Population]]</f>
        <v>0</v>
      </c>
      <c r="U9307" s="24">
        <f>Table1[[#This Row],[Total Voters]]/Table1[[#This Row],[Total Population]]</f>
        <v>0</v>
      </c>
      <c r="V9307" s="24">
        <f>Table1[[#This Row],[Female Ballots]]/Table1[[#This Row],[Female Population]]</f>
        <v>0</v>
      </c>
      <c r="W9307" s="24">
        <f>Table1[[#This Row],[Male Ballots]]/Table1[[#This Row],[Male Population]]</f>
        <v>0</v>
      </c>
      <c r="X9307" s="24">
        <f>Table1[[#This Row],[Total Ballots]]/Table1[[#This Row],[Total Population]]</f>
        <v>0</v>
      </c>
      <c r="Y9307" s="125" t="str">
        <f>IFERROR(Table1[[#This Row],[Female Ballots]]/Table1[[#This Row],[Female Voters]],"0.0%")</f>
        <v>0.0%</v>
      </c>
      <c r="Z9307" s="125" t="str">
        <f>IFERROR(Table1[[#This Row],[Male Ballots]]/Table1[[#This Row],[Male Voters]],"0.0%")</f>
        <v>0.0%</v>
      </c>
      <c r="AA9307" s="126" t="str">
        <f>IFERROR(Table1[[#This Row],[Total Ballots]]/Table1[[#This Row],[Total Voters]],"0.0%")</f>
        <v>0.0%</v>
      </c>
    </row>
    <row r="9308" spans="1:27" s="7" customFormat="1" x14ac:dyDescent="0.35">
      <c r="A9308" s="8" t="s">
        <v>32</v>
      </c>
      <c r="B9308" s="17">
        <v>2002</v>
      </c>
      <c r="C9308" s="16" t="s">
        <v>82</v>
      </c>
      <c r="D9308" s="17"/>
      <c r="E9308" s="35" t="s">
        <v>74</v>
      </c>
      <c r="F9308" s="35" t="s">
        <v>78</v>
      </c>
      <c r="G9308" s="51" t="s">
        <v>64</v>
      </c>
      <c r="H9308" s="10">
        <v>498</v>
      </c>
      <c r="I9308" s="10">
        <v>483</v>
      </c>
      <c r="J9308" s="53">
        <v>981</v>
      </c>
      <c r="K9308" s="55"/>
      <c r="L9308" s="57"/>
      <c r="M9308" s="57"/>
      <c r="N9308" s="59"/>
      <c r="O9308" s="53"/>
      <c r="P9308" s="92"/>
      <c r="Q9308" s="92"/>
      <c r="R9308" s="61"/>
      <c r="S9308" s="24">
        <f>Table1[[#This Row],[Female Voters]]/Table1[[#This Row],[Female Population]]</f>
        <v>0</v>
      </c>
      <c r="T9308" s="24">
        <f>Table1[[#This Row],[Male Voters]]/Table1[[#This Row],[Male Population]]</f>
        <v>0</v>
      </c>
      <c r="U9308" s="24">
        <f>Table1[[#This Row],[Total Voters]]/Table1[[#This Row],[Total Population]]</f>
        <v>0</v>
      </c>
      <c r="V9308" s="24">
        <f>Table1[[#This Row],[Female Ballots]]/Table1[[#This Row],[Female Population]]</f>
        <v>0</v>
      </c>
      <c r="W9308" s="24">
        <f>Table1[[#This Row],[Male Ballots]]/Table1[[#This Row],[Male Population]]</f>
        <v>0</v>
      </c>
      <c r="X9308" s="24">
        <f>Table1[[#This Row],[Total Ballots]]/Table1[[#This Row],[Total Population]]</f>
        <v>0</v>
      </c>
      <c r="Y9308" s="125" t="str">
        <f>IFERROR(Table1[[#This Row],[Female Ballots]]/Table1[[#This Row],[Female Voters]],"0.0%")</f>
        <v>0.0%</v>
      </c>
      <c r="Z9308" s="125" t="str">
        <f>IFERROR(Table1[[#This Row],[Male Ballots]]/Table1[[#This Row],[Male Voters]],"0.0%")</f>
        <v>0.0%</v>
      </c>
      <c r="AA9308" s="126" t="str">
        <f>IFERROR(Table1[[#This Row],[Total Ballots]]/Table1[[#This Row],[Total Voters]],"0.0%")</f>
        <v>0.0%</v>
      </c>
    </row>
    <row r="9309" spans="1:27" s="7" customFormat="1" x14ac:dyDescent="0.35">
      <c r="A9309" s="8" t="s">
        <v>32</v>
      </c>
      <c r="B9309" s="17">
        <v>2002</v>
      </c>
      <c r="C9309" s="16" t="s">
        <v>82</v>
      </c>
      <c r="D9309" s="17"/>
      <c r="E9309" s="35" t="s">
        <v>74</v>
      </c>
      <c r="F9309" s="35" t="s">
        <v>78</v>
      </c>
      <c r="G9309" s="51" t="s">
        <v>65</v>
      </c>
      <c r="H9309" s="10">
        <v>617</v>
      </c>
      <c r="I9309" s="10">
        <v>681</v>
      </c>
      <c r="J9309" s="53">
        <v>1298</v>
      </c>
      <c r="K9309" s="55"/>
      <c r="L9309" s="57"/>
      <c r="M9309" s="57"/>
      <c r="N9309" s="59"/>
      <c r="O9309" s="53"/>
      <c r="P9309" s="92"/>
      <c r="Q9309" s="92"/>
      <c r="R9309" s="61"/>
      <c r="S9309" s="24">
        <f>Table1[[#This Row],[Female Voters]]/Table1[[#This Row],[Female Population]]</f>
        <v>0</v>
      </c>
      <c r="T9309" s="24">
        <f>Table1[[#This Row],[Male Voters]]/Table1[[#This Row],[Male Population]]</f>
        <v>0</v>
      </c>
      <c r="U9309" s="24">
        <f>Table1[[#This Row],[Total Voters]]/Table1[[#This Row],[Total Population]]</f>
        <v>0</v>
      </c>
      <c r="V9309" s="24">
        <f>Table1[[#This Row],[Female Ballots]]/Table1[[#This Row],[Female Population]]</f>
        <v>0</v>
      </c>
      <c r="W9309" s="24">
        <f>Table1[[#This Row],[Male Ballots]]/Table1[[#This Row],[Male Population]]</f>
        <v>0</v>
      </c>
      <c r="X9309" s="24">
        <f>Table1[[#This Row],[Total Ballots]]/Table1[[#This Row],[Total Population]]</f>
        <v>0</v>
      </c>
      <c r="Y9309" s="125" t="str">
        <f>IFERROR(Table1[[#This Row],[Female Ballots]]/Table1[[#This Row],[Female Voters]],"0.0%")</f>
        <v>0.0%</v>
      </c>
      <c r="Z9309" s="125" t="str">
        <f>IFERROR(Table1[[#This Row],[Male Ballots]]/Table1[[#This Row],[Male Voters]],"0.0%")</f>
        <v>0.0%</v>
      </c>
      <c r="AA9309" s="126" t="str">
        <f>IFERROR(Table1[[#This Row],[Total Ballots]]/Table1[[#This Row],[Total Voters]],"0.0%")</f>
        <v>0.0%</v>
      </c>
    </row>
    <row r="9310" spans="1:27" s="7" customFormat="1" x14ac:dyDescent="0.35">
      <c r="A9310" s="8" t="s">
        <v>32</v>
      </c>
      <c r="B9310" s="17">
        <v>2002</v>
      </c>
      <c r="C9310" s="16" t="s">
        <v>82</v>
      </c>
      <c r="D9310" s="17"/>
      <c r="E9310" s="35" t="s">
        <v>74</v>
      </c>
      <c r="F9310" s="35" t="s">
        <v>78</v>
      </c>
      <c r="G9310" s="51" t="s">
        <v>66</v>
      </c>
      <c r="H9310" s="10">
        <v>481</v>
      </c>
      <c r="I9310" s="10">
        <v>513</v>
      </c>
      <c r="J9310" s="53">
        <v>994</v>
      </c>
      <c r="K9310" s="55"/>
      <c r="L9310" s="57"/>
      <c r="M9310" s="57"/>
      <c r="N9310" s="59"/>
      <c r="O9310" s="53"/>
      <c r="P9310" s="92"/>
      <c r="Q9310" s="92"/>
      <c r="R9310" s="61"/>
      <c r="S9310" s="24">
        <f>Table1[[#This Row],[Female Voters]]/Table1[[#This Row],[Female Population]]</f>
        <v>0</v>
      </c>
      <c r="T9310" s="24">
        <f>Table1[[#This Row],[Male Voters]]/Table1[[#This Row],[Male Population]]</f>
        <v>0</v>
      </c>
      <c r="U9310" s="24">
        <f>Table1[[#This Row],[Total Voters]]/Table1[[#This Row],[Total Population]]</f>
        <v>0</v>
      </c>
      <c r="V9310" s="24">
        <f>Table1[[#This Row],[Female Ballots]]/Table1[[#This Row],[Female Population]]</f>
        <v>0</v>
      </c>
      <c r="W9310" s="24">
        <f>Table1[[#This Row],[Male Ballots]]/Table1[[#This Row],[Male Population]]</f>
        <v>0</v>
      </c>
      <c r="X9310" s="24">
        <f>Table1[[#This Row],[Total Ballots]]/Table1[[#This Row],[Total Population]]</f>
        <v>0</v>
      </c>
      <c r="Y9310" s="125" t="str">
        <f>IFERROR(Table1[[#This Row],[Female Ballots]]/Table1[[#This Row],[Female Voters]],"0.0%")</f>
        <v>0.0%</v>
      </c>
      <c r="Z9310" s="125" t="str">
        <f>IFERROR(Table1[[#This Row],[Male Ballots]]/Table1[[#This Row],[Male Voters]],"0.0%")</f>
        <v>0.0%</v>
      </c>
      <c r="AA9310" s="126" t="str">
        <f>IFERROR(Table1[[#This Row],[Total Ballots]]/Table1[[#This Row],[Total Voters]],"0.0%")</f>
        <v>0.0%</v>
      </c>
    </row>
    <row r="9311" spans="1:27" s="7" customFormat="1" x14ac:dyDescent="0.35">
      <c r="A9311" s="8" t="s">
        <v>32</v>
      </c>
      <c r="B9311" s="17">
        <v>2002</v>
      </c>
      <c r="C9311" s="16" t="s">
        <v>82</v>
      </c>
      <c r="D9311" s="17"/>
      <c r="E9311" s="35" t="s">
        <v>74</v>
      </c>
      <c r="F9311" s="35" t="s">
        <v>78</v>
      </c>
      <c r="G9311" s="51" t="s">
        <v>67</v>
      </c>
      <c r="H9311" s="10">
        <v>490</v>
      </c>
      <c r="I9311" s="10">
        <v>493</v>
      </c>
      <c r="J9311" s="53">
        <v>983</v>
      </c>
      <c r="K9311" s="55"/>
      <c r="L9311" s="57"/>
      <c r="M9311" s="57"/>
      <c r="N9311" s="59"/>
      <c r="O9311" s="53"/>
      <c r="P9311" s="92"/>
      <c r="Q9311" s="92"/>
      <c r="R9311" s="61"/>
      <c r="S9311" s="24">
        <f>Table1[[#This Row],[Female Voters]]/Table1[[#This Row],[Female Population]]</f>
        <v>0</v>
      </c>
      <c r="T9311" s="24">
        <f>Table1[[#This Row],[Male Voters]]/Table1[[#This Row],[Male Population]]</f>
        <v>0</v>
      </c>
      <c r="U9311" s="24">
        <f>Table1[[#This Row],[Total Voters]]/Table1[[#This Row],[Total Population]]</f>
        <v>0</v>
      </c>
      <c r="V9311" s="24">
        <f>Table1[[#This Row],[Female Ballots]]/Table1[[#This Row],[Female Population]]</f>
        <v>0</v>
      </c>
      <c r="W9311" s="24">
        <f>Table1[[#This Row],[Male Ballots]]/Table1[[#This Row],[Male Population]]</f>
        <v>0</v>
      </c>
      <c r="X9311" s="24">
        <f>Table1[[#This Row],[Total Ballots]]/Table1[[#This Row],[Total Population]]</f>
        <v>0</v>
      </c>
      <c r="Y9311" s="125" t="str">
        <f>IFERROR(Table1[[#This Row],[Female Ballots]]/Table1[[#This Row],[Female Voters]],"0.0%")</f>
        <v>0.0%</v>
      </c>
      <c r="Z9311" s="125" t="str">
        <f>IFERROR(Table1[[#This Row],[Male Ballots]]/Table1[[#This Row],[Male Voters]],"0.0%")</f>
        <v>0.0%</v>
      </c>
      <c r="AA9311" s="126" t="str">
        <f>IFERROR(Table1[[#This Row],[Total Ballots]]/Table1[[#This Row],[Total Voters]],"0.0%")</f>
        <v>0.0%</v>
      </c>
    </row>
    <row r="9312" spans="1:27" s="7" customFormat="1" x14ac:dyDescent="0.35">
      <c r="A9312" s="8" t="s">
        <v>60</v>
      </c>
      <c r="B9312" s="17">
        <v>2002</v>
      </c>
      <c r="C9312" s="16" t="s">
        <v>82</v>
      </c>
      <c r="D9312" s="17"/>
      <c r="E9312" s="35" t="s">
        <v>75</v>
      </c>
      <c r="F9312" s="35" t="s">
        <v>77</v>
      </c>
      <c r="G9312" s="51" t="s">
        <v>79</v>
      </c>
      <c r="H9312" s="10">
        <v>16438</v>
      </c>
      <c r="I9312" s="10">
        <v>17832</v>
      </c>
      <c r="J9312" s="53">
        <v>34270</v>
      </c>
      <c r="K9312" s="55"/>
      <c r="L9312" s="57"/>
      <c r="M9312" s="57"/>
      <c r="N9312" s="59">
        <v>18100</v>
      </c>
      <c r="O9312" s="53"/>
      <c r="P9312" s="92"/>
      <c r="Q9312" s="92"/>
      <c r="R9312" s="61">
        <v>10228</v>
      </c>
      <c r="S9312" s="24">
        <f>Table1[[#This Row],[Female Voters]]/Table1[[#This Row],[Female Population]]</f>
        <v>0</v>
      </c>
      <c r="T9312" s="24">
        <f>Table1[[#This Row],[Male Voters]]/Table1[[#This Row],[Male Population]]</f>
        <v>0</v>
      </c>
      <c r="U9312" s="24">
        <f>Table1[[#This Row],[Total Voters]]/Table1[[#This Row],[Total Population]]</f>
        <v>0.52815873942223523</v>
      </c>
      <c r="V9312" s="24">
        <f>Table1[[#This Row],[Female Ballots]]/Table1[[#This Row],[Female Population]]</f>
        <v>0</v>
      </c>
      <c r="W9312" s="24">
        <f>Table1[[#This Row],[Male Ballots]]/Table1[[#This Row],[Male Population]]</f>
        <v>0</v>
      </c>
      <c r="X9312" s="24">
        <f>Table1[[#This Row],[Total Ballots]]/Table1[[#This Row],[Total Population]]</f>
        <v>0.29845345783484095</v>
      </c>
      <c r="Y9312" s="125" t="str">
        <f>IFERROR(Table1[[#This Row],[Female Ballots]]/Table1[[#This Row],[Female Voters]],"0.0%")</f>
        <v>0.0%</v>
      </c>
      <c r="Z9312" s="125" t="str">
        <f>IFERROR(Table1[[#This Row],[Male Ballots]]/Table1[[#This Row],[Male Voters]],"0.0%")</f>
        <v>0.0%</v>
      </c>
      <c r="AA9312" s="126">
        <f>IFERROR(Table1[[#This Row],[Total Ballots]]/Table1[[#This Row],[Total Voters]],"0.0%")</f>
        <v>0.56508287292817683</v>
      </c>
    </row>
    <row r="9313" spans="1:27" s="7" customFormat="1" x14ac:dyDescent="0.35">
      <c r="A9313" s="8" t="s">
        <v>60</v>
      </c>
      <c r="B9313" s="17">
        <v>2002</v>
      </c>
      <c r="C9313" s="16" t="s">
        <v>82</v>
      </c>
      <c r="D9313" s="17"/>
      <c r="E9313" s="35" t="s">
        <v>75</v>
      </c>
      <c r="F9313" s="35" t="s">
        <v>77</v>
      </c>
      <c r="G9313" s="51" t="s">
        <v>62</v>
      </c>
      <c r="H9313" s="10">
        <v>2644</v>
      </c>
      <c r="I9313" s="10">
        <v>3130</v>
      </c>
      <c r="J9313" s="53">
        <v>5774</v>
      </c>
      <c r="K9313" s="55"/>
      <c r="L9313" s="57"/>
      <c r="M9313" s="57"/>
      <c r="N9313" s="59"/>
      <c r="O9313" s="53"/>
      <c r="P9313" s="92"/>
      <c r="Q9313" s="92"/>
      <c r="R9313" s="61"/>
      <c r="S9313" s="24">
        <f>Table1[[#This Row],[Female Voters]]/Table1[[#This Row],[Female Population]]</f>
        <v>0</v>
      </c>
      <c r="T9313" s="24">
        <f>Table1[[#This Row],[Male Voters]]/Table1[[#This Row],[Male Population]]</f>
        <v>0</v>
      </c>
      <c r="U9313" s="24">
        <f>Table1[[#This Row],[Total Voters]]/Table1[[#This Row],[Total Population]]</f>
        <v>0</v>
      </c>
      <c r="V9313" s="24">
        <f>Table1[[#This Row],[Female Ballots]]/Table1[[#This Row],[Female Population]]</f>
        <v>0</v>
      </c>
      <c r="W9313" s="24">
        <f>Table1[[#This Row],[Male Ballots]]/Table1[[#This Row],[Male Population]]</f>
        <v>0</v>
      </c>
      <c r="X9313" s="24">
        <f>Table1[[#This Row],[Total Ballots]]/Table1[[#This Row],[Total Population]]</f>
        <v>0</v>
      </c>
      <c r="Y9313" s="125" t="str">
        <f>IFERROR(Table1[[#This Row],[Female Ballots]]/Table1[[#This Row],[Female Voters]],"0.0%")</f>
        <v>0.0%</v>
      </c>
      <c r="Z9313" s="125" t="str">
        <f>IFERROR(Table1[[#This Row],[Male Ballots]]/Table1[[#This Row],[Male Voters]],"0.0%")</f>
        <v>0.0%</v>
      </c>
      <c r="AA9313" s="126" t="str">
        <f>IFERROR(Table1[[#This Row],[Total Ballots]]/Table1[[#This Row],[Total Voters]],"0.0%")</f>
        <v>0.0%</v>
      </c>
    </row>
    <row r="9314" spans="1:27" s="7" customFormat="1" x14ac:dyDescent="0.35">
      <c r="A9314" s="8" t="s">
        <v>60</v>
      </c>
      <c r="B9314" s="17">
        <v>2002</v>
      </c>
      <c r="C9314" s="16" t="s">
        <v>82</v>
      </c>
      <c r="D9314" s="17"/>
      <c r="E9314" s="35" t="s">
        <v>75</v>
      </c>
      <c r="F9314" s="35" t="s">
        <v>77</v>
      </c>
      <c r="G9314" s="51" t="s">
        <v>63</v>
      </c>
      <c r="H9314" s="10">
        <v>3565</v>
      </c>
      <c r="I9314" s="10">
        <v>4090</v>
      </c>
      <c r="J9314" s="53">
        <v>7655</v>
      </c>
      <c r="K9314" s="55"/>
      <c r="L9314" s="57"/>
      <c r="M9314" s="57"/>
      <c r="N9314" s="59"/>
      <c r="O9314" s="53"/>
      <c r="P9314" s="92"/>
      <c r="Q9314" s="92"/>
      <c r="R9314" s="61"/>
      <c r="S9314" s="24">
        <f>Table1[[#This Row],[Female Voters]]/Table1[[#This Row],[Female Population]]</f>
        <v>0</v>
      </c>
      <c r="T9314" s="24">
        <f>Table1[[#This Row],[Male Voters]]/Table1[[#This Row],[Male Population]]</f>
        <v>0</v>
      </c>
      <c r="U9314" s="24">
        <f>Table1[[#This Row],[Total Voters]]/Table1[[#This Row],[Total Population]]</f>
        <v>0</v>
      </c>
      <c r="V9314" s="24">
        <f>Table1[[#This Row],[Female Ballots]]/Table1[[#This Row],[Female Population]]</f>
        <v>0</v>
      </c>
      <c r="W9314" s="24">
        <f>Table1[[#This Row],[Male Ballots]]/Table1[[#This Row],[Male Population]]</f>
        <v>0</v>
      </c>
      <c r="X9314" s="24">
        <f>Table1[[#This Row],[Total Ballots]]/Table1[[#This Row],[Total Population]]</f>
        <v>0</v>
      </c>
      <c r="Y9314" s="125" t="str">
        <f>IFERROR(Table1[[#This Row],[Female Ballots]]/Table1[[#This Row],[Female Voters]],"0.0%")</f>
        <v>0.0%</v>
      </c>
      <c r="Z9314" s="125" t="str">
        <f>IFERROR(Table1[[#This Row],[Male Ballots]]/Table1[[#This Row],[Male Voters]],"0.0%")</f>
        <v>0.0%</v>
      </c>
      <c r="AA9314" s="126" t="str">
        <f>IFERROR(Table1[[#This Row],[Total Ballots]]/Table1[[#This Row],[Total Voters]],"0.0%")</f>
        <v>0.0%</v>
      </c>
    </row>
    <row r="9315" spans="1:27" s="7" customFormat="1" x14ac:dyDescent="0.35">
      <c r="A9315" s="8" t="s">
        <v>60</v>
      </c>
      <c r="B9315" s="17">
        <v>2002</v>
      </c>
      <c r="C9315" s="16" t="s">
        <v>82</v>
      </c>
      <c r="D9315" s="17"/>
      <c r="E9315" s="35" t="s">
        <v>75</v>
      </c>
      <c r="F9315" s="35" t="s">
        <v>77</v>
      </c>
      <c r="G9315" s="51" t="s">
        <v>64</v>
      </c>
      <c r="H9315" s="10">
        <v>3333</v>
      </c>
      <c r="I9315" s="10">
        <v>3677</v>
      </c>
      <c r="J9315" s="53">
        <v>7010</v>
      </c>
      <c r="K9315" s="55"/>
      <c r="L9315" s="57"/>
      <c r="M9315" s="57"/>
      <c r="N9315" s="59"/>
      <c r="O9315" s="53"/>
      <c r="P9315" s="92"/>
      <c r="Q9315" s="92"/>
      <c r="R9315" s="61"/>
      <c r="S9315" s="24">
        <f>Table1[[#This Row],[Female Voters]]/Table1[[#This Row],[Female Population]]</f>
        <v>0</v>
      </c>
      <c r="T9315" s="24">
        <f>Table1[[#This Row],[Male Voters]]/Table1[[#This Row],[Male Population]]</f>
        <v>0</v>
      </c>
      <c r="U9315" s="24">
        <f>Table1[[#This Row],[Total Voters]]/Table1[[#This Row],[Total Population]]</f>
        <v>0</v>
      </c>
      <c r="V9315" s="24">
        <f>Table1[[#This Row],[Female Ballots]]/Table1[[#This Row],[Female Population]]</f>
        <v>0</v>
      </c>
      <c r="W9315" s="24">
        <f>Table1[[#This Row],[Male Ballots]]/Table1[[#This Row],[Male Population]]</f>
        <v>0</v>
      </c>
      <c r="X9315" s="24">
        <f>Table1[[#This Row],[Total Ballots]]/Table1[[#This Row],[Total Population]]</f>
        <v>0</v>
      </c>
      <c r="Y9315" s="125" t="str">
        <f>IFERROR(Table1[[#This Row],[Female Ballots]]/Table1[[#This Row],[Female Voters]],"0.0%")</f>
        <v>0.0%</v>
      </c>
      <c r="Z9315" s="125" t="str">
        <f>IFERROR(Table1[[#This Row],[Male Ballots]]/Table1[[#This Row],[Male Voters]],"0.0%")</f>
        <v>0.0%</v>
      </c>
      <c r="AA9315" s="126" t="str">
        <f>IFERROR(Table1[[#This Row],[Total Ballots]]/Table1[[#This Row],[Total Voters]],"0.0%")</f>
        <v>0.0%</v>
      </c>
    </row>
    <row r="9316" spans="1:27" s="7" customFormat="1" x14ac:dyDescent="0.35">
      <c r="A9316" s="8" t="s">
        <v>60</v>
      </c>
      <c r="B9316" s="17">
        <v>2002</v>
      </c>
      <c r="C9316" s="16" t="s">
        <v>82</v>
      </c>
      <c r="D9316" s="17"/>
      <c r="E9316" s="35" t="s">
        <v>75</v>
      </c>
      <c r="F9316" s="35" t="s">
        <v>77</v>
      </c>
      <c r="G9316" s="51" t="s">
        <v>65</v>
      </c>
      <c r="H9316" s="10">
        <v>2883</v>
      </c>
      <c r="I9316" s="10">
        <v>3130</v>
      </c>
      <c r="J9316" s="53">
        <v>6013</v>
      </c>
      <c r="K9316" s="55"/>
      <c r="L9316" s="57"/>
      <c r="M9316" s="57"/>
      <c r="N9316" s="59"/>
      <c r="O9316" s="53"/>
      <c r="P9316" s="92"/>
      <c r="Q9316" s="92"/>
      <c r="R9316" s="61"/>
      <c r="S9316" s="24">
        <f>Table1[[#This Row],[Female Voters]]/Table1[[#This Row],[Female Population]]</f>
        <v>0</v>
      </c>
      <c r="T9316" s="24">
        <f>Table1[[#This Row],[Male Voters]]/Table1[[#This Row],[Male Population]]</f>
        <v>0</v>
      </c>
      <c r="U9316" s="24">
        <f>Table1[[#This Row],[Total Voters]]/Table1[[#This Row],[Total Population]]</f>
        <v>0</v>
      </c>
      <c r="V9316" s="24">
        <f>Table1[[#This Row],[Female Ballots]]/Table1[[#This Row],[Female Population]]</f>
        <v>0</v>
      </c>
      <c r="W9316" s="24">
        <f>Table1[[#This Row],[Male Ballots]]/Table1[[#This Row],[Male Population]]</f>
        <v>0</v>
      </c>
      <c r="X9316" s="24">
        <f>Table1[[#This Row],[Total Ballots]]/Table1[[#This Row],[Total Population]]</f>
        <v>0</v>
      </c>
      <c r="Y9316" s="125" t="str">
        <f>IFERROR(Table1[[#This Row],[Female Ballots]]/Table1[[#This Row],[Female Voters]],"0.0%")</f>
        <v>0.0%</v>
      </c>
      <c r="Z9316" s="125" t="str">
        <f>IFERROR(Table1[[#This Row],[Male Ballots]]/Table1[[#This Row],[Male Voters]],"0.0%")</f>
        <v>0.0%</v>
      </c>
      <c r="AA9316" s="126" t="str">
        <f>IFERROR(Table1[[#This Row],[Total Ballots]]/Table1[[#This Row],[Total Voters]],"0.0%")</f>
        <v>0.0%</v>
      </c>
    </row>
    <row r="9317" spans="1:27" s="7" customFormat="1" x14ac:dyDescent="0.35">
      <c r="A9317" s="8" t="s">
        <v>60</v>
      </c>
      <c r="B9317" s="17">
        <v>2002</v>
      </c>
      <c r="C9317" s="16" t="s">
        <v>82</v>
      </c>
      <c r="D9317" s="17"/>
      <c r="E9317" s="35" t="s">
        <v>75</v>
      </c>
      <c r="F9317" s="35" t="s">
        <v>77</v>
      </c>
      <c r="G9317" s="51" t="s">
        <v>66</v>
      </c>
      <c r="H9317" s="10">
        <v>1743</v>
      </c>
      <c r="I9317" s="10">
        <v>1901</v>
      </c>
      <c r="J9317" s="53">
        <v>3644</v>
      </c>
      <c r="K9317" s="55"/>
      <c r="L9317" s="57"/>
      <c r="M9317" s="57"/>
      <c r="N9317" s="59"/>
      <c r="O9317" s="53"/>
      <c r="P9317" s="92"/>
      <c r="Q9317" s="92"/>
      <c r="R9317" s="61"/>
      <c r="S9317" s="24">
        <f>Table1[[#This Row],[Female Voters]]/Table1[[#This Row],[Female Population]]</f>
        <v>0</v>
      </c>
      <c r="T9317" s="24">
        <f>Table1[[#This Row],[Male Voters]]/Table1[[#This Row],[Male Population]]</f>
        <v>0</v>
      </c>
      <c r="U9317" s="24">
        <f>Table1[[#This Row],[Total Voters]]/Table1[[#This Row],[Total Population]]</f>
        <v>0</v>
      </c>
      <c r="V9317" s="24">
        <f>Table1[[#This Row],[Female Ballots]]/Table1[[#This Row],[Female Population]]</f>
        <v>0</v>
      </c>
      <c r="W9317" s="24">
        <f>Table1[[#This Row],[Male Ballots]]/Table1[[#This Row],[Male Population]]</f>
        <v>0</v>
      </c>
      <c r="X9317" s="24">
        <f>Table1[[#This Row],[Total Ballots]]/Table1[[#This Row],[Total Population]]</f>
        <v>0</v>
      </c>
      <c r="Y9317" s="125" t="str">
        <f>IFERROR(Table1[[#This Row],[Female Ballots]]/Table1[[#This Row],[Female Voters]],"0.0%")</f>
        <v>0.0%</v>
      </c>
      <c r="Z9317" s="125" t="str">
        <f>IFERROR(Table1[[#This Row],[Male Ballots]]/Table1[[#This Row],[Male Voters]],"0.0%")</f>
        <v>0.0%</v>
      </c>
      <c r="AA9317" s="126" t="str">
        <f>IFERROR(Table1[[#This Row],[Total Ballots]]/Table1[[#This Row],[Total Voters]],"0.0%")</f>
        <v>0.0%</v>
      </c>
    </row>
    <row r="9318" spans="1:27" s="7" customFormat="1" x14ac:dyDescent="0.35">
      <c r="A9318" s="8" t="s">
        <v>60</v>
      </c>
      <c r="B9318" s="17">
        <v>2002</v>
      </c>
      <c r="C9318" s="16" t="s">
        <v>82</v>
      </c>
      <c r="D9318" s="17"/>
      <c r="E9318" s="35" t="s">
        <v>75</v>
      </c>
      <c r="F9318" s="35" t="s">
        <v>77</v>
      </c>
      <c r="G9318" s="51" t="s">
        <v>67</v>
      </c>
      <c r="H9318" s="10">
        <v>2270</v>
      </c>
      <c r="I9318" s="10">
        <v>1904</v>
      </c>
      <c r="J9318" s="53">
        <v>4174</v>
      </c>
      <c r="K9318" s="55"/>
      <c r="L9318" s="57"/>
      <c r="M9318" s="57"/>
      <c r="N9318" s="59"/>
      <c r="O9318" s="53"/>
      <c r="P9318" s="92"/>
      <c r="Q9318" s="92"/>
      <c r="R9318" s="61"/>
      <c r="S9318" s="24">
        <f>Table1[[#This Row],[Female Voters]]/Table1[[#This Row],[Female Population]]</f>
        <v>0</v>
      </c>
      <c r="T9318" s="24">
        <f>Table1[[#This Row],[Male Voters]]/Table1[[#This Row],[Male Population]]</f>
        <v>0</v>
      </c>
      <c r="U9318" s="24">
        <f>Table1[[#This Row],[Total Voters]]/Table1[[#This Row],[Total Population]]</f>
        <v>0</v>
      </c>
      <c r="V9318" s="24">
        <f>Table1[[#This Row],[Female Ballots]]/Table1[[#This Row],[Female Population]]</f>
        <v>0</v>
      </c>
      <c r="W9318" s="24">
        <f>Table1[[#This Row],[Male Ballots]]/Table1[[#This Row],[Male Population]]</f>
        <v>0</v>
      </c>
      <c r="X9318" s="24">
        <f>Table1[[#This Row],[Total Ballots]]/Table1[[#This Row],[Total Population]]</f>
        <v>0</v>
      </c>
      <c r="Y9318" s="125" t="str">
        <f>IFERROR(Table1[[#This Row],[Female Ballots]]/Table1[[#This Row],[Female Voters]],"0.0%")</f>
        <v>0.0%</v>
      </c>
      <c r="Z9318" s="125" t="str">
        <f>IFERROR(Table1[[#This Row],[Male Ballots]]/Table1[[#This Row],[Male Voters]],"0.0%")</f>
        <v>0.0%</v>
      </c>
      <c r="AA9318" s="126" t="str">
        <f>IFERROR(Table1[[#This Row],[Total Ballots]]/Table1[[#This Row],[Total Voters]],"0.0%")</f>
        <v>0.0%</v>
      </c>
    </row>
    <row r="9319" spans="1:27" s="7" customFormat="1" x14ac:dyDescent="0.35">
      <c r="A9319" s="8" t="s">
        <v>22</v>
      </c>
      <c r="B9319" s="17">
        <v>2002</v>
      </c>
      <c r="C9319" s="16" t="s">
        <v>82</v>
      </c>
      <c r="D9319" s="17"/>
      <c r="E9319" s="35" t="s">
        <v>74</v>
      </c>
      <c r="F9319" s="35" t="s">
        <v>77</v>
      </c>
      <c r="G9319" s="51" t="s">
        <v>79</v>
      </c>
      <c r="H9319" s="10">
        <v>913</v>
      </c>
      <c r="I9319" s="10">
        <v>861</v>
      </c>
      <c r="J9319" s="53">
        <v>1774</v>
      </c>
      <c r="K9319" s="55"/>
      <c r="L9319" s="57"/>
      <c r="M9319" s="57"/>
      <c r="N9319" s="59">
        <v>1505</v>
      </c>
      <c r="O9319" s="53"/>
      <c r="P9319" s="92"/>
      <c r="Q9319" s="92"/>
      <c r="R9319" s="61">
        <v>1012</v>
      </c>
      <c r="S9319" s="24">
        <f>Table1[[#This Row],[Female Voters]]/Table1[[#This Row],[Female Population]]</f>
        <v>0</v>
      </c>
      <c r="T9319" s="24">
        <f>Table1[[#This Row],[Male Voters]]/Table1[[#This Row],[Male Population]]</f>
        <v>0</v>
      </c>
      <c r="U9319" s="24">
        <f>Table1[[#This Row],[Total Voters]]/Table1[[#This Row],[Total Population]]</f>
        <v>0.84836527621195035</v>
      </c>
      <c r="V9319" s="24">
        <f>Table1[[#This Row],[Female Ballots]]/Table1[[#This Row],[Female Population]]</f>
        <v>0</v>
      </c>
      <c r="W9319" s="24">
        <f>Table1[[#This Row],[Male Ballots]]/Table1[[#This Row],[Male Population]]</f>
        <v>0</v>
      </c>
      <c r="X9319" s="24">
        <f>Table1[[#This Row],[Total Ballots]]/Table1[[#This Row],[Total Population]]</f>
        <v>0.57046223224351744</v>
      </c>
      <c r="Y9319" s="125" t="str">
        <f>IFERROR(Table1[[#This Row],[Female Ballots]]/Table1[[#This Row],[Female Voters]],"0.0%")</f>
        <v>0.0%</v>
      </c>
      <c r="Z9319" s="125" t="str">
        <f>IFERROR(Table1[[#This Row],[Male Ballots]]/Table1[[#This Row],[Male Voters]],"0.0%")</f>
        <v>0.0%</v>
      </c>
      <c r="AA9319" s="126">
        <f>IFERROR(Table1[[#This Row],[Total Ballots]]/Table1[[#This Row],[Total Voters]],"0.0%")</f>
        <v>0.67242524916943525</v>
      </c>
    </row>
    <row r="9320" spans="1:27" s="7" customFormat="1" x14ac:dyDescent="0.35">
      <c r="A9320" s="8" t="s">
        <v>22</v>
      </c>
      <c r="B9320" s="17">
        <v>2002</v>
      </c>
      <c r="C9320" s="16" t="s">
        <v>82</v>
      </c>
      <c r="D9320" s="17"/>
      <c r="E9320" s="35" t="s">
        <v>74</v>
      </c>
      <c r="F9320" s="35" t="s">
        <v>77</v>
      </c>
      <c r="G9320" s="51" t="s">
        <v>62</v>
      </c>
      <c r="H9320" s="10">
        <v>61</v>
      </c>
      <c r="I9320" s="10">
        <v>68</v>
      </c>
      <c r="J9320" s="53">
        <v>129</v>
      </c>
      <c r="K9320" s="55"/>
      <c r="L9320" s="57"/>
      <c r="M9320" s="57"/>
      <c r="N9320" s="59"/>
      <c r="O9320" s="53"/>
      <c r="P9320" s="92"/>
      <c r="Q9320" s="92"/>
      <c r="R9320" s="61"/>
      <c r="S9320" s="24">
        <f>Table1[[#This Row],[Female Voters]]/Table1[[#This Row],[Female Population]]</f>
        <v>0</v>
      </c>
      <c r="T9320" s="24">
        <f>Table1[[#This Row],[Male Voters]]/Table1[[#This Row],[Male Population]]</f>
        <v>0</v>
      </c>
      <c r="U9320" s="24">
        <f>Table1[[#This Row],[Total Voters]]/Table1[[#This Row],[Total Population]]</f>
        <v>0</v>
      </c>
      <c r="V9320" s="24">
        <f>Table1[[#This Row],[Female Ballots]]/Table1[[#This Row],[Female Population]]</f>
        <v>0</v>
      </c>
      <c r="W9320" s="24">
        <f>Table1[[#This Row],[Male Ballots]]/Table1[[#This Row],[Male Population]]</f>
        <v>0</v>
      </c>
      <c r="X9320" s="24">
        <f>Table1[[#This Row],[Total Ballots]]/Table1[[#This Row],[Total Population]]</f>
        <v>0</v>
      </c>
      <c r="Y9320" s="125" t="str">
        <f>IFERROR(Table1[[#This Row],[Female Ballots]]/Table1[[#This Row],[Female Voters]],"0.0%")</f>
        <v>0.0%</v>
      </c>
      <c r="Z9320" s="125" t="str">
        <f>IFERROR(Table1[[#This Row],[Male Ballots]]/Table1[[#This Row],[Male Voters]],"0.0%")</f>
        <v>0.0%</v>
      </c>
      <c r="AA9320" s="126" t="str">
        <f>IFERROR(Table1[[#This Row],[Total Ballots]]/Table1[[#This Row],[Total Voters]],"0.0%")</f>
        <v>0.0%</v>
      </c>
    </row>
    <row r="9321" spans="1:27" s="7" customFormat="1" x14ac:dyDescent="0.35">
      <c r="A9321" s="8" t="s">
        <v>22</v>
      </c>
      <c r="B9321" s="17">
        <v>2002</v>
      </c>
      <c r="C9321" s="16" t="s">
        <v>82</v>
      </c>
      <c r="D9321" s="17"/>
      <c r="E9321" s="35" t="s">
        <v>74</v>
      </c>
      <c r="F9321" s="35" t="s">
        <v>77</v>
      </c>
      <c r="G9321" s="51" t="s">
        <v>63</v>
      </c>
      <c r="H9321" s="10">
        <v>99</v>
      </c>
      <c r="I9321" s="10">
        <v>84</v>
      </c>
      <c r="J9321" s="53">
        <v>183</v>
      </c>
      <c r="K9321" s="55"/>
      <c r="L9321" s="57"/>
      <c r="M9321" s="57"/>
      <c r="N9321" s="59"/>
      <c r="O9321" s="53"/>
      <c r="P9321" s="92"/>
      <c r="Q9321" s="92"/>
      <c r="R9321" s="61"/>
      <c r="S9321" s="24">
        <f>Table1[[#This Row],[Female Voters]]/Table1[[#This Row],[Female Population]]</f>
        <v>0</v>
      </c>
      <c r="T9321" s="24">
        <f>Table1[[#This Row],[Male Voters]]/Table1[[#This Row],[Male Population]]</f>
        <v>0</v>
      </c>
      <c r="U9321" s="24">
        <f>Table1[[#This Row],[Total Voters]]/Table1[[#This Row],[Total Population]]</f>
        <v>0</v>
      </c>
      <c r="V9321" s="24">
        <f>Table1[[#This Row],[Female Ballots]]/Table1[[#This Row],[Female Population]]</f>
        <v>0</v>
      </c>
      <c r="W9321" s="24">
        <f>Table1[[#This Row],[Male Ballots]]/Table1[[#This Row],[Male Population]]</f>
        <v>0</v>
      </c>
      <c r="X9321" s="24">
        <f>Table1[[#This Row],[Total Ballots]]/Table1[[#This Row],[Total Population]]</f>
        <v>0</v>
      </c>
      <c r="Y9321" s="125" t="str">
        <f>IFERROR(Table1[[#This Row],[Female Ballots]]/Table1[[#This Row],[Female Voters]],"0.0%")</f>
        <v>0.0%</v>
      </c>
      <c r="Z9321" s="125" t="str">
        <f>IFERROR(Table1[[#This Row],[Male Ballots]]/Table1[[#This Row],[Male Voters]],"0.0%")</f>
        <v>0.0%</v>
      </c>
      <c r="AA9321" s="126" t="str">
        <f>IFERROR(Table1[[#This Row],[Total Ballots]]/Table1[[#This Row],[Total Voters]],"0.0%")</f>
        <v>0.0%</v>
      </c>
    </row>
    <row r="9322" spans="1:27" s="7" customFormat="1" x14ac:dyDescent="0.35">
      <c r="A9322" s="8" t="s">
        <v>22</v>
      </c>
      <c r="B9322" s="17">
        <v>2002</v>
      </c>
      <c r="C9322" s="16" t="s">
        <v>82</v>
      </c>
      <c r="D9322" s="17"/>
      <c r="E9322" s="35" t="s">
        <v>74</v>
      </c>
      <c r="F9322" s="35" t="s">
        <v>77</v>
      </c>
      <c r="G9322" s="51" t="s">
        <v>64</v>
      </c>
      <c r="H9322" s="10">
        <v>157</v>
      </c>
      <c r="I9322" s="10">
        <v>158</v>
      </c>
      <c r="J9322" s="53">
        <v>315</v>
      </c>
      <c r="K9322" s="55"/>
      <c r="L9322" s="57"/>
      <c r="M9322" s="57"/>
      <c r="N9322" s="59"/>
      <c r="O9322" s="53"/>
      <c r="P9322" s="92"/>
      <c r="Q9322" s="92"/>
      <c r="R9322" s="61"/>
      <c r="S9322" s="24">
        <f>Table1[[#This Row],[Female Voters]]/Table1[[#This Row],[Female Population]]</f>
        <v>0</v>
      </c>
      <c r="T9322" s="24">
        <f>Table1[[#This Row],[Male Voters]]/Table1[[#This Row],[Male Population]]</f>
        <v>0</v>
      </c>
      <c r="U9322" s="24">
        <f>Table1[[#This Row],[Total Voters]]/Table1[[#This Row],[Total Population]]</f>
        <v>0</v>
      </c>
      <c r="V9322" s="24">
        <f>Table1[[#This Row],[Female Ballots]]/Table1[[#This Row],[Female Population]]</f>
        <v>0</v>
      </c>
      <c r="W9322" s="24">
        <f>Table1[[#This Row],[Male Ballots]]/Table1[[#This Row],[Male Population]]</f>
        <v>0</v>
      </c>
      <c r="X9322" s="24">
        <f>Table1[[#This Row],[Total Ballots]]/Table1[[#This Row],[Total Population]]</f>
        <v>0</v>
      </c>
      <c r="Y9322" s="125" t="str">
        <f>IFERROR(Table1[[#This Row],[Female Ballots]]/Table1[[#This Row],[Female Voters]],"0.0%")</f>
        <v>0.0%</v>
      </c>
      <c r="Z9322" s="125" t="str">
        <f>IFERROR(Table1[[#This Row],[Male Ballots]]/Table1[[#This Row],[Male Voters]],"0.0%")</f>
        <v>0.0%</v>
      </c>
      <c r="AA9322" s="126" t="str">
        <f>IFERROR(Table1[[#This Row],[Total Ballots]]/Table1[[#This Row],[Total Voters]],"0.0%")</f>
        <v>0.0%</v>
      </c>
    </row>
    <row r="9323" spans="1:27" s="7" customFormat="1" x14ac:dyDescent="0.35">
      <c r="A9323" s="8" t="s">
        <v>22</v>
      </c>
      <c r="B9323" s="17">
        <v>2002</v>
      </c>
      <c r="C9323" s="16" t="s">
        <v>82</v>
      </c>
      <c r="D9323" s="17"/>
      <c r="E9323" s="35" t="s">
        <v>74</v>
      </c>
      <c r="F9323" s="35" t="s">
        <v>77</v>
      </c>
      <c r="G9323" s="51" t="s">
        <v>65</v>
      </c>
      <c r="H9323" s="10">
        <v>191</v>
      </c>
      <c r="I9323" s="10">
        <v>195</v>
      </c>
      <c r="J9323" s="53">
        <v>386</v>
      </c>
      <c r="K9323" s="55"/>
      <c r="L9323" s="57"/>
      <c r="M9323" s="57"/>
      <c r="N9323" s="59"/>
      <c r="O9323" s="53"/>
      <c r="P9323" s="92"/>
      <c r="Q9323" s="92"/>
      <c r="R9323" s="61"/>
      <c r="S9323" s="24">
        <f>Table1[[#This Row],[Female Voters]]/Table1[[#This Row],[Female Population]]</f>
        <v>0</v>
      </c>
      <c r="T9323" s="24">
        <f>Table1[[#This Row],[Male Voters]]/Table1[[#This Row],[Male Population]]</f>
        <v>0</v>
      </c>
      <c r="U9323" s="24">
        <f>Table1[[#This Row],[Total Voters]]/Table1[[#This Row],[Total Population]]</f>
        <v>0</v>
      </c>
      <c r="V9323" s="24">
        <f>Table1[[#This Row],[Female Ballots]]/Table1[[#This Row],[Female Population]]</f>
        <v>0</v>
      </c>
      <c r="W9323" s="24">
        <f>Table1[[#This Row],[Male Ballots]]/Table1[[#This Row],[Male Population]]</f>
        <v>0</v>
      </c>
      <c r="X9323" s="24">
        <f>Table1[[#This Row],[Total Ballots]]/Table1[[#This Row],[Total Population]]</f>
        <v>0</v>
      </c>
      <c r="Y9323" s="125" t="str">
        <f>IFERROR(Table1[[#This Row],[Female Ballots]]/Table1[[#This Row],[Female Voters]],"0.0%")</f>
        <v>0.0%</v>
      </c>
      <c r="Z9323" s="125" t="str">
        <f>IFERROR(Table1[[#This Row],[Male Ballots]]/Table1[[#This Row],[Male Voters]],"0.0%")</f>
        <v>0.0%</v>
      </c>
      <c r="AA9323" s="126" t="str">
        <f>IFERROR(Table1[[#This Row],[Total Ballots]]/Table1[[#This Row],[Total Voters]],"0.0%")</f>
        <v>0.0%</v>
      </c>
    </row>
    <row r="9324" spans="1:27" s="7" customFormat="1" x14ac:dyDescent="0.35">
      <c r="A9324" s="8" t="s">
        <v>22</v>
      </c>
      <c r="B9324" s="17">
        <v>2002</v>
      </c>
      <c r="C9324" s="16" t="s">
        <v>82</v>
      </c>
      <c r="D9324" s="17"/>
      <c r="E9324" s="35" t="s">
        <v>74</v>
      </c>
      <c r="F9324" s="35" t="s">
        <v>77</v>
      </c>
      <c r="G9324" s="51" t="s">
        <v>66</v>
      </c>
      <c r="H9324" s="10">
        <v>130</v>
      </c>
      <c r="I9324" s="10">
        <v>138</v>
      </c>
      <c r="J9324" s="53">
        <v>268</v>
      </c>
      <c r="K9324" s="55"/>
      <c r="L9324" s="57"/>
      <c r="M9324" s="57"/>
      <c r="N9324" s="59"/>
      <c r="O9324" s="53"/>
      <c r="P9324" s="92"/>
      <c r="Q9324" s="92"/>
      <c r="R9324" s="61"/>
      <c r="S9324" s="24">
        <f>Table1[[#This Row],[Female Voters]]/Table1[[#This Row],[Female Population]]</f>
        <v>0</v>
      </c>
      <c r="T9324" s="24">
        <f>Table1[[#This Row],[Male Voters]]/Table1[[#This Row],[Male Population]]</f>
        <v>0</v>
      </c>
      <c r="U9324" s="24">
        <f>Table1[[#This Row],[Total Voters]]/Table1[[#This Row],[Total Population]]</f>
        <v>0</v>
      </c>
      <c r="V9324" s="24">
        <f>Table1[[#This Row],[Female Ballots]]/Table1[[#This Row],[Female Population]]</f>
        <v>0</v>
      </c>
      <c r="W9324" s="24">
        <f>Table1[[#This Row],[Male Ballots]]/Table1[[#This Row],[Male Population]]</f>
        <v>0</v>
      </c>
      <c r="X9324" s="24">
        <f>Table1[[#This Row],[Total Ballots]]/Table1[[#This Row],[Total Population]]</f>
        <v>0</v>
      </c>
      <c r="Y9324" s="125" t="str">
        <f>IFERROR(Table1[[#This Row],[Female Ballots]]/Table1[[#This Row],[Female Voters]],"0.0%")</f>
        <v>0.0%</v>
      </c>
      <c r="Z9324" s="125" t="str">
        <f>IFERROR(Table1[[#This Row],[Male Ballots]]/Table1[[#This Row],[Male Voters]],"0.0%")</f>
        <v>0.0%</v>
      </c>
      <c r="AA9324" s="126" t="str">
        <f>IFERROR(Table1[[#This Row],[Total Ballots]]/Table1[[#This Row],[Total Voters]],"0.0%")</f>
        <v>0.0%</v>
      </c>
    </row>
    <row r="9325" spans="1:27" s="7" customFormat="1" x14ac:dyDescent="0.35">
      <c r="A9325" s="8" t="s">
        <v>22</v>
      </c>
      <c r="B9325" s="17">
        <v>2002</v>
      </c>
      <c r="C9325" s="16" t="s">
        <v>82</v>
      </c>
      <c r="D9325" s="17"/>
      <c r="E9325" s="35" t="s">
        <v>74</v>
      </c>
      <c r="F9325" s="35" t="s">
        <v>77</v>
      </c>
      <c r="G9325" s="51" t="s">
        <v>67</v>
      </c>
      <c r="H9325" s="10">
        <v>275</v>
      </c>
      <c r="I9325" s="10">
        <v>218</v>
      </c>
      <c r="J9325" s="53">
        <v>493</v>
      </c>
      <c r="K9325" s="55"/>
      <c r="L9325" s="57"/>
      <c r="M9325" s="57"/>
      <c r="N9325" s="59"/>
      <c r="O9325" s="53"/>
      <c r="P9325" s="92"/>
      <c r="Q9325" s="92"/>
      <c r="R9325" s="61"/>
      <c r="S9325" s="24">
        <f>Table1[[#This Row],[Female Voters]]/Table1[[#This Row],[Female Population]]</f>
        <v>0</v>
      </c>
      <c r="T9325" s="24">
        <f>Table1[[#This Row],[Male Voters]]/Table1[[#This Row],[Male Population]]</f>
        <v>0</v>
      </c>
      <c r="U9325" s="24">
        <f>Table1[[#This Row],[Total Voters]]/Table1[[#This Row],[Total Population]]</f>
        <v>0</v>
      </c>
      <c r="V9325" s="24">
        <f>Table1[[#This Row],[Female Ballots]]/Table1[[#This Row],[Female Population]]</f>
        <v>0</v>
      </c>
      <c r="W9325" s="24">
        <f>Table1[[#This Row],[Male Ballots]]/Table1[[#This Row],[Male Population]]</f>
        <v>0</v>
      </c>
      <c r="X9325" s="24">
        <f>Table1[[#This Row],[Total Ballots]]/Table1[[#This Row],[Total Population]]</f>
        <v>0</v>
      </c>
      <c r="Y9325" s="125" t="str">
        <f>IFERROR(Table1[[#This Row],[Female Ballots]]/Table1[[#This Row],[Female Voters]],"0.0%")</f>
        <v>0.0%</v>
      </c>
      <c r="Z9325" s="125" t="str">
        <f>IFERROR(Table1[[#This Row],[Male Ballots]]/Table1[[#This Row],[Male Voters]],"0.0%")</f>
        <v>0.0%</v>
      </c>
      <c r="AA9325" s="126" t="str">
        <f>IFERROR(Table1[[#This Row],[Total Ballots]]/Table1[[#This Row],[Total Voters]],"0.0%")</f>
        <v>0.0%</v>
      </c>
    </row>
    <row r="9326" spans="1:27" s="7" customFormat="1" x14ac:dyDescent="0.35">
      <c r="A9326" s="8" t="s">
        <v>56</v>
      </c>
      <c r="B9326" s="17">
        <v>2002</v>
      </c>
      <c r="C9326" s="16" t="s">
        <v>82</v>
      </c>
      <c r="D9326" s="17"/>
      <c r="E9326" s="35" t="s">
        <v>73</v>
      </c>
      <c r="F9326" s="35" t="s">
        <v>77</v>
      </c>
      <c r="G9326" s="51" t="s">
        <v>79</v>
      </c>
      <c r="H9326" s="10">
        <v>25769</v>
      </c>
      <c r="I9326" s="10">
        <v>26757</v>
      </c>
      <c r="J9326" s="53">
        <v>52526</v>
      </c>
      <c r="K9326" s="55"/>
      <c r="L9326" s="57"/>
      <c r="M9326" s="57"/>
      <c r="N9326" s="59">
        <v>32121</v>
      </c>
      <c r="O9326" s="53"/>
      <c r="P9326" s="92"/>
      <c r="Q9326" s="92"/>
      <c r="R9326" s="61">
        <v>18401</v>
      </c>
      <c r="S9326" s="24">
        <f>Table1[[#This Row],[Female Voters]]/Table1[[#This Row],[Female Population]]</f>
        <v>0</v>
      </c>
      <c r="T9326" s="24">
        <f>Table1[[#This Row],[Male Voters]]/Table1[[#This Row],[Male Population]]</f>
        <v>0</v>
      </c>
      <c r="U9326" s="24">
        <f>Table1[[#This Row],[Total Voters]]/Table1[[#This Row],[Total Population]]</f>
        <v>0.61152572059551458</v>
      </c>
      <c r="V9326" s="24">
        <f>Table1[[#This Row],[Female Ballots]]/Table1[[#This Row],[Female Population]]</f>
        <v>0</v>
      </c>
      <c r="W9326" s="24">
        <f>Table1[[#This Row],[Male Ballots]]/Table1[[#This Row],[Male Population]]</f>
        <v>0</v>
      </c>
      <c r="X9326" s="24">
        <f>Table1[[#This Row],[Total Ballots]]/Table1[[#This Row],[Total Population]]</f>
        <v>0.35032174542131517</v>
      </c>
      <c r="Y9326" s="125" t="str">
        <f>IFERROR(Table1[[#This Row],[Female Ballots]]/Table1[[#This Row],[Female Voters]],"0.0%")</f>
        <v>0.0%</v>
      </c>
      <c r="Z9326" s="125" t="str">
        <f>IFERROR(Table1[[#This Row],[Male Ballots]]/Table1[[#This Row],[Male Voters]],"0.0%")</f>
        <v>0.0%</v>
      </c>
      <c r="AA9326" s="126">
        <f>IFERROR(Table1[[#This Row],[Total Ballots]]/Table1[[#This Row],[Total Voters]],"0.0%")</f>
        <v>0.5728651038261573</v>
      </c>
    </row>
    <row r="9327" spans="1:27" s="7" customFormat="1" x14ac:dyDescent="0.35">
      <c r="A9327" s="8" t="s">
        <v>56</v>
      </c>
      <c r="B9327" s="17">
        <v>2002</v>
      </c>
      <c r="C9327" s="16" t="s">
        <v>82</v>
      </c>
      <c r="D9327" s="17"/>
      <c r="E9327" s="35" t="s">
        <v>73</v>
      </c>
      <c r="F9327" s="35" t="s">
        <v>77</v>
      </c>
      <c r="G9327" s="51" t="s">
        <v>62</v>
      </c>
      <c r="H9327" s="10">
        <v>3565</v>
      </c>
      <c r="I9327" s="10">
        <v>4248</v>
      </c>
      <c r="J9327" s="53">
        <v>7813</v>
      </c>
      <c r="K9327" s="55"/>
      <c r="L9327" s="57"/>
      <c r="M9327" s="57"/>
      <c r="N9327" s="59"/>
      <c r="O9327" s="53"/>
      <c r="P9327" s="92"/>
      <c r="Q9327" s="92"/>
      <c r="R9327" s="61"/>
      <c r="S9327" s="24">
        <f>Table1[[#This Row],[Female Voters]]/Table1[[#This Row],[Female Population]]</f>
        <v>0</v>
      </c>
      <c r="T9327" s="24">
        <f>Table1[[#This Row],[Male Voters]]/Table1[[#This Row],[Male Population]]</f>
        <v>0</v>
      </c>
      <c r="U9327" s="24">
        <f>Table1[[#This Row],[Total Voters]]/Table1[[#This Row],[Total Population]]</f>
        <v>0</v>
      </c>
      <c r="V9327" s="24">
        <f>Table1[[#This Row],[Female Ballots]]/Table1[[#This Row],[Female Population]]</f>
        <v>0</v>
      </c>
      <c r="W9327" s="24">
        <f>Table1[[#This Row],[Male Ballots]]/Table1[[#This Row],[Male Population]]</f>
        <v>0</v>
      </c>
      <c r="X9327" s="24">
        <f>Table1[[#This Row],[Total Ballots]]/Table1[[#This Row],[Total Population]]</f>
        <v>0</v>
      </c>
      <c r="Y9327" s="125" t="str">
        <f>IFERROR(Table1[[#This Row],[Female Ballots]]/Table1[[#This Row],[Female Voters]],"0.0%")</f>
        <v>0.0%</v>
      </c>
      <c r="Z9327" s="125" t="str">
        <f>IFERROR(Table1[[#This Row],[Male Ballots]]/Table1[[#This Row],[Male Voters]],"0.0%")</f>
        <v>0.0%</v>
      </c>
      <c r="AA9327" s="126" t="str">
        <f>IFERROR(Table1[[#This Row],[Total Ballots]]/Table1[[#This Row],[Total Voters]],"0.0%")</f>
        <v>0.0%</v>
      </c>
    </row>
    <row r="9328" spans="1:27" s="7" customFormat="1" x14ac:dyDescent="0.35">
      <c r="A9328" s="8" t="s">
        <v>56</v>
      </c>
      <c r="B9328" s="17">
        <v>2002</v>
      </c>
      <c r="C9328" s="16" t="s">
        <v>82</v>
      </c>
      <c r="D9328" s="17"/>
      <c r="E9328" s="35" t="s">
        <v>73</v>
      </c>
      <c r="F9328" s="35" t="s">
        <v>77</v>
      </c>
      <c r="G9328" s="51" t="s">
        <v>63</v>
      </c>
      <c r="H9328" s="10">
        <v>4732</v>
      </c>
      <c r="I9328" s="10">
        <v>5136</v>
      </c>
      <c r="J9328" s="53">
        <v>9868</v>
      </c>
      <c r="K9328" s="55"/>
      <c r="L9328" s="57"/>
      <c r="M9328" s="57"/>
      <c r="N9328" s="59"/>
      <c r="O9328" s="53"/>
      <c r="P9328" s="92"/>
      <c r="Q9328" s="92"/>
      <c r="R9328" s="61"/>
      <c r="S9328" s="24">
        <f>Table1[[#This Row],[Female Voters]]/Table1[[#This Row],[Female Population]]</f>
        <v>0</v>
      </c>
      <c r="T9328" s="24">
        <f>Table1[[#This Row],[Male Voters]]/Table1[[#This Row],[Male Population]]</f>
        <v>0</v>
      </c>
      <c r="U9328" s="24">
        <f>Table1[[#This Row],[Total Voters]]/Table1[[#This Row],[Total Population]]</f>
        <v>0</v>
      </c>
      <c r="V9328" s="24">
        <f>Table1[[#This Row],[Female Ballots]]/Table1[[#This Row],[Female Population]]</f>
        <v>0</v>
      </c>
      <c r="W9328" s="24">
        <f>Table1[[#This Row],[Male Ballots]]/Table1[[#This Row],[Male Population]]</f>
        <v>0</v>
      </c>
      <c r="X9328" s="24">
        <f>Table1[[#This Row],[Total Ballots]]/Table1[[#This Row],[Total Population]]</f>
        <v>0</v>
      </c>
      <c r="Y9328" s="125" t="str">
        <f>IFERROR(Table1[[#This Row],[Female Ballots]]/Table1[[#This Row],[Female Voters]],"0.0%")</f>
        <v>0.0%</v>
      </c>
      <c r="Z9328" s="125" t="str">
        <f>IFERROR(Table1[[#This Row],[Male Ballots]]/Table1[[#This Row],[Male Voters]],"0.0%")</f>
        <v>0.0%</v>
      </c>
      <c r="AA9328" s="126" t="str">
        <f>IFERROR(Table1[[#This Row],[Total Ballots]]/Table1[[#This Row],[Total Voters]],"0.0%")</f>
        <v>0.0%</v>
      </c>
    </row>
    <row r="9329" spans="1:27" s="7" customFormat="1" x14ac:dyDescent="0.35">
      <c r="A9329" s="8" t="s">
        <v>56</v>
      </c>
      <c r="B9329" s="17">
        <v>2002</v>
      </c>
      <c r="C9329" s="16" t="s">
        <v>82</v>
      </c>
      <c r="D9329" s="17"/>
      <c r="E9329" s="35" t="s">
        <v>73</v>
      </c>
      <c r="F9329" s="35" t="s">
        <v>77</v>
      </c>
      <c r="G9329" s="51" t="s">
        <v>64</v>
      </c>
      <c r="H9329" s="10">
        <v>5059</v>
      </c>
      <c r="I9329" s="10">
        <v>5300</v>
      </c>
      <c r="J9329" s="53">
        <v>10359</v>
      </c>
      <c r="K9329" s="55"/>
      <c r="L9329" s="57"/>
      <c r="M9329" s="57"/>
      <c r="N9329" s="59"/>
      <c r="O9329" s="53"/>
      <c r="P9329" s="92"/>
      <c r="Q9329" s="92"/>
      <c r="R9329" s="61"/>
      <c r="S9329" s="24">
        <f>Table1[[#This Row],[Female Voters]]/Table1[[#This Row],[Female Population]]</f>
        <v>0</v>
      </c>
      <c r="T9329" s="24">
        <f>Table1[[#This Row],[Male Voters]]/Table1[[#This Row],[Male Population]]</f>
        <v>0</v>
      </c>
      <c r="U9329" s="24">
        <f>Table1[[#This Row],[Total Voters]]/Table1[[#This Row],[Total Population]]</f>
        <v>0</v>
      </c>
      <c r="V9329" s="24">
        <f>Table1[[#This Row],[Female Ballots]]/Table1[[#This Row],[Female Population]]</f>
        <v>0</v>
      </c>
      <c r="W9329" s="24">
        <f>Table1[[#This Row],[Male Ballots]]/Table1[[#This Row],[Male Population]]</f>
        <v>0</v>
      </c>
      <c r="X9329" s="24">
        <f>Table1[[#This Row],[Total Ballots]]/Table1[[#This Row],[Total Population]]</f>
        <v>0</v>
      </c>
      <c r="Y9329" s="125" t="str">
        <f>IFERROR(Table1[[#This Row],[Female Ballots]]/Table1[[#This Row],[Female Voters]],"0.0%")</f>
        <v>0.0%</v>
      </c>
      <c r="Z9329" s="125" t="str">
        <f>IFERROR(Table1[[#This Row],[Male Ballots]]/Table1[[#This Row],[Male Voters]],"0.0%")</f>
        <v>0.0%</v>
      </c>
      <c r="AA9329" s="126" t="str">
        <f>IFERROR(Table1[[#This Row],[Total Ballots]]/Table1[[#This Row],[Total Voters]],"0.0%")</f>
        <v>0.0%</v>
      </c>
    </row>
    <row r="9330" spans="1:27" s="7" customFormat="1" x14ac:dyDescent="0.35">
      <c r="A9330" s="8" t="s">
        <v>56</v>
      </c>
      <c r="B9330" s="17">
        <v>2002</v>
      </c>
      <c r="C9330" s="16" t="s">
        <v>82</v>
      </c>
      <c r="D9330" s="17"/>
      <c r="E9330" s="35" t="s">
        <v>73</v>
      </c>
      <c r="F9330" s="35" t="s">
        <v>77</v>
      </c>
      <c r="G9330" s="51" t="s">
        <v>65</v>
      </c>
      <c r="H9330" s="10">
        <v>4590</v>
      </c>
      <c r="I9330" s="10">
        <v>4820</v>
      </c>
      <c r="J9330" s="53">
        <v>9410</v>
      </c>
      <c r="K9330" s="55"/>
      <c r="L9330" s="57"/>
      <c r="M9330" s="57"/>
      <c r="N9330" s="59"/>
      <c r="O9330" s="53"/>
      <c r="P9330" s="92"/>
      <c r="Q9330" s="92"/>
      <c r="R9330" s="61"/>
      <c r="S9330" s="24">
        <f>Table1[[#This Row],[Female Voters]]/Table1[[#This Row],[Female Population]]</f>
        <v>0</v>
      </c>
      <c r="T9330" s="24">
        <f>Table1[[#This Row],[Male Voters]]/Table1[[#This Row],[Male Population]]</f>
        <v>0</v>
      </c>
      <c r="U9330" s="24">
        <f>Table1[[#This Row],[Total Voters]]/Table1[[#This Row],[Total Population]]</f>
        <v>0</v>
      </c>
      <c r="V9330" s="24">
        <f>Table1[[#This Row],[Female Ballots]]/Table1[[#This Row],[Female Population]]</f>
        <v>0</v>
      </c>
      <c r="W9330" s="24">
        <f>Table1[[#This Row],[Male Ballots]]/Table1[[#This Row],[Male Population]]</f>
        <v>0</v>
      </c>
      <c r="X9330" s="24">
        <f>Table1[[#This Row],[Total Ballots]]/Table1[[#This Row],[Total Population]]</f>
        <v>0</v>
      </c>
      <c r="Y9330" s="125" t="str">
        <f>IFERROR(Table1[[#This Row],[Female Ballots]]/Table1[[#This Row],[Female Voters]],"0.0%")</f>
        <v>0.0%</v>
      </c>
      <c r="Z9330" s="125" t="str">
        <f>IFERROR(Table1[[#This Row],[Male Ballots]]/Table1[[#This Row],[Male Voters]],"0.0%")</f>
        <v>0.0%</v>
      </c>
      <c r="AA9330" s="126" t="str">
        <f>IFERROR(Table1[[#This Row],[Total Ballots]]/Table1[[#This Row],[Total Voters]],"0.0%")</f>
        <v>0.0%</v>
      </c>
    </row>
    <row r="9331" spans="1:27" s="7" customFormat="1" x14ac:dyDescent="0.35">
      <c r="A9331" s="8" t="s">
        <v>56</v>
      </c>
      <c r="B9331" s="17">
        <v>2002</v>
      </c>
      <c r="C9331" s="16" t="s">
        <v>82</v>
      </c>
      <c r="D9331" s="17"/>
      <c r="E9331" s="35" t="s">
        <v>73</v>
      </c>
      <c r="F9331" s="35" t="s">
        <v>77</v>
      </c>
      <c r="G9331" s="51" t="s">
        <v>66</v>
      </c>
      <c r="H9331" s="10">
        <v>3145</v>
      </c>
      <c r="I9331" s="10">
        <v>3240</v>
      </c>
      <c r="J9331" s="53">
        <v>6385</v>
      </c>
      <c r="K9331" s="55"/>
      <c r="L9331" s="57"/>
      <c r="M9331" s="57"/>
      <c r="N9331" s="59"/>
      <c r="O9331" s="53"/>
      <c r="P9331" s="92"/>
      <c r="Q9331" s="92"/>
      <c r="R9331" s="61"/>
      <c r="S9331" s="24">
        <f>Table1[[#This Row],[Female Voters]]/Table1[[#This Row],[Female Population]]</f>
        <v>0</v>
      </c>
      <c r="T9331" s="24">
        <f>Table1[[#This Row],[Male Voters]]/Table1[[#This Row],[Male Population]]</f>
        <v>0</v>
      </c>
      <c r="U9331" s="24">
        <f>Table1[[#This Row],[Total Voters]]/Table1[[#This Row],[Total Population]]</f>
        <v>0</v>
      </c>
      <c r="V9331" s="24">
        <f>Table1[[#This Row],[Female Ballots]]/Table1[[#This Row],[Female Population]]</f>
        <v>0</v>
      </c>
      <c r="W9331" s="24">
        <f>Table1[[#This Row],[Male Ballots]]/Table1[[#This Row],[Male Population]]</f>
        <v>0</v>
      </c>
      <c r="X9331" s="24">
        <f>Table1[[#This Row],[Total Ballots]]/Table1[[#This Row],[Total Population]]</f>
        <v>0</v>
      </c>
      <c r="Y9331" s="125" t="str">
        <f>IFERROR(Table1[[#This Row],[Female Ballots]]/Table1[[#This Row],[Female Voters]],"0.0%")</f>
        <v>0.0%</v>
      </c>
      <c r="Z9331" s="125" t="str">
        <f>IFERROR(Table1[[#This Row],[Male Ballots]]/Table1[[#This Row],[Male Voters]],"0.0%")</f>
        <v>0.0%</v>
      </c>
      <c r="AA9331" s="126" t="str">
        <f>IFERROR(Table1[[#This Row],[Total Ballots]]/Table1[[#This Row],[Total Voters]],"0.0%")</f>
        <v>0.0%</v>
      </c>
    </row>
    <row r="9332" spans="1:27" s="7" customFormat="1" x14ac:dyDescent="0.35">
      <c r="A9332" s="8" t="s">
        <v>56</v>
      </c>
      <c r="B9332" s="17">
        <v>2002</v>
      </c>
      <c r="C9332" s="16" t="s">
        <v>82</v>
      </c>
      <c r="D9332" s="17"/>
      <c r="E9332" s="35" t="s">
        <v>73</v>
      </c>
      <c r="F9332" s="35" t="s">
        <v>77</v>
      </c>
      <c r="G9332" s="51" t="s">
        <v>67</v>
      </c>
      <c r="H9332" s="10">
        <v>4678</v>
      </c>
      <c r="I9332" s="10">
        <v>4013</v>
      </c>
      <c r="J9332" s="53">
        <v>8691</v>
      </c>
      <c r="K9332" s="55"/>
      <c r="L9332" s="57"/>
      <c r="M9332" s="57"/>
      <c r="N9332" s="59"/>
      <c r="O9332" s="53"/>
      <c r="P9332" s="92"/>
      <c r="Q9332" s="92"/>
      <c r="R9332" s="61"/>
      <c r="S9332" s="24">
        <f>Table1[[#This Row],[Female Voters]]/Table1[[#This Row],[Female Population]]</f>
        <v>0</v>
      </c>
      <c r="T9332" s="24">
        <f>Table1[[#This Row],[Male Voters]]/Table1[[#This Row],[Male Population]]</f>
        <v>0</v>
      </c>
      <c r="U9332" s="24">
        <f>Table1[[#This Row],[Total Voters]]/Table1[[#This Row],[Total Population]]</f>
        <v>0</v>
      </c>
      <c r="V9332" s="24">
        <f>Table1[[#This Row],[Female Ballots]]/Table1[[#This Row],[Female Population]]</f>
        <v>0</v>
      </c>
      <c r="W9332" s="24">
        <f>Table1[[#This Row],[Male Ballots]]/Table1[[#This Row],[Male Population]]</f>
        <v>0</v>
      </c>
      <c r="X9332" s="24">
        <f>Table1[[#This Row],[Total Ballots]]/Table1[[#This Row],[Total Population]]</f>
        <v>0</v>
      </c>
      <c r="Y9332" s="125" t="str">
        <f>IFERROR(Table1[[#This Row],[Female Ballots]]/Table1[[#This Row],[Female Voters]],"0.0%")</f>
        <v>0.0%</v>
      </c>
      <c r="Z9332" s="125" t="str">
        <f>IFERROR(Table1[[#This Row],[Male Ballots]]/Table1[[#This Row],[Male Voters]],"0.0%")</f>
        <v>0.0%</v>
      </c>
      <c r="AA9332" s="126" t="str">
        <f>IFERROR(Table1[[#This Row],[Total Ballots]]/Table1[[#This Row],[Total Voters]],"0.0%")</f>
        <v>0.0%</v>
      </c>
    </row>
    <row r="9333" spans="1:27" s="7" customFormat="1" x14ac:dyDescent="0.35">
      <c r="A9333" s="8" t="s">
        <v>54</v>
      </c>
      <c r="B9333" s="17">
        <v>2002</v>
      </c>
      <c r="C9333" s="16" t="s">
        <v>82</v>
      </c>
      <c r="D9333" s="17"/>
      <c r="E9333" s="35" t="s">
        <v>74</v>
      </c>
      <c r="F9333" s="35" t="s">
        <v>77</v>
      </c>
      <c r="G9333" s="51" t="s">
        <v>79</v>
      </c>
      <c r="H9333" s="10">
        <v>26208</v>
      </c>
      <c r="I9333" s="10">
        <v>25819</v>
      </c>
      <c r="J9333" s="53">
        <v>52027</v>
      </c>
      <c r="K9333" s="55"/>
      <c r="L9333" s="57"/>
      <c r="M9333" s="57"/>
      <c r="N9333" s="59">
        <v>31725</v>
      </c>
      <c r="O9333" s="53"/>
      <c r="P9333" s="92"/>
      <c r="Q9333" s="92"/>
      <c r="R9333" s="61">
        <v>18842</v>
      </c>
      <c r="S9333" s="24">
        <f>Table1[[#This Row],[Female Voters]]/Table1[[#This Row],[Female Population]]</f>
        <v>0</v>
      </c>
      <c r="T9333" s="24">
        <f>Table1[[#This Row],[Male Voters]]/Table1[[#This Row],[Male Population]]</f>
        <v>0</v>
      </c>
      <c r="U9333" s="24">
        <f>Table1[[#This Row],[Total Voters]]/Table1[[#This Row],[Total Population]]</f>
        <v>0.60977953754781167</v>
      </c>
      <c r="V9333" s="24">
        <f>Table1[[#This Row],[Female Ballots]]/Table1[[#This Row],[Female Population]]</f>
        <v>0</v>
      </c>
      <c r="W9333" s="24">
        <f>Table1[[#This Row],[Male Ballots]]/Table1[[#This Row],[Male Population]]</f>
        <v>0</v>
      </c>
      <c r="X9333" s="24">
        <f>Table1[[#This Row],[Total Ballots]]/Table1[[#This Row],[Total Population]]</f>
        <v>0.36215811021200528</v>
      </c>
      <c r="Y9333" s="125" t="str">
        <f>IFERROR(Table1[[#This Row],[Female Ballots]]/Table1[[#This Row],[Female Voters]],"0.0%")</f>
        <v>0.0%</v>
      </c>
      <c r="Z9333" s="125" t="str">
        <f>IFERROR(Table1[[#This Row],[Male Ballots]]/Table1[[#This Row],[Male Voters]],"0.0%")</f>
        <v>0.0%</v>
      </c>
      <c r="AA9333" s="126">
        <f>IFERROR(Table1[[#This Row],[Total Ballots]]/Table1[[#This Row],[Total Voters]],"0.0%")</f>
        <v>0.59391646966115053</v>
      </c>
    </row>
    <row r="9334" spans="1:27" s="7" customFormat="1" x14ac:dyDescent="0.35">
      <c r="A9334" s="8" t="s">
        <v>54</v>
      </c>
      <c r="B9334" s="17">
        <v>2002</v>
      </c>
      <c r="C9334" s="16" t="s">
        <v>82</v>
      </c>
      <c r="D9334" s="17"/>
      <c r="E9334" s="35" t="s">
        <v>74</v>
      </c>
      <c r="F9334" s="35" t="s">
        <v>77</v>
      </c>
      <c r="G9334" s="51" t="s">
        <v>62</v>
      </c>
      <c r="H9334" s="10">
        <v>2740</v>
      </c>
      <c r="I9334" s="10">
        <v>3025</v>
      </c>
      <c r="J9334" s="53">
        <v>5765</v>
      </c>
      <c r="K9334" s="55"/>
      <c r="L9334" s="57"/>
      <c r="M9334" s="57"/>
      <c r="N9334" s="59"/>
      <c r="O9334" s="53"/>
      <c r="P9334" s="92"/>
      <c r="Q9334" s="92"/>
      <c r="R9334" s="61"/>
      <c r="S9334" s="24">
        <f>Table1[[#This Row],[Female Voters]]/Table1[[#This Row],[Female Population]]</f>
        <v>0</v>
      </c>
      <c r="T9334" s="24">
        <f>Table1[[#This Row],[Male Voters]]/Table1[[#This Row],[Male Population]]</f>
        <v>0</v>
      </c>
      <c r="U9334" s="24">
        <f>Table1[[#This Row],[Total Voters]]/Table1[[#This Row],[Total Population]]</f>
        <v>0</v>
      </c>
      <c r="V9334" s="24">
        <f>Table1[[#This Row],[Female Ballots]]/Table1[[#This Row],[Female Population]]</f>
        <v>0</v>
      </c>
      <c r="W9334" s="24">
        <f>Table1[[#This Row],[Male Ballots]]/Table1[[#This Row],[Male Population]]</f>
        <v>0</v>
      </c>
      <c r="X9334" s="24">
        <f>Table1[[#This Row],[Total Ballots]]/Table1[[#This Row],[Total Population]]</f>
        <v>0</v>
      </c>
      <c r="Y9334" s="125" t="str">
        <f>IFERROR(Table1[[#This Row],[Female Ballots]]/Table1[[#This Row],[Female Voters]],"0.0%")</f>
        <v>0.0%</v>
      </c>
      <c r="Z9334" s="125" t="str">
        <f>IFERROR(Table1[[#This Row],[Male Ballots]]/Table1[[#This Row],[Male Voters]],"0.0%")</f>
        <v>0.0%</v>
      </c>
      <c r="AA9334" s="126" t="str">
        <f>IFERROR(Table1[[#This Row],[Total Ballots]]/Table1[[#This Row],[Total Voters]],"0.0%")</f>
        <v>0.0%</v>
      </c>
    </row>
    <row r="9335" spans="1:27" s="7" customFormat="1" x14ac:dyDescent="0.35">
      <c r="A9335" s="8" t="s">
        <v>54</v>
      </c>
      <c r="B9335" s="17">
        <v>2002</v>
      </c>
      <c r="C9335" s="16" t="s">
        <v>82</v>
      </c>
      <c r="D9335" s="17"/>
      <c r="E9335" s="35" t="s">
        <v>74</v>
      </c>
      <c r="F9335" s="35" t="s">
        <v>77</v>
      </c>
      <c r="G9335" s="51" t="s">
        <v>63</v>
      </c>
      <c r="H9335" s="10">
        <v>3711</v>
      </c>
      <c r="I9335" s="10">
        <v>4031</v>
      </c>
      <c r="J9335" s="53">
        <v>7742</v>
      </c>
      <c r="K9335" s="55"/>
      <c r="L9335" s="57"/>
      <c r="M9335" s="57"/>
      <c r="N9335" s="59"/>
      <c r="O9335" s="53"/>
      <c r="P9335" s="92"/>
      <c r="Q9335" s="92"/>
      <c r="R9335" s="61"/>
      <c r="S9335" s="24">
        <f>Table1[[#This Row],[Female Voters]]/Table1[[#This Row],[Female Population]]</f>
        <v>0</v>
      </c>
      <c r="T9335" s="24">
        <f>Table1[[#This Row],[Male Voters]]/Table1[[#This Row],[Male Population]]</f>
        <v>0</v>
      </c>
      <c r="U9335" s="24">
        <f>Table1[[#This Row],[Total Voters]]/Table1[[#This Row],[Total Population]]</f>
        <v>0</v>
      </c>
      <c r="V9335" s="24">
        <f>Table1[[#This Row],[Female Ballots]]/Table1[[#This Row],[Female Population]]</f>
        <v>0</v>
      </c>
      <c r="W9335" s="24">
        <f>Table1[[#This Row],[Male Ballots]]/Table1[[#This Row],[Male Population]]</f>
        <v>0</v>
      </c>
      <c r="X9335" s="24">
        <f>Table1[[#This Row],[Total Ballots]]/Table1[[#This Row],[Total Population]]</f>
        <v>0</v>
      </c>
      <c r="Y9335" s="125" t="str">
        <f>IFERROR(Table1[[#This Row],[Female Ballots]]/Table1[[#This Row],[Female Voters]],"0.0%")</f>
        <v>0.0%</v>
      </c>
      <c r="Z9335" s="125" t="str">
        <f>IFERROR(Table1[[#This Row],[Male Ballots]]/Table1[[#This Row],[Male Voters]],"0.0%")</f>
        <v>0.0%</v>
      </c>
      <c r="AA9335" s="126" t="str">
        <f>IFERROR(Table1[[#This Row],[Total Ballots]]/Table1[[#This Row],[Total Voters]],"0.0%")</f>
        <v>0.0%</v>
      </c>
    </row>
    <row r="9336" spans="1:27" s="7" customFormat="1" x14ac:dyDescent="0.35">
      <c r="A9336" s="8" t="s">
        <v>54</v>
      </c>
      <c r="B9336" s="17">
        <v>2002</v>
      </c>
      <c r="C9336" s="16" t="s">
        <v>82</v>
      </c>
      <c r="D9336" s="17"/>
      <c r="E9336" s="35" t="s">
        <v>74</v>
      </c>
      <c r="F9336" s="35" t="s">
        <v>77</v>
      </c>
      <c r="G9336" s="51" t="s">
        <v>64</v>
      </c>
      <c r="H9336" s="10">
        <v>4906</v>
      </c>
      <c r="I9336" s="10">
        <v>4891</v>
      </c>
      <c r="J9336" s="53">
        <v>9797</v>
      </c>
      <c r="K9336" s="55"/>
      <c r="L9336" s="57"/>
      <c r="M9336" s="57"/>
      <c r="N9336" s="59"/>
      <c r="O9336" s="53"/>
      <c r="P9336" s="92"/>
      <c r="Q9336" s="92"/>
      <c r="R9336" s="61"/>
      <c r="S9336" s="24">
        <f>Table1[[#This Row],[Female Voters]]/Table1[[#This Row],[Female Population]]</f>
        <v>0</v>
      </c>
      <c r="T9336" s="24">
        <f>Table1[[#This Row],[Male Voters]]/Table1[[#This Row],[Male Population]]</f>
        <v>0</v>
      </c>
      <c r="U9336" s="24">
        <f>Table1[[#This Row],[Total Voters]]/Table1[[#This Row],[Total Population]]</f>
        <v>0</v>
      </c>
      <c r="V9336" s="24">
        <f>Table1[[#This Row],[Female Ballots]]/Table1[[#This Row],[Female Population]]</f>
        <v>0</v>
      </c>
      <c r="W9336" s="24">
        <f>Table1[[#This Row],[Male Ballots]]/Table1[[#This Row],[Male Population]]</f>
        <v>0</v>
      </c>
      <c r="X9336" s="24">
        <f>Table1[[#This Row],[Total Ballots]]/Table1[[#This Row],[Total Population]]</f>
        <v>0</v>
      </c>
      <c r="Y9336" s="125" t="str">
        <f>IFERROR(Table1[[#This Row],[Female Ballots]]/Table1[[#This Row],[Female Voters]],"0.0%")</f>
        <v>0.0%</v>
      </c>
      <c r="Z9336" s="125" t="str">
        <f>IFERROR(Table1[[#This Row],[Male Ballots]]/Table1[[#This Row],[Male Voters]],"0.0%")</f>
        <v>0.0%</v>
      </c>
      <c r="AA9336" s="126" t="str">
        <f>IFERROR(Table1[[#This Row],[Total Ballots]]/Table1[[#This Row],[Total Voters]],"0.0%")</f>
        <v>0.0%</v>
      </c>
    </row>
    <row r="9337" spans="1:27" s="7" customFormat="1" x14ac:dyDescent="0.35">
      <c r="A9337" s="8" t="s">
        <v>54</v>
      </c>
      <c r="B9337" s="17">
        <v>2002</v>
      </c>
      <c r="C9337" s="16" t="s">
        <v>82</v>
      </c>
      <c r="D9337" s="17"/>
      <c r="E9337" s="35" t="s">
        <v>74</v>
      </c>
      <c r="F9337" s="35" t="s">
        <v>77</v>
      </c>
      <c r="G9337" s="51" t="s">
        <v>65</v>
      </c>
      <c r="H9337" s="10">
        <v>5202</v>
      </c>
      <c r="I9337" s="10">
        <v>5309</v>
      </c>
      <c r="J9337" s="53">
        <v>10511</v>
      </c>
      <c r="K9337" s="55"/>
      <c r="L9337" s="57"/>
      <c r="M9337" s="57"/>
      <c r="N9337" s="59"/>
      <c r="O9337" s="53"/>
      <c r="P9337" s="92"/>
      <c r="Q9337" s="92"/>
      <c r="R9337" s="61"/>
      <c r="S9337" s="24">
        <f>Table1[[#This Row],[Female Voters]]/Table1[[#This Row],[Female Population]]</f>
        <v>0</v>
      </c>
      <c r="T9337" s="24">
        <f>Table1[[#This Row],[Male Voters]]/Table1[[#This Row],[Male Population]]</f>
        <v>0</v>
      </c>
      <c r="U9337" s="24">
        <f>Table1[[#This Row],[Total Voters]]/Table1[[#This Row],[Total Population]]</f>
        <v>0</v>
      </c>
      <c r="V9337" s="24">
        <f>Table1[[#This Row],[Female Ballots]]/Table1[[#This Row],[Female Population]]</f>
        <v>0</v>
      </c>
      <c r="W9337" s="24">
        <f>Table1[[#This Row],[Male Ballots]]/Table1[[#This Row],[Male Population]]</f>
        <v>0</v>
      </c>
      <c r="X9337" s="24">
        <f>Table1[[#This Row],[Total Ballots]]/Table1[[#This Row],[Total Population]]</f>
        <v>0</v>
      </c>
      <c r="Y9337" s="125" t="str">
        <f>IFERROR(Table1[[#This Row],[Female Ballots]]/Table1[[#This Row],[Female Voters]],"0.0%")</f>
        <v>0.0%</v>
      </c>
      <c r="Z9337" s="125" t="str">
        <f>IFERROR(Table1[[#This Row],[Male Ballots]]/Table1[[#This Row],[Male Voters]],"0.0%")</f>
        <v>0.0%</v>
      </c>
      <c r="AA9337" s="126" t="str">
        <f>IFERROR(Table1[[#This Row],[Total Ballots]]/Table1[[#This Row],[Total Voters]],"0.0%")</f>
        <v>0.0%</v>
      </c>
    </row>
    <row r="9338" spans="1:27" s="7" customFormat="1" x14ac:dyDescent="0.35">
      <c r="A9338" s="8" t="s">
        <v>54</v>
      </c>
      <c r="B9338" s="17">
        <v>2002</v>
      </c>
      <c r="C9338" s="16" t="s">
        <v>82</v>
      </c>
      <c r="D9338" s="17"/>
      <c r="E9338" s="35" t="s">
        <v>74</v>
      </c>
      <c r="F9338" s="35" t="s">
        <v>77</v>
      </c>
      <c r="G9338" s="51" t="s">
        <v>66</v>
      </c>
      <c r="H9338" s="10">
        <v>3886</v>
      </c>
      <c r="I9338" s="10">
        <v>3821</v>
      </c>
      <c r="J9338" s="53">
        <v>7707</v>
      </c>
      <c r="K9338" s="55"/>
      <c r="L9338" s="57"/>
      <c r="M9338" s="57"/>
      <c r="N9338" s="59"/>
      <c r="O9338" s="53"/>
      <c r="P9338" s="92"/>
      <c r="Q9338" s="92"/>
      <c r="R9338" s="61"/>
      <c r="S9338" s="24">
        <f>Table1[[#This Row],[Female Voters]]/Table1[[#This Row],[Female Population]]</f>
        <v>0</v>
      </c>
      <c r="T9338" s="24">
        <f>Table1[[#This Row],[Male Voters]]/Table1[[#This Row],[Male Population]]</f>
        <v>0</v>
      </c>
      <c r="U9338" s="24">
        <f>Table1[[#This Row],[Total Voters]]/Table1[[#This Row],[Total Population]]</f>
        <v>0</v>
      </c>
      <c r="V9338" s="24">
        <f>Table1[[#This Row],[Female Ballots]]/Table1[[#This Row],[Female Population]]</f>
        <v>0</v>
      </c>
      <c r="W9338" s="24">
        <f>Table1[[#This Row],[Male Ballots]]/Table1[[#This Row],[Male Population]]</f>
        <v>0</v>
      </c>
      <c r="X9338" s="24">
        <f>Table1[[#This Row],[Total Ballots]]/Table1[[#This Row],[Total Population]]</f>
        <v>0</v>
      </c>
      <c r="Y9338" s="125" t="str">
        <f>IFERROR(Table1[[#This Row],[Female Ballots]]/Table1[[#This Row],[Female Voters]],"0.0%")</f>
        <v>0.0%</v>
      </c>
      <c r="Z9338" s="125" t="str">
        <f>IFERROR(Table1[[#This Row],[Male Ballots]]/Table1[[#This Row],[Male Voters]],"0.0%")</f>
        <v>0.0%</v>
      </c>
      <c r="AA9338" s="126" t="str">
        <f>IFERROR(Table1[[#This Row],[Total Ballots]]/Table1[[#This Row],[Total Voters]],"0.0%")</f>
        <v>0.0%</v>
      </c>
    </row>
    <row r="9339" spans="1:27" s="7" customFormat="1" x14ac:dyDescent="0.35">
      <c r="A9339" s="8" t="s">
        <v>54</v>
      </c>
      <c r="B9339" s="17">
        <v>2002</v>
      </c>
      <c r="C9339" s="16" t="s">
        <v>82</v>
      </c>
      <c r="D9339" s="17"/>
      <c r="E9339" s="35" t="s">
        <v>74</v>
      </c>
      <c r="F9339" s="35" t="s">
        <v>77</v>
      </c>
      <c r="G9339" s="51" t="s">
        <v>67</v>
      </c>
      <c r="H9339" s="10">
        <v>5763</v>
      </c>
      <c r="I9339" s="10">
        <v>4742</v>
      </c>
      <c r="J9339" s="53">
        <v>10505</v>
      </c>
      <c r="K9339" s="55"/>
      <c r="L9339" s="57"/>
      <c r="M9339" s="57"/>
      <c r="N9339" s="59"/>
      <c r="O9339" s="53"/>
      <c r="P9339" s="92"/>
      <c r="Q9339" s="92"/>
      <c r="R9339" s="61"/>
      <c r="S9339" s="24">
        <f>Table1[[#This Row],[Female Voters]]/Table1[[#This Row],[Female Population]]</f>
        <v>0</v>
      </c>
      <c r="T9339" s="24">
        <f>Table1[[#This Row],[Male Voters]]/Table1[[#This Row],[Male Population]]</f>
        <v>0</v>
      </c>
      <c r="U9339" s="24">
        <f>Table1[[#This Row],[Total Voters]]/Table1[[#This Row],[Total Population]]</f>
        <v>0</v>
      </c>
      <c r="V9339" s="24">
        <f>Table1[[#This Row],[Female Ballots]]/Table1[[#This Row],[Female Population]]</f>
        <v>0</v>
      </c>
      <c r="W9339" s="24">
        <f>Table1[[#This Row],[Male Ballots]]/Table1[[#This Row],[Male Population]]</f>
        <v>0</v>
      </c>
      <c r="X9339" s="24">
        <f>Table1[[#This Row],[Total Ballots]]/Table1[[#This Row],[Total Population]]</f>
        <v>0</v>
      </c>
      <c r="Y9339" s="125" t="str">
        <f>IFERROR(Table1[[#This Row],[Female Ballots]]/Table1[[#This Row],[Female Voters]],"0.0%")</f>
        <v>0.0%</v>
      </c>
      <c r="Z9339" s="125" t="str">
        <f>IFERROR(Table1[[#This Row],[Male Ballots]]/Table1[[#This Row],[Male Voters]],"0.0%")</f>
        <v>0.0%</v>
      </c>
      <c r="AA9339" s="126" t="str">
        <f>IFERROR(Table1[[#This Row],[Total Ballots]]/Table1[[#This Row],[Total Voters]],"0.0%")</f>
        <v>0.0%</v>
      </c>
    </row>
    <row r="9340" spans="1:27" s="7" customFormat="1" x14ac:dyDescent="0.35">
      <c r="A9340" s="8" t="s">
        <v>30</v>
      </c>
      <c r="B9340" s="17">
        <v>2002</v>
      </c>
      <c r="C9340" s="16" t="s">
        <v>82</v>
      </c>
      <c r="D9340" s="17"/>
      <c r="E9340" s="35" t="s">
        <v>74</v>
      </c>
      <c r="F9340" s="35" t="s">
        <v>77</v>
      </c>
      <c r="G9340" s="51" t="s">
        <v>79</v>
      </c>
      <c r="H9340" s="10">
        <v>27903</v>
      </c>
      <c r="I9340" s="10">
        <v>27307</v>
      </c>
      <c r="J9340" s="53">
        <v>55210</v>
      </c>
      <c r="K9340" s="55"/>
      <c r="L9340" s="57"/>
      <c r="M9340" s="57"/>
      <c r="N9340" s="59">
        <v>39992</v>
      </c>
      <c r="O9340" s="53"/>
      <c r="P9340" s="92"/>
      <c r="Q9340" s="92"/>
      <c r="R9340" s="61">
        <v>26086</v>
      </c>
      <c r="S9340" s="24">
        <f>Table1[[#This Row],[Female Voters]]/Table1[[#This Row],[Female Population]]</f>
        <v>0</v>
      </c>
      <c r="T9340" s="24">
        <f>Table1[[#This Row],[Male Voters]]/Table1[[#This Row],[Male Population]]</f>
        <v>0</v>
      </c>
      <c r="U9340" s="24">
        <f>Table1[[#This Row],[Total Voters]]/Table1[[#This Row],[Total Population]]</f>
        <v>0.72436152870856729</v>
      </c>
      <c r="V9340" s="24">
        <f>Table1[[#This Row],[Female Ballots]]/Table1[[#This Row],[Female Population]]</f>
        <v>0</v>
      </c>
      <c r="W9340" s="24">
        <f>Table1[[#This Row],[Male Ballots]]/Table1[[#This Row],[Male Population]]</f>
        <v>0</v>
      </c>
      <c r="X9340" s="24">
        <f>Table1[[#This Row],[Total Ballots]]/Table1[[#This Row],[Total Population]]</f>
        <v>0.47248686832095632</v>
      </c>
      <c r="Y9340" s="125" t="str">
        <f>IFERROR(Table1[[#This Row],[Female Ballots]]/Table1[[#This Row],[Female Voters]],"0.0%")</f>
        <v>0.0%</v>
      </c>
      <c r="Z9340" s="125" t="str">
        <f>IFERROR(Table1[[#This Row],[Male Ballots]]/Table1[[#This Row],[Male Voters]],"0.0%")</f>
        <v>0.0%</v>
      </c>
      <c r="AA9340" s="126">
        <f>IFERROR(Table1[[#This Row],[Total Ballots]]/Table1[[#This Row],[Total Voters]],"0.0%")</f>
        <v>0.65228045609121821</v>
      </c>
    </row>
    <row r="9341" spans="1:27" s="7" customFormat="1" x14ac:dyDescent="0.35">
      <c r="A9341" s="8" t="s">
        <v>30</v>
      </c>
      <c r="B9341" s="17">
        <v>2002</v>
      </c>
      <c r="C9341" s="16" t="s">
        <v>82</v>
      </c>
      <c r="D9341" s="17"/>
      <c r="E9341" s="35" t="s">
        <v>74</v>
      </c>
      <c r="F9341" s="35" t="s">
        <v>77</v>
      </c>
      <c r="G9341" s="51" t="s">
        <v>62</v>
      </c>
      <c r="H9341" s="10">
        <v>2901</v>
      </c>
      <c r="I9341" s="10">
        <v>3597</v>
      </c>
      <c r="J9341" s="53">
        <v>6498</v>
      </c>
      <c r="K9341" s="55"/>
      <c r="L9341" s="57"/>
      <c r="M9341" s="57"/>
      <c r="N9341" s="59"/>
      <c r="O9341" s="53"/>
      <c r="P9341" s="92"/>
      <c r="Q9341" s="92"/>
      <c r="R9341" s="61"/>
      <c r="S9341" s="24">
        <f>Table1[[#This Row],[Female Voters]]/Table1[[#This Row],[Female Population]]</f>
        <v>0</v>
      </c>
      <c r="T9341" s="24">
        <f>Table1[[#This Row],[Male Voters]]/Table1[[#This Row],[Male Population]]</f>
        <v>0</v>
      </c>
      <c r="U9341" s="24">
        <f>Table1[[#This Row],[Total Voters]]/Table1[[#This Row],[Total Population]]</f>
        <v>0</v>
      </c>
      <c r="V9341" s="24">
        <f>Table1[[#This Row],[Female Ballots]]/Table1[[#This Row],[Female Population]]</f>
        <v>0</v>
      </c>
      <c r="W9341" s="24">
        <f>Table1[[#This Row],[Male Ballots]]/Table1[[#This Row],[Male Population]]</f>
        <v>0</v>
      </c>
      <c r="X9341" s="24">
        <f>Table1[[#This Row],[Total Ballots]]/Table1[[#This Row],[Total Population]]</f>
        <v>0</v>
      </c>
      <c r="Y9341" s="125" t="str">
        <f>IFERROR(Table1[[#This Row],[Female Ballots]]/Table1[[#This Row],[Female Voters]],"0.0%")</f>
        <v>0.0%</v>
      </c>
      <c r="Z9341" s="125" t="str">
        <f>IFERROR(Table1[[#This Row],[Male Ballots]]/Table1[[#This Row],[Male Voters]],"0.0%")</f>
        <v>0.0%</v>
      </c>
      <c r="AA9341" s="126" t="str">
        <f>IFERROR(Table1[[#This Row],[Total Ballots]]/Table1[[#This Row],[Total Voters]],"0.0%")</f>
        <v>0.0%</v>
      </c>
    </row>
    <row r="9342" spans="1:27" s="7" customFormat="1" x14ac:dyDescent="0.35">
      <c r="A9342" s="8" t="s">
        <v>30</v>
      </c>
      <c r="B9342" s="17">
        <v>2002</v>
      </c>
      <c r="C9342" s="16" t="s">
        <v>82</v>
      </c>
      <c r="D9342" s="17"/>
      <c r="E9342" s="35" t="s">
        <v>74</v>
      </c>
      <c r="F9342" s="35" t="s">
        <v>77</v>
      </c>
      <c r="G9342" s="51" t="s">
        <v>63</v>
      </c>
      <c r="H9342" s="10">
        <v>4259</v>
      </c>
      <c r="I9342" s="10">
        <v>4758</v>
      </c>
      <c r="J9342" s="53">
        <v>9017</v>
      </c>
      <c r="K9342" s="55"/>
      <c r="L9342" s="57"/>
      <c r="M9342" s="57"/>
      <c r="N9342" s="59"/>
      <c r="O9342" s="53"/>
      <c r="P9342" s="92"/>
      <c r="Q9342" s="92"/>
      <c r="R9342" s="61"/>
      <c r="S9342" s="24">
        <f>Table1[[#This Row],[Female Voters]]/Table1[[#This Row],[Female Population]]</f>
        <v>0</v>
      </c>
      <c r="T9342" s="24">
        <f>Table1[[#This Row],[Male Voters]]/Table1[[#This Row],[Male Population]]</f>
        <v>0</v>
      </c>
      <c r="U9342" s="24">
        <f>Table1[[#This Row],[Total Voters]]/Table1[[#This Row],[Total Population]]</f>
        <v>0</v>
      </c>
      <c r="V9342" s="24">
        <f>Table1[[#This Row],[Female Ballots]]/Table1[[#This Row],[Female Population]]</f>
        <v>0</v>
      </c>
      <c r="W9342" s="24">
        <f>Table1[[#This Row],[Male Ballots]]/Table1[[#This Row],[Male Population]]</f>
        <v>0</v>
      </c>
      <c r="X9342" s="24">
        <f>Table1[[#This Row],[Total Ballots]]/Table1[[#This Row],[Total Population]]</f>
        <v>0</v>
      </c>
      <c r="Y9342" s="125" t="str">
        <f>IFERROR(Table1[[#This Row],[Female Ballots]]/Table1[[#This Row],[Female Voters]],"0.0%")</f>
        <v>0.0%</v>
      </c>
      <c r="Z9342" s="125" t="str">
        <f>IFERROR(Table1[[#This Row],[Male Ballots]]/Table1[[#This Row],[Male Voters]],"0.0%")</f>
        <v>0.0%</v>
      </c>
      <c r="AA9342" s="126" t="str">
        <f>IFERROR(Table1[[#This Row],[Total Ballots]]/Table1[[#This Row],[Total Voters]],"0.0%")</f>
        <v>0.0%</v>
      </c>
    </row>
    <row r="9343" spans="1:27" s="7" customFormat="1" x14ac:dyDescent="0.35">
      <c r="A9343" s="8" t="s">
        <v>30</v>
      </c>
      <c r="B9343" s="17">
        <v>2002</v>
      </c>
      <c r="C9343" s="16" t="s">
        <v>82</v>
      </c>
      <c r="D9343" s="17"/>
      <c r="E9343" s="35" t="s">
        <v>74</v>
      </c>
      <c r="F9343" s="35" t="s">
        <v>77</v>
      </c>
      <c r="G9343" s="51" t="s">
        <v>64</v>
      </c>
      <c r="H9343" s="10">
        <v>5250</v>
      </c>
      <c r="I9343" s="10">
        <v>5194</v>
      </c>
      <c r="J9343" s="53">
        <v>10444</v>
      </c>
      <c r="K9343" s="55"/>
      <c r="L9343" s="57"/>
      <c r="M9343" s="57"/>
      <c r="N9343" s="59"/>
      <c r="O9343" s="53"/>
      <c r="P9343" s="92"/>
      <c r="Q9343" s="92"/>
      <c r="R9343" s="61"/>
      <c r="S9343" s="24">
        <f>Table1[[#This Row],[Female Voters]]/Table1[[#This Row],[Female Population]]</f>
        <v>0</v>
      </c>
      <c r="T9343" s="24">
        <f>Table1[[#This Row],[Male Voters]]/Table1[[#This Row],[Male Population]]</f>
        <v>0</v>
      </c>
      <c r="U9343" s="24">
        <f>Table1[[#This Row],[Total Voters]]/Table1[[#This Row],[Total Population]]</f>
        <v>0</v>
      </c>
      <c r="V9343" s="24">
        <f>Table1[[#This Row],[Female Ballots]]/Table1[[#This Row],[Female Population]]</f>
        <v>0</v>
      </c>
      <c r="W9343" s="24">
        <f>Table1[[#This Row],[Male Ballots]]/Table1[[#This Row],[Male Population]]</f>
        <v>0</v>
      </c>
      <c r="X9343" s="24">
        <f>Table1[[#This Row],[Total Ballots]]/Table1[[#This Row],[Total Population]]</f>
        <v>0</v>
      </c>
      <c r="Y9343" s="125" t="str">
        <f>IFERROR(Table1[[#This Row],[Female Ballots]]/Table1[[#This Row],[Female Voters]],"0.0%")</f>
        <v>0.0%</v>
      </c>
      <c r="Z9343" s="125" t="str">
        <f>IFERROR(Table1[[#This Row],[Male Ballots]]/Table1[[#This Row],[Male Voters]],"0.0%")</f>
        <v>0.0%</v>
      </c>
      <c r="AA9343" s="126" t="str">
        <f>IFERROR(Table1[[#This Row],[Total Ballots]]/Table1[[#This Row],[Total Voters]],"0.0%")</f>
        <v>0.0%</v>
      </c>
    </row>
    <row r="9344" spans="1:27" s="7" customFormat="1" x14ac:dyDescent="0.35">
      <c r="A9344" s="8" t="s">
        <v>30</v>
      </c>
      <c r="B9344" s="17">
        <v>2002</v>
      </c>
      <c r="C9344" s="16" t="s">
        <v>82</v>
      </c>
      <c r="D9344" s="17"/>
      <c r="E9344" s="35" t="s">
        <v>74</v>
      </c>
      <c r="F9344" s="35" t="s">
        <v>77</v>
      </c>
      <c r="G9344" s="51" t="s">
        <v>65</v>
      </c>
      <c r="H9344" s="10">
        <v>5379</v>
      </c>
      <c r="I9344" s="10">
        <v>4890</v>
      </c>
      <c r="J9344" s="53">
        <v>10269</v>
      </c>
      <c r="K9344" s="55"/>
      <c r="L9344" s="57"/>
      <c r="M9344" s="57"/>
      <c r="N9344" s="59"/>
      <c r="O9344" s="53"/>
      <c r="P9344" s="92"/>
      <c r="Q9344" s="92"/>
      <c r="R9344" s="61"/>
      <c r="S9344" s="24">
        <f>Table1[[#This Row],[Female Voters]]/Table1[[#This Row],[Female Population]]</f>
        <v>0</v>
      </c>
      <c r="T9344" s="24">
        <f>Table1[[#This Row],[Male Voters]]/Table1[[#This Row],[Male Population]]</f>
        <v>0</v>
      </c>
      <c r="U9344" s="24">
        <f>Table1[[#This Row],[Total Voters]]/Table1[[#This Row],[Total Population]]</f>
        <v>0</v>
      </c>
      <c r="V9344" s="24">
        <f>Table1[[#This Row],[Female Ballots]]/Table1[[#This Row],[Female Population]]</f>
        <v>0</v>
      </c>
      <c r="W9344" s="24">
        <f>Table1[[#This Row],[Male Ballots]]/Table1[[#This Row],[Male Population]]</f>
        <v>0</v>
      </c>
      <c r="X9344" s="24">
        <f>Table1[[#This Row],[Total Ballots]]/Table1[[#This Row],[Total Population]]</f>
        <v>0</v>
      </c>
      <c r="Y9344" s="125" t="str">
        <f>IFERROR(Table1[[#This Row],[Female Ballots]]/Table1[[#This Row],[Female Voters]],"0.0%")</f>
        <v>0.0%</v>
      </c>
      <c r="Z9344" s="125" t="str">
        <f>IFERROR(Table1[[#This Row],[Male Ballots]]/Table1[[#This Row],[Male Voters]],"0.0%")</f>
        <v>0.0%</v>
      </c>
      <c r="AA9344" s="126" t="str">
        <f>IFERROR(Table1[[#This Row],[Total Ballots]]/Table1[[#This Row],[Total Voters]],"0.0%")</f>
        <v>0.0%</v>
      </c>
    </row>
    <row r="9345" spans="1:27" s="7" customFormat="1" x14ac:dyDescent="0.35">
      <c r="A9345" s="8" t="s">
        <v>30</v>
      </c>
      <c r="B9345" s="17">
        <v>2002</v>
      </c>
      <c r="C9345" s="16" t="s">
        <v>82</v>
      </c>
      <c r="D9345" s="17"/>
      <c r="E9345" s="35" t="s">
        <v>74</v>
      </c>
      <c r="F9345" s="35" t="s">
        <v>77</v>
      </c>
      <c r="G9345" s="51" t="s">
        <v>66</v>
      </c>
      <c r="H9345" s="10">
        <v>4293</v>
      </c>
      <c r="I9345" s="10">
        <v>3886</v>
      </c>
      <c r="J9345" s="53">
        <v>8179</v>
      </c>
      <c r="K9345" s="55"/>
      <c r="L9345" s="57"/>
      <c r="M9345" s="57"/>
      <c r="N9345" s="59"/>
      <c r="O9345" s="53"/>
      <c r="P9345" s="92"/>
      <c r="Q9345" s="92"/>
      <c r="R9345" s="61"/>
      <c r="S9345" s="24">
        <f>Table1[[#This Row],[Female Voters]]/Table1[[#This Row],[Female Population]]</f>
        <v>0</v>
      </c>
      <c r="T9345" s="24">
        <f>Table1[[#This Row],[Male Voters]]/Table1[[#This Row],[Male Population]]</f>
        <v>0</v>
      </c>
      <c r="U9345" s="24">
        <f>Table1[[#This Row],[Total Voters]]/Table1[[#This Row],[Total Population]]</f>
        <v>0</v>
      </c>
      <c r="V9345" s="24">
        <f>Table1[[#This Row],[Female Ballots]]/Table1[[#This Row],[Female Population]]</f>
        <v>0</v>
      </c>
      <c r="W9345" s="24">
        <f>Table1[[#This Row],[Male Ballots]]/Table1[[#This Row],[Male Population]]</f>
        <v>0</v>
      </c>
      <c r="X9345" s="24">
        <f>Table1[[#This Row],[Total Ballots]]/Table1[[#This Row],[Total Population]]</f>
        <v>0</v>
      </c>
      <c r="Y9345" s="125" t="str">
        <f>IFERROR(Table1[[#This Row],[Female Ballots]]/Table1[[#This Row],[Female Voters]],"0.0%")</f>
        <v>0.0%</v>
      </c>
      <c r="Z9345" s="125" t="str">
        <f>IFERROR(Table1[[#This Row],[Male Ballots]]/Table1[[#This Row],[Male Voters]],"0.0%")</f>
        <v>0.0%</v>
      </c>
      <c r="AA9345" s="126" t="str">
        <f>IFERROR(Table1[[#This Row],[Total Ballots]]/Table1[[#This Row],[Total Voters]],"0.0%")</f>
        <v>0.0%</v>
      </c>
    </row>
    <row r="9346" spans="1:27" s="7" customFormat="1" x14ac:dyDescent="0.35">
      <c r="A9346" s="8" t="s">
        <v>30</v>
      </c>
      <c r="B9346" s="17">
        <v>2002</v>
      </c>
      <c r="C9346" s="16" t="s">
        <v>82</v>
      </c>
      <c r="D9346" s="17"/>
      <c r="E9346" s="35" t="s">
        <v>74</v>
      </c>
      <c r="F9346" s="35" t="s">
        <v>77</v>
      </c>
      <c r="G9346" s="51" t="s">
        <v>67</v>
      </c>
      <c r="H9346" s="10">
        <v>5821</v>
      </c>
      <c r="I9346" s="10">
        <v>4982</v>
      </c>
      <c r="J9346" s="53">
        <v>10803</v>
      </c>
      <c r="K9346" s="55"/>
      <c r="L9346" s="57"/>
      <c r="M9346" s="57"/>
      <c r="N9346" s="59"/>
      <c r="O9346" s="53"/>
      <c r="P9346" s="92"/>
      <c r="Q9346" s="92"/>
      <c r="R9346" s="61"/>
      <c r="S9346" s="24">
        <f>Table1[[#This Row],[Female Voters]]/Table1[[#This Row],[Female Population]]</f>
        <v>0</v>
      </c>
      <c r="T9346" s="24">
        <f>Table1[[#This Row],[Male Voters]]/Table1[[#This Row],[Male Population]]</f>
        <v>0</v>
      </c>
      <c r="U9346" s="24">
        <f>Table1[[#This Row],[Total Voters]]/Table1[[#This Row],[Total Population]]</f>
        <v>0</v>
      </c>
      <c r="V9346" s="24">
        <f>Table1[[#This Row],[Female Ballots]]/Table1[[#This Row],[Female Population]]</f>
        <v>0</v>
      </c>
      <c r="W9346" s="24">
        <f>Table1[[#This Row],[Male Ballots]]/Table1[[#This Row],[Male Population]]</f>
        <v>0</v>
      </c>
      <c r="X9346" s="24">
        <f>Table1[[#This Row],[Total Ballots]]/Table1[[#This Row],[Total Population]]</f>
        <v>0</v>
      </c>
      <c r="Y9346" s="125" t="str">
        <f>IFERROR(Table1[[#This Row],[Female Ballots]]/Table1[[#This Row],[Female Voters]],"0.0%")</f>
        <v>0.0%</v>
      </c>
      <c r="Z9346" s="125" t="str">
        <f>IFERROR(Table1[[#This Row],[Male Ballots]]/Table1[[#This Row],[Male Voters]],"0.0%")</f>
        <v>0.0%</v>
      </c>
      <c r="AA9346" s="126" t="str">
        <f>IFERROR(Table1[[#This Row],[Total Ballots]]/Table1[[#This Row],[Total Voters]],"0.0%")</f>
        <v>0.0%</v>
      </c>
    </row>
    <row r="9347" spans="1:27" s="7" customFormat="1" x14ac:dyDescent="0.35">
      <c r="A9347" s="8" t="s">
        <v>24</v>
      </c>
      <c r="B9347" s="17">
        <v>2002</v>
      </c>
      <c r="C9347" s="16" t="s">
        <v>82</v>
      </c>
      <c r="D9347" s="17"/>
      <c r="E9347" s="35" t="s">
        <v>73</v>
      </c>
      <c r="F9347" s="35" t="s">
        <v>77</v>
      </c>
      <c r="G9347" s="51" t="s">
        <v>79</v>
      </c>
      <c r="H9347" s="10">
        <v>11309</v>
      </c>
      <c r="I9347" s="10">
        <v>10767</v>
      </c>
      <c r="J9347" s="53">
        <v>22076</v>
      </c>
      <c r="K9347" s="55"/>
      <c r="L9347" s="57"/>
      <c r="M9347" s="57"/>
      <c r="N9347" s="59">
        <v>18561</v>
      </c>
      <c r="O9347" s="53"/>
      <c r="P9347" s="92"/>
      <c r="Q9347" s="92"/>
      <c r="R9347" s="61">
        <v>13746</v>
      </c>
      <c r="S9347" s="24">
        <f>Table1[[#This Row],[Female Voters]]/Table1[[#This Row],[Female Population]]</f>
        <v>0</v>
      </c>
      <c r="T9347" s="24">
        <f>Table1[[#This Row],[Male Voters]]/Table1[[#This Row],[Male Population]]</f>
        <v>0</v>
      </c>
      <c r="U9347" s="24">
        <f>Table1[[#This Row],[Total Voters]]/Table1[[#This Row],[Total Population]]</f>
        <v>0.84077731473092954</v>
      </c>
      <c r="V9347" s="24">
        <f>Table1[[#This Row],[Female Ballots]]/Table1[[#This Row],[Female Population]]</f>
        <v>0</v>
      </c>
      <c r="W9347" s="24">
        <f>Table1[[#This Row],[Male Ballots]]/Table1[[#This Row],[Male Population]]</f>
        <v>0</v>
      </c>
      <c r="X9347" s="24">
        <f>Table1[[#This Row],[Total Ballots]]/Table1[[#This Row],[Total Population]]</f>
        <v>0.62266714984598659</v>
      </c>
      <c r="Y9347" s="125" t="str">
        <f>IFERROR(Table1[[#This Row],[Female Ballots]]/Table1[[#This Row],[Female Voters]],"0.0%")</f>
        <v>0.0%</v>
      </c>
      <c r="Z9347" s="125" t="str">
        <f>IFERROR(Table1[[#This Row],[Male Ballots]]/Table1[[#This Row],[Male Voters]],"0.0%")</f>
        <v>0.0%</v>
      </c>
      <c r="AA9347" s="126">
        <f>IFERROR(Table1[[#This Row],[Total Ballots]]/Table1[[#This Row],[Total Voters]],"0.0%")</f>
        <v>0.7405850977856796</v>
      </c>
    </row>
    <row r="9348" spans="1:27" s="7" customFormat="1" x14ac:dyDescent="0.35">
      <c r="A9348" s="8" t="s">
        <v>24</v>
      </c>
      <c r="B9348" s="17">
        <v>2002</v>
      </c>
      <c r="C9348" s="16" t="s">
        <v>82</v>
      </c>
      <c r="D9348" s="17"/>
      <c r="E9348" s="35" t="s">
        <v>73</v>
      </c>
      <c r="F9348" s="35" t="s">
        <v>77</v>
      </c>
      <c r="G9348" s="51" t="s">
        <v>62</v>
      </c>
      <c r="H9348" s="10">
        <v>652</v>
      </c>
      <c r="I9348" s="10">
        <v>748</v>
      </c>
      <c r="J9348" s="53">
        <v>1400</v>
      </c>
      <c r="K9348" s="55"/>
      <c r="L9348" s="57"/>
      <c r="M9348" s="57"/>
      <c r="N9348" s="59"/>
      <c r="O9348" s="53"/>
      <c r="P9348" s="92"/>
      <c r="Q9348" s="92"/>
      <c r="R9348" s="61"/>
      <c r="S9348" s="24">
        <f>Table1[[#This Row],[Female Voters]]/Table1[[#This Row],[Female Population]]</f>
        <v>0</v>
      </c>
      <c r="T9348" s="24">
        <f>Table1[[#This Row],[Male Voters]]/Table1[[#This Row],[Male Population]]</f>
        <v>0</v>
      </c>
      <c r="U9348" s="24">
        <f>Table1[[#This Row],[Total Voters]]/Table1[[#This Row],[Total Population]]</f>
        <v>0</v>
      </c>
      <c r="V9348" s="24">
        <f>Table1[[#This Row],[Female Ballots]]/Table1[[#This Row],[Female Population]]</f>
        <v>0</v>
      </c>
      <c r="W9348" s="24">
        <f>Table1[[#This Row],[Male Ballots]]/Table1[[#This Row],[Male Population]]</f>
        <v>0</v>
      </c>
      <c r="X9348" s="24">
        <f>Table1[[#This Row],[Total Ballots]]/Table1[[#This Row],[Total Population]]</f>
        <v>0</v>
      </c>
      <c r="Y9348" s="125" t="str">
        <f>IFERROR(Table1[[#This Row],[Female Ballots]]/Table1[[#This Row],[Female Voters]],"0.0%")</f>
        <v>0.0%</v>
      </c>
      <c r="Z9348" s="125" t="str">
        <f>IFERROR(Table1[[#This Row],[Male Ballots]]/Table1[[#This Row],[Male Voters]],"0.0%")</f>
        <v>0.0%</v>
      </c>
      <c r="AA9348" s="126" t="str">
        <f>IFERROR(Table1[[#This Row],[Total Ballots]]/Table1[[#This Row],[Total Voters]],"0.0%")</f>
        <v>0.0%</v>
      </c>
    </row>
    <row r="9349" spans="1:27" s="7" customFormat="1" x14ac:dyDescent="0.35">
      <c r="A9349" s="8" t="s">
        <v>24</v>
      </c>
      <c r="B9349" s="17">
        <v>2002</v>
      </c>
      <c r="C9349" s="16" t="s">
        <v>82</v>
      </c>
      <c r="D9349" s="17"/>
      <c r="E9349" s="35" t="s">
        <v>73</v>
      </c>
      <c r="F9349" s="35" t="s">
        <v>77</v>
      </c>
      <c r="G9349" s="51" t="s">
        <v>63</v>
      </c>
      <c r="H9349" s="10">
        <v>1027</v>
      </c>
      <c r="I9349" s="10">
        <v>1007</v>
      </c>
      <c r="J9349" s="53">
        <v>2034</v>
      </c>
      <c r="K9349" s="55"/>
      <c r="L9349" s="57"/>
      <c r="M9349" s="57"/>
      <c r="N9349" s="59"/>
      <c r="O9349" s="53"/>
      <c r="P9349" s="92"/>
      <c r="Q9349" s="92"/>
      <c r="R9349" s="61"/>
      <c r="S9349" s="24">
        <f>Table1[[#This Row],[Female Voters]]/Table1[[#This Row],[Female Population]]</f>
        <v>0</v>
      </c>
      <c r="T9349" s="24">
        <f>Table1[[#This Row],[Male Voters]]/Table1[[#This Row],[Male Population]]</f>
        <v>0</v>
      </c>
      <c r="U9349" s="24">
        <f>Table1[[#This Row],[Total Voters]]/Table1[[#This Row],[Total Population]]</f>
        <v>0</v>
      </c>
      <c r="V9349" s="24">
        <f>Table1[[#This Row],[Female Ballots]]/Table1[[#This Row],[Female Population]]</f>
        <v>0</v>
      </c>
      <c r="W9349" s="24">
        <f>Table1[[#This Row],[Male Ballots]]/Table1[[#This Row],[Male Population]]</f>
        <v>0</v>
      </c>
      <c r="X9349" s="24">
        <f>Table1[[#This Row],[Total Ballots]]/Table1[[#This Row],[Total Population]]</f>
        <v>0</v>
      </c>
      <c r="Y9349" s="125" t="str">
        <f>IFERROR(Table1[[#This Row],[Female Ballots]]/Table1[[#This Row],[Female Voters]],"0.0%")</f>
        <v>0.0%</v>
      </c>
      <c r="Z9349" s="125" t="str">
        <f>IFERROR(Table1[[#This Row],[Male Ballots]]/Table1[[#This Row],[Male Voters]],"0.0%")</f>
        <v>0.0%</v>
      </c>
      <c r="AA9349" s="126" t="str">
        <f>IFERROR(Table1[[#This Row],[Total Ballots]]/Table1[[#This Row],[Total Voters]],"0.0%")</f>
        <v>0.0%</v>
      </c>
    </row>
    <row r="9350" spans="1:27" s="7" customFormat="1" x14ac:dyDescent="0.35">
      <c r="A9350" s="8" t="s">
        <v>24</v>
      </c>
      <c r="B9350" s="17">
        <v>2002</v>
      </c>
      <c r="C9350" s="16" t="s">
        <v>82</v>
      </c>
      <c r="D9350" s="17"/>
      <c r="E9350" s="35" t="s">
        <v>73</v>
      </c>
      <c r="F9350" s="35" t="s">
        <v>77</v>
      </c>
      <c r="G9350" s="51" t="s">
        <v>64</v>
      </c>
      <c r="H9350" s="10">
        <v>1827</v>
      </c>
      <c r="I9350" s="10">
        <v>1707</v>
      </c>
      <c r="J9350" s="53">
        <v>3534</v>
      </c>
      <c r="K9350" s="55"/>
      <c r="L9350" s="57"/>
      <c r="M9350" s="57"/>
      <c r="N9350" s="59"/>
      <c r="O9350" s="53"/>
      <c r="P9350" s="92"/>
      <c r="Q9350" s="92"/>
      <c r="R9350" s="61"/>
      <c r="S9350" s="24">
        <f>Table1[[#This Row],[Female Voters]]/Table1[[#This Row],[Female Population]]</f>
        <v>0</v>
      </c>
      <c r="T9350" s="24">
        <f>Table1[[#This Row],[Male Voters]]/Table1[[#This Row],[Male Population]]</f>
        <v>0</v>
      </c>
      <c r="U9350" s="24">
        <f>Table1[[#This Row],[Total Voters]]/Table1[[#This Row],[Total Population]]</f>
        <v>0</v>
      </c>
      <c r="V9350" s="24">
        <f>Table1[[#This Row],[Female Ballots]]/Table1[[#This Row],[Female Population]]</f>
        <v>0</v>
      </c>
      <c r="W9350" s="24">
        <f>Table1[[#This Row],[Male Ballots]]/Table1[[#This Row],[Male Population]]</f>
        <v>0</v>
      </c>
      <c r="X9350" s="24">
        <f>Table1[[#This Row],[Total Ballots]]/Table1[[#This Row],[Total Population]]</f>
        <v>0</v>
      </c>
      <c r="Y9350" s="125" t="str">
        <f>IFERROR(Table1[[#This Row],[Female Ballots]]/Table1[[#This Row],[Female Voters]],"0.0%")</f>
        <v>0.0%</v>
      </c>
      <c r="Z9350" s="125" t="str">
        <f>IFERROR(Table1[[#This Row],[Male Ballots]]/Table1[[#This Row],[Male Voters]],"0.0%")</f>
        <v>0.0%</v>
      </c>
      <c r="AA9350" s="126" t="str">
        <f>IFERROR(Table1[[#This Row],[Total Ballots]]/Table1[[#This Row],[Total Voters]],"0.0%")</f>
        <v>0.0%</v>
      </c>
    </row>
    <row r="9351" spans="1:27" s="7" customFormat="1" x14ac:dyDescent="0.35">
      <c r="A9351" s="8" t="s">
        <v>24</v>
      </c>
      <c r="B9351" s="17">
        <v>2002</v>
      </c>
      <c r="C9351" s="16" t="s">
        <v>82</v>
      </c>
      <c r="D9351" s="17"/>
      <c r="E9351" s="35" t="s">
        <v>73</v>
      </c>
      <c r="F9351" s="35" t="s">
        <v>77</v>
      </c>
      <c r="G9351" s="51" t="s">
        <v>65</v>
      </c>
      <c r="H9351" s="10">
        <v>2600</v>
      </c>
      <c r="I9351" s="10">
        <v>2379</v>
      </c>
      <c r="J9351" s="53">
        <v>4979</v>
      </c>
      <c r="K9351" s="55"/>
      <c r="L9351" s="57"/>
      <c r="M9351" s="57"/>
      <c r="N9351" s="59"/>
      <c r="O9351" s="53"/>
      <c r="P9351" s="92"/>
      <c r="Q9351" s="92"/>
      <c r="R9351" s="61"/>
      <c r="S9351" s="24">
        <f>Table1[[#This Row],[Female Voters]]/Table1[[#This Row],[Female Population]]</f>
        <v>0</v>
      </c>
      <c r="T9351" s="24">
        <f>Table1[[#This Row],[Male Voters]]/Table1[[#This Row],[Male Population]]</f>
        <v>0</v>
      </c>
      <c r="U9351" s="24">
        <f>Table1[[#This Row],[Total Voters]]/Table1[[#This Row],[Total Population]]</f>
        <v>0</v>
      </c>
      <c r="V9351" s="24">
        <f>Table1[[#This Row],[Female Ballots]]/Table1[[#This Row],[Female Population]]</f>
        <v>0</v>
      </c>
      <c r="W9351" s="24">
        <f>Table1[[#This Row],[Male Ballots]]/Table1[[#This Row],[Male Population]]</f>
        <v>0</v>
      </c>
      <c r="X9351" s="24">
        <f>Table1[[#This Row],[Total Ballots]]/Table1[[#This Row],[Total Population]]</f>
        <v>0</v>
      </c>
      <c r="Y9351" s="125" t="str">
        <f>IFERROR(Table1[[#This Row],[Female Ballots]]/Table1[[#This Row],[Female Voters]],"0.0%")</f>
        <v>0.0%</v>
      </c>
      <c r="Z9351" s="125" t="str">
        <f>IFERROR(Table1[[#This Row],[Male Ballots]]/Table1[[#This Row],[Male Voters]],"0.0%")</f>
        <v>0.0%</v>
      </c>
      <c r="AA9351" s="126" t="str">
        <f>IFERROR(Table1[[#This Row],[Total Ballots]]/Table1[[#This Row],[Total Voters]],"0.0%")</f>
        <v>0.0%</v>
      </c>
    </row>
    <row r="9352" spans="1:27" s="7" customFormat="1" x14ac:dyDescent="0.35">
      <c r="A9352" s="8" t="s">
        <v>24</v>
      </c>
      <c r="B9352" s="17">
        <v>2002</v>
      </c>
      <c r="C9352" s="16" t="s">
        <v>82</v>
      </c>
      <c r="D9352" s="17"/>
      <c r="E9352" s="35" t="s">
        <v>73</v>
      </c>
      <c r="F9352" s="35" t="s">
        <v>77</v>
      </c>
      <c r="G9352" s="51" t="s">
        <v>66</v>
      </c>
      <c r="H9352" s="10">
        <v>2194</v>
      </c>
      <c r="I9352" s="10">
        <v>2054</v>
      </c>
      <c r="J9352" s="53">
        <v>4248</v>
      </c>
      <c r="K9352" s="55"/>
      <c r="L9352" s="57"/>
      <c r="M9352" s="57"/>
      <c r="N9352" s="59"/>
      <c r="O9352" s="53"/>
      <c r="P9352" s="92"/>
      <c r="Q9352" s="92"/>
      <c r="R9352" s="61"/>
      <c r="S9352" s="24">
        <f>Table1[[#This Row],[Female Voters]]/Table1[[#This Row],[Female Population]]</f>
        <v>0</v>
      </c>
      <c r="T9352" s="24">
        <f>Table1[[#This Row],[Male Voters]]/Table1[[#This Row],[Male Population]]</f>
        <v>0</v>
      </c>
      <c r="U9352" s="24">
        <f>Table1[[#This Row],[Total Voters]]/Table1[[#This Row],[Total Population]]</f>
        <v>0</v>
      </c>
      <c r="V9352" s="24">
        <f>Table1[[#This Row],[Female Ballots]]/Table1[[#This Row],[Female Population]]</f>
        <v>0</v>
      </c>
      <c r="W9352" s="24">
        <f>Table1[[#This Row],[Male Ballots]]/Table1[[#This Row],[Male Population]]</f>
        <v>0</v>
      </c>
      <c r="X9352" s="24">
        <f>Table1[[#This Row],[Total Ballots]]/Table1[[#This Row],[Total Population]]</f>
        <v>0</v>
      </c>
      <c r="Y9352" s="125" t="str">
        <f>IFERROR(Table1[[#This Row],[Female Ballots]]/Table1[[#This Row],[Female Voters]],"0.0%")</f>
        <v>0.0%</v>
      </c>
      <c r="Z9352" s="125" t="str">
        <f>IFERROR(Table1[[#This Row],[Male Ballots]]/Table1[[#This Row],[Male Voters]],"0.0%")</f>
        <v>0.0%</v>
      </c>
      <c r="AA9352" s="126" t="str">
        <f>IFERROR(Table1[[#This Row],[Total Ballots]]/Table1[[#This Row],[Total Voters]],"0.0%")</f>
        <v>0.0%</v>
      </c>
    </row>
    <row r="9353" spans="1:27" s="7" customFormat="1" x14ac:dyDescent="0.35">
      <c r="A9353" s="8" t="s">
        <v>24</v>
      </c>
      <c r="B9353" s="17">
        <v>2002</v>
      </c>
      <c r="C9353" s="16" t="s">
        <v>82</v>
      </c>
      <c r="D9353" s="17"/>
      <c r="E9353" s="35" t="s">
        <v>73</v>
      </c>
      <c r="F9353" s="35" t="s">
        <v>77</v>
      </c>
      <c r="G9353" s="51" t="s">
        <v>67</v>
      </c>
      <c r="H9353" s="10">
        <v>3009</v>
      </c>
      <c r="I9353" s="10">
        <v>2872</v>
      </c>
      <c r="J9353" s="53">
        <v>5881</v>
      </c>
      <c r="K9353" s="55"/>
      <c r="L9353" s="57"/>
      <c r="M9353" s="57"/>
      <c r="N9353" s="59"/>
      <c r="O9353" s="53"/>
      <c r="P9353" s="92"/>
      <c r="Q9353" s="92"/>
      <c r="R9353" s="61"/>
      <c r="S9353" s="24">
        <f>Table1[[#This Row],[Female Voters]]/Table1[[#This Row],[Female Population]]</f>
        <v>0</v>
      </c>
      <c r="T9353" s="24">
        <f>Table1[[#This Row],[Male Voters]]/Table1[[#This Row],[Male Population]]</f>
        <v>0</v>
      </c>
      <c r="U9353" s="24">
        <f>Table1[[#This Row],[Total Voters]]/Table1[[#This Row],[Total Population]]</f>
        <v>0</v>
      </c>
      <c r="V9353" s="24">
        <f>Table1[[#This Row],[Female Ballots]]/Table1[[#This Row],[Female Population]]</f>
        <v>0</v>
      </c>
      <c r="W9353" s="24">
        <f>Table1[[#This Row],[Male Ballots]]/Table1[[#This Row],[Male Population]]</f>
        <v>0</v>
      </c>
      <c r="X9353" s="24">
        <f>Table1[[#This Row],[Total Ballots]]/Table1[[#This Row],[Total Population]]</f>
        <v>0</v>
      </c>
      <c r="Y9353" s="125" t="str">
        <f>IFERROR(Table1[[#This Row],[Female Ballots]]/Table1[[#This Row],[Female Voters]],"0.0%")</f>
        <v>0.0%</v>
      </c>
      <c r="Z9353" s="125" t="str">
        <f>IFERROR(Table1[[#This Row],[Male Ballots]]/Table1[[#This Row],[Male Voters]],"0.0%")</f>
        <v>0.0%</v>
      </c>
      <c r="AA9353" s="126" t="str">
        <f>IFERROR(Table1[[#This Row],[Total Ballots]]/Table1[[#This Row],[Total Voters]],"0.0%")</f>
        <v>0.0%</v>
      </c>
    </row>
    <row r="9354" spans="1:27" s="7" customFormat="1" x14ac:dyDescent="0.35">
      <c r="A9354" s="8" t="s">
        <v>47</v>
      </c>
      <c r="B9354" s="17">
        <v>2002</v>
      </c>
      <c r="C9354" s="16" t="s">
        <v>82</v>
      </c>
      <c r="D9354" s="17" t="s">
        <v>69</v>
      </c>
      <c r="E9354" s="35" t="s">
        <v>73</v>
      </c>
      <c r="F9354" s="35" t="s">
        <v>77</v>
      </c>
      <c r="G9354" s="51" t="s">
        <v>79</v>
      </c>
      <c r="H9354" s="10">
        <v>699195</v>
      </c>
      <c r="I9354" s="10">
        <v>682739</v>
      </c>
      <c r="J9354" s="53">
        <v>1381934</v>
      </c>
      <c r="K9354" s="55"/>
      <c r="L9354" s="57"/>
      <c r="M9354" s="57"/>
      <c r="N9354" s="59">
        <v>1031348</v>
      </c>
      <c r="O9354" s="53"/>
      <c r="P9354" s="92"/>
      <c r="Q9354" s="92"/>
      <c r="R9354" s="61">
        <v>548353</v>
      </c>
      <c r="S9354" s="24">
        <f>Table1[[#This Row],[Female Voters]]/Table1[[#This Row],[Female Population]]</f>
        <v>0</v>
      </c>
      <c r="T9354" s="24">
        <f>Table1[[#This Row],[Male Voters]]/Table1[[#This Row],[Male Population]]</f>
        <v>0</v>
      </c>
      <c r="U9354" s="24">
        <f>Table1[[#This Row],[Total Voters]]/Table1[[#This Row],[Total Population]]</f>
        <v>0.74630771078792479</v>
      </c>
      <c r="V9354" s="24">
        <f>Table1[[#This Row],[Female Ballots]]/Table1[[#This Row],[Female Population]]</f>
        <v>0</v>
      </c>
      <c r="W9354" s="24">
        <f>Table1[[#This Row],[Male Ballots]]/Table1[[#This Row],[Male Population]]</f>
        <v>0</v>
      </c>
      <c r="X9354" s="24">
        <f>Table1[[#This Row],[Total Ballots]]/Table1[[#This Row],[Total Population]]</f>
        <v>0.39680114969311125</v>
      </c>
      <c r="Y9354" s="125" t="str">
        <f>IFERROR(Table1[[#This Row],[Female Ballots]]/Table1[[#This Row],[Female Voters]],"0.0%")</f>
        <v>0.0%</v>
      </c>
      <c r="Z9354" s="125" t="str">
        <f>IFERROR(Table1[[#This Row],[Male Ballots]]/Table1[[#This Row],[Male Voters]],"0.0%")</f>
        <v>0.0%</v>
      </c>
      <c r="AA9354" s="126">
        <f>IFERROR(Table1[[#This Row],[Total Ballots]]/Table1[[#This Row],[Total Voters]],"0.0%")</f>
        <v>0.53168571616951799</v>
      </c>
    </row>
    <row r="9355" spans="1:27" s="7" customFormat="1" x14ac:dyDescent="0.35">
      <c r="A9355" s="8" t="s">
        <v>47</v>
      </c>
      <c r="B9355" s="17">
        <v>2002</v>
      </c>
      <c r="C9355" s="16" t="s">
        <v>82</v>
      </c>
      <c r="D9355" s="17" t="s">
        <v>69</v>
      </c>
      <c r="E9355" s="35" t="s">
        <v>73</v>
      </c>
      <c r="F9355" s="35" t="s">
        <v>77</v>
      </c>
      <c r="G9355" s="51" t="s">
        <v>62</v>
      </c>
      <c r="H9355" s="10">
        <v>83947</v>
      </c>
      <c r="I9355" s="10">
        <v>85707</v>
      </c>
      <c r="J9355" s="53">
        <v>169654</v>
      </c>
      <c r="K9355" s="55"/>
      <c r="L9355" s="57"/>
      <c r="M9355" s="57"/>
      <c r="N9355" s="59"/>
      <c r="O9355" s="53"/>
      <c r="P9355" s="92"/>
      <c r="Q9355" s="92"/>
      <c r="R9355" s="61"/>
      <c r="S9355" s="24">
        <f>Table1[[#This Row],[Female Voters]]/Table1[[#This Row],[Female Population]]</f>
        <v>0</v>
      </c>
      <c r="T9355" s="24">
        <f>Table1[[#This Row],[Male Voters]]/Table1[[#This Row],[Male Population]]</f>
        <v>0</v>
      </c>
      <c r="U9355" s="24">
        <f>Table1[[#This Row],[Total Voters]]/Table1[[#This Row],[Total Population]]</f>
        <v>0</v>
      </c>
      <c r="V9355" s="24">
        <f>Table1[[#This Row],[Female Ballots]]/Table1[[#This Row],[Female Population]]</f>
        <v>0</v>
      </c>
      <c r="W9355" s="24">
        <f>Table1[[#This Row],[Male Ballots]]/Table1[[#This Row],[Male Population]]</f>
        <v>0</v>
      </c>
      <c r="X9355" s="24">
        <f>Table1[[#This Row],[Total Ballots]]/Table1[[#This Row],[Total Population]]</f>
        <v>0</v>
      </c>
      <c r="Y9355" s="125" t="str">
        <f>IFERROR(Table1[[#This Row],[Female Ballots]]/Table1[[#This Row],[Female Voters]],"0.0%")</f>
        <v>0.0%</v>
      </c>
      <c r="Z9355" s="125" t="str">
        <f>IFERROR(Table1[[#This Row],[Male Ballots]]/Table1[[#This Row],[Male Voters]],"0.0%")</f>
        <v>0.0%</v>
      </c>
      <c r="AA9355" s="126" t="str">
        <f>IFERROR(Table1[[#This Row],[Total Ballots]]/Table1[[#This Row],[Total Voters]],"0.0%")</f>
        <v>0.0%</v>
      </c>
    </row>
    <row r="9356" spans="1:27" s="7" customFormat="1" x14ac:dyDescent="0.35">
      <c r="A9356" s="8" t="s">
        <v>47</v>
      </c>
      <c r="B9356" s="17">
        <v>2002</v>
      </c>
      <c r="C9356" s="16" t="s">
        <v>82</v>
      </c>
      <c r="D9356" s="17" t="s">
        <v>69</v>
      </c>
      <c r="E9356" s="35" t="s">
        <v>73</v>
      </c>
      <c r="F9356" s="35" t="s">
        <v>77</v>
      </c>
      <c r="G9356" s="51" t="s">
        <v>63</v>
      </c>
      <c r="H9356" s="10">
        <v>141555</v>
      </c>
      <c r="I9356" s="10">
        <v>151091</v>
      </c>
      <c r="J9356" s="53">
        <v>292646</v>
      </c>
      <c r="K9356" s="55"/>
      <c r="L9356" s="57"/>
      <c r="M9356" s="57"/>
      <c r="N9356" s="59"/>
      <c r="O9356" s="53"/>
      <c r="P9356" s="92"/>
      <c r="Q9356" s="92"/>
      <c r="R9356" s="61"/>
      <c r="S9356" s="24">
        <f>Table1[[#This Row],[Female Voters]]/Table1[[#This Row],[Female Population]]</f>
        <v>0</v>
      </c>
      <c r="T9356" s="24">
        <f>Table1[[#This Row],[Male Voters]]/Table1[[#This Row],[Male Population]]</f>
        <v>0</v>
      </c>
      <c r="U9356" s="24">
        <f>Table1[[#This Row],[Total Voters]]/Table1[[#This Row],[Total Population]]</f>
        <v>0</v>
      </c>
      <c r="V9356" s="24">
        <f>Table1[[#This Row],[Female Ballots]]/Table1[[#This Row],[Female Population]]</f>
        <v>0</v>
      </c>
      <c r="W9356" s="24">
        <f>Table1[[#This Row],[Male Ballots]]/Table1[[#This Row],[Male Population]]</f>
        <v>0</v>
      </c>
      <c r="X9356" s="24">
        <f>Table1[[#This Row],[Total Ballots]]/Table1[[#This Row],[Total Population]]</f>
        <v>0</v>
      </c>
      <c r="Y9356" s="125" t="str">
        <f>IFERROR(Table1[[#This Row],[Female Ballots]]/Table1[[#This Row],[Female Voters]],"0.0%")</f>
        <v>0.0%</v>
      </c>
      <c r="Z9356" s="125" t="str">
        <f>IFERROR(Table1[[#This Row],[Male Ballots]]/Table1[[#This Row],[Male Voters]],"0.0%")</f>
        <v>0.0%</v>
      </c>
      <c r="AA9356" s="126" t="str">
        <f>IFERROR(Table1[[#This Row],[Total Ballots]]/Table1[[#This Row],[Total Voters]],"0.0%")</f>
        <v>0.0%</v>
      </c>
    </row>
    <row r="9357" spans="1:27" s="7" customFormat="1" x14ac:dyDescent="0.35">
      <c r="A9357" s="8" t="s">
        <v>47</v>
      </c>
      <c r="B9357" s="17">
        <v>2002</v>
      </c>
      <c r="C9357" s="16" t="s">
        <v>82</v>
      </c>
      <c r="D9357" s="17" t="s">
        <v>69</v>
      </c>
      <c r="E9357" s="35" t="s">
        <v>73</v>
      </c>
      <c r="F9357" s="35" t="s">
        <v>77</v>
      </c>
      <c r="G9357" s="51" t="s">
        <v>64</v>
      </c>
      <c r="H9357" s="10">
        <v>150477</v>
      </c>
      <c r="I9357" s="10">
        <v>155874</v>
      </c>
      <c r="J9357" s="53">
        <v>306351</v>
      </c>
      <c r="K9357" s="55"/>
      <c r="L9357" s="57"/>
      <c r="M9357" s="57"/>
      <c r="N9357" s="59"/>
      <c r="O9357" s="53"/>
      <c r="P9357" s="92"/>
      <c r="Q9357" s="92"/>
      <c r="R9357" s="61"/>
      <c r="S9357" s="24">
        <f>Table1[[#This Row],[Female Voters]]/Table1[[#This Row],[Female Population]]</f>
        <v>0</v>
      </c>
      <c r="T9357" s="24">
        <f>Table1[[#This Row],[Male Voters]]/Table1[[#This Row],[Male Population]]</f>
        <v>0</v>
      </c>
      <c r="U9357" s="24">
        <f>Table1[[#This Row],[Total Voters]]/Table1[[#This Row],[Total Population]]</f>
        <v>0</v>
      </c>
      <c r="V9357" s="24">
        <f>Table1[[#This Row],[Female Ballots]]/Table1[[#This Row],[Female Population]]</f>
        <v>0</v>
      </c>
      <c r="W9357" s="24">
        <f>Table1[[#This Row],[Male Ballots]]/Table1[[#This Row],[Male Population]]</f>
        <v>0</v>
      </c>
      <c r="X9357" s="24">
        <f>Table1[[#This Row],[Total Ballots]]/Table1[[#This Row],[Total Population]]</f>
        <v>0</v>
      </c>
      <c r="Y9357" s="125" t="str">
        <f>IFERROR(Table1[[#This Row],[Female Ballots]]/Table1[[#This Row],[Female Voters]],"0.0%")</f>
        <v>0.0%</v>
      </c>
      <c r="Z9357" s="125" t="str">
        <f>IFERROR(Table1[[#This Row],[Male Ballots]]/Table1[[#This Row],[Male Voters]],"0.0%")</f>
        <v>0.0%</v>
      </c>
      <c r="AA9357" s="126" t="str">
        <f>IFERROR(Table1[[#This Row],[Total Ballots]]/Table1[[#This Row],[Total Voters]],"0.0%")</f>
        <v>0.0%</v>
      </c>
    </row>
    <row r="9358" spans="1:27" s="7" customFormat="1" x14ac:dyDescent="0.35">
      <c r="A9358" s="8" t="s">
        <v>47</v>
      </c>
      <c r="B9358" s="17">
        <v>2002</v>
      </c>
      <c r="C9358" s="16" t="s">
        <v>82</v>
      </c>
      <c r="D9358" s="17" t="s">
        <v>69</v>
      </c>
      <c r="E9358" s="35" t="s">
        <v>73</v>
      </c>
      <c r="F9358" s="35" t="s">
        <v>77</v>
      </c>
      <c r="G9358" s="51" t="s">
        <v>65</v>
      </c>
      <c r="H9358" s="10">
        <v>137242</v>
      </c>
      <c r="I9358" s="10">
        <v>135453</v>
      </c>
      <c r="J9358" s="53">
        <v>272695</v>
      </c>
      <c r="K9358" s="55"/>
      <c r="L9358" s="57"/>
      <c r="M9358" s="57"/>
      <c r="N9358" s="59"/>
      <c r="O9358" s="53"/>
      <c r="P9358" s="92"/>
      <c r="Q9358" s="92"/>
      <c r="R9358" s="61"/>
      <c r="S9358" s="24">
        <f>Table1[[#This Row],[Female Voters]]/Table1[[#This Row],[Female Population]]</f>
        <v>0</v>
      </c>
      <c r="T9358" s="24">
        <f>Table1[[#This Row],[Male Voters]]/Table1[[#This Row],[Male Population]]</f>
        <v>0</v>
      </c>
      <c r="U9358" s="24">
        <f>Table1[[#This Row],[Total Voters]]/Table1[[#This Row],[Total Population]]</f>
        <v>0</v>
      </c>
      <c r="V9358" s="24">
        <f>Table1[[#This Row],[Female Ballots]]/Table1[[#This Row],[Female Population]]</f>
        <v>0</v>
      </c>
      <c r="W9358" s="24">
        <f>Table1[[#This Row],[Male Ballots]]/Table1[[#This Row],[Male Population]]</f>
        <v>0</v>
      </c>
      <c r="X9358" s="24">
        <f>Table1[[#This Row],[Total Ballots]]/Table1[[#This Row],[Total Population]]</f>
        <v>0</v>
      </c>
      <c r="Y9358" s="125" t="str">
        <f>IFERROR(Table1[[#This Row],[Female Ballots]]/Table1[[#This Row],[Female Voters]],"0.0%")</f>
        <v>0.0%</v>
      </c>
      <c r="Z9358" s="125" t="str">
        <f>IFERROR(Table1[[#This Row],[Male Ballots]]/Table1[[#This Row],[Male Voters]],"0.0%")</f>
        <v>0.0%</v>
      </c>
      <c r="AA9358" s="126" t="str">
        <f>IFERROR(Table1[[#This Row],[Total Ballots]]/Table1[[#This Row],[Total Voters]],"0.0%")</f>
        <v>0.0%</v>
      </c>
    </row>
    <row r="9359" spans="1:27" s="7" customFormat="1" x14ac:dyDescent="0.35">
      <c r="A9359" s="8" t="s">
        <v>47</v>
      </c>
      <c r="B9359" s="17">
        <v>2002</v>
      </c>
      <c r="C9359" s="16" t="s">
        <v>82</v>
      </c>
      <c r="D9359" s="17" t="s">
        <v>69</v>
      </c>
      <c r="E9359" s="35" t="s">
        <v>73</v>
      </c>
      <c r="F9359" s="35" t="s">
        <v>77</v>
      </c>
      <c r="G9359" s="51" t="s">
        <v>66</v>
      </c>
      <c r="H9359" s="10">
        <v>79039</v>
      </c>
      <c r="I9359" s="10">
        <v>78076</v>
      </c>
      <c r="J9359" s="53">
        <v>157115</v>
      </c>
      <c r="K9359" s="55"/>
      <c r="L9359" s="57"/>
      <c r="M9359" s="57"/>
      <c r="N9359" s="59"/>
      <c r="O9359" s="53"/>
      <c r="P9359" s="92"/>
      <c r="Q9359" s="92"/>
      <c r="R9359" s="61"/>
      <c r="S9359" s="24">
        <f>Table1[[#This Row],[Female Voters]]/Table1[[#This Row],[Female Population]]</f>
        <v>0</v>
      </c>
      <c r="T9359" s="24">
        <f>Table1[[#This Row],[Male Voters]]/Table1[[#This Row],[Male Population]]</f>
        <v>0</v>
      </c>
      <c r="U9359" s="24">
        <f>Table1[[#This Row],[Total Voters]]/Table1[[#This Row],[Total Population]]</f>
        <v>0</v>
      </c>
      <c r="V9359" s="24">
        <f>Table1[[#This Row],[Female Ballots]]/Table1[[#This Row],[Female Population]]</f>
        <v>0</v>
      </c>
      <c r="W9359" s="24">
        <f>Table1[[#This Row],[Male Ballots]]/Table1[[#This Row],[Male Population]]</f>
        <v>0</v>
      </c>
      <c r="X9359" s="24">
        <f>Table1[[#This Row],[Total Ballots]]/Table1[[#This Row],[Total Population]]</f>
        <v>0</v>
      </c>
      <c r="Y9359" s="125" t="str">
        <f>IFERROR(Table1[[#This Row],[Female Ballots]]/Table1[[#This Row],[Female Voters]],"0.0%")</f>
        <v>0.0%</v>
      </c>
      <c r="Z9359" s="125" t="str">
        <f>IFERROR(Table1[[#This Row],[Male Ballots]]/Table1[[#This Row],[Male Voters]],"0.0%")</f>
        <v>0.0%</v>
      </c>
      <c r="AA9359" s="126" t="str">
        <f>IFERROR(Table1[[#This Row],[Total Ballots]]/Table1[[#This Row],[Total Voters]],"0.0%")</f>
        <v>0.0%</v>
      </c>
    </row>
    <row r="9360" spans="1:27" s="7" customFormat="1" x14ac:dyDescent="0.35">
      <c r="A9360" s="8" t="s">
        <v>47</v>
      </c>
      <c r="B9360" s="17">
        <v>2002</v>
      </c>
      <c r="C9360" s="16" t="s">
        <v>82</v>
      </c>
      <c r="D9360" s="17" t="s">
        <v>69</v>
      </c>
      <c r="E9360" s="35" t="s">
        <v>73</v>
      </c>
      <c r="F9360" s="35" t="s">
        <v>77</v>
      </c>
      <c r="G9360" s="51" t="s">
        <v>67</v>
      </c>
      <c r="H9360" s="10">
        <v>106935</v>
      </c>
      <c r="I9360" s="10">
        <v>76538</v>
      </c>
      <c r="J9360" s="53">
        <v>183473</v>
      </c>
      <c r="K9360" s="55"/>
      <c r="L9360" s="57"/>
      <c r="M9360" s="57"/>
      <c r="N9360" s="59"/>
      <c r="O9360" s="53"/>
      <c r="P9360" s="92"/>
      <c r="Q9360" s="92"/>
      <c r="R9360" s="61"/>
      <c r="S9360" s="24">
        <f>Table1[[#This Row],[Female Voters]]/Table1[[#This Row],[Female Population]]</f>
        <v>0</v>
      </c>
      <c r="T9360" s="24">
        <f>Table1[[#This Row],[Male Voters]]/Table1[[#This Row],[Male Population]]</f>
        <v>0</v>
      </c>
      <c r="U9360" s="24">
        <f>Table1[[#This Row],[Total Voters]]/Table1[[#This Row],[Total Population]]</f>
        <v>0</v>
      </c>
      <c r="V9360" s="24">
        <f>Table1[[#This Row],[Female Ballots]]/Table1[[#This Row],[Female Population]]</f>
        <v>0</v>
      </c>
      <c r="W9360" s="24">
        <f>Table1[[#This Row],[Male Ballots]]/Table1[[#This Row],[Male Population]]</f>
        <v>0</v>
      </c>
      <c r="X9360" s="24">
        <f>Table1[[#This Row],[Total Ballots]]/Table1[[#This Row],[Total Population]]</f>
        <v>0</v>
      </c>
      <c r="Y9360" s="125" t="str">
        <f>IFERROR(Table1[[#This Row],[Female Ballots]]/Table1[[#This Row],[Female Voters]],"0.0%")</f>
        <v>0.0%</v>
      </c>
      <c r="Z9360" s="125" t="str">
        <f>IFERROR(Table1[[#This Row],[Male Ballots]]/Table1[[#This Row],[Male Voters]],"0.0%")</f>
        <v>0.0%</v>
      </c>
      <c r="AA9360" s="126" t="str">
        <f>IFERROR(Table1[[#This Row],[Total Ballots]]/Table1[[#This Row],[Total Voters]],"0.0%")</f>
        <v>0.0%</v>
      </c>
    </row>
    <row r="9361" spans="1:27" s="7" customFormat="1" x14ac:dyDescent="0.35">
      <c r="A9361" s="8" t="s">
        <v>39</v>
      </c>
      <c r="B9361" s="17">
        <v>2002</v>
      </c>
      <c r="C9361" s="16" t="s">
        <v>82</v>
      </c>
      <c r="D9361" s="17" t="s">
        <v>70</v>
      </c>
      <c r="E9361" s="35" t="s">
        <v>74</v>
      </c>
      <c r="F9361" s="35" t="s">
        <v>77</v>
      </c>
      <c r="G9361" s="51" t="s">
        <v>79</v>
      </c>
      <c r="H9361" s="10">
        <v>87038</v>
      </c>
      <c r="I9361" s="10">
        <v>88455</v>
      </c>
      <c r="J9361" s="53">
        <v>175493</v>
      </c>
      <c r="K9361" s="55"/>
      <c r="L9361" s="57"/>
      <c r="M9361" s="57"/>
      <c r="N9361" s="59">
        <v>125344</v>
      </c>
      <c r="O9361" s="53"/>
      <c r="P9361" s="92"/>
      <c r="Q9361" s="92"/>
      <c r="R9361" s="61">
        <v>79011</v>
      </c>
      <c r="S9361" s="24">
        <f>Table1[[#This Row],[Female Voters]]/Table1[[#This Row],[Female Population]]</f>
        <v>0</v>
      </c>
      <c r="T9361" s="24">
        <f>Table1[[#This Row],[Male Voters]]/Table1[[#This Row],[Male Population]]</f>
        <v>0</v>
      </c>
      <c r="U9361" s="24">
        <f>Table1[[#This Row],[Total Voters]]/Table1[[#This Row],[Total Population]]</f>
        <v>0.7142393143886081</v>
      </c>
      <c r="V9361" s="24">
        <f>Table1[[#This Row],[Female Ballots]]/Table1[[#This Row],[Female Population]]</f>
        <v>0</v>
      </c>
      <c r="W9361" s="24">
        <f>Table1[[#This Row],[Male Ballots]]/Table1[[#This Row],[Male Population]]</f>
        <v>0</v>
      </c>
      <c r="X9361" s="24">
        <f>Table1[[#This Row],[Total Ballots]]/Table1[[#This Row],[Total Population]]</f>
        <v>0.45022308582108689</v>
      </c>
      <c r="Y9361" s="125" t="str">
        <f>IFERROR(Table1[[#This Row],[Female Ballots]]/Table1[[#This Row],[Female Voters]],"0.0%")</f>
        <v>0.0%</v>
      </c>
      <c r="Z9361" s="125" t="str">
        <f>IFERROR(Table1[[#This Row],[Male Ballots]]/Table1[[#This Row],[Male Voters]],"0.0%")</f>
        <v>0.0%</v>
      </c>
      <c r="AA9361" s="126">
        <f>IFERROR(Table1[[#This Row],[Total Ballots]]/Table1[[#This Row],[Total Voters]],"0.0%")</f>
        <v>0.63035326780699519</v>
      </c>
    </row>
    <row r="9362" spans="1:27" s="7" customFormat="1" x14ac:dyDescent="0.35">
      <c r="A9362" s="8" t="s">
        <v>39</v>
      </c>
      <c r="B9362" s="17">
        <v>2002</v>
      </c>
      <c r="C9362" s="16" t="s">
        <v>82</v>
      </c>
      <c r="D9362" s="17" t="s">
        <v>70</v>
      </c>
      <c r="E9362" s="35" t="s">
        <v>74</v>
      </c>
      <c r="F9362" s="35" t="s">
        <v>77</v>
      </c>
      <c r="G9362" s="51" t="s">
        <v>62</v>
      </c>
      <c r="H9362" s="10">
        <v>9949</v>
      </c>
      <c r="I9362" s="10">
        <v>12998</v>
      </c>
      <c r="J9362" s="53">
        <v>22947</v>
      </c>
      <c r="K9362" s="55"/>
      <c r="L9362" s="57"/>
      <c r="M9362" s="57"/>
      <c r="N9362" s="59"/>
      <c r="O9362" s="53"/>
      <c r="P9362" s="92"/>
      <c r="Q9362" s="92"/>
      <c r="R9362" s="61"/>
      <c r="S9362" s="24">
        <f>Table1[[#This Row],[Female Voters]]/Table1[[#This Row],[Female Population]]</f>
        <v>0</v>
      </c>
      <c r="T9362" s="24">
        <f>Table1[[#This Row],[Male Voters]]/Table1[[#This Row],[Male Population]]</f>
        <v>0</v>
      </c>
      <c r="U9362" s="24">
        <f>Table1[[#This Row],[Total Voters]]/Table1[[#This Row],[Total Population]]</f>
        <v>0</v>
      </c>
      <c r="V9362" s="24">
        <f>Table1[[#This Row],[Female Ballots]]/Table1[[#This Row],[Female Population]]</f>
        <v>0</v>
      </c>
      <c r="W9362" s="24">
        <f>Table1[[#This Row],[Male Ballots]]/Table1[[#This Row],[Male Population]]</f>
        <v>0</v>
      </c>
      <c r="X9362" s="24">
        <f>Table1[[#This Row],[Total Ballots]]/Table1[[#This Row],[Total Population]]</f>
        <v>0</v>
      </c>
      <c r="Y9362" s="125" t="str">
        <f>IFERROR(Table1[[#This Row],[Female Ballots]]/Table1[[#This Row],[Female Voters]],"0.0%")</f>
        <v>0.0%</v>
      </c>
      <c r="Z9362" s="125" t="str">
        <f>IFERROR(Table1[[#This Row],[Male Ballots]]/Table1[[#This Row],[Male Voters]],"0.0%")</f>
        <v>0.0%</v>
      </c>
      <c r="AA9362" s="126" t="str">
        <f>IFERROR(Table1[[#This Row],[Total Ballots]]/Table1[[#This Row],[Total Voters]],"0.0%")</f>
        <v>0.0%</v>
      </c>
    </row>
    <row r="9363" spans="1:27" s="7" customFormat="1" x14ac:dyDescent="0.35">
      <c r="A9363" s="8" t="s">
        <v>39</v>
      </c>
      <c r="B9363" s="17">
        <v>2002</v>
      </c>
      <c r="C9363" s="16" t="s">
        <v>82</v>
      </c>
      <c r="D9363" s="17" t="s">
        <v>70</v>
      </c>
      <c r="E9363" s="35" t="s">
        <v>74</v>
      </c>
      <c r="F9363" s="35" t="s">
        <v>77</v>
      </c>
      <c r="G9363" s="51" t="s">
        <v>63</v>
      </c>
      <c r="H9363" s="10">
        <v>14085</v>
      </c>
      <c r="I9363" s="10">
        <v>15609</v>
      </c>
      <c r="J9363" s="53">
        <v>29694</v>
      </c>
      <c r="K9363" s="55"/>
      <c r="L9363" s="57"/>
      <c r="M9363" s="57"/>
      <c r="N9363" s="59"/>
      <c r="O9363" s="53"/>
      <c r="P9363" s="92"/>
      <c r="Q9363" s="92"/>
      <c r="R9363" s="61"/>
      <c r="S9363" s="24">
        <f>Table1[[#This Row],[Female Voters]]/Table1[[#This Row],[Female Population]]</f>
        <v>0</v>
      </c>
      <c r="T9363" s="24">
        <f>Table1[[#This Row],[Male Voters]]/Table1[[#This Row],[Male Population]]</f>
        <v>0</v>
      </c>
      <c r="U9363" s="24">
        <f>Table1[[#This Row],[Total Voters]]/Table1[[#This Row],[Total Population]]</f>
        <v>0</v>
      </c>
      <c r="V9363" s="24">
        <f>Table1[[#This Row],[Female Ballots]]/Table1[[#This Row],[Female Population]]</f>
        <v>0</v>
      </c>
      <c r="W9363" s="24">
        <f>Table1[[#This Row],[Male Ballots]]/Table1[[#This Row],[Male Population]]</f>
        <v>0</v>
      </c>
      <c r="X9363" s="24">
        <f>Table1[[#This Row],[Total Ballots]]/Table1[[#This Row],[Total Population]]</f>
        <v>0</v>
      </c>
      <c r="Y9363" s="125" t="str">
        <f>IFERROR(Table1[[#This Row],[Female Ballots]]/Table1[[#This Row],[Female Voters]],"0.0%")</f>
        <v>0.0%</v>
      </c>
      <c r="Z9363" s="125" t="str">
        <f>IFERROR(Table1[[#This Row],[Male Ballots]]/Table1[[#This Row],[Male Voters]],"0.0%")</f>
        <v>0.0%</v>
      </c>
      <c r="AA9363" s="126" t="str">
        <f>IFERROR(Table1[[#This Row],[Total Ballots]]/Table1[[#This Row],[Total Voters]],"0.0%")</f>
        <v>0.0%</v>
      </c>
    </row>
    <row r="9364" spans="1:27" s="7" customFormat="1" x14ac:dyDescent="0.35">
      <c r="A9364" s="8" t="s">
        <v>39</v>
      </c>
      <c r="B9364" s="17">
        <v>2002</v>
      </c>
      <c r="C9364" s="16" t="s">
        <v>82</v>
      </c>
      <c r="D9364" s="17" t="s">
        <v>70</v>
      </c>
      <c r="E9364" s="35" t="s">
        <v>74</v>
      </c>
      <c r="F9364" s="35" t="s">
        <v>77</v>
      </c>
      <c r="G9364" s="51" t="s">
        <v>64</v>
      </c>
      <c r="H9364" s="10">
        <v>18424</v>
      </c>
      <c r="I9364" s="10">
        <v>18899</v>
      </c>
      <c r="J9364" s="53">
        <v>37323</v>
      </c>
      <c r="K9364" s="55"/>
      <c r="L9364" s="57"/>
      <c r="M9364" s="57"/>
      <c r="N9364" s="59"/>
      <c r="O9364" s="53"/>
      <c r="P9364" s="92"/>
      <c r="Q9364" s="92"/>
      <c r="R9364" s="61"/>
      <c r="S9364" s="24">
        <f>Table1[[#This Row],[Female Voters]]/Table1[[#This Row],[Female Population]]</f>
        <v>0</v>
      </c>
      <c r="T9364" s="24">
        <f>Table1[[#This Row],[Male Voters]]/Table1[[#This Row],[Male Population]]</f>
        <v>0</v>
      </c>
      <c r="U9364" s="24">
        <f>Table1[[#This Row],[Total Voters]]/Table1[[#This Row],[Total Population]]</f>
        <v>0</v>
      </c>
      <c r="V9364" s="24">
        <f>Table1[[#This Row],[Female Ballots]]/Table1[[#This Row],[Female Population]]</f>
        <v>0</v>
      </c>
      <c r="W9364" s="24">
        <f>Table1[[#This Row],[Male Ballots]]/Table1[[#This Row],[Male Population]]</f>
        <v>0</v>
      </c>
      <c r="X9364" s="24">
        <f>Table1[[#This Row],[Total Ballots]]/Table1[[#This Row],[Total Population]]</f>
        <v>0</v>
      </c>
      <c r="Y9364" s="125" t="str">
        <f>IFERROR(Table1[[#This Row],[Female Ballots]]/Table1[[#This Row],[Female Voters]],"0.0%")</f>
        <v>0.0%</v>
      </c>
      <c r="Z9364" s="125" t="str">
        <f>IFERROR(Table1[[#This Row],[Male Ballots]]/Table1[[#This Row],[Male Voters]],"0.0%")</f>
        <v>0.0%</v>
      </c>
      <c r="AA9364" s="126" t="str">
        <f>IFERROR(Table1[[#This Row],[Total Ballots]]/Table1[[#This Row],[Total Voters]],"0.0%")</f>
        <v>0.0%</v>
      </c>
    </row>
    <row r="9365" spans="1:27" s="7" customFormat="1" x14ac:dyDescent="0.35">
      <c r="A9365" s="8" t="s">
        <v>39</v>
      </c>
      <c r="B9365" s="17">
        <v>2002</v>
      </c>
      <c r="C9365" s="16" t="s">
        <v>82</v>
      </c>
      <c r="D9365" s="17" t="s">
        <v>70</v>
      </c>
      <c r="E9365" s="35" t="s">
        <v>74</v>
      </c>
      <c r="F9365" s="35" t="s">
        <v>77</v>
      </c>
      <c r="G9365" s="51" t="s">
        <v>65</v>
      </c>
      <c r="H9365" s="10">
        <v>18740</v>
      </c>
      <c r="I9365" s="10">
        <v>18308</v>
      </c>
      <c r="J9365" s="53">
        <v>37048</v>
      </c>
      <c r="K9365" s="55"/>
      <c r="L9365" s="57"/>
      <c r="M9365" s="57"/>
      <c r="N9365" s="59"/>
      <c r="O9365" s="53"/>
      <c r="P9365" s="92"/>
      <c r="Q9365" s="92"/>
      <c r="R9365" s="61"/>
      <c r="S9365" s="24">
        <f>Table1[[#This Row],[Female Voters]]/Table1[[#This Row],[Female Population]]</f>
        <v>0</v>
      </c>
      <c r="T9365" s="24">
        <f>Table1[[#This Row],[Male Voters]]/Table1[[#This Row],[Male Population]]</f>
        <v>0</v>
      </c>
      <c r="U9365" s="24">
        <f>Table1[[#This Row],[Total Voters]]/Table1[[#This Row],[Total Population]]</f>
        <v>0</v>
      </c>
      <c r="V9365" s="24">
        <f>Table1[[#This Row],[Female Ballots]]/Table1[[#This Row],[Female Population]]</f>
        <v>0</v>
      </c>
      <c r="W9365" s="24">
        <f>Table1[[#This Row],[Male Ballots]]/Table1[[#This Row],[Male Population]]</f>
        <v>0</v>
      </c>
      <c r="X9365" s="24">
        <f>Table1[[#This Row],[Total Ballots]]/Table1[[#This Row],[Total Population]]</f>
        <v>0</v>
      </c>
      <c r="Y9365" s="125" t="str">
        <f>IFERROR(Table1[[#This Row],[Female Ballots]]/Table1[[#This Row],[Female Voters]],"0.0%")</f>
        <v>0.0%</v>
      </c>
      <c r="Z9365" s="125" t="str">
        <f>IFERROR(Table1[[#This Row],[Male Ballots]]/Table1[[#This Row],[Male Voters]],"0.0%")</f>
        <v>0.0%</v>
      </c>
      <c r="AA9365" s="126" t="str">
        <f>IFERROR(Table1[[#This Row],[Total Ballots]]/Table1[[#This Row],[Total Voters]],"0.0%")</f>
        <v>0.0%</v>
      </c>
    </row>
    <row r="9366" spans="1:27" s="7" customFormat="1" x14ac:dyDescent="0.35">
      <c r="A9366" s="8" t="s">
        <v>39</v>
      </c>
      <c r="B9366" s="17">
        <v>2002</v>
      </c>
      <c r="C9366" s="16" t="s">
        <v>82</v>
      </c>
      <c r="D9366" s="17" t="s">
        <v>70</v>
      </c>
      <c r="E9366" s="35" t="s">
        <v>74</v>
      </c>
      <c r="F9366" s="35" t="s">
        <v>77</v>
      </c>
      <c r="G9366" s="51" t="s">
        <v>66</v>
      </c>
      <c r="H9366" s="10">
        <v>11327</v>
      </c>
      <c r="I9366" s="10">
        <v>11441</v>
      </c>
      <c r="J9366" s="53">
        <v>22768</v>
      </c>
      <c r="K9366" s="55"/>
      <c r="L9366" s="57"/>
      <c r="M9366" s="57"/>
      <c r="N9366" s="59"/>
      <c r="O9366" s="53"/>
      <c r="P9366" s="92"/>
      <c r="Q9366" s="92"/>
      <c r="R9366" s="61"/>
      <c r="S9366" s="24">
        <f>Table1[[#This Row],[Female Voters]]/Table1[[#This Row],[Female Population]]</f>
        <v>0</v>
      </c>
      <c r="T9366" s="24">
        <f>Table1[[#This Row],[Male Voters]]/Table1[[#This Row],[Male Population]]</f>
        <v>0</v>
      </c>
      <c r="U9366" s="24">
        <f>Table1[[#This Row],[Total Voters]]/Table1[[#This Row],[Total Population]]</f>
        <v>0</v>
      </c>
      <c r="V9366" s="24">
        <f>Table1[[#This Row],[Female Ballots]]/Table1[[#This Row],[Female Population]]</f>
        <v>0</v>
      </c>
      <c r="W9366" s="24">
        <f>Table1[[#This Row],[Male Ballots]]/Table1[[#This Row],[Male Population]]</f>
        <v>0</v>
      </c>
      <c r="X9366" s="24">
        <f>Table1[[#This Row],[Total Ballots]]/Table1[[#This Row],[Total Population]]</f>
        <v>0</v>
      </c>
      <c r="Y9366" s="125" t="str">
        <f>IFERROR(Table1[[#This Row],[Female Ballots]]/Table1[[#This Row],[Female Voters]],"0.0%")</f>
        <v>0.0%</v>
      </c>
      <c r="Z9366" s="125" t="str">
        <f>IFERROR(Table1[[#This Row],[Male Ballots]]/Table1[[#This Row],[Male Voters]],"0.0%")</f>
        <v>0.0%</v>
      </c>
      <c r="AA9366" s="126" t="str">
        <f>IFERROR(Table1[[#This Row],[Total Ballots]]/Table1[[#This Row],[Total Voters]],"0.0%")</f>
        <v>0.0%</v>
      </c>
    </row>
    <row r="9367" spans="1:27" s="7" customFormat="1" x14ac:dyDescent="0.35">
      <c r="A9367" s="8" t="s">
        <v>39</v>
      </c>
      <c r="B9367" s="17">
        <v>2002</v>
      </c>
      <c r="C9367" s="16" t="s">
        <v>82</v>
      </c>
      <c r="D9367" s="17" t="s">
        <v>70</v>
      </c>
      <c r="E9367" s="35" t="s">
        <v>74</v>
      </c>
      <c r="F9367" s="35" t="s">
        <v>77</v>
      </c>
      <c r="G9367" s="51" t="s">
        <v>67</v>
      </c>
      <c r="H9367" s="10">
        <v>14513</v>
      </c>
      <c r="I9367" s="10">
        <v>11200</v>
      </c>
      <c r="J9367" s="53">
        <v>25713</v>
      </c>
      <c r="K9367" s="55"/>
      <c r="L9367" s="57"/>
      <c r="M9367" s="57"/>
      <c r="N9367" s="59"/>
      <c r="O9367" s="53"/>
      <c r="P9367" s="92"/>
      <c r="Q9367" s="92"/>
      <c r="R9367" s="61"/>
      <c r="S9367" s="24">
        <f>Table1[[#This Row],[Female Voters]]/Table1[[#This Row],[Female Population]]</f>
        <v>0</v>
      </c>
      <c r="T9367" s="24">
        <f>Table1[[#This Row],[Male Voters]]/Table1[[#This Row],[Male Population]]</f>
        <v>0</v>
      </c>
      <c r="U9367" s="24">
        <f>Table1[[#This Row],[Total Voters]]/Table1[[#This Row],[Total Population]]</f>
        <v>0</v>
      </c>
      <c r="V9367" s="24">
        <f>Table1[[#This Row],[Female Ballots]]/Table1[[#This Row],[Female Population]]</f>
        <v>0</v>
      </c>
      <c r="W9367" s="24">
        <f>Table1[[#This Row],[Male Ballots]]/Table1[[#This Row],[Male Population]]</f>
        <v>0</v>
      </c>
      <c r="X9367" s="24">
        <f>Table1[[#This Row],[Total Ballots]]/Table1[[#This Row],[Total Population]]</f>
        <v>0</v>
      </c>
      <c r="Y9367" s="125" t="str">
        <f>IFERROR(Table1[[#This Row],[Female Ballots]]/Table1[[#This Row],[Female Voters]],"0.0%")</f>
        <v>0.0%</v>
      </c>
      <c r="Z9367" s="125" t="str">
        <f>IFERROR(Table1[[#This Row],[Male Ballots]]/Table1[[#This Row],[Male Voters]],"0.0%")</f>
        <v>0.0%</v>
      </c>
      <c r="AA9367" s="126" t="str">
        <f>IFERROR(Table1[[#This Row],[Total Ballots]]/Table1[[#This Row],[Total Voters]],"0.0%")</f>
        <v>0.0%</v>
      </c>
    </row>
    <row r="9368" spans="1:27" s="7" customFormat="1" x14ac:dyDescent="0.35">
      <c r="A9368" s="8" t="s">
        <v>50</v>
      </c>
      <c r="B9368" s="17">
        <v>2002</v>
      </c>
      <c r="C9368" s="16" t="s">
        <v>82</v>
      </c>
      <c r="D9368" s="17"/>
      <c r="E9368" s="35" t="s">
        <v>74</v>
      </c>
      <c r="F9368" s="35" t="s">
        <v>77</v>
      </c>
      <c r="G9368" s="51" t="s">
        <v>79</v>
      </c>
      <c r="H9368" s="10">
        <v>13898</v>
      </c>
      <c r="I9368" s="10">
        <v>13732</v>
      </c>
      <c r="J9368" s="53">
        <v>27630</v>
      </c>
      <c r="K9368" s="55"/>
      <c r="L9368" s="57"/>
      <c r="M9368" s="57"/>
      <c r="N9368" s="59">
        <v>16636</v>
      </c>
      <c r="O9368" s="53"/>
      <c r="P9368" s="92"/>
      <c r="Q9368" s="92"/>
      <c r="R9368" s="61">
        <v>10182</v>
      </c>
      <c r="S9368" s="24">
        <f>Table1[[#This Row],[Female Voters]]/Table1[[#This Row],[Female Population]]</f>
        <v>0</v>
      </c>
      <c r="T9368" s="24">
        <f>Table1[[#This Row],[Male Voters]]/Table1[[#This Row],[Male Population]]</f>
        <v>0</v>
      </c>
      <c r="U9368" s="24">
        <f>Table1[[#This Row],[Total Voters]]/Table1[[#This Row],[Total Population]]</f>
        <v>0.6020991675714803</v>
      </c>
      <c r="V9368" s="24">
        <f>Table1[[#This Row],[Female Ballots]]/Table1[[#This Row],[Female Population]]</f>
        <v>0</v>
      </c>
      <c r="W9368" s="24">
        <f>Table1[[#This Row],[Male Ballots]]/Table1[[#This Row],[Male Population]]</f>
        <v>0</v>
      </c>
      <c r="X9368" s="24">
        <f>Table1[[#This Row],[Total Ballots]]/Table1[[#This Row],[Total Population]]</f>
        <v>0.36851248642779588</v>
      </c>
      <c r="Y9368" s="125" t="str">
        <f>IFERROR(Table1[[#This Row],[Female Ballots]]/Table1[[#This Row],[Female Voters]],"0.0%")</f>
        <v>0.0%</v>
      </c>
      <c r="Z9368" s="125" t="str">
        <f>IFERROR(Table1[[#This Row],[Male Ballots]]/Table1[[#This Row],[Male Voters]],"0.0%")</f>
        <v>0.0%</v>
      </c>
      <c r="AA9368" s="126">
        <f>IFERROR(Table1[[#This Row],[Total Ballots]]/Table1[[#This Row],[Total Voters]],"0.0%")</f>
        <v>0.61204616494349606</v>
      </c>
    </row>
    <row r="9369" spans="1:27" s="7" customFormat="1" x14ac:dyDescent="0.35">
      <c r="A9369" s="8" t="s">
        <v>50</v>
      </c>
      <c r="B9369" s="17">
        <v>2002</v>
      </c>
      <c r="C9369" s="16" t="s">
        <v>82</v>
      </c>
      <c r="D9369" s="17"/>
      <c r="E9369" s="35" t="s">
        <v>74</v>
      </c>
      <c r="F9369" s="35" t="s">
        <v>77</v>
      </c>
      <c r="G9369" s="51" t="s">
        <v>62</v>
      </c>
      <c r="H9369" s="10">
        <v>3901</v>
      </c>
      <c r="I9369" s="10">
        <v>3926</v>
      </c>
      <c r="J9369" s="53">
        <v>7827</v>
      </c>
      <c r="K9369" s="55"/>
      <c r="L9369" s="57"/>
      <c r="M9369" s="57"/>
      <c r="N9369" s="59"/>
      <c r="O9369" s="53"/>
      <c r="P9369" s="92"/>
      <c r="Q9369" s="92"/>
      <c r="R9369" s="61"/>
      <c r="S9369" s="24">
        <f>Table1[[#This Row],[Female Voters]]/Table1[[#This Row],[Female Population]]</f>
        <v>0</v>
      </c>
      <c r="T9369" s="24">
        <f>Table1[[#This Row],[Male Voters]]/Table1[[#This Row],[Male Population]]</f>
        <v>0</v>
      </c>
      <c r="U9369" s="24">
        <f>Table1[[#This Row],[Total Voters]]/Table1[[#This Row],[Total Population]]</f>
        <v>0</v>
      </c>
      <c r="V9369" s="24">
        <f>Table1[[#This Row],[Female Ballots]]/Table1[[#This Row],[Female Population]]</f>
        <v>0</v>
      </c>
      <c r="W9369" s="24">
        <f>Table1[[#This Row],[Male Ballots]]/Table1[[#This Row],[Male Population]]</f>
        <v>0</v>
      </c>
      <c r="X9369" s="24">
        <f>Table1[[#This Row],[Total Ballots]]/Table1[[#This Row],[Total Population]]</f>
        <v>0</v>
      </c>
      <c r="Y9369" s="125" t="str">
        <f>IFERROR(Table1[[#This Row],[Female Ballots]]/Table1[[#This Row],[Female Voters]],"0.0%")</f>
        <v>0.0%</v>
      </c>
      <c r="Z9369" s="125" t="str">
        <f>IFERROR(Table1[[#This Row],[Male Ballots]]/Table1[[#This Row],[Male Voters]],"0.0%")</f>
        <v>0.0%</v>
      </c>
      <c r="AA9369" s="126" t="str">
        <f>IFERROR(Table1[[#This Row],[Total Ballots]]/Table1[[#This Row],[Total Voters]],"0.0%")</f>
        <v>0.0%</v>
      </c>
    </row>
    <row r="9370" spans="1:27" s="7" customFormat="1" x14ac:dyDescent="0.35">
      <c r="A9370" s="8" t="s">
        <v>50</v>
      </c>
      <c r="B9370" s="17">
        <v>2002</v>
      </c>
      <c r="C9370" s="16" t="s">
        <v>82</v>
      </c>
      <c r="D9370" s="17"/>
      <c r="E9370" s="35" t="s">
        <v>74</v>
      </c>
      <c r="F9370" s="35" t="s">
        <v>77</v>
      </c>
      <c r="G9370" s="51" t="s">
        <v>63</v>
      </c>
      <c r="H9370" s="10">
        <v>1849</v>
      </c>
      <c r="I9370" s="10">
        <v>2052</v>
      </c>
      <c r="J9370" s="53">
        <v>3901</v>
      </c>
      <c r="K9370" s="55"/>
      <c r="L9370" s="57"/>
      <c r="M9370" s="57"/>
      <c r="N9370" s="59"/>
      <c r="O9370" s="53"/>
      <c r="P9370" s="92"/>
      <c r="Q9370" s="92"/>
      <c r="R9370" s="61"/>
      <c r="S9370" s="24">
        <f>Table1[[#This Row],[Female Voters]]/Table1[[#This Row],[Female Population]]</f>
        <v>0</v>
      </c>
      <c r="T9370" s="24">
        <f>Table1[[#This Row],[Male Voters]]/Table1[[#This Row],[Male Population]]</f>
        <v>0</v>
      </c>
      <c r="U9370" s="24">
        <f>Table1[[#This Row],[Total Voters]]/Table1[[#This Row],[Total Population]]</f>
        <v>0</v>
      </c>
      <c r="V9370" s="24">
        <f>Table1[[#This Row],[Female Ballots]]/Table1[[#This Row],[Female Population]]</f>
        <v>0</v>
      </c>
      <c r="W9370" s="24">
        <f>Table1[[#This Row],[Male Ballots]]/Table1[[#This Row],[Male Population]]</f>
        <v>0</v>
      </c>
      <c r="X9370" s="24">
        <f>Table1[[#This Row],[Total Ballots]]/Table1[[#This Row],[Total Population]]</f>
        <v>0</v>
      </c>
      <c r="Y9370" s="125" t="str">
        <f>IFERROR(Table1[[#This Row],[Female Ballots]]/Table1[[#This Row],[Female Voters]],"0.0%")</f>
        <v>0.0%</v>
      </c>
      <c r="Z9370" s="125" t="str">
        <f>IFERROR(Table1[[#This Row],[Male Ballots]]/Table1[[#This Row],[Male Voters]],"0.0%")</f>
        <v>0.0%</v>
      </c>
      <c r="AA9370" s="126" t="str">
        <f>IFERROR(Table1[[#This Row],[Total Ballots]]/Table1[[#This Row],[Total Voters]],"0.0%")</f>
        <v>0.0%</v>
      </c>
    </row>
    <row r="9371" spans="1:27" s="7" customFormat="1" x14ac:dyDescent="0.35">
      <c r="A9371" s="8" t="s">
        <v>50</v>
      </c>
      <c r="B9371" s="17">
        <v>2002</v>
      </c>
      <c r="C9371" s="16" t="s">
        <v>82</v>
      </c>
      <c r="D9371" s="17"/>
      <c r="E9371" s="35" t="s">
        <v>74</v>
      </c>
      <c r="F9371" s="35" t="s">
        <v>77</v>
      </c>
      <c r="G9371" s="51" t="s">
        <v>64</v>
      </c>
      <c r="H9371" s="10">
        <v>2141</v>
      </c>
      <c r="I9371" s="10">
        <v>2101</v>
      </c>
      <c r="J9371" s="53">
        <v>4242</v>
      </c>
      <c r="K9371" s="55"/>
      <c r="L9371" s="57"/>
      <c r="M9371" s="57"/>
      <c r="N9371" s="59"/>
      <c r="O9371" s="53"/>
      <c r="P9371" s="92"/>
      <c r="Q9371" s="92"/>
      <c r="R9371" s="61"/>
      <c r="S9371" s="24">
        <f>Table1[[#This Row],[Female Voters]]/Table1[[#This Row],[Female Population]]</f>
        <v>0</v>
      </c>
      <c r="T9371" s="24">
        <f>Table1[[#This Row],[Male Voters]]/Table1[[#This Row],[Male Population]]</f>
        <v>0</v>
      </c>
      <c r="U9371" s="24">
        <f>Table1[[#This Row],[Total Voters]]/Table1[[#This Row],[Total Population]]</f>
        <v>0</v>
      </c>
      <c r="V9371" s="24">
        <f>Table1[[#This Row],[Female Ballots]]/Table1[[#This Row],[Female Population]]</f>
        <v>0</v>
      </c>
      <c r="W9371" s="24">
        <f>Table1[[#This Row],[Male Ballots]]/Table1[[#This Row],[Male Population]]</f>
        <v>0</v>
      </c>
      <c r="X9371" s="24">
        <f>Table1[[#This Row],[Total Ballots]]/Table1[[#This Row],[Total Population]]</f>
        <v>0</v>
      </c>
      <c r="Y9371" s="125" t="str">
        <f>IFERROR(Table1[[#This Row],[Female Ballots]]/Table1[[#This Row],[Female Voters]],"0.0%")</f>
        <v>0.0%</v>
      </c>
      <c r="Z9371" s="125" t="str">
        <f>IFERROR(Table1[[#This Row],[Male Ballots]]/Table1[[#This Row],[Male Voters]],"0.0%")</f>
        <v>0.0%</v>
      </c>
      <c r="AA9371" s="126" t="str">
        <f>IFERROR(Table1[[#This Row],[Total Ballots]]/Table1[[#This Row],[Total Voters]],"0.0%")</f>
        <v>0.0%</v>
      </c>
    </row>
    <row r="9372" spans="1:27" s="7" customFormat="1" x14ac:dyDescent="0.35">
      <c r="A9372" s="8" t="s">
        <v>50</v>
      </c>
      <c r="B9372" s="17">
        <v>2002</v>
      </c>
      <c r="C9372" s="16" t="s">
        <v>82</v>
      </c>
      <c r="D9372" s="17"/>
      <c r="E9372" s="35" t="s">
        <v>74</v>
      </c>
      <c r="F9372" s="35" t="s">
        <v>77</v>
      </c>
      <c r="G9372" s="51" t="s">
        <v>65</v>
      </c>
      <c r="H9372" s="10">
        <v>2213</v>
      </c>
      <c r="I9372" s="10">
        <v>2205</v>
      </c>
      <c r="J9372" s="53">
        <v>4418</v>
      </c>
      <c r="K9372" s="55"/>
      <c r="L9372" s="57"/>
      <c r="M9372" s="57"/>
      <c r="N9372" s="59"/>
      <c r="O9372" s="53"/>
      <c r="P9372" s="92"/>
      <c r="Q9372" s="92"/>
      <c r="R9372" s="61"/>
      <c r="S9372" s="24">
        <f>Table1[[#This Row],[Female Voters]]/Table1[[#This Row],[Female Population]]</f>
        <v>0</v>
      </c>
      <c r="T9372" s="24">
        <f>Table1[[#This Row],[Male Voters]]/Table1[[#This Row],[Male Population]]</f>
        <v>0</v>
      </c>
      <c r="U9372" s="24">
        <f>Table1[[#This Row],[Total Voters]]/Table1[[#This Row],[Total Population]]</f>
        <v>0</v>
      </c>
      <c r="V9372" s="24">
        <f>Table1[[#This Row],[Female Ballots]]/Table1[[#This Row],[Female Population]]</f>
        <v>0</v>
      </c>
      <c r="W9372" s="24">
        <f>Table1[[#This Row],[Male Ballots]]/Table1[[#This Row],[Male Population]]</f>
        <v>0</v>
      </c>
      <c r="X9372" s="24">
        <f>Table1[[#This Row],[Total Ballots]]/Table1[[#This Row],[Total Population]]</f>
        <v>0</v>
      </c>
      <c r="Y9372" s="125" t="str">
        <f>IFERROR(Table1[[#This Row],[Female Ballots]]/Table1[[#This Row],[Female Voters]],"0.0%")</f>
        <v>0.0%</v>
      </c>
      <c r="Z9372" s="125" t="str">
        <f>IFERROR(Table1[[#This Row],[Male Ballots]]/Table1[[#This Row],[Male Voters]],"0.0%")</f>
        <v>0.0%</v>
      </c>
      <c r="AA9372" s="126" t="str">
        <f>IFERROR(Table1[[#This Row],[Total Ballots]]/Table1[[#This Row],[Total Voters]],"0.0%")</f>
        <v>0.0%</v>
      </c>
    </row>
    <row r="9373" spans="1:27" s="7" customFormat="1" x14ac:dyDescent="0.35">
      <c r="A9373" s="8" t="s">
        <v>50</v>
      </c>
      <c r="B9373" s="17">
        <v>2002</v>
      </c>
      <c r="C9373" s="16" t="s">
        <v>82</v>
      </c>
      <c r="D9373" s="17"/>
      <c r="E9373" s="35" t="s">
        <v>74</v>
      </c>
      <c r="F9373" s="35" t="s">
        <v>77</v>
      </c>
      <c r="G9373" s="51" t="s">
        <v>66</v>
      </c>
      <c r="H9373" s="10">
        <v>1625</v>
      </c>
      <c r="I9373" s="10">
        <v>1641</v>
      </c>
      <c r="J9373" s="53">
        <v>3266</v>
      </c>
      <c r="K9373" s="55"/>
      <c r="L9373" s="57"/>
      <c r="M9373" s="57"/>
      <c r="N9373" s="59"/>
      <c r="O9373" s="53"/>
      <c r="P9373" s="92"/>
      <c r="Q9373" s="92"/>
      <c r="R9373" s="61"/>
      <c r="S9373" s="24">
        <f>Table1[[#This Row],[Female Voters]]/Table1[[#This Row],[Female Population]]</f>
        <v>0</v>
      </c>
      <c r="T9373" s="24">
        <f>Table1[[#This Row],[Male Voters]]/Table1[[#This Row],[Male Population]]</f>
        <v>0</v>
      </c>
      <c r="U9373" s="24">
        <f>Table1[[#This Row],[Total Voters]]/Table1[[#This Row],[Total Population]]</f>
        <v>0</v>
      </c>
      <c r="V9373" s="24">
        <f>Table1[[#This Row],[Female Ballots]]/Table1[[#This Row],[Female Population]]</f>
        <v>0</v>
      </c>
      <c r="W9373" s="24">
        <f>Table1[[#This Row],[Male Ballots]]/Table1[[#This Row],[Male Population]]</f>
        <v>0</v>
      </c>
      <c r="X9373" s="24">
        <f>Table1[[#This Row],[Total Ballots]]/Table1[[#This Row],[Total Population]]</f>
        <v>0</v>
      </c>
      <c r="Y9373" s="125" t="str">
        <f>IFERROR(Table1[[#This Row],[Female Ballots]]/Table1[[#This Row],[Female Voters]],"0.0%")</f>
        <v>0.0%</v>
      </c>
      <c r="Z9373" s="125" t="str">
        <f>IFERROR(Table1[[#This Row],[Male Ballots]]/Table1[[#This Row],[Male Voters]],"0.0%")</f>
        <v>0.0%</v>
      </c>
      <c r="AA9373" s="126" t="str">
        <f>IFERROR(Table1[[#This Row],[Total Ballots]]/Table1[[#This Row],[Total Voters]],"0.0%")</f>
        <v>0.0%</v>
      </c>
    </row>
    <row r="9374" spans="1:27" s="7" customFormat="1" x14ac:dyDescent="0.35">
      <c r="A9374" s="8" t="s">
        <v>50</v>
      </c>
      <c r="B9374" s="17">
        <v>2002</v>
      </c>
      <c r="C9374" s="16" t="s">
        <v>82</v>
      </c>
      <c r="D9374" s="17"/>
      <c r="E9374" s="35" t="s">
        <v>74</v>
      </c>
      <c r="F9374" s="35" t="s">
        <v>77</v>
      </c>
      <c r="G9374" s="51" t="s">
        <v>67</v>
      </c>
      <c r="H9374" s="10">
        <v>2169</v>
      </c>
      <c r="I9374" s="10">
        <v>1807</v>
      </c>
      <c r="J9374" s="53">
        <v>3976</v>
      </c>
      <c r="K9374" s="55"/>
      <c r="L9374" s="57"/>
      <c r="M9374" s="57"/>
      <c r="N9374" s="59"/>
      <c r="O9374" s="53"/>
      <c r="P9374" s="92"/>
      <c r="Q9374" s="92"/>
      <c r="R9374" s="61"/>
      <c r="S9374" s="24">
        <f>Table1[[#This Row],[Female Voters]]/Table1[[#This Row],[Female Population]]</f>
        <v>0</v>
      </c>
      <c r="T9374" s="24">
        <f>Table1[[#This Row],[Male Voters]]/Table1[[#This Row],[Male Population]]</f>
        <v>0</v>
      </c>
      <c r="U9374" s="24">
        <f>Table1[[#This Row],[Total Voters]]/Table1[[#This Row],[Total Population]]</f>
        <v>0</v>
      </c>
      <c r="V9374" s="24">
        <f>Table1[[#This Row],[Female Ballots]]/Table1[[#This Row],[Female Population]]</f>
        <v>0</v>
      </c>
      <c r="W9374" s="24">
        <f>Table1[[#This Row],[Male Ballots]]/Table1[[#This Row],[Male Population]]</f>
        <v>0</v>
      </c>
      <c r="X9374" s="24">
        <f>Table1[[#This Row],[Total Ballots]]/Table1[[#This Row],[Total Population]]</f>
        <v>0</v>
      </c>
      <c r="Y9374" s="125" t="str">
        <f>IFERROR(Table1[[#This Row],[Female Ballots]]/Table1[[#This Row],[Female Voters]],"0.0%")</f>
        <v>0.0%</v>
      </c>
      <c r="Z9374" s="125" t="str">
        <f>IFERROR(Table1[[#This Row],[Male Ballots]]/Table1[[#This Row],[Male Voters]],"0.0%")</f>
        <v>0.0%</v>
      </c>
      <c r="AA9374" s="126" t="str">
        <f>IFERROR(Table1[[#This Row],[Total Ballots]]/Table1[[#This Row],[Total Voters]],"0.0%")</f>
        <v>0.0%</v>
      </c>
    </row>
    <row r="9375" spans="1:27" s="7" customFormat="1" x14ac:dyDescent="0.35">
      <c r="A9375" s="8" t="s">
        <v>29</v>
      </c>
      <c r="B9375" s="17">
        <v>2002</v>
      </c>
      <c r="C9375" s="16" t="s">
        <v>82</v>
      </c>
      <c r="D9375" s="17"/>
      <c r="E9375" s="35" t="s">
        <v>74</v>
      </c>
      <c r="F9375" s="35" t="s">
        <v>77</v>
      </c>
      <c r="G9375" s="51" t="s">
        <v>79</v>
      </c>
      <c r="H9375" s="10">
        <v>7176</v>
      </c>
      <c r="I9375" s="10">
        <v>7130</v>
      </c>
      <c r="J9375" s="53">
        <v>14306</v>
      </c>
      <c r="K9375" s="55"/>
      <c r="L9375" s="57"/>
      <c r="M9375" s="57"/>
      <c r="N9375" s="59">
        <v>11006</v>
      </c>
      <c r="O9375" s="53"/>
      <c r="P9375" s="92"/>
      <c r="Q9375" s="92"/>
      <c r="R9375" s="61">
        <v>6492</v>
      </c>
      <c r="S9375" s="24">
        <f>Table1[[#This Row],[Female Voters]]/Table1[[#This Row],[Female Population]]</f>
        <v>0</v>
      </c>
      <c r="T9375" s="24">
        <f>Table1[[#This Row],[Male Voters]]/Table1[[#This Row],[Male Population]]</f>
        <v>0</v>
      </c>
      <c r="U9375" s="24">
        <f>Table1[[#This Row],[Total Voters]]/Table1[[#This Row],[Total Population]]</f>
        <v>0.7693275548720816</v>
      </c>
      <c r="V9375" s="24">
        <f>Table1[[#This Row],[Female Ballots]]/Table1[[#This Row],[Female Population]]</f>
        <v>0</v>
      </c>
      <c r="W9375" s="24">
        <f>Table1[[#This Row],[Male Ballots]]/Table1[[#This Row],[Male Population]]</f>
        <v>0</v>
      </c>
      <c r="X9375" s="24">
        <f>Table1[[#This Row],[Total Ballots]]/Table1[[#This Row],[Total Population]]</f>
        <v>0.45379561023346848</v>
      </c>
      <c r="Y9375" s="125" t="str">
        <f>IFERROR(Table1[[#This Row],[Female Ballots]]/Table1[[#This Row],[Female Voters]],"0.0%")</f>
        <v>0.0%</v>
      </c>
      <c r="Z9375" s="125" t="str">
        <f>IFERROR(Table1[[#This Row],[Male Ballots]]/Table1[[#This Row],[Male Voters]],"0.0%")</f>
        <v>0.0%</v>
      </c>
      <c r="AA9375" s="126">
        <f>IFERROR(Table1[[#This Row],[Total Ballots]]/Table1[[#This Row],[Total Voters]],"0.0%")</f>
        <v>0.58986007632200621</v>
      </c>
    </row>
    <row r="9376" spans="1:27" s="7" customFormat="1" x14ac:dyDescent="0.35">
      <c r="A9376" s="8" t="s">
        <v>29</v>
      </c>
      <c r="B9376" s="17">
        <v>2002</v>
      </c>
      <c r="C9376" s="16" t="s">
        <v>82</v>
      </c>
      <c r="D9376" s="17"/>
      <c r="E9376" s="35" t="s">
        <v>74</v>
      </c>
      <c r="F9376" s="35" t="s">
        <v>77</v>
      </c>
      <c r="G9376" s="51" t="s">
        <v>62</v>
      </c>
      <c r="H9376" s="10">
        <v>610</v>
      </c>
      <c r="I9376" s="10">
        <v>670</v>
      </c>
      <c r="J9376" s="53">
        <v>1280</v>
      </c>
      <c r="K9376" s="55"/>
      <c r="L9376" s="57"/>
      <c r="M9376" s="57"/>
      <c r="N9376" s="59"/>
      <c r="O9376" s="53"/>
      <c r="P9376" s="92"/>
      <c r="Q9376" s="92"/>
      <c r="R9376" s="61"/>
      <c r="S9376" s="24">
        <f>Table1[[#This Row],[Female Voters]]/Table1[[#This Row],[Female Population]]</f>
        <v>0</v>
      </c>
      <c r="T9376" s="24">
        <f>Table1[[#This Row],[Male Voters]]/Table1[[#This Row],[Male Population]]</f>
        <v>0</v>
      </c>
      <c r="U9376" s="24">
        <f>Table1[[#This Row],[Total Voters]]/Table1[[#This Row],[Total Population]]</f>
        <v>0</v>
      </c>
      <c r="V9376" s="24">
        <f>Table1[[#This Row],[Female Ballots]]/Table1[[#This Row],[Female Population]]</f>
        <v>0</v>
      </c>
      <c r="W9376" s="24">
        <f>Table1[[#This Row],[Male Ballots]]/Table1[[#This Row],[Male Population]]</f>
        <v>0</v>
      </c>
      <c r="X9376" s="24">
        <f>Table1[[#This Row],[Total Ballots]]/Table1[[#This Row],[Total Population]]</f>
        <v>0</v>
      </c>
      <c r="Y9376" s="125" t="str">
        <f>IFERROR(Table1[[#This Row],[Female Ballots]]/Table1[[#This Row],[Female Voters]],"0.0%")</f>
        <v>0.0%</v>
      </c>
      <c r="Z9376" s="125" t="str">
        <f>IFERROR(Table1[[#This Row],[Male Ballots]]/Table1[[#This Row],[Male Voters]],"0.0%")</f>
        <v>0.0%</v>
      </c>
      <c r="AA9376" s="126" t="str">
        <f>IFERROR(Table1[[#This Row],[Total Ballots]]/Table1[[#This Row],[Total Voters]],"0.0%")</f>
        <v>0.0%</v>
      </c>
    </row>
    <row r="9377" spans="1:27" s="7" customFormat="1" x14ac:dyDescent="0.35">
      <c r="A9377" s="8" t="s">
        <v>29</v>
      </c>
      <c r="B9377" s="17">
        <v>2002</v>
      </c>
      <c r="C9377" s="16" t="s">
        <v>82</v>
      </c>
      <c r="D9377" s="17"/>
      <c r="E9377" s="35" t="s">
        <v>74</v>
      </c>
      <c r="F9377" s="35" t="s">
        <v>77</v>
      </c>
      <c r="G9377" s="51" t="s">
        <v>63</v>
      </c>
      <c r="H9377" s="10">
        <v>963</v>
      </c>
      <c r="I9377" s="10">
        <v>968</v>
      </c>
      <c r="J9377" s="53">
        <v>1931</v>
      </c>
      <c r="K9377" s="55"/>
      <c r="L9377" s="57"/>
      <c r="M9377" s="57"/>
      <c r="N9377" s="59"/>
      <c r="O9377" s="53"/>
      <c r="P9377" s="92"/>
      <c r="Q9377" s="92"/>
      <c r="R9377" s="61"/>
      <c r="S9377" s="24">
        <f>Table1[[#This Row],[Female Voters]]/Table1[[#This Row],[Female Population]]</f>
        <v>0</v>
      </c>
      <c r="T9377" s="24">
        <f>Table1[[#This Row],[Male Voters]]/Table1[[#This Row],[Male Population]]</f>
        <v>0</v>
      </c>
      <c r="U9377" s="24">
        <f>Table1[[#This Row],[Total Voters]]/Table1[[#This Row],[Total Population]]</f>
        <v>0</v>
      </c>
      <c r="V9377" s="24">
        <f>Table1[[#This Row],[Female Ballots]]/Table1[[#This Row],[Female Population]]</f>
        <v>0</v>
      </c>
      <c r="W9377" s="24">
        <f>Table1[[#This Row],[Male Ballots]]/Table1[[#This Row],[Male Population]]</f>
        <v>0</v>
      </c>
      <c r="X9377" s="24">
        <f>Table1[[#This Row],[Total Ballots]]/Table1[[#This Row],[Total Population]]</f>
        <v>0</v>
      </c>
      <c r="Y9377" s="125" t="str">
        <f>IFERROR(Table1[[#This Row],[Female Ballots]]/Table1[[#This Row],[Female Voters]],"0.0%")</f>
        <v>0.0%</v>
      </c>
      <c r="Z9377" s="125" t="str">
        <f>IFERROR(Table1[[#This Row],[Male Ballots]]/Table1[[#This Row],[Male Voters]],"0.0%")</f>
        <v>0.0%</v>
      </c>
      <c r="AA9377" s="126" t="str">
        <f>IFERROR(Table1[[#This Row],[Total Ballots]]/Table1[[#This Row],[Total Voters]],"0.0%")</f>
        <v>0.0%</v>
      </c>
    </row>
    <row r="9378" spans="1:27" s="7" customFormat="1" x14ac:dyDescent="0.35">
      <c r="A9378" s="8" t="s">
        <v>29</v>
      </c>
      <c r="B9378" s="17">
        <v>2002</v>
      </c>
      <c r="C9378" s="16" t="s">
        <v>82</v>
      </c>
      <c r="D9378" s="17"/>
      <c r="E9378" s="35" t="s">
        <v>74</v>
      </c>
      <c r="F9378" s="35" t="s">
        <v>77</v>
      </c>
      <c r="G9378" s="51" t="s">
        <v>64</v>
      </c>
      <c r="H9378" s="10">
        <v>1432</v>
      </c>
      <c r="I9378" s="10">
        <v>1414</v>
      </c>
      <c r="J9378" s="53">
        <v>2846</v>
      </c>
      <c r="K9378" s="55"/>
      <c r="L9378" s="57"/>
      <c r="M9378" s="57"/>
      <c r="N9378" s="59"/>
      <c r="O9378" s="53"/>
      <c r="P9378" s="92"/>
      <c r="Q9378" s="92"/>
      <c r="R9378" s="61"/>
      <c r="S9378" s="24">
        <f>Table1[[#This Row],[Female Voters]]/Table1[[#This Row],[Female Population]]</f>
        <v>0</v>
      </c>
      <c r="T9378" s="24">
        <f>Table1[[#This Row],[Male Voters]]/Table1[[#This Row],[Male Population]]</f>
        <v>0</v>
      </c>
      <c r="U9378" s="24">
        <f>Table1[[#This Row],[Total Voters]]/Table1[[#This Row],[Total Population]]</f>
        <v>0</v>
      </c>
      <c r="V9378" s="24">
        <f>Table1[[#This Row],[Female Ballots]]/Table1[[#This Row],[Female Population]]</f>
        <v>0</v>
      </c>
      <c r="W9378" s="24">
        <f>Table1[[#This Row],[Male Ballots]]/Table1[[#This Row],[Male Population]]</f>
        <v>0</v>
      </c>
      <c r="X9378" s="24">
        <f>Table1[[#This Row],[Total Ballots]]/Table1[[#This Row],[Total Population]]</f>
        <v>0</v>
      </c>
      <c r="Y9378" s="125" t="str">
        <f>IFERROR(Table1[[#This Row],[Female Ballots]]/Table1[[#This Row],[Female Voters]],"0.0%")</f>
        <v>0.0%</v>
      </c>
      <c r="Z9378" s="125" t="str">
        <f>IFERROR(Table1[[#This Row],[Male Ballots]]/Table1[[#This Row],[Male Voters]],"0.0%")</f>
        <v>0.0%</v>
      </c>
      <c r="AA9378" s="126" t="str">
        <f>IFERROR(Table1[[#This Row],[Total Ballots]]/Table1[[#This Row],[Total Voters]],"0.0%")</f>
        <v>0.0%</v>
      </c>
    </row>
    <row r="9379" spans="1:27" s="7" customFormat="1" x14ac:dyDescent="0.35">
      <c r="A9379" s="8" t="s">
        <v>29</v>
      </c>
      <c r="B9379" s="17">
        <v>2002</v>
      </c>
      <c r="C9379" s="16" t="s">
        <v>82</v>
      </c>
      <c r="D9379" s="17"/>
      <c r="E9379" s="35" t="s">
        <v>74</v>
      </c>
      <c r="F9379" s="35" t="s">
        <v>77</v>
      </c>
      <c r="G9379" s="51" t="s">
        <v>65</v>
      </c>
      <c r="H9379" s="10">
        <v>1566</v>
      </c>
      <c r="I9379" s="10">
        <v>1587</v>
      </c>
      <c r="J9379" s="53">
        <v>3153</v>
      </c>
      <c r="K9379" s="55"/>
      <c r="L9379" s="57"/>
      <c r="M9379" s="57"/>
      <c r="N9379" s="59"/>
      <c r="O9379" s="53"/>
      <c r="P9379" s="92"/>
      <c r="Q9379" s="92"/>
      <c r="R9379" s="61"/>
      <c r="S9379" s="24">
        <f>Table1[[#This Row],[Female Voters]]/Table1[[#This Row],[Female Population]]</f>
        <v>0</v>
      </c>
      <c r="T9379" s="24">
        <f>Table1[[#This Row],[Male Voters]]/Table1[[#This Row],[Male Population]]</f>
        <v>0</v>
      </c>
      <c r="U9379" s="24">
        <f>Table1[[#This Row],[Total Voters]]/Table1[[#This Row],[Total Population]]</f>
        <v>0</v>
      </c>
      <c r="V9379" s="24">
        <f>Table1[[#This Row],[Female Ballots]]/Table1[[#This Row],[Female Population]]</f>
        <v>0</v>
      </c>
      <c r="W9379" s="24">
        <f>Table1[[#This Row],[Male Ballots]]/Table1[[#This Row],[Male Population]]</f>
        <v>0</v>
      </c>
      <c r="X9379" s="24">
        <f>Table1[[#This Row],[Total Ballots]]/Table1[[#This Row],[Total Population]]</f>
        <v>0</v>
      </c>
      <c r="Y9379" s="125" t="str">
        <f>IFERROR(Table1[[#This Row],[Female Ballots]]/Table1[[#This Row],[Female Voters]],"0.0%")</f>
        <v>0.0%</v>
      </c>
      <c r="Z9379" s="125" t="str">
        <f>IFERROR(Table1[[#This Row],[Male Ballots]]/Table1[[#This Row],[Male Voters]],"0.0%")</f>
        <v>0.0%</v>
      </c>
      <c r="AA9379" s="126" t="str">
        <f>IFERROR(Table1[[#This Row],[Total Ballots]]/Table1[[#This Row],[Total Voters]],"0.0%")</f>
        <v>0.0%</v>
      </c>
    </row>
    <row r="9380" spans="1:27" s="7" customFormat="1" x14ac:dyDescent="0.35">
      <c r="A9380" s="8" t="s">
        <v>29</v>
      </c>
      <c r="B9380" s="17">
        <v>2002</v>
      </c>
      <c r="C9380" s="16" t="s">
        <v>82</v>
      </c>
      <c r="D9380" s="17"/>
      <c r="E9380" s="35" t="s">
        <v>74</v>
      </c>
      <c r="F9380" s="35" t="s">
        <v>77</v>
      </c>
      <c r="G9380" s="51" t="s">
        <v>66</v>
      </c>
      <c r="H9380" s="10">
        <v>1156</v>
      </c>
      <c r="I9380" s="10">
        <v>1181</v>
      </c>
      <c r="J9380" s="53">
        <v>2337</v>
      </c>
      <c r="K9380" s="55"/>
      <c r="L9380" s="57"/>
      <c r="M9380" s="57"/>
      <c r="N9380" s="59"/>
      <c r="O9380" s="53"/>
      <c r="P9380" s="92"/>
      <c r="Q9380" s="92"/>
      <c r="R9380" s="61"/>
      <c r="S9380" s="24">
        <f>Table1[[#This Row],[Female Voters]]/Table1[[#This Row],[Female Population]]</f>
        <v>0</v>
      </c>
      <c r="T9380" s="24">
        <f>Table1[[#This Row],[Male Voters]]/Table1[[#This Row],[Male Population]]</f>
        <v>0</v>
      </c>
      <c r="U9380" s="24">
        <f>Table1[[#This Row],[Total Voters]]/Table1[[#This Row],[Total Population]]</f>
        <v>0</v>
      </c>
      <c r="V9380" s="24">
        <f>Table1[[#This Row],[Female Ballots]]/Table1[[#This Row],[Female Population]]</f>
        <v>0</v>
      </c>
      <c r="W9380" s="24">
        <f>Table1[[#This Row],[Male Ballots]]/Table1[[#This Row],[Male Population]]</f>
        <v>0</v>
      </c>
      <c r="X9380" s="24">
        <f>Table1[[#This Row],[Total Ballots]]/Table1[[#This Row],[Total Population]]</f>
        <v>0</v>
      </c>
      <c r="Y9380" s="125" t="str">
        <f>IFERROR(Table1[[#This Row],[Female Ballots]]/Table1[[#This Row],[Female Voters]],"0.0%")</f>
        <v>0.0%</v>
      </c>
      <c r="Z9380" s="125" t="str">
        <f>IFERROR(Table1[[#This Row],[Male Ballots]]/Table1[[#This Row],[Male Voters]],"0.0%")</f>
        <v>0.0%</v>
      </c>
      <c r="AA9380" s="126" t="str">
        <f>IFERROR(Table1[[#This Row],[Total Ballots]]/Table1[[#This Row],[Total Voters]],"0.0%")</f>
        <v>0.0%</v>
      </c>
    </row>
    <row r="9381" spans="1:27" s="7" customFormat="1" x14ac:dyDescent="0.35">
      <c r="A9381" s="8" t="s">
        <v>29</v>
      </c>
      <c r="B9381" s="17">
        <v>2002</v>
      </c>
      <c r="C9381" s="16" t="s">
        <v>82</v>
      </c>
      <c r="D9381" s="17"/>
      <c r="E9381" s="35" t="s">
        <v>74</v>
      </c>
      <c r="F9381" s="35" t="s">
        <v>77</v>
      </c>
      <c r="G9381" s="51" t="s">
        <v>67</v>
      </c>
      <c r="H9381" s="10">
        <v>1449</v>
      </c>
      <c r="I9381" s="10">
        <v>1310</v>
      </c>
      <c r="J9381" s="53">
        <v>2759</v>
      </c>
      <c r="K9381" s="55"/>
      <c r="L9381" s="57"/>
      <c r="M9381" s="57"/>
      <c r="N9381" s="59"/>
      <c r="O9381" s="53"/>
      <c r="P9381" s="92"/>
      <c r="Q9381" s="92"/>
      <c r="R9381" s="61"/>
      <c r="S9381" s="24">
        <f>Table1[[#This Row],[Female Voters]]/Table1[[#This Row],[Female Population]]</f>
        <v>0</v>
      </c>
      <c r="T9381" s="24">
        <f>Table1[[#This Row],[Male Voters]]/Table1[[#This Row],[Male Population]]</f>
        <v>0</v>
      </c>
      <c r="U9381" s="24">
        <f>Table1[[#This Row],[Total Voters]]/Table1[[#This Row],[Total Population]]</f>
        <v>0</v>
      </c>
      <c r="V9381" s="24">
        <f>Table1[[#This Row],[Female Ballots]]/Table1[[#This Row],[Female Population]]</f>
        <v>0</v>
      </c>
      <c r="W9381" s="24">
        <f>Table1[[#This Row],[Male Ballots]]/Table1[[#This Row],[Male Population]]</f>
        <v>0</v>
      </c>
      <c r="X9381" s="24">
        <f>Table1[[#This Row],[Total Ballots]]/Table1[[#This Row],[Total Population]]</f>
        <v>0</v>
      </c>
      <c r="Y9381" s="125" t="str">
        <f>IFERROR(Table1[[#This Row],[Female Ballots]]/Table1[[#This Row],[Female Voters]],"0.0%")</f>
        <v>0.0%</v>
      </c>
      <c r="Z9381" s="125" t="str">
        <f>IFERROR(Table1[[#This Row],[Male Ballots]]/Table1[[#This Row],[Male Voters]],"0.0%")</f>
        <v>0.0%</v>
      </c>
      <c r="AA9381" s="126" t="str">
        <f>IFERROR(Table1[[#This Row],[Total Ballots]]/Table1[[#This Row],[Total Voters]],"0.0%")</f>
        <v>0.0%</v>
      </c>
    </row>
    <row r="9382" spans="1:27" s="7" customFormat="1" x14ac:dyDescent="0.35">
      <c r="A9382" s="8" t="s">
        <v>42</v>
      </c>
      <c r="B9382" s="17">
        <v>2002</v>
      </c>
      <c r="C9382" s="16" t="s">
        <v>82</v>
      </c>
      <c r="D9382" s="17"/>
      <c r="E9382" s="35" t="s">
        <v>74</v>
      </c>
      <c r="F9382" s="35" t="s">
        <v>77</v>
      </c>
      <c r="G9382" s="51" t="s">
        <v>79</v>
      </c>
      <c r="H9382" s="10">
        <v>26489</v>
      </c>
      <c r="I9382" s="10">
        <v>25485</v>
      </c>
      <c r="J9382" s="53">
        <v>51974</v>
      </c>
      <c r="K9382" s="55"/>
      <c r="L9382" s="57"/>
      <c r="M9382" s="57"/>
      <c r="N9382" s="59">
        <v>41543</v>
      </c>
      <c r="O9382" s="53"/>
      <c r="P9382" s="92"/>
      <c r="Q9382" s="92"/>
      <c r="R9382" s="61">
        <v>23924</v>
      </c>
      <c r="S9382" s="24">
        <f>Table1[[#This Row],[Female Voters]]/Table1[[#This Row],[Female Population]]</f>
        <v>0</v>
      </c>
      <c r="T9382" s="24">
        <f>Table1[[#This Row],[Male Voters]]/Table1[[#This Row],[Male Population]]</f>
        <v>0</v>
      </c>
      <c r="U9382" s="24">
        <f>Table1[[#This Row],[Total Voters]]/Table1[[#This Row],[Total Population]]</f>
        <v>0.79930349790279753</v>
      </c>
      <c r="V9382" s="24">
        <f>Table1[[#This Row],[Female Ballots]]/Table1[[#This Row],[Female Population]]</f>
        <v>0</v>
      </c>
      <c r="W9382" s="24">
        <f>Table1[[#This Row],[Male Ballots]]/Table1[[#This Row],[Male Population]]</f>
        <v>0</v>
      </c>
      <c r="X9382" s="24">
        <f>Table1[[#This Row],[Total Ballots]]/Table1[[#This Row],[Total Population]]</f>
        <v>0.46030707661523068</v>
      </c>
      <c r="Y9382" s="125" t="str">
        <f>IFERROR(Table1[[#This Row],[Female Ballots]]/Table1[[#This Row],[Female Voters]],"0.0%")</f>
        <v>0.0%</v>
      </c>
      <c r="Z9382" s="125" t="str">
        <f>IFERROR(Table1[[#This Row],[Male Ballots]]/Table1[[#This Row],[Male Voters]],"0.0%")</f>
        <v>0.0%</v>
      </c>
      <c r="AA9382" s="126">
        <f>IFERROR(Table1[[#This Row],[Total Ballots]]/Table1[[#This Row],[Total Voters]],"0.0%")</f>
        <v>0.57588522735478898</v>
      </c>
    </row>
    <row r="9383" spans="1:27" s="7" customFormat="1" x14ac:dyDescent="0.35">
      <c r="A9383" s="8" t="s">
        <v>42</v>
      </c>
      <c r="B9383" s="17">
        <v>2002</v>
      </c>
      <c r="C9383" s="16" t="s">
        <v>82</v>
      </c>
      <c r="D9383" s="17"/>
      <c r="E9383" s="35" t="s">
        <v>74</v>
      </c>
      <c r="F9383" s="35" t="s">
        <v>77</v>
      </c>
      <c r="G9383" s="51" t="s">
        <v>62</v>
      </c>
      <c r="H9383" s="10">
        <v>2849</v>
      </c>
      <c r="I9383" s="10">
        <v>3110</v>
      </c>
      <c r="J9383" s="53">
        <v>5959</v>
      </c>
      <c r="K9383" s="55"/>
      <c r="L9383" s="57"/>
      <c r="M9383" s="57"/>
      <c r="N9383" s="59"/>
      <c r="O9383" s="53"/>
      <c r="P9383" s="92"/>
      <c r="Q9383" s="92"/>
      <c r="R9383" s="61"/>
      <c r="S9383" s="24">
        <f>Table1[[#This Row],[Female Voters]]/Table1[[#This Row],[Female Population]]</f>
        <v>0</v>
      </c>
      <c r="T9383" s="24">
        <f>Table1[[#This Row],[Male Voters]]/Table1[[#This Row],[Male Population]]</f>
        <v>0</v>
      </c>
      <c r="U9383" s="24">
        <f>Table1[[#This Row],[Total Voters]]/Table1[[#This Row],[Total Population]]</f>
        <v>0</v>
      </c>
      <c r="V9383" s="24">
        <f>Table1[[#This Row],[Female Ballots]]/Table1[[#This Row],[Female Population]]</f>
        <v>0</v>
      </c>
      <c r="W9383" s="24">
        <f>Table1[[#This Row],[Male Ballots]]/Table1[[#This Row],[Male Population]]</f>
        <v>0</v>
      </c>
      <c r="X9383" s="24">
        <f>Table1[[#This Row],[Total Ballots]]/Table1[[#This Row],[Total Population]]</f>
        <v>0</v>
      </c>
      <c r="Y9383" s="125" t="str">
        <f>IFERROR(Table1[[#This Row],[Female Ballots]]/Table1[[#This Row],[Female Voters]],"0.0%")</f>
        <v>0.0%</v>
      </c>
      <c r="Z9383" s="125" t="str">
        <f>IFERROR(Table1[[#This Row],[Male Ballots]]/Table1[[#This Row],[Male Voters]],"0.0%")</f>
        <v>0.0%</v>
      </c>
      <c r="AA9383" s="126" t="str">
        <f>IFERROR(Table1[[#This Row],[Total Ballots]]/Table1[[#This Row],[Total Voters]],"0.0%")</f>
        <v>0.0%</v>
      </c>
    </row>
    <row r="9384" spans="1:27" s="7" customFormat="1" x14ac:dyDescent="0.35">
      <c r="A9384" s="8" t="s">
        <v>42</v>
      </c>
      <c r="B9384" s="17">
        <v>2002</v>
      </c>
      <c r="C9384" s="16" t="s">
        <v>82</v>
      </c>
      <c r="D9384" s="17"/>
      <c r="E9384" s="35" t="s">
        <v>74</v>
      </c>
      <c r="F9384" s="35" t="s">
        <v>77</v>
      </c>
      <c r="G9384" s="51" t="s">
        <v>63</v>
      </c>
      <c r="H9384" s="10">
        <v>3677</v>
      </c>
      <c r="I9384" s="10">
        <v>3816</v>
      </c>
      <c r="J9384" s="53">
        <v>7493</v>
      </c>
      <c r="K9384" s="55"/>
      <c r="L9384" s="57"/>
      <c r="M9384" s="57"/>
      <c r="N9384" s="59"/>
      <c r="O9384" s="53"/>
      <c r="P9384" s="92"/>
      <c r="Q9384" s="92"/>
      <c r="R9384" s="61"/>
      <c r="S9384" s="24">
        <f>Table1[[#This Row],[Female Voters]]/Table1[[#This Row],[Female Population]]</f>
        <v>0</v>
      </c>
      <c r="T9384" s="24">
        <f>Table1[[#This Row],[Male Voters]]/Table1[[#This Row],[Male Population]]</f>
        <v>0</v>
      </c>
      <c r="U9384" s="24">
        <f>Table1[[#This Row],[Total Voters]]/Table1[[#This Row],[Total Population]]</f>
        <v>0</v>
      </c>
      <c r="V9384" s="24">
        <f>Table1[[#This Row],[Female Ballots]]/Table1[[#This Row],[Female Population]]</f>
        <v>0</v>
      </c>
      <c r="W9384" s="24">
        <f>Table1[[#This Row],[Male Ballots]]/Table1[[#This Row],[Male Population]]</f>
        <v>0</v>
      </c>
      <c r="X9384" s="24">
        <f>Table1[[#This Row],[Total Ballots]]/Table1[[#This Row],[Total Population]]</f>
        <v>0</v>
      </c>
      <c r="Y9384" s="125" t="str">
        <f>IFERROR(Table1[[#This Row],[Female Ballots]]/Table1[[#This Row],[Female Voters]],"0.0%")</f>
        <v>0.0%</v>
      </c>
      <c r="Z9384" s="125" t="str">
        <f>IFERROR(Table1[[#This Row],[Male Ballots]]/Table1[[#This Row],[Male Voters]],"0.0%")</f>
        <v>0.0%</v>
      </c>
      <c r="AA9384" s="126" t="str">
        <f>IFERROR(Table1[[#This Row],[Total Ballots]]/Table1[[#This Row],[Total Voters]],"0.0%")</f>
        <v>0.0%</v>
      </c>
    </row>
    <row r="9385" spans="1:27" s="7" customFormat="1" x14ac:dyDescent="0.35">
      <c r="A9385" s="8" t="s">
        <v>42</v>
      </c>
      <c r="B9385" s="17">
        <v>2002</v>
      </c>
      <c r="C9385" s="16" t="s">
        <v>82</v>
      </c>
      <c r="D9385" s="17"/>
      <c r="E9385" s="35" t="s">
        <v>74</v>
      </c>
      <c r="F9385" s="35" t="s">
        <v>77</v>
      </c>
      <c r="G9385" s="51" t="s">
        <v>64</v>
      </c>
      <c r="H9385" s="10">
        <v>4910</v>
      </c>
      <c r="I9385" s="10">
        <v>4783</v>
      </c>
      <c r="J9385" s="53">
        <v>9693</v>
      </c>
      <c r="K9385" s="55"/>
      <c r="L9385" s="57"/>
      <c r="M9385" s="57"/>
      <c r="N9385" s="59"/>
      <c r="O9385" s="53"/>
      <c r="P9385" s="92"/>
      <c r="Q9385" s="92"/>
      <c r="R9385" s="61"/>
      <c r="S9385" s="24">
        <f>Table1[[#This Row],[Female Voters]]/Table1[[#This Row],[Female Population]]</f>
        <v>0</v>
      </c>
      <c r="T9385" s="24">
        <f>Table1[[#This Row],[Male Voters]]/Table1[[#This Row],[Male Population]]</f>
        <v>0</v>
      </c>
      <c r="U9385" s="24">
        <f>Table1[[#This Row],[Total Voters]]/Table1[[#This Row],[Total Population]]</f>
        <v>0</v>
      </c>
      <c r="V9385" s="24">
        <f>Table1[[#This Row],[Female Ballots]]/Table1[[#This Row],[Female Population]]</f>
        <v>0</v>
      </c>
      <c r="W9385" s="24">
        <f>Table1[[#This Row],[Male Ballots]]/Table1[[#This Row],[Male Population]]</f>
        <v>0</v>
      </c>
      <c r="X9385" s="24">
        <f>Table1[[#This Row],[Total Ballots]]/Table1[[#This Row],[Total Population]]</f>
        <v>0</v>
      </c>
      <c r="Y9385" s="125" t="str">
        <f>IFERROR(Table1[[#This Row],[Female Ballots]]/Table1[[#This Row],[Female Voters]],"0.0%")</f>
        <v>0.0%</v>
      </c>
      <c r="Z9385" s="125" t="str">
        <f>IFERROR(Table1[[#This Row],[Male Ballots]]/Table1[[#This Row],[Male Voters]],"0.0%")</f>
        <v>0.0%</v>
      </c>
      <c r="AA9385" s="126" t="str">
        <f>IFERROR(Table1[[#This Row],[Total Ballots]]/Table1[[#This Row],[Total Voters]],"0.0%")</f>
        <v>0.0%</v>
      </c>
    </row>
    <row r="9386" spans="1:27" s="7" customFormat="1" x14ac:dyDescent="0.35">
      <c r="A9386" s="8" t="s">
        <v>42</v>
      </c>
      <c r="B9386" s="17">
        <v>2002</v>
      </c>
      <c r="C9386" s="16" t="s">
        <v>82</v>
      </c>
      <c r="D9386" s="17"/>
      <c r="E9386" s="35" t="s">
        <v>74</v>
      </c>
      <c r="F9386" s="35" t="s">
        <v>77</v>
      </c>
      <c r="G9386" s="51" t="s">
        <v>65</v>
      </c>
      <c r="H9386" s="10">
        <v>5179</v>
      </c>
      <c r="I9386" s="10">
        <v>5161</v>
      </c>
      <c r="J9386" s="53">
        <v>10340</v>
      </c>
      <c r="K9386" s="55"/>
      <c r="L9386" s="57"/>
      <c r="M9386" s="57"/>
      <c r="N9386" s="59"/>
      <c r="O9386" s="53"/>
      <c r="P9386" s="92"/>
      <c r="Q9386" s="92"/>
      <c r="R9386" s="61"/>
      <c r="S9386" s="24">
        <f>Table1[[#This Row],[Female Voters]]/Table1[[#This Row],[Female Population]]</f>
        <v>0</v>
      </c>
      <c r="T9386" s="24">
        <f>Table1[[#This Row],[Male Voters]]/Table1[[#This Row],[Male Population]]</f>
        <v>0</v>
      </c>
      <c r="U9386" s="24">
        <f>Table1[[#This Row],[Total Voters]]/Table1[[#This Row],[Total Population]]</f>
        <v>0</v>
      </c>
      <c r="V9386" s="24">
        <f>Table1[[#This Row],[Female Ballots]]/Table1[[#This Row],[Female Population]]</f>
        <v>0</v>
      </c>
      <c r="W9386" s="24">
        <f>Table1[[#This Row],[Male Ballots]]/Table1[[#This Row],[Male Population]]</f>
        <v>0</v>
      </c>
      <c r="X9386" s="24">
        <f>Table1[[#This Row],[Total Ballots]]/Table1[[#This Row],[Total Population]]</f>
        <v>0</v>
      </c>
      <c r="Y9386" s="125" t="str">
        <f>IFERROR(Table1[[#This Row],[Female Ballots]]/Table1[[#This Row],[Female Voters]],"0.0%")</f>
        <v>0.0%</v>
      </c>
      <c r="Z9386" s="125" t="str">
        <f>IFERROR(Table1[[#This Row],[Male Ballots]]/Table1[[#This Row],[Male Voters]],"0.0%")</f>
        <v>0.0%</v>
      </c>
      <c r="AA9386" s="126" t="str">
        <f>IFERROR(Table1[[#This Row],[Total Ballots]]/Table1[[#This Row],[Total Voters]],"0.0%")</f>
        <v>0.0%</v>
      </c>
    </row>
    <row r="9387" spans="1:27" s="7" customFormat="1" x14ac:dyDescent="0.35">
      <c r="A9387" s="8" t="s">
        <v>42</v>
      </c>
      <c r="B9387" s="17">
        <v>2002</v>
      </c>
      <c r="C9387" s="16" t="s">
        <v>82</v>
      </c>
      <c r="D9387" s="17"/>
      <c r="E9387" s="35" t="s">
        <v>74</v>
      </c>
      <c r="F9387" s="35" t="s">
        <v>77</v>
      </c>
      <c r="G9387" s="51" t="s">
        <v>66</v>
      </c>
      <c r="H9387" s="10">
        <v>3817</v>
      </c>
      <c r="I9387" s="10">
        <v>3780</v>
      </c>
      <c r="J9387" s="53">
        <v>7597</v>
      </c>
      <c r="K9387" s="55"/>
      <c r="L9387" s="57"/>
      <c r="M9387" s="57"/>
      <c r="N9387" s="59"/>
      <c r="O9387" s="53"/>
      <c r="P9387" s="92"/>
      <c r="Q9387" s="92"/>
      <c r="R9387" s="61"/>
      <c r="S9387" s="24">
        <f>Table1[[#This Row],[Female Voters]]/Table1[[#This Row],[Female Population]]</f>
        <v>0</v>
      </c>
      <c r="T9387" s="24">
        <f>Table1[[#This Row],[Male Voters]]/Table1[[#This Row],[Male Population]]</f>
        <v>0</v>
      </c>
      <c r="U9387" s="24">
        <f>Table1[[#This Row],[Total Voters]]/Table1[[#This Row],[Total Population]]</f>
        <v>0</v>
      </c>
      <c r="V9387" s="24">
        <f>Table1[[#This Row],[Female Ballots]]/Table1[[#This Row],[Female Population]]</f>
        <v>0</v>
      </c>
      <c r="W9387" s="24">
        <f>Table1[[#This Row],[Male Ballots]]/Table1[[#This Row],[Male Population]]</f>
        <v>0</v>
      </c>
      <c r="X9387" s="24">
        <f>Table1[[#This Row],[Total Ballots]]/Table1[[#This Row],[Total Population]]</f>
        <v>0</v>
      </c>
      <c r="Y9387" s="125" t="str">
        <f>IFERROR(Table1[[#This Row],[Female Ballots]]/Table1[[#This Row],[Female Voters]],"0.0%")</f>
        <v>0.0%</v>
      </c>
      <c r="Z9387" s="125" t="str">
        <f>IFERROR(Table1[[#This Row],[Male Ballots]]/Table1[[#This Row],[Male Voters]],"0.0%")</f>
        <v>0.0%</v>
      </c>
      <c r="AA9387" s="126" t="str">
        <f>IFERROR(Table1[[#This Row],[Total Ballots]]/Table1[[#This Row],[Total Voters]],"0.0%")</f>
        <v>0.0%</v>
      </c>
    </row>
    <row r="9388" spans="1:27" s="7" customFormat="1" x14ac:dyDescent="0.35">
      <c r="A9388" s="8" t="s">
        <v>42</v>
      </c>
      <c r="B9388" s="17">
        <v>2002</v>
      </c>
      <c r="C9388" s="16" t="s">
        <v>82</v>
      </c>
      <c r="D9388" s="17"/>
      <c r="E9388" s="35" t="s">
        <v>74</v>
      </c>
      <c r="F9388" s="35" t="s">
        <v>77</v>
      </c>
      <c r="G9388" s="51" t="s">
        <v>67</v>
      </c>
      <c r="H9388" s="10">
        <v>6057</v>
      </c>
      <c r="I9388" s="10">
        <v>4835</v>
      </c>
      <c r="J9388" s="53">
        <v>10892</v>
      </c>
      <c r="K9388" s="55"/>
      <c r="L9388" s="57"/>
      <c r="M9388" s="57"/>
      <c r="N9388" s="59"/>
      <c r="O9388" s="53"/>
      <c r="P9388" s="92"/>
      <c r="Q9388" s="92"/>
      <c r="R9388" s="61"/>
      <c r="S9388" s="24">
        <f>Table1[[#This Row],[Female Voters]]/Table1[[#This Row],[Female Population]]</f>
        <v>0</v>
      </c>
      <c r="T9388" s="24">
        <f>Table1[[#This Row],[Male Voters]]/Table1[[#This Row],[Male Population]]</f>
        <v>0</v>
      </c>
      <c r="U9388" s="24">
        <f>Table1[[#This Row],[Total Voters]]/Table1[[#This Row],[Total Population]]</f>
        <v>0</v>
      </c>
      <c r="V9388" s="24">
        <f>Table1[[#This Row],[Female Ballots]]/Table1[[#This Row],[Female Population]]</f>
        <v>0</v>
      </c>
      <c r="W9388" s="24">
        <f>Table1[[#This Row],[Male Ballots]]/Table1[[#This Row],[Male Population]]</f>
        <v>0</v>
      </c>
      <c r="X9388" s="24">
        <f>Table1[[#This Row],[Total Ballots]]/Table1[[#This Row],[Total Population]]</f>
        <v>0</v>
      </c>
      <c r="Y9388" s="125" t="str">
        <f>IFERROR(Table1[[#This Row],[Female Ballots]]/Table1[[#This Row],[Female Voters]],"0.0%")</f>
        <v>0.0%</v>
      </c>
      <c r="Z9388" s="125" t="str">
        <f>IFERROR(Table1[[#This Row],[Male Ballots]]/Table1[[#This Row],[Male Voters]],"0.0%")</f>
        <v>0.0%</v>
      </c>
      <c r="AA9388" s="126" t="str">
        <f>IFERROR(Table1[[#This Row],[Total Ballots]]/Table1[[#This Row],[Total Voters]],"0.0%")</f>
        <v>0.0%</v>
      </c>
    </row>
    <row r="9389" spans="1:27" s="7" customFormat="1" x14ac:dyDescent="0.35">
      <c r="A9389" s="8" t="s">
        <v>27</v>
      </c>
      <c r="B9389" s="17">
        <v>2002</v>
      </c>
      <c r="C9389" s="16" t="s">
        <v>82</v>
      </c>
      <c r="D9389" s="17"/>
      <c r="E9389" s="35" t="s">
        <v>74</v>
      </c>
      <c r="F9389" s="35" t="s">
        <v>77</v>
      </c>
      <c r="G9389" s="51" t="s">
        <v>79</v>
      </c>
      <c r="H9389" s="10">
        <v>3942</v>
      </c>
      <c r="I9389" s="10">
        <v>3777</v>
      </c>
      <c r="J9389" s="53">
        <v>7719</v>
      </c>
      <c r="K9389" s="55"/>
      <c r="L9389" s="57"/>
      <c r="M9389" s="57"/>
      <c r="N9389" s="59">
        <v>6227</v>
      </c>
      <c r="O9389" s="53"/>
      <c r="P9389" s="92"/>
      <c r="Q9389" s="92"/>
      <c r="R9389" s="61">
        <v>4389</v>
      </c>
      <c r="S9389" s="24">
        <f>Table1[[#This Row],[Female Voters]]/Table1[[#This Row],[Female Population]]</f>
        <v>0</v>
      </c>
      <c r="T9389" s="24">
        <f>Table1[[#This Row],[Male Voters]]/Table1[[#This Row],[Male Population]]</f>
        <v>0</v>
      </c>
      <c r="U9389" s="24">
        <f>Table1[[#This Row],[Total Voters]]/Table1[[#This Row],[Total Population]]</f>
        <v>0.80671071382303405</v>
      </c>
      <c r="V9389" s="24">
        <f>Table1[[#This Row],[Female Ballots]]/Table1[[#This Row],[Female Population]]</f>
        <v>0</v>
      </c>
      <c r="W9389" s="24">
        <f>Table1[[#This Row],[Male Ballots]]/Table1[[#This Row],[Male Population]]</f>
        <v>0</v>
      </c>
      <c r="X9389" s="24">
        <f>Table1[[#This Row],[Total Ballots]]/Table1[[#This Row],[Total Population]]</f>
        <v>0.56859696851923824</v>
      </c>
      <c r="Y9389" s="125" t="str">
        <f>IFERROR(Table1[[#This Row],[Female Ballots]]/Table1[[#This Row],[Female Voters]],"0.0%")</f>
        <v>0.0%</v>
      </c>
      <c r="Z9389" s="125" t="str">
        <f>IFERROR(Table1[[#This Row],[Male Ballots]]/Table1[[#This Row],[Male Voters]],"0.0%")</f>
        <v>0.0%</v>
      </c>
      <c r="AA9389" s="126">
        <f>IFERROR(Table1[[#This Row],[Total Ballots]]/Table1[[#This Row],[Total Voters]],"0.0%")</f>
        <v>0.70483378834109522</v>
      </c>
    </row>
    <row r="9390" spans="1:27" s="7" customFormat="1" x14ac:dyDescent="0.35">
      <c r="A9390" s="8" t="s">
        <v>27</v>
      </c>
      <c r="B9390" s="17">
        <v>2002</v>
      </c>
      <c r="C9390" s="16" t="s">
        <v>82</v>
      </c>
      <c r="D9390" s="17"/>
      <c r="E9390" s="35" t="s">
        <v>74</v>
      </c>
      <c r="F9390" s="35" t="s">
        <v>77</v>
      </c>
      <c r="G9390" s="51" t="s">
        <v>62</v>
      </c>
      <c r="H9390" s="10">
        <v>275</v>
      </c>
      <c r="I9390" s="10">
        <v>284</v>
      </c>
      <c r="J9390" s="53">
        <v>559</v>
      </c>
      <c r="K9390" s="55"/>
      <c r="L9390" s="57"/>
      <c r="M9390" s="57"/>
      <c r="N9390" s="59"/>
      <c r="O9390" s="53"/>
      <c r="P9390" s="92"/>
      <c r="Q9390" s="92"/>
      <c r="R9390" s="61"/>
      <c r="S9390" s="24">
        <f>Table1[[#This Row],[Female Voters]]/Table1[[#This Row],[Female Population]]</f>
        <v>0</v>
      </c>
      <c r="T9390" s="24">
        <f>Table1[[#This Row],[Male Voters]]/Table1[[#This Row],[Male Population]]</f>
        <v>0</v>
      </c>
      <c r="U9390" s="24">
        <f>Table1[[#This Row],[Total Voters]]/Table1[[#This Row],[Total Population]]</f>
        <v>0</v>
      </c>
      <c r="V9390" s="24">
        <f>Table1[[#This Row],[Female Ballots]]/Table1[[#This Row],[Female Population]]</f>
        <v>0</v>
      </c>
      <c r="W9390" s="24">
        <f>Table1[[#This Row],[Male Ballots]]/Table1[[#This Row],[Male Population]]</f>
        <v>0</v>
      </c>
      <c r="X9390" s="24">
        <f>Table1[[#This Row],[Total Ballots]]/Table1[[#This Row],[Total Population]]</f>
        <v>0</v>
      </c>
      <c r="Y9390" s="125" t="str">
        <f>IFERROR(Table1[[#This Row],[Female Ballots]]/Table1[[#This Row],[Female Voters]],"0.0%")</f>
        <v>0.0%</v>
      </c>
      <c r="Z9390" s="125" t="str">
        <f>IFERROR(Table1[[#This Row],[Male Ballots]]/Table1[[#This Row],[Male Voters]],"0.0%")</f>
        <v>0.0%</v>
      </c>
      <c r="AA9390" s="126" t="str">
        <f>IFERROR(Table1[[#This Row],[Total Ballots]]/Table1[[#This Row],[Total Voters]],"0.0%")</f>
        <v>0.0%</v>
      </c>
    </row>
    <row r="9391" spans="1:27" s="7" customFormat="1" x14ac:dyDescent="0.35">
      <c r="A9391" s="8" t="s">
        <v>27</v>
      </c>
      <c r="B9391" s="17">
        <v>2002</v>
      </c>
      <c r="C9391" s="16" t="s">
        <v>82</v>
      </c>
      <c r="D9391" s="17"/>
      <c r="E9391" s="35" t="s">
        <v>74</v>
      </c>
      <c r="F9391" s="35" t="s">
        <v>77</v>
      </c>
      <c r="G9391" s="51" t="s">
        <v>63</v>
      </c>
      <c r="H9391" s="10">
        <v>439</v>
      </c>
      <c r="I9391" s="10">
        <v>426</v>
      </c>
      <c r="J9391" s="53">
        <v>865</v>
      </c>
      <c r="K9391" s="55"/>
      <c r="L9391" s="57"/>
      <c r="M9391" s="57"/>
      <c r="N9391" s="59"/>
      <c r="O9391" s="53"/>
      <c r="P9391" s="92"/>
      <c r="Q9391" s="92"/>
      <c r="R9391" s="61"/>
      <c r="S9391" s="24">
        <f>Table1[[#This Row],[Female Voters]]/Table1[[#This Row],[Female Population]]</f>
        <v>0</v>
      </c>
      <c r="T9391" s="24">
        <f>Table1[[#This Row],[Male Voters]]/Table1[[#This Row],[Male Population]]</f>
        <v>0</v>
      </c>
      <c r="U9391" s="24">
        <f>Table1[[#This Row],[Total Voters]]/Table1[[#This Row],[Total Population]]</f>
        <v>0</v>
      </c>
      <c r="V9391" s="24">
        <f>Table1[[#This Row],[Female Ballots]]/Table1[[#This Row],[Female Population]]</f>
        <v>0</v>
      </c>
      <c r="W9391" s="24">
        <f>Table1[[#This Row],[Male Ballots]]/Table1[[#This Row],[Male Population]]</f>
        <v>0</v>
      </c>
      <c r="X9391" s="24">
        <f>Table1[[#This Row],[Total Ballots]]/Table1[[#This Row],[Total Population]]</f>
        <v>0</v>
      </c>
      <c r="Y9391" s="125" t="str">
        <f>IFERROR(Table1[[#This Row],[Female Ballots]]/Table1[[#This Row],[Female Voters]],"0.0%")</f>
        <v>0.0%</v>
      </c>
      <c r="Z9391" s="125" t="str">
        <f>IFERROR(Table1[[#This Row],[Male Ballots]]/Table1[[#This Row],[Male Voters]],"0.0%")</f>
        <v>0.0%</v>
      </c>
      <c r="AA9391" s="126" t="str">
        <f>IFERROR(Table1[[#This Row],[Total Ballots]]/Table1[[#This Row],[Total Voters]],"0.0%")</f>
        <v>0.0%</v>
      </c>
    </row>
    <row r="9392" spans="1:27" s="7" customFormat="1" x14ac:dyDescent="0.35">
      <c r="A9392" s="8" t="s">
        <v>27</v>
      </c>
      <c r="B9392" s="17">
        <v>2002</v>
      </c>
      <c r="C9392" s="16" t="s">
        <v>82</v>
      </c>
      <c r="D9392" s="17"/>
      <c r="E9392" s="35" t="s">
        <v>74</v>
      </c>
      <c r="F9392" s="35" t="s">
        <v>77</v>
      </c>
      <c r="G9392" s="51" t="s">
        <v>64</v>
      </c>
      <c r="H9392" s="10">
        <v>714</v>
      </c>
      <c r="I9392" s="10">
        <v>683</v>
      </c>
      <c r="J9392" s="53">
        <v>1397</v>
      </c>
      <c r="K9392" s="55"/>
      <c r="L9392" s="57"/>
      <c r="M9392" s="57"/>
      <c r="N9392" s="59"/>
      <c r="O9392" s="53"/>
      <c r="P9392" s="92"/>
      <c r="Q9392" s="92"/>
      <c r="R9392" s="61"/>
      <c r="S9392" s="24">
        <f>Table1[[#This Row],[Female Voters]]/Table1[[#This Row],[Female Population]]</f>
        <v>0</v>
      </c>
      <c r="T9392" s="24">
        <f>Table1[[#This Row],[Male Voters]]/Table1[[#This Row],[Male Population]]</f>
        <v>0</v>
      </c>
      <c r="U9392" s="24">
        <f>Table1[[#This Row],[Total Voters]]/Table1[[#This Row],[Total Population]]</f>
        <v>0</v>
      </c>
      <c r="V9392" s="24">
        <f>Table1[[#This Row],[Female Ballots]]/Table1[[#This Row],[Female Population]]</f>
        <v>0</v>
      </c>
      <c r="W9392" s="24">
        <f>Table1[[#This Row],[Male Ballots]]/Table1[[#This Row],[Male Population]]</f>
        <v>0</v>
      </c>
      <c r="X9392" s="24">
        <f>Table1[[#This Row],[Total Ballots]]/Table1[[#This Row],[Total Population]]</f>
        <v>0</v>
      </c>
      <c r="Y9392" s="125" t="str">
        <f>IFERROR(Table1[[#This Row],[Female Ballots]]/Table1[[#This Row],[Female Voters]],"0.0%")</f>
        <v>0.0%</v>
      </c>
      <c r="Z9392" s="125" t="str">
        <f>IFERROR(Table1[[#This Row],[Male Ballots]]/Table1[[#This Row],[Male Voters]],"0.0%")</f>
        <v>0.0%</v>
      </c>
      <c r="AA9392" s="126" t="str">
        <f>IFERROR(Table1[[#This Row],[Total Ballots]]/Table1[[#This Row],[Total Voters]],"0.0%")</f>
        <v>0.0%</v>
      </c>
    </row>
    <row r="9393" spans="1:27" s="7" customFormat="1" x14ac:dyDescent="0.35">
      <c r="A9393" s="8" t="s">
        <v>27</v>
      </c>
      <c r="B9393" s="17">
        <v>2002</v>
      </c>
      <c r="C9393" s="16" t="s">
        <v>82</v>
      </c>
      <c r="D9393" s="17"/>
      <c r="E9393" s="35" t="s">
        <v>74</v>
      </c>
      <c r="F9393" s="35" t="s">
        <v>77</v>
      </c>
      <c r="G9393" s="51" t="s">
        <v>65</v>
      </c>
      <c r="H9393" s="10">
        <v>807</v>
      </c>
      <c r="I9393" s="10">
        <v>817</v>
      </c>
      <c r="J9393" s="53">
        <v>1624</v>
      </c>
      <c r="K9393" s="55"/>
      <c r="L9393" s="57"/>
      <c r="M9393" s="57"/>
      <c r="N9393" s="59"/>
      <c r="O9393" s="53"/>
      <c r="P9393" s="92"/>
      <c r="Q9393" s="92"/>
      <c r="R9393" s="61"/>
      <c r="S9393" s="24">
        <f>Table1[[#This Row],[Female Voters]]/Table1[[#This Row],[Female Population]]</f>
        <v>0</v>
      </c>
      <c r="T9393" s="24">
        <f>Table1[[#This Row],[Male Voters]]/Table1[[#This Row],[Male Population]]</f>
        <v>0</v>
      </c>
      <c r="U9393" s="24">
        <f>Table1[[#This Row],[Total Voters]]/Table1[[#This Row],[Total Population]]</f>
        <v>0</v>
      </c>
      <c r="V9393" s="24">
        <f>Table1[[#This Row],[Female Ballots]]/Table1[[#This Row],[Female Population]]</f>
        <v>0</v>
      </c>
      <c r="W9393" s="24">
        <f>Table1[[#This Row],[Male Ballots]]/Table1[[#This Row],[Male Population]]</f>
        <v>0</v>
      </c>
      <c r="X9393" s="24">
        <f>Table1[[#This Row],[Total Ballots]]/Table1[[#This Row],[Total Population]]</f>
        <v>0</v>
      </c>
      <c r="Y9393" s="125" t="str">
        <f>IFERROR(Table1[[#This Row],[Female Ballots]]/Table1[[#This Row],[Female Voters]],"0.0%")</f>
        <v>0.0%</v>
      </c>
      <c r="Z9393" s="125" t="str">
        <f>IFERROR(Table1[[#This Row],[Male Ballots]]/Table1[[#This Row],[Male Voters]],"0.0%")</f>
        <v>0.0%</v>
      </c>
      <c r="AA9393" s="126" t="str">
        <f>IFERROR(Table1[[#This Row],[Total Ballots]]/Table1[[#This Row],[Total Voters]],"0.0%")</f>
        <v>0.0%</v>
      </c>
    </row>
    <row r="9394" spans="1:27" s="7" customFormat="1" x14ac:dyDescent="0.35">
      <c r="A9394" s="8" t="s">
        <v>27</v>
      </c>
      <c r="B9394" s="17">
        <v>2002</v>
      </c>
      <c r="C9394" s="16" t="s">
        <v>82</v>
      </c>
      <c r="D9394" s="17"/>
      <c r="E9394" s="35" t="s">
        <v>74</v>
      </c>
      <c r="F9394" s="35" t="s">
        <v>77</v>
      </c>
      <c r="G9394" s="51" t="s">
        <v>66</v>
      </c>
      <c r="H9394" s="10">
        <v>670</v>
      </c>
      <c r="I9394" s="10">
        <v>664</v>
      </c>
      <c r="J9394" s="53">
        <v>1334</v>
      </c>
      <c r="K9394" s="55"/>
      <c r="L9394" s="57"/>
      <c r="M9394" s="57"/>
      <c r="N9394" s="59"/>
      <c r="O9394" s="53"/>
      <c r="P9394" s="92"/>
      <c r="Q9394" s="92"/>
      <c r="R9394" s="61"/>
      <c r="S9394" s="24">
        <f>Table1[[#This Row],[Female Voters]]/Table1[[#This Row],[Female Population]]</f>
        <v>0</v>
      </c>
      <c r="T9394" s="24">
        <f>Table1[[#This Row],[Male Voters]]/Table1[[#This Row],[Male Population]]</f>
        <v>0</v>
      </c>
      <c r="U9394" s="24">
        <f>Table1[[#This Row],[Total Voters]]/Table1[[#This Row],[Total Population]]</f>
        <v>0</v>
      </c>
      <c r="V9394" s="24">
        <f>Table1[[#This Row],[Female Ballots]]/Table1[[#This Row],[Female Population]]</f>
        <v>0</v>
      </c>
      <c r="W9394" s="24">
        <f>Table1[[#This Row],[Male Ballots]]/Table1[[#This Row],[Male Population]]</f>
        <v>0</v>
      </c>
      <c r="X9394" s="24">
        <f>Table1[[#This Row],[Total Ballots]]/Table1[[#This Row],[Total Population]]</f>
        <v>0</v>
      </c>
      <c r="Y9394" s="125" t="str">
        <f>IFERROR(Table1[[#This Row],[Female Ballots]]/Table1[[#This Row],[Female Voters]],"0.0%")</f>
        <v>0.0%</v>
      </c>
      <c r="Z9394" s="125" t="str">
        <f>IFERROR(Table1[[#This Row],[Male Ballots]]/Table1[[#This Row],[Male Voters]],"0.0%")</f>
        <v>0.0%</v>
      </c>
      <c r="AA9394" s="126" t="str">
        <f>IFERROR(Table1[[#This Row],[Total Ballots]]/Table1[[#This Row],[Total Voters]],"0.0%")</f>
        <v>0.0%</v>
      </c>
    </row>
    <row r="9395" spans="1:27" s="7" customFormat="1" x14ac:dyDescent="0.35">
      <c r="A9395" s="8" t="s">
        <v>27</v>
      </c>
      <c r="B9395" s="17">
        <v>2002</v>
      </c>
      <c r="C9395" s="16" t="s">
        <v>82</v>
      </c>
      <c r="D9395" s="17"/>
      <c r="E9395" s="35" t="s">
        <v>74</v>
      </c>
      <c r="F9395" s="35" t="s">
        <v>77</v>
      </c>
      <c r="G9395" s="51" t="s">
        <v>67</v>
      </c>
      <c r="H9395" s="10">
        <v>1037</v>
      </c>
      <c r="I9395" s="10">
        <v>903</v>
      </c>
      <c r="J9395" s="53">
        <v>1940</v>
      </c>
      <c r="K9395" s="55"/>
      <c r="L9395" s="57"/>
      <c r="M9395" s="57"/>
      <c r="N9395" s="59"/>
      <c r="O9395" s="53"/>
      <c r="P9395" s="92"/>
      <c r="Q9395" s="92"/>
      <c r="R9395" s="61"/>
      <c r="S9395" s="24">
        <f>Table1[[#This Row],[Female Voters]]/Table1[[#This Row],[Female Population]]</f>
        <v>0</v>
      </c>
      <c r="T9395" s="24">
        <f>Table1[[#This Row],[Male Voters]]/Table1[[#This Row],[Male Population]]</f>
        <v>0</v>
      </c>
      <c r="U9395" s="24">
        <f>Table1[[#This Row],[Total Voters]]/Table1[[#This Row],[Total Population]]</f>
        <v>0</v>
      </c>
      <c r="V9395" s="24">
        <f>Table1[[#This Row],[Female Ballots]]/Table1[[#This Row],[Female Population]]</f>
        <v>0</v>
      </c>
      <c r="W9395" s="24">
        <f>Table1[[#This Row],[Male Ballots]]/Table1[[#This Row],[Male Population]]</f>
        <v>0</v>
      </c>
      <c r="X9395" s="24">
        <f>Table1[[#This Row],[Total Ballots]]/Table1[[#This Row],[Total Population]]</f>
        <v>0</v>
      </c>
      <c r="Y9395" s="125" t="str">
        <f>IFERROR(Table1[[#This Row],[Female Ballots]]/Table1[[#This Row],[Female Voters]],"0.0%")</f>
        <v>0.0%</v>
      </c>
      <c r="Z9395" s="125" t="str">
        <f>IFERROR(Table1[[#This Row],[Male Ballots]]/Table1[[#This Row],[Male Voters]],"0.0%")</f>
        <v>0.0%</v>
      </c>
      <c r="AA9395" s="126" t="str">
        <f>IFERROR(Table1[[#This Row],[Total Ballots]]/Table1[[#This Row],[Total Voters]],"0.0%")</f>
        <v>0.0%</v>
      </c>
    </row>
    <row r="9396" spans="1:27" s="7" customFormat="1" x14ac:dyDescent="0.35">
      <c r="A9396" s="8" t="s">
        <v>41</v>
      </c>
      <c r="B9396" s="17">
        <v>2002</v>
      </c>
      <c r="C9396" s="16" t="s">
        <v>82</v>
      </c>
      <c r="D9396" s="17"/>
      <c r="E9396" s="35" t="s">
        <v>74</v>
      </c>
      <c r="F9396" s="35" t="s">
        <v>77</v>
      </c>
      <c r="G9396" s="51" t="s">
        <v>79</v>
      </c>
      <c r="H9396" s="10">
        <v>18944</v>
      </c>
      <c r="I9396" s="10">
        <v>20365</v>
      </c>
      <c r="J9396" s="53">
        <v>39309</v>
      </c>
      <c r="K9396" s="55"/>
      <c r="L9396" s="57"/>
      <c r="M9396" s="57"/>
      <c r="N9396" s="59">
        <v>27231</v>
      </c>
      <c r="O9396" s="53"/>
      <c r="P9396" s="92"/>
      <c r="Q9396" s="92"/>
      <c r="R9396" s="61">
        <v>17253</v>
      </c>
      <c r="S9396" s="24">
        <f>Table1[[#This Row],[Female Voters]]/Table1[[#This Row],[Female Population]]</f>
        <v>0</v>
      </c>
      <c r="T9396" s="24">
        <f>Table1[[#This Row],[Male Voters]]/Table1[[#This Row],[Male Population]]</f>
        <v>0</v>
      </c>
      <c r="U9396" s="24">
        <f>Table1[[#This Row],[Total Voters]]/Table1[[#This Row],[Total Population]]</f>
        <v>0.69274212012516223</v>
      </c>
      <c r="V9396" s="24">
        <f>Table1[[#This Row],[Female Ballots]]/Table1[[#This Row],[Female Population]]</f>
        <v>0</v>
      </c>
      <c r="W9396" s="24">
        <f>Table1[[#This Row],[Male Ballots]]/Table1[[#This Row],[Male Population]]</f>
        <v>0</v>
      </c>
      <c r="X9396" s="24">
        <f>Table1[[#This Row],[Total Ballots]]/Table1[[#This Row],[Total Population]]</f>
        <v>0.43890712050675418</v>
      </c>
      <c r="Y9396" s="125" t="str">
        <f>IFERROR(Table1[[#This Row],[Female Ballots]]/Table1[[#This Row],[Female Voters]],"0.0%")</f>
        <v>0.0%</v>
      </c>
      <c r="Z9396" s="125" t="str">
        <f>IFERROR(Table1[[#This Row],[Male Ballots]]/Table1[[#This Row],[Male Voters]],"0.0%")</f>
        <v>0.0%</v>
      </c>
      <c r="AA9396" s="126">
        <f>IFERROR(Table1[[#This Row],[Total Ballots]]/Table1[[#This Row],[Total Voters]],"0.0%")</f>
        <v>0.63357937644596229</v>
      </c>
    </row>
    <row r="9397" spans="1:27" s="7" customFormat="1" x14ac:dyDescent="0.35">
      <c r="A9397" s="8" t="s">
        <v>41</v>
      </c>
      <c r="B9397" s="17">
        <v>2002</v>
      </c>
      <c r="C9397" s="16" t="s">
        <v>82</v>
      </c>
      <c r="D9397" s="17"/>
      <c r="E9397" s="35" t="s">
        <v>74</v>
      </c>
      <c r="F9397" s="35" t="s">
        <v>77</v>
      </c>
      <c r="G9397" s="51" t="s">
        <v>62</v>
      </c>
      <c r="H9397" s="10">
        <v>1694</v>
      </c>
      <c r="I9397" s="10">
        <v>2347</v>
      </c>
      <c r="J9397" s="53">
        <v>4041</v>
      </c>
      <c r="K9397" s="55"/>
      <c r="L9397" s="57"/>
      <c r="M9397" s="57"/>
      <c r="N9397" s="59"/>
      <c r="O9397" s="53"/>
      <c r="P9397" s="92"/>
      <c r="Q9397" s="92"/>
      <c r="R9397" s="61"/>
      <c r="S9397" s="24">
        <f>Table1[[#This Row],[Female Voters]]/Table1[[#This Row],[Female Population]]</f>
        <v>0</v>
      </c>
      <c r="T9397" s="24">
        <f>Table1[[#This Row],[Male Voters]]/Table1[[#This Row],[Male Population]]</f>
        <v>0</v>
      </c>
      <c r="U9397" s="24">
        <f>Table1[[#This Row],[Total Voters]]/Table1[[#This Row],[Total Population]]</f>
        <v>0</v>
      </c>
      <c r="V9397" s="24">
        <f>Table1[[#This Row],[Female Ballots]]/Table1[[#This Row],[Female Population]]</f>
        <v>0</v>
      </c>
      <c r="W9397" s="24">
        <f>Table1[[#This Row],[Male Ballots]]/Table1[[#This Row],[Male Population]]</f>
        <v>0</v>
      </c>
      <c r="X9397" s="24">
        <f>Table1[[#This Row],[Total Ballots]]/Table1[[#This Row],[Total Population]]</f>
        <v>0</v>
      </c>
      <c r="Y9397" s="125" t="str">
        <f>IFERROR(Table1[[#This Row],[Female Ballots]]/Table1[[#This Row],[Female Voters]],"0.0%")</f>
        <v>0.0%</v>
      </c>
      <c r="Z9397" s="125" t="str">
        <f>IFERROR(Table1[[#This Row],[Male Ballots]]/Table1[[#This Row],[Male Voters]],"0.0%")</f>
        <v>0.0%</v>
      </c>
      <c r="AA9397" s="126" t="str">
        <f>IFERROR(Table1[[#This Row],[Total Ballots]]/Table1[[#This Row],[Total Voters]],"0.0%")</f>
        <v>0.0%</v>
      </c>
    </row>
    <row r="9398" spans="1:27" s="7" customFormat="1" x14ac:dyDescent="0.35">
      <c r="A9398" s="8" t="s">
        <v>41</v>
      </c>
      <c r="B9398" s="17">
        <v>2002</v>
      </c>
      <c r="C9398" s="16" t="s">
        <v>82</v>
      </c>
      <c r="D9398" s="17"/>
      <c r="E9398" s="35" t="s">
        <v>74</v>
      </c>
      <c r="F9398" s="35" t="s">
        <v>77</v>
      </c>
      <c r="G9398" s="51" t="s">
        <v>63</v>
      </c>
      <c r="H9398" s="10">
        <v>2441</v>
      </c>
      <c r="I9398" s="10">
        <v>3167</v>
      </c>
      <c r="J9398" s="53">
        <v>5608</v>
      </c>
      <c r="K9398" s="55"/>
      <c r="L9398" s="57"/>
      <c r="M9398" s="57"/>
      <c r="N9398" s="59"/>
      <c r="O9398" s="53"/>
      <c r="P9398" s="92"/>
      <c r="Q9398" s="92"/>
      <c r="R9398" s="61"/>
      <c r="S9398" s="24">
        <f>Table1[[#This Row],[Female Voters]]/Table1[[#This Row],[Female Population]]</f>
        <v>0</v>
      </c>
      <c r="T9398" s="24">
        <f>Table1[[#This Row],[Male Voters]]/Table1[[#This Row],[Male Population]]</f>
        <v>0</v>
      </c>
      <c r="U9398" s="24">
        <f>Table1[[#This Row],[Total Voters]]/Table1[[#This Row],[Total Population]]</f>
        <v>0</v>
      </c>
      <c r="V9398" s="24">
        <f>Table1[[#This Row],[Female Ballots]]/Table1[[#This Row],[Female Population]]</f>
        <v>0</v>
      </c>
      <c r="W9398" s="24">
        <f>Table1[[#This Row],[Male Ballots]]/Table1[[#This Row],[Male Population]]</f>
        <v>0</v>
      </c>
      <c r="X9398" s="24">
        <f>Table1[[#This Row],[Total Ballots]]/Table1[[#This Row],[Total Population]]</f>
        <v>0</v>
      </c>
      <c r="Y9398" s="125" t="str">
        <f>IFERROR(Table1[[#This Row],[Female Ballots]]/Table1[[#This Row],[Female Voters]],"0.0%")</f>
        <v>0.0%</v>
      </c>
      <c r="Z9398" s="125" t="str">
        <f>IFERROR(Table1[[#This Row],[Male Ballots]]/Table1[[#This Row],[Male Voters]],"0.0%")</f>
        <v>0.0%</v>
      </c>
      <c r="AA9398" s="126" t="str">
        <f>IFERROR(Table1[[#This Row],[Total Ballots]]/Table1[[#This Row],[Total Voters]],"0.0%")</f>
        <v>0.0%</v>
      </c>
    </row>
    <row r="9399" spans="1:27" s="7" customFormat="1" x14ac:dyDescent="0.35">
      <c r="A9399" s="8" t="s">
        <v>41</v>
      </c>
      <c r="B9399" s="17">
        <v>2002</v>
      </c>
      <c r="C9399" s="16" t="s">
        <v>82</v>
      </c>
      <c r="D9399" s="17"/>
      <c r="E9399" s="35" t="s">
        <v>74</v>
      </c>
      <c r="F9399" s="35" t="s">
        <v>77</v>
      </c>
      <c r="G9399" s="51" t="s">
        <v>64</v>
      </c>
      <c r="H9399" s="10">
        <v>3533</v>
      </c>
      <c r="I9399" s="10">
        <v>3864</v>
      </c>
      <c r="J9399" s="53">
        <v>7397</v>
      </c>
      <c r="K9399" s="55"/>
      <c r="L9399" s="57"/>
      <c r="M9399" s="57"/>
      <c r="N9399" s="59"/>
      <c r="O9399" s="53"/>
      <c r="P9399" s="92"/>
      <c r="Q9399" s="92"/>
      <c r="R9399" s="61"/>
      <c r="S9399" s="24">
        <f>Table1[[#This Row],[Female Voters]]/Table1[[#This Row],[Female Population]]</f>
        <v>0</v>
      </c>
      <c r="T9399" s="24">
        <f>Table1[[#This Row],[Male Voters]]/Table1[[#This Row],[Male Population]]</f>
        <v>0</v>
      </c>
      <c r="U9399" s="24">
        <f>Table1[[#This Row],[Total Voters]]/Table1[[#This Row],[Total Population]]</f>
        <v>0</v>
      </c>
      <c r="V9399" s="24">
        <f>Table1[[#This Row],[Female Ballots]]/Table1[[#This Row],[Female Population]]</f>
        <v>0</v>
      </c>
      <c r="W9399" s="24">
        <f>Table1[[#This Row],[Male Ballots]]/Table1[[#This Row],[Male Population]]</f>
        <v>0</v>
      </c>
      <c r="X9399" s="24">
        <f>Table1[[#This Row],[Total Ballots]]/Table1[[#This Row],[Total Population]]</f>
        <v>0</v>
      </c>
      <c r="Y9399" s="125" t="str">
        <f>IFERROR(Table1[[#This Row],[Female Ballots]]/Table1[[#This Row],[Female Voters]],"0.0%")</f>
        <v>0.0%</v>
      </c>
      <c r="Z9399" s="125" t="str">
        <f>IFERROR(Table1[[#This Row],[Male Ballots]]/Table1[[#This Row],[Male Voters]],"0.0%")</f>
        <v>0.0%</v>
      </c>
      <c r="AA9399" s="126" t="str">
        <f>IFERROR(Table1[[#This Row],[Total Ballots]]/Table1[[#This Row],[Total Voters]],"0.0%")</f>
        <v>0.0%</v>
      </c>
    </row>
    <row r="9400" spans="1:27" s="7" customFormat="1" x14ac:dyDescent="0.35">
      <c r="A9400" s="8" t="s">
        <v>41</v>
      </c>
      <c r="B9400" s="17">
        <v>2002</v>
      </c>
      <c r="C9400" s="16" t="s">
        <v>82</v>
      </c>
      <c r="D9400" s="17"/>
      <c r="E9400" s="35" t="s">
        <v>74</v>
      </c>
      <c r="F9400" s="35" t="s">
        <v>77</v>
      </c>
      <c r="G9400" s="51" t="s">
        <v>65</v>
      </c>
      <c r="H9400" s="10">
        <v>3763</v>
      </c>
      <c r="I9400" s="10">
        <v>3942</v>
      </c>
      <c r="J9400" s="53">
        <v>7705</v>
      </c>
      <c r="K9400" s="55"/>
      <c r="L9400" s="57"/>
      <c r="M9400" s="57"/>
      <c r="N9400" s="59"/>
      <c r="O9400" s="53"/>
      <c r="P9400" s="92"/>
      <c r="Q9400" s="92"/>
      <c r="R9400" s="61"/>
      <c r="S9400" s="24">
        <f>Table1[[#This Row],[Female Voters]]/Table1[[#This Row],[Female Population]]</f>
        <v>0</v>
      </c>
      <c r="T9400" s="24">
        <f>Table1[[#This Row],[Male Voters]]/Table1[[#This Row],[Male Population]]</f>
        <v>0</v>
      </c>
      <c r="U9400" s="24">
        <f>Table1[[#This Row],[Total Voters]]/Table1[[#This Row],[Total Population]]</f>
        <v>0</v>
      </c>
      <c r="V9400" s="24">
        <f>Table1[[#This Row],[Female Ballots]]/Table1[[#This Row],[Female Population]]</f>
        <v>0</v>
      </c>
      <c r="W9400" s="24">
        <f>Table1[[#This Row],[Male Ballots]]/Table1[[#This Row],[Male Population]]</f>
        <v>0</v>
      </c>
      <c r="X9400" s="24">
        <f>Table1[[#This Row],[Total Ballots]]/Table1[[#This Row],[Total Population]]</f>
        <v>0</v>
      </c>
      <c r="Y9400" s="125" t="str">
        <f>IFERROR(Table1[[#This Row],[Female Ballots]]/Table1[[#This Row],[Female Voters]],"0.0%")</f>
        <v>0.0%</v>
      </c>
      <c r="Z9400" s="125" t="str">
        <f>IFERROR(Table1[[#This Row],[Male Ballots]]/Table1[[#This Row],[Male Voters]],"0.0%")</f>
        <v>0.0%</v>
      </c>
      <c r="AA9400" s="126" t="str">
        <f>IFERROR(Table1[[#This Row],[Total Ballots]]/Table1[[#This Row],[Total Voters]],"0.0%")</f>
        <v>0.0%</v>
      </c>
    </row>
    <row r="9401" spans="1:27" s="7" customFormat="1" x14ac:dyDescent="0.35">
      <c r="A9401" s="8" t="s">
        <v>41</v>
      </c>
      <c r="B9401" s="17">
        <v>2002</v>
      </c>
      <c r="C9401" s="16" t="s">
        <v>82</v>
      </c>
      <c r="D9401" s="17"/>
      <c r="E9401" s="35" t="s">
        <v>74</v>
      </c>
      <c r="F9401" s="35" t="s">
        <v>77</v>
      </c>
      <c r="G9401" s="51" t="s">
        <v>66</v>
      </c>
      <c r="H9401" s="10">
        <v>3131</v>
      </c>
      <c r="I9401" s="10">
        <v>3032</v>
      </c>
      <c r="J9401" s="53">
        <v>6163</v>
      </c>
      <c r="K9401" s="55"/>
      <c r="L9401" s="57"/>
      <c r="M9401" s="57"/>
      <c r="N9401" s="59"/>
      <c r="O9401" s="53"/>
      <c r="P9401" s="92"/>
      <c r="Q9401" s="92"/>
      <c r="R9401" s="61"/>
      <c r="S9401" s="24">
        <f>Table1[[#This Row],[Female Voters]]/Table1[[#This Row],[Female Population]]</f>
        <v>0</v>
      </c>
      <c r="T9401" s="24">
        <f>Table1[[#This Row],[Male Voters]]/Table1[[#This Row],[Male Population]]</f>
        <v>0</v>
      </c>
      <c r="U9401" s="24">
        <f>Table1[[#This Row],[Total Voters]]/Table1[[#This Row],[Total Population]]</f>
        <v>0</v>
      </c>
      <c r="V9401" s="24">
        <f>Table1[[#This Row],[Female Ballots]]/Table1[[#This Row],[Female Population]]</f>
        <v>0</v>
      </c>
      <c r="W9401" s="24">
        <f>Table1[[#This Row],[Male Ballots]]/Table1[[#This Row],[Male Population]]</f>
        <v>0</v>
      </c>
      <c r="X9401" s="24">
        <f>Table1[[#This Row],[Total Ballots]]/Table1[[#This Row],[Total Population]]</f>
        <v>0</v>
      </c>
      <c r="Y9401" s="125" t="str">
        <f>IFERROR(Table1[[#This Row],[Female Ballots]]/Table1[[#This Row],[Female Voters]],"0.0%")</f>
        <v>0.0%</v>
      </c>
      <c r="Z9401" s="125" t="str">
        <f>IFERROR(Table1[[#This Row],[Male Ballots]]/Table1[[#This Row],[Male Voters]],"0.0%")</f>
        <v>0.0%</v>
      </c>
      <c r="AA9401" s="126" t="str">
        <f>IFERROR(Table1[[#This Row],[Total Ballots]]/Table1[[#This Row],[Total Voters]],"0.0%")</f>
        <v>0.0%</v>
      </c>
    </row>
    <row r="9402" spans="1:27" s="7" customFormat="1" x14ac:dyDescent="0.35">
      <c r="A9402" s="8" t="s">
        <v>41</v>
      </c>
      <c r="B9402" s="17">
        <v>2002</v>
      </c>
      <c r="C9402" s="16" t="s">
        <v>82</v>
      </c>
      <c r="D9402" s="17"/>
      <c r="E9402" s="35" t="s">
        <v>74</v>
      </c>
      <c r="F9402" s="35" t="s">
        <v>77</v>
      </c>
      <c r="G9402" s="51" t="s">
        <v>67</v>
      </c>
      <c r="H9402" s="10">
        <v>4382</v>
      </c>
      <c r="I9402" s="10">
        <v>4013</v>
      </c>
      <c r="J9402" s="53">
        <v>8395</v>
      </c>
      <c r="K9402" s="55"/>
      <c r="L9402" s="57"/>
      <c r="M9402" s="57"/>
      <c r="N9402" s="59"/>
      <c r="O9402" s="53"/>
      <c r="P9402" s="92"/>
      <c r="Q9402" s="92"/>
      <c r="R9402" s="61"/>
      <c r="S9402" s="24">
        <f>Table1[[#This Row],[Female Voters]]/Table1[[#This Row],[Female Population]]</f>
        <v>0</v>
      </c>
      <c r="T9402" s="24">
        <f>Table1[[#This Row],[Male Voters]]/Table1[[#This Row],[Male Population]]</f>
        <v>0</v>
      </c>
      <c r="U9402" s="24">
        <f>Table1[[#This Row],[Total Voters]]/Table1[[#This Row],[Total Population]]</f>
        <v>0</v>
      </c>
      <c r="V9402" s="24">
        <f>Table1[[#This Row],[Female Ballots]]/Table1[[#This Row],[Female Population]]</f>
        <v>0</v>
      </c>
      <c r="W9402" s="24">
        <f>Table1[[#This Row],[Male Ballots]]/Table1[[#This Row],[Male Population]]</f>
        <v>0</v>
      </c>
      <c r="X9402" s="24">
        <f>Table1[[#This Row],[Total Ballots]]/Table1[[#This Row],[Total Population]]</f>
        <v>0</v>
      </c>
      <c r="Y9402" s="125" t="str">
        <f>IFERROR(Table1[[#This Row],[Female Ballots]]/Table1[[#This Row],[Female Voters]],"0.0%")</f>
        <v>0.0%</v>
      </c>
      <c r="Z9402" s="125" t="str">
        <f>IFERROR(Table1[[#This Row],[Male Ballots]]/Table1[[#This Row],[Male Voters]],"0.0%")</f>
        <v>0.0%</v>
      </c>
      <c r="AA9402" s="126" t="str">
        <f>IFERROR(Table1[[#This Row],[Total Ballots]]/Table1[[#This Row],[Total Voters]],"0.0%")</f>
        <v>0.0%</v>
      </c>
    </row>
    <row r="9403" spans="1:27" s="7" customFormat="1" x14ac:dyDescent="0.35">
      <c r="A9403" s="8" t="s">
        <v>49</v>
      </c>
      <c r="B9403" s="17">
        <v>2002</v>
      </c>
      <c r="C9403" s="16" t="s">
        <v>82</v>
      </c>
      <c r="D9403" s="17"/>
      <c r="E9403" s="35" t="s">
        <v>74</v>
      </c>
      <c r="F9403" s="35" t="s">
        <v>77</v>
      </c>
      <c r="G9403" s="51" t="s">
        <v>79</v>
      </c>
      <c r="H9403" s="10">
        <v>14711</v>
      </c>
      <c r="I9403" s="10">
        <v>14515</v>
      </c>
      <c r="J9403" s="53">
        <v>29226</v>
      </c>
      <c r="K9403" s="55"/>
      <c r="L9403" s="57"/>
      <c r="M9403" s="57"/>
      <c r="N9403" s="59">
        <v>19165</v>
      </c>
      <c r="O9403" s="53"/>
      <c r="P9403" s="92"/>
      <c r="Q9403" s="92"/>
      <c r="R9403" s="61">
        <v>11985</v>
      </c>
      <c r="S9403" s="24">
        <f>Table1[[#This Row],[Female Voters]]/Table1[[#This Row],[Female Population]]</f>
        <v>0</v>
      </c>
      <c r="T9403" s="24">
        <f>Table1[[#This Row],[Male Voters]]/Table1[[#This Row],[Male Population]]</f>
        <v>0</v>
      </c>
      <c r="U9403" s="24">
        <f>Table1[[#This Row],[Total Voters]]/Table1[[#This Row],[Total Population]]</f>
        <v>0.65575172791350167</v>
      </c>
      <c r="V9403" s="24">
        <f>Table1[[#This Row],[Female Ballots]]/Table1[[#This Row],[Female Population]]</f>
        <v>0</v>
      </c>
      <c r="W9403" s="24">
        <f>Table1[[#This Row],[Male Ballots]]/Table1[[#This Row],[Male Population]]</f>
        <v>0</v>
      </c>
      <c r="X9403" s="24">
        <f>Table1[[#This Row],[Total Ballots]]/Table1[[#This Row],[Total Population]]</f>
        <v>0.41008006569492916</v>
      </c>
      <c r="Y9403" s="125" t="str">
        <f>IFERROR(Table1[[#This Row],[Female Ballots]]/Table1[[#This Row],[Female Voters]],"0.0%")</f>
        <v>0.0%</v>
      </c>
      <c r="Z9403" s="125" t="str">
        <f>IFERROR(Table1[[#This Row],[Male Ballots]]/Table1[[#This Row],[Male Voters]],"0.0%")</f>
        <v>0.0%</v>
      </c>
      <c r="AA9403" s="126">
        <f>IFERROR(Table1[[#This Row],[Total Ballots]]/Table1[[#This Row],[Total Voters]],"0.0%")</f>
        <v>0.62535872684581273</v>
      </c>
    </row>
    <row r="9404" spans="1:27" s="7" customFormat="1" x14ac:dyDescent="0.35">
      <c r="A9404" s="8" t="s">
        <v>49</v>
      </c>
      <c r="B9404" s="17">
        <v>2002</v>
      </c>
      <c r="C9404" s="16" t="s">
        <v>82</v>
      </c>
      <c r="D9404" s="17"/>
      <c r="E9404" s="35" t="s">
        <v>74</v>
      </c>
      <c r="F9404" s="35" t="s">
        <v>77</v>
      </c>
      <c r="G9404" s="51" t="s">
        <v>62</v>
      </c>
      <c r="H9404" s="10">
        <v>1424</v>
      </c>
      <c r="I9404" s="10">
        <v>1577</v>
      </c>
      <c r="J9404" s="53">
        <v>3001</v>
      </c>
      <c r="K9404" s="55"/>
      <c r="L9404" s="57"/>
      <c r="M9404" s="57"/>
      <c r="N9404" s="59"/>
      <c r="O9404" s="53"/>
      <c r="P9404" s="92"/>
      <c r="Q9404" s="92"/>
      <c r="R9404" s="61"/>
      <c r="S9404" s="24">
        <f>Table1[[#This Row],[Female Voters]]/Table1[[#This Row],[Female Population]]</f>
        <v>0</v>
      </c>
      <c r="T9404" s="24">
        <f>Table1[[#This Row],[Male Voters]]/Table1[[#This Row],[Male Population]]</f>
        <v>0</v>
      </c>
      <c r="U9404" s="24">
        <f>Table1[[#This Row],[Total Voters]]/Table1[[#This Row],[Total Population]]</f>
        <v>0</v>
      </c>
      <c r="V9404" s="24">
        <f>Table1[[#This Row],[Female Ballots]]/Table1[[#This Row],[Female Population]]</f>
        <v>0</v>
      </c>
      <c r="W9404" s="24">
        <f>Table1[[#This Row],[Male Ballots]]/Table1[[#This Row],[Male Population]]</f>
        <v>0</v>
      </c>
      <c r="X9404" s="24">
        <f>Table1[[#This Row],[Total Ballots]]/Table1[[#This Row],[Total Population]]</f>
        <v>0</v>
      </c>
      <c r="Y9404" s="125" t="str">
        <f>IFERROR(Table1[[#This Row],[Female Ballots]]/Table1[[#This Row],[Female Voters]],"0.0%")</f>
        <v>0.0%</v>
      </c>
      <c r="Z9404" s="125" t="str">
        <f>IFERROR(Table1[[#This Row],[Male Ballots]]/Table1[[#This Row],[Male Voters]],"0.0%")</f>
        <v>0.0%</v>
      </c>
      <c r="AA9404" s="126" t="str">
        <f>IFERROR(Table1[[#This Row],[Total Ballots]]/Table1[[#This Row],[Total Voters]],"0.0%")</f>
        <v>0.0%</v>
      </c>
    </row>
    <row r="9405" spans="1:27" s="7" customFormat="1" x14ac:dyDescent="0.35">
      <c r="A9405" s="8" t="s">
        <v>49</v>
      </c>
      <c r="B9405" s="17">
        <v>2002</v>
      </c>
      <c r="C9405" s="16" t="s">
        <v>82</v>
      </c>
      <c r="D9405" s="17"/>
      <c r="E9405" s="35" t="s">
        <v>74</v>
      </c>
      <c r="F9405" s="35" t="s">
        <v>77</v>
      </c>
      <c r="G9405" s="51" t="s">
        <v>63</v>
      </c>
      <c r="H9405" s="10">
        <v>2075</v>
      </c>
      <c r="I9405" s="10">
        <v>2165</v>
      </c>
      <c r="J9405" s="53">
        <v>4240</v>
      </c>
      <c r="K9405" s="55"/>
      <c r="L9405" s="57"/>
      <c r="M9405" s="57"/>
      <c r="N9405" s="59"/>
      <c r="O9405" s="53"/>
      <c r="P9405" s="92"/>
      <c r="Q9405" s="92"/>
      <c r="R9405" s="61"/>
      <c r="S9405" s="24">
        <f>Table1[[#This Row],[Female Voters]]/Table1[[#This Row],[Female Population]]</f>
        <v>0</v>
      </c>
      <c r="T9405" s="24">
        <f>Table1[[#This Row],[Male Voters]]/Table1[[#This Row],[Male Population]]</f>
        <v>0</v>
      </c>
      <c r="U9405" s="24">
        <f>Table1[[#This Row],[Total Voters]]/Table1[[#This Row],[Total Population]]</f>
        <v>0</v>
      </c>
      <c r="V9405" s="24">
        <f>Table1[[#This Row],[Female Ballots]]/Table1[[#This Row],[Female Population]]</f>
        <v>0</v>
      </c>
      <c r="W9405" s="24">
        <f>Table1[[#This Row],[Male Ballots]]/Table1[[#This Row],[Male Population]]</f>
        <v>0</v>
      </c>
      <c r="X9405" s="24">
        <f>Table1[[#This Row],[Total Ballots]]/Table1[[#This Row],[Total Population]]</f>
        <v>0</v>
      </c>
      <c r="Y9405" s="125" t="str">
        <f>IFERROR(Table1[[#This Row],[Female Ballots]]/Table1[[#This Row],[Female Voters]],"0.0%")</f>
        <v>0.0%</v>
      </c>
      <c r="Z9405" s="125" t="str">
        <f>IFERROR(Table1[[#This Row],[Male Ballots]]/Table1[[#This Row],[Male Voters]],"0.0%")</f>
        <v>0.0%</v>
      </c>
      <c r="AA9405" s="126" t="str">
        <f>IFERROR(Table1[[#This Row],[Total Ballots]]/Table1[[#This Row],[Total Voters]],"0.0%")</f>
        <v>0.0%</v>
      </c>
    </row>
    <row r="9406" spans="1:27" s="7" customFormat="1" x14ac:dyDescent="0.35">
      <c r="A9406" s="8" t="s">
        <v>49</v>
      </c>
      <c r="B9406" s="17">
        <v>2002</v>
      </c>
      <c r="C9406" s="16" t="s">
        <v>82</v>
      </c>
      <c r="D9406" s="17"/>
      <c r="E9406" s="35" t="s">
        <v>74</v>
      </c>
      <c r="F9406" s="35" t="s">
        <v>77</v>
      </c>
      <c r="G9406" s="51" t="s">
        <v>64</v>
      </c>
      <c r="H9406" s="10">
        <v>2858</v>
      </c>
      <c r="I9406" s="10">
        <v>2706</v>
      </c>
      <c r="J9406" s="53">
        <v>5564</v>
      </c>
      <c r="K9406" s="55"/>
      <c r="L9406" s="57"/>
      <c r="M9406" s="57"/>
      <c r="N9406" s="59"/>
      <c r="O9406" s="53"/>
      <c r="P9406" s="92"/>
      <c r="Q9406" s="92"/>
      <c r="R9406" s="61"/>
      <c r="S9406" s="24">
        <f>Table1[[#This Row],[Female Voters]]/Table1[[#This Row],[Female Population]]</f>
        <v>0</v>
      </c>
      <c r="T9406" s="24">
        <f>Table1[[#This Row],[Male Voters]]/Table1[[#This Row],[Male Population]]</f>
        <v>0</v>
      </c>
      <c r="U9406" s="24">
        <f>Table1[[#This Row],[Total Voters]]/Table1[[#This Row],[Total Population]]</f>
        <v>0</v>
      </c>
      <c r="V9406" s="24">
        <f>Table1[[#This Row],[Female Ballots]]/Table1[[#This Row],[Female Population]]</f>
        <v>0</v>
      </c>
      <c r="W9406" s="24">
        <f>Table1[[#This Row],[Male Ballots]]/Table1[[#This Row],[Male Population]]</f>
        <v>0</v>
      </c>
      <c r="X9406" s="24">
        <f>Table1[[#This Row],[Total Ballots]]/Table1[[#This Row],[Total Population]]</f>
        <v>0</v>
      </c>
      <c r="Y9406" s="125" t="str">
        <f>IFERROR(Table1[[#This Row],[Female Ballots]]/Table1[[#This Row],[Female Voters]],"0.0%")</f>
        <v>0.0%</v>
      </c>
      <c r="Z9406" s="125" t="str">
        <f>IFERROR(Table1[[#This Row],[Male Ballots]]/Table1[[#This Row],[Male Voters]],"0.0%")</f>
        <v>0.0%</v>
      </c>
      <c r="AA9406" s="126" t="str">
        <f>IFERROR(Table1[[#This Row],[Total Ballots]]/Table1[[#This Row],[Total Voters]],"0.0%")</f>
        <v>0.0%</v>
      </c>
    </row>
    <row r="9407" spans="1:27" s="7" customFormat="1" x14ac:dyDescent="0.35">
      <c r="A9407" s="8" t="s">
        <v>49</v>
      </c>
      <c r="B9407" s="17">
        <v>2002</v>
      </c>
      <c r="C9407" s="16" t="s">
        <v>82</v>
      </c>
      <c r="D9407" s="17"/>
      <c r="E9407" s="35" t="s">
        <v>74</v>
      </c>
      <c r="F9407" s="35" t="s">
        <v>77</v>
      </c>
      <c r="G9407" s="51" t="s">
        <v>65</v>
      </c>
      <c r="H9407" s="10">
        <v>3069</v>
      </c>
      <c r="I9407" s="10">
        <v>3080</v>
      </c>
      <c r="J9407" s="53">
        <v>6149</v>
      </c>
      <c r="K9407" s="55"/>
      <c r="L9407" s="57"/>
      <c r="M9407" s="57"/>
      <c r="N9407" s="59"/>
      <c r="O9407" s="53"/>
      <c r="P9407" s="92"/>
      <c r="Q9407" s="92"/>
      <c r="R9407" s="61"/>
      <c r="S9407" s="24">
        <f>Table1[[#This Row],[Female Voters]]/Table1[[#This Row],[Female Population]]</f>
        <v>0</v>
      </c>
      <c r="T9407" s="24">
        <f>Table1[[#This Row],[Male Voters]]/Table1[[#This Row],[Male Population]]</f>
        <v>0</v>
      </c>
      <c r="U9407" s="24">
        <f>Table1[[#This Row],[Total Voters]]/Table1[[#This Row],[Total Population]]</f>
        <v>0</v>
      </c>
      <c r="V9407" s="24">
        <f>Table1[[#This Row],[Female Ballots]]/Table1[[#This Row],[Female Population]]</f>
        <v>0</v>
      </c>
      <c r="W9407" s="24">
        <f>Table1[[#This Row],[Male Ballots]]/Table1[[#This Row],[Male Population]]</f>
        <v>0</v>
      </c>
      <c r="X9407" s="24">
        <f>Table1[[#This Row],[Total Ballots]]/Table1[[#This Row],[Total Population]]</f>
        <v>0</v>
      </c>
      <c r="Y9407" s="125" t="str">
        <f>IFERROR(Table1[[#This Row],[Female Ballots]]/Table1[[#This Row],[Female Voters]],"0.0%")</f>
        <v>0.0%</v>
      </c>
      <c r="Z9407" s="125" t="str">
        <f>IFERROR(Table1[[#This Row],[Male Ballots]]/Table1[[#This Row],[Male Voters]],"0.0%")</f>
        <v>0.0%</v>
      </c>
      <c r="AA9407" s="126" t="str">
        <f>IFERROR(Table1[[#This Row],[Total Ballots]]/Table1[[#This Row],[Total Voters]],"0.0%")</f>
        <v>0.0%</v>
      </c>
    </row>
    <row r="9408" spans="1:27" s="7" customFormat="1" x14ac:dyDescent="0.35">
      <c r="A9408" s="8" t="s">
        <v>49</v>
      </c>
      <c r="B9408" s="17">
        <v>2002</v>
      </c>
      <c r="C9408" s="16" t="s">
        <v>82</v>
      </c>
      <c r="D9408" s="17"/>
      <c r="E9408" s="35" t="s">
        <v>74</v>
      </c>
      <c r="F9408" s="35" t="s">
        <v>77</v>
      </c>
      <c r="G9408" s="51" t="s">
        <v>66</v>
      </c>
      <c r="H9408" s="10">
        <v>2229</v>
      </c>
      <c r="I9408" s="10">
        <v>2340</v>
      </c>
      <c r="J9408" s="53">
        <v>4569</v>
      </c>
      <c r="K9408" s="55"/>
      <c r="L9408" s="57"/>
      <c r="M9408" s="57"/>
      <c r="N9408" s="59"/>
      <c r="O9408" s="53"/>
      <c r="P9408" s="92"/>
      <c r="Q9408" s="92"/>
      <c r="R9408" s="61"/>
      <c r="S9408" s="24">
        <f>Table1[[#This Row],[Female Voters]]/Table1[[#This Row],[Female Population]]</f>
        <v>0</v>
      </c>
      <c r="T9408" s="24">
        <f>Table1[[#This Row],[Male Voters]]/Table1[[#This Row],[Male Population]]</f>
        <v>0</v>
      </c>
      <c r="U9408" s="24">
        <f>Table1[[#This Row],[Total Voters]]/Table1[[#This Row],[Total Population]]</f>
        <v>0</v>
      </c>
      <c r="V9408" s="24">
        <f>Table1[[#This Row],[Female Ballots]]/Table1[[#This Row],[Female Population]]</f>
        <v>0</v>
      </c>
      <c r="W9408" s="24">
        <f>Table1[[#This Row],[Male Ballots]]/Table1[[#This Row],[Male Population]]</f>
        <v>0</v>
      </c>
      <c r="X9408" s="24">
        <f>Table1[[#This Row],[Total Ballots]]/Table1[[#This Row],[Total Population]]</f>
        <v>0</v>
      </c>
      <c r="Y9408" s="125" t="str">
        <f>IFERROR(Table1[[#This Row],[Female Ballots]]/Table1[[#This Row],[Female Voters]],"0.0%")</f>
        <v>0.0%</v>
      </c>
      <c r="Z9408" s="125" t="str">
        <f>IFERROR(Table1[[#This Row],[Male Ballots]]/Table1[[#This Row],[Male Voters]],"0.0%")</f>
        <v>0.0%</v>
      </c>
      <c r="AA9408" s="126" t="str">
        <f>IFERROR(Table1[[#This Row],[Total Ballots]]/Table1[[#This Row],[Total Voters]],"0.0%")</f>
        <v>0.0%</v>
      </c>
    </row>
    <row r="9409" spans="1:27" s="7" customFormat="1" x14ac:dyDescent="0.35">
      <c r="A9409" s="8" t="s">
        <v>49</v>
      </c>
      <c r="B9409" s="17">
        <v>2002</v>
      </c>
      <c r="C9409" s="16" t="s">
        <v>82</v>
      </c>
      <c r="D9409" s="17"/>
      <c r="E9409" s="35" t="s">
        <v>74</v>
      </c>
      <c r="F9409" s="35" t="s">
        <v>77</v>
      </c>
      <c r="G9409" s="51" t="s">
        <v>67</v>
      </c>
      <c r="H9409" s="10">
        <v>3056</v>
      </c>
      <c r="I9409" s="10">
        <v>2647</v>
      </c>
      <c r="J9409" s="53">
        <v>5703</v>
      </c>
      <c r="K9409" s="55"/>
      <c r="L9409" s="57"/>
      <c r="M9409" s="57"/>
      <c r="N9409" s="59"/>
      <c r="O9409" s="53"/>
      <c r="P9409" s="92"/>
      <c r="Q9409" s="92"/>
      <c r="R9409" s="61"/>
      <c r="S9409" s="24">
        <f>Table1[[#This Row],[Female Voters]]/Table1[[#This Row],[Female Population]]</f>
        <v>0</v>
      </c>
      <c r="T9409" s="24">
        <f>Table1[[#This Row],[Male Voters]]/Table1[[#This Row],[Male Population]]</f>
        <v>0</v>
      </c>
      <c r="U9409" s="24">
        <f>Table1[[#This Row],[Total Voters]]/Table1[[#This Row],[Total Population]]</f>
        <v>0</v>
      </c>
      <c r="V9409" s="24">
        <f>Table1[[#This Row],[Female Ballots]]/Table1[[#This Row],[Female Population]]</f>
        <v>0</v>
      </c>
      <c r="W9409" s="24">
        <f>Table1[[#This Row],[Male Ballots]]/Table1[[#This Row],[Male Population]]</f>
        <v>0</v>
      </c>
      <c r="X9409" s="24">
        <f>Table1[[#This Row],[Total Ballots]]/Table1[[#This Row],[Total Population]]</f>
        <v>0</v>
      </c>
      <c r="Y9409" s="125" t="str">
        <f>IFERROR(Table1[[#This Row],[Female Ballots]]/Table1[[#This Row],[Female Voters]],"0.0%")</f>
        <v>0.0%</v>
      </c>
      <c r="Z9409" s="125" t="str">
        <f>IFERROR(Table1[[#This Row],[Male Ballots]]/Table1[[#This Row],[Male Voters]],"0.0%")</f>
        <v>0.0%</v>
      </c>
      <c r="AA9409" s="126" t="str">
        <f>IFERROR(Table1[[#This Row],[Total Ballots]]/Table1[[#This Row],[Total Voters]],"0.0%")</f>
        <v>0.0%</v>
      </c>
    </row>
    <row r="9410" spans="1:27" s="7" customFormat="1" x14ac:dyDescent="0.35">
      <c r="A9410" s="8" t="s">
        <v>34</v>
      </c>
      <c r="B9410" s="17">
        <v>2002</v>
      </c>
      <c r="C9410" s="16" t="s">
        <v>82</v>
      </c>
      <c r="D9410" s="17"/>
      <c r="E9410" s="35" t="s">
        <v>74</v>
      </c>
      <c r="F9410" s="35" t="s">
        <v>77</v>
      </c>
      <c r="G9410" s="51" t="s">
        <v>79</v>
      </c>
      <c r="H9410" s="10">
        <v>8416</v>
      </c>
      <c r="I9410" s="10">
        <v>8107</v>
      </c>
      <c r="J9410" s="53">
        <v>16523</v>
      </c>
      <c r="K9410" s="55"/>
      <c r="L9410" s="57"/>
      <c r="M9410" s="57"/>
      <c r="N9410" s="59">
        <v>12375</v>
      </c>
      <c r="O9410" s="53"/>
      <c r="P9410" s="92"/>
      <c r="Q9410" s="92"/>
      <c r="R9410" s="61">
        <v>7781</v>
      </c>
      <c r="S9410" s="24">
        <f>Table1[[#This Row],[Female Voters]]/Table1[[#This Row],[Female Population]]</f>
        <v>0</v>
      </c>
      <c r="T9410" s="24">
        <f>Table1[[#This Row],[Male Voters]]/Table1[[#This Row],[Male Population]]</f>
        <v>0</v>
      </c>
      <c r="U9410" s="24">
        <f>Table1[[#This Row],[Total Voters]]/Table1[[#This Row],[Total Population]]</f>
        <v>0.74895600072626034</v>
      </c>
      <c r="V9410" s="24">
        <f>Table1[[#This Row],[Female Ballots]]/Table1[[#This Row],[Female Population]]</f>
        <v>0</v>
      </c>
      <c r="W9410" s="24">
        <f>Table1[[#This Row],[Male Ballots]]/Table1[[#This Row],[Male Population]]</f>
        <v>0</v>
      </c>
      <c r="X9410" s="24">
        <f>Table1[[#This Row],[Total Ballots]]/Table1[[#This Row],[Total Population]]</f>
        <v>0.47091932457786118</v>
      </c>
      <c r="Y9410" s="125" t="str">
        <f>IFERROR(Table1[[#This Row],[Female Ballots]]/Table1[[#This Row],[Female Voters]],"0.0%")</f>
        <v>0.0%</v>
      </c>
      <c r="Z9410" s="125" t="str">
        <f>IFERROR(Table1[[#This Row],[Male Ballots]]/Table1[[#This Row],[Male Voters]],"0.0%")</f>
        <v>0.0%</v>
      </c>
      <c r="AA9410" s="126">
        <f>IFERROR(Table1[[#This Row],[Total Ballots]]/Table1[[#This Row],[Total Voters]],"0.0%")</f>
        <v>0.62876767676767675</v>
      </c>
    </row>
    <row r="9411" spans="1:27" s="7" customFormat="1" x14ac:dyDescent="0.35">
      <c r="A9411" s="8" t="s">
        <v>34</v>
      </c>
      <c r="B9411" s="17">
        <v>2002</v>
      </c>
      <c r="C9411" s="16" t="s">
        <v>82</v>
      </c>
      <c r="D9411" s="17"/>
      <c r="E9411" s="35" t="s">
        <v>74</v>
      </c>
      <c r="F9411" s="35" t="s">
        <v>77</v>
      </c>
      <c r="G9411" s="51" t="s">
        <v>62</v>
      </c>
      <c r="H9411" s="10">
        <v>587</v>
      </c>
      <c r="I9411" s="10">
        <v>711</v>
      </c>
      <c r="J9411" s="53">
        <v>1298</v>
      </c>
      <c r="K9411" s="55"/>
      <c r="L9411" s="57"/>
      <c r="M9411" s="57"/>
      <c r="N9411" s="59"/>
      <c r="O9411" s="53"/>
      <c r="P9411" s="92"/>
      <c r="Q9411" s="92"/>
      <c r="R9411" s="61"/>
      <c r="S9411" s="24">
        <f>Table1[[#This Row],[Female Voters]]/Table1[[#This Row],[Female Population]]</f>
        <v>0</v>
      </c>
      <c r="T9411" s="24">
        <f>Table1[[#This Row],[Male Voters]]/Table1[[#This Row],[Male Population]]</f>
        <v>0</v>
      </c>
      <c r="U9411" s="24">
        <f>Table1[[#This Row],[Total Voters]]/Table1[[#This Row],[Total Population]]</f>
        <v>0</v>
      </c>
      <c r="V9411" s="24">
        <f>Table1[[#This Row],[Female Ballots]]/Table1[[#This Row],[Female Population]]</f>
        <v>0</v>
      </c>
      <c r="W9411" s="24">
        <f>Table1[[#This Row],[Male Ballots]]/Table1[[#This Row],[Male Population]]</f>
        <v>0</v>
      </c>
      <c r="X9411" s="24">
        <f>Table1[[#This Row],[Total Ballots]]/Table1[[#This Row],[Total Population]]</f>
        <v>0</v>
      </c>
      <c r="Y9411" s="125" t="str">
        <f>IFERROR(Table1[[#This Row],[Female Ballots]]/Table1[[#This Row],[Female Voters]],"0.0%")</f>
        <v>0.0%</v>
      </c>
      <c r="Z9411" s="125" t="str">
        <f>IFERROR(Table1[[#This Row],[Male Ballots]]/Table1[[#This Row],[Male Voters]],"0.0%")</f>
        <v>0.0%</v>
      </c>
      <c r="AA9411" s="126" t="str">
        <f>IFERROR(Table1[[#This Row],[Total Ballots]]/Table1[[#This Row],[Total Voters]],"0.0%")</f>
        <v>0.0%</v>
      </c>
    </row>
    <row r="9412" spans="1:27" s="7" customFormat="1" x14ac:dyDescent="0.35">
      <c r="A9412" s="8" t="s">
        <v>34</v>
      </c>
      <c r="B9412" s="17">
        <v>2002</v>
      </c>
      <c r="C9412" s="16" t="s">
        <v>82</v>
      </c>
      <c r="D9412" s="17"/>
      <c r="E9412" s="35" t="s">
        <v>74</v>
      </c>
      <c r="F9412" s="35" t="s">
        <v>77</v>
      </c>
      <c r="G9412" s="51" t="s">
        <v>63</v>
      </c>
      <c r="H9412" s="10">
        <v>848</v>
      </c>
      <c r="I9412" s="10">
        <v>901</v>
      </c>
      <c r="J9412" s="53">
        <v>1749</v>
      </c>
      <c r="K9412" s="55"/>
      <c r="L9412" s="57"/>
      <c r="M9412" s="57"/>
      <c r="N9412" s="59"/>
      <c r="O9412" s="53"/>
      <c r="P9412" s="92"/>
      <c r="Q9412" s="92"/>
      <c r="R9412" s="61"/>
      <c r="S9412" s="24">
        <f>Table1[[#This Row],[Female Voters]]/Table1[[#This Row],[Female Population]]</f>
        <v>0</v>
      </c>
      <c r="T9412" s="24">
        <f>Table1[[#This Row],[Male Voters]]/Table1[[#This Row],[Male Population]]</f>
        <v>0</v>
      </c>
      <c r="U9412" s="24">
        <f>Table1[[#This Row],[Total Voters]]/Table1[[#This Row],[Total Population]]</f>
        <v>0</v>
      </c>
      <c r="V9412" s="24">
        <f>Table1[[#This Row],[Female Ballots]]/Table1[[#This Row],[Female Population]]</f>
        <v>0</v>
      </c>
      <c r="W9412" s="24">
        <f>Table1[[#This Row],[Male Ballots]]/Table1[[#This Row],[Male Population]]</f>
        <v>0</v>
      </c>
      <c r="X9412" s="24">
        <f>Table1[[#This Row],[Total Ballots]]/Table1[[#This Row],[Total Population]]</f>
        <v>0</v>
      </c>
      <c r="Y9412" s="125" t="str">
        <f>IFERROR(Table1[[#This Row],[Female Ballots]]/Table1[[#This Row],[Female Voters]],"0.0%")</f>
        <v>0.0%</v>
      </c>
      <c r="Z9412" s="125" t="str">
        <f>IFERROR(Table1[[#This Row],[Male Ballots]]/Table1[[#This Row],[Male Voters]],"0.0%")</f>
        <v>0.0%</v>
      </c>
      <c r="AA9412" s="126" t="str">
        <f>IFERROR(Table1[[#This Row],[Total Ballots]]/Table1[[#This Row],[Total Voters]],"0.0%")</f>
        <v>0.0%</v>
      </c>
    </row>
    <row r="9413" spans="1:27" s="7" customFormat="1" x14ac:dyDescent="0.35">
      <c r="A9413" s="8" t="s">
        <v>34</v>
      </c>
      <c r="B9413" s="17">
        <v>2002</v>
      </c>
      <c r="C9413" s="16" t="s">
        <v>82</v>
      </c>
      <c r="D9413" s="17"/>
      <c r="E9413" s="35" t="s">
        <v>74</v>
      </c>
      <c r="F9413" s="35" t="s">
        <v>77</v>
      </c>
      <c r="G9413" s="51" t="s">
        <v>64</v>
      </c>
      <c r="H9413" s="10">
        <v>1322</v>
      </c>
      <c r="I9413" s="10">
        <v>1218</v>
      </c>
      <c r="J9413" s="53">
        <v>2540</v>
      </c>
      <c r="K9413" s="55"/>
      <c r="L9413" s="57"/>
      <c r="M9413" s="57"/>
      <c r="N9413" s="59"/>
      <c r="O9413" s="53"/>
      <c r="P9413" s="92"/>
      <c r="Q9413" s="92"/>
      <c r="R9413" s="61"/>
      <c r="S9413" s="24">
        <f>Table1[[#This Row],[Female Voters]]/Table1[[#This Row],[Female Population]]</f>
        <v>0</v>
      </c>
      <c r="T9413" s="24">
        <f>Table1[[#This Row],[Male Voters]]/Table1[[#This Row],[Male Population]]</f>
        <v>0</v>
      </c>
      <c r="U9413" s="24">
        <f>Table1[[#This Row],[Total Voters]]/Table1[[#This Row],[Total Population]]</f>
        <v>0</v>
      </c>
      <c r="V9413" s="24">
        <f>Table1[[#This Row],[Female Ballots]]/Table1[[#This Row],[Female Population]]</f>
        <v>0</v>
      </c>
      <c r="W9413" s="24">
        <f>Table1[[#This Row],[Male Ballots]]/Table1[[#This Row],[Male Population]]</f>
        <v>0</v>
      </c>
      <c r="X9413" s="24">
        <f>Table1[[#This Row],[Total Ballots]]/Table1[[#This Row],[Total Population]]</f>
        <v>0</v>
      </c>
      <c r="Y9413" s="125" t="str">
        <f>IFERROR(Table1[[#This Row],[Female Ballots]]/Table1[[#This Row],[Female Voters]],"0.0%")</f>
        <v>0.0%</v>
      </c>
      <c r="Z9413" s="125" t="str">
        <f>IFERROR(Table1[[#This Row],[Male Ballots]]/Table1[[#This Row],[Male Voters]],"0.0%")</f>
        <v>0.0%</v>
      </c>
      <c r="AA9413" s="126" t="str">
        <f>IFERROR(Table1[[#This Row],[Total Ballots]]/Table1[[#This Row],[Total Voters]],"0.0%")</f>
        <v>0.0%</v>
      </c>
    </row>
    <row r="9414" spans="1:27" s="7" customFormat="1" x14ac:dyDescent="0.35">
      <c r="A9414" s="8" t="s">
        <v>34</v>
      </c>
      <c r="B9414" s="17">
        <v>2002</v>
      </c>
      <c r="C9414" s="16" t="s">
        <v>82</v>
      </c>
      <c r="D9414" s="17"/>
      <c r="E9414" s="35" t="s">
        <v>74</v>
      </c>
      <c r="F9414" s="35" t="s">
        <v>77</v>
      </c>
      <c r="G9414" s="51" t="s">
        <v>65</v>
      </c>
      <c r="H9414" s="10">
        <v>1606</v>
      </c>
      <c r="I9414" s="10">
        <v>1604</v>
      </c>
      <c r="J9414" s="53">
        <v>3210</v>
      </c>
      <c r="K9414" s="55"/>
      <c r="L9414" s="57"/>
      <c r="M9414" s="57"/>
      <c r="N9414" s="59"/>
      <c r="O9414" s="53"/>
      <c r="P9414" s="92"/>
      <c r="Q9414" s="92"/>
      <c r="R9414" s="61"/>
      <c r="S9414" s="24">
        <f>Table1[[#This Row],[Female Voters]]/Table1[[#This Row],[Female Population]]</f>
        <v>0</v>
      </c>
      <c r="T9414" s="24">
        <f>Table1[[#This Row],[Male Voters]]/Table1[[#This Row],[Male Population]]</f>
        <v>0</v>
      </c>
      <c r="U9414" s="24">
        <f>Table1[[#This Row],[Total Voters]]/Table1[[#This Row],[Total Population]]</f>
        <v>0</v>
      </c>
      <c r="V9414" s="24">
        <f>Table1[[#This Row],[Female Ballots]]/Table1[[#This Row],[Female Population]]</f>
        <v>0</v>
      </c>
      <c r="W9414" s="24">
        <f>Table1[[#This Row],[Male Ballots]]/Table1[[#This Row],[Male Population]]</f>
        <v>0</v>
      </c>
      <c r="X9414" s="24">
        <f>Table1[[#This Row],[Total Ballots]]/Table1[[#This Row],[Total Population]]</f>
        <v>0</v>
      </c>
      <c r="Y9414" s="125" t="str">
        <f>IFERROR(Table1[[#This Row],[Female Ballots]]/Table1[[#This Row],[Female Voters]],"0.0%")</f>
        <v>0.0%</v>
      </c>
      <c r="Z9414" s="125" t="str">
        <f>IFERROR(Table1[[#This Row],[Male Ballots]]/Table1[[#This Row],[Male Voters]],"0.0%")</f>
        <v>0.0%</v>
      </c>
      <c r="AA9414" s="126" t="str">
        <f>IFERROR(Table1[[#This Row],[Total Ballots]]/Table1[[#This Row],[Total Voters]],"0.0%")</f>
        <v>0.0%</v>
      </c>
    </row>
    <row r="9415" spans="1:27" s="7" customFormat="1" x14ac:dyDescent="0.35">
      <c r="A9415" s="8" t="s">
        <v>34</v>
      </c>
      <c r="B9415" s="17">
        <v>2002</v>
      </c>
      <c r="C9415" s="16" t="s">
        <v>82</v>
      </c>
      <c r="D9415" s="17"/>
      <c r="E9415" s="35" t="s">
        <v>74</v>
      </c>
      <c r="F9415" s="35" t="s">
        <v>77</v>
      </c>
      <c r="G9415" s="51" t="s">
        <v>66</v>
      </c>
      <c r="H9415" s="10">
        <v>1585</v>
      </c>
      <c r="I9415" s="10">
        <v>1455</v>
      </c>
      <c r="J9415" s="53">
        <v>3040</v>
      </c>
      <c r="K9415" s="55"/>
      <c r="L9415" s="57"/>
      <c r="M9415" s="57"/>
      <c r="N9415" s="59"/>
      <c r="O9415" s="53"/>
      <c r="P9415" s="92"/>
      <c r="Q9415" s="92"/>
      <c r="R9415" s="61"/>
      <c r="S9415" s="24">
        <f>Table1[[#This Row],[Female Voters]]/Table1[[#This Row],[Female Population]]</f>
        <v>0</v>
      </c>
      <c r="T9415" s="24">
        <f>Table1[[#This Row],[Male Voters]]/Table1[[#This Row],[Male Population]]</f>
        <v>0</v>
      </c>
      <c r="U9415" s="24">
        <f>Table1[[#This Row],[Total Voters]]/Table1[[#This Row],[Total Population]]</f>
        <v>0</v>
      </c>
      <c r="V9415" s="24">
        <f>Table1[[#This Row],[Female Ballots]]/Table1[[#This Row],[Female Population]]</f>
        <v>0</v>
      </c>
      <c r="W9415" s="24">
        <f>Table1[[#This Row],[Male Ballots]]/Table1[[#This Row],[Male Population]]</f>
        <v>0</v>
      </c>
      <c r="X9415" s="24">
        <f>Table1[[#This Row],[Total Ballots]]/Table1[[#This Row],[Total Population]]</f>
        <v>0</v>
      </c>
      <c r="Y9415" s="125" t="str">
        <f>IFERROR(Table1[[#This Row],[Female Ballots]]/Table1[[#This Row],[Female Voters]],"0.0%")</f>
        <v>0.0%</v>
      </c>
      <c r="Z9415" s="125" t="str">
        <f>IFERROR(Table1[[#This Row],[Male Ballots]]/Table1[[#This Row],[Male Voters]],"0.0%")</f>
        <v>0.0%</v>
      </c>
      <c r="AA9415" s="126" t="str">
        <f>IFERROR(Table1[[#This Row],[Total Ballots]]/Table1[[#This Row],[Total Voters]],"0.0%")</f>
        <v>0.0%</v>
      </c>
    </row>
    <row r="9416" spans="1:27" s="7" customFormat="1" x14ac:dyDescent="0.35">
      <c r="A9416" s="8" t="s">
        <v>34</v>
      </c>
      <c r="B9416" s="17">
        <v>2002</v>
      </c>
      <c r="C9416" s="16" t="s">
        <v>82</v>
      </c>
      <c r="D9416" s="17"/>
      <c r="E9416" s="35" t="s">
        <v>74</v>
      </c>
      <c r="F9416" s="35" t="s">
        <v>77</v>
      </c>
      <c r="G9416" s="51" t="s">
        <v>67</v>
      </c>
      <c r="H9416" s="10">
        <v>2468</v>
      </c>
      <c r="I9416" s="10">
        <v>2218</v>
      </c>
      <c r="J9416" s="53">
        <v>4686</v>
      </c>
      <c r="K9416" s="55"/>
      <c r="L9416" s="57"/>
      <c r="M9416" s="57"/>
      <c r="N9416" s="59"/>
      <c r="O9416" s="53"/>
      <c r="P9416" s="92"/>
      <c r="Q9416" s="92"/>
      <c r="R9416" s="61"/>
      <c r="S9416" s="24">
        <f>Table1[[#This Row],[Female Voters]]/Table1[[#This Row],[Female Population]]</f>
        <v>0</v>
      </c>
      <c r="T9416" s="24">
        <f>Table1[[#This Row],[Male Voters]]/Table1[[#This Row],[Male Population]]</f>
        <v>0</v>
      </c>
      <c r="U9416" s="24">
        <f>Table1[[#This Row],[Total Voters]]/Table1[[#This Row],[Total Population]]</f>
        <v>0</v>
      </c>
      <c r="V9416" s="24">
        <f>Table1[[#This Row],[Female Ballots]]/Table1[[#This Row],[Female Population]]</f>
        <v>0</v>
      </c>
      <c r="W9416" s="24">
        <f>Table1[[#This Row],[Male Ballots]]/Table1[[#This Row],[Male Population]]</f>
        <v>0</v>
      </c>
      <c r="X9416" s="24">
        <f>Table1[[#This Row],[Total Ballots]]/Table1[[#This Row],[Total Population]]</f>
        <v>0</v>
      </c>
      <c r="Y9416" s="125" t="str">
        <f>IFERROR(Table1[[#This Row],[Female Ballots]]/Table1[[#This Row],[Female Voters]],"0.0%")</f>
        <v>0.0%</v>
      </c>
      <c r="Z9416" s="125" t="str">
        <f>IFERROR(Table1[[#This Row],[Male Ballots]]/Table1[[#This Row],[Male Voters]],"0.0%")</f>
        <v>0.0%</v>
      </c>
      <c r="AA9416" s="126" t="str">
        <f>IFERROR(Table1[[#This Row],[Total Ballots]]/Table1[[#This Row],[Total Voters]],"0.0%")</f>
        <v>0.0%</v>
      </c>
    </row>
    <row r="9417" spans="1:27" s="7" customFormat="1" x14ac:dyDescent="0.35">
      <c r="A9417" s="8" t="s">
        <v>31</v>
      </c>
      <c r="B9417" s="17">
        <v>2002</v>
      </c>
      <c r="C9417" s="16" t="s">
        <v>82</v>
      </c>
      <c r="D9417" s="17"/>
      <c r="E9417" s="35" t="s">
        <v>73</v>
      </c>
      <c r="F9417" s="35" t="s">
        <v>77</v>
      </c>
      <c r="G9417" s="51" t="s">
        <v>79</v>
      </c>
      <c r="H9417" s="10">
        <v>4472</v>
      </c>
      <c r="I9417" s="10">
        <v>4480</v>
      </c>
      <c r="J9417" s="53">
        <v>8952</v>
      </c>
      <c r="K9417" s="55"/>
      <c r="L9417" s="57"/>
      <c r="M9417" s="57"/>
      <c r="N9417" s="59">
        <v>7025</v>
      </c>
      <c r="O9417" s="53"/>
      <c r="P9417" s="92"/>
      <c r="Q9417" s="92"/>
      <c r="R9417" s="61">
        <v>4769</v>
      </c>
      <c r="S9417" s="24">
        <f>Table1[[#This Row],[Female Voters]]/Table1[[#This Row],[Female Population]]</f>
        <v>0</v>
      </c>
      <c r="T9417" s="24">
        <f>Table1[[#This Row],[Male Voters]]/Table1[[#This Row],[Male Population]]</f>
        <v>0</v>
      </c>
      <c r="U9417" s="24">
        <f>Table1[[#This Row],[Total Voters]]/Table1[[#This Row],[Total Population]]</f>
        <v>0.78474084003574618</v>
      </c>
      <c r="V9417" s="24">
        <f>Table1[[#This Row],[Female Ballots]]/Table1[[#This Row],[Female Population]]</f>
        <v>0</v>
      </c>
      <c r="W9417" s="24">
        <f>Table1[[#This Row],[Male Ballots]]/Table1[[#This Row],[Male Population]]</f>
        <v>0</v>
      </c>
      <c r="X9417" s="24">
        <f>Table1[[#This Row],[Total Ballots]]/Table1[[#This Row],[Total Population]]</f>
        <v>0.53273011617515642</v>
      </c>
      <c r="Y9417" s="125" t="str">
        <f>IFERROR(Table1[[#This Row],[Female Ballots]]/Table1[[#This Row],[Female Voters]],"0.0%")</f>
        <v>0.0%</v>
      </c>
      <c r="Z9417" s="125" t="str">
        <f>IFERROR(Table1[[#This Row],[Male Ballots]]/Table1[[#This Row],[Male Voters]],"0.0%")</f>
        <v>0.0%</v>
      </c>
      <c r="AA9417" s="126">
        <f>IFERROR(Table1[[#This Row],[Total Ballots]]/Table1[[#This Row],[Total Voters]],"0.0%")</f>
        <v>0.67886120996441279</v>
      </c>
    </row>
    <row r="9418" spans="1:27" s="7" customFormat="1" x14ac:dyDescent="0.35">
      <c r="A9418" s="8" t="s">
        <v>31</v>
      </c>
      <c r="B9418" s="17">
        <v>2002</v>
      </c>
      <c r="C9418" s="16" t="s">
        <v>82</v>
      </c>
      <c r="D9418" s="17"/>
      <c r="E9418" s="35" t="s">
        <v>73</v>
      </c>
      <c r="F9418" s="35" t="s">
        <v>77</v>
      </c>
      <c r="G9418" s="51" t="s">
        <v>62</v>
      </c>
      <c r="H9418" s="10">
        <v>316</v>
      </c>
      <c r="I9418" s="10">
        <v>367</v>
      </c>
      <c r="J9418" s="53">
        <v>683</v>
      </c>
      <c r="K9418" s="55"/>
      <c r="L9418" s="57"/>
      <c r="M9418" s="57"/>
      <c r="N9418" s="59"/>
      <c r="O9418" s="53"/>
      <c r="P9418" s="92"/>
      <c r="Q9418" s="92"/>
      <c r="R9418" s="61"/>
      <c r="S9418" s="24">
        <f>Table1[[#This Row],[Female Voters]]/Table1[[#This Row],[Female Population]]</f>
        <v>0</v>
      </c>
      <c r="T9418" s="24">
        <f>Table1[[#This Row],[Male Voters]]/Table1[[#This Row],[Male Population]]</f>
        <v>0</v>
      </c>
      <c r="U9418" s="24">
        <f>Table1[[#This Row],[Total Voters]]/Table1[[#This Row],[Total Population]]</f>
        <v>0</v>
      </c>
      <c r="V9418" s="24">
        <f>Table1[[#This Row],[Female Ballots]]/Table1[[#This Row],[Female Population]]</f>
        <v>0</v>
      </c>
      <c r="W9418" s="24">
        <f>Table1[[#This Row],[Male Ballots]]/Table1[[#This Row],[Male Population]]</f>
        <v>0</v>
      </c>
      <c r="X9418" s="24">
        <f>Table1[[#This Row],[Total Ballots]]/Table1[[#This Row],[Total Population]]</f>
        <v>0</v>
      </c>
      <c r="Y9418" s="125" t="str">
        <f>IFERROR(Table1[[#This Row],[Female Ballots]]/Table1[[#This Row],[Female Voters]],"0.0%")</f>
        <v>0.0%</v>
      </c>
      <c r="Z9418" s="125" t="str">
        <f>IFERROR(Table1[[#This Row],[Male Ballots]]/Table1[[#This Row],[Male Voters]],"0.0%")</f>
        <v>0.0%</v>
      </c>
      <c r="AA9418" s="126" t="str">
        <f>IFERROR(Table1[[#This Row],[Total Ballots]]/Table1[[#This Row],[Total Voters]],"0.0%")</f>
        <v>0.0%</v>
      </c>
    </row>
    <row r="9419" spans="1:27" s="7" customFormat="1" x14ac:dyDescent="0.35">
      <c r="A9419" s="8" t="s">
        <v>31</v>
      </c>
      <c r="B9419" s="17">
        <v>2002</v>
      </c>
      <c r="C9419" s="16" t="s">
        <v>82</v>
      </c>
      <c r="D9419" s="17"/>
      <c r="E9419" s="35" t="s">
        <v>73</v>
      </c>
      <c r="F9419" s="35" t="s">
        <v>77</v>
      </c>
      <c r="G9419" s="51" t="s">
        <v>63</v>
      </c>
      <c r="H9419" s="10">
        <v>516</v>
      </c>
      <c r="I9419" s="10">
        <v>444</v>
      </c>
      <c r="J9419" s="53">
        <v>960</v>
      </c>
      <c r="K9419" s="55"/>
      <c r="L9419" s="57"/>
      <c r="M9419" s="57"/>
      <c r="N9419" s="59"/>
      <c r="O9419" s="53"/>
      <c r="P9419" s="92"/>
      <c r="Q9419" s="92"/>
      <c r="R9419" s="61"/>
      <c r="S9419" s="24">
        <f>Table1[[#This Row],[Female Voters]]/Table1[[#This Row],[Female Population]]</f>
        <v>0</v>
      </c>
      <c r="T9419" s="24">
        <f>Table1[[#This Row],[Male Voters]]/Table1[[#This Row],[Male Population]]</f>
        <v>0</v>
      </c>
      <c r="U9419" s="24">
        <f>Table1[[#This Row],[Total Voters]]/Table1[[#This Row],[Total Population]]</f>
        <v>0</v>
      </c>
      <c r="V9419" s="24">
        <f>Table1[[#This Row],[Female Ballots]]/Table1[[#This Row],[Female Population]]</f>
        <v>0</v>
      </c>
      <c r="W9419" s="24">
        <f>Table1[[#This Row],[Male Ballots]]/Table1[[#This Row],[Male Population]]</f>
        <v>0</v>
      </c>
      <c r="X9419" s="24">
        <f>Table1[[#This Row],[Total Ballots]]/Table1[[#This Row],[Total Population]]</f>
        <v>0</v>
      </c>
      <c r="Y9419" s="125" t="str">
        <f>IFERROR(Table1[[#This Row],[Female Ballots]]/Table1[[#This Row],[Female Voters]],"0.0%")</f>
        <v>0.0%</v>
      </c>
      <c r="Z9419" s="125" t="str">
        <f>IFERROR(Table1[[#This Row],[Male Ballots]]/Table1[[#This Row],[Male Voters]],"0.0%")</f>
        <v>0.0%</v>
      </c>
      <c r="AA9419" s="126" t="str">
        <f>IFERROR(Table1[[#This Row],[Total Ballots]]/Table1[[#This Row],[Total Voters]],"0.0%")</f>
        <v>0.0%</v>
      </c>
    </row>
    <row r="9420" spans="1:27" s="7" customFormat="1" x14ac:dyDescent="0.35">
      <c r="A9420" s="8" t="s">
        <v>31</v>
      </c>
      <c r="B9420" s="17">
        <v>2002</v>
      </c>
      <c r="C9420" s="16" t="s">
        <v>82</v>
      </c>
      <c r="D9420" s="17"/>
      <c r="E9420" s="35" t="s">
        <v>73</v>
      </c>
      <c r="F9420" s="35" t="s">
        <v>77</v>
      </c>
      <c r="G9420" s="51" t="s">
        <v>64</v>
      </c>
      <c r="H9420" s="10">
        <v>901</v>
      </c>
      <c r="I9420" s="10">
        <v>848</v>
      </c>
      <c r="J9420" s="53">
        <v>1749</v>
      </c>
      <c r="K9420" s="55"/>
      <c r="L9420" s="57"/>
      <c r="M9420" s="57"/>
      <c r="N9420" s="59"/>
      <c r="O9420" s="53"/>
      <c r="P9420" s="92"/>
      <c r="Q9420" s="92"/>
      <c r="R9420" s="61"/>
      <c r="S9420" s="24">
        <f>Table1[[#This Row],[Female Voters]]/Table1[[#This Row],[Female Population]]</f>
        <v>0</v>
      </c>
      <c r="T9420" s="24">
        <f>Table1[[#This Row],[Male Voters]]/Table1[[#This Row],[Male Population]]</f>
        <v>0</v>
      </c>
      <c r="U9420" s="24">
        <f>Table1[[#This Row],[Total Voters]]/Table1[[#This Row],[Total Population]]</f>
        <v>0</v>
      </c>
      <c r="V9420" s="24">
        <f>Table1[[#This Row],[Female Ballots]]/Table1[[#This Row],[Female Population]]</f>
        <v>0</v>
      </c>
      <c r="W9420" s="24">
        <f>Table1[[#This Row],[Male Ballots]]/Table1[[#This Row],[Male Population]]</f>
        <v>0</v>
      </c>
      <c r="X9420" s="24">
        <f>Table1[[#This Row],[Total Ballots]]/Table1[[#This Row],[Total Population]]</f>
        <v>0</v>
      </c>
      <c r="Y9420" s="125" t="str">
        <f>IFERROR(Table1[[#This Row],[Female Ballots]]/Table1[[#This Row],[Female Voters]],"0.0%")</f>
        <v>0.0%</v>
      </c>
      <c r="Z9420" s="125" t="str">
        <f>IFERROR(Table1[[#This Row],[Male Ballots]]/Table1[[#This Row],[Male Voters]],"0.0%")</f>
        <v>0.0%</v>
      </c>
      <c r="AA9420" s="126" t="str">
        <f>IFERROR(Table1[[#This Row],[Total Ballots]]/Table1[[#This Row],[Total Voters]],"0.0%")</f>
        <v>0.0%</v>
      </c>
    </row>
    <row r="9421" spans="1:27" s="7" customFormat="1" x14ac:dyDescent="0.35">
      <c r="A9421" s="8" t="s">
        <v>31</v>
      </c>
      <c r="B9421" s="17">
        <v>2002</v>
      </c>
      <c r="C9421" s="16" t="s">
        <v>82</v>
      </c>
      <c r="D9421" s="17"/>
      <c r="E9421" s="35" t="s">
        <v>73</v>
      </c>
      <c r="F9421" s="35" t="s">
        <v>77</v>
      </c>
      <c r="G9421" s="51" t="s">
        <v>65</v>
      </c>
      <c r="H9421" s="10">
        <v>1018</v>
      </c>
      <c r="I9421" s="10">
        <v>1085</v>
      </c>
      <c r="J9421" s="53">
        <v>2103</v>
      </c>
      <c r="K9421" s="55"/>
      <c r="L9421" s="57"/>
      <c r="M9421" s="57"/>
      <c r="N9421" s="59"/>
      <c r="O9421" s="53"/>
      <c r="P9421" s="92"/>
      <c r="Q9421" s="92"/>
      <c r="R9421" s="61"/>
      <c r="S9421" s="24">
        <f>Table1[[#This Row],[Female Voters]]/Table1[[#This Row],[Female Population]]</f>
        <v>0</v>
      </c>
      <c r="T9421" s="24">
        <f>Table1[[#This Row],[Male Voters]]/Table1[[#This Row],[Male Population]]</f>
        <v>0</v>
      </c>
      <c r="U9421" s="24">
        <f>Table1[[#This Row],[Total Voters]]/Table1[[#This Row],[Total Population]]</f>
        <v>0</v>
      </c>
      <c r="V9421" s="24">
        <f>Table1[[#This Row],[Female Ballots]]/Table1[[#This Row],[Female Population]]</f>
        <v>0</v>
      </c>
      <c r="W9421" s="24">
        <f>Table1[[#This Row],[Male Ballots]]/Table1[[#This Row],[Male Population]]</f>
        <v>0</v>
      </c>
      <c r="X9421" s="24">
        <f>Table1[[#This Row],[Total Ballots]]/Table1[[#This Row],[Total Population]]</f>
        <v>0</v>
      </c>
      <c r="Y9421" s="125" t="str">
        <f>IFERROR(Table1[[#This Row],[Female Ballots]]/Table1[[#This Row],[Female Voters]],"0.0%")</f>
        <v>0.0%</v>
      </c>
      <c r="Z9421" s="125" t="str">
        <f>IFERROR(Table1[[#This Row],[Male Ballots]]/Table1[[#This Row],[Male Voters]],"0.0%")</f>
        <v>0.0%</v>
      </c>
      <c r="AA9421" s="126" t="str">
        <f>IFERROR(Table1[[#This Row],[Total Ballots]]/Table1[[#This Row],[Total Voters]],"0.0%")</f>
        <v>0.0%</v>
      </c>
    </row>
    <row r="9422" spans="1:27" s="7" customFormat="1" x14ac:dyDescent="0.35">
      <c r="A9422" s="8" t="s">
        <v>31</v>
      </c>
      <c r="B9422" s="17">
        <v>2002</v>
      </c>
      <c r="C9422" s="16" t="s">
        <v>82</v>
      </c>
      <c r="D9422" s="17"/>
      <c r="E9422" s="35" t="s">
        <v>73</v>
      </c>
      <c r="F9422" s="35" t="s">
        <v>77</v>
      </c>
      <c r="G9422" s="51" t="s">
        <v>66</v>
      </c>
      <c r="H9422" s="10">
        <v>764</v>
      </c>
      <c r="I9422" s="10">
        <v>850</v>
      </c>
      <c r="J9422" s="53">
        <v>1614</v>
      </c>
      <c r="K9422" s="55"/>
      <c r="L9422" s="57"/>
      <c r="M9422" s="57"/>
      <c r="N9422" s="59"/>
      <c r="O9422" s="53"/>
      <c r="P9422" s="92"/>
      <c r="Q9422" s="92"/>
      <c r="R9422" s="61"/>
      <c r="S9422" s="24">
        <f>Table1[[#This Row],[Female Voters]]/Table1[[#This Row],[Female Population]]</f>
        <v>0</v>
      </c>
      <c r="T9422" s="24">
        <f>Table1[[#This Row],[Male Voters]]/Table1[[#This Row],[Male Population]]</f>
        <v>0</v>
      </c>
      <c r="U9422" s="24">
        <f>Table1[[#This Row],[Total Voters]]/Table1[[#This Row],[Total Population]]</f>
        <v>0</v>
      </c>
      <c r="V9422" s="24">
        <f>Table1[[#This Row],[Female Ballots]]/Table1[[#This Row],[Female Population]]</f>
        <v>0</v>
      </c>
      <c r="W9422" s="24">
        <f>Table1[[#This Row],[Male Ballots]]/Table1[[#This Row],[Male Population]]</f>
        <v>0</v>
      </c>
      <c r="X9422" s="24">
        <f>Table1[[#This Row],[Total Ballots]]/Table1[[#This Row],[Total Population]]</f>
        <v>0</v>
      </c>
      <c r="Y9422" s="125" t="str">
        <f>IFERROR(Table1[[#This Row],[Female Ballots]]/Table1[[#This Row],[Female Voters]],"0.0%")</f>
        <v>0.0%</v>
      </c>
      <c r="Z9422" s="125" t="str">
        <f>IFERROR(Table1[[#This Row],[Male Ballots]]/Table1[[#This Row],[Male Voters]],"0.0%")</f>
        <v>0.0%</v>
      </c>
      <c r="AA9422" s="126" t="str">
        <f>IFERROR(Table1[[#This Row],[Total Ballots]]/Table1[[#This Row],[Total Voters]],"0.0%")</f>
        <v>0.0%</v>
      </c>
    </row>
    <row r="9423" spans="1:27" s="7" customFormat="1" x14ac:dyDescent="0.35">
      <c r="A9423" s="8" t="s">
        <v>31</v>
      </c>
      <c r="B9423" s="17">
        <v>2002</v>
      </c>
      <c r="C9423" s="16" t="s">
        <v>82</v>
      </c>
      <c r="D9423" s="17"/>
      <c r="E9423" s="35" t="s">
        <v>73</v>
      </c>
      <c r="F9423" s="35" t="s">
        <v>77</v>
      </c>
      <c r="G9423" s="51" t="s">
        <v>67</v>
      </c>
      <c r="H9423" s="10">
        <v>957</v>
      </c>
      <c r="I9423" s="10">
        <v>886</v>
      </c>
      <c r="J9423" s="53">
        <v>1843</v>
      </c>
      <c r="K9423" s="55"/>
      <c r="L9423" s="57"/>
      <c r="M9423" s="57"/>
      <c r="N9423" s="59"/>
      <c r="O9423" s="53"/>
      <c r="P9423" s="92"/>
      <c r="Q9423" s="92"/>
      <c r="R9423" s="61"/>
      <c r="S9423" s="24">
        <f>Table1[[#This Row],[Female Voters]]/Table1[[#This Row],[Female Population]]</f>
        <v>0</v>
      </c>
      <c r="T9423" s="24">
        <f>Table1[[#This Row],[Male Voters]]/Table1[[#This Row],[Male Population]]</f>
        <v>0</v>
      </c>
      <c r="U9423" s="24">
        <f>Table1[[#This Row],[Total Voters]]/Table1[[#This Row],[Total Population]]</f>
        <v>0</v>
      </c>
      <c r="V9423" s="24">
        <f>Table1[[#This Row],[Female Ballots]]/Table1[[#This Row],[Female Population]]</f>
        <v>0</v>
      </c>
      <c r="W9423" s="24">
        <f>Table1[[#This Row],[Male Ballots]]/Table1[[#This Row],[Male Population]]</f>
        <v>0</v>
      </c>
      <c r="X9423" s="24">
        <f>Table1[[#This Row],[Total Ballots]]/Table1[[#This Row],[Total Population]]</f>
        <v>0</v>
      </c>
      <c r="Y9423" s="125" t="str">
        <f>IFERROR(Table1[[#This Row],[Female Ballots]]/Table1[[#This Row],[Female Voters]],"0.0%")</f>
        <v>0.0%</v>
      </c>
      <c r="Z9423" s="125" t="str">
        <f>IFERROR(Table1[[#This Row],[Male Ballots]]/Table1[[#This Row],[Male Voters]],"0.0%")</f>
        <v>0.0%</v>
      </c>
      <c r="AA9423" s="126" t="str">
        <f>IFERROR(Table1[[#This Row],[Total Ballots]]/Table1[[#This Row],[Total Voters]],"0.0%")</f>
        <v>0.0%</v>
      </c>
    </row>
    <row r="9424" spans="1:27" s="7" customFormat="1" x14ac:dyDescent="0.35">
      <c r="A9424" s="8" t="s">
        <v>55</v>
      </c>
      <c r="B9424" s="17">
        <v>2002</v>
      </c>
      <c r="C9424" s="16" t="s">
        <v>82</v>
      </c>
      <c r="D9424" s="17" t="s">
        <v>70</v>
      </c>
      <c r="E9424" s="35" t="s">
        <v>75</v>
      </c>
      <c r="F9424" s="35" t="s">
        <v>77</v>
      </c>
      <c r="G9424" s="51" t="s">
        <v>79</v>
      </c>
      <c r="H9424" s="10">
        <v>268790.93000000005</v>
      </c>
      <c r="I9424" s="10">
        <v>259891.93000000002</v>
      </c>
      <c r="J9424" s="53">
        <v>528682.90999999992</v>
      </c>
      <c r="K9424" s="55"/>
      <c r="L9424" s="57"/>
      <c r="M9424" s="57"/>
      <c r="N9424" s="59">
        <v>347702</v>
      </c>
      <c r="O9424" s="53"/>
      <c r="P9424" s="92"/>
      <c r="Q9424" s="92"/>
      <c r="R9424" s="61">
        <v>192734</v>
      </c>
      <c r="S9424" s="24">
        <f>Table1[[#This Row],[Female Voters]]/Table1[[#This Row],[Female Population]]</f>
        <v>0</v>
      </c>
      <c r="T9424" s="24">
        <f>Table1[[#This Row],[Male Voters]]/Table1[[#This Row],[Male Population]]</f>
        <v>0</v>
      </c>
      <c r="U9424" s="24">
        <f>Table1[[#This Row],[Total Voters]]/Table1[[#This Row],[Total Population]]</f>
        <v>0.65767588364072527</v>
      </c>
      <c r="V9424" s="24">
        <f>Table1[[#This Row],[Female Ballots]]/Table1[[#This Row],[Female Population]]</f>
        <v>0</v>
      </c>
      <c r="W9424" s="24">
        <f>Table1[[#This Row],[Male Ballots]]/Table1[[#This Row],[Male Population]]</f>
        <v>0</v>
      </c>
      <c r="X9424" s="24">
        <f>Table1[[#This Row],[Total Ballots]]/Table1[[#This Row],[Total Population]]</f>
        <v>0.36455500330056068</v>
      </c>
      <c r="Y9424" s="125" t="str">
        <f>IFERROR(Table1[[#This Row],[Female Ballots]]/Table1[[#This Row],[Female Voters]],"0.0%")</f>
        <v>0.0%</v>
      </c>
      <c r="Z9424" s="125" t="str">
        <f>IFERROR(Table1[[#This Row],[Male Ballots]]/Table1[[#This Row],[Male Voters]],"0.0%")</f>
        <v>0.0%</v>
      </c>
      <c r="AA9424" s="126">
        <f>IFERROR(Table1[[#This Row],[Total Ballots]]/Table1[[#This Row],[Total Voters]],"0.0%")</f>
        <v>0.55430799937877839</v>
      </c>
    </row>
    <row r="9425" spans="1:27" s="7" customFormat="1" x14ac:dyDescent="0.35">
      <c r="A9425" s="8" t="s">
        <v>55</v>
      </c>
      <c r="B9425" s="17">
        <v>2002</v>
      </c>
      <c r="C9425" s="16" t="s">
        <v>82</v>
      </c>
      <c r="D9425" s="17" t="s">
        <v>70</v>
      </c>
      <c r="E9425" s="35" t="s">
        <v>75</v>
      </c>
      <c r="F9425" s="35" t="s">
        <v>77</v>
      </c>
      <c r="G9425" s="51" t="s">
        <v>62</v>
      </c>
      <c r="H9425" s="10">
        <v>35234.990000000005</v>
      </c>
      <c r="I9425" s="10">
        <v>37755.990000000005</v>
      </c>
      <c r="J9425" s="53">
        <v>72990.989999999991</v>
      </c>
      <c r="K9425" s="55"/>
      <c r="L9425" s="57"/>
      <c r="M9425" s="57"/>
      <c r="N9425" s="59"/>
      <c r="O9425" s="53"/>
      <c r="P9425" s="92"/>
      <c r="Q9425" s="92"/>
      <c r="R9425" s="61"/>
      <c r="S9425" s="24">
        <f>Table1[[#This Row],[Female Voters]]/Table1[[#This Row],[Female Population]]</f>
        <v>0</v>
      </c>
      <c r="T9425" s="24">
        <f>Table1[[#This Row],[Male Voters]]/Table1[[#This Row],[Male Population]]</f>
        <v>0</v>
      </c>
      <c r="U9425" s="24">
        <f>Table1[[#This Row],[Total Voters]]/Table1[[#This Row],[Total Population]]</f>
        <v>0</v>
      </c>
      <c r="V9425" s="24">
        <f>Table1[[#This Row],[Female Ballots]]/Table1[[#This Row],[Female Population]]</f>
        <v>0</v>
      </c>
      <c r="W9425" s="24">
        <f>Table1[[#This Row],[Male Ballots]]/Table1[[#This Row],[Male Population]]</f>
        <v>0</v>
      </c>
      <c r="X9425" s="24">
        <f>Table1[[#This Row],[Total Ballots]]/Table1[[#This Row],[Total Population]]</f>
        <v>0</v>
      </c>
      <c r="Y9425" s="125" t="str">
        <f>IFERROR(Table1[[#This Row],[Female Ballots]]/Table1[[#This Row],[Female Voters]],"0.0%")</f>
        <v>0.0%</v>
      </c>
      <c r="Z9425" s="125" t="str">
        <f>IFERROR(Table1[[#This Row],[Male Ballots]]/Table1[[#This Row],[Male Voters]],"0.0%")</f>
        <v>0.0%</v>
      </c>
      <c r="AA9425" s="126" t="str">
        <f>IFERROR(Table1[[#This Row],[Total Ballots]]/Table1[[#This Row],[Total Voters]],"0.0%")</f>
        <v>0.0%</v>
      </c>
    </row>
    <row r="9426" spans="1:27" s="7" customFormat="1" x14ac:dyDescent="0.35">
      <c r="A9426" s="8" t="s">
        <v>55</v>
      </c>
      <c r="B9426" s="17">
        <v>2002</v>
      </c>
      <c r="C9426" s="16" t="s">
        <v>82</v>
      </c>
      <c r="D9426" s="17" t="s">
        <v>70</v>
      </c>
      <c r="E9426" s="35" t="s">
        <v>75</v>
      </c>
      <c r="F9426" s="35" t="s">
        <v>77</v>
      </c>
      <c r="G9426" s="51" t="s">
        <v>63</v>
      </c>
      <c r="H9426" s="10">
        <v>50195.98</v>
      </c>
      <c r="I9426" s="10">
        <v>51378.98</v>
      </c>
      <c r="J9426" s="53">
        <v>101574.98</v>
      </c>
      <c r="K9426" s="55"/>
      <c r="L9426" s="57"/>
      <c r="M9426" s="57"/>
      <c r="N9426" s="59"/>
      <c r="O9426" s="53"/>
      <c r="P9426" s="92"/>
      <c r="Q9426" s="92"/>
      <c r="R9426" s="61"/>
      <c r="S9426" s="24">
        <f>Table1[[#This Row],[Female Voters]]/Table1[[#This Row],[Female Population]]</f>
        <v>0</v>
      </c>
      <c r="T9426" s="24">
        <f>Table1[[#This Row],[Male Voters]]/Table1[[#This Row],[Male Population]]</f>
        <v>0</v>
      </c>
      <c r="U9426" s="24">
        <f>Table1[[#This Row],[Total Voters]]/Table1[[#This Row],[Total Population]]</f>
        <v>0</v>
      </c>
      <c r="V9426" s="24">
        <f>Table1[[#This Row],[Female Ballots]]/Table1[[#This Row],[Female Population]]</f>
        <v>0</v>
      </c>
      <c r="W9426" s="24">
        <f>Table1[[#This Row],[Male Ballots]]/Table1[[#This Row],[Male Population]]</f>
        <v>0</v>
      </c>
      <c r="X9426" s="24">
        <f>Table1[[#This Row],[Total Ballots]]/Table1[[#This Row],[Total Population]]</f>
        <v>0</v>
      </c>
      <c r="Y9426" s="125" t="str">
        <f>IFERROR(Table1[[#This Row],[Female Ballots]]/Table1[[#This Row],[Female Voters]],"0.0%")</f>
        <v>0.0%</v>
      </c>
      <c r="Z9426" s="125" t="str">
        <f>IFERROR(Table1[[#This Row],[Male Ballots]]/Table1[[#This Row],[Male Voters]],"0.0%")</f>
        <v>0.0%</v>
      </c>
      <c r="AA9426" s="126" t="str">
        <f>IFERROR(Table1[[#This Row],[Total Ballots]]/Table1[[#This Row],[Total Voters]],"0.0%")</f>
        <v>0.0%</v>
      </c>
    </row>
    <row r="9427" spans="1:27" s="7" customFormat="1" x14ac:dyDescent="0.35">
      <c r="A9427" s="8" t="s">
        <v>55</v>
      </c>
      <c r="B9427" s="17">
        <v>2002</v>
      </c>
      <c r="C9427" s="16" t="s">
        <v>82</v>
      </c>
      <c r="D9427" s="17" t="s">
        <v>70</v>
      </c>
      <c r="E9427" s="35" t="s">
        <v>75</v>
      </c>
      <c r="F9427" s="35" t="s">
        <v>77</v>
      </c>
      <c r="G9427" s="51" t="s">
        <v>64</v>
      </c>
      <c r="H9427" s="10">
        <v>58037.98</v>
      </c>
      <c r="I9427" s="10">
        <v>58519.98</v>
      </c>
      <c r="J9427" s="53">
        <v>116557.98</v>
      </c>
      <c r="K9427" s="55"/>
      <c r="L9427" s="57"/>
      <c r="M9427" s="57"/>
      <c r="N9427" s="59"/>
      <c r="O9427" s="53"/>
      <c r="P9427" s="92"/>
      <c r="Q9427" s="92"/>
      <c r="R9427" s="61"/>
      <c r="S9427" s="24">
        <f>Table1[[#This Row],[Female Voters]]/Table1[[#This Row],[Female Population]]</f>
        <v>0</v>
      </c>
      <c r="T9427" s="24">
        <f>Table1[[#This Row],[Male Voters]]/Table1[[#This Row],[Male Population]]</f>
        <v>0</v>
      </c>
      <c r="U9427" s="24">
        <f>Table1[[#This Row],[Total Voters]]/Table1[[#This Row],[Total Population]]</f>
        <v>0</v>
      </c>
      <c r="V9427" s="24">
        <f>Table1[[#This Row],[Female Ballots]]/Table1[[#This Row],[Female Population]]</f>
        <v>0</v>
      </c>
      <c r="W9427" s="24">
        <f>Table1[[#This Row],[Male Ballots]]/Table1[[#This Row],[Male Population]]</f>
        <v>0</v>
      </c>
      <c r="X9427" s="24">
        <f>Table1[[#This Row],[Total Ballots]]/Table1[[#This Row],[Total Population]]</f>
        <v>0</v>
      </c>
      <c r="Y9427" s="125" t="str">
        <f>IFERROR(Table1[[#This Row],[Female Ballots]]/Table1[[#This Row],[Female Voters]],"0.0%")</f>
        <v>0.0%</v>
      </c>
      <c r="Z9427" s="125" t="str">
        <f>IFERROR(Table1[[#This Row],[Male Ballots]]/Table1[[#This Row],[Male Voters]],"0.0%")</f>
        <v>0.0%</v>
      </c>
      <c r="AA9427" s="126" t="str">
        <f>IFERROR(Table1[[#This Row],[Total Ballots]]/Table1[[#This Row],[Total Voters]],"0.0%")</f>
        <v>0.0%</v>
      </c>
    </row>
    <row r="9428" spans="1:27" s="7" customFormat="1" x14ac:dyDescent="0.35">
      <c r="A9428" s="8" t="s">
        <v>55</v>
      </c>
      <c r="B9428" s="17">
        <v>2002</v>
      </c>
      <c r="C9428" s="16" t="s">
        <v>82</v>
      </c>
      <c r="D9428" s="17" t="s">
        <v>70</v>
      </c>
      <c r="E9428" s="35" t="s">
        <v>75</v>
      </c>
      <c r="F9428" s="35" t="s">
        <v>77</v>
      </c>
      <c r="G9428" s="51" t="s">
        <v>65</v>
      </c>
      <c r="H9428" s="10">
        <v>51555.98</v>
      </c>
      <c r="I9428" s="10">
        <v>50636.98</v>
      </c>
      <c r="J9428" s="53">
        <v>102192.98</v>
      </c>
      <c r="K9428" s="55"/>
      <c r="L9428" s="57"/>
      <c r="M9428" s="57"/>
      <c r="N9428" s="59"/>
      <c r="O9428" s="53"/>
      <c r="P9428" s="92"/>
      <c r="Q9428" s="92"/>
      <c r="R9428" s="61"/>
      <c r="S9428" s="24">
        <f>Table1[[#This Row],[Female Voters]]/Table1[[#This Row],[Female Population]]</f>
        <v>0</v>
      </c>
      <c r="T9428" s="24">
        <f>Table1[[#This Row],[Male Voters]]/Table1[[#This Row],[Male Population]]</f>
        <v>0</v>
      </c>
      <c r="U9428" s="24">
        <f>Table1[[#This Row],[Total Voters]]/Table1[[#This Row],[Total Population]]</f>
        <v>0</v>
      </c>
      <c r="V9428" s="24">
        <f>Table1[[#This Row],[Female Ballots]]/Table1[[#This Row],[Female Population]]</f>
        <v>0</v>
      </c>
      <c r="W9428" s="24">
        <f>Table1[[#This Row],[Male Ballots]]/Table1[[#This Row],[Male Population]]</f>
        <v>0</v>
      </c>
      <c r="X9428" s="24">
        <f>Table1[[#This Row],[Total Ballots]]/Table1[[#This Row],[Total Population]]</f>
        <v>0</v>
      </c>
      <c r="Y9428" s="125" t="str">
        <f>IFERROR(Table1[[#This Row],[Female Ballots]]/Table1[[#This Row],[Female Voters]],"0.0%")</f>
        <v>0.0%</v>
      </c>
      <c r="Z9428" s="125" t="str">
        <f>IFERROR(Table1[[#This Row],[Male Ballots]]/Table1[[#This Row],[Male Voters]],"0.0%")</f>
        <v>0.0%</v>
      </c>
      <c r="AA9428" s="126" t="str">
        <f>IFERROR(Table1[[#This Row],[Total Ballots]]/Table1[[#This Row],[Total Voters]],"0.0%")</f>
        <v>0.0%</v>
      </c>
    </row>
    <row r="9429" spans="1:27" s="7" customFormat="1" x14ac:dyDescent="0.35">
      <c r="A9429" s="8" t="s">
        <v>55</v>
      </c>
      <c r="B9429" s="17">
        <v>2002</v>
      </c>
      <c r="C9429" s="16" t="s">
        <v>82</v>
      </c>
      <c r="D9429" s="17" t="s">
        <v>70</v>
      </c>
      <c r="E9429" s="35" t="s">
        <v>75</v>
      </c>
      <c r="F9429" s="35" t="s">
        <v>77</v>
      </c>
      <c r="G9429" s="51" t="s">
        <v>66</v>
      </c>
      <c r="H9429" s="10">
        <v>31680</v>
      </c>
      <c r="I9429" s="10">
        <v>30595</v>
      </c>
      <c r="J9429" s="53">
        <v>62274.979999999996</v>
      </c>
      <c r="K9429" s="55"/>
      <c r="L9429" s="57"/>
      <c r="M9429" s="57"/>
      <c r="N9429" s="59"/>
      <c r="O9429" s="53"/>
      <c r="P9429" s="92"/>
      <c r="Q9429" s="92"/>
      <c r="R9429" s="61"/>
      <c r="S9429" s="24">
        <f>Table1[[#This Row],[Female Voters]]/Table1[[#This Row],[Female Population]]</f>
        <v>0</v>
      </c>
      <c r="T9429" s="24">
        <f>Table1[[#This Row],[Male Voters]]/Table1[[#This Row],[Male Population]]</f>
        <v>0</v>
      </c>
      <c r="U9429" s="24">
        <f>Table1[[#This Row],[Total Voters]]/Table1[[#This Row],[Total Population]]</f>
        <v>0</v>
      </c>
      <c r="V9429" s="24">
        <f>Table1[[#This Row],[Female Ballots]]/Table1[[#This Row],[Female Population]]</f>
        <v>0</v>
      </c>
      <c r="W9429" s="24">
        <f>Table1[[#This Row],[Male Ballots]]/Table1[[#This Row],[Male Population]]</f>
        <v>0</v>
      </c>
      <c r="X9429" s="24">
        <f>Table1[[#This Row],[Total Ballots]]/Table1[[#This Row],[Total Population]]</f>
        <v>0</v>
      </c>
      <c r="Y9429" s="125" t="str">
        <f>IFERROR(Table1[[#This Row],[Female Ballots]]/Table1[[#This Row],[Female Voters]],"0.0%")</f>
        <v>0.0%</v>
      </c>
      <c r="Z9429" s="125" t="str">
        <f>IFERROR(Table1[[#This Row],[Male Ballots]]/Table1[[#This Row],[Male Voters]],"0.0%")</f>
        <v>0.0%</v>
      </c>
      <c r="AA9429" s="126" t="str">
        <f>IFERROR(Table1[[#This Row],[Total Ballots]]/Table1[[#This Row],[Total Voters]],"0.0%")</f>
        <v>0.0%</v>
      </c>
    </row>
    <row r="9430" spans="1:27" s="7" customFormat="1" x14ac:dyDescent="0.35">
      <c r="A9430" s="8" t="s">
        <v>55</v>
      </c>
      <c r="B9430" s="17">
        <v>2002</v>
      </c>
      <c r="C9430" s="16" t="s">
        <v>82</v>
      </c>
      <c r="D9430" s="17" t="s">
        <v>70</v>
      </c>
      <c r="E9430" s="35" t="s">
        <v>75</v>
      </c>
      <c r="F9430" s="35" t="s">
        <v>77</v>
      </c>
      <c r="G9430" s="51" t="s">
        <v>67</v>
      </c>
      <c r="H9430" s="10">
        <v>42086</v>
      </c>
      <c r="I9430" s="10">
        <v>31005</v>
      </c>
      <c r="J9430" s="53">
        <v>73091</v>
      </c>
      <c r="K9430" s="55"/>
      <c r="L9430" s="57"/>
      <c r="M9430" s="57"/>
      <c r="N9430" s="59"/>
      <c r="O9430" s="53"/>
      <c r="P9430" s="92"/>
      <c r="Q9430" s="92"/>
      <c r="R9430" s="61"/>
      <c r="S9430" s="24">
        <f>Table1[[#This Row],[Female Voters]]/Table1[[#This Row],[Female Population]]</f>
        <v>0</v>
      </c>
      <c r="T9430" s="24">
        <f>Table1[[#This Row],[Male Voters]]/Table1[[#This Row],[Male Population]]</f>
        <v>0</v>
      </c>
      <c r="U9430" s="24">
        <f>Table1[[#This Row],[Total Voters]]/Table1[[#This Row],[Total Population]]</f>
        <v>0</v>
      </c>
      <c r="V9430" s="24">
        <f>Table1[[#This Row],[Female Ballots]]/Table1[[#This Row],[Female Population]]</f>
        <v>0</v>
      </c>
      <c r="W9430" s="24">
        <f>Table1[[#This Row],[Male Ballots]]/Table1[[#This Row],[Male Population]]</f>
        <v>0</v>
      </c>
      <c r="X9430" s="24">
        <f>Table1[[#This Row],[Total Ballots]]/Table1[[#This Row],[Total Population]]</f>
        <v>0</v>
      </c>
      <c r="Y9430" s="125" t="str">
        <f>IFERROR(Table1[[#This Row],[Female Ballots]]/Table1[[#This Row],[Female Voters]],"0.0%")</f>
        <v>0.0%</v>
      </c>
      <c r="Z9430" s="125" t="str">
        <f>IFERROR(Table1[[#This Row],[Male Ballots]]/Table1[[#This Row],[Male Voters]],"0.0%")</f>
        <v>0.0%</v>
      </c>
      <c r="AA9430" s="126" t="str">
        <f>IFERROR(Table1[[#This Row],[Total Ballots]]/Table1[[#This Row],[Total Voters]],"0.0%")</f>
        <v>0.0%</v>
      </c>
    </row>
    <row r="9431" spans="1:27" s="7" customFormat="1" x14ac:dyDescent="0.35">
      <c r="A9431" s="8" t="s">
        <v>23</v>
      </c>
      <c r="B9431" s="17">
        <v>2002</v>
      </c>
      <c r="C9431" s="16" t="s">
        <v>82</v>
      </c>
      <c r="D9431" s="17" t="s">
        <v>69</v>
      </c>
      <c r="E9431" s="35" t="s">
        <v>74</v>
      </c>
      <c r="F9431" s="35" t="s">
        <v>77</v>
      </c>
      <c r="G9431" s="51" t="s">
        <v>79</v>
      </c>
      <c r="H9431" s="10">
        <v>6176</v>
      </c>
      <c r="I9431" s="10">
        <v>5782</v>
      </c>
      <c r="J9431" s="53">
        <v>11958</v>
      </c>
      <c r="K9431" s="55"/>
      <c r="L9431" s="57"/>
      <c r="M9431" s="57"/>
      <c r="N9431" s="59">
        <v>9721</v>
      </c>
      <c r="O9431" s="53"/>
      <c r="P9431" s="92"/>
      <c r="Q9431" s="92"/>
      <c r="R9431" s="61">
        <v>7064</v>
      </c>
      <c r="S9431" s="24">
        <f>Table1[[#This Row],[Female Voters]]/Table1[[#This Row],[Female Population]]</f>
        <v>0</v>
      </c>
      <c r="T9431" s="24">
        <f>Table1[[#This Row],[Male Voters]]/Table1[[#This Row],[Male Population]]</f>
        <v>0</v>
      </c>
      <c r="U9431" s="24">
        <f>Table1[[#This Row],[Total Voters]]/Table1[[#This Row],[Total Population]]</f>
        <v>0.8129285833751464</v>
      </c>
      <c r="V9431" s="24">
        <f>Table1[[#This Row],[Female Ballots]]/Table1[[#This Row],[Female Population]]</f>
        <v>0</v>
      </c>
      <c r="W9431" s="24">
        <f>Table1[[#This Row],[Male Ballots]]/Table1[[#This Row],[Male Population]]</f>
        <v>0</v>
      </c>
      <c r="X9431" s="24">
        <f>Table1[[#This Row],[Total Ballots]]/Table1[[#This Row],[Total Population]]</f>
        <v>0.59073423649439705</v>
      </c>
      <c r="Y9431" s="125" t="str">
        <f>IFERROR(Table1[[#This Row],[Female Ballots]]/Table1[[#This Row],[Female Voters]],"0.0%")</f>
        <v>0.0%</v>
      </c>
      <c r="Z9431" s="125" t="str">
        <f>IFERROR(Table1[[#This Row],[Male Ballots]]/Table1[[#This Row],[Male Voters]],"0.0%")</f>
        <v>0.0%</v>
      </c>
      <c r="AA9431" s="126">
        <f>IFERROR(Table1[[#This Row],[Total Ballots]]/Table1[[#This Row],[Total Voters]],"0.0%")</f>
        <v>0.72667421047217362</v>
      </c>
    </row>
    <row r="9432" spans="1:27" s="7" customFormat="1" x14ac:dyDescent="0.35">
      <c r="A9432" s="8" t="s">
        <v>23</v>
      </c>
      <c r="B9432" s="17">
        <v>2002</v>
      </c>
      <c r="C9432" s="16" t="s">
        <v>82</v>
      </c>
      <c r="D9432" s="17" t="s">
        <v>69</v>
      </c>
      <c r="E9432" s="35" t="s">
        <v>74</v>
      </c>
      <c r="F9432" s="35" t="s">
        <v>77</v>
      </c>
      <c r="G9432" s="51" t="s">
        <v>62</v>
      </c>
      <c r="H9432" s="10">
        <v>328</v>
      </c>
      <c r="I9432" s="10">
        <v>363</v>
      </c>
      <c r="J9432" s="53">
        <v>691</v>
      </c>
      <c r="K9432" s="55"/>
      <c r="L9432" s="57"/>
      <c r="M9432" s="57"/>
      <c r="N9432" s="59"/>
      <c r="O9432" s="53"/>
      <c r="P9432" s="92"/>
      <c r="Q9432" s="92"/>
      <c r="R9432" s="61"/>
      <c r="S9432" s="24">
        <f>Table1[[#This Row],[Female Voters]]/Table1[[#This Row],[Female Population]]</f>
        <v>0</v>
      </c>
      <c r="T9432" s="24">
        <f>Table1[[#This Row],[Male Voters]]/Table1[[#This Row],[Male Population]]</f>
        <v>0</v>
      </c>
      <c r="U9432" s="24">
        <f>Table1[[#This Row],[Total Voters]]/Table1[[#This Row],[Total Population]]</f>
        <v>0</v>
      </c>
      <c r="V9432" s="24">
        <f>Table1[[#This Row],[Female Ballots]]/Table1[[#This Row],[Female Population]]</f>
        <v>0</v>
      </c>
      <c r="W9432" s="24">
        <f>Table1[[#This Row],[Male Ballots]]/Table1[[#This Row],[Male Population]]</f>
        <v>0</v>
      </c>
      <c r="X9432" s="24">
        <f>Table1[[#This Row],[Total Ballots]]/Table1[[#This Row],[Total Population]]</f>
        <v>0</v>
      </c>
      <c r="Y9432" s="125" t="str">
        <f>IFERROR(Table1[[#This Row],[Female Ballots]]/Table1[[#This Row],[Female Voters]],"0.0%")</f>
        <v>0.0%</v>
      </c>
      <c r="Z9432" s="125" t="str">
        <f>IFERROR(Table1[[#This Row],[Male Ballots]]/Table1[[#This Row],[Male Voters]],"0.0%")</f>
        <v>0.0%</v>
      </c>
      <c r="AA9432" s="126" t="str">
        <f>IFERROR(Table1[[#This Row],[Total Ballots]]/Table1[[#This Row],[Total Voters]],"0.0%")</f>
        <v>0.0%</v>
      </c>
    </row>
    <row r="9433" spans="1:27" s="7" customFormat="1" x14ac:dyDescent="0.35">
      <c r="A9433" s="8" t="s">
        <v>23</v>
      </c>
      <c r="B9433" s="17">
        <v>2002</v>
      </c>
      <c r="C9433" s="16" t="s">
        <v>82</v>
      </c>
      <c r="D9433" s="17" t="s">
        <v>69</v>
      </c>
      <c r="E9433" s="35" t="s">
        <v>74</v>
      </c>
      <c r="F9433" s="35" t="s">
        <v>77</v>
      </c>
      <c r="G9433" s="51" t="s">
        <v>63</v>
      </c>
      <c r="H9433" s="10">
        <v>548</v>
      </c>
      <c r="I9433" s="10">
        <v>522</v>
      </c>
      <c r="J9433" s="53">
        <v>1070</v>
      </c>
      <c r="K9433" s="55"/>
      <c r="L9433" s="57"/>
      <c r="M9433" s="57"/>
      <c r="N9433" s="59"/>
      <c r="O9433" s="53"/>
      <c r="P9433" s="92"/>
      <c r="Q9433" s="92"/>
      <c r="R9433" s="61"/>
      <c r="S9433" s="24">
        <f>Table1[[#This Row],[Female Voters]]/Table1[[#This Row],[Female Population]]</f>
        <v>0</v>
      </c>
      <c r="T9433" s="24">
        <f>Table1[[#This Row],[Male Voters]]/Table1[[#This Row],[Male Population]]</f>
        <v>0</v>
      </c>
      <c r="U9433" s="24">
        <f>Table1[[#This Row],[Total Voters]]/Table1[[#This Row],[Total Population]]</f>
        <v>0</v>
      </c>
      <c r="V9433" s="24">
        <f>Table1[[#This Row],[Female Ballots]]/Table1[[#This Row],[Female Population]]</f>
        <v>0</v>
      </c>
      <c r="W9433" s="24">
        <f>Table1[[#This Row],[Male Ballots]]/Table1[[#This Row],[Male Population]]</f>
        <v>0</v>
      </c>
      <c r="X9433" s="24">
        <f>Table1[[#This Row],[Total Ballots]]/Table1[[#This Row],[Total Population]]</f>
        <v>0</v>
      </c>
      <c r="Y9433" s="125" t="str">
        <f>IFERROR(Table1[[#This Row],[Female Ballots]]/Table1[[#This Row],[Female Voters]],"0.0%")</f>
        <v>0.0%</v>
      </c>
      <c r="Z9433" s="125" t="str">
        <f>IFERROR(Table1[[#This Row],[Male Ballots]]/Table1[[#This Row],[Male Voters]],"0.0%")</f>
        <v>0.0%</v>
      </c>
      <c r="AA9433" s="126" t="str">
        <f>IFERROR(Table1[[#This Row],[Total Ballots]]/Table1[[#This Row],[Total Voters]],"0.0%")</f>
        <v>0.0%</v>
      </c>
    </row>
    <row r="9434" spans="1:27" s="7" customFormat="1" x14ac:dyDescent="0.35">
      <c r="A9434" s="8" t="s">
        <v>23</v>
      </c>
      <c r="B9434" s="17">
        <v>2002</v>
      </c>
      <c r="C9434" s="16" t="s">
        <v>82</v>
      </c>
      <c r="D9434" s="17" t="s">
        <v>69</v>
      </c>
      <c r="E9434" s="35" t="s">
        <v>74</v>
      </c>
      <c r="F9434" s="35" t="s">
        <v>77</v>
      </c>
      <c r="G9434" s="51" t="s">
        <v>64</v>
      </c>
      <c r="H9434" s="10">
        <v>1055</v>
      </c>
      <c r="I9434" s="10">
        <v>924</v>
      </c>
      <c r="J9434" s="53">
        <v>1979</v>
      </c>
      <c r="K9434" s="55"/>
      <c r="L9434" s="57"/>
      <c r="M9434" s="57"/>
      <c r="N9434" s="59"/>
      <c r="O9434" s="53"/>
      <c r="P9434" s="92"/>
      <c r="Q9434" s="92"/>
      <c r="R9434" s="61"/>
      <c r="S9434" s="24">
        <f>Table1[[#This Row],[Female Voters]]/Table1[[#This Row],[Female Population]]</f>
        <v>0</v>
      </c>
      <c r="T9434" s="24">
        <f>Table1[[#This Row],[Male Voters]]/Table1[[#This Row],[Male Population]]</f>
        <v>0</v>
      </c>
      <c r="U9434" s="24">
        <f>Table1[[#This Row],[Total Voters]]/Table1[[#This Row],[Total Population]]</f>
        <v>0</v>
      </c>
      <c r="V9434" s="24">
        <f>Table1[[#This Row],[Female Ballots]]/Table1[[#This Row],[Female Population]]</f>
        <v>0</v>
      </c>
      <c r="W9434" s="24">
        <f>Table1[[#This Row],[Male Ballots]]/Table1[[#This Row],[Male Population]]</f>
        <v>0</v>
      </c>
      <c r="X9434" s="24">
        <f>Table1[[#This Row],[Total Ballots]]/Table1[[#This Row],[Total Population]]</f>
        <v>0</v>
      </c>
      <c r="Y9434" s="125" t="str">
        <f>IFERROR(Table1[[#This Row],[Female Ballots]]/Table1[[#This Row],[Female Voters]],"0.0%")</f>
        <v>0.0%</v>
      </c>
      <c r="Z9434" s="125" t="str">
        <f>IFERROR(Table1[[#This Row],[Male Ballots]]/Table1[[#This Row],[Male Voters]],"0.0%")</f>
        <v>0.0%</v>
      </c>
      <c r="AA9434" s="126" t="str">
        <f>IFERROR(Table1[[#This Row],[Total Ballots]]/Table1[[#This Row],[Total Voters]],"0.0%")</f>
        <v>0.0%</v>
      </c>
    </row>
    <row r="9435" spans="1:27" s="7" customFormat="1" x14ac:dyDescent="0.35">
      <c r="A9435" s="8" t="s">
        <v>23</v>
      </c>
      <c r="B9435" s="17">
        <v>2002</v>
      </c>
      <c r="C9435" s="16" t="s">
        <v>82</v>
      </c>
      <c r="D9435" s="17" t="s">
        <v>69</v>
      </c>
      <c r="E9435" s="35" t="s">
        <v>74</v>
      </c>
      <c r="F9435" s="35" t="s">
        <v>77</v>
      </c>
      <c r="G9435" s="51" t="s">
        <v>65</v>
      </c>
      <c r="H9435" s="10">
        <v>1555</v>
      </c>
      <c r="I9435" s="10">
        <v>1410</v>
      </c>
      <c r="J9435" s="53">
        <v>2965</v>
      </c>
      <c r="K9435" s="55"/>
      <c r="L9435" s="57"/>
      <c r="M9435" s="57"/>
      <c r="N9435" s="59"/>
      <c r="O9435" s="53"/>
      <c r="P9435" s="92"/>
      <c r="Q9435" s="92"/>
      <c r="R9435" s="61"/>
      <c r="S9435" s="24">
        <f>Table1[[#This Row],[Female Voters]]/Table1[[#This Row],[Female Population]]</f>
        <v>0</v>
      </c>
      <c r="T9435" s="24">
        <f>Table1[[#This Row],[Male Voters]]/Table1[[#This Row],[Male Population]]</f>
        <v>0</v>
      </c>
      <c r="U9435" s="24">
        <f>Table1[[#This Row],[Total Voters]]/Table1[[#This Row],[Total Population]]</f>
        <v>0</v>
      </c>
      <c r="V9435" s="24">
        <f>Table1[[#This Row],[Female Ballots]]/Table1[[#This Row],[Female Population]]</f>
        <v>0</v>
      </c>
      <c r="W9435" s="24">
        <f>Table1[[#This Row],[Male Ballots]]/Table1[[#This Row],[Male Population]]</f>
        <v>0</v>
      </c>
      <c r="X9435" s="24">
        <f>Table1[[#This Row],[Total Ballots]]/Table1[[#This Row],[Total Population]]</f>
        <v>0</v>
      </c>
      <c r="Y9435" s="125" t="str">
        <f>IFERROR(Table1[[#This Row],[Female Ballots]]/Table1[[#This Row],[Female Voters]],"0.0%")</f>
        <v>0.0%</v>
      </c>
      <c r="Z9435" s="125" t="str">
        <f>IFERROR(Table1[[#This Row],[Male Ballots]]/Table1[[#This Row],[Male Voters]],"0.0%")</f>
        <v>0.0%</v>
      </c>
      <c r="AA9435" s="126" t="str">
        <f>IFERROR(Table1[[#This Row],[Total Ballots]]/Table1[[#This Row],[Total Voters]],"0.0%")</f>
        <v>0.0%</v>
      </c>
    </row>
    <row r="9436" spans="1:27" s="7" customFormat="1" x14ac:dyDescent="0.35">
      <c r="A9436" s="8" t="s">
        <v>23</v>
      </c>
      <c r="B9436" s="17">
        <v>2002</v>
      </c>
      <c r="C9436" s="16" t="s">
        <v>82</v>
      </c>
      <c r="D9436" s="17" t="s">
        <v>69</v>
      </c>
      <c r="E9436" s="35" t="s">
        <v>74</v>
      </c>
      <c r="F9436" s="35" t="s">
        <v>77</v>
      </c>
      <c r="G9436" s="51" t="s">
        <v>66</v>
      </c>
      <c r="H9436" s="10">
        <v>1212</v>
      </c>
      <c r="I9436" s="10">
        <v>1211</v>
      </c>
      <c r="J9436" s="53">
        <v>2423</v>
      </c>
      <c r="K9436" s="55"/>
      <c r="L9436" s="57"/>
      <c r="M9436" s="57"/>
      <c r="N9436" s="59"/>
      <c r="O9436" s="53"/>
      <c r="P9436" s="92"/>
      <c r="Q9436" s="92"/>
      <c r="R9436" s="61"/>
      <c r="S9436" s="24">
        <f>Table1[[#This Row],[Female Voters]]/Table1[[#This Row],[Female Population]]</f>
        <v>0</v>
      </c>
      <c r="T9436" s="24">
        <f>Table1[[#This Row],[Male Voters]]/Table1[[#This Row],[Male Population]]</f>
        <v>0</v>
      </c>
      <c r="U9436" s="24">
        <f>Table1[[#This Row],[Total Voters]]/Table1[[#This Row],[Total Population]]</f>
        <v>0</v>
      </c>
      <c r="V9436" s="24">
        <f>Table1[[#This Row],[Female Ballots]]/Table1[[#This Row],[Female Population]]</f>
        <v>0</v>
      </c>
      <c r="W9436" s="24">
        <f>Table1[[#This Row],[Male Ballots]]/Table1[[#This Row],[Male Population]]</f>
        <v>0</v>
      </c>
      <c r="X9436" s="24">
        <f>Table1[[#This Row],[Total Ballots]]/Table1[[#This Row],[Total Population]]</f>
        <v>0</v>
      </c>
      <c r="Y9436" s="125" t="str">
        <f>IFERROR(Table1[[#This Row],[Female Ballots]]/Table1[[#This Row],[Female Voters]],"0.0%")</f>
        <v>0.0%</v>
      </c>
      <c r="Z9436" s="125" t="str">
        <f>IFERROR(Table1[[#This Row],[Male Ballots]]/Table1[[#This Row],[Male Voters]],"0.0%")</f>
        <v>0.0%</v>
      </c>
      <c r="AA9436" s="126" t="str">
        <f>IFERROR(Table1[[#This Row],[Total Ballots]]/Table1[[#This Row],[Total Voters]],"0.0%")</f>
        <v>0.0%</v>
      </c>
    </row>
    <row r="9437" spans="1:27" s="7" customFormat="1" x14ac:dyDescent="0.35">
      <c r="A9437" s="8" t="s">
        <v>23</v>
      </c>
      <c r="B9437" s="17">
        <v>2002</v>
      </c>
      <c r="C9437" s="16" t="s">
        <v>82</v>
      </c>
      <c r="D9437" s="17" t="s">
        <v>69</v>
      </c>
      <c r="E9437" s="35" t="s">
        <v>74</v>
      </c>
      <c r="F9437" s="35" t="s">
        <v>77</v>
      </c>
      <c r="G9437" s="51" t="s">
        <v>67</v>
      </c>
      <c r="H9437" s="10">
        <v>1478</v>
      </c>
      <c r="I9437" s="10">
        <v>1352</v>
      </c>
      <c r="J9437" s="53">
        <v>2830</v>
      </c>
      <c r="K9437" s="55"/>
      <c r="L9437" s="57"/>
      <c r="M9437" s="57"/>
      <c r="N9437" s="59"/>
      <c r="O9437" s="53"/>
      <c r="P9437" s="92"/>
      <c r="Q9437" s="92"/>
      <c r="R9437" s="61"/>
      <c r="S9437" s="24">
        <f>Table1[[#This Row],[Female Voters]]/Table1[[#This Row],[Female Population]]</f>
        <v>0</v>
      </c>
      <c r="T9437" s="24">
        <f>Table1[[#This Row],[Male Voters]]/Table1[[#This Row],[Male Population]]</f>
        <v>0</v>
      </c>
      <c r="U9437" s="24">
        <f>Table1[[#This Row],[Total Voters]]/Table1[[#This Row],[Total Population]]</f>
        <v>0</v>
      </c>
      <c r="V9437" s="24">
        <f>Table1[[#This Row],[Female Ballots]]/Table1[[#This Row],[Female Population]]</f>
        <v>0</v>
      </c>
      <c r="W9437" s="24">
        <f>Table1[[#This Row],[Male Ballots]]/Table1[[#This Row],[Male Population]]</f>
        <v>0</v>
      </c>
      <c r="X9437" s="24">
        <f>Table1[[#This Row],[Total Ballots]]/Table1[[#This Row],[Total Population]]</f>
        <v>0</v>
      </c>
      <c r="Y9437" s="125" t="str">
        <f>IFERROR(Table1[[#This Row],[Female Ballots]]/Table1[[#This Row],[Female Voters]],"0.0%")</f>
        <v>0.0%</v>
      </c>
      <c r="Z9437" s="125" t="str">
        <f>IFERROR(Table1[[#This Row],[Male Ballots]]/Table1[[#This Row],[Male Voters]],"0.0%")</f>
        <v>0.0%</v>
      </c>
      <c r="AA9437" s="126" t="str">
        <f>IFERROR(Table1[[#This Row],[Total Ballots]]/Table1[[#This Row],[Total Voters]],"0.0%")</f>
        <v>0.0%</v>
      </c>
    </row>
    <row r="9438" spans="1:27" s="7" customFormat="1" x14ac:dyDescent="0.35">
      <c r="A9438" s="8" t="s">
        <v>38</v>
      </c>
      <c r="B9438" s="17">
        <v>2002</v>
      </c>
      <c r="C9438" s="16" t="s">
        <v>82</v>
      </c>
      <c r="D9438" s="17"/>
      <c r="E9438" s="35" t="s">
        <v>74</v>
      </c>
      <c r="F9438" s="35" t="s">
        <v>77</v>
      </c>
      <c r="G9438" s="51" t="s">
        <v>79</v>
      </c>
      <c r="H9438" s="10">
        <v>40040</v>
      </c>
      <c r="I9438" s="10">
        <v>38540</v>
      </c>
      <c r="J9438" s="53">
        <v>78580</v>
      </c>
      <c r="K9438" s="55"/>
      <c r="L9438" s="57"/>
      <c r="M9438" s="57"/>
      <c r="N9438" s="59">
        <v>59156</v>
      </c>
      <c r="O9438" s="53"/>
      <c r="P9438" s="92"/>
      <c r="Q9438" s="92"/>
      <c r="R9438" s="61">
        <v>33681</v>
      </c>
      <c r="S9438" s="24">
        <f>Table1[[#This Row],[Female Voters]]/Table1[[#This Row],[Female Population]]</f>
        <v>0</v>
      </c>
      <c r="T9438" s="24">
        <f>Table1[[#This Row],[Male Voters]]/Table1[[#This Row],[Male Population]]</f>
        <v>0</v>
      </c>
      <c r="U9438" s="24">
        <f>Table1[[#This Row],[Total Voters]]/Table1[[#This Row],[Total Population]]</f>
        <v>0.75281242046322216</v>
      </c>
      <c r="V9438" s="24">
        <f>Table1[[#This Row],[Female Ballots]]/Table1[[#This Row],[Female Population]]</f>
        <v>0</v>
      </c>
      <c r="W9438" s="24">
        <f>Table1[[#This Row],[Male Ballots]]/Table1[[#This Row],[Male Population]]</f>
        <v>0</v>
      </c>
      <c r="X9438" s="24">
        <f>Table1[[#This Row],[Total Ballots]]/Table1[[#This Row],[Total Population]]</f>
        <v>0.42862051412573171</v>
      </c>
      <c r="Y9438" s="125" t="str">
        <f>IFERROR(Table1[[#This Row],[Female Ballots]]/Table1[[#This Row],[Female Voters]],"0.0%")</f>
        <v>0.0%</v>
      </c>
      <c r="Z9438" s="125" t="str">
        <f>IFERROR(Table1[[#This Row],[Male Ballots]]/Table1[[#This Row],[Male Voters]],"0.0%")</f>
        <v>0.0%</v>
      </c>
      <c r="AA9438" s="126">
        <f>IFERROR(Table1[[#This Row],[Total Ballots]]/Table1[[#This Row],[Total Voters]],"0.0%")</f>
        <v>0.5693589830279262</v>
      </c>
    </row>
    <row r="9439" spans="1:27" s="7" customFormat="1" x14ac:dyDescent="0.35">
      <c r="A9439" s="8" t="s">
        <v>38</v>
      </c>
      <c r="B9439" s="17">
        <v>2002</v>
      </c>
      <c r="C9439" s="16" t="s">
        <v>82</v>
      </c>
      <c r="D9439" s="17"/>
      <c r="E9439" s="35" t="s">
        <v>74</v>
      </c>
      <c r="F9439" s="35" t="s">
        <v>77</v>
      </c>
      <c r="G9439" s="51" t="s">
        <v>62</v>
      </c>
      <c r="H9439" s="10">
        <v>4446</v>
      </c>
      <c r="I9439" s="10">
        <v>4844</v>
      </c>
      <c r="J9439" s="53">
        <v>9290</v>
      </c>
      <c r="K9439" s="55"/>
      <c r="L9439" s="57"/>
      <c r="M9439" s="57"/>
      <c r="N9439" s="59"/>
      <c r="O9439" s="53"/>
      <c r="P9439" s="92"/>
      <c r="Q9439" s="92"/>
      <c r="R9439" s="61"/>
      <c r="S9439" s="24">
        <f>Table1[[#This Row],[Female Voters]]/Table1[[#This Row],[Female Population]]</f>
        <v>0</v>
      </c>
      <c r="T9439" s="24">
        <f>Table1[[#This Row],[Male Voters]]/Table1[[#This Row],[Male Population]]</f>
        <v>0</v>
      </c>
      <c r="U9439" s="24">
        <f>Table1[[#This Row],[Total Voters]]/Table1[[#This Row],[Total Population]]</f>
        <v>0</v>
      </c>
      <c r="V9439" s="24">
        <f>Table1[[#This Row],[Female Ballots]]/Table1[[#This Row],[Female Population]]</f>
        <v>0</v>
      </c>
      <c r="W9439" s="24">
        <f>Table1[[#This Row],[Male Ballots]]/Table1[[#This Row],[Male Population]]</f>
        <v>0</v>
      </c>
      <c r="X9439" s="24">
        <f>Table1[[#This Row],[Total Ballots]]/Table1[[#This Row],[Total Population]]</f>
        <v>0</v>
      </c>
      <c r="Y9439" s="125" t="str">
        <f>IFERROR(Table1[[#This Row],[Female Ballots]]/Table1[[#This Row],[Female Voters]],"0.0%")</f>
        <v>0.0%</v>
      </c>
      <c r="Z9439" s="125" t="str">
        <f>IFERROR(Table1[[#This Row],[Male Ballots]]/Table1[[#This Row],[Male Voters]],"0.0%")</f>
        <v>0.0%</v>
      </c>
      <c r="AA9439" s="126" t="str">
        <f>IFERROR(Table1[[#This Row],[Total Ballots]]/Table1[[#This Row],[Total Voters]],"0.0%")</f>
        <v>0.0%</v>
      </c>
    </row>
    <row r="9440" spans="1:27" s="7" customFormat="1" x14ac:dyDescent="0.35">
      <c r="A9440" s="8" t="s">
        <v>38</v>
      </c>
      <c r="B9440" s="17">
        <v>2002</v>
      </c>
      <c r="C9440" s="16" t="s">
        <v>82</v>
      </c>
      <c r="D9440" s="17"/>
      <c r="E9440" s="35" t="s">
        <v>74</v>
      </c>
      <c r="F9440" s="35" t="s">
        <v>77</v>
      </c>
      <c r="G9440" s="51" t="s">
        <v>63</v>
      </c>
      <c r="H9440" s="10">
        <v>6178</v>
      </c>
      <c r="I9440" s="10">
        <v>6317</v>
      </c>
      <c r="J9440" s="53">
        <v>12495</v>
      </c>
      <c r="K9440" s="55"/>
      <c r="L9440" s="57"/>
      <c r="M9440" s="57"/>
      <c r="N9440" s="59"/>
      <c r="O9440" s="53"/>
      <c r="P9440" s="92"/>
      <c r="Q9440" s="92"/>
      <c r="R9440" s="61"/>
      <c r="S9440" s="24">
        <f>Table1[[#This Row],[Female Voters]]/Table1[[#This Row],[Female Population]]</f>
        <v>0</v>
      </c>
      <c r="T9440" s="24">
        <f>Table1[[#This Row],[Male Voters]]/Table1[[#This Row],[Male Population]]</f>
        <v>0</v>
      </c>
      <c r="U9440" s="24">
        <f>Table1[[#This Row],[Total Voters]]/Table1[[#This Row],[Total Population]]</f>
        <v>0</v>
      </c>
      <c r="V9440" s="24">
        <f>Table1[[#This Row],[Female Ballots]]/Table1[[#This Row],[Female Population]]</f>
        <v>0</v>
      </c>
      <c r="W9440" s="24">
        <f>Table1[[#This Row],[Male Ballots]]/Table1[[#This Row],[Male Population]]</f>
        <v>0</v>
      </c>
      <c r="X9440" s="24">
        <f>Table1[[#This Row],[Total Ballots]]/Table1[[#This Row],[Total Population]]</f>
        <v>0</v>
      </c>
      <c r="Y9440" s="125" t="str">
        <f>IFERROR(Table1[[#This Row],[Female Ballots]]/Table1[[#This Row],[Female Voters]],"0.0%")</f>
        <v>0.0%</v>
      </c>
      <c r="Z9440" s="125" t="str">
        <f>IFERROR(Table1[[#This Row],[Male Ballots]]/Table1[[#This Row],[Male Voters]],"0.0%")</f>
        <v>0.0%</v>
      </c>
      <c r="AA9440" s="126" t="str">
        <f>IFERROR(Table1[[#This Row],[Total Ballots]]/Table1[[#This Row],[Total Voters]],"0.0%")</f>
        <v>0.0%</v>
      </c>
    </row>
    <row r="9441" spans="1:27" s="7" customFormat="1" x14ac:dyDescent="0.35">
      <c r="A9441" s="8" t="s">
        <v>38</v>
      </c>
      <c r="B9441" s="17">
        <v>2002</v>
      </c>
      <c r="C9441" s="16" t="s">
        <v>82</v>
      </c>
      <c r="D9441" s="17"/>
      <c r="E9441" s="35" t="s">
        <v>74</v>
      </c>
      <c r="F9441" s="35" t="s">
        <v>77</v>
      </c>
      <c r="G9441" s="51" t="s">
        <v>64</v>
      </c>
      <c r="H9441" s="10">
        <v>7617</v>
      </c>
      <c r="I9441" s="10">
        <v>7501</v>
      </c>
      <c r="J9441" s="53">
        <v>15118</v>
      </c>
      <c r="K9441" s="55"/>
      <c r="L9441" s="57"/>
      <c r="M9441" s="57"/>
      <c r="N9441" s="59"/>
      <c r="O9441" s="53"/>
      <c r="P9441" s="92"/>
      <c r="Q9441" s="92"/>
      <c r="R9441" s="61"/>
      <c r="S9441" s="24">
        <f>Table1[[#This Row],[Female Voters]]/Table1[[#This Row],[Female Population]]</f>
        <v>0</v>
      </c>
      <c r="T9441" s="24">
        <f>Table1[[#This Row],[Male Voters]]/Table1[[#This Row],[Male Population]]</f>
        <v>0</v>
      </c>
      <c r="U9441" s="24">
        <f>Table1[[#This Row],[Total Voters]]/Table1[[#This Row],[Total Population]]</f>
        <v>0</v>
      </c>
      <c r="V9441" s="24">
        <f>Table1[[#This Row],[Female Ballots]]/Table1[[#This Row],[Female Population]]</f>
        <v>0</v>
      </c>
      <c r="W9441" s="24">
        <f>Table1[[#This Row],[Male Ballots]]/Table1[[#This Row],[Male Population]]</f>
        <v>0</v>
      </c>
      <c r="X9441" s="24">
        <f>Table1[[#This Row],[Total Ballots]]/Table1[[#This Row],[Total Population]]</f>
        <v>0</v>
      </c>
      <c r="Y9441" s="125" t="str">
        <f>IFERROR(Table1[[#This Row],[Female Ballots]]/Table1[[#This Row],[Female Voters]],"0.0%")</f>
        <v>0.0%</v>
      </c>
      <c r="Z9441" s="125" t="str">
        <f>IFERROR(Table1[[#This Row],[Male Ballots]]/Table1[[#This Row],[Male Voters]],"0.0%")</f>
        <v>0.0%</v>
      </c>
      <c r="AA9441" s="126" t="str">
        <f>IFERROR(Table1[[#This Row],[Total Ballots]]/Table1[[#This Row],[Total Voters]],"0.0%")</f>
        <v>0.0%</v>
      </c>
    </row>
    <row r="9442" spans="1:27" s="7" customFormat="1" x14ac:dyDescent="0.35">
      <c r="A9442" s="8" t="s">
        <v>38</v>
      </c>
      <c r="B9442" s="17">
        <v>2002</v>
      </c>
      <c r="C9442" s="16" t="s">
        <v>82</v>
      </c>
      <c r="D9442" s="17"/>
      <c r="E9442" s="35" t="s">
        <v>74</v>
      </c>
      <c r="F9442" s="35" t="s">
        <v>77</v>
      </c>
      <c r="G9442" s="51" t="s">
        <v>65</v>
      </c>
      <c r="H9442" s="10">
        <v>7892</v>
      </c>
      <c r="I9442" s="10">
        <v>7737</v>
      </c>
      <c r="J9442" s="53">
        <v>15629</v>
      </c>
      <c r="K9442" s="55"/>
      <c r="L9442" s="57"/>
      <c r="M9442" s="57"/>
      <c r="N9442" s="59"/>
      <c r="O9442" s="53"/>
      <c r="P9442" s="92"/>
      <c r="Q9442" s="92"/>
      <c r="R9442" s="61"/>
      <c r="S9442" s="24">
        <f>Table1[[#This Row],[Female Voters]]/Table1[[#This Row],[Female Population]]</f>
        <v>0</v>
      </c>
      <c r="T9442" s="24">
        <f>Table1[[#This Row],[Male Voters]]/Table1[[#This Row],[Male Population]]</f>
        <v>0</v>
      </c>
      <c r="U9442" s="24">
        <f>Table1[[#This Row],[Total Voters]]/Table1[[#This Row],[Total Population]]</f>
        <v>0</v>
      </c>
      <c r="V9442" s="24">
        <f>Table1[[#This Row],[Female Ballots]]/Table1[[#This Row],[Female Population]]</f>
        <v>0</v>
      </c>
      <c r="W9442" s="24">
        <f>Table1[[#This Row],[Male Ballots]]/Table1[[#This Row],[Male Population]]</f>
        <v>0</v>
      </c>
      <c r="X9442" s="24">
        <f>Table1[[#This Row],[Total Ballots]]/Table1[[#This Row],[Total Population]]</f>
        <v>0</v>
      </c>
      <c r="Y9442" s="125" t="str">
        <f>IFERROR(Table1[[#This Row],[Female Ballots]]/Table1[[#This Row],[Female Voters]],"0.0%")</f>
        <v>0.0%</v>
      </c>
      <c r="Z9442" s="125" t="str">
        <f>IFERROR(Table1[[#This Row],[Male Ballots]]/Table1[[#This Row],[Male Voters]],"0.0%")</f>
        <v>0.0%</v>
      </c>
      <c r="AA9442" s="126" t="str">
        <f>IFERROR(Table1[[#This Row],[Total Ballots]]/Table1[[#This Row],[Total Voters]],"0.0%")</f>
        <v>0.0%</v>
      </c>
    </row>
    <row r="9443" spans="1:27" s="7" customFormat="1" x14ac:dyDescent="0.35">
      <c r="A9443" s="8" t="s">
        <v>38</v>
      </c>
      <c r="B9443" s="17">
        <v>2002</v>
      </c>
      <c r="C9443" s="16" t="s">
        <v>82</v>
      </c>
      <c r="D9443" s="17"/>
      <c r="E9443" s="35" t="s">
        <v>74</v>
      </c>
      <c r="F9443" s="35" t="s">
        <v>77</v>
      </c>
      <c r="G9443" s="51" t="s">
        <v>66</v>
      </c>
      <c r="H9443" s="10">
        <v>5358</v>
      </c>
      <c r="I9443" s="10">
        <v>5251</v>
      </c>
      <c r="J9443" s="53">
        <v>10609</v>
      </c>
      <c r="K9443" s="55"/>
      <c r="L9443" s="57"/>
      <c r="M9443" s="57"/>
      <c r="N9443" s="59"/>
      <c r="O9443" s="53"/>
      <c r="P9443" s="92"/>
      <c r="Q9443" s="92"/>
      <c r="R9443" s="61"/>
      <c r="S9443" s="24">
        <f>Table1[[#This Row],[Female Voters]]/Table1[[#This Row],[Female Population]]</f>
        <v>0</v>
      </c>
      <c r="T9443" s="24">
        <f>Table1[[#This Row],[Male Voters]]/Table1[[#This Row],[Male Population]]</f>
        <v>0</v>
      </c>
      <c r="U9443" s="24">
        <f>Table1[[#This Row],[Total Voters]]/Table1[[#This Row],[Total Population]]</f>
        <v>0</v>
      </c>
      <c r="V9443" s="24">
        <f>Table1[[#This Row],[Female Ballots]]/Table1[[#This Row],[Female Population]]</f>
        <v>0</v>
      </c>
      <c r="W9443" s="24">
        <f>Table1[[#This Row],[Male Ballots]]/Table1[[#This Row],[Male Population]]</f>
        <v>0</v>
      </c>
      <c r="X9443" s="24">
        <f>Table1[[#This Row],[Total Ballots]]/Table1[[#This Row],[Total Population]]</f>
        <v>0</v>
      </c>
      <c r="Y9443" s="125" t="str">
        <f>IFERROR(Table1[[#This Row],[Female Ballots]]/Table1[[#This Row],[Female Voters]],"0.0%")</f>
        <v>0.0%</v>
      </c>
      <c r="Z9443" s="125" t="str">
        <f>IFERROR(Table1[[#This Row],[Male Ballots]]/Table1[[#This Row],[Male Voters]],"0.0%")</f>
        <v>0.0%</v>
      </c>
      <c r="AA9443" s="126" t="str">
        <f>IFERROR(Table1[[#This Row],[Total Ballots]]/Table1[[#This Row],[Total Voters]],"0.0%")</f>
        <v>0.0%</v>
      </c>
    </row>
    <row r="9444" spans="1:27" s="7" customFormat="1" x14ac:dyDescent="0.35">
      <c r="A9444" s="8" t="s">
        <v>38</v>
      </c>
      <c r="B9444" s="17">
        <v>2002</v>
      </c>
      <c r="C9444" s="16" t="s">
        <v>82</v>
      </c>
      <c r="D9444" s="17"/>
      <c r="E9444" s="35" t="s">
        <v>74</v>
      </c>
      <c r="F9444" s="35" t="s">
        <v>77</v>
      </c>
      <c r="G9444" s="51" t="s">
        <v>67</v>
      </c>
      <c r="H9444" s="10">
        <v>8549</v>
      </c>
      <c r="I9444" s="10">
        <v>6890</v>
      </c>
      <c r="J9444" s="53">
        <v>15439</v>
      </c>
      <c r="K9444" s="55"/>
      <c r="L9444" s="57"/>
      <c r="M9444" s="57"/>
      <c r="N9444" s="59"/>
      <c r="O9444" s="53"/>
      <c r="P9444" s="92"/>
      <c r="Q9444" s="92"/>
      <c r="R9444" s="61"/>
      <c r="S9444" s="24">
        <f>Table1[[#This Row],[Female Voters]]/Table1[[#This Row],[Female Population]]</f>
        <v>0</v>
      </c>
      <c r="T9444" s="24">
        <f>Table1[[#This Row],[Male Voters]]/Table1[[#This Row],[Male Population]]</f>
        <v>0</v>
      </c>
      <c r="U9444" s="24">
        <f>Table1[[#This Row],[Total Voters]]/Table1[[#This Row],[Total Population]]</f>
        <v>0</v>
      </c>
      <c r="V9444" s="24">
        <f>Table1[[#This Row],[Female Ballots]]/Table1[[#This Row],[Female Population]]</f>
        <v>0</v>
      </c>
      <c r="W9444" s="24">
        <f>Table1[[#This Row],[Male Ballots]]/Table1[[#This Row],[Male Population]]</f>
        <v>0</v>
      </c>
      <c r="X9444" s="24">
        <f>Table1[[#This Row],[Total Ballots]]/Table1[[#This Row],[Total Population]]</f>
        <v>0</v>
      </c>
      <c r="Y9444" s="125" t="str">
        <f>IFERROR(Table1[[#This Row],[Female Ballots]]/Table1[[#This Row],[Female Voters]],"0.0%")</f>
        <v>0.0%</v>
      </c>
      <c r="Z9444" s="125" t="str">
        <f>IFERROR(Table1[[#This Row],[Male Ballots]]/Table1[[#This Row],[Male Voters]],"0.0%")</f>
        <v>0.0%</v>
      </c>
      <c r="AA9444" s="126" t="str">
        <f>IFERROR(Table1[[#This Row],[Total Ballots]]/Table1[[#This Row],[Total Voters]],"0.0%")</f>
        <v>0.0%</v>
      </c>
    </row>
    <row r="9445" spans="1:27" s="7" customFormat="1" x14ac:dyDescent="0.35">
      <c r="A9445" s="8" t="s">
        <v>36</v>
      </c>
      <c r="B9445" s="17">
        <v>2002</v>
      </c>
      <c r="C9445" s="16" t="s">
        <v>82</v>
      </c>
      <c r="D9445" s="17"/>
      <c r="E9445" s="35" t="s">
        <v>74</v>
      </c>
      <c r="F9445" s="35" t="s">
        <v>77</v>
      </c>
      <c r="G9445" s="51" t="s">
        <v>79</v>
      </c>
      <c r="H9445" s="10">
        <v>3725</v>
      </c>
      <c r="I9445" s="10">
        <v>3726</v>
      </c>
      <c r="J9445" s="53">
        <v>7451</v>
      </c>
      <c r="K9445" s="55"/>
      <c r="L9445" s="57"/>
      <c r="M9445" s="57"/>
      <c r="N9445" s="59">
        <v>5607</v>
      </c>
      <c r="O9445" s="53"/>
      <c r="P9445" s="92"/>
      <c r="Q9445" s="92"/>
      <c r="R9445" s="61">
        <v>3531</v>
      </c>
      <c r="S9445" s="24">
        <f>Table1[[#This Row],[Female Voters]]/Table1[[#This Row],[Female Population]]</f>
        <v>0</v>
      </c>
      <c r="T9445" s="24">
        <f>Table1[[#This Row],[Male Voters]]/Table1[[#This Row],[Male Population]]</f>
        <v>0</v>
      </c>
      <c r="U9445" s="24">
        <f>Table1[[#This Row],[Total Voters]]/Table1[[#This Row],[Total Population]]</f>
        <v>0.7525164407462086</v>
      </c>
      <c r="V9445" s="24">
        <f>Table1[[#This Row],[Female Ballots]]/Table1[[#This Row],[Female Population]]</f>
        <v>0</v>
      </c>
      <c r="W9445" s="24">
        <f>Table1[[#This Row],[Male Ballots]]/Table1[[#This Row],[Male Population]]</f>
        <v>0</v>
      </c>
      <c r="X9445" s="24">
        <f>Table1[[#This Row],[Total Ballots]]/Table1[[#This Row],[Total Population]]</f>
        <v>0.47389612132599651</v>
      </c>
      <c r="Y9445" s="125" t="str">
        <f>IFERROR(Table1[[#This Row],[Female Ballots]]/Table1[[#This Row],[Female Voters]],"0.0%")</f>
        <v>0.0%</v>
      </c>
      <c r="Z9445" s="125" t="str">
        <f>IFERROR(Table1[[#This Row],[Male Ballots]]/Table1[[#This Row],[Male Voters]],"0.0%")</f>
        <v>0.0%</v>
      </c>
      <c r="AA9445" s="126">
        <f>IFERROR(Table1[[#This Row],[Total Ballots]]/Table1[[#This Row],[Total Voters]],"0.0%")</f>
        <v>0.62974852862493313</v>
      </c>
    </row>
    <row r="9446" spans="1:27" s="7" customFormat="1" x14ac:dyDescent="0.35">
      <c r="A9446" s="8" t="s">
        <v>36</v>
      </c>
      <c r="B9446" s="17">
        <v>2002</v>
      </c>
      <c r="C9446" s="16" t="s">
        <v>82</v>
      </c>
      <c r="D9446" s="17"/>
      <c r="E9446" s="35" t="s">
        <v>74</v>
      </c>
      <c r="F9446" s="35" t="s">
        <v>77</v>
      </c>
      <c r="G9446" s="51" t="s">
        <v>62</v>
      </c>
      <c r="H9446" s="10">
        <v>329</v>
      </c>
      <c r="I9446" s="10">
        <v>351</v>
      </c>
      <c r="J9446" s="53">
        <v>680</v>
      </c>
      <c r="K9446" s="55"/>
      <c r="L9446" s="57"/>
      <c r="M9446" s="57"/>
      <c r="N9446" s="59"/>
      <c r="O9446" s="53"/>
      <c r="P9446" s="92"/>
      <c r="Q9446" s="92"/>
      <c r="R9446" s="61"/>
      <c r="S9446" s="24">
        <f>Table1[[#This Row],[Female Voters]]/Table1[[#This Row],[Female Population]]</f>
        <v>0</v>
      </c>
      <c r="T9446" s="24">
        <f>Table1[[#This Row],[Male Voters]]/Table1[[#This Row],[Male Population]]</f>
        <v>0</v>
      </c>
      <c r="U9446" s="24">
        <f>Table1[[#This Row],[Total Voters]]/Table1[[#This Row],[Total Population]]</f>
        <v>0</v>
      </c>
      <c r="V9446" s="24">
        <f>Table1[[#This Row],[Female Ballots]]/Table1[[#This Row],[Female Population]]</f>
        <v>0</v>
      </c>
      <c r="W9446" s="24">
        <f>Table1[[#This Row],[Male Ballots]]/Table1[[#This Row],[Male Population]]</f>
        <v>0</v>
      </c>
      <c r="X9446" s="24">
        <f>Table1[[#This Row],[Total Ballots]]/Table1[[#This Row],[Total Population]]</f>
        <v>0</v>
      </c>
      <c r="Y9446" s="125" t="str">
        <f>IFERROR(Table1[[#This Row],[Female Ballots]]/Table1[[#This Row],[Female Voters]],"0.0%")</f>
        <v>0.0%</v>
      </c>
      <c r="Z9446" s="125" t="str">
        <f>IFERROR(Table1[[#This Row],[Male Ballots]]/Table1[[#This Row],[Male Voters]],"0.0%")</f>
        <v>0.0%</v>
      </c>
      <c r="AA9446" s="126" t="str">
        <f>IFERROR(Table1[[#This Row],[Total Ballots]]/Table1[[#This Row],[Total Voters]],"0.0%")</f>
        <v>0.0%</v>
      </c>
    </row>
    <row r="9447" spans="1:27" s="7" customFormat="1" x14ac:dyDescent="0.35">
      <c r="A9447" s="8" t="s">
        <v>36</v>
      </c>
      <c r="B9447" s="17">
        <v>2002</v>
      </c>
      <c r="C9447" s="16" t="s">
        <v>82</v>
      </c>
      <c r="D9447" s="17"/>
      <c r="E9447" s="35" t="s">
        <v>74</v>
      </c>
      <c r="F9447" s="35" t="s">
        <v>77</v>
      </c>
      <c r="G9447" s="51" t="s">
        <v>63</v>
      </c>
      <c r="H9447" s="10">
        <v>539</v>
      </c>
      <c r="I9447" s="10">
        <v>524</v>
      </c>
      <c r="J9447" s="53">
        <v>1063</v>
      </c>
      <c r="K9447" s="55"/>
      <c r="L9447" s="57"/>
      <c r="M9447" s="57"/>
      <c r="N9447" s="59"/>
      <c r="O9447" s="53"/>
      <c r="P9447" s="92"/>
      <c r="Q9447" s="92"/>
      <c r="R9447" s="61"/>
      <c r="S9447" s="24">
        <f>Table1[[#This Row],[Female Voters]]/Table1[[#This Row],[Female Population]]</f>
        <v>0</v>
      </c>
      <c r="T9447" s="24">
        <f>Table1[[#This Row],[Male Voters]]/Table1[[#This Row],[Male Population]]</f>
        <v>0</v>
      </c>
      <c r="U9447" s="24">
        <f>Table1[[#This Row],[Total Voters]]/Table1[[#This Row],[Total Population]]</f>
        <v>0</v>
      </c>
      <c r="V9447" s="24">
        <f>Table1[[#This Row],[Female Ballots]]/Table1[[#This Row],[Female Population]]</f>
        <v>0</v>
      </c>
      <c r="W9447" s="24">
        <f>Table1[[#This Row],[Male Ballots]]/Table1[[#This Row],[Male Population]]</f>
        <v>0</v>
      </c>
      <c r="X9447" s="24">
        <f>Table1[[#This Row],[Total Ballots]]/Table1[[#This Row],[Total Population]]</f>
        <v>0</v>
      </c>
      <c r="Y9447" s="125" t="str">
        <f>IFERROR(Table1[[#This Row],[Female Ballots]]/Table1[[#This Row],[Female Voters]],"0.0%")</f>
        <v>0.0%</v>
      </c>
      <c r="Z9447" s="125" t="str">
        <f>IFERROR(Table1[[#This Row],[Male Ballots]]/Table1[[#This Row],[Male Voters]],"0.0%")</f>
        <v>0.0%</v>
      </c>
      <c r="AA9447" s="126" t="str">
        <f>IFERROR(Table1[[#This Row],[Total Ballots]]/Table1[[#This Row],[Total Voters]],"0.0%")</f>
        <v>0.0%</v>
      </c>
    </row>
    <row r="9448" spans="1:27" s="7" customFormat="1" x14ac:dyDescent="0.35">
      <c r="A9448" s="8" t="s">
        <v>36</v>
      </c>
      <c r="B9448" s="17">
        <v>2002</v>
      </c>
      <c r="C9448" s="16" t="s">
        <v>82</v>
      </c>
      <c r="D9448" s="17"/>
      <c r="E9448" s="35" t="s">
        <v>74</v>
      </c>
      <c r="F9448" s="35" t="s">
        <v>77</v>
      </c>
      <c r="G9448" s="51" t="s">
        <v>64</v>
      </c>
      <c r="H9448" s="10">
        <v>828</v>
      </c>
      <c r="I9448" s="10">
        <v>834</v>
      </c>
      <c r="J9448" s="53">
        <v>1662</v>
      </c>
      <c r="K9448" s="55"/>
      <c r="L9448" s="57"/>
      <c r="M9448" s="57"/>
      <c r="N9448" s="59"/>
      <c r="O9448" s="53"/>
      <c r="P9448" s="92"/>
      <c r="Q9448" s="92"/>
      <c r="R9448" s="61"/>
      <c r="S9448" s="24">
        <f>Table1[[#This Row],[Female Voters]]/Table1[[#This Row],[Female Population]]</f>
        <v>0</v>
      </c>
      <c r="T9448" s="24">
        <f>Table1[[#This Row],[Male Voters]]/Table1[[#This Row],[Male Population]]</f>
        <v>0</v>
      </c>
      <c r="U9448" s="24">
        <f>Table1[[#This Row],[Total Voters]]/Table1[[#This Row],[Total Population]]</f>
        <v>0</v>
      </c>
      <c r="V9448" s="24">
        <f>Table1[[#This Row],[Female Ballots]]/Table1[[#This Row],[Female Population]]</f>
        <v>0</v>
      </c>
      <c r="W9448" s="24">
        <f>Table1[[#This Row],[Male Ballots]]/Table1[[#This Row],[Male Population]]</f>
        <v>0</v>
      </c>
      <c r="X9448" s="24">
        <f>Table1[[#This Row],[Total Ballots]]/Table1[[#This Row],[Total Population]]</f>
        <v>0</v>
      </c>
      <c r="Y9448" s="125" t="str">
        <f>IFERROR(Table1[[#This Row],[Female Ballots]]/Table1[[#This Row],[Female Voters]],"0.0%")</f>
        <v>0.0%</v>
      </c>
      <c r="Z9448" s="125" t="str">
        <f>IFERROR(Table1[[#This Row],[Male Ballots]]/Table1[[#This Row],[Male Voters]],"0.0%")</f>
        <v>0.0%</v>
      </c>
      <c r="AA9448" s="126" t="str">
        <f>IFERROR(Table1[[#This Row],[Total Ballots]]/Table1[[#This Row],[Total Voters]],"0.0%")</f>
        <v>0.0%</v>
      </c>
    </row>
    <row r="9449" spans="1:27" s="7" customFormat="1" x14ac:dyDescent="0.35">
      <c r="A9449" s="8" t="s">
        <v>36</v>
      </c>
      <c r="B9449" s="17">
        <v>2002</v>
      </c>
      <c r="C9449" s="16" t="s">
        <v>82</v>
      </c>
      <c r="D9449" s="17"/>
      <c r="E9449" s="35" t="s">
        <v>74</v>
      </c>
      <c r="F9449" s="35" t="s">
        <v>77</v>
      </c>
      <c r="G9449" s="51" t="s">
        <v>65</v>
      </c>
      <c r="H9449" s="10">
        <v>865</v>
      </c>
      <c r="I9449" s="10">
        <v>874</v>
      </c>
      <c r="J9449" s="53">
        <v>1739</v>
      </c>
      <c r="K9449" s="55"/>
      <c r="L9449" s="57"/>
      <c r="M9449" s="57"/>
      <c r="N9449" s="59"/>
      <c r="O9449" s="53"/>
      <c r="P9449" s="92"/>
      <c r="Q9449" s="92"/>
      <c r="R9449" s="61"/>
      <c r="S9449" s="24">
        <f>Table1[[#This Row],[Female Voters]]/Table1[[#This Row],[Female Population]]</f>
        <v>0</v>
      </c>
      <c r="T9449" s="24">
        <f>Table1[[#This Row],[Male Voters]]/Table1[[#This Row],[Male Population]]</f>
        <v>0</v>
      </c>
      <c r="U9449" s="24">
        <f>Table1[[#This Row],[Total Voters]]/Table1[[#This Row],[Total Population]]</f>
        <v>0</v>
      </c>
      <c r="V9449" s="24">
        <f>Table1[[#This Row],[Female Ballots]]/Table1[[#This Row],[Female Population]]</f>
        <v>0</v>
      </c>
      <c r="W9449" s="24">
        <f>Table1[[#This Row],[Male Ballots]]/Table1[[#This Row],[Male Population]]</f>
        <v>0</v>
      </c>
      <c r="X9449" s="24">
        <f>Table1[[#This Row],[Total Ballots]]/Table1[[#This Row],[Total Population]]</f>
        <v>0</v>
      </c>
      <c r="Y9449" s="125" t="str">
        <f>IFERROR(Table1[[#This Row],[Female Ballots]]/Table1[[#This Row],[Female Voters]],"0.0%")</f>
        <v>0.0%</v>
      </c>
      <c r="Z9449" s="125" t="str">
        <f>IFERROR(Table1[[#This Row],[Male Ballots]]/Table1[[#This Row],[Male Voters]],"0.0%")</f>
        <v>0.0%</v>
      </c>
      <c r="AA9449" s="126" t="str">
        <f>IFERROR(Table1[[#This Row],[Total Ballots]]/Table1[[#This Row],[Total Voters]],"0.0%")</f>
        <v>0.0%</v>
      </c>
    </row>
    <row r="9450" spans="1:27" s="7" customFormat="1" x14ac:dyDescent="0.35">
      <c r="A9450" s="8" t="s">
        <v>36</v>
      </c>
      <c r="B9450" s="17">
        <v>2002</v>
      </c>
      <c r="C9450" s="16" t="s">
        <v>82</v>
      </c>
      <c r="D9450" s="17"/>
      <c r="E9450" s="35" t="s">
        <v>74</v>
      </c>
      <c r="F9450" s="35" t="s">
        <v>77</v>
      </c>
      <c r="G9450" s="51" t="s">
        <v>66</v>
      </c>
      <c r="H9450" s="10">
        <v>552</v>
      </c>
      <c r="I9450" s="10">
        <v>606</v>
      </c>
      <c r="J9450" s="53">
        <v>1158</v>
      </c>
      <c r="K9450" s="55"/>
      <c r="L9450" s="57"/>
      <c r="M9450" s="57"/>
      <c r="N9450" s="59"/>
      <c r="O9450" s="53"/>
      <c r="P9450" s="92"/>
      <c r="Q9450" s="92"/>
      <c r="R9450" s="61"/>
      <c r="S9450" s="24">
        <f>Table1[[#This Row],[Female Voters]]/Table1[[#This Row],[Female Population]]</f>
        <v>0</v>
      </c>
      <c r="T9450" s="24">
        <f>Table1[[#This Row],[Male Voters]]/Table1[[#This Row],[Male Population]]</f>
        <v>0</v>
      </c>
      <c r="U9450" s="24">
        <f>Table1[[#This Row],[Total Voters]]/Table1[[#This Row],[Total Population]]</f>
        <v>0</v>
      </c>
      <c r="V9450" s="24">
        <f>Table1[[#This Row],[Female Ballots]]/Table1[[#This Row],[Female Population]]</f>
        <v>0</v>
      </c>
      <c r="W9450" s="24">
        <f>Table1[[#This Row],[Male Ballots]]/Table1[[#This Row],[Male Population]]</f>
        <v>0</v>
      </c>
      <c r="X9450" s="24">
        <f>Table1[[#This Row],[Total Ballots]]/Table1[[#This Row],[Total Population]]</f>
        <v>0</v>
      </c>
      <c r="Y9450" s="125" t="str">
        <f>IFERROR(Table1[[#This Row],[Female Ballots]]/Table1[[#This Row],[Female Voters]],"0.0%")</f>
        <v>0.0%</v>
      </c>
      <c r="Z9450" s="125" t="str">
        <f>IFERROR(Table1[[#This Row],[Male Ballots]]/Table1[[#This Row],[Male Voters]],"0.0%")</f>
        <v>0.0%</v>
      </c>
      <c r="AA9450" s="126" t="str">
        <f>IFERROR(Table1[[#This Row],[Total Ballots]]/Table1[[#This Row],[Total Voters]],"0.0%")</f>
        <v>0.0%</v>
      </c>
    </row>
    <row r="9451" spans="1:27" s="7" customFormat="1" x14ac:dyDescent="0.35">
      <c r="A9451" s="8" t="s">
        <v>36</v>
      </c>
      <c r="B9451" s="17">
        <v>2002</v>
      </c>
      <c r="C9451" s="16" t="s">
        <v>82</v>
      </c>
      <c r="D9451" s="17"/>
      <c r="E9451" s="35" t="s">
        <v>74</v>
      </c>
      <c r="F9451" s="35" t="s">
        <v>77</v>
      </c>
      <c r="G9451" s="51" t="s">
        <v>67</v>
      </c>
      <c r="H9451" s="10">
        <v>612</v>
      </c>
      <c r="I9451" s="10">
        <v>537</v>
      </c>
      <c r="J9451" s="53">
        <v>1149</v>
      </c>
      <c r="K9451" s="55"/>
      <c r="L9451" s="57"/>
      <c r="M9451" s="57"/>
      <c r="N9451" s="59"/>
      <c r="O9451" s="53"/>
      <c r="P9451" s="92"/>
      <c r="Q9451" s="92"/>
      <c r="R9451" s="61"/>
      <c r="S9451" s="24">
        <f>Table1[[#This Row],[Female Voters]]/Table1[[#This Row],[Female Population]]</f>
        <v>0</v>
      </c>
      <c r="T9451" s="24">
        <f>Table1[[#This Row],[Male Voters]]/Table1[[#This Row],[Male Population]]</f>
        <v>0</v>
      </c>
      <c r="U9451" s="24">
        <f>Table1[[#This Row],[Total Voters]]/Table1[[#This Row],[Total Population]]</f>
        <v>0</v>
      </c>
      <c r="V9451" s="24">
        <f>Table1[[#This Row],[Female Ballots]]/Table1[[#This Row],[Female Population]]</f>
        <v>0</v>
      </c>
      <c r="W9451" s="24">
        <f>Table1[[#This Row],[Male Ballots]]/Table1[[#This Row],[Male Population]]</f>
        <v>0</v>
      </c>
      <c r="X9451" s="24">
        <f>Table1[[#This Row],[Total Ballots]]/Table1[[#This Row],[Total Population]]</f>
        <v>0</v>
      </c>
      <c r="Y9451" s="125" t="str">
        <f>IFERROR(Table1[[#This Row],[Female Ballots]]/Table1[[#This Row],[Female Voters]],"0.0%")</f>
        <v>0.0%</v>
      </c>
      <c r="Z9451" s="125" t="str">
        <f>IFERROR(Table1[[#This Row],[Male Ballots]]/Table1[[#This Row],[Male Voters]],"0.0%")</f>
        <v>0.0%</v>
      </c>
      <c r="AA9451" s="126" t="str">
        <f>IFERROR(Table1[[#This Row],[Total Ballots]]/Table1[[#This Row],[Total Voters]],"0.0%")</f>
        <v>0.0%</v>
      </c>
    </row>
    <row r="9452" spans="1:27" s="7" customFormat="1" x14ac:dyDescent="0.35">
      <c r="A9452" s="8" t="s">
        <v>52</v>
      </c>
      <c r="B9452" s="17">
        <v>2002</v>
      </c>
      <c r="C9452" s="16" t="s">
        <v>82</v>
      </c>
      <c r="D9452" s="17" t="s">
        <v>70</v>
      </c>
      <c r="E9452" s="35" t="s">
        <v>75</v>
      </c>
      <c r="F9452" s="35" t="s">
        <v>77</v>
      </c>
      <c r="G9452" s="51" t="s">
        <v>79</v>
      </c>
      <c r="H9452" s="10">
        <v>232209</v>
      </c>
      <c r="I9452" s="10">
        <v>228899</v>
      </c>
      <c r="J9452" s="53">
        <v>461108</v>
      </c>
      <c r="K9452" s="55"/>
      <c r="L9452" s="57"/>
      <c r="M9452" s="57"/>
      <c r="N9452" s="59">
        <v>318170</v>
      </c>
      <c r="O9452" s="53"/>
      <c r="P9452" s="92"/>
      <c r="Q9452" s="92"/>
      <c r="R9452" s="61">
        <v>181075</v>
      </c>
      <c r="S9452" s="24">
        <f>Table1[[#This Row],[Female Voters]]/Table1[[#This Row],[Female Population]]</f>
        <v>0</v>
      </c>
      <c r="T9452" s="24">
        <f>Table1[[#This Row],[Male Voters]]/Table1[[#This Row],[Male Population]]</f>
        <v>0</v>
      </c>
      <c r="U9452" s="24">
        <f>Table1[[#This Row],[Total Voters]]/Table1[[#This Row],[Total Population]]</f>
        <v>0.69001188441753347</v>
      </c>
      <c r="V9452" s="24">
        <f>Table1[[#This Row],[Female Ballots]]/Table1[[#This Row],[Female Population]]</f>
        <v>0</v>
      </c>
      <c r="W9452" s="24">
        <f>Table1[[#This Row],[Male Ballots]]/Table1[[#This Row],[Male Population]]</f>
        <v>0</v>
      </c>
      <c r="X9452" s="24">
        <f>Table1[[#This Row],[Total Ballots]]/Table1[[#This Row],[Total Population]]</f>
        <v>0.39269542059560886</v>
      </c>
      <c r="Y9452" s="125" t="str">
        <f>IFERROR(Table1[[#This Row],[Female Ballots]]/Table1[[#This Row],[Female Voters]],"0.0%")</f>
        <v>0.0%</v>
      </c>
      <c r="Z9452" s="125" t="str">
        <f>IFERROR(Table1[[#This Row],[Male Ballots]]/Table1[[#This Row],[Male Voters]],"0.0%")</f>
        <v>0.0%</v>
      </c>
      <c r="AA9452" s="126">
        <f>IFERROR(Table1[[#This Row],[Total Ballots]]/Table1[[#This Row],[Total Voters]],"0.0%")</f>
        <v>0.56911399566269605</v>
      </c>
    </row>
    <row r="9453" spans="1:27" s="7" customFormat="1" x14ac:dyDescent="0.35">
      <c r="A9453" s="8" t="s">
        <v>52</v>
      </c>
      <c r="B9453" s="17">
        <v>2002</v>
      </c>
      <c r="C9453" s="16" t="s">
        <v>82</v>
      </c>
      <c r="D9453" s="17" t="s">
        <v>70</v>
      </c>
      <c r="E9453" s="35" t="s">
        <v>75</v>
      </c>
      <c r="F9453" s="35" t="s">
        <v>77</v>
      </c>
      <c r="G9453" s="51" t="s">
        <v>62</v>
      </c>
      <c r="H9453" s="10">
        <v>26625</v>
      </c>
      <c r="I9453" s="10">
        <v>29022</v>
      </c>
      <c r="J9453" s="53">
        <v>55647</v>
      </c>
      <c r="K9453" s="55"/>
      <c r="L9453" s="57"/>
      <c r="M9453" s="57"/>
      <c r="N9453" s="59"/>
      <c r="O9453" s="53"/>
      <c r="P9453" s="92"/>
      <c r="Q9453" s="92"/>
      <c r="R9453" s="61"/>
      <c r="S9453" s="24">
        <f>Table1[[#This Row],[Female Voters]]/Table1[[#This Row],[Female Population]]</f>
        <v>0</v>
      </c>
      <c r="T9453" s="24">
        <f>Table1[[#This Row],[Male Voters]]/Table1[[#This Row],[Male Population]]</f>
        <v>0</v>
      </c>
      <c r="U9453" s="24">
        <f>Table1[[#This Row],[Total Voters]]/Table1[[#This Row],[Total Population]]</f>
        <v>0</v>
      </c>
      <c r="V9453" s="24">
        <f>Table1[[#This Row],[Female Ballots]]/Table1[[#This Row],[Female Population]]</f>
        <v>0</v>
      </c>
      <c r="W9453" s="24">
        <f>Table1[[#This Row],[Male Ballots]]/Table1[[#This Row],[Male Population]]</f>
        <v>0</v>
      </c>
      <c r="X9453" s="24">
        <f>Table1[[#This Row],[Total Ballots]]/Table1[[#This Row],[Total Population]]</f>
        <v>0</v>
      </c>
      <c r="Y9453" s="125" t="str">
        <f>IFERROR(Table1[[#This Row],[Female Ballots]]/Table1[[#This Row],[Female Voters]],"0.0%")</f>
        <v>0.0%</v>
      </c>
      <c r="Z9453" s="125" t="str">
        <f>IFERROR(Table1[[#This Row],[Male Ballots]]/Table1[[#This Row],[Male Voters]],"0.0%")</f>
        <v>0.0%</v>
      </c>
      <c r="AA9453" s="126" t="str">
        <f>IFERROR(Table1[[#This Row],[Total Ballots]]/Table1[[#This Row],[Total Voters]],"0.0%")</f>
        <v>0.0%</v>
      </c>
    </row>
    <row r="9454" spans="1:27" s="7" customFormat="1" x14ac:dyDescent="0.35">
      <c r="A9454" s="8" t="s">
        <v>52</v>
      </c>
      <c r="B9454" s="17">
        <v>2002</v>
      </c>
      <c r="C9454" s="16" t="s">
        <v>82</v>
      </c>
      <c r="D9454" s="17" t="s">
        <v>70</v>
      </c>
      <c r="E9454" s="35" t="s">
        <v>75</v>
      </c>
      <c r="F9454" s="35" t="s">
        <v>77</v>
      </c>
      <c r="G9454" s="51" t="s">
        <v>63</v>
      </c>
      <c r="H9454" s="10">
        <v>43856</v>
      </c>
      <c r="I9454" s="10">
        <v>45573</v>
      </c>
      <c r="J9454" s="53">
        <v>89429</v>
      </c>
      <c r="K9454" s="55"/>
      <c r="L9454" s="57"/>
      <c r="M9454" s="57"/>
      <c r="N9454" s="59"/>
      <c r="O9454" s="53"/>
      <c r="P9454" s="92"/>
      <c r="Q9454" s="92"/>
      <c r="R9454" s="61"/>
      <c r="S9454" s="24">
        <f>Table1[[#This Row],[Female Voters]]/Table1[[#This Row],[Female Population]]</f>
        <v>0</v>
      </c>
      <c r="T9454" s="24">
        <f>Table1[[#This Row],[Male Voters]]/Table1[[#This Row],[Male Population]]</f>
        <v>0</v>
      </c>
      <c r="U9454" s="24">
        <f>Table1[[#This Row],[Total Voters]]/Table1[[#This Row],[Total Population]]</f>
        <v>0</v>
      </c>
      <c r="V9454" s="24">
        <f>Table1[[#This Row],[Female Ballots]]/Table1[[#This Row],[Female Population]]</f>
        <v>0</v>
      </c>
      <c r="W9454" s="24">
        <f>Table1[[#This Row],[Male Ballots]]/Table1[[#This Row],[Male Population]]</f>
        <v>0</v>
      </c>
      <c r="X9454" s="24">
        <f>Table1[[#This Row],[Total Ballots]]/Table1[[#This Row],[Total Population]]</f>
        <v>0</v>
      </c>
      <c r="Y9454" s="125" t="str">
        <f>IFERROR(Table1[[#This Row],[Female Ballots]]/Table1[[#This Row],[Female Voters]],"0.0%")</f>
        <v>0.0%</v>
      </c>
      <c r="Z9454" s="125" t="str">
        <f>IFERROR(Table1[[#This Row],[Male Ballots]]/Table1[[#This Row],[Male Voters]],"0.0%")</f>
        <v>0.0%</v>
      </c>
      <c r="AA9454" s="126" t="str">
        <f>IFERROR(Table1[[#This Row],[Total Ballots]]/Table1[[#This Row],[Total Voters]],"0.0%")</f>
        <v>0.0%</v>
      </c>
    </row>
    <row r="9455" spans="1:27" s="7" customFormat="1" x14ac:dyDescent="0.35">
      <c r="A9455" s="8" t="s">
        <v>52</v>
      </c>
      <c r="B9455" s="17">
        <v>2002</v>
      </c>
      <c r="C9455" s="16" t="s">
        <v>82</v>
      </c>
      <c r="D9455" s="17" t="s">
        <v>70</v>
      </c>
      <c r="E9455" s="35" t="s">
        <v>75</v>
      </c>
      <c r="F9455" s="35" t="s">
        <v>77</v>
      </c>
      <c r="G9455" s="51" t="s">
        <v>64</v>
      </c>
      <c r="H9455" s="10">
        <v>53871</v>
      </c>
      <c r="I9455" s="10">
        <v>56046</v>
      </c>
      <c r="J9455" s="53">
        <v>109917</v>
      </c>
      <c r="K9455" s="55"/>
      <c r="L9455" s="57"/>
      <c r="M9455" s="57"/>
      <c r="N9455" s="59"/>
      <c r="O9455" s="53"/>
      <c r="P9455" s="92"/>
      <c r="Q9455" s="92"/>
      <c r="R9455" s="61"/>
      <c r="S9455" s="24">
        <f>Table1[[#This Row],[Female Voters]]/Table1[[#This Row],[Female Population]]</f>
        <v>0</v>
      </c>
      <c r="T9455" s="24">
        <f>Table1[[#This Row],[Male Voters]]/Table1[[#This Row],[Male Population]]</f>
        <v>0</v>
      </c>
      <c r="U9455" s="24">
        <f>Table1[[#This Row],[Total Voters]]/Table1[[#This Row],[Total Population]]</f>
        <v>0</v>
      </c>
      <c r="V9455" s="24">
        <f>Table1[[#This Row],[Female Ballots]]/Table1[[#This Row],[Female Population]]</f>
        <v>0</v>
      </c>
      <c r="W9455" s="24">
        <f>Table1[[#This Row],[Male Ballots]]/Table1[[#This Row],[Male Population]]</f>
        <v>0</v>
      </c>
      <c r="X9455" s="24">
        <f>Table1[[#This Row],[Total Ballots]]/Table1[[#This Row],[Total Population]]</f>
        <v>0</v>
      </c>
      <c r="Y9455" s="125" t="str">
        <f>IFERROR(Table1[[#This Row],[Female Ballots]]/Table1[[#This Row],[Female Voters]],"0.0%")</f>
        <v>0.0%</v>
      </c>
      <c r="Z9455" s="125" t="str">
        <f>IFERROR(Table1[[#This Row],[Male Ballots]]/Table1[[#This Row],[Male Voters]],"0.0%")</f>
        <v>0.0%</v>
      </c>
      <c r="AA9455" s="126" t="str">
        <f>IFERROR(Table1[[#This Row],[Total Ballots]]/Table1[[#This Row],[Total Voters]],"0.0%")</f>
        <v>0.0%</v>
      </c>
    </row>
    <row r="9456" spans="1:27" s="7" customFormat="1" x14ac:dyDescent="0.35">
      <c r="A9456" s="8" t="s">
        <v>52</v>
      </c>
      <c r="B9456" s="17">
        <v>2002</v>
      </c>
      <c r="C9456" s="16" t="s">
        <v>82</v>
      </c>
      <c r="D9456" s="17" t="s">
        <v>70</v>
      </c>
      <c r="E9456" s="35" t="s">
        <v>75</v>
      </c>
      <c r="F9456" s="35" t="s">
        <v>77</v>
      </c>
      <c r="G9456" s="51" t="s">
        <v>65</v>
      </c>
      <c r="H9456" s="10">
        <v>47489</v>
      </c>
      <c r="I9456" s="10">
        <v>47323</v>
      </c>
      <c r="J9456" s="53">
        <v>94812</v>
      </c>
      <c r="K9456" s="55"/>
      <c r="L9456" s="57"/>
      <c r="M9456" s="57"/>
      <c r="N9456" s="59"/>
      <c r="O9456" s="53"/>
      <c r="P9456" s="92"/>
      <c r="Q9456" s="92"/>
      <c r="R9456" s="61"/>
      <c r="S9456" s="24">
        <f>Table1[[#This Row],[Female Voters]]/Table1[[#This Row],[Female Population]]</f>
        <v>0</v>
      </c>
      <c r="T9456" s="24">
        <f>Table1[[#This Row],[Male Voters]]/Table1[[#This Row],[Male Population]]</f>
        <v>0</v>
      </c>
      <c r="U9456" s="24">
        <f>Table1[[#This Row],[Total Voters]]/Table1[[#This Row],[Total Population]]</f>
        <v>0</v>
      </c>
      <c r="V9456" s="24">
        <f>Table1[[#This Row],[Female Ballots]]/Table1[[#This Row],[Female Population]]</f>
        <v>0</v>
      </c>
      <c r="W9456" s="24">
        <f>Table1[[#This Row],[Male Ballots]]/Table1[[#This Row],[Male Population]]</f>
        <v>0</v>
      </c>
      <c r="X9456" s="24">
        <f>Table1[[#This Row],[Total Ballots]]/Table1[[#This Row],[Total Population]]</f>
        <v>0</v>
      </c>
      <c r="Y9456" s="125" t="str">
        <f>IFERROR(Table1[[#This Row],[Female Ballots]]/Table1[[#This Row],[Female Voters]],"0.0%")</f>
        <v>0.0%</v>
      </c>
      <c r="Z9456" s="125" t="str">
        <f>IFERROR(Table1[[#This Row],[Male Ballots]]/Table1[[#This Row],[Male Voters]],"0.0%")</f>
        <v>0.0%</v>
      </c>
      <c r="AA9456" s="126" t="str">
        <f>IFERROR(Table1[[#This Row],[Total Ballots]]/Table1[[#This Row],[Total Voters]],"0.0%")</f>
        <v>0.0%</v>
      </c>
    </row>
    <row r="9457" spans="1:27" s="7" customFormat="1" x14ac:dyDescent="0.35">
      <c r="A9457" s="8" t="s">
        <v>52</v>
      </c>
      <c r="B9457" s="17">
        <v>2002</v>
      </c>
      <c r="C9457" s="16" t="s">
        <v>82</v>
      </c>
      <c r="D9457" s="17" t="s">
        <v>70</v>
      </c>
      <c r="E9457" s="35" t="s">
        <v>75</v>
      </c>
      <c r="F9457" s="35" t="s">
        <v>77</v>
      </c>
      <c r="G9457" s="51" t="s">
        <v>66</v>
      </c>
      <c r="H9457" s="10">
        <v>26988</v>
      </c>
      <c r="I9457" s="10">
        <v>26622</v>
      </c>
      <c r="J9457" s="53">
        <v>53610</v>
      </c>
      <c r="K9457" s="55"/>
      <c r="L9457" s="57"/>
      <c r="M9457" s="57"/>
      <c r="N9457" s="59"/>
      <c r="O9457" s="53"/>
      <c r="P9457" s="92"/>
      <c r="Q9457" s="92"/>
      <c r="R9457" s="61"/>
      <c r="S9457" s="24">
        <f>Table1[[#This Row],[Female Voters]]/Table1[[#This Row],[Female Population]]</f>
        <v>0</v>
      </c>
      <c r="T9457" s="24">
        <f>Table1[[#This Row],[Male Voters]]/Table1[[#This Row],[Male Population]]</f>
        <v>0</v>
      </c>
      <c r="U9457" s="24">
        <f>Table1[[#This Row],[Total Voters]]/Table1[[#This Row],[Total Population]]</f>
        <v>0</v>
      </c>
      <c r="V9457" s="24">
        <f>Table1[[#This Row],[Female Ballots]]/Table1[[#This Row],[Female Population]]</f>
        <v>0</v>
      </c>
      <c r="W9457" s="24">
        <f>Table1[[#This Row],[Male Ballots]]/Table1[[#This Row],[Male Population]]</f>
        <v>0</v>
      </c>
      <c r="X9457" s="24">
        <f>Table1[[#This Row],[Total Ballots]]/Table1[[#This Row],[Total Population]]</f>
        <v>0</v>
      </c>
      <c r="Y9457" s="125" t="str">
        <f>IFERROR(Table1[[#This Row],[Female Ballots]]/Table1[[#This Row],[Female Voters]],"0.0%")</f>
        <v>0.0%</v>
      </c>
      <c r="Z9457" s="125" t="str">
        <f>IFERROR(Table1[[#This Row],[Male Ballots]]/Table1[[#This Row],[Male Voters]],"0.0%")</f>
        <v>0.0%</v>
      </c>
      <c r="AA9457" s="126" t="str">
        <f>IFERROR(Table1[[#This Row],[Total Ballots]]/Table1[[#This Row],[Total Voters]],"0.0%")</f>
        <v>0.0%</v>
      </c>
    </row>
    <row r="9458" spans="1:27" s="7" customFormat="1" x14ac:dyDescent="0.35">
      <c r="A9458" s="8" t="s">
        <v>52</v>
      </c>
      <c r="B9458" s="17">
        <v>2002</v>
      </c>
      <c r="C9458" s="16" t="s">
        <v>82</v>
      </c>
      <c r="D9458" s="17" t="s">
        <v>70</v>
      </c>
      <c r="E9458" s="35" t="s">
        <v>75</v>
      </c>
      <c r="F9458" s="35" t="s">
        <v>77</v>
      </c>
      <c r="G9458" s="51" t="s">
        <v>67</v>
      </c>
      <c r="H9458" s="10">
        <v>33380</v>
      </c>
      <c r="I9458" s="10">
        <v>24313</v>
      </c>
      <c r="J9458" s="53">
        <v>57693</v>
      </c>
      <c r="K9458" s="55"/>
      <c r="L9458" s="57"/>
      <c r="M9458" s="57"/>
      <c r="N9458" s="59"/>
      <c r="O9458" s="53"/>
      <c r="P9458" s="92"/>
      <c r="Q9458" s="92"/>
      <c r="R9458" s="61"/>
      <c r="S9458" s="24">
        <f>Table1[[#This Row],[Female Voters]]/Table1[[#This Row],[Female Population]]</f>
        <v>0</v>
      </c>
      <c r="T9458" s="24">
        <f>Table1[[#This Row],[Male Voters]]/Table1[[#This Row],[Male Population]]</f>
        <v>0</v>
      </c>
      <c r="U9458" s="24">
        <f>Table1[[#This Row],[Total Voters]]/Table1[[#This Row],[Total Population]]</f>
        <v>0</v>
      </c>
      <c r="V9458" s="24">
        <f>Table1[[#This Row],[Female Ballots]]/Table1[[#This Row],[Female Population]]</f>
        <v>0</v>
      </c>
      <c r="W9458" s="24">
        <f>Table1[[#This Row],[Male Ballots]]/Table1[[#This Row],[Male Population]]</f>
        <v>0</v>
      </c>
      <c r="X9458" s="24">
        <f>Table1[[#This Row],[Total Ballots]]/Table1[[#This Row],[Total Population]]</f>
        <v>0</v>
      </c>
      <c r="Y9458" s="125" t="str">
        <f>IFERROR(Table1[[#This Row],[Female Ballots]]/Table1[[#This Row],[Female Voters]],"0.0%")</f>
        <v>0.0%</v>
      </c>
      <c r="Z9458" s="125" t="str">
        <f>IFERROR(Table1[[#This Row],[Male Ballots]]/Table1[[#This Row],[Male Voters]],"0.0%")</f>
        <v>0.0%</v>
      </c>
      <c r="AA9458" s="126" t="str">
        <f>IFERROR(Table1[[#This Row],[Total Ballots]]/Table1[[#This Row],[Total Voters]],"0.0%")</f>
        <v>0.0%</v>
      </c>
    </row>
    <row r="9459" spans="1:27" s="7" customFormat="1" x14ac:dyDescent="0.35">
      <c r="A9459" s="8" t="s">
        <v>40</v>
      </c>
      <c r="B9459" s="17">
        <v>2002</v>
      </c>
      <c r="C9459" s="16" t="s">
        <v>82</v>
      </c>
      <c r="D9459" s="17"/>
      <c r="E9459" s="35" t="s">
        <v>73</v>
      </c>
      <c r="F9459" s="35" t="s">
        <v>77</v>
      </c>
      <c r="G9459" s="51" t="s">
        <v>79</v>
      </c>
      <c r="H9459" s="10">
        <v>165203</v>
      </c>
      <c r="I9459" s="10">
        <v>155649</v>
      </c>
      <c r="J9459" s="53">
        <v>320852</v>
      </c>
      <c r="K9459" s="55"/>
      <c r="L9459" s="57"/>
      <c r="M9459" s="57"/>
      <c r="N9459" s="59">
        <v>226493</v>
      </c>
      <c r="O9459" s="53"/>
      <c r="P9459" s="92"/>
      <c r="Q9459" s="92"/>
      <c r="R9459" s="61">
        <v>132843</v>
      </c>
      <c r="S9459" s="24">
        <f>Table1[[#This Row],[Female Voters]]/Table1[[#This Row],[Female Population]]</f>
        <v>0</v>
      </c>
      <c r="T9459" s="24">
        <f>Table1[[#This Row],[Male Voters]]/Table1[[#This Row],[Male Population]]</f>
        <v>0</v>
      </c>
      <c r="U9459" s="24">
        <f>Table1[[#This Row],[Total Voters]]/Table1[[#This Row],[Total Population]]</f>
        <v>0.70591113659880567</v>
      </c>
      <c r="V9459" s="24">
        <f>Table1[[#This Row],[Female Ballots]]/Table1[[#This Row],[Female Population]]</f>
        <v>0</v>
      </c>
      <c r="W9459" s="24">
        <f>Table1[[#This Row],[Male Ballots]]/Table1[[#This Row],[Male Population]]</f>
        <v>0</v>
      </c>
      <c r="X9459" s="24">
        <f>Table1[[#This Row],[Total Ballots]]/Table1[[#This Row],[Total Population]]</f>
        <v>0.41403201476069962</v>
      </c>
      <c r="Y9459" s="125" t="str">
        <f>IFERROR(Table1[[#This Row],[Female Ballots]]/Table1[[#This Row],[Female Voters]],"0.0%")</f>
        <v>0.0%</v>
      </c>
      <c r="Z9459" s="125" t="str">
        <f>IFERROR(Table1[[#This Row],[Male Ballots]]/Table1[[#This Row],[Male Voters]],"0.0%")</f>
        <v>0.0%</v>
      </c>
      <c r="AA9459" s="126">
        <f>IFERROR(Table1[[#This Row],[Total Ballots]]/Table1[[#This Row],[Total Voters]],"0.0%")</f>
        <v>0.58652143774862797</v>
      </c>
    </row>
    <row r="9460" spans="1:27" s="7" customFormat="1" x14ac:dyDescent="0.35">
      <c r="A9460" s="8" t="s">
        <v>40</v>
      </c>
      <c r="B9460" s="17">
        <v>2002</v>
      </c>
      <c r="C9460" s="16" t="s">
        <v>82</v>
      </c>
      <c r="D9460" s="17"/>
      <c r="E9460" s="35" t="s">
        <v>73</v>
      </c>
      <c r="F9460" s="35" t="s">
        <v>77</v>
      </c>
      <c r="G9460" s="51" t="s">
        <v>62</v>
      </c>
      <c r="H9460" s="10">
        <v>23792</v>
      </c>
      <c r="I9460" s="10">
        <v>23745</v>
      </c>
      <c r="J9460" s="53">
        <v>47537</v>
      </c>
      <c r="K9460" s="55"/>
      <c r="L9460" s="57"/>
      <c r="M9460" s="57"/>
      <c r="N9460" s="59"/>
      <c r="O9460" s="53"/>
      <c r="P9460" s="92"/>
      <c r="Q9460" s="92"/>
      <c r="R9460" s="61"/>
      <c r="S9460" s="24">
        <f>Table1[[#This Row],[Female Voters]]/Table1[[#This Row],[Female Population]]</f>
        <v>0</v>
      </c>
      <c r="T9460" s="24">
        <f>Table1[[#This Row],[Male Voters]]/Table1[[#This Row],[Male Population]]</f>
        <v>0</v>
      </c>
      <c r="U9460" s="24">
        <f>Table1[[#This Row],[Total Voters]]/Table1[[#This Row],[Total Population]]</f>
        <v>0</v>
      </c>
      <c r="V9460" s="24">
        <f>Table1[[#This Row],[Female Ballots]]/Table1[[#This Row],[Female Population]]</f>
        <v>0</v>
      </c>
      <c r="W9460" s="24">
        <f>Table1[[#This Row],[Male Ballots]]/Table1[[#This Row],[Male Population]]</f>
        <v>0</v>
      </c>
      <c r="X9460" s="24">
        <f>Table1[[#This Row],[Total Ballots]]/Table1[[#This Row],[Total Population]]</f>
        <v>0</v>
      </c>
      <c r="Y9460" s="125" t="str">
        <f>IFERROR(Table1[[#This Row],[Female Ballots]]/Table1[[#This Row],[Female Voters]],"0.0%")</f>
        <v>0.0%</v>
      </c>
      <c r="Z9460" s="125" t="str">
        <f>IFERROR(Table1[[#This Row],[Male Ballots]]/Table1[[#This Row],[Male Voters]],"0.0%")</f>
        <v>0.0%</v>
      </c>
      <c r="AA9460" s="126" t="str">
        <f>IFERROR(Table1[[#This Row],[Total Ballots]]/Table1[[#This Row],[Total Voters]],"0.0%")</f>
        <v>0.0%</v>
      </c>
    </row>
    <row r="9461" spans="1:27" s="7" customFormat="1" x14ac:dyDescent="0.35">
      <c r="A9461" s="8" t="s">
        <v>40</v>
      </c>
      <c r="B9461" s="17">
        <v>2002</v>
      </c>
      <c r="C9461" s="16" t="s">
        <v>82</v>
      </c>
      <c r="D9461" s="17"/>
      <c r="E9461" s="35" t="s">
        <v>73</v>
      </c>
      <c r="F9461" s="35" t="s">
        <v>77</v>
      </c>
      <c r="G9461" s="51" t="s">
        <v>63</v>
      </c>
      <c r="H9461" s="10">
        <v>26875</v>
      </c>
      <c r="I9461" s="10">
        <v>28194</v>
      </c>
      <c r="J9461" s="53">
        <v>55069</v>
      </c>
      <c r="K9461" s="55"/>
      <c r="L9461" s="57"/>
      <c r="M9461" s="57"/>
      <c r="N9461" s="59"/>
      <c r="O9461" s="53"/>
      <c r="P9461" s="92"/>
      <c r="Q9461" s="92"/>
      <c r="R9461" s="61"/>
      <c r="S9461" s="24">
        <f>Table1[[#This Row],[Female Voters]]/Table1[[#This Row],[Female Population]]</f>
        <v>0</v>
      </c>
      <c r="T9461" s="24">
        <f>Table1[[#This Row],[Male Voters]]/Table1[[#This Row],[Male Population]]</f>
        <v>0</v>
      </c>
      <c r="U9461" s="24">
        <f>Table1[[#This Row],[Total Voters]]/Table1[[#This Row],[Total Population]]</f>
        <v>0</v>
      </c>
      <c r="V9461" s="24">
        <f>Table1[[#This Row],[Female Ballots]]/Table1[[#This Row],[Female Population]]</f>
        <v>0</v>
      </c>
      <c r="W9461" s="24">
        <f>Table1[[#This Row],[Male Ballots]]/Table1[[#This Row],[Male Population]]</f>
        <v>0</v>
      </c>
      <c r="X9461" s="24">
        <f>Table1[[#This Row],[Total Ballots]]/Table1[[#This Row],[Total Population]]</f>
        <v>0</v>
      </c>
      <c r="Y9461" s="125" t="str">
        <f>IFERROR(Table1[[#This Row],[Female Ballots]]/Table1[[#This Row],[Female Voters]],"0.0%")</f>
        <v>0.0%</v>
      </c>
      <c r="Z9461" s="125" t="str">
        <f>IFERROR(Table1[[#This Row],[Male Ballots]]/Table1[[#This Row],[Male Voters]],"0.0%")</f>
        <v>0.0%</v>
      </c>
      <c r="AA9461" s="126" t="str">
        <f>IFERROR(Table1[[#This Row],[Total Ballots]]/Table1[[#This Row],[Total Voters]],"0.0%")</f>
        <v>0.0%</v>
      </c>
    </row>
    <row r="9462" spans="1:27" s="7" customFormat="1" x14ac:dyDescent="0.35">
      <c r="A9462" s="8" t="s">
        <v>40</v>
      </c>
      <c r="B9462" s="17">
        <v>2002</v>
      </c>
      <c r="C9462" s="16" t="s">
        <v>82</v>
      </c>
      <c r="D9462" s="17"/>
      <c r="E9462" s="35" t="s">
        <v>73</v>
      </c>
      <c r="F9462" s="35" t="s">
        <v>77</v>
      </c>
      <c r="G9462" s="51" t="s">
        <v>64</v>
      </c>
      <c r="H9462" s="10">
        <v>32199</v>
      </c>
      <c r="I9462" s="10">
        <v>32179</v>
      </c>
      <c r="J9462" s="53">
        <v>64378</v>
      </c>
      <c r="K9462" s="55"/>
      <c r="L9462" s="57"/>
      <c r="M9462" s="57"/>
      <c r="N9462" s="59"/>
      <c r="O9462" s="53"/>
      <c r="P9462" s="92"/>
      <c r="Q9462" s="92"/>
      <c r="R9462" s="61"/>
      <c r="S9462" s="24">
        <f>Table1[[#This Row],[Female Voters]]/Table1[[#This Row],[Female Population]]</f>
        <v>0</v>
      </c>
      <c r="T9462" s="24">
        <f>Table1[[#This Row],[Male Voters]]/Table1[[#This Row],[Male Population]]</f>
        <v>0</v>
      </c>
      <c r="U9462" s="24">
        <f>Table1[[#This Row],[Total Voters]]/Table1[[#This Row],[Total Population]]</f>
        <v>0</v>
      </c>
      <c r="V9462" s="24">
        <f>Table1[[#This Row],[Female Ballots]]/Table1[[#This Row],[Female Population]]</f>
        <v>0</v>
      </c>
      <c r="W9462" s="24">
        <f>Table1[[#This Row],[Male Ballots]]/Table1[[#This Row],[Male Population]]</f>
        <v>0</v>
      </c>
      <c r="X9462" s="24">
        <f>Table1[[#This Row],[Total Ballots]]/Table1[[#This Row],[Total Population]]</f>
        <v>0</v>
      </c>
      <c r="Y9462" s="125" t="str">
        <f>IFERROR(Table1[[#This Row],[Female Ballots]]/Table1[[#This Row],[Female Voters]],"0.0%")</f>
        <v>0.0%</v>
      </c>
      <c r="Z9462" s="125" t="str">
        <f>IFERROR(Table1[[#This Row],[Male Ballots]]/Table1[[#This Row],[Male Voters]],"0.0%")</f>
        <v>0.0%</v>
      </c>
      <c r="AA9462" s="126" t="str">
        <f>IFERROR(Table1[[#This Row],[Total Ballots]]/Table1[[#This Row],[Total Voters]],"0.0%")</f>
        <v>0.0%</v>
      </c>
    </row>
    <row r="9463" spans="1:27" s="7" customFormat="1" x14ac:dyDescent="0.35">
      <c r="A9463" s="8" t="s">
        <v>40</v>
      </c>
      <c r="B9463" s="17">
        <v>2002</v>
      </c>
      <c r="C9463" s="16" t="s">
        <v>82</v>
      </c>
      <c r="D9463" s="17"/>
      <c r="E9463" s="35" t="s">
        <v>73</v>
      </c>
      <c r="F9463" s="35" t="s">
        <v>77</v>
      </c>
      <c r="G9463" s="51" t="s">
        <v>65</v>
      </c>
      <c r="H9463" s="10">
        <v>31698</v>
      </c>
      <c r="I9463" s="10">
        <v>31058</v>
      </c>
      <c r="J9463" s="53">
        <v>62756</v>
      </c>
      <c r="K9463" s="55"/>
      <c r="L9463" s="57"/>
      <c r="M9463" s="57"/>
      <c r="N9463" s="59"/>
      <c r="O9463" s="53"/>
      <c r="P9463" s="92"/>
      <c r="Q9463" s="92"/>
      <c r="R9463" s="61"/>
      <c r="S9463" s="24">
        <f>Table1[[#This Row],[Female Voters]]/Table1[[#This Row],[Female Population]]</f>
        <v>0</v>
      </c>
      <c r="T9463" s="24">
        <f>Table1[[#This Row],[Male Voters]]/Table1[[#This Row],[Male Population]]</f>
        <v>0</v>
      </c>
      <c r="U9463" s="24">
        <f>Table1[[#This Row],[Total Voters]]/Table1[[#This Row],[Total Population]]</f>
        <v>0</v>
      </c>
      <c r="V9463" s="24">
        <f>Table1[[#This Row],[Female Ballots]]/Table1[[#This Row],[Female Population]]</f>
        <v>0</v>
      </c>
      <c r="W9463" s="24">
        <f>Table1[[#This Row],[Male Ballots]]/Table1[[#This Row],[Male Population]]</f>
        <v>0</v>
      </c>
      <c r="X9463" s="24">
        <f>Table1[[#This Row],[Total Ballots]]/Table1[[#This Row],[Total Population]]</f>
        <v>0</v>
      </c>
      <c r="Y9463" s="125" t="str">
        <f>IFERROR(Table1[[#This Row],[Female Ballots]]/Table1[[#This Row],[Female Voters]],"0.0%")</f>
        <v>0.0%</v>
      </c>
      <c r="Z9463" s="125" t="str">
        <f>IFERROR(Table1[[#This Row],[Male Ballots]]/Table1[[#This Row],[Male Voters]],"0.0%")</f>
        <v>0.0%</v>
      </c>
      <c r="AA9463" s="126" t="str">
        <f>IFERROR(Table1[[#This Row],[Total Ballots]]/Table1[[#This Row],[Total Voters]],"0.0%")</f>
        <v>0.0%</v>
      </c>
    </row>
    <row r="9464" spans="1:27" s="7" customFormat="1" x14ac:dyDescent="0.35">
      <c r="A9464" s="8" t="s">
        <v>40</v>
      </c>
      <c r="B9464" s="17">
        <v>2002</v>
      </c>
      <c r="C9464" s="16" t="s">
        <v>82</v>
      </c>
      <c r="D9464" s="17"/>
      <c r="E9464" s="35" t="s">
        <v>73</v>
      </c>
      <c r="F9464" s="35" t="s">
        <v>77</v>
      </c>
      <c r="G9464" s="51" t="s">
        <v>66</v>
      </c>
      <c r="H9464" s="10">
        <v>19781</v>
      </c>
      <c r="I9464" s="10">
        <v>18805</v>
      </c>
      <c r="J9464" s="53">
        <v>38586</v>
      </c>
      <c r="K9464" s="55"/>
      <c r="L9464" s="57"/>
      <c r="M9464" s="57"/>
      <c r="N9464" s="59"/>
      <c r="O9464" s="53"/>
      <c r="P9464" s="92"/>
      <c r="Q9464" s="92"/>
      <c r="R9464" s="61"/>
      <c r="S9464" s="24">
        <f>Table1[[#This Row],[Female Voters]]/Table1[[#This Row],[Female Population]]</f>
        <v>0</v>
      </c>
      <c r="T9464" s="24">
        <f>Table1[[#This Row],[Male Voters]]/Table1[[#This Row],[Male Population]]</f>
        <v>0</v>
      </c>
      <c r="U9464" s="24">
        <f>Table1[[#This Row],[Total Voters]]/Table1[[#This Row],[Total Population]]</f>
        <v>0</v>
      </c>
      <c r="V9464" s="24">
        <f>Table1[[#This Row],[Female Ballots]]/Table1[[#This Row],[Female Population]]</f>
        <v>0</v>
      </c>
      <c r="W9464" s="24">
        <f>Table1[[#This Row],[Male Ballots]]/Table1[[#This Row],[Male Population]]</f>
        <v>0</v>
      </c>
      <c r="X9464" s="24">
        <f>Table1[[#This Row],[Total Ballots]]/Table1[[#This Row],[Total Population]]</f>
        <v>0</v>
      </c>
      <c r="Y9464" s="125" t="str">
        <f>IFERROR(Table1[[#This Row],[Female Ballots]]/Table1[[#This Row],[Female Voters]],"0.0%")</f>
        <v>0.0%</v>
      </c>
      <c r="Z9464" s="125" t="str">
        <f>IFERROR(Table1[[#This Row],[Male Ballots]]/Table1[[#This Row],[Male Voters]],"0.0%")</f>
        <v>0.0%</v>
      </c>
      <c r="AA9464" s="126" t="str">
        <f>IFERROR(Table1[[#This Row],[Total Ballots]]/Table1[[#This Row],[Total Voters]],"0.0%")</f>
        <v>0.0%</v>
      </c>
    </row>
    <row r="9465" spans="1:27" s="7" customFormat="1" x14ac:dyDescent="0.35">
      <c r="A9465" s="8" t="s">
        <v>40</v>
      </c>
      <c r="B9465" s="17">
        <v>2002</v>
      </c>
      <c r="C9465" s="16" t="s">
        <v>82</v>
      </c>
      <c r="D9465" s="17"/>
      <c r="E9465" s="35" t="s">
        <v>73</v>
      </c>
      <c r="F9465" s="35" t="s">
        <v>77</v>
      </c>
      <c r="G9465" s="51" t="s">
        <v>67</v>
      </c>
      <c r="H9465" s="10">
        <v>30858</v>
      </c>
      <c r="I9465" s="10">
        <v>21668</v>
      </c>
      <c r="J9465" s="53">
        <v>52526</v>
      </c>
      <c r="K9465" s="55"/>
      <c r="L9465" s="57"/>
      <c r="M9465" s="57"/>
      <c r="N9465" s="59"/>
      <c r="O9465" s="53"/>
      <c r="P9465" s="92"/>
      <c r="Q9465" s="92"/>
      <c r="R9465" s="61"/>
      <c r="S9465" s="24">
        <f>Table1[[#This Row],[Female Voters]]/Table1[[#This Row],[Female Population]]</f>
        <v>0</v>
      </c>
      <c r="T9465" s="24">
        <f>Table1[[#This Row],[Male Voters]]/Table1[[#This Row],[Male Population]]</f>
        <v>0</v>
      </c>
      <c r="U9465" s="24">
        <f>Table1[[#This Row],[Total Voters]]/Table1[[#This Row],[Total Population]]</f>
        <v>0</v>
      </c>
      <c r="V9465" s="24">
        <f>Table1[[#This Row],[Female Ballots]]/Table1[[#This Row],[Female Population]]</f>
        <v>0</v>
      </c>
      <c r="W9465" s="24">
        <f>Table1[[#This Row],[Male Ballots]]/Table1[[#This Row],[Male Population]]</f>
        <v>0</v>
      </c>
      <c r="X9465" s="24">
        <f>Table1[[#This Row],[Total Ballots]]/Table1[[#This Row],[Total Population]]</f>
        <v>0</v>
      </c>
      <c r="Y9465" s="125" t="str">
        <f>IFERROR(Table1[[#This Row],[Female Ballots]]/Table1[[#This Row],[Female Voters]],"0.0%")</f>
        <v>0.0%</v>
      </c>
      <c r="Z9465" s="125" t="str">
        <f>IFERROR(Table1[[#This Row],[Male Ballots]]/Table1[[#This Row],[Male Voters]],"0.0%")</f>
        <v>0.0%</v>
      </c>
      <c r="AA9465" s="126" t="str">
        <f>IFERROR(Table1[[#This Row],[Total Ballots]]/Table1[[#This Row],[Total Voters]],"0.0%")</f>
        <v>0.0%</v>
      </c>
    </row>
    <row r="9466" spans="1:27" s="7" customFormat="1" x14ac:dyDescent="0.35">
      <c r="A9466" s="8" t="s">
        <v>28</v>
      </c>
      <c r="B9466" s="17">
        <v>2002</v>
      </c>
      <c r="C9466" s="16" t="s">
        <v>82</v>
      </c>
      <c r="D9466" s="17"/>
      <c r="E9466" s="35" t="s">
        <v>74</v>
      </c>
      <c r="F9466" s="35" t="s">
        <v>77</v>
      </c>
      <c r="G9466" s="51" t="s">
        <v>79</v>
      </c>
      <c r="H9466" s="10">
        <v>14871</v>
      </c>
      <c r="I9466" s="10">
        <v>14458</v>
      </c>
      <c r="J9466" s="53">
        <v>29329.03</v>
      </c>
      <c r="K9466" s="55"/>
      <c r="L9466" s="57"/>
      <c r="M9466" s="57"/>
      <c r="N9466" s="59">
        <v>26587</v>
      </c>
      <c r="O9466" s="53"/>
      <c r="P9466" s="92"/>
      <c r="Q9466" s="92"/>
      <c r="R9466" s="61">
        <v>14644</v>
      </c>
      <c r="S9466" s="24">
        <f>Table1[[#This Row],[Female Voters]]/Table1[[#This Row],[Female Population]]</f>
        <v>0</v>
      </c>
      <c r="T9466" s="24">
        <f>Table1[[#This Row],[Male Voters]]/Table1[[#This Row],[Male Population]]</f>
        <v>0</v>
      </c>
      <c r="U9466" s="24">
        <f>Table1[[#This Row],[Total Voters]]/Table1[[#This Row],[Total Population]]</f>
        <v>0.90650798884245409</v>
      </c>
      <c r="V9466" s="24">
        <f>Table1[[#This Row],[Female Ballots]]/Table1[[#This Row],[Female Population]]</f>
        <v>0</v>
      </c>
      <c r="W9466" s="24">
        <f>Table1[[#This Row],[Male Ballots]]/Table1[[#This Row],[Male Population]]</f>
        <v>0</v>
      </c>
      <c r="X9466" s="24">
        <f>Table1[[#This Row],[Total Ballots]]/Table1[[#This Row],[Total Population]]</f>
        <v>0.49930052238345424</v>
      </c>
      <c r="Y9466" s="125" t="str">
        <f>IFERROR(Table1[[#This Row],[Female Ballots]]/Table1[[#This Row],[Female Voters]],"0.0%")</f>
        <v>0.0%</v>
      </c>
      <c r="Z9466" s="125" t="str">
        <f>IFERROR(Table1[[#This Row],[Male Ballots]]/Table1[[#This Row],[Male Voters]],"0.0%")</f>
        <v>0.0%</v>
      </c>
      <c r="AA9466" s="126">
        <f>IFERROR(Table1[[#This Row],[Total Ballots]]/Table1[[#This Row],[Total Voters]],"0.0%")</f>
        <v>0.55079550156091328</v>
      </c>
    </row>
    <row r="9467" spans="1:27" s="7" customFormat="1" x14ac:dyDescent="0.35">
      <c r="A9467" s="8" t="s">
        <v>28</v>
      </c>
      <c r="B9467" s="17">
        <v>2002</v>
      </c>
      <c r="C9467" s="16" t="s">
        <v>82</v>
      </c>
      <c r="D9467" s="17"/>
      <c r="E9467" s="35" t="s">
        <v>74</v>
      </c>
      <c r="F9467" s="35" t="s">
        <v>77</v>
      </c>
      <c r="G9467" s="51" t="s">
        <v>62</v>
      </c>
      <c r="H9467" s="10">
        <v>1254</v>
      </c>
      <c r="I9467" s="10">
        <v>1412</v>
      </c>
      <c r="J9467" s="53">
        <v>2666</v>
      </c>
      <c r="K9467" s="55"/>
      <c r="L9467" s="57"/>
      <c r="M9467" s="57"/>
      <c r="N9467" s="59"/>
      <c r="O9467" s="53"/>
      <c r="P9467" s="92"/>
      <c r="Q9467" s="92"/>
      <c r="R9467" s="61"/>
      <c r="S9467" s="24">
        <f>Table1[[#This Row],[Female Voters]]/Table1[[#This Row],[Female Population]]</f>
        <v>0</v>
      </c>
      <c r="T9467" s="24">
        <f>Table1[[#This Row],[Male Voters]]/Table1[[#This Row],[Male Population]]</f>
        <v>0</v>
      </c>
      <c r="U9467" s="24">
        <f>Table1[[#This Row],[Total Voters]]/Table1[[#This Row],[Total Population]]</f>
        <v>0</v>
      </c>
      <c r="V9467" s="24">
        <f>Table1[[#This Row],[Female Ballots]]/Table1[[#This Row],[Female Population]]</f>
        <v>0</v>
      </c>
      <c r="W9467" s="24">
        <f>Table1[[#This Row],[Male Ballots]]/Table1[[#This Row],[Male Population]]</f>
        <v>0</v>
      </c>
      <c r="X9467" s="24">
        <f>Table1[[#This Row],[Total Ballots]]/Table1[[#This Row],[Total Population]]</f>
        <v>0</v>
      </c>
      <c r="Y9467" s="125" t="str">
        <f>IFERROR(Table1[[#This Row],[Female Ballots]]/Table1[[#This Row],[Female Voters]],"0.0%")</f>
        <v>0.0%</v>
      </c>
      <c r="Z9467" s="125" t="str">
        <f>IFERROR(Table1[[#This Row],[Male Ballots]]/Table1[[#This Row],[Male Voters]],"0.0%")</f>
        <v>0.0%</v>
      </c>
      <c r="AA9467" s="126" t="str">
        <f>IFERROR(Table1[[#This Row],[Total Ballots]]/Table1[[#This Row],[Total Voters]],"0.0%")</f>
        <v>0.0%</v>
      </c>
    </row>
    <row r="9468" spans="1:27" s="7" customFormat="1" x14ac:dyDescent="0.35">
      <c r="A9468" s="8" t="s">
        <v>28</v>
      </c>
      <c r="B9468" s="17">
        <v>2002</v>
      </c>
      <c r="C9468" s="16" t="s">
        <v>82</v>
      </c>
      <c r="D9468" s="17"/>
      <c r="E9468" s="35" t="s">
        <v>74</v>
      </c>
      <c r="F9468" s="35" t="s">
        <v>77</v>
      </c>
      <c r="G9468" s="51" t="s">
        <v>63</v>
      </c>
      <c r="H9468" s="10">
        <v>1910</v>
      </c>
      <c r="I9468" s="10">
        <v>1727</v>
      </c>
      <c r="J9468" s="53">
        <v>3637</v>
      </c>
      <c r="K9468" s="55"/>
      <c r="L9468" s="57"/>
      <c r="M9468" s="57"/>
      <c r="N9468" s="59"/>
      <c r="O9468" s="53"/>
      <c r="P9468" s="92"/>
      <c r="Q9468" s="92"/>
      <c r="R9468" s="61"/>
      <c r="S9468" s="24">
        <f>Table1[[#This Row],[Female Voters]]/Table1[[#This Row],[Female Population]]</f>
        <v>0</v>
      </c>
      <c r="T9468" s="24">
        <f>Table1[[#This Row],[Male Voters]]/Table1[[#This Row],[Male Population]]</f>
        <v>0</v>
      </c>
      <c r="U9468" s="24">
        <f>Table1[[#This Row],[Total Voters]]/Table1[[#This Row],[Total Population]]</f>
        <v>0</v>
      </c>
      <c r="V9468" s="24">
        <f>Table1[[#This Row],[Female Ballots]]/Table1[[#This Row],[Female Population]]</f>
        <v>0</v>
      </c>
      <c r="W9468" s="24">
        <f>Table1[[#This Row],[Male Ballots]]/Table1[[#This Row],[Male Population]]</f>
        <v>0</v>
      </c>
      <c r="X9468" s="24">
        <f>Table1[[#This Row],[Total Ballots]]/Table1[[#This Row],[Total Population]]</f>
        <v>0</v>
      </c>
      <c r="Y9468" s="125" t="str">
        <f>IFERROR(Table1[[#This Row],[Female Ballots]]/Table1[[#This Row],[Female Voters]],"0.0%")</f>
        <v>0.0%</v>
      </c>
      <c r="Z9468" s="125" t="str">
        <f>IFERROR(Table1[[#This Row],[Male Ballots]]/Table1[[#This Row],[Male Voters]],"0.0%")</f>
        <v>0.0%</v>
      </c>
      <c r="AA9468" s="126" t="str">
        <f>IFERROR(Table1[[#This Row],[Total Ballots]]/Table1[[#This Row],[Total Voters]],"0.0%")</f>
        <v>0.0%</v>
      </c>
    </row>
    <row r="9469" spans="1:27" s="7" customFormat="1" x14ac:dyDescent="0.35">
      <c r="A9469" s="8" t="s">
        <v>28</v>
      </c>
      <c r="B9469" s="17">
        <v>2002</v>
      </c>
      <c r="C9469" s="16" t="s">
        <v>82</v>
      </c>
      <c r="D9469" s="17"/>
      <c r="E9469" s="35" t="s">
        <v>74</v>
      </c>
      <c r="F9469" s="35" t="s">
        <v>77</v>
      </c>
      <c r="G9469" s="51" t="s">
        <v>64</v>
      </c>
      <c r="H9469" s="10">
        <v>3035</v>
      </c>
      <c r="I9469" s="10">
        <v>2938</v>
      </c>
      <c r="J9469" s="53">
        <v>5973.01</v>
      </c>
      <c r="K9469" s="55"/>
      <c r="L9469" s="57"/>
      <c r="M9469" s="57"/>
      <c r="N9469" s="59"/>
      <c r="O9469" s="53"/>
      <c r="P9469" s="92"/>
      <c r="Q9469" s="92"/>
      <c r="R9469" s="61"/>
      <c r="S9469" s="24">
        <f>Table1[[#This Row],[Female Voters]]/Table1[[#This Row],[Female Population]]</f>
        <v>0</v>
      </c>
      <c r="T9469" s="24">
        <f>Table1[[#This Row],[Male Voters]]/Table1[[#This Row],[Male Population]]</f>
        <v>0</v>
      </c>
      <c r="U9469" s="24">
        <f>Table1[[#This Row],[Total Voters]]/Table1[[#This Row],[Total Population]]</f>
        <v>0</v>
      </c>
      <c r="V9469" s="24">
        <f>Table1[[#This Row],[Female Ballots]]/Table1[[#This Row],[Female Population]]</f>
        <v>0</v>
      </c>
      <c r="W9469" s="24">
        <f>Table1[[#This Row],[Male Ballots]]/Table1[[#This Row],[Male Population]]</f>
        <v>0</v>
      </c>
      <c r="X9469" s="24">
        <f>Table1[[#This Row],[Total Ballots]]/Table1[[#This Row],[Total Population]]</f>
        <v>0</v>
      </c>
      <c r="Y9469" s="125" t="str">
        <f>IFERROR(Table1[[#This Row],[Female Ballots]]/Table1[[#This Row],[Female Voters]],"0.0%")</f>
        <v>0.0%</v>
      </c>
      <c r="Z9469" s="125" t="str">
        <f>IFERROR(Table1[[#This Row],[Male Ballots]]/Table1[[#This Row],[Male Voters]],"0.0%")</f>
        <v>0.0%</v>
      </c>
      <c r="AA9469" s="126" t="str">
        <f>IFERROR(Table1[[#This Row],[Total Ballots]]/Table1[[#This Row],[Total Voters]],"0.0%")</f>
        <v>0.0%</v>
      </c>
    </row>
    <row r="9470" spans="1:27" s="7" customFormat="1" x14ac:dyDescent="0.35">
      <c r="A9470" s="8" t="s">
        <v>28</v>
      </c>
      <c r="B9470" s="17">
        <v>2002</v>
      </c>
      <c r="C9470" s="16" t="s">
        <v>82</v>
      </c>
      <c r="D9470" s="17"/>
      <c r="E9470" s="35" t="s">
        <v>74</v>
      </c>
      <c r="F9470" s="35" t="s">
        <v>77</v>
      </c>
      <c r="G9470" s="51" t="s">
        <v>65</v>
      </c>
      <c r="H9470" s="10">
        <v>3408</v>
      </c>
      <c r="I9470" s="10">
        <v>3308</v>
      </c>
      <c r="J9470" s="53">
        <v>6716.02</v>
      </c>
      <c r="K9470" s="55"/>
      <c r="L9470" s="57"/>
      <c r="M9470" s="57"/>
      <c r="N9470" s="59"/>
      <c r="O9470" s="53"/>
      <c r="P9470" s="92"/>
      <c r="Q9470" s="92"/>
      <c r="R9470" s="61"/>
      <c r="S9470" s="24">
        <f>Table1[[#This Row],[Female Voters]]/Table1[[#This Row],[Female Population]]</f>
        <v>0</v>
      </c>
      <c r="T9470" s="24">
        <f>Table1[[#This Row],[Male Voters]]/Table1[[#This Row],[Male Population]]</f>
        <v>0</v>
      </c>
      <c r="U9470" s="24">
        <f>Table1[[#This Row],[Total Voters]]/Table1[[#This Row],[Total Population]]</f>
        <v>0</v>
      </c>
      <c r="V9470" s="24">
        <f>Table1[[#This Row],[Female Ballots]]/Table1[[#This Row],[Female Population]]</f>
        <v>0</v>
      </c>
      <c r="W9470" s="24">
        <f>Table1[[#This Row],[Male Ballots]]/Table1[[#This Row],[Male Population]]</f>
        <v>0</v>
      </c>
      <c r="X9470" s="24">
        <f>Table1[[#This Row],[Total Ballots]]/Table1[[#This Row],[Total Population]]</f>
        <v>0</v>
      </c>
      <c r="Y9470" s="125" t="str">
        <f>IFERROR(Table1[[#This Row],[Female Ballots]]/Table1[[#This Row],[Female Voters]],"0.0%")</f>
        <v>0.0%</v>
      </c>
      <c r="Z9470" s="125" t="str">
        <f>IFERROR(Table1[[#This Row],[Male Ballots]]/Table1[[#This Row],[Male Voters]],"0.0%")</f>
        <v>0.0%</v>
      </c>
      <c r="AA9470" s="126" t="str">
        <f>IFERROR(Table1[[#This Row],[Total Ballots]]/Table1[[#This Row],[Total Voters]],"0.0%")</f>
        <v>0.0%</v>
      </c>
    </row>
    <row r="9471" spans="1:27" s="7" customFormat="1" x14ac:dyDescent="0.35">
      <c r="A9471" s="8" t="s">
        <v>28</v>
      </c>
      <c r="B9471" s="17">
        <v>2002</v>
      </c>
      <c r="C9471" s="16" t="s">
        <v>82</v>
      </c>
      <c r="D9471" s="17"/>
      <c r="E9471" s="35" t="s">
        <v>74</v>
      </c>
      <c r="F9471" s="35" t="s">
        <v>77</v>
      </c>
      <c r="G9471" s="51" t="s">
        <v>66</v>
      </c>
      <c r="H9471" s="10">
        <v>2371</v>
      </c>
      <c r="I9471" s="10">
        <v>2507</v>
      </c>
      <c r="J9471" s="53">
        <v>4878</v>
      </c>
      <c r="K9471" s="55"/>
      <c r="L9471" s="57"/>
      <c r="M9471" s="57"/>
      <c r="N9471" s="59"/>
      <c r="O9471" s="53"/>
      <c r="P9471" s="92"/>
      <c r="Q9471" s="92"/>
      <c r="R9471" s="61"/>
      <c r="S9471" s="24">
        <f>Table1[[#This Row],[Female Voters]]/Table1[[#This Row],[Female Population]]</f>
        <v>0</v>
      </c>
      <c r="T9471" s="24">
        <f>Table1[[#This Row],[Male Voters]]/Table1[[#This Row],[Male Population]]</f>
        <v>0</v>
      </c>
      <c r="U9471" s="24">
        <f>Table1[[#This Row],[Total Voters]]/Table1[[#This Row],[Total Population]]</f>
        <v>0</v>
      </c>
      <c r="V9471" s="24">
        <f>Table1[[#This Row],[Female Ballots]]/Table1[[#This Row],[Female Population]]</f>
        <v>0</v>
      </c>
      <c r="W9471" s="24">
        <f>Table1[[#This Row],[Male Ballots]]/Table1[[#This Row],[Male Population]]</f>
        <v>0</v>
      </c>
      <c r="X9471" s="24">
        <f>Table1[[#This Row],[Total Ballots]]/Table1[[#This Row],[Total Population]]</f>
        <v>0</v>
      </c>
      <c r="Y9471" s="125" t="str">
        <f>IFERROR(Table1[[#This Row],[Female Ballots]]/Table1[[#This Row],[Female Voters]],"0.0%")</f>
        <v>0.0%</v>
      </c>
      <c r="Z9471" s="125" t="str">
        <f>IFERROR(Table1[[#This Row],[Male Ballots]]/Table1[[#This Row],[Male Voters]],"0.0%")</f>
        <v>0.0%</v>
      </c>
      <c r="AA9471" s="126" t="str">
        <f>IFERROR(Table1[[#This Row],[Total Ballots]]/Table1[[#This Row],[Total Voters]],"0.0%")</f>
        <v>0.0%</v>
      </c>
    </row>
    <row r="9472" spans="1:27" s="7" customFormat="1" x14ac:dyDescent="0.35">
      <c r="A9472" s="8" t="s">
        <v>28</v>
      </c>
      <c r="B9472" s="17">
        <v>2002</v>
      </c>
      <c r="C9472" s="16" t="s">
        <v>82</v>
      </c>
      <c r="D9472" s="17"/>
      <c r="E9472" s="35" t="s">
        <v>74</v>
      </c>
      <c r="F9472" s="35" t="s">
        <v>77</v>
      </c>
      <c r="G9472" s="51" t="s">
        <v>67</v>
      </c>
      <c r="H9472" s="10">
        <v>2893</v>
      </c>
      <c r="I9472" s="10">
        <v>2566</v>
      </c>
      <c r="J9472" s="53">
        <v>5459</v>
      </c>
      <c r="K9472" s="55"/>
      <c r="L9472" s="57"/>
      <c r="M9472" s="57"/>
      <c r="N9472" s="59"/>
      <c r="O9472" s="53"/>
      <c r="P9472" s="92"/>
      <c r="Q9472" s="92"/>
      <c r="R9472" s="61"/>
      <c r="S9472" s="24">
        <f>Table1[[#This Row],[Female Voters]]/Table1[[#This Row],[Female Population]]</f>
        <v>0</v>
      </c>
      <c r="T9472" s="24">
        <f>Table1[[#This Row],[Male Voters]]/Table1[[#This Row],[Male Population]]</f>
        <v>0</v>
      </c>
      <c r="U9472" s="24">
        <f>Table1[[#This Row],[Total Voters]]/Table1[[#This Row],[Total Population]]</f>
        <v>0</v>
      </c>
      <c r="V9472" s="24">
        <f>Table1[[#This Row],[Female Ballots]]/Table1[[#This Row],[Female Population]]</f>
        <v>0</v>
      </c>
      <c r="W9472" s="24">
        <f>Table1[[#This Row],[Male Ballots]]/Table1[[#This Row],[Male Population]]</f>
        <v>0</v>
      </c>
      <c r="X9472" s="24">
        <f>Table1[[#This Row],[Total Ballots]]/Table1[[#This Row],[Total Population]]</f>
        <v>0</v>
      </c>
      <c r="Y9472" s="125" t="str">
        <f>IFERROR(Table1[[#This Row],[Female Ballots]]/Table1[[#This Row],[Female Voters]],"0.0%")</f>
        <v>0.0%</v>
      </c>
      <c r="Z9472" s="125" t="str">
        <f>IFERROR(Table1[[#This Row],[Male Ballots]]/Table1[[#This Row],[Male Voters]],"0.0%")</f>
        <v>0.0%</v>
      </c>
      <c r="AA9472" s="126" t="str">
        <f>IFERROR(Table1[[#This Row],[Total Ballots]]/Table1[[#This Row],[Total Voters]],"0.0%")</f>
        <v>0.0%</v>
      </c>
    </row>
    <row r="9473" spans="1:27" s="7" customFormat="1" x14ac:dyDescent="0.35">
      <c r="A9473" s="8" t="s">
        <v>43</v>
      </c>
      <c r="B9473" s="17">
        <v>2002</v>
      </c>
      <c r="C9473" s="16" t="s">
        <v>82</v>
      </c>
      <c r="D9473" s="17"/>
      <c r="E9473" s="35" t="s">
        <v>73</v>
      </c>
      <c r="F9473" s="35" t="s">
        <v>77</v>
      </c>
      <c r="G9473" s="51" t="s">
        <v>79</v>
      </c>
      <c r="H9473" s="10">
        <v>83603</v>
      </c>
      <c r="I9473" s="10">
        <v>77433</v>
      </c>
      <c r="J9473" s="53">
        <v>161036</v>
      </c>
      <c r="K9473" s="55"/>
      <c r="L9473" s="57"/>
      <c r="M9473" s="57"/>
      <c r="N9473" s="59">
        <v>130689</v>
      </c>
      <c r="O9473" s="53"/>
      <c r="P9473" s="92"/>
      <c r="Q9473" s="92"/>
      <c r="R9473" s="61">
        <v>73859</v>
      </c>
      <c r="S9473" s="24">
        <f>Table1[[#This Row],[Female Voters]]/Table1[[#This Row],[Female Population]]</f>
        <v>0</v>
      </c>
      <c r="T9473" s="24">
        <f>Table1[[#This Row],[Male Voters]]/Table1[[#This Row],[Male Population]]</f>
        <v>0</v>
      </c>
      <c r="U9473" s="24">
        <f>Table1[[#This Row],[Total Voters]]/Table1[[#This Row],[Total Population]]</f>
        <v>0.81155145433319253</v>
      </c>
      <c r="V9473" s="24">
        <f>Table1[[#This Row],[Female Ballots]]/Table1[[#This Row],[Female Population]]</f>
        <v>0</v>
      </c>
      <c r="W9473" s="24">
        <f>Table1[[#This Row],[Male Ballots]]/Table1[[#This Row],[Male Population]]</f>
        <v>0</v>
      </c>
      <c r="X9473" s="24">
        <f>Table1[[#This Row],[Total Ballots]]/Table1[[#This Row],[Total Population]]</f>
        <v>0.45864899773963586</v>
      </c>
      <c r="Y9473" s="125" t="str">
        <f>IFERROR(Table1[[#This Row],[Female Ballots]]/Table1[[#This Row],[Female Voters]],"0.0%")</f>
        <v>0.0%</v>
      </c>
      <c r="Z9473" s="125" t="str">
        <f>IFERROR(Table1[[#This Row],[Male Ballots]]/Table1[[#This Row],[Male Voters]],"0.0%")</f>
        <v>0.0%</v>
      </c>
      <c r="AA9473" s="126">
        <f>IFERROR(Table1[[#This Row],[Total Ballots]]/Table1[[#This Row],[Total Voters]],"0.0%")</f>
        <v>0.56515085431826706</v>
      </c>
    </row>
    <row r="9474" spans="1:27" s="7" customFormat="1" x14ac:dyDescent="0.35">
      <c r="A9474" s="8" t="s">
        <v>43</v>
      </c>
      <c r="B9474" s="17">
        <v>2002</v>
      </c>
      <c r="C9474" s="16" t="s">
        <v>82</v>
      </c>
      <c r="D9474" s="17"/>
      <c r="E9474" s="35" t="s">
        <v>73</v>
      </c>
      <c r="F9474" s="35" t="s">
        <v>77</v>
      </c>
      <c r="G9474" s="51" t="s">
        <v>62</v>
      </c>
      <c r="H9474" s="10">
        <v>10181</v>
      </c>
      <c r="I9474" s="10">
        <v>10261</v>
      </c>
      <c r="J9474" s="53">
        <v>20442</v>
      </c>
      <c r="K9474" s="55"/>
      <c r="L9474" s="57"/>
      <c r="M9474" s="57"/>
      <c r="N9474" s="59"/>
      <c r="O9474" s="53"/>
      <c r="P9474" s="92"/>
      <c r="Q9474" s="92"/>
      <c r="R9474" s="61"/>
      <c r="S9474" s="24">
        <f>Table1[[#This Row],[Female Voters]]/Table1[[#This Row],[Female Population]]</f>
        <v>0</v>
      </c>
      <c r="T9474" s="24">
        <f>Table1[[#This Row],[Male Voters]]/Table1[[#This Row],[Male Population]]</f>
        <v>0</v>
      </c>
      <c r="U9474" s="24">
        <f>Table1[[#This Row],[Total Voters]]/Table1[[#This Row],[Total Population]]</f>
        <v>0</v>
      </c>
      <c r="V9474" s="24">
        <f>Table1[[#This Row],[Female Ballots]]/Table1[[#This Row],[Female Population]]</f>
        <v>0</v>
      </c>
      <c r="W9474" s="24">
        <f>Table1[[#This Row],[Male Ballots]]/Table1[[#This Row],[Male Population]]</f>
        <v>0</v>
      </c>
      <c r="X9474" s="24">
        <f>Table1[[#This Row],[Total Ballots]]/Table1[[#This Row],[Total Population]]</f>
        <v>0</v>
      </c>
      <c r="Y9474" s="125" t="str">
        <f>IFERROR(Table1[[#This Row],[Female Ballots]]/Table1[[#This Row],[Female Voters]],"0.0%")</f>
        <v>0.0%</v>
      </c>
      <c r="Z9474" s="125" t="str">
        <f>IFERROR(Table1[[#This Row],[Male Ballots]]/Table1[[#This Row],[Male Voters]],"0.0%")</f>
        <v>0.0%</v>
      </c>
      <c r="AA9474" s="126" t="str">
        <f>IFERROR(Table1[[#This Row],[Total Ballots]]/Table1[[#This Row],[Total Voters]],"0.0%")</f>
        <v>0.0%</v>
      </c>
    </row>
    <row r="9475" spans="1:27" s="7" customFormat="1" x14ac:dyDescent="0.35">
      <c r="A9475" s="8" t="s">
        <v>43</v>
      </c>
      <c r="B9475" s="17">
        <v>2002</v>
      </c>
      <c r="C9475" s="16" t="s">
        <v>82</v>
      </c>
      <c r="D9475" s="17"/>
      <c r="E9475" s="35" t="s">
        <v>73</v>
      </c>
      <c r="F9475" s="35" t="s">
        <v>77</v>
      </c>
      <c r="G9475" s="51" t="s">
        <v>63</v>
      </c>
      <c r="H9475" s="10">
        <v>13742</v>
      </c>
      <c r="I9475" s="10">
        <v>13843</v>
      </c>
      <c r="J9475" s="53">
        <v>27585</v>
      </c>
      <c r="K9475" s="55"/>
      <c r="L9475" s="57"/>
      <c r="M9475" s="57"/>
      <c r="N9475" s="59"/>
      <c r="O9475" s="53"/>
      <c r="P9475" s="92"/>
      <c r="Q9475" s="92"/>
      <c r="R9475" s="61"/>
      <c r="S9475" s="24">
        <f>Table1[[#This Row],[Female Voters]]/Table1[[#This Row],[Female Population]]</f>
        <v>0</v>
      </c>
      <c r="T9475" s="24">
        <f>Table1[[#This Row],[Male Voters]]/Table1[[#This Row],[Male Population]]</f>
        <v>0</v>
      </c>
      <c r="U9475" s="24">
        <f>Table1[[#This Row],[Total Voters]]/Table1[[#This Row],[Total Population]]</f>
        <v>0</v>
      </c>
      <c r="V9475" s="24">
        <f>Table1[[#This Row],[Female Ballots]]/Table1[[#This Row],[Female Population]]</f>
        <v>0</v>
      </c>
      <c r="W9475" s="24">
        <f>Table1[[#This Row],[Male Ballots]]/Table1[[#This Row],[Male Population]]</f>
        <v>0</v>
      </c>
      <c r="X9475" s="24">
        <f>Table1[[#This Row],[Total Ballots]]/Table1[[#This Row],[Total Population]]</f>
        <v>0</v>
      </c>
      <c r="Y9475" s="125" t="str">
        <f>IFERROR(Table1[[#This Row],[Female Ballots]]/Table1[[#This Row],[Female Voters]],"0.0%")</f>
        <v>0.0%</v>
      </c>
      <c r="Z9475" s="125" t="str">
        <f>IFERROR(Table1[[#This Row],[Male Ballots]]/Table1[[#This Row],[Male Voters]],"0.0%")</f>
        <v>0.0%</v>
      </c>
      <c r="AA9475" s="126" t="str">
        <f>IFERROR(Table1[[#This Row],[Total Ballots]]/Table1[[#This Row],[Total Voters]],"0.0%")</f>
        <v>0.0%</v>
      </c>
    </row>
    <row r="9476" spans="1:27" s="7" customFormat="1" x14ac:dyDescent="0.35">
      <c r="A9476" s="8" t="s">
        <v>43</v>
      </c>
      <c r="B9476" s="17">
        <v>2002</v>
      </c>
      <c r="C9476" s="16" t="s">
        <v>82</v>
      </c>
      <c r="D9476" s="17"/>
      <c r="E9476" s="35" t="s">
        <v>73</v>
      </c>
      <c r="F9476" s="35" t="s">
        <v>77</v>
      </c>
      <c r="G9476" s="51" t="s">
        <v>64</v>
      </c>
      <c r="H9476" s="10">
        <v>17166</v>
      </c>
      <c r="I9476" s="10">
        <v>16114</v>
      </c>
      <c r="J9476" s="53">
        <v>33280</v>
      </c>
      <c r="K9476" s="55"/>
      <c r="L9476" s="57"/>
      <c r="M9476" s="57"/>
      <c r="N9476" s="59"/>
      <c r="O9476" s="53"/>
      <c r="P9476" s="92"/>
      <c r="Q9476" s="92"/>
      <c r="R9476" s="61"/>
      <c r="S9476" s="24">
        <f>Table1[[#This Row],[Female Voters]]/Table1[[#This Row],[Female Population]]</f>
        <v>0</v>
      </c>
      <c r="T9476" s="24">
        <f>Table1[[#This Row],[Male Voters]]/Table1[[#This Row],[Male Population]]</f>
        <v>0</v>
      </c>
      <c r="U9476" s="24">
        <f>Table1[[#This Row],[Total Voters]]/Table1[[#This Row],[Total Population]]</f>
        <v>0</v>
      </c>
      <c r="V9476" s="24">
        <f>Table1[[#This Row],[Female Ballots]]/Table1[[#This Row],[Female Population]]</f>
        <v>0</v>
      </c>
      <c r="W9476" s="24">
        <f>Table1[[#This Row],[Male Ballots]]/Table1[[#This Row],[Male Population]]</f>
        <v>0</v>
      </c>
      <c r="X9476" s="24">
        <f>Table1[[#This Row],[Total Ballots]]/Table1[[#This Row],[Total Population]]</f>
        <v>0</v>
      </c>
      <c r="Y9476" s="125" t="str">
        <f>IFERROR(Table1[[#This Row],[Female Ballots]]/Table1[[#This Row],[Female Voters]],"0.0%")</f>
        <v>0.0%</v>
      </c>
      <c r="Z9476" s="125" t="str">
        <f>IFERROR(Table1[[#This Row],[Male Ballots]]/Table1[[#This Row],[Male Voters]],"0.0%")</f>
        <v>0.0%</v>
      </c>
      <c r="AA9476" s="126" t="str">
        <f>IFERROR(Table1[[#This Row],[Total Ballots]]/Table1[[#This Row],[Total Voters]],"0.0%")</f>
        <v>0.0%</v>
      </c>
    </row>
    <row r="9477" spans="1:27" s="7" customFormat="1" x14ac:dyDescent="0.35">
      <c r="A9477" s="8" t="s">
        <v>43</v>
      </c>
      <c r="B9477" s="17">
        <v>2002</v>
      </c>
      <c r="C9477" s="16" t="s">
        <v>82</v>
      </c>
      <c r="D9477" s="17"/>
      <c r="E9477" s="35" t="s">
        <v>73</v>
      </c>
      <c r="F9477" s="35" t="s">
        <v>77</v>
      </c>
      <c r="G9477" s="51" t="s">
        <v>65</v>
      </c>
      <c r="H9477" s="10">
        <v>17586</v>
      </c>
      <c r="I9477" s="10">
        <v>16412</v>
      </c>
      <c r="J9477" s="53">
        <v>33998</v>
      </c>
      <c r="K9477" s="55"/>
      <c r="L9477" s="57"/>
      <c r="M9477" s="57"/>
      <c r="N9477" s="59"/>
      <c r="O9477" s="53"/>
      <c r="P9477" s="92"/>
      <c r="Q9477" s="92"/>
      <c r="R9477" s="61"/>
      <c r="S9477" s="24">
        <f>Table1[[#This Row],[Female Voters]]/Table1[[#This Row],[Female Population]]</f>
        <v>0</v>
      </c>
      <c r="T9477" s="24">
        <f>Table1[[#This Row],[Male Voters]]/Table1[[#This Row],[Male Population]]</f>
        <v>0</v>
      </c>
      <c r="U9477" s="24">
        <f>Table1[[#This Row],[Total Voters]]/Table1[[#This Row],[Total Population]]</f>
        <v>0</v>
      </c>
      <c r="V9477" s="24">
        <f>Table1[[#This Row],[Female Ballots]]/Table1[[#This Row],[Female Population]]</f>
        <v>0</v>
      </c>
      <c r="W9477" s="24">
        <f>Table1[[#This Row],[Male Ballots]]/Table1[[#This Row],[Male Population]]</f>
        <v>0</v>
      </c>
      <c r="X9477" s="24">
        <f>Table1[[#This Row],[Total Ballots]]/Table1[[#This Row],[Total Population]]</f>
        <v>0</v>
      </c>
      <c r="Y9477" s="125" t="str">
        <f>IFERROR(Table1[[#This Row],[Female Ballots]]/Table1[[#This Row],[Female Voters]],"0.0%")</f>
        <v>0.0%</v>
      </c>
      <c r="Z9477" s="125" t="str">
        <f>IFERROR(Table1[[#This Row],[Male Ballots]]/Table1[[#This Row],[Male Voters]],"0.0%")</f>
        <v>0.0%</v>
      </c>
      <c r="AA9477" s="126" t="str">
        <f>IFERROR(Table1[[#This Row],[Total Ballots]]/Table1[[#This Row],[Total Voters]],"0.0%")</f>
        <v>0.0%</v>
      </c>
    </row>
    <row r="9478" spans="1:27" s="7" customFormat="1" x14ac:dyDescent="0.35">
      <c r="A9478" s="8" t="s">
        <v>43</v>
      </c>
      <c r="B9478" s="17">
        <v>2002</v>
      </c>
      <c r="C9478" s="16" t="s">
        <v>82</v>
      </c>
      <c r="D9478" s="17"/>
      <c r="E9478" s="35" t="s">
        <v>73</v>
      </c>
      <c r="F9478" s="35" t="s">
        <v>77</v>
      </c>
      <c r="G9478" s="51" t="s">
        <v>66</v>
      </c>
      <c r="H9478" s="10">
        <v>10782</v>
      </c>
      <c r="I9478" s="10">
        <v>10338</v>
      </c>
      <c r="J9478" s="53">
        <v>21120</v>
      </c>
      <c r="K9478" s="55"/>
      <c r="L9478" s="57"/>
      <c r="M9478" s="57"/>
      <c r="N9478" s="59"/>
      <c r="O9478" s="53"/>
      <c r="P9478" s="92"/>
      <c r="Q9478" s="92"/>
      <c r="R9478" s="61"/>
      <c r="S9478" s="24">
        <f>Table1[[#This Row],[Female Voters]]/Table1[[#This Row],[Female Population]]</f>
        <v>0</v>
      </c>
      <c r="T9478" s="24">
        <f>Table1[[#This Row],[Male Voters]]/Table1[[#This Row],[Male Population]]</f>
        <v>0</v>
      </c>
      <c r="U9478" s="24">
        <f>Table1[[#This Row],[Total Voters]]/Table1[[#This Row],[Total Population]]</f>
        <v>0</v>
      </c>
      <c r="V9478" s="24">
        <f>Table1[[#This Row],[Female Ballots]]/Table1[[#This Row],[Female Population]]</f>
        <v>0</v>
      </c>
      <c r="W9478" s="24">
        <f>Table1[[#This Row],[Male Ballots]]/Table1[[#This Row],[Male Population]]</f>
        <v>0</v>
      </c>
      <c r="X9478" s="24">
        <f>Table1[[#This Row],[Total Ballots]]/Table1[[#This Row],[Total Population]]</f>
        <v>0</v>
      </c>
      <c r="Y9478" s="125" t="str">
        <f>IFERROR(Table1[[#This Row],[Female Ballots]]/Table1[[#This Row],[Female Voters]],"0.0%")</f>
        <v>0.0%</v>
      </c>
      <c r="Z9478" s="125" t="str">
        <f>IFERROR(Table1[[#This Row],[Male Ballots]]/Table1[[#This Row],[Male Voters]],"0.0%")</f>
        <v>0.0%</v>
      </c>
      <c r="AA9478" s="126" t="str">
        <f>IFERROR(Table1[[#This Row],[Total Ballots]]/Table1[[#This Row],[Total Voters]],"0.0%")</f>
        <v>0.0%</v>
      </c>
    </row>
    <row r="9479" spans="1:27" s="7" customFormat="1" x14ac:dyDescent="0.35">
      <c r="A9479" s="8" t="s">
        <v>43</v>
      </c>
      <c r="B9479" s="17">
        <v>2002</v>
      </c>
      <c r="C9479" s="16" t="s">
        <v>82</v>
      </c>
      <c r="D9479" s="17"/>
      <c r="E9479" s="35" t="s">
        <v>73</v>
      </c>
      <c r="F9479" s="35" t="s">
        <v>77</v>
      </c>
      <c r="G9479" s="51" t="s">
        <v>67</v>
      </c>
      <c r="H9479" s="10">
        <v>14146</v>
      </c>
      <c r="I9479" s="10">
        <v>10465</v>
      </c>
      <c r="J9479" s="53">
        <v>24611</v>
      </c>
      <c r="K9479" s="55"/>
      <c r="L9479" s="57"/>
      <c r="M9479" s="57"/>
      <c r="N9479" s="59"/>
      <c r="O9479" s="53"/>
      <c r="P9479" s="92"/>
      <c r="Q9479" s="92"/>
      <c r="R9479" s="61"/>
      <c r="S9479" s="24">
        <f>Table1[[#This Row],[Female Voters]]/Table1[[#This Row],[Female Population]]</f>
        <v>0</v>
      </c>
      <c r="T9479" s="24">
        <f>Table1[[#This Row],[Male Voters]]/Table1[[#This Row],[Male Population]]</f>
        <v>0</v>
      </c>
      <c r="U9479" s="24">
        <f>Table1[[#This Row],[Total Voters]]/Table1[[#This Row],[Total Population]]</f>
        <v>0</v>
      </c>
      <c r="V9479" s="24">
        <f>Table1[[#This Row],[Female Ballots]]/Table1[[#This Row],[Female Population]]</f>
        <v>0</v>
      </c>
      <c r="W9479" s="24">
        <f>Table1[[#This Row],[Male Ballots]]/Table1[[#This Row],[Male Population]]</f>
        <v>0</v>
      </c>
      <c r="X9479" s="24">
        <f>Table1[[#This Row],[Total Ballots]]/Table1[[#This Row],[Total Population]]</f>
        <v>0</v>
      </c>
      <c r="Y9479" s="125" t="str">
        <f>IFERROR(Table1[[#This Row],[Female Ballots]]/Table1[[#This Row],[Female Voters]],"0.0%")</f>
        <v>0.0%</v>
      </c>
      <c r="Z9479" s="125" t="str">
        <f>IFERROR(Table1[[#This Row],[Male Ballots]]/Table1[[#This Row],[Male Voters]],"0.0%")</f>
        <v>0.0%</v>
      </c>
      <c r="AA9479" s="126" t="str">
        <f>IFERROR(Table1[[#This Row],[Total Ballots]]/Table1[[#This Row],[Total Voters]],"0.0%")</f>
        <v>0.0%</v>
      </c>
    </row>
    <row r="9480" spans="1:27" s="7" customFormat="1" x14ac:dyDescent="0.35">
      <c r="A9480" s="8" t="s">
        <v>26</v>
      </c>
      <c r="B9480" s="17">
        <v>2002</v>
      </c>
      <c r="C9480" s="16" t="s">
        <v>82</v>
      </c>
      <c r="D9480" s="17"/>
      <c r="E9480" s="35" t="s">
        <v>73</v>
      </c>
      <c r="F9480" s="35" t="s">
        <v>77</v>
      </c>
      <c r="G9480" s="51" t="s">
        <v>79</v>
      </c>
      <c r="H9480" s="10">
        <v>1488</v>
      </c>
      <c r="I9480" s="10">
        <v>1475</v>
      </c>
      <c r="J9480" s="53">
        <v>2963</v>
      </c>
      <c r="K9480" s="55"/>
      <c r="L9480" s="57"/>
      <c r="M9480" s="57"/>
      <c r="N9480" s="59">
        <v>2484</v>
      </c>
      <c r="O9480" s="53"/>
      <c r="P9480" s="92"/>
      <c r="Q9480" s="92"/>
      <c r="R9480" s="61">
        <v>1892</v>
      </c>
      <c r="S9480" s="24">
        <f>Table1[[#This Row],[Female Voters]]/Table1[[#This Row],[Female Population]]</f>
        <v>0</v>
      </c>
      <c r="T9480" s="24">
        <f>Table1[[#This Row],[Male Voters]]/Table1[[#This Row],[Male Population]]</f>
        <v>0</v>
      </c>
      <c r="U9480" s="24">
        <f>Table1[[#This Row],[Total Voters]]/Table1[[#This Row],[Total Population]]</f>
        <v>0.8383395207559905</v>
      </c>
      <c r="V9480" s="24">
        <f>Table1[[#This Row],[Female Ballots]]/Table1[[#This Row],[Female Population]]</f>
        <v>0</v>
      </c>
      <c r="W9480" s="24">
        <f>Table1[[#This Row],[Male Ballots]]/Table1[[#This Row],[Male Population]]</f>
        <v>0</v>
      </c>
      <c r="X9480" s="24">
        <f>Table1[[#This Row],[Total Ballots]]/Table1[[#This Row],[Total Population]]</f>
        <v>0.63854201822477219</v>
      </c>
      <c r="Y9480" s="125" t="str">
        <f>IFERROR(Table1[[#This Row],[Female Ballots]]/Table1[[#This Row],[Female Voters]],"0.0%")</f>
        <v>0.0%</v>
      </c>
      <c r="Z9480" s="125" t="str">
        <f>IFERROR(Table1[[#This Row],[Male Ballots]]/Table1[[#This Row],[Male Voters]],"0.0%")</f>
        <v>0.0%</v>
      </c>
      <c r="AA9480" s="126">
        <f>IFERROR(Table1[[#This Row],[Total Ballots]]/Table1[[#This Row],[Total Voters]],"0.0%")</f>
        <v>0.76167471819645738</v>
      </c>
    </row>
    <row r="9481" spans="1:27" s="7" customFormat="1" x14ac:dyDescent="0.35">
      <c r="A9481" s="8" t="s">
        <v>26</v>
      </c>
      <c r="B9481" s="17">
        <v>2002</v>
      </c>
      <c r="C9481" s="16" t="s">
        <v>82</v>
      </c>
      <c r="D9481" s="17"/>
      <c r="E9481" s="35" t="s">
        <v>73</v>
      </c>
      <c r="F9481" s="35" t="s">
        <v>77</v>
      </c>
      <c r="G9481" s="51" t="s">
        <v>62</v>
      </c>
      <c r="H9481" s="10">
        <v>85</v>
      </c>
      <c r="I9481" s="10">
        <v>116</v>
      </c>
      <c r="J9481" s="53">
        <v>201</v>
      </c>
      <c r="K9481" s="55"/>
      <c r="L9481" s="57"/>
      <c r="M9481" s="57"/>
      <c r="N9481" s="59"/>
      <c r="O9481" s="53"/>
      <c r="P9481" s="92"/>
      <c r="Q9481" s="92"/>
      <c r="R9481" s="61"/>
      <c r="S9481" s="24">
        <f>Table1[[#This Row],[Female Voters]]/Table1[[#This Row],[Female Population]]</f>
        <v>0</v>
      </c>
      <c r="T9481" s="24">
        <f>Table1[[#This Row],[Male Voters]]/Table1[[#This Row],[Male Population]]</f>
        <v>0</v>
      </c>
      <c r="U9481" s="24">
        <f>Table1[[#This Row],[Total Voters]]/Table1[[#This Row],[Total Population]]</f>
        <v>0</v>
      </c>
      <c r="V9481" s="24">
        <f>Table1[[#This Row],[Female Ballots]]/Table1[[#This Row],[Female Population]]</f>
        <v>0</v>
      </c>
      <c r="W9481" s="24">
        <f>Table1[[#This Row],[Male Ballots]]/Table1[[#This Row],[Male Population]]</f>
        <v>0</v>
      </c>
      <c r="X9481" s="24">
        <f>Table1[[#This Row],[Total Ballots]]/Table1[[#This Row],[Total Population]]</f>
        <v>0</v>
      </c>
      <c r="Y9481" s="125" t="str">
        <f>IFERROR(Table1[[#This Row],[Female Ballots]]/Table1[[#This Row],[Female Voters]],"0.0%")</f>
        <v>0.0%</v>
      </c>
      <c r="Z9481" s="125" t="str">
        <f>IFERROR(Table1[[#This Row],[Male Ballots]]/Table1[[#This Row],[Male Voters]],"0.0%")</f>
        <v>0.0%</v>
      </c>
      <c r="AA9481" s="126" t="str">
        <f>IFERROR(Table1[[#This Row],[Total Ballots]]/Table1[[#This Row],[Total Voters]],"0.0%")</f>
        <v>0.0%</v>
      </c>
    </row>
    <row r="9482" spans="1:27" s="7" customFormat="1" x14ac:dyDescent="0.35">
      <c r="A9482" s="8" t="s">
        <v>26</v>
      </c>
      <c r="B9482" s="17">
        <v>2002</v>
      </c>
      <c r="C9482" s="16" t="s">
        <v>82</v>
      </c>
      <c r="D9482" s="17"/>
      <c r="E9482" s="35" t="s">
        <v>73</v>
      </c>
      <c r="F9482" s="35" t="s">
        <v>77</v>
      </c>
      <c r="G9482" s="51" t="s">
        <v>63</v>
      </c>
      <c r="H9482" s="10">
        <v>160</v>
      </c>
      <c r="I9482" s="10">
        <v>152</v>
      </c>
      <c r="J9482" s="53">
        <v>312</v>
      </c>
      <c r="K9482" s="55"/>
      <c r="L9482" s="57"/>
      <c r="M9482" s="57"/>
      <c r="N9482" s="59"/>
      <c r="O9482" s="53"/>
      <c r="P9482" s="92"/>
      <c r="Q9482" s="92"/>
      <c r="R9482" s="61"/>
      <c r="S9482" s="24">
        <f>Table1[[#This Row],[Female Voters]]/Table1[[#This Row],[Female Population]]</f>
        <v>0</v>
      </c>
      <c r="T9482" s="24">
        <f>Table1[[#This Row],[Male Voters]]/Table1[[#This Row],[Male Population]]</f>
        <v>0</v>
      </c>
      <c r="U9482" s="24">
        <f>Table1[[#This Row],[Total Voters]]/Table1[[#This Row],[Total Population]]</f>
        <v>0</v>
      </c>
      <c r="V9482" s="24">
        <f>Table1[[#This Row],[Female Ballots]]/Table1[[#This Row],[Female Population]]</f>
        <v>0</v>
      </c>
      <c r="W9482" s="24">
        <f>Table1[[#This Row],[Male Ballots]]/Table1[[#This Row],[Male Population]]</f>
        <v>0</v>
      </c>
      <c r="X9482" s="24">
        <f>Table1[[#This Row],[Total Ballots]]/Table1[[#This Row],[Total Population]]</f>
        <v>0</v>
      </c>
      <c r="Y9482" s="125" t="str">
        <f>IFERROR(Table1[[#This Row],[Female Ballots]]/Table1[[#This Row],[Female Voters]],"0.0%")</f>
        <v>0.0%</v>
      </c>
      <c r="Z9482" s="125" t="str">
        <f>IFERROR(Table1[[#This Row],[Male Ballots]]/Table1[[#This Row],[Male Voters]],"0.0%")</f>
        <v>0.0%</v>
      </c>
      <c r="AA9482" s="126" t="str">
        <f>IFERROR(Table1[[#This Row],[Total Ballots]]/Table1[[#This Row],[Total Voters]],"0.0%")</f>
        <v>0.0%</v>
      </c>
    </row>
    <row r="9483" spans="1:27" s="7" customFormat="1" x14ac:dyDescent="0.35">
      <c r="A9483" s="8" t="s">
        <v>26</v>
      </c>
      <c r="B9483" s="17">
        <v>2002</v>
      </c>
      <c r="C9483" s="16" t="s">
        <v>82</v>
      </c>
      <c r="D9483" s="17"/>
      <c r="E9483" s="35" t="s">
        <v>73</v>
      </c>
      <c r="F9483" s="35" t="s">
        <v>77</v>
      </c>
      <c r="G9483" s="51" t="s">
        <v>64</v>
      </c>
      <c r="H9483" s="10">
        <v>247</v>
      </c>
      <c r="I9483" s="10">
        <v>247</v>
      </c>
      <c r="J9483" s="53">
        <v>494</v>
      </c>
      <c r="K9483" s="55"/>
      <c r="L9483" s="57"/>
      <c r="M9483" s="57"/>
      <c r="N9483" s="59"/>
      <c r="O9483" s="53"/>
      <c r="P9483" s="92"/>
      <c r="Q9483" s="92"/>
      <c r="R9483" s="61"/>
      <c r="S9483" s="24">
        <f>Table1[[#This Row],[Female Voters]]/Table1[[#This Row],[Female Population]]</f>
        <v>0</v>
      </c>
      <c r="T9483" s="24">
        <f>Table1[[#This Row],[Male Voters]]/Table1[[#This Row],[Male Population]]</f>
        <v>0</v>
      </c>
      <c r="U9483" s="24">
        <f>Table1[[#This Row],[Total Voters]]/Table1[[#This Row],[Total Population]]</f>
        <v>0</v>
      </c>
      <c r="V9483" s="24">
        <f>Table1[[#This Row],[Female Ballots]]/Table1[[#This Row],[Female Population]]</f>
        <v>0</v>
      </c>
      <c r="W9483" s="24">
        <f>Table1[[#This Row],[Male Ballots]]/Table1[[#This Row],[Male Population]]</f>
        <v>0</v>
      </c>
      <c r="X9483" s="24">
        <f>Table1[[#This Row],[Total Ballots]]/Table1[[#This Row],[Total Population]]</f>
        <v>0</v>
      </c>
      <c r="Y9483" s="125" t="str">
        <f>IFERROR(Table1[[#This Row],[Female Ballots]]/Table1[[#This Row],[Female Voters]],"0.0%")</f>
        <v>0.0%</v>
      </c>
      <c r="Z9483" s="125" t="str">
        <f>IFERROR(Table1[[#This Row],[Male Ballots]]/Table1[[#This Row],[Male Voters]],"0.0%")</f>
        <v>0.0%</v>
      </c>
      <c r="AA9483" s="126" t="str">
        <f>IFERROR(Table1[[#This Row],[Total Ballots]]/Table1[[#This Row],[Total Voters]],"0.0%")</f>
        <v>0.0%</v>
      </c>
    </row>
    <row r="9484" spans="1:27" s="7" customFormat="1" x14ac:dyDescent="0.35">
      <c r="A9484" s="8" t="s">
        <v>26</v>
      </c>
      <c r="B9484" s="17">
        <v>2002</v>
      </c>
      <c r="C9484" s="16" t="s">
        <v>82</v>
      </c>
      <c r="D9484" s="17"/>
      <c r="E9484" s="35" t="s">
        <v>73</v>
      </c>
      <c r="F9484" s="35" t="s">
        <v>77</v>
      </c>
      <c r="G9484" s="51" t="s">
        <v>65</v>
      </c>
      <c r="H9484" s="10">
        <v>308</v>
      </c>
      <c r="I9484" s="10">
        <v>319</v>
      </c>
      <c r="J9484" s="53">
        <v>627</v>
      </c>
      <c r="K9484" s="55"/>
      <c r="L9484" s="57"/>
      <c r="M9484" s="57"/>
      <c r="N9484" s="59"/>
      <c r="O9484" s="53"/>
      <c r="P9484" s="92"/>
      <c r="Q9484" s="92"/>
      <c r="R9484" s="61"/>
      <c r="S9484" s="24">
        <f>Table1[[#This Row],[Female Voters]]/Table1[[#This Row],[Female Population]]</f>
        <v>0</v>
      </c>
      <c r="T9484" s="24">
        <f>Table1[[#This Row],[Male Voters]]/Table1[[#This Row],[Male Population]]</f>
        <v>0</v>
      </c>
      <c r="U9484" s="24">
        <f>Table1[[#This Row],[Total Voters]]/Table1[[#This Row],[Total Population]]</f>
        <v>0</v>
      </c>
      <c r="V9484" s="24">
        <f>Table1[[#This Row],[Female Ballots]]/Table1[[#This Row],[Female Population]]</f>
        <v>0</v>
      </c>
      <c r="W9484" s="24">
        <f>Table1[[#This Row],[Male Ballots]]/Table1[[#This Row],[Male Population]]</f>
        <v>0</v>
      </c>
      <c r="X9484" s="24">
        <f>Table1[[#This Row],[Total Ballots]]/Table1[[#This Row],[Total Population]]</f>
        <v>0</v>
      </c>
      <c r="Y9484" s="125" t="str">
        <f>IFERROR(Table1[[#This Row],[Female Ballots]]/Table1[[#This Row],[Female Voters]],"0.0%")</f>
        <v>0.0%</v>
      </c>
      <c r="Z9484" s="125" t="str">
        <f>IFERROR(Table1[[#This Row],[Male Ballots]]/Table1[[#This Row],[Male Voters]],"0.0%")</f>
        <v>0.0%</v>
      </c>
      <c r="AA9484" s="126" t="str">
        <f>IFERROR(Table1[[#This Row],[Total Ballots]]/Table1[[#This Row],[Total Voters]],"0.0%")</f>
        <v>0.0%</v>
      </c>
    </row>
    <row r="9485" spans="1:27" s="7" customFormat="1" x14ac:dyDescent="0.35">
      <c r="A9485" s="8" t="s">
        <v>26</v>
      </c>
      <c r="B9485" s="17">
        <v>2002</v>
      </c>
      <c r="C9485" s="16" t="s">
        <v>82</v>
      </c>
      <c r="D9485" s="17"/>
      <c r="E9485" s="35" t="s">
        <v>73</v>
      </c>
      <c r="F9485" s="35" t="s">
        <v>77</v>
      </c>
      <c r="G9485" s="51" t="s">
        <v>66</v>
      </c>
      <c r="H9485" s="10">
        <v>292</v>
      </c>
      <c r="I9485" s="10">
        <v>284</v>
      </c>
      <c r="J9485" s="53">
        <v>576</v>
      </c>
      <c r="K9485" s="55"/>
      <c r="L9485" s="57"/>
      <c r="M9485" s="57"/>
      <c r="N9485" s="59"/>
      <c r="O9485" s="53"/>
      <c r="P9485" s="92"/>
      <c r="Q9485" s="92"/>
      <c r="R9485" s="61"/>
      <c r="S9485" s="24">
        <f>Table1[[#This Row],[Female Voters]]/Table1[[#This Row],[Female Population]]</f>
        <v>0</v>
      </c>
      <c r="T9485" s="24">
        <f>Table1[[#This Row],[Male Voters]]/Table1[[#This Row],[Male Population]]</f>
        <v>0</v>
      </c>
      <c r="U9485" s="24">
        <f>Table1[[#This Row],[Total Voters]]/Table1[[#This Row],[Total Population]]</f>
        <v>0</v>
      </c>
      <c r="V9485" s="24">
        <f>Table1[[#This Row],[Female Ballots]]/Table1[[#This Row],[Female Population]]</f>
        <v>0</v>
      </c>
      <c r="W9485" s="24">
        <f>Table1[[#This Row],[Male Ballots]]/Table1[[#This Row],[Male Population]]</f>
        <v>0</v>
      </c>
      <c r="X9485" s="24">
        <f>Table1[[#This Row],[Total Ballots]]/Table1[[#This Row],[Total Population]]</f>
        <v>0</v>
      </c>
      <c r="Y9485" s="125" t="str">
        <f>IFERROR(Table1[[#This Row],[Female Ballots]]/Table1[[#This Row],[Female Voters]],"0.0%")</f>
        <v>0.0%</v>
      </c>
      <c r="Z9485" s="125" t="str">
        <f>IFERROR(Table1[[#This Row],[Male Ballots]]/Table1[[#This Row],[Male Voters]],"0.0%")</f>
        <v>0.0%</v>
      </c>
      <c r="AA9485" s="126" t="str">
        <f>IFERROR(Table1[[#This Row],[Total Ballots]]/Table1[[#This Row],[Total Voters]],"0.0%")</f>
        <v>0.0%</v>
      </c>
    </row>
    <row r="9486" spans="1:27" s="7" customFormat="1" x14ac:dyDescent="0.35">
      <c r="A9486" s="8" t="s">
        <v>26</v>
      </c>
      <c r="B9486" s="17">
        <v>2002</v>
      </c>
      <c r="C9486" s="16" t="s">
        <v>82</v>
      </c>
      <c r="D9486" s="17"/>
      <c r="E9486" s="35" t="s">
        <v>73</v>
      </c>
      <c r="F9486" s="35" t="s">
        <v>77</v>
      </c>
      <c r="G9486" s="51" t="s">
        <v>67</v>
      </c>
      <c r="H9486" s="10">
        <v>396</v>
      </c>
      <c r="I9486" s="10">
        <v>357</v>
      </c>
      <c r="J9486" s="53">
        <v>753</v>
      </c>
      <c r="K9486" s="55"/>
      <c r="L9486" s="57"/>
      <c r="M9486" s="57"/>
      <c r="N9486" s="59"/>
      <c r="O9486" s="53"/>
      <c r="P9486" s="92"/>
      <c r="Q9486" s="92"/>
      <c r="R9486" s="61"/>
      <c r="S9486" s="24">
        <f>Table1[[#This Row],[Female Voters]]/Table1[[#This Row],[Female Population]]</f>
        <v>0</v>
      </c>
      <c r="T9486" s="24">
        <f>Table1[[#This Row],[Male Voters]]/Table1[[#This Row],[Male Population]]</f>
        <v>0</v>
      </c>
      <c r="U9486" s="24">
        <f>Table1[[#This Row],[Total Voters]]/Table1[[#This Row],[Total Population]]</f>
        <v>0</v>
      </c>
      <c r="V9486" s="24">
        <f>Table1[[#This Row],[Female Ballots]]/Table1[[#This Row],[Female Population]]</f>
        <v>0</v>
      </c>
      <c r="W9486" s="24">
        <f>Table1[[#This Row],[Male Ballots]]/Table1[[#This Row],[Male Population]]</f>
        <v>0</v>
      </c>
      <c r="X9486" s="24">
        <f>Table1[[#This Row],[Total Ballots]]/Table1[[#This Row],[Total Population]]</f>
        <v>0</v>
      </c>
      <c r="Y9486" s="125" t="str">
        <f>IFERROR(Table1[[#This Row],[Female Ballots]]/Table1[[#This Row],[Female Voters]],"0.0%")</f>
        <v>0.0%</v>
      </c>
      <c r="Z9486" s="125" t="str">
        <f>IFERROR(Table1[[#This Row],[Male Ballots]]/Table1[[#This Row],[Male Voters]],"0.0%")</f>
        <v>0.0%</v>
      </c>
      <c r="AA9486" s="126" t="str">
        <f>IFERROR(Table1[[#This Row],[Total Ballots]]/Table1[[#This Row],[Total Voters]],"0.0%")</f>
        <v>0.0%</v>
      </c>
    </row>
    <row r="9487" spans="1:27" s="7" customFormat="1" x14ac:dyDescent="0.35">
      <c r="A9487" s="8" t="s">
        <v>45</v>
      </c>
      <c r="B9487" s="17">
        <v>2002</v>
      </c>
      <c r="C9487" s="16" t="s">
        <v>82</v>
      </c>
      <c r="D9487" s="17"/>
      <c r="E9487" s="35" t="s">
        <v>73</v>
      </c>
      <c r="F9487" s="35" t="s">
        <v>77</v>
      </c>
      <c r="G9487" s="51" t="s">
        <v>79</v>
      </c>
      <c r="H9487" s="10">
        <v>20641</v>
      </c>
      <c r="I9487" s="10">
        <v>21294</v>
      </c>
      <c r="J9487" s="53">
        <v>41935</v>
      </c>
      <c r="K9487" s="55"/>
      <c r="L9487" s="57"/>
      <c r="M9487" s="57"/>
      <c r="N9487" s="59">
        <v>26062</v>
      </c>
      <c r="O9487" s="53"/>
      <c r="P9487" s="92"/>
      <c r="Q9487" s="92"/>
      <c r="R9487" s="61">
        <v>15438</v>
      </c>
      <c r="S9487" s="24">
        <f>Table1[[#This Row],[Female Voters]]/Table1[[#This Row],[Female Population]]</f>
        <v>0</v>
      </c>
      <c r="T9487" s="24">
        <f>Table1[[#This Row],[Male Voters]]/Table1[[#This Row],[Male Population]]</f>
        <v>0</v>
      </c>
      <c r="U9487" s="24">
        <f>Table1[[#This Row],[Total Voters]]/Table1[[#This Row],[Total Population]]</f>
        <v>0.62148563252652911</v>
      </c>
      <c r="V9487" s="24">
        <f>Table1[[#This Row],[Female Ballots]]/Table1[[#This Row],[Female Population]]</f>
        <v>0</v>
      </c>
      <c r="W9487" s="24">
        <f>Table1[[#This Row],[Male Ballots]]/Table1[[#This Row],[Male Population]]</f>
        <v>0</v>
      </c>
      <c r="X9487" s="24">
        <f>Table1[[#This Row],[Total Ballots]]/Table1[[#This Row],[Total Population]]</f>
        <v>0.36814117085966375</v>
      </c>
      <c r="Y9487" s="125" t="str">
        <f>IFERROR(Table1[[#This Row],[Female Ballots]]/Table1[[#This Row],[Female Voters]],"0.0%")</f>
        <v>0.0%</v>
      </c>
      <c r="Z9487" s="125" t="str">
        <f>IFERROR(Table1[[#This Row],[Male Ballots]]/Table1[[#This Row],[Male Voters]],"0.0%")</f>
        <v>0.0%</v>
      </c>
      <c r="AA9487" s="126">
        <f>IFERROR(Table1[[#This Row],[Total Ballots]]/Table1[[#This Row],[Total Voters]],"0.0%")</f>
        <v>0.59235668789808915</v>
      </c>
    </row>
    <row r="9488" spans="1:27" s="7" customFormat="1" x14ac:dyDescent="0.35">
      <c r="A9488" s="8" t="s">
        <v>45</v>
      </c>
      <c r="B9488" s="17">
        <v>2002</v>
      </c>
      <c r="C9488" s="16" t="s">
        <v>82</v>
      </c>
      <c r="D9488" s="17"/>
      <c r="E9488" s="35" t="s">
        <v>73</v>
      </c>
      <c r="F9488" s="35" t="s">
        <v>77</v>
      </c>
      <c r="G9488" s="51" t="s">
        <v>62</v>
      </c>
      <c r="H9488" s="10">
        <v>3483</v>
      </c>
      <c r="I9488" s="10">
        <v>4125</v>
      </c>
      <c r="J9488" s="53">
        <v>7608</v>
      </c>
      <c r="K9488" s="55"/>
      <c r="L9488" s="57"/>
      <c r="M9488" s="57"/>
      <c r="N9488" s="59"/>
      <c r="O9488" s="53"/>
      <c r="P9488" s="92"/>
      <c r="Q9488" s="92"/>
      <c r="R9488" s="61"/>
      <c r="S9488" s="24">
        <f>Table1[[#This Row],[Female Voters]]/Table1[[#This Row],[Female Population]]</f>
        <v>0</v>
      </c>
      <c r="T9488" s="24">
        <f>Table1[[#This Row],[Male Voters]]/Table1[[#This Row],[Male Population]]</f>
        <v>0</v>
      </c>
      <c r="U9488" s="24">
        <f>Table1[[#This Row],[Total Voters]]/Table1[[#This Row],[Total Population]]</f>
        <v>0</v>
      </c>
      <c r="V9488" s="24">
        <f>Table1[[#This Row],[Female Ballots]]/Table1[[#This Row],[Female Population]]</f>
        <v>0</v>
      </c>
      <c r="W9488" s="24">
        <f>Table1[[#This Row],[Male Ballots]]/Table1[[#This Row],[Male Population]]</f>
        <v>0</v>
      </c>
      <c r="X9488" s="24">
        <f>Table1[[#This Row],[Total Ballots]]/Table1[[#This Row],[Total Population]]</f>
        <v>0</v>
      </c>
      <c r="Y9488" s="125" t="str">
        <f>IFERROR(Table1[[#This Row],[Female Ballots]]/Table1[[#This Row],[Female Voters]],"0.0%")</f>
        <v>0.0%</v>
      </c>
      <c r="Z9488" s="125" t="str">
        <f>IFERROR(Table1[[#This Row],[Male Ballots]]/Table1[[#This Row],[Male Voters]],"0.0%")</f>
        <v>0.0%</v>
      </c>
      <c r="AA9488" s="126" t="str">
        <f>IFERROR(Table1[[#This Row],[Total Ballots]]/Table1[[#This Row],[Total Voters]],"0.0%")</f>
        <v>0.0%</v>
      </c>
    </row>
    <row r="9489" spans="1:27" s="7" customFormat="1" x14ac:dyDescent="0.35">
      <c r="A9489" s="8" t="s">
        <v>45</v>
      </c>
      <c r="B9489" s="17">
        <v>2002</v>
      </c>
      <c r="C9489" s="16" t="s">
        <v>82</v>
      </c>
      <c r="D9489" s="17"/>
      <c r="E9489" s="35" t="s">
        <v>73</v>
      </c>
      <c r="F9489" s="35" t="s">
        <v>77</v>
      </c>
      <c r="G9489" s="51" t="s">
        <v>63</v>
      </c>
      <c r="H9489" s="10">
        <v>2923</v>
      </c>
      <c r="I9489" s="10">
        <v>3733</v>
      </c>
      <c r="J9489" s="53">
        <v>6656</v>
      </c>
      <c r="K9489" s="55"/>
      <c r="L9489" s="57"/>
      <c r="M9489" s="57"/>
      <c r="N9489" s="59"/>
      <c r="O9489" s="53"/>
      <c r="P9489" s="92"/>
      <c r="Q9489" s="92"/>
      <c r="R9489" s="61"/>
      <c r="S9489" s="24">
        <f>Table1[[#This Row],[Female Voters]]/Table1[[#This Row],[Female Population]]</f>
        <v>0</v>
      </c>
      <c r="T9489" s="24">
        <f>Table1[[#This Row],[Male Voters]]/Table1[[#This Row],[Male Population]]</f>
        <v>0</v>
      </c>
      <c r="U9489" s="24">
        <f>Table1[[#This Row],[Total Voters]]/Table1[[#This Row],[Total Population]]</f>
        <v>0</v>
      </c>
      <c r="V9489" s="24">
        <f>Table1[[#This Row],[Female Ballots]]/Table1[[#This Row],[Female Population]]</f>
        <v>0</v>
      </c>
      <c r="W9489" s="24">
        <f>Table1[[#This Row],[Male Ballots]]/Table1[[#This Row],[Male Population]]</f>
        <v>0</v>
      </c>
      <c r="X9489" s="24">
        <f>Table1[[#This Row],[Total Ballots]]/Table1[[#This Row],[Total Population]]</f>
        <v>0</v>
      </c>
      <c r="Y9489" s="125" t="str">
        <f>IFERROR(Table1[[#This Row],[Female Ballots]]/Table1[[#This Row],[Female Voters]],"0.0%")</f>
        <v>0.0%</v>
      </c>
      <c r="Z9489" s="125" t="str">
        <f>IFERROR(Table1[[#This Row],[Male Ballots]]/Table1[[#This Row],[Male Voters]],"0.0%")</f>
        <v>0.0%</v>
      </c>
      <c r="AA9489" s="126" t="str">
        <f>IFERROR(Table1[[#This Row],[Total Ballots]]/Table1[[#This Row],[Total Voters]],"0.0%")</f>
        <v>0.0%</v>
      </c>
    </row>
    <row r="9490" spans="1:27" s="7" customFormat="1" x14ac:dyDescent="0.35">
      <c r="A9490" s="8" t="s">
        <v>45</v>
      </c>
      <c r="B9490" s="17">
        <v>2002</v>
      </c>
      <c r="C9490" s="16" t="s">
        <v>82</v>
      </c>
      <c r="D9490" s="17"/>
      <c r="E9490" s="35" t="s">
        <v>73</v>
      </c>
      <c r="F9490" s="35" t="s">
        <v>77</v>
      </c>
      <c r="G9490" s="51" t="s">
        <v>64</v>
      </c>
      <c r="H9490" s="10">
        <v>3557</v>
      </c>
      <c r="I9490" s="10">
        <v>3969</v>
      </c>
      <c r="J9490" s="53">
        <v>7526</v>
      </c>
      <c r="K9490" s="55"/>
      <c r="L9490" s="57"/>
      <c r="M9490" s="57"/>
      <c r="N9490" s="59"/>
      <c r="O9490" s="53"/>
      <c r="P9490" s="92"/>
      <c r="Q9490" s="92"/>
      <c r="R9490" s="61"/>
      <c r="S9490" s="24">
        <f>Table1[[#This Row],[Female Voters]]/Table1[[#This Row],[Female Population]]</f>
        <v>0</v>
      </c>
      <c r="T9490" s="24">
        <f>Table1[[#This Row],[Male Voters]]/Table1[[#This Row],[Male Population]]</f>
        <v>0</v>
      </c>
      <c r="U9490" s="24">
        <f>Table1[[#This Row],[Total Voters]]/Table1[[#This Row],[Total Population]]</f>
        <v>0</v>
      </c>
      <c r="V9490" s="24">
        <f>Table1[[#This Row],[Female Ballots]]/Table1[[#This Row],[Female Population]]</f>
        <v>0</v>
      </c>
      <c r="W9490" s="24">
        <f>Table1[[#This Row],[Male Ballots]]/Table1[[#This Row],[Male Population]]</f>
        <v>0</v>
      </c>
      <c r="X9490" s="24">
        <f>Table1[[#This Row],[Total Ballots]]/Table1[[#This Row],[Total Population]]</f>
        <v>0</v>
      </c>
      <c r="Y9490" s="125" t="str">
        <f>IFERROR(Table1[[#This Row],[Female Ballots]]/Table1[[#This Row],[Female Voters]],"0.0%")</f>
        <v>0.0%</v>
      </c>
      <c r="Z9490" s="125" t="str">
        <f>IFERROR(Table1[[#This Row],[Male Ballots]]/Table1[[#This Row],[Male Voters]],"0.0%")</f>
        <v>0.0%</v>
      </c>
      <c r="AA9490" s="126" t="str">
        <f>IFERROR(Table1[[#This Row],[Total Ballots]]/Table1[[#This Row],[Total Voters]],"0.0%")</f>
        <v>0.0%</v>
      </c>
    </row>
    <row r="9491" spans="1:27" s="7" customFormat="1" x14ac:dyDescent="0.35">
      <c r="A9491" s="8" t="s">
        <v>45</v>
      </c>
      <c r="B9491" s="17">
        <v>2002</v>
      </c>
      <c r="C9491" s="16" t="s">
        <v>82</v>
      </c>
      <c r="D9491" s="17"/>
      <c r="E9491" s="35" t="s">
        <v>73</v>
      </c>
      <c r="F9491" s="35" t="s">
        <v>77</v>
      </c>
      <c r="G9491" s="51" t="s">
        <v>65</v>
      </c>
      <c r="H9491" s="10">
        <v>3538</v>
      </c>
      <c r="I9491" s="10">
        <v>3757</v>
      </c>
      <c r="J9491" s="53">
        <v>7295</v>
      </c>
      <c r="K9491" s="55"/>
      <c r="L9491" s="57"/>
      <c r="M9491" s="57"/>
      <c r="N9491" s="59"/>
      <c r="O9491" s="53"/>
      <c r="P9491" s="92"/>
      <c r="Q9491" s="92"/>
      <c r="R9491" s="61"/>
      <c r="S9491" s="24">
        <f>Table1[[#This Row],[Female Voters]]/Table1[[#This Row],[Female Population]]</f>
        <v>0</v>
      </c>
      <c r="T9491" s="24">
        <f>Table1[[#This Row],[Male Voters]]/Table1[[#This Row],[Male Population]]</f>
        <v>0</v>
      </c>
      <c r="U9491" s="24">
        <f>Table1[[#This Row],[Total Voters]]/Table1[[#This Row],[Total Population]]</f>
        <v>0</v>
      </c>
      <c r="V9491" s="24">
        <f>Table1[[#This Row],[Female Ballots]]/Table1[[#This Row],[Female Population]]</f>
        <v>0</v>
      </c>
      <c r="W9491" s="24">
        <f>Table1[[#This Row],[Male Ballots]]/Table1[[#This Row],[Male Population]]</f>
        <v>0</v>
      </c>
      <c r="X9491" s="24">
        <f>Table1[[#This Row],[Total Ballots]]/Table1[[#This Row],[Total Population]]</f>
        <v>0</v>
      </c>
      <c r="Y9491" s="125" t="str">
        <f>IFERROR(Table1[[#This Row],[Female Ballots]]/Table1[[#This Row],[Female Voters]],"0.0%")</f>
        <v>0.0%</v>
      </c>
      <c r="Z9491" s="125" t="str">
        <f>IFERROR(Table1[[#This Row],[Male Ballots]]/Table1[[#This Row],[Male Voters]],"0.0%")</f>
        <v>0.0%</v>
      </c>
      <c r="AA9491" s="126" t="str">
        <f>IFERROR(Table1[[#This Row],[Total Ballots]]/Table1[[#This Row],[Total Voters]],"0.0%")</f>
        <v>0.0%</v>
      </c>
    </row>
    <row r="9492" spans="1:27" s="7" customFormat="1" x14ac:dyDescent="0.35">
      <c r="A9492" s="8" t="s">
        <v>45</v>
      </c>
      <c r="B9492" s="17">
        <v>2002</v>
      </c>
      <c r="C9492" s="16" t="s">
        <v>82</v>
      </c>
      <c r="D9492" s="17"/>
      <c r="E9492" s="35" t="s">
        <v>73</v>
      </c>
      <c r="F9492" s="35" t="s">
        <v>77</v>
      </c>
      <c r="G9492" s="51" t="s">
        <v>66</v>
      </c>
      <c r="H9492" s="10">
        <v>2420</v>
      </c>
      <c r="I9492" s="10">
        <v>2391</v>
      </c>
      <c r="J9492" s="53">
        <v>4811</v>
      </c>
      <c r="K9492" s="55"/>
      <c r="L9492" s="57"/>
      <c r="M9492" s="57"/>
      <c r="N9492" s="59"/>
      <c r="O9492" s="53"/>
      <c r="P9492" s="92"/>
      <c r="Q9492" s="92"/>
      <c r="R9492" s="61"/>
      <c r="S9492" s="24">
        <f>Table1[[#This Row],[Female Voters]]/Table1[[#This Row],[Female Population]]</f>
        <v>0</v>
      </c>
      <c r="T9492" s="24">
        <f>Table1[[#This Row],[Male Voters]]/Table1[[#This Row],[Male Population]]</f>
        <v>0</v>
      </c>
      <c r="U9492" s="24">
        <f>Table1[[#This Row],[Total Voters]]/Table1[[#This Row],[Total Population]]</f>
        <v>0</v>
      </c>
      <c r="V9492" s="24">
        <f>Table1[[#This Row],[Female Ballots]]/Table1[[#This Row],[Female Population]]</f>
        <v>0</v>
      </c>
      <c r="W9492" s="24">
        <f>Table1[[#This Row],[Male Ballots]]/Table1[[#This Row],[Male Population]]</f>
        <v>0</v>
      </c>
      <c r="X9492" s="24">
        <f>Table1[[#This Row],[Total Ballots]]/Table1[[#This Row],[Total Population]]</f>
        <v>0</v>
      </c>
      <c r="Y9492" s="125" t="str">
        <f>IFERROR(Table1[[#This Row],[Female Ballots]]/Table1[[#This Row],[Female Voters]],"0.0%")</f>
        <v>0.0%</v>
      </c>
      <c r="Z9492" s="125" t="str">
        <f>IFERROR(Table1[[#This Row],[Male Ballots]]/Table1[[#This Row],[Male Voters]],"0.0%")</f>
        <v>0.0%</v>
      </c>
      <c r="AA9492" s="126" t="str">
        <f>IFERROR(Table1[[#This Row],[Total Ballots]]/Table1[[#This Row],[Total Voters]],"0.0%")</f>
        <v>0.0%</v>
      </c>
    </row>
    <row r="9493" spans="1:27" s="7" customFormat="1" x14ac:dyDescent="0.35">
      <c r="A9493" s="8" t="s">
        <v>45</v>
      </c>
      <c r="B9493" s="17">
        <v>2002</v>
      </c>
      <c r="C9493" s="16" t="s">
        <v>82</v>
      </c>
      <c r="D9493" s="17"/>
      <c r="E9493" s="35" t="s">
        <v>73</v>
      </c>
      <c r="F9493" s="35" t="s">
        <v>77</v>
      </c>
      <c r="G9493" s="51" t="s">
        <v>67</v>
      </c>
      <c r="H9493" s="10">
        <v>4720</v>
      </c>
      <c r="I9493" s="10">
        <v>3319</v>
      </c>
      <c r="J9493" s="53">
        <v>8039</v>
      </c>
      <c r="K9493" s="55"/>
      <c r="L9493" s="57"/>
      <c r="M9493" s="57"/>
      <c r="N9493" s="59"/>
      <c r="O9493" s="53"/>
      <c r="P9493" s="92"/>
      <c r="Q9493" s="92"/>
      <c r="R9493" s="61"/>
      <c r="S9493" s="24">
        <f>Table1[[#This Row],[Female Voters]]/Table1[[#This Row],[Female Population]]</f>
        <v>0</v>
      </c>
      <c r="T9493" s="24">
        <f>Table1[[#This Row],[Male Voters]]/Table1[[#This Row],[Male Population]]</f>
        <v>0</v>
      </c>
      <c r="U9493" s="24">
        <f>Table1[[#This Row],[Total Voters]]/Table1[[#This Row],[Total Population]]</f>
        <v>0</v>
      </c>
      <c r="V9493" s="24">
        <f>Table1[[#This Row],[Female Ballots]]/Table1[[#This Row],[Female Population]]</f>
        <v>0</v>
      </c>
      <c r="W9493" s="24">
        <f>Table1[[#This Row],[Male Ballots]]/Table1[[#This Row],[Male Population]]</f>
        <v>0</v>
      </c>
      <c r="X9493" s="24">
        <f>Table1[[#This Row],[Total Ballots]]/Table1[[#This Row],[Total Population]]</f>
        <v>0</v>
      </c>
      <c r="Y9493" s="125" t="str">
        <f>IFERROR(Table1[[#This Row],[Female Ballots]]/Table1[[#This Row],[Female Voters]],"0.0%")</f>
        <v>0.0%</v>
      </c>
      <c r="Z9493" s="125" t="str">
        <f>IFERROR(Table1[[#This Row],[Male Ballots]]/Table1[[#This Row],[Male Voters]],"0.0%")</f>
        <v>0.0%</v>
      </c>
      <c r="AA9493" s="126" t="str">
        <f>IFERROR(Table1[[#This Row],[Total Ballots]]/Table1[[#This Row],[Total Voters]],"0.0%")</f>
        <v>0.0%</v>
      </c>
    </row>
    <row r="9494" spans="1:27" s="7" customFormat="1" x14ac:dyDescent="0.35">
      <c r="A9494" s="8" t="s">
        <v>35</v>
      </c>
      <c r="B9494" s="17">
        <v>2002</v>
      </c>
      <c r="C9494" s="16" t="s">
        <v>82</v>
      </c>
      <c r="D9494" s="17"/>
      <c r="E9494" s="35" t="s">
        <v>75</v>
      </c>
      <c r="F9494" s="35" t="s">
        <v>77</v>
      </c>
      <c r="G9494" s="51" t="s">
        <v>79</v>
      </c>
      <c r="H9494" s="10">
        <v>68290</v>
      </c>
      <c r="I9494" s="10">
        <v>65271</v>
      </c>
      <c r="J9494" s="53">
        <v>133561</v>
      </c>
      <c r="K9494" s="55"/>
      <c r="L9494" s="57"/>
      <c r="M9494" s="57"/>
      <c r="N9494" s="59">
        <v>91656</v>
      </c>
      <c r="O9494" s="53"/>
      <c r="P9494" s="92"/>
      <c r="Q9494" s="92"/>
      <c r="R9494" s="61">
        <v>55066</v>
      </c>
      <c r="S9494" s="24">
        <f>Table1[[#This Row],[Female Voters]]/Table1[[#This Row],[Female Population]]</f>
        <v>0</v>
      </c>
      <c r="T9494" s="24">
        <f>Table1[[#This Row],[Male Voters]]/Table1[[#This Row],[Male Population]]</f>
        <v>0</v>
      </c>
      <c r="U9494" s="24">
        <f>Table1[[#This Row],[Total Voters]]/Table1[[#This Row],[Total Population]]</f>
        <v>0.68624823114531941</v>
      </c>
      <c r="V9494" s="24">
        <f>Table1[[#This Row],[Female Ballots]]/Table1[[#This Row],[Female Population]]</f>
        <v>0</v>
      </c>
      <c r="W9494" s="24">
        <f>Table1[[#This Row],[Male Ballots]]/Table1[[#This Row],[Male Population]]</f>
        <v>0</v>
      </c>
      <c r="X9494" s="24">
        <f>Table1[[#This Row],[Total Ballots]]/Table1[[#This Row],[Total Population]]</f>
        <v>0.41229101309514005</v>
      </c>
      <c r="Y9494" s="125" t="str">
        <f>IFERROR(Table1[[#This Row],[Female Ballots]]/Table1[[#This Row],[Female Voters]],"0.0%")</f>
        <v>0.0%</v>
      </c>
      <c r="Z9494" s="125" t="str">
        <f>IFERROR(Table1[[#This Row],[Male Ballots]]/Table1[[#This Row],[Male Voters]],"0.0%")</f>
        <v>0.0%</v>
      </c>
      <c r="AA9494" s="126">
        <f>IFERROR(Table1[[#This Row],[Total Ballots]]/Table1[[#This Row],[Total Voters]],"0.0%")</f>
        <v>0.6007899100986297</v>
      </c>
    </row>
    <row r="9495" spans="1:27" s="7" customFormat="1" x14ac:dyDescent="0.35">
      <c r="A9495" s="8" t="s">
        <v>35</v>
      </c>
      <c r="B9495" s="17">
        <v>2002</v>
      </c>
      <c r="C9495" s="16" t="s">
        <v>82</v>
      </c>
      <c r="D9495" s="17"/>
      <c r="E9495" s="35" t="s">
        <v>75</v>
      </c>
      <c r="F9495" s="35" t="s">
        <v>77</v>
      </c>
      <c r="G9495" s="51" t="s">
        <v>62</v>
      </c>
      <c r="H9495" s="10">
        <v>13059</v>
      </c>
      <c r="I9495" s="10">
        <v>12550</v>
      </c>
      <c r="J9495" s="53">
        <v>25609</v>
      </c>
      <c r="K9495" s="55"/>
      <c r="L9495" s="57"/>
      <c r="M9495" s="57"/>
      <c r="N9495" s="59"/>
      <c r="O9495" s="53"/>
      <c r="P9495" s="92"/>
      <c r="Q9495" s="92"/>
      <c r="R9495" s="61"/>
      <c r="S9495" s="24">
        <f>Table1[[#This Row],[Female Voters]]/Table1[[#This Row],[Female Population]]</f>
        <v>0</v>
      </c>
      <c r="T9495" s="24">
        <f>Table1[[#This Row],[Male Voters]]/Table1[[#This Row],[Male Population]]</f>
        <v>0</v>
      </c>
      <c r="U9495" s="24">
        <f>Table1[[#This Row],[Total Voters]]/Table1[[#This Row],[Total Population]]</f>
        <v>0</v>
      </c>
      <c r="V9495" s="24">
        <f>Table1[[#This Row],[Female Ballots]]/Table1[[#This Row],[Female Population]]</f>
        <v>0</v>
      </c>
      <c r="W9495" s="24">
        <f>Table1[[#This Row],[Male Ballots]]/Table1[[#This Row],[Male Population]]</f>
        <v>0</v>
      </c>
      <c r="X9495" s="24">
        <f>Table1[[#This Row],[Total Ballots]]/Table1[[#This Row],[Total Population]]</f>
        <v>0</v>
      </c>
      <c r="Y9495" s="125" t="str">
        <f>IFERROR(Table1[[#This Row],[Female Ballots]]/Table1[[#This Row],[Female Voters]],"0.0%")</f>
        <v>0.0%</v>
      </c>
      <c r="Z9495" s="125" t="str">
        <f>IFERROR(Table1[[#This Row],[Male Ballots]]/Table1[[#This Row],[Male Voters]],"0.0%")</f>
        <v>0.0%</v>
      </c>
      <c r="AA9495" s="126" t="str">
        <f>IFERROR(Table1[[#This Row],[Total Ballots]]/Table1[[#This Row],[Total Voters]],"0.0%")</f>
        <v>0.0%</v>
      </c>
    </row>
    <row r="9496" spans="1:27" s="7" customFormat="1" x14ac:dyDescent="0.35">
      <c r="A9496" s="8" t="s">
        <v>35</v>
      </c>
      <c r="B9496" s="17">
        <v>2002</v>
      </c>
      <c r="C9496" s="16" t="s">
        <v>82</v>
      </c>
      <c r="D9496" s="17"/>
      <c r="E9496" s="35" t="s">
        <v>75</v>
      </c>
      <c r="F9496" s="35" t="s">
        <v>77</v>
      </c>
      <c r="G9496" s="51" t="s">
        <v>63</v>
      </c>
      <c r="H9496" s="10">
        <v>10618</v>
      </c>
      <c r="I9496" s="10">
        <v>11330</v>
      </c>
      <c r="J9496" s="53">
        <v>21948</v>
      </c>
      <c r="K9496" s="55"/>
      <c r="L9496" s="57"/>
      <c r="M9496" s="57"/>
      <c r="N9496" s="59"/>
      <c r="O9496" s="53"/>
      <c r="P9496" s="92"/>
      <c r="Q9496" s="92"/>
      <c r="R9496" s="61"/>
      <c r="S9496" s="24">
        <f>Table1[[#This Row],[Female Voters]]/Table1[[#This Row],[Female Population]]</f>
        <v>0</v>
      </c>
      <c r="T9496" s="24">
        <f>Table1[[#This Row],[Male Voters]]/Table1[[#This Row],[Male Population]]</f>
        <v>0</v>
      </c>
      <c r="U9496" s="24">
        <f>Table1[[#This Row],[Total Voters]]/Table1[[#This Row],[Total Population]]</f>
        <v>0</v>
      </c>
      <c r="V9496" s="24">
        <f>Table1[[#This Row],[Female Ballots]]/Table1[[#This Row],[Female Population]]</f>
        <v>0</v>
      </c>
      <c r="W9496" s="24">
        <f>Table1[[#This Row],[Male Ballots]]/Table1[[#This Row],[Male Population]]</f>
        <v>0</v>
      </c>
      <c r="X9496" s="24">
        <f>Table1[[#This Row],[Total Ballots]]/Table1[[#This Row],[Total Population]]</f>
        <v>0</v>
      </c>
      <c r="Y9496" s="125" t="str">
        <f>IFERROR(Table1[[#This Row],[Female Ballots]]/Table1[[#This Row],[Female Voters]],"0.0%")</f>
        <v>0.0%</v>
      </c>
      <c r="Z9496" s="125" t="str">
        <f>IFERROR(Table1[[#This Row],[Male Ballots]]/Table1[[#This Row],[Male Voters]],"0.0%")</f>
        <v>0.0%</v>
      </c>
      <c r="AA9496" s="126" t="str">
        <f>IFERROR(Table1[[#This Row],[Total Ballots]]/Table1[[#This Row],[Total Voters]],"0.0%")</f>
        <v>0.0%</v>
      </c>
    </row>
    <row r="9497" spans="1:27" s="7" customFormat="1" x14ac:dyDescent="0.35">
      <c r="A9497" s="8" t="s">
        <v>35</v>
      </c>
      <c r="B9497" s="17">
        <v>2002</v>
      </c>
      <c r="C9497" s="16" t="s">
        <v>82</v>
      </c>
      <c r="D9497" s="17"/>
      <c r="E9497" s="35" t="s">
        <v>75</v>
      </c>
      <c r="F9497" s="35" t="s">
        <v>77</v>
      </c>
      <c r="G9497" s="51" t="s">
        <v>64</v>
      </c>
      <c r="H9497" s="10">
        <v>12327</v>
      </c>
      <c r="I9497" s="10">
        <v>12047</v>
      </c>
      <c r="J9497" s="53">
        <v>24374</v>
      </c>
      <c r="K9497" s="55"/>
      <c r="L9497" s="57"/>
      <c r="M9497" s="57"/>
      <c r="N9497" s="59"/>
      <c r="O9497" s="53"/>
      <c r="P9497" s="92"/>
      <c r="Q9497" s="92"/>
      <c r="R9497" s="61"/>
      <c r="S9497" s="24">
        <f>Table1[[#This Row],[Female Voters]]/Table1[[#This Row],[Female Population]]</f>
        <v>0</v>
      </c>
      <c r="T9497" s="24">
        <f>Table1[[#This Row],[Male Voters]]/Table1[[#This Row],[Male Population]]</f>
        <v>0</v>
      </c>
      <c r="U9497" s="24">
        <f>Table1[[#This Row],[Total Voters]]/Table1[[#This Row],[Total Population]]</f>
        <v>0</v>
      </c>
      <c r="V9497" s="24">
        <f>Table1[[#This Row],[Female Ballots]]/Table1[[#This Row],[Female Population]]</f>
        <v>0</v>
      </c>
      <c r="W9497" s="24">
        <f>Table1[[#This Row],[Male Ballots]]/Table1[[#This Row],[Male Population]]</f>
        <v>0</v>
      </c>
      <c r="X9497" s="24">
        <f>Table1[[#This Row],[Total Ballots]]/Table1[[#This Row],[Total Population]]</f>
        <v>0</v>
      </c>
      <c r="Y9497" s="125" t="str">
        <f>IFERROR(Table1[[#This Row],[Female Ballots]]/Table1[[#This Row],[Female Voters]],"0.0%")</f>
        <v>0.0%</v>
      </c>
      <c r="Z9497" s="125" t="str">
        <f>IFERROR(Table1[[#This Row],[Male Ballots]]/Table1[[#This Row],[Male Voters]],"0.0%")</f>
        <v>0.0%</v>
      </c>
      <c r="AA9497" s="126" t="str">
        <f>IFERROR(Table1[[#This Row],[Total Ballots]]/Table1[[#This Row],[Total Voters]],"0.0%")</f>
        <v>0.0%</v>
      </c>
    </row>
    <row r="9498" spans="1:27" s="7" customFormat="1" x14ac:dyDescent="0.35">
      <c r="A9498" s="8" t="s">
        <v>35</v>
      </c>
      <c r="B9498" s="17">
        <v>2002</v>
      </c>
      <c r="C9498" s="16" t="s">
        <v>82</v>
      </c>
      <c r="D9498" s="17"/>
      <c r="E9498" s="35" t="s">
        <v>75</v>
      </c>
      <c r="F9498" s="35" t="s">
        <v>77</v>
      </c>
      <c r="G9498" s="51" t="s">
        <v>65</v>
      </c>
      <c r="H9498" s="10">
        <v>12887</v>
      </c>
      <c r="I9498" s="10">
        <v>12469</v>
      </c>
      <c r="J9498" s="53">
        <v>25356</v>
      </c>
      <c r="K9498" s="55"/>
      <c r="L9498" s="57"/>
      <c r="M9498" s="57"/>
      <c r="N9498" s="59"/>
      <c r="O9498" s="53"/>
      <c r="P9498" s="92"/>
      <c r="Q9498" s="92"/>
      <c r="R9498" s="61"/>
      <c r="S9498" s="24">
        <f>Table1[[#This Row],[Female Voters]]/Table1[[#This Row],[Female Population]]</f>
        <v>0</v>
      </c>
      <c r="T9498" s="24">
        <f>Table1[[#This Row],[Male Voters]]/Table1[[#This Row],[Male Population]]</f>
        <v>0</v>
      </c>
      <c r="U9498" s="24">
        <f>Table1[[#This Row],[Total Voters]]/Table1[[#This Row],[Total Population]]</f>
        <v>0</v>
      </c>
      <c r="V9498" s="24">
        <f>Table1[[#This Row],[Female Ballots]]/Table1[[#This Row],[Female Population]]</f>
        <v>0</v>
      </c>
      <c r="W9498" s="24">
        <f>Table1[[#This Row],[Male Ballots]]/Table1[[#This Row],[Male Population]]</f>
        <v>0</v>
      </c>
      <c r="X9498" s="24">
        <f>Table1[[#This Row],[Total Ballots]]/Table1[[#This Row],[Total Population]]</f>
        <v>0</v>
      </c>
      <c r="Y9498" s="125" t="str">
        <f>IFERROR(Table1[[#This Row],[Female Ballots]]/Table1[[#This Row],[Female Voters]],"0.0%")</f>
        <v>0.0%</v>
      </c>
      <c r="Z9498" s="125" t="str">
        <f>IFERROR(Table1[[#This Row],[Male Ballots]]/Table1[[#This Row],[Male Voters]],"0.0%")</f>
        <v>0.0%</v>
      </c>
      <c r="AA9498" s="126" t="str">
        <f>IFERROR(Table1[[#This Row],[Total Ballots]]/Table1[[#This Row],[Total Voters]],"0.0%")</f>
        <v>0.0%</v>
      </c>
    </row>
    <row r="9499" spans="1:27" s="7" customFormat="1" x14ac:dyDescent="0.35">
      <c r="A9499" s="8" t="s">
        <v>35</v>
      </c>
      <c r="B9499" s="17">
        <v>2002</v>
      </c>
      <c r="C9499" s="16" t="s">
        <v>82</v>
      </c>
      <c r="D9499" s="17"/>
      <c r="E9499" s="35" t="s">
        <v>75</v>
      </c>
      <c r="F9499" s="35" t="s">
        <v>77</v>
      </c>
      <c r="G9499" s="51" t="s">
        <v>66</v>
      </c>
      <c r="H9499" s="10">
        <v>7988</v>
      </c>
      <c r="I9499" s="10">
        <v>7930</v>
      </c>
      <c r="J9499" s="53">
        <v>15918</v>
      </c>
      <c r="K9499" s="55"/>
      <c r="L9499" s="57"/>
      <c r="M9499" s="57"/>
      <c r="N9499" s="59"/>
      <c r="O9499" s="53"/>
      <c r="P9499" s="92"/>
      <c r="Q9499" s="92"/>
      <c r="R9499" s="61"/>
      <c r="S9499" s="24">
        <f>Table1[[#This Row],[Female Voters]]/Table1[[#This Row],[Female Population]]</f>
        <v>0</v>
      </c>
      <c r="T9499" s="24">
        <f>Table1[[#This Row],[Male Voters]]/Table1[[#This Row],[Male Population]]</f>
        <v>0</v>
      </c>
      <c r="U9499" s="24">
        <f>Table1[[#This Row],[Total Voters]]/Table1[[#This Row],[Total Population]]</f>
        <v>0</v>
      </c>
      <c r="V9499" s="24">
        <f>Table1[[#This Row],[Female Ballots]]/Table1[[#This Row],[Female Population]]</f>
        <v>0</v>
      </c>
      <c r="W9499" s="24">
        <f>Table1[[#This Row],[Male Ballots]]/Table1[[#This Row],[Male Population]]</f>
        <v>0</v>
      </c>
      <c r="X9499" s="24">
        <f>Table1[[#This Row],[Total Ballots]]/Table1[[#This Row],[Total Population]]</f>
        <v>0</v>
      </c>
      <c r="Y9499" s="125" t="str">
        <f>IFERROR(Table1[[#This Row],[Female Ballots]]/Table1[[#This Row],[Female Voters]],"0.0%")</f>
        <v>0.0%</v>
      </c>
      <c r="Z9499" s="125" t="str">
        <f>IFERROR(Table1[[#This Row],[Male Ballots]]/Table1[[#This Row],[Male Voters]],"0.0%")</f>
        <v>0.0%</v>
      </c>
      <c r="AA9499" s="126" t="str">
        <f>IFERROR(Table1[[#This Row],[Total Ballots]]/Table1[[#This Row],[Total Voters]],"0.0%")</f>
        <v>0.0%</v>
      </c>
    </row>
    <row r="9500" spans="1:27" s="7" customFormat="1" x14ac:dyDescent="0.35">
      <c r="A9500" s="8" t="s">
        <v>35</v>
      </c>
      <c r="B9500" s="17">
        <v>2002</v>
      </c>
      <c r="C9500" s="16" t="s">
        <v>82</v>
      </c>
      <c r="D9500" s="17"/>
      <c r="E9500" s="35" t="s">
        <v>75</v>
      </c>
      <c r="F9500" s="35" t="s">
        <v>77</v>
      </c>
      <c r="G9500" s="51" t="s">
        <v>67</v>
      </c>
      <c r="H9500" s="10">
        <v>11411</v>
      </c>
      <c r="I9500" s="10">
        <v>8945</v>
      </c>
      <c r="J9500" s="53">
        <v>20356</v>
      </c>
      <c r="K9500" s="55"/>
      <c r="L9500" s="57"/>
      <c r="M9500" s="57"/>
      <c r="N9500" s="59"/>
      <c r="O9500" s="53"/>
      <c r="P9500" s="92"/>
      <c r="Q9500" s="92"/>
      <c r="R9500" s="61"/>
      <c r="S9500" s="24">
        <f>Table1[[#This Row],[Female Voters]]/Table1[[#This Row],[Female Population]]</f>
        <v>0</v>
      </c>
      <c r="T9500" s="24">
        <f>Table1[[#This Row],[Male Voters]]/Table1[[#This Row],[Male Population]]</f>
        <v>0</v>
      </c>
      <c r="U9500" s="24">
        <f>Table1[[#This Row],[Total Voters]]/Table1[[#This Row],[Total Population]]</f>
        <v>0</v>
      </c>
      <c r="V9500" s="24">
        <f>Table1[[#This Row],[Female Ballots]]/Table1[[#This Row],[Female Population]]</f>
        <v>0</v>
      </c>
      <c r="W9500" s="24">
        <f>Table1[[#This Row],[Male Ballots]]/Table1[[#This Row],[Male Population]]</f>
        <v>0</v>
      </c>
      <c r="X9500" s="24">
        <f>Table1[[#This Row],[Total Ballots]]/Table1[[#This Row],[Total Population]]</f>
        <v>0</v>
      </c>
      <c r="Y9500" s="125" t="str">
        <f>IFERROR(Table1[[#This Row],[Female Ballots]]/Table1[[#This Row],[Female Voters]],"0.0%")</f>
        <v>0.0%</v>
      </c>
      <c r="Z9500" s="125" t="str">
        <f>IFERROR(Table1[[#This Row],[Male Ballots]]/Table1[[#This Row],[Male Voters]],"0.0%")</f>
        <v>0.0%</v>
      </c>
      <c r="AA9500" s="126" t="str">
        <f>IFERROR(Table1[[#This Row],[Total Ballots]]/Table1[[#This Row],[Total Voters]],"0.0%")</f>
        <v>0.0%</v>
      </c>
    </row>
    <row r="9501" spans="1:27" s="7" customFormat="1" x14ac:dyDescent="0.35">
      <c r="A9501" s="8" t="s">
        <v>57</v>
      </c>
      <c r="B9501" s="17">
        <v>2002</v>
      </c>
      <c r="C9501" s="16" t="s">
        <v>82</v>
      </c>
      <c r="D9501" s="17"/>
      <c r="E9501" s="35" t="s">
        <v>73</v>
      </c>
      <c r="F9501" s="35" t="s">
        <v>77</v>
      </c>
      <c r="G9501" s="51" t="s">
        <v>79</v>
      </c>
      <c r="H9501" s="10">
        <v>16617.940000000002</v>
      </c>
      <c r="I9501" s="10">
        <v>16987.949999999997</v>
      </c>
      <c r="J9501" s="53">
        <v>33605.950000000004</v>
      </c>
      <c r="K9501" s="55"/>
      <c r="L9501" s="57"/>
      <c r="M9501" s="57"/>
      <c r="N9501" s="59">
        <v>21414</v>
      </c>
      <c r="O9501" s="53"/>
      <c r="P9501" s="92"/>
      <c r="Q9501" s="92"/>
      <c r="R9501" s="61">
        <v>10931</v>
      </c>
      <c r="S9501" s="24">
        <f>Table1[[#This Row],[Female Voters]]/Table1[[#This Row],[Female Population]]</f>
        <v>0</v>
      </c>
      <c r="T9501" s="24">
        <f>Table1[[#This Row],[Male Voters]]/Table1[[#This Row],[Male Population]]</f>
        <v>0</v>
      </c>
      <c r="U9501" s="24">
        <f>Table1[[#This Row],[Total Voters]]/Table1[[#This Row],[Total Population]]</f>
        <v>0.6372085895503623</v>
      </c>
      <c r="V9501" s="24">
        <f>Table1[[#This Row],[Female Ballots]]/Table1[[#This Row],[Female Population]]</f>
        <v>0</v>
      </c>
      <c r="W9501" s="24">
        <f>Table1[[#This Row],[Male Ballots]]/Table1[[#This Row],[Male Population]]</f>
        <v>0</v>
      </c>
      <c r="X9501" s="24">
        <f>Table1[[#This Row],[Total Ballots]]/Table1[[#This Row],[Total Population]]</f>
        <v>0.32526978109531196</v>
      </c>
      <c r="Y9501" s="125" t="str">
        <f>IFERROR(Table1[[#This Row],[Female Ballots]]/Table1[[#This Row],[Female Voters]],"0.0%")</f>
        <v>0.0%</v>
      </c>
      <c r="Z9501" s="125" t="str">
        <f>IFERROR(Table1[[#This Row],[Male Ballots]]/Table1[[#This Row],[Male Voters]],"0.0%")</f>
        <v>0.0%</v>
      </c>
      <c r="AA9501" s="126">
        <f>IFERROR(Table1[[#This Row],[Total Ballots]]/Table1[[#This Row],[Total Voters]],"0.0%")</f>
        <v>0.51046044643691046</v>
      </c>
    </row>
    <row r="9502" spans="1:27" s="7" customFormat="1" x14ac:dyDescent="0.35">
      <c r="A9502" s="8" t="s">
        <v>57</v>
      </c>
      <c r="B9502" s="17">
        <v>2002</v>
      </c>
      <c r="C9502" s="16" t="s">
        <v>82</v>
      </c>
      <c r="D9502" s="17"/>
      <c r="E9502" s="35" t="s">
        <v>73</v>
      </c>
      <c r="F9502" s="35" t="s">
        <v>77</v>
      </c>
      <c r="G9502" s="51" t="s">
        <v>62</v>
      </c>
      <c r="H9502" s="10">
        <v>6769.93</v>
      </c>
      <c r="I9502" s="10">
        <v>7200.94</v>
      </c>
      <c r="J9502" s="53">
        <v>13970.880000000001</v>
      </c>
      <c r="K9502" s="55"/>
      <c r="L9502" s="57"/>
      <c r="M9502" s="57"/>
      <c r="N9502" s="59"/>
      <c r="O9502" s="53"/>
      <c r="P9502" s="92"/>
      <c r="Q9502" s="92"/>
      <c r="R9502" s="61"/>
      <c r="S9502" s="24">
        <f>Table1[[#This Row],[Female Voters]]/Table1[[#This Row],[Female Population]]</f>
        <v>0</v>
      </c>
      <c r="T9502" s="24">
        <f>Table1[[#This Row],[Male Voters]]/Table1[[#This Row],[Male Population]]</f>
        <v>0</v>
      </c>
      <c r="U9502" s="24">
        <f>Table1[[#This Row],[Total Voters]]/Table1[[#This Row],[Total Population]]</f>
        <v>0</v>
      </c>
      <c r="V9502" s="24">
        <f>Table1[[#This Row],[Female Ballots]]/Table1[[#This Row],[Female Population]]</f>
        <v>0</v>
      </c>
      <c r="W9502" s="24">
        <f>Table1[[#This Row],[Male Ballots]]/Table1[[#This Row],[Male Population]]</f>
        <v>0</v>
      </c>
      <c r="X9502" s="24">
        <f>Table1[[#This Row],[Total Ballots]]/Table1[[#This Row],[Total Population]]</f>
        <v>0</v>
      </c>
      <c r="Y9502" s="125" t="str">
        <f>IFERROR(Table1[[#This Row],[Female Ballots]]/Table1[[#This Row],[Female Voters]],"0.0%")</f>
        <v>0.0%</v>
      </c>
      <c r="Z9502" s="125" t="str">
        <f>IFERROR(Table1[[#This Row],[Male Ballots]]/Table1[[#This Row],[Male Voters]],"0.0%")</f>
        <v>0.0%</v>
      </c>
      <c r="AA9502" s="126" t="str">
        <f>IFERROR(Table1[[#This Row],[Total Ballots]]/Table1[[#This Row],[Total Voters]],"0.0%")</f>
        <v>0.0%</v>
      </c>
    </row>
    <row r="9503" spans="1:27" s="7" customFormat="1" x14ac:dyDescent="0.35">
      <c r="A9503" s="8" t="s">
        <v>57</v>
      </c>
      <c r="B9503" s="17">
        <v>2002</v>
      </c>
      <c r="C9503" s="16" t="s">
        <v>82</v>
      </c>
      <c r="D9503" s="17"/>
      <c r="E9503" s="35" t="s">
        <v>73</v>
      </c>
      <c r="F9503" s="35" t="s">
        <v>77</v>
      </c>
      <c r="G9503" s="51" t="s">
        <v>63</v>
      </c>
      <c r="H9503" s="10">
        <v>2433</v>
      </c>
      <c r="I9503" s="10">
        <v>2747</v>
      </c>
      <c r="J9503" s="53">
        <v>5180</v>
      </c>
      <c r="K9503" s="55"/>
      <c r="L9503" s="57"/>
      <c r="M9503" s="57"/>
      <c r="N9503" s="59"/>
      <c r="O9503" s="53"/>
      <c r="P9503" s="92"/>
      <c r="Q9503" s="92"/>
      <c r="R9503" s="61"/>
      <c r="S9503" s="24">
        <f>Table1[[#This Row],[Female Voters]]/Table1[[#This Row],[Female Population]]</f>
        <v>0</v>
      </c>
      <c r="T9503" s="24">
        <f>Table1[[#This Row],[Male Voters]]/Table1[[#This Row],[Male Population]]</f>
        <v>0</v>
      </c>
      <c r="U9503" s="24">
        <f>Table1[[#This Row],[Total Voters]]/Table1[[#This Row],[Total Population]]</f>
        <v>0</v>
      </c>
      <c r="V9503" s="24">
        <f>Table1[[#This Row],[Female Ballots]]/Table1[[#This Row],[Female Population]]</f>
        <v>0</v>
      </c>
      <c r="W9503" s="24">
        <f>Table1[[#This Row],[Male Ballots]]/Table1[[#This Row],[Male Population]]</f>
        <v>0</v>
      </c>
      <c r="X9503" s="24">
        <f>Table1[[#This Row],[Total Ballots]]/Table1[[#This Row],[Total Population]]</f>
        <v>0</v>
      </c>
      <c r="Y9503" s="125" t="str">
        <f>IFERROR(Table1[[#This Row],[Female Ballots]]/Table1[[#This Row],[Female Voters]],"0.0%")</f>
        <v>0.0%</v>
      </c>
      <c r="Z9503" s="125" t="str">
        <f>IFERROR(Table1[[#This Row],[Male Ballots]]/Table1[[#This Row],[Male Voters]],"0.0%")</f>
        <v>0.0%</v>
      </c>
      <c r="AA9503" s="126" t="str">
        <f>IFERROR(Table1[[#This Row],[Total Ballots]]/Table1[[#This Row],[Total Voters]],"0.0%")</f>
        <v>0.0%</v>
      </c>
    </row>
    <row r="9504" spans="1:27" s="7" customFormat="1" x14ac:dyDescent="0.35">
      <c r="A9504" s="8" t="s">
        <v>57</v>
      </c>
      <c r="B9504" s="17">
        <v>2002</v>
      </c>
      <c r="C9504" s="16" t="s">
        <v>82</v>
      </c>
      <c r="D9504" s="17"/>
      <c r="E9504" s="35" t="s">
        <v>73</v>
      </c>
      <c r="F9504" s="35" t="s">
        <v>77</v>
      </c>
      <c r="G9504" s="51" t="s">
        <v>64</v>
      </c>
      <c r="H9504" s="10">
        <v>2094.0100000000002</v>
      </c>
      <c r="I9504" s="10">
        <v>2059</v>
      </c>
      <c r="J9504" s="53">
        <v>4153.0200000000004</v>
      </c>
      <c r="K9504" s="55"/>
      <c r="L9504" s="57"/>
      <c r="M9504" s="57"/>
      <c r="N9504" s="59"/>
      <c r="O9504" s="53"/>
      <c r="P9504" s="92"/>
      <c r="Q9504" s="92"/>
      <c r="R9504" s="61"/>
      <c r="S9504" s="24">
        <f>Table1[[#This Row],[Female Voters]]/Table1[[#This Row],[Female Population]]</f>
        <v>0</v>
      </c>
      <c r="T9504" s="24">
        <f>Table1[[#This Row],[Male Voters]]/Table1[[#This Row],[Male Population]]</f>
        <v>0</v>
      </c>
      <c r="U9504" s="24">
        <f>Table1[[#This Row],[Total Voters]]/Table1[[#This Row],[Total Population]]</f>
        <v>0</v>
      </c>
      <c r="V9504" s="24">
        <f>Table1[[#This Row],[Female Ballots]]/Table1[[#This Row],[Female Population]]</f>
        <v>0</v>
      </c>
      <c r="W9504" s="24">
        <f>Table1[[#This Row],[Male Ballots]]/Table1[[#This Row],[Male Population]]</f>
        <v>0</v>
      </c>
      <c r="X9504" s="24">
        <f>Table1[[#This Row],[Total Ballots]]/Table1[[#This Row],[Total Population]]</f>
        <v>0</v>
      </c>
      <c r="Y9504" s="125" t="str">
        <f>IFERROR(Table1[[#This Row],[Female Ballots]]/Table1[[#This Row],[Female Voters]],"0.0%")</f>
        <v>0.0%</v>
      </c>
      <c r="Z9504" s="125" t="str">
        <f>IFERROR(Table1[[#This Row],[Male Ballots]]/Table1[[#This Row],[Male Voters]],"0.0%")</f>
        <v>0.0%</v>
      </c>
      <c r="AA9504" s="126" t="str">
        <f>IFERROR(Table1[[#This Row],[Total Ballots]]/Table1[[#This Row],[Total Voters]],"0.0%")</f>
        <v>0.0%</v>
      </c>
    </row>
    <row r="9505" spans="1:27" s="7" customFormat="1" x14ac:dyDescent="0.35">
      <c r="A9505" s="8" t="s">
        <v>57</v>
      </c>
      <c r="B9505" s="17">
        <v>2002</v>
      </c>
      <c r="C9505" s="16" t="s">
        <v>82</v>
      </c>
      <c r="D9505" s="17"/>
      <c r="E9505" s="35" t="s">
        <v>73</v>
      </c>
      <c r="F9505" s="35" t="s">
        <v>77</v>
      </c>
      <c r="G9505" s="51" t="s">
        <v>65</v>
      </c>
      <c r="H9505" s="10">
        <v>1961</v>
      </c>
      <c r="I9505" s="10">
        <v>1990.01</v>
      </c>
      <c r="J9505" s="53">
        <v>3951.0200000000004</v>
      </c>
      <c r="K9505" s="55"/>
      <c r="L9505" s="57"/>
      <c r="M9505" s="57"/>
      <c r="N9505" s="59"/>
      <c r="O9505" s="53"/>
      <c r="P9505" s="92"/>
      <c r="Q9505" s="92"/>
      <c r="R9505" s="61"/>
      <c r="S9505" s="24">
        <f>Table1[[#This Row],[Female Voters]]/Table1[[#This Row],[Female Population]]</f>
        <v>0</v>
      </c>
      <c r="T9505" s="24">
        <f>Table1[[#This Row],[Male Voters]]/Table1[[#This Row],[Male Population]]</f>
        <v>0</v>
      </c>
      <c r="U9505" s="24">
        <f>Table1[[#This Row],[Total Voters]]/Table1[[#This Row],[Total Population]]</f>
        <v>0</v>
      </c>
      <c r="V9505" s="24">
        <f>Table1[[#This Row],[Female Ballots]]/Table1[[#This Row],[Female Population]]</f>
        <v>0</v>
      </c>
      <c r="W9505" s="24">
        <f>Table1[[#This Row],[Male Ballots]]/Table1[[#This Row],[Male Population]]</f>
        <v>0</v>
      </c>
      <c r="X9505" s="24">
        <f>Table1[[#This Row],[Total Ballots]]/Table1[[#This Row],[Total Population]]</f>
        <v>0</v>
      </c>
      <c r="Y9505" s="125" t="str">
        <f>IFERROR(Table1[[#This Row],[Female Ballots]]/Table1[[#This Row],[Female Voters]],"0.0%")</f>
        <v>0.0%</v>
      </c>
      <c r="Z9505" s="125" t="str">
        <f>IFERROR(Table1[[#This Row],[Male Ballots]]/Table1[[#This Row],[Male Voters]],"0.0%")</f>
        <v>0.0%</v>
      </c>
      <c r="AA9505" s="126" t="str">
        <f>IFERROR(Table1[[#This Row],[Total Ballots]]/Table1[[#This Row],[Total Voters]],"0.0%")</f>
        <v>0.0%</v>
      </c>
    </row>
    <row r="9506" spans="1:27" s="7" customFormat="1" x14ac:dyDescent="0.35">
      <c r="A9506" s="8" t="s">
        <v>57</v>
      </c>
      <c r="B9506" s="17">
        <v>2002</v>
      </c>
      <c r="C9506" s="16" t="s">
        <v>82</v>
      </c>
      <c r="D9506" s="17"/>
      <c r="E9506" s="35" t="s">
        <v>73</v>
      </c>
      <c r="F9506" s="35" t="s">
        <v>77</v>
      </c>
      <c r="G9506" s="51" t="s">
        <v>66</v>
      </c>
      <c r="H9506" s="10">
        <v>1367</v>
      </c>
      <c r="I9506" s="10">
        <v>1330</v>
      </c>
      <c r="J9506" s="53">
        <v>2697.02</v>
      </c>
      <c r="K9506" s="55"/>
      <c r="L9506" s="57"/>
      <c r="M9506" s="57"/>
      <c r="N9506" s="59"/>
      <c r="O9506" s="53"/>
      <c r="P9506" s="92"/>
      <c r="Q9506" s="92"/>
      <c r="R9506" s="61"/>
      <c r="S9506" s="24">
        <f>Table1[[#This Row],[Female Voters]]/Table1[[#This Row],[Female Population]]</f>
        <v>0</v>
      </c>
      <c r="T9506" s="24">
        <f>Table1[[#This Row],[Male Voters]]/Table1[[#This Row],[Male Population]]</f>
        <v>0</v>
      </c>
      <c r="U9506" s="24">
        <f>Table1[[#This Row],[Total Voters]]/Table1[[#This Row],[Total Population]]</f>
        <v>0</v>
      </c>
      <c r="V9506" s="24">
        <f>Table1[[#This Row],[Female Ballots]]/Table1[[#This Row],[Female Population]]</f>
        <v>0</v>
      </c>
      <c r="W9506" s="24">
        <f>Table1[[#This Row],[Male Ballots]]/Table1[[#This Row],[Male Population]]</f>
        <v>0</v>
      </c>
      <c r="X9506" s="24">
        <f>Table1[[#This Row],[Total Ballots]]/Table1[[#This Row],[Total Population]]</f>
        <v>0</v>
      </c>
      <c r="Y9506" s="125" t="str">
        <f>IFERROR(Table1[[#This Row],[Female Ballots]]/Table1[[#This Row],[Female Voters]],"0.0%")</f>
        <v>0.0%</v>
      </c>
      <c r="Z9506" s="125" t="str">
        <f>IFERROR(Table1[[#This Row],[Male Ballots]]/Table1[[#This Row],[Male Voters]],"0.0%")</f>
        <v>0.0%</v>
      </c>
      <c r="AA9506" s="126" t="str">
        <f>IFERROR(Table1[[#This Row],[Total Ballots]]/Table1[[#This Row],[Total Voters]],"0.0%")</f>
        <v>0.0%</v>
      </c>
    </row>
    <row r="9507" spans="1:27" s="7" customFormat="1" x14ac:dyDescent="0.35">
      <c r="A9507" s="8" t="s">
        <v>57</v>
      </c>
      <c r="B9507" s="17">
        <v>2002</v>
      </c>
      <c r="C9507" s="16" t="s">
        <v>82</v>
      </c>
      <c r="D9507" s="17"/>
      <c r="E9507" s="35" t="s">
        <v>73</v>
      </c>
      <c r="F9507" s="35" t="s">
        <v>77</v>
      </c>
      <c r="G9507" s="51" t="s">
        <v>67</v>
      </c>
      <c r="H9507" s="10">
        <v>1993</v>
      </c>
      <c r="I9507" s="10">
        <v>1661</v>
      </c>
      <c r="J9507" s="53">
        <v>3654.01</v>
      </c>
      <c r="K9507" s="55"/>
      <c r="L9507" s="57"/>
      <c r="M9507" s="57"/>
      <c r="N9507" s="59"/>
      <c r="O9507" s="53"/>
      <c r="P9507" s="92"/>
      <c r="Q9507" s="92"/>
      <c r="R9507" s="61"/>
      <c r="S9507" s="24">
        <f>Table1[[#This Row],[Female Voters]]/Table1[[#This Row],[Female Population]]</f>
        <v>0</v>
      </c>
      <c r="T9507" s="24">
        <f>Table1[[#This Row],[Male Voters]]/Table1[[#This Row],[Male Population]]</f>
        <v>0</v>
      </c>
      <c r="U9507" s="24">
        <f>Table1[[#This Row],[Total Voters]]/Table1[[#This Row],[Total Population]]</f>
        <v>0</v>
      </c>
      <c r="V9507" s="24">
        <f>Table1[[#This Row],[Female Ballots]]/Table1[[#This Row],[Female Population]]</f>
        <v>0</v>
      </c>
      <c r="W9507" s="24">
        <f>Table1[[#This Row],[Male Ballots]]/Table1[[#This Row],[Male Population]]</f>
        <v>0</v>
      </c>
      <c r="X9507" s="24">
        <f>Table1[[#This Row],[Total Ballots]]/Table1[[#This Row],[Total Population]]</f>
        <v>0</v>
      </c>
      <c r="Y9507" s="125" t="str">
        <f>IFERROR(Table1[[#This Row],[Female Ballots]]/Table1[[#This Row],[Female Voters]],"0.0%")</f>
        <v>0.0%</v>
      </c>
      <c r="Z9507" s="125" t="str">
        <f>IFERROR(Table1[[#This Row],[Male Ballots]]/Table1[[#This Row],[Male Voters]],"0.0%")</f>
        <v>0.0%</v>
      </c>
      <c r="AA9507" s="126" t="str">
        <f>IFERROR(Table1[[#This Row],[Total Ballots]]/Table1[[#This Row],[Total Voters]],"0.0%")</f>
        <v>0.0%</v>
      </c>
    </row>
    <row r="9508" spans="1:27" s="7" customFormat="1" x14ac:dyDescent="0.35">
      <c r="A9508" s="8" t="s">
        <v>58</v>
      </c>
      <c r="B9508" s="17">
        <v>2002</v>
      </c>
      <c r="C9508" s="16" t="s">
        <v>82</v>
      </c>
      <c r="D9508" s="17" t="s">
        <v>69</v>
      </c>
      <c r="E9508" s="35" t="s">
        <v>74</v>
      </c>
      <c r="F9508" s="35" t="s">
        <v>77</v>
      </c>
      <c r="G9508" s="51" t="s">
        <v>79</v>
      </c>
      <c r="H9508" s="10">
        <v>77960</v>
      </c>
      <c r="I9508" s="10">
        <v>76063</v>
      </c>
      <c r="J9508" s="53">
        <v>154023</v>
      </c>
      <c r="K9508" s="55"/>
      <c r="L9508" s="57"/>
      <c r="M9508" s="57"/>
      <c r="N9508" s="59">
        <v>89627</v>
      </c>
      <c r="O9508" s="53"/>
      <c r="P9508" s="92"/>
      <c r="Q9508" s="92"/>
      <c r="R9508" s="61">
        <v>48537</v>
      </c>
      <c r="S9508" s="24">
        <f>Table1[[#This Row],[Female Voters]]/Table1[[#This Row],[Female Population]]</f>
        <v>0</v>
      </c>
      <c r="T9508" s="24">
        <f>Table1[[#This Row],[Male Voters]]/Table1[[#This Row],[Male Population]]</f>
        <v>0</v>
      </c>
      <c r="U9508" s="24">
        <f>Table1[[#This Row],[Total Voters]]/Table1[[#This Row],[Total Population]]</f>
        <v>0.58190659836517922</v>
      </c>
      <c r="V9508" s="24">
        <f>Table1[[#This Row],[Female Ballots]]/Table1[[#This Row],[Female Population]]</f>
        <v>0</v>
      </c>
      <c r="W9508" s="24">
        <f>Table1[[#This Row],[Male Ballots]]/Table1[[#This Row],[Male Population]]</f>
        <v>0</v>
      </c>
      <c r="X9508" s="24">
        <f>Table1[[#This Row],[Total Ballots]]/Table1[[#This Row],[Total Population]]</f>
        <v>0.31512826006505523</v>
      </c>
      <c r="Y9508" s="125" t="str">
        <f>IFERROR(Table1[[#This Row],[Female Ballots]]/Table1[[#This Row],[Female Voters]],"0.0%")</f>
        <v>0.0%</v>
      </c>
      <c r="Z9508" s="125" t="str">
        <f>IFERROR(Table1[[#This Row],[Male Ballots]]/Table1[[#This Row],[Male Voters]],"0.0%")</f>
        <v>0.0%</v>
      </c>
      <c r="AA9508" s="126">
        <f>IFERROR(Table1[[#This Row],[Total Ballots]]/Table1[[#This Row],[Total Voters]],"0.0%")</f>
        <v>0.54154440068282994</v>
      </c>
    </row>
    <row r="9509" spans="1:27" s="7" customFormat="1" x14ac:dyDescent="0.35">
      <c r="A9509" s="8" t="s">
        <v>58</v>
      </c>
      <c r="B9509" s="17">
        <v>2002</v>
      </c>
      <c r="C9509" s="16" t="s">
        <v>82</v>
      </c>
      <c r="D9509" s="17" t="s">
        <v>69</v>
      </c>
      <c r="E9509" s="35" t="s">
        <v>74</v>
      </c>
      <c r="F9509" s="35" t="s">
        <v>77</v>
      </c>
      <c r="G9509" s="51" t="s">
        <v>62</v>
      </c>
      <c r="H9509" s="10">
        <v>10859</v>
      </c>
      <c r="I9509" s="10">
        <v>12002</v>
      </c>
      <c r="J9509" s="53">
        <v>22861</v>
      </c>
      <c r="K9509" s="55"/>
      <c r="L9509" s="57"/>
      <c r="M9509" s="57"/>
      <c r="N9509" s="59"/>
      <c r="O9509" s="53"/>
      <c r="P9509" s="92"/>
      <c r="Q9509" s="92"/>
      <c r="R9509" s="61"/>
      <c r="S9509" s="24">
        <f>Table1[[#This Row],[Female Voters]]/Table1[[#This Row],[Female Population]]</f>
        <v>0</v>
      </c>
      <c r="T9509" s="24">
        <f>Table1[[#This Row],[Male Voters]]/Table1[[#This Row],[Male Population]]</f>
        <v>0</v>
      </c>
      <c r="U9509" s="24">
        <f>Table1[[#This Row],[Total Voters]]/Table1[[#This Row],[Total Population]]</f>
        <v>0</v>
      </c>
      <c r="V9509" s="24">
        <f>Table1[[#This Row],[Female Ballots]]/Table1[[#This Row],[Female Population]]</f>
        <v>0</v>
      </c>
      <c r="W9509" s="24">
        <f>Table1[[#This Row],[Male Ballots]]/Table1[[#This Row],[Male Population]]</f>
        <v>0</v>
      </c>
      <c r="X9509" s="24">
        <f>Table1[[#This Row],[Total Ballots]]/Table1[[#This Row],[Total Population]]</f>
        <v>0</v>
      </c>
      <c r="Y9509" s="125" t="str">
        <f>IFERROR(Table1[[#This Row],[Female Ballots]]/Table1[[#This Row],[Female Voters]],"0.0%")</f>
        <v>0.0%</v>
      </c>
      <c r="Z9509" s="125" t="str">
        <f>IFERROR(Table1[[#This Row],[Male Ballots]]/Table1[[#This Row],[Male Voters]],"0.0%")</f>
        <v>0.0%</v>
      </c>
      <c r="AA9509" s="126" t="str">
        <f>IFERROR(Table1[[#This Row],[Total Ballots]]/Table1[[#This Row],[Total Voters]],"0.0%")</f>
        <v>0.0%</v>
      </c>
    </row>
    <row r="9510" spans="1:27" s="7" customFormat="1" x14ac:dyDescent="0.35">
      <c r="A9510" s="8" t="s">
        <v>58</v>
      </c>
      <c r="B9510" s="17">
        <v>2002</v>
      </c>
      <c r="C9510" s="16" t="s">
        <v>82</v>
      </c>
      <c r="D9510" s="17" t="s">
        <v>69</v>
      </c>
      <c r="E9510" s="35" t="s">
        <v>74</v>
      </c>
      <c r="F9510" s="35" t="s">
        <v>77</v>
      </c>
      <c r="G9510" s="51" t="s">
        <v>63</v>
      </c>
      <c r="H9510" s="10">
        <v>14360</v>
      </c>
      <c r="I9510" s="10">
        <v>14975</v>
      </c>
      <c r="J9510" s="53">
        <v>29335</v>
      </c>
      <c r="K9510" s="55"/>
      <c r="L9510" s="57"/>
      <c r="M9510" s="57"/>
      <c r="N9510" s="59"/>
      <c r="O9510" s="53"/>
      <c r="P9510" s="92"/>
      <c r="Q9510" s="92"/>
      <c r="R9510" s="61"/>
      <c r="S9510" s="24">
        <f>Table1[[#This Row],[Female Voters]]/Table1[[#This Row],[Female Population]]</f>
        <v>0</v>
      </c>
      <c r="T9510" s="24">
        <f>Table1[[#This Row],[Male Voters]]/Table1[[#This Row],[Male Population]]</f>
        <v>0</v>
      </c>
      <c r="U9510" s="24">
        <f>Table1[[#This Row],[Total Voters]]/Table1[[#This Row],[Total Population]]</f>
        <v>0</v>
      </c>
      <c r="V9510" s="24">
        <f>Table1[[#This Row],[Female Ballots]]/Table1[[#This Row],[Female Population]]</f>
        <v>0</v>
      </c>
      <c r="W9510" s="24">
        <f>Table1[[#This Row],[Male Ballots]]/Table1[[#This Row],[Male Population]]</f>
        <v>0</v>
      </c>
      <c r="X9510" s="24">
        <f>Table1[[#This Row],[Total Ballots]]/Table1[[#This Row],[Total Population]]</f>
        <v>0</v>
      </c>
      <c r="Y9510" s="125" t="str">
        <f>IFERROR(Table1[[#This Row],[Female Ballots]]/Table1[[#This Row],[Female Voters]],"0.0%")</f>
        <v>0.0%</v>
      </c>
      <c r="Z9510" s="125" t="str">
        <f>IFERROR(Table1[[#This Row],[Male Ballots]]/Table1[[#This Row],[Male Voters]],"0.0%")</f>
        <v>0.0%</v>
      </c>
      <c r="AA9510" s="126" t="str">
        <f>IFERROR(Table1[[#This Row],[Total Ballots]]/Table1[[#This Row],[Total Voters]],"0.0%")</f>
        <v>0.0%</v>
      </c>
    </row>
    <row r="9511" spans="1:27" s="7" customFormat="1" x14ac:dyDescent="0.35">
      <c r="A9511" s="8" t="s">
        <v>58</v>
      </c>
      <c r="B9511" s="17">
        <v>2002</v>
      </c>
      <c r="C9511" s="16" t="s">
        <v>82</v>
      </c>
      <c r="D9511" s="17" t="s">
        <v>69</v>
      </c>
      <c r="E9511" s="35" t="s">
        <v>74</v>
      </c>
      <c r="F9511" s="35" t="s">
        <v>77</v>
      </c>
      <c r="G9511" s="51" t="s">
        <v>64</v>
      </c>
      <c r="H9511" s="10">
        <v>15219</v>
      </c>
      <c r="I9511" s="10">
        <v>15580</v>
      </c>
      <c r="J9511" s="53">
        <v>30799</v>
      </c>
      <c r="K9511" s="55"/>
      <c r="L9511" s="57"/>
      <c r="M9511" s="57"/>
      <c r="N9511" s="59"/>
      <c r="O9511" s="53"/>
      <c r="P9511" s="92"/>
      <c r="Q9511" s="92"/>
      <c r="R9511" s="61"/>
      <c r="S9511" s="24">
        <f>Table1[[#This Row],[Female Voters]]/Table1[[#This Row],[Female Population]]</f>
        <v>0</v>
      </c>
      <c r="T9511" s="24">
        <f>Table1[[#This Row],[Male Voters]]/Table1[[#This Row],[Male Population]]</f>
        <v>0</v>
      </c>
      <c r="U9511" s="24">
        <f>Table1[[#This Row],[Total Voters]]/Table1[[#This Row],[Total Population]]</f>
        <v>0</v>
      </c>
      <c r="V9511" s="24">
        <f>Table1[[#This Row],[Female Ballots]]/Table1[[#This Row],[Female Population]]</f>
        <v>0</v>
      </c>
      <c r="W9511" s="24">
        <f>Table1[[#This Row],[Male Ballots]]/Table1[[#This Row],[Male Population]]</f>
        <v>0</v>
      </c>
      <c r="X9511" s="24">
        <f>Table1[[#This Row],[Total Ballots]]/Table1[[#This Row],[Total Population]]</f>
        <v>0</v>
      </c>
      <c r="Y9511" s="125" t="str">
        <f>IFERROR(Table1[[#This Row],[Female Ballots]]/Table1[[#This Row],[Female Voters]],"0.0%")</f>
        <v>0.0%</v>
      </c>
      <c r="Z9511" s="125" t="str">
        <f>IFERROR(Table1[[#This Row],[Male Ballots]]/Table1[[#This Row],[Male Voters]],"0.0%")</f>
        <v>0.0%</v>
      </c>
      <c r="AA9511" s="126" t="str">
        <f>IFERROR(Table1[[#This Row],[Total Ballots]]/Table1[[#This Row],[Total Voters]],"0.0%")</f>
        <v>0.0%</v>
      </c>
    </row>
    <row r="9512" spans="1:27" s="7" customFormat="1" x14ac:dyDescent="0.35">
      <c r="A9512" s="8" t="s">
        <v>58</v>
      </c>
      <c r="B9512" s="17">
        <v>2002</v>
      </c>
      <c r="C9512" s="16" t="s">
        <v>82</v>
      </c>
      <c r="D9512" s="17" t="s">
        <v>69</v>
      </c>
      <c r="E9512" s="35" t="s">
        <v>74</v>
      </c>
      <c r="F9512" s="35" t="s">
        <v>77</v>
      </c>
      <c r="G9512" s="51" t="s">
        <v>65</v>
      </c>
      <c r="H9512" s="10">
        <v>14016</v>
      </c>
      <c r="I9512" s="10">
        <v>13850</v>
      </c>
      <c r="J9512" s="53">
        <v>27866</v>
      </c>
      <c r="K9512" s="55"/>
      <c r="L9512" s="57"/>
      <c r="M9512" s="57"/>
      <c r="N9512" s="59"/>
      <c r="O9512" s="53"/>
      <c r="P9512" s="92"/>
      <c r="Q9512" s="92"/>
      <c r="R9512" s="61"/>
      <c r="S9512" s="24">
        <f>Table1[[#This Row],[Female Voters]]/Table1[[#This Row],[Female Population]]</f>
        <v>0</v>
      </c>
      <c r="T9512" s="24">
        <f>Table1[[#This Row],[Male Voters]]/Table1[[#This Row],[Male Population]]</f>
        <v>0</v>
      </c>
      <c r="U9512" s="24">
        <f>Table1[[#This Row],[Total Voters]]/Table1[[#This Row],[Total Population]]</f>
        <v>0</v>
      </c>
      <c r="V9512" s="24">
        <f>Table1[[#This Row],[Female Ballots]]/Table1[[#This Row],[Female Population]]</f>
        <v>0</v>
      </c>
      <c r="W9512" s="24">
        <f>Table1[[#This Row],[Male Ballots]]/Table1[[#This Row],[Male Population]]</f>
        <v>0</v>
      </c>
      <c r="X9512" s="24">
        <f>Table1[[#This Row],[Total Ballots]]/Table1[[#This Row],[Total Population]]</f>
        <v>0</v>
      </c>
      <c r="Y9512" s="125" t="str">
        <f>IFERROR(Table1[[#This Row],[Female Ballots]]/Table1[[#This Row],[Female Voters]],"0.0%")</f>
        <v>0.0%</v>
      </c>
      <c r="Z9512" s="125" t="str">
        <f>IFERROR(Table1[[#This Row],[Male Ballots]]/Table1[[#This Row],[Male Voters]],"0.0%")</f>
        <v>0.0%</v>
      </c>
      <c r="AA9512" s="126" t="str">
        <f>IFERROR(Table1[[#This Row],[Total Ballots]]/Table1[[#This Row],[Total Voters]],"0.0%")</f>
        <v>0.0%</v>
      </c>
    </row>
    <row r="9513" spans="1:27" s="7" customFormat="1" x14ac:dyDescent="0.35">
      <c r="A9513" s="8" t="s">
        <v>58</v>
      </c>
      <c r="B9513" s="17">
        <v>2002</v>
      </c>
      <c r="C9513" s="16" t="s">
        <v>82</v>
      </c>
      <c r="D9513" s="17" t="s">
        <v>69</v>
      </c>
      <c r="E9513" s="35" t="s">
        <v>74</v>
      </c>
      <c r="F9513" s="35" t="s">
        <v>77</v>
      </c>
      <c r="G9513" s="51" t="s">
        <v>66</v>
      </c>
      <c r="H9513" s="10">
        <v>9261</v>
      </c>
      <c r="I9513" s="10">
        <v>9122</v>
      </c>
      <c r="J9513" s="53">
        <v>18383</v>
      </c>
      <c r="K9513" s="55"/>
      <c r="L9513" s="57"/>
      <c r="M9513" s="57"/>
      <c r="N9513" s="59"/>
      <c r="O9513" s="53"/>
      <c r="P9513" s="92"/>
      <c r="Q9513" s="92"/>
      <c r="R9513" s="61"/>
      <c r="S9513" s="24">
        <f>Table1[[#This Row],[Female Voters]]/Table1[[#This Row],[Female Population]]</f>
        <v>0</v>
      </c>
      <c r="T9513" s="24">
        <f>Table1[[#This Row],[Male Voters]]/Table1[[#This Row],[Male Population]]</f>
        <v>0</v>
      </c>
      <c r="U9513" s="24">
        <f>Table1[[#This Row],[Total Voters]]/Table1[[#This Row],[Total Population]]</f>
        <v>0</v>
      </c>
      <c r="V9513" s="24">
        <f>Table1[[#This Row],[Female Ballots]]/Table1[[#This Row],[Female Population]]</f>
        <v>0</v>
      </c>
      <c r="W9513" s="24">
        <f>Table1[[#This Row],[Male Ballots]]/Table1[[#This Row],[Male Population]]</f>
        <v>0</v>
      </c>
      <c r="X9513" s="24">
        <f>Table1[[#This Row],[Total Ballots]]/Table1[[#This Row],[Total Population]]</f>
        <v>0</v>
      </c>
      <c r="Y9513" s="125" t="str">
        <f>IFERROR(Table1[[#This Row],[Female Ballots]]/Table1[[#This Row],[Female Voters]],"0.0%")</f>
        <v>0.0%</v>
      </c>
      <c r="Z9513" s="125" t="str">
        <f>IFERROR(Table1[[#This Row],[Male Ballots]]/Table1[[#This Row],[Male Voters]],"0.0%")</f>
        <v>0.0%</v>
      </c>
      <c r="AA9513" s="126" t="str">
        <f>IFERROR(Table1[[#This Row],[Total Ballots]]/Table1[[#This Row],[Total Voters]],"0.0%")</f>
        <v>0.0%</v>
      </c>
    </row>
    <row r="9514" spans="1:27" s="7" customFormat="1" x14ac:dyDescent="0.35">
      <c r="A9514" s="8" t="s">
        <v>58</v>
      </c>
      <c r="B9514" s="17">
        <v>2002</v>
      </c>
      <c r="C9514" s="16" t="s">
        <v>82</v>
      </c>
      <c r="D9514" s="17" t="s">
        <v>69</v>
      </c>
      <c r="E9514" s="35" t="s">
        <v>74</v>
      </c>
      <c r="F9514" s="35" t="s">
        <v>77</v>
      </c>
      <c r="G9514" s="51" t="s">
        <v>67</v>
      </c>
      <c r="H9514" s="10">
        <v>14245</v>
      </c>
      <c r="I9514" s="10">
        <v>10534</v>
      </c>
      <c r="J9514" s="53">
        <v>24779</v>
      </c>
      <c r="K9514" s="55"/>
      <c r="L9514" s="57"/>
      <c r="M9514" s="57"/>
      <c r="N9514" s="59"/>
      <c r="O9514" s="53"/>
      <c r="P9514" s="92"/>
      <c r="Q9514" s="92"/>
      <c r="R9514" s="61"/>
      <c r="S9514" s="24">
        <f>Table1[[#This Row],[Female Voters]]/Table1[[#This Row],[Female Population]]</f>
        <v>0</v>
      </c>
      <c r="T9514" s="24">
        <f>Table1[[#This Row],[Male Voters]]/Table1[[#This Row],[Male Population]]</f>
        <v>0</v>
      </c>
      <c r="U9514" s="24">
        <f>Table1[[#This Row],[Total Voters]]/Table1[[#This Row],[Total Population]]</f>
        <v>0</v>
      </c>
      <c r="V9514" s="24">
        <f>Table1[[#This Row],[Female Ballots]]/Table1[[#This Row],[Female Population]]</f>
        <v>0</v>
      </c>
      <c r="W9514" s="24">
        <f>Table1[[#This Row],[Male Ballots]]/Table1[[#This Row],[Male Population]]</f>
        <v>0</v>
      </c>
      <c r="X9514" s="24">
        <f>Table1[[#This Row],[Total Ballots]]/Table1[[#This Row],[Total Population]]</f>
        <v>0</v>
      </c>
      <c r="Y9514" s="125" t="str">
        <f>IFERROR(Table1[[#This Row],[Female Ballots]]/Table1[[#This Row],[Female Voters]],"0.0%")</f>
        <v>0.0%</v>
      </c>
      <c r="Z9514" s="125" t="str">
        <f>IFERROR(Table1[[#This Row],[Male Ballots]]/Table1[[#This Row],[Male Voters]],"0.0%")</f>
        <v>0.0%</v>
      </c>
      <c r="AA9514" s="126" t="str">
        <f>IFERROR(Table1[[#This Row],[Total Ballots]]/Table1[[#This Row],[Total Voters]],"0.0%")</f>
        <v>0.0%</v>
      </c>
    </row>
    <row r="9515" spans="1:27" s="7" customFormat="1" x14ac:dyDescent="0.35">
      <c r="A9515" s="8" t="s">
        <v>68</v>
      </c>
      <c r="B9515" s="17">
        <v>2002</v>
      </c>
      <c r="C9515" s="16" t="s">
        <v>82</v>
      </c>
      <c r="D9515" s="17"/>
      <c r="E9515" s="35" t="e">
        <v>#N/A</v>
      </c>
      <c r="F9515" s="35" t="s">
        <v>77</v>
      </c>
      <c r="G9515" s="51" t="s">
        <v>79</v>
      </c>
      <c r="H9515" s="10">
        <v>2296224.46</v>
      </c>
      <c r="I9515" s="10">
        <v>2236077.85</v>
      </c>
      <c r="J9515" s="53">
        <v>4532302.3099999996</v>
      </c>
      <c r="K9515" s="55"/>
      <c r="L9515" s="57"/>
      <c r="M9515" s="57"/>
      <c r="N9515" s="59">
        <v>3209648</v>
      </c>
      <c r="O9515" s="53"/>
      <c r="P9515" s="92"/>
      <c r="Q9515" s="92"/>
      <c r="R9515" s="61">
        <v>1808720</v>
      </c>
      <c r="S9515" s="24">
        <f>Table1[[#This Row],[Female Voters]]/Table1[[#This Row],[Female Population]]</f>
        <v>0</v>
      </c>
      <c r="T9515" s="24">
        <f>Table1[[#This Row],[Male Voters]]/Table1[[#This Row],[Male Population]]</f>
        <v>0</v>
      </c>
      <c r="U9515" s="24">
        <f>Table1[[#This Row],[Total Voters]]/Table1[[#This Row],[Total Population]]</f>
        <v>0.708171648858966</v>
      </c>
      <c r="V9515" s="24">
        <f>Table1[[#This Row],[Female Ballots]]/Table1[[#This Row],[Female Population]]</f>
        <v>0</v>
      </c>
      <c r="W9515" s="24">
        <f>Table1[[#This Row],[Male Ballots]]/Table1[[#This Row],[Male Population]]</f>
        <v>0</v>
      </c>
      <c r="X9515" s="24">
        <f>Table1[[#This Row],[Total Ballots]]/Table1[[#This Row],[Total Population]]</f>
        <v>0.39907311478523155</v>
      </c>
      <c r="Y9515" s="125" t="str">
        <f>IFERROR(Table1[[#This Row],[Female Ballots]]/Table1[[#This Row],[Female Voters]],"0.0%")</f>
        <v>0.0%</v>
      </c>
      <c r="Z9515" s="125" t="str">
        <f>IFERROR(Table1[[#This Row],[Male Ballots]]/Table1[[#This Row],[Male Voters]],"0.0%")</f>
        <v>0.0%</v>
      </c>
      <c r="AA9515" s="126">
        <f>IFERROR(Table1[[#This Row],[Total Ballots]]/Table1[[#This Row],[Total Voters]],"0.0%")</f>
        <v>0.56352596920285336</v>
      </c>
    </row>
    <row r="9516" spans="1:27" s="7" customFormat="1" x14ac:dyDescent="0.35">
      <c r="A9516" s="8" t="s">
        <v>68</v>
      </c>
      <c r="B9516" s="17">
        <v>2002</v>
      </c>
      <c r="C9516" s="16" t="s">
        <v>82</v>
      </c>
      <c r="D9516" s="17"/>
      <c r="E9516" s="35" t="e">
        <v>#N/A</v>
      </c>
      <c r="F9516" s="35" t="s">
        <v>77</v>
      </c>
      <c r="G9516" s="51" t="s">
        <v>62</v>
      </c>
      <c r="H9516" s="10">
        <v>289181.92000000004</v>
      </c>
      <c r="I9516" s="10">
        <v>306339.91000000003</v>
      </c>
      <c r="J9516" s="53">
        <v>595521.83000000007</v>
      </c>
      <c r="K9516" s="55"/>
      <c r="L9516" s="57"/>
      <c r="M9516" s="57"/>
      <c r="N9516" s="59"/>
      <c r="O9516" s="53"/>
      <c r="P9516" s="92"/>
      <c r="Q9516" s="92"/>
      <c r="R9516" s="61"/>
      <c r="S9516" s="24">
        <f>Table1[[#This Row],[Female Voters]]/Table1[[#This Row],[Female Population]]</f>
        <v>0</v>
      </c>
      <c r="T9516" s="24">
        <f>Table1[[#This Row],[Male Voters]]/Table1[[#This Row],[Male Population]]</f>
        <v>0</v>
      </c>
      <c r="U9516" s="24">
        <f>Table1[[#This Row],[Total Voters]]/Table1[[#This Row],[Total Population]]</f>
        <v>0</v>
      </c>
      <c r="V9516" s="24">
        <f>Table1[[#This Row],[Female Ballots]]/Table1[[#This Row],[Female Population]]</f>
        <v>0</v>
      </c>
      <c r="W9516" s="24">
        <f>Table1[[#This Row],[Male Ballots]]/Table1[[#This Row],[Male Population]]</f>
        <v>0</v>
      </c>
      <c r="X9516" s="24">
        <f>Table1[[#This Row],[Total Ballots]]/Table1[[#This Row],[Total Population]]</f>
        <v>0</v>
      </c>
      <c r="Y9516" s="125" t="str">
        <f>IFERROR(Table1[[#This Row],[Female Ballots]]/Table1[[#This Row],[Female Voters]],"0.0%")</f>
        <v>0.0%</v>
      </c>
      <c r="Z9516" s="125" t="str">
        <f>IFERROR(Table1[[#This Row],[Male Ballots]]/Table1[[#This Row],[Male Voters]],"0.0%")</f>
        <v>0.0%</v>
      </c>
      <c r="AA9516" s="126" t="str">
        <f>IFERROR(Table1[[#This Row],[Total Ballots]]/Table1[[#This Row],[Total Voters]],"0.0%")</f>
        <v>0.0%</v>
      </c>
    </row>
    <row r="9517" spans="1:27" s="7" customFormat="1" x14ac:dyDescent="0.35">
      <c r="A9517" s="8" t="s">
        <v>68</v>
      </c>
      <c r="B9517" s="17">
        <v>2002</v>
      </c>
      <c r="C9517" s="16" t="s">
        <v>82</v>
      </c>
      <c r="D9517" s="17"/>
      <c r="E9517" s="35" t="e">
        <v>#N/A</v>
      </c>
      <c r="F9517" s="35" t="s">
        <v>77</v>
      </c>
      <c r="G9517" s="51" t="s">
        <v>63</v>
      </c>
      <c r="H9517" s="10">
        <v>411174.98</v>
      </c>
      <c r="I9517" s="10">
        <v>432056.98</v>
      </c>
      <c r="J9517" s="53">
        <v>843231.95</v>
      </c>
      <c r="K9517" s="55"/>
      <c r="L9517" s="57"/>
      <c r="M9517" s="57"/>
      <c r="N9517" s="59"/>
      <c r="O9517" s="53"/>
      <c r="P9517" s="92"/>
      <c r="Q9517" s="92"/>
      <c r="R9517" s="61"/>
      <c r="S9517" s="24">
        <f>Table1[[#This Row],[Female Voters]]/Table1[[#This Row],[Female Population]]</f>
        <v>0</v>
      </c>
      <c r="T9517" s="24">
        <f>Table1[[#This Row],[Male Voters]]/Table1[[#This Row],[Male Population]]</f>
        <v>0</v>
      </c>
      <c r="U9517" s="24">
        <f>Table1[[#This Row],[Total Voters]]/Table1[[#This Row],[Total Population]]</f>
        <v>0</v>
      </c>
      <c r="V9517" s="24">
        <f>Table1[[#This Row],[Female Ballots]]/Table1[[#This Row],[Female Population]]</f>
        <v>0</v>
      </c>
      <c r="W9517" s="24">
        <f>Table1[[#This Row],[Male Ballots]]/Table1[[#This Row],[Male Population]]</f>
        <v>0</v>
      </c>
      <c r="X9517" s="24">
        <f>Table1[[#This Row],[Total Ballots]]/Table1[[#This Row],[Total Population]]</f>
        <v>0</v>
      </c>
      <c r="Y9517" s="125" t="str">
        <f>IFERROR(Table1[[#This Row],[Female Ballots]]/Table1[[#This Row],[Female Voters]],"0.0%")</f>
        <v>0.0%</v>
      </c>
      <c r="Z9517" s="125" t="str">
        <f>IFERROR(Table1[[#This Row],[Male Ballots]]/Table1[[#This Row],[Male Voters]],"0.0%")</f>
        <v>0.0%</v>
      </c>
      <c r="AA9517" s="126" t="str">
        <f>IFERROR(Table1[[#This Row],[Total Ballots]]/Table1[[#This Row],[Total Voters]],"0.0%")</f>
        <v>0.0%</v>
      </c>
    </row>
    <row r="9518" spans="1:27" s="7" customFormat="1" x14ac:dyDescent="0.35">
      <c r="A9518" s="8" t="s">
        <v>68</v>
      </c>
      <c r="B9518" s="17">
        <v>2002</v>
      </c>
      <c r="C9518" s="16" t="s">
        <v>82</v>
      </c>
      <c r="D9518" s="17"/>
      <c r="E9518" s="35" t="e">
        <v>#N/A</v>
      </c>
      <c r="F9518" s="35" t="s">
        <v>77</v>
      </c>
      <c r="G9518" s="51" t="s">
        <v>64</v>
      </c>
      <c r="H9518" s="10">
        <v>476950.57999999996</v>
      </c>
      <c r="I9518" s="10">
        <v>484466.98</v>
      </c>
      <c r="J9518" s="53">
        <v>961417.56</v>
      </c>
      <c r="K9518" s="55"/>
      <c r="L9518" s="57"/>
      <c r="M9518" s="57"/>
      <c r="N9518" s="59"/>
      <c r="O9518" s="53"/>
      <c r="P9518" s="92"/>
      <c r="Q9518" s="92"/>
      <c r="R9518" s="61"/>
      <c r="S9518" s="24">
        <f>Table1[[#This Row],[Female Voters]]/Table1[[#This Row],[Female Population]]</f>
        <v>0</v>
      </c>
      <c r="T9518" s="24">
        <f>Table1[[#This Row],[Male Voters]]/Table1[[#This Row],[Male Population]]</f>
        <v>0</v>
      </c>
      <c r="U9518" s="24">
        <f>Table1[[#This Row],[Total Voters]]/Table1[[#This Row],[Total Population]]</f>
        <v>0</v>
      </c>
      <c r="V9518" s="24">
        <f>Table1[[#This Row],[Female Ballots]]/Table1[[#This Row],[Female Population]]</f>
        <v>0</v>
      </c>
      <c r="W9518" s="24">
        <f>Table1[[#This Row],[Male Ballots]]/Table1[[#This Row],[Male Population]]</f>
        <v>0</v>
      </c>
      <c r="X9518" s="24">
        <f>Table1[[#This Row],[Total Ballots]]/Table1[[#This Row],[Total Population]]</f>
        <v>0</v>
      </c>
      <c r="Y9518" s="125" t="str">
        <f>IFERROR(Table1[[#This Row],[Female Ballots]]/Table1[[#This Row],[Female Voters]],"0.0%")</f>
        <v>0.0%</v>
      </c>
      <c r="Z9518" s="125" t="str">
        <f>IFERROR(Table1[[#This Row],[Male Ballots]]/Table1[[#This Row],[Male Voters]],"0.0%")</f>
        <v>0.0%</v>
      </c>
      <c r="AA9518" s="126" t="str">
        <f>IFERROR(Table1[[#This Row],[Total Ballots]]/Table1[[#This Row],[Total Voters]],"0.0%")</f>
        <v>0.0%</v>
      </c>
    </row>
    <row r="9519" spans="1:27" s="7" customFormat="1" x14ac:dyDescent="0.35">
      <c r="A9519" s="8" t="s">
        <v>68</v>
      </c>
      <c r="B9519" s="17">
        <v>2002</v>
      </c>
      <c r="C9519" s="16" t="s">
        <v>82</v>
      </c>
      <c r="D9519" s="17"/>
      <c r="E9519" s="35" t="e">
        <v>#N/A</v>
      </c>
      <c r="F9519" s="35" t="s">
        <v>77</v>
      </c>
      <c r="G9519" s="51" t="s">
        <v>65</v>
      </c>
      <c r="H9519" s="10">
        <v>451571.98</v>
      </c>
      <c r="I9519" s="10">
        <v>445577.98</v>
      </c>
      <c r="J9519" s="53">
        <v>897149.98</v>
      </c>
      <c r="K9519" s="55"/>
      <c r="L9519" s="57"/>
      <c r="M9519" s="57"/>
      <c r="N9519" s="59"/>
      <c r="O9519" s="53"/>
      <c r="P9519" s="92"/>
      <c r="Q9519" s="92"/>
      <c r="R9519" s="61"/>
      <c r="S9519" s="24">
        <f>Table1[[#This Row],[Female Voters]]/Table1[[#This Row],[Female Population]]</f>
        <v>0</v>
      </c>
      <c r="T9519" s="24">
        <f>Table1[[#This Row],[Male Voters]]/Table1[[#This Row],[Male Population]]</f>
        <v>0</v>
      </c>
      <c r="U9519" s="24">
        <f>Table1[[#This Row],[Total Voters]]/Table1[[#This Row],[Total Population]]</f>
        <v>0</v>
      </c>
      <c r="V9519" s="24">
        <f>Table1[[#This Row],[Female Ballots]]/Table1[[#This Row],[Female Population]]</f>
        <v>0</v>
      </c>
      <c r="W9519" s="24">
        <f>Table1[[#This Row],[Male Ballots]]/Table1[[#This Row],[Male Population]]</f>
        <v>0</v>
      </c>
      <c r="X9519" s="24">
        <f>Table1[[#This Row],[Total Ballots]]/Table1[[#This Row],[Total Population]]</f>
        <v>0</v>
      </c>
      <c r="Y9519" s="125" t="str">
        <f>IFERROR(Table1[[#This Row],[Female Ballots]]/Table1[[#This Row],[Female Voters]],"0.0%")</f>
        <v>0.0%</v>
      </c>
      <c r="Z9519" s="125" t="str">
        <f>IFERROR(Table1[[#This Row],[Male Ballots]]/Table1[[#This Row],[Male Voters]],"0.0%")</f>
        <v>0.0%</v>
      </c>
      <c r="AA9519" s="126" t="str">
        <f>IFERROR(Table1[[#This Row],[Total Ballots]]/Table1[[#This Row],[Total Voters]],"0.0%")</f>
        <v>0.0%</v>
      </c>
    </row>
    <row r="9520" spans="1:27" s="7" customFormat="1" x14ac:dyDescent="0.35">
      <c r="A9520" s="8" t="s">
        <v>68</v>
      </c>
      <c r="B9520" s="17">
        <v>2002</v>
      </c>
      <c r="C9520" s="16" t="s">
        <v>82</v>
      </c>
      <c r="D9520" s="17"/>
      <c r="E9520" s="35" t="e">
        <v>#N/A</v>
      </c>
      <c r="F9520" s="35" t="s">
        <v>77</v>
      </c>
      <c r="G9520" s="51" t="s">
        <v>66</v>
      </c>
      <c r="H9520" s="10">
        <v>280643</v>
      </c>
      <c r="I9520" s="10">
        <v>276076</v>
      </c>
      <c r="J9520" s="53">
        <v>556718.99</v>
      </c>
      <c r="K9520" s="55"/>
      <c r="L9520" s="57"/>
      <c r="M9520" s="57"/>
      <c r="N9520" s="59"/>
      <c r="O9520" s="53"/>
      <c r="P9520" s="92"/>
      <c r="Q9520" s="92"/>
      <c r="R9520" s="61"/>
      <c r="S9520" s="24">
        <f>Table1[[#This Row],[Female Voters]]/Table1[[#This Row],[Female Population]]</f>
        <v>0</v>
      </c>
      <c r="T9520" s="24">
        <f>Table1[[#This Row],[Male Voters]]/Table1[[#This Row],[Male Population]]</f>
        <v>0</v>
      </c>
      <c r="U9520" s="24">
        <f>Table1[[#This Row],[Total Voters]]/Table1[[#This Row],[Total Population]]</f>
        <v>0</v>
      </c>
      <c r="V9520" s="24">
        <f>Table1[[#This Row],[Female Ballots]]/Table1[[#This Row],[Female Population]]</f>
        <v>0</v>
      </c>
      <c r="W9520" s="24">
        <f>Table1[[#This Row],[Male Ballots]]/Table1[[#This Row],[Male Population]]</f>
        <v>0</v>
      </c>
      <c r="X9520" s="24">
        <f>Table1[[#This Row],[Total Ballots]]/Table1[[#This Row],[Total Population]]</f>
        <v>0</v>
      </c>
      <c r="Y9520" s="125" t="str">
        <f>IFERROR(Table1[[#This Row],[Female Ballots]]/Table1[[#This Row],[Female Voters]],"0.0%")</f>
        <v>0.0%</v>
      </c>
      <c r="Z9520" s="125" t="str">
        <f>IFERROR(Table1[[#This Row],[Male Ballots]]/Table1[[#This Row],[Male Voters]],"0.0%")</f>
        <v>0.0%</v>
      </c>
      <c r="AA9520" s="126" t="str">
        <f>IFERROR(Table1[[#This Row],[Total Ballots]]/Table1[[#This Row],[Total Voters]],"0.0%")</f>
        <v>0.0%</v>
      </c>
    </row>
    <row r="9521" spans="1:27" s="7" customFormat="1" x14ac:dyDescent="0.35">
      <c r="A9521" s="14" t="s">
        <v>68</v>
      </c>
      <c r="B9521" s="18">
        <v>2002</v>
      </c>
      <c r="C9521" s="16" t="s">
        <v>82</v>
      </c>
      <c r="D9521" s="18"/>
      <c r="E9521" s="36" t="e">
        <v>#N/A</v>
      </c>
      <c r="F9521" s="36" t="s">
        <v>77</v>
      </c>
      <c r="G9521" s="52" t="s">
        <v>67</v>
      </c>
      <c r="H9521" s="15">
        <v>386702</v>
      </c>
      <c r="I9521" s="15">
        <v>291560</v>
      </c>
      <c r="J9521" s="54">
        <v>678262</v>
      </c>
      <c r="K9521" s="56"/>
      <c r="L9521" s="58"/>
      <c r="M9521" s="58"/>
      <c r="N9521" s="60"/>
      <c r="O9521" s="54"/>
      <c r="P9521" s="93"/>
      <c r="Q9521" s="93"/>
      <c r="R9521" s="62"/>
      <c r="S9521" s="63">
        <f>Table1[[#This Row],[Female Voters]]/Table1[[#This Row],[Female Population]]</f>
        <v>0</v>
      </c>
      <c r="T9521" s="63">
        <f>Table1[[#This Row],[Male Voters]]/Table1[[#This Row],[Male Population]]</f>
        <v>0</v>
      </c>
      <c r="U9521" s="63">
        <f>Table1[[#This Row],[Total Voters]]/Table1[[#This Row],[Total Population]]</f>
        <v>0</v>
      </c>
      <c r="V9521" s="63">
        <f>Table1[[#This Row],[Female Ballots]]/Table1[[#This Row],[Female Population]]</f>
        <v>0</v>
      </c>
      <c r="W9521" s="63">
        <f>Table1[[#This Row],[Male Ballots]]/Table1[[#This Row],[Male Population]]</f>
        <v>0</v>
      </c>
      <c r="X9521" s="63">
        <f>Table1[[#This Row],[Total Ballots]]/Table1[[#This Row],[Total Population]]</f>
        <v>0</v>
      </c>
      <c r="Y9521" s="125" t="str">
        <f>IFERROR(Table1[[#This Row],[Female Ballots]]/Table1[[#This Row],[Female Voters]],"0.0%")</f>
        <v>0.0%</v>
      </c>
      <c r="Z9521" s="125" t="str">
        <f>IFERROR(Table1[[#This Row],[Male Ballots]]/Table1[[#This Row],[Male Voters]],"0.0%")</f>
        <v>0.0%</v>
      </c>
      <c r="AA9521" s="126" t="str">
        <f>IFERROR(Table1[[#This Row],[Total Ballots]]/Table1[[#This Row],[Total Voters]],"0.0%")</f>
        <v>0.0%</v>
      </c>
    </row>
    <row r="9522" spans="1:27" s="12" customFormat="1" x14ac:dyDescent="0.35">
      <c r="A9522" s="8" t="s">
        <v>59</v>
      </c>
      <c r="B9522" s="17">
        <v>2001</v>
      </c>
      <c r="C9522" s="16" t="s">
        <v>82</v>
      </c>
      <c r="D9522" s="17"/>
      <c r="E9522" s="35" t="s">
        <v>73</v>
      </c>
      <c r="F9522" s="35" t="s">
        <v>77</v>
      </c>
      <c r="G9522" s="51" t="s">
        <v>79</v>
      </c>
      <c r="H9522" s="10">
        <v>5432</v>
      </c>
      <c r="I9522" s="10">
        <v>5544</v>
      </c>
      <c r="J9522" s="53">
        <v>10976</v>
      </c>
      <c r="K9522" s="55"/>
      <c r="L9522" s="57"/>
      <c r="M9522" s="57"/>
      <c r="N9522" s="59">
        <v>6644</v>
      </c>
      <c r="O9522" s="61"/>
      <c r="P9522" s="10"/>
      <c r="Q9522" s="10"/>
      <c r="R9522" s="11">
        <v>3236</v>
      </c>
      <c r="S9522" s="24">
        <f>Table1[[#This Row],[Female Voters]]/Table1[[#This Row],[Female Population]]</f>
        <v>0</v>
      </c>
      <c r="T9522" s="24">
        <f>Table1[[#This Row],[Male Voters]]/Table1[[#This Row],[Male Population]]</f>
        <v>0</v>
      </c>
      <c r="U9522" s="24">
        <f>Table1[[#This Row],[Total Voters]]/Table1[[#This Row],[Total Population]]</f>
        <v>0.60532069970845481</v>
      </c>
      <c r="V9522" s="24">
        <f>Table1[[#This Row],[Female Ballots]]/Table1[[#This Row],[Female Population]]</f>
        <v>0</v>
      </c>
      <c r="W9522" s="24">
        <f>Table1[[#This Row],[Male Ballots]]/Table1[[#This Row],[Male Population]]</f>
        <v>0</v>
      </c>
      <c r="X9522" s="24">
        <f>Table1[[#This Row],[Total Ballots]]/Table1[[#This Row],[Total Population]]</f>
        <v>0.29482507288629739</v>
      </c>
      <c r="Y9522" s="125" t="str">
        <f>IFERROR(Table1[[#This Row],[Female Ballots]]/Table1[[#This Row],[Female Voters]],"0.0%")</f>
        <v>0.0%</v>
      </c>
      <c r="Z9522" s="125" t="str">
        <f>IFERROR(Table1[[#This Row],[Male Ballots]]/Table1[[#This Row],[Male Voters]],"0.0%")</f>
        <v>0.0%</v>
      </c>
      <c r="AA9522" s="126">
        <f>IFERROR(Table1[[#This Row],[Total Ballots]]/Table1[[#This Row],[Total Voters]],"0.0%")</f>
        <v>0.48705599036724867</v>
      </c>
    </row>
    <row r="9523" spans="1:27" s="12" customFormat="1" x14ac:dyDescent="0.35">
      <c r="A9523" s="8" t="s">
        <v>59</v>
      </c>
      <c r="B9523" s="17">
        <v>2001</v>
      </c>
      <c r="C9523" s="17" t="s">
        <v>82</v>
      </c>
      <c r="D9523" s="17"/>
      <c r="E9523" s="35" t="s">
        <v>73</v>
      </c>
      <c r="F9523" s="35" t="s">
        <v>77</v>
      </c>
      <c r="G9523" s="51" t="s">
        <v>62</v>
      </c>
      <c r="H9523" s="10">
        <v>778</v>
      </c>
      <c r="I9523" s="10">
        <v>882</v>
      </c>
      <c r="J9523" s="53">
        <v>1660</v>
      </c>
      <c r="K9523" s="55"/>
      <c r="L9523" s="57"/>
      <c r="M9523" s="57"/>
      <c r="N9523" s="59"/>
      <c r="O9523" s="61"/>
      <c r="P9523" s="10"/>
      <c r="Q9523" s="10"/>
      <c r="R9523" s="11"/>
      <c r="S9523" s="24">
        <f>Table1[[#This Row],[Female Voters]]/Table1[[#This Row],[Female Population]]</f>
        <v>0</v>
      </c>
      <c r="T9523" s="24">
        <f>Table1[[#This Row],[Male Voters]]/Table1[[#This Row],[Male Population]]</f>
        <v>0</v>
      </c>
      <c r="U9523" s="24">
        <f>Table1[[#This Row],[Total Voters]]/Table1[[#This Row],[Total Population]]</f>
        <v>0</v>
      </c>
      <c r="V9523" s="24">
        <f>Table1[[#This Row],[Female Ballots]]/Table1[[#This Row],[Female Population]]</f>
        <v>0</v>
      </c>
      <c r="W9523" s="24">
        <f>Table1[[#This Row],[Male Ballots]]/Table1[[#This Row],[Male Population]]</f>
        <v>0</v>
      </c>
      <c r="X9523" s="24">
        <f>Table1[[#This Row],[Total Ballots]]/Table1[[#This Row],[Total Population]]</f>
        <v>0</v>
      </c>
      <c r="Y9523" s="125" t="str">
        <f>IFERROR(Table1[[#This Row],[Female Ballots]]/Table1[[#This Row],[Female Voters]],"0.0%")</f>
        <v>0.0%</v>
      </c>
      <c r="Z9523" s="125" t="str">
        <f>IFERROR(Table1[[#This Row],[Male Ballots]]/Table1[[#This Row],[Male Voters]],"0.0%")</f>
        <v>0.0%</v>
      </c>
      <c r="AA9523" s="126" t="str">
        <f>IFERROR(Table1[[#This Row],[Total Ballots]]/Table1[[#This Row],[Total Voters]],"0.0%")</f>
        <v>0.0%</v>
      </c>
    </row>
    <row r="9524" spans="1:27" s="12" customFormat="1" x14ac:dyDescent="0.35">
      <c r="A9524" s="8" t="s">
        <v>59</v>
      </c>
      <c r="B9524" s="17">
        <v>2001</v>
      </c>
      <c r="C9524" s="17" t="s">
        <v>82</v>
      </c>
      <c r="D9524" s="17"/>
      <c r="E9524" s="35" t="s">
        <v>73</v>
      </c>
      <c r="F9524" s="35" t="s">
        <v>77</v>
      </c>
      <c r="G9524" s="51" t="s">
        <v>63</v>
      </c>
      <c r="H9524" s="10">
        <v>1039</v>
      </c>
      <c r="I9524" s="10">
        <v>1131</v>
      </c>
      <c r="J9524" s="53">
        <v>2170</v>
      </c>
      <c r="K9524" s="55"/>
      <c r="L9524" s="57"/>
      <c r="M9524" s="57"/>
      <c r="N9524" s="59"/>
      <c r="O9524" s="61"/>
      <c r="P9524" s="10"/>
      <c r="Q9524" s="10"/>
      <c r="R9524" s="11"/>
      <c r="S9524" s="24">
        <f>Table1[[#This Row],[Female Voters]]/Table1[[#This Row],[Female Population]]</f>
        <v>0</v>
      </c>
      <c r="T9524" s="24">
        <f>Table1[[#This Row],[Male Voters]]/Table1[[#This Row],[Male Population]]</f>
        <v>0</v>
      </c>
      <c r="U9524" s="24">
        <f>Table1[[#This Row],[Total Voters]]/Table1[[#This Row],[Total Population]]</f>
        <v>0</v>
      </c>
      <c r="V9524" s="24">
        <f>Table1[[#This Row],[Female Ballots]]/Table1[[#This Row],[Female Population]]</f>
        <v>0</v>
      </c>
      <c r="W9524" s="24">
        <f>Table1[[#This Row],[Male Ballots]]/Table1[[#This Row],[Male Population]]</f>
        <v>0</v>
      </c>
      <c r="X9524" s="24">
        <f>Table1[[#This Row],[Total Ballots]]/Table1[[#This Row],[Total Population]]</f>
        <v>0</v>
      </c>
      <c r="Y9524" s="125" t="str">
        <f>IFERROR(Table1[[#This Row],[Female Ballots]]/Table1[[#This Row],[Female Voters]],"0.0%")</f>
        <v>0.0%</v>
      </c>
      <c r="Z9524" s="125" t="str">
        <f>IFERROR(Table1[[#This Row],[Male Ballots]]/Table1[[#This Row],[Male Voters]],"0.0%")</f>
        <v>0.0%</v>
      </c>
      <c r="AA9524" s="126" t="str">
        <f>IFERROR(Table1[[#This Row],[Total Ballots]]/Table1[[#This Row],[Total Voters]],"0.0%")</f>
        <v>0.0%</v>
      </c>
    </row>
    <row r="9525" spans="1:27" s="12" customFormat="1" x14ac:dyDescent="0.35">
      <c r="A9525" s="8" t="s">
        <v>59</v>
      </c>
      <c r="B9525" s="17">
        <v>2001</v>
      </c>
      <c r="C9525" s="17" t="s">
        <v>82</v>
      </c>
      <c r="D9525" s="17"/>
      <c r="E9525" s="35" t="s">
        <v>73</v>
      </c>
      <c r="F9525" s="35" t="s">
        <v>77</v>
      </c>
      <c r="G9525" s="51" t="s">
        <v>64</v>
      </c>
      <c r="H9525" s="10">
        <v>1061</v>
      </c>
      <c r="I9525" s="10">
        <v>1110</v>
      </c>
      <c r="J9525" s="53">
        <v>2171</v>
      </c>
      <c r="K9525" s="55"/>
      <c r="L9525" s="57"/>
      <c r="M9525" s="57"/>
      <c r="N9525" s="59"/>
      <c r="O9525" s="61"/>
      <c r="P9525" s="10"/>
      <c r="Q9525" s="10"/>
      <c r="R9525" s="11"/>
      <c r="S9525" s="24">
        <f>Table1[[#This Row],[Female Voters]]/Table1[[#This Row],[Female Population]]</f>
        <v>0</v>
      </c>
      <c r="T9525" s="24">
        <f>Table1[[#This Row],[Male Voters]]/Table1[[#This Row],[Male Population]]</f>
        <v>0</v>
      </c>
      <c r="U9525" s="24">
        <f>Table1[[#This Row],[Total Voters]]/Table1[[#This Row],[Total Population]]</f>
        <v>0</v>
      </c>
      <c r="V9525" s="24">
        <f>Table1[[#This Row],[Female Ballots]]/Table1[[#This Row],[Female Population]]</f>
        <v>0</v>
      </c>
      <c r="W9525" s="24">
        <f>Table1[[#This Row],[Male Ballots]]/Table1[[#This Row],[Male Population]]</f>
        <v>0</v>
      </c>
      <c r="X9525" s="24">
        <f>Table1[[#This Row],[Total Ballots]]/Table1[[#This Row],[Total Population]]</f>
        <v>0</v>
      </c>
      <c r="Y9525" s="125" t="str">
        <f>IFERROR(Table1[[#This Row],[Female Ballots]]/Table1[[#This Row],[Female Voters]],"0.0%")</f>
        <v>0.0%</v>
      </c>
      <c r="Z9525" s="125" t="str">
        <f>IFERROR(Table1[[#This Row],[Male Ballots]]/Table1[[#This Row],[Male Voters]],"0.0%")</f>
        <v>0.0%</v>
      </c>
      <c r="AA9525" s="126" t="str">
        <f>IFERROR(Table1[[#This Row],[Total Ballots]]/Table1[[#This Row],[Total Voters]],"0.0%")</f>
        <v>0.0%</v>
      </c>
    </row>
    <row r="9526" spans="1:27" s="12" customFormat="1" x14ac:dyDescent="0.35">
      <c r="A9526" s="8" t="s">
        <v>59</v>
      </c>
      <c r="B9526" s="17">
        <v>2001</v>
      </c>
      <c r="C9526" s="17" t="s">
        <v>82</v>
      </c>
      <c r="D9526" s="17"/>
      <c r="E9526" s="35" t="s">
        <v>73</v>
      </c>
      <c r="F9526" s="35" t="s">
        <v>77</v>
      </c>
      <c r="G9526" s="51" t="s">
        <v>65</v>
      </c>
      <c r="H9526" s="10">
        <v>1002</v>
      </c>
      <c r="I9526" s="10">
        <v>986</v>
      </c>
      <c r="J9526" s="53">
        <v>1988</v>
      </c>
      <c r="K9526" s="55"/>
      <c r="L9526" s="57"/>
      <c r="M9526" s="57"/>
      <c r="N9526" s="59"/>
      <c r="O9526" s="61"/>
      <c r="P9526" s="10"/>
      <c r="Q9526" s="10"/>
      <c r="R9526" s="11"/>
      <c r="S9526" s="24">
        <f>Table1[[#This Row],[Female Voters]]/Table1[[#This Row],[Female Population]]</f>
        <v>0</v>
      </c>
      <c r="T9526" s="24">
        <f>Table1[[#This Row],[Male Voters]]/Table1[[#This Row],[Male Population]]</f>
        <v>0</v>
      </c>
      <c r="U9526" s="24">
        <f>Table1[[#This Row],[Total Voters]]/Table1[[#This Row],[Total Population]]</f>
        <v>0</v>
      </c>
      <c r="V9526" s="24">
        <f>Table1[[#This Row],[Female Ballots]]/Table1[[#This Row],[Female Population]]</f>
        <v>0</v>
      </c>
      <c r="W9526" s="24">
        <f>Table1[[#This Row],[Male Ballots]]/Table1[[#This Row],[Male Population]]</f>
        <v>0</v>
      </c>
      <c r="X9526" s="24">
        <f>Table1[[#This Row],[Total Ballots]]/Table1[[#This Row],[Total Population]]</f>
        <v>0</v>
      </c>
      <c r="Y9526" s="125" t="str">
        <f>IFERROR(Table1[[#This Row],[Female Ballots]]/Table1[[#This Row],[Female Voters]],"0.0%")</f>
        <v>0.0%</v>
      </c>
      <c r="Z9526" s="125" t="str">
        <f>IFERROR(Table1[[#This Row],[Male Ballots]]/Table1[[#This Row],[Male Voters]],"0.0%")</f>
        <v>0.0%</v>
      </c>
      <c r="AA9526" s="126" t="str">
        <f>IFERROR(Table1[[#This Row],[Total Ballots]]/Table1[[#This Row],[Total Voters]],"0.0%")</f>
        <v>0.0%</v>
      </c>
    </row>
    <row r="9527" spans="1:27" s="12" customFormat="1" x14ac:dyDescent="0.35">
      <c r="A9527" s="8" t="s">
        <v>59</v>
      </c>
      <c r="B9527" s="17">
        <v>2001</v>
      </c>
      <c r="C9527" s="17" t="s">
        <v>82</v>
      </c>
      <c r="D9527" s="17"/>
      <c r="E9527" s="35" t="s">
        <v>73</v>
      </c>
      <c r="F9527" s="35" t="s">
        <v>77</v>
      </c>
      <c r="G9527" s="51" t="s">
        <v>66</v>
      </c>
      <c r="H9527" s="10">
        <v>628</v>
      </c>
      <c r="I9527" s="10">
        <v>659</v>
      </c>
      <c r="J9527" s="53">
        <v>1287</v>
      </c>
      <c r="K9527" s="55"/>
      <c r="L9527" s="57"/>
      <c r="M9527" s="57"/>
      <c r="N9527" s="59"/>
      <c r="O9527" s="61"/>
      <c r="P9527" s="10"/>
      <c r="Q9527" s="10"/>
      <c r="R9527" s="11"/>
      <c r="S9527" s="24">
        <f>Table1[[#This Row],[Female Voters]]/Table1[[#This Row],[Female Population]]</f>
        <v>0</v>
      </c>
      <c r="T9527" s="24">
        <f>Table1[[#This Row],[Male Voters]]/Table1[[#This Row],[Male Population]]</f>
        <v>0</v>
      </c>
      <c r="U9527" s="24">
        <f>Table1[[#This Row],[Total Voters]]/Table1[[#This Row],[Total Population]]</f>
        <v>0</v>
      </c>
      <c r="V9527" s="24">
        <f>Table1[[#This Row],[Female Ballots]]/Table1[[#This Row],[Female Population]]</f>
        <v>0</v>
      </c>
      <c r="W9527" s="24">
        <f>Table1[[#This Row],[Male Ballots]]/Table1[[#This Row],[Male Population]]</f>
        <v>0</v>
      </c>
      <c r="X9527" s="24">
        <f>Table1[[#This Row],[Total Ballots]]/Table1[[#This Row],[Total Population]]</f>
        <v>0</v>
      </c>
      <c r="Y9527" s="125" t="str">
        <f>IFERROR(Table1[[#This Row],[Female Ballots]]/Table1[[#This Row],[Female Voters]],"0.0%")</f>
        <v>0.0%</v>
      </c>
      <c r="Z9527" s="125" t="str">
        <f>IFERROR(Table1[[#This Row],[Male Ballots]]/Table1[[#This Row],[Male Voters]],"0.0%")</f>
        <v>0.0%</v>
      </c>
      <c r="AA9527" s="126" t="str">
        <f>IFERROR(Table1[[#This Row],[Total Ballots]]/Table1[[#This Row],[Total Voters]],"0.0%")</f>
        <v>0.0%</v>
      </c>
    </row>
    <row r="9528" spans="1:27" s="12" customFormat="1" x14ac:dyDescent="0.35">
      <c r="A9528" s="8" t="s">
        <v>59</v>
      </c>
      <c r="B9528" s="17">
        <v>2001</v>
      </c>
      <c r="C9528" s="17" t="s">
        <v>82</v>
      </c>
      <c r="D9528" s="17"/>
      <c r="E9528" s="35" t="s">
        <v>73</v>
      </c>
      <c r="F9528" s="35" t="s">
        <v>77</v>
      </c>
      <c r="G9528" s="51" t="s">
        <v>67</v>
      </c>
      <c r="H9528" s="10">
        <v>924</v>
      </c>
      <c r="I9528" s="10">
        <v>776</v>
      </c>
      <c r="J9528" s="53">
        <v>1700</v>
      </c>
      <c r="K9528" s="55"/>
      <c r="L9528" s="57"/>
      <c r="M9528" s="57"/>
      <c r="N9528" s="59"/>
      <c r="O9528" s="61"/>
      <c r="P9528" s="10"/>
      <c r="Q9528" s="10"/>
      <c r="R9528" s="11"/>
      <c r="S9528" s="24">
        <f>Table1[[#This Row],[Female Voters]]/Table1[[#This Row],[Female Population]]</f>
        <v>0</v>
      </c>
      <c r="T9528" s="24">
        <f>Table1[[#This Row],[Male Voters]]/Table1[[#This Row],[Male Population]]</f>
        <v>0</v>
      </c>
      <c r="U9528" s="24">
        <f>Table1[[#This Row],[Total Voters]]/Table1[[#This Row],[Total Population]]</f>
        <v>0</v>
      </c>
      <c r="V9528" s="24">
        <f>Table1[[#This Row],[Female Ballots]]/Table1[[#This Row],[Female Population]]</f>
        <v>0</v>
      </c>
      <c r="W9528" s="24">
        <f>Table1[[#This Row],[Male Ballots]]/Table1[[#This Row],[Male Population]]</f>
        <v>0</v>
      </c>
      <c r="X9528" s="24">
        <f>Table1[[#This Row],[Total Ballots]]/Table1[[#This Row],[Total Population]]</f>
        <v>0</v>
      </c>
      <c r="Y9528" s="125" t="str">
        <f>IFERROR(Table1[[#This Row],[Female Ballots]]/Table1[[#This Row],[Female Voters]],"0.0%")</f>
        <v>0.0%</v>
      </c>
      <c r="Z9528" s="125" t="str">
        <f>IFERROR(Table1[[#This Row],[Male Ballots]]/Table1[[#This Row],[Male Voters]],"0.0%")</f>
        <v>0.0%</v>
      </c>
      <c r="AA9528" s="126" t="str">
        <f>IFERROR(Table1[[#This Row],[Total Ballots]]/Table1[[#This Row],[Total Voters]],"0.0%")</f>
        <v>0.0%</v>
      </c>
    </row>
    <row r="9529" spans="1:27" s="12" customFormat="1" x14ac:dyDescent="0.35">
      <c r="A9529" s="8" t="s">
        <v>37</v>
      </c>
      <c r="B9529" s="17">
        <v>2001</v>
      </c>
      <c r="C9529" s="17" t="s">
        <v>82</v>
      </c>
      <c r="D9529" s="17"/>
      <c r="E9529" s="35" t="s">
        <v>74</v>
      </c>
      <c r="F9529" s="35" t="s">
        <v>77</v>
      </c>
      <c r="G9529" s="51" t="s">
        <v>79</v>
      </c>
      <c r="H9529" s="10">
        <v>8271</v>
      </c>
      <c r="I9529" s="10">
        <v>7183</v>
      </c>
      <c r="J9529" s="53">
        <v>15454</v>
      </c>
      <c r="K9529" s="55"/>
      <c r="L9529" s="57"/>
      <c r="M9529" s="57"/>
      <c r="N9529" s="59">
        <v>13869</v>
      </c>
      <c r="O9529" s="61"/>
      <c r="P9529" s="10"/>
      <c r="Q9529" s="10"/>
      <c r="R9529" s="11">
        <v>5527</v>
      </c>
      <c r="S9529" s="24">
        <f>Table1[[#This Row],[Female Voters]]/Table1[[#This Row],[Female Population]]</f>
        <v>0</v>
      </c>
      <c r="T9529" s="24">
        <f>Table1[[#This Row],[Male Voters]]/Table1[[#This Row],[Male Population]]</f>
        <v>0</v>
      </c>
      <c r="U9529" s="24">
        <f>Table1[[#This Row],[Total Voters]]/Table1[[#This Row],[Total Population]]</f>
        <v>0.89743755661964542</v>
      </c>
      <c r="V9529" s="24">
        <f>Table1[[#This Row],[Female Ballots]]/Table1[[#This Row],[Female Population]]</f>
        <v>0</v>
      </c>
      <c r="W9529" s="24">
        <f>Table1[[#This Row],[Male Ballots]]/Table1[[#This Row],[Male Population]]</f>
        <v>0</v>
      </c>
      <c r="X9529" s="24">
        <f>Table1[[#This Row],[Total Ballots]]/Table1[[#This Row],[Total Population]]</f>
        <v>0.3576420344247444</v>
      </c>
      <c r="Y9529" s="125" t="str">
        <f>IFERROR(Table1[[#This Row],[Female Ballots]]/Table1[[#This Row],[Female Voters]],"0.0%")</f>
        <v>0.0%</v>
      </c>
      <c r="Z9529" s="125" t="str">
        <f>IFERROR(Table1[[#This Row],[Male Ballots]]/Table1[[#This Row],[Male Voters]],"0.0%")</f>
        <v>0.0%</v>
      </c>
      <c r="AA9529" s="126">
        <f>IFERROR(Table1[[#This Row],[Total Ballots]]/Table1[[#This Row],[Total Voters]],"0.0%")</f>
        <v>0.39851467301175281</v>
      </c>
    </row>
    <row r="9530" spans="1:27" s="12" customFormat="1" x14ac:dyDescent="0.35">
      <c r="A9530" s="8" t="s">
        <v>37</v>
      </c>
      <c r="B9530" s="17">
        <v>2001</v>
      </c>
      <c r="C9530" s="17" t="s">
        <v>82</v>
      </c>
      <c r="D9530" s="17"/>
      <c r="E9530" s="35" t="s">
        <v>74</v>
      </c>
      <c r="F9530" s="35" t="s">
        <v>77</v>
      </c>
      <c r="G9530" s="51" t="s">
        <v>62</v>
      </c>
      <c r="H9530" s="10">
        <v>868</v>
      </c>
      <c r="I9530" s="10">
        <v>833</v>
      </c>
      <c r="J9530" s="53">
        <v>1701</v>
      </c>
      <c r="K9530" s="55"/>
      <c r="L9530" s="57"/>
      <c r="M9530" s="57"/>
      <c r="N9530" s="59"/>
      <c r="O9530" s="61"/>
      <c r="P9530" s="10"/>
      <c r="Q9530" s="10"/>
      <c r="R9530" s="11"/>
      <c r="S9530" s="24">
        <f>Table1[[#This Row],[Female Voters]]/Table1[[#This Row],[Female Population]]</f>
        <v>0</v>
      </c>
      <c r="T9530" s="24">
        <f>Table1[[#This Row],[Male Voters]]/Table1[[#This Row],[Male Population]]</f>
        <v>0</v>
      </c>
      <c r="U9530" s="24">
        <f>Table1[[#This Row],[Total Voters]]/Table1[[#This Row],[Total Population]]</f>
        <v>0</v>
      </c>
      <c r="V9530" s="24">
        <f>Table1[[#This Row],[Female Ballots]]/Table1[[#This Row],[Female Population]]</f>
        <v>0</v>
      </c>
      <c r="W9530" s="24">
        <f>Table1[[#This Row],[Male Ballots]]/Table1[[#This Row],[Male Population]]</f>
        <v>0</v>
      </c>
      <c r="X9530" s="24">
        <f>Table1[[#This Row],[Total Ballots]]/Table1[[#This Row],[Total Population]]</f>
        <v>0</v>
      </c>
      <c r="Y9530" s="125" t="str">
        <f>IFERROR(Table1[[#This Row],[Female Ballots]]/Table1[[#This Row],[Female Voters]],"0.0%")</f>
        <v>0.0%</v>
      </c>
      <c r="Z9530" s="125" t="str">
        <f>IFERROR(Table1[[#This Row],[Male Ballots]]/Table1[[#This Row],[Male Voters]],"0.0%")</f>
        <v>0.0%</v>
      </c>
      <c r="AA9530" s="126" t="str">
        <f>IFERROR(Table1[[#This Row],[Total Ballots]]/Table1[[#This Row],[Total Voters]],"0.0%")</f>
        <v>0.0%</v>
      </c>
    </row>
    <row r="9531" spans="1:27" s="12" customFormat="1" x14ac:dyDescent="0.35">
      <c r="A9531" s="8" t="s">
        <v>37</v>
      </c>
      <c r="B9531" s="17">
        <v>2001</v>
      </c>
      <c r="C9531" s="17" t="s">
        <v>82</v>
      </c>
      <c r="D9531" s="17"/>
      <c r="E9531" s="35" t="s">
        <v>74</v>
      </c>
      <c r="F9531" s="35" t="s">
        <v>77</v>
      </c>
      <c r="G9531" s="51" t="s">
        <v>63</v>
      </c>
      <c r="H9531" s="10">
        <v>1203</v>
      </c>
      <c r="I9531" s="10">
        <v>1100</v>
      </c>
      <c r="J9531" s="53">
        <v>2303</v>
      </c>
      <c r="K9531" s="55"/>
      <c r="L9531" s="57"/>
      <c r="M9531" s="57"/>
      <c r="N9531" s="59"/>
      <c r="O9531" s="61"/>
      <c r="P9531" s="10"/>
      <c r="Q9531" s="10"/>
      <c r="R9531" s="11"/>
      <c r="S9531" s="24">
        <f>Table1[[#This Row],[Female Voters]]/Table1[[#This Row],[Female Population]]</f>
        <v>0</v>
      </c>
      <c r="T9531" s="24">
        <f>Table1[[#This Row],[Male Voters]]/Table1[[#This Row],[Male Population]]</f>
        <v>0</v>
      </c>
      <c r="U9531" s="24">
        <f>Table1[[#This Row],[Total Voters]]/Table1[[#This Row],[Total Population]]</f>
        <v>0</v>
      </c>
      <c r="V9531" s="24">
        <f>Table1[[#This Row],[Female Ballots]]/Table1[[#This Row],[Female Population]]</f>
        <v>0</v>
      </c>
      <c r="W9531" s="24">
        <f>Table1[[#This Row],[Male Ballots]]/Table1[[#This Row],[Male Population]]</f>
        <v>0</v>
      </c>
      <c r="X9531" s="24">
        <f>Table1[[#This Row],[Total Ballots]]/Table1[[#This Row],[Total Population]]</f>
        <v>0</v>
      </c>
      <c r="Y9531" s="125" t="str">
        <f>IFERROR(Table1[[#This Row],[Female Ballots]]/Table1[[#This Row],[Female Voters]],"0.0%")</f>
        <v>0.0%</v>
      </c>
      <c r="Z9531" s="125" t="str">
        <f>IFERROR(Table1[[#This Row],[Male Ballots]]/Table1[[#This Row],[Male Voters]],"0.0%")</f>
        <v>0.0%</v>
      </c>
      <c r="AA9531" s="126" t="str">
        <f>IFERROR(Table1[[#This Row],[Total Ballots]]/Table1[[#This Row],[Total Voters]],"0.0%")</f>
        <v>0.0%</v>
      </c>
    </row>
    <row r="9532" spans="1:27" s="12" customFormat="1" x14ac:dyDescent="0.35">
      <c r="A9532" s="8" t="s">
        <v>37</v>
      </c>
      <c r="B9532" s="17">
        <v>2001</v>
      </c>
      <c r="C9532" s="17" t="s">
        <v>82</v>
      </c>
      <c r="D9532" s="17"/>
      <c r="E9532" s="35" t="s">
        <v>74</v>
      </c>
      <c r="F9532" s="35" t="s">
        <v>77</v>
      </c>
      <c r="G9532" s="51" t="s">
        <v>64</v>
      </c>
      <c r="H9532" s="10">
        <v>1553</v>
      </c>
      <c r="I9532" s="10">
        <v>1431</v>
      </c>
      <c r="J9532" s="53">
        <v>2984</v>
      </c>
      <c r="K9532" s="55"/>
      <c r="L9532" s="57"/>
      <c r="M9532" s="57"/>
      <c r="N9532" s="59"/>
      <c r="O9532" s="61"/>
      <c r="P9532" s="10"/>
      <c r="Q9532" s="10"/>
      <c r="R9532" s="11"/>
      <c r="S9532" s="24">
        <f>Table1[[#This Row],[Female Voters]]/Table1[[#This Row],[Female Population]]</f>
        <v>0</v>
      </c>
      <c r="T9532" s="24">
        <f>Table1[[#This Row],[Male Voters]]/Table1[[#This Row],[Male Population]]</f>
        <v>0</v>
      </c>
      <c r="U9532" s="24">
        <f>Table1[[#This Row],[Total Voters]]/Table1[[#This Row],[Total Population]]</f>
        <v>0</v>
      </c>
      <c r="V9532" s="24">
        <f>Table1[[#This Row],[Female Ballots]]/Table1[[#This Row],[Female Population]]</f>
        <v>0</v>
      </c>
      <c r="W9532" s="24">
        <f>Table1[[#This Row],[Male Ballots]]/Table1[[#This Row],[Male Population]]</f>
        <v>0</v>
      </c>
      <c r="X9532" s="24">
        <f>Table1[[#This Row],[Total Ballots]]/Table1[[#This Row],[Total Population]]</f>
        <v>0</v>
      </c>
      <c r="Y9532" s="125" t="str">
        <f>IFERROR(Table1[[#This Row],[Female Ballots]]/Table1[[#This Row],[Female Voters]],"0.0%")</f>
        <v>0.0%</v>
      </c>
      <c r="Z9532" s="125" t="str">
        <f>IFERROR(Table1[[#This Row],[Male Ballots]]/Table1[[#This Row],[Male Voters]],"0.0%")</f>
        <v>0.0%</v>
      </c>
      <c r="AA9532" s="126" t="str">
        <f>IFERROR(Table1[[#This Row],[Total Ballots]]/Table1[[#This Row],[Total Voters]],"0.0%")</f>
        <v>0.0%</v>
      </c>
    </row>
    <row r="9533" spans="1:27" s="12" customFormat="1" x14ac:dyDescent="0.35">
      <c r="A9533" s="8" t="s">
        <v>37</v>
      </c>
      <c r="B9533" s="17">
        <v>2001</v>
      </c>
      <c r="C9533" s="17" t="s">
        <v>82</v>
      </c>
      <c r="D9533" s="17"/>
      <c r="E9533" s="35" t="s">
        <v>74</v>
      </c>
      <c r="F9533" s="35" t="s">
        <v>77</v>
      </c>
      <c r="G9533" s="51" t="s">
        <v>65</v>
      </c>
      <c r="H9533" s="10">
        <v>1496</v>
      </c>
      <c r="I9533" s="10">
        <v>1392</v>
      </c>
      <c r="J9533" s="53">
        <v>2888</v>
      </c>
      <c r="K9533" s="55"/>
      <c r="L9533" s="57"/>
      <c r="M9533" s="57"/>
      <c r="N9533" s="59"/>
      <c r="O9533" s="61"/>
      <c r="P9533" s="10"/>
      <c r="Q9533" s="10"/>
      <c r="R9533" s="11"/>
      <c r="S9533" s="24">
        <f>Table1[[#This Row],[Female Voters]]/Table1[[#This Row],[Female Population]]</f>
        <v>0</v>
      </c>
      <c r="T9533" s="24">
        <f>Table1[[#This Row],[Male Voters]]/Table1[[#This Row],[Male Population]]</f>
        <v>0</v>
      </c>
      <c r="U9533" s="24">
        <f>Table1[[#This Row],[Total Voters]]/Table1[[#This Row],[Total Population]]</f>
        <v>0</v>
      </c>
      <c r="V9533" s="24">
        <f>Table1[[#This Row],[Female Ballots]]/Table1[[#This Row],[Female Population]]</f>
        <v>0</v>
      </c>
      <c r="W9533" s="24">
        <f>Table1[[#This Row],[Male Ballots]]/Table1[[#This Row],[Male Population]]</f>
        <v>0</v>
      </c>
      <c r="X9533" s="24">
        <f>Table1[[#This Row],[Total Ballots]]/Table1[[#This Row],[Total Population]]</f>
        <v>0</v>
      </c>
      <c r="Y9533" s="125" t="str">
        <f>IFERROR(Table1[[#This Row],[Female Ballots]]/Table1[[#This Row],[Female Voters]],"0.0%")</f>
        <v>0.0%</v>
      </c>
      <c r="Z9533" s="125" t="str">
        <f>IFERROR(Table1[[#This Row],[Male Ballots]]/Table1[[#This Row],[Male Voters]],"0.0%")</f>
        <v>0.0%</v>
      </c>
      <c r="AA9533" s="126" t="str">
        <f>IFERROR(Table1[[#This Row],[Total Ballots]]/Table1[[#This Row],[Total Voters]],"0.0%")</f>
        <v>0.0%</v>
      </c>
    </row>
    <row r="9534" spans="1:27" s="12" customFormat="1" x14ac:dyDescent="0.35">
      <c r="A9534" s="8" t="s">
        <v>37</v>
      </c>
      <c r="B9534" s="17">
        <v>2001</v>
      </c>
      <c r="C9534" s="17" t="s">
        <v>82</v>
      </c>
      <c r="D9534" s="17"/>
      <c r="E9534" s="35" t="s">
        <v>74</v>
      </c>
      <c r="F9534" s="35" t="s">
        <v>77</v>
      </c>
      <c r="G9534" s="51" t="s">
        <v>66</v>
      </c>
      <c r="H9534" s="10">
        <v>1137</v>
      </c>
      <c r="I9534" s="10">
        <v>1049</v>
      </c>
      <c r="J9534" s="53">
        <v>2186</v>
      </c>
      <c r="K9534" s="55"/>
      <c r="L9534" s="57"/>
      <c r="M9534" s="57"/>
      <c r="N9534" s="59"/>
      <c r="O9534" s="61"/>
      <c r="P9534" s="10"/>
      <c r="Q9534" s="10"/>
      <c r="R9534" s="11"/>
      <c r="S9534" s="24">
        <f>Table1[[#This Row],[Female Voters]]/Table1[[#This Row],[Female Population]]</f>
        <v>0</v>
      </c>
      <c r="T9534" s="24">
        <f>Table1[[#This Row],[Male Voters]]/Table1[[#This Row],[Male Population]]</f>
        <v>0</v>
      </c>
      <c r="U9534" s="24">
        <f>Table1[[#This Row],[Total Voters]]/Table1[[#This Row],[Total Population]]</f>
        <v>0</v>
      </c>
      <c r="V9534" s="24">
        <f>Table1[[#This Row],[Female Ballots]]/Table1[[#This Row],[Female Population]]</f>
        <v>0</v>
      </c>
      <c r="W9534" s="24">
        <f>Table1[[#This Row],[Male Ballots]]/Table1[[#This Row],[Male Population]]</f>
        <v>0</v>
      </c>
      <c r="X9534" s="24">
        <f>Table1[[#This Row],[Total Ballots]]/Table1[[#This Row],[Total Population]]</f>
        <v>0</v>
      </c>
      <c r="Y9534" s="125" t="str">
        <f>IFERROR(Table1[[#This Row],[Female Ballots]]/Table1[[#This Row],[Female Voters]],"0.0%")</f>
        <v>0.0%</v>
      </c>
      <c r="Z9534" s="125" t="str">
        <f>IFERROR(Table1[[#This Row],[Male Ballots]]/Table1[[#This Row],[Male Voters]],"0.0%")</f>
        <v>0.0%</v>
      </c>
      <c r="AA9534" s="126" t="str">
        <f>IFERROR(Table1[[#This Row],[Total Ballots]]/Table1[[#This Row],[Total Voters]],"0.0%")</f>
        <v>0.0%</v>
      </c>
    </row>
    <row r="9535" spans="1:27" s="12" customFormat="1" x14ac:dyDescent="0.35">
      <c r="A9535" s="8" t="s">
        <v>37</v>
      </c>
      <c r="B9535" s="17">
        <v>2001</v>
      </c>
      <c r="C9535" s="17" t="s">
        <v>82</v>
      </c>
      <c r="D9535" s="17"/>
      <c r="E9535" s="35" t="s">
        <v>74</v>
      </c>
      <c r="F9535" s="35" t="s">
        <v>77</v>
      </c>
      <c r="G9535" s="51" t="s">
        <v>67</v>
      </c>
      <c r="H9535" s="10">
        <v>2014</v>
      </c>
      <c r="I9535" s="10">
        <v>1378</v>
      </c>
      <c r="J9535" s="53">
        <v>3392</v>
      </c>
      <c r="K9535" s="55"/>
      <c r="L9535" s="57"/>
      <c r="M9535" s="57"/>
      <c r="N9535" s="59"/>
      <c r="O9535" s="61"/>
      <c r="P9535" s="10"/>
      <c r="Q9535" s="10"/>
      <c r="R9535" s="11"/>
      <c r="S9535" s="24">
        <f>Table1[[#This Row],[Female Voters]]/Table1[[#This Row],[Female Population]]</f>
        <v>0</v>
      </c>
      <c r="T9535" s="24">
        <f>Table1[[#This Row],[Male Voters]]/Table1[[#This Row],[Male Population]]</f>
        <v>0</v>
      </c>
      <c r="U9535" s="24">
        <f>Table1[[#This Row],[Total Voters]]/Table1[[#This Row],[Total Population]]</f>
        <v>0</v>
      </c>
      <c r="V9535" s="24">
        <f>Table1[[#This Row],[Female Ballots]]/Table1[[#This Row],[Female Population]]</f>
        <v>0</v>
      </c>
      <c r="W9535" s="24">
        <f>Table1[[#This Row],[Male Ballots]]/Table1[[#This Row],[Male Population]]</f>
        <v>0</v>
      </c>
      <c r="X9535" s="24">
        <f>Table1[[#This Row],[Total Ballots]]/Table1[[#This Row],[Total Population]]</f>
        <v>0</v>
      </c>
      <c r="Y9535" s="125" t="str">
        <f>IFERROR(Table1[[#This Row],[Female Ballots]]/Table1[[#This Row],[Female Voters]],"0.0%")</f>
        <v>0.0%</v>
      </c>
      <c r="Z9535" s="125" t="str">
        <f>IFERROR(Table1[[#This Row],[Male Ballots]]/Table1[[#This Row],[Male Voters]],"0.0%")</f>
        <v>0.0%</v>
      </c>
      <c r="AA9535" s="126" t="str">
        <f>IFERROR(Table1[[#This Row],[Total Ballots]]/Table1[[#This Row],[Total Voters]],"0.0%")</f>
        <v>0.0%</v>
      </c>
    </row>
    <row r="9536" spans="1:27" s="12" customFormat="1" x14ac:dyDescent="0.35">
      <c r="A9536" s="8" t="s">
        <v>48</v>
      </c>
      <c r="B9536" s="17">
        <v>2001</v>
      </c>
      <c r="C9536" s="17" t="s">
        <v>82</v>
      </c>
      <c r="D9536" s="17"/>
      <c r="E9536" s="35" t="s">
        <v>74</v>
      </c>
      <c r="F9536" s="35" t="s">
        <v>77</v>
      </c>
      <c r="G9536" s="51" t="s">
        <v>79</v>
      </c>
      <c r="H9536" s="10">
        <v>52140.209999999992</v>
      </c>
      <c r="I9536" s="10">
        <v>50393.909999999989</v>
      </c>
      <c r="J9536" s="53">
        <v>102534.08</v>
      </c>
      <c r="K9536" s="55"/>
      <c r="L9536" s="57"/>
      <c r="M9536" s="57"/>
      <c r="N9536" s="59">
        <v>75195</v>
      </c>
      <c r="O9536" s="61"/>
      <c r="P9536" s="10"/>
      <c r="Q9536" s="10"/>
      <c r="R9536" s="11">
        <v>30423</v>
      </c>
      <c r="S9536" s="24">
        <f>Table1[[#This Row],[Female Voters]]/Table1[[#This Row],[Female Population]]</f>
        <v>0</v>
      </c>
      <c r="T9536" s="24">
        <f>Table1[[#This Row],[Male Voters]]/Table1[[#This Row],[Male Population]]</f>
        <v>0</v>
      </c>
      <c r="U9536" s="24">
        <f>Table1[[#This Row],[Total Voters]]/Table1[[#This Row],[Total Population]]</f>
        <v>0.73336592087235775</v>
      </c>
      <c r="V9536" s="24">
        <f>Table1[[#This Row],[Female Ballots]]/Table1[[#This Row],[Female Population]]</f>
        <v>0</v>
      </c>
      <c r="W9536" s="24">
        <f>Table1[[#This Row],[Male Ballots]]/Table1[[#This Row],[Male Population]]</f>
        <v>0</v>
      </c>
      <c r="X9536" s="24">
        <f>Table1[[#This Row],[Total Ballots]]/Table1[[#This Row],[Total Population]]</f>
        <v>0.2967111032741504</v>
      </c>
      <c r="Y9536" s="125" t="str">
        <f>IFERROR(Table1[[#This Row],[Female Ballots]]/Table1[[#This Row],[Female Voters]],"0.0%")</f>
        <v>0.0%</v>
      </c>
      <c r="Z9536" s="125" t="str">
        <f>IFERROR(Table1[[#This Row],[Male Ballots]]/Table1[[#This Row],[Male Voters]],"0.0%")</f>
        <v>0.0%</v>
      </c>
      <c r="AA9536" s="126">
        <f>IFERROR(Table1[[#This Row],[Total Ballots]]/Table1[[#This Row],[Total Voters]],"0.0%")</f>
        <v>0.40458807101536004</v>
      </c>
    </row>
    <row r="9537" spans="1:27" s="12" customFormat="1" x14ac:dyDescent="0.35">
      <c r="A9537" s="8" t="s">
        <v>48</v>
      </c>
      <c r="B9537" s="17">
        <v>2001</v>
      </c>
      <c r="C9537" s="17" t="s">
        <v>82</v>
      </c>
      <c r="D9537" s="17"/>
      <c r="E9537" s="35" t="s">
        <v>74</v>
      </c>
      <c r="F9537" s="35" t="s">
        <v>77</v>
      </c>
      <c r="G9537" s="51" t="s">
        <v>62</v>
      </c>
      <c r="H9537" s="10">
        <v>6307.99</v>
      </c>
      <c r="I9537" s="10">
        <v>6415.99</v>
      </c>
      <c r="J9537" s="53">
        <v>12723.97</v>
      </c>
      <c r="K9537" s="55"/>
      <c r="L9537" s="57"/>
      <c r="M9537" s="57"/>
      <c r="N9537" s="59"/>
      <c r="O9537" s="61"/>
      <c r="P9537" s="10"/>
      <c r="Q9537" s="10"/>
      <c r="R9537" s="11"/>
      <c r="S9537" s="24">
        <f>Table1[[#This Row],[Female Voters]]/Table1[[#This Row],[Female Population]]</f>
        <v>0</v>
      </c>
      <c r="T9537" s="24">
        <f>Table1[[#This Row],[Male Voters]]/Table1[[#This Row],[Male Population]]</f>
        <v>0</v>
      </c>
      <c r="U9537" s="24">
        <f>Table1[[#This Row],[Total Voters]]/Table1[[#This Row],[Total Population]]</f>
        <v>0</v>
      </c>
      <c r="V9537" s="24">
        <f>Table1[[#This Row],[Female Ballots]]/Table1[[#This Row],[Female Population]]</f>
        <v>0</v>
      </c>
      <c r="W9537" s="24">
        <f>Table1[[#This Row],[Male Ballots]]/Table1[[#This Row],[Male Population]]</f>
        <v>0</v>
      </c>
      <c r="X9537" s="24">
        <f>Table1[[#This Row],[Total Ballots]]/Table1[[#This Row],[Total Population]]</f>
        <v>0</v>
      </c>
      <c r="Y9537" s="125" t="str">
        <f>IFERROR(Table1[[#This Row],[Female Ballots]]/Table1[[#This Row],[Female Voters]],"0.0%")</f>
        <v>0.0%</v>
      </c>
      <c r="Z9537" s="125" t="str">
        <f>IFERROR(Table1[[#This Row],[Male Ballots]]/Table1[[#This Row],[Male Voters]],"0.0%")</f>
        <v>0.0%</v>
      </c>
      <c r="AA9537" s="126" t="str">
        <f>IFERROR(Table1[[#This Row],[Total Ballots]]/Table1[[#This Row],[Total Voters]],"0.0%")</f>
        <v>0.0%</v>
      </c>
    </row>
    <row r="9538" spans="1:27" s="12" customFormat="1" x14ac:dyDescent="0.35">
      <c r="A9538" s="8" t="s">
        <v>48</v>
      </c>
      <c r="B9538" s="17">
        <v>2001</v>
      </c>
      <c r="C9538" s="17" t="s">
        <v>82</v>
      </c>
      <c r="D9538" s="17"/>
      <c r="E9538" s="35" t="s">
        <v>74</v>
      </c>
      <c r="F9538" s="35" t="s">
        <v>77</v>
      </c>
      <c r="G9538" s="51" t="s">
        <v>63</v>
      </c>
      <c r="H9538" s="10">
        <v>9055.98</v>
      </c>
      <c r="I9538" s="10">
        <v>8940.98</v>
      </c>
      <c r="J9538" s="53">
        <v>17996.96</v>
      </c>
      <c r="K9538" s="55"/>
      <c r="L9538" s="57"/>
      <c r="M9538" s="57"/>
      <c r="N9538" s="59"/>
      <c r="O9538" s="61"/>
      <c r="P9538" s="10"/>
      <c r="Q9538" s="10"/>
      <c r="R9538" s="11"/>
      <c r="S9538" s="24">
        <f>Table1[[#This Row],[Female Voters]]/Table1[[#This Row],[Female Population]]</f>
        <v>0</v>
      </c>
      <c r="T9538" s="24">
        <f>Table1[[#This Row],[Male Voters]]/Table1[[#This Row],[Male Population]]</f>
        <v>0</v>
      </c>
      <c r="U9538" s="24">
        <f>Table1[[#This Row],[Total Voters]]/Table1[[#This Row],[Total Population]]</f>
        <v>0</v>
      </c>
      <c r="V9538" s="24">
        <f>Table1[[#This Row],[Female Ballots]]/Table1[[#This Row],[Female Population]]</f>
        <v>0</v>
      </c>
      <c r="W9538" s="24">
        <f>Table1[[#This Row],[Male Ballots]]/Table1[[#This Row],[Male Population]]</f>
        <v>0</v>
      </c>
      <c r="X9538" s="24">
        <f>Table1[[#This Row],[Total Ballots]]/Table1[[#This Row],[Total Population]]</f>
        <v>0</v>
      </c>
      <c r="Y9538" s="125" t="str">
        <f>IFERROR(Table1[[#This Row],[Female Ballots]]/Table1[[#This Row],[Female Voters]],"0.0%")</f>
        <v>0.0%</v>
      </c>
      <c r="Z9538" s="125" t="str">
        <f>IFERROR(Table1[[#This Row],[Male Ballots]]/Table1[[#This Row],[Male Voters]],"0.0%")</f>
        <v>0.0%</v>
      </c>
      <c r="AA9538" s="126" t="str">
        <f>IFERROR(Table1[[#This Row],[Total Ballots]]/Table1[[#This Row],[Total Voters]],"0.0%")</f>
        <v>0.0%</v>
      </c>
    </row>
    <row r="9539" spans="1:27" s="12" customFormat="1" x14ac:dyDescent="0.35">
      <c r="A9539" s="8" t="s">
        <v>48</v>
      </c>
      <c r="B9539" s="17">
        <v>2001</v>
      </c>
      <c r="C9539" s="17" t="s">
        <v>82</v>
      </c>
      <c r="D9539" s="17"/>
      <c r="E9539" s="35" t="s">
        <v>74</v>
      </c>
      <c r="F9539" s="35" t="s">
        <v>77</v>
      </c>
      <c r="G9539" s="51" t="s">
        <v>64</v>
      </c>
      <c r="H9539" s="10">
        <v>11432.279999999999</v>
      </c>
      <c r="I9539" s="10">
        <v>11307.98</v>
      </c>
      <c r="J9539" s="53">
        <v>22740.25</v>
      </c>
      <c r="K9539" s="55"/>
      <c r="L9539" s="57"/>
      <c r="M9539" s="57"/>
      <c r="N9539" s="59"/>
      <c r="O9539" s="61"/>
      <c r="P9539" s="10"/>
      <c r="Q9539" s="10"/>
      <c r="R9539" s="11"/>
      <c r="S9539" s="24">
        <f>Table1[[#This Row],[Female Voters]]/Table1[[#This Row],[Female Population]]</f>
        <v>0</v>
      </c>
      <c r="T9539" s="24">
        <f>Table1[[#This Row],[Male Voters]]/Table1[[#This Row],[Male Population]]</f>
        <v>0</v>
      </c>
      <c r="U9539" s="24">
        <f>Table1[[#This Row],[Total Voters]]/Table1[[#This Row],[Total Population]]</f>
        <v>0</v>
      </c>
      <c r="V9539" s="24">
        <f>Table1[[#This Row],[Female Ballots]]/Table1[[#This Row],[Female Population]]</f>
        <v>0</v>
      </c>
      <c r="W9539" s="24">
        <f>Table1[[#This Row],[Male Ballots]]/Table1[[#This Row],[Male Population]]</f>
        <v>0</v>
      </c>
      <c r="X9539" s="24">
        <f>Table1[[#This Row],[Total Ballots]]/Table1[[#This Row],[Total Population]]</f>
        <v>0</v>
      </c>
      <c r="Y9539" s="125" t="str">
        <f>IFERROR(Table1[[#This Row],[Female Ballots]]/Table1[[#This Row],[Female Voters]],"0.0%")</f>
        <v>0.0%</v>
      </c>
      <c r="Z9539" s="125" t="str">
        <f>IFERROR(Table1[[#This Row],[Male Ballots]]/Table1[[#This Row],[Male Voters]],"0.0%")</f>
        <v>0.0%</v>
      </c>
      <c r="AA9539" s="126" t="str">
        <f>IFERROR(Table1[[#This Row],[Total Ballots]]/Table1[[#This Row],[Total Voters]],"0.0%")</f>
        <v>0.0%</v>
      </c>
    </row>
    <row r="9540" spans="1:27" s="12" customFormat="1" x14ac:dyDescent="0.35">
      <c r="A9540" s="8" t="s">
        <v>48</v>
      </c>
      <c r="B9540" s="17">
        <v>2001</v>
      </c>
      <c r="C9540" s="17" t="s">
        <v>82</v>
      </c>
      <c r="D9540" s="17"/>
      <c r="E9540" s="35" t="s">
        <v>74</v>
      </c>
      <c r="F9540" s="35" t="s">
        <v>77</v>
      </c>
      <c r="G9540" s="51" t="s">
        <v>65</v>
      </c>
      <c r="H9540" s="10">
        <v>10567.98</v>
      </c>
      <c r="I9540" s="10">
        <v>10844.98</v>
      </c>
      <c r="J9540" s="53">
        <v>21412.959999999999</v>
      </c>
      <c r="K9540" s="55"/>
      <c r="L9540" s="57"/>
      <c r="M9540" s="57"/>
      <c r="N9540" s="59"/>
      <c r="O9540" s="61"/>
      <c r="P9540" s="10"/>
      <c r="Q9540" s="10"/>
      <c r="R9540" s="11"/>
      <c r="S9540" s="24">
        <f>Table1[[#This Row],[Female Voters]]/Table1[[#This Row],[Female Population]]</f>
        <v>0</v>
      </c>
      <c r="T9540" s="24">
        <f>Table1[[#This Row],[Male Voters]]/Table1[[#This Row],[Male Population]]</f>
        <v>0</v>
      </c>
      <c r="U9540" s="24">
        <f>Table1[[#This Row],[Total Voters]]/Table1[[#This Row],[Total Population]]</f>
        <v>0</v>
      </c>
      <c r="V9540" s="24">
        <f>Table1[[#This Row],[Female Ballots]]/Table1[[#This Row],[Female Population]]</f>
        <v>0</v>
      </c>
      <c r="W9540" s="24">
        <f>Table1[[#This Row],[Male Ballots]]/Table1[[#This Row],[Male Population]]</f>
        <v>0</v>
      </c>
      <c r="X9540" s="24">
        <f>Table1[[#This Row],[Total Ballots]]/Table1[[#This Row],[Total Population]]</f>
        <v>0</v>
      </c>
      <c r="Y9540" s="125" t="str">
        <f>IFERROR(Table1[[#This Row],[Female Ballots]]/Table1[[#This Row],[Female Voters]],"0.0%")</f>
        <v>0.0%</v>
      </c>
      <c r="Z9540" s="125" t="str">
        <f>IFERROR(Table1[[#This Row],[Male Ballots]]/Table1[[#This Row],[Male Voters]],"0.0%")</f>
        <v>0.0%</v>
      </c>
      <c r="AA9540" s="126" t="str">
        <f>IFERROR(Table1[[#This Row],[Total Ballots]]/Table1[[#This Row],[Total Voters]],"0.0%")</f>
        <v>0.0%</v>
      </c>
    </row>
    <row r="9541" spans="1:27" s="12" customFormat="1" x14ac:dyDescent="0.35">
      <c r="A9541" s="8" t="s">
        <v>48</v>
      </c>
      <c r="B9541" s="17">
        <v>2001</v>
      </c>
      <c r="C9541" s="17" t="s">
        <v>82</v>
      </c>
      <c r="D9541" s="17"/>
      <c r="E9541" s="35" t="s">
        <v>74</v>
      </c>
      <c r="F9541" s="35" t="s">
        <v>77</v>
      </c>
      <c r="G9541" s="51" t="s">
        <v>66</v>
      </c>
      <c r="H9541" s="10">
        <v>6253.98</v>
      </c>
      <c r="I9541" s="10">
        <v>6413.98</v>
      </c>
      <c r="J9541" s="53">
        <v>12667.97</v>
      </c>
      <c r="K9541" s="55"/>
      <c r="L9541" s="57"/>
      <c r="M9541" s="57"/>
      <c r="N9541" s="59"/>
      <c r="O9541" s="61"/>
      <c r="P9541" s="10"/>
      <c r="Q9541" s="10"/>
      <c r="R9541" s="11"/>
      <c r="S9541" s="24">
        <f>Table1[[#This Row],[Female Voters]]/Table1[[#This Row],[Female Population]]</f>
        <v>0</v>
      </c>
      <c r="T9541" s="24">
        <f>Table1[[#This Row],[Male Voters]]/Table1[[#This Row],[Male Population]]</f>
        <v>0</v>
      </c>
      <c r="U9541" s="24">
        <f>Table1[[#This Row],[Total Voters]]/Table1[[#This Row],[Total Population]]</f>
        <v>0</v>
      </c>
      <c r="V9541" s="24">
        <f>Table1[[#This Row],[Female Ballots]]/Table1[[#This Row],[Female Population]]</f>
        <v>0</v>
      </c>
      <c r="W9541" s="24">
        <f>Table1[[#This Row],[Male Ballots]]/Table1[[#This Row],[Male Population]]</f>
        <v>0</v>
      </c>
      <c r="X9541" s="24">
        <f>Table1[[#This Row],[Total Ballots]]/Table1[[#This Row],[Total Population]]</f>
        <v>0</v>
      </c>
      <c r="Y9541" s="125" t="str">
        <f>IFERROR(Table1[[#This Row],[Female Ballots]]/Table1[[#This Row],[Female Voters]],"0.0%")</f>
        <v>0.0%</v>
      </c>
      <c r="Z9541" s="125" t="str">
        <f>IFERROR(Table1[[#This Row],[Male Ballots]]/Table1[[#This Row],[Male Voters]],"0.0%")</f>
        <v>0.0%</v>
      </c>
      <c r="AA9541" s="126" t="str">
        <f>IFERROR(Table1[[#This Row],[Total Ballots]]/Table1[[#This Row],[Total Voters]],"0.0%")</f>
        <v>0.0%</v>
      </c>
    </row>
    <row r="9542" spans="1:27" s="12" customFormat="1" x14ac:dyDescent="0.35">
      <c r="A9542" s="8" t="s">
        <v>48</v>
      </c>
      <c r="B9542" s="17">
        <v>2001</v>
      </c>
      <c r="C9542" s="17" t="s">
        <v>82</v>
      </c>
      <c r="D9542" s="17"/>
      <c r="E9542" s="35" t="s">
        <v>74</v>
      </c>
      <c r="F9542" s="35" t="s">
        <v>77</v>
      </c>
      <c r="G9542" s="51" t="s">
        <v>67</v>
      </c>
      <c r="H9542" s="10">
        <v>8522</v>
      </c>
      <c r="I9542" s="10">
        <v>6470</v>
      </c>
      <c r="J9542" s="53">
        <v>14991.97</v>
      </c>
      <c r="K9542" s="55"/>
      <c r="L9542" s="57"/>
      <c r="M9542" s="57"/>
      <c r="N9542" s="59"/>
      <c r="O9542" s="61"/>
      <c r="P9542" s="10"/>
      <c r="Q9542" s="10"/>
      <c r="R9542" s="11"/>
      <c r="S9542" s="24">
        <f>Table1[[#This Row],[Female Voters]]/Table1[[#This Row],[Female Population]]</f>
        <v>0</v>
      </c>
      <c r="T9542" s="24">
        <f>Table1[[#This Row],[Male Voters]]/Table1[[#This Row],[Male Population]]</f>
        <v>0</v>
      </c>
      <c r="U9542" s="24">
        <f>Table1[[#This Row],[Total Voters]]/Table1[[#This Row],[Total Population]]</f>
        <v>0</v>
      </c>
      <c r="V9542" s="24">
        <f>Table1[[#This Row],[Female Ballots]]/Table1[[#This Row],[Female Population]]</f>
        <v>0</v>
      </c>
      <c r="W9542" s="24">
        <f>Table1[[#This Row],[Male Ballots]]/Table1[[#This Row],[Male Population]]</f>
        <v>0</v>
      </c>
      <c r="X9542" s="24">
        <f>Table1[[#This Row],[Total Ballots]]/Table1[[#This Row],[Total Population]]</f>
        <v>0</v>
      </c>
      <c r="Y9542" s="125" t="str">
        <f>IFERROR(Table1[[#This Row],[Female Ballots]]/Table1[[#This Row],[Female Voters]],"0.0%")</f>
        <v>0.0%</v>
      </c>
      <c r="Z9542" s="125" t="str">
        <f>IFERROR(Table1[[#This Row],[Male Ballots]]/Table1[[#This Row],[Male Voters]],"0.0%")</f>
        <v>0.0%</v>
      </c>
      <c r="AA9542" s="126" t="str">
        <f>IFERROR(Table1[[#This Row],[Total Ballots]]/Table1[[#This Row],[Total Voters]],"0.0%")</f>
        <v>0.0%</v>
      </c>
    </row>
    <row r="9543" spans="1:27" s="12" customFormat="1" x14ac:dyDescent="0.35">
      <c r="A9543" s="8" t="s">
        <v>44</v>
      </c>
      <c r="B9543" s="17">
        <v>2001</v>
      </c>
      <c r="C9543" s="17" t="s">
        <v>82</v>
      </c>
      <c r="D9543" s="17"/>
      <c r="E9543" s="35" t="s">
        <v>74</v>
      </c>
      <c r="F9543" s="35" t="s">
        <v>77</v>
      </c>
      <c r="G9543" s="51" t="s">
        <v>79</v>
      </c>
      <c r="H9543" s="10">
        <v>24565</v>
      </c>
      <c r="I9543" s="10">
        <v>23834</v>
      </c>
      <c r="J9543" s="53">
        <v>48399</v>
      </c>
      <c r="K9543" s="55"/>
      <c r="L9543" s="57"/>
      <c r="M9543" s="57"/>
      <c r="N9543" s="59">
        <v>32393</v>
      </c>
      <c r="O9543" s="61"/>
      <c r="P9543" s="10"/>
      <c r="Q9543" s="10"/>
      <c r="R9543" s="11">
        <v>18028</v>
      </c>
      <c r="S9543" s="24">
        <f>Table1[[#This Row],[Female Voters]]/Table1[[#This Row],[Female Population]]</f>
        <v>0</v>
      </c>
      <c r="T9543" s="24">
        <f>Table1[[#This Row],[Male Voters]]/Table1[[#This Row],[Male Population]]</f>
        <v>0</v>
      </c>
      <c r="U9543" s="24">
        <f>Table1[[#This Row],[Total Voters]]/Table1[[#This Row],[Total Population]]</f>
        <v>0.66929068782412859</v>
      </c>
      <c r="V9543" s="24">
        <f>Table1[[#This Row],[Female Ballots]]/Table1[[#This Row],[Female Population]]</f>
        <v>0</v>
      </c>
      <c r="W9543" s="24">
        <f>Table1[[#This Row],[Male Ballots]]/Table1[[#This Row],[Male Population]]</f>
        <v>0</v>
      </c>
      <c r="X9543" s="24">
        <f>Table1[[#This Row],[Total Ballots]]/Table1[[#This Row],[Total Population]]</f>
        <v>0.37248703485609208</v>
      </c>
      <c r="Y9543" s="125" t="str">
        <f>IFERROR(Table1[[#This Row],[Female Ballots]]/Table1[[#This Row],[Female Voters]],"0.0%")</f>
        <v>0.0%</v>
      </c>
      <c r="Z9543" s="125" t="str">
        <f>IFERROR(Table1[[#This Row],[Male Ballots]]/Table1[[#This Row],[Male Voters]],"0.0%")</f>
        <v>0.0%</v>
      </c>
      <c r="AA9543" s="126">
        <f>IFERROR(Table1[[#This Row],[Total Ballots]]/Table1[[#This Row],[Total Voters]],"0.0%")</f>
        <v>0.55653999320840919</v>
      </c>
    </row>
    <row r="9544" spans="1:27" s="12" customFormat="1" x14ac:dyDescent="0.35">
      <c r="A9544" s="8" t="s">
        <v>44</v>
      </c>
      <c r="B9544" s="17">
        <v>2001</v>
      </c>
      <c r="C9544" s="17" t="s">
        <v>82</v>
      </c>
      <c r="D9544" s="17"/>
      <c r="E9544" s="35" t="s">
        <v>74</v>
      </c>
      <c r="F9544" s="35" t="s">
        <v>77</v>
      </c>
      <c r="G9544" s="51" t="s">
        <v>62</v>
      </c>
      <c r="H9544" s="10">
        <v>2698</v>
      </c>
      <c r="I9544" s="10">
        <v>2956</v>
      </c>
      <c r="J9544" s="53">
        <v>5654</v>
      </c>
      <c r="K9544" s="55"/>
      <c r="L9544" s="57"/>
      <c r="M9544" s="57"/>
      <c r="N9544" s="59"/>
      <c r="O9544" s="61"/>
      <c r="P9544" s="10"/>
      <c r="Q9544" s="10"/>
      <c r="R9544" s="11"/>
      <c r="S9544" s="24">
        <f>Table1[[#This Row],[Female Voters]]/Table1[[#This Row],[Female Population]]</f>
        <v>0</v>
      </c>
      <c r="T9544" s="24">
        <f>Table1[[#This Row],[Male Voters]]/Table1[[#This Row],[Male Population]]</f>
        <v>0</v>
      </c>
      <c r="U9544" s="24">
        <f>Table1[[#This Row],[Total Voters]]/Table1[[#This Row],[Total Population]]</f>
        <v>0</v>
      </c>
      <c r="V9544" s="24">
        <f>Table1[[#This Row],[Female Ballots]]/Table1[[#This Row],[Female Population]]</f>
        <v>0</v>
      </c>
      <c r="W9544" s="24">
        <f>Table1[[#This Row],[Male Ballots]]/Table1[[#This Row],[Male Population]]</f>
        <v>0</v>
      </c>
      <c r="X9544" s="24">
        <f>Table1[[#This Row],[Total Ballots]]/Table1[[#This Row],[Total Population]]</f>
        <v>0</v>
      </c>
      <c r="Y9544" s="125" t="str">
        <f>IFERROR(Table1[[#This Row],[Female Ballots]]/Table1[[#This Row],[Female Voters]],"0.0%")</f>
        <v>0.0%</v>
      </c>
      <c r="Z9544" s="125" t="str">
        <f>IFERROR(Table1[[#This Row],[Male Ballots]]/Table1[[#This Row],[Male Voters]],"0.0%")</f>
        <v>0.0%</v>
      </c>
      <c r="AA9544" s="126" t="str">
        <f>IFERROR(Table1[[#This Row],[Total Ballots]]/Table1[[#This Row],[Total Voters]],"0.0%")</f>
        <v>0.0%</v>
      </c>
    </row>
    <row r="9545" spans="1:27" s="12" customFormat="1" x14ac:dyDescent="0.35">
      <c r="A9545" s="8" t="s">
        <v>44</v>
      </c>
      <c r="B9545" s="17">
        <v>2001</v>
      </c>
      <c r="C9545" s="17" t="s">
        <v>82</v>
      </c>
      <c r="D9545" s="17"/>
      <c r="E9545" s="35" t="s">
        <v>74</v>
      </c>
      <c r="F9545" s="35" t="s">
        <v>77</v>
      </c>
      <c r="G9545" s="51" t="s">
        <v>63</v>
      </c>
      <c r="H9545" s="10">
        <v>3884</v>
      </c>
      <c r="I9545" s="10">
        <v>4018</v>
      </c>
      <c r="J9545" s="53">
        <v>7902</v>
      </c>
      <c r="K9545" s="55"/>
      <c r="L9545" s="57"/>
      <c r="M9545" s="57"/>
      <c r="N9545" s="59"/>
      <c r="O9545" s="61"/>
      <c r="P9545" s="10"/>
      <c r="Q9545" s="10"/>
      <c r="R9545" s="11"/>
      <c r="S9545" s="24">
        <f>Table1[[#This Row],[Female Voters]]/Table1[[#This Row],[Female Population]]</f>
        <v>0</v>
      </c>
      <c r="T9545" s="24">
        <f>Table1[[#This Row],[Male Voters]]/Table1[[#This Row],[Male Population]]</f>
        <v>0</v>
      </c>
      <c r="U9545" s="24">
        <f>Table1[[#This Row],[Total Voters]]/Table1[[#This Row],[Total Population]]</f>
        <v>0</v>
      </c>
      <c r="V9545" s="24">
        <f>Table1[[#This Row],[Female Ballots]]/Table1[[#This Row],[Female Population]]</f>
        <v>0</v>
      </c>
      <c r="W9545" s="24">
        <f>Table1[[#This Row],[Male Ballots]]/Table1[[#This Row],[Male Population]]</f>
        <v>0</v>
      </c>
      <c r="X9545" s="24">
        <f>Table1[[#This Row],[Total Ballots]]/Table1[[#This Row],[Total Population]]</f>
        <v>0</v>
      </c>
      <c r="Y9545" s="125" t="str">
        <f>IFERROR(Table1[[#This Row],[Female Ballots]]/Table1[[#This Row],[Female Voters]],"0.0%")</f>
        <v>0.0%</v>
      </c>
      <c r="Z9545" s="125" t="str">
        <f>IFERROR(Table1[[#This Row],[Male Ballots]]/Table1[[#This Row],[Male Voters]],"0.0%")</f>
        <v>0.0%</v>
      </c>
      <c r="AA9545" s="126" t="str">
        <f>IFERROR(Table1[[#This Row],[Total Ballots]]/Table1[[#This Row],[Total Voters]],"0.0%")</f>
        <v>0.0%</v>
      </c>
    </row>
    <row r="9546" spans="1:27" s="12" customFormat="1" x14ac:dyDescent="0.35">
      <c r="A9546" s="8" t="s">
        <v>44</v>
      </c>
      <c r="B9546" s="17">
        <v>2001</v>
      </c>
      <c r="C9546" s="17" t="s">
        <v>82</v>
      </c>
      <c r="D9546" s="17"/>
      <c r="E9546" s="35" t="s">
        <v>74</v>
      </c>
      <c r="F9546" s="35" t="s">
        <v>77</v>
      </c>
      <c r="G9546" s="51" t="s">
        <v>64</v>
      </c>
      <c r="H9546" s="10">
        <v>5000</v>
      </c>
      <c r="I9546" s="10">
        <v>4930</v>
      </c>
      <c r="J9546" s="53">
        <v>9930</v>
      </c>
      <c r="K9546" s="55"/>
      <c r="L9546" s="57"/>
      <c r="M9546" s="57"/>
      <c r="N9546" s="59"/>
      <c r="O9546" s="61"/>
      <c r="P9546" s="10"/>
      <c r="Q9546" s="10"/>
      <c r="R9546" s="11"/>
      <c r="S9546" s="24">
        <f>Table1[[#This Row],[Female Voters]]/Table1[[#This Row],[Female Population]]</f>
        <v>0</v>
      </c>
      <c r="T9546" s="24">
        <f>Table1[[#This Row],[Male Voters]]/Table1[[#This Row],[Male Population]]</f>
        <v>0</v>
      </c>
      <c r="U9546" s="24">
        <f>Table1[[#This Row],[Total Voters]]/Table1[[#This Row],[Total Population]]</f>
        <v>0</v>
      </c>
      <c r="V9546" s="24">
        <f>Table1[[#This Row],[Female Ballots]]/Table1[[#This Row],[Female Population]]</f>
        <v>0</v>
      </c>
      <c r="W9546" s="24">
        <f>Table1[[#This Row],[Male Ballots]]/Table1[[#This Row],[Male Population]]</f>
        <v>0</v>
      </c>
      <c r="X9546" s="24">
        <f>Table1[[#This Row],[Total Ballots]]/Table1[[#This Row],[Total Population]]</f>
        <v>0</v>
      </c>
      <c r="Y9546" s="125" t="str">
        <f>IFERROR(Table1[[#This Row],[Female Ballots]]/Table1[[#This Row],[Female Voters]],"0.0%")</f>
        <v>0.0%</v>
      </c>
      <c r="Z9546" s="125" t="str">
        <f>IFERROR(Table1[[#This Row],[Male Ballots]]/Table1[[#This Row],[Male Voters]],"0.0%")</f>
        <v>0.0%</v>
      </c>
      <c r="AA9546" s="126" t="str">
        <f>IFERROR(Table1[[#This Row],[Total Ballots]]/Table1[[#This Row],[Total Voters]],"0.0%")</f>
        <v>0.0%</v>
      </c>
    </row>
    <row r="9547" spans="1:27" s="12" customFormat="1" x14ac:dyDescent="0.35">
      <c r="A9547" s="8" t="s">
        <v>44</v>
      </c>
      <c r="B9547" s="17">
        <v>2001</v>
      </c>
      <c r="C9547" s="17" t="s">
        <v>82</v>
      </c>
      <c r="D9547" s="17"/>
      <c r="E9547" s="35" t="s">
        <v>74</v>
      </c>
      <c r="F9547" s="35" t="s">
        <v>77</v>
      </c>
      <c r="G9547" s="51" t="s">
        <v>65</v>
      </c>
      <c r="H9547" s="10">
        <v>4723</v>
      </c>
      <c r="I9547" s="10">
        <v>4901</v>
      </c>
      <c r="J9547" s="53">
        <v>9624</v>
      </c>
      <c r="K9547" s="55"/>
      <c r="L9547" s="57"/>
      <c r="M9547" s="57"/>
      <c r="N9547" s="59"/>
      <c r="O9547" s="61"/>
      <c r="P9547" s="10"/>
      <c r="Q9547" s="10"/>
      <c r="R9547" s="11"/>
      <c r="S9547" s="24">
        <f>Table1[[#This Row],[Female Voters]]/Table1[[#This Row],[Female Population]]</f>
        <v>0</v>
      </c>
      <c r="T9547" s="24">
        <f>Table1[[#This Row],[Male Voters]]/Table1[[#This Row],[Male Population]]</f>
        <v>0</v>
      </c>
      <c r="U9547" s="24">
        <f>Table1[[#This Row],[Total Voters]]/Table1[[#This Row],[Total Population]]</f>
        <v>0</v>
      </c>
      <c r="V9547" s="24">
        <f>Table1[[#This Row],[Female Ballots]]/Table1[[#This Row],[Female Population]]</f>
        <v>0</v>
      </c>
      <c r="W9547" s="24">
        <f>Table1[[#This Row],[Male Ballots]]/Table1[[#This Row],[Male Population]]</f>
        <v>0</v>
      </c>
      <c r="X9547" s="24">
        <f>Table1[[#This Row],[Total Ballots]]/Table1[[#This Row],[Total Population]]</f>
        <v>0</v>
      </c>
      <c r="Y9547" s="125" t="str">
        <f>IFERROR(Table1[[#This Row],[Female Ballots]]/Table1[[#This Row],[Female Voters]],"0.0%")</f>
        <v>0.0%</v>
      </c>
      <c r="Z9547" s="125" t="str">
        <f>IFERROR(Table1[[#This Row],[Male Ballots]]/Table1[[#This Row],[Male Voters]],"0.0%")</f>
        <v>0.0%</v>
      </c>
      <c r="AA9547" s="126" t="str">
        <f>IFERROR(Table1[[#This Row],[Total Ballots]]/Table1[[#This Row],[Total Voters]],"0.0%")</f>
        <v>0.0%</v>
      </c>
    </row>
    <row r="9548" spans="1:27" s="12" customFormat="1" x14ac:dyDescent="0.35">
      <c r="A9548" s="8" t="s">
        <v>44</v>
      </c>
      <c r="B9548" s="17">
        <v>2001</v>
      </c>
      <c r="C9548" s="17" t="s">
        <v>82</v>
      </c>
      <c r="D9548" s="17"/>
      <c r="E9548" s="35" t="s">
        <v>74</v>
      </c>
      <c r="F9548" s="35" t="s">
        <v>77</v>
      </c>
      <c r="G9548" s="51" t="s">
        <v>66</v>
      </c>
      <c r="H9548" s="10">
        <v>3013</v>
      </c>
      <c r="I9548" s="10">
        <v>3006</v>
      </c>
      <c r="J9548" s="53">
        <v>6019</v>
      </c>
      <c r="K9548" s="55"/>
      <c r="L9548" s="57"/>
      <c r="M9548" s="57"/>
      <c r="N9548" s="59"/>
      <c r="O9548" s="61"/>
      <c r="P9548" s="10"/>
      <c r="Q9548" s="10"/>
      <c r="R9548" s="11"/>
      <c r="S9548" s="24">
        <f>Table1[[#This Row],[Female Voters]]/Table1[[#This Row],[Female Population]]</f>
        <v>0</v>
      </c>
      <c r="T9548" s="24">
        <f>Table1[[#This Row],[Male Voters]]/Table1[[#This Row],[Male Population]]</f>
        <v>0</v>
      </c>
      <c r="U9548" s="24">
        <f>Table1[[#This Row],[Total Voters]]/Table1[[#This Row],[Total Population]]</f>
        <v>0</v>
      </c>
      <c r="V9548" s="24">
        <f>Table1[[#This Row],[Female Ballots]]/Table1[[#This Row],[Female Population]]</f>
        <v>0</v>
      </c>
      <c r="W9548" s="24">
        <f>Table1[[#This Row],[Male Ballots]]/Table1[[#This Row],[Male Population]]</f>
        <v>0</v>
      </c>
      <c r="X9548" s="24">
        <f>Table1[[#This Row],[Total Ballots]]/Table1[[#This Row],[Total Population]]</f>
        <v>0</v>
      </c>
      <c r="Y9548" s="125" t="str">
        <f>IFERROR(Table1[[#This Row],[Female Ballots]]/Table1[[#This Row],[Female Voters]],"0.0%")</f>
        <v>0.0%</v>
      </c>
      <c r="Z9548" s="125" t="str">
        <f>IFERROR(Table1[[#This Row],[Male Ballots]]/Table1[[#This Row],[Male Voters]],"0.0%")</f>
        <v>0.0%</v>
      </c>
      <c r="AA9548" s="126" t="str">
        <f>IFERROR(Table1[[#This Row],[Total Ballots]]/Table1[[#This Row],[Total Voters]],"0.0%")</f>
        <v>0.0%</v>
      </c>
    </row>
    <row r="9549" spans="1:27" s="12" customFormat="1" x14ac:dyDescent="0.35">
      <c r="A9549" s="8" t="s">
        <v>44</v>
      </c>
      <c r="B9549" s="17">
        <v>2001</v>
      </c>
      <c r="C9549" s="17" t="s">
        <v>82</v>
      </c>
      <c r="D9549" s="17"/>
      <c r="E9549" s="35" t="s">
        <v>74</v>
      </c>
      <c r="F9549" s="35" t="s">
        <v>77</v>
      </c>
      <c r="G9549" s="51" t="s">
        <v>67</v>
      </c>
      <c r="H9549" s="10">
        <v>5247</v>
      </c>
      <c r="I9549" s="10">
        <v>4023</v>
      </c>
      <c r="J9549" s="53">
        <v>9270</v>
      </c>
      <c r="K9549" s="55"/>
      <c r="L9549" s="57"/>
      <c r="M9549" s="57"/>
      <c r="N9549" s="59"/>
      <c r="O9549" s="61"/>
      <c r="P9549" s="10"/>
      <c r="Q9549" s="10"/>
      <c r="R9549" s="11"/>
      <c r="S9549" s="24">
        <f>Table1[[#This Row],[Female Voters]]/Table1[[#This Row],[Female Population]]</f>
        <v>0</v>
      </c>
      <c r="T9549" s="24">
        <f>Table1[[#This Row],[Male Voters]]/Table1[[#This Row],[Male Population]]</f>
        <v>0</v>
      </c>
      <c r="U9549" s="24">
        <f>Table1[[#This Row],[Total Voters]]/Table1[[#This Row],[Total Population]]</f>
        <v>0</v>
      </c>
      <c r="V9549" s="24">
        <f>Table1[[#This Row],[Female Ballots]]/Table1[[#This Row],[Female Population]]</f>
        <v>0</v>
      </c>
      <c r="W9549" s="24">
        <f>Table1[[#This Row],[Male Ballots]]/Table1[[#This Row],[Male Population]]</f>
        <v>0</v>
      </c>
      <c r="X9549" s="24">
        <f>Table1[[#This Row],[Total Ballots]]/Table1[[#This Row],[Total Population]]</f>
        <v>0</v>
      </c>
      <c r="Y9549" s="125" t="str">
        <f>IFERROR(Table1[[#This Row],[Female Ballots]]/Table1[[#This Row],[Female Voters]],"0.0%")</f>
        <v>0.0%</v>
      </c>
      <c r="Z9549" s="125" t="str">
        <f>IFERROR(Table1[[#This Row],[Male Ballots]]/Table1[[#This Row],[Male Voters]],"0.0%")</f>
        <v>0.0%</v>
      </c>
      <c r="AA9549" s="126" t="str">
        <f>IFERROR(Table1[[#This Row],[Total Ballots]]/Table1[[#This Row],[Total Voters]],"0.0%")</f>
        <v>0.0%</v>
      </c>
    </row>
    <row r="9550" spans="1:27" s="12" customFormat="1" x14ac:dyDescent="0.35">
      <c r="A9550" s="8" t="s">
        <v>33</v>
      </c>
      <c r="B9550" s="17">
        <v>2001</v>
      </c>
      <c r="C9550" s="17" t="s">
        <v>82</v>
      </c>
      <c r="D9550" s="17"/>
      <c r="E9550" s="35" t="s">
        <v>74</v>
      </c>
      <c r="F9550" s="35" t="s">
        <v>77</v>
      </c>
      <c r="G9550" s="51" t="s">
        <v>79</v>
      </c>
      <c r="H9550" s="10">
        <v>25785</v>
      </c>
      <c r="I9550" s="10">
        <v>24938</v>
      </c>
      <c r="J9550" s="53">
        <v>50723</v>
      </c>
      <c r="K9550" s="55"/>
      <c r="L9550" s="57"/>
      <c r="M9550" s="57"/>
      <c r="N9550" s="59">
        <v>40316</v>
      </c>
      <c r="O9550" s="61"/>
      <c r="P9550" s="10"/>
      <c r="Q9550" s="10"/>
      <c r="R9550" s="11">
        <v>22227</v>
      </c>
      <c r="S9550" s="24">
        <f>Table1[[#This Row],[Female Voters]]/Table1[[#This Row],[Female Population]]</f>
        <v>0</v>
      </c>
      <c r="T9550" s="24">
        <f>Table1[[#This Row],[Male Voters]]/Table1[[#This Row],[Male Population]]</f>
        <v>0</v>
      </c>
      <c r="U9550" s="24">
        <f>Table1[[#This Row],[Total Voters]]/Table1[[#This Row],[Total Population]]</f>
        <v>0.79482680440825659</v>
      </c>
      <c r="V9550" s="24">
        <f>Table1[[#This Row],[Female Ballots]]/Table1[[#This Row],[Female Population]]</f>
        <v>0</v>
      </c>
      <c r="W9550" s="24">
        <f>Table1[[#This Row],[Male Ballots]]/Table1[[#This Row],[Male Population]]</f>
        <v>0</v>
      </c>
      <c r="X9550" s="24">
        <f>Table1[[#This Row],[Total Ballots]]/Table1[[#This Row],[Total Population]]</f>
        <v>0.43820357628689155</v>
      </c>
      <c r="Y9550" s="125" t="str">
        <f>IFERROR(Table1[[#This Row],[Female Ballots]]/Table1[[#This Row],[Female Voters]],"0.0%")</f>
        <v>0.0%</v>
      </c>
      <c r="Z9550" s="125" t="str">
        <f>IFERROR(Table1[[#This Row],[Male Ballots]]/Table1[[#This Row],[Male Voters]],"0.0%")</f>
        <v>0.0%</v>
      </c>
      <c r="AA9550" s="126">
        <f>IFERROR(Table1[[#This Row],[Total Ballots]]/Table1[[#This Row],[Total Voters]],"0.0%")</f>
        <v>0.55131957535469789</v>
      </c>
    </row>
    <row r="9551" spans="1:27" s="12" customFormat="1" x14ac:dyDescent="0.35">
      <c r="A9551" s="8" t="s">
        <v>33</v>
      </c>
      <c r="B9551" s="17">
        <v>2001</v>
      </c>
      <c r="C9551" s="17" t="s">
        <v>82</v>
      </c>
      <c r="D9551" s="17"/>
      <c r="E9551" s="35" t="s">
        <v>74</v>
      </c>
      <c r="F9551" s="35" t="s">
        <v>77</v>
      </c>
      <c r="G9551" s="51" t="s">
        <v>62</v>
      </c>
      <c r="H9551" s="10">
        <v>2027</v>
      </c>
      <c r="I9551" s="10">
        <v>2664</v>
      </c>
      <c r="J9551" s="53">
        <v>4691</v>
      </c>
      <c r="K9551" s="55"/>
      <c r="L9551" s="57"/>
      <c r="M9551" s="57"/>
      <c r="N9551" s="59"/>
      <c r="O9551" s="61"/>
      <c r="P9551" s="10"/>
      <c r="Q9551" s="10"/>
      <c r="R9551" s="11"/>
      <c r="S9551" s="24">
        <f>Table1[[#This Row],[Female Voters]]/Table1[[#This Row],[Female Population]]</f>
        <v>0</v>
      </c>
      <c r="T9551" s="24">
        <f>Table1[[#This Row],[Male Voters]]/Table1[[#This Row],[Male Population]]</f>
        <v>0</v>
      </c>
      <c r="U9551" s="24">
        <f>Table1[[#This Row],[Total Voters]]/Table1[[#This Row],[Total Population]]</f>
        <v>0</v>
      </c>
      <c r="V9551" s="24">
        <f>Table1[[#This Row],[Female Ballots]]/Table1[[#This Row],[Female Population]]</f>
        <v>0</v>
      </c>
      <c r="W9551" s="24">
        <f>Table1[[#This Row],[Male Ballots]]/Table1[[#This Row],[Male Population]]</f>
        <v>0</v>
      </c>
      <c r="X9551" s="24">
        <f>Table1[[#This Row],[Total Ballots]]/Table1[[#This Row],[Total Population]]</f>
        <v>0</v>
      </c>
      <c r="Y9551" s="125" t="str">
        <f>IFERROR(Table1[[#This Row],[Female Ballots]]/Table1[[#This Row],[Female Voters]],"0.0%")</f>
        <v>0.0%</v>
      </c>
      <c r="Z9551" s="125" t="str">
        <f>IFERROR(Table1[[#This Row],[Male Ballots]]/Table1[[#This Row],[Male Voters]],"0.0%")</f>
        <v>0.0%</v>
      </c>
      <c r="AA9551" s="126" t="str">
        <f>IFERROR(Table1[[#This Row],[Total Ballots]]/Table1[[#This Row],[Total Voters]],"0.0%")</f>
        <v>0.0%</v>
      </c>
    </row>
    <row r="9552" spans="1:27" s="12" customFormat="1" x14ac:dyDescent="0.35">
      <c r="A9552" s="8" t="s">
        <v>33</v>
      </c>
      <c r="B9552" s="17">
        <v>2001</v>
      </c>
      <c r="C9552" s="17" t="s">
        <v>82</v>
      </c>
      <c r="D9552" s="17"/>
      <c r="E9552" s="35" t="s">
        <v>74</v>
      </c>
      <c r="F9552" s="35" t="s">
        <v>77</v>
      </c>
      <c r="G9552" s="51" t="s">
        <v>63</v>
      </c>
      <c r="H9552" s="10">
        <v>2754</v>
      </c>
      <c r="I9552" s="10">
        <v>3144</v>
      </c>
      <c r="J9552" s="53">
        <v>5898</v>
      </c>
      <c r="K9552" s="55"/>
      <c r="L9552" s="57"/>
      <c r="M9552" s="57"/>
      <c r="N9552" s="59"/>
      <c r="O9552" s="61"/>
      <c r="P9552" s="10"/>
      <c r="Q9552" s="10"/>
      <c r="R9552" s="11"/>
      <c r="S9552" s="24">
        <f>Table1[[#This Row],[Female Voters]]/Table1[[#This Row],[Female Population]]</f>
        <v>0</v>
      </c>
      <c r="T9552" s="24">
        <f>Table1[[#This Row],[Male Voters]]/Table1[[#This Row],[Male Population]]</f>
        <v>0</v>
      </c>
      <c r="U9552" s="24">
        <f>Table1[[#This Row],[Total Voters]]/Table1[[#This Row],[Total Population]]</f>
        <v>0</v>
      </c>
      <c r="V9552" s="24">
        <f>Table1[[#This Row],[Female Ballots]]/Table1[[#This Row],[Female Population]]</f>
        <v>0</v>
      </c>
      <c r="W9552" s="24">
        <f>Table1[[#This Row],[Male Ballots]]/Table1[[#This Row],[Male Population]]</f>
        <v>0</v>
      </c>
      <c r="X9552" s="24">
        <f>Table1[[#This Row],[Total Ballots]]/Table1[[#This Row],[Total Population]]</f>
        <v>0</v>
      </c>
      <c r="Y9552" s="125" t="str">
        <f>IFERROR(Table1[[#This Row],[Female Ballots]]/Table1[[#This Row],[Female Voters]],"0.0%")</f>
        <v>0.0%</v>
      </c>
      <c r="Z9552" s="125" t="str">
        <f>IFERROR(Table1[[#This Row],[Male Ballots]]/Table1[[#This Row],[Male Voters]],"0.0%")</f>
        <v>0.0%</v>
      </c>
      <c r="AA9552" s="126" t="str">
        <f>IFERROR(Table1[[#This Row],[Total Ballots]]/Table1[[#This Row],[Total Voters]],"0.0%")</f>
        <v>0.0%</v>
      </c>
    </row>
    <row r="9553" spans="1:27" s="12" customFormat="1" x14ac:dyDescent="0.35">
      <c r="A9553" s="8" t="s">
        <v>33</v>
      </c>
      <c r="B9553" s="17">
        <v>2001</v>
      </c>
      <c r="C9553" s="17" t="s">
        <v>82</v>
      </c>
      <c r="D9553" s="17"/>
      <c r="E9553" s="35" t="s">
        <v>74</v>
      </c>
      <c r="F9553" s="35" t="s">
        <v>77</v>
      </c>
      <c r="G9553" s="51" t="s">
        <v>64</v>
      </c>
      <c r="H9553" s="10">
        <v>4385</v>
      </c>
      <c r="I9553" s="10">
        <v>4223</v>
      </c>
      <c r="J9553" s="53">
        <v>8608</v>
      </c>
      <c r="K9553" s="55"/>
      <c r="L9553" s="57"/>
      <c r="M9553" s="57"/>
      <c r="N9553" s="59"/>
      <c r="O9553" s="61"/>
      <c r="P9553" s="10"/>
      <c r="Q9553" s="10"/>
      <c r="R9553" s="11"/>
      <c r="S9553" s="24">
        <f>Table1[[#This Row],[Female Voters]]/Table1[[#This Row],[Female Population]]</f>
        <v>0</v>
      </c>
      <c r="T9553" s="24">
        <f>Table1[[#This Row],[Male Voters]]/Table1[[#This Row],[Male Population]]</f>
        <v>0</v>
      </c>
      <c r="U9553" s="24">
        <f>Table1[[#This Row],[Total Voters]]/Table1[[#This Row],[Total Population]]</f>
        <v>0</v>
      </c>
      <c r="V9553" s="24">
        <f>Table1[[#This Row],[Female Ballots]]/Table1[[#This Row],[Female Population]]</f>
        <v>0</v>
      </c>
      <c r="W9553" s="24">
        <f>Table1[[#This Row],[Male Ballots]]/Table1[[#This Row],[Male Population]]</f>
        <v>0</v>
      </c>
      <c r="X9553" s="24">
        <f>Table1[[#This Row],[Total Ballots]]/Table1[[#This Row],[Total Population]]</f>
        <v>0</v>
      </c>
      <c r="Y9553" s="125" t="str">
        <f>IFERROR(Table1[[#This Row],[Female Ballots]]/Table1[[#This Row],[Female Voters]],"0.0%")</f>
        <v>0.0%</v>
      </c>
      <c r="Z9553" s="125" t="str">
        <f>IFERROR(Table1[[#This Row],[Male Ballots]]/Table1[[#This Row],[Male Voters]],"0.0%")</f>
        <v>0.0%</v>
      </c>
      <c r="AA9553" s="126" t="str">
        <f>IFERROR(Table1[[#This Row],[Total Ballots]]/Table1[[#This Row],[Total Voters]],"0.0%")</f>
        <v>0.0%</v>
      </c>
    </row>
    <row r="9554" spans="1:27" s="12" customFormat="1" x14ac:dyDescent="0.35">
      <c r="A9554" s="8" t="s">
        <v>33</v>
      </c>
      <c r="B9554" s="17">
        <v>2001</v>
      </c>
      <c r="C9554" s="17" t="s">
        <v>82</v>
      </c>
      <c r="D9554" s="17"/>
      <c r="E9554" s="35" t="s">
        <v>74</v>
      </c>
      <c r="F9554" s="35" t="s">
        <v>77</v>
      </c>
      <c r="G9554" s="51" t="s">
        <v>65</v>
      </c>
      <c r="H9554" s="10">
        <v>5047</v>
      </c>
      <c r="I9554" s="10">
        <v>4863</v>
      </c>
      <c r="J9554" s="53">
        <v>9910</v>
      </c>
      <c r="K9554" s="55"/>
      <c r="L9554" s="57"/>
      <c r="M9554" s="57"/>
      <c r="N9554" s="59"/>
      <c r="O9554" s="61"/>
      <c r="P9554" s="10"/>
      <c r="Q9554" s="10"/>
      <c r="R9554" s="11"/>
      <c r="S9554" s="24">
        <f>Table1[[#This Row],[Female Voters]]/Table1[[#This Row],[Female Population]]</f>
        <v>0</v>
      </c>
      <c r="T9554" s="24">
        <f>Table1[[#This Row],[Male Voters]]/Table1[[#This Row],[Male Population]]</f>
        <v>0</v>
      </c>
      <c r="U9554" s="24">
        <f>Table1[[#This Row],[Total Voters]]/Table1[[#This Row],[Total Population]]</f>
        <v>0</v>
      </c>
      <c r="V9554" s="24">
        <f>Table1[[#This Row],[Female Ballots]]/Table1[[#This Row],[Female Population]]</f>
        <v>0</v>
      </c>
      <c r="W9554" s="24">
        <f>Table1[[#This Row],[Male Ballots]]/Table1[[#This Row],[Male Population]]</f>
        <v>0</v>
      </c>
      <c r="X9554" s="24">
        <f>Table1[[#This Row],[Total Ballots]]/Table1[[#This Row],[Total Population]]</f>
        <v>0</v>
      </c>
      <c r="Y9554" s="125" t="str">
        <f>IFERROR(Table1[[#This Row],[Female Ballots]]/Table1[[#This Row],[Female Voters]],"0.0%")</f>
        <v>0.0%</v>
      </c>
      <c r="Z9554" s="125" t="str">
        <f>IFERROR(Table1[[#This Row],[Male Ballots]]/Table1[[#This Row],[Male Voters]],"0.0%")</f>
        <v>0.0%</v>
      </c>
      <c r="AA9554" s="126" t="str">
        <f>IFERROR(Table1[[#This Row],[Total Ballots]]/Table1[[#This Row],[Total Voters]],"0.0%")</f>
        <v>0.0%</v>
      </c>
    </row>
    <row r="9555" spans="1:27" s="12" customFormat="1" x14ac:dyDescent="0.35">
      <c r="A9555" s="8" t="s">
        <v>33</v>
      </c>
      <c r="B9555" s="17">
        <v>2001</v>
      </c>
      <c r="C9555" s="17" t="s">
        <v>82</v>
      </c>
      <c r="D9555" s="17"/>
      <c r="E9555" s="35" t="s">
        <v>74</v>
      </c>
      <c r="F9555" s="35" t="s">
        <v>77</v>
      </c>
      <c r="G9555" s="51" t="s">
        <v>66</v>
      </c>
      <c r="H9555" s="10">
        <v>4027</v>
      </c>
      <c r="I9555" s="10">
        <v>3798</v>
      </c>
      <c r="J9555" s="53">
        <v>7825</v>
      </c>
      <c r="K9555" s="55"/>
      <c r="L9555" s="57"/>
      <c r="M9555" s="57"/>
      <c r="N9555" s="59"/>
      <c r="O9555" s="61"/>
      <c r="P9555" s="10"/>
      <c r="Q9555" s="10"/>
      <c r="R9555" s="11"/>
      <c r="S9555" s="24">
        <f>Table1[[#This Row],[Female Voters]]/Table1[[#This Row],[Female Population]]</f>
        <v>0</v>
      </c>
      <c r="T9555" s="24">
        <f>Table1[[#This Row],[Male Voters]]/Table1[[#This Row],[Male Population]]</f>
        <v>0</v>
      </c>
      <c r="U9555" s="24">
        <f>Table1[[#This Row],[Total Voters]]/Table1[[#This Row],[Total Population]]</f>
        <v>0</v>
      </c>
      <c r="V9555" s="24">
        <f>Table1[[#This Row],[Female Ballots]]/Table1[[#This Row],[Female Population]]</f>
        <v>0</v>
      </c>
      <c r="W9555" s="24">
        <f>Table1[[#This Row],[Male Ballots]]/Table1[[#This Row],[Male Population]]</f>
        <v>0</v>
      </c>
      <c r="X9555" s="24">
        <f>Table1[[#This Row],[Total Ballots]]/Table1[[#This Row],[Total Population]]</f>
        <v>0</v>
      </c>
      <c r="Y9555" s="125" t="str">
        <f>IFERROR(Table1[[#This Row],[Female Ballots]]/Table1[[#This Row],[Female Voters]],"0.0%")</f>
        <v>0.0%</v>
      </c>
      <c r="Z9555" s="125" t="str">
        <f>IFERROR(Table1[[#This Row],[Male Ballots]]/Table1[[#This Row],[Male Voters]],"0.0%")</f>
        <v>0.0%</v>
      </c>
      <c r="AA9555" s="126" t="str">
        <f>IFERROR(Table1[[#This Row],[Total Ballots]]/Table1[[#This Row],[Total Voters]],"0.0%")</f>
        <v>0.0%</v>
      </c>
    </row>
    <row r="9556" spans="1:27" s="12" customFormat="1" x14ac:dyDescent="0.35">
      <c r="A9556" s="8" t="s">
        <v>33</v>
      </c>
      <c r="B9556" s="17">
        <v>2001</v>
      </c>
      <c r="C9556" s="17" t="s">
        <v>82</v>
      </c>
      <c r="D9556" s="17"/>
      <c r="E9556" s="35" t="s">
        <v>74</v>
      </c>
      <c r="F9556" s="35" t="s">
        <v>77</v>
      </c>
      <c r="G9556" s="51" t="s">
        <v>67</v>
      </c>
      <c r="H9556" s="10">
        <v>7545</v>
      </c>
      <c r="I9556" s="10">
        <v>6246</v>
      </c>
      <c r="J9556" s="53">
        <v>13791</v>
      </c>
      <c r="K9556" s="55"/>
      <c r="L9556" s="57"/>
      <c r="M9556" s="57"/>
      <c r="N9556" s="59"/>
      <c r="O9556" s="61"/>
      <c r="P9556" s="10"/>
      <c r="Q9556" s="10"/>
      <c r="R9556" s="11"/>
      <c r="S9556" s="24">
        <f>Table1[[#This Row],[Female Voters]]/Table1[[#This Row],[Female Population]]</f>
        <v>0</v>
      </c>
      <c r="T9556" s="24">
        <f>Table1[[#This Row],[Male Voters]]/Table1[[#This Row],[Male Population]]</f>
        <v>0</v>
      </c>
      <c r="U9556" s="24">
        <f>Table1[[#This Row],[Total Voters]]/Table1[[#This Row],[Total Population]]</f>
        <v>0</v>
      </c>
      <c r="V9556" s="24">
        <f>Table1[[#This Row],[Female Ballots]]/Table1[[#This Row],[Female Population]]</f>
        <v>0</v>
      </c>
      <c r="W9556" s="24">
        <f>Table1[[#This Row],[Male Ballots]]/Table1[[#This Row],[Male Population]]</f>
        <v>0</v>
      </c>
      <c r="X9556" s="24">
        <f>Table1[[#This Row],[Total Ballots]]/Table1[[#This Row],[Total Population]]</f>
        <v>0</v>
      </c>
      <c r="Y9556" s="125" t="str">
        <f>IFERROR(Table1[[#This Row],[Female Ballots]]/Table1[[#This Row],[Female Voters]],"0.0%")</f>
        <v>0.0%</v>
      </c>
      <c r="Z9556" s="125" t="str">
        <f>IFERROR(Table1[[#This Row],[Male Ballots]]/Table1[[#This Row],[Male Voters]],"0.0%")</f>
        <v>0.0%</v>
      </c>
      <c r="AA9556" s="126" t="str">
        <f>IFERROR(Table1[[#This Row],[Total Ballots]]/Table1[[#This Row],[Total Voters]],"0.0%")</f>
        <v>0.0%</v>
      </c>
    </row>
    <row r="9557" spans="1:27" s="12" customFormat="1" x14ac:dyDescent="0.35">
      <c r="A9557" s="8" t="s">
        <v>51</v>
      </c>
      <c r="B9557" s="17">
        <v>2001</v>
      </c>
      <c r="C9557" s="17" t="s">
        <v>82</v>
      </c>
      <c r="D9557" s="17" t="s">
        <v>69</v>
      </c>
      <c r="E9557" s="35" t="s">
        <v>74</v>
      </c>
      <c r="F9557" s="35" t="s">
        <v>77</v>
      </c>
      <c r="G9557" s="51" t="s">
        <v>79</v>
      </c>
      <c r="H9557" s="10">
        <v>128907</v>
      </c>
      <c r="I9557" s="10">
        <v>123636</v>
      </c>
      <c r="J9557" s="53">
        <v>252543</v>
      </c>
      <c r="K9557" s="55"/>
      <c r="L9557" s="57"/>
      <c r="M9557" s="57"/>
      <c r="N9557" s="59">
        <v>179182</v>
      </c>
      <c r="O9557" s="61"/>
      <c r="P9557" s="10"/>
      <c r="Q9557" s="10"/>
      <c r="R9557" s="11">
        <v>63277</v>
      </c>
      <c r="S9557" s="24">
        <f>Table1[[#This Row],[Female Voters]]/Table1[[#This Row],[Female Population]]</f>
        <v>0</v>
      </c>
      <c r="T9557" s="24">
        <f>Table1[[#This Row],[Male Voters]]/Table1[[#This Row],[Male Population]]</f>
        <v>0</v>
      </c>
      <c r="U9557" s="24">
        <f>Table1[[#This Row],[Total Voters]]/Table1[[#This Row],[Total Population]]</f>
        <v>0.70951085557707005</v>
      </c>
      <c r="V9557" s="24">
        <f>Table1[[#This Row],[Female Ballots]]/Table1[[#This Row],[Female Population]]</f>
        <v>0</v>
      </c>
      <c r="W9557" s="24">
        <f>Table1[[#This Row],[Male Ballots]]/Table1[[#This Row],[Male Population]]</f>
        <v>0</v>
      </c>
      <c r="X9557" s="24">
        <f>Table1[[#This Row],[Total Ballots]]/Table1[[#This Row],[Total Population]]</f>
        <v>0.25055931069164461</v>
      </c>
      <c r="Y9557" s="125" t="str">
        <f>IFERROR(Table1[[#This Row],[Female Ballots]]/Table1[[#This Row],[Female Voters]],"0.0%")</f>
        <v>0.0%</v>
      </c>
      <c r="Z9557" s="125" t="str">
        <f>IFERROR(Table1[[#This Row],[Male Ballots]]/Table1[[#This Row],[Male Voters]],"0.0%")</f>
        <v>0.0%</v>
      </c>
      <c r="AA9557" s="126">
        <f>IFERROR(Table1[[#This Row],[Total Ballots]]/Table1[[#This Row],[Total Voters]],"0.0%")</f>
        <v>0.35314373095511825</v>
      </c>
    </row>
    <row r="9558" spans="1:27" s="12" customFormat="1" x14ac:dyDescent="0.35">
      <c r="A9558" s="8" t="s">
        <v>51</v>
      </c>
      <c r="B9558" s="17">
        <v>2001</v>
      </c>
      <c r="C9558" s="17" t="s">
        <v>82</v>
      </c>
      <c r="D9558" s="17" t="s">
        <v>69</v>
      </c>
      <c r="E9558" s="35" t="s">
        <v>74</v>
      </c>
      <c r="F9558" s="35" t="s">
        <v>77</v>
      </c>
      <c r="G9558" s="51" t="s">
        <v>62</v>
      </c>
      <c r="H9558" s="10">
        <v>15109</v>
      </c>
      <c r="I9558" s="10">
        <v>15071</v>
      </c>
      <c r="J9558" s="53">
        <v>30180</v>
      </c>
      <c r="K9558" s="55"/>
      <c r="L9558" s="57"/>
      <c r="M9558" s="57"/>
      <c r="N9558" s="59"/>
      <c r="O9558" s="61"/>
      <c r="P9558" s="10"/>
      <c r="Q9558" s="10"/>
      <c r="R9558" s="11"/>
      <c r="S9558" s="24">
        <f>Table1[[#This Row],[Female Voters]]/Table1[[#This Row],[Female Population]]</f>
        <v>0</v>
      </c>
      <c r="T9558" s="24">
        <f>Table1[[#This Row],[Male Voters]]/Table1[[#This Row],[Male Population]]</f>
        <v>0</v>
      </c>
      <c r="U9558" s="24">
        <f>Table1[[#This Row],[Total Voters]]/Table1[[#This Row],[Total Population]]</f>
        <v>0</v>
      </c>
      <c r="V9558" s="24">
        <f>Table1[[#This Row],[Female Ballots]]/Table1[[#This Row],[Female Population]]</f>
        <v>0</v>
      </c>
      <c r="W9558" s="24">
        <f>Table1[[#This Row],[Male Ballots]]/Table1[[#This Row],[Male Population]]</f>
        <v>0</v>
      </c>
      <c r="X9558" s="24">
        <f>Table1[[#This Row],[Total Ballots]]/Table1[[#This Row],[Total Population]]</f>
        <v>0</v>
      </c>
      <c r="Y9558" s="125" t="str">
        <f>IFERROR(Table1[[#This Row],[Female Ballots]]/Table1[[#This Row],[Female Voters]],"0.0%")</f>
        <v>0.0%</v>
      </c>
      <c r="Z9558" s="125" t="str">
        <f>IFERROR(Table1[[#This Row],[Male Ballots]]/Table1[[#This Row],[Male Voters]],"0.0%")</f>
        <v>0.0%</v>
      </c>
      <c r="AA9558" s="126" t="str">
        <f>IFERROR(Table1[[#This Row],[Total Ballots]]/Table1[[#This Row],[Total Voters]],"0.0%")</f>
        <v>0.0%</v>
      </c>
    </row>
    <row r="9559" spans="1:27" s="12" customFormat="1" x14ac:dyDescent="0.35">
      <c r="A9559" s="8" t="s">
        <v>51</v>
      </c>
      <c r="B9559" s="17">
        <v>2001</v>
      </c>
      <c r="C9559" s="17" t="s">
        <v>82</v>
      </c>
      <c r="D9559" s="17" t="s">
        <v>69</v>
      </c>
      <c r="E9559" s="35" t="s">
        <v>74</v>
      </c>
      <c r="F9559" s="35" t="s">
        <v>77</v>
      </c>
      <c r="G9559" s="51" t="s">
        <v>63</v>
      </c>
      <c r="H9559" s="10">
        <v>24384</v>
      </c>
      <c r="I9559" s="10">
        <v>24259</v>
      </c>
      <c r="J9559" s="53">
        <v>48643</v>
      </c>
      <c r="K9559" s="55"/>
      <c r="L9559" s="57"/>
      <c r="M9559" s="57"/>
      <c r="N9559" s="59"/>
      <c r="O9559" s="61"/>
      <c r="P9559" s="10"/>
      <c r="Q9559" s="10"/>
      <c r="R9559" s="11"/>
      <c r="S9559" s="24">
        <f>Table1[[#This Row],[Female Voters]]/Table1[[#This Row],[Female Population]]</f>
        <v>0</v>
      </c>
      <c r="T9559" s="24">
        <f>Table1[[#This Row],[Male Voters]]/Table1[[#This Row],[Male Population]]</f>
        <v>0</v>
      </c>
      <c r="U9559" s="24">
        <f>Table1[[#This Row],[Total Voters]]/Table1[[#This Row],[Total Population]]</f>
        <v>0</v>
      </c>
      <c r="V9559" s="24">
        <f>Table1[[#This Row],[Female Ballots]]/Table1[[#This Row],[Female Population]]</f>
        <v>0</v>
      </c>
      <c r="W9559" s="24">
        <f>Table1[[#This Row],[Male Ballots]]/Table1[[#This Row],[Male Population]]</f>
        <v>0</v>
      </c>
      <c r="X9559" s="24">
        <f>Table1[[#This Row],[Total Ballots]]/Table1[[#This Row],[Total Population]]</f>
        <v>0</v>
      </c>
      <c r="Y9559" s="125" t="str">
        <f>IFERROR(Table1[[#This Row],[Female Ballots]]/Table1[[#This Row],[Female Voters]],"0.0%")</f>
        <v>0.0%</v>
      </c>
      <c r="Z9559" s="125" t="str">
        <f>IFERROR(Table1[[#This Row],[Male Ballots]]/Table1[[#This Row],[Male Voters]],"0.0%")</f>
        <v>0.0%</v>
      </c>
      <c r="AA9559" s="126" t="str">
        <f>IFERROR(Table1[[#This Row],[Total Ballots]]/Table1[[#This Row],[Total Voters]],"0.0%")</f>
        <v>0.0%</v>
      </c>
    </row>
    <row r="9560" spans="1:27" s="12" customFormat="1" x14ac:dyDescent="0.35">
      <c r="A9560" s="8" t="s">
        <v>51</v>
      </c>
      <c r="B9560" s="17">
        <v>2001</v>
      </c>
      <c r="C9560" s="17" t="s">
        <v>82</v>
      </c>
      <c r="D9560" s="17" t="s">
        <v>69</v>
      </c>
      <c r="E9560" s="35" t="s">
        <v>74</v>
      </c>
      <c r="F9560" s="35" t="s">
        <v>77</v>
      </c>
      <c r="G9560" s="51" t="s">
        <v>64</v>
      </c>
      <c r="H9560" s="10">
        <v>28886</v>
      </c>
      <c r="I9560" s="10">
        <v>28996</v>
      </c>
      <c r="J9560" s="53">
        <v>57882</v>
      </c>
      <c r="K9560" s="55"/>
      <c r="L9560" s="57"/>
      <c r="M9560" s="57"/>
      <c r="N9560" s="59"/>
      <c r="O9560" s="61"/>
      <c r="P9560" s="10"/>
      <c r="Q9560" s="10"/>
      <c r="R9560" s="11"/>
      <c r="S9560" s="24">
        <f>Table1[[#This Row],[Female Voters]]/Table1[[#This Row],[Female Population]]</f>
        <v>0</v>
      </c>
      <c r="T9560" s="24">
        <f>Table1[[#This Row],[Male Voters]]/Table1[[#This Row],[Male Population]]</f>
        <v>0</v>
      </c>
      <c r="U9560" s="24">
        <f>Table1[[#This Row],[Total Voters]]/Table1[[#This Row],[Total Population]]</f>
        <v>0</v>
      </c>
      <c r="V9560" s="24">
        <f>Table1[[#This Row],[Female Ballots]]/Table1[[#This Row],[Female Population]]</f>
        <v>0</v>
      </c>
      <c r="W9560" s="24">
        <f>Table1[[#This Row],[Male Ballots]]/Table1[[#This Row],[Male Population]]</f>
        <v>0</v>
      </c>
      <c r="X9560" s="24">
        <f>Table1[[#This Row],[Total Ballots]]/Table1[[#This Row],[Total Population]]</f>
        <v>0</v>
      </c>
      <c r="Y9560" s="125" t="str">
        <f>IFERROR(Table1[[#This Row],[Female Ballots]]/Table1[[#This Row],[Female Voters]],"0.0%")</f>
        <v>0.0%</v>
      </c>
      <c r="Z9560" s="125" t="str">
        <f>IFERROR(Table1[[#This Row],[Male Ballots]]/Table1[[#This Row],[Male Voters]],"0.0%")</f>
        <v>0.0%</v>
      </c>
      <c r="AA9560" s="126" t="str">
        <f>IFERROR(Table1[[#This Row],[Total Ballots]]/Table1[[#This Row],[Total Voters]],"0.0%")</f>
        <v>0.0%</v>
      </c>
    </row>
    <row r="9561" spans="1:27" s="12" customFormat="1" x14ac:dyDescent="0.35">
      <c r="A9561" s="8" t="s">
        <v>51</v>
      </c>
      <c r="B9561" s="17">
        <v>2001</v>
      </c>
      <c r="C9561" s="17" t="s">
        <v>82</v>
      </c>
      <c r="D9561" s="17" t="s">
        <v>69</v>
      </c>
      <c r="E9561" s="35" t="s">
        <v>74</v>
      </c>
      <c r="F9561" s="35" t="s">
        <v>77</v>
      </c>
      <c r="G9561" s="51" t="s">
        <v>65</v>
      </c>
      <c r="H9561" s="10">
        <v>26198</v>
      </c>
      <c r="I9561" s="10">
        <v>25828</v>
      </c>
      <c r="J9561" s="53">
        <v>52026</v>
      </c>
      <c r="K9561" s="55"/>
      <c r="L9561" s="57"/>
      <c r="M9561" s="57"/>
      <c r="N9561" s="59"/>
      <c r="O9561" s="61"/>
      <c r="P9561" s="10"/>
      <c r="Q9561" s="10"/>
      <c r="R9561" s="11"/>
      <c r="S9561" s="24">
        <f>Table1[[#This Row],[Female Voters]]/Table1[[#This Row],[Female Population]]</f>
        <v>0</v>
      </c>
      <c r="T9561" s="24">
        <f>Table1[[#This Row],[Male Voters]]/Table1[[#This Row],[Male Population]]</f>
        <v>0</v>
      </c>
      <c r="U9561" s="24">
        <f>Table1[[#This Row],[Total Voters]]/Table1[[#This Row],[Total Population]]</f>
        <v>0</v>
      </c>
      <c r="V9561" s="24">
        <f>Table1[[#This Row],[Female Ballots]]/Table1[[#This Row],[Female Population]]</f>
        <v>0</v>
      </c>
      <c r="W9561" s="24">
        <f>Table1[[#This Row],[Male Ballots]]/Table1[[#This Row],[Male Population]]</f>
        <v>0</v>
      </c>
      <c r="X9561" s="24">
        <f>Table1[[#This Row],[Total Ballots]]/Table1[[#This Row],[Total Population]]</f>
        <v>0</v>
      </c>
      <c r="Y9561" s="125" t="str">
        <f>IFERROR(Table1[[#This Row],[Female Ballots]]/Table1[[#This Row],[Female Voters]],"0.0%")</f>
        <v>0.0%</v>
      </c>
      <c r="Z9561" s="125" t="str">
        <f>IFERROR(Table1[[#This Row],[Male Ballots]]/Table1[[#This Row],[Male Voters]],"0.0%")</f>
        <v>0.0%</v>
      </c>
      <c r="AA9561" s="126" t="str">
        <f>IFERROR(Table1[[#This Row],[Total Ballots]]/Table1[[#This Row],[Total Voters]],"0.0%")</f>
        <v>0.0%</v>
      </c>
    </row>
    <row r="9562" spans="1:27" s="12" customFormat="1" x14ac:dyDescent="0.35">
      <c r="A9562" s="8" t="s">
        <v>51</v>
      </c>
      <c r="B9562" s="17">
        <v>2001</v>
      </c>
      <c r="C9562" s="17" t="s">
        <v>82</v>
      </c>
      <c r="D9562" s="17" t="s">
        <v>69</v>
      </c>
      <c r="E9562" s="35" t="s">
        <v>74</v>
      </c>
      <c r="F9562" s="35" t="s">
        <v>77</v>
      </c>
      <c r="G9562" s="51" t="s">
        <v>66</v>
      </c>
      <c r="H9562" s="10">
        <v>14941</v>
      </c>
      <c r="I9562" s="10">
        <v>14949</v>
      </c>
      <c r="J9562" s="53">
        <v>29890</v>
      </c>
      <c r="K9562" s="55"/>
      <c r="L9562" s="57"/>
      <c r="M9562" s="57"/>
      <c r="N9562" s="59"/>
      <c r="O9562" s="61"/>
      <c r="P9562" s="10"/>
      <c r="Q9562" s="10"/>
      <c r="R9562" s="11"/>
      <c r="S9562" s="24">
        <f>Table1[[#This Row],[Female Voters]]/Table1[[#This Row],[Female Population]]</f>
        <v>0</v>
      </c>
      <c r="T9562" s="24">
        <f>Table1[[#This Row],[Male Voters]]/Table1[[#This Row],[Male Population]]</f>
        <v>0</v>
      </c>
      <c r="U9562" s="24">
        <f>Table1[[#This Row],[Total Voters]]/Table1[[#This Row],[Total Population]]</f>
        <v>0</v>
      </c>
      <c r="V9562" s="24">
        <f>Table1[[#This Row],[Female Ballots]]/Table1[[#This Row],[Female Population]]</f>
        <v>0</v>
      </c>
      <c r="W9562" s="24">
        <f>Table1[[#This Row],[Male Ballots]]/Table1[[#This Row],[Male Population]]</f>
        <v>0</v>
      </c>
      <c r="X9562" s="24">
        <f>Table1[[#This Row],[Total Ballots]]/Table1[[#This Row],[Total Population]]</f>
        <v>0</v>
      </c>
      <c r="Y9562" s="125" t="str">
        <f>IFERROR(Table1[[#This Row],[Female Ballots]]/Table1[[#This Row],[Female Voters]],"0.0%")</f>
        <v>0.0%</v>
      </c>
      <c r="Z9562" s="125" t="str">
        <f>IFERROR(Table1[[#This Row],[Male Ballots]]/Table1[[#This Row],[Male Voters]],"0.0%")</f>
        <v>0.0%</v>
      </c>
      <c r="AA9562" s="126" t="str">
        <f>IFERROR(Table1[[#This Row],[Total Ballots]]/Table1[[#This Row],[Total Voters]],"0.0%")</f>
        <v>0.0%</v>
      </c>
    </row>
    <row r="9563" spans="1:27" s="12" customFormat="1" x14ac:dyDescent="0.35">
      <c r="A9563" s="8" t="s">
        <v>51</v>
      </c>
      <c r="B9563" s="17">
        <v>2001</v>
      </c>
      <c r="C9563" s="17" t="s">
        <v>82</v>
      </c>
      <c r="D9563" s="17" t="s">
        <v>69</v>
      </c>
      <c r="E9563" s="35" t="s">
        <v>74</v>
      </c>
      <c r="F9563" s="35" t="s">
        <v>77</v>
      </c>
      <c r="G9563" s="51" t="s">
        <v>67</v>
      </c>
      <c r="H9563" s="10">
        <v>19389</v>
      </c>
      <c r="I9563" s="10">
        <v>14533</v>
      </c>
      <c r="J9563" s="53">
        <v>33922</v>
      </c>
      <c r="K9563" s="55"/>
      <c r="L9563" s="57"/>
      <c r="M9563" s="57"/>
      <c r="N9563" s="59"/>
      <c r="O9563" s="61"/>
      <c r="P9563" s="10"/>
      <c r="Q9563" s="10"/>
      <c r="R9563" s="11"/>
      <c r="S9563" s="24">
        <f>Table1[[#This Row],[Female Voters]]/Table1[[#This Row],[Female Population]]</f>
        <v>0</v>
      </c>
      <c r="T9563" s="24">
        <f>Table1[[#This Row],[Male Voters]]/Table1[[#This Row],[Male Population]]</f>
        <v>0</v>
      </c>
      <c r="U9563" s="24">
        <f>Table1[[#This Row],[Total Voters]]/Table1[[#This Row],[Total Population]]</f>
        <v>0</v>
      </c>
      <c r="V9563" s="24">
        <f>Table1[[#This Row],[Female Ballots]]/Table1[[#This Row],[Female Population]]</f>
        <v>0</v>
      </c>
      <c r="W9563" s="24">
        <f>Table1[[#This Row],[Male Ballots]]/Table1[[#This Row],[Male Population]]</f>
        <v>0</v>
      </c>
      <c r="X9563" s="24">
        <f>Table1[[#This Row],[Total Ballots]]/Table1[[#This Row],[Total Population]]</f>
        <v>0</v>
      </c>
      <c r="Y9563" s="125" t="str">
        <f>IFERROR(Table1[[#This Row],[Female Ballots]]/Table1[[#This Row],[Female Voters]],"0.0%")</f>
        <v>0.0%</v>
      </c>
      <c r="Z9563" s="125" t="str">
        <f>IFERROR(Table1[[#This Row],[Male Ballots]]/Table1[[#This Row],[Male Voters]],"0.0%")</f>
        <v>0.0%</v>
      </c>
      <c r="AA9563" s="126" t="str">
        <f>IFERROR(Table1[[#This Row],[Total Ballots]]/Table1[[#This Row],[Total Voters]],"0.0%")</f>
        <v>0.0%</v>
      </c>
    </row>
    <row r="9564" spans="1:27" s="12" customFormat="1" x14ac:dyDescent="0.35">
      <c r="A9564" s="8" t="s">
        <v>25</v>
      </c>
      <c r="B9564" s="17">
        <v>2001</v>
      </c>
      <c r="C9564" s="17" t="s">
        <v>82</v>
      </c>
      <c r="D9564" s="17"/>
      <c r="E9564" s="35" t="s">
        <v>74</v>
      </c>
      <c r="F9564" s="35" t="s">
        <v>77</v>
      </c>
      <c r="G9564" s="51" t="s">
        <v>79</v>
      </c>
      <c r="H9564" s="10">
        <v>1606</v>
      </c>
      <c r="I9564" s="10">
        <v>1534</v>
      </c>
      <c r="J9564" s="53">
        <v>3140</v>
      </c>
      <c r="K9564" s="55"/>
      <c r="L9564" s="57"/>
      <c r="M9564" s="57"/>
      <c r="N9564" s="59">
        <v>2605</v>
      </c>
      <c r="O9564" s="61"/>
      <c r="P9564" s="10"/>
      <c r="Q9564" s="10"/>
      <c r="R9564" s="11">
        <v>1544</v>
      </c>
      <c r="S9564" s="24">
        <f>Table1[[#This Row],[Female Voters]]/Table1[[#This Row],[Female Population]]</f>
        <v>0</v>
      </c>
      <c r="T9564" s="24">
        <f>Table1[[#This Row],[Male Voters]]/Table1[[#This Row],[Male Population]]</f>
        <v>0</v>
      </c>
      <c r="U9564" s="24">
        <f>Table1[[#This Row],[Total Voters]]/Table1[[#This Row],[Total Population]]</f>
        <v>0.82961783439490444</v>
      </c>
      <c r="V9564" s="24">
        <f>Table1[[#This Row],[Female Ballots]]/Table1[[#This Row],[Female Population]]</f>
        <v>0</v>
      </c>
      <c r="W9564" s="24">
        <f>Table1[[#This Row],[Male Ballots]]/Table1[[#This Row],[Male Population]]</f>
        <v>0</v>
      </c>
      <c r="X9564" s="24">
        <f>Table1[[#This Row],[Total Ballots]]/Table1[[#This Row],[Total Population]]</f>
        <v>0.49171974522292994</v>
      </c>
      <c r="Y9564" s="125" t="str">
        <f>IFERROR(Table1[[#This Row],[Female Ballots]]/Table1[[#This Row],[Female Voters]],"0.0%")</f>
        <v>0.0%</v>
      </c>
      <c r="Z9564" s="125" t="str">
        <f>IFERROR(Table1[[#This Row],[Male Ballots]]/Table1[[#This Row],[Male Voters]],"0.0%")</f>
        <v>0.0%</v>
      </c>
      <c r="AA9564" s="126">
        <f>IFERROR(Table1[[#This Row],[Total Ballots]]/Table1[[#This Row],[Total Voters]],"0.0%")</f>
        <v>0.59270633397312855</v>
      </c>
    </row>
    <row r="9565" spans="1:27" s="12" customFormat="1" x14ac:dyDescent="0.35">
      <c r="A9565" s="8" t="s">
        <v>25</v>
      </c>
      <c r="B9565" s="17">
        <v>2001</v>
      </c>
      <c r="C9565" s="17" t="s">
        <v>82</v>
      </c>
      <c r="D9565" s="17"/>
      <c r="E9565" s="35" t="s">
        <v>74</v>
      </c>
      <c r="F9565" s="35" t="s">
        <v>77</v>
      </c>
      <c r="G9565" s="51" t="s">
        <v>62</v>
      </c>
      <c r="H9565" s="10">
        <v>129</v>
      </c>
      <c r="I9565" s="10">
        <v>156</v>
      </c>
      <c r="J9565" s="53">
        <v>285</v>
      </c>
      <c r="K9565" s="55"/>
      <c r="L9565" s="57"/>
      <c r="M9565" s="57"/>
      <c r="N9565" s="59"/>
      <c r="O9565" s="61"/>
      <c r="P9565" s="10"/>
      <c r="Q9565" s="10"/>
      <c r="R9565" s="11"/>
      <c r="S9565" s="24">
        <f>Table1[[#This Row],[Female Voters]]/Table1[[#This Row],[Female Population]]</f>
        <v>0</v>
      </c>
      <c r="T9565" s="24">
        <f>Table1[[#This Row],[Male Voters]]/Table1[[#This Row],[Male Population]]</f>
        <v>0</v>
      </c>
      <c r="U9565" s="24">
        <f>Table1[[#This Row],[Total Voters]]/Table1[[#This Row],[Total Population]]</f>
        <v>0</v>
      </c>
      <c r="V9565" s="24">
        <f>Table1[[#This Row],[Female Ballots]]/Table1[[#This Row],[Female Population]]</f>
        <v>0</v>
      </c>
      <c r="W9565" s="24">
        <f>Table1[[#This Row],[Male Ballots]]/Table1[[#This Row],[Male Population]]</f>
        <v>0</v>
      </c>
      <c r="X9565" s="24">
        <f>Table1[[#This Row],[Total Ballots]]/Table1[[#This Row],[Total Population]]</f>
        <v>0</v>
      </c>
      <c r="Y9565" s="125" t="str">
        <f>IFERROR(Table1[[#This Row],[Female Ballots]]/Table1[[#This Row],[Female Voters]],"0.0%")</f>
        <v>0.0%</v>
      </c>
      <c r="Z9565" s="125" t="str">
        <f>IFERROR(Table1[[#This Row],[Male Ballots]]/Table1[[#This Row],[Male Voters]],"0.0%")</f>
        <v>0.0%</v>
      </c>
      <c r="AA9565" s="126" t="str">
        <f>IFERROR(Table1[[#This Row],[Total Ballots]]/Table1[[#This Row],[Total Voters]],"0.0%")</f>
        <v>0.0%</v>
      </c>
    </row>
    <row r="9566" spans="1:27" s="12" customFormat="1" x14ac:dyDescent="0.35">
      <c r="A9566" s="8" t="s">
        <v>25</v>
      </c>
      <c r="B9566" s="17">
        <v>2001</v>
      </c>
      <c r="C9566" s="17" t="s">
        <v>82</v>
      </c>
      <c r="D9566" s="17"/>
      <c r="E9566" s="35" t="s">
        <v>74</v>
      </c>
      <c r="F9566" s="35" t="s">
        <v>77</v>
      </c>
      <c r="G9566" s="51" t="s">
        <v>63</v>
      </c>
      <c r="H9566" s="10">
        <v>177</v>
      </c>
      <c r="I9566" s="10">
        <v>182</v>
      </c>
      <c r="J9566" s="53">
        <v>359</v>
      </c>
      <c r="K9566" s="55"/>
      <c r="L9566" s="57"/>
      <c r="M9566" s="57"/>
      <c r="N9566" s="59"/>
      <c r="O9566" s="61"/>
      <c r="P9566" s="10"/>
      <c r="Q9566" s="10"/>
      <c r="R9566" s="11"/>
      <c r="S9566" s="24">
        <f>Table1[[#This Row],[Female Voters]]/Table1[[#This Row],[Female Population]]</f>
        <v>0</v>
      </c>
      <c r="T9566" s="24">
        <f>Table1[[#This Row],[Male Voters]]/Table1[[#This Row],[Male Population]]</f>
        <v>0</v>
      </c>
      <c r="U9566" s="24">
        <f>Table1[[#This Row],[Total Voters]]/Table1[[#This Row],[Total Population]]</f>
        <v>0</v>
      </c>
      <c r="V9566" s="24">
        <f>Table1[[#This Row],[Female Ballots]]/Table1[[#This Row],[Female Population]]</f>
        <v>0</v>
      </c>
      <c r="W9566" s="24">
        <f>Table1[[#This Row],[Male Ballots]]/Table1[[#This Row],[Male Population]]</f>
        <v>0</v>
      </c>
      <c r="X9566" s="24">
        <f>Table1[[#This Row],[Total Ballots]]/Table1[[#This Row],[Total Population]]</f>
        <v>0</v>
      </c>
      <c r="Y9566" s="125" t="str">
        <f>IFERROR(Table1[[#This Row],[Female Ballots]]/Table1[[#This Row],[Female Voters]],"0.0%")</f>
        <v>0.0%</v>
      </c>
      <c r="Z9566" s="125" t="str">
        <f>IFERROR(Table1[[#This Row],[Male Ballots]]/Table1[[#This Row],[Male Voters]],"0.0%")</f>
        <v>0.0%</v>
      </c>
      <c r="AA9566" s="126" t="str">
        <f>IFERROR(Table1[[#This Row],[Total Ballots]]/Table1[[#This Row],[Total Voters]],"0.0%")</f>
        <v>0.0%</v>
      </c>
    </row>
    <row r="9567" spans="1:27" s="12" customFormat="1" x14ac:dyDescent="0.35">
      <c r="A9567" s="8" t="s">
        <v>25</v>
      </c>
      <c r="B9567" s="17">
        <v>2001</v>
      </c>
      <c r="C9567" s="17" t="s">
        <v>82</v>
      </c>
      <c r="D9567" s="17"/>
      <c r="E9567" s="35" t="s">
        <v>74</v>
      </c>
      <c r="F9567" s="35" t="s">
        <v>77</v>
      </c>
      <c r="G9567" s="51" t="s">
        <v>64</v>
      </c>
      <c r="H9567" s="10">
        <v>293</v>
      </c>
      <c r="I9567" s="10">
        <v>271</v>
      </c>
      <c r="J9567" s="53">
        <v>564</v>
      </c>
      <c r="K9567" s="55"/>
      <c r="L9567" s="57"/>
      <c r="M9567" s="57"/>
      <c r="N9567" s="59"/>
      <c r="O9567" s="61"/>
      <c r="P9567" s="10"/>
      <c r="Q9567" s="10"/>
      <c r="R9567" s="11"/>
      <c r="S9567" s="24">
        <f>Table1[[#This Row],[Female Voters]]/Table1[[#This Row],[Female Population]]</f>
        <v>0</v>
      </c>
      <c r="T9567" s="24">
        <f>Table1[[#This Row],[Male Voters]]/Table1[[#This Row],[Male Population]]</f>
        <v>0</v>
      </c>
      <c r="U9567" s="24">
        <f>Table1[[#This Row],[Total Voters]]/Table1[[#This Row],[Total Population]]</f>
        <v>0</v>
      </c>
      <c r="V9567" s="24">
        <f>Table1[[#This Row],[Female Ballots]]/Table1[[#This Row],[Female Population]]</f>
        <v>0</v>
      </c>
      <c r="W9567" s="24">
        <f>Table1[[#This Row],[Male Ballots]]/Table1[[#This Row],[Male Population]]</f>
        <v>0</v>
      </c>
      <c r="X9567" s="24">
        <f>Table1[[#This Row],[Total Ballots]]/Table1[[#This Row],[Total Population]]</f>
        <v>0</v>
      </c>
      <c r="Y9567" s="125" t="str">
        <f>IFERROR(Table1[[#This Row],[Female Ballots]]/Table1[[#This Row],[Female Voters]],"0.0%")</f>
        <v>0.0%</v>
      </c>
      <c r="Z9567" s="125" t="str">
        <f>IFERROR(Table1[[#This Row],[Male Ballots]]/Table1[[#This Row],[Male Voters]],"0.0%")</f>
        <v>0.0%</v>
      </c>
      <c r="AA9567" s="126" t="str">
        <f>IFERROR(Table1[[#This Row],[Total Ballots]]/Table1[[#This Row],[Total Voters]],"0.0%")</f>
        <v>0.0%</v>
      </c>
    </row>
    <row r="9568" spans="1:27" s="12" customFormat="1" x14ac:dyDescent="0.35">
      <c r="A9568" s="8" t="s">
        <v>25</v>
      </c>
      <c r="B9568" s="17">
        <v>2001</v>
      </c>
      <c r="C9568" s="17" t="s">
        <v>82</v>
      </c>
      <c r="D9568" s="17"/>
      <c r="E9568" s="35" t="s">
        <v>74</v>
      </c>
      <c r="F9568" s="35" t="s">
        <v>77</v>
      </c>
      <c r="G9568" s="51" t="s">
        <v>65</v>
      </c>
      <c r="H9568" s="10">
        <v>328</v>
      </c>
      <c r="I9568" s="10">
        <v>344</v>
      </c>
      <c r="J9568" s="53">
        <v>672</v>
      </c>
      <c r="K9568" s="55"/>
      <c r="L9568" s="57"/>
      <c r="M9568" s="57"/>
      <c r="N9568" s="59"/>
      <c r="O9568" s="61"/>
      <c r="P9568" s="10"/>
      <c r="Q9568" s="10"/>
      <c r="R9568" s="11"/>
      <c r="S9568" s="24">
        <f>Table1[[#This Row],[Female Voters]]/Table1[[#This Row],[Female Population]]</f>
        <v>0</v>
      </c>
      <c r="T9568" s="24">
        <f>Table1[[#This Row],[Male Voters]]/Table1[[#This Row],[Male Population]]</f>
        <v>0</v>
      </c>
      <c r="U9568" s="24">
        <f>Table1[[#This Row],[Total Voters]]/Table1[[#This Row],[Total Population]]</f>
        <v>0</v>
      </c>
      <c r="V9568" s="24">
        <f>Table1[[#This Row],[Female Ballots]]/Table1[[#This Row],[Female Population]]</f>
        <v>0</v>
      </c>
      <c r="W9568" s="24">
        <f>Table1[[#This Row],[Male Ballots]]/Table1[[#This Row],[Male Population]]</f>
        <v>0</v>
      </c>
      <c r="X9568" s="24">
        <f>Table1[[#This Row],[Total Ballots]]/Table1[[#This Row],[Total Population]]</f>
        <v>0</v>
      </c>
      <c r="Y9568" s="125" t="str">
        <f>IFERROR(Table1[[#This Row],[Female Ballots]]/Table1[[#This Row],[Female Voters]],"0.0%")</f>
        <v>0.0%</v>
      </c>
      <c r="Z9568" s="125" t="str">
        <f>IFERROR(Table1[[#This Row],[Male Ballots]]/Table1[[#This Row],[Male Voters]],"0.0%")</f>
        <v>0.0%</v>
      </c>
      <c r="AA9568" s="126" t="str">
        <f>IFERROR(Table1[[#This Row],[Total Ballots]]/Table1[[#This Row],[Total Voters]],"0.0%")</f>
        <v>0.0%</v>
      </c>
    </row>
    <row r="9569" spans="1:27" s="12" customFormat="1" x14ac:dyDescent="0.35">
      <c r="A9569" s="8" t="s">
        <v>25</v>
      </c>
      <c r="B9569" s="17">
        <v>2001</v>
      </c>
      <c r="C9569" s="17" t="s">
        <v>82</v>
      </c>
      <c r="D9569" s="17"/>
      <c r="E9569" s="35" t="s">
        <v>74</v>
      </c>
      <c r="F9569" s="35" t="s">
        <v>77</v>
      </c>
      <c r="G9569" s="51" t="s">
        <v>66</v>
      </c>
      <c r="H9569" s="10">
        <v>257</v>
      </c>
      <c r="I9569" s="10">
        <v>245</v>
      </c>
      <c r="J9569" s="53">
        <v>502</v>
      </c>
      <c r="K9569" s="55"/>
      <c r="L9569" s="57"/>
      <c r="M9569" s="57"/>
      <c r="N9569" s="59"/>
      <c r="O9569" s="61"/>
      <c r="P9569" s="10"/>
      <c r="Q9569" s="10"/>
      <c r="R9569" s="11"/>
      <c r="S9569" s="24">
        <f>Table1[[#This Row],[Female Voters]]/Table1[[#This Row],[Female Population]]</f>
        <v>0</v>
      </c>
      <c r="T9569" s="24">
        <f>Table1[[#This Row],[Male Voters]]/Table1[[#This Row],[Male Population]]</f>
        <v>0</v>
      </c>
      <c r="U9569" s="24">
        <f>Table1[[#This Row],[Total Voters]]/Table1[[#This Row],[Total Population]]</f>
        <v>0</v>
      </c>
      <c r="V9569" s="24">
        <f>Table1[[#This Row],[Female Ballots]]/Table1[[#This Row],[Female Population]]</f>
        <v>0</v>
      </c>
      <c r="W9569" s="24">
        <f>Table1[[#This Row],[Male Ballots]]/Table1[[#This Row],[Male Population]]</f>
        <v>0</v>
      </c>
      <c r="X9569" s="24">
        <f>Table1[[#This Row],[Total Ballots]]/Table1[[#This Row],[Total Population]]</f>
        <v>0</v>
      </c>
      <c r="Y9569" s="125" t="str">
        <f>IFERROR(Table1[[#This Row],[Female Ballots]]/Table1[[#This Row],[Female Voters]],"0.0%")</f>
        <v>0.0%</v>
      </c>
      <c r="Z9569" s="125" t="str">
        <f>IFERROR(Table1[[#This Row],[Male Ballots]]/Table1[[#This Row],[Male Voters]],"0.0%")</f>
        <v>0.0%</v>
      </c>
      <c r="AA9569" s="126" t="str">
        <f>IFERROR(Table1[[#This Row],[Total Ballots]]/Table1[[#This Row],[Total Voters]],"0.0%")</f>
        <v>0.0%</v>
      </c>
    </row>
    <row r="9570" spans="1:27" s="12" customFormat="1" x14ac:dyDescent="0.35">
      <c r="A9570" s="8" t="s">
        <v>25</v>
      </c>
      <c r="B9570" s="17">
        <v>2001</v>
      </c>
      <c r="C9570" s="17" t="s">
        <v>82</v>
      </c>
      <c r="D9570" s="17"/>
      <c r="E9570" s="35" t="s">
        <v>74</v>
      </c>
      <c r="F9570" s="35" t="s">
        <v>77</v>
      </c>
      <c r="G9570" s="51" t="s">
        <v>67</v>
      </c>
      <c r="H9570" s="10">
        <v>422</v>
      </c>
      <c r="I9570" s="10">
        <v>336</v>
      </c>
      <c r="J9570" s="53">
        <v>758</v>
      </c>
      <c r="K9570" s="55"/>
      <c r="L9570" s="57"/>
      <c r="M9570" s="57"/>
      <c r="N9570" s="59"/>
      <c r="O9570" s="61"/>
      <c r="P9570" s="10"/>
      <c r="Q9570" s="10"/>
      <c r="R9570" s="11"/>
      <c r="S9570" s="24">
        <f>Table1[[#This Row],[Female Voters]]/Table1[[#This Row],[Female Population]]</f>
        <v>0</v>
      </c>
      <c r="T9570" s="24">
        <f>Table1[[#This Row],[Male Voters]]/Table1[[#This Row],[Male Population]]</f>
        <v>0</v>
      </c>
      <c r="U9570" s="24">
        <f>Table1[[#This Row],[Total Voters]]/Table1[[#This Row],[Total Population]]</f>
        <v>0</v>
      </c>
      <c r="V9570" s="24">
        <f>Table1[[#This Row],[Female Ballots]]/Table1[[#This Row],[Female Population]]</f>
        <v>0</v>
      </c>
      <c r="W9570" s="24">
        <f>Table1[[#This Row],[Male Ballots]]/Table1[[#This Row],[Male Population]]</f>
        <v>0</v>
      </c>
      <c r="X9570" s="24">
        <f>Table1[[#This Row],[Total Ballots]]/Table1[[#This Row],[Total Population]]</f>
        <v>0</v>
      </c>
      <c r="Y9570" s="125" t="str">
        <f>IFERROR(Table1[[#This Row],[Female Ballots]]/Table1[[#This Row],[Female Voters]],"0.0%")</f>
        <v>0.0%</v>
      </c>
      <c r="Z9570" s="125" t="str">
        <f>IFERROR(Table1[[#This Row],[Male Ballots]]/Table1[[#This Row],[Male Voters]],"0.0%")</f>
        <v>0.0%</v>
      </c>
      <c r="AA9570" s="126" t="str">
        <f>IFERROR(Table1[[#This Row],[Total Ballots]]/Table1[[#This Row],[Total Voters]],"0.0%")</f>
        <v>0.0%</v>
      </c>
    </row>
    <row r="9571" spans="1:27" s="12" customFormat="1" x14ac:dyDescent="0.35">
      <c r="A9571" s="8" t="s">
        <v>46</v>
      </c>
      <c r="B9571" s="17">
        <v>2001</v>
      </c>
      <c r="C9571" s="17" t="s">
        <v>82</v>
      </c>
      <c r="D9571" s="17" t="s">
        <v>69</v>
      </c>
      <c r="E9571" s="35" t="s">
        <v>74</v>
      </c>
      <c r="F9571" s="35" t="s">
        <v>77</v>
      </c>
      <c r="G9571" s="51" t="s">
        <v>79</v>
      </c>
      <c r="H9571" s="10">
        <v>35278</v>
      </c>
      <c r="I9571" s="10">
        <v>33849</v>
      </c>
      <c r="J9571" s="53">
        <v>69127</v>
      </c>
      <c r="K9571" s="55"/>
      <c r="L9571" s="57"/>
      <c r="M9571" s="57"/>
      <c r="N9571" s="59">
        <v>50011</v>
      </c>
      <c r="O9571" s="61"/>
      <c r="P9571" s="10"/>
      <c r="Q9571" s="10"/>
      <c r="R9571" s="11">
        <v>22752</v>
      </c>
      <c r="S9571" s="24">
        <f>Table1[[#This Row],[Female Voters]]/Table1[[#This Row],[Female Population]]</f>
        <v>0</v>
      </c>
      <c r="T9571" s="24">
        <f>Table1[[#This Row],[Male Voters]]/Table1[[#This Row],[Male Population]]</f>
        <v>0</v>
      </c>
      <c r="U9571" s="24">
        <f>Table1[[#This Row],[Total Voters]]/Table1[[#This Row],[Total Population]]</f>
        <v>0.72346550551882771</v>
      </c>
      <c r="V9571" s="24">
        <f>Table1[[#This Row],[Female Ballots]]/Table1[[#This Row],[Female Population]]</f>
        <v>0</v>
      </c>
      <c r="W9571" s="24">
        <f>Table1[[#This Row],[Male Ballots]]/Table1[[#This Row],[Male Population]]</f>
        <v>0</v>
      </c>
      <c r="X9571" s="24">
        <f>Table1[[#This Row],[Total Ballots]]/Table1[[#This Row],[Total Population]]</f>
        <v>0.32913333429774183</v>
      </c>
      <c r="Y9571" s="125" t="str">
        <f>IFERROR(Table1[[#This Row],[Female Ballots]]/Table1[[#This Row],[Female Voters]],"0.0%")</f>
        <v>0.0%</v>
      </c>
      <c r="Z9571" s="125" t="str">
        <f>IFERROR(Table1[[#This Row],[Male Ballots]]/Table1[[#This Row],[Male Voters]],"0.0%")</f>
        <v>0.0%</v>
      </c>
      <c r="AA9571" s="126">
        <f>IFERROR(Table1[[#This Row],[Total Ballots]]/Table1[[#This Row],[Total Voters]],"0.0%")</f>
        <v>0.45493991321909177</v>
      </c>
    </row>
    <row r="9572" spans="1:27" s="12" customFormat="1" x14ac:dyDescent="0.35">
      <c r="A9572" s="8" t="s">
        <v>46</v>
      </c>
      <c r="B9572" s="17">
        <v>2001</v>
      </c>
      <c r="C9572" s="17" t="s">
        <v>82</v>
      </c>
      <c r="D9572" s="17" t="s">
        <v>69</v>
      </c>
      <c r="E9572" s="35" t="s">
        <v>74</v>
      </c>
      <c r="F9572" s="35" t="s">
        <v>77</v>
      </c>
      <c r="G9572" s="51" t="s">
        <v>62</v>
      </c>
      <c r="H9572" s="10">
        <v>3871</v>
      </c>
      <c r="I9572" s="10">
        <v>4072</v>
      </c>
      <c r="J9572" s="53">
        <v>7943</v>
      </c>
      <c r="K9572" s="55"/>
      <c r="L9572" s="57"/>
      <c r="M9572" s="57"/>
      <c r="N9572" s="59"/>
      <c r="O9572" s="61"/>
      <c r="P9572" s="10"/>
      <c r="Q9572" s="10"/>
      <c r="R9572" s="11"/>
      <c r="S9572" s="24">
        <f>Table1[[#This Row],[Female Voters]]/Table1[[#This Row],[Female Population]]</f>
        <v>0</v>
      </c>
      <c r="T9572" s="24">
        <f>Table1[[#This Row],[Male Voters]]/Table1[[#This Row],[Male Population]]</f>
        <v>0</v>
      </c>
      <c r="U9572" s="24">
        <f>Table1[[#This Row],[Total Voters]]/Table1[[#This Row],[Total Population]]</f>
        <v>0</v>
      </c>
      <c r="V9572" s="24">
        <f>Table1[[#This Row],[Female Ballots]]/Table1[[#This Row],[Female Population]]</f>
        <v>0</v>
      </c>
      <c r="W9572" s="24">
        <f>Table1[[#This Row],[Male Ballots]]/Table1[[#This Row],[Male Population]]</f>
        <v>0</v>
      </c>
      <c r="X9572" s="24">
        <f>Table1[[#This Row],[Total Ballots]]/Table1[[#This Row],[Total Population]]</f>
        <v>0</v>
      </c>
      <c r="Y9572" s="125" t="str">
        <f>IFERROR(Table1[[#This Row],[Female Ballots]]/Table1[[#This Row],[Female Voters]],"0.0%")</f>
        <v>0.0%</v>
      </c>
      <c r="Z9572" s="125" t="str">
        <f>IFERROR(Table1[[#This Row],[Male Ballots]]/Table1[[#This Row],[Male Voters]],"0.0%")</f>
        <v>0.0%</v>
      </c>
      <c r="AA9572" s="126" t="str">
        <f>IFERROR(Table1[[#This Row],[Total Ballots]]/Table1[[#This Row],[Total Voters]],"0.0%")</f>
        <v>0.0%</v>
      </c>
    </row>
    <row r="9573" spans="1:27" s="12" customFormat="1" x14ac:dyDescent="0.35">
      <c r="A9573" s="8" t="s">
        <v>46</v>
      </c>
      <c r="B9573" s="17">
        <v>2001</v>
      </c>
      <c r="C9573" s="17" t="s">
        <v>82</v>
      </c>
      <c r="D9573" s="17" t="s">
        <v>69</v>
      </c>
      <c r="E9573" s="35" t="s">
        <v>74</v>
      </c>
      <c r="F9573" s="35" t="s">
        <v>77</v>
      </c>
      <c r="G9573" s="51" t="s">
        <v>63</v>
      </c>
      <c r="H9573" s="10">
        <v>5676</v>
      </c>
      <c r="I9573" s="10">
        <v>5634</v>
      </c>
      <c r="J9573" s="53">
        <v>11310</v>
      </c>
      <c r="K9573" s="55"/>
      <c r="L9573" s="57"/>
      <c r="M9573" s="57"/>
      <c r="N9573" s="59"/>
      <c r="O9573" s="61"/>
      <c r="P9573" s="10"/>
      <c r="Q9573" s="10"/>
      <c r="R9573" s="11"/>
      <c r="S9573" s="24">
        <f>Table1[[#This Row],[Female Voters]]/Table1[[#This Row],[Female Population]]</f>
        <v>0</v>
      </c>
      <c r="T9573" s="24">
        <f>Table1[[#This Row],[Male Voters]]/Table1[[#This Row],[Male Population]]</f>
        <v>0</v>
      </c>
      <c r="U9573" s="24">
        <f>Table1[[#This Row],[Total Voters]]/Table1[[#This Row],[Total Population]]</f>
        <v>0</v>
      </c>
      <c r="V9573" s="24">
        <f>Table1[[#This Row],[Female Ballots]]/Table1[[#This Row],[Female Population]]</f>
        <v>0</v>
      </c>
      <c r="W9573" s="24">
        <f>Table1[[#This Row],[Male Ballots]]/Table1[[#This Row],[Male Population]]</f>
        <v>0</v>
      </c>
      <c r="X9573" s="24">
        <f>Table1[[#This Row],[Total Ballots]]/Table1[[#This Row],[Total Population]]</f>
        <v>0</v>
      </c>
      <c r="Y9573" s="125" t="str">
        <f>IFERROR(Table1[[#This Row],[Female Ballots]]/Table1[[#This Row],[Female Voters]],"0.0%")</f>
        <v>0.0%</v>
      </c>
      <c r="Z9573" s="125" t="str">
        <f>IFERROR(Table1[[#This Row],[Male Ballots]]/Table1[[#This Row],[Male Voters]],"0.0%")</f>
        <v>0.0%</v>
      </c>
      <c r="AA9573" s="126" t="str">
        <f>IFERROR(Table1[[#This Row],[Total Ballots]]/Table1[[#This Row],[Total Voters]],"0.0%")</f>
        <v>0.0%</v>
      </c>
    </row>
    <row r="9574" spans="1:27" s="12" customFormat="1" x14ac:dyDescent="0.35">
      <c r="A9574" s="8" t="s">
        <v>46</v>
      </c>
      <c r="B9574" s="17">
        <v>2001</v>
      </c>
      <c r="C9574" s="17" t="s">
        <v>82</v>
      </c>
      <c r="D9574" s="17" t="s">
        <v>69</v>
      </c>
      <c r="E9574" s="35" t="s">
        <v>74</v>
      </c>
      <c r="F9574" s="35" t="s">
        <v>77</v>
      </c>
      <c r="G9574" s="51" t="s">
        <v>64</v>
      </c>
      <c r="H9574" s="10">
        <v>7002</v>
      </c>
      <c r="I9574" s="10">
        <v>7052</v>
      </c>
      <c r="J9574" s="53">
        <v>14054</v>
      </c>
      <c r="K9574" s="55"/>
      <c r="L9574" s="57"/>
      <c r="M9574" s="57"/>
      <c r="N9574" s="59"/>
      <c r="O9574" s="61"/>
      <c r="P9574" s="10"/>
      <c r="Q9574" s="10"/>
      <c r="R9574" s="11"/>
      <c r="S9574" s="24">
        <f>Table1[[#This Row],[Female Voters]]/Table1[[#This Row],[Female Population]]</f>
        <v>0</v>
      </c>
      <c r="T9574" s="24">
        <f>Table1[[#This Row],[Male Voters]]/Table1[[#This Row],[Male Population]]</f>
        <v>0</v>
      </c>
      <c r="U9574" s="24">
        <f>Table1[[#This Row],[Total Voters]]/Table1[[#This Row],[Total Population]]</f>
        <v>0</v>
      </c>
      <c r="V9574" s="24">
        <f>Table1[[#This Row],[Female Ballots]]/Table1[[#This Row],[Female Population]]</f>
        <v>0</v>
      </c>
      <c r="W9574" s="24">
        <f>Table1[[#This Row],[Male Ballots]]/Table1[[#This Row],[Male Population]]</f>
        <v>0</v>
      </c>
      <c r="X9574" s="24">
        <f>Table1[[#This Row],[Total Ballots]]/Table1[[#This Row],[Total Population]]</f>
        <v>0</v>
      </c>
      <c r="Y9574" s="125" t="str">
        <f>IFERROR(Table1[[#This Row],[Female Ballots]]/Table1[[#This Row],[Female Voters]],"0.0%")</f>
        <v>0.0%</v>
      </c>
      <c r="Z9574" s="125" t="str">
        <f>IFERROR(Table1[[#This Row],[Male Ballots]]/Table1[[#This Row],[Male Voters]],"0.0%")</f>
        <v>0.0%</v>
      </c>
      <c r="AA9574" s="126" t="str">
        <f>IFERROR(Table1[[#This Row],[Total Ballots]]/Table1[[#This Row],[Total Voters]],"0.0%")</f>
        <v>0.0%</v>
      </c>
    </row>
    <row r="9575" spans="1:27" s="12" customFormat="1" x14ac:dyDescent="0.35">
      <c r="A9575" s="8" t="s">
        <v>46</v>
      </c>
      <c r="B9575" s="17">
        <v>2001</v>
      </c>
      <c r="C9575" s="17" t="s">
        <v>82</v>
      </c>
      <c r="D9575" s="17" t="s">
        <v>69</v>
      </c>
      <c r="E9575" s="35" t="s">
        <v>74</v>
      </c>
      <c r="F9575" s="35" t="s">
        <v>77</v>
      </c>
      <c r="G9575" s="51" t="s">
        <v>65</v>
      </c>
      <c r="H9575" s="10">
        <v>6990</v>
      </c>
      <c r="I9575" s="10">
        <v>7031</v>
      </c>
      <c r="J9575" s="53">
        <v>14021</v>
      </c>
      <c r="K9575" s="55"/>
      <c r="L9575" s="57"/>
      <c r="M9575" s="57"/>
      <c r="N9575" s="59"/>
      <c r="O9575" s="61"/>
      <c r="P9575" s="10"/>
      <c r="Q9575" s="10"/>
      <c r="R9575" s="11"/>
      <c r="S9575" s="24">
        <f>Table1[[#This Row],[Female Voters]]/Table1[[#This Row],[Female Population]]</f>
        <v>0</v>
      </c>
      <c r="T9575" s="24">
        <f>Table1[[#This Row],[Male Voters]]/Table1[[#This Row],[Male Population]]</f>
        <v>0</v>
      </c>
      <c r="U9575" s="24">
        <f>Table1[[#This Row],[Total Voters]]/Table1[[#This Row],[Total Population]]</f>
        <v>0</v>
      </c>
      <c r="V9575" s="24">
        <f>Table1[[#This Row],[Female Ballots]]/Table1[[#This Row],[Female Population]]</f>
        <v>0</v>
      </c>
      <c r="W9575" s="24">
        <f>Table1[[#This Row],[Male Ballots]]/Table1[[#This Row],[Male Population]]</f>
        <v>0</v>
      </c>
      <c r="X9575" s="24">
        <f>Table1[[#This Row],[Total Ballots]]/Table1[[#This Row],[Total Population]]</f>
        <v>0</v>
      </c>
      <c r="Y9575" s="125" t="str">
        <f>IFERROR(Table1[[#This Row],[Female Ballots]]/Table1[[#This Row],[Female Voters]],"0.0%")</f>
        <v>0.0%</v>
      </c>
      <c r="Z9575" s="125" t="str">
        <f>IFERROR(Table1[[#This Row],[Male Ballots]]/Table1[[#This Row],[Male Voters]],"0.0%")</f>
        <v>0.0%</v>
      </c>
      <c r="AA9575" s="126" t="str">
        <f>IFERROR(Table1[[#This Row],[Total Ballots]]/Table1[[#This Row],[Total Voters]],"0.0%")</f>
        <v>0.0%</v>
      </c>
    </row>
    <row r="9576" spans="1:27" s="12" customFormat="1" x14ac:dyDescent="0.35">
      <c r="A9576" s="8" t="s">
        <v>46</v>
      </c>
      <c r="B9576" s="17">
        <v>2001</v>
      </c>
      <c r="C9576" s="17" t="s">
        <v>82</v>
      </c>
      <c r="D9576" s="17" t="s">
        <v>69</v>
      </c>
      <c r="E9576" s="35" t="s">
        <v>74</v>
      </c>
      <c r="F9576" s="35" t="s">
        <v>77</v>
      </c>
      <c r="G9576" s="51" t="s">
        <v>66</v>
      </c>
      <c r="H9576" s="10">
        <v>4609</v>
      </c>
      <c r="I9576" s="10">
        <v>4620</v>
      </c>
      <c r="J9576" s="53">
        <v>9229</v>
      </c>
      <c r="K9576" s="55"/>
      <c r="L9576" s="57"/>
      <c r="M9576" s="57"/>
      <c r="N9576" s="59"/>
      <c r="O9576" s="61"/>
      <c r="P9576" s="10"/>
      <c r="Q9576" s="10"/>
      <c r="R9576" s="11"/>
      <c r="S9576" s="24">
        <f>Table1[[#This Row],[Female Voters]]/Table1[[#This Row],[Female Population]]</f>
        <v>0</v>
      </c>
      <c r="T9576" s="24">
        <f>Table1[[#This Row],[Male Voters]]/Table1[[#This Row],[Male Population]]</f>
        <v>0</v>
      </c>
      <c r="U9576" s="24">
        <f>Table1[[#This Row],[Total Voters]]/Table1[[#This Row],[Total Population]]</f>
        <v>0</v>
      </c>
      <c r="V9576" s="24">
        <f>Table1[[#This Row],[Female Ballots]]/Table1[[#This Row],[Female Population]]</f>
        <v>0</v>
      </c>
      <c r="W9576" s="24">
        <f>Table1[[#This Row],[Male Ballots]]/Table1[[#This Row],[Male Population]]</f>
        <v>0</v>
      </c>
      <c r="X9576" s="24">
        <f>Table1[[#This Row],[Total Ballots]]/Table1[[#This Row],[Total Population]]</f>
        <v>0</v>
      </c>
      <c r="Y9576" s="125" t="str">
        <f>IFERROR(Table1[[#This Row],[Female Ballots]]/Table1[[#This Row],[Female Voters]],"0.0%")</f>
        <v>0.0%</v>
      </c>
      <c r="Z9576" s="125" t="str">
        <f>IFERROR(Table1[[#This Row],[Male Ballots]]/Table1[[#This Row],[Male Voters]],"0.0%")</f>
        <v>0.0%</v>
      </c>
      <c r="AA9576" s="126" t="str">
        <f>IFERROR(Table1[[#This Row],[Total Ballots]]/Table1[[#This Row],[Total Voters]],"0.0%")</f>
        <v>0.0%</v>
      </c>
    </row>
    <row r="9577" spans="1:27" s="12" customFormat="1" x14ac:dyDescent="0.35">
      <c r="A9577" s="8" t="s">
        <v>46</v>
      </c>
      <c r="B9577" s="17">
        <v>2001</v>
      </c>
      <c r="C9577" s="17" t="s">
        <v>82</v>
      </c>
      <c r="D9577" s="17" t="s">
        <v>69</v>
      </c>
      <c r="E9577" s="35" t="s">
        <v>74</v>
      </c>
      <c r="F9577" s="35" t="s">
        <v>77</v>
      </c>
      <c r="G9577" s="51" t="s">
        <v>67</v>
      </c>
      <c r="H9577" s="10">
        <v>7130</v>
      </c>
      <c r="I9577" s="10">
        <v>5440</v>
      </c>
      <c r="J9577" s="53">
        <v>12570</v>
      </c>
      <c r="K9577" s="55"/>
      <c r="L9577" s="57"/>
      <c r="M9577" s="57"/>
      <c r="N9577" s="59"/>
      <c r="O9577" s="61"/>
      <c r="P9577" s="10"/>
      <c r="Q9577" s="10"/>
      <c r="R9577" s="11"/>
      <c r="S9577" s="24">
        <f>Table1[[#This Row],[Female Voters]]/Table1[[#This Row],[Female Population]]</f>
        <v>0</v>
      </c>
      <c r="T9577" s="24">
        <f>Table1[[#This Row],[Male Voters]]/Table1[[#This Row],[Male Population]]</f>
        <v>0</v>
      </c>
      <c r="U9577" s="24">
        <f>Table1[[#This Row],[Total Voters]]/Table1[[#This Row],[Total Population]]</f>
        <v>0</v>
      </c>
      <c r="V9577" s="24">
        <f>Table1[[#This Row],[Female Ballots]]/Table1[[#This Row],[Female Population]]</f>
        <v>0</v>
      </c>
      <c r="W9577" s="24">
        <f>Table1[[#This Row],[Male Ballots]]/Table1[[#This Row],[Male Population]]</f>
        <v>0</v>
      </c>
      <c r="X9577" s="24">
        <f>Table1[[#This Row],[Total Ballots]]/Table1[[#This Row],[Total Population]]</f>
        <v>0</v>
      </c>
      <c r="Y9577" s="125" t="str">
        <f>IFERROR(Table1[[#This Row],[Female Ballots]]/Table1[[#This Row],[Female Voters]],"0.0%")</f>
        <v>0.0%</v>
      </c>
      <c r="Z9577" s="125" t="str">
        <f>IFERROR(Table1[[#This Row],[Male Ballots]]/Table1[[#This Row],[Male Voters]],"0.0%")</f>
        <v>0.0%</v>
      </c>
      <c r="AA9577" s="126" t="str">
        <f>IFERROR(Table1[[#This Row],[Total Ballots]]/Table1[[#This Row],[Total Voters]],"0.0%")</f>
        <v>0.0%</v>
      </c>
    </row>
    <row r="9578" spans="1:27" s="12" customFormat="1" x14ac:dyDescent="0.35">
      <c r="A9578" s="8" t="s">
        <v>53</v>
      </c>
      <c r="B9578" s="17">
        <v>2001</v>
      </c>
      <c r="C9578" s="17" t="s">
        <v>82</v>
      </c>
      <c r="D9578" s="17"/>
      <c r="E9578" s="35" t="s">
        <v>74</v>
      </c>
      <c r="F9578" s="35" t="s">
        <v>77</v>
      </c>
      <c r="G9578" s="51" t="s">
        <v>79</v>
      </c>
      <c r="H9578" s="10">
        <v>11812</v>
      </c>
      <c r="I9578" s="10">
        <v>11407</v>
      </c>
      <c r="J9578" s="53">
        <v>23219</v>
      </c>
      <c r="K9578" s="55"/>
      <c r="L9578" s="57"/>
      <c r="M9578" s="57"/>
      <c r="N9578" s="59">
        <v>16405</v>
      </c>
      <c r="O9578" s="61"/>
      <c r="P9578" s="10"/>
      <c r="Q9578" s="10"/>
      <c r="R9578" s="11">
        <v>7773</v>
      </c>
      <c r="S9578" s="24">
        <f>Table1[[#This Row],[Female Voters]]/Table1[[#This Row],[Female Population]]</f>
        <v>0</v>
      </c>
      <c r="T9578" s="24">
        <f>Table1[[#This Row],[Male Voters]]/Table1[[#This Row],[Male Population]]</f>
        <v>0</v>
      </c>
      <c r="U9578" s="24">
        <f>Table1[[#This Row],[Total Voters]]/Table1[[#This Row],[Total Population]]</f>
        <v>0.70653344243938154</v>
      </c>
      <c r="V9578" s="24">
        <f>Table1[[#This Row],[Female Ballots]]/Table1[[#This Row],[Female Population]]</f>
        <v>0</v>
      </c>
      <c r="W9578" s="24">
        <f>Table1[[#This Row],[Male Ballots]]/Table1[[#This Row],[Male Population]]</f>
        <v>0</v>
      </c>
      <c r="X9578" s="24">
        <f>Table1[[#This Row],[Total Ballots]]/Table1[[#This Row],[Total Population]]</f>
        <v>0.33476893923080236</v>
      </c>
      <c r="Y9578" s="125" t="str">
        <f>IFERROR(Table1[[#This Row],[Female Ballots]]/Table1[[#This Row],[Female Voters]],"0.0%")</f>
        <v>0.0%</v>
      </c>
      <c r="Z9578" s="125" t="str">
        <f>IFERROR(Table1[[#This Row],[Male Ballots]]/Table1[[#This Row],[Male Voters]],"0.0%")</f>
        <v>0.0%</v>
      </c>
      <c r="AA9578" s="126">
        <f>IFERROR(Table1[[#This Row],[Total Ballots]]/Table1[[#This Row],[Total Voters]],"0.0%")</f>
        <v>0.47381895763486742</v>
      </c>
    </row>
    <row r="9579" spans="1:27" s="12" customFormat="1" x14ac:dyDescent="0.35">
      <c r="A9579" s="8" t="s">
        <v>53</v>
      </c>
      <c r="B9579" s="17">
        <v>2001</v>
      </c>
      <c r="C9579" s="17" t="s">
        <v>82</v>
      </c>
      <c r="D9579" s="17"/>
      <c r="E9579" s="35" t="s">
        <v>74</v>
      </c>
      <c r="F9579" s="35" t="s">
        <v>77</v>
      </c>
      <c r="G9579" s="51" t="s">
        <v>62</v>
      </c>
      <c r="H9579" s="10">
        <v>1328</v>
      </c>
      <c r="I9579" s="10">
        <v>1409</v>
      </c>
      <c r="J9579" s="53">
        <v>2737</v>
      </c>
      <c r="K9579" s="55"/>
      <c r="L9579" s="57"/>
      <c r="M9579" s="57"/>
      <c r="N9579" s="59"/>
      <c r="O9579" s="61"/>
      <c r="P9579" s="10"/>
      <c r="Q9579" s="10"/>
      <c r="R9579" s="11"/>
      <c r="S9579" s="24">
        <f>Table1[[#This Row],[Female Voters]]/Table1[[#This Row],[Female Population]]</f>
        <v>0</v>
      </c>
      <c r="T9579" s="24">
        <f>Table1[[#This Row],[Male Voters]]/Table1[[#This Row],[Male Population]]</f>
        <v>0</v>
      </c>
      <c r="U9579" s="24">
        <f>Table1[[#This Row],[Total Voters]]/Table1[[#This Row],[Total Population]]</f>
        <v>0</v>
      </c>
      <c r="V9579" s="24">
        <f>Table1[[#This Row],[Female Ballots]]/Table1[[#This Row],[Female Population]]</f>
        <v>0</v>
      </c>
      <c r="W9579" s="24">
        <f>Table1[[#This Row],[Male Ballots]]/Table1[[#This Row],[Male Population]]</f>
        <v>0</v>
      </c>
      <c r="X9579" s="24">
        <f>Table1[[#This Row],[Total Ballots]]/Table1[[#This Row],[Total Population]]</f>
        <v>0</v>
      </c>
      <c r="Y9579" s="125" t="str">
        <f>IFERROR(Table1[[#This Row],[Female Ballots]]/Table1[[#This Row],[Female Voters]],"0.0%")</f>
        <v>0.0%</v>
      </c>
      <c r="Z9579" s="125" t="str">
        <f>IFERROR(Table1[[#This Row],[Male Ballots]]/Table1[[#This Row],[Male Voters]],"0.0%")</f>
        <v>0.0%</v>
      </c>
      <c r="AA9579" s="126" t="str">
        <f>IFERROR(Table1[[#This Row],[Total Ballots]]/Table1[[#This Row],[Total Voters]],"0.0%")</f>
        <v>0.0%</v>
      </c>
    </row>
    <row r="9580" spans="1:27" s="12" customFormat="1" x14ac:dyDescent="0.35">
      <c r="A9580" s="8" t="s">
        <v>53</v>
      </c>
      <c r="B9580" s="17">
        <v>2001</v>
      </c>
      <c r="C9580" s="17" t="s">
        <v>82</v>
      </c>
      <c r="D9580" s="17"/>
      <c r="E9580" s="35" t="s">
        <v>74</v>
      </c>
      <c r="F9580" s="35" t="s">
        <v>77</v>
      </c>
      <c r="G9580" s="51" t="s">
        <v>63</v>
      </c>
      <c r="H9580" s="10">
        <v>1897</v>
      </c>
      <c r="I9580" s="10">
        <v>1851</v>
      </c>
      <c r="J9580" s="53">
        <v>3748</v>
      </c>
      <c r="K9580" s="55"/>
      <c r="L9580" s="57"/>
      <c r="M9580" s="57"/>
      <c r="N9580" s="59"/>
      <c r="O9580" s="61"/>
      <c r="P9580" s="10"/>
      <c r="Q9580" s="10"/>
      <c r="R9580" s="11"/>
      <c r="S9580" s="24">
        <f>Table1[[#This Row],[Female Voters]]/Table1[[#This Row],[Female Population]]</f>
        <v>0</v>
      </c>
      <c r="T9580" s="24">
        <f>Table1[[#This Row],[Male Voters]]/Table1[[#This Row],[Male Population]]</f>
        <v>0</v>
      </c>
      <c r="U9580" s="24">
        <f>Table1[[#This Row],[Total Voters]]/Table1[[#This Row],[Total Population]]</f>
        <v>0</v>
      </c>
      <c r="V9580" s="24">
        <f>Table1[[#This Row],[Female Ballots]]/Table1[[#This Row],[Female Population]]</f>
        <v>0</v>
      </c>
      <c r="W9580" s="24">
        <f>Table1[[#This Row],[Male Ballots]]/Table1[[#This Row],[Male Population]]</f>
        <v>0</v>
      </c>
      <c r="X9580" s="24">
        <f>Table1[[#This Row],[Total Ballots]]/Table1[[#This Row],[Total Population]]</f>
        <v>0</v>
      </c>
      <c r="Y9580" s="125" t="str">
        <f>IFERROR(Table1[[#This Row],[Female Ballots]]/Table1[[#This Row],[Female Voters]],"0.0%")</f>
        <v>0.0%</v>
      </c>
      <c r="Z9580" s="125" t="str">
        <f>IFERROR(Table1[[#This Row],[Male Ballots]]/Table1[[#This Row],[Male Voters]],"0.0%")</f>
        <v>0.0%</v>
      </c>
      <c r="AA9580" s="126" t="str">
        <f>IFERROR(Table1[[#This Row],[Total Ballots]]/Table1[[#This Row],[Total Voters]],"0.0%")</f>
        <v>0.0%</v>
      </c>
    </row>
    <row r="9581" spans="1:27" s="12" customFormat="1" x14ac:dyDescent="0.35">
      <c r="A9581" s="8" t="s">
        <v>53</v>
      </c>
      <c r="B9581" s="17">
        <v>2001</v>
      </c>
      <c r="C9581" s="17" t="s">
        <v>82</v>
      </c>
      <c r="D9581" s="17"/>
      <c r="E9581" s="35" t="s">
        <v>74</v>
      </c>
      <c r="F9581" s="35" t="s">
        <v>77</v>
      </c>
      <c r="G9581" s="51" t="s">
        <v>64</v>
      </c>
      <c r="H9581" s="10">
        <v>2563</v>
      </c>
      <c r="I9581" s="10">
        <v>2496</v>
      </c>
      <c r="J9581" s="53">
        <v>5059</v>
      </c>
      <c r="K9581" s="55"/>
      <c r="L9581" s="57"/>
      <c r="M9581" s="57"/>
      <c r="N9581" s="59"/>
      <c r="O9581" s="61"/>
      <c r="P9581" s="10"/>
      <c r="Q9581" s="10"/>
      <c r="R9581" s="11"/>
      <c r="S9581" s="24">
        <f>Table1[[#This Row],[Female Voters]]/Table1[[#This Row],[Female Population]]</f>
        <v>0</v>
      </c>
      <c r="T9581" s="24">
        <f>Table1[[#This Row],[Male Voters]]/Table1[[#This Row],[Male Population]]</f>
        <v>0</v>
      </c>
      <c r="U9581" s="24">
        <f>Table1[[#This Row],[Total Voters]]/Table1[[#This Row],[Total Population]]</f>
        <v>0</v>
      </c>
      <c r="V9581" s="24">
        <f>Table1[[#This Row],[Female Ballots]]/Table1[[#This Row],[Female Population]]</f>
        <v>0</v>
      </c>
      <c r="W9581" s="24">
        <f>Table1[[#This Row],[Male Ballots]]/Table1[[#This Row],[Male Population]]</f>
        <v>0</v>
      </c>
      <c r="X9581" s="24">
        <f>Table1[[#This Row],[Total Ballots]]/Table1[[#This Row],[Total Population]]</f>
        <v>0</v>
      </c>
      <c r="Y9581" s="125" t="str">
        <f>IFERROR(Table1[[#This Row],[Female Ballots]]/Table1[[#This Row],[Female Voters]],"0.0%")</f>
        <v>0.0%</v>
      </c>
      <c r="Z9581" s="125" t="str">
        <f>IFERROR(Table1[[#This Row],[Male Ballots]]/Table1[[#This Row],[Male Voters]],"0.0%")</f>
        <v>0.0%</v>
      </c>
      <c r="AA9581" s="126" t="str">
        <f>IFERROR(Table1[[#This Row],[Total Ballots]]/Table1[[#This Row],[Total Voters]],"0.0%")</f>
        <v>0.0%</v>
      </c>
    </row>
    <row r="9582" spans="1:27" s="12" customFormat="1" x14ac:dyDescent="0.35">
      <c r="A9582" s="8" t="s">
        <v>53</v>
      </c>
      <c r="B9582" s="17">
        <v>2001</v>
      </c>
      <c r="C9582" s="17" t="s">
        <v>82</v>
      </c>
      <c r="D9582" s="17"/>
      <c r="E9582" s="35" t="s">
        <v>74</v>
      </c>
      <c r="F9582" s="35" t="s">
        <v>77</v>
      </c>
      <c r="G9582" s="51" t="s">
        <v>65</v>
      </c>
      <c r="H9582" s="10">
        <v>2256</v>
      </c>
      <c r="I9582" s="10">
        <v>2314</v>
      </c>
      <c r="J9582" s="53">
        <v>4570</v>
      </c>
      <c r="K9582" s="55"/>
      <c r="L9582" s="57"/>
      <c r="M9582" s="57"/>
      <c r="N9582" s="59"/>
      <c r="O9582" s="61"/>
      <c r="P9582" s="10"/>
      <c r="Q9582" s="10"/>
      <c r="R9582" s="11"/>
      <c r="S9582" s="24">
        <f>Table1[[#This Row],[Female Voters]]/Table1[[#This Row],[Female Population]]</f>
        <v>0</v>
      </c>
      <c r="T9582" s="24">
        <f>Table1[[#This Row],[Male Voters]]/Table1[[#This Row],[Male Population]]</f>
        <v>0</v>
      </c>
      <c r="U9582" s="24">
        <f>Table1[[#This Row],[Total Voters]]/Table1[[#This Row],[Total Population]]</f>
        <v>0</v>
      </c>
      <c r="V9582" s="24">
        <f>Table1[[#This Row],[Female Ballots]]/Table1[[#This Row],[Female Population]]</f>
        <v>0</v>
      </c>
      <c r="W9582" s="24">
        <f>Table1[[#This Row],[Male Ballots]]/Table1[[#This Row],[Male Population]]</f>
        <v>0</v>
      </c>
      <c r="X9582" s="24">
        <f>Table1[[#This Row],[Total Ballots]]/Table1[[#This Row],[Total Population]]</f>
        <v>0</v>
      </c>
      <c r="Y9582" s="125" t="str">
        <f>IFERROR(Table1[[#This Row],[Female Ballots]]/Table1[[#This Row],[Female Voters]],"0.0%")</f>
        <v>0.0%</v>
      </c>
      <c r="Z9582" s="125" t="str">
        <f>IFERROR(Table1[[#This Row],[Male Ballots]]/Table1[[#This Row],[Male Voters]],"0.0%")</f>
        <v>0.0%</v>
      </c>
      <c r="AA9582" s="126" t="str">
        <f>IFERROR(Table1[[#This Row],[Total Ballots]]/Table1[[#This Row],[Total Voters]],"0.0%")</f>
        <v>0.0%</v>
      </c>
    </row>
    <row r="9583" spans="1:27" s="12" customFormat="1" x14ac:dyDescent="0.35">
      <c r="A9583" s="8" t="s">
        <v>53</v>
      </c>
      <c r="B9583" s="17">
        <v>2001</v>
      </c>
      <c r="C9583" s="17" t="s">
        <v>82</v>
      </c>
      <c r="D9583" s="17"/>
      <c r="E9583" s="35" t="s">
        <v>74</v>
      </c>
      <c r="F9583" s="35" t="s">
        <v>77</v>
      </c>
      <c r="G9583" s="51" t="s">
        <v>66</v>
      </c>
      <c r="H9583" s="10">
        <v>1489</v>
      </c>
      <c r="I9583" s="10">
        <v>1450</v>
      </c>
      <c r="J9583" s="53">
        <v>2939</v>
      </c>
      <c r="K9583" s="55"/>
      <c r="L9583" s="57"/>
      <c r="M9583" s="57"/>
      <c r="N9583" s="59"/>
      <c r="O9583" s="61"/>
      <c r="P9583" s="10"/>
      <c r="Q9583" s="10"/>
      <c r="R9583" s="11"/>
      <c r="S9583" s="24">
        <f>Table1[[#This Row],[Female Voters]]/Table1[[#This Row],[Female Population]]</f>
        <v>0</v>
      </c>
      <c r="T9583" s="24">
        <f>Table1[[#This Row],[Male Voters]]/Table1[[#This Row],[Male Population]]</f>
        <v>0</v>
      </c>
      <c r="U9583" s="24">
        <f>Table1[[#This Row],[Total Voters]]/Table1[[#This Row],[Total Population]]</f>
        <v>0</v>
      </c>
      <c r="V9583" s="24">
        <f>Table1[[#This Row],[Female Ballots]]/Table1[[#This Row],[Female Population]]</f>
        <v>0</v>
      </c>
      <c r="W9583" s="24">
        <f>Table1[[#This Row],[Male Ballots]]/Table1[[#This Row],[Male Population]]</f>
        <v>0</v>
      </c>
      <c r="X9583" s="24">
        <f>Table1[[#This Row],[Total Ballots]]/Table1[[#This Row],[Total Population]]</f>
        <v>0</v>
      </c>
      <c r="Y9583" s="125" t="str">
        <f>IFERROR(Table1[[#This Row],[Female Ballots]]/Table1[[#This Row],[Female Voters]],"0.0%")</f>
        <v>0.0%</v>
      </c>
      <c r="Z9583" s="125" t="str">
        <f>IFERROR(Table1[[#This Row],[Male Ballots]]/Table1[[#This Row],[Male Voters]],"0.0%")</f>
        <v>0.0%</v>
      </c>
      <c r="AA9583" s="126" t="str">
        <f>IFERROR(Table1[[#This Row],[Total Ballots]]/Table1[[#This Row],[Total Voters]],"0.0%")</f>
        <v>0.0%</v>
      </c>
    </row>
    <row r="9584" spans="1:27" s="12" customFormat="1" x14ac:dyDescent="0.35">
      <c r="A9584" s="8" t="s">
        <v>53</v>
      </c>
      <c r="B9584" s="17">
        <v>2001</v>
      </c>
      <c r="C9584" s="17" t="s">
        <v>82</v>
      </c>
      <c r="D9584" s="17"/>
      <c r="E9584" s="35" t="s">
        <v>74</v>
      </c>
      <c r="F9584" s="35" t="s">
        <v>77</v>
      </c>
      <c r="G9584" s="51" t="s">
        <v>67</v>
      </c>
      <c r="H9584" s="10">
        <v>2279</v>
      </c>
      <c r="I9584" s="10">
        <v>1887</v>
      </c>
      <c r="J9584" s="53">
        <v>4166</v>
      </c>
      <c r="K9584" s="55"/>
      <c r="L9584" s="57"/>
      <c r="M9584" s="57"/>
      <c r="N9584" s="59"/>
      <c r="O9584" s="61"/>
      <c r="P9584" s="10"/>
      <c r="Q9584" s="10"/>
      <c r="R9584" s="11"/>
      <c r="S9584" s="24">
        <f>Table1[[#This Row],[Female Voters]]/Table1[[#This Row],[Female Population]]</f>
        <v>0</v>
      </c>
      <c r="T9584" s="24">
        <f>Table1[[#This Row],[Male Voters]]/Table1[[#This Row],[Male Population]]</f>
        <v>0</v>
      </c>
      <c r="U9584" s="24">
        <f>Table1[[#This Row],[Total Voters]]/Table1[[#This Row],[Total Population]]</f>
        <v>0</v>
      </c>
      <c r="V9584" s="24">
        <f>Table1[[#This Row],[Female Ballots]]/Table1[[#This Row],[Female Population]]</f>
        <v>0</v>
      </c>
      <c r="W9584" s="24">
        <f>Table1[[#This Row],[Male Ballots]]/Table1[[#This Row],[Male Population]]</f>
        <v>0</v>
      </c>
      <c r="X9584" s="24">
        <f>Table1[[#This Row],[Total Ballots]]/Table1[[#This Row],[Total Population]]</f>
        <v>0</v>
      </c>
      <c r="Y9584" s="125" t="str">
        <f>IFERROR(Table1[[#This Row],[Female Ballots]]/Table1[[#This Row],[Female Voters]],"0.0%")</f>
        <v>0.0%</v>
      </c>
      <c r="Z9584" s="125" t="str">
        <f>IFERROR(Table1[[#This Row],[Male Ballots]]/Table1[[#This Row],[Male Voters]],"0.0%")</f>
        <v>0.0%</v>
      </c>
      <c r="AA9584" s="126" t="str">
        <f>IFERROR(Table1[[#This Row],[Total Ballots]]/Table1[[#This Row],[Total Voters]],"0.0%")</f>
        <v>0.0%</v>
      </c>
    </row>
    <row r="9585" spans="1:27" s="12" customFormat="1" x14ac:dyDescent="0.35">
      <c r="A9585" s="8" t="s">
        <v>32</v>
      </c>
      <c r="B9585" s="17">
        <v>2001</v>
      </c>
      <c r="C9585" s="17" t="s">
        <v>82</v>
      </c>
      <c r="D9585" s="17"/>
      <c r="E9585" s="35" t="s">
        <v>74</v>
      </c>
      <c r="F9585" s="35" t="s">
        <v>78</v>
      </c>
      <c r="G9585" s="51" t="s">
        <v>79</v>
      </c>
      <c r="H9585" s="10">
        <v>2634</v>
      </c>
      <c r="I9585" s="10">
        <v>2777</v>
      </c>
      <c r="J9585" s="53">
        <v>5411</v>
      </c>
      <c r="K9585" s="55"/>
      <c r="L9585" s="57"/>
      <c r="M9585" s="57"/>
      <c r="N9585" s="59">
        <v>4036</v>
      </c>
      <c r="O9585" s="61"/>
      <c r="P9585" s="10"/>
      <c r="Q9585" s="10"/>
      <c r="R9585" s="11">
        <v>2320</v>
      </c>
      <c r="S9585" s="24">
        <f>Table1[[#This Row],[Female Voters]]/Table1[[#This Row],[Female Population]]</f>
        <v>0</v>
      </c>
      <c r="T9585" s="24">
        <f>Table1[[#This Row],[Male Voters]]/Table1[[#This Row],[Male Population]]</f>
        <v>0</v>
      </c>
      <c r="U9585" s="24">
        <f>Table1[[#This Row],[Total Voters]]/Table1[[#This Row],[Total Population]]</f>
        <v>0.74588800591387916</v>
      </c>
      <c r="V9585" s="24">
        <f>Table1[[#This Row],[Female Ballots]]/Table1[[#This Row],[Female Population]]</f>
        <v>0</v>
      </c>
      <c r="W9585" s="24">
        <f>Table1[[#This Row],[Male Ballots]]/Table1[[#This Row],[Male Population]]</f>
        <v>0</v>
      </c>
      <c r="X9585" s="24">
        <f>Table1[[#This Row],[Total Ballots]]/Table1[[#This Row],[Total Population]]</f>
        <v>0.42875623729440032</v>
      </c>
      <c r="Y9585" s="125" t="str">
        <f>IFERROR(Table1[[#This Row],[Female Ballots]]/Table1[[#This Row],[Female Voters]],"0.0%")</f>
        <v>0.0%</v>
      </c>
      <c r="Z9585" s="125" t="str">
        <f>IFERROR(Table1[[#This Row],[Male Ballots]]/Table1[[#This Row],[Male Voters]],"0.0%")</f>
        <v>0.0%</v>
      </c>
      <c r="AA9585" s="126">
        <f>IFERROR(Table1[[#This Row],[Total Ballots]]/Table1[[#This Row],[Total Voters]],"0.0%")</f>
        <v>0.57482656095143703</v>
      </c>
    </row>
    <row r="9586" spans="1:27" s="12" customFormat="1" x14ac:dyDescent="0.35">
      <c r="A9586" s="8" t="s">
        <v>32</v>
      </c>
      <c r="B9586" s="17">
        <v>2001</v>
      </c>
      <c r="C9586" s="17" t="s">
        <v>82</v>
      </c>
      <c r="D9586" s="17"/>
      <c r="E9586" s="35" t="s">
        <v>74</v>
      </c>
      <c r="F9586" s="35" t="s">
        <v>78</v>
      </c>
      <c r="G9586" s="51" t="s">
        <v>62</v>
      </c>
      <c r="H9586" s="10">
        <v>249</v>
      </c>
      <c r="I9586" s="10">
        <v>322</v>
      </c>
      <c r="J9586" s="53">
        <v>571</v>
      </c>
      <c r="K9586" s="55"/>
      <c r="L9586" s="57"/>
      <c r="M9586" s="57"/>
      <c r="N9586" s="59"/>
      <c r="O9586" s="61"/>
      <c r="P9586" s="10"/>
      <c r="Q9586" s="10"/>
      <c r="R9586" s="11"/>
      <c r="S9586" s="24">
        <f>Table1[[#This Row],[Female Voters]]/Table1[[#This Row],[Female Population]]</f>
        <v>0</v>
      </c>
      <c r="T9586" s="24">
        <f>Table1[[#This Row],[Male Voters]]/Table1[[#This Row],[Male Population]]</f>
        <v>0</v>
      </c>
      <c r="U9586" s="24">
        <f>Table1[[#This Row],[Total Voters]]/Table1[[#This Row],[Total Population]]</f>
        <v>0</v>
      </c>
      <c r="V9586" s="24">
        <f>Table1[[#This Row],[Female Ballots]]/Table1[[#This Row],[Female Population]]</f>
        <v>0</v>
      </c>
      <c r="W9586" s="24">
        <f>Table1[[#This Row],[Male Ballots]]/Table1[[#This Row],[Male Population]]</f>
        <v>0</v>
      </c>
      <c r="X9586" s="24">
        <f>Table1[[#This Row],[Total Ballots]]/Table1[[#This Row],[Total Population]]</f>
        <v>0</v>
      </c>
      <c r="Y9586" s="125" t="str">
        <f>IFERROR(Table1[[#This Row],[Female Ballots]]/Table1[[#This Row],[Female Voters]],"0.0%")</f>
        <v>0.0%</v>
      </c>
      <c r="Z9586" s="125" t="str">
        <f>IFERROR(Table1[[#This Row],[Male Ballots]]/Table1[[#This Row],[Male Voters]],"0.0%")</f>
        <v>0.0%</v>
      </c>
      <c r="AA9586" s="126" t="str">
        <f>IFERROR(Table1[[#This Row],[Total Ballots]]/Table1[[#This Row],[Total Voters]],"0.0%")</f>
        <v>0.0%</v>
      </c>
    </row>
    <row r="9587" spans="1:27" s="12" customFormat="1" x14ac:dyDescent="0.35">
      <c r="A9587" s="8" t="s">
        <v>32</v>
      </c>
      <c r="B9587" s="17">
        <v>2001</v>
      </c>
      <c r="C9587" s="17" t="s">
        <v>82</v>
      </c>
      <c r="D9587" s="17"/>
      <c r="E9587" s="35" t="s">
        <v>74</v>
      </c>
      <c r="F9587" s="35" t="s">
        <v>78</v>
      </c>
      <c r="G9587" s="51" t="s">
        <v>63</v>
      </c>
      <c r="H9587" s="10">
        <v>345</v>
      </c>
      <c r="I9587" s="10">
        <v>319</v>
      </c>
      <c r="J9587" s="53">
        <v>664</v>
      </c>
      <c r="K9587" s="55"/>
      <c r="L9587" s="57"/>
      <c r="M9587" s="57"/>
      <c r="N9587" s="59"/>
      <c r="O9587" s="61"/>
      <c r="P9587" s="10"/>
      <c r="Q9587" s="10"/>
      <c r="R9587" s="11"/>
      <c r="S9587" s="24">
        <f>Table1[[#This Row],[Female Voters]]/Table1[[#This Row],[Female Population]]</f>
        <v>0</v>
      </c>
      <c r="T9587" s="24">
        <f>Table1[[#This Row],[Male Voters]]/Table1[[#This Row],[Male Population]]</f>
        <v>0</v>
      </c>
      <c r="U9587" s="24">
        <f>Table1[[#This Row],[Total Voters]]/Table1[[#This Row],[Total Population]]</f>
        <v>0</v>
      </c>
      <c r="V9587" s="24">
        <f>Table1[[#This Row],[Female Ballots]]/Table1[[#This Row],[Female Population]]</f>
        <v>0</v>
      </c>
      <c r="W9587" s="24">
        <f>Table1[[#This Row],[Male Ballots]]/Table1[[#This Row],[Male Population]]</f>
        <v>0</v>
      </c>
      <c r="X9587" s="24">
        <f>Table1[[#This Row],[Total Ballots]]/Table1[[#This Row],[Total Population]]</f>
        <v>0</v>
      </c>
      <c r="Y9587" s="125" t="str">
        <f>IFERROR(Table1[[#This Row],[Female Ballots]]/Table1[[#This Row],[Female Voters]],"0.0%")</f>
        <v>0.0%</v>
      </c>
      <c r="Z9587" s="125" t="str">
        <f>IFERROR(Table1[[#This Row],[Male Ballots]]/Table1[[#This Row],[Male Voters]],"0.0%")</f>
        <v>0.0%</v>
      </c>
      <c r="AA9587" s="126" t="str">
        <f>IFERROR(Table1[[#This Row],[Total Ballots]]/Table1[[#This Row],[Total Voters]],"0.0%")</f>
        <v>0.0%</v>
      </c>
    </row>
    <row r="9588" spans="1:27" s="12" customFormat="1" x14ac:dyDescent="0.35">
      <c r="A9588" s="8" t="s">
        <v>32</v>
      </c>
      <c r="B9588" s="17">
        <v>2001</v>
      </c>
      <c r="C9588" s="17" t="s">
        <v>82</v>
      </c>
      <c r="D9588" s="17"/>
      <c r="E9588" s="35" t="s">
        <v>74</v>
      </c>
      <c r="F9588" s="35" t="s">
        <v>78</v>
      </c>
      <c r="G9588" s="51" t="s">
        <v>64</v>
      </c>
      <c r="H9588" s="10">
        <v>514</v>
      </c>
      <c r="I9588" s="10">
        <v>499</v>
      </c>
      <c r="J9588" s="53">
        <v>1013</v>
      </c>
      <c r="K9588" s="55"/>
      <c r="L9588" s="57"/>
      <c r="M9588" s="57"/>
      <c r="N9588" s="59"/>
      <c r="O9588" s="61"/>
      <c r="P9588" s="10"/>
      <c r="Q9588" s="10"/>
      <c r="R9588" s="11"/>
      <c r="S9588" s="24">
        <f>Table1[[#This Row],[Female Voters]]/Table1[[#This Row],[Female Population]]</f>
        <v>0</v>
      </c>
      <c r="T9588" s="24">
        <f>Table1[[#This Row],[Male Voters]]/Table1[[#This Row],[Male Population]]</f>
        <v>0</v>
      </c>
      <c r="U9588" s="24">
        <f>Table1[[#This Row],[Total Voters]]/Table1[[#This Row],[Total Population]]</f>
        <v>0</v>
      </c>
      <c r="V9588" s="24">
        <f>Table1[[#This Row],[Female Ballots]]/Table1[[#This Row],[Female Population]]</f>
        <v>0</v>
      </c>
      <c r="W9588" s="24">
        <f>Table1[[#This Row],[Male Ballots]]/Table1[[#This Row],[Male Population]]</f>
        <v>0</v>
      </c>
      <c r="X9588" s="24">
        <f>Table1[[#This Row],[Total Ballots]]/Table1[[#This Row],[Total Population]]</f>
        <v>0</v>
      </c>
      <c r="Y9588" s="125" t="str">
        <f>IFERROR(Table1[[#This Row],[Female Ballots]]/Table1[[#This Row],[Female Voters]],"0.0%")</f>
        <v>0.0%</v>
      </c>
      <c r="Z9588" s="125" t="str">
        <f>IFERROR(Table1[[#This Row],[Male Ballots]]/Table1[[#This Row],[Male Voters]],"0.0%")</f>
        <v>0.0%</v>
      </c>
      <c r="AA9588" s="126" t="str">
        <f>IFERROR(Table1[[#This Row],[Total Ballots]]/Table1[[#This Row],[Total Voters]],"0.0%")</f>
        <v>0.0%</v>
      </c>
    </row>
    <row r="9589" spans="1:27" s="12" customFormat="1" x14ac:dyDescent="0.35">
      <c r="A9589" s="8" t="s">
        <v>32</v>
      </c>
      <c r="B9589" s="17">
        <v>2001</v>
      </c>
      <c r="C9589" s="17" t="s">
        <v>82</v>
      </c>
      <c r="D9589" s="17"/>
      <c r="E9589" s="35" t="s">
        <v>74</v>
      </c>
      <c r="F9589" s="35" t="s">
        <v>78</v>
      </c>
      <c r="G9589" s="51" t="s">
        <v>65</v>
      </c>
      <c r="H9589" s="10">
        <v>615</v>
      </c>
      <c r="I9589" s="10">
        <v>684</v>
      </c>
      <c r="J9589" s="53">
        <v>1299</v>
      </c>
      <c r="K9589" s="55"/>
      <c r="L9589" s="57"/>
      <c r="M9589" s="57"/>
      <c r="N9589" s="59"/>
      <c r="O9589" s="61"/>
      <c r="P9589" s="10"/>
      <c r="Q9589" s="10"/>
      <c r="R9589" s="11"/>
      <c r="S9589" s="24">
        <f>Table1[[#This Row],[Female Voters]]/Table1[[#This Row],[Female Population]]</f>
        <v>0</v>
      </c>
      <c r="T9589" s="24">
        <f>Table1[[#This Row],[Male Voters]]/Table1[[#This Row],[Male Population]]</f>
        <v>0</v>
      </c>
      <c r="U9589" s="24">
        <f>Table1[[#This Row],[Total Voters]]/Table1[[#This Row],[Total Population]]</f>
        <v>0</v>
      </c>
      <c r="V9589" s="24">
        <f>Table1[[#This Row],[Female Ballots]]/Table1[[#This Row],[Female Population]]</f>
        <v>0</v>
      </c>
      <c r="W9589" s="24">
        <f>Table1[[#This Row],[Male Ballots]]/Table1[[#This Row],[Male Population]]</f>
        <v>0</v>
      </c>
      <c r="X9589" s="24">
        <f>Table1[[#This Row],[Total Ballots]]/Table1[[#This Row],[Total Population]]</f>
        <v>0</v>
      </c>
      <c r="Y9589" s="125" t="str">
        <f>IFERROR(Table1[[#This Row],[Female Ballots]]/Table1[[#This Row],[Female Voters]],"0.0%")</f>
        <v>0.0%</v>
      </c>
      <c r="Z9589" s="125" t="str">
        <f>IFERROR(Table1[[#This Row],[Male Ballots]]/Table1[[#This Row],[Male Voters]],"0.0%")</f>
        <v>0.0%</v>
      </c>
      <c r="AA9589" s="126" t="str">
        <f>IFERROR(Table1[[#This Row],[Total Ballots]]/Table1[[#This Row],[Total Voters]],"0.0%")</f>
        <v>0.0%</v>
      </c>
    </row>
    <row r="9590" spans="1:27" s="12" customFormat="1" x14ac:dyDescent="0.35">
      <c r="A9590" s="8" t="s">
        <v>32</v>
      </c>
      <c r="B9590" s="17">
        <v>2001</v>
      </c>
      <c r="C9590" s="17" t="s">
        <v>82</v>
      </c>
      <c r="D9590" s="17"/>
      <c r="E9590" s="35" t="s">
        <v>74</v>
      </c>
      <c r="F9590" s="35" t="s">
        <v>78</v>
      </c>
      <c r="G9590" s="51" t="s">
        <v>66</v>
      </c>
      <c r="H9590" s="10">
        <v>448</v>
      </c>
      <c r="I9590" s="10">
        <v>476</v>
      </c>
      <c r="J9590" s="53">
        <v>924</v>
      </c>
      <c r="K9590" s="55"/>
      <c r="L9590" s="57"/>
      <c r="M9590" s="57"/>
      <c r="N9590" s="59"/>
      <c r="O9590" s="61"/>
      <c r="P9590" s="10"/>
      <c r="Q9590" s="10"/>
      <c r="R9590" s="11"/>
      <c r="S9590" s="24">
        <f>Table1[[#This Row],[Female Voters]]/Table1[[#This Row],[Female Population]]</f>
        <v>0</v>
      </c>
      <c r="T9590" s="24">
        <f>Table1[[#This Row],[Male Voters]]/Table1[[#This Row],[Male Population]]</f>
        <v>0</v>
      </c>
      <c r="U9590" s="24">
        <f>Table1[[#This Row],[Total Voters]]/Table1[[#This Row],[Total Population]]</f>
        <v>0</v>
      </c>
      <c r="V9590" s="24">
        <f>Table1[[#This Row],[Female Ballots]]/Table1[[#This Row],[Female Population]]</f>
        <v>0</v>
      </c>
      <c r="W9590" s="24">
        <f>Table1[[#This Row],[Male Ballots]]/Table1[[#This Row],[Male Population]]</f>
        <v>0</v>
      </c>
      <c r="X9590" s="24">
        <f>Table1[[#This Row],[Total Ballots]]/Table1[[#This Row],[Total Population]]</f>
        <v>0</v>
      </c>
      <c r="Y9590" s="125" t="str">
        <f>IFERROR(Table1[[#This Row],[Female Ballots]]/Table1[[#This Row],[Female Voters]],"0.0%")</f>
        <v>0.0%</v>
      </c>
      <c r="Z9590" s="125" t="str">
        <f>IFERROR(Table1[[#This Row],[Male Ballots]]/Table1[[#This Row],[Male Voters]],"0.0%")</f>
        <v>0.0%</v>
      </c>
      <c r="AA9590" s="126" t="str">
        <f>IFERROR(Table1[[#This Row],[Total Ballots]]/Table1[[#This Row],[Total Voters]],"0.0%")</f>
        <v>0.0%</v>
      </c>
    </row>
    <row r="9591" spans="1:27" s="12" customFormat="1" x14ac:dyDescent="0.35">
      <c r="A9591" s="8" t="s">
        <v>32</v>
      </c>
      <c r="B9591" s="17">
        <v>2001</v>
      </c>
      <c r="C9591" s="17" t="s">
        <v>82</v>
      </c>
      <c r="D9591" s="17"/>
      <c r="E9591" s="35" t="s">
        <v>74</v>
      </c>
      <c r="F9591" s="35" t="s">
        <v>78</v>
      </c>
      <c r="G9591" s="51" t="s">
        <v>67</v>
      </c>
      <c r="H9591" s="10">
        <v>463</v>
      </c>
      <c r="I9591" s="10">
        <v>477</v>
      </c>
      <c r="J9591" s="53">
        <v>940</v>
      </c>
      <c r="K9591" s="55"/>
      <c r="L9591" s="57"/>
      <c r="M9591" s="57"/>
      <c r="N9591" s="59"/>
      <c r="O9591" s="61"/>
      <c r="P9591" s="10"/>
      <c r="Q9591" s="10"/>
      <c r="R9591" s="11"/>
      <c r="S9591" s="24">
        <f>Table1[[#This Row],[Female Voters]]/Table1[[#This Row],[Female Population]]</f>
        <v>0</v>
      </c>
      <c r="T9591" s="24">
        <f>Table1[[#This Row],[Male Voters]]/Table1[[#This Row],[Male Population]]</f>
        <v>0</v>
      </c>
      <c r="U9591" s="24">
        <f>Table1[[#This Row],[Total Voters]]/Table1[[#This Row],[Total Population]]</f>
        <v>0</v>
      </c>
      <c r="V9591" s="24">
        <f>Table1[[#This Row],[Female Ballots]]/Table1[[#This Row],[Female Population]]</f>
        <v>0</v>
      </c>
      <c r="W9591" s="24">
        <f>Table1[[#This Row],[Male Ballots]]/Table1[[#This Row],[Male Population]]</f>
        <v>0</v>
      </c>
      <c r="X9591" s="24">
        <f>Table1[[#This Row],[Total Ballots]]/Table1[[#This Row],[Total Population]]</f>
        <v>0</v>
      </c>
      <c r="Y9591" s="125" t="str">
        <f>IFERROR(Table1[[#This Row],[Female Ballots]]/Table1[[#This Row],[Female Voters]],"0.0%")</f>
        <v>0.0%</v>
      </c>
      <c r="Z9591" s="125" t="str">
        <f>IFERROR(Table1[[#This Row],[Male Ballots]]/Table1[[#This Row],[Male Voters]],"0.0%")</f>
        <v>0.0%</v>
      </c>
      <c r="AA9591" s="126" t="str">
        <f>IFERROR(Table1[[#This Row],[Total Ballots]]/Table1[[#This Row],[Total Voters]],"0.0%")</f>
        <v>0.0%</v>
      </c>
    </row>
    <row r="9592" spans="1:27" s="12" customFormat="1" x14ac:dyDescent="0.35">
      <c r="A9592" s="8" t="s">
        <v>60</v>
      </c>
      <c r="B9592" s="17">
        <v>2001</v>
      </c>
      <c r="C9592" s="17" t="s">
        <v>82</v>
      </c>
      <c r="D9592" s="17"/>
      <c r="E9592" s="35" t="s">
        <v>75</v>
      </c>
      <c r="F9592" s="35" t="s">
        <v>77</v>
      </c>
      <c r="G9592" s="51" t="s">
        <v>79</v>
      </c>
      <c r="H9592" s="10">
        <v>15846</v>
      </c>
      <c r="I9592" s="10">
        <v>17202</v>
      </c>
      <c r="J9592" s="53">
        <v>33048</v>
      </c>
      <c r="K9592" s="55"/>
      <c r="L9592" s="57"/>
      <c r="M9592" s="57"/>
      <c r="N9592" s="59">
        <v>17864</v>
      </c>
      <c r="O9592" s="61"/>
      <c r="P9592" s="10"/>
      <c r="Q9592" s="10"/>
      <c r="R9592" s="11">
        <v>8904</v>
      </c>
      <c r="S9592" s="24">
        <f>Table1[[#This Row],[Female Voters]]/Table1[[#This Row],[Female Population]]</f>
        <v>0</v>
      </c>
      <c r="T9592" s="24">
        <f>Table1[[#This Row],[Male Voters]]/Table1[[#This Row],[Male Population]]</f>
        <v>0</v>
      </c>
      <c r="U9592" s="24">
        <f>Table1[[#This Row],[Total Voters]]/Table1[[#This Row],[Total Population]]</f>
        <v>0.54054708303074317</v>
      </c>
      <c r="V9592" s="24">
        <f>Table1[[#This Row],[Female Ballots]]/Table1[[#This Row],[Female Population]]</f>
        <v>0</v>
      </c>
      <c r="W9592" s="24">
        <f>Table1[[#This Row],[Male Ballots]]/Table1[[#This Row],[Male Population]]</f>
        <v>0</v>
      </c>
      <c r="X9592" s="24">
        <f>Table1[[#This Row],[Total Ballots]]/Table1[[#This Row],[Total Population]]</f>
        <v>0.26942628903413218</v>
      </c>
      <c r="Y9592" s="125" t="str">
        <f>IFERROR(Table1[[#This Row],[Female Ballots]]/Table1[[#This Row],[Female Voters]],"0.0%")</f>
        <v>0.0%</v>
      </c>
      <c r="Z9592" s="125" t="str">
        <f>IFERROR(Table1[[#This Row],[Male Ballots]]/Table1[[#This Row],[Male Voters]],"0.0%")</f>
        <v>0.0%</v>
      </c>
      <c r="AA9592" s="126">
        <f>IFERROR(Table1[[#This Row],[Total Ballots]]/Table1[[#This Row],[Total Voters]],"0.0%")</f>
        <v>0.49843260188087773</v>
      </c>
    </row>
    <row r="9593" spans="1:27" s="12" customFormat="1" x14ac:dyDescent="0.35">
      <c r="A9593" s="8" t="s">
        <v>60</v>
      </c>
      <c r="B9593" s="17">
        <v>2001</v>
      </c>
      <c r="C9593" s="17" t="s">
        <v>82</v>
      </c>
      <c r="D9593" s="17"/>
      <c r="E9593" s="35" t="s">
        <v>75</v>
      </c>
      <c r="F9593" s="35" t="s">
        <v>77</v>
      </c>
      <c r="G9593" s="51" t="s">
        <v>62</v>
      </c>
      <c r="H9593" s="10">
        <v>2514</v>
      </c>
      <c r="I9593" s="10">
        <v>3011</v>
      </c>
      <c r="J9593" s="53">
        <v>5525</v>
      </c>
      <c r="K9593" s="55"/>
      <c r="L9593" s="57"/>
      <c r="M9593" s="57"/>
      <c r="N9593" s="59"/>
      <c r="O9593" s="61"/>
      <c r="P9593" s="10"/>
      <c r="Q9593" s="10"/>
      <c r="R9593" s="11"/>
      <c r="S9593" s="24">
        <f>Table1[[#This Row],[Female Voters]]/Table1[[#This Row],[Female Population]]</f>
        <v>0</v>
      </c>
      <c r="T9593" s="24">
        <f>Table1[[#This Row],[Male Voters]]/Table1[[#This Row],[Male Population]]</f>
        <v>0</v>
      </c>
      <c r="U9593" s="24">
        <f>Table1[[#This Row],[Total Voters]]/Table1[[#This Row],[Total Population]]</f>
        <v>0</v>
      </c>
      <c r="V9593" s="24">
        <f>Table1[[#This Row],[Female Ballots]]/Table1[[#This Row],[Female Population]]</f>
        <v>0</v>
      </c>
      <c r="W9593" s="24">
        <f>Table1[[#This Row],[Male Ballots]]/Table1[[#This Row],[Male Population]]</f>
        <v>0</v>
      </c>
      <c r="X9593" s="24">
        <f>Table1[[#This Row],[Total Ballots]]/Table1[[#This Row],[Total Population]]</f>
        <v>0</v>
      </c>
      <c r="Y9593" s="125" t="str">
        <f>IFERROR(Table1[[#This Row],[Female Ballots]]/Table1[[#This Row],[Female Voters]],"0.0%")</f>
        <v>0.0%</v>
      </c>
      <c r="Z9593" s="125" t="str">
        <f>IFERROR(Table1[[#This Row],[Male Ballots]]/Table1[[#This Row],[Male Voters]],"0.0%")</f>
        <v>0.0%</v>
      </c>
      <c r="AA9593" s="126" t="str">
        <f>IFERROR(Table1[[#This Row],[Total Ballots]]/Table1[[#This Row],[Total Voters]],"0.0%")</f>
        <v>0.0%</v>
      </c>
    </row>
    <row r="9594" spans="1:27" s="12" customFormat="1" x14ac:dyDescent="0.35">
      <c r="A9594" s="8" t="s">
        <v>60</v>
      </c>
      <c r="B9594" s="17">
        <v>2001</v>
      </c>
      <c r="C9594" s="17" t="s">
        <v>82</v>
      </c>
      <c r="D9594" s="17"/>
      <c r="E9594" s="35" t="s">
        <v>75</v>
      </c>
      <c r="F9594" s="35" t="s">
        <v>77</v>
      </c>
      <c r="G9594" s="51" t="s">
        <v>63</v>
      </c>
      <c r="H9594" s="10">
        <v>3402</v>
      </c>
      <c r="I9594" s="10">
        <v>3924</v>
      </c>
      <c r="J9594" s="53">
        <v>7326</v>
      </c>
      <c r="K9594" s="55"/>
      <c r="L9594" s="57"/>
      <c r="M9594" s="57"/>
      <c r="N9594" s="59"/>
      <c r="O9594" s="61"/>
      <c r="P9594" s="10"/>
      <c r="Q9594" s="10"/>
      <c r="R9594" s="11"/>
      <c r="S9594" s="24">
        <f>Table1[[#This Row],[Female Voters]]/Table1[[#This Row],[Female Population]]</f>
        <v>0</v>
      </c>
      <c r="T9594" s="24">
        <f>Table1[[#This Row],[Male Voters]]/Table1[[#This Row],[Male Population]]</f>
        <v>0</v>
      </c>
      <c r="U9594" s="24">
        <f>Table1[[#This Row],[Total Voters]]/Table1[[#This Row],[Total Population]]</f>
        <v>0</v>
      </c>
      <c r="V9594" s="24">
        <f>Table1[[#This Row],[Female Ballots]]/Table1[[#This Row],[Female Population]]</f>
        <v>0</v>
      </c>
      <c r="W9594" s="24">
        <f>Table1[[#This Row],[Male Ballots]]/Table1[[#This Row],[Male Population]]</f>
        <v>0</v>
      </c>
      <c r="X9594" s="24">
        <f>Table1[[#This Row],[Total Ballots]]/Table1[[#This Row],[Total Population]]</f>
        <v>0</v>
      </c>
      <c r="Y9594" s="125" t="str">
        <f>IFERROR(Table1[[#This Row],[Female Ballots]]/Table1[[#This Row],[Female Voters]],"0.0%")</f>
        <v>0.0%</v>
      </c>
      <c r="Z9594" s="125" t="str">
        <f>IFERROR(Table1[[#This Row],[Male Ballots]]/Table1[[#This Row],[Male Voters]],"0.0%")</f>
        <v>0.0%</v>
      </c>
      <c r="AA9594" s="126" t="str">
        <f>IFERROR(Table1[[#This Row],[Total Ballots]]/Table1[[#This Row],[Total Voters]],"0.0%")</f>
        <v>0.0%</v>
      </c>
    </row>
    <row r="9595" spans="1:27" s="12" customFormat="1" x14ac:dyDescent="0.35">
      <c r="A9595" s="8" t="s">
        <v>60</v>
      </c>
      <c r="B9595" s="17">
        <v>2001</v>
      </c>
      <c r="C9595" s="17" t="s">
        <v>82</v>
      </c>
      <c r="D9595" s="17"/>
      <c r="E9595" s="35" t="s">
        <v>75</v>
      </c>
      <c r="F9595" s="35" t="s">
        <v>77</v>
      </c>
      <c r="G9595" s="51" t="s">
        <v>64</v>
      </c>
      <c r="H9595" s="10">
        <v>3267</v>
      </c>
      <c r="I9595" s="10">
        <v>3597</v>
      </c>
      <c r="J9595" s="53">
        <v>6864</v>
      </c>
      <c r="K9595" s="55"/>
      <c r="L9595" s="57"/>
      <c r="M9595" s="57"/>
      <c r="N9595" s="59"/>
      <c r="O9595" s="61"/>
      <c r="P9595" s="10"/>
      <c r="Q9595" s="10"/>
      <c r="R9595" s="11"/>
      <c r="S9595" s="24">
        <f>Table1[[#This Row],[Female Voters]]/Table1[[#This Row],[Female Population]]</f>
        <v>0</v>
      </c>
      <c r="T9595" s="24">
        <f>Table1[[#This Row],[Male Voters]]/Table1[[#This Row],[Male Population]]</f>
        <v>0</v>
      </c>
      <c r="U9595" s="24">
        <f>Table1[[#This Row],[Total Voters]]/Table1[[#This Row],[Total Population]]</f>
        <v>0</v>
      </c>
      <c r="V9595" s="24">
        <f>Table1[[#This Row],[Female Ballots]]/Table1[[#This Row],[Female Population]]</f>
        <v>0</v>
      </c>
      <c r="W9595" s="24">
        <f>Table1[[#This Row],[Male Ballots]]/Table1[[#This Row],[Male Population]]</f>
        <v>0</v>
      </c>
      <c r="X9595" s="24">
        <f>Table1[[#This Row],[Total Ballots]]/Table1[[#This Row],[Total Population]]</f>
        <v>0</v>
      </c>
      <c r="Y9595" s="125" t="str">
        <f>IFERROR(Table1[[#This Row],[Female Ballots]]/Table1[[#This Row],[Female Voters]],"0.0%")</f>
        <v>0.0%</v>
      </c>
      <c r="Z9595" s="125" t="str">
        <f>IFERROR(Table1[[#This Row],[Male Ballots]]/Table1[[#This Row],[Male Voters]],"0.0%")</f>
        <v>0.0%</v>
      </c>
      <c r="AA9595" s="126" t="str">
        <f>IFERROR(Table1[[#This Row],[Total Ballots]]/Table1[[#This Row],[Total Voters]],"0.0%")</f>
        <v>0.0%</v>
      </c>
    </row>
    <row r="9596" spans="1:27" s="12" customFormat="1" x14ac:dyDescent="0.35">
      <c r="A9596" s="8" t="s">
        <v>60</v>
      </c>
      <c r="B9596" s="17">
        <v>2001</v>
      </c>
      <c r="C9596" s="17" t="s">
        <v>82</v>
      </c>
      <c r="D9596" s="17"/>
      <c r="E9596" s="35" t="s">
        <v>75</v>
      </c>
      <c r="F9596" s="35" t="s">
        <v>77</v>
      </c>
      <c r="G9596" s="51" t="s">
        <v>65</v>
      </c>
      <c r="H9596" s="10">
        <v>2787</v>
      </c>
      <c r="I9596" s="10">
        <v>3049</v>
      </c>
      <c r="J9596" s="53">
        <v>5836</v>
      </c>
      <c r="K9596" s="55"/>
      <c r="L9596" s="57"/>
      <c r="M9596" s="57"/>
      <c r="N9596" s="59"/>
      <c r="O9596" s="61"/>
      <c r="P9596" s="10"/>
      <c r="Q9596" s="10"/>
      <c r="R9596" s="11"/>
      <c r="S9596" s="24">
        <f>Table1[[#This Row],[Female Voters]]/Table1[[#This Row],[Female Population]]</f>
        <v>0</v>
      </c>
      <c r="T9596" s="24">
        <f>Table1[[#This Row],[Male Voters]]/Table1[[#This Row],[Male Population]]</f>
        <v>0</v>
      </c>
      <c r="U9596" s="24">
        <f>Table1[[#This Row],[Total Voters]]/Table1[[#This Row],[Total Population]]</f>
        <v>0</v>
      </c>
      <c r="V9596" s="24">
        <f>Table1[[#This Row],[Female Ballots]]/Table1[[#This Row],[Female Population]]</f>
        <v>0</v>
      </c>
      <c r="W9596" s="24">
        <f>Table1[[#This Row],[Male Ballots]]/Table1[[#This Row],[Male Population]]</f>
        <v>0</v>
      </c>
      <c r="X9596" s="24">
        <f>Table1[[#This Row],[Total Ballots]]/Table1[[#This Row],[Total Population]]</f>
        <v>0</v>
      </c>
      <c r="Y9596" s="125" t="str">
        <f>IFERROR(Table1[[#This Row],[Female Ballots]]/Table1[[#This Row],[Female Voters]],"0.0%")</f>
        <v>0.0%</v>
      </c>
      <c r="Z9596" s="125" t="str">
        <f>IFERROR(Table1[[#This Row],[Male Ballots]]/Table1[[#This Row],[Male Voters]],"0.0%")</f>
        <v>0.0%</v>
      </c>
      <c r="AA9596" s="126" t="str">
        <f>IFERROR(Table1[[#This Row],[Total Ballots]]/Table1[[#This Row],[Total Voters]],"0.0%")</f>
        <v>0.0%</v>
      </c>
    </row>
    <row r="9597" spans="1:27" s="12" customFormat="1" x14ac:dyDescent="0.35">
      <c r="A9597" s="8" t="s">
        <v>60</v>
      </c>
      <c r="B9597" s="17">
        <v>2001</v>
      </c>
      <c r="C9597" s="17" t="s">
        <v>82</v>
      </c>
      <c r="D9597" s="17"/>
      <c r="E9597" s="35" t="s">
        <v>75</v>
      </c>
      <c r="F9597" s="35" t="s">
        <v>77</v>
      </c>
      <c r="G9597" s="51" t="s">
        <v>66</v>
      </c>
      <c r="H9597" s="10">
        <v>1602</v>
      </c>
      <c r="I9597" s="10">
        <v>1735</v>
      </c>
      <c r="J9597" s="53">
        <v>3337</v>
      </c>
      <c r="K9597" s="55"/>
      <c r="L9597" s="57"/>
      <c r="M9597" s="57"/>
      <c r="N9597" s="59"/>
      <c r="O9597" s="61"/>
      <c r="P9597" s="10"/>
      <c r="Q9597" s="10"/>
      <c r="R9597" s="11"/>
      <c r="S9597" s="24">
        <f>Table1[[#This Row],[Female Voters]]/Table1[[#This Row],[Female Population]]</f>
        <v>0</v>
      </c>
      <c r="T9597" s="24">
        <f>Table1[[#This Row],[Male Voters]]/Table1[[#This Row],[Male Population]]</f>
        <v>0</v>
      </c>
      <c r="U9597" s="24">
        <f>Table1[[#This Row],[Total Voters]]/Table1[[#This Row],[Total Population]]</f>
        <v>0</v>
      </c>
      <c r="V9597" s="24">
        <f>Table1[[#This Row],[Female Ballots]]/Table1[[#This Row],[Female Population]]</f>
        <v>0</v>
      </c>
      <c r="W9597" s="24">
        <f>Table1[[#This Row],[Male Ballots]]/Table1[[#This Row],[Male Population]]</f>
        <v>0</v>
      </c>
      <c r="X9597" s="24">
        <f>Table1[[#This Row],[Total Ballots]]/Table1[[#This Row],[Total Population]]</f>
        <v>0</v>
      </c>
      <c r="Y9597" s="125" t="str">
        <f>IFERROR(Table1[[#This Row],[Female Ballots]]/Table1[[#This Row],[Female Voters]],"0.0%")</f>
        <v>0.0%</v>
      </c>
      <c r="Z9597" s="125" t="str">
        <f>IFERROR(Table1[[#This Row],[Male Ballots]]/Table1[[#This Row],[Male Voters]],"0.0%")</f>
        <v>0.0%</v>
      </c>
      <c r="AA9597" s="126" t="str">
        <f>IFERROR(Table1[[#This Row],[Total Ballots]]/Table1[[#This Row],[Total Voters]],"0.0%")</f>
        <v>0.0%</v>
      </c>
    </row>
    <row r="9598" spans="1:27" s="12" customFormat="1" x14ac:dyDescent="0.35">
      <c r="A9598" s="8" t="s">
        <v>60</v>
      </c>
      <c r="B9598" s="17">
        <v>2001</v>
      </c>
      <c r="C9598" s="17" t="s">
        <v>82</v>
      </c>
      <c r="D9598" s="17"/>
      <c r="E9598" s="35" t="s">
        <v>75</v>
      </c>
      <c r="F9598" s="35" t="s">
        <v>77</v>
      </c>
      <c r="G9598" s="51" t="s">
        <v>67</v>
      </c>
      <c r="H9598" s="10">
        <v>2274</v>
      </c>
      <c r="I9598" s="10">
        <v>1886</v>
      </c>
      <c r="J9598" s="53">
        <v>4160</v>
      </c>
      <c r="K9598" s="55"/>
      <c r="L9598" s="57"/>
      <c r="M9598" s="57"/>
      <c r="N9598" s="59"/>
      <c r="O9598" s="61"/>
      <c r="P9598" s="10"/>
      <c r="Q9598" s="10"/>
      <c r="R9598" s="11"/>
      <c r="S9598" s="24">
        <f>Table1[[#This Row],[Female Voters]]/Table1[[#This Row],[Female Population]]</f>
        <v>0</v>
      </c>
      <c r="T9598" s="24">
        <f>Table1[[#This Row],[Male Voters]]/Table1[[#This Row],[Male Population]]</f>
        <v>0</v>
      </c>
      <c r="U9598" s="24">
        <f>Table1[[#This Row],[Total Voters]]/Table1[[#This Row],[Total Population]]</f>
        <v>0</v>
      </c>
      <c r="V9598" s="24">
        <f>Table1[[#This Row],[Female Ballots]]/Table1[[#This Row],[Female Population]]</f>
        <v>0</v>
      </c>
      <c r="W9598" s="24">
        <f>Table1[[#This Row],[Male Ballots]]/Table1[[#This Row],[Male Population]]</f>
        <v>0</v>
      </c>
      <c r="X9598" s="24">
        <f>Table1[[#This Row],[Total Ballots]]/Table1[[#This Row],[Total Population]]</f>
        <v>0</v>
      </c>
      <c r="Y9598" s="125" t="str">
        <f>IFERROR(Table1[[#This Row],[Female Ballots]]/Table1[[#This Row],[Female Voters]],"0.0%")</f>
        <v>0.0%</v>
      </c>
      <c r="Z9598" s="125" t="str">
        <f>IFERROR(Table1[[#This Row],[Male Ballots]]/Table1[[#This Row],[Male Voters]],"0.0%")</f>
        <v>0.0%</v>
      </c>
      <c r="AA9598" s="126" t="str">
        <f>IFERROR(Table1[[#This Row],[Total Ballots]]/Table1[[#This Row],[Total Voters]],"0.0%")</f>
        <v>0.0%</v>
      </c>
    </row>
    <row r="9599" spans="1:27" s="12" customFormat="1" x14ac:dyDescent="0.35">
      <c r="A9599" s="8" t="s">
        <v>22</v>
      </c>
      <c r="B9599" s="17">
        <v>2001</v>
      </c>
      <c r="C9599" s="17" t="s">
        <v>82</v>
      </c>
      <c r="D9599" s="17"/>
      <c r="E9599" s="35" t="s">
        <v>74</v>
      </c>
      <c r="F9599" s="35" t="s">
        <v>77</v>
      </c>
      <c r="G9599" s="51" t="s">
        <v>79</v>
      </c>
      <c r="H9599" s="10">
        <v>916</v>
      </c>
      <c r="I9599" s="10">
        <v>859</v>
      </c>
      <c r="J9599" s="53">
        <v>1775</v>
      </c>
      <c r="K9599" s="55"/>
      <c r="L9599" s="57"/>
      <c r="M9599" s="57"/>
      <c r="N9599" s="59">
        <v>1682</v>
      </c>
      <c r="O9599" s="61"/>
      <c r="P9599" s="10"/>
      <c r="Q9599" s="10"/>
      <c r="R9599" s="11">
        <v>957</v>
      </c>
      <c r="S9599" s="24">
        <f>Table1[[#This Row],[Female Voters]]/Table1[[#This Row],[Female Population]]</f>
        <v>0</v>
      </c>
      <c r="T9599" s="24">
        <f>Table1[[#This Row],[Male Voters]]/Table1[[#This Row],[Male Population]]</f>
        <v>0</v>
      </c>
      <c r="U9599" s="24">
        <f>Table1[[#This Row],[Total Voters]]/Table1[[#This Row],[Total Population]]</f>
        <v>0.94760563380281693</v>
      </c>
      <c r="V9599" s="24">
        <f>Table1[[#This Row],[Female Ballots]]/Table1[[#This Row],[Female Population]]</f>
        <v>0</v>
      </c>
      <c r="W9599" s="24">
        <f>Table1[[#This Row],[Male Ballots]]/Table1[[#This Row],[Male Population]]</f>
        <v>0</v>
      </c>
      <c r="X9599" s="24">
        <f>Table1[[#This Row],[Total Ballots]]/Table1[[#This Row],[Total Population]]</f>
        <v>0.5391549295774648</v>
      </c>
      <c r="Y9599" s="125" t="str">
        <f>IFERROR(Table1[[#This Row],[Female Ballots]]/Table1[[#This Row],[Female Voters]],"0.0%")</f>
        <v>0.0%</v>
      </c>
      <c r="Z9599" s="125" t="str">
        <f>IFERROR(Table1[[#This Row],[Male Ballots]]/Table1[[#This Row],[Male Voters]],"0.0%")</f>
        <v>0.0%</v>
      </c>
      <c r="AA9599" s="126">
        <f>IFERROR(Table1[[#This Row],[Total Ballots]]/Table1[[#This Row],[Total Voters]],"0.0%")</f>
        <v>0.56896551724137934</v>
      </c>
    </row>
    <row r="9600" spans="1:27" s="12" customFormat="1" x14ac:dyDescent="0.35">
      <c r="A9600" s="8" t="s">
        <v>22</v>
      </c>
      <c r="B9600" s="17">
        <v>2001</v>
      </c>
      <c r="C9600" s="17" t="s">
        <v>82</v>
      </c>
      <c r="D9600" s="17"/>
      <c r="E9600" s="35" t="s">
        <v>74</v>
      </c>
      <c r="F9600" s="35" t="s">
        <v>77</v>
      </c>
      <c r="G9600" s="51" t="s">
        <v>62</v>
      </c>
      <c r="H9600" s="10">
        <v>62</v>
      </c>
      <c r="I9600" s="10">
        <v>67</v>
      </c>
      <c r="J9600" s="53">
        <v>129</v>
      </c>
      <c r="K9600" s="55"/>
      <c r="L9600" s="57"/>
      <c r="M9600" s="57"/>
      <c r="N9600" s="59"/>
      <c r="O9600" s="61"/>
      <c r="P9600" s="10"/>
      <c r="Q9600" s="10"/>
      <c r="R9600" s="11"/>
      <c r="S9600" s="24">
        <f>Table1[[#This Row],[Female Voters]]/Table1[[#This Row],[Female Population]]</f>
        <v>0</v>
      </c>
      <c r="T9600" s="24">
        <f>Table1[[#This Row],[Male Voters]]/Table1[[#This Row],[Male Population]]</f>
        <v>0</v>
      </c>
      <c r="U9600" s="24">
        <f>Table1[[#This Row],[Total Voters]]/Table1[[#This Row],[Total Population]]</f>
        <v>0</v>
      </c>
      <c r="V9600" s="24">
        <f>Table1[[#This Row],[Female Ballots]]/Table1[[#This Row],[Female Population]]</f>
        <v>0</v>
      </c>
      <c r="W9600" s="24">
        <f>Table1[[#This Row],[Male Ballots]]/Table1[[#This Row],[Male Population]]</f>
        <v>0</v>
      </c>
      <c r="X9600" s="24">
        <f>Table1[[#This Row],[Total Ballots]]/Table1[[#This Row],[Total Population]]</f>
        <v>0</v>
      </c>
      <c r="Y9600" s="125" t="str">
        <f>IFERROR(Table1[[#This Row],[Female Ballots]]/Table1[[#This Row],[Female Voters]],"0.0%")</f>
        <v>0.0%</v>
      </c>
      <c r="Z9600" s="125" t="str">
        <f>IFERROR(Table1[[#This Row],[Male Ballots]]/Table1[[#This Row],[Male Voters]],"0.0%")</f>
        <v>0.0%</v>
      </c>
      <c r="AA9600" s="126" t="str">
        <f>IFERROR(Table1[[#This Row],[Total Ballots]]/Table1[[#This Row],[Total Voters]],"0.0%")</f>
        <v>0.0%</v>
      </c>
    </row>
    <row r="9601" spans="1:27" s="12" customFormat="1" x14ac:dyDescent="0.35">
      <c r="A9601" s="8" t="s">
        <v>22</v>
      </c>
      <c r="B9601" s="17">
        <v>2001</v>
      </c>
      <c r="C9601" s="17" t="s">
        <v>82</v>
      </c>
      <c r="D9601" s="17"/>
      <c r="E9601" s="35" t="s">
        <v>74</v>
      </c>
      <c r="F9601" s="35" t="s">
        <v>77</v>
      </c>
      <c r="G9601" s="51" t="s">
        <v>63</v>
      </c>
      <c r="H9601" s="10">
        <v>100</v>
      </c>
      <c r="I9601" s="10">
        <v>87</v>
      </c>
      <c r="J9601" s="53">
        <v>187</v>
      </c>
      <c r="K9601" s="55"/>
      <c r="L9601" s="57"/>
      <c r="M9601" s="57"/>
      <c r="N9601" s="59"/>
      <c r="O9601" s="61"/>
      <c r="P9601" s="10"/>
      <c r="Q9601" s="10"/>
      <c r="R9601" s="11"/>
      <c r="S9601" s="24">
        <f>Table1[[#This Row],[Female Voters]]/Table1[[#This Row],[Female Population]]</f>
        <v>0</v>
      </c>
      <c r="T9601" s="24">
        <f>Table1[[#This Row],[Male Voters]]/Table1[[#This Row],[Male Population]]</f>
        <v>0</v>
      </c>
      <c r="U9601" s="24">
        <f>Table1[[#This Row],[Total Voters]]/Table1[[#This Row],[Total Population]]</f>
        <v>0</v>
      </c>
      <c r="V9601" s="24">
        <f>Table1[[#This Row],[Female Ballots]]/Table1[[#This Row],[Female Population]]</f>
        <v>0</v>
      </c>
      <c r="W9601" s="24">
        <f>Table1[[#This Row],[Male Ballots]]/Table1[[#This Row],[Male Population]]</f>
        <v>0</v>
      </c>
      <c r="X9601" s="24">
        <f>Table1[[#This Row],[Total Ballots]]/Table1[[#This Row],[Total Population]]</f>
        <v>0</v>
      </c>
      <c r="Y9601" s="125" t="str">
        <f>IFERROR(Table1[[#This Row],[Female Ballots]]/Table1[[#This Row],[Female Voters]],"0.0%")</f>
        <v>0.0%</v>
      </c>
      <c r="Z9601" s="125" t="str">
        <f>IFERROR(Table1[[#This Row],[Male Ballots]]/Table1[[#This Row],[Male Voters]],"0.0%")</f>
        <v>0.0%</v>
      </c>
      <c r="AA9601" s="126" t="str">
        <f>IFERROR(Table1[[#This Row],[Total Ballots]]/Table1[[#This Row],[Total Voters]],"0.0%")</f>
        <v>0.0%</v>
      </c>
    </row>
    <row r="9602" spans="1:27" s="12" customFormat="1" x14ac:dyDescent="0.35">
      <c r="A9602" s="8" t="s">
        <v>22</v>
      </c>
      <c r="B9602" s="17">
        <v>2001</v>
      </c>
      <c r="C9602" s="17" t="s">
        <v>82</v>
      </c>
      <c r="D9602" s="17"/>
      <c r="E9602" s="35" t="s">
        <v>74</v>
      </c>
      <c r="F9602" s="35" t="s">
        <v>77</v>
      </c>
      <c r="G9602" s="51" t="s">
        <v>64</v>
      </c>
      <c r="H9602" s="10">
        <v>164</v>
      </c>
      <c r="I9602" s="10">
        <v>166</v>
      </c>
      <c r="J9602" s="53">
        <v>330</v>
      </c>
      <c r="K9602" s="55"/>
      <c r="L9602" s="57"/>
      <c r="M9602" s="57"/>
      <c r="N9602" s="59"/>
      <c r="O9602" s="61"/>
      <c r="P9602" s="10"/>
      <c r="Q9602" s="10"/>
      <c r="R9602" s="11"/>
      <c r="S9602" s="24">
        <f>Table1[[#This Row],[Female Voters]]/Table1[[#This Row],[Female Population]]</f>
        <v>0</v>
      </c>
      <c r="T9602" s="24">
        <f>Table1[[#This Row],[Male Voters]]/Table1[[#This Row],[Male Population]]</f>
        <v>0</v>
      </c>
      <c r="U9602" s="24">
        <f>Table1[[#This Row],[Total Voters]]/Table1[[#This Row],[Total Population]]</f>
        <v>0</v>
      </c>
      <c r="V9602" s="24">
        <f>Table1[[#This Row],[Female Ballots]]/Table1[[#This Row],[Female Population]]</f>
        <v>0</v>
      </c>
      <c r="W9602" s="24">
        <f>Table1[[#This Row],[Male Ballots]]/Table1[[#This Row],[Male Population]]</f>
        <v>0</v>
      </c>
      <c r="X9602" s="24">
        <f>Table1[[#This Row],[Total Ballots]]/Table1[[#This Row],[Total Population]]</f>
        <v>0</v>
      </c>
      <c r="Y9602" s="125" t="str">
        <f>IFERROR(Table1[[#This Row],[Female Ballots]]/Table1[[#This Row],[Female Voters]],"0.0%")</f>
        <v>0.0%</v>
      </c>
      <c r="Z9602" s="125" t="str">
        <f>IFERROR(Table1[[#This Row],[Male Ballots]]/Table1[[#This Row],[Male Voters]],"0.0%")</f>
        <v>0.0%</v>
      </c>
      <c r="AA9602" s="126" t="str">
        <f>IFERROR(Table1[[#This Row],[Total Ballots]]/Table1[[#This Row],[Total Voters]],"0.0%")</f>
        <v>0.0%</v>
      </c>
    </row>
    <row r="9603" spans="1:27" s="12" customFormat="1" x14ac:dyDescent="0.35">
      <c r="A9603" s="8" t="s">
        <v>22</v>
      </c>
      <c r="B9603" s="17">
        <v>2001</v>
      </c>
      <c r="C9603" s="17" t="s">
        <v>82</v>
      </c>
      <c r="D9603" s="17"/>
      <c r="E9603" s="35" t="s">
        <v>74</v>
      </c>
      <c r="F9603" s="35" t="s">
        <v>77</v>
      </c>
      <c r="G9603" s="51" t="s">
        <v>65</v>
      </c>
      <c r="H9603" s="10">
        <v>195</v>
      </c>
      <c r="I9603" s="10">
        <v>195</v>
      </c>
      <c r="J9603" s="53">
        <v>390</v>
      </c>
      <c r="K9603" s="55"/>
      <c r="L9603" s="57"/>
      <c r="M9603" s="57"/>
      <c r="N9603" s="59"/>
      <c r="O9603" s="61"/>
      <c r="P9603" s="10"/>
      <c r="Q9603" s="10"/>
      <c r="R9603" s="11"/>
      <c r="S9603" s="24">
        <f>Table1[[#This Row],[Female Voters]]/Table1[[#This Row],[Female Population]]</f>
        <v>0</v>
      </c>
      <c r="T9603" s="24">
        <f>Table1[[#This Row],[Male Voters]]/Table1[[#This Row],[Male Population]]</f>
        <v>0</v>
      </c>
      <c r="U9603" s="24">
        <f>Table1[[#This Row],[Total Voters]]/Table1[[#This Row],[Total Population]]</f>
        <v>0</v>
      </c>
      <c r="V9603" s="24">
        <f>Table1[[#This Row],[Female Ballots]]/Table1[[#This Row],[Female Population]]</f>
        <v>0</v>
      </c>
      <c r="W9603" s="24">
        <f>Table1[[#This Row],[Male Ballots]]/Table1[[#This Row],[Male Population]]</f>
        <v>0</v>
      </c>
      <c r="X9603" s="24">
        <f>Table1[[#This Row],[Total Ballots]]/Table1[[#This Row],[Total Population]]</f>
        <v>0</v>
      </c>
      <c r="Y9603" s="125" t="str">
        <f>IFERROR(Table1[[#This Row],[Female Ballots]]/Table1[[#This Row],[Female Voters]],"0.0%")</f>
        <v>0.0%</v>
      </c>
      <c r="Z9603" s="125" t="str">
        <f>IFERROR(Table1[[#This Row],[Male Ballots]]/Table1[[#This Row],[Male Voters]],"0.0%")</f>
        <v>0.0%</v>
      </c>
      <c r="AA9603" s="126" t="str">
        <f>IFERROR(Table1[[#This Row],[Total Ballots]]/Table1[[#This Row],[Total Voters]],"0.0%")</f>
        <v>0.0%</v>
      </c>
    </row>
    <row r="9604" spans="1:27" s="12" customFormat="1" x14ac:dyDescent="0.35">
      <c r="A9604" s="8" t="s">
        <v>22</v>
      </c>
      <c r="B9604" s="17">
        <v>2001</v>
      </c>
      <c r="C9604" s="17" t="s">
        <v>82</v>
      </c>
      <c r="D9604" s="17"/>
      <c r="E9604" s="35" t="s">
        <v>74</v>
      </c>
      <c r="F9604" s="35" t="s">
        <v>77</v>
      </c>
      <c r="G9604" s="51" t="s">
        <v>66</v>
      </c>
      <c r="H9604" s="10">
        <v>121</v>
      </c>
      <c r="I9604" s="10">
        <v>126</v>
      </c>
      <c r="J9604" s="53">
        <v>247</v>
      </c>
      <c r="K9604" s="55"/>
      <c r="L9604" s="57"/>
      <c r="M9604" s="57"/>
      <c r="N9604" s="59"/>
      <c r="O9604" s="61"/>
      <c r="P9604" s="10"/>
      <c r="Q9604" s="10"/>
      <c r="R9604" s="11"/>
      <c r="S9604" s="24">
        <f>Table1[[#This Row],[Female Voters]]/Table1[[#This Row],[Female Population]]</f>
        <v>0</v>
      </c>
      <c r="T9604" s="24">
        <f>Table1[[#This Row],[Male Voters]]/Table1[[#This Row],[Male Population]]</f>
        <v>0</v>
      </c>
      <c r="U9604" s="24">
        <f>Table1[[#This Row],[Total Voters]]/Table1[[#This Row],[Total Population]]</f>
        <v>0</v>
      </c>
      <c r="V9604" s="24">
        <f>Table1[[#This Row],[Female Ballots]]/Table1[[#This Row],[Female Population]]</f>
        <v>0</v>
      </c>
      <c r="W9604" s="24">
        <f>Table1[[#This Row],[Male Ballots]]/Table1[[#This Row],[Male Population]]</f>
        <v>0</v>
      </c>
      <c r="X9604" s="24">
        <f>Table1[[#This Row],[Total Ballots]]/Table1[[#This Row],[Total Population]]</f>
        <v>0</v>
      </c>
      <c r="Y9604" s="125" t="str">
        <f>IFERROR(Table1[[#This Row],[Female Ballots]]/Table1[[#This Row],[Female Voters]],"0.0%")</f>
        <v>0.0%</v>
      </c>
      <c r="Z9604" s="125" t="str">
        <f>IFERROR(Table1[[#This Row],[Male Ballots]]/Table1[[#This Row],[Male Voters]],"0.0%")</f>
        <v>0.0%</v>
      </c>
      <c r="AA9604" s="126" t="str">
        <f>IFERROR(Table1[[#This Row],[Total Ballots]]/Table1[[#This Row],[Total Voters]],"0.0%")</f>
        <v>0.0%</v>
      </c>
    </row>
    <row r="9605" spans="1:27" s="12" customFormat="1" x14ac:dyDescent="0.35">
      <c r="A9605" s="8" t="s">
        <v>22</v>
      </c>
      <c r="B9605" s="17">
        <v>2001</v>
      </c>
      <c r="C9605" s="17" t="s">
        <v>82</v>
      </c>
      <c r="D9605" s="17"/>
      <c r="E9605" s="35" t="s">
        <v>74</v>
      </c>
      <c r="F9605" s="35" t="s">
        <v>77</v>
      </c>
      <c r="G9605" s="51" t="s">
        <v>67</v>
      </c>
      <c r="H9605" s="10">
        <v>274</v>
      </c>
      <c r="I9605" s="10">
        <v>218</v>
      </c>
      <c r="J9605" s="53">
        <v>492</v>
      </c>
      <c r="K9605" s="55"/>
      <c r="L9605" s="57"/>
      <c r="M9605" s="57"/>
      <c r="N9605" s="59"/>
      <c r="O9605" s="61"/>
      <c r="P9605" s="10"/>
      <c r="Q9605" s="10"/>
      <c r="R9605" s="11"/>
      <c r="S9605" s="24">
        <f>Table1[[#This Row],[Female Voters]]/Table1[[#This Row],[Female Population]]</f>
        <v>0</v>
      </c>
      <c r="T9605" s="24">
        <f>Table1[[#This Row],[Male Voters]]/Table1[[#This Row],[Male Population]]</f>
        <v>0</v>
      </c>
      <c r="U9605" s="24">
        <f>Table1[[#This Row],[Total Voters]]/Table1[[#This Row],[Total Population]]</f>
        <v>0</v>
      </c>
      <c r="V9605" s="24">
        <f>Table1[[#This Row],[Female Ballots]]/Table1[[#This Row],[Female Population]]</f>
        <v>0</v>
      </c>
      <c r="W9605" s="24">
        <f>Table1[[#This Row],[Male Ballots]]/Table1[[#This Row],[Male Population]]</f>
        <v>0</v>
      </c>
      <c r="X9605" s="24">
        <f>Table1[[#This Row],[Total Ballots]]/Table1[[#This Row],[Total Population]]</f>
        <v>0</v>
      </c>
      <c r="Y9605" s="125" t="str">
        <f>IFERROR(Table1[[#This Row],[Female Ballots]]/Table1[[#This Row],[Female Voters]],"0.0%")</f>
        <v>0.0%</v>
      </c>
      <c r="Z9605" s="125" t="str">
        <f>IFERROR(Table1[[#This Row],[Male Ballots]]/Table1[[#This Row],[Male Voters]],"0.0%")</f>
        <v>0.0%</v>
      </c>
      <c r="AA9605" s="126" t="str">
        <f>IFERROR(Table1[[#This Row],[Total Ballots]]/Table1[[#This Row],[Total Voters]],"0.0%")</f>
        <v>0.0%</v>
      </c>
    </row>
    <row r="9606" spans="1:27" s="12" customFormat="1" x14ac:dyDescent="0.35">
      <c r="A9606" s="8" t="s">
        <v>56</v>
      </c>
      <c r="B9606" s="17">
        <v>2001</v>
      </c>
      <c r="C9606" s="17" t="s">
        <v>82</v>
      </c>
      <c r="D9606" s="17"/>
      <c r="E9606" s="35" t="s">
        <v>73</v>
      </c>
      <c r="F9606" s="35" t="s">
        <v>77</v>
      </c>
      <c r="G9606" s="51" t="s">
        <v>79</v>
      </c>
      <c r="H9606" s="10">
        <v>25378</v>
      </c>
      <c r="I9606" s="10">
        <v>26302</v>
      </c>
      <c r="J9606" s="53">
        <v>51680</v>
      </c>
      <c r="K9606" s="55"/>
      <c r="L9606" s="57"/>
      <c r="M9606" s="57"/>
      <c r="N9606" s="59">
        <v>31526</v>
      </c>
      <c r="O9606" s="61"/>
      <c r="P9606" s="10"/>
      <c r="Q9606" s="10"/>
      <c r="R9606" s="11">
        <v>14265</v>
      </c>
      <c r="S9606" s="24">
        <f>Table1[[#This Row],[Female Voters]]/Table1[[#This Row],[Female Population]]</f>
        <v>0</v>
      </c>
      <c r="T9606" s="24">
        <f>Table1[[#This Row],[Male Voters]]/Table1[[#This Row],[Male Population]]</f>
        <v>0</v>
      </c>
      <c r="U9606" s="24">
        <f>Table1[[#This Row],[Total Voters]]/Table1[[#This Row],[Total Population]]</f>
        <v>0.61002321981424146</v>
      </c>
      <c r="V9606" s="24">
        <f>Table1[[#This Row],[Female Ballots]]/Table1[[#This Row],[Female Population]]</f>
        <v>0</v>
      </c>
      <c r="W9606" s="24">
        <f>Table1[[#This Row],[Male Ballots]]/Table1[[#This Row],[Male Population]]</f>
        <v>0</v>
      </c>
      <c r="X9606" s="24">
        <f>Table1[[#This Row],[Total Ballots]]/Table1[[#This Row],[Total Population]]</f>
        <v>0.27602554179566563</v>
      </c>
      <c r="Y9606" s="125" t="str">
        <f>IFERROR(Table1[[#This Row],[Female Ballots]]/Table1[[#This Row],[Female Voters]],"0.0%")</f>
        <v>0.0%</v>
      </c>
      <c r="Z9606" s="125" t="str">
        <f>IFERROR(Table1[[#This Row],[Male Ballots]]/Table1[[#This Row],[Male Voters]],"0.0%")</f>
        <v>0.0%</v>
      </c>
      <c r="AA9606" s="126">
        <f>IFERROR(Table1[[#This Row],[Total Ballots]]/Table1[[#This Row],[Total Voters]],"0.0%")</f>
        <v>0.45248366427710462</v>
      </c>
    </row>
    <row r="9607" spans="1:27" s="12" customFormat="1" x14ac:dyDescent="0.35">
      <c r="A9607" s="8" t="s">
        <v>56</v>
      </c>
      <c r="B9607" s="17">
        <v>2001</v>
      </c>
      <c r="C9607" s="17" t="s">
        <v>82</v>
      </c>
      <c r="D9607" s="17"/>
      <c r="E9607" s="35" t="s">
        <v>73</v>
      </c>
      <c r="F9607" s="35" t="s">
        <v>77</v>
      </c>
      <c r="G9607" s="51" t="s">
        <v>62</v>
      </c>
      <c r="H9607" s="10">
        <v>3454</v>
      </c>
      <c r="I9607" s="10">
        <v>4115</v>
      </c>
      <c r="J9607" s="53">
        <v>7569</v>
      </c>
      <c r="K9607" s="55"/>
      <c r="L9607" s="57"/>
      <c r="M9607" s="57"/>
      <c r="N9607" s="59"/>
      <c r="O9607" s="61"/>
      <c r="P9607" s="10"/>
      <c r="Q9607" s="10"/>
      <c r="R9607" s="11"/>
      <c r="S9607" s="24">
        <f>Table1[[#This Row],[Female Voters]]/Table1[[#This Row],[Female Population]]</f>
        <v>0</v>
      </c>
      <c r="T9607" s="24">
        <f>Table1[[#This Row],[Male Voters]]/Table1[[#This Row],[Male Population]]</f>
        <v>0</v>
      </c>
      <c r="U9607" s="24">
        <f>Table1[[#This Row],[Total Voters]]/Table1[[#This Row],[Total Population]]</f>
        <v>0</v>
      </c>
      <c r="V9607" s="24">
        <f>Table1[[#This Row],[Female Ballots]]/Table1[[#This Row],[Female Population]]</f>
        <v>0</v>
      </c>
      <c r="W9607" s="24">
        <f>Table1[[#This Row],[Male Ballots]]/Table1[[#This Row],[Male Population]]</f>
        <v>0</v>
      </c>
      <c r="X9607" s="24">
        <f>Table1[[#This Row],[Total Ballots]]/Table1[[#This Row],[Total Population]]</f>
        <v>0</v>
      </c>
      <c r="Y9607" s="125" t="str">
        <f>IFERROR(Table1[[#This Row],[Female Ballots]]/Table1[[#This Row],[Female Voters]],"0.0%")</f>
        <v>0.0%</v>
      </c>
      <c r="Z9607" s="125" t="str">
        <f>IFERROR(Table1[[#This Row],[Male Ballots]]/Table1[[#This Row],[Male Voters]],"0.0%")</f>
        <v>0.0%</v>
      </c>
      <c r="AA9607" s="126" t="str">
        <f>IFERROR(Table1[[#This Row],[Total Ballots]]/Table1[[#This Row],[Total Voters]],"0.0%")</f>
        <v>0.0%</v>
      </c>
    </row>
    <row r="9608" spans="1:27" s="12" customFormat="1" x14ac:dyDescent="0.35">
      <c r="A9608" s="8" t="s">
        <v>56</v>
      </c>
      <c r="B9608" s="17">
        <v>2001</v>
      </c>
      <c r="C9608" s="17" t="s">
        <v>82</v>
      </c>
      <c r="D9608" s="17"/>
      <c r="E9608" s="35" t="s">
        <v>73</v>
      </c>
      <c r="F9608" s="35" t="s">
        <v>77</v>
      </c>
      <c r="G9608" s="51" t="s">
        <v>63</v>
      </c>
      <c r="H9608" s="10">
        <v>4705</v>
      </c>
      <c r="I9608" s="10">
        <v>5089</v>
      </c>
      <c r="J9608" s="53">
        <v>9794</v>
      </c>
      <c r="K9608" s="55"/>
      <c r="L9608" s="57"/>
      <c r="M9608" s="57"/>
      <c r="N9608" s="59"/>
      <c r="O9608" s="61"/>
      <c r="P9608" s="10"/>
      <c r="Q9608" s="10"/>
      <c r="R9608" s="11"/>
      <c r="S9608" s="24">
        <f>Table1[[#This Row],[Female Voters]]/Table1[[#This Row],[Female Population]]</f>
        <v>0</v>
      </c>
      <c r="T9608" s="24">
        <f>Table1[[#This Row],[Male Voters]]/Table1[[#This Row],[Male Population]]</f>
        <v>0</v>
      </c>
      <c r="U9608" s="24">
        <f>Table1[[#This Row],[Total Voters]]/Table1[[#This Row],[Total Population]]</f>
        <v>0</v>
      </c>
      <c r="V9608" s="24">
        <f>Table1[[#This Row],[Female Ballots]]/Table1[[#This Row],[Female Population]]</f>
        <v>0</v>
      </c>
      <c r="W9608" s="24">
        <f>Table1[[#This Row],[Male Ballots]]/Table1[[#This Row],[Male Population]]</f>
        <v>0</v>
      </c>
      <c r="X9608" s="24">
        <f>Table1[[#This Row],[Total Ballots]]/Table1[[#This Row],[Total Population]]</f>
        <v>0</v>
      </c>
      <c r="Y9608" s="125" t="str">
        <f>IFERROR(Table1[[#This Row],[Female Ballots]]/Table1[[#This Row],[Female Voters]],"0.0%")</f>
        <v>0.0%</v>
      </c>
      <c r="Z9608" s="125" t="str">
        <f>IFERROR(Table1[[#This Row],[Male Ballots]]/Table1[[#This Row],[Male Voters]],"0.0%")</f>
        <v>0.0%</v>
      </c>
      <c r="AA9608" s="126" t="str">
        <f>IFERROR(Table1[[#This Row],[Total Ballots]]/Table1[[#This Row],[Total Voters]],"0.0%")</f>
        <v>0.0%</v>
      </c>
    </row>
    <row r="9609" spans="1:27" s="12" customFormat="1" x14ac:dyDescent="0.35">
      <c r="A9609" s="8" t="s">
        <v>56</v>
      </c>
      <c r="B9609" s="17">
        <v>2001</v>
      </c>
      <c r="C9609" s="17" t="s">
        <v>82</v>
      </c>
      <c r="D9609" s="17"/>
      <c r="E9609" s="35" t="s">
        <v>73</v>
      </c>
      <c r="F9609" s="35" t="s">
        <v>77</v>
      </c>
      <c r="G9609" s="51" t="s">
        <v>64</v>
      </c>
      <c r="H9609" s="10">
        <v>5087</v>
      </c>
      <c r="I9609" s="10">
        <v>5323</v>
      </c>
      <c r="J9609" s="53">
        <v>10410</v>
      </c>
      <c r="K9609" s="55"/>
      <c r="L9609" s="57"/>
      <c r="M9609" s="57"/>
      <c r="N9609" s="59"/>
      <c r="O9609" s="61"/>
      <c r="P9609" s="10"/>
      <c r="Q9609" s="10"/>
      <c r="R9609" s="11"/>
      <c r="S9609" s="24">
        <f>Table1[[#This Row],[Female Voters]]/Table1[[#This Row],[Female Population]]</f>
        <v>0</v>
      </c>
      <c r="T9609" s="24">
        <f>Table1[[#This Row],[Male Voters]]/Table1[[#This Row],[Male Population]]</f>
        <v>0</v>
      </c>
      <c r="U9609" s="24">
        <f>Table1[[#This Row],[Total Voters]]/Table1[[#This Row],[Total Population]]</f>
        <v>0</v>
      </c>
      <c r="V9609" s="24">
        <f>Table1[[#This Row],[Female Ballots]]/Table1[[#This Row],[Female Population]]</f>
        <v>0</v>
      </c>
      <c r="W9609" s="24">
        <f>Table1[[#This Row],[Male Ballots]]/Table1[[#This Row],[Male Population]]</f>
        <v>0</v>
      </c>
      <c r="X9609" s="24">
        <f>Table1[[#This Row],[Total Ballots]]/Table1[[#This Row],[Total Population]]</f>
        <v>0</v>
      </c>
      <c r="Y9609" s="125" t="str">
        <f>IFERROR(Table1[[#This Row],[Female Ballots]]/Table1[[#This Row],[Female Voters]],"0.0%")</f>
        <v>0.0%</v>
      </c>
      <c r="Z9609" s="125" t="str">
        <f>IFERROR(Table1[[#This Row],[Male Ballots]]/Table1[[#This Row],[Male Voters]],"0.0%")</f>
        <v>0.0%</v>
      </c>
      <c r="AA9609" s="126" t="str">
        <f>IFERROR(Table1[[#This Row],[Total Ballots]]/Table1[[#This Row],[Total Voters]],"0.0%")</f>
        <v>0.0%</v>
      </c>
    </row>
    <row r="9610" spans="1:27" s="12" customFormat="1" x14ac:dyDescent="0.35">
      <c r="A9610" s="8" t="s">
        <v>56</v>
      </c>
      <c r="B9610" s="17">
        <v>2001</v>
      </c>
      <c r="C9610" s="17" t="s">
        <v>82</v>
      </c>
      <c r="D9610" s="17"/>
      <c r="E9610" s="35" t="s">
        <v>73</v>
      </c>
      <c r="F9610" s="35" t="s">
        <v>77</v>
      </c>
      <c r="G9610" s="51" t="s">
        <v>65</v>
      </c>
      <c r="H9610" s="10">
        <v>4492</v>
      </c>
      <c r="I9610" s="10">
        <v>4744</v>
      </c>
      <c r="J9610" s="53">
        <v>9236</v>
      </c>
      <c r="K9610" s="55"/>
      <c r="L9610" s="57"/>
      <c r="M9610" s="57"/>
      <c r="N9610" s="59"/>
      <c r="O9610" s="61"/>
      <c r="P9610" s="10"/>
      <c r="Q9610" s="10"/>
      <c r="R9610" s="11"/>
      <c r="S9610" s="24">
        <f>Table1[[#This Row],[Female Voters]]/Table1[[#This Row],[Female Population]]</f>
        <v>0</v>
      </c>
      <c r="T9610" s="24">
        <f>Table1[[#This Row],[Male Voters]]/Table1[[#This Row],[Male Population]]</f>
        <v>0</v>
      </c>
      <c r="U9610" s="24">
        <f>Table1[[#This Row],[Total Voters]]/Table1[[#This Row],[Total Population]]</f>
        <v>0</v>
      </c>
      <c r="V9610" s="24">
        <f>Table1[[#This Row],[Female Ballots]]/Table1[[#This Row],[Female Population]]</f>
        <v>0</v>
      </c>
      <c r="W9610" s="24">
        <f>Table1[[#This Row],[Male Ballots]]/Table1[[#This Row],[Male Population]]</f>
        <v>0</v>
      </c>
      <c r="X9610" s="24">
        <f>Table1[[#This Row],[Total Ballots]]/Table1[[#This Row],[Total Population]]</f>
        <v>0</v>
      </c>
      <c r="Y9610" s="125" t="str">
        <f>IFERROR(Table1[[#This Row],[Female Ballots]]/Table1[[#This Row],[Female Voters]],"0.0%")</f>
        <v>0.0%</v>
      </c>
      <c r="Z9610" s="125" t="str">
        <f>IFERROR(Table1[[#This Row],[Male Ballots]]/Table1[[#This Row],[Male Voters]],"0.0%")</f>
        <v>0.0%</v>
      </c>
      <c r="AA9610" s="126" t="str">
        <f>IFERROR(Table1[[#This Row],[Total Ballots]]/Table1[[#This Row],[Total Voters]],"0.0%")</f>
        <v>0.0%</v>
      </c>
    </row>
    <row r="9611" spans="1:27" s="12" customFormat="1" x14ac:dyDescent="0.35">
      <c r="A9611" s="8" t="s">
        <v>56</v>
      </c>
      <c r="B9611" s="17">
        <v>2001</v>
      </c>
      <c r="C9611" s="17" t="s">
        <v>82</v>
      </c>
      <c r="D9611" s="17"/>
      <c r="E9611" s="35" t="s">
        <v>73</v>
      </c>
      <c r="F9611" s="35" t="s">
        <v>77</v>
      </c>
      <c r="G9611" s="51" t="s">
        <v>66</v>
      </c>
      <c r="H9611" s="10">
        <v>2963</v>
      </c>
      <c r="I9611" s="10">
        <v>3050</v>
      </c>
      <c r="J9611" s="53">
        <v>6013</v>
      </c>
      <c r="K9611" s="55"/>
      <c r="L9611" s="57"/>
      <c r="M9611" s="57"/>
      <c r="N9611" s="59"/>
      <c r="O9611" s="61"/>
      <c r="P9611" s="10"/>
      <c r="Q9611" s="10"/>
      <c r="R9611" s="11"/>
      <c r="S9611" s="24">
        <f>Table1[[#This Row],[Female Voters]]/Table1[[#This Row],[Female Population]]</f>
        <v>0</v>
      </c>
      <c r="T9611" s="24">
        <f>Table1[[#This Row],[Male Voters]]/Table1[[#This Row],[Male Population]]</f>
        <v>0</v>
      </c>
      <c r="U9611" s="24">
        <f>Table1[[#This Row],[Total Voters]]/Table1[[#This Row],[Total Population]]</f>
        <v>0</v>
      </c>
      <c r="V9611" s="24">
        <f>Table1[[#This Row],[Female Ballots]]/Table1[[#This Row],[Female Population]]</f>
        <v>0</v>
      </c>
      <c r="W9611" s="24">
        <f>Table1[[#This Row],[Male Ballots]]/Table1[[#This Row],[Male Population]]</f>
        <v>0</v>
      </c>
      <c r="X9611" s="24">
        <f>Table1[[#This Row],[Total Ballots]]/Table1[[#This Row],[Total Population]]</f>
        <v>0</v>
      </c>
      <c r="Y9611" s="125" t="str">
        <f>IFERROR(Table1[[#This Row],[Female Ballots]]/Table1[[#This Row],[Female Voters]],"0.0%")</f>
        <v>0.0%</v>
      </c>
      <c r="Z9611" s="125" t="str">
        <f>IFERROR(Table1[[#This Row],[Male Ballots]]/Table1[[#This Row],[Male Voters]],"0.0%")</f>
        <v>0.0%</v>
      </c>
      <c r="AA9611" s="126" t="str">
        <f>IFERROR(Table1[[#This Row],[Total Ballots]]/Table1[[#This Row],[Total Voters]],"0.0%")</f>
        <v>0.0%</v>
      </c>
    </row>
    <row r="9612" spans="1:27" s="12" customFormat="1" x14ac:dyDescent="0.35">
      <c r="A9612" s="8" t="s">
        <v>56</v>
      </c>
      <c r="B9612" s="17">
        <v>2001</v>
      </c>
      <c r="C9612" s="17" t="s">
        <v>82</v>
      </c>
      <c r="D9612" s="17"/>
      <c r="E9612" s="35" t="s">
        <v>73</v>
      </c>
      <c r="F9612" s="35" t="s">
        <v>77</v>
      </c>
      <c r="G9612" s="51" t="s">
        <v>67</v>
      </c>
      <c r="H9612" s="10">
        <v>4677</v>
      </c>
      <c r="I9612" s="10">
        <v>3981</v>
      </c>
      <c r="J9612" s="53">
        <v>8658</v>
      </c>
      <c r="K9612" s="55"/>
      <c r="L9612" s="57"/>
      <c r="M9612" s="57"/>
      <c r="N9612" s="59"/>
      <c r="O9612" s="61"/>
      <c r="P9612" s="10"/>
      <c r="Q9612" s="10"/>
      <c r="R9612" s="11"/>
      <c r="S9612" s="24">
        <f>Table1[[#This Row],[Female Voters]]/Table1[[#This Row],[Female Population]]</f>
        <v>0</v>
      </c>
      <c r="T9612" s="24">
        <f>Table1[[#This Row],[Male Voters]]/Table1[[#This Row],[Male Population]]</f>
        <v>0</v>
      </c>
      <c r="U9612" s="24">
        <f>Table1[[#This Row],[Total Voters]]/Table1[[#This Row],[Total Population]]</f>
        <v>0</v>
      </c>
      <c r="V9612" s="24">
        <f>Table1[[#This Row],[Female Ballots]]/Table1[[#This Row],[Female Population]]</f>
        <v>0</v>
      </c>
      <c r="W9612" s="24">
        <f>Table1[[#This Row],[Male Ballots]]/Table1[[#This Row],[Male Population]]</f>
        <v>0</v>
      </c>
      <c r="X9612" s="24">
        <f>Table1[[#This Row],[Total Ballots]]/Table1[[#This Row],[Total Population]]</f>
        <v>0</v>
      </c>
      <c r="Y9612" s="125" t="str">
        <f>IFERROR(Table1[[#This Row],[Female Ballots]]/Table1[[#This Row],[Female Voters]],"0.0%")</f>
        <v>0.0%</v>
      </c>
      <c r="Z9612" s="125" t="str">
        <f>IFERROR(Table1[[#This Row],[Male Ballots]]/Table1[[#This Row],[Male Voters]],"0.0%")</f>
        <v>0.0%</v>
      </c>
      <c r="AA9612" s="126" t="str">
        <f>IFERROR(Table1[[#This Row],[Total Ballots]]/Table1[[#This Row],[Total Voters]],"0.0%")</f>
        <v>0.0%</v>
      </c>
    </row>
    <row r="9613" spans="1:27" s="12" customFormat="1" x14ac:dyDescent="0.35">
      <c r="A9613" s="8" t="s">
        <v>54</v>
      </c>
      <c r="B9613" s="17">
        <v>2001</v>
      </c>
      <c r="C9613" s="17" t="s">
        <v>82</v>
      </c>
      <c r="D9613" s="17"/>
      <c r="E9613" s="35" t="s">
        <v>74</v>
      </c>
      <c r="F9613" s="35" t="s">
        <v>77</v>
      </c>
      <c r="G9613" s="51" t="s">
        <v>79</v>
      </c>
      <c r="H9613" s="10">
        <v>26015</v>
      </c>
      <c r="I9613" s="10">
        <v>25336</v>
      </c>
      <c r="J9613" s="53">
        <v>51351</v>
      </c>
      <c r="K9613" s="55"/>
      <c r="L9613" s="57"/>
      <c r="M9613" s="57"/>
      <c r="N9613" s="59">
        <v>33193</v>
      </c>
      <c r="O9613" s="61"/>
      <c r="P9613" s="10"/>
      <c r="Q9613" s="10"/>
      <c r="R9613" s="11">
        <v>16612</v>
      </c>
      <c r="S9613" s="24">
        <f>Table1[[#This Row],[Female Voters]]/Table1[[#This Row],[Female Population]]</f>
        <v>0</v>
      </c>
      <c r="T9613" s="24">
        <f>Table1[[#This Row],[Male Voters]]/Table1[[#This Row],[Male Population]]</f>
        <v>0</v>
      </c>
      <c r="U9613" s="24">
        <f>Table1[[#This Row],[Total Voters]]/Table1[[#This Row],[Total Population]]</f>
        <v>0.64639442269868164</v>
      </c>
      <c r="V9613" s="24">
        <f>Table1[[#This Row],[Female Ballots]]/Table1[[#This Row],[Female Population]]</f>
        <v>0</v>
      </c>
      <c r="W9613" s="24">
        <f>Table1[[#This Row],[Male Ballots]]/Table1[[#This Row],[Male Population]]</f>
        <v>0</v>
      </c>
      <c r="X9613" s="24">
        <f>Table1[[#This Row],[Total Ballots]]/Table1[[#This Row],[Total Population]]</f>
        <v>0.32349905551985358</v>
      </c>
      <c r="Y9613" s="125" t="str">
        <f>IFERROR(Table1[[#This Row],[Female Ballots]]/Table1[[#This Row],[Female Voters]],"0.0%")</f>
        <v>0.0%</v>
      </c>
      <c r="Z9613" s="125" t="str">
        <f>IFERROR(Table1[[#This Row],[Male Ballots]]/Table1[[#This Row],[Male Voters]],"0.0%")</f>
        <v>0.0%</v>
      </c>
      <c r="AA9613" s="126">
        <f>IFERROR(Table1[[#This Row],[Total Ballots]]/Table1[[#This Row],[Total Voters]],"0.0%")</f>
        <v>0.50046696592655082</v>
      </c>
    </row>
    <row r="9614" spans="1:27" s="12" customFormat="1" x14ac:dyDescent="0.35">
      <c r="A9614" s="8" t="s">
        <v>54</v>
      </c>
      <c r="B9614" s="17">
        <v>2001</v>
      </c>
      <c r="C9614" s="17" t="s">
        <v>82</v>
      </c>
      <c r="D9614" s="17"/>
      <c r="E9614" s="35" t="s">
        <v>74</v>
      </c>
      <c r="F9614" s="35" t="s">
        <v>77</v>
      </c>
      <c r="G9614" s="51" t="s">
        <v>62</v>
      </c>
      <c r="H9614" s="10">
        <v>2668</v>
      </c>
      <c r="I9614" s="10">
        <v>2913</v>
      </c>
      <c r="J9614" s="53">
        <v>5581</v>
      </c>
      <c r="K9614" s="55"/>
      <c r="L9614" s="57"/>
      <c r="M9614" s="57"/>
      <c r="N9614" s="59"/>
      <c r="O9614" s="61"/>
      <c r="P9614" s="10"/>
      <c r="Q9614" s="10"/>
      <c r="R9614" s="11"/>
      <c r="S9614" s="24">
        <f>Table1[[#This Row],[Female Voters]]/Table1[[#This Row],[Female Population]]</f>
        <v>0</v>
      </c>
      <c r="T9614" s="24">
        <f>Table1[[#This Row],[Male Voters]]/Table1[[#This Row],[Male Population]]</f>
        <v>0</v>
      </c>
      <c r="U9614" s="24">
        <f>Table1[[#This Row],[Total Voters]]/Table1[[#This Row],[Total Population]]</f>
        <v>0</v>
      </c>
      <c r="V9614" s="24">
        <f>Table1[[#This Row],[Female Ballots]]/Table1[[#This Row],[Female Population]]</f>
        <v>0</v>
      </c>
      <c r="W9614" s="24">
        <f>Table1[[#This Row],[Male Ballots]]/Table1[[#This Row],[Male Population]]</f>
        <v>0</v>
      </c>
      <c r="X9614" s="24">
        <f>Table1[[#This Row],[Total Ballots]]/Table1[[#This Row],[Total Population]]</f>
        <v>0</v>
      </c>
      <c r="Y9614" s="125" t="str">
        <f>IFERROR(Table1[[#This Row],[Female Ballots]]/Table1[[#This Row],[Female Voters]],"0.0%")</f>
        <v>0.0%</v>
      </c>
      <c r="Z9614" s="125" t="str">
        <f>IFERROR(Table1[[#This Row],[Male Ballots]]/Table1[[#This Row],[Male Voters]],"0.0%")</f>
        <v>0.0%</v>
      </c>
      <c r="AA9614" s="126" t="str">
        <f>IFERROR(Table1[[#This Row],[Total Ballots]]/Table1[[#This Row],[Total Voters]],"0.0%")</f>
        <v>0.0%</v>
      </c>
    </row>
    <row r="9615" spans="1:27" s="12" customFormat="1" x14ac:dyDescent="0.35">
      <c r="A9615" s="8" t="s">
        <v>54</v>
      </c>
      <c r="B9615" s="17">
        <v>2001</v>
      </c>
      <c r="C9615" s="17" t="s">
        <v>82</v>
      </c>
      <c r="D9615" s="17"/>
      <c r="E9615" s="35" t="s">
        <v>74</v>
      </c>
      <c r="F9615" s="35" t="s">
        <v>77</v>
      </c>
      <c r="G9615" s="51" t="s">
        <v>63</v>
      </c>
      <c r="H9615" s="10">
        <v>3720</v>
      </c>
      <c r="I9615" s="10">
        <v>3968</v>
      </c>
      <c r="J9615" s="53">
        <v>7688</v>
      </c>
      <c r="K9615" s="55"/>
      <c r="L9615" s="57"/>
      <c r="M9615" s="57"/>
      <c r="N9615" s="59"/>
      <c r="O9615" s="61"/>
      <c r="P9615" s="10"/>
      <c r="Q9615" s="10"/>
      <c r="R9615" s="11"/>
      <c r="S9615" s="24">
        <f>Table1[[#This Row],[Female Voters]]/Table1[[#This Row],[Female Population]]</f>
        <v>0</v>
      </c>
      <c r="T9615" s="24">
        <f>Table1[[#This Row],[Male Voters]]/Table1[[#This Row],[Male Population]]</f>
        <v>0</v>
      </c>
      <c r="U9615" s="24">
        <f>Table1[[#This Row],[Total Voters]]/Table1[[#This Row],[Total Population]]</f>
        <v>0</v>
      </c>
      <c r="V9615" s="24">
        <f>Table1[[#This Row],[Female Ballots]]/Table1[[#This Row],[Female Population]]</f>
        <v>0</v>
      </c>
      <c r="W9615" s="24">
        <f>Table1[[#This Row],[Male Ballots]]/Table1[[#This Row],[Male Population]]</f>
        <v>0</v>
      </c>
      <c r="X9615" s="24">
        <f>Table1[[#This Row],[Total Ballots]]/Table1[[#This Row],[Total Population]]</f>
        <v>0</v>
      </c>
      <c r="Y9615" s="125" t="str">
        <f>IFERROR(Table1[[#This Row],[Female Ballots]]/Table1[[#This Row],[Female Voters]],"0.0%")</f>
        <v>0.0%</v>
      </c>
      <c r="Z9615" s="125" t="str">
        <f>IFERROR(Table1[[#This Row],[Male Ballots]]/Table1[[#This Row],[Male Voters]],"0.0%")</f>
        <v>0.0%</v>
      </c>
      <c r="AA9615" s="126" t="str">
        <f>IFERROR(Table1[[#This Row],[Total Ballots]]/Table1[[#This Row],[Total Voters]],"0.0%")</f>
        <v>0.0%</v>
      </c>
    </row>
    <row r="9616" spans="1:27" s="12" customFormat="1" x14ac:dyDescent="0.35">
      <c r="A9616" s="8" t="s">
        <v>54</v>
      </c>
      <c r="B9616" s="17">
        <v>2001</v>
      </c>
      <c r="C9616" s="17" t="s">
        <v>82</v>
      </c>
      <c r="D9616" s="17"/>
      <c r="E9616" s="35" t="s">
        <v>74</v>
      </c>
      <c r="F9616" s="35" t="s">
        <v>77</v>
      </c>
      <c r="G9616" s="51" t="s">
        <v>64</v>
      </c>
      <c r="H9616" s="10">
        <v>5021</v>
      </c>
      <c r="I9616" s="10">
        <v>4930</v>
      </c>
      <c r="J9616" s="53">
        <v>9951</v>
      </c>
      <c r="K9616" s="55"/>
      <c r="L9616" s="57"/>
      <c r="M9616" s="57"/>
      <c r="N9616" s="59"/>
      <c r="O9616" s="61"/>
      <c r="P9616" s="10"/>
      <c r="Q9616" s="10"/>
      <c r="R9616" s="11"/>
      <c r="S9616" s="24">
        <f>Table1[[#This Row],[Female Voters]]/Table1[[#This Row],[Female Population]]</f>
        <v>0</v>
      </c>
      <c r="T9616" s="24">
        <f>Table1[[#This Row],[Male Voters]]/Table1[[#This Row],[Male Population]]</f>
        <v>0</v>
      </c>
      <c r="U9616" s="24">
        <f>Table1[[#This Row],[Total Voters]]/Table1[[#This Row],[Total Population]]</f>
        <v>0</v>
      </c>
      <c r="V9616" s="24">
        <f>Table1[[#This Row],[Female Ballots]]/Table1[[#This Row],[Female Population]]</f>
        <v>0</v>
      </c>
      <c r="W9616" s="24">
        <f>Table1[[#This Row],[Male Ballots]]/Table1[[#This Row],[Male Population]]</f>
        <v>0</v>
      </c>
      <c r="X9616" s="24">
        <f>Table1[[#This Row],[Total Ballots]]/Table1[[#This Row],[Total Population]]</f>
        <v>0</v>
      </c>
      <c r="Y9616" s="125" t="str">
        <f>IFERROR(Table1[[#This Row],[Female Ballots]]/Table1[[#This Row],[Female Voters]],"0.0%")</f>
        <v>0.0%</v>
      </c>
      <c r="Z9616" s="125" t="str">
        <f>IFERROR(Table1[[#This Row],[Male Ballots]]/Table1[[#This Row],[Male Voters]],"0.0%")</f>
        <v>0.0%</v>
      </c>
      <c r="AA9616" s="126" t="str">
        <f>IFERROR(Table1[[#This Row],[Total Ballots]]/Table1[[#This Row],[Total Voters]],"0.0%")</f>
        <v>0.0%</v>
      </c>
    </row>
    <row r="9617" spans="1:27" s="12" customFormat="1" x14ac:dyDescent="0.35">
      <c r="A9617" s="8" t="s">
        <v>54</v>
      </c>
      <c r="B9617" s="17">
        <v>2001</v>
      </c>
      <c r="C9617" s="17" t="s">
        <v>82</v>
      </c>
      <c r="D9617" s="17"/>
      <c r="E9617" s="35" t="s">
        <v>74</v>
      </c>
      <c r="F9617" s="35" t="s">
        <v>77</v>
      </c>
      <c r="G9617" s="51" t="s">
        <v>65</v>
      </c>
      <c r="H9617" s="10">
        <v>5147</v>
      </c>
      <c r="I9617" s="10">
        <v>5239</v>
      </c>
      <c r="J9617" s="53">
        <v>10386</v>
      </c>
      <c r="K9617" s="55"/>
      <c r="L9617" s="57"/>
      <c r="M9617" s="57"/>
      <c r="N9617" s="59"/>
      <c r="O9617" s="61"/>
      <c r="P9617" s="10"/>
      <c r="Q9617" s="10"/>
      <c r="R9617" s="11"/>
      <c r="S9617" s="24">
        <f>Table1[[#This Row],[Female Voters]]/Table1[[#This Row],[Female Population]]</f>
        <v>0</v>
      </c>
      <c r="T9617" s="24">
        <f>Table1[[#This Row],[Male Voters]]/Table1[[#This Row],[Male Population]]</f>
        <v>0</v>
      </c>
      <c r="U9617" s="24">
        <f>Table1[[#This Row],[Total Voters]]/Table1[[#This Row],[Total Population]]</f>
        <v>0</v>
      </c>
      <c r="V9617" s="24">
        <f>Table1[[#This Row],[Female Ballots]]/Table1[[#This Row],[Female Population]]</f>
        <v>0</v>
      </c>
      <c r="W9617" s="24">
        <f>Table1[[#This Row],[Male Ballots]]/Table1[[#This Row],[Male Population]]</f>
        <v>0</v>
      </c>
      <c r="X9617" s="24">
        <f>Table1[[#This Row],[Total Ballots]]/Table1[[#This Row],[Total Population]]</f>
        <v>0</v>
      </c>
      <c r="Y9617" s="125" t="str">
        <f>IFERROR(Table1[[#This Row],[Female Ballots]]/Table1[[#This Row],[Female Voters]],"0.0%")</f>
        <v>0.0%</v>
      </c>
      <c r="Z9617" s="125" t="str">
        <f>IFERROR(Table1[[#This Row],[Male Ballots]]/Table1[[#This Row],[Male Voters]],"0.0%")</f>
        <v>0.0%</v>
      </c>
      <c r="AA9617" s="126" t="str">
        <f>IFERROR(Table1[[#This Row],[Total Ballots]]/Table1[[#This Row],[Total Voters]],"0.0%")</f>
        <v>0.0%</v>
      </c>
    </row>
    <row r="9618" spans="1:27" s="12" customFormat="1" x14ac:dyDescent="0.35">
      <c r="A9618" s="8" t="s">
        <v>54</v>
      </c>
      <c r="B9618" s="17">
        <v>2001</v>
      </c>
      <c r="C9618" s="17" t="s">
        <v>82</v>
      </c>
      <c r="D9618" s="17"/>
      <c r="E9618" s="35" t="s">
        <v>74</v>
      </c>
      <c r="F9618" s="35" t="s">
        <v>77</v>
      </c>
      <c r="G9618" s="51" t="s">
        <v>66</v>
      </c>
      <c r="H9618" s="10">
        <v>3674</v>
      </c>
      <c r="I9618" s="10">
        <v>3577</v>
      </c>
      <c r="J9618" s="53">
        <v>7251</v>
      </c>
      <c r="K9618" s="55"/>
      <c r="L9618" s="57"/>
      <c r="M9618" s="57"/>
      <c r="N9618" s="59"/>
      <c r="O9618" s="61"/>
      <c r="P9618" s="10"/>
      <c r="Q9618" s="10"/>
      <c r="R9618" s="11"/>
      <c r="S9618" s="24">
        <f>Table1[[#This Row],[Female Voters]]/Table1[[#This Row],[Female Population]]</f>
        <v>0</v>
      </c>
      <c r="T9618" s="24">
        <f>Table1[[#This Row],[Male Voters]]/Table1[[#This Row],[Male Population]]</f>
        <v>0</v>
      </c>
      <c r="U9618" s="24">
        <f>Table1[[#This Row],[Total Voters]]/Table1[[#This Row],[Total Population]]</f>
        <v>0</v>
      </c>
      <c r="V9618" s="24">
        <f>Table1[[#This Row],[Female Ballots]]/Table1[[#This Row],[Female Population]]</f>
        <v>0</v>
      </c>
      <c r="W9618" s="24">
        <f>Table1[[#This Row],[Male Ballots]]/Table1[[#This Row],[Male Population]]</f>
        <v>0</v>
      </c>
      <c r="X9618" s="24">
        <f>Table1[[#This Row],[Total Ballots]]/Table1[[#This Row],[Total Population]]</f>
        <v>0</v>
      </c>
      <c r="Y9618" s="125" t="str">
        <f>IFERROR(Table1[[#This Row],[Female Ballots]]/Table1[[#This Row],[Female Voters]],"0.0%")</f>
        <v>0.0%</v>
      </c>
      <c r="Z9618" s="125" t="str">
        <f>IFERROR(Table1[[#This Row],[Male Ballots]]/Table1[[#This Row],[Male Voters]],"0.0%")</f>
        <v>0.0%</v>
      </c>
      <c r="AA9618" s="126" t="str">
        <f>IFERROR(Table1[[#This Row],[Total Ballots]]/Table1[[#This Row],[Total Voters]],"0.0%")</f>
        <v>0.0%</v>
      </c>
    </row>
    <row r="9619" spans="1:27" s="12" customFormat="1" x14ac:dyDescent="0.35">
      <c r="A9619" s="8" t="s">
        <v>54</v>
      </c>
      <c r="B9619" s="17">
        <v>2001</v>
      </c>
      <c r="C9619" s="17" t="s">
        <v>82</v>
      </c>
      <c r="D9619" s="17"/>
      <c r="E9619" s="35" t="s">
        <v>74</v>
      </c>
      <c r="F9619" s="35" t="s">
        <v>77</v>
      </c>
      <c r="G9619" s="51" t="s">
        <v>67</v>
      </c>
      <c r="H9619" s="10">
        <v>5785</v>
      </c>
      <c r="I9619" s="10">
        <v>4709</v>
      </c>
      <c r="J9619" s="53">
        <v>10494</v>
      </c>
      <c r="K9619" s="55"/>
      <c r="L9619" s="57"/>
      <c r="M9619" s="57"/>
      <c r="N9619" s="59"/>
      <c r="O9619" s="61"/>
      <c r="P9619" s="10"/>
      <c r="Q9619" s="10"/>
      <c r="R9619" s="11"/>
      <c r="S9619" s="24">
        <f>Table1[[#This Row],[Female Voters]]/Table1[[#This Row],[Female Population]]</f>
        <v>0</v>
      </c>
      <c r="T9619" s="24">
        <f>Table1[[#This Row],[Male Voters]]/Table1[[#This Row],[Male Population]]</f>
        <v>0</v>
      </c>
      <c r="U9619" s="24">
        <f>Table1[[#This Row],[Total Voters]]/Table1[[#This Row],[Total Population]]</f>
        <v>0</v>
      </c>
      <c r="V9619" s="24">
        <f>Table1[[#This Row],[Female Ballots]]/Table1[[#This Row],[Female Population]]</f>
        <v>0</v>
      </c>
      <c r="W9619" s="24">
        <f>Table1[[#This Row],[Male Ballots]]/Table1[[#This Row],[Male Population]]</f>
        <v>0</v>
      </c>
      <c r="X9619" s="24">
        <f>Table1[[#This Row],[Total Ballots]]/Table1[[#This Row],[Total Population]]</f>
        <v>0</v>
      </c>
      <c r="Y9619" s="125" t="str">
        <f>IFERROR(Table1[[#This Row],[Female Ballots]]/Table1[[#This Row],[Female Voters]],"0.0%")</f>
        <v>0.0%</v>
      </c>
      <c r="Z9619" s="125" t="str">
        <f>IFERROR(Table1[[#This Row],[Male Ballots]]/Table1[[#This Row],[Male Voters]],"0.0%")</f>
        <v>0.0%</v>
      </c>
      <c r="AA9619" s="126" t="str">
        <f>IFERROR(Table1[[#This Row],[Total Ballots]]/Table1[[#This Row],[Total Voters]],"0.0%")</f>
        <v>0.0%</v>
      </c>
    </row>
    <row r="9620" spans="1:27" s="12" customFormat="1" x14ac:dyDescent="0.35">
      <c r="A9620" s="8" t="s">
        <v>30</v>
      </c>
      <c r="B9620" s="17">
        <v>2001</v>
      </c>
      <c r="C9620" s="17" t="s">
        <v>82</v>
      </c>
      <c r="D9620" s="17"/>
      <c r="E9620" s="35" t="s">
        <v>74</v>
      </c>
      <c r="F9620" s="35" t="s">
        <v>77</v>
      </c>
      <c r="G9620" s="51" t="s">
        <v>79</v>
      </c>
      <c r="H9620" s="10">
        <v>27298</v>
      </c>
      <c r="I9620" s="10">
        <v>26730</v>
      </c>
      <c r="J9620" s="53">
        <v>54028</v>
      </c>
      <c r="K9620" s="55"/>
      <c r="L9620" s="57"/>
      <c r="M9620" s="57"/>
      <c r="N9620" s="59">
        <v>40706</v>
      </c>
      <c r="O9620" s="61"/>
      <c r="P9620" s="10"/>
      <c r="Q9620" s="10"/>
      <c r="R9620" s="11">
        <v>20496</v>
      </c>
      <c r="S9620" s="24">
        <f>Table1[[#This Row],[Female Voters]]/Table1[[#This Row],[Female Population]]</f>
        <v>0</v>
      </c>
      <c r="T9620" s="24">
        <f>Table1[[#This Row],[Male Voters]]/Table1[[#This Row],[Male Population]]</f>
        <v>0</v>
      </c>
      <c r="U9620" s="24">
        <f>Table1[[#This Row],[Total Voters]]/Table1[[#This Row],[Total Population]]</f>
        <v>0.75342415044051236</v>
      </c>
      <c r="V9620" s="24">
        <f>Table1[[#This Row],[Female Ballots]]/Table1[[#This Row],[Female Population]]</f>
        <v>0</v>
      </c>
      <c r="W9620" s="24">
        <f>Table1[[#This Row],[Male Ballots]]/Table1[[#This Row],[Male Population]]</f>
        <v>0</v>
      </c>
      <c r="X9620" s="24">
        <f>Table1[[#This Row],[Total Ballots]]/Table1[[#This Row],[Total Population]]</f>
        <v>0.37935885096616567</v>
      </c>
      <c r="Y9620" s="125" t="str">
        <f>IFERROR(Table1[[#This Row],[Female Ballots]]/Table1[[#This Row],[Female Voters]],"0.0%")</f>
        <v>0.0%</v>
      </c>
      <c r="Z9620" s="125" t="str">
        <f>IFERROR(Table1[[#This Row],[Male Ballots]]/Table1[[#This Row],[Male Voters]],"0.0%")</f>
        <v>0.0%</v>
      </c>
      <c r="AA9620" s="126">
        <f>IFERROR(Table1[[#This Row],[Total Ballots]]/Table1[[#This Row],[Total Voters]],"0.0%")</f>
        <v>0.50351299562718022</v>
      </c>
    </row>
    <row r="9621" spans="1:27" s="12" customFormat="1" x14ac:dyDescent="0.35">
      <c r="A9621" s="8" t="s">
        <v>30</v>
      </c>
      <c r="B9621" s="17">
        <v>2001</v>
      </c>
      <c r="C9621" s="17" t="s">
        <v>82</v>
      </c>
      <c r="D9621" s="17"/>
      <c r="E9621" s="35" t="s">
        <v>74</v>
      </c>
      <c r="F9621" s="35" t="s">
        <v>77</v>
      </c>
      <c r="G9621" s="51" t="s">
        <v>62</v>
      </c>
      <c r="H9621" s="10">
        <v>2815</v>
      </c>
      <c r="I9621" s="10">
        <v>3475</v>
      </c>
      <c r="J9621" s="53">
        <v>6290</v>
      </c>
      <c r="K9621" s="55"/>
      <c r="L9621" s="57"/>
      <c r="M9621" s="57"/>
      <c r="N9621" s="59"/>
      <c r="O9621" s="61"/>
      <c r="P9621" s="10"/>
      <c r="Q9621" s="10"/>
      <c r="R9621" s="11"/>
      <c r="S9621" s="24">
        <f>Table1[[#This Row],[Female Voters]]/Table1[[#This Row],[Female Population]]</f>
        <v>0</v>
      </c>
      <c r="T9621" s="24">
        <f>Table1[[#This Row],[Male Voters]]/Table1[[#This Row],[Male Population]]</f>
        <v>0</v>
      </c>
      <c r="U9621" s="24">
        <f>Table1[[#This Row],[Total Voters]]/Table1[[#This Row],[Total Population]]</f>
        <v>0</v>
      </c>
      <c r="V9621" s="24">
        <f>Table1[[#This Row],[Female Ballots]]/Table1[[#This Row],[Female Population]]</f>
        <v>0</v>
      </c>
      <c r="W9621" s="24">
        <f>Table1[[#This Row],[Male Ballots]]/Table1[[#This Row],[Male Population]]</f>
        <v>0</v>
      </c>
      <c r="X9621" s="24">
        <f>Table1[[#This Row],[Total Ballots]]/Table1[[#This Row],[Total Population]]</f>
        <v>0</v>
      </c>
      <c r="Y9621" s="125" t="str">
        <f>IFERROR(Table1[[#This Row],[Female Ballots]]/Table1[[#This Row],[Female Voters]],"0.0%")</f>
        <v>0.0%</v>
      </c>
      <c r="Z9621" s="125" t="str">
        <f>IFERROR(Table1[[#This Row],[Male Ballots]]/Table1[[#This Row],[Male Voters]],"0.0%")</f>
        <v>0.0%</v>
      </c>
      <c r="AA9621" s="126" t="str">
        <f>IFERROR(Table1[[#This Row],[Total Ballots]]/Table1[[#This Row],[Total Voters]],"0.0%")</f>
        <v>0.0%</v>
      </c>
    </row>
    <row r="9622" spans="1:27" s="12" customFormat="1" x14ac:dyDescent="0.35">
      <c r="A9622" s="8" t="s">
        <v>30</v>
      </c>
      <c r="B9622" s="17">
        <v>2001</v>
      </c>
      <c r="C9622" s="17" t="s">
        <v>82</v>
      </c>
      <c r="D9622" s="17"/>
      <c r="E9622" s="35" t="s">
        <v>74</v>
      </c>
      <c r="F9622" s="35" t="s">
        <v>77</v>
      </c>
      <c r="G9622" s="51" t="s">
        <v>63</v>
      </c>
      <c r="H9622" s="10">
        <v>4264</v>
      </c>
      <c r="I9622" s="10">
        <v>4752</v>
      </c>
      <c r="J9622" s="53">
        <v>9016</v>
      </c>
      <c r="K9622" s="55"/>
      <c r="L9622" s="57"/>
      <c r="M9622" s="57"/>
      <c r="N9622" s="59"/>
      <c r="O9622" s="61"/>
      <c r="P9622" s="10"/>
      <c r="Q9622" s="10"/>
      <c r="R9622" s="11"/>
      <c r="S9622" s="24">
        <f>Table1[[#This Row],[Female Voters]]/Table1[[#This Row],[Female Population]]</f>
        <v>0</v>
      </c>
      <c r="T9622" s="24">
        <f>Table1[[#This Row],[Male Voters]]/Table1[[#This Row],[Male Population]]</f>
        <v>0</v>
      </c>
      <c r="U9622" s="24">
        <f>Table1[[#This Row],[Total Voters]]/Table1[[#This Row],[Total Population]]</f>
        <v>0</v>
      </c>
      <c r="V9622" s="24">
        <f>Table1[[#This Row],[Female Ballots]]/Table1[[#This Row],[Female Population]]</f>
        <v>0</v>
      </c>
      <c r="W9622" s="24">
        <f>Table1[[#This Row],[Male Ballots]]/Table1[[#This Row],[Male Population]]</f>
        <v>0</v>
      </c>
      <c r="X9622" s="24">
        <f>Table1[[#This Row],[Total Ballots]]/Table1[[#This Row],[Total Population]]</f>
        <v>0</v>
      </c>
      <c r="Y9622" s="125" t="str">
        <f>IFERROR(Table1[[#This Row],[Female Ballots]]/Table1[[#This Row],[Female Voters]],"0.0%")</f>
        <v>0.0%</v>
      </c>
      <c r="Z9622" s="125" t="str">
        <f>IFERROR(Table1[[#This Row],[Male Ballots]]/Table1[[#This Row],[Male Voters]],"0.0%")</f>
        <v>0.0%</v>
      </c>
      <c r="AA9622" s="126" t="str">
        <f>IFERROR(Table1[[#This Row],[Total Ballots]]/Table1[[#This Row],[Total Voters]],"0.0%")</f>
        <v>0.0%</v>
      </c>
    </row>
    <row r="9623" spans="1:27" s="12" customFormat="1" x14ac:dyDescent="0.35">
      <c r="A9623" s="8" t="s">
        <v>30</v>
      </c>
      <c r="B9623" s="17">
        <v>2001</v>
      </c>
      <c r="C9623" s="17" t="s">
        <v>82</v>
      </c>
      <c r="D9623" s="17"/>
      <c r="E9623" s="35" t="s">
        <v>74</v>
      </c>
      <c r="F9623" s="35" t="s">
        <v>77</v>
      </c>
      <c r="G9623" s="51" t="s">
        <v>64</v>
      </c>
      <c r="H9623" s="10">
        <v>5357</v>
      </c>
      <c r="I9623" s="10">
        <v>5296</v>
      </c>
      <c r="J9623" s="53">
        <v>10653</v>
      </c>
      <c r="K9623" s="55"/>
      <c r="L9623" s="57"/>
      <c r="M9623" s="57"/>
      <c r="N9623" s="59"/>
      <c r="O9623" s="61"/>
      <c r="P9623" s="10"/>
      <c r="Q9623" s="10"/>
      <c r="R9623" s="11"/>
      <c r="S9623" s="24">
        <f>Table1[[#This Row],[Female Voters]]/Table1[[#This Row],[Female Population]]</f>
        <v>0</v>
      </c>
      <c r="T9623" s="24">
        <f>Table1[[#This Row],[Male Voters]]/Table1[[#This Row],[Male Population]]</f>
        <v>0</v>
      </c>
      <c r="U9623" s="24">
        <f>Table1[[#This Row],[Total Voters]]/Table1[[#This Row],[Total Population]]</f>
        <v>0</v>
      </c>
      <c r="V9623" s="24">
        <f>Table1[[#This Row],[Female Ballots]]/Table1[[#This Row],[Female Population]]</f>
        <v>0</v>
      </c>
      <c r="W9623" s="24">
        <f>Table1[[#This Row],[Male Ballots]]/Table1[[#This Row],[Male Population]]</f>
        <v>0</v>
      </c>
      <c r="X9623" s="24">
        <f>Table1[[#This Row],[Total Ballots]]/Table1[[#This Row],[Total Population]]</f>
        <v>0</v>
      </c>
      <c r="Y9623" s="125" t="str">
        <f>IFERROR(Table1[[#This Row],[Female Ballots]]/Table1[[#This Row],[Female Voters]],"0.0%")</f>
        <v>0.0%</v>
      </c>
      <c r="Z9623" s="125" t="str">
        <f>IFERROR(Table1[[#This Row],[Male Ballots]]/Table1[[#This Row],[Male Voters]],"0.0%")</f>
        <v>0.0%</v>
      </c>
      <c r="AA9623" s="126" t="str">
        <f>IFERROR(Table1[[#This Row],[Total Ballots]]/Table1[[#This Row],[Total Voters]],"0.0%")</f>
        <v>0.0%</v>
      </c>
    </row>
    <row r="9624" spans="1:27" s="12" customFormat="1" x14ac:dyDescent="0.35">
      <c r="A9624" s="8" t="s">
        <v>30</v>
      </c>
      <c r="B9624" s="17">
        <v>2001</v>
      </c>
      <c r="C9624" s="17" t="s">
        <v>82</v>
      </c>
      <c r="D9624" s="17"/>
      <c r="E9624" s="35" t="s">
        <v>74</v>
      </c>
      <c r="F9624" s="35" t="s">
        <v>77</v>
      </c>
      <c r="G9624" s="51" t="s">
        <v>65</v>
      </c>
      <c r="H9624" s="10">
        <v>5253</v>
      </c>
      <c r="I9624" s="10">
        <v>4804</v>
      </c>
      <c r="J9624" s="53">
        <v>10057</v>
      </c>
      <c r="K9624" s="55"/>
      <c r="L9624" s="57"/>
      <c r="M9624" s="57"/>
      <c r="N9624" s="59"/>
      <c r="O9624" s="61"/>
      <c r="P9624" s="10"/>
      <c r="Q9624" s="10"/>
      <c r="R9624" s="11"/>
      <c r="S9624" s="24">
        <f>Table1[[#This Row],[Female Voters]]/Table1[[#This Row],[Female Population]]</f>
        <v>0</v>
      </c>
      <c r="T9624" s="24">
        <f>Table1[[#This Row],[Male Voters]]/Table1[[#This Row],[Male Population]]</f>
        <v>0</v>
      </c>
      <c r="U9624" s="24">
        <f>Table1[[#This Row],[Total Voters]]/Table1[[#This Row],[Total Population]]</f>
        <v>0</v>
      </c>
      <c r="V9624" s="24">
        <f>Table1[[#This Row],[Female Ballots]]/Table1[[#This Row],[Female Population]]</f>
        <v>0</v>
      </c>
      <c r="W9624" s="24">
        <f>Table1[[#This Row],[Male Ballots]]/Table1[[#This Row],[Male Population]]</f>
        <v>0</v>
      </c>
      <c r="X9624" s="24">
        <f>Table1[[#This Row],[Total Ballots]]/Table1[[#This Row],[Total Population]]</f>
        <v>0</v>
      </c>
      <c r="Y9624" s="125" t="str">
        <f>IFERROR(Table1[[#This Row],[Female Ballots]]/Table1[[#This Row],[Female Voters]],"0.0%")</f>
        <v>0.0%</v>
      </c>
      <c r="Z9624" s="125" t="str">
        <f>IFERROR(Table1[[#This Row],[Male Ballots]]/Table1[[#This Row],[Male Voters]],"0.0%")</f>
        <v>0.0%</v>
      </c>
      <c r="AA9624" s="126" t="str">
        <f>IFERROR(Table1[[#This Row],[Total Ballots]]/Table1[[#This Row],[Total Voters]],"0.0%")</f>
        <v>0.0%</v>
      </c>
    </row>
    <row r="9625" spans="1:27" s="12" customFormat="1" x14ac:dyDescent="0.35">
      <c r="A9625" s="8" t="s">
        <v>30</v>
      </c>
      <c r="B9625" s="17">
        <v>2001</v>
      </c>
      <c r="C9625" s="17" t="s">
        <v>82</v>
      </c>
      <c r="D9625" s="17"/>
      <c r="E9625" s="35" t="s">
        <v>74</v>
      </c>
      <c r="F9625" s="35" t="s">
        <v>77</v>
      </c>
      <c r="G9625" s="51" t="s">
        <v>66</v>
      </c>
      <c r="H9625" s="10">
        <v>3962</v>
      </c>
      <c r="I9625" s="10">
        <v>3600</v>
      </c>
      <c r="J9625" s="53">
        <v>7562</v>
      </c>
      <c r="K9625" s="55"/>
      <c r="L9625" s="57"/>
      <c r="M9625" s="57"/>
      <c r="N9625" s="59"/>
      <c r="O9625" s="61"/>
      <c r="P9625" s="10"/>
      <c r="Q9625" s="10"/>
      <c r="R9625" s="11"/>
      <c r="S9625" s="24">
        <f>Table1[[#This Row],[Female Voters]]/Table1[[#This Row],[Female Population]]</f>
        <v>0</v>
      </c>
      <c r="T9625" s="24">
        <f>Table1[[#This Row],[Male Voters]]/Table1[[#This Row],[Male Population]]</f>
        <v>0</v>
      </c>
      <c r="U9625" s="24">
        <f>Table1[[#This Row],[Total Voters]]/Table1[[#This Row],[Total Population]]</f>
        <v>0</v>
      </c>
      <c r="V9625" s="24">
        <f>Table1[[#This Row],[Female Ballots]]/Table1[[#This Row],[Female Population]]</f>
        <v>0</v>
      </c>
      <c r="W9625" s="24">
        <f>Table1[[#This Row],[Male Ballots]]/Table1[[#This Row],[Male Population]]</f>
        <v>0</v>
      </c>
      <c r="X9625" s="24">
        <f>Table1[[#This Row],[Total Ballots]]/Table1[[#This Row],[Total Population]]</f>
        <v>0</v>
      </c>
      <c r="Y9625" s="125" t="str">
        <f>IFERROR(Table1[[#This Row],[Female Ballots]]/Table1[[#This Row],[Female Voters]],"0.0%")</f>
        <v>0.0%</v>
      </c>
      <c r="Z9625" s="125" t="str">
        <f>IFERROR(Table1[[#This Row],[Male Ballots]]/Table1[[#This Row],[Male Voters]],"0.0%")</f>
        <v>0.0%</v>
      </c>
      <c r="AA9625" s="126" t="str">
        <f>IFERROR(Table1[[#This Row],[Total Ballots]]/Table1[[#This Row],[Total Voters]],"0.0%")</f>
        <v>0.0%</v>
      </c>
    </row>
    <row r="9626" spans="1:27" s="12" customFormat="1" x14ac:dyDescent="0.35">
      <c r="A9626" s="8" t="s">
        <v>30</v>
      </c>
      <c r="B9626" s="17">
        <v>2001</v>
      </c>
      <c r="C9626" s="17" t="s">
        <v>82</v>
      </c>
      <c r="D9626" s="17"/>
      <c r="E9626" s="35" t="s">
        <v>74</v>
      </c>
      <c r="F9626" s="35" t="s">
        <v>77</v>
      </c>
      <c r="G9626" s="51" t="s">
        <v>67</v>
      </c>
      <c r="H9626" s="10">
        <v>5647</v>
      </c>
      <c r="I9626" s="10">
        <v>4803</v>
      </c>
      <c r="J9626" s="53">
        <v>10450</v>
      </c>
      <c r="K9626" s="55"/>
      <c r="L9626" s="57"/>
      <c r="M9626" s="57"/>
      <c r="N9626" s="59"/>
      <c r="O9626" s="61"/>
      <c r="P9626" s="10"/>
      <c r="Q9626" s="10"/>
      <c r="R9626" s="11"/>
      <c r="S9626" s="24">
        <f>Table1[[#This Row],[Female Voters]]/Table1[[#This Row],[Female Population]]</f>
        <v>0</v>
      </c>
      <c r="T9626" s="24">
        <f>Table1[[#This Row],[Male Voters]]/Table1[[#This Row],[Male Population]]</f>
        <v>0</v>
      </c>
      <c r="U9626" s="24">
        <f>Table1[[#This Row],[Total Voters]]/Table1[[#This Row],[Total Population]]</f>
        <v>0</v>
      </c>
      <c r="V9626" s="24">
        <f>Table1[[#This Row],[Female Ballots]]/Table1[[#This Row],[Female Population]]</f>
        <v>0</v>
      </c>
      <c r="W9626" s="24">
        <f>Table1[[#This Row],[Male Ballots]]/Table1[[#This Row],[Male Population]]</f>
        <v>0</v>
      </c>
      <c r="X9626" s="24">
        <f>Table1[[#This Row],[Total Ballots]]/Table1[[#This Row],[Total Population]]</f>
        <v>0</v>
      </c>
      <c r="Y9626" s="125" t="str">
        <f>IFERROR(Table1[[#This Row],[Female Ballots]]/Table1[[#This Row],[Female Voters]],"0.0%")</f>
        <v>0.0%</v>
      </c>
      <c r="Z9626" s="125" t="str">
        <f>IFERROR(Table1[[#This Row],[Male Ballots]]/Table1[[#This Row],[Male Voters]],"0.0%")</f>
        <v>0.0%</v>
      </c>
      <c r="AA9626" s="126" t="str">
        <f>IFERROR(Table1[[#This Row],[Total Ballots]]/Table1[[#This Row],[Total Voters]],"0.0%")</f>
        <v>0.0%</v>
      </c>
    </row>
    <row r="9627" spans="1:27" s="12" customFormat="1" x14ac:dyDescent="0.35">
      <c r="A9627" s="8" t="s">
        <v>24</v>
      </c>
      <c r="B9627" s="17">
        <v>2001</v>
      </c>
      <c r="C9627" s="17" t="s">
        <v>82</v>
      </c>
      <c r="D9627" s="17"/>
      <c r="E9627" s="35" t="s">
        <v>73</v>
      </c>
      <c r="F9627" s="35" t="s">
        <v>77</v>
      </c>
      <c r="G9627" s="51" t="s">
        <v>79</v>
      </c>
      <c r="H9627" s="10">
        <v>11064</v>
      </c>
      <c r="I9627" s="10">
        <v>10473</v>
      </c>
      <c r="J9627" s="53">
        <v>21537</v>
      </c>
      <c r="K9627" s="55"/>
      <c r="L9627" s="57"/>
      <c r="M9627" s="57"/>
      <c r="N9627" s="59">
        <v>18506</v>
      </c>
      <c r="O9627" s="61"/>
      <c r="P9627" s="10"/>
      <c r="Q9627" s="10"/>
      <c r="R9627" s="11">
        <v>11306</v>
      </c>
      <c r="S9627" s="24">
        <f>Table1[[#This Row],[Female Voters]]/Table1[[#This Row],[Female Population]]</f>
        <v>0</v>
      </c>
      <c r="T9627" s="24">
        <f>Table1[[#This Row],[Male Voters]]/Table1[[#This Row],[Male Population]]</f>
        <v>0</v>
      </c>
      <c r="U9627" s="24">
        <f>Table1[[#This Row],[Total Voters]]/Table1[[#This Row],[Total Population]]</f>
        <v>0.85926545015554623</v>
      </c>
      <c r="V9627" s="24">
        <f>Table1[[#This Row],[Female Ballots]]/Table1[[#This Row],[Female Population]]</f>
        <v>0</v>
      </c>
      <c r="W9627" s="24">
        <f>Table1[[#This Row],[Male Ballots]]/Table1[[#This Row],[Male Population]]</f>
        <v>0</v>
      </c>
      <c r="X9627" s="24">
        <f>Table1[[#This Row],[Total Ballots]]/Table1[[#This Row],[Total Population]]</f>
        <v>0.52495705065700882</v>
      </c>
      <c r="Y9627" s="125" t="str">
        <f>IFERROR(Table1[[#This Row],[Female Ballots]]/Table1[[#This Row],[Female Voters]],"0.0%")</f>
        <v>0.0%</v>
      </c>
      <c r="Z9627" s="125" t="str">
        <f>IFERROR(Table1[[#This Row],[Male Ballots]]/Table1[[#This Row],[Male Voters]],"0.0%")</f>
        <v>0.0%</v>
      </c>
      <c r="AA9627" s="126">
        <f>IFERROR(Table1[[#This Row],[Total Ballots]]/Table1[[#This Row],[Total Voters]],"0.0%")</f>
        <v>0.61093699340754348</v>
      </c>
    </row>
    <row r="9628" spans="1:27" s="12" customFormat="1" x14ac:dyDescent="0.35">
      <c r="A9628" s="8" t="s">
        <v>24</v>
      </c>
      <c r="B9628" s="17">
        <v>2001</v>
      </c>
      <c r="C9628" s="17" t="s">
        <v>82</v>
      </c>
      <c r="D9628" s="17"/>
      <c r="E9628" s="35" t="s">
        <v>73</v>
      </c>
      <c r="F9628" s="35" t="s">
        <v>77</v>
      </c>
      <c r="G9628" s="51" t="s">
        <v>62</v>
      </c>
      <c r="H9628" s="10">
        <v>632</v>
      </c>
      <c r="I9628" s="10">
        <v>719</v>
      </c>
      <c r="J9628" s="53">
        <v>1351</v>
      </c>
      <c r="K9628" s="55"/>
      <c r="L9628" s="57"/>
      <c r="M9628" s="57"/>
      <c r="N9628" s="59"/>
      <c r="O9628" s="61"/>
      <c r="P9628" s="10"/>
      <c r="Q9628" s="10"/>
      <c r="R9628" s="11"/>
      <c r="S9628" s="24">
        <f>Table1[[#This Row],[Female Voters]]/Table1[[#This Row],[Female Population]]</f>
        <v>0</v>
      </c>
      <c r="T9628" s="24">
        <f>Table1[[#This Row],[Male Voters]]/Table1[[#This Row],[Male Population]]</f>
        <v>0</v>
      </c>
      <c r="U9628" s="24">
        <f>Table1[[#This Row],[Total Voters]]/Table1[[#This Row],[Total Population]]</f>
        <v>0</v>
      </c>
      <c r="V9628" s="24">
        <f>Table1[[#This Row],[Female Ballots]]/Table1[[#This Row],[Female Population]]</f>
        <v>0</v>
      </c>
      <c r="W9628" s="24">
        <f>Table1[[#This Row],[Male Ballots]]/Table1[[#This Row],[Male Population]]</f>
        <v>0</v>
      </c>
      <c r="X9628" s="24">
        <f>Table1[[#This Row],[Total Ballots]]/Table1[[#This Row],[Total Population]]</f>
        <v>0</v>
      </c>
      <c r="Y9628" s="125" t="str">
        <f>IFERROR(Table1[[#This Row],[Female Ballots]]/Table1[[#This Row],[Female Voters]],"0.0%")</f>
        <v>0.0%</v>
      </c>
      <c r="Z9628" s="125" t="str">
        <f>IFERROR(Table1[[#This Row],[Male Ballots]]/Table1[[#This Row],[Male Voters]],"0.0%")</f>
        <v>0.0%</v>
      </c>
      <c r="AA9628" s="126" t="str">
        <f>IFERROR(Table1[[#This Row],[Total Ballots]]/Table1[[#This Row],[Total Voters]],"0.0%")</f>
        <v>0.0%</v>
      </c>
    </row>
    <row r="9629" spans="1:27" s="12" customFormat="1" x14ac:dyDescent="0.35">
      <c r="A9629" s="8" t="s">
        <v>24</v>
      </c>
      <c r="B9629" s="17">
        <v>2001</v>
      </c>
      <c r="C9629" s="17" t="s">
        <v>82</v>
      </c>
      <c r="D9629" s="17"/>
      <c r="E9629" s="35" t="s">
        <v>73</v>
      </c>
      <c r="F9629" s="35" t="s">
        <v>77</v>
      </c>
      <c r="G9629" s="51" t="s">
        <v>63</v>
      </c>
      <c r="H9629" s="10">
        <v>1025</v>
      </c>
      <c r="I9629" s="10">
        <v>973</v>
      </c>
      <c r="J9629" s="53">
        <v>1998</v>
      </c>
      <c r="K9629" s="55"/>
      <c r="L9629" s="57"/>
      <c r="M9629" s="57"/>
      <c r="N9629" s="59"/>
      <c r="O9629" s="61"/>
      <c r="P9629" s="10"/>
      <c r="Q9629" s="10"/>
      <c r="R9629" s="11"/>
      <c r="S9629" s="24">
        <f>Table1[[#This Row],[Female Voters]]/Table1[[#This Row],[Female Population]]</f>
        <v>0</v>
      </c>
      <c r="T9629" s="24">
        <f>Table1[[#This Row],[Male Voters]]/Table1[[#This Row],[Male Population]]</f>
        <v>0</v>
      </c>
      <c r="U9629" s="24">
        <f>Table1[[#This Row],[Total Voters]]/Table1[[#This Row],[Total Population]]</f>
        <v>0</v>
      </c>
      <c r="V9629" s="24">
        <f>Table1[[#This Row],[Female Ballots]]/Table1[[#This Row],[Female Population]]</f>
        <v>0</v>
      </c>
      <c r="W9629" s="24">
        <f>Table1[[#This Row],[Male Ballots]]/Table1[[#This Row],[Male Population]]</f>
        <v>0</v>
      </c>
      <c r="X9629" s="24">
        <f>Table1[[#This Row],[Total Ballots]]/Table1[[#This Row],[Total Population]]</f>
        <v>0</v>
      </c>
      <c r="Y9629" s="125" t="str">
        <f>IFERROR(Table1[[#This Row],[Female Ballots]]/Table1[[#This Row],[Female Voters]],"0.0%")</f>
        <v>0.0%</v>
      </c>
      <c r="Z9629" s="125" t="str">
        <f>IFERROR(Table1[[#This Row],[Male Ballots]]/Table1[[#This Row],[Male Voters]],"0.0%")</f>
        <v>0.0%</v>
      </c>
      <c r="AA9629" s="126" t="str">
        <f>IFERROR(Table1[[#This Row],[Total Ballots]]/Table1[[#This Row],[Total Voters]],"0.0%")</f>
        <v>0.0%</v>
      </c>
    </row>
    <row r="9630" spans="1:27" s="12" customFormat="1" x14ac:dyDescent="0.35">
      <c r="A9630" s="8" t="s">
        <v>24</v>
      </c>
      <c r="B9630" s="17">
        <v>2001</v>
      </c>
      <c r="C9630" s="17" t="s">
        <v>82</v>
      </c>
      <c r="D9630" s="17"/>
      <c r="E9630" s="35" t="s">
        <v>73</v>
      </c>
      <c r="F9630" s="35" t="s">
        <v>77</v>
      </c>
      <c r="G9630" s="51" t="s">
        <v>64</v>
      </c>
      <c r="H9630" s="10">
        <v>1885</v>
      </c>
      <c r="I9630" s="10">
        <v>1724</v>
      </c>
      <c r="J9630" s="53">
        <v>3609</v>
      </c>
      <c r="K9630" s="55"/>
      <c r="L9630" s="57"/>
      <c r="M9630" s="57"/>
      <c r="N9630" s="59"/>
      <c r="O9630" s="61"/>
      <c r="P9630" s="10"/>
      <c r="Q9630" s="10"/>
      <c r="R9630" s="11"/>
      <c r="S9630" s="24">
        <f>Table1[[#This Row],[Female Voters]]/Table1[[#This Row],[Female Population]]</f>
        <v>0</v>
      </c>
      <c r="T9630" s="24">
        <f>Table1[[#This Row],[Male Voters]]/Table1[[#This Row],[Male Population]]</f>
        <v>0</v>
      </c>
      <c r="U9630" s="24">
        <f>Table1[[#This Row],[Total Voters]]/Table1[[#This Row],[Total Population]]</f>
        <v>0</v>
      </c>
      <c r="V9630" s="24">
        <f>Table1[[#This Row],[Female Ballots]]/Table1[[#This Row],[Female Population]]</f>
        <v>0</v>
      </c>
      <c r="W9630" s="24">
        <f>Table1[[#This Row],[Male Ballots]]/Table1[[#This Row],[Male Population]]</f>
        <v>0</v>
      </c>
      <c r="X9630" s="24">
        <f>Table1[[#This Row],[Total Ballots]]/Table1[[#This Row],[Total Population]]</f>
        <v>0</v>
      </c>
      <c r="Y9630" s="125" t="str">
        <f>IFERROR(Table1[[#This Row],[Female Ballots]]/Table1[[#This Row],[Female Voters]],"0.0%")</f>
        <v>0.0%</v>
      </c>
      <c r="Z9630" s="125" t="str">
        <f>IFERROR(Table1[[#This Row],[Male Ballots]]/Table1[[#This Row],[Male Voters]],"0.0%")</f>
        <v>0.0%</v>
      </c>
      <c r="AA9630" s="126" t="str">
        <f>IFERROR(Table1[[#This Row],[Total Ballots]]/Table1[[#This Row],[Total Voters]],"0.0%")</f>
        <v>0.0%</v>
      </c>
    </row>
    <row r="9631" spans="1:27" s="12" customFormat="1" x14ac:dyDescent="0.35">
      <c r="A9631" s="8" t="s">
        <v>24</v>
      </c>
      <c r="B9631" s="17">
        <v>2001</v>
      </c>
      <c r="C9631" s="17" t="s">
        <v>82</v>
      </c>
      <c r="D9631" s="17"/>
      <c r="E9631" s="35" t="s">
        <v>73</v>
      </c>
      <c r="F9631" s="35" t="s">
        <v>77</v>
      </c>
      <c r="G9631" s="51" t="s">
        <v>65</v>
      </c>
      <c r="H9631" s="10">
        <v>2589</v>
      </c>
      <c r="I9631" s="10">
        <v>2388</v>
      </c>
      <c r="J9631" s="53">
        <v>4977</v>
      </c>
      <c r="K9631" s="55"/>
      <c r="L9631" s="57"/>
      <c r="M9631" s="57"/>
      <c r="N9631" s="59"/>
      <c r="O9631" s="61"/>
      <c r="P9631" s="10"/>
      <c r="Q9631" s="10"/>
      <c r="R9631" s="11"/>
      <c r="S9631" s="24">
        <f>Table1[[#This Row],[Female Voters]]/Table1[[#This Row],[Female Population]]</f>
        <v>0</v>
      </c>
      <c r="T9631" s="24">
        <f>Table1[[#This Row],[Male Voters]]/Table1[[#This Row],[Male Population]]</f>
        <v>0</v>
      </c>
      <c r="U9631" s="24">
        <f>Table1[[#This Row],[Total Voters]]/Table1[[#This Row],[Total Population]]</f>
        <v>0</v>
      </c>
      <c r="V9631" s="24">
        <f>Table1[[#This Row],[Female Ballots]]/Table1[[#This Row],[Female Population]]</f>
        <v>0</v>
      </c>
      <c r="W9631" s="24">
        <f>Table1[[#This Row],[Male Ballots]]/Table1[[#This Row],[Male Population]]</f>
        <v>0</v>
      </c>
      <c r="X9631" s="24">
        <f>Table1[[#This Row],[Total Ballots]]/Table1[[#This Row],[Total Population]]</f>
        <v>0</v>
      </c>
      <c r="Y9631" s="125" t="str">
        <f>IFERROR(Table1[[#This Row],[Female Ballots]]/Table1[[#This Row],[Female Voters]],"0.0%")</f>
        <v>0.0%</v>
      </c>
      <c r="Z9631" s="125" t="str">
        <f>IFERROR(Table1[[#This Row],[Male Ballots]]/Table1[[#This Row],[Male Voters]],"0.0%")</f>
        <v>0.0%</v>
      </c>
      <c r="AA9631" s="126" t="str">
        <f>IFERROR(Table1[[#This Row],[Total Ballots]]/Table1[[#This Row],[Total Voters]],"0.0%")</f>
        <v>0.0%</v>
      </c>
    </row>
    <row r="9632" spans="1:27" s="12" customFormat="1" x14ac:dyDescent="0.35">
      <c r="A9632" s="8" t="s">
        <v>24</v>
      </c>
      <c r="B9632" s="17">
        <v>2001</v>
      </c>
      <c r="C9632" s="17" t="s">
        <v>82</v>
      </c>
      <c r="D9632" s="17"/>
      <c r="E9632" s="35" t="s">
        <v>73</v>
      </c>
      <c r="F9632" s="35" t="s">
        <v>77</v>
      </c>
      <c r="G9632" s="51" t="s">
        <v>66</v>
      </c>
      <c r="H9632" s="10">
        <v>2013</v>
      </c>
      <c r="I9632" s="10">
        <v>1894</v>
      </c>
      <c r="J9632" s="53">
        <v>3907</v>
      </c>
      <c r="K9632" s="55"/>
      <c r="L9632" s="57"/>
      <c r="M9632" s="57"/>
      <c r="N9632" s="59"/>
      <c r="O9632" s="61"/>
      <c r="P9632" s="10"/>
      <c r="Q9632" s="10"/>
      <c r="R9632" s="11"/>
      <c r="S9632" s="24">
        <f>Table1[[#This Row],[Female Voters]]/Table1[[#This Row],[Female Population]]</f>
        <v>0</v>
      </c>
      <c r="T9632" s="24">
        <f>Table1[[#This Row],[Male Voters]]/Table1[[#This Row],[Male Population]]</f>
        <v>0</v>
      </c>
      <c r="U9632" s="24">
        <f>Table1[[#This Row],[Total Voters]]/Table1[[#This Row],[Total Population]]</f>
        <v>0</v>
      </c>
      <c r="V9632" s="24">
        <f>Table1[[#This Row],[Female Ballots]]/Table1[[#This Row],[Female Population]]</f>
        <v>0</v>
      </c>
      <c r="W9632" s="24">
        <f>Table1[[#This Row],[Male Ballots]]/Table1[[#This Row],[Male Population]]</f>
        <v>0</v>
      </c>
      <c r="X9632" s="24">
        <f>Table1[[#This Row],[Total Ballots]]/Table1[[#This Row],[Total Population]]</f>
        <v>0</v>
      </c>
      <c r="Y9632" s="125" t="str">
        <f>IFERROR(Table1[[#This Row],[Female Ballots]]/Table1[[#This Row],[Female Voters]],"0.0%")</f>
        <v>0.0%</v>
      </c>
      <c r="Z9632" s="125" t="str">
        <f>IFERROR(Table1[[#This Row],[Male Ballots]]/Table1[[#This Row],[Male Voters]],"0.0%")</f>
        <v>0.0%</v>
      </c>
      <c r="AA9632" s="126" t="str">
        <f>IFERROR(Table1[[#This Row],[Total Ballots]]/Table1[[#This Row],[Total Voters]],"0.0%")</f>
        <v>0.0%</v>
      </c>
    </row>
    <row r="9633" spans="1:27" s="12" customFormat="1" x14ac:dyDescent="0.35">
      <c r="A9633" s="8" t="s">
        <v>24</v>
      </c>
      <c r="B9633" s="17">
        <v>2001</v>
      </c>
      <c r="C9633" s="17" t="s">
        <v>82</v>
      </c>
      <c r="D9633" s="17"/>
      <c r="E9633" s="35" t="s">
        <v>73</v>
      </c>
      <c r="F9633" s="35" t="s">
        <v>77</v>
      </c>
      <c r="G9633" s="51" t="s">
        <v>67</v>
      </c>
      <c r="H9633" s="10">
        <v>2920</v>
      </c>
      <c r="I9633" s="10">
        <v>2775</v>
      </c>
      <c r="J9633" s="53">
        <v>5695</v>
      </c>
      <c r="K9633" s="55"/>
      <c r="L9633" s="57"/>
      <c r="M9633" s="57"/>
      <c r="N9633" s="59"/>
      <c r="O9633" s="61"/>
      <c r="P9633" s="10"/>
      <c r="Q9633" s="10"/>
      <c r="R9633" s="11"/>
      <c r="S9633" s="24">
        <f>Table1[[#This Row],[Female Voters]]/Table1[[#This Row],[Female Population]]</f>
        <v>0</v>
      </c>
      <c r="T9633" s="24">
        <f>Table1[[#This Row],[Male Voters]]/Table1[[#This Row],[Male Population]]</f>
        <v>0</v>
      </c>
      <c r="U9633" s="24">
        <f>Table1[[#This Row],[Total Voters]]/Table1[[#This Row],[Total Population]]</f>
        <v>0</v>
      </c>
      <c r="V9633" s="24">
        <f>Table1[[#This Row],[Female Ballots]]/Table1[[#This Row],[Female Population]]</f>
        <v>0</v>
      </c>
      <c r="W9633" s="24">
        <f>Table1[[#This Row],[Male Ballots]]/Table1[[#This Row],[Male Population]]</f>
        <v>0</v>
      </c>
      <c r="X9633" s="24">
        <f>Table1[[#This Row],[Total Ballots]]/Table1[[#This Row],[Total Population]]</f>
        <v>0</v>
      </c>
      <c r="Y9633" s="125" t="str">
        <f>IFERROR(Table1[[#This Row],[Female Ballots]]/Table1[[#This Row],[Female Voters]],"0.0%")</f>
        <v>0.0%</v>
      </c>
      <c r="Z9633" s="125" t="str">
        <f>IFERROR(Table1[[#This Row],[Male Ballots]]/Table1[[#This Row],[Male Voters]],"0.0%")</f>
        <v>0.0%</v>
      </c>
      <c r="AA9633" s="126" t="str">
        <f>IFERROR(Table1[[#This Row],[Total Ballots]]/Table1[[#This Row],[Total Voters]],"0.0%")</f>
        <v>0.0%</v>
      </c>
    </row>
    <row r="9634" spans="1:27" s="12" customFormat="1" x14ac:dyDescent="0.35">
      <c r="A9634" s="8" t="s">
        <v>47</v>
      </c>
      <c r="B9634" s="17">
        <v>2001</v>
      </c>
      <c r="C9634" s="17" t="s">
        <v>82</v>
      </c>
      <c r="D9634" s="17" t="s">
        <v>69</v>
      </c>
      <c r="E9634" s="35" t="s">
        <v>73</v>
      </c>
      <c r="F9634" s="35" t="s">
        <v>77</v>
      </c>
      <c r="G9634" s="51" t="s">
        <v>79</v>
      </c>
      <c r="H9634" s="10">
        <v>690042</v>
      </c>
      <c r="I9634" s="10">
        <v>672717</v>
      </c>
      <c r="J9634" s="53">
        <v>1362759.07</v>
      </c>
      <c r="K9634" s="55"/>
      <c r="L9634" s="57"/>
      <c r="M9634" s="57"/>
      <c r="N9634" s="59">
        <v>1076966</v>
      </c>
      <c r="O9634" s="61"/>
      <c r="P9634" s="10"/>
      <c r="Q9634" s="10"/>
      <c r="R9634" s="11">
        <v>459930</v>
      </c>
      <c r="S9634" s="24">
        <f>Table1[[#This Row],[Female Voters]]/Table1[[#This Row],[Female Population]]</f>
        <v>0</v>
      </c>
      <c r="T9634" s="24">
        <f>Table1[[#This Row],[Male Voters]]/Table1[[#This Row],[Male Population]]</f>
        <v>0</v>
      </c>
      <c r="U9634" s="24">
        <f>Table1[[#This Row],[Total Voters]]/Table1[[#This Row],[Total Population]]</f>
        <v>0.79028349449914137</v>
      </c>
      <c r="V9634" s="24">
        <f>Table1[[#This Row],[Female Ballots]]/Table1[[#This Row],[Female Population]]</f>
        <v>0</v>
      </c>
      <c r="W9634" s="24">
        <f>Table1[[#This Row],[Male Ballots]]/Table1[[#This Row],[Male Population]]</f>
        <v>0</v>
      </c>
      <c r="X9634" s="24">
        <f>Table1[[#This Row],[Total Ballots]]/Table1[[#This Row],[Total Population]]</f>
        <v>0.33749912961503897</v>
      </c>
      <c r="Y9634" s="125" t="str">
        <f>IFERROR(Table1[[#This Row],[Female Ballots]]/Table1[[#This Row],[Female Voters]],"0.0%")</f>
        <v>0.0%</v>
      </c>
      <c r="Z9634" s="125" t="str">
        <f>IFERROR(Table1[[#This Row],[Male Ballots]]/Table1[[#This Row],[Male Voters]],"0.0%")</f>
        <v>0.0%</v>
      </c>
      <c r="AA9634" s="126">
        <f>IFERROR(Table1[[#This Row],[Total Ballots]]/Table1[[#This Row],[Total Voters]],"0.0%")</f>
        <v>0.42706083571811926</v>
      </c>
    </row>
    <row r="9635" spans="1:27" s="12" customFormat="1" x14ac:dyDescent="0.35">
      <c r="A9635" s="8" t="s">
        <v>47</v>
      </c>
      <c r="B9635" s="17">
        <v>2001</v>
      </c>
      <c r="C9635" s="17" t="s">
        <v>82</v>
      </c>
      <c r="D9635" s="17" t="s">
        <v>69</v>
      </c>
      <c r="E9635" s="35" t="s">
        <v>73</v>
      </c>
      <c r="F9635" s="35" t="s">
        <v>77</v>
      </c>
      <c r="G9635" s="51" t="s">
        <v>62</v>
      </c>
      <c r="H9635" s="10">
        <v>81655</v>
      </c>
      <c r="I9635" s="10">
        <v>83378</v>
      </c>
      <c r="J9635" s="53">
        <v>165033.01</v>
      </c>
      <c r="K9635" s="55"/>
      <c r="L9635" s="57"/>
      <c r="M9635" s="57"/>
      <c r="N9635" s="59"/>
      <c r="O9635" s="61"/>
      <c r="P9635" s="10"/>
      <c r="Q9635" s="10"/>
      <c r="R9635" s="11"/>
      <c r="S9635" s="24">
        <f>Table1[[#This Row],[Female Voters]]/Table1[[#This Row],[Female Population]]</f>
        <v>0</v>
      </c>
      <c r="T9635" s="24">
        <f>Table1[[#This Row],[Male Voters]]/Table1[[#This Row],[Male Population]]</f>
        <v>0</v>
      </c>
      <c r="U9635" s="24">
        <f>Table1[[#This Row],[Total Voters]]/Table1[[#This Row],[Total Population]]</f>
        <v>0</v>
      </c>
      <c r="V9635" s="24">
        <f>Table1[[#This Row],[Female Ballots]]/Table1[[#This Row],[Female Population]]</f>
        <v>0</v>
      </c>
      <c r="W9635" s="24">
        <f>Table1[[#This Row],[Male Ballots]]/Table1[[#This Row],[Male Population]]</f>
        <v>0</v>
      </c>
      <c r="X9635" s="24">
        <f>Table1[[#This Row],[Total Ballots]]/Table1[[#This Row],[Total Population]]</f>
        <v>0</v>
      </c>
      <c r="Y9635" s="125" t="str">
        <f>IFERROR(Table1[[#This Row],[Female Ballots]]/Table1[[#This Row],[Female Voters]],"0.0%")</f>
        <v>0.0%</v>
      </c>
      <c r="Z9635" s="125" t="str">
        <f>IFERROR(Table1[[#This Row],[Male Ballots]]/Table1[[#This Row],[Male Voters]],"0.0%")</f>
        <v>0.0%</v>
      </c>
      <c r="AA9635" s="126" t="str">
        <f>IFERROR(Table1[[#This Row],[Total Ballots]]/Table1[[#This Row],[Total Voters]],"0.0%")</f>
        <v>0.0%</v>
      </c>
    </row>
    <row r="9636" spans="1:27" s="12" customFormat="1" x14ac:dyDescent="0.35">
      <c r="A9636" s="8" t="s">
        <v>47</v>
      </c>
      <c r="B9636" s="17">
        <v>2001</v>
      </c>
      <c r="C9636" s="17" t="s">
        <v>82</v>
      </c>
      <c r="D9636" s="17" t="s">
        <v>69</v>
      </c>
      <c r="E9636" s="35" t="s">
        <v>73</v>
      </c>
      <c r="F9636" s="35" t="s">
        <v>77</v>
      </c>
      <c r="G9636" s="51" t="s">
        <v>63</v>
      </c>
      <c r="H9636" s="10">
        <v>141443</v>
      </c>
      <c r="I9636" s="10">
        <v>150849</v>
      </c>
      <c r="J9636" s="53">
        <v>292292.02</v>
      </c>
      <c r="K9636" s="55"/>
      <c r="L9636" s="57"/>
      <c r="M9636" s="57"/>
      <c r="N9636" s="59"/>
      <c r="O9636" s="61"/>
      <c r="P9636" s="10"/>
      <c r="Q9636" s="10"/>
      <c r="R9636" s="11"/>
      <c r="S9636" s="24">
        <f>Table1[[#This Row],[Female Voters]]/Table1[[#This Row],[Female Population]]</f>
        <v>0</v>
      </c>
      <c r="T9636" s="24">
        <f>Table1[[#This Row],[Male Voters]]/Table1[[#This Row],[Male Population]]</f>
        <v>0</v>
      </c>
      <c r="U9636" s="24">
        <f>Table1[[#This Row],[Total Voters]]/Table1[[#This Row],[Total Population]]</f>
        <v>0</v>
      </c>
      <c r="V9636" s="24">
        <f>Table1[[#This Row],[Female Ballots]]/Table1[[#This Row],[Female Population]]</f>
        <v>0</v>
      </c>
      <c r="W9636" s="24">
        <f>Table1[[#This Row],[Male Ballots]]/Table1[[#This Row],[Male Population]]</f>
        <v>0</v>
      </c>
      <c r="X9636" s="24">
        <f>Table1[[#This Row],[Total Ballots]]/Table1[[#This Row],[Total Population]]</f>
        <v>0</v>
      </c>
      <c r="Y9636" s="125" t="str">
        <f>IFERROR(Table1[[#This Row],[Female Ballots]]/Table1[[#This Row],[Female Voters]],"0.0%")</f>
        <v>0.0%</v>
      </c>
      <c r="Z9636" s="125" t="str">
        <f>IFERROR(Table1[[#This Row],[Male Ballots]]/Table1[[#This Row],[Male Voters]],"0.0%")</f>
        <v>0.0%</v>
      </c>
      <c r="AA9636" s="126" t="str">
        <f>IFERROR(Table1[[#This Row],[Total Ballots]]/Table1[[#This Row],[Total Voters]],"0.0%")</f>
        <v>0.0%</v>
      </c>
    </row>
    <row r="9637" spans="1:27" s="12" customFormat="1" x14ac:dyDescent="0.35">
      <c r="A9637" s="8" t="s">
        <v>47</v>
      </c>
      <c r="B9637" s="17">
        <v>2001</v>
      </c>
      <c r="C9637" s="17" t="s">
        <v>82</v>
      </c>
      <c r="D9637" s="17" t="s">
        <v>69</v>
      </c>
      <c r="E9637" s="35" t="s">
        <v>73</v>
      </c>
      <c r="F9637" s="35" t="s">
        <v>77</v>
      </c>
      <c r="G9637" s="51" t="s">
        <v>64</v>
      </c>
      <c r="H9637" s="10">
        <v>151318</v>
      </c>
      <c r="I9637" s="10">
        <v>156533</v>
      </c>
      <c r="J9637" s="53">
        <v>307851.02</v>
      </c>
      <c r="K9637" s="55"/>
      <c r="L9637" s="57"/>
      <c r="M9637" s="57"/>
      <c r="N9637" s="59"/>
      <c r="O9637" s="61"/>
      <c r="P9637" s="10"/>
      <c r="Q9637" s="10"/>
      <c r="R9637" s="11"/>
      <c r="S9637" s="24">
        <f>Table1[[#This Row],[Female Voters]]/Table1[[#This Row],[Female Population]]</f>
        <v>0</v>
      </c>
      <c r="T9637" s="24">
        <f>Table1[[#This Row],[Male Voters]]/Table1[[#This Row],[Male Population]]</f>
        <v>0</v>
      </c>
      <c r="U9637" s="24">
        <f>Table1[[#This Row],[Total Voters]]/Table1[[#This Row],[Total Population]]</f>
        <v>0</v>
      </c>
      <c r="V9637" s="24">
        <f>Table1[[#This Row],[Female Ballots]]/Table1[[#This Row],[Female Population]]</f>
        <v>0</v>
      </c>
      <c r="W9637" s="24">
        <f>Table1[[#This Row],[Male Ballots]]/Table1[[#This Row],[Male Population]]</f>
        <v>0</v>
      </c>
      <c r="X9637" s="24">
        <f>Table1[[#This Row],[Total Ballots]]/Table1[[#This Row],[Total Population]]</f>
        <v>0</v>
      </c>
      <c r="Y9637" s="125" t="str">
        <f>IFERROR(Table1[[#This Row],[Female Ballots]]/Table1[[#This Row],[Female Voters]],"0.0%")</f>
        <v>0.0%</v>
      </c>
      <c r="Z9637" s="125" t="str">
        <f>IFERROR(Table1[[#This Row],[Male Ballots]]/Table1[[#This Row],[Male Voters]],"0.0%")</f>
        <v>0.0%</v>
      </c>
      <c r="AA9637" s="126" t="str">
        <f>IFERROR(Table1[[#This Row],[Total Ballots]]/Table1[[#This Row],[Total Voters]],"0.0%")</f>
        <v>0.0%</v>
      </c>
    </row>
    <row r="9638" spans="1:27" s="12" customFormat="1" x14ac:dyDescent="0.35">
      <c r="A9638" s="8" t="s">
        <v>47</v>
      </c>
      <c r="B9638" s="17">
        <v>2001</v>
      </c>
      <c r="C9638" s="17" t="s">
        <v>82</v>
      </c>
      <c r="D9638" s="17" t="s">
        <v>69</v>
      </c>
      <c r="E9638" s="35" t="s">
        <v>73</v>
      </c>
      <c r="F9638" s="35" t="s">
        <v>77</v>
      </c>
      <c r="G9638" s="51" t="s">
        <v>65</v>
      </c>
      <c r="H9638" s="10">
        <v>135245</v>
      </c>
      <c r="I9638" s="10">
        <v>133208</v>
      </c>
      <c r="J9638" s="53">
        <v>268453.02</v>
      </c>
      <c r="K9638" s="55"/>
      <c r="L9638" s="57"/>
      <c r="M9638" s="57"/>
      <c r="N9638" s="59"/>
      <c r="O9638" s="61"/>
      <c r="P9638" s="10"/>
      <c r="Q9638" s="10"/>
      <c r="R9638" s="11"/>
      <c r="S9638" s="24">
        <f>Table1[[#This Row],[Female Voters]]/Table1[[#This Row],[Female Population]]</f>
        <v>0</v>
      </c>
      <c r="T9638" s="24">
        <f>Table1[[#This Row],[Male Voters]]/Table1[[#This Row],[Male Population]]</f>
        <v>0</v>
      </c>
      <c r="U9638" s="24">
        <f>Table1[[#This Row],[Total Voters]]/Table1[[#This Row],[Total Population]]</f>
        <v>0</v>
      </c>
      <c r="V9638" s="24">
        <f>Table1[[#This Row],[Female Ballots]]/Table1[[#This Row],[Female Population]]</f>
        <v>0</v>
      </c>
      <c r="W9638" s="24">
        <f>Table1[[#This Row],[Male Ballots]]/Table1[[#This Row],[Male Population]]</f>
        <v>0</v>
      </c>
      <c r="X9638" s="24">
        <f>Table1[[#This Row],[Total Ballots]]/Table1[[#This Row],[Total Population]]</f>
        <v>0</v>
      </c>
      <c r="Y9638" s="125" t="str">
        <f>IFERROR(Table1[[#This Row],[Female Ballots]]/Table1[[#This Row],[Female Voters]],"0.0%")</f>
        <v>0.0%</v>
      </c>
      <c r="Z9638" s="125" t="str">
        <f>IFERROR(Table1[[#This Row],[Male Ballots]]/Table1[[#This Row],[Male Voters]],"0.0%")</f>
        <v>0.0%</v>
      </c>
      <c r="AA9638" s="126" t="str">
        <f>IFERROR(Table1[[#This Row],[Total Ballots]]/Table1[[#This Row],[Total Voters]],"0.0%")</f>
        <v>0.0%</v>
      </c>
    </row>
    <row r="9639" spans="1:27" s="12" customFormat="1" x14ac:dyDescent="0.35">
      <c r="A9639" s="8" t="s">
        <v>47</v>
      </c>
      <c r="B9639" s="17">
        <v>2001</v>
      </c>
      <c r="C9639" s="17" t="s">
        <v>82</v>
      </c>
      <c r="D9639" s="17" t="s">
        <v>69</v>
      </c>
      <c r="E9639" s="35" t="s">
        <v>73</v>
      </c>
      <c r="F9639" s="35" t="s">
        <v>77</v>
      </c>
      <c r="G9639" s="51" t="s">
        <v>66</v>
      </c>
      <c r="H9639" s="10">
        <v>73702</v>
      </c>
      <c r="I9639" s="10">
        <v>72864</v>
      </c>
      <c r="J9639" s="53">
        <v>146566</v>
      </c>
      <c r="K9639" s="55"/>
      <c r="L9639" s="57"/>
      <c r="M9639" s="57"/>
      <c r="N9639" s="59"/>
      <c r="O9639" s="61"/>
      <c r="P9639" s="10"/>
      <c r="Q9639" s="10"/>
      <c r="R9639" s="11"/>
      <c r="S9639" s="24">
        <f>Table1[[#This Row],[Female Voters]]/Table1[[#This Row],[Female Population]]</f>
        <v>0</v>
      </c>
      <c r="T9639" s="24">
        <f>Table1[[#This Row],[Male Voters]]/Table1[[#This Row],[Male Population]]</f>
        <v>0</v>
      </c>
      <c r="U9639" s="24">
        <f>Table1[[#This Row],[Total Voters]]/Table1[[#This Row],[Total Population]]</f>
        <v>0</v>
      </c>
      <c r="V9639" s="24">
        <f>Table1[[#This Row],[Female Ballots]]/Table1[[#This Row],[Female Population]]</f>
        <v>0</v>
      </c>
      <c r="W9639" s="24">
        <f>Table1[[#This Row],[Male Ballots]]/Table1[[#This Row],[Male Population]]</f>
        <v>0</v>
      </c>
      <c r="X9639" s="24">
        <f>Table1[[#This Row],[Total Ballots]]/Table1[[#This Row],[Total Population]]</f>
        <v>0</v>
      </c>
      <c r="Y9639" s="125" t="str">
        <f>IFERROR(Table1[[#This Row],[Female Ballots]]/Table1[[#This Row],[Female Voters]],"0.0%")</f>
        <v>0.0%</v>
      </c>
      <c r="Z9639" s="125" t="str">
        <f>IFERROR(Table1[[#This Row],[Male Ballots]]/Table1[[#This Row],[Male Voters]],"0.0%")</f>
        <v>0.0%</v>
      </c>
      <c r="AA9639" s="126" t="str">
        <f>IFERROR(Table1[[#This Row],[Total Ballots]]/Table1[[#This Row],[Total Voters]],"0.0%")</f>
        <v>0.0%</v>
      </c>
    </row>
    <row r="9640" spans="1:27" s="12" customFormat="1" x14ac:dyDescent="0.35">
      <c r="A9640" s="8" t="s">
        <v>47</v>
      </c>
      <c r="B9640" s="17">
        <v>2001</v>
      </c>
      <c r="C9640" s="17" t="s">
        <v>82</v>
      </c>
      <c r="D9640" s="17" t="s">
        <v>69</v>
      </c>
      <c r="E9640" s="35" t="s">
        <v>73</v>
      </c>
      <c r="F9640" s="35" t="s">
        <v>77</v>
      </c>
      <c r="G9640" s="51" t="s">
        <v>67</v>
      </c>
      <c r="H9640" s="10">
        <v>106679</v>
      </c>
      <c r="I9640" s="10">
        <v>75885</v>
      </c>
      <c r="J9640" s="53">
        <v>182564</v>
      </c>
      <c r="K9640" s="55"/>
      <c r="L9640" s="57"/>
      <c r="M9640" s="57"/>
      <c r="N9640" s="59"/>
      <c r="O9640" s="61"/>
      <c r="P9640" s="10"/>
      <c r="Q9640" s="10"/>
      <c r="R9640" s="11"/>
      <c r="S9640" s="24">
        <f>Table1[[#This Row],[Female Voters]]/Table1[[#This Row],[Female Population]]</f>
        <v>0</v>
      </c>
      <c r="T9640" s="24">
        <f>Table1[[#This Row],[Male Voters]]/Table1[[#This Row],[Male Population]]</f>
        <v>0</v>
      </c>
      <c r="U9640" s="24">
        <f>Table1[[#This Row],[Total Voters]]/Table1[[#This Row],[Total Population]]</f>
        <v>0</v>
      </c>
      <c r="V9640" s="24">
        <f>Table1[[#This Row],[Female Ballots]]/Table1[[#This Row],[Female Population]]</f>
        <v>0</v>
      </c>
      <c r="W9640" s="24">
        <f>Table1[[#This Row],[Male Ballots]]/Table1[[#This Row],[Male Population]]</f>
        <v>0</v>
      </c>
      <c r="X9640" s="24">
        <f>Table1[[#This Row],[Total Ballots]]/Table1[[#This Row],[Total Population]]</f>
        <v>0</v>
      </c>
      <c r="Y9640" s="125" t="str">
        <f>IFERROR(Table1[[#This Row],[Female Ballots]]/Table1[[#This Row],[Female Voters]],"0.0%")</f>
        <v>0.0%</v>
      </c>
      <c r="Z9640" s="125" t="str">
        <f>IFERROR(Table1[[#This Row],[Male Ballots]]/Table1[[#This Row],[Male Voters]],"0.0%")</f>
        <v>0.0%</v>
      </c>
      <c r="AA9640" s="126" t="str">
        <f>IFERROR(Table1[[#This Row],[Total Ballots]]/Table1[[#This Row],[Total Voters]],"0.0%")</f>
        <v>0.0%</v>
      </c>
    </row>
    <row r="9641" spans="1:27" s="12" customFormat="1" x14ac:dyDescent="0.35">
      <c r="A9641" s="8" t="s">
        <v>39</v>
      </c>
      <c r="B9641" s="17">
        <v>2001</v>
      </c>
      <c r="C9641" s="17" t="s">
        <v>82</v>
      </c>
      <c r="D9641" s="17" t="s">
        <v>70</v>
      </c>
      <c r="E9641" s="35" t="s">
        <v>74</v>
      </c>
      <c r="F9641" s="35" t="s">
        <v>77</v>
      </c>
      <c r="G9641" s="51" t="s">
        <v>79</v>
      </c>
      <c r="H9641" s="10">
        <v>85617</v>
      </c>
      <c r="I9641" s="10">
        <v>86812</v>
      </c>
      <c r="J9641" s="53">
        <v>172429</v>
      </c>
      <c r="K9641" s="55"/>
      <c r="L9641" s="57"/>
      <c r="M9641" s="57"/>
      <c r="N9641" s="59">
        <v>126724</v>
      </c>
      <c r="O9641" s="61"/>
      <c r="P9641" s="10"/>
      <c r="Q9641" s="10"/>
      <c r="R9641" s="11">
        <v>66103</v>
      </c>
      <c r="S9641" s="24">
        <f>Table1[[#This Row],[Female Voters]]/Table1[[#This Row],[Female Population]]</f>
        <v>0</v>
      </c>
      <c r="T9641" s="24">
        <f>Table1[[#This Row],[Male Voters]]/Table1[[#This Row],[Male Population]]</f>
        <v>0</v>
      </c>
      <c r="U9641" s="24">
        <f>Table1[[#This Row],[Total Voters]]/Table1[[#This Row],[Total Population]]</f>
        <v>0.73493437878779089</v>
      </c>
      <c r="V9641" s="24">
        <f>Table1[[#This Row],[Female Ballots]]/Table1[[#This Row],[Female Population]]</f>
        <v>0</v>
      </c>
      <c r="W9641" s="24">
        <f>Table1[[#This Row],[Male Ballots]]/Table1[[#This Row],[Male Population]]</f>
        <v>0</v>
      </c>
      <c r="X9641" s="24">
        <f>Table1[[#This Row],[Total Ballots]]/Table1[[#This Row],[Total Population]]</f>
        <v>0.38336358733159737</v>
      </c>
      <c r="Y9641" s="125" t="str">
        <f>IFERROR(Table1[[#This Row],[Female Ballots]]/Table1[[#This Row],[Female Voters]],"0.0%")</f>
        <v>0.0%</v>
      </c>
      <c r="Z9641" s="125" t="str">
        <f>IFERROR(Table1[[#This Row],[Male Ballots]]/Table1[[#This Row],[Male Voters]],"0.0%")</f>
        <v>0.0%</v>
      </c>
      <c r="AA9641" s="126">
        <f>IFERROR(Table1[[#This Row],[Total Ballots]]/Table1[[#This Row],[Total Voters]],"0.0%")</f>
        <v>0.5216296834064581</v>
      </c>
    </row>
    <row r="9642" spans="1:27" s="12" customFormat="1" x14ac:dyDescent="0.35">
      <c r="A9642" s="8" t="s">
        <v>39</v>
      </c>
      <c r="B9642" s="17">
        <v>2001</v>
      </c>
      <c r="C9642" s="17" t="s">
        <v>82</v>
      </c>
      <c r="D9642" s="17" t="s">
        <v>70</v>
      </c>
      <c r="E9642" s="35" t="s">
        <v>74</v>
      </c>
      <c r="F9642" s="35" t="s">
        <v>77</v>
      </c>
      <c r="G9642" s="51" t="s">
        <v>62</v>
      </c>
      <c r="H9642" s="10">
        <v>9623</v>
      </c>
      <c r="I9642" s="10">
        <v>12492</v>
      </c>
      <c r="J9642" s="53">
        <v>22115</v>
      </c>
      <c r="K9642" s="55"/>
      <c r="L9642" s="57"/>
      <c r="M9642" s="57"/>
      <c r="N9642" s="59"/>
      <c r="O9642" s="61"/>
      <c r="P9642" s="10"/>
      <c r="Q9642" s="10"/>
      <c r="R9642" s="11"/>
      <c r="S9642" s="24">
        <f>Table1[[#This Row],[Female Voters]]/Table1[[#This Row],[Female Population]]</f>
        <v>0</v>
      </c>
      <c r="T9642" s="24">
        <f>Table1[[#This Row],[Male Voters]]/Table1[[#This Row],[Male Population]]</f>
        <v>0</v>
      </c>
      <c r="U9642" s="24">
        <f>Table1[[#This Row],[Total Voters]]/Table1[[#This Row],[Total Population]]</f>
        <v>0</v>
      </c>
      <c r="V9642" s="24">
        <f>Table1[[#This Row],[Female Ballots]]/Table1[[#This Row],[Female Population]]</f>
        <v>0</v>
      </c>
      <c r="W9642" s="24">
        <f>Table1[[#This Row],[Male Ballots]]/Table1[[#This Row],[Male Population]]</f>
        <v>0</v>
      </c>
      <c r="X9642" s="24">
        <f>Table1[[#This Row],[Total Ballots]]/Table1[[#This Row],[Total Population]]</f>
        <v>0</v>
      </c>
      <c r="Y9642" s="125" t="str">
        <f>IFERROR(Table1[[#This Row],[Female Ballots]]/Table1[[#This Row],[Female Voters]],"0.0%")</f>
        <v>0.0%</v>
      </c>
      <c r="Z9642" s="125" t="str">
        <f>IFERROR(Table1[[#This Row],[Male Ballots]]/Table1[[#This Row],[Male Voters]],"0.0%")</f>
        <v>0.0%</v>
      </c>
      <c r="AA9642" s="126" t="str">
        <f>IFERROR(Table1[[#This Row],[Total Ballots]]/Table1[[#This Row],[Total Voters]],"0.0%")</f>
        <v>0.0%</v>
      </c>
    </row>
    <row r="9643" spans="1:27" s="12" customFormat="1" x14ac:dyDescent="0.35">
      <c r="A9643" s="8" t="s">
        <v>39</v>
      </c>
      <c r="B9643" s="17">
        <v>2001</v>
      </c>
      <c r="C9643" s="17" t="s">
        <v>82</v>
      </c>
      <c r="D9643" s="17" t="s">
        <v>70</v>
      </c>
      <c r="E9643" s="35" t="s">
        <v>74</v>
      </c>
      <c r="F9643" s="35" t="s">
        <v>77</v>
      </c>
      <c r="G9643" s="51" t="s">
        <v>63</v>
      </c>
      <c r="H9643" s="10">
        <v>14119</v>
      </c>
      <c r="I9643" s="10">
        <v>15504</v>
      </c>
      <c r="J9643" s="53">
        <v>29623</v>
      </c>
      <c r="K9643" s="55"/>
      <c r="L9643" s="57"/>
      <c r="M9643" s="57"/>
      <c r="N9643" s="59"/>
      <c r="O9643" s="61"/>
      <c r="P9643" s="10"/>
      <c r="Q9643" s="10"/>
      <c r="R9643" s="11"/>
      <c r="S9643" s="24">
        <f>Table1[[#This Row],[Female Voters]]/Table1[[#This Row],[Female Population]]</f>
        <v>0</v>
      </c>
      <c r="T9643" s="24">
        <f>Table1[[#This Row],[Male Voters]]/Table1[[#This Row],[Male Population]]</f>
        <v>0</v>
      </c>
      <c r="U9643" s="24">
        <f>Table1[[#This Row],[Total Voters]]/Table1[[#This Row],[Total Population]]</f>
        <v>0</v>
      </c>
      <c r="V9643" s="24">
        <f>Table1[[#This Row],[Female Ballots]]/Table1[[#This Row],[Female Population]]</f>
        <v>0</v>
      </c>
      <c r="W9643" s="24">
        <f>Table1[[#This Row],[Male Ballots]]/Table1[[#This Row],[Male Population]]</f>
        <v>0</v>
      </c>
      <c r="X9643" s="24">
        <f>Table1[[#This Row],[Total Ballots]]/Table1[[#This Row],[Total Population]]</f>
        <v>0</v>
      </c>
      <c r="Y9643" s="125" t="str">
        <f>IFERROR(Table1[[#This Row],[Female Ballots]]/Table1[[#This Row],[Female Voters]],"0.0%")</f>
        <v>0.0%</v>
      </c>
      <c r="Z9643" s="125" t="str">
        <f>IFERROR(Table1[[#This Row],[Male Ballots]]/Table1[[#This Row],[Male Voters]],"0.0%")</f>
        <v>0.0%</v>
      </c>
      <c r="AA9643" s="126" t="str">
        <f>IFERROR(Table1[[#This Row],[Total Ballots]]/Table1[[#This Row],[Total Voters]],"0.0%")</f>
        <v>0.0%</v>
      </c>
    </row>
    <row r="9644" spans="1:27" s="12" customFormat="1" x14ac:dyDescent="0.35">
      <c r="A9644" s="8" t="s">
        <v>39</v>
      </c>
      <c r="B9644" s="17">
        <v>2001</v>
      </c>
      <c r="C9644" s="17" t="s">
        <v>82</v>
      </c>
      <c r="D9644" s="17" t="s">
        <v>70</v>
      </c>
      <c r="E9644" s="35" t="s">
        <v>74</v>
      </c>
      <c r="F9644" s="35" t="s">
        <v>77</v>
      </c>
      <c r="G9644" s="51" t="s">
        <v>64</v>
      </c>
      <c r="H9644" s="10">
        <v>18794</v>
      </c>
      <c r="I9644" s="10">
        <v>19332</v>
      </c>
      <c r="J9644" s="53">
        <v>38126</v>
      </c>
      <c r="K9644" s="55"/>
      <c r="L9644" s="57"/>
      <c r="M9644" s="57"/>
      <c r="N9644" s="59"/>
      <c r="O9644" s="61"/>
      <c r="P9644" s="10"/>
      <c r="Q9644" s="10"/>
      <c r="R9644" s="11"/>
      <c r="S9644" s="24">
        <f>Table1[[#This Row],[Female Voters]]/Table1[[#This Row],[Female Population]]</f>
        <v>0</v>
      </c>
      <c r="T9644" s="24">
        <f>Table1[[#This Row],[Male Voters]]/Table1[[#This Row],[Male Population]]</f>
        <v>0</v>
      </c>
      <c r="U9644" s="24">
        <f>Table1[[#This Row],[Total Voters]]/Table1[[#This Row],[Total Population]]</f>
        <v>0</v>
      </c>
      <c r="V9644" s="24">
        <f>Table1[[#This Row],[Female Ballots]]/Table1[[#This Row],[Female Population]]</f>
        <v>0</v>
      </c>
      <c r="W9644" s="24">
        <f>Table1[[#This Row],[Male Ballots]]/Table1[[#This Row],[Male Population]]</f>
        <v>0</v>
      </c>
      <c r="X9644" s="24">
        <f>Table1[[#This Row],[Total Ballots]]/Table1[[#This Row],[Total Population]]</f>
        <v>0</v>
      </c>
      <c r="Y9644" s="125" t="str">
        <f>IFERROR(Table1[[#This Row],[Female Ballots]]/Table1[[#This Row],[Female Voters]],"0.0%")</f>
        <v>0.0%</v>
      </c>
      <c r="Z9644" s="125" t="str">
        <f>IFERROR(Table1[[#This Row],[Male Ballots]]/Table1[[#This Row],[Male Voters]],"0.0%")</f>
        <v>0.0%</v>
      </c>
      <c r="AA9644" s="126" t="str">
        <f>IFERROR(Table1[[#This Row],[Total Ballots]]/Table1[[#This Row],[Total Voters]],"0.0%")</f>
        <v>0.0%</v>
      </c>
    </row>
    <row r="9645" spans="1:27" s="12" customFormat="1" x14ac:dyDescent="0.35">
      <c r="A9645" s="8" t="s">
        <v>39</v>
      </c>
      <c r="B9645" s="17">
        <v>2001</v>
      </c>
      <c r="C9645" s="17" t="s">
        <v>82</v>
      </c>
      <c r="D9645" s="17" t="s">
        <v>70</v>
      </c>
      <c r="E9645" s="35" t="s">
        <v>74</v>
      </c>
      <c r="F9645" s="35" t="s">
        <v>77</v>
      </c>
      <c r="G9645" s="51" t="s">
        <v>65</v>
      </c>
      <c r="H9645" s="10">
        <v>18459</v>
      </c>
      <c r="I9645" s="10">
        <v>18075</v>
      </c>
      <c r="J9645" s="53">
        <v>36534</v>
      </c>
      <c r="K9645" s="55"/>
      <c r="L9645" s="57"/>
      <c r="M9645" s="57"/>
      <c r="N9645" s="59"/>
      <c r="O9645" s="61"/>
      <c r="P9645" s="10"/>
      <c r="Q9645" s="10"/>
      <c r="R9645" s="11"/>
      <c r="S9645" s="24">
        <f>Table1[[#This Row],[Female Voters]]/Table1[[#This Row],[Female Population]]</f>
        <v>0</v>
      </c>
      <c r="T9645" s="24">
        <f>Table1[[#This Row],[Male Voters]]/Table1[[#This Row],[Male Population]]</f>
        <v>0</v>
      </c>
      <c r="U9645" s="24">
        <f>Table1[[#This Row],[Total Voters]]/Table1[[#This Row],[Total Population]]</f>
        <v>0</v>
      </c>
      <c r="V9645" s="24">
        <f>Table1[[#This Row],[Female Ballots]]/Table1[[#This Row],[Female Population]]</f>
        <v>0</v>
      </c>
      <c r="W9645" s="24">
        <f>Table1[[#This Row],[Male Ballots]]/Table1[[#This Row],[Male Population]]</f>
        <v>0</v>
      </c>
      <c r="X9645" s="24">
        <f>Table1[[#This Row],[Total Ballots]]/Table1[[#This Row],[Total Population]]</f>
        <v>0</v>
      </c>
      <c r="Y9645" s="125" t="str">
        <f>IFERROR(Table1[[#This Row],[Female Ballots]]/Table1[[#This Row],[Female Voters]],"0.0%")</f>
        <v>0.0%</v>
      </c>
      <c r="Z9645" s="125" t="str">
        <f>IFERROR(Table1[[#This Row],[Male Ballots]]/Table1[[#This Row],[Male Voters]],"0.0%")</f>
        <v>0.0%</v>
      </c>
      <c r="AA9645" s="126" t="str">
        <f>IFERROR(Table1[[#This Row],[Total Ballots]]/Table1[[#This Row],[Total Voters]],"0.0%")</f>
        <v>0.0%</v>
      </c>
    </row>
    <row r="9646" spans="1:27" s="12" customFormat="1" x14ac:dyDescent="0.35">
      <c r="A9646" s="8" t="s">
        <v>39</v>
      </c>
      <c r="B9646" s="17">
        <v>2001</v>
      </c>
      <c r="C9646" s="17" t="s">
        <v>82</v>
      </c>
      <c r="D9646" s="17" t="s">
        <v>70</v>
      </c>
      <c r="E9646" s="35" t="s">
        <v>74</v>
      </c>
      <c r="F9646" s="35" t="s">
        <v>77</v>
      </c>
      <c r="G9646" s="51" t="s">
        <v>66</v>
      </c>
      <c r="H9646" s="10">
        <v>10370</v>
      </c>
      <c r="I9646" s="10">
        <v>10555</v>
      </c>
      <c r="J9646" s="53">
        <v>20925</v>
      </c>
      <c r="K9646" s="55"/>
      <c r="L9646" s="57"/>
      <c r="M9646" s="57"/>
      <c r="N9646" s="59"/>
      <c r="O9646" s="61"/>
      <c r="P9646" s="10"/>
      <c r="Q9646" s="10"/>
      <c r="R9646" s="11"/>
      <c r="S9646" s="24">
        <f>Table1[[#This Row],[Female Voters]]/Table1[[#This Row],[Female Population]]</f>
        <v>0</v>
      </c>
      <c r="T9646" s="24">
        <f>Table1[[#This Row],[Male Voters]]/Table1[[#This Row],[Male Population]]</f>
        <v>0</v>
      </c>
      <c r="U9646" s="24">
        <f>Table1[[#This Row],[Total Voters]]/Table1[[#This Row],[Total Population]]</f>
        <v>0</v>
      </c>
      <c r="V9646" s="24">
        <f>Table1[[#This Row],[Female Ballots]]/Table1[[#This Row],[Female Population]]</f>
        <v>0</v>
      </c>
      <c r="W9646" s="24">
        <f>Table1[[#This Row],[Male Ballots]]/Table1[[#This Row],[Male Population]]</f>
        <v>0</v>
      </c>
      <c r="X9646" s="24">
        <f>Table1[[#This Row],[Total Ballots]]/Table1[[#This Row],[Total Population]]</f>
        <v>0</v>
      </c>
      <c r="Y9646" s="125" t="str">
        <f>IFERROR(Table1[[#This Row],[Female Ballots]]/Table1[[#This Row],[Female Voters]],"0.0%")</f>
        <v>0.0%</v>
      </c>
      <c r="Z9646" s="125" t="str">
        <f>IFERROR(Table1[[#This Row],[Male Ballots]]/Table1[[#This Row],[Male Voters]],"0.0%")</f>
        <v>0.0%</v>
      </c>
      <c r="AA9646" s="126" t="str">
        <f>IFERROR(Table1[[#This Row],[Total Ballots]]/Table1[[#This Row],[Total Voters]],"0.0%")</f>
        <v>0.0%</v>
      </c>
    </row>
    <row r="9647" spans="1:27" s="12" customFormat="1" x14ac:dyDescent="0.35">
      <c r="A9647" s="8" t="s">
        <v>39</v>
      </c>
      <c r="B9647" s="17">
        <v>2001</v>
      </c>
      <c r="C9647" s="17" t="s">
        <v>82</v>
      </c>
      <c r="D9647" s="17" t="s">
        <v>70</v>
      </c>
      <c r="E9647" s="35" t="s">
        <v>74</v>
      </c>
      <c r="F9647" s="35" t="s">
        <v>77</v>
      </c>
      <c r="G9647" s="51" t="s">
        <v>67</v>
      </c>
      <c r="H9647" s="10">
        <v>14252</v>
      </c>
      <c r="I9647" s="10">
        <v>10854</v>
      </c>
      <c r="J9647" s="53">
        <v>25106</v>
      </c>
      <c r="K9647" s="55"/>
      <c r="L9647" s="57"/>
      <c r="M9647" s="57"/>
      <c r="N9647" s="59"/>
      <c r="O9647" s="61"/>
      <c r="P9647" s="10"/>
      <c r="Q9647" s="10"/>
      <c r="R9647" s="11"/>
      <c r="S9647" s="24">
        <f>Table1[[#This Row],[Female Voters]]/Table1[[#This Row],[Female Population]]</f>
        <v>0</v>
      </c>
      <c r="T9647" s="24">
        <f>Table1[[#This Row],[Male Voters]]/Table1[[#This Row],[Male Population]]</f>
        <v>0</v>
      </c>
      <c r="U9647" s="24">
        <f>Table1[[#This Row],[Total Voters]]/Table1[[#This Row],[Total Population]]</f>
        <v>0</v>
      </c>
      <c r="V9647" s="24">
        <f>Table1[[#This Row],[Female Ballots]]/Table1[[#This Row],[Female Population]]</f>
        <v>0</v>
      </c>
      <c r="W9647" s="24">
        <f>Table1[[#This Row],[Male Ballots]]/Table1[[#This Row],[Male Population]]</f>
        <v>0</v>
      </c>
      <c r="X9647" s="24">
        <f>Table1[[#This Row],[Total Ballots]]/Table1[[#This Row],[Total Population]]</f>
        <v>0</v>
      </c>
      <c r="Y9647" s="125" t="str">
        <f>IFERROR(Table1[[#This Row],[Female Ballots]]/Table1[[#This Row],[Female Voters]],"0.0%")</f>
        <v>0.0%</v>
      </c>
      <c r="Z9647" s="125" t="str">
        <f>IFERROR(Table1[[#This Row],[Male Ballots]]/Table1[[#This Row],[Male Voters]],"0.0%")</f>
        <v>0.0%</v>
      </c>
      <c r="AA9647" s="126" t="str">
        <f>IFERROR(Table1[[#This Row],[Total Ballots]]/Table1[[#This Row],[Total Voters]],"0.0%")</f>
        <v>0.0%</v>
      </c>
    </row>
    <row r="9648" spans="1:27" s="12" customFormat="1" x14ac:dyDescent="0.35">
      <c r="A9648" s="8" t="s">
        <v>50</v>
      </c>
      <c r="B9648" s="17">
        <v>2001</v>
      </c>
      <c r="C9648" s="17" t="s">
        <v>82</v>
      </c>
      <c r="D9648" s="17"/>
      <c r="E9648" s="35" t="s">
        <v>74</v>
      </c>
      <c r="F9648" s="35" t="s">
        <v>77</v>
      </c>
      <c r="G9648" s="51" t="s">
        <v>79</v>
      </c>
      <c r="H9648" s="10">
        <v>13671</v>
      </c>
      <c r="I9648" s="10">
        <v>13388</v>
      </c>
      <c r="J9648" s="53">
        <v>27058.989999999998</v>
      </c>
      <c r="K9648" s="55"/>
      <c r="L9648" s="57"/>
      <c r="M9648" s="57"/>
      <c r="N9648" s="59">
        <v>18785</v>
      </c>
      <c r="O9648" s="61"/>
      <c r="P9648" s="10"/>
      <c r="Q9648" s="10"/>
      <c r="R9648" s="11">
        <v>8282</v>
      </c>
      <c r="S9648" s="24">
        <f>Table1[[#This Row],[Female Voters]]/Table1[[#This Row],[Female Population]]</f>
        <v>0</v>
      </c>
      <c r="T9648" s="24">
        <f>Table1[[#This Row],[Male Voters]]/Table1[[#This Row],[Male Population]]</f>
        <v>0</v>
      </c>
      <c r="U9648" s="24">
        <f>Table1[[#This Row],[Total Voters]]/Table1[[#This Row],[Total Population]]</f>
        <v>0.69422398988284495</v>
      </c>
      <c r="V9648" s="24">
        <f>Table1[[#This Row],[Female Ballots]]/Table1[[#This Row],[Female Population]]</f>
        <v>0</v>
      </c>
      <c r="W9648" s="24">
        <f>Table1[[#This Row],[Male Ballots]]/Table1[[#This Row],[Male Population]]</f>
        <v>0</v>
      </c>
      <c r="X9648" s="24">
        <f>Table1[[#This Row],[Total Ballots]]/Table1[[#This Row],[Total Population]]</f>
        <v>0.30607203003511957</v>
      </c>
      <c r="Y9648" s="125" t="str">
        <f>IFERROR(Table1[[#This Row],[Female Ballots]]/Table1[[#This Row],[Female Voters]],"0.0%")</f>
        <v>0.0%</v>
      </c>
      <c r="Z9648" s="125" t="str">
        <f>IFERROR(Table1[[#This Row],[Male Ballots]]/Table1[[#This Row],[Male Voters]],"0.0%")</f>
        <v>0.0%</v>
      </c>
      <c r="AA9648" s="126">
        <f>IFERROR(Table1[[#This Row],[Total Ballots]]/Table1[[#This Row],[Total Voters]],"0.0%")</f>
        <v>0.44088368379025816</v>
      </c>
    </row>
    <row r="9649" spans="1:27" s="12" customFormat="1" x14ac:dyDescent="0.35">
      <c r="A9649" s="8" t="s">
        <v>50</v>
      </c>
      <c r="B9649" s="17">
        <v>2001</v>
      </c>
      <c r="C9649" s="17" t="s">
        <v>82</v>
      </c>
      <c r="D9649" s="17"/>
      <c r="E9649" s="35" t="s">
        <v>74</v>
      </c>
      <c r="F9649" s="35" t="s">
        <v>77</v>
      </c>
      <c r="G9649" s="51" t="s">
        <v>62</v>
      </c>
      <c r="H9649" s="10">
        <v>3786</v>
      </c>
      <c r="I9649" s="10">
        <v>3749</v>
      </c>
      <c r="J9649" s="53">
        <v>7534.99</v>
      </c>
      <c r="K9649" s="55"/>
      <c r="L9649" s="57"/>
      <c r="M9649" s="57"/>
      <c r="N9649" s="59"/>
      <c r="O9649" s="61"/>
      <c r="P9649" s="10"/>
      <c r="Q9649" s="10"/>
      <c r="R9649" s="11"/>
      <c r="S9649" s="24">
        <f>Table1[[#This Row],[Female Voters]]/Table1[[#This Row],[Female Population]]</f>
        <v>0</v>
      </c>
      <c r="T9649" s="24">
        <f>Table1[[#This Row],[Male Voters]]/Table1[[#This Row],[Male Population]]</f>
        <v>0</v>
      </c>
      <c r="U9649" s="24">
        <f>Table1[[#This Row],[Total Voters]]/Table1[[#This Row],[Total Population]]</f>
        <v>0</v>
      </c>
      <c r="V9649" s="24">
        <f>Table1[[#This Row],[Female Ballots]]/Table1[[#This Row],[Female Population]]</f>
        <v>0</v>
      </c>
      <c r="W9649" s="24">
        <f>Table1[[#This Row],[Male Ballots]]/Table1[[#This Row],[Male Population]]</f>
        <v>0</v>
      </c>
      <c r="X9649" s="24">
        <f>Table1[[#This Row],[Total Ballots]]/Table1[[#This Row],[Total Population]]</f>
        <v>0</v>
      </c>
      <c r="Y9649" s="125" t="str">
        <f>IFERROR(Table1[[#This Row],[Female Ballots]]/Table1[[#This Row],[Female Voters]],"0.0%")</f>
        <v>0.0%</v>
      </c>
      <c r="Z9649" s="125" t="str">
        <f>IFERROR(Table1[[#This Row],[Male Ballots]]/Table1[[#This Row],[Male Voters]],"0.0%")</f>
        <v>0.0%</v>
      </c>
      <c r="AA9649" s="126" t="str">
        <f>IFERROR(Table1[[#This Row],[Total Ballots]]/Table1[[#This Row],[Total Voters]],"0.0%")</f>
        <v>0.0%</v>
      </c>
    </row>
    <row r="9650" spans="1:27" s="12" customFormat="1" x14ac:dyDescent="0.35">
      <c r="A9650" s="8" t="s">
        <v>50</v>
      </c>
      <c r="B9650" s="17">
        <v>2001</v>
      </c>
      <c r="C9650" s="17" t="s">
        <v>82</v>
      </c>
      <c r="D9650" s="17"/>
      <c r="E9650" s="35" t="s">
        <v>74</v>
      </c>
      <c r="F9650" s="35" t="s">
        <v>77</v>
      </c>
      <c r="G9650" s="51" t="s">
        <v>63</v>
      </c>
      <c r="H9650" s="10">
        <v>1840</v>
      </c>
      <c r="I9650" s="10">
        <v>2032</v>
      </c>
      <c r="J9650" s="53">
        <v>3872</v>
      </c>
      <c r="K9650" s="55"/>
      <c r="L9650" s="57"/>
      <c r="M9650" s="57"/>
      <c r="N9650" s="59"/>
      <c r="O9650" s="61"/>
      <c r="P9650" s="10"/>
      <c r="Q9650" s="10"/>
      <c r="R9650" s="11"/>
      <c r="S9650" s="24">
        <f>Table1[[#This Row],[Female Voters]]/Table1[[#This Row],[Female Population]]</f>
        <v>0</v>
      </c>
      <c r="T9650" s="24">
        <f>Table1[[#This Row],[Male Voters]]/Table1[[#This Row],[Male Population]]</f>
        <v>0</v>
      </c>
      <c r="U9650" s="24">
        <f>Table1[[#This Row],[Total Voters]]/Table1[[#This Row],[Total Population]]</f>
        <v>0</v>
      </c>
      <c r="V9650" s="24">
        <f>Table1[[#This Row],[Female Ballots]]/Table1[[#This Row],[Female Population]]</f>
        <v>0</v>
      </c>
      <c r="W9650" s="24">
        <f>Table1[[#This Row],[Male Ballots]]/Table1[[#This Row],[Male Population]]</f>
        <v>0</v>
      </c>
      <c r="X9650" s="24">
        <f>Table1[[#This Row],[Total Ballots]]/Table1[[#This Row],[Total Population]]</f>
        <v>0</v>
      </c>
      <c r="Y9650" s="125" t="str">
        <f>IFERROR(Table1[[#This Row],[Female Ballots]]/Table1[[#This Row],[Female Voters]],"0.0%")</f>
        <v>0.0%</v>
      </c>
      <c r="Z9650" s="125" t="str">
        <f>IFERROR(Table1[[#This Row],[Male Ballots]]/Table1[[#This Row],[Male Voters]],"0.0%")</f>
        <v>0.0%</v>
      </c>
      <c r="AA9650" s="126" t="str">
        <f>IFERROR(Table1[[#This Row],[Total Ballots]]/Table1[[#This Row],[Total Voters]],"0.0%")</f>
        <v>0.0%</v>
      </c>
    </row>
    <row r="9651" spans="1:27" s="12" customFormat="1" x14ac:dyDescent="0.35">
      <c r="A9651" s="8" t="s">
        <v>50</v>
      </c>
      <c r="B9651" s="17">
        <v>2001</v>
      </c>
      <c r="C9651" s="17" t="s">
        <v>82</v>
      </c>
      <c r="D9651" s="17"/>
      <c r="E9651" s="35" t="s">
        <v>74</v>
      </c>
      <c r="F9651" s="35" t="s">
        <v>77</v>
      </c>
      <c r="G9651" s="51" t="s">
        <v>64</v>
      </c>
      <c r="H9651" s="10">
        <v>2176</v>
      </c>
      <c r="I9651" s="10">
        <v>2122</v>
      </c>
      <c r="J9651" s="53">
        <v>4298</v>
      </c>
      <c r="K9651" s="55"/>
      <c r="L9651" s="57"/>
      <c r="M9651" s="57"/>
      <c r="N9651" s="59"/>
      <c r="O9651" s="61"/>
      <c r="P9651" s="10"/>
      <c r="Q9651" s="10"/>
      <c r="R9651" s="11"/>
      <c r="S9651" s="24">
        <f>Table1[[#This Row],[Female Voters]]/Table1[[#This Row],[Female Population]]</f>
        <v>0</v>
      </c>
      <c r="T9651" s="24">
        <f>Table1[[#This Row],[Male Voters]]/Table1[[#This Row],[Male Population]]</f>
        <v>0</v>
      </c>
      <c r="U9651" s="24">
        <f>Table1[[#This Row],[Total Voters]]/Table1[[#This Row],[Total Population]]</f>
        <v>0</v>
      </c>
      <c r="V9651" s="24">
        <f>Table1[[#This Row],[Female Ballots]]/Table1[[#This Row],[Female Population]]</f>
        <v>0</v>
      </c>
      <c r="W9651" s="24">
        <f>Table1[[#This Row],[Male Ballots]]/Table1[[#This Row],[Male Population]]</f>
        <v>0</v>
      </c>
      <c r="X9651" s="24">
        <f>Table1[[#This Row],[Total Ballots]]/Table1[[#This Row],[Total Population]]</f>
        <v>0</v>
      </c>
      <c r="Y9651" s="125" t="str">
        <f>IFERROR(Table1[[#This Row],[Female Ballots]]/Table1[[#This Row],[Female Voters]],"0.0%")</f>
        <v>0.0%</v>
      </c>
      <c r="Z9651" s="125" t="str">
        <f>IFERROR(Table1[[#This Row],[Male Ballots]]/Table1[[#This Row],[Male Voters]],"0.0%")</f>
        <v>0.0%</v>
      </c>
      <c r="AA9651" s="126" t="str">
        <f>IFERROR(Table1[[#This Row],[Total Ballots]]/Table1[[#This Row],[Total Voters]],"0.0%")</f>
        <v>0.0%</v>
      </c>
    </row>
    <row r="9652" spans="1:27" s="12" customFormat="1" x14ac:dyDescent="0.35">
      <c r="A9652" s="8" t="s">
        <v>50</v>
      </c>
      <c r="B9652" s="17">
        <v>2001</v>
      </c>
      <c r="C9652" s="17" t="s">
        <v>82</v>
      </c>
      <c r="D9652" s="17"/>
      <c r="E9652" s="35" t="s">
        <v>74</v>
      </c>
      <c r="F9652" s="35" t="s">
        <v>77</v>
      </c>
      <c r="G9652" s="51" t="s">
        <v>65</v>
      </c>
      <c r="H9652" s="10">
        <v>2174</v>
      </c>
      <c r="I9652" s="10">
        <v>2163</v>
      </c>
      <c r="J9652" s="53">
        <v>4337</v>
      </c>
      <c r="K9652" s="55"/>
      <c r="L9652" s="57"/>
      <c r="M9652" s="57"/>
      <c r="N9652" s="59"/>
      <c r="O9652" s="61"/>
      <c r="P9652" s="10"/>
      <c r="Q9652" s="10"/>
      <c r="R9652" s="11"/>
      <c r="S9652" s="24">
        <f>Table1[[#This Row],[Female Voters]]/Table1[[#This Row],[Female Population]]</f>
        <v>0</v>
      </c>
      <c r="T9652" s="24">
        <f>Table1[[#This Row],[Male Voters]]/Table1[[#This Row],[Male Population]]</f>
        <v>0</v>
      </c>
      <c r="U9652" s="24">
        <f>Table1[[#This Row],[Total Voters]]/Table1[[#This Row],[Total Population]]</f>
        <v>0</v>
      </c>
      <c r="V9652" s="24">
        <f>Table1[[#This Row],[Female Ballots]]/Table1[[#This Row],[Female Population]]</f>
        <v>0</v>
      </c>
      <c r="W9652" s="24">
        <f>Table1[[#This Row],[Male Ballots]]/Table1[[#This Row],[Male Population]]</f>
        <v>0</v>
      </c>
      <c r="X9652" s="24">
        <f>Table1[[#This Row],[Total Ballots]]/Table1[[#This Row],[Total Population]]</f>
        <v>0</v>
      </c>
      <c r="Y9652" s="125" t="str">
        <f>IFERROR(Table1[[#This Row],[Female Ballots]]/Table1[[#This Row],[Female Voters]],"0.0%")</f>
        <v>0.0%</v>
      </c>
      <c r="Z9652" s="125" t="str">
        <f>IFERROR(Table1[[#This Row],[Male Ballots]]/Table1[[#This Row],[Male Voters]],"0.0%")</f>
        <v>0.0%</v>
      </c>
      <c r="AA9652" s="126" t="str">
        <f>IFERROR(Table1[[#This Row],[Total Ballots]]/Table1[[#This Row],[Total Voters]],"0.0%")</f>
        <v>0.0%</v>
      </c>
    </row>
    <row r="9653" spans="1:27" s="12" customFormat="1" x14ac:dyDescent="0.35">
      <c r="A9653" s="8" t="s">
        <v>50</v>
      </c>
      <c r="B9653" s="17">
        <v>2001</v>
      </c>
      <c r="C9653" s="17" t="s">
        <v>82</v>
      </c>
      <c r="D9653" s="17"/>
      <c r="E9653" s="35" t="s">
        <v>74</v>
      </c>
      <c r="F9653" s="35" t="s">
        <v>77</v>
      </c>
      <c r="G9653" s="51" t="s">
        <v>66</v>
      </c>
      <c r="H9653" s="10">
        <v>1540</v>
      </c>
      <c r="I9653" s="10">
        <v>1554</v>
      </c>
      <c r="J9653" s="53">
        <v>3094</v>
      </c>
      <c r="K9653" s="55"/>
      <c r="L9653" s="57"/>
      <c r="M9653" s="57"/>
      <c r="N9653" s="59"/>
      <c r="O9653" s="61"/>
      <c r="P9653" s="10"/>
      <c r="Q9653" s="10"/>
      <c r="R9653" s="11"/>
      <c r="S9653" s="24">
        <f>Table1[[#This Row],[Female Voters]]/Table1[[#This Row],[Female Population]]</f>
        <v>0</v>
      </c>
      <c r="T9653" s="24">
        <f>Table1[[#This Row],[Male Voters]]/Table1[[#This Row],[Male Population]]</f>
        <v>0</v>
      </c>
      <c r="U9653" s="24">
        <f>Table1[[#This Row],[Total Voters]]/Table1[[#This Row],[Total Population]]</f>
        <v>0</v>
      </c>
      <c r="V9653" s="24">
        <f>Table1[[#This Row],[Female Ballots]]/Table1[[#This Row],[Female Population]]</f>
        <v>0</v>
      </c>
      <c r="W9653" s="24">
        <f>Table1[[#This Row],[Male Ballots]]/Table1[[#This Row],[Male Population]]</f>
        <v>0</v>
      </c>
      <c r="X9653" s="24">
        <f>Table1[[#This Row],[Total Ballots]]/Table1[[#This Row],[Total Population]]</f>
        <v>0</v>
      </c>
      <c r="Y9653" s="125" t="str">
        <f>IFERROR(Table1[[#This Row],[Female Ballots]]/Table1[[#This Row],[Female Voters]],"0.0%")</f>
        <v>0.0%</v>
      </c>
      <c r="Z9653" s="125" t="str">
        <f>IFERROR(Table1[[#This Row],[Male Ballots]]/Table1[[#This Row],[Male Voters]],"0.0%")</f>
        <v>0.0%</v>
      </c>
      <c r="AA9653" s="126" t="str">
        <f>IFERROR(Table1[[#This Row],[Total Ballots]]/Table1[[#This Row],[Total Voters]],"0.0%")</f>
        <v>0.0%</v>
      </c>
    </row>
    <row r="9654" spans="1:27" s="12" customFormat="1" x14ac:dyDescent="0.35">
      <c r="A9654" s="8" t="s">
        <v>50</v>
      </c>
      <c r="B9654" s="17">
        <v>2001</v>
      </c>
      <c r="C9654" s="17" t="s">
        <v>82</v>
      </c>
      <c r="D9654" s="17"/>
      <c r="E9654" s="35" t="s">
        <v>74</v>
      </c>
      <c r="F9654" s="35" t="s">
        <v>77</v>
      </c>
      <c r="G9654" s="51" t="s">
        <v>67</v>
      </c>
      <c r="H9654" s="10">
        <v>2155</v>
      </c>
      <c r="I9654" s="10">
        <v>1768</v>
      </c>
      <c r="J9654" s="53">
        <v>3923</v>
      </c>
      <c r="K9654" s="55"/>
      <c r="L9654" s="57"/>
      <c r="M9654" s="57"/>
      <c r="N9654" s="59"/>
      <c r="O9654" s="61"/>
      <c r="P9654" s="10"/>
      <c r="Q9654" s="10"/>
      <c r="R9654" s="11"/>
      <c r="S9654" s="24">
        <f>Table1[[#This Row],[Female Voters]]/Table1[[#This Row],[Female Population]]</f>
        <v>0</v>
      </c>
      <c r="T9654" s="24">
        <f>Table1[[#This Row],[Male Voters]]/Table1[[#This Row],[Male Population]]</f>
        <v>0</v>
      </c>
      <c r="U9654" s="24">
        <f>Table1[[#This Row],[Total Voters]]/Table1[[#This Row],[Total Population]]</f>
        <v>0</v>
      </c>
      <c r="V9654" s="24">
        <f>Table1[[#This Row],[Female Ballots]]/Table1[[#This Row],[Female Population]]</f>
        <v>0</v>
      </c>
      <c r="W9654" s="24">
        <f>Table1[[#This Row],[Male Ballots]]/Table1[[#This Row],[Male Population]]</f>
        <v>0</v>
      </c>
      <c r="X9654" s="24">
        <f>Table1[[#This Row],[Total Ballots]]/Table1[[#This Row],[Total Population]]</f>
        <v>0</v>
      </c>
      <c r="Y9654" s="125" t="str">
        <f>IFERROR(Table1[[#This Row],[Female Ballots]]/Table1[[#This Row],[Female Voters]],"0.0%")</f>
        <v>0.0%</v>
      </c>
      <c r="Z9654" s="125" t="str">
        <f>IFERROR(Table1[[#This Row],[Male Ballots]]/Table1[[#This Row],[Male Voters]],"0.0%")</f>
        <v>0.0%</v>
      </c>
      <c r="AA9654" s="126" t="str">
        <f>IFERROR(Table1[[#This Row],[Total Ballots]]/Table1[[#This Row],[Total Voters]],"0.0%")</f>
        <v>0.0%</v>
      </c>
    </row>
    <row r="9655" spans="1:27" s="12" customFormat="1" x14ac:dyDescent="0.35">
      <c r="A9655" s="8" t="s">
        <v>29</v>
      </c>
      <c r="B9655" s="17">
        <v>2001</v>
      </c>
      <c r="C9655" s="17" t="s">
        <v>82</v>
      </c>
      <c r="D9655" s="17"/>
      <c r="E9655" s="35" t="s">
        <v>74</v>
      </c>
      <c r="F9655" s="35" t="s">
        <v>77</v>
      </c>
      <c r="G9655" s="51" t="s">
        <v>79</v>
      </c>
      <c r="H9655" s="10">
        <v>7103</v>
      </c>
      <c r="I9655" s="10">
        <v>7048</v>
      </c>
      <c r="J9655" s="53">
        <v>14151</v>
      </c>
      <c r="K9655" s="55"/>
      <c r="L9655" s="57"/>
      <c r="M9655" s="57"/>
      <c r="N9655" s="59">
        <v>11353</v>
      </c>
      <c r="O9655" s="61"/>
      <c r="P9655" s="10"/>
      <c r="Q9655" s="10"/>
      <c r="R9655" s="11">
        <v>4384</v>
      </c>
      <c r="S9655" s="24">
        <f>Table1[[#This Row],[Female Voters]]/Table1[[#This Row],[Female Population]]</f>
        <v>0</v>
      </c>
      <c r="T9655" s="24">
        <f>Table1[[#This Row],[Male Voters]]/Table1[[#This Row],[Male Population]]</f>
        <v>0</v>
      </c>
      <c r="U9655" s="24">
        <f>Table1[[#This Row],[Total Voters]]/Table1[[#This Row],[Total Population]]</f>
        <v>0.80227545756483643</v>
      </c>
      <c r="V9655" s="24">
        <f>Table1[[#This Row],[Female Ballots]]/Table1[[#This Row],[Female Population]]</f>
        <v>0</v>
      </c>
      <c r="W9655" s="24">
        <f>Table1[[#This Row],[Male Ballots]]/Table1[[#This Row],[Male Population]]</f>
        <v>0</v>
      </c>
      <c r="X9655" s="24">
        <f>Table1[[#This Row],[Total Ballots]]/Table1[[#This Row],[Total Population]]</f>
        <v>0.30980142746095685</v>
      </c>
      <c r="Y9655" s="125" t="str">
        <f>IFERROR(Table1[[#This Row],[Female Ballots]]/Table1[[#This Row],[Female Voters]],"0.0%")</f>
        <v>0.0%</v>
      </c>
      <c r="Z9655" s="125" t="str">
        <f>IFERROR(Table1[[#This Row],[Male Ballots]]/Table1[[#This Row],[Male Voters]],"0.0%")</f>
        <v>0.0%</v>
      </c>
      <c r="AA9655" s="126">
        <f>IFERROR(Table1[[#This Row],[Total Ballots]]/Table1[[#This Row],[Total Voters]],"0.0%")</f>
        <v>0.38615343961948384</v>
      </c>
    </row>
    <row r="9656" spans="1:27" s="12" customFormat="1" x14ac:dyDescent="0.35">
      <c r="A9656" s="8" t="s">
        <v>29</v>
      </c>
      <c r="B9656" s="17">
        <v>2001</v>
      </c>
      <c r="C9656" s="17" t="s">
        <v>82</v>
      </c>
      <c r="D9656" s="17"/>
      <c r="E9656" s="35" t="s">
        <v>74</v>
      </c>
      <c r="F9656" s="35" t="s">
        <v>77</v>
      </c>
      <c r="G9656" s="51" t="s">
        <v>62</v>
      </c>
      <c r="H9656" s="10">
        <v>601</v>
      </c>
      <c r="I9656" s="10">
        <v>660</v>
      </c>
      <c r="J9656" s="53">
        <v>1261</v>
      </c>
      <c r="K9656" s="55"/>
      <c r="L9656" s="57"/>
      <c r="M9656" s="57"/>
      <c r="N9656" s="59"/>
      <c r="O9656" s="61"/>
      <c r="P9656" s="10"/>
      <c r="Q9656" s="10"/>
      <c r="R9656" s="11"/>
      <c r="S9656" s="24">
        <f>Table1[[#This Row],[Female Voters]]/Table1[[#This Row],[Female Population]]</f>
        <v>0</v>
      </c>
      <c r="T9656" s="24">
        <f>Table1[[#This Row],[Male Voters]]/Table1[[#This Row],[Male Population]]</f>
        <v>0</v>
      </c>
      <c r="U9656" s="24">
        <f>Table1[[#This Row],[Total Voters]]/Table1[[#This Row],[Total Population]]</f>
        <v>0</v>
      </c>
      <c r="V9656" s="24">
        <f>Table1[[#This Row],[Female Ballots]]/Table1[[#This Row],[Female Population]]</f>
        <v>0</v>
      </c>
      <c r="W9656" s="24">
        <f>Table1[[#This Row],[Male Ballots]]/Table1[[#This Row],[Male Population]]</f>
        <v>0</v>
      </c>
      <c r="X9656" s="24">
        <f>Table1[[#This Row],[Total Ballots]]/Table1[[#This Row],[Total Population]]</f>
        <v>0</v>
      </c>
      <c r="Y9656" s="125" t="str">
        <f>IFERROR(Table1[[#This Row],[Female Ballots]]/Table1[[#This Row],[Female Voters]],"0.0%")</f>
        <v>0.0%</v>
      </c>
      <c r="Z9656" s="125" t="str">
        <f>IFERROR(Table1[[#This Row],[Male Ballots]]/Table1[[#This Row],[Male Voters]],"0.0%")</f>
        <v>0.0%</v>
      </c>
      <c r="AA9656" s="126" t="str">
        <f>IFERROR(Table1[[#This Row],[Total Ballots]]/Table1[[#This Row],[Total Voters]],"0.0%")</f>
        <v>0.0%</v>
      </c>
    </row>
    <row r="9657" spans="1:27" s="12" customFormat="1" x14ac:dyDescent="0.35">
      <c r="A9657" s="8" t="s">
        <v>29</v>
      </c>
      <c r="B9657" s="17">
        <v>2001</v>
      </c>
      <c r="C9657" s="17" t="s">
        <v>82</v>
      </c>
      <c r="D9657" s="17"/>
      <c r="E9657" s="35" t="s">
        <v>74</v>
      </c>
      <c r="F9657" s="35" t="s">
        <v>77</v>
      </c>
      <c r="G9657" s="51" t="s">
        <v>63</v>
      </c>
      <c r="H9657" s="10">
        <v>970</v>
      </c>
      <c r="I9657" s="10">
        <v>975</v>
      </c>
      <c r="J9657" s="53">
        <v>1945</v>
      </c>
      <c r="K9657" s="55"/>
      <c r="L9657" s="57"/>
      <c r="M9657" s="57"/>
      <c r="N9657" s="59"/>
      <c r="O9657" s="61"/>
      <c r="P9657" s="10"/>
      <c r="Q9657" s="10"/>
      <c r="R9657" s="11"/>
      <c r="S9657" s="24">
        <f>Table1[[#This Row],[Female Voters]]/Table1[[#This Row],[Female Population]]</f>
        <v>0</v>
      </c>
      <c r="T9657" s="24">
        <f>Table1[[#This Row],[Male Voters]]/Table1[[#This Row],[Male Population]]</f>
        <v>0</v>
      </c>
      <c r="U9657" s="24">
        <f>Table1[[#This Row],[Total Voters]]/Table1[[#This Row],[Total Population]]</f>
        <v>0</v>
      </c>
      <c r="V9657" s="24">
        <f>Table1[[#This Row],[Female Ballots]]/Table1[[#This Row],[Female Population]]</f>
        <v>0</v>
      </c>
      <c r="W9657" s="24">
        <f>Table1[[#This Row],[Male Ballots]]/Table1[[#This Row],[Male Population]]</f>
        <v>0</v>
      </c>
      <c r="X9657" s="24">
        <f>Table1[[#This Row],[Total Ballots]]/Table1[[#This Row],[Total Population]]</f>
        <v>0</v>
      </c>
      <c r="Y9657" s="125" t="str">
        <f>IFERROR(Table1[[#This Row],[Female Ballots]]/Table1[[#This Row],[Female Voters]],"0.0%")</f>
        <v>0.0%</v>
      </c>
      <c r="Z9657" s="125" t="str">
        <f>IFERROR(Table1[[#This Row],[Male Ballots]]/Table1[[#This Row],[Male Voters]],"0.0%")</f>
        <v>0.0%</v>
      </c>
      <c r="AA9657" s="126" t="str">
        <f>IFERROR(Table1[[#This Row],[Total Ballots]]/Table1[[#This Row],[Total Voters]],"0.0%")</f>
        <v>0.0%</v>
      </c>
    </row>
    <row r="9658" spans="1:27" s="12" customFormat="1" x14ac:dyDescent="0.35">
      <c r="A9658" s="8" t="s">
        <v>29</v>
      </c>
      <c r="B9658" s="17">
        <v>2001</v>
      </c>
      <c r="C9658" s="17" t="s">
        <v>82</v>
      </c>
      <c r="D9658" s="17"/>
      <c r="E9658" s="35" t="s">
        <v>74</v>
      </c>
      <c r="F9658" s="35" t="s">
        <v>77</v>
      </c>
      <c r="G9658" s="51" t="s">
        <v>64</v>
      </c>
      <c r="H9658" s="10">
        <v>1475</v>
      </c>
      <c r="I9658" s="10">
        <v>1440</v>
      </c>
      <c r="J9658" s="53">
        <v>2915</v>
      </c>
      <c r="K9658" s="55"/>
      <c r="L9658" s="57"/>
      <c r="M9658" s="57"/>
      <c r="N9658" s="59"/>
      <c r="O9658" s="61"/>
      <c r="P9658" s="10"/>
      <c r="Q9658" s="10"/>
      <c r="R9658" s="11"/>
      <c r="S9658" s="24">
        <f>Table1[[#This Row],[Female Voters]]/Table1[[#This Row],[Female Population]]</f>
        <v>0</v>
      </c>
      <c r="T9658" s="24">
        <f>Table1[[#This Row],[Male Voters]]/Table1[[#This Row],[Male Population]]</f>
        <v>0</v>
      </c>
      <c r="U9658" s="24">
        <f>Table1[[#This Row],[Total Voters]]/Table1[[#This Row],[Total Population]]</f>
        <v>0</v>
      </c>
      <c r="V9658" s="24">
        <f>Table1[[#This Row],[Female Ballots]]/Table1[[#This Row],[Female Population]]</f>
        <v>0</v>
      </c>
      <c r="W9658" s="24">
        <f>Table1[[#This Row],[Male Ballots]]/Table1[[#This Row],[Male Population]]</f>
        <v>0</v>
      </c>
      <c r="X9658" s="24">
        <f>Table1[[#This Row],[Total Ballots]]/Table1[[#This Row],[Total Population]]</f>
        <v>0</v>
      </c>
      <c r="Y9658" s="125" t="str">
        <f>IFERROR(Table1[[#This Row],[Female Ballots]]/Table1[[#This Row],[Female Voters]],"0.0%")</f>
        <v>0.0%</v>
      </c>
      <c r="Z9658" s="125" t="str">
        <f>IFERROR(Table1[[#This Row],[Male Ballots]]/Table1[[#This Row],[Male Voters]],"0.0%")</f>
        <v>0.0%</v>
      </c>
      <c r="AA9658" s="126" t="str">
        <f>IFERROR(Table1[[#This Row],[Total Ballots]]/Table1[[#This Row],[Total Voters]],"0.0%")</f>
        <v>0.0%</v>
      </c>
    </row>
    <row r="9659" spans="1:27" s="12" customFormat="1" x14ac:dyDescent="0.35">
      <c r="A9659" s="8" t="s">
        <v>29</v>
      </c>
      <c r="B9659" s="17">
        <v>2001</v>
      </c>
      <c r="C9659" s="17" t="s">
        <v>82</v>
      </c>
      <c r="D9659" s="17"/>
      <c r="E9659" s="35" t="s">
        <v>74</v>
      </c>
      <c r="F9659" s="35" t="s">
        <v>77</v>
      </c>
      <c r="G9659" s="51" t="s">
        <v>65</v>
      </c>
      <c r="H9659" s="10">
        <v>1559</v>
      </c>
      <c r="I9659" s="10">
        <v>1604</v>
      </c>
      <c r="J9659" s="53">
        <v>3163</v>
      </c>
      <c r="K9659" s="55"/>
      <c r="L9659" s="57"/>
      <c r="M9659" s="57"/>
      <c r="N9659" s="59"/>
      <c r="O9659" s="61"/>
      <c r="P9659" s="10"/>
      <c r="Q9659" s="10"/>
      <c r="R9659" s="11"/>
      <c r="S9659" s="24">
        <f>Table1[[#This Row],[Female Voters]]/Table1[[#This Row],[Female Population]]</f>
        <v>0</v>
      </c>
      <c r="T9659" s="24">
        <f>Table1[[#This Row],[Male Voters]]/Table1[[#This Row],[Male Population]]</f>
        <v>0</v>
      </c>
      <c r="U9659" s="24">
        <f>Table1[[#This Row],[Total Voters]]/Table1[[#This Row],[Total Population]]</f>
        <v>0</v>
      </c>
      <c r="V9659" s="24">
        <f>Table1[[#This Row],[Female Ballots]]/Table1[[#This Row],[Female Population]]</f>
        <v>0</v>
      </c>
      <c r="W9659" s="24">
        <f>Table1[[#This Row],[Male Ballots]]/Table1[[#This Row],[Male Population]]</f>
        <v>0</v>
      </c>
      <c r="X9659" s="24">
        <f>Table1[[#This Row],[Total Ballots]]/Table1[[#This Row],[Total Population]]</f>
        <v>0</v>
      </c>
      <c r="Y9659" s="125" t="str">
        <f>IFERROR(Table1[[#This Row],[Female Ballots]]/Table1[[#This Row],[Female Voters]],"0.0%")</f>
        <v>0.0%</v>
      </c>
      <c r="Z9659" s="125" t="str">
        <f>IFERROR(Table1[[#This Row],[Male Ballots]]/Table1[[#This Row],[Male Voters]],"0.0%")</f>
        <v>0.0%</v>
      </c>
      <c r="AA9659" s="126" t="str">
        <f>IFERROR(Table1[[#This Row],[Total Ballots]]/Table1[[#This Row],[Total Voters]],"0.0%")</f>
        <v>0.0%</v>
      </c>
    </row>
    <row r="9660" spans="1:27" s="12" customFormat="1" x14ac:dyDescent="0.35">
      <c r="A9660" s="8" t="s">
        <v>29</v>
      </c>
      <c r="B9660" s="17">
        <v>2001</v>
      </c>
      <c r="C9660" s="17" t="s">
        <v>82</v>
      </c>
      <c r="D9660" s="17"/>
      <c r="E9660" s="35" t="s">
        <v>74</v>
      </c>
      <c r="F9660" s="35" t="s">
        <v>77</v>
      </c>
      <c r="G9660" s="51" t="s">
        <v>66</v>
      </c>
      <c r="H9660" s="10">
        <v>1068</v>
      </c>
      <c r="I9660" s="10">
        <v>1102</v>
      </c>
      <c r="J9660" s="53">
        <v>2170</v>
      </c>
      <c r="K9660" s="55"/>
      <c r="L9660" s="57"/>
      <c r="M9660" s="57"/>
      <c r="N9660" s="59"/>
      <c r="O9660" s="61"/>
      <c r="P9660" s="10"/>
      <c r="Q9660" s="10"/>
      <c r="R9660" s="11"/>
      <c r="S9660" s="24">
        <f>Table1[[#This Row],[Female Voters]]/Table1[[#This Row],[Female Population]]</f>
        <v>0</v>
      </c>
      <c r="T9660" s="24">
        <f>Table1[[#This Row],[Male Voters]]/Table1[[#This Row],[Male Population]]</f>
        <v>0</v>
      </c>
      <c r="U9660" s="24">
        <f>Table1[[#This Row],[Total Voters]]/Table1[[#This Row],[Total Population]]</f>
        <v>0</v>
      </c>
      <c r="V9660" s="24">
        <f>Table1[[#This Row],[Female Ballots]]/Table1[[#This Row],[Female Population]]</f>
        <v>0</v>
      </c>
      <c r="W9660" s="24">
        <f>Table1[[#This Row],[Male Ballots]]/Table1[[#This Row],[Male Population]]</f>
        <v>0</v>
      </c>
      <c r="X9660" s="24">
        <f>Table1[[#This Row],[Total Ballots]]/Table1[[#This Row],[Total Population]]</f>
        <v>0</v>
      </c>
      <c r="Y9660" s="125" t="str">
        <f>IFERROR(Table1[[#This Row],[Female Ballots]]/Table1[[#This Row],[Female Voters]],"0.0%")</f>
        <v>0.0%</v>
      </c>
      <c r="Z9660" s="125" t="str">
        <f>IFERROR(Table1[[#This Row],[Male Ballots]]/Table1[[#This Row],[Male Voters]],"0.0%")</f>
        <v>0.0%</v>
      </c>
      <c r="AA9660" s="126" t="str">
        <f>IFERROR(Table1[[#This Row],[Total Ballots]]/Table1[[#This Row],[Total Voters]],"0.0%")</f>
        <v>0.0%</v>
      </c>
    </row>
    <row r="9661" spans="1:27" s="12" customFormat="1" x14ac:dyDescent="0.35">
      <c r="A9661" s="8" t="s">
        <v>29</v>
      </c>
      <c r="B9661" s="17">
        <v>2001</v>
      </c>
      <c r="C9661" s="17" t="s">
        <v>82</v>
      </c>
      <c r="D9661" s="17"/>
      <c r="E9661" s="35" t="s">
        <v>74</v>
      </c>
      <c r="F9661" s="35" t="s">
        <v>77</v>
      </c>
      <c r="G9661" s="51" t="s">
        <v>67</v>
      </c>
      <c r="H9661" s="10">
        <v>1430</v>
      </c>
      <c r="I9661" s="10">
        <v>1267</v>
      </c>
      <c r="J9661" s="53">
        <v>2697</v>
      </c>
      <c r="K9661" s="55"/>
      <c r="L9661" s="57"/>
      <c r="M9661" s="57"/>
      <c r="N9661" s="59"/>
      <c r="O9661" s="61"/>
      <c r="P9661" s="10"/>
      <c r="Q9661" s="10"/>
      <c r="R9661" s="11"/>
      <c r="S9661" s="24">
        <f>Table1[[#This Row],[Female Voters]]/Table1[[#This Row],[Female Population]]</f>
        <v>0</v>
      </c>
      <c r="T9661" s="24">
        <f>Table1[[#This Row],[Male Voters]]/Table1[[#This Row],[Male Population]]</f>
        <v>0</v>
      </c>
      <c r="U9661" s="24">
        <f>Table1[[#This Row],[Total Voters]]/Table1[[#This Row],[Total Population]]</f>
        <v>0</v>
      </c>
      <c r="V9661" s="24">
        <f>Table1[[#This Row],[Female Ballots]]/Table1[[#This Row],[Female Population]]</f>
        <v>0</v>
      </c>
      <c r="W9661" s="24">
        <f>Table1[[#This Row],[Male Ballots]]/Table1[[#This Row],[Male Population]]</f>
        <v>0</v>
      </c>
      <c r="X9661" s="24">
        <f>Table1[[#This Row],[Total Ballots]]/Table1[[#This Row],[Total Population]]</f>
        <v>0</v>
      </c>
      <c r="Y9661" s="125" t="str">
        <f>IFERROR(Table1[[#This Row],[Female Ballots]]/Table1[[#This Row],[Female Voters]],"0.0%")</f>
        <v>0.0%</v>
      </c>
      <c r="Z9661" s="125" t="str">
        <f>IFERROR(Table1[[#This Row],[Male Ballots]]/Table1[[#This Row],[Male Voters]],"0.0%")</f>
        <v>0.0%</v>
      </c>
      <c r="AA9661" s="126" t="str">
        <f>IFERROR(Table1[[#This Row],[Total Ballots]]/Table1[[#This Row],[Total Voters]],"0.0%")</f>
        <v>0.0%</v>
      </c>
    </row>
    <row r="9662" spans="1:27" s="12" customFormat="1" x14ac:dyDescent="0.35">
      <c r="A9662" s="8" t="s">
        <v>42</v>
      </c>
      <c r="B9662" s="17">
        <v>2001</v>
      </c>
      <c r="C9662" s="17" t="s">
        <v>82</v>
      </c>
      <c r="D9662" s="17"/>
      <c r="E9662" s="35" t="s">
        <v>74</v>
      </c>
      <c r="F9662" s="35" t="s">
        <v>77</v>
      </c>
      <c r="G9662" s="51" t="s">
        <v>79</v>
      </c>
      <c r="H9662" s="10">
        <v>26134</v>
      </c>
      <c r="I9662" s="10">
        <v>25029</v>
      </c>
      <c r="J9662" s="53">
        <v>51163</v>
      </c>
      <c r="K9662" s="55"/>
      <c r="L9662" s="57"/>
      <c r="M9662" s="57"/>
      <c r="N9662" s="59">
        <v>42349</v>
      </c>
      <c r="O9662" s="61"/>
      <c r="P9662" s="10"/>
      <c r="Q9662" s="10"/>
      <c r="R9662" s="11">
        <v>18997</v>
      </c>
      <c r="S9662" s="24">
        <f>Table1[[#This Row],[Female Voters]]/Table1[[#This Row],[Female Population]]</f>
        <v>0</v>
      </c>
      <c r="T9662" s="24">
        <f>Table1[[#This Row],[Male Voters]]/Table1[[#This Row],[Male Population]]</f>
        <v>0</v>
      </c>
      <c r="U9662" s="24">
        <f>Table1[[#This Row],[Total Voters]]/Table1[[#This Row],[Total Population]]</f>
        <v>0.82772706838926569</v>
      </c>
      <c r="V9662" s="24">
        <f>Table1[[#This Row],[Female Ballots]]/Table1[[#This Row],[Female Population]]</f>
        <v>0</v>
      </c>
      <c r="W9662" s="24">
        <f>Table1[[#This Row],[Male Ballots]]/Table1[[#This Row],[Male Population]]</f>
        <v>0</v>
      </c>
      <c r="X9662" s="24">
        <f>Table1[[#This Row],[Total Ballots]]/Table1[[#This Row],[Total Population]]</f>
        <v>0.37130348103121397</v>
      </c>
      <c r="Y9662" s="125" t="str">
        <f>IFERROR(Table1[[#This Row],[Female Ballots]]/Table1[[#This Row],[Female Voters]],"0.0%")</f>
        <v>0.0%</v>
      </c>
      <c r="Z9662" s="125" t="str">
        <f>IFERROR(Table1[[#This Row],[Male Ballots]]/Table1[[#This Row],[Male Voters]],"0.0%")</f>
        <v>0.0%</v>
      </c>
      <c r="AA9662" s="126">
        <f>IFERROR(Table1[[#This Row],[Total Ballots]]/Table1[[#This Row],[Total Voters]],"0.0%")</f>
        <v>0.44858202082693804</v>
      </c>
    </row>
    <row r="9663" spans="1:27" s="12" customFormat="1" x14ac:dyDescent="0.35">
      <c r="A9663" s="8" t="s">
        <v>42</v>
      </c>
      <c r="B9663" s="17">
        <v>2001</v>
      </c>
      <c r="C9663" s="17" t="s">
        <v>82</v>
      </c>
      <c r="D9663" s="17"/>
      <c r="E9663" s="35" t="s">
        <v>74</v>
      </c>
      <c r="F9663" s="35" t="s">
        <v>77</v>
      </c>
      <c r="G9663" s="51" t="s">
        <v>62</v>
      </c>
      <c r="H9663" s="10">
        <v>2762</v>
      </c>
      <c r="I9663" s="10">
        <v>3018</v>
      </c>
      <c r="J9663" s="53">
        <v>5780</v>
      </c>
      <c r="K9663" s="55"/>
      <c r="L9663" s="57"/>
      <c r="M9663" s="57"/>
      <c r="N9663" s="59"/>
      <c r="O9663" s="61"/>
      <c r="P9663" s="10"/>
      <c r="Q9663" s="10"/>
      <c r="R9663" s="11"/>
      <c r="S9663" s="24">
        <f>Table1[[#This Row],[Female Voters]]/Table1[[#This Row],[Female Population]]</f>
        <v>0</v>
      </c>
      <c r="T9663" s="24">
        <f>Table1[[#This Row],[Male Voters]]/Table1[[#This Row],[Male Population]]</f>
        <v>0</v>
      </c>
      <c r="U9663" s="24">
        <f>Table1[[#This Row],[Total Voters]]/Table1[[#This Row],[Total Population]]</f>
        <v>0</v>
      </c>
      <c r="V9663" s="24">
        <f>Table1[[#This Row],[Female Ballots]]/Table1[[#This Row],[Female Population]]</f>
        <v>0</v>
      </c>
      <c r="W9663" s="24">
        <f>Table1[[#This Row],[Male Ballots]]/Table1[[#This Row],[Male Population]]</f>
        <v>0</v>
      </c>
      <c r="X9663" s="24">
        <f>Table1[[#This Row],[Total Ballots]]/Table1[[#This Row],[Total Population]]</f>
        <v>0</v>
      </c>
      <c r="Y9663" s="125" t="str">
        <f>IFERROR(Table1[[#This Row],[Female Ballots]]/Table1[[#This Row],[Female Voters]],"0.0%")</f>
        <v>0.0%</v>
      </c>
      <c r="Z9663" s="125" t="str">
        <f>IFERROR(Table1[[#This Row],[Male Ballots]]/Table1[[#This Row],[Male Voters]],"0.0%")</f>
        <v>0.0%</v>
      </c>
      <c r="AA9663" s="126" t="str">
        <f>IFERROR(Table1[[#This Row],[Total Ballots]]/Table1[[#This Row],[Total Voters]],"0.0%")</f>
        <v>0.0%</v>
      </c>
    </row>
    <row r="9664" spans="1:27" s="12" customFormat="1" x14ac:dyDescent="0.35">
      <c r="A9664" s="8" t="s">
        <v>42</v>
      </c>
      <c r="B9664" s="17">
        <v>2001</v>
      </c>
      <c r="C9664" s="17" t="s">
        <v>82</v>
      </c>
      <c r="D9664" s="17"/>
      <c r="E9664" s="35" t="s">
        <v>74</v>
      </c>
      <c r="F9664" s="35" t="s">
        <v>77</v>
      </c>
      <c r="G9664" s="51" t="s">
        <v>63</v>
      </c>
      <c r="H9664" s="10">
        <v>3635</v>
      </c>
      <c r="I9664" s="10">
        <v>3761</v>
      </c>
      <c r="J9664" s="53">
        <v>7396</v>
      </c>
      <c r="K9664" s="55"/>
      <c r="L9664" s="57"/>
      <c r="M9664" s="57"/>
      <c r="N9664" s="59"/>
      <c r="O9664" s="61"/>
      <c r="P9664" s="10"/>
      <c r="Q9664" s="10"/>
      <c r="R9664" s="11"/>
      <c r="S9664" s="24">
        <f>Table1[[#This Row],[Female Voters]]/Table1[[#This Row],[Female Population]]</f>
        <v>0</v>
      </c>
      <c r="T9664" s="24">
        <f>Table1[[#This Row],[Male Voters]]/Table1[[#This Row],[Male Population]]</f>
        <v>0</v>
      </c>
      <c r="U9664" s="24">
        <f>Table1[[#This Row],[Total Voters]]/Table1[[#This Row],[Total Population]]</f>
        <v>0</v>
      </c>
      <c r="V9664" s="24">
        <f>Table1[[#This Row],[Female Ballots]]/Table1[[#This Row],[Female Population]]</f>
        <v>0</v>
      </c>
      <c r="W9664" s="24">
        <f>Table1[[#This Row],[Male Ballots]]/Table1[[#This Row],[Male Population]]</f>
        <v>0</v>
      </c>
      <c r="X9664" s="24">
        <f>Table1[[#This Row],[Total Ballots]]/Table1[[#This Row],[Total Population]]</f>
        <v>0</v>
      </c>
      <c r="Y9664" s="125" t="str">
        <f>IFERROR(Table1[[#This Row],[Female Ballots]]/Table1[[#This Row],[Female Voters]],"0.0%")</f>
        <v>0.0%</v>
      </c>
      <c r="Z9664" s="125" t="str">
        <f>IFERROR(Table1[[#This Row],[Male Ballots]]/Table1[[#This Row],[Male Voters]],"0.0%")</f>
        <v>0.0%</v>
      </c>
      <c r="AA9664" s="126" t="str">
        <f>IFERROR(Table1[[#This Row],[Total Ballots]]/Table1[[#This Row],[Total Voters]],"0.0%")</f>
        <v>0.0%</v>
      </c>
    </row>
    <row r="9665" spans="1:27" s="12" customFormat="1" x14ac:dyDescent="0.35">
      <c r="A9665" s="8" t="s">
        <v>42</v>
      </c>
      <c r="B9665" s="17">
        <v>2001</v>
      </c>
      <c r="C9665" s="17" t="s">
        <v>82</v>
      </c>
      <c r="D9665" s="17"/>
      <c r="E9665" s="35" t="s">
        <v>74</v>
      </c>
      <c r="F9665" s="35" t="s">
        <v>77</v>
      </c>
      <c r="G9665" s="51" t="s">
        <v>64</v>
      </c>
      <c r="H9665" s="10">
        <v>5004</v>
      </c>
      <c r="I9665" s="10">
        <v>4842</v>
      </c>
      <c r="J9665" s="53">
        <v>9846</v>
      </c>
      <c r="K9665" s="55"/>
      <c r="L9665" s="57"/>
      <c r="M9665" s="57"/>
      <c r="N9665" s="59"/>
      <c r="O9665" s="61"/>
      <c r="P9665" s="10"/>
      <c r="Q9665" s="10"/>
      <c r="R9665" s="11"/>
      <c r="S9665" s="24">
        <f>Table1[[#This Row],[Female Voters]]/Table1[[#This Row],[Female Population]]</f>
        <v>0</v>
      </c>
      <c r="T9665" s="24">
        <f>Table1[[#This Row],[Male Voters]]/Table1[[#This Row],[Male Population]]</f>
        <v>0</v>
      </c>
      <c r="U9665" s="24">
        <f>Table1[[#This Row],[Total Voters]]/Table1[[#This Row],[Total Population]]</f>
        <v>0</v>
      </c>
      <c r="V9665" s="24">
        <f>Table1[[#This Row],[Female Ballots]]/Table1[[#This Row],[Female Population]]</f>
        <v>0</v>
      </c>
      <c r="W9665" s="24">
        <f>Table1[[#This Row],[Male Ballots]]/Table1[[#This Row],[Male Population]]</f>
        <v>0</v>
      </c>
      <c r="X9665" s="24">
        <f>Table1[[#This Row],[Total Ballots]]/Table1[[#This Row],[Total Population]]</f>
        <v>0</v>
      </c>
      <c r="Y9665" s="125" t="str">
        <f>IFERROR(Table1[[#This Row],[Female Ballots]]/Table1[[#This Row],[Female Voters]],"0.0%")</f>
        <v>0.0%</v>
      </c>
      <c r="Z9665" s="125" t="str">
        <f>IFERROR(Table1[[#This Row],[Male Ballots]]/Table1[[#This Row],[Male Voters]],"0.0%")</f>
        <v>0.0%</v>
      </c>
      <c r="AA9665" s="126" t="str">
        <f>IFERROR(Table1[[#This Row],[Total Ballots]]/Table1[[#This Row],[Total Voters]],"0.0%")</f>
        <v>0.0%</v>
      </c>
    </row>
    <row r="9666" spans="1:27" s="12" customFormat="1" x14ac:dyDescent="0.35">
      <c r="A9666" s="8" t="s">
        <v>42</v>
      </c>
      <c r="B9666" s="17">
        <v>2001</v>
      </c>
      <c r="C9666" s="17" t="s">
        <v>82</v>
      </c>
      <c r="D9666" s="17"/>
      <c r="E9666" s="35" t="s">
        <v>74</v>
      </c>
      <c r="F9666" s="35" t="s">
        <v>77</v>
      </c>
      <c r="G9666" s="51" t="s">
        <v>65</v>
      </c>
      <c r="H9666" s="10">
        <v>5112</v>
      </c>
      <c r="I9666" s="10">
        <v>5112</v>
      </c>
      <c r="J9666" s="53">
        <v>10224</v>
      </c>
      <c r="K9666" s="55"/>
      <c r="L9666" s="57"/>
      <c r="M9666" s="57"/>
      <c r="N9666" s="59"/>
      <c r="O9666" s="61"/>
      <c r="P9666" s="10"/>
      <c r="Q9666" s="10"/>
      <c r="R9666" s="11"/>
      <c r="S9666" s="24">
        <f>Table1[[#This Row],[Female Voters]]/Table1[[#This Row],[Female Population]]</f>
        <v>0</v>
      </c>
      <c r="T9666" s="24">
        <f>Table1[[#This Row],[Male Voters]]/Table1[[#This Row],[Male Population]]</f>
        <v>0</v>
      </c>
      <c r="U9666" s="24">
        <f>Table1[[#This Row],[Total Voters]]/Table1[[#This Row],[Total Population]]</f>
        <v>0</v>
      </c>
      <c r="V9666" s="24">
        <f>Table1[[#This Row],[Female Ballots]]/Table1[[#This Row],[Female Population]]</f>
        <v>0</v>
      </c>
      <c r="W9666" s="24">
        <f>Table1[[#This Row],[Male Ballots]]/Table1[[#This Row],[Male Population]]</f>
        <v>0</v>
      </c>
      <c r="X9666" s="24">
        <f>Table1[[#This Row],[Total Ballots]]/Table1[[#This Row],[Total Population]]</f>
        <v>0</v>
      </c>
      <c r="Y9666" s="125" t="str">
        <f>IFERROR(Table1[[#This Row],[Female Ballots]]/Table1[[#This Row],[Female Voters]],"0.0%")</f>
        <v>0.0%</v>
      </c>
      <c r="Z9666" s="125" t="str">
        <f>IFERROR(Table1[[#This Row],[Male Ballots]]/Table1[[#This Row],[Male Voters]],"0.0%")</f>
        <v>0.0%</v>
      </c>
      <c r="AA9666" s="126" t="str">
        <f>IFERROR(Table1[[#This Row],[Total Ballots]]/Table1[[#This Row],[Total Voters]],"0.0%")</f>
        <v>0.0%</v>
      </c>
    </row>
    <row r="9667" spans="1:27" s="12" customFormat="1" x14ac:dyDescent="0.35">
      <c r="A9667" s="8" t="s">
        <v>42</v>
      </c>
      <c r="B9667" s="17">
        <v>2001</v>
      </c>
      <c r="C9667" s="17" t="s">
        <v>82</v>
      </c>
      <c r="D9667" s="17"/>
      <c r="E9667" s="35" t="s">
        <v>74</v>
      </c>
      <c r="F9667" s="35" t="s">
        <v>77</v>
      </c>
      <c r="G9667" s="51" t="s">
        <v>66</v>
      </c>
      <c r="H9667" s="10">
        <v>3601</v>
      </c>
      <c r="I9667" s="10">
        <v>3549</v>
      </c>
      <c r="J9667" s="53">
        <v>7150</v>
      </c>
      <c r="K9667" s="55"/>
      <c r="L9667" s="57"/>
      <c r="M9667" s="57"/>
      <c r="N9667" s="59"/>
      <c r="O9667" s="61"/>
      <c r="P9667" s="10"/>
      <c r="Q9667" s="10"/>
      <c r="R9667" s="11"/>
      <c r="S9667" s="24">
        <f>Table1[[#This Row],[Female Voters]]/Table1[[#This Row],[Female Population]]</f>
        <v>0</v>
      </c>
      <c r="T9667" s="24">
        <f>Table1[[#This Row],[Male Voters]]/Table1[[#This Row],[Male Population]]</f>
        <v>0</v>
      </c>
      <c r="U9667" s="24">
        <f>Table1[[#This Row],[Total Voters]]/Table1[[#This Row],[Total Population]]</f>
        <v>0</v>
      </c>
      <c r="V9667" s="24">
        <f>Table1[[#This Row],[Female Ballots]]/Table1[[#This Row],[Female Population]]</f>
        <v>0</v>
      </c>
      <c r="W9667" s="24">
        <f>Table1[[#This Row],[Male Ballots]]/Table1[[#This Row],[Male Population]]</f>
        <v>0</v>
      </c>
      <c r="X9667" s="24">
        <f>Table1[[#This Row],[Total Ballots]]/Table1[[#This Row],[Total Population]]</f>
        <v>0</v>
      </c>
      <c r="Y9667" s="125" t="str">
        <f>IFERROR(Table1[[#This Row],[Female Ballots]]/Table1[[#This Row],[Female Voters]],"0.0%")</f>
        <v>0.0%</v>
      </c>
      <c r="Z9667" s="125" t="str">
        <f>IFERROR(Table1[[#This Row],[Male Ballots]]/Table1[[#This Row],[Male Voters]],"0.0%")</f>
        <v>0.0%</v>
      </c>
      <c r="AA9667" s="126" t="str">
        <f>IFERROR(Table1[[#This Row],[Total Ballots]]/Table1[[#This Row],[Total Voters]],"0.0%")</f>
        <v>0.0%</v>
      </c>
    </row>
    <row r="9668" spans="1:27" s="12" customFormat="1" x14ac:dyDescent="0.35">
      <c r="A9668" s="8" t="s">
        <v>42</v>
      </c>
      <c r="B9668" s="17">
        <v>2001</v>
      </c>
      <c r="C9668" s="17" t="s">
        <v>82</v>
      </c>
      <c r="D9668" s="17"/>
      <c r="E9668" s="35" t="s">
        <v>74</v>
      </c>
      <c r="F9668" s="35" t="s">
        <v>77</v>
      </c>
      <c r="G9668" s="51" t="s">
        <v>67</v>
      </c>
      <c r="H9668" s="10">
        <v>6020</v>
      </c>
      <c r="I9668" s="10">
        <v>4747</v>
      </c>
      <c r="J9668" s="53">
        <v>10767</v>
      </c>
      <c r="K9668" s="55"/>
      <c r="L9668" s="57"/>
      <c r="M9668" s="57"/>
      <c r="N9668" s="59"/>
      <c r="O9668" s="61"/>
      <c r="P9668" s="10"/>
      <c r="Q9668" s="10"/>
      <c r="R9668" s="11"/>
      <c r="S9668" s="24">
        <f>Table1[[#This Row],[Female Voters]]/Table1[[#This Row],[Female Population]]</f>
        <v>0</v>
      </c>
      <c r="T9668" s="24">
        <f>Table1[[#This Row],[Male Voters]]/Table1[[#This Row],[Male Population]]</f>
        <v>0</v>
      </c>
      <c r="U9668" s="24">
        <f>Table1[[#This Row],[Total Voters]]/Table1[[#This Row],[Total Population]]</f>
        <v>0</v>
      </c>
      <c r="V9668" s="24">
        <f>Table1[[#This Row],[Female Ballots]]/Table1[[#This Row],[Female Population]]</f>
        <v>0</v>
      </c>
      <c r="W9668" s="24">
        <f>Table1[[#This Row],[Male Ballots]]/Table1[[#This Row],[Male Population]]</f>
        <v>0</v>
      </c>
      <c r="X9668" s="24">
        <f>Table1[[#This Row],[Total Ballots]]/Table1[[#This Row],[Total Population]]</f>
        <v>0</v>
      </c>
      <c r="Y9668" s="125" t="str">
        <f>IFERROR(Table1[[#This Row],[Female Ballots]]/Table1[[#This Row],[Female Voters]],"0.0%")</f>
        <v>0.0%</v>
      </c>
      <c r="Z9668" s="125" t="str">
        <f>IFERROR(Table1[[#This Row],[Male Ballots]]/Table1[[#This Row],[Male Voters]],"0.0%")</f>
        <v>0.0%</v>
      </c>
      <c r="AA9668" s="126" t="str">
        <f>IFERROR(Table1[[#This Row],[Total Ballots]]/Table1[[#This Row],[Total Voters]],"0.0%")</f>
        <v>0.0%</v>
      </c>
    </row>
    <row r="9669" spans="1:27" s="12" customFormat="1" x14ac:dyDescent="0.35">
      <c r="A9669" s="8" t="s">
        <v>27</v>
      </c>
      <c r="B9669" s="17">
        <v>2001</v>
      </c>
      <c r="C9669" s="17" t="s">
        <v>82</v>
      </c>
      <c r="D9669" s="17"/>
      <c r="E9669" s="35" t="s">
        <v>74</v>
      </c>
      <c r="F9669" s="35" t="s">
        <v>77</v>
      </c>
      <c r="G9669" s="51" t="s">
        <v>79</v>
      </c>
      <c r="H9669" s="10">
        <v>3956</v>
      </c>
      <c r="I9669" s="10">
        <v>3769</v>
      </c>
      <c r="J9669" s="53">
        <v>7725</v>
      </c>
      <c r="K9669" s="55"/>
      <c r="L9669" s="57"/>
      <c r="M9669" s="57"/>
      <c r="N9669" s="59">
        <v>6625</v>
      </c>
      <c r="O9669" s="61"/>
      <c r="P9669" s="10"/>
      <c r="Q9669" s="10"/>
      <c r="R9669" s="11">
        <v>3927</v>
      </c>
      <c r="S9669" s="24">
        <f>Table1[[#This Row],[Female Voters]]/Table1[[#This Row],[Female Population]]</f>
        <v>0</v>
      </c>
      <c r="T9669" s="24">
        <f>Table1[[#This Row],[Male Voters]]/Table1[[#This Row],[Male Population]]</f>
        <v>0</v>
      </c>
      <c r="U9669" s="24">
        <f>Table1[[#This Row],[Total Voters]]/Table1[[#This Row],[Total Population]]</f>
        <v>0.85760517799352753</v>
      </c>
      <c r="V9669" s="24">
        <f>Table1[[#This Row],[Female Ballots]]/Table1[[#This Row],[Female Population]]</f>
        <v>0</v>
      </c>
      <c r="W9669" s="24">
        <f>Table1[[#This Row],[Male Ballots]]/Table1[[#This Row],[Male Population]]</f>
        <v>0</v>
      </c>
      <c r="X9669" s="24">
        <f>Table1[[#This Row],[Total Ballots]]/Table1[[#This Row],[Total Population]]</f>
        <v>0.50834951456310684</v>
      </c>
      <c r="Y9669" s="125" t="str">
        <f>IFERROR(Table1[[#This Row],[Female Ballots]]/Table1[[#This Row],[Female Voters]],"0.0%")</f>
        <v>0.0%</v>
      </c>
      <c r="Z9669" s="125" t="str">
        <f>IFERROR(Table1[[#This Row],[Male Ballots]]/Table1[[#This Row],[Male Voters]],"0.0%")</f>
        <v>0.0%</v>
      </c>
      <c r="AA9669" s="126">
        <f>IFERROR(Table1[[#This Row],[Total Ballots]]/Table1[[#This Row],[Total Voters]],"0.0%")</f>
        <v>0.59275471698113202</v>
      </c>
    </row>
    <row r="9670" spans="1:27" s="12" customFormat="1" x14ac:dyDescent="0.35">
      <c r="A9670" s="8" t="s">
        <v>27</v>
      </c>
      <c r="B9670" s="17">
        <v>2001</v>
      </c>
      <c r="C9670" s="17" t="s">
        <v>82</v>
      </c>
      <c r="D9670" s="17"/>
      <c r="E9670" s="35" t="s">
        <v>74</v>
      </c>
      <c r="F9670" s="35" t="s">
        <v>77</v>
      </c>
      <c r="G9670" s="51" t="s">
        <v>62</v>
      </c>
      <c r="H9670" s="10">
        <v>269</v>
      </c>
      <c r="I9670" s="10">
        <v>276</v>
      </c>
      <c r="J9670" s="53">
        <v>545</v>
      </c>
      <c r="K9670" s="55"/>
      <c r="L9670" s="57"/>
      <c r="M9670" s="57"/>
      <c r="N9670" s="59"/>
      <c r="O9670" s="61"/>
      <c r="P9670" s="10"/>
      <c r="Q9670" s="10"/>
      <c r="R9670" s="11"/>
      <c r="S9670" s="24">
        <f>Table1[[#This Row],[Female Voters]]/Table1[[#This Row],[Female Population]]</f>
        <v>0</v>
      </c>
      <c r="T9670" s="24">
        <f>Table1[[#This Row],[Male Voters]]/Table1[[#This Row],[Male Population]]</f>
        <v>0</v>
      </c>
      <c r="U9670" s="24">
        <f>Table1[[#This Row],[Total Voters]]/Table1[[#This Row],[Total Population]]</f>
        <v>0</v>
      </c>
      <c r="V9670" s="24">
        <f>Table1[[#This Row],[Female Ballots]]/Table1[[#This Row],[Female Population]]</f>
        <v>0</v>
      </c>
      <c r="W9670" s="24">
        <f>Table1[[#This Row],[Male Ballots]]/Table1[[#This Row],[Male Population]]</f>
        <v>0</v>
      </c>
      <c r="X9670" s="24">
        <f>Table1[[#This Row],[Total Ballots]]/Table1[[#This Row],[Total Population]]</f>
        <v>0</v>
      </c>
      <c r="Y9670" s="125" t="str">
        <f>IFERROR(Table1[[#This Row],[Female Ballots]]/Table1[[#This Row],[Female Voters]],"0.0%")</f>
        <v>0.0%</v>
      </c>
      <c r="Z9670" s="125" t="str">
        <f>IFERROR(Table1[[#This Row],[Male Ballots]]/Table1[[#This Row],[Male Voters]],"0.0%")</f>
        <v>0.0%</v>
      </c>
      <c r="AA9670" s="126" t="str">
        <f>IFERROR(Table1[[#This Row],[Total Ballots]]/Table1[[#This Row],[Total Voters]],"0.0%")</f>
        <v>0.0%</v>
      </c>
    </row>
    <row r="9671" spans="1:27" s="12" customFormat="1" x14ac:dyDescent="0.35">
      <c r="A9671" s="8" t="s">
        <v>27</v>
      </c>
      <c r="B9671" s="17">
        <v>2001</v>
      </c>
      <c r="C9671" s="17" t="s">
        <v>82</v>
      </c>
      <c r="D9671" s="17"/>
      <c r="E9671" s="35" t="s">
        <v>74</v>
      </c>
      <c r="F9671" s="35" t="s">
        <v>77</v>
      </c>
      <c r="G9671" s="51" t="s">
        <v>63</v>
      </c>
      <c r="H9671" s="10">
        <v>447</v>
      </c>
      <c r="I9671" s="10">
        <v>429</v>
      </c>
      <c r="J9671" s="53">
        <v>876</v>
      </c>
      <c r="K9671" s="55"/>
      <c r="L9671" s="57"/>
      <c r="M9671" s="57"/>
      <c r="N9671" s="59"/>
      <c r="O9671" s="61"/>
      <c r="P9671" s="10"/>
      <c r="Q9671" s="10"/>
      <c r="R9671" s="11"/>
      <c r="S9671" s="24">
        <f>Table1[[#This Row],[Female Voters]]/Table1[[#This Row],[Female Population]]</f>
        <v>0</v>
      </c>
      <c r="T9671" s="24">
        <f>Table1[[#This Row],[Male Voters]]/Table1[[#This Row],[Male Population]]</f>
        <v>0</v>
      </c>
      <c r="U9671" s="24">
        <f>Table1[[#This Row],[Total Voters]]/Table1[[#This Row],[Total Population]]</f>
        <v>0</v>
      </c>
      <c r="V9671" s="24">
        <f>Table1[[#This Row],[Female Ballots]]/Table1[[#This Row],[Female Population]]</f>
        <v>0</v>
      </c>
      <c r="W9671" s="24">
        <f>Table1[[#This Row],[Male Ballots]]/Table1[[#This Row],[Male Population]]</f>
        <v>0</v>
      </c>
      <c r="X9671" s="24">
        <f>Table1[[#This Row],[Total Ballots]]/Table1[[#This Row],[Total Population]]</f>
        <v>0</v>
      </c>
      <c r="Y9671" s="125" t="str">
        <f>IFERROR(Table1[[#This Row],[Female Ballots]]/Table1[[#This Row],[Female Voters]],"0.0%")</f>
        <v>0.0%</v>
      </c>
      <c r="Z9671" s="125" t="str">
        <f>IFERROR(Table1[[#This Row],[Male Ballots]]/Table1[[#This Row],[Male Voters]],"0.0%")</f>
        <v>0.0%</v>
      </c>
      <c r="AA9671" s="126" t="str">
        <f>IFERROR(Table1[[#This Row],[Total Ballots]]/Table1[[#This Row],[Total Voters]],"0.0%")</f>
        <v>0.0%</v>
      </c>
    </row>
    <row r="9672" spans="1:27" s="12" customFormat="1" x14ac:dyDescent="0.35">
      <c r="A9672" s="8" t="s">
        <v>27</v>
      </c>
      <c r="B9672" s="17">
        <v>2001</v>
      </c>
      <c r="C9672" s="17" t="s">
        <v>82</v>
      </c>
      <c r="D9672" s="17"/>
      <c r="E9672" s="35" t="s">
        <v>74</v>
      </c>
      <c r="F9672" s="35" t="s">
        <v>77</v>
      </c>
      <c r="G9672" s="51" t="s">
        <v>64</v>
      </c>
      <c r="H9672" s="10">
        <v>750</v>
      </c>
      <c r="I9672" s="10">
        <v>706</v>
      </c>
      <c r="J9672" s="53">
        <v>1456</v>
      </c>
      <c r="K9672" s="55"/>
      <c r="L9672" s="57"/>
      <c r="M9672" s="57"/>
      <c r="N9672" s="59"/>
      <c r="O9672" s="61"/>
      <c r="P9672" s="10"/>
      <c r="Q9672" s="10"/>
      <c r="R9672" s="11"/>
      <c r="S9672" s="24">
        <f>Table1[[#This Row],[Female Voters]]/Table1[[#This Row],[Female Population]]</f>
        <v>0</v>
      </c>
      <c r="T9672" s="24">
        <f>Table1[[#This Row],[Male Voters]]/Table1[[#This Row],[Male Population]]</f>
        <v>0</v>
      </c>
      <c r="U9672" s="24">
        <f>Table1[[#This Row],[Total Voters]]/Table1[[#This Row],[Total Population]]</f>
        <v>0</v>
      </c>
      <c r="V9672" s="24">
        <f>Table1[[#This Row],[Female Ballots]]/Table1[[#This Row],[Female Population]]</f>
        <v>0</v>
      </c>
      <c r="W9672" s="24">
        <f>Table1[[#This Row],[Male Ballots]]/Table1[[#This Row],[Male Population]]</f>
        <v>0</v>
      </c>
      <c r="X9672" s="24">
        <f>Table1[[#This Row],[Total Ballots]]/Table1[[#This Row],[Total Population]]</f>
        <v>0</v>
      </c>
      <c r="Y9672" s="125" t="str">
        <f>IFERROR(Table1[[#This Row],[Female Ballots]]/Table1[[#This Row],[Female Voters]],"0.0%")</f>
        <v>0.0%</v>
      </c>
      <c r="Z9672" s="125" t="str">
        <f>IFERROR(Table1[[#This Row],[Male Ballots]]/Table1[[#This Row],[Male Voters]],"0.0%")</f>
        <v>0.0%</v>
      </c>
      <c r="AA9672" s="126" t="str">
        <f>IFERROR(Table1[[#This Row],[Total Ballots]]/Table1[[#This Row],[Total Voters]],"0.0%")</f>
        <v>0.0%</v>
      </c>
    </row>
    <row r="9673" spans="1:27" s="12" customFormat="1" x14ac:dyDescent="0.35">
      <c r="A9673" s="8" t="s">
        <v>27</v>
      </c>
      <c r="B9673" s="17">
        <v>2001</v>
      </c>
      <c r="C9673" s="17" t="s">
        <v>82</v>
      </c>
      <c r="D9673" s="17"/>
      <c r="E9673" s="35" t="s">
        <v>74</v>
      </c>
      <c r="F9673" s="35" t="s">
        <v>77</v>
      </c>
      <c r="G9673" s="51" t="s">
        <v>65</v>
      </c>
      <c r="H9673" s="10">
        <v>804</v>
      </c>
      <c r="I9673" s="10">
        <v>816</v>
      </c>
      <c r="J9673" s="53">
        <v>1620</v>
      </c>
      <c r="K9673" s="55"/>
      <c r="L9673" s="57"/>
      <c r="M9673" s="57"/>
      <c r="N9673" s="59"/>
      <c r="O9673" s="61"/>
      <c r="P9673" s="10"/>
      <c r="Q9673" s="10"/>
      <c r="R9673" s="11"/>
      <c r="S9673" s="24">
        <f>Table1[[#This Row],[Female Voters]]/Table1[[#This Row],[Female Population]]</f>
        <v>0</v>
      </c>
      <c r="T9673" s="24">
        <f>Table1[[#This Row],[Male Voters]]/Table1[[#This Row],[Male Population]]</f>
        <v>0</v>
      </c>
      <c r="U9673" s="24">
        <f>Table1[[#This Row],[Total Voters]]/Table1[[#This Row],[Total Population]]</f>
        <v>0</v>
      </c>
      <c r="V9673" s="24">
        <f>Table1[[#This Row],[Female Ballots]]/Table1[[#This Row],[Female Population]]</f>
        <v>0</v>
      </c>
      <c r="W9673" s="24">
        <f>Table1[[#This Row],[Male Ballots]]/Table1[[#This Row],[Male Population]]</f>
        <v>0</v>
      </c>
      <c r="X9673" s="24">
        <f>Table1[[#This Row],[Total Ballots]]/Table1[[#This Row],[Total Population]]</f>
        <v>0</v>
      </c>
      <c r="Y9673" s="125" t="str">
        <f>IFERROR(Table1[[#This Row],[Female Ballots]]/Table1[[#This Row],[Female Voters]],"0.0%")</f>
        <v>0.0%</v>
      </c>
      <c r="Z9673" s="125" t="str">
        <f>IFERROR(Table1[[#This Row],[Male Ballots]]/Table1[[#This Row],[Male Voters]],"0.0%")</f>
        <v>0.0%</v>
      </c>
      <c r="AA9673" s="126" t="str">
        <f>IFERROR(Table1[[#This Row],[Total Ballots]]/Table1[[#This Row],[Total Voters]],"0.0%")</f>
        <v>0.0%</v>
      </c>
    </row>
    <row r="9674" spans="1:27" s="12" customFormat="1" x14ac:dyDescent="0.35">
      <c r="A9674" s="8" t="s">
        <v>27</v>
      </c>
      <c r="B9674" s="17">
        <v>2001</v>
      </c>
      <c r="C9674" s="17" t="s">
        <v>82</v>
      </c>
      <c r="D9674" s="17"/>
      <c r="E9674" s="35" t="s">
        <v>74</v>
      </c>
      <c r="F9674" s="35" t="s">
        <v>77</v>
      </c>
      <c r="G9674" s="51" t="s">
        <v>66</v>
      </c>
      <c r="H9674" s="10">
        <v>646</v>
      </c>
      <c r="I9674" s="10">
        <v>643</v>
      </c>
      <c r="J9674" s="53">
        <v>1289</v>
      </c>
      <c r="K9674" s="55"/>
      <c r="L9674" s="57"/>
      <c r="M9674" s="57"/>
      <c r="N9674" s="59"/>
      <c r="O9674" s="61"/>
      <c r="P9674" s="10"/>
      <c r="Q9674" s="10"/>
      <c r="R9674" s="11"/>
      <c r="S9674" s="24">
        <f>Table1[[#This Row],[Female Voters]]/Table1[[#This Row],[Female Population]]</f>
        <v>0</v>
      </c>
      <c r="T9674" s="24">
        <f>Table1[[#This Row],[Male Voters]]/Table1[[#This Row],[Male Population]]</f>
        <v>0</v>
      </c>
      <c r="U9674" s="24">
        <f>Table1[[#This Row],[Total Voters]]/Table1[[#This Row],[Total Population]]</f>
        <v>0</v>
      </c>
      <c r="V9674" s="24">
        <f>Table1[[#This Row],[Female Ballots]]/Table1[[#This Row],[Female Population]]</f>
        <v>0</v>
      </c>
      <c r="W9674" s="24">
        <f>Table1[[#This Row],[Male Ballots]]/Table1[[#This Row],[Male Population]]</f>
        <v>0</v>
      </c>
      <c r="X9674" s="24">
        <f>Table1[[#This Row],[Total Ballots]]/Table1[[#This Row],[Total Population]]</f>
        <v>0</v>
      </c>
      <c r="Y9674" s="125" t="str">
        <f>IFERROR(Table1[[#This Row],[Female Ballots]]/Table1[[#This Row],[Female Voters]],"0.0%")</f>
        <v>0.0%</v>
      </c>
      <c r="Z9674" s="125" t="str">
        <f>IFERROR(Table1[[#This Row],[Male Ballots]]/Table1[[#This Row],[Male Voters]],"0.0%")</f>
        <v>0.0%</v>
      </c>
      <c r="AA9674" s="126" t="str">
        <f>IFERROR(Table1[[#This Row],[Total Ballots]]/Table1[[#This Row],[Total Voters]],"0.0%")</f>
        <v>0.0%</v>
      </c>
    </row>
    <row r="9675" spans="1:27" s="12" customFormat="1" x14ac:dyDescent="0.35">
      <c r="A9675" s="8" t="s">
        <v>27</v>
      </c>
      <c r="B9675" s="17">
        <v>2001</v>
      </c>
      <c r="C9675" s="17" t="s">
        <v>82</v>
      </c>
      <c r="D9675" s="17"/>
      <c r="E9675" s="35" t="s">
        <v>74</v>
      </c>
      <c r="F9675" s="35" t="s">
        <v>77</v>
      </c>
      <c r="G9675" s="51" t="s">
        <v>67</v>
      </c>
      <c r="H9675" s="10">
        <v>1040</v>
      </c>
      <c r="I9675" s="10">
        <v>899</v>
      </c>
      <c r="J9675" s="53">
        <v>1939</v>
      </c>
      <c r="K9675" s="55"/>
      <c r="L9675" s="57"/>
      <c r="M9675" s="57"/>
      <c r="N9675" s="59"/>
      <c r="O9675" s="61"/>
      <c r="P9675" s="10"/>
      <c r="Q9675" s="10"/>
      <c r="R9675" s="11"/>
      <c r="S9675" s="24">
        <f>Table1[[#This Row],[Female Voters]]/Table1[[#This Row],[Female Population]]</f>
        <v>0</v>
      </c>
      <c r="T9675" s="24">
        <f>Table1[[#This Row],[Male Voters]]/Table1[[#This Row],[Male Population]]</f>
        <v>0</v>
      </c>
      <c r="U9675" s="24">
        <f>Table1[[#This Row],[Total Voters]]/Table1[[#This Row],[Total Population]]</f>
        <v>0</v>
      </c>
      <c r="V9675" s="24">
        <f>Table1[[#This Row],[Female Ballots]]/Table1[[#This Row],[Female Population]]</f>
        <v>0</v>
      </c>
      <c r="W9675" s="24">
        <f>Table1[[#This Row],[Male Ballots]]/Table1[[#This Row],[Male Population]]</f>
        <v>0</v>
      </c>
      <c r="X9675" s="24">
        <f>Table1[[#This Row],[Total Ballots]]/Table1[[#This Row],[Total Population]]</f>
        <v>0</v>
      </c>
      <c r="Y9675" s="125" t="str">
        <f>IFERROR(Table1[[#This Row],[Female Ballots]]/Table1[[#This Row],[Female Voters]],"0.0%")</f>
        <v>0.0%</v>
      </c>
      <c r="Z9675" s="125" t="str">
        <f>IFERROR(Table1[[#This Row],[Male Ballots]]/Table1[[#This Row],[Male Voters]],"0.0%")</f>
        <v>0.0%</v>
      </c>
      <c r="AA9675" s="126" t="str">
        <f>IFERROR(Table1[[#This Row],[Total Ballots]]/Table1[[#This Row],[Total Voters]],"0.0%")</f>
        <v>0.0%</v>
      </c>
    </row>
    <row r="9676" spans="1:27" s="12" customFormat="1" x14ac:dyDescent="0.35">
      <c r="A9676" s="8" t="s">
        <v>41</v>
      </c>
      <c r="B9676" s="17">
        <v>2001</v>
      </c>
      <c r="C9676" s="17" t="s">
        <v>82</v>
      </c>
      <c r="D9676" s="17"/>
      <c r="E9676" s="35" t="s">
        <v>74</v>
      </c>
      <c r="F9676" s="35" t="s">
        <v>77</v>
      </c>
      <c r="G9676" s="51" t="s">
        <v>79</v>
      </c>
      <c r="H9676" s="10">
        <v>18503</v>
      </c>
      <c r="I9676" s="10">
        <v>19879</v>
      </c>
      <c r="J9676" s="53">
        <v>38382</v>
      </c>
      <c r="K9676" s="55"/>
      <c r="L9676" s="57"/>
      <c r="M9676" s="57"/>
      <c r="N9676" s="59">
        <v>27693</v>
      </c>
      <c r="O9676" s="61"/>
      <c r="P9676" s="10"/>
      <c r="Q9676" s="10"/>
      <c r="R9676" s="11">
        <v>14612</v>
      </c>
      <c r="S9676" s="24">
        <f>Table1[[#This Row],[Female Voters]]/Table1[[#This Row],[Female Population]]</f>
        <v>0</v>
      </c>
      <c r="T9676" s="24">
        <f>Table1[[#This Row],[Male Voters]]/Table1[[#This Row],[Male Population]]</f>
        <v>0</v>
      </c>
      <c r="U9676" s="24">
        <f>Table1[[#This Row],[Total Voters]]/Table1[[#This Row],[Total Population]]</f>
        <v>0.72151008285133655</v>
      </c>
      <c r="V9676" s="24">
        <f>Table1[[#This Row],[Female Ballots]]/Table1[[#This Row],[Female Population]]</f>
        <v>0</v>
      </c>
      <c r="W9676" s="24">
        <f>Table1[[#This Row],[Male Ballots]]/Table1[[#This Row],[Male Population]]</f>
        <v>0</v>
      </c>
      <c r="X9676" s="24">
        <f>Table1[[#This Row],[Total Ballots]]/Table1[[#This Row],[Total Population]]</f>
        <v>0.3806992861237038</v>
      </c>
      <c r="Y9676" s="125" t="str">
        <f>IFERROR(Table1[[#This Row],[Female Ballots]]/Table1[[#This Row],[Female Voters]],"0.0%")</f>
        <v>0.0%</v>
      </c>
      <c r="Z9676" s="125" t="str">
        <f>IFERROR(Table1[[#This Row],[Male Ballots]]/Table1[[#This Row],[Male Voters]],"0.0%")</f>
        <v>0.0%</v>
      </c>
      <c r="AA9676" s="126">
        <f>IFERROR(Table1[[#This Row],[Total Ballots]]/Table1[[#This Row],[Total Voters]],"0.0%")</f>
        <v>0.52764236449644319</v>
      </c>
    </row>
    <row r="9677" spans="1:27" s="12" customFormat="1" x14ac:dyDescent="0.35">
      <c r="A9677" s="8" t="s">
        <v>41</v>
      </c>
      <c r="B9677" s="17">
        <v>2001</v>
      </c>
      <c r="C9677" s="17" t="s">
        <v>82</v>
      </c>
      <c r="D9677" s="17"/>
      <c r="E9677" s="35" t="s">
        <v>74</v>
      </c>
      <c r="F9677" s="35" t="s">
        <v>77</v>
      </c>
      <c r="G9677" s="51" t="s">
        <v>62</v>
      </c>
      <c r="H9677" s="10">
        <v>1624</v>
      </c>
      <c r="I9677" s="10">
        <v>2277</v>
      </c>
      <c r="J9677" s="53">
        <v>3901</v>
      </c>
      <c r="K9677" s="55"/>
      <c r="L9677" s="57"/>
      <c r="M9677" s="57"/>
      <c r="N9677" s="59"/>
      <c r="O9677" s="61"/>
      <c r="P9677" s="10"/>
      <c r="Q9677" s="10"/>
      <c r="R9677" s="11"/>
      <c r="S9677" s="24">
        <f>Table1[[#This Row],[Female Voters]]/Table1[[#This Row],[Female Population]]</f>
        <v>0</v>
      </c>
      <c r="T9677" s="24">
        <f>Table1[[#This Row],[Male Voters]]/Table1[[#This Row],[Male Population]]</f>
        <v>0</v>
      </c>
      <c r="U9677" s="24">
        <f>Table1[[#This Row],[Total Voters]]/Table1[[#This Row],[Total Population]]</f>
        <v>0</v>
      </c>
      <c r="V9677" s="24">
        <f>Table1[[#This Row],[Female Ballots]]/Table1[[#This Row],[Female Population]]</f>
        <v>0</v>
      </c>
      <c r="W9677" s="24">
        <f>Table1[[#This Row],[Male Ballots]]/Table1[[#This Row],[Male Population]]</f>
        <v>0</v>
      </c>
      <c r="X9677" s="24">
        <f>Table1[[#This Row],[Total Ballots]]/Table1[[#This Row],[Total Population]]</f>
        <v>0</v>
      </c>
      <c r="Y9677" s="125" t="str">
        <f>IFERROR(Table1[[#This Row],[Female Ballots]]/Table1[[#This Row],[Female Voters]],"0.0%")</f>
        <v>0.0%</v>
      </c>
      <c r="Z9677" s="125" t="str">
        <f>IFERROR(Table1[[#This Row],[Male Ballots]]/Table1[[#This Row],[Male Voters]],"0.0%")</f>
        <v>0.0%</v>
      </c>
      <c r="AA9677" s="126" t="str">
        <f>IFERROR(Table1[[#This Row],[Total Ballots]]/Table1[[#This Row],[Total Voters]],"0.0%")</f>
        <v>0.0%</v>
      </c>
    </row>
    <row r="9678" spans="1:27" s="12" customFormat="1" x14ac:dyDescent="0.35">
      <c r="A9678" s="8" t="s">
        <v>41</v>
      </c>
      <c r="B9678" s="17">
        <v>2001</v>
      </c>
      <c r="C9678" s="17" t="s">
        <v>82</v>
      </c>
      <c r="D9678" s="17"/>
      <c r="E9678" s="35" t="s">
        <v>74</v>
      </c>
      <c r="F9678" s="35" t="s">
        <v>77</v>
      </c>
      <c r="G9678" s="51" t="s">
        <v>63</v>
      </c>
      <c r="H9678" s="10">
        <v>2392</v>
      </c>
      <c r="I9678" s="10">
        <v>3100</v>
      </c>
      <c r="J9678" s="53">
        <v>5492</v>
      </c>
      <c r="K9678" s="55"/>
      <c r="L9678" s="57"/>
      <c r="M9678" s="57"/>
      <c r="N9678" s="59"/>
      <c r="O9678" s="61"/>
      <c r="P9678" s="10"/>
      <c r="Q9678" s="10"/>
      <c r="R9678" s="11"/>
      <c r="S9678" s="24">
        <f>Table1[[#This Row],[Female Voters]]/Table1[[#This Row],[Female Population]]</f>
        <v>0</v>
      </c>
      <c r="T9678" s="24">
        <f>Table1[[#This Row],[Male Voters]]/Table1[[#This Row],[Male Population]]</f>
        <v>0</v>
      </c>
      <c r="U9678" s="24">
        <f>Table1[[#This Row],[Total Voters]]/Table1[[#This Row],[Total Population]]</f>
        <v>0</v>
      </c>
      <c r="V9678" s="24">
        <f>Table1[[#This Row],[Female Ballots]]/Table1[[#This Row],[Female Population]]</f>
        <v>0</v>
      </c>
      <c r="W9678" s="24">
        <f>Table1[[#This Row],[Male Ballots]]/Table1[[#This Row],[Male Population]]</f>
        <v>0</v>
      </c>
      <c r="X9678" s="24">
        <f>Table1[[#This Row],[Total Ballots]]/Table1[[#This Row],[Total Population]]</f>
        <v>0</v>
      </c>
      <c r="Y9678" s="125" t="str">
        <f>IFERROR(Table1[[#This Row],[Female Ballots]]/Table1[[#This Row],[Female Voters]],"0.0%")</f>
        <v>0.0%</v>
      </c>
      <c r="Z9678" s="125" t="str">
        <f>IFERROR(Table1[[#This Row],[Male Ballots]]/Table1[[#This Row],[Male Voters]],"0.0%")</f>
        <v>0.0%</v>
      </c>
      <c r="AA9678" s="126" t="str">
        <f>IFERROR(Table1[[#This Row],[Total Ballots]]/Table1[[#This Row],[Total Voters]],"0.0%")</f>
        <v>0.0%</v>
      </c>
    </row>
    <row r="9679" spans="1:27" s="12" customFormat="1" x14ac:dyDescent="0.35">
      <c r="A9679" s="8" t="s">
        <v>41</v>
      </c>
      <c r="B9679" s="17">
        <v>2001</v>
      </c>
      <c r="C9679" s="17" t="s">
        <v>82</v>
      </c>
      <c r="D9679" s="17"/>
      <c r="E9679" s="35" t="s">
        <v>74</v>
      </c>
      <c r="F9679" s="35" t="s">
        <v>77</v>
      </c>
      <c r="G9679" s="51" t="s">
        <v>64</v>
      </c>
      <c r="H9679" s="10">
        <v>3591</v>
      </c>
      <c r="I9679" s="10">
        <v>3900</v>
      </c>
      <c r="J9679" s="53">
        <v>7491</v>
      </c>
      <c r="K9679" s="55"/>
      <c r="L9679" s="57"/>
      <c r="M9679" s="57"/>
      <c r="N9679" s="59"/>
      <c r="O9679" s="61"/>
      <c r="P9679" s="10"/>
      <c r="Q9679" s="10"/>
      <c r="R9679" s="11"/>
      <c r="S9679" s="24">
        <f>Table1[[#This Row],[Female Voters]]/Table1[[#This Row],[Female Population]]</f>
        <v>0</v>
      </c>
      <c r="T9679" s="24">
        <f>Table1[[#This Row],[Male Voters]]/Table1[[#This Row],[Male Population]]</f>
        <v>0</v>
      </c>
      <c r="U9679" s="24">
        <f>Table1[[#This Row],[Total Voters]]/Table1[[#This Row],[Total Population]]</f>
        <v>0</v>
      </c>
      <c r="V9679" s="24">
        <f>Table1[[#This Row],[Female Ballots]]/Table1[[#This Row],[Female Population]]</f>
        <v>0</v>
      </c>
      <c r="W9679" s="24">
        <f>Table1[[#This Row],[Male Ballots]]/Table1[[#This Row],[Male Population]]</f>
        <v>0</v>
      </c>
      <c r="X9679" s="24">
        <f>Table1[[#This Row],[Total Ballots]]/Table1[[#This Row],[Total Population]]</f>
        <v>0</v>
      </c>
      <c r="Y9679" s="125" t="str">
        <f>IFERROR(Table1[[#This Row],[Female Ballots]]/Table1[[#This Row],[Female Voters]],"0.0%")</f>
        <v>0.0%</v>
      </c>
      <c r="Z9679" s="125" t="str">
        <f>IFERROR(Table1[[#This Row],[Male Ballots]]/Table1[[#This Row],[Male Voters]],"0.0%")</f>
        <v>0.0%</v>
      </c>
      <c r="AA9679" s="126" t="str">
        <f>IFERROR(Table1[[#This Row],[Total Ballots]]/Table1[[#This Row],[Total Voters]],"0.0%")</f>
        <v>0.0%</v>
      </c>
    </row>
    <row r="9680" spans="1:27" s="12" customFormat="1" x14ac:dyDescent="0.35">
      <c r="A9680" s="8" t="s">
        <v>41</v>
      </c>
      <c r="B9680" s="17">
        <v>2001</v>
      </c>
      <c r="C9680" s="17" t="s">
        <v>82</v>
      </c>
      <c r="D9680" s="17"/>
      <c r="E9680" s="35" t="s">
        <v>74</v>
      </c>
      <c r="F9680" s="35" t="s">
        <v>77</v>
      </c>
      <c r="G9680" s="51" t="s">
        <v>65</v>
      </c>
      <c r="H9680" s="10">
        <v>3667</v>
      </c>
      <c r="I9680" s="10">
        <v>3855</v>
      </c>
      <c r="J9680" s="53">
        <v>7522</v>
      </c>
      <c r="K9680" s="55"/>
      <c r="L9680" s="57"/>
      <c r="M9680" s="57"/>
      <c r="N9680" s="59"/>
      <c r="O9680" s="61"/>
      <c r="P9680" s="10"/>
      <c r="Q9680" s="10"/>
      <c r="R9680" s="11"/>
      <c r="S9680" s="24">
        <f>Table1[[#This Row],[Female Voters]]/Table1[[#This Row],[Female Population]]</f>
        <v>0</v>
      </c>
      <c r="T9680" s="24">
        <f>Table1[[#This Row],[Male Voters]]/Table1[[#This Row],[Male Population]]</f>
        <v>0</v>
      </c>
      <c r="U9680" s="24">
        <f>Table1[[#This Row],[Total Voters]]/Table1[[#This Row],[Total Population]]</f>
        <v>0</v>
      </c>
      <c r="V9680" s="24">
        <f>Table1[[#This Row],[Female Ballots]]/Table1[[#This Row],[Female Population]]</f>
        <v>0</v>
      </c>
      <c r="W9680" s="24">
        <f>Table1[[#This Row],[Male Ballots]]/Table1[[#This Row],[Male Population]]</f>
        <v>0</v>
      </c>
      <c r="X9680" s="24">
        <f>Table1[[#This Row],[Total Ballots]]/Table1[[#This Row],[Total Population]]</f>
        <v>0</v>
      </c>
      <c r="Y9680" s="125" t="str">
        <f>IFERROR(Table1[[#This Row],[Female Ballots]]/Table1[[#This Row],[Female Voters]],"0.0%")</f>
        <v>0.0%</v>
      </c>
      <c r="Z9680" s="125" t="str">
        <f>IFERROR(Table1[[#This Row],[Male Ballots]]/Table1[[#This Row],[Male Voters]],"0.0%")</f>
        <v>0.0%</v>
      </c>
      <c r="AA9680" s="126" t="str">
        <f>IFERROR(Table1[[#This Row],[Total Ballots]]/Table1[[#This Row],[Total Voters]],"0.0%")</f>
        <v>0.0%</v>
      </c>
    </row>
    <row r="9681" spans="1:27" s="12" customFormat="1" x14ac:dyDescent="0.35">
      <c r="A9681" s="8" t="s">
        <v>41</v>
      </c>
      <c r="B9681" s="17">
        <v>2001</v>
      </c>
      <c r="C9681" s="17" t="s">
        <v>82</v>
      </c>
      <c r="D9681" s="17"/>
      <c r="E9681" s="35" t="s">
        <v>74</v>
      </c>
      <c r="F9681" s="35" t="s">
        <v>77</v>
      </c>
      <c r="G9681" s="51" t="s">
        <v>66</v>
      </c>
      <c r="H9681" s="10">
        <v>2927</v>
      </c>
      <c r="I9681" s="10">
        <v>2817</v>
      </c>
      <c r="J9681" s="53">
        <v>5744</v>
      </c>
      <c r="K9681" s="55"/>
      <c r="L9681" s="57"/>
      <c r="M9681" s="57"/>
      <c r="N9681" s="59"/>
      <c r="O9681" s="61"/>
      <c r="P9681" s="10"/>
      <c r="Q9681" s="10"/>
      <c r="R9681" s="11"/>
      <c r="S9681" s="24">
        <f>Table1[[#This Row],[Female Voters]]/Table1[[#This Row],[Female Population]]</f>
        <v>0</v>
      </c>
      <c r="T9681" s="24">
        <f>Table1[[#This Row],[Male Voters]]/Table1[[#This Row],[Male Population]]</f>
        <v>0</v>
      </c>
      <c r="U9681" s="24">
        <f>Table1[[#This Row],[Total Voters]]/Table1[[#This Row],[Total Population]]</f>
        <v>0</v>
      </c>
      <c r="V9681" s="24">
        <f>Table1[[#This Row],[Female Ballots]]/Table1[[#This Row],[Female Population]]</f>
        <v>0</v>
      </c>
      <c r="W9681" s="24">
        <f>Table1[[#This Row],[Male Ballots]]/Table1[[#This Row],[Male Population]]</f>
        <v>0</v>
      </c>
      <c r="X9681" s="24">
        <f>Table1[[#This Row],[Total Ballots]]/Table1[[#This Row],[Total Population]]</f>
        <v>0</v>
      </c>
      <c r="Y9681" s="125" t="str">
        <f>IFERROR(Table1[[#This Row],[Female Ballots]]/Table1[[#This Row],[Female Voters]],"0.0%")</f>
        <v>0.0%</v>
      </c>
      <c r="Z9681" s="125" t="str">
        <f>IFERROR(Table1[[#This Row],[Male Ballots]]/Table1[[#This Row],[Male Voters]],"0.0%")</f>
        <v>0.0%</v>
      </c>
      <c r="AA9681" s="126" t="str">
        <f>IFERROR(Table1[[#This Row],[Total Ballots]]/Table1[[#This Row],[Total Voters]],"0.0%")</f>
        <v>0.0%</v>
      </c>
    </row>
    <row r="9682" spans="1:27" s="12" customFormat="1" x14ac:dyDescent="0.35">
      <c r="A9682" s="8" t="s">
        <v>41</v>
      </c>
      <c r="B9682" s="17">
        <v>2001</v>
      </c>
      <c r="C9682" s="17" t="s">
        <v>82</v>
      </c>
      <c r="D9682" s="17"/>
      <c r="E9682" s="35" t="s">
        <v>74</v>
      </c>
      <c r="F9682" s="35" t="s">
        <v>77</v>
      </c>
      <c r="G9682" s="51" t="s">
        <v>67</v>
      </c>
      <c r="H9682" s="10">
        <v>4302</v>
      </c>
      <c r="I9682" s="10">
        <v>3930</v>
      </c>
      <c r="J9682" s="53">
        <v>8232</v>
      </c>
      <c r="K9682" s="55"/>
      <c r="L9682" s="57"/>
      <c r="M9682" s="57"/>
      <c r="N9682" s="59"/>
      <c r="O9682" s="61"/>
      <c r="P9682" s="10"/>
      <c r="Q9682" s="10"/>
      <c r="R9682" s="11"/>
      <c r="S9682" s="24">
        <f>Table1[[#This Row],[Female Voters]]/Table1[[#This Row],[Female Population]]</f>
        <v>0</v>
      </c>
      <c r="T9682" s="24">
        <f>Table1[[#This Row],[Male Voters]]/Table1[[#This Row],[Male Population]]</f>
        <v>0</v>
      </c>
      <c r="U9682" s="24">
        <f>Table1[[#This Row],[Total Voters]]/Table1[[#This Row],[Total Population]]</f>
        <v>0</v>
      </c>
      <c r="V9682" s="24">
        <f>Table1[[#This Row],[Female Ballots]]/Table1[[#This Row],[Female Population]]</f>
        <v>0</v>
      </c>
      <c r="W9682" s="24">
        <f>Table1[[#This Row],[Male Ballots]]/Table1[[#This Row],[Male Population]]</f>
        <v>0</v>
      </c>
      <c r="X9682" s="24">
        <f>Table1[[#This Row],[Total Ballots]]/Table1[[#This Row],[Total Population]]</f>
        <v>0</v>
      </c>
      <c r="Y9682" s="125" t="str">
        <f>IFERROR(Table1[[#This Row],[Female Ballots]]/Table1[[#This Row],[Female Voters]],"0.0%")</f>
        <v>0.0%</v>
      </c>
      <c r="Z9682" s="125" t="str">
        <f>IFERROR(Table1[[#This Row],[Male Ballots]]/Table1[[#This Row],[Male Voters]],"0.0%")</f>
        <v>0.0%</v>
      </c>
      <c r="AA9682" s="126" t="str">
        <f>IFERROR(Table1[[#This Row],[Total Ballots]]/Table1[[#This Row],[Total Voters]],"0.0%")</f>
        <v>0.0%</v>
      </c>
    </row>
    <row r="9683" spans="1:27" s="12" customFormat="1" x14ac:dyDescent="0.35">
      <c r="A9683" s="8" t="s">
        <v>49</v>
      </c>
      <c r="B9683" s="17">
        <v>2001</v>
      </c>
      <c r="C9683" s="17" t="s">
        <v>82</v>
      </c>
      <c r="D9683" s="17"/>
      <c r="E9683" s="35" t="s">
        <v>74</v>
      </c>
      <c r="F9683" s="35" t="s">
        <v>77</v>
      </c>
      <c r="G9683" s="51" t="s">
        <v>79</v>
      </c>
      <c r="H9683" s="10">
        <v>14593</v>
      </c>
      <c r="I9683" s="10">
        <v>14353</v>
      </c>
      <c r="J9683" s="53">
        <v>28946</v>
      </c>
      <c r="K9683" s="55"/>
      <c r="L9683" s="57"/>
      <c r="M9683" s="57"/>
      <c r="N9683" s="59">
        <v>19629</v>
      </c>
      <c r="O9683" s="61"/>
      <c r="P9683" s="10"/>
      <c r="Q9683" s="10"/>
      <c r="R9683" s="11">
        <v>10709</v>
      </c>
      <c r="S9683" s="24">
        <f>Table1[[#This Row],[Female Voters]]/Table1[[#This Row],[Female Population]]</f>
        <v>0</v>
      </c>
      <c r="T9683" s="24">
        <f>Table1[[#This Row],[Male Voters]]/Table1[[#This Row],[Male Population]]</f>
        <v>0</v>
      </c>
      <c r="U9683" s="24">
        <f>Table1[[#This Row],[Total Voters]]/Table1[[#This Row],[Total Population]]</f>
        <v>0.67812478408070198</v>
      </c>
      <c r="V9683" s="24">
        <f>Table1[[#This Row],[Female Ballots]]/Table1[[#This Row],[Female Population]]</f>
        <v>0</v>
      </c>
      <c r="W9683" s="24">
        <f>Table1[[#This Row],[Male Ballots]]/Table1[[#This Row],[Male Population]]</f>
        <v>0</v>
      </c>
      <c r="X9683" s="24">
        <f>Table1[[#This Row],[Total Ballots]]/Table1[[#This Row],[Total Population]]</f>
        <v>0.36996476197056588</v>
      </c>
      <c r="Y9683" s="125" t="str">
        <f>IFERROR(Table1[[#This Row],[Female Ballots]]/Table1[[#This Row],[Female Voters]],"0.0%")</f>
        <v>0.0%</v>
      </c>
      <c r="Z9683" s="125" t="str">
        <f>IFERROR(Table1[[#This Row],[Male Ballots]]/Table1[[#This Row],[Male Voters]],"0.0%")</f>
        <v>0.0%</v>
      </c>
      <c r="AA9683" s="126">
        <f>IFERROR(Table1[[#This Row],[Total Ballots]]/Table1[[#This Row],[Total Voters]],"0.0%")</f>
        <v>0.54557032961434615</v>
      </c>
    </row>
    <row r="9684" spans="1:27" s="12" customFormat="1" x14ac:dyDescent="0.35">
      <c r="A9684" s="8" t="s">
        <v>49</v>
      </c>
      <c r="B9684" s="17">
        <v>2001</v>
      </c>
      <c r="C9684" s="17" t="s">
        <v>82</v>
      </c>
      <c r="D9684" s="17"/>
      <c r="E9684" s="35" t="s">
        <v>74</v>
      </c>
      <c r="F9684" s="35" t="s">
        <v>77</v>
      </c>
      <c r="G9684" s="51" t="s">
        <v>62</v>
      </c>
      <c r="H9684" s="10">
        <v>1402</v>
      </c>
      <c r="I9684" s="10">
        <v>1553</v>
      </c>
      <c r="J9684" s="53">
        <v>2955</v>
      </c>
      <c r="K9684" s="55"/>
      <c r="L9684" s="57"/>
      <c r="M9684" s="57"/>
      <c r="N9684" s="59"/>
      <c r="O9684" s="61"/>
      <c r="P9684" s="10"/>
      <c r="Q9684" s="10"/>
      <c r="R9684" s="11"/>
      <c r="S9684" s="24">
        <f>Table1[[#This Row],[Female Voters]]/Table1[[#This Row],[Female Population]]</f>
        <v>0</v>
      </c>
      <c r="T9684" s="24">
        <f>Table1[[#This Row],[Male Voters]]/Table1[[#This Row],[Male Population]]</f>
        <v>0</v>
      </c>
      <c r="U9684" s="24">
        <f>Table1[[#This Row],[Total Voters]]/Table1[[#This Row],[Total Population]]</f>
        <v>0</v>
      </c>
      <c r="V9684" s="24">
        <f>Table1[[#This Row],[Female Ballots]]/Table1[[#This Row],[Female Population]]</f>
        <v>0</v>
      </c>
      <c r="W9684" s="24">
        <f>Table1[[#This Row],[Male Ballots]]/Table1[[#This Row],[Male Population]]</f>
        <v>0</v>
      </c>
      <c r="X9684" s="24">
        <f>Table1[[#This Row],[Total Ballots]]/Table1[[#This Row],[Total Population]]</f>
        <v>0</v>
      </c>
      <c r="Y9684" s="125" t="str">
        <f>IFERROR(Table1[[#This Row],[Female Ballots]]/Table1[[#This Row],[Female Voters]],"0.0%")</f>
        <v>0.0%</v>
      </c>
      <c r="Z9684" s="125" t="str">
        <f>IFERROR(Table1[[#This Row],[Male Ballots]]/Table1[[#This Row],[Male Voters]],"0.0%")</f>
        <v>0.0%</v>
      </c>
      <c r="AA9684" s="126" t="str">
        <f>IFERROR(Table1[[#This Row],[Total Ballots]]/Table1[[#This Row],[Total Voters]],"0.0%")</f>
        <v>0.0%</v>
      </c>
    </row>
    <row r="9685" spans="1:27" s="12" customFormat="1" x14ac:dyDescent="0.35">
      <c r="A9685" s="8" t="s">
        <v>49</v>
      </c>
      <c r="B9685" s="17">
        <v>2001</v>
      </c>
      <c r="C9685" s="17" t="s">
        <v>82</v>
      </c>
      <c r="D9685" s="17"/>
      <c r="E9685" s="35" t="s">
        <v>74</v>
      </c>
      <c r="F9685" s="35" t="s">
        <v>77</v>
      </c>
      <c r="G9685" s="51" t="s">
        <v>63</v>
      </c>
      <c r="H9685" s="10">
        <v>2088</v>
      </c>
      <c r="I9685" s="10">
        <v>2171</v>
      </c>
      <c r="J9685" s="53">
        <v>4259</v>
      </c>
      <c r="K9685" s="55"/>
      <c r="L9685" s="57"/>
      <c r="M9685" s="57"/>
      <c r="N9685" s="59"/>
      <c r="O9685" s="61"/>
      <c r="P9685" s="10"/>
      <c r="Q9685" s="10"/>
      <c r="R9685" s="11"/>
      <c r="S9685" s="24">
        <f>Table1[[#This Row],[Female Voters]]/Table1[[#This Row],[Female Population]]</f>
        <v>0</v>
      </c>
      <c r="T9685" s="24">
        <f>Table1[[#This Row],[Male Voters]]/Table1[[#This Row],[Male Population]]</f>
        <v>0</v>
      </c>
      <c r="U9685" s="24">
        <f>Table1[[#This Row],[Total Voters]]/Table1[[#This Row],[Total Population]]</f>
        <v>0</v>
      </c>
      <c r="V9685" s="24">
        <f>Table1[[#This Row],[Female Ballots]]/Table1[[#This Row],[Female Population]]</f>
        <v>0</v>
      </c>
      <c r="W9685" s="24">
        <f>Table1[[#This Row],[Male Ballots]]/Table1[[#This Row],[Male Population]]</f>
        <v>0</v>
      </c>
      <c r="X9685" s="24">
        <f>Table1[[#This Row],[Total Ballots]]/Table1[[#This Row],[Total Population]]</f>
        <v>0</v>
      </c>
      <c r="Y9685" s="125" t="str">
        <f>IFERROR(Table1[[#This Row],[Female Ballots]]/Table1[[#This Row],[Female Voters]],"0.0%")</f>
        <v>0.0%</v>
      </c>
      <c r="Z9685" s="125" t="str">
        <f>IFERROR(Table1[[#This Row],[Male Ballots]]/Table1[[#This Row],[Male Voters]],"0.0%")</f>
        <v>0.0%</v>
      </c>
      <c r="AA9685" s="126" t="str">
        <f>IFERROR(Table1[[#This Row],[Total Ballots]]/Table1[[#This Row],[Total Voters]],"0.0%")</f>
        <v>0.0%</v>
      </c>
    </row>
    <row r="9686" spans="1:27" s="12" customFormat="1" x14ac:dyDescent="0.35">
      <c r="A9686" s="8" t="s">
        <v>49</v>
      </c>
      <c r="B9686" s="17">
        <v>2001</v>
      </c>
      <c r="C9686" s="17" t="s">
        <v>82</v>
      </c>
      <c r="D9686" s="17"/>
      <c r="E9686" s="35" t="s">
        <v>74</v>
      </c>
      <c r="F9686" s="35" t="s">
        <v>77</v>
      </c>
      <c r="G9686" s="51" t="s">
        <v>64</v>
      </c>
      <c r="H9686" s="10">
        <v>2933</v>
      </c>
      <c r="I9686" s="10">
        <v>2757</v>
      </c>
      <c r="J9686" s="53">
        <v>5690</v>
      </c>
      <c r="K9686" s="55"/>
      <c r="L9686" s="57"/>
      <c r="M9686" s="57"/>
      <c r="N9686" s="59"/>
      <c r="O9686" s="61"/>
      <c r="P9686" s="10"/>
      <c r="Q9686" s="10"/>
      <c r="R9686" s="11"/>
      <c r="S9686" s="24">
        <f>Table1[[#This Row],[Female Voters]]/Table1[[#This Row],[Female Population]]</f>
        <v>0</v>
      </c>
      <c r="T9686" s="24">
        <f>Table1[[#This Row],[Male Voters]]/Table1[[#This Row],[Male Population]]</f>
        <v>0</v>
      </c>
      <c r="U9686" s="24">
        <f>Table1[[#This Row],[Total Voters]]/Table1[[#This Row],[Total Population]]</f>
        <v>0</v>
      </c>
      <c r="V9686" s="24">
        <f>Table1[[#This Row],[Female Ballots]]/Table1[[#This Row],[Female Population]]</f>
        <v>0</v>
      </c>
      <c r="W9686" s="24">
        <f>Table1[[#This Row],[Male Ballots]]/Table1[[#This Row],[Male Population]]</f>
        <v>0</v>
      </c>
      <c r="X9686" s="24">
        <f>Table1[[#This Row],[Total Ballots]]/Table1[[#This Row],[Total Population]]</f>
        <v>0</v>
      </c>
      <c r="Y9686" s="125" t="str">
        <f>IFERROR(Table1[[#This Row],[Female Ballots]]/Table1[[#This Row],[Female Voters]],"0.0%")</f>
        <v>0.0%</v>
      </c>
      <c r="Z9686" s="125" t="str">
        <f>IFERROR(Table1[[#This Row],[Male Ballots]]/Table1[[#This Row],[Male Voters]],"0.0%")</f>
        <v>0.0%</v>
      </c>
      <c r="AA9686" s="126" t="str">
        <f>IFERROR(Table1[[#This Row],[Total Ballots]]/Table1[[#This Row],[Total Voters]],"0.0%")</f>
        <v>0.0%</v>
      </c>
    </row>
    <row r="9687" spans="1:27" s="12" customFormat="1" x14ac:dyDescent="0.35">
      <c r="A9687" s="8" t="s">
        <v>49</v>
      </c>
      <c r="B9687" s="17">
        <v>2001</v>
      </c>
      <c r="C9687" s="17" t="s">
        <v>82</v>
      </c>
      <c r="D9687" s="17"/>
      <c r="E9687" s="35" t="s">
        <v>74</v>
      </c>
      <c r="F9687" s="35" t="s">
        <v>77</v>
      </c>
      <c r="G9687" s="51" t="s">
        <v>65</v>
      </c>
      <c r="H9687" s="10">
        <v>3044</v>
      </c>
      <c r="I9687" s="10">
        <v>3082</v>
      </c>
      <c r="J9687" s="53">
        <v>6126</v>
      </c>
      <c r="K9687" s="55"/>
      <c r="L9687" s="57"/>
      <c r="M9687" s="57"/>
      <c r="N9687" s="59"/>
      <c r="O9687" s="61"/>
      <c r="P9687" s="10"/>
      <c r="Q9687" s="10"/>
      <c r="R9687" s="11"/>
      <c r="S9687" s="24">
        <f>Table1[[#This Row],[Female Voters]]/Table1[[#This Row],[Female Population]]</f>
        <v>0</v>
      </c>
      <c r="T9687" s="24">
        <f>Table1[[#This Row],[Male Voters]]/Table1[[#This Row],[Male Population]]</f>
        <v>0</v>
      </c>
      <c r="U9687" s="24">
        <f>Table1[[#This Row],[Total Voters]]/Table1[[#This Row],[Total Population]]</f>
        <v>0</v>
      </c>
      <c r="V9687" s="24">
        <f>Table1[[#This Row],[Female Ballots]]/Table1[[#This Row],[Female Population]]</f>
        <v>0</v>
      </c>
      <c r="W9687" s="24">
        <f>Table1[[#This Row],[Male Ballots]]/Table1[[#This Row],[Male Population]]</f>
        <v>0</v>
      </c>
      <c r="X9687" s="24">
        <f>Table1[[#This Row],[Total Ballots]]/Table1[[#This Row],[Total Population]]</f>
        <v>0</v>
      </c>
      <c r="Y9687" s="125" t="str">
        <f>IFERROR(Table1[[#This Row],[Female Ballots]]/Table1[[#This Row],[Female Voters]],"0.0%")</f>
        <v>0.0%</v>
      </c>
      <c r="Z9687" s="125" t="str">
        <f>IFERROR(Table1[[#This Row],[Male Ballots]]/Table1[[#This Row],[Male Voters]],"0.0%")</f>
        <v>0.0%</v>
      </c>
      <c r="AA9687" s="126" t="str">
        <f>IFERROR(Table1[[#This Row],[Total Ballots]]/Table1[[#This Row],[Total Voters]],"0.0%")</f>
        <v>0.0%</v>
      </c>
    </row>
    <row r="9688" spans="1:27" s="12" customFormat="1" x14ac:dyDescent="0.35">
      <c r="A9688" s="8" t="s">
        <v>49</v>
      </c>
      <c r="B9688" s="17">
        <v>2001</v>
      </c>
      <c r="C9688" s="17" t="s">
        <v>82</v>
      </c>
      <c r="D9688" s="17"/>
      <c r="E9688" s="35" t="s">
        <v>74</v>
      </c>
      <c r="F9688" s="35" t="s">
        <v>77</v>
      </c>
      <c r="G9688" s="51" t="s">
        <v>66</v>
      </c>
      <c r="H9688" s="10">
        <v>2092</v>
      </c>
      <c r="I9688" s="10">
        <v>2203</v>
      </c>
      <c r="J9688" s="53">
        <v>4295</v>
      </c>
      <c r="K9688" s="55"/>
      <c r="L9688" s="57"/>
      <c r="M9688" s="57"/>
      <c r="N9688" s="59"/>
      <c r="O9688" s="61"/>
      <c r="P9688" s="10"/>
      <c r="Q9688" s="10"/>
      <c r="R9688" s="11"/>
      <c r="S9688" s="24">
        <f>Table1[[#This Row],[Female Voters]]/Table1[[#This Row],[Female Population]]</f>
        <v>0</v>
      </c>
      <c r="T9688" s="24">
        <f>Table1[[#This Row],[Male Voters]]/Table1[[#This Row],[Male Population]]</f>
        <v>0</v>
      </c>
      <c r="U9688" s="24">
        <f>Table1[[#This Row],[Total Voters]]/Table1[[#This Row],[Total Population]]</f>
        <v>0</v>
      </c>
      <c r="V9688" s="24">
        <f>Table1[[#This Row],[Female Ballots]]/Table1[[#This Row],[Female Population]]</f>
        <v>0</v>
      </c>
      <c r="W9688" s="24">
        <f>Table1[[#This Row],[Male Ballots]]/Table1[[#This Row],[Male Population]]</f>
        <v>0</v>
      </c>
      <c r="X9688" s="24">
        <f>Table1[[#This Row],[Total Ballots]]/Table1[[#This Row],[Total Population]]</f>
        <v>0</v>
      </c>
      <c r="Y9688" s="125" t="str">
        <f>IFERROR(Table1[[#This Row],[Female Ballots]]/Table1[[#This Row],[Female Voters]],"0.0%")</f>
        <v>0.0%</v>
      </c>
      <c r="Z9688" s="125" t="str">
        <f>IFERROR(Table1[[#This Row],[Male Ballots]]/Table1[[#This Row],[Male Voters]],"0.0%")</f>
        <v>0.0%</v>
      </c>
      <c r="AA9688" s="126" t="str">
        <f>IFERROR(Table1[[#This Row],[Total Ballots]]/Table1[[#This Row],[Total Voters]],"0.0%")</f>
        <v>0.0%</v>
      </c>
    </row>
    <row r="9689" spans="1:27" s="12" customFormat="1" x14ac:dyDescent="0.35">
      <c r="A9689" s="8" t="s">
        <v>49</v>
      </c>
      <c r="B9689" s="17">
        <v>2001</v>
      </c>
      <c r="C9689" s="17" t="s">
        <v>82</v>
      </c>
      <c r="D9689" s="17"/>
      <c r="E9689" s="35" t="s">
        <v>74</v>
      </c>
      <c r="F9689" s="35" t="s">
        <v>77</v>
      </c>
      <c r="G9689" s="51" t="s">
        <v>67</v>
      </c>
      <c r="H9689" s="10">
        <v>3034</v>
      </c>
      <c r="I9689" s="10">
        <v>2587</v>
      </c>
      <c r="J9689" s="53">
        <v>5621</v>
      </c>
      <c r="K9689" s="55"/>
      <c r="L9689" s="57"/>
      <c r="M9689" s="57"/>
      <c r="N9689" s="59"/>
      <c r="O9689" s="61"/>
      <c r="P9689" s="10"/>
      <c r="Q9689" s="10"/>
      <c r="R9689" s="11"/>
      <c r="S9689" s="24">
        <f>Table1[[#This Row],[Female Voters]]/Table1[[#This Row],[Female Population]]</f>
        <v>0</v>
      </c>
      <c r="T9689" s="24">
        <f>Table1[[#This Row],[Male Voters]]/Table1[[#This Row],[Male Population]]</f>
        <v>0</v>
      </c>
      <c r="U9689" s="24">
        <f>Table1[[#This Row],[Total Voters]]/Table1[[#This Row],[Total Population]]</f>
        <v>0</v>
      </c>
      <c r="V9689" s="24">
        <f>Table1[[#This Row],[Female Ballots]]/Table1[[#This Row],[Female Population]]</f>
        <v>0</v>
      </c>
      <c r="W9689" s="24">
        <f>Table1[[#This Row],[Male Ballots]]/Table1[[#This Row],[Male Population]]</f>
        <v>0</v>
      </c>
      <c r="X9689" s="24">
        <f>Table1[[#This Row],[Total Ballots]]/Table1[[#This Row],[Total Population]]</f>
        <v>0</v>
      </c>
      <c r="Y9689" s="125" t="str">
        <f>IFERROR(Table1[[#This Row],[Female Ballots]]/Table1[[#This Row],[Female Voters]],"0.0%")</f>
        <v>0.0%</v>
      </c>
      <c r="Z9689" s="125" t="str">
        <f>IFERROR(Table1[[#This Row],[Male Ballots]]/Table1[[#This Row],[Male Voters]],"0.0%")</f>
        <v>0.0%</v>
      </c>
      <c r="AA9689" s="126" t="str">
        <f>IFERROR(Table1[[#This Row],[Total Ballots]]/Table1[[#This Row],[Total Voters]],"0.0%")</f>
        <v>0.0%</v>
      </c>
    </row>
    <row r="9690" spans="1:27" s="12" customFormat="1" x14ac:dyDescent="0.35">
      <c r="A9690" s="8" t="s">
        <v>34</v>
      </c>
      <c r="B9690" s="17">
        <v>2001</v>
      </c>
      <c r="C9690" s="17" t="s">
        <v>82</v>
      </c>
      <c r="D9690" s="17"/>
      <c r="E9690" s="35" t="s">
        <v>74</v>
      </c>
      <c r="F9690" s="35" t="s">
        <v>77</v>
      </c>
      <c r="G9690" s="51" t="s">
        <v>79</v>
      </c>
      <c r="H9690" s="10">
        <v>8423</v>
      </c>
      <c r="I9690" s="10">
        <v>8096</v>
      </c>
      <c r="J9690" s="53">
        <v>16519</v>
      </c>
      <c r="K9690" s="55"/>
      <c r="L9690" s="57"/>
      <c r="M9690" s="57"/>
      <c r="N9690" s="59">
        <v>12694</v>
      </c>
      <c r="O9690" s="61"/>
      <c r="P9690" s="10"/>
      <c r="Q9690" s="10"/>
      <c r="R9690" s="11">
        <v>6403</v>
      </c>
      <c r="S9690" s="24">
        <f>Table1[[#This Row],[Female Voters]]/Table1[[#This Row],[Female Population]]</f>
        <v>0</v>
      </c>
      <c r="T9690" s="24">
        <f>Table1[[#This Row],[Male Voters]]/Table1[[#This Row],[Male Population]]</f>
        <v>0</v>
      </c>
      <c r="U9690" s="24">
        <f>Table1[[#This Row],[Total Voters]]/Table1[[#This Row],[Total Population]]</f>
        <v>0.76844845329620437</v>
      </c>
      <c r="V9690" s="24">
        <f>Table1[[#This Row],[Female Ballots]]/Table1[[#This Row],[Female Population]]</f>
        <v>0</v>
      </c>
      <c r="W9690" s="24">
        <f>Table1[[#This Row],[Male Ballots]]/Table1[[#This Row],[Male Population]]</f>
        <v>0</v>
      </c>
      <c r="X9690" s="24">
        <f>Table1[[#This Row],[Total Ballots]]/Table1[[#This Row],[Total Population]]</f>
        <v>0.38761426236454993</v>
      </c>
      <c r="Y9690" s="125" t="str">
        <f>IFERROR(Table1[[#This Row],[Female Ballots]]/Table1[[#This Row],[Female Voters]],"0.0%")</f>
        <v>0.0%</v>
      </c>
      <c r="Z9690" s="125" t="str">
        <f>IFERROR(Table1[[#This Row],[Male Ballots]]/Table1[[#This Row],[Male Voters]],"0.0%")</f>
        <v>0.0%</v>
      </c>
      <c r="AA9690" s="126">
        <f>IFERROR(Table1[[#This Row],[Total Ballots]]/Table1[[#This Row],[Total Voters]],"0.0%")</f>
        <v>0.50441153300772024</v>
      </c>
    </row>
    <row r="9691" spans="1:27" s="12" customFormat="1" x14ac:dyDescent="0.35">
      <c r="A9691" s="8" t="s">
        <v>34</v>
      </c>
      <c r="B9691" s="17">
        <v>2001</v>
      </c>
      <c r="C9691" s="17" t="s">
        <v>82</v>
      </c>
      <c r="D9691" s="17"/>
      <c r="E9691" s="35" t="s">
        <v>74</v>
      </c>
      <c r="F9691" s="35" t="s">
        <v>77</v>
      </c>
      <c r="G9691" s="51" t="s">
        <v>62</v>
      </c>
      <c r="H9691" s="10">
        <v>577</v>
      </c>
      <c r="I9691" s="10">
        <v>701</v>
      </c>
      <c r="J9691" s="53">
        <v>1278</v>
      </c>
      <c r="K9691" s="55"/>
      <c r="L9691" s="57"/>
      <c r="M9691" s="57"/>
      <c r="N9691" s="59"/>
      <c r="O9691" s="61"/>
      <c r="P9691" s="10"/>
      <c r="Q9691" s="10"/>
      <c r="R9691" s="11"/>
      <c r="S9691" s="24">
        <f>Table1[[#This Row],[Female Voters]]/Table1[[#This Row],[Female Population]]</f>
        <v>0</v>
      </c>
      <c r="T9691" s="24">
        <f>Table1[[#This Row],[Male Voters]]/Table1[[#This Row],[Male Population]]</f>
        <v>0</v>
      </c>
      <c r="U9691" s="24">
        <f>Table1[[#This Row],[Total Voters]]/Table1[[#This Row],[Total Population]]</f>
        <v>0</v>
      </c>
      <c r="V9691" s="24">
        <f>Table1[[#This Row],[Female Ballots]]/Table1[[#This Row],[Female Population]]</f>
        <v>0</v>
      </c>
      <c r="W9691" s="24">
        <f>Table1[[#This Row],[Male Ballots]]/Table1[[#This Row],[Male Population]]</f>
        <v>0</v>
      </c>
      <c r="X9691" s="24">
        <f>Table1[[#This Row],[Total Ballots]]/Table1[[#This Row],[Total Population]]</f>
        <v>0</v>
      </c>
      <c r="Y9691" s="125" t="str">
        <f>IFERROR(Table1[[#This Row],[Female Ballots]]/Table1[[#This Row],[Female Voters]],"0.0%")</f>
        <v>0.0%</v>
      </c>
      <c r="Z9691" s="125" t="str">
        <f>IFERROR(Table1[[#This Row],[Male Ballots]]/Table1[[#This Row],[Male Voters]],"0.0%")</f>
        <v>0.0%</v>
      </c>
      <c r="AA9691" s="126" t="str">
        <f>IFERROR(Table1[[#This Row],[Total Ballots]]/Table1[[#This Row],[Total Voters]],"0.0%")</f>
        <v>0.0%</v>
      </c>
    </row>
    <row r="9692" spans="1:27" s="12" customFormat="1" x14ac:dyDescent="0.35">
      <c r="A9692" s="8" t="s">
        <v>34</v>
      </c>
      <c r="B9692" s="17">
        <v>2001</v>
      </c>
      <c r="C9692" s="17" t="s">
        <v>82</v>
      </c>
      <c r="D9692" s="17"/>
      <c r="E9692" s="35" t="s">
        <v>74</v>
      </c>
      <c r="F9692" s="35" t="s">
        <v>77</v>
      </c>
      <c r="G9692" s="51" t="s">
        <v>63</v>
      </c>
      <c r="H9692" s="10">
        <v>847</v>
      </c>
      <c r="I9692" s="10">
        <v>895</v>
      </c>
      <c r="J9692" s="53">
        <v>1742</v>
      </c>
      <c r="K9692" s="55"/>
      <c r="L9692" s="57"/>
      <c r="M9692" s="57"/>
      <c r="N9692" s="59"/>
      <c r="O9692" s="61"/>
      <c r="P9692" s="10"/>
      <c r="Q9692" s="10"/>
      <c r="R9692" s="11"/>
      <c r="S9692" s="24">
        <f>Table1[[#This Row],[Female Voters]]/Table1[[#This Row],[Female Population]]</f>
        <v>0</v>
      </c>
      <c r="T9692" s="24">
        <f>Table1[[#This Row],[Male Voters]]/Table1[[#This Row],[Male Population]]</f>
        <v>0</v>
      </c>
      <c r="U9692" s="24">
        <f>Table1[[#This Row],[Total Voters]]/Table1[[#This Row],[Total Population]]</f>
        <v>0</v>
      </c>
      <c r="V9692" s="24">
        <f>Table1[[#This Row],[Female Ballots]]/Table1[[#This Row],[Female Population]]</f>
        <v>0</v>
      </c>
      <c r="W9692" s="24">
        <f>Table1[[#This Row],[Male Ballots]]/Table1[[#This Row],[Male Population]]</f>
        <v>0</v>
      </c>
      <c r="X9692" s="24">
        <f>Table1[[#This Row],[Total Ballots]]/Table1[[#This Row],[Total Population]]</f>
        <v>0</v>
      </c>
      <c r="Y9692" s="125" t="str">
        <f>IFERROR(Table1[[#This Row],[Female Ballots]]/Table1[[#This Row],[Female Voters]],"0.0%")</f>
        <v>0.0%</v>
      </c>
      <c r="Z9692" s="125" t="str">
        <f>IFERROR(Table1[[#This Row],[Male Ballots]]/Table1[[#This Row],[Male Voters]],"0.0%")</f>
        <v>0.0%</v>
      </c>
      <c r="AA9692" s="126" t="str">
        <f>IFERROR(Table1[[#This Row],[Total Ballots]]/Table1[[#This Row],[Total Voters]],"0.0%")</f>
        <v>0.0%</v>
      </c>
    </row>
    <row r="9693" spans="1:27" s="12" customFormat="1" x14ac:dyDescent="0.35">
      <c r="A9693" s="8" t="s">
        <v>34</v>
      </c>
      <c r="B9693" s="17">
        <v>2001</v>
      </c>
      <c r="C9693" s="17" t="s">
        <v>82</v>
      </c>
      <c r="D9693" s="17"/>
      <c r="E9693" s="35" t="s">
        <v>74</v>
      </c>
      <c r="F9693" s="35" t="s">
        <v>77</v>
      </c>
      <c r="G9693" s="51" t="s">
        <v>64</v>
      </c>
      <c r="H9693" s="10">
        <v>1367</v>
      </c>
      <c r="I9693" s="10">
        <v>1253</v>
      </c>
      <c r="J9693" s="53">
        <v>2620</v>
      </c>
      <c r="K9693" s="55"/>
      <c r="L9693" s="57"/>
      <c r="M9693" s="57"/>
      <c r="N9693" s="59"/>
      <c r="O9693" s="61"/>
      <c r="P9693" s="10"/>
      <c r="Q9693" s="10"/>
      <c r="R9693" s="11"/>
      <c r="S9693" s="24">
        <f>Table1[[#This Row],[Female Voters]]/Table1[[#This Row],[Female Population]]</f>
        <v>0</v>
      </c>
      <c r="T9693" s="24">
        <f>Table1[[#This Row],[Male Voters]]/Table1[[#This Row],[Male Population]]</f>
        <v>0</v>
      </c>
      <c r="U9693" s="24">
        <f>Table1[[#This Row],[Total Voters]]/Table1[[#This Row],[Total Population]]</f>
        <v>0</v>
      </c>
      <c r="V9693" s="24">
        <f>Table1[[#This Row],[Female Ballots]]/Table1[[#This Row],[Female Population]]</f>
        <v>0</v>
      </c>
      <c r="W9693" s="24">
        <f>Table1[[#This Row],[Male Ballots]]/Table1[[#This Row],[Male Population]]</f>
        <v>0</v>
      </c>
      <c r="X9693" s="24">
        <f>Table1[[#This Row],[Total Ballots]]/Table1[[#This Row],[Total Population]]</f>
        <v>0</v>
      </c>
      <c r="Y9693" s="125" t="str">
        <f>IFERROR(Table1[[#This Row],[Female Ballots]]/Table1[[#This Row],[Female Voters]],"0.0%")</f>
        <v>0.0%</v>
      </c>
      <c r="Z9693" s="125" t="str">
        <f>IFERROR(Table1[[#This Row],[Male Ballots]]/Table1[[#This Row],[Male Voters]],"0.0%")</f>
        <v>0.0%</v>
      </c>
      <c r="AA9693" s="126" t="str">
        <f>IFERROR(Table1[[#This Row],[Total Ballots]]/Table1[[#This Row],[Total Voters]],"0.0%")</f>
        <v>0.0%</v>
      </c>
    </row>
    <row r="9694" spans="1:27" s="12" customFormat="1" x14ac:dyDescent="0.35">
      <c r="A9694" s="8" t="s">
        <v>34</v>
      </c>
      <c r="B9694" s="17">
        <v>2001</v>
      </c>
      <c r="C9694" s="17" t="s">
        <v>82</v>
      </c>
      <c r="D9694" s="17"/>
      <c r="E9694" s="35" t="s">
        <v>74</v>
      </c>
      <c r="F9694" s="35" t="s">
        <v>77</v>
      </c>
      <c r="G9694" s="51" t="s">
        <v>65</v>
      </c>
      <c r="H9694" s="10">
        <v>1613</v>
      </c>
      <c r="I9694" s="10">
        <v>1622</v>
      </c>
      <c r="J9694" s="53">
        <v>3235</v>
      </c>
      <c r="K9694" s="55"/>
      <c r="L9694" s="57"/>
      <c r="M9694" s="57"/>
      <c r="N9694" s="59"/>
      <c r="O9694" s="61"/>
      <c r="P9694" s="10"/>
      <c r="Q9694" s="10"/>
      <c r="R9694" s="11"/>
      <c r="S9694" s="24">
        <f>Table1[[#This Row],[Female Voters]]/Table1[[#This Row],[Female Population]]</f>
        <v>0</v>
      </c>
      <c r="T9694" s="24">
        <f>Table1[[#This Row],[Male Voters]]/Table1[[#This Row],[Male Population]]</f>
        <v>0</v>
      </c>
      <c r="U9694" s="24">
        <f>Table1[[#This Row],[Total Voters]]/Table1[[#This Row],[Total Population]]</f>
        <v>0</v>
      </c>
      <c r="V9694" s="24">
        <f>Table1[[#This Row],[Female Ballots]]/Table1[[#This Row],[Female Population]]</f>
        <v>0</v>
      </c>
      <c r="W9694" s="24">
        <f>Table1[[#This Row],[Male Ballots]]/Table1[[#This Row],[Male Population]]</f>
        <v>0</v>
      </c>
      <c r="X9694" s="24">
        <f>Table1[[#This Row],[Total Ballots]]/Table1[[#This Row],[Total Population]]</f>
        <v>0</v>
      </c>
      <c r="Y9694" s="125" t="str">
        <f>IFERROR(Table1[[#This Row],[Female Ballots]]/Table1[[#This Row],[Female Voters]],"0.0%")</f>
        <v>0.0%</v>
      </c>
      <c r="Z9694" s="125" t="str">
        <f>IFERROR(Table1[[#This Row],[Male Ballots]]/Table1[[#This Row],[Male Voters]],"0.0%")</f>
        <v>0.0%</v>
      </c>
      <c r="AA9694" s="126" t="str">
        <f>IFERROR(Table1[[#This Row],[Total Ballots]]/Table1[[#This Row],[Total Voters]],"0.0%")</f>
        <v>0.0%</v>
      </c>
    </row>
    <row r="9695" spans="1:27" s="12" customFormat="1" x14ac:dyDescent="0.35">
      <c r="A9695" s="8" t="s">
        <v>34</v>
      </c>
      <c r="B9695" s="17">
        <v>2001</v>
      </c>
      <c r="C9695" s="17" t="s">
        <v>82</v>
      </c>
      <c r="D9695" s="17"/>
      <c r="E9695" s="35" t="s">
        <v>74</v>
      </c>
      <c r="F9695" s="35" t="s">
        <v>77</v>
      </c>
      <c r="G9695" s="51" t="s">
        <v>66</v>
      </c>
      <c r="H9695" s="10">
        <v>1528</v>
      </c>
      <c r="I9695" s="10">
        <v>1395</v>
      </c>
      <c r="J9695" s="53">
        <v>2923</v>
      </c>
      <c r="K9695" s="55"/>
      <c r="L9695" s="57"/>
      <c r="M9695" s="57"/>
      <c r="N9695" s="59"/>
      <c r="O9695" s="61"/>
      <c r="P9695" s="10"/>
      <c r="Q9695" s="10"/>
      <c r="R9695" s="11"/>
      <c r="S9695" s="24">
        <f>Table1[[#This Row],[Female Voters]]/Table1[[#This Row],[Female Population]]</f>
        <v>0</v>
      </c>
      <c r="T9695" s="24">
        <f>Table1[[#This Row],[Male Voters]]/Table1[[#This Row],[Male Population]]</f>
        <v>0</v>
      </c>
      <c r="U9695" s="24">
        <f>Table1[[#This Row],[Total Voters]]/Table1[[#This Row],[Total Population]]</f>
        <v>0</v>
      </c>
      <c r="V9695" s="24">
        <f>Table1[[#This Row],[Female Ballots]]/Table1[[#This Row],[Female Population]]</f>
        <v>0</v>
      </c>
      <c r="W9695" s="24">
        <f>Table1[[#This Row],[Male Ballots]]/Table1[[#This Row],[Male Population]]</f>
        <v>0</v>
      </c>
      <c r="X9695" s="24">
        <f>Table1[[#This Row],[Total Ballots]]/Table1[[#This Row],[Total Population]]</f>
        <v>0</v>
      </c>
      <c r="Y9695" s="125" t="str">
        <f>IFERROR(Table1[[#This Row],[Female Ballots]]/Table1[[#This Row],[Female Voters]],"0.0%")</f>
        <v>0.0%</v>
      </c>
      <c r="Z9695" s="125" t="str">
        <f>IFERROR(Table1[[#This Row],[Male Ballots]]/Table1[[#This Row],[Male Voters]],"0.0%")</f>
        <v>0.0%</v>
      </c>
      <c r="AA9695" s="126" t="str">
        <f>IFERROR(Table1[[#This Row],[Total Ballots]]/Table1[[#This Row],[Total Voters]],"0.0%")</f>
        <v>0.0%</v>
      </c>
    </row>
    <row r="9696" spans="1:27" s="12" customFormat="1" x14ac:dyDescent="0.35">
      <c r="A9696" s="8" t="s">
        <v>34</v>
      </c>
      <c r="B9696" s="17">
        <v>2001</v>
      </c>
      <c r="C9696" s="17" t="s">
        <v>82</v>
      </c>
      <c r="D9696" s="17"/>
      <c r="E9696" s="35" t="s">
        <v>74</v>
      </c>
      <c r="F9696" s="35" t="s">
        <v>77</v>
      </c>
      <c r="G9696" s="51" t="s">
        <v>67</v>
      </c>
      <c r="H9696" s="10">
        <v>2491</v>
      </c>
      <c r="I9696" s="10">
        <v>2230</v>
      </c>
      <c r="J9696" s="53">
        <v>4721</v>
      </c>
      <c r="K9696" s="55"/>
      <c r="L9696" s="57"/>
      <c r="M9696" s="57"/>
      <c r="N9696" s="59"/>
      <c r="O9696" s="61"/>
      <c r="P9696" s="10"/>
      <c r="Q9696" s="10"/>
      <c r="R9696" s="11"/>
      <c r="S9696" s="24">
        <f>Table1[[#This Row],[Female Voters]]/Table1[[#This Row],[Female Population]]</f>
        <v>0</v>
      </c>
      <c r="T9696" s="24">
        <f>Table1[[#This Row],[Male Voters]]/Table1[[#This Row],[Male Population]]</f>
        <v>0</v>
      </c>
      <c r="U9696" s="24">
        <f>Table1[[#This Row],[Total Voters]]/Table1[[#This Row],[Total Population]]</f>
        <v>0</v>
      </c>
      <c r="V9696" s="24">
        <f>Table1[[#This Row],[Female Ballots]]/Table1[[#This Row],[Female Population]]</f>
        <v>0</v>
      </c>
      <c r="W9696" s="24">
        <f>Table1[[#This Row],[Male Ballots]]/Table1[[#This Row],[Male Population]]</f>
        <v>0</v>
      </c>
      <c r="X9696" s="24">
        <f>Table1[[#This Row],[Total Ballots]]/Table1[[#This Row],[Total Population]]</f>
        <v>0</v>
      </c>
      <c r="Y9696" s="125" t="str">
        <f>IFERROR(Table1[[#This Row],[Female Ballots]]/Table1[[#This Row],[Female Voters]],"0.0%")</f>
        <v>0.0%</v>
      </c>
      <c r="Z9696" s="125" t="str">
        <f>IFERROR(Table1[[#This Row],[Male Ballots]]/Table1[[#This Row],[Male Voters]],"0.0%")</f>
        <v>0.0%</v>
      </c>
      <c r="AA9696" s="126" t="str">
        <f>IFERROR(Table1[[#This Row],[Total Ballots]]/Table1[[#This Row],[Total Voters]],"0.0%")</f>
        <v>0.0%</v>
      </c>
    </row>
    <row r="9697" spans="1:27" s="12" customFormat="1" x14ac:dyDescent="0.35">
      <c r="A9697" s="8" t="s">
        <v>31</v>
      </c>
      <c r="B9697" s="17">
        <v>2001</v>
      </c>
      <c r="C9697" s="17" t="s">
        <v>82</v>
      </c>
      <c r="D9697" s="17"/>
      <c r="E9697" s="35" t="s">
        <v>73</v>
      </c>
      <c r="F9697" s="35" t="s">
        <v>77</v>
      </c>
      <c r="G9697" s="51" t="s">
        <v>79</v>
      </c>
      <c r="H9697" s="10">
        <v>4441</v>
      </c>
      <c r="I9697" s="10">
        <v>4444</v>
      </c>
      <c r="J9697" s="53">
        <v>8885</v>
      </c>
      <c r="K9697" s="55"/>
      <c r="L9697" s="57"/>
      <c r="M9697" s="57"/>
      <c r="N9697" s="59">
        <v>7041</v>
      </c>
      <c r="O9697" s="61"/>
      <c r="P9697" s="10"/>
      <c r="Q9697" s="10"/>
      <c r="R9697" s="11">
        <v>3920</v>
      </c>
      <c r="S9697" s="24">
        <f>Table1[[#This Row],[Female Voters]]/Table1[[#This Row],[Female Population]]</f>
        <v>0</v>
      </c>
      <c r="T9697" s="24">
        <f>Table1[[#This Row],[Male Voters]]/Table1[[#This Row],[Male Population]]</f>
        <v>0</v>
      </c>
      <c r="U9697" s="24">
        <f>Table1[[#This Row],[Total Voters]]/Table1[[#This Row],[Total Population]]</f>
        <v>0.7924592009003939</v>
      </c>
      <c r="V9697" s="24">
        <f>Table1[[#This Row],[Female Ballots]]/Table1[[#This Row],[Female Population]]</f>
        <v>0</v>
      </c>
      <c r="W9697" s="24">
        <f>Table1[[#This Row],[Male Ballots]]/Table1[[#This Row],[Male Population]]</f>
        <v>0</v>
      </c>
      <c r="X9697" s="24">
        <f>Table1[[#This Row],[Total Ballots]]/Table1[[#This Row],[Total Population]]</f>
        <v>0.44119302194710186</v>
      </c>
      <c r="Y9697" s="125" t="str">
        <f>IFERROR(Table1[[#This Row],[Female Ballots]]/Table1[[#This Row],[Female Voters]],"0.0%")</f>
        <v>0.0%</v>
      </c>
      <c r="Z9697" s="125" t="str">
        <f>IFERROR(Table1[[#This Row],[Male Ballots]]/Table1[[#This Row],[Male Voters]],"0.0%")</f>
        <v>0.0%</v>
      </c>
      <c r="AA9697" s="126">
        <f>IFERROR(Table1[[#This Row],[Total Ballots]]/Table1[[#This Row],[Total Voters]],"0.0%")</f>
        <v>0.55673909955972167</v>
      </c>
    </row>
    <row r="9698" spans="1:27" s="12" customFormat="1" x14ac:dyDescent="0.35">
      <c r="A9698" s="8" t="s">
        <v>31</v>
      </c>
      <c r="B9698" s="17">
        <v>2001</v>
      </c>
      <c r="C9698" s="17" t="s">
        <v>82</v>
      </c>
      <c r="D9698" s="17"/>
      <c r="E9698" s="35" t="s">
        <v>73</v>
      </c>
      <c r="F9698" s="35" t="s">
        <v>77</v>
      </c>
      <c r="G9698" s="51" t="s">
        <v>62</v>
      </c>
      <c r="H9698" s="10">
        <v>308</v>
      </c>
      <c r="I9698" s="10">
        <v>363</v>
      </c>
      <c r="J9698" s="53">
        <v>671</v>
      </c>
      <c r="K9698" s="55"/>
      <c r="L9698" s="57"/>
      <c r="M9698" s="57"/>
      <c r="N9698" s="59"/>
      <c r="O9698" s="61"/>
      <c r="P9698" s="10"/>
      <c r="Q9698" s="10"/>
      <c r="R9698" s="11"/>
      <c r="S9698" s="24">
        <f>Table1[[#This Row],[Female Voters]]/Table1[[#This Row],[Female Population]]</f>
        <v>0</v>
      </c>
      <c r="T9698" s="24">
        <f>Table1[[#This Row],[Male Voters]]/Table1[[#This Row],[Male Population]]</f>
        <v>0</v>
      </c>
      <c r="U9698" s="24">
        <f>Table1[[#This Row],[Total Voters]]/Table1[[#This Row],[Total Population]]</f>
        <v>0</v>
      </c>
      <c r="V9698" s="24">
        <f>Table1[[#This Row],[Female Ballots]]/Table1[[#This Row],[Female Population]]</f>
        <v>0</v>
      </c>
      <c r="W9698" s="24">
        <f>Table1[[#This Row],[Male Ballots]]/Table1[[#This Row],[Male Population]]</f>
        <v>0</v>
      </c>
      <c r="X9698" s="24">
        <f>Table1[[#This Row],[Total Ballots]]/Table1[[#This Row],[Total Population]]</f>
        <v>0</v>
      </c>
      <c r="Y9698" s="125" t="str">
        <f>IFERROR(Table1[[#This Row],[Female Ballots]]/Table1[[#This Row],[Female Voters]],"0.0%")</f>
        <v>0.0%</v>
      </c>
      <c r="Z9698" s="125" t="str">
        <f>IFERROR(Table1[[#This Row],[Male Ballots]]/Table1[[#This Row],[Male Voters]],"0.0%")</f>
        <v>0.0%</v>
      </c>
      <c r="AA9698" s="126" t="str">
        <f>IFERROR(Table1[[#This Row],[Total Ballots]]/Table1[[#This Row],[Total Voters]],"0.0%")</f>
        <v>0.0%</v>
      </c>
    </row>
    <row r="9699" spans="1:27" s="12" customFormat="1" x14ac:dyDescent="0.35">
      <c r="A9699" s="8" t="s">
        <v>31</v>
      </c>
      <c r="B9699" s="17">
        <v>2001</v>
      </c>
      <c r="C9699" s="17" t="s">
        <v>82</v>
      </c>
      <c r="D9699" s="17"/>
      <c r="E9699" s="35" t="s">
        <v>73</v>
      </c>
      <c r="F9699" s="35" t="s">
        <v>77</v>
      </c>
      <c r="G9699" s="51" t="s">
        <v>63</v>
      </c>
      <c r="H9699" s="10">
        <v>521</v>
      </c>
      <c r="I9699" s="10">
        <v>439</v>
      </c>
      <c r="J9699" s="53">
        <v>960</v>
      </c>
      <c r="K9699" s="55"/>
      <c r="L9699" s="57"/>
      <c r="M9699" s="57"/>
      <c r="N9699" s="59"/>
      <c r="O9699" s="61"/>
      <c r="P9699" s="10"/>
      <c r="Q9699" s="10"/>
      <c r="R9699" s="11"/>
      <c r="S9699" s="24">
        <f>Table1[[#This Row],[Female Voters]]/Table1[[#This Row],[Female Population]]</f>
        <v>0</v>
      </c>
      <c r="T9699" s="24">
        <f>Table1[[#This Row],[Male Voters]]/Table1[[#This Row],[Male Population]]</f>
        <v>0</v>
      </c>
      <c r="U9699" s="24">
        <f>Table1[[#This Row],[Total Voters]]/Table1[[#This Row],[Total Population]]</f>
        <v>0</v>
      </c>
      <c r="V9699" s="24">
        <f>Table1[[#This Row],[Female Ballots]]/Table1[[#This Row],[Female Population]]</f>
        <v>0</v>
      </c>
      <c r="W9699" s="24">
        <f>Table1[[#This Row],[Male Ballots]]/Table1[[#This Row],[Male Population]]</f>
        <v>0</v>
      </c>
      <c r="X9699" s="24">
        <f>Table1[[#This Row],[Total Ballots]]/Table1[[#This Row],[Total Population]]</f>
        <v>0</v>
      </c>
      <c r="Y9699" s="125" t="str">
        <f>IFERROR(Table1[[#This Row],[Female Ballots]]/Table1[[#This Row],[Female Voters]],"0.0%")</f>
        <v>0.0%</v>
      </c>
      <c r="Z9699" s="125" t="str">
        <f>IFERROR(Table1[[#This Row],[Male Ballots]]/Table1[[#This Row],[Male Voters]],"0.0%")</f>
        <v>0.0%</v>
      </c>
      <c r="AA9699" s="126" t="str">
        <f>IFERROR(Table1[[#This Row],[Total Ballots]]/Table1[[#This Row],[Total Voters]],"0.0%")</f>
        <v>0.0%</v>
      </c>
    </row>
    <row r="9700" spans="1:27" s="12" customFormat="1" x14ac:dyDescent="0.35">
      <c r="A9700" s="8" t="s">
        <v>31</v>
      </c>
      <c r="B9700" s="17">
        <v>2001</v>
      </c>
      <c r="C9700" s="17" t="s">
        <v>82</v>
      </c>
      <c r="D9700" s="17"/>
      <c r="E9700" s="35" t="s">
        <v>73</v>
      </c>
      <c r="F9700" s="35" t="s">
        <v>77</v>
      </c>
      <c r="G9700" s="51" t="s">
        <v>64</v>
      </c>
      <c r="H9700" s="10">
        <v>940</v>
      </c>
      <c r="I9700" s="10">
        <v>881</v>
      </c>
      <c r="J9700" s="53">
        <v>1821</v>
      </c>
      <c r="K9700" s="55"/>
      <c r="L9700" s="57"/>
      <c r="M9700" s="57"/>
      <c r="N9700" s="59"/>
      <c r="O9700" s="61"/>
      <c r="P9700" s="10"/>
      <c r="Q9700" s="10"/>
      <c r="R9700" s="11"/>
      <c r="S9700" s="24">
        <f>Table1[[#This Row],[Female Voters]]/Table1[[#This Row],[Female Population]]</f>
        <v>0</v>
      </c>
      <c r="T9700" s="24">
        <f>Table1[[#This Row],[Male Voters]]/Table1[[#This Row],[Male Population]]</f>
        <v>0</v>
      </c>
      <c r="U9700" s="24">
        <f>Table1[[#This Row],[Total Voters]]/Table1[[#This Row],[Total Population]]</f>
        <v>0</v>
      </c>
      <c r="V9700" s="24">
        <f>Table1[[#This Row],[Female Ballots]]/Table1[[#This Row],[Female Population]]</f>
        <v>0</v>
      </c>
      <c r="W9700" s="24">
        <f>Table1[[#This Row],[Male Ballots]]/Table1[[#This Row],[Male Population]]</f>
        <v>0</v>
      </c>
      <c r="X9700" s="24">
        <f>Table1[[#This Row],[Total Ballots]]/Table1[[#This Row],[Total Population]]</f>
        <v>0</v>
      </c>
      <c r="Y9700" s="125" t="str">
        <f>IFERROR(Table1[[#This Row],[Female Ballots]]/Table1[[#This Row],[Female Voters]],"0.0%")</f>
        <v>0.0%</v>
      </c>
      <c r="Z9700" s="125" t="str">
        <f>IFERROR(Table1[[#This Row],[Male Ballots]]/Table1[[#This Row],[Male Voters]],"0.0%")</f>
        <v>0.0%</v>
      </c>
      <c r="AA9700" s="126" t="str">
        <f>IFERROR(Table1[[#This Row],[Total Ballots]]/Table1[[#This Row],[Total Voters]],"0.0%")</f>
        <v>0.0%</v>
      </c>
    </row>
    <row r="9701" spans="1:27" s="12" customFormat="1" x14ac:dyDescent="0.35">
      <c r="A9701" s="8" t="s">
        <v>31</v>
      </c>
      <c r="B9701" s="17">
        <v>2001</v>
      </c>
      <c r="C9701" s="17" t="s">
        <v>82</v>
      </c>
      <c r="D9701" s="17"/>
      <c r="E9701" s="35" t="s">
        <v>73</v>
      </c>
      <c r="F9701" s="35" t="s">
        <v>77</v>
      </c>
      <c r="G9701" s="51" t="s">
        <v>65</v>
      </c>
      <c r="H9701" s="10">
        <v>1011</v>
      </c>
      <c r="I9701" s="10">
        <v>1091</v>
      </c>
      <c r="J9701" s="53">
        <v>2102</v>
      </c>
      <c r="K9701" s="55"/>
      <c r="L9701" s="57"/>
      <c r="M9701" s="57"/>
      <c r="N9701" s="59"/>
      <c r="O9701" s="61"/>
      <c r="P9701" s="10"/>
      <c r="Q9701" s="10"/>
      <c r="R9701" s="11"/>
      <c r="S9701" s="24">
        <f>Table1[[#This Row],[Female Voters]]/Table1[[#This Row],[Female Population]]</f>
        <v>0</v>
      </c>
      <c r="T9701" s="24">
        <f>Table1[[#This Row],[Male Voters]]/Table1[[#This Row],[Male Population]]</f>
        <v>0</v>
      </c>
      <c r="U9701" s="24">
        <f>Table1[[#This Row],[Total Voters]]/Table1[[#This Row],[Total Population]]</f>
        <v>0</v>
      </c>
      <c r="V9701" s="24">
        <f>Table1[[#This Row],[Female Ballots]]/Table1[[#This Row],[Female Population]]</f>
        <v>0</v>
      </c>
      <c r="W9701" s="24">
        <f>Table1[[#This Row],[Male Ballots]]/Table1[[#This Row],[Male Population]]</f>
        <v>0</v>
      </c>
      <c r="X9701" s="24">
        <f>Table1[[#This Row],[Total Ballots]]/Table1[[#This Row],[Total Population]]</f>
        <v>0</v>
      </c>
      <c r="Y9701" s="125" t="str">
        <f>IFERROR(Table1[[#This Row],[Female Ballots]]/Table1[[#This Row],[Female Voters]],"0.0%")</f>
        <v>0.0%</v>
      </c>
      <c r="Z9701" s="125" t="str">
        <f>IFERROR(Table1[[#This Row],[Male Ballots]]/Table1[[#This Row],[Male Voters]],"0.0%")</f>
        <v>0.0%</v>
      </c>
      <c r="AA9701" s="126" t="str">
        <f>IFERROR(Table1[[#This Row],[Total Ballots]]/Table1[[#This Row],[Total Voters]],"0.0%")</f>
        <v>0.0%</v>
      </c>
    </row>
    <row r="9702" spans="1:27" s="12" customFormat="1" x14ac:dyDescent="0.35">
      <c r="A9702" s="8" t="s">
        <v>31</v>
      </c>
      <c r="B9702" s="17">
        <v>2001</v>
      </c>
      <c r="C9702" s="17" t="s">
        <v>82</v>
      </c>
      <c r="D9702" s="17"/>
      <c r="E9702" s="35" t="s">
        <v>73</v>
      </c>
      <c r="F9702" s="35" t="s">
        <v>77</v>
      </c>
      <c r="G9702" s="51" t="s">
        <v>66</v>
      </c>
      <c r="H9702" s="10">
        <v>725</v>
      </c>
      <c r="I9702" s="10">
        <v>804</v>
      </c>
      <c r="J9702" s="53">
        <v>1529</v>
      </c>
      <c r="K9702" s="55"/>
      <c r="L9702" s="57"/>
      <c r="M9702" s="57"/>
      <c r="N9702" s="59"/>
      <c r="O9702" s="61"/>
      <c r="P9702" s="10"/>
      <c r="Q9702" s="10"/>
      <c r="R9702" s="11"/>
      <c r="S9702" s="24">
        <f>Table1[[#This Row],[Female Voters]]/Table1[[#This Row],[Female Population]]</f>
        <v>0</v>
      </c>
      <c r="T9702" s="24">
        <f>Table1[[#This Row],[Male Voters]]/Table1[[#This Row],[Male Population]]</f>
        <v>0</v>
      </c>
      <c r="U9702" s="24">
        <f>Table1[[#This Row],[Total Voters]]/Table1[[#This Row],[Total Population]]</f>
        <v>0</v>
      </c>
      <c r="V9702" s="24">
        <f>Table1[[#This Row],[Female Ballots]]/Table1[[#This Row],[Female Population]]</f>
        <v>0</v>
      </c>
      <c r="W9702" s="24">
        <f>Table1[[#This Row],[Male Ballots]]/Table1[[#This Row],[Male Population]]</f>
        <v>0</v>
      </c>
      <c r="X9702" s="24">
        <f>Table1[[#This Row],[Total Ballots]]/Table1[[#This Row],[Total Population]]</f>
        <v>0</v>
      </c>
      <c r="Y9702" s="125" t="str">
        <f>IFERROR(Table1[[#This Row],[Female Ballots]]/Table1[[#This Row],[Female Voters]],"0.0%")</f>
        <v>0.0%</v>
      </c>
      <c r="Z9702" s="125" t="str">
        <f>IFERROR(Table1[[#This Row],[Male Ballots]]/Table1[[#This Row],[Male Voters]],"0.0%")</f>
        <v>0.0%</v>
      </c>
      <c r="AA9702" s="126" t="str">
        <f>IFERROR(Table1[[#This Row],[Total Ballots]]/Table1[[#This Row],[Total Voters]],"0.0%")</f>
        <v>0.0%</v>
      </c>
    </row>
    <row r="9703" spans="1:27" s="12" customFormat="1" x14ac:dyDescent="0.35">
      <c r="A9703" s="8" t="s">
        <v>31</v>
      </c>
      <c r="B9703" s="17">
        <v>2001</v>
      </c>
      <c r="C9703" s="17" t="s">
        <v>82</v>
      </c>
      <c r="D9703" s="17"/>
      <c r="E9703" s="35" t="s">
        <v>73</v>
      </c>
      <c r="F9703" s="35" t="s">
        <v>77</v>
      </c>
      <c r="G9703" s="51" t="s">
        <v>67</v>
      </c>
      <c r="H9703" s="10">
        <v>936</v>
      </c>
      <c r="I9703" s="10">
        <v>866</v>
      </c>
      <c r="J9703" s="53">
        <v>1802</v>
      </c>
      <c r="K9703" s="55"/>
      <c r="L9703" s="57"/>
      <c r="M9703" s="57"/>
      <c r="N9703" s="59"/>
      <c r="O9703" s="61"/>
      <c r="P9703" s="10"/>
      <c r="Q9703" s="10"/>
      <c r="R9703" s="11"/>
      <c r="S9703" s="24">
        <f>Table1[[#This Row],[Female Voters]]/Table1[[#This Row],[Female Population]]</f>
        <v>0</v>
      </c>
      <c r="T9703" s="24">
        <f>Table1[[#This Row],[Male Voters]]/Table1[[#This Row],[Male Population]]</f>
        <v>0</v>
      </c>
      <c r="U9703" s="24">
        <f>Table1[[#This Row],[Total Voters]]/Table1[[#This Row],[Total Population]]</f>
        <v>0</v>
      </c>
      <c r="V9703" s="24">
        <f>Table1[[#This Row],[Female Ballots]]/Table1[[#This Row],[Female Population]]</f>
        <v>0</v>
      </c>
      <c r="W9703" s="24">
        <f>Table1[[#This Row],[Male Ballots]]/Table1[[#This Row],[Male Population]]</f>
        <v>0</v>
      </c>
      <c r="X9703" s="24">
        <f>Table1[[#This Row],[Total Ballots]]/Table1[[#This Row],[Total Population]]</f>
        <v>0</v>
      </c>
      <c r="Y9703" s="125" t="str">
        <f>IFERROR(Table1[[#This Row],[Female Ballots]]/Table1[[#This Row],[Female Voters]],"0.0%")</f>
        <v>0.0%</v>
      </c>
      <c r="Z9703" s="125" t="str">
        <f>IFERROR(Table1[[#This Row],[Male Ballots]]/Table1[[#This Row],[Male Voters]],"0.0%")</f>
        <v>0.0%</v>
      </c>
      <c r="AA9703" s="126" t="str">
        <f>IFERROR(Table1[[#This Row],[Total Ballots]]/Table1[[#This Row],[Total Voters]],"0.0%")</f>
        <v>0.0%</v>
      </c>
    </row>
    <row r="9704" spans="1:27" s="12" customFormat="1" x14ac:dyDescent="0.35">
      <c r="A9704" s="8" t="s">
        <v>55</v>
      </c>
      <c r="B9704" s="17">
        <v>2001</v>
      </c>
      <c r="C9704" s="17" t="s">
        <v>82</v>
      </c>
      <c r="D9704" s="17" t="s">
        <v>70</v>
      </c>
      <c r="E9704" s="35" t="s">
        <v>75</v>
      </c>
      <c r="F9704" s="35" t="s">
        <v>77</v>
      </c>
      <c r="G9704" s="51" t="s">
        <v>79</v>
      </c>
      <c r="H9704" s="10">
        <v>263456</v>
      </c>
      <c r="I9704" s="10">
        <v>254768</v>
      </c>
      <c r="J9704" s="53">
        <v>518224</v>
      </c>
      <c r="K9704" s="55"/>
      <c r="L9704" s="57"/>
      <c r="M9704" s="57"/>
      <c r="N9704" s="59">
        <v>351206</v>
      </c>
      <c r="O9704" s="61"/>
      <c r="P9704" s="10"/>
      <c r="Q9704" s="10"/>
      <c r="R9704" s="11">
        <v>158702</v>
      </c>
      <c r="S9704" s="24">
        <f>Table1[[#This Row],[Female Voters]]/Table1[[#This Row],[Female Population]]</f>
        <v>0</v>
      </c>
      <c r="T9704" s="24">
        <f>Table1[[#This Row],[Male Voters]]/Table1[[#This Row],[Male Population]]</f>
        <v>0</v>
      </c>
      <c r="U9704" s="24">
        <f>Table1[[#This Row],[Total Voters]]/Table1[[#This Row],[Total Population]]</f>
        <v>0.67771079687548241</v>
      </c>
      <c r="V9704" s="24">
        <f>Table1[[#This Row],[Female Ballots]]/Table1[[#This Row],[Female Population]]</f>
        <v>0</v>
      </c>
      <c r="W9704" s="24">
        <f>Table1[[#This Row],[Male Ballots]]/Table1[[#This Row],[Male Population]]</f>
        <v>0</v>
      </c>
      <c r="X9704" s="24">
        <f>Table1[[#This Row],[Total Ballots]]/Table1[[#This Row],[Total Population]]</f>
        <v>0.30624208836333322</v>
      </c>
      <c r="Y9704" s="125" t="str">
        <f>IFERROR(Table1[[#This Row],[Female Ballots]]/Table1[[#This Row],[Female Voters]],"0.0%")</f>
        <v>0.0%</v>
      </c>
      <c r="Z9704" s="125" t="str">
        <f>IFERROR(Table1[[#This Row],[Male Ballots]]/Table1[[#This Row],[Male Voters]],"0.0%")</f>
        <v>0.0%</v>
      </c>
      <c r="AA9704" s="126">
        <f>IFERROR(Table1[[#This Row],[Total Ballots]]/Table1[[#This Row],[Total Voters]],"0.0%")</f>
        <v>0.45187724583292999</v>
      </c>
    </row>
    <row r="9705" spans="1:27" s="12" customFormat="1" x14ac:dyDescent="0.35">
      <c r="A9705" s="8" t="s">
        <v>55</v>
      </c>
      <c r="B9705" s="17">
        <v>2001</v>
      </c>
      <c r="C9705" s="17" t="s">
        <v>82</v>
      </c>
      <c r="D9705" s="17" t="s">
        <v>70</v>
      </c>
      <c r="E9705" s="35" t="s">
        <v>75</v>
      </c>
      <c r="F9705" s="35" t="s">
        <v>77</v>
      </c>
      <c r="G9705" s="51" t="s">
        <v>62</v>
      </c>
      <c r="H9705" s="10">
        <v>34047</v>
      </c>
      <c r="I9705" s="10">
        <v>36629</v>
      </c>
      <c r="J9705" s="53">
        <v>70676</v>
      </c>
      <c r="K9705" s="55"/>
      <c r="L9705" s="57"/>
      <c r="M9705" s="57"/>
      <c r="N9705" s="59"/>
      <c r="O9705" s="61"/>
      <c r="P9705" s="10"/>
      <c r="Q9705" s="10"/>
      <c r="R9705" s="11"/>
      <c r="S9705" s="24">
        <f>Table1[[#This Row],[Female Voters]]/Table1[[#This Row],[Female Population]]</f>
        <v>0</v>
      </c>
      <c r="T9705" s="24">
        <f>Table1[[#This Row],[Male Voters]]/Table1[[#This Row],[Male Population]]</f>
        <v>0</v>
      </c>
      <c r="U9705" s="24">
        <f>Table1[[#This Row],[Total Voters]]/Table1[[#This Row],[Total Population]]</f>
        <v>0</v>
      </c>
      <c r="V9705" s="24">
        <f>Table1[[#This Row],[Female Ballots]]/Table1[[#This Row],[Female Population]]</f>
        <v>0</v>
      </c>
      <c r="W9705" s="24">
        <f>Table1[[#This Row],[Male Ballots]]/Table1[[#This Row],[Male Population]]</f>
        <v>0</v>
      </c>
      <c r="X9705" s="24">
        <f>Table1[[#This Row],[Total Ballots]]/Table1[[#This Row],[Total Population]]</f>
        <v>0</v>
      </c>
      <c r="Y9705" s="125" t="str">
        <f>IFERROR(Table1[[#This Row],[Female Ballots]]/Table1[[#This Row],[Female Voters]],"0.0%")</f>
        <v>0.0%</v>
      </c>
      <c r="Z9705" s="125" t="str">
        <f>IFERROR(Table1[[#This Row],[Male Ballots]]/Table1[[#This Row],[Male Voters]],"0.0%")</f>
        <v>0.0%</v>
      </c>
      <c r="AA9705" s="126" t="str">
        <f>IFERROR(Table1[[#This Row],[Total Ballots]]/Table1[[#This Row],[Total Voters]],"0.0%")</f>
        <v>0.0%</v>
      </c>
    </row>
    <row r="9706" spans="1:27" s="12" customFormat="1" x14ac:dyDescent="0.35">
      <c r="A9706" s="8" t="s">
        <v>55</v>
      </c>
      <c r="B9706" s="17">
        <v>2001</v>
      </c>
      <c r="C9706" s="17" t="s">
        <v>82</v>
      </c>
      <c r="D9706" s="17" t="s">
        <v>70</v>
      </c>
      <c r="E9706" s="35" t="s">
        <v>75</v>
      </c>
      <c r="F9706" s="35" t="s">
        <v>77</v>
      </c>
      <c r="G9706" s="51" t="s">
        <v>63</v>
      </c>
      <c r="H9706" s="10">
        <v>49777</v>
      </c>
      <c r="I9706" s="10">
        <v>51019</v>
      </c>
      <c r="J9706" s="53">
        <v>100796</v>
      </c>
      <c r="K9706" s="55"/>
      <c r="L9706" s="57"/>
      <c r="M9706" s="57"/>
      <c r="N9706" s="59"/>
      <c r="O9706" s="61"/>
      <c r="P9706" s="10"/>
      <c r="Q9706" s="10"/>
      <c r="R9706" s="11"/>
      <c r="S9706" s="24">
        <f>Table1[[#This Row],[Female Voters]]/Table1[[#This Row],[Female Population]]</f>
        <v>0</v>
      </c>
      <c r="T9706" s="24">
        <f>Table1[[#This Row],[Male Voters]]/Table1[[#This Row],[Male Population]]</f>
        <v>0</v>
      </c>
      <c r="U9706" s="24">
        <f>Table1[[#This Row],[Total Voters]]/Table1[[#This Row],[Total Population]]</f>
        <v>0</v>
      </c>
      <c r="V9706" s="24">
        <f>Table1[[#This Row],[Female Ballots]]/Table1[[#This Row],[Female Population]]</f>
        <v>0</v>
      </c>
      <c r="W9706" s="24">
        <f>Table1[[#This Row],[Male Ballots]]/Table1[[#This Row],[Male Population]]</f>
        <v>0</v>
      </c>
      <c r="X9706" s="24">
        <f>Table1[[#This Row],[Total Ballots]]/Table1[[#This Row],[Total Population]]</f>
        <v>0</v>
      </c>
      <c r="Y9706" s="125" t="str">
        <f>IFERROR(Table1[[#This Row],[Female Ballots]]/Table1[[#This Row],[Female Voters]],"0.0%")</f>
        <v>0.0%</v>
      </c>
      <c r="Z9706" s="125" t="str">
        <f>IFERROR(Table1[[#This Row],[Male Ballots]]/Table1[[#This Row],[Male Voters]],"0.0%")</f>
        <v>0.0%</v>
      </c>
      <c r="AA9706" s="126" t="str">
        <f>IFERROR(Table1[[#This Row],[Total Ballots]]/Table1[[#This Row],[Total Voters]],"0.0%")</f>
        <v>0.0%</v>
      </c>
    </row>
    <row r="9707" spans="1:27" s="12" customFormat="1" x14ac:dyDescent="0.35">
      <c r="A9707" s="8" t="s">
        <v>55</v>
      </c>
      <c r="B9707" s="17">
        <v>2001</v>
      </c>
      <c r="C9707" s="17" t="s">
        <v>82</v>
      </c>
      <c r="D9707" s="17" t="s">
        <v>70</v>
      </c>
      <c r="E9707" s="35" t="s">
        <v>75</v>
      </c>
      <c r="F9707" s="35" t="s">
        <v>77</v>
      </c>
      <c r="G9707" s="51" t="s">
        <v>64</v>
      </c>
      <c r="H9707" s="10">
        <v>58411</v>
      </c>
      <c r="I9707" s="10">
        <v>58977</v>
      </c>
      <c r="J9707" s="53">
        <v>117388</v>
      </c>
      <c r="K9707" s="55"/>
      <c r="L9707" s="57"/>
      <c r="M9707" s="57"/>
      <c r="N9707" s="59"/>
      <c r="O9707" s="61"/>
      <c r="P9707" s="10"/>
      <c r="Q9707" s="10"/>
      <c r="R9707" s="11"/>
      <c r="S9707" s="24">
        <f>Table1[[#This Row],[Female Voters]]/Table1[[#This Row],[Female Population]]</f>
        <v>0</v>
      </c>
      <c r="T9707" s="24">
        <f>Table1[[#This Row],[Male Voters]]/Table1[[#This Row],[Male Population]]</f>
        <v>0</v>
      </c>
      <c r="U9707" s="24">
        <f>Table1[[#This Row],[Total Voters]]/Table1[[#This Row],[Total Population]]</f>
        <v>0</v>
      </c>
      <c r="V9707" s="24">
        <f>Table1[[#This Row],[Female Ballots]]/Table1[[#This Row],[Female Population]]</f>
        <v>0</v>
      </c>
      <c r="W9707" s="24">
        <f>Table1[[#This Row],[Male Ballots]]/Table1[[#This Row],[Male Population]]</f>
        <v>0</v>
      </c>
      <c r="X9707" s="24">
        <f>Table1[[#This Row],[Total Ballots]]/Table1[[#This Row],[Total Population]]</f>
        <v>0</v>
      </c>
      <c r="Y9707" s="125" t="str">
        <f>IFERROR(Table1[[#This Row],[Female Ballots]]/Table1[[#This Row],[Female Voters]],"0.0%")</f>
        <v>0.0%</v>
      </c>
      <c r="Z9707" s="125" t="str">
        <f>IFERROR(Table1[[#This Row],[Male Ballots]]/Table1[[#This Row],[Male Voters]],"0.0%")</f>
        <v>0.0%</v>
      </c>
      <c r="AA9707" s="126" t="str">
        <f>IFERROR(Table1[[#This Row],[Total Ballots]]/Table1[[#This Row],[Total Voters]],"0.0%")</f>
        <v>0.0%</v>
      </c>
    </row>
    <row r="9708" spans="1:27" s="12" customFormat="1" x14ac:dyDescent="0.35">
      <c r="A9708" s="8" t="s">
        <v>55</v>
      </c>
      <c r="B9708" s="17">
        <v>2001</v>
      </c>
      <c r="C9708" s="17" t="s">
        <v>82</v>
      </c>
      <c r="D9708" s="17" t="s">
        <v>70</v>
      </c>
      <c r="E9708" s="35" t="s">
        <v>75</v>
      </c>
      <c r="F9708" s="35" t="s">
        <v>77</v>
      </c>
      <c r="G9708" s="51" t="s">
        <v>65</v>
      </c>
      <c r="H9708" s="10">
        <v>50021</v>
      </c>
      <c r="I9708" s="10">
        <v>49135</v>
      </c>
      <c r="J9708" s="53">
        <v>99156</v>
      </c>
      <c r="K9708" s="55"/>
      <c r="L9708" s="57"/>
      <c r="M9708" s="57"/>
      <c r="N9708" s="59"/>
      <c r="O9708" s="61"/>
      <c r="P9708" s="10"/>
      <c r="Q9708" s="10"/>
      <c r="R9708" s="11"/>
      <c r="S9708" s="24">
        <f>Table1[[#This Row],[Female Voters]]/Table1[[#This Row],[Female Population]]</f>
        <v>0</v>
      </c>
      <c r="T9708" s="24">
        <f>Table1[[#This Row],[Male Voters]]/Table1[[#This Row],[Male Population]]</f>
        <v>0</v>
      </c>
      <c r="U9708" s="24">
        <f>Table1[[#This Row],[Total Voters]]/Table1[[#This Row],[Total Population]]</f>
        <v>0</v>
      </c>
      <c r="V9708" s="24">
        <f>Table1[[#This Row],[Female Ballots]]/Table1[[#This Row],[Female Population]]</f>
        <v>0</v>
      </c>
      <c r="W9708" s="24">
        <f>Table1[[#This Row],[Male Ballots]]/Table1[[#This Row],[Male Population]]</f>
        <v>0</v>
      </c>
      <c r="X9708" s="24">
        <f>Table1[[#This Row],[Total Ballots]]/Table1[[#This Row],[Total Population]]</f>
        <v>0</v>
      </c>
      <c r="Y9708" s="125" t="str">
        <f>IFERROR(Table1[[#This Row],[Female Ballots]]/Table1[[#This Row],[Female Voters]],"0.0%")</f>
        <v>0.0%</v>
      </c>
      <c r="Z9708" s="125" t="str">
        <f>IFERROR(Table1[[#This Row],[Male Ballots]]/Table1[[#This Row],[Male Voters]],"0.0%")</f>
        <v>0.0%</v>
      </c>
      <c r="AA9708" s="126" t="str">
        <f>IFERROR(Table1[[#This Row],[Total Ballots]]/Table1[[#This Row],[Total Voters]],"0.0%")</f>
        <v>0.0%</v>
      </c>
    </row>
    <row r="9709" spans="1:27" s="12" customFormat="1" x14ac:dyDescent="0.35">
      <c r="A9709" s="8" t="s">
        <v>55</v>
      </c>
      <c r="B9709" s="17">
        <v>2001</v>
      </c>
      <c r="C9709" s="17" t="s">
        <v>82</v>
      </c>
      <c r="D9709" s="17" t="s">
        <v>70</v>
      </c>
      <c r="E9709" s="35" t="s">
        <v>75</v>
      </c>
      <c r="F9709" s="35" t="s">
        <v>77</v>
      </c>
      <c r="G9709" s="51" t="s">
        <v>66</v>
      </c>
      <c r="H9709" s="10">
        <v>29510</v>
      </c>
      <c r="I9709" s="10">
        <v>28478</v>
      </c>
      <c r="J9709" s="53">
        <v>57988</v>
      </c>
      <c r="K9709" s="55"/>
      <c r="L9709" s="57"/>
      <c r="M9709" s="57"/>
      <c r="N9709" s="59"/>
      <c r="O9709" s="61"/>
      <c r="P9709" s="10"/>
      <c r="Q9709" s="10"/>
      <c r="R9709" s="11"/>
      <c r="S9709" s="24">
        <f>Table1[[#This Row],[Female Voters]]/Table1[[#This Row],[Female Population]]</f>
        <v>0</v>
      </c>
      <c r="T9709" s="24">
        <f>Table1[[#This Row],[Male Voters]]/Table1[[#This Row],[Male Population]]</f>
        <v>0</v>
      </c>
      <c r="U9709" s="24">
        <f>Table1[[#This Row],[Total Voters]]/Table1[[#This Row],[Total Population]]</f>
        <v>0</v>
      </c>
      <c r="V9709" s="24">
        <f>Table1[[#This Row],[Female Ballots]]/Table1[[#This Row],[Female Population]]</f>
        <v>0</v>
      </c>
      <c r="W9709" s="24">
        <f>Table1[[#This Row],[Male Ballots]]/Table1[[#This Row],[Male Population]]</f>
        <v>0</v>
      </c>
      <c r="X9709" s="24">
        <f>Table1[[#This Row],[Total Ballots]]/Table1[[#This Row],[Total Population]]</f>
        <v>0</v>
      </c>
      <c r="Y9709" s="125" t="str">
        <f>IFERROR(Table1[[#This Row],[Female Ballots]]/Table1[[#This Row],[Female Voters]],"0.0%")</f>
        <v>0.0%</v>
      </c>
      <c r="Z9709" s="125" t="str">
        <f>IFERROR(Table1[[#This Row],[Male Ballots]]/Table1[[#This Row],[Male Voters]],"0.0%")</f>
        <v>0.0%</v>
      </c>
      <c r="AA9709" s="126" t="str">
        <f>IFERROR(Table1[[#This Row],[Total Ballots]]/Table1[[#This Row],[Total Voters]],"0.0%")</f>
        <v>0.0%</v>
      </c>
    </row>
    <row r="9710" spans="1:27" s="12" customFormat="1" x14ac:dyDescent="0.35">
      <c r="A9710" s="8" t="s">
        <v>55</v>
      </c>
      <c r="B9710" s="17">
        <v>2001</v>
      </c>
      <c r="C9710" s="17" t="s">
        <v>82</v>
      </c>
      <c r="D9710" s="17" t="s">
        <v>70</v>
      </c>
      <c r="E9710" s="35" t="s">
        <v>75</v>
      </c>
      <c r="F9710" s="35" t="s">
        <v>77</v>
      </c>
      <c r="G9710" s="51" t="s">
        <v>67</v>
      </c>
      <c r="H9710" s="10">
        <v>41690</v>
      </c>
      <c r="I9710" s="10">
        <v>30530</v>
      </c>
      <c r="J9710" s="53">
        <v>72220</v>
      </c>
      <c r="K9710" s="55"/>
      <c r="L9710" s="57"/>
      <c r="M9710" s="57"/>
      <c r="N9710" s="59"/>
      <c r="O9710" s="61"/>
      <c r="P9710" s="10"/>
      <c r="Q9710" s="10"/>
      <c r="R9710" s="11"/>
      <c r="S9710" s="24">
        <f>Table1[[#This Row],[Female Voters]]/Table1[[#This Row],[Female Population]]</f>
        <v>0</v>
      </c>
      <c r="T9710" s="24">
        <f>Table1[[#This Row],[Male Voters]]/Table1[[#This Row],[Male Population]]</f>
        <v>0</v>
      </c>
      <c r="U9710" s="24">
        <f>Table1[[#This Row],[Total Voters]]/Table1[[#This Row],[Total Population]]</f>
        <v>0</v>
      </c>
      <c r="V9710" s="24">
        <f>Table1[[#This Row],[Female Ballots]]/Table1[[#This Row],[Female Population]]</f>
        <v>0</v>
      </c>
      <c r="W9710" s="24">
        <f>Table1[[#This Row],[Male Ballots]]/Table1[[#This Row],[Male Population]]</f>
        <v>0</v>
      </c>
      <c r="X9710" s="24">
        <f>Table1[[#This Row],[Total Ballots]]/Table1[[#This Row],[Total Population]]</f>
        <v>0</v>
      </c>
      <c r="Y9710" s="125" t="str">
        <f>IFERROR(Table1[[#This Row],[Female Ballots]]/Table1[[#This Row],[Female Voters]],"0.0%")</f>
        <v>0.0%</v>
      </c>
      <c r="Z9710" s="125" t="str">
        <f>IFERROR(Table1[[#This Row],[Male Ballots]]/Table1[[#This Row],[Male Voters]],"0.0%")</f>
        <v>0.0%</v>
      </c>
      <c r="AA9710" s="126" t="str">
        <f>IFERROR(Table1[[#This Row],[Total Ballots]]/Table1[[#This Row],[Total Voters]],"0.0%")</f>
        <v>0.0%</v>
      </c>
    </row>
    <row r="9711" spans="1:27" s="12" customFormat="1" x14ac:dyDescent="0.35">
      <c r="A9711" s="8" t="s">
        <v>23</v>
      </c>
      <c r="B9711" s="17">
        <v>2001</v>
      </c>
      <c r="C9711" s="17" t="s">
        <v>82</v>
      </c>
      <c r="D9711" s="17" t="s">
        <v>69</v>
      </c>
      <c r="E9711" s="35" t="s">
        <v>74</v>
      </c>
      <c r="F9711" s="35" t="s">
        <v>77</v>
      </c>
      <c r="G9711" s="51" t="s">
        <v>79</v>
      </c>
      <c r="H9711" s="10">
        <v>6054</v>
      </c>
      <c r="I9711" s="10">
        <v>5646</v>
      </c>
      <c r="J9711" s="53">
        <v>11700</v>
      </c>
      <c r="K9711" s="55"/>
      <c r="L9711" s="57"/>
      <c r="M9711" s="57"/>
      <c r="N9711" s="59">
        <v>9535</v>
      </c>
      <c r="O9711" s="61"/>
      <c r="P9711" s="10"/>
      <c r="Q9711" s="10"/>
      <c r="R9711" s="11">
        <v>5877</v>
      </c>
      <c r="S9711" s="24">
        <f>Table1[[#This Row],[Female Voters]]/Table1[[#This Row],[Female Population]]</f>
        <v>0</v>
      </c>
      <c r="T9711" s="24">
        <f>Table1[[#This Row],[Male Voters]]/Table1[[#This Row],[Male Population]]</f>
        <v>0</v>
      </c>
      <c r="U9711" s="24">
        <f>Table1[[#This Row],[Total Voters]]/Table1[[#This Row],[Total Population]]</f>
        <v>0.81495726495726495</v>
      </c>
      <c r="V9711" s="24">
        <f>Table1[[#This Row],[Female Ballots]]/Table1[[#This Row],[Female Population]]</f>
        <v>0</v>
      </c>
      <c r="W9711" s="24">
        <f>Table1[[#This Row],[Male Ballots]]/Table1[[#This Row],[Male Population]]</f>
        <v>0</v>
      </c>
      <c r="X9711" s="24">
        <f>Table1[[#This Row],[Total Ballots]]/Table1[[#This Row],[Total Population]]</f>
        <v>0.50230769230769234</v>
      </c>
      <c r="Y9711" s="125" t="str">
        <f>IFERROR(Table1[[#This Row],[Female Ballots]]/Table1[[#This Row],[Female Voters]],"0.0%")</f>
        <v>0.0%</v>
      </c>
      <c r="Z9711" s="125" t="str">
        <f>IFERROR(Table1[[#This Row],[Male Ballots]]/Table1[[#This Row],[Male Voters]],"0.0%")</f>
        <v>0.0%</v>
      </c>
      <c r="AA9711" s="126">
        <f>IFERROR(Table1[[#This Row],[Total Ballots]]/Table1[[#This Row],[Total Voters]],"0.0%")</f>
        <v>0.61636077608809647</v>
      </c>
    </row>
    <row r="9712" spans="1:27" s="12" customFormat="1" x14ac:dyDescent="0.35">
      <c r="A9712" s="8" t="s">
        <v>23</v>
      </c>
      <c r="B9712" s="17">
        <v>2001</v>
      </c>
      <c r="C9712" s="17" t="s">
        <v>82</v>
      </c>
      <c r="D9712" s="17" t="s">
        <v>69</v>
      </c>
      <c r="E9712" s="35" t="s">
        <v>74</v>
      </c>
      <c r="F9712" s="35" t="s">
        <v>77</v>
      </c>
      <c r="G9712" s="51" t="s">
        <v>62</v>
      </c>
      <c r="H9712" s="10">
        <v>312</v>
      </c>
      <c r="I9712" s="10">
        <v>346</v>
      </c>
      <c r="J9712" s="53">
        <v>658</v>
      </c>
      <c r="K9712" s="55"/>
      <c r="L9712" s="57"/>
      <c r="M9712" s="57"/>
      <c r="N9712" s="59"/>
      <c r="O9712" s="61"/>
      <c r="P9712" s="10"/>
      <c r="Q9712" s="10"/>
      <c r="R9712" s="11"/>
      <c r="S9712" s="24">
        <f>Table1[[#This Row],[Female Voters]]/Table1[[#This Row],[Female Population]]</f>
        <v>0</v>
      </c>
      <c r="T9712" s="24">
        <f>Table1[[#This Row],[Male Voters]]/Table1[[#This Row],[Male Population]]</f>
        <v>0</v>
      </c>
      <c r="U9712" s="24">
        <f>Table1[[#This Row],[Total Voters]]/Table1[[#This Row],[Total Population]]</f>
        <v>0</v>
      </c>
      <c r="V9712" s="24">
        <f>Table1[[#This Row],[Female Ballots]]/Table1[[#This Row],[Female Population]]</f>
        <v>0</v>
      </c>
      <c r="W9712" s="24">
        <f>Table1[[#This Row],[Male Ballots]]/Table1[[#This Row],[Male Population]]</f>
        <v>0</v>
      </c>
      <c r="X9712" s="24">
        <f>Table1[[#This Row],[Total Ballots]]/Table1[[#This Row],[Total Population]]</f>
        <v>0</v>
      </c>
      <c r="Y9712" s="125" t="str">
        <f>IFERROR(Table1[[#This Row],[Female Ballots]]/Table1[[#This Row],[Female Voters]],"0.0%")</f>
        <v>0.0%</v>
      </c>
      <c r="Z9712" s="125" t="str">
        <f>IFERROR(Table1[[#This Row],[Male Ballots]]/Table1[[#This Row],[Male Voters]],"0.0%")</f>
        <v>0.0%</v>
      </c>
      <c r="AA9712" s="126" t="str">
        <f>IFERROR(Table1[[#This Row],[Total Ballots]]/Table1[[#This Row],[Total Voters]],"0.0%")</f>
        <v>0.0%</v>
      </c>
    </row>
    <row r="9713" spans="1:27" s="12" customFormat="1" x14ac:dyDescent="0.35">
      <c r="A9713" s="8" t="s">
        <v>23</v>
      </c>
      <c r="B9713" s="17">
        <v>2001</v>
      </c>
      <c r="C9713" s="17" t="s">
        <v>82</v>
      </c>
      <c r="D9713" s="17" t="s">
        <v>69</v>
      </c>
      <c r="E9713" s="35" t="s">
        <v>74</v>
      </c>
      <c r="F9713" s="35" t="s">
        <v>77</v>
      </c>
      <c r="G9713" s="51" t="s">
        <v>63</v>
      </c>
      <c r="H9713" s="10">
        <v>530</v>
      </c>
      <c r="I9713" s="10">
        <v>510</v>
      </c>
      <c r="J9713" s="53">
        <v>1040</v>
      </c>
      <c r="K9713" s="55"/>
      <c r="L9713" s="57"/>
      <c r="M9713" s="57"/>
      <c r="N9713" s="59"/>
      <c r="O9713" s="61"/>
      <c r="P9713" s="10"/>
      <c r="Q9713" s="10"/>
      <c r="R9713" s="11"/>
      <c r="S9713" s="24">
        <f>Table1[[#This Row],[Female Voters]]/Table1[[#This Row],[Female Population]]</f>
        <v>0</v>
      </c>
      <c r="T9713" s="24">
        <f>Table1[[#This Row],[Male Voters]]/Table1[[#This Row],[Male Population]]</f>
        <v>0</v>
      </c>
      <c r="U9713" s="24">
        <f>Table1[[#This Row],[Total Voters]]/Table1[[#This Row],[Total Population]]</f>
        <v>0</v>
      </c>
      <c r="V9713" s="24">
        <f>Table1[[#This Row],[Female Ballots]]/Table1[[#This Row],[Female Population]]</f>
        <v>0</v>
      </c>
      <c r="W9713" s="24">
        <f>Table1[[#This Row],[Male Ballots]]/Table1[[#This Row],[Male Population]]</f>
        <v>0</v>
      </c>
      <c r="X9713" s="24">
        <f>Table1[[#This Row],[Total Ballots]]/Table1[[#This Row],[Total Population]]</f>
        <v>0</v>
      </c>
      <c r="Y9713" s="125" t="str">
        <f>IFERROR(Table1[[#This Row],[Female Ballots]]/Table1[[#This Row],[Female Voters]],"0.0%")</f>
        <v>0.0%</v>
      </c>
      <c r="Z9713" s="125" t="str">
        <f>IFERROR(Table1[[#This Row],[Male Ballots]]/Table1[[#This Row],[Male Voters]],"0.0%")</f>
        <v>0.0%</v>
      </c>
      <c r="AA9713" s="126" t="str">
        <f>IFERROR(Table1[[#This Row],[Total Ballots]]/Table1[[#This Row],[Total Voters]],"0.0%")</f>
        <v>0.0%</v>
      </c>
    </row>
    <row r="9714" spans="1:27" s="12" customFormat="1" x14ac:dyDescent="0.35">
      <c r="A9714" s="8" t="s">
        <v>23</v>
      </c>
      <c r="B9714" s="17">
        <v>2001</v>
      </c>
      <c r="C9714" s="17" t="s">
        <v>82</v>
      </c>
      <c r="D9714" s="17" t="s">
        <v>69</v>
      </c>
      <c r="E9714" s="35" t="s">
        <v>74</v>
      </c>
      <c r="F9714" s="35" t="s">
        <v>77</v>
      </c>
      <c r="G9714" s="51" t="s">
        <v>64</v>
      </c>
      <c r="H9714" s="10">
        <v>1080</v>
      </c>
      <c r="I9714" s="10">
        <v>936</v>
      </c>
      <c r="J9714" s="53">
        <v>2016</v>
      </c>
      <c r="K9714" s="55"/>
      <c r="L9714" s="57"/>
      <c r="M9714" s="57"/>
      <c r="N9714" s="59"/>
      <c r="O9714" s="61"/>
      <c r="P9714" s="10"/>
      <c r="Q9714" s="10"/>
      <c r="R9714" s="11"/>
      <c r="S9714" s="24">
        <f>Table1[[#This Row],[Female Voters]]/Table1[[#This Row],[Female Population]]</f>
        <v>0</v>
      </c>
      <c r="T9714" s="24">
        <f>Table1[[#This Row],[Male Voters]]/Table1[[#This Row],[Male Population]]</f>
        <v>0</v>
      </c>
      <c r="U9714" s="24">
        <f>Table1[[#This Row],[Total Voters]]/Table1[[#This Row],[Total Population]]</f>
        <v>0</v>
      </c>
      <c r="V9714" s="24">
        <f>Table1[[#This Row],[Female Ballots]]/Table1[[#This Row],[Female Population]]</f>
        <v>0</v>
      </c>
      <c r="W9714" s="24">
        <f>Table1[[#This Row],[Male Ballots]]/Table1[[#This Row],[Male Population]]</f>
        <v>0</v>
      </c>
      <c r="X9714" s="24">
        <f>Table1[[#This Row],[Total Ballots]]/Table1[[#This Row],[Total Population]]</f>
        <v>0</v>
      </c>
      <c r="Y9714" s="125" t="str">
        <f>IFERROR(Table1[[#This Row],[Female Ballots]]/Table1[[#This Row],[Female Voters]],"0.0%")</f>
        <v>0.0%</v>
      </c>
      <c r="Z9714" s="125" t="str">
        <f>IFERROR(Table1[[#This Row],[Male Ballots]]/Table1[[#This Row],[Male Voters]],"0.0%")</f>
        <v>0.0%</v>
      </c>
      <c r="AA9714" s="126" t="str">
        <f>IFERROR(Table1[[#This Row],[Total Ballots]]/Table1[[#This Row],[Total Voters]],"0.0%")</f>
        <v>0.0%</v>
      </c>
    </row>
    <row r="9715" spans="1:27" s="12" customFormat="1" x14ac:dyDescent="0.35">
      <c r="A9715" s="8" t="s">
        <v>23</v>
      </c>
      <c r="B9715" s="17">
        <v>2001</v>
      </c>
      <c r="C9715" s="17" t="s">
        <v>82</v>
      </c>
      <c r="D9715" s="17" t="s">
        <v>69</v>
      </c>
      <c r="E9715" s="35" t="s">
        <v>74</v>
      </c>
      <c r="F9715" s="35" t="s">
        <v>77</v>
      </c>
      <c r="G9715" s="51" t="s">
        <v>65</v>
      </c>
      <c r="H9715" s="10">
        <v>1559</v>
      </c>
      <c r="I9715" s="10">
        <v>1420</v>
      </c>
      <c r="J9715" s="53">
        <v>2979</v>
      </c>
      <c r="K9715" s="55"/>
      <c r="L9715" s="57"/>
      <c r="M9715" s="57"/>
      <c r="N9715" s="59"/>
      <c r="O9715" s="61"/>
      <c r="P9715" s="10"/>
      <c r="Q9715" s="10"/>
      <c r="R9715" s="11"/>
      <c r="S9715" s="24">
        <f>Table1[[#This Row],[Female Voters]]/Table1[[#This Row],[Female Population]]</f>
        <v>0</v>
      </c>
      <c r="T9715" s="24">
        <f>Table1[[#This Row],[Male Voters]]/Table1[[#This Row],[Male Population]]</f>
        <v>0</v>
      </c>
      <c r="U9715" s="24">
        <f>Table1[[#This Row],[Total Voters]]/Table1[[#This Row],[Total Population]]</f>
        <v>0</v>
      </c>
      <c r="V9715" s="24">
        <f>Table1[[#This Row],[Female Ballots]]/Table1[[#This Row],[Female Population]]</f>
        <v>0</v>
      </c>
      <c r="W9715" s="24">
        <f>Table1[[#This Row],[Male Ballots]]/Table1[[#This Row],[Male Population]]</f>
        <v>0</v>
      </c>
      <c r="X9715" s="24">
        <f>Table1[[#This Row],[Total Ballots]]/Table1[[#This Row],[Total Population]]</f>
        <v>0</v>
      </c>
      <c r="Y9715" s="125" t="str">
        <f>IFERROR(Table1[[#This Row],[Female Ballots]]/Table1[[#This Row],[Female Voters]],"0.0%")</f>
        <v>0.0%</v>
      </c>
      <c r="Z9715" s="125" t="str">
        <f>IFERROR(Table1[[#This Row],[Male Ballots]]/Table1[[#This Row],[Male Voters]],"0.0%")</f>
        <v>0.0%</v>
      </c>
      <c r="AA9715" s="126" t="str">
        <f>IFERROR(Table1[[#This Row],[Total Ballots]]/Table1[[#This Row],[Total Voters]],"0.0%")</f>
        <v>0.0%</v>
      </c>
    </row>
    <row r="9716" spans="1:27" s="12" customFormat="1" x14ac:dyDescent="0.35">
      <c r="A9716" s="8" t="s">
        <v>23</v>
      </c>
      <c r="B9716" s="17">
        <v>2001</v>
      </c>
      <c r="C9716" s="17" t="s">
        <v>82</v>
      </c>
      <c r="D9716" s="17" t="s">
        <v>69</v>
      </c>
      <c r="E9716" s="35" t="s">
        <v>74</v>
      </c>
      <c r="F9716" s="35" t="s">
        <v>77</v>
      </c>
      <c r="G9716" s="51" t="s">
        <v>66</v>
      </c>
      <c r="H9716" s="10">
        <v>1121</v>
      </c>
      <c r="I9716" s="10">
        <v>1126</v>
      </c>
      <c r="J9716" s="53">
        <v>2247</v>
      </c>
      <c r="K9716" s="55"/>
      <c r="L9716" s="57"/>
      <c r="M9716" s="57"/>
      <c r="N9716" s="59"/>
      <c r="O9716" s="61"/>
      <c r="P9716" s="10"/>
      <c r="Q9716" s="10"/>
      <c r="R9716" s="11"/>
      <c r="S9716" s="24">
        <f>Table1[[#This Row],[Female Voters]]/Table1[[#This Row],[Female Population]]</f>
        <v>0</v>
      </c>
      <c r="T9716" s="24">
        <f>Table1[[#This Row],[Male Voters]]/Table1[[#This Row],[Male Population]]</f>
        <v>0</v>
      </c>
      <c r="U9716" s="24">
        <f>Table1[[#This Row],[Total Voters]]/Table1[[#This Row],[Total Population]]</f>
        <v>0</v>
      </c>
      <c r="V9716" s="24">
        <f>Table1[[#This Row],[Female Ballots]]/Table1[[#This Row],[Female Population]]</f>
        <v>0</v>
      </c>
      <c r="W9716" s="24">
        <f>Table1[[#This Row],[Male Ballots]]/Table1[[#This Row],[Male Population]]</f>
        <v>0</v>
      </c>
      <c r="X9716" s="24">
        <f>Table1[[#This Row],[Total Ballots]]/Table1[[#This Row],[Total Population]]</f>
        <v>0</v>
      </c>
      <c r="Y9716" s="125" t="str">
        <f>IFERROR(Table1[[#This Row],[Female Ballots]]/Table1[[#This Row],[Female Voters]],"0.0%")</f>
        <v>0.0%</v>
      </c>
      <c r="Z9716" s="125" t="str">
        <f>IFERROR(Table1[[#This Row],[Male Ballots]]/Table1[[#This Row],[Male Voters]],"0.0%")</f>
        <v>0.0%</v>
      </c>
      <c r="AA9716" s="126" t="str">
        <f>IFERROR(Table1[[#This Row],[Total Ballots]]/Table1[[#This Row],[Total Voters]],"0.0%")</f>
        <v>0.0%</v>
      </c>
    </row>
    <row r="9717" spans="1:27" s="12" customFormat="1" x14ac:dyDescent="0.35">
      <c r="A9717" s="8" t="s">
        <v>23</v>
      </c>
      <c r="B9717" s="17">
        <v>2001</v>
      </c>
      <c r="C9717" s="17" t="s">
        <v>82</v>
      </c>
      <c r="D9717" s="17" t="s">
        <v>69</v>
      </c>
      <c r="E9717" s="35" t="s">
        <v>74</v>
      </c>
      <c r="F9717" s="35" t="s">
        <v>77</v>
      </c>
      <c r="G9717" s="51" t="s">
        <v>67</v>
      </c>
      <c r="H9717" s="10">
        <v>1452</v>
      </c>
      <c r="I9717" s="10">
        <v>1308</v>
      </c>
      <c r="J9717" s="53">
        <v>2760</v>
      </c>
      <c r="K9717" s="55"/>
      <c r="L9717" s="57"/>
      <c r="M9717" s="57"/>
      <c r="N9717" s="59"/>
      <c r="O9717" s="61"/>
      <c r="P9717" s="10"/>
      <c r="Q9717" s="10"/>
      <c r="R9717" s="11"/>
      <c r="S9717" s="24">
        <f>Table1[[#This Row],[Female Voters]]/Table1[[#This Row],[Female Population]]</f>
        <v>0</v>
      </c>
      <c r="T9717" s="24">
        <f>Table1[[#This Row],[Male Voters]]/Table1[[#This Row],[Male Population]]</f>
        <v>0</v>
      </c>
      <c r="U9717" s="24">
        <f>Table1[[#This Row],[Total Voters]]/Table1[[#This Row],[Total Population]]</f>
        <v>0</v>
      </c>
      <c r="V9717" s="24">
        <f>Table1[[#This Row],[Female Ballots]]/Table1[[#This Row],[Female Population]]</f>
        <v>0</v>
      </c>
      <c r="W9717" s="24">
        <f>Table1[[#This Row],[Male Ballots]]/Table1[[#This Row],[Male Population]]</f>
        <v>0</v>
      </c>
      <c r="X9717" s="24">
        <f>Table1[[#This Row],[Total Ballots]]/Table1[[#This Row],[Total Population]]</f>
        <v>0</v>
      </c>
      <c r="Y9717" s="125" t="str">
        <f>IFERROR(Table1[[#This Row],[Female Ballots]]/Table1[[#This Row],[Female Voters]],"0.0%")</f>
        <v>0.0%</v>
      </c>
      <c r="Z9717" s="125" t="str">
        <f>IFERROR(Table1[[#This Row],[Male Ballots]]/Table1[[#This Row],[Male Voters]],"0.0%")</f>
        <v>0.0%</v>
      </c>
      <c r="AA9717" s="126" t="str">
        <f>IFERROR(Table1[[#This Row],[Total Ballots]]/Table1[[#This Row],[Total Voters]],"0.0%")</f>
        <v>0.0%</v>
      </c>
    </row>
    <row r="9718" spans="1:27" s="12" customFormat="1" x14ac:dyDescent="0.35">
      <c r="A9718" s="8" t="s">
        <v>38</v>
      </c>
      <c r="B9718" s="17">
        <v>2001</v>
      </c>
      <c r="C9718" s="17" t="s">
        <v>82</v>
      </c>
      <c r="D9718" s="17"/>
      <c r="E9718" s="35" t="s">
        <v>74</v>
      </c>
      <c r="F9718" s="35" t="s">
        <v>77</v>
      </c>
      <c r="G9718" s="51" t="s">
        <v>79</v>
      </c>
      <c r="H9718" s="10">
        <v>39357</v>
      </c>
      <c r="I9718" s="10">
        <v>37764</v>
      </c>
      <c r="J9718" s="53">
        <v>77121</v>
      </c>
      <c r="K9718" s="55"/>
      <c r="L9718" s="57"/>
      <c r="M9718" s="57"/>
      <c r="N9718" s="59">
        <v>63261</v>
      </c>
      <c r="O9718" s="61"/>
      <c r="P9718" s="10"/>
      <c r="Q9718" s="10"/>
      <c r="R9718" s="11">
        <v>26362</v>
      </c>
      <c r="S9718" s="24">
        <f>Table1[[#This Row],[Female Voters]]/Table1[[#This Row],[Female Population]]</f>
        <v>0</v>
      </c>
      <c r="T9718" s="24">
        <f>Table1[[#This Row],[Male Voters]]/Table1[[#This Row],[Male Population]]</f>
        <v>0</v>
      </c>
      <c r="U9718" s="24">
        <f>Table1[[#This Row],[Total Voters]]/Table1[[#This Row],[Total Population]]</f>
        <v>0.82028241335044927</v>
      </c>
      <c r="V9718" s="24">
        <f>Table1[[#This Row],[Female Ballots]]/Table1[[#This Row],[Female Population]]</f>
        <v>0</v>
      </c>
      <c r="W9718" s="24">
        <f>Table1[[#This Row],[Male Ballots]]/Table1[[#This Row],[Male Population]]</f>
        <v>0</v>
      </c>
      <c r="X9718" s="24">
        <f>Table1[[#This Row],[Total Ballots]]/Table1[[#This Row],[Total Population]]</f>
        <v>0.34182648046576158</v>
      </c>
      <c r="Y9718" s="125" t="str">
        <f>IFERROR(Table1[[#This Row],[Female Ballots]]/Table1[[#This Row],[Female Voters]],"0.0%")</f>
        <v>0.0%</v>
      </c>
      <c r="Z9718" s="125" t="str">
        <f>IFERROR(Table1[[#This Row],[Male Ballots]]/Table1[[#This Row],[Male Voters]],"0.0%")</f>
        <v>0.0%</v>
      </c>
      <c r="AA9718" s="126">
        <f>IFERROR(Table1[[#This Row],[Total Ballots]]/Table1[[#This Row],[Total Voters]],"0.0%")</f>
        <v>0.41671804113118666</v>
      </c>
    </row>
    <row r="9719" spans="1:27" s="12" customFormat="1" x14ac:dyDescent="0.35">
      <c r="A9719" s="8" t="s">
        <v>38</v>
      </c>
      <c r="B9719" s="17">
        <v>2001</v>
      </c>
      <c r="C9719" s="17" t="s">
        <v>82</v>
      </c>
      <c r="D9719" s="17"/>
      <c r="E9719" s="35" t="s">
        <v>74</v>
      </c>
      <c r="F9719" s="35" t="s">
        <v>77</v>
      </c>
      <c r="G9719" s="51" t="s">
        <v>62</v>
      </c>
      <c r="H9719" s="10">
        <v>4327</v>
      </c>
      <c r="I9719" s="10">
        <v>4726</v>
      </c>
      <c r="J9719" s="53">
        <v>9053</v>
      </c>
      <c r="K9719" s="55"/>
      <c r="L9719" s="57"/>
      <c r="M9719" s="57"/>
      <c r="N9719" s="59"/>
      <c r="O9719" s="61"/>
      <c r="P9719" s="10"/>
      <c r="Q9719" s="10"/>
      <c r="R9719" s="11"/>
      <c r="S9719" s="24">
        <f>Table1[[#This Row],[Female Voters]]/Table1[[#This Row],[Female Population]]</f>
        <v>0</v>
      </c>
      <c r="T9719" s="24">
        <f>Table1[[#This Row],[Male Voters]]/Table1[[#This Row],[Male Population]]</f>
        <v>0</v>
      </c>
      <c r="U9719" s="24">
        <f>Table1[[#This Row],[Total Voters]]/Table1[[#This Row],[Total Population]]</f>
        <v>0</v>
      </c>
      <c r="V9719" s="24">
        <f>Table1[[#This Row],[Female Ballots]]/Table1[[#This Row],[Female Population]]</f>
        <v>0</v>
      </c>
      <c r="W9719" s="24">
        <f>Table1[[#This Row],[Male Ballots]]/Table1[[#This Row],[Male Population]]</f>
        <v>0</v>
      </c>
      <c r="X9719" s="24">
        <f>Table1[[#This Row],[Total Ballots]]/Table1[[#This Row],[Total Population]]</f>
        <v>0</v>
      </c>
      <c r="Y9719" s="125" t="str">
        <f>IFERROR(Table1[[#This Row],[Female Ballots]]/Table1[[#This Row],[Female Voters]],"0.0%")</f>
        <v>0.0%</v>
      </c>
      <c r="Z9719" s="125" t="str">
        <f>IFERROR(Table1[[#This Row],[Male Ballots]]/Table1[[#This Row],[Male Voters]],"0.0%")</f>
        <v>0.0%</v>
      </c>
      <c r="AA9719" s="126" t="str">
        <f>IFERROR(Table1[[#This Row],[Total Ballots]]/Table1[[#This Row],[Total Voters]],"0.0%")</f>
        <v>0.0%</v>
      </c>
    </row>
    <row r="9720" spans="1:27" s="12" customFormat="1" x14ac:dyDescent="0.35">
      <c r="A9720" s="8" t="s">
        <v>38</v>
      </c>
      <c r="B9720" s="17">
        <v>2001</v>
      </c>
      <c r="C9720" s="17" t="s">
        <v>82</v>
      </c>
      <c r="D9720" s="17"/>
      <c r="E9720" s="35" t="s">
        <v>74</v>
      </c>
      <c r="F9720" s="35" t="s">
        <v>77</v>
      </c>
      <c r="G9720" s="51" t="s">
        <v>63</v>
      </c>
      <c r="H9720" s="10">
        <v>6134</v>
      </c>
      <c r="I9720" s="10">
        <v>6223</v>
      </c>
      <c r="J9720" s="53">
        <v>12357</v>
      </c>
      <c r="K9720" s="55"/>
      <c r="L9720" s="57"/>
      <c r="M9720" s="57"/>
      <c r="N9720" s="59"/>
      <c r="O9720" s="61"/>
      <c r="P9720" s="10"/>
      <c r="Q9720" s="10"/>
      <c r="R9720" s="11"/>
      <c r="S9720" s="24">
        <f>Table1[[#This Row],[Female Voters]]/Table1[[#This Row],[Female Population]]</f>
        <v>0</v>
      </c>
      <c r="T9720" s="24">
        <f>Table1[[#This Row],[Male Voters]]/Table1[[#This Row],[Male Population]]</f>
        <v>0</v>
      </c>
      <c r="U9720" s="24">
        <f>Table1[[#This Row],[Total Voters]]/Table1[[#This Row],[Total Population]]</f>
        <v>0</v>
      </c>
      <c r="V9720" s="24">
        <f>Table1[[#This Row],[Female Ballots]]/Table1[[#This Row],[Female Population]]</f>
        <v>0</v>
      </c>
      <c r="W9720" s="24">
        <f>Table1[[#This Row],[Male Ballots]]/Table1[[#This Row],[Male Population]]</f>
        <v>0</v>
      </c>
      <c r="X9720" s="24">
        <f>Table1[[#This Row],[Total Ballots]]/Table1[[#This Row],[Total Population]]</f>
        <v>0</v>
      </c>
      <c r="Y9720" s="125" t="str">
        <f>IFERROR(Table1[[#This Row],[Female Ballots]]/Table1[[#This Row],[Female Voters]],"0.0%")</f>
        <v>0.0%</v>
      </c>
      <c r="Z9720" s="125" t="str">
        <f>IFERROR(Table1[[#This Row],[Male Ballots]]/Table1[[#This Row],[Male Voters]],"0.0%")</f>
        <v>0.0%</v>
      </c>
      <c r="AA9720" s="126" t="str">
        <f>IFERROR(Table1[[#This Row],[Total Ballots]]/Table1[[#This Row],[Total Voters]],"0.0%")</f>
        <v>0.0%</v>
      </c>
    </row>
    <row r="9721" spans="1:27" s="12" customFormat="1" x14ac:dyDescent="0.35">
      <c r="A9721" s="8" t="s">
        <v>38</v>
      </c>
      <c r="B9721" s="17">
        <v>2001</v>
      </c>
      <c r="C9721" s="17" t="s">
        <v>82</v>
      </c>
      <c r="D9721" s="17"/>
      <c r="E9721" s="35" t="s">
        <v>74</v>
      </c>
      <c r="F9721" s="35" t="s">
        <v>77</v>
      </c>
      <c r="G9721" s="51" t="s">
        <v>64</v>
      </c>
      <c r="H9721" s="10">
        <v>7712</v>
      </c>
      <c r="I9721" s="10">
        <v>7554</v>
      </c>
      <c r="J9721" s="53">
        <v>15266</v>
      </c>
      <c r="K9721" s="55"/>
      <c r="L9721" s="57"/>
      <c r="M9721" s="57"/>
      <c r="N9721" s="59"/>
      <c r="O9721" s="61"/>
      <c r="P9721" s="10"/>
      <c r="Q9721" s="10"/>
      <c r="R9721" s="11"/>
      <c r="S9721" s="24">
        <f>Table1[[#This Row],[Female Voters]]/Table1[[#This Row],[Female Population]]</f>
        <v>0</v>
      </c>
      <c r="T9721" s="24">
        <f>Table1[[#This Row],[Male Voters]]/Table1[[#This Row],[Male Population]]</f>
        <v>0</v>
      </c>
      <c r="U9721" s="24">
        <f>Table1[[#This Row],[Total Voters]]/Table1[[#This Row],[Total Population]]</f>
        <v>0</v>
      </c>
      <c r="V9721" s="24">
        <f>Table1[[#This Row],[Female Ballots]]/Table1[[#This Row],[Female Population]]</f>
        <v>0</v>
      </c>
      <c r="W9721" s="24">
        <f>Table1[[#This Row],[Male Ballots]]/Table1[[#This Row],[Male Population]]</f>
        <v>0</v>
      </c>
      <c r="X9721" s="24">
        <f>Table1[[#This Row],[Total Ballots]]/Table1[[#This Row],[Total Population]]</f>
        <v>0</v>
      </c>
      <c r="Y9721" s="125" t="str">
        <f>IFERROR(Table1[[#This Row],[Female Ballots]]/Table1[[#This Row],[Female Voters]],"0.0%")</f>
        <v>0.0%</v>
      </c>
      <c r="Z9721" s="125" t="str">
        <f>IFERROR(Table1[[#This Row],[Male Ballots]]/Table1[[#This Row],[Male Voters]],"0.0%")</f>
        <v>0.0%</v>
      </c>
      <c r="AA9721" s="126" t="str">
        <f>IFERROR(Table1[[#This Row],[Total Ballots]]/Table1[[#This Row],[Total Voters]],"0.0%")</f>
        <v>0.0%</v>
      </c>
    </row>
    <row r="9722" spans="1:27" s="12" customFormat="1" x14ac:dyDescent="0.35">
      <c r="A9722" s="8" t="s">
        <v>38</v>
      </c>
      <c r="B9722" s="17">
        <v>2001</v>
      </c>
      <c r="C9722" s="17" t="s">
        <v>82</v>
      </c>
      <c r="D9722" s="17"/>
      <c r="E9722" s="35" t="s">
        <v>74</v>
      </c>
      <c r="F9722" s="35" t="s">
        <v>77</v>
      </c>
      <c r="G9722" s="51" t="s">
        <v>65</v>
      </c>
      <c r="H9722" s="10">
        <v>7759</v>
      </c>
      <c r="I9722" s="10">
        <v>7621</v>
      </c>
      <c r="J9722" s="53">
        <v>15380</v>
      </c>
      <c r="K9722" s="55"/>
      <c r="L9722" s="57"/>
      <c r="M9722" s="57"/>
      <c r="N9722" s="59"/>
      <c r="O9722" s="61"/>
      <c r="P9722" s="10"/>
      <c r="Q9722" s="10"/>
      <c r="R9722" s="11"/>
      <c r="S9722" s="24">
        <f>Table1[[#This Row],[Female Voters]]/Table1[[#This Row],[Female Population]]</f>
        <v>0</v>
      </c>
      <c r="T9722" s="24">
        <f>Table1[[#This Row],[Male Voters]]/Table1[[#This Row],[Male Population]]</f>
        <v>0</v>
      </c>
      <c r="U9722" s="24">
        <f>Table1[[#This Row],[Total Voters]]/Table1[[#This Row],[Total Population]]</f>
        <v>0</v>
      </c>
      <c r="V9722" s="24">
        <f>Table1[[#This Row],[Female Ballots]]/Table1[[#This Row],[Female Population]]</f>
        <v>0</v>
      </c>
      <c r="W9722" s="24">
        <f>Table1[[#This Row],[Male Ballots]]/Table1[[#This Row],[Male Population]]</f>
        <v>0</v>
      </c>
      <c r="X9722" s="24">
        <f>Table1[[#This Row],[Total Ballots]]/Table1[[#This Row],[Total Population]]</f>
        <v>0</v>
      </c>
      <c r="Y9722" s="125" t="str">
        <f>IFERROR(Table1[[#This Row],[Female Ballots]]/Table1[[#This Row],[Female Voters]],"0.0%")</f>
        <v>0.0%</v>
      </c>
      <c r="Z9722" s="125" t="str">
        <f>IFERROR(Table1[[#This Row],[Male Ballots]]/Table1[[#This Row],[Male Voters]],"0.0%")</f>
        <v>0.0%</v>
      </c>
      <c r="AA9722" s="126" t="str">
        <f>IFERROR(Table1[[#This Row],[Total Ballots]]/Table1[[#This Row],[Total Voters]],"0.0%")</f>
        <v>0.0%</v>
      </c>
    </row>
    <row r="9723" spans="1:27" s="12" customFormat="1" x14ac:dyDescent="0.35">
      <c r="A9723" s="8" t="s">
        <v>38</v>
      </c>
      <c r="B9723" s="17">
        <v>2001</v>
      </c>
      <c r="C9723" s="17" t="s">
        <v>82</v>
      </c>
      <c r="D9723" s="17"/>
      <c r="E9723" s="35" t="s">
        <v>74</v>
      </c>
      <c r="F9723" s="35" t="s">
        <v>77</v>
      </c>
      <c r="G9723" s="51" t="s">
        <v>66</v>
      </c>
      <c r="H9723" s="10">
        <v>4960</v>
      </c>
      <c r="I9723" s="10">
        <v>4868</v>
      </c>
      <c r="J9723" s="53">
        <v>9828</v>
      </c>
      <c r="K9723" s="55"/>
      <c r="L9723" s="57"/>
      <c r="M9723" s="57"/>
      <c r="N9723" s="59"/>
      <c r="O9723" s="61"/>
      <c r="P9723" s="10"/>
      <c r="Q9723" s="10"/>
      <c r="R9723" s="11"/>
      <c r="S9723" s="24">
        <f>Table1[[#This Row],[Female Voters]]/Table1[[#This Row],[Female Population]]</f>
        <v>0</v>
      </c>
      <c r="T9723" s="24">
        <f>Table1[[#This Row],[Male Voters]]/Table1[[#This Row],[Male Population]]</f>
        <v>0</v>
      </c>
      <c r="U9723" s="24">
        <f>Table1[[#This Row],[Total Voters]]/Table1[[#This Row],[Total Population]]</f>
        <v>0</v>
      </c>
      <c r="V9723" s="24">
        <f>Table1[[#This Row],[Female Ballots]]/Table1[[#This Row],[Female Population]]</f>
        <v>0</v>
      </c>
      <c r="W9723" s="24">
        <f>Table1[[#This Row],[Male Ballots]]/Table1[[#This Row],[Male Population]]</f>
        <v>0</v>
      </c>
      <c r="X9723" s="24">
        <f>Table1[[#This Row],[Total Ballots]]/Table1[[#This Row],[Total Population]]</f>
        <v>0</v>
      </c>
      <c r="Y9723" s="125" t="str">
        <f>IFERROR(Table1[[#This Row],[Female Ballots]]/Table1[[#This Row],[Female Voters]],"0.0%")</f>
        <v>0.0%</v>
      </c>
      <c r="Z9723" s="125" t="str">
        <f>IFERROR(Table1[[#This Row],[Male Ballots]]/Table1[[#This Row],[Male Voters]],"0.0%")</f>
        <v>0.0%</v>
      </c>
      <c r="AA9723" s="126" t="str">
        <f>IFERROR(Table1[[#This Row],[Total Ballots]]/Table1[[#This Row],[Total Voters]],"0.0%")</f>
        <v>0.0%</v>
      </c>
    </row>
    <row r="9724" spans="1:27" s="12" customFormat="1" x14ac:dyDescent="0.35">
      <c r="A9724" s="8" t="s">
        <v>38</v>
      </c>
      <c r="B9724" s="17">
        <v>2001</v>
      </c>
      <c r="C9724" s="17" t="s">
        <v>82</v>
      </c>
      <c r="D9724" s="17"/>
      <c r="E9724" s="35" t="s">
        <v>74</v>
      </c>
      <c r="F9724" s="35" t="s">
        <v>77</v>
      </c>
      <c r="G9724" s="51" t="s">
        <v>67</v>
      </c>
      <c r="H9724" s="10">
        <v>8465</v>
      </c>
      <c r="I9724" s="10">
        <v>6772</v>
      </c>
      <c r="J9724" s="53">
        <v>15237</v>
      </c>
      <c r="K9724" s="55"/>
      <c r="L9724" s="57"/>
      <c r="M9724" s="57"/>
      <c r="N9724" s="59"/>
      <c r="O9724" s="61"/>
      <c r="P9724" s="10"/>
      <c r="Q9724" s="10"/>
      <c r="R9724" s="11"/>
      <c r="S9724" s="24">
        <f>Table1[[#This Row],[Female Voters]]/Table1[[#This Row],[Female Population]]</f>
        <v>0</v>
      </c>
      <c r="T9724" s="24">
        <f>Table1[[#This Row],[Male Voters]]/Table1[[#This Row],[Male Population]]</f>
        <v>0</v>
      </c>
      <c r="U9724" s="24">
        <f>Table1[[#This Row],[Total Voters]]/Table1[[#This Row],[Total Population]]</f>
        <v>0</v>
      </c>
      <c r="V9724" s="24">
        <f>Table1[[#This Row],[Female Ballots]]/Table1[[#This Row],[Female Population]]</f>
        <v>0</v>
      </c>
      <c r="W9724" s="24">
        <f>Table1[[#This Row],[Male Ballots]]/Table1[[#This Row],[Male Population]]</f>
        <v>0</v>
      </c>
      <c r="X9724" s="24">
        <f>Table1[[#This Row],[Total Ballots]]/Table1[[#This Row],[Total Population]]</f>
        <v>0</v>
      </c>
      <c r="Y9724" s="125" t="str">
        <f>IFERROR(Table1[[#This Row],[Female Ballots]]/Table1[[#This Row],[Female Voters]],"0.0%")</f>
        <v>0.0%</v>
      </c>
      <c r="Z9724" s="125" t="str">
        <f>IFERROR(Table1[[#This Row],[Male Ballots]]/Table1[[#This Row],[Male Voters]],"0.0%")</f>
        <v>0.0%</v>
      </c>
      <c r="AA9724" s="126" t="str">
        <f>IFERROR(Table1[[#This Row],[Total Ballots]]/Table1[[#This Row],[Total Voters]],"0.0%")</f>
        <v>0.0%</v>
      </c>
    </row>
    <row r="9725" spans="1:27" s="12" customFormat="1" x14ac:dyDescent="0.35">
      <c r="A9725" s="8" t="s">
        <v>36</v>
      </c>
      <c r="B9725" s="17">
        <v>2001</v>
      </c>
      <c r="C9725" s="17" t="s">
        <v>82</v>
      </c>
      <c r="D9725" s="17"/>
      <c r="E9725" s="35" t="s">
        <v>74</v>
      </c>
      <c r="F9725" s="35" t="s">
        <v>77</v>
      </c>
      <c r="G9725" s="51" t="s">
        <v>79</v>
      </c>
      <c r="H9725" s="10">
        <v>3679</v>
      </c>
      <c r="I9725" s="10">
        <v>3664</v>
      </c>
      <c r="J9725" s="53">
        <v>7343</v>
      </c>
      <c r="K9725" s="55"/>
      <c r="L9725" s="57"/>
      <c r="M9725" s="57"/>
      <c r="N9725" s="59">
        <v>5949</v>
      </c>
      <c r="O9725" s="61"/>
      <c r="P9725" s="10"/>
      <c r="Q9725" s="10"/>
      <c r="R9725" s="11">
        <v>2344</v>
      </c>
      <c r="S9725" s="24">
        <f>Table1[[#This Row],[Female Voters]]/Table1[[#This Row],[Female Population]]</f>
        <v>0</v>
      </c>
      <c r="T9725" s="24">
        <f>Table1[[#This Row],[Male Voters]]/Table1[[#This Row],[Male Population]]</f>
        <v>0</v>
      </c>
      <c r="U9725" s="24">
        <f>Table1[[#This Row],[Total Voters]]/Table1[[#This Row],[Total Population]]</f>
        <v>0.81015933542148988</v>
      </c>
      <c r="V9725" s="24">
        <f>Table1[[#This Row],[Female Ballots]]/Table1[[#This Row],[Female Population]]</f>
        <v>0</v>
      </c>
      <c r="W9725" s="24">
        <f>Table1[[#This Row],[Male Ballots]]/Table1[[#This Row],[Male Population]]</f>
        <v>0</v>
      </c>
      <c r="X9725" s="24">
        <f>Table1[[#This Row],[Total Ballots]]/Table1[[#This Row],[Total Population]]</f>
        <v>0.31921557946343454</v>
      </c>
      <c r="Y9725" s="125" t="str">
        <f>IFERROR(Table1[[#This Row],[Female Ballots]]/Table1[[#This Row],[Female Voters]],"0.0%")</f>
        <v>0.0%</v>
      </c>
      <c r="Z9725" s="125" t="str">
        <f>IFERROR(Table1[[#This Row],[Male Ballots]]/Table1[[#This Row],[Male Voters]],"0.0%")</f>
        <v>0.0%</v>
      </c>
      <c r="AA9725" s="126">
        <f>IFERROR(Table1[[#This Row],[Total Ballots]]/Table1[[#This Row],[Total Voters]],"0.0%")</f>
        <v>0.39401580097495376</v>
      </c>
    </row>
    <row r="9726" spans="1:27" s="12" customFormat="1" x14ac:dyDescent="0.35">
      <c r="A9726" s="8" t="s">
        <v>36</v>
      </c>
      <c r="B9726" s="17">
        <v>2001</v>
      </c>
      <c r="C9726" s="17" t="s">
        <v>82</v>
      </c>
      <c r="D9726" s="17"/>
      <c r="E9726" s="35" t="s">
        <v>74</v>
      </c>
      <c r="F9726" s="35" t="s">
        <v>77</v>
      </c>
      <c r="G9726" s="51" t="s">
        <v>62</v>
      </c>
      <c r="H9726" s="10">
        <v>323</v>
      </c>
      <c r="I9726" s="10">
        <v>346</v>
      </c>
      <c r="J9726" s="53">
        <v>669</v>
      </c>
      <c r="K9726" s="55"/>
      <c r="L9726" s="57"/>
      <c r="M9726" s="57"/>
      <c r="N9726" s="59"/>
      <c r="O9726" s="61"/>
      <c r="P9726" s="10"/>
      <c r="Q9726" s="10"/>
      <c r="R9726" s="11"/>
      <c r="S9726" s="24">
        <f>Table1[[#This Row],[Female Voters]]/Table1[[#This Row],[Female Population]]</f>
        <v>0</v>
      </c>
      <c r="T9726" s="24">
        <f>Table1[[#This Row],[Male Voters]]/Table1[[#This Row],[Male Population]]</f>
        <v>0</v>
      </c>
      <c r="U9726" s="24">
        <f>Table1[[#This Row],[Total Voters]]/Table1[[#This Row],[Total Population]]</f>
        <v>0</v>
      </c>
      <c r="V9726" s="24">
        <f>Table1[[#This Row],[Female Ballots]]/Table1[[#This Row],[Female Population]]</f>
        <v>0</v>
      </c>
      <c r="W9726" s="24">
        <f>Table1[[#This Row],[Male Ballots]]/Table1[[#This Row],[Male Population]]</f>
        <v>0</v>
      </c>
      <c r="X9726" s="24">
        <f>Table1[[#This Row],[Total Ballots]]/Table1[[#This Row],[Total Population]]</f>
        <v>0</v>
      </c>
      <c r="Y9726" s="125" t="str">
        <f>IFERROR(Table1[[#This Row],[Female Ballots]]/Table1[[#This Row],[Female Voters]],"0.0%")</f>
        <v>0.0%</v>
      </c>
      <c r="Z9726" s="125" t="str">
        <f>IFERROR(Table1[[#This Row],[Male Ballots]]/Table1[[#This Row],[Male Voters]],"0.0%")</f>
        <v>0.0%</v>
      </c>
      <c r="AA9726" s="126" t="str">
        <f>IFERROR(Table1[[#This Row],[Total Ballots]]/Table1[[#This Row],[Total Voters]],"0.0%")</f>
        <v>0.0%</v>
      </c>
    </row>
    <row r="9727" spans="1:27" s="12" customFormat="1" x14ac:dyDescent="0.35">
      <c r="A9727" s="8" t="s">
        <v>36</v>
      </c>
      <c r="B9727" s="17">
        <v>2001</v>
      </c>
      <c r="C9727" s="17" t="s">
        <v>82</v>
      </c>
      <c r="D9727" s="17"/>
      <c r="E9727" s="35" t="s">
        <v>74</v>
      </c>
      <c r="F9727" s="35" t="s">
        <v>77</v>
      </c>
      <c r="G9727" s="51" t="s">
        <v>63</v>
      </c>
      <c r="H9727" s="10">
        <v>539</v>
      </c>
      <c r="I9727" s="10">
        <v>524</v>
      </c>
      <c r="J9727" s="53">
        <v>1063</v>
      </c>
      <c r="K9727" s="55"/>
      <c r="L9727" s="57"/>
      <c r="M9727" s="57"/>
      <c r="N9727" s="59"/>
      <c r="O9727" s="61"/>
      <c r="P9727" s="10"/>
      <c r="Q9727" s="10"/>
      <c r="R9727" s="11"/>
      <c r="S9727" s="24">
        <f>Table1[[#This Row],[Female Voters]]/Table1[[#This Row],[Female Population]]</f>
        <v>0</v>
      </c>
      <c r="T9727" s="24">
        <f>Table1[[#This Row],[Male Voters]]/Table1[[#This Row],[Male Population]]</f>
        <v>0</v>
      </c>
      <c r="U9727" s="24">
        <f>Table1[[#This Row],[Total Voters]]/Table1[[#This Row],[Total Population]]</f>
        <v>0</v>
      </c>
      <c r="V9727" s="24">
        <f>Table1[[#This Row],[Female Ballots]]/Table1[[#This Row],[Female Population]]</f>
        <v>0</v>
      </c>
      <c r="W9727" s="24">
        <f>Table1[[#This Row],[Male Ballots]]/Table1[[#This Row],[Male Population]]</f>
        <v>0</v>
      </c>
      <c r="X9727" s="24">
        <f>Table1[[#This Row],[Total Ballots]]/Table1[[#This Row],[Total Population]]</f>
        <v>0</v>
      </c>
      <c r="Y9727" s="125" t="str">
        <f>IFERROR(Table1[[#This Row],[Female Ballots]]/Table1[[#This Row],[Female Voters]],"0.0%")</f>
        <v>0.0%</v>
      </c>
      <c r="Z9727" s="125" t="str">
        <f>IFERROR(Table1[[#This Row],[Male Ballots]]/Table1[[#This Row],[Male Voters]],"0.0%")</f>
        <v>0.0%</v>
      </c>
      <c r="AA9727" s="126" t="str">
        <f>IFERROR(Table1[[#This Row],[Total Ballots]]/Table1[[#This Row],[Total Voters]],"0.0%")</f>
        <v>0.0%</v>
      </c>
    </row>
    <row r="9728" spans="1:27" s="12" customFormat="1" x14ac:dyDescent="0.35">
      <c r="A9728" s="8" t="s">
        <v>36</v>
      </c>
      <c r="B9728" s="17">
        <v>2001</v>
      </c>
      <c r="C9728" s="17" t="s">
        <v>82</v>
      </c>
      <c r="D9728" s="17"/>
      <c r="E9728" s="35" t="s">
        <v>74</v>
      </c>
      <c r="F9728" s="35" t="s">
        <v>77</v>
      </c>
      <c r="G9728" s="51" t="s">
        <v>64</v>
      </c>
      <c r="H9728" s="10">
        <v>854</v>
      </c>
      <c r="I9728" s="10">
        <v>857</v>
      </c>
      <c r="J9728" s="53">
        <v>1711</v>
      </c>
      <c r="K9728" s="55"/>
      <c r="L9728" s="57"/>
      <c r="M9728" s="57"/>
      <c r="N9728" s="59"/>
      <c r="O9728" s="61"/>
      <c r="P9728" s="10"/>
      <c r="Q9728" s="10"/>
      <c r="R9728" s="11"/>
      <c r="S9728" s="24">
        <f>Table1[[#This Row],[Female Voters]]/Table1[[#This Row],[Female Population]]</f>
        <v>0</v>
      </c>
      <c r="T9728" s="24">
        <f>Table1[[#This Row],[Male Voters]]/Table1[[#This Row],[Male Population]]</f>
        <v>0</v>
      </c>
      <c r="U9728" s="24">
        <f>Table1[[#This Row],[Total Voters]]/Table1[[#This Row],[Total Population]]</f>
        <v>0</v>
      </c>
      <c r="V9728" s="24">
        <f>Table1[[#This Row],[Female Ballots]]/Table1[[#This Row],[Female Population]]</f>
        <v>0</v>
      </c>
      <c r="W9728" s="24">
        <f>Table1[[#This Row],[Male Ballots]]/Table1[[#This Row],[Male Population]]</f>
        <v>0</v>
      </c>
      <c r="X9728" s="24">
        <f>Table1[[#This Row],[Total Ballots]]/Table1[[#This Row],[Total Population]]</f>
        <v>0</v>
      </c>
      <c r="Y9728" s="125" t="str">
        <f>IFERROR(Table1[[#This Row],[Female Ballots]]/Table1[[#This Row],[Female Voters]],"0.0%")</f>
        <v>0.0%</v>
      </c>
      <c r="Z9728" s="125" t="str">
        <f>IFERROR(Table1[[#This Row],[Male Ballots]]/Table1[[#This Row],[Male Voters]],"0.0%")</f>
        <v>0.0%</v>
      </c>
      <c r="AA9728" s="126" t="str">
        <f>IFERROR(Table1[[#This Row],[Total Ballots]]/Table1[[#This Row],[Total Voters]],"0.0%")</f>
        <v>0.0%</v>
      </c>
    </row>
    <row r="9729" spans="1:27" s="12" customFormat="1" x14ac:dyDescent="0.35">
      <c r="A9729" s="8" t="s">
        <v>36</v>
      </c>
      <c r="B9729" s="17">
        <v>2001</v>
      </c>
      <c r="C9729" s="17" t="s">
        <v>82</v>
      </c>
      <c r="D9729" s="17"/>
      <c r="E9729" s="35" t="s">
        <v>74</v>
      </c>
      <c r="F9729" s="35" t="s">
        <v>77</v>
      </c>
      <c r="G9729" s="51" t="s">
        <v>65</v>
      </c>
      <c r="H9729" s="10">
        <v>855</v>
      </c>
      <c r="I9729" s="10">
        <v>867</v>
      </c>
      <c r="J9729" s="53">
        <v>1722</v>
      </c>
      <c r="K9729" s="55"/>
      <c r="L9729" s="57"/>
      <c r="M9729" s="57"/>
      <c r="N9729" s="59"/>
      <c r="O9729" s="61"/>
      <c r="P9729" s="10"/>
      <c r="Q9729" s="10"/>
      <c r="R9729" s="11"/>
      <c r="S9729" s="24">
        <f>Table1[[#This Row],[Female Voters]]/Table1[[#This Row],[Female Population]]</f>
        <v>0</v>
      </c>
      <c r="T9729" s="24">
        <f>Table1[[#This Row],[Male Voters]]/Table1[[#This Row],[Male Population]]</f>
        <v>0</v>
      </c>
      <c r="U9729" s="24">
        <f>Table1[[#This Row],[Total Voters]]/Table1[[#This Row],[Total Population]]</f>
        <v>0</v>
      </c>
      <c r="V9729" s="24">
        <f>Table1[[#This Row],[Female Ballots]]/Table1[[#This Row],[Female Population]]</f>
        <v>0</v>
      </c>
      <c r="W9729" s="24">
        <f>Table1[[#This Row],[Male Ballots]]/Table1[[#This Row],[Male Population]]</f>
        <v>0</v>
      </c>
      <c r="X9729" s="24">
        <f>Table1[[#This Row],[Total Ballots]]/Table1[[#This Row],[Total Population]]</f>
        <v>0</v>
      </c>
      <c r="Y9729" s="125" t="str">
        <f>IFERROR(Table1[[#This Row],[Female Ballots]]/Table1[[#This Row],[Female Voters]],"0.0%")</f>
        <v>0.0%</v>
      </c>
      <c r="Z9729" s="125" t="str">
        <f>IFERROR(Table1[[#This Row],[Male Ballots]]/Table1[[#This Row],[Male Voters]],"0.0%")</f>
        <v>0.0%</v>
      </c>
      <c r="AA9729" s="126" t="str">
        <f>IFERROR(Table1[[#This Row],[Total Ballots]]/Table1[[#This Row],[Total Voters]],"0.0%")</f>
        <v>0.0%</v>
      </c>
    </row>
    <row r="9730" spans="1:27" s="12" customFormat="1" x14ac:dyDescent="0.35">
      <c r="A9730" s="8" t="s">
        <v>36</v>
      </c>
      <c r="B9730" s="17">
        <v>2001</v>
      </c>
      <c r="C9730" s="17" t="s">
        <v>82</v>
      </c>
      <c r="D9730" s="17"/>
      <c r="E9730" s="35" t="s">
        <v>74</v>
      </c>
      <c r="F9730" s="35" t="s">
        <v>77</v>
      </c>
      <c r="G9730" s="51" t="s">
        <v>66</v>
      </c>
      <c r="H9730" s="10">
        <v>512</v>
      </c>
      <c r="I9730" s="10">
        <v>551</v>
      </c>
      <c r="J9730" s="53">
        <v>1063</v>
      </c>
      <c r="K9730" s="55"/>
      <c r="L9730" s="57"/>
      <c r="M9730" s="57"/>
      <c r="N9730" s="59"/>
      <c r="O9730" s="61"/>
      <c r="P9730" s="10"/>
      <c r="Q9730" s="10"/>
      <c r="R9730" s="11"/>
      <c r="S9730" s="24">
        <f>Table1[[#This Row],[Female Voters]]/Table1[[#This Row],[Female Population]]</f>
        <v>0</v>
      </c>
      <c r="T9730" s="24">
        <f>Table1[[#This Row],[Male Voters]]/Table1[[#This Row],[Male Population]]</f>
        <v>0</v>
      </c>
      <c r="U9730" s="24">
        <f>Table1[[#This Row],[Total Voters]]/Table1[[#This Row],[Total Population]]</f>
        <v>0</v>
      </c>
      <c r="V9730" s="24">
        <f>Table1[[#This Row],[Female Ballots]]/Table1[[#This Row],[Female Population]]</f>
        <v>0</v>
      </c>
      <c r="W9730" s="24">
        <f>Table1[[#This Row],[Male Ballots]]/Table1[[#This Row],[Male Population]]</f>
        <v>0</v>
      </c>
      <c r="X9730" s="24">
        <f>Table1[[#This Row],[Total Ballots]]/Table1[[#This Row],[Total Population]]</f>
        <v>0</v>
      </c>
      <c r="Y9730" s="125" t="str">
        <f>IFERROR(Table1[[#This Row],[Female Ballots]]/Table1[[#This Row],[Female Voters]],"0.0%")</f>
        <v>0.0%</v>
      </c>
      <c r="Z9730" s="125" t="str">
        <f>IFERROR(Table1[[#This Row],[Male Ballots]]/Table1[[#This Row],[Male Voters]],"0.0%")</f>
        <v>0.0%</v>
      </c>
      <c r="AA9730" s="126" t="str">
        <f>IFERROR(Table1[[#This Row],[Total Ballots]]/Table1[[#This Row],[Total Voters]],"0.0%")</f>
        <v>0.0%</v>
      </c>
    </row>
    <row r="9731" spans="1:27" s="12" customFormat="1" x14ac:dyDescent="0.35">
      <c r="A9731" s="8" t="s">
        <v>36</v>
      </c>
      <c r="B9731" s="17">
        <v>2001</v>
      </c>
      <c r="C9731" s="17" t="s">
        <v>82</v>
      </c>
      <c r="D9731" s="17"/>
      <c r="E9731" s="35" t="s">
        <v>74</v>
      </c>
      <c r="F9731" s="35" t="s">
        <v>77</v>
      </c>
      <c r="G9731" s="51" t="s">
        <v>67</v>
      </c>
      <c r="H9731" s="10">
        <v>596</v>
      </c>
      <c r="I9731" s="10">
        <v>519</v>
      </c>
      <c r="J9731" s="53">
        <v>1115</v>
      </c>
      <c r="K9731" s="55"/>
      <c r="L9731" s="57"/>
      <c r="M9731" s="57"/>
      <c r="N9731" s="59"/>
      <c r="O9731" s="61"/>
      <c r="P9731" s="10"/>
      <c r="Q9731" s="10"/>
      <c r="R9731" s="11"/>
      <c r="S9731" s="24">
        <f>Table1[[#This Row],[Female Voters]]/Table1[[#This Row],[Female Population]]</f>
        <v>0</v>
      </c>
      <c r="T9731" s="24">
        <f>Table1[[#This Row],[Male Voters]]/Table1[[#This Row],[Male Population]]</f>
        <v>0</v>
      </c>
      <c r="U9731" s="24">
        <f>Table1[[#This Row],[Total Voters]]/Table1[[#This Row],[Total Population]]</f>
        <v>0</v>
      </c>
      <c r="V9731" s="24">
        <f>Table1[[#This Row],[Female Ballots]]/Table1[[#This Row],[Female Population]]</f>
        <v>0</v>
      </c>
      <c r="W9731" s="24">
        <f>Table1[[#This Row],[Male Ballots]]/Table1[[#This Row],[Male Population]]</f>
        <v>0</v>
      </c>
      <c r="X9731" s="24">
        <f>Table1[[#This Row],[Total Ballots]]/Table1[[#This Row],[Total Population]]</f>
        <v>0</v>
      </c>
      <c r="Y9731" s="125" t="str">
        <f>IFERROR(Table1[[#This Row],[Female Ballots]]/Table1[[#This Row],[Female Voters]],"0.0%")</f>
        <v>0.0%</v>
      </c>
      <c r="Z9731" s="125" t="str">
        <f>IFERROR(Table1[[#This Row],[Male Ballots]]/Table1[[#This Row],[Male Voters]],"0.0%")</f>
        <v>0.0%</v>
      </c>
      <c r="AA9731" s="126" t="str">
        <f>IFERROR(Table1[[#This Row],[Total Ballots]]/Table1[[#This Row],[Total Voters]],"0.0%")</f>
        <v>0.0%</v>
      </c>
    </row>
    <row r="9732" spans="1:27" s="12" customFormat="1" x14ac:dyDescent="0.35">
      <c r="A9732" s="8" t="s">
        <v>52</v>
      </c>
      <c r="B9732" s="17">
        <v>2001</v>
      </c>
      <c r="C9732" s="17" t="s">
        <v>82</v>
      </c>
      <c r="D9732" s="17" t="s">
        <v>70</v>
      </c>
      <c r="E9732" s="35" t="s">
        <v>75</v>
      </c>
      <c r="F9732" s="35" t="s">
        <v>77</v>
      </c>
      <c r="G9732" s="51" t="s">
        <v>79</v>
      </c>
      <c r="H9732" s="10">
        <v>227189</v>
      </c>
      <c r="I9732" s="10">
        <v>223481</v>
      </c>
      <c r="J9732" s="53">
        <v>450670.05000000005</v>
      </c>
      <c r="K9732" s="55"/>
      <c r="L9732" s="57"/>
      <c r="M9732" s="57"/>
      <c r="N9732" s="59">
        <v>323927</v>
      </c>
      <c r="O9732" s="61"/>
      <c r="P9732" s="10"/>
      <c r="Q9732" s="10"/>
      <c r="R9732" s="11">
        <v>151575</v>
      </c>
      <c r="S9732" s="24">
        <f>Table1[[#This Row],[Female Voters]]/Table1[[#This Row],[Female Population]]</f>
        <v>0</v>
      </c>
      <c r="T9732" s="24">
        <f>Table1[[#This Row],[Male Voters]]/Table1[[#This Row],[Male Population]]</f>
        <v>0</v>
      </c>
      <c r="U9732" s="24">
        <f>Table1[[#This Row],[Total Voters]]/Table1[[#This Row],[Total Population]]</f>
        <v>0.71876753292125795</v>
      </c>
      <c r="V9732" s="24">
        <f>Table1[[#This Row],[Female Ballots]]/Table1[[#This Row],[Female Population]]</f>
        <v>0</v>
      </c>
      <c r="W9732" s="24">
        <f>Table1[[#This Row],[Male Ballots]]/Table1[[#This Row],[Male Population]]</f>
        <v>0</v>
      </c>
      <c r="X9732" s="24">
        <f>Table1[[#This Row],[Total Ballots]]/Table1[[#This Row],[Total Population]]</f>
        <v>0.33633253418992448</v>
      </c>
      <c r="Y9732" s="125" t="str">
        <f>IFERROR(Table1[[#This Row],[Female Ballots]]/Table1[[#This Row],[Female Voters]],"0.0%")</f>
        <v>0.0%</v>
      </c>
      <c r="Z9732" s="125" t="str">
        <f>IFERROR(Table1[[#This Row],[Male Ballots]]/Table1[[#This Row],[Male Voters]],"0.0%")</f>
        <v>0.0%</v>
      </c>
      <c r="AA9732" s="126">
        <f>IFERROR(Table1[[#This Row],[Total Ballots]]/Table1[[#This Row],[Total Voters]],"0.0%")</f>
        <v>0.46792950263485289</v>
      </c>
    </row>
    <row r="9733" spans="1:27" s="12" customFormat="1" x14ac:dyDescent="0.35">
      <c r="A9733" s="8" t="s">
        <v>52</v>
      </c>
      <c r="B9733" s="17">
        <v>2001</v>
      </c>
      <c r="C9733" s="17" t="s">
        <v>82</v>
      </c>
      <c r="D9733" s="17" t="s">
        <v>70</v>
      </c>
      <c r="E9733" s="35" t="s">
        <v>75</v>
      </c>
      <c r="F9733" s="35" t="s">
        <v>77</v>
      </c>
      <c r="G9733" s="51" t="s">
        <v>62</v>
      </c>
      <c r="H9733" s="10">
        <v>25666</v>
      </c>
      <c r="I9733" s="10">
        <v>27950</v>
      </c>
      <c r="J9733" s="53">
        <v>53616</v>
      </c>
      <c r="K9733" s="55"/>
      <c r="L9733" s="57"/>
      <c r="M9733" s="57"/>
      <c r="N9733" s="59"/>
      <c r="O9733" s="61"/>
      <c r="P9733" s="10"/>
      <c r="Q9733" s="10"/>
      <c r="R9733" s="11"/>
      <c r="S9733" s="24">
        <f>Table1[[#This Row],[Female Voters]]/Table1[[#This Row],[Female Population]]</f>
        <v>0</v>
      </c>
      <c r="T9733" s="24">
        <f>Table1[[#This Row],[Male Voters]]/Table1[[#This Row],[Male Population]]</f>
        <v>0</v>
      </c>
      <c r="U9733" s="24">
        <f>Table1[[#This Row],[Total Voters]]/Table1[[#This Row],[Total Population]]</f>
        <v>0</v>
      </c>
      <c r="V9733" s="24">
        <f>Table1[[#This Row],[Female Ballots]]/Table1[[#This Row],[Female Population]]</f>
        <v>0</v>
      </c>
      <c r="W9733" s="24">
        <f>Table1[[#This Row],[Male Ballots]]/Table1[[#This Row],[Male Population]]</f>
        <v>0</v>
      </c>
      <c r="X9733" s="24">
        <f>Table1[[#This Row],[Total Ballots]]/Table1[[#This Row],[Total Population]]</f>
        <v>0</v>
      </c>
      <c r="Y9733" s="125" t="str">
        <f>IFERROR(Table1[[#This Row],[Female Ballots]]/Table1[[#This Row],[Female Voters]],"0.0%")</f>
        <v>0.0%</v>
      </c>
      <c r="Z9733" s="125" t="str">
        <f>IFERROR(Table1[[#This Row],[Male Ballots]]/Table1[[#This Row],[Male Voters]],"0.0%")</f>
        <v>0.0%</v>
      </c>
      <c r="AA9733" s="126" t="str">
        <f>IFERROR(Table1[[#This Row],[Total Ballots]]/Table1[[#This Row],[Total Voters]],"0.0%")</f>
        <v>0.0%</v>
      </c>
    </row>
    <row r="9734" spans="1:27" s="12" customFormat="1" x14ac:dyDescent="0.35">
      <c r="A9734" s="8" t="s">
        <v>52</v>
      </c>
      <c r="B9734" s="17">
        <v>2001</v>
      </c>
      <c r="C9734" s="17" t="s">
        <v>82</v>
      </c>
      <c r="D9734" s="17" t="s">
        <v>70</v>
      </c>
      <c r="E9734" s="35" t="s">
        <v>75</v>
      </c>
      <c r="F9734" s="35" t="s">
        <v>77</v>
      </c>
      <c r="G9734" s="51" t="s">
        <v>63</v>
      </c>
      <c r="H9734" s="10">
        <v>43707</v>
      </c>
      <c r="I9734" s="10">
        <v>45137</v>
      </c>
      <c r="J9734" s="53">
        <v>88844.010000000009</v>
      </c>
      <c r="K9734" s="55"/>
      <c r="L9734" s="57"/>
      <c r="M9734" s="57"/>
      <c r="N9734" s="59"/>
      <c r="O9734" s="61"/>
      <c r="P9734" s="10"/>
      <c r="Q9734" s="10"/>
      <c r="R9734" s="11"/>
      <c r="S9734" s="24">
        <f>Table1[[#This Row],[Female Voters]]/Table1[[#This Row],[Female Population]]</f>
        <v>0</v>
      </c>
      <c r="T9734" s="24">
        <f>Table1[[#This Row],[Male Voters]]/Table1[[#This Row],[Male Population]]</f>
        <v>0</v>
      </c>
      <c r="U9734" s="24">
        <f>Table1[[#This Row],[Total Voters]]/Table1[[#This Row],[Total Population]]</f>
        <v>0</v>
      </c>
      <c r="V9734" s="24">
        <f>Table1[[#This Row],[Female Ballots]]/Table1[[#This Row],[Female Population]]</f>
        <v>0</v>
      </c>
      <c r="W9734" s="24">
        <f>Table1[[#This Row],[Male Ballots]]/Table1[[#This Row],[Male Population]]</f>
        <v>0</v>
      </c>
      <c r="X9734" s="24">
        <f>Table1[[#This Row],[Total Ballots]]/Table1[[#This Row],[Total Population]]</f>
        <v>0</v>
      </c>
      <c r="Y9734" s="125" t="str">
        <f>IFERROR(Table1[[#This Row],[Female Ballots]]/Table1[[#This Row],[Female Voters]],"0.0%")</f>
        <v>0.0%</v>
      </c>
      <c r="Z9734" s="125" t="str">
        <f>IFERROR(Table1[[#This Row],[Male Ballots]]/Table1[[#This Row],[Male Voters]],"0.0%")</f>
        <v>0.0%</v>
      </c>
      <c r="AA9734" s="126" t="str">
        <f>IFERROR(Table1[[#This Row],[Total Ballots]]/Table1[[#This Row],[Total Voters]],"0.0%")</f>
        <v>0.0%</v>
      </c>
    </row>
    <row r="9735" spans="1:27" s="12" customFormat="1" x14ac:dyDescent="0.35">
      <c r="A9735" s="8" t="s">
        <v>52</v>
      </c>
      <c r="B9735" s="17">
        <v>2001</v>
      </c>
      <c r="C9735" s="17" t="s">
        <v>82</v>
      </c>
      <c r="D9735" s="17" t="s">
        <v>70</v>
      </c>
      <c r="E9735" s="35" t="s">
        <v>75</v>
      </c>
      <c r="F9735" s="35" t="s">
        <v>77</v>
      </c>
      <c r="G9735" s="51" t="s">
        <v>64</v>
      </c>
      <c r="H9735" s="10">
        <v>54279</v>
      </c>
      <c r="I9735" s="10">
        <v>56446</v>
      </c>
      <c r="J9735" s="53">
        <v>110725.02</v>
      </c>
      <c r="K9735" s="55"/>
      <c r="L9735" s="57"/>
      <c r="M9735" s="57"/>
      <c r="N9735" s="59"/>
      <c r="O9735" s="61"/>
      <c r="P9735" s="10"/>
      <c r="Q9735" s="10"/>
      <c r="R9735" s="11"/>
      <c r="S9735" s="24">
        <f>Table1[[#This Row],[Female Voters]]/Table1[[#This Row],[Female Population]]</f>
        <v>0</v>
      </c>
      <c r="T9735" s="24">
        <f>Table1[[#This Row],[Male Voters]]/Table1[[#This Row],[Male Population]]</f>
        <v>0</v>
      </c>
      <c r="U9735" s="24">
        <f>Table1[[#This Row],[Total Voters]]/Table1[[#This Row],[Total Population]]</f>
        <v>0</v>
      </c>
      <c r="V9735" s="24">
        <f>Table1[[#This Row],[Female Ballots]]/Table1[[#This Row],[Female Population]]</f>
        <v>0</v>
      </c>
      <c r="W9735" s="24">
        <f>Table1[[#This Row],[Male Ballots]]/Table1[[#This Row],[Male Population]]</f>
        <v>0</v>
      </c>
      <c r="X9735" s="24">
        <f>Table1[[#This Row],[Total Ballots]]/Table1[[#This Row],[Total Population]]</f>
        <v>0</v>
      </c>
      <c r="Y9735" s="125" t="str">
        <f>IFERROR(Table1[[#This Row],[Female Ballots]]/Table1[[#This Row],[Female Voters]],"0.0%")</f>
        <v>0.0%</v>
      </c>
      <c r="Z9735" s="125" t="str">
        <f>IFERROR(Table1[[#This Row],[Male Ballots]]/Table1[[#This Row],[Male Voters]],"0.0%")</f>
        <v>0.0%</v>
      </c>
      <c r="AA9735" s="126" t="str">
        <f>IFERROR(Table1[[#This Row],[Total Ballots]]/Table1[[#This Row],[Total Voters]],"0.0%")</f>
        <v>0.0%</v>
      </c>
    </row>
    <row r="9736" spans="1:27" s="12" customFormat="1" x14ac:dyDescent="0.35">
      <c r="A9736" s="8" t="s">
        <v>52</v>
      </c>
      <c r="B9736" s="17">
        <v>2001</v>
      </c>
      <c r="C9736" s="17" t="s">
        <v>82</v>
      </c>
      <c r="D9736" s="17" t="s">
        <v>70</v>
      </c>
      <c r="E9736" s="35" t="s">
        <v>75</v>
      </c>
      <c r="F9736" s="35" t="s">
        <v>77</v>
      </c>
      <c r="G9736" s="51" t="s">
        <v>65</v>
      </c>
      <c r="H9736" s="10">
        <v>45937</v>
      </c>
      <c r="I9736" s="10">
        <v>45717</v>
      </c>
      <c r="J9736" s="53">
        <v>91654.02</v>
      </c>
      <c r="K9736" s="55"/>
      <c r="L9736" s="57"/>
      <c r="M9736" s="57"/>
      <c r="N9736" s="59"/>
      <c r="O9736" s="61"/>
      <c r="P9736" s="10"/>
      <c r="Q9736" s="10"/>
      <c r="R9736" s="11"/>
      <c r="S9736" s="24">
        <f>Table1[[#This Row],[Female Voters]]/Table1[[#This Row],[Female Population]]</f>
        <v>0</v>
      </c>
      <c r="T9736" s="24">
        <f>Table1[[#This Row],[Male Voters]]/Table1[[#This Row],[Male Population]]</f>
        <v>0</v>
      </c>
      <c r="U9736" s="24">
        <f>Table1[[#This Row],[Total Voters]]/Table1[[#This Row],[Total Population]]</f>
        <v>0</v>
      </c>
      <c r="V9736" s="24">
        <f>Table1[[#This Row],[Female Ballots]]/Table1[[#This Row],[Female Population]]</f>
        <v>0</v>
      </c>
      <c r="W9736" s="24">
        <f>Table1[[#This Row],[Male Ballots]]/Table1[[#This Row],[Male Population]]</f>
        <v>0</v>
      </c>
      <c r="X9736" s="24">
        <f>Table1[[#This Row],[Total Ballots]]/Table1[[#This Row],[Total Population]]</f>
        <v>0</v>
      </c>
      <c r="Y9736" s="125" t="str">
        <f>IFERROR(Table1[[#This Row],[Female Ballots]]/Table1[[#This Row],[Female Voters]],"0.0%")</f>
        <v>0.0%</v>
      </c>
      <c r="Z9736" s="125" t="str">
        <f>IFERROR(Table1[[#This Row],[Male Ballots]]/Table1[[#This Row],[Male Voters]],"0.0%")</f>
        <v>0.0%</v>
      </c>
      <c r="AA9736" s="126" t="str">
        <f>IFERROR(Table1[[#This Row],[Total Ballots]]/Table1[[#This Row],[Total Voters]],"0.0%")</f>
        <v>0.0%</v>
      </c>
    </row>
    <row r="9737" spans="1:27" s="12" customFormat="1" x14ac:dyDescent="0.35">
      <c r="A9737" s="8" t="s">
        <v>52</v>
      </c>
      <c r="B9737" s="17">
        <v>2001</v>
      </c>
      <c r="C9737" s="17" t="s">
        <v>82</v>
      </c>
      <c r="D9737" s="17" t="s">
        <v>70</v>
      </c>
      <c r="E9737" s="35" t="s">
        <v>75</v>
      </c>
      <c r="F9737" s="35" t="s">
        <v>77</v>
      </c>
      <c r="G9737" s="51" t="s">
        <v>66</v>
      </c>
      <c r="H9737" s="10">
        <v>24777</v>
      </c>
      <c r="I9737" s="10">
        <v>24473</v>
      </c>
      <c r="J9737" s="53">
        <v>49250</v>
      </c>
      <c r="K9737" s="55"/>
      <c r="L9737" s="57"/>
      <c r="M9737" s="57"/>
      <c r="N9737" s="59"/>
      <c r="O9737" s="61"/>
      <c r="P9737" s="10"/>
      <c r="Q9737" s="10"/>
      <c r="R9737" s="11"/>
      <c r="S9737" s="24">
        <f>Table1[[#This Row],[Female Voters]]/Table1[[#This Row],[Female Population]]</f>
        <v>0</v>
      </c>
      <c r="T9737" s="24">
        <f>Table1[[#This Row],[Male Voters]]/Table1[[#This Row],[Male Population]]</f>
        <v>0</v>
      </c>
      <c r="U9737" s="24">
        <f>Table1[[#This Row],[Total Voters]]/Table1[[#This Row],[Total Population]]</f>
        <v>0</v>
      </c>
      <c r="V9737" s="24">
        <f>Table1[[#This Row],[Female Ballots]]/Table1[[#This Row],[Female Population]]</f>
        <v>0</v>
      </c>
      <c r="W9737" s="24">
        <f>Table1[[#This Row],[Male Ballots]]/Table1[[#This Row],[Male Population]]</f>
        <v>0</v>
      </c>
      <c r="X9737" s="24">
        <f>Table1[[#This Row],[Total Ballots]]/Table1[[#This Row],[Total Population]]</f>
        <v>0</v>
      </c>
      <c r="Y9737" s="125" t="str">
        <f>IFERROR(Table1[[#This Row],[Female Ballots]]/Table1[[#This Row],[Female Voters]],"0.0%")</f>
        <v>0.0%</v>
      </c>
      <c r="Z9737" s="125" t="str">
        <f>IFERROR(Table1[[#This Row],[Male Ballots]]/Table1[[#This Row],[Male Voters]],"0.0%")</f>
        <v>0.0%</v>
      </c>
      <c r="AA9737" s="126" t="str">
        <f>IFERROR(Table1[[#This Row],[Total Ballots]]/Table1[[#This Row],[Total Voters]],"0.0%")</f>
        <v>0.0%</v>
      </c>
    </row>
    <row r="9738" spans="1:27" s="12" customFormat="1" x14ac:dyDescent="0.35">
      <c r="A9738" s="8" t="s">
        <v>52</v>
      </c>
      <c r="B9738" s="17">
        <v>2001</v>
      </c>
      <c r="C9738" s="17" t="s">
        <v>82</v>
      </c>
      <c r="D9738" s="17" t="s">
        <v>70</v>
      </c>
      <c r="E9738" s="35" t="s">
        <v>75</v>
      </c>
      <c r="F9738" s="35" t="s">
        <v>77</v>
      </c>
      <c r="G9738" s="51" t="s">
        <v>67</v>
      </c>
      <c r="H9738" s="10">
        <v>32823</v>
      </c>
      <c r="I9738" s="10">
        <v>23758</v>
      </c>
      <c r="J9738" s="53">
        <v>56581</v>
      </c>
      <c r="K9738" s="55"/>
      <c r="L9738" s="57"/>
      <c r="M9738" s="57"/>
      <c r="N9738" s="59"/>
      <c r="O9738" s="61"/>
      <c r="P9738" s="10"/>
      <c r="Q9738" s="10"/>
      <c r="R9738" s="11"/>
      <c r="S9738" s="24">
        <f>Table1[[#This Row],[Female Voters]]/Table1[[#This Row],[Female Population]]</f>
        <v>0</v>
      </c>
      <c r="T9738" s="24">
        <f>Table1[[#This Row],[Male Voters]]/Table1[[#This Row],[Male Population]]</f>
        <v>0</v>
      </c>
      <c r="U9738" s="24">
        <f>Table1[[#This Row],[Total Voters]]/Table1[[#This Row],[Total Population]]</f>
        <v>0</v>
      </c>
      <c r="V9738" s="24">
        <f>Table1[[#This Row],[Female Ballots]]/Table1[[#This Row],[Female Population]]</f>
        <v>0</v>
      </c>
      <c r="W9738" s="24">
        <f>Table1[[#This Row],[Male Ballots]]/Table1[[#This Row],[Male Population]]</f>
        <v>0</v>
      </c>
      <c r="X9738" s="24">
        <f>Table1[[#This Row],[Total Ballots]]/Table1[[#This Row],[Total Population]]</f>
        <v>0</v>
      </c>
      <c r="Y9738" s="125" t="str">
        <f>IFERROR(Table1[[#This Row],[Female Ballots]]/Table1[[#This Row],[Female Voters]],"0.0%")</f>
        <v>0.0%</v>
      </c>
      <c r="Z9738" s="125" t="str">
        <f>IFERROR(Table1[[#This Row],[Male Ballots]]/Table1[[#This Row],[Male Voters]],"0.0%")</f>
        <v>0.0%</v>
      </c>
      <c r="AA9738" s="126" t="str">
        <f>IFERROR(Table1[[#This Row],[Total Ballots]]/Table1[[#This Row],[Total Voters]],"0.0%")</f>
        <v>0.0%</v>
      </c>
    </row>
    <row r="9739" spans="1:27" s="12" customFormat="1" x14ac:dyDescent="0.35">
      <c r="A9739" s="8" t="s">
        <v>40</v>
      </c>
      <c r="B9739" s="17">
        <v>2001</v>
      </c>
      <c r="C9739" s="17" t="s">
        <v>82</v>
      </c>
      <c r="D9739" s="17"/>
      <c r="E9739" s="35" t="s">
        <v>73</v>
      </c>
      <c r="F9739" s="35" t="s">
        <v>77</v>
      </c>
      <c r="G9739" s="51" t="s">
        <v>79</v>
      </c>
      <c r="H9739" s="10">
        <v>162689</v>
      </c>
      <c r="I9739" s="10">
        <v>152807</v>
      </c>
      <c r="J9739" s="53">
        <v>315496</v>
      </c>
      <c r="K9739" s="55"/>
      <c r="L9739" s="57"/>
      <c r="M9739" s="57"/>
      <c r="N9739" s="59">
        <v>217272</v>
      </c>
      <c r="O9739" s="61"/>
      <c r="P9739" s="10"/>
      <c r="Q9739" s="10"/>
      <c r="R9739" s="11">
        <v>94421</v>
      </c>
      <c r="S9739" s="24">
        <f>Table1[[#This Row],[Female Voters]]/Table1[[#This Row],[Female Population]]</f>
        <v>0</v>
      </c>
      <c r="T9739" s="24">
        <f>Table1[[#This Row],[Male Voters]]/Table1[[#This Row],[Male Population]]</f>
        <v>0</v>
      </c>
      <c r="U9739" s="24">
        <f>Table1[[#This Row],[Total Voters]]/Table1[[#This Row],[Total Population]]</f>
        <v>0.68866800212997947</v>
      </c>
      <c r="V9739" s="24">
        <f>Table1[[#This Row],[Female Ballots]]/Table1[[#This Row],[Female Population]]</f>
        <v>0</v>
      </c>
      <c r="W9739" s="24">
        <f>Table1[[#This Row],[Male Ballots]]/Table1[[#This Row],[Male Population]]</f>
        <v>0</v>
      </c>
      <c r="X9739" s="24">
        <f>Table1[[#This Row],[Total Ballots]]/Table1[[#This Row],[Total Population]]</f>
        <v>0.29927796231964904</v>
      </c>
      <c r="Y9739" s="125" t="str">
        <f>IFERROR(Table1[[#This Row],[Female Ballots]]/Table1[[#This Row],[Female Voters]],"0.0%")</f>
        <v>0.0%</v>
      </c>
      <c r="Z9739" s="125" t="str">
        <f>IFERROR(Table1[[#This Row],[Male Ballots]]/Table1[[#This Row],[Male Voters]],"0.0%")</f>
        <v>0.0%</v>
      </c>
      <c r="AA9739" s="126">
        <f>IFERROR(Table1[[#This Row],[Total Ballots]]/Table1[[#This Row],[Total Voters]],"0.0%")</f>
        <v>0.43457509481203282</v>
      </c>
    </row>
    <row r="9740" spans="1:27" s="12" customFormat="1" x14ac:dyDescent="0.35">
      <c r="A9740" s="8" t="s">
        <v>40</v>
      </c>
      <c r="B9740" s="17">
        <v>2001</v>
      </c>
      <c r="C9740" s="17" t="s">
        <v>82</v>
      </c>
      <c r="D9740" s="17"/>
      <c r="E9740" s="35" t="s">
        <v>73</v>
      </c>
      <c r="F9740" s="35" t="s">
        <v>77</v>
      </c>
      <c r="G9740" s="51" t="s">
        <v>62</v>
      </c>
      <c r="H9740" s="10">
        <v>22904</v>
      </c>
      <c r="I9740" s="10">
        <v>22911</v>
      </c>
      <c r="J9740" s="53">
        <v>45815</v>
      </c>
      <c r="K9740" s="55"/>
      <c r="L9740" s="57"/>
      <c r="M9740" s="57"/>
      <c r="N9740" s="59"/>
      <c r="O9740" s="61"/>
      <c r="P9740" s="10"/>
      <c r="Q9740" s="10"/>
      <c r="R9740" s="11"/>
      <c r="S9740" s="24">
        <f>Table1[[#This Row],[Female Voters]]/Table1[[#This Row],[Female Population]]</f>
        <v>0</v>
      </c>
      <c r="T9740" s="24">
        <f>Table1[[#This Row],[Male Voters]]/Table1[[#This Row],[Male Population]]</f>
        <v>0</v>
      </c>
      <c r="U9740" s="24">
        <f>Table1[[#This Row],[Total Voters]]/Table1[[#This Row],[Total Population]]</f>
        <v>0</v>
      </c>
      <c r="V9740" s="24">
        <f>Table1[[#This Row],[Female Ballots]]/Table1[[#This Row],[Female Population]]</f>
        <v>0</v>
      </c>
      <c r="W9740" s="24">
        <f>Table1[[#This Row],[Male Ballots]]/Table1[[#This Row],[Male Population]]</f>
        <v>0</v>
      </c>
      <c r="X9740" s="24">
        <f>Table1[[#This Row],[Total Ballots]]/Table1[[#This Row],[Total Population]]</f>
        <v>0</v>
      </c>
      <c r="Y9740" s="125" t="str">
        <f>IFERROR(Table1[[#This Row],[Female Ballots]]/Table1[[#This Row],[Female Voters]],"0.0%")</f>
        <v>0.0%</v>
      </c>
      <c r="Z9740" s="125" t="str">
        <f>IFERROR(Table1[[#This Row],[Male Ballots]]/Table1[[#This Row],[Male Voters]],"0.0%")</f>
        <v>0.0%</v>
      </c>
      <c r="AA9740" s="126" t="str">
        <f>IFERROR(Table1[[#This Row],[Total Ballots]]/Table1[[#This Row],[Total Voters]],"0.0%")</f>
        <v>0.0%</v>
      </c>
    </row>
    <row r="9741" spans="1:27" s="12" customFormat="1" x14ac:dyDescent="0.35">
      <c r="A9741" s="8" t="s">
        <v>40</v>
      </c>
      <c r="B9741" s="17">
        <v>2001</v>
      </c>
      <c r="C9741" s="17" t="s">
        <v>82</v>
      </c>
      <c r="D9741" s="17"/>
      <c r="E9741" s="35" t="s">
        <v>73</v>
      </c>
      <c r="F9741" s="35" t="s">
        <v>77</v>
      </c>
      <c r="G9741" s="51" t="s">
        <v>63</v>
      </c>
      <c r="H9741" s="10">
        <v>26734</v>
      </c>
      <c r="I9741" s="10">
        <v>27925</v>
      </c>
      <c r="J9741" s="53">
        <v>54659</v>
      </c>
      <c r="K9741" s="55"/>
      <c r="L9741" s="57"/>
      <c r="M9741" s="57"/>
      <c r="N9741" s="59"/>
      <c r="O9741" s="61"/>
      <c r="P9741" s="10"/>
      <c r="Q9741" s="10"/>
      <c r="R9741" s="11"/>
      <c r="S9741" s="24">
        <f>Table1[[#This Row],[Female Voters]]/Table1[[#This Row],[Female Population]]</f>
        <v>0</v>
      </c>
      <c r="T9741" s="24">
        <f>Table1[[#This Row],[Male Voters]]/Table1[[#This Row],[Male Population]]</f>
        <v>0</v>
      </c>
      <c r="U9741" s="24">
        <f>Table1[[#This Row],[Total Voters]]/Table1[[#This Row],[Total Population]]</f>
        <v>0</v>
      </c>
      <c r="V9741" s="24">
        <f>Table1[[#This Row],[Female Ballots]]/Table1[[#This Row],[Female Population]]</f>
        <v>0</v>
      </c>
      <c r="W9741" s="24">
        <f>Table1[[#This Row],[Male Ballots]]/Table1[[#This Row],[Male Population]]</f>
        <v>0</v>
      </c>
      <c r="X9741" s="24">
        <f>Table1[[#This Row],[Total Ballots]]/Table1[[#This Row],[Total Population]]</f>
        <v>0</v>
      </c>
      <c r="Y9741" s="125" t="str">
        <f>IFERROR(Table1[[#This Row],[Female Ballots]]/Table1[[#This Row],[Female Voters]],"0.0%")</f>
        <v>0.0%</v>
      </c>
      <c r="Z9741" s="125" t="str">
        <f>IFERROR(Table1[[#This Row],[Male Ballots]]/Table1[[#This Row],[Male Voters]],"0.0%")</f>
        <v>0.0%</v>
      </c>
      <c r="AA9741" s="126" t="str">
        <f>IFERROR(Table1[[#This Row],[Total Ballots]]/Table1[[#This Row],[Total Voters]],"0.0%")</f>
        <v>0.0%</v>
      </c>
    </row>
    <row r="9742" spans="1:27" s="12" customFormat="1" x14ac:dyDescent="0.35">
      <c r="A9742" s="8" t="s">
        <v>40</v>
      </c>
      <c r="B9742" s="17">
        <v>2001</v>
      </c>
      <c r="C9742" s="17" t="s">
        <v>82</v>
      </c>
      <c r="D9742" s="17"/>
      <c r="E9742" s="35" t="s">
        <v>73</v>
      </c>
      <c r="F9742" s="35" t="s">
        <v>77</v>
      </c>
      <c r="G9742" s="51" t="s">
        <v>64</v>
      </c>
      <c r="H9742" s="10">
        <v>32717</v>
      </c>
      <c r="I9742" s="10">
        <v>32593</v>
      </c>
      <c r="J9742" s="53">
        <v>65310</v>
      </c>
      <c r="K9742" s="55"/>
      <c r="L9742" s="57"/>
      <c r="M9742" s="57"/>
      <c r="N9742" s="59"/>
      <c r="O9742" s="61"/>
      <c r="P9742" s="10"/>
      <c r="Q9742" s="10"/>
      <c r="R9742" s="11"/>
      <c r="S9742" s="24">
        <f>Table1[[#This Row],[Female Voters]]/Table1[[#This Row],[Female Population]]</f>
        <v>0</v>
      </c>
      <c r="T9742" s="24">
        <f>Table1[[#This Row],[Male Voters]]/Table1[[#This Row],[Male Population]]</f>
        <v>0</v>
      </c>
      <c r="U9742" s="24">
        <f>Table1[[#This Row],[Total Voters]]/Table1[[#This Row],[Total Population]]</f>
        <v>0</v>
      </c>
      <c r="V9742" s="24">
        <f>Table1[[#This Row],[Female Ballots]]/Table1[[#This Row],[Female Population]]</f>
        <v>0</v>
      </c>
      <c r="W9742" s="24">
        <f>Table1[[#This Row],[Male Ballots]]/Table1[[#This Row],[Male Population]]</f>
        <v>0</v>
      </c>
      <c r="X9742" s="24">
        <f>Table1[[#This Row],[Total Ballots]]/Table1[[#This Row],[Total Population]]</f>
        <v>0</v>
      </c>
      <c r="Y9742" s="125" t="str">
        <f>IFERROR(Table1[[#This Row],[Female Ballots]]/Table1[[#This Row],[Female Voters]],"0.0%")</f>
        <v>0.0%</v>
      </c>
      <c r="Z9742" s="125" t="str">
        <f>IFERROR(Table1[[#This Row],[Male Ballots]]/Table1[[#This Row],[Male Voters]],"0.0%")</f>
        <v>0.0%</v>
      </c>
      <c r="AA9742" s="126" t="str">
        <f>IFERROR(Table1[[#This Row],[Total Ballots]]/Table1[[#This Row],[Total Voters]],"0.0%")</f>
        <v>0.0%</v>
      </c>
    </row>
    <row r="9743" spans="1:27" s="12" customFormat="1" x14ac:dyDescent="0.35">
      <c r="A9743" s="8" t="s">
        <v>40</v>
      </c>
      <c r="B9743" s="17">
        <v>2001</v>
      </c>
      <c r="C9743" s="17" t="s">
        <v>82</v>
      </c>
      <c r="D9743" s="17"/>
      <c r="E9743" s="35" t="s">
        <v>73</v>
      </c>
      <c r="F9743" s="35" t="s">
        <v>77</v>
      </c>
      <c r="G9743" s="51" t="s">
        <v>65</v>
      </c>
      <c r="H9743" s="10">
        <v>31144</v>
      </c>
      <c r="I9743" s="10">
        <v>30591</v>
      </c>
      <c r="J9743" s="53">
        <v>61735</v>
      </c>
      <c r="K9743" s="55"/>
      <c r="L9743" s="57"/>
      <c r="M9743" s="57"/>
      <c r="N9743" s="59"/>
      <c r="O9743" s="61"/>
      <c r="P9743" s="10"/>
      <c r="Q9743" s="10"/>
      <c r="R9743" s="11"/>
      <c r="S9743" s="24">
        <f>Table1[[#This Row],[Female Voters]]/Table1[[#This Row],[Female Population]]</f>
        <v>0</v>
      </c>
      <c r="T9743" s="24">
        <f>Table1[[#This Row],[Male Voters]]/Table1[[#This Row],[Male Population]]</f>
        <v>0</v>
      </c>
      <c r="U9743" s="24">
        <f>Table1[[#This Row],[Total Voters]]/Table1[[#This Row],[Total Population]]</f>
        <v>0</v>
      </c>
      <c r="V9743" s="24">
        <f>Table1[[#This Row],[Female Ballots]]/Table1[[#This Row],[Female Population]]</f>
        <v>0</v>
      </c>
      <c r="W9743" s="24">
        <f>Table1[[#This Row],[Male Ballots]]/Table1[[#This Row],[Male Population]]</f>
        <v>0</v>
      </c>
      <c r="X9743" s="24">
        <f>Table1[[#This Row],[Total Ballots]]/Table1[[#This Row],[Total Population]]</f>
        <v>0</v>
      </c>
      <c r="Y9743" s="125" t="str">
        <f>IFERROR(Table1[[#This Row],[Female Ballots]]/Table1[[#This Row],[Female Voters]],"0.0%")</f>
        <v>0.0%</v>
      </c>
      <c r="Z9743" s="125" t="str">
        <f>IFERROR(Table1[[#This Row],[Male Ballots]]/Table1[[#This Row],[Male Voters]],"0.0%")</f>
        <v>0.0%</v>
      </c>
      <c r="AA9743" s="126" t="str">
        <f>IFERROR(Table1[[#This Row],[Total Ballots]]/Table1[[#This Row],[Total Voters]],"0.0%")</f>
        <v>0.0%</v>
      </c>
    </row>
    <row r="9744" spans="1:27" s="12" customFormat="1" x14ac:dyDescent="0.35">
      <c r="A9744" s="8" t="s">
        <v>40</v>
      </c>
      <c r="B9744" s="17">
        <v>2001</v>
      </c>
      <c r="C9744" s="17" t="s">
        <v>82</v>
      </c>
      <c r="D9744" s="17"/>
      <c r="E9744" s="35" t="s">
        <v>73</v>
      </c>
      <c r="F9744" s="35" t="s">
        <v>77</v>
      </c>
      <c r="G9744" s="51" t="s">
        <v>66</v>
      </c>
      <c r="H9744" s="10">
        <v>18361</v>
      </c>
      <c r="I9744" s="10">
        <v>17372</v>
      </c>
      <c r="J9744" s="53">
        <v>35733</v>
      </c>
      <c r="K9744" s="55"/>
      <c r="L9744" s="57"/>
      <c r="M9744" s="57"/>
      <c r="N9744" s="59"/>
      <c r="O9744" s="61"/>
      <c r="P9744" s="10"/>
      <c r="Q9744" s="10"/>
      <c r="R9744" s="11"/>
      <c r="S9744" s="24">
        <f>Table1[[#This Row],[Female Voters]]/Table1[[#This Row],[Female Population]]</f>
        <v>0</v>
      </c>
      <c r="T9744" s="24">
        <f>Table1[[#This Row],[Male Voters]]/Table1[[#This Row],[Male Population]]</f>
        <v>0</v>
      </c>
      <c r="U9744" s="24">
        <f>Table1[[#This Row],[Total Voters]]/Table1[[#This Row],[Total Population]]</f>
        <v>0</v>
      </c>
      <c r="V9744" s="24">
        <f>Table1[[#This Row],[Female Ballots]]/Table1[[#This Row],[Female Population]]</f>
        <v>0</v>
      </c>
      <c r="W9744" s="24">
        <f>Table1[[#This Row],[Male Ballots]]/Table1[[#This Row],[Male Population]]</f>
        <v>0</v>
      </c>
      <c r="X9744" s="24">
        <f>Table1[[#This Row],[Total Ballots]]/Table1[[#This Row],[Total Population]]</f>
        <v>0</v>
      </c>
      <c r="Y9744" s="125" t="str">
        <f>IFERROR(Table1[[#This Row],[Female Ballots]]/Table1[[#This Row],[Female Voters]],"0.0%")</f>
        <v>0.0%</v>
      </c>
      <c r="Z9744" s="125" t="str">
        <f>IFERROR(Table1[[#This Row],[Male Ballots]]/Table1[[#This Row],[Male Voters]],"0.0%")</f>
        <v>0.0%</v>
      </c>
      <c r="AA9744" s="126" t="str">
        <f>IFERROR(Table1[[#This Row],[Total Ballots]]/Table1[[#This Row],[Total Voters]],"0.0%")</f>
        <v>0.0%</v>
      </c>
    </row>
    <row r="9745" spans="1:27" s="12" customFormat="1" x14ac:dyDescent="0.35">
      <c r="A9745" s="8" t="s">
        <v>40</v>
      </c>
      <c r="B9745" s="17">
        <v>2001</v>
      </c>
      <c r="C9745" s="17" t="s">
        <v>82</v>
      </c>
      <c r="D9745" s="17"/>
      <c r="E9745" s="35" t="s">
        <v>73</v>
      </c>
      <c r="F9745" s="35" t="s">
        <v>77</v>
      </c>
      <c r="G9745" s="51" t="s">
        <v>67</v>
      </c>
      <c r="H9745" s="10">
        <v>30829</v>
      </c>
      <c r="I9745" s="10">
        <v>21415</v>
      </c>
      <c r="J9745" s="53">
        <v>52244</v>
      </c>
      <c r="K9745" s="55"/>
      <c r="L9745" s="57"/>
      <c r="M9745" s="57"/>
      <c r="N9745" s="59"/>
      <c r="O9745" s="61"/>
      <c r="P9745" s="10"/>
      <c r="Q9745" s="10"/>
      <c r="R9745" s="11"/>
      <c r="S9745" s="24">
        <f>Table1[[#This Row],[Female Voters]]/Table1[[#This Row],[Female Population]]</f>
        <v>0</v>
      </c>
      <c r="T9745" s="24">
        <f>Table1[[#This Row],[Male Voters]]/Table1[[#This Row],[Male Population]]</f>
        <v>0</v>
      </c>
      <c r="U9745" s="24">
        <f>Table1[[#This Row],[Total Voters]]/Table1[[#This Row],[Total Population]]</f>
        <v>0</v>
      </c>
      <c r="V9745" s="24">
        <f>Table1[[#This Row],[Female Ballots]]/Table1[[#This Row],[Female Population]]</f>
        <v>0</v>
      </c>
      <c r="W9745" s="24">
        <f>Table1[[#This Row],[Male Ballots]]/Table1[[#This Row],[Male Population]]</f>
        <v>0</v>
      </c>
      <c r="X9745" s="24">
        <f>Table1[[#This Row],[Total Ballots]]/Table1[[#This Row],[Total Population]]</f>
        <v>0</v>
      </c>
      <c r="Y9745" s="125" t="str">
        <f>IFERROR(Table1[[#This Row],[Female Ballots]]/Table1[[#This Row],[Female Voters]],"0.0%")</f>
        <v>0.0%</v>
      </c>
      <c r="Z9745" s="125" t="str">
        <f>IFERROR(Table1[[#This Row],[Male Ballots]]/Table1[[#This Row],[Male Voters]],"0.0%")</f>
        <v>0.0%</v>
      </c>
      <c r="AA9745" s="126" t="str">
        <f>IFERROR(Table1[[#This Row],[Total Ballots]]/Table1[[#This Row],[Total Voters]],"0.0%")</f>
        <v>0.0%</v>
      </c>
    </row>
    <row r="9746" spans="1:27" s="12" customFormat="1" x14ac:dyDescent="0.35">
      <c r="A9746" s="8" t="s">
        <v>28</v>
      </c>
      <c r="B9746" s="17">
        <v>2001</v>
      </c>
      <c r="C9746" s="17" t="s">
        <v>82</v>
      </c>
      <c r="D9746" s="17"/>
      <c r="E9746" s="35" t="s">
        <v>74</v>
      </c>
      <c r="F9746" s="35" t="s">
        <v>77</v>
      </c>
      <c r="G9746" s="51" t="s">
        <v>79</v>
      </c>
      <c r="H9746" s="10">
        <v>14699</v>
      </c>
      <c r="I9746" s="10">
        <v>14254</v>
      </c>
      <c r="J9746" s="53">
        <v>28953</v>
      </c>
      <c r="K9746" s="55"/>
      <c r="L9746" s="57"/>
      <c r="M9746" s="57"/>
      <c r="N9746" s="59">
        <v>26116</v>
      </c>
      <c r="O9746" s="61"/>
      <c r="P9746" s="10"/>
      <c r="Q9746" s="10"/>
      <c r="R9746" s="11">
        <v>10687</v>
      </c>
      <c r="S9746" s="24">
        <f>Table1[[#This Row],[Female Voters]]/Table1[[#This Row],[Female Population]]</f>
        <v>0</v>
      </c>
      <c r="T9746" s="24">
        <f>Table1[[#This Row],[Male Voters]]/Table1[[#This Row],[Male Population]]</f>
        <v>0</v>
      </c>
      <c r="U9746" s="24">
        <f>Table1[[#This Row],[Total Voters]]/Table1[[#This Row],[Total Population]]</f>
        <v>0.90201360826166543</v>
      </c>
      <c r="V9746" s="24">
        <f>Table1[[#This Row],[Female Ballots]]/Table1[[#This Row],[Female Population]]</f>
        <v>0</v>
      </c>
      <c r="W9746" s="24">
        <f>Table1[[#This Row],[Male Ballots]]/Table1[[#This Row],[Male Population]]</f>
        <v>0</v>
      </c>
      <c r="X9746" s="24">
        <f>Table1[[#This Row],[Total Ballots]]/Table1[[#This Row],[Total Population]]</f>
        <v>0.36911546299174525</v>
      </c>
      <c r="Y9746" s="125" t="str">
        <f>IFERROR(Table1[[#This Row],[Female Ballots]]/Table1[[#This Row],[Female Voters]],"0.0%")</f>
        <v>0.0%</v>
      </c>
      <c r="Z9746" s="125" t="str">
        <f>IFERROR(Table1[[#This Row],[Male Ballots]]/Table1[[#This Row],[Male Voters]],"0.0%")</f>
        <v>0.0%</v>
      </c>
      <c r="AA9746" s="126">
        <f>IFERROR(Table1[[#This Row],[Total Ballots]]/Table1[[#This Row],[Total Voters]],"0.0%")</f>
        <v>0.40921274314596418</v>
      </c>
    </row>
    <row r="9747" spans="1:27" s="12" customFormat="1" x14ac:dyDescent="0.35">
      <c r="A9747" s="8" t="s">
        <v>28</v>
      </c>
      <c r="B9747" s="17">
        <v>2001</v>
      </c>
      <c r="C9747" s="17" t="s">
        <v>82</v>
      </c>
      <c r="D9747" s="17"/>
      <c r="E9747" s="35" t="s">
        <v>74</v>
      </c>
      <c r="F9747" s="35" t="s">
        <v>77</v>
      </c>
      <c r="G9747" s="51" t="s">
        <v>62</v>
      </c>
      <c r="H9747" s="10">
        <v>1237</v>
      </c>
      <c r="I9747" s="10">
        <v>1389</v>
      </c>
      <c r="J9747" s="53">
        <v>2626</v>
      </c>
      <c r="K9747" s="55"/>
      <c r="L9747" s="57"/>
      <c r="M9747" s="57"/>
      <c r="N9747" s="59"/>
      <c r="O9747" s="61"/>
      <c r="P9747" s="10"/>
      <c r="Q9747" s="10"/>
      <c r="R9747" s="11"/>
      <c r="S9747" s="24">
        <f>Table1[[#This Row],[Female Voters]]/Table1[[#This Row],[Female Population]]</f>
        <v>0</v>
      </c>
      <c r="T9747" s="24">
        <f>Table1[[#This Row],[Male Voters]]/Table1[[#This Row],[Male Population]]</f>
        <v>0</v>
      </c>
      <c r="U9747" s="24">
        <f>Table1[[#This Row],[Total Voters]]/Table1[[#This Row],[Total Population]]</f>
        <v>0</v>
      </c>
      <c r="V9747" s="24">
        <f>Table1[[#This Row],[Female Ballots]]/Table1[[#This Row],[Female Population]]</f>
        <v>0</v>
      </c>
      <c r="W9747" s="24">
        <f>Table1[[#This Row],[Male Ballots]]/Table1[[#This Row],[Male Population]]</f>
        <v>0</v>
      </c>
      <c r="X9747" s="24">
        <f>Table1[[#This Row],[Total Ballots]]/Table1[[#This Row],[Total Population]]</f>
        <v>0</v>
      </c>
      <c r="Y9747" s="125" t="str">
        <f>IFERROR(Table1[[#This Row],[Female Ballots]]/Table1[[#This Row],[Female Voters]],"0.0%")</f>
        <v>0.0%</v>
      </c>
      <c r="Z9747" s="125" t="str">
        <f>IFERROR(Table1[[#This Row],[Male Ballots]]/Table1[[#This Row],[Male Voters]],"0.0%")</f>
        <v>0.0%</v>
      </c>
      <c r="AA9747" s="126" t="str">
        <f>IFERROR(Table1[[#This Row],[Total Ballots]]/Table1[[#This Row],[Total Voters]],"0.0%")</f>
        <v>0.0%</v>
      </c>
    </row>
    <row r="9748" spans="1:27" s="12" customFormat="1" x14ac:dyDescent="0.35">
      <c r="A9748" s="8" t="s">
        <v>28</v>
      </c>
      <c r="B9748" s="17">
        <v>2001</v>
      </c>
      <c r="C9748" s="17" t="s">
        <v>82</v>
      </c>
      <c r="D9748" s="17"/>
      <c r="E9748" s="35" t="s">
        <v>74</v>
      </c>
      <c r="F9748" s="35" t="s">
        <v>77</v>
      </c>
      <c r="G9748" s="51" t="s">
        <v>63</v>
      </c>
      <c r="H9748" s="10">
        <v>1935</v>
      </c>
      <c r="I9748" s="10">
        <v>1733</v>
      </c>
      <c r="J9748" s="53">
        <v>3668</v>
      </c>
      <c r="K9748" s="55"/>
      <c r="L9748" s="57"/>
      <c r="M9748" s="57"/>
      <c r="N9748" s="59"/>
      <c r="O9748" s="61"/>
      <c r="P9748" s="10"/>
      <c r="Q9748" s="10"/>
      <c r="R9748" s="11"/>
      <c r="S9748" s="24">
        <f>Table1[[#This Row],[Female Voters]]/Table1[[#This Row],[Female Population]]</f>
        <v>0</v>
      </c>
      <c r="T9748" s="24">
        <f>Table1[[#This Row],[Male Voters]]/Table1[[#This Row],[Male Population]]</f>
        <v>0</v>
      </c>
      <c r="U9748" s="24">
        <f>Table1[[#This Row],[Total Voters]]/Table1[[#This Row],[Total Population]]</f>
        <v>0</v>
      </c>
      <c r="V9748" s="24">
        <f>Table1[[#This Row],[Female Ballots]]/Table1[[#This Row],[Female Population]]</f>
        <v>0</v>
      </c>
      <c r="W9748" s="24">
        <f>Table1[[#This Row],[Male Ballots]]/Table1[[#This Row],[Male Population]]</f>
        <v>0</v>
      </c>
      <c r="X9748" s="24">
        <f>Table1[[#This Row],[Total Ballots]]/Table1[[#This Row],[Total Population]]</f>
        <v>0</v>
      </c>
      <c r="Y9748" s="125" t="str">
        <f>IFERROR(Table1[[#This Row],[Female Ballots]]/Table1[[#This Row],[Female Voters]],"0.0%")</f>
        <v>0.0%</v>
      </c>
      <c r="Z9748" s="125" t="str">
        <f>IFERROR(Table1[[#This Row],[Male Ballots]]/Table1[[#This Row],[Male Voters]],"0.0%")</f>
        <v>0.0%</v>
      </c>
      <c r="AA9748" s="126" t="str">
        <f>IFERROR(Table1[[#This Row],[Total Ballots]]/Table1[[#This Row],[Total Voters]],"0.0%")</f>
        <v>0.0%</v>
      </c>
    </row>
    <row r="9749" spans="1:27" s="12" customFormat="1" x14ac:dyDescent="0.35">
      <c r="A9749" s="8" t="s">
        <v>28</v>
      </c>
      <c r="B9749" s="17">
        <v>2001</v>
      </c>
      <c r="C9749" s="17" t="s">
        <v>82</v>
      </c>
      <c r="D9749" s="17"/>
      <c r="E9749" s="35" t="s">
        <v>74</v>
      </c>
      <c r="F9749" s="35" t="s">
        <v>77</v>
      </c>
      <c r="G9749" s="51" t="s">
        <v>64</v>
      </c>
      <c r="H9749" s="10">
        <v>3116</v>
      </c>
      <c r="I9749" s="10">
        <v>3013</v>
      </c>
      <c r="J9749" s="53">
        <v>6129</v>
      </c>
      <c r="K9749" s="55"/>
      <c r="L9749" s="57"/>
      <c r="M9749" s="57"/>
      <c r="N9749" s="59"/>
      <c r="O9749" s="61"/>
      <c r="P9749" s="10"/>
      <c r="Q9749" s="10"/>
      <c r="R9749" s="11"/>
      <c r="S9749" s="24">
        <f>Table1[[#This Row],[Female Voters]]/Table1[[#This Row],[Female Population]]</f>
        <v>0</v>
      </c>
      <c r="T9749" s="24">
        <f>Table1[[#This Row],[Male Voters]]/Table1[[#This Row],[Male Population]]</f>
        <v>0</v>
      </c>
      <c r="U9749" s="24">
        <f>Table1[[#This Row],[Total Voters]]/Table1[[#This Row],[Total Population]]</f>
        <v>0</v>
      </c>
      <c r="V9749" s="24">
        <f>Table1[[#This Row],[Female Ballots]]/Table1[[#This Row],[Female Population]]</f>
        <v>0</v>
      </c>
      <c r="W9749" s="24">
        <f>Table1[[#This Row],[Male Ballots]]/Table1[[#This Row],[Male Population]]</f>
        <v>0</v>
      </c>
      <c r="X9749" s="24">
        <f>Table1[[#This Row],[Total Ballots]]/Table1[[#This Row],[Total Population]]</f>
        <v>0</v>
      </c>
      <c r="Y9749" s="125" t="str">
        <f>IFERROR(Table1[[#This Row],[Female Ballots]]/Table1[[#This Row],[Female Voters]],"0.0%")</f>
        <v>0.0%</v>
      </c>
      <c r="Z9749" s="125" t="str">
        <f>IFERROR(Table1[[#This Row],[Male Ballots]]/Table1[[#This Row],[Male Voters]],"0.0%")</f>
        <v>0.0%</v>
      </c>
      <c r="AA9749" s="126" t="str">
        <f>IFERROR(Table1[[#This Row],[Total Ballots]]/Table1[[#This Row],[Total Voters]],"0.0%")</f>
        <v>0.0%</v>
      </c>
    </row>
    <row r="9750" spans="1:27" s="12" customFormat="1" x14ac:dyDescent="0.35">
      <c r="A9750" s="8" t="s">
        <v>28</v>
      </c>
      <c r="B9750" s="17">
        <v>2001</v>
      </c>
      <c r="C9750" s="17" t="s">
        <v>82</v>
      </c>
      <c r="D9750" s="17"/>
      <c r="E9750" s="35" t="s">
        <v>74</v>
      </c>
      <c r="F9750" s="35" t="s">
        <v>77</v>
      </c>
      <c r="G9750" s="51" t="s">
        <v>65</v>
      </c>
      <c r="H9750" s="10">
        <v>3359</v>
      </c>
      <c r="I9750" s="10">
        <v>3282</v>
      </c>
      <c r="J9750" s="53">
        <v>6641</v>
      </c>
      <c r="K9750" s="55"/>
      <c r="L9750" s="57"/>
      <c r="M9750" s="57"/>
      <c r="N9750" s="59"/>
      <c r="O9750" s="61"/>
      <c r="P9750" s="10"/>
      <c r="Q9750" s="10"/>
      <c r="R9750" s="11"/>
      <c r="S9750" s="24">
        <f>Table1[[#This Row],[Female Voters]]/Table1[[#This Row],[Female Population]]</f>
        <v>0</v>
      </c>
      <c r="T9750" s="24">
        <f>Table1[[#This Row],[Male Voters]]/Table1[[#This Row],[Male Population]]</f>
        <v>0</v>
      </c>
      <c r="U9750" s="24">
        <f>Table1[[#This Row],[Total Voters]]/Table1[[#This Row],[Total Population]]</f>
        <v>0</v>
      </c>
      <c r="V9750" s="24">
        <f>Table1[[#This Row],[Female Ballots]]/Table1[[#This Row],[Female Population]]</f>
        <v>0</v>
      </c>
      <c r="W9750" s="24">
        <f>Table1[[#This Row],[Male Ballots]]/Table1[[#This Row],[Male Population]]</f>
        <v>0</v>
      </c>
      <c r="X9750" s="24">
        <f>Table1[[#This Row],[Total Ballots]]/Table1[[#This Row],[Total Population]]</f>
        <v>0</v>
      </c>
      <c r="Y9750" s="125" t="str">
        <f>IFERROR(Table1[[#This Row],[Female Ballots]]/Table1[[#This Row],[Female Voters]],"0.0%")</f>
        <v>0.0%</v>
      </c>
      <c r="Z9750" s="125" t="str">
        <f>IFERROR(Table1[[#This Row],[Male Ballots]]/Table1[[#This Row],[Male Voters]],"0.0%")</f>
        <v>0.0%</v>
      </c>
      <c r="AA9750" s="126" t="str">
        <f>IFERROR(Table1[[#This Row],[Total Ballots]]/Table1[[#This Row],[Total Voters]],"0.0%")</f>
        <v>0.0%</v>
      </c>
    </row>
    <row r="9751" spans="1:27" s="12" customFormat="1" x14ac:dyDescent="0.35">
      <c r="A9751" s="8" t="s">
        <v>28</v>
      </c>
      <c r="B9751" s="17">
        <v>2001</v>
      </c>
      <c r="C9751" s="17" t="s">
        <v>82</v>
      </c>
      <c r="D9751" s="17"/>
      <c r="E9751" s="35" t="s">
        <v>74</v>
      </c>
      <c r="F9751" s="35" t="s">
        <v>77</v>
      </c>
      <c r="G9751" s="51" t="s">
        <v>66</v>
      </c>
      <c r="H9751" s="10">
        <v>2220</v>
      </c>
      <c r="I9751" s="10">
        <v>2359</v>
      </c>
      <c r="J9751" s="53">
        <v>4579</v>
      </c>
      <c r="K9751" s="55"/>
      <c r="L9751" s="57"/>
      <c r="M9751" s="57"/>
      <c r="N9751" s="59"/>
      <c r="O9751" s="61"/>
      <c r="P9751" s="10"/>
      <c r="Q9751" s="10"/>
      <c r="R9751" s="11"/>
      <c r="S9751" s="24">
        <f>Table1[[#This Row],[Female Voters]]/Table1[[#This Row],[Female Population]]</f>
        <v>0</v>
      </c>
      <c r="T9751" s="24">
        <f>Table1[[#This Row],[Male Voters]]/Table1[[#This Row],[Male Population]]</f>
        <v>0</v>
      </c>
      <c r="U9751" s="24">
        <f>Table1[[#This Row],[Total Voters]]/Table1[[#This Row],[Total Population]]</f>
        <v>0</v>
      </c>
      <c r="V9751" s="24">
        <f>Table1[[#This Row],[Female Ballots]]/Table1[[#This Row],[Female Population]]</f>
        <v>0</v>
      </c>
      <c r="W9751" s="24">
        <f>Table1[[#This Row],[Male Ballots]]/Table1[[#This Row],[Male Population]]</f>
        <v>0</v>
      </c>
      <c r="X9751" s="24">
        <f>Table1[[#This Row],[Total Ballots]]/Table1[[#This Row],[Total Population]]</f>
        <v>0</v>
      </c>
      <c r="Y9751" s="125" t="str">
        <f>IFERROR(Table1[[#This Row],[Female Ballots]]/Table1[[#This Row],[Female Voters]],"0.0%")</f>
        <v>0.0%</v>
      </c>
      <c r="Z9751" s="125" t="str">
        <f>IFERROR(Table1[[#This Row],[Male Ballots]]/Table1[[#This Row],[Male Voters]],"0.0%")</f>
        <v>0.0%</v>
      </c>
      <c r="AA9751" s="126" t="str">
        <f>IFERROR(Table1[[#This Row],[Total Ballots]]/Table1[[#This Row],[Total Voters]],"0.0%")</f>
        <v>0.0%</v>
      </c>
    </row>
    <row r="9752" spans="1:27" s="12" customFormat="1" x14ac:dyDescent="0.35">
      <c r="A9752" s="8" t="s">
        <v>28</v>
      </c>
      <c r="B9752" s="17">
        <v>2001</v>
      </c>
      <c r="C9752" s="17" t="s">
        <v>82</v>
      </c>
      <c r="D9752" s="17"/>
      <c r="E9752" s="35" t="s">
        <v>74</v>
      </c>
      <c r="F9752" s="35" t="s">
        <v>77</v>
      </c>
      <c r="G9752" s="51" t="s">
        <v>67</v>
      </c>
      <c r="H9752" s="10">
        <v>2832</v>
      </c>
      <c r="I9752" s="10">
        <v>2478</v>
      </c>
      <c r="J9752" s="53">
        <v>5310</v>
      </c>
      <c r="K9752" s="55"/>
      <c r="L9752" s="57"/>
      <c r="M9752" s="57"/>
      <c r="N9752" s="59"/>
      <c r="O9752" s="61"/>
      <c r="P9752" s="10"/>
      <c r="Q9752" s="10"/>
      <c r="R9752" s="11"/>
      <c r="S9752" s="24">
        <f>Table1[[#This Row],[Female Voters]]/Table1[[#This Row],[Female Population]]</f>
        <v>0</v>
      </c>
      <c r="T9752" s="24">
        <f>Table1[[#This Row],[Male Voters]]/Table1[[#This Row],[Male Population]]</f>
        <v>0</v>
      </c>
      <c r="U9752" s="24">
        <f>Table1[[#This Row],[Total Voters]]/Table1[[#This Row],[Total Population]]</f>
        <v>0</v>
      </c>
      <c r="V9752" s="24">
        <f>Table1[[#This Row],[Female Ballots]]/Table1[[#This Row],[Female Population]]</f>
        <v>0</v>
      </c>
      <c r="W9752" s="24">
        <f>Table1[[#This Row],[Male Ballots]]/Table1[[#This Row],[Male Population]]</f>
        <v>0</v>
      </c>
      <c r="X9752" s="24">
        <f>Table1[[#This Row],[Total Ballots]]/Table1[[#This Row],[Total Population]]</f>
        <v>0</v>
      </c>
      <c r="Y9752" s="125" t="str">
        <f>IFERROR(Table1[[#This Row],[Female Ballots]]/Table1[[#This Row],[Female Voters]],"0.0%")</f>
        <v>0.0%</v>
      </c>
      <c r="Z9752" s="125" t="str">
        <f>IFERROR(Table1[[#This Row],[Male Ballots]]/Table1[[#This Row],[Male Voters]],"0.0%")</f>
        <v>0.0%</v>
      </c>
      <c r="AA9752" s="126" t="str">
        <f>IFERROR(Table1[[#This Row],[Total Ballots]]/Table1[[#This Row],[Total Voters]],"0.0%")</f>
        <v>0.0%</v>
      </c>
    </row>
    <row r="9753" spans="1:27" s="12" customFormat="1" x14ac:dyDescent="0.35">
      <c r="A9753" s="8" t="s">
        <v>43</v>
      </c>
      <c r="B9753" s="17">
        <v>2001</v>
      </c>
      <c r="C9753" s="17" t="s">
        <v>82</v>
      </c>
      <c r="D9753" s="17"/>
      <c r="E9753" s="35" t="s">
        <v>73</v>
      </c>
      <c r="F9753" s="35" t="s">
        <v>77</v>
      </c>
      <c r="G9753" s="51" t="s">
        <v>79</v>
      </c>
      <c r="H9753" s="10">
        <v>81726</v>
      </c>
      <c r="I9753" s="10">
        <v>75737</v>
      </c>
      <c r="J9753" s="53">
        <v>157463</v>
      </c>
      <c r="K9753" s="55"/>
      <c r="L9753" s="57"/>
      <c r="M9753" s="57"/>
      <c r="N9753" s="59">
        <v>132072</v>
      </c>
      <c r="O9753" s="61"/>
      <c r="P9753" s="10"/>
      <c r="Q9753" s="10"/>
      <c r="R9753" s="11">
        <v>58131</v>
      </c>
      <c r="S9753" s="24">
        <f>Table1[[#This Row],[Female Voters]]/Table1[[#This Row],[Female Population]]</f>
        <v>0</v>
      </c>
      <c r="T9753" s="24">
        <f>Table1[[#This Row],[Male Voters]]/Table1[[#This Row],[Male Population]]</f>
        <v>0</v>
      </c>
      <c r="U9753" s="24">
        <f>Table1[[#This Row],[Total Voters]]/Table1[[#This Row],[Total Population]]</f>
        <v>0.83874942049878387</v>
      </c>
      <c r="V9753" s="24">
        <f>Table1[[#This Row],[Female Ballots]]/Table1[[#This Row],[Female Population]]</f>
        <v>0</v>
      </c>
      <c r="W9753" s="24">
        <f>Table1[[#This Row],[Male Ballots]]/Table1[[#This Row],[Male Population]]</f>
        <v>0</v>
      </c>
      <c r="X9753" s="24">
        <f>Table1[[#This Row],[Total Ballots]]/Table1[[#This Row],[Total Population]]</f>
        <v>0.36917244050983405</v>
      </c>
      <c r="Y9753" s="125" t="str">
        <f>IFERROR(Table1[[#This Row],[Female Ballots]]/Table1[[#This Row],[Female Voters]],"0.0%")</f>
        <v>0.0%</v>
      </c>
      <c r="Z9753" s="125" t="str">
        <f>IFERROR(Table1[[#This Row],[Male Ballots]]/Table1[[#This Row],[Male Voters]],"0.0%")</f>
        <v>0.0%</v>
      </c>
      <c r="AA9753" s="126">
        <f>IFERROR(Table1[[#This Row],[Total Ballots]]/Table1[[#This Row],[Total Voters]],"0.0%")</f>
        <v>0.44014628384517535</v>
      </c>
    </row>
    <row r="9754" spans="1:27" s="12" customFormat="1" x14ac:dyDescent="0.35">
      <c r="A9754" s="8" t="s">
        <v>43</v>
      </c>
      <c r="B9754" s="17">
        <v>2001</v>
      </c>
      <c r="C9754" s="17" t="s">
        <v>82</v>
      </c>
      <c r="D9754" s="17"/>
      <c r="E9754" s="35" t="s">
        <v>73</v>
      </c>
      <c r="F9754" s="35" t="s">
        <v>77</v>
      </c>
      <c r="G9754" s="51" t="s">
        <v>62</v>
      </c>
      <c r="H9754" s="10">
        <v>9847</v>
      </c>
      <c r="I9754" s="10">
        <v>9965</v>
      </c>
      <c r="J9754" s="53">
        <v>19812</v>
      </c>
      <c r="K9754" s="55"/>
      <c r="L9754" s="57"/>
      <c r="M9754" s="57"/>
      <c r="N9754" s="59"/>
      <c r="O9754" s="61"/>
      <c r="P9754" s="10"/>
      <c r="Q9754" s="10"/>
      <c r="R9754" s="11"/>
      <c r="S9754" s="24">
        <f>Table1[[#This Row],[Female Voters]]/Table1[[#This Row],[Female Population]]</f>
        <v>0</v>
      </c>
      <c r="T9754" s="24">
        <f>Table1[[#This Row],[Male Voters]]/Table1[[#This Row],[Male Population]]</f>
        <v>0</v>
      </c>
      <c r="U9754" s="24">
        <f>Table1[[#This Row],[Total Voters]]/Table1[[#This Row],[Total Population]]</f>
        <v>0</v>
      </c>
      <c r="V9754" s="24">
        <f>Table1[[#This Row],[Female Ballots]]/Table1[[#This Row],[Female Population]]</f>
        <v>0</v>
      </c>
      <c r="W9754" s="24">
        <f>Table1[[#This Row],[Male Ballots]]/Table1[[#This Row],[Male Population]]</f>
        <v>0</v>
      </c>
      <c r="X9754" s="24">
        <f>Table1[[#This Row],[Total Ballots]]/Table1[[#This Row],[Total Population]]</f>
        <v>0</v>
      </c>
      <c r="Y9754" s="125" t="str">
        <f>IFERROR(Table1[[#This Row],[Female Ballots]]/Table1[[#This Row],[Female Voters]],"0.0%")</f>
        <v>0.0%</v>
      </c>
      <c r="Z9754" s="125" t="str">
        <f>IFERROR(Table1[[#This Row],[Male Ballots]]/Table1[[#This Row],[Male Voters]],"0.0%")</f>
        <v>0.0%</v>
      </c>
      <c r="AA9754" s="126" t="str">
        <f>IFERROR(Table1[[#This Row],[Total Ballots]]/Table1[[#This Row],[Total Voters]],"0.0%")</f>
        <v>0.0%</v>
      </c>
    </row>
    <row r="9755" spans="1:27" s="12" customFormat="1" x14ac:dyDescent="0.35">
      <c r="A9755" s="8" t="s">
        <v>43</v>
      </c>
      <c r="B9755" s="17">
        <v>2001</v>
      </c>
      <c r="C9755" s="17" t="s">
        <v>82</v>
      </c>
      <c r="D9755" s="17"/>
      <c r="E9755" s="35" t="s">
        <v>73</v>
      </c>
      <c r="F9755" s="35" t="s">
        <v>77</v>
      </c>
      <c r="G9755" s="51" t="s">
        <v>63</v>
      </c>
      <c r="H9755" s="10">
        <v>13532</v>
      </c>
      <c r="I9755" s="10">
        <v>13644</v>
      </c>
      <c r="J9755" s="53">
        <v>27176</v>
      </c>
      <c r="K9755" s="55"/>
      <c r="L9755" s="57"/>
      <c r="M9755" s="57"/>
      <c r="N9755" s="59"/>
      <c r="O9755" s="61"/>
      <c r="P9755" s="10"/>
      <c r="Q9755" s="10"/>
      <c r="R9755" s="11"/>
      <c r="S9755" s="24">
        <f>Table1[[#This Row],[Female Voters]]/Table1[[#This Row],[Female Population]]</f>
        <v>0</v>
      </c>
      <c r="T9755" s="24">
        <f>Table1[[#This Row],[Male Voters]]/Table1[[#This Row],[Male Population]]</f>
        <v>0</v>
      </c>
      <c r="U9755" s="24">
        <f>Table1[[#This Row],[Total Voters]]/Table1[[#This Row],[Total Population]]</f>
        <v>0</v>
      </c>
      <c r="V9755" s="24">
        <f>Table1[[#This Row],[Female Ballots]]/Table1[[#This Row],[Female Population]]</f>
        <v>0</v>
      </c>
      <c r="W9755" s="24">
        <f>Table1[[#This Row],[Male Ballots]]/Table1[[#This Row],[Male Population]]</f>
        <v>0</v>
      </c>
      <c r="X9755" s="24">
        <f>Table1[[#This Row],[Total Ballots]]/Table1[[#This Row],[Total Population]]</f>
        <v>0</v>
      </c>
      <c r="Y9755" s="125" t="str">
        <f>IFERROR(Table1[[#This Row],[Female Ballots]]/Table1[[#This Row],[Female Voters]],"0.0%")</f>
        <v>0.0%</v>
      </c>
      <c r="Z9755" s="125" t="str">
        <f>IFERROR(Table1[[#This Row],[Male Ballots]]/Table1[[#This Row],[Male Voters]],"0.0%")</f>
        <v>0.0%</v>
      </c>
      <c r="AA9755" s="126" t="str">
        <f>IFERROR(Table1[[#This Row],[Total Ballots]]/Table1[[#This Row],[Total Voters]],"0.0%")</f>
        <v>0.0%</v>
      </c>
    </row>
    <row r="9756" spans="1:27" s="12" customFormat="1" x14ac:dyDescent="0.35">
      <c r="A9756" s="8" t="s">
        <v>43</v>
      </c>
      <c r="B9756" s="17">
        <v>2001</v>
      </c>
      <c r="C9756" s="17" t="s">
        <v>82</v>
      </c>
      <c r="D9756" s="17"/>
      <c r="E9756" s="35" t="s">
        <v>73</v>
      </c>
      <c r="F9756" s="35" t="s">
        <v>77</v>
      </c>
      <c r="G9756" s="51" t="s">
        <v>64</v>
      </c>
      <c r="H9756" s="10">
        <v>17316</v>
      </c>
      <c r="I9756" s="10">
        <v>16162</v>
      </c>
      <c r="J9756" s="53">
        <v>33478</v>
      </c>
      <c r="K9756" s="55"/>
      <c r="L9756" s="57"/>
      <c r="M9756" s="57"/>
      <c r="N9756" s="59"/>
      <c r="O9756" s="61"/>
      <c r="P9756" s="10"/>
      <c r="Q9756" s="10"/>
      <c r="R9756" s="11"/>
      <c r="S9756" s="24">
        <f>Table1[[#This Row],[Female Voters]]/Table1[[#This Row],[Female Population]]</f>
        <v>0</v>
      </c>
      <c r="T9756" s="24">
        <f>Table1[[#This Row],[Male Voters]]/Table1[[#This Row],[Male Population]]</f>
        <v>0</v>
      </c>
      <c r="U9756" s="24">
        <f>Table1[[#This Row],[Total Voters]]/Table1[[#This Row],[Total Population]]</f>
        <v>0</v>
      </c>
      <c r="V9756" s="24">
        <f>Table1[[#This Row],[Female Ballots]]/Table1[[#This Row],[Female Population]]</f>
        <v>0</v>
      </c>
      <c r="W9756" s="24">
        <f>Table1[[#This Row],[Male Ballots]]/Table1[[#This Row],[Male Population]]</f>
        <v>0</v>
      </c>
      <c r="X9756" s="24">
        <f>Table1[[#This Row],[Total Ballots]]/Table1[[#This Row],[Total Population]]</f>
        <v>0</v>
      </c>
      <c r="Y9756" s="125" t="str">
        <f>IFERROR(Table1[[#This Row],[Female Ballots]]/Table1[[#This Row],[Female Voters]],"0.0%")</f>
        <v>0.0%</v>
      </c>
      <c r="Z9756" s="125" t="str">
        <f>IFERROR(Table1[[#This Row],[Male Ballots]]/Table1[[#This Row],[Male Voters]],"0.0%")</f>
        <v>0.0%</v>
      </c>
      <c r="AA9756" s="126" t="str">
        <f>IFERROR(Table1[[#This Row],[Total Ballots]]/Table1[[#This Row],[Total Voters]],"0.0%")</f>
        <v>0.0%</v>
      </c>
    </row>
    <row r="9757" spans="1:27" s="12" customFormat="1" x14ac:dyDescent="0.35">
      <c r="A9757" s="8" t="s">
        <v>43</v>
      </c>
      <c r="B9757" s="17">
        <v>2001</v>
      </c>
      <c r="C9757" s="17" t="s">
        <v>82</v>
      </c>
      <c r="D9757" s="17"/>
      <c r="E9757" s="35" t="s">
        <v>73</v>
      </c>
      <c r="F9757" s="35" t="s">
        <v>77</v>
      </c>
      <c r="G9757" s="51" t="s">
        <v>65</v>
      </c>
      <c r="H9757" s="10">
        <v>17306</v>
      </c>
      <c r="I9757" s="10">
        <v>16226</v>
      </c>
      <c r="J9757" s="53">
        <v>33532</v>
      </c>
      <c r="K9757" s="55"/>
      <c r="L9757" s="57"/>
      <c r="M9757" s="57"/>
      <c r="N9757" s="59"/>
      <c r="O9757" s="61"/>
      <c r="P9757" s="10"/>
      <c r="Q9757" s="10"/>
      <c r="R9757" s="11"/>
      <c r="S9757" s="24">
        <f>Table1[[#This Row],[Female Voters]]/Table1[[#This Row],[Female Population]]</f>
        <v>0</v>
      </c>
      <c r="T9757" s="24">
        <f>Table1[[#This Row],[Male Voters]]/Table1[[#This Row],[Male Population]]</f>
        <v>0</v>
      </c>
      <c r="U9757" s="24">
        <f>Table1[[#This Row],[Total Voters]]/Table1[[#This Row],[Total Population]]</f>
        <v>0</v>
      </c>
      <c r="V9757" s="24">
        <f>Table1[[#This Row],[Female Ballots]]/Table1[[#This Row],[Female Population]]</f>
        <v>0</v>
      </c>
      <c r="W9757" s="24">
        <f>Table1[[#This Row],[Male Ballots]]/Table1[[#This Row],[Male Population]]</f>
        <v>0</v>
      </c>
      <c r="X9757" s="24">
        <f>Table1[[#This Row],[Total Ballots]]/Table1[[#This Row],[Total Population]]</f>
        <v>0</v>
      </c>
      <c r="Y9757" s="125" t="str">
        <f>IFERROR(Table1[[#This Row],[Female Ballots]]/Table1[[#This Row],[Female Voters]],"0.0%")</f>
        <v>0.0%</v>
      </c>
      <c r="Z9757" s="125" t="str">
        <f>IFERROR(Table1[[#This Row],[Male Ballots]]/Table1[[#This Row],[Male Voters]],"0.0%")</f>
        <v>0.0%</v>
      </c>
      <c r="AA9757" s="126" t="str">
        <f>IFERROR(Table1[[#This Row],[Total Ballots]]/Table1[[#This Row],[Total Voters]],"0.0%")</f>
        <v>0.0%</v>
      </c>
    </row>
    <row r="9758" spans="1:27" s="12" customFormat="1" x14ac:dyDescent="0.35">
      <c r="A9758" s="8" t="s">
        <v>43</v>
      </c>
      <c r="B9758" s="17">
        <v>2001</v>
      </c>
      <c r="C9758" s="17" t="s">
        <v>82</v>
      </c>
      <c r="D9758" s="17"/>
      <c r="E9758" s="35" t="s">
        <v>73</v>
      </c>
      <c r="F9758" s="35" t="s">
        <v>77</v>
      </c>
      <c r="G9758" s="51" t="s">
        <v>66</v>
      </c>
      <c r="H9758" s="10">
        <v>9852</v>
      </c>
      <c r="I9758" s="10">
        <v>9562</v>
      </c>
      <c r="J9758" s="53">
        <v>19414</v>
      </c>
      <c r="K9758" s="55"/>
      <c r="L9758" s="57"/>
      <c r="M9758" s="57"/>
      <c r="N9758" s="59"/>
      <c r="O9758" s="61"/>
      <c r="P9758" s="10"/>
      <c r="Q9758" s="10"/>
      <c r="R9758" s="11"/>
      <c r="S9758" s="24">
        <f>Table1[[#This Row],[Female Voters]]/Table1[[#This Row],[Female Population]]</f>
        <v>0</v>
      </c>
      <c r="T9758" s="24">
        <f>Table1[[#This Row],[Male Voters]]/Table1[[#This Row],[Male Population]]</f>
        <v>0</v>
      </c>
      <c r="U9758" s="24">
        <f>Table1[[#This Row],[Total Voters]]/Table1[[#This Row],[Total Population]]</f>
        <v>0</v>
      </c>
      <c r="V9758" s="24">
        <f>Table1[[#This Row],[Female Ballots]]/Table1[[#This Row],[Female Population]]</f>
        <v>0</v>
      </c>
      <c r="W9758" s="24">
        <f>Table1[[#This Row],[Male Ballots]]/Table1[[#This Row],[Male Population]]</f>
        <v>0</v>
      </c>
      <c r="X9758" s="24">
        <f>Table1[[#This Row],[Total Ballots]]/Table1[[#This Row],[Total Population]]</f>
        <v>0</v>
      </c>
      <c r="Y9758" s="125" t="str">
        <f>IFERROR(Table1[[#This Row],[Female Ballots]]/Table1[[#This Row],[Female Voters]],"0.0%")</f>
        <v>0.0%</v>
      </c>
      <c r="Z9758" s="125" t="str">
        <f>IFERROR(Table1[[#This Row],[Male Ballots]]/Table1[[#This Row],[Male Voters]],"0.0%")</f>
        <v>0.0%</v>
      </c>
      <c r="AA9758" s="126" t="str">
        <f>IFERROR(Table1[[#This Row],[Total Ballots]]/Table1[[#This Row],[Total Voters]],"0.0%")</f>
        <v>0.0%</v>
      </c>
    </row>
    <row r="9759" spans="1:27" s="12" customFormat="1" x14ac:dyDescent="0.35">
      <c r="A9759" s="8" t="s">
        <v>43</v>
      </c>
      <c r="B9759" s="17">
        <v>2001</v>
      </c>
      <c r="C9759" s="17" t="s">
        <v>82</v>
      </c>
      <c r="D9759" s="17"/>
      <c r="E9759" s="35" t="s">
        <v>73</v>
      </c>
      <c r="F9759" s="35" t="s">
        <v>77</v>
      </c>
      <c r="G9759" s="51" t="s">
        <v>67</v>
      </c>
      <c r="H9759" s="10">
        <v>13873</v>
      </c>
      <c r="I9759" s="10">
        <v>10178</v>
      </c>
      <c r="J9759" s="53">
        <v>24051</v>
      </c>
      <c r="K9759" s="55"/>
      <c r="L9759" s="57"/>
      <c r="M9759" s="57"/>
      <c r="N9759" s="59"/>
      <c r="O9759" s="61"/>
      <c r="P9759" s="10"/>
      <c r="Q9759" s="10"/>
      <c r="R9759" s="11"/>
      <c r="S9759" s="24">
        <f>Table1[[#This Row],[Female Voters]]/Table1[[#This Row],[Female Population]]</f>
        <v>0</v>
      </c>
      <c r="T9759" s="24">
        <f>Table1[[#This Row],[Male Voters]]/Table1[[#This Row],[Male Population]]</f>
        <v>0</v>
      </c>
      <c r="U9759" s="24">
        <f>Table1[[#This Row],[Total Voters]]/Table1[[#This Row],[Total Population]]</f>
        <v>0</v>
      </c>
      <c r="V9759" s="24">
        <f>Table1[[#This Row],[Female Ballots]]/Table1[[#This Row],[Female Population]]</f>
        <v>0</v>
      </c>
      <c r="W9759" s="24">
        <f>Table1[[#This Row],[Male Ballots]]/Table1[[#This Row],[Male Population]]</f>
        <v>0</v>
      </c>
      <c r="X9759" s="24">
        <f>Table1[[#This Row],[Total Ballots]]/Table1[[#This Row],[Total Population]]</f>
        <v>0</v>
      </c>
      <c r="Y9759" s="125" t="str">
        <f>IFERROR(Table1[[#This Row],[Female Ballots]]/Table1[[#This Row],[Female Voters]],"0.0%")</f>
        <v>0.0%</v>
      </c>
      <c r="Z9759" s="125" t="str">
        <f>IFERROR(Table1[[#This Row],[Male Ballots]]/Table1[[#This Row],[Male Voters]],"0.0%")</f>
        <v>0.0%</v>
      </c>
      <c r="AA9759" s="126" t="str">
        <f>IFERROR(Table1[[#This Row],[Total Ballots]]/Table1[[#This Row],[Total Voters]],"0.0%")</f>
        <v>0.0%</v>
      </c>
    </row>
    <row r="9760" spans="1:27" s="12" customFormat="1" x14ac:dyDescent="0.35">
      <c r="A9760" s="8" t="s">
        <v>26</v>
      </c>
      <c r="B9760" s="17">
        <v>2001</v>
      </c>
      <c r="C9760" s="17" t="s">
        <v>82</v>
      </c>
      <c r="D9760" s="17"/>
      <c r="E9760" s="35" t="s">
        <v>73</v>
      </c>
      <c r="F9760" s="35" t="s">
        <v>77</v>
      </c>
      <c r="G9760" s="51" t="s">
        <v>79</v>
      </c>
      <c r="H9760" s="10">
        <v>1479</v>
      </c>
      <c r="I9760" s="10">
        <v>1466</v>
      </c>
      <c r="J9760" s="53">
        <v>2945</v>
      </c>
      <c r="K9760" s="55"/>
      <c r="L9760" s="57"/>
      <c r="M9760" s="57"/>
      <c r="N9760" s="59">
        <v>2563</v>
      </c>
      <c r="O9760" s="61"/>
      <c r="P9760" s="10"/>
      <c r="Q9760" s="10"/>
      <c r="R9760" s="11">
        <v>1451</v>
      </c>
      <c r="S9760" s="24">
        <f>Table1[[#This Row],[Female Voters]]/Table1[[#This Row],[Female Population]]</f>
        <v>0</v>
      </c>
      <c r="T9760" s="24">
        <f>Table1[[#This Row],[Male Voters]]/Table1[[#This Row],[Male Population]]</f>
        <v>0</v>
      </c>
      <c r="U9760" s="24">
        <f>Table1[[#This Row],[Total Voters]]/Table1[[#This Row],[Total Population]]</f>
        <v>0.87028862478777591</v>
      </c>
      <c r="V9760" s="24">
        <f>Table1[[#This Row],[Female Ballots]]/Table1[[#This Row],[Female Population]]</f>
        <v>0</v>
      </c>
      <c r="W9760" s="24">
        <f>Table1[[#This Row],[Male Ballots]]/Table1[[#This Row],[Male Population]]</f>
        <v>0</v>
      </c>
      <c r="X9760" s="24">
        <f>Table1[[#This Row],[Total Ballots]]/Table1[[#This Row],[Total Population]]</f>
        <v>0.49269949066213919</v>
      </c>
      <c r="Y9760" s="125" t="str">
        <f>IFERROR(Table1[[#This Row],[Female Ballots]]/Table1[[#This Row],[Female Voters]],"0.0%")</f>
        <v>0.0%</v>
      </c>
      <c r="Z9760" s="125" t="str">
        <f>IFERROR(Table1[[#This Row],[Male Ballots]]/Table1[[#This Row],[Male Voters]],"0.0%")</f>
        <v>0.0%</v>
      </c>
      <c r="AA9760" s="126">
        <f>IFERROR(Table1[[#This Row],[Total Ballots]]/Table1[[#This Row],[Total Voters]],"0.0%")</f>
        <v>0.56613343737807253</v>
      </c>
    </row>
    <row r="9761" spans="1:27" s="12" customFormat="1" x14ac:dyDescent="0.35">
      <c r="A9761" s="8" t="s">
        <v>26</v>
      </c>
      <c r="B9761" s="17">
        <v>2001</v>
      </c>
      <c r="C9761" s="17" t="s">
        <v>82</v>
      </c>
      <c r="D9761" s="17"/>
      <c r="E9761" s="35" t="s">
        <v>73</v>
      </c>
      <c r="F9761" s="35" t="s">
        <v>77</v>
      </c>
      <c r="G9761" s="51" t="s">
        <v>62</v>
      </c>
      <c r="H9761" s="10">
        <v>87</v>
      </c>
      <c r="I9761" s="10">
        <v>115</v>
      </c>
      <c r="J9761" s="53">
        <v>202</v>
      </c>
      <c r="K9761" s="55"/>
      <c r="L9761" s="57"/>
      <c r="M9761" s="57"/>
      <c r="N9761" s="59"/>
      <c r="O9761" s="61"/>
      <c r="P9761" s="10"/>
      <c r="Q9761" s="10"/>
      <c r="R9761" s="11"/>
      <c r="S9761" s="24">
        <f>Table1[[#This Row],[Female Voters]]/Table1[[#This Row],[Female Population]]</f>
        <v>0</v>
      </c>
      <c r="T9761" s="24">
        <f>Table1[[#This Row],[Male Voters]]/Table1[[#This Row],[Male Population]]</f>
        <v>0</v>
      </c>
      <c r="U9761" s="24">
        <f>Table1[[#This Row],[Total Voters]]/Table1[[#This Row],[Total Population]]</f>
        <v>0</v>
      </c>
      <c r="V9761" s="24">
        <f>Table1[[#This Row],[Female Ballots]]/Table1[[#This Row],[Female Population]]</f>
        <v>0</v>
      </c>
      <c r="W9761" s="24">
        <f>Table1[[#This Row],[Male Ballots]]/Table1[[#This Row],[Male Population]]</f>
        <v>0</v>
      </c>
      <c r="X9761" s="24">
        <f>Table1[[#This Row],[Total Ballots]]/Table1[[#This Row],[Total Population]]</f>
        <v>0</v>
      </c>
      <c r="Y9761" s="125" t="str">
        <f>IFERROR(Table1[[#This Row],[Female Ballots]]/Table1[[#This Row],[Female Voters]],"0.0%")</f>
        <v>0.0%</v>
      </c>
      <c r="Z9761" s="125" t="str">
        <f>IFERROR(Table1[[#This Row],[Male Ballots]]/Table1[[#This Row],[Male Voters]],"0.0%")</f>
        <v>0.0%</v>
      </c>
      <c r="AA9761" s="126" t="str">
        <f>IFERROR(Table1[[#This Row],[Total Ballots]]/Table1[[#This Row],[Total Voters]],"0.0%")</f>
        <v>0.0%</v>
      </c>
    </row>
    <row r="9762" spans="1:27" s="12" customFormat="1" x14ac:dyDescent="0.35">
      <c r="A9762" s="8" t="s">
        <v>26</v>
      </c>
      <c r="B9762" s="17">
        <v>2001</v>
      </c>
      <c r="C9762" s="17" t="s">
        <v>82</v>
      </c>
      <c r="D9762" s="17"/>
      <c r="E9762" s="35" t="s">
        <v>73</v>
      </c>
      <c r="F9762" s="35" t="s">
        <v>77</v>
      </c>
      <c r="G9762" s="51" t="s">
        <v>63</v>
      </c>
      <c r="H9762" s="10">
        <v>162</v>
      </c>
      <c r="I9762" s="10">
        <v>154</v>
      </c>
      <c r="J9762" s="53">
        <v>316</v>
      </c>
      <c r="K9762" s="55"/>
      <c r="L9762" s="57"/>
      <c r="M9762" s="57"/>
      <c r="N9762" s="59"/>
      <c r="O9762" s="61"/>
      <c r="P9762" s="10"/>
      <c r="Q9762" s="10"/>
      <c r="R9762" s="11"/>
      <c r="S9762" s="24">
        <f>Table1[[#This Row],[Female Voters]]/Table1[[#This Row],[Female Population]]</f>
        <v>0</v>
      </c>
      <c r="T9762" s="24">
        <f>Table1[[#This Row],[Male Voters]]/Table1[[#This Row],[Male Population]]</f>
        <v>0</v>
      </c>
      <c r="U9762" s="24">
        <f>Table1[[#This Row],[Total Voters]]/Table1[[#This Row],[Total Population]]</f>
        <v>0</v>
      </c>
      <c r="V9762" s="24">
        <f>Table1[[#This Row],[Female Ballots]]/Table1[[#This Row],[Female Population]]</f>
        <v>0</v>
      </c>
      <c r="W9762" s="24">
        <f>Table1[[#This Row],[Male Ballots]]/Table1[[#This Row],[Male Population]]</f>
        <v>0</v>
      </c>
      <c r="X9762" s="24">
        <f>Table1[[#This Row],[Total Ballots]]/Table1[[#This Row],[Total Population]]</f>
        <v>0</v>
      </c>
      <c r="Y9762" s="125" t="str">
        <f>IFERROR(Table1[[#This Row],[Female Ballots]]/Table1[[#This Row],[Female Voters]],"0.0%")</f>
        <v>0.0%</v>
      </c>
      <c r="Z9762" s="125" t="str">
        <f>IFERROR(Table1[[#This Row],[Male Ballots]]/Table1[[#This Row],[Male Voters]],"0.0%")</f>
        <v>0.0%</v>
      </c>
      <c r="AA9762" s="126" t="str">
        <f>IFERROR(Table1[[#This Row],[Total Ballots]]/Table1[[#This Row],[Total Voters]],"0.0%")</f>
        <v>0.0%</v>
      </c>
    </row>
    <row r="9763" spans="1:27" s="12" customFormat="1" x14ac:dyDescent="0.35">
      <c r="A9763" s="8" t="s">
        <v>26</v>
      </c>
      <c r="B9763" s="17">
        <v>2001</v>
      </c>
      <c r="C9763" s="17" t="s">
        <v>82</v>
      </c>
      <c r="D9763" s="17"/>
      <c r="E9763" s="35" t="s">
        <v>73</v>
      </c>
      <c r="F9763" s="35" t="s">
        <v>77</v>
      </c>
      <c r="G9763" s="51" t="s">
        <v>64</v>
      </c>
      <c r="H9763" s="10">
        <v>257</v>
      </c>
      <c r="I9763" s="10">
        <v>257</v>
      </c>
      <c r="J9763" s="53">
        <v>514</v>
      </c>
      <c r="K9763" s="55"/>
      <c r="L9763" s="57"/>
      <c r="M9763" s="57"/>
      <c r="N9763" s="59"/>
      <c r="O9763" s="61"/>
      <c r="P9763" s="10"/>
      <c r="Q9763" s="10"/>
      <c r="R9763" s="11"/>
      <c r="S9763" s="24">
        <f>Table1[[#This Row],[Female Voters]]/Table1[[#This Row],[Female Population]]</f>
        <v>0</v>
      </c>
      <c r="T9763" s="24">
        <f>Table1[[#This Row],[Male Voters]]/Table1[[#This Row],[Male Population]]</f>
        <v>0</v>
      </c>
      <c r="U9763" s="24">
        <f>Table1[[#This Row],[Total Voters]]/Table1[[#This Row],[Total Population]]</f>
        <v>0</v>
      </c>
      <c r="V9763" s="24">
        <f>Table1[[#This Row],[Female Ballots]]/Table1[[#This Row],[Female Population]]</f>
        <v>0</v>
      </c>
      <c r="W9763" s="24">
        <f>Table1[[#This Row],[Male Ballots]]/Table1[[#This Row],[Male Population]]</f>
        <v>0</v>
      </c>
      <c r="X9763" s="24">
        <f>Table1[[#This Row],[Total Ballots]]/Table1[[#This Row],[Total Population]]</f>
        <v>0</v>
      </c>
      <c r="Y9763" s="125" t="str">
        <f>IFERROR(Table1[[#This Row],[Female Ballots]]/Table1[[#This Row],[Female Voters]],"0.0%")</f>
        <v>0.0%</v>
      </c>
      <c r="Z9763" s="125" t="str">
        <f>IFERROR(Table1[[#This Row],[Male Ballots]]/Table1[[#This Row],[Male Voters]],"0.0%")</f>
        <v>0.0%</v>
      </c>
      <c r="AA9763" s="126" t="str">
        <f>IFERROR(Table1[[#This Row],[Total Ballots]]/Table1[[#This Row],[Total Voters]],"0.0%")</f>
        <v>0.0%</v>
      </c>
    </row>
    <row r="9764" spans="1:27" s="12" customFormat="1" x14ac:dyDescent="0.35">
      <c r="A9764" s="8" t="s">
        <v>26</v>
      </c>
      <c r="B9764" s="17">
        <v>2001</v>
      </c>
      <c r="C9764" s="17" t="s">
        <v>82</v>
      </c>
      <c r="D9764" s="17"/>
      <c r="E9764" s="35" t="s">
        <v>73</v>
      </c>
      <c r="F9764" s="35" t="s">
        <v>77</v>
      </c>
      <c r="G9764" s="51" t="s">
        <v>65</v>
      </c>
      <c r="H9764" s="10">
        <v>312</v>
      </c>
      <c r="I9764" s="10">
        <v>325</v>
      </c>
      <c r="J9764" s="53">
        <v>637</v>
      </c>
      <c r="K9764" s="55"/>
      <c r="L9764" s="57"/>
      <c r="M9764" s="57"/>
      <c r="N9764" s="59"/>
      <c r="O9764" s="61"/>
      <c r="P9764" s="10"/>
      <c r="Q9764" s="10"/>
      <c r="R9764" s="11"/>
      <c r="S9764" s="24">
        <f>Table1[[#This Row],[Female Voters]]/Table1[[#This Row],[Female Population]]</f>
        <v>0</v>
      </c>
      <c r="T9764" s="24">
        <f>Table1[[#This Row],[Male Voters]]/Table1[[#This Row],[Male Population]]</f>
        <v>0</v>
      </c>
      <c r="U9764" s="24">
        <f>Table1[[#This Row],[Total Voters]]/Table1[[#This Row],[Total Population]]</f>
        <v>0</v>
      </c>
      <c r="V9764" s="24">
        <f>Table1[[#This Row],[Female Ballots]]/Table1[[#This Row],[Female Population]]</f>
        <v>0</v>
      </c>
      <c r="W9764" s="24">
        <f>Table1[[#This Row],[Male Ballots]]/Table1[[#This Row],[Male Population]]</f>
        <v>0</v>
      </c>
      <c r="X9764" s="24">
        <f>Table1[[#This Row],[Total Ballots]]/Table1[[#This Row],[Total Population]]</f>
        <v>0</v>
      </c>
      <c r="Y9764" s="125" t="str">
        <f>IFERROR(Table1[[#This Row],[Female Ballots]]/Table1[[#This Row],[Female Voters]],"0.0%")</f>
        <v>0.0%</v>
      </c>
      <c r="Z9764" s="125" t="str">
        <f>IFERROR(Table1[[#This Row],[Male Ballots]]/Table1[[#This Row],[Male Voters]],"0.0%")</f>
        <v>0.0%</v>
      </c>
      <c r="AA9764" s="126" t="str">
        <f>IFERROR(Table1[[#This Row],[Total Ballots]]/Table1[[#This Row],[Total Voters]],"0.0%")</f>
        <v>0.0%</v>
      </c>
    </row>
    <row r="9765" spans="1:27" s="12" customFormat="1" x14ac:dyDescent="0.35">
      <c r="A9765" s="8" t="s">
        <v>26</v>
      </c>
      <c r="B9765" s="17">
        <v>2001</v>
      </c>
      <c r="C9765" s="17" t="s">
        <v>82</v>
      </c>
      <c r="D9765" s="17"/>
      <c r="E9765" s="35" t="s">
        <v>73</v>
      </c>
      <c r="F9765" s="35" t="s">
        <v>77</v>
      </c>
      <c r="G9765" s="51" t="s">
        <v>66</v>
      </c>
      <c r="H9765" s="10">
        <v>280</v>
      </c>
      <c r="I9765" s="10">
        <v>273</v>
      </c>
      <c r="J9765" s="53">
        <v>553</v>
      </c>
      <c r="K9765" s="55"/>
      <c r="L9765" s="57"/>
      <c r="M9765" s="57"/>
      <c r="N9765" s="59"/>
      <c r="O9765" s="61"/>
      <c r="P9765" s="10"/>
      <c r="Q9765" s="10"/>
      <c r="R9765" s="11"/>
      <c r="S9765" s="24">
        <f>Table1[[#This Row],[Female Voters]]/Table1[[#This Row],[Female Population]]</f>
        <v>0</v>
      </c>
      <c r="T9765" s="24">
        <f>Table1[[#This Row],[Male Voters]]/Table1[[#This Row],[Male Population]]</f>
        <v>0</v>
      </c>
      <c r="U9765" s="24">
        <f>Table1[[#This Row],[Total Voters]]/Table1[[#This Row],[Total Population]]</f>
        <v>0</v>
      </c>
      <c r="V9765" s="24">
        <f>Table1[[#This Row],[Female Ballots]]/Table1[[#This Row],[Female Population]]</f>
        <v>0</v>
      </c>
      <c r="W9765" s="24">
        <f>Table1[[#This Row],[Male Ballots]]/Table1[[#This Row],[Male Population]]</f>
        <v>0</v>
      </c>
      <c r="X9765" s="24">
        <f>Table1[[#This Row],[Total Ballots]]/Table1[[#This Row],[Total Population]]</f>
        <v>0</v>
      </c>
      <c r="Y9765" s="125" t="str">
        <f>IFERROR(Table1[[#This Row],[Female Ballots]]/Table1[[#This Row],[Female Voters]],"0.0%")</f>
        <v>0.0%</v>
      </c>
      <c r="Z9765" s="125" t="str">
        <f>IFERROR(Table1[[#This Row],[Male Ballots]]/Table1[[#This Row],[Male Voters]],"0.0%")</f>
        <v>0.0%</v>
      </c>
      <c r="AA9765" s="126" t="str">
        <f>IFERROR(Table1[[#This Row],[Total Ballots]]/Table1[[#This Row],[Total Voters]],"0.0%")</f>
        <v>0.0%</v>
      </c>
    </row>
    <row r="9766" spans="1:27" s="12" customFormat="1" x14ac:dyDescent="0.35">
      <c r="A9766" s="8" t="s">
        <v>26</v>
      </c>
      <c r="B9766" s="17">
        <v>2001</v>
      </c>
      <c r="C9766" s="17" t="s">
        <v>82</v>
      </c>
      <c r="D9766" s="17"/>
      <c r="E9766" s="35" t="s">
        <v>73</v>
      </c>
      <c r="F9766" s="35" t="s">
        <v>77</v>
      </c>
      <c r="G9766" s="51" t="s">
        <v>67</v>
      </c>
      <c r="H9766" s="10">
        <v>381</v>
      </c>
      <c r="I9766" s="10">
        <v>342</v>
      </c>
      <c r="J9766" s="53">
        <v>723</v>
      </c>
      <c r="K9766" s="55"/>
      <c r="L9766" s="57"/>
      <c r="M9766" s="57"/>
      <c r="N9766" s="59"/>
      <c r="O9766" s="61"/>
      <c r="P9766" s="10"/>
      <c r="Q9766" s="10"/>
      <c r="R9766" s="11"/>
      <c r="S9766" s="24">
        <f>Table1[[#This Row],[Female Voters]]/Table1[[#This Row],[Female Population]]</f>
        <v>0</v>
      </c>
      <c r="T9766" s="24">
        <f>Table1[[#This Row],[Male Voters]]/Table1[[#This Row],[Male Population]]</f>
        <v>0</v>
      </c>
      <c r="U9766" s="24">
        <f>Table1[[#This Row],[Total Voters]]/Table1[[#This Row],[Total Population]]</f>
        <v>0</v>
      </c>
      <c r="V9766" s="24">
        <f>Table1[[#This Row],[Female Ballots]]/Table1[[#This Row],[Female Population]]</f>
        <v>0</v>
      </c>
      <c r="W9766" s="24">
        <f>Table1[[#This Row],[Male Ballots]]/Table1[[#This Row],[Male Population]]</f>
        <v>0</v>
      </c>
      <c r="X9766" s="24">
        <f>Table1[[#This Row],[Total Ballots]]/Table1[[#This Row],[Total Population]]</f>
        <v>0</v>
      </c>
      <c r="Y9766" s="125" t="str">
        <f>IFERROR(Table1[[#This Row],[Female Ballots]]/Table1[[#This Row],[Female Voters]],"0.0%")</f>
        <v>0.0%</v>
      </c>
      <c r="Z9766" s="125" t="str">
        <f>IFERROR(Table1[[#This Row],[Male Ballots]]/Table1[[#This Row],[Male Voters]],"0.0%")</f>
        <v>0.0%</v>
      </c>
      <c r="AA9766" s="126" t="str">
        <f>IFERROR(Table1[[#This Row],[Total Ballots]]/Table1[[#This Row],[Total Voters]],"0.0%")</f>
        <v>0.0%</v>
      </c>
    </row>
    <row r="9767" spans="1:27" s="12" customFormat="1" x14ac:dyDescent="0.35">
      <c r="A9767" s="8" t="s">
        <v>45</v>
      </c>
      <c r="B9767" s="17">
        <v>2001</v>
      </c>
      <c r="C9767" s="17" t="s">
        <v>82</v>
      </c>
      <c r="D9767" s="17"/>
      <c r="E9767" s="35" t="s">
        <v>73</v>
      </c>
      <c r="F9767" s="35" t="s">
        <v>77</v>
      </c>
      <c r="G9767" s="51" t="s">
        <v>79</v>
      </c>
      <c r="H9767" s="10">
        <v>20517</v>
      </c>
      <c r="I9767" s="10">
        <v>21164</v>
      </c>
      <c r="J9767" s="53">
        <v>41681</v>
      </c>
      <c r="K9767" s="55"/>
      <c r="L9767" s="57"/>
      <c r="M9767" s="57"/>
      <c r="N9767" s="59">
        <v>28118</v>
      </c>
      <c r="O9767" s="61"/>
      <c r="P9767" s="10"/>
      <c r="Q9767" s="10"/>
      <c r="R9767" s="11">
        <v>11265</v>
      </c>
      <c r="S9767" s="24">
        <f>Table1[[#This Row],[Female Voters]]/Table1[[#This Row],[Female Population]]</f>
        <v>0</v>
      </c>
      <c r="T9767" s="24">
        <f>Table1[[#This Row],[Male Voters]]/Table1[[#This Row],[Male Population]]</f>
        <v>0</v>
      </c>
      <c r="U9767" s="24">
        <f>Table1[[#This Row],[Total Voters]]/Table1[[#This Row],[Total Population]]</f>
        <v>0.6745999376214582</v>
      </c>
      <c r="V9767" s="24">
        <f>Table1[[#This Row],[Female Ballots]]/Table1[[#This Row],[Female Population]]</f>
        <v>0</v>
      </c>
      <c r="W9767" s="24">
        <f>Table1[[#This Row],[Male Ballots]]/Table1[[#This Row],[Male Population]]</f>
        <v>0</v>
      </c>
      <c r="X9767" s="24">
        <f>Table1[[#This Row],[Total Ballots]]/Table1[[#This Row],[Total Population]]</f>
        <v>0.27026702814231907</v>
      </c>
      <c r="Y9767" s="125" t="str">
        <f>IFERROR(Table1[[#This Row],[Female Ballots]]/Table1[[#This Row],[Female Voters]],"0.0%")</f>
        <v>0.0%</v>
      </c>
      <c r="Z9767" s="125" t="str">
        <f>IFERROR(Table1[[#This Row],[Male Ballots]]/Table1[[#This Row],[Male Voters]],"0.0%")</f>
        <v>0.0%</v>
      </c>
      <c r="AA9767" s="126">
        <f>IFERROR(Table1[[#This Row],[Total Ballots]]/Table1[[#This Row],[Total Voters]],"0.0%")</f>
        <v>0.40063304644711573</v>
      </c>
    </row>
    <row r="9768" spans="1:27" s="12" customFormat="1" x14ac:dyDescent="0.35">
      <c r="A9768" s="8" t="s">
        <v>45</v>
      </c>
      <c r="B9768" s="17">
        <v>2001</v>
      </c>
      <c r="C9768" s="17" t="s">
        <v>82</v>
      </c>
      <c r="D9768" s="17"/>
      <c r="E9768" s="35" t="s">
        <v>73</v>
      </c>
      <c r="F9768" s="35" t="s">
        <v>77</v>
      </c>
      <c r="G9768" s="51" t="s">
        <v>62</v>
      </c>
      <c r="H9768" s="10">
        <v>3407</v>
      </c>
      <c r="I9768" s="10">
        <v>4059</v>
      </c>
      <c r="J9768" s="53">
        <v>7466</v>
      </c>
      <c r="K9768" s="55"/>
      <c r="L9768" s="57"/>
      <c r="M9768" s="57"/>
      <c r="N9768" s="59"/>
      <c r="O9768" s="61"/>
      <c r="P9768" s="10"/>
      <c r="Q9768" s="10"/>
      <c r="R9768" s="11"/>
      <c r="S9768" s="24">
        <f>Table1[[#This Row],[Female Voters]]/Table1[[#This Row],[Female Population]]</f>
        <v>0</v>
      </c>
      <c r="T9768" s="24">
        <f>Table1[[#This Row],[Male Voters]]/Table1[[#This Row],[Male Population]]</f>
        <v>0</v>
      </c>
      <c r="U9768" s="24">
        <f>Table1[[#This Row],[Total Voters]]/Table1[[#This Row],[Total Population]]</f>
        <v>0</v>
      </c>
      <c r="V9768" s="24">
        <f>Table1[[#This Row],[Female Ballots]]/Table1[[#This Row],[Female Population]]</f>
        <v>0</v>
      </c>
      <c r="W9768" s="24">
        <f>Table1[[#This Row],[Male Ballots]]/Table1[[#This Row],[Male Population]]</f>
        <v>0</v>
      </c>
      <c r="X9768" s="24">
        <f>Table1[[#This Row],[Total Ballots]]/Table1[[#This Row],[Total Population]]</f>
        <v>0</v>
      </c>
      <c r="Y9768" s="125" t="str">
        <f>IFERROR(Table1[[#This Row],[Female Ballots]]/Table1[[#This Row],[Female Voters]],"0.0%")</f>
        <v>0.0%</v>
      </c>
      <c r="Z9768" s="125" t="str">
        <f>IFERROR(Table1[[#This Row],[Male Ballots]]/Table1[[#This Row],[Male Voters]],"0.0%")</f>
        <v>0.0%</v>
      </c>
      <c r="AA9768" s="126" t="str">
        <f>IFERROR(Table1[[#This Row],[Total Ballots]]/Table1[[#This Row],[Total Voters]],"0.0%")</f>
        <v>0.0%</v>
      </c>
    </row>
    <row r="9769" spans="1:27" s="12" customFormat="1" x14ac:dyDescent="0.35">
      <c r="A9769" s="8" t="s">
        <v>45</v>
      </c>
      <c r="B9769" s="17">
        <v>2001</v>
      </c>
      <c r="C9769" s="17" t="s">
        <v>82</v>
      </c>
      <c r="D9769" s="17"/>
      <c r="E9769" s="35" t="s">
        <v>73</v>
      </c>
      <c r="F9769" s="35" t="s">
        <v>77</v>
      </c>
      <c r="G9769" s="51" t="s">
        <v>63</v>
      </c>
      <c r="H9769" s="10">
        <v>2939</v>
      </c>
      <c r="I9769" s="10">
        <v>3746</v>
      </c>
      <c r="J9769" s="53">
        <v>6685</v>
      </c>
      <c r="K9769" s="55"/>
      <c r="L9769" s="57"/>
      <c r="M9769" s="57"/>
      <c r="N9769" s="59"/>
      <c r="O9769" s="61"/>
      <c r="P9769" s="10"/>
      <c r="Q9769" s="10"/>
      <c r="R9769" s="11"/>
      <c r="S9769" s="24">
        <f>Table1[[#This Row],[Female Voters]]/Table1[[#This Row],[Female Population]]</f>
        <v>0</v>
      </c>
      <c r="T9769" s="24">
        <f>Table1[[#This Row],[Male Voters]]/Table1[[#This Row],[Male Population]]</f>
        <v>0</v>
      </c>
      <c r="U9769" s="24">
        <f>Table1[[#This Row],[Total Voters]]/Table1[[#This Row],[Total Population]]</f>
        <v>0</v>
      </c>
      <c r="V9769" s="24">
        <f>Table1[[#This Row],[Female Ballots]]/Table1[[#This Row],[Female Population]]</f>
        <v>0</v>
      </c>
      <c r="W9769" s="24">
        <f>Table1[[#This Row],[Male Ballots]]/Table1[[#This Row],[Male Population]]</f>
        <v>0</v>
      </c>
      <c r="X9769" s="24">
        <f>Table1[[#This Row],[Total Ballots]]/Table1[[#This Row],[Total Population]]</f>
        <v>0</v>
      </c>
      <c r="Y9769" s="125" t="str">
        <f>IFERROR(Table1[[#This Row],[Female Ballots]]/Table1[[#This Row],[Female Voters]],"0.0%")</f>
        <v>0.0%</v>
      </c>
      <c r="Z9769" s="125" t="str">
        <f>IFERROR(Table1[[#This Row],[Male Ballots]]/Table1[[#This Row],[Male Voters]],"0.0%")</f>
        <v>0.0%</v>
      </c>
      <c r="AA9769" s="126" t="str">
        <f>IFERROR(Table1[[#This Row],[Total Ballots]]/Table1[[#This Row],[Total Voters]],"0.0%")</f>
        <v>0.0%</v>
      </c>
    </row>
    <row r="9770" spans="1:27" s="12" customFormat="1" x14ac:dyDescent="0.35">
      <c r="A9770" s="8" t="s">
        <v>45</v>
      </c>
      <c r="B9770" s="17">
        <v>2001</v>
      </c>
      <c r="C9770" s="17" t="s">
        <v>82</v>
      </c>
      <c r="D9770" s="17"/>
      <c r="E9770" s="35" t="s">
        <v>73</v>
      </c>
      <c r="F9770" s="35" t="s">
        <v>77</v>
      </c>
      <c r="G9770" s="51" t="s">
        <v>64</v>
      </c>
      <c r="H9770" s="10">
        <v>3636</v>
      </c>
      <c r="I9770" s="10">
        <v>4051</v>
      </c>
      <c r="J9770" s="53">
        <v>7687</v>
      </c>
      <c r="K9770" s="55"/>
      <c r="L9770" s="57"/>
      <c r="M9770" s="57"/>
      <c r="N9770" s="59"/>
      <c r="O9770" s="61"/>
      <c r="P9770" s="10"/>
      <c r="Q9770" s="10"/>
      <c r="R9770" s="11"/>
      <c r="S9770" s="24">
        <f>Table1[[#This Row],[Female Voters]]/Table1[[#This Row],[Female Population]]</f>
        <v>0</v>
      </c>
      <c r="T9770" s="24">
        <f>Table1[[#This Row],[Male Voters]]/Table1[[#This Row],[Male Population]]</f>
        <v>0</v>
      </c>
      <c r="U9770" s="24">
        <f>Table1[[#This Row],[Total Voters]]/Table1[[#This Row],[Total Population]]</f>
        <v>0</v>
      </c>
      <c r="V9770" s="24">
        <f>Table1[[#This Row],[Female Ballots]]/Table1[[#This Row],[Female Population]]</f>
        <v>0</v>
      </c>
      <c r="W9770" s="24">
        <f>Table1[[#This Row],[Male Ballots]]/Table1[[#This Row],[Male Population]]</f>
        <v>0</v>
      </c>
      <c r="X9770" s="24">
        <f>Table1[[#This Row],[Total Ballots]]/Table1[[#This Row],[Total Population]]</f>
        <v>0</v>
      </c>
      <c r="Y9770" s="125" t="str">
        <f>IFERROR(Table1[[#This Row],[Female Ballots]]/Table1[[#This Row],[Female Voters]],"0.0%")</f>
        <v>0.0%</v>
      </c>
      <c r="Z9770" s="125" t="str">
        <f>IFERROR(Table1[[#This Row],[Male Ballots]]/Table1[[#This Row],[Male Voters]],"0.0%")</f>
        <v>0.0%</v>
      </c>
      <c r="AA9770" s="126" t="str">
        <f>IFERROR(Table1[[#This Row],[Total Ballots]]/Table1[[#This Row],[Total Voters]],"0.0%")</f>
        <v>0.0%</v>
      </c>
    </row>
    <row r="9771" spans="1:27" s="12" customFormat="1" x14ac:dyDescent="0.35">
      <c r="A9771" s="8" t="s">
        <v>45</v>
      </c>
      <c r="B9771" s="17">
        <v>2001</v>
      </c>
      <c r="C9771" s="17" t="s">
        <v>82</v>
      </c>
      <c r="D9771" s="17"/>
      <c r="E9771" s="35" t="s">
        <v>73</v>
      </c>
      <c r="F9771" s="35" t="s">
        <v>77</v>
      </c>
      <c r="G9771" s="51" t="s">
        <v>65</v>
      </c>
      <c r="H9771" s="10">
        <v>3498</v>
      </c>
      <c r="I9771" s="10">
        <v>3741</v>
      </c>
      <c r="J9771" s="53">
        <v>7239</v>
      </c>
      <c r="K9771" s="55"/>
      <c r="L9771" s="57"/>
      <c r="M9771" s="57"/>
      <c r="N9771" s="59"/>
      <c r="O9771" s="61"/>
      <c r="P9771" s="10"/>
      <c r="Q9771" s="10"/>
      <c r="R9771" s="11"/>
      <c r="S9771" s="24">
        <f>Table1[[#This Row],[Female Voters]]/Table1[[#This Row],[Female Population]]</f>
        <v>0</v>
      </c>
      <c r="T9771" s="24">
        <f>Table1[[#This Row],[Male Voters]]/Table1[[#This Row],[Male Population]]</f>
        <v>0</v>
      </c>
      <c r="U9771" s="24">
        <f>Table1[[#This Row],[Total Voters]]/Table1[[#This Row],[Total Population]]</f>
        <v>0</v>
      </c>
      <c r="V9771" s="24">
        <f>Table1[[#This Row],[Female Ballots]]/Table1[[#This Row],[Female Population]]</f>
        <v>0</v>
      </c>
      <c r="W9771" s="24">
        <f>Table1[[#This Row],[Male Ballots]]/Table1[[#This Row],[Male Population]]</f>
        <v>0</v>
      </c>
      <c r="X9771" s="24">
        <f>Table1[[#This Row],[Total Ballots]]/Table1[[#This Row],[Total Population]]</f>
        <v>0</v>
      </c>
      <c r="Y9771" s="125" t="str">
        <f>IFERROR(Table1[[#This Row],[Female Ballots]]/Table1[[#This Row],[Female Voters]],"0.0%")</f>
        <v>0.0%</v>
      </c>
      <c r="Z9771" s="125" t="str">
        <f>IFERROR(Table1[[#This Row],[Male Ballots]]/Table1[[#This Row],[Male Voters]],"0.0%")</f>
        <v>0.0%</v>
      </c>
      <c r="AA9771" s="126" t="str">
        <f>IFERROR(Table1[[#This Row],[Total Ballots]]/Table1[[#This Row],[Total Voters]],"0.0%")</f>
        <v>0.0%</v>
      </c>
    </row>
    <row r="9772" spans="1:27" s="12" customFormat="1" x14ac:dyDescent="0.35">
      <c r="A9772" s="8" t="s">
        <v>45</v>
      </c>
      <c r="B9772" s="17">
        <v>2001</v>
      </c>
      <c r="C9772" s="17" t="s">
        <v>82</v>
      </c>
      <c r="D9772" s="17"/>
      <c r="E9772" s="35" t="s">
        <v>73</v>
      </c>
      <c r="F9772" s="35" t="s">
        <v>77</v>
      </c>
      <c r="G9772" s="51" t="s">
        <v>66</v>
      </c>
      <c r="H9772" s="10">
        <v>2280</v>
      </c>
      <c r="I9772" s="10">
        <v>2238</v>
      </c>
      <c r="J9772" s="53">
        <v>4518</v>
      </c>
      <c r="K9772" s="55"/>
      <c r="L9772" s="57"/>
      <c r="M9772" s="57"/>
      <c r="N9772" s="59"/>
      <c r="O9772" s="61"/>
      <c r="P9772" s="10"/>
      <c r="Q9772" s="10"/>
      <c r="R9772" s="11"/>
      <c r="S9772" s="24">
        <f>Table1[[#This Row],[Female Voters]]/Table1[[#This Row],[Female Population]]</f>
        <v>0</v>
      </c>
      <c r="T9772" s="24">
        <f>Table1[[#This Row],[Male Voters]]/Table1[[#This Row],[Male Population]]</f>
        <v>0</v>
      </c>
      <c r="U9772" s="24">
        <f>Table1[[#This Row],[Total Voters]]/Table1[[#This Row],[Total Population]]</f>
        <v>0</v>
      </c>
      <c r="V9772" s="24">
        <f>Table1[[#This Row],[Female Ballots]]/Table1[[#This Row],[Female Population]]</f>
        <v>0</v>
      </c>
      <c r="W9772" s="24">
        <f>Table1[[#This Row],[Male Ballots]]/Table1[[#This Row],[Male Population]]</f>
        <v>0</v>
      </c>
      <c r="X9772" s="24">
        <f>Table1[[#This Row],[Total Ballots]]/Table1[[#This Row],[Total Population]]</f>
        <v>0</v>
      </c>
      <c r="Y9772" s="125" t="str">
        <f>IFERROR(Table1[[#This Row],[Female Ballots]]/Table1[[#This Row],[Female Voters]],"0.0%")</f>
        <v>0.0%</v>
      </c>
      <c r="Z9772" s="125" t="str">
        <f>IFERROR(Table1[[#This Row],[Male Ballots]]/Table1[[#This Row],[Male Voters]],"0.0%")</f>
        <v>0.0%</v>
      </c>
      <c r="AA9772" s="126" t="str">
        <f>IFERROR(Table1[[#This Row],[Total Ballots]]/Table1[[#This Row],[Total Voters]],"0.0%")</f>
        <v>0.0%</v>
      </c>
    </row>
    <row r="9773" spans="1:27" s="12" customFormat="1" x14ac:dyDescent="0.35">
      <c r="A9773" s="8" t="s">
        <v>45</v>
      </c>
      <c r="B9773" s="17">
        <v>2001</v>
      </c>
      <c r="C9773" s="17" t="s">
        <v>82</v>
      </c>
      <c r="D9773" s="17"/>
      <c r="E9773" s="35" t="s">
        <v>73</v>
      </c>
      <c r="F9773" s="35" t="s">
        <v>77</v>
      </c>
      <c r="G9773" s="51" t="s">
        <v>67</v>
      </c>
      <c r="H9773" s="10">
        <v>4757</v>
      </c>
      <c r="I9773" s="10">
        <v>3329</v>
      </c>
      <c r="J9773" s="53">
        <v>8086</v>
      </c>
      <c r="K9773" s="55"/>
      <c r="L9773" s="57"/>
      <c r="M9773" s="57"/>
      <c r="N9773" s="59"/>
      <c r="O9773" s="61"/>
      <c r="P9773" s="10"/>
      <c r="Q9773" s="10"/>
      <c r="R9773" s="11"/>
      <c r="S9773" s="24">
        <f>Table1[[#This Row],[Female Voters]]/Table1[[#This Row],[Female Population]]</f>
        <v>0</v>
      </c>
      <c r="T9773" s="24">
        <f>Table1[[#This Row],[Male Voters]]/Table1[[#This Row],[Male Population]]</f>
        <v>0</v>
      </c>
      <c r="U9773" s="24">
        <f>Table1[[#This Row],[Total Voters]]/Table1[[#This Row],[Total Population]]</f>
        <v>0</v>
      </c>
      <c r="V9773" s="24">
        <f>Table1[[#This Row],[Female Ballots]]/Table1[[#This Row],[Female Population]]</f>
        <v>0</v>
      </c>
      <c r="W9773" s="24">
        <f>Table1[[#This Row],[Male Ballots]]/Table1[[#This Row],[Male Population]]</f>
        <v>0</v>
      </c>
      <c r="X9773" s="24">
        <f>Table1[[#This Row],[Total Ballots]]/Table1[[#This Row],[Total Population]]</f>
        <v>0</v>
      </c>
      <c r="Y9773" s="125" t="str">
        <f>IFERROR(Table1[[#This Row],[Female Ballots]]/Table1[[#This Row],[Female Voters]],"0.0%")</f>
        <v>0.0%</v>
      </c>
      <c r="Z9773" s="125" t="str">
        <f>IFERROR(Table1[[#This Row],[Male Ballots]]/Table1[[#This Row],[Male Voters]],"0.0%")</f>
        <v>0.0%</v>
      </c>
      <c r="AA9773" s="126" t="str">
        <f>IFERROR(Table1[[#This Row],[Total Ballots]]/Table1[[#This Row],[Total Voters]],"0.0%")</f>
        <v>0.0%</v>
      </c>
    </row>
    <row r="9774" spans="1:27" s="12" customFormat="1" x14ac:dyDescent="0.35">
      <c r="A9774" s="8" t="s">
        <v>35</v>
      </c>
      <c r="B9774" s="17">
        <v>2001</v>
      </c>
      <c r="C9774" s="17" t="s">
        <v>82</v>
      </c>
      <c r="D9774" s="17"/>
      <c r="E9774" s="35" t="s">
        <v>75</v>
      </c>
      <c r="F9774" s="35" t="s">
        <v>77</v>
      </c>
      <c r="G9774" s="51" t="s">
        <v>79</v>
      </c>
      <c r="H9774" s="10">
        <v>66762</v>
      </c>
      <c r="I9774" s="10">
        <v>63639</v>
      </c>
      <c r="J9774" s="53">
        <v>130401</v>
      </c>
      <c r="K9774" s="55"/>
      <c r="L9774" s="57"/>
      <c r="M9774" s="57"/>
      <c r="N9774" s="59">
        <v>97828</v>
      </c>
      <c r="O9774" s="61"/>
      <c r="P9774" s="10"/>
      <c r="Q9774" s="10"/>
      <c r="R9774" s="11">
        <v>44163</v>
      </c>
      <c r="S9774" s="24">
        <f>Table1[[#This Row],[Female Voters]]/Table1[[#This Row],[Female Population]]</f>
        <v>0</v>
      </c>
      <c r="T9774" s="24">
        <f>Table1[[#This Row],[Male Voters]]/Table1[[#This Row],[Male Population]]</f>
        <v>0</v>
      </c>
      <c r="U9774" s="24">
        <f>Table1[[#This Row],[Total Voters]]/Table1[[#This Row],[Total Population]]</f>
        <v>0.75020897079010129</v>
      </c>
      <c r="V9774" s="24">
        <f>Table1[[#This Row],[Female Ballots]]/Table1[[#This Row],[Female Population]]</f>
        <v>0</v>
      </c>
      <c r="W9774" s="24">
        <f>Table1[[#This Row],[Male Ballots]]/Table1[[#This Row],[Male Population]]</f>
        <v>0</v>
      </c>
      <c r="X9774" s="24">
        <f>Table1[[#This Row],[Total Ballots]]/Table1[[#This Row],[Total Population]]</f>
        <v>0.33867071571537027</v>
      </c>
      <c r="Y9774" s="125" t="str">
        <f>IFERROR(Table1[[#This Row],[Female Ballots]]/Table1[[#This Row],[Female Voters]],"0.0%")</f>
        <v>0.0%</v>
      </c>
      <c r="Z9774" s="125" t="str">
        <f>IFERROR(Table1[[#This Row],[Male Ballots]]/Table1[[#This Row],[Male Voters]],"0.0%")</f>
        <v>0.0%</v>
      </c>
      <c r="AA9774" s="126">
        <f>IFERROR(Table1[[#This Row],[Total Ballots]]/Table1[[#This Row],[Total Voters]],"0.0%")</f>
        <v>0.45143517193441551</v>
      </c>
    </row>
    <row r="9775" spans="1:27" s="12" customFormat="1" x14ac:dyDescent="0.35">
      <c r="A9775" s="8" t="s">
        <v>35</v>
      </c>
      <c r="B9775" s="17">
        <v>2001</v>
      </c>
      <c r="C9775" s="17" t="s">
        <v>82</v>
      </c>
      <c r="D9775" s="17"/>
      <c r="E9775" s="35" t="s">
        <v>75</v>
      </c>
      <c r="F9775" s="35" t="s">
        <v>77</v>
      </c>
      <c r="G9775" s="51" t="s">
        <v>62</v>
      </c>
      <c r="H9775" s="10">
        <v>12641</v>
      </c>
      <c r="I9775" s="10">
        <v>12077</v>
      </c>
      <c r="J9775" s="53">
        <v>24718</v>
      </c>
      <c r="K9775" s="55"/>
      <c r="L9775" s="57"/>
      <c r="M9775" s="57"/>
      <c r="N9775" s="59"/>
      <c r="O9775" s="61"/>
      <c r="P9775" s="10"/>
      <c r="Q9775" s="10"/>
      <c r="R9775" s="11"/>
      <c r="S9775" s="24">
        <f>Table1[[#This Row],[Female Voters]]/Table1[[#This Row],[Female Population]]</f>
        <v>0</v>
      </c>
      <c r="T9775" s="24">
        <f>Table1[[#This Row],[Male Voters]]/Table1[[#This Row],[Male Population]]</f>
        <v>0</v>
      </c>
      <c r="U9775" s="24">
        <f>Table1[[#This Row],[Total Voters]]/Table1[[#This Row],[Total Population]]</f>
        <v>0</v>
      </c>
      <c r="V9775" s="24">
        <f>Table1[[#This Row],[Female Ballots]]/Table1[[#This Row],[Female Population]]</f>
        <v>0</v>
      </c>
      <c r="W9775" s="24">
        <f>Table1[[#This Row],[Male Ballots]]/Table1[[#This Row],[Male Population]]</f>
        <v>0</v>
      </c>
      <c r="X9775" s="24">
        <f>Table1[[#This Row],[Total Ballots]]/Table1[[#This Row],[Total Population]]</f>
        <v>0</v>
      </c>
      <c r="Y9775" s="125" t="str">
        <f>IFERROR(Table1[[#This Row],[Female Ballots]]/Table1[[#This Row],[Female Voters]],"0.0%")</f>
        <v>0.0%</v>
      </c>
      <c r="Z9775" s="125" t="str">
        <f>IFERROR(Table1[[#This Row],[Male Ballots]]/Table1[[#This Row],[Male Voters]],"0.0%")</f>
        <v>0.0%</v>
      </c>
      <c r="AA9775" s="126" t="str">
        <f>IFERROR(Table1[[#This Row],[Total Ballots]]/Table1[[#This Row],[Total Voters]],"0.0%")</f>
        <v>0.0%</v>
      </c>
    </row>
    <row r="9776" spans="1:27" s="12" customFormat="1" x14ac:dyDescent="0.35">
      <c r="A9776" s="8" t="s">
        <v>35</v>
      </c>
      <c r="B9776" s="17">
        <v>2001</v>
      </c>
      <c r="C9776" s="17" t="s">
        <v>82</v>
      </c>
      <c r="D9776" s="17"/>
      <c r="E9776" s="35" t="s">
        <v>75</v>
      </c>
      <c r="F9776" s="35" t="s">
        <v>77</v>
      </c>
      <c r="G9776" s="51" t="s">
        <v>63</v>
      </c>
      <c r="H9776" s="10">
        <v>10508</v>
      </c>
      <c r="I9776" s="10">
        <v>11172</v>
      </c>
      <c r="J9776" s="53">
        <v>21680</v>
      </c>
      <c r="K9776" s="55"/>
      <c r="L9776" s="57"/>
      <c r="M9776" s="57"/>
      <c r="N9776" s="59"/>
      <c r="O9776" s="61"/>
      <c r="P9776" s="10"/>
      <c r="Q9776" s="10"/>
      <c r="R9776" s="11"/>
      <c r="S9776" s="24">
        <f>Table1[[#This Row],[Female Voters]]/Table1[[#This Row],[Female Population]]</f>
        <v>0</v>
      </c>
      <c r="T9776" s="24">
        <f>Table1[[#This Row],[Male Voters]]/Table1[[#This Row],[Male Population]]</f>
        <v>0</v>
      </c>
      <c r="U9776" s="24">
        <f>Table1[[#This Row],[Total Voters]]/Table1[[#This Row],[Total Population]]</f>
        <v>0</v>
      </c>
      <c r="V9776" s="24">
        <f>Table1[[#This Row],[Female Ballots]]/Table1[[#This Row],[Female Population]]</f>
        <v>0</v>
      </c>
      <c r="W9776" s="24">
        <f>Table1[[#This Row],[Male Ballots]]/Table1[[#This Row],[Male Population]]</f>
        <v>0</v>
      </c>
      <c r="X9776" s="24">
        <f>Table1[[#This Row],[Total Ballots]]/Table1[[#This Row],[Total Population]]</f>
        <v>0</v>
      </c>
      <c r="Y9776" s="125" t="str">
        <f>IFERROR(Table1[[#This Row],[Female Ballots]]/Table1[[#This Row],[Female Voters]],"0.0%")</f>
        <v>0.0%</v>
      </c>
      <c r="Z9776" s="125" t="str">
        <f>IFERROR(Table1[[#This Row],[Male Ballots]]/Table1[[#This Row],[Male Voters]],"0.0%")</f>
        <v>0.0%</v>
      </c>
      <c r="AA9776" s="126" t="str">
        <f>IFERROR(Table1[[#This Row],[Total Ballots]]/Table1[[#This Row],[Total Voters]],"0.0%")</f>
        <v>0.0%</v>
      </c>
    </row>
    <row r="9777" spans="1:27" s="12" customFormat="1" x14ac:dyDescent="0.35">
      <c r="A9777" s="8" t="s">
        <v>35</v>
      </c>
      <c r="B9777" s="17">
        <v>2001</v>
      </c>
      <c r="C9777" s="17" t="s">
        <v>82</v>
      </c>
      <c r="D9777" s="17"/>
      <c r="E9777" s="35" t="s">
        <v>75</v>
      </c>
      <c r="F9777" s="35" t="s">
        <v>77</v>
      </c>
      <c r="G9777" s="51" t="s">
        <v>64</v>
      </c>
      <c r="H9777" s="10">
        <v>12415</v>
      </c>
      <c r="I9777" s="10">
        <v>12098</v>
      </c>
      <c r="J9777" s="53">
        <v>24513</v>
      </c>
      <c r="K9777" s="55"/>
      <c r="L9777" s="57"/>
      <c r="M9777" s="57"/>
      <c r="N9777" s="59"/>
      <c r="O9777" s="61"/>
      <c r="P9777" s="10"/>
      <c r="Q9777" s="10"/>
      <c r="R9777" s="11"/>
      <c r="S9777" s="24">
        <f>Table1[[#This Row],[Female Voters]]/Table1[[#This Row],[Female Population]]</f>
        <v>0</v>
      </c>
      <c r="T9777" s="24">
        <f>Table1[[#This Row],[Male Voters]]/Table1[[#This Row],[Male Population]]</f>
        <v>0</v>
      </c>
      <c r="U9777" s="24">
        <f>Table1[[#This Row],[Total Voters]]/Table1[[#This Row],[Total Population]]</f>
        <v>0</v>
      </c>
      <c r="V9777" s="24">
        <f>Table1[[#This Row],[Female Ballots]]/Table1[[#This Row],[Female Population]]</f>
        <v>0</v>
      </c>
      <c r="W9777" s="24">
        <f>Table1[[#This Row],[Male Ballots]]/Table1[[#This Row],[Male Population]]</f>
        <v>0</v>
      </c>
      <c r="X9777" s="24">
        <f>Table1[[#This Row],[Total Ballots]]/Table1[[#This Row],[Total Population]]</f>
        <v>0</v>
      </c>
      <c r="Y9777" s="125" t="str">
        <f>IFERROR(Table1[[#This Row],[Female Ballots]]/Table1[[#This Row],[Female Voters]],"0.0%")</f>
        <v>0.0%</v>
      </c>
      <c r="Z9777" s="125" t="str">
        <f>IFERROR(Table1[[#This Row],[Male Ballots]]/Table1[[#This Row],[Male Voters]],"0.0%")</f>
        <v>0.0%</v>
      </c>
      <c r="AA9777" s="126" t="str">
        <f>IFERROR(Table1[[#This Row],[Total Ballots]]/Table1[[#This Row],[Total Voters]],"0.0%")</f>
        <v>0.0%</v>
      </c>
    </row>
    <row r="9778" spans="1:27" s="12" customFormat="1" x14ac:dyDescent="0.35">
      <c r="A9778" s="8" t="s">
        <v>35</v>
      </c>
      <c r="B9778" s="17">
        <v>2001</v>
      </c>
      <c r="C9778" s="17" t="s">
        <v>82</v>
      </c>
      <c r="D9778" s="17"/>
      <c r="E9778" s="35" t="s">
        <v>75</v>
      </c>
      <c r="F9778" s="35" t="s">
        <v>77</v>
      </c>
      <c r="G9778" s="51" t="s">
        <v>65</v>
      </c>
      <c r="H9778" s="10">
        <v>12703</v>
      </c>
      <c r="I9778" s="10">
        <v>12310</v>
      </c>
      <c r="J9778" s="53">
        <v>25013</v>
      </c>
      <c r="K9778" s="55"/>
      <c r="L9778" s="57"/>
      <c r="M9778" s="57"/>
      <c r="N9778" s="59"/>
      <c r="O9778" s="61"/>
      <c r="P9778" s="10"/>
      <c r="Q9778" s="10"/>
      <c r="R9778" s="11"/>
      <c r="S9778" s="24">
        <f>Table1[[#This Row],[Female Voters]]/Table1[[#This Row],[Female Population]]</f>
        <v>0</v>
      </c>
      <c r="T9778" s="24">
        <f>Table1[[#This Row],[Male Voters]]/Table1[[#This Row],[Male Population]]</f>
        <v>0</v>
      </c>
      <c r="U9778" s="24">
        <f>Table1[[#This Row],[Total Voters]]/Table1[[#This Row],[Total Population]]</f>
        <v>0</v>
      </c>
      <c r="V9778" s="24">
        <f>Table1[[#This Row],[Female Ballots]]/Table1[[#This Row],[Female Population]]</f>
        <v>0</v>
      </c>
      <c r="W9778" s="24">
        <f>Table1[[#This Row],[Male Ballots]]/Table1[[#This Row],[Male Population]]</f>
        <v>0</v>
      </c>
      <c r="X9778" s="24">
        <f>Table1[[#This Row],[Total Ballots]]/Table1[[#This Row],[Total Population]]</f>
        <v>0</v>
      </c>
      <c r="Y9778" s="125" t="str">
        <f>IFERROR(Table1[[#This Row],[Female Ballots]]/Table1[[#This Row],[Female Voters]],"0.0%")</f>
        <v>0.0%</v>
      </c>
      <c r="Z9778" s="125" t="str">
        <f>IFERROR(Table1[[#This Row],[Male Ballots]]/Table1[[#This Row],[Male Voters]],"0.0%")</f>
        <v>0.0%</v>
      </c>
      <c r="AA9778" s="126" t="str">
        <f>IFERROR(Table1[[#This Row],[Total Ballots]]/Table1[[#This Row],[Total Voters]],"0.0%")</f>
        <v>0.0%</v>
      </c>
    </row>
    <row r="9779" spans="1:27" s="12" customFormat="1" x14ac:dyDescent="0.35">
      <c r="A9779" s="8" t="s">
        <v>35</v>
      </c>
      <c r="B9779" s="17">
        <v>2001</v>
      </c>
      <c r="C9779" s="17" t="s">
        <v>82</v>
      </c>
      <c r="D9779" s="17"/>
      <c r="E9779" s="35" t="s">
        <v>75</v>
      </c>
      <c r="F9779" s="35" t="s">
        <v>77</v>
      </c>
      <c r="G9779" s="51" t="s">
        <v>66</v>
      </c>
      <c r="H9779" s="10">
        <v>7286</v>
      </c>
      <c r="I9779" s="10">
        <v>7267</v>
      </c>
      <c r="J9779" s="53">
        <v>14553</v>
      </c>
      <c r="K9779" s="55"/>
      <c r="L9779" s="57"/>
      <c r="M9779" s="57"/>
      <c r="N9779" s="59"/>
      <c r="O9779" s="61"/>
      <c r="P9779" s="10"/>
      <c r="Q9779" s="10"/>
      <c r="R9779" s="11"/>
      <c r="S9779" s="24">
        <f>Table1[[#This Row],[Female Voters]]/Table1[[#This Row],[Female Population]]</f>
        <v>0</v>
      </c>
      <c r="T9779" s="24">
        <f>Table1[[#This Row],[Male Voters]]/Table1[[#This Row],[Male Population]]</f>
        <v>0</v>
      </c>
      <c r="U9779" s="24">
        <f>Table1[[#This Row],[Total Voters]]/Table1[[#This Row],[Total Population]]</f>
        <v>0</v>
      </c>
      <c r="V9779" s="24">
        <f>Table1[[#This Row],[Female Ballots]]/Table1[[#This Row],[Female Population]]</f>
        <v>0</v>
      </c>
      <c r="W9779" s="24">
        <f>Table1[[#This Row],[Male Ballots]]/Table1[[#This Row],[Male Population]]</f>
        <v>0</v>
      </c>
      <c r="X9779" s="24">
        <f>Table1[[#This Row],[Total Ballots]]/Table1[[#This Row],[Total Population]]</f>
        <v>0</v>
      </c>
      <c r="Y9779" s="125" t="str">
        <f>IFERROR(Table1[[#This Row],[Female Ballots]]/Table1[[#This Row],[Female Voters]],"0.0%")</f>
        <v>0.0%</v>
      </c>
      <c r="Z9779" s="125" t="str">
        <f>IFERROR(Table1[[#This Row],[Male Ballots]]/Table1[[#This Row],[Male Voters]],"0.0%")</f>
        <v>0.0%</v>
      </c>
      <c r="AA9779" s="126" t="str">
        <f>IFERROR(Table1[[#This Row],[Total Ballots]]/Table1[[#This Row],[Total Voters]],"0.0%")</f>
        <v>0.0%</v>
      </c>
    </row>
    <row r="9780" spans="1:27" s="12" customFormat="1" x14ac:dyDescent="0.35">
      <c r="A9780" s="8" t="s">
        <v>35</v>
      </c>
      <c r="B9780" s="17">
        <v>2001</v>
      </c>
      <c r="C9780" s="17" t="s">
        <v>82</v>
      </c>
      <c r="D9780" s="17"/>
      <c r="E9780" s="35" t="s">
        <v>75</v>
      </c>
      <c r="F9780" s="35" t="s">
        <v>77</v>
      </c>
      <c r="G9780" s="51" t="s">
        <v>67</v>
      </c>
      <c r="H9780" s="10">
        <v>11209</v>
      </c>
      <c r="I9780" s="10">
        <v>8715</v>
      </c>
      <c r="J9780" s="53">
        <v>19924</v>
      </c>
      <c r="K9780" s="55"/>
      <c r="L9780" s="57"/>
      <c r="M9780" s="57"/>
      <c r="N9780" s="59"/>
      <c r="O9780" s="61"/>
      <c r="P9780" s="10"/>
      <c r="Q9780" s="10"/>
      <c r="R9780" s="11"/>
      <c r="S9780" s="24">
        <f>Table1[[#This Row],[Female Voters]]/Table1[[#This Row],[Female Population]]</f>
        <v>0</v>
      </c>
      <c r="T9780" s="24">
        <f>Table1[[#This Row],[Male Voters]]/Table1[[#This Row],[Male Population]]</f>
        <v>0</v>
      </c>
      <c r="U9780" s="24">
        <f>Table1[[#This Row],[Total Voters]]/Table1[[#This Row],[Total Population]]</f>
        <v>0</v>
      </c>
      <c r="V9780" s="24">
        <f>Table1[[#This Row],[Female Ballots]]/Table1[[#This Row],[Female Population]]</f>
        <v>0</v>
      </c>
      <c r="W9780" s="24">
        <f>Table1[[#This Row],[Male Ballots]]/Table1[[#This Row],[Male Population]]</f>
        <v>0</v>
      </c>
      <c r="X9780" s="24">
        <f>Table1[[#This Row],[Total Ballots]]/Table1[[#This Row],[Total Population]]</f>
        <v>0</v>
      </c>
      <c r="Y9780" s="125" t="str">
        <f>IFERROR(Table1[[#This Row],[Female Ballots]]/Table1[[#This Row],[Female Voters]],"0.0%")</f>
        <v>0.0%</v>
      </c>
      <c r="Z9780" s="125" t="str">
        <f>IFERROR(Table1[[#This Row],[Male Ballots]]/Table1[[#This Row],[Male Voters]],"0.0%")</f>
        <v>0.0%</v>
      </c>
      <c r="AA9780" s="126" t="str">
        <f>IFERROR(Table1[[#This Row],[Total Ballots]]/Table1[[#This Row],[Total Voters]],"0.0%")</f>
        <v>0.0%</v>
      </c>
    </row>
    <row r="9781" spans="1:27" s="12" customFormat="1" x14ac:dyDescent="0.35">
      <c r="A9781" s="8" t="s">
        <v>57</v>
      </c>
      <c r="B9781" s="17">
        <v>2001</v>
      </c>
      <c r="C9781" s="17" t="s">
        <v>82</v>
      </c>
      <c r="D9781" s="17"/>
      <c r="E9781" s="35" t="s">
        <v>73</v>
      </c>
      <c r="F9781" s="35" t="s">
        <v>77</v>
      </c>
      <c r="G9781" s="51" t="s">
        <v>79</v>
      </c>
      <c r="H9781" s="10">
        <v>16423.97</v>
      </c>
      <c r="I9781" s="10">
        <v>16774.98</v>
      </c>
      <c r="J9781" s="53">
        <v>33198.99</v>
      </c>
      <c r="K9781" s="55"/>
      <c r="L9781" s="57"/>
      <c r="M9781" s="57"/>
      <c r="N9781" s="59">
        <v>24617</v>
      </c>
      <c r="O9781" s="61"/>
      <c r="P9781" s="10"/>
      <c r="Q9781" s="10"/>
      <c r="R9781" s="11">
        <v>10028</v>
      </c>
      <c r="S9781" s="24">
        <f>Table1[[#This Row],[Female Voters]]/Table1[[#This Row],[Female Population]]</f>
        <v>0</v>
      </c>
      <c r="T9781" s="24">
        <f>Table1[[#This Row],[Male Voters]]/Table1[[#This Row],[Male Population]]</f>
        <v>0</v>
      </c>
      <c r="U9781" s="24">
        <f>Table1[[#This Row],[Total Voters]]/Table1[[#This Row],[Total Population]]</f>
        <v>0.74149846124836938</v>
      </c>
      <c r="V9781" s="24">
        <f>Table1[[#This Row],[Female Ballots]]/Table1[[#This Row],[Female Population]]</f>
        <v>0</v>
      </c>
      <c r="W9781" s="24">
        <f>Table1[[#This Row],[Male Ballots]]/Table1[[#This Row],[Male Population]]</f>
        <v>0</v>
      </c>
      <c r="X9781" s="24">
        <f>Table1[[#This Row],[Total Ballots]]/Table1[[#This Row],[Total Population]]</f>
        <v>0.30205738186613512</v>
      </c>
      <c r="Y9781" s="125" t="str">
        <f>IFERROR(Table1[[#This Row],[Female Ballots]]/Table1[[#This Row],[Female Voters]],"0.0%")</f>
        <v>0.0%</v>
      </c>
      <c r="Z9781" s="125" t="str">
        <f>IFERROR(Table1[[#This Row],[Male Ballots]]/Table1[[#This Row],[Male Voters]],"0.0%")</f>
        <v>0.0%</v>
      </c>
      <c r="AA9781" s="126">
        <f>IFERROR(Table1[[#This Row],[Total Ballots]]/Table1[[#This Row],[Total Voters]],"0.0%")</f>
        <v>0.40736076694966894</v>
      </c>
    </row>
    <row r="9782" spans="1:27" s="12" customFormat="1" x14ac:dyDescent="0.35">
      <c r="A9782" s="8" t="s">
        <v>57</v>
      </c>
      <c r="B9782" s="17">
        <v>2001</v>
      </c>
      <c r="C9782" s="17" t="s">
        <v>82</v>
      </c>
      <c r="D9782" s="17"/>
      <c r="E9782" s="35" t="s">
        <v>73</v>
      </c>
      <c r="F9782" s="35" t="s">
        <v>77</v>
      </c>
      <c r="G9782" s="51" t="s">
        <v>62</v>
      </c>
      <c r="H9782" s="10">
        <v>6559.96</v>
      </c>
      <c r="I9782" s="10">
        <v>6957.96</v>
      </c>
      <c r="J9782" s="53">
        <v>13517.91</v>
      </c>
      <c r="K9782" s="55"/>
      <c r="L9782" s="57"/>
      <c r="M9782" s="57"/>
      <c r="N9782" s="59"/>
      <c r="O9782" s="61"/>
      <c r="P9782" s="10"/>
      <c r="Q9782" s="10"/>
      <c r="R9782" s="11"/>
      <c r="S9782" s="24">
        <f>Table1[[#This Row],[Female Voters]]/Table1[[#This Row],[Female Population]]</f>
        <v>0</v>
      </c>
      <c r="T9782" s="24">
        <f>Table1[[#This Row],[Male Voters]]/Table1[[#This Row],[Male Population]]</f>
        <v>0</v>
      </c>
      <c r="U9782" s="24">
        <f>Table1[[#This Row],[Total Voters]]/Table1[[#This Row],[Total Population]]</f>
        <v>0</v>
      </c>
      <c r="V9782" s="24">
        <f>Table1[[#This Row],[Female Ballots]]/Table1[[#This Row],[Female Population]]</f>
        <v>0</v>
      </c>
      <c r="W9782" s="24">
        <f>Table1[[#This Row],[Male Ballots]]/Table1[[#This Row],[Male Population]]</f>
        <v>0</v>
      </c>
      <c r="X9782" s="24">
        <f>Table1[[#This Row],[Total Ballots]]/Table1[[#This Row],[Total Population]]</f>
        <v>0</v>
      </c>
      <c r="Y9782" s="125" t="str">
        <f>IFERROR(Table1[[#This Row],[Female Ballots]]/Table1[[#This Row],[Female Voters]],"0.0%")</f>
        <v>0.0%</v>
      </c>
      <c r="Z9782" s="125" t="str">
        <f>IFERROR(Table1[[#This Row],[Male Ballots]]/Table1[[#This Row],[Male Voters]],"0.0%")</f>
        <v>0.0%</v>
      </c>
      <c r="AA9782" s="126" t="str">
        <f>IFERROR(Table1[[#This Row],[Total Ballots]]/Table1[[#This Row],[Total Voters]],"0.0%")</f>
        <v>0.0%</v>
      </c>
    </row>
    <row r="9783" spans="1:27" s="12" customFormat="1" x14ac:dyDescent="0.35">
      <c r="A9783" s="8" t="s">
        <v>57</v>
      </c>
      <c r="B9783" s="17">
        <v>2001</v>
      </c>
      <c r="C9783" s="17" t="s">
        <v>82</v>
      </c>
      <c r="D9783" s="17"/>
      <c r="E9783" s="35" t="s">
        <v>73</v>
      </c>
      <c r="F9783" s="35" t="s">
        <v>77</v>
      </c>
      <c r="G9783" s="51" t="s">
        <v>63</v>
      </c>
      <c r="H9783" s="10">
        <v>2444</v>
      </c>
      <c r="I9783" s="10">
        <v>2767</v>
      </c>
      <c r="J9783" s="53">
        <v>5211.01</v>
      </c>
      <c r="K9783" s="55"/>
      <c r="L9783" s="57"/>
      <c r="M9783" s="57"/>
      <c r="N9783" s="59"/>
      <c r="O9783" s="61"/>
      <c r="P9783" s="10"/>
      <c r="Q9783" s="10"/>
      <c r="R9783" s="11"/>
      <c r="S9783" s="24">
        <f>Table1[[#This Row],[Female Voters]]/Table1[[#This Row],[Female Population]]</f>
        <v>0</v>
      </c>
      <c r="T9783" s="24">
        <f>Table1[[#This Row],[Male Voters]]/Table1[[#This Row],[Male Population]]</f>
        <v>0</v>
      </c>
      <c r="U9783" s="24">
        <f>Table1[[#This Row],[Total Voters]]/Table1[[#This Row],[Total Population]]</f>
        <v>0</v>
      </c>
      <c r="V9783" s="24">
        <f>Table1[[#This Row],[Female Ballots]]/Table1[[#This Row],[Female Population]]</f>
        <v>0</v>
      </c>
      <c r="W9783" s="24">
        <f>Table1[[#This Row],[Male Ballots]]/Table1[[#This Row],[Male Population]]</f>
        <v>0</v>
      </c>
      <c r="X9783" s="24">
        <f>Table1[[#This Row],[Total Ballots]]/Table1[[#This Row],[Total Population]]</f>
        <v>0</v>
      </c>
      <c r="Y9783" s="125" t="str">
        <f>IFERROR(Table1[[#This Row],[Female Ballots]]/Table1[[#This Row],[Female Voters]],"0.0%")</f>
        <v>0.0%</v>
      </c>
      <c r="Z9783" s="125" t="str">
        <f>IFERROR(Table1[[#This Row],[Male Ballots]]/Table1[[#This Row],[Male Voters]],"0.0%")</f>
        <v>0.0%</v>
      </c>
      <c r="AA9783" s="126" t="str">
        <f>IFERROR(Table1[[#This Row],[Total Ballots]]/Table1[[#This Row],[Total Voters]],"0.0%")</f>
        <v>0.0%</v>
      </c>
    </row>
    <row r="9784" spans="1:27" s="12" customFormat="1" x14ac:dyDescent="0.35">
      <c r="A9784" s="8" t="s">
        <v>57</v>
      </c>
      <c r="B9784" s="17">
        <v>2001</v>
      </c>
      <c r="C9784" s="17" t="s">
        <v>82</v>
      </c>
      <c r="D9784" s="17"/>
      <c r="E9784" s="35" t="s">
        <v>73</v>
      </c>
      <c r="F9784" s="35" t="s">
        <v>77</v>
      </c>
      <c r="G9784" s="51" t="s">
        <v>64</v>
      </c>
      <c r="H9784" s="10">
        <v>2151.0100000000002</v>
      </c>
      <c r="I9784" s="10">
        <v>2118.0100000000002</v>
      </c>
      <c r="J9784" s="53">
        <v>4269.0200000000004</v>
      </c>
      <c r="K9784" s="55"/>
      <c r="L9784" s="57"/>
      <c r="M9784" s="57"/>
      <c r="N9784" s="59"/>
      <c r="O9784" s="61"/>
      <c r="P9784" s="10"/>
      <c r="Q9784" s="10"/>
      <c r="R9784" s="11"/>
      <c r="S9784" s="24">
        <f>Table1[[#This Row],[Female Voters]]/Table1[[#This Row],[Female Population]]</f>
        <v>0</v>
      </c>
      <c r="T9784" s="24">
        <f>Table1[[#This Row],[Male Voters]]/Table1[[#This Row],[Male Population]]</f>
        <v>0</v>
      </c>
      <c r="U9784" s="24">
        <f>Table1[[#This Row],[Total Voters]]/Table1[[#This Row],[Total Population]]</f>
        <v>0</v>
      </c>
      <c r="V9784" s="24">
        <f>Table1[[#This Row],[Female Ballots]]/Table1[[#This Row],[Female Population]]</f>
        <v>0</v>
      </c>
      <c r="W9784" s="24">
        <f>Table1[[#This Row],[Male Ballots]]/Table1[[#This Row],[Male Population]]</f>
        <v>0</v>
      </c>
      <c r="X9784" s="24">
        <f>Table1[[#This Row],[Total Ballots]]/Table1[[#This Row],[Total Population]]</f>
        <v>0</v>
      </c>
      <c r="Y9784" s="125" t="str">
        <f>IFERROR(Table1[[#This Row],[Female Ballots]]/Table1[[#This Row],[Female Voters]],"0.0%")</f>
        <v>0.0%</v>
      </c>
      <c r="Z9784" s="125" t="str">
        <f>IFERROR(Table1[[#This Row],[Male Ballots]]/Table1[[#This Row],[Male Voters]],"0.0%")</f>
        <v>0.0%</v>
      </c>
      <c r="AA9784" s="126" t="str">
        <f>IFERROR(Table1[[#This Row],[Total Ballots]]/Table1[[#This Row],[Total Voters]],"0.0%")</f>
        <v>0.0%</v>
      </c>
    </row>
    <row r="9785" spans="1:27" s="12" customFormat="1" x14ac:dyDescent="0.35">
      <c r="A9785" s="8" t="s">
        <v>57</v>
      </c>
      <c r="B9785" s="17">
        <v>2001</v>
      </c>
      <c r="C9785" s="17" t="s">
        <v>82</v>
      </c>
      <c r="D9785" s="17"/>
      <c r="E9785" s="35" t="s">
        <v>73</v>
      </c>
      <c r="F9785" s="35" t="s">
        <v>77</v>
      </c>
      <c r="G9785" s="51" t="s">
        <v>65</v>
      </c>
      <c r="H9785" s="10">
        <v>1945</v>
      </c>
      <c r="I9785" s="10">
        <v>1988.01</v>
      </c>
      <c r="J9785" s="53">
        <v>3933.0200000000004</v>
      </c>
      <c r="K9785" s="55"/>
      <c r="L9785" s="57"/>
      <c r="M9785" s="57"/>
      <c r="N9785" s="59"/>
      <c r="O9785" s="61"/>
      <c r="P9785" s="10"/>
      <c r="Q9785" s="10"/>
      <c r="R9785" s="11"/>
      <c r="S9785" s="24">
        <f>Table1[[#This Row],[Female Voters]]/Table1[[#This Row],[Female Population]]</f>
        <v>0</v>
      </c>
      <c r="T9785" s="24">
        <f>Table1[[#This Row],[Male Voters]]/Table1[[#This Row],[Male Population]]</f>
        <v>0</v>
      </c>
      <c r="U9785" s="24">
        <f>Table1[[#This Row],[Total Voters]]/Table1[[#This Row],[Total Population]]</f>
        <v>0</v>
      </c>
      <c r="V9785" s="24">
        <f>Table1[[#This Row],[Female Ballots]]/Table1[[#This Row],[Female Population]]</f>
        <v>0</v>
      </c>
      <c r="W9785" s="24">
        <f>Table1[[#This Row],[Male Ballots]]/Table1[[#This Row],[Male Population]]</f>
        <v>0</v>
      </c>
      <c r="X9785" s="24">
        <f>Table1[[#This Row],[Total Ballots]]/Table1[[#This Row],[Total Population]]</f>
        <v>0</v>
      </c>
      <c r="Y9785" s="125" t="str">
        <f>IFERROR(Table1[[#This Row],[Female Ballots]]/Table1[[#This Row],[Female Voters]],"0.0%")</f>
        <v>0.0%</v>
      </c>
      <c r="Z9785" s="125" t="str">
        <f>IFERROR(Table1[[#This Row],[Male Ballots]]/Table1[[#This Row],[Male Voters]],"0.0%")</f>
        <v>0.0%</v>
      </c>
      <c r="AA9785" s="126" t="str">
        <f>IFERROR(Table1[[#This Row],[Total Ballots]]/Table1[[#This Row],[Total Voters]],"0.0%")</f>
        <v>0.0%</v>
      </c>
    </row>
    <row r="9786" spans="1:27" s="12" customFormat="1" x14ac:dyDescent="0.35">
      <c r="A9786" s="8" t="s">
        <v>57</v>
      </c>
      <c r="B9786" s="17">
        <v>2001</v>
      </c>
      <c r="C9786" s="17" t="s">
        <v>82</v>
      </c>
      <c r="D9786" s="17"/>
      <c r="E9786" s="35" t="s">
        <v>73</v>
      </c>
      <c r="F9786" s="35" t="s">
        <v>77</v>
      </c>
      <c r="G9786" s="51" t="s">
        <v>66</v>
      </c>
      <c r="H9786" s="10">
        <v>1313</v>
      </c>
      <c r="I9786" s="10">
        <v>1269</v>
      </c>
      <c r="J9786" s="53">
        <v>2582.02</v>
      </c>
      <c r="K9786" s="55"/>
      <c r="L9786" s="57"/>
      <c r="M9786" s="57"/>
      <c r="N9786" s="59"/>
      <c r="O9786" s="61"/>
      <c r="P9786" s="10"/>
      <c r="Q9786" s="10"/>
      <c r="R9786" s="11"/>
      <c r="S9786" s="24">
        <f>Table1[[#This Row],[Female Voters]]/Table1[[#This Row],[Female Population]]</f>
        <v>0</v>
      </c>
      <c r="T9786" s="24">
        <f>Table1[[#This Row],[Male Voters]]/Table1[[#This Row],[Male Population]]</f>
        <v>0</v>
      </c>
      <c r="U9786" s="24">
        <f>Table1[[#This Row],[Total Voters]]/Table1[[#This Row],[Total Population]]</f>
        <v>0</v>
      </c>
      <c r="V9786" s="24">
        <f>Table1[[#This Row],[Female Ballots]]/Table1[[#This Row],[Female Population]]</f>
        <v>0</v>
      </c>
      <c r="W9786" s="24">
        <f>Table1[[#This Row],[Male Ballots]]/Table1[[#This Row],[Male Population]]</f>
        <v>0</v>
      </c>
      <c r="X9786" s="24">
        <f>Table1[[#This Row],[Total Ballots]]/Table1[[#This Row],[Total Population]]</f>
        <v>0</v>
      </c>
      <c r="Y9786" s="125" t="str">
        <f>IFERROR(Table1[[#This Row],[Female Ballots]]/Table1[[#This Row],[Female Voters]],"0.0%")</f>
        <v>0.0%</v>
      </c>
      <c r="Z9786" s="125" t="str">
        <f>IFERROR(Table1[[#This Row],[Male Ballots]]/Table1[[#This Row],[Male Voters]],"0.0%")</f>
        <v>0.0%</v>
      </c>
      <c r="AA9786" s="126" t="str">
        <f>IFERROR(Table1[[#This Row],[Total Ballots]]/Table1[[#This Row],[Total Voters]],"0.0%")</f>
        <v>0.0%</v>
      </c>
    </row>
    <row r="9787" spans="1:27" s="12" customFormat="1" x14ac:dyDescent="0.35">
      <c r="A9787" s="8" t="s">
        <v>57</v>
      </c>
      <c r="B9787" s="17">
        <v>2001</v>
      </c>
      <c r="C9787" s="17" t="s">
        <v>82</v>
      </c>
      <c r="D9787" s="17"/>
      <c r="E9787" s="35" t="s">
        <v>73</v>
      </c>
      <c r="F9787" s="35" t="s">
        <v>77</v>
      </c>
      <c r="G9787" s="51" t="s">
        <v>67</v>
      </c>
      <c r="H9787" s="10">
        <v>2011</v>
      </c>
      <c r="I9787" s="10">
        <v>1675</v>
      </c>
      <c r="J9787" s="53">
        <v>3686.01</v>
      </c>
      <c r="K9787" s="55"/>
      <c r="L9787" s="57"/>
      <c r="M9787" s="57"/>
      <c r="N9787" s="59"/>
      <c r="O9787" s="61"/>
      <c r="P9787" s="10"/>
      <c r="Q9787" s="10"/>
      <c r="R9787" s="11"/>
      <c r="S9787" s="24">
        <f>Table1[[#This Row],[Female Voters]]/Table1[[#This Row],[Female Population]]</f>
        <v>0</v>
      </c>
      <c r="T9787" s="24">
        <f>Table1[[#This Row],[Male Voters]]/Table1[[#This Row],[Male Population]]</f>
        <v>0</v>
      </c>
      <c r="U9787" s="24">
        <f>Table1[[#This Row],[Total Voters]]/Table1[[#This Row],[Total Population]]</f>
        <v>0</v>
      </c>
      <c r="V9787" s="24">
        <f>Table1[[#This Row],[Female Ballots]]/Table1[[#This Row],[Female Population]]</f>
        <v>0</v>
      </c>
      <c r="W9787" s="24">
        <f>Table1[[#This Row],[Male Ballots]]/Table1[[#This Row],[Male Population]]</f>
        <v>0</v>
      </c>
      <c r="X9787" s="24">
        <f>Table1[[#This Row],[Total Ballots]]/Table1[[#This Row],[Total Population]]</f>
        <v>0</v>
      </c>
      <c r="Y9787" s="125" t="str">
        <f>IFERROR(Table1[[#This Row],[Female Ballots]]/Table1[[#This Row],[Female Voters]],"0.0%")</f>
        <v>0.0%</v>
      </c>
      <c r="Z9787" s="125" t="str">
        <f>IFERROR(Table1[[#This Row],[Male Ballots]]/Table1[[#This Row],[Male Voters]],"0.0%")</f>
        <v>0.0%</v>
      </c>
      <c r="AA9787" s="126" t="str">
        <f>IFERROR(Table1[[#This Row],[Total Ballots]]/Table1[[#This Row],[Total Voters]],"0.0%")</f>
        <v>0.0%</v>
      </c>
    </row>
    <row r="9788" spans="1:27" s="12" customFormat="1" x14ac:dyDescent="0.35">
      <c r="A9788" s="8" t="s">
        <v>58</v>
      </c>
      <c r="B9788" s="17">
        <v>2001</v>
      </c>
      <c r="C9788" s="17" t="s">
        <v>82</v>
      </c>
      <c r="D9788" s="17" t="s">
        <v>69</v>
      </c>
      <c r="E9788" s="35" t="s">
        <v>74</v>
      </c>
      <c r="F9788" s="35" t="s">
        <v>77</v>
      </c>
      <c r="G9788" s="51" t="s">
        <v>79</v>
      </c>
      <c r="H9788" s="10">
        <v>77652</v>
      </c>
      <c r="I9788" s="10">
        <v>75577</v>
      </c>
      <c r="J9788" s="53">
        <v>153229</v>
      </c>
      <c r="K9788" s="55"/>
      <c r="L9788" s="57"/>
      <c r="M9788" s="57"/>
      <c r="N9788" s="59">
        <v>94647</v>
      </c>
      <c r="O9788" s="61"/>
      <c r="P9788" s="10"/>
      <c r="Q9788" s="10"/>
      <c r="R9788" s="11">
        <v>42971</v>
      </c>
      <c r="S9788" s="24">
        <f>Table1[[#This Row],[Female Voters]]/Table1[[#This Row],[Female Population]]</f>
        <v>0</v>
      </c>
      <c r="T9788" s="24">
        <f>Table1[[#This Row],[Male Voters]]/Table1[[#This Row],[Male Population]]</f>
        <v>0</v>
      </c>
      <c r="U9788" s="24">
        <f>Table1[[#This Row],[Total Voters]]/Table1[[#This Row],[Total Population]]</f>
        <v>0.61768333670519293</v>
      </c>
      <c r="V9788" s="24">
        <f>Table1[[#This Row],[Female Ballots]]/Table1[[#This Row],[Female Population]]</f>
        <v>0</v>
      </c>
      <c r="W9788" s="24">
        <f>Table1[[#This Row],[Male Ballots]]/Table1[[#This Row],[Male Population]]</f>
        <v>0</v>
      </c>
      <c r="X9788" s="24">
        <f>Table1[[#This Row],[Total Ballots]]/Table1[[#This Row],[Total Population]]</f>
        <v>0.28043647090302748</v>
      </c>
      <c r="Y9788" s="125" t="str">
        <f>IFERROR(Table1[[#This Row],[Female Ballots]]/Table1[[#This Row],[Female Voters]],"0.0%")</f>
        <v>0.0%</v>
      </c>
      <c r="Z9788" s="125" t="str">
        <f>IFERROR(Table1[[#This Row],[Male Ballots]]/Table1[[#This Row],[Male Voters]],"0.0%")</f>
        <v>0.0%</v>
      </c>
      <c r="AA9788" s="126">
        <f>IFERROR(Table1[[#This Row],[Total Ballots]]/Table1[[#This Row],[Total Voters]],"0.0%")</f>
        <v>0.45401333375595632</v>
      </c>
    </row>
    <row r="9789" spans="1:27" s="12" customFormat="1" x14ac:dyDescent="0.35">
      <c r="A9789" s="8" t="s">
        <v>58</v>
      </c>
      <c r="B9789" s="17">
        <v>2001</v>
      </c>
      <c r="C9789" s="17" t="s">
        <v>82</v>
      </c>
      <c r="D9789" s="17" t="s">
        <v>69</v>
      </c>
      <c r="E9789" s="35" t="s">
        <v>74</v>
      </c>
      <c r="F9789" s="35" t="s">
        <v>77</v>
      </c>
      <c r="G9789" s="51" t="s">
        <v>62</v>
      </c>
      <c r="H9789" s="10">
        <v>10657</v>
      </c>
      <c r="I9789" s="10">
        <v>11788</v>
      </c>
      <c r="J9789" s="53">
        <v>22445</v>
      </c>
      <c r="K9789" s="55"/>
      <c r="L9789" s="57"/>
      <c r="M9789" s="57"/>
      <c r="N9789" s="59"/>
      <c r="O9789" s="61"/>
      <c r="P9789" s="10"/>
      <c r="Q9789" s="10"/>
      <c r="R9789" s="11"/>
      <c r="S9789" s="24">
        <f>Table1[[#This Row],[Female Voters]]/Table1[[#This Row],[Female Population]]</f>
        <v>0</v>
      </c>
      <c r="T9789" s="24">
        <f>Table1[[#This Row],[Male Voters]]/Table1[[#This Row],[Male Population]]</f>
        <v>0</v>
      </c>
      <c r="U9789" s="24">
        <f>Table1[[#This Row],[Total Voters]]/Table1[[#This Row],[Total Population]]</f>
        <v>0</v>
      </c>
      <c r="V9789" s="24">
        <f>Table1[[#This Row],[Female Ballots]]/Table1[[#This Row],[Female Population]]</f>
        <v>0</v>
      </c>
      <c r="W9789" s="24">
        <f>Table1[[#This Row],[Male Ballots]]/Table1[[#This Row],[Male Population]]</f>
        <v>0</v>
      </c>
      <c r="X9789" s="24">
        <f>Table1[[#This Row],[Total Ballots]]/Table1[[#This Row],[Total Population]]</f>
        <v>0</v>
      </c>
      <c r="Y9789" s="125" t="str">
        <f>IFERROR(Table1[[#This Row],[Female Ballots]]/Table1[[#This Row],[Female Voters]],"0.0%")</f>
        <v>0.0%</v>
      </c>
      <c r="Z9789" s="125" t="str">
        <f>IFERROR(Table1[[#This Row],[Male Ballots]]/Table1[[#This Row],[Male Voters]],"0.0%")</f>
        <v>0.0%</v>
      </c>
      <c r="AA9789" s="126" t="str">
        <f>IFERROR(Table1[[#This Row],[Total Ballots]]/Table1[[#This Row],[Total Voters]],"0.0%")</f>
        <v>0.0%</v>
      </c>
    </row>
    <row r="9790" spans="1:27" s="12" customFormat="1" x14ac:dyDescent="0.35">
      <c r="A9790" s="8" t="s">
        <v>58</v>
      </c>
      <c r="B9790" s="17">
        <v>2001</v>
      </c>
      <c r="C9790" s="17" t="s">
        <v>82</v>
      </c>
      <c r="D9790" s="17" t="s">
        <v>69</v>
      </c>
      <c r="E9790" s="35" t="s">
        <v>74</v>
      </c>
      <c r="F9790" s="35" t="s">
        <v>77</v>
      </c>
      <c r="G9790" s="51" t="s">
        <v>63</v>
      </c>
      <c r="H9790" s="10">
        <v>14416</v>
      </c>
      <c r="I9790" s="10">
        <v>15048</v>
      </c>
      <c r="J9790" s="53">
        <v>29464</v>
      </c>
      <c r="K9790" s="55"/>
      <c r="L9790" s="57"/>
      <c r="M9790" s="57"/>
      <c r="N9790" s="59"/>
      <c r="O9790" s="61"/>
      <c r="P9790" s="10"/>
      <c r="Q9790" s="10"/>
      <c r="R9790" s="11"/>
      <c r="S9790" s="24">
        <f>Table1[[#This Row],[Female Voters]]/Table1[[#This Row],[Female Population]]</f>
        <v>0</v>
      </c>
      <c r="T9790" s="24">
        <f>Table1[[#This Row],[Male Voters]]/Table1[[#This Row],[Male Population]]</f>
        <v>0</v>
      </c>
      <c r="U9790" s="24">
        <f>Table1[[#This Row],[Total Voters]]/Table1[[#This Row],[Total Population]]</f>
        <v>0</v>
      </c>
      <c r="V9790" s="24">
        <f>Table1[[#This Row],[Female Ballots]]/Table1[[#This Row],[Female Population]]</f>
        <v>0</v>
      </c>
      <c r="W9790" s="24">
        <f>Table1[[#This Row],[Male Ballots]]/Table1[[#This Row],[Male Population]]</f>
        <v>0</v>
      </c>
      <c r="X9790" s="24">
        <f>Table1[[#This Row],[Total Ballots]]/Table1[[#This Row],[Total Population]]</f>
        <v>0</v>
      </c>
      <c r="Y9790" s="125" t="str">
        <f>IFERROR(Table1[[#This Row],[Female Ballots]]/Table1[[#This Row],[Female Voters]],"0.0%")</f>
        <v>0.0%</v>
      </c>
      <c r="Z9790" s="125" t="str">
        <f>IFERROR(Table1[[#This Row],[Male Ballots]]/Table1[[#This Row],[Male Voters]],"0.0%")</f>
        <v>0.0%</v>
      </c>
      <c r="AA9790" s="126" t="str">
        <f>IFERROR(Table1[[#This Row],[Total Ballots]]/Table1[[#This Row],[Total Voters]],"0.0%")</f>
        <v>0.0%</v>
      </c>
    </row>
    <row r="9791" spans="1:27" s="12" customFormat="1" x14ac:dyDescent="0.35">
      <c r="A9791" s="8" t="s">
        <v>58</v>
      </c>
      <c r="B9791" s="17">
        <v>2001</v>
      </c>
      <c r="C9791" s="17" t="s">
        <v>82</v>
      </c>
      <c r="D9791" s="17" t="s">
        <v>69</v>
      </c>
      <c r="E9791" s="35" t="s">
        <v>74</v>
      </c>
      <c r="F9791" s="35" t="s">
        <v>77</v>
      </c>
      <c r="G9791" s="51" t="s">
        <v>64</v>
      </c>
      <c r="H9791" s="10">
        <v>15451</v>
      </c>
      <c r="I9791" s="10">
        <v>15831</v>
      </c>
      <c r="J9791" s="53">
        <v>31282</v>
      </c>
      <c r="K9791" s="55"/>
      <c r="L9791" s="57"/>
      <c r="M9791" s="57"/>
      <c r="N9791" s="59"/>
      <c r="O9791" s="61"/>
      <c r="P9791" s="10"/>
      <c r="Q9791" s="10"/>
      <c r="R9791" s="11"/>
      <c r="S9791" s="24">
        <f>Table1[[#This Row],[Female Voters]]/Table1[[#This Row],[Female Population]]</f>
        <v>0</v>
      </c>
      <c r="T9791" s="24">
        <f>Table1[[#This Row],[Male Voters]]/Table1[[#This Row],[Male Population]]</f>
        <v>0</v>
      </c>
      <c r="U9791" s="24">
        <f>Table1[[#This Row],[Total Voters]]/Table1[[#This Row],[Total Population]]</f>
        <v>0</v>
      </c>
      <c r="V9791" s="24">
        <f>Table1[[#This Row],[Female Ballots]]/Table1[[#This Row],[Female Population]]</f>
        <v>0</v>
      </c>
      <c r="W9791" s="24">
        <f>Table1[[#This Row],[Male Ballots]]/Table1[[#This Row],[Male Population]]</f>
        <v>0</v>
      </c>
      <c r="X9791" s="24">
        <f>Table1[[#This Row],[Total Ballots]]/Table1[[#This Row],[Total Population]]</f>
        <v>0</v>
      </c>
      <c r="Y9791" s="125" t="str">
        <f>IFERROR(Table1[[#This Row],[Female Ballots]]/Table1[[#This Row],[Female Voters]],"0.0%")</f>
        <v>0.0%</v>
      </c>
      <c r="Z9791" s="125" t="str">
        <f>IFERROR(Table1[[#This Row],[Male Ballots]]/Table1[[#This Row],[Male Voters]],"0.0%")</f>
        <v>0.0%</v>
      </c>
      <c r="AA9791" s="126" t="str">
        <f>IFERROR(Table1[[#This Row],[Total Ballots]]/Table1[[#This Row],[Total Voters]],"0.0%")</f>
        <v>0.0%</v>
      </c>
    </row>
    <row r="9792" spans="1:27" s="12" customFormat="1" x14ac:dyDescent="0.35">
      <c r="A9792" s="8" t="s">
        <v>58</v>
      </c>
      <c r="B9792" s="17">
        <v>2001</v>
      </c>
      <c r="C9792" s="17" t="s">
        <v>82</v>
      </c>
      <c r="D9792" s="17" t="s">
        <v>69</v>
      </c>
      <c r="E9792" s="35" t="s">
        <v>74</v>
      </c>
      <c r="F9792" s="35" t="s">
        <v>77</v>
      </c>
      <c r="G9792" s="51" t="s">
        <v>65</v>
      </c>
      <c r="H9792" s="10">
        <v>13907</v>
      </c>
      <c r="I9792" s="10">
        <v>13708</v>
      </c>
      <c r="J9792" s="53">
        <v>27615</v>
      </c>
      <c r="K9792" s="55"/>
      <c r="L9792" s="57"/>
      <c r="M9792" s="57"/>
      <c r="N9792" s="59"/>
      <c r="O9792" s="61"/>
      <c r="P9792" s="10"/>
      <c r="Q9792" s="10"/>
      <c r="R9792" s="11"/>
      <c r="S9792" s="24">
        <f>Table1[[#This Row],[Female Voters]]/Table1[[#This Row],[Female Population]]</f>
        <v>0</v>
      </c>
      <c r="T9792" s="24">
        <f>Table1[[#This Row],[Male Voters]]/Table1[[#This Row],[Male Population]]</f>
        <v>0</v>
      </c>
      <c r="U9792" s="24">
        <f>Table1[[#This Row],[Total Voters]]/Table1[[#This Row],[Total Population]]</f>
        <v>0</v>
      </c>
      <c r="V9792" s="24">
        <f>Table1[[#This Row],[Female Ballots]]/Table1[[#This Row],[Female Population]]</f>
        <v>0</v>
      </c>
      <c r="W9792" s="24">
        <f>Table1[[#This Row],[Male Ballots]]/Table1[[#This Row],[Male Population]]</f>
        <v>0</v>
      </c>
      <c r="X9792" s="24">
        <f>Table1[[#This Row],[Total Ballots]]/Table1[[#This Row],[Total Population]]</f>
        <v>0</v>
      </c>
      <c r="Y9792" s="125" t="str">
        <f>IFERROR(Table1[[#This Row],[Female Ballots]]/Table1[[#This Row],[Female Voters]],"0.0%")</f>
        <v>0.0%</v>
      </c>
      <c r="Z9792" s="125" t="str">
        <f>IFERROR(Table1[[#This Row],[Male Ballots]]/Table1[[#This Row],[Male Voters]],"0.0%")</f>
        <v>0.0%</v>
      </c>
      <c r="AA9792" s="126" t="str">
        <f>IFERROR(Table1[[#This Row],[Total Ballots]]/Table1[[#This Row],[Total Voters]],"0.0%")</f>
        <v>0.0%</v>
      </c>
    </row>
    <row r="9793" spans="1:27" s="12" customFormat="1" x14ac:dyDescent="0.35">
      <c r="A9793" s="8" t="s">
        <v>58</v>
      </c>
      <c r="B9793" s="17">
        <v>2001</v>
      </c>
      <c r="C9793" s="17" t="s">
        <v>82</v>
      </c>
      <c r="D9793" s="17" t="s">
        <v>69</v>
      </c>
      <c r="E9793" s="35" t="s">
        <v>74</v>
      </c>
      <c r="F9793" s="35" t="s">
        <v>77</v>
      </c>
      <c r="G9793" s="51" t="s">
        <v>66</v>
      </c>
      <c r="H9793" s="10">
        <v>8839</v>
      </c>
      <c r="I9793" s="10">
        <v>8678</v>
      </c>
      <c r="J9793" s="53">
        <v>17517</v>
      </c>
      <c r="K9793" s="55"/>
      <c r="L9793" s="57"/>
      <c r="M9793" s="57"/>
      <c r="N9793" s="59"/>
      <c r="O9793" s="61"/>
      <c r="P9793" s="10"/>
      <c r="Q9793" s="10"/>
      <c r="R9793" s="11"/>
      <c r="S9793" s="24">
        <f>Table1[[#This Row],[Female Voters]]/Table1[[#This Row],[Female Population]]</f>
        <v>0</v>
      </c>
      <c r="T9793" s="24">
        <f>Table1[[#This Row],[Male Voters]]/Table1[[#This Row],[Male Population]]</f>
        <v>0</v>
      </c>
      <c r="U9793" s="24">
        <f>Table1[[#This Row],[Total Voters]]/Table1[[#This Row],[Total Population]]</f>
        <v>0</v>
      </c>
      <c r="V9793" s="24">
        <f>Table1[[#This Row],[Female Ballots]]/Table1[[#This Row],[Female Population]]</f>
        <v>0</v>
      </c>
      <c r="W9793" s="24">
        <f>Table1[[#This Row],[Male Ballots]]/Table1[[#This Row],[Male Population]]</f>
        <v>0</v>
      </c>
      <c r="X9793" s="24">
        <f>Table1[[#This Row],[Total Ballots]]/Table1[[#This Row],[Total Population]]</f>
        <v>0</v>
      </c>
      <c r="Y9793" s="125" t="str">
        <f>IFERROR(Table1[[#This Row],[Female Ballots]]/Table1[[#This Row],[Female Voters]],"0.0%")</f>
        <v>0.0%</v>
      </c>
      <c r="Z9793" s="125" t="str">
        <f>IFERROR(Table1[[#This Row],[Male Ballots]]/Table1[[#This Row],[Male Voters]],"0.0%")</f>
        <v>0.0%</v>
      </c>
      <c r="AA9793" s="126" t="str">
        <f>IFERROR(Table1[[#This Row],[Total Ballots]]/Table1[[#This Row],[Total Voters]],"0.0%")</f>
        <v>0.0%</v>
      </c>
    </row>
    <row r="9794" spans="1:27" s="12" customFormat="1" x14ac:dyDescent="0.35">
      <c r="A9794" s="8" t="s">
        <v>58</v>
      </c>
      <c r="B9794" s="17">
        <v>2001</v>
      </c>
      <c r="C9794" s="17" t="s">
        <v>82</v>
      </c>
      <c r="D9794" s="17" t="s">
        <v>69</v>
      </c>
      <c r="E9794" s="35" t="s">
        <v>74</v>
      </c>
      <c r="F9794" s="35" t="s">
        <v>77</v>
      </c>
      <c r="G9794" s="51" t="s">
        <v>67</v>
      </c>
      <c r="H9794" s="10">
        <v>14382</v>
      </c>
      <c r="I9794" s="10">
        <v>10524</v>
      </c>
      <c r="J9794" s="53">
        <v>24906</v>
      </c>
      <c r="K9794" s="55"/>
      <c r="L9794" s="57"/>
      <c r="M9794" s="57"/>
      <c r="N9794" s="59"/>
      <c r="O9794" s="61"/>
      <c r="P9794" s="10"/>
      <c r="Q9794" s="10"/>
      <c r="R9794" s="11"/>
      <c r="S9794" s="24">
        <f>Table1[[#This Row],[Female Voters]]/Table1[[#This Row],[Female Population]]</f>
        <v>0</v>
      </c>
      <c r="T9794" s="24">
        <f>Table1[[#This Row],[Male Voters]]/Table1[[#This Row],[Male Population]]</f>
        <v>0</v>
      </c>
      <c r="U9794" s="24">
        <f>Table1[[#This Row],[Total Voters]]/Table1[[#This Row],[Total Population]]</f>
        <v>0</v>
      </c>
      <c r="V9794" s="24">
        <f>Table1[[#This Row],[Female Ballots]]/Table1[[#This Row],[Female Population]]</f>
        <v>0</v>
      </c>
      <c r="W9794" s="24">
        <f>Table1[[#This Row],[Male Ballots]]/Table1[[#This Row],[Male Population]]</f>
        <v>0</v>
      </c>
      <c r="X9794" s="24">
        <f>Table1[[#This Row],[Total Ballots]]/Table1[[#This Row],[Total Population]]</f>
        <v>0</v>
      </c>
      <c r="Y9794" s="125" t="str">
        <f>IFERROR(Table1[[#This Row],[Female Ballots]]/Table1[[#This Row],[Female Voters]],"0.0%")</f>
        <v>0.0%</v>
      </c>
      <c r="Z9794" s="125" t="str">
        <f>IFERROR(Table1[[#This Row],[Male Ballots]]/Table1[[#This Row],[Male Voters]],"0.0%")</f>
        <v>0.0%</v>
      </c>
      <c r="AA9794" s="126" t="str">
        <f>IFERROR(Table1[[#This Row],[Total Ballots]]/Table1[[#This Row],[Total Voters]],"0.0%")</f>
        <v>0.0%</v>
      </c>
    </row>
    <row r="9795" spans="1:27" s="12" customFormat="1" x14ac:dyDescent="0.35">
      <c r="A9795" s="8" t="s">
        <v>68</v>
      </c>
      <c r="B9795" s="17">
        <v>2001</v>
      </c>
      <c r="C9795" s="17" t="s">
        <v>82</v>
      </c>
      <c r="D9795" s="17"/>
      <c r="E9795" s="35" t="e">
        <v>#N/A</v>
      </c>
      <c r="F9795" s="35" t="s">
        <v>77</v>
      </c>
      <c r="G9795" s="51" t="s">
        <v>79</v>
      </c>
      <c r="H9795" s="10">
        <v>2257113.2400000002</v>
      </c>
      <c r="I9795" s="10">
        <v>2194274.9299999997</v>
      </c>
      <c r="J9795" s="53">
        <v>4451388.1300000008</v>
      </c>
      <c r="K9795" s="55"/>
      <c r="L9795" s="57"/>
      <c r="M9795" s="57"/>
      <c r="N9795" s="59">
        <v>3291103</v>
      </c>
      <c r="O9795" s="61"/>
      <c r="P9795" s="10"/>
      <c r="Q9795" s="10"/>
      <c r="R9795" s="11">
        <v>1464891</v>
      </c>
      <c r="S9795" s="24">
        <f>Table1[[#This Row],[Female Voters]]/Table1[[#This Row],[Female Population]]</f>
        <v>0</v>
      </c>
      <c r="T9795" s="24">
        <f>Table1[[#This Row],[Male Voters]]/Table1[[#This Row],[Male Population]]</f>
        <v>0</v>
      </c>
      <c r="U9795" s="24">
        <f>Table1[[#This Row],[Total Voters]]/Table1[[#This Row],[Total Population]]</f>
        <v>0.73934307768394925</v>
      </c>
      <c r="V9795" s="24">
        <f>Table1[[#This Row],[Female Ballots]]/Table1[[#This Row],[Female Population]]</f>
        <v>0</v>
      </c>
      <c r="W9795" s="24">
        <f>Table1[[#This Row],[Male Ballots]]/Table1[[#This Row],[Male Population]]</f>
        <v>0</v>
      </c>
      <c r="X9795" s="24">
        <f>Table1[[#This Row],[Total Ballots]]/Table1[[#This Row],[Total Population]]</f>
        <v>0.32908633379493685</v>
      </c>
      <c r="Y9795" s="125" t="str">
        <f>IFERROR(Table1[[#This Row],[Female Ballots]]/Table1[[#This Row],[Female Voters]],"0.0%")</f>
        <v>0.0%</v>
      </c>
      <c r="Z9795" s="125" t="str">
        <f>IFERROR(Table1[[#This Row],[Male Ballots]]/Table1[[#This Row],[Male Voters]],"0.0%")</f>
        <v>0.0%</v>
      </c>
      <c r="AA9795" s="126">
        <f>IFERROR(Table1[[#This Row],[Total Ballots]]/Table1[[#This Row],[Total Voters]],"0.0%")</f>
        <v>0.44510639746006125</v>
      </c>
    </row>
    <row r="9796" spans="1:27" s="12" customFormat="1" x14ac:dyDescent="0.35">
      <c r="A9796" s="8" t="s">
        <v>68</v>
      </c>
      <c r="B9796" s="17">
        <v>2001</v>
      </c>
      <c r="C9796" s="17" t="s">
        <v>82</v>
      </c>
      <c r="D9796" s="17"/>
      <c r="E9796" s="35" t="e">
        <v>#N/A</v>
      </c>
      <c r="F9796" s="35" t="s">
        <v>77</v>
      </c>
      <c r="G9796" s="51" t="s">
        <v>62</v>
      </c>
      <c r="H9796" s="10">
        <v>280131.94</v>
      </c>
      <c r="I9796" s="10">
        <v>296806.94</v>
      </c>
      <c r="J9796" s="53">
        <v>576938.88</v>
      </c>
      <c r="K9796" s="55"/>
      <c r="L9796" s="57"/>
      <c r="M9796" s="57"/>
      <c r="N9796" s="59"/>
      <c r="O9796" s="61"/>
      <c r="P9796" s="10"/>
      <c r="Q9796" s="10"/>
      <c r="R9796" s="11"/>
      <c r="S9796" s="24">
        <f>Table1[[#This Row],[Female Voters]]/Table1[[#This Row],[Female Population]]</f>
        <v>0</v>
      </c>
      <c r="T9796" s="24">
        <f>Table1[[#This Row],[Male Voters]]/Table1[[#This Row],[Male Population]]</f>
        <v>0</v>
      </c>
      <c r="U9796" s="24">
        <f>Table1[[#This Row],[Total Voters]]/Table1[[#This Row],[Total Population]]</f>
        <v>0</v>
      </c>
      <c r="V9796" s="24">
        <f>Table1[[#This Row],[Female Ballots]]/Table1[[#This Row],[Female Population]]</f>
        <v>0</v>
      </c>
      <c r="W9796" s="24">
        <f>Table1[[#This Row],[Male Ballots]]/Table1[[#This Row],[Male Population]]</f>
        <v>0</v>
      </c>
      <c r="X9796" s="24">
        <f>Table1[[#This Row],[Total Ballots]]/Table1[[#This Row],[Total Population]]</f>
        <v>0</v>
      </c>
      <c r="Y9796" s="125" t="str">
        <f>IFERROR(Table1[[#This Row],[Female Ballots]]/Table1[[#This Row],[Female Voters]],"0.0%")</f>
        <v>0.0%</v>
      </c>
      <c r="Z9796" s="125" t="str">
        <f>IFERROR(Table1[[#This Row],[Male Ballots]]/Table1[[#This Row],[Male Voters]],"0.0%")</f>
        <v>0.0%</v>
      </c>
      <c r="AA9796" s="126" t="str">
        <f>IFERROR(Table1[[#This Row],[Total Ballots]]/Table1[[#This Row],[Total Voters]],"0.0%")</f>
        <v>0.0%</v>
      </c>
    </row>
    <row r="9797" spans="1:27" s="12" customFormat="1" x14ac:dyDescent="0.35">
      <c r="A9797" s="8" t="s">
        <v>68</v>
      </c>
      <c r="B9797" s="17">
        <v>2001</v>
      </c>
      <c r="C9797" s="17" t="s">
        <v>82</v>
      </c>
      <c r="D9797" s="17"/>
      <c r="E9797" s="35" t="e">
        <v>#N/A</v>
      </c>
      <c r="F9797" s="35" t="s">
        <v>77</v>
      </c>
      <c r="G9797" s="51" t="s">
        <v>63</v>
      </c>
      <c r="H9797" s="10">
        <v>409290</v>
      </c>
      <c r="I9797" s="10">
        <v>429128.99</v>
      </c>
      <c r="J9797" s="53">
        <v>838418.99</v>
      </c>
      <c r="K9797" s="55"/>
      <c r="L9797" s="57"/>
      <c r="M9797" s="57"/>
      <c r="N9797" s="59"/>
      <c r="O9797" s="61"/>
      <c r="P9797" s="10"/>
      <c r="Q9797" s="10"/>
      <c r="R9797" s="11"/>
      <c r="S9797" s="24">
        <f>Table1[[#This Row],[Female Voters]]/Table1[[#This Row],[Female Population]]</f>
        <v>0</v>
      </c>
      <c r="T9797" s="24">
        <f>Table1[[#This Row],[Male Voters]]/Table1[[#This Row],[Male Population]]</f>
        <v>0</v>
      </c>
      <c r="U9797" s="24">
        <f>Table1[[#This Row],[Total Voters]]/Table1[[#This Row],[Total Population]]</f>
        <v>0</v>
      </c>
      <c r="V9797" s="24">
        <f>Table1[[#This Row],[Female Ballots]]/Table1[[#This Row],[Female Population]]</f>
        <v>0</v>
      </c>
      <c r="W9797" s="24">
        <f>Table1[[#This Row],[Male Ballots]]/Table1[[#This Row],[Male Population]]</f>
        <v>0</v>
      </c>
      <c r="X9797" s="24">
        <f>Table1[[#This Row],[Total Ballots]]/Table1[[#This Row],[Total Population]]</f>
        <v>0</v>
      </c>
      <c r="Y9797" s="125" t="str">
        <f>IFERROR(Table1[[#This Row],[Female Ballots]]/Table1[[#This Row],[Female Voters]],"0.0%")</f>
        <v>0.0%</v>
      </c>
      <c r="Z9797" s="125" t="str">
        <f>IFERROR(Table1[[#This Row],[Male Ballots]]/Table1[[#This Row],[Male Voters]],"0.0%")</f>
        <v>0.0%</v>
      </c>
      <c r="AA9797" s="126" t="str">
        <f>IFERROR(Table1[[#This Row],[Total Ballots]]/Table1[[#This Row],[Total Voters]],"0.0%")</f>
        <v>0.0%</v>
      </c>
    </row>
    <row r="9798" spans="1:27" s="12" customFormat="1" x14ac:dyDescent="0.35">
      <c r="A9798" s="8" t="s">
        <v>68</v>
      </c>
      <c r="B9798" s="17">
        <v>2001</v>
      </c>
      <c r="C9798" s="17" t="s">
        <v>82</v>
      </c>
      <c r="D9798" s="17"/>
      <c r="E9798" s="35" t="e">
        <v>#N/A</v>
      </c>
      <c r="F9798" s="35" t="s">
        <v>77</v>
      </c>
      <c r="G9798" s="51" t="s">
        <v>64</v>
      </c>
      <c r="H9798" s="10">
        <v>481213.3</v>
      </c>
      <c r="I9798" s="10">
        <v>488011</v>
      </c>
      <c r="J9798" s="53">
        <v>969224.28</v>
      </c>
      <c r="K9798" s="55"/>
      <c r="L9798" s="57"/>
      <c r="M9798" s="57"/>
      <c r="N9798" s="59"/>
      <c r="O9798" s="61"/>
      <c r="P9798" s="10"/>
      <c r="Q9798" s="10"/>
      <c r="R9798" s="11"/>
      <c r="S9798" s="24">
        <f>Table1[[#This Row],[Female Voters]]/Table1[[#This Row],[Female Population]]</f>
        <v>0</v>
      </c>
      <c r="T9798" s="24">
        <f>Table1[[#This Row],[Male Voters]]/Table1[[#This Row],[Male Population]]</f>
        <v>0</v>
      </c>
      <c r="U9798" s="24">
        <f>Table1[[#This Row],[Total Voters]]/Table1[[#This Row],[Total Population]]</f>
        <v>0</v>
      </c>
      <c r="V9798" s="24">
        <f>Table1[[#This Row],[Female Ballots]]/Table1[[#This Row],[Female Population]]</f>
        <v>0</v>
      </c>
      <c r="W9798" s="24">
        <f>Table1[[#This Row],[Male Ballots]]/Table1[[#This Row],[Male Population]]</f>
        <v>0</v>
      </c>
      <c r="X9798" s="24">
        <f>Table1[[#This Row],[Total Ballots]]/Table1[[#This Row],[Total Population]]</f>
        <v>0</v>
      </c>
      <c r="Y9798" s="125" t="str">
        <f>IFERROR(Table1[[#This Row],[Female Ballots]]/Table1[[#This Row],[Female Voters]],"0.0%")</f>
        <v>0.0%</v>
      </c>
      <c r="Z9798" s="125" t="str">
        <f>IFERROR(Table1[[#This Row],[Male Ballots]]/Table1[[#This Row],[Male Voters]],"0.0%")</f>
        <v>0.0%</v>
      </c>
      <c r="AA9798" s="126" t="str">
        <f>IFERROR(Table1[[#This Row],[Total Ballots]]/Table1[[#This Row],[Total Voters]],"0.0%")</f>
        <v>0.0%</v>
      </c>
    </row>
    <row r="9799" spans="1:27" s="12" customFormat="1" x14ac:dyDescent="0.35">
      <c r="A9799" s="8" t="s">
        <v>68</v>
      </c>
      <c r="B9799" s="17">
        <v>2001</v>
      </c>
      <c r="C9799" s="17" t="s">
        <v>82</v>
      </c>
      <c r="D9799" s="17"/>
      <c r="E9799" s="35" t="e">
        <v>#N/A</v>
      </c>
      <c r="F9799" s="35" t="s">
        <v>77</v>
      </c>
      <c r="G9799" s="51" t="s">
        <v>65</v>
      </c>
      <c r="H9799" s="10">
        <v>442679</v>
      </c>
      <c r="I9799" s="10">
        <v>437166</v>
      </c>
      <c r="J9799" s="53">
        <v>879844.98</v>
      </c>
      <c r="K9799" s="55"/>
      <c r="L9799" s="57"/>
      <c r="M9799" s="57"/>
      <c r="N9799" s="59"/>
      <c r="O9799" s="61"/>
      <c r="P9799" s="10"/>
      <c r="Q9799" s="10"/>
      <c r="R9799" s="11"/>
      <c r="S9799" s="24">
        <f>Table1[[#This Row],[Female Voters]]/Table1[[#This Row],[Female Population]]</f>
        <v>0</v>
      </c>
      <c r="T9799" s="24">
        <f>Table1[[#This Row],[Male Voters]]/Table1[[#This Row],[Male Population]]</f>
        <v>0</v>
      </c>
      <c r="U9799" s="24">
        <f>Table1[[#This Row],[Total Voters]]/Table1[[#This Row],[Total Population]]</f>
        <v>0</v>
      </c>
      <c r="V9799" s="24">
        <f>Table1[[#This Row],[Female Ballots]]/Table1[[#This Row],[Female Population]]</f>
        <v>0</v>
      </c>
      <c r="W9799" s="24">
        <f>Table1[[#This Row],[Male Ballots]]/Table1[[#This Row],[Male Population]]</f>
        <v>0</v>
      </c>
      <c r="X9799" s="24">
        <f>Table1[[#This Row],[Total Ballots]]/Table1[[#This Row],[Total Population]]</f>
        <v>0</v>
      </c>
      <c r="Y9799" s="125" t="str">
        <f>IFERROR(Table1[[#This Row],[Female Ballots]]/Table1[[#This Row],[Female Voters]],"0.0%")</f>
        <v>0.0%</v>
      </c>
      <c r="Z9799" s="125" t="str">
        <f>IFERROR(Table1[[#This Row],[Male Ballots]]/Table1[[#This Row],[Male Voters]],"0.0%")</f>
        <v>0.0%</v>
      </c>
      <c r="AA9799" s="126" t="str">
        <f>IFERROR(Table1[[#This Row],[Total Ballots]]/Table1[[#This Row],[Total Voters]],"0.0%")</f>
        <v>0.0%</v>
      </c>
    </row>
    <row r="9800" spans="1:27" s="12" customFormat="1" x14ac:dyDescent="0.35">
      <c r="A9800" s="8" t="s">
        <v>68</v>
      </c>
      <c r="B9800" s="17">
        <v>2001</v>
      </c>
      <c r="C9800" s="17" t="s">
        <v>82</v>
      </c>
      <c r="D9800" s="17"/>
      <c r="E9800" s="35" t="e">
        <v>#N/A</v>
      </c>
      <c r="F9800" s="35" t="s">
        <v>77</v>
      </c>
      <c r="G9800" s="51" t="s">
        <v>66</v>
      </c>
      <c r="H9800" s="10">
        <v>260648</v>
      </c>
      <c r="I9800" s="10">
        <v>256648</v>
      </c>
      <c r="J9800" s="53">
        <v>517296</v>
      </c>
      <c r="K9800" s="55"/>
      <c r="L9800" s="57"/>
      <c r="M9800" s="57"/>
      <c r="N9800" s="59"/>
      <c r="O9800" s="61"/>
      <c r="P9800" s="10"/>
      <c r="Q9800" s="10"/>
      <c r="R9800" s="11"/>
      <c r="S9800" s="24">
        <f>Table1[[#This Row],[Female Voters]]/Table1[[#This Row],[Female Population]]</f>
        <v>0</v>
      </c>
      <c r="T9800" s="24">
        <f>Table1[[#This Row],[Male Voters]]/Table1[[#This Row],[Male Population]]</f>
        <v>0</v>
      </c>
      <c r="U9800" s="24">
        <f>Table1[[#This Row],[Total Voters]]/Table1[[#This Row],[Total Population]]</f>
        <v>0</v>
      </c>
      <c r="V9800" s="24">
        <f>Table1[[#This Row],[Female Ballots]]/Table1[[#This Row],[Female Population]]</f>
        <v>0</v>
      </c>
      <c r="W9800" s="24">
        <f>Table1[[#This Row],[Male Ballots]]/Table1[[#This Row],[Male Population]]</f>
        <v>0</v>
      </c>
      <c r="X9800" s="24">
        <f>Table1[[#This Row],[Total Ballots]]/Table1[[#This Row],[Total Population]]</f>
        <v>0</v>
      </c>
      <c r="Y9800" s="125" t="str">
        <f>IFERROR(Table1[[#This Row],[Female Ballots]]/Table1[[#This Row],[Female Voters]],"0.0%")</f>
        <v>0.0%</v>
      </c>
      <c r="Z9800" s="125" t="str">
        <f>IFERROR(Table1[[#This Row],[Male Ballots]]/Table1[[#This Row],[Male Voters]],"0.0%")</f>
        <v>0.0%</v>
      </c>
      <c r="AA9800" s="126" t="str">
        <f>IFERROR(Table1[[#This Row],[Total Ballots]]/Table1[[#This Row],[Total Voters]],"0.0%")</f>
        <v>0.0%</v>
      </c>
    </row>
    <row r="9801" spans="1:27" s="12" customFormat="1" x14ac:dyDescent="0.35">
      <c r="A9801" s="14" t="s">
        <v>68</v>
      </c>
      <c r="B9801" s="17">
        <v>2001</v>
      </c>
      <c r="C9801" s="18" t="s">
        <v>82</v>
      </c>
      <c r="D9801" s="18"/>
      <c r="E9801" s="36" t="e">
        <v>#N/A</v>
      </c>
      <c r="F9801" s="36" t="s">
        <v>77</v>
      </c>
      <c r="G9801" s="52" t="s">
        <v>67</v>
      </c>
      <c r="H9801" s="10">
        <v>383151</v>
      </c>
      <c r="I9801" s="15">
        <v>286514</v>
      </c>
      <c r="J9801" s="54">
        <v>669665</v>
      </c>
      <c r="K9801" s="56"/>
      <c r="L9801" s="58"/>
      <c r="M9801" s="58"/>
      <c r="N9801" s="60"/>
      <c r="O9801" s="62"/>
      <c r="P9801" s="15"/>
      <c r="Q9801" s="15"/>
      <c r="R9801" s="28"/>
      <c r="S9801" s="63">
        <f>Table1[[#This Row],[Female Voters]]/Table1[[#This Row],[Female Population]]</f>
        <v>0</v>
      </c>
      <c r="T9801" s="63">
        <f>Table1[[#This Row],[Male Voters]]/Table1[[#This Row],[Male Population]]</f>
        <v>0</v>
      </c>
      <c r="U9801" s="63">
        <f>Table1[[#This Row],[Total Voters]]/Table1[[#This Row],[Total Population]]</f>
        <v>0</v>
      </c>
      <c r="V9801" s="63">
        <f>Table1[[#This Row],[Female Ballots]]/Table1[[#This Row],[Female Population]]</f>
        <v>0</v>
      </c>
      <c r="W9801" s="63">
        <f>Table1[[#This Row],[Male Ballots]]/Table1[[#This Row],[Male Population]]</f>
        <v>0</v>
      </c>
      <c r="X9801" s="63">
        <f>Table1[[#This Row],[Total Ballots]]/Table1[[#This Row],[Total Population]]</f>
        <v>0</v>
      </c>
      <c r="Y9801" s="125" t="str">
        <f>IFERROR(Table1[[#This Row],[Female Ballots]]/Table1[[#This Row],[Female Voters]],"0.0%")</f>
        <v>0.0%</v>
      </c>
      <c r="Z9801" s="125" t="str">
        <f>IFERROR(Table1[[#This Row],[Male Ballots]]/Table1[[#This Row],[Male Voters]],"0.0%")</f>
        <v>0.0%</v>
      </c>
      <c r="AA9801" s="126" t="str">
        <f>IFERROR(Table1[[#This Row],[Total Ballots]]/Table1[[#This Row],[Total Voters]],"0.0%")</f>
        <v>0.0%</v>
      </c>
    </row>
    <row r="9802" spans="1:27" s="7" customFormat="1" x14ac:dyDescent="0.35">
      <c r="A9802" s="8" t="s">
        <v>59</v>
      </c>
      <c r="B9802" s="17">
        <v>2000</v>
      </c>
      <c r="C9802" s="16" t="s">
        <v>82</v>
      </c>
      <c r="D9802" s="17"/>
      <c r="E9802" s="35" t="s">
        <v>73</v>
      </c>
      <c r="F9802" s="35" t="s">
        <v>77</v>
      </c>
      <c r="G9802" s="51" t="s">
        <v>79</v>
      </c>
      <c r="H9802" s="10">
        <v>5350.06</v>
      </c>
      <c r="I9802" s="10">
        <v>5465.04</v>
      </c>
      <c r="J9802" s="53">
        <v>10815.09</v>
      </c>
      <c r="K9802" s="55"/>
      <c r="L9802" s="57"/>
      <c r="M9802" s="57"/>
      <c r="N9802" s="59">
        <v>6591</v>
      </c>
      <c r="O9802" s="61"/>
      <c r="P9802" s="10"/>
      <c r="Q9802" s="10"/>
      <c r="R9802" s="11">
        <v>5056</v>
      </c>
      <c r="S9802" s="24">
        <f>Table1[[#This Row],[Female Voters]]/Table1[[#This Row],[Female Population]]</f>
        <v>0</v>
      </c>
      <c r="T9802" s="24">
        <f>Table1[[#This Row],[Male Voters]]/Table1[[#This Row],[Male Population]]</f>
        <v>0</v>
      </c>
      <c r="U9802" s="24">
        <f>Table1[[#This Row],[Total Voters]]/Table1[[#This Row],[Total Population]]</f>
        <v>0.60942627384515524</v>
      </c>
      <c r="V9802" s="24">
        <f>Table1[[#This Row],[Female Ballots]]/Table1[[#This Row],[Female Population]]</f>
        <v>0</v>
      </c>
      <c r="W9802" s="24">
        <f>Table1[[#This Row],[Male Ballots]]/Table1[[#This Row],[Male Population]]</f>
        <v>0</v>
      </c>
      <c r="X9802" s="24">
        <f>Table1[[#This Row],[Total Ballots]]/Table1[[#This Row],[Total Population]]</f>
        <v>0.46749495380990819</v>
      </c>
      <c r="Y9802" s="125" t="str">
        <f>IFERROR(Table1[[#This Row],[Female Ballots]]/Table1[[#This Row],[Female Voters]],"0.0%")</f>
        <v>0.0%</v>
      </c>
      <c r="Z9802" s="125" t="str">
        <f>IFERROR(Table1[[#This Row],[Male Ballots]]/Table1[[#This Row],[Male Voters]],"0.0%")</f>
        <v>0.0%</v>
      </c>
      <c r="AA9802" s="126">
        <f>IFERROR(Table1[[#This Row],[Total Ballots]]/Table1[[#This Row],[Total Voters]],"0.0%")</f>
        <v>0.76710666059778487</v>
      </c>
    </row>
    <row r="9803" spans="1:27" s="7" customFormat="1" x14ac:dyDescent="0.35">
      <c r="A9803" s="8" t="s">
        <v>59</v>
      </c>
      <c r="B9803" s="17">
        <v>2000</v>
      </c>
      <c r="C9803" s="16" t="s">
        <v>82</v>
      </c>
      <c r="D9803" s="17"/>
      <c r="E9803" s="35" t="s">
        <v>73</v>
      </c>
      <c r="F9803" s="35" t="s">
        <v>77</v>
      </c>
      <c r="G9803" s="51" t="s">
        <v>62</v>
      </c>
      <c r="H9803" s="10">
        <v>753.99</v>
      </c>
      <c r="I9803" s="10">
        <v>851.98</v>
      </c>
      <c r="J9803" s="53">
        <v>1605.96</v>
      </c>
      <c r="K9803" s="55"/>
      <c r="L9803" s="57"/>
      <c r="M9803" s="57"/>
      <c r="N9803" s="59"/>
      <c r="O9803" s="61"/>
      <c r="P9803" s="10"/>
      <c r="Q9803" s="10"/>
      <c r="R9803" s="11"/>
      <c r="S9803" s="24">
        <f>Table1[[#This Row],[Female Voters]]/Table1[[#This Row],[Female Population]]</f>
        <v>0</v>
      </c>
      <c r="T9803" s="24">
        <f>Table1[[#This Row],[Male Voters]]/Table1[[#This Row],[Male Population]]</f>
        <v>0</v>
      </c>
      <c r="U9803" s="24">
        <f>Table1[[#This Row],[Total Voters]]/Table1[[#This Row],[Total Population]]</f>
        <v>0</v>
      </c>
      <c r="V9803" s="24">
        <f>Table1[[#This Row],[Female Ballots]]/Table1[[#This Row],[Female Population]]</f>
        <v>0</v>
      </c>
      <c r="W9803" s="24">
        <f>Table1[[#This Row],[Male Ballots]]/Table1[[#This Row],[Male Population]]</f>
        <v>0</v>
      </c>
      <c r="X9803" s="24">
        <f>Table1[[#This Row],[Total Ballots]]/Table1[[#This Row],[Total Population]]</f>
        <v>0</v>
      </c>
      <c r="Y9803" s="125" t="str">
        <f>IFERROR(Table1[[#This Row],[Female Ballots]]/Table1[[#This Row],[Female Voters]],"0.0%")</f>
        <v>0.0%</v>
      </c>
      <c r="Z9803" s="125" t="str">
        <f>IFERROR(Table1[[#This Row],[Male Ballots]]/Table1[[#This Row],[Male Voters]],"0.0%")</f>
        <v>0.0%</v>
      </c>
      <c r="AA9803" s="126" t="str">
        <f>IFERROR(Table1[[#This Row],[Total Ballots]]/Table1[[#This Row],[Total Voters]],"0.0%")</f>
        <v>0.0%</v>
      </c>
    </row>
    <row r="9804" spans="1:27" s="7" customFormat="1" x14ac:dyDescent="0.35">
      <c r="A9804" s="8" t="s">
        <v>59</v>
      </c>
      <c r="B9804" s="17">
        <v>2000</v>
      </c>
      <c r="C9804" s="16" t="s">
        <v>82</v>
      </c>
      <c r="D9804" s="17"/>
      <c r="E9804" s="35" t="s">
        <v>73</v>
      </c>
      <c r="F9804" s="35" t="s">
        <v>77</v>
      </c>
      <c r="G9804" s="51" t="s">
        <v>63</v>
      </c>
      <c r="H9804" s="10">
        <v>1034.98</v>
      </c>
      <c r="I9804" s="10">
        <v>1131.98</v>
      </c>
      <c r="J9804" s="53">
        <v>2166.96</v>
      </c>
      <c r="K9804" s="55"/>
      <c r="L9804" s="57"/>
      <c r="M9804" s="57"/>
      <c r="N9804" s="59"/>
      <c r="O9804" s="61"/>
      <c r="P9804" s="10"/>
      <c r="Q9804" s="10"/>
      <c r="R9804" s="11"/>
      <c r="S9804" s="24">
        <f>Table1[[#This Row],[Female Voters]]/Table1[[#This Row],[Female Population]]</f>
        <v>0</v>
      </c>
      <c r="T9804" s="24">
        <f>Table1[[#This Row],[Male Voters]]/Table1[[#This Row],[Male Population]]</f>
        <v>0</v>
      </c>
      <c r="U9804" s="24">
        <f>Table1[[#This Row],[Total Voters]]/Table1[[#This Row],[Total Population]]</f>
        <v>0</v>
      </c>
      <c r="V9804" s="24">
        <f>Table1[[#This Row],[Female Ballots]]/Table1[[#This Row],[Female Population]]</f>
        <v>0</v>
      </c>
      <c r="W9804" s="24">
        <f>Table1[[#This Row],[Male Ballots]]/Table1[[#This Row],[Male Population]]</f>
        <v>0</v>
      </c>
      <c r="X9804" s="24">
        <f>Table1[[#This Row],[Total Ballots]]/Table1[[#This Row],[Total Population]]</f>
        <v>0</v>
      </c>
      <c r="Y9804" s="125" t="str">
        <f>IFERROR(Table1[[#This Row],[Female Ballots]]/Table1[[#This Row],[Female Voters]],"0.0%")</f>
        <v>0.0%</v>
      </c>
      <c r="Z9804" s="125" t="str">
        <f>IFERROR(Table1[[#This Row],[Male Ballots]]/Table1[[#This Row],[Male Voters]],"0.0%")</f>
        <v>0.0%</v>
      </c>
      <c r="AA9804" s="126" t="str">
        <f>IFERROR(Table1[[#This Row],[Total Ballots]]/Table1[[#This Row],[Total Voters]],"0.0%")</f>
        <v>0.0%</v>
      </c>
    </row>
    <row r="9805" spans="1:27" s="7" customFormat="1" x14ac:dyDescent="0.35">
      <c r="A9805" s="8" t="s">
        <v>59</v>
      </c>
      <c r="B9805" s="17">
        <v>2000</v>
      </c>
      <c r="C9805" s="16" t="s">
        <v>82</v>
      </c>
      <c r="D9805" s="17"/>
      <c r="E9805" s="35" t="s">
        <v>73</v>
      </c>
      <c r="F9805" s="35" t="s">
        <v>77</v>
      </c>
      <c r="G9805" s="51" t="s">
        <v>64</v>
      </c>
      <c r="H9805" s="10">
        <v>1052</v>
      </c>
      <c r="I9805" s="10">
        <v>1099</v>
      </c>
      <c r="J9805" s="53">
        <v>2150.9899999999998</v>
      </c>
      <c r="K9805" s="55"/>
      <c r="L9805" s="57"/>
      <c r="M9805" s="57"/>
      <c r="N9805" s="59"/>
      <c r="O9805" s="61"/>
      <c r="P9805" s="10"/>
      <c r="Q9805" s="10"/>
      <c r="R9805" s="11"/>
      <c r="S9805" s="24">
        <f>Table1[[#This Row],[Female Voters]]/Table1[[#This Row],[Female Population]]</f>
        <v>0</v>
      </c>
      <c r="T9805" s="24">
        <f>Table1[[#This Row],[Male Voters]]/Table1[[#This Row],[Male Population]]</f>
        <v>0</v>
      </c>
      <c r="U9805" s="24">
        <f>Table1[[#This Row],[Total Voters]]/Table1[[#This Row],[Total Population]]</f>
        <v>0</v>
      </c>
      <c r="V9805" s="24">
        <f>Table1[[#This Row],[Female Ballots]]/Table1[[#This Row],[Female Population]]</f>
        <v>0</v>
      </c>
      <c r="W9805" s="24">
        <f>Table1[[#This Row],[Male Ballots]]/Table1[[#This Row],[Male Population]]</f>
        <v>0</v>
      </c>
      <c r="X9805" s="24">
        <f>Table1[[#This Row],[Total Ballots]]/Table1[[#This Row],[Total Population]]</f>
        <v>0</v>
      </c>
      <c r="Y9805" s="125" t="str">
        <f>IFERROR(Table1[[#This Row],[Female Ballots]]/Table1[[#This Row],[Female Voters]],"0.0%")</f>
        <v>0.0%</v>
      </c>
      <c r="Z9805" s="125" t="str">
        <f>IFERROR(Table1[[#This Row],[Male Ballots]]/Table1[[#This Row],[Male Voters]],"0.0%")</f>
        <v>0.0%</v>
      </c>
      <c r="AA9805" s="126" t="str">
        <f>IFERROR(Table1[[#This Row],[Total Ballots]]/Table1[[#This Row],[Total Voters]],"0.0%")</f>
        <v>0.0%</v>
      </c>
    </row>
    <row r="9806" spans="1:27" s="7" customFormat="1" x14ac:dyDescent="0.35">
      <c r="A9806" s="8" t="s">
        <v>59</v>
      </c>
      <c r="B9806" s="17">
        <v>2000</v>
      </c>
      <c r="C9806" s="16" t="s">
        <v>82</v>
      </c>
      <c r="D9806" s="17"/>
      <c r="E9806" s="35" t="s">
        <v>73</v>
      </c>
      <c r="F9806" s="35" t="s">
        <v>77</v>
      </c>
      <c r="G9806" s="51" t="s">
        <v>65</v>
      </c>
      <c r="H9806" s="10">
        <v>959.02</v>
      </c>
      <c r="I9806" s="10">
        <v>951.02</v>
      </c>
      <c r="J9806" s="53">
        <v>1910.04</v>
      </c>
      <c r="K9806" s="55"/>
      <c r="L9806" s="57"/>
      <c r="M9806" s="57"/>
      <c r="N9806" s="59"/>
      <c r="O9806" s="61"/>
      <c r="P9806" s="10"/>
      <c r="Q9806" s="10"/>
      <c r="R9806" s="11"/>
      <c r="S9806" s="24">
        <f>Table1[[#This Row],[Female Voters]]/Table1[[#This Row],[Female Population]]</f>
        <v>0</v>
      </c>
      <c r="T9806" s="24">
        <f>Table1[[#This Row],[Male Voters]]/Table1[[#This Row],[Male Population]]</f>
        <v>0</v>
      </c>
      <c r="U9806" s="24">
        <f>Table1[[#This Row],[Total Voters]]/Table1[[#This Row],[Total Population]]</f>
        <v>0</v>
      </c>
      <c r="V9806" s="24">
        <f>Table1[[#This Row],[Female Ballots]]/Table1[[#This Row],[Female Population]]</f>
        <v>0</v>
      </c>
      <c r="W9806" s="24">
        <f>Table1[[#This Row],[Male Ballots]]/Table1[[#This Row],[Male Population]]</f>
        <v>0</v>
      </c>
      <c r="X9806" s="24">
        <f>Table1[[#This Row],[Total Ballots]]/Table1[[#This Row],[Total Population]]</f>
        <v>0</v>
      </c>
      <c r="Y9806" s="125" t="str">
        <f>IFERROR(Table1[[#This Row],[Female Ballots]]/Table1[[#This Row],[Female Voters]],"0.0%")</f>
        <v>0.0%</v>
      </c>
      <c r="Z9806" s="125" t="str">
        <f>IFERROR(Table1[[#This Row],[Male Ballots]]/Table1[[#This Row],[Male Voters]],"0.0%")</f>
        <v>0.0%</v>
      </c>
      <c r="AA9806" s="126" t="str">
        <f>IFERROR(Table1[[#This Row],[Total Ballots]]/Table1[[#This Row],[Total Voters]],"0.0%")</f>
        <v>0.0%</v>
      </c>
    </row>
    <row r="9807" spans="1:27" s="7" customFormat="1" x14ac:dyDescent="0.35">
      <c r="A9807" s="8" t="s">
        <v>59</v>
      </c>
      <c r="B9807" s="17">
        <v>2000</v>
      </c>
      <c r="C9807" s="16" t="s">
        <v>82</v>
      </c>
      <c r="D9807" s="17"/>
      <c r="E9807" s="35" t="s">
        <v>73</v>
      </c>
      <c r="F9807" s="35" t="s">
        <v>77</v>
      </c>
      <c r="G9807" s="51" t="s">
        <v>66</v>
      </c>
      <c r="H9807" s="10">
        <v>619.02</v>
      </c>
      <c r="I9807" s="10">
        <v>655.02</v>
      </c>
      <c r="J9807" s="53">
        <v>1274.05</v>
      </c>
      <c r="K9807" s="55"/>
      <c r="L9807" s="57"/>
      <c r="M9807" s="57"/>
      <c r="N9807" s="59"/>
      <c r="O9807" s="61"/>
      <c r="P9807" s="10"/>
      <c r="Q9807" s="10"/>
      <c r="R9807" s="11"/>
      <c r="S9807" s="24">
        <f>Table1[[#This Row],[Female Voters]]/Table1[[#This Row],[Female Population]]</f>
        <v>0</v>
      </c>
      <c r="T9807" s="24">
        <f>Table1[[#This Row],[Male Voters]]/Table1[[#This Row],[Male Population]]</f>
        <v>0</v>
      </c>
      <c r="U9807" s="24">
        <f>Table1[[#This Row],[Total Voters]]/Table1[[#This Row],[Total Population]]</f>
        <v>0</v>
      </c>
      <c r="V9807" s="24">
        <f>Table1[[#This Row],[Female Ballots]]/Table1[[#This Row],[Female Population]]</f>
        <v>0</v>
      </c>
      <c r="W9807" s="24">
        <f>Table1[[#This Row],[Male Ballots]]/Table1[[#This Row],[Male Population]]</f>
        <v>0</v>
      </c>
      <c r="X9807" s="24">
        <f>Table1[[#This Row],[Total Ballots]]/Table1[[#This Row],[Total Population]]</f>
        <v>0</v>
      </c>
      <c r="Y9807" s="125" t="str">
        <f>IFERROR(Table1[[#This Row],[Female Ballots]]/Table1[[#This Row],[Female Voters]],"0.0%")</f>
        <v>0.0%</v>
      </c>
      <c r="Z9807" s="125" t="str">
        <f>IFERROR(Table1[[#This Row],[Male Ballots]]/Table1[[#This Row],[Male Voters]],"0.0%")</f>
        <v>0.0%</v>
      </c>
      <c r="AA9807" s="126" t="str">
        <f>IFERROR(Table1[[#This Row],[Total Ballots]]/Table1[[#This Row],[Total Voters]],"0.0%")</f>
        <v>0.0%</v>
      </c>
    </row>
    <row r="9808" spans="1:27" s="7" customFormat="1" x14ac:dyDescent="0.35">
      <c r="A9808" s="8" t="s">
        <v>59</v>
      </c>
      <c r="B9808" s="17">
        <v>2000</v>
      </c>
      <c r="C9808" s="16" t="s">
        <v>82</v>
      </c>
      <c r="D9808" s="17"/>
      <c r="E9808" s="35" t="s">
        <v>73</v>
      </c>
      <c r="F9808" s="35" t="s">
        <v>77</v>
      </c>
      <c r="G9808" s="51" t="s">
        <v>67</v>
      </c>
      <c r="H9808" s="10">
        <v>931.05</v>
      </c>
      <c r="I9808" s="10">
        <v>776.04</v>
      </c>
      <c r="J9808" s="53">
        <v>1707.09</v>
      </c>
      <c r="K9808" s="55"/>
      <c r="L9808" s="57"/>
      <c r="M9808" s="57"/>
      <c r="N9808" s="59"/>
      <c r="O9808" s="61"/>
      <c r="P9808" s="10"/>
      <c r="Q9808" s="10"/>
      <c r="R9808" s="11"/>
      <c r="S9808" s="24">
        <f>Table1[[#This Row],[Female Voters]]/Table1[[#This Row],[Female Population]]</f>
        <v>0</v>
      </c>
      <c r="T9808" s="24">
        <f>Table1[[#This Row],[Male Voters]]/Table1[[#This Row],[Male Population]]</f>
        <v>0</v>
      </c>
      <c r="U9808" s="24">
        <f>Table1[[#This Row],[Total Voters]]/Table1[[#This Row],[Total Population]]</f>
        <v>0</v>
      </c>
      <c r="V9808" s="24">
        <f>Table1[[#This Row],[Female Ballots]]/Table1[[#This Row],[Female Population]]</f>
        <v>0</v>
      </c>
      <c r="W9808" s="24">
        <f>Table1[[#This Row],[Male Ballots]]/Table1[[#This Row],[Male Population]]</f>
        <v>0</v>
      </c>
      <c r="X9808" s="24">
        <f>Table1[[#This Row],[Total Ballots]]/Table1[[#This Row],[Total Population]]</f>
        <v>0</v>
      </c>
      <c r="Y9808" s="125" t="str">
        <f>IFERROR(Table1[[#This Row],[Female Ballots]]/Table1[[#This Row],[Female Voters]],"0.0%")</f>
        <v>0.0%</v>
      </c>
      <c r="Z9808" s="125" t="str">
        <f>IFERROR(Table1[[#This Row],[Male Ballots]]/Table1[[#This Row],[Male Voters]],"0.0%")</f>
        <v>0.0%</v>
      </c>
      <c r="AA9808" s="126" t="str">
        <f>IFERROR(Table1[[#This Row],[Total Ballots]]/Table1[[#This Row],[Total Voters]],"0.0%")</f>
        <v>0.0%</v>
      </c>
    </row>
    <row r="9809" spans="1:27" s="7" customFormat="1" x14ac:dyDescent="0.35">
      <c r="A9809" s="8" t="s">
        <v>37</v>
      </c>
      <c r="B9809" s="17">
        <v>2000</v>
      </c>
      <c r="C9809" s="16" t="s">
        <v>82</v>
      </c>
      <c r="D9809" s="17"/>
      <c r="E9809" s="35" t="s">
        <v>74</v>
      </c>
      <c r="F9809" s="35" t="s">
        <v>77</v>
      </c>
      <c r="G9809" s="51" t="s">
        <v>79</v>
      </c>
      <c r="H9809" s="10">
        <v>8216</v>
      </c>
      <c r="I9809" s="10">
        <v>7094</v>
      </c>
      <c r="J9809" s="53">
        <v>15310</v>
      </c>
      <c r="K9809" s="55"/>
      <c r="L9809" s="57"/>
      <c r="M9809" s="57"/>
      <c r="N9809" s="59">
        <v>13228</v>
      </c>
      <c r="O9809" s="61"/>
      <c r="P9809" s="10"/>
      <c r="Q9809" s="10"/>
      <c r="R9809" s="11">
        <v>8166</v>
      </c>
      <c r="S9809" s="24">
        <f>Table1[[#This Row],[Female Voters]]/Table1[[#This Row],[Female Population]]</f>
        <v>0</v>
      </c>
      <c r="T9809" s="24">
        <f>Table1[[#This Row],[Male Voters]]/Table1[[#This Row],[Male Population]]</f>
        <v>0</v>
      </c>
      <c r="U9809" s="24">
        <f>Table1[[#This Row],[Total Voters]]/Table1[[#This Row],[Total Population]]</f>
        <v>0.86401045068582627</v>
      </c>
      <c r="V9809" s="24">
        <f>Table1[[#This Row],[Female Ballots]]/Table1[[#This Row],[Female Population]]</f>
        <v>0</v>
      </c>
      <c r="W9809" s="24">
        <f>Table1[[#This Row],[Male Ballots]]/Table1[[#This Row],[Male Population]]</f>
        <v>0</v>
      </c>
      <c r="X9809" s="24">
        <f>Table1[[#This Row],[Total Ballots]]/Table1[[#This Row],[Total Population]]</f>
        <v>0.53337687785760945</v>
      </c>
      <c r="Y9809" s="125" t="str">
        <f>IFERROR(Table1[[#This Row],[Female Ballots]]/Table1[[#This Row],[Female Voters]],"0.0%")</f>
        <v>0.0%</v>
      </c>
      <c r="Z9809" s="125" t="str">
        <f>IFERROR(Table1[[#This Row],[Male Ballots]]/Table1[[#This Row],[Male Voters]],"0.0%")</f>
        <v>0.0%</v>
      </c>
      <c r="AA9809" s="126">
        <f>IFERROR(Table1[[#This Row],[Total Ballots]]/Table1[[#This Row],[Total Voters]],"0.0%")</f>
        <v>0.61732688237072875</v>
      </c>
    </row>
    <row r="9810" spans="1:27" s="7" customFormat="1" x14ac:dyDescent="0.35">
      <c r="A9810" s="8" t="s">
        <v>37</v>
      </c>
      <c r="B9810" s="17">
        <v>2000</v>
      </c>
      <c r="C9810" s="16" t="s">
        <v>82</v>
      </c>
      <c r="D9810" s="17"/>
      <c r="E9810" s="35" t="s">
        <v>74</v>
      </c>
      <c r="F9810" s="35" t="s">
        <v>77</v>
      </c>
      <c r="G9810" s="51" t="s">
        <v>62</v>
      </c>
      <c r="H9810" s="10">
        <v>851</v>
      </c>
      <c r="I9810" s="10">
        <v>814</v>
      </c>
      <c r="J9810" s="53">
        <v>1665</v>
      </c>
      <c r="K9810" s="55"/>
      <c r="L9810" s="57"/>
      <c r="M9810" s="57"/>
      <c r="N9810" s="59"/>
      <c r="O9810" s="61"/>
      <c r="P9810" s="10"/>
      <c r="Q9810" s="10"/>
      <c r="R9810" s="11"/>
      <c r="S9810" s="24">
        <f>Table1[[#This Row],[Female Voters]]/Table1[[#This Row],[Female Population]]</f>
        <v>0</v>
      </c>
      <c r="T9810" s="24">
        <f>Table1[[#This Row],[Male Voters]]/Table1[[#This Row],[Male Population]]</f>
        <v>0</v>
      </c>
      <c r="U9810" s="24">
        <f>Table1[[#This Row],[Total Voters]]/Table1[[#This Row],[Total Population]]</f>
        <v>0</v>
      </c>
      <c r="V9810" s="24">
        <f>Table1[[#This Row],[Female Ballots]]/Table1[[#This Row],[Female Population]]</f>
        <v>0</v>
      </c>
      <c r="W9810" s="24">
        <f>Table1[[#This Row],[Male Ballots]]/Table1[[#This Row],[Male Population]]</f>
        <v>0</v>
      </c>
      <c r="X9810" s="24">
        <f>Table1[[#This Row],[Total Ballots]]/Table1[[#This Row],[Total Population]]</f>
        <v>0</v>
      </c>
      <c r="Y9810" s="125" t="str">
        <f>IFERROR(Table1[[#This Row],[Female Ballots]]/Table1[[#This Row],[Female Voters]],"0.0%")</f>
        <v>0.0%</v>
      </c>
      <c r="Z9810" s="125" t="str">
        <f>IFERROR(Table1[[#This Row],[Male Ballots]]/Table1[[#This Row],[Male Voters]],"0.0%")</f>
        <v>0.0%</v>
      </c>
      <c r="AA9810" s="126" t="str">
        <f>IFERROR(Table1[[#This Row],[Total Ballots]]/Table1[[#This Row],[Total Voters]],"0.0%")</f>
        <v>0.0%</v>
      </c>
    </row>
    <row r="9811" spans="1:27" s="7" customFormat="1" x14ac:dyDescent="0.35">
      <c r="A9811" s="8" t="s">
        <v>37</v>
      </c>
      <c r="B9811" s="17">
        <v>2000</v>
      </c>
      <c r="C9811" s="16" t="s">
        <v>82</v>
      </c>
      <c r="D9811" s="17"/>
      <c r="E9811" s="35" t="s">
        <v>74</v>
      </c>
      <c r="F9811" s="35" t="s">
        <v>77</v>
      </c>
      <c r="G9811" s="51" t="s">
        <v>63</v>
      </c>
      <c r="H9811" s="10">
        <v>1217</v>
      </c>
      <c r="I9811" s="10">
        <v>1111</v>
      </c>
      <c r="J9811" s="53">
        <v>2328</v>
      </c>
      <c r="K9811" s="55"/>
      <c r="L9811" s="57"/>
      <c r="M9811" s="57"/>
      <c r="N9811" s="59"/>
      <c r="O9811" s="61"/>
      <c r="P9811" s="10"/>
      <c r="Q9811" s="10"/>
      <c r="R9811" s="11"/>
      <c r="S9811" s="24">
        <f>Table1[[#This Row],[Female Voters]]/Table1[[#This Row],[Female Population]]</f>
        <v>0</v>
      </c>
      <c r="T9811" s="24">
        <f>Table1[[#This Row],[Male Voters]]/Table1[[#This Row],[Male Population]]</f>
        <v>0</v>
      </c>
      <c r="U9811" s="24">
        <f>Table1[[#This Row],[Total Voters]]/Table1[[#This Row],[Total Population]]</f>
        <v>0</v>
      </c>
      <c r="V9811" s="24">
        <f>Table1[[#This Row],[Female Ballots]]/Table1[[#This Row],[Female Population]]</f>
        <v>0</v>
      </c>
      <c r="W9811" s="24">
        <f>Table1[[#This Row],[Male Ballots]]/Table1[[#This Row],[Male Population]]</f>
        <v>0</v>
      </c>
      <c r="X9811" s="24">
        <f>Table1[[#This Row],[Total Ballots]]/Table1[[#This Row],[Total Population]]</f>
        <v>0</v>
      </c>
      <c r="Y9811" s="125" t="str">
        <f>IFERROR(Table1[[#This Row],[Female Ballots]]/Table1[[#This Row],[Female Voters]],"0.0%")</f>
        <v>0.0%</v>
      </c>
      <c r="Z9811" s="125" t="str">
        <f>IFERROR(Table1[[#This Row],[Male Ballots]]/Table1[[#This Row],[Male Voters]],"0.0%")</f>
        <v>0.0%</v>
      </c>
      <c r="AA9811" s="126" t="str">
        <f>IFERROR(Table1[[#This Row],[Total Ballots]]/Table1[[#This Row],[Total Voters]],"0.0%")</f>
        <v>0.0%</v>
      </c>
    </row>
    <row r="9812" spans="1:27" s="7" customFormat="1" x14ac:dyDescent="0.35">
      <c r="A9812" s="8" t="s">
        <v>37</v>
      </c>
      <c r="B9812" s="17">
        <v>2000</v>
      </c>
      <c r="C9812" s="16" t="s">
        <v>82</v>
      </c>
      <c r="D9812" s="17"/>
      <c r="E9812" s="35" t="s">
        <v>74</v>
      </c>
      <c r="F9812" s="35" t="s">
        <v>77</v>
      </c>
      <c r="G9812" s="51" t="s">
        <v>64</v>
      </c>
      <c r="H9812" s="10">
        <v>1580</v>
      </c>
      <c r="I9812" s="10">
        <v>1456</v>
      </c>
      <c r="J9812" s="53">
        <v>3036</v>
      </c>
      <c r="K9812" s="55"/>
      <c r="L9812" s="57"/>
      <c r="M9812" s="57"/>
      <c r="N9812" s="59"/>
      <c r="O9812" s="61"/>
      <c r="P9812" s="10"/>
      <c r="Q9812" s="10"/>
      <c r="R9812" s="11"/>
      <c r="S9812" s="24">
        <f>Table1[[#This Row],[Female Voters]]/Table1[[#This Row],[Female Population]]</f>
        <v>0</v>
      </c>
      <c r="T9812" s="24">
        <f>Table1[[#This Row],[Male Voters]]/Table1[[#This Row],[Male Population]]</f>
        <v>0</v>
      </c>
      <c r="U9812" s="24">
        <f>Table1[[#This Row],[Total Voters]]/Table1[[#This Row],[Total Population]]</f>
        <v>0</v>
      </c>
      <c r="V9812" s="24">
        <f>Table1[[#This Row],[Female Ballots]]/Table1[[#This Row],[Female Population]]</f>
        <v>0</v>
      </c>
      <c r="W9812" s="24">
        <f>Table1[[#This Row],[Male Ballots]]/Table1[[#This Row],[Male Population]]</f>
        <v>0</v>
      </c>
      <c r="X9812" s="24">
        <f>Table1[[#This Row],[Total Ballots]]/Table1[[#This Row],[Total Population]]</f>
        <v>0</v>
      </c>
      <c r="Y9812" s="125" t="str">
        <f>IFERROR(Table1[[#This Row],[Female Ballots]]/Table1[[#This Row],[Female Voters]],"0.0%")</f>
        <v>0.0%</v>
      </c>
      <c r="Z9812" s="125" t="str">
        <f>IFERROR(Table1[[#This Row],[Male Ballots]]/Table1[[#This Row],[Male Voters]],"0.0%")</f>
        <v>0.0%</v>
      </c>
      <c r="AA9812" s="126" t="str">
        <f>IFERROR(Table1[[#This Row],[Total Ballots]]/Table1[[#This Row],[Total Voters]],"0.0%")</f>
        <v>0.0%</v>
      </c>
    </row>
    <row r="9813" spans="1:27" s="7" customFormat="1" x14ac:dyDescent="0.35">
      <c r="A9813" s="8" t="s">
        <v>37</v>
      </c>
      <c r="B9813" s="17">
        <v>2000</v>
      </c>
      <c r="C9813" s="16" t="s">
        <v>82</v>
      </c>
      <c r="D9813" s="17"/>
      <c r="E9813" s="35" t="s">
        <v>74</v>
      </c>
      <c r="F9813" s="35" t="s">
        <v>77</v>
      </c>
      <c r="G9813" s="51" t="s">
        <v>65</v>
      </c>
      <c r="H9813" s="10">
        <v>1432</v>
      </c>
      <c r="I9813" s="10">
        <v>1345</v>
      </c>
      <c r="J9813" s="53">
        <v>2777</v>
      </c>
      <c r="K9813" s="55"/>
      <c r="L9813" s="57"/>
      <c r="M9813" s="57"/>
      <c r="N9813" s="59"/>
      <c r="O9813" s="61"/>
      <c r="P9813" s="10"/>
      <c r="Q9813" s="10"/>
      <c r="R9813" s="11"/>
      <c r="S9813" s="24">
        <f>Table1[[#This Row],[Female Voters]]/Table1[[#This Row],[Female Population]]</f>
        <v>0</v>
      </c>
      <c r="T9813" s="24">
        <f>Table1[[#This Row],[Male Voters]]/Table1[[#This Row],[Male Population]]</f>
        <v>0</v>
      </c>
      <c r="U9813" s="24">
        <f>Table1[[#This Row],[Total Voters]]/Table1[[#This Row],[Total Population]]</f>
        <v>0</v>
      </c>
      <c r="V9813" s="24">
        <f>Table1[[#This Row],[Female Ballots]]/Table1[[#This Row],[Female Population]]</f>
        <v>0</v>
      </c>
      <c r="W9813" s="24">
        <f>Table1[[#This Row],[Male Ballots]]/Table1[[#This Row],[Male Population]]</f>
        <v>0</v>
      </c>
      <c r="X9813" s="24">
        <f>Table1[[#This Row],[Total Ballots]]/Table1[[#This Row],[Total Population]]</f>
        <v>0</v>
      </c>
      <c r="Y9813" s="125" t="str">
        <f>IFERROR(Table1[[#This Row],[Female Ballots]]/Table1[[#This Row],[Female Voters]],"0.0%")</f>
        <v>0.0%</v>
      </c>
      <c r="Z9813" s="125" t="str">
        <f>IFERROR(Table1[[#This Row],[Male Ballots]]/Table1[[#This Row],[Male Voters]],"0.0%")</f>
        <v>0.0%</v>
      </c>
      <c r="AA9813" s="126" t="str">
        <f>IFERROR(Table1[[#This Row],[Total Ballots]]/Table1[[#This Row],[Total Voters]],"0.0%")</f>
        <v>0.0%</v>
      </c>
    </row>
    <row r="9814" spans="1:27" s="7" customFormat="1" x14ac:dyDescent="0.35">
      <c r="A9814" s="8" t="s">
        <v>37</v>
      </c>
      <c r="B9814" s="17">
        <v>2000</v>
      </c>
      <c r="C9814" s="16" t="s">
        <v>82</v>
      </c>
      <c r="D9814" s="17"/>
      <c r="E9814" s="35" t="s">
        <v>74</v>
      </c>
      <c r="F9814" s="35" t="s">
        <v>77</v>
      </c>
      <c r="G9814" s="51" t="s">
        <v>66</v>
      </c>
      <c r="H9814" s="10">
        <v>1124</v>
      </c>
      <c r="I9814" s="10">
        <v>1025</v>
      </c>
      <c r="J9814" s="53">
        <v>2149</v>
      </c>
      <c r="K9814" s="55"/>
      <c r="L9814" s="57"/>
      <c r="M9814" s="57"/>
      <c r="N9814" s="59"/>
      <c r="O9814" s="61"/>
      <c r="P9814" s="10"/>
      <c r="Q9814" s="10"/>
      <c r="R9814" s="11"/>
      <c r="S9814" s="24">
        <f>Table1[[#This Row],[Female Voters]]/Table1[[#This Row],[Female Population]]</f>
        <v>0</v>
      </c>
      <c r="T9814" s="24">
        <f>Table1[[#This Row],[Male Voters]]/Table1[[#This Row],[Male Population]]</f>
        <v>0</v>
      </c>
      <c r="U9814" s="24">
        <f>Table1[[#This Row],[Total Voters]]/Table1[[#This Row],[Total Population]]</f>
        <v>0</v>
      </c>
      <c r="V9814" s="24">
        <f>Table1[[#This Row],[Female Ballots]]/Table1[[#This Row],[Female Population]]</f>
        <v>0</v>
      </c>
      <c r="W9814" s="24">
        <f>Table1[[#This Row],[Male Ballots]]/Table1[[#This Row],[Male Population]]</f>
        <v>0</v>
      </c>
      <c r="X9814" s="24">
        <f>Table1[[#This Row],[Total Ballots]]/Table1[[#This Row],[Total Population]]</f>
        <v>0</v>
      </c>
      <c r="Y9814" s="125" t="str">
        <f>IFERROR(Table1[[#This Row],[Female Ballots]]/Table1[[#This Row],[Female Voters]],"0.0%")</f>
        <v>0.0%</v>
      </c>
      <c r="Z9814" s="125" t="str">
        <f>IFERROR(Table1[[#This Row],[Male Ballots]]/Table1[[#This Row],[Male Voters]],"0.0%")</f>
        <v>0.0%</v>
      </c>
      <c r="AA9814" s="126" t="str">
        <f>IFERROR(Table1[[#This Row],[Total Ballots]]/Table1[[#This Row],[Total Voters]],"0.0%")</f>
        <v>0.0%</v>
      </c>
    </row>
    <row r="9815" spans="1:27" s="7" customFormat="1" x14ac:dyDescent="0.35">
      <c r="A9815" s="8" t="s">
        <v>37</v>
      </c>
      <c r="B9815" s="17">
        <v>2000</v>
      </c>
      <c r="C9815" s="16" t="s">
        <v>82</v>
      </c>
      <c r="D9815" s="17"/>
      <c r="E9815" s="35" t="s">
        <v>74</v>
      </c>
      <c r="F9815" s="35" t="s">
        <v>77</v>
      </c>
      <c r="G9815" s="51" t="s">
        <v>67</v>
      </c>
      <c r="H9815" s="10">
        <v>2012</v>
      </c>
      <c r="I9815" s="10">
        <v>1343</v>
      </c>
      <c r="J9815" s="53">
        <v>3355</v>
      </c>
      <c r="K9815" s="55"/>
      <c r="L9815" s="57"/>
      <c r="M9815" s="57"/>
      <c r="N9815" s="59"/>
      <c r="O9815" s="61"/>
      <c r="P9815" s="10"/>
      <c r="Q9815" s="10"/>
      <c r="R9815" s="11"/>
      <c r="S9815" s="24">
        <f>Table1[[#This Row],[Female Voters]]/Table1[[#This Row],[Female Population]]</f>
        <v>0</v>
      </c>
      <c r="T9815" s="24">
        <f>Table1[[#This Row],[Male Voters]]/Table1[[#This Row],[Male Population]]</f>
        <v>0</v>
      </c>
      <c r="U9815" s="24">
        <f>Table1[[#This Row],[Total Voters]]/Table1[[#This Row],[Total Population]]</f>
        <v>0</v>
      </c>
      <c r="V9815" s="24">
        <f>Table1[[#This Row],[Female Ballots]]/Table1[[#This Row],[Female Population]]</f>
        <v>0</v>
      </c>
      <c r="W9815" s="24">
        <f>Table1[[#This Row],[Male Ballots]]/Table1[[#This Row],[Male Population]]</f>
        <v>0</v>
      </c>
      <c r="X9815" s="24">
        <f>Table1[[#This Row],[Total Ballots]]/Table1[[#This Row],[Total Population]]</f>
        <v>0</v>
      </c>
      <c r="Y9815" s="125" t="str">
        <f>IFERROR(Table1[[#This Row],[Female Ballots]]/Table1[[#This Row],[Female Voters]],"0.0%")</f>
        <v>0.0%</v>
      </c>
      <c r="Z9815" s="125" t="str">
        <f>IFERROR(Table1[[#This Row],[Male Ballots]]/Table1[[#This Row],[Male Voters]],"0.0%")</f>
        <v>0.0%</v>
      </c>
      <c r="AA9815" s="126" t="str">
        <f>IFERROR(Table1[[#This Row],[Total Ballots]]/Table1[[#This Row],[Total Voters]],"0.0%")</f>
        <v>0.0%</v>
      </c>
    </row>
    <row r="9816" spans="1:27" s="7" customFormat="1" x14ac:dyDescent="0.35">
      <c r="A9816" s="8" t="s">
        <v>48</v>
      </c>
      <c r="B9816" s="17">
        <v>2000</v>
      </c>
      <c r="C9816" s="16" t="s">
        <v>82</v>
      </c>
      <c r="D9816" s="17"/>
      <c r="E9816" s="35" t="s">
        <v>74</v>
      </c>
      <c r="F9816" s="35" t="s">
        <v>77</v>
      </c>
      <c r="G9816" s="51" t="s">
        <v>79</v>
      </c>
      <c r="H9816" s="10">
        <v>50994</v>
      </c>
      <c r="I9816" s="10">
        <v>49122</v>
      </c>
      <c r="J9816" s="53">
        <v>100115.92</v>
      </c>
      <c r="K9816" s="55"/>
      <c r="L9816" s="57"/>
      <c r="M9816" s="57"/>
      <c r="N9816" s="59">
        <v>79583</v>
      </c>
      <c r="O9816" s="61"/>
      <c r="P9816" s="10"/>
      <c r="Q9816" s="10"/>
      <c r="R9816" s="11">
        <v>60607</v>
      </c>
      <c r="S9816" s="24">
        <f>Table1[[#This Row],[Female Voters]]/Table1[[#This Row],[Female Population]]</f>
        <v>0</v>
      </c>
      <c r="T9816" s="24">
        <f>Table1[[#This Row],[Male Voters]]/Table1[[#This Row],[Male Population]]</f>
        <v>0</v>
      </c>
      <c r="U9816" s="24">
        <f>Table1[[#This Row],[Total Voters]]/Table1[[#This Row],[Total Population]]</f>
        <v>0.79490854201809269</v>
      </c>
      <c r="V9816" s="24">
        <f>Table1[[#This Row],[Female Ballots]]/Table1[[#This Row],[Female Population]]</f>
        <v>0</v>
      </c>
      <c r="W9816" s="24">
        <f>Table1[[#This Row],[Male Ballots]]/Table1[[#This Row],[Male Population]]</f>
        <v>0</v>
      </c>
      <c r="X9816" s="24">
        <f>Table1[[#This Row],[Total Ballots]]/Table1[[#This Row],[Total Population]]</f>
        <v>0.60536825711635078</v>
      </c>
      <c r="Y9816" s="125" t="str">
        <f>IFERROR(Table1[[#This Row],[Female Ballots]]/Table1[[#This Row],[Female Voters]],"0.0%")</f>
        <v>0.0%</v>
      </c>
      <c r="Z9816" s="125" t="str">
        <f>IFERROR(Table1[[#This Row],[Male Ballots]]/Table1[[#This Row],[Male Voters]],"0.0%")</f>
        <v>0.0%</v>
      </c>
      <c r="AA9816" s="126">
        <f>IFERROR(Table1[[#This Row],[Total Ballots]]/Table1[[#This Row],[Total Voters]],"0.0%")</f>
        <v>0.76155711646959778</v>
      </c>
    </row>
    <row r="9817" spans="1:27" s="7" customFormat="1" x14ac:dyDescent="0.35">
      <c r="A9817" s="8" t="s">
        <v>48</v>
      </c>
      <c r="B9817" s="17">
        <v>2000</v>
      </c>
      <c r="C9817" s="16" t="s">
        <v>82</v>
      </c>
      <c r="D9817" s="17"/>
      <c r="E9817" s="35" t="s">
        <v>74</v>
      </c>
      <c r="F9817" s="35" t="s">
        <v>77</v>
      </c>
      <c r="G9817" s="51" t="s">
        <v>62</v>
      </c>
      <c r="H9817" s="10">
        <v>6063</v>
      </c>
      <c r="I9817" s="10">
        <v>6142</v>
      </c>
      <c r="J9817" s="53">
        <v>12205</v>
      </c>
      <c r="K9817" s="55"/>
      <c r="L9817" s="57"/>
      <c r="M9817" s="57"/>
      <c r="N9817" s="59"/>
      <c r="O9817" s="61"/>
      <c r="P9817" s="10"/>
      <c r="Q9817" s="10"/>
      <c r="R9817" s="11"/>
      <c r="S9817" s="24">
        <f>Table1[[#This Row],[Female Voters]]/Table1[[#This Row],[Female Population]]</f>
        <v>0</v>
      </c>
      <c r="T9817" s="24">
        <f>Table1[[#This Row],[Male Voters]]/Table1[[#This Row],[Male Population]]</f>
        <v>0</v>
      </c>
      <c r="U9817" s="24">
        <f>Table1[[#This Row],[Total Voters]]/Table1[[#This Row],[Total Population]]</f>
        <v>0</v>
      </c>
      <c r="V9817" s="24">
        <f>Table1[[#This Row],[Female Ballots]]/Table1[[#This Row],[Female Population]]</f>
        <v>0</v>
      </c>
      <c r="W9817" s="24">
        <f>Table1[[#This Row],[Male Ballots]]/Table1[[#This Row],[Male Population]]</f>
        <v>0</v>
      </c>
      <c r="X9817" s="24">
        <f>Table1[[#This Row],[Total Ballots]]/Table1[[#This Row],[Total Population]]</f>
        <v>0</v>
      </c>
      <c r="Y9817" s="125" t="str">
        <f>IFERROR(Table1[[#This Row],[Female Ballots]]/Table1[[#This Row],[Female Voters]],"0.0%")</f>
        <v>0.0%</v>
      </c>
      <c r="Z9817" s="125" t="str">
        <f>IFERROR(Table1[[#This Row],[Male Ballots]]/Table1[[#This Row],[Male Voters]],"0.0%")</f>
        <v>0.0%</v>
      </c>
      <c r="AA9817" s="126" t="str">
        <f>IFERROR(Table1[[#This Row],[Total Ballots]]/Table1[[#This Row],[Total Voters]],"0.0%")</f>
        <v>0.0%</v>
      </c>
    </row>
    <row r="9818" spans="1:27" s="7" customFormat="1" x14ac:dyDescent="0.35">
      <c r="A9818" s="8" t="s">
        <v>48</v>
      </c>
      <c r="B9818" s="17">
        <v>2000</v>
      </c>
      <c r="C9818" s="16" t="s">
        <v>82</v>
      </c>
      <c r="D9818" s="17"/>
      <c r="E9818" s="35" t="s">
        <v>74</v>
      </c>
      <c r="F9818" s="35" t="s">
        <v>77</v>
      </c>
      <c r="G9818" s="51" t="s">
        <v>63</v>
      </c>
      <c r="H9818" s="10">
        <v>8969</v>
      </c>
      <c r="I9818" s="10">
        <v>8781</v>
      </c>
      <c r="J9818" s="53">
        <v>17750</v>
      </c>
      <c r="K9818" s="55"/>
      <c r="L9818" s="57"/>
      <c r="M9818" s="57"/>
      <c r="N9818" s="59"/>
      <c r="O9818" s="61"/>
      <c r="P9818" s="10"/>
      <c r="Q9818" s="10"/>
      <c r="R9818" s="11"/>
      <c r="S9818" s="24">
        <f>Table1[[#This Row],[Female Voters]]/Table1[[#This Row],[Female Population]]</f>
        <v>0</v>
      </c>
      <c r="T9818" s="24">
        <f>Table1[[#This Row],[Male Voters]]/Table1[[#This Row],[Male Population]]</f>
        <v>0</v>
      </c>
      <c r="U9818" s="24">
        <f>Table1[[#This Row],[Total Voters]]/Table1[[#This Row],[Total Population]]</f>
        <v>0</v>
      </c>
      <c r="V9818" s="24">
        <f>Table1[[#This Row],[Female Ballots]]/Table1[[#This Row],[Female Population]]</f>
        <v>0</v>
      </c>
      <c r="W9818" s="24">
        <f>Table1[[#This Row],[Male Ballots]]/Table1[[#This Row],[Male Population]]</f>
        <v>0</v>
      </c>
      <c r="X9818" s="24">
        <f>Table1[[#This Row],[Total Ballots]]/Table1[[#This Row],[Total Population]]</f>
        <v>0</v>
      </c>
      <c r="Y9818" s="125" t="str">
        <f>IFERROR(Table1[[#This Row],[Female Ballots]]/Table1[[#This Row],[Female Voters]],"0.0%")</f>
        <v>0.0%</v>
      </c>
      <c r="Z9818" s="125" t="str">
        <f>IFERROR(Table1[[#This Row],[Male Ballots]]/Table1[[#This Row],[Male Voters]],"0.0%")</f>
        <v>0.0%</v>
      </c>
      <c r="AA9818" s="126" t="str">
        <f>IFERROR(Table1[[#This Row],[Total Ballots]]/Table1[[#This Row],[Total Voters]],"0.0%")</f>
        <v>0.0%</v>
      </c>
    </row>
    <row r="9819" spans="1:27" s="7" customFormat="1" x14ac:dyDescent="0.35">
      <c r="A9819" s="8" t="s">
        <v>48</v>
      </c>
      <c r="B9819" s="17">
        <v>2000</v>
      </c>
      <c r="C9819" s="16" t="s">
        <v>82</v>
      </c>
      <c r="D9819" s="17"/>
      <c r="E9819" s="35" t="s">
        <v>74</v>
      </c>
      <c r="F9819" s="35" t="s">
        <v>77</v>
      </c>
      <c r="G9819" s="51" t="s">
        <v>64</v>
      </c>
      <c r="H9819" s="10">
        <v>11515</v>
      </c>
      <c r="I9819" s="10">
        <v>11364</v>
      </c>
      <c r="J9819" s="53">
        <v>22878.989999999998</v>
      </c>
      <c r="K9819" s="55"/>
      <c r="L9819" s="57"/>
      <c r="M9819" s="57"/>
      <c r="N9819" s="59"/>
      <c r="O9819" s="61"/>
      <c r="P9819" s="10"/>
      <c r="Q9819" s="10"/>
      <c r="R9819" s="11"/>
      <c r="S9819" s="24">
        <f>Table1[[#This Row],[Female Voters]]/Table1[[#This Row],[Female Population]]</f>
        <v>0</v>
      </c>
      <c r="T9819" s="24">
        <f>Table1[[#This Row],[Male Voters]]/Table1[[#This Row],[Male Population]]</f>
        <v>0</v>
      </c>
      <c r="U9819" s="24">
        <f>Table1[[#This Row],[Total Voters]]/Table1[[#This Row],[Total Population]]</f>
        <v>0</v>
      </c>
      <c r="V9819" s="24">
        <f>Table1[[#This Row],[Female Ballots]]/Table1[[#This Row],[Female Population]]</f>
        <v>0</v>
      </c>
      <c r="W9819" s="24">
        <f>Table1[[#This Row],[Male Ballots]]/Table1[[#This Row],[Male Population]]</f>
        <v>0</v>
      </c>
      <c r="X9819" s="24">
        <f>Table1[[#This Row],[Total Ballots]]/Table1[[#This Row],[Total Population]]</f>
        <v>0</v>
      </c>
      <c r="Y9819" s="125" t="str">
        <f>IFERROR(Table1[[#This Row],[Female Ballots]]/Table1[[#This Row],[Female Voters]],"0.0%")</f>
        <v>0.0%</v>
      </c>
      <c r="Z9819" s="125" t="str">
        <f>IFERROR(Table1[[#This Row],[Male Ballots]]/Table1[[#This Row],[Male Voters]],"0.0%")</f>
        <v>0.0%</v>
      </c>
      <c r="AA9819" s="126" t="str">
        <f>IFERROR(Table1[[#This Row],[Total Ballots]]/Table1[[#This Row],[Total Voters]],"0.0%")</f>
        <v>0.0%</v>
      </c>
    </row>
    <row r="9820" spans="1:27" s="7" customFormat="1" x14ac:dyDescent="0.35">
      <c r="A9820" s="8" t="s">
        <v>48</v>
      </c>
      <c r="B9820" s="17">
        <v>2000</v>
      </c>
      <c r="C9820" s="16" t="s">
        <v>82</v>
      </c>
      <c r="D9820" s="17"/>
      <c r="E9820" s="35" t="s">
        <v>74</v>
      </c>
      <c r="F9820" s="35" t="s">
        <v>77</v>
      </c>
      <c r="G9820" s="51" t="s">
        <v>65</v>
      </c>
      <c r="H9820" s="10">
        <v>10106</v>
      </c>
      <c r="I9820" s="10">
        <v>10437</v>
      </c>
      <c r="J9820" s="53">
        <v>20542.98</v>
      </c>
      <c r="K9820" s="55"/>
      <c r="L9820" s="57"/>
      <c r="M9820" s="57"/>
      <c r="N9820" s="59"/>
      <c r="O9820" s="61"/>
      <c r="P9820" s="10"/>
      <c r="Q9820" s="10"/>
      <c r="R9820" s="11"/>
      <c r="S9820" s="24">
        <f>Table1[[#This Row],[Female Voters]]/Table1[[#This Row],[Female Population]]</f>
        <v>0</v>
      </c>
      <c r="T9820" s="24">
        <f>Table1[[#This Row],[Male Voters]]/Table1[[#This Row],[Male Population]]</f>
        <v>0</v>
      </c>
      <c r="U9820" s="24">
        <f>Table1[[#This Row],[Total Voters]]/Table1[[#This Row],[Total Population]]</f>
        <v>0</v>
      </c>
      <c r="V9820" s="24">
        <f>Table1[[#This Row],[Female Ballots]]/Table1[[#This Row],[Female Population]]</f>
        <v>0</v>
      </c>
      <c r="W9820" s="24">
        <f>Table1[[#This Row],[Male Ballots]]/Table1[[#This Row],[Male Population]]</f>
        <v>0</v>
      </c>
      <c r="X9820" s="24">
        <f>Table1[[#This Row],[Total Ballots]]/Table1[[#This Row],[Total Population]]</f>
        <v>0</v>
      </c>
      <c r="Y9820" s="125" t="str">
        <f>IFERROR(Table1[[#This Row],[Female Ballots]]/Table1[[#This Row],[Female Voters]],"0.0%")</f>
        <v>0.0%</v>
      </c>
      <c r="Z9820" s="125" t="str">
        <f>IFERROR(Table1[[#This Row],[Male Ballots]]/Table1[[#This Row],[Male Voters]],"0.0%")</f>
        <v>0.0%</v>
      </c>
      <c r="AA9820" s="126" t="str">
        <f>IFERROR(Table1[[#This Row],[Total Ballots]]/Table1[[#This Row],[Total Voters]],"0.0%")</f>
        <v>0.0%</v>
      </c>
    </row>
    <row r="9821" spans="1:27" s="7" customFormat="1" x14ac:dyDescent="0.35">
      <c r="A9821" s="8" t="s">
        <v>48</v>
      </c>
      <c r="B9821" s="17">
        <v>2000</v>
      </c>
      <c r="C9821" s="16" t="s">
        <v>82</v>
      </c>
      <c r="D9821" s="17"/>
      <c r="E9821" s="35" t="s">
        <v>74</v>
      </c>
      <c r="F9821" s="35" t="s">
        <v>77</v>
      </c>
      <c r="G9821" s="51" t="s">
        <v>66</v>
      </c>
      <c r="H9821" s="10">
        <v>5980</v>
      </c>
      <c r="I9821" s="10">
        <v>6104</v>
      </c>
      <c r="J9821" s="53">
        <v>12083.98</v>
      </c>
      <c r="K9821" s="55"/>
      <c r="L9821" s="57"/>
      <c r="M9821" s="57"/>
      <c r="N9821" s="59"/>
      <c r="O9821" s="61"/>
      <c r="P9821" s="10"/>
      <c r="Q9821" s="10"/>
      <c r="R9821" s="11"/>
      <c r="S9821" s="24">
        <f>Table1[[#This Row],[Female Voters]]/Table1[[#This Row],[Female Population]]</f>
        <v>0</v>
      </c>
      <c r="T9821" s="24">
        <f>Table1[[#This Row],[Male Voters]]/Table1[[#This Row],[Male Population]]</f>
        <v>0</v>
      </c>
      <c r="U9821" s="24">
        <f>Table1[[#This Row],[Total Voters]]/Table1[[#This Row],[Total Population]]</f>
        <v>0</v>
      </c>
      <c r="V9821" s="24">
        <f>Table1[[#This Row],[Female Ballots]]/Table1[[#This Row],[Female Population]]</f>
        <v>0</v>
      </c>
      <c r="W9821" s="24">
        <f>Table1[[#This Row],[Male Ballots]]/Table1[[#This Row],[Male Population]]</f>
        <v>0</v>
      </c>
      <c r="X9821" s="24">
        <f>Table1[[#This Row],[Total Ballots]]/Table1[[#This Row],[Total Population]]</f>
        <v>0</v>
      </c>
      <c r="Y9821" s="125" t="str">
        <f>IFERROR(Table1[[#This Row],[Female Ballots]]/Table1[[#This Row],[Female Voters]],"0.0%")</f>
        <v>0.0%</v>
      </c>
      <c r="Z9821" s="125" t="str">
        <f>IFERROR(Table1[[#This Row],[Male Ballots]]/Table1[[#This Row],[Male Voters]],"0.0%")</f>
        <v>0.0%</v>
      </c>
      <c r="AA9821" s="126" t="str">
        <f>IFERROR(Table1[[#This Row],[Total Ballots]]/Table1[[#This Row],[Total Voters]],"0.0%")</f>
        <v>0.0%</v>
      </c>
    </row>
    <row r="9822" spans="1:27" s="7" customFormat="1" x14ac:dyDescent="0.35">
      <c r="A9822" s="8" t="s">
        <v>48</v>
      </c>
      <c r="B9822" s="17">
        <v>2000</v>
      </c>
      <c r="C9822" s="16" t="s">
        <v>82</v>
      </c>
      <c r="D9822" s="17"/>
      <c r="E9822" s="35" t="s">
        <v>74</v>
      </c>
      <c r="F9822" s="35" t="s">
        <v>77</v>
      </c>
      <c r="G9822" s="51" t="s">
        <v>67</v>
      </c>
      <c r="H9822" s="10">
        <v>8361</v>
      </c>
      <c r="I9822" s="10">
        <v>6294</v>
      </c>
      <c r="J9822" s="53">
        <v>14654.97</v>
      </c>
      <c r="K9822" s="55"/>
      <c r="L9822" s="57"/>
      <c r="M9822" s="57"/>
      <c r="N9822" s="59"/>
      <c r="O9822" s="61"/>
      <c r="P9822" s="10"/>
      <c r="Q9822" s="10"/>
      <c r="R9822" s="11"/>
      <c r="S9822" s="24">
        <f>Table1[[#This Row],[Female Voters]]/Table1[[#This Row],[Female Population]]</f>
        <v>0</v>
      </c>
      <c r="T9822" s="24">
        <f>Table1[[#This Row],[Male Voters]]/Table1[[#This Row],[Male Population]]</f>
        <v>0</v>
      </c>
      <c r="U9822" s="24">
        <f>Table1[[#This Row],[Total Voters]]/Table1[[#This Row],[Total Population]]</f>
        <v>0</v>
      </c>
      <c r="V9822" s="24">
        <f>Table1[[#This Row],[Female Ballots]]/Table1[[#This Row],[Female Population]]</f>
        <v>0</v>
      </c>
      <c r="W9822" s="24">
        <f>Table1[[#This Row],[Male Ballots]]/Table1[[#This Row],[Male Population]]</f>
        <v>0</v>
      </c>
      <c r="X9822" s="24">
        <f>Table1[[#This Row],[Total Ballots]]/Table1[[#This Row],[Total Population]]</f>
        <v>0</v>
      </c>
      <c r="Y9822" s="125" t="str">
        <f>IFERROR(Table1[[#This Row],[Female Ballots]]/Table1[[#This Row],[Female Voters]],"0.0%")</f>
        <v>0.0%</v>
      </c>
      <c r="Z9822" s="125" t="str">
        <f>IFERROR(Table1[[#This Row],[Male Ballots]]/Table1[[#This Row],[Male Voters]],"0.0%")</f>
        <v>0.0%</v>
      </c>
      <c r="AA9822" s="126" t="str">
        <f>IFERROR(Table1[[#This Row],[Total Ballots]]/Table1[[#This Row],[Total Voters]],"0.0%")</f>
        <v>0.0%</v>
      </c>
    </row>
    <row r="9823" spans="1:27" s="7" customFormat="1" x14ac:dyDescent="0.35">
      <c r="A9823" s="8" t="s">
        <v>44</v>
      </c>
      <c r="B9823" s="17">
        <v>2000</v>
      </c>
      <c r="C9823" s="16" t="s">
        <v>82</v>
      </c>
      <c r="D9823" s="17"/>
      <c r="E9823" s="35" t="s">
        <v>74</v>
      </c>
      <c r="F9823" s="35" t="s">
        <v>77</v>
      </c>
      <c r="G9823" s="51" t="s">
        <v>79</v>
      </c>
      <c r="H9823" s="10">
        <v>24382</v>
      </c>
      <c r="I9823" s="10">
        <v>23597.989999999998</v>
      </c>
      <c r="J9823" s="53">
        <v>47979.97</v>
      </c>
      <c r="K9823" s="55"/>
      <c r="L9823" s="57"/>
      <c r="M9823" s="57"/>
      <c r="N9823" s="59">
        <v>32665</v>
      </c>
      <c r="O9823" s="61"/>
      <c r="P9823" s="10"/>
      <c r="Q9823" s="10"/>
      <c r="R9823" s="11">
        <v>26837</v>
      </c>
      <c r="S9823" s="24">
        <f>Table1[[#This Row],[Female Voters]]/Table1[[#This Row],[Female Population]]</f>
        <v>0</v>
      </c>
      <c r="T9823" s="24">
        <f>Table1[[#This Row],[Male Voters]]/Table1[[#This Row],[Male Population]]</f>
        <v>0</v>
      </c>
      <c r="U9823" s="24">
        <f>Table1[[#This Row],[Total Voters]]/Table1[[#This Row],[Total Population]]</f>
        <v>0.68080492755622812</v>
      </c>
      <c r="V9823" s="24">
        <f>Table1[[#This Row],[Female Ballots]]/Table1[[#This Row],[Female Population]]</f>
        <v>0</v>
      </c>
      <c r="W9823" s="24">
        <f>Table1[[#This Row],[Male Ballots]]/Table1[[#This Row],[Male Population]]</f>
        <v>0</v>
      </c>
      <c r="X9823" s="24">
        <f>Table1[[#This Row],[Total Ballots]]/Table1[[#This Row],[Total Population]]</f>
        <v>0.55933757357497305</v>
      </c>
      <c r="Y9823" s="125" t="str">
        <f>IFERROR(Table1[[#This Row],[Female Ballots]]/Table1[[#This Row],[Female Voters]],"0.0%")</f>
        <v>0.0%</v>
      </c>
      <c r="Z9823" s="125" t="str">
        <f>IFERROR(Table1[[#This Row],[Male Ballots]]/Table1[[#This Row],[Male Voters]],"0.0%")</f>
        <v>0.0%</v>
      </c>
      <c r="AA9823" s="126">
        <f>IFERROR(Table1[[#This Row],[Total Ballots]]/Table1[[#This Row],[Total Voters]],"0.0%")</f>
        <v>0.82158273381294966</v>
      </c>
    </row>
    <row r="9824" spans="1:27" s="7" customFormat="1" x14ac:dyDescent="0.35">
      <c r="A9824" s="8" t="s">
        <v>44</v>
      </c>
      <c r="B9824" s="17">
        <v>2000</v>
      </c>
      <c r="C9824" s="16" t="s">
        <v>82</v>
      </c>
      <c r="D9824" s="17"/>
      <c r="E9824" s="35" t="s">
        <v>74</v>
      </c>
      <c r="F9824" s="35" t="s">
        <v>77</v>
      </c>
      <c r="G9824" s="51" t="s">
        <v>62</v>
      </c>
      <c r="H9824" s="10">
        <v>2634</v>
      </c>
      <c r="I9824" s="10">
        <v>2877.99</v>
      </c>
      <c r="J9824" s="53">
        <v>5511.99</v>
      </c>
      <c r="K9824" s="55"/>
      <c r="L9824" s="57"/>
      <c r="M9824" s="57"/>
      <c r="N9824" s="59"/>
      <c r="O9824" s="61"/>
      <c r="P9824" s="10"/>
      <c r="Q9824" s="10"/>
      <c r="R9824" s="11"/>
      <c r="S9824" s="24">
        <f>Table1[[#This Row],[Female Voters]]/Table1[[#This Row],[Female Population]]</f>
        <v>0</v>
      </c>
      <c r="T9824" s="24">
        <f>Table1[[#This Row],[Male Voters]]/Table1[[#This Row],[Male Population]]</f>
        <v>0</v>
      </c>
      <c r="U9824" s="24">
        <f>Table1[[#This Row],[Total Voters]]/Table1[[#This Row],[Total Population]]</f>
        <v>0</v>
      </c>
      <c r="V9824" s="24">
        <f>Table1[[#This Row],[Female Ballots]]/Table1[[#This Row],[Female Population]]</f>
        <v>0</v>
      </c>
      <c r="W9824" s="24">
        <f>Table1[[#This Row],[Male Ballots]]/Table1[[#This Row],[Male Population]]</f>
        <v>0</v>
      </c>
      <c r="X9824" s="24">
        <f>Table1[[#This Row],[Total Ballots]]/Table1[[#This Row],[Total Population]]</f>
        <v>0</v>
      </c>
      <c r="Y9824" s="125" t="str">
        <f>IFERROR(Table1[[#This Row],[Female Ballots]]/Table1[[#This Row],[Female Voters]],"0.0%")</f>
        <v>0.0%</v>
      </c>
      <c r="Z9824" s="125" t="str">
        <f>IFERROR(Table1[[#This Row],[Male Ballots]]/Table1[[#This Row],[Male Voters]],"0.0%")</f>
        <v>0.0%</v>
      </c>
      <c r="AA9824" s="126" t="str">
        <f>IFERROR(Table1[[#This Row],[Total Ballots]]/Table1[[#This Row],[Total Voters]],"0.0%")</f>
        <v>0.0%</v>
      </c>
    </row>
    <row r="9825" spans="1:27" s="7" customFormat="1" x14ac:dyDescent="0.35">
      <c r="A9825" s="8" t="s">
        <v>44</v>
      </c>
      <c r="B9825" s="17">
        <v>2000</v>
      </c>
      <c r="C9825" s="16" t="s">
        <v>82</v>
      </c>
      <c r="D9825" s="17"/>
      <c r="E9825" s="35" t="s">
        <v>74</v>
      </c>
      <c r="F9825" s="35" t="s">
        <v>77</v>
      </c>
      <c r="G9825" s="51" t="s">
        <v>63</v>
      </c>
      <c r="H9825" s="10">
        <v>3936</v>
      </c>
      <c r="I9825" s="10">
        <v>4046</v>
      </c>
      <c r="J9825" s="53">
        <v>7981.98</v>
      </c>
      <c r="K9825" s="55"/>
      <c r="L9825" s="57"/>
      <c r="M9825" s="57"/>
      <c r="N9825" s="59"/>
      <c r="O9825" s="61"/>
      <c r="P9825" s="10"/>
      <c r="Q9825" s="10"/>
      <c r="R9825" s="11"/>
      <c r="S9825" s="24">
        <f>Table1[[#This Row],[Female Voters]]/Table1[[#This Row],[Female Population]]</f>
        <v>0</v>
      </c>
      <c r="T9825" s="24">
        <f>Table1[[#This Row],[Male Voters]]/Table1[[#This Row],[Male Population]]</f>
        <v>0</v>
      </c>
      <c r="U9825" s="24">
        <f>Table1[[#This Row],[Total Voters]]/Table1[[#This Row],[Total Population]]</f>
        <v>0</v>
      </c>
      <c r="V9825" s="24">
        <f>Table1[[#This Row],[Female Ballots]]/Table1[[#This Row],[Female Population]]</f>
        <v>0</v>
      </c>
      <c r="W9825" s="24">
        <f>Table1[[#This Row],[Male Ballots]]/Table1[[#This Row],[Male Population]]</f>
        <v>0</v>
      </c>
      <c r="X9825" s="24">
        <f>Table1[[#This Row],[Total Ballots]]/Table1[[#This Row],[Total Population]]</f>
        <v>0</v>
      </c>
      <c r="Y9825" s="125" t="str">
        <f>IFERROR(Table1[[#This Row],[Female Ballots]]/Table1[[#This Row],[Female Voters]],"0.0%")</f>
        <v>0.0%</v>
      </c>
      <c r="Z9825" s="125" t="str">
        <f>IFERROR(Table1[[#This Row],[Male Ballots]]/Table1[[#This Row],[Male Voters]],"0.0%")</f>
        <v>0.0%</v>
      </c>
      <c r="AA9825" s="126" t="str">
        <f>IFERROR(Table1[[#This Row],[Total Ballots]]/Table1[[#This Row],[Total Voters]],"0.0%")</f>
        <v>0.0%</v>
      </c>
    </row>
    <row r="9826" spans="1:27" s="7" customFormat="1" x14ac:dyDescent="0.35">
      <c r="A9826" s="8" t="s">
        <v>44</v>
      </c>
      <c r="B9826" s="17">
        <v>2000</v>
      </c>
      <c r="C9826" s="16" t="s">
        <v>82</v>
      </c>
      <c r="D9826" s="17"/>
      <c r="E9826" s="35" t="s">
        <v>74</v>
      </c>
      <c r="F9826" s="35" t="s">
        <v>77</v>
      </c>
      <c r="G9826" s="51" t="s">
        <v>64</v>
      </c>
      <c r="H9826" s="10">
        <v>5093</v>
      </c>
      <c r="I9826" s="10">
        <v>5018</v>
      </c>
      <c r="J9826" s="53">
        <v>10111</v>
      </c>
      <c r="K9826" s="55"/>
      <c r="L9826" s="57"/>
      <c r="M9826" s="57"/>
      <c r="N9826" s="59"/>
      <c r="O9826" s="61"/>
      <c r="P9826" s="10"/>
      <c r="Q9826" s="10"/>
      <c r="R9826" s="11"/>
      <c r="S9826" s="24">
        <f>Table1[[#This Row],[Female Voters]]/Table1[[#This Row],[Female Population]]</f>
        <v>0</v>
      </c>
      <c r="T9826" s="24">
        <f>Table1[[#This Row],[Male Voters]]/Table1[[#This Row],[Male Population]]</f>
        <v>0</v>
      </c>
      <c r="U9826" s="24">
        <f>Table1[[#This Row],[Total Voters]]/Table1[[#This Row],[Total Population]]</f>
        <v>0</v>
      </c>
      <c r="V9826" s="24">
        <f>Table1[[#This Row],[Female Ballots]]/Table1[[#This Row],[Female Population]]</f>
        <v>0</v>
      </c>
      <c r="W9826" s="24">
        <f>Table1[[#This Row],[Male Ballots]]/Table1[[#This Row],[Male Population]]</f>
        <v>0</v>
      </c>
      <c r="X9826" s="24">
        <f>Table1[[#This Row],[Total Ballots]]/Table1[[#This Row],[Total Population]]</f>
        <v>0</v>
      </c>
      <c r="Y9826" s="125" t="str">
        <f>IFERROR(Table1[[#This Row],[Female Ballots]]/Table1[[#This Row],[Female Voters]],"0.0%")</f>
        <v>0.0%</v>
      </c>
      <c r="Z9826" s="125" t="str">
        <f>IFERROR(Table1[[#This Row],[Male Ballots]]/Table1[[#This Row],[Male Voters]],"0.0%")</f>
        <v>0.0%</v>
      </c>
      <c r="AA9826" s="126" t="str">
        <f>IFERROR(Table1[[#This Row],[Total Ballots]]/Table1[[#This Row],[Total Voters]],"0.0%")</f>
        <v>0.0%</v>
      </c>
    </row>
    <row r="9827" spans="1:27" s="7" customFormat="1" x14ac:dyDescent="0.35">
      <c r="A9827" s="8" t="s">
        <v>44</v>
      </c>
      <c r="B9827" s="17">
        <v>2000</v>
      </c>
      <c r="C9827" s="16" t="s">
        <v>82</v>
      </c>
      <c r="D9827" s="17"/>
      <c r="E9827" s="35" t="s">
        <v>74</v>
      </c>
      <c r="F9827" s="35" t="s">
        <v>77</v>
      </c>
      <c r="G9827" s="51" t="s">
        <v>65</v>
      </c>
      <c r="H9827" s="10">
        <v>4549</v>
      </c>
      <c r="I9827" s="10">
        <v>4771</v>
      </c>
      <c r="J9827" s="53">
        <v>9320</v>
      </c>
      <c r="K9827" s="55"/>
      <c r="L9827" s="57"/>
      <c r="M9827" s="57"/>
      <c r="N9827" s="59"/>
      <c r="O9827" s="61"/>
      <c r="P9827" s="10"/>
      <c r="Q9827" s="10"/>
      <c r="R9827" s="11"/>
      <c r="S9827" s="24">
        <f>Table1[[#This Row],[Female Voters]]/Table1[[#This Row],[Female Population]]</f>
        <v>0</v>
      </c>
      <c r="T9827" s="24">
        <f>Table1[[#This Row],[Male Voters]]/Table1[[#This Row],[Male Population]]</f>
        <v>0</v>
      </c>
      <c r="U9827" s="24">
        <f>Table1[[#This Row],[Total Voters]]/Table1[[#This Row],[Total Population]]</f>
        <v>0</v>
      </c>
      <c r="V9827" s="24">
        <f>Table1[[#This Row],[Female Ballots]]/Table1[[#This Row],[Female Population]]</f>
        <v>0</v>
      </c>
      <c r="W9827" s="24">
        <f>Table1[[#This Row],[Male Ballots]]/Table1[[#This Row],[Male Population]]</f>
        <v>0</v>
      </c>
      <c r="X9827" s="24">
        <f>Table1[[#This Row],[Total Ballots]]/Table1[[#This Row],[Total Population]]</f>
        <v>0</v>
      </c>
      <c r="Y9827" s="125" t="str">
        <f>IFERROR(Table1[[#This Row],[Female Ballots]]/Table1[[#This Row],[Female Voters]],"0.0%")</f>
        <v>0.0%</v>
      </c>
      <c r="Z9827" s="125" t="str">
        <f>IFERROR(Table1[[#This Row],[Male Ballots]]/Table1[[#This Row],[Male Voters]],"0.0%")</f>
        <v>0.0%</v>
      </c>
      <c r="AA9827" s="126" t="str">
        <f>IFERROR(Table1[[#This Row],[Total Ballots]]/Table1[[#This Row],[Total Voters]],"0.0%")</f>
        <v>0.0%</v>
      </c>
    </row>
    <row r="9828" spans="1:27" s="7" customFormat="1" x14ac:dyDescent="0.35">
      <c r="A9828" s="8" t="s">
        <v>44</v>
      </c>
      <c r="B9828" s="17">
        <v>2000</v>
      </c>
      <c r="C9828" s="16" t="s">
        <v>82</v>
      </c>
      <c r="D9828" s="17"/>
      <c r="E9828" s="35" t="s">
        <v>74</v>
      </c>
      <c r="F9828" s="35" t="s">
        <v>77</v>
      </c>
      <c r="G9828" s="51" t="s">
        <v>66</v>
      </c>
      <c r="H9828" s="10">
        <v>2917</v>
      </c>
      <c r="I9828" s="10">
        <v>2896</v>
      </c>
      <c r="J9828" s="53">
        <v>5813</v>
      </c>
      <c r="K9828" s="55"/>
      <c r="L9828" s="57"/>
      <c r="M9828" s="57"/>
      <c r="N9828" s="59"/>
      <c r="O9828" s="61"/>
      <c r="P9828" s="10"/>
      <c r="Q9828" s="10"/>
      <c r="R9828" s="11"/>
      <c r="S9828" s="24">
        <f>Table1[[#This Row],[Female Voters]]/Table1[[#This Row],[Female Population]]</f>
        <v>0</v>
      </c>
      <c r="T9828" s="24">
        <f>Table1[[#This Row],[Male Voters]]/Table1[[#This Row],[Male Population]]</f>
        <v>0</v>
      </c>
      <c r="U9828" s="24">
        <f>Table1[[#This Row],[Total Voters]]/Table1[[#This Row],[Total Population]]</f>
        <v>0</v>
      </c>
      <c r="V9828" s="24">
        <f>Table1[[#This Row],[Female Ballots]]/Table1[[#This Row],[Female Population]]</f>
        <v>0</v>
      </c>
      <c r="W9828" s="24">
        <f>Table1[[#This Row],[Male Ballots]]/Table1[[#This Row],[Male Population]]</f>
        <v>0</v>
      </c>
      <c r="X9828" s="24">
        <f>Table1[[#This Row],[Total Ballots]]/Table1[[#This Row],[Total Population]]</f>
        <v>0</v>
      </c>
      <c r="Y9828" s="125" t="str">
        <f>IFERROR(Table1[[#This Row],[Female Ballots]]/Table1[[#This Row],[Female Voters]],"0.0%")</f>
        <v>0.0%</v>
      </c>
      <c r="Z9828" s="125" t="str">
        <f>IFERROR(Table1[[#This Row],[Male Ballots]]/Table1[[#This Row],[Male Voters]],"0.0%")</f>
        <v>0.0%</v>
      </c>
      <c r="AA9828" s="126" t="str">
        <f>IFERROR(Table1[[#This Row],[Total Ballots]]/Table1[[#This Row],[Total Voters]],"0.0%")</f>
        <v>0.0%</v>
      </c>
    </row>
    <row r="9829" spans="1:27" s="7" customFormat="1" x14ac:dyDescent="0.35">
      <c r="A9829" s="8" t="s">
        <v>44</v>
      </c>
      <c r="B9829" s="17">
        <v>2000</v>
      </c>
      <c r="C9829" s="16" t="s">
        <v>82</v>
      </c>
      <c r="D9829" s="17"/>
      <c r="E9829" s="35" t="s">
        <v>74</v>
      </c>
      <c r="F9829" s="35" t="s">
        <v>77</v>
      </c>
      <c r="G9829" s="51" t="s">
        <v>67</v>
      </c>
      <c r="H9829" s="10">
        <v>5253</v>
      </c>
      <c r="I9829" s="10">
        <v>3989</v>
      </c>
      <c r="J9829" s="53">
        <v>9242</v>
      </c>
      <c r="K9829" s="55"/>
      <c r="L9829" s="57"/>
      <c r="M9829" s="57"/>
      <c r="N9829" s="59"/>
      <c r="O9829" s="61"/>
      <c r="P9829" s="10"/>
      <c r="Q9829" s="10"/>
      <c r="R9829" s="11"/>
      <c r="S9829" s="24">
        <f>Table1[[#This Row],[Female Voters]]/Table1[[#This Row],[Female Population]]</f>
        <v>0</v>
      </c>
      <c r="T9829" s="24">
        <f>Table1[[#This Row],[Male Voters]]/Table1[[#This Row],[Male Population]]</f>
        <v>0</v>
      </c>
      <c r="U9829" s="24">
        <f>Table1[[#This Row],[Total Voters]]/Table1[[#This Row],[Total Population]]</f>
        <v>0</v>
      </c>
      <c r="V9829" s="24">
        <f>Table1[[#This Row],[Female Ballots]]/Table1[[#This Row],[Female Population]]</f>
        <v>0</v>
      </c>
      <c r="W9829" s="24">
        <f>Table1[[#This Row],[Male Ballots]]/Table1[[#This Row],[Male Population]]</f>
        <v>0</v>
      </c>
      <c r="X9829" s="24">
        <f>Table1[[#This Row],[Total Ballots]]/Table1[[#This Row],[Total Population]]</f>
        <v>0</v>
      </c>
      <c r="Y9829" s="125" t="str">
        <f>IFERROR(Table1[[#This Row],[Female Ballots]]/Table1[[#This Row],[Female Voters]],"0.0%")</f>
        <v>0.0%</v>
      </c>
      <c r="Z9829" s="125" t="str">
        <f>IFERROR(Table1[[#This Row],[Male Ballots]]/Table1[[#This Row],[Male Voters]],"0.0%")</f>
        <v>0.0%</v>
      </c>
      <c r="AA9829" s="126" t="str">
        <f>IFERROR(Table1[[#This Row],[Total Ballots]]/Table1[[#This Row],[Total Voters]],"0.0%")</f>
        <v>0.0%</v>
      </c>
    </row>
    <row r="9830" spans="1:27" s="7" customFormat="1" x14ac:dyDescent="0.35">
      <c r="A9830" s="8" t="s">
        <v>33</v>
      </c>
      <c r="B9830" s="17">
        <v>2000</v>
      </c>
      <c r="C9830" s="16" t="s">
        <v>82</v>
      </c>
      <c r="D9830" s="17"/>
      <c r="E9830" s="35" t="s">
        <v>74</v>
      </c>
      <c r="F9830" s="35" t="s">
        <v>77</v>
      </c>
      <c r="G9830" s="51" t="s">
        <v>79</v>
      </c>
      <c r="H9830" s="10">
        <v>25470.959999999999</v>
      </c>
      <c r="I9830" s="10">
        <v>24603.949999999997</v>
      </c>
      <c r="J9830" s="53">
        <v>50074.939999999995</v>
      </c>
      <c r="K9830" s="55"/>
      <c r="L9830" s="57"/>
      <c r="M9830" s="57"/>
      <c r="N9830" s="59">
        <v>40285</v>
      </c>
      <c r="O9830" s="61"/>
      <c r="P9830" s="10"/>
      <c r="Q9830" s="10"/>
      <c r="R9830" s="11">
        <v>33013</v>
      </c>
      <c r="S9830" s="24">
        <f>Table1[[#This Row],[Female Voters]]/Table1[[#This Row],[Female Population]]</f>
        <v>0</v>
      </c>
      <c r="T9830" s="24">
        <f>Table1[[#This Row],[Male Voters]]/Table1[[#This Row],[Male Population]]</f>
        <v>0</v>
      </c>
      <c r="U9830" s="24">
        <f>Table1[[#This Row],[Total Voters]]/Table1[[#This Row],[Total Population]]</f>
        <v>0.80449422405698345</v>
      </c>
      <c r="V9830" s="24">
        <f>Table1[[#This Row],[Female Ballots]]/Table1[[#This Row],[Female Population]]</f>
        <v>0</v>
      </c>
      <c r="W9830" s="24">
        <f>Table1[[#This Row],[Male Ballots]]/Table1[[#This Row],[Male Population]]</f>
        <v>0</v>
      </c>
      <c r="X9830" s="24">
        <f>Table1[[#This Row],[Total Ballots]]/Table1[[#This Row],[Total Population]]</f>
        <v>0.65927188330130804</v>
      </c>
      <c r="Y9830" s="125" t="str">
        <f>IFERROR(Table1[[#This Row],[Female Ballots]]/Table1[[#This Row],[Female Voters]],"0.0%")</f>
        <v>0.0%</v>
      </c>
      <c r="Z9830" s="125" t="str">
        <f>IFERROR(Table1[[#This Row],[Male Ballots]]/Table1[[#This Row],[Male Voters]],"0.0%")</f>
        <v>0.0%</v>
      </c>
      <c r="AA9830" s="126">
        <f>IFERROR(Table1[[#This Row],[Total Ballots]]/Table1[[#This Row],[Total Voters]],"0.0%")</f>
        <v>0.81948616110214723</v>
      </c>
    </row>
    <row r="9831" spans="1:27" s="7" customFormat="1" x14ac:dyDescent="0.35">
      <c r="A9831" s="8" t="s">
        <v>33</v>
      </c>
      <c r="B9831" s="17">
        <v>2000</v>
      </c>
      <c r="C9831" s="16" t="s">
        <v>82</v>
      </c>
      <c r="D9831" s="17"/>
      <c r="E9831" s="35" t="s">
        <v>74</v>
      </c>
      <c r="F9831" s="35" t="s">
        <v>77</v>
      </c>
      <c r="G9831" s="51" t="s">
        <v>62</v>
      </c>
      <c r="H9831" s="10">
        <v>1965</v>
      </c>
      <c r="I9831" s="10">
        <v>2595</v>
      </c>
      <c r="J9831" s="53">
        <v>4560</v>
      </c>
      <c r="K9831" s="55"/>
      <c r="L9831" s="57"/>
      <c r="M9831" s="57"/>
      <c r="N9831" s="59"/>
      <c r="O9831" s="61"/>
      <c r="P9831" s="10"/>
      <c r="Q9831" s="10"/>
      <c r="R9831" s="11"/>
      <c r="S9831" s="24">
        <f>Table1[[#This Row],[Female Voters]]/Table1[[#This Row],[Female Population]]</f>
        <v>0</v>
      </c>
      <c r="T9831" s="24">
        <f>Table1[[#This Row],[Male Voters]]/Table1[[#This Row],[Male Population]]</f>
        <v>0</v>
      </c>
      <c r="U9831" s="24">
        <f>Table1[[#This Row],[Total Voters]]/Table1[[#This Row],[Total Population]]</f>
        <v>0</v>
      </c>
      <c r="V9831" s="24">
        <f>Table1[[#This Row],[Female Ballots]]/Table1[[#This Row],[Female Population]]</f>
        <v>0</v>
      </c>
      <c r="W9831" s="24">
        <f>Table1[[#This Row],[Male Ballots]]/Table1[[#This Row],[Male Population]]</f>
        <v>0</v>
      </c>
      <c r="X9831" s="24">
        <f>Table1[[#This Row],[Total Ballots]]/Table1[[#This Row],[Total Population]]</f>
        <v>0</v>
      </c>
      <c r="Y9831" s="125" t="str">
        <f>IFERROR(Table1[[#This Row],[Female Ballots]]/Table1[[#This Row],[Female Voters]],"0.0%")</f>
        <v>0.0%</v>
      </c>
      <c r="Z9831" s="125" t="str">
        <f>IFERROR(Table1[[#This Row],[Male Ballots]]/Table1[[#This Row],[Male Voters]],"0.0%")</f>
        <v>0.0%</v>
      </c>
      <c r="AA9831" s="126" t="str">
        <f>IFERROR(Table1[[#This Row],[Total Ballots]]/Table1[[#This Row],[Total Voters]],"0.0%")</f>
        <v>0.0%</v>
      </c>
    </row>
    <row r="9832" spans="1:27" s="7" customFormat="1" x14ac:dyDescent="0.35">
      <c r="A9832" s="8" t="s">
        <v>33</v>
      </c>
      <c r="B9832" s="17">
        <v>2000</v>
      </c>
      <c r="C9832" s="16" t="s">
        <v>82</v>
      </c>
      <c r="D9832" s="17"/>
      <c r="E9832" s="35" t="s">
        <v>74</v>
      </c>
      <c r="F9832" s="35" t="s">
        <v>77</v>
      </c>
      <c r="G9832" s="51" t="s">
        <v>63</v>
      </c>
      <c r="H9832" s="10">
        <v>2750</v>
      </c>
      <c r="I9832" s="10">
        <v>3126</v>
      </c>
      <c r="J9832" s="53">
        <v>5875.99</v>
      </c>
      <c r="K9832" s="55"/>
      <c r="L9832" s="57"/>
      <c r="M9832" s="57"/>
      <c r="N9832" s="59"/>
      <c r="O9832" s="61"/>
      <c r="P9832" s="10"/>
      <c r="Q9832" s="10"/>
      <c r="R9832" s="11"/>
      <c r="S9832" s="24">
        <f>Table1[[#This Row],[Female Voters]]/Table1[[#This Row],[Female Population]]</f>
        <v>0</v>
      </c>
      <c r="T9832" s="24">
        <f>Table1[[#This Row],[Male Voters]]/Table1[[#This Row],[Male Population]]</f>
        <v>0</v>
      </c>
      <c r="U9832" s="24">
        <f>Table1[[#This Row],[Total Voters]]/Table1[[#This Row],[Total Population]]</f>
        <v>0</v>
      </c>
      <c r="V9832" s="24">
        <f>Table1[[#This Row],[Female Ballots]]/Table1[[#This Row],[Female Population]]</f>
        <v>0</v>
      </c>
      <c r="W9832" s="24">
        <f>Table1[[#This Row],[Male Ballots]]/Table1[[#This Row],[Male Population]]</f>
        <v>0</v>
      </c>
      <c r="X9832" s="24">
        <f>Table1[[#This Row],[Total Ballots]]/Table1[[#This Row],[Total Population]]</f>
        <v>0</v>
      </c>
      <c r="Y9832" s="125" t="str">
        <f>IFERROR(Table1[[#This Row],[Female Ballots]]/Table1[[#This Row],[Female Voters]],"0.0%")</f>
        <v>0.0%</v>
      </c>
      <c r="Z9832" s="125" t="str">
        <f>IFERROR(Table1[[#This Row],[Male Ballots]]/Table1[[#This Row],[Male Voters]],"0.0%")</f>
        <v>0.0%</v>
      </c>
      <c r="AA9832" s="126" t="str">
        <f>IFERROR(Table1[[#This Row],[Total Ballots]]/Table1[[#This Row],[Total Voters]],"0.0%")</f>
        <v>0.0%</v>
      </c>
    </row>
    <row r="9833" spans="1:27" s="7" customFormat="1" x14ac:dyDescent="0.35">
      <c r="A9833" s="8" t="s">
        <v>33</v>
      </c>
      <c r="B9833" s="17">
        <v>2000</v>
      </c>
      <c r="C9833" s="16" t="s">
        <v>82</v>
      </c>
      <c r="D9833" s="17"/>
      <c r="E9833" s="35" t="s">
        <v>74</v>
      </c>
      <c r="F9833" s="35" t="s">
        <v>77</v>
      </c>
      <c r="G9833" s="51" t="s">
        <v>64</v>
      </c>
      <c r="H9833" s="10">
        <v>4475.9799999999996</v>
      </c>
      <c r="I9833" s="10">
        <v>4275.9799999999996</v>
      </c>
      <c r="J9833" s="53">
        <v>8751.9699999999993</v>
      </c>
      <c r="K9833" s="55"/>
      <c r="L9833" s="57"/>
      <c r="M9833" s="57"/>
      <c r="N9833" s="59"/>
      <c r="O9833" s="61"/>
      <c r="P9833" s="10"/>
      <c r="Q9833" s="10"/>
      <c r="R9833" s="11"/>
      <c r="S9833" s="24">
        <f>Table1[[#This Row],[Female Voters]]/Table1[[#This Row],[Female Population]]</f>
        <v>0</v>
      </c>
      <c r="T9833" s="24">
        <f>Table1[[#This Row],[Male Voters]]/Table1[[#This Row],[Male Population]]</f>
        <v>0</v>
      </c>
      <c r="U9833" s="24">
        <f>Table1[[#This Row],[Total Voters]]/Table1[[#This Row],[Total Population]]</f>
        <v>0</v>
      </c>
      <c r="V9833" s="24">
        <f>Table1[[#This Row],[Female Ballots]]/Table1[[#This Row],[Female Population]]</f>
        <v>0</v>
      </c>
      <c r="W9833" s="24">
        <f>Table1[[#This Row],[Male Ballots]]/Table1[[#This Row],[Male Population]]</f>
        <v>0</v>
      </c>
      <c r="X9833" s="24">
        <f>Table1[[#This Row],[Total Ballots]]/Table1[[#This Row],[Total Population]]</f>
        <v>0</v>
      </c>
      <c r="Y9833" s="125" t="str">
        <f>IFERROR(Table1[[#This Row],[Female Ballots]]/Table1[[#This Row],[Female Voters]],"0.0%")</f>
        <v>0.0%</v>
      </c>
      <c r="Z9833" s="125" t="str">
        <f>IFERROR(Table1[[#This Row],[Male Ballots]]/Table1[[#This Row],[Male Voters]],"0.0%")</f>
        <v>0.0%</v>
      </c>
      <c r="AA9833" s="126" t="str">
        <f>IFERROR(Table1[[#This Row],[Total Ballots]]/Table1[[#This Row],[Total Voters]],"0.0%")</f>
        <v>0.0%</v>
      </c>
    </row>
    <row r="9834" spans="1:27" s="7" customFormat="1" x14ac:dyDescent="0.35">
      <c r="A9834" s="8" t="s">
        <v>33</v>
      </c>
      <c r="B9834" s="17">
        <v>2000</v>
      </c>
      <c r="C9834" s="16" t="s">
        <v>82</v>
      </c>
      <c r="D9834" s="17"/>
      <c r="E9834" s="35" t="s">
        <v>74</v>
      </c>
      <c r="F9834" s="35" t="s">
        <v>77</v>
      </c>
      <c r="G9834" s="51" t="s">
        <v>65</v>
      </c>
      <c r="H9834" s="10">
        <v>4897.9799999999996</v>
      </c>
      <c r="I9834" s="10">
        <v>4754.9799999999996</v>
      </c>
      <c r="J9834" s="53">
        <v>9652.9599999999991</v>
      </c>
      <c r="K9834" s="55"/>
      <c r="L9834" s="57"/>
      <c r="M9834" s="57"/>
      <c r="N9834" s="59"/>
      <c r="O9834" s="61"/>
      <c r="P9834" s="10"/>
      <c r="Q9834" s="10"/>
      <c r="R9834" s="11"/>
      <c r="S9834" s="24">
        <f>Table1[[#This Row],[Female Voters]]/Table1[[#This Row],[Female Population]]</f>
        <v>0</v>
      </c>
      <c r="T9834" s="24">
        <f>Table1[[#This Row],[Male Voters]]/Table1[[#This Row],[Male Population]]</f>
        <v>0</v>
      </c>
      <c r="U9834" s="24">
        <f>Table1[[#This Row],[Total Voters]]/Table1[[#This Row],[Total Population]]</f>
        <v>0</v>
      </c>
      <c r="V9834" s="24">
        <f>Table1[[#This Row],[Female Ballots]]/Table1[[#This Row],[Female Population]]</f>
        <v>0</v>
      </c>
      <c r="W9834" s="24">
        <f>Table1[[#This Row],[Male Ballots]]/Table1[[#This Row],[Male Population]]</f>
        <v>0</v>
      </c>
      <c r="X9834" s="24">
        <f>Table1[[#This Row],[Total Ballots]]/Table1[[#This Row],[Total Population]]</f>
        <v>0</v>
      </c>
      <c r="Y9834" s="125" t="str">
        <f>IFERROR(Table1[[#This Row],[Female Ballots]]/Table1[[#This Row],[Female Voters]],"0.0%")</f>
        <v>0.0%</v>
      </c>
      <c r="Z9834" s="125" t="str">
        <f>IFERROR(Table1[[#This Row],[Male Ballots]]/Table1[[#This Row],[Male Voters]],"0.0%")</f>
        <v>0.0%</v>
      </c>
      <c r="AA9834" s="126" t="str">
        <f>IFERROR(Table1[[#This Row],[Total Ballots]]/Table1[[#This Row],[Total Voters]],"0.0%")</f>
        <v>0.0%</v>
      </c>
    </row>
    <row r="9835" spans="1:27" s="7" customFormat="1" x14ac:dyDescent="0.35">
      <c r="A9835" s="8" t="s">
        <v>33</v>
      </c>
      <c r="B9835" s="17">
        <v>2000</v>
      </c>
      <c r="C9835" s="16" t="s">
        <v>82</v>
      </c>
      <c r="D9835" s="17"/>
      <c r="E9835" s="35" t="s">
        <v>74</v>
      </c>
      <c r="F9835" s="35" t="s">
        <v>77</v>
      </c>
      <c r="G9835" s="51" t="s">
        <v>66</v>
      </c>
      <c r="H9835" s="10">
        <v>3892.99</v>
      </c>
      <c r="I9835" s="10">
        <v>3689.99</v>
      </c>
      <c r="J9835" s="53">
        <v>7582.99</v>
      </c>
      <c r="K9835" s="55"/>
      <c r="L9835" s="57"/>
      <c r="M9835" s="57"/>
      <c r="N9835" s="59"/>
      <c r="O9835" s="61"/>
      <c r="P9835" s="10"/>
      <c r="Q9835" s="10"/>
      <c r="R9835" s="11"/>
      <c r="S9835" s="24">
        <f>Table1[[#This Row],[Female Voters]]/Table1[[#This Row],[Female Population]]</f>
        <v>0</v>
      </c>
      <c r="T9835" s="24">
        <f>Table1[[#This Row],[Male Voters]]/Table1[[#This Row],[Male Population]]</f>
        <v>0</v>
      </c>
      <c r="U9835" s="24">
        <f>Table1[[#This Row],[Total Voters]]/Table1[[#This Row],[Total Population]]</f>
        <v>0</v>
      </c>
      <c r="V9835" s="24">
        <f>Table1[[#This Row],[Female Ballots]]/Table1[[#This Row],[Female Population]]</f>
        <v>0</v>
      </c>
      <c r="W9835" s="24">
        <f>Table1[[#This Row],[Male Ballots]]/Table1[[#This Row],[Male Population]]</f>
        <v>0</v>
      </c>
      <c r="X9835" s="24">
        <f>Table1[[#This Row],[Total Ballots]]/Table1[[#This Row],[Total Population]]</f>
        <v>0</v>
      </c>
      <c r="Y9835" s="125" t="str">
        <f>IFERROR(Table1[[#This Row],[Female Ballots]]/Table1[[#This Row],[Female Voters]],"0.0%")</f>
        <v>0.0%</v>
      </c>
      <c r="Z9835" s="125" t="str">
        <f>IFERROR(Table1[[#This Row],[Male Ballots]]/Table1[[#This Row],[Male Voters]],"0.0%")</f>
        <v>0.0%</v>
      </c>
      <c r="AA9835" s="126" t="str">
        <f>IFERROR(Table1[[#This Row],[Total Ballots]]/Table1[[#This Row],[Total Voters]],"0.0%")</f>
        <v>0.0%</v>
      </c>
    </row>
    <row r="9836" spans="1:27" s="7" customFormat="1" x14ac:dyDescent="0.35">
      <c r="A9836" s="8" t="s">
        <v>33</v>
      </c>
      <c r="B9836" s="17">
        <v>2000</v>
      </c>
      <c r="C9836" s="16" t="s">
        <v>82</v>
      </c>
      <c r="D9836" s="17"/>
      <c r="E9836" s="35" t="s">
        <v>74</v>
      </c>
      <c r="F9836" s="35" t="s">
        <v>77</v>
      </c>
      <c r="G9836" s="51" t="s">
        <v>67</v>
      </c>
      <c r="H9836" s="10">
        <v>7489.01</v>
      </c>
      <c r="I9836" s="10">
        <v>6162</v>
      </c>
      <c r="J9836" s="53">
        <v>13651.03</v>
      </c>
      <c r="K9836" s="55"/>
      <c r="L9836" s="57"/>
      <c r="M9836" s="57"/>
      <c r="N9836" s="59"/>
      <c r="O9836" s="61"/>
      <c r="P9836" s="10"/>
      <c r="Q9836" s="10"/>
      <c r="R9836" s="11"/>
      <c r="S9836" s="24">
        <f>Table1[[#This Row],[Female Voters]]/Table1[[#This Row],[Female Population]]</f>
        <v>0</v>
      </c>
      <c r="T9836" s="24">
        <f>Table1[[#This Row],[Male Voters]]/Table1[[#This Row],[Male Population]]</f>
        <v>0</v>
      </c>
      <c r="U9836" s="24">
        <f>Table1[[#This Row],[Total Voters]]/Table1[[#This Row],[Total Population]]</f>
        <v>0</v>
      </c>
      <c r="V9836" s="24">
        <f>Table1[[#This Row],[Female Ballots]]/Table1[[#This Row],[Female Population]]</f>
        <v>0</v>
      </c>
      <c r="W9836" s="24">
        <f>Table1[[#This Row],[Male Ballots]]/Table1[[#This Row],[Male Population]]</f>
        <v>0</v>
      </c>
      <c r="X9836" s="24">
        <f>Table1[[#This Row],[Total Ballots]]/Table1[[#This Row],[Total Population]]</f>
        <v>0</v>
      </c>
      <c r="Y9836" s="125" t="str">
        <f>IFERROR(Table1[[#This Row],[Female Ballots]]/Table1[[#This Row],[Female Voters]],"0.0%")</f>
        <v>0.0%</v>
      </c>
      <c r="Z9836" s="125" t="str">
        <f>IFERROR(Table1[[#This Row],[Male Ballots]]/Table1[[#This Row],[Male Voters]],"0.0%")</f>
        <v>0.0%</v>
      </c>
      <c r="AA9836" s="126" t="str">
        <f>IFERROR(Table1[[#This Row],[Total Ballots]]/Table1[[#This Row],[Total Voters]],"0.0%")</f>
        <v>0.0%</v>
      </c>
    </row>
    <row r="9837" spans="1:27" s="7" customFormat="1" x14ac:dyDescent="0.35">
      <c r="A9837" s="8" t="s">
        <v>51</v>
      </c>
      <c r="B9837" s="17">
        <v>2000</v>
      </c>
      <c r="C9837" s="16" t="s">
        <v>82</v>
      </c>
      <c r="D9837" s="17" t="s">
        <v>69</v>
      </c>
      <c r="E9837" s="35" t="s">
        <v>74</v>
      </c>
      <c r="F9837" s="35" t="s">
        <v>77</v>
      </c>
      <c r="G9837" s="51" t="s">
        <v>79</v>
      </c>
      <c r="H9837" s="10">
        <v>125696</v>
      </c>
      <c r="I9837" s="10">
        <v>120557</v>
      </c>
      <c r="J9837" s="53">
        <v>246253</v>
      </c>
      <c r="K9837" s="55"/>
      <c r="L9837" s="57"/>
      <c r="M9837" s="57"/>
      <c r="N9837" s="59">
        <v>183249</v>
      </c>
      <c r="O9837" s="61"/>
      <c r="P9837" s="10"/>
      <c r="Q9837" s="10"/>
      <c r="R9837" s="11">
        <v>137339</v>
      </c>
      <c r="S9837" s="24">
        <f>Table1[[#This Row],[Female Voters]]/Table1[[#This Row],[Female Population]]</f>
        <v>0</v>
      </c>
      <c r="T9837" s="24">
        <f>Table1[[#This Row],[Male Voters]]/Table1[[#This Row],[Male Population]]</f>
        <v>0</v>
      </c>
      <c r="U9837" s="24">
        <f>Table1[[#This Row],[Total Voters]]/Table1[[#This Row],[Total Population]]</f>
        <v>0.7441493098561236</v>
      </c>
      <c r="V9837" s="24">
        <f>Table1[[#This Row],[Female Ballots]]/Table1[[#This Row],[Female Population]]</f>
        <v>0</v>
      </c>
      <c r="W9837" s="24">
        <f>Table1[[#This Row],[Male Ballots]]/Table1[[#This Row],[Male Population]]</f>
        <v>0</v>
      </c>
      <c r="X9837" s="24">
        <f>Table1[[#This Row],[Total Ballots]]/Table1[[#This Row],[Total Population]]</f>
        <v>0.5577150329133046</v>
      </c>
      <c r="Y9837" s="125" t="str">
        <f>IFERROR(Table1[[#This Row],[Female Ballots]]/Table1[[#This Row],[Female Voters]],"0.0%")</f>
        <v>0.0%</v>
      </c>
      <c r="Z9837" s="125" t="str">
        <f>IFERROR(Table1[[#This Row],[Male Ballots]]/Table1[[#This Row],[Male Voters]],"0.0%")</f>
        <v>0.0%</v>
      </c>
      <c r="AA9837" s="126">
        <f>IFERROR(Table1[[#This Row],[Total Ballots]]/Table1[[#This Row],[Total Voters]],"0.0%")</f>
        <v>0.7494665728053086</v>
      </c>
    </row>
    <row r="9838" spans="1:27" s="7" customFormat="1" x14ac:dyDescent="0.35">
      <c r="A9838" s="8" t="s">
        <v>51</v>
      </c>
      <c r="B9838" s="17">
        <v>2000</v>
      </c>
      <c r="C9838" s="16" t="s">
        <v>82</v>
      </c>
      <c r="D9838" s="17" t="s">
        <v>69</v>
      </c>
      <c r="E9838" s="35" t="s">
        <v>74</v>
      </c>
      <c r="F9838" s="35" t="s">
        <v>77</v>
      </c>
      <c r="G9838" s="51" t="s">
        <v>62</v>
      </c>
      <c r="H9838" s="10">
        <v>14609</v>
      </c>
      <c r="I9838" s="10">
        <v>14515</v>
      </c>
      <c r="J9838" s="53">
        <v>29124</v>
      </c>
      <c r="K9838" s="55"/>
      <c r="L9838" s="57"/>
      <c r="M9838" s="57"/>
      <c r="N9838" s="59"/>
      <c r="O9838" s="61"/>
      <c r="P9838" s="10"/>
      <c r="Q9838" s="10"/>
      <c r="R9838" s="11"/>
      <c r="S9838" s="24">
        <f>Table1[[#This Row],[Female Voters]]/Table1[[#This Row],[Female Population]]</f>
        <v>0</v>
      </c>
      <c r="T9838" s="24">
        <f>Table1[[#This Row],[Male Voters]]/Table1[[#This Row],[Male Population]]</f>
        <v>0</v>
      </c>
      <c r="U9838" s="24">
        <f>Table1[[#This Row],[Total Voters]]/Table1[[#This Row],[Total Population]]</f>
        <v>0</v>
      </c>
      <c r="V9838" s="24">
        <f>Table1[[#This Row],[Female Ballots]]/Table1[[#This Row],[Female Population]]</f>
        <v>0</v>
      </c>
      <c r="W9838" s="24">
        <f>Table1[[#This Row],[Male Ballots]]/Table1[[#This Row],[Male Population]]</f>
        <v>0</v>
      </c>
      <c r="X9838" s="24">
        <f>Table1[[#This Row],[Total Ballots]]/Table1[[#This Row],[Total Population]]</f>
        <v>0</v>
      </c>
      <c r="Y9838" s="125" t="str">
        <f>IFERROR(Table1[[#This Row],[Female Ballots]]/Table1[[#This Row],[Female Voters]],"0.0%")</f>
        <v>0.0%</v>
      </c>
      <c r="Z9838" s="125" t="str">
        <f>IFERROR(Table1[[#This Row],[Male Ballots]]/Table1[[#This Row],[Male Voters]],"0.0%")</f>
        <v>0.0%</v>
      </c>
      <c r="AA9838" s="126" t="str">
        <f>IFERROR(Table1[[#This Row],[Total Ballots]]/Table1[[#This Row],[Total Voters]],"0.0%")</f>
        <v>0.0%</v>
      </c>
    </row>
    <row r="9839" spans="1:27" s="7" customFormat="1" x14ac:dyDescent="0.35">
      <c r="A9839" s="8" t="s">
        <v>51</v>
      </c>
      <c r="B9839" s="17">
        <v>2000</v>
      </c>
      <c r="C9839" s="16" t="s">
        <v>82</v>
      </c>
      <c r="D9839" s="17" t="s">
        <v>69</v>
      </c>
      <c r="E9839" s="35" t="s">
        <v>74</v>
      </c>
      <c r="F9839" s="35" t="s">
        <v>77</v>
      </c>
      <c r="G9839" s="51" t="s">
        <v>63</v>
      </c>
      <c r="H9839" s="10">
        <v>24423</v>
      </c>
      <c r="I9839" s="10">
        <v>24294</v>
      </c>
      <c r="J9839" s="53">
        <v>48717</v>
      </c>
      <c r="K9839" s="55"/>
      <c r="L9839" s="57"/>
      <c r="M9839" s="57"/>
      <c r="N9839" s="59"/>
      <c r="O9839" s="61"/>
      <c r="P9839" s="10"/>
      <c r="Q9839" s="10"/>
      <c r="R9839" s="11"/>
      <c r="S9839" s="24">
        <f>Table1[[#This Row],[Female Voters]]/Table1[[#This Row],[Female Population]]</f>
        <v>0</v>
      </c>
      <c r="T9839" s="24">
        <f>Table1[[#This Row],[Male Voters]]/Table1[[#This Row],[Male Population]]</f>
        <v>0</v>
      </c>
      <c r="U9839" s="24">
        <f>Table1[[#This Row],[Total Voters]]/Table1[[#This Row],[Total Population]]</f>
        <v>0</v>
      </c>
      <c r="V9839" s="24">
        <f>Table1[[#This Row],[Female Ballots]]/Table1[[#This Row],[Female Population]]</f>
        <v>0</v>
      </c>
      <c r="W9839" s="24">
        <f>Table1[[#This Row],[Male Ballots]]/Table1[[#This Row],[Male Population]]</f>
        <v>0</v>
      </c>
      <c r="X9839" s="24">
        <f>Table1[[#This Row],[Total Ballots]]/Table1[[#This Row],[Total Population]]</f>
        <v>0</v>
      </c>
      <c r="Y9839" s="125" t="str">
        <f>IFERROR(Table1[[#This Row],[Female Ballots]]/Table1[[#This Row],[Female Voters]],"0.0%")</f>
        <v>0.0%</v>
      </c>
      <c r="Z9839" s="125" t="str">
        <f>IFERROR(Table1[[#This Row],[Male Ballots]]/Table1[[#This Row],[Male Voters]],"0.0%")</f>
        <v>0.0%</v>
      </c>
      <c r="AA9839" s="126" t="str">
        <f>IFERROR(Table1[[#This Row],[Total Ballots]]/Table1[[#This Row],[Total Voters]],"0.0%")</f>
        <v>0.0%</v>
      </c>
    </row>
    <row r="9840" spans="1:27" s="7" customFormat="1" x14ac:dyDescent="0.35">
      <c r="A9840" s="8" t="s">
        <v>51</v>
      </c>
      <c r="B9840" s="17">
        <v>2000</v>
      </c>
      <c r="C9840" s="16" t="s">
        <v>82</v>
      </c>
      <c r="D9840" s="17" t="s">
        <v>69</v>
      </c>
      <c r="E9840" s="35" t="s">
        <v>74</v>
      </c>
      <c r="F9840" s="35" t="s">
        <v>77</v>
      </c>
      <c r="G9840" s="51" t="s">
        <v>64</v>
      </c>
      <c r="H9840" s="10">
        <v>28808</v>
      </c>
      <c r="I9840" s="10">
        <v>28886</v>
      </c>
      <c r="J9840" s="53">
        <v>57694</v>
      </c>
      <c r="K9840" s="55"/>
      <c r="L9840" s="57"/>
      <c r="M9840" s="57"/>
      <c r="N9840" s="59"/>
      <c r="O9840" s="61"/>
      <c r="P9840" s="10"/>
      <c r="Q9840" s="10"/>
      <c r="R9840" s="11"/>
      <c r="S9840" s="24">
        <f>Table1[[#This Row],[Female Voters]]/Table1[[#This Row],[Female Population]]</f>
        <v>0</v>
      </c>
      <c r="T9840" s="24">
        <f>Table1[[#This Row],[Male Voters]]/Table1[[#This Row],[Male Population]]</f>
        <v>0</v>
      </c>
      <c r="U9840" s="24">
        <f>Table1[[#This Row],[Total Voters]]/Table1[[#This Row],[Total Population]]</f>
        <v>0</v>
      </c>
      <c r="V9840" s="24">
        <f>Table1[[#This Row],[Female Ballots]]/Table1[[#This Row],[Female Population]]</f>
        <v>0</v>
      </c>
      <c r="W9840" s="24">
        <f>Table1[[#This Row],[Male Ballots]]/Table1[[#This Row],[Male Population]]</f>
        <v>0</v>
      </c>
      <c r="X9840" s="24">
        <f>Table1[[#This Row],[Total Ballots]]/Table1[[#This Row],[Total Population]]</f>
        <v>0</v>
      </c>
      <c r="Y9840" s="125" t="str">
        <f>IFERROR(Table1[[#This Row],[Female Ballots]]/Table1[[#This Row],[Female Voters]],"0.0%")</f>
        <v>0.0%</v>
      </c>
      <c r="Z9840" s="125" t="str">
        <f>IFERROR(Table1[[#This Row],[Male Ballots]]/Table1[[#This Row],[Male Voters]],"0.0%")</f>
        <v>0.0%</v>
      </c>
      <c r="AA9840" s="126" t="str">
        <f>IFERROR(Table1[[#This Row],[Total Ballots]]/Table1[[#This Row],[Total Voters]],"0.0%")</f>
        <v>0.0%</v>
      </c>
    </row>
    <row r="9841" spans="1:27" s="7" customFormat="1" x14ac:dyDescent="0.35">
      <c r="A9841" s="8" t="s">
        <v>51</v>
      </c>
      <c r="B9841" s="17">
        <v>2000</v>
      </c>
      <c r="C9841" s="16" t="s">
        <v>82</v>
      </c>
      <c r="D9841" s="17" t="s">
        <v>69</v>
      </c>
      <c r="E9841" s="35" t="s">
        <v>74</v>
      </c>
      <c r="F9841" s="35" t="s">
        <v>77</v>
      </c>
      <c r="G9841" s="51" t="s">
        <v>65</v>
      </c>
      <c r="H9841" s="10">
        <v>24980</v>
      </c>
      <c r="I9841" s="10">
        <v>24703</v>
      </c>
      <c r="J9841" s="53">
        <v>49683</v>
      </c>
      <c r="K9841" s="55"/>
      <c r="L9841" s="57"/>
      <c r="M9841" s="57"/>
      <c r="N9841" s="59"/>
      <c r="O9841" s="61"/>
      <c r="P9841" s="10"/>
      <c r="Q9841" s="10"/>
      <c r="R9841" s="11"/>
      <c r="S9841" s="24">
        <f>Table1[[#This Row],[Female Voters]]/Table1[[#This Row],[Female Population]]</f>
        <v>0</v>
      </c>
      <c r="T9841" s="24">
        <f>Table1[[#This Row],[Male Voters]]/Table1[[#This Row],[Male Population]]</f>
        <v>0</v>
      </c>
      <c r="U9841" s="24">
        <f>Table1[[#This Row],[Total Voters]]/Table1[[#This Row],[Total Population]]</f>
        <v>0</v>
      </c>
      <c r="V9841" s="24">
        <f>Table1[[#This Row],[Female Ballots]]/Table1[[#This Row],[Female Population]]</f>
        <v>0</v>
      </c>
      <c r="W9841" s="24">
        <f>Table1[[#This Row],[Male Ballots]]/Table1[[#This Row],[Male Population]]</f>
        <v>0</v>
      </c>
      <c r="X9841" s="24">
        <f>Table1[[#This Row],[Total Ballots]]/Table1[[#This Row],[Total Population]]</f>
        <v>0</v>
      </c>
      <c r="Y9841" s="125" t="str">
        <f>IFERROR(Table1[[#This Row],[Female Ballots]]/Table1[[#This Row],[Female Voters]],"0.0%")</f>
        <v>0.0%</v>
      </c>
      <c r="Z9841" s="125" t="str">
        <f>IFERROR(Table1[[#This Row],[Male Ballots]]/Table1[[#This Row],[Male Voters]],"0.0%")</f>
        <v>0.0%</v>
      </c>
      <c r="AA9841" s="126" t="str">
        <f>IFERROR(Table1[[#This Row],[Total Ballots]]/Table1[[#This Row],[Total Voters]],"0.0%")</f>
        <v>0.0%</v>
      </c>
    </row>
    <row r="9842" spans="1:27" s="7" customFormat="1" x14ac:dyDescent="0.35">
      <c r="A9842" s="8" t="s">
        <v>51</v>
      </c>
      <c r="B9842" s="17">
        <v>2000</v>
      </c>
      <c r="C9842" s="16" t="s">
        <v>82</v>
      </c>
      <c r="D9842" s="17" t="s">
        <v>69</v>
      </c>
      <c r="E9842" s="35" t="s">
        <v>74</v>
      </c>
      <c r="F9842" s="35" t="s">
        <v>77</v>
      </c>
      <c r="G9842" s="51" t="s">
        <v>66</v>
      </c>
      <c r="H9842" s="10">
        <v>14033</v>
      </c>
      <c r="I9842" s="10">
        <v>14194</v>
      </c>
      <c r="J9842" s="53">
        <v>28227</v>
      </c>
      <c r="K9842" s="55"/>
      <c r="L9842" s="57"/>
      <c r="M9842" s="57"/>
      <c r="N9842" s="59"/>
      <c r="O9842" s="61"/>
      <c r="P9842" s="10"/>
      <c r="Q9842" s="10"/>
      <c r="R9842" s="11"/>
      <c r="S9842" s="24">
        <f>Table1[[#This Row],[Female Voters]]/Table1[[#This Row],[Female Population]]</f>
        <v>0</v>
      </c>
      <c r="T9842" s="24">
        <f>Table1[[#This Row],[Male Voters]]/Table1[[#This Row],[Male Population]]</f>
        <v>0</v>
      </c>
      <c r="U9842" s="24">
        <f>Table1[[#This Row],[Total Voters]]/Table1[[#This Row],[Total Population]]</f>
        <v>0</v>
      </c>
      <c r="V9842" s="24">
        <f>Table1[[#This Row],[Female Ballots]]/Table1[[#This Row],[Female Population]]</f>
        <v>0</v>
      </c>
      <c r="W9842" s="24">
        <f>Table1[[#This Row],[Male Ballots]]/Table1[[#This Row],[Male Population]]</f>
        <v>0</v>
      </c>
      <c r="X9842" s="24">
        <f>Table1[[#This Row],[Total Ballots]]/Table1[[#This Row],[Total Population]]</f>
        <v>0</v>
      </c>
      <c r="Y9842" s="125" t="str">
        <f>IFERROR(Table1[[#This Row],[Female Ballots]]/Table1[[#This Row],[Female Voters]],"0.0%")</f>
        <v>0.0%</v>
      </c>
      <c r="Z9842" s="125" t="str">
        <f>IFERROR(Table1[[#This Row],[Male Ballots]]/Table1[[#This Row],[Male Voters]],"0.0%")</f>
        <v>0.0%</v>
      </c>
      <c r="AA9842" s="126" t="str">
        <f>IFERROR(Table1[[#This Row],[Total Ballots]]/Table1[[#This Row],[Total Voters]],"0.0%")</f>
        <v>0.0%</v>
      </c>
    </row>
    <row r="9843" spans="1:27" s="7" customFormat="1" x14ac:dyDescent="0.35">
      <c r="A9843" s="8" t="s">
        <v>51</v>
      </c>
      <c r="B9843" s="17">
        <v>2000</v>
      </c>
      <c r="C9843" s="16" t="s">
        <v>82</v>
      </c>
      <c r="D9843" s="17" t="s">
        <v>69</v>
      </c>
      <c r="E9843" s="35" t="s">
        <v>74</v>
      </c>
      <c r="F9843" s="35" t="s">
        <v>77</v>
      </c>
      <c r="G9843" s="51" t="s">
        <v>67</v>
      </c>
      <c r="H9843" s="10">
        <v>18843</v>
      </c>
      <c r="I9843" s="10">
        <v>13965</v>
      </c>
      <c r="J9843" s="53">
        <v>32808</v>
      </c>
      <c r="K9843" s="55"/>
      <c r="L9843" s="57"/>
      <c r="M9843" s="57"/>
      <c r="N9843" s="59"/>
      <c r="O9843" s="61"/>
      <c r="P9843" s="10"/>
      <c r="Q9843" s="10"/>
      <c r="R9843" s="11"/>
      <c r="S9843" s="24">
        <f>Table1[[#This Row],[Female Voters]]/Table1[[#This Row],[Female Population]]</f>
        <v>0</v>
      </c>
      <c r="T9843" s="24">
        <f>Table1[[#This Row],[Male Voters]]/Table1[[#This Row],[Male Population]]</f>
        <v>0</v>
      </c>
      <c r="U9843" s="24">
        <f>Table1[[#This Row],[Total Voters]]/Table1[[#This Row],[Total Population]]</f>
        <v>0</v>
      </c>
      <c r="V9843" s="24">
        <f>Table1[[#This Row],[Female Ballots]]/Table1[[#This Row],[Female Population]]</f>
        <v>0</v>
      </c>
      <c r="W9843" s="24">
        <f>Table1[[#This Row],[Male Ballots]]/Table1[[#This Row],[Male Population]]</f>
        <v>0</v>
      </c>
      <c r="X9843" s="24">
        <f>Table1[[#This Row],[Total Ballots]]/Table1[[#This Row],[Total Population]]</f>
        <v>0</v>
      </c>
      <c r="Y9843" s="125" t="str">
        <f>IFERROR(Table1[[#This Row],[Female Ballots]]/Table1[[#This Row],[Female Voters]],"0.0%")</f>
        <v>0.0%</v>
      </c>
      <c r="Z9843" s="125" t="str">
        <f>IFERROR(Table1[[#This Row],[Male Ballots]]/Table1[[#This Row],[Male Voters]],"0.0%")</f>
        <v>0.0%</v>
      </c>
      <c r="AA9843" s="126" t="str">
        <f>IFERROR(Table1[[#This Row],[Total Ballots]]/Table1[[#This Row],[Total Voters]],"0.0%")</f>
        <v>0.0%</v>
      </c>
    </row>
    <row r="9844" spans="1:27" s="7" customFormat="1" x14ac:dyDescent="0.35">
      <c r="A9844" s="8" t="s">
        <v>25</v>
      </c>
      <c r="B9844" s="17">
        <v>2000</v>
      </c>
      <c r="C9844" s="16" t="s">
        <v>82</v>
      </c>
      <c r="D9844" s="17"/>
      <c r="E9844" s="35" t="s">
        <v>74</v>
      </c>
      <c r="F9844" s="35" t="s">
        <v>77</v>
      </c>
      <c r="G9844" s="51" t="s">
        <v>79</v>
      </c>
      <c r="H9844" s="10">
        <v>1587</v>
      </c>
      <c r="I9844" s="10">
        <v>1504</v>
      </c>
      <c r="J9844" s="53">
        <v>3091</v>
      </c>
      <c r="K9844" s="55"/>
      <c r="L9844" s="57"/>
      <c r="M9844" s="57"/>
      <c r="N9844" s="59">
        <v>2594</v>
      </c>
      <c r="O9844" s="61"/>
      <c r="P9844" s="10"/>
      <c r="Q9844" s="10"/>
      <c r="R9844" s="11">
        <v>2133</v>
      </c>
      <c r="S9844" s="24">
        <f>Table1[[#This Row],[Female Voters]]/Table1[[#This Row],[Female Population]]</f>
        <v>0</v>
      </c>
      <c r="T9844" s="24">
        <f>Table1[[#This Row],[Male Voters]]/Table1[[#This Row],[Male Population]]</f>
        <v>0</v>
      </c>
      <c r="U9844" s="24">
        <f>Table1[[#This Row],[Total Voters]]/Table1[[#This Row],[Total Population]]</f>
        <v>0.83921061145260434</v>
      </c>
      <c r="V9844" s="24">
        <f>Table1[[#This Row],[Female Ballots]]/Table1[[#This Row],[Female Population]]</f>
        <v>0</v>
      </c>
      <c r="W9844" s="24">
        <f>Table1[[#This Row],[Male Ballots]]/Table1[[#This Row],[Male Population]]</f>
        <v>0</v>
      </c>
      <c r="X9844" s="24">
        <f>Table1[[#This Row],[Total Ballots]]/Table1[[#This Row],[Total Population]]</f>
        <v>0.69006793917825948</v>
      </c>
      <c r="Y9844" s="125" t="str">
        <f>IFERROR(Table1[[#This Row],[Female Ballots]]/Table1[[#This Row],[Female Voters]],"0.0%")</f>
        <v>0.0%</v>
      </c>
      <c r="Z9844" s="125" t="str">
        <f>IFERROR(Table1[[#This Row],[Male Ballots]]/Table1[[#This Row],[Male Voters]],"0.0%")</f>
        <v>0.0%</v>
      </c>
      <c r="AA9844" s="126">
        <f>IFERROR(Table1[[#This Row],[Total Ballots]]/Table1[[#This Row],[Total Voters]],"0.0%")</f>
        <v>0.82228218966846567</v>
      </c>
    </row>
    <row r="9845" spans="1:27" s="7" customFormat="1" x14ac:dyDescent="0.35">
      <c r="A9845" s="8" t="s">
        <v>25</v>
      </c>
      <c r="B9845" s="17">
        <v>2000</v>
      </c>
      <c r="C9845" s="16" t="s">
        <v>82</v>
      </c>
      <c r="D9845" s="17"/>
      <c r="E9845" s="35" t="s">
        <v>74</v>
      </c>
      <c r="F9845" s="35" t="s">
        <v>77</v>
      </c>
      <c r="G9845" s="51" t="s">
        <v>62</v>
      </c>
      <c r="H9845" s="10">
        <v>129</v>
      </c>
      <c r="I9845" s="10">
        <v>155</v>
      </c>
      <c r="J9845" s="53">
        <v>284</v>
      </c>
      <c r="K9845" s="55"/>
      <c r="L9845" s="57"/>
      <c r="M9845" s="57"/>
      <c r="N9845" s="59"/>
      <c r="O9845" s="61"/>
      <c r="P9845" s="10"/>
      <c r="Q9845" s="10"/>
      <c r="R9845" s="11"/>
      <c r="S9845" s="24">
        <f>Table1[[#This Row],[Female Voters]]/Table1[[#This Row],[Female Population]]</f>
        <v>0</v>
      </c>
      <c r="T9845" s="24">
        <f>Table1[[#This Row],[Male Voters]]/Table1[[#This Row],[Male Population]]</f>
        <v>0</v>
      </c>
      <c r="U9845" s="24">
        <f>Table1[[#This Row],[Total Voters]]/Table1[[#This Row],[Total Population]]</f>
        <v>0</v>
      </c>
      <c r="V9845" s="24">
        <f>Table1[[#This Row],[Female Ballots]]/Table1[[#This Row],[Female Population]]</f>
        <v>0</v>
      </c>
      <c r="W9845" s="24">
        <f>Table1[[#This Row],[Male Ballots]]/Table1[[#This Row],[Male Population]]</f>
        <v>0</v>
      </c>
      <c r="X9845" s="24">
        <f>Table1[[#This Row],[Total Ballots]]/Table1[[#This Row],[Total Population]]</f>
        <v>0</v>
      </c>
      <c r="Y9845" s="125" t="str">
        <f>IFERROR(Table1[[#This Row],[Female Ballots]]/Table1[[#This Row],[Female Voters]],"0.0%")</f>
        <v>0.0%</v>
      </c>
      <c r="Z9845" s="125" t="str">
        <f>IFERROR(Table1[[#This Row],[Male Ballots]]/Table1[[#This Row],[Male Voters]],"0.0%")</f>
        <v>0.0%</v>
      </c>
      <c r="AA9845" s="126" t="str">
        <f>IFERROR(Table1[[#This Row],[Total Ballots]]/Table1[[#This Row],[Total Voters]],"0.0%")</f>
        <v>0.0%</v>
      </c>
    </row>
    <row r="9846" spans="1:27" s="7" customFormat="1" x14ac:dyDescent="0.35">
      <c r="A9846" s="8" t="s">
        <v>25</v>
      </c>
      <c r="B9846" s="17">
        <v>2000</v>
      </c>
      <c r="C9846" s="16" t="s">
        <v>82</v>
      </c>
      <c r="D9846" s="17"/>
      <c r="E9846" s="35" t="s">
        <v>74</v>
      </c>
      <c r="F9846" s="35" t="s">
        <v>77</v>
      </c>
      <c r="G9846" s="51" t="s">
        <v>63</v>
      </c>
      <c r="H9846" s="10">
        <v>181</v>
      </c>
      <c r="I9846" s="10">
        <v>182</v>
      </c>
      <c r="J9846" s="53">
        <v>363</v>
      </c>
      <c r="K9846" s="55"/>
      <c r="L9846" s="57"/>
      <c r="M9846" s="57"/>
      <c r="N9846" s="59"/>
      <c r="O9846" s="61"/>
      <c r="P9846" s="10"/>
      <c r="Q9846" s="10"/>
      <c r="R9846" s="11"/>
      <c r="S9846" s="24">
        <f>Table1[[#This Row],[Female Voters]]/Table1[[#This Row],[Female Population]]</f>
        <v>0</v>
      </c>
      <c r="T9846" s="24">
        <f>Table1[[#This Row],[Male Voters]]/Table1[[#This Row],[Male Population]]</f>
        <v>0</v>
      </c>
      <c r="U9846" s="24">
        <f>Table1[[#This Row],[Total Voters]]/Table1[[#This Row],[Total Population]]</f>
        <v>0</v>
      </c>
      <c r="V9846" s="24">
        <f>Table1[[#This Row],[Female Ballots]]/Table1[[#This Row],[Female Population]]</f>
        <v>0</v>
      </c>
      <c r="W9846" s="24">
        <f>Table1[[#This Row],[Male Ballots]]/Table1[[#This Row],[Male Population]]</f>
        <v>0</v>
      </c>
      <c r="X9846" s="24">
        <f>Table1[[#This Row],[Total Ballots]]/Table1[[#This Row],[Total Population]]</f>
        <v>0</v>
      </c>
      <c r="Y9846" s="125" t="str">
        <f>IFERROR(Table1[[#This Row],[Female Ballots]]/Table1[[#This Row],[Female Voters]],"0.0%")</f>
        <v>0.0%</v>
      </c>
      <c r="Z9846" s="125" t="str">
        <f>IFERROR(Table1[[#This Row],[Male Ballots]]/Table1[[#This Row],[Male Voters]],"0.0%")</f>
        <v>0.0%</v>
      </c>
      <c r="AA9846" s="126" t="str">
        <f>IFERROR(Table1[[#This Row],[Total Ballots]]/Table1[[#This Row],[Total Voters]],"0.0%")</f>
        <v>0.0%</v>
      </c>
    </row>
    <row r="9847" spans="1:27" s="7" customFormat="1" x14ac:dyDescent="0.35">
      <c r="A9847" s="8" t="s">
        <v>25</v>
      </c>
      <c r="B9847" s="17">
        <v>2000</v>
      </c>
      <c r="C9847" s="16" t="s">
        <v>82</v>
      </c>
      <c r="D9847" s="17"/>
      <c r="E9847" s="35" t="s">
        <v>74</v>
      </c>
      <c r="F9847" s="35" t="s">
        <v>77</v>
      </c>
      <c r="G9847" s="51" t="s">
        <v>64</v>
      </c>
      <c r="H9847" s="10">
        <v>294</v>
      </c>
      <c r="I9847" s="10">
        <v>270</v>
      </c>
      <c r="J9847" s="53">
        <v>564</v>
      </c>
      <c r="K9847" s="55"/>
      <c r="L9847" s="57"/>
      <c r="M9847" s="57"/>
      <c r="N9847" s="59"/>
      <c r="O9847" s="61"/>
      <c r="P9847" s="10"/>
      <c r="Q9847" s="10"/>
      <c r="R9847" s="11"/>
      <c r="S9847" s="24">
        <f>Table1[[#This Row],[Female Voters]]/Table1[[#This Row],[Female Population]]</f>
        <v>0</v>
      </c>
      <c r="T9847" s="24">
        <f>Table1[[#This Row],[Male Voters]]/Table1[[#This Row],[Male Population]]</f>
        <v>0</v>
      </c>
      <c r="U9847" s="24">
        <f>Table1[[#This Row],[Total Voters]]/Table1[[#This Row],[Total Population]]</f>
        <v>0</v>
      </c>
      <c r="V9847" s="24">
        <f>Table1[[#This Row],[Female Ballots]]/Table1[[#This Row],[Female Population]]</f>
        <v>0</v>
      </c>
      <c r="W9847" s="24">
        <f>Table1[[#This Row],[Male Ballots]]/Table1[[#This Row],[Male Population]]</f>
        <v>0</v>
      </c>
      <c r="X9847" s="24">
        <f>Table1[[#This Row],[Total Ballots]]/Table1[[#This Row],[Total Population]]</f>
        <v>0</v>
      </c>
      <c r="Y9847" s="125" t="str">
        <f>IFERROR(Table1[[#This Row],[Female Ballots]]/Table1[[#This Row],[Female Voters]],"0.0%")</f>
        <v>0.0%</v>
      </c>
      <c r="Z9847" s="125" t="str">
        <f>IFERROR(Table1[[#This Row],[Male Ballots]]/Table1[[#This Row],[Male Voters]],"0.0%")</f>
        <v>0.0%</v>
      </c>
      <c r="AA9847" s="126" t="str">
        <f>IFERROR(Table1[[#This Row],[Total Ballots]]/Table1[[#This Row],[Total Voters]],"0.0%")</f>
        <v>0.0%</v>
      </c>
    </row>
    <row r="9848" spans="1:27" s="7" customFormat="1" x14ac:dyDescent="0.35">
      <c r="A9848" s="8" t="s">
        <v>25</v>
      </c>
      <c r="B9848" s="17">
        <v>2000</v>
      </c>
      <c r="C9848" s="16" t="s">
        <v>82</v>
      </c>
      <c r="D9848" s="17"/>
      <c r="E9848" s="35" t="s">
        <v>74</v>
      </c>
      <c r="F9848" s="35" t="s">
        <v>77</v>
      </c>
      <c r="G9848" s="51" t="s">
        <v>65</v>
      </c>
      <c r="H9848" s="10">
        <v>311</v>
      </c>
      <c r="I9848" s="10">
        <v>327</v>
      </c>
      <c r="J9848" s="53">
        <v>638</v>
      </c>
      <c r="K9848" s="55"/>
      <c r="L9848" s="57"/>
      <c r="M9848" s="57"/>
      <c r="N9848" s="59"/>
      <c r="O9848" s="61"/>
      <c r="P9848" s="10"/>
      <c r="Q9848" s="10"/>
      <c r="R9848" s="11"/>
      <c r="S9848" s="24">
        <f>Table1[[#This Row],[Female Voters]]/Table1[[#This Row],[Female Population]]</f>
        <v>0</v>
      </c>
      <c r="T9848" s="24">
        <f>Table1[[#This Row],[Male Voters]]/Table1[[#This Row],[Male Population]]</f>
        <v>0</v>
      </c>
      <c r="U9848" s="24">
        <f>Table1[[#This Row],[Total Voters]]/Table1[[#This Row],[Total Population]]</f>
        <v>0</v>
      </c>
      <c r="V9848" s="24">
        <f>Table1[[#This Row],[Female Ballots]]/Table1[[#This Row],[Female Population]]</f>
        <v>0</v>
      </c>
      <c r="W9848" s="24">
        <f>Table1[[#This Row],[Male Ballots]]/Table1[[#This Row],[Male Population]]</f>
        <v>0</v>
      </c>
      <c r="X9848" s="24">
        <f>Table1[[#This Row],[Total Ballots]]/Table1[[#This Row],[Total Population]]</f>
        <v>0</v>
      </c>
      <c r="Y9848" s="125" t="str">
        <f>IFERROR(Table1[[#This Row],[Female Ballots]]/Table1[[#This Row],[Female Voters]],"0.0%")</f>
        <v>0.0%</v>
      </c>
      <c r="Z9848" s="125" t="str">
        <f>IFERROR(Table1[[#This Row],[Male Ballots]]/Table1[[#This Row],[Male Voters]],"0.0%")</f>
        <v>0.0%</v>
      </c>
      <c r="AA9848" s="126" t="str">
        <f>IFERROR(Table1[[#This Row],[Total Ballots]]/Table1[[#This Row],[Total Voters]],"0.0%")</f>
        <v>0.0%</v>
      </c>
    </row>
    <row r="9849" spans="1:27" s="7" customFormat="1" x14ac:dyDescent="0.35">
      <c r="A9849" s="8" t="s">
        <v>25</v>
      </c>
      <c r="B9849" s="17">
        <v>2000</v>
      </c>
      <c r="C9849" s="16" t="s">
        <v>82</v>
      </c>
      <c r="D9849" s="17"/>
      <c r="E9849" s="35" t="s">
        <v>74</v>
      </c>
      <c r="F9849" s="35" t="s">
        <v>77</v>
      </c>
      <c r="G9849" s="51" t="s">
        <v>66</v>
      </c>
      <c r="H9849" s="10">
        <v>252</v>
      </c>
      <c r="I9849" s="10">
        <v>237</v>
      </c>
      <c r="J9849" s="53">
        <v>489</v>
      </c>
      <c r="K9849" s="55"/>
      <c r="L9849" s="57"/>
      <c r="M9849" s="57"/>
      <c r="N9849" s="59"/>
      <c r="O9849" s="61"/>
      <c r="P9849" s="10"/>
      <c r="Q9849" s="10"/>
      <c r="R9849" s="11"/>
      <c r="S9849" s="24">
        <f>Table1[[#This Row],[Female Voters]]/Table1[[#This Row],[Female Population]]</f>
        <v>0</v>
      </c>
      <c r="T9849" s="24">
        <f>Table1[[#This Row],[Male Voters]]/Table1[[#This Row],[Male Population]]</f>
        <v>0</v>
      </c>
      <c r="U9849" s="24">
        <f>Table1[[#This Row],[Total Voters]]/Table1[[#This Row],[Total Population]]</f>
        <v>0</v>
      </c>
      <c r="V9849" s="24">
        <f>Table1[[#This Row],[Female Ballots]]/Table1[[#This Row],[Female Population]]</f>
        <v>0</v>
      </c>
      <c r="W9849" s="24">
        <f>Table1[[#This Row],[Male Ballots]]/Table1[[#This Row],[Male Population]]</f>
        <v>0</v>
      </c>
      <c r="X9849" s="24">
        <f>Table1[[#This Row],[Total Ballots]]/Table1[[#This Row],[Total Population]]</f>
        <v>0</v>
      </c>
      <c r="Y9849" s="125" t="str">
        <f>IFERROR(Table1[[#This Row],[Female Ballots]]/Table1[[#This Row],[Female Voters]],"0.0%")</f>
        <v>0.0%</v>
      </c>
      <c r="Z9849" s="125" t="str">
        <f>IFERROR(Table1[[#This Row],[Male Ballots]]/Table1[[#This Row],[Male Voters]],"0.0%")</f>
        <v>0.0%</v>
      </c>
      <c r="AA9849" s="126" t="str">
        <f>IFERROR(Table1[[#This Row],[Total Ballots]]/Table1[[#This Row],[Total Voters]],"0.0%")</f>
        <v>0.0%</v>
      </c>
    </row>
    <row r="9850" spans="1:27" s="7" customFormat="1" x14ac:dyDescent="0.35">
      <c r="A9850" s="8" t="s">
        <v>25</v>
      </c>
      <c r="B9850" s="17">
        <v>2000</v>
      </c>
      <c r="C9850" s="16" t="s">
        <v>82</v>
      </c>
      <c r="D9850" s="17"/>
      <c r="E9850" s="35" t="s">
        <v>74</v>
      </c>
      <c r="F9850" s="35" t="s">
        <v>77</v>
      </c>
      <c r="G9850" s="51" t="s">
        <v>67</v>
      </c>
      <c r="H9850" s="10">
        <v>420</v>
      </c>
      <c r="I9850" s="10">
        <v>333</v>
      </c>
      <c r="J9850" s="53">
        <v>753</v>
      </c>
      <c r="K9850" s="55"/>
      <c r="L9850" s="57"/>
      <c r="M9850" s="57"/>
      <c r="N9850" s="59"/>
      <c r="O9850" s="61"/>
      <c r="P9850" s="10"/>
      <c r="Q9850" s="10"/>
      <c r="R9850" s="11"/>
      <c r="S9850" s="24">
        <f>Table1[[#This Row],[Female Voters]]/Table1[[#This Row],[Female Population]]</f>
        <v>0</v>
      </c>
      <c r="T9850" s="24">
        <f>Table1[[#This Row],[Male Voters]]/Table1[[#This Row],[Male Population]]</f>
        <v>0</v>
      </c>
      <c r="U9850" s="24">
        <f>Table1[[#This Row],[Total Voters]]/Table1[[#This Row],[Total Population]]</f>
        <v>0</v>
      </c>
      <c r="V9850" s="24">
        <f>Table1[[#This Row],[Female Ballots]]/Table1[[#This Row],[Female Population]]</f>
        <v>0</v>
      </c>
      <c r="W9850" s="24">
        <f>Table1[[#This Row],[Male Ballots]]/Table1[[#This Row],[Male Population]]</f>
        <v>0</v>
      </c>
      <c r="X9850" s="24">
        <f>Table1[[#This Row],[Total Ballots]]/Table1[[#This Row],[Total Population]]</f>
        <v>0</v>
      </c>
      <c r="Y9850" s="125" t="str">
        <f>IFERROR(Table1[[#This Row],[Female Ballots]]/Table1[[#This Row],[Female Voters]],"0.0%")</f>
        <v>0.0%</v>
      </c>
      <c r="Z9850" s="125" t="str">
        <f>IFERROR(Table1[[#This Row],[Male Ballots]]/Table1[[#This Row],[Male Voters]],"0.0%")</f>
        <v>0.0%</v>
      </c>
      <c r="AA9850" s="126" t="str">
        <f>IFERROR(Table1[[#This Row],[Total Ballots]]/Table1[[#This Row],[Total Voters]],"0.0%")</f>
        <v>0.0%</v>
      </c>
    </row>
    <row r="9851" spans="1:27" s="7" customFormat="1" x14ac:dyDescent="0.35">
      <c r="A9851" s="8" t="s">
        <v>46</v>
      </c>
      <c r="B9851" s="17">
        <v>2000</v>
      </c>
      <c r="C9851" s="16" t="s">
        <v>82</v>
      </c>
      <c r="D9851" s="17" t="s">
        <v>69</v>
      </c>
      <c r="E9851" s="35" t="s">
        <v>74</v>
      </c>
      <c r="F9851" s="35" t="s">
        <v>77</v>
      </c>
      <c r="G9851" s="51" t="s">
        <v>79</v>
      </c>
      <c r="H9851" s="10">
        <v>34746</v>
      </c>
      <c r="I9851" s="10">
        <v>33297</v>
      </c>
      <c r="J9851" s="53">
        <v>68043</v>
      </c>
      <c r="K9851" s="55"/>
      <c r="L9851" s="57"/>
      <c r="M9851" s="57"/>
      <c r="N9851" s="59">
        <v>50737</v>
      </c>
      <c r="O9851" s="61"/>
      <c r="P9851" s="10"/>
      <c r="Q9851" s="10"/>
      <c r="R9851" s="11">
        <v>37347</v>
      </c>
      <c r="S9851" s="24">
        <f>Table1[[#This Row],[Female Voters]]/Table1[[#This Row],[Female Population]]</f>
        <v>0</v>
      </c>
      <c r="T9851" s="24">
        <f>Table1[[#This Row],[Male Voters]]/Table1[[#This Row],[Male Population]]</f>
        <v>0</v>
      </c>
      <c r="U9851" s="24">
        <f>Table1[[#This Row],[Total Voters]]/Table1[[#This Row],[Total Population]]</f>
        <v>0.74566083212086476</v>
      </c>
      <c r="V9851" s="24">
        <f>Table1[[#This Row],[Female Ballots]]/Table1[[#This Row],[Female Population]]</f>
        <v>0</v>
      </c>
      <c r="W9851" s="24">
        <f>Table1[[#This Row],[Male Ballots]]/Table1[[#This Row],[Male Population]]</f>
        <v>0</v>
      </c>
      <c r="X9851" s="24">
        <f>Table1[[#This Row],[Total Ballots]]/Table1[[#This Row],[Total Population]]</f>
        <v>0.54887350645915078</v>
      </c>
      <c r="Y9851" s="125" t="str">
        <f>IFERROR(Table1[[#This Row],[Female Ballots]]/Table1[[#This Row],[Female Voters]],"0.0%")</f>
        <v>0.0%</v>
      </c>
      <c r="Z9851" s="125" t="str">
        <f>IFERROR(Table1[[#This Row],[Male Ballots]]/Table1[[#This Row],[Male Voters]],"0.0%")</f>
        <v>0.0%</v>
      </c>
      <c r="AA9851" s="126">
        <f>IFERROR(Table1[[#This Row],[Total Ballots]]/Table1[[#This Row],[Total Voters]],"0.0%")</f>
        <v>0.73609003291483532</v>
      </c>
    </row>
    <row r="9852" spans="1:27" s="7" customFormat="1" x14ac:dyDescent="0.35">
      <c r="A9852" s="8" t="s">
        <v>46</v>
      </c>
      <c r="B9852" s="17">
        <v>2000</v>
      </c>
      <c r="C9852" s="16" t="s">
        <v>82</v>
      </c>
      <c r="D9852" s="17" t="s">
        <v>69</v>
      </c>
      <c r="E9852" s="35" t="s">
        <v>74</v>
      </c>
      <c r="F9852" s="35" t="s">
        <v>77</v>
      </c>
      <c r="G9852" s="51" t="s">
        <v>62</v>
      </c>
      <c r="H9852" s="10">
        <v>3760</v>
      </c>
      <c r="I9852" s="10">
        <v>3975</v>
      </c>
      <c r="J9852" s="53">
        <v>7735</v>
      </c>
      <c r="K9852" s="55"/>
      <c r="L9852" s="57"/>
      <c r="M9852" s="57"/>
      <c r="N9852" s="59"/>
      <c r="O9852" s="61"/>
      <c r="P9852" s="10"/>
      <c r="Q9852" s="10"/>
      <c r="R9852" s="11"/>
      <c r="S9852" s="24">
        <f>Table1[[#This Row],[Female Voters]]/Table1[[#This Row],[Female Population]]</f>
        <v>0</v>
      </c>
      <c r="T9852" s="24">
        <f>Table1[[#This Row],[Male Voters]]/Table1[[#This Row],[Male Population]]</f>
        <v>0</v>
      </c>
      <c r="U9852" s="24">
        <f>Table1[[#This Row],[Total Voters]]/Table1[[#This Row],[Total Population]]</f>
        <v>0</v>
      </c>
      <c r="V9852" s="24">
        <f>Table1[[#This Row],[Female Ballots]]/Table1[[#This Row],[Female Population]]</f>
        <v>0</v>
      </c>
      <c r="W9852" s="24">
        <f>Table1[[#This Row],[Male Ballots]]/Table1[[#This Row],[Male Population]]</f>
        <v>0</v>
      </c>
      <c r="X9852" s="24">
        <f>Table1[[#This Row],[Total Ballots]]/Table1[[#This Row],[Total Population]]</f>
        <v>0</v>
      </c>
      <c r="Y9852" s="125" t="str">
        <f>IFERROR(Table1[[#This Row],[Female Ballots]]/Table1[[#This Row],[Female Voters]],"0.0%")</f>
        <v>0.0%</v>
      </c>
      <c r="Z9852" s="125" t="str">
        <f>IFERROR(Table1[[#This Row],[Male Ballots]]/Table1[[#This Row],[Male Voters]],"0.0%")</f>
        <v>0.0%</v>
      </c>
      <c r="AA9852" s="126" t="str">
        <f>IFERROR(Table1[[#This Row],[Total Ballots]]/Table1[[#This Row],[Total Voters]],"0.0%")</f>
        <v>0.0%</v>
      </c>
    </row>
    <row r="9853" spans="1:27" s="7" customFormat="1" x14ac:dyDescent="0.35">
      <c r="A9853" s="8" t="s">
        <v>46</v>
      </c>
      <c r="B9853" s="17">
        <v>2000</v>
      </c>
      <c r="C9853" s="16" t="s">
        <v>82</v>
      </c>
      <c r="D9853" s="17" t="s">
        <v>69</v>
      </c>
      <c r="E9853" s="35" t="s">
        <v>74</v>
      </c>
      <c r="F9853" s="35" t="s">
        <v>77</v>
      </c>
      <c r="G9853" s="51" t="s">
        <v>63</v>
      </c>
      <c r="H9853" s="10">
        <v>5743</v>
      </c>
      <c r="I9853" s="10">
        <v>5684</v>
      </c>
      <c r="J9853" s="53">
        <v>11427</v>
      </c>
      <c r="K9853" s="55"/>
      <c r="L9853" s="57"/>
      <c r="M9853" s="57"/>
      <c r="N9853" s="59"/>
      <c r="O9853" s="61"/>
      <c r="P9853" s="10"/>
      <c r="Q9853" s="10"/>
      <c r="R9853" s="11"/>
      <c r="S9853" s="24">
        <f>Table1[[#This Row],[Female Voters]]/Table1[[#This Row],[Female Population]]</f>
        <v>0</v>
      </c>
      <c r="T9853" s="24">
        <f>Table1[[#This Row],[Male Voters]]/Table1[[#This Row],[Male Population]]</f>
        <v>0</v>
      </c>
      <c r="U9853" s="24">
        <f>Table1[[#This Row],[Total Voters]]/Table1[[#This Row],[Total Population]]</f>
        <v>0</v>
      </c>
      <c r="V9853" s="24">
        <f>Table1[[#This Row],[Female Ballots]]/Table1[[#This Row],[Female Population]]</f>
        <v>0</v>
      </c>
      <c r="W9853" s="24">
        <f>Table1[[#This Row],[Male Ballots]]/Table1[[#This Row],[Male Population]]</f>
        <v>0</v>
      </c>
      <c r="X9853" s="24">
        <f>Table1[[#This Row],[Total Ballots]]/Table1[[#This Row],[Total Population]]</f>
        <v>0</v>
      </c>
      <c r="Y9853" s="125" t="str">
        <f>IFERROR(Table1[[#This Row],[Female Ballots]]/Table1[[#This Row],[Female Voters]],"0.0%")</f>
        <v>0.0%</v>
      </c>
      <c r="Z9853" s="125" t="str">
        <f>IFERROR(Table1[[#This Row],[Male Ballots]]/Table1[[#This Row],[Male Voters]],"0.0%")</f>
        <v>0.0%</v>
      </c>
      <c r="AA9853" s="126" t="str">
        <f>IFERROR(Table1[[#This Row],[Total Ballots]]/Table1[[#This Row],[Total Voters]],"0.0%")</f>
        <v>0.0%</v>
      </c>
    </row>
    <row r="9854" spans="1:27" s="7" customFormat="1" x14ac:dyDescent="0.35">
      <c r="A9854" s="8" t="s">
        <v>46</v>
      </c>
      <c r="B9854" s="17">
        <v>2000</v>
      </c>
      <c r="C9854" s="16" t="s">
        <v>82</v>
      </c>
      <c r="D9854" s="17" t="s">
        <v>69</v>
      </c>
      <c r="E9854" s="35" t="s">
        <v>74</v>
      </c>
      <c r="F9854" s="35" t="s">
        <v>77</v>
      </c>
      <c r="G9854" s="51" t="s">
        <v>64</v>
      </c>
      <c r="H9854" s="10">
        <v>7038</v>
      </c>
      <c r="I9854" s="10">
        <v>7090</v>
      </c>
      <c r="J9854" s="53">
        <v>14128</v>
      </c>
      <c r="K9854" s="55"/>
      <c r="L9854" s="57"/>
      <c r="M9854" s="57"/>
      <c r="N9854" s="59"/>
      <c r="O9854" s="61"/>
      <c r="P9854" s="10"/>
      <c r="Q9854" s="10"/>
      <c r="R9854" s="11"/>
      <c r="S9854" s="24">
        <f>Table1[[#This Row],[Female Voters]]/Table1[[#This Row],[Female Population]]</f>
        <v>0</v>
      </c>
      <c r="T9854" s="24">
        <f>Table1[[#This Row],[Male Voters]]/Table1[[#This Row],[Male Population]]</f>
        <v>0</v>
      </c>
      <c r="U9854" s="24">
        <f>Table1[[#This Row],[Total Voters]]/Table1[[#This Row],[Total Population]]</f>
        <v>0</v>
      </c>
      <c r="V9854" s="24">
        <f>Table1[[#This Row],[Female Ballots]]/Table1[[#This Row],[Female Population]]</f>
        <v>0</v>
      </c>
      <c r="W9854" s="24">
        <f>Table1[[#This Row],[Male Ballots]]/Table1[[#This Row],[Male Population]]</f>
        <v>0</v>
      </c>
      <c r="X9854" s="24">
        <f>Table1[[#This Row],[Total Ballots]]/Table1[[#This Row],[Total Population]]</f>
        <v>0</v>
      </c>
      <c r="Y9854" s="125" t="str">
        <f>IFERROR(Table1[[#This Row],[Female Ballots]]/Table1[[#This Row],[Female Voters]],"0.0%")</f>
        <v>0.0%</v>
      </c>
      <c r="Z9854" s="125" t="str">
        <f>IFERROR(Table1[[#This Row],[Male Ballots]]/Table1[[#This Row],[Male Voters]],"0.0%")</f>
        <v>0.0%</v>
      </c>
      <c r="AA9854" s="126" t="str">
        <f>IFERROR(Table1[[#This Row],[Total Ballots]]/Table1[[#This Row],[Total Voters]],"0.0%")</f>
        <v>0.0%</v>
      </c>
    </row>
    <row r="9855" spans="1:27" s="7" customFormat="1" x14ac:dyDescent="0.35">
      <c r="A9855" s="8" t="s">
        <v>46</v>
      </c>
      <c r="B9855" s="17">
        <v>2000</v>
      </c>
      <c r="C9855" s="16" t="s">
        <v>82</v>
      </c>
      <c r="D9855" s="17" t="s">
        <v>69</v>
      </c>
      <c r="E9855" s="35" t="s">
        <v>74</v>
      </c>
      <c r="F9855" s="35" t="s">
        <v>77</v>
      </c>
      <c r="G9855" s="51" t="s">
        <v>65</v>
      </c>
      <c r="H9855" s="10">
        <v>6712</v>
      </c>
      <c r="I9855" s="10">
        <v>6764</v>
      </c>
      <c r="J9855" s="53">
        <v>13476</v>
      </c>
      <c r="K9855" s="55"/>
      <c r="L9855" s="57"/>
      <c r="M9855" s="57"/>
      <c r="N9855" s="59"/>
      <c r="O9855" s="61"/>
      <c r="P9855" s="10"/>
      <c r="Q9855" s="10"/>
      <c r="R9855" s="11"/>
      <c r="S9855" s="24">
        <f>Table1[[#This Row],[Female Voters]]/Table1[[#This Row],[Female Population]]</f>
        <v>0</v>
      </c>
      <c r="T9855" s="24">
        <f>Table1[[#This Row],[Male Voters]]/Table1[[#This Row],[Male Population]]</f>
        <v>0</v>
      </c>
      <c r="U9855" s="24">
        <f>Table1[[#This Row],[Total Voters]]/Table1[[#This Row],[Total Population]]</f>
        <v>0</v>
      </c>
      <c r="V9855" s="24">
        <f>Table1[[#This Row],[Female Ballots]]/Table1[[#This Row],[Female Population]]</f>
        <v>0</v>
      </c>
      <c r="W9855" s="24">
        <f>Table1[[#This Row],[Male Ballots]]/Table1[[#This Row],[Male Population]]</f>
        <v>0</v>
      </c>
      <c r="X9855" s="24">
        <f>Table1[[#This Row],[Total Ballots]]/Table1[[#This Row],[Total Population]]</f>
        <v>0</v>
      </c>
      <c r="Y9855" s="125" t="str">
        <f>IFERROR(Table1[[#This Row],[Female Ballots]]/Table1[[#This Row],[Female Voters]],"0.0%")</f>
        <v>0.0%</v>
      </c>
      <c r="Z9855" s="125" t="str">
        <f>IFERROR(Table1[[#This Row],[Male Ballots]]/Table1[[#This Row],[Male Voters]],"0.0%")</f>
        <v>0.0%</v>
      </c>
      <c r="AA9855" s="126" t="str">
        <f>IFERROR(Table1[[#This Row],[Total Ballots]]/Table1[[#This Row],[Total Voters]],"0.0%")</f>
        <v>0.0%</v>
      </c>
    </row>
    <row r="9856" spans="1:27" s="7" customFormat="1" x14ac:dyDescent="0.35">
      <c r="A9856" s="8" t="s">
        <v>46</v>
      </c>
      <c r="B9856" s="17">
        <v>2000</v>
      </c>
      <c r="C9856" s="16" t="s">
        <v>82</v>
      </c>
      <c r="D9856" s="17" t="s">
        <v>69</v>
      </c>
      <c r="E9856" s="35" t="s">
        <v>74</v>
      </c>
      <c r="F9856" s="35" t="s">
        <v>77</v>
      </c>
      <c r="G9856" s="51" t="s">
        <v>66</v>
      </c>
      <c r="H9856" s="10">
        <v>4450</v>
      </c>
      <c r="I9856" s="10">
        <v>4459</v>
      </c>
      <c r="J9856" s="53">
        <v>8909</v>
      </c>
      <c r="K9856" s="55"/>
      <c r="L9856" s="57"/>
      <c r="M9856" s="57"/>
      <c r="N9856" s="59"/>
      <c r="O9856" s="61"/>
      <c r="P9856" s="10"/>
      <c r="Q9856" s="10"/>
      <c r="R9856" s="11"/>
      <c r="S9856" s="24">
        <f>Table1[[#This Row],[Female Voters]]/Table1[[#This Row],[Female Population]]</f>
        <v>0</v>
      </c>
      <c r="T9856" s="24">
        <f>Table1[[#This Row],[Male Voters]]/Table1[[#This Row],[Male Population]]</f>
        <v>0</v>
      </c>
      <c r="U9856" s="24">
        <f>Table1[[#This Row],[Total Voters]]/Table1[[#This Row],[Total Population]]</f>
        <v>0</v>
      </c>
      <c r="V9856" s="24">
        <f>Table1[[#This Row],[Female Ballots]]/Table1[[#This Row],[Female Population]]</f>
        <v>0</v>
      </c>
      <c r="W9856" s="24">
        <f>Table1[[#This Row],[Male Ballots]]/Table1[[#This Row],[Male Population]]</f>
        <v>0</v>
      </c>
      <c r="X9856" s="24">
        <f>Table1[[#This Row],[Total Ballots]]/Table1[[#This Row],[Total Population]]</f>
        <v>0</v>
      </c>
      <c r="Y9856" s="125" t="str">
        <f>IFERROR(Table1[[#This Row],[Female Ballots]]/Table1[[#This Row],[Female Voters]],"0.0%")</f>
        <v>0.0%</v>
      </c>
      <c r="Z9856" s="125" t="str">
        <f>IFERROR(Table1[[#This Row],[Male Ballots]]/Table1[[#This Row],[Male Voters]],"0.0%")</f>
        <v>0.0%</v>
      </c>
      <c r="AA9856" s="126" t="str">
        <f>IFERROR(Table1[[#This Row],[Total Ballots]]/Table1[[#This Row],[Total Voters]],"0.0%")</f>
        <v>0.0%</v>
      </c>
    </row>
    <row r="9857" spans="1:27" s="7" customFormat="1" x14ac:dyDescent="0.35">
      <c r="A9857" s="8" t="s">
        <v>46</v>
      </c>
      <c r="B9857" s="17">
        <v>2000</v>
      </c>
      <c r="C9857" s="16" t="s">
        <v>82</v>
      </c>
      <c r="D9857" s="17" t="s">
        <v>69</v>
      </c>
      <c r="E9857" s="35" t="s">
        <v>74</v>
      </c>
      <c r="F9857" s="35" t="s">
        <v>77</v>
      </c>
      <c r="G9857" s="51" t="s">
        <v>67</v>
      </c>
      <c r="H9857" s="10">
        <v>7043</v>
      </c>
      <c r="I9857" s="10">
        <v>5325</v>
      </c>
      <c r="J9857" s="53">
        <v>12368</v>
      </c>
      <c r="K9857" s="55"/>
      <c r="L9857" s="57"/>
      <c r="M9857" s="57"/>
      <c r="N9857" s="59"/>
      <c r="O9857" s="61"/>
      <c r="P9857" s="10"/>
      <c r="Q9857" s="10"/>
      <c r="R9857" s="11"/>
      <c r="S9857" s="24">
        <f>Table1[[#This Row],[Female Voters]]/Table1[[#This Row],[Female Population]]</f>
        <v>0</v>
      </c>
      <c r="T9857" s="24">
        <f>Table1[[#This Row],[Male Voters]]/Table1[[#This Row],[Male Population]]</f>
        <v>0</v>
      </c>
      <c r="U9857" s="24">
        <f>Table1[[#This Row],[Total Voters]]/Table1[[#This Row],[Total Population]]</f>
        <v>0</v>
      </c>
      <c r="V9857" s="24">
        <f>Table1[[#This Row],[Female Ballots]]/Table1[[#This Row],[Female Population]]</f>
        <v>0</v>
      </c>
      <c r="W9857" s="24">
        <f>Table1[[#This Row],[Male Ballots]]/Table1[[#This Row],[Male Population]]</f>
        <v>0</v>
      </c>
      <c r="X9857" s="24">
        <f>Table1[[#This Row],[Total Ballots]]/Table1[[#This Row],[Total Population]]</f>
        <v>0</v>
      </c>
      <c r="Y9857" s="125" t="str">
        <f>IFERROR(Table1[[#This Row],[Female Ballots]]/Table1[[#This Row],[Female Voters]],"0.0%")</f>
        <v>0.0%</v>
      </c>
      <c r="Z9857" s="125" t="str">
        <f>IFERROR(Table1[[#This Row],[Male Ballots]]/Table1[[#This Row],[Male Voters]],"0.0%")</f>
        <v>0.0%</v>
      </c>
      <c r="AA9857" s="126" t="str">
        <f>IFERROR(Table1[[#This Row],[Total Ballots]]/Table1[[#This Row],[Total Voters]],"0.0%")</f>
        <v>0.0%</v>
      </c>
    </row>
    <row r="9858" spans="1:27" s="7" customFormat="1" x14ac:dyDescent="0.35">
      <c r="A9858" s="8" t="s">
        <v>53</v>
      </c>
      <c r="B9858" s="17">
        <v>2000</v>
      </c>
      <c r="C9858" s="16" t="s">
        <v>82</v>
      </c>
      <c r="D9858" s="17"/>
      <c r="E9858" s="35" t="s">
        <v>74</v>
      </c>
      <c r="F9858" s="35" t="s">
        <v>77</v>
      </c>
      <c r="G9858" s="51" t="s">
        <v>79</v>
      </c>
      <c r="H9858" s="10">
        <v>11736</v>
      </c>
      <c r="I9858" s="10">
        <v>11265</v>
      </c>
      <c r="J9858" s="53">
        <v>23001</v>
      </c>
      <c r="K9858" s="55"/>
      <c r="L9858" s="57"/>
      <c r="M9858" s="57"/>
      <c r="N9858" s="59">
        <v>17762</v>
      </c>
      <c r="O9858" s="61"/>
      <c r="P9858" s="10"/>
      <c r="Q9858" s="10"/>
      <c r="R9858" s="11">
        <v>12225</v>
      </c>
      <c r="S9858" s="24">
        <f>Table1[[#This Row],[Female Voters]]/Table1[[#This Row],[Female Population]]</f>
        <v>0</v>
      </c>
      <c r="T9858" s="24">
        <f>Table1[[#This Row],[Male Voters]]/Table1[[#This Row],[Male Population]]</f>
        <v>0</v>
      </c>
      <c r="U9858" s="24">
        <f>Table1[[#This Row],[Total Voters]]/Table1[[#This Row],[Total Population]]</f>
        <v>0.77222729446545801</v>
      </c>
      <c r="V9858" s="24">
        <f>Table1[[#This Row],[Female Ballots]]/Table1[[#This Row],[Female Population]]</f>
        <v>0</v>
      </c>
      <c r="W9858" s="24">
        <f>Table1[[#This Row],[Male Ballots]]/Table1[[#This Row],[Male Population]]</f>
        <v>0</v>
      </c>
      <c r="X9858" s="24">
        <f>Table1[[#This Row],[Total Ballots]]/Table1[[#This Row],[Total Population]]</f>
        <v>0.53149863049432633</v>
      </c>
      <c r="Y9858" s="125" t="str">
        <f>IFERROR(Table1[[#This Row],[Female Ballots]]/Table1[[#This Row],[Female Voters]],"0.0%")</f>
        <v>0.0%</v>
      </c>
      <c r="Z9858" s="125" t="str">
        <f>IFERROR(Table1[[#This Row],[Male Ballots]]/Table1[[#This Row],[Male Voters]],"0.0%")</f>
        <v>0.0%</v>
      </c>
      <c r="AA9858" s="126">
        <f>IFERROR(Table1[[#This Row],[Total Ballots]]/Table1[[#This Row],[Total Voters]],"0.0%")</f>
        <v>0.68826708703974782</v>
      </c>
    </row>
    <row r="9859" spans="1:27" s="7" customFormat="1" x14ac:dyDescent="0.35">
      <c r="A9859" s="8" t="s">
        <v>53</v>
      </c>
      <c r="B9859" s="17">
        <v>2000</v>
      </c>
      <c r="C9859" s="16" t="s">
        <v>82</v>
      </c>
      <c r="D9859" s="17"/>
      <c r="E9859" s="35" t="s">
        <v>74</v>
      </c>
      <c r="F9859" s="35" t="s">
        <v>77</v>
      </c>
      <c r="G9859" s="51" t="s">
        <v>62</v>
      </c>
      <c r="H9859" s="10">
        <v>1301</v>
      </c>
      <c r="I9859" s="10">
        <v>1366</v>
      </c>
      <c r="J9859" s="53">
        <v>2667</v>
      </c>
      <c r="K9859" s="55"/>
      <c r="L9859" s="57"/>
      <c r="M9859" s="57"/>
      <c r="N9859" s="59"/>
      <c r="O9859" s="61"/>
      <c r="P9859" s="10"/>
      <c r="Q9859" s="10"/>
      <c r="R9859" s="11"/>
      <c r="S9859" s="24">
        <f>Table1[[#This Row],[Female Voters]]/Table1[[#This Row],[Female Population]]</f>
        <v>0</v>
      </c>
      <c r="T9859" s="24">
        <f>Table1[[#This Row],[Male Voters]]/Table1[[#This Row],[Male Population]]</f>
        <v>0</v>
      </c>
      <c r="U9859" s="24">
        <f>Table1[[#This Row],[Total Voters]]/Table1[[#This Row],[Total Population]]</f>
        <v>0</v>
      </c>
      <c r="V9859" s="24">
        <f>Table1[[#This Row],[Female Ballots]]/Table1[[#This Row],[Female Population]]</f>
        <v>0</v>
      </c>
      <c r="W9859" s="24">
        <f>Table1[[#This Row],[Male Ballots]]/Table1[[#This Row],[Male Population]]</f>
        <v>0</v>
      </c>
      <c r="X9859" s="24">
        <f>Table1[[#This Row],[Total Ballots]]/Table1[[#This Row],[Total Population]]</f>
        <v>0</v>
      </c>
      <c r="Y9859" s="125" t="str">
        <f>IFERROR(Table1[[#This Row],[Female Ballots]]/Table1[[#This Row],[Female Voters]],"0.0%")</f>
        <v>0.0%</v>
      </c>
      <c r="Z9859" s="125" t="str">
        <f>IFERROR(Table1[[#This Row],[Male Ballots]]/Table1[[#This Row],[Male Voters]],"0.0%")</f>
        <v>0.0%</v>
      </c>
      <c r="AA9859" s="126" t="str">
        <f>IFERROR(Table1[[#This Row],[Total Ballots]]/Table1[[#This Row],[Total Voters]],"0.0%")</f>
        <v>0.0%</v>
      </c>
    </row>
    <row r="9860" spans="1:27" s="7" customFormat="1" x14ac:dyDescent="0.35">
      <c r="A9860" s="8" t="s">
        <v>53</v>
      </c>
      <c r="B9860" s="17">
        <v>2000</v>
      </c>
      <c r="C9860" s="16" t="s">
        <v>82</v>
      </c>
      <c r="D9860" s="17"/>
      <c r="E9860" s="35" t="s">
        <v>74</v>
      </c>
      <c r="F9860" s="35" t="s">
        <v>77</v>
      </c>
      <c r="G9860" s="51" t="s">
        <v>63</v>
      </c>
      <c r="H9860" s="10">
        <v>1905</v>
      </c>
      <c r="I9860" s="10">
        <v>1833</v>
      </c>
      <c r="J9860" s="53">
        <v>3738</v>
      </c>
      <c r="K9860" s="55"/>
      <c r="L9860" s="57"/>
      <c r="M9860" s="57"/>
      <c r="N9860" s="59"/>
      <c r="O9860" s="61"/>
      <c r="P9860" s="10"/>
      <c r="Q9860" s="10"/>
      <c r="R9860" s="11"/>
      <c r="S9860" s="24">
        <f>Table1[[#This Row],[Female Voters]]/Table1[[#This Row],[Female Population]]</f>
        <v>0</v>
      </c>
      <c r="T9860" s="24">
        <f>Table1[[#This Row],[Male Voters]]/Table1[[#This Row],[Male Population]]</f>
        <v>0</v>
      </c>
      <c r="U9860" s="24">
        <f>Table1[[#This Row],[Total Voters]]/Table1[[#This Row],[Total Population]]</f>
        <v>0</v>
      </c>
      <c r="V9860" s="24">
        <f>Table1[[#This Row],[Female Ballots]]/Table1[[#This Row],[Female Population]]</f>
        <v>0</v>
      </c>
      <c r="W9860" s="24">
        <f>Table1[[#This Row],[Male Ballots]]/Table1[[#This Row],[Male Population]]</f>
        <v>0</v>
      </c>
      <c r="X9860" s="24">
        <f>Table1[[#This Row],[Total Ballots]]/Table1[[#This Row],[Total Population]]</f>
        <v>0</v>
      </c>
      <c r="Y9860" s="125" t="str">
        <f>IFERROR(Table1[[#This Row],[Female Ballots]]/Table1[[#This Row],[Female Voters]],"0.0%")</f>
        <v>0.0%</v>
      </c>
      <c r="Z9860" s="125" t="str">
        <f>IFERROR(Table1[[#This Row],[Male Ballots]]/Table1[[#This Row],[Male Voters]],"0.0%")</f>
        <v>0.0%</v>
      </c>
      <c r="AA9860" s="126" t="str">
        <f>IFERROR(Table1[[#This Row],[Total Ballots]]/Table1[[#This Row],[Total Voters]],"0.0%")</f>
        <v>0.0%</v>
      </c>
    </row>
    <row r="9861" spans="1:27" s="7" customFormat="1" x14ac:dyDescent="0.35">
      <c r="A9861" s="8" t="s">
        <v>53</v>
      </c>
      <c r="B9861" s="17">
        <v>2000</v>
      </c>
      <c r="C9861" s="16" t="s">
        <v>82</v>
      </c>
      <c r="D9861" s="17"/>
      <c r="E9861" s="35" t="s">
        <v>74</v>
      </c>
      <c r="F9861" s="35" t="s">
        <v>77</v>
      </c>
      <c r="G9861" s="51" t="s">
        <v>64</v>
      </c>
      <c r="H9861" s="10">
        <v>2611</v>
      </c>
      <c r="I9861" s="10">
        <v>2539</v>
      </c>
      <c r="J9861" s="53">
        <v>5150</v>
      </c>
      <c r="K9861" s="55"/>
      <c r="L9861" s="57"/>
      <c r="M9861" s="57"/>
      <c r="N9861" s="59"/>
      <c r="O9861" s="61"/>
      <c r="P9861" s="10"/>
      <c r="Q9861" s="10"/>
      <c r="R9861" s="11"/>
      <c r="S9861" s="24">
        <f>Table1[[#This Row],[Female Voters]]/Table1[[#This Row],[Female Population]]</f>
        <v>0</v>
      </c>
      <c r="T9861" s="24">
        <f>Table1[[#This Row],[Male Voters]]/Table1[[#This Row],[Male Population]]</f>
        <v>0</v>
      </c>
      <c r="U9861" s="24">
        <f>Table1[[#This Row],[Total Voters]]/Table1[[#This Row],[Total Population]]</f>
        <v>0</v>
      </c>
      <c r="V9861" s="24">
        <f>Table1[[#This Row],[Female Ballots]]/Table1[[#This Row],[Female Population]]</f>
        <v>0</v>
      </c>
      <c r="W9861" s="24">
        <f>Table1[[#This Row],[Male Ballots]]/Table1[[#This Row],[Male Population]]</f>
        <v>0</v>
      </c>
      <c r="X9861" s="24">
        <f>Table1[[#This Row],[Total Ballots]]/Table1[[#This Row],[Total Population]]</f>
        <v>0</v>
      </c>
      <c r="Y9861" s="125" t="str">
        <f>IFERROR(Table1[[#This Row],[Female Ballots]]/Table1[[#This Row],[Female Voters]],"0.0%")</f>
        <v>0.0%</v>
      </c>
      <c r="Z9861" s="125" t="str">
        <f>IFERROR(Table1[[#This Row],[Male Ballots]]/Table1[[#This Row],[Male Voters]],"0.0%")</f>
        <v>0.0%</v>
      </c>
      <c r="AA9861" s="126" t="str">
        <f>IFERROR(Table1[[#This Row],[Total Ballots]]/Table1[[#This Row],[Total Voters]],"0.0%")</f>
        <v>0.0%</v>
      </c>
    </row>
    <row r="9862" spans="1:27" s="7" customFormat="1" x14ac:dyDescent="0.35">
      <c r="A9862" s="8" t="s">
        <v>53</v>
      </c>
      <c r="B9862" s="17">
        <v>2000</v>
      </c>
      <c r="C9862" s="16" t="s">
        <v>82</v>
      </c>
      <c r="D9862" s="17"/>
      <c r="E9862" s="35" t="s">
        <v>74</v>
      </c>
      <c r="F9862" s="35" t="s">
        <v>77</v>
      </c>
      <c r="G9862" s="51" t="s">
        <v>65</v>
      </c>
      <c r="H9862" s="10">
        <v>2190</v>
      </c>
      <c r="I9862" s="10">
        <v>2251</v>
      </c>
      <c r="J9862" s="53">
        <v>4441</v>
      </c>
      <c r="K9862" s="55"/>
      <c r="L9862" s="57"/>
      <c r="M9862" s="57"/>
      <c r="N9862" s="59"/>
      <c r="O9862" s="61"/>
      <c r="P9862" s="10"/>
      <c r="Q9862" s="10"/>
      <c r="R9862" s="11"/>
      <c r="S9862" s="24">
        <f>Table1[[#This Row],[Female Voters]]/Table1[[#This Row],[Female Population]]</f>
        <v>0</v>
      </c>
      <c r="T9862" s="24">
        <f>Table1[[#This Row],[Male Voters]]/Table1[[#This Row],[Male Population]]</f>
        <v>0</v>
      </c>
      <c r="U9862" s="24">
        <f>Table1[[#This Row],[Total Voters]]/Table1[[#This Row],[Total Population]]</f>
        <v>0</v>
      </c>
      <c r="V9862" s="24">
        <f>Table1[[#This Row],[Female Ballots]]/Table1[[#This Row],[Female Population]]</f>
        <v>0</v>
      </c>
      <c r="W9862" s="24">
        <f>Table1[[#This Row],[Male Ballots]]/Table1[[#This Row],[Male Population]]</f>
        <v>0</v>
      </c>
      <c r="X9862" s="24">
        <f>Table1[[#This Row],[Total Ballots]]/Table1[[#This Row],[Total Population]]</f>
        <v>0</v>
      </c>
      <c r="Y9862" s="125" t="str">
        <f>IFERROR(Table1[[#This Row],[Female Ballots]]/Table1[[#This Row],[Female Voters]],"0.0%")</f>
        <v>0.0%</v>
      </c>
      <c r="Z9862" s="125" t="str">
        <f>IFERROR(Table1[[#This Row],[Male Ballots]]/Table1[[#This Row],[Male Voters]],"0.0%")</f>
        <v>0.0%</v>
      </c>
      <c r="AA9862" s="126" t="str">
        <f>IFERROR(Table1[[#This Row],[Total Ballots]]/Table1[[#This Row],[Total Voters]],"0.0%")</f>
        <v>0.0%</v>
      </c>
    </row>
    <row r="9863" spans="1:27" s="7" customFormat="1" x14ac:dyDescent="0.35">
      <c r="A9863" s="8" t="s">
        <v>53</v>
      </c>
      <c r="B9863" s="17">
        <v>2000</v>
      </c>
      <c r="C9863" s="16" t="s">
        <v>82</v>
      </c>
      <c r="D9863" s="17"/>
      <c r="E9863" s="35" t="s">
        <v>74</v>
      </c>
      <c r="F9863" s="35" t="s">
        <v>77</v>
      </c>
      <c r="G9863" s="51" t="s">
        <v>66</v>
      </c>
      <c r="H9863" s="10">
        <v>1459</v>
      </c>
      <c r="I9863" s="10">
        <v>1408</v>
      </c>
      <c r="J9863" s="53">
        <v>2867</v>
      </c>
      <c r="K9863" s="55"/>
      <c r="L9863" s="57"/>
      <c r="M9863" s="57"/>
      <c r="N9863" s="59"/>
      <c r="O9863" s="61"/>
      <c r="P9863" s="10"/>
      <c r="Q9863" s="10"/>
      <c r="R9863" s="11"/>
      <c r="S9863" s="24">
        <f>Table1[[#This Row],[Female Voters]]/Table1[[#This Row],[Female Population]]</f>
        <v>0</v>
      </c>
      <c r="T9863" s="24">
        <f>Table1[[#This Row],[Male Voters]]/Table1[[#This Row],[Male Population]]</f>
        <v>0</v>
      </c>
      <c r="U9863" s="24">
        <f>Table1[[#This Row],[Total Voters]]/Table1[[#This Row],[Total Population]]</f>
        <v>0</v>
      </c>
      <c r="V9863" s="24">
        <f>Table1[[#This Row],[Female Ballots]]/Table1[[#This Row],[Female Population]]</f>
        <v>0</v>
      </c>
      <c r="W9863" s="24">
        <f>Table1[[#This Row],[Male Ballots]]/Table1[[#This Row],[Male Population]]</f>
        <v>0</v>
      </c>
      <c r="X9863" s="24">
        <f>Table1[[#This Row],[Total Ballots]]/Table1[[#This Row],[Total Population]]</f>
        <v>0</v>
      </c>
      <c r="Y9863" s="125" t="str">
        <f>IFERROR(Table1[[#This Row],[Female Ballots]]/Table1[[#This Row],[Female Voters]],"0.0%")</f>
        <v>0.0%</v>
      </c>
      <c r="Z9863" s="125" t="str">
        <f>IFERROR(Table1[[#This Row],[Male Ballots]]/Table1[[#This Row],[Male Voters]],"0.0%")</f>
        <v>0.0%</v>
      </c>
      <c r="AA9863" s="126" t="str">
        <f>IFERROR(Table1[[#This Row],[Total Ballots]]/Table1[[#This Row],[Total Voters]],"0.0%")</f>
        <v>0.0%</v>
      </c>
    </row>
    <row r="9864" spans="1:27" s="7" customFormat="1" x14ac:dyDescent="0.35">
      <c r="A9864" s="8" t="s">
        <v>53</v>
      </c>
      <c r="B9864" s="17">
        <v>2000</v>
      </c>
      <c r="C9864" s="16" t="s">
        <v>82</v>
      </c>
      <c r="D9864" s="17"/>
      <c r="E9864" s="35" t="s">
        <v>74</v>
      </c>
      <c r="F9864" s="35" t="s">
        <v>77</v>
      </c>
      <c r="G9864" s="51" t="s">
        <v>67</v>
      </c>
      <c r="H9864" s="10">
        <v>2270</v>
      </c>
      <c r="I9864" s="10">
        <v>1868</v>
      </c>
      <c r="J9864" s="53">
        <v>4138</v>
      </c>
      <c r="K9864" s="55"/>
      <c r="L9864" s="57"/>
      <c r="M9864" s="57"/>
      <c r="N9864" s="59"/>
      <c r="O9864" s="61"/>
      <c r="P9864" s="10"/>
      <c r="Q9864" s="10"/>
      <c r="R9864" s="11"/>
      <c r="S9864" s="24">
        <f>Table1[[#This Row],[Female Voters]]/Table1[[#This Row],[Female Population]]</f>
        <v>0</v>
      </c>
      <c r="T9864" s="24">
        <f>Table1[[#This Row],[Male Voters]]/Table1[[#This Row],[Male Population]]</f>
        <v>0</v>
      </c>
      <c r="U9864" s="24">
        <f>Table1[[#This Row],[Total Voters]]/Table1[[#This Row],[Total Population]]</f>
        <v>0</v>
      </c>
      <c r="V9864" s="24">
        <f>Table1[[#This Row],[Female Ballots]]/Table1[[#This Row],[Female Population]]</f>
        <v>0</v>
      </c>
      <c r="W9864" s="24">
        <f>Table1[[#This Row],[Male Ballots]]/Table1[[#This Row],[Male Population]]</f>
        <v>0</v>
      </c>
      <c r="X9864" s="24">
        <f>Table1[[#This Row],[Total Ballots]]/Table1[[#This Row],[Total Population]]</f>
        <v>0</v>
      </c>
      <c r="Y9864" s="125" t="str">
        <f>IFERROR(Table1[[#This Row],[Female Ballots]]/Table1[[#This Row],[Female Voters]],"0.0%")</f>
        <v>0.0%</v>
      </c>
      <c r="Z9864" s="125" t="str">
        <f>IFERROR(Table1[[#This Row],[Male Ballots]]/Table1[[#This Row],[Male Voters]],"0.0%")</f>
        <v>0.0%</v>
      </c>
      <c r="AA9864" s="126" t="str">
        <f>IFERROR(Table1[[#This Row],[Total Ballots]]/Table1[[#This Row],[Total Voters]],"0.0%")</f>
        <v>0.0%</v>
      </c>
    </row>
    <row r="9865" spans="1:27" s="7" customFormat="1" x14ac:dyDescent="0.35">
      <c r="A9865" s="8" t="s">
        <v>32</v>
      </c>
      <c r="B9865" s="17">
        <v>2000</v>
      </c>
      <c r="C9865" s="16" t="s">
        <v>82</v>
      </c>
      <c r="D9865" s="17"/>
      <c r="E9865" s="35" t="s">
        <v>74</v>
      </c>
      <c r="F9865" s="35" t="s">
        <v>78</v>
      </c>
      <c r="G9865" s="51" t="s">
        <v>79</v>
      </c>
      <c r="H9865" s="10">
        <v>2587.1000000000004</v>
      </c>
      <c r="I9865" s="10">
        <v>2722.05</v>
      </c>
      <c r="J9865" s="53">
        <v>5309.1600000000008</v>
      </c>
      <c r="K9865" s="55"/>
      <c r="L9865" s="57"/>
      <c r="M9865" s="57"/>
      <c r="N9865" s="59">
        <v>4015</v>
      </c>
      <c r="O9865" s="61"/>
      <c r="P9865" s="10"/>
      <c r="Q9865" s="10"/>
      <c r="R9865" s="11">
        <v>3084</v>
      </c>
      <c r="S9865" s="24">
        <f>Table1[[#This Row],[Female Voters]]/Table1[[#This Row],[Female Population]]</f>
        <v>0</v>
      </c>
      <c r="T9865" s="24">
        <f>Table1[[#This Row],[Male Voters]]/Table1[[#This Row],[Male Population]]</f>
        <v>0</v>
      </c>
      <c r="U9865" s="24">
        <f>Table1[[#This Row],[Total Voters]]/Table1[[#This Row],[Total Population]]</f>
        <v>0.75624015851848492</v>
      </c>
      <c r="V9865" s="24">
        <f>Table1[[#This Row],[Female Ballots]]/Table1[[#This Row],[Female Population]]</f>
        <v>0</v>
      </c>
      <c r="W9865" s="24">
        <f>Table1[[#This Row],[Male Ballots]]/Table1[[#This Row],[Male Population]]</f>
        <v>0</v>
      </c>
      <c r="X9865" s="24">
        <f>Table1[[#This Row],[Total Ballots]]/Table1[[#This Row],[Total Population]]</f>
        <v>0.58088285152453489</v>
      </c>
      <c r="Y9865" s="125" t="str">
        <f>IFERROR(Table1[[#This Row],[Female Ballots]]/Table1[[#This Row],[Female Voters]],"0.0%")</f>
        <v>0.0%</v>
      </c>
      <c r="Z9865" s="125" t="str">
        <f>IFERROR(Table1[[#This Row],[Male Ballots]]/Table1[[#This Row],[Male Voters]],"0.0%")</f>
        <v>0.0%</v>
      </c>
      <c r="AA9865" s="126">
        <f>IFERROR(Table1[[#This Row],[Total Ballots]]/Table1[[#This Row],[Total Voters]],"0.0%")</f>
        <v>0.7681195516811955</v>
      </c>
    </row>
    <row r="9866" spans="1:27" s="7" customFormat="1" x14ac:dyDescent="0.35">
      <c r="A9866" s="8" t="s">
        <v>32</v>
      </c>
      <c r="B9866" s="17">
        <v>2000</v>
      </c>
      <c r="C9866" s="16" t="s">
        <v>82</v>
      </c>
      <c r="D9866" s="17"/>
      <c r="E9866" s="35" t="s">
        <v>74</v>
      </c>
      <c r="F9866" s="35" t="s">
        <v>78</v>
      </c>
      <c r="G9866" s="51" t="s">
        <v>62</v>
      </c>
      <c r="H9866" s="10">
        <v>243.98000000000002</v>
      </c>
      <c r="I9866" s="10">
        <v>306.95</v>
      </c>
      <c r="J9866" s="53">
        <v>550.93999999999994</v>
      </c>
      <c r="K9866" s="55"/>
      <c r="L9866" s="57"/>
      <c r="M9866" s="57"/>
      <c r="N9866" s="59"/>
      <c r="O9866" s="61"/>
      <c r="P9866" s="10"/>
      <c r="Q9866" s="10"/>
      <c r="R9866" s="11"/>
      <c r="S9866" s="24">
        <f>Table1[[#This Row],[Female Voters]]/Table1[[#This Row],[Female Population]]</f>
        <v>0</v>
      </c>
      <c r="T9866" s="24">
        <f>Table1[[#This Row],[Male Voters]]/Table1[[#This Row],[Male Population]]</f>
        <v>0</v>
      </c>
      <c r="U9866" s="24">
        <f>Table1[[#This Row],[Total Voters]]/Table1[[#This Row],[Total Population]]</f>
        <v>0</v>
      </c>
      <c r="V9866" s="24">
        <f>Table1[[#This Row],[Female Ballots]]/Table1[[#This Row],[Female Population]]</f>
        <v>0</v>
      </c>
      <c r="W9866" s="24">
        <f>Table1[[#This Row],[Male Ballots]]/Table1[[#This Row],[Male Population]]</f>
        <v>0</v>
      </c>
      <c r="X9866" s="24">
        <f>Table1[[#This Row],[Total Ballots]]/Table1[[#This Row],[Total Population]]</f>
        <v>0</v>
      </c>
      <c r="Y9866" s="125" t="str">
        <f>IFERROR(Table1[[#This Row],[Female Ballots]]/Table1[[#This Row],[Female Voters]],"0.0%")</f>
        <v>0.0%</v>
      </c>
      <c r="Z9866" s="125" t="str">
        <f>IFERROR(Table1[[#This Row],[Male Ballots]]/Table1[[#This Row],[Male Voters]],"0.0%")</f>
        <v>0.0%</v>
      </c>
      <c r="AA9866" s="126" t="str">
        <f>IFERROR(Table1[[#This Row],[Total Ballots]]/Table1[[#This Row],[Total Voters]],"0.0%")</f>
        <v>0.0%</v>
      </c>
    </row>
    <row r="9867" spans="1:27" s="7" customFormat="1" x14ac:dyDescent="0.35">
      <c r="A9867" s="8" t="s">
        <v>32</v>
      </c>
      <c r="B9867" s="17">
        <v>2000</v>
      </c>
      <c r="C9867" s="16" t="s">
        <v>82</v>
      </c>
      <c r="D9867" s="17"/>
      <c r="E9867" s="35" t="s">
        <v>74</v>
      </c>
      <c r="F9867" s="35" t="s">
        <v>78</v>
      </c>
      <c r="G9867" s="51" t="s">
        <v>63</v>
      </c>
      <c r="H9867" s="10">
        <v>349.98</v>
      </c>
      <c r="I9867" s="10">
        <v>322</v>
      </c>
      <c r="J9867" s="53">
        <v>671.98</v>
      </c>
      <c r="K9867" s="55"/>
      <c r="L9867" s="57"/>
      <c r="M9867" s="57"/>
      <c r="N9867" s="59"/>
      <c r="O9867" s="61"/>
      <c r="P9867" s="10"/>
      <c r="Q9867" s="10"/>
      <c r="R9867" s="11"/>
      <c r="S9867" s="24">
        <f>Table1[[#This Row],[Female Voters]]/Table1[[#This Row],[Female Population]]</f>
        <v>0</v>
      </c>
      <c r="T9867" s="24">
        <f>Table1[[#This Row],[Male Voters]]/Table1[[#This Row],[Male Population]]</f>
        <v>0</v>
      </c>
      <c r="U9867" s="24">
        <f>Table1[[#This Row],[Total Voters]]/Table1[[#This Row],[Total Population]]</f>
        <v>0</v>
      </c>
      <c r="V9867" s="24">
        <f>Table1[[#This Row],[Female Ballots]]/Table1[[#This Row],[Female Population]]</f>
        <v>0</v>
      </c>
      <c r="W9867" s="24">
        <f>Table1[[#This Row],[Male Ballots]]/Table1[[#This Row],[Male Population]]</f>
        <v>0</v>
      </c>
      <c r="X9867" s="24">
        <f>Table1[[#This Row],[Total Ballots]]/Table1[[#This Row],[Total Population]]</f>
        <v>0</v>
      </c>
      <c r="Y9867" s="125" t="str">
        <f>IFERROR(Table1[[#This Row],[Female Ballots]]/Table1[[#This Row],[Female Voters]],"0.0%")</f>
        <v>0.0%</v>
      </c>
      <c r="Z9867" s="125" t="str">
        <f>IFERROR(Table1[[#This Row],[Male Ballots]]/Table1[[#This Row],[Male Voters]],"0.0%")</f>
        <v>0.0%</v>
      </c>
      <c r="AA9867" s="126" t="str">
        <f>IFERROR(Table1[[#This Row],[Total Ballots]]/Table1[[#This Row],[Total Voters]],"0.0%")</f>
        <v>0.0%</v>
      </c>
    </row>
    <row r="9868" spans="1:27" s="7" customFormat="1" x14ac:dyDescent="0.35">
      <c r="A9868" s="8" t="s">
        <v>32</v>
      </c>
      <c r="B9868" s="17">
        <v>2000</v>
      </c>
      <c r="C9868" s="16" t="s">
        <v>82</v>
      </c>
      <c r="D9868" s="17"/>
      <c r="E9868" s="35" t="s">
        <v>74</v>
      </c>
      <c r="F9868" s="35" t="s">
        <v>78</v>
      </c>
      <c r="G9868" s="51" t="s">
        <v>64</v>
      </c>
      <c r="H9868" s="10">
        <v>521.02</v>
      </c>
      <c r="I9868" s="10">
        <v>505.99</v>
      </c>
      <c r="J9868" s="53">
        <v>1027.01</v>
      </c>
      <c r="K9868" s="55"/>
      <c r="L9868" s="57"/>
      <c r="M9868" s="57"/>
      <c r="N9868" s="59"/>
      <c r="O9868" s="61"/>
      <c r="P9868" s="10"/>
      <c r="Q9868" s="10"/>
      <c r="R9868" s="11"/>
      <c r="S9868" s="24">
        <f>Table1[[#This Row],[Female Voters]]/Table1[[#This Row],[Female Population]]</f>
        <v>0</v>
      </c>
      <c r="T9868" s="24">
        <f>Table1[[#This Row],[Male Voters]]/Table1[[#This Row],[Male Population]]</f>
        <v>0</v>
      </c>
      <c r="U9868" s="24">
        <f>Table1[[#This Row],[Total Voters]]/Table1[[#This Row],[Total Population]]</f>
        <v>0</v>
      </c>
      <c r="V9868" s="24">
        <f>Table1[[#This Row],[Female Ballots]]/Table1[[#This Row],[Female Population]]</f>
        <v>0</v>
      </c>
      <c r="W9868" s="24">
        <f>Table1[[#This Row],[Male Ballots]]/Table1[[#This Row],[Male Population]]</f>
        <v>0</v>
      </c>
      <c r="X9868" s="24">
        <f>Table1[[#This Row],[Total Ballots]]/Table1[[#This Row],[Total Population]]</f>
        <v>0</v>
      </c>
      <c r="Y9868" s="125" t="str">
        <f>IFERROR(Table1[[#This Row],[Female Ballots]]/Table1[[#This Row],[Female Voters]],"0.0%")</f>
        <v>0.0%</v>
      </c>
      <c r="Z9868" s="125" t="str">
        <f>IFERROR(Table1[[#This Row],[Male Ballots]]/Table1[[#This Row],[Male Voters]],"0.0%")</f>
        <v>0.0%</v>
      </c>
      <c r="AA9868" s="126" t="str">
        <f>IFERROR(Table1[[#This Row],[Total Ballots]]/Table1[[#This Row],[Total Voters]],"0.0%")</f>
        <v>0.0%</v>
      </c>
    </row>
    <row r="9869" spans="1:27" s="7" customFormat="1" x14ac:dyDescent="0.35">
      <c r="A9869" s="8" t="s">
        <v>32</v>
      </c>
      <c r="B9869" s="17">
        <v>2000</v>
      </c>
      <c r="C9869" s="16" t="s">
        <v>82</v>
      </c>
      <c r="D9869" s="17"/>
      <c r="E9869" s="35" t="s">
        <v>74</v>
      </c>
      <c r="F9869" s="35" t="s">
        <v>78</v>
      </c>
      <c r="G9869" s="51" t="s">
        <v>65</v>
      </c>
      <c r="H9869" s="10">
        <v>586.02</v>
      </c>
      <c r="I9869" s="10">
        <v>670.03</v>
      </c>
      <c r="J9869" s="53">
        <v>1256.05</v>
      </c>
      <c r="K9869" s="55"/>
      <c r="L9869" s="57"/>
      <c r="M9869" s="57"/>
      <c r="N9869" s="59"/>
      <c r="O9869" s="61"/>
      <c r="P9869" s="10"/>
      <c r="Q9869" s="10"/>
      <c r="R9869" s="11"/>
      <c r="S9869" s="24">
        <f>Table1[[#This Row],[Female Voters]]/Table1[[#This Row],[Female Population]]</f>
        <v>0</v>
      </c>
      <c r="T9869" s="24">
        <f>Table1[[#This Row],[Male Voters]]/Table1[[#This Row],[Male Population]]</f>
        <v>0</v>
      </c>
      <c r="U9869" s="24">
        <f>Table1[[#This Row],[Total Voters]]/Table1[[#This Row],[Total Population]]</f>
        <v>0</v>
      </c>
      <c r="V9869" s="24">
        <f>Table1[[#This Row],[Female Ballots]]/Table1[[#This Row],[Female Population]]</f>
        <v>0</v>
      </c>
      <c r="W9869" s="24">
        <f>Table1[[#This Row],[Male Ballots]]/Table1[[#This Row],[Male Population]]</f>
        <v>0</v>
      </c>
      <c r="X9869" s="24">
        <f>Table1[[#This Row],[Total Ballots]]/Table1[[#This Row],[Total Population]]</f>
        <v>0</v>
      </c>
      <c r="Y9869" s="125" t="str">
        <f>IFERROR(Table1[[#This Row],[Female Ballots]]/Table1[[#This Row],[Female Voters]],"0.0%")</f>
        <v>0.0%</v>
      </c>
      <c r="Z9869" s="125" t="str">
        <f>IFERROR(Table1[[#This Row],[Male Ballots]]/Table1[[#This Row],[Male Voters]],"0.0%")</f>
        <v>0.0%</v>
      </c>
      <c r="AA9869" s="126" t="str">
        <f>IFERROR(Table1[[#This Row],[Total Ballots]]/Table1[[#This Row],[Total Voters]],"0.0%")</f>
        <v>0.0%</v>
      </c>
    </row>
    <row r="9870" spans="1:27" s="7" customFormat="1" x14ac:dyDescent="0.35">
      <c r="A9870" s="8" t="s">
        <v>32</v>
      </c>
      <c r="B9870" s="17">
        <v>2000</v>
      </c>
      <c r="C9870" s="16" t="s">
        <v>82</v>
      </c>
      <c r="D9870" s="17"/>
      <c r="E9870" s="35" t="s">
        <v>74</v>
      </c>
      <c r="F9870" s="35" t="s">
        <v>78</v>
      </c>
      <c r="G9870" s="51" t="s">
        <v>66</v>
      </c>
      <c r="H9870" s="10">
        <v>434.05</v>
      </c>
      <c r="I9870" s="10">
        <v>454.04</v>
      </c>
      <c r="J9870" s="53">
        <v>888.09</v>
      </c>
      <c r="K9870" s="55"/>
      <c r="L9870" s="57"/>
      <c r="M9870" s="57"/>
      <c r="N9870" s="59"/>
      <c r="O9870" s="61"/>
      <c r="P9870" s="10"/>
      <c r="Q9870" s="10"/>
      <c r="R9870" s="11"/>
      <c r="S9870" s="24">
        <f>Table1[[#This Row],[Female Voters]]/Table1[[#This Row],[Female Population]]</f>
        <v>0</v>
      </c>
      <c r="T9870" s="24">
        <f>Table1[[#This Row],[Male Voters]]/Table1[[#This Row],[Male Population]]</f>
        <v>0</v>
      </c>
      <c r="U9870" s="24">
        <f>Table1[[#This Row],[Total Voters]]/Table1[[#This Row],[Total Population]]</f>
        <v>0</v>
      </c>
      <c r="V9870" s="24">
        <f>Table1[[#This Row],[Female Ballots]]/Table1[[#This Row],[Female Population]]</f>
        <v>0</v>
      </c>
      <c r="W9870" s="24">
        <f>Table1[[#This Row],[Male Ballots]]/Table1[[#This Row],[Male Population]]</f>
        <v>0</v>
      </c>
      <c r="X9870" s="24">
        <f>Table1[[#This Row],[Total Ballots]]/Table1[[#This Row],[Total Population]]</f>
        <v>0</v>
      </c>
      <c r="Y9870" s="125" t="str">
        <f>IFERROR(Table1[[#This Row],[Female Ballots]]/Table1[[#This Row],[Female Voters]],"0.0%")</f>
        <v>0.0%</v>
      </c>
      <c r="Z9870" s="125" t="str">
        <f>IFERROR(Table1[[#This Row],[Male Ballots]]/Table1[[#This Row],[Male Voters]],"0.0%")</f>
        <v>0.0%</v>
      </c>
      <c r="AA9870" s="126" t="str">
        <f>IFERROR(Table1[[#This Row],[Total Ballots]]/Table1[[#This Row],[Total Voters]],"0.0%")</f>
        <v>0.0%</v>
      </c>
    </row>
    <row r="9871" spans="1:27" s="7" customFormat="1" x14ac:dyDescent="0.35">
      <c r="A9871" s="8" t="s">
        <v>32</v>
      </c>
      <c r="B9871" s="17">
        <v>2000</v>
      </c>
      <c r="C9871" s="16" t="s">
        <v>82</v>
      </c>
      <c r="D9871" s="17"/>
      <c r="E9871" s="35" t="s">
        <v>74</v>
      </c>
      <c r="F9871" s="35" t="s">
        <v>78</v>
      </c>
      <c r="G9871" s="51" t="s">
        <v>67</v>
      </c>
      <c r="H9871" s="10">
        <v>452.05</v>
      </c>
      <c r="I9871" s="10">
        <v>463.03999999999996</v>
      </c>
      <c r="J9871" s="53">
        <v>915.08999999999992</v>
      </c>
      <c r="K9871" s="55"/>
      <c r="L9871" s="57"/>
      <c r="M9871" s="57"/>
      <c r="N9871" s="59"/>
      <c r="O9871" s="61"/>
      <c r="P9871" s="10"/>
      <c r="Q9871" s="10"/>
      <c r="R9871" s="11"/>
      <c r="S9871" s="24">
        <f>Table1[[#This Row],[Female Voters]]/Table1[[#This Row],[Female Population]]</f>
        <v>0</v>
      </c>
      <c r="T9871" s="24">
        <f>Table1[[#This Row],[Male Voters]]/Table1[[#This Row],[Male Population]]</f>
        <v>0</v>
      </c>
      <c r="U9871" s="24">
        <f>Table1[[#This Row],[Total Voters]]/Table1[[#This Row],[Total Population]]</f>
        <v>0</v>
      </c>
      <c r="V9871" s="24">
        <f>Table1[[#This Row],[Female Ballots]]/Table1[[#This Row],[Female Population]]</f>
        <v>0</v>
      </c>
      <c r="W9871" s="24">
        <f>Table1[[#This Row],[Male Ballots]]/Table1[[#This Row],[Male Population]]</f>
        <v>0</v>
      </c>
      <c r="X9871" s="24">
        <f>Table1[[#This Row],[Total Ballots]]/Table1[[#This Row],[Total Population]]</f>
        <v>0</v>
      </c>
      <c r="Y9871" s="125" t="str">
        <f>IFERROR(Table1[[#This Row],[Female Ballots]]/Table1[[#This Row],[Female Voters]],"0.0%")</f>
        <v>0.0%</v>
      </c>
      <c r="Z9871" s="125" t="str">
        <f>IFERROR(Table1[[#This Row],[Male Ballots]]/Table1[[#This Row],[Male Voters]],"0.0%")</f>
        <v>0.0%</v>
      </c>
      <c r="AA9871" s="126" t="str">
        <f>IFERROR(Table1[[#This Row],[Total Ballots]]/Table1[[#This Row],[Total Voters]],"0.0%")</f>
        <v>0.0%</v>
      </c>
    </row>
    <row r="9872" spans="1:27" s="7" customFormat="1" x14ac:dyDescent="0.35">
      <c r="A9872" s="8" t="s">
        <v>60</v>
      </c>
      <c r="B9872" s="17">
        <v>2000</v>
      </c>
      <c r="C9872" s="16" t="s">
        <v>82</v>
      </c>
      <c r="D9872" s="17"/>
      <c r="E9872" s="35" t="s">
        <v>75</v>
      </c>
      <c r="F9872" s="35" t="s">
        <v>77</v>
      </c>
      <c r="G9872" s="51" t="s">
        <v>79</v>
      </c>
      <c r="H9872" s="10">
        <v>15472.11</v>
      </c>
      <c r="I9872" s="10">
        <v>16799.04</v>
      </c>
      <c r="J9872" s="53">
        <v>32271.140000000003</v>
      </c>
      <c r="K9872" s="55"/>
      <c r="L9872" s="57"/>
      <c r="M9872" s="57"/>
      <c r="N9872" s="59">
        <v>17805</v>
      </c>
      <c r="O9872" s="61"/>
      <c r="P9872" s="10"/>
      <c r="Q9872" s="10"/>
      <c r="R9872" s="11">
        <v>14305</v>
      </c>
      <c r="S9872" s="24">
        <f>Table1[[#This Row],[Female Voters]]/Table1[[#This Row],[Female Population]]</f>
        <v>0</v>
      </c>
      <c r="T9872" s="24">
        <f>Table1[[#This Row],[Male Voters]]/Table1[[#This Row],[Male Population]]</f>
        <v>0</v>
      </c>
      <c r="U9872" s="24">
        <f>Table1[[#This Row],[Total Voters]]/Table1[[#This Row],[Total Population]]</f>
        <v>0.55173136121004707</v>
      </c>
      <c r="V9872" s="24">
        <f>Table1[[#This Row],[Female Ballots]]/Table1[[#This Row],[Female Population]]</f>
        <v>0</v>
      </c>
      <c r="W9872" s="24">
        <f>Table1[[#This Row],[Male Ballots]]/Table1[[#This Row],[Male Population]]</f>
        <v>0</v>
      </c>
      <c r="X9872" s="24">
        <f>Table1[[#This Row],[Total Ballots]]/Table1[[#This Row],[Total Population]]</f>
        <v>0.44327532278066406</v>
      </c>
      <c r="Y9872" s="125" t="str">
        <f>IFERROR(Table1[[#This Row],[Female Ballots]]/Table1[[#This Row],[Female Voters]],"0.0%")</f>
        <v>0.0%</v>
      </c>
      <c r="Z9872" s="125" t="str">
        <f>IFERROR(Table1[[#This Row],[Male Ballots]]/Table1[[#This Row],[Male Voters]],"0.0%")</f>
        <v>0.0%</v>
      </c>
      <c r="AA9872" s="126">
        <f>IFERROR(Table1[[#This Row],[Total Ballots]]/Table1[[#This Row],[Total Voters]],"0.0%")</f>
        <v>0.80342600393147989</v>
      </c>
    </row>
    <row r="9873" spans="1:27" s="7" customFormat="1" x14ac:dyDescent="0.35">
      <c r="A9873" s="8" t="s">
        <v>60</v>
      </c>
      <c r="B9873" s="17">
        <v>2000</v>
      </c>
      <c r="C9873" s="16" t="s">
        <v>82</v>
      </c>
      <c r="D9873" s="17"/>
      <c r="E9873" s="35" t="s">
        <v>75</v>
      </c>
      <c r="F9873" s="35" t="s">
        <v>77</v>
      </c>
      <c r="G9873" s="51" t="s">
        <v>62</v>
      </c>
      <c r="H9873" s="10">
        <v>2421.9899999999998</v>
      </c>
      <c r="I9873" s="10">
        <v>2932.98</v>
      </c>
      <c r="J9873" s="53">
        <v>5354.9400000000005</v>
      </c>
      <c r="K9873" s="55"/>
      <c r="L9873" s="57"/>
      <c r="M9873" s="57"/>
      <c r="N9873" s="59"/>
      <c r="O9873" s="61"/>
      <c r="P9873" s="10"/>
      <c r="Q9873" s="10"/>
      <c r="R9873" s="11"/>
      <c r="S9873" s="24">
        <f>Table1[[#This Row],[Female Voters]]/Table1[[#This Row],[Female Population]]</f>
        <v>0</v>
      </c>
      <c r="T9873" s="24">
        <f>Table1[[#This Row],[Male Voters]]/Table1[[#This Row],[Male Population]]</f>
        <v>0</v>
      </c>
      <c r="U9873" s="24">
        <f>Table1[[#This Row],[Total Voters]]/Table1[[#This Row],[Total Population]]</f>
        <v>0</v>
      </c>
      <c r="V9873" s="24">
        <f>Table1[[#This Row],[Female Ballots]]/Table1[[#This Row],[Female Population]]</f>
        <v>0</v>
      </c>
      <c r="W9873" s="24">
        <f>Table1[[#This Row],[Male Ballots]]/Table1[[#This Row],[Male Population]]</f>
        <v>0</v>
      </c>
      <c r="X9873" s="24">
        <f>Table1[[#This Row],[Total Ballots]]/Table1[[#This Row],[Total Population]]</f>
        <v>0</v>
      </c>
      <c r="Y9873" s="125" t="str">
        <f>IFERROR(Table1[[#This Row],[Female Ballots]]/Table1[[#This Row],[Female Voters]],"0.0%")</f>
        <v>0.0%</v>
      </c>
      <c r="Z9873" s="125" t="str">
        <f>IFERROR(Table1[[#This Row],[Male Ballots]]/Table1[[#This Row],[Male Voters]],"0.0%")</f>
        <v>0.0%</v>
      </c>
      <c r="AA9873" s="126" t="str">
        <f>IFERROR(Table1[[#This Row],[Total Ballots]]/Table1[[#This Row],[Total Voters]],"0.0%")</f>
        <v>0.0%</v>
      </c>
    </row>
    <row r="9874" spans="1:27" s="7" customFormat="1" x14ac:dyDescent="0.35">
      <c r="A9874" s="8" t="s">
        <v>60</v>
      </c>
      <c r="B9874" s="17">
        <v>2000</v>
      </c>
      <c r="C9874" s="16" t="s">
        <v>82</v>
      </c>
      <c r="D9874" s="17"/>
      <c r="E9874" s="35" t="s">
        <v>75</v>
      </c>
      <c r="F9874" s="35" t="s">
        <v>77</v>
      </c>
      <c r="G9874" s="51" t="s">
        <v>63</v>
      </c>
      <c r="H9874" s="10">
        <v>3305.98</v>
      </c>
      <c r="I9874" s="10">
        <v>3832.96</v>
      </c>
      <c r="J9874" s="53">
        <v>7138.95</v>
      </c>
      <c r="K9874" s="55"/>
      <c r="L9874" s="57"/>
      <c r="M9874" s="57"/>
      <c r="N9874" s="59"/>
      <c r="O9874" s="61"/>
      <c r="P9874" s="10"/>
      <c r="Q9874" s="10"/>
      <c r="R9874" s="11"/>
      <c r="S9874" s="24">
        <f>Table1[[#This Row],[Female Voters]]/Table1[[#This Row],[Female Population]]</f>
        <v>0</v>
      </c>
      <c r="T9874" s="24">
        <f>Table1[[#This Row],[Male Voters]]/Table1[[#This Row],[Male Population]]</f>
        <v>0</v>
      </c>
      <c r="U9874" s="24">
        <f>Table1[[#This Row],[Total Voters]]/Table1[[#This Row],[Total Population]]</f>
        <v>0</v>
      </c>
      <c r="V9874" s="24">
        <f>Table1[[#This Row],[Female Ballots]]/Table1[[#This Row],[Female Population]]</f>
        <v>0</v>
      </c>
      <c r="W9874" s="24">
        <f>Table1[[#This Row],[Male Ballots]]/Table1[[#This Row],[Male Population]]</f>
        <v>0</v>
      </c>
      <c r="X9874" s="24">
        <f>Table1[[#This Row],[Total Ballots]]/Table1[[#This Row],[Total Population]]</f>
        <v>0</v>
      </c>
      <c r="Y9874" s="125" t="str">
        <f>IFERROR(Table1[[#This Row],[Female Ballots]]/Table1[[#This Row],[Female Voters]],"0.0%")</f>
        <v>0.0%</v>
      </c>
      <c r="Z9874" s="125" t="str">
        <f>IFERROR(Table1[[#This Row],[Male Ballots]]/Table1[[#This Row],[Male Voters]],"0.0%")</f>
        <v>0.0%</v>
      </c>
      <c r="AA9874" s="126" t="str">
        <f>IFERROR(Table1[[#This Row],[Total Ballots]]/Table1[[#This Row],[Total Voters]],"0.0%")</f>
        <v>0.0%</v>
      </c>
    </row>
    <row r="9875" spans="1:27" s="7" customFormat="1" x14ac:dyDescent="0.35">
      <c r="A9875" s="8" t="s">
        <v>60</v>
      </c>
      <c r="B9875" s="17">
        <v>2000</v>
      </c>
      <c r="C9875" s="16" t="s">
        <v>82</v>
      </c>
      <c r="D9875" s="17"/>
      <c r="E9875" s="35" t="s">
        <v>75</v>
      </c>
      <c r="F9875" s="35" t="s">
        <v>77</v>
      </c>
      <c r="G9875" s="51" t="s">
        <v>64</v>
      </c>
      <c r="H9875" s="10">
        <v>3217.01</v>
      </c>
      <c r="I9875" s="10">
        <v>3530</v>
      </c>
      <c r="J9875" s="53">
        <v>6747.01</v>
      </c>
      <c r="K9875" s="55"/>
      <c r="L9875" s="57"/>
      <c r="M9875" s="57"/>
      <c r="N9875" s="59"/>
      <c r="O9875" s="61"/>
      <c r="P9875" s="10"/>
      <c r="Q9875" s="10"/>
      <c r="R9875" s="11"/>
      <c r="S9875" s="24">
        <f>Table1[[#This Row],[Female Voters]]/Table1[[#This Row],[Female Population]]</f>
        <v>0</v>
      </c>
      <c r="T9875" s="24">
        <f>Table1[[#This Row],[Male Voters]]/Table1[[#This Row],[Male Population]]</f>
        <v>0</v>
      </c>
      <c r="U9875" s="24">
        <f>Table1[[#This Row],[Total Voters]]/Table1[[#This Row],[Total Population]]</f>
        <v>0</v>
      </c>
      <c r="V9875" s="24">
        <f>Table1[[#This Row],[Female Ballots]]/Table1[[#This Row],[Female Population]]</f>
        <v>0</v>
      </c>
      <c r="W9875" s="24">
        <f>Table1[[#This Row],[Male Ballots]]/Table1[[#This Row],[Male Population]]</f>
        <v>0</v>
      </c>
      <c r="X9875" s="24">
        <f>Table1[[#This Row],[Total Ballots]]/Table1[[#This Row],[Total Population]]</f>
        <v>0</v>
      </c>
      <c r="Y9875" s="125" t="str">
        <f>IFERROR(Table1[[#This Row],[Female Ballots]]/Table1[[#This Row],[Female Voters]],"0.0%")</f>
        <v>0.0%</v>
      </c>
      <c r="Z9875" s="125" t="str">
        <f>IFERROR(Table1[[#This Row],[Male Ballots]]/Table1[[#This Row],[Male Voters]],"0.0%")</f>
        <v>0.0%</v>
      </c>
      <c r="AA9875" s="126" t="str">
        <f>IFERROR(Table1[[#This Row],[Total Ballots]]/Table1[[#This Row],[Total Voters]],"0.0%")</f>
        <v>0.0%</v>
      </c>
    </row>
    <row r="9876" spans="1:27" s="7" customFormat="1" x14ac:dyDescent="0.35">
      <c r="A9876" s="8" t="s">
        <v>60</v>
      </c>
      <c r="B9876" s="17">
        <v>2000</v>
      </c>
      <c r="C9876" s="16" t="s">
        <v>82</v>
      </c>
      <c r="D9876" s="17"/>
      <c r="E9876" s="35" t="s">
        <v>75</v>
      </c>
      <c r="F9876" s="35" t="s">
        <v>77</v>
      </c>
      <c r="G9876" s="51" t="s">
        <v>65</v>
      </c>
      <c r="H9876" s="10">
        <v>2675.04</v>
      </c>
      <c r="I9876" s="10">
        <v>2948.0299999999997</v>
      </c>
      <c r="J9876" s="53">
        <v>5623.06</v>
      </c>
      <c r="K9876" s="55"/>
      <c r="L9876" s="57"/>
      <c r="M9876" s="57"/>
      <c r="N9876" s="59"/>
      <c r="O9876" s="61"/>
      <c r="P9876" s="10"/>
      <c r="Q9876" s="10"/>
      <c r="R9876" s="11"/>
      <c r="S9876" s="24">
        <f>Table1[[#This Row],[Female Voters]]/Table1[[#This Row],[Female Population]]</f>
        <v>0</v>
      </c>
      <c r="T9876" s="24">
        <f>Table1[[#This Row],[Male Voters]]/Table1[[#This Row],[Male Population]]</f>
        <v>0</v>
      </c>
      <c r="U9876" s="24">
        <f>Table1[[#This Row],[Total Voters]]/Table1[[#This Row],[Total Population]]</f>
        <v>0</v>
      </c>
      <c r="V9876" s="24">
        <f>Table1[[#This Row],[Female Ballots]]/Table1[[#This Row],[Female Population]]</f>
        <v>0</v>
      </c>
      <c r="W9876" s="24">
        <f>Table1[[#This Row],[Male Ballots]]/Table1[[#This Row],[Male Population]]</f>
        <v>0</v>
      </c>
      <c r="X9876" s="24">
        <f>Table1[[#This Row],[Total Ballots]]/Table1[[#This Row],[Total Population]]</f>
        <v>0</v>
      </c>
      <c r="Y9876" s="125" t="str">
        <f>IFERROR(Table1[[#This Row],[Female Ballots]]/Table1[[#This Row],[Female Voters]],"0.0%")</f>
        <v>0.0%</v>
      </c>
      <c r="Z9876" s="125" t="str">
        <f>IFERROR(Table1[[#This Row],[Male Ballots]]/Table1[[#This Row],[Male Voters]],"0.0%")</f>
        <v>0.0%</v>
      </c>
      <c r="AA9876" s="126" t="str">
        <f>IFERROR(Table1[[#This Row],[Total Ballots]]/Table1[[#This Row],[Total Voters]],"0.0%")</f>
        <v>0.0%</v>
      </c>
    </row>
    <row r="9877" spans="1:27" s="7" customFormat="1" x14ac:dyDescent="0.35">
      <c r="A9877" s="8" t="s">
        <v>60</v>
      </c>
      <c r="B9877" s="17">
        <v>2000</v>
      </c>
      <c r="C9877" s="16" t="s">
        <v>82</v>
      </c>
      <c r="D9877" s="17"/>
      <c r="E9877" s="35" t="s">
        <v>75</v>
      </c>
      <c r="F9877" s="35" t="s">
        <v>77</v>
      </c>
      <c r="G9877" s="51" t="s">
        <v>66</v>
      </c>
      <c r="H9877" s="10">
        <v>1545.02</v>
      </c>
      <c r="I9877" s="10">
        <v>1662.02</v>
      </c>
      <c r="J9877" s="53">
        <v>3207.06</v>
      </c>
      <c r="K9877" s="55"/>
      <c r="L9877" s="57"/>
      <c r="M9877" s="57"/>
      <c r="N9877" s="59"/>
      <c r="O9877" s="61"/>
      <c r="P9877" s="10"/>
      <c r="Q9877" s="10"/>
      <c r="R9877" s="11"/>
      <c r="S9877" s="24">
        <f>Table1[[#This Row],[Female Voters]]/Table1[[#This Row],[Female Population]]</f>
        <v>0</v>
      </c>
      <c r="T9877" s="24">
        <f>Table1[[#This Row],[Male Voters]]/Table1[[#This Row],[Male Population]]</f>
        <v>0</v>
      </c>
      <c r="U9877" s="24">
        <f>Table1[[#This Row],[Total Voters]]/Table1[[#This Row],[Total Population]]</f>
        <v>0</v>
      </c>
      <c r="V9877" s="24">
        <f>Table1[[#This Row],[Female Ballots]]/Table1[[#This Row],[Female Population]]</f>
        <v>0</v>
      </c>
      <c r="W9877" s="24">
        <f>Table1[[#This Row],[Male Ballots]]/Table1[[#This Row],[Male Population]]</f>
        <v>0</v>
      </c>
      <c r="X9877" s="24">
        <f>Table1[[#This Row],[Total Ballots]]/Table1[[#This Row],[Total Population]]</f>
        <v>0</v>
      </c>
      <c r="Y9877" s="125" t="str">
        <f>IFERROR(Table1[[#This Row],[Female Ballots]]/Table1[[#This Row],[Female Voters]],"0.0%")</f>
        <v>0.0%</v>
      </c>
      <c r="Z9877" s="125" t="str">
        <f>IFERROR(Table1[[#This Row],[Male Ballots]]/Table1[[#This Row],[Male Voters]],"0.0%")</f>
        <v>0.0%</v>
      </c>
      <c r="AA9877" s="126" t="str">
        <f>IFERROR(Table1[[#This Row],[Total Ballots]]/Table1[[#This Row],[Total Voters]],"0.0%")</f>
        <v>0.0%</v>
      </c>
    </row>
    <row r="9878" spans="1:27" s="7" customFormat="1" x14ac:dyDescent="0.35">
      <c r="A9878" s="8" t="s">
        <v>60</v>
      </c>
      <c r="B9878" s="17">
        <v>2000</v>
      </c>
      <c r="C9878" s="16" t="s">
        <v>82</v>
      </c>
      <c r="D9878" s="17"/>
      <c r="E9878" s="35" t="s">
        <v>75</v>
      </c>
      <c r="F9878" s="35" t="s">
        <v>77</v>
      </c>
      <c r="G9878" s="51" t="s">
        <v>67</v>
      </c>
      <c r="H9878" s="10">
        <v>2307.0699999999997</v>
      </c>
      <c r="I9878" s="10">
        <v>1893.05</v>
      </c>
      <c r="J9878" s="53">
        <v>4200.12</v>
      </c>
      <c r="K9878" s="55"/>
      <c r="L9878" s="57"/>
      <c r="M9878" s="57"/>
      <c r="N9878" s="59"/>
      <c r="O9878" s="61"/>
      <c r="P9878" s="10"/>
      <c r="Q9878" s="10"/>
      <c r="R9878" s="11"/>
      <c r="S9878" s="24">
        <f>Table1[[#This Row],[Female Voters]]/Table1[[#This Row],[Female Population]]</f>
        <v>0</v>
      </c>
      <c r="T9878" s="24">
        <f>Table1[[#This Row],[Male Voters]]/Table1[[#This Row],[Male Population]]</f>
        <v>0</v>
      </c>
      <c r="U9878" s="24">
        <f>Table1[[#This Row],[Total Voters]]/Table1[[#This Row],[Total Population]]</f>
        <v>0</v>
      </c>
      <c r="V9878" s="24">
        <f>Table1[[#This Row],[Female Ballots]]/Table1[[#This Row],[Female Population]]</f>
        <v>0</v>
      </c>
      <c r="W9878" s="24">
        <f>Table1[[#This Row],[Male Ballots]]/Table1[[#This Row],[Male Population]]</f>
        <v>0</v>
      </c>
      <c r="X9878" s="24">
        <f>Table1[[#This Row],[Total Ballots]]/Table1[[#This Row],[Total Population]]</f>
        <v>0</v>
      </c>
      <c r="Y9878" s="125" t="str">
        <f>IFERROR(Table1[[#This Row],[Female Ballots]]/Table1[[#This Row],[Female Voters]],"0.0%")</f>
        <v>0.0%</v>
      </c>
      <c r="Z9878" s="125" t="str">
        <f>IFERROR(Table1[[#This Row],[Male Ballots]]/Table1[[#This Row],[Male Voters]],"0.0%")</f>
        <v>0.0%</v>
      </c>
      <c r="AA9878" s="126" t="str">
        <f>IFERROR(Table1[[#This Row],[Total Ballots]]/Table1[[#This Row],[Total Voters]],"0.0%")</f>
        <v>0.0%</v>
      </c>
    </row>
    <row r="9879" spans="1:27" s="7" customFormat="1" x14ac:dyDescent="0.35">
      <c r="A9879" s="8" t="s">
        <v>22</v>
      </c>
      <c r="B9879" s="17">
        <v>2000</v>
      </c>
      <c r="C9879" s="16" t="s">
        <v>82</v>
      </c>
      <c r="D9879" s="17"/>
      <c r="E9879" s="35" t="s">
        <v>74</v>
      </c>
      <c r="F9879" s="35" t="s">
        <v>77</v>
      </c>
      <c r="G9879" s="51" t="s">
        <v>79</v>
      </c>
      <c r="H9879" s="10">
        <v>916</v>
      </c>
      <c r="I9879" s="10">
        <v>859</v>
      </c>
      <c r="J9879" s="53">
        <v>1775</v>
      </c>
      <c r="K9879" s="55"/>
      <c r="L9879" s="57"/>
      <c r="M9879" s="57"/>
      <c r="N9879" s="59">
        <v>1699</v>
      </c>
      <c r="O9879" s="61"/>
      <c r="P9879" s="10"/>
      <c r="Q9879" s="10"/>
      <c r="R9879" s="11">
        <v>1351</v>
      </c>
      <c r="S9879" s="24">
        <f>Table1[[#This Row],[Female Voters]]/Table1[[#This Row],[Female Population]]</f>
        <v>0</v>
      </c>
      <c r="T9879" s="24">
        <f>Table1[[#This Row],[Male Voters]]/Table1[[#This Row],[Male Population]]</f>
        <v>0</v>
      </c>
      <c r="U9879" s="24">
        <f>Table1[[#This Row],[Total Voters]]/Table1[[#This Row],[Total Population]]</f>
        <v>0.95718309859154926</v>
      </c>
      <c r="V9879" s="24">
        <f>Table1[[#This Row],[Female Ballots]]/Table1[[#This Row],[Female Population]]</f>
        <v>0</v>
      </c>
      <c r="W9879" s="24">
        <f>Table1[[#This Row],[Male Ballots]]/Table1[[#This Row],[Male Population]]</f>
        <v>0</v>
      </c>
      <c r="X9879" s="24">
        <f>Table1[[#This Row],[Total Ballots]]/Table1[[#This Row],[Total Population]]</f>
        <v>0.76112676056338024</v>
      </c>
      <c r="Y9879" s="125" t="str">
        <f>IFERROR(Table1[[#This Row],[Female Ballots]]/Table1[[#This Row],[Female Voters]],"0.0%")</f>
        <v>0.0%</v>
      </c>
      <c r="Z9879" s="125" t="str">
        <f>IFERROR(Table1[[#This Row],[Male Ballots]]/Table1[[#This Row],[Male Voters]],"0.0%")</f>
        <v>0.0%</v>
      </c>
      <c r="AA9879" s="126">
        <f>IFERROR(Table1[[#This Row],[Total Ballots]]/Table1[[#This Row],[Total Voters]],"0.0%")</f>
        <v>0.79517363154796938</v>
      </c>
    </row>
    <row r="9880" spans="1:27" s="7" customFormat="1" x14ac:dyDescent="0.35">
      <c r="A9880" s="8" t="s">
        <v>22</v>
      </c>
      <c r="B9880" s="17">
        <v>2000</v>
      </c>
      <c r="C9880" s="16" t="s">
        <v>82</v>
      </c>
      <c r="D9880" s="17"/>
      <c r="E9880" s="35" t="s">
        <v>74</v>
      </c>
      <c r="F9880" s="35" t="s">
        <v>77</v>
      </c>
      <c r="G9880" s="51" t="s">
        <v>62</v>
      </c>
      <c r="H9880" s="10">
        <v>63</v>
      </c>
      <c r="I9880" s="10">
        <v>66</v>
      </c>
      <c r="J9880" s="53">
        <v>129</v>
      </c>
      <c r="K9880" s="55"/>
      <c r="L9880" s="57"/>
      <c r="M9880" s="57"/>
      <c r="N9880" s="59"/>
      <c r="O9880" s="61"/>
      <c r="P9880" s="10"/>
      <c r="Q9880" s="10"/>
      <c r="R9880" s="11"/>
      <c r="S9880" s="24">
        <f>Table1[[#This Row],[Female Voters]]/Table1[[#This Row],[Female Population]]</f>
        <v>0</v>
      </c>
      <c r="T9880" s="24">
        <f>Table1[[#This Row],[Male Voters]]/Table1[[#This Row],[Male Population]]</f>
        <v>0</v>
      </c>
      <c r="U9880" s="24">
        <f>Table1[[#This Row],[Total Voters]]/Table1[[#This Row],[Total Population]]</f>
        <v>0</v>
      </c>
      <c r="V9880" s="24">
        <f>Table1[[#This Row],[Female Ballots]]/Table1[[#This Row],[Female Population]]</f>
        <v>0</v>
      </c>
      <c r="W9880" s="24">
        <f>Table1[[#This Row],[Male Ballots]]/Table1[[#This Row],[Male Population]]</f>
        <v>0</v>
      </c>
      <c r="X9880" s="24">
        <f>Table1[[#This Row],[Total Ballots]]/Table1[[#This Row],[Total Population]]</f>
        <v>0</v>
      </c>
      <c r="Y9880" s="125" t="str">
        <f>IFERROR(Table1[[#This Row],[Female Ballots]]/Table1[[#This Row],[Female Voters]],"0.0%")</f>
        <v>0.0%</v>
      </c>
      <c r="Z9880" s="125" t="str">
        <f>IFERROR(Table1[[#This Row],[Male Ballots]]/Table1[[#This Row],[Male Voters]],"0.0%")</f>
        <v>0.0%</v>
      </c>
      <c r="AA9880" s="126" t="str">
        <f>IFERROR(Table1[[#This Row],[Total Ballots]]/Table1[[#This Row],[Total Voters]],"0.0%")</f>
        <v>0.0%</v>
      </c>
    </row>
    <row r="9881" spans="1:27" s="7" customFormat="1" x14ac:dyDescent="0.35">
      <c r="A9881" s="8" t="s">
        <v>22</v>
      </c>
      <c r="B9881" s="17">
        <v>2000</v>
      </c>
      <c r="C9881" s="16" t="s">
        <v>82</v>
      </c>
      <c r="D9881" s="17"/>
      <c r="E9881" s="35" t="s">
        <v>74</v>
      </c>
      <c r="F9881" s="35" t="s">
        <v>77</v>
      </c>
      <c r="G9881" s="51" t="s">
        <v>63</v>
      </c>
      <c r="H9881" s="10">
        <v>102</v>
      </c>
      <c r="I9881" s="10">
        <v>86</v>
      </c>
      <c r="J9881" s="53">
        <v>188</v>
      </c>
      <c r="K9881" s="55"/>
      <c r="L9881" s="57"/>
      <c r="M9881" s="57"/>
      <c r="N9881" s="59"/>
      <c r="O9881" s="61"/>
      <c r="P9881" s="10"/>
      <c r="Q9881" s="10"/>
      <c r="R9881" s="11"/>
      <c r="S9881" s="24">
        <f>Table1[[#This Row],[Female Voters]]/Table1[[#This Row],[Female Population]]</f>
        <v>0</v>
      </c>
      <c r="T9881" s="24">
        <f>Table1[[#This Row],[Male Voters]]/Table1[[#This Row],[Male Population]]</f>
        <v>0</v>
      </c>
      <c r="U9881" s="24">
        <f>Table1[[#This Row],[Total Voters]]/Table1[[#This Row],[Total Population]]</f>
        <v>0</v>
      </c>
      <c r="V9881" s="24">
        <f>Table1[[#This Row],[Female Ballots]]/Table1[[#This Row],[Female Population]]</f>
        <v>0</v>
      </c>
      <c r="W9881" s="24">
        <f>Table1[[#This Row],[Male Ballots]]/Table1[[#This Row],[Male Population]]</f>
        <v>0</v>
      </c>
      <c r="X9881" s="24">
        <f>Table1[[#This Row],[Total Ballots]]/Table1[[#This Row],[Total Population]]</f>
        <v>0</v>
      </c>
      <c r="Y9881" s="125" t="str">
        <f>IFERROR(Table1[[#This Row],[Female Ballots]]/Table1[[#This Row],[Female Voters]],"0.0%")</f>
        <v>0.0%</v>
      </c>
      <c r="Z9881" s="125" t="str">
        <f>IFERROR(Table1[[#This Row],[Male Ballots]]/Table1[[#This Row],[Male Voters]],"0.0%")</f>
        <v>0.0%</v>
      </c>
      <c r="AA9881" s="126" t="str">
        <f>IFERROR(Table1[[#This Row],[Total Ballots]]/Table1[[#This Row],[Total Voters]],"0.0%")</f>
        <v>0.0%</v>
      </c>
    </row>
    <row r="9882" spans="1:27" s="7" customFormat="1" x14ac:dyDescent="0.35">
      <c r="A9882" s="8" t="s">
        <v>22</v>
      </c>
      <c r="B9882" s="17">
        <v>2000</v>
      </c>
      <c r="C9882" s="16" t="s">
        <v>82</v>
      </c>
      <c r="D9882" s="17"/>
      <c r="E9882" s="35" t="s">
        <v>74</v>
      </c>
      <c r="F9882" s="35" t="s">
        <v>77</v>
      </c>
      <c r="G9882" s="51" t="s">
        <v>64</v>
      </c>
      <c r="H9882" s="10">
        <v>167</v>
      </c>
      <c r="I9882" s="10">
        <v>170</v>
      </c>
      <c r="J9882" s="53">
        <v>337</v>
      </c>
      <c r="K9882" s="55"/>
      <c r="L9882" s="57"/>
      <c r="M9882" s="57"/>
      <c r="N9882" s="59"/>
      <c r="O9882" s="61"/>
      <c r="P9882" s="10"/>
      <c r="Q9882" s="10"/>
      <c r="R9882" s="11"/>
      <c r="S9882" s="24">
        <f>Table1[[#This Row],[Female Voters]]/Table1[[#This Row],[Female Population]]</f>
        <v>0</v>
      </c>
      <c r="T9882" s="24">
        <f>Table1[[#This Row],[Male Voters]]/Table1[[#This Row],[Male Population]]</f>
        <v>0</v>
      </c>
      <c r="U9882" s="24">
        <f>Table1[[#This Row],[Total Voters]]/Table1[[#This Row],[Total Population]]</f>
        <v>0</v>
      </c>
      <c r="V9882" s="24">
        <f>Table1[[#This Row],[Female Ballots]]/Table1[[#This Row],[Female Population]]</f>
        <v>0</v>
      </c>
      <c r="W9882" s="24">
        <f>Table1[[#This Row],[Male Ballots]]/Table1[[#This Row],[Male Population]]</f>
        <v>0</v>
      </c>
      <c r="X9882" s="24">
        <f>Table1[[#This Row],[Total Ballots]]/Table1[[#This Row],[Total Population]]</f>
        <v>0</v>
      </c>
      <c r="Y9882" s="125" t="str">
        <f>IFERROR(Table1[[#This Row],[Female Ballots]]/Table1[[#This Row],[Female Voters]],"0.0%")</f>
        <v>0.0%</v>
      </c>
      <c r="Z9882" s="125" t="str">
        <f>IFERROR(Table1[[#This Row],[Male Ballots]]/Table1[[#This Row],[Male Voters]],"0.0%")</f>
        <v>0.0%</v>
      </c>
      <c r="AA9882" s="126" t="str">
        <f>IFERROR(Table1[[#This Row],[Total Ballots]]/Table1[[#This Row],[Total Voters]],"0.0%")</f>
        <v>0.0%</v>
      </c>
    </row>
    <row r="9883" spans="1:27" s="7" customFormat="1" x14ac:dyDescent="0.35">
      <c r="A9883" s="8" t="s">
        <v>22</v>
      </c>
      <c r="B9883" s="17">
        <v>2000</v>
      </c>
      <c r="C9883" s="16" t="s">
        <v>82</v>
      </c>
      <c r="D9883" s="17"/>
      <c r="E9883" s="35" t="s">
        <v>74</v>
      </c>
      <c r="F9883" s="35" t="s">
        <v>77</v>
      </c>
      <c r="G9883" s="51" t="s">
        <v>65</v>
      </c>
      <c r="H9883" s="10">
        <v>192</v>
      </c>
      <c r="I9883" s="10">
        <v>192</v>
      </c>
      <c r="J9883" s="53">
        <v>384</v>
      </c>
      <c r="K9883" s="55"/>
      <c r="L9883" s="57"/>
      <c r="M9883" s="57"/>
      <c r="N9883" s="59"/>
      <c r="O9883" s="61"/>
      <c r="P9883" s="10"/>
      <c r="Q9883" s="10"/>
      <c r="R9883" s="11"/>
      <c r="S9883" s="24">
        <f>Table1[[#This Row],[Female Voters]]/Table1[[#This Row],[Female Population]]</f>
        <v>0</v>
      </c>
      <c r="T9883" s="24">
        <f>Table1[[#This Row],[Male Voters]]/Table1[[#This Row],[Male Population]]</f>
        <v>0</v>
      </c>
      <c r="U9883" s="24">
        <f>Table1[[#This Row],[Total Voters]]/Table1[[#This Row],[Total Population]]</f>
        <v>0</v>
      </c>
      <c r="V9883" s="24">
        <f>Table1[[#This Row],[Female Ballots]]/Table1[[#This Row],[Female Population]]</f>
        <v>0</v>
      </c>
      <c r="W9883" s="24">
        <f>Table1[[#This Row],[Male Ballots]]/Table1[[#This Row],[Male Population]]</f>
        <v>0</v>
      </c>
      <c r="X9883" s="24">
        <f>Table1[[#This Row],[Total Ballots]]/Table1[[#This Row],[Total Population]]</f>
        <v>0</v>
      </c>
      <c r="Y9883" s="125" t="str">
        <f>IFERROR(Table1[[#This Row],[Female Ballots]]/Table1[[#This Row],[Female Voters]],"0.0%")</f>
        <v>0.0%</v>
      </c>
      <c r="Z9883" s="125" t="str">
        <f>IFERROR(Table1[[#This Row],[Male Ballots]]/Table1[[#This Row],[Male Voters]],"0.0%")</f>
        <v>0.0%</v>
      </c>
      <c r="AA9883" s="126" t="str">
        <f>IFERROR(Table1[[#This Row],[Total Ballots]]/Table1[[#This Row],[Total Voters]],"0.0%")</f>
        <v>0.0%</v>
      </c>
    </row>
    <row r="9884" spans="1:27" s="7" customFormat="1" x14ac:dyDescent="0.35">
      <c r="A9884" s="8" t="s">
        <v>22</v>
      </c>
      <c r="B9884" s="17">
        <v>2000</v>
      </c>
      <c r="C9884" s="16" t="s">
        <v>82</v>
      </c>
      <c r="D9884" s="17"/>
      <c r="E9884" s="35" t="s">
        <v>74</v>
      </c>
      <c r="F9884" s="35" t="s">
        <v>77</v>
      </c>
      <c r="G9884" s="51" t="s">
        <v>66</v>
      </c>
      <c r="H9884" s="10">
        <v>113</v>
      </c>
      <c r="I9884" s="10">
        <v>123</v>
      </c>
      <c r="J9884" s="53">
        <v>236</v>
      </c>
      <c r="K9884" s="55"/>
      <c r="L9884" s="57"/>
      <c r="M9884" s="57"/>
      <c r="N9884" s="59"/>
      <c r="O9884" s="61"/>
      <c r="P9884" s="10"/>
      <c r="Q9884" s="10"/>
      <c r="R9884" s="11"/>
      <c r="S9884" s="24">
        <f>Table1[[#This Row],[Female Voters]]/Table1[[#This Row],[Female Population]]</f>
        <v>0</v>
      </c>
      <c r="T9884" s="24">
        <f>Table1[[#This Row],[Male Voters]]/Table1[[#This Row],[Male Population]]</f>
        <v>0</v>
      </c>
      <c r="U9884" s="24">
        <f>Table1[[#This Row],[Total Voters]]/Table1[[#This Row],[Total Population]]</f>
        <v>0</v>
      </c>
      <c r="V9884" s="24">
        <f>Table1[[#This Row],[Female Ballots]]/Table1[[#This Row],[Female Population]]</f>
        <v>0</v>
      </c>
      <c r="W9884" s="24">
        <f>Table1[[#This Row],[Male Ballots]]/Table1[[#This Row],[Male Population]]</f>
        <v>0</v>
      </c>
      <c r="X9884" s="24">
        <f>Table1[[#This Row],[Total Ballots]]/Table1[[#This Row],[Total Population]]</f>
        <v>0</v>
      </c>
      <c r="Y9884" s="125" t="str">
        <f>IFERROR(Table1[[#This Row],[Female Ballots]]/Table1[[#This Row],[Female Voters]],"0.0%")</f>
        <v>0.0%</v>
      </c>
      <c r="Z9884" s="125" t="str">
        <f>IFERROR(Table1[[#This Row],[Male Ballots]]/Table1[[#This Row],[Male Voters]],"0.0%")</f>
        <v>0.0%</v>
      </c>
      <c r="AA9884" s="126" t="str">
        <f>IFERROR(Table1[[#This Row],[Total Ballots]]/Table1[[#This Row],[Total Voters]],"0.0%")</f>
        <v>0.0%</v>
      </c>
    </row>
    <row r="9885" spans="1:27" s="7" customFormat="1" x14ac:dyDescent="0.35">
      <c r="A9885" s="8" t="s">
        <v>22</v>
      </c>
      <c r="B9885" s="17">
        <v>2000</v>
      </c>
      <c r="C9885" s="16" t="s">
        <v>82</v>
      </c>
      <c r="D9885" s="17"/>
      <c r="E9885" s="35" t="s">
        <v>74</v>
      </c>
      <c r="F9885" s="35" t="s">
        <v>77</v>
      </c>
      <c r="G9885" s="51" t="s">
        <v>67</v>
      </c>
      <c r="H9885" s="10">
        <v>279</v>
      </c>
      <c r="I9885" s="10">
        <v>222</v>
      </c>
      <c r="J9885" s="53">
        <v>501</v>
      </c>
      <c r="K9885" s="55"/>
      <c r="L9885" s="57"/>
      <c r="M9885" s="57"/>
      <c r="N9885" s="59"/>
      <c r="O9885" s="61"/>
      <c r="P9885" s="10"/>
      <c r="Q9885" s="10"/>
      <c r="R9885" s="11"/>
      <c r="S9885" s="24">
        <f>Table1[[#This Row],[Female Voters]]/Table1[[#This Row],[Female Population]]</f>
        <v>0</v>
      </c>
      <c r="T9885" s="24">
        <f>Table1[[#This Row],[Male Voters]]/Table1[[#This Row],[Male Population]]</f>
        <v>0</v>
      </c>
      <c r="U9885" s="24">
        <f>Table1[[#This Row],[Total Voters]]/Table1[[#This Row],[Total Population]]</f>
        <v>0</v>
      </c>
      <c r="V9885" s="24">
        <f>Table1[[#This Row],[Female Ballots]]/Table1[[#This Row],[Female Population]]</f>
        <v>0</v>
      </c>
      <c r="W9885" s="24">
        <f>Table1[[#This Row],[Male Ballots]]/Table1[[#This Row],[Male Population]]</f>
        <v>0</v>
      </c>
      <c r="X9885" s="24">
        <f>Table1[[#This Row],[Total Ballots]]/Table1[[#This Row],[Total Population]]</f>
        <v>0</v>
      </c>
      <c r="Y9885" s="125" t="str">
        <f>IFERROR(Table1[[#This Row],[Female Ballots]]/Table1[[#This Row],[Female Voters]],"0.0%")</f>
        <v>0.0%</v>
      </c>
      <c r="Z9885" s="125" t="str">
        <f>IFERROR(Table1[[#This Row],[Male Ballots]]/Table1[[#This Row],[Male Voters]],"0.0%")</f>
        <v>0.0%</v>
      </c>
      <c r="AA9885" s="126" t="str">
        <f>IFERROR(Table1[[#This Row],[Total Ballots]]/Table1[[#This Row],[Total Voters]],"0.0%")</f>
        <v>0.0%</v>
      </c>
    </row>
    <row r="9886" spans="1:27" s="7" customFormat="1" x14ac:dyDescent="0.35">
      <c r="A9886" s="8" t="s">
        <v>56</v>
      </c>
      <c r="B9886" s="17">
        <v>2000</v>
      </c>
      <c r="C9886" s="16" t="s">
        <v>82</v>
      </c>
      <c r="D9886" s="17"/>
      <c r="E9886" s="35" t="s">
        <v>73</v>
      </c>
      <c r="F9886" s="35" t="s">
        <v>77</v>
      </c>
      <c r="G9886" s="51" t="s">
        <v>79</v>
      </c>
      <c r="H9886" s="10">
        <v>24951.86</v>
      </c>
      <c r="I9886" s="10">
        <v>25811.9</v>
      </c>
      <c r="J9886" s="53">
        <v>50763.78</v>
      </c>
      <c r="K9886" s="55"/>
      <c r="L9886" s="57"/>
      <c r="M9886" s="57"/>
      <c r="N9886" s="59">
        <v>30922</v>
      </c>
      <c r="O9886" s="61"/>
      <c r="P9886" s="10"/>
      <c r="Q9886" s="10"/>
      <c r="R9886" s="11">
        <v>24084</v>
      </c>
      <c r="S9886" s="24">
        <f>Table1[[#This Row],[Female Voters]]/Table1[[#This Row],[Female Population]]</f>
        <v>0</v>
      </c>
      <c r="T9886" s="24">
        <f>Table1[[#This Row],[Male Voters]]/Table1[[#This Row],[Male Population]]</f>
        <v>0</v>
      </c>
      <c r="U9886" s="24">
        <f>Table1[[#This Row],[Total Voters]]/Table1[[#This Row],[Total Population]]</f>
        <v>0.60913509592863258</v>
      </c>
      <c r="V9886" s="24">
        <f>Table1[[#This Row],[Female Ballots]]/Table1[[#This Row],[Female Population]]</f>
        <v>0</v>
      </c>
      <c r="W9886" s="24">
        <f>Table1[[#This Row],[Male Ballots]]/Table1[[#This Row],[Male Population]]</f>
        <v>0</v>
      </c>
      <c r="X9886" s="24">
        <f>Table1[[#This Row],[Total Ballots]]/Table1[[#This Row],[Total Population]]</f>
        <v>0.47443275500760584</v>
      </c>
      <c r="Y9886" s="125" t="str">
        <f>IFERROR(Table1[[#This Row],[Female Ballots]]/Table1[[#This Row],[Female Voters]],"0.0%")</f>
        <v>0.0%</v>
      </c>
      <c r="Z9886" s="125" t="str">
        <f>IFERROR(Table1[[#This Row],[Male Ballots]]/Table1[[#This Row],[Male Voters]],"0.0%")</f>
        <v>0.0%</v>
      </c>
      <c r="AA9886" s="126">
        <f>IFERROR(Table1[[#This Row],[Total Ballots]]/Table1[[#This Row],[Total Voters]],"0.0%")</f>
        <v>0.77886294547571311</v>
      </c>
    </row>
    <row r="9887" spans="1:27" s="7" customFormat="1" x14ac:dyDescent="0.35">
      <c r="A9887" s="8" t="s">
        <v>56</v>
      </c>
      <c r="B9887" s="17">
        <v>2000</v>
      </c>
      <c r="C9887" s="16" t="s">
        <v>82</v>
      </c>
      <c r="D9887" s="17"/>
      <c r="E9887" s="35" t="s">
        <v>73</v>
      </c>
      <c r="F9887" s="35" t="s">
        <v>77</v>
      </c>
      <c r="G9887" s="51" t="s">
        <v>62</v>
      </c>
      <c r="H9887" s="10">
        <v>3334.01</v>
      </c>
      <c r="I9887" s="10">
        <v>3977.0299999999997</v>
      </c>
      <c r="J9887" s="53">
        <v>7311.04</v>
      </c>
      <c r="K9887" s="55"/>
      <c r="L9887" s="57"/>
      <c r="M9887" s="57"/>
      <c r="N9887" s="59"/>
      <c r="O9887" s="61"/>
      <c r="P9887" s="10"/>
      <c r="Q9887" s="10"/>
      <c r="R9887" s="11"/>
      <c r="S9887" s="24">
        <f>Table1[[#This Row],[Female Voters]]/Table1[[#This Row],[Female Population]]</f>
        <v>0</v>
      </c>
      <c r="T9887" s="24">
        <f>Table1[[#This Row],[Male Voters]]/Table1[[#This Row],[Male Population]]</f>
        <v>0</v>
      </c>
      <c r="U9887" s="24">
        <f>Table1[[#This Row],[Total Voters]]/Table1[[#This Row],[Total Population]]</f>
        <v>0</v>
      </c>
      <c r="V9887" s="24">
        <f>Table1[[#This Row],[Female Ballots]]/Table1[[#This Row],[Female Population]]</f>
        <v>0</v>
      </c>
      <c r="W9887" s="24">
        <f>Table1[[#This Row],[Male Ballots]]/Table1[[#This Row],[Male Population]]</f>
        <v>0</v>
      </c>
      <c r="X9887" s="24">
        <f>Table1[[#This Row],[Total Ballots]]/Table1[[#This Row],[Total Population]]</f>
        <v>0</v>
      </c>
      <c r="Y9887" s="125" t="str">
        <f>IFERROR(Table1[[#This Row],[Female Ballots]]/Table1[[#This Row],[Female Voters]],"0.0%")</f>
        <v>0.0%</v>
      </c>
      <c r="Z9887" s="125" t="str">
        <f>IFERROR(Table1[[#This Row],[Male Ballots]]/Table1[[#This Row],[Male Voters]],"0.0%")</f>
        <v>0.0%</v>
      </c>
      <c r="AA9887" s="126" t="str">
        <f>IFERROR(Table1[[#This Row],[Total Ballots]]/Table1[[#This Row],[Total Voters]],"0.0%")</f>
        <v>0.0%</v>
      </c>
    </row>
    <row r="9888" spans="1:27" s="7" customFormat="1" x14ac:dyDescent="0.35">
      <c r="A9888" s="8" t="s">
        <v>56</v>
      </c>
      <c r="B9888" s="17">
        <v>2000</v>
      </c>
      <c r="C9888" s="16" t="s">
        <v>82</v>
      </c>
      <c r="D9888" s="17"/>
      <c r="E9888" s="35" t="s">
        <v>73</v>
      </c>
      <c r="F9888" s="35" t="s">
        <v>77</v>
      </c>
      <c r="G9888" s="51" t="s">
        <v>63</v>
      </c>
      <c r="H9888" s="10">
        <v>4687.0200000000004</v>
      </c>
      <c r="I9888" s="10">
        <v>5075.0300000000007</v>
      </c>
      <c r="J9888" s="53">
        <v>9762.0499999999993</v>
      </c>
      <c r="K9888" s="55"/>
      <c r="L9888" s="57"/>
      <c r="M9888" s="57"/>
      <c r="N9888" s="59"/>
      <c r="O9888" s="61"/>
      <c r="P9888" s="10"/>
      <c r="Q9888" s="10"/>
      <c r="R9888" s="11"/>
      <c r="S9888" s="24">
        <f>Table1[[#This Row],[Female Voters]]/Table1[[#This Row],[Female Population]]</f>
        <v>0</v>
      </c>
      <c r="T9888" s="24">
        <f>Table1[[#This Row],[Male Voters]]/Table1[[#This Row],[Male Population]]</f>
        <v>0</v>
      </c>
      <c r="U9888" s="24">
        <f>Table1[[#This Row],[Total Voters]]/Table1[[#This Row],[Total Population]]</f>
        <v>0</v>
      </c>
      <c r="V9888" s="24">
        <f>Table1[[#This Row],[Female Ballots]]/Table1[[#This Row],[Female Population]]</f>
        <v>0</v>
      </c>
      <c r="W9888" s="24">
        <f>Table1[[#This Row],[Male Ballots]]/Table1[[#This Row],[Male Population]]</f>
        <v>0</v>
      </c>
      <c r="X9888" s="24">
        <f>Table1[[#This Row],[Total Ballots]]/Table1[[#This Row],[Total Population]]</f>
        <v>0</v>
      </c>
      <c r="Y9888" s="125" t="str">
        <f>IFERROR(Table1[[#This Row],[Female Ballots]]/Table1[[#This Row],[Female Voters]],"0.0%")</f>
        <v>0.0%</v>
      </c>
      <c r="Z9888" s="125" t="str">
        <f>IFERROR(Table1[[#This Row],[Male Ballots]]/Table1[[#This Row],[Male Voters]],"0.0%")</f>
        <v>0.0%</v>
      </c>
      <c r="AA9888" s="126" t="str">
        <f>IFERROR(Table1[[#This Row],[Total Ballots]]/Table1[[#This Row],[Total Voters]],"0.0%")</f>
        <v>0.0%</v>
      </c>
    </row>
    <row r="9889" spans="1:27" s="7" customFormat="1" x14ac:dyDescent="0.35">
      <c r="A9889" s="8" t="s">
        <v>56</v>
      </c>
      <c r="B9889" s="17">
        <v>2000</v>
      </c>
      <c r="C9889" s="16" t="s">
        <v>82</v>
      </c>
      <c r="D9889" s="17"/>
      <c r="E9889" s="35" t="s">
        <v>73</v>
      </c>
      <c r="F9889" s="35" t="s">
        <v>77</v>
      </c>
      <c r="G9889" s="51" t="s">
        <v>64</v>
      </c>
      <c r="H9889" s="10">
        <v>5082.99</v>
      </c>
      <c r="I9889" s="10">
        <v>5303.99</v>
      </c>
      <c r="J9889" s="53">
        <v>10386.98</v>
      </c>
      <c r="K9889" s="55"/>
      <c r="L9889" s="57"/>
      <c r="M9889" s="57"/>
      <c r="N9889" s="59"/>
      <c r="O9889" s="61"/>
      <c r="P9889" s="10"/>
      <c r="Q9889" s="10"/>
      <c r="R9889" s="11"/>
      <c r="S9889" s="24">
        <f>Table1[[#This Row],[Female Voters]]/Table1[[#This Row],[Female Population]]</f>
        <v>0</v>
      </c>
      <c r="T9889" s="24">
        <f>Table1[[#This Row],[Male Voters]]/Table1[[#This Row],[Male Population]]</f>
        <v>0</v>
      </c>
      <c r="U9889" s="24">
        <f>Table1[[#This Row],[Total Voters]]/Table1[[#This Row],[Total Population]]</f>
        <v>0</v>
      </c>
      <c r="V9889" s="24">
        <f>Table1[[#This Row],[Female Ballots]]/Table1[[#This Row],[Female Population]]</f>
        <v>0</v>
      </c>
      <c r="W9889" s="24">
        <f>Table1[[#This Row],[Male Ballots]]/Table1[[#This Row],[Male Population]]</f>
        <v>0</v>
      </c>
      <c r="X9889" s="24">
        <f>Table1[[#This Row],[Total Ballots]]/Table1[[#This Row],[Total Population]]</f>
        <v>0</v>
      </c>
      <c r="Y9889" s="125" t="str">
        <f>IFERROR(Table1[[#This Row],[Female Ballots]]/Table1[[#This Row],[Female Voters]],"0.0%")</f>
        <v>0.0%</v>
      </c>
      <c r="Z9889" s="125" t="str">
        <f>IFERROR(Table1[[#This Row],[Male Ballots]]/Table1[[#This Row],[Male Voters]],"0.0%")</f>
        <v>0.0%</v>
      </c>
      <c r="AA9889" s="126" t="str">
        <f>IFERROR(Table1[[#This Row],[Total Ballots]]/Table1[[#This Row],[Total Voters]],"0.0%")</f>
        <v>0.0%</v>
      </c>
    </row>
    <row r="9890" spans="1:27" s="7" customFormat="1" x14ac:dyDescent="0.35">
      <c r="A9890" s="8" t="s">
        <v>56</v>
      </c>
      <c r="B9890" s="17">
        <v>2000</v>
      </c>
      <c r="C9890" s="16" t="s">
        <v>82</v>
      </c>
      <c r="D9890" s="17"/>
      <c r="E9890" s="35" t="s">
        <v>73</v>
      </c>
      <c r="F9890" s="35" t="s">
        <v>77</v>
      </c>
      <c r="G9890" s="51" t="s">
        <v>65</v>
      </c>
      <c r="H9890" s="10">
        <v>4299.96</v>
      </c>
      <c r="I9890" s="10">
        <v>4544.96</v>
      </c>
      <c r="J9890" s="53">
        <v>8844.93</v>
      </c>
      <c r="K9890" s="55"/>
      <c r="L9890" s="57"/>
      <c r="M9890" s="57"/>
      <c r="N9890" s="59"/>
      <c r="O9890" s="61"/>
      <c r="P9890" s="10"/>
      <c r="Q9890" s="10"/>
      <c r="R9890" s="11"/>
      <c r="S9890" s="24">
        <f>Table1[[#This Row],[Female Voters]]/Table1[[#This Row],[Female Population]]</f>
        <v>0</v>
      </c>
      <c r="T9890" s="24">
        <f>Table1[[#This Row],[Male Voters]]/Table1[[#This Row],[Male Population]]</f>
        <v>0</v>
      </c>
      <c r="U9890" s="24">
        <f>Table1[[#This Row],[Total Voters]]/Table1[[#This Row],[Total Population]]</f>
        <v>0</v>
      </c>
      <c r="V9890" s="24">
        <f>Table1[[#This Row],[Female Ballots]]/Table1[[#This Row],[Female Population]]</f>
        <v>0</v>
      </c>
      <c r="W9890" s="24">
        <f>Table1[[#This Row],[Male Ballots]]/Table1[[#This Row],[Male Population]]</f>
        <v>0</v>
      </c>
      <c r="X9890" s="24">
        <f>Table1[[#This Row],[Total Ballots]]/Table1[[#This Row],[Total Population]]</f>
        <v>0</v>
      </c>
      <c r="Y9890" s="125" t="str">
        <f>IFERROR(Table1[[#This Row],[Female Ballots]]/Table1[[#This Row],[Female Voters]],"0.0%")</f>
        <v>0.0%</v>
      </c>
      <c r="Z9890" s="125" t="str">
        <f>IFERROR(Table1[[#This Row],[Male Ballots]]/Table1[[#This Row],[Male Voters]],"0.0%")</f>
        <v>0.0%</v>
      </c>
      <c r="AA9890" s="126" t="str">
        <f>IFERROR(Table1[[#This Row],[Total Ballots]]/Table1[[#This Row],[Total Voters]],"0.0%")</f>
        <v>0.0%</v>
      </c>
    </row>
    <row r="9891" spans="1:27" s="7" customFormat="1" x14ac:dyDescent="0.35">
      <c r="A9891" s="8" t="s">
        <v>56</v>
      </c>
      <c r="B9891" s="17">
        <v>2000</v>
      </c>
      <c r="C9891" s="16" t="s">
        <v>82</v>
      </c>
      <c r="D9891" s="17"/>
      <c r="E9891" s="35" t="s">
        <v>73</v>
      </c>
      <c r="F9891" s="35" t="s">
        <v>77</v>
      </c>
      <c r="G9891" s="51" t="s">
        <v>66</v>
      </c>
      <c r="H9891" s="10">
        <v>2879.96</v>
      </c>
      <c r="I9891" s="10">
        <v>2960.96</v>
      </c>
      <c r="J9891" s="53">
        <v>5840.93</v>
      </c>
      <c r="K9891" s="55"/>
      <c r="L9891" s="57"/>
      <c r="M9891" s="57"/>
      <c r="N9891" s="59"/>
      <c r="O9891" s="61"/>
      <c r="P9891" s="10"/>
      <c r="Q9891" s="10"/>
      <c r="R9891" s="11"/>
      <c r="S9891" s="24">
        <f>Table1[[#This Row],[Female Voters]]/Table1[[#This Row],[Female Population]]</f>
        <v>0</v>
      </c>
      <c r="T9891" s="24">
        <f>Table1[[#This Row],[Male Voters]]/Table1[[#This Row],[Male Population]]</f>
        <v>0</v>
      </c>
      <c r="U9891" s="24">
        <f>Table1[[#This Row],[Total Voters]]/Table1[[#This Row],[Total Population]]</f>
        <v>0</v>
      </c>
      <c r="V9891" s="24">
        <f>Table1[[#This Row],[Female Ballots]]/Table1[[#This Row],[Female Population]]</f>
        <v>0</v>
      </c>
      <c r="W9891" s="24">
        <f>Table1[[#This Row],[Male Ballots]]/Table1[[#This Row],[Male Population]]</f>
        <v>0</v>
      </c>
      <c r="X9891" s="24">
        <f>Table1[[#This Row],[Total Ballots]]/Table1[[#This Row],[Total Population]]</f>
        <v>0</v>
      </c>
      <c r="Y9891" s="125" t="str">
        <f>IFERROR(Table1[[#This Row],[Female Ballots]]/Table1[[#This Row],[Female Voters]],"0.0%")</f>
        <v>0.0%</v>
      </c>
      <c r="Z9891" s="125" t="str">
        <f>IFERROR(Table1[[#This Row],[Male Ballots]]/Table1[[#This Row],[Male Voters]],"0.0%")</f>
        <v>0.0%</v>
      </c>
      <c r="AA9891" s="126" t="str">
        <f>IFERROR(Table1[[#This Row],[Total Ballots]]/Table1[[#This Row],[Total Voters]],"0.0%")</f>
        <v>0.0%</v>
      </c>
    </row>
    <row r="9892" spans="1:27" s="7" customFormat="1" x14ac:dyDescent="0.35">
      <c r="A9892" s="8" t="s">
        <v>56</v>
      </c>
      <c r="B9892" s="17">
        <v>2000</v>
      </c>
      <c r="C9892" s="16" t="s">
        <v>82</v>
      </c>
      <c r="D9892" s="17"/>
      <c r="E9892" s="35" t="s">
        <v>73</v>
      </c>
      <c r="F9892" s="35" t="s">
        <v>77</v>
      </c>
      <c r="G9892" s="51" t="s">
        <v>67</v>
      </c>
      <c r="H9892" s="10">
        <v>4667.92</v>
      </c>
      <c r="I9892" s="10">
        <v>3949.9299999999994</v>
      </c>
      <c r="J9892" s="53">
        <v>8617.85</v>
      </c>
      <c r="K9892" s="55"/>
      <c r="L9892" s="57"/>
      <c r="M9892" s="57"/>
      <c r="N9892" s="59"/>
      <c r="O9892" s="61"/>
      <c r="P9892" s="10"/>
      <c r="Q9892" s="10"/>
      <c r="R9892" s="11"/>
      <c r="S9892" s="24">
        <f>Table1[[#This Row],[Female Voters]]/Table1[[#This Row],[Female Population]]</f>
        <v>0</v>
      </c>
      <c r="T9892" s="24">
        <f>Table1[[#This Row],[Male Voters]]/Table1[[#This Row],[Male Population]]</f>
        <v>0</v>
      </c>
      <c r="U9892" s="24">
        <f>Table1[[#This Row],[Total Voters]]/Table1[[#This Row],[Total Population]]</f>
        <v>0</v>
      </c>
      <c r="V9892" s="24">
        <f>Table1[[#This Row],[Female Ballots]]/Table1[[#This Row],[Female Population]]</f>
        <v>0</v>
      </c>
      <c r="W9892" s="24">
        <f>Table1[[#This Row],[Male Ballots]]/Table1[[#This Row],[Male Population]]</f>
        <v>0</v>
      </c>
      <c r="X9892" s="24">
        <f>Table1[[#This Row],[Total Ballots]]/Table1[[#This Row],[Total Population]]</f>
        <v>0</v>
      </c>
      <c r="Y9892" s="125" t="str">
        <f>IFERROR(Table1[[#This Row],[Female Ballots]]/Table1[[#This Row],[Female Voters]],"0.0%")</f>
        <v>0.0%</v>
      </c>
      <c r="Z9892" s="125" t="str">
        <f>IFERROR(Table1[[#This Row],[Male Ballots]]/Table1[[#This Row],[Male Voters]],"0.0%")</f>
        <v>0.0%</v>
      </c>
      <c r="AA9892" s="126" t="str">
        <f>IFERROR(Table1[[#This Row],[Total Ballots]]/Table1[[#This Row],[Total Voters]],"0.0%")</f>
        <v>0.0%</v>
      </c>
    </row>
    <row r="9893" spans="1:27" s="7" customFormat="1" x14ac:dyDescent="0.35">
      <c r="A9893" s="8" t="s">
        <v>54</v>
      </c>
      <c r="B9893" s="17">
        <v>2000</v>
      </c>
      <c r="C9893" s="16" t="s">
        <v>82</v>
      </c>
      <c r="D9893" s="17"/>
      <c r="E9893" s="35" t="s">
        <v>74</v>
      </c>
      <c r="F9893" s="35" t="s">
        <v>77</v>
      </c>
      <c r="G9893" s="51" t="s">
        <v>79</v>
      </c>
      <c r="H9893" s="10">
        <v>25450</v>
      </c>
      <c r="I9893" s="10">
        <v>24493</v>
      </c>
      <c r="J9893" s="53">
        <v>49942.929999999993</v>
      </c>
      <c r="K9893" s="55"/>
      <c r="L9893" s="57"/>
      <c r="M9893" s="57"/>
      <c r="N9893" s="59">
        <v>35434</v>
      </c>
      <c r="O9893" s="61"/>
      <c r="P9893" s="10"/>
      <c r="Q9893" s="10"/>
      <c r="R9893" s="11">
        <v>26583</v>
      </c>
      <c r="S9893" s="24">
        <f>Table1[[#This Row],[Female Voters]]/Table1[[#This Row],[Female Population]]</f>
        <v>0</v>
      </c>
      <c r="T9893" s="24">
        <f>Table1[[#This Row],[Male Voters]]/Table1[[#This Row],[Male Population]]</f>
        <v>0</v>
      </c>
      <c r="U9893" s="24">
        <f>Table1[[#This Row],[Total Voters]]/Table1[[#This Row],[Total Population]]</f>
        <v>0.70948981167104141</v>
      </c>
      <c r="V9893" s="24">
        <f>Table1[[#This Row],[Female Ballots]]/Table1[[#This Row],[Female Population]]</f>
        <v>0</v>
      </c>
      <c r="W9893" s="24">
        <f>Table1[[#This Row],[Male Ballots]]/Table1[[#This Row],[Male Population]]</f>
        <v>0</v>
      </c>
      <c r="X9893" s="24">
        <f>Table1[[#This Row],[Total Ballots]]/Table1[[#This Row],[Total Population]]</f>
        <v>0.53226753015892347</v>
      </c>
      <c r="Y9893" s="125" t="str">
        <f>IFERROR(Table1[[#This Row],[Female Ballots]]/Table1[[#This Row],[Female Voters]],"0.0%")</f>
        <v>0.0%</v>
      </c>
      <c r="Z9893" s="125" t="str">
        <f>IFERROR(Table1[[#This Row],[Male Ballots]]/Table1[[#This Row],[Male Voters]],"0.0%")</f>
        <v>0.0%</v>
      </c>
      <c r="AA9893" s="126">
        <f>IFERROR(Table1[[#This Row],[Total Ballots]]/Table1[[#This Row],[Total Voters]],"0.0%")</f>
        <v>0.75021166111644189</v>
      </c>
    </row>
    <row r="9894" spans="1:27" s="7" customFormat="1" x14ac:dyDescent="0.35">
      <c r="A9894" s="8" t="s">
        <v>54</v>
      </c>
      <c r="B9894" s="17">
        <v>2000</v>
      </c>
      <c r="C9894" s="16" t="s">
        <v>82</v>
      </c>
      <c r="D9894" s="17"/>
      <c r="E9894" s="35" t="s">
        <v>74</v>
      </c>
      <c r="F9894" s="35" t="s">
        <v>77</v>
      </c>
      <c r="G9894" s="51" t="s">
        <v>62</v>
      </c>
      <c r="H9894" s="10">
        <v>2562</v>
      </c>
      <c r="I9894" s="10">
        <v>2761</v>
      </c>
      <c r="J9894" s="53">
        <v>5322.99</v>
      </c>
      <c r="K9894" s="55"/>
      <c r="L9894" s="57"/>
      <c r="M9894" s="57"/>
      <c r="N9894" s="59"/>
      <c r="O9894" s="61"/>
      <c r="P9894" s="10"/>
      <c r="Q9894" s="10"/>
      <c r="R9894" s="11"/>
      <c r="S9894" s="24">
        <f>Table1[[#This Row],[Female Voters]]/Table1[[#This Row],[Female Population]]</f>
        <v>0</v>
      </c>
      <c r="T9894" s="24">
        <f>Table1[[#This Row],[Male Voters]]/Table1[[#This Row],[Male Population]]</f>
        <v>0</v>
      </c>
      <c r="U9894" s="24">
        <f>Table1[[#This Row],[Total Voters]]/Table1[[#This Row],[Total Population]]</f>
        <v>0</v>
      </c>
      <c r="V9894" s="24">
        <f>Table1[[#This Row],[Female Ballots]]/Table1[[#This Row],[Female Population]]</f>
        <v>0</v>
      </c>
      <c r="W9894" s="24">
        <f>Table1[[#This Row],[Male Ballots]]/Table1[[#This Row],[Male Population]]</f>
        <v>0</v>
      </c>
      <c r="X9894" s="24">
        <f>Table1[[#This Row],[Total Ballots]]/Table1[[#This Row],[Total Population]]</f>
        <v>0</v>
      </c>
      <c r="Y9894" s="125" t="str">
        <f>IFERROR(Table1[[#This Row],[Female Ballots]]/Table1[[#This Row],[Female Voters]],"0.0%")</f>
        <v>0.0%</v>
      </c>
      <c r="Z9894" s="125" t="str">
        <f>IFERROR(Table1[[#This Row],[Male Ballots]]/Table1[[#This Row],[Male Voters]],"0.0%")</f>
        <v>0.0%</v>
      </c>
      <c r="AA9894" s="126" t="str">
        <f>IFERROR(Table1[[#This Row],[Total Ballots]]/Table1[[#This Row],[Total Voters]],"0.0%")</f>
        <v>0.0%</v>
      </c>
    </row>
    <row r="9895" spans="1:27" s="7" customFormat="1" x14ac:dyDescent="0.35">
      <c r="A9895" s="8" t="s">
        <v>54</v>
      </c>
      <c r="B9895" s="17">
        <v>2000</v>
      </c>
      <c r="C9895" s="16" t="s">
        <v>82</v>
      </c>
      <c r="D9895" s="17"/>
      <c r="E9895" s="35" t="s">
        <v>74</v>
      </c>
      <c r="F9895" s="35" t="s">
        <v>77</v>
      </c>
      <c r="G9895" s="51" t="s">
        <v>63</v>
      </c>
      <c r="H9895" s="10">
        <v>3710</v>
      </c>
      <c r="I9895" s="10">
        <v>3874</v>
      </c>
      <c r="J9895" s="53">
        <v>7583.98</v>
      </c>
      <c r="K9895" s="55"/>
      <c r="L9895" s="57"/>
      <c r="M9895" s="57"/>
      <c r="N9895" s="59"/>
      <c r="O9895" s="61"/>
      <c r="P9895" s="10"/>
      <c r="Q9895" s="10"/>
      <c r="R9895" s="11"/>
      <c r="S9895" s="24">
        <f>Table1[[#This Row],[Female Voters]]/Table1[[#This Row],[Female Population]]</f>
        <v>0</v>
      </c>
      <c r="T9895" s="24">
        <f>Table1[[#This Row],[Male Voters]]/Table1[[#This Row],[Male Population]]</f>
        <v>0</v>
      </c>
      <c r="U9895" s="24">
        <f>Table1[[#This Row],[Total Voters]]/Table1[[#This Row],[Total Population]]</f>
        <v>0</v>
      </c>
      <c r="V9895" s="24">
        <f>Table1[[#This Row],[Female Ballots]]/Table1[[#This Row],[Female Population]]</f>
        <v>0</v>
      </c>
      <c r="W9895" s="24">
        <f>Table1[[#This Row],[Male Ballots]]/Table1[[#This Row],[Male Population]]</f>
        <v>0</v>
      </c>
      <c r="X9895" s="24">
        <f>Table1[[#This Row],[Total Ballots]]/Table1[[#This Row],[Total Population]]</f>
        <v>0</v>
      </c>
      <c r="Y9895" s="125" t="str">
        <f>IFERROR(Table1[[#This Row],[Female Ballots]]/Table1[[#This Row],[Female Voters]],"0.0%")</f>
        <v>0.0%</v>
      </c>
      <c r="Z9895" s="125" t="str">
        <f>IFERROR(Table1[[#This Row],[Male Ballots]]/Table1[[#This Row],[Male Voters]],"0.0%")</f>
        <v>0.0%</v>
      </c>
      <c r="AA9895" s="126" t="str">
        <f>IFERROR(Table1[[#This Row],[Total Ballots]]/Table1[[#This Row],[Total Voters]],"0.0%")</f>
        <v>0.0%</v>
      </c>
    </row>
    <row r="9896" spans="1:27" s="7" customFormat="1" x14ac:dyDescent="0.35">
      <c r="A9896" s="8" t="s">
        <v>54</v>
      </c>
      <c r="B9896" s="17">
        <v>2000</v>
      </c>
      <c r="C9896" s="16" t="s">
        <v>82</v>
      </c>
      <c r="D9896" s="17"/>
      <c r="E9896" s="35" t="s">
        <v>74</v>
      </c>
      <c r="F9896" s="35" t="s">
        <v>77</v>
      </c>
      <c r="G9896" s="51" t="s">
        <v>64</v>
      </c>
      <c r="H9896" s="10">
        <v>5048</v>
      </c>
      <c r="I9896" s="10">
        <v>4854</v>
      </c>
      <c r="J9896" s="53">
        <v>9901.98</v>
      </c>
      <c r="K9896" s="55"/>
      <c r="L9896" s="57"/>
      <c r="M9896" s="57"/>
      <c r="N9896" s="59"/>
      <c r="O9896" s="61"/>
      <c r="P9896" s="10"/>
      <c r="Q9896" s="10"/>
      <c r="R9896" s="11"/>
      <c r="S9896" s="24">
        <f>Table1[[#This Row],[Female Voters]]/Table1[[#This Row],[Female Population]]</f>
        <v>0</v>
      </c>
      <c r="T9896" s="24">
        <f>Table1[[#This Row],[Male Voters]]/Table1[[#This Row],[Male Population]]</f>
        <v>0</v>
      </c>
      <c r="U9896" s="24">
        <f>Table1[[#This Row],[Total Voters]]/Table1[[#This Row],[Total Population]]</f>
        <v>0</v>
      </c>
      <c r="V9896" s="24">
        <f>Table1[[#This Row],[Female Ballots]]/Table1[[#This Row],[Female Population]]</f>
        <v>0</v>
      </c>
      <c r="W9896" s="24">
        <f>Table1[[#This Row],[Male Ballots]]/Table1[[#This Row],[Male Population]]</f>
        <v>0</v>
      </c>
      <c r="X9896" s="24">
        <f>Table1[[#This Row],[Total Ballots]]/Table1[[#This Row],[Total Population]]</f>
        <v>0</v>
      </c>
      <c r="Y9896" s="125" t="str">
        <f>IFERROR(Table1[[#This Row],[Female Ballots]]/Table1[[#This Row],[Female Voters]],"0.0%")</f>
        <v>0.0%</v>
      </c>
      <c r="Z9896" s="125" t="str">
        <f>IFERROR(Table1[[#This Row],[Male Ballots]]/Table1[[#This Row],[Male Voters]],"0.0%")</f>
        <v>0.0%</v>
      </c>
      <c r="AA9896" s="126" t="str">
        <f>IFERROR(Table1[[#This Row],[Total Ballots]]/Table1[[#This Row],[Total Voters]],"0.0%")</f>
        <v>0.0%</v>
      </c>
    </row>
    <row r="9897" spans="1:27" s="7" customFormat="1" x14ac:dyDescent="0.35">
      <c r="A9897" s="8" t="s">
        <v>54</v>
      </c>
      <c r="B9897" s="17">
        <v>2000</v>
      </c>
      <c r="C9897" s="16" t="s">
        <v>82</v>
      </c>
      <c r="D9897" s="17"/>
      <c r="E9897" s="35" t="s">
        <v>74</v>
      </c>
      <c r="F9897" s="35" t="s">
        <v>77</v>
      </c>
      <c r="G9897" s="51" t="s">
        <v>65</v>
      </c>
      <c r="H9897" s="10">
        <v>4895</v>
      </c>
      <c r="I9897" s="10">
        <v>4998</v>
      </c>
      <c r="J9897" s="53">
        <v>9892.98</v>
      </c>
      <c r="K9897" s="55"/>
      <c r="L9897" s="57"/>
      <c r="M9897" s="57"/>
      <c r="N9897" s="59"/>
      <c r="O9897" s="61"/>
      <c r="P9897" s="10"/>
      <c r="Q9897" s="10"/>
      <c r="R9897" s="11"/>
      <c r="S9897" s="24">
        <f>Table1[[#This Row],[Female Voters]]/Table1[[#This Row],[Female Population]]</f>
        <v>0</v>
      </c>
      <c r="T9897" s="24">
        <f>Table1[[#This Row],[Male Voters]]/Table1[[#This Row],[Male Population]]</f>
        <v>0</v>
      </c>
      <c r="U9897" s="24">
        <f>Table1[[#This Row],[Total Voters]]/Table1[[#This Row],[Total Population]]</f>
        <v>0</v>
      </c>
      <c r="V9897" s="24">
        <f>Table1[[#This Row],[Female Ballots]]/Table1[[#This Row],[Female Population]]</f>
        <v>0</v>
      </c>
      <c r="W9897" s="24">
        <f>Table1[[#This Row],[Male Ballots]]/Table1[[#This Row],[Male Population]]</f>
        <v>0</v>
      </c>
      <c r="X9897" s="24">
        <f>Table1[[#This Row],[Total Ballots]]/Table1[[#This Row],[Total Population]]</f>
        <v>0</v>
      </c>
      <c r="Y9897" s="125" t="str">
        <f>IFERROR(Table1[[#This Row],[Female Ballots]]/Table1[[#This Row],[Female Voters]],"0.0%")</f>
        <v>0.0%</v>
      </c>
      <c r="Z9897" s="125" t="str">
        <f>IFERROR(Table1[[#This Row],[Male Ballots]]/Table1[[#This Row],[Male Voters]],"0.0%")</f>
        <v>0.0%</v>
      </c>
      <c r="AA9897" s="126" t="str">
        <f>IFERROR(Table1[[#This Row],[Total Ballots]]/Table1[[#This Row],[Total Voters]],"0.0%")</f>
        <v>0.0%</v>
      </c>
    </row>
    <row r="9898" spans="1:27" s="7" customFormat="1" x14ac:dyDescent="0.35">
      <c r="A9898" s="8" t="s">
        <v>54</v>
      </c>
      <c r="B9898" s="17">
        <v>2000</v>
      </c>
      <c r="C9898" s="16" t="s">
        <v>82</v>
      </c>
      <c r="D9898" s="17"/>
      <c r="E9898" s="35" t="s">
        <v>74</v>
      </c>
      <c r="F9898" s="35" t="s">
        <v>77</v>
      </c>
      <c r="G9898" s="51" t="s">
        <v>66</v>
      </c>
      <c r="H9898" s="10">
        <v>3522</v>
      </c>
      <c r="I9898" s="10">
        <v>3398</v>
      </c>
      <c r="J9898" s="53">
        <v>6920</v>
      </c>
      <c r="K9898" s="55"/>
      <c r="L9898" s="57"/>
      <c r="M9898" s="57"/>
      <c r="N9898" s="59"/>
      <c r="O9898" s="61"/>
      <c r="P9898" s="10"/>
      <c r="Q9898" s="10"/>
      <c r="R9898" s="11"/>
      <c r="S9898" s="24">
        <f>Table1[[#This Row],[Female Voters]]/Table1[[#This Row],[Female Population]]</f>
        <v>0</v>
      </c>
      <c r="T9898" s="24">
        <f>Table1[[#This Row],[Male Voters]]/Table1[[#This Row],[Male Population]]</f>
        <v>0</v>
      </c>
      <c r="U9898" s="24">
        <f>Table1[[#This Row],[Total Voters]]/Table1[[#This Row],[Total Population]]</f>
        <v>0</v>
      </c>
      <c r="V9898" s="24">
        <f>Table1[[#This Row],[Female Ballots]]/Table1[[#This Row],[Female Population]]</f>
        <v>0</v>
      </c>
      <c r="W9898" s="24">
        <f>Table1[[#This Row],[Male Ballots]]/Table1[[#This Row],[Male Population]]</f>
        <v>0</v>
      </c>
      <c r="X9898" s="24">
        <f>Table1[[#This Row],[Total Ballots]]/Table1[[#This Row],[Total Population]]</f>
        <v>0</v>
      </c>
      <c r="Y9898" s="125" t="str">
        <f>IFERROR(Table1[[#This Row],[Female Ballots]]/Table1[[#This Row],[Female Voters]],"0.0%")</f>
        <v>0.0%</v>
      </c>
      <c r="Z9898" s="125" t="str">
        <f>IFERROR(Table1[[#This Row],[Male Ballots]]/Table1[[#This Row],[Male Voters]],"0.0%")</f>
        <v>0.0%</v>
      </c>
      <c r="AA9898" s="126" t="str">
        <f>IFERROR(Table1[[#This Row],[Total Ballots]]/Table1[[#This Row],[Total Voters]],"0.0%")</f>
        <v>0.0%</v>
      </c>
    </row>
    <row r="9899" spans="1:27" s="7" customFormat="1" x14ac:dyDescent="0.35">
      <c r="A9899" s="8" t="s">
        <v>54</v>
      </c>
      <c r="B9899" s="17">
        <v>2000</v>
      </c>
      <c r="C9899" s="16" t="s">
        <v>82</v>
      </c>
      <c r="D9899" s="17"/>
      <c r="E9899" s="35" t="s">
        <v>74</v>
      </c>
      <c r="F9899" s="35" t="s">
        <v>77</v>
      </c>
      <c r="G9899" s="51" t="s">
        <v>67</v>
      </c>
      <c r="H9899" s="10">
        <v>5713</v>
      </c>
      <c r="I9899" s="10">
        <v>4608</v>
      </c>
      <c r="J9899" s="53">
        <v>10321</v>
      </c>
      <c r="K9899" s="55"/>
      <c r="L9899" s="57"/>
      <c r="M9899" s="57"/>
      <c r="N9899" s="59"/>
      <c r="O9899" s="61"/>
      <c r="P9899" s="10"/>
      <c r="Q9899" s="10"/>
      <c r="R9899" s="11"/>
      <c r="S9899" s="24">
        <f>Table1[[#This Row],[Female Voters]]/Table1[[#This Row],[Female Population]]</f>
        <v>0</v>
      </c>
      <c r="T9899" s="24">
        <f>Table1[[#This Row],[Male Voters]]/Table1[[#This Row],[Male Population]]</f>
        <v>0</v>
      </c>
      <c r="U9899" s="24">
        <f>Table1[[#This Row],[Total Voters]]/Table1[[#This Row],[Total Population]]</f>
        <v>0</v>
      </c>
      <c r="V9899" s="24">
        <f>Table1[[#This Row],[Female Ballots]]/Table1[[#This Row],[Female Population]]</f>
        <v>0</v>
      </c>
      <c r="W9899" s="24">
        <f>Table1[[#This Row],[Male Ballots]]/Table1[[#This Row],[Male Population]]</f>
        <v>0</v>
      </c>
      <c r="X9899" s="24">
        <f>Table1[[#This Row],[Total Ballots]]/Table1[[#This Row],[Total Population]]</f>
        <v>0</v>
      </c>
      <c r="Y9899" s="125" t="str">
        <f>IFERROR(Table1[[#This Row],[Female Ballots]]/Table1[[#This Row],[Female Voters]],"0.0%")</f>
        <v>0.0%</v>
      </c>
      <c r="Z9899" s="125" t="str">
        <f>IFERROR(Table1[[#This Row],[Male Ballots]]/Table1[[#This Row],[Male Voters]],"0.0%")</f>
        <v>0.0%</v>
      </c>
      <c r="AA9899" s="126" t="str">
        <f>IFERROR(Table1[[#This Row],[Total Ballots]]/Table1[[#This Row],[Total Voters]],"0.0%")</f>
        <v>0.0%</v>
      </c>
    </row>
    <row r="9900" spans="1:27" s="7" customFormat="1" x14ac:dyDescent="0.35">
      <c r="A9900" s="8" t="s">
        <v>30</v>
      </c>
      <c r="B9900" s="17">
        <v>2000</v>
      </c>
      <c r="C9900" s="16" t="s">
        <v>82</v>
      </c>
      <c r="D9900" s="17"/>
      <c r="E9900" s="35" t="s">
        <v>74</v>
      </c>
      <c r="F9900" s="35" t="s">
        <v>77</v>
      </c>
      <c r="G9900" s="51" t="s">
        <v>79</v>
      </c>
      <c r="H9900" s="10">
        <v>26937</v>
      </c>
      <c r="I9900" s="10">
        <v>26378</v>
      </c>
      <c r="J9900" s="53">
        <v>53315</v>
      </c>
      <c r="K9900" s="55"/>
      <c r="L9900" s="57"/>
      <c r="M9900" s="57"/>
      <c r="N9900" s="59">
        <v>39863</v>
      </c>
      <c r="O9900" s="61"/>
      <c r="P9900" s="10"/>
      <c r="Q9900" s="10"/>
      <c r="R9900" s="11">
        <v>33550</v>
      </c>
      <c r="S9900" s="24">
        <f>Table1[[#This Row],[Female Voters]]/Table1[[#This Row],[Female Population]]</f>
        <v>0</v>
      </c>
      <c r="T9900" s="24">
        <f>Table1[[#This Row],[Male Voters]]/Table1[[#This Row],[Male Population]]</f>
        <v>0</v>
      </c>
      <c r="U9900" s="24">
        <f>Table1[[#This Row],[Total Voters]]/Table1[[#This Row],[Total Population]]</f>
        <v>0.74768826784207076</v>
      </c>
      <c r="V9900" s="24">
        <f>Table1[[#This Row],[Female Ballots]]/Table1[[#This Row],[Female Population]]</f>
        <v>0</v>
      </c>
      <c r="W9900" s="24">
        <f>Table1[[#This Row],[Male Ballots]]/Table1[[#This Row],[Male Population]]</f>
        <v>0</v>
      </c>
      <c r="X9900" s="24">
        <f>Table1[[#This Row],[Total Ballots]]/Table1[[#This Row],[Total Population]]</f>
        <v>0.62927881459251622</v>
      </c>
      <c r="Y9900" s="125" t="str">
        <f>IFERROR(Table1[[#This Row],[Female Ballots]]/Table1[[#This Row],[Female Voters]],"0.0%")</f>
        <v>0.0%</v>
      </c>
      <c r="Z9900" s="125" t="str">
        <f>IFERROR(Table1[[#This Row],[Male Ballots]]/Table1[[#This Row],[Male Voters]],"0.0%")</f>
        <v>0.0%</v>
      </c>
      <c r="AA9900" s="126">
        <f>IFERROR(Table1[[#This Row],[Total Ballots]]/Table1[[#This Row],[Total Voters]],"0.0%")</f>
        <v>0.84163259162632009</v>
      </c>
    </row>
    <row r="9901" spans="1:27" s="7" customFormat="1" x14ac:dyDescent="0.35">
      <c r="A9901" s="8" t="s">
        <v>30</v>
      </c>
      <c r="B9901" s="17">
        <v>2000</v>
      </c>
      <c r="C9901" s="16" t="s">
        <v>82</v>
      </c>
      <c r="D9901" s="17"/>
      <c r="E9901" s="35" t="s">
        <v>74</v>
      </c>
      <c r="F9901" s="35" t="s">
        <v>77</v>
      </c>
      <c r="G9901" s="51" t="s">
        <v>62</v>
      </c>
      <c r="H9901" s="10">
        <v>2746</v>
      </c>
      <c r="I9901" s="10">
        <v>3366</v>
      </c>
      <c r="J9901" s="53">
        <v>6112</v>
      </c>
      <c r="K9901" s="55"/>
      <c r="L9901" s="57"/>
      <c r="M9901" s="57"/>
      <c r="N9901" s="59"/>
      <c r="O9901" s="61"/>
      <c r="P9901" s="10"/>
      <c r="Q9901" s="10"/>
      <c r="R9901" s="11"/>
      <c r="S9901" s="24">
        <f>Table1[[#This Row],[Female Voters]]/Table1[[#This Row],[Female Population]]</f>
        <v>0</v>
      </c>
      <c r="T9901" s="24">
        <f>Table1[[#This Row],[Male Voters]]/Table1[[#This Row],[Male Population]]</f>
        <v>0</v>
      </c>
      <c r="U9901" s="24">
        <f>Table1[[#This Row],[Total Voters]]/Table1[[#This Row],[Total Population]]</f>
        <v>0</v>
      </c>
      <c r="V9901" s="24">
        <f>Table1[[#This Row],[Female Ballots]]/Table1[[#This Row],[Female Population]]</f>
        <v>0</v>
      </c>
      <c r="W9901" s="24">
        <f>Table1[[#This Row],[Male Ballots]]/Table1[[#This Row],[Male Population]]</f>
        <v>0</v>
      </c>
      <c r="X9901" s="24">
        <f>Table1[[#This Row],[Total Ballots]]/Table1[[#This Row],[Total Population]]</f>
        <v>0</v>
      </c>
      <c r="Y9901" s="125" t="str">
        <f>IFERROR(Table1[[#This Row],[Female Ballots]]/Table1[[#This Row],[Female Voters]],"0.0%")</f>
        <v>0.0%</v>
      </c>
      <c r="Z9901" s="125" t="str">
        <f>IFERROR(Table1[[#This Row],[Male Ballots]]/Table1[[#This Row],[Male Voters]],"0.0%")</f>
        <v>0.0%</v>
      </c>
      <c r="AA9901" s="126" t="str">
        <f>IFERROR(Table1[[#This Row],[Total Ballots]]/Table1[[#This Row],[Total Voters]],"0.0%")</f>
        <v>0.0%</v>
      </c>
    </row>
    <row r="9902" spans="1:27" s="7" customFormat="1" x14ac:dyDescent="0.35">
      <c r="A9902" s="8" t="s">
        <v>30</v>
      </c>
      <c r="B9902" s="17">
        <v>2000</v>
      </c>
      <c r="C9902" s="16" t="s">
        <v>82</v>
      </c>
      <c r="D9902" s="17"/>
      <c r="E9902" s="35" t="s">
        <v>74</v>
      </c>
      <c r="F9902" s="35" t="s">
        <v>77</v>
      </c>
      <c r="G9902" s="51" t="s">
        <v>63</v>
      </c>
      <c r="H9902" s="10">
        <v>4330</v>
      </c>
      <c r="I9902" s="10">
        <v>4814</v>
      </c>
      <c r="J9902" s="53">
        <v>9144</v>
      </c>
      <c r="K9902" s="55"/>
      <c r="L9902" s="57"/>
      <c r="M9902" s="57"/>
      <c r="N9902" s="59"/>
      <c r="O9902" s="61"/>
      <c r="P9902" s="10"/>
      <c r="Q9902" s="10"/>
      <c r="R9902" s="11"/>
      <c r="S9902" s="24">
        <f>Table1[[#This Row],[Female Voters]]/Table1[[#This Row],[Female Population]]</f>
        <v>0</v>
      </c>
      <c r="T9902" s="24">
        <f>Table1[[#This Row],[Male Voters]]/Table1[[#This Row],[Male Population]]</f>
        <v>0</v>
      </c>
      <c r="U9902" s="24">
        <f>Table1[[#This Row],[Total Voters]]/Table1[[#This Row],[Total Population]]</f>
        <v>0</v>
      </c>
      <c r="V9902" s="24">
        <f>Table1[[#This Row],[Female Ballots]]/Table1[[#This Row],[Female Population]]</f>
        <v>0</v>
      </c>
      <c r="W9902" s="24">
        <f>Table1[[#This Row],[Male Ballots]]/Table1[[#This Row],[Male Population]]</f>
        <v>0</v>
      </c>
      <c r="X9902" s="24">
        <f>Table1[[#This Row],[Total Ballots]]/Table1[[#This Row],[Total Population]]</f>
        <v>0</v>
      </c>
      <c r="Y9902" s="125" t="str">
        <f>IFERROR(Table1[[#This Row],[Female Ballots]]/Table1[[#This Row],[Female Voters]],"0.0%")</f>
        <v>0.0%</v>
      </c>
      <c r="Z9902" s="125" t="str">
        <f>IFERROR(Table1[[#This Row],[Male Ballots]]/Table1[[#This Row],[Male Voters]],"0.0%")</f>
        <v>0.0%</v>
      </c>
      <c r="AA9902" s="126" t="str">
        <f>IFERROR(Table1[[#This Row],[Total Ballots]]/Table1[[#This Row],[Total Voters]],"0.0%")</f>
        <v>0.0%</v>
      </c>
    </row>
    <row r="9903" spans="1:27" s="7" customFormat="1" x14ac:dyDescent="0.35">
      <c r="A9903" s="8" t="s">
        <v>30</v>
      </c>
      <c r="B9903" s="17">
        <v>2000</v>
      </c>
      <c r="C9903" s="16" t="s">
        <v>82</v>
      </c>
      <c r="D9903" s="17"/>
      <c r="E9903" s="35" t="s">
        <v>74</v>
      </c>
      <c r="F9903" s="35" t="s">
        <v>77</v>
      </c>
      <c r="G9903" s="51" t="s">
        <v>64</v>
      </c>
      <c r="H9903" s="10">
        <v>5475</v>
      </c>
      <c r="I9903" s="10">
        <v>5413</v>
      </c>
      <c r="J9903" s="53">
        <v>10888</v>
      </c>
      <c r="K9903" s="55"/>
      <c r="L9903" s="57"/>
      <c r="M9903" s="57"/>
      <c r="N9903" s="59"/>
      <c r="O9903" s="61"/>
      <c r="P9903" s="10"/>
      <c r="Q9903" s="10"/>
      <c r="R9903" s="11"/>
      <c r="S9903" s="24">
        <f>Table1[[#This Row],[Female Voters]]/Table1[[#This Row],[Female Population]]</f>
        <v>0</v>
      </c>
      <c r="T9903" s="24">
        <f>Table1[[#This Row],[Male Voters]]/Table1[[#This Row],[Male Population]]</f>
        <v>0</v>
      </c>
      <c r="U9903" s="24">
        <f>Table1[[#This Row],[Total Voters]]/Table1[[#This Row],[Total Population]]</f>
        <v>0</v>
      </c>
      <c r="V9903" s="24">
        <f>Table1[[#This Row],[Female Ballots]]/Table1[[#This Row],[Female Population]]</f>
        <v>0</v>
      </c>
      <c r="W9903" s="24">
        <f>Table1[[#This Row],[Male Ballots]]/Table1[[#This Row],[Male Population]]</f>
        <v>0</v>
      </c>
      <c r="X9903" s="24">
        <f>Table1[[#This Row],[Total Ballots]]/Table1[[#This Row],[Total Population]]</f>
        <v>0</v>
      </c>
      <c r="Y9903" s="125" t="str">
        <f>IFERROR(Table1[[#This Row],[Female Ballots]]/Table1[[#This Row],[Female Voters]],"0.0%")</f>
        <v>0.0%</v>
      </c>
      <c r="Z9903" s="125" t="str">
        <f>IFERROR(Table1[[#This Row],[Male Ballots]]/Table1[[#This Row],[Male Voters]],"0.0%")</f>
        <v>0.0%</v>
      </c>
      <c r="AA9903" s="126" t="str">
        <f>IFERROR(Table1[[#This Row],[Total Ballots]]/Table1[[#This Row],[Total Voters]],"0.0%")</f>
        <v>0.0%</v>
      </c>
    </row>
    <row r="9904" spans="1:27" s="7" customFormat="1" x14ac:dyDescent="0.35">
      <c r="A9904" s="8" t="s">
        <v>30</v>
      </c>
      <c r="B9904" s="17">
        <v>2000</v>
      </c>
      <c r="C9904" s="16" t="s">
        <v>82</v>
      </c>
      <c r="D9904" s="17"/>
      <c r="E9904" s="35" t="s">
        <v>74</v>
      </c>
      <c r="F9904" s="35" t="s">
        <v>77</v>
      </c>
      <c r="G9904" s="51" t="s">
        <v>65</v>
      </c>
      <c r="H9904" s="10">
        <v>5055</v>
      </c>
      <c r="I9904" s="10">
        <v>4637</v>
      </c>
      <c r="J9904" s="53">
        <v>9692</v>
      </c>
      <c r="K9904" s="55"/>
      <c r="L9904" s="57"/>
      <c r="M9904" s="57"/>
      <c r="N9904" s="59"/>
      <c r="O9904" s="61"/>
      <c r="P9904" s="10"/>
      <c r="Q9904" s="10"/>
      <c r="R9904" s="11"/>
      <c r="S9904" s="24">
        <f>Table1[[#This Row],[Female Voters]]/Table1[[#This Row],[Female Population]]</f>
        <v>0</v>
      </c>
      <c r="T9904" s="24">
        <f>Table1[[#This Row],[Male Voters]]/Table1[[#This Row],[Male Population]]</f>
        <v>0</v>
      </c>
      <c r="U9904" s="24">
        <f>Table1[[#This Row],[Total Voters]]/Table1[[#This Row],[Total Population]]</f>
        <v>0</v>
      </c>
      <c r="V9904" s="24">
        <f>Table1[[#This Row],[Female Ballots]]/Table1[[#This Row],[Female Population]]</f>
        <v>0</v>
      </c>
      <c r="W9904" s="24">
        <f>Table1[[#This Row],[Male Ballots]]/Table1[[#This Row],[Male Population]]</f>
        <v>0</v>
      </c>
      <c r="X9904" s="24">
        <f>Table1[[#This Row],[Total Ballots]]/Table1[[#This Row],[Total Population]]</f>
        <v>0</v>
      </c>
      <c r="Y9904" s="125" t="str">
        <f>IFERROR(Table1[[#This Row],[Female Ballots]]/Table1[[#This Row],[Female Voters]],"0.0%")</f>
        <v>0.0%</v>
      </c>
      <c r="Z9904" s="125" t="str">
        <f>IFERROR(Table1[[#This Row],[Male Ballots]]/Table1[[#This Row],[Male Voters]],"0.0%")</f>
        <v>0.0%</v>
      </c>
      <c r="AA9904" s="126" t="str">
        <f>IFERROR(Table1[[#This Row],[Total Ballots]]/Table1[[#This Row],[Total Voters]],"0.0%")</f>
        <v>0.0%</v>
      </c>
    </row>
    <row r="9905" spans="1:27" s="7" customFormat="1" x14ac:dyDescent="0.35">
      <c r="A9905" s="8" t="s">
        <v>30</v>
      </c>
      <c r="B9905" s="17">
        <v>2000</v>
      </c>
      <c r="C9905" s="16" t="s">
        <v>82</v>
      </c>
      <c r="D9905" s="17"/>
      <c r="E9905" s="35" t="s">
        <v>74</v>
      </c>
      <c r="F9905" s="35" t="s">
        <v>77</v>
      </c>
      <c r="G9905" s="51" t="s">
        <v>66</v>
      </c>
      <c r="H9905" s="10">
        <v>3803</v>
      </c>
      <c r="I9905" s="10">
        <v>3465</v>
      </c>
      <c r="J9905" s="53">
        <v>7268</v>
      </c>
      <c r="K9905" s="55"/>
      <c r="L9905" s="57"/>
      <c r="M9905" s="57"/>
      <c r="N9905" s="59"/>
      <c r="O9905" s="61"/>
      <c r="P9905" s="10"/>
      <c r="Q9905" s="10"/>
      <c r="R9905" s="11"/>
      <c r="S9905" s="24">
        <f>Table1[[#This Row],[Female Voters]]/Table1[[#This Row],[Female Population]]</f>
        <v>0</v>
      </c>
      <c r="T9905" s="24">
        <f>Table1[[#This Row],[Male Voters]]/Table1[[#This Row],[Male Population]]</f>
        <v>0</v>
      </c>
      <c r="U9905" s="24">
        <f>Table1[[#This Row],[Total Voters]]/Table1[[#This Row],[Total Population]]</f>
        <v>0</v>
      </c>
      <c r="V9905" s="24">
        <f>Table1[[#This Row],[Female Ballots]]/Table1[[#This Row],[Female Population]]</f>
        <v>0</v>
      </c>
      <c r="W9905" s="24">
        <f>Table1[[#This Row],[Male Ballots]]/Table1[[#This Row],[Male Population]]</f>
        <v>0</v>
      </c>
      <c r="X9905" s="24">
        <f>Table1[[#This Row],[Total Ballots]]/Table1[[#This Row],[Total Population]]</f>
        <v>0</v>
      </c>
      <c r="Y9905" s="125" t="str">
        <f>IFERROR(Table1[[#This Row],[Female Ballots]]/Table1[[#This Row],[Female Voters]],"0.0%")</f>
        <v>0.0%</v>
      </c>
      <c r="Z9905" s="125" t="str">
        <f>IFERROR(Table1[[#This Row],[Male Ballots]]/Table1[[#This Row],[Male Voters]],"0.0%")</f>
        <v>0.0%</v>
      </c>
      <c r="AA9905" s="126" t="str">
        <f>IFERROR(Table1[[#This Row],[Total Ballots]]/Table1[[#This Row],[Total Voters]],"0.0%")</f>
        <v>0.0%</v>
      </c>
    </row>
    <row r="9906" spans="1:27" s="7" customFormat="1" x14ac:dyDescent="0.35">
      <c r="A9906" s="8" t="s">
        <v>30</v>
      </c>
      <c r="B9906" s="17">
        <v>2000</v>
      </c>
      <c r="C9906" s="16" t="s">
        <v>82</v>
      </c>
      <c r="D9906" s="17"/>
      <c r="E9906" s="35" t="s">
        <v>74</v>
      </c>
      <c r="F9906" s="35" t="s">
        <v>77</v>
      </c>
      <c r="G9906" s="51" t="s">
        <v>67</v>
      </c>
      <c r="H9906" s="10">
        <v>5528</v>
      </c>
      <c r="I9906" s="10">
        <v>4683</v>
      </c>
      <c r="J9906" s="53">
        <v>10211</v>
      </c>
      <c r="K9906" s="55"/>
      <c r="L9906" s="57"/>
      <c r="M9906" s="57"/>
      <c r="N9906" s="59"/>
      <c r="O9906" s="61"/>
      <c r="P9906" s="10"/>
      <c r="Q9906" s="10"/>
      <c r="R9906" s="11"/>
      <c r="S9906" s="24">
        <f>Table1[[#This Row],[Female Voters]]/Table1[[#This Row],[Female Population]]</f>
        <v>0</v>
      </c>
      <c r="T9906" s="24">
        <f>Table1[[#This Row],[Male Voters]]/Table1[[#This Row],[Male Population]]</f>
        <v>0</v>
      </c>
      <c r="U9906" s="24">
        <f>Table1[[#This Row],[Total Voters]]/Table1[[#This Row],[Total Population]]</f>
        <v>0</v>
      </c>
      <c r="V9906" s="24">
        <f>Table1[[#This Row],[Female Ballots]]/Table1[[#This Row],[Female Population]]</f>
        <v>0</v>
      </c>
      <c r="W9906" s="24">
        <f>Table1[[#This Row],[Male Ballots]]/Table1[[#This Row],[Male Population]]</f>
        <v>0</v>
      </c>
      <c r="X9906" s="24">
        <f>Table1[[#This Row],[Total Ballots]]/Table1[[#This Row],[Total Population]]</f>
        <v>0</v>
      </c>
      <c r="Y9906" s="125" t="str">
        <f>IFERROR(Table1[[#This Row],[Female Ballots]]/Table1[[#This Row],[Female Voters]],"0.0%")</f>
        <v>0.0%</v>
      </c>
      <c r="Z9906" s="125" t="str">
        <f>IFERROR(Table1[[#This Row],[Male Ballots]]/Table1[[#This Row],[Male Voters]],"0.0%")</f>
        <v>0.0%</v>
      </c>
      <c r="AA9906" s="126" t="str">
        <f>IFERROR(Table1[[#This Row],[Total Ballots]]/Table1[[#This Row],[Total Voters]],"0.0%")</f>
        <v>0.0%</v>
      </c>
    </row>
    <row r="9907" spans="1:27" s="7" customFormat="1" x14ac:dyDescent="0.35">
      <c r="A9907" s="8" t="s">
        <v>24</v>
      </c>
      <c r="B9907" s="17">
        <v>2000</v>
      </c>
      <c r="C9907" s="16" t="s">
        <v>82</v>
      </c>
      <c r="D9907" s="17"/>
      <c r="E9907" s="35" t="s">
        <v>73</v>
      </c>
      <c r="F9907" s="35" t="s">
        <v>77</v>
      </c>
      <c r="G9907" s="51" t="s">
        <v>79</v>
      </c>
      <c r="H9907" s="10">
        <v>10861.98</v>
      </c>
      <c r="I9907" s="10">
        <v>10239.01</v>
      </c>
      <c r="J9907" s="53">
        <v>21100.97</v>
      </c>
      <c r="K9907" s="55"/>
      <c r="L9907" s="57"/>
      <c r="M9907" s="57"/>
      <c r="N9907" s="59">
        <v>18891</v>
      </c>
      <c r="O9907" s="61"/>
      <c r="P9907" s="10"/>
      <c r="Q9907" s="10"/>
      <c r="R9907" s="11">
        <v>15976</v>
      </c>
      <c r="S9907" s="24">
        <f>Table1[[#This Row],[Female Voters]]/Table1[[#This Row],[Female Population]]</f>
        <v>0</v>
      </c>
      <c r="T9907" s="24">
        <f>Table1[[#This Row],[Male Voters]]/Table1[[#This Row],[Male Population]]</f>
        <v>0</v>
      </c>
      <c r="U9907" s="24">
        <f>Table1[[#This Row],[Total Voters]]/Table1[[#This Row],[Total Population]]</f>
        <v>0.89526690005246201</v>
      </c>
      <c r="V9907" s="24">
        <f>Table1[[#This Row],[Female Ballots]]/Table1[[#This Row],[Female Population]]</f>
        <v>0</v>
      </c>
      <c r="W9907" s="24">
        <f>Table1[[#This Row],[Male Ballots]]/Table1[[#This Row],[Male Population]]</f>
        <v>0</v>
      </c>
      <c r="X9907" s="24">
        <f>Table1[[#This Row],[Total Ballots]]/Table1[[#This Row],[Total Population]]</f>
        <v>0.7571215920405554</v>
      </c>
      <c r="Y9907" s="125" t="str">
        <f>IFERROR(Table1[[#This Row],[Female Ballots]]/Table1[[#This Row],[Female Voters]],"0.0%")</f>
        <v>0.0%</v>
      </c>
      <c r="Z9907" s="125" t="str">
        <f>IFERROR(Table1[[#This Row],[Male Ballots]]/Table1[[#This Row],[Male Voters]],"0.0%")</f>
        <v>0.0%</v>
      </c>
      <c r="AA9907" s="126">
        <f>IFERROR(Table1[[#This Row],[Total Ballots]]/Table1[[#This Row],[Total Voters]],"0.0%")</f>
        <v>0.84569371658461701</v>
      </c>
    </row>
    <row r="9908" spans="1:27" s="7" customFormat="1" x14ac:dyDescent="0.35">
      <c r="A9908" s="8" t="s">
        <v>24</v>
      </c>
      <c r="B9908" s="17">
        <v>2000</v>
      </c>
      <c r="C9908" s="16" t="s">
        <v>82</v>
      </c>
      <c r="D9908" s="17"/>
      <c r="E9908" s="35" t="s">
        <v>73</v>
      </c>
      <c r="F9908" s="35" t="s">
        <v>77</v>
      </c>
      <c r="G9908" s="51" t="s">
        <v>62</v>
      </c>
      <c r="H9908" s="10">
        <v>614</v>
      </c>
      <c r="I9908" s="10">
        <v>692</v>
      </c>
      <c r="J9908" s="53">
        <v>1306</v>
      </c>
      <c r="K9908" s="55"/>
      <c r="L9908" s="57"/>
      <c r="M9908" s="57"/>
      <c r="N9908" s="59"/>
      <c r="O9908" s="61"/>
      <c r="P9908" s="10"/>
      <c r="Q9908" s="10"/>
      <c r="R9908" s="11"/>
      <c r="S9908" s="24">
        <f>Table1[[#This Row],[Female Voters]]/Table1[[#This Row],[Female Population]]</f>
        <v>0</v>
      </c>
      <c r="T9908" s="24">
        <f>Table1[[#This Row],[Male Voters]]/Table1[[#This Row],[Male Population]]</f>
        <v>0</v>
      </c>
      <c r="U9908" s="24">
        <f>Table1[[#This Row],[Total Voters]]/Table1[[#This Row],[Total Population]]</f>
        <v>0</v>
      </c>
      <c r="V9908" s="24">
        <f>Table1[[#This Row],[Female Ballots]]/Table1[[#This Row],[Female Population]]</f>
        <v>0</v>
      </c>
      <c r="W9908" s="24">
        <f>Table1[[#This Row],[Male Ballots]]/Table1[[#This Row],[Male Population]]</f>
        <v>0</v>
      </c>
      <c r="X9908" s="24">
        <f>Table1[[#This Row],[Total Ballots]]/Table1[[#This Row],[Total Population]]</f>
        <v>0</v>
      </c>
      <c r="Y9908" s="125" t="str">
        <f>IFERROR(Table1[[#This Row],[Female Ballots]]/Table1[[#This Row],[Female Voters]],"0.0%")</f>
        <v>0.0%</v>
      </c>
      <c r="Z9908" s="125" t="str">
        <f>IFERROR(Table1[[#This Row],[Male Ballots]]/Table1[[#This Row],[Male Voters]],"0.0%")</f>
        <v>0.0%</v>
      </c>
      <c r="AA9908" s="126" t="str">
        <f>IFERROR(Table1[[#This Row],[Total Ballots]]/Table1[[#This Row],[Total Voters]],"0.0%")</f>
        <v>0.0%</v>
      </c>
    </row>
    <row r="9909" spans="1:27" s="7" customFormat="1" x14ac:dyDescent="0.35">
      <c r="A9909" s="8" t="s">
        <v>24</v>
      </c>
      <c r="B9909" s="17">
        <v>2000</v>
      </c>
      <c r="C9909" s="16" t="s">
        <v>82</v>
      </c>
      <c r="D9909" s="17"/>
      <c r="E9909" s="35" t="s">
        <v>73</v>
      </c>
      <c r="F9909" s="35" t="s">
        <v>77</v>
      </c>
      <c r="G9909" s="51" t="s">
        <v>63</v>
      </c>
      <c r="H9909" s="10">
        <v>1035</v>
      </c>
      <c r="I9909" s="10">
        <v>961</v>
      </c>
      <c r="J9909" s="53">
        <v>1996</v>
      </c>
      <c r="K9909" s="55"/>
      <c r="L9909" s="57"/>
      <c r="M9909" s="57"/>
      <c r="N9909" s="59"/>
      <c r="O9909" s="61"/>
      <c r="P9909" s="10"/>
      <c r="Q9909" s="10"/>
      <c r="R9909" s="11"/>
      <c r="S9909" s="24">
        <f>Table1[[#This Row],[Female Voters]]/Table1[[#This Row],[Female Population]]</f>
        <v>0</v>
      </c>
      <c r="T9909" s="24">
        <f>Table1[[#This Row],[Male Voters]]/Table1[[#This Row],[Male Population]]</f>
        <v>0</v>
      </c>
      <c r="U9909" s="24">
        <f>Table1[[#This Row],[Total Voters]]/Table1[[#This Row],[Total Population]]</f>
        <v>0</v>
      </c>
      <c r="V9909" s="24">
        <f>Table1[[#This Row],[Female Ballots]]/Table1[[#This Row],[Female Population]]</f>
        <v>0</v>
      </c>
      <c r="W9909" s="24">
        <f>Table1[[#This Row],[Male Ballots]]/Table1[[#This Row],[Male Population]]</f>
        <v>0</v>
      </c>
      <c r="X9909" s="24">
        <f>Table1[[#This Row],[Total Ballots]]/Table1[[#This Row],[Total Population]]</f>
        <v>0</v>
      </c>
      <c r="Y9909" s="125" t="str">
        <f>IFERROR(Table1[[#This Row],[Female Ballots]]/Table1[[#This Row],[Female Voters]],"0.0%")</f>
        <v>0.0%</v>
      </c>
      <c r="Z9909" s="125" t="str">
        <f>IFERROR(Table1[[#This Row],[Male Ballots]]/Table1[[#This Row],[Male Voters]],"0.0%")</f>
        <v>0.0%</v>
      </c>
      <c r="AA9909" s="126" t="str">
        <f>IFERROR(Table1[[#This Row],[Total Ballots]]/Table1[[#This Row],[Total Voters]],"0.0%")</f>
        <v>0.0%</v>
      </c>
    </row>
    <row r="9910" spans="1:27" s="7" customFormat="1" x14ac:dyDescent="0.35">
      <c r="A9910" s="8" t="s">
        <v>24</v>
      </c>
      <c r="B9910" s="17">
        <v>2000</v>
      </c>
      <c r="C9910" s="16" t="s">
        <v>82</v>
      </c>
      <c r="D9910" s="17"/>
      <c r="E9910" s="35" t="s">
        <v>73</v>
      </c>
      <c r="F9910" s="35" t="s">
        <v>77</v>
      </c>
      <c r="G9910" s="51" t="s">
        <v>64</v>
      </c>
      <c r="H9910" s="10">
        <v>1932</v>
      </c>
      <c r="I9910" s="10">
        <v>1752.01</v>
      </c>
      <c r="J9910" s="53">
        <v>3684.01</v>
      </c>
      <c r="K9910" s="55"/>
      <c r="L9910" s="57"/>
      <c r="M9910" s="57"/>
      <c r="N9910" s="59"/>
      <c r="O9910" s="61"/>
      <c r="P9910" s="10"/>
      <c r="Q9910" s="10"/>
      <c r="R9910" s="11"/>
      <c r="S9910" s="24">
        <f>Table1[[#This Row],[Female Voters]]/Table1[[#This Row],[Female Population]]</f>
        <v>0</v>
      </c>
      <c r="T9910" s="24">
        <f>Table1[[#This Row],[Male Voters]]/Table1[[#This Row],[Male Population]]</f>
        <v>0</v>
      </c>
      <c r="U9910" s="24">
        <f>Table1[[#This Row],[Total Voters]]/Table1[[#This Row],[Total Population]]</f>
        <v>0</v>
      </c>
      <c r="V9910" s="24">
        <f>Table1[[#This Row],[Female Ballots]]/Table1[[#This Row],[Female Population]]</f>
        <v>0</v>
      </c>
      <c r="W9910" s="24">
        <f>Table1[[#This Row],[Male Ballots]]/Table1[[#This Row],[Male Population]]</f>
        <v>0</v>
      </c>
      <c r="X9910" s="24">
        <f>Table1[[#This Row],[Total Ballots]]/Table1[[#This Row],[Total Population]]</f>
        <v>0</v>
      </c>
      <c r="Y9910" s="125" t="str">
        <f>IFERROR(Table1[[#This Row],[Female Ballots]]/Table1[[#This Row],[Female Voters]],"0.0%")</f>
        <v>0.0%</v>
      </c>
      <c r="Z9910" s="125" t="str">
        <f>IFERROR(Table1[[#This Row],[Male Ballots]]/Table1[[#This Row],[Male Voters]],"0.0%")</f>
        <v>0.0%</v>
      </c>
      <c r="AA9910" s="126" t="str">
        <f>IFERROR(Table1[[#This Row],[Total Ballots]]/Table1[[#This Row],[Total Voters]],"0.0%")</f>
        <v>0.0%</v>
      </c>
    </row>
    <row r="9911" spans="1:27" s="7" customFormat="1" x14ac:dyDescent="0.35">
      <c r="A9911" s="8" t="s">
        <v>24</v>
      </c>
      <c r="B9911" s="17">
        <v>2000</v>
      </c>
      <c r="C9911" s="16" t="s">
        <v>82</v>
      </c>
      <c r="D9911" s="17"/>
      <c r="E9911" s="35" t="s">
        <v>73</v>
      </c>
      <c r="F9911" s="35" t="s">
        <v>77</v>
      </c>
      <c r="G9911" s="51" t="s">
        <v>65</v>
      </c>
      <c r="H9911" s="10">
        <v>2522</v>
      </c>
      <c r="I9911" s="10">
        <v>2331</v>
      </c>
      <c r="J9911" s="53">
        <v>4853.01</v>
      </c>
      <c r="K9911" s="55"/>
      <c r="L9911" s="57"/>
      <c r="M9911" s="57"/>
      <c r="N9911" s="59"/>
      <c r="O9911" s="61"/>
      <c r="P9911" s="10"/>
      <c r="Q9911" s="10"/>
      <c r="R9911" s="11"/>
      <c r="S9911" s="24">
        <f>Table1[[#This Row],[Female Voters]]/Table1[[#This Row],[Female Population]]</f>
        <v>0</v>
      </c>
      <c r="T9911" s="24">
        <f>Table1[[#This Row],[Male Voters]]/Table1[[#This Row],[Male Population]]</f>
        <v>0</v>
      </c>
      <c r="U9911" s="24">
        <f>Table1[[#This Row],[Total Voters]]/Table1[[#This Row],[Total Population]]</f>
        <v>0</v>
      </c>
      <c r="V9911" s="24">
        <f>Table1[[#This Row],[Female Ballots]]/Table1[[#This Row],[Female Population]]</f>
        <v>0</v>
      </c>
      <c r="W9911" s="24">
        <f>Table1[[#This Row],[Male Ballots]]/Table1[[#This Row],[Male Population]]</f>
        <v>0</v>
      </c>
      <c r="X9911" s="24">
        <f>Table1[[#This Row],[Total Ballots]]/Table1[[#This Row],[Total Population]]</f>
        <v>0</v>
      </c>
      <c r="Y9911" s="125" t="str">
        <f>IFERROR(Table1[[#This Row],[Female Ballots]]/Table1[[#This Row],[Female Voters]],"0.0%")</f>
        <v>0.0%</v>
      </c>
      <c r="Z9911" s="125" t="str">
        <f>IFERROR(Table1[[#This Row],[Male Ballots]]/Table1[[#This Row],[Male Voters]],"0.0%")</f>
        <v>0.0%</v>
      </c>
      <c r="AA9911" s="126" t="str">
        <f>IFERROR(Table1[[#This Row],[Total Ballots]]/Table1[[#This Row],[Total Voters]],"0.0%")</f>
        <v>0.0%</v>
      </c>
    </row>
    <row r="9912" spans="1:27" s="7" customFormat="1" x14ac:dyDescent="0.35">
      <c r="A9912" s="8" t="s">
        <v>24</v>
      </c>
      <c r="B9912" s="17">
        <v>2000</v>
      </c>
      <c r="C9912" s="16" t="s">
        <v>82</v>
      </c>
      <c r="D9912" s="17"/>
      <c r="E9912" s="35" t="s">
        <v>73</v>
      </c>
      <c r="F9912" s="35" t="s">
        <v>77</v>
      </c>
      <c r="G9912" s="51" t="s">
        <v>66</v>
      </c>
      <c r="H9912" s="10">
        <v>1906.99</v>
      </c>
      <c r="I9912" s="10">
        <v>1805</v>
      </c>
      <c r="J9912" s="53">
        <v>3711.98</v>
      </c>
      <c r="K9912" s="55"/>
      <c r="L9912" s="57"/>
      <c r="M9912" s="57"/>
      <c r="N9912" s="59"/>
      <c r="O9912" s="61"/>
      <c r="P9912" s="10"/>
      <c r="Q9912" s="10"/>
      <c r="R9912" s="11"/>
      <c r="S9912" s="24">
        <f>Table1[[#This Row],[Female Voters]]/Table1[[#This Row],[Female Population]]</f>
        <v>0</v>
      </c>
      <c r="T9912" s="24">
        <f>Table1[[#This Row],[Male Voters]]/Table1[[#This Row],[Male Population]]</f>
        <v>0</v>
      </c>
      <c r="U9912" s="24">
        <f>Table1[[#This Row],[Total Voters]]/Table1[[#This Row],[Total Population]]</f>
        <v>0</v>
      </c>
      <c r="V9912" s="24">
        <f>Table1[[#This Row],[Female Ballots]]/Table1[[#This Row],[Female Population]]</f>
        <v>0</v>
      </c>
      <c r="W9912" s="24">
        <f>Table1[[#This Row],[Male Ballots]]/Table1[[#This Row],[Male Population]]</f>
        <v>0</v>
      </c>
      <c r="X9912" s="24">
        <f>Table1[[#This Row],[Total Ballots]]/Table1[[#This Row],[Total Population]]</f>
        <v>0</v>
      </c>
      <c r="Y9912" s="125" t="str">
        <f>IFERROR(Table1[[#This Row],[Female Ballots]]/Table1[[#This Row],[Female Voters]],"0.0%")</f>
        <v>0.0%</v>
      </c>
      <c r="Z9912" s="125" t="str">
        <f>IFERROR(Table1[[#This Row],[Male Ballots]]/Table1[[#This Row],[Male Voters]],"0.0%")</f>
        <v>0.0%</v>
      </c>
      <c r="AA9912" s="126" t="str">
        <f>IFERROR(Table1[[#This Row],[Total Ballots]]/Table1[[#This Row],[Total Voters]],"0.0%")</f>
        <v>0.0%</v>
      </c>
    </row>
    <row r="9913" spans="1:27" s="7" customFormat="1" x14ac:dyDescent="0.35">
      <c r="A9913" s="8" t="s">
        <v>24</v>
      </c>
      <c r="B9913" s="17">
        <v>2000</v>
      </c>
      <c r="C9913" s="16" t="s">
        <v>82</v>
      </c>
      <c r="D9913" s="17"/>
      <c r="E9913" s="35" t="s">
        <v>73</v>
      </c>
      <c r="F9913" s="35" t="s">
        <v>77</v>
      </c>
      <c r="G9913" s="51" t="s">
        <v>67</v>
      </c>
      <c r="H9913" s="10">
        <v>2851.99</v>
      </c>
      <c r="I9913" s="10">
        <v>2698</v>
      </c>
      <c r="J9913" s="53">
        <v>5549.97</v>
      </c>
      <c r="K9913" s="55"/>
      <c r="L9913" s="57"/>
      <c r="M9913" s="57"/>
      <c r="N9913" s="59"/>
      <c r="O9913" s="61"/>
      <c r="P9913" s="10"/>
      <c r="Q9913" s="10"/>
      <c r="R9913" s="11"/>
      <c r="S9913" s="24">
        <f>Table1[[#This Row],[Female Voters]]/Table1[[#This Row],[Female Population]]</f>
        <v>0</v>
      </c>
      <c r="T9913" s="24">
        <f>Table1[[#This Row],[Male Voters]]/Table1[[#This Row],[Male Population]]</f>
        <v>0</v>
      </c>
      <c r="U9913" s="24">
        <f>Table1[[#This Row],[Total Voters]]/Table1[[#This Row],[Total Population]]</f>
        <v>0</v>
      </c>
      <c r="V9913" s="24">
        <f>Table1[[#This Row],[Female Ballots]]/Table1[[#This Row],[Female Population]]</f>
        <v>0</v>
      </c>
      <c r="W9913" s="24">
        <f>Table1[[#This Row],[Male Ballots]]/Table1[[#This Row],[Male Population]]</f>
        <v>0</v>
      </c>
      <c r="X9913" s="24">
        <f>Table1[[#This Row],[Total Ballots]]/Table1[[#This Row],[Total Population]]</f>
        <v>0</v>
      </c>
      <c r="Y9913" s="125" t="str">
        <f>IFERROR(Table1[[#This Row],[Female Ballots]]/Table1[[#This Row],[Female Voters]],"0.0%")</f>
        <v>0.0%</v>
      </c>
      <c r="Z9913" s="125" t="str">
        <f>IFERROR(Table1[[#This Row],[Male Ballots]]/Table1[[#This Row],[Male Voters]],"0.0%")</f>
        <v>0.0%</v>
      </c>
      <c r="AA9913" s="126" t="str">
        <f>IFERROR(Table1[[#This Row],[Total Ballots]]/Table1[[#This Row],[Total Voters]],"0.0%")</f>
        <v>0.0%</v>
      </c>
    </row>
    <row r="9914" spans="1:27" s="7" customFormat="1" x14ac:dyDescent="0.35">
      <c r="A9914" s="8" t="s">
        <v>47</v>
      </c>
      <c r="B9914" s="17">
        <v>2000</v>
      </c>
      <c r="C9914" s="16" t="s">
        <v>82</v>
      </c>
      <c r="D9914" s="17" t="s">
        <v>69</v>
      </c>
      <c r="E9914" s="35" t="s">
        <v>73</v>
      </c>
      <c r="F9914" s="35" t="s">
        <v>77</v>
      </c>
      <c r="G9914" s="51" t="s">
        <v>79</v>
      </c>
      <c r="H9914" s="10">
        <v>682303.01</v>
      </c>
      <c r="I9914" s="10">
        <v>664096.98</v>
      </c>
      <c r="J9914" s="53">
        <v>1346399.98</v>
      </c>
      <c r="K9914" s="55"/>
      <c r="L9914" s="57"/>
      <c r="M9914" s="57"/>
      <c r="N9914" s="59">
        <v>1073280</v>
      </c>
      <c r="O9914" s="61"/>
      <c r="P9914" s="10"/>
      <c r="Q9914" s="10"/>
      <c r="R9914" s="11">
        <v>799163</v>
      </c>
      <c r="S9914" s="24">
        <f>Table1[[#This Row],[Female Voters]]/Table1[[#This Row],[Female Population]]</f>
        <v>0</v>
      </c>
      <c r="T9914" s="24">
        <f>Table1[[#This Row],[Male Voters]]/Table1[[#This Row],[Male Population]]</f>
        <v>0</v>
      </c>
      <c r="U9914" s="24">
        <f>Table1[[#This Row],[Total Voters]]/Table1[[#This Row],[Total Population]]</f>
        <v>0.79714796193030246</v>
      </c>
      <c r="V9914" s="24">
        <f>Table1[[#This Row],[Female Ballots]]/Table1[[#This Row],[Female Population]]</f>
        <v>0</v>
      </c>
      <c r="W9914" s="24">
        <f>Table1[[#This Row],[Male Ballots]]/Table1[[#This Row],[Male Population]]</f>
        <v>0</v>
      </c>
      <c r="X9914" s="24">
        <f>Table1[[#This Row],[Total Ballots]]/Table1[[#This Row],[Total Population]]</f>
        <v>0.59355541582821469</v>
      </c>
      <c r="Y9914" s="125" t="str">
        <f>IFERROR(Table1[[#This Row],[Female Ballots]]/Table1[[#This Row],[Female Voters]],"0.0%")</f>
        <v>0.0%</v>
      </c>
      <c r="Z9914" s="125" t="str">
        <f>IFERROR(Table1[[#This Row],[Male Ballots]]/Table1[[#This Row],[Male Voters]],"0.0%")</f>
        <v>0.0%</v>
      </c>
      <c r="AA9914" s="126">
        <f>IFERROR(Table1[[#This Row],[Total Ballots]]/Table1[[#This Row],[Total Voters]],"0.0%")</f>
        <v>0.7445987999403697</v>
      </c>
    </row>
    <row r="9915" spans="1:27" s="7" customFormat="1" x14ac:dyDescent="0.35">
      <c r="A9915" s="8" t="s">
        <v>47</v>
      </c>
      <c r="B9915" s="17">
        <v>2000</v>
      </c>
      <c r="C9915" s="16" t="s">
        <v>82</v>
      </c>
      <c r="D9915" s="17" t="s">
        <v>69</v>
      </c>
      <c r="E9915" s="35" t="s">
        <v>73</v>
      </c>
      <c r="F9915" s="35" t="s">
        <v>77</v>
      </c>
      <c r="G9915" s="51" t="s">
        <v>62</v>
      </c>
      <c r="H9915" s="10">
        <v>79519.960000000006</v>
      </c>
      <c r="I9915" s="10">
        <v>81166.960000000006</v>
      </c>
      <c r="J9915" s="53">
        <v>160686.93</v>
      </c>
      <c r="K9915" s="55"/>
      <c r="L9915" s="57"/>
      <c r="M9915" s="57"/>
      <c r="N9915" s="59"/>
      <c r="O9915" s="61"/>
      <c r="P9915" s="10"/>
      <c r="Q9915" s="10"/>
      <c r="R9915" s="11"/>
      <c r="S9915" s="24">
        <f>Table1[[#This Row],[Female Voters]]/Table1[[#This Row],[Female Population]]</f>
        <v>0</v>
      </c>
      <c r="T9915" s="24">
        <f>Table1[[#This Row],[Male Voters]]/Table1[[#This Row],[Male Population]]</f>
        <v>0</v>
      </c>
      <c r="U9915" s="24">
        <f>Table1[[#This Row],[Total Voters]]/Table1[[#This Row],[Total Population]]</f>
        <v>0</v>
      </c>
      <c r="V9915" s="24">
        <f>Table1[[#This Row],[Female Ballots]]/Table1[[#This Row],[Female Population]]</f>
        <v>0</v>
      </c>
      <c r="W9915" s="24">
        <f>Table1[[#This Row],[Male Ballots]]/Table1[[#This Row],[Male Population]]</f>
        <v>0</v>
      </c>
      <c r="X9915" s="24">
        <f>Table1[[#This Row],[Total Ballots]]/Table1[[#This Row],[Total Population]]</f>
        <v>0</v>
      </c>
      <c r="Y9915" s="125" t="str">
        <f>IFERROR(Table1[[#This Row],[Female Ballots]]/Table1[[#This Row],[Female Voters]],"0.0%")</f>
        <v>0.0%</v>
      </c>
      <c r="Z9915" s="125" t="str">
        <f>IFERROR(Table1[[#This Row],[Male Ballots]]/Table1[[#This Row],[Male Voters]],"0.0%")</f>
        <v>0.0%</v>
      </c>
      <c r="AA9915" s="126" t="str">
        <f>IFERROR(Table1[[#This Row],[Total Ballots]]/Table1[[#This Row],[Total Voters]],"0.0%")</f>
        <v>0.0%</v>
      </c>
    </row>
    <row r="9916" spans="1:27" s="7" customFormat="1" x14ac:dyDescent="0.35">
      <c r="A9916" s="8" t="s">
        <v>47</v>
      </c>
      <c r="B9916" s="17">
        <v>2000</v>
      </c>
      <c r="C9916" s="16" t="s">
        <v>82</v>
      </c>
      <c r="D9916" s="17" t="s">
        <v>69</v>
      </c>
      <c r="E9916" s="35" t="s">
        <v>73</v>
      </c>
      <c r="F9916" s="35" t="s">
        <v>77</v>
      </c>
      <c r="G9916" s="51" t="s">
        <v>63</v>
      </c>
      <c r="H9916" s="10">
        <v>142499.96</v>
      </c>
      <c r="I9916" s="10">
        <v>151945.96</v>
      </c>
      <c r="J9916" s="53">
        <v>294445.91000000003</v>
      </c>
      <c r="K9916" s="55"/>
      <c r="L9916" s="57"/>
      <c r="M9916" s="57"/>
      <c r="N9916" s="59"/>
      <c r="O9916" s="61"/>
      <c r="P9916" s="10"/>
      <c r="Q9916" s="10"/>
      <c r="R9916" s="11"/>
      <c r="S9916" s="24">
        <f>Table1[[#This Row],[Female Voters]]/Table1[[#This Row],[Female Population]]</f>
        <v>0</v>
      </c>
      <c r="T9916" s="24">
        <f>Table1[[#This Row],[Male Voters]]/Table1[[#This Row],[Male Population]]</f>
        <v>0</v>
      </c>
      <c r="U9916" s="24">
        <f>Table1[[#This Row],[Total Voters]]/Table1[[#This Row],[Total Population]]</f>
        <v>0</v>
      </c>
      <c r="V9916" s="24">
        <f>Table1[[#This Row],[Female Ballots]]/Table1[[#This Row],[Female Population]]</f>
        <v>0</v>
      </c>
      <c r="W9916" s="24">
        <f>Table1[[#This Row],[Male Ballots]]/Table1[[#This Row],[Male Population]]</f>
        <v>0</v>
      </c>
      <c r="X9916" s="24">
        <f>Table1[[#This Row],[Total Ballots]]/Table1[[#This Row],[Total Population]]</f>
        <v>0</v>
      </c>
      <c r="Y9916" s="125" t="str">
        <f>IFERROR(Table1[[#This Row],[Female Ballots]]/Table1[[#This Row],[Female Voters]],"0.0%")</f>
        <v>0.0%</v>
      </c>
      <c r="Z9916" s="125" t="str">
        <f>IFERROR(Table1[[#This Row],[Male Ballots]]/Table1[[#This Row],[Male Voters]],"0.0%")</f>
        <v>0.0%</v>
      </c>
      <c r="AA9916" s="126" t="str">
        <f>IFERROR(Table1[[#This Row],[Total Ballots]]/Table1[[#This Row],[Total Voters]],"0.0%")</f>
        <v>0.0%</v>
      </c>
    </row>
    <row r="9917" spans="1:27" s="7" customFormat="1" x14ac:dyDescent="0.35">
      <c r="A9917" s="8" t="s">
        <v>47</v>
      </c>
      <c r="B9917" s="17">
        <v>2000</v>
      </c>
      <c r="C9917" s="16" t="s">
        <v>82</v>
      </c>
      <c r="D9917" s="17" t="s">
        <v>69</v>
      </c>
      <c r="E9917" s="35" t="s">
        <v>73</v>
      </c>
      <c r="F9917" s="35" t="s">
        <v>77</v>
      </c>
      <c r="G9917" s="51" t="s">
        <v>64</v>
      </c>
      <c r="H9917" s="10">
        <v>152016.97</v>
      </c>
      <c r="I9917" s="10">
        <v>156813.98000000001</v>
      </c>
      <c r="J9917" s="53">
        <v>308830.95999999996</v>
      </c>
      <c r="K9917" s="55"/>
      <c r="L9917" s="57"/>
      <c r="M9917" s="57"/>
      <c r="N9917" s="59"/>
      <c r="O9917" s="61"/>
      <c r="P9917" s="10"/>
      <c r="Q9917" s="10"/>
      <c r="R9917" s="11"/>
      <c r="S9917" s="24">
        <f>Table1[[#This Row],[Female Voters]]/Table1[[#This Row],[Female Population]]</f>
        <v>0</v>
      </c>
      <c r="T9917" s="24">
        <f>Table1[[#This Row],[Male Voters]]/Table1[[#This Row],[Male Population]]</f>
        <v>0</v>
      </c>
      <c r="U9917" s="24">
        <f>Table1[[#This Row],[Total Voters]]/Table1[[#This Row],[Total Population]]</f>
        <v>0</v>
      </c>
      <c r="V9917" s="24">
        <f>Table1[[#This Row],[Female Ballots]]/Table1[[#This Row],[Female Population]]</f>
        <v>0</v>
      </c>
      <c r="W9917" s="24">
        <f>Table1[[#This Row],[Male Ballots]]/Table1[[#This Row],[Male Population]]</f>
        <v>0</v>
      </c>
      <c r="X9917" s="24">
        <f>Table1[[#This Row],[Total Ballots]]/Table1[[#This Row],[Total Population]]</f>
        <v>0</v>
      </c>
      <c r="Y9917" s="125" t="str">
        <f>IFERROR(Table1[[#This Row],[Female Ballots]]/Table1[[#This Row],[Female Voters]],"0.0%")</f>
        <v>0.0%</v>
      </c>
      <c r="Z9917" s="125" t="str">
        <f>IFERROR(Table1[[#This Row],[Male Ballots]]/Table1[[#This Row],[Male Voters]],"0.0%")</f>
        <v>0.0%</v>
      </c>
      <c r="AA9917" s="126" t="str">
        <f>IFERROR(Table1[[#This Row],[Total Ballots]]/Table1[[#This Row],[Total Voters]],"0.0%")</f>
        <v>0.0%</v>
      </c>
    </row>
    <row r="9918" spans="1:27" s="7" customFormat="1" x14ac:dyDescent="0.35">
      <c r="A9918" s="8" t="s">
        <v>47</v>
      </c>
      <c r="B9918" s="17">
        <v>2000</v>
      </c>
      <c r="C9918" s="16" t="s">
        <v>82</v>
      </c>
      <c r="D9918" s="17" t="s">
        <v>69</v>
      </c>
      <c r="E9918" s="35" t="s">
        <v>73</v>
      </c>
      <c r="F9918" s="35" t="s">
        <v>77</v>
      </c>
      <c r="G9918" s="51" t="s">
        <v>65</v>
      </c>
      <c r="H9918" s="10">
        <v>130668.01000000001</v>
      </c>
      <c r="I9918" s="10">
        <v>128469.01000000001</v>
      </c>
      <c r="J9918" s="53">
        <v>259137.01</v>
      </c>
      <c r="K9918" s="55"/>
      <c r="L9918" s="57"/>
      <c r="M9918" s="57"/>
      <c r="N9918" s="59"/>
      <c r="O9918" s="61"/>
      <c r="P9918" s="10"/>
      <c r="Q9918" s="10"/>
      <c r="R9918" s="11"/>
      <c r="S9918" s="24">
        <f>Table1[[#This Row],[Female Voters]]/Table1[[#This Row],[Female Population]]</f>
        <v>0</v>
      </c>
      <c r="T9918" s="24">
        <f>Table1[[#This Row],[Male Voters]]/Table1[[#This Row],[Male Population]]</f>
        <v>0</v>
      </c>
      <c r="U9918" s="24">
        <f>Table1[[#This Row],[Total Voters]]/Table1[[#This Row],[Total Population]]</f>
        <v>0</v>
      </c>
      <c r="V9918" s="24">
        <f>Table1[[#This Row],[Female Ballots]]/Table1[[#This Row],[Female Population]]</f>
        <v>0</v>
      </c>
      <c r="W9918" s="24">
        <f>Table1[[#This Row],[Male Ballots]]/Table1[[#This Row],[Male Population]]</f>
        <v>0</v>
      </c>
      <c r="X9918" s="24">
        <f>Table1[[#This Row],[Total Ballots]]/Table1[[#This Row],[Total Population]]</f>
        <v>0</v>
      </c>
      <c r="Y9918" s="125" t="str">
        <f>IFERROR(Table1[[#This Row],[Female Ballots]]/Table1[[#This Row],[Female Voters]],"0.0%")</f>
        <v>0.0%</v>
      </c>
      <c r="Z9918" s="125" t="str">
        <f>IFERROR(Table1[[#This Row],[Male Ballots]]/Table1[[#This Row],[Male Voters]],"0.0%")</f>
        <v>0.0%</v>
      </c>
      <c r="AA9918" s="126" t="str">
        <f>IFERROR(Table1[[#This Row],[Total Ballots]]/Table1[[#This Row],[Total Voters]],"0.0%")</f>
        <v>0.0%</v>
      </c>
    </row>
    <row r="9919" spans="1:27" s="7" customFormat="1" x14ac:dyDescent="0.35">
      <c r="A9919" s="8" t="s">
        <v>47</v>
      </c>
      <c r="B9919" s="17">
        <v>2000</v>
      </c>
      <c r="C9919" s="16" t="s">
        <v>82</v>
      </c>
      <c r="D9919" s="17" t="s">
        <v>69</v>
      </c>
      <c r="E9919" s="35" t="s">
        <v>73</v>
      </c>
      <c r="F9919" s="35" t="s">
        <v>77</v>
      </c>
      <c r="G9919" s="51" t="s">
        <v>66</v>
      </c>
      <c r="H9919" s="10">
        <v>71095.02</v>
      </c>
      <c r="I9919" s="10">
        <v>70432.02</v>
      </c>
      <c r="J9919" s="53">
        <v>141527.03</v>
      </c>
      <c r="K9919" s="55"/>
      <c r="L9919" s="57"/>
      <c r="M9919" s="57"/>
      <c r="N9919" s="59"/>
      <c r="O9919" s="61"/>
      <c r="P9919" s="10"/>
      <c r="Q9919" s="10"/>
      <c r="R9919" s="11"/>
      <c r="S9919" s="24">
        <f>Table1[[#This Row],[Female Voters]]/Table1[[#This Row],[Female Population]]</f>
        <v>0</v>
      </c>
      <c r="T9919" s="24">
        <f>Table1[[#This Row],[Male Voters]]/Table1[[#This Row],[Male Population]]</f>
        <v>0</v>
      </c>
      <c r="U9919" s="24">
        <f>Table1[[#This Row],[Total Voters]]/Table1[[#This Row],[Total Population]]</f>
        <v>0</v>
      </c>
      <c r="V9919" s="24">
        <f>Table1[[#This Row],[Female Ballots]]/Table1[[#This Row],[Female Population]]</f>
        <v>0</v>
      </c>
      <c r="W9919" s="24">
        <f>Table1[[#This Row],[Male Ballots]]/Table1[[#This Row],[Male Population]]</f>
        <v>0</v>
      </c>
      <c r="X9919" s="24">
        <f>Table1[[#This Row],[Total Ballots]]/Table1[[#This Row],[Total Population]]</f>
        <v>0</v>
      </c>
      <c r="Y9919" s="125" t="str">
        <f>IFERROR(Table1[[#This Row],[Female Ballots]]/Table1[[#This Row],[Female Voters]],"0.0%")</f>
        <v>0.0%</v>
      </c>
      <c r="Z9919" s="125" t="str">
        <f>IFERROR(Table1[[#This Row],[Male Ballots]]/Table1[[#This Row],[Male Voters]],"0.0%")</f>
        <v>0.0%</v>
      </c>
      <c r="AA9919" s="126" t="str">
        <f>IFERROR(Table1[[#This Row],[Total Ballots]]/Table1[[#This Row],[Total Voters]],"0.0%")</f>
        <v>0.0%</v>
      </c>
    </row>
    <row r="9920" spans="1:27" s="7" customFormat="1" x14ac:dyDescent="0.35">
      <c r="A9920" s="8" t="s">
        <v>47</v>
      </c>
      <c r="B9920" s="17">
        <v>2000</v>
      </c>
      <c r="C9920" s="16" t="s">
        <v>82</v>
      </c>
      <c r="D9920" s="17" t="s">
        <v>69</v>
      </c>
      <c r="E9920" s="35" t="s">
        <v>73</v>
      </c>
      <c r="F9920" s="35" t="s">
        <v>77</v>
      </c>
      <c r="G9920" s="51" t="s">
        <v>67</v>
      </c>
      <c r="H9920" s="10">
        <v>106503.09</v>
      </c>
      <c r="I9920" s="10">
        <v>75269.049999999988</v>
      </c>
      <c r="J9920" s="53">
        <v>181772.13999999998</v>
      </c>
      <c r="K9920" s="55"/>
      <c r="L9920" s="57"/>
      <c r="M9920" s="57"/>
      <c r="N9920" s="59"/>
      <c r="O9920" s="61"/>
      <c r="P9920" s="10"/>
      <c r="Q9920" s="10"/>
      <c r="R9920" s="11"/>
      <c r="S9920" s="24">
        <f>Table1[[#This Row],[Female Voters]]/Table1[[#This Row],[Female Population]]</f>
        <v>0</v>
      </c>
      <c r="T9920" s="24">
        <f>Table1[[#This Row],[Male Voters]]/Table1[[#This Row],[Male Population]]</f>
        <v>0</v>
      </c>
      <c r="U9920" s="24">
        <f>Table1[[#This Row],[Total Voters]]/Table1[[#This Row],[Total Population]]</f>
        <v>0</v>
      </c>
      <c r="V9920" s="24">
        <f>Table1[[#This Row],[Female Ballots]]/Table1[[#This Row],[Female Population]]</f>
        <v>0</v>
      </c>
      <c r="W9920" s="24">
        <f>Table1[[#This Row],[Male Ballots]]/Table1[[#This Row],[Male Population]]</f>
        <v>0</v>
      </c>
      <c r="X9920" s="24">
        <f>Table1[[#This Row],[Total Ballots]]/Table1[[#This Row],[Total Population]]</f>
        <v>0</v>
      </c>
      <c r="Y9920" s="125" t="str">
        <f>IFERROR(Table1[[#This Row],[Female Ballots]]/Table1[[#This Row],[Female Voters]],"0.0%")</f>
        <v>0.0%</v>
      </c>
      <c r="Z9920" s="125" t="str">
        <f>IFERROR(Table1[[#This Row],[Male Ballots]]/Table1[[#This Row],[Male Voters]],"0.0%")</f>
        <v>0.0%</v>
      </c>
      <c r="AA9920" s="126" t="str">
        <f>IFERROR(Table1[[#This Row],[Total Ballots]]/Table1[[#This Row],[Total Voters]],"0.0%")</f>
        <v>0.0%</v>
      </c>
    </row>
    <row r="9921" spans="1:27" s="7" customFormat="1" x14ac:dyDescent="0.35">
      <c r="A9921" s="8" t="s">
        <v>39</v>
      </c>
      <c r="B9921" s="17">
        <v>2000</v>
      </c>
      <c r="C9921" s="16" t="s">
        <v>82</v>
      </c>
      <c r="D9921" s="17" t="s">
        <v>70</v>
      </c>
      <c r="E9921" s="35" t="s">
        <v>74</v>
      </c>
      <c r="F9921" s="35" t="s">
        <v>77</v>
      </c>
      <c r="G9921" s="51" t="s">
        <v>79</v>
      </c>
      <c r="H9921" s="10">
        <v>84441.95</v>
      </c>
      <c r="I9921" s="10">
        <v>85462.93</v>
      </c>
      <c r="J9921" s="53">
        <v>169904.91000000003</v>
      </c>
      <c r="K9921" s="55"/>
      <c r="L9921" s="57"/>
      <c r="M9921" s="57"/>
      <c r="N9921" s="59">
        <v>131950</v>
      </c>
      <c r="O9921" s="61"/>
      <c r="P9921" s="10"/>
      <c r="Q9921" s="10"/>
      <c r="R9921" s="11">
        <v>104235</v>
      </c>
      <c r="S9921" s="24">
        <f>Table1[[#This Row],[Female Voters]]/Table1[[#This Row],[Female Population]]</f>
        <v>0</v>
      </c>
      <c r="T9921" s="24">
        <f>Table1[[#This Row],[Male Voters]]/Table1[[#This Row],[Male Population]]</f>
        <v>0</v>
      </c>
      <c r="U9921" s="24">
        <f>Table1[[#This Row],[Total Voters]]/Table1[[#This Row],[Total Population]]</f>
        <v>0.77661087016261021</v>
      </c>
      <c r="V9921" s="24">
        <f>Table1[[#This Row],[Female Ballots]]/Table1[[#This Row],[Female Population]]</f>
        <v>0</v>
      </c>
      <c r="W9921" s="24">
        <f>Table1[[#This Row],[Male Ballots]]/Table1[[#This Row],[Male Population]]</f>
        <v>0</v>
      </c>
      <c r="X9921" s="24">
        <f>Table1[[#This Row],[Total Ballots]]/Table1[[#This Row],[Total Population]]</f>
        <v>0.61349021638044465</v>
      </c>
      <c r="Y9921" s="125" t="str">
        <f>IFERROR(Table1[[#This Row],[Female Ballots]]/Table1[[#This Row],[Female Voters]],"0.0%")</f>
        <v>0.0%</v>
      </c>
      <c r="Z9921" s="125" t="str">
        <f>IFERROR(Table1[[#This Row],[Male Ballots]]/Table1[[#This Row],[Male Voters]],"0.0%")</f>
        <v>0.0%</v>
      </c>
      <c r="AA9921" s="126">
        <f>IFERROR(Table1[[#This Row],[Total Ballots]]/Table1[[#This Row],[Total Voters]],"0.0%")</f>
        <v>0.78995831754452439</v>
      </c>
    </row>
    <row r="9922" spans="1:27" s="7" customFormat="1" x14ac:dyDescent="0.35">
      <c r="A9922" s="8" t="s">
        <v>39</v>
      </c>
      <c r="B9922" s="17">
        <v>2000</v>
      </c>
      <c r="C9922" s="16" t="s">
        <v>82</v>
      </c>
      <c r="D9922" s="17" t="s">
        <v>70</v>
      </c>
      <c r="E9922" s="35" t="s">
        <v>74</v>
      </c>
      <c r="F9922" s="35" t="s">
        <v>77</v>
      </c>
      <c r="G9922" s="51" t="s">
        <v>62</v>
      </c>
      <c r="H9922" s="10">
        <v>9334</v>
      </c>
      <c r="I9922" s="10">
        <v>12016.99</v>
      </c>
      <c r="J9922" s="53">
        <v>21350.989999999998</v>
      </c>
      <c r="K9922" s="55"/>
      <c r="L9922" s="57"/>
      <c r="M9922" s="57"/>
      <c r="N9922" s="59"/>
      <c r="O9922" s="61"/>
      <c r="P9922" s="10"/>
      <c r="Q9922" s="10"/>
      <c r="R9922" s="11"/>
      <c r="S9922" s="24">
        <f>Table1[[#This Row],[Female Voters]]/Table1[[#This Row],[Female Population]]</f>
        <v>0</v>
      </c>
      <c r="T9922" s="24">
        <f>Table1[[#This Row],[Male Voters]]/Table1[[#This Row],[Male Population]]</f>
        <v>0</v>
      </c>
      <c r="U9922" s="24">
        <f>Table1[[#This Row],[Total Voters]]/Table1[[#This Row],[Total Population]]</f>
        <v>0</v>
      </c>
      <c r="V9922" s="24">
        <f>Table1[[#This Row],[Female Ballots]]/Table1[[#This Row],[Female Population]]</f>
        <v>0</v>
      </c>
      <c r="W9922" s="24">
        <f>Table1[[#This Row],[Male Ballots]]/Table1[[#This Row],[Male Population]]</f>
        <v>0</v>
      </c>
      <c r="X9922" s="24">
        <f>Table1[[#This Row],[Total Ballots]]/Table1[[#This Row],[Total Population]]</f>
        <v>0</v>
      </c>
      <c r="Y9922" s="125" t="str">
        <f>IFERROR(Table1[[#This Row],[Female Ballots]]/Table1[[#This Row],[Female Voters]],"0.0%")</f>
        <v>0.0%</v>
      </c>
      <c r="Z9922" s="125" t="str">
        <f>IFERROR(Table1[[#This Row],[Male Ballots]]/Table1[[#This Row],[Male Voters]],"0.0%")</f>
        <v>0.0%</v>
      </c>
      <c r="AA9922" s="126" t="str">
        <f>IFERROR(Table1[[#This Row],[Total Ballots]]/Table1[[#This Row],[Total Voters]],"0.0%")</f>
        <v>0.0%</v>
      </c>
    </row>
    <row r="9923" spans="1:27" s="7" customFormat="1" x14ac:dyDescent="0.35">
      <c r="A9923" s="8" t="s">
        <v>39</v>
      </c>
      <c r="B9923" s="17">
        <v>2000</v>
      </c>
      <c r="C9923" s="16" t="s">
        <v>82</v>
      </c>
      <c r="D9923" s="17" t="s">
        <v>70</v>
      </c>
      <c r="E9923" s="35" t="s">
        <v>74</v>
      </c>
      <c r="F9923" s="35" t="s">
        <v>77</v>
      </c>
      <c r="G9923" s="51" t="s">
        <v>63</v>
      </c>
      <c r="H9923" s="10">
        <v>14292.99</v>
      </c>
      <c r="I9923" s="10">
        <v>15584.98</v>
      </c>
      <c r="J9923" s="53">
        <v>29877.98</v>
      </c>
      <c r="K9923" s="55"/>
      <c r="L9923" s="57"/>
      <c r="M9923" s="57"/>
      <c r="N9923" s="59"/>
      <c r="O9923" s="61"/>
      <c r="P9923" s="10"/>
      <c r="Q9923" s="10"/>
      <c r="R9923" s="11"/>
      <c r="S9923" s="24">
        <f>Table1[[#This Row],[Female Voters]]/Table1[[#This Row],[Female Population]]</f>
        <v>0</v>
      </c>
      <c r="T9923" s="24">
        <f>Table1[[#This Row],[Male Voters]]/Table1[[#This Row],[Male Population]]</f>
        <v>0</v>
      </c>
      <c r="U9923" s="24">
        <f>Table1[[#This Row],[Total Voters]]/Table1[[#This Row],[Total Population]]</f>
        <v>0</v>
      </c>
      <c r="V9923" s="24">
        <f>Table1[[#This Row],[Female Ballots]]/Table1[[#This Row],[Female Population]]</f>
        <v>0</v>
      </c>
      <c r="W9923" s="24">
        <f>Table1[[#This Row],[Male Ballots]]/Table1[[#This Row],[Male Population]]</f>
        <v>0</v>
      </c>
      <c r="X9923" s="24">
        <f>Table1[[#This Row],[Total Ballots]]/Table1[[#This Row],[Total Population]]</f>
        <v>0</v>
      </c>
      <c r="Y9923" s="125" t="str">
        <f>IFERROR(Table1[[#This Row],[Female Ballots]]/Table1[[#This Row],[Female Voters]],"0.0%")</f>
        <v>0.0%</v>
      </c>
      <c r="Z9923" s="125" t="str">
        <f>IFERROR(Table1[[#This Row],[Male Ballots]]/Table1[[#This Row],[Male Voters]],"0.0%")</f>
        <v>0.0%</v>
      </c>
      <c r="AA9923" s="126" t="str">
        <f>IFERROR(Table1[[#This Row],[Total Ballots]]/Table1[[#This Row],[Total Voters]],"0.0%")</f>
        <v>0.0%</v>
      </c>
    </row>
    <row r="9924" spans="1:27" s="7" customFormat="1" x14ac:dyDescent="0.35">
      <c r="A9924" s="8" t="s">
        <v>39</v>
      </c>
      <c r="B9924" s="17">
        <v>2000</v>
      </c>
      <c r="C9924" s="16" t="s">
        <v>82</v>
      </c>
      <c r="D9924" s="17" t="s">
        <v>70</v>
      </c>
      <c r="E9924" s="35" t="s">
        <v>74</v>
      </c>
      <c r="F9924" s="35" t="s">
        <v>77</v>
      </c>
      <c r="G9924" s="51" t="s">
        <v>64</v>
      </c>
      <c r="H9924" s="10">
        <v>19146.98</v>
      </c>
      <c r="I9924" s="10">
        <v>19729.98</v>
      </c>
      <c r="J9924" s="53">
        <v>38876.980000000003</v>
      </c>
      <c r="K9924" s="55"/>
      <c r="L9924" s="57"/>
      <c r="M9924" s="57"/>
      <c r="N9924" s="59"/>
      <c r="O9924" s="61"/>
      <c r="P9924" s="10"/>
      <c r="Q9924" s="10"/>
      <c r="R9924" s="11"/>
      <c r="S9924" s="24">
        <f>Table1[[#This Row],[Female Voters]]/Table1[[#This Row],[Female Population]]</f>
        <v>0</v>
      </c>
      <c r="T9924" s="24">
        <f>Table1[[#This Row],[Male Voters]]/Table1[[#This Row],[Male Population]]</f>
        <v>0</v>
      </c>
      <c r="U9924" s="24">
        <f>Table1[[#This Row],[Total Voters]]/Table1[[#This Row],[Total Population]]</f>
        <v>0</v>
      </c>
      <c r="V9924" s="24">
        <f>Table1[[#This Row],[Female Ballots]]/Table1[[#This Row],[Female Population]]</f>
        <v>0</v>
      </c>
      <c r="W9924" s="24">
        <f>Table1[[#This Row],[Male Ballots]]/Table1[[#This Row],[Male Population]]</f>
        <v>0</v>
      </c>
      <c r="X9924" s="24">
        <f>Table1[[#This Row],[Total Ballots]]/Table1[[#This Row],[Total Population]]</f>
        <v>0</v>
      </c>
      <c r="Y9924" s="125" t="str">
        <f>IFERROR(Table1[[#This Row],[Female Ballots]]/Table1[[#This Row],[Female Voters]],"0.0%")</f>
        <v>0.0%</v>
      </c>
      <c r="Z9924" s="125" t="str">
        <f>IFERROR(Table1[[#This Row],[Male Ballots]]/Table1[[#This Row],[Male Voters]],"0.0%")</f>
        <v>0.0%</v>
      </c>
      <c r="AA9924" s="126" t="str">
        <f>IFERROR(Table1[[#This Row],[Total Ballots]]/Table1[[#This Row],[Total Voters]],"0.0%")</f>
        <v>0.0%</v>
      </c>
    </row>
    <row r="9925" spans="1:27" s="7" customFormat="1" x14ac:dyDescent="0.35">
      <c r="A9925" s="8" t="s">
        <v>39</v>
      </c>
      <c r="B9925" s="17">
        <v>2000</v>
      </c>
      <c r="C9925" s="16" t="s">
        <v>82</v>
      </c>
      <c r="D9925" s="17" t="s">
        <v>70</v>
      </c>
      <c r="E9925" s="35" t="s">
        <v>74</v>
      </c>
      <c r="F9925" s="35" t="s">
        <v>77</v>
      </c>
      <c r="G9925" s="51" t="s">
        <v>65</v>
      </c>
      <c r="H9925" s="10">
        <v>17837.98</v>
      </c>
      <c r="I9925" s="10">
        <v>17495.98</v>
      </c>
      <c r="J9925" s="53">
        <v>35333.980000000003</v>
      </c>
      <c r="K9925" s="55"/>
      <c r="L9925" s="57"/>
      <c r="M9925" s="57"/>
      <c r="N9925" s="59"/>
      <c r="O9925" s="61"/>
      <c r="P9925" s="10"/>
      <c r="Q9925" s="10"/>
      <c r="R9925" s="11"/>
      <c r="S9925" s="24">
        <f>Table1[[#This Row],[Female Voters]]/Table1[[#This Row],[Female Population]]</f>
        <v>0</v>
      </c>
      <c r="T9925" s="24">
        <f>Table1[[#This Row],[Male Voters]]/Table1[[#This Row],[Male Population]]</f>
        <v>0</v>
      </c>
      <c r="U9925" s="24">
        <f>Table1[[#This Row],[Total Voters]]/Table1[[#This Row],[Total Population]]</f>
        <v>0</v>
      </c>
      <c r="V9925" s="24">
        <f>Table1[[#This Row],[Female Ballots]]/Table1[[#This Row],[Female Population]]</f>
        <v>0</v>
      </c>
      <c r="W9925" s="24">
        <f>Table1[[#This Row],[Male Ballots]]/Table1[[#This Row],[Male Population]]</f>
        <v>0</v>
      </c>
      <c r="X9925" s="24">
        <f>Table1[[#This Row],[Total Ballots]]/Table1[[#This Row],[Total Population]]</f>
        <v>0</v>
      </c>
      <c r="Y9925" s="125" t="str">
        <f>IFERROR(Table1[[#This Row],[Female Ballots]]/Table1[[#This Row],[Female Voters]],"0.0%")</f>
        <v>0.0%</v>
      </c>
      <c r="Z9925" s="125" t="str">
        <f>IFERROR(Table1[[#This Row],[Male Ballots]]/Table1[[#This Row],[Male Voters]],"0.0%")</f>
        <v>0.0%</v>
      </c>
      <c r="AA9925" s="126" t="str">
        <f>IFERROR(Table1[[#This Row],[Total Ballots]]/Table1[[#This Row],[Total Voters]],"0.0%")</f>
        <v>0.0%</v>
      </c>
    </row>
    <row r="9926" spans="1:27" s="7" customFormat="1" x14ac:dyDescent="0.35">
      <c r="A9926" s="8" t="s">
        <v>39</v>
      </c>
      <c r="B9926" s="17">
        <v>2000</v>
      </c>
      <c r="C9926" s="16" t="s">
        <v>82</v>
      </c>
      <c r="D9926" s="17" t="s">
        <v>70</v>
      </c>
      <c r="E9926" s="35" t="s">
        <v>74</v>
      </c>
      <c r="F9926" s="35" t="s">
        <v>77</v>
      </c>
      <c r="G9926" s="51" t="s">
        <v>66</v>
      </c>
      <c r="H9926" s="10">
        <v>9823</v>
      </c>
      <c r="I9926" s="10">
        <v>10089</v>
      </c>
      <c r="J9926" s="53">
        <v>19911.98</v>
      </c>
      <c r="K9926" s="55"/>
      <c r="L9926" s="57"/>
      <c r="M9926" s="57"/>
      <c r="N9926" s="59"/>
      <c r="O9926" s="61"/>
      <c r="P9926" s="10"/>
      <c r="Q9926" s="10"/>
      <c r="R9926" s="11"/>
      <c r="S9926" s="24">
        <f>Table1[[#This Row],[Female Voters]]/Table1[[#This Row],[Female Population]]</f>
        <v>0</v>
      </c>
      <c r="T9926" s="24">
        <f>Table1[[#This Row],[Male Voters]]/Table1[[#This Row],[Male Population]]</f>
        <v>0</v>
      </c>
      <c r="U9926" s="24">
        <f>Table1[[#This Row],[Total Voters]]/Table1[[#This Row],[Total Population]]</f>
        <v>0</v>
      </c>
      <c r="V9926" s="24">
        <f>Table1[[#This Row],[Female Ballots]]/Table1[[#This Row],[Female Population]]</f>
        <v>0</v>
      </c>
      <c r="W9926" s="24">
        <f>Table1[[#This Row],[Male Ballots]]/Table1[[#This Row],[Male Population]]</f>
        <v>0</v>
      </c>
      <c r="X9926" s="24">
        <f>Table1[[#This Row],[Total Ballots]]/Table1[[#This Row],[Total Population]]</f>
        <v>0</v>
      </c>
      <c r="Y9926" s="125" t="str">
        <f>IFERROR(Table1[[#This Row],[Female Ballots]]/Table1[[#This Row],[Female Voters]],"0.0%")</f>
        <v>0.0%</v>
      </c>
      <c r="Z9926" s="125" t="str">
        <f>IFERROR(Table1[[#This Row],[Male Ballots]]/Table1[[#This Row],[Male Voters]],"0.0%")</f>
        <v>0.0%</v>
      </c>
      <c r="AA9926" s="126" t="str">
        <f>IFERROR(Table1[[#This Row],[Total Ballots]]/Table1[[#This Row],[Total Voters]],"0.0%")</f>
        <v>0.0%</v>
      </c>
    </row>
    <row r="9927" spans="1:27" s="7" customFormat="1" x14ac:dyDescent="0.35">
      <c r="A9927" s="8" t="s">
        <v>39</v>
      </c>
      <c r="B9927" s="17">
        <v>2000</v>
      </c>
      <c r="C9927" s="16" t="s">
        <v>82</v>
      </c>
      <c r="D9927" s="17" t="s">
        <v>70</v>
      </c>
      <c r="E9927" s="35" t="s">
        <v>74</v>
      </c>
      <c r="F9927" s="35" t="s">
        <v>77</v>
      </c>
      <c r="G9927" s="51" t="s">
        <v>67</v>
      </c>
      <c r="H9927" s="10">
        <v>14007</v>
      </c>
      <c r="I9927" s="10">
        <v>10546</v>
      </c>
      <c r="J9927" s="53">
        <v>24553</v>
      </c>
      <c r="K9927" s="55"/>
      <c r="L9927" s="57"/>
      <c r="M9927" s="57"/>
      <c r="N9927" s="59"/>
      <c r="O9927" s="61"/>
      <c r="P9927" s="10"/>
      <c r="Q9927" s="10"/>
      <c r="R9927" s="11"/>
      <c r="S9927" s="24">
        <f>Table1[[#This Row],[Female Voters]]/Table1[[#This Row],[Female Population]]</f>
        <v>0</v>
      </c>
      <c r="T9927" s="24">
        <f>Table1[[#This Row],[Male Voters]]/Table1[[#This Row],[Male Population]]</f>
        <v>0</v>
      </c>
      <c r="U9927" s="24">
        <f>Table1[[#This Row],[Total Voters]]/Table1[[#This Row],[Total Population]]</f>
        <v>0</v>
      </c>
      <c r="V9927" s="24">
        <f>Table1[[#This Row],[Female Ballots]]/Table1[[#This Row],[Female Population]]</f>
        <v>0</v>
      </c>
      <c r="W9927" s="24">
        <f>Table1[[#This Row],[Male Ballots]]/Table1[[#This Row],[Male Population]]</f>
        <v>0</v>
      </c>
      <c r="X9927" s="24">
        <f>Table1[[#This Row],[Total Ballots]]/Table1[[#This Row],[Total Population]]</f>
        <v>0</v>
      </c>
      <c r="Y9927" s="125" t="str">
        <f>IFERROR(Table1[[#This Row],[Female Ballots]]/Table1[[#This Row],[Female Voters]],"0.0%")</f>
        <v>0.0%</v>
      </c>
      <c r="Z9927" s="125" t="str">
        <f>IFERROR(Table1[[#This Row],[Male Ballots]]/Table1[[#This Row],[Male Voters]],"0.0%")</f>
        <v>0.0%</v>
      </c>
      <c r="AA9927" s="126" t="str">
        <f>IFERROR(Table1[[#This Row],[Total Ballots]]/Table1[[#This Row],[Total Voters]],"0.0%")</f>
        <v>0.0%</v>
      </c>
    </row>
    <row r="9928" spans="1:27" s="7" customFormat="1" x14ac:dyDescent="0.35">
      <c r="A9928" s="8" t="s">
        <v>50</v>
      </c>
      <c r="B9928" s="17">
        <v>2000</v>
      </c>
      <c r="C9928" s="16" t="s">
        <v>82</v>
      </c>
      <c r="D9928" s="17"/>
      <c r="E9928" s="35" t="s">
        <v>74</v>
      </c>
      <c r="F9928" s="35" t="s">
        <v>77</v>
      </c>
      <c r="G9928" s="51" t="s">
        <v>79</v>
      </c>
      <c r="H9928" s="10">
        <v>13437.130000000001</v>
      </c>
      <c r="I9928" s="10">
        <v>13061.18</v>
      </c>
      <c r="J9928" s="53">
        <v>26498.34</v>
      </c>
      <c r="K9928" s="55"/>
      <c r="L9928" s="57"/>
      <c r="M9928" s="57"/>
      <c r="N9928" s="59">
        <v>18491</v>
      </c>
      <c r="O9928" s="61"/>
      <c r="P9928" s="10"/>
      <c r="Q9928" s="10"/>
      <c r="R9928" s="11">
        <v>14223</v>
      </c>
      <c r="S9928" s="24">
        <f>Table1[[#This Row],[Female Voters]]/Table1[[#This Row],[Female Population]]</f>
        <v>0</v>
      </c>
      <c r="T9928" s="24">
        <f>Table1[[#This Row],[Male Voters]]/Table1[[#This Row],[Male Population]]</f>
        <v>0</v>
      </c>
      <c r="U9928" s="24">
        <f>Table1[[#This Row],[Total Voters]]/Table1[[#This Row],[Total Population]]</f>
        <v>0.69781729723446828</v>
      </c>
      <c r="V9928" s="24">
        <f>Table1[[#This Row],[Female Ballots]]/Table1[[#This Row],[Female Population]]</f>
        <v>0</v>
      </c>
      <c r="W9928" s="24">
        <f>Table1[[#This Row],[Male Ballots]]/Table1[[#This Row],[Male Population]]</f>
        <v>0</v>
      </c>
      <c r="X9928" s="24">
        <f>Table1[[#This Row],[Total Ballots]]/Table1[[#This Row],[Total Population]]</f>
        <v>0.53675060400009966</v>
      </c>
      <c r="Y9928" s="125" t="str">
        <f>IFERROR(Table1[[#This Row],[Female Ballots]]/Table1[[#This Row],[Female Voters]],"0.0%")</f>
        <v>0.0%</v>
      </c>
      <c r="Z9928" s="125" t="str">
        <f>IFERROR(Table1[[#This Row],[Male Ballots]]/Table1[[#This Row],[Male Voters]],"0.0%")</f>
        <v>0.0%</v>
      </c>
      <c r="AA9928" s="126">
        <f>IFERROR(Table1[[#This Row],[Total Ballots]]/Table1[[#This Row],[Total Voters]],"0.0%")</f>
        <v>0.76918500892325992</v>
      </c>
    </row>
    <row r="9929" spans="1:27" s="7" customFormat="1" x14ac:dyDescent="0.35">
      <c r="A9929" s="8" t="s">
        <v>50</v>
      </c>
      <c r="B9929" s="17">
        <v>2000</v>
      </c>
      <c r="C9929" s="16" t="s">
        <v>82</v>
      </c>
      <c r="D9929" s="17"/>
      <c r="E9929" s="35" t="s">
        <v>74</v>
      </c>
      <c r="F9929" s="35" t="s">
        <v>77</v>
      </c>
      <c r="G9929" s="51" t="s">
        <v>62</v>
      </c>
      <c r="H9929" s="10">
        <v>3644.75</v>
      </c>
      <c r="I9929" s="10">
        <v>3571.7</v>
      </c>
      <c r="J9929" s="53">
        <v>7216.44</v>
      </c>
      <c r="K9929" s="55"/>
      <c r="L9929" s="57"/>
      <c r="M9929" s="57"/>
      <c r="N9929" s="59"/>
      <c r="O9929" s="61"/>
      <c r="P9929" s="10"/>
      <c r="Q9929" s="10"/>
      <c r="R9929" s="11"/>
      <c r="S9929" s="24">
        <f>Table1[[#This Row],[Female Voters]]/Table1[[#This Row],[Female Population]]</f>
        <v>0</v>
      </c>
      <c r="T9929" s="24">
        <f>Table1[[#This Row],[Male Voters]]/Table1[[#This Row],[Male Population]]</f>
        <v>0</v>
      </c>
      <c r="U9929" s="24">
        <f>Table1[[#This Row],[Total Voters]]/Table1[[#This Row],[Total Population]]</f>
        <v>0</v>
      </c>
      <c r="V9929" s="24">
        <f>Table1[[#This Row],[Female Ballots]]/Table1[[#This Row],[Female Population]]</f>
        <v>0</v>
      </c>
      <c r="W9929" s="24">
        <f>Table1[[#This Row],[Male Ballots]]/Table1[[#This Row],[Male Population]]</f>
        <v>0</v>
      </c>
      <c r="X9929" s="24">
        <f>Table1[[#This Row],[Total Ballots]]/Table1[[#This Row],[Total Population]]</f>
        <v>0</v>
      </c>
      <c r="Y9929" s="125" t="str">
        <f>IFERROR(Table1[[#This Row],[Female Ballots]]/Table1[[#This Row],[Female Voters]],"0.0%")</f>
        <v>0.0%</v>
      </c>
      <c r="Z9929" s="125" t="str">
        <f>IFERROR(Table1[[#This Row],[Male Ballots]]/Table1[[#This Row],[Male Voters]],"0.0%")</f>
        <v>0.0%</v>
      </c>
      <c r="AA9929" s="126" t="str">
        <f>IFERROR(Table1[[#This Row],[Total Ballots]]/Table1[[#This Row],[Total Voters]],"0.0%")</f>
        <v>0.0%</v>
      </c>
    </row>
    <row r="9930" spans="1:27" s="7" customFormat="1" x14ac:dyDescent="0.35">
      <c r="A9930" s="8" t="s">
        <v>50</v>
      </c>
      <c r="B9930" s="17">
        <v>2000</v>
      </c>
      <c r="C9930" s="16" t="s">
        <v>82</v>
      </c>
      <c r="D9930" s="17"/>
      <c r="E9930" s="35" t="s">
        <v>74</v>
      </c>
      <c r="F9930" s="35" t="s">
        <v>77</v>
      </c>
      <c r="G9930" s="51" t="s">
        <v>63</v>
      </c>
      <c r="H9930" s="10">
        <v>1842.99</v>
      </c>
      <c r="I9930" s="10">
        <v>2022.05</v>
      </c>
      <c r="J9930" s="53">
        <v>3865.05</v>
      </c>
      <c r="K9930" s="55"/>
      <c r="L9930" s="57"/>
      <c r="M9930" s="57"/>
      <c r="N9930" s="59"/>
      <c r="O9930" s="61"/>
      <c r="P9930" s="10"/>
      <c r="Q9930" s="10"/>
      <c r="R9930" s="11"/>
      <c r="S9930" s="24">
        <f>Table1[[#This Row],[Female Voters]]/Table1[[#This Row],[Female Population]]</f>
        <v>0</v>
      </c>
      <c r="T9930" s="24">
        <f>Table1[[#This Row],[Male Voters]]/Table1[[#This Row],[Male Population]]</f>
        <v>0</v>
      </c>
      <c r="U9930" s="24">
        <f>Table1[[#This Row],[Total Voters]]/Table1[[#This Row],[Total Population]]</f>
        <v>0</v>
      </c>
      <c r="V9930" s="24">
        <f>Table1[[#This Row],[Female Ballots]]/Table1[[#This Row],[Female Population]]</f>
        <v>0</v>
      </c>
      <c r="W9930" s="24">
        <f>Table1[[#This Row],[Male Ballots]]/Table1[[#This Row],[Male Population]]</f>
        <v>0</v>
      </c>
      <c r="X9930" s="24">
        <f>Table1[[#This Row],[Total Ballots]]/Table1[[#This Row],[Total Population]]</f>
        <v>0</v>
      </c>
      <c r="Y9930" s="125" t="str">
        <f>IFERROR(Table1[[#This Row],[Female Ballots]]/Table1[[#This Row],[Female Voters]],"0.0%")</f>
        <v>0.0%</v>
      </c>
      <c r="Z9930" s="125" t="str">
        <f>IFERROR(Table1[[#This Row],[Male Ballots]]/Table1[[#This Row],[Male Voters]],"0.0%")</f>
        <v>0.0%</v>
      </c>
      <c r="AA9930" s="126" t="str">
        <f>IFERROR(Table1[[#This Row],[Total Ballots]]/Table1[[#This Row],[Total Voters]],"0.0%")</f>
        <v>0.0%</v>
      </c>
    </row>
    <row r="9931" spans="1:27" s="7" customFormat="1" x14ac:dyDescent="0.35">
      <c r="A9931" s="8" t="s">
        <v>50</v>
      </c>
      <c r="B9931" s="17">
        <v>2000</v>
      </c>
      <c r="C9931" s="16" t="s">
        <v>82</v>
      </c>
      <c r="D9931" s="17"/>
      <c r="E9931" s="35" t="s">
        <v>74</v>
      </c>
      <c r="F9931" s="35" t="s">
        <v>77</v>
      </c>
      <c r="G9931" s="51" t="s">
        <v>64</v>
      </c>
      <c r="H9931" s="10">
        <v>2210.86</v>
      </c>
      <c r="I9931" s="10">
        <v>2135.87</v>
      </c>
      <c r="J9931" s="53">
        <v>4346.74</v>
      </c>
      <c r="K9931" s="55"/>
      <c r="L9931" s="57"/>
      <c r="M9931" s="57"/>
      <c r="N9931" s="59"/>
      <c r="O9931" s="61"/>
      <c r="P9931" s="10"/>
      <c r="Q9931" s="10"/>
      <c r="R9931" s="11"/>
      <c r="S9931" s="24">
        <f>Table1[[#This Row],[Female Voters]]/Table1[[#This Row],[Female Population]]</f>
        <v>0</v>
      </c>
      <c r="T9931" s="24">
        <f>Table1[[#This Row],[Male Voters]]/Table1[[#This Row],[Male Population]]</f>
        <v>0</v>
      </c>
      <c r="U9931" s="24">
        <f>Table1[[#This Row],[Total Voters]]/Table1[[#This Row],[Total Population]]</f>
        <v>0</v>
      </c>
      <c r="V9931" s="24">
        <f>Table1[[#This Row],[Female Ballots]]/Table1[[#This Row],[Female Population]]</f>
        <v>0</v>
      </c>
      <c r="W9931" s="24">
        <f>Table1[[#This Row],[Male Ballots]]/Table1[[#This Row],[Male Population]]</f>
        <v>0</v>
      </c>
      <c r="X9931" s="24">
        <f>Table1[[#This Row],[Total Ballots]]/Table1[[#This Row],[Total Population]]</f>
        <v>0</v>
      </c>
      <c r="Y9931" s="125" t="str">
        <f>IFERROR(Table1[[#This Row],[Female Ballots]]/Table1[[#This Row],[Female Voters]],"0.0%")</f>
        <v>0.0%</v>
      </c>
      <c r="Z9931" s="125" t="str">
        <f>IFERROR(Table1[[#This Row],[Male Ballots]]/Table1[[#This Row],[Male Voters]],"0.0%")</f>
        <v>0.0%</v>
      </c>
      <c r="AA9931" s="126" t="str">
        <f>IFERROR(Table1[[#This Row],[Total Ballots]]/Table1[[#This Row],[Total Voters]],"0.0%")</f>
        <v>0.0%</v>
      </c>
    </row>
    <row r="9932" spans="1:27" s="7" customFormat="1" x14ac:dyDescent="0.35">
      <c r="A9932" s="8" t="s">
        <v>50</v>
      </c>
      <c r="B9932" s="17">
        <v>2000</v>
      </c>
      <c r="C9932" s="16" t="s">
        <v>82</v>
      </c>
      <c r="D9932" s="17"/>
      <c r="E9932" s="35" t="s">
        <v>74</v>
      </c>
      <c r="F9932" s="35" t="s">
        <v>77</v>
      </c>
      <c r="G9932" s="51" t="s">
        <v>65</v>
      </c>
      <c r="H9932" s="10">
        <v>2099.86</v>
      </c>
      <c r="I9932" s="10">
        <v>2081.86</v>
      </c>
      <c r="J9932" s="53">
        <v>4181.72</v>
      </c>
      <c r="K9932" s="55"/>
      <c r="L9932" s="57"/>
      <c r="M9932" s="57"/>
      <c r="N9932" s="59"/>
      <c r="O9932" s="61"/>
      <c r="P9932" s="10"/>
      <c r="Q9932" s="10"/>
      <c r="R9932" s="11"/>
      <c r="S9932" s="24">
        <f>Table1[[#This Row],[Female Voters]]/Table1[[#This Row],[Female Population]]</f>
        <v>0</v>
      </c>
      <c r="T9932" s="24">
        <f>Table1[[#This Row],[Male Voters]]/Table1[[#This Row],[Male Population]]</f>
        <v>0</v>
      </c>
      <c r="U9932" s="24">
        <f>Table1[[#This Row],[Total Voters]]/Table1[[#This Row],[Total Population]]</f>
        <v>0</v>
      </c>
      <c r="V9932" s="24">
        <f>Table1[[#This Row],[Female Ballots]]/Table1[[#This Row],[Female Population]]</f>
        <v>0</v>
      </c>
      <c r="W9932" s="24">
        <f>Table1[[#This Row],[Male Ballots]]/Table1[[#This Row],[Male Population]]</f>
        <v>0</v>
      </c>
      <c r="X9932" s="24">
        <f>Table1[[#This Row],[Total Ballots]]/Table1[[#This Row],[Total Population]]</f>
        <v>0</v>
      </c>
      <c r="Y9932" s="125" t="str">
        <f>IFERROR(Table1[[#This Row],[Female Ballots]]/Table1[[#This Row],[Female Voters]],"0.0%")</f>
        <v>0.0%</v>
      </c>
      <c r="Z9932" s="125" t="str">
        <f>IFERROR(Table1[[#This Row],[Male Ballots]]/Table1[[#This Row],[Male Voters]],"0.0%")</f>
        <v>0.0%</v>
      </c>
      <c r="AA9932" s="126" t="str">
        <f>IFERROR(Table1[[#This Row],[Total Ballots]]/Table1[[#This Row],[Total Voters]],"0.0%")</f>
        <v>0.0%</v>
      </c>
    </row>
    <row r="9933" spans="1:27" s="7" customFormat="1" x14ac:dyDescent="0.35">
      <c r="A9933" s="8" t="s">
        <v>50</v>
      </c>
      <c r="B9933" s="17">
        <v>2000</v>
      </c>
      <c r="C9933" s="16" t="s">
        <v>82</v>
      </c>
      <c r="D9933" s="17"/>
      <c r="E9933" s="35" t="s">
        <v>74</v>
      </c>
      <c r="F9933" s="35" t="s">
        <v>77</v>
      </c>
      <c r="G9933" s="51" t="s">
        <v>66</v>
      </c>
      <c r="H9933" s="10">
        <v>1505.87</v>
      </c>
      <c r="I9933" s="10">
        <v>1511.86</v>
      </c>
      <c r="J9933" s="53">
        <v>3017.7299999999996</v>
      </c>
      <c r="K9933" s="55"/>
      <c r="L9933" s="57"/>
      <c r="M9933" s="57"/>
      <c r="N9933" s="59"/>
      <c r="O9933" s="61"/>
      <c r="P9933" s="10"/>
      <c r="Q9933" s="10"/>
      <c r="R9933" s="11"/>
      <c r="S9933" s="24">
        <f>Table1[[#This Row],[Female Voters]]/Table1[[#This Row],[Female Population]]</f>
        <v>0</v>
      </c>
      <c r="T9933" s="24">
        <f>Table1[[#This Row],[Male Voters]]/Table1[[#This Row],[Male Population]]</f>
        <v>0</v>
      </c>
      <c r="U9933" s="24">
        <f>Table1[[#This Row],[Total Voters]]/Table1[[#This Row],[Total Population]]</f>
        <v>0</v>
      </c>
      <c r="V9933" s="24">
        <f>Table1[[#This Row],[Female Ballots]]/Table1[[#This Row],[Female Population]]</f>
        <v>0</v>
      </c>
      <c r="W9933" s="24">
        <f>Table1[[#This Row],[Male Ballots]]/Table1[[#This Row],[Male Population]]</f>
        <v>0</v>
      </c>
      <c r="X9933" s="24">
        <f>Table1[[#This Row],[Total Ballots]]/Table1[[#This Row],[Total Population]]</f>
        <v>0</v>
      </c>
      <c r="Y9933" s="125" t="str">
        <f>IFERROR(Table1[[#This Row],[Female Ballots]]/Table1[[#This Row],[Female Voters]],"0.0%")</f>
        <v>0.0%</v>
      </c>
      <c r="Z9933" s="125" t="str">
        <f>IFERROR(Table1[[#This Row],[Male Ballots]]/Table1[[#This Row],[Male Voters]],"0.0%")</f>
        <v>0.0%</v>
      </c>
      <c r="AA9933" s="126" t="str">
        <f>IFERROR(Table1[[#This Row],[Total Ballots]]/Table1[[#This Row],[Total Voters]],"0.0%")</f>
        <v>0.0%</v>
      </c>
    </row>
    <row r="9934" spans="1:27" s="7" customFormat="1" x14ac:dyDescent="0.35">
      <c r="A9934" s="8" t="s">
        <v>50</v>
      </c>
      <c r="B9934" s="17">
        <v>2000</v>
      </c>
      <c r="C9934" s="16" t="s">
        <v>82</v>
      </c>
      <c r="D9934" s="17"/>
      <c r="E9934" s="35" t="s">
        <v>74</v>
      </c>
      <c r="F9934" s="35" t="s">
        <v>77</v>
      </c>
      <c r="G9934" s="51" t="s">
        <v>67</v>
      </c>
      <c r="H9934" s="10">
        <v>2132.8000000000002</v>
      </c>
      <c r="I9934" s="10">
        <v>1737.8400000000001</v>
      </c>
      <c r="J9934" s="53">
        <v>3870.66</v>
      </c>
      <c r="K9934" s="55"/>
      <c r="L9934" s="57"/>
      <c r="M9934" s="57"/>
      <c r="N9934" s="59"/>
      <c r="O9934" s="61"/>
      <c r="P9934" s="10"/>
      <c r="Q9934" s="10"/>
      <c r="R9934" s="11"/>
      <c r="S9934" s="24">
        <f>Table1[[#This Row],[Female Voters]]/Table1[[#This Row],[Female Population]]</f>
        <v>0</v>
      </c>
      <c r="T9934" s="24">
        <f>Table1[[#This Row],[Male Voters]]/Table1[[#This Row],[Male Population]]</f>
        <v>0</v>
      </c>
      <c r="U9934" s="24">
        <f>Table1[[#This Row],[Total Voters]]/Table1[[#This Row],[Total Population]]</f>
        <v>0</v>
      </c>
      <c r="V9934" s="24">
        <f>Table1[[#This Row],[Female Ballots]]/Table1[[#This Row],[Female Population]]</f>
        <v>0</v>
      </c>
      <c r="W9934" s="24">
        <f>Table1[[#This Row],[Male Ballots]]/Table1[[#This Row],[Male Population]]</f>
        <v>0</v>
      </c>
      <c r="X9934" s="24">
        <f>Table1[[#This Row],[Total Ballots]]/Table1[[#This Row],[Total Population]]</f>
        <v>0</v>
      </c>
      <c r="Y9934" s="125" t="str">
        <f>IFERROR(Table1[[#This Row],[Female Ballots]]/Table1[[#This Row],[Female Voters]],"0.0%")</f>
        <v>0.0%</v>
      </c>
      <c r="Z9934" s="125" t="str">
        <f>IFERROR(Table1[[#This Row],[Male Ballots]]/Table1[[#This Row],[Male Voters]],"0.0%")</f>
        <v>0.0%</v>
      </c>
      <c r="AA9934" s="126" t="str">
        <f>IFERROR(Table1[[#This Row],[Total Ballots]]/Table1[[#This Row],[Total Voters]],"0.0%")</f>
        <v>0.0%</v>
      </c>
    </row>
    <row r="9935" spans="1:27" s="7" customFormat="1" x14ac:dyDescent="0.35">
      <c r="A9935" s="8" t="s">
        <v>29</v>
      </c>
      <c r="B9935" s="17">
        <v>2000</v>
      </c>
      <c r="C9935" s="16" t="s">
        <v>82</v>
      </c>
      <c r="D9935" s="17"/>
      <c r="E9935" s="35" t="s">
        <v>74</v>
      </c>
      <c r="F9935" s="35" t="s">
        <v>77</v>
      </c>
      <c r="G9935" s="51" t="s">
        <v>79</v>
      </c>
      <c r="H9935" s="10">
        <v>7030</v>
      </c>
      <c r="I9935" s="10">
        <v>6943</v>
      </c>
      <c r="J9935" s="53">
        <v>13973</v>
      </c>
      <c r="K9935" s="55"/>
      <c r="L9935" s="57"/>
      <c r="M9935" s="57"/>
      <c r="N9935" s="59">
        <v>11753</v>
      </c>
      <c r="O9935" s="61"/>
      <c r="P9935" s="10"/>
      <c r="Q9935" s="10"/>
      <c r="R9935" s="11">
        <v>8255</v>
      </c>
      <c r="S9935" s="24">
        <f>Table1[[#This Row],[Female Voters]]/Table1[[#This Row],[Female Population]]</f>
        <v>0</v>
      </c>
      <c r="T9935" s="24">
        <f>Table1[[#This Row],[Male Voters]]/Table1[[#This Row],[Male Population]]</f>
        <v>0</v>
      </c>
      <c r="U9935" s="24">
        <f>Table1[[#This Row],[Total Voters]]/Table1[[#This Row],[Total Population]]</f>
        <v>0.84112216417376373</v>
      </c>
      <c r="V9935" s="24">
        <f>Table1[[#This Row],[Female Ballots]]/Table1[[#This Row],[Female Population]]</f>
        <v>0</v>
      </c>
      <c r="W9935" s="24">
        <f>Table1[[#This Row],[Male Ballots]]/Table1[[#This Row],[Male Population]]</f>
        <v>0</v>
      </c>
      <c r="X9935" s="24">
        <f>Table1[[#This Row],[Total Ballots]]/Table1[[#This Row],[Total Population]]</f>
        <v>0.59078222285836968</v>
      </c>
      <c r="Y9935" s="125" t="str">
        <f>IFERROR(Table1[[#This Row],[Female Ballots]]/Table1[[#This Row],[Female Voters]],"0.0%")</f>
        <v>0.0%</v>
      </c>
      <c r="Z9935" s="125" t="str">
        <f>IFERROR(Table1[[#This Row],[Male Ballots]]/Table1[[#This Row],[Male Voters]],"0.0%")</f>
        <v>0.0%</v>
      </c>
      <c r="AA9935" s="126">
        <f>IFERROR(Table1[[#This Row],[Total Ballots]]/Table1[[#This Row],[Total Voters]],"0.0%")</f>
        <v>0.7023738619926827</v>
      </c>
    </row>
    <row r="9936" spans="1:27" s="7" customFormat="1" x14ac:dyDescent="0.35">
      <c r="A9936" s="8" t="s">
        <v>29</v>
      </c>
      <c r="B9936" s="17">
        <v>2000</v>
      </c>
      <c r="C9936" s="16" t="s">
        <v>82</v>
      </c>
      <c r="D9936" s="17"/>
      <c r="E9936" s="35" t="s">
        <v>74</v>
      </c>
      <c r="F9936" s="35" t="s">
        <v>77</v>
      </c>
      <c r="G9936" s="51" t="s">
        <v>62</v>
      </c>
      <c r="H9936" s="10">
        <v>588</v>
      </c>
      <c r="I9936" s="10">
        <v>653</v>
      </c>
      <c r="J9936" s="53">
        <v>1241</v>
      </c>
      <c r="K9936" s="55"/>
      <c r="L9936" s="57"/>
      <c r="M9936" s="57"/>
      <c r="N9936" s="59"/>
      <c r="O9936" s="61"/>
      <c r="P9936" s="10"/>
      <c r="Q9936" s="10"/>
      <c r="R9936" s="11"/>
      <c r="S9936" s="24">
        <f>Table1[[#This Row],[Female Voters]]/Table1[[#This Row],[Female Population]]</f>
        <v>0</v>
      </c>
      <c r="T9936" s="24">
        <f>Table1[[#This Row],[Male Voters]]/Table1[[#This Row],[Male Population]]</f>
        <v>0</v>
      </c>
      <c r="U9936" s="24">
        <f>Table1[[#This Row],[Total Voters]]/Table1[[#This Row],[Total Population]]</f>
        <v>0</v>
      </c>
      <c r="V9936" s="24">
        <f>Table1[[#This Row],[Female Ballots]]/Table1[[#This Row],[Female Population]]</f>
        <v>0</v>
      </c>
      <c r="W9936" s="24">
        <f>Table1[[#This Row],[Male Ballots]]/Table1[[#This Row],[Male Population]]</f>
        <v>0</v>
      </c>
      <c r="X9936" s="24">
        <f>Table1[[#This Row],[Total Ballots]]/Table1[[#This Row],[Total Population]]</f>
        <v>0</v>
      </c>
      <c r="Y9936" s="125" t="str">
        <f>IFERROR(Table1[[#This Row],[Female Ballots]]/Table1[[#This Row],[Female Voters]],"0.0%")</f>
        <v>0.0%</v>
      </c>
      <c r="Z9936" s="125" t="str">
        <f>IFERROR(Table1[[#This Row],[Male Ballots]]/Table1[[#This Row],[Male Voters]],"0.0%")</f>
        <v>0.0%</v>
      </c>
      <c r="AA9936" s="126" t="str">
        <f>IFERROR(Table1[[#This Row],[Total Ballots]]/Table1[[#This Row],[Total Voters]],"0.0%")</f>
        <v>0.0%</v>
      </c>
    </row>
    <row r="9937" spans="1:27" s="7" customFormat="1" x14ac:dyDescent="0.35">
      <c r="A9937" s="8" t="s">
        <v>29</v>
      </c>
      <c r="B9937" s="17">
        <v>2000</v>
      </c>
      <c r="C9937" s="16" t="s">
        <v>82</v>
      </c>
      <c r="D9937" s="17"/>
      <c r="E9937" s="35" t="s">
        <v>74</v>
      </c>
      <c r="F9937" s="35" t="s">
        <v>77</v>
      </c>
      <c r="G9937" s="51" t="s">
        <v>63</v>
      </c>
      <c r="H9937" s="10">
        <v>989</v>
      </c>
      <c r="I9937" s="10">
        <v>985</v>
      </c>
      <c r="J9937" s="53">
        <v>1974</v>
      </c>
      <c r="K9937" s="55"/>
      <c r="L9937" s="57"/>
      <c r="M9937" s="57"/>
      <c r="N9937" s="59"/>
      <c r="O9937" s="61"/>
      <c r="P9937" s="10"/>
      <c r="Q9937" s="10"/>
      <c r="R9937" s="11"/>
      <c r="S9937" s="24">
        <f>Table1[[#This Row],[Female Voters]]/Table1[[#This Row],[Female Population]]</f>
        <v>0</v>
      </c>
      <c r="T9937" s="24">
        <f>Table1[[#This Row],[Male Voters]]/Table1[[#This Row],[Male Population]]</f>
        <v>0</v>
      </c>
      <c r="U9937" s="24">
        <f>Table1[[#This Row],[Total Voters]]/Table1[[#This Row],[Total Population]]</f>
        <v>0</v>
      </c>
      <c r="V9937" s="24">
        <f>Table1[[#This Row],[Female Ballots]]/Table1[[#This Row],[Female Population]]</f>
        <v>0</v>
      </c>
      <c r="W9937" s="24">
        <f>Table1[[#This Row],[Male Ballots]]/Table1[[#This Row],[Male Population]]</f>
        <v>0</v>
      </c>
      <c r="X9937" s="24">
        <f>Table1[[#This Row],[Total Ballots]]/Table1[[#This Row],[Total Population]]</f>
        <v>0</v>
      </c>
      <c r="Y9937" s="125" t="str">
        <f>IFERROR(Table1[[#This Row],[Female Ballots]]/Table1[[#This Row],[Female Voters]],"0.0%")</f>
        <v>0.0%</v>
      </c>
      <c r="Z9937" s="125" t="str">
        <f>IFERROR(Table1[[#This Row],[Male Ballots]]/Table1[[#This Row],[Male Voters]],"0.0%")</f>
        <v>0.0%</v>
      </c>
      <c r="AA9937" s="126" t="str">
        <f>IFERROR(Table1[[#This Row],[Total Ballots]]/Table1[[#This Row],[Total Voters]],"0.0%")</f>
        <v>0.0%</v>
      </c>
    </row>
    <row r="9938" spans="1:27" s="7" customFormat="1" x14ac:dyDescent="0.35">
      <c r="A9938" s="8" t="s">
        <v>29</v>
      </c>
      <c r="B9938" s="17">
        <v>2000</v>
      </c>
      <c r="C9938" s="16" t="s">
        <v>82</v>
      </c>
      <c r="D9938" s="17"/>
      <c r="E9938" s="35" t="s">
        <v>74</v>
      </c>
      <c r="F9938" s="35" t="s">
        <v>77</v>
      </c>
      <c r="G9938" s="51" t="s">
        <v>64</v>
      </c>
      <c r="H9938" s="10">
        <v>1498</v>
      </c>
      <c r="I9938" s="10">
        <v>1449</v>
      </c>
      <c r="J9938" s="53">
        <v>2947</v>
      </c>
      <c r="K9938" s="55"/>
      <c r="L9938" s="57"/>
      <c r="M9938" s="57"/>
      <c r="N9938" s="59"/>
      <c r="O9938" s="61"/>
      <c r="P9938" s="10"/>
      <c r="Q9938" s="10"/>
      <c r="R9938" s="11"/>
      <c r="S9938" s="24">
        <f>Table1[[#This Row],[Female Voters]]/Table1[[#This Row],[Female Population]]</f>
        <v>0</v>
      </c>
      <c r="T9938" s="24">
        <f>Table1[[#This Row],[Male Voters]]/Table1[[#This Row],[Male Population]]</f>
        <v>0</v>
      </c>
      <c r="U9938" s="24">
        <f>Table1[[#This Row],[Total Voters]]/Table1[[#This Row],[Total Population]]</f>
        <v>0</v>
      </c>
      <c r="V9938" s="24">
        <f>Table1[[#This Row],[Female Ballots]]/Table1[[#This Row],[Female Population]]</f>
        <v>0</v>
      </c>
      <c r="W9938" s="24">
        <f>Table1[[#This Row],[Male Ballots]]/Table1[[#This Row],[Male Population]]</f>
        <v>0</v>
      </c>
      <c r="X9938" s="24">
        <f>Table1[[#This Row],[Total Ballots]]/Table1[[#This Row],[Total Population]]</f>
        <v>0</v>
      </c>
      <c r="Y9938" s="125" t="str">
        <f>IFERROR(Table1[[#This Row],[Female Ballots]]/Table1[[#This Row],[Female Voters]],"0.0%")</f>
        <v>0.0%</v>
      </c>
      <c r="Z9938" s="125" t="str">
        <f>IFERROR(Table1[[#This Row],[Male Ballots]]/Table1[[#This Row],[Male Voters]],"0.0%")</f>
        <v>0.0%</v>
      </c>
      <c r="AA9938" s="126" t="str">
        <f>IFERROR(Table1[[#This Row],[Total Ballots]]/Table1[[#This Row],[Total Voters]],"0.0%")</f>
        <v>0.0%</v>
      </c>
    </row>
    <row r="9939" spans="1:27" s="7" customFormat="1" x14ac:dyDescent="0.35">
      <c r="A9939" s="8" t="s">
        <v>29</v>
      </c>
      <c r="B9939" s="17">
        <v>2000</v>
      </c>
      <c r="C9939" s="16" t="s">
        <v>82</v>
      </c>
      <c r="D9939" s="17"/>
      <c r="E9939" s="35" t="s">
        <v>74</v>
      </c>
      <c r="F9939" s="35" t="s">
        <v>77</v>
      </c>
      <c r="G9939" s="51" t="s">
        <v>65</v>
      </c>
      <c r="H9939" s="10">
        <v>1518</v>
      </c>
      <c r="I9939" s="10">
        <v>1563</v>
      </c>
      <c r="J9939" s="53">
        <v>3081</v>
      </c>
      <c r="K9939" s="55"/>
      <c r="L9939" s="57"/>
      <c r="M9939" s="57"/>
      <c r="N9939" s="59"/>
      <c r="O9939" s="61"/>
      <c r="P9939" s="10"/>
      <c r="Q9939" s="10"/>
      <c r="R9939" s="11"/>
      <c r="S9939" s="24">
        <f>Table1[[#This Row],[Female Voters]]/Table1[[#This Row],[Female Population]]</f>
        <v>0</v>
      </c>
      <c r="T9939" s="24">
        <f>Table1[[#This Row],[Male Voters]]/Table1[[#This Row],[Male Population]]</f>
        <v>0</v>
      </c>
      <c r="U9939" s="24">
        <f>Table1[[#This Row],[Total Voters]]/Table1[[#This Row],[Total Population]]</f>
        <v>0</v>
      </c>
      <c r="V9939" s="24">
        <f>Table1[[#This Row],[Female Ballots]]/Table1[[#This Row],[Female Population]]</f>
        <v>0</v>
      </c>
      <c r="W9939" s="24">
        <f>Table1[[#This Row],[Male Ballots]]/Table1[[#This Row],[Male Population]]</f>
        <v>0</v>
      </c>
      <c r="X9939" s="24">
        <f>Table1[[#This Row],[Total Ballots]]/Table1[[#This Row],[Total Population]]</f>
        <v>0</v>
      </c>
      <c r="Y9939" s="125" t="str">
        <f>IFERROR(Table1[[#This Row],[Female Ballots]]/Table1[[#This Row],[Female Voters]],"0.0%")</f>
        <v>0.0%</v>
      </c>
      <c r="Z9939" s="125" t="str">
        <f>IFERROR(Table1[[#This Row],[Male Ballots]]/Table1[[#This Row],[Male Voters]],"0.0%")</f>
        <v>0.0%</v>
      </c>
      <c r="AA9939" s="126" t="str">
        <f>IFERROR(Table1[[#This Row],[Total Ballots]]/Table1[[#This Row],[Total Voters]],"0.0%")</f>
        <v>0.0%</v>
      </c>
    </row>
    <row r="9940" spans="1:27" s="7" customFormat="1" x14ac:dyDescent="0.35">
      <c r="A9940" s="8" t="s">
        <v>29</v>
      </c>
      <c r="B9940" s="17">
        <v>2000</v>
      </c>
      <c r="C9940" s="16" t="s">
        <v>82</v>
      </c>
      <c r="D9940" s="17"/>
      <c r="E9940" s="35" t="s">
        <v>74</v>
      </c>
      <c r="F9940" s="35" t="s">
        <v>77</v>
      </c>
      <c r="G9940" s="51" t="s">
        <v>66</v>
      </c>
      <c r="H9940" s="10">
        <v>1027</v>
      </c>
      <c r="I9940" s="10">
        <v>1059</v>
      </c>
      <c r="J9940" s="53">
        <v>2086</v>
      </c>
      <c r="K9940" s="55"/>
      <c r="L9940" s="57"/>
      <c r="M9940" s="57"/>
      <c r="N9940" s="59"/>
      <c r="O9940" s="61"/>
      <c r="P9940" s="10"/>
      <c r="Q9940" s="10"/>
      <c r="R9940" s="11"/>
      <c r="S9940" s="24">
        <f>Table1[[#This Row],[Female Voters]]/Table1[[#This Row],[Female Population]]</f>
        <v>0</v>
      </c>
      <c r="T9940" s="24">
        <f>Table1[[#This Row],[Male Voters]]/Table1[[#This Row],[Male Population]]</f>
        <v>0</v>
      </c>
      <c r="U9940" s="24">
        <f>Table1[[#This Row],[Total Voters]]/Table1[[#This Row],[Total Population]]</f>
        <v>0</v>
      </c>
      <c r="V9940" s="24">
        <f>Table1[[#This Row],[Female Ballots]]/Table1[[#This Row],[Female Population]]</f>
        <v>0</v>
      </c>
      <c r="W9940" s="24">
        <f>Table1[[#This Row],[Male Ballots]]/Table1[[#This Row],[Male Population]]</f>
        <v>0</v>
      </c>
      <c r="X9940" s="24">
        <f>Table1[[#This Row],[Total Ballots]]/Table1[[#This Row],[Total Population]]</f>
        <v>0</v>
      </c>
      <c r="Y9940" s="125" t="str">
        <f>IFERROR(Table1[[#This Row],[Female Ballots]]/Table1[[#This Row],[Female Voters]],"0.0%")</f>
        <v>0.0%</v>
      </c>
      <c r="Z9940" s="125" t="str">
        <f>IFERROR(Table1[[#This Row],[Male Ballots]]/Table1[[#This Row],[Male Voters]],"0.0%")</f>
        <v>0.0%</v>
      </c>
      <c r="AA9940" s="126" t="str">
        <f>IFERROR(Table1[[#This Row],[Total Ballots]]/Table1[[#This Row],[Total Voters]],"0.0%")</f>
        <v>0.0%</v>
      </c>
    </row>
    <row r="9941" spans="1:27" s="7" customFormat="1" x14ac:dyDescent="0.35">
      <c r="A9941" s="8" t="s">
        <v>29</v>
      </c>
      <c r="B9941" s="17">
        <v>2000</v>
      </c>
      <c r="C9941" s="16" t="s">
        <v>82</v>
      </c>
      <c r="D9941" s="17"/>
      <c r="E9941" s="35" t="s">
        <v>74</v>
      </c>
      <c r="F9941" s="35" t="s">
        <v>77</v>
      </c>
      <c r="G9941" s="51" t="s">
        <v>67</v>
      </c>
      <c r="H9941" s="10">
        <v>1410</v>
      </c>
      <c r="I9941" s="10">
        <v>1234</v>
      </c>
      <c r="J9941" s="53">
        <v>2644</v>
      </c>
      <c r="K9941" s="55"/>
      <c r="L9941" s="57"/>
      <c r="M9941" s="57"/>
      <c r="N9941" s="59"/>
      <c r="O9941" s="61"/>
      <c r="P9941" s="10"/>
      <c r="Q9941" s="10"/>
      <c r="R9941" s="11"/>
      <c r="S9941" s="24">
        <f>Table1[[#This Row],[Female Voters]]/Table1[[#This Row],[Female Population]]</f>
        <v>0</v>
      </c>
      <c r="T9941" s="24">
        <f>Table1[[#This Row],[Male Voters]]/Table1[[#This Row],[Male Population]]</f>
        <v>0</v>
      </c>
      <c r="U9941" s="24">
        <f>Table1[[#This Row],[Total Voters]]/Table1[[#This Row],[Total Population]]</f>
        <v>0</v>
      </c>
      <c r="V9941" s="24">
        <f>Table1[[#This Row],[Female Ballots]]/Table1[[#This Row],[Female Population]]</f>
        <v>0</v>
      </c>
      <c r="W9941" s="24">
        <f>Table1[[#This Row],[Male Ballots]]/Table1[[#This Row],[Male Population]]</f>
        <v>0</v>
      </c>
      <c r="X9941" s="24">
        <f>Table1[[#This Row],[Total Ballots]]/Table1[[#This Row],[Total Population]]</f>
        <v>0</v>
      </c>
      <c r="Y9941" s="125" t="str">
        <f>IFERROR(Table1[[#This Row],[Female Ballots]]/Table1[[#This Row],[Female Voters]],"0.0%")</f>
        <v>0.0%</v>
      </c>
      <c r="Z9941" s="125" t="str">
        <f>IFERROR(Table1[[#This Row],[Male Ballots]]/Table1[[#This Row],[Male Voters]],"0.0%")</f>
        <v>0.0%</v>
      </c>
      <c r="AA9941" s="126" t="str">
        <f>IFERROR(Table1[[#This Row],[Total Ballots]]/Table1[[#This Row],[Total Voters]],"0.0%")</f>
        <v>0.0%</v>
      </c>
    </row>
    <row r="9942" spans="1:27" s="7" customFormat="1" x14ac:dyDescent="0.35">
      <c r="A9942" s="8" t="s">
        <v>42</v>
      </c>
      <c r="B9942" s="17">
        <v>2000</v>
      </c>
      <c r="C9942" s="16" t="s">
        <v>82</v>
      </c>
      <c r="D9942" s="17"/>
      <c r="E9942" s="35" t="s">
        <v>74</v>
      </c>
      <c r="F9942" s="35" t="s">
        <v>77</v>
      </c>
      <c r="G9942" s="51" t="s">
        <v>79</v>
      </c>
      <c r="H9942" s="10">
        <v>25793</v>
      </c>
      <c r="I9942" s="10">
        <v>24602</v>
      </c>
      <c r="J9942" s="53">
        <v>50395</v>
      </c>
      <c r="K9942" s="55"/>
      <c r="L9942" s="57"/>
      <c r="M9942" s="57"/>
      <c r="N9942" s="59">
        <v>42308</v>
      </c>
      <c r="O9942" s="61"/>
      <c r="P9942" s="10"/>
      <c r="Q9942" s="10"/>
      <c r="R9942" s="11">
        <v>30596</v>
      </c>
      <c r="S9942" s="24">
        <f>Table1[[#This Row],[Female Voters]]/Table1[[#This Row],[Female Population]]</f>
        <v>0</v>
      </c>
      <c r="T9942" s="24">
        <f>Table1[[#This Row],[Male Voters]]/Table1[[#This Row],[Male Population]]</f>
        <v>0</v>
      </c>
      <c r="U9942" s="24">
        <f>Table1[[#This Row],[Total Voters]]/Table1[[#This Row],[Total Population]]</f>
        <v>0.83952773092568711</v>
      </c>
      <c r="V9942" s="24">
        <f>Table1[[#This Row],[Female Ballots]]/Table1[[#This Row],[Female Population]]</f>
        <v>0</v>
      </c>
      <c r="W9942" s="24">
        <f>Table1[[#This Row],[Male Ballots]]/Table1[[#This Row],[Male Population]]</f>
        <v>0</v>
      </c>
      <c r="X9942" s="24">
        <f>Table1[[#This Row],[Total Ballots]]/Table1[[#This Row],[Total Population]]</f>
        <v>0.60712372259152692</v>
      </c>
      <c r="Y9942" s="125" t="str">
        <f>IFERROR(Table1[[#This Row],[Female Ballots]]/Table1[[#This Row],[Female Voters]],"0.0%")</f>
        <v>0.0%</v>
      </c>
      <c r="Z9942" s="125" t="str">
        <f>IFERROR(Table1[[#This Row],[Male Ballots]]/Table1[[#This Row],[Male Voters]],"0.0%")</f>
        <v>0.0%</v>
      </c>
      <c r="AA9942" s="126">
        <f>IFERROR(Table1[[#This Row],[Total Ballots]]/Table1[[#This Row],[Total Voters]],"0.0%")</f>
        <v>0.72317292237874631</v>
      </c>
    </row>
    <row r="9943" spans="1:27" s="7" customFormat="1" x14ac:dyDescent="0.35">
      <c r="A9943" s="8" t="s">
        <v>42</v>
      </c>
      <c r="B9943" s="17">
        <v>2000</v>
      </c>
      <c r="C9943" s="16" t="s">
        <v>82</v>
      </c>
      <c r="D9943" s="17"/>
      <c r="E9943" s="35" t="s">
        <v>74</v>
      </c>
      <c r="F9943" s="35" t="s">
        <v>77</v>
      </c>
      <c r="G9943" s="51" t="s">
        <v>62</v>
      </c>
      <c r="H9943" s="10">
        <v>2697</v>
      </c>
      <c r="I9943" s="10">
        <v>2920</v>
      </c>
      <c r="J9943" s="53">
        <v>5617</v>
      </c>
      <c r="K9943" s="55"/>
      <c r="L9943" s="57"/>
      <c r="M9943" s="57"/>
      <c r="N9943" s="59"/>
      <c r="O9943" s="61"/>
      <c r="P9943" s="10"/>
      <c r="Q9943" s="10"/>
      <c r="R9943" s="11"/>
      <c r="S9943" s="24">
        <f>Table1[[#This Row],[Female Voters]]/Table1[[#This Row],[Female Population]]</f>
        <v>0</v>
      </c>
      <c r="T9943" s="24">
        <f>Table1[[#This Row],[Male Voters]]/Table1[[#This Row],[Male Population]]</f>
        <v>0</v>
      </c>
      <c r="U9943" s="24">
        <f>Table1[[#This Row],[Total Voters]]/Table1[[#This Row],[Total Population]]</f>
        <v>0</v>
      </c>
      <c r="V9943" s="24">
        <f>Table1[[#This Row],[Female Ballots]]/Table1[[#This Row],[Female Population]]</f>
        <v>0</v>
      </c>
      <c r="W9943" s="24">
        <f>Table1[[#This Row],[Male Ballots]]/Table1[[#This Row],[Male Population]]</f>
        <v>0</v>
      </c>
      <c r="X9943" s="24">
        <f>Table1[[#This Row],[Total Ballots]]/Table1[[#This Row],[Total Population]]</f>
        <v>0</v>
      </c>
      <c r="Y9943" s="125" t="str">
        <f>IFERROR(Table1[[#This Row],[Female Ballots]]/Table1[[#This Row],[Female Voters]],"0.0%")</f>
        <v>0.0%</v>
      </c>
      <c r="Z9943" s="125" t="str">
        <f>IFERROR(Table1[[#This Row],[Male Ballots]]/Table1[[#This Row],[Male Voters]],"0.0%")</f>
        <v>0.0%</v>
      </c>
      <c r="AA9943" s="126" t="str">
        <f>IFERROR(Table1[[#This Row],[Total Ballots]]/Table1[[#This Row],[Total Voters]],"0.0%")</f>
        <v>0.0%</v>
      </c>
    </row>
    <row r="9944" spans="1:27" s="7" customFormat="1" x14ac:dyDescent="0.35">
      <c r="A9944" s="8" t="s">
        <v>42</v>
      </c>
      <c r="B9944" s="17">
        <v>2000</v>
      </c>
      <c r="C9944" s="16" t="s">
        <v>82</v>
      </c>
      <c r="D9944" s="17"/>
      <c r="E9944" s="35" t="s">
        <v>74</v>
      </c>
      <c r="F9944" s="35" t="s">
        <v>77</v>
      </c>
      <c r="G9944" s="51" t="s">
        <v>63</v>
      </c>
      <c r="H9944" s="10">
        <v>3632</v>
      </c>
      <c r="I9944" s="10">
        <v>3756</v>
      </c>
      <c r="J9944" s="53">
        <v>7388</v>
      </c>
      <c r="K9944" s="55"/>
      <c r="L9944" s="57"/>
      <c r="M9944" s="57"/>
      <c r="N9944" s="59"/>
      <c r="O9944" s="61"/>
      <c r="P9944" s="10"/>
      <c r="Q9944" s="10"/>
      <c r="R9944" s="11"/>
      <c r="S9944" s="24">
        <f>Table1[[#This Row],[Female Voters]]/Table1[[#This Row],[Female Population]]</f>
        <v>0</v>
      </c>
      <c r="T9944" s="24">
        <f>Table1[[#This Row],[Male Voters]]/Table1[[#This Row],[Male Population]]</f>
        <v>0</v>
      </c>
      <c r="U9944" s="24">
        <f>Table1[[#This Row],[Total Voters]]/Table1[[#This Row],[Total Population]]</f>
        <v>0</v>
      </c>
      <c r="V9944" s="24">
        <f>Table1[[#This Row],[Female Ballots]]/Table1[[#This Row],[Female Population]]</f>
        <v>0</v>
      </c>
      <c r="W9944" s="24">
        <f>Table1[[#This Row],[Male Ballots]]/Table1[[#This Row],[Male Population]]</f>
        <v>0</v>
      </c>
      <c r="X9944" s="24">
        <f>Table1[[#This Row],[Total Ballots]]/Table1[[#This Row],[Total Population]]</f>
        <v>0</v>
      </c>
      <c r="Y9944" s="125" t="str">
        <f>IFERROR(Table1[[#This Row],[Female Ballots]]/Table1[[#This Row],[Female Voters]],"0.0%")</f>
        <v>0.0%</v>
      </c>
      <c r="Z9944" s="125" t="str">
        <f>IFERROR(Table1[[#This Row],[Male Ballots]]/Table1[[#This Row],[Male Voters]],"0.0%")</f>
        <v>0.0%</v>
      </c>
      <c r="AA9944" s="126" t="str">
        <f>IFERROR(Table1[[#This Row],[Total Ballots]]/Table1[[#This Row],[Total Voters]],"0.0%")</f>
        <v>0.0%</v>
      </c>
    </row>
    <row r="9945" spans="1:27" s="7" customFormat="1" x14ac:dyDescent="0.35">
      <c r="A9945" s="8" t="s">
        <v>42</v>
      </c>
      <c r="B9945" s="17">
        <v>2000</v>
      </c>
      <c r="C9945" s="16" t="s">
        <v>82</v>
      </c>
      <c r="D9945" s="17"/>
      <c r="E9945" s="35" t="s">
        <v>74</v>
      </c>
      <c r="F9945" s="35" t="s">
        <v>77</v>
      </c>
      <c r="G9945" s="51" t="s">
        <v>64</v>
      </c>
      <c r="H9945" s="10">
        <v>5056</v>
      </c>
      <c r="I9945" s="10">
        <v>4865</v>
      </c>
      <c r="J9945" s="53">
        <v>9921</v>
      </c>
      <c r="K9945" s="55"/>
      <c r="L9945" s="57"/>
      <c r="M9945" s="57"/>
      <c r="N9945" s="59"/>
      <c r="O9945" s="61"/>
      <c r="P9945" s="10"/>
      <c r="Q9945" s="10"/>
      <c r="R9945" s="11"/>
      <c r="S9945" s="24">
        <f>Table1[[#This Row],[Female Voters]]/Table1[[#This Row],[Female Population]]</f>
        <v>0</v>
      </c>
      <c r="T9945" s="24">
        <f>Table1[[#This Row],[Male Voters]]/Table1[[#This Row],[Male Population]]</f>
        <v>0</v>
      </c>
      <c r="U9945" s="24">
        <f>Table1[[#This Row],[Total Voters]]/Table1[[#This Row],[Total Population]]</f>
        <v>0</v>
      </c>
      <c r="V9945" s="24">
        <f>Table1[[#This Row],[Female Ballots]]/Table1[[#This Row],[Female Population]]</f>
        <v>0</v>
      </c>
      <c r="W9945" s="24">
        <f>Table1[[#This Row],[Male Ballots]]/Table1[[#This Row],[Male Population]]</f>
        <v>0</v>
      </c>
      <c r="X9945" s="24">
        <f>Table1[[#This Row],[Total Ballots]]/Table1[[#This Row],[Total Population]]</f>
        <v>0</v>
      </c>
      <c r="Y9945" s="125" t="str">
        <f>IFERROR(Table1[[#This Row],[Female Ballots]]/Table1[[#This Row],[Female Voters]],"0.0%")</f>
        <v>0.0%</v>
      </c>
      <c r="Z9945" s="125" t="str">
        <f>IFERROR(Table1[[#This Row],[Male Ballots]]/Table1[[#This Row],[Male Voters]],"0.0%")</f>
        <v>0.0%</v>
      </c>
      <c r="AA9945" s="126" t="str">
        <f>IFERROR(Table1[[#This Row],[Total Ballots]]/Table1[[#This Row],[Total Voters]],"0.0%")</f>
        <v>0.0%</v>
      </c>
    </row>
    <row r="9946" spans="1:27" s="7" customFormat="1" x14ac:dyDescent="0.35">
      <c r="A9946" s="8" t="s">
        <v>42</v>
      </c>
      <c r="B9946" s="17">
        <v>2000</v>
      </c>
      <c r="C9946" s="16" t="s">
        <v>82</v>
      </c>
      <c r="D9946" s="17"/>
      <c r="E9946" s="35" t="s">
        <v>74</v>
      </c>
      <c r="F9946" s="35" t="s">
        <v>77</v>
      </c>
      <c r="G9946" s="51" t="s">
        <v>65</v>
      </c>
      <c r="H9946" s="10">
        <v>4902</v>
      </c>
      <c r="I9946" s="10">
        <v>4928</v>
      </c>
      <c r="J9946" s="53">
        <v>9830</v>
      </c>
      <c r="K9946" s="55"/>
      <c r="L9946" s="57"/>
      <c r="M9946" s="57"/>
      <c r="N9946" s="59"/>
      <c r="O9946" s="61"/>
      <c r="P9946" s="10"/>
      <c r="Q9946" s="10"/>
      <c r="R9946" s="11"/>
      <c r="S9946" s="24">
        <f>Table1[[#This Row],[Female Voters]]/Table1[[#This Row],[Female Population]]</f>
        <v>0</v>
      </c>
      <c r="T9946" s="24">
        <f>Table1[[#This Row],[Male Voters]]/Table1[[#This Row],[Male Population]]</f>
        <v>0</v>
      </c>
      <c r="U9946" s="24">
        <f>Table1[[#This Row],[Total Voters]]/Table1[[#This Row],[Total Population]]</f>
        <v>0</v>
      </c>
      <c r="V9946" s="24">
        <f>Table1[[#This Row],[Female Ballots]]/Table1[[#This Row],[Female Population]]</f>
        <v>0</v>
      </c>
      <c r="W9946" s="24">
        <f>Table1[[#This Row],[Male Ballots]]/Table1[[#This Row],[Male Population]]</f>
        <v>0</v>
      </c>
      <c r="X9946" s="24">
        <f>Table1[[#This Row],[Total Ballots]]/Table1[[#This Row],[Total Population]]</f>
        <v>0</v>
      </c>
      <c r="Y9946" s="125" t="str">
        <f>IFERROR(Table1[[#This Row],[Female Ballots]]/Table1[[#This Row],[Female Voters]],"0.0%")</f>
        <v>0.0%</v>
      </c>
      <c r="Z9946" s="125" t="str">
        <f>IFERROR(Table1[[#This Row],[Male Ballots]]/Table1[[#This Row],[Male Voters]],"0.0%")</f>
        <v>0.0%</v>
      </c>
      <c r="AA9946" s="126" t="str">
        <f>IFERROR(Table1[[#This Row],[Total Ballots]]/Table1[[#This Row],[Total Voters]],"0.0%")</f>
        <v>0.0%</v>
      </c>
    </row>
    <row r="9947" spans="1:27" s="7" customFormat="1" x14ac:dyDescent="0.35">
      <c r="A9947" s="8" t="s">
        <v>42</v>
      </c>
      <c r="B9947" s="17">
        <v>2000</v>
      </c>
      <c r="C9947" s="16" t="s">
        <v>82</v>
      </c>
      <c r="D9947" s="17"/>
      <c r="E9947" s="35" t="s">
        <v>74</v>
      </c>
      <c r="F9947" s="35" t="s">
        <v>77</v>
      </c>
      <c r="G9947" s="51" t="s">
        <v>66</v>
      </c>
      <c r="H9947" s="10">
        <v>3517</v>
      </c>
      <c r="I9947" s="10">
        <v>3455</v>
      </c>
      <c r="J9947" s="53">
        <v>6972</v>
      </c>
      <c r="K9947" s="55"/>
      <c r="L9947" s="57"/>
      <c r="M9947" s="57"/>
      <c r="N9947" s="59"/>
      <c r="O9947" s="61"/>
      <c r="P9947" s="10"/>
      <c r="Q9947" s="10"/>
      <c r="R9947" s="11"/>
      <c r="S9947" s="24">
        <f>Table1[[#This Row],[Female Voters]]/Table1[[#This Row],[Female Population]]</f>
        <v>0</v>
      </c>
      <c r="T9947" s="24">
        <f>Table1[[#This Row],[Male Voters]]/Table1[[#This Row],[Male Population]]</f>
        <v>0</v>
      </c>
      <c r="U9947" s="24">
        <f>Table1[[#This Row],[Total Voters]]/Table1[[#This Row],[Total Population]]</f>
        <v>0</v>
      </c>
      <c r="V9947" s="24">
        <f>Table1[[#This Row],[Female Ballots]]/Table1[[#This Row],[Female Population]]</f>
        <v>0</v>
      </c>
      <c r="W9947" s="24">
        <f>Table1[[#This Row],[Male Ballots]]/Table1[[#This Row],[Male Population]]</f>
        <v>0</v>
      </c>
      <c r="X9947" s="24">
        <f>Table1[[#This Row],[Total Ballots]]/Table1[[#This Row],[Total Population]]</f>
        <v>0</v>
      </c>
      <c r="Y9947" s="125" t="str">
        <f>IFERROR(Table1[[#This Row],[Female Ballots]]/Table1[[#This Row],[Female Voters]],"0.0%")</f>
        <v>0.0%</v>
      </c>
      <c r="Z9947" s="125" t="str">
        <f>IFERROR(Table1[[#This Row],[Male Ballots]]/Table1[[#This Row],[Male Voters]],"0.0%")</f>
        <v>0.0%</v>
      </c>
      <c r="AA9947" s="126" t="str">
        <f>IFERROR(Table1[[#This Row],[Total Ballots]]/Table1[[#This Row],[Total Voters]],"0.0%")</f>
        <v>0.0%</v>
      </c>
    </row>
    <row r="9948" spans="1:27" s="7" customFormat="1" x14ac:dyDescent="0.35">
      <c r="A9948" s="8" t="s">
        <v>42</v>
      </c>
      <c r="B9948" s="17">
        <v>2000</v>
      </c>
      <c r="C9948" s="16" t="s">
        <v>82</v>
      </c>
      <c r="D9948" s="17"/>
      <c r="E9948" s="35" t="s">
        <v>74</v>
      </c>
      <c r="F9948" s="35" t="s">
        <v>77</v>
      </c>
      <c r="G9948" s="51" t="s">
        <v>67</v>
      </c>
      <c r="H9948" s="10">
        <v>5989</v>
      </c>
      <c r="I9948" s="10">
        <v>4678</v>
      </c>
      <c r="J9948" s="53">
        <v>10667</v>
      </c>
      <c r="K9948" s="55"/>
      <c r="L9948" s="57"/>
      <c r="M9948" s="57"/>
      <c r="N9948" s="59"/>
      <c r="O9948" s="61"/>
      <c r="P9948" s="10"/>
      <c r="Q9948" s="10"/>
      <c r="R9948" s="11"/>
      <c r="S9948" s="24">
        <f>Table1[[#This Row],[Female Voters]]/Table1[[#This Row],[Female Population]]</f>
        <v>0</v>
      </c>
      <c r="T9948" s="24">
        <f>Table1[[#This Row],[Male Voters]]/Table1[[#This Row],[Male Population]]</f>
        <v>0</v>
      </c>
      <c r="U9948" s="24">
        <f>Table1[[#This Row],[Total Voters]]/Table1[[#This Row],[Total Population]]</f>
        <v>0</v>
      </c>
      <c r="V9948" s="24">
        <f>Table1[[#This Row],[Female Ballots]]/Table1[[#This Row],[Female Population]]</f>
        <v>0</v>
      </c>
      <c r="W9948" s="24">
        <f>Table1[[#This Row],[Male Ballots]]/Table1[[#This Row],[Male Population]]</f>
        <v>0</v>
      </c>
      <c r="X9948" s="24">
        <f>Table1[[#This Row],[Total Ballots]]/Table1[[#This Row],[Total Population]]</f>
        <v>0</v>
      </c>
      <c r="Y9948" s="125" t="str">
        <f>IFERROR(Table1[[#This Row],[Female Ballots]]/Table1[[#This Row],[Female Voters]],"0.0%")</f>
        <v>0.0%</v>
      </c>
      <c r="Z9948" s="125" t="str">
        <f>IFERROR(Table1[[#This Row],[Male Ballots]]/Table1[[#This Row],[Male Voters]],"0.0%")</f>
        <v>0.0%</v>
      </c>
      <c r="AA9948" s="126" t="str">
        <f>IFERROR(Table1[[#This Row],[Total Ballots]]/Table1[[#This Row],[Total Voters]],"0.0%")</f>
        <v>0.0%</v>
      </c>
    </row>
    <row r="9949" spans="1:27" s="7" customFormat="1" x14ac:dyDescent="0.35">
      <c r="A9949" s="8" t="s">
        <v>27</v>
      </c>
      <c r="B9949" s="17">
        <v>2000</v>
      </c>
      <c r="C9949" s="16" t="s">
        <v>82</v>
      </c>
      <c r="D9949" s="17"/>
      <c r="E9949" s="35" t="s">
        <v>74</v>
      </c>
      <c r="F9949" s="35" t="s">
        <v>77</v>
      </c>
      <c r="G9949" s="51" t="s">
        <v>79</v>
      </c>
      <c r="H9949" s="10">
        <v>3908</v>
      </c>
      <c r="I9949" s="10">
        <v>3702</v>
      </c>
      <c r="J9949" s="53">
        <v>7610.02</v>
      </c>
      <c r="K9949" s="55"/>
      <c r="L9949" s="57"/>
      <c r="M9949" s="57"/>
      <c r="N9949" s="59">
        <v>6614</v>
      </c>
      <c r="O9949" s="61"/>
      <c r="P9949" s="10"/>
      <c r="Q9949" s="10"/>
      <c r="R9949" s="11">
        <v>5361</v>
      </c>
      <c r="S9949" s="24">
        <f>Table1[[#This Row],[Female Voters]]/Table1[[#This Row],[Female Population]]</f>
        <v>0</v>
      </c>
      <c r="T9949" s="24">
        <f>Table1[[#This Row],[Male Voters]]/Table1[[#This Row],[Male Population]]</f>
        <v>0</v>
      </c>
      <c r="U9949" s="24">
        <f>Table1[[#This Row],[Total Voters]]/Table1[[#This Row],[Total Population]]</f>
        <v>0.86911729535533411</v>
      </c>
      <c r="V9949" s="24">
        <f>Table1[[#This Row],[Female Ballots]]/Table1[[#This Row],[Female Population]]</f>
        <v>0</v>
      </c>
      <c r="W9949" s="24">
        <f>Table1[[#This Row],[Male Ballots]]/Table1[[#This Row],[Male Population]]</f>
        <v>0</v>
      </c>
      <c r="X9949" s="24">
        <f>Table1[[#This Row],[Total Ballots]]/Table1[[#This Row],[Total Population]]</f>
        <v>0.70446595409736112</v>
      </c>
      <c r="Y9949" s="125" t="str">
        <f>IFERROR(Table1[[#This Row],[Female Ballots]]/Table1[[#This Row],[Female Voters]],"0.0%")</f>
        <v>0.0%</v>
      </c>
      <c r="Z9949" s="125" t="str">
        <f>IFERROR(Table1[[#This Row],[Male Ballots]]/Table1[[#This Row],[Male Voters]],"0.0%")</f>
        <v>0.0%</v>
      </c>
      <c r="AA9949" s="126">
        <f>IFERROR(Table1[[#This Row],[Total Ballots]]/Table1[[#This Row],[Total Voters]],"0.0%")</f>
        <v>0.81055337163592378</v>
      </c>
    </row>
    <row r="9950" spans="1:27" s="7" customFormat="1" x14ac:dyDescent="0.35">
      <c r="A9950" s="8" t="s">
        <v>27</v>
      </c>
      <c r="B9950" s="17">
        <v>2000</v>
      </c>
      <c r="C9950" s="16" t="s">
        <v>82</v>
      </c>
      <c r="D9950" s="17"/>
      <c r="E9950" s="35" t="s">
        <v>74</v>
      </c>
      <c r="F9950" s="35" t="s">
        <v>77</v>
      </c>
      <c r="G9950" s="51" t="s">
        <v>62</v>
      </c>
      <c r="H9950" s="10">
        <v>262</v>
      </c>
      <c r="I9950" s="10">
        <v>266</v>
      </c>
      <c r="J9950" s="53">
        <v>528</v>
      </c>
      <c r="K9950" s="55"/>
      <c r="L9950" s="57"/>
      <c r="M9950" s="57"/>
      <c r="N9950" s="59"/>
      <c r="O9950" s="61"/>
      <c r="P9950" s="10"/>
      <c r="Q9950" s="10"/>
      <c r="R9950" s="11"/>
      <c r="S9950" s="24">
        <f>Table1[[#This Row],[Female Voters]]/Table1[[#This Row],[Female Population]]</f>
        <v>0</v>
      </c>
      <c r="T9950" s="24">
        <f>Table1[[#This Row],[Male Voters]]/Table1[[#This Row],[Male Population]]</f>
        <v>0</v>
      </c>
      <c r="U9950" s="24">
        <f>Table1[[#This Row],[Total Voters]]/Table1[[#This Row],[Total Population]]</f>
        <v>0</v>
      </c>
      <c r="V9950" s="24">
        <f>Table1[[#This Row],[Female Ballots]]/Table1[[#This Row],[Female Population]]</f>
        <v>0</v>
      </c>
      <c r="W9950" s="24">
        <f>Table1[[#This Row],[Male Ballots]]/Table1[[#This Row],[Male Population]]</f>
        <v>0</v>
      </c>
      <c r="X9950" s="24">
        <f>Table1[[#This Row],[Total Ballots]]/Table1[[#This Row],[Total Population]]</f>
        <v>0</v>
      </c>
      <c r="Y9950" s="125" t="str">
        <f>IFERROR(Table1[[#This Row],[Female Ballots]]/Table1[[#This Row],[Female Voters]],"0.0%")</f>
        <v>0.0%</v>
      </c>
      <c r="Z9950" s="125" t="str">
        <f>IFERROR(Table1[[#This Row],[Male Ballots]]/Table1[[#This Row],[Male Voters]],"0.0%")</f>
        <v>0.0%</v>
      </c>
      <c r="AA9950" s="126" t="str">
        <f>IFERROR(Table1[[#This Row],[Total Ballots]]/Table1[[#This Row],[Total Voters]],"0.0%")</f>
        <v>0.0%</v>
      </c>
    </row>
    <row r="9951" spans="1:27" s="7" customFormat="1" x14ac:dyDescent="0.35">
      <c r="A9951" s="8" t="s">
        <v>27</v>
      </c>
      <c r="B9951" s="17">
        <v>2000</v>
      </c>
      <c r="C9951" s="16" t="s">
        <v>82</v>
      </c>
      <c r="D9951" s="17"/>
      <c r="E9951" s="35" t="s">
        <v>74</v>
      </c>
      <c r="F9951" s="35" t="s">
        <v>77</v>
      </c>
      <c r="G9951" s="51" t="s">
        <v>63</v>
      </c>
      <c r="H9951" s="10">
        <v>450</v>
      </c>
      <c r="I9951" s="10">
        <v>435</v>
      </c>
      <c r="J9951" s="53">
        <v>885</v>
      </c>
      <c r="K9951" s="55"/>
      <c r="L9951" s="57"/>
      <c r="M9951" s="57"/>
      <c r="N9951" s="59"/>
      <c r="O9951" s="61"/>
      <c r="P9951" s="10"/>
      <c r="Q9951" s="10"/>
      <c r="R9951" s="11"/>
      <c r="S9951" s="24">
        <f>Table1[[#This Row],[Female Voters]]/Table1[[#This Row],[Female Population]]</f>
        <v>0</v>
      </c>
      <c r="T9951" s="24">
        <f>Table1[[#This Row],[Male Voters]]/Table1[[#This Row],[Male Population]]</f>
        <v>0</v>
      </c>
      <c r="U9951" s="24">
        <f>Table1[[#This Row],[Total Voters]]/Table1[[#This Row],[Total Population]]</f>
        <v>0</v>
      </c>
      <c r="V9951" s="24">
        <f>Table1[[#This Row],[Female Ballots]]/Table1[[#This Row],[Female Population]]</f>
        <v>0</v>
      </c>
      <c r="W9951" s="24">
        <f>Table1[[#This Row],[Male Ballots]]/Table1[[#This Row],[Male Population]]</f>
        <v>0</v>
      </c>
      <c r="X9951" s="24">
        <f>Table1[[#This Row],[Total Ballots]]/Table1[[#This Row],[Total Population]]</f>
        <v>0</v>
      </c>
      <c r="Y9951" s="125" t="str">
        <f>IFERROR(Table1[[#This Row],[Female Ballots]]/Table1[[#This Row],[Female Voters]],"0.0%")</f>
        <v>0.0%</v>
      </c>
      <c r="Z9951" s="125" t="str">
        <f>IFERROR(Table1[[#This Row],[Male Ballots]]/Table1[[#This Row],[Male Voters]],"0.0%")</f>
        <v>0.0%</v>
      </c>
      <c r="AA9951" s="126" t="str">
        <f>IFERROR(Table1[[#This Row],[Total Ballots]]/Table1[[#This Row],[Total Voters]],"0.0%")</f>
        <v>0.0%</v>
      </c>
    </row>
    <row r="9952" spans="1:27" s="7" customFormat="1" x14ac:dyDescent="0.35">
      <c r="A9952" s="8" t="s">
        <v>27</v>
      </c>
      <c r="B9952" s="17">
        <v>2000</v>
      </c>
      <c r="C9952" s="16" t="s">
        <v>82</v>
      </c>
      <c r="D9952" s="17"/>
      <c r="E9952" s="35" t="s">
        <v>74</v>
      </c>
      <c r="F9952" s="35" t="s">
        <v>77</v>
      </c>
      <c r="G9952" s="51" t="s">
        <v>64</v>
      </c>
      <c r="H9952" s="10">
        <v>762</v>
      </c>
      <c r="I9952" s="10">
        <v>715</v>
      </c>
      <c r="J9952" s="53">
        <v>1477</v>
      </c>
      <c r="K9952" s="55"/>
      <c r="L9952" s="57"/>
      <c r="M9952" s="57"/>
      <c r="N9952" s="59"/>
      <c r="O9952" s="61"/>
      <c r="P9952" s="10"/>
      <c r="Q9952" s="10"/>
      <c r="R9952" s="11"/>
      <c r="S9952" s="24">
        <f>Table1[[#This Row],[Female Voters]]/Table1[[#This Row],[Female Population]]</f>
        <v>0</v>
      </c>
      <c r="T9952" s="24">
        <f>Table1[[#This Row],[Male Voters]]/Table1[[#This Row],[Male Population]]</f>
        <v>0</v>
      </c>
      <c r="U9952" s="24">
        <f>Table1[[#This Row],[Total Voters]]/Table1[[#This Row],[Total Population]]</f>
        <v>0</v>
      </c>
      <c r="V9952" s="24">
        <f>Table1[[#This Row],[Female Ballots]]/Table1[[#This Row],[Female Population]]</f>
        <v>0</v>
      </c>
      <c r="W9952" s="24">
        <f>Table1[[#This Row],[Male Ballots]]/Table1[[#This Row],[Male Population]]</f>
        <v>0</v>
      </c>
      <c r="X9952" s="24">
        <f>Table1[[#This Row],[Total Ballots]]/Table1[[#This Row],[Total Population]]</f>
        <v>0</v>
      </c>
      <c r="Y9952" s="125" t="str">
        <f>IFERROR(Table1[[#This Row],[Female Ballots]]/Table1[[#This Row],[Female Voters]],"0.0%")</f>
        <v>0.0%</v>
      </c>
      <c r="Z9952" s="125" t="str">
        <f>IFERROR(Table1[[#This Row],[Male Ballots]]/Table1[[#This Row],[Male Voters]],"0.0%")</f>
        <v>0.0%</v>
      </c>
      <c r="AA9952" s="126" t="str">
        <f>IFERROR(Table1[[#This Row],[Total Ballots]]/Table1[[#This Row],[Total Voters]],"0.0%")</f>
        <v>0.0%</v>
      </c>
    </row>
    <row r="9953" spans="1:27" s="7" customFormat="1" x14ac:dyDescent="0.35">
      <c r="A9953" s="8" t="s">
        <v>27</v>
      </c>
      <c r="B9953" s="17">
        <v>2000</v>
      </c>
      <c r="C9953" s="16" t="s">
        <v>82</v>
      </c>
      <c r="D9953" s="17"/>
      <c r="E9953" s="35" t="s">
        <v>74</v>
      </c>
      <c r="F9953" s="35" t="s">
        <v>77</v>
      </c>
      <c r="G9953" s="51" t="s">
        <v>65</v>
      </c>
      <c r="H9953" s="10">
        <v>764</v>
      </c>
      <c r="I9953" s="10">
        <v>776</v>
      </c>
      <c r="J9953" s="53">
        <v>1540</v>
      </c>
      <c r="K9953" s="55"/>
      <c r="L9953" s="57"/>
      <c r="M9953" s="57"/>
      <c r="N9953" s="59"/>
      <c r="O9953" s="61"/>
      <c r="P9953" s="10"/>
      <c r="Q9953" s="10"/>
      <c r="R9953" s="11"/>
      <c r="S9953" s="24">
        <f>Table1[[#This Row],[Female Voters]]/Table1[[#This Row],[Female Population]]</f>
        <v>0</v>
      </c>
      <c r="T9953" s="24">
        <f>Table1[[#This Row],[Male Voters]]/Table1[[#This Row],[Male Population]]</f>
        <v>0</v>
      </c>
      <c r="U9953" s="24">
        <f>Table1[[#This Row],[Total Voters]]/Table1[[#This Row],[Total Population]]</f>
        <v>0</v>
      </c>
      <c r="V9953" s="24">
        <f>Table1[[#This Row],[Female Ballots]]/Table1[[#This Row],[Female Population]]</f>
        <v>0</v>
      </c>
      <c r="W9953" s="24">
        <f>Table1[[#This Row],[Male Ballots]]/Table1[[#This Row],[Male Population]]</f>
        <v>0</v>
      </c>
      <c r="X9953" s="24">
        <f>Table1[[#This Row],[Total Ballots]]/Table1[[#This Row],[Total Population]]</f>
        <v>0</v>
      </c>
      <c r="Y9953" s="125" t="str">
        <f>IFERROR(Table1[[#This Row],[Female Ballots]]/Table1[[#This Row],[Female Voters]],"0.0%")</f>
        <v>0.0%</v>
      </c>
      <c r="Z9953" s="125" t="str">
        <f>IFERROR(Table1[[#This Row],[Male Ballots]]/Table1[[#This Row],[Male Voters]],"0.0%")</f>
        <v>0.0%</v>
      </c>
      <c r="AA9953" s="126" t="str">
        <f>IFERROR(Table1[[#This Row],[Total Ballots]]/Table1[[#This Row],[Total Voters]],"0.0%")</f>
        <v>0.0%</v>
      </c>
    </row>
    <row r="9954" spans="1:27" s="7" customFormat="1" x14ac:dyDescent="0.35">
      <c r="A9954" s="8" t="s">
        <v>27</v>
      </c>
      <c r="B9954" s="17">
        <v>2000</v>
      </c>
      <c r="C9954" s="16" t="s">
        <v>82</v>
      </c>
      <c r="D9954" s="17"/>
      <c r="E9954" s="35" t="s">
        <v>74</v>
      </c>
      <c r="F9954" s="35" t="s">
        <v>77</v>
      </c>
      <c r="G9954" s="51" t="s">
        <v>66</v>
      </c>
      <c r="H9954" s="10">
        <v>631</v>
      </c>
      <c r="I9954" s="10">
        <v>617</v>
      </c>
      <c r="J9954" s="53">
        <v>1248.01</v>
      </c>
      <c r="K9954" s="55"/>
      <c r="L9954" s="57"/>
      <c r="M9954" s="57"/>
      <c r="N9954" s="59"/>
      <c r="O9954" s="61"/>
      <c r="P9954" s="10"/>
      <c r="Q9954" s="10"/>
      <c r="R9954" s="11"/>
      <c r="S9954" s="24">
        <f>Table1[[#This Row],[Female Voters]]/Table1[[#This Row],[Female Population]]</f>
        <v>0</v>
      </c>
      <c r="T9954" s="24">
        <f>Table1[[#This Row],[Male Voters]]/Table1[[#This Row],[Male Population]]</f>
        <v>0</v>
      </c>
      <c r="U9954" s="24">
        <f>Table1[[#This Row],[Total Voters]]/Table1[[#This Row],[Total Population]]</f>
        <v>0</v>
      </c>
      <c r="V9954" s="24">
        <f>Table1[[#This Row],[Female Ballots]]/Table1[[#This Row],[Female Population]]</f>
        <v>0</v>
      </c>
      <c r="W9954" s="24">
        <f>Table1[[#This Row],[Male Ballots]]/Table1[[#This Row],[Male Population]]</f>
        <v>0</v>
      </c>
      <c r="X9954" s="24">
        <f>Table1[[#This Row],[Total Ballots]]/Table1[[#This Row],[Total Population]]</f>
        <v>0</v>
      </c>
      <c r="Y9954" s="125" t="str">
        <f>IFERROR(Table1[[#This Row],[Female Ballots]]/Table1[[#This Row],[Female Voters]],"0.0%")</f>
        <v>0.0%</v>
      </c>
      <c r="Z9954" s="125" t="str">
        <f>IFERROR(Table1[[#This Row],[Male Ballots]]/Table1[[#This Row],[Male Voters]],"0.0%")</f>
        <v>0.0%</v>
      </c>
      <c r="AA9954" s="126" t="str">
        <f>IFERROR(Table1[[#This Row],[Total Ballots]]/Table1[[#This Row],[Total Voters]],"0.0%")</f>
        <v>0.0%</v>
      </c>
    </row>
    <row r="9955" spans="1:27" s="7" customFormat="1" x14ac:dyDescent="0.35">
      <c r="A9955" s="8" t="s">
        <v>27</v>
      </c>
      <c r="B9955" s="17">
        <v>2000</v>
      </c>
      <c r="C9955" s="16" t="s">
        <v>82</v>
      </c>
      <c r="D9955" s="17"/>
      <c r="E9955" s="35" t="s">
        <v>74</v>
      </c>
      <c r="F9955" s="35" t="s">
        <v>77</v>
      </c>
      <c r="G9955" s="51" t="s">
        <v>67</v>
      </c>
      <c r="H9955" s="10">
        <v>1039</v>
      </c>
      <c r="I9955" s="10">
        <v>893</v>
      </c>
      <c r="J9955" s="53">
        <v>1932.01</v>
      </c>
      <c r="K9955" s="55"/>
      <c r="L9955" s="57"/>
      <c r="M9955" s="57"/>
      <c r="N9955" s="59"/>
      <c r="O9955" s="61"/>
      <c r="P9955" s="10"/>
      <c r="Q9955" s="10"/>
      <c r="R9955" s="11"/>
      <c r="S9955" s="24">
        <f>Table1[[#This Row],[Female Voters]]/Table1[[#This Row],[Female Population]]</f>
        <v>0</v>
      </c>
      <c r="T9955" s="24">
        <f>Table1[[#This Row],[Male Voters]]/Table1[[#This Row],[Male Population]]</f>
        <v>0</v>
      </c>
      <c r="U9955" s="24">
        <f>Table1[[#This Row],[Total Voters]]/Table1[[#This Row],[Total Population]]</f>
        <v>0</v>
      </c>
      <c r="V9955" s="24">
        <f>Table1[[#This Row],[Female Ballots]]/Table1[[#This Row],[Female Population]]</f>
        <v>0</v>
      </c>
      <c r="W9955" s="24">
        <f>Table1[[#This Row],[Male Ballots]]/Table1[[#This Row],[Male Population]]</f>
        <v>0</v>
      </c>
      <c r="X9955" s="24">
        <f>Table1[[#This Row],[Total Ballots]]/Table1[[#This Row],[Total Population]]</f>
        <v>0</v>
      </c>
      <c r="Y9955" s="125" t="str">
        <f>IFERROR(Table1[[#This Row],[Female Ballots]]/Table1[[#This Row],[Female Voters]],"0.0%")</f>
        <v>0.0%</v>
      </c>
      <c r="Z9955" s="125" t="str">
        <f>IFERROR(Table1[[#This Row],[Male Ballots]]/Table1[[#This Row],[Male Voters]],"0.0%")</f>
        <v>0.0%</v>
      </c>
      <c r="AA9955" s="126" t="str">
        <f>IFERROR(Table1[[#This Row],[Total Ballots]]/Table1[[#This Row],[Total Voters]],"0.0%")</f>
        <v>0.0%</v>
      </c>
    </row>
    <row r="9956" spans="1:27" s="7" customFormat="1" x14ac:dyDescent="0.35">
      <c r="A9956" s="8" t="s">
        <v>41</v>
      </c>
      <c r="B9956" s="17">
        <v>2000</v>
      </c>
      <c r="C9956" s="16" t="s">
        <v>82</v>
      </c>
      <c r="D9956" s="17"/>
      <c r="E9956" s="35" t="s">
        <v>74</v>
      </c>
      <c r="F9956" s="35" t="s">
        <v>77</v>
      </c>
      <c r="G9956" s="51" t="s">
        <v>79</v>
      </c>
      <c r="H9956" s="10">
        <v>18224.97</v>
      </c>
      <c r="I9956" s="10">
        <v>19560.989999999998</v>
      </c>
      <c r="J9956" s="53">
        <v>37785.94</v>
      </c>
      <c r="K9956" s="55"/>
      <c r="L9956" s="57"/>
      <c r="M9956" s="57"/>
      <c r="N9956" s="59">
        <v>28777</v>
      </c>
      <c r="O9956" s="61"/>
      <c r="P9956" s="10"/>
      <c r="Q9956" s="10"/>
      <c r="R9956" s="11">
        <v>22923</v>
      </c>
      <c r="S9956" s="24">
        <f>Table1[[#This Row],[Female Voters]]/Table1[[#This Row],[Female Population]]</f>
        <v>0</v>
      </c>
      <c r="T9956" s="24">
        <f>Table1[[#This Row],[Male Voters]]/Table1[[#This Row],[Male Population]]</f>
        <v>0</v>
      </c>
      <c r="U9956" s="24">
        <f>Table1[[#This Row],[Total Voters]]/Table1[[#This Row],[Total Population]]</f>
        <v>0.76157957166078172</v>
      </c>
      <c r="V9956" s="24">
        <f>Table1[[#This Row],[Female Ballots]]/Table1[[#This Row],[Female Population]]</f>
        <v>0</v>
      </c>
      <c r="W9956" s="24">
        <f>Table1[[#This Row],[Male Ballots]]/Table1[[#This Row],[Male Population]]</f>
        <v>0</v>
      </c>
      <c r="X9956" s="24">
        <f>Table1[[#This Row],[Total Ballots]]/Table1[[#This Row],[Total Population]]</f>
        <v>0.60665422112034262</v>
      </c>
      <c r="Y9956" s="125" t="str">
        <f>IFERROR(Table1[[#This Row],[Female Ballots]]/Table1[[#This Row],[Female Voters]],"0.0%")</f>
        <v>0.0%</v>
      </c>
      <c r="Z9956" s="125" t="str">
        <f>IFERROR(Table1[[#This Row],[Male Ballots]]/Table1[[#This Row],[Male Voters]],"0.0%")</f>
        <v>0.0%</v>
      </c>
      <c r="AA9956" s="126">
        <f>IFERROR(Table1[[#This Row],[Total Ballots]]/Table1[[#This Row],[Total Voters]],"0.0%")</f>
        <v>0.79657365256976054</v>
      </c>
    </row>
    <row r="9957" spans="1:27" s="7" customFormat="1" x14ac:dyDescent="0.35">
      <c r="A9957" s="8" t="s">
        <v>41</v>
      </c>
      <c r="B9957" s="17">
        <v>2000</v>
      </c>
      <c r="C9957" s="16" t="s">
        <v>82</v>
      </c>
      <c r="D9957" s="17"/>
      <c r="E9957" s="35" t="s">
        <v>74</v>
      </c>
      <c r="F9957" s="35" t="s">
        <v>77</v>
      </c>
      <c r="G9957" s="51" t="s">
        <v>62</v>
      </c>
      <c r="H9957" s="10">
        <v>1573</v>
      </c>
      <c r="I9957" s="10">
        <v>2223.0100000000002</v>
      </c>
      <c r="J9957" s="53">
        <v>3796.01</v>
      </c>
      <c r="K9957" s="55"/>
      <c r="L9957" s="57"/>
      <c r="M9957" s="57"/>
      <c r="N9957" s="59"/>
      <c r="O9957" s="61"/>
      <c r="P9957" s="10"/>
      <c r="Q9957" s="10"/>
      <c r="R9957" s="11"/>
      <c r="S9957" s="24">
        <f>Table1[[#This Row],[Female Voters]]/Table1[[#This Row],[Female Population]]</f>
        <v>0</v>
      </c>
      <c r="T9957" s="24">
        <f>Table1[[#This Row],[Male Voters]]/Table1[[#This Row],[Male Population]]</f>
        <v>0</v>
      </c>
      <c r="U9957" s="24">
        <f>Table1[[#This Row],[Total Voters]]/Table1[[#This Row],[Total Population]]</f>
        <v>0</v>
      </c>
      <c r="V9957" s="24">
        <f>Table1[[#This Row],[Female Ballots]]/Table1[[#This Row],[Female Population]]</f>
        <v>0</v>
      </c>
      <c r="W9957" s="24">
        <f>Table1[[#This Row],[Male Ballots]]/Table1[[#This Row],[Male Population]]</f>
        <v>0</v>
      </c>
      <c r="X9957" s="24">
        <f>Table1[[#This Row],[Total Ballots]]/Table1[[#This Row],[Total Population]]</f>
        <v>0</v>
      </c>
      <c r="Y9957" s="125" t="str">
        <f>IFERROR(Table1[[#This Row],[Female Ballots]]/Table1[[#This Row],[Female Voters]],"0.0%")</f>
        <v>0.0%</v>
      </c>
      <c r="Z9957" s="125" t="str">
        <f>IFERROR(Table1[[#This Row],[Male Ballots]]/Table1[[#This Row],[Male Voters]],"0.0%")</f>
        <v>0.0%</v>
      </c>
      <c r="AA9957" s="126" t="str">
        <f>IFERROR(Table1[[#This Row],[Total Ballots]]/Table1[[#This Row],[Total Voters]],"0.0%")</f>
        <v>0.0%</v>
      </c>
    </row>
    <row r="9958" spans="1:27" s="7" customFormat="1" x14ac:dyDescent="0.35">
      <c r="A9958" s="8" t="s">
        <v>41</v>
      </c>
      <c r="B9958" s="17">
        <v>2000</v>
      </c>
      <c r="C9958" s="16" t="s">
        <v>82</v>
      </c>
      <c r="D9958" s="17"/>
      <c r="E9958" s="35" t="s">
        <v>74</v>
      </c>
      <c r="F9958" s="35" t="s">
        <v>77</v>
      </c>
      <c r="G9958" s="51" t="s">
        <v>63</v>
      </c>
      <c r="H9958" s="10">
        <v>2383</v>
      </c>
      <c r="I9958" s="10">
        <v>3093.01</v>
      </c>
      <c r="J9958" s="53">
        <v>5476.01</v>
      </c>
      <c r="K9958" s="55"/>
      <c r="L9958" s="57"/>
      <c r="M9958" s="57"/>
      <c r="N9958" s="59"/>
      <c r="O9958" s="61"/>
      <c r="P9958" s="10"/>
      <c r="Q9958" s="10"/>
      <c r="R9958" s="11"/>
      <c r="S9958" s="24">
        <f>Table1[[#This Row],[Female Voters]]/Table1[[#This Row],[Female Population]]</f>
        <v>0</v>
      </c>
      <c r="T9958" s="24">
        <f>Table1[[#This Row],[Male Voters]]/Table1[[#This Row],[Male Population]]</f>
        <v>0</v>
      </c>
      <c r="U9958" s="24">
        <f>Table1[[#This Row],[Total Voters]]/Table1[[#This Row],[Total Population]]</f>
        <v>0</v>
      </c>
      <c r="V9958" s="24">
        <f>Table1[[#This Row],[Female Ballots]]/Table1[[#This Row],[Female Population]]</f>
        <v>0</v>
      </c>
      <c r="W9958" s="24">
        <f>Table1[[#This Row],[Male Ballots]]/Table1[[#This Row],[Male Population]]</f>
        <v>0</v>
      </c>
      <c r="X9958" s="24">
        <f>Table1[[#This Row],[Total Ballots]]/Table1[[#This Row],[Total Population]]</f>
        <v>0</v>
      </c>
      <c r="Y9958" s="125" t="str">
        <f>IFERROR(Table1[[#This Row],[Female Ballots]]/Table1[[#This Row],[Female Voters]],"0.0%")</f>
        <v>0.0%</v>
      </c>
      <c r="Z9958" s="125" t="str">
        <f>IFERROR(Table1[[#This Row],[Male Ballots]]/Table1[[#This Row],[Male Voters]],"0.0%")</f>
        <v>0.0%</v>
      </c>
      <c r="AA9958" s="126" t="str">
        <f>IFERROR(Table1[[#This Row],[Total Ballots]]/Table1[[#This Row],[Total Voters]],"0.0%")</f>
        <v>0.0%</v>
      </c>
    </row>
    <row r="9959" spans="1:27" s="7" customFormat="1" x14ac:dyDescent="0.35">
      <c r="A9959" s="8" t="s">
        <v>41</v>
      </c>
      <c r="B9959" s="17">
        <v>2000</v>
      </c>
      <c r="C9959" s="16" t="s">
        <v>82</v>
      </c>
      <c r="D9959" s="17"/>
      <c r="E9959" s="35" t="s">
        <v>74</v>
      </c>
      <c r="F9959" s="35" t="s">
        <v>77</v>
      </c>
      <c r="G9959" s="51" t="s">
        <v>64</v>
      </c>
      <c r="H9959" s="10">
        <v>3658</v>
      </c>
      <c r="I9959" s="10">
        <v>3946</v>
      </c>
      <c r="J9959" s="53">
        <v>7604</v>
      </c>
      <c r="K9959" s="55"/>
      <c r="L9959" s="57"/>
      <c r="M9959" s="57"/>
      <c r="N9959" s="59"/>
      <c r="O9959" s="61"/>
      <c r="P9959" s="10"/>
      <c r="Q9959" s="10"/>
      <c r="R9959" s="11"/>
      <c r="S9959" s="24">
        <f>Table1[[#This Row],[Female Voters]]/Table1[[#This Row],[Female Population]]</f>
        <v>0</v>
      </c>
      <c r="T9959" s="24">
        <f>Table1[[#This Row],[Male Voters]]/Table1[[#This Row],[Male Population]]</f>
        <v>0</v>
      </c>
      <c r="U9959" s="24">
        <f>Table1[[#This Row],[Total Voters]]/Table1[[#This Row],[Total Population]]</f>
        <v>0</v>
      </c>
      <c r="V9959" s="24">
        <f>Table1[[#This Row],[Female Ballots]]/Table1[[#This Row],[Female Population]]</f>
        <v>0</v>
      </c>
      <c r="W9959" s="24">
        <f>Table1[[#This Row],[Male Ballots]]/Table1[[#This Row],[Male Population]]</f>
        <v>0</v>
      </c>
      <c r="X9959" s="24">
        <f>Table1[[#This Row],[Total Ballots]]/Table1[[#This Row],[Total Population]]</f>
        <v>0</v>
      </c>
      <c r="Y9959" s="125" t="str">
        <f>IFERROR(Table1[[#This Row],[Female Ballots]]/Table1[[#This Row],[Female Voters]],"0.0%")</f>
        <v>0.0%</v>
      </c>
      <c r="Z9959" s="125" t="str">
        <f>IFERROR(Table1[[#This Row],[Male Ballots]]/Table1[[#This Row],[Male Voters]],"0.0%")</f>
        <v>0.0%</v>
      </c>
      <c r="AA9959" s="126" t="str">
        <f>IFERROR(Table1[[#This Row],[Total Ballots]]/Table1[[#This Row],[Total Voters]],"0.0%")</f>
        <v>0.0%</v>
      </c>
    </row>
    <row r="9960" spans="1:27" s="7" customFormat="1" x14ac:dyDescent="0.35">
      <c r="A9960" s="8" t="s">
        <v>41</v>
      </c>
      <c r="B9960" s="17">
        <v>2000</v>
      </c>
      <c r="C9960" s="16" t="s">
        <v>82</v>
      </c>
      <c r="D9960" s="17"/>
      <c r="E9960" s="35" t="s">
        <v>74</v>
      </c>
      <c r="F9960" s="35" t="s">
        <v>77</v>
      </c>
      <c r="G9960" s="51" t="s">
        <v>65</v>
      </c>
      <c r="H9960" s="10">
        <v>3519</v>
      </c>
      <c r="I9960" s="10">
        <v>3702.99</v>
      </c>
      <c r="J9960" s="53">
        <v>7221.98</v>
      </c>
      <c r="K9960" s="55"/>
      <c r="L9960" s="57"/>
      <c r="M9960" s="57"/>
      <c r="N9960" s="59"/>
      <c r="O9960" s="61"/>
      <c r="P9960" s="10"/>
      <c r="Q9960" s="10"/>
      <c r="R9960" s="11"/>
      <c r="S9960" s="24">
        <f>Table1[[#This Row],[Female Voters]]/Table1[[#This Row],[Female Population]]</f>
        <v>0</v>
      </c>
      <c r="T9960" s="24">
        <f>Table1[[#This Row],[Male Voters]]/Table1[[#This Row],[Male Population]]</f>
        <v>0</v>
      </c>
      <c r="U9960" s="24">
        <f>Table1[[#This Row],[Total Voters]]/Table1[[#This Row],[Total Population]]</f>
        <v>0</v>
      </c>
      <c r="V9960" s="24">
        <f>Table1[[#This Row],[Female Ballots]]/Table1[[#This Row],[Female Population]]</f>
        <v>0</v>
      </c>
      <c r="W9960" s="24">
        <f>Table1[[#This Row],[Male Ballots]]/Table1[[#This Row],[Male Population]]</f>
        <v>0</v>
      </c>
      <c r="X9960" s="24">
        <f>Table1[[#This Row],[Total Ballots]]/Table1[[#This Row],[Total Population]]</f>
        <v>0</v>
      </c>
      <c r="Y9960" s="125" t="str">
        <f>IFERROR(Table1[[#This Row],[Female Ballots]]/Table1[[#This Row],[Female Voters]],"0.0%")</f>
        <v>0.0%</v>
      </c>
      <c r="Z9960" s="125" t="str">
        <f>IFERROR(Table1[[#This Row],[Male Ballots]]/Table1[[#This Row],[Male Voters]],"0.0%")</f>
        <v>0.0%</v>
      </c>
      <c r="AA9960" s="126" t="str">
        <f>IFERROR(Table1[[#This Row],[Total Ballots]]/Table1[[#This Row],[Total Voters]],"0.0%")</f>
        <v>0.0%</v>
      </c>
    </row>
    <row r="9961" spans="1:27" s="7" customFormat="1" x14ac:dyDescent="0.35">
      <c r="A9961" s="8" t="s">
        <v>41</v>
      </c>
      <c r="B9961" s="17">
        <v>2000</v>
      </c>
      <c r="C9961" s="16" t="s">
        <v>82</v>
      </c>
      <c r="D9961" s="17"/>
      <c r="E9961" s="35" t="s">
        <v>74</v>
      </c>
      <c r="F9961" s="35" t="s">
        <v>77</v>
      </c>
      <c r="G9961" s="51" t="s">
        <v>66</v>
      </c>
      <c r="H9961" s="10">
        <v>2829.99</v>
      </c>
      <c r="I9961" s="10">
        <v>2708.99</v>
      </c>
      <c r="J9961" s="53">
        <v>5538.98</v>
      </c>
      <c r="K9961" s="55"/>
      <c r="L9961" s="57"/>
      <c r="M9961" s="57"/>
      <c r="N9961" s="59"/>
      <c r="O9961" s="61"/>
      <c r="P9961" s="10"/>
      <c r="Q9961" s="10"/>
      <c r="R9961" s="11"/>
      <c r="S9961" s="24">
        <f>Table1[[#This Row],[Female Voters]]/Table1[[#This Row],[Female Population]]</f>
        <v>0</v>
      </c>
      <c r="T9961" s="24">
        <f>Table1[[#This Row],[Male Voters]]/Table1[[#This Row],[Male Population]]</f>
        <v>0</v>
      </c>
      <c r="U9961" s="24">
        <f>Table1[[#This Row],[Total Voters]]/Table1[[#This Row],[Total Population]]</f>
        <v>0</v>
      </c>
      <c r="V9961" s="24">
        <f>Table1[[#This Row],[Female Ballots]]/Table1[[#This Row],[Female Population]]</f>
        <v>0</v>
      </c>
      <c r="W9961" s="24">
        <f>Table1[[#This Row],[Male Ballots]]/Table1[[#This Row],[Male Population]]</f>
        <v>0</v>
      </c>
      <c r="X9961" s="24">
        <f>Table1[[#This Row],[Total Ballots]]/Table1[[#This Row],[Total Population]]</f>
        <v>0</v>
      </c>
      <c r="Y9961" s="125" t="str">
        <f>IFERROR(Table1[[#This Row],[Female Ballots]]/Table1[[#This Row],[Female Voters]],"0.0%")</f>
        <v>0.0%</v>
      </c>
      <c r="Z9961" s="125" t="str">
        <f>IFERROR(Table1[[#This Row],[Male Ballots]]/Table1[[#This Row],[Male Voters]],"0.0%")</f>
        <v>0.0%</v>
      </c>
      <c r="AA9961" s="126" t="str">
        <f>IFERROR(Table1[[#This Row],[Total Ballots]]/Table1[[#This Row],[Total Voters]],"0.0%")</f>
        <v>0.0%</v>
      </c>
    </row>
    <row r="9962" spans="1:27" s="7" customFormat="1" x14ac:dyDescent="0.35">
      <c r="A9962" s="8" t="s">
        <v>41</v>
      </c>
      <c r="B9962" s="17">
        <v>2000</v>
      </c>
      <c r="C9962" s="16" t="s">
        <v>82</v>
      </c>
      <c r="D9962" s="17"/>
      <c r="E9962" s="35" t="s">
        <v>74</v>
      </c>
      <c r="F9962" s="35" t="s">
        <v>77</v>
      </c>
      <c r="G9962" s="51" t="s">
        <v>67</v>
      </c>
      <c r="H9962" s="10">
        <v>4261.9799999999996</v>
      </c>
      <c r="I9962" s="10">
        <v>3886.99</v>
      </c>
      <c r="J9962" s="53">
        <v>8148.9599999999991</v>
      </c>
      <c r="K9962" s="55"/>
      <c r="L9962" s="57"/>
      <c r="M9962" s="57"/>
      <c r="N9962" s="59"/>
      <c r="O9962" s="61"/>
      <c r="P9962" s="10"/>
      <c r="Q9962" s="10"/>
      <c r="R9962" s="11"/>
      <c r="S9962" s="24">
        <f>Table1[[#This Row],[Female Voters]]/Table1[[#This Row],[Female Population]]</f>
        <v>0</v>
      </c>
      <c r="T9962" s="24">
        <f>Table1[[#This Row],[Male Voters]]/Table1[[#This Row],[Male Population]]</f>
        <v>0</v>
      </c>
      <c r="U9962" s="24">
        <f>Table1[[#This Row],[Total Voters]]/Table1[[#This Row],[Total Population]]</f>
        <v>0</v>
      </c>
      <c r="V9962" s="24">
        <f>Table1[[#This Row],[Female Ballots]]/Table1[[#This Row],[Female Population]]</f>
        <v>0</v>
      </c>
      <c r="W9962" s="24">
        <f>Table1[[#This Row],[Male Ballots]]/Table1[[#This Row],[Male Population]]</f>
        <v>0</v>
      </c>
      <c r="X9962" s="24">
        <f>Table1[[#This Row],[Total Ballots]]/Table1[[#This Row],[Total Population]]</f>
        <v>0</v>
      </c>
      <c r="Y9962" s="125" t="str">
        <f>IFERROR(Table1[[#This Row],[Female Ballots]]/Table1[[#This Row],[Female Voters]],"0.0%")</f>
        <v>0.0%</v>
      </c>
      <c r="Z9962" s="125" t="str">
        <f>IFERROR(Table1[[#This Row],[Male Ballots]]/Table1[[#This Row],[Male Voters]],"0.0%")</f>
        <v>0.0%</v>
      </c>
      <c r="AA9962" s="126" t="str">
        <f>IFERROR(Table1[[#This Row],[Total Ballots]]/Table1[[#This Row],[Total Voters]],"0.0%")</f>
        <v>0.0%</v>
      </c>
    </row>
    <row r="9963" spans="1:27" s="7" customFormat="1" x14ac:dyDescent="0.35">
      <c r="A9963" s="8" t="s">
        <v>49</v>
      </c>
      <c r="B9963" s="17">
        <v>2000</v>
      </c>
      <c r="C9963" s="16" t="s">
        <v>82</v>
      </c>
      <c r="D9963" s="17"/>
      <c r="E9963" s="35" t="s">
        <v>74</v>
      </c>
      <c r="F9963" s="35" t="s">
        <v>77</v>
      </c>
      <c r="G9963" s="51" t="s">
        <v>79</v>
      </c>
      <c r="H9963" s="10">
        <v>14453.050000000001</v>
      </c>
      <c r="I9963" s="10">
        <v>14164.97</v>
      </c>
      <c r="J9963" s="53">
        <v>28618.020000000004</v>
      </c>
      <c r="K9963" s="55"/>
      <c r="L9963" s="57"/>
      <c r="M9963" s="57"/>
      <c r="N9963" s="59">
        <v>19500</v>
      </c>
      <c r="O9963" s="61"/>
      <c r="P9963" s="10"/>
      <c r="Q9963" s="10"/>
      <c r="R9963" s="11">
        <v>15066</v>
      </c>
      <c r="S9963" s="24">
        <f>Table1[[#This Row],[Female Voters]]/Table1[[#This Row],[Female Population]]</f>
        <v>0</v>
      </c>
      <c r="T9963" s="24">
        <f>Table1[[#This Row],[Male Voters]]/Table1[[#This Row],[Male Population]]</f>
        <v>0</v>
      </c>
      <c r="U9963" s="24">
        <f>Table1[[#This Row],[Total Voters]]/Table1[[#This Row],[Total Population]]</f>
        <v>0.68138885918732317</v>
      </c>
      <c r="V9963" s="24">
        <f>Table1[[#This Row],[Female Ballots]]/Table1[[#This Row],[Female Population]]</f>
        <v>0</v>
      </c>
      <c r="W9963" s="24">
        <f>Table1[[#This Row],[Male Ballots]]/Table1[[#This Row],[Male Population]]</f>
        <v>0</v>
      </c>
      <c r="X9963" s="24">
        <f>Table1[[#This Row],[Total Ballots]]/Table1[[#This Row],[Total Population]]</f>
        <v>0.52645151551365177</v>
      </c>
      <c r="Y9963" s="125" t="str">
        <f>IFERROR(Table1[[#This Row],[Female Ballots]]/Table1[[#This Row],[Female Voters]],"0.0%")</f>
        <v>0.0%</v>
      </c>
      <c r="Z9963" s="125" t="str">
        <f>IFERROR(Table1[[#This Row],[Male Ballots]]/Table1[[#This Row],[Male Voters]],"0.0%")</f>
        <v>0.0%</v>
      </c>
      <c r="AA9963" s="126">
        <f>IFERROR(Table1[[#This Row],[Total Ballots]]/Table1[[#This Row],[Total Voters]],"0.0%")</f>
        <v>0.77261538461538459</v>
      </c>
    </row>
    <row r="9964" spans="1:27" s="7" customFormat="1" x14ac:dyDescent="0.35">
      <c r="A9964" s="8" t="s">
        <v>49</v>
      </c>
      <c r="B9964" s="17">
        <v>2000</v>
      </c>
      <c r="C9964" s="16" t="s">
        <v>82</v>
      </c>
      <c r="D9964" s="17"/>
      <c r="E9964" s="35" t="s">
        <v>74</v>
      </c>
      <c r="F9964" s="35" t="s">
        <v>77</v>
      </c>
      <c r="G9964" s="51" t="s">
        <v>62</v>
      </c>
      <c r="H9964" s="10">
        <v>1376</v>
      </c>
      <c r="I9964" s="10">
        <v>1521</v>
      </c>
      <c r="J9964" s="53">
        <v>2896.99</v>
      </c>
      <c r="K9964" s="55"/>
      <c r="L9964" s="57"/>
      <c r="M9964" s="57"/>
      <c r="N9964" s="59"/>
      <c r="O9964" s="61"/>
      <c r="P9964" s="10"/>
      <c r="Q9964" s="10"/>
      <c r="R9964" s="11"/>
      <c r="S9964" s="24">
        <f>Table1[[#This Row],[Female Voters]]/Table1[[#This Row],[Female Population]]</f>
        <v>0</v>
      </c>
      <c r="T9964" s="24">
        <f>Table1[[#This Row],[Male Voters]]/Table1[[#This Row],[Male Population]]</f>
        <v>0</v>
      </c>
      <c r="U9964" s="24">
        <f>Table1[[#This Row],[Total Voters]]/Table1[[#This Row],[Total Population]]</f>
        <v>0</v>
      </c>
      <c r="V9964" s="24">
        <f>Table1[[#This Row],[Female Ballots]]/Table1[[#This Row],[Female Population]]</f>
        <v>0</v>
      </c>
      <c r="W9964" s="24">
        <f>Table1[[#This Row],[Male Ballots]]/Table1[[#This Row],[Male Population]]</f>
        <v>0</v>
      </c>
      <c r="X9964" s="24">
        <f>Table1[[#This Row],[Total Ballots]]/Table1[[#This Row],[Total Population]]</f>
        <v>0</v>
      </c>
      <c r="Y9964" s="125" t="str">
        <f>IFERROR(Table1[[#This Row],[Female Ballots]]/Table1[[#This Row],[Female Voters]],"0.0%")</f>
        <v>0.0%</v>
      </c>
      <c r="Z9964" s="125" t="str">
        <f>IFERROR(Table1[[#This Row],[Male Ballots]]/Table1[[#This Row],[Male Voters]],"0.0%")</f>
        <v>0.0%</v>
      </c>
      <c r="AA9964" s="126" t="str">
        <f>IFERROR(Table1[[#This Row],[Total Ballots]]/Table1[[#This Row],[Total Voters]],"0.0%")</f>
        <v>0.0%</v>
      </c>
    </row>
    <row r="9965" spans="1:27" s="7" customFormat="1" x14ac:dyDescent="0.35">
      <c r="A9965" s="8" t="s">
        <v>49</v>
      </c>
      <c r="B9965" s="17">
        <v>2000</v>
      </c>
      <c r="C9965" s="16" t="s">
        <v>82</v>
      </c>
      <c r="D9965" s="17"/>
      <c r="E9965" s="35" t="s">
        <v>74</v>
      </c>
      <c r="F9965" s="35" t="s">
        <v>77</v>
      </c>
      <c r="G9965" s="51" t="s">
        <v>63</v>
      </c>
      <c r="H9965" s="10">
        <v>2124</v>
      </c>
      <c r="I9965" s="10">
        <v>2200.98</v>
      </c>
      <c r="J9965" s="53">
        <v>4324.9799999999996</v>
      </c>
      <c r="K9965" s="55"/>
      <c r="L9965" s="57"/>
      <c r="M9965" s="57"/>
      <c r="N9965" s="59"/>
      <c r="O9965" s="61"/>
      <c r="P9965" s="10"/>
      <c r="Q9965" s="10"/>
      <c r="R9965" s="11"/>
      <c r="S9965" s="24">
        <f>Table1[[#This Row],[Female Voters]]/Table1[[#This Row],[Female Population]]</f>
        <v>0</v>
      </c>
      <c r="T9965" s="24">
        <f>Table1[[#This Row],[Male Voters]]/Table1[[#This Row],[Male Population]]</f>
        <v>0</v>
      </c>
      <c r="U9965" s="24">
        <f>Table1[[#This Row],[Total Voters]]/Table1[[#This Row],[Total Population]]</f>
        <v>0</v>
      </c>
      <c r="V9965" s="24">
        <f>Table1[[#This Row],[Female Ballots]]/Table1[[#This Row],[Female Population]]</f>
        <v>0</v>
      </c>
      <c r="W9965" s="24">
        <f>Table1[[#This Row],[Male Ballots]]/Table1[[#This Row],[Male Population]]</f>
        <v>0</v>
      </c>
      <c r="X9965" s="24">
        <f>Table1[[#This Row],[Total Ballots]]/Table1[[#This Row],[Total Population]]</f>
        <v>0</v>
      </c>
      <c r="Y9965" s="125" t="str">
        <f>IFERROR(Table1[[#This Row],[Female Ballots]]/Table1[[#This Row],[Female Voters]],"0.0%")</f>
        <v>0.0%</v>
      </c>
      <c r="Z9965" s="125" t="str">
        <f>IFERROR(Table1[[#This Row],[Male Ballots]]/Table1[[#This Row],[Male Voters]],"0.0%")</f>
        <v>0.0%</v>
      </c>
      <c r="AA9965" s="126" t="str">
        <f>IFERROR(Table1[[#This Row],[Total Ballots]]/Table1[[#This Row],[Total Voters]],"0.0%")</f>
        <v>0.0%</v>
      </c>
    </row>
    <row r="9966" spans="1:27" s="7" customFormat="1" x14ac:dyDescent="0.35">
      <c r="A9966" s="8" t="s">
        <v>49</v>
      </c>
      <c r="B9966" s="17">
        <v>2000</v>
      </c>
      <c r="C9966" s="16" t="s">
        <v>82</v>
      </c>
      <c r="D9966" s="17"/>
      <c r="E9966" s="35" t="s">
        <v>74</v>
      </c>
      <c r="F9966" s="35" t="s">
        <v>77</v>
      </c>
      <c r="G9966" s="51" t="s">
        <v>64</v>
      </c>
      <c r="H9966" s="10">
        <v>2979.02</v>
      </c>
      <c r="I9966" s="10">
        <v>2777.99</v>
      </c>
      <c r="J9966" s="53">
        <v>5757.01</v>
      </c>
      <c r="K9966" s="55"/>
      <c r="L9966" s="57"/>
      <c r="M9966" s="57"/>
      <c r="N9966" s="59"/>
      <c r="O9966" s="61"/>
      <c r="P9966" s="10"/>
      <c r="Q9966" s="10"/>
      <c r="R9966" s="11"/>
      <c r="S9966" s="24">
        <f>Table1[[#This Row],[Female Voters]]/Table1[[#This Row],[Female Population]]</f>
        <v>0</v>
      </c>
      <c r="T9966" s="24">
        <f>Table1[[#This Row],[Male Voters]]/Table1[[#This Row],[Male Population]]</f>
        <v>0</v>
      </c>
      <c r="U9966" s="24">
        <f>Table1[[#This Row],[Total Voters]]/Table1[[#This Row],[Total Population]]</f>
        <v>0</v>
      </c>
      <c r="V9966" s="24">
        <f>Table1[[#This Row],[Female Ballots]]/Table1[[#This Row],[Female Population]]</f>
        <v>0</v>
      </c>
      <c r="W9966" s="24">
        <f>Table1[[#This Row],[Male Ballots]]/Table1[[#This Row],[Male Population]]</f>
        <v>0</v>
      </c>
      <c r="X9966" s="24">
        <f>Table1[[#This Row],[Total Ballots]]/Table1[[#This Row],[Total Population]]</f>
        <v>0</v>
      </c>
      <c r="Y9966" s="125" t="str">
        <f>IFERROR(Table1[[#This Row],[Female Ballots]]/Table1[[#This Row],[Female Voters]],"0.0%")</f>
        <v>0.0%</v>
      </c>
      <c r="Z9966" s="125" t="str">
        <f>IFERROR(Table1[[#This Row],[Male Ballots]]/Table1[[#This Row],[Male Voters]],"0.0%")</f>
        <v>0.0%</v>
      </c>
      <c r="AA9966" s="126" t="str">
        <f>IFERROR(Table1[[#This Row],[Total Ballots]]/Table1[[#This Row],[Total Voters]],"0.0%")</f>
        <v>0.0%</v>
      </c>
    </row>
    <row r="9967" spans="1:27" s="7" customFormat="1" x14ac:dyDescent="0.35">
      <c r="A9967" s="8" t="s">
        <v>49</v>
      </c>
      <c r="B9967" s="17">
        <v>2000</v>
      </c>
      <c r="C9967" s="16" t="s">
        <v>82</v>
      </c>
      <c r="D9967" s="17"/>
      <c r="E9967" s="35" t="s">
        <v>74</v>
      </c>
      <c r="F9967" s="35" t="s">
        <v>77</v>
      </c>
      <c r="G9967" s="51" t="s">
        <v>65</v>
      </c>
      <c r="H9967" s="10">
        <v>2940.02</v>
      </c>
      <c r="I9967" s="10">
        <v>2997</v>
      </c>
      <c r="J9967" s="53">
        <v>5937.0300000000007</v>
      </c>
      <c r="K9967" s="55"/>
      <c r="L9967" s="57"/>
      <c r="M9967" s="57"/>
      <c r="N9967" s="59"/>
      <c r="O9967" s="61"/>
      <c r="P9967" s="10"/>
      <c r="Q9967" s="10"/>
      <c r="R9967" s="11"/>
      <c r="S9967" s="24">
        <f>Table1[[#This Row],[Female Voters]]/Table1[[#This Row],[Female Population]]</f>
        <v>0</v>
      </c>
      <c r="T9967" s="24">
        <f>Table1[[#This Row],[Male Voters]]/Table1[[#This Row],[Male Population]]</f>
        <v>0</v>
      </c>
      <c r="U9967" s="24">
        <f>Table1[[#This Row],[Total Voters]]/Table1[[#This Row],[Total Population]]</f>
        <v>0</v>
      </c>
      <c r="V9967" s="24">
        <f>Table1[[#This Row],[Female Ballots]]/Table1[[#This Row],[Female Population]]</f>
        <v>0</v>
      </c>
      <c r="W9967" s="24">
        <f>Table1[[#This Row],[Male Ballots]]/Table1[[#This Row],[Male Population]]</f>
        <v>0</v>
      </c>
      <c r="X9967" s="24">
        <f>Table1[[#This Row],[Total Ballots]]/Table1[[#This Row],[Total Population]]</f>
        <v>0</v>
      </c>
      <c r="Y9967" s="125" t="str">
        <f>IFERROR(Table1[[#This Row],[Female Ballots]]/Table1[[#This Row],[Female Voters]],"0.0%")</f>
        <v>0.0%</v>
      </c>
      <c r="Z9967" s="125" t="str">
        <f>IFERROR(Table1[[#This Row],[Male Ballots]]/Table1[[#This Row],[Male Voters]],"0.0%")</f>
        <v>0.0%</v>
      </c>
      <c r="AA9967" s="126" t="str">
        <f>IFERROR(Table1[[#This Row],[Total Ballots]]/Table1[[#This Row],[Total Voters]],"0.0%")</f>
        <v>0.0%</v>
      </c>
    </row>
    <row r="9968" spans="1:27" s="7" customFormat="1" x14ac:dyDescent="0.35">
      <c r="A9968" s="8" t="s">
        <v>49</v>
      </c>
      <c r="B9968" s="17">
        <v>2000</v>
      </c>
      <c r="C9968" s="16" t="s">
        <v>82</v>
      </c>
      <c r="D9968" s="17"/>
      <c r="E9968" s="35" t="s">
        <v>74</v>
      </c>
      <c r="F9968" s="35" t="s">
        <v>77</v>
      </c>
      <c r="G9968" s="51" t="s">
        <v>66</v>
      </c>
      <c r="H9968" s="10">
        <v>2018.01</v>
      </c>
      <c r="I9968" s="10">
        <v>2127</v>
      </c>
      <c r="J9968" s="53">
        <v>4145.01</v>
      </c>
      <c r="K9968" s="55"/>
      <c r="L9968" s="57"/>
      <c r="M9968" s="57"/>
      <c r="N9968" s="59"/>
      <c r="O9968" s="61"/>
      <c r="P9968" s="10"/>
      <c r="Q9968" s="10"/>
      <c r="R9968" s="11"/>
      <c r="S9968" s="24">
        <f>Table1[[#This Row],[Female Voters]]/Table1[[#This Row],[Female Population]]</f>
        <v>0</v>
      </c>
      <c r="T9968" s="24">
        <f>Table1[[#This Row],[Male Voters]]/Table1[[#This Row],[Male Population]]</f>
        <v>0</v>
      </c>
      <c r="U9968" s="24">
        <f>Table1[[#This Row],[Total Voters]]/Table1[[#This Row],[Total Population]]</f>
        <v>0</v>
      </c>
      <c r="V9968" s="24">
        <f>Table1[[#This Row],[Female Ballots]]/Table1[[#This Row],[Female Population]]</f>
        <v>0</v>
      </c>
      <c r="W9968" s="24">
        <f>Table1[[#This Row],[Male Ballots]]/Table1[[#This Row],[Male Population]]</f>
        <v>0</v>
      </c>
      <c r="X9968" s="24">
        <f>Table1[[#This Row],[Total Ballots]]/Table1[[#This Row],[Total Population]]</f>
        <v>0</v>
      </c>
      <c r="Y9968" s="125" t="str">
        <f>IFERROR(Table1[[#This Row],[Female Ballots]]/Table1[[#This Row],[Female Voters]],"0.0%")</f>
        <v>0.0%</v>
      </c>
      <c r="Z9968" s="125" t="str">
        <f>IFERROR(Table1[[#This Row],[Male Ballots]]/Table1[[#This Row],[Male Voters]],"0.0%")</f>
        <v>0.0%</v>
      </c>
      <c r="AA9968" s="126" t="str">
        <f>IFERROR(Table1[[#This Row],[Total Ballots]]/Table1[[#This Row],[Total Voters]],"0.0%")</f>
        <v>0.0%</v>
      </c>
    </row>
    <row r="9969" spans="1:27" s="7" customFormat="1" x14ac:dyDescent="0.35">
      <c r="A9969" s="8" t="s">
        <v>49</v>
      </c>
      <c r="B9969" s="17">
        <v>2000</v>
      </c>
      <c r="C9969" s="16" t="s">
        <v>82</v>
      </c>
      <c r="D9969" s="17"/>
      <c r="E9969" s="35" t="s">
        <v>74</v>
      </c>
      <c r="F9969" s="35" t="s">
        <v>77</v>
      </c>
      <c r="G9969" s="51" t="s">
        <v>67</v>
      </c>
      <c r="H9969" s="10">
        <v>3016</v>
      </c>
      <c r="I9969" s="10">
        <v>2541</v>
      </c>
      <c r="J9969" s="53">
        <v>5557</v>
      </c>
      <c r="K9969" s="55"/>
      <c r="L9969" s="57"/>
      <c r="M9969" s="57"/>
      <c r="N9969" s="59"/>
      <c r="O9969" s="61"/>
      <c r="P9969" s="10"/>
      <c r="Q9969" s="10"/>
      <c r="R9969" s="11"/>
      <c r="S9969" s="24">
        <f>Table1[[#This Row],[Female Voters]]/Table1[[#This Row],[Female Population]]</f>
        <v>0</v>
      </c>
      <c r="T9969" s="24">
        <f>Table1[[#This Row],[Male Voters]]/Table1[[#This Row],[Male Population]]</f>
        <v>0</v>
      </c>
      <c r="U9969" s="24">
        <f>Table1[[#This Row],[Total Voters]]/Table1[[#This Row],[Total Population]]</f>
        <v>0</v>
      </c>
      <c r="V9969" s="24">
        <f>Table1[[#This Row],[Female Ballots]]/Table1[[#This Row],[Female Population]]</f>
        <v>0</v>
      </c>
      <c r="W9969" s="24">
        <f>Table1[[#This Row],[Male Ballots]]/Table1[[#This Row],[Male Population]]</f>
        <v>0</v>
      </c>
      <c r="X9969" s="24">
        <f>Table1[[#This Row],[Total Ballots]]/Table1[[#This Row],[Total Population]]</f>
        <v>0</v>
      </c>
      <c r="Y9969" s="125" t="str">
        <f>IFERROR(Table1[[#This Row],[Female Ballots]]/Table1[[#This Row],[Female Voters]],"0.0%")</f>
        <v>0.0%</v>
      </c>
      <c r="Z9969" s="125" t="str">
        <f>IFERROR(Table1[[#This Row],[Male Ballots]]/Table1[[#This Row],[Male Voters]],"0.0%")</f>
        <v>0.0%</v>
      </c>
      <c r="AA9969" s="126" t="str">
        <f>IFERROR(Table1[[#This Row],[Total Ballots]]/Table1[[#This Row],[Total Voters]],"0.0%")</f>
        <v>0.0%</v>
      </c>
    </row>
    <row r="9970" spans="1:27" s="7" customFormat="1" x14ac:dyDescent="0.35">
      <c r="A9970" s="8" t="s">
        <v>34</v>
      </c>
      <c r="B9970" s="17">
        <v>2000</v>
      </c>
      <c r="C9970" s="16" t="s">
        <v>82</v>
      </c>
      <c r="D9970" s="17"/>
      <c r="E9970" s="35" t="s">
        <v>74</v>
      </c>
      <c r="F9970" s="35" t="s">
        <v>77</v>
      </c>
      <c r="G9970" s="51" t="s">
        <v>79</v>
      </c>
      <c r="H9970" s="10">
        <v>8420</v>
      </c>
      <c r="I9970" s="10">
        <v>8064</v>
      </c>
      <c r="J9970" s="53">
        <v>16483.97</v>
      </c>
      <c r="K9970" s="55"/>
      <c r="L9970" s="57"/>
      <c r="M9970" s="57"/>
      <c r="N9970" s="59">
        <v>12711</v>
      </c>
      <c r="O9970" s="61"/>
      <c r="P9970" s="10"/>
      <c r="Q9970" s="10"/>
      <c r="R9970" s="11">
        <v>9708</v>
      </c>
      <c r="S9970" s="24">
        <f>Table1[[#This Row],[Female Voters]]/Table1[[#This Row],[Female Population]]</f>
        <v>0</v>
      </c>
      <c r="T9970" s="24">
        <f>Table1[[#This Row],[Male Voters]]/Table1[[#This Row],[Male Population]]</f>
        <v>0</v>
      </c>
      <c r="U9970" s="24">
        <f>Table1[[#This Row],[Total Voters]]/Table1[[#This Row],[Total Population]]</f>
        <v>0.77111278411693296</v>
      </c>
      <c r="V9970" s="24">
        <f>Table1[[#This Row],[Female Ballots]]/Table1[[#This Row],[Female Population]]</f>
        <v>0</v>
      </c>
      <c r="W9970" s="24">
        <f>Table1[[#This Row],[Male Ballots]]/Table1[[#This Row],[Male Population]]</f>
        <v>0</v>
      </c>
      <c r="X9970" s="24">
        <f>Table1[[#This Row],[Total Ballots]]/Table1[[#This Row],[Total Population]]</f>
        <v>0.58893579641312133</v>
      </c>
      <c r="Y9970" s="125" t="str">
        <f>IFERROR(Table1[[#This Row],[Female Ballots]]/Table1[[#This Row],[Female Voters]],"0.0%")</f>
        <v>0.0%</v>
      </c>
      <c r="Z9970" s="125" t="str">
        <f>IFERROR(Table1[[#This Row],[Male Ballots]]/Table1[[#This Row],[Male Voters]],"0.0%")</f>
        <v>0.0%</v>
      </c>
      <c r="AA9970" s="126">
        <f>IFERROR(Table1[[#This Row],[Total Ballots]]/Table1[[#This Row],[Total Voters]],"0.0%")</f>
        <v>0.76374793485957049</v>
      </c>
    </row>
    <row r="9971" spans="1:27" s="7" customFormat="1" x14ac:dyDescent="0.35">
      <c r="A9971" s="8" t="s">
        <v>34</v>
      </c>
      <c r="B9971" s="17">
        <v>2000</v>
      </c>
      <c r="C9971" s="16" t="s">
        <v>82</v>
      </c>
      <c r="D9971" s="17"/>
      <c r="E9971" s="35" t="s">
        <v>74</v>
      </c>
      <c r="F9971" s="35" t="s">
        <v>77</v>
      </c>
      <c r="G9971" s="51" t="s">
        <v>62</v>
      </c>
      <c r="H9971" s="10">
        <v>563</v>
      </c>
      <c r="I9971" s="10">
        <v>688</v>
      </c>
      <c r="J9971" s="53">
        <v>1251</v>
      </c>
      <c r="K9971" s="55"/>
      <c r="L9971" s="57"/>
      <c r="M9971" s="57"/>
      <c r="N9971" s="59"/>
      <c r="O9971" s="61"/>
      <c r="P9971" s="10"/>
      <c r="Q9971" s="10"/>
      <c r="R9971" s="11"/>
      <c r="S9971" s="24">
        <f>Table1[[#This Row],[Female Voters]]/Table1[[#This Row],[Female Population]]</f>
        <v>0</v>
      </c>
      <c r="T9971" s="24">
        <f>Table1[[#This Row],[Male Voters]]/Table1[[#This Row],[Male Population]]</f>
        <v>0</v>
      </c>
      <c r="U9971" s="24">
        <f>Table1[[#This Row],[Total Voters]]/Table1[[#This Row],[Total Population]]</f>
        <v>0</v>
      </c>
      <c r="V9971" s="24">
        <f>Table1[[#This Row],[Female Ballots]]/Table1[[#This Row],[Female Population]]</f>
        <v>0</v>
      </c>
      <c r="W9971" s="24">
        <f>Table1[[#This Row],[Male Ballots]]/Table1[[#This Row],[Male Population]]</f>
        <v>0</v>
      </c>
      <c r="X9971" s="24">
        <f>Table1[[#This Row],[Total Ballots]]/Table1[[#This Row],[Total Population]]</f>
        <v>0</v>
      </c>
      <c r="Y9971" s="125" t="str">
        <f>IFERROR(Table1[[#This Row],[Female Ballots]]/Table1[[#This Row],[Female Voters]],"0.0%")</f>
        <v>0.0%</v>
      </c>
      <c r="Z9971" s="125" t="str">
        <f>IFERROR(Table1[[#This Row],[Male Ballots]]/Table1[[#This Row],[Male Voters]],"0.0%")</f>
        <v>0.0%</v>
      </c>
      <c r="AA9971" s="126" t="str">
        <f>IFERROR(Table1[[#This Row],[Total Ballots]]/Table1[[#This Row],[Total Voters]],"0.0%")</f>
        <v>0.0%</v>
      </c>
    </row>
    <row r="9972" spans="1:27" s="7" customFormat="1" x14ac:dyDescent="0.35">
      <c r="A9972" s="8" t="s">
        <v>34</v>
      </c>
      <c r="B9972" s="17">
        <v>2000</v>
      </c>
      <c r="C9972" s="16" t="s">
        <v>82</v>
      </c>
      <c r="D9972" s="17"/>
      <c r="E9972" s="35" t="s">
        <v>74</v>
      </c>
      <c r="F9972" s="35" t="s">
        <v>77</v>
      </c>
      <c r="G9972" s="51" t="s">
        <v>63</v>
      </c>
      <c r="H9972" s="10">
        <v>862</v>
      </c>
      <c r="I9972" s="10">
        <v>901</v>
      </c>
      <c r="J9972" s="53">
        <v>1763</v>
      </c>
      <c r="K9972" s="55"/>
      <c r="L9972" s="57"/>
      <c r="M9972" s="57"/>
      <c r="N9972" s="59"/>
      <c r="O9972" s="61"/>
      <c r="P9972" s="10"/>
      <c r="Q9972" s="10"/>
      <c r="R9972" s="11"/>
      <c r="S9972" s="24">
        <f>Table1[[#This Row],[Female Voters]]/Table1[[#This Row],[Female Population]]</f>
        <v>0</v>
      </c>
      <c r="T9972" s="24">
        <f>Table1[[#This Row],[Male Voters]]/Table1[[#This Row],[Male Population]]</f>
        <v>0</v>
      </c>
      <c r="U9972" s="24">
        <f>Table1[[#This Row],[Total Voters]]/Table1[[#This Row],[Total Population]]</f>
        <v>0</v>
      </c>
      <c r="V9972" s="24">
        <f>Table1[[#This Row],[Female Ballots]]/Table1[[#This Row],[Female Population]]</f>
        <v>0</v>
      </c>
      <c r="W9972" s="24">
        <f>Table1[[#This Row],[Male Ballots]]/Table1[[#This Row],[Male Population]]</f>
        <v>0</v>
      </c>
      <c r="X9972" s="24">
        <f>Table1[[#This Row],[Total Ballots]]/Table1[[#This Row],[Total Population]]</f>
        <v>0</v>
      </c>
      <c r="Y9972" s="125" t="str">
        <f>IFERROR(Table1[[#This Row],[Female Ballots]]/Table1[[#This Row],[Female Voters]],"0.0%")</f>
        <v>0.0%</v>
      </c>
      <c r="Z9972" s="125" t="str">
        <f>IFERROR(Table1[[#This Row],[Male Ballots]]/Table1[[#This Row],[Male Voters]],"0.0%")</f>
        <v>0.0%</v>
      </c>
      <c r="AA9972" s="126" t="str">
        <f>IFERROR(Table1[[#This Row],[Total Ballots]]/Table1[[#This Row],[Total Voters]],"0.0%")</f>
        <v>0.0%</v>
      </c>
    </row>
    <row r="9973" spans="1:27" s="7" customFormat="1" x14ac:dyDescent="0.35">
      <c r="A9973" s="8" t="s">
        <v>34</v>
      </c>
      <c r="B9973" s="17">
        <v>2000</v>
      </c>
      <c r="C9973" s="16" t="s">
        <v>82</v>
      </c>
      <c r="D9973" s="17"/>
      <c r="E9973" s="35" t="s">
        <v>74</v>
      </c>
      <c r="F9973" s="35" t="s">
        <v>77</v>
      </c>
      <c r="G9973" s="51" t="s">
        <v>64</v>
      </c>
      <c r="H9973" s="10">
        <v>1400</v>
      </c>
      <c r="I9973" s="10">
        <v>1276</v>
      </c>
      <c r="J9973" s="53">
        <v>2675.98</v>
      </c>
      <c r="K9973" s="55"/>
      <c r="L9973" s="57"/>
      <c r="M9973" s="57"/>
      <c r="N9973" s="59"/>
      <c r="O9973" s="61"/>
      <c r="P9973" s="10"/>
      <c r="Q9973" s="10"/>
      <c r="R9973" s="11"/>
      <c r="S9973" s="24">
        <f>Table1[[#This Row],[Female Voters]]/Table1[[#This Row],[Female Population]]</f>
        <v>0</v>
      </c>
      <c r="T9973" s="24">
        <f>Table1[[#This Row],[Male Voters]]/Table1[[#This Row],[Male Population]]</f>
        <v>0</v>
      </c>
      <c r="U9973" s="24">
        <f>Table1[[#This Row],[Total Voters]]/Table1[[#This Row],[Total Population]]</f>
        <v>0</v>
      </c>
      <c r="V9973" s="24">
        <f>Table1[[#This Row],[Female Ballots]]/Table1[[#This Row],[Female Population]]</f>
        <v>0</v>
      </c>
      <c r="W9973" s="24">
        <f>Table1[[#This Row],[Male Ballots]]/Table1[[#This Row],[Male Population]]</f>
        <v>0</v>
      </c>
      <c r="X9973" s="24">
        <f>Table1[[#This Row],[Total Ballots]]/Table1[[#This Row],[Total Population]]</f>
        <v>0</v>
      </c>
      <c r="Y9973" s="125" t="str">
        <f>IFERROR(Table1[[#This Row],[Female Ballots]]/Table1[[#This Row],[Female Voters]],"0.0%")</f>
        <v>0.0%</v>
      </c>
      <c r="Z9973" s="125" t="str">
        <f>IFERROR(Table1[[#This Row],[Male Ballots]]/Table1[[#This Row],[Male Voters]],"0.0%")</f>
        <v>0.0%</v>
      </c>
      <c r="AA9973" s="126" t="str">
        <f>IFERROR(Table1[[#This Row],[Total Ballots]]/Table1[[#This Row],[Total Voters]],"0.0%")</f>
        <v>0.0%</v>
      </c>
    </row>
    <row r="9974" spans="1:27" s="7" customFormat="1" x14ac:dyDescent="0.35">
      <c r="A9974" s="8" t="s">
        <v>34</v>
      </c>
      <c r="B9974" s="17">
        <v>2000</v>
      </c>
      <c r="C9974" s="16" t="s">
        <v>82</v>
      </c>
      <c r="D9974" s="17"/>
      <c r="E9974" s="35" t="s">
        <v>74</v>
      </c>
      <c r="F9974" s="35" t="s">
        <v>77</v>
      </c>
      <c r="G9974" s="51" t="s">
        <v>65</v>
      </c>
      <c r="H9974" s="10">
        <v>1575</v>
      </c>
      <c r="I9974" s="10">
        <v>1597</v>
      </c>
      <c r="J9974" s="53">
        <v>3171.99</v>
      </c>
      <c r="K9974" s="55"/>
      <c r="L9974" s="57"/>
      <c r="M9974" s="57"/>
      <c r="N9974" s="59"/>
      <c r="O9974" s="61"/>
      <c r="P9974" s="10"/>
      <c r="Q9974" s="10"/>
      <c r="R9974" s="11"/>
      <c r="S9974" s="24">
        <f>Table1[[#This Row],[Female Voters]]/Table1[[#This Row],[Female Population]]</f>
        <v>0</v>
      </c>
      <c r="T9974" s="24">
        <f>Table1[[#This Row],[Male Voters]]/Table1[[#This Row],[Male Population]]</f>
        <v>0</v>
      </c>
      <c r="U9974" s="24">
        <f>Table1[[#This Row],[Total Voters]]/Table1[[#This Row],[Total Population]]</f>
        <v>0</v>
      </c>
      <c r="V9974" s="24">
        <f>Table1[[#This Row],[Female Ballots]]/Table1[[#This Row],[Female Population]]</f>
        <v>0</v>
      </c>
      <c r="W9974" s="24">
        <f>Table1[[#This Row],[Male Ballots]]/Table1[[#This Row],[Male Population]]</f>
        <v>0</v>
      </c>
      <c r="X9974" s="24">
        <f>Table1[[#This Row],[Total Ballots]]/Table1[[#This Row],[Total Population]]</f>
        <v>0</v>
      </c>
      <c r="Y9974" s="125" t="str">
        <f>IFERROR(Table1[[#This Row],[Female Ballots]]/Table1[[#This Row],[Female Voters]],"0.0%")</f>
        <v>0.0%</v>
      </c>
      <c r="Z9974" s="125" t="str">
        <f>IFERROR(Table1[[#This Row],[Male Ballots]]/Table1[[#This Row],[Male Voters]],"0.0%")</f>
        <v>0.0%</v>
      </c>
      <c r="AA9974" s="126" t="str">
        <f>IFERROR(Table1[[#This Row],[Total Ballots]]/Table1[[#This Row],[Total Voters]],"0.0%")</f>
        <v>0.0%</v>
      </c>
    </row>
    <row r="9975" spans="1:27" s="7" customFormat="1" x14ac:dyDescent="0.35">
      <c r="A9975" s="8" t="s">
        <v>34</v>
      </c>
      <c r="B9975" s="17">
        <v>2000</v>
      </c>
      <c r="C9975" s="16" t="s">
        <v>82</v>
      </c>
      <c r="D9975" s="17"/>
      <c r="E9975" s="35" t="s">
        <v>74</v>
      </c>
      <c r="F9975" s="35" t="s">
        <v>77</v>
      </c>
      <c r="G9975" s="51" t="s">
        <v>66</v>
      </c>
      <c r="H9975" s="10">
        <v>1516</v>
      </c>
      <c r="I9975" s="10">
        <v>1371</v>
      </c>
      <c r="J9975" s="53">
        <v>2887</v>
      </c>
      <c r="K9975" s="55"/>
      <c r="L9975" s="57"/>
      <c r="M9975" s="57"/>
      <c r="N9975" s="59"/>
      <c r="O9975" s="61"/>
      <c r="P9975" s="10"/>
      <c r="Q9975" s="10"/>
      <c r="R9975" s="11"/>
      <c r="S9975" s="24">
        <f>Table1[[#This Row],[Female Voters]]/Table1[[#This Row],[Female Population]]</f>
        <v>0</v>
      </c>
      <c r="T9975" s="24">
        <f>Table1[[#This Row],[Male Voters]]/Table1[[#This Row],[Male Population]]</f>
        <v>0</v>
      </c>
      <c r="U9975" s="24">
        <f>Table1[[#This Row],[Total Voters]]/Table1[[#This Row],[Total Population]]</f>
        <v>0</v>
      </c>
      <c r="V9975" s="24">
        <f>Table1[[#This Row],[Female Ballots]]/Table1[[#This Row],[Female Population]]</f>
        <v>0</v>
      </c>
      <c r="W9975" s="24">
        <f>Table1[[#This Row],[Male Ballots]]/Table1[[#This Row],[Male Population]]</f>
        <v>0</v>
      </c>
      <c r="X9975" s="24">
        <f>Table1[[#This Row],[Total Ballots]]/Table1[[#This Row],[Total Population]]</f>
        <v>0</v>
      </c>
      <c r="Y9975" s="125" t="str">
        <f>IFERROR(Table1[[#This Row],[Female Ballots]]/Table1[[#This Row],[Female Voters]],"0.0%")</f>
        <v>0.0%</v>
      </c>
      <c r="Z9975" s="125" t="str">
        <f>IFERROR(Table1[[#This Row],[Male Ballots]]/Table1[[#This Row],[Male Voters]],"0.0%")</f>
        <v>0.0%</v>
      </c>
      <c r="AA9975" s="126" t="str">
        <f>IFERROR(Table1[[#This Row],[Total Ballots]]/Table1[[#This Row],[Total Voters]],"0.0%")</f>
        <v>0.0%</v>
      </c>
    </row>
    <row r="9976" spans="1:27" s="7" customFormat="1" x14ac:dyDescent="0.35">
      <c r="A9976" s="8" t="s">
        <v>34</v>
      </c>
      <c r="B9976" s="17">
        <v>2000</v>
      </c>
      <c r="C9976" s="16" t="s">
        <v>82</v>
      </c>
      <c r="D9976" s="17"/>
      <c r="E9976" s="35" t="s">
        <v>74</v>
      </c>
      <c r="F9976" s="35" t="s">
        <v>77</v>
      </c>
      <c r="G9976" s="51" t="s">
        <v>67</v>
      </c>
      <c r="H9976" s="10">
        <v>2504</v>
      </c>
      <c r="I9976" s="10">
        <v>2231</v>
      </c>
      <c r="J9976" s="53">
        <v>4735</v>
      </c>
      <c r="K9976" s="55"/>
      <c r="L9976" s="57"/>
      <c r="M9976" s="57"/>
      <c r="N9976" s="59"/>
      <c r="O9976" s="61"/>
      <c r="P9976" s="10"/>
      <c r="Q9976" s="10"/>
      <c r="R9976" s="11"/>
      <c r="S9976" s="24">
        <f>Table1[[#This Row],[Female Voters]]/Table1[[#This Row],[Female Population]]</f>
        <v>0</v>
      </c>
      <c r="T9976" s="24">
        <f>Table1[[#This Row],[Male Voters]]/Table1[[#This Row],[Male Population]]</f>
        <v>0</v>
      </c>
      <c r="U9976" s="24">
        <f>Table1[[#This Row],[Total Voters]]/Table1[[#This Row],[Total Population]]</f>
        <v>0</v>
      </c>
      <c r="V9976" s="24">
        <f>Table1[[#This Row],[Female Ballots]]/Table1[[#This Row],[Female Population]]</f>
        <v>0</v>
      </c>
      <c r="W9976" s="24">
        <f>Table1[[#This Row],[Male Ballots]]/Table1[[#This Row],[Male Population]]</f>
        <v>0</v>
      </c>
      <c r="X9976" s="24">
        <f>Table1[[#This Row],[Total Ballots]]/Table1[[#This Row],[Total Population]]</f>
        <v>0</v>
      </c>
      <c r="Y9976" s="125" t="str">
        <f>IFERROR(Table1[[#This Row],[Female Ballots]]/Table1[[#This Row],[Female Voters]],"0.0%")</f>
        <v>0.0%</v>
      </c>
      <c r="Z9976" s="125" t="str">
        <f>IFERROR(Table1[[#This Row],[Male Ballots]]/Table1[[#This Row],[Male Voters]],"0.0%")</f>
        <v>0.0%</v>
      </c>
      <c r="AA9976" s="126" t="str">
        <f>IFERROR(Table1[[#This Row],[Total Ballots]]/Table1[[#This Row],[Total Voters]],"0.0%")</f>
        <v>0.0%</v>
      </c>
    </row>
    <row r="9977" spans="1:27" s="7" customFormat="1" x14ac:dyDescent="0.35">
      <c r="A9977" s="8" t="s">
        <v>31</v>
      </c>
      <c r="B9977" s="17">
        <v>2000</v>
      </c>
      <c r="C9977" s="16" t="s">
        <v>82</v>
      </c>
      <c r="D9977" s="17"/>
      <c r="E9977" s="35" t="s">
        <v>73</v>
      </c>
      <c r="F9977" s="35" t="s">
        <v>77</v>
      </c>
      <c r="G9977" s="51" t="s">
        <v>79</v>
      </c>
      <c r="H9977" s="10">
        <v>4332</v>
      </c>
      <c r="I9977" s="10">
        <v>4316</v>
      </c>
      <c r="J9977" s="53">
        <v>8648</v>
      </c>
      <c r="K9977" s="55"/>
      <c r="L9977" s="57"/>
      <c r="M9977" s="57"/>
      <c r="N9977" s="59">
        <v>7095</v>
      </c>
      <c r="O9977" s="61"/>
      <c r="P9977" s="10"/>
      <c r="Q9977" s="10"/>
      <c r="R9977" s="11">
        <v>5482</v>
      </c>
      <c r="S9977" s="24">
        <f>Table1[[#This Row],[Female Voters]]/Table1[[#This Row],[Female Population]]</f>
        <v>0</v>
      </c>
      <c r="T9977" s="24">
        <f>Table1[[#This Row],[Male Voters]]/Table1[[#This Row],[Male Population]]</f>
        <v>0</v>
      </c>
      <c r="U9977" s="24">
        <f>Table1[[#This Row],[Total Voters]]/Table1[[#This Row],[Total Population]]</f>
        <v>0.8204209065679926</v>
      </c>
      <c r="V9977" s="24">
        <f>Table1[[#This Row],[Female Ballots]]/Table1[[#This Row],[Female Population]]</f>
        <v>0</v>
      </c>
      <c r="W9977" s="24">
        <f>Table1[[#This Row],[Male Ballots]]/Table1[[#This Row],[Male Population]]</f>
        <v>0</v>
      </c>
      <c r="X9977" s="24">
        <f>Table1[[#This Row],[Total Ballots]]/Table1[[#This Row],[Total Population]]</f>
        <v>0.63390379278445885</v>
      </c>
      <c r="Y9977" s="125" t="str">
        <f>IFERROR(Table1[[#This Row],[Female Ballots]]/Table1[[#This Row],[Female Voters]],"0.0%")</f>
        <v>0.0%</v>
      </c>
      <c r="Z9977" s="125" t="str">
        <f>IFERROR(Table1[[#This Row],[Male Ballots]]/Table1[[#This Row],[Male Voters]],"0.0%")</f>
        <v>0.0%</v>
      </c>
      <c r="AA9977" s="126">
        <f>IFERROR(Table1[[#This Row],[Total Ballots]]/Table1[[#This Row],[Total Voters]],"0.0%")</f>
        <v>0.77265680056377728</v>
      </c>
    </row>
    <row r="9978" spans="1:27" s="7" customFormat="1" x14ac:dyDescent="0.35">
      <c r="A9978" s="8" t="s">
        <v>31</v>
      </c>
      <c r="B9978" s="17">
        <v>2000</v>
      </c>
      <c r="C9978" s="16" t="s">
        <v>82</v>
      </c>
      <c r="D9978" s="17"/>
      <c r="E9978" s="35" t="s">
        <v>73</v>
      </c>
      <c r="F9978" s="35" t="s">
        <v>77</v>
      </c>
      <c r="G9978" s="51" t="s">
        <v>62</v>
      </c>
      <c r="H9978" s="10">
        <v>298</v>
      </c>
      <c r="I9978" s="10">
        <v>351</v>
      </c>
      <c r="J9978" s="53">
        <v>649</v>
      </c>
      <c r="K9978" s="55"/>
      <c r="L9978" s="57"/>
      <c r="M9978" s="57"/>
      <c r="N9978" s="59"/>
      <c r="O9978" s="61"/>
      <c r="P9978" s="10"/>
      <c r="Q9978" s="10"/>
      <c r="R9978" s="11"/>
      <c r="S9978" s="24">
        <f>Table1[[#This Row],[Female Voters]]/Table1[[#This Row],[Female Population]]</f>
        <v>0</v>
      </c>
      <c r="T9978" s="24">
        <f>Table1[[#This Row],[Male Voters]]/Table1[[#This Row],[Male Population]]</f>
        <v>0</v>
      </c>
      <c r="U9978" s="24">
        <f>Table1[[#This Row],[Total Voters]]/Table1[[#This Row],[Total Population]]</f>
        <v>0</v>
      </c>
      <c r="V9978" s="24">
        <f>Table1[[#This Row],[Female Ballots]]/Table1[[#This Row],[Female Population]]</f>
        <v>0</v>
      </c>
      <c r="W9978" s="24">
        <f>Table1[[#This Row],[Male Ballots]]/Table1[[#This Row],[Male Population]]</f>
        <v>0</v>
      </c>
      <c r="X9978" s="24">
        <f>Table1[[#This Row],[Total Ballots]]/Table1[[#This Row],[Total Population]]</f>
        <v>0</v>
      </c>
      <c r="Y9978" s="125" t="str">
        <f>IFERROR(Table1[[#This Row],[Female Ballots]]/Table1[[#This Row],[Female Voters]],"0.0%")</f>
        <v>0.0%</v>
      </c>
      <c r="Z9978" s="125" t="str">
        <f>IFERROR(Table1[[#This Row],[Male Ballots]]/Table1[[#This Row],[Male Voters]],"0.0%")</f>
        <v>0.0%</v>
      </c>
      <c r="AA9978" s="126" t="str">
        <f>IFERROR(Table1[[#This Row],[Total Ballots]]/Table1[[#This Row],[Total Voters]],"0.0%")</f>
        <v>0.0%</v>
      </c>
    </row>
    <row r="9979" spans="1:27" s="7" customFormat="1" x14ac:dyDescent="0.35">
      <c r="A9979" s="8" t="s">
        <v>31</v>
      </c>
      <c r="B9979" s="17">
        <v>2000</v>
      </c>
      <c r="C9979" s="16" t="s">
        <v>82</v>
      </c>
      <c r="D9979" s="17"/>
      <c r="E9979" s="35" t="s">
        <v>73</v>
      </c>
      <c r="F9979" s="35" t="s">
        <v>77</v>
      </c>
      <c r="G9979" s="51" t="s">
        <v>63</v>
      </c>
      <c r="H9979" s="10">
        <v>525</v>
      </c>
      <c r="I9979" s="10">
        <v>434</v>
      </c>
      <c r="J9979" s="53">
        <v>959</v>
      </c>
      <c r="K9979" s="55"/>
      <c r="L9979" s="57"/>
      <c r="M9979" s="57"/>
      <c r="N9979" s="59"/>
      <c r="O9979" s="61"/>
      <c r="P9979" s="10"/>
      <c r="Q9979" s="10"/>
      <c r="R9979" s="11"/>
      <c r="S9979" s="24">
        <f>Table1[[#This Row],[Female Voters]]/Table1[[#This Row],[Female Population]]</f>
        <v>0</v>
      </c>
      <c r="T9979" s="24">
        <f>Table1[[#This Row],[Male Voters]]/Table1[[#This Row],[Male Population]]</f>
        <v>0</v>
      </c>
      <c r="U9979" s="24">
        <f>Table1[[#This Row],[Total Voters]]/Table1[[#This Row],[Total Population]]</f>
        <v>0</v>
      </c>
      <c r="V9979" s="24">
        <f>Table1[[#This Row],[Female Ballots]]/Table1[[#This Row],[Female Population]]</f>
        <v>0</v>
      </c>
      <c r="W9979" s="24">
        <f>Table1[[#This Row],[Male Ballots]]/Table1[[#This Row],[Male Population]]</f>
        <v>0</v>
      </c>
      <c r="X9979" s="24">
        <f>Table1[[#This Row],[Total Ballots]]/Table1[[#This Row],[Total Population]]</f>
        <v>0</v>
      </c>
      <c r="Y9979" s="125" t="str">
        <f>IFERROR(Table1[[#This Row],[Female Ballots]]/Table1[[#This Row],[Female Voters]],"0.0%")</f>
        <v>0.0%</v>
      </c>
      <c r="Z9979" s="125" t="str">
        <f>IFERROR(Table1[[#This Row],[Male Ballots]]/Table1[[#This Row],[Male Voters]],"0.0%")</f>
        <v>0.0%</v>
      </c>
      <c r="AA9979" s="126" t="str">
        <f>IFERROR(Table1[[#This Row],[Total Ballots]]/Table1[[#This Row],[Total Voters]],"0.0%")</f>
        <v>0.0%</v>
      </c>
    </row>
    <row r="9980" spans="1:27" s="7" customFormat="1" x14ac:dyDescent="0.35">
      <c r="A9980" s="8" t="s">
        <v>31</v>
      </c>
      <c r="B9980" s="17">
        <v>2000</v>
      </c>
      <c r="C9980" s="16" t="s">
        <v>82</v>
      </c>
      <c r="D9980" s="17"/>
      <c r="E9980" s="35" t="s">
        <v>73</v>
      </c>
      <c r="F9980" s="35" t="s">
        <v>77</v>
      </c>
      <c r="G9980" s="51" t="s">
        <v>64</v>
      </c>
      <c r="H9980" s="10">
        <v>949</v>
      </c>
      <c r="I9980" s="10">
        <v>881</v>
      </c>
      <c r="J9980" s="53">
        <v>1830</v>
      </c>
      <c r="K9980" s="55"/>
      <c r="L9980" s="57"/>
      <c r="M9980" s="57"/>
      <c r="N9980" s="59"/>
      <c r="O9980" s="61"/>
      <c r="P9980" s="10"/>
      <c r="Q9980" s="10"/>
      <c r="R9980" s="11"/>
      <c r="S9980" s="24">
        <f>Table1[[#This Row],[Female Voters]]/Table1[[#This Row],[Female Population]]</f>
        <v>0</v>
      </c>
      <c r="T9980" s="24">
        <f>Table1[[#This Row],[Male Voters]]/Table1[[#This Row],[Male Population]]</f>
        <v>0</v>
      </c>
      <c r="U9980" s="24">
        <f>Table1[[#This Row],[Total Voters]]/Table1[[#This Row],[Total Population]]</f>
        <v>0</v>
      </c>
      <c r="V9980" s="24">
        <f>Table1[[#This Row],[Female Ballots]]/Table1[[#This Row],[Female Population]]</f>
        <v>0</v>
      </c>
      <c r="W9980" s="24">
        <f>Table1[[#This Row],[Male Ballots]]/Table1[[#This Row],[Male Population]]</f>
        <v>0</v>
      </c>
      <c r="X9980" s="24">
        <f>Table1[[#This Row],[Total Ballots]]/Table1[[#This Row],[Total Population]]</f>
        <v>0</v>
      </c>
      <c r="Y9980" s="125" t="str">
        <f>IFERROR(Table1[[#This Row],[Female Ballots]]/Table1[[#This Row],[Female Voters]],"0.0%")</f>
        <v>0.0%</v>
      </c>
      <c r="Z9980" s="125" t="str">
        <f>IFERROR(Table1[[#This Row],[Male Ballots]]/Table1[[#This Row],[Male Voters]],"0.0%")</f>
        <v>0.0%</v>
      </c>
      <c r="AA9980" s="126" t="str">
        <f>IFERROR(Table1[[#This Row],[Total Ballots]]/Table1[[#This Row],[Total Voters]],"0.0%")</f>
        <v>0.0%</v>
      </c>
    </row>
    <row r="9981" spans="1:27" s="7" customFormat="1" x14ac:dyDescent="0.35">
      <c r="A9981" s="8" t="s">
        <v>31</v>
      </c>
      <c r="B9981" s="17">
        <v>2000</v>
      </c>
      <c r="C9981" s="16" t="s">
        <v>82</v>
      </c>
      <c r="D9981" s="17"/>
      <c r="E9981" s="35" t="s">
        <v>73</v>
      </c>
      <c r="F9981" s="35" t="s">
        <v>77</v>
      </c>
      <c r="G9981" s="51" t="s">
        <v>65</v>
      </c>
      <c r="H9981" s="10">
        <v>958</v>
      </c>
      <c r="I9981" s="10">
        <v>1048</v>
      </c>
      <c r="J9981" s="53">
        <v>2006</v>
      </c>
      <c r="K9981" s="55"/>
      <c r="L9981" s="57"/>
      <c r="M9981" s="57"/>
      <c r="N9981" s="59"/>
      <c r="O9981" s="61"/>
      <c r="P9981" s="10"/>
      <c r="Q9981" s="10"/>
      <c r="R9981" s="11"/>
      <c r="S9981" s="24">
        <f>Table1[[#This Row],[Female Voters]]/Table1[[#This Row],[Female Population]]</f>
        <v>0</v>
      </c>
      <c r="T9981" s="24">
        <f>Table1[[#This Row],[Male Voters]]/Table1[[#This Row],[Male Population]]</f>
        <v>0</v>
      </c>
      <c r="U9981" s="24">
        <f>Table1[[#This Row],[Total Voters]]/Table1[[#This Row],[Total Population]]</f>
        <v>0</v>
      </c>
      <c r="V9981" s="24">
        <f>Table1[[#This Row],[Female Ballots]]/Table1[[#This Row],[Female Population]]</f>
        <v>0</v>
      </c>
      <c r="W9981" s="24">
        <f>Table1[[#This Row],[Male Ballots]]/Table1[[#This Row],[Male Population]]</f>
        <v>0</v>
      </c>
      <c r="X9981" s="24">
        <f>Table1[[#This Row],[Total Ballots]]/Table1[[#This Row],[Total Population]]</f>
        <v>0</v>
      </c>
      <c r="Y9981" s="125" t="str">
        <f>IFERROR(Table1[[#This Row],[Female Ballots]]/Table1[[#This Row],[Female Voters]],"0.0%")</f>
        <v>0.0%</v>
      </c>
      <c r="Z9981" s="125" t="str">
        <f>IFERROR(Table1[[#This Row],[Male Ballots]]/Table1[[#This Row],[Male Voters]],"0.0%")</f>
        <v>0.0%</v>
      </c>
      <c r="AA9981" s="126" t="str">
        <f>IFERROR(Table1[[#This Row],[Total Ballots]]/Table1[[#This Row],[Total Voters]],"0.0%")</f>
        <v>0.0%</v>
      </c>
    </row>
    <row r="9982" spans="1:27" s="7" customFormat="1" x14ac:dyDescent="0.35">
      <c r="A9982" s="8" t="s">
        <v>31</v>
      </c>
      <c r="B9982" s="17">
        <v>2000</v>
      </c>
      <c r="C9982" s="16" t="s">
        <v>82</v>
      </c>
      <c r="D9982" s="17"/>
      <c r="E9982" s="35" t="s">
        <v>73</v>
      </c>
      <c r="F9982" s="35" t="s">
        <v>77</v>
      </c>
      <c r="G9982" s="51" t="s">
        <v>66</v>
      </c>
      <c r="H9982" s="10">
        <v>691</v>
      </c>
      <c r="I9982" s="10">
        <v>763</v>
      </c>
      <c r="J9982" s="53">
        <v>1454</v>
      </c>
      <c r="K9982" s="55"/>
      <c r="L9982" s="57"/>
      <c r="M9982" s="57"/>
      <c r="N9982" s="59"/>
      <c r="O9982" s="61"/>
      <c r="P9982" s="10"/>
      <c r="Q9982" s="10"/>
      <c r="R9982" s="11"/>
      <c r="S9982" s="24">
        <f>Table1[[#This Row],[Female Voters]]/Table1[[#This Row],[Female Population]]</f>
        <v>0</v>
      </c>
      <c r="T9982" s="24">
        <f>Table1[[#This Row],[Male Voters]]/Table1[[#This Row],[Male Population]]</f>
        <v>0</v>
      </c>
      <c r="U9982" s="24">
        <f>Table1[[#This Row],[Total Voters]]/Table1[[#This Row],[Total Population]]</f>
        <v>0</v>
      </c>
      <c r="V9982" s="24">
        <f>Table1[[#This Row],[Female Ballots]]/Table1[[#This Row],[Female Population]]</f>
        <v>0</v>
      </c>
      <c r="W9982" s="24">
        <f>Table1[[#This Row],[Male Ballots]]/Table1[[#This Row],[Male Population]]</f>
        <v>0</v>
      </c>
      <c r="X9982" s="24">
        <f>Table1[[#This Row],[Total Ballots]]/Table1[[#This Row],[Total Population]]</f>
        <v>0</v>
      </c>
      <c r="Y9982" s="125" t="str">
        <f>IFERROR(Table1[[#This Row],[Female Ballots]]/Table1[[#This Row],[Female Voters]],"0.0%")</f>
        <v>0.0%</v>
      </c>
      <c r="Z9982" s="125" t="str">
        <f>IFERROR(Table1[[#This Row],[Male Ballots]]/Table1[[#This Row],[Male Voters]],"0.0%")</f>
        <v>0.0%</v>
      </c>
      <c r="AA9982" s="126" t="str">
        <f>IFERROR(Table1[[#This Row],[Total Ballots]]/Table1[[#This Row],[Total Voters]],"0.0%")</f>
        <v>0.0%</v>
      </c>
    </row>
    <row r="9983" spans="1:27" s="7" customFormat="1" x14ac:dyDescent="0.35">
      <c r="A9983" s="8" t="s">
        <v>31</v>
      </c>
      <c r="B9983" s="17">
        <v>2000</v>
      </c>
      <c r="C9983" s="16" t="s">
        <v>82</v>
      </c>
      <c r="D9983" s="17"/>
      <c r="E9983" s="35" t="s">
        <v>73</v>
      </c>
      <c r="F9983" s="35" t="s">
        <v>77</v>
      </c>
      <c r="G9983" s="51" t="s">
        <v>67</v>
      </c>
      <c r="H9983" s="10">
        <v>911</v>
      </c>
      <c r="I9983" s="10">
        <v>839</v>
      </c>
      <c r="J9983" s="53">
        <v>1750</v>
      </c>
      <c r="K9983" s="55"/>
      <c r="L9983" s="57"/>
      <c r="M9983" s="57"/>
      <c r="N9983" s="59"/>
      <c r="O9983" s="61"/>
      <c r="P9983" s="10"/>
      <c r="Q9983" s="10"/>
      <c r="R9983" s="11"/>
      <c r="S9983" s="24">
        <f>Table1[[#This Row],[Female Voters]]/Table1[[#This Row],[Female Population]]</f>
        <v>0</v>
      </c>
      <c r="T9983" s="24">
        <f>Table1[[#This Row],[Male Voters]]/Table1[[#This Row],[Male Population]]</f>
        <v>0</v>
      </c>
      <c r="U9983" s="24">
        <f>Table1[[#This Row],[Total Voters]]/Table1[[#This Row],[Total Population]]</f>
        <v>0</v>
      </c>
      <c r="V9983" s="24">
        <f>Table1[[#This Row],[Female Ballots]]/Table1[[#This Row],[Female Population]]</f>
        <v>0</v>
      </c>
      <c r="W9983" s="24">
        <f>Table1[[#This Row],[Male Ballots]]/Table1[[#This Row],[Male Population]]</f>
        <v>0</v>
      </c>
      <c r="X9983" s="24">
        <f>Table1[[#This Row],[Total Ballots]]/Table1[[#This Row],[Total Population]]</f>
        <v>0</v>
      </c>
      <c r="Y9983" s="125" t="str">
        <f>IFERROR(Table1[[#This Row],[Female Ballots]]/Table1[[#This Row],[Female Voters]],"0.0%")</f>
        <v>0.0%</v>
      </c>
      <c r="Z9983" s="125" t="str">
        <f>IFERROR(Table1[[#This Row],[Male Ballots]]/Table1[[#This Row],[Male Voters]],"0.0%")</f>
        <v>0.0%</v>
      </c>
      <c r="AA9983" s="126" t="str">
        <f>IFERROR(Table1[[#This Row],[Total Ballots]]/Table1[[#This Row],[Total Voters]],"0.0%")</f>
        <v>0.0%</v>
      </c>
    </row>
    <row r="9984" spans="1:27" s="7" customFormat="1" x14ac:dyDescent="0.35">
      <c r="A9984" s="8" t="s">
        <v>55</v>
      </c>
      <c r="B9984" s="17">
        <v>2000</v>
      </c>
      <c r="C9984" s="16" t="s">
        <v>82</v>
      </c>
      <c r="D9984" s="17" t="s">
        <v>70</v>
      </c>
      <c r="E9984" s="35" t="s">
        <v>75</v>
      </c>
      <c r="F9984" s="35" t="s">
        <v>77</v>
      </c>
      <c r="G9984" s="51" t="s">
        <v>79</v>
      </c>
      <c r="H9984" s="10">
        <v>259375.06000000003</v>
      </c>
      <c r="I9984" s="10">
        <v>250874.02000000002</v>
      </c>
      <c r="J9984" s="53">
        <v>510249.04000000004</v>
      </c>
      <c r="K9984" s="55"/>
      <c r="L9984" s="57"/>
      <c r="M9984" s="57"/>
      <c r="N9984" s="59">
        <v>360463</v>
      </c>
      <c r="O9984" s="61"/>
      <c r="P9984" s="10"/>
      <c r="Q9984" s="10"/>
      <c r="R9984" s="11">
        <v>270898</v>
      </c>
      <c r="S9984" s="24">
        <f>Table1[[#This Row],[Female Voters]]/Table1[[#This Row],[Female Population]]</f>
        <v>0</v>
      </c>
      <c r="T9984" s="24">
        <f>Table1[[#This Row],[Male Voters]]/Table1[[#This Row],[Male Population]]</f>
        <v>0</v>
      </c>
      <c r="U9984" s="24">
        <f>Table1[[#This Row],[Total Voters]]/Table1[[#This Row],[Total Population]]</f>
        <v>0.70644522917671726</v>
      </c>
      <c r="V9984" s="24">
        <f>Table1[[#This Row],[Female Ballots]]/Table1[[#This Row],[Female Population]]</f>
        <v>0</v>
      </c>
      <c r="W9984" s="24">
        <f>Table1[[#This Row],[Male Ballots]]/Table1[[#This Row],[Male Population]]</f>
        <v>0</v>
      </c>
      <c r="X9984" s="24">
        <f>Table1[[#This Row],[Total Ballots]]/Table1[[#This Row],[Total Population]]</f>
        <v>0.53091329676974985</v>
      </c>
      <c r="Y9984" s="125" t="str">
        <f>IFERROR(Table1[[#This Row],[Female Ballots]]/Table1[[#This Row],[Female Voters]],"0.0%")</f>
        <v>0.0%</v>
      </c>
      <c r="Z9984" s="125" t="str">
        <f>IFERROR(Table1[[#This Row],[Male Ballots]]/Table1[[#This Row],[Male Voters]],"0.0%")</f>
        <v>0.0%</v>
      </c>
      <c r="AA9984" s="126">
        <f>IFERROR(Table1[[#This Row],[Total Ballots]]/Table1[[#This Row],[Total Voters]],"0.0%")</f>
        <v>0.75152789606700277</v>
      </c>
    </row>
    <row r="9985" spans="1:27" s="7" customFormat="1" x14ac:dyDescent="0.35">
      <c r="A9985" s="8" t="s">
        <v>55</v>
      </c>
      <c r="B9985" s="17">
        <v>2000</v>
      </c>
      <c r="C9985" s="16" t="s">
        <v>82</v>
      </c>
      <c r="D9985" s="17" t="s">
        <v>70</v>
      </c>
      <c r="E9985" s="35" t="s">
        <v>75</v>
      </c>
      <c r="F9985" s="35" t="s">
        <v>77</v>
      </c>
      <c r="G9985" s="51" t="s">
        <v>62</v>
      </c>
      <c r="H9985" s="10">
        <v>32974.990000000005</v>
      </c>
      <c r="I9985" s="10">
        <v>35614.97</v>
      </c>
      <c r="J9985" s="53">
        <v>68589.95</v>
      </c>
      <c r="K9985" s="55"/>
      <c r="L9985" s="57"/>
      <c r="M9985" s="57"/>
      <c r="N9985" s="59"/>
      <c r="O9985" s="61"/>
      <c r="P9985" s="10"/>
      <c r="Q9985" s="10"/>
      <c r="R9985" s="11"/>
      <c r="S9985" s="24">
        <f>Table1[[#This Row],[Female Voters]]/Table1[[#This Row],[Female Population]]</f>
        <v>0</v>
      </c>
      <c r="T9985" s="24">
        <f>Table1[[#This Row],[Male Voters]]/Table1[[#This Row],[Male Population]]</f>
        <v>0</v>
      </c>
      <c r="U9985" s="24">
        <f>Table1[[#This Row],[Total Voters]]/Table1[[#This Row],[Total Population]]</f>
        <v>0</v>
      </c>
      <c r="V9985" s="24">
        <f>Table1[[#This Row],[Female Ballots]]/Table1[[#This Row],[Female Population]]</f>
        <v>0</v>
      </c>
      <c r="W9985" s="24">
        <f>Table1[[#This Row],[Male Ballots]]/Table1[[#This Row],[Male Population]]</f>
        <v>0</v>
      </c>
      <c r="X9985" s="24">
        <f>Table1[[#This Row],[Total Ballots]]/Table1[[#This Row],[Total Population]]</f>
        <v>0</v>
      </c>
      <c r="Y9985" s="125" t="str">
        <f>IFERROR(Table1[[#This Row],[Female Ballots]]/Table1[[#This Row],[Female Voters]],"0.0%")</f>
        <v>0.0%</v>
      </c>
      <c r="Z9985" s="125" t="str">
        <f>IFERROR(Table1[[#This Row],[Male Ballots]]/Table1[[#This Row],[Male Voters]],"0.0%")</f>
        <v>0.0%</v>
      </c>
      <c r="AA9985" s="126" t="str">
        <f>IFERROR(Table1[[#This Row],[Total Ballots]]/Table1[[#This Row],[Total Voters]],"0.0%")</f>
        <v>0.0%</v>
      </c>
    </row>
    <row r="9986" spans="1:27" s="7" customFormat="1" x14ac:dyDescent="0.35">
      <c r="A9986" s="8" t="s">
        <v>55</v>
      </c>
      <c r="B9986" s="17">
        <v>2000</v>
      </c>
      <c r="C9986" s="16" t="s">
        <v>82</v>
      </c>
      <c r="D9986" s="17" t="s">
        <v>70</v>
      </c>
      <c r="E9986" s="35" t="s">
        <v>75</v>
      </c>
      <c r="F9986" s="35" t="s">
        <v>77</v>
      </c>
      <c r="G9986" s="51" t="s">
        <v>63</v>
      </c>
      <c r="H9986" s="10">
        <v>49867.98</v>
      </c>
      <c r="I9986" s="10">
        <v>51277.98</v>
      </c>
      <c r="J9986" s="53">
        <v>101145.96</v>
      </c>
      <c r="K9986" s="55"/>
      <c r="L9986" s="57"/>
      <c r="M9986" s="57"/>
      <c r="N9986" s="59"/>
      <c r="O9986" s="61"/>
      <c r="P9986" s="10"/>
      <c r="Q9986" s="10"/>
      <c r="R9986" s="11"/>
      <c r="S9986" s="24">
        <f>Table1[[#This Row],[Female Voters]]/Table1[[#This Row],[Female Population]]</f>
        <v>0</v>
      </c>
      <c r="T9986" s="24">
        <f>Table1[[#This Row],[Male Voters]]/Table1[[#This Row],[Male Population]]</f>
        <v>0</v>
      </c>
      <c r="U9986" s="24">
        <f>Table1[[#This Row],[Total Voters]]/Table1[[#This Row],[Total Population]]</f>
        <v>0</v>
      </c>
      <c r="V9986" s="24">
        <f>Table1[[#This Row],[Female Ballots]]/Table1[[#This Row],[Female Population]]</f>
        <v>0</v>
      </c>
      <c r="W9986" s="24">
        <f>Table1[[#This Row],[Male Ballots]]/Table1[[#This Row],[Male Population]]</f>
        <v>0</v>
      </c>
      <c r="X9986" s="24">
        <f>Table1[[#This Row],[Total Ballots]]/Table1[[#This Row],[Total Population]]</f>
        <v>0</v>
      </c>
      <c r="Y9986" s="125" t="str">
        <f>IFERROR(Table1[[#This Row],[Female Ballots]]/Table1[[#This Row],[Female Voters]],"0.0%")</f>
        <v>0.0%</v>
      </c>
      <c r="Z9986" s="125" t="str">
        <f>IFERROR(Table1[[#This Row],[Male Ballots]]/Table1[[#This Row],[Male Voters]],"0.0%")</f>
        <v>0.0%</v>
      </c>
      <c r="AA9986" s="126" t="str">
        <f>IFERROR(Table1[[#This Row],[Total Ballots]]/Table1[[#This Row],[Total Voters]],"0.0%")</f>
        <v>0.0%</v>
      </c>
    </row>
    <row r="9987" spans="1:27" s="7" customFormat="1" x14ac:dyDescent="0.35">
      <c r="A9987" s="8" t="s">
        <v>55</v>
      </c>
      <c r="B9987" s="17">
        <v>2000</v>
      </c>
      <c r="C9987" s="16" t="s">
        <v>82</v>
      </c>
      <c r="D9987" s="17" t="s">
        <v>70</v>
      </c>
      <c r="E9987" s="35" t="s">
        <v>75</v>
      </c>
      <c r="F9987" s="35" t="s">
        <v>77</v>
      </c>
      <c r="G9987" s="51" t="s">
        <v>64</v>
      </c>
      <c r="H9987" s="10">
        <v>58918.990000000005</v>
      </c>
      <c r="I9987" s="10">
        <v>59486.990000000005</v>
      </c>
      <c r="J9987" s="53">
        <v>118405.98999999999</v>
      </c>
      <c r="K9987" s="55"/>
      <c r="L9987" s="57"/>
      <c r="M9987" s="57"/>
      <c r="N9987" s="59"/>
      <c r="O9987" s="61"/>
      <c r="P9987" s="10"/>
      <c r="Q9987" s="10"/>
      <c r="R9987" s="11"/>
      <c r="S9987" s="24">
        <f>Table1[[#This Row],[Female Voters]]/Table1[[#This Row],[Female Population]]</f>
        <v>0</v>
      </c>
      <c r="T9987" s="24">
        <f>Table1[[#This Row],[Male Voters]]/Table1[[#This Row],[Male Population]]</f>
        <v>0</v>
      </c>
      <c r="U9987" s="24">
        <f>Table1[[#This Row],[Total Voters]]/Table1[[#This Row],[Total Population]]</f>
        <v>0</v>
      </c>
      <c r="V9987" s="24">
        <f>Table1[[#This Row],[Female Ballots]]/Table1[[#This Row],[Female Population]]</f>
        <v>0</v>
      </c>
      <c r="W9987" s="24">
        <f>Table1[[#This Row],[Male Ballots]]/Table1[[#This Row],[Male Population]]</f>
        <v>0</v>
      </c>
      <c r="X9987" s="24">
        <f>Table1[[#This Row],[Total Ballots]]/Table1[[#This Row],[Total Population]]</f>
        <v>0</v>
      </c>
      <c r="Y9987" s="125" t="str">
        <f>IFERROR(Table1[[#This Row],[Female Ballots]]/Table1[[#This Row],[Female Voters]],"0.0%")</f>
        <v>0.0%</v>
      </c>
      <c r="Z9987" s="125" t="str">
        <f>IFERROR(Table1[[#This Row],[Male Ballots]]/Table1[[#This Row],[Male Voters]],"0.0%")</f>
        <v>0.0%</v>
      </c>
      <c r="AA9987" s="126" t="str">
        <f>IFERROR(Table1[[#This Row],[Total Ballots]]/Table1[[#This Row],[Total Voters]],"0.0%")</f>
        <v>0.0%</v>
      </c>
    </row>
    <row r="9988" spans="1:27" s="7" customFormat="1" x14ac:dyDescent="0.35">
      <c r="A9988" s="8" t="s">
        <v>55</v>
      </c>
      <c r="B9988" s="17">
        <v>2000</v>
      </c>
      <c r="C9988" s="16" t="s">
        <v>82</v>
      </c>
      <c r="D9988" s="17" t="s">
        <v>70</v>
      </c>
      <c r="E9988" s="35" t="s">
        <v>75</v>
      </c>
      <c r="F9988" s="35" t="s">
        <v>77</v>
      </c>
      <c r="G9988" s="51" t="s">
        <v>65</v>
      </c>
      <c r="H9988" s="10">
        <v>47703.009999999995</v>
      </c>
      <c r="I9988" s="10">
        <v>46871.009999999995</v>
      </c>
      <c r="J9988" s="53">
        <v>94574.010000000009</v>
      </c>
      <c r="K9988" s="55"/>
      <c r="L9988" s="57"/>
      <c r="M9988" s="57"/>
      <c r="N9988" s="59"/>
      <c r="O9988" s="61"/>
      <c r="P9988" s="10"/>
      <c r="Q9988" s="10"/>
      <c r="R9988" s="11"/>
      <c r="S9988" s="24">
        <f>Table1[[#This Row],[Female Voters]]/Table1[[#This Row],[Female Population]]</f>
        <v>0</v>
      </c>
      <c r="T9988" s="24">
        <f>Table1[[#This Row],[Male Voters]]/Table1[[#This Row],[Male Population]]</f>
        <v>0</v>
      </c>
      <c r="U9988" s="24">
        <f>Table1[[#This Row],[Total Voters]]/Table1[[#This Row],[Total Population]]</f>
        <v>0</v>
      </c>
      <c r="V9988" s="24">
        <f>Table1[[#This Row],[Female Ballots]]/Table1[[#This Row],[Female Population]]</f>
        <v>0</v>
      </c>
      <c r="W9988" s="24">
        <f>Table1[[#This Row],[Male Ballots]]/Table1[[#This Row],[Male Population]]</f>
        <v>0</v>
      </c>
      <c r="X9988" s="24">
        <f>Table1[[#This Row],[Total Ballots]]/Table1[[#This Row],[Total Population]]</f>
        <v>0</v>
      </c>
      <c r="Y9988" s="125" t="str">
        <f>IFERROR(Table1[[#This Row],[Female Ballots]]/Table1[[#This Row],[Female Voters]],"0.0%")</f>
        <v>0.0%</v>
      </c>
      <c r="Z9988" s="125" t="str">
        <f>IFERROR(Table1[[#This Row],[Male Ballots]]/Table1[[#This Row],[Male Voters]],"0.0%")</f>
        <v>0.0%</v>
      </c>
      <c r="AA9988" s="126" t="str">
        <f>IFERROR(Table1[[#This Row],[Total Ballots]]/Table1[[#This Row],[Total Voters]],"0.0%")</f>
        <v>0.0%</v>
      </c>
    </row>
    <row r="9989" spans="1:27" s="7" customFormat="1" x14ac:dyDescent="0.35">
      <c r="A9989" s="8" t="s">
        <v>55</v>
      </c>
      <c r="B9989" s="17">
        <v>2000</v>
      </c>
      <c r="C9989" s="16" t="s">
        <v>82</v>
      </c>
      <c r="D9989" s="17" t="s">
        <v>70</v>
      </c>
      <c r="E9989" s="35" t="s">
        <v>75</v>
      </c>
      <c r="F9989" s="35" t="s">
        <v>77</v>
      </c>
      <c r="G9989" s="51" t="s">
        <v>66</v>
      </c>
      <c r="H9989" s="10">
        <v>28464.02</v>
      </c>
      <c r="I9989" s="10">
        <v>27449.02</v>
      </c>
      <c r="J9989" s="53">
        <v>55913.02</v>
      </c>
      <c r="K9989" s="55"/>
      <c r="L9989" s="57"/>
      <c r="M9989" s="57"/>
      <c r="N9989" s="59"/>
      <c r="O9989" s="61"/>
      <c r="P9989" s="10"/>
      <c r="Q9989" s="10"/>
      <c r="R9989" s="11"/>
      <c r="S9989" s="24">
        <f>Table1[[#This Row],[Female Voters]]/Table1[[#This Row],[Female Population]]</f>
        <v>0</v>
      </c>
      <c r="T9989" s="24">
        <f>Table1[[#This Row],[Male Voters]]/Table1[[#This Row],[Male Population]]</f>
        <v>0</v>
      </c>
      <c r="U9989" s="24">
        <f>Table1[[#This Row],[Total Voters]]/Table1[[#This Row],[Total Population]]</f>
        <v>0</v>
      </c>
      <c r="V9989" s="24">
        <f>Table1[[#This Row],[Female Ballots]]/Table1[[#This Row],[Female Population]]</f>
        <v>0</v>
      </c>
      <c r="W9989" s="24">
        <f>Table1[[#This Row],[Male Ballots]]/Table1[[#This Row],[Male Population]]</f>
        <v>0</v>
      </c>
      <c r="X9989" s="24">
        <f>Table1[[#This Row],[Total Ballots]]/Table1[[#This Row],[Total Population]]</f>
        <v>0</v>
      </c>
      <c r="Y9989" s="125" t="str">
        <f>IFERROR(Table1[[#This Row],[Female Ballots]]/Table1[[#This Row],[Female Voters]],"0.0%")</f>
        <v>0.0%</v>
      </c>
      <c r="Z9989" s="125" t="str">
        <f>IFERROR(Table1[[#This Row],[Male Ballots]]/Table1[[#This Row],[Male Voters]],"0.0%")</f>
        <v>0.0%</v>
      </c>
      <c r="AA9989" s="126" t="str">
        <f>IFERROR(Table1[[#This Row],[Total Ballots]]/Table1[[#This Row],[Total Voters]],"0.0%")</f>
        <v>0.0%</v>
      </c>
    </row>
    <row r="9990" spans="1:27" s="7" customFormat="1" x14ac:dyDescent="0.35">
      <c r="A9990" s="8" t="s">
        <v>55</v>
      </c>
      <c r="B9990" s="17">
        <v>2000</v>
      </c>
      <c r="C9990" s="16" t="s">
        <v>82</v>
      </c>
      <c r="D9990" s="17" t="s">
        <v>70</v>
      </c>
      <c r="E9990" s="35" t="s">
        <v>75</v>
      </c>
      <c r="F9990" s="35" t="s">
        <v>77</v>
      </c>
      <c r="G9990" s="51" t="s">
        <v>67</v>
      </c>
      <c r="H9990" s="10">
        <v>41446.070000000007</v>
      </c>
      <c r="I9990" s="10">
        <v>30174.050000000003</v>
      </c>
      <c r="J9990" s="53">
        <v>71620.11</v>
      </c>
      <c r="K9990" s="55"/>
      <c r="L9990" s="57"/>
      <c r="M9990" s="57"/>
      <c r="N9990" s="59"/>
      <c r="O9990" s="61"/>
      <c r="P9990" s="10"/>
      <c r="Q9990" s="10"/>
      <c r="R9990" s="11"/>
      <c r="S9990" s="24">
        <f>Table1[[#This Row],[Female Voters]]/Table1[[#This Row],[Female Population]]</f>
        <v>0</v>
      </c>
      <c r="T9990" s="24">
        <f>Table1[[#This Row],[Male Voters]]/Table1[[#This Row],[Male Population]]</f>
        <v>0</v>
      </c>
      <c r="U9990" s="24">
        <f>Table1[[#This Row],[Total Voters]]/Table1[[#This Row],[Total Population]]</f>
        <v>0</v>
      </c>
      <c r="V9990" s="24">
        <f>Table1[[#This Row],[Female Ballots]]/Table1[[#This Row],[Female Population]]</f>
        <v>0</v>
      </c>
      <c r="W9990" s="24">
        <f>Table1[[#This Row],[Male Ballots]]/Table1[[#This Row],[Male Population]]</f>
        <v>0</v>
      </c>
      <c r="X9990" s="24">
        <f>Table1[[#This Row],[Total Ballots]]/Table1[[#This Row],[Total Population]]</f>
        <v>0</v>
      </c>
      <c r="Y9990" s="125" t="str">
        <f>IFERROR(Table1[[#This Row],[Female Ballots]]/Table1[[#This Row],[Female Voters]],"0.0%")</f>
        <v>0.0%</v>
      </c>
      <c r="Z9990" s="125" t="str">
        <f>IFERROR(Table1[[#This Row],[Male Ballots]]/Table1[[#This Row],[Male Voters]],"0.0%")</f>
        <v>0.0%</v>
      </c>
      <c r="AA9990" s="126" t="str">
        <f>IFERROR(Table1[[#This Row],[Total Ballots]]/Table1[[#This Row],[Total Voters]],"0.0%")</f>
        <v>0.0%</v>
      </c>
    </row>
    <row r="9991" spans="1:27" s="7" customFormat="1" x14ac:dyDescent="0.35">
      <c r="A9991" s="8" t="s">
        <v>23</v>
      </c>
      <c r="B9991" s="17">
        <v>2000</v>
      </c>
      <c r="C9991" s="16" t="s">
        <v>82</v>
      </c>
      <c r="D9991" s="17" t="s">
        <v>69</v>
      </c>
      <c r="E9991" s="35" t="s">
        <v>74</v>
      </c>
      <c r="F9991" s="35" t="s">
        <v>77</v>
      </c>
      <c r="G9991" s="51" t="s">
        <v>79</v>
      </c>
      <c r="H9991" s="10">
        <v>5896</v>
      </c>
      <c r="I9991" s="10">
        <v>5486</v>
      </c>
      <c r="J9991" s="53">
        <v>11382</v>
      </c>
      <c r="K9991" s="55"/>
      <c r="L9991" s="57"/>
      <c r="M9991" s="57"/>
      <c r="N9991" s="59">
        <v>9730</v>
      </c>
      <c r="O9991" s="61"/>
      <c r="P9991" s="10"/>
      <c r="Q9991" s="10"/>
      <c r="R9991" s="11">
        <v>8475</v>
      </c>
      <c r="S9991" s="24">
        <f>Table1[[#This Row],[Female Voters]]/Table1[[#This Row],[Female Population]]</f>
        <v>0</v>
      </c>
      <c r="T9991" s="24">
        <f>Table1[[#This Row],[Male Voters]]/Table1[[#This Row],[Male Population]]</f>
        <v>0</v>
      </c>
      <c r="U9991" s="24">
        <f>Table1[[#This Row],[Total Voters]]/Table1[[#This Row],[Total Population]]</f>
        <v>0.85485854858548582</v>
      </c>
      <c r="V9991" s="24">
        <f>Table1[[#This Row],[Female Ballots]]/Table1[[#This Row],[Female Population]]</f>
        <v>0</v>
      </c>
      <c r="W9991" s="24">
        <f>Table1[[#This Row],[Male Ballots]]/Table1[[#This Row],[Male Population]]</f>
        <v>0</v>
      </c>
      <c r="X9991" s="24">
        <f>Table1[[#This Row],[Total Ballots]]/Table1[[#This Row],[Total Population]]</f>
        <v>0.74459673168160256</v>
      </c>
      <c r="Y9991" s="125" t="str">
        <f>IFERROR(Table1[[#This Row],[Female Ballots]]/Table1[[#This Row],[Female Voters]],"0.0%")</f>
        <v>0.0%</v>
      </c>
      <c r="Z9991" s="125" t="str">
        <f>IFERROR(Table1[[#This Row],[Male Ballots]]/Table1[[#This Row],[Male Voters]],"0.0%")</f>
        <v>0.0%</v>
      </c>
      <c r="AA9991" s="126">
        <f>IFERROR(Table1[[#This Row],[Total Ballots]]/Table1[[#This Row],[Total Voters]],"0.0%")</f>
        <v>0.87101747173689614</v>
      </c>
    </row>
    <row r="9992" spans="1:27" s="7" customFormat="1" x14ac:dyDescent="0.35">
      <c r="A9992" s="8" t="s">
        <v>23</v>
      </c>
      <c r="B9992" s="17">
        <v>2000</v>
      </c>
      <c r="C9992" s="16" t="s">
        <v>82</v>
      </c>
      <c r="D9992" s="17" t="s">
        <v>69</v>
      </c>
      <c r="E9992" s="35" t="s">
        <v>74</v>
      </c>
      <c r="F9992" s="35" t="s">
        <v>77</v>
      </c>
      <c r="G9992" s="51" t="s">
        <v>62</v>
      </c>
      <c r="H9992" s="10">
        <v>305</v>
      </c>
      <c r="I9992" s="10">
        <v>335</v>
      </c>
      <c r="J9992" s="53">
        <v>640</v>
      </c>
      <c r="K9992" s="55"/>
      <c r="L9992" s="57"/>
      <c r="M9992" s="57"/>
      <c r="N9992" s="59"/>
      <c r="O9992" s="61"/>
      <c r="P9992" s="10"/>
      <c r="Q9992" s="10"/>
      <c r="R9992" s="11"/>
      <c r="S9992" s="24">
        <f>Table1[[#This Row],[Female Voters]]/Table1[[#This Row],[Female Population]]</f>
        <v>0</v>
      </c>
      <c r="T9992" s="24">
        <f>Table1[[#This Row],[Male Voters]]/Table1[[#This Row],[Male Population]]</f>
        <v>0</v>
      </c>
      <c r="U9992" s="24">
        <f>Table1[[#This Row],[Total Voters]]/Table1[[#This Row],[Total Population]]</f>
        <v>0</v>
      </c>
      <c r="V9992" s="24">
        <f>Table1[[#This Row],[Female Ballots]]/Table1[[#This Row],[Female Population]]</f>
        <v>0</v>
      </c>
      <c r="W9992" s="24">
        <f>Table1[[#This Row],[Male Ballots]]/Table1[[#This Row],[Male Population]]</f>
        <v>0</v>
      </c>
      <c r="X9992" s="24">
        <f>Table1[[#This Row],[Total Ballots]]/Table1[[#This Row],[Total Population]]</f>
        <v>0</v>
      </c>
      <c r="Y9992" s="125" t="str">
        <f>IFERROR(Table1[[#This Row],[Female Ballots]]/Table1[[#This Row],[Female Voters]],"0.0%")</f>
        <v>0.0%</v>
      </c>
      <c r="Z9992" s="125" t="str">
        <f>IFERROR(Table1[[#This Row],[Male Ballots]]/Table1[[#This Row],[Male Voters]],"0.0%")</f>
        <v>0.0%</v>
      </c>
      <c r="AA9992" s="126" t="str">
        <f>IFERROR(Table1[[#This Row],[Total Ballots]]/Table1[[#This Row],[Total Voters]],"0.0%")</f>
        <v>0.0%</v>
      </c>
    </row>
    <row r="9993" spans="1:27" s="7" customFormat="1" x14ac:dyDescent="0.35">
      <c r="A9993" s="8" t="s">
        <v>23</v>
      </c>
      <c r="B9993" s="17">
        <v>2000</v>
      </c>
      <c r="C9993" s="16" t="s">
        <v>82</v>
      </c>
      <c r="D9993" s="17" t="s">
        <v>69</v>
      </c>
      <c r="E9993" s="35" t="s">
        <v>74</v>
      </c>
      <c r="F9993" s="35" t="s">
        <v>77</v>
      </c>
      <c r="G9993" s="51" t="s">
        <v>63</v>
      </c>
      <c r="H9993" s="10">
        <v>523</v>
      </c>
      <c r="I9993" s="10">
        <v>502</v>
      </c>
      <c r="J9993" s="53">
        <v>1025</v>
      </c>
      <c r="K9993" s="55"/>
      <c r="L9993" s="57"/>
      <c r="M9993" s="57"/>
      <c r="N9993" s="59"/>
      <c r="O9993" s="61"/>
      <c r="P9993" s="10"/>
      <c r="Q9993" s="10"/>
      <c r="R9993" s="11"/>
      <c r="S9993" s="24">
        <f>Table1[[#This Row],[Female Voters]]/Table1[[#This Row],[Female Population]]</f>
        <v>0</v>
      </c>
      <c r="T9993" s="24">
        <f>Table1[[#This Row],[Male Voters]]/Table1[[#This Row],[Male Population]]</f>
        <v>0</v>
      </c>
      <c r="U9993" s="24">
        <f>Table1[[#This Row],[Total Voters]]/Table1[[#This Row],[Total Population]]</f>
        <v>0</v>
      </c>
      <c r="V9993" s="24">
        <f>Table1[[#This Row],[Female Ballots]]/Table1[[#This Row],[Female Population]]</f>
        <v>0</v>
      </c>
      <c r="W9993" s="24">
        <f>Table1[[#This Row],[Male Ballots]]/Table1[[#This Row],[Male Population]]</f>
        <v>0</v>
      </c>
      <c r="X9993" s="24">
        <f>Table1[[#This Row],[Total Ballots]]/Table1[[#This Row],[Total Population]]</f>
        <v>0</v>
      </c>
      <c r="Y9993" s="125" t="str">
        <f>IFERROR(Table1[[#This Row],[Female Ballots]]/Table1[[#This Row],[Female Voters]],"0.0%")</f>
        <v>0.0%</v>
      </c>
      <c r="Z9993" s="125" t="str">
        <f>IFERROR(Table1[[#This Row],[Male Ballots]]/Table1[[#This Row],[Male Voters]],"0.0%")</f>
        <v>0.0%</v>
      </c>
      <c r="AA9993" s="126" t="str">
        <f>IFERROR(Table1[[#This Row],[Total Ballots]]/Table1[[#This Row],[Total Voters]],"0.0%")</f>
        <v>0.0%</v>
      </c>
    </row>
    <row r="9994" spans="1:27" s="7" customFormat="1" x14ac:dyDescent="0.35">
      <c r="A9994" s="8" t="s">
        <v>23</v>
      </c>
      <c r="B9994" s="17">
        <v>2000</v>
      </c>
      <c r="C9994" s="16" t="s">
        <v>82</v>
      </c>
      <c r="D9994" s="17" t="s">
        <v>69</v>
      </c>
      <c r="E9994" s="35" t="s">
        <v>74</v>
      </c>
      <c r="F9994" s="35" t="s">
        <v>77</v>
      </c>
      <c r="G9994" s="51" t="s">
        <v>64</v>
      </c>
      <c r="H9994" s="10">
        <v>1089</v>
      </c>
      <c r="I9994" s="10">
        <v>938</v>
      </c>
      <c r="J9994" s="53">
        <v>2027</v>
      </c>
      <c r="K9994" s="55"/>
      <c r="L9994" s="57"/>
      <c r="M9994" s="57"/>
      <c r="N9994" s="59"/>
      <c r="O9994" s="61"/>
      <c r="P9994" s="10"/>
      <c r="Q9994" s="10"/>
      <c r="R9994" s="11"/>
      <c r="S9994" s="24">
        <f>Table1[[#This Row],[Female Voters]]/Table1[[#This Row],[Female Population]]</f>
        <v>0</v>
      </c>
      <c r="T9994" s="24">
        <f>Table1[[#This Row],[Male Voters]]/Table1[[#This Row],[Male Population]]</f>
        <v>0</v>
      </c>
      <c r="U9994" s="24">
        <f>Table1[[#This Row],[Total Voters]]/Table1[[#This Row],[Total Population]]</f>
        <v>0</v>
      </c>
      <c r="V9994" s="24">
        <f>Table1[[#This Row],[Female Ballots]]/Table1[[#This Row],[Female Population]]</f>
        <v>0</v>
      </c>
      <c r="W9994" s="24">
        <f>Table1[[#This Row],[Male Ballots]]/Table1[[#This Row],[Male Population]]</f>
        <v>0</v>
      </c>
      <c r="X9994" s="24">
        <f>Table1[[#This Row],[Total Ballots]]/Table1[[#This Row],[Total Population]]</f>
        <v>0</v>
      </c>
      <c r="Y9994" s="125" t="str">
        <f>IFERROR(Table1[[#This Row],[Female Ballots]]/Table1[[#This Row],[Female Voters]],"0.0%")</f>
        <v>0.0%</v>
      </c>
      <c r="Z9994" s="125" t="str">
        <f>IFERROR(Table1[[#This Row],[Male Ballots]]/Table1[[#This Row],[Male Voters]],"0.0%")</f>
        <v>0.0%</v>
      </c>
      <c r="AA9994" s="126" t="str">
        <f>IFERROR(Table1[[#This Row],[Total Ballots]]/Table1[[#This Row],[Total Voters]],"0.0%")</f>
        <v>0.0%</v>
      </c>
    </row>
    <row r="9995" spans="1:27" s="7" customFormat="1" x14ac:dyDescent="0.35">
      <c r="A9995" s="8" t="s">
        <v>23</v>
      </c>
      <c r="B9995" s="17">
        <v>2000</v>
      </c>
      <c r="C9995" s="16" t="s">
        <v>82</v>
      </c>
      <c r="D9995" s="17" t="s">
        <v>69</v>
      </c>
      <c r="E9995" s="35" t="s">
        <v>74</v>
      </c>
      <c r="F9995" s="35" t="s">
        <v>77</v>
      </c>
      <c r="G9995" s="51" t="s">
        <v>65</v>
      </c>
      <c r="H9995" s="10">
        <v>1510</v>
      </c>
      <c r="I9995" s="10">
        <v>1376</v>
      </c>
      <c r="J9995" s="53">
        <v>2886</v>
      </c>
      <c r="K9995" s="55"/>
      <c r="L9995" s="57"/>
      <c r="M9995" s="57"/>
      <c r="N9995" s="59"/>
      <c r="O9995" s="61"/>
      <c r="P9995" s="10"/>
      <c r="Q9995" s="10"/>
      <c r="R9995" s="11"/>
      <c r="S9995" s="24">
        <f>Table1[[#This Row],[Female Voters]]/Table1[[#This Row],[Female Population]]</f>
        <v>0</v>
      </c>
      <c r="T9995" s="24">
        <f>Table1[[#This Row],[Male Voters]]/Table1[[#This Row],[Male Population]]</f>
        <v>0</v>
      </c>
      <c r="U9995" s="24">
        <f>Table1[[#This Row],[Total Voters]]/Table1[[#This Row],[Total Population]]</f>
        <v>0</v>
      </c>
      <c r="V9995" s="24">
        <f>Table1[[#This Row],[Female Ballots]]/Table1[[#This Row],[Female Population]]</f>
        <v>0</v>
      </c>
      <c r="W9995" s="24">
        <f>Table1[[#This Row],[Male Ballots]]/Table1[[#This Row],[Male Population]]</f>
        <v>0</v>
      </c>
      <c r="X9995" s="24">
        <f>Table1[[#This Row],[Total Ballots]]/Table1[[#This Row],[Total Population]]</f>
        <v>0</v>
      </c>
      <c r="Y9995" s="125" t="str">
        <f>IFERROR(Table1[[#This Row],[Female Ballots]]/Table1[[#This Row],[Female Voters]],"0.0%")</f>
        <v>0.0%</v>
      </c>
      <c r="Z9995" s="125" t="str">
        <f>IFERROR(Table1[[#This Row],[Male Ballots]]/Table1[[#This Row],[Male Voters]],"0.0%")</f>
        <v>0.0%</v>
      </c>
      <c r="AA9995" s="126" t="str">
        <f>IFERROR(Table1[[#This Row],[Total Ballots]]/Table1[[#This Row],[Total Voters]],"0.0%")</f>
        <v>0.0%</v>
      </c>
    </row>
    <row r="9996" spans="1:27" s="7" customFormat="1" x14ac:dyDescent="0.35">
      <c r="A9996" s="8" t="s">
        <v>23</v>
      </c>
      <c r="B9996" s="17">
        <v>2000</v>
      </c>
      <c r="C9996" s="16" t="s">
        <v>82</v>
      </c>
      <c r="D9996" s="17" t="s">
        <v>69</v>
      </c>
      <c r="E9996" s="35" t="s">
        <v>74</v>
      </c>
      <c r="F9996" s="35" t="s">
        <v>77</v>
      </c>
      <c r="G9996" s="51" t="s">
        <v>66</v>
      </c>
      <c r="H9996" s="10">
        <v>1057</v>
      </c>
      <c r="I9996" s="10">
        <v>1077</v>
      </c>
      <c r="J9996" s="53">
        <v>2134</v>
      </c>
      <c r="K9996" s="55"/>
      <c r="L9996" s="57"/>
      <c r="M9996" s="57"/>
      <c r="N9996" s="59"/>
      <c r="O9996" s="61"/>
      <c r="P9996" s="10"/>
      <c r="Q9996" s="10"/>
      <c r="R9996" s="11"/>
      <c r="S9996" s="24">
        <f>Table1[[#This Row],[Female Voters]]/Table1[[#This Row],[Female Population]]</f>
        <v>0</v>
      </c>
      <c r="T9996" s="24">
        <f>Table1[[#This Row],[Male Voters]]/Table1[[#This Row],[Male Population]]</f>
        <v>0</v>
      </c>
      <c r="U9996" s="24">
        <f>Table1[[#This Row],[Total Voters]]/Table1[[#This Row],[Total Population]]</f>
        <v>0</v>
      </c>
      <c r="V9996" s="24">
        <f>Table1[[#This Row],[Female Ballots]]/Table1[[#This Row],[Female Population]]</f>
        <v>0</v>
      </c>
      <c r="W9996" s="24">
        <f>Table1[[#This Row],[Male Ballots]]/Table1[[#This Row],[Male Population]]</f>
        <v>0</v>
      </c>
      <c r="X9996" s="24">
        <f>Table1[[#This Row],[Total Ballots]]/Table1[[#This Row],[Total Population]]</f>
        <v>0</v>
      </c>
      <c r="Y9996" s="125" t="str">
        <f>IFERROR(Table1[[#This Row],[Female Ballots]]/Table1[[#This Row],[Female Voters]],"0.0%")</f>
        <v>0.0%</v>
      </c>
      <c r="Z9996" s="125" t="str">
        <f>IFERROR(Table1[[#This Row],[Male Ballots]]/Table1[[#This Row],[Male Voters]],"0.0%")</f>
        <v>0.0%</v>
      </c>
      <c r="AA9996" s="126" t="str">
        <f>IFERROR(Table1[[#This Row],[Total Ballots]]/Table1[[#This Row],[Total Voters]],"0.0%")</f>
        <v>0.0%</v>
      </c>
    </row>
    <row r="9997" spans="1:27" s="7" customFormat="1" x14ac:dyDescent="0.35">
      <c r="A9997" s="8" t="s">
        <v>23</v>
      </c>
      <c r="B9997" s="17">
        <v>2000</v>
      </c>
      <c r="C9997" s="16" t="s">
        <v>82</v>
      </c>
      <c r="D9997" s="17" t="s">
        <v>69</v>
      </c>
      <c r="E9997" s="35" t="s">
        <v>74</v>
      </c>
      <c r="F9997" s="35" t="s">
        <v>77</v>
      </c>
      <c r="G9997" s="51" t="s">
        <v>67</v>
      </c>
      <c r="H9997" s="10">
        <v>1412</v>
      </c>
      <c r="I9997" s="10">
        <v>1258</v>
      </c>
      <c r="J9997" s="53">
        <v>2670</v>
      </c>
      <c r="K9997" s="55"/>
      <c r="L9997" s="57"/>
      <c r="M9997" s="57"/>
      <c r="N9997" s="59"/>
      <c r="O9997" s="61"/>
      <c r="P9997" s="10"/>
      <c r="Q9997" s="10"/>
      <c r="R9997" s="11"/>
      <c r="S9997" s="24">
        <f>Table1[[#This Row],[Female Voters]]/Table1[[#This Row],[Female Population]]</f>
        <v>0</v>
      </c>
      <c r="T9997" s="24">
        <f>Table1[[#This Row],[Male Voters]]/Table1[[#This Row],[Male Population]]</f>
        <v>0</v>
      </c>
      <c r="U9997" s="24">
        <f>Table1[[#This Row],[Total Voters]]/Table1[[#This Row],[Total Population]]</f>
        <v>0</v>
      </c>
      <c r="V9997" s="24">
        <f>Table1[[#This Row],[Female Ballots]]/Table1[[#This Row],[Female Population]]</f>
        <v>0</v>
      </c>
      <c r="W9997" s="24">
        <f>Table1[[#This Row],[Male Ballots]]/Table1[[#This Row],[Male Population]]</f>
        <v>0</v>
      </c>
      <c r="X9997" s="24">
        <f>Table1[[#This Row],[Total Ballots]]/Table1[[#This Row],[Total Population]]</f>
        <v>0</v>
      </c>
      <c r="Y9997" s="125" t="str">
        <f>IFERROR(Table1[[#This Row],[Female Ballots]]/Table1[[#This Row],[Female Voters]],"0.0%")</f>
        <v>0.0%</v>
      </c>
      <c r="Z9997" s="125" t="str">
        <f>IFERROR(Table1[[#This Row],[Male Ballots]]/Table1[[#This Row],[Male Voters]],"0.0%")</f>
        <v>0.0%</v>
      </c>
      <c r="AA9997" s="126" t="str">
        <f>IFERROR(Table1[[#This Row],[Total Ballots]]/Table1[[#This Row],[Total Voters]],"0.0%")</f>
        <v>0.0%</v>
      </c>
    </row>
    <row r="9998" spans="1:27" s="7" customFormat="1" x14ac:dyDescent="0.35">
      <c r="A9998" s="8" t="s">
        <v>38</v>
      </c>
      <c r="B9998" s="17">
        <v>2000</v>
      </c>
      <c r="C9998" s="16" t="s">
        <v>82</v>
      </c>
      <c r="D9998" s="17"/>
      <c r="E9998" s="35" t="s">
        <v>74</v>
      </c>
      <c r="F9998" s="35" t="s">
        <v>77</v>
      </c>
      <c r="G9998" s="51" t="s">
        <v>79</v>
      </c>
      <c r="H9998" s="10">
        <v>38785</v>
      </c>
      <c r="I9998" s="10">
        <v>37112</v>
      </c>
      <c r="J9998" s="53">
        <v>75896.989999999991</v>
      </c>
      <c r="K9998" s="55"/>
      <c r="L9998" s="57"/>
      <c r="M9998" s="57"/>
      <c r="N9998" s="59">
        <v>59756</v>
      </c>
      <c r="O9998" s="61"/>
      <c r="P9998" s="10"/>
      <c r="Q9998" s="10"/>
      <c r="R9998" s="11">
        <v>45835</v>
      </c>
      <c r="S9998" s="24">
        <f>Table1[[#This Row],[Female Voters]]/Table1[[#This Row],[Female Population]]</f>
        <v>0</v>
      </c>
      <c r="T9998" s="24">
        <f>Table1[[#This Row],[Male Voters]]/Table1[[#This Row],[Male Population]]</f>
        <v>0</v>
      </c>
      <c r="U9998" s="24">
        <f>Table1[[#This Row],[Total Voters]]/Table1[[#This Row],[Total Population]]</f>
        <v>0.78733030124119552</v>
      </c>
      <c r="V9998" s="24">
        <f>Table1[[#This Row],[Female Ballots]]/Table1[[#This Row],[Female Population]]</f>
        <v>0</v>
      </c>
      <c r="W9998" s="24">
        <f>Table1[[#This Row],[Male Ballots]]/Table1[[#This Row],[Male Population]]</f>
        <v>0</v>
      </c>
      <c r="X9998" s="24">
        <f>Table1[[#This Row],[Total Ballots]]/Table1[[#This Row],[Total Population]]</f>
        <v>0.60391064256961979</v>
      </c>
      <c r="Y9998" s="125" t="str">
        <f>IFERROR(Table1[[#This Row],[Female Ballots]]/Table1[[#This Row],[Female Voters]],"0.0%")</f>
        <v>0.0%</v>
      </c>
      <c r="Z9998" s="125" t="str">
        <f>IFERROR(Table1[[#This Row],[Male Ballots]]/Table1[[#This Row],[Male Voters]],"0.0%")</f>
        <v>0.0%</v>
      </c>
      <c r="AA9998" s="126">
        <f>IFERROR(Table1[[#This Row],[Total Ballots]]/Table1[[#This Row],[Total Voters]],"0.0%")</f>
        <v>0.76703594618113657</v>
      </c>
    </row>
    <row r="9999" spans="1:27" s="7" customFormat="1" x14ac:dyDescent="0.35">
      <c r="A9999" s="8" t="s">
        <v>38</v>
      </c>
      <c r="B9999" s="17">
        <v>2000</v>
      </c>
      <c r="C9999" s="16" t="s">
        <v>82</v>
      </c>
      <c r="D9999" s="17"/>
      <c r="E9999" s="35" t="s">
        <v>74</v>
      </c>
      <c r="F9999" s="35" t="s">
        <v>77</v>
      </c>
      <c r="G9999" s="51" t="s">
        <v>62</v>
      </c>
      <c r="H9999" s="10">
        <v>4226</v>
      </c>
      <c r="I9999" s="10">
        <v>4617</v>
      </c>
      <c r="J9999" s="53">
        <v>8843</v>
      </c>
      <c r="K9999" s="55"/>
      <c r="L9999" s="57"/>
      <c r="M9999" s="57"/>
      <c r="N9999" s="59"/>
      <c r="O9999" s="61"/>
      <c r="P9999" s="10"/>
      <c r="Q9999" s="10"/>
      <c r="R9999" s="11"/>
      <c r="S9999" s="24">
        <f>Table1[[#This Row],[Female Voters]]/Table1[[#This Row],[Female Population]]</f>
        <v>0</v>
      </c>
      <c r="T9999" s="24">
        <f>Table1[[#This Row],[Male Voters]]/Table1[[#This Row],[Male Population]]</f>
        <v>0</v>
      </c>
      <c r="U9999" s="24">
        <f>Table1[[#This Row],[Total Voters]]/Table1[[#This Row],[Total Population]]</f>
        <v>0</v>
      </c>
      <c r="V9999" s="24">
        <f>Table1[[#This Row],[Female Ballots]]/Table1[[#This Row],[Female Population]]</f>
        <v>0</v>
      </c>
      <c r="W9999" s="24">
        <f>Table1[[#This Row],[Male Ballots]]/Table1[[#This Row],[Male Population]]</f>
        <v>0</v>
      </c>
      <c r="X9999" s="24">
        <f>Table1[[#This Row],[Total Ballots]]/Table1[[#This Row],[Total Population]]</f>
        <v>0</v>
      </c>
      <c r="Y9999" s="125" t="str">
        <f>IFERROR(Table1[[#This Row],[Female Ballots]]/Table1[[#This Row],[Female Voters]],"0.0%")</f>
        <v>0.0%</v>
      </c>
      <c r="Z9999" s="125" t="str">
        <f>IFERROR(Table1[[#This Row],[Male Ballots]]/Table1[[#This Row],[Male Voters]],"0.0%")</f>
        <v>0.0%</v>
      </c>
      <c r="AA9999" s="126" t="str">
        <f>IFERROR(Table1[[#This Row],[Total Ballots]]/Table1[[#This Row],[Total Voters]],"0.0%")</f>
        <v>0.0%</v>
      </c>
    </row>
    <row r="10000" spans="1:27" s="7" customFormat="1" x14ac:dyDescent="0.35">
      <c r="A10000" s="8" t="s">
        <v>38</v>
      </c>
      <c r="B10000" s="17">
        <v>2000</v>
      </c>
      <c r="C10000" s="16" t="s">
        <v>82</v>
      </c>
      <c r="D10000" s="17"/>
      <c r="E10000" s="35" t="s">
        <v>74</v>
      </c>
      <c r="F10000" s="35" t="s">
        <v>77</v>
      </c>
      <c r="G10000" s="51" t="s">
        <v>63</v>
      </c>
      <c r="H10000" s="10">
        <v>6161</v>
      </c>
      <c r="I10000" s="10">
        <v>6202</v>
      </c>
      <c r="J10000" s="53">
        <v>12363</v>
      </c>
      <c r="K10000" s="55"/>
      <c r="L10000" s="57"/>
      <c r="M10000" s="57"/>
      <c r="N10000" s="59"/>
      <c r="O10000" s="61"/>
      <c r="P10000" s="10"/>
      <c r="Q10000" s="10"/>
      <c r="R10000" s="11"/>
      <c r="S10000" s="24">
        <f>Table1[[#This Row],[Female Voters]]/Table1[[#This Row],[Female Population]]</f>
        <v>0</v>
      </c>
      <c r="T10000" s="24">
        <f>Table1[[#This Row],[Male Voters]]/Table1[[#This Row],[Male Population]]</f>
        <v>0</v>
      </c>
      <c r="U10000" s="24">
        <f>Table1[[#This Row],[Total Voters]]/Table1[[#This Row],[Total Population]]</f>
        <v>0</v>
      </c>
      <c r="V10000" s="24">
        <f>Table1[[#This Row],[Female Ballots]]/Table1[[#This Row],[Female Population]]</f>
        <v>0</v>
      </c>
      <c r="W10000" s="24">
        <f>Table1[[#This Row],[Male Ballots]]/Table1[[#This Row],[Male Population]]</f>
        <v>0</v>
      </c>
      <c r="X10000" s="24">
        <f>Table1[[#This Row],[Total Ballots]]/Table1[[#This Row],[Total Population]]</f>
        <v>0</v>
      </c>
      <c r="Y10000" s="125" t="str">
        <f>IFERROR(Table1[[#This Row],[Female Ballots]]/Table1[[#This Row],[Female Voters]],"0.0%")</f>
        <v>0.0%</v>
      </c>
      <c r="Z10000" s="125" t="str">
        <f>IFERROR(Table1[[#This Row],[Male Ballots]]/Table1[[#This Row],[Male Voters]],"0.0%")</f>
        <v>0.0%</v>
      </c>
      <c r="AA10000" s="126" t="str">
        <f>IFERROR(Table1[[#This Row],[Total Ballots]]/Table1[[#This Row],[Total Voters]],"0.0%")</f>
        <v>0.0%</v>
      </c>
    </row>
    <row r="10001" spans="1:27" s="7" customFormat="1" x14ac:dyDescent="0.35">
      <c r="A10001" s="8" t="s">
        <v>38</v>
      </c>
      <c r="B10001" s="17">
        <v>2000</v>
      </c>
      <c r="C10001" s="16" t="s">
        <v>82</v>
      </c>
      <c r="D10001" s="17"/>
      <c r="E10001" s="35" t="s">
        <v>74</v>
      </c>
      <c r="F10001" s="35" t="s">
        <v>77</v>
      </c>
      <c r="G10001" s="51" t="s">
        <v>64</v>
      </c>
      <c r="H10001" s="10">
        <v>7794</v>
      </c>
      <c r="I10001" s="10">
        <v>7590</v>
      </c>
      <c r="J10001" s="53">
        <v>15383.99</v>
      </c>
      <c r="K10001" s="55"/>
      <c r="L10001" s="57"/>
      <c r="M10001" s="57"/>
      <c r="N10001" s="59"/>
      <c r="O10001" s="61"/>
      <c r="P10001" s="10"/>
      <c r="Q10001" s="10"/>
      <c r="R10001" s="11"/>
      <c r="S10001" s="24">
        <f>Table1[[#This Row],[Female Voters]]/Table1[[#This Row],[Female Population]]</f>
        <v>0</v>
      </c>
      <c r="T10001" s="24">
        <f>Table1[[#This Row],[Male Voters]]/Table1[[#This Row],[Male Population]]</f>
        <v>0</v>
      </c>
      <c r="U10001" s="24">
        <f>Table1[[#This Row],[Total Voters]]/Table1[[#This Row],[Total Population]]</f>
        <v>0</v>
      </c>
      <c r="V10001" s="24">
        <f>Table1[[#This Row],[Female Ballots]]/Table1[[#This Row],[Female Population]]</f>
        <v>0</v>
      </c>
      <c r="W10001" s="24">
        <f>Table1[[#This Row],[Male Ballots]]/Table1[[#This Row],[Male Population]]</f>
        <v>0</v>
      </c>
      <c r="X10001" s="24">
        <f>Table1[[#This Row],[Total Ballots]]/Table1[[#This Row],[Total Population]]</f>
        <v>0</v>
      </c>
      <c r="Y10001" s="125" t="str">
        <f>IFERROR(Table1[[#This Row],[Female Ballots]]/Table1[[#This Row],[Female Voters]],"0.0%")</f>
        <v>0.0%</v>
      </c>
      <c r="Z10001" s="125" t="str">
        <f>IFERROR(Table1[[#This Row],[Male Ballots]]/Table1[[#This Row],[Male Voters]],"0.0%")</f>
        <v>0.0%</v>
      </c>
      <c r="AA10001" s="126" t="str">
        <f>IFERROR(Table1[[#This Row],[Total Ballots]]/Table1[[#This Row],[Total Voters]],"0.0%")</f>
        <v>0.0%</v>
      </c>
    </row>
    <row r="10002" spans="1:27" s="7" customFormat="1" x14ac:dyDescent="0.35">
      <c r="A10002" s="8" t="s">
        <v>38</v>
      </c>
      <c r="B10002" s="17">
        <v>2000</v>
      </c>
      <c r="C10002" s="16" t="s">
        <v>82</v>
      </c>
      <c r="D10002" s="17"/>
      <c r="E10002" s="35" t="s">
        <v>74</v>
      </c>
      <c r="F10002" s="35" t="s">
        <v>77</v>
      </c>
      <c r="G10002" s="51" t="s">
        <v>65</v>
      </c>
      <c r="H10002" s="10">
        <v>7483</v>
      </c>
      <c r="I10002" s="10">
        <v>7386</v>
      </c>
      <c r="J10002" s="53">
        <v>14869</v>
      </c>
      <c r="K10002" s="55"/>
      <c r="L10002" s="57"/>
      <c r="M10002" s="57"/>
      <c r="N10002" s="59"/>
      <c r="O10002" s="61"/>
      <c r="P10002" s="10"/>
      <c r="Q10002" s="10"/>
      <c r="R10002" s="11"/>
      <c r="S10002" s="24">
        <f>Table1[[#This Row],[Female Voters]]/Table1[[#This Row],[Female Population]]</f>
        <v>0</v>
      </c>
      <c r="T10002" s="24">
        <f>Table1[[#This Row],[Male Voters]]/Table1[[#This Row],[Male Population]]</f>
        <v>0</v>
      </c>
      <c r="U10002" s="24">
        <f>Table1[[#This Row],[Total Voters]]/Table1[[#This Row],[Total Population]]</f>
        <v>0</v>
      </c>
      <c r="V10002" s="24">
        <f>Table1[[#This Row],[Female Ballots]]/Table1[[#This Row],[Female Population]]</f>
        <v>0</v>
      </c>
      <c r="W10002" s="24">
        <f>Table1[[#This Row],[Male Ballots]]/Table1[[#This Row],[Male Population]]</f>
        <v>0</v>
      </c>
      <c r="X10002" s="24">
        <f>Table1[[#This Row],[Total Ballots]]/Table1[[#This Row],[Total Population]]</f>
        <v>0</v>
      </c>
      <c r="Y10002" s="125" t="str">
        <f>IFERROR(Table1[[#This Row],[Female Ballots]]/Table1[[#This Row],[Female Voters]],"0.0%")</f>
        <v>0.0%</v>
      </c>
      <c r="Z10002" s="125" t="str">
        <f>IFERROR(Table1[[#This Row],[Male Ballots]]/Table1[[#This Row],[Male Voters]],"0.0%")</f>
        <v>0.0%</v>
      </c>
      <c r="AA10002" s="126" t="str">
        <f>IFERROR(Table1[[#This Row],[Total Ballots]]/Table1[[#This Row],[Total Voters]],"0.0%")</f>
        <v>0.0%</v>
      </c>
    </row>
    <row r="10003" spans="1:27" s="7" customFormat="1" x14ac:dyDescent="0.35">
      <c r="A10003" s="8" t="s">
        <v>38</v>
      </c>
      <c r="B10003" s="17">
        <v>2000</v>
      </c>
      <c r="C10003" s="16" t="s">
        <v>82</v>
      </c>
      <c r="D10003" s="17"/>
      <c r="E10003" s="35" t="s">
        <v>74</v>
      </c>
      <c r="F10003" s="35" t="s">
        <v>77</v>
      </c>
      <c r="G10003" s="51" t="s">
        <v>66</v>
      </c>
      <c r="H10003" s="10">
        <v>4739</v>
      </c>
      <c r="I10003" s="10">
        <v>4665</v>
      </c>
      <c r="J10003" s="53">
        <v>9404</v>
      </c>
      <c r="K10003" s="55"/>
      <c r="L10003" s="57"/>
      <c r="M10003" s="57"/>
      <c r="N10003" s="59"/>
      <c r="O10003" s="61"/>
      <c r="P10003" s="10"/>
      <c r="Q10003" s="10"/>
      <c r="R10003" s="11"/>
      <c r="S10003" s="24">
        <f>Table1[[#This Row],[Female Voters]]/Table1[[#This Row],[Female Population]]</f>
        <v>0</v>
      </c>
      <c r="T10003" s="24">
        <f>Table1[[#This Row],[Male Voters]]/Table1[[#This Row],[Male Population]]</f>
        <v>0</v>
      </c>
      <c r="U10003" s="24">
        <f>Table1[[#This Row],[Total Voters]]/Table1[[#This Row],[Total Population]]</f>
        <v>0</v>
      </c>
      <c r="V10003" s="24">
        <f>Table1[[#This Row],[Female Ballots]]/Table1[[#This Row],[Female Population]]</f>
        <v>0</v>
      </c>
      <c r="W10003" s="24">
        <f>Table1[[#This Row],[Male Ballots]]/Table1[[#This Row],[Male Population]]</f>
        <v>0</v>
      </c>
      <c r="X10003" s="24">
        <f>Table1[[#This Row],[Total Ballots]]/Table1[[#This Row],[Total Population]]</f>
        <v>0</v>
      </c>
      <c r="Y10003" s="125" t="str">
        <f>IFERROR(Table1[[#This Row],[Female Ballots]]/Table1[[#This Row],[Female Voters]],"0.0%")</f>
        <v>0.0%</v>
      </c>
      <c r="Z10003" s="125" t="str">
        <f>IFERROR(Table1[[#This Row],[Male Ballots]]/Table1[[#This Row],[Male Voters]],"0.0%")</f>
        <v>0.0%</v>
      </c>
      <c r="AA10003" s="126" t="str">
        <f>IFERROR(Table1[[#This Row],[Total Ballots]]/Table1[[#This Row],[Total Voters]],"0.0%")</f>
        <v>0.0%</v>
      </c>
    </row>
    <row r="10004" spans="1:27" s="7" customFormat="1" x14ac:dyDescent="0.35">
      <c r="A10004" s="8" t="s">
        <v>38</v>
      </c>
      <c r="B10004" s="17">
        <v>2000</v>
      </c>
      <c r="C10004" s="16" t="s">
        <v>82</v>
      </c>
      <c r="D10004" s="17"/>
      <c r="E10004" s="35" t="s">
        <v>74</v>
      </c>
      <c r="F10004" s="35" t="s">
        <v>77</v>
      </c>
      <c r="G10004" s="51" t="s">
        <v>67</v>
      </c>
      <c r="H10004" s="10">
        <v>8382</v>
      </c>
      <c r="I10004" s="10">
        <v>6652</v>
      </c>
      <c r="J10004" s="53">
        <v>15034</v>
      </c>
      <c r="K10004" s="55"/>
      <c r="L10004" s="57"/>
      <c r="M10004" s="57"/>
      <c r="N10004" s="59"/>
      <c r="O10004" s="61"/>
      <c r="P10004" s="10"/>
      <c r="Q10004" s="10"/>
      <c r="R10004" s="11"/>
      <c r="S10004" s="24">
        <f>Table1[[#This Row],[Female Voters]]/Table1[[#This Row],[Female Population]]</f>
        <v>0</v>
      </c>
      <c r="T10004" s="24">
        <f>Table1[[#This Row],[Male Voters]]/Table1[[#This Row],[Male Population]]</f>
        <v>0</v>
      </c>
      <c r="U10004" s="24">
        <f>Table1[[#This Row],[Total Voters]]/Table1[[#This Row],[Total Population]]</f>
        <v>0</v>
      </c>
      <c r="V10004" s="24">
        <f>Table1[[#This Row],[Female Ballots]]/Table1[[#This Row],[Female Population]]</f>
        <v>0</v>
      </c>
      <c r="W10004" s="24">
        <f>Table1[[#This Row],[Male Ballots]]/Table1[[#This Row],[Male Population]]</f>
        <v>0</v>
      </c>
      <c r="X10004" s="24">
        <f>Table1[[#This Row],[Total Ballots]]/Table1[[#This Row],[Total Population]]</f>
        <v>0</v>
      </c>
      <c r="Y10004" s="125" t="str">
        <f>IFERROR(Table1[[#This Row],[Female Ballots]]/Table1[[#This Row],[Female Voters]],"0.0%")</f>
        <v>0.0%</v>
      </c>
      <c r="Z10004" s="125" t="str">
        <f>IFERROR(Table1[[#This Row],[Male Ballots]]/Table1[[#This Row],[Male Voters]],"0.0%")</f>
        <v>0.0%</v>
      </c>
      <c r="AA10004" s="126" t="str">
        <f>IFERROR(Table1[[#This Row],[Total Ballots]]/Table1[[#This Row],[Total Voters]],"0.0%")</f>
        <v>0.0%</v>
      </c>
    </row>
    <row r="10005" spans="1:27" s="7" customFormat="1" x14ac:dyDescent="0.35">
      <c r="A10005" s="8" t="s">
        <v>36</v>
      </c>
      <c r="B10005" s="17">
        <v>2000</v>
      </c>
      <c r="C10005" s="16" t="s">
        <v>82</v>
      </c>
      <c r="D10005" s="17"/>
      <c r="E10005" s="35" t="s">
        <v>74</v>
      </c>
      <c r="F10005" s="35" t="s">
        <v>77</v>
      </c>
      <c r="G10005" s="51" t="s">
        <v>79</v>
      </c>
      <c r="H10005" s="10">
        <v>3634</v>
      </c>
      <c r="I10005" s="10">
        <v>3614</v>
      </c>
      <c r="J10005" s="53">
        <v>7248</v>
      </c>
      <c r="K10005" s="55"/>
      <c r="L10005" s="57"/>
      <c r="M10005" s="57"/>
      <c r="N10005" s="59">
        <v>5997</v>
      </c>
      <c r="O10005" s="61"/>
      <c r="P10005" s="10"/>
      <c r="Q10005" s="10"/>
      <c r="R10005" s="11">
        <v>4328</v>
      </c>
      <c r="S10005" s="24">
        <f>Table1[[#This Row],[Female Voters]]/Table1[[#This Row],[Female Population]]</f>
        <v>0</v>
      </c>
      <c r="T10005" s="24">
        <f>Table1[[#This Row],[Male Voters]]/Table1[[#This Row],[Male Population]]</f>
        <v>0</v>
      </c>
      <c r="U10005" s="24">
        <f>Table1[[#This Row],[Total Voters]]/Table1[[#This Row],[Total Population]]</f>
        <v>0.82740066225165565</v>
      </c>
      <c r="V10005" s="24">
        <f>Table1[[#This Row],[Female Ballots]]/Table1[[#This Row],[Female Population]]</f>
        <v>0</v>
      </c>
      <c r="W10005" s="24">
        <f>Table1[[#This Row],[Male Ballots]]/Table1[[#This Row],[Male Population]]</f>
        <v>0</v>
      </c>
      <c r="X10005" s="24">
        <f>Table1[[#This Row],[Total Ballots]]/Table1[[#This Row],[Total Population]]</f>
        <v>0.59713024282560712</v>
      </c>
      <c r="Y10005" s="125" t="str">
        <f>IFERROR(Table1[[#This Row],[Female Ballots]]/Table1[[#This Row],[Female Voters]],"0.0%")</f>
        <v>0.0%</v>
      </c>
      <c r="Z10005" s="125" t="str">
        <f>IFERROR(Table1[[#This Row],[Male Ballots]]/Table1[[#This Row],[Male Voters]],"0.0%")</f>
        <v>0.0%</v>
      </c>
      <c r="AA10005" s="126">
        <f>IFERROR(Table1[[#This Row],[Total Ballots]]/Table1[[#This Row],[Total Voters]],"0.0%")</f>
        <v>0.72169418042354505</v>
      </c>
    </row>
    <row r="10006" spans="1:27" s="7" customFormat="1" x14ac:dyDescent="0.35">
      <c r="A10006" s="8" t="s">
        <v>36</v>
      </c>
      <c r="B10006" s="17">
        <v>2000</v>
      </c>
      <c r="C10006" s="16" t="s">
        <v>82</v>
      </c>
      <c r="D10006" s="17"/>
      <c r="E10006" s="35" t="s">
        <v>74</v>
      </c>
      <c r="F10006" s="35" t="s">
        <v>77</v>
      </c>
      <c r="G10006" s="51" t="s">
        <v>62</v>
      </c>
      <c r="H10006" s="10">
        <v>319</v>
      </c>
      <c r="I10006" s="10">
        <v>341</v>
      </c>
      <c r="J10006" s="53">
        <v>660</v>
      </c>
      <c r="K10006" s="55"/>
      <c r="L10006" s="57"/>
      <c r="M10006" s="57"/>
      <c r="N10006" s="59"/>
      <c r="O10006" s="61"/>
      <c r="P10006" s="10"/>
      <c r="Q10006" s="10"/>
      <c r="R10006" s="11"/>
      <c r="S10006" s="24">
        <f>Table1[[#This Row],[Female Voters]]/Table1[[#This Row],[Female Population]]</f>
        <v>0</v>
      </c>
      <c r="T10006" s="24">
        <f>Table1[[#This Row],[Male Voters]]/Table1[[#This Row],[Male Population]]</f>
        <v>0</v>
      </c>
      <c r="U10006" s="24">
        <f>Table1[[#This Row],[Total Voters]]/Table1[[#This Row],[Total Population]]</f>
        <v>0</v>
      </c>
      <c r="V10006" s="24">
        <f>Table1[[#This Row],[Female Ballots]]/Table1[[#This Row],[Female Population]]</f>
        <v>0</v>
      </c>
      <c r="W10006" s="24">
        <f>Table1[[#This Row],[Male Ballots]]/Table1[[#This Row],[Male Population]]</f>
        <v>0</v>
      </c>
      <c r="X10006" s="24">
        <f>Table1[[#This Row],[Total Ballots]]/Table1[[#This Row],[Total Population]]</f>
        <v>0</v>
      </c>
      <c r="Y10006" s="125" t="str">
        <f>IFERROR(Table1[[#This Row],[Female Ballots]]/Table1[[#This Row],[Female Voters]],"0.0%")</f>
        <v>0.0%</v>
      </c>
      <c r="Z10006" s="125" t="str">
        <f>IFERROR(Table1[[#This Row],[Male Ballots]]/Table1[[#This Row],[Male Voters]],"0.0%")</f>
        <v>0.0%</v>
      </c>
      <c r="AA10006" s="126" t="str">
        <f>IFERROR(Table1[[#This Row],[Total Ballots]]/Table1[[#This Row],[Total Voters]],"0.0%")</f>
        <v>0.0%</v>
      </c>
    </row>
    <row r="10007" spans="1:27" s="7" customFormat="1" x14ac:dyDescent="0.35">
      <c r="A10007" s="8" t="s">
        <v>36</v>
      </c>
      <c r="B10007" s="17">
        <v>2000</v>
      </c>
      <c r="C10007" s="16" t="s">
        <v>82</v>
      </c>
      <c r="D10007" s="17"/>
      <c r="E10007" s="35" t="s">
        <v>74</v>
      </c>
      <c r="F10007" s="35" t="s">
        <v>77</v>
      </c>
      <c r="G10007" s="51" t="s">
        <v>63</v>
      </c>
      <c r="H10007" s="10">
        <v>541</v>
      </c>
      <c r="I10007" s="10">
        <v>520</v>
      </c>
      <c r="J10007" s="53">
        <v>1061</v>
      </c>
      <c r="K10007" s="55"/>
      <c r="L10007" s="57"/>
      <c r="M10007" s="57"/>
      <c r="N10007" s="59"/>
      <c r="O10007" s="61"/>
      <c r="P10007" s="10"/>
      <c r="Q10007" s="10"/>
      <c r="R10007" s="11"/>
      <c r="S10007" s="24">
        <f>Table1[[#This Row],[Female Voters]]/Table1[[#This Row],[Female Population]]</f>
        <v>0</v>
      </c>
      <c r="T10007" s="24">
        <f>Table1[[#This Row],[Male Voters]]/Table1[[#This Row],[Male Population]]</f>
        <v>0</v>
      </c>
      <c r="U10007" s="24">
        <f>Table1[[#This Row],[Total Voters]]/Table1[[#This Row],[Total Population]]</f>
        <v>0</v>
      </c>
      <c r="V10007" s="24">
        <f>Table1[[#This Row],[Female Ballots]]/Table1[[#This Row],[Female Population]]</f>
        <v>0</v>
      </c>
      <c r="W10007" s="24">
        <f>Table1[[#This Row],[Male Ballots]]/Table1[[#This Row],[Male Population]]</f>
        <v>0</v>
      </c>
      <c r="X10007" s="24">
        <f>Table1[[#This Row],[Total Ballots]]/Table1[[#This Row],[Total Population]]</f>
        <v>0</v>
      </c>
      <c r="Y10007" s="125" t="str">
        <f>IFERROR(Table1[[#This Row],[Female Ballots]]/Table1[[#This Row],[Female Voters]],"0.0%")</f>
        <v>0.0%</v>
      </c>
      <c r="Z10007" s="125" t="str">
        <f>IFERROR(Table1[[#This Row],[Male Ballots]]/Table1[[#This Row],[Male Voters]],"0.0%")</f>
        <v>0.0%</v>
      </c>
      <c r="AA10007" s="126" t="str">
        <f>IFERROR(Table1[[#This Row],[Total Ballots]]/Table1[[#This Row],[Total Voters]],"0.0%")</f>
        <v>0.0%</v>
      </c>
    </row>
    <row r="10008" spans="1:27" s="7" customFormat="1" x14ac:dyDescent="0.35">
      <c r="A10008" s="8" t="s">
        <v>36</v>
      </c>
      <c r="B10008" s="17">
        <v>2000</v>
      </c>
      <c r="C10008" s="16" t="s">
        <v>82</v>
      </c>
      <c r="D10008" s="17"/>
      <c r="E10008" s="35" t="s">
        <v>74</v>
      </c>
      <c r="F10008" s="35" t="s">
        <v>77</v>
      </c>
      <c r="G10008" s="51" t="s">
        <v>64</v>
      </c>
      <c r="H10008" s="10">
        <v>874</v>
      </c>
      <c r="I10008" s="10">
        <v>889</v>
      </c>
      <c r="J10008" s="53">
        <v>1763</v>
      </c>
      <c r="K10008" s="55"/>
      <c r="L10008" s="57"/>
      <c r="M10008" s="57"/>
      <c r="N10008" s="59"/>
      <c r="O10008" s="61"/>
      <c r="P10008" s="10"/>
      <c r="Q10008" s="10"/>
      <c r="R10008" s="11"/>
      <c r="S10008" s="24">
        <f>Table1[[#This Row],[Female Voters]]/Table1[[#This Row],[Female Population]]</f>
        <v>0</v>
      </c>
      <c r="T10008" s="24">
        <f>Table1[[#This Row],[Male Voters]]/Table1[[#This Row],[Male Population]]</f>
        <v>0</v>
      </c>
      <c r="U10008" s="24">
        <f>Table1[[#This Row],[Total Voters]]/Table1[[#This Row],[Total Population]]</f>
        <v>0</v>
      </c>
      <c r="V10008" s="24">
        <f>Table1[[#This Row],[Female Ballots]]/Table1[[#This Row],[Female Population]]</f>
        <v>0</v>
      </c>
      <c r="W10008" s="24">
        <f>Table1[[#This Row],[Male Ballots]]/Table1[[#This Row],[Male Population]]</f>
        <v>0</v>
      </c>
      <c r="X10008" s="24">
        <f>Table1[[#This Row],[Total Ballots]]/Table1[[#This Row],[Total Population]]</f>
        <v>0</v>
      </c>
      <c r="Y10008" s="125" t="str">
        <f>IFERROR(Table1[[#This Row],[Female Ballots]]/Table1[[#This Row],[Female Voters]],"0.0%")</f>
        <v>0.0%</v>
      </c>
      <c r="Z10008" s="125" t="str">
        <f>IFERROR(Table1[[#This Row],[Male Ballots]]/Table1[[#This Row],[Male Voters]],"0.0%")</f>
        <v>0.0%</v>
      </c>
      <c r="AA10008" s="126" t="str">
        <f>IFERROR(Table1[[#This Row],[Total Ballots]]/Table1[[#This Row],[Total Voters]],"0.0%")</f>
        <v>0.0%</v>
      </c>
    </row>
    <row r="10009" spans="1:27" s="7" customFormat="1" x14ac:dyDescent="0.35">
      <c r="A10009" s="8" t="s">
        <v>36</v>
      </c>
      <c r="B10009" s="17">
        <v>2000</v>
      </c>
      <c r="C10009" s="16" t="s">
        <v>82</v>
      </c>
      <c r="D10009" s="17"/>
      <c r="E10009" s="35" t="s">
        <v>74</v>
      </c>
      <c r="F10009" s="35" t="s">
        <v>77</v>
      </c>
      <c r="G10009" s="51" t="s">
        <v>65</v>
      </c>
      <c r="H10009" s="10">
        <v>826</v>
      </c>
      <c r="I10009" s="10">
        <v>839</v>
      </c>
      <c r="J10009" s="53">
        <v>1665</v>
      </c>
      <c r="K10009" s="55"/>
      <c r="L10009" s="57"/>
      <c r="M10009" s="57"/>
      <c r="N10009" s="59"/>
      <c r="O10009" s="61"/>
      <c r="P10009" s="10"/>
      <c r="Q10009" s="10"/>
      <c r="R10009" s="11"/>
      <c r="S10009" s="24">
        <f>Table1[[#This Row],[Female Voters]]/Table1[[#This Row],[Female Population]]</f>
        <v>0</v>
      </c>
      <c r="T10009" s="24">
        <f>Table1[[#This Row],[Male Voters]]/Table1[[#This Row],[Male Population]]</f>
        <v>0</v>
      </c>
      <c r="U10009" s="24">
        <f>Table1[[#This Row],[Total Voters]]/Table1[[#This Row],[Total Population]]</f>
        <v>0</v>
      </c>
      <c r="V10009" s="24">
        <f>Table1[[#This Row],[Female Ballots]]/Table1[[#This Row],[Female Population]]</f>
        <v>0</v>
      </c>
      <c r="W10009" s="24">
        <f>Table1[[#This Row],[Male Ballots]]/Table1[[#This Row],[Male Population]]</f>
        <v>0</v>
      </c>
      <c r="X10009" s="24">
        <f>Table1[[#This Row],[Total Ballots]]/Table1[[#This Row],[Total Population]]</f>
        <v>0</v>
      </c>
      <c r="Y10009" s="125" t="str">
        <f>IFERROR(Table1[[#This Row],[Female Ballots]]/Table1[[#This Row],[Female Voters]],"0.0%")</f>
        <v>0.0%</v>
      </c>
      <c r="Z10009" s="125" t="str">
        <f>IFERROR(Table1[[#This Row],[Male Ballots]]/Table1[[#This Row],[Male Voters]],"0.0%")</f>
        <v>0.0%</v>
      </c>
      <c r="AA10009" s="126" t="str">
        <f>IFERROR(Table1[[#This Row],[Total Ballots]]/Table1[[#This Row],[Total Voters]],"0.0%")</f>
        <v>0.0%</v>
      </c>
    </row>
    <row r="10010" spans="1:27" s="7" customFormat="1" x14ac:dyDescent="0.35">
      <c r="A10010" s="8" t="s">
        <v>36</v>
      </c>
      <c r="B10010" s="17">
        <v>2000</v>
      </c>
      <c r="C10010" s="16" t="s">
        <v>82</v>
      </c>
      <c r="D10010" s="17"/>
      <c r="E10010" s="35" t="s">
        <v>74</v>
      </c>
      <c r="F10010" s="35" t="s">
        <v>77</v>
      </c>
      <c r="G10010" s="51" t="s">
        <v>66</v>
      </c>
      <c r="H10010" s="10">
        <v>489</v>
      </c>
      <c r="I10010" s="10">
        <v>524</v>
      </c>
      <c r="J10010" s="53">
        <v>1013</v>
      </c>
      <c r="K10010" s="55"/>
      <c r="L10010" s="57"/>
      <c r="M10010" s="57"/>
      <c r="N10010" s="59"/>
      <c r="O10010" s="61"/>
      <c r="P10010" s="10"/>
      <c r="Q10010" s="10"/>
      <c r="R10010" s="11"/>
      <c r="S10010" s="24">
        <f>Table1[[#This Row],[Female Voters]]/Table1[[#This Row],[Female Population]]</f>
        <v>0</v>
      </c>
      <c r="T10010" s="24">
        <f>Table1[[#This Row],[Male Voters]]/Table1[[#This Row],[Male Population]]</f>
        <v>0</v>
      </c>
      <c r="U10010" s="24">
        <f>Table1[[#This Row],[Total Voters]]/Table1[[#This Row],[Total Population]]</f>
        <v>0</v>
      </c>
      <c r="V10010" s="24">
        <f>Table1[[#This Row],[Female Ballots]]/Table1[[#This Row],[Female Population]]</f>
        <v>0</v>
      </c>
      <c r="W10010" s="24">
        <f>Table1[[#This Row],[Male Ballots]]/Table1[[#This Row],[Male Population]]</f>
        <v>0</v>
      </c>
      <c r="X10010" s="24">
        <f>Table1[[#This Row],[Total Ballots]]/Table1[[#This Row],[Total Population]]</f>
        <v>0</v>
      </c>
      <c r="Y10010" s="125" t="str">
        <f>IFERROR(Table1[[#This Row],[Female Ballots]]/Table1[[#This Row],[Female Voters]],"0.0%")</f>
        <v>0.0%</v>
      </c>
      <c r="Z10010" s="125" t="str">
        <f>IFERROR(Table1[[#This Row],[Male Ballots]]/Table1[[#This Row],[Male Voters]],"0.0%")</f>
        <v>0.0%</v>
      </c>
      <c r="AA10010" s="126" t="str">
        <f>IFERROR(Table1[[#This Row],[Total Ballots]]/Table1[[#This Row],[Total Voters]],"0.0%")</f>
        <v>0.0%</v>
      </c>
    </row>
    <row r="10011" spans="1:27" s="7" customFormat="1" x14ac:dyDescent="0.35">
      <c r="A10011" s="8" t="s">
        <v>36</v>
      </c>
      <c r="B10011" s="17">
        <v>2000</v>
      </c>
      <c r="C10011" s="16" t="s">
        <v>82</v>
      </c>
      <c r="D10011" s="17"/>
      <c r="E10011" s="35" t="s">
        <v>74</v>
      </c>
      <c r="F10011" s="35" t="s">
        <v>77</v>
      </c>
      <c r="G10011" s="51" t="s">
        <v>67</v>
      </c>
      <c r="H10011" s="10">
        <v>585</v>
      </c>
      <c r="I10011" s="10">
        <v>501</v>
      </c>
      <c r="J10011" s="53">
        <v>1086</v>
      </c>
      <c r="K10011" s="55"/>
      <c r="L10011" s="57"/>
      <c r="M10011" s="57"/>
      <c r="N10011" s="59"/>
      <c r="O10011" s="61"/>
      <c r="P10011" s="10"/>
      <c r="Q10011" s="10"/>
      <c r="R10011" s="11"/>
      <c r="S10011" s="24">
        <f>Table1[[#This Row],[Female Voters]]/Table1[[#This Row],[Female Population]]</f>
        <v>0</v>
      </c>
      <c r="T10011" s="24">
        <f>Table1[[#This Row],[Male Voters]]/Table1[[#This Row],[Male Population]]</f>
        <v>0</v>
      </c>
      <c r="U10011" s="24">
        <f>Table1[[#This Row],[Total Voters]]/Table1[[#This Row],[Total Population]]</f>
        <v>0</v>
      </c>
      <c r="V10011" s="24">
        <f>Table1[[#This Row],[Female Ballots]]/Table1[[#This Row],[Female Population]]</f>
        <v>0</v>
      </c>
      <c r="W10011" s="24">
        <f>Table1[[#This Row],[Male Ballots]]/Table1[[#This Row],[Male Population]]</f>
        <v>0</v>
      </c>
      <c r="X10011" s="24">
        <f>Table1[[#This Row],[Total Ballots]]/Table1[[#This Row],[Total Population]]</f>
        <v>0</v>
      </c>
      <c r="Y10011" s="125" t="str">
        <f>IFERROR(Table1[[#This Row],[Female Ballots]]/Table1[[#This Row],[Female Voters]],"0.0%")</f>
        <v>0.0%</v>
      </c>
      <c r="Z10011" s="125" t="str">
        <f>IFERROR(Table1[[#This Row],[Male Ballots]]/Table1[[#This Row],[Male Voters]],"0.0%")</f>
        <v>0.0%</v>
      </c>
      <c r="AA10011" s="126" t="str">
        <f>IFERROR(Table1[[#This Row],[Total Ballots]]/Table1[[#This Row],[Total Voters]],"0.0%")</f>
        <v>0.0%</v>
      </c>
    </row>
    <row r="10012" spans="1:27" s="7" customFormat="1" x14ac:dyDescent="0.35">
      <c r="A10012" s="8" t="s">
        <v>52</v>
      </c>
      <c r="B10012" s="17">
        <v>2000</v>
      </c>
      <c r="C10012" s="16" t="s">
        <v>82</v>
      </c>
      <c r="D10012" s="17" t="s">
        <v>69</v>
      </c>
      <c r="E10012" s="35" t="s">
        <v>75</v>
      </c>
      <c r="F10012" s="35" t="s">
        <v>77</v>
      </c>
      <c r="G10012" s="51" t="s">
        <v>79</v>
      </c>
      <c r="H10012" s="10">
        <v>221974.99</v>
      </c>
      <c r="I10012" s="10">
        <v>217909.98</v>
      </c>
      <c r="J10012" s="53">
        <v>439884.93</v>
      </c>
      <c r="K10012" s="55"/>
      <c r="L10012" s="57"/>
      <c r="M10012" s="57"/>
      <c r="N10012" s="59">
        <v>338163</v>
      </c>
      <c r="O10012" s="61"/>
      <c r="P10012" s="10"/>
      <c r="Q10012" s="10"/>
      <c r="R10012" s="11">
        <v>253423</v>
      </c>
      <c r="S10012" s="24">
        <f>Table1[[#This Row],[Female Voters]]/Table1[[#This Row],[Female Population]]</f>
        <v>0</v>
      </c>
      <c r="T10012" s="24">
        <f>Table1[[#This Row],[Male Voters]]/Table1[[#This Row],[Male Population]]</f>
        <v>0</v>
      </c>
      <c r="U10012" s="24">
        <f>Table1[[#This Row],[Total Voters]]/Table1[[#This Row],[Total Population]]</f>
        <v>0.76875331919190781</v>
      </c>
      <c r="V10012" s="24">
        <f>Table1[[#This Row],[Female Ballots]]/Table1[[#This Row],[Female Population]]</f>
        <v>0</v>
      </c>
      <c r="W10012" s="24">
        <f>Table1[[#This Row],[Male Ballots]]/Table1[[#This Row],[Male Population]]</f>
        <v>0</v>
      </c>
      <c r="X10012" s="24">
        <f>Table1[[#This Row],[Total Ballots]]/Table1[[#This Row],[Total Population]]</f>
        <v>0.57611203002567057</v>
      </c>
      <c r="Y10012" s="125" t="str">
        <f>IFERROR(Table1[[#This Row],[Female Ballots]]/Table1[[#This Row],[Female Voters]],"0.0%")</f>
        <v>0.0%</v>
      </c>
      <c r="Z10012" s="125" t="str">
        <f>IFERROR(Table1[[#This Row],[Male Ballots]]/Table1[[#This Row],[Male Voters]],"0.0%")</f>
        <v>0.0%</v>
      </c>
      <c r="AA10012" s="126">
        <f>IFERROR(Table1[[#This Row],[Total Ballots]]/Table1[[#This Row],[Total Voters]],"0.0%")</f>
        <v>0.74941078710562659</v>
      </c>
    </row>
    <row r="10013" spans="1:27" s="7" customFormat="1" x14ac:dyDescent="0.35">
      <c r="A10013" s="8" t="s">
        <v>52</v>
      </c>
      <c r="B10013" s="17">
        <v>2000</v>
      </c>
      <c r="C10013" s="16" t="s">
        <v>82</v>
      </c>
      <c r="D10013" s="17" t="s">
        <v>69</v>
      </c>
      <c r="E10013" s="35" t="s">
        <v>75</v>
      </c>
      <c r="F10013" s="35" t="s">
        <v>77</v>
      </c>
      <c r="G10013" s="51" t="s">
        <v>62</v>
      </c>
      <c r="H10013" s="10">
        <v>24694</v>
      </c>
      <c r="I10013" s="10">
        <v>26830</v>
      </c>
      <c r="J10013" s="53">
        <v>51523.99</v>
      </c>
      <c r="K10013" s="55"/>
      <c r="L10013" s="57"/>
      <c r="M10013" s="57"/>
      <c r="N10013" s="59"/>
      <c r="O10013" s="61"/>
      <c r="P10013" s="10"/>
      <c r="Q10013" s="10"/>
      <c r="R10013" s="11"/>
      <c r="S10013" s="24">
        <f>Table1[[#This Row],[Female Voters]]/Table1[[#This Row],[Female Population]]</f>
        <v>0</v>
      </c>
      <c r="T10013" s="24">
        <f>Table1[[#This Row],[Male Voters]]/Table1[[#This Row],[Male Population]]</f>
        <v>0</v>
      </c>
      <c r="U10013" s="24">
        <f>Table1[[#This Row],[Total Voters]]/Table1[[#This Row],[Total Population]]</f>
        <v>0</v>
      </c>
      <c r="V10013" s="24">
        <f>Table1[[#This Row],[Female Ballots]]/Table1[[#This Row],[Female Population]]</f>
        <v>0</v>
      </c>
      <c r="W10013" s="24">
        <f>Table1[[#This Row],[Male Ballots]]/Table1[[#This Row],[Male Population]]</f>
        <v>0</v>
      </c>
      <c r="X10013" s="24">
        <f>Table1[[#This Row],[Total Ballots]]/Table1[[#This Row],[Total Population]]</f>
        <v>0</v>
      </c>
      <c r="Y10013" s="125" t="str">
        <f>IFERROR(Table1[[#This Row],[Female Ballots]]/Table1[[#This Row],[Female Voters]],"0.0%")</f>
        <v>0.0%</v>
      </c>
      <c r="Z10013" s="125" t="str">
        <f>IFERROR(Table1[[#This Row],[Male Ballots]]/Table1[[#This Row],[Male Voters]],"0.0%")</f>
        <v>0.0%</v>
      </c>
      <c r="AA10013" s="126" t="str">
        <f>IFERROR(Table1[[#This Row],[Total Ballots]]/Table1[[#This Row],[Total Voters]],"0.0%")</f>
        <v>0.0%</v>
      </c>
    </row>
    <row r="10014" spans="1:27" s="7" customFormat="1" x14ac:dyDescent="0.35">
      <c r="A10014" s="8" t="s">
        <v>52</v>
      </c>
      <c r="B10014" s="17">
        <v>2000</v>
      </c>
      <c r="C10014" s="16" t="s">
        <v>82</v>
      </c>
      <c r="D10014" s="17" t="s">
        <v>69</v>
      </c>
      <c r="E10014" s="35" t="s">
        <v>75</v>
      </c>
      <c r="F10014" s="35" t="s">
        <v>77</v>
      </c>
      <c r="G10014" s="51" t="s">
        <v>63</v>
      </c>
      <c r="H10014" s="10">
        <v>43769</v>
      </c>
      <c r="I10014" s="10">
        <v>44965.990000000005</v>
      </c>
      <c r="J10014" s="53">
        <v>88734.98</v>
      </c>
      <c r="K10014" s="55"/>
      <c r="L10014" s="57"/>
      <c r="M10014" s="57"/>
      <c r="N10014" s="59"/>
      <c r="O10014" s="61"/>
      <c r="P10014" s="10"/>
      <c r="Q10014" s="10"/>
      <c r="R10014" s="11"/>
      <c r="S10014" s="24">
        <f>Table1[[#This Row],[Female Voters]]/Table1[[#This Row],[Female Population]]</f>
        <v>0</v>
      </c>
      <c r="T10014" s="24">
        <f>Table1[[#This Row],[Male Voters]]/Table1[[#This Row],[Male Population]]</f>
        <v>0</v>
      </c>
      <c r="U10014" s="24">
        <f>Table1[[#This Row],[Total Voters]]/Table1[[#This Row],[Total Population]]</f>
        <v>0</v>
      </c>
      <c r="V10014" s="24">
        <f>Table1[[#This Row],[Female Ballots]]/Table1[[#This Row],[Female Population]]</f>
        <v>0</v>
      </c>
      <c r="W10014" s="24">
        <f>Table1[[#This Row],[Male Ballots]]/Table1[[#This Row],[Male Population]]</f>
        <v>0</v>
      </c>
      <c r="X10014" s="24">
        <f>Table1[[#This Row],[Total Ballots]]/Table1[[#This Row],[Total Population]]</f>
        <v>0</v>
      </c>
      <c r="Y10014" s="125" t="str">
        <f>IFERROR(Table1[[#This Row],[Female Ballots]]/Table1[[#This Row],[Female Voters]],"0.0%")</f>
        <v>0.0%</v>
      </c>
      <c r="Z10014" s="125" t="str">
        <f>IFERROR(Table1[[#This Row],[Male Ballots]]/Table1[[#This Row],[Male Voters]],"0.0%")</f>
        <v>0.0%</v>
      </c>
      <c r="AA10014" s="126" t="str">
        <f>IFERROR(Table1[[#This Row],[Total Ballots]]/Table1[[#This Row],[Total Voters]],"0.0%")</f>
        <v>0.0%</v>
      </c>
    </row>
    <row r="10015" spans="1:27" s="7" customFormat="1" x14ac:dyDescent="0.35">
      <c r="A10015" s="8" t="s">
        <v>52</v>
      </c>
      <c r="B10015" s="17">
        <v>2000</v>
      </c>
      <c r="C10015" s="16" t="s">
        <v>82</v>
      </c>
      <c r="D10015" s="17" t="s">
        <v>69</v>
      </c>
      <c r="E10015" s="35" t="s">
        <v>75</v>
      </c>
      <c r="F10015" s="35" t="s">
        <v>77</v>
      </c>
      <c r="G10015" s="51" t="s">
        <v>64</v>
      </c>
      <c r="H10015" s="10">
        <v>54462.990000000005</v>
      </c>
      <c r="I10015" s="10">
        <v>56548.990000000005</v>
      </c>
      <c r="J10015" s="53">
        <v>111011.98</v>
      </c>
      <c r="K10015" s="55"/>
      <c r="L10015" s="57"/>
      <c r="M10015" s="57"/>
      <c r="N10015" s="59"/>
      <c r="O10015" s="61"/>
      <c r="P10015" s="10"/>
      <c r="Q10015" s="10"/>
      <c r="R10015" s="11"/>
      <c r="S10015" s="24">
        <f>Table1[[#This Row],[Female Voters]]/Table1[[#This Row],[Female Population]]</f>
        <v>0</v>
      </c>
      <c r="T10015" s="24">
        <f>Table1[[#This Row],[Male Voters]]/Table1[[#This Row],[Male Population]]</f>
        <v>0</v>
      </c>
      <c r="U10015" s="24">
        <f>Table1[[#This Row],[Total Voters]]/Table1[[#This Row],[Total Population]]</f>
        <v>0</v>
      </c>
      <c r="V10015" s="24">
        <f>Table1[[#This Row],[Female Ballots]]/Table1[[#This Row],[Female Population]]</f>
        <v>0</v>
      </c>
      <c r="W10015" s="24">
        <f>Table1[[#This Row],[Male Ballots]]/Table1[[#This Row],[Male Population]]</f>
        <v>0</v>
      </c>
      <c r="X10015" s="24">
        <f>Table1[[#This Row],[Total Ballots]]/Table1[[#This Row],[Total Population]]</f>
        <v>0</v>
      </c>
      <c r="Y10015" s="125" t="str">
        <f>IFERROR(Table1[[#This Row],[Female Ballots]]/Table1[[#This Row],[Female Voters]],"0.0%")</f>
        <v>0.0%</v>
      </c>
      <c r="Z10015" s="125" t="str">
        <f>IFERROR(Table1[[#This Row],[Male Ballots]]/Table1[[#This Row],[Male Voters]],"0.0%")</f>
        <v>0.0%</v>
      </c>
      <c r="AA10015" s="126" t="str">
        <f>IFERROR(Table1[[#This Row],[Total Ballots]]/Table1[[#This Row],[Total Voters]],"0.0%")</f>
        <v>0.0%</v>
      </c>
    </row>
    <row r="10016" spans="1:27" s="7" customFormat="1" x14ac:dyDescent="0.35">
      <c r="A10016" s="8" t="s">
        <v>52</v>
      </c>
      <c r="B10016" s="17">
        <v>2000</v>
      </c>
      <c r="C10016" s="16" t="s">
        <v>82</v>
      </c>
      <c r="D10016" s="17" t="s">
        <v>69</v>
      </c>
      <c r="E10016" s="35" t="s">
        <v>75</v>
      </c>
      <c r="F10016" s="35" t="s">
        <v>77</v>
      </c>
      <c r="G10016" s="51" t="s">
        <v>65</v>
      </c>
      <c r="H10016" s="10">
        <v>43427</v>
      </c>
      <c r="I10016" s="10">
        <v>43245</v>
      </c>
      <c r="J10016" s="53">
        <v>86671.98</v>
      </c>
      <c r="K10016" s="55"/>
      <c r="L10016" s="57"/>
      <c r="M10016" s="57"/>
      <c r="N10016" s="59"/>
      <c r="O10016" s="61"/>
      <c r="P10016" s="10"/>
      <c r="Q10016" s="10"/>
      <c r="R10016" s="11"/>
      <c r="S10016" s="24">
        <f>Table1[[#This Row],[Female Voters]]/Table1[[#This Row],[Female Population]]</f>
        <v>0</v>
      </c>
      <c r="T10016" s="24">
        <f>Table1[[#This Row],[Male Voters]]/Table1[[#This Row],[Male Population]]</f>
        <v>0</v>
      </c>
      <c r="U10016" s="24">
        <f>Table1[[#This Row],[Total Voters]]/Table1[[#This Row],[Total Population]]</f>
        <v>0</v>
      </c>
      <c r="V10016" s="24">
        <f>Table1[[#This Row],[Female Ballots]]/Table1[[#This Row],[Female Population]]</f>
        <v>0</v>
      </c>
      <c r="W10016" s="24">
        <f>Table1[[#This Row],[Male Ballots]]/Table1[[#This Row],[Male Population]]</f>
        <v>0</v>
      </c>
      <c r="X10016" s="24">
        <f>Table1[[#This Row],[Total Ballots]]/Table1[[#This Row],[Total Population]]</f>
        <v>0</v>
      </c>
      <c r="Y10016" s="125" t="str">
        <f>IFERROR(Table1[[#This Row],[Female Ballots]]/Table1[[#This Row],[Female Voters]],"0.0%")</f>
        <v>0.0%</v>
      </c>
      <c r="Z10016" s="125" t="str">
        <f>IFERROR(Table1[[#This Row],[Male Ballots]]/Table1[[#This Row],[Male Voters]],"0.0%")</f>
        <v>0.0%</v>
      </c>
      <c r="AA10016" s="126" t="str">
        <f>IFERROR(Table1[[#This Row],[Total Ballots]]/Table1[[#This Row],[Total Voters]],"0.0%")</f>
        <v>0.0%</v>
      </c>
    </row>
    <row r="10017" spans="1:27" s="7" customFormat="1" x14ac:dyDescent="0.35">
      <c r="A10017" s="8" t="s">
        <v>52</v>
      </c>
      <c r="B10017" s="17">
        <v>2000</v>
      </c>
      <c r="C10017" s="16" t="s">
        <v>82</v>
      </c>
      <c r="D10017" s="17" t="s">
        <v>69</v>
      </c>
      <c r="E10017" s="35" t="s">
        <v>75</v>
      </c>
      <c r="F10017" s="35" t="s">
        <v>77</v>
      </c>
      <c r="G10017" s="51" t="s">
        <v>66</v>
      </c>
      <c r="H10017" s="10">
        <v>23402</v>
      </c>
      <c r="I10017" s="10">
        <v>23136</v>
      </c>
      <c r="J10017" s="53">
        <v>46538</v>
      </c>
      <c r="K10017" s="55"/>
      <c r="L10017" s="57"/>
      <c r="M10017" s="57"/>
      <c r="N10017" s="59"/>
      <c r="O10017" s="61"/>
      <c r="P10017" s="10"/>
      <c r="Q10017" s="10"/>
      <c r="R10017" s="11"/>
      <c r="S10017" s="24">
        <f>Table1[[#This Row],[Female Voters]]/Table1[[#This Row],[Female Population]]</f>
        <v>0</v>
      </c>
      <c r="T10017" s="24">
        <f>Table1[[#This Row],[Male Voters]]/Table1[[#This Row],[Male Population]]</f>
        <v>0</v>
      </c>
      <c r="U10017" s="24">
        <f>Table1[[#This Row],[Total Voters]]/Table1[[#This Row],[Total Population]]</f>
        <v>0</v>
      </c>
      <c r="V10017" s="24">
        <f>Table1[[#This Row],[Female Ballots]]/Table1[[#This Row],[Female Population]]</f>
        <v>0</v>
      </c>
      <c r="W10017" s="24">
        <f>Table1[[#This Row],[Male Ballots]]/Table1[[#This Row],[Male Population]]</f>
        <v>0</v>
      </c>
      <c r="X10017" s="24">
        <f>Table1[[#This Row],[Total Ballots]]/Table1[[#This Row],[Total Population]]</f>
        <v>0</v>
      </c>
      <c r="Y10017" s="125" t="str">
        <f>IFERROR(Table1[[#This Row],[Female Ballots]]/Table1[[#This Row],[Female Voters]],"0.0%")</f>
        <v>0.0%</v>
      </c>
      <c r="Z10017" s="125" t="str">
        <f>IFERROR(Table1[[#This Row],[Male Ballots]]/Table1[[#This Row],[Male Voters]],"0.0%")</f>
        <v>0.0%</v>
      </c>
      <c r="AA10017" s="126" t="str">
        <f>IFERROR(Table1[[#This Row],[Total Ballots]]/Table1[[#This Row],[Total Voters]],"0.0%")</f>
        <v>0.0%</v>
      </c>
    </row>
    <row r="10018" spans="1:27" s="7" customFormat="1" x14ac:dyDescent="0.35">
      <c r="A10018" s="8" t="s">
        <v>52</v>
      </c>
      <c r="B10018" s="17">
        <v>2000</v>
      </c>
      <c r="C10018" s="16" t="s">
        <v>82</v>
      </c>
      <c r="D10018" s="17" t="s">
        <v>69</v>
      </c>
      <c r="E10018" s="35" t="s">
        <v>75</v>
      </c>
      <c r="F10018" s="35" t="s">
        <v>77</v>
      </c>
      <c r="G10018" s="51" t="s">
        <v>67</v>
      </c>
      <c r="H10018" s="10">
        <v>32220</v>
      </c>
      <c r="I10018" s="10">
        <v>23184</v>
      </c>
      <c r="J10018" s="53">
        <v>55404</v>
      </c>
      <c r="K10018" s="55"/>
      <c r="L10018" s="57"/>
      <c r="M10018" s="57"/>
      <c r="N10018" s="59"/>
      <c r="O10018" s="61"/>
      <c r="P10018" s="10"/>
      <c r="Q10018" s="10"/>
      <c r="R10018" s="11"/>
      <c r="S10018" s="24">
        <f>Table1[[#This Row],[Female Voters]]/Table1[[#This Row],[Female Population]]</f>
        <v>0</v>
      </c>
      <c r="T10018" s="24">
        <f>Table1[[#This Row],[Male Voters]]/Table1[[#This Row],[Male Population]]</f>
        <v>0</v>
      </c>
      <c r="U10018" s="24">
        <f>Table1[[#This Row],[Total Voters]]/Table1[[#This Row],[Total Population]]</f>
        <v>0</v>
      </c>
      <c r="V10018" s="24">
        <f>Table1[[#This Row],[Female Ballots]]/Table1[[#This Row],[Female Population]]</f>
        <v>0</v>
      </c>
      <c r="W10018" s="24">
        <f>Table1[[#This Row],[Male Ballots]]/Table1[[#This Row],[Male Population]]</f>
        <v>0</v>
      </c>
      <c r="X10018" s="24">
        <f>Table1[[#This Row],[Total Ballots]]/Table1[[#This Row],[Total Population]]</f>
        <v>0</v>
      </c>
      <c r="Y10018" s="125" t="str">
        <f>IFERROR(Table1[[#This Row],[Female Ballots]]/Table1[[#This Row],[Female Voters]],"0.0%")</f>
        <v>0.0%</v>
      </c>
      <c r="Z10018" s="125" t="str">
        <f>IFERROR(Table1[[#This Row],[Male Ballots]]/Table1[[#This Row],[Male Voters]],"0.0%")</f>
        <v>0.0%</v>
      </c>
      <c r="AA10018" s="126" t="str">
        <f>IFERROR(Table1[[#This Row],[Total Ballots]]/Table1[[#This Row],[Total Voters]],"0.0%")</f>
        <v>0.0%</v>
      </c>
    </row>
    <row r="10019" spans="1:27" s="7" customFormat="1" x14ac:dyDescent="0.35">
      <c r="A10019" s="8" t="s">
        <v>40</v>
      </c>
      <c r="B10019" s="17">
        <v>2000</v>
      </c>
      <c r="C10019" s="16" t="s">
        <v>82</v>
      </c>
      <c r="D10019" s="17"/>
      <c r="E10019" s="35" t="s">
        <v>73</v>
      </c>
      <c r="F10019" s="35" t="s">
        <v>77</v>
      </c>
      <c r="G10019" s="51" t="s">
        <v>79</v>
      </c>
      <c r="H10019" s="10">
        <v>160335</v>
      </c>
      <c r="I10019" s="10">
        <v>150104</v>
      </c>
      <c r="J10019" s="53">
        <v>310438.92000000004</v>
      </c>
      <c r="K10019" s="55"/>
      <c r="L10019" s="57"/>
      <c r="M10019" s="57"/>
      <c r="N10019" s="59">
        <v>230244</v>
      </c>
      <c r="O10019" s="61"/>
      <c r="P10019" s="10"/>
      <c r="Q10019" s="10"/>
      <c r="R10019" s="11">
        <v>175041</v>
      </c>
      <c r="S10019" s="24">
        <f>Table1[[#This Row],[Female Voters]]/Table1[[#This Row],[Female Population]]</f>
        <v>0</v>
      </c>
      <c r="T10019" s="24">
        <f>Table1[[#This Row],[Male Voters]]/Table1[[#This Row],[Male Population]]</f>
        <v>0</v>
      </c>
      <c r="U10019" s="24">
        <f>Table1[[#This Row],[Total Voters]]/Table1[[#This Row],[Total Population]]</f>
        <v>0.74167246812996246</v>
      </c>
      <c r="V10019" s="24">
        <f>Table1[[#This Row],[Female Ballots]]/Table1[[#This Row],[Female Population]]</f>
        <v>0</v>
      </c>
      <c r="W10019" s="24">
        <f>Table1[[#This Row],[Male Ballots]]/Table1[[#This Row],[Male Population]]</f>
        <v>0</v>
      </c>
      <c r="X10019" s="24">
        <f>Table1[[#This Row],[Total Ballots]]/Table1[[#This Row],[Total Population]]</f>
        <v>0.56385004818339135</v>
      </c>
      <c r="Y10019" s="125" t="str">
        <f>IFERROR(Table1[[#This Row],[Female Ballots]]/Table1[[#This Row],[Female Voters]],"0.0%")</f>
        <v>0.0%</v>
      </c>
      <c r="Z10019" s="125" t="str">
        <f>IFERROR(Table1[[#This Row],[Male Ballots]]/Table1[[#This Row],[Male Voters]],"0.0%")</f>
        <v>0.0%</v>
      </c>
      <c r="AA10019" s="126">
        <f>IFERROR(Table1[[#This Row],[Total Ballots]]/Table1[[#This Row],[Total Voters]],"0.0%")</f>
        <v>0.76024130921978428</v>
      </c>
    </row>
    <row r="10020" spans="1:27" s="7" customFormat="1" x14ac:dyDescent="0.35">
      <c r="A10020" s="8" t="s">
        <v>40</v>
      </c>
      <c r="B10020" s="17">
        <v>2000</v>
      </c>
      <c r="C10020" s="16" t="s">
        <v>82</v>
      </c>
      <c r="D10020" s="17"/>
      <c r="E10020" s="35" t="s">
        <v>73</v>
      </c>
      <c r="F10020" s="35" t="s">
        <v>77</v>
      </c>
      <c r="G10020" s="51" t="s">
        <v>62</v>
      </c>
      <c r="H10020" s="10">
        <v>22043</v>
      </c>
      <c r="I10020" s="10">
        <v>22071</v>
      </c>
      <c r="J10020" s="53">
        <v>44113.990000000005</v>
      </c>
      <c r="K10020" s="55"/>
      <c r="L10020" s="57"/>
      <c r="M10020" s="57"/>
      <c r="N10020" s="59"/>
      <c r="O10020" s="61"/>
      <c r="P10020" s="10"/>
      <c r="Q10020" s="10"/>
      <c r="R10020" s="11"/>
      <c r="S10020" s="24">
        <f>Table1[[#This Row],[Female Voters]]/Table1[[#This Row],[Female Population]]</f>
        <v>0</v>
      </c>
      <c r="T10020" s="24">
        <f>Table1[[#This Row],[Male Voters]]/Table1[[#This Row],[Male Population]]</f>
        <v>0</v>
      </c>
      <c r="U10020" s="24">
        <f>Table1[[#This Row],[Total Voters]]/Table1[[#This Row],[Total Population]]</f>
        <v>0</v>
      </c>
      <c r="V10020" s="24">
        <f>Table1[[#This Row],[Female Ballots]]/Table1[[#This Row],[Female Population]]</f>
        <v>0</v>
      </c>
      <c r="W10020" s="24">
        <f>Table1[[#This Row],[Male Ballots]]/Table1[[#This Row],[Male Population]]</f>
        <v>0</v>
      </c>
      <c r="X10020" s="24">
        <f>Table1[[#This Row],[Total Ballots]]/Table1[[#This Row],[Total Population]]</f>
        <v>0</v>
      </c>
      <c r="Y10020" s="125" t="str">
        <f>IFERROR(Table1[[#This Row],[Female Ballots]]/Table1[[#This Row],[Female Voters]],"0.0%")</f>
        <v>0.0%</v>
      </c>
      <c r="Z10020" s="125" t="str">
        <f>IFERROR(Table1[[#This Row],[Male Ballots]]/Table1[[#This Row],[Male Voters]],"0.0%")</f>
        <v>0.0%</v>
      </c>
      <c r="AA10020" s="126" t="str">
        <f>IFERROR(Table1[[#This Row],[Total Ballots]]/Table1[[#This Row],[Total Voters]],"0.0%")</f>
        <v>0.0%</v>
      </c>
    </row>
    <row r="10021" spans="1:27" s="7" customFormat="1" x14ac:dyDescent="0.35">
      <c r="A10021" s="8" t="s">
        <v>40</v>
      </c>
      <c r="B10021" s="17">
        <v>2000</v>
      </c>
      <c r="C10021" s="16" t="s">
        <v>82</v>
      </c>
      <c r="D10021" s="17"/>
      <c r="E10021" s="35" t="s">
        <v>73</v>
      </c>
      <c r="F10021" s="35" t="s">
        <v>77</v>
      </c>
      <c r="G10021" s="51" t="s">
        <v>63</v>
      </c>
      <c r="H10021" s="10">
        <v>26779</v>
      </c>
      <c r="I10021" s="10">
        <v>27895</v>
      </c>
      <c r="J10021" s="53">
        <v>54673.98</v>
      </c>
      <c r="K10021" s="55"/>
      <c r="L10021" s="57"/>
      <c r="M10021" s="57"/>
      <c r="N10021" s="59"/>
      <c r="O10021" s="61"/>
      <c r="P10021" s="10"/>
      <c r="Q10021" s="10"/>
      <c r="R10021" s="11"/>
      <c r="S10021" s="24">
        <f>Table1[[#This Row],[Female Voters]]/Table1[[#This Row],[Female Population]]</f>
        <v>0</v>
      </c>
      <c r="T10021" s="24">
        <f>Table1[[#This Row],[Male Voters]]/Table1[[#This Row],[Male Population]]</f>
        <v>0</v>
      </c>
      <c r="U10021" s="24">
        <f>Table1[[#This Row],[Total Voters]]/Table1[[#This Row],[Total Population]]</f>
        <v>0</v>
      </c>
      <c r="V10021" s="24">
        <f>Table1[[#This Row],[Female Ballots]]/Table1[[#This Row],[Female Population]]</f>
        <v>0</v>
      </c>
      <c r="W10021" s="24">
        <f>Table1[[#This Row],[Male Ballots]]/Table1[[#This Row],[Male Population]]</f>
        <v>0</v>
      </c>
      <c r="X10021" s="24">
        <f>Table1[[#This Row],[Total Ballots]]/Table1[[#This Row],[Total Population]]</f>
        <v>0</v>
      </c>
      <c r="Y10021" s="125" t="str">
        <f>IFERROR(Table1[[#This Row],[Female Ballots]]/Table1[[#This Row],[Female Voters]],"0.0%")</f>
        <v>0.0%</v>
      </c>
      <c r="Z10021" s="125" t="str">
        <f>IFERROR(Table1[[#This Row],[Male Ballots]]/Table1[[#This Row],[Male Voters]],"0.0%")</f>
        <v>0.0%</v>
      </c>
      <c r="AA10021" s="126" t="str">
        <f>IFERROR(Table1[[#This Row],[Total Ballots]]/Table1[[#This Row],[Total Voters]],"0.0%")</f>
        <v>0.0%</v>
      </c>
    </row>
    <row r="10022" spans="1:27" s="7" customFormat="1" x14ac:dyDescent="0.35">
      <c r="A10022" s="8" t="s">
        <v>40</v>
      </c>
      <c r="B10022" s="17">
        <v>2000</v>
      </c>
      <c r="C10022" s="16" t="s">
        <v>82</v>
      </c>
      <c r="D10022" s="17"/>
      <c r="E10022" s="35" t="s">
        <v>73</v>
      </c>
      <c r="F10022" s="35" t="s">
        <v>77</v>
      </c>
      <c r="G10022" s="51" t="s">
        <v>64</v>
      </c>
      <c r="H10022" s="10">
        <v>33151</v>
      </c>
      <c r="I10022" s="10">
        <v>32874</v>
      </c>
      <c r="J10022" s="53">
        <v>66024.98</v>
      </c>
      <c r="K10022" s="55"/>
      <c r="L10022" s="57"/>
      <c r="M10022" s="57"/>
      <c r="N10022" s="59"/>
      <c r="O10022" s="61"/>
      <c r="P10022" s="10"/>
      <c r="Q10022" s="10"/>
      <c r="R10022" s="11"/>
      <c r="S10022" s="24">
        <f>Table1[[#This Row],[Female Voters]]/Table1[[#This Row],[Female Population]]</f>
        <v>0</v>
      </c>
      <c r="T10022" s="24">
        <f>Table1[[#This Row],[Male Voters]]/Table1[[#This Row],[Male Population]]</f>
        <v>0</v>
      </c>
      <c r="U10022" s="24">
        <f>Table1[[#This Row],[Total Voters]]/Table1[[#This Row],[Total Population]]</f>
        <v>0</v>
      </c>
      <c r="V10022" s="24">
        <f>Table1[[#This Row],[Female Ballots]]/Table1[[#This Row],[Female Population]]</f>
        <v>0</v>
      </c>
      <c r="W10022" s="24">
        <f>Table1[[#This Row],[Male Ballots]]/Table1[[#This Row],[Male Population]]</f>
        <v>0</v>
      </c>
      <c r="X10022" s="24">
        <f>Table1[[#This Row],[Total Ballots]]/Table1[[#This Row],[Total Population]]</f>
        <v>0</v>
      </c>
      <c r="Y10022" s="125" t="str">
        <f>IFERROR(Table1[[#This Row],[Female Ballots]]/Table1[[#This Row],[Female Voters]],"0.0%")</f>
        <v>0.0%</v>
      </c>
      <c r="Z10022" s="125" t="str">
        <f>IFERROR(Table1[[#This Row],[Male Ballots]]/Table1[[#This Row],[Male Voters]],"0.0%")</f>
        <v>0.0%</v>
      </c>
      <c r="AA10022" s="126" t="str">
        <f>IFERROR(Table1[[#This Row],[Total Ballots]]/Table1[[#This Row],[Total Voters]],"0.0%")</f>
        <v>0.0%</v>
      </c>
    </row>
    <row r="10023" spans="1:27" s="7" customFormat="1" x14ac:dyDescent="0.35">
      <c r="A10023" s="8" t="s">
        <v>40</v>
      </c>
      <c r="B10023" s="17">
        <v>2000</v>
      </c>
      <c r="C10023" s="16" t="s">
        <v>82</v>
      </c>
      <c r="D10023" s="17"/>
      <c r="E10023" s="35" t="s">
        <v>73</v>
      </c>
      <c r="F10023" s="35" t="s">
        <v>77</v>
      </c>
      <c r="G10023" s="51" t="s">
        <v>65</v>
      </c>
      <c r="H10023" s="10">
        <v>29993</v>
      </c>
      <c r="I10023" s="10">
        <v>29558</v>
      </c>
      <c r="J10023" s="53">
        <v>59550.98</v>
      </c>
      <c r="K10023" s="55"/>
      <c r="L10023" s="57"/>
      <c r="M10023" s="57"/>
      <c r="N10023" s="59"/>
      <c r="O10023" s="61"/>
      <c r="P10023" s="10"/>
      <c r="Q10023" s="10"/>
      <c r="R10023" s="11"/>
      <c r="S10023" s="24">
        <f>Table1[[#This Row],[Female Voters]]/Table1[[#This Row],[Female Population]]</f>
        <v>0</v>
      </c>
      <c r="T10023" s="24">
        <f>Table1[[#This Row],[Male Voters]]/Table1[[#This Row],[Male Population]]</f>
        <v>0</v>
      </c>
      <c r="U10023" s="24">
        <f>Table1[[#This Row],[Total Voters]]/Table1[[#This Row],[Total Population]]</f>
        <v>0</v>
      </c>
      <c r="V10023" s="24">
        <f>Table1[[#This Row],[Female Ballots]]/Table1[[#This Row],[Female Population]]</f>
        <v>0</v>
      </c>
      <c r="W10023" s="24">
        <f>Table1[[#This Row],[Male Ballots]]/Table1[[#This Row],[Male Population]]</f>
        <v>0</v>
      </c>
      <c r="X10023" s="24">
        <f>Table1[[#This Row],[Total Ballots]]/Table1[[#This Row],[Total Population]]</f>
        <v>0</v>
      </c>
      <c r="Y10023" s="125" t="str">
        <f>IFERROR(Table1[[#This Row],[Female Ballots]]/Table1[[#This Row],[Female Voters]],"0.0%")</f>
        <v>0.0%</v>
      </c>
      <c r="Z10023" s="125" t="str">
        <f>IFERROR(Table1[[#This Row],[Male Ballots]]/Table1[[#This Row],[Male Voters]],"0.0%")</f>
        <v>0.0%</v>
      </c>
      <c r="AA10023" s="126" t="str">
        <f>IFERROR(Table1[[#This Row],[Total Ballots]]/Table1[[#This Row],[Total Voters]],"0.0%")</f>
        <v>0.0%</v>
      </c>
    </row>
    <row r="10024" spans="1:27" s="7" customFormat="1" x14ac:dyDescent="0.35">
      <c r="A10024" s="8" t="s">
        <v>40</v>
      </c>
      <c r="B10024" s="17">
        <v>2000</v>
      </c>
      <c r="C10024" s="16" t="s">
        <v>82</v>
      </c>
      <c r="D10024" s="17"/>
      <c r="E10024" s="35" t="s">
        <v>73</v>
      </c>
      <c r="F10024" s="35" t="s">
        <v>77</v>
      </c>
      <c r="G10024" s="51" t="s">
        <v>66</v>
      </c>
      <c r="H10024" s="10">
        <v>17588</v>
      </c>
      <c r="I10024" s="10">
        <v>16538</v>
      </c>
      <c r="J10024" s="53">
        <v>34125.990000000005</v>
      </c>
      <c r="K10024" s="55"/>
      <c r="L10024" s="57"/>
      <c r="M10024" s="57"/>
      <c r="N10024" s="59"/>
      <c r="O10024" s="61"/>
      <c r="P10024" s="10"/>
      <c r="Q10024" s="10"/>
      <c r="R10024" s="11"/>
      <c r="S10024" s="24">
        <f>Table1[[#This Row],[Female Voters]]/Table1[[#This Row],[Female Population]]</f>
        <v>0</v>
      </c>
      <c r="T10024" s="24">
        <f>Table1[[#This Row],[Male Voters]]/Table1[[#This Row],[Male Population]]</f>
        <v>0</v>
      </c>
      <c r="U10024" s="24">
        <f>Table1[[#This Row],[Total Voters]]/Table1[[#This Row],[Total Population]]</f>
        <v>0</v>
      </c>
      <c r="V10024" s="24">
        <f>Table1[[#This Row],[Female Ballots]]/Table1[[#This Row],[Female Population]]</f>
        <v>0</v>
      </c>
      <c r="W10024" s="24">
        <f>Table1[[#This Row],[Male Ballots]]/Table1[[#This Row],[Male Population]]</f>
        <v>0</v>
      </c>
      <c r="X10024" s="24">
        <f>Table1[[#This Row],[Total Ballots]]/Table1[[#This Row],[Total Population]]</f>
        <v>0</v>
      </c>
      <c r="Y10024" s="125" t="str">
        <f>IFERROR(Table1[[#This Row],[Female Ballots]]/Table1[[#This Row],[Female Voters]],"0.0%")</f>
        <v>0.0%</v>
      </c>
      <c r="Z10024" s="125" t="str">
        <f>IFERROR(Table1[[#This Row],[Male Ballots]]/Table1[[#This Row],[Male Voters]],"0.0%")</f>
        <v>0.0%</v>
      </c>
      <c r="AA10024" s="126" t="str">
        <f>IFERROR(Table1[[#This Row],[Total Ballots]]/Table1[[#This Row],[Total Voters]],"0.0%")</f>
        <v>0.0%</v>
      </c>
    </row>
    <row r="10025" spans="1:27" s="7" customFormat="1" x14ac:dyDescent="0.35">
      <c r="A10025" s="8" t="s">
        <v>40</v>
      </c>
      <c r="B10025" s="17">
        <v>2000</v>
      </c>
      <c r="C10025" s="16" t="s">
        <v>82</v>
      </c>
      <c r="D10025" s="17"/>
      <c r="E10025" s="35" t="s">
        <v>73</v>
      </c>
      <c r="F10025" s="35" t="s">
        <v>77</v>
      </c>
      <c r="G10025" s="51" t="s">
        <v>67</v>
      </c>
      <c r="H10025" s="10">
        <v>30781</v>
      </c>
      <c r="I10025" s="10">
        <v>21168</v>
      </c>
      <c r="J10025" s="53">
        <v>51949</v>
      </c>
      <c r="K10025" s="55"/>
      <c r="L10025" s="57"/>
      <c r="M10025" s="57"/>
      <c r="N10025" s="59"/>
      <c r="O10025" s="61"/>
      <c r="P10025" s="10"/>
      <c r="Q10025" s="10"/>
      <c r="R10025" s="11"/>
      <c r="S10025" s="24">
        <f>Table1[[#This Row],[Female Voters]]/Table1[[#This Row],[Female Population]]</f>
        <v>0</v>
      </c>
      <c r="T10025" s="24">
        <f>Table1[[#This Row],[Male Voters]]/Table1[[#This Row],[Male Population]]</f>
        <v>0</v>
      </c>
      <c r="U10025" s="24">
        <f>Table1[[#This Row],[Total Voters]]/Table1[[#This Row],[Total Population]]</f>
        <v>0</v>
      </c>
      <c r="V10025" s="24">
        <f>Table1[[#This Row],[Female Ballots]]/Table1[[#This Row],[Female Population]]</f>
        <v>0</v>
      </c>
      <c r="W10025" s="24">
        <f>Table1[[#This Row],[Male Ballots]]/Table1[[#This Row],[Male Population]]</f>
        <v>0</v>
      </c>
      <c r="X10025" s="24">
        <f>Table1[[#This Row],[Total Ballots]]/Table1[[#This Row],[Total Population]]</f>
        <v>0</v>
      </c>
      <c r="Y10025" s="125" t="str">
        <f>IFERROR(Table1[[#This Row],[Female Ballots]]/Table1[[#This Row],[Female Voters]],"0.0%")</f>
        <v>0.0%</v>
      </c>
      <c r="Z10025" s="125" t="str">
        <f>IFERROR(Table1[[#This Row],[Male Ballots]]/Table1[[#This Row],[Male Voters]],"0.0%")</f>
        <v>0.0%</v>
      </c>
      <c r="AA10025" s="126" t="str">
        <f>IFERROR(Table1[[#This Row],[Total Ballots]]/Table1[[#This Row],[Total Voters]],"0.0%")</f>
        <v>0.0%</v>
      </c>
    </row>
    <row r="10026" spans="1:27" s="7" customFormat="1" x14ac:dyDescent="0.35">
      <c r="A10026" s="8" t="s">
        <v>28</v>
      </c>
      <c r="B10026" s="17">
        <v>2000</v>
      </c>
      <c r="C10026" s="16" t="s">
        <v>82</v>
      </c>
      <c r="D10026" s="17"/>
      <c r="E10026" s="35" t="s">
        <v>74</v>
      </c>
      <c r="F10026" s="35" t="s">
        <v>77</v>
      </c>
      <c r="G10026" s="51" t="s">
        <v>79</v>
      </c>
      <c r="H10026" s="10">
        <v>14527.94</v>
      </c>
      <c r="I10026" s="10">
        <v>14040.960000000001</v>
      </c>
      <c r="J10026" s="53">
        <v>28568.910000000003</v>
      </c>
      <c r="K10026" s="55"/>
      <c r="L10026" s="57"/>
      <c r="M10026" s="57"/>
      <c r="N10026" s="59">
        <v>26803</v>
      </c>
      <c r="O10026" s="61"/>
      <c r="P10026" s="10"/>
      <c r="Q10026" s="10"/>
      <c r="R10026" s="11">
        <v>18376</v>
      </c>
      <c r="S10026" s="24">
        <f>Table1[[#This Row],[Female Voters]]/Table1[[#This Row],[Female Population]]</f>
        <v>0</v>
      </c>
      <c r="T10026" s="24">
        <f>Table1[[#This Row],[Male Voters]]/Table1[[#This Row],[Male Population]]</f>
        <v>0</v>
      </c>
      <c r="U10026" s="24">
        <f>Table1[[#This Row],[Total Voters]]/Table1[[#This Row],[Total Population]]</f>
        <v>0.9381877012458647</v>
      </c>
      <c r="V10026" s="24">
        <f>Table1[[#This Row],[Female Ballots]]/Table1[[#This Row],[Female Population]]</f>
        <v>0</v>
      </c>
      <c r="W10026" s="24">
        <f>Table1[[#This Row],[Male Ballots]]/Table1[[#This Row],[Male Population]]</f>
        <v>0</v>
      </c>
      <c r="X10026" s="24">
        <f>Table1[[#This Row],[Total Ballots]]/Table1[[#This Row],[Total Population]]</f>
        <v>0.6432166995520654</v>
      </c>
      <c r="Y10026" s="125" t="str">
        <f>IFERROR(Table1[[#This Row],[Female Ballots]]/Table1[[#This Row],[Female Voters]],"0.0%")</f>
        <v>0.0%</v>
      </c>
      <c r="Z10026" s="125" t="str">
        <f>IFERROR(Table1[[#This Row],[Male Ballots]]/Table1[[#This Row],[Male Voters]],"0.0%")</f>
        <v>0.0%</v>
      </c>
      <c r="AA10026" s="126">
        <f>IFERROR(Table1[[#This Row],[Total Ballots]]/Table1[[#This Row],[Total Voters]],"0.0%")</f>
        <v>0.68559489609372082</v>
      </c>
    </row>
    <row r="10027" spans="1:27" s="7" customFormat="1" x14ac:dyDescent="0.35">
      <c r="A10027" s="8" t="s">
        <v>28</v>
      </c>
      <c r="B10027" s="17">
        <v>2000</v>
      </c>
      <c r="C10027" s="16" t="s">
        <v>82</v>
      </c>
      <c r="D10027" s="17"/>
      <c r="E10027" s="35" t="s">
        <v>74</v>
      </c>
      <c r="F10027" s="35" t="s">
        <v>77</v>
      </c>
      <c r="G10027" s="51" t="s">
        <v>62</v>
      </c>
      <c r="H10027" s="10">
        <v>1216.98</v>
      </c>
      <c r="I10027" s="10">
        <v>1357.99</v>
      </c>
      <c r="J10027" s="53">
        <v>2574.9700000000003</v>
      </c>
      <c r="K10027" s="55"/>
      <c r="L10027" s="57"/>
      <c r="M10027" s="57"/>
      <c r="N10027" s="59"/>
      <c r="O10027" s="61"/>
      <c r="P10027" s="10"/>
      <c r="Q10027" s="10"/>
      <c r="R10027" s="11"/>
      <c r="S10027" s="24">
        <f>Table1[[#This Row],[Female Voters]]/Table1[[#This Row],[Female Population]]</f>
        <v>0</v>
      </c>
      <c r="T10027" s="24">
        <f>Table1[[#This Row],[Male Voters]]/Table1[[#This Row],[Male Population]]</f>
        <v>0</v>
      </c>
      <c r="U10027" s="24">
        <f>Table1[[#This Row],[Total Voters]]/Table1[[#This Row],[Total Population]]</f>
        <v>0</v>
      </c>
      <c r="V10027" s="24">
        <f>Table1[[#This Row],[Female Ballots]]/Table1[[#This Row],[Female Population]]</f>
        <v>0</v>
      </c>
      <c r="W10027" s="24">
        <f>Table1[[#This Row],[Male Ballots]]/Table1[[#This Row],[Male Population]]</f>
        <v>0</v>
      </c>
      <c r="X10027" s="24">
        <f>Table1[[#This Row],[Total Ballots]]/Table1[[#This Row],[Total Population]]</f>
        <v>0</v>
      </c>
      <c r="Y10027" s="125" t="str">
        <f>IFERROR(Table1[[#This Row],[Female Ballots]]/Table1[[#This Row],[Female Voters]],"0.0%")</f>
        <v>0.0%</v>
      </c>
      <c r="Z10027" s="125" t="str">
        <f>IFERROR(Table1[[#This Row],[Male Ballots]]/Table1[[#This Row],[Male Voters]],"0.0%")</f>
        <v>0.0%</v>
      </c>
      <c r="AA10027" s="126" t="str">
        <f>IFERROR(Table1[[#This Row],[Total Ballots]]/Table1[[#This Row],[Total Voters]],"0.0%")</f>
        <v>0.0%</v>
      </c>
    </row>
    <row r="10028" spans="1:27" s="7" customFormat="1" x14ac:dyDescent="0.35">
      <c r="A10028" s="8" t="s">
        <v>28</v>
      </c>
      <c r="B10028" s="17">
        <v>2000</v>
      </c>
      <c r="C10028" s="16" t="s">
        <v>82</v>
      </c>
      <c r="D10028" s="17"/>
      <c r="E10028" s="35" t="s">
        <v>74</v>
      </c>
      <c r="F10028" s="35" t="s">
        <v>77</v>
      </c>
      <c r="G10028" s="51" t="s">
        <v>63</v>
      </c>
      <c r="H10028" s="10">
        <v>1961.99</v>
      </c>
      <c r="I10028" s="10">
        <v>1747.98</v>
      </c>
      <c r="J10028" s="53">
        <v>3709.97</v>
      </c>
      <c r="K10028" s="55"/>
      <c r="L10028" s="57"/>
      <c r="M10028" s="57"/>
      <c r="N10028" s="59"/>
      <c r="O10028" s="61"/>
      <c r="P10028" s="10"/>
      <c r="Q10028" s="10"/>
      <c r="R10028" s="11"/>
      <c r="S10028" s="24">
        <f>Table1[[#This Row],[Female Voters]]/Table1[[#This Row],[Female Population]]</f>
        <v>0</v>
      </c>
      <c r="T10028" s="24">
        <f>Table1[[#This Row],[Male Voters]]/Table1[[#This Row],[Male Population]]</f>
        <v>0</v>
      </c>
      <c r="U10028" s="24">
        <f>Table1[[#This Row],[Total Voters]]/Table1[[#This Row],[Total Population]]</f>
        <v>0</v>
      </c>
      <c r="V10028" s="24">
        <f>Table1[[#This Row],[Female Ballots]]/Table1[[#This Row],[Female Population]]</f>
        <v>0</v>
      </c>
      <c r="W10028" s="24">
        <f>Table1[[#This Row],[Male Ballots]]/Table1[[#This Row],[Male Population]]</f>
        <v>0</v>
      </c>
      <c r="X10028" s="24">
        <f>Table1[[#This Row],[Total Ballots]]/Table1[[#This Row],[Total Population]]</f>
        <v>0</v>
      </c>
      <c r="Y10028" s="125" t="str">
        <f>IFERROR(Table1[[#This Row],[Female Ballots]]/Table1[[#This Row],[Female Voters]],"0.0%")</f>
        <v>0.0%</v>
      </c>
      <c r="Z10028" s="125" t="str">
        <f>IFERROR(Table1[[#This Row],[Male Ballots]]/Table1[[#This Row],[Male Voters]],"0.0%")</f>
        <v>0.0%</v>
      </c>
      <c r="AA10028" s="126" t="str">
        <f>IFERROR(Table1[[#This Row],[Total Ballots]]/Table1[[#This Row],[Total Voters]],"0.0%")</f>
        <v>0.0%</v>
      </c>
    </row>
    <row r="10029" spans="1:27" s="7" customFormat="1" x14ac:dyDescent="0.35">
      <c r="A10029" s="8" t="s">
        <v>28</v>
      </c>
      <c r="B10029" s="17">
        <v>2000</v>
      </c>
      <c r="C10029" s="16" t="s">
        <v>82</v>
      </c>
      <c r="D10029" s="17"/>
      <c r="E10029" s="35" t="s">
        <v>74</v>
      </c>
      <c r="F10029" s="35" t="s">
        <v>77</v>
      </c>
      <c r="G10029" s="51" t="s">
        <v>64</v>
      </c>
      <c r="H10029" s="10">
        <v>3185.98</v>
      </c>
      <c r="I10029" s="10">
        <v>3072.99</v>
      </c>
      <c r="J10029" s="53">
        <v>6258.9699999999993</v>
      </c>
      <c r="K10029" s="55"/>
      <c r="L10029" s="57"/>
      <c r="M10029" s="57"/>
      <c r="N10029" s="59"/>
      <c r="O10029" s="61"/>
      <c r="P10029" s="10"/>
      <c r="Q10029" s="10"/>
      <c r="R10029" s="11"/>
      <c r="S10029" s="24">
        <f>Table1[[#This Row],[Female Voters]]/Table1[[#This Row],[Female Population]]</f>
        <v>0</v>
      </c>
      <c r="T10029" s="24">
        <f>Table1[[#This Row],[Male Voters]]/Table1[[#This Row],[Male Population]]</f>
        <v>0</v>
      </c>
      <c r="U10029" s="24">
        <f>Table1[[#This Row],[Total Voters]]/Table1[[#This Row],[Total Population]]</f>
        <v>0</v>
      </c>
      <c r="V10029" s="24">
        <f>Table1[[#This Row],[Female Ballots]]/Table1[[#This Row],[Female Population]]</f>
        <v>0</v>
      </c>
      <c r="W10029" s="24">
        <f>Table1[[#This Row],[Male Ballots]]/Table1[[#This Row],[Male Population]]</f>
        <v>0</v>
      </c>
      <c r="X10029" s="24">
        <f>Table1[[#This Row],[Total Ballots]]/Table1[[#This Row],[Total Population]]</f>
        <v>0</v>
      </c>
      <c r="Y10029" s="125" t="str">
        <f>IFERROR(Table1[[#This Row],[Female Ballots]]/Table1[[#This Row],[Female Voters]],"0.0%")</f>
        <v>0.0%</v>
      </c>
      <c r="Z10029" s="125" t="str">
        <f>IFERROR(Table1[[#This Row],[Male Ballots]]/Table1[[#This Row],[Male Voters]],"0.0%")</f>
        <v>0.0%</v>
      </c>
      <c r="AA10029" s="126" t="str">
        <f>IFERROR(Table1[[#This Row],[Total Ballots]]/Table1[[#This Row],[Total Voters]],"0.0%")</f>
        <v>0.0%</v>
      </c>
    </row>
    <row r="10030" spans="1:27" s="7" customFormat="1" x14ac:dyDescent="0.35">
      <c r="A10030" s="8" t="s">
        <v>28</v>
      </c>
      <c r="B10030" s="17">
        <v>2000</v>
      </c>
      <c r="C10030" s="16" t="s">
        <v>82</v>
      </c>
      <c r="D10030" s="17"/>
      <c r="E10030" s="35" t="s">
        <v>74</v>
      </c>
      <c r="F10030" s="35" t="s">
        <v>77</v>
      </c>
      <c r="G10030" s="51" t="s">
        <v>65</v>
      </c>
      <c r="H10030" s="10">
        <v>3257.99</v>
      </c>
      <c r="I10030" s="10">
        <v>3203.99</v>
      </c>
      <c r="J10030" s="53">
        <v>6461.99</v>
      </c>
      <c r="K10030" s="55"/>
      <c r="L10030" s="57"/>
      <c r="M10030" s="57"/>
      <c r="N10030" s="59"/>
      <c r="O10030" s="61"/>
      <c r="P10030" s="10"/>
      <c r="Q10030" s="10"/>
      <c r="R10030" s="11"/>
      <c r="S10030" s="24">
        <f>Table1[[#This Row],[Female Voters]]/Table1[[#This Row],[Female Population]]</f>
        <v>0</v>
      </c>
      <c r="T10030" s="24">
        <f>Table1[[#This Row],[Male Voters]]/Table1[[#This Row],[Male Population]]</f>
        <v>0</v>
      </c>
      <c r="U10030" s="24">
        <f>Table1[[#This Row],[Total Voters]]/Table1[[#This Row],[Total Population]]</f>
        <v>0</v>
      </c>
      <c r="V10030" s="24">
        <f>Table1[[#This Row],[Female Ballots]]/Table1[[#This Row],[Female Population]]</f>
        <v>0</v>
      </c>
      <c r="W10030" s="24">
        <f>Table1[[#This Row],[Male Ballots]]/Table1[[#This Row],[Male Population]]</f>
        <v>0</v>
      </c>
      <c r="X10030" s="24">
        <f>Table1[[#This Row],[Total Ballots]]/Table1[[#This Row],[Total Population]]</f>
        <v>0</v>
      </c>
      <c r="Y10030" s="125" t="str">
        <f>IFERROR(Table1[[#This Row],[Female Ballots]]/Table1[[#This Row],[Female Voters]],"0.0%")</f>
        <v>0.0%</v>
      </c>
      <c r="Z10030" s="125" t="str">
        <f>IFERROR(Table1[[#This Row],[Male Ballots]]/Table1[[#This Row],[Male Voters]],"0.0%")</f>
        <v>0.0%</v>
      </c>
      <c r="AA10030" s="126" t="str">
        <f>IFERROR(Table1[[#This Row],[Total Ballots]]/Table1[[#This Row],[Total Voters]],"0.0%")</f>
        <v>0.0%</v>
      </c>
    </row>
    <row r="10031" spans="1:27" s="7" customFormat="1" x14ac:dyDescent="0.35">
      <c r="A10031" s="8" t="s">
        <v>28</v>
      </c>
      <c r="B10031" s="17">
        <v>2000</v>
      </c>
      <c r="C10031" s="16" t="s">
        <v>82</v>
      </c>
      <c r="D10031" s="17"/>
      <c r="E10031" s="35" t="s">
        <v>74</v>
      </c>
      <c r="F10031" s="35" t="s">
        <v>77</v>
      </c>
      <c r="G10031" s="51" t="s">
        <v>66</v>
      </c>
      <c r="H10031" s="10">
        <v>2130</v>
      </c>
      <c r="I10031" s="10">
        <v>2273</v>
      </c>
      <c r="J10031" s="53">
        <v>4403</v>
      </c>
      <c r="K10031" s="55"/>
      <c r="L10031" s="57"/>
      <c r="M10031" s="57"/>
      <c r="N10031" s="59"/>
      <c r="O10031" s="61"/>
      <c r="P10031" s="10"/>
      <c r="Q10031" s="10"/>
      <c r="R10031" s="11"/>
      <c r="S10031" s="24">
        <f>Table1[[#This Row],[Female Voters]]/Table1[[#This Row],[Female Population]]</f>
        <v>0</v>
      </c>
      <c r="T10031" s="24">
        <f>Table1[[#This Row],[Male Voters]]/Table1[[#This Row],[Male Population]]</f>
        <v>0</v>
      </c>
      <c r="U10031" s="24">
        <f>Table1[[#This Row],[Total Voters]]/Table1[[#This Row],[Total Population]]</f>
        <v>0</v>
      </c>
      <c r="V10031" s="24">
        <f>Table1[[#This Row],[Female Ballots]]/Table1[[#This Row],[Female Population]]</f>
        <v>0</v>
      </c>
      <c r="W10031" s="24">
        <f>Table1[[#This Row],[Male Ballots]]/Table1[[#This Row],[Male Population]]</f>
        <v>0</v>
      </c>
      <c r="X10031" s="24">
        <f>Table1[[#This Row],[Total Ballots]]/Table1[[#This Row],[Total Population]]</f>
        <v>0</v>
      </c>
      <c r="Y10031" s="125" t="str">
        <f>IFERROR(Table1[[#This Row],[Female Ballots]]/Table1[[#This Row],[Female Voters]],"0.0%")</f>
        <v>0.0%</v>
      </c>
      <c r="Z10031" s="125" t="str">
        <f>IFERROR(Table1[[#This Row],[Male Ballots]]/Table1[[#This Row],[Male Voters]],"0.0%")</f>
        <v>0.0%</v>
      </c>
      <c r="AA10031" s="126" t="str">
        <f>IFERROR(Table1[[#This Row],[Total Ballots]]/Table1[[#This Row],[Total Voters]],"0.0%")</f>
        <v>0.0%</v>
      </c>
    </row>
    <row r="10032" spans="1:27" s="7" customFormat="1" x14ac:dyDescent="0.35">
      <c r="A10032" s="8" t="s">
        <v>28</v>
      </c>
      <c r="B10032" s="17">
        <v>2000</v>
      </c>
      <c r="C10032" s="16" t="s">
        <v>82</v>
      </c>
      <c r="D10032" s="17"/>
      <c r="E10032" s="35" t="s">
        <v>74</v>
      </c>
      <c r="F10032" s="35" t="s">
        <v>77</v>
      </c>
      <c r="G10032" s="51" t="s">
        <v>67</v>
      </c>
      <c r="H10032" s="10">
        <v>2775</v>
      </c>
      <c r="I10032" s="10">
        <v>2385.0100000000002</v>
      </c>
      <c r="J10032" s="53">
        <v>5160.01</v>
      </c>
      <c r="K10032" s="55"/>
      <c r="L10032" s="57"/>
      <c r="M10032" s="57"/>
      <c r="N10032" s="59"/>
      <c r="O10032" s="61"/>
      <c r="P10032" s="10"/>
      <c r="Q10032" s="10"/>
      <c r="R10032" s="11"/>
      <c r="S10032" s="24">
        <f>Table1[[#This Row],[Female Voters]]/Table1[[#This Row],[Female Population]]</f>
        <v>0</v>
      </c>
      <c r="T10032" s="24">
        <f>Table1[[#This Row],[Male Voters]]/Table1[[#This Row],[Male Population]]</f>
        <v>0</v>
      </c>
      <c r="U10032" s="24">
        <f>Table1[[#This Row],[Total Voters]]/Table1[[#This Row],[Total Population]]</f>
        <v>0</v>
      </c>
      <c r="V10032" s="24">
        <f>Table1[[#This Row],[Female Ballots]]/Table1[[#This Row],[Female Population]]</f>
        <v>0</v>
      </c>
      <c r="W10032" s="24">
        <f>Table1[[#This Row],[Male Ballots]]/Table1[[#This Row],[Male Population]]</f>
        <v>0</v>
      </c>
      <c r="X10032" s="24">
        <f>Table1[[#This Row],[Total Ballots]]/Table1[[#This Row],[Total Population]]</f>
        <v>0</v>
      </c>
      <c r="Y10032" s="125" t="str">
        <f>IFERROR(Table1[[#This Row],[Female Ballots]]/Table1[[#This Row],[Female Voters]],"0.0%")</f>
        <v>0.0%</v>
      </c>
      <c r="Z10032" s="125" t="str">
        <f>IFERROR(Table1[[#This Row],[Male Ballots]]/Table1[[#This Row],[Male Voters]],"0.0%")</f>
        <v>0.0%</v>
      </c>
      <c r="AA10032" s="126" t="str">
        <f>IFERROR(Table1[[#This Row],[Total Ballots]]/Table1[[#This Row],[Total Voters]],"0.0%")</f>
        <v>0.0%</v>
      </c>
    </row>
    <row r="10033" spans="1:27" s="7" customFormat="1" x14ac:dyDescent="0.35">
      <c r="A10033" s="8" t="s">
        <v>43</v>
      </c>
      <c r="B10033" s="17">
        <v>2000</v>
      </c>
      <c r="C10033" s="16" t="s">
        <v>82</v>
      </c>
      <c r="D10033" s="17"/>
      <c r="E10033" s="35" t="s">
        <v>73</v>
      </c>
      <c r="F10033" s="35" t="s">
        <v>77</v>
      </c>
      <c r="G10033" s="51" t="s">
        <v>79</v>
      </c>
      <c r="H10033" s="10">
        <v>80363</v>
      </c>
      <c r="I10033" s="10">
        <v>74465</v>
      </c>
      <c r="J10033" s="53">
        <v>154827.92000000001</v>
      </c>
      <c r="K10033" s="55"/>
      <c r="L10033" s="57"/>
      <c r="M10033" s="57"/>
      <c r="N10033" s="59">
        <v>126680</v>
      </c>
      <c r="O10033" s="61"/>
      <c r="P10033" s="10"/>
      <c r="Q10033" s="10"/>
      <c r="R10033" s="11">
        <v>98644</v>
      </c>
      <c r="S10033" s="24">
        <f>Table1[[#This Row],[Female Voters]]/Table1[[#This Row],[Female Population]]</f>
        <v>0</v>
      </c>
      <c r="T10033" s="24">
        <f>Table1[[#This Row],[Male Voters]]/Table1[[#This Row],[Male Population]]</f>
        <v>0</v>
      </c>
      <c r="U10033" s="24">
        <f>Table1[[#This Row],[Total Voters]]/Table1[[#This Row],[Total Population]]</f>
        <v>0.81819868147812091</v>
      </c>
      <c r="V10033" s="24">
        <f>Table1[[#This Row],[Female Ballots]]/Table1[[#This Row],[Female Population]]</f>
        <v>0</v>
      </c>
      <c r="W10033" s="24">
        <f>Table1[[#This Row],[Male Ballots]]/Table1[[#This Row],[Male Population]]</f>
        <v>0</v>
      </c>
      <c r="X10033" s="24">
        <f>Table1[[#This Row],[Total Ballots]]/Table1[[#This Row],[Total Population]]</f>
        <v>0.63712022999469342</v>
      </c>
      <c r="Y10033" s="125" t="str">
        <f>IFERROR(Table1[[#This Row],[Female Ballots]]/Table1[[#This Row],[Female Voters]],"0.0%")</f>
        <v>0.0%</v>
      </c>
      <c r="Z10033" s="125" t="str">
        <f>IFERROR(Table1[[#This Row],[Male Ballots]]/Table1[[#This Row],[Male Voters]],"0.0%")</f>
        <v>0.0%</v>
      </c>
      <c r="AA10033" s="126">
        <f>IFERROR(Table1[[#This Row],[Total Ballots]]/Table1[[#This Row],[Total Voters]],"0.0%")</f>
        <v>0.77868645405746761</v>
      </c>
    </row>
    <row r="10034" spans="1:27" s="7" customFormat="1" x14ac:dyDescent="0.35">
      <c r="A10034" s="8" t="s">
        <v>43</v>
      </c>
      <c r="B10034" s="17">
        <v>2000</v>
      </c>
      <c r="C10034" s="16" t="s">
        <v>82</v>
      </c>
      <c r="D10034" s="17"/>
      <c r="E10034" s="35" t="s">
        <v>73</v>
      </c>
      <c r="F10034" s="35" t="s">
        <v>77</v>
      </c>
      <c r="G10034" s="51" t="s">
        <v>62</v>
      </c>
      <c r="H10034" s="10">
        <v>9574</v>
      </c>
      <c r="I10034" s="10">
        <v>9706</v>
      </c>
      <c r="J10034" s="53">
        <v>19279.989999999998</v>
      </c>
      <c r="K10034" s="55"/>
      <c r="L10034" s="57"/>
      <c r="M10034" s="57"/>
      <c r="N10034" s="59"/>
      <c r="O10034" s="61"/>
      <c r="P10034" s="10"/>
      <c r="Q10034" s="10"/>
      <c r="R10034" s="11"/>
      <c r="S10034" s="24">
        <f>Table1[[#This Row],[Female Voters]]/Table1[[#This Row],[Female Population]]</f>
        <v>0</v>
      </c>
      <c r="T10034" s="24">
        <f>Table1[[#This Row],[Male Voters]]/Table1[[#This Row],[Male Population]]</f>
        <v>0</v>
      </c>
      <c r="U10034" s="24">
        <f>Table1[[#This Row],[Total Voters]]/Table1[[#This Row],[Total Population]]</f>
        <v>0</v>
      </c>
      <c r="V10034" s="24">
        <f>Table1[[#This Row],[Female Ballots]]/Table1[[#This Row],[Female Population]]</f>
        <v>0</v>
      </c>
      <c r="W10034" s="24">
        <f>Table1[[#This Row],[Male Ballots]]/Table1[[#This Row],[Male Population]]</f>
        <v>0</v>
      </c>
      <c r="X10034" s="24">
        <f>Table1[[#This Row],[Total Ballots]]/Table1[[#This Row],[Total Population]]</f>
        <v>0</v>
      </c>
      <c r="Y10034" s="125" t="str">
        <f>IFERROR(Table1[[#This Row],[Female Ballots]]/Table1[[#This Row],[Female Voters]],"0.0%")</f>
        <v>0.0%</v>
      </c>
      <c r="Z10034" s="125" t="str">
        <f>IFERROR(Table1[[#This Row],[Male Ballots]]/Table1[[#This Row],[Male Voters]],"0.0%")</f>
        <v>0.0%</v>
      </c>
      <c r="AA10034" s="126" t="str">
        <f>IFERROR(Table1[[#This Row],[Total Ballots]]/Table1[[#This Row],[Total Voters]],"0.0%")</f>
        <v>0.0%</v>
      </c>
    </row>
    <row r="10035" spans="1:27" s="7" customFormat="1" x14ac:dyDescent="0.35">
      <c r="A10035" s="8" t="s">
        <v>43</v>
      </c>
      <c r="B10035" s="17">
        <v>2000</v>
      </c>
      <c r="C10035" s="16" t="s">
        <v>82</v>
      </c>
      <c r="D10035" s="17"/>
      <c r="E10035" s="35" t="s">
        <v>73</v>
      </c>
      <c r="F10035" s="35" t="s">
        <v>77</v>
      </c>
      <c r="G10035" s="51" t="s">
        <v>63</v>
      </c>
      <c r="H10035" s="10">
        <v>13465</v>
      </c>
      <c r="I10035" s="10">
        <v>13587</v>
      </c>
      <c r="J10035" s="53">
        <v>27051.98</v>
      </c>
      <c r="K10035" s="55"/>
      <c r="L10035" s="57"/>
      <c r="M10035" s="57"/>
      <c r="N10035" s="59"/>
      <c r="O10035" s="61"/>
      <c r="P10035" s="10"/>
      <c r="Q10035" s="10"/>
      <c r="R10035" s="11"/>
      <c r="S10035" s="24">
        <f>Table1[[#This Row],[Female Voters]]/Table1[[#This Row],[Female Population]]</f>
        <v>0</v>
      </c>
      <c r="T10035" s="24">
        <f>Table1[[#This Row],[Male Voters]]/Table1[[#This Row],[Male Population]]</f>
        <v>0</v>
      </c>
      <c r="U10035" s="24">
        <f>Table1[[#This Row],[Total Voters]]/Table1[[#This Row],[Total Population]]</f>
        <v>0</v>
      </c>
      <c r="V10035" s="24">
        <f>Table1[[#This Row],[Female Ballots]]/Table1[[#This Row],[Female Population]]</f>
        <v>0</v>
      </c>
      <c r="W10035" s="24">
        <f>Table1[[#This Row],[Male Ballots]]/Table1[[#This Row],[Male Population]]</f>
        <v>0</v>
      </c>
      <c r="X10035" s="24">
        <f>Table1[[#This Row],[Total Ballots]]/Table1[[#This Row],[Total Population]]</f>
        <v>0</v>
      </c>
      <c r="Y10035" s="125" t="str">
        <f>IFERROR(Table1[[#This Row],[Female Ballots]]/Table1[[#This Row],[Female Voters]],"0.0%")</f>
        <v>0.0%</v>
      </c>
      <c r="Z10035" s="125" t="str">
        <f>IFERROR(Table1[[#This Row],[Male Ballots]]/Table1[[#This Row],[Male Voters]],"0.0%")</f>
        <v>0.0%</v>
      </c>
      <c r="AA10035" s="126" t="str">
        <f>IFERROR(Table1[[#This Row],[Total Ballots]]/Table1[[#This Row],[Total Voters]],"0.0%")</f>
        <v>0.0%</v>
      </c>
    </row>
    <row r="10036" spans="1:27" s="7" customFormat="1" x14ac:dyDescent="0.35">
      <c r="A10036" s="8" t="s">
        <v>43</v>
      </c>
      <c r="B10036" s="17">
        <v>2000</v>
      </c>
      <c r="C10036" s="16" t="s">
        <v>82</v>
      </c>
      <c r="D10036" s="17"/>
      <c r="E10036" s="35" t="s">
        <v>73</v>
      </c>
      <c r="F10036" s="35" t="s">
        <v>77</v>
      </c>
      <c r="G10036" s="51" t="s">
        <v>64</v>
      </c>
      <c r="H10036" s="10">
        <v>17522</v>
      </c>
      <c r="I10036" s="10">
        <v>16254</v>
      </c>
      <c r="J10036" s="53">
        <v>33775.980000000003</v>
      </c>
      <c r="K10036" s="55"/>
      <c r="L10036" s="57"/>
      <c r="M10036" s="57"/>
      <c r="N10036" s="59"/>
      <c r="O10036" s="61"/>
      <c r="P10036" s="10"/>
      <c r="Q10036" s="10"/>
      <c r="R10036" s="11"/>
      <c r="S10036" s="24">
        <f>Table1[[#This Row],[Female Voters]]/Table1[[#This Row],[Female Population]]</f>
        <v>0</v>
      </c>
      <c r="T10036" s="24">
        <f>Table1[[#This Row],[Male Voters]]/Table1[[#This Row],[Male Population]]</f>
        <v>0</v>
      </c>
      <c r="U10036" s="24">
        <f>Table1[[#This Row],[Total Voters]]/Table1[[#This Row],[Total Population]]</f>
        <v>0</v>
      </c>
      <c r="V10036" s="24">
        <f>Table1[[#This Row],[Female Ballots]]/Table1[[#This Row],[Female Population]]</f>
        <v>0</v>
      </c>
      <c r="W10036" s="24">
        <f>Table1[[#This Row],[Male Ballots]]/Table1[[#This Row],[Male Population]]</f>
        <v>0</v>
      </c>
      <c r="X10036" s="24">
        <f>Table1[[#This Row],[Total Ballots]]/Table1[[#This Row],[Total Population]]</f>
        <v>0</v>
      </c>
      <c r="Y10036" s="125" t="str">
        <f>IFERROR(Table1[[#This Row],[Female Ballots]]/Table1[[#This Row],[Female Voters]],"0.0%")</f>
        <v>0.0%</v>
      </c>
      <c r="Z10036" s="125" t="str">
        <f>IFERROR(Table1[[#This Row],[Male Ballots]]/Table1[[#This Row],[Male Voters]],"0.0%")</f>
        <v>0.0%</v>
      </c>
      <c r="AA10036" s="126" t="str">
        <f>IFERROR(Table1[[#This Row],[Total Ballots]]/Table1[[#This Row],[Total Voters]],"0.0%")</f>
        <v>0.0%</v>
      </c>
    </row>
    <row r="10037" spans="1:27" s="7" customFormat="1" x14ac:dyDescent="0.35">
      <c r="A10037" s="8" t="s">
        <v>43</v>
      </c>
      <c r="B10037" s="17">
        <v>2000</v>
      </c>
      <c r="C10037" s="16" t="s">
        <v>82</v>
      </c>
      <c r="D10037" s="17"/>
      <c r="E10037" s="35" t="s">
        <v>73</v>
      </c>
      <c r="F10037" s="35" t="s">
        <v>77</v>
      </c>
      <c r="G10037" s="51" t="s">
        <v>65</v>
      </c>
      <c r="H10037" s="10">
        <v>16813</v>
      </c>
      <c r="I10037" s="10">
        <v>15814</v>
      </c>
      <c r="J10037" s="53">
        <v>32626.980000000003</v>
      </c>
      <c r="K10037" s="55"/>
      <c r="L10037" s="57"/>
      <c r="M10037" s="57"/>
      <c r="N10037" s="59"/>
      <c r="O10037" s="61"/>
      <c r="P10037" s="10"/>
      <c r="Q10037" s="10"/>
      <c r="R10037" s="11"/>
      <c r="S10037" s="24">
        <f>Table1[[#This Row],[Female Voters]]/Table1[[#This Row],[Female Population]]</f>
        <v>0</v>
      </c>
      <c r="T10037" s="24">
        <f>Table1[[#This Row],[Male Voters]]/Table1[[#This Row],[Male Population]]</f>
        <v>0</v>
      </c>
      <c r="U10037" s="24">
        <f>Table1[[#This Row],[Total Voters]]/Table1[[#This Row],[Total Population]]</f>
        <v>0</v>
      </c>
      <c r="V10037" s="24">
        <f>Table1[[#This Row],[Female Ballots]]/Table1[[#This Row],[Female Population]]</f>
        <v>0</v>
      </c>
      <c r="W10037" s="24">
        <f>Table1[[#This Row],[Male Ballots]]/Table1[[#This Row],[Male Population]]</f>
        <v>0</v>
      </c>
      <c r="X10037" s="24">
        <f>Table1[[#This Row],[Total Ballots]]/Table1[[#This Row],[Total Population]]</f>
        <v>0</v>
      </c>
      <c r="Y10037" s="125" t="str">
        <f>IFERROR(Table1[[#This Row],[Female Ballots]]/Table1[[#This Row],[Female Voters]],"0.0%")</f>
        <v>0.0%</v>
      </c>
      <c r="Z10037" s="125" t="str">
        <f>IFERROR(Table1[[#This Row],[Male Ballots]]/Table1[[#This Row],[Male Voters]],"0.0%")</f>
        <v>0.0%</v>
      </c>
      <c r="AA10037" s="126" t="str">
        <f>IFERROR(Table1[[#This Row],[Total Ballots]]/Table1[[#This Row],[Total Voters]],"0.0%")</f>
        <v>0.0%</v>
      </c>
    </row>
    <row r="10038" spans="1:27" s="7" customFormat="1" x14ac:dyDescent="0.35">
      <c r="A10038" s="8" t="s">
        <v>43</v>
      </c>
      <c r="B10038" s="17">
        <v>2000</v>
      </c>
      <c r="C10038" s="16" t="s">
        <v>82</v>
      </c>
      <c r="D10038" s="17"/>
      <c r="E10038" s="35" t="s">
        <v>73</v>
      </c>
      <c r="F10038" s="35" t="s">
        <v>77</v>
      </c>
      <c r="G10038" s="51" t="s">
        <v>66</v>
      </c>
      <c r="H10038" s="10">
        <v>9306</v>
      </c>
      <c r="I10038" s="10">
        <v>9158</v>
      </c>
      <c r="J10038" s="53">
        <v>18463.989999999998</v>
      </c>
      <c r="K10038" s="55"/>
      <c r="L10038" s="57"/>
      <c r="M10038" s="57"/>
      <c r="N10038" s="59"/>
      <c r="O10038" s="61"/>
      <c r="P10038" s="10"/>
      <c r="Q10038" s="10"/>
      <c r="R10038" s="11"/>
      <c r="S10038" s="24">
        <f>Table1[[#This Row],[Female Voters]]/Table1[[#This Row],[Female Population]]</f>
        <v>0</v>
      </c>
      <c r="T10038" s="24">
        <f>Table1[[#This Row],[Male Voters]]/Table1[[#This Row],[Male Population]]</f>
        <v>0</v>
      </c>
      <c r="U10038" s="24">
        <f>Table1[[#This Row],[Total Voters]]/Table1[[#This Row],[Total Population]]</f>
        <v>0</v>
      </c>
      <c r="V10038" s="24">
        <f>Table1[[#This Row],[Female Ballots]]/Table1[[#This Row],[Female Population]]</f>
        <v>0</v>
      </c>
      <c r="W10038" s="24">
        <f>Table1[[#This Row],[Male Ballots]]/Table1[[#This Row],[Male Population]]</f>
        <v>0</v>
      </c>
      <c r="X10038" s="24">
        <f>Table1[[#This Row],[Total Ballots]]/Table1[[#This Row],[Total Population]]</f>
        <v>0</v>
      </c>
      <c r="Y10038" s="125" t="str">
        <f>IFERROR(Table1[[#This Row],[Female Ballots]]/Table1[[#This Row],[Female Voters]],"0.0%")</f>
        <v>0.0%</v>
      </c>
      <c r="Z10038" s="125" t="str">
        <f>IFERROR(Table1[[#This Row],[Male Ballots]]/Table1[[#This Row],[Male Voters]],"0.0%")</f>
        <v>0.0%</v>
      </c>
      <c r="AA10038" s="126" t="str">
        <f>IFERROR(Table1[[#This Row],[Total Ballots]]/Table1[[#This Row],[Total Voters]],"0.0%")</f>
        <v>0.0%</v>
      </c>
    </row>
    <row r="10039" spans="1:27" s="7" customFormat="1" x14ac:dyDescent="0.35">
      <c r="A10039" s="8" t="s">
        <v>43</v>
      </c>
      <c r="B10039" s="17">
        <v>2000</v>
      </c>
      <c r="C10039" s="16" t="s">
        <v>82</v>
      </c>
      <c r="D10039" s="17"/>
      <c r="E10039" s="35" t="s">
        <v>73</v>
      </c>
      <c r="F10039" s="35" t="s">
        <v>77</v>
      </c>
      <c r="G10039" s="51" t="s">
        <v>67</v>
      </c>
      <c r="H10039" s="10">
        <v>13683</v>
      </c>
      <c r="I10039" s="10">
        <v>9946</v>
      </c>
      <c r="J10039" s="53">
        <v>23629</v>
      </c>
      <c r="K10039" s="55"/>
      <c r="L10039" s="57"/>
      <c r="M10039" s="57"/>
      <c r="N10039" s="59"/>
      <c r="O10039" s="61"/>
      <c r="P10039" s="10"/>
      <c r="Q10039" s="10"/>
      <c r="R10039" s="11"/>
      <c r="S10039" s="24">
        <f>Table1[[#This Row],[Female Voters]]/Table1[[#This Row],[Female Population]]</f>
        <v>0</v>
      </c>
      <c r="T10039" s="24">
        <f>Table1[[#This Row],[Male Voters]]/Table1[[#This Row],[Male Population]]</f>
        <v>0</v>
      </c>
      <c r="U10039" s="24">
        <f>Table1[[#This Row],[Total Voters]]/Table1[[#This Row],[Total Population]]</f>
        <v>0</v>
      </c>
      <c r="V10039" s="24">
        <f>Table1[[#This Row],[Female Ballots]]/Table1[[#This Row],[Female Population]]</f>
        <v>0</v>
      </c>
      <c r="W10039" s="24">
        <f>Table1[[#This Row],[Male Ballots]]/Table1[[#This Row],[Male Population]]</f>
        <v>0</v>
      </c>
      <c r="X10039" s="24">
        <f>Table1[[#This Row],[Total Ballots]]/Table1[[#This Row],[Total Population]]</f>
        <v>0</v>
      </c>
      <c r="Y10039" s="125" t="str">
        <f>IFERROR(Table1[[#This Row],[Female Ballots]]/Table1[[#This Row],[Female Voters]],"0.0%")</f>
        <v>0.0%</v>
      </c>
      <c r="Z10039" s="125" t="str">
        <f>IFERROR(Table1[[#This Row],[Male Ballots]]/Table1[[#This Row],[Male Voters]],"0.0%")</f>
        <v>0.0%</v>
      </c>
      <c r="AA10039" s="126" t="str">
        <f>IFERROR(Table1[[#This Row],[Total Ballots]]/Table1[[#This Row],[Total Voters]],"0.0%")</f>
        <v>0.0%</v>
      </c>
    </row>
    <row r="10040" spans="1:27" s="7" customFormat="1" x14ac:dyDescent="0.35">
      <c r="A10040" s="8" t="s">
        <v>26</v>
      </c>
      <c r="B10040" s="17">
        <v>2000</v>
      </c>
      <c r="C10040" s="16" t="s">
        <v>82</v>
      </c>
      <c r="D10040" s="17"/>
      <c r="E10040" s="35" t="s">
        <v>73</v>
      </c>
      <c r="F10040" s="35" t="s">
        <v>77</v>
      </c>
      <c r="G10040" s="51" t="s">
        <v>79</v>
      </c>
      <c r="H10040" s="10">
        <v>1478</v>
      </c>
      <c r="I10040" s="10">
        <v>1450</v>
      </c>
      <c r="J10040" s="53">
        <v>2928</v>
      </c>
      <c r="K10040" s="55"/>
      <c r="L10040" s="57"/>
      <c r="M10040" s="57"/>
      <c r="N10040" s="59">
        <v>2553</v>
      </c>
      <c r="O10040" s="61"/>
      <c r="P10040" s="10"/>
      <c r="Q10040" s="10"/>
      <c r="R10040" s="11">
        <v>2013</v>
      </c>
      <c r="S10040" s="24">
        <f>Table1[[#This Row],[Female Voters]]/Table1[[#This Row],[Female Population]]</f>
        <v>0</v>
      </c>
      <c r="T10040" s="24">
        <f>Table1[[#This Row],[Male Voters]]/Table1[[#This Row],[Male Population]]</f>
        <v>0</v>
      </c>
      <c r="U10040" s="24">
        <f>Table1[[#This Row],[Total Voters]]/Table1[[#This Row],[Total Population]]</f>
        <v>0.87192622950819676</v>
      </c>
      <c r="V10040" s="24">
        <f>Table1[[#This Row],[Female Ballots]]/Table1[[#This Row],[Female Population]]</f>
        <v>0</v>
      </c>
      <c r="W10040" s="24">
        <f>Table1[[#This Row],[Male Ballots]]/Table1[[#This Row],[Male Population]]</f>
        <v>0</v>
      </c>
      <c r="X10040" s="24">
        <f>Table1[[#This Row],[Total Ballots]]/Table1[[#This Row],[Total Population]]</f>
        <v>0.6875</v>
      </c>
      <c r="Y10040" s="125" t="str">
        <f>IFERROR(Table1[[#This Row],[Female Ballots]]/Table1[[#This Row],[Female Voters]],"0.0%")</f>
        <v>0.0%</v>
      </c>
      <c r="Z10040" s="125" t="str">
        <f>IFERROR(Table1[[#This Row],[Male Ballots]]/Table1[[#This Row],[Male Voters]],"0.0%")</f>
        <v>0.0%</v>
      </c>
      <c r="AA10040" s="126">
        <f>IFERROR(Table1[[#This Row],[Total Ballots]]/Table1[[#This Row],[Total Voters]],"0.0%")</f>
        <v>0.78848413631022329</v>
      </c>
    </row>
    <row r="10041" spans="1:27" s="7" customFormat="1" x14ac:dyDescent="0.35">
      <c r="A10041" s="8" t="s">
        <v>26</v>
      </c>
      <c r="B10041" s="17">
        <v>2000</v>
      </c>
      <c r="C10041" s="16" t="s">
        <v>82</v>
      </c>
      <c r="D10041" s="17"/>
      <c r="E10041" s="35" t="s">
        <v>73</v>
      </c>
      <c r="F10041" s="35" t="s">
        <v>77</v>
      </c>
      <c r="G10041" s="51" t="s">
        <v>62</v>
      </c>
      <c r="H10041" s="10">
        <v>87</v>
      </c>
      <c r="I10041" s="10">
        <v>115</v>
      </c>
      <c r="J10041" s="53">
        <v>202</v>
      </c>
      <c r="K10041" s="55"/>
      <c r="L10041" s="57"/>
      <c r="M10041" s="57"/>
      <c r="N10041" s="59"/>
      <c r="O10041" s="61"/>
      <c r="P10041" s="10"/>
      <c r="Q10041" s="10"/>
      <c r="R10041" s="11"/>
      <c r="S10041" s="24">
        <f>Table1[[#This Row],[Female Voters]]/Table1[[#This Row],[Female Population]]</f>
        <v>0</v>
      </c>
      <c r="T10041" s="24">
        <f>Table1[[#This Row],[Male Voters]]/Table1[[#This Row],[Male Population]]</f>
        <v>0</v>
      </c>
      <c r="U10041" s="24">
        <f>Table1[[#This Row],[Total Voters]]/Table1[[#This Row],[Total Population]]</f>
        <v>0</v>
      </c>
      <c r="V10041" s="24">
        <f>Table1[[#This Row],[Female Ballots]]/Table1[[#This Row],[Female Population]]</f>
        <v>0</v>
      </c>
      <c r="W10041" s="24">
        <f>Table1[[#This Row],[Male Ballots]]/Table1[[#This Row],[Male Population]]</f>
        <v>0</v>
      </c>
      <c r="X10041" s="24">
        <f>Table1[[#This Row],[Total Ballots]]/Table1[[#This Row],[Total Population]]</f>
        <v>0</v>
      </c>
      <c r="Y10041" s="125" t="str">
        <f>IFERROR(Table1[[#This Row],[Female Ballots]]/Table1[[#This Row],[Female Voters]],"0.0%")</f>
        <v>0.0%</v>
      </c>
      <c r="Z10041" s="125" t="str">
        <f>IFERROR(Table1[[#This Row],[Male Ballots]]/Table1[[#This Row],[Male Voters]],"0.0%")</f>
        <v>0.0%</v>
      </c>
      <c r="AA10041" s="126" t="str">
        <f>IFERROR(Table1[[#This Row],[Total Ballots]]/Table1[[#This Row],[Total Voters]],"0.0%")</f>
        <v>0.0%</v>
      </c>
    </row>
    <row r="10042" spans="1:27" s="7" customFormat="1" x14ac:dyDescent="0.35">
      <c r="A10042" s="8" t="s">
        <v>26</v>
      </c>
      <c r="B10042" s="17">
        <v>2000</v>
      </c>
      <c r="C10042" s="16" t="s">
        <v>82</v>
      </c>
      <c r="D10042" s="17"/>
      <c r="E10042" s="35" t="s">
        <v>73</v>
      </c>
      <c r="F10042" s="35" t="s">
        <v>77</v>
      </c>
      <c r="G10042" s="51" t="s">
        <v>63</v>
      </c>
      <c r="H10042" s="10">
        <v>167</v>
      </c>
      <c r="I10042" s="10">
        <v>154</v>
      </c>
      <c r="J10042" s="53">
        <v>321</v>
      </c>
      <c r="K10042" s="55"/>
      <c r="L10042" s="57"/>
      <c r="M10042" s="57"/>
      <c r="N10042" s="59"/>
      <c r="O10042" s="61"/>
      <c r="P10042" s="10"/>
      <c r="Q10042" s="10"/>
      <c r="R10042" s="11"/>
      <c r="S10042" s="24">
        <f>Table1[[#This Row],[Female Voters]]/Table1[[#This Row],[Female Population]]</f>
        <v>0</v>
      </c>
      <c r="T10042" s="24">
        <f>Table1[[#This Row],[Male Voters]]/Table1[[#This Row],[Male Population]]</f>
        <v>0</v>
      </c>
      <c r="U10042" s="24">
        <f>Table1[[#This Row],[Total Voters]]/Table1[[#This Row],[Total Population]]</f>
        <v>0</v>
      </c>
      <c r="V10042" s="24">
        <f>Table1[[#This Row],[Female Ballots]]/Table1[[#This Row],[Female Population]]</f>
        <v>0</v>
      </c>
      <c r="W10042" s="24">
        <f>Table1[[#This Row],[Male Ballots]]/Table1[[#This Row],[Male Population]]</f>
        <v>0</v>
      </c>
      <c r="X10042" s="24">
        <f>Table1[[#This Row],[Total Ballots]]/Table1[[#This Row],[Total Population]]</f>
        <v>0</v>
      </c>
      <c r="Y10042" s="125" t="str">
        <f>IFERROR(Table1[[#This Row],[Female Ballots]]/Table1[[#This Row],[Female Voters]],"0.0%")</f>
        <v>0.0%</v>
      </c>
      <c r="Z10042" s="125" t="str">
        <f>IFERROR(Table1[[#This Row],[Male Ballots]]/Table1[[#This Row],[Male Voters]],"0.0%")</f>
        <v>0.0%</v>
      </c>
      <c r="AA10042" s="126" t="str">
        <f>IFERROR(Table1[[#This Row],[Total Ballots]]/Table1[[#This Row],[Total Voters]],"0.0%")</f>
        <v>0.0%</v>
      </c>
    </row>
    <row r="10043" spans="1:27" s="7" customFormat="1" x14ac:dyDescent="0.35">
      <c r="A10043" s="8" t="s">
        <v>26</v>
      </c>
      <c r="B10043" s="17">
        <v>2000</v>
      </c>
      <c r="C10043" s="16" t="s">
        <v>82</v>
      </c>
      <c r="D10043" s="17"/>
      <c r="E10043" s="35" t="s">
        <v>73</v>
      </c>
      <c r="F10043" s="35" t="s">
        <v>77</v>
      </c>
      <c r="G10043" s="51" t="s">
        <v>64</v>
      </c>
      <c r="H10043" s="10">
        <v>264</v>
      </c>
      <c r="I10043" s="10">
        <v>263</v>
      </c>
      <c r="J10043" s="53">
        <v>527</v>
      </c>
      <c r="K10043" s="55"/>
      <c r="L10043" s="57"/>
      <c r="M10043" s="57"/>
      <c r="N10043" s="59"/>
      <c r="O10043" s="61"/>
      <c r="P10043" s="10"/>
      <c r="Q10043" s="10"/>
      <c r="R10043" s="11"/>
      <c r="S10043" s="24">
        <f>Table1[[#This Row],[Female Voters]]/Table1[[#This Row],[Female Population]]</f>
        <v>0</v>
      </c>
      <c r="T10043" s="24">
        <f>Table1[[#This Row],[Male Voters]]/Table1[[#This Row],[Male Population]]</f>
        <v>0</v>
      </c>
      <c r="U10043" s="24">
        <f>Table1[[#This Row],[Total Voters]]/Table1[[#This Row],[Total Population]]</f>
        <v>0</v>
      </c>
      <c r="V10043" s="24">
        <f>Table1[[#This Row],[Female Ballots]]/Table1[[#This Row],[Female Population]]</f>
        <v>0</v>
      </c>
      <c r="W10043" s="24">
        <f>Table1[[#This Row],[Male Ballots]]/Table1[[#This Row],[Male Population]]</f>
        <v>0</v>
      </c>
      <c r="X10043" s="24">
        <f>Table1[[#This Row],[Total Ballots]]/Table1[[#This Row],[Total Population]]</f>
        <v>0</v>
      </c>
      <c r="Y10043" s="125" t="str">
        <f>IFERROR(Table1[[#This Row],[Female Ballots]]/Table1[[#This Row],[Female Voters]],"0.0%")</f>
        <v>0.0%</v>
      </c>
      <c r="Z10043" s="125" t="str">
        <f>IFERROR(Table1[[#This Row],[Male Ballots]]/Table1[[#This Row],[Male Voters]],"0.0%")</f>
        <v>0.0%</v>
      </c>
      <c r="AA10043" s="126" t="str">
        <f>IFERROR(Table1[[#This Row],[Total Ballots]]/Table1[[#This Row],[Total Voters]],"0.0%")</f>
        <v>0.0%</v>
      </c>
    </row>
    <row r="10044" spans="1:27" s="7" customFormat="1" x14ac:dyDescent="0.35">
      <c r="A10044" s="8" t="s">
        <v>26</v>
      </c>
      <c r="B10044" s="17">
        <v>2000</v>
      </c>
      <c r="C10044" s="16" t="s">
        <v>82</v>
      </c>
      <c r="D10044" s="17"/>
      <c r="E10044" s="35" t="s">
        <v>73</v>
      </c>
      <c r="F10044" s="35" t="s">
        <v>77</v>
      </c>
      <c r="G10044" s="51" t="s">
        <v>65</v>
      </c>
      <c r="H10044" s="10">
        <v>308</v>
      </c>
      <c r="I10044" s="10">
        <v>322</v>
      </c>
      <c r="J10044" s="53">
        <v>630</v>
      </c>
      <c r="K10044" s="55"/>
      <c r="L10044" s="57"/>
      <c r="M10044" s="57"/>
      <c r="N10044" s="59"/>
      <c r="O10044" s="61"/>
      <c r="P10044" s="10"/>
      <c r="Q10044" s="10"/>
      <c r="R10044" s="11"/>
      <c r="S10044" s="24">
        <f>Table1[[#This Row],[Female Voters]]/Table1[[#This Row],[Female Population]]</f>
        <v>0</v>
      </c>
      <c r="T10044" s="24">
        <f>Table1[[#This Row],[Male Voters]]/Table1[[#This Row],[Male Population]]</f>
        <v>0</v>
      </c>
      <c r="U10044" s="24">
        <f>Table1[[#This Row],[Total Voters]]/Table1[[#This Row],[Total Population]]</f>
        <v>0</v>
      </c>
      <c r="V10044" s="24">
        <f>Table1[[#This Row],[Female Ballots]]/Table1[[#This Row],[Female Population]]</f>
        <v>0</v>
      </c>
      <c r="W10044" s="24">
        <f>Table1[[#This Row],[Male Ballots]]/Table1[[#This Row],[Male Population]]</f>
        <v>0</v>
      </c>
      <c r="X10044" s="24">
        <f>Table1[[#This Row],[Total Ballots]]/Table1[[#This Row],[Total Population]]</f>
        <v>0</v>
      </c>
      <c r="Y10044" s="125" t="str">
        <f>IFERROR(Table1[[#This Row],[Female Ballots]]/Table1[[#This Row],[Female Voters]],"0.0%")</f>
        <v>0.0%</v>
      </c>
      <c r="Z10044" s="125" t="str">
        <f>IFERROR(Table1[[#This Row],[Male Ballots]]/Table1[[#This Row],[Male Voters]],"0.0%")</f>
        <v>0.0%</v>
      </c>
      <c r="AA10044" s="126" t="str">
        <f>IFERROR(Table1[[#This Row],[Total Ballots]]/Table1[[#This Row],[Total Voters]],"0.0%")</f>
        <v>0.0%</v>
      </c>
    </row>
    <row r="10045" spans="1:27" s="7" customFormat="1" x14ac:dyDescent="0.35">
      <c r="A10045" s="8" t="s">
        <v>26</v>
      </c>
      <c r="B10045" s="17">
        <v>2000</v>
      </c>
      <c r="C10045" s="16" t="s">
        <v>82</v>
      </c>
      <c r="D10045" s="17"/>
      <c r="E10045" s="35" t="s">
        <v>73</v>
      </c>
      <c r="F10045" s="35" t="s">
        <v>77</v>
      </c>
      <c r="G10045" s="51" t="s">
        <v>66</v>
      </c>
      <c r="H10045" s="10">
        <v>276</v>
      </c>
      <c r="I10045" s="10">
        <v>266</v>
      </c>
      <c r="J10045" s="53">
        <v>542</v>
      </c>
      <c r="K10045" s="55"/>
      <c r="L10045" s="57"/>
      <c r="M10045" s="57"/>
      <c r="N10045" s="59"/>
      <c r="O10045" s="61"/>
      <c r="P10045" s="10"/>
      <c r="Q10045" s="10"/>
      <c r="R10045" s="11"/>
      <c r="S10045" s="24">
        <f>Table1[[#This Row],[Female Voters]]/Table1[[#This Row],[Female Population]]</f>
        <v>0</v>
      </c>
      <c r="T10045" s="24">
        <f>Table1[[#This Row],[Male Voters]]/Table1[[#This Row],[Male Population]]</f>
        <v>0</v>
      </c>
      <c r="U10045" s="24">
        <f>Table1[[#This Row],[Total Voters]]/Table1[[#This Row],[Total Population]]</f>
        <v>0</v>
      </c>
      <c r="V10045" s="24">
        <f>Table1[[#This Row],[Female Ballots]]/Table1[[#This Row],[Female Population]]</f>
        <v>0</v>
      </c>
      <c r="W10045" s="24">
        <f>Table1[[#This Row],[Male Ballots]]/Table1[[#This Row],[Male Population]]</f>
        <v>0</v>
      </c>
      <c r="X10045" s="24">
        <f>Table1[[#This Row],[Total Ballots]]/Table1[[#This Row],[Total Population]]</f>
        <v>0</v>
      </c>
      <c r="Y10045" s="125" t="str">
        <f>IFERROR(Table1[[#This Row],[Female Ballots]]/Table1[[#This Row],[Female Voters]],"0.0%")</f>
        <v>0.0%</v>
      </c>
      <c r="Z10045" s="125" t="str">
        <f>IFERROR(Table1[[#This Row],[Male Ballots]]/Table1[[#This Row],[Male Voters]],"0.0%")</f>
        <v>0.0%</v>
      </c>
      <c r="AA10045" s="126" t="str">
        <f>IFERROR(Table1[[#This Row],[Total Ballots]]/Table1[[#This Row],[Total Voters]],"0.0%")</f>
        <v>0.0%</v>
      </c>
    </row>
    <row r="10046" spans="1:27" s="7" customFormat="1" x14ac:dyDescent="0.35">
      <c r="A10046" s="8" t="s">
        <v>26</v>
      </c>
      <c r="B10046" s="17">
        <v>2000</v>
      </c>
      <c r="C10046" s="16" t="s">
        <v>82</v>
      </c>
      <c r="D10046" s="17"/>
      <c r="E10046" s="35" t="s">
        <v>73</v>
      </c>
      <c r="F10046" s="35" t="s">
        <v>77</v>
      </c>
      <c r="G10046" s="51" t="s">
        <v>67</v>
      </c>
      <c r="H10046" s="10">
        <v>376</v>
      </c>
      <c r="I10046" s="10">
        <v>330</v>
      </c>
      <c r="J10046" s="53">
        <v>706</v>
      </c>
      <c r="K10046" s="55"/>
      <c r="L10046" s="57"/>
      <c r="M10046" s="57"/>
      <c r="N10046" s="59"/>
      <c r="O10046" s="61"/>
      <c r="P10046" s="10"/>
      <c r="Q10046" s="10"/>
      <c r="R10046" s="11"/>
      <c r="S10046" s="24">
        <f>Table1[[#This Row],[Female Voters]]/Table1[[#This Row],[Female Population]]</f>
        <v>0</v>
      </c>
      <c r="T10046" s="24">
        <f>Table1[[#This Row],[Male Voters]]/Table1[[#This Row],[Male Population]]</f>
        <v>0</v>
      </c>
      <c r="U10046" s="24">
        <f>Table1[[#This Row],[Total Voters]]/Table1[[#This Row],[Total Population]]</f>
        <v>0</v>
      </c>
      <c r="V10046" s="24">
        <f>Table1[[#This Row],[Female Ballots]]/Table1[[#This Row],[Female Population]]</f>
        <v>0</v>
      </c>
      <c r="W10046" s="24">
        <f>Table1[[#This Row],[Male Ballots]]/Table1[[#This Row],[Male Population]]</f>
        <v>0</v>
      </c>
      <c r="X10046" s="24">
        <f>Table1[[#This Row],[Total Ballots]]/Table1[[#This Row],[Total Population]]</f>
        <v>0</v>
      </c>
      <c r="Y10046" s="125" t="str">
        <f>IFERROR(Table1[[#This Row],[Female Ballots]]/Table1[[#This Row],[Female Voters]],"0.0%")</f>
        <v>0.0%</v>
      </c>
      <c r="Z10046" s="125" t="str">
        <f>IFERROR(Table1[[#This Row],[Male Ballots]]/Table1[[#This Row],[Male Voters]],"0.0%")</f>
        <v>0.0%</v>
      </c>
      <c r="AA10046" s="126" t="str">
        <f>IFERROR(Table1[[#This Row],[Total Ballots]]/Table1[[#This Row],[Total Voters]],"0.0%")</f>
        <v>0.0%</v>
      </c>
    </row>
    <row r="10047" spans="1:27" s="7" customFormat="1" x14ac:dyDescent="0.35">
      <c r="A10047" s="8" t="s">
        <v>45</v>
      </c>
      <c r="B10047" s="17">
        <v>2000</v>
      </c>
      <c r="C10047" s="16" t="s">
        <v>82</v>
      </c>
      <c r="D10047" s="17"/>
      <c r="E10047" s="35" t="s">
        <v>73</v>
      </c>
      <c r="F10047" s="35" t="s">
        <v>77</v>
      </c>
      <c r="G10047" s="51" t="s">
        <v>79</v>
      </c>
      <c r="H10047" s="10">
        <v>20514.989999999998</v>
      </c>
      <c r="I10047" s="10">
        <v>21102.989999999998</v>
      </c>
      <c r="J10047" s="53">
        <v>41617.979999999996</v>
      </c>
      <c r="K10047" s="55"/>
      <c r="L10047" s="57"/>
      <c r="M10047" s="57"/>
      <c r="N10047" s="59">
        <v>29883</v>
      </c>
      <c r="O10047" s="61"/>
      <c r="P10047" s="10"/>
      <c r="Q10047" s="10"/>
      <c r="R10047" s="11">
        <v>21642</v>
      </c>
      <c r="S10047" s="24">
        <f>Table1[[#This Row],[Female Voters]]/Table1[[#This Row],[Female Population]]</f>
        <v>0</v>
      </c>
      <c r="T10047" s="24">
        <f>Table1[[#This Row],[Male Voters]]/Table1[[#This Row],[Male Population]]</f>
        <v>0</v>
      </c>
      <c r="U10047" s="24">
        <f>Table1[[#This Row],[Total Voters]]/Table1[[#This Row],[Total Population]]</f>
        <v>0.71803100486856886</v>
      </c>
      <c r="V10047" s="24">
        <f>Table1[[#This Row],[Female Ballots]]/Table1[[#This Row],[Female Population]]</f>
        <v>0</v>
      </c>
      <c r="W10047" s="24">
        <f>Table1[[#This Row],[Male Ballots]]/Table1[[#This Row],[Male Population]]</f>
        <v>0</v>
      </c>
      <c r="X10047" s="24">
        <f>Table1[[#This Row],[Total Ballots]]/Table1[[#This Row],[Total Population]]</f>
        <v>0.52001562786084288</v>
      </c>
      <c r="Y10047" s="125" t="str">
        <f>IFERROR(Table1[[#This Row],[Female Ballots]]/Table1[[#This Row],[Female Voters]],"0.0%")</f>
        <v>0.0%</v>
      </c>
      <c r="Z10047" s="125" t="str">
        <f>IFERROR(Table1[[#This Row],[Male Ballots]]/Table1[[#This Row],[Male Voters]],"0.0%")</f>
        <v>0.0%</v>
      </c>
      <c r="AA10047" s="126">
        <f>IFERROR(Table1[[#This Row],[Total Ballots]]/Table1[[#This Row],[Total Voters]],"0.0%")</f>
        <v>0.72422447545427171</v>
      </c>
    </row>
    <row r="10048" spans="1:27" s="7" customFormat="1" x14ac:dyDescent="0.35">
      <c r="A10048" s="8" t="s">
        <v>45</v>
      </c>
      <c r="B10048" s="17">
        <v>2000</v>
      </c>
      <c r="C10048" s="16" t="s">
        <v>82</v>
      </c>
      <c r="D10048" s="17"/>
      <c r="E10048" s="35" t="s">
        <v>73</v>
      </c>
      <c r="F10048" s="35" t="s">
        <v>77</v>
      </c>
      <c r="G10048" s="51" t="s">
        <v>62</v>
      </c>
      <c r="H10048" s="10">
        <v>3352.99</v>
      </c>
      <c r="I10048" s="10">
        <v>4020.99</v>
      </c>
      <c r="J10048" s="53">
        <v>7373.98</v>
      </c>
      <c r="K10048" s="55"/>
      <c r="L10048" s="57"/>
      <c r="M10048" s="57"/>
      <c r="N10048" s="59"/>
      <c r="O10048" s="61"/>
      <c r="P10048" s="10"/>
      <c r="Q10048" s="10"/>
      <c r="R10048" s="11"/>
      <c r="S10048" s="24">
        <f>Table1[[#This Row],[Female Voters]]/Table1[[#This Row],[Female Population]]</f>
        <v>0</v>
      </c>
      <c r="T10048" s="24">
        <f>Table1[[#This Row],[Male Voters]]/Table1[[#This Row],[Male Population]]</f>
        <v>0</v>
      </c>
      <c r="U10048" s="24">
        <f>Table1[[#This Row],[Total Voters]]/Table1[[#This Row],[Total Population]]</f>
        <v>0</v>
      </c>
      <c r="V10048" s="24">
        <f>Table1[[#This Row],[Female Ballots]]/Table1[[#This Row],[Female Population]]</f>
        <v>0</v>
      </c>
      <c r="W10048" s="24">
        <f>Table1[[#This Row],[Male Ballots]]/Table1[[#This Row],[Male Population]]</f>
        <v>0</v>
      </c>
      <c r="X10048" s="24">
        <f>Table1[[#This Row],[Total Ballots]]/Table1[[#This Row],[Total Population]]</f>
        <v>0</v>
      </c>
      <c r="Y10048" s="125" t="str">
        <f>IFERROR(Table1[[#This Row],[Female Ballots]]/Table1[[#This Row],[Female Voters]],"0.0%")</f>
        <v>0.0%</v>
      </c>
      <c r="Z10048" s="125" t="str">
        <f>IFERROR(Table1[[#This Row],[Male Ballots]]/Table1[[#This Row],[Male Voters]],"0.0%")</f>
        <v>0.0%</v>
      </c>
      <c r="AA10048" s="126" t="str">
        <f>IFERROR(Table1[[#This Row],[Total Ballots]]/Table1[[#This Row],[Total Voters]],"0.0%")</f>
        <v>0.0%</v>
      </c>
    </row>
    <row r="10049" spans="1:27" s="7" customFormat="1" x14ac:dyDescent="0.35">
      <c r="A10049" s="8" t="s">
        <v>45</v>
      </c>
      <c r="B10049" s="17">
        <v>2000</v>
      </c>
      <c r="C10049" s="16" t="s">
        <v>82</v>
      </c>
      <c r="D10049" s="17"/>
      <c r="E10049" s="35" t="s">
        <v>73</v>
      </c>
      <c r="F10049" s="35" t="s">
        <v>77</v>
      </c>
      <c r="G10049" s="51" t="s">
        <v>63</v>
      </c>
      <c r="H10049" s="10">
        <v>2973</v>
      </c>
      <c r="I10049" s="10">
        <v>3781</v>
      </c>
      <c r="J10049" s="53">
        <v>6754</v>
      </c>
      <c r="K10049" s="55"/>
      <c r="L10049" s="57"/>
      <c r="M10049" s="57"/>
      <c r="N10049" s="59"/>
      <c r="O10049" s="61"/>
      <c r="P10049" s="10"/>
      <c r="Q10049" s="10"/>
      <c r="R10049" s="11"/>
      <c r="S10049" s="24">
        <f>Table1[[#This Row],[Female Voters]]/Table1[[#This Row],[Female Population]]</f>
        <v>0</v>
      </c>
      <c r="T10049" s="24">
        <f>Table1[[#This Row],[Male Voters]]/Table1[[#This Row],[Male Population]]</f>
        <v>0</v>
      </c>
      <c r="U10049" s="24">
        <f>Table1[[#This Row],[Total Voters]]/Table1[[#This Row],[Total Population]]</f>
        <v>0</v>
      </c>
      <c r="V10049" s="24">
        <f>Table1[[#This Row],[Female Ballots]]/Table1[[#This Row],[Female Population]]</f>
        <v>0</v>
      </c>
      <c r="W10049" s="24">
        <f>Table1[[#This Row],[Male Ballots]]/Table1[[#This Row],[Male Population]]</f>
        <v>0</v>
      </c>
      <c r="X10049" s="24">
        <f>Table1[[#This Row],[Total Ballots]]/Table1[[#This Row],[Total Population]]</f>
        <v>0</v>
      </c>
      <c r="Y10049" s="125" t="str">
        <f>IFERROR(Table1[[#This Row],[Female Ballots]]/Table1[[#This Row],[Female Voters]],"0.0%")</f>
        <v>0.0%</v>
      </c>
      <c r="Z10049" s="125" t="str">
        <f>IFERROR(Table1[[#This Row],[Male Ballots]]/Table1[[#This Row],[Male Voters]],"0.0%")</f>
        <v>0.0%</v>
      </c>
      <c r="AA10049" s="126" t="str">
        <f>IFERROR(Table1[[#This Row],[Total Ballots]]/Table1[[#This Row],[Total Voters]],"0.0%")</f>
        <v>0.0%</v>
      </c>
    </row>
    <row r="10050" spans="1:27" s="7" customFormat="1" x14ac:dyDescent="0.35">
      <c r="A10050" s="8" t="s">
        <v>45</v>
      </c>
      <c r="B10050" s="17">
        <v>2000</v>
      </c>
      <c r="C10050" s="16" t="s">
        <v>82</v>
      </c>
      <c r="D10050" s="17"/>
      <c r="E10050" s="35" t="s">
        <v>73</v>
      </c>
      <c r="F10050" s="35" t="s">
        <v>77</v>
      </c>
      <c r="G10050" s="51" t="s">
        <v>64</v>
      </c>
      <c r="H10050" s="10">
        <v>3720</v>
      </c>
      <c r="I10050" s="10">
        <v>4133</v>
      </c>
      <c r="J10050" s="53">
        <v>7853</v>
      </c>
      <c r="K10050" s="55"/>
      <c r="L10050" s="57"/>
      <c r="M10050" s="57"/>
      <c r="N10050" s="59"/>
      <c r="O10050" s="61"/>
      <c r="P10050" s="10"/>
      <c r="Q10050" s="10"/>
      <c r="R10050" s="11"/>
      <c r="S10050" s="24">
        <f>Table1[[#This Row],[Female Voters]]/Table1[[#This Row],[Female Population]]</f>
        <v>0</v>
      </c>
      <c r="T10050" s="24">
        <f>Table1[[#This Row],[Male Voters]]/Table1[[#This Row],[Male Population]]</f>
        <v>0</v>
      </c>
      <c r="U10050" s="24">
        <f>Table1[[#This Row],[Total Voters]]/Table1[[#This Row],[Total Population]]</f>
        <v>0</v>
      </c>
      <c r="V10050" s="24">
        <f>Table1[[#This Row],[Female Ballots]]/Table1[[#This Row],[Female Population]]</f>
        <v>0</v>
      </c>
      <c r="W10050" s="24">
        <f>Table1[[#This Row],[Male Ballots]]/Table1[[#This Row],[Male Population]]</f>
        <v>0</v>
      </c>
      <c r="X10050" s="24">
        <f>Table1[[#This Row],[Total Ballots]]/Table1[[#This Row],[Total Population]]</f>
        <v>0</v>
      </c>
      <c r="Y10050" s="125" t="str">
        <f>IFERROR(Table1[[#This Row],[Female Ballots]]/Table1[[#This Row],[Female Voters]],"0.0%")</f>
        <v>0.0%</v>
      </c>
      <c r="Z10050" s="125" t="str">
        <f>IFERROR(Table1[[#This Row],[Male Ballots]]/Table1[[#This Row],[Male Voters]],"0.0%")</f>
        <v>0.0%</v>
      </c>
      <c r="AA10050" s="126" t="str">
        <f>IFERROR(Table1[[#This Row],[Total Ballots]]/Table1[[#This Row],[Total Voters]],"0.0%")</f>
        <v>0.0%</v>
      </c>
    </row>
    <row r="10051" spans="1:27" s="7" customFormat="1" x14ac:dyDescent="0.35">
      <c r="A10051" s="8" t="s">
        <v>45</v>
      </c>
      <c r="B10051" s="17">
        <v>2000</v>
      </c>
      <c r="C10051" s="16" t="s">
        <v>82</v>
      </c>
      <c r="D10051" s="17"/>
      <c r="E10051" s="35" t="s">
        <v>73</v>
      </c>
      <c r="F10051" s="35" t="s">
        <v>77</v>
      </c>
      <c r="G10051" s="51" t="s">
        <v>65</v>
      </c>
      <c r="H10051" s="10">
        <v>3402</v>
      </c>
      <c r="I10051" s="10">
        <v>3654</v>
      </c>
      <c r="J10051" s="53">
        <v>7056</v>
      </c>
      <c r="K10051" s="55"/>
      <c r="L10051" s="57"/>
      <c r="M10051" s="57"/>
      <c r="N10051" s="59"/>
      <c r="O10051" s="61"/>
      <c r="P10051" s="10"/>
      <c r="Q10051" s="10"/>
      <c r="R10051" s="11"/>
      <c r="S10051" s="24">
        <f>Table1[[#This Row],[Female Voters]]/Table1[[#This Row],[Female Population]]</f>
        <v>0</v>
      </c>
      <c r="T10051" s="24">
        <f>Table1[[#This Row],[Male Voters]]/Table1[[#This Row],[Male Population]]</f>
        <v>0</v>
      </c>
      <c r="U10051" s="24">
        <f>Table1[[#This Row],[Total Voters]]/Table1[[#This Row],[Total Population]]</f>
        <v>0</v>
      </c>
      <c r="V10051" s="24">
        <f>Table1[[#This Row],[Female Ballots]]/Table1[[#This Row],[Female Population]]</f>
        <v>0</v>
      </c>
      <c r="W10051" s="24">
        <f>Table1[[#This Row],[Male Ballots]]/Table1[[#This Row],[Male Population]]</f>
        <v>0</v>
      </c>
      <c r="X10051" s="24">
        <f>Table1[[#This Row],[Total Ballots]]/Table1[[#This Row],[Total Population]]</f>
        <v>0</v>
      </c>
      <c r="Y10051" s="125" t="str">
        <f>IFERROR(Table1[[#This Row],[Female Ballots]]/Table1[[#This Row],[Female Voters]],"0.0%")</f>
        <v>0.0%</v>
      </c>
      <c r="Z10051" s="125" t="str">
        <f>IFERROR(Table1[[#This Row],[Male Ballots]]/Table1[[#This Row],[Male Voters]],"0.0%")</f>
        <v>0.0%</v>
      </c>
      <c r="AA10051" s="126" t="str">
        <f>IFERROR(Table1[[#This Row],[Total Ballots]]/Table1[[#This Row],[Total Voters]],"0.0%")</f>
        <v>0.0%</v>
      </c>
    </row>
    <row r="10052" spans="1:27" s="7" customFormat="1" x14ac:dyDescent="0.35">
      <c r="A10052" s="8" t="s">
        <v>45</v>
      </c>
      <c r="B10052" s="17">
        <v>2000</v>
      </c>
      <c r="C10052" s="16" t="s">
        <v>82</v>
      </c>
      <c r="D10052" s="17"/>
      <c r="E10052" s="35" t="s">
        <v>73</v>
      </c>
      <c r="F10052" s="35" t="s">
        <v>77</v>
      </c>
      <c r="G10052" s="51" t="s">
        <v>66</v>
      </c>
      <c r="H10052" s="10">
        <v>2237</v>
      </c>
      <c r="I10052" s="10">
        <v>2170</v>
      </c>
      <c r="J10052" s="53">
        <v>4407</v>
      </c>
      <c r="K10052" s="55"/>
      <c r="L10052" s="57"/>
      <c r="M10052" s="57"/>
      <c r="N10052" s="59"/>
      <c r="O10052" s="61"/>
      <c r="P10052" s="10"/>
      <c r="Q10052" s="10"/>
      <c r="R10052" s="11"/>
      <c r="S10052" s="24">
        <f>Table1[[#This Row],[Female Voters]]/Table1[[#This Row],[Female Population]]</f>
        <v>0</v>
      </c>
      <c r="T10052" s="24">
        <f>Table1[[#This Row],[Male Voters]]/Table1[[#This Row],[Male Population]]</f>
        <v>0</v>
      </c>
      <c r="U10052" s="24">
        <f>Table1[[#This Row],[Total Voters]]/Table1[[#This Row],[Total Population]]</f>
        <v>0</v>
      </c>
      <c r="V10052" s="24">
        <f>Table1[[#This Row],[Female Ballots]]/Table1[[#This Row],[Female Population]]</f>
        <v>0</v>
      </c>
      <c r="W10052" s="24">
        <f>Table1[[#This Row],[Male Ballots]]/Table1[[#This Row],[Male Population]]</f>
        <v>0</v>
      </c>
      <c r="X10052" s="24">
        <f>Table1[[#This Row],[Total Ballots]]/Table1[[#This Row],[Total Population]]</f>
        <v>0</v>
      </c>
      <c r="Y10052" s="125" t="str">
        <f>IFERROR(Table1[[#This Row],[Female Ballots]]/Table1[[#This Row],[Female Voters]],"0.0%")</f>
        <v>0.0%</v>
      </c>
      <c r="Z10052" s="125" t="str">
        <f>IFERROR(Table1[[#This Row],[Male Ballots]]/Table1[[#This Row],[Male Voters]],"0.0%")</f>
        <v>0.0%</v>
      </c>
      <c r="AA10052" s="126" t="str">
        <f>IFERROR(Table1[[#This Row],[Total Ballots]]/Table1[[#This Row],[Total Voters]],"0.0%")</f>
        <v>0.0%</v>
      </c>
    </row>
    <row r="10053" spans="1:27" s="7" customFormat="1" x14ac:dyDescent="0.35">
      <c r="A10053" s="8" t="s">
        <v>45</v>
      </c>
      <c r="B10053" s="17">
        <v>2000</v>
      </c>
      <c r="C10053" s="16" t="s">
        <v>82</v>
      </c>
      <c r="D10053" s="17"/>
      <c r="E10053" s="35" t="s">
        <v>73</v>
      </c>
      <c r="F10053" s="35" t="s">
        <v>77</v>
      </c>
      <c r="G10053" s="51" t="s">
        <v>67</v>
      </c>
      <c r="H10053" s="10">
        <v>4830</v>
      </c>
      <c r="I10053" s="10">
        <v>3344</v>
      </c>
      <c r="J10053" s="53">
        <v>8174</v>
      </c>
      <c r="K10053" s="55"/>
      <c r="L10053" s="57"/>
      <c r="M10053" s="57"/>
      <c r="N10053" s="59"/>
      <c r="O10053" s="61"/>
      <c r="P10053" s="10"/>
      <c r="Q10053" s="10"/>
      <c r="R10053" s="11"/>
      <c r="S10053" s="24">
        <f>Table1[[#This Row],[Female Voters]]/Table1[[#This Row],[Female Population]]</f>
        <v>0</v>
      </c>
      <c r="T10053" s="24">
        <f>Table1[[#This Row],[Male Voters]]/Table1[[#This Row],[Male Population]]</f>
        <v>0</v>
      </c>
      <c r="U10053" s="24">
        <f>Table1[[#This Row],[Total Voters]]/Table1[[#This Row],[Total Population]]</f>
        <v>0</v>
      </c>
      <c r="V10053" s="24">
        <f>Table1[[#This Row],[Female Ballots]]/Table1[[#This Row],[Female Population]]</f>
        <v>0</v>
      </c>
      <c r="W10053" s="24">
        <f>Table1[[#This Row],[Male Ballots]]/Table1[[#This Row],[Male Population]]</f>
        <v>0</v>
      </c>
      <c r="X10053" s="24">
        <f>Table1[[#This Row],[Total Ballots]]/Table1[[#This Row],[Total Population]]</f>
        <v>0</v>
      </c>
      <c r="Y10053" s="125" t="str">
        <f>IFERROR(Table1[[#This Row],[Female Ballots]]/Table1[[#This Row],[Female Voters]],"0.0%")</f>
        <v>0.0%</v>
      </c>
      <c r="Z10053" s="125" t="str">
        <f>IFERROR(Table1[[#This Row],[Male Ballots]]/Table1[[#This Row],[Male Voters]],"0.0%")</f>
        <v>0.0%</v>
      </c>
      <c r="AA10053" s="126" t="str">
        <f>IFERROR(Table1[[#This Row],[Total Ballots]]/Table1[[#This Row],[Total Voters]],"0.0%")</f>
        <v>0.0%</v>
      </c>
    </row>
    <row r="10054" spans="1:27" s="7" customFormat="1" x14ac:dyDescent="0.35">
      <c r="A10054" s="8" t="s">
        <v>35</v>
      </c>
      <c r="B10054" s="17">
        <v>2000</v>
      </c>
      <c r="C10054" s="16" t="s">
        <v>82</v>
      </c>
      <c r="D10054" s="17"/>
      <c r="E10054" s="35" t="s">
        <v>75</v>
      </c>
      <c r="F10054" s="35" t="s">
        <v>77</v>
      </c>
      <c r="G10054" s="51" t="s">
        <v>79</v>
      </c>
      <c r="H10054" s="10">
        <v>64896.889999999992</v>
      </c>
      <c r="I10054" s="10">
        <v>61681.899999999987</v>
      </c>
      <c r="J10054" s="53">
        <v>126578.76999999999</v>
      </c>
      <c r="K10054" s="55"/>
      <c r="L10054" s="57"/>
      <c r="M10054" s="57"/>
      <c r="N10054" s="59">
        <v>98352</v>
      </c>
      <c r="O10054" s="61"/>
      <c r="P10054" s="10"/>
      <c r="Q10054" s="10"/>
      <c r="R10054" s="11">
        <v>74671</v>
      </c>
      <c r="S10054" s="24">
        <f>Table1[[#This Row],[Female Voters]]/Table1[[#This Row],[Female Population]]</f>
        <v>0</v>
      </c>
      <c r="T10054" s="24">
        <f>Table1[[#This Row],[Male Voters]]/Table1[[#This Row],[Male Population]]</f>
        <v>0</v>
      </c>
      <c r="U10054" s="24">
        <f>Table1[[#This Row],[Total Voters]]/Table1[[#This Row],[Total Population]]</f>
        <v>0.77700233617375181</v>
      </c>
      <c r="V10054" s="24">
        <f>Table1[[#This Row],[Female Ballots]]/Table1[[#This Row],[Female Population]]</f>
        <v>0</v>
      </c>
      <c r="W10054" s="24">
        <f>Table1[[#This Row],[Male Ballots]]/Table1[[#This Row],[Male Population]]</f>
        <v>0</v>
      </c>
      <c r="X10054" s="24">
        <f>Table1[[#This Row],[Total Ballots]]/Table1[[#This Row],[Total Population]]</f>
        <v>0.58991725073643875</v>
      </c>
      <c r="Y10054" s="125" t="str">
        <f>IFERROR(Table1[[#This Row],[Female Ballots]]/Table1[[#This Row],[Female Voters]],"0.0%")</f>
        <v>0.0%</v>
      </c>
      <c r="Z10054" s="125" t="str">
        <f>IFERROR(Table1[[#This Row],[Male Ballots]]/Table1[[#This Row],[Male Voters]],"0.0%")</f>
        <v>0.0%</v>
      </c>
      <c r="AA10054" s="126">
        <f>IFERROR(Table1[[#This Row],[Total Ballots]]/Table1[[#This Row],[Total Voters]],"0.0%")</f>
        <v>0.75922197820074833</v>
      </c>
    </row>
    <row r="10055" spans="1:27" s="7" customFormat="1" x14ac:dyDescent="0.35">
      <c r="A10055" s="8" t="s">
        <v>35</v>
      </c>
      <c r="B10055" s="17">
        <v>2000</v>
      </c>
      <c r="C10055" s="16" t="s">
        <v>82</v>
      </c>
      <c r="D10055" s="17"/>
      <c r="E10055" s="35" t="s">
        <v>75</v>
      </c>
      <c r="F10055" s="35" t="s">
        <v>77</v>
      </c>
      <c r="G10055" s="51" t="s">
        <v>62</v>
      </c>
      <c r="H10055" s="10">
        <v>12147.96</v>
      </c>
      <c r="I10055" s="10">
        <v>11565.97</v>
      </c>
      <c r="J10055" s="53">
        <v>23713.93</v>
      </c>
      <c r="K10055" s="55"/>
      <c r="L10055" s="57"/>
      <c r="M10055" s="57"/>
      <c r="N10055" s="59"/>
      <c r="O10055" s="61"/>
      <c r="P10055" s="10"/>
      <c r="Q10055" s="10"/>
      <c r="R10055" s="11"/>
      <c r="S10055" s="24">
        <f>Table1[[#This Row],[Female Voters]]/Table1[[#This Row],[Female Population]]</f>
        <v>0</v>
      </c>
      <c r="T10055" s="24">
        <f>Table1[[#This Row],[Male Voters]]/Table1[[#This Row],[Male Population]]</f>
        <v>0</v>
      </c>
      <c r="U10055" s="24">
        <f>Table1[[#This Row],[Total Voters]]/Table1[[#This Row],[Total Population]]</f>
        <v>0</v>
      </c>
      <c r="V10055" s="24">
        <f>Table1[[#This Row],[Female Ballots]]/Table1[[#This Row],[Female Population]]</f>
        <v>0</v>
      </c>
      <c r="W10055" s="24">
        <f>Table1[[#This Row],[Male Ballots]]/Table1[[#This Row],[Male Population]]</f>
        <v>0</v>
      </c>
      <c r="X10055" s="24">
        <f>Table1[[#This Row],[Total Ballots]]/Table1[[#This Row],[Total Population]]</f>
        <v>0</v>
      </c>
      <c r="Y10055" s="125" t="str">
        <f>IFERROR(Table1[[#This Row],[Female Ballots]]/Table1[[#This Row],[Female Voters]],"0.0%")</f>
        <v>0.0%</v>
      </c>
      <c r="Z10055" s="125" t="str">
        <f>IFERROR(Table1[[#This Row],[Male Ballots]]/Table1[[#This Row],[Male Voters]],"0.0%")</f>
        <v>0.0%</v>
      </c>
      <c r="AA10055" s="126" t="str">
        <f>IFERROR(Table1[[#This Row],[Total Ballots]]/Table1[[#This Row],[Total Voters]],"0.0%")</f>
        <v>0.0%</v>
      </c>
    </row>
    <row r="10056" spans="1:27" s="7" customFormat="1" x14ac:dyDescent="0.35">
      <c r="A10056" s="8" t="s">
        <v>35</v>
      </c>
      <c r="B10056" s="17">
        <v>2000</v>
      </c>
      <c r="C10056" s="16" t="s">
        <v>82</v>
      </c>
      <c r="D10056" s="17"/>
      <c r="E10056" s="35" t="s">
        <v>75</v>
      </c>
      <c r="F10056" s="35" t="s">
        <v>77</v>
      </c>
      <c r="G10056" s="51" t="s">
        <v>63</v>
      </c>
      <c r="H10056" s="10">
        <v>10394.98</v>
      </c>
      <c r="I10056" s="10">
        <v>11033.98</v>
      </c>
      <c r="J10056" s="53">
        <v>21428.98</v>
      </c>
      <c r="K10056" s="55"/>
      <c r="L10056" s="57"/>
      <c r="M10056" s="57"/>
      <c r="N10056" s="59"/>
      <c r="O10056" s="61"/>
      <c r="P10056" s="10"/>
      <c r="Q10056" s="10"/>
      <c r="R10056" s="11"/>
      <c r="S10056" s="24">
        <f>Table1[[#This Row],[Female Voters]]/Table1[[#This Row],[Female Population]]</f>
        <v>0</v>
      </c>
      <c r="T10056" s="24">
        <f>Table1[[#This Row],[Male Voters]]/Table1[[#This Row],[Male Population]]</f>
        <v>0</v>
      </c>
      <c r="U10056" s="24">
        <f>Table1[[#This Row],[Total Voters]]/Table1[[#This Row],[Total Population]]</f>
        <v>0</v>
      </c>
      <c r="V10056" s="24">
        <f>Table1[[#This Row],[Female Ballots]]/Table1[[#This Row],[Female Population]]</f>
        <v>0</v>
      </c>
      <c r="W10056" s="24">
        <f>Table1[[#This Row],[Male Ballots]]/Table1[[#This Row],[Male Population]]</f>
        <v>0</v>
      </c>
      <c r="X10056" s="24">
        <f>Table1[[#This Row],[Total Ballots]]/Table1[[#This Row],[Total Population]]</f>
        <v>0</v>
      </c>
      <c r="Y10056" s="125" t="str">
        <f>IFERROR(Table1[[#This Row],[Female Ballots]]/Table1[[#This Row],[Female Voters]],"0.0%")</f>
        <v>0.0%</v>
      </c>
      <c r="Z10056" s="125" t="str">
        <f>IFERROR(Table1[[#This Row],[Male Ballots]]/Table1[[#This Row],[Male Voters]],"0.0%")</f>
        <v>0.0%</v>
      </c>
      <c r="AA10056" s="126" t="str">
        <f>IFERROR(Table1[[#This Row],[Total Ballots]]/Table1[[#This Row],[Total Voters]],"0.0%")</f>
        <v>0.0%</v>
      </c>
    </row>
    <row r="10057" spans="1:27" s="7" customFormat="1" x14ac:dyDescent="0.35">
      <c r="A10057" s="8" t="s">
        <v>35</v>
      </c>
      <c r="B10057" s="17">
        <v>2000</v>
      </c>
      <c r="C10057" s="16" t="s">
        <v>82</v>
      </c>
      <c r="D10057" s="17"/>
      <c r="E10057" s="35" t="s">
        <v>75</v>
      </c>
      <c r="F10057" s="35" t="s">
        <v>77</v>
      </c>
      <c r="G10057" s="51" t="s">
        <v>64</v>
      </c>
      <c r="H10057" s="10">
        <v>12401.98</v>
      </c>
      <c r="I10057" s="10">
        <v>12015.98</v>
      </c>
      <c r="J10057" s="53">
        <v>24417.97</v>
      </c>
      <c r="K10057" s="55"/>
      <c r="L10057" s="57"/>
      <c r="M10057" s="57"/>
      <c r="N10057" s="59"/>
      <c r="O10057" s="61"/>
      <c r="P10057" s="10"/>
      <c r="Q10057" s="10"/>
      <c r="R10057" s="11"/>
      <c r="S10057" s="24">
        <f>Table1[[#This Row],[Female Voters]]/Table1[[#This Row],[Female Population]]</f>
        <v>0</v>
      </c>
      <c r="T10057" s="24">
        <f>Table1[[#This Row],[Male Voters]]/Table1[[#This Row],[Male Population]]</f>
        <v>0</v>
      </c>
      <c r="U10057" s="24">
        <f>Table1[[#This Row],[Total Voters]]/Table1[[#This Row],[Total Population]]</f>
        <v>0</v>
      </c>
      <c r="V10057" s="24">
        <f>Table1[[#This Row],[Female Ballots]]/Table1[[#This Row],[Female Population]]</f>
        <v>0</v>
      </c>
      <c r="W10057" s="24">
        <f>Table1[[#This Row],[Male Ballots]]/Table1[[#This Row],[Male Population]]</f>
        <v>0</v>
      </c>
      <c r="X10057" s="24">
        <f>Table1[[#This Row],[Total Ballots]]/Table1[[#This Row],[Total Population]]</f>
        <v>0</v>
      </c>
      <c r="Y10057" s="125" t="str">
        <f>IFERROR(Table1[[#This Row],[Female Ballots]]/Table1[[#This Row],[Female Voters]],"0.0%")</f>
        <v>0.0%</v>
      </c>
      <c r="Z10057" s="125" t="str">
        <f>IFERROR(Table1[[#This Row],[Male Ballots]]/Table1[[#This Row],[Male Voters]],"0.0%")</f>
        <v>0.0%</v>
      </c>
      <c r="AA10057" s="126" t="str">
        <f>IFERROR(Table1[[#This Row],[Total Ballots]]/Table1[[#This Row],[Total Voters]],"0.0%")</f>
        <v>0.0%</v>
      </c>
    </row>
    <row r="10058" spans="1:27" s="7" customFormat="1" x14ac:dyDescent="0.35">
      <c r="A10058" s="8" t="s">
        <v>35</v>
      </c>
      <c r="B10058" s="17">
        <v>2000</v>
      </c>
      <c r="C10058" s="16" t="s">
        <v>82</v>
      </c>
      <c r="D10058" s="17"/>
      <c r="E10058" s="35" t="s">
        <v>75</v>
      </c>
      <c r="F10058" s="35" t="s">
        <v>77</v>
      </c>
      <c r="G10058" s="51" t="s">
        <v>65</v>
      </c>
      <c r="H10058" s="10">
        <v>12195.98</v>
      </c>
      <c r="I10058" s="10">
        <v>11823.98</v>
      </c>
      <c r="J10058" s="53">
        <v>24019.96</v>
      </c>
      <c r="K10058" s="55"/>
      <c r="L10058" s="57"/>
      <c r="M10058" s="57"/>
      <c r="N10058" s="59"/>
      <c r="O10058" s="61"/>
      <c r="P10058" s="10"/>
      <c r="Q10058" s="10"/>
      <c r="R10058" s="11"/>
      <c r="S10058" s="24">
        <f>Table1[[#This Row],[Female Voters]]/Table1[[#This Row],[Female Population]]</f>
        <v>0</v>
      </c>
      <c r="T10058" s="24">
        <f>Table1[[#This Row],[Male Voters]]/Table1[[#This Row],[Male Population]]</f>
        <v>0</v>
      </c>
      <c r="U10058" s="24">
        <f>Table1[[#This Row],[Total Voters]]/Table1[[#This Row],[Total Population]]</f>
        <v>0</v>
      </c>
      <c r="V10058" s="24">
        <f>Table1[[#This Row],[Female Ballots]]/Table1[[#This Row],[Female Population]]</f>
        <v>0</v>
      </c>
      <c r="W10058" s="24">
        <f>Table1[[#This Row],[Male Ballots]]/Table1[[#This Row],[Male Population]]</f>
        <v>0</v>
      </c>
      <c r="X10058" s="24">
        <f>Table1[[#This Row],[Total Ballots]]/Table1[[#This Row],[Total Population]]</f>
        <v>0</v>
      </c>
      <c r="Y10058" s="125" t="str">
        <f>IFERROR(Table1[[#This Row],[Female Ballots]]/Table1[[#This Row],[Female Voters]],"0.0%")</f>
        <v>0.0%</v>
      </c>
      <c r="Z10058" s="125" t="str">
        <f>IFERROR(Table1[[#This Row],[Male Ballots]]/Table1[[#This Row],[Male Voters]],"0.0%")</f>
        <v>0.0%</v>
      </c>
      <c r="AA10058" s="126" t="str">
        <f>IFERROR(Table1[[#This Row],[Total Ballots]]/Table1[[#This Row],[Total Voters]],"0.0%")</f>
        <v>0.0%</v>
      </c>
    </row>
    <row r="10059" spans="1:27" s="7" customFormat="1" x14ac:dyDescent="0.35">
      <c r="A10059" s="8" t="s">
        <v>35</v>
      </c>
      <c r="B10059" s="17">
        <v>2000</v>
      </c>
      <c r="C10059" s="16" t="s">
        <v>82</v>
      </c>
      <c r="D10059" s="17"/>
      <c r="E10059" s="35" t="s">
        <v>75</v>
      </c>
      <c r="F10059" s="35" t="s">
        <v>77</v>
      </c>
      <c r="G10059" s="51" t="s">
        <v>66</v>
      </c>
      <c r="H10059" s="10">
        <v>6784.99</v>
      </c>
      <c r="I10059" s="10">
        <v>6812.99</v>
      </c>
      <c r="J10059" s="53">
        <v>13597.98</v>
      </c>
      <c r="K10059" s="55"/>
      <c r="L10059" s="57"/>
      <c r="M10059" s="57"/>
      <c r="N10059" s="59"/>
      <c r="O10059" s="61"/>
      <c r="P10059" s="10"/>
      <c r="Q10059" s="10"/>
      <c r="R10059" s="11"/>
      <c r="S10059" s="24">
        <f>Table1[[#This Row],[Female Voters]]/Table1[[#This Row],[Female Population]]</f>
        <v>0</v>
      </c>
      <c r="T10059" s="24">
        <f>Table1[[#This Row],[Male Voters]]/Table1[[#This Row],[Male Population]]</f>
        <v>0</v>
      </c>
      <c r="U10059" s="24">
        <f>Table1[[#This Row],[Total Voters]]/Table1[[#This Row],[Total Population]]</f>
        <v>0</v>
      </c>
      <c r="V10059" s="24">
        <f>Table1[[#This Row],[Female Ballots]]/Table1[[#This Row],[Female Population]]</f>
        <v>0</v>
      </c>
      <c r="W10059" s="24">
        <f>Table1[[#This Row],[Male Ballots]]/Table1[[#This Row],[Male Population]]</f>
        <v>0</v>
      </c>
      <c r="X10059" s="24">
        <f>Table1[[#This Row],[Total Ballots]]/Table1[[#This Row],[Total Population]]</f>
        <v>0</v>
      </c>
      <c r="Y10059" s="125" t="str">
        <f>IFERROR(Table1[[#This Row],[Female Ballots]]/Table1[[#This Row],[Female Voters]],"0.0%")</f>
        <v>0.0%</v>
      </c>
      <c r="Z10059" s="125" t="str">
        <f>IFERROR(Table1[[#This Row],[Male Ballots]]/Table1[[#This Row],[Male Voters]],"0.0%")</f>
        <v>0.0%</v>
      </c>
      <c r="AA10059" s="126" t="str">
        <f>IFERROR(Table1[[#This Row],[Total Ballots]]/Table1[[#This Row],[Total Voters]],"0.0%")</f>
        <v>0.0%</v>
      </c>
    </row>
    <row r="10060" spans="1:27" s="7" customFormat="1" x14ac:dyDescent="0.35">
      <c r="A10060" s="8" t="s">
        <v>35</v>
      </c>
      <c r="B10060" s="17">
        <v>2000</v>
      </c>
      <c r="C10060" s="16" t="s">
        <v>82</v>
      </c>
      <c r="D10060" s="17"/>
      <c r="E10060" s="35" t="s">
        <v>75</v>
      </c>
      <c r="F10060" s="35" t="s">
        <v>77</v>
      </c>
      <c r="G10060" s="51" t="s">
        <v>67</v>
      </c>
      <c r="H10060" s="10">
        <v>10971</v>
      </c>
      <c r="I10060" s="10">
        <v>8429</v>
      </c>
      <c r="J10060" s="53">
        <v>19399.949999999997</v>
      </c>
      <c r="K10060" s="55"/>
      <c r="L10060" s="57"/>
      <c r="M10060" s="57"/>
      <c r="N10060" s="59"/>
      <c r="O10060" s="61"/>
      <c r="P10060" s="10"/>
      <c r="Q10060" s="10"/>
      <c r="R10060" s="11"/>
      <c r="S10060" s="24">
        <f>Table1[[#This Row],[Female Voters]]/Table1[[#This Row],[Female Population]]</f>
        <v>0</v>
      </c>
      <c r="T10060" s="24">
        <f>Table1[[#This Row],[Male Voters]]/Table1[[#This Row],[Male Population]]</f>
        <v>0</v>
      </c>
      <c r="U10060" s="24">
        <f>Table1[[#This Row],[Total Voters]]/Table1[[#This Row],[Total Population]]</f>
        <v>0</v>
      </c>
      <c r="V10060" s="24">
        <f>Table1[[#This Row],[Female Ballots]]/Table1[[#This Row],[Female Population]]</f>
        <v>0</v>
      </c>
      <c r="W10060" s="24">
        <f>Table1[[#This Row],[Male Ballots]]/Table1[[#This Row],[Male Population]]</f>
        <v>0</v>
      </c>
      <c r="X10060" s="24">
        <f>Table1[[#This Row],[Total Ballots]]/Table1[[#This Row],[Total Population]]</f>
        <v>0</v>
      </c>
      <c r="Y10060" s="125" t="str">
        <f>IFERROR(Table1[[#This Row],[Female Ballots]]/Table1[[#This Row],[Female Voters]],"0.0%")</f>
        <v>0.0%</v>
      </c>
      <c r="Z10060" s="125" t="str">
        <f>IFERROR(Table1[[#This Row],[Male Ballots]]/Table1[[#This Row],[Male Voters]],"0.0%")</f>
        <v>0.0%</v>
      </c>
      <c r="AA10060" s="126" t="str">
        <f>IFERROR(Table1[[#This Row],[Total Ballots]]/Table1[[#This Row],[Total Voters]],"0.0%")</f>
        <v>0.0%</v>
      </c>
    </row>
    <row r="10061" spans="1:27" s="7" customFormat="1" x14ac:dyDescent="0.35">
      <c r="A10061" s="8" t="s">
        <v>57</v>
      </c>
      <c r="B10061" s="17">
        <v>2000</v>
      </c>
      <c r="C10061" s="16" t="s">
        <v>82</v>
      </c>
      <c r="D10061" s="17"/>
      <c r="E10061" s="35" t="s">
        <v>73</v>
      </c>
      <c r="F10061" s="35" t="s">
        <v>77</v>
      </c>
      <c r="G10061" s="51" t="s">
        <v>79</v>
      </c>
      <c r="H10061" s="10">
        <v>16534.190000000002</v>
      </c>
      <c r="I10061" s="10">
        <v>16841.36</v>
      </c>
      <c r="J10061" s="53">
        <v>33375.550000000003</v>
      </c>
      <c r="K10061" s="55"/>
      <c r="L10061" s="57"/>
      <c r="M10061" s="57"/>
      <c r="N10061" s="59">
        <v>26280</v>
      </c>
      <c r="O10061" s="61"/>
      <c r="P10061" s="10"/>
      <c r="Q10061" s="10"/>
      <c r="R10061" s="11">
        <v>16408</v>
      </c>
      <c r="S10061" s="24">
        <f>Table1[[#This Row],[Female Voters]]/Table1[[#This Row],[Female Population]]</f>
        <v>0</v>
      </c>
      <c r="T10061" s="24">
        <f>Table1[[#This Row],[Male Voters]]/Table1[[#This Row],[Male Population]]</f>
        <v>0</v>
      </c>
      <c r="U10061" s="24">
        <f>Table1[[#This Row],[Total Voters]]/Table1[[#This Row],[Total Population]]</f>
        <v>0.78740275441153773</v>
      </c>
      <c r="V10061" s="24">
        <f>Table1[[#This Row],[Female Ballots]]/Table1[[#This Row],[Female Population]]</f>
        <v>0</v>
      </c>
      <c r="W10061" s="24">
        <f>Table1[[#This Row],[Male Ballots]]/Table1[[#This Row],[Male Population]]</f>
        <v>0</v>
      </c>
      <c r="X10061" s="24">
        <f>Table1[[#This Row],[Total Ballots]]/Table1[[#This Row],[Total Population]]</f>
        <v>0.49161736660519451</v>
      </c>
      <c r="Y10061" s="125" t="str">
        <f>IFERROR(Table1[[#This Row],[Female Ballots]]/Table1[[#This Row],[Female Voters]],"0.0%")</f>
        <v>0.0%</v>
      </c>
      <c r="Z10061" s="125" t="str">
        <f>IFERROR(Table1[[#This Row],[Male Ballots]]/Table1[[#This Row],[Male Voters]],"0.0%")</f>
        <v>0.0%</v>
      </c>
      <c r="AA10061" s="126">
        <f>IFERROR(Table1[[#This Row],[Total Ballots]]/Table1[[#This Row],[Total Voters]],"0.0%")</f>
        <v>0.62435312024353118</v>
      </c>
    </row>
    <row r="10062" spans="1:27" s="7" customFormat="1" x14ac:dyDescent="0.35">
      <c r="A10062" s="8" t="s">
        <v>57</v>
      </c>
      <c r="B10062" s="17">
        <v>2000</v>
      </c>
      <c r="C10062" s="16" t="s">
        <v>82</v>
      </c>
      <c r="D10062" s="17"/>
      <c r="E10062" s="35" t="s">
        <v>73</v>
      </c>
      <c r="F10062" s="35" t="s">
        <v>77</v>
      </c>
      <c r="G10062" s="51" t="s">
        <v>62</v>
      </c>
      <c r="H10062" s="10">
        <v>6461.84</v>
      </c>
      <c r="I10062" s="10">
        <v>6833.89</v>
      </c>
      <c r="J10062" s="53">
        <v>13295.72</v>
      </c>
      <c r="K10062" s="55"/>
      <c r="L10062" s="57"/>
      <c r="M10062" s="57"/>
      <c r="N10062" s="59"/>
      <c r="O10062" s="61"/>
      <c r="P10062" s="10"/>
      <c r="Q10062" s="10"/>
      <c r="R10062" s="11"/>
      <c r="S10062" s="24">
        <f>Table1[[#This Row],[Female Voters]]/Table1[[#This Row],[Female Population]]</f>
        <v>0</v>
      </c>
      <c r="T10062" s="24">
        <f>Table1[[#This Row],[Male Voters]]/Table1[[#This Row],[Male Population]]</f>
        <v>0</v>
      </c>
      <c r="U10062" s="24">
        <f>Table1[[#This Row],[Total Voters]]/Table1[[#This Row],[Total Population]]</f>
        <v>0</v>
      </c>
      <c r="V10062" s="24">
        <f>Table1[[#This Row],[Female Ballots]]/Table1[[#This Row],[Female Population]]</f>
        <v>0</v>
      </c>
      <c r="W10062" s="24">
        <f>Table1[[#This Row],[Male Ballots]]/Table1[[#This Row],[Male Population]]</f>
        <v>0</v>
      </c>
      <c r="X10062" s="24">
        <f>Table1[[#This Row],[Total Ballots]]/Table1[[#This Row],[Total Population]]</f>
        <v>0</v>
      </c>
      <c r="Y10062" s="125" t="str">
        <f>IFERROR(Table1[[#This Row],[Female Ballots]]/Table1[[#This Row],[Female Voters]],"0.0%")</f>
        <v>0.0%</v>
      </c>
      <c r="Z10062" s="125" t="str">
        <f>IFERROR(Table1[[#This Row],[Male Ballots]]/Table1[[#This Row],[Male Voters]],"0.0%")</f>
        <v>0.0%</v>
      </c>
      <c r="AA10062" s="126" t="str">
        <f>IFERROR(Table1[[#This Row],[Total Ballots]]/Table1[[#This Row],[Total Voters]],"0.0%")</f>
        <v>0.0%</v>
      </c>
    </row>
    <row r="10063" spans="1:27" s="7" customFormat="1" x14ac:dyDescent="0.35">
      <c r="A10063" s="8" t="s">
        <v>57</v>
      </c>
      <c r="B10063" s="17">
        <v>2000</v>
      </c>
      <c r="C10063" s="16" t="s">
        <v>82</v>
      </c>
      <c r="D10063" s="17"/>
      <c r="E10063" s="35" t="s">
        <v>73</v>
      </c>
      <c r="F10063" s="35" t="s">
        <v>77</v>
      </c>
      <c r="G10063" s="51" t="s">
        <v>63</v>
      </c>
      <c r="H10063" s="10">
        <v>2511.9499999999998</v>
      </c>
      <c r="I10063" s="10">
        <v>2845.02</v>
      </c>
      <c r="J10063" s="53">
        <v>5356.98</v>
      </c>
      <c r="K10063" s="55"/>
      <c r="L10063" s="57"/>
      <c r="M10063" s="57"/>
      <c r="N10063" s="59"/>
      <c r="O10063" s="61"/>
      <c r="P10063" s="10"/>
      <c r="Q10063" s="10"/>
      <c r="R10063" s="11"/>
      <c r="S10063" s="24">
        <f>Table1[[#This Row],[Female Voters]]/Table1[[#This Row],[Female Population]]</f>
        <v>0</v>
      </c>
      <c r="T10063" s="24">
        <f>Table1[[#This Row],[Male Voters]]/Table1[[#This Row],[Male Population]]</f>
        <v>0</v>
      </c>
      <c r="U10063" s="24">
        <f>Table1[[#This Row],[Total Voters]]/Table1[[#This Row],[Total Population]]</f>
        <v>0</v>
      </c>
      <c r="V10063" s="24">
        <f>Table1[[#This Row],[Female Ballots]]/Table1[[#This Row],[Female Population]]</f>
        <v>0</v>
      </c>
      <c r="W10063" s="24">
        <f>Table1[[#This Row],[Male Ballots]]/Table1[[#This Row],[Male Population]]</f>
        <v>0</v>
      </c>
      <c r="X10063" s="24">
        <f>Table1[[#This Row],[Total Ballots]]/Table1[[#This Row],[Total Population]]</f>
        <v>0</v>
      </c>
      <c r="Y10063" s="125" t="str">
        <f>IFERROR(Table1[[#This Row],[Female Ballots]]/Table1[[#This Row],[Female Voters]],"0.0%")</f>
        <v>0.0%</v>
      </c>
      <c r="Z10063" s="125" t="str">
        <f>IFERROR(Table1[[#This Row],[Male Ballots]]/Table1[[#This Row],[Male Voters]],"0.0%")</f>
        <v>0.0%</v>
      </c>
      <c r="AA10063" s="126" t="str">
        <f>IFERROR(Table1[[#This Row],[Total Ballots]]/Table1[[#This Row],[Total Voters]],"0.0%")</f>
        <v>0.0%</v>
      </c>
    </row>
    <row r="10064" spans="1:27" s="7" customFormat="1" x14ac:dyDescent="0.35">
      <c r="A10064" s="8" t="s">
        <v>57</v>
      </c>
      <c r="B10064" s="17">
        <v>2000</v>
      </c>
      <c r="C10064" s="16" t="s">
        <v>82</v>
      </c>
      <c r="D10064" s="17"/>
      <c r="E10064" s="35" t="s">
        <v>73</v>
      </c>
      <c r="F10064" s="35" t="s">
        <v>77</v>
      </c>
      <c r="G10064" s="51" t="s">
        <v>64</v>
      </c>
      <c r="H10064" s="10">
        <v>2245.83</v>
      </c>
      <c r="I10064" s="10">
        <v>2193.86</v>
      </c>
      <c r="J10064" s="53">
        <v>4439.6900000000005</v>
      </c>
      <c r="K10064" s="55"/>
      <c r="L10064" s="57"/>
      <c r="M10064" s="57"/>
      <c r="N10064" s="59"/>
      <c r="O10064" s="61"/>
      <c r="P10064" s="10"/>
      <c r="Q10064" s="10"/>
      <c r="R10064" s="11"/>
      <c r="S10064" s="24">
        <f>Table1[[#This Row],[Female Voters]]/Table1[[#This Row],[Female Population]]</f>
        <v>0</v>
      </c>
      <c r="T10064" s="24">
        <f>Table1[[#This Row],[Male Voters]]/Table1[[#This Row],[Male Population]]</f>
        <v>0</v>
      </c>
      <c r="U10064" s="24">
        <f>Table1[[#This Row],[Total Voters]]/Table1[[#This Row],[Total Population]]</f>
        <v>0</v>
      </c>
      <c r="V10064" s="24">
        <f>Table1[[#This Row],[Female Ballots]]/Table1[[#This Row],[Female Population]]</f>
        <v>0</v>
      </c>
      <c r="W10064" s="24">
        <f>Table1[[#This Row],[Male Ballots]]/Table1[[#This Row],[Male Population]]</f>
        <v>0</v>
      </c>
      <c r="X10064" s="24">
        <f>Table1[[#This Row],[Total Ballots]]/Table1[[#This Row],[Total Population]]</f>
        <v>0</v>
      </c>
      <c r="Y10064" s="125" t="str">
        <f>IFERROR(Table1[[#This Row],[Female Ballots]]/Table1[[#This Row],[Female Voters]],"0.0%")</f>
        <v>0.0%</v>
      </c>
      <c r="Z10064" s="125" t="str">
        <f>IFERROR(Table1[[#This Row],[Male Ballots]]/Table1[[#This Row],[Male Voters]],"0.0%")</f>
        <v>0.0%</v>
      </c>
      <c r="AA10064" s="126" t="str">
        <f>IFERROR(Table1[[#This Row],[Total Ballots]]/Table1[[#This Row],[Total Voters]],"0.0%")</f>
        <v>0.0%</v>
      </c>
    </row>
    <row r="10065" spans="1:27" s="7" customFormat="1" x14ac:dyDescent="0.35">
      <c r="A10065" s="8" t="s">
        <v>57</v>
      </c>
      <c r="B10065" s="17">
        <v>2000</v>
      </c>
      <c r="C10065" s="16" t="s">
        <v>82</v>
      </c>
      <c r="D10065" s="17"/>
      <c r="E10065" s="35" t="s">
        <v>73</v>
      </c>
      <c r="F10065" s="35" t="s">
        <v>77</v>
      </c>
      <c r="G10065" s="51" t="s">
        <v>65</v>
      </c>
      <c r="H10065" s="10">
        <v>1924.86</v>
      </c>
      <c r="I10065" s="10">
        <v>1982.85</v>
      </c>
      <c r="J10065" s="53">
        <v>3907.72</v>
      </c>
      <c r="K10065" s="55"/>
      <c r="L10065" s="57"/>
      <c r="M10065" s="57"/>
      <c r="N10065" s="59"/>
      <c r="O10065" s="61"/>
      <c r="P10065" s="10"/>
      <c r="Q10065" s="10"/>
      <c r="R10065" s="11"/>
      <c r="S10065" s="24">
        <f>Table1[[#This Row],[Female Voters]]/Table1[[#This Row],[Female Population]]</f>
        <v>0</v>
      </c>
      <c r="T10065" s="24">
        <f>Table1[[#This Row],[Male Voters]]/Table1[[#This Row],[Male Population]]</f>
        <v>0</v>
      </c>
      <c r="U10065" s="24">
        <f>Table1[[#This Row],[Total Voters]]/Table1[[#This Row],[Total Population]]</f>
        <v>0</v>
      </c>
      <c r="V10065" s="24">
        <f>Table1[[#This Row],[Female Ballots]]/Table1[[#This Row],[Female Population]]</f>
        <v>0</v>
      </c>
      <c r="W10065" s="24">
        <f>Table1[[#This Row],[Male Ballots]]/Table1[[#This Row],[Male Population]]</f>
        <v>0</v>
      </c>
      <c r="X10065" s="24">
        <f>Table1[[#This Row],[Total Ballots]]/Table1[[#This Row],[Total Population]]</f>
        <v>0</v>
      </c>
      <c r="Y10065" s="125" t="str">
        <f>IFERROR(Table1[[#This Row],[Female Ballots]]/Table1[[#This Row],[Female Voters]],"0.0%")</f>
        <v>0.0%</v>
      </c>
      <c r="Z10065" s="125" t="str">
        <f>IFERROR(Table1[[#This Row],[Male Ballots]]/Table1[[#This Row],[Male Voters]],"0.0%")</f>
        <v>0.0%</v>
      </c>
      <c r="AA10065" s="126" t="str">
        <f>IFERROR(Table1[[#This Row],[Total Ballots]]/Table1[[#This Row],[Total Voters]],"0.0%")</f>
        <v>0.0%</v>
      </c>
    </row>
    <row r="10066" spans="1:27" s="7" customFormat="1" x14ac:dyDescent="0.35">
      <c r="A10066" s="8" t="s">
        <v>57</v>
      </c>
      <c r="B10066" s="17">
        <v>2000</v>
      </c>
      <c r="C10066" s="16" t="s">
        <v>82</v>
      </c>
      <c r="D10066" s="17"/>
      <c r="E10066" s="35" t="s">
        <v>73</v>
      </c>
      <c r="F10066" s="35" t="s">
        <v>77</v>
      </c>
      <c r="G10066" s="51" t="s">
        <v>66</v>
      </c>
      <c r="H10066" s="10">
        <v>1334.89</v>
      </c>
      <c r="I10066" s="10">
        <v>1275.8900000000001</v>
      </c>
      <c r="J10066" s="53">
        <v>2610.7800000000002</v>
      </c>
      <c r="K10066" s="55"/>
      <c r="L10066" s="57"/>
      <c r="M10066" s="57"/>
      <c r="N10066" s="59"/>
      <c r="O10066" s="61"/>
      <c r="P10066" s="10"/>
      <c r="Q10066" s="10"/>
      <c r="R10066" s="11"/>
      <c r="S10066" s="24">
        <f>Table1[[#This Row],[Female Voters]]/Table1[[#This Row],[Female Population]]</f>
        <v>0</v>
      </c>
      <c r="T10066" s="24">
        <f>Table1[[#This Row],[Male Voters]]/Table1[[#This Row],[Male Population]]</f>
        <v>0</v>
      </c>
      <c r="U10066" s="24">
        <f>Table1[[#This Row],[Total Voters]]/Table1[[#This Row],[Total Population]]</f>
        <v>0</v>
      </c>
      <c r="V10066" s="24">
        <f>Table1[[#This Row],[Female Ballots]]/Table1[[#This Row],[Female Population]]</f>
        <v>0</v>
      </c>
      <c r="W10066" s="24">
        <f>Table1[[#This Row],[Male Ballots]]/Table1[[#This Row],[Male Population]]</f>
        <v>0</v>
      </c>
      <c r="X10066" s="24">
        <f>Table1[[#This Row],[Total Ballots]]/Table1[[#This Row],[Total Population]]</f>
        <v>0</v>
      </c>
      <c r="Y10066" s="125" t="str">
        <f>IFERROR(Table1[[#This Row],[Female Ballots]]/Table1[[#This Row],[Female Voters]],"0.0%")</f>
        <v>0.0%</v>
      </c>
      <c r="Z10066" s="125" t="str">
        <f>IFERROR(Table1[[#This Row],[Male Ballots]]/Table1[[#This Row],[Male Voters]],"0.0%")</f>
        <v>0.0%</v>
      </c>
      <c r="AA10066" s="126" t="str">
        <f>IFERROR(Table1[[#This Row],[Total Ballots]]/Table1[[#This Row],[Total Voters]],"0.0%")</f>
        <v>0.0%</v>
      </c>
    </row>
    <row r="10067" spans="1:27" s="7" customFormat="1" x14ac:dyDescent="0.35">
      <c r="A10067" s="8" t="s">
        <v>57</v>
      </c>
      <c r="B10067" s="17">
        <v>2000</v>
      </c>
      <c r="C10067" s="16" t="s">
        <v>82</v>
      </c>
      <c r="D10067" s="17"/>
      <c r="E10067" s="35" t="s">
        <v>73</v>
      </c>
      <c r="F10067" s="35" t="s">
        <v>77</v>
      </c>
      <c r="G10067" s="51" t="s">
        <v>67</v>
      </c>
      <c r="H10067" s="10">
        <v>2054.8199999999997</v>
      </c>
      <c r="I10067" s="10">
        <v>1709.85</v>
      </c>
      <c r="J10067" s="53">
        <v>3764.66</v>
      </c>
      <c r="K10067" s="55"/>
      <c r="L10067" s="57"/>
      <c r="M10067" s="57"/>
      <c r="N10067" s="59"/>
      <c r="O10067" s="61"/>
      <c r="P10067" s="10"/>
      <c r="Q10067" s="10"/>
      <c r="R10067" s="11"/>
      <c r="S10067" s="24">
        <f>Table1[[#This Row],[Female Voters]]/Table1[[#This Row],[Female Population]]</f>
        <v>0</v>
      </c>
      <c r="T10067" s="24">
        <f>Table1[[#This Row],[Male Voters]]/Table1[[#This Row],[Male Population]]</f>
        <v>0</v>
      </c>
      <c r="U10067" s="24">
        <f>Table1[[#This Row],[Total Voters]]/Table1[[#This Row],[Total Population]]</f>
        <v>0</v>
      </c>
      <c r="V10067" s="24">
        <f>Table1[[#This Row],[Female Ballots]]/Table1[[#This Row],[Female Population]]</f>
        <v>0</v>
      </c>
      <c r="W10067" s="24">
        <f>Table1[[#This Row],[Male Ballots]]/Table1[[#This Row],[Male Population]]</f>
        <v>0</v>
      </c>
      <c r="X10067" s="24">
        <f>Table1[[#This Row],[Total Ballots]]/Table1[[#This Row],[Total Population]]</f>
        <v>0</v>
      </c>
      <c r="Y10067" s="125" t="str">
        <f>IFERROR(Table1[[#This Row],[Female Ballots]]/Table1[[#This Row],[Female Voters]],"0.0%")</f>
        <v>0.0%</v>
      </c>
      <c r="Z10067" s="125" t="str">
        <f>IFERROR(Table1[[#This Row],[Male Ballots]]/Table1[[#This Row],[Male Voters]],"0.0%")</f>
        <v>0.0%</v>
      </c>
      <c r="AA10067" s="126" t="str">
        <f>IFERROR(Table1[[#This Row],[Total Ballots]]/Table1[[#This Row],[Total Voters]],"0.0%")</f>
        <v>0.0%</v>
      </c>
    </row>
    <row r="10068" spans="1:27" s="7" customFormat="1" x14ac:dyDescent="0.35">
      <c r="A10068" s="8" t="s">
        <v>58</v>
      </c>
      <c r="B10068" s="17">
        <v>2000</v>
      </c>
      <c r="C10068" s="16" t="s">
        <v>82</v>
      </c>
      <c r="D10068" s="17" t="s">
        <v>69</v>
      </c>
      <c r="E10068" s="35" t="s">
        <v>74</v>
      </c>
      <c r="F10068" s="35" t="s">
        <v>77</v>
      </c>
      <c r="G10068" s="51" t="s">
        <v>79</v>
      </c>
      <c r="H10068" s="10">
        <v>77043.22</v>
      </c>
      <c r="I10068" s="10">
        <v>74787.05</v>
      </c>
      <c r="J10068" s="53">
        <v>151830.28</v>
      </c>
      <c r="K10068" s="55"/>
      <c r="L10068" s="57"/>
      <c r="M10068" s="57"/>
      <c r="N10068" s="59">
        <v>93008</v>
      </c>
      <c r="O10068" s="61"/>
      <c r="P10068" s="10"/>
      <c r="Q10068" s="10"/>
      <c r="R10068" s="11">
        <v>70606</v>
      </c>
      <c r="S10068" s="24">
        <f>Table1[[#This Row],[Female Voters]]/Table1[[#This Row],[Female Population]]</f>
        <v>0</v>
      </c>
      <c r="T10068" s="24">
        <f>Table1[[#This Row],[Male Voters]]/Table1[[#This Row],[Male Population]]</f>
        <v>0</v>
      </c>
      <c r="U10068" s="24">
        <f>Table1[[#This Row],[Total Voters]]/Table1[[#This Row],[Total Population]]</f>
        <v>0.61257872935490865</v>
      </c>
      <c r="V10068" s="24">
        <f>Table1[[#This Row],[Female Ballots]]/Table1[[#This Row],[Female Population]]</f>
        <v>0</v>
      </c>
      <c r="W10068" s="24">
        <f>Table1[[#This Row],[Male Ballots]]/Table1[[#This Row],[Male Population]]</f>
        <v>0</v>
      </c>
      <c r="X10068" s="24">
        <f>Table1[[#This Row],[Total Ballots]]/Table1[[#This Row],[Total Population]]</f>
        <v>0.46503240328609025</v>
      </c>
      <c r="Y10068" s="125" t="str">
        <f>IFERROR(Table1[[#This Row],[Female Ballots]]/Table1[[#This Row],[Female Voters]],"0.0%")</f>
        <v>0.0%</v>
      </c>
      <c r="Z10068" s="125" t="str">
        <f>IFERROR(Table1[[#This Row],[Male Ballots]]/Table1[[#This Row],[Male Voters]],"0.0%")</f>
        <v>0.0%</v>
      </c>
      <c r="AA10068" s="126">
        <f>IFERROR(Table1[[#This Row],[Total Ballots]]/Table1[[#This Row],[Total Voters]],"0.0%")</f>
        <v>0.75913899879580249</v>
      </c>
    </row>
    <row r="10069" spans="1:27" s="7" customFormat="1" x14ac:dyDescent="0.35">
      <c r="A10069" s="8" t="s">
        <v>58</v>
      </c>
      <c r="B10069" s="17">
        <v>2000</v>
      </c>
      <c r="C10069" s="16" t="s">
        <v>82</v>
      </c>
      <c r="D10069" s="17" t="s">
        <v>69</v>
      </c>
      <c r="E10069" s="35" t="s">
        <v>74</v>
      </c>
      <c r="F10069" s="35" t="s">
        <v>77</v>
      </c>
      <c r="G10069" s="51" t="s">
        <v>62</v>
      </c>
      <c r="H10069" s="10">
        <v>10390.959999999999</v>
      </c>
      <c r="I10069" s="10">
        <v>11488.92</v>
      </c>
      <c r="J10069" s="53">
        <v>21879.879999999997</v>
      </c>
      <c r="K10069" s="55"/>
      <c r="L10069" s="57"/>
      <c r="M10069" s="57"/>
      <c r="N10069" s="59"/>
      <c r="O10069" s="61"/>
      <c r="P10069" s="10"/>
      <c r="Q10069" s="10"/>
      <c r="R10069" s="11"/>
      <c r="S10069" s="24">
        <f>Table1[[#This Row],[Female Voters]]/Table1[[#This Row],[Female Population]]</f>
        <v>0</v>
      </c>
      <c r="T10069" s="24">
        <f>Table1[[#This Row],[Male Voters]]/Table1[[#This Row],[Male Population]]</f>
        <v>0</v>
      </c>
      <c r="U10069" s="24">
        <f>Table1[[#This Row],[Total Voters]]/Table1[[#This Row],[Total Population]]</f>
        <v>0</v>
      </c>
      <c r="V10069" s="24">
        <f>Table1[[#This Row],[Female Ballots]]/Table1[[#This Row],[Female Population]]</f>
        <v>0</v>
      </c>
      <c r="W10069" s="24">
        <f>Table1[[#This Row],[Male Ballots]]/Table1[[#This Row],[Male Population]]</f>
        <v>0</v>
      </c>
      <c r="X10069" s="24">
        <f>Table1[[#This Row],[Total Ballots]]/Table1[[#This Row],[Total Population]]</f>
        <v>0</v>
      </c>
      <c r="Y10069" s="125" t="str">
        <f>IFERROR(Table1[[#This Row],[Female Ballots]]/Table1[[#This Row],[Female Voters]],"0.0%")</f>
        <v>0.0%</v>
      </c>
      <c r="Z10069" s="125" t="str">
        <f>IFERROR(Table1[[#This Row],[Male Ballots]]/Table1[[#This Row],[Male Voters]],"0.0%")</f>
        <v>0.0%</v>
      </c>
      <c r="AA10069" s="126" t="str">
        <f>IFERROR(Table1[[#This Row],[Total Ballots]]/Table1[[#This Row],[Total Voters]],"0.0%")</f>
        <v>0.0%</v>
      </c>
    </row>
    <row r="10070" spans="1:27" s="7" customFormat="1" x14ac:dyDescent="0.35">
      <c r="A10070" s="8" t="s">
        <v>58</v>
      </c>
      <c r="B10070" s="17">
        <v>2000</v>
      </c>
      <c r="C10070" s="16" t="s">
        <v>82</v>
      </c>
      <c r="D10070" s="17" t="s">
        <v>69</v>
      </c>
      <c r="E10070" s="35" t="s">
        <v>74</v>
      </c>
      <c r="F10070" s="35" t="s">
        <v>77</v>
      </c>
      <c r="G10070" s="51" t="s">
        <v>63</v>
      </c>
      <c r="H10070" s="10">
        <v>14534.939999999999</v>
      </c>
      <c r="I10070" s="10">
        <v>15177.92</v>
      </c>
      <c r="J10070" s="53">
        <v>29712.86</v>
      </c>
      <c r="K10070" s="55"/>
      <c r="L10070" s="57"/>
      <c r="M10070" s="57"/>
      <c r="N10070" s="59"/>
      <c r="O10070" s="61"/>
      <c r="P10070" s="10"/>
      <c r="Q10070" s="10"/>
      <c r="R10070" s="11"/>
      <c r="S10070" s="24">
        <f>Table1[[#This Row],[Female Voters]]/Table1[[#This Row],[Female Population]]</f>
        <v>0</v>
      </c>
      <c r="T10070" s="24">
        <f>Table1[[#This Row],[Male Voters]]/Table1[[#This Row],[Male Population]]</f>
        <v>0</v>
      </c>
      <c r="U10070" s="24">
        <f>Table1[[#This Row],[Total Voters]]/Table1[[#This Row],[Total Population]]</f>
        <v>0</v>
      </c>
      <c r="V10070" s="24">
        <f>Table1[[#This Row],[Female Ballots]]/Table1[[#This Row],[Female Population]]</f>
        <v>0</v>
      </c>
      <c r="W10070" s="24">
        <f>Table1[[#This Row],[Male Ballots]]/Table1[[#This Row],[Male Population]]</f>
        <v>0</v>
      </c>
      <c r="X10070" s="24">
        <f>Table1[[#This Row],[Total Ballots]]/Table1[[#This Row],[Total Population]]</f>
        <v>0</v>
      </c>
      <c r="Y10070" s="125" t="str">
        <f>IFERROR(Table1[[#This Row],[Female Ballots]]/Table1[[#This Row],[Female Voters]],"0.0%")</f>
        <v>0.0%</v>
      </c>
      <c r="Z10070" s="125" t="str">
        <f>IFERROR(Table1[[#This Row],[Male Ballots]]/Table1[[#This Row],[Male Voters]],"0.0%")</f>
        <v>0.0%</v>
      </c>
      <c r="AA10070" s="126" t="str">
        <f>IFERROR(Table1[[#This Row],[Total Ballots]]/Table1[[#This Row],[Total Voters]],"0.0%")</f>
        <v>0.0%</v>
      </c>
    </row>
    <row r="10071" spans="1:27" s="7" customFormat="1" x14ac:dyDescent="0.35">
      <c r="A10071" s="8" t="s">
        <v>58</v>
      </c>
      <c r="B10071" s="17">
        <v>2000</v>
      </c>
      <c r="C10071" s="16" t="s">
        <v>82</v>
      </c>
      <c r="D10071" s="17" t="s">
        <v>69</v>
      </c>
      <c r="E10071" s="35" t="s">
        <v>74</v>
      </c>
      <c r="F10071" s="35" t="s">
        <v>77</v>
      </c>
      <c r="G10071" s="51" t="s">
        <v>64</v>
      </c>
      <c r="H10071" s="10">
        <v>15574.02</v>
      </c>
      <c r="I10071" s="10">
        <v>15925</v>
      </c>
      <c r="J10071" s="53">
        <v>31499.02</v>
      </c>
      <c r="K10071" s="55"/>
      <c r="L10071" s="57"/>
      <c r="M10071" s="57"/>
      <c r="N10071" s="59"/>
      <c r="O10071" s="61"/>
      <c r="P10071" s="10"/>
      <c r="Q10071" s="10"/>
      <c r="R10071" s="11"/>
      <c r="S10071" s="24">
        <f>Table1[[#This Row],[Female Voters]]/Table1[[#This Row],[Female Population]]</f>
        <v>0</v>
      </c>
      <c r="T10071" s="24">
        <f>Table1[[#This Row],[Male Voters]]/Table1[[#This Row],[Male Population]]</f>
        <v>0</v>
      </c>
      <c r="U10071" s="24">
        <f>Table1[[#This Row],[Total Voters]]/Table1[[#This Row],[Total Population]]</f>
        <v>0</v>
      </c>
      <c r="V10071" s="24">
        <f>Table1[[#This Row],[Female Ballots]]/Table1[[#This Row],[Female Population]]</f>
        <v>0</v>
      </c>
      <c r="W10071" s="24">
        <f>Table1[[#This Row],[Male Ballots]]/Table1[[#This Row],[Male Population]]</f>
        <v>0</v>
      </c>
      <c r="X10071" s="24">
        <f>Table1[[#This Row],[Total Ballots]]/Table1[[#This Row],[Total Population]]</f>
        <v>0</v>
      </c>
      <c r="Y10071" s="125" t="str">
        <f>IFERROR(Table1[[#This Row],[Female Ballots]]/Table1[[#This Row],[Female Voters]],"0.0%")</f>
        <v>0.0%</v>
      </c>
      <c r="Z10071" s="125" t="str">
        <f>IFERROR(Table1[[#This Row],[Male Ballots]]/Table1[[#This Row],[Male Voters]],"0.0%")</f>
        <v>0.0%</v>
      </c>
      <c r="AA10071" s="126" t="str">
        <f>IFERROR(Table1[[#This Row],[Total Ballots]]/Table1[[#This Row],[Total Voters]],"0.0%")</f>
        <v>0.0%</v>
      </c>
    </row>
    <row r="10072" spans="1:27" s="7" customFormat="1" x14ac:dyDescent="0.35">
      <c r="A10072" s="8" t="s">
        <v>58</v>
      </c>
      <c r="B10072" s="17">
        <v>2000</v>
      </c>
      <c r="C10072" s="16" t="s">
        <v>82</v>
      </c>
      <c r="D10072" s="17" t="s">
        <v>69</v>
      </c>
      <c r="E10072" s="35" t="s">
        <v>74</v>
      </c>
      <c r="F10072" s="35" t="s">
        <v>77</v>
      </c>
      <c r="G10072" s="51" t="s">
        <v>65</v>
      </c>
      <c r="H10072" s="10">
        <v>13425.06</v>
      </c>
      <c r="I10072" s="10">
        <v>13215.05</v>
      </c>
      <c r="J10072" s="53">
        <v>26640.11</v>
      </c>
      <c r="K10072" s="55"/>
      <c r="L10072" s="57"/>
      <c r="M10072" s="57"/>
      <c r="N10072" s="59"/>
      <c r="O10072" s="61"/>
      <c r="P10072" s="10"/>
      <c r="Q10072" s="10"/>
      <c r="R10072" s="11"/>
      <c r="S10072" s="24">
        <f>Table1[[#This Row],[Female Voters]]/Table1[[#This Row],[Female Population]]</f>
        <v>0</v>
      </c>
      <c r="T10072" s="24">
        <f>Table1[[#This Row],[Male Voters]]/Table1[[#This Row],[Male Population]]</f>
        <v>0</v>
      </c>
      <c r="U10072" s="24">
        <f>Table1[[#This Row],[Total Voters]]/Table1[[#This Row],[Total Population]]</f>
        <v>0</v>
      </c>
      <c r="V10072" s="24">
        <f>Table1[[#This Row],[Female Ballots]]/Table1[[#This Row],[Female Population]]</f>
        <v>0</v>
      </c>
      <c r="W10072" s="24">
        <f>Table1[[#This Row],[Male Ballots]]/Table1[[#This Row],[Male Population]]</f>
        <v>0</v>
      </c>
      <c r="X10072" s="24">
        <f>Table1[[#This Row],[Total Ballots]]/Table1[[#This Row],[Total Population]]</f>
        <v>0</v>
      </c>
      <c r="Y10072" s="125" t="str">
        <f>IFERROR(Table1[[#This Row],[Female Ballots]]/Table1[[#This Row],[Female Voters]],"0.0%")</f>
        <v>0.0%</v>
      </c>
      <c r="Z10072" s="125" t="str">
        <f>IFERROR(Table1[[#This Row],[Male Ballots]]/Table1[[#This Row],[Male Voters]],"0.0%")</f>
        <v>0.0%</v>
      </c>
      <c r="AA10072" s="126" t="str">
        <f>IFERROR(Table1[[#This Row],[Total Ballots]]/Table1[[#This Row],[Total Voters]],"0.0%")</f>
        <v>0.0%</v>
      </c>
    </row>
    <row r="10073" spans="1:27" s="7" customFormat="1" x14ac:dyDescent="0.35">
      <c r="A10073" s="8" t="s">
        <v>58</v>
      </c>
      <c r="B10073" s="17">
        <v>2000</v>
      </c>
      <c r="C10073" s="16" t="s">
        <v>82</v>
      </c>
      <c r="D10073" s="17" t="s">
        <v>69</v>
      </c>
      <c r="E10073" s="35" t="s">
        <v>74</v>
      </c>
      <c r="F10073" s="35" t="s">
        <v>77</v>
      </c>
      <c r="G10073" s="51" t="s">
        <v>66</v>
      </c>
      <c r="H10073" s="10">
        <v>8670.07</v>
      </c>
      <c r="I10073" s="10">
        <v>8507.0499999999993</v>
      </c>
      <c r="J10073" s="53">
        <v>17177.12</v>
      </c>
      <c r="K10073" s="55"/>
      <c r="L10073" s="57"/>
      <c r="M10073" s="57"/>
      <c r="N10073" s="59"/>
      <c r="O10073" s="61"/>
      <c r="P10073" s="10"/>
      <c r="Q10073" s="10"/>
      <c r="R10073" s="11"/>
      <c r="S10073" s="24">
        <f>Table1[[#This Row],[Female Voters]]/Table1[[#This Row],[Female Population]]</f>
        <v>0</v>
      </c>
      <c r="T10073" s="24">
        <f>Table1[[#This Row],[Male Voters]]/Table1[[#This Row],[Male Population]]</f>
        <v>0</v>
      </c>
      <c r="U10073" s="24">
        <f>Table1[[#This Row],[Total Voters]]/Table1[[#This Row],[Total Population]]</f>
        <v>0</v>
      </c>
      <c r="V10073" s="24">
        <f>Table1[[#This Row],[Female Ballots]]/Table1[[#This Row],[Female Population]]</f>
        <v>0</v>
      </c>
      <c r="W10073" s="24">
        <f>Table1[[#This Row],[Male Ballots]]/Table1[[#This Row],[Male Population]]</f>
        <v>0</v>
      </c>
      <c r="X10073" s="24">
        <f>Table1[[#This Row],[Total Ballots]]/Table1[[#This Row],[Total Population]]</f>
        <v>0</v>
      </c>
      <c r="Y10073" s="125" t="str">
        <f>IFERROR(Table1[[#This Row],[Female Ballots]]/Table1[[#This Row],[Female Voters]],"0.0%")</f>
        <v>0.0%</v>
      </c>
      <c r="Z10073" s="125" t="str">
        <f>IFERROR(Table1[[#This Row],[Male Ballots]]/Table1[[#This Row],[Male Voters]],"0.0%")</f>
        <v>0.0%</v>
      </c>
      <c r="AA10073" s="126" t="str">
        <f>IFERROR(Table1[[#This Row],[Total Ballots]]/Table1[[#This Row],[Total Voters]],"0.0%")</f>
        <v>0.0%</v>
      </c>
    </row>
    <row r="10074" spans="1:27" s="7" customFormat="1" x14ac:dyDescent="0.35">
      <c r="A10074" s="8" t="s">
        <v>58</v>
      </c>
      <c r="B10074" s="17">
        <v>2000</v>
      </c>
      <c r="C10074" s="16" t="s">
        <v>82</v>
      </c>
      <c r="D10074" s="17" t="s">
        <v>69</v>
      </c>
      <c r="E10074" s="35" t="s">
        <v>74</v>
      </c>
      <c r="F10074" s="35" t="s">
        <v>77</v>
      </c>
      <c r="G10074" s="51" t="s">
        <v>67</v>
      </c>
      <c r="H10074" s="10">
        <v>14448.170000000002</v>
      </c>
      <c r="I10074" s="10">
        <v>10473.11</v>
      </c>
      <c r="J10074" s="53">
        <v>24921.29</v>
      </c>
      <c r="K10074" s="55"/>
      <c r="L10074" s="57"/>
      <c r="M10074" s="57"/>
      <c r="N10074" s="59"/>
      <c r="O10074" s="61"/>
      <c r="P10074" s="10"/>
      <c r="Q10074" s="10"/>
      <c r="R10074" s="11"/>
      <c r="S10074" s="24">
        <f>Table1[[#This Row],[Female Voters]]/Table1[[#This Row],[Female Population]]</f>
        <v>0</v>
      </c>
      <c r="T10074" s="24">
        <f>Table1[[#This Row],[Male Voters]]/Table1[[#This Row],[Male Population]]</f>
        <v>0</v>
      </c>
      <c r="U10074" s="24">
        <f>Table1[[#This Row],[Total Voters]]/Table1[[#This Row],[Total Population]]</f>
        <v>0</v>
      </c>
      <c r="V10074" s="24">
        <f>Table1[[#This Row],[Female Ballots]]/Table1[[#This Row],[Female Population]]</f>
        <v>0</v>
      </c>
      <c r="W10074" s="24">
        <f>Table1[[#This Row],[Male Ballots]]/Table1[[#This Row],[Male Population]]</f>
        <v>0</v>
      </c>
      <c r="X10074" s="24">
        <f>Table1[[#This Row],[Total Ballots]]/Table1[[#This Row],[Total Population]]</f>
        <v>0</v>
      </c>
      <c r="Y10074" s="125" t="str">
        <f>IFERROR(Table1[[#This Row],[Female Ballots]]/Table1[[#This Row],[Female Voters]],"0.0%")</f>
        <v>0.0%</v>
      </c>
      <c r="Z10074" s="125" t="str">
        <f>IFERROR(Table1[[#This Row],[Male Ballots]]/Table1[[#This Row],[Male Voters]],"0.0%")</f>
        <v>0.0%</v>
      </c>
      <c r="AA10074" s="126" t="str">
        <f>IFERROR(Table1[[#This Row],[Total Ballots]]/Table1[[#This Row],[Total Voters]],"0.0%")</f>
        <v>0.0%</v>
      </c>
    </row>
    <row r="10075" spans="1:27" s="7" customFormat="1" x14ac:dyDescent="0.35">
      <c r="A10075" s="8" t="s">
        <v>68</v>
      </c>
      <c r="B10075" s="17">
        <v>2000</v>
      </c>
      <c r="C10075" s="16" t="s">
        <v>82</v>
      </c>
      <c r="D10075" s="17"/>
      <c r="E10075" s="35" t="e">
        <v>#N/A</v>
      </c>
      <c r="F10075" s="35" t="s">
        <v>77</v>
      </c>
      <c r="G10075" s="51" t="s">
        <v>79</v>
      </c>
      <c r="H10075" s="10">
        <v>2223055.2599999998</v>
      </c>
      <c r="I10075" s="10">
        <v>2157251.1</v>
      </c>
      <c r="J10075" s="53">
        <v>4380306.3600000003</v>
      </c>
      <c r="K10075" s="55"/>
      <c r="L10075" s="57"/>
      <c r="M10075" s="57"/>
      <c r="N10075" s="59">
        <v>3335714</v>
      </c>
      <c r="O10075" s="61"/>
      <c r="P10075" s="10"/>
      <c r="Q10075" s="10"/>
      <c r="R10075" s="11">
        <v>2517028</v>
      </c>
      <c r="S10075" s="24">
        <f>Table1[[#This Row],[Female Voters]]/Table1[[#This Row],[Female Population]]</f>
        <v>0</v>
      </c>
      <c r="T10075" s="24">
        <f>Table1[[#This Row],[Male Voters]]/Table1[[#This Row],[Male Population]]</f>
        <v>0</v>
      </c>
      <c r="U10075" s="24">
        <f>Table1[[#This Row],[Total Voters]]/Table1[[#This Row],[Total Population]]</f>
        <v>0.76152527377103363</v>
      </c>
      <c r="V10075" s="24">
        <f>Table1[[#This Row],[Female Ballots]]/Table1[[#This Row],[Female Population]]</f>
        <v>0</v>
      </c>
      <c r="W10075" s="24">
        <f>Table1[[#This Row],[Male Ballots]]/Table1[[#This Row],[Male Population]]</f>
        <v>0</v>
      </c>
      <c r="X10075" s="24">
        <f>Table1[[#This Row],[Total Ballots]]/Table1[[#This Row],[Total Population]]</f>
        <v>0.57462373476543771</v>
      </c>
      <c r="Y10075" s="125" t="str">
        <f>IFERROR(Table1[[#This Row],[Female Ballots]]/Table1[[#This Row],[Female Voters]],"0.0%")</f>
        <v>0.0%</v>
      </c>
      <c r="Z10075" s="125" t="str">
        <f>IFERROR(Table1[[#This Row],[Male Ballots]]/Table1[[#This Row],[Male Voters]],"0.0%")</f>
        <v>0.0%</v>
      </c>
      <c r="AA10075" s="126">
        <f>IFERROR(Table1[[#This Row],[Total Ballots]]/Table1[[#This Row],[Total Voters]],"0.0%")</f>
        <v>0.75456948647276112</v>
      </c>
    </row>
    <row r="10076" spans="1:27" s="7" customFormat="1" x14ac:dyDescent="0.35">
      <c r="A10076" s="8" t="s">
        <v>68</v>
      </c>
      <c r="B10076" s="17">
        <v>2000</v>
      </c>
      <c r="C10076" s="16" t="s">
        <v>82</v>
      </c>
      <c r="D10076" s="17"/>
      <c r="E10076" s="35" t="e">
        <v>#N/A</v>
      </c>
      <c r="F10076" s="35" t="s">
        <v>77</v>
      </c>
      <c r="G10076" s="51" t="s">
        <v>62</v>
      </c>
      <c r="H10076" s="10">
        <v>271700.33</v>
      </c>
      <c r="I10076" s="10">
        <v>287669.27</v>
      </c>
      <c r="J10076" s="53">
        <v>559369.6</v>
      </c>
      <c r="K10076" s="55"/>
      <c r="L10076" s="57"/>
      <c r="M10076" s="57"/>
      <c r="N10076" s="59"/>
      <c r="O10076" s="61"/>
      <c r="P10076" s="10"/>
      <c r="Q10076" s="10"/>
      <c r="R10076" s="11"/>
      <c r="S10076" s="24">
        <f>Table1[[#This Row],[Female Voters]]/Table1[[#This Row],[Female Population]]</f>
        <v>0</v>
      </c>
      <c r="T10076" s="24">
        <f>Table1[[#This Row],[Male Voters]]/Table1[[#This Row],[Male Population]]</f>
        <v>0</v>
      </c>
      <c r="U10076" s="24">
        <f>Table1[[#This Row],[Total Voters]]/Table1[[#This Row],[Total Population]]</f>
        <v>0</v>
      </c>
      <c r="V10076" s="24">
        <f>Table1[[#This Row],[Female Ballots]]/Table1[[#This Row],[Female Population]]</f>
        <v>0</v>
      </c>
      <c r="W10076" s="24">
        <f>Table1[[#This Row],[Male Ballots]]/Table1[[#This Row],[Male Population]]</f>
        <v>0</v>
      </c>
      <c r="X10076" s="24">
        <f>Table1[[#This Row],[Total Ballots]]/Table1[[#This Row],[Total Population]]</f>
        <v>0</v>
      </c>
      <c r="Y10076" s="125" t="str">
        <f>IFERROR(Table1[[#This Row],[Female Ballots]]/Table1[[#This Row],[Female Voters]],"0.0%")</f>
        <v>0.0%</v>
      </c>
      <c r="Z10076" s="125" t="str">
        <f>IFERROR(Table1[[#This Row],[Male Ballots]]/Table1[[#This Row],[Male Voters]],"0.0%")</f>
        <v>0.0%</v>
      </c>
      <c r="AA10076" s="126" t="str">
        <f>IFERROR(Table1[[#This Row],[Total Ballots]]/Table1[[#This Row],[Total Voters]],"0.0%")</f>
        <v>0.0%</v>
      </c>
    </row>
    <row r="10077" spans="1:27" s="7" customFormat="1" x14ac:dyDescent="0.35">
      <c r="A10077" s="8" t="s">
        <v>68</v>
      </c>
      <c r="B10077" s="17">
        <v>2000</v>
      </c>
      <c r="C10077" s="16" t="s">
        <v>82</v>
      </c>
      <c r="D10077" s="17"/>
      <c r="E10077" s="35" t="e">
        <v>#N/A</v>
      </c>
      <c r="F10077" s="35" t="s">
        <v>77</v>
      </c>
      <c r="G10077" s="51" t="s">
        <v>63</v>
      </c>
      <c r="H10077" s="10">
        <v>410929.7</v>
      </c>
      <c r="I10077" s="10">
        <v>430201.78</v>
      </c>
      <c r="J10077" s="53">
        <v>841131.48</v>
      </c>
      <c r="K10077" s="55"/>
      <c r="L10077" s="57"/>
      <c r="M10077" s="57"/>
      <c r="N10077" s="59"/>
      <c r="O10077" s="61"/>
      <c r="P10077" s="10"/>
      <c r="Q10077" s="10"/>
      <c r="R10077" s="11"/>
      <c r="S10077" s="24">
        <f>Table1[[#This Row],[Female Voters]]/Table1[[#This Row],[Female Population]]</f>
        <v>0</v>
      </c>
      <c r="T10077" s="24">
        <f>Table1[[#This Row],[Male Voters]]/Table1[[#This Row],[Male Population]]</f>
        <v>0</v>
      </c>
      <c r="U10077" s="24">
        <f>Table1[[#This Row],[Total Voters]]/Table1[[#This Row],[Total Population]]</f>
        <v>0</v>
      </c>
      <c r="V10077" s="24">
        <f>Table1[[#This Row],[Female Ballots]]/Table1[[#This Row],[Female Population]]</f>
        <v>0</v>
      </c>
      <c r="W10077" s="24">
        <f>Table1[[#This Row],[Male Ballots]]/Table1[[#This Row],[Male Population]]</f>
        <v>0</v>
      </c>
      <c r="X10077" s="24">
        <f>Table1[[#This Row],[Total Ballots]]/Table1[[#This Row],[Total Population]]</f>
        <v>0</v>
      </c>
      <c r="Y10077" s="125" t="str">
        <f>IFERROR(Table1[[#This Row],[Female Ballots]]/Table1[[#This Row],[Female Voters]],"0.0%")</f>
        <v>0.0%</v>
      </c>
      <c r="Z10077" s="125" t="str">
        <f>IFERROR(Table1[[#This Row],[Male Ballots]]/Table1[[#This Row],[Male Voters]],"0.0%")</f>
        <v>0.0%</v>
      </c>
      <c r="AA10077" s="126" t="str">
        <f>IFERROR(Table1[[#This Row],[Total Ballots]]/Table1[[#This Row],[Total Voters]],"0.0%")</f>
        <v>0.0%</v>
      </c>
    </row>
    <row r="10078" spans="1:27" s="7" customFormat="1" x14ac:dyDescent="0.35">
      <c r="A10078" s="8" t="s">
        <v>68</v>
      </c>
      <c r="B10078" s="17">
        <v>2000</v>
      </c>
      <c r="C10078" s="16" t="s">
        <v>82</v>
      </c>
      <c r="D10078" s="17"/>
      <c r="E10078" s="35" t="e">
        <v>#N/A</v>
      </c>
      <c r="F10078" s="35" t="s">
        <v>77</v>
      </c>
      <c r="G10078" s="51" t="s">
        <v>64</v>
      </c>
      <c r="H10078" s="10">
        <v>484790.61</v>
      </c>
      <c r="I10078" s="10">
        <v>490301.56</v>
      </c>
      <c r="J10078" s="53">
        <v>975092.17999999993</v>
      </c>
      <c r="K10078" s="55"/>
      <c r="L10078" s="57"/>
      <c r="M10078" s="57"/>
      <c r="N10078" s="59"/>
      <c r="O10078" s="61"/>
      <c r="P10078" s="10"/>
      <c r="Q10078" s="10"/>
      <c r="R10078" s="11"/>
      <c r="S10078" s="24">
        <f>Table1[[#This Row],[Female Voters]]/Table1[[#This Row],[Female Population]]</f>
        <v>0</v>
      </c>
      <c r="T10078" s="24">
        <f>Table1[[#This Row],[Male Voters]]/Table1[[#This Row],[Male Population]]</f>
        <v>0</v>
      </c>
      <c r="U10078" s="24">
        <f>Table1[[#This Row],[Total Voters]]/Table1[[#This Row],[Total Population]]</f>
        <v>0</v>
      </c>
      <c r="V10078" s="24">
        <f>Table1[[#This Row],[Female Ballots]]/Table1[[#This Row],[Female Population]]</f>
        <v>0</v>
      </c>
      <c r="W10078" s="24">
        <f>Table1[[#This Row],[Male Ballots]]/Table1[[#This Row],[Male Population]]</f>
        <v>0</v>
      </c>
      <c r="X10078" s="24">
        <f>Table1[[#This Row],[Total Ballots]]/Table1[[#This Row],[Total Population]]</f>
        <v>0</v>
      </c>
      <c r="Y10078" s="125" t="str">
        <f>IFERROR(Table1[[#This Row],[Female Ballots]]/Table1[[#This Row],[Female Voters]],"0.0%")</f>
        <v>0.0%</v>
      </c>
      <c r="Z10078" s="125" t="str">
        <f>IFERROR(Table1[[#This Row],[Male Ballots]]/Table1[[#This Row],[Male Voters]],"0.0%")</f>
        <v>0.0%</v>
      </c>
      <c r="AA10078" s="126" t="str">
        <f>IFERROR(Table1[[#This Row],[Total Ballots]]/Table1[[#This Row],[Total Voters]],"0.0%")</f>
        <v>0.0%</v>
      </c>
    </row>
    <row r="10079" spans="1:27" s="7" customFormat="1" x14ac:dyDescent="0.35">
      <c r="A10079" s="8" t="s">
        <v>68</v>
      </c>
      <c r="B10079" s="17">
        <v>2000</v>
      </c>
      <c r="C10079" s="16" t="s">
        <v>82</v>
      </c>
      <c r="D10079" s="17"/>
      <c r="E10079" s="35" t="e">
        <v>#N/A</v>
      </c>
      <c r="F10079" s="35" t="s">
        <v>77</v>
      </c>
      <c r="G10079" s="51" t="s">
        <v>65</v>
      </c>
      <c r="H10079" s="10">
        <v>425412.76</v>
      </c>
      <c r="I10079" s="10">
        <v>420574.71999999997</v>
      </c>
      <c r="J10079" s="53">
        <v>845987.49</v>
      </c>
      <c r="K10079" s="55"/>
      <c r="L10079" s="57"/>
      <c r="M10079" s="57"/>
      <c r="N10079" s="59"/>
      <c r="O10079" s="61"/>
      <c r="P10079" s="10"/>
      <c r="Q10079" s="10"/>
      <c r="R10079" s="11"/>
      <c r="S10079" s="24">
        <f>Table1[[#This Row],[Female Voters]]/Table1[[#This Row],[Female Population]]</f>
        <v>0</v>
      </c>
      <c r="T10079" s="24">
        <f>Table1[[#This Row],[Male Voters]]/Table1[[#This Row],[Male Population]]</f>
        <v>0</v>
      </c>
      <c r="U10079" s="24">
        <f>Table1[[#This Row],[Total Voters]]/Table1[[#This Row],[Total Population]]</f>
        <v>0</v>
      </c>
      <c r="V10079" s="24">
        <f>Table1[[#This Row],[Female Ballots]]/Table1[[#This Row],[Female Population]]</f>
        <v>0</v>
      </c>
      <c r="W10079" s="24">
        <f>Table1[[#This Row],[Male Ballots]]/Table1[[#This Row],[Male Population]]</f>
        <v>0</v>
      </c>
      <c r="X10079" s="24">
        <f>Table1[[#This Row],[Total Ballots]]/Table1[[#This Row],[Total Population]]</f>
        <v>0</v>
      </c>
      <c r="Y10079" s="125" t="str">
        <f>IFERROR(Table1[[#This Row],[Female Ballots]]/Table1[[#This Row],[Female Voters]],"0.0%")</f>
        <v>0.0%</v>
      </c>
      <c r="Z10079" s="125" t="str">
        <f>IFERROR(Table1[[#This Row],[Male Ballots]]/Table1[[#This Row],[Male Voters]],"0.0%")</f>
        <v>0.0%</v>
      </c>
      <c r="AA10079" s="126" t="str">
        <f>IFERROR(Table1[[#This Row],[Total Ballots]]/Table1[[#This Row],[Total Voters]],"0.0%")</f>
        <v>0.0%</v>
      </c>
    </row>
    <row r="10080" spans="1:27" s="7" customFormat="1" x14ac:dyDescent="0.35">
      <c r="A10080" s="8" t="s">
        <v>68</v>
      </c>
      <c r="B10080" s="17">
        <v>2000</v>
      </c>
      <c r="C10080" s="16" t="s">
        <v>82</v>
      </c>
      <c r="D10080" s="17"/>
      <c r="E10080" s="35" t="e">
        <v>#N/A</v>
      </c>
      <c r="F10080" s="35" t="s">
        <v>77</v>
      </c>
      <c r="G10080" s="51" t="s">
        <v>66</v>
      </c>
      <c r="H10080" s="10">
        <v>250062.87</v>
      </c>
      <c r="I10080" s="10">
        <v>246521.84</v>
      </c>
      <c r="J10080" s="53">
        <v>496584.71</v>
      </c>
      <c r="K10080" s="55"/>
      <c r="L10080" s="57"/>
      <c r="M10080" s="57"/>
      <c r="N10080" s="59"/>
      <c r="O10080" s="61"/>
      <c r="P10080" s="10"/>
      <c r="Q10080" s="10"/>
      <c r="R10080" s="11"/>
      <c r="S10080" s="24">
        <f>Table1[[#This Row],[Female Voters]]/Table1[[#This Row],[Female Population]]</f>
        <v>0</v>
      </c>
      <c r="T10080" s="24">
        <f>Table1[[#This Row],[Male Voters]]/Table1[[#This Row],[Male Population]]</f>
        <v>0</v>
      </c>
      <c r="U10080" s="24">
        <f>Table1[[#This Row],[Total Voters]]/Table1[[#This Row],[Total Population]]</f>
        <v>0</v>
      </c>
      <c r="V10080" s="24">
        <f>Table1[[#This Row],[Female Ballots]]/Table1[[#This Row],[Female Population]]</f>
        <v>0</v>
      </c>
      <c r="W10080" s="24">
        <f>Table1[[#This Row],[Male Ballots]]/Table1[[#This Row],[Male Population]]</f>
        <v>0</v>
      </c>
      <c r="X10080" s="24">
        <f>Table1[[#This Row],[Total Ballots]]/Table1[[#This Row],[Total Population]]</f>
        <v>0</v>
      </c>
      <c r="Y10080" s="125" t="str">
        <f>IFERROR(Table1[[#This Row],[Female Ballots]]/Table1[[#This Row],[Female Voters]],"0.0%")</f>
        <v>0.0%</v>
      </c>
      <c r="Z10080" s="125" t="str">
        <f>IFERROR(Table1[[#This Row],[Male Ballots]]/Table1[[#This Row],[Male Voters]],"0.0%")</f>
        <v>0.0%</v>
      </c>
      <c r="AA10080" s="126" t="str">
        <f>IFERROR(Table1[[#This Row],[Total Ballots]]/Table1[[#This Row],[Total Voters]],"0.0%")</f>
        <v>0.0%</v>
      </c>
    </row>
    <row r="10081" spans="1:27" s="7" customFormat="1" x14ac:dyDescent="0.35">
      <c r="A10081" s="14" t="s">
        <v>68</v>
      </c>
      <c r="B10081" s="18">
        <v>2000</v>
      </c>
      <c r="C10081" s="80" t="s">
        <v>82</v>
      </c>
      <c r="D10081" s="18"/>
      <c r="E10081" s="36" t="e">
        <v>#N/A</v>
      </c>
      <c r="F10081" s="36" t="s">
        <v>77</v>
      </c>
      <c r="G10081" s="52" t="s">
        <v>67</v>
      </c>
      <c r="H10081" s="15">
        <v>380158.99</v>
      </c>
      <c r="I10081" s="15">
        <v>281981.93</v>
      </c>
      <c r="J10081" s="54">
        <v>662140.9</v>
      </c>
      <c r="K10081" s="56"/>
      <c r="L10081" s="58"/>
      <c r="M10081" s="58"/>
      <c r="N10081" s="60"/>
      <c r="O10081" s="62"/>
      <c r="P10081" s="15"/>
      <c r="Q10081" s="15"/>
      <c r="R10081" s="28"/>
      <c r="S10081" s="63">
        <f>Table1[[#This Row],[Female Voters]]/Table1[[#This Row],[Female Population]]</f>
        <v>0</v>
      </c>
      <c r="T10081" s="63">
        <f>Table1[[#This Row],[Male Voters]]/Table1[[#This Row],[Male Population]]</f>
        <v>0</v>
      </c>
      <c r="U10081" s="63">
        <f>Table1[[#This Row],[Total Voters]]/Table1[[#This Row],[Total Population]]</f>
        <v>0</v>
      </c>
      <c r="V10081" s="63">
        <f>Table1[[#This Row],[Female Ballots]]/Table1[[#This Row],[Female Population]]</f>
        <v>0</v>
      </c>
      <c r="W10081" s="63">
        <f>Table1[[#This Row],[Male Ballots]]/Table1[[#This Row],[Male Population]]</f>
        <v>0</v>
      </c>
      <c r="X10081" s="63">
        <f>Table1[[#This Row],[Total Ballots]]/Table1[[#This Row],[Total Population]]</f>
        <v>0</v>
      </c>
      <c r="Y10081" s="125" t="str">
        <f>IFERROR(Table1[[#This Row],[Female Ballots]]/Table1[[#This Row],[Female Voters]],"0.0%")</f>
        <v>0.0%</v>
      </c>
      <c r="Z10081" s="125" t="str">
        <f>IFERROR(Table1[[#This Row],[Male Ballots]]/Table1[[#This Row],[Male Voters]],"0.0%")</f>
        <v>0.0%</v>
      </c>
      <c r="AA10081" s="126" t="str">
        <f>IFERROR(Table1[[#This Row],[Total Ballots]]/Table1[[#This Row],[Total Voters]],"0.0%")</f>
        <v>0.0%</v>
      </c>
    </row>
  </sheetData>
  <pageMargins left="0.7" right="0.7" top="0.75" bottom="0.75" header="0.3" footer="0.3"/>
  <pageSetup orientation="portrait" r:id="rId1"/>
  <ignoredErrors>
    <ignoredError sqref="Y4301" formula="1"/>
  </ignoredError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Table</vt:lpstr>
    </vt:vector>
  </TitlesOfParts>
  <Company>WA OFM-Forecasting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Intercensal and Postcensal Estimates of April 1 County Population by Age and Sex: 1990-2014</dc:title>
  <dc:subject>WA State Estimates County Age and Sex</dc:subject>
  <dc:creator>OFM Forecasting and Research - Population Unit</dc:creator>
  <dc:description>Created:</dc:description>
  <cp:lastModifiedBy>Phillips, Ellis</cp:lastModifiedBy>
  <dcterms:created xsi:type="dcterms:W3CDTF">2014-12-05T18:24:43Z</dcterms:created>
  <dcterms:modified xsi:type="dcterms:W3CDTF">2025-04-28T22:49:50Z</dcterms:modified>
</cp:coreProperties>
</file>